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PC\Desktop\LUCKY'S DELIEVERABLE\SEPT &amp; DEC DELIVERABLES\SD24 &amp; MJ 25 DELIVERABLES\MJ 2025 DIET DELIVERABLES\MJ_2025 DELIEVERABLES\"/>
    </mc:Choice>
  </mc:AlternateContent>
  <xr:revisionPtr revIDLastSave="0" documentId="13_ncr:1_{9C10A46C-FF8A-4199-9D27-837A485CB273}" xr6:coauthVersionLast="47" xr6:coauthVersionMax="47" xr10:uidLastSave="{00000000-0000-0000-0000-000000000000}"/>
  <bookViews>
    <workbookView xWindow="-120" yWindow="-120" windowWidth="20730" windowHeight="11160" tabRatio="801" firstSheet="7" activeTab="8" xr2:uid="{00000000-000D-0000-FFFF-FFFF00000000}"/>
  </bookViews>
  <sheets>
    <sheet name="STUDENT DATABASE" sheetId="16" state="hidden" r:id="rId1"/>
    <sheet name="paid up referrals" sheetId="90" state="hidden" r:id="rId2"/>
    <sheet name="RECONCILED ONLINE REG CFA LIST" sheetId="89" state="hidden" r:id="rId3"/>
    <sheet name="CFA STUDENTS LIST" sheetId="87" state="hidden" r:id="rId4"/>
    <sheet name="ZENITH BANK CBE (2)" sheetId="111" r:id="rId5"/>
    <sheet name="GTBANK  (2)" sheetId="110" r:id="rId6"/>
    <sheet name=" ZENITH BANK MAIN (2)" sheetId="112" r:id="rId7"/>
    <sheet name="DOWNLOADED LIST" sheetId="88" r:id="rId8"/>
    <sheet name="STANDARD CLASS" sheetId="123" r:id="rId9"/>
    <sheet name="INTENSIVE CLASS" sheetId="4" r:id="rId10"/>
    <sheet name="SPONSORED STUDENTS" sheetId="101" r:id="rId11"/>
    <sheet name="DIP IN IFRS" sheetId="3" r:id="rId12"/>
    <sheet name="OBU FEE" sheetId="2" r:id="rId13"/>
    <sheet name="MOCK-EXAM" sheetId="122" r:id="rId14"/>
    <sheet name="WEEKDAY OCTOBER 2023" sheetId="18" r:id="rId15"/>
    <sheet name="VIDEO REQUEST FORM" sheetId="115" r:id="rId16"/>
    <sheet name=" REVISION" sheetId="6" r:id="rId17"/>
    <sheet name="RECEIVABLES" sheetId="7" r:id="rId18"/>
    <sheet name=" Revision Registration LIST" sheetId="114" r:id="rId19"/>
    <sheet name="DEFERRED" sheetId="45" r:id="rId20"/>
    <sheet name=" Ivy League  Weekday Tuition Re" sheetId="113" r:id="rId21"/>
    <sheet name="IVY LEAGUE REFUND FORM download" sheetId="109" r:id="rId22"/>
    <sheet name="PENDING FLOWS" sheetId="96" r:id="rId23"/>
    <sheet name="PERFORMANCE TO TARGETS COMP." sheetId="77" r:id="rId24"/>
    <sheet name="SUMMARY" sheetId="17" r:id="rId25"/>
    <sheet name="RECON TO BANK" sheetId="117" r:id="rId26"/>
    <sheet name="Sheet1" sheetId="116"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16" hidden="1">' REVISION'!$A$1:$AI$120</definedName>
    <definedName name="_xlnm._FilterDatabase" localSheetId="3" hidden="1">'CFA STUDENTS LIST'!$A$3:$Q$35</definedName>
    <definedName name="_xlnm._FilterDatabase" localSheetId="11" hidden="1">'DIP IN IFRS'!$A$1:$N$66</definedName>
    <definedName name="_xlnm._FilterDatabase" localSheetId="7" hidden="1">'DOWNLOADED LIST'!$A$1:$AA$521</definedName>
    <definedName name="_xlnm._FilterDatabase" localSheetId="9" hidden="1">'INTENSIVE CLASS'!$A$3:$AM$217</definedName>
    <definedName name="_xlnm._FilterDatabase" localSheetId="13" hidden="1">'MOCK-EXAM'!$A$3:$AL$165</definedName>
    <definedName name="_xlnm._FilterDatabase" localSheetId="12" hidden="1">'OBU FEE'!$A$1:$O$39</definedName>
    <definedName name="_xlnm._FilterDatabase" localSheetId="22" hidden="1">'PENDING FLOWS'!$A$3:$AL$69</definedName>
    <definedName name="_xlnm._FilterDatabase" localSheetId="17" hidden="1">RECEIVABLES!$A$2:$P$139</definedName>
    <definedName name="_xlnm._FilterDatabase" localSheetId="25" hidden="1">'RECON TO BANK'!$K$1:$K$26</definedName>
    <definedName name="_xlnm._FilterDatabase" localSheetId="10" hidden="1">'SPONSORED STUDENTS'!$A$1:$AD$62</definedName>
    <definedName name="_xlnm._FilterDatabase" localSheetId="8" hidden="1">'STANDARD CLASS'!$A$1:$AN$654</definedName>
    <definedName name="_xlnm._FilterDatabase" localSheetId="0" hidden="1">'STUDENT DATABASE'!$A$1385:$P$1774</definedName>
    <definedName name="_xlnm._FilterDatabase" localSheetId="14" hidden="1">'WEEKDAY OCTOBER 2023'!$A$1:$AM$29</definedName>
    <definedName name="_xlnm.Print_Area" localSheetId="20">' Ivy League  Weekday Tuition Re'!$A$1:$AC$25</definedName>
    <definedName name="_xlnm.Print_Area" localSheetId="16">' REVISION'!$A$1:$AB$125</definedName>
    <definedName name="_xlnm.Print_Area" localSheetId="3">'CFA STUDENTS LIST'!$A$1:$T$55</definedName>
    <definedName name="_xlnm.Print_Area" localSheetId="11">'DIP IN IFRS'!$A$1:$N$64</definedName>
    <definedName name="_xlnm.Print_Area" localSheetId="13">'MOCK-EXAM'!$A$1:$AM$184</definedName>
    <definedName name="_xlnm.Print_Area" localSheetId="12">'OBU FEE'!$A$1:$P$49</definedName>
    <definedName name="_xlnm.Print_Area" localSheetId="1">'paid up referrals'!$A$1:$F$249</definedName>
    <definedName name="_xlnm.Print_Area" localSheetId="22">'PENDING FLOWS'!$A$1:$AL$68</definedName>
    <definedName name="_xlnm.Print_Area" localSheetId="23">'PERFORMANCE TO TARGETS COMP.'!$A$1:$AB$44</definedName>
    <definedName name="_xlnm.Print_Area" localSheetId="10">'SPONSORED STUDENTS'!$A$1:$AE$77</definedName>
    <definedName name="_xlnm.Print_Area" localSheetId="0">'STUDENT DATABASE'!$A$1:$P$680</definedName>
    <definedName name="_xlnm.Print_Area" localSheetId="4">'ZENITH BANK CBE (2)'!$A$1:$E$4284</definedName>
  </definedNames>
  <calcPr calcId="191029"/>
</workbook>
</file>

<file path=xl/calcChain.xml><?xml version="1.0" encoding="utf-8"?>
<calcChain xmlns="http://schemas.openxmlformats.org/spreadsheetml/2006/main">
  <c r="A43" i="122" l="1"/>
  <c r="A11" i="122"/>
  <c r="A13" i="122"/>
  <c r="A15" i="122"/>
  <c r="A17" i="122"/>
  <c r="A19" i="122"/>
  <c r="A21" i="122"/>
  <c r="A23" i="122"/>
  <c r="A25" i="122"/>
  <c r="A27" i="122"/>
  <c r="A29" i="122"/>
  <c r="A31" i="122"/>
  <c r="A33" i="122"/>
  <c r="A35" i="122"/>
  <c r="A37" i="122"/>
  <c r="A39" i="122"/>
  <c r="A41" i="122"/>
  <c r="Q81" i="6"/>
  <c r="T81" i="6" s="1"/>
  <c r="Q25" i="123" l="1"/>
  <c r="W25" i="123" s="1"/>
  <c r="Y25" i="123" s="1"/>
  <c r="S41" i="122"/>
  <c r="Q385" i="123" l="1"/>
  <c r="Q251" i="123" l="1"/>
  <c r="W251" i="123" s="1"/>
  <c r="Y251" i="123" s="1"/>
  <c r="Q59" i="123" l="1"/>
  <c r="S40" i="122" l="1"/>
  <c r="P216" i="4" l="1"/>
  <c r="K39" i="2" l="1"/>
  <c r="Q44" i="6" l="1"/>
  <c r="Q43" i="6"/>
  <c r="Q42" i="6"/>
  <c r="Q31" i="6"/>
  <c r="Q22" i="6"/>
  <c r="T22" i="6" s="1"/>
  <c r="Q16" i="6"/>
  <c r="Q464" i="123" l="1"/>
  <c r="W464" i="123" s="1"/>
  <c r="Y464" i="123" s="1"/>
  <c r="O16" i="2" l="1"/>
  <c r="W451" i="123" l="1"/>
  <c r="Y451" i="123" s="1"/>
  <c r="P39" i="2" l="1"/>
  <c r="W439" i="123"/>
  <c r="Y439" i="123" s="1"/>
  <c r="W438" i="123"/>
  <c r="Y438" i="123" s="1"/>
  <c r="W433" i="123"/>
  <c r="Y433" i="123" s="1"/>
  <c r="S32" i="122"/>
  <c r="Q431" i="123"/>
  <c r="W431" i="123" s="1"/>
  <c r="Y431" i="123" s="1"/>
  <c r="Q430" i="123"/>
  <c r="W430" i="123" s="1"/>
  <c r="Y430" i="123" s="1"/>
  <c r="Q429" i="123"/>
  <c r="W429" i="123" s="1"/>
  <c r="Y429" i="123" s="1"/>
  <c r="Q428" i="123"/>
  <c r="W428" i="123" s="1"/>
  <c r="Y428" i="123" s="1"/>
  <c r="Q427" i="123"/>
  <c r="W427" i="123" s="1"/>
  <c r="Y427" i="123" s="1"/>
  <c r="Q426" i="123"/>
  <c r="W426" i="123" s="1"/>
  <c r="Y426" i="123" s="1"/>
  <c r="Q432" i="123"/>
  <c r="W432" i="123" s="1"/>
  <c r="Y432" i="123" s="1"/>
  <c r="S31" i="122"/>
  <c r="Y3" i="123" l="1"/>
  <c r="Q3" i="123"/>
  <c r="W102" i="123" l="1"/>
  <c r="Y102" i="123" s="1"/>
  <c r="F39" i="2" l="1"/>
  <c r="O3" i="2" l="1"/>
  <c r="O4" i="2"/>
  <c r="O5" i="2"/>
  <c r="O6" i="2"/>
  <c r="O2" i="2"/>
  <c r="S165" i="122" l="1"/>
  <c r="V165" i="122" s="1"/>
  <c r="W165" i="122" l="1"/>
  <c r="Q336" i="123" l="1"/>
  <c r="Y336" i="123" s="1"/>
  <c r="O62" i="3" l="1"/>
  <c r="G85" i="17" l="1"/>
  <c r="G82" i="17"/>
  <c r="G80" i="17"/>
  <c r="G77" i="17"/>
  <c r="G76" i="17"/>
  <c r="G75" i="17"/>
  <c r="G73" i="17"/>
  <c r="G72" i="17"/>
  <c r="G62" i="17"/>
  <c r="G60" i="17"/>
  <c r="G59" i="17"/>
  <c r="G54" i="17"/>
  <c r="G51" i="17"/>
  <c r="G48" i="17"/>
  <c r="G45" i="17"/>
  <c r="G44" i="17"/>
  <c r="G41" i="17"/>
  <c r="G40" i="17"/>
  <c r="G46" i="17"/>
  <c r="G52" i="17"/>
  <c r="G56" i="17"/>
  <c r="F89" i="17"/>
  <c r="E89" i="17"/>
  <c r="D89" i="17"/>
  <c r="F88" i="17"/>
  <c r="E88" i="17"/>
  <c r="D88" i="17"/>
  <c r="G87" i="17"/>
  <c r="F87" i="17"/>
  <c r="E87" i="17"/>
  <c r="D87" i="17"/>
  <c r="F85" i="17"/>
  <c r="F84" i="17"/>
  <c r="G83" i="17"/>
  <c r="F83" i="17"/>
  <c r="E83" i="17"/>
  <c r="D83" i="17"/>
  <c r="F82" i="17"/>
  <c r="E82" i="17"/>
  <c r="D82" i="17"/>
  <c r="C82" i="17"/>
  <c r="F81" i="17"/>
  <c r="E81" i="17"/>
  <c r="F80" i="17"/>
  <c r="E80" i="17"/>
  <c r="D80" i="17"/>
  <c r="C80" i="17"/>
  <c r="F79" i="17"/>
  <c r="E79" i="17"/>
  <c r="D79" i="17"/>
  <c r="C79" i="17"/>
  <c r="F78" i="17"/>
  <c r="E78" i="17"/>
  <c r="D78" i="17"/>
  <c r="F77" i="17"/>
  <c r="E77" i="17"/>
  <c r="D77" i="17"/>
  <c r="F76" i="17"/>
  <c r="E76" i="17"/>
  <c r="D76" i="17"/>
  <c r="F75" i="17"/>
  <c r="E75" i="17"/>
  <c r="D75" i="17"/>
  <c r="F73" i="17"/>
  <c r="E73" i="17"/>
  <c r="D73" i="17"/>
  <c r="F72" i="17"/>
  <c r="E72" i="17"/>
  <c r="D72" i="17"/>
  <c r="F66" i="17"/>
  <c r="E66" i="17"/>
  <c r="F63" i="17"/>
  <c r="E63" i="17"/>
  <c r="D63" i="17"/>
  <c r="F62" i="17"/>
  <c r="E62" i="17"/>
  <c r="D62" i="17"/>
  <c r="F60" i="17"/>
  <c r="E60" i="17"/>
  <c r="D60" i="17"/>
  <c r="F59" i="17"/>
  <c r="E59" i="17"/>
  <c r="D59" i="17"/>
  <c r="F58" i="17"/>
  <c r="E58" i="17"/>
  <c r="D58" i="17"/>
  <c r="F54" i="17"/>
  <c r="F53" i="17"/>
  <c r="F52" i="17"/>
  <c r="E52" i="17"/>
  <c r="F51" i="17"/>
  <c r="E51" i="17"/>
  <c r="D51" i="17"/>
  <c r="C51" i="17"/>
  <c r="F50" i="17"/>
  <c r="E50" i="17"/>
  <c r="F48" i="17"/>
  <c r="E48" i="17"/>
  <c r="D48" i="17"/>
  <c r="C48" i="17"/>
  <c r="F47" i="17"/>
  <c r="E47" i="17"/>
  <c r="F46" i="17"/>
  <c r="E46" i="17"/>
  <c r="D46" i="17"/>
  <c r="C46" i="17"/>
  <c r="F45" i="17"/>
  <c r="E45" i="17"/>
  <c r="D45" i="17"/>
  <c r="C45" i="17"/>
  <c r="F44" i="17"/>
  <c r="E44" i="17"/>
  <c r="D44" i="17"/>
  <c r="C44" i="17"/>
  <c r="E43" i="17"/>
  <c r="D43" i="17"/>
  <c r="C43" i="17"/>
  <c r="F41" i="17"/>
  <c r="E41" i="17"/>
  <c r="D41" i="17"/>
  <c r="C41" i="17"/>
  <c r="F40" i="17"/>
  <c r="E40" i="17"/>
  <c r="D40" i="17"/>
  <c r="C40" i="17"/>
  <c r="C47" i="17" l="1"/>
  <c r="C58" i="17" s="1"/>
  <c r="D66" i="17"/>
  <c r="C89" i="17"/>
  <c r="D47" i="17"/>
  <c r="G47" i="17"/>
  <c r="R15" i="17" l="1"/>
  <c r="R16" i="17" s="1"/>
  <c r="M12" i="77"/>
  <c r="M16" i="77" s="1"/>
  <c r="Q345" i="123" l="1"/>
  <c r="Q340" i="123" l="1"/>
  <c r="S24" i="122" l="1"/>
  <c r="Q321" i="123"/>
  <c r="Q171" i="123" l="1"/>
  <c r="Q73" i="123" l="1"/>
  <c r="Q62" i="123"/>
  <c r="Q39" i="123" l="1"/>
  <c r="O120" i="6" l="1"/>
  <c r="P3" i="115"/>
  <c r="P4" i="115"/>
  <c r="P5" i="115"/>
  <c r="P6" i="115"/>
  <c r="P7" i="115"/>
  <c r="P8" i="115"/>
  <c r="P9" i="115"/>
  <c r="P10" i="115"/>
  <c r="P11" i="115"/>
  <c r="P12" i="115"/>
  <c r="P13" i="115"/>
  <c r="P14" i="115"/>
  <c r="P15" i="115"/>
  <c r="P2" i="115"/>
  <c r="AM164" i="122"/>
  <c r="U101" i="4"/>
  <c r="K85" i="7" s="1"/>
  <c r="R41" i="4"/>
  <c r="R42" i="4"/>
  <c r="R44" i="4"/>
  <c r="R46" i="4"/>
  <c r="R47" i="4"/>
  <c r="R48" i="4"/>
  <c r="R49" i="4"/>
  <c r="R50" i="4"/>
  <c r="R52" i="4"/>
  <c r="R53" i="4"/>
  <c r="R54" i="4"/>
  <c r="R55" i="4"/>
  <c r="R56" i="4"/>
  <c r="R57" i="4"/>
  <c r="R58" i="4"/>
  <c r="R59" i="4"/>
  <c r="R60" i="4"/>
  <c r="R61" i="4"/>
  <c r="R62" i="4"/>
  <c r="R63" i="4"/>
  <c r="R64" i="4"/>
  <c r="R66" i="4"/>
  <c r="R67" i="4"/>
  <c r="R68" i="4"/>
  <c r="R69" i="4"/>
  <c r="R71" i="4"/>
  <c r="R72" i="4"/>
  <c r="R73" i="4"/>
  <c r="R74" i="4"/>
  <c r="R75" i="4"/>
  <c r="R76" i="4"/>
  <c r="R77" i="4"/>
  <c r="R78" i="4"/>
  <c r="U78" i="4" s="1"/>
  <c r="R79" i="4"/>
  <c r="U79" i="4" s="1"/>
  <c r="U80" i="4"/>
  <c r="R81" i="4"/>
  <c r="U81" i="4" s="1"/>
  <c r="R82" i="4"/>
  <c r="R83" i="4"/>
  <c r="R84" i="4"/>
  <c r="R85" i="4"/>
  <c r="R86" i="4"/>
  <c r="R87" i="4"/>
  <c r="R88" i="4"/>
  <c r="R89" i="4"/>
  <c r="R90" i="4"/>
  <c r="R91" i="4"/>
  <c r="R92" i="4"/>
  <c r="R93" i="4"/>
  <c r="R94" i="4"/>
  <c r="R95" i="4"/>
  <c r="R96" i="4"/>
  <c r="R97" i="4"/>
  <c r="R99" i="4"/>
  <c r="U100" i="4"/>
  <c r="K84" i="7" s="1"/>
  <c r="U102" i="4"/>
  <c r="K86" i="7" s="1"/>
  <c r="C24" i="77" s="1"/>
  <c r="R103" i="4"/>
  <c r="U103" i="4" s="1"/>
  <c r="R104" i="4"/>
  <c r="U104" i="4" s="1"/>
  <c r="R105" i="4"/>
  <c r="R106" i="4"/>
  <c r="R107" i="4"/>
  <c r="R108" i="4"/>
  <c r="R109" i="4"/>
  <c r="R110" i="4"/>
  <c r="R111" i="4"/>
  <c r="R112" i="4"/>
  <c r="R116" i="4"/>
  <c r="R117" i="4"/>
  <c r="R118" i="4"/>
  <c r="U119" i="4"/>
  <c r="K89" i="7" s="1"/>
  <c r="R120" i="4"/>
  <c r="U120" i="4" s="1"/>
  <c r="R121" i="4"/>
  <c r="U121" i="4" s="1"/>
  <c r="R122" i="4"/>
  <c r="U122" i="4" s="1"/>
  <c r="R123" i="4"/>
  <c r="R124" i="4"/>
  <c r="R125" i="4"/>
  <c r="R126" i="4"/>
  <c r="R127"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U8" i="4"/>
  <c r="R9" i="4"/>
  <c r="U9" i="4" s="1"/>
  <c r="R10" i="4"/>
  <c r="U10" i="4" s="1"/>
  <c r="R11" i="4"/>
  <c r="U11" i="4" s="1"/>
  <c r="U12" i="4"/>
  <c r="K75" i="7" s="1"/>
  <c r="R13" i="4"/>
  <c r="U13" i="4" s="1"/>
  <c r="R14" i="4"/>
  <c r="R15" i="4"/>
  <c r="R16" i="4"/>
  <c r="R18" i="4"/>
  <c r="R19" i="4"/>
  <c r="R20" i="4"/>
  <c r="R21" i="4"/>
  <c r="U21" i="4" s="1"/>
  <c r="R22" i="4"/>
  <c r="R23" i="4"/>
  <c r="R24" i="4"/>
  <c r="R26" i="4"/>
  <c r="R27" i="4"/>
  <c r="U27" i="4" s="1"/>
  <c r="R28" i="4"/>
  <c r="R29" i="4"/>
  <c r="R30" i="4"/>
  <c r="R32" i="4"/>
  <c r="R33" i="4"/>
  <c r="R34" i="4"/>
  <c r="R35" i="4"/>
  <c r="R36" i="4"/>
  <c r="R37" i="4"/>
  <c r="R38" i="4"/>
  <c r="R39" i="4"/>
  <c r="AM216" i="4"/>
  <c r="Q15" i="17" s="1"/>
  <c r="Q16" i="17" s="1"/>
  <c r="Q44" i="123"/>
  <c r="Q45" i="123"/>
  <c r="Q350" i="123"/>
  <c r="Q377" i="123"/>
  <c r="Q406" i="123"/>
  <c r="Q443" i="123"/>
  <c r="W443" i="123" s="1"/>
  <c r="F6784" i="110"/>
  <c r="F6785" i="110" s="1"/>
  <c r="F6786" i="110" s="1"/>
  <c r="F6787" i="110" s="1"/>
  <c r="F6788" i="110" s="1"/>
  <c r="F6789" i="110" s="1"/>
  <c r="F6790" i="110" s="1"/>
  <c r="F6791" i="110" s="1"/>
  <c r="F6792" i="110" s="1"/>
  <c r="F6793" i="110" s="1"/>
  <c r="F6794" i="110" s="1"/>
  <c r="F6795" i="110" s="1"/>
  <c r="F6796" i="110" s="1"/>
  <c r="F6797" i="110" s="1"/>
  <c r="F6798" i="110" s="1"/>
  <c r="F6799" i="110" s="1"/>
  <c r="B10" i="117"/>
  <c r="B9" i="117"/>
  <c r="B8" i="117"/>
  <c r="B4" i="117"/>
  <c r="B3" i="117"/>
  <c r="B7" i="117"/>
  <c r="B5" i="117"/>
  <c r="H80" i="17" l="1"/>
  <c r="W4" i="4"/>
  <c r="K74" i="7"/>
  <c r="Q313" i="123"/>
  <c r="W313" i="123" s="1"/>
  <c r="V216" i="4"/>
  <c r="F4" i="116" s="1"/>
  <c r="X649" i="123"/>
  <c r="F2" i="116" s="1"/>
  <c r="F11" i="116" l="1"/>
  <c r="Q334" i="123" l="1"/>
  <c r="W334" i="123" s="1"/>
  <c r="Y334" i="123" s="1"/>
  <c r="Q326" i="123" l="1"/>
  <c r="Q269" i="123"/>
  <c r="W269" i="123" s="1"/>
  <c r="Y269" i="123" s="1"/>
  <c r="Q268" i="123"/>
  <c r="W268" i="123" s="1"/>
  <c r="Y268" i="123" s="1"/>
  <c r="Q270" i="123"/>
  <c r="W270" i="123" s="1"/>
  <c r="Q267" i="123"/>
  <c r="W267" i="123" s="1"/>
  <c r="Y267" i="123" s="1"/>
  <c r="W120" i="4"/>
  <c r="Y270" i="123" l="1"/>
  <c r="K57" i="7"/>
  <c r="W119" i="4"/>
  <c r="U118" i="4"/>
  <c r="O7" i="2"/>
  <c r="O8" i="2"/>
  <c r="O9" i="2"/>
  <c r="O10" i="2"/>
  <c r="O11" i="2"/>
  <c r="K107" i="7" s="1"/>
  <c r="O12" i="2"/>
  <c r="O13" i="2"/>
  <c r="K108" i="7" s="1"/>
  <c r="O14" i="2"/>
  <c r="O15" i="2"/>
  <c r="O20" i="2"/>
  <c r="K106" i="7" l="1"/>
  <c r="W118" i="4"/>
  <c r="Y326" i="123"/>
  <c r="K70" i="7"/>
  <c r="Q92" i="6"/>
  <c r="T92" i="6" s="1"/>
  <c r="Q80" i="123"/>
  <c r="W80" i="123" s="1"/>
  <c r="Y80" i="123" s="1"/>
  <c r="Q83" i="6"/>
  <c r="T83" i="6" s="1"/>
  <c r="Q80" i="6"/>
  <c r="T80" i="6" s="1"/>
  <c r="Q78" i="6"/>
  <c r="W8" i="4"/>
  <c r="W9" i="4"/>
  <c r="W11" i="4"/>
  <c r="W21" i="4"/>
  <c r="W27" i="4"/>
  <c r="W29" i="4"/>
  <c r="W78" i="4"/>
  <c r="Y6" i="123"/>
  <c r="Y260" i="123"/>
  <c r="Q4" i="123"/>
  <c r="Q5" i="123"/>
  <c r="Q6" i="123"/>
  <c r="Q7" i="123"/>
  <c r="Q8" i="123"/>
  <c r="Q9" i="123"/>
  <c r="Q10" i="123"/>
  <c r="Q11" i="123"/>
  <c r="Q12" i="123"/>
  <c r="Q13" i="123"/>
  <c r="Q14" i="123"/>
  <c r="Q15" i="123"/>
  <c r="Q16" i="123"/>
  <c r="Q17" i="123"/>
  <c r="Q18" i="123"/>
  <c r="Q19" i="123"/>
  <c r="Q20" i="123"/>
  <c r="Q21" i="123"/>
  <c r="Q22" i="123"/>
  <c r="Q23" i="123"/>
  <c r="Q24" i="123"/>
  <c r="Q26" i="123"/>
  <c r="Q27" i="123"/>
  <c r="Q28" i="123"/>
  <c r="Q29" i="123"/>
  <c r="Q30" i="123"/>
  <c r="Q31" i="123"/>
  <c r="Q32" i="123"/>
  <c r="Q33" i="123"/>
  <c r="Q34" i="123"/>
  <c r="Q35" i="123"/>
  <c r="Q36" i="123"/>
  <c r="Q37" i="123"/>
  <c r="Q38" i="123"/>
  <c r="Q40" i="123"/>
  <c r="Q41" i="123"/>
  <c r="Q42" i="123"/>
  <c r="Q43" i="123"/>
  <c r="Q46" i="123"/>
  <c r="Q47" i="123"/>
  <c r="Q48" i="123"/>
  <c r="Q49" i="123"/>
  <c r="Q50" i="123"/>
  <c r="Q51" i="123"/>
  <c r="Q52" i="123"/>
  <c r="Q53" i="123"/>
  <c r="Q54" i="123"/>
  <c r="Q55" i="123"/>
  <c r="Q56" i="123"/>
  <c r="Q57" i="123"/>
  <c r="Q58" i="123"/>
  <c r="Q60" i="123"/>
  <c r="Q61" i="123"/>
  <c r="Q63" i="123"/>
  <c r="Q64" i="123"/>
  <c r="Q65" i="123"/>
  <c r="Q66" i="123"/>
  <c r="Q67" i="123"/>
  <c r="Q68" i="123"/>
  <c r="Q69" i="123"/>
  <c r="Q70" i="123"/>
  <c r="Q71" i="123"/>
  <c r="Q72" i="123"/>
  <c r="W73" i="123"/>
  <c r="K16" i="7" s="1"/>
  <c r="Q74" i="123"/>
  <c r="Q75" i="123"/>
  <c r="Q76" i="123"/>
  <c r="Q77" i="123"/>
  <c r="Q78" i="123"/>
  <c r="Q79" i="123"/>
  <c r="W79" i="123" s="1"/>
  <c r="Y79" i="123" s="1"/>
  <c r="Q81" i="123"/>
  <c r="Q82" i="123"/>
  <c r="Q83" i="123"/>
  <c r="Q84" i="123"/>
  <c r="Q85" i="123"/>
  <c r="W85" i="123" s="1"/>
  <c r="K19" i="7" s="1"/>
  <c r="Q86" i="123"/>
  <c r="Q87" i="123"/>
  <c r="Q88" i="123"/>
  <c r="Q89" i="123"/>
  <c r="Q90" i="123"/>
  <c r="Q91" i="123"/>
  <c r="Q92" i="123"/>
  <c r="K20" i="7" s="1"/>
  <c r="Q93" i="123"/>
  <c r="Q94" i="123"/>
  <c r="Q95" i="123"/>
  <c r="Q96" i="123"/>
  <c r="Q97" i="123"/>
  <c r="Q98" i="123"/>
  <c r="Q99" i="123"/>
  <c r="Q100" i="123"/>
  <c r="Q101" i="123"/>
  <c r="Q103" i="123"/>
  <c r="Q104" i="123"/>
  <c r="Q105" i="123"/>
  <c r="Q106" i="123"/>
  <c r="Q107" i="123"/>
  <c r="Q108" i="123"/>
  <c r="Q109" i="123"/>
  <c r="Q110" i="123"/>
  <c r="Q111" i="123"/>
  <c r="Q112" i="123"/>
  <c r="Q113" i="123"/>
  <c r="Q114" i="123"/>
  <c r="Q115" i="123"/>
  <c r="Q116" i="123"/>
  <c r="Q117" i="123"/>
  <c r="Q118" i="123"/>
  <c r="Q119" i="123"/>
  <c r="Q120" i="123"/>
  <c r="Q121" i="123"/>
  <c r="Q122" i="123"/>
  <c r="Q123" i="123"/>
  <c r="Q124" i="123"/>
  <c r="Q125" i="123"/>
  <c r="Q126" i="123"/>
  <c r="Q127" i="123"/>
  <c r="Q128" i="123"/>
  <c r="Q129" i="123"/>
  <c r="Q130" i="123"/>
  <c r="Q131" i="123"/>
  <c r="Q132" i="123"/>
  <c r="Q133" i="123"/>
  <c r="Q134" i="123"/>
  <c r="Q135" i="123"/>
  <c r="Q136" i="123"/>
  <c r="Q137" i="123"/>
  <c r="W137" i="123" s="1"/>
  <c r="Y137" i="123" s="1"/>
  <c r="Q138" i="123"/>
  <c r="Q139" i="123"/>
  <c r="Q140" i="123"/>
  <c r="Q141" i="123"/>
  <c r="Q142" i="123"/>
  <c r="Q143" i="123"/>
  <c r="Q144" i="123"/>
  <c r="Q145" i="123"/>
  <c r="Q146" i="123"/>
  <c r="Q147" i="123"/>
  <c r="Q148" i="123"/>
  <c r="Q149" i="123"/>
  <c r="Q150" i="123"/>
  <c r="Q151" i="123"/>
  <c r="Q152" i="123"/>
  <c r="Q153" i="123"/>
  <c r="Q154" i="123"/>
  <c r="Q155" i="123"/>
  <c r="Q156" i="123"/>
  <c r="Q157" i="123"/>
  <c r="Q158" i="123"/>
  <c r="Q159" i="123"/>
  <c r="Q160" i="123"/>
  <c r="Q161" i="123"/>
  <c r="Q162" i="123"/>
  <c r="Q163" i="123"/>
  <c r="Q164" i="123"/>
  <c r="Q165" i="123"/>
  <c r="Q166" i="123"/>
  <c r="Q167" i="123"/>
  <c r="Q168" i="123"/>
  <c r="Q169" i="123"/>
  <c r="Q170" i="123"/>
  <c r="Q172" i="123"/>
  <c r="Q173" i="123"/>
  <c r="Q174" i="123"/>
  <c r="Q175" i="123"/>
  <c r="Q176" i="123"/>
  <c r="Q177" i="123"/>
  <c r="Q178" i="123"/>
  <c r="Q179" i="123"/>
  <c r="Q180" i="123"/>
  <c r="Q181" i="123"/>
  <c r="Q182" i="123"/>
  <c r="W182" i="123" s="1"/>
  <c r="Q183" i="123"/>
  <c r="W183" i="123" s="1"/>
  <c r="Y183" i="123" s="1"/>
  <c r="Q184" i="123"/>
  <c r="Q185" i="123"/>
  <c r="Q186" i="123"/>
  <c r="Q187" i="123"/>
  <c r="Q188" i="123"/>
  <c r="Q189" i="123"/>
  <c r="Q190" i="123"/>
  <c r="Q191" i="123"/>
  <c r="Q192" i="123"/>
  <c r="Q193" i="123"/>
  <c r="Q194" i="123"/>
  <c r="Q195" i="123"/>
  <c r="Q196" i="123"/>
  <c r="Q197" i="123"/>
  <c r="Q198" i="123"/>
  <c r="Q199" i="123"/>
  <c r="Q200" i="123"/>
  <c r="Q201" i="123"/>
  <c r="Q202" i="123"/>
  <c r="Q203" i="123"/>
  <c r="Q204" i="123"/>
  <c r="Q205" i="123"/>
  <c r="Q206" i="123"/>
  <c r="Q207" i="123"/>
  <c r="Q208" i="123"/>
  <c r="Q209" i="123"/>
  <c r="Q210" i="123"/>
  <c r="Q211" i="123"/>
  <c r="Q212" i="123"/>
  <c r="Q213" i="123"/>
  <c r="Q214" i="123"/>
  <c r="Q215" i="123"/>
  <c r="Q216" i="123"/>
  <c r="Q217" i="123"/>
  <c r="Q218" i="123"/>
  <c r="Q219" i="123"/>
  <c r="Q220" i="123"/>
  <c r="Q221" i="123"/>
  <c r="Q222" i="123"/>
  <c r="Q223" i="123"/>
  <c r="Q224" i="123"/>
  <c r="Q225" i="123"/>
  <c r="Q226" i="123"/>
  <c r="Q227" i="123"/>
  <c r="Q228" i="123"/>
  <c r="Q229" i="123"/>
  <c r="Q230" i="123"/>
  <c r="Q231" i="123"/>
  <c r="Q232" i="123"/>
  <c r="Q233" i="123"/>
  <c r="Q234" i="123"/>
  <c r="Q235" i="123"/>
  <c r="Q236" i="123"/>
  <c r="Q237" i="123"/>
  <c r="Q238" i="123"/>
  <c r="Q239" i="123"/>
  <c r="Q240" i="123"/>
  <c r="Q241" i="123"/>
  <c r="Q242" i="123"/>
  <c r="Q243" i="123"/>
  <c r="W243" i="123" s="1"/>
  <c r="Q244" i="123"/>
  <c r="Q245" i="123"/>
  <c r="Q246" i="123"/>
  <c r="Q247" i="123"/>
  <c r="Q248" i="123"/>
  <c r="Q249" i="123"/>
  <c r="Q250" i="123"/>
  <c r="Q252" i="123"/>
  <c r="Q253" i="123"/>
  <c r="Q254" i="123"/>
  <c r="Q255" i="123"/>
  <c r="Q256" i="123"/>
  <c r="Q257" i="123"/>
  <c r="Q258" i="123"/>
  <c r="Q259" i="123"/>
  <c r="Q260" i="123"/>
  <c r="Q261" i="123"/>
  <c r="Q262" i="123"/>
  <c r="Q263" i="123"/>
  <c r="Q264" i="123"/>
  <c r="Q265" i="123"/>
  <c r="Q266" i="123"/>
  <c r="W266" i="123" s="1"/>
  <c r="Y266" i="123" s="1"/>
  <c r="Q271" i="123"/>
  <c r="Q272" i="123"/>
  <c r="Q273" i="123"/>
  <c r="Q274" i="123"/>
  <c r="Q275" i="123"/>
  <c r="Q276" i="123"/>
  <c r="Q277" i="123"/>
  <c r="Q278" i="123"/>
  <c r="Q279" i="123"/>
  <c r="Q280" i="123"/>
  <c r="Q281" i="123"/>
  <c r="Q282" i="123"/>
  <c r="Q283" i="123"/>
  <c r="Q284" i="123"/>
  <c r="Q285" i="123"/>
  <c r="Q286" i="123"/>
  <c r="Q287" i="123"/>
  <c r="Q288" i="123"/>
  <c r="Q289" i="123"/>
  <c r="Q290" i="123"/>
  <c r="W290" i="123" s="1"/>
  <c r="Q291" i="123"/>
  <c r="Q292" i="123"/>
  <c r="Q293" i="123"/>
  <c r="Q294" i="123"/>
  <c r="Q295" i="123"/>
  <c r="Q296" i="123"/>
  <c r="Q297" i="123"/>
  <c r="Q298" i="123"/>
  <c r="Q299" i="123"/>
  <c r="Q300" i="123"/>
  <c r="Q301" i="123"/>
  <c r="Q302" i="123"/>
  <c r="Q303" i="123"/>
  <c r="Q304" i="123"/>
  <c r="Q305" i="123"/>
  <c r="Q306" i="123"/>
  <c r="Q307" i="123"/>
  <c r="W307" i="123" s="1"/>
  <c r="Y307" i="123" s="1"/>
  <c r="Q308" i="123"/>
  <c r="W308" i="123" s="1"/>
  <c r="K93" i="7" s="1"/>
  <c r="Q309" i="123"/>
  <c r="W309" i="123" s="1"/>
  <c r="Q310" i="123"/>
  <c r="W310" i="123" s="1"/>
  <c r="Q311" i="123"/>
  <c r="W311" i="123" s="1"/>
  <c r="Q312" i="123"/>
  <c r="Y313" i="123"/>
  <c r="Q314" i="123"/>
  <c r="Q315" i="123"/>
  <c r="W315" i="123" s="1"/>
  <c r="Q316" i="123"/>
  <c r="W316" i="123" s="1"/>
  <c r="Q317" i="123"/>
  <c r="W317" i="123" s="1"/>
  <c r="K65" i="7" s="1"/>
  <c r="Q318" i="123"/>
  <c r="W318" i="123" s="1"/>
  <c r="Q319" i="123"/>
  <c r="W319" i="123" s="1"/>
  <c r="Q320" i="123"/>
  <c r="W320" i="123" s="1"/>
  <c r="W321" i="123"/>
  <c r="Q322" i="123"/>
  <c r="W322" i="123" s="1"/>
  <c r="K67" i="7" s="1"/>
  <c r="Q323" i="123"/>
  <c r="W323" i="123" s="1"/>
  <c r="K68" i="7" s="1"/>
  <c r="Q324" i="123"/>
  <c r="W324" i="123" s="1"/>
  <c r="Q325" i="123"/>
  <c r="Q327" i="123"/>
  <c r="W327" i="123" s="1"/>
  <c r="Q328" i="123"/>
  <c r="Q329" i="123"/>
  <c r="Q330" i="123"/>
  <c r="Q331" i="123"/>
  <c r="Q332" i="123"/>
  <c r="Q333" i="123"/>
  <c r="Q335" i="123"/>
  <c r="Q337" i="123"/>
  <c r="Q338" i="123"/>
  <c r="Q339" i="123"/>
  <c r="Q341" i="123"/>
  <c r="Q342" i="123"/>
  <c r="Q343" i="123"/>
  <c r="Q344" i="123"/>
  <c r="Q346" i="123"/>
  <c r="Q347" i="123"/>
  <c r="Q348" i="123"/>
  <c r="Q349" i="123"/>
  <c r="Q351" i="123"/>
  <c r="Q352" i="123"/>
  <c r="Q353" i="123"/>
  <c r="Q354" i="123"/>
  <c r="Q355" i="123"/>
  <c r="Q356" i="123"/>
  <c r="Q357" i="123"/>
  <c r="Q358" i="123"/>
  <c r="Q359" i="123"/>
  <c r="Q360" i="123"/>
  <c r="Q361" i="123"/>
  <c r="Q362" i="123"/>
  <c r="Q363" i="123"/>
  <c r="Q364" i="123"/>
  <c r="Q365" i="123"/>
  <c r="Q366" i="123"/>
  <c r="Q367" i="123"/>
  <c r="Q368" i="123"/>
  <c r="Q369" i="123"/>
  <c r="Q370" i="123"/>
  <c r="Q371" i="123"/>
  <c r="Q372" i="123"/>
  <c r="Q373" i="123"/>
  <c r="Q374" i="123"/>
  <c r="Q375" i="123"/>
  <c r="Q376" i="123"/>
  <c r="Q378" i="123"/>
  <c r="Q379" i="123"/>
  <c r="Q380" i="123"/>
  <c r="Q381" i="123"/>
  <c r="Q382" i="123"/>
  <c r="Q383" i="123"/>
  <c r="Q384" i="123"/>
  <c r="Q386" i="123"/>
  <c r="Q387" i="123"/>
  <c r="Q388" i="123"/>
  <c r="Q389" i="123"/>
  <c r="Q390" i="123"/>
  <c r="Q392" i="123"/>
  <c r="Q393" i="123"/>
  <c r="Q394" i="123"/>
  <c r="Q395" i="123"/>
  <c r="Q396" i="123"/>
  <c r="Q397" i="123"/>
  <c r="Q398" i="123"/>
  <c r="Q399" i="123"/>
  <c r="Q400" i="123"/>
  <c r="Q401" i="123"/>
  <c r="Q402" i="123"/>
  <c r="Q403" i="123"/>
  <c r="Q404" i="123"/>
  <c r="Q405" i="123"/>
  <c r="Q407" i="123"/>
  <c r="Q408" i="123"/>
  <c r="Q409" i="123"/>
  <c r="Q410" i="123"/>
  <c r="Q411" i="123"/>
  <c r="Q412" i="123"/>
  <c r="W412" i="123" s="1"/>
  <c r="Q413" i="123"/>
  <c r="W413" i="123" s="1"/>
  <c r="Q414" i="123"/>
  <c r="Q415" i="123"/>
  <c r="Q416" i="123"/>
  <c r="Q417" i="123"/>
  <c r="Q418" i="123"/>
  <c r="Q419" i="123"/>
  <c r="Q420" i="123"/>
  <c r="Q421" i="123"/>
  <c r="Q422" i="123"/>
  <c r="W422" i="123" s="1"/>
  <c r="Y422" i="123" s="1"/>
  <c r="Q423" i="123"/>
  <c r="W423" i="123" s="1"/>
  <c r="Q424" i="123"/>
  <c r="W424" i="123" s="1"/>
  <c r="Q425" i="123"/>
  <c r="Q434" i="123"/>
  <c r="Q435" i="123"/>
  <c r="Q436" i="123"/>
  <c r="Q437" i="123"/>
  <c r="Q440" i="123"/>
  <c r="Q441" i="123"/>
  <c r="Q442" i="123"/>
  <c r="Q444" i="123"/>
  <c r="Q445" i="123"/>
  <c r="Q446" i="123"/>
  <c r="Q447" i="123"/>
  <c r="Q448" i="123"/>
  <c r="Q449" i="123"/>
  <c r="Q450" i="123"/>
  <c r="Q452" i="123"/>
  <c r="Q453" i="123"/>
  <c r="Q454" i="123"/>
  <c r="Q455" i="123"/>
  <c r="Q456" i="123"/>
  <c r="Q457" i="123"/>
  <c r="Q458" i="123"/>
  <c r="Q459" i="123"/>
  <c r="Q460" i="123"/>
  <c r="Q461" i="123"/>
  <c r="Q462" i="123"/>
  <c r="Q463" i="123"/>
  <c r="Q465" i="123"/>
  <c r="Q466" i="123"/>
  <c r="Q467" i="123"/>
  <c r="Q468" i="123"/>
  <c r="Q469" i="123"/>
  <c r="Q470" i="123"/>
  <c r="Q471" i="123"/>
  <c r="Q472" i="123"/>
  <c r="Q473" i="123"/>
  <c r="Q474" i="123"/>
  <c r="Q475" i="123"/>
  <c r="Q476" i="123"/>
  <c r="Q477" i="123"/>
  <c r="Q478" i="123"/>
  <c r="Q479" i="123"/>
  <c r="Q480" i="123"/>
  <c r="Q481" i="123"/>
  <c r="Q482" i="123"/>
  <c r="Q483" i="123"/>
  <c r="Q484" i="123"/>
  <c r="Q485" i="123"/>
  <c r="Q486" i="123"/>
  <c r="Q487" i="123"/>
  <c r="Q488" i="123"/>
  <c r="Q489" i="123"/>
  <c r="Q490" i="123"/>
  <c r="Q491" i="123"/>
  <c r="Q492" i="123"/>
  <c r="Q493" i="123"/>
  <c r="Q494" i="123"/>
  <c r="Q495" i="123"/>
  <c r="Q496" i="123"/>
  <c r="Q497" i="123"/>
  <c r="Q498" i="123"/>
  <c r="Q499" i="123"/>
  <c r="Q500" i="123"/>
  <c r="Q501" i="123"/>
  <c r="Q502" i="123"/>
  <c r="Q503" i="123"/>
  <c r="Q504" i="123"/>
  <c r="Q505" i="123"/>
  <c r="Q506" i="123"/>
  <c r="Q507" i="123"/>
  <c r="Q508" i="123"/>
  <c r="Q509" i="123"/>
  <c r="Q510" i="123"/>
  <c r="Q511" i="123"/>
  <c r="Q512" i="123"/>
  <c r="Q513" i="123"/>
  <c r="Q514" i="123"/>
  <c r="Q515" i="123"/>
  <c r="Q516" i="123"/>
  <c r="Q517" i="123"/>
  <c r="Q518" i="123"/>
  <c r="Q519" i="123"/>
  <c r="Q520" i="123"/>
  <c r="Q521" i="123"/>
  <c r="Q522" i="123"/>
  <c r="Q523" i="123"/>
  <c r="Q524" i="123"/>
  <c r="Q525" i="123"/>
  <c r="Q526" i="123"/>
  <c r="Q527" i="123"/>
  <c r="Q528" i="123"/>
  <c r="Q529" i="123"/>
  <c r="Q530" i="123"/>
  <c r="Q531" i="123"/>
  <c r="Q532" i="123"/>
  <c r="Q533" i="123"/>
  <c r="Q534" i="123"/>
  <c r="Q535" i="123"/>
  <c r="Q536" i="123"/>
  <c r="Q537" i="123"/>
  <c r="Q538" i="123"/>
  <c r="Q539" i="123"/>
  <c r="Q540" i="123"/>
  <c r="Q541" i="123"/>
  <c r="Q542" i="123"/>
  <c r="Q543" i="123"/>
  <c r="Q544" i="123"/>
  <c r="Q545" i="123"/>
  <c r="Q546" i="123"/>
  <c r="Q547" i="123"/>
  <c r="Q548" i="123"/>
  <c r="Q549" i="123"/>
  <c r="Q550" i="123"/>
  <c r="Q551" i="123"/>
  <c r="Q552" i="123"/>
  <c r="Q553" i="123"/>
  <c r="Q554" i="123"/>
  <c r="Q555" i="123"/>
  <c r="Q556" i="123"/>
  <c r="Q557" i="123"/>
  <c r="Q558" i="123"/>
  <c r="Q559" i="123"/>
  <c r="Q560" i="123"/>
  <c r="Q561" i="123"/>
  <c r="Q562" i="123"/>
  <c r="Q563" i="123"/>
  <c r="Q564" i="123"/>
  <c r="Q565" i="123"/>
  <c r="Q566" i="123"/>
  <c r="Q567" i="123"/>
  <c r="Q568" i="123"/>
  <c r="Q569" i="123"/>
  <c r="Q570" i="123"/>
  <c r="Q571" i="123"/>
  <c r="Q572" i="123"/>
  <c r="Q573" i="123"/>
  <c r="Q574" i="123"/>
  <c r="Q575" i="123"/>
  <c r="Q576" i="123"/>
  <c r="Q577" i="123"/>
  <c r="Q578" i="123"/>
  <c r="Q579" i="123"/>
  <c r="Q580" i="123"/>
  <c r="Q581" i="123"/>
  <c r="Q582" i="123"/>
  <c r="Q583" i="123"/>
  <c r="Q584" i="123"/>
  <c r="Q585" i="123"/>
  <c r="Q586" i="123"/>
  <c r="Q587" i="123"/>
  <c r="Q588" i="123"/>
  <c r="Q589" i="123"/>
  <c r="Q590" i="123"/>
  <c r="Q591" i="123"/>
  <c r="Q592" i="123"/>
  <c r="Q593" i="123"/>
  <c r="Q594" i="123"/>
  <c r="Q595" i="123"/>
  <c r="Q596" i="123"/>
  <c r="Q597" i="123"/>
  <c r="Q598" i="123"/>
  <c r="Q599" i="123"/>
  <c r="Q600" i="123"/>
  <c r="Q601" i="123"/>
  <c r="Q602" i="123"/>
  <c r="Q603" i="123"/>
  <c r="Q604" i="123"/>
  <c r="Q605" i="123"/>
  <c r="Q606" i="123"/>
  <c r="Q607" i="123"/>
  <c r="Q608" i="123"/>
  <c r="Q609" i="123"/>
  <c r="Q610" i="123"/>
  <c r="Q611" i="123"/>
  <c r="Q612" i="123"/>
  <c r="Q613" i="123"/>
  <c r="Q614" i="123"/>
  <c r="Q615" i="123"/>
  <c r="Q616" i="123"/>
  <c r="Q617" i="123"/>
  <c r="Q618" i="123"/>
  <c r="Q619" i="123"/>
  <c r="Q620" i="123"/>
  <c r="Q621" i="123"/>
  <c r="Q622" i="123"/>
  <c r="Q623" i="123"/>
  <c r="Q624" i="123"/>
  <c r="Q625" i="123"/>
  <c r="Q626" i="123"/>
  <c r="Q627" i="123"/>
  <c r="Q628" i="123"/>
  <c r="Q629" i="123"/>
  <c r="Q630" i="123"/>
  <c r="Q631" i="123"/>
  <c r="Q632" i="123"/>
  <c r="Q633" i="123"/>
  <c r="Q634" i="123"/>
  <c r="Q635" i="123"/>
  <c r="Q636" i="123"/>
  <c r="Q637" i="123"/>
  <c r="Q638" i="123"/>
  <c r="Q639" i="123"/>
  <c r="Q640" i="123"/>
  <c r="Q641" i="123"/>
  <c r="Q642" i="123"/>
  <c r="Q643" i="123"/>
  <c r="Q644" i="123"/>
  <c r="Q645" i="123"/>
  <c r="Q646" i="123"/>
  <c r="Q647" i="123"/>
  <c r="Q648" i="123"/>
  <c r="O649" i="123"/>
  <c r="P649" i="123"/>
  <c r="K66" i="7" l="1"/>
  <c r="K69" i="7"/>
  <c r="Y182" i="123"/>
  <c r="K37" i="7"/>
  <c r="W314" i="123"/>
  <c r="Y314" i="123" s="1"/>
  <c r="Y412" i="123"/>
  <c r="W7" i="123"/>
  <c r="W45" i="123"/>
  <c r="Y45" i="123" s="1"/>
  <c r="W57" i="123"/>
  <c r="W78" i="123"/>
  <c r="Y78" i="123" s="1"/>
  <c r="Y92" i="123"/>
  <c r="W97" i="123"/>
  <c r="W127" i="123"/>
  <c r="Y127" i="123" s="1"/>
  <c r="W4" i="123"/>
  <c r="Y4" i="123" s="1"/>
  <c r="W5" i="123"/>
  <c r="Y5" i="123" s="1"/>
  <c r="W8" i="123"/>
  <c r="Y8" i="123" s="1"/>
  <c r="W9" i="123"/>
  <c r="Y9" i="123" s="1"/>
  <c r="W10" i="123"/>
  <c r="W11" i="123"/>
  <c r="W12" i="123"/>
  <c r="Y12" i="123" s="1"/>
  <c r="W14" i="123"/>
  <c r="Y14" i="123" s="1"/>
  <c r="W15" i="123"/>
  <c r="Y15" i="123" s="1"/>
  <c r="W16" i="123"/>
  <c r="Y16" i="123" s="1"/>
  <c r="W17" i="123"/>
  <c r="W18" i="123"/>
  <c r="Y18" i="123" s="1"/>
  <c r="W19" i="123"/>
  <c r="Y19" i="123" s="1"/>
  <c r="W20" i="123"/>
  <c r="Y20" i="123" s="1"/>
  <c r="W21" i="123"/>
  <c r="Y21" i="123" s="1"/>
  <c r="W22" i="123"/>
  <c r="W24" i="123"/>
  <c r="Y24" i="123" s="1"/>
  <c r="W26" i="123"/>
  <c r="W27" i="123"/>
  <c r="Y27" i="123" s="1"/>
  <c r="W28" i="123"/>
  <c r="Y28" i="123" s="1"/>
  <c r="W29" i="123"/>
  <c r="Y29" i="123" s="1"/>
  <c r="W30" i="123"/>
  <c r="Y30" i="123" s="1"/>
  <c r="W31" i="123"/>
  <c r="Y31" i="123" s="1"/>
  <c r="W32" i="123"/>
  <c r="W33" i="123"/>
  <c r="W34" i="123"/>
  <c r="W35" i="123"/>
  <c r="Y35" i="123" s="1"/>
  <c r="W36" i="123"/>
  <c r="Y36" i="123" s="1"/>
  <c r="W37" i="123"/>
  <c r="Y37" i="123" s="1"/>
  <c r="W38" i="123"/>
  <c r="Y38" i="123" s="1"/>
  <c r="W39" i="123"/>
  <c r="Y39" i="123" s="1"/>
  <c r="W40" i="123"/>
  <c r="Y40" i="123" s="1"/>
  <c r="W41" i="123"/>
  <c r="W42" i="123"/>
  <c r="Y42" i="123" s="1"/>
  <c r="W43" i="123"/>
  <c r="Y43" i="123" s="1"/>
  <c r="W44" i="123"/>
  <c r="Y44" i="123" s="1"/>
  <c r="W46" i="123"/>
  <c r="Y46" i="123" s="1"/>
  <c r="W47" i="123"/>
  <c r="Y47" i="123" s="1"/>
  <c r="W48" i="123"/>
  <c r="Y48" i="123" s="1"/>
  <c r="W49" i="123"/>
  <c r="W50" i="123"/>
  <c r="Y50" i="123" s="1"/>
  <c r="W51" i="123"/>
  <c r="Y51" i="123" s="1"/>
  <c r="W52" i="123"/>
  <c r="Y52" i="123" s="1"/>
  <c r="W53" i="123"/>
  <c r="Y53" i="123" s="1"/>
  <c r="W54" i="123"/>
  <c r="Y54" i="123" s="1"/>
  <c r="W55" i="123"/>
  <c r="W56" i="123"/>
  <c r="Y56" i="123" s="1"/>
  <c r="W58" i="123"/>
  <c r="Y58" i="123" s="1"/>
  <c r="W59" i="123"/>
  <c r="W60" i="123"/>
  <c r="Y60" i="123" s="1"/>
  <c r="W61" i="123"/>
  <c r="W62" i="123"/>
  <c r="Y62" i="123" s="1"/>
  <c r="W63" i="123"/>
  <c r="Y63" i="123" s="1"/>
  <c r="W64" i="123"/>
  <c r="Y64" i="123" s="1"/>
  <c r="W65" i="123"/>
  <c r="Y65" i="123" s="1"/>
  <c r="W66" i="123"/>
  <c r="Y66" i="123" s="1"/>
  <c r="W67" i="123"/>
  <c r="Y67" i="123" s="1"/>
  <c r="W68" i="123"/>
  <c r="Y68" i="123" s="1"/>
  <c r="W69" i="123"/>
  <c r="Y69" i="123" s="1"/>
  <c r="W70" i="123"/>
  <c r="W71" i="123"/>
  <c r="W72" i="123"/>
  <c r="Y73" i="123"/>
  <c r="W74" i="123"/>
  <c r="Y74" i="123" s="1"/>
  <c r="W76" i="123"/>
  <c r="Y76" i="123" s="1"/>
  <c r="W77" i="123"/>
  <c r="Y77" i="123" s="1"/>
  <c r="W81" i="123"/>
  <c r="Y81" i="123" s="1"/>
  <c r="W82" i="123"/>
  <c r="Y82" i="123" s="1"/>
  <c r="W83" i="123"/>
  <c r="Y84" i="123"/>
  <c r="Y85" i="123"/>
  <c r="W86" i="123"/>
  <c r="Y86" i="123" s="1"/>
  <c r="W87" i="123"/>
  <c r="Y87" i="123" s="1"/>
  <c r="W88" i="123"/>
  <c r="Y88" i="123" s="1"/>
  <c r="W89" i="123"/>
  <c r="Y89" i="123" s="1"/>
  <c r="W90" i="123"/>
  <c r="Y90" i="123" s="1"/>
  <c r="W91" i="123"/>
  <c r="Y91" i="123" s="1"/>
  <c r="W93" i="123"/>
  <c r="Y93" i="123" s="1"/>
  <c r="W94" i="123"/>
  <c r="Y94" i="123" s="1"/>
  <c r="W95" i="123"/>
  <c r="W96" i="123"/>
  <c r="Y96" i="123" s="1"/>
  <c r="W98" i="123"/>
  <c r="Y98" i="123" s="1"/>
  <c r="W99" i="123"/>
  <c r="W100" i="123"/>
  <c r="Y100" i="123" s="1"/>
  <c r="W101" i="123"/>
  <c r="Y101" i="123" s="1"/>
  <c r="W103" i="123"/>
  <c r="Y103" i="123" s="1"/>
  <c r="W104" i="123"/>
  <c r="Y104" i="123" s="1"/>
  <c r="W105" i="123"/>
  <c r="Y105" i="123" s="1"/>
  <c r="W106" i="123"/>
  <c r="Y106" i="123" s="1"/>
  <c r="W107" i="123"/>
  <c r="Y107" i="123" s="1"/>
  <c r="W108" i="123"/>
  <c r="Y108" i="123" s="1"/>
  <c r="W109" i="123"/>
  <c r="W110" i="123"/>
  <c r="Y110" i="123" s="1"/>
  <c r="W111" i="123"/>
  <c r="Y111" i="123" s="1"/>
  <c r="W112" i="123"/>
  <c r="Y112" i="123" s="1"/>
  <c r="W113" i="123"/>
  <c r="Y113" i="123" s="1"/>
  <c r="W114" i="123"/>
  <c r="Y114" i="123" s="1"/>
  <c r="W115" i="123"/>
  <c r="Y115" i="123" s="1"/>
  <c r="W116" i="123"/>
  <c r="Y116" i="123" s="1"/>
  <c r="W118" i="123"/>
  <c r="Y118" i="123" s="1"/>
  <c r="Y119" i="123"/>
  <c r="W120" i="123"/>
  <c r="Y120" i="123" s="1"/>
  <c r="W121" i="123"/>
  <c r="Y121" i="123" s="1"/>
  <c r="W122" i="123"/>
  <c r="W123" i="123"/>
  <c r="K25" i="7" s="1"/>
  <c r="W124" i="123"/>
  <c r="Y124" i="123" s="1"/>
  <c r="W125" i="123"/>
  <c r="W126" i="123"/>
  <c r="Y126" i="123" s="1"/>
  <c r="W128" i="123"/>
  <c r="Y128" i="123" s="1"/>
  <c r="W129" i="123"/>
  <c r="Y129" i="123" s="1"/>
  <c r="W130" i="123"/>
  <c r="W131" i="123"/>
  <c r="Y131" i="123" s="1"/>
  <c r="W132" i="123"/>
  <c r="W133" i="123"/>
  <c r="W134" i="123"/>
  <c r="Y134" i="123" s="1"/>
  <c r="W135" i="123"/>
  <c r="Y135" i="123" s="1"/>
  <c r="W136" i="123"/>
  <c r="Y136" i="123" s="1"/>
  <c r="W138" i="123"/>
  <c r="W139" i="123"/>
  <c r="Y139" i="123" s="1"/>
  <c r="W140" i="123"/>
  <c r="Y140" i="123" s="1"/>
  <c r="W141" i="123"/>
  <c r="Y141" i="123" s="1"/>
  <c r="W142" i="123"/>
  <c r="Y142" i="123" s="1"/>
  <c r="W143" i="123"/>
  <c r="W144" i="123"/>
  <c r="W145" i="123"/>
  <c r="Y145" i="123" s="1"/>
  <c r="W146" i="123"/>
  <c r="Y146" i="123" s="1"/>
  <c r="W147" i="123"/>
  <c r="W148" i="123"/>
  <c r="W149" i="123"/>
  <c r="Y149" i="123" s="1"/>
  <c r="W150" i="123"/>
  <c r="Y150" i="123" s="1"/>
  <c r="W151" i="123"/>
  <c r="W152" i="123"/>
  <c r="Y152" i="123" s="1"/>
  <c r="W153" i="123"/>
  <c r="Y153" i="123" s="1"/>
  <c r="W154" i="123"/>
  <c r="W156" i="123"/>
  <c r="W157" i="123"/>
  <c r="Y157" i="123" s="1"/>
  <c r="W158" i="123"/>
  <c r="Y158" i="123" s="1"/>
  <c r="W159" i="123"/>
  <c r="W160" i="123"/>
  <c r="Y160" i="123" s="1"/>
  <c r="W161" i="123"/>
  <c r="W162" i="123"/>
  <c r="Y162" i="123" s="1"/>
  <c r="W163" i="123"/>
  <c r="Y163" i="123" s="1"/>
  <c r="W164" i="123"/>
  <c r="Y164" i="123" s="1"/>
  <c r="W165" i="123"/>
  <c r="Y165" i="123" s="1"/>
  <c r="W166" i="123"/>
  <c r="W167" i="123"/>
  <c r="Y167" i="123" s="1"/>
  <c r="W168" i="123"/>
  <c r="Y168" i="123" s="1"/>
  <c r="W169" i="123"/>
  <c r="Y169" i="123" s="1"/>
  <c r="W170" i="123"/>
  <c r="Y170" i="123" s="1"/>
  <c r="W171" i="123"/>
  <c r="Y171" i="123" s="1"/>
  <c r="W172" i="123"/>
  <c r="Y172" i="123" s="1"/>
  <c r="W173" i="123"/>
  <c r="W174" i="123"/>
  <c r="Y174" i="123" s="1"/>
  <c r="W175" i="123"/>
  <c r="W176" i="123"/>
  <c r="W177" i="123"/>
  <c r="Y177" i="123" s="1"/>
  <c r="W178" i="123"/>
  <c r="W179" i="123"/>
  <c r="Y179" i="123" s="1"/>
  <c r="W180" i="123"/>
  <c r="W181" i="123"/>
  <c r="W184" i="123"/>
  <c r="W185" i="123"/>
  <c r="Y185" i="123" s="1"/>
  <c r="W186" i="123"/>
  <c r="Y186" i="123" s="1"/>
  <c r="W187" i="123"/>
  <c r="Y187" i="123" s="1"/>
  <c r="W188" i="123"/>
  <c r="Y188" i="123" s="1"/>
  <c r="W189" i="123"/>
  <c r="Y189" i="123" s="1"/>
  <c r="W190" i="123"/>
  <c r="Y190" i="123" s="1"/>
  <c r="W191" i="123"/>
  <c r="W192" i="123"/>
  <c r="Y192" i="123" s="1"/>
  <c r="W193" i="123"/>
  <c r="W194" i="123"/>
  <c r="Y194" i="123" s="1"/>
  <c r="W195" i="123"/>
  <c r="Y195" i="123" s="1"/>
  <c r="W196" i="123"/>
  <c r="Y196" i="123" s="1"/>
  <c r="W197" i="123"/>
  <c r="Y197" i="123" s="1"/>
  <c r="W198" i="123"/>
  <c r="Y198" i="123" s="1"/>
  <c r="W199" i="123"/>
  <c r="Y199" i="123" s="1"/>
  <c r="W200" i="123"/>
  <c r="Y200" i="123" s="1"/>
  <c r="W201" i="123"/>
  <c r="W202" i="123"/>
  <c r="Y202" i="123" s="1"/>
  <c r="W203" i="123"/>
  <c r="W204" i="123"/>
  <c r="Y204" i="123" s="1"/>
  <c r="W205" i="123"/>
  <c r="Y205" i="123" s="1"/>
  <c r="W206" i="123"/>
  <c r="Y206" i="123" s="1"/>
  <c r="W207" i="123"/>
  <c r="Y207" i="123" s="1"/>
  <c r="W208" i="123"/>
  <c r="K40" i="7" s="1"/>
  <c r="W209" i="123"/>
  <c r="Y209" i="123" s="1"/>
  <c r="W210" i="123"/>
  <c r="Y210" i="123" s="1"/>
  <c r="W211" i="123"/>
  <c r="K41" i="7" s="1"/>
  <c r="W212" i="123"/>
  <c r="W213" i="123"/>
  <c r="Y213" i="123" s="1"/>
  <c r="W214" i="123"/>
  <c r="Y214" i="123" s="1"/>
  <c r="W215" i="123"/>
  <c r="W216" i="123"/>
  <c r="W217" i="123"/>
  <c r="Y217" i="123" s="1"/>
  <c r="W218" i="123"/>
  <c r="K42" i="7" s="1"/>
  <c r="W219" i="123"/>
  <c r="Y219" i="123" s="1"/>
  <c r="W220" i="123"/>
  <c r="W221" i="123"/>
  <c r="Y221" i="123" s="1"/>
  <c r="W222" i="123"/>
  <c r="W223" i="123"/>
  <c r="Y223" i="123" s="1"/>
  <c r="W224" i="123"/>
  <c r="W226" i="123"/>
  <c r="W227" i="123"/>
  <c r="W228" i="123"/>
  <c r="Y228" i="123" s="1"/>
  <c r="W229" i="123"/>
  <c r="W230" i="123"/>
  <c r="Y230" i="123" s="1"/>
  <c r="W231" i="123"/>
  <c r="W232" i="123"/>
  <c r="W233" i="123"/>
  <c r="W234" i="123"/>
  <c r="W235" i="123"/>
  <c r="K49" i="7" s="1"/>
  <c r="W236" i="123"/>
  <c r="W237" i="123"/>
  <c r="W238" i="123"/>
  <c r="Y238" i="123" s="1"/>
  <c r="W239" i="123"/>
  <c r="K51" i="7" s="1"/>
  <c r="W240" i="123"/>
  <c r="W242" i="123"/>
  <c r="Y242" i="123" s="1"/>
  <c r="Y243" i="123"/>
  <c r="W244" i="123"/>
  <c r="Y244" i="123" s="1"/>
  <c r="W245" i="123"/>
  <c r="W246" i="123"/>
  <c r="W247" i="123"/>
  <c r="Y247" i="123" s="1"/>
  <c r="W248" i="123"/>
  <c r="K55" i="7" s="1"/>
  <c r="W249" i="123"/>
  <c r="Y249" i="123" s="1"/>
  <c r="W250" i="123"/>
  <c r="W252" i="123"/>
  <c r="Y252" i="123" s="1"/>
  <c r="Y253" i="123"/>
  <c r="W254" i="123"/>
  <c r="Y254" i="123" s="1"/>
  <c r="W255" i="123"/>
  <c r="Y255" i="123" s="1"/>
  <c r="W256" i="123"/>
  <c r="W257" i="123"/>
  <c r="Y257" i="123" s="1"/>
  <c r="W258" i="123"/>
  <c r="Y258" i="123" s="1"/>
  <c r="W259" i="123"/>
  <c r="Y259" i="123" s="1"/>
  <c r="W261" i="123"/>
  <c r="Y261" i="123" s="1"/>
  <c r="W262" i="123"/>
  <c r="K56" i="7" s="1"/>
  <c r="W263" i="123"/>
  <c r="Y263" i="123" s="1"/>
  <c r="W264" i="123"/>
  <c r="Y264" i="123" s="1"/>
  <c r="Y265" i="123"/>
  <c r="W271" i="123"/>
  <c r="W272" i="123"/>
  <c r="W273" i="123"/>
  <c r="W274" i="123"/>
  <c r="Y274" i="123" s="1"/>
  <c r="W275" i="123"/>
  <c r="Y275" i="123" s="1"/>
  <c r="W276" i="123"/>
  <c r="Y276" i="123" s="1"/>
  <c r="W277" i="123"/>
  <c r="Y277" i="123" s="1"/>
  <c r="W278" i="123"/>
  <c r="Y278" i="123" s="1"/>
  <c r="W279" i="123"/>
  <c r="W280" i="123"/>
  <c r="Y280" i="123" s="1"/>
  <c r="W281" i="123"/>
  <c r="Y281" i="123" s="1"/>
  <c r="W282" i="123"/>
  <c r="W283" i="123"/>
  <c r="W284" i="123"/>
  <c r="W285" i="123"/>
  <c r="Y285" i="123" s="1"/>
  <c r="W286" i="123"/>
  <c r="W287" i="123"/>
  <c r="Y287" i="123" s="1"/>
  <c r="W288" i="123"/>
  <c r="W289" i="123"/>
  <c r="Y290" i="123"/>
  <c r="W291" i="123"/>
  <c r="Y291" i="123" s="1"/>
  <c r="W292" i="123"/>
  <c r="Y292" i="123" s="1"/>
  <c r="W293" i="123"/>
  <c r="W294" i="123"/>
  <c r="Y294" i="123" s="1"/>
  <c r="W295" i="123"/>
  <c r="Y295" i="123" s="1"/>
  <c r="W296" i="123"/>
  <c r="Y296" i="123" s="1"/>
  <c r="W297" i="123"/>
  <c r="Y297" i="123" s="1"/>
  <c r="W298" i="123"/>
  <c r="Y298" i="123" s="1"/>
  <c r="W299" i="123"/>
  <c r="W300" i="123"/>
  <c r="Y300" i="123" s="1"/>
  <c r="W301" i="123"/>
  <c r="W302" i="123"/>
  <c r="Y302" i="123" s="1"/>
  <c r="W303" i="123"/>
  <c r="K64" i="7" s="1"/>
  <c r="W304" i="123"/>
  <c r="W305" i="123"/>
  <c r="Y305" i="123" s="1"/>
  <c r="W306" i="123"/>
  <c r="Y308" i="123"/>
  <c r="Y309" i="123"/>
  <c r="W312" i="123"/>
  <c r="Y315" i="123"/>
  <c r="Y316" i="123"/>
  <c r="Y318" i="123"/>
  <c r="Y319" i="123"/>
  <c r="Y320" i="123"/>
  <c r="Y322" i="123"/>
  <c r="Y323" i="123"/>
  <c r="W328" i="123"/>
  <c r="W329" i="123"/>
  <c r="W330" i="123"/>
  <c r="W331" i="123"/>
  <c r="K72" i="7" s="1"/>
  <c r="W332" i="123"/>
  <c r="W333" i="123"/>
  <c r="Y333" i="123" s="1"/>
  <c r="W335" i="123"/>
  <c r="Y335" i="123" s="1"/>
  <c r="W337" i="123"/>
  <c r="Y337" i="123" s="1"/>
  <c r="W338" i="123"/>
  <c r="W339" i="123"/>
  <c r="Y339" i="123" s="1"/>
  <c r="W340" i="123"/>
  <c r="W341" i="123"/>
  <c r="Y341" i="123" s="1"/>
  <c r="W342" i="123"/>
  <c r="Y342" i="123" s="1"/>
  <c r="W343" i="123"/>
  <c r="Y344" i="123"/>
  <c r="W345" i="123"/>
  <c r="Y345" i="123" s="1"/>
  <c r="W346" i="123"/>
  <c r="Y346" i="123" s="1"/>
  <c r="W347" i="123"/>
  <c r="W348" i="123"/>
  <c r="W349" i="123"/>
  <c r="Y349" i="123" s="1"/>
  <c r="W350" i="123"/>
  <c r="W351" i="123"/>
  <c r="K95" i="7" s="1"/>
  <c r="W352" i="123"/>
  <c r="W353" i="123"/>
  <c r="Y353" i="123" s="1"/>
  <c r="Y354" i="123"/>
  <c r="W355" i="123"/>
  <c r="K96" i="7" s="1"/>
  <c r="W356" i="123"/>
  <c r="K97" i="7" s="1"/>
  <c r="W357" i="123"/>
  <c r="W358" i="123"/>
  <c r="Y358" i="123" s="1"/>
  <c r="W359" i="123"/>
  <c r="Y359" i="123" s="1"/>
  <c r="W360" i="123"/>
  <c r="Y360" i="123" s="1"/>
  <c r="W361" i="123"/>
  <c r="Y361" i="123" s="1"/>
  <c r="W362" i="123"/>
  <c r="Y362" i="123" s="1"/>
  <c r="W363" i="123"/>
  <c r="Y363" i="123" s="1"/>
  <c r="W364" i="123"/>
  <c r="Y364" i="123" s="1"/>
  <c r="W365" i="123"/>
  <c r="Y365" i="123" s="1"/>
  <c r="W366" i="123"/>
  <c r="Y366" i="123" s="1"/>
  <c r="W367" i="123"/>
  <c r="Y367" i="123" s="1"/>
  <c r="W368" i="123"/>
  <c r="Y368" i="123" s="1"/>
  <c r="W369" i="123"/>
  <c r="Y369" i="123" s="1"/>
  <c r="W370" i="123"/>
  <c r="Y370" i="123" s="1"/>
  <c r="W371" i="123"/>
  <c r="W372" i="123"/>
  <c r="Y372" i="123" s="1"/>
  <c r="W373" i="123"/>
  <c r="Y374" i="123"/>
  <c r="W376" i="123"/>
  <c r="W377" i="123"/>
  <c r="Y377" i="123" s="1"/>
  <c r="W378" i="123"/>
  <c r="Y379" i="123"/>
  <c r="W380" i="123"/>
  <c r="Y380" i="123" s="1"/>
  <c r="W381" i="123"/>
  <c r="Y381" i="123" s="1"/>
  <c r="W382" i="123"/>
  <c r="Y382" i="123" s="1"/>
  <c r="W383" i="123"/>
  <c r="W384" i="123"/>
  <c r="Y384" i="123" s="1"/>
  <c r="W385" i="123"/>
  <c r="Y385" i="123" s="1"/>
  <c r="W386" i="123"/>
  <c r="Y386" i="123" s="1"/>
  <c r="W387" i="123"/>
  <c r="Y387" i="123" s="1"/>
  <c r="W388" i="123"/>
  <c r="W389" i="123"/>
  <c r="K103" i="7" s="1"/>
  <c r="W390" i="123"/>
  <c r="W391" i="123"/>
  <c r="K104" i="7" s="1"/>
  <c r="W392" i="123"/>
  <c r="Y392" i="123" s="1"/>
  <c r="W393" i="123"/>
  <c r="Y393" i="123" s="1"/>
  <c r="W394" i="123"/>
  <c r="W395" i="123"/>
  <c r="W396" i="123"/>
  <c r="W397" i="123"/>
  <c r="W398" i="123"/>
  <c r="Y398" i="123" s="1"/>
  <c r="W399" i="123"/>
  <c r="W400" i="123"/>
  <c r="W401" i="123"/>
  <c r="W402" i="123"/>
  <c r="Y403" i="123"/>
  <c r="W404" i="123"/>
  <c r="W405" i="123"/>
  <c r="Y405" i="123" s="1"/>
  <c r="W406" i="123"/>
  <c r="W407" i="123"/>
  <c r="Y408" i="123"/>
  <c r="W409" i="123"/>
  <c r="Y409" i="123" s="1"/>
  <c r="W410" i="123"/>
  <c r="Y410" i="123" s="1"/>
  <c r="W411" i="123"/>
  <c r="Y411" i="123" s="1"/>
  <c r="Y413" i="123"/>
  <c r="W414" i="123"/>
  <c r="W415" i="123"/>
  <c r="Y415" i="123" s="1"/>
  <c r="W416" i="123"/>
  <c r="W417" i="123"/>
  <c r="W418" i="123"/>
  <c r="W419" i="123"/>
  <c r="W420" i="123"/>
  <c r="Y420" i="123" s="1"/>
  <c r="W421" i="123"/>
  <c r="Y423" i="123"/>
  <c r="Y424" i="123"/>
  <c r="W425" i="123"/>
  <c r="W434" i="123"/>
  <c r="Y434" i="123" s="1"/>
  <c r="W435" i="123"/>
  <c r="W436" i="123"/>
  <c r="Y436" i="123" s="1"/>
  <c r="W437" i="123"/>
  <c r="W440" i="123"/>
  <c r="Y440" i="123" s="1"/>
  <c r="W441" i="123"/>
  <c r="Y441" i="123" s="1"/>
  <c r="W442" i="123"/>
  <c r="Y443" i="123"/>
  <c r="W444" i="123"/>
  <c r="Y444" i="123" s="1"/>
  <c r="W445" i="123"/>
  <c r="Y445" i="123" s="1"/>
  <c r="W446" i="123"/>
  <c r="Y446" i="123" s="1"/>
  <c r="W447" i="123"/>
  <c r="Y447" i="123" s="1"/>
  <c r="W448" i="123"/>
  <c r="Y448" i="123" s="1"/>
  <c r="W449" i="123"/>
  <c r="Y449" i="123" s="1"/>
  <c r="W450" i="123"/>
  <c r="Y450" i="123" s="1"/>
  <c r="W452" i="123"/>
  <c r="Y452" i="123" s="1"/>
  <c r="W453" i="123"/>
  <c r="Y453" i="123" s="1"/>
  <c r="W454" i="123"/>
  <c r="Y454" i="123" s="1"/>
  <c r="W455" i="123"/>
  <c r="Y455" i="123" s="1"/>
  <c r="W456" i="123"/>
  <c r="Y456" i="123" s="1"/>
  <c r="W457" i="123"/>
  <c r="Y458" i="123"/>
  <c r="W459" i="123"/>
  <c r="Y459" i="123" s="1"/>
  <c r="W460" i="123"/>
  <c r="Y460" i="123" s="1"/>
  <c r="W461" i="123"/>
  <c r="Y461" i="123" s="1"/>
  <c r="W462" i="123"/>
  <c r="W463" i="123"/>
  <c r="Y463" i="123" s="1"/>
  <c r="W465" i="123"/>
  <c r="Y465" i="123" s="1"/>
  <c r="W466" i="123"/>
  <c r="Y466" i="123" s="1"/>
  <c r="W467" i="123"/>
  <c r="Y467" i="123" s="1"/>
  <c r="Y468" i="123"/>
  <c r="W469" i="123"/>
  <c r="Y469" i="123" s="1"/>
  <c r="W470" i="123"/>
  <c r="Y470" i="123" s="1"/>
  <c r="W471" i="123"/>
  <c r="Y471" i="123" s="1"/>
  <c r="W472" i="123"/>
  <c r="Y472" i="123" s="1"/>
  <c r="W473" i="123"/>
  <c r="W474" i="123"/>
  <c r="Y474" i="123" s="1"/>
  <c r="W475" i="123"/>
  <c r="Y475" i="123" s="1"/>
  <c r="W476" i="123"/>
  <c r="Y476" i="123" s="1"/>
  <c r="W477" i="123"/>
  <c r="Y477" i="123" s="1"/>
  <c r="W478" i="123"/>
  <c r="W479" i="123"/>
  <c r="Y479" i="123" s="1"/>
  <c r="W480" i="123"/>
  <c r="Y480" i="123" s="1"/>
  <c r="W481" i="123"/>
  <c r="Y481" i="123" s="1"/>
  <c r="W482" i="123"/>
  <c r="Y482" i="123" s="1"/>
  <c r="W483" i="123"/>
  <c r="Y483" i="123" s="1"/>
  <c r="W484" i="123"/>
  <c r="Y484" i="123" s="1"/>
  <c r="W485" i="123"/>
  <c r="Y485" i="123" s="1"/>
  <c r="W486" i="123"/>
  <c r="Y486" i="123" s="1"/>
  <c r="W487" i="123"/>
  <c r="Y487" i="123" s="1"/>
  <c r="W488" i="123"/>
  <c r="Y488" i="123" s="1"/>
  <c r="W489" i="123"/>
  <c r="Y489" i="123" s="1"/>
  <c r="W490" i="123"/>
  <c r="Y490" i="123" s="1"/>
  <c r="W491" i="123"/>
  <c r="Y491" i="123" s="1"/>
  <c r="W492" i="123"/>
  <c r="W493" i="123"/>
  <c r="Y493" i="123" s="1"/>
  <c r="W494" i="123"/>
  <c r="Y494" i="123" s="1"/>
  <c r="W495" i="123"/>
  <c r="Y495" i="123" s="1"/>
  <c r="W496" i="123"/>
  <c r="Y496" i="123" s="1"/>
  <c r="W497" i="123"/>
  <c r="W498" i="123"/>
  <c r="Y498" i="123" s="1"/>
  <c r="W499" i="123"/>
  <c r="Y499" i="123" s="1"/>
  <c r="W500" i="123"/>
  <c r="Y500" i="123" s="1"/>
  <c r="W501" i="123"/>
  <c r="Y501" i="123" s="1"/>
  <c r="W502" i="123"/>
  <c r="Y502" i="123" s="1"/>
  <c r="W503" i="123"/>
  <c r="W504" i="123"/>
  <c r="Y504" i="123" s="1"/>
  <c r="W505" i="123"/>
  <c r="Y505" i="123" s="1"/>
  <c r="W506" i="123"/>
  <c r="Y506" i="123" s="1"/>
  <c r="W507" i="123"/>
  <c r="Y507" i="123" s="1"/>
  <c r="W508" i="123"/>
  <c r="W509" i="123"/>
  <c r="Y509" i="123" s="1"/>
  <c r="W510" i="123"/>
  <c r="Y510" i="123" s="1"/>
  <c r="W511" i="123"/>
  <c r="Y511" i="123" s="1"/>
  <c r="W512" i="123"/>
  <c r="Y512" i="123" s="1"/>
  <c r="W513" i="123"/>
  <c r="W514" i="123"/>
  <c r="Y514" i="123" s="1"/>
  <c r="W515" i="123"/>
  <c r="Y515" i="123" s="1"/>
  <c r="W516" i="123"/>
  <c r="Y516" i="123" s="1"/>
  <c r="W517" i="123"/>
  <c r="Y517" i="123" s="1"/>
  <c r="W518" i="123"/>
  <c r="Y518" i="123" s="1"/>
  <c r="W519" i="123"/>
  <c r="Y519" i="123" s="1"/>
  <c r="W520" i="123"/>
  <c r="Y520" i="123" s="1"/>
  <c r="W521" i="123"/>
  <c r="Y521" i="123" s="1"/>
  <c r="W522" i="123"/>
  <c r="W523" i="123"/>
  <c r="Y523" i="123" s="1"/>
  <c r="W524" i="123"/>
  <c r="Y524" i="123" s="1"/>
  <c r="W525" i="123"/>
  <c r="Y525" i="123" s="1"/>
  <c r="W526" i="123"/>
  <c r="Y526" i="123" s="1"/>
  <c r="W527" i="123"/>
  <c r="W528" i="123"/>
  <c r="Y528" i="123" s="1"/>
  <c r="W529" i="123"/>
  <c r="Y529" i="123" s="1"/>
  <c r="W530" i="123"/>
  <c r="Y530" i="123" s="1"/>
  <c r="W531" i="123"/>
  <c r="Y531" i="123" s="1"/>
  <c r="W532" i="123"/>
  <c r="Y532" i="123" s="1"/>
  <c r="W533" i="123"/>
  <c r="Y533" i="123" s="1"/>
  <c r="W534" i="123"/>
  <c r="Y534" i="123" s="1"/>
  <c r="W535" i="123"/>
  <c r="Y535" i="123" s="1"/>
  <c r="W536" i="123"/>
  <c r="Y536" i="123" s="1"/>
  <c r="W537" i="123"/>
  <c r="Y537" i="123" s="1"/>
  <c r="W538" i="123"/>
  <c r="W539" i="123"/>
  <c r="Y539" i="123" s="1"/>
  <c r="W540" i="123"/>
  <c r="Y540" i="123" s="1"/>
  <c r="W541" i="123"/>
  <c r="Y541" i="123" s="1"/>
  <c r="W542" i="123"/>
  <c r="Y542" i="123" s="1"/>
  <c r="W543" i="123"/>
  <c r="W544" i="123"/>
  <c r="Y544" i="123" s="1"/>
  <c r="W545" i="123"/>
  <c r="Y545" i="123" s="1"/>
  <c r="W546" i="123"/>
  <c r="Y546" i="123" s="1"/>
  <c r="W547" i="123"/>
  <c r="Y547" i="123" s="1"/>
  <c r="W548" i="123"/>
  <c r="Y548" i="123" s="1"/>
  <c r="W549" i="123"/>
  <c r="Y549" i="123" s="1"/>
  <c r="W550" i="123"/>
  <c r="Y550" i="123" s="1"/>
  <c r="W551" i="123"/>
  <c r="Y551" i="123" s="1"/>
  <c r="W552" i="123"/>
  <c r="Y552" i="123" s="1"/>
  <c r="W553" i="123"/>
  <c r="Y553" i="123" s="1"/>
  <c r="W554" i="123"/>
  <c r="Y554" i="123" s="1"/>
  <c r="W555" i="123"/>
  <c r="Y555" i="123" s="1"/>
  <c r="W556" i="123"/>
  <c r="W557" i="123"/>
  <c r="Y557" i="123" s="1"/>
  <c r="W558" i="123"/>
  <c r="Y558" i="123" s="1"/>
  <c r="W559" i="123"/>
  <c r="W560" i="123"/>
  <c r="Y560" i="123" s="1"/>
  <c r="W561" i="123"/>
  <c r="W562" i="123"/>
  <c r="Y562" i="123" s="1"/>
  <c r="W563" i="123"/>
  <c r="Y563" i="123" s="1"/>
  <c r="W564" i="123"/>
  <c r="W565" i="123"/>
  <c r="W566" i="123"/>
  <c r="Y566" i="123" s="1"/>
  <c r="W567" i="123"/>
  <c r="W568" i="123"/>
  <c r="Y568" i="123" s="1"/>
  <c r="W569" i="123"/>
  <c r="W570" i="123"/>
  <c r="W571" i="123"/>
  <c r="Y571" i="123" s="1"/>
  <c r="W572" i="123"/>
  <c r="W573" i="123"/>
  <c r="Y573" i="123" s="1"/>
  <c r="W574" i="123"/>
  <c r="W575" i="123"/>
  <c r="W576" i="123"/>
  <c r="Y576" i="123" s="1"/>
  <c r="W577" i="123"/>
  <c r="Y577" i="123" s="1"/>
  <c r="W578" i="123"/>
  <c r="Y578" i="123" s="1"/>
  <c r="W579" i="123"/>
  <c r="Y579" i="123" s="1"/>
  <c r="W580" i="123"/>
  <c r="Y580" i="123" s="1"/>
  <c r="W581" i="123"/>
  <c r="Y581" i="123" s="1"/>
  <c r="W582" i="123"/>
  <c r="Y582" i="123" s="1"/>
  <c r="W583" i="123"/>
  <c r="Y583" i="123" s="1"/>
  <c r="W584" i="123"/>
  <c r="Y584" i="123" s="1"/>
  <c r="W585" i="123"/>
  <c r="Y585" i="123" s="1"/>
  <c r="W586" i="123"/>
  <c r="Y586" i="123" s="1"/>
  <c r="W587" i="123"/>
  <c r="Y587" i="123" s="1"/>
  <c r="W588" i="123"/>
  <c r="Y588" i="123" s="1"/>
  <c r="W589" i="123"/>
  <c r="Y589" i="123" s="1"/>
  <c r="W590" i="123"/>
  <c r="Y590" i="123" s="1"/>
  <c r="W591" i="123"/>
  <c r="Y591" i="123" s="1"/>
  <c r="W592" i="123"/>
  <c r="Y592" i="123" s="1"/>
  <c r="W593" i="123"/>
  <c r="Y593" i="123" s="1"/>
  <c r="W594" i="123"/>
  <c r="Y594" i="123" s="1"/>
  <c r="W595" i="123"/>
  <c r="Y595" i="123" s="1"/>
  <c r="W596" i="123"/>
  <c r="Y596" i="123" s="1"/>
  <c r="W597" i="123"/>
  <c r="Y597" i="123" s="1"/>
  <c r="W598" i="123"/>
  <c r="Y598" i="123" s="1"/>
  <c r="W599" i="123"/>
  <c r="Y599" i="123" s="1"/>
  <c r="W600" i="123"/>
  <c r="Y600" i="123" s="1"/>
  <c r="W601" i="123"/>
  <c r="Y601" i="123" s="1"/>
  <c r="W602" i="123"/>
  <c r="Y602" i="123" s="1"/>
  <c r="W603" i="123"/>
  <c r="Y603" i="123" s="1"/>
  <c r="W604" i="123"/>
  <c r="Y604" i="123" s="1"/>
  <c r="W605" i="123"/>
  <c r="Y605" i="123" s="1"/>
  <c r="W606" i="123"/>
  <c r="Y606" i="123" s="1"/>
  <c r="W607" i="123"/>
  <c r="Y607" i="123" s="1"/>
  <c r="W608" i="123"/>
  <c r="Y608" i="123" s="1"/>
  <c r="W609" i="123"/>
  <c r="Y609" i="123" s="1"/>
  <c r="W610" i="123"/>
  <c r="Y610" i="123" s="1"/>
  <c r="W611" i="123"/>
  <c r="Y611" i="123" s="1"/>
  <c r="W612" i="123"/>
  <c r="Y612" i="123" s="1"/>
  <c r="W613" i="123"/>
  <c r="Y613" i="123" s="1"/>
  <c r="W614" i="123"/>
  <c r="Y614" i="123" s="1"/>
  <c r="W615" i="123"/>
  <c r="Y615" i="123" s="1"/>
  <c r="W616" i="123"/>
  <c r="Y616" i="123" s="1"/>
  <c r="W617" i="123"/>
  <c r="Y617" i="123" s="1"/>
  <c r="W618" i="123"/>
  <c r="Y618" i="123" s="1"/>
  <c r="W619" i="123"/>
  <c r="Y619" i="123" s="1"/>
  <c r="W620" i="123"/>
  <c r="Y620" i="123" s="1"/>
  <c r="W621" i="123"/>
  <c r="Y621" i="123" s="1"/>
  <c r="W622" i="123"/>
  <c r="Y622" i="123" s="1"/>
  <c r="W623" i="123"/>
  <c r="Y623" i="123" s="1"/>
  <c r="W624" i="123"/>
  <c r="Y624" i="123" s="1"/>
  <c r="W625" i="123"/>
  <c r="Y625" i="123" s="1"/>
  <c r="W626" i="123"/>
  <c r="Y626" i="123" s="1"/>
  <c r="W627" i="123"/>
  <c r="Y627" i="123" s="1"/>
  <c r="W628" i="123"/>
  <c r="Y628" i="123" s="1"/>
  <c r="W629" i="123"/>
  <c r="Y629" i="123" s="1"/>
  <c r="W630" i="123"/>
  <c r="Y630" i="123" s="1"/>
  <c r="W631" i="123"/>
  <c r="Y631" i="123" s="1"/>
  <c r="W632" i="123"/>
  <c r="Y632" i="123" s="1"/>
  <c r="W633" i="123"/>
  <c r="Y633" i="123" s="1"/>
  <c r="W634" i="123"/>
  <c r="Y634" i="123" s="1"/>
  <c r="W635" i="123"/>
  <c r="Y635" i="123" s="1"/>
  <c r="W636" i="123"/>
  <c r="Y636" i="123" s="1"/>
  <c r="W637" i="123"/>
  <c r="Y637" i="123" s="1"/>
  <c r="W638" i="123"/>
  <c r="Y638" i="123" s="1"/>
  <c r="W639" i="123"/>
  <c r="Y639" i="123" s="1"/>
  <c r="W640" i="123"/>
  <c r="Y640" i="123" s="1"/>
  <c r="W641" i="123"/>
  <c r="Y641" i="123" s="1"/>
  <c r="W642" i="123"/>
  <c r="Y642" i="123" s="1"/>
  <c r="W643" i="123"/>
  <c r="Y643" i="123" s="1"/>
  <c r="Q2" i="123"/>
  <c r="W2" i="123" s="1"/>
  <c r="Y2" i="123" s="1"/>
  <c r="Y399" i="123" l="1"/>
  <c r="K109" i="7"/>
  <c r="K105" i="7"/>
  <c r="Y388" i="123"/>
  <c r="K102" i="7"/>
  <c r="Y375" i="123"/>
  <c r="K101" i="7"/>
  <c r="Y312" i="123"/>
  <c r="K94" i="7"/>
  <c r="Y180" i="123"/>
  <c r="K35" i="7"/>
  <c r="Y122" i="123"/>
  <c r="K24" i="7"/>
  <c r="Y10" i="123"/>
  <c r="K3" i="7"/>
  <c r="Y328" i="123"/>
  <c r="K71" i="7"/>
  <c r="Y301" i="123"/>
  <c r="K63" i="7"/>
  <c r="Y240" i="123"/>
  <c r="K52" i="7"/>
  <c r="Y225" i="123"/>
  <c r="K45" i="7"/>
  <c r="Y193" i="123"/>
  <c r="K39" i="7"/>
  <c r="Y155" i="123"/>
  <c r="K28" i="7"/>
  <c r="Y147" i="123"/>
  <c r="K26" i="7"/>
  <c r="Y83" i="123"/>
  <c r="K18" i="7"/>
  <c r="Y17" i="123"/>
  <c r="K31" i="7"/>
  <c r="K6" i="7"/>
  <c r="Y13" i="123"/>
  <c r="K5" i="7"/>
  <c r="Y57" i="123"/>
  <c r="K12" i="7"/>
  <c r="Y288" i="123"/>
  <c r="K61" i="7"/>
  <c r="Y284" i="123"/>
  <c r="K60" i="7"/>
  <c r="Y220" i="123"/>
  <c r="K43" i="7"/>
  <c r="Y178" i="123"/>
  <c r="K34" i="7"/>
  <c r="Y109" i="123"/>
  <c r="K22" i="7"/>
  <c r="Y95" i="123"/>
  <c r="K21" i="7"/>
  <c r="Y75" i="123"/>
  <c r="K17" i="7"/>
  <c r="Y71" i="123"/>
  <c r="K15" i="7"/>
  <c r="Y59" i="123"/>
  <c r="K13" i="7"/>
  <c r="Y282" i="123"/>
  <c r="K59" i="7"/>
  <c r="Y245" i="123"/>
  <c r="K53" i="7"/>
  <c r="Y226" i="123"/>
  <c r="K46" i="7"/>
  <c r="Y222" i="123"/>
  <c r="K44" i="7"/>
  <c r="Y22" i="123"/>
  <c r="K7" i="7"/>
  <c r="Y236" i="123"/>
  <c r="K50" i="7"/>
  <c r="Y232" i="123"/>
  <c r="K47" i="7"/>
  <c r="Y175" i="123"/>
  <c r="K33" i="7"/>
  <c r="Y159" i="123"/>
  <c r="K29" i="7"/>
  <c r="Y151" i="123"/>
  <c r="K27" i="7"/>
  <c r="Y117" i="123"/>
  <c r="K23" i="7"/>
  <c r="Y55" i="123"/>
  <c r="K11" i="7"/>
  <c r="Y34" i="123"/>
  <c r="K10" i="7"/>
  <c r="Y340" i="123"/>
  <c r="K73" i="7"/>
  <c r="Y299" i="123"/>
  <c r="K62" i="7"/>
  <c r="Y271" i="123"/>
  <c r="K58" i="7"/>
  <c r="Y246" i="123"/>
  <c r="K54" i="7"/>
  <c r="Y234" i="123"/>
  <c r="K48" i="7"/>
  <c r="Y191" i="123"/>
  <c r="K38" i="7"/>
  <c r="Y181" i="123"/>
  <c r="K36" i="7"/>
  <c r="Y173" i="123"/>
  <c r="K32" i="7"/>
  <c r="Y161" i="123"/>
  <c r="K30" i="7"/>
  <c r="Y70" i="123"/>
  <c r="K14" i="7"/>
  <c r="Y32" i="123"/>
  <c r="K9" i="7"/>
  <c r="Y23" i="123"/>
  <c r="K8" i="7"/>
  <c r="Y11" i="123"/>
  <c r="K4" i="7"/>
  <c r="Y572" i="123"/>
  <c r="Y404" i="123"/>
  <c r="Y329" i="123"/>
  <c r="Y272" i="123"/>
  <c r="Y561" i="123"/>
  <c r="Y497" i="123"/>
  <c r="Y394" i="123"/>
  <c r="Y310" i="123"/>
  <c r="Y273" i="123"/>
  <c r="Y478" i="123"/>
  <c r="Y462" i="123"/>
  <c r="Y421" i="123"/>
  <c r="Y406" i="123"/>
  <c r="Y395" i="123"/>
  <c r="Y383" i="123"/>
  <c r="Y356" i="123"/>
  <c r="Y348" i="123"/>
  <c r="Y564" i="123"/>
  <c r="Y437" i="123"/>
  <c r="Y401" i="123"/>
  <c r="Y513" i="123"/>
  <c r="Y355" i="123"/>
  <c r="Y330" i="123"/>
  <c r="Y293" i="123"/>
  <c r="Y574" i="123"/>
  <c r="Y575" i="123"/>
  <c r="Y543" i="123"/>
  <c r="Y527" i="123"/>
  <c r="Y442" i="123"/>
  <c r="Y418" i="123"/>
  <c r="Y376" i="123"/>
  <c r="Y357" i="123"/>
  <c r="Y338" i="123"/>
  <c r="Y332" i="123"/>
  <c r="Y283" i="123"/>
  <c r="Y570" i="123"/>
  <c r="Y435" i="123"/>
  <c r="Y327" i="123"/>
  <c r="Y241" i="123"/>
  <c r="Y218" i="123"/>
  <c r="Y176" i="123"/>
  <c r="Y156" i="123"/>
  <c r="Y148" i="123"/>
  <c r="Y144" i="123"/>
  <c r="Y538" i="123"/>
  <c r="Y522" i="123"/>
  <c r="Y352" i="123"/>
  <c r="Y331" i="123"/>
  <c r="Y304" i="123"/>
  <c r="Y237" i="123"/>
  <c r="Y229" i="123"/>
  <c r="Y565" i="123"/>
  <c r="Y473" i="123"/>
  <c r="Y457" i="123"/>
  <c r="Y425" i="123"/>
  <c r="Y416" i="123"/>
  <c r="Y402" i="123"/>
  <c r="Y390" i="123"/>
  <c r="Y378" i="123"/>
  <c r="Y351" i="123"/>
  <c r="Y347" i="123"/>
  <c r="Y343" i="123"/>
  <c r="Y325" i="123"/>
  <c r="Y321" i="123"/>
  <c r="Y317" i="123"/>
  <c r="Y303" i="123"/>
  <c r="Y279" i="123"/>
  <c r="Y262" i="123"/>
  <c r="Y248" i="123"/>
  <c r="Y201" i="123"/>
  <c r="Y143" i="123"/>
  <c r="Y130" i="123"/>
  <c r="Y125" i="123"/>
  <c r="Y61" i="123"/>
  <c r="Y49" i="123"/>
  <c r="Y41" i="123"/>
  <c r="Y33" i="123"/>
  <c r="Y97" i="123"/>
  <c r="Y492" i="123"/>
  <c r="Y419" i="123"/>
  <c r="Y407" i="123"/>
  <c r="Y397" i="123"/>
  <c r="Y389" i="123"/>
  <c r="Y373" i="123"/>
  <c r="Y350" i="123"/>
  <c r="Y324" i="123"/>
  <c r="Y311" i="123"/>
  <c r="Y306" i="123"/>
  <c r="Y286" i="123"/>
  <c r="Y239" i="123"/>
  <c r="Y235" i="123"/>
  <c r="Y231" i="123"/>
  <c r="Y224" i="123"/>
  <c r="Y216" i="123"/>
  <c r="Y212" i="123"/>
  <c r="Y208" i="123"/>
  <c r="Y184" i="123"/>
  <c r="Y166" i="123"/>
  <c r="Y154" i="123"/>
  <c r="Y138" i="123"/>
  <c r="Y133" i="123"/>
  <c r="Y72" i="123"/>
  <c r="Y26" i="123"/>
  <c r="Y7" i="123"/>
  <c r="Y417" i="123"/>
  <c r="Y391" i="123"/>
  <c r="Y371" i="123"/>
  <c r="Y233" i="123"/>
  <c r="Y569" i="123"/>
  <c r="Y556" i="123"/>
  <c r="Y508" i="123"/>
  <c r="Y567" i="123"/>
  <c r="Y559" i="123"/>
  <c r="Y503" i="123"/>
  <c r="Y414" i="123"/>
  <c r="Y400" i="123"/>
  <c r="Y396" i="123"/>
  <c r="Y289" i="123"/>
  <c r="Y256" i="123"/>
  <c r="Y250" i="123"/>
  <c r="Y227" i="123"/>
  <c r="Y215" i="123"/>
  <c r="Y211" i="123"/>
  <c r="Y203" i="123"/>
  <c r="Y132" i="123"/>
  <c r="Y123" i="123"/>
  <c r="Y99" i="123"/>
  <c r="T43" i="6" l="1"/>
  <c r="T44" i="6"/>
  <c r="Q29" i="6"/>
  <c r="T29" i="6" s="1"/>
  <c r="Q18" i="6"/>
  <c r="T18" i="6" s="1"/>
  <c r="Q19" i="6"/>
  <c r="Q21" i="6"/>
  <c r="T21" i="6" s="1"/>
  <c r="Q17" i="6"/>
  <c r="T17" i="6" s="1"/>
  <c r="T42" i="6" l="1"/>
  <c r="Q41" i="6"/>
  <c r="Q40" i="6"/>
  <c r="Q34" i="6"/>
  <c r="Q23" i="6"/>
  <c r="Q13" i="6"/>
  <c r="T13" i="6" s="1"/>
  <c r="J649" i="123" l="1"/>
  <c r="K649" i="123"/>
  <c r="R649" i="123"/>
  <c r="S649" i="123"/>
  <c r="U649" i="123"/>
  <c r="V649" i="123"/>
  <c r="H2" i="116" s="1"/>
  <c r="Z649" i="123"/>
  <c r="AA649" i="123"/>
  <c r="AB649" i="123"/>
  <c r="AC649" i="123"/>
  <c r="AC651" i="123" s="1"/>
  <c r="AD649" i="123"/>
  <c r="AD651" i="123" s="1"/>
  <c r="AE649" i="123"/>
  <c r="AE651" i="123" s="1"/>
  <c r="AF649" i="123"/>
  <c r="AF651" i="123" s="1"/>
  <c r="AG649" i="123"/>
  <c r="AG651" i="123" s="1"/>
  <c r="AH649" i="123"/>
  <c r="AH651" i="123" s="1"/>
  <c r="AI649" i="123"/>
  <c r="AI651" i="123" s="1"/>
  <c r="AJ649" i="123"/>
  <c r="AJ651" i="123" s="1"/>
  <c r="AK649" i="123"/>
  <c r="AK651" i="123" s="1"/>
  <c r="AL649" i="123"/>
  <c r="AL651" i="123" s="1"/>
  <c r="AM649" i="123"/>
  <c r="AN649" i="123"/>
  <c r="AU649" i="123"/>
  <c r="AR651" i="123"/>
  <c r="AS651" i="123"/>
  <c r="AT651" i="123"/>
  <c r="A662" i="123"/>
  <c r="A663" i="123" s="1"/>
  <c r="A664" i="123" s="1"/>
  <c r="A665" i="123" s="1"/>
  <c r="A666" i="123" s="1"/>
  <c r="A667" i="123" s="1"/>
  <c r="A668" i="123" s="1"/>
  <c r="A669" i="123" s="1"/>
  <c r="A670" i="123" s="1"/>
  <c r="A671" i="123" s="1"/>
  <c r="H73" i="17" l="1"/>
  <c r="P8" i="77"/>
  <c r="W103" i="4" l="1"/>
  <c r="R18" i="17" l="1"/>
  <c r="Q18" i="17"/>
  <c r="F18" i="17"/>
  <c r="E18" i="17"/>
  <c r="D18" i="17"/>
  <c r="C18" i="17"/>
  <c r="W102" i="4" l="1"/>
  <c r="L12" i="77" l="1"/>
  <c r="L16" i="77" s="1"/>
  <c r="U30" i="4"/>
  <c r="W30" i="4" s="1"/>
  <c r="W81" i="4" l="1"/>
  <c r="AD61" i="101" l="1"/>
  <c r="U83" i="4" l="1"/>
  <c r="N4" i="3"/>
  <c r="U63" i="4"/>
  <c r="U52" i="4"/>
  <c r="U53" i="4"/>
  <c r="W53" i="4" s="1"/>
  <c r="U51" i="4"/>
  <c r="U50" i="4"/>
  <c r="U49" i="4"/>
  <c r="W49" i="4" s="1"/>
  <c r="U48" i="4"/>
  <c r="W48" i="4" s="1"/>
  <c r="U26" i="4"/>
  <c r="W26" i="4" s="1"/>
  <c r="U28" i="4"/>
  <c r="W28" i="4" s="1"/>
  <c r="U31" i="4"/>
  <c r="U32" i="4"/>
  <c r="W32" i="4" s="1"/>
  <c r="U33" i="4"/>
  <c r="W33" i="4" s="1"/>
  <c r="U36" i="4"/>
  <c r="U38" i="4"/>
  <c r="W38" i="4" s="1"/>
  <c r="U39" i="4"/>
  <c r="W39" i="4" s="1"/>
  <c r="U40" i="4"/>
  <c r="K79" i="7" s="1"/>
  <c r="U41" i="4"/>
  <c r="W41" i="4" s="1"/>
  <c r="U42" i="4"/>
  <c r="W42" i="4" s="1"/>
  <c r="U43" i="4"/>
  <c r="U44" i="4"/>
  <c r="W44" i="4" s="1"/>
  <c r="U46" i="4"/>
  <c r="W46" i="4" s="1"/>
  <c r="U20" i="4"/>
  <c r="U16" i="4"/>
  <c r="W16" i="4" s="1"/>
  <c r="W51" i="4" l="1"/>
  <c r="K82" i="7"/>
  <c r="W17" i="4"/>
  <c r="K76" i="7"/>
  <c r="W43" i="4"/>
  <c r="K80" i="7"/>
  <c r="C25" i="77" s="1"/>
  <c r="W31" i="4"/>
  <c r="K78" i="7"/>
  <c r="W40" i="4"/>
  <c r="W52" i="4"/>
  <c r="W20" i="4"/>
  <c r="W36" i="4"/>
  <c r="W50" i="4"/>
  <c r="W83" i="4"/>
  <c r="W63" i="4"/>
  <c r="U64" i="4"/>
  <c r="W64" i="4" s="1"/>
  <c r="U88" i="4"/>
  <c r="W88" i="4" s="1"/>
  <c r="U92" i="4"/>
  <c r="U14" i="4"/>
  <c r="W14" i="4" s="1"/>
  <c r="U57" i="4"/>
  <c r="W57" i="4" s="1"/>
  <c r="U58" i="4"/>
  <c r="W58" i="4" s="1"/>
  <c r="U65" i="4"/>
  <c r="W65" i="4" s="1"/>
  <c r="U67" i="4"/>
  <c r="W67" i="4" s="1"/>
  <c r="U82" i="4"/>
  <c r="W82" i="4" s="1"/>
  <c r="U87" i="4"/>
  <c r="W87" i="4" s="1"/>
  <c r="U55" i="4"/>
  <c r="W55" i="4" s="1"/>
  <c r="U59" i="4"/>
  <c r="W59" i="4" s="1"/>
  <c r="U66" i="4"/>
  <c r="W66" i="4" s="1"/>
  <c r="W80" i="4"/>
  <c r="U86" i="4"/>
  <c r="W86" i="4" s="1"/>
  <c r="U70" i="4"/>
  <c r="U76" i="4"/>
  <c r="W76" i="4" s="1"/>
  <c r="U85" i="4"/>
  <c r="W85" i="4" s="1"/>
  <c r="U95" i="4"/>
  <c r="U93" i="4"/>
  <c r="U94" i="4"/>
  <c r="W79" i="4"/>
  <c r="U77" i="4"/>
  <c r="W77" i="4" s="1"/>
  <c r="U68" i="4"/>
  <c r="W68" i="4" s="1"/>
  <c r="U69" i="4"/>
  <c r="W69" i="4" s="1"/>
  <c r="U60" i="4"/>
  <c r="W60" i="4" s="1"/>
  <c r="W70" i="4" l="1"/>
  <c r="K83" i="7"/>
  <c r="W95" i="4"/>
  <c r="W92" i="4"/>
  <c r="W94" i="4"/>
  <c r="W93" i="4"/>
  <c r="I11" i="117" l="1"/>
  <c r="E11" i="117"/>
  <c r="K11" i="117" s="1"/>
  <c r="H10" i="117"/>
  <c r="H11" i="117"/>
  <c r="J10" i="117"/>
  <c r="J11" i="117"/>
  <c r="S5" i="122"/>
  <c r="S20" i="122"/>
  <c r="S21" i="122"/>
  <c r="S22" i="122"/>
  <c r="G58" i="45" l="1"/>
  <c r="V90" i="122" l="1"/>
  <c r="W90" i="122" s="1"/>
  <c r="S62" i="122"/>
  <c r="S63" i="122"/>
  <c r="V63" i="122" s="1"/>
  <c r="W63" i="122" s="1"/>
  <c r="S64" i="122"/>
  <c r="V64" i="122" s="1"/>
  <c r="W64" i="122" s="1"/>
  <c r="AL164" i="122"/>
  <c r="AK164" i="122"/>
  <c r="AJ164" i="122"/>
  <c r="AI164" i="122"/>
  <c r="AH164" i="122"/>
  <c r="AG164" i="122"/>
  <c r="AF164" i="122"/>
  <c r="AE164" i="122"/>
  <c r="AD164" i="122"/>
  <c r="AC164" i="122"/>
  <c r="U164" i="122"/>
  <c r="T164" i="122"/>
  <c r="R164" i="122"/>
  <c r="Q164" i="122"/>
  <c r="P164" i="122"/>
  <c r="L164" i="122"/>
  <c r="K164" i="122"/>
  <c r="S163" i="122"/>
  <c r="S162" i="122"/>
  <c r="V162" i="122" s="1"/>
  <c r="S161" i="122"/>
  <c r="V161" i="122" s="1"/>
  <c r="S160" i="122"/>
  <c r="S159" i="122"/>
  <c r="S158" i="122"/>
  <c r="V158" i="122" s="1"/>
  <c r="W158" i="122" s="1"/>
  <c r="S157" i="122"/>
  <c r="V157" i="122" s="1"/>
  <c r="W157" i="122" s="1"/>
  <c r="S156" i="122"/>
  <c r="S155" i="122"/>
  <c r="V155" i="122" s="1"/>
  <c r="S154" i="122"/>
  <c r="V154" i="122" s="1"/>
  <c r="W154" i="122" s="1"/>
  <c r="S153" i="122"/>
  <c r="V153" i="122" s="1"/>
  <c r="W153" i="122" s="1"/>
  <c r="S152" i="122"/>
  <c r="S151" i="122"/>
  <c r="S150" i="122"/>
  <c r="V150" i="122" s="1"/>
  <c r="S149" i="122"/>
  <c r="S148" i="122"/>
  <c r="V148" i="122" s="1"/>
  <c r="S147" i="122"/>
  <c r="S146" i="122"/>
  <c r="V146" i="122" s="1"/>
  <c r="S145" i="122"/>
  <c r="S144" i="122"/>
  <c r="V144" i="122" s="1"/>
  <c r="S143" i="122"/>
  <c r="S142" i="122"/>
  <c r="V142" i="122" s="1"/>
  <c r="S141" i="122"/>
  <c r="S140" i="122"/>
  <c r="V140" i="122" s="1"/>
  <c r="S139" i="122"/>
  <c r="S138" i="122"/>
  <c r="V138" i="122" s="1"/>
  <c r="S137" i="122"/>
  <c r="S136" i="122"/>
  <c r="V136" i="122" s="1"/>
  <c r="S135" i="122"/>
  <c r="S134" i="122"/>
  <c r="V134" i="122" s="1"/>
  <c r="S133" i="122"/>
  <c r="S132" i="122"/>
  <c r="V132" i="122" s="1"/>
  <c r="S131" i="122"/>
  <c r="S130" i="122"/>
  <c r="V130" i="122" s="1"/>
  <c r="S129" i="122"/>
  <c r="S128" i="122"/>
  <c r="V128" i="122" s="1"/>
  <c r="S127" i="122"/>
  <c r="S126" i="122"/>
  <c r="V126" i="122" s="1"/>
  <c r="S125" i="122"/>
  <c r="S124" i="122"/>
  <c r="V124" i="122" s="1"/>
  <c r="S123" i="122"/>
  <c r="S122" i="122"/>
  <c r="V122" i="122" s="1"/>
  <c r="S121" i="122"/>
  <c r="S120" i="122"/>
  <c r="V120" i="122" s="1"/>
  <c r="S119" i="122"/>
  <c r="S118" i="122"/>
  <c r="V118" i="122" s="1"/>
  <c r="S117" i="122"/>
  <c r="S116" i="122"/>
  <c r="V116" i="122" s="1"/>
  <c r="S115" i="122"/>
  <c r="S114" i="122"/>
  <c r="V114" i="122" s="1"/>
  <c r="S113" i="122"/>
  <c r="S112" i="122"/>
  <c r="V112" i="122" s="1"/>
  <c r="S111" i="122"/>
  <c r="S110" i="122"/>
  <c r="V110" i="122" s="1"/>
  <c r="S109" i="122"/>
  <c r="S108" i="122"/>
  <c r="V108" i="122" s="1"/>
  <c r="S107" i="122"/>
  <c r="S106" i="122"/>
  <c r="V106" i="122" s="1"/>
  <c r="S105" i="122"/>
  <c r="S104" i="122"/>
  <c r="V104" i="122" s="1"/>
  <c r="S103" i="122"/>
  <c r="V103" i="122" s="1"/>
  <c r="S102" i="122"/>
  <c r="V102" i="122" s="1"/>
  <c r="S101" i="122"/>
  <c r="S100" i="122"/>
  <c r="V100" i="122" s="1"/>
  <c r="S99" i="122"/>
  <c r="S98" i="122"/>
  <c r="S97" i="122"/>
  <c r="S96" i="122"/>
  <c r="V96" i="122" s="1"/>
  <c r="S95" i="122"/>
  <c r="S94" i="122"/>
  <c r="S93" i="122"/>
  <c r="S92" i="122"/>
  <c r="V92" i="122" s="1"/>
  <c r="S91" i="122"/>
  <c r="V91" i="122" s="1"/>
  <c r="S89" i="122"/>
  <c r="V89" i="122" s="1"/>
  <c r="V88" i="122"/>
  <c r="W88" i="122" s="1"/>
  <c r="S87" i="122"/>
  <c r="V87" i="122" s="1"/>
  <c r="W87" i="122" s="1"/>
  <c r="V86" i="122"/>
  <c r="W86" i="122" s="1"/>
  <c r="V85" i="122"/>
  <c r="W85" i="122" s="1"/>
  <c r="S84" i="122"/>
  <c r="S83" i="122"/>
  <c r="S82" i="122"/>
  <c r="S81" i="122"/>
  <c r="V81" i="122" s="1"/>
  <c r="S80" i="122"/>
  <c r="S79" i="122"/>
  <c r="S78" i="122"/>
  <c r="S77" i="122"/>
  <c r="V77" i="122" s="1"/>
  <c r="S76" i="122"/>
  <c r="S75" i="122"/>
  <c r="V74" i="122"/>
  <c r="W74" i="122" s="1"/>
  <c r="S73" i="122"/>
  <c r="V73" i="122" s="1"/>
  <c r="S72" i="122"/>
  <c r="V72" i="122" s="1"/>
  <c r="S71" i="122"/>
  <c r="V71" i="122" s="1"/>
  <c r="S70" i="122"/>
  <c r="V70" i="122" s="1"/>
  <c r="S69" i="122"/>
  <c r="V69" i="122" s="1"/>
  <c r="W69" i="122" s="1"/>
  <c r="S68" i="122"/>
  <c r="V68" i="122" s="1"/>
  <c r="W68" i="122" s="1"/>
  <c r="S67" i="122"/>
  <c r="V67" i="122" s="1"/>
  <c r="W67" i="122" s="1"/>
  <c r="S66" i="122"/>
  <c r="V66" i="122" s="1"/>
  <c r="W66" i="122" s="1"/>
  <c r="S65" i="122"/>
  <c r="V65" i="122" s="1"/>
  <c r="W65" i="122" s="1"/>
  <c r="V62" i="122"/>
  <c r="W62" i="122" s="1"/>
  <c r="S61" i="122"/>
  <c r="S60" i="122"/>
  <c r="V60" i="122" s="1"/>
  <c r="W60" i="122" s="1"/>
  <c r="S59" i="122"/>
  <c r="V59" i="122" s="1"/>
  <c r="W59" i="122" s="1"/>
  <c r="S58" i="122"/>
  <c r="V58" i="122" s="1"/>
  <c r="W58" i="122" s="1"/>
  <c r="S57" i="122"/>
  <c r="V57" i="122" s="1"/>
  <c r="W57" i="122" s="1"/>
  <c r="S56" i="122"/>
  <c r="V56" i="122" s="1"/>
  <c r="W56" i="122" s="1"/>
  <c r="V55" i="122"/>
  <c r="W55" i="122" s="1"/>
  <c r="S54" i="122"/>
  <c r="V54" i="122" s="1"/>
  <c r="W54" i="122" s="1"/>
  <c r="S53" i="122"/>
  <c r="V53" i="122" s="1"/>
  <c r="W53" i="122" s="1"/>
  <c r="S52" i="122"/>
  <c r="V52" i="122" s="1"/>
  <c r="W52" i="122" s="1"/>
  <c r="S51" i="122"/>
  <c r="V50" i="122"/>
  <c r="W50" i="122" s="1"/>
  <c r="S49" i="122"/>
  <c r="S48" i="122"/>
  <c r="S47" i="122"/>
  <c r="S46" i="122"/>
  <c r="V46" i="122" s="1"/>
  <c r="W46" i="122" s="1"/>
  <c r="S45" i="122"/>
  <c r="V45" i="122" s="1"/>
  <c r="W45" i="122" s="1"/>
  <c r="V44" i="122"/>
  <c r="W44" i="122" s="1"/>
  <c r="S43" i="122"/>
  <c r="V43" i="122" s="1"/>
  <c r="W43" i="122" s="1"/>
  <c r="S42" i="122"/>
  <c r="V42" i="122" s="1"/>
  <c r="W42" i="122" s="1"/>
  <c r="V41" i="122"/>
  <c r="W41" i="122" s="1"/>
  <c r="V40" i="122"/>
  <c r="W40" i="122" s="1"/>
  <c r="S39" i="122"/>
  <c r="V38" i="122"/>
  <c r="W38" i="122" s="1"/>
  <c r="S37" i="122"/>
  <c r="V37" i="122" s="1"/>
  <c r="W37" i="122" s="1"/>
  <c r="S36" i="122"/>
  <c r="V36" i="122" s="1"/>
  <c r="W36" i="122" s="1"/>
  <c r="S35" i="122"/>
  <c r="V35" i="122" s="1"/>
  <c r="W35" i="122" s="1"/>
  <c r="V34" i="122"/>
  <c r="W34" i="122" s="1"/>
  <c r="S33" i="122"/>
  <c r="V32" i="122"/>
  <c r="W32" i="122" s="1"/>
  <c r="V31" i="122"/>
  <c r="W31" i="122" s="1"/>
  <c r="S30" i="122"/>
  <c r="V30" i="122" s="1"/>
  <c r="W30" i="122" s="1"/>
  <c r="S29" i="122"/>
  <c r="V29" i="122" s="1"/>
  <c r="W29" i="122" s="1"/>
  <c r="S28" i="122"/>
  <c r="V28" i="122" s="1"/>
  <c r="W28" i="122" s="1"/>
  <c r="S27" i="122"/>
  <c r="V27" i="122" s="1"/>
  <c r="W27" i="122" s="1"/>
  <c r="S26" i="122"/>
  <c r="V26" i="122" s="1"/>
  <c r="W26" i="122" s="1"/>
  <c r="S25" i="122"/>
  <c r="V25" i="122" s="1"/>
  <c r="W25" i="122" s="1"/>
  <c r="V24" i="122"/>
  <c r="W24" i="122" s="1"/>
  <c r="S23" i="122"/>
  <c r="V21" i="122"/>
  <c r="W21" i="122" s="1"/>
  <c r="V20" i="122"/>
  <c r="W20" i="122" s="1"/>
  <c r="S19" i="122"/>
  <c r="V19" i="122" s="1"/>
  <c r="W19" i="122" s="1"/>
  <c r="S18" i="122"/>
  <c r="S17" i="122"/>
  <c r="S16" i="122"/>
  <c r="S15" i="122"/>
  <c r="S14" i="122"/>
  <c r="S13" i="122"/>
  <c r="S12" i="122"/>
  <c r="S11" i="122"/>
  <c r="S10" i="122"/>
  <c r="V9" i="122"/>
  <c r="W9" i="122" s="1"/>
  <c r="S8" i="122"/>
  <c r="S7" i="122"/>
  <c r="S6" i="122"/>
  <c r="V5" i="122"/>
  <c r="W5" i="122" s="1"/>
  <c r="S4" i="122"/>
  <c r="M39" i="2"/>
  <c r="H7" i="117" s="1"/>
  <c r="B7" i="116" l="1"/>
  <c r="H54" i="17"/>
  <c r="C7" i="116"/>
  <c r="H85" i="17"/>
  <c r="V14" i="122"/>
  <c r="W14" i="122" s="1"/>
  <c r="V12" i="122"/>
  <c r="W12" i="122" s="1"/>
  <c r="E10" i="117"/>
  <c r="K10" i="117" s="1"/>
  <c r="V105" i="122"/>
  <c r="W105" i="122" s="1"/>
  <c r="V107" i="122"/>
  <c r="W107" i="122" s="1"/>
  <c r="V109" i="122"/>
  <c r="W109" i="122" s="1"/>
  <c r="V111" i="122"/>
  <c r="W111" i="122" s="1"/>
  <c r="V113" i="122"/>
  <c r="W113" i="122" s="1"/>
  <c r="V115" i="122"/>
  <c r="W115" i="122" s="1"/>
  <c r="V117" i="122"/>
  <c r="W117" i="122" s="1"/>
  <c r="V119" i="122"/>
  <c r="W119" i="122" s="1"/>
  <c r="V121" i="122"/>
  <c r="W121" i="122" s="1"/>
  <c r="V123" i="122"/>
  <c r="W123" i="122" s="1"/>
  <c r="V125" i="122"/>
  <c r="W125" i="122" s="1"/>
  <c r="V127" i="122"/>
  <c r="W127" i="122" s="1"/>
  <c r="V129" i="122"/>
  <c r="W129" i="122" s="1"/>
  <c r="V131" i="122"/>
  <c r="W131" i="122" s="1"/>
  <c r="V133" i="122"/>
  <c r="W133" i="122" s="1"/>
  <c r="V135" i="122"/>
  <c r="W135" i="122" s="1"/>
  <c r="V137" i="122"/>
  <c r="W137" i="122" s="1"/>
  <c r="V139" i="122"/>
  <c r="W139" i="122" s="1"/>
  <c r="V141" i="122"/>
  <c r="W141" i="122" s="1"/>
  <c r="V143" i="122"/>
  <c r="W143" i="122" s="1"/>
  <c r="V145" i="122"/>
  <c r="W145" i="122" s="1"/>
  <c r="V147" i="122"/>
  <c r="W147" i="122" s="1"/>
  <c r="V149" i="122"/>
  <c r="W149" i="122" s="1"/>
  <c r="V151" i="122"/>
  <c r="W151" i="122" s="1"/>
  <c r="V159" i="122"/>
  <c r="W159" i="122" s="1"/>
  <c r="W106" i="122"/>
  <c r="W110" i="122"/>
  <c r="W114" i="122"/>
  <c r="W118" i="122"/>
  <c r="W122" i="122"/>
  <c r="W126" i="122"/>
  <c r="W128" i="122"/>
  <c r="W130" i="122"/>
  <c r="W132" i="122"/>
  <c r="W134" i="122"/>
  <c r="W136" i="122"/>
  <c r="W138" i="122"/>
  <c r="W140" i="122"/>
  <c r="W142" i="122"/>
  <c r="W144" i="122"/>
  <c r="W146" i="122"/>
  <c r="W148" i="122"/>
  <c r="W150" i="122"/>
  <c r="W155" i="122"/>
  <c r="W162" i="122"/>
  <c r="W161" i="122"/>
  <c r="W70" i="122"/>
  <c r="W89" i="122"/>
  <c r="W4" i="122"/>
  <c r="V10" i="122"/>
  <c r="W10" i="122" s="1"/>
  <c r="V13" i="122"/>
  <c r="W13" i="122" s="1"/>
  <c r="V17" i="122"/>
  <c r="W17" i="122" s="1"/>
  <c r="V51" i="122"/>
  <c r="W51" i="122" s="1"/>
  <c r="V156" i="122"/>
  <c r="W156" i="122" s="1"/>
  <c r="V11" i="122"/>
  <c r="W11" i="122" s="1"/>
  <c r="V16" i="122"/>
  <c r="W16" i="122" s="1"/>
  <c r="V99" i="122"/>
  <c r="W99" i="122" s="1"/>
  <c r="V6" i="122"/>
  <c r="W6" i="122" s="1"/>
  <c r="V61" i="122"/>
  <c r="W61" i="122" s="1"/>
  <c r="V75" i="122"/>
  <c r="W75" i="122" s="1"/>
  <c r="V79" i="122"/>
  <c r="W79" i="122" s="1"/>
  <c r="V83" i="122"/>
  <c r="W83" i="122" s="1"/>
  <c r="V94" i="122"/>
  <c r="W94" i="122" s="1"/>
  <c r="V98" i="122"/>
  <c r="W98" i="122" s="1"/>
  <c r="V152" i="122"/>
  <c r="W152" i="122" s="1"/>
  <c r="W103" i="122"/>
  <c r="V160" i="122"/>
  <c r="W160" i="122" s="1"/>
  <c r="V15" i="122"/>
  <c r="W15" i="122" s="1"/>
  <c r="V18" i="122"/>
  <c r="W18" i="122" s="1"/>
  <c r="V33" i="122"/>
  <c r="W33" i="122" s="1"/>
  <c r="W73" i="122"/>
  <c r="V76" i="122"/>
  <c r="W76" i="122" s="1"/>
  <c r="V80" i="122"/>
  <c r="W80" i="122" s="1"/>
  <c r="V84" i="122"/>
  <c r="W84" i="122" s="1"/>
  <c r="W91" i="122"/>
  <c r="V95" i="122"/>
  <c r="W95" i="122" s="1"/>
  <c r="W102" i="122"/>
  <c r="V7" i="122"/>
  <c r="W7" i="122" s="1"/>
  <c r="W8" i="122"/>
  <c r="V22" i="122"/>
  <c r="W22" i="122" s="1"/>
  <c r="V23" i="122"/>
  <c r="W23" i="122" s="1"/>
  <c r="V39" i="122"/>
  <c r="W39" i="122" s="1"/>
  <c r="V47" i="122"/>
  <c r="W47" i="122" s="1"/>
  <c r="V48" i="122"/>
  <c r="W48" i="122" s="1"/>
  <c r="V49" i="122"/>
  <c r="W49" i="122" s="1"/>
  <c r="W72" i="122"/>
  <c r="S164" i="122"/>
  <c r="W71" i="122"/>
  <c r="W77" i="122"/>
  <c r="V78" i="122"/>
  <c r="W78" i="122" s="1"/>
  <c r="W81" i="122"/>
  <c r="V82" i="122"/>
  <c r="W82" i="122" s="1"/>
  <c r="W92" i="122"/>
  <c r="V93" i="122"/>
  <c r="W93" i="122" s="1"/>
  <c r="W96" i="122"/>
  <c r="V97" i="122"/>
  <c r="W97" i="122" s="1"/>
  <c r="W100" i="122"/>
  <c r="V101" i="122"/>
  <c r="W101" i="122" s="1"/>
  <c r="W104" i="122"/>
  <c r="W108" i="122"/>
  <c r="W112" i="122"/>
  <c r="W116" i="122"/>
  <c r="W120" i="122"/>
  <c r="W124" i="122"/>
  <c r="V163" i="122"/>
  <c r="W163" i="122" s="1"/>
  <c r="Q74" i="6"/>
  <c r="T74" i="6" s="1"/>
  <c r="AJ120" i="6"/>
  <c r="R23" i="17" s="1"/>
  <c r="R25" i="17" s="1"/>
  <c r="I7" i="116" l="1"/>
  <c r="W164" i="122"/>
  <c r="V164" i="122"/>
  <c r="Q73" i="6"/>
  <c r="T73" i="6" s="1"/>
  <c r="Q56" i="6" l="1"/>
  <c r="Q53" i="6" l="1"/>
  <c r="T53" i="6" s="1"/>
  <c r="Q49" i="6"/>
  <c r="T49" i="6" s="1"/>
  <c r="F26" i="116"/>
  <c r="S29" i="17" l="1"/>
  <c r="R34" i="17"/>
  <c r="Q15" i="77" l="1"/>
  <c r="P15" i="77"/>
  <c r="I14" i="77"/>
  <c r="I13" i="77" l="1"/>
  <c r="O12" i="77"/>
  <c r="K12" i="77"/>
  <c r="J12" i="77"/>
  <c r="H12" i="77" l="1"/>
  <c r="G12" i="77"/>
  <c r="F12" i="77" l="1"/>
  <c r="E12" i="77"/>
  <c r="D12" i="77"/>
  <c r="C12" i="77"/>
  <c r="B12" i="77"/>
  <c r="I11" i="77"/>
  <c r="I10" i="77"/>
  <c r="I9" i="77"/>
  <c r="I7" i="77" l="1"/>
  <c r="I6" i="77"/>
  <c r="B12" i="117"/>
  <c r="I12" i="77" l="1"/>
  <c r="F4" i="117"/>
  <c r="AL48" i="96" l="1"/>
  <c r="AK48" i="96"/>
  <c r="AJ48" i="96"/>
  <c r="AI48" i="96"/>
  <c r="AH48" i="96"/>
  <c r="AG48" i="96"/>
  <c r="AF48" i="96"/>
  <c r="AE48" i="96"/>
  <c r="AD48" i="96"/>
  <c r="AC48" i="96"/>
  <c r="AB48" i="96"/>
  <c r="AA48" i="96"/>
  <c r="Z48" i="96"/>
  <c r="Y48" i="96"/>
  <c r="V48" i="96"/>
  <c r="U48" i="96"/>
  <c r="S48" i="96" l="1"/>
  <c r="R48" i="96"/>
  <c r="Q48" i="96"/>
  <c r="P48" i="96"/>
  <c r="O48" i="96"/>
  <c r="K48" i="96"/>
  <c r="J48" i="96"/>
  <c r="T47" i="96"/>
  <c r="A47" i="96" s="1"/>
  <c r="T46" i="96"/>
  <c r="T45" i="96"/>
  <c r="T44" i="96"/>
  <c r="T43" i="96"/>
  <c r="T42" i="96"/>
  <c r="T41" i="96"/>
  <c r="T40" i="96"/>
  <c r="T39" i="96"/>
  <c r="T38" i="96"/>
  <c r="T37" i="96"/>
  <c r="T36" i="96"/>
  <c r="T35" i="96"/>
  <c r="T34" i="96"/>
  <c r="T33" i="96"/>
  <c r="T32" i="96"/>
  <c r="T31" i="96"/>
  <c r="T30" i="96"/>
  <c r="T29" i="96"/>
  <c r="T28" i="96"/>
  <c r="T27" i="96"/>
  <c r="T26" i="96"/>
  <c r="T25" i="96"/>
  <c r="T24" i="96"/>
  <c r="T23" i="96"/>
  <c r="T22" i="96"/>
  <c r="T21" i="96"/>
  <c r="T20" i="96"/>
  <c r="T19" i="96"/>
  <c r="T18" i="96"/>
  <c r="T17" i="96"/>
  <c r="T16" i="96"/>
  <c r="T15" i="96"/>
  <c r="T14" i="96"/>
  <c r="T13" i="96"/>
  <c r="T12" i="96"/>
  <c r="W46" i="96" l="1"/>
  <c r="A48" i="96"/>
  <c r="W47" i="96" s="1"/>
  <c r="T48" i="96"/>
  <c r="X11" i="96"/>
  <c r="X48" i="96" s="1"/>
  <c r="A11" i="96"/>
  <c r="A12" i="96" s="1"/>
  <c r="A13" i="96" s="1"/>
  <c r="J37" i="109"/>
  <c r="W12" i="96" l="1"/>
  <c r="A14" i="96"/>
  <c r="L139" i="7"/>
  <c r="W13" i="96" l="1"/>
  <c r="A15" i="96"/>
  <c r="W14" i="96" l="1"/>
  <c r="A16" i="96"/>
  <c r="W15" i="96" l="1"/>
  <c r="A17" i="96"/>
  <c r="W16" i="96" l="1"/>
  <c r="A18" i="96"/>
  <c r="W17" i="96" l="1"/>
  <c r="A19" i="96"/>
  <c r="W18" i="96" l="1"/>
  <c r="A20" i="96"/>
  <c r="W19" i="96" l="1"/>
  <c r="A21" i="96"/>
  <c r="W20" i="96" l="1"/>
  <c r="A22" i="96"/>
  <c r="W21" i="96" l="1"/>
  <c r="A23" i="96"/>
  <c r="W22" i="96" l="1"/>
  <c r="A24" i="96"/>
  <c r="W23" i="96" l="1"/>
  <c r="A25" i="96"/>
  <c r="A4" i="7"/>
  <c r="M34" i="115"/>
  <c r="H83" i="17" s="1"/>
  <c r="L34" i="115"/>
  <c r="H52" i="17" s="1"/>
  <c r="P33" i="115"/>
  <c r="P32" i="115"/>
  <c r="P28" i="115"/>
  <c r="P27" i="115"/>
  <c r="P26" i="115"/>
  <c r="P25" i="115"/>
  <c r="P24" i="115"/>
  <c r="P23" i="115"/>
  <c r="P22" i="115"/>
  <c r="P21" i="115"/>
  <c r="P20" i="115"/>
  <c r="P19" i="115"/>
  <c r="P18" i="115"/>
  <c r="P17" i="115"/>
  <c r="P16" i="115"/>
  <c r="P34" i="115" l="1"/>
  <c r="B10" i="116"/>
  <c r="C10" i="116"/>
  <c r="E8" i="117"/>
  <c r="K8" i="117" s="1"/>
  <c r="W24" i="96"/>
  <c r="A26" i="96"/>
  <c r="I10" i="116" l="1"/>
  <c r="W25" i="96"/>
  <c r="A27" i="96"/>
  <c r="W26" i="96" l="1"/>
  <c r="A28" i="96"/>
  <c r="N39" i="2"/>
  <c r="H82" i="17" l="1"/>
  <c r="W27" i="96"/>
  <c r="A29" i="96"/>
  <c r="C9" i="116"/>
  <c r="I82" i="17"/>
  <c r="E7" i="117"/>
  <c r="K7" i="117" s="1"/>
  <c r="J39" i="2"/>
  <c r="K42" i="2" s="1"/>
  <c r="E39" i="2"/>
  <c r="O38" i="2"/>
  <c r="O37" i="2"/>
  <c r="O36" i="2"/>
  <c r="O35" i="2"/>
  <c r="O34" i="2"/>
  <c r="O33" i="2"/>
  <c r="O32" i="2"/>
  <c r="O31" i="2"/>
  <c r="O30" i="2"/>
  <c r="O29" i="2"/>
  <c r="O28" i="2"/>
  <c r="O26" i="2"/>
  <c r="H51" i="17" l="1"/>
  <c r="I51" i="17" s="1"/>
  <c r="B9" i="116"/>
  <c r="W28" i="96"/>
  <c r="A30" i="96"/>
  <c r="O25" i="2"/>
  <c r="O27" i="2"/>
  <c r="O22" i="2"/>
  <c r="O21" i="2"/>
  <c r="W29" i="96" l="1"/>
  <c r="A31" i="96"/>
  <c r="O24" i="2"/>
  <c r="W30" i="96" l="1"/>
  <c r="A32" i="96"/>
  <c r="W31" i="96" l="1"/>
  <c r="A33" i="96"/>
  <c r="W32" i="96" l="1"/>
  <c r="A34" i="96"/>
  <c r="A3" i="2"/>
  <c r="Z67" i="18"/>
  <c r="Y67" i="18"/>
  <c r="X67" i="18"/>
  <c r="V67" i="18"/>
  <c r="U67" i="18"/>
  <c r="T67" i="18"/>
  <c r="S67" i="18"/>
  <c r="R67" i="18"/>
  <c r="Q67" i="18"/>
  <c r="P67" i="18"/>
  <c r="O67" i="18"/>
  <c r="K67" i="18"/>
  <c r="J66" i="18"/>
  <c r="J65" i="18"/>
  <c r="J64" i="18"/>
  <c r="J63" i="18"/>
  <c r="J62" i="18"/>
  <c r="J61" i="18"/>
  <c r="J60" i="18"/>
  <c r="J59" i="18"/>
  <c r="J58" i="18"/>
  <c r="J57" i="18"/>
  <c r="J56" i="18"/>
  <c r="J55" i="18"/>
  <c r="J54" i="18"/>
  <c r="J53" i="18"/>
  <c r="J52" i="18"/>
  <c r="J51" i="18"/>
  <c r="J50" i="18"/>
  <c r="J49" i="18"/>
  <c r="J48" i="18"/>
  <c r="W45" i="18"/>
  <c r="W44" i="18"/>
  <c r="W43" i="18"/>
  <c r="W42" i="18"/>
  <c r="W41" i="18"/>
  <c r="W40" i="18"/>
  <c r="W39" i="18"/>
  <c r="W38" i="18"/>
  <c r="A38" i="18"/>
  <c r="A39" i="18" s="1"/>
  <c r="W37" i="18"/>
  <c r="Z30" i="18"/>
  <c r="Y30" i="18"/>
  <c r="X30" i="18"/>
  <c r="V30" i="18"/>
  <c r="U30" i="18"/>
  <c r="S30" i="18"/>
  <c r="R30" i="18"/>
  <c r="Q30" i="18"/>
  <c r="P30" i="18"/>
  <c r="O30" i="18"/>
  <c r="G78" i="17" s="1"/>
  <c r="G79" i="17" s="1"/>
  <c r="K30" i="18"/>
  <c r="T29" i="18"/>
  <c r="J29" i="18"/>
  <c r="T28" i="18"/>
  <c r="W28" i="18" s="1"/>
  <c r="T27" i="18"/>
  <c r="W27" i="18" s="1"/>
  <c r="T26" i="18"/>
  <c r="W26" i="18" s="1"/>
  <c r="T25" i="18"/>
  <c r="W25" i="18" s="1"/>
  <c r="T24" i="18"/>
  <c r="W24" i="18" s="1"/>
  <c r="T23" i="18"/>
  <c r="W23" i="18" s="1"/>
  <c r="T22" i="18"/>
  <c r="W22" i="18" s="1"/>
  <c r="T21" i="18"/>
  <c r="W21" i="18" s="1"/>
  <c r="T20" i="18"/>
  <c r="W20" i="18" s="1"/>
  <c r="T19" i="18"/>
  <c r="W19" i="18" s="1"/>
  <c r="T18" i="18"/>
  <c r="W18" i="18" s="1"/>
  <c r="T17" i="18"/>
  <c r="W17" i="18" s="1"/>
  <c r="T16" i="18"/>
  <c r="W16" i="18" s="1"/>
  <c r="T15" i="18"/>
  <c r="W15" i="18" s="1"/>
  <c r="T14" i="18"/>
  <c r="W14" i="18" s="1"/>
  <c r="T13" i="18"/>
  <c r="W13" i="18" s="1"/>
  <c r="T12" i="18"/>
  <c r="W12" i="18" s="1"/>
  <c r="W11" i="18"/>
  <c r="T11" i="18"/>
  <c r="W10" i="18"/>
  <c r="T10" i="18"/>
  <c r="J30" i="18" l="1"/>
  <c r="W67" i="18"/>
  <c r="W29" i="18"/>
  <c r="J67" i="18"/>
  <c r="H46" i="17"/>
  <c r="I46" i="17" s="1"/>
  <c r="G6" i="117"/>
  <c r="E6" i="117" s="1"/>
  <c r="K6" i="117" s="1"/>
  <c r="H78" i="17"/>
  <c r="I78" i="17" s="1"/>
  <c r="A40" i="18"/>
  <c r="A41" i="18" s="1"/>
  <c r="A42" i="18" s="1"/>
  <c r="A43" i="18" s="1"/>
  <c r="A44" i="18" s="1"/>
  <c r="A45" i="18" s="1"/>
  <c r="W33" i="96"/>
  <c r="A35" i="96"/>
  <c r="W9" i="18"/>
  <c r="T9" i="18"/>
  <c r="W8" i="18"/>
  <c r="T8" i="18"/>
  <c r="W7" i="18"/>
  <c r="T7" i="18"/>
  <c r="W6" i="18"/>
  <c r="T6" i="18"/>
  <c r="W5" i="18"/>
  <c r="T5" i="18"/>
  <c r="W4" i="18"/>
  <c r="T4" i="18"/>
  <c r="W34" i="96" l="1"/>
  <c r="A36" i="96"/>
  <c r="W3" i="18"/>
  <c r="T3" i="18"/>
  <c r="T30" i="18" s="1"/>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W2" i="18"/>
  <c r="W30" i="18" l="1"/>
  <c r="W35" i="96"/>
  <c r="A37" i="96"/>
  <c r="W36" i="96" l="1"/>
  <c r="A38" i="96"/>
  <c r="W37" i="96" l="1"/>
  <c r="A39" i="96"/>
  <c r="W38" i="96" l="1"/>
  <c r="A40" i="96"/>
  <c r="W39" i="96" l="1"/>
  <c r="A41" i="96"/>
  <c r="W40" i="96" l="1"/>
  <c r="A42" i="96"/>
  <c r="W41" i="96" l="1"/>
  <c r="A43" i="96"/>
  <c r="W42" i="96" l="1"/>
  <c r="A44" i="96"/>
  <c r="W43" i="96" l="1"/>
  <c r="A45" i="96"/>
  <c r="M62" i="3"/>
  <c r="L62" i="3"/>
  <c r="K62" i="3"/>
  <c r="E5" i="116" s="1"/>
  <c r="J62" i="3"/>
  <c r="H77" i="17" s="1"/>
  <c r="I5" i="117" l="1"/>
  <c r="H5" i="116"/>
  <c r="W44" i="96"/>
  <c r="A46" i="96"/>
  <c r="W45" i="96" s="1"/>
  <c r="C5" i="116"/>
  <c r="I77" i="17"/>
  <c r="I62" i="3"/>
  <c r="H45" i="17" s="1"/>
  <c r="H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W48" i="96" l="1"/>
  <c r="B5" i="116"/>
  <c r="I45" i="17"/>
  <c r="H5" i="117"/>
  <c r="G5" i="117" s="1"/>
  <c r="E5" i="117" s="1"/>
  <c r="K5" i="117" s="1"/>
  <c r="N10" i="77"/>
  <c r="P10" i="77" s="1"/>
  <c r="N31" i="3"/>
  <c r="N30" i="3"/>
  <c r="N29" i="3"/>
  <c r="N28" i="3"/>
  <c r="N27" i="3"/>
  <c r="N26" i="3"/>
  <c r="N25" i="3"/>
  <c r="N24" i="3"/>
  <c r="N22" i="3"/>
  <c r="N21" i="3"/>
  <c r="N20" i="3"/>
  <c r="N19" i="3"/>
  <c r="N18" i="3"/>
  <c r="Q10" i="77" l="1"/>
  <c r="N17" i="3"/>
  <c r="N15" i="3"/>
  <c r="N14" i="3"/>
  <c r="N12" i="3"/>
  <c r="N11" i="3"/>
  <c r="K100" i="7" s="1"/>
  <c r="N10" i="3"/>
  <c r="K99" i="7" s="1"/>
  <c r="K98" i="7"/>
  <c r="K92" i="7"/>
  <c r="N7" i="3" l="1"/>
  <c r="N6" i="3"/>
  <c r="N5" i="3"/>
  <c r="N3" i="3"/>
  <c r="K91" i="7"/>
  <c r="N62" i="3" l="1"/>
  <c r="G5" i="116" s="1"/>
  <c r="I5" i="116" s="1"/>
  <c r="A15" i="3"/>
  <c r="AU650" i="123" l="1"/>
  <c r="AU651" i="123" s="1"/>
  <c r="AQ650" i="123"/>
  <c r="AQ651" i="123" s="1"/>
  <c r="AP650" i="123"/>
  <c r="AP651" i="123" s="1"/>
  <c r="AC61" i="101"/>
  <c r="AN650" i="123" s="1"/>
  <c r="AN651" i="123" s="1"/>
  <c r="AB61" i="101"/>
  <c r="AA61" i="101"/>
  <c r="Z61" i="101"/>
  <c r="Y61" i="101"/>
  <c r="X61" i="101"/>
  <c r="W61" i="101"/>
  <c r="V61" i="101"/>
  <c r="U61" i="101"/>
  <c r="T61" i="101"/>
  <c r="S61" i="101"/>
  <c r="R61" i="101"/>
  <c r="Q61" i="101"/>
  <c r="AB650" i="123" s="1"/>
  <c r="AB651" i="123" s="1"/>
  <c r="P61" i="101"/>
  <c r="AA650" i="123" s="1"/>
  <c r="AA651" i="123" s="1"/>
  <c r="O61" i="101"/>
  <c r="Z650" i="123" s="1"/>
  <c r="Z651" i="123" s="1"/>
  <c r="N61" i="101"/>
  <c r="J61" i="101"/>
  <c r="I61" i="101"/>
  <c r="A3" i="101"/>
  <c r="AL216" i="4"/>
  <c r="P15" i="17" s="1"/>
  <c r="P16" i="17" s="1"/>
  <c r="P18" i="17" s="1"/>
  <c r="AK216" i="4"/>
  <c r="O15" i="17" s="1"/>
  <c r="O16" i="17" s="1"/>
  <c r="AJ216" i="4"/>
  <c r="N15" i="17" s="1"/>
  <c r="N16" i="17" s="1"/>
  <c r="AI216" i="4"/>
  <c r="M15" i="17" s="1"/>
  <c r="M16" i="17" s="1"/>
  <c r="AH216" i="4"/>
  <c r="L15" i="17" s="1"/>
  <c r="L16" i="17" s="1"/>
  <c r="AG216" i="4"/>
  <c r="AF216" i="4"/>
  <c r="AE216" i="4"/>
  <c r="I15" i="17" s="1"/>
  <c r="AD216" i="4"/>
  <c r="AC216" i="4"/>
  <c r="T216" i="4"/>
  <c r="S216" i="4"/>
  <c r="Q216" i="4"/>
  <c r="S652" i="123" s="1"/>
  <c r="O216" i="4"/>
  <c r="K217" i="4"/>
  <c r="N9" i="77" s="1"/>
  <c r="P9" i="77" s="1"/>
  <c r="J217" i="4"/>
  <c r="H76" i="17" l="1"/>
  <c r="I76" i="17" s="1"/>
  <c r="N65" i="101"/>
  <c r="H40" i="17" s="1"/>
  <c r="H72" i="17"/>
  <c r="I72" i="17" s="1"/>
  <c r="H44" i="17"/>
  <c r="I44" i="17" s="1"/>
  <c r="C3" i="116"/>
  <c r="B3" i="116"/>
  <c r="I4" i="117"/>
  <c r="H4" i="116"/>
  <c r="Q9" i="77"/>
  <c r="Q51" i="96"/>
  <c r="H4" i="117"/>
  <c r="C4" i="116"/>
  <c r="E4" i="117"/>
  <c r="K4" i="117" s="1"/>
  <c r="G6" i="17"/>
  <c r="AB49" i="96"/>
  <c r="O6" i="17"/>
  <c r="AJ49" i="96"/>
  <c r="D6" i="17"/>
  <c r="Y49" i="96"/>
  <c r="L6" i="17"/>
  <c r="AG49" i="96"/>
  <c r="E6" i="17"/>
  <c r="Z49" i="96"/>
  <c r="I6" i="17"/>
  <c r="AD49" i="96"/>
  <c r="M6" i="17"/>
  <c r="AH49" i="96"/>
  <c r="Q6" i="17"/>
  <c r="AL49" i="96"/>
  <c r="C6" i="17"/>
  <c r="X49" i="96"/>
  <c r="A49" i="96" s="1"/>
  <c r="K6" i="17"/>
  <c r="AF49" i="96"/>
  <c r="I75" i="17"/>
  <c r="I43" i="17"/>
  <c r="H6" i="17"/>
  <c r="AC49" i="96"/>
  <c r="P6" i="17"/>
  <c r="AK49" i="96"/>
  <c r="H15" i="17"/>
  <c r="G15" i="17" s="1"/>
  <c r="G16" i="17" s="1"/>
  <c r="G18" i="17" s="1"/>
  <c r="B4" i="116"/>
  <c r="I40" i="17"/>
  <c r="F6" i="17"/>
  <c r="AA49" i="96"/>
  <c r="J6" i="17"/>
  <c r="AE49" i="96"/>
  <c r="N6" i="17"/>
  <c r="AI49" i="96"/>
  <c r="I3" i="116" l="1"/>
  <c r="H16" i="17"/>
  <c r="H18" i="17" s="1"/>
  <c r="U215" i="4"/>
  <c r="W215" i="4" s="1"/>
  <c r="U214" i="4"/>
  <c r="W214" i="4" s="1"/>
  <c r="U142" i="4"/>
  <c r="U140" i="4"/>
  <c r="W140" i="4" l="1"/>
  <c r="K127" i="7"/>
  <c r="W142" i="4"/>
  <c r="K129" i="7"/>
  <c r="U168" i="4"/>
  <c r="W168" i="4" s="1"/>
  <c r="U180" i="4"/>
  <c r="W180" i="4" s="1"/>
  <c r="U145" i="4"/>
  <c r="U149" i="4"/>
  <c r="U153" i="4"/>
  <c r="W153" i="4" s="1"/>
  <c r="U157" i="4"/>
  <c r="W157" i="4" s="1"/>
  <c r="U161" i="4"/>
  <c r="W161" i="4" s="1"/>
  <c r="U165" i="4"/>
  <c r="W165" i="4" s="1"/>
  <c r="U169" i="4"/>
  <c r="W169" i="4" s="1"/>
  <c r="U173" i="4"/>
  <c r="W173" i="4" s="1"/>
  <c r="U177" i="4"/>
  <c r="W177" i="4" s="1"/>
  <c r="U181" i="4"/>
  <c r="W181" i="4" s="1"/>
  <c r="U185" i="4"/>
  <c r="W185" i="4" s="1"/>
  <c r="U189" i="4"/>
  <c r="W189" i="4" s="1"/>
  <c r="U193" i="4"/>
  <c r="W193" i="4" s="1"/>
  <c r="U197" i="4"/>
  <c r="W197" i="4" s="1"/>
  <c r="U201" i="4"/>
  <c r="W201" i="4" s="1"/>
  <c r="U205" i="4"/>
  <c r="W205" i="4" s="1"/>
  <c r="U209" i="4"/>
  <c r="W209" i="4" s="1"/>
  <c r="U213" i="4"/>
  <c r="W213" i="4" s="1"/>
  <c r="U172" i="4"/>
  <c r="W172" i="4" s="1"/>
  <c r="U184" i="4"/>
  <c r="W184" i="4" s="1"/>
  <c r="U188" i="4"/>
  <c r="W188" i="4" s="1"/>
  <c r="U146" i="4"/>
  <c r="U154" i="4"/>
  <c r="W154" i="4" s="1"/>
  <c r="U194" i="4"/>
  <c r="W194" i="4" s="1"/>
  <c r="U164" i="4"/>
  <c r="W164" i="4" s="1"/>
  <c r="U176" i="4"/>
  <c r="W176" i="4" s="1"/>
  <c r="U150" i="4"/>
  <c r="U158" i="4"/>
  <c r="W158" i="4" s="1"/>
  <c r="U162" i="4"/>
  <c r="W162" i="4" s="1"/>
  <c r="U143" i="4"/>
  <c r="U147" i="4"/>
  <c r="U151" i="4"/>
  <c r="U155" i="4"/>
  <c r="W155" i="4" s="1"/>
  <c r="U159" i="4"/>
  <c r="W159" i="4" s="1"/>
  <c r="U163" i="4"/>
  <c r="W163" i="4" s="1"/>
  <c r="U167" i="4"/>
  <c r="W167" i="4" s="1"/>
  <c r="U171" i="4"/>
  <c r="W171" i="4" s="1"/>
  <c r="U175" i="4"/>
  <c r="W175" i="4" s="1"/>
  <c r="U179" i="4"/>
  <c r="W179" i="4" s="1"/>
  <c r="U183" i="4"/>
  <c r="W183" i="4" s="1"/>
  <c r="U187" i="4"/>
  <c r="W187" i="4" s="1"/>
  <c r="U191" i="4"/>
  <c r="W191" i="4" s="1"/>
  <c r="U195" i="4"/>
  <c r="W195" i="4" s="1"/>
  <c r="U199" i="4"/>
  <c r="W199" i="4" s="1"/>
  <c r="U203" i="4"/>
  <c r="W203" i="4" s="1"/>
  <c r="U207" i="4"/>
  <c r="W207" i="4" s="1"/>
  <c r="U211" i="4"/>
  <c r="W211" i="4" s="1"/>
  <c r="U144" i="4"/>
  <c r="U148" i="4"/>
  <c r="U152" i="4"/>
  <c r="W152" i="4" s="1"/>
  <c r="U156" i="4"/>
  <c r="W156" i="4" s="1"/>
  <c r="U160" i="4"/>
  <c r="W160" i="4" s="1"/>
  <c r="U166" i="4"/>
  <c r="W166" i="4" s="1"/>
  <c r="U170" i="4"/>
  <c r="W170" i="4" s="1"/>
  <c r="U174" i="4"/>
  <c r="W174" i="4" s="1"/>
  <c r="U178" i="4"/>
  <c r="W178" i="4" s="1"/>
  <c r="U182" i="4"/>
  <c r="W182" i="4" s="1"/>
  <c r="U186" i="4"/>
  <c r="W186" i="4" s="1"/>
  <c r="U190" i="4"/>
  <c r="W190" i="4" s="1"/>
  <c r="U192" i="4"/>
  <c r="W192" i="4" s="1"/>
  <c r="U196" i="4"/>
  <c r="W196" i="4" s="1"/>
  <c r="U198" i="4"/>
  <c r="W198" i="4" s="1"/>
  <c r="U200" i="4"/>
  <c r="W200" i="4" s="1"/>
  <c r="U202" i="4"/>
  <c r="W202" i="4" s="1"/>
  <c r="U204" i="4"/>
  <c r="W204" i="4" s="1"/>
  <c r="U206" i="4"/>
  <c r="W206" i="4" s="1"/>
  <c r="U208" i="4"/>
  <c r="W208" i="4" s="1"/>
  <c r="U210" i="4"/>
  <c r="W210" i="4" s="1"/>
  <c r="U212" i="4"/>
  <c r="W212" i="4" s="1"/>
  <c r="U139" i="4"/>
  <c r="U141" i="4"/>
  <c r="U138" i="4"/>
  <c r="U137" i="4"/>
  <c r="U126" i="4"/>
  <c r="U125" i="4"/>
  <c r="W121" i="4"/>
  <c r="U116" i="4"/>
  <c r="U114" i="4"/>
  <c r="U113" i="4"/>
  <c r="U110" i="4"/>
  <c r="U109" i="4"/>
  <c r="U107" i="4"/>
  <c r="W113" i="4" l="1"/>
  <c r="K87" i="7"/>
  <c r="W107" i="4"/>
  <c r="W126" i="4"/>
  <c r="K113" i="7"/>
  <c r="W146" i="4"/>
  <c r="K133" i="7"/>
  <c r="W116" i="4"/>
  <c r="W148" i="4"/>
  <c r="K135" i="7"/>
  <c r="W145" i="4"/>
  <c r="K132" i="7"/>
  <c r="W110" i="4"/>
  <c r="W138" i="4"/>
  <c r="K125" i="7"/>
  <c r="W144" i="4"/>
  <c r="K131" i="7"/>
  <c r="W151" i="4"/>
  <c r="K138" i="7"/>
  <c r="W114" i="4"/>
  <c r="W139" i="4"/>
  <c r="K126" i="7"/>
  <c r="W143" i="4"/>
  <c r="K130" i="7"/>
  <c r="W149" i="4"/>
  <c r="K136" i="7"/>
  <c r="W109" i="4"/>
  <c r="W137" i="4"/>
  <c r="K124" i="7"/>
  <c r="W125" i="4"/>
  <c r="K112" i="7"/>
  <c r="W141" i="4"/>
  <c r="K128" i="7"/>
  <c r="W147" i="4"/>
  <c r="K134" i="7"/>
  <c r="W150" i="4"/>
  <c r="K137" i="7"/>
  <c r="W100" i="4"/>
  <c r="W101" i="4"/>
  <c r="U99" i="4"/>
  <c r="U123" i="4"/>
  <c r="W122" i="4"/>
  <c r="U131" i="4"/>
  <c r="U129" i="4"/>
  <c r="U133" i="4"/>
  <c r="U127" i="4"/>
  <c r="U135" i="4"/>
  <c r="U97" i="4"/>
  <c r="U130" i="4"/>
  <c r="U105" i="4"/>
  <c r="U106" i="4"/>
  <c r="U115" i="4"/>
  <c r="K88" i="7" s="1"/>
  <c r="U134" i="4"/>
  <c r="U98" i="4"/>
  <c r="U111" i="4"/>
  <c r="W104" i="4"/>
  <c r="U112" i="4"/>
  <c r="U117" i="4"/>
  <c r="U124" i="4"/>
  <c r="U132" i="4"/>
  <c r="U136" i="4"/>
  <c r="W128" i="4" l="1"/>
  <c r="K90" i="7"/>
  <c r="W130" i="4"/>
  <c r="K117" i="7"/>
  <c r="W123" i="4"/>
  <c r="K110" i="7"/>
  <c r="W117" i="4"/>
  <c r="W129" i="4"/>
  <c r="K116" i="7"/>
  <c r="W132" i="4"/>
  <c r="K119" i="7"/>
  <c r="W111" i="4"/>
  <c r="W135" i="4"/>
  <c r="K122" i="7"/>
  <c r="W131" i="4"/>
  <c r="K118" i="7"/>
  <c r="W124" i="4"/>
  <c r="K111" i="7"/>
  <c r="W134" i="4"/>
  <c r="K121" i="7"/>
  <c r="W133" i="4"/>
  <c r="K120" i="7"/>
  <c r="W136" i="4"/>
  <c r="K123" i="7"/>
  <c r="W97" i="4"/>
  <c r="W99" i="4"/>
  <c r="W112" i="4"/>
  <c r="W98" i="4"/>
  <c r="W127" i="4"/>
  <c r="K114" i="7"/>
  <c r="W115" i="4"/>
  <c r="W106" i="4"/>
  <c r="W105" i="4"/>
  <c r="U90" i="4"/>
  <c r="U91" i="4"/>
  <c r="U96" i="4"/>
  <c r="U89" i="4"/>
  <c r="U84" i="4"/>
  <c r="W84" i="4" s="1"/>
  <c r="W96" i="4" l="1"/>
  <c r="W90" i="4"/>
  <c r="W91" i="4"/>
  <c r="W89" i="4"/>
  <c r="U75" i="4"/>
  <c r="W75" i="4" s="1"/>
  <c r="U71" i="4" l="1"/>
  <c r="W71" i="4" s="1"/>
  <c r="U72" i="4" l="1"/>
  <c r="W72" i="4" s="1"/>
  <c r="U73" i="4"/>
  <c r="W73" i="4" s="1"/>
  <c r="U62" i="4"/>
  <c r="W62" i="4" s="1"/>
  <c r="U61" i="4"/>
  <c r="W61" i="4" s="1"/>
  <c r="U37" i="4" l="1"/>
  <c r="W37" i="4" s="1"/>
  <c r="U54" i="4"/>
  <c r="W54" i="4" s="1"/>
  <c r="U34" i="4"/>
  <c r="W34" i="4" s="1"/>
  <c r="U35" i="4" l="1"/>
  <c r="W35" i="4" s="1"/>
  <c r="U25" i="4"/>
  <c r="U22" i="4"/>
  <c r="W22" i="4" s="1"/>
  <c r="W25" i="4" l="1"/>
  <c r="K77" i="7"/>
  <c r="U19" i="4"/>
  <c r="W19" i="4" s="1"/>
  <c r="U18" i="4"/>
  <c r="W18" i="4" s="1"/>
  <c r="U24" i="4"/>
  <c r="W24" i="4" s="1"/>
  <c r="U15" i="4"/>
  <c r="W15" i="4" s="1"/>
  <c r="U23" i="4"/>
  <c r="W23" i="4" s="1"/>
  <c r="R7" i="4"/>
  <c r="R6" i="4"/>
  <c r="R216" i="4" l="1"/>
  <c r="W10" i="4"/>
  <c r="W13" i="4"/>
  <c r="W5" i="4"/>
  <c r="U7" i="4"/>
  <c r="W7" i="4" s="1"/>
  <c r="W12" i="4"/>
  <c r="U6" i="4"/>
  <c r="W6" i="4" s="1"/>
  <c r="S182" i="6"/>
  <c r="R182" i="6"/>
  <c r="Q182" i="6"/>
  <c r="P182" i="6"/>
  <c r="O182" i="6"/>
  <c r="N182" i="6"/>
  <c r="M182" i="6"/>
  <c r="L182" i="6"/>
  <c r="G81" i="17" s="1"/>
  <c r="K182" i="6"/>
  <c r="G50" i="17" s="1"/>
  <c r="G58" i="17" s="1"/>
  <c r="G66" i="17" s="1"/>
  <c r="A131" i="6"/>
  <c r="AI120" i="6"/>
  <c r="AH120" i="6"/>
  <c r="P23" i="17" s="1"/>
  <c r="P25" i="17" s="1"/>
  <c r="AG120" i="6"/>
  <c r="AF120" i="6"/>
  <c r="AE120" i="6"/>
  <c r="AD120" i="6"/>
  <c r="AC120" i="6"/>
  <c r="AB120" i="6"/>
  <c r="AA120" i="6"/>
  <c r="Z120" i="6"/>
  <c r="Y120" i="6"/>
  <c r="X120" i="6"/>
  <c r="W120" i="6"/>
  <c r="E23" i="17" s="1"/>
  <c r="E25" i="17" s="1"/>
  <c r="V120" i="6"/>
  <c r="D23" i="17" s="1"/>
  <c r="D25" i="17" s="1"/>
  <c r="U120" i="6"/>
  <c r="S120" i="6"/>
  <c r="H60" i="17" s="1"/>
  <c r="R120" i="6"/>
  <c r="P120" i="6"/>
  <c r="D8" i="116" s="1"/>
  <c r="C8" i="116"/>
  <c r="N120" i="6"/>
  <c r="H48" i="17" s="1"/>
  <c r="K120" i="6"/>
  <c r="N13" i="77" s="1"/>
  <c r="P13" i="77" s="1"/>
  <c r="Q23" i="17" l="1"/>
  <c r="Q25" i="17" s="1"/>
  <c r="H9" i="117"/>
  <c r="H87" i="17"/>
  <c r="H61" i="17"/>
  <c r="B8" i="116"/>
  <c r="H8" i="116"/>
  <c r="I9" i="117"/>
  <c r="I80" i="17"/>
  <c r="E9" i="117"/>
  <c r="K9" i="117" s="1"/>
  <c r="I48" i="17"/>
  <c r="E4" i="116"/>
  <c r="D4" i="116" s="1"/>
  <c r="G4" i="117"/>
  <c r="A5" i="4"/>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O23" i="17"/>
  <c r="O25" i="17" s="1"/>
  <c r="N23" i="17"/>
  <c r="C23" i="17"/>
  <c r="C25" i="17" s="1"/>
  <c r="Q13" i="77"/>
  <c r="J120" i="6"/>
  <c r="Q119" i="6"/>
  <c r="Q118" i="6"/>
  <c r="Q117" i="6"/>
  <c r="Q116" i="6"/>
  <c r="T116" i="6" s="1"/>
  <c r="Q115" i="6"/>
  <c r="T115" i="6" s="1"/>
  <c r="Q114" i="6"/>
  <c r="T114" i="6" s="1"/>
  <c r="Q113" i="6"/>
  <c r="T113" i="6" s="1"/>
  <c r="Q112" i="6"/>
  <c r="T112" i="6" s="1"/>
  <c r="Q111" i="6"/>
  <c r="T111" i="6" s="1"/>
  <c r="Q110" i="6"/>
  <c r="T110" i="6" s="1"/>
  <c r="Q109" i="6"/>
  <c r="T109" i="6" s="1"/>
  <c r="Q108" i="6"/>
  <c r="T108" i="6" s="1"/>
  <c r="Q107" i="6"/>
  <c r="T107" i="6" s="1"/>
  <c r="Q106" i="6"/>
  <c r="T106" i="6" s="1"/>
  <c r="Q105" i="6"/>
  <c r="T105" i="6" s="1"/>
  <c r="Q104" i="6"/>
  <c r="T104" i="6" s="1"/>
  <c r="Q103" i="6"/>
  <c r="T103" i="6" s="1"/>
  <c r="Q102" i="6"/>
  <c r="T102" i="6" s="1"/>
  <c r="Q101" i="6"/>
  <c r="T101" i="6" s="1"/>
  <c r="Q100" i="6"/>
  <c r="T100" i="6" s="1"/>
  <c r="Q99" i="6"/>
  <c r="T99" i="6" s="1"/>
  <c r="Q98" i="6"/>
  <c r="T98" i="6" s="1"/>
  <c r="Q97" i="6"/>
  <c r="T97" i="6" s="1"/>
  <c r="Q96" i="6"/>
  <c r="T96" i="6" s="1"/>
  <c r="Q95" i="6"/>
  <c r="T95" i="6" s="1"/>
  <c r="Q94" i="6"/>
  <c r="T94" i="6" s="1"/>
  <c r="Q93" i="6"/>
  <c r="T93" i="6" s="1"/>
  <c r="Q91" i="6"/>
  <c r="T91" i="6" s="1"/>
  <c r="Q90" i="6"/>
  <c r="T90" i="6" s="1"/>
  <c r="Q89" i="6"/>
  <c r="T89" i="6" s="1"/>
  <c r="Q88" i="6"/>
  <c r="T88" i="6" s="1"/>
  <c r="Q87" i="6"/>
  <c r="T87" i="6" s="1"/>
  <c r="Q86" i="6"/>
  <c r="T86" i="6" s="1"/>
  <c r="Q85" i="6"/>
  <c r="T85" i="6" s="1"/>
  <c r="Q84" i="6"/>
  <c r="T84" i="6" s="1"/>
  <c r="Q82" i="6"/>
  <c r="T82" i="6" s="1"/>
  <c r="Q79" i="6"/>
  <c r="T79" i="6" s="1"/>
  <c r="T78" i="6"/>
  <c r="Q77" i="6"/>
  <c r="T77" i="6" s="1"/>
  <c r="Q76" i="6"/>
  <c r="T76" i="6" s="1"/>
  <c r="Q75" i="6"/>
  <c r="T75" i="6" s="1"/>
  <c r="Q72" i="6"/>
  <c r="T72" i="6" s="1"/>
  <c r="Q71" i="6"/>
  <c r="T71" i="6" s="1"/>
  <c r="M23" i="17" l="1"/>
  <c r="N25" i="17"/>
  <c r="T117" i="6"/>
  <c r="Q70" i="6"/>
  <c r="T70" i="6" s="1"/>
  <c r="Q69" i="6"/>
  <c r="T69" i="6" s="1"/>
  <c r="Q68" i="6"/>
  <c r="T68" i="6" s="1"/>
  <c r="Q67" i="6"/>
  <c r="T67" i="6" s="1"/>
  <c r="Q65" i="6"/>
  <c r="T65" i="6" s="1"/>
  <c r="Q64" i="6"/>
  <c r="T64" i="6" s="1"/>
  <c r="Q63" i="6"/>
  <c r="T63" i="6" s="1"/>
  <c r="Q62" i="6"/>
  <c r="T62" i="6" s="1"/>
  <c r="Q61" i="6"/>
  <c r="T61" i="6" s="1"/>
  <c r="Q60" i="6"/>
  <c r="T60" i="6" s="1"/>
  <c r="Q59" i="6"/>
  <c r="T59" i="6" s="1"/>
  <c r="Q58" i="6"/>
  <c r="T58" i="6" s="1"/>
  <c r="Q57" i="6"/>
  <c r="T57" i="6" s="1"/>
  <c r="T56" i="6"/>
  <c r="Q55" i="6"/>
  <c r="T55" i="6" s="1"/>
  <c r="Q54" i="6"/>
  <c r="T54" i="6" s="1"/>
  <c r="Q52" i="6"/>
  <c r="T52" i="6" s="1"/>
  <c r="Q51" i="6"/>
  <c r="T51" i="6" s="1"/>
  <c r="Q50" i="6"/>
  <c r="T50" i="6" s="1"/>
  <c r="Q48" i="6"/>
  <c r="T48" i="6" s="1"/>
  <c r="Q47" i="6"/>
  <c r="T47" i="6" s="1"/>
  <c r="Q46" i="6"/>
  <c r="T46" i="6" s="1"/>
  <c r="L23" i="17" l="1"/>
  <c r="M25" i="17"/>
  <c r="J23" i="17"/>
  <c r="T118" i="6"/>
  <c r="Q45" i="6"/>
  <c r="T41" i="6"/>
  <c r="Q39" i="6"/>
  <c r="T39" i="6" s="1"/>
  <c r="Q38" i="6"/>
  <c r="T38" i="6" s="1"/>
  <c r="Q37" i="6"/>
  <c r="T37" i="6" s="1"/>
  <c r="Q36" i="6"/>
  <c r="T36" i="6" s="1"/>
  <c r="Q35" i="6"/>
  <c r="T35" i="6" s="1"/>
  <c r="T34" i="6"/>
  <c r="Q33" i="6"/>
  <c r="T33" i="6" s="1"/>
  <c r="Q32" i="6"/>
  <c r="T32" i="6" s="1"/>
  <c r="T31" i="6"/>
  <c r="Q30" i="6"/>
  <c r="Q28" i="6"/>
  <c r="T28" i="6" s="1"/>
  <c r="Q27" i="6"/>
  <c r="T27" i="6" s="1"/>
  <c r="Q26" i="6"/>
  <c r="T26" i="6" s="1"/>
  <c r="Q25" i="6"/>
  <c r="T25" i="6" s="1"/>
  <c r="Q24" i="6"/>
  <c r="T24" i="6" s="1"/>
  <c r="T23" i="6"/>
  <c r="Q20" i="6"/>
  <c r="T20" i="6" s="1"/>
  <c r="I23" i="17" l="1"/>
  <c r="I25" i="17" s="1"/>
  <c r="J25" i="17"/>
  <c r="H23" i="17"/>
  <c r="K23" i="17"/>
  <c r="K25" i="17" s="1"/>
  <c r="L25" i="17"/>
  <c r="T119" i="6"/>
  <c r="T30" i="6"/>
  <c r="T45" i="6"/>
  <c r="T19" i="6"/>
  <c r="T16" i="6"/>
  <c r="Q15" i="6"/>
  <c r="T15" i="6" s="1"/>
  <c r="Q14" i="6"/>
  <c r="T14" i="6" s="1"/>
  <c r="Q12" i="6"/>
  <c r="T12" i="6" s="1"/>
  <c r="Q11" i="6"/>
  <c r="T11" i="6" s="1"/>
  <c r="Q10" i="6"/>
  <c r="T10" i="6" s="1"/>
  <c r="Q9" i="6"/>
  <c r="T9" i="6" s="1"/>
  <c r="Q8" i="6"/>
  <c r="T8" i="6" s="1"/>
  <c r="Q7" i="6"/>
  <c r="T7" i="6" s="1"/>
  <c r="Q6" i="6"/>
  <c r="T6" i="6" s="1"/>
  <c r="Q5" i="6"/>
  <c r="Q4" i="6"/>
  <c r="G23" i="17" l="1"/>
  <c r="H25" i="17"/>
  <c r="T4" i="6"/>
  <c r="F23" i="17" l="1"/>
  <c r="F25" i="17" s="1"/>
  <c r="G25" i="17"/>
  <c r="Q2" i="6"/>
  <c r="Q120" i="6" l="1"/>
  <c r="T2" i="6"/>
  <c r="T120" i="6" s="1"/>
  <c r="Q7" i="17"/>
  <c r="P7" i="17"/>
  <c r="O7" i="17"/>
  <c r="N7" i="17"/>
  <c r="M7" i="17"/>
  <c r="L7" i="17"/>
  <c r="L8" i="17" s="1"/>
  <c r="J7" i="17"/>
  <c r="J8" i="17" s="1"/>
  <c r="H7" i="17"/>
  <c r="H8" i="17" s="1"/>
  <c r="G7" i="17"/>
  <c r="G8" i="17" s="1"/>
  <c r="F7" i="17"/>
  <c r="F8" i="17" s="1"/>
  <c r="E7" i="17"/>
  <c r="E8" i="17" s="1"/>
  <c r="D7" i="17"/>
  <c r="D8" i="17" s="1"/>
  <c r="C7" i="17"/>
  <c r="C8" i="17" s="1"/>
  <c r="J9" i="117" l="1"/>
  <c r="G8" i="116"/>
  <c r="E8" i="116"/>
  <c r="G9" i="117"/>
  <c r="L10" i="17"/>
  <c r="G10" i="17"/>
  <c r="D10" i="17"/>
  <c r="C10" i="17" s="1"/>
  <c r="I7" i="17"/>
  <c r="I8" i="17" s="1"/>
  <c r="H10" i="17"/>
  <c r="F10" i="17"/>
  <c r="E10" i="17" s="1"/>
  <c r="J10" i="17"/>
  <c r="K7" i="17"/>
  <c r="K8" i="17" s="1"/>
  <c r="I3" i="117"/>
  <c r="H3" i="117"/>
  <c r="E3" i="117" l="1"/>
  <c r="K3" i="117" s="1"/>
  <c r="I10" i="17"/>
  <c r="D2" i="116"/>
  <c r="B15" i="116" s="1"/>
  <c r="H63" i="17"/>
  <c r="I60" i="17"/>
  <c r="K10" i="17"/>
  <c r="C2" i="116"/>
  <c r="C11" i="116" s="1"/>
  <c r="D22" i="116" s="1"/>
  <c r="I73" i="17" l="1"/>
  <c r="H79" i="17"/>
  <c r="E12" i="117"/>
  <c r="O7" i="117"/>
  <c r="K12" i="117"/>
  <c r="N7" i="77"/>
  <c r="P7" i="77" s="1"/>
  <c r="Q7" i="77" l="1"/>
  <c r="G416" i="112" l="1"/>
  <c r="G331" i="112"/>
  <c r="E3" i="112"/>
  <c r="H5271" i="110" l="1"/>
  <c r="H5268" i="110"/>
  <c r="H328" i="110"/>
  <c r="H158" i="110"/>
  <c r="F3" i="110"/>
  <c r="E3" i="111"/>
  <c r="T35" i="87"/>
  <c r="S35" i="87"/>
  <c r="R35" i="87"/>
  <c r="P35" i="87" l="1"/>
  <c r="O35" i="87"/>
  <c r="M35" i="87"/>
  <c r="L35" i="87"/>
  <c r="K35" i="87"/>
  <c r="J35" i="87"/>
  <c r="I35" i="87"/>
  <c r="G88" i="17" s="1"/>
  <c r="G89" i="17" s="1"/>
  <c r="G35" i="87"/>
  <c r="F56" i="17" s="1"/>
  <c r="F35" i="87"/>
  <c r="E56" i="17" s="1"/>
  <c r="N34" i="87"/>
  <c r="N33" i="87"/>
  <c r="N32" i="87"/>
  <c r="N31" i="87"/>
  <c r="Q31" i="87" s="1"/>
  <c r="N30" i="87"/>
  <c r="N29" i="87"/>
  <c r="Q29" i="87" s="1"/>
  <c r="N28" i="87"/>
  <c r="N27" i="87"/>
  <c r="Q27" i="87" s="1"/>
  <c r="N26" i="87"/>
  <c r="N25" i="87"/>
  <c r="N24" i="87"/>
  <c r="N23" i="87"/>
  <c r="N22" i="87"/>
  <c r="N21" i="87"/>
  <c r="N20" i="87"/>
  <c r="N19" i="87"/>
  <c r="N18" i="87"/>
  <c r="N17" i="87"/>
  <c r="N16" i="87"/>
  <c r="N15" i="87"/>
  <c r="N14" i="87"/>
  <c r="N13" i="87"/>
  <c r="N12" i="87"/>
  <c r="N11" i="87"/>
  <c r="N10" i="87"/>
  <c r="N9" i="87"/>
  <c r="N8" i="87"/>
  <c r="N7" i="87"/>
  <c r="Q8" i="87" l="1"/>
  <c r="Q25" i="87"/>
  <c r="Q34" i="87"/>
  <c r="Q9" i="87"/>
  <c r="Q24" i="87"/>
  <c r="Q26" i="87"/>
  <c r="Q28" i="87"/>
  <c r="Q30" i="87"/>
  <c r="N6" i="87"/>
  <c r="N5" i="87"/>
  <c r="Q5" i="87" s="1"/>
  <c r="A5" i="87"/>
  <c r="N4" i="87"/>
  <c r="B614" i="16"/>
  <c r="B4" i="16"/>
  <c r="A4" i="16"/>
  <c r="H16" i="116"/>
  <c r="A6" i="87" l="1"/>
  <c r="A7" i="87" s="1"/>
  <c r="A8" i="87" s="1"/>
  <c r="Q6" i="87"/>
  <c r="N35" i="87"/>
  <c r="Q4" i="87"/>
  <c r="B15" i="117"/>
  <c r="H12" i="117"/>
  <c r="E14" i="117" s="1"/>
  <c r="E15" i="117" s="1"/>
  <c r="D25" i="116"/>
  <c r="H50" i="17"/>
  <c r="I50" i="17" s="1"/>
  <c r="H56" i="17"/>
  <c r="I56" i="17" s="1"/>
  <c r="D11" i="116"/>
  <c r="N6" i="77"/>
  <c r="N11" i="77"/>
  <c r="P11" i="77" s="1"/>
  <c r="N14" i="77"/>
  <c r="O16" i="77"/>
  <c r="E30" i="17"/>
  <c r="E34" i="17" s="1"/>
  <c r="D30" i="17"/>
  <c r="D34" i="17" s="1"/>
  <c r="C30" i="17"/>
  <c r="C34" i="17" s="1"/>
  <c r="K16" i="77"/>
  <c r="J16" i="77"/>
  <c r="I16" i="77"/>
  <c r="H16" i="77"/>
  <c r="G16" i="77"/>
  <c r="F16" i="77"/>
  <c r="E16" i="77"/>
  <c r="D16" i="77"/>
  <c r="C16" i="77"/>
  <c r="B16" i="77"/>
  <c r="R7" i="17"/>
  <c r="R8" i="17" s="1"/>
  <c r="R10" i="17" s="1"/>
  <c r="I16" i="17"/>
  <c r="J15" i="17"/>
  <c r="K15" i="17"/>
  <c r="K16" i="17" s="1"/>
  <c r="M18" i="17"/>
  <c r="N18" i="17"/>
  <c r="O18" i="17"/>
  <c r="O8" i="17"/>
  <c r="O10" i="17" s="1"/>
  <c r="N8" i="17"/>
  <c r="P8" i="17"/>
  <c r="P10" i="17" s="1"/>
  <c r="M8" i="17"/>
  <c r="M10" i="17" s="1"/>
  <c r="Q8" i="17"/>
  <c r="Q34" i="17" s="1"/>
  <c r="H34" i="17"/>
  <c r="G34" i="17"/>
  <c r="F34" i="17"/>
  <c r="H88" i="17"/>
  <c r="I88" i="17" s="1"/>
  <c r="H81" i="17"/>
  <c r="P6" i="77" l="1"/>
  <c r="Q6" i="77"/>
  <c r="J16" i="17"/>
  <c r="J18" i="17" s="1"/>
  <c r="Q14" i="77"/>
  <c r="P14" i="77"/>
  <c r="Q11" i="77"/>
  <c r="N12" i="77"/>
  <c r="P12" i="77" s="1"/>
  <c r="I34" i="17"/>
  <c r="I18" i="17"/>
  <c r="K34" i="17"/>
  <c r="K18" i="17"/>
  <c r="L34" i="17"/>
  <c r="L18" i="17"/>
  <c r="H89" i="17"/>
  <c r="I89" i="17" s="1"/>
  <c r="S30" i="17"/>
  <c r="E17" i="117"/>
  <c r="N10" i="17"/>
  <c r="Q10" i="17"/>
  <c r="P34" i="17"/>
  <c r="O34" i="17"/>
  <c r="M34" i="17"/>
  <c r="N34" i="17"/>
  <c r="J34" i="17"/>
  <c r="Q7" i="87"/>
  <c r="A9" i="87"/>
  <c r="A10" i="87" s="1"/>
  <c r="A11" i="87" s="1"/>
  <c r="I81" i="17"/>
  <c r="P16" i="77" l="1"/>
  <c r="N16" i="77"/>
  <c r="Q12" i="77"/>
  <c r="Q16" i="77" s="1"/>
  <c r="Q10" i="87"/>
  <c r="A12" i="87"/>
  <c r="Q11" i="87" l="1"/>
  <c r="A13" i="87"/>
  <c r="Q12" i="87" l="1"/>
  <c r="A14" i="87"/>
  <c r="Q13" i="87" l="1"/>
  <c r="A15" i="87"/>
  <c r="Q14" i="87" l="1"/>
  <c r="A16" i="87"/>
  <c r="Q15" i="87" l="1"/>
  <c r="A17" i="87"/>
  <c r="Q16" i="87" l="1"/>
  <c r="A18" i="87"/>
  <c r="Q17" i="87" l="1"/>
  <c r="A19" i="87"/>
  <c r="Q18" i="87" l="1"/>
  <c r="A20" i="87"/>
  <c r="Q19" i="87" l="1"/>
  <c r="A21" i="87"/>
  <c r="Q20" i="87" l="1"/>
  <c r="A22" i="87"/>
  <c r="Q21" i="87" l="1"/>
  <c r="A23" i="87"/>
  <c r="Q22" i="87" l="1"/>
  <c r="A24" i="87"/>
  <c r="Q23" i="87" l="1"/>
  <c r="A25" i="87"/>
  <c r="A26" i="87" s="1"/>
  <c r="A27" i="87" s="1"/>
  <c r="A28" i="87" s="1"/>
  <c r="A29" i="87" s="1"/>
  <c r="A30" i="87" s="1"/>
  <c r="A31" i="87" s="1"/>
  <c r="A32" i="87" s="1"/>
  <c r="A33" i="87" s="1"/>
  <c r="Q32" i="87" l="1"/>
  <c r="A34" i="87"/>
  <c r="Q33" i="87" s="1"/>
  <c r="Q35" i="87" l="1"/>
  <c r="U45" i="4" l="1"/>
  <c r="K81" i="7" s="1"/>
  <c r="U47" i="4"/>
  <c r="U56" i="4"/>
  <c r="W56" i="4" s="1"/>
  <c r="U74" i="4"/>
  <c r="W74" i="4" s="1"/>
  <c r="U108" i="4"/>
  <c r="A50" i="96"/>
  <c r="A51" i="96" s="1"/>
  <c r="A52" i="96" s="1"/>
  <c r="A53" i="96" s="1"/>
  <c r="AK50" i="96"/>
  <c r="AJ50" i="96"/>
  <c r="AI50" i="96"/>
  <c r="AH50" i="96"/>
  <c r="AG50" i="96"/>
  <c r="AF50" i="96"/>
  <c r="AE50" i="96"/>
  <c r="AD50" i="96"/>
  <c r="AC50" i="96"/>
  <c r="AB50" i="96"/>
  <c r="AA50" i="96"/>
  <c r="Z50" i="96"/>
  <c r="Y50" i="96"/>
  <c r="X50" i="96"/>
  <c r="AL50" i="96"/>
  <c r="A5" i="16"/>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302" i="16" s="1"/>
  <c r="A303" i="16" s="1"/>
  <c r="A304" i="16" s="1"/>
  <c r="A305" i="16" s="1"/>
  <c r="A306" i="16" s="1"/>
  <c r="A307" i="16" s="1"/>
  <c r="A308" i="16" s="1"/>
  <c r="A309" i="16" s="1"/>
  <c r="A310" i="16" s="1"/>
  <c r="A311" i="16" s="1"/>
  <c r="A312" i="16" s="1"/>
  <c r="A313" i="16" s="1"/>
  <c r="A314" i="16" s="1"/>
  <c r="A315" i="16" s="1"/>
  <c r="A316" i="16" s="1"/>
  <c r="A317" i="16" s="1"/>
  <c r="A318" i="16" s="1"/>
  <c r="A319" i="16" s="1"/>
  <c r="A320" i="16" s="1"/>
  <c r="A321" i="16" s="1"/>
  <c r="A322" i="16" s="1"/>
  <c r="A323" i="16" s="1"/>
  <c r="A324" i="16" s="1"/>
  <c r="A325" i="16" s="1"/>
  <c r="A326" i="16" s="1"/>
  <c r="A327" i="16" s="1"/>
  <c r="A328" i="16" s="1"/>
  <c r="A329" i="16" s="1"/>
  <c r="A330" i="16" s="1"/>
  <c r="A331" i="16" s="1"/>
  <c r="A332" i="16" s="1"/>
  <c r="A333" i="16" s="1"/>
  <c r="A334" i="16" s="1"/>
  <c r="A335" i="16" s="1"/>
  <c r="A336" i="16" s="1"/>
  <c r="A337" i="16" s="1"/>
  <c r="A338" i="16" s="1"/>
  <c r="A339" i="16" s="1"/>
  <c r="A340" i="16" s="1"/>
  <c r="A341" i="16" s="1"/>
  <c r="A342" i="16" s="1"/>
  <c r="A343" i="16" s="1"/>
  <c r="A344" i="16" s="1"/>
  <c r="A345" i="16" s="1"/>
  <c r="A346" i="16" s="1"/>
  <c r="A347" i="16" s="1"/>
  <c r="A348" i="16" s="1"/>
  <c r="A349" i="16" s="1"/>
  <c r="A350" i="16" s="1"/>
  <c r="A351" i="16" s="1"/>
  <c r="A352" i="16" s="1"/>
  <c r="A353" i="16" s="1"/>
  <c r="A354" i="16" s="1"/>
  <c r="A355" i="16" s="1"/>
  <c r="A356" i="16" s="1"/>
  <c r="A357" i="16" s="1"/>
  <c r="A358" i="16" s="1"/>
  <c r="A359" i="16" s="1"/>
  <c r="A360" i="16" s="1"/>
  <c r="A361" i="16" s="1"/>
  <c r="A362" i="16" s="1"/>
  <c r="A363" i="16" s="1"/>
  <c r="A364" i="16" s="1"/>
  <c r="A365" i="16" s="1"/>
  <c r="A366" i="16" s="1"/>
  <c r="A367" i="16" s="1"/>
  <c r="A368" i="16" s="1"/>
  <c r="A369" i="16" s="1"/>
  <c r="A370" i="16" s="1"/>
  <c r="A371" i="16" s="1"/>
  <c r="A372" i="16" s="1"/>
  <c r="A373" i="16" s="1"/>
  <c r="A374" i="16" s="1"/>
  <c r="A375" i="16" s="1"/>
  <c r="A376" i="16" s="1"/>
  <c r="A377" i="16" s="1"/>
  <c r="A378" i="16" s="1"/>
  <c r="A379" i="16" s="1"/>
  <c r="A380" i="16" s="1"/>
  <c r="A381" i="16" s="1"/>
  <c r="A382" i="16" s="1"/>
  <c r="A383" i="16" s="1"/>
  <c r="A384" i="16" s="1"/>
  <c r="A385" i="16" s="1"/>
  <c r="A386" i="16" s="1"/>
  <c r="A387" i="16" s="1"/>
  <c r="A388" i="16" s="1"/>
  <c r="A389" i="16" s="1"/>
  <c r="A390" i="16" s="1"/>
  <c r="A391" i="16" s="1"/>
  <c r="A392" i="16" s="1"/>
  <c r="A393" i="16" s="1"/>
  <c r="A394" i="16" s="1"/>
  <c r="A395" i="16" s="1"/>
  <c r="A396" i="16" s="1"/>
  <c r="A397" i="16" s="1"/>
  <c r="A398" i="16" s="1"/>
  <c r="A399" i="16" s="1"/>
  <c r="A400" i="16" s="1"/>
  <c r="A401" i="16" s="1"/>
  <c r="A402" i="16" s="1"/>
  <c r="A403" i="16" s="1"/>
  <c r="A404" i="16" s="1"/>
  <c r="A405" i="16" s="1"/>
  <c r="A406" i="16" s="1"/>
  <c r="A407" i="16" s="1"/>
  <c r="A408" i="16" s="1"/>
  <c r="A409" i="16" s="1"/>
  <c r="A410" i="16" s="1"/>
  <c r="A411" i="16" s="1"/>
  <c r="A412" i="16" s="1"/>
  <c r="A413" i="16" s="1"/>
  <c r="A414" i="16" s="1"/>
  <c r="A415" i="16" s="1"/>
  <c r="A416" i="16" s="1"/>
  <c r="A417" i="16" s="1"/>
  <c r="A418" i="16" s="1"/>
  <c r="A419" i="16" s="1"/>
  <c r="A420" i="16" s="1"/>
  <c r="A421" i="16" s="1"/>
  <c r="A422" i="16" s="1"/>
  <c r="A423" i="16" s="1"/>
  <c r="A424" i="16" s="1"/>
  <c r="A425" i="16" s="1"/>
  <c r="A426" i="16" s="1"/>
  <c r="A427" i="16" s="1"/>
  <c r="A428" i="16" s="1"/>
  <c r="A429" i="16" s="1"/>
  <c r="A430" i="16" s="1"/>
  <c r="A431" i="16" s="1"/>
  <c r="A432" i="16" s="1"/>
  <c r="A433" i="16" s="1"/>
  <c r="A434" i="16" s="1"/>
  <c r="A435" i="16" s="1"/>
  <c r="A436" i="16" s="1"/>
  <c r="A437" i="16" s="1"/>
  <c r="A438" i="16" s="1"/>
  <c r="A439" i="16" s="1"/>
  <c r="A440" i="16" s="1"/>
  <c r="A441" i="16" s="1"/>
  <c r="A442" i="16" s="1"/>
  <c r="A443" i="16" s="1"/>
  <c r="A444" i="16" s="1"/>
  <c r="A445" i="16" s="1"/>
  <c r="A446" i="16" s="1"/>
  <c r="A447" i="16" s="1"/>
  <c r="A448" i="16" s="1"/>
  <c r="A449" i="16" s="1"/>
  <c r="A450" i="16" s="1"/>
  <c r="A451" i="16" s="1"/>
  <c r="A452" i="16" s="1"/>
  <c r="A453" i="16" s="1"/>
  <c r="A454" i="16" s="1"/>
  <c r="A455" i="16" s="1"/>
  <c r="A456" i="16" s="1"/>
  <c r="A457" i="16" s="1"/>
  <c r="A458" i="16" s="1"/>
  <c r="A459" i="16" s="1"/>
  <c r="A460" i="16" s="1"/>
  <c r="A461" i="16" s="1"/>
  <c r="A462" i="16" s="1"/>
  <c r="A463" i="16" s="1"/>
  <c r="A464" i="16" s="1"/>
  <c r="A465" i="16" s="1"/>
  <c r="A466" i="16" s="1"/>
  <c r="A467" i="16" s="1"/>
  <c r="A468" i="16" s="1"/>
  <c r="A469" i="16" s="1"/>
  <c r="A470" i="16" s="1"/>
  <c r="A471" i="16" s="1"/>
  <c r="A472" i="16" s="1"/>
  <c r="A473" i="16" s="1"/>
  <c r="A474" i="16" s="1"/>
  <c r="A475" i="16" s="1"/>
  <c r="A476" i="16" s="1"/>
  <c r="A477" i="16" s="1"/>
  <c r="A478" i="16" s="1"/>
  <c r="A479" i="16" s="1"/>
  <c r="A480" i="16" s="1"/>
  <c r="A481" i="16" s="1"/>
  <c r="A482" i="16" s="1"/>
  <c r="A483" i="16" s="1"/>
  <c r="A484" i="16" s="1"/>
  <c r="A485" i="16" s="1"/>
  <c r="A486" i="16" s="1"/>
  <c r="A487" i="16" s="1"/>
  <c r="A488" i="16" s="1"/>
  <c r="A489" i="16" s="1"/>
  <c r="A490" i="16" s="1"/>
  <c r="A491" i="16" s="1"/>
  <c r="A492" i="16" s="1"/>
  <c r="A493" i="16" s="1"/>
  <c r="A494" i="16" s="1"/>
  <c r="A495" i="16" s="1"/>
  <c r="A496" i="16" s="1"/>
  <c r="A497" i="16" s="1"/>
  <c r="A498" i="16" s="1"/>
  <c r="A499" i="16" s="1"/>
  <c r="A500" i="16" s="1"/>
  <c r="A501" i="16" s="1"/>
  <c r="A502" i="16" s="1"/>
  <c r="A503" i="16" s="1"/>
  <c r="A504" i="16" s="1"/>
  <c r="A505" i="16" s="1"/>
  <c r="A506" i="16" s="1"/>
  <c r="A507" i="16" s="1"/>
  <c r="A508" i="16" s="1"/>
  <c r="A509" i="16" s="1"/>
  <c r="A510" i="16" s="1"/>
  <c r="A511" i="16" s="1"/>
  <c r="A512" i="16" s="1"/>
  <c r="A513" i="16" s="1"/>
  <c r="A514" i="16" s="1"/>
  <c r="A515" i="16" s="1"/>
  <c r="A516" i="16" s="1"/>
  <c r="A517" i="16" s="1"/>
  <c r="A518" i="16" s="1"/>
  <c r="A519" i="16" s="1"/>
  <c r="A520" i="16" s="1"/>
  <c r="A521" i="16" s="1"/>
  <c r="A522" i="16" s="1"/>
  <c r="A523" i="16" s="1"/>
  <c r="A524" i="16" s="1"/>
  <c r="A525" i="16" s="1"/>
  <c r="A526" i="16" s="1"/>
  <c r="A527" i="16" s="1"/>
  <c r="A528" i="16" s="1"/>
  <c r="A529" i="16" s="1"/>
  <c r="A530" i="16" s="1"/>
  <c r="A531" i="16" s="1"/>
  <c r="A532" i="16" s="1"/>
  <c r="A533" i="16" s="1"/>
  <c r="A534" i="16" s="1"/>
  <c r="A535" i="16" s="1"/>
  <c r="A536" i="16" s="1"/>
  <c r="A537" i="16" s="1"/>
  <c r="A538" i="16" s="1"/>
  <c r="A539" i="16" s="1"/>
  <c r="A540" i="16" s="1"/>
  <c r="A541" i="16" s="1"/>
  <c r="A542" i="16" s="1"/>
  <c r="A543" i="16" s="1"/>
  <c r="A544" i="16" s="1"/>
  <c r="A545" i="16" s="1"/>
  <c r="A546" i="16" s="1"/>
  <c r="A547" i="16" s="1"/>
  <c r="A548" i="16" s="1"/>
  <c r="A549" i="16" s="1"/>
  <c r="A550" i="16" s="1"/>
  <c r="A551" i="16" s="1"/>
  <c r="A552" i="16" s="1"/>
  <c r="A553" i="16" s="1"/>
  <c r="A554" i="16" s="1"/>
  <c r="A555" i="16" s="1"/>
  <c r="A556" i="16" s="1"/>
  <c r="A557" i="16" s="1"/>
  <c r="A558" i="16" s="1"/>
  <c r="A559" i="16" s="1"/>
  <c r="A560" i="16" s="1"/>
  <c r="A561" i="16" s="1"/>
  <c r="A562" i="16" s="1"/>
  <c r="A563" i="16" s="1"/>
  <c r="A564" i="16" s="1"/>
  <c r="A565" i="16" s="1"/>
  <c r="A566" i="16" s="1"/>
  <c r="A567" i="16" s="1"/>
  <c r="A568" i="16" s="1"/>
  <c r="A569" i="16" s="1"/>
  <c r="A570" i="16" s="1"/>
  <c r="A571" i="16" s="1"/>
  <c r="A572" i="16" s="1"/>
  <c r="A573" i="16" s="1"/>
  <c r="A574" i="16" s="1"/>
  <c r="A575" i="16" s="1"/>
  <c r="A576" i="16" s="1"/>
  <c r="A577" i="16" s="1"/>
  <c r="A578" i="16" s="1"/>
  <c r="A579" i="16" s="1"/>
  <c r="A580" i="16" s="1"/>
  <c r="A581" i="16" s="1"/>
  <c r="A582" i="16" s="1"/>
  <c r="A583" i="16" s="1"/>
  <c r="A584" i="16" s="1"/>
  <c r="A585" i="16" s="1"/>
  <c r="A586" i="16" s="1"/>
  <c r="A587" i="16" s="1"/>
  <c r="A588" i="16" s="1"/>
  <c r="A589" i="16" s="1"/>
  <c r="A590" i="16" s="1"/>
  <c r="A591" i="16" s="1"/>
  <c r="A592" i="16" s="1"/>
  <c r="A593" i="16" s="1"/>
  <c r="A594" i="16" s="1"/>
  <c r="A595" i="16" s="1"/>
  <c r="A596" i="16" s="1"/>
  <c r="A597" i="16" s="1"/>
  <c r="A598" i="16" s="1"/>
  <c r="A599" i="16" s="1"/>
  <c r="A600" i="16" s="1"/>
  <c r="A601" i="16" s="1"/>
  <c r="A602" i="16" s="1"/>
  <c r="A603" i="16" s="1"/>
  <c r="A604" i="16" s="1"/>
  <c r="A605" i="16" s="1"/>
  <c r="A606" i="16" s="1"/>
  <c r="A607" i="16" s="1"/>
  <c r="A608" i="16" s="1"/>
  <c r="A609" i="16" s="1"/>
  <c r="A610" i="16" s="1"/>
  <c r="A611" i="16" s="1"/>
  <c r="A613" i="16" s="1"/>
  <c r="A614" i="16" s="1"/>
  <c r="A615" i="16" s="1"/>
  <c r="A616" i="16" s="1"/>
  <c r="A617" i="16" s="1"/>
  <c r="A618" i="16" s="1"/>
  <c r="A619" i="16" s="1"/>
  <c r="A620" i="16" s="1"/>
  <c r="A621" i="16" s="1"/>
  <c r="A622" i="16" s="1"/>
  <c r="A623" i="16" s="1"/>
  <c r="A624" i="16" s="1"/>
  <c r="A625" i="16" s="1"/>
  <c r="A626" i="16" s="1"/>
  <c r="A627" i="16" s="1"/>
  <c r="A628" i="16" s="1"/>
  <c r="A629" i="16" s="1"/>
  <c r="A630" i="16" s="1"/>
  <c r="A631" i="16" s="1"/>
  <c r="A632" i="16" s="1"/>
  <c r="A633" i="16" s="1"/>
  <c r="A634" i="16" s="1"/>
  <c r="A635" i="16" s="1"/>
  <c r="A636" i="16" s="1"/>
  <c r="A637" i="16" s="1"/>
  <c r="A638" i="16" s="1"/>
  <c r="A639" i="16" s="1"/>
  <c r="A640" i="16" s="1"/>
  <c r="A641" i="16" s="1"/>
  <c r="A642" i="16" s="1"/>
  <c r="A643" i="16" s="1"/>
  <c r="A644" i="16" s="1"/>
  <c r="A645" i="16" s="1"/>
  <c r="A646" i="16" s="1"/>
  <c r="A647" i="16" s="1"/>
  <c r="A648" i="16" s="1"/>
  <c r="A649" i="16" s="1"/>
  <c r="A650" i="16" s="1"/>
  <c r="A651" i="16" s="1"/>
  <c r="A652" i="16" s="1"/>
  <c r="A653" i="16" s="1"/>
  <c r="A654" i="16" s="1"/>
  <c r="A655" i="16" s="1"/>
  <c r="A656" i="16" s="1"/>
  <c r="A657" i="16" s="1"/>
  <c r="A658" i="16" s="1"/>
  <c r="A659" i="16" s="1"/>
  <c r="A660" i="16" s="1"/>
  <c r="A661" i="16" s="1"/>
  <c r="A662" i="16" s="1"/>
  <c r="A663" i="16" s="1"/>
  <c r="A664" i="16" s="1"/>
  <c r="A665" i="16" s="1"/>
  <c r="A666" i="16" s="1"/>
  <c r="A667" i="16" s="1"/>
  <c r="A668" i="16" s="1"/>
  <c r="A669" i="16" s="1"/>
  <c r="A670" i="16" s="1"/>
  <c r="A671" i="16" s="1"/>
  <c r="A672" i="16" s="1"/>
  <c r="A673" i="16" s="1"/>
  <c r="A674" i="16" s="1"/>
  <c r="A675" i="16" s="1"/>
  <c r="A676" i="16" s="1"/>
  <c r="A677" i="16" s="1"/>
  <c r="A678" i="16" s="1"/>
  <c r="A679" i="16" s="1"/>
  <c r="A680" i="16" s="1"/>
  <c r="A681" i="16" s="1"/>
  <c r="A682" i="16" s="1"/>
  <c r="A683" i="16" s="1"/>
  <c r="A684" i="16" s="1"/>
  <c r="A685" i="16" s="1"/>
  <c r="A686" i="16" s="1"/>
  <c r="A687" i="16" s="1"/>
  <c r="A688" i="16" s="1"/>
  <c r="A689" i="16" s="1"/>
  <c r="A690" i="16" s="1"/>
  <c r="A691" i="16" s="1"/>
  <c r="A692" i="16" s="1"/>
  <c r="A693" i="16" s="1"/>
  <c r="A694" i="16" s="1"/>
  <c r="A695" i="16" s="1"/>
  <c r="A696" i="16" s="1"/>
  <c r="A697" i="16" s="1"/>
  <c r="A698" i="16" s="1"/>
  <c r="A699" i="16" s="1"/>
  <c r="A700" i="16" s="1"/>
  <c r="A701" i="16" s="1"/>
  <c r="A702" i="16" s="1"/>
  <c r="A703" i="16" s="1"/>
  <c r="A704" i="16" s="1"/>
  <c r="A705" i="16" s="1"/>
  <c r="A706" i="16" s="1"/>
  <c r="A707" i="16" s="1"/>
  <c r="A708" i="16" s="1"/>
  <c r="A709" i="16" s="1"/>
  <c r="A710" i="16" s="1"/>
  <c r="A711" i="16" s="1"/>
  <c r="A712" i="16" s="1"/>
  <c r="A713" i="16" s="1"/>
  <c r="A714" i="16" s="1"/>
  <c r="A715" i="16" s="1"/>
  <c r="A716" i="16" s="1"/>
  <c r="A717" i="16" s="1"/>
  <c r="A718" i="16" s="1"/>
  <c r="A719" i="16" s="1"/>
  <c r="A720" i="16" s="1"/>
  <c r="A721" i="16" s="1"/>
  <c r="A722" i="16" s="1"/>
  <c r="A723" i="16" s="1"/>
  <c r="A724" i="16" s="1"/>
  <c r="A725" i="16" s="1"/>
  <c r="A726" i="16" s="1"/>
  <c r="A727" i="16" s="1"/>
  <c r="A728" i="16" s="1"/>
  <c r="A729" i="16" s="1"/>
  <c r="A730" i="16" s="1"/>
  <c r="A731" i="16" s="1"/>
  <c r="A732" i="16" s="1"/>
  <c r="A733" i="16" s="1"/>
  <c r="A734" i="16" s="1"/>
  <c r="A735" i="16" s="1"/>
  <c r="A736" i="16" s="1"/>
  <c r="A737" i="16" s="1"/>
  <c r="A738" i="16" s="1"/>
  <c r="A739" i="16" s="1"/>
  <c r="A740" i="16" s="1"/>
  <c r="A741" i="16" s="1"/>
  <c r="A742" i="16" s="1"/>
  <c r="A743" i="16" s="1"/>
  <c r="A744" i="16" s="1"/>
  <c r="A745" i="16" s="1"/>
  <c r="A746" i="16" s="1"/>
  <c r="A747" i="16" s="1"/>
  <c r="A748" i="16" s="1"/>
  <c r="A749" i="16" s="1"/>
  <c r="A750" i="16" s="1"/>
  <c r="A751" i="16" s="1"/>
  <c r="A752" i="16" s="1"/>
  <c r="A753" i="16" s="1"/>
  <c r="A754" i="16" s="1"/>
  <c r="A755" i="16" s="1"/>
  <c r="A756" i="16" s="1"/>
  <c r="A757" i="16" s="1"/>
  <c r="A758" i="16" s="1"/>
  <c r="A759" i="16" s="1"/>
  <c r="A760" i="16" s="1"/>
  <c r="A761" i="16" s="1"/>
  <c r="A762" i="16" s="1"/>
  <c r="A763" i="16" s="1"/>
  <c r="A764" i="16" s="1"/>
  <c r="A765" i="16" s="1"/>
  <c r="A766" i="16" s="1"/>
  <c r="A767" i="16" s="1"/>
  <c r="A768" i="16" s="1"/>
  <c r="A769" i="16" s="1"/>
  <c r="A770" i="16" s="1"/>
  <c r="A771" i="16" s="1"/>
  <c r="A772" i="16" s="1"/>
  <c r="A773" i="16" s="1"/>
  <c r="A774" i="16" s="1"/>
  <c r="A775" i="16" s="1"/>
  <c r="A776" i="16" s="1"/>
  <c r="A777" i="16" s="1"/>
  <c r="A778" i="16" s="1"/>
  <c r="A779" i="16" s="1"/>
  <c r="A780" i="16" s="1"/>
  <c r="A781" i="16" s="1"/>
  <c r="A782" i="16" s="1"/>
  <c r="A783" i="16" s="1"/>
  <c r="A784" i="16" s="1"/>
  <c r="A785" i="16" s="1"/>
  <c r="A786" i="16" s="1"/>
  <c r="A787" i="16" s="1"/>
  <c r="A788" i="16" s="1"/>
  <c r="A789" i="16" s="1"/>
  <c r="A790" i="16" s="1"/>
  <c r="A791" i="16" s="1"/>
  <c r="A792" i="16" s="1"/>
  <c r="A793" i="16" s="1"/>
  <c r="A794" i="16" s="1"/>
  <c r="A795" i="16" s="1"/>
  <c r="A796" i="16" s="1"/>
  <c r="A797" i="16" s="1"/>
  <c r="A798" i="16" s="1"/>
  <c r="A799" i="16" s="1"/>
  <c r="A800" i="16" s="1"/>
  <c r="A801" i="16" s="1"/>
  <c r="A802" i="16" s="1"/>
  <c r="A803" i="16" s="1"/>
  <c r="A804" i="16" s="1"/>
  <c r="A805" i="16" s="1"/>
  <c r="A806" i="16" s="1"/>
  <c r="A807" i="16" s="1"/>
  <c r="A808" i="16" s="1"/>
  <c r="A809" i="16" s="1"/>
  <c r="A810" i="16" s="1"/>
  <c r="A811" i="16" s="1"/>
  <c r="A812" i="16" s="1"/>
  <c r="A813" i="16" s="1"/>
  <c r="A814" i="16" s="1"/>
  <c r="A815" i="16" s="1"/>
  <c r="A816" i="16" s="1"/>
  <c r="A817" i="16" s="1"/>
  <c r="A818" i="16" s="1"/>
  <c r="A819" i="16" s="1"/>
  <c r="A820" i="16" s="1"/>
  <c r="A821" i="16" s="1"/>
  <c r="A822" i="16" s="1"/>
  <c r="A823" i="16" s="1"/>
  <c r="A824" i="16" s="1"/>
  <c r="A825" i="16" s="1"/>
  <c r="A826" i="16" s="1"/>
  <c r="A827" i="16" s="1"/>
  <c r="A828" i="16" s="1"/>
  <c r="A829" i="16" s="1"/>
  <c r="A830" i="16" s="1"/>
  <c r="A831" i="16" s="1"/>
  <c r="A832" i="16" s="1"/>
  <c r="A833" i="16" s="1"/>
  <c r="A834" i="16" s="1"/>
  <c r="A835" i="16" s="1"/>
  <c r="A836" i="16" s="1"/>
  <c r="A837" i="16" s="1"/>
  <c r="A838" i="16" s="1"/>
  <c r="A839" i="16" s="1"/>
  <c r="A840" i="16" s="1"/>
  <c r="A841" i="16" s="1"/>
  <c r="A842" i="16" s="1"/>
  <c r="A844" i="16" s="1"/>
  <c r="A845" i="16" s="1"/>
  <c r="A846" i="16" s="1"/>
  <c r="A847" i="16" s="1"/>
  <c r="A848" i="16" s="1"/>
  <c r="A849" i="16" s="1"/>
  <c r="A850" i="16" s="1"/>
  <c r="A851" i="16" s="1"/>
  <c r="A852" i="16" s="1"/>
  <c r="A853" i="16" s="1"/>
  <c r="A854" i="16" s="1"/>
  <c r="A855" i="16" s="1"/>
  <c r="A856" i="16" s="1"/>
  <c r="A857" i="16" s="1"/>
  <c r="A858" i="16" s="1"/>
  <c r="A859" i="16" s="1"/>
  <c r="A860" i="16" s="1"/>
  <c r="A861" i="16" s="1"/>
  <c r="A862" i="16" s="1"/>
  <c r="A863" i="16" s="1"/>
  <c r="A864" i="16" s="1"/>
  <c r="A865" i="16" s="1"/>
  <c r="A866" i="16" s="1"/>
  <c r="A867" i="16" s="1"/>
  <c r="A868" i="16" s="1"/>
  <c r="A869" i="16" s="1"/>
  <c r="A870" i="16" s="1"/>
  <c r="A871" i="16" s="1"/>
  <c r="A872" i="16" s="1"/>
  <c r="A873" i="16" s="1"/>
  <c r="A874" i="16" s="1"/>
  <c r="A875" i="16" s="1"/>
  <c r="A876" i="16" s="1"/>
  <c r="A877" i="16" s="1"/>
  <c r="A878" i="16" s="1"/>
  <c r="A879" i="16" s="1"/>
  <c r="A880" i="16" s="1"/>
  <c r="A881" i="16" s="1"/>
  <c r="A882" i="16" s="1"/>
  <c r="A883" i="16" s="1"/>
  <c r="A884" i="16" s="1"/>
  <c r="A885" i="16" s="1"/>
  <c r="A886" i="16" s="1"/>
  <c r="A887" i="16" s="1"/>
  <c r="A888" i="16" s="1"/>
  <c r="A889" i="16" s="1"/>
  <c r="A890" i="16" s="1"/>
  <c r="A891" i="16" s="1"/>
  <c r="A892" i="16" s="1"/>
  <c r="A893" i="16" s="1"/>
  <c r="A894" i="16" s="1"/>
  <c r="A895" i="16" s="1"/>
  <c r="A896" i="16" s="1"/>
  <c r="A897" i="16" s="1"/>
  <c r="A898" i="16" s="1"/>
  <c r="A899" i="16" s="1"/>
  <c r="A900" i="16" s="1"/>
  <c r="A901" i="16" s="1"/>
  <c r="A902" i="16" s="1"/>
  <c r="A903" i="16" s="1"/>
  <c r="A904" i="16" s="1"/>
  <c r="A905" i="16" s="1"/>
  <c r="A906" i="16" s="1"/>
  <c r="A907" i="16" s="1"/>
  <c r="A908" i="16" s="1"/>
  <c r="A909" i="16" s="1"/>
  <c r="A910" i="16" s="1"/>
  <c r="A911" i="16" s="1"/>
  <c r="A912" i="16" s="1"/>
  <c r="A913" i="16" s="1"/>
  <c r="A914" i="16" s="1"/>
  <c r="A915" i="16" s="1"/>
  <c r="A916" i="16" s="1"/>
  <c r="A917" i="16" s="1"/>
  <c r="A918" i="16" s="1"/>
  <c r="A919" i="16" s="1"/>
  <c r="A920" i="16" s="1"/>
  <c r="A921" i="16" s="1"/>
  <c r="A922" i="16" s="1"/>
  <c r="A923" i="16" s="1"/>
  <c r="A924" i="16" s="1"/>
  <c r="A925" i="16" s="1"/>
  <c r="A926" i="16" s="1"/>
  <c r="A927" i="16" s="1"/>
  <c r="A928" i="16" s="1"/>
  <c r="A929" i="16" s="1"/>
  <c r="A930" i="16" s="1"/>
  <c r="A931" i="16" s="1"/>
  <c r="A932" i="16" s="1"/>
  <c r="A933" i="16" s="1"/>
  <c r="A934" i="16" s="1"/>
  <c r="A935" i="16" s="1"/>
  <c r="A936" i="16" s="1"/>
  <c r="A937" i="16" s="1"/>
  <c r="A938" i="16" s="1"/>
  <c r="A939" i="16" s="1"/>
  <c r="A940" i="16" s="1"/>
  <c r="A941" i="16" s="1"/>
  <c r="A942" i="16" s="1"/>
  <c r="A943" i="16" s="1"/>
  <c r="A944" i="16" s="1"/>
  <c r="A945" i="16" s="1"/>
  <c r="A946" i="16" s="1"/>
  <c r="A947" i="16" s="1"/>
  <c r="A948" i="16" s="1"/>
  <c r="A949" i="16" s="1"/>
  <c r="A950" i="16" s="1"/>
  <c r="A951" i="16" s="1"/>
  <c r="A952" i="16" s="1"/>
  <c r="A953" i="16" s="1"/>
  <c r="A954" i="16" s="1"/>
  <c r="A955" i="16" s="1"/>
  <c r="A956" i="16" s="1"/>
  <c r="A957" i="16" s="1"/>
  <c r="A958" i="16" s="1"/>
  <c r="A959" i="16" s="1"/>
  <c r="A960" i="16" s="1"/>
  <c r="A961" i="16" s="1"/>
  <c r="A962" i="16" s="1"/>
  <c r="A963" i="16" s="1"/>
  <c r="A964" i="16" s="1"/>
  <c r="A965" i="16" s="1"/>
  <c r="A966" i="16" s="1"/>
  <c r="A967" i="16" s="1"/>
  <c r="A968" i="16" s="1"/>
  <c r="A969" i="16" s="1"/>
  <c r="A970" i="16" s="1"/>
  <c r="A971" i="16" s="1"/>
  <c r="A972" i="16" s="1"/>
  <c r="A973" i="16" s="1"/>
  <c r="A974" i="16" s="1"/>
  <c r="A975" i="16" s="1"/>
  <c r="A976" i="16" s="1"/>
  <c r="A977" i="16" s="1"/>
  <c r="A978" i="16" s="1"/>
  <c r="A979" i="16" s="1"/>
  <c r="A980" i="16" s="1"/>
  <c r="A981" i="16" s="1"/>
  <c r="A982" i="16" s="1"/>
  <c r="A983" i="16" s="1"/>
  <c r="A984" i="16" s="1"/>
  <c r="A985" i="16" s="1"/>
  <c r="A986" i="16" s="1"/>
  <c r="A987" i="16" s="1"/>
  <c r="A988" i="16" s="1"/>
  <c r="A989" i="16" s="1"/>
  <c r="A990" i="16" s="1"/>
  <c r="A991" i="16" s="1"/>
  <c r="A992" i="16" s="1"/>
  <c r="A993" i="16" s="1"/>
  <c r="A994" i="16" s="1"/>
  <c r="A995" i="16" s="1"/>
  <c r="A996" i="16" s="1"/>
  <c r="A997" i="16" s="1"/>
  <c r="A998" i="16" s="1"/>
  <c r="A999" i="16" s="1"/>
  <c r="A1000" i="16" s="1"/>
  <c r="A1001" i="16" s="1"/>
  <c r="A1002" i="16" s="1"/>
  <c r="A1003" i="16" s="1"/>
  <c r="A1004" i="16" s="1"/>
  <c r="A1005" i="16" s="1"/>
  <c r="A1006" i="16" s="1"/>
  <c r="A1007" i="16" s="1"/>
  <c r="A1008" i="16" s="1"/>
  <c r="A1009" i="16" s="1"/>
  <c r="A1010" i="16" s="1"/>
  <c r="A1011" i="16" s="1"/>
  <c r="A1012" i="16" s="1"/>
  <c r="A1013" i="16" s="1"/>
  <c r="A1014" i="16" s="1"/>
  <c r="A1015" i="16" s="1"/>
  <c r="A1016" i="16" s="1"/>
  <c r="A1017" i="16" s="1"/>
  <c r="A1018" i="16" s="1"/>
  <c r="A1022" i="16" s="1"/>
  <c r="A1023" i="16" s="1"/>
  <c r="A1024" i="16" s="1"/>
  <c r="A1025" i="16" s="1"/>
  <c r="A1026" i="16" s="1"/>
  <c r="A1027" i="16" s="1"/>
  <c r="A1028" i="16" s="1"/>
  <c r="A1029" i="16" s="1"/>
  <c r="A1030" i="16" s="1"/>
  <c r="A1031" i="16" s="1"/>
  <c r="A1032" i="16" s="1"/>
  <c r="A1033" i="16" s="1"/>
  <c r="A1034" i="16" s="1"/>
  <c r="A1035" i="16" s="1"/>
  <c r="A1036" i="16" s="1"/>
  <c r="A1037" i="16" s="1"/>
  <c r="A1038" i="16" s="1"/>
  <c r="A1039" i="16" s="1"/>
  <c r="A1040" i="16" s="1"/>
  <c r="A1041" i="16" s="1"/>
  <c r="A1042" i="16" s="1"/>
  <c r="A1043" i="16" s="1"/>
  <c r="A1044" i="16" s="1"/>
  <c r="A1045" i="16" s="1"/>
  <c r="A1046" i="16" s="1"/>
  <c r="A1047" i="16" s="1"/>
  <c r="A1048" i="16" s="1"/>
  <c r="A1049" i="16" s="1"/>
  <c r="A1050" i="16" s="1"/>
  <c r="A1051" i="16" s="1"/>
  <c r="A1052" i="16" s="1"/>
  <c r="A1053" i="16" s="1"/>
  <c r="A1054" i="16" s="1"/>
  <c r="A1055" i="16" s="1"/>
  <c r="A1056" i="16" s="1"/>
  <c r="A1057" i="16" s="1"/>
  <c r="A1058" i="16" s="1"/>
  <c r="A1059" i="16" s="1"/>
  <c r="A1060" i="16" s="1"/>
  <c r="A1061" i="16" s="1"/>
  <c r="A1062" i="16" s="1"/>
  <c r="A1063" i="16" s="1"/>
  <c r="A1064" i="16" s="1"/>
  <c r="A1065" i="16" s="1"/>
  <c r="A1066" i="16" s="1"/>
  <c r="A1067" i="16" s="1"/>
  <c r="A1068" i="16" s="1"/>
  <c r="A1069" i="16" s="1"/>
  <c r="A1070" i="16" s="1"/>
  <c r="A1071" i="16" s="1"/>
  <c r="A1072" i="16" s="1"/>
  <c r="A1073" i="16" s="1"/>
  <c r="A1074" i="16" s="1"/>
  <c r="A1075" i="16" s="1"/>
  <c r="A1076" i="16" s="1"/>
  <c r="A1077" i="16" s="1"/>
  <c r="A1078" i="16" s="1"/>
  <c r="A1079" i="16" s="1"/>
  <c r="A1080" i="16" s="1"/>
  <c r="A1081" i="16" s="1"/>
  <c r="A1082" i="16" s="1"/>
  <c r="A1083" i="16" s="1"/>
  <c r="A1084" i="16" s="1"/>
  <c r="A1085" i="16" s="1"/>
  <c r="A1086" i="16" s="1"/>
  <c r="A1087" i="16" s="1"/>
  <c r="A1088" i="16" s="1"/>
  <c r="A1089" i="16" s="1"/>
  <c r="A1090" i="16" s="1"/>
  <c r="A1091" i="16" s="1"/>
  <c r="A1092" i="16" s="1"/>
  <c r="A1093" i="16" s="1"/>
  <c r="A1094" i="16" s="1"/>
  <c r="A1095" i="16" s="1"/>
  <c r="A1096" i="16" s="1"/>
  <c r="A1097" i="16" s="1"/>
  <c r="A1098" i="16" s="1"/>
  <c r="A1099" i="16" s="1"/>
  <c r="A1100" i="16" s="1"/>
  <c r="A1101" i="16" s="1"/>
  <c r="A1102" i="16" s="1"/>
  <c r="A1103" i="16" s="1"/>
  <c r="A1104" i="16" s="1"/>
  <c r="A1105" i="16" s="1"/>
  <c r="A1106" i="16" s="1"/>
  <c r="A1107" i="16" s="1"/>
  <c r="A1108" i="16" s="1"/>
  <c r="A1109" i="16" s="1"/>
  <c r="A1110" i="16" s="1"/>
  <c r="A1111" i="16" s="1"/>
  <c r="A1112" i="16" s="1"/>
  <c r="A1113" i="16" s="1"/>
  <c r="A1114" i="16" s="1"/>
  <c r="A1115" i="16" s="1"/>
  <c r="A1116" i="16" s="1"/>
  <c r="A1117" i="16" s="1"/>
  <c r="A1118" i="16" s="1"/>
  <c r="A1119" i="16" s="1"/>
  <c r="A1120" i="16" s="1"/>
  <c r="A1121" i="16" s="1"/>
  <c r="A1122" i="16" s="1"/>
  <c r="A1123" i="16" s="1"/>
  <c r="A1124" i="16" s="1"/>
  <c r="A1125" i="16" s="1"/>
  <c r="A1126" i="16" s="1"/>
  <c r="A1127" i="16" s="1"/>
  <c r="A1128" i="16" s="1"/>
  <c r="A1129" i="16" s="1"/>
  <c r="A1130" i="16" s="1"/>
  <c r="A1131" i="16" s="1"/>
  <c r="A1132" i="16" s="1"/>
  <c r="A1133" i="16" s="1"/>
  <c r="A1134" i="16" s="1"/>
  <c r="A1135" i="16" s="1"/>
  <c r="A1136" i="16" s="1"/>
  <c r="A1137" i="16" s="1"/>
  <c r="A1138" i="16" s="1"/>
  <c r="A1139" i="16" s="1"/>
  <c r="A1140" i="16" s="1"/>
  <c r="A1141" i="16" s="1"/>
  <c r="A1142" i="16" s="1"/>
  <c r="A1143" i="16" s="1"/>
  <c r="A1144" i="16" s="1"/>
  <c r="A1145" i="16" s="1"/>
  <c r="A1146" i="16" s="1"/>
  <c r="A1147" i="16" s="1"/>
  <c r="A1148" i="16" s="1"/>
  <c r="A1149" i="16" s="1"/>
  <c r="A1150" i="16" s="1"/>
  <c r="A1151" i="16" s="1"/>
  <c r="A1152" i="16" s="1"/>
  <c r="A1153" i="16" s="1"/>
  <c r="A1154" i="16" s="1"/>
  <c r="A1155" i="16" s="1"/>
  <c r="A1156" i="16" s="1"/>
  <c r="A1157" i="16" s="1"/>
  <c r="A1158" i="16" s="1"/>
  <c r="A1159" i="16" s="1"/>
  <c r="A1160" i="16" s="1"/>
  <c r="A1161" i="16" s="1"/>
  <c r="A1162" i="16" s="1"/>
  <c r="A1163" i="16" s="1"/>
  <c r="A1164" i="16" s="1"/>
  <c r="A1165" i="16" s="1"/>
  <c r="A1166" i="16" s="1"/>
  <c r="A1167" i="16" s="1"/>
  <c r="A1168" i="16" s="1"/>
  <c r="A1169" i="16" s="1"/>
  <c r="A1170" i="16" s="1"/>
  <c r="A1171" i="16" s="1"/>
  <c r="A1172" i="16" s="1"/>
  <c r="A1173" i="16" s="1"/>
  <c r="A1174" i="16" s="1"/>
  <c r="A1175" i="16" s="1"/>
  <c r="A1176" i="16" s="1"/>
  <c r="A1177" i="16" s="1"/>
  <c r="A1178" i="16" s="1"/>
  <c r="A1179" i="16" s="1"/>
  <c r="A1180" i="16" s="1"/>
  <c r="A1181" i="16" s="1"/>
  <c r="A1182" i="16" s="1"/>
  <c r="A1183" i="16" s="1"/>
  <c r="A1184" i="16" s="1"/>
  <c r="A1185" i="16" s="1"/>
  <c r="A1186" i="16" s="1"/>
  <c r="A1187" i="16" s="1"/>
  <c r="A1188" i="16" s="1"/>
  <c r="A1189" i="16" s="1"/>
  <c r="A1190" i="16" s="1"/>
  <c r="A1191" i="16" s="1"/>
  <c r="A1192" i="16" s="1"/>
  <c r="A1193" i="16" s="1"/>
  <c r="A1194" i="16" s="1"/>
  <c r="A1195" i="16" s="1"/>
  <c r="A1196" i="16" s="1"/>
  <c r="A1197" i="16" s="1"/>
  <c r="A1198" i="16" s="1"/>
  <c r="A1199" i="16" s="1"/>
  <c r="A1200" i="16" s="1"/>
  <c r="A1201" i="16" s="1"/>
  <c r="A1202" i="16" s="1"/>
  <c r="A1203" i="16" s="1"/>
  <c r="A1204" i="16" s="1"/>
  <c r="A1205" i="16" s="1"/>
  <c r="A1206" i="16" s="1"/>
  <c r="A1207" i="16" s="1"/>
  <c r="A1208" i="16" s="1"/>
  <c r="A1209" i="16" s="1"/>
  <c r="A1210" i="16" s="1"/>
  <c r="A1211" i="16" s="1"/>
  <c r="A1212" i="16" s="1"/>
  <c r="A1213" i="16" s="1"/>
  <c r="A1214" i="16" s="1"/>
  <c r="A1215" i="16" s="1"/>
  <c r="A1216" i="16" s="1"/>
  <c r="A1217" i="16" s="1"/>
  <c r="A1218" i="16" s="1"/>
  <c r="A1219" i="16" s="1"/>
  <c r="A1220" i="16" s="1"/>
  <c r="A1221" i="16" s="1"/>
  <c r="A1222" i="16" s="1"/>
  <c r="A1223" i="16" s="1"/>
  <c r="A1224" i="16" s="1"/>
  <c r="A1225" i="16" s="1"/>
  <c r="A1226" i="16" s="1"/>
  <c r="A1227" i="16" s="1"/>
  <c r="A1228" i="16" s="1"/>
  <c r="A1229" i="16" s="1"/>
  <c r="A1230" i="16" s="1"/>
  <c r="A1231" i="16" s="1"/>
  <c r="A1232" i="16" s="1"/>
  <c r="A1233" i="16" s="1"/>
  <c r="A1234" i="16" s="1"/>
  <c r="A1235" i="16" s="1"/>
  <c r="A1236" i="16" s="1"/>
  <c r="A1237" i="16" s="1"/>
  <c r="A1238" i="16" s="1"/>
  <c r="A1239" i="16" s="1"/>
  <c r="A1240" i="16" s="1"/>
  <c r="A1241" i="16" s="1"/>
  <c r="A1242" i="16" s="1"/>
  <c r="A1243" i="16" s="1"/>
  <c r="A1244" i="16" s="1"/>
  <c r="A1245" i="16" s="1"/>
  <c r="A1246" i="16" s="1"/>
  <c r="A1247" i="16" s="1"/>
  <c r="A1248" i="16" s="1"/>
  <c r="A1249" i="16" s="1"/>
  <c r="A1250" i="16" s="1"/>
  <c r="A1251" i="16" s="1"/>
  <c r="A1252" i="16" s="1"/>
  <c r="A1253" i="16" s="1"/>
  <c r="A1254" i="16" s="1"/>
  <c r="A1255" i="16" s="1"/>
  <c r="A1256" i="16" s="1"/>
  <c r="A1257" i="16" s="1"/>
  <c r="A1258" i="16" s="1"/>
  <c r="A1259" i="16" s="1"/>
  <c r="A1260" i="16" s="1"/>
  <c r="A1261" i="16" s="1"/>
  <c r="A1262" i="16" s="1"/>
  <c r="A1263" i="16" s="1"/>
  <c r="A1264" i="16" s="1"/>
  <c r="A1265" i="16" s="1"/>
  <c r="A1266" i="16" s="1"/>
  <c r="A1267" i="16" s="1"/>
  <c r="A1268" i="16" s="1"/>
  <c r="A1269" i="16" s="1"/>
  <c r="A1270" i="16" s="1"/>
  <c r="A1271" i="16" s="1"/>
  <c r="A1272" i="16" s="1"/>
  <c r="A1273" i="16" s="1"/>
  <c r="A1274" i="16" s="1"/>
  <c r="A1275" i="16" s="1"/>
  <c r="A1276" i="16" s="1"/>
  <c r="A1277" i="16" s="1"/>
  <c r="A1278" i="16" s="1"/>
  <c r="A1279" i="16" s="1"/>
  <c r="A1280" i="16" s="1"/>
  <c r="A1281" i="16" s="1"/>
  <c r="A1282" i="16" s="1"/>
  <c r="A1283" i="16" s="1"/>
  <c r="A1284" i="16" s="1"/>
  <c r="A1285" i="16" s="1"/>
  <c r="A1286" i="16" s="1"/>
  <c r="A1287" i="16" s="1"/>
  <c r="A1288" i="16" s="1"/>
  <c r="A1289" i="16" s="1"/>
  <c r="A1290" i="16" s="1"/>
  <c r="A1291" i="16" s="1"/>
  <c r="A1292" i="16" s="1"/>
  <c r="A1293" i="16" s="1"/>
  <c r="A1294" i="16" s="1"/>
  <c r="A1295" i="16" s="1"/>
  <c r="A1296" i="16" s="1"/>
  <c r="A1297" i="16" s="1"/>
  <c r="A1298" i="16" s="1"/>
  <c r="A1299" i="16" s="1"/>
  <c r="A1300" i="16" s="1"/>
  <c r="A1301" i="16" s="1"/>
  <c r="A1302" i="16" s="1"/>
  <c r="A1303" i="16" s="1"/>
  <c r="A1304" i="16" s="1"/>
  <c r="A1305" i="16" s="1"/>
  <c r="A1306" i="16" s="1"/>
  <c r="A1307" i="16" s="1"/>
  <c r="A1308" i="16" s="1"/>
  <c r="A1309" i="16" s="1"/>
  <c r="A1310" i="16" s="1"/>
  <c r="A1311" i="16" s="1"/>
  <c r="A1312" i="16" s="1"/>
  <c r="A1313" i="16" s="1"/>
  <c r="A1314" i="16" s="1"/>
  <c r="A1315" i="16" s="1"/>
  <c r="A1316" i="16" s="1"/>
  <c r="A1317" i="16" s="1"/>
  <c r="A1318" i="16" s="1"/>
  <c r="A1319" i="16" s="1"/>
  <c r="A1320" i="16" s="1"/>
  <c r="A1321" i="16" s="1"/>
  <c r="A1322" i="16" s="1"/>
  <c r="A1323" i="16" s="1"/>
  <c r="A1324" i="16" s="1"/>
  <c r="A1325" i="16" s="1"/>
  <c r="A1326" i="16" s="1"/>
  <c r="A1327" i="16" s="1"/>
  <c r="A1328" i="16" s="1"/>
  <c r="A1329" i="16" s="1"/>
  <c r="A1330" i="16" s="1"/>
  <c r="A1331" i="16" s="1"/>
  <c r="A1332" i="16" s="1"/>
  <c r="A1333" i="16" s="1"/>
  <c r="A1334" i="16" s="1"/>
  <c r="A1335" i="16" s="1"/>
  <c r="A1336" i="16" s="1"/>
  <c r="A1337" i="16" s="1"/>
  <c r="A1338" i="16" s="1"/>
  <c r="A1339" i="16" s="1"/>
  <c r="A1340" i="16" s="1"/>
  <c r="A1341" i="16" s="1"/>
  <c r="A1342" i="16" s="1"/>
  <c r="A1343" i="16" s="1"/>
  <c r="A1344" i="16" s="1"/>
  <c r="A1345" i="16" s="1"/>
  <c r="A1346" i="16" s="1"/>
  <c r="A1347" i="16" s="1"/>
  <c r="A1348" i="16" s="1"/>
  <c r="A1349" i="16" s="1"/>
  <c r="A1350" i="16" s="1"/>
  <c r="A1351" i="16" s="1"/>
  <c r="A1352" i="16" s="1"/>
  <c r="A1353" i="16" s="1"/>
  <c r="A1354" i="16" s="1"/>
  <c r="A1355" i="16" s="1"/>
  <c r="A1356" i="16" s="1"/>
  <c r="A1357" i="16" s="1"/>
  <c r="A1358" i="16" s="1"/>
  <c r="A1359" i="16" s="1"/>
  <c r="A1360" i="16" s="1"/>
  <c r="A1361" i="16" s="1"/>
  <c r="A1362" i="16" s="1"/>
  <c r="A1363" i="16" s="1"/>
  <c r="A1364" i="16" s="1"/>
  <c r="A1365" i="16" s="1"/>
  <c r="A1366" i="16" s="1"/>
  <c r="A1367" i="16" s="1"/>
  <c r="A1368" i="16" s="1"/>
  <c r="A1369" i="16" s="1"/>
  <c r="A1370" i="16" s="1"/>
  <c r="A1371" i="16" s="1"/>
  <c r="A1372" i="16" s="1"/>
  <c r="A1373" i="16" s="1"/>
  <c r="A1374" i="16" s="1"/>
  <c r="A1375" i="16" s="1"/>
  <c r="A1376" i="16" s="1"/>
  <c r="A1377" i="16" s="1"/>
  <c r="A1378" i="16" s="1"/>
  <c r="A1379" i="16" s="1"/>
  <c r="A1380" i="16" s="1"/>
  <c r="A1381" i="16" s="1"/>
  <c r="A1382" i="16" s="1"/>
  <c r="A1383" i="16" s="1"/>
  <c r="A1385" i="16" s="1"/>
  <c r="A1386" i="16" s="1"/>
  <c r="A1387" i="16" s="1"/>
  <c r="A1388" i="16" s="1"/>
  <c r="A1389" i="16" s="1"/>
  <c r="A1390" i="16" s="1"/>
  <c r="A1391" i="16" s="1"/>
  <c r="A1392" i="16" s="1"/>
  <c r="A1393" i="16" s="1"/>
  <c r="A1394" i="16" s="1"/>
  <c r="A1395" i="16" s="1"/>
  <c r="A1396" i="16" s="1"/>
  <c r="A1397" i="16" s="1"/>
  <c r="A1398" i="16" s="1"/>
  <c r="A1399" i="16" s="1"/>
  <c r="A1400" i="16" s="1"/>
  <c r="A1401" i="16" s="1"/>
  <c r="A1402" i="16" s="1"/>
  <c r="A1403" i="16" s="1"/>
  <c r="A1404" i="16" s="1"/>
  <c r="A1405" i="16" s="1"/>
  <c r="A1406" i="16" s="1"/>
  <c r="A1407" i="16" s="1"/>
  <c r="A1408" i="16" s="1"/>
  <c r="A1409" i="16" s="1"/>
  <c r="A1410" i="16" s="1"/>
  <c r="A1411" i="16" s="1"/>
  <c r="A1412" i="16" s="1"/>
  <c r="A1413" i="16" s="1"/>
  <c r="A1414" i="16" s="1"/>
  <c r="A1415" i="16" s="1"/>
  <c r="A1416" i="16" s="1"/>
  <c r="A1417" i="16" s="1"/>
  <c r="A1418" i="16" s="1"/>
  <c r="A1419" i="16" s="1"/>
  <c r="A1420" i="16" s="1"/>
  <c r="A1421" i="16" s="1"/>
  <c r="A1422" i="16" s="1"/>
  <c r="A1423" i="16" s="1"/>
  <c r="A1424" i="16" s="1"/>
  <c r="A1425" i="16" s="1"/>
  <c r="A1426" i="16" s="1"/>
  <c r="A1427" i="16" s="1"/>
  <c r="A1428" i="16" s="1"/>
  <c r="A1429" i="16" s="1"/>
  <c r="A1430" i="16" s="1"/>
  <c r="A1431" i="16" s="1"/>
  <c r="A1432" i="16" s="1"/>
  <c r="A1433" i="16" s="1"/>
  <c r="A1434" i="16" s="1"/>
  <c r="A1435" i="16" s="1"/>
  <c r="A1436" i="16" s="1"/>
  <c r="A1437" i="16" s="1"/>
  <c r="A1438" i="16" s="1"/>
  <c r="A1439" i="16" s="1"/>
  <c r="A1440" i="16" s="1"/>
  <c r="A1441" i="16" s="1"/>
  <c r="A1442" i="16" s="1"/>
  <c r="A1443" i="16" s="1"/>
  <c r="A1444" i="16" s="1"/>
  <c r="A1445" i="16" s="1"/>
  <c r="A1446" i="16" s="1"/>
  <c r="A1447" i="16" s="1"/>
  <c r="A1448" i="16" s="1"/>
  <c r="A1449" i="16" s="1"/>
  <c r="A1450" i="16" s="1"/>
  <c r="A1451" i="16" s="1"/>
  <c r="A1452" i="16" s="1"/>
  <c r="A1453" i="16" s="1"/>
  <c r="A1454" i="16" s="1"/>
  <c r="A1455" i="16" s="1"/>
  <c r="A1456" i="16" s="1"/>
  <c r="A1457" i="16" s="1"/>
  <c r="A1458" i="16" s="1"/>
  <c r="A1459" i="16" s="1"/>
  <c r="A1460" i="16" s="1"/>
  <c r="A1461" i="16" s="1"/>
  <c r="A1462" i="16" s="1"/>
  <c r="A1463" i="16" s="1"/>
  <c r="A1464" i="16" s="1"/>
  <c r="A1465" i="16" s="1"/>
  <c r="A1466" i="16" s="1"/>
  <c r="A1467" i="16" s="1"/>
  <c r="A1468" i="16" s="1"/>
  <c r="A1469" i="16" s="1"/>
  <c r="A1470" i="16" s="1"/>
  <c r="A1471" i="16" s="1"/>
  <c r="A1472" i="16" s="1"/>
  <c r="A1473" i="16" s="1"/>
  <c r="A1474" i="16" s="1"/>
  <c r="A1475" i="16" s="1"/>
  <c r="A1476" i="16" s="1"/>
  <c r="A1477" i="16" s="1"/>
  <c r="A1478" i="16" s="1"/>
  <c r="A1479" i="16" s="1"/>
  <c r="A1480" i="16" s="1"/>
  <c r="A1481" i="16" s="1"/>
  <c r="A1482" i="16" s="1"/>
  <c r="A1483" i="16" s="1"/>
  <c r="A1484" i="16" s="1"/>
  <c r="A1485" i="16" s="1"/>
  <c r="A1486" i="16" s="1"/>
  <c r="A1487" i="16" s="1"/>
  <c r="A1488" i="16" s="1"/>
  <c r="A1489" i="16" s="1"/>
  <c r="A1490" i="16" s="1"/>
  <c r="A1491" i="16" s="1"/>
  <c r="A1492" i="16" s="1"/>
  <c r="A1493" i="16" s="1"/>
  <c r="A1494" i="16" s="1"/>
  <c r="A1495" i="16" s="1"/>
  <c r="A1496" i="16" s="1"/>
  <c r="A1497" i="16" s="1"/>
  <c r="A1498" i="16" s="1"/>
  <c r="A1499" i="16" s="1"/>
  <c r="A1500" i="16" s="1"/>
  <c r="A1501" i="16" s="1"/>
  <c r="A1502" i="16" s="1"/>
  <c r="A1503" i="16" s="1"/>
  <c r="A1504" i="16" s="1"/>
  <c r="A1505" i="16" s="1"/>
  <c r="A1506" i="16" s="1"/>
  <c r="A1507" i="16" s="1"/>
  <c r="A1508" i="16" s="1"/>
  <c r="A1509" i="16" s="1"/>
  <c r="A1510" i="16" s="1"/>
  <c r="A1511" i="16" s="1"/>
  <c r="A1512" i="16" s="1"/>
  <c r="A1513" i="16" s="1"/>
  <c r="A1514" i="16" s="1"/>
  <c r="A1515" i="16" s="1"/>
  <c r="A1516" i="16" s="1"/>
  <c r="A1517" i="16" s="1"/>
  <c r="A1518" i="16" s="1"/>
  <c r="A1519" i="16" s="1"/>
  <c r="A1520" i="16" s="1"/>
  <c r="A1521" i="16" s="1"/>
  <c r="A1522" i="16" s="1"/>
  <c r="A1523" i="16" s="1"/>
  <c r="A1524" i="16" s="1"/>
  <c r="A1525" i="16" s="1"/>
  <c r="A1526" i="16" s="1"/>
  <c r="A1527" i="16" s="1"/>
  <c r="A1528" i="16" s="1"/>
  <c r="A1529" i="16" s="1"/>
  <c r="A1530" i="16" s="1"/>
  <c r="A1531" i="16" s="1"/>
  <c r="A1532" i="16" s="1"/>
  <c r="A1533" i="16" s="1"/>
  <c r="A1534" i="16" s="1"/>
  <c r="A1535" i="16" s="1"/>
  <c r="A1536" i="16" s="1"/>
  <c r="A1537" i="16" s="1"/>
  <c r="A1538" i="16" s="1"/>
  <c r="A1539" i="16" s="1"/>
  <c r="A1540" i="16" s="1"/>
  <c r="A1541" i="16" s="1"/>
  <c r="A1542" i="16" s="1"/>
  <c r="A1543" i="16" s="1"/>
  <c r="A1544" i="16" s="1"/>
  <c r="A1545" i="16" s="1"/>
  <c r="A1546" i="16" s="1"/>
  <c r="A1547" i="16" s="1"/>
  <c r="A1548" i="16" s="1"/>
  <c r="A1549" i="16" s="1"/>
  <c r="A1550" i="16" s="1"/>
  <c r="A1551" i="16" s="1"/>
  <c r="A1552" i="16" s="1"/>
  <c r="A1553" i="16" s="1"/>
  <c r="A1554" i="16" s="1"/>
  <c r="A1555" i="16" s="1"/>
  <c r="A1556" i="16" s="1"/>
  <c r="A1557" i="16" s="1"/>
  <c r="A1558" i="16" s="1"/>
  <c r="A1559" i="16" s="1"/>
  <c r="A1560" i="16" s="1"/>
  <c r="A1561" i="16" s="1"/>
  <c r="A1562" i="16" s="1"/>
  <c r="A1563" i="16" s="1"/>
  <c r="A1564" i="16" s="1"/>
  <c r="A1565" i="16" s="1"/>
  <c r="A1566" i="16" s="1"/>
  <c r="A1567" i="16" s="1"/>
  <c r="A1568" i="16" s="1"/>
  <c r="A1569" i="16" s="1"/>
  <c r="A1570" i="16" s="1"/>
  <c r="A1571" i="16" s="1"/>
  <c r="A1572" i="16" s="1"/>
  <c r="A1573" i="16" s="1"/>
  <c r="A1574" i="16" s="1"/>
  <c r="A1575" i="16" s="1"/>
  <c r="A1576" i="16" s="1"/>
  <c r="A1577" i="16" s="1"/>
  <c r="A1578" i="16" s="1"/>
  <c r="A1579" i="16" s="1"/>
  <c r="A1580" i="16" s="1"/>
  <c r="A1581" i="16" s="1"/>
  <c r="A1582" i="16" s="1"/>
  <c r="A1583" i="16" s="1"/>
  <c r="A1584" i="16" s="1"/>
  <c r="A1585" i="16" s="1"/>
  <c r="A1586" i="16" s="1"/>
  <c r="A1587" i="16" s="1"/>
  <c r="A1588" i="16" s="1"/>
  <c r="A1589" i="16" s="1"/>
  <c r="A1590" i="16" s="1"/>
  <c r="A1591" i="16" s="1"/>
  <c r="A1592" i="16" s="1"/>
  <c r="A1593" i="16" s="1"/>
  <c r="A1594" i="16" s="1"/>
  <c r="A1595" i="16" s="1"/>
  <c r="A1596" i="16" s="1"/>
  <c r="A1597" i="16" s="1"/>
  <c r="A1598" i="16" s="1"/>
  <c r="A1599" i="16" s="1"/>
  <c r="A1600" i="16" s="1"/>
  <c r="A1601" i="16" s="1"/>
  <c r="A1602" i="16" s="1"/>
  <c r="A1603" i="16" s="1"/>
  <c r="A1604" i="16" s="1"/>
  <c r="A1605" i="16" s="1"/>
  <c r="A1606" i="16" s="1"/>
  <c r="A1607" i="16" s="1"/>
  <c r="A1608" i="16" s="1"/>
  <c r="A1609" i="16" s="1"/>
  <c r="A1610" i="16" s="1"/>
  <c r="A1611" i="16" s="1"/>
  <c r="A1612" i="16" s="1"/>
  <c r="A1613" i="16" s="1"/>
  <c r="A1614" i="16" s="1"/>
  <c r="A1615" i="16" s="1"/>
  <c r="A1616" i="16" s="1"/>
  <c r="A1617" i="16" s="1"/>
  <c r="A1618" i="16" s="1"/>
  <c r="A1619" i="16" s="1"/>
  <c r="A1620" i="16" s="1"/>
  <c r="A1621" i="16" s="1"/>
  <c r="A1622" i="16" s="1"/>
  <c r="A1623" i="16" s="1"/>
  <c r="A1624" i="16" s="1"/>
  <c r="A1625" i="16" s="1"/>
  <c r="A1626" i="16" s="1"/>
  <c r="A1627" i="16" s="1"/>
  <c r="A1628" i="16" s="1"/>
  <c r="A1629" i="16" s="1"/>
  <c r="A1630" i="16" s="1"/>
  <c r="A1631" i="16" s="1"/>
  <c r="A1632" i="16" s="1"/>
  <c r="A1633" i="16" s="1"/>
  <c r="A1634" i="16" s="1"/>
  <c r="A1635" i="16" s="1"/>
  <c r="A1636" i="16" s="1"/>
  <c r="A1637" i="16" s="1"/>
  <c r="A1638" i="16" s="1"/>
  <c r="A1639" i="16" s="1"/>
  <c r="A1640" i="16" s="1"/>
  <c r="A1641" i="16" s="1"/>
  <c r="A1642" i="16" s="1"/>
  <c r="A1643" i="16" s="1"/>
  <c r="A1644" i="16" s="1"/>
  <c r="A1645" i="16" s="1"/>
  <c r="A1646" i="16" s="1"/>
  <c r="A1647" i="16" s="1"/>
  <c r="A1648" i="16" s="1"/>
  <c r="A1649" i="16" s="1"/>
  <c r="A1650" i="16" s="1"/>
  <c r="A1651" i="16" s="1"/>
  <c r="A1652" i="16" s="1"/>
  <c r="A1653" i="16" s="1"/>
  <c r="A1654" i="16" s="1"/>
  <c r="A1655" i="16" s="1"/>
  <c r="A1656" i="16" s="1"/>
  <c r="A1657" i="16" s="1"/>
  <c r="A1658" i="16" s="1"/>
  <c r="A1659" i="16" s="1"/>
  <c r="A1660" i="16" s="1"/>
  <c r="A1661" i="16" s="1"/>
  <c r="A1662" i="16" s="1"/>
  <c r="A1663" i="16" s="1"/>
  <c r="A1664" i="16" s="1"/>
  <c r="A1665" i="16" s="1"/>
  <c r="A1666" i="16" s="1"/>
  <c r="A1667" i="16" s="1"/>
  <c r="A1668" i="16" s="1"/>
  <c r="A1669" i="16" s="1"/>
  <c r="A1670" i="16" s="1"/>
  <c r="A1671" i="16" s="1"/>
  <c r="A1672" i="16" s="1"/>
  <c r="A1673" i="16" s="1"/>
  <c r="A1674" i="16" s="1"/>
  <c r="A1675" i="16" s="1"/>
  <c r="A1676" i="16" s="1"/>
  <c r="A1677" i="16" s="1"/>
  <c r="A1678" i="16" s="1"/>
  <c r="A1679" i="16" s="1"/>
  <c r="A1680" i="16" s="1"/>
  <c r="A1681" i="16" s="1"/>
  <c r="A1682" i="16" s="1"/>
  <c r="A1683" i="16" s="1"/>
  <c r="A1684" i="16" s="1"/>
  <c r="A1685" i="16" s="1"/>
  <c r="A1686" i="16" s="1"/>
  <c r="A1687" i="16" s="1"/>
  <c r="A1688" i="16" s="1"/>
  <c r="A1689" i="16" s="1"/>
  <c r="A1690" i="16" s="1"/>
  <c r="A1691" i="16" s="1"/>
  <c r="A1692" i="16" s="1"/>
  <c r="A1693" i="16" s="1"/>
  <c r="A1694" i="16" s="1"/>
  <c r="A1695" i="16" s="1"/>
  <c r="A1696" i="16" s="1"/>
  <c r="A1697" i="16" s="1"/>
  <c r="A1698" i="16" s="1"/>
  <c r="A1699" i="16" s="1"/>
  <c r="A1700" i="16" s="1"/>
  <c r="A1701" i="16" s="1"/>
  <c r="A1702" i="16" s="1"/>
  <c r="A1703" i="16" s="1"/>
  <c r="A1704" i="16" s="1"/>
  <c r="A1705" i="16" s="1"/>
  <c r="A1706" i="16" s="1"/>
  <c r="A1707" i="16" s="1"/>
  <c r="A1708" i="16" s="1"/>
  <c r="A1710" i="16" s="1"/>
  <c r="A1711" i="16" s="1"/>
  <c r="A1712" i="16" s="1"/>
  <c r="A1713" i="16" s="1"/>
  <c r="A1714" i="16" s="1"/>
  <c r="A1715" i="16" s="1"/>
  <c r="A1716" i="16" s="1"/>
  <c r="A1717" i="16" s="1"/>
  <c r="A1718" i="16" s="1"/>
  <c r="A1719" i="16" s="1"/>
  <c r="A1720" i="16" s="1"/>
  <c r="A1721" i="16" s="1"/>
  <c r="A1722" i="16" s="1"/>
  <c r="A1723" i="16" s="1"/>
  <c r="A1724" i="16" s="1"/>
  <c r="A1725" i="16" s="1"/>
  <c r="A1726" i="16" s="1"/>
  <c r="A1727" i="16" s="1"/>
  <c r="A1728" i="16" s="1"/>
  <c r="A1729" i="16" s="1"/>
  <c r="A1730" i="16" s="1"/>
  <c r="A1731" i="16" s="1"/>
  <c r="A1732" i="16" s="1"/>
  <c r="A1733" i="16" s="1"/>
  <c r="A1734" i="16" s="1"/>
  <c r="A1735" i="16" s="1"/>
  <c r="A1736" i="16" s="1"/>
  <c r="A1737" i="16" s="1"/>
  <c r="A1738" i="16" s="1"/>
  <c r="A1739" i="16" s="1"/>
  <c r="A1740" i="16" s="1"/>
  <c r="A1741" i="16" s="1"/>
  <c r="A1742" i="16" s="1"/>
  <c r="A1743" i="16" s="1"/>
  <c r="A1744" i="16" s="1"/>
  <c r="A1745" i="16" s="1"/>
  <c r="A1746" i="16" s="1"/>
  <c r="A1747" i="16" s="1"/>
  <c r="A1748" i="16" s="1"/>
  <c r="A1749" i="16" s="1"/>
  <c r="A1750" i="16" s="1"/>
  <c r="A1751" i="16" s="1"/>
  <c r="A1752" i="16" s="1"/>
  <c r="A1753" i="16" s="1"/>
  <c r="A1754" i="16" s="1"/>
  <c r="A1755" i="16" s="1"/>
  <c r="A1756" i="16" s="1"/>
  <c r="A1757" i="16" s="1"/>
  <c r="A1758" i="16" s="1"/>
  <c r="A1759" i="16" s="1"/>
  <c r="A1760" i="16" s="1"/>
  <c r="A1761" i="16" s="1"/>
  <c r="A1762" i="16" s="1"/>
  <c r="A1763" i="16" s="1"/>
  <c r="A1764" i="16" s="1"/>
  <c r="A1765" i="16" s="1"/>
  <c r="A1766" i="16" s="1"/>
  <c r="A1767" i="16" s="1"/>
  <c r="A1768" i="16" s="1"/>
  <c r="A1769" i="16" s="1"/>
  <c r="A1770" i="16" s="1"/>
  <c r="A1771" i="16" s="1"/>
  <c r="A1772" i="16" s="1"/>
  <c r="A1773" i="16" s="1"/>
  <c r="A1774" i="16" s="1"/>
  <c r="B615" i="16"/>
  <c r="B616" i="16" s="1"/>
  <c r="B617" i="16" s="1"/>
  <c r="B618" i="16" s="1"/>
  <c r="B619" i="16" s="1"/>
  <c r="B620" i="16" s="1"/>
  <c r="B621" i="16" s="1"/>
  <c r="B622" i="16" s="1"/>
  <c r="B623" i="16" s="1"/>
  <c r="B624" i="16" s="1"/>
  <c r="B625" i="16" s="1"/>
  <c r="B626" i="16" s="1"/>
  <c r="B627" i="16" s="1"/>
  <c r="B628" i="16" s="1"/>
  <c r="B629" i="16" s="1"/>
  <c r="B630" i="16" s="1"/>
  <c r="B631" i="16" s="1"/>
  <c r="B632" i="16" s="1"/>
  <c r="B633" i="16" s="1"/>
  <c r="B634" i="16" s="1"/>
  <c r="B635" i="16" s="1"/>
  <c r="B636" i="16" s="1"/>
  <c r="B637" i="16" s="1"/>
  <c r="B638" i="16" s="1"/>
  <c r="B639" i="16" s="1"/>
  <c r="B640" i="16" s="1"/>
  <c r="B641" i="16" s="1"/>
  <c r="B642" i="16" s="1"/>
  <c r="B643" i="16" s="1"/>
  <c r="B644" i="16" s="1"/>
  <c r="B645" i="16" s="1"/>
  <c r="B646" i="16" s="1"/>
  <c r="B647" i="16" s="1"/>
  <c r="B648" i="16" s="1"/>
  <c r="B649" i="16" s="1"/>
  <c r="B650" i="16" s="1"/>
  <c r="B651" i="16" s="1"/>
  <c r="B652" i="16" s="1"/>
  <c r="B653" i="16" s="1"/>
  <c r="B654" i="16" s="1"/>
  <c r="B655" i="16" s="1"/>
  <c r="B656" i="16" s="1"/>
  <c r="B657" i="16" s="1"/>
  <c r="B658" i="16" s="1"/>
  <c r="B659" i="16" s="1"/>
  <c r="B660" i="16" s="1"/>
  <c r="B661" i="16" s="1"/>
  <c r="B662" i="16" s="1"/>
  <c r="B663" i="16" s="1"/>
  <c r="B664" i="16" s="1"/>
  <c r="B665" i="16" s="1"/>
  <c r="B666" i="16" s="1"/>
  <c r="B667" i="16" s="1"/>
  <c r="B668" i="16" s="1"/>
  <c r="B669" i="16" s="1"/>
  <c r="B670" i="16" s="1"/>
  <c r="B671" i="16" s="1"/>
  <c r="B672" i="16" s="1"/>
  <c r="B673" i="16" s="1"/>
  <c r="B674" i="16" s="1"/>
  <c r="B675" i="16" s="1"/>
  <c r="B676" i="16" s="1"/>
  <c r="B677" i="16" s="1"/>
  <c r="B678" i="16" s="1"/>
  <c r="B679" i="16" s="1"/>
  <c r="B680" i="16" s="1"/>
  <c r="B681" i="16" s="1"/>
  <c r="B682" i="16" s="1"/>
  <c r="B683" i="16" s="1"/>
  <c r="B684" i="16" s="1"/>
  <c r="B685" i="16" s="1"/>
  <c r="B686" i="16" s="1"/>
  <c r="B687" i="16" s="1"/>
  <c r="B688" i="16" s="1"/>
  <c r="B689" i="16" s="1"/>
  <c r="B690" i="16" s="1"/>
  <c r="B691" i="16" s="1"/>
  <c r="B692" i="16" s="1"/>
  <c r="B693" i="16" s="1"/>
  <c r="B694" i="16" s="1"/>
  <c r="B695" i="16" s="1"/>
  <c r="B696" i="16" s="1"/>
  <c r="B697" i="16" s="1"/>
  <c r="B698" i="16" s="1"/>
  <c r="B699" i="16" s="1"/>
  <c r="B700" i="16" s="1"/>
  <c r="B701" i="16" s="1"/>
  <c r="B702" i="16" s="1"/>
  <c r="B703" i="16" s="1"/>
  <c r="B704" i="16" s="1"/>
  <c r="B705" i="16" s="1"/>
  <c r="B706" i="16" s="1"/>
  <c r="B707" i="16" s="1"/>
  <c r="B708" i="16" s="1"/>
  <c r="B709" i="16" s="1"/>
  <c r="B710" i="16" s="1"/>
  <c r="B711" i="16" s="1"/>
  <c r="B712" i="16" s="1"/>
  <c r="B713" i="16" s="1"/>
  <c r="B714" i="16" s="1"/>
  <c r="B715" i="16" s="1"/>
  <c r="B716" i="16" s="1"/>
  <c r="B717" i="16" s="1"/>
  <c r="B718" i="16" s="1"/>
  <c r="B719" i="16" s="1"/>
  <c r="B720" i="16" s="1"/>
  <c r="B721" i="16" s="1"/>
  <c r="B722" i="16" s="1"/>
  <c r="B723" i="16" s="1"/>
  <c r="B724" i="16" s="1"/>
  <c r="B725" i="16" s="1"/>
  <c r="B726" i="16" s="1"/>
  <c r="B727" i="16" s="1"/>
  <c r="B728" i="16" s="1"/>
  <c r="B729" i="16" s="1"/>
  <c r="B730" i="16" s="1"/>
  <c r="B731" i="16" s="1"/>
  <c r="B732" i="16" s="1"/>
  <c r="B733" i="16" s="1"/>
  <c r="B734" i="16" s="1"/>
  <c r="B735" i="16" s="1"/>
  <c r="B736" i="16" s="1"/>
  <c r="B737" i="16" s="1"/>
  <c r="B738" i="16" s="1"/>
  <c r="B739" i="16" s="1"/>
  <c r="B740" i="16" s="1"/>
  <c r="B741" i="16" s="1"/>
  <c r="B742" i="16" s="1"/>
  <c r="B743" i="16" s="1"/>
  <c r="B744" i="16" s="1"/>
  <c r="B745" i="16" s="1"/>
  <c r="B746" i="16" s="1"/>
  <c r="B747" i="16" s="1"/>
  <c r="B748" i="16" s="1"/>
  <c r="B749" i="16" s="1"/>
  <c r="B750" i="16" s="1"/>
  <c r="B751" i="16" s="1"/>
  <c r="B752" i="16" s="1"/>
  <c r="B753" i="16" s="1"/>
  <c r="B754" i="16" s="1"/>
  <c r="B755" i="16" s="1"/>
  <c r="B756" i="16" s="1"/>
  <c r="B757" i="16" s="1"/>
  <c r="B758" i="16" s="1"/>
  <c r="B759" i="16" s="1"/>
  <c r="B760" i="16" s="1"/>
  <c r="B761" i="16" s="1"/>
  <c r="B762" i="16" s="1"/>
  <c r="B763" i="16" s="1"/>
  <c r="B764" i="16" s="1"/>
  <c r="B765" i="16" s="1"/>
  <c r="B766" i="16" s="1"/>
  <c r="B767" i="16" s="1"/>
  <c r="B768" i="16" s="1"/>
  <c r="B769" i="16" s="1"/>
  <c r="B770" i="16" s="1"/>
  <c r="B771" i="16" s="1"/>
  <c r="B772" i="16" s="1"/>
  <c r="B773" i="16" s="1"/>
  <c r="B774" i="16" s="1"/>
  <c r="B775" i="16" s="1"/>
  <c r="B776" i="16" s="1"/>
  <c r="B777" i="16" s="1"/>
  <c r="B778" i="16" s="1"/>
  <c r="B779" i="16" s="1"/>
  <c r="B780" i="16" s="1"/>
  <c r="B781" i="16" s="1"/>
  <c r="B782" i="16" s="1"/>
  <c r="B783" i="16" s="1"/>
  <c r="B784" i="16" s="1"/>
  <c r="B785" i="16" s="1"/>
  <c r="B786" i="16" s="1"/>
  <c r="B787" i="16" s="1"/>
  <c r="B788" i="16" s="1"/>
  <c r="B789" i="16" s="1"/>
  <c r="B790" i="16" s="1"/>
  <c r="B791" i="16" s="1"/>
  <c r="B792" i="16" s="1"/>
  <c r="B793" i="16" s="1"/>
  <c r="B794" i="16" s="1"/>
  <c r="B795" i="16" s="1"/>
  <c r="B796" i="16" s="1"/>
  <c r="B797" i="16" s="1"/>
  <c r="B798" i="16" s="1"/>
  <c r="B799" i="16" s="1"/>
  <c r="B800" i="16" s="1"/>
  <c r="B801" i="16" s="1"/>
  <c r="B802" i="16" s="1"/>
  <c r="B803" i="16" s="1"/>
  <c r="B804" i="16" s="1"/>
  <c r="B805" i="16" s="1"/>
  <c r="B806" i="16" s="1"/>
  <c r="B807" i="16" s="1"/>
  <c r="B808" i="16" s="1"/>
  <c r="B809" i="16" s="1"/>
  <c r="B810" i="16" s="1"/>
  <c r="B811" i="16" s="1"/>
  <c r="B812" i="16" s="1"/>
  <c r="B813" i="16" s="1"/>
  <c r="B814" i="16" s="1"/>
  <c r="B815" i="16" s="1"/>
  <c r="B816" i="16" s="1"/>
  <c r="B817" i="16" s="1"/>
  <c r="B818" i="16" s="1"/>
  <c r="B819" i="16" s="1"/>
  <c r="B820" i="16" s="1"/>
  <c r="B821" i="16" s="1"/>
  <c r="B822" i="16" s="1"/>
  <c r="B823" i="16" s="1"/>
  <c r="B824" i="16" s="1"/>
  <c r="B825" i="16" s="1"/>
  <c r="B826" i="16" s="1"/>
  <c r="B827" i="16" s="1"/>
  <c r="B828" i="16" s="1"/>
  <c r="B829" i="16" s="1"/>
  <c r="B830" i="16" s="1"/>
  <c r="B831" i="16" s="1"/>
  <c r="B832" i="16" s="1"/>
  <c r="B833" i="16" s="1"/>
  <c r="B834" i="16" s="1"/>
  <c r="B835" i="16" s="1"/>
  <c r="B836" i="16" s="1"/>
  <c r="B837" i="16" s="1"/>
  <c r="B838" i="16" s="1"/>
  <c r="B839" i="16" s="1"/>
  <c r="B840" i="16" s="1"/>
  <c r="B841" i="16" s="1"/>
  <c r="B842" i="16" s="1"/>
  <c r="B843" i="16" s="1"/>
  <c r="B844" i="16" s="1"/>
  <c r="B845" i="16" s="1"/>
  <c r="B846" i="16" s="1"/>
  <c r="B847" i="16" s="1"/>
  <c r="B848" i="16" s="1"/>
  <c r="B849" i="16" s="1"/>
  <c r="B850" i="16" s="1"/>
  <c r="B851" i="16" s="1"/>
  <c r="B852" i="16" s="1"/>
  <c r="B853" i="16" s="1"/>
  <c r="B854" i="16" s="1"/>
  <c r="B855" i="16" s="1"/>
  <c r="B856" i="16" s="1"/>
  <c r="B857" i="16" s="1"/>
  <c r="B858" i="16" s="1"/>
  <c r="B859" i="16" s="1"/>
  <c r="B860" i="16" s="1"/>
  <c r="B861" i="16" s="1"/>
  <c r="B862" i="16" s="1"/>
  <c r="B863" i="16" s="1"/>
  <c r="B864" i="16" s="1"/>
  <c r="B865" i="16" s="1"/>
  <c r="B866" i="16" s="1"/>
  <c r="B867" i="16" s="1"/>
  <c r="B868" i="16" s="1"/>
  <c r="B869" i="16" s="1"/>
  <c r="B870" i="16" s="1"/>
  <c r="B871" i="16" s="1"/>
  <c r="B872" i="16" s="1"/>
  <c r="B873" i="16" s="1"/>
  <c r="B874" i="16" s="1"/>
  <c r="B875" i="16" s="1"/>
  <c r="B876" i="16" s="1"/>
  <c r="B877" i="16" s="1"/>
  <c r="B878" i="16" s="1"/>
  <c r="B879" i="16" s="1"/>
  <c r="B880" i="16" s="1"/>
  <c r="B881" i="16" s="1"/>
  <c r="B882" i="16" s="1"/>
  <c r="B883" i="16" s="1"/>
  <c r="B884" i="16" s="1"/>
  <c r="B885" i="16" s="1"/>
  <c r="B886" i="16" s="1"/>
  <c r="B887" i="16" s="1"/>
  <c r="B888" i="16" s="1"/>
  <c r="B889" i="16" s="1"/>
  <c r="B890" i="16" s="1"/>
  <c r="B891" i="16" s="1"/>
  <c r="B892" i="16" s="1"/>
  <c r="B893" i="16" s="1"/>
  <c r="B894" i="16" s="1"/>
  <c r="B895" i="16" s="1"/>
  <c r="B896" i="16" s="1"/>
  <c r="B897" i="16" s="1"/>
  <c r="B898" i="16" s="1"/>
  <c r="B899" i="16" s="1"/>
  <c r="B900" i="16" s="1"/>
  <c r="B901" i="16" s="1"/>
  <c r="B902" i="16" s="1"/>
  <c r="B903" i="16" s="1"/>
  <c r="B904" i="16" s="1"/>
  <c r="B905" i="16" s="1"/>
  <c r="B906" i="16" s="1"/>
  <c r="B907" i="16" s="1"/>
  <c r="B908" i="16" s="1"/>
  <c r="B909" i="16" s="1"/>
  <c r="B910" i="16" s="1"/>
  <c r="B911" i="16" s="1"/>
  <c r="B912" i="16" s="1"/>
  <c r="B913" i="16" s="1"/>
  <c r="B914" i="16" s="1"/>
  <c r="B915" i="16" s="1"/>
  <c r="B916" i="16" s="1"/>
  <c r="B917" i="16" s="1"/>
  <c r="B918" i="16" s="1"/>
  <c r="B919" i="16" s="1"/>
  <c r="B920" i="16" s="1"/>
  <c r="B921" i="16" s="1"/>
  <c r="B922" i="16" s="1"/>
  <c r="B923" i="16" s="1"/>
  <c r="B924" i="16" s="1"/>
  <c r="B925" i="16" s="1"/>
  <c r="B926" i="16" s="1"/>
  <c r="B927" i="16" s="1"/>
  <c r="B928" i="16" s="1"/>
  <c r="B929" i="16" s="1"/>
  <c r="B930" i="16" s="1"/>
  <c r="B931" i="16" s="1"/>
  <c r="B932" i="16" s="1"/>
  <c r="B933" i="16" s="1"/>
  <c r="B934" i="16" s="1"/>
  <c r="B935" i="16" s="1"/>
  <c r="B936" i="16" s="1"/>
  <c r="B937" i="16" s="1"/>
  <c r="B938" i="16" s="1"/>
  <c r="B939" i="16" s="1"/>
  <c r="B940" i="16" s="1"/>
  <c r="B941" i="16" s="1"/>
  <c r="B942" i="16" s="1"/>
  <c r="B943" i="16" s="1"/>
  <c r="B944" i="16" s="1"/>
  <c r="B945" i="16" s="1"/>
  <c r="B946" i="16" s="1"/>
  <c r="B947" i="16" s="1"/>
  <c r="B948" i="16" s="1"/>
  <c r="B949" i="16" s="1"/>
  <c r="B950" i="16" s="1"/>
  <c r="B951" i="16" s="1"/>
  <c r="B952" i="16" s="1"/>
  <c r="B953" i="16" s="1"/>
  <c r="B954" i="16" s="1"/>
  <c r="B955" i="16" s="1"/>
  <c r="B956" i="16" s="1"/>
  <c r="B957" i="16" s="1"/>
  <c r="B958" i="16" s="1"/>
  <c r="B959" i="16" s="1"/>
  <c r="B960" i="16" s="1"/>
  <c r="B961" i="16" s="1"/>
  <c r="B962" i="16" s="1"/>
  <c r="B963" i="16" s="1"/>
  <c r="B964" i="16" s="1"/>
  <c r="B965" i="16" s="1"/>
  <c r="B966" i="16" s="1"/>
  <c r="B967" i="16" s="1"/>
  <c r="B968" i="16" s="1"/>
  <c r="B969" i="16" s="1"/>
  <c r="B970" i="16" s="1"/>
  <c r="B971" i="16" s="1"/>
  <c r="B972" i="16" s="1"/>
  <c r="B973" i="16" s="1"/>
  <c r="B974" i="16" s="1"/>
  <c r="B975" i="16" s="1"/>
  <c r="B976" i="16" s="1"/>
  <c r="B977" i="16" s="1"/>
  <c r="B978" i="16" s="1"/>
  <c r="B979" i="16" s="1"/>
  <c r="B980" i="16" s="1"/>
  <c r="B981" i="16" s="1"/>
  <c r="B982" i="16" s="1"/>
  <c r="B983" i="16" s="1"/>
  <c r="B984" i="16" s="1"/>
  <c r="B985" i="16" s="1"/>
  <c r="B986" i="16" s="1"/>
  <c r="B987" i="16" s="1"/>
  <c r="B988" i="16" s="1"/>
  <c r="B989" i="16" s="1"/>
  <c r="B990" i="16" s="1"/>
  <c r="B991" i="16" s="1"/>
  <c r="B992" i="16" s="1"/>
  <c r="B993" i="16" s="1"/>
  <c r="B994" i="16" s="1"/>
  <c r="B995" i="16" s="1"/>
  <c r="B996" i="16" s="1"/>
  <c r="B997" i="16" s="1"/>
  <c r="B998" i="16" s="1"/>
  <c r="B999" i="16" s="1"/>
  <c r="B1000" i="16" s="1"/>
  <c r="B1001" i="16" s="1"/>
  <c r="B1002" i="16" s="1"/>
  <c r="B1003" i="16" s="1"/>
  <c r="B1004" i="16" s="1"/>
  <c r="B1005" i="16" s="1"/>
  <c r="B1006" i="16" s="1"/>
  <c r="B1007" i="16" s="1"/>
  <c r="B1008" i="16" s="1"/>
  <c r="B1009" i="16" s="1"/>
  <c r="B1010" i="16" s="1"/>
  <c r="B1011" i="16" s="1"/>
  <c r="B1012" i="16" s="1"/>
  <c r="B1013" i="16" s="1"/>
  <c r="B1014" i="16" s="1"/>
  <c r="B1015" i="16" s="1"/>
  <c r="B1016" i="16" s="1"/>
  <c r="B1017" i="16" s="1"/>
  <c r="B1018" i="16" s="1"/>
  <c r="B1022" i="16" s="1"/>
  <c r="B1023" i="16" s="1"/>
  <c r="B1024" i="16" s="1"/>
  <c r="B1025" i="16" s="1"/>
  <c r="B1026" i="16" s="1"/>
  <c r="B1027" i="16" s="1"/>
  <c r="B1028" i="16" s="1"/>
  <c r="B1029" i="16" s="1"/>
  <c r="B1030" i="16" s="1"/>
  <c r="B1031" i="16" s="1"/>
  <c r="B1032" i="16" s="1"/>
  <c r="B1033" i="16" s="1"/>
  <c r="B1034" i="16" s="1"/>
  <c r="B1035" i="16" s="1"/>
  <c r="B1036" i="16" s="1"/>
  <c r="B1037" i="16" s="1"/>
  <c r="B1038" i="16" s="1"/>
  <c r="B1039" i="16" s="1"/>
  <c r="B1040" i="16" s="1"/>
  <c r="B1041" i="16" s="1"/>
  <c r="B1042" i="16" s="1"/>
  <c r="B1043" i="16" s="1"/>
  <c r="B1044" i="16" s="1"/>
  <c r="B1045" i="16" s="1"/>
  <c r="B1046" i="16" s="1"/>
  <c r="B1047" i="16" s="1"/>
  <c r="B1048" i="16" s="1"/>
  <c r="B1049" i="16" s="1"/>
  <c r="B1050" i="16" s="1"/>
  <c r="B1051" i="16" s="1"/>
  <c r="B1052" i="16" s="1"/>
  <c r="B1053" i="16" s="1"/>
  <c r="B1054" i="16" s="1"/>
  <c r="B1055" i="16" s="1"/>
  <c r="B1056" i="16" s="1"/>
  <c r="B1057" i="16" s="1"/>
  <c r="B1058" i="16" s="1"/>
  <c r="B1059" i="16" s="1"/>
  <c r="B1060" i="16" s="1"/>
  <c r="B1061" i="16" s="1"/>
  <c r="B1062" i="16" s="1"/>
  <c r="B1063" i="16" s="1"/>
  <c r="B1064" i="16" s="1"/>
  <c r="B1065" i="16" s="1"/>
  <c r="B1066" i="16" s="1"/>
  <c r="B1067" i="16" s="1"/>
  <c r="B1068" i="16" s="1"/>
  <c r="B1069" i="16" s="1"/>
  <c r="B1070" i="16" s="1"/>
  <c r="B1071" i="16" s="1"/>
  <c r="B1072" i="16" s="1"/>
  <c r="B1073" i="16" s="1"/>
  <c r="B1074" i="16" s="1"/>
  <c r="B1075" i="16" s="1"/>
  <c r="B1076" i="16" s="1"/>
  <c r="B1077" i="16" s="1"/>
  <c r="B1078" i="16" s="1"/>
  <c r="B1079" i="16" s="1"/>
  <c r="B1080" i="16" s="1"/>
  <c r="B1081" i="16" s="1"/>
  <c r="B1082" i="16" s="1"/>
  <c r="B1083" i="16" s="1"/>
  <c r="B1084" i="16" s="1"/>
  <c r="B1085" i="16" s="1"/>
  <c r="B1086" i="16" s="1"/>
  <c r="B1087" i="16" s="1"/>
  <c r="B1088" i="16" s="1"/>
  <c r="B1089" i="16" s="1"/>
  <c r="B1090" i="16" s="1"/>
  <c r="B1091" i="16" s="1"/>
  <c r="B1092" i="16" s="1"/>
  <c r="B1093" i="16" s="1"/>
  <c r="B1094" i="16" s="1"/>
  <c r="B1095" i="16" s="1"/>
  <c r="B1096" i="16" s="1"/>
  <c r="B1097" i="16" s="1"/>
  <c r="B1098" i="16" s="1"/>
  <c r="B1099" i="16" s="1"/>
  <c r="B1100" i="16" s="1"/>
  <c r="B1101" i="16" s="1"/>
  <c r="B1102" i="16" s="1"/>
  <c r="B1103" i="16" s="1"/>
  <c r="B1104" i="16" s="1"/>
  <c r="B1105" i="16" s="1"/>
  <c r="B1106" i="16" s="1"/>
  <c r="B1107" i="16" s="1"/>
  <c r="B1108" i="16" s="1"/>
  <c r="B1109" i="16" s="1"/>
  <c r="B1110" i="16" s="1"/>
  <c r="B1111" i="16" s="1"/>
  <c r="B1112" i="16" s="1"/>
  <c r="B1113" i="16" s="1"/>
  <c r="B1114" i="16" s="1"/>
  <c r="B1115" i="16" s="1"/>
  <c r="B1116" i="16" s="1"/>
  <c r="B1117" i="16" s="1"/>
  <c r="B1118" i="16" s="1"/>
  <c r="B1119" i="16" s="1"/>
  <c r="B1120" i="16" s="1"/>
  <c r="B1121" i="16" s="1"/>
  <c r="B1122" i="16" s="1"/>
  <c r="B1123" i="16" s="1"/>
  <c r="B1124" i="16" s="1"/>
  <c r="B1125" i="16" s="1"/>
  <c r="B1126" i="16" s="1"/>
  <c r="B1127" i="16" s="1"/>
  <c r="B1128" i="16" s="1"/>
  <c r="B1129" i="16" s="1"/>
  <c r="B1130" i="16" s="1"/>
  <c r="B1131" i="16" s="1"/>
  <c r="B1132" i="16" s="1"/>
  <c r="B1133" i="16" s="1"/>
  <c r="B1134" i="16" s="1"/>
  <c r="B1135" i="16" s="1"/>
  <c r="B1136" i="16" s="1"/>
  <c r="B1137" i="16" s="1"/>
  <c r="B1138" i="16" s="1"/>
  <c r="B1139" i="16" s="1"/>
  <c r="B1140" i="16" s="1"/>
  <c r="B1141" i="16" s="1"/>
  <c r="B1142" i="16" s="1"/>
  <c r="B1143" i="16" s="1"/>
  <c r="B1144" i="16" s="1"/>
  <c r="B1145" i="16" s="1"/>
  <c r="B1146" i="16" s="1"/>
  <c r="B1147" i="16" s="1"/>
  <c r="B1148" i="16" s="1"/>
  <c r="B1149" i="16" s="1"/>
  <c r="B1150" i="16" s="1"/>
  <c r="B1151" i="16" s="1"/>
  <c r="B1152" i="16" s="1"/>
  <c r="B1153" i="16" s="1"/>
  <c r="B1154" i="16" s="1"/>
  <c r="B1155" i="16" s="1"/>
  <c r="B1156" i="16" s="1"/>
  <c r="B1157" i="16" s="1"/>
  <c r="B1158" i="16" s="1"/>
  <c r="B1159" i="16" s="1"/>
  <c r="B1160" i="16" s="1"/>
  <c r="B1161" i="16" s="1"/>
  <c r="B1162" i="16" s="1"/>
  <c r="B1163" i="16" s="1"/>
  <c r="B1164" i="16" s="1"/>
  <c r="B1165" i="16" s="1"/>
  <c r="B1166" i="16" s="1"/>
  <c r="B1167" i="16" s="1"/>
  <c r="B1168" i="16" s="1"/>
  <c r="B1169" i="16" s="1"/>
  <c r="B1170" i="16" s="1"/>
  <c r="B1171" i="16" s="1"/>
  <c r="B1172" i="16" s="1"/>
  <c r="B1173" i="16" s="1"/>
  <c r="B1174" i="16" s="1"/>
  <c r="B1175" i="16" s="1"/>
  <c r="B1176" i="16" s="1"/>
  <c r="B1177" i="16" s="1"/>
  <c r="B1178" i="16" s="1"/>
  <c r="B1179" i="16" s="1"/>
  <c r="B1180" i="16" s="1"/>
  <c r="B1181" i="16" s="1"/>
  <c r="B1182" i="16" s="1"/>
  <c r="B1183" i="16" s="1"/>
  <c r="B1184" i="16" s="1"/>
  <c r="B1185" i="16" s="1"/>
  <c r="B1186" i="16" s="1"/>
  <c r="B1187" i="16" s="1"/>
  <c r="B1188" i="16" s="1"/>
  <c r="B1189" i="16" s="1"/>
  <c r="B1190" i="16" s="1"/>
  <c r="B1191" i="16" s="1"/>
  <c r="B1192" i="16" s="1"/>
  <c r="B1193" i="16" s="1"/>
  <c r="B1194" i="16" s="1"/>
  <c r="B1195" i="16" s="1"/>
  <c r="B1196" i="16" s="1"/>
  <c r="B1197" i="16" s="1"/>
  <c r="B1198" i="16" s="1"/>
  <c r="B1199" i="16" s="1"/>
  <c r="B1200" i="16" s="1"/>
  <c r="B1201" i="16" s="1"/>
  <c r="B1202" i="16" s="1"/>
  <c r="B1203" i="16" s="1"/>
  <c r="B1204" i="16" s="1"/>
  <c r="B1205" i="16" s="1"/>
  <c r="B1206" i="16" s="1"/>
  <c r="B1207" i="16" s="1"/>
  <c r="B1208" i="16" s="1"/>
  <c r="B1209" i="16" s="1"/>
  <c r="B1210" i="16" s="1"/>
  <c r="B1211" i="16" s="1"/>
  <c r="B1212" i="16" s="1"/>
  <c r="B1213" i="16" s="1"/>
  <c r="B1214" i="16" s="1"/>
  <c r="B1215" i="16" s="1"/>
  <c r="B1216" i="16" s="1"/>
  <c r="B1217" i="16" s="1"/>
  <c r="B1218" i="16" s="1"/>
  <c r="B1219" i="16" s="1"/>
  <c r="B1220" i="16" s="1"/>
  <c r="B1221" i="16" s="1"/>
  <c r="B1222" i="16" s="1"/>
  <c r="B1223" i="16" s="1"/>
  <c r="B1224" i="16" s="1"/>
  <c r="B1225" i="16" s="1"/>
  <c r="B1226" i="16" s="1"/>
  <c r="B1227" i="16" s="1"/>
  <c r="B1228" i="16" s="1"/>
  <c r="B1229" i="16" s="1"/>
  <c r="B1230" i="16" s="1"/>
  <c r="B1231" i="16" s="1"/>
  <c r="B1232" i="16" s="1"/>
  <c r="B1233" i="16" s="1"/>
  <c r="B1234" i="16" s="1"/>
  <c r="B1235" i="16" s="1"/>
  <c r="B1236" i="16" s="1"/>
  <c r="B1237" i="16" s="1"/>
  <c r="B1238" i="16" s="1"/>
  <c r="B1239" i="16" s="1"/>
  <c r="B1240" i="16" s="1"/>
  <c r="B1241" i="16" s="1"/>
  <c r="B1242" i="16" s="1"/>
  <c r="B1243" i="16" s="1"/>
  <c r="B1244" i="16" s="1"/>
  <c r="B1245" i="16" s="1"/>
  <c r="B1246" i="16" s="1"/>
  <c r="B1247" i="16" s="1"/>
  <c r="B1248" i="16" s="1"/>
  <c r="B1249" i="16" s="1"/>
  <c r="B1250" i="16" s="1"/>
  <c r="B1251" i="16" s="1"/>
  <c r="B1252" i="16" s="1"/>
  <c r="B1253" i="16" s="1"/>
  <c r="B1254" i="16" s="1"/>
  <c r="B1255" i="16" s="1"/>
  <c r="B1256" i="16" s="1"/>
  <c r="B1257" i="16" s="1"/>
  <c r="B1258" i="16" s="1"/>
  <c r="B1259" i="16" s="1"/>
  <c r="B1260" i="16" s="1"/>
  <c r="B1261" i="16" s="1"/>
  <c r="B1262" i="16" s="1"/>
  <c r="B1263" i="16" s="1"/>
  <c r="B1264" i="16" s="1"/>
  <c r="B1265" i="16" s="1"/>
  <c r="B1266" i="16" s="1"/>
  <c r="B1267" i="16" s="1"/>
  <c r="B1268" i="16" s="1"/>
  <c r="B1269" i="16" s="1"/>
  <c r="B1270" i="16" s="1"/>
  <c r="B1271" i="16" s="1"/>
  <c r="B1272" i="16" s="1"/>
  <c r="B1273" i="16" s="1"/>
  <c r="B1274" i="16" s="1"/>
  <c r="B1275" i="16" s="1"/>
  <c r="B1276" i="16" s="1"/>
  <c r="B1277" i="16" s="1"/>
  <c r="B1278" i="16" s="1"/>
  <c r="B1279" i="16" s="1"/>
  <c r="B1280" i="16" s="1"/>
  <c r="B1281" i="16" s="1"/>
  <c r="B1282" i="16" s="1"/>
  <c r="B1283" i="16" s="1"/>
  <c r="B1284" i="16" s="1"/>
  <c r="B1285" i="16" s="1"/>
  <c r="B1286" i="16" s="1"/>
  <c r="B1287" i="16" s="1"/>
  <c r="B1288" i="16" s="1"/>
  <c r="B1289" i="16" s="1"/>
  <c r="B1290" i="16" s="1"/>
  <c r="B1291" i="16" s="1"/>
  <c r="B1292" i="16" s="1"/>
  <c r="B1293" i="16" s="1"/>
  <c r="B1294" i="16" s="1"/>
  <c r="B1295" i="16" s="1"/>
  <c r="B1296" i="16" s="1"/>
  <c r="B1297" i="16" s="1"/>
  <c r="B1298" i="16" s="1"/>
  <c r="B1299" i="16" s="1"/>
  <c r="B1300" i="16" s="1"/>
  <c r="B1301" i="16" s="1"/>
  <c r="B1302" i="16" s="1"/>
  <c r="B1303" i="16" s="1"/>
  <c r="B1304" i="16" s="1"/>
  <c r="B1305" i="16" s="1"/>
  <c r="B1306" i="16" s="1"/>
  <c r="B1307" i="16" s="1"/>
  <c r="B1308" i="16" s="1"/>
  <c r="B1309" i="16" s="1"/>
  <c r="B1310" i="16" s="1"/>
  <c r="B1311" i="16" s="1"/>
  <c r="B1312" i="16" s="1"/>
  <c r="B1313" i="16" s="1"/>
  <c r="B1314" i="16" s="1"/>
  <c r="B1315" i="16" s="1"/>
  <c r="B1316" i="16" s="1"/>
  <c r="B1317" i="16" s="1"/>
  <c r="B1318" i="16" s="1"/>
  <c r="B1319" i="16" s="1"/>
  <c r="B1320" i="16" s="1"/>
  <c r="B1321" i="16" s="1"/>
  <c r="B1322" i="16" s="1"/>
  <c r="B1323" i="16" s="1"/>
  <c r="B1324" i="16" s="1"/>
  <c r="B1325" i="16" s="1"/>
  <c r="B1326" i="16" s="1"/>
  <c r="B1327" i="16" s="1"/>
  <c r="B1328" i="16" s="1"/>
  <c r="B1329" i="16" s="1"/>
  <c r="B1330" i="16" s="1"/>
  <c r="B1331" i="16" s="1"/>
  <c r="B1332" i="16" s="1"/>
  <c r="B1333" i="16" s="1"/>
  <c r="B1334" i="16" s="1"/>
  <c r="B1335" i="16" s="1"/>
  <c r="B1336" i="16" s="1"/>
  <c r="B1337" i="16" s="1"/>
  <c r="B1338" i="16" s="1"/>
  <c r="B1339" i="16" s="1"/>
  <c r="B1340" i="16" s="1"/>
  <c r="B1341" i="16" s="1"/>
  <c r="B1342" i="16" s="1"/>
  <c r="B1343" i="16" s="1"/>
  <c r="B1344" i="16" s="1"/>
  <c r="B1345" i="16" s="1"/>
  <c r="B1346" i="16" s="1"/>
  <c r="B1347" i="16" s="1"/>
  <c r="B1348" i="16" s="1"/>
  <c r="B1349" i="16" s="1"/>
  <c r="B1350" i="16" s="1"/>
  <c r="B1351" i="16" s="1"/>
  <c r="B1352" i="16" s="1"/>
  <c r="B1353" i="16" s="1"/>
  <c r="B1354" i="16" s="1"/>
  <c r="B1355" i="16" s="1"/>
  <c r="B1356" i="16" s="1"/>
  <c r="B1357" i="16" s="1"/>
  <c r="B1358" i="16" s="1"/>
  <c r="B1359" i="16" s="1"/>
  <c r="B1360" i="16" s="1"/>
  <c r="B1361" i="16" s="1"/>
  <c r="B1362" i="16" s="1"/>
  <c r="B1363" i="16" s="1"/>
  <c r="B1364" i="16" s="1"/>
  <c r="B1365" i="16" s="1"/>
  <c r="B1366" i="16" s="1"/>
  <c r="B1367" i="16" s="1"/>
  <c r="B1368" i="16" s="1"/>
  <c r="B1369" i="16" s="1"/>
  <c r="B1370" i="16" s="1"/>
  <c r="B1371" i="16" s="1"/>
  <c r="B1372" i="16" s="1"/>
  <c r="B1373" i="16" s="1"/>
  <c r="B1374" i="16" s="1"/>
  <c r="B1375" i="16" s="1"/>
  <c r="B1376" i="16" s="1"/>
  <c r="B1377" i="16" s="1"/>
  <c r="B1378" i="16" s="1"/>
  <c r="B1379" i="16" s="1"/>
  <c r="B1380" i="16" s="1"/>
  <c r="B1381" i="16" s="1"/>
  <c r="B1382" i="16" s="1"/>
  <c r="B1383" i="16" s="1"/>
  <c r="B1385" i="16" s="1"/>
  <c r="B1386" i="16" s="1"/>
  <c r="B1387" i="16" s="1"/>
  <c r="B1388" i="16" s="1"/>
  <c r="B1389" i="16" s="1"/>
  <c r="B1390" i="16" s="1"/>
  <c r="B1391" i="16" s="1"/>
  <c r="B1392" i="16" s="1"/>
  <c r="B1393" i="16" s="1"/>
  <c r="B1394" i="16" s="1"/>
  <c r="B1395" i="16" s="1"/>
  <c r="B1396" i="16" s="1"/>
  <c r="B1397" i="16" s="1"/>
  <c r="B1398" i="16" s="1"/>
  <c r="B1399" i="16" s="1"/>
  <c r="B1400" i="16" s="1"/>
  <c r="B1401" i="16" s="1"/>
  <c r="B1402" i="16" s="1"/>
  <c r="B1403" i="16" s="1"/>
  <c r="B1404" i="16" s="1"/>
  <c r="B1405" i="16" s="1"/>
  <c r="B1406" i="16" s="1"/>
  <c r="B1407" i="16" s="1"/>
  <c r="B1408" i="16" s="1"/>
  <c r="B1409" i="16" s="1"/>
  <c r="B1410" i="16" s="1"/>
  <c r="B1411" i="16" s="1"/>
  <c r="B1412" i="16" s="1"/>
  <c r="B1413" i="16" s="1"/>
  <c r="B1414" i="16" s="1"/>
  <c r="B1415" i="16" s="1"/>
  <c r="B1416" i="16" s="1"/>
  <c r="B1417" i="16" s="1"/>
  <c r="B1418" i="16" s="1"/>
  <c r="B1419" i="16" s="1"/>
  <c r="B1420" i="16" s="1"/>
  <c r="B1421" i="16" s="1"/>
  <c r="B1422" i="16" s="1"/>
  <c r="B1423" i="16" s="1"/>
  <c r="B1424" i="16" s="1"/>
  <c r="B1425" i="16" s="1"/>
  <c r="B1426" i="16" s="1"/>
  <c r="B1427" i="16" s="1"/>
  <c r="B1428" i="16" s="1"/>
  <c r="B1429" i="16" s="1"/>
  <c r="B1430" i="16" s="1"/>
  <c r="B1431" i="16" s="1"/>
  <c r="B1432" i="16" s="1"/>
  <c r="B1433" i="16" s="1"/>
  <c r="B1434" i="16" s="1"/>
  <c r="B1435" i="16" s="1"/>
  <c r="B1436" i="16" s="1"/>
  <c r="B1437" i="16" s="1"/>
  <c r="B1438" i="16" s="1"/>
  <c r="B1439" i="16" s="1"/>
  <c r="B1440" i="16" s="1"/>
  <c r="B1441" i="16" s="1"/>
  <c r="B1442" i="16" s="1"/>
  <c r="B1443" i="16" s="1"/>
  <c r="B1444" i="16" s="1"/>
  <c r="B1445" i="16" s="1"/>
  <c r="B1446" i="16" s="1"/>
  <c r="B1447" i="16" s="1"/>
  <c r="B1448" i="16" s="1"/>
  <c r="B1449" i="16" s="1"/>
  <c r="B1450" i="16" s="1"/>
  <c r="B1451" i="16" s="1"/>
  <c r="B1452" i="16" s="1"/>
  <c r="B1453" i="16" s="1"/>
  <c r="B1454" i="16" s="1"/>
  <c r="B1455" i="16" s="1"/>
  <c r="B1456" i="16" s="1"/>
  <c r="B1457" i="16" s="1"/>
  <c r="B1458" i="16" s="1"/>
  <c r="B1459" i="16" s="1"/>
  <c r="B1460" i="16" s="1"/>
  <c r="B1461" i="16" s="1"/>
  <c r="B1462" i="16" s="1"/>
  <c r="B1463" i="16" s="1"/>
  <c r="B1464" i="16" s="1"/>
  <c r="B1465" i="16" s="1"/>
  <c r="B1466" i="16" s="1"/>
  <c r="B1467" i="16" s="1"/>
  <c r="B1468" i="16" s="1"/>
  <c r="B1469" i="16" s="1"/>
  <c r="B1470" i="16" s="1"/>
  <c r="B1471" i="16" s="1"/>
  <c r="B1472" i="16" s="1"/>
  <c r="B1473" i="16" s="1"/>
  <c r="B1474" i="16" s="1"/>
  <c r="B1475" i="16" s="1"/>
  <c r="B1476" i="16" s="1"/>
  <c r="B1477" i="16" s="1"/>
  <c r="B1478" i="16" s="1"/>
  <c r="B1479" i="16" s="1"/>
  <c r="B1480" i="16" s="1"/>
  <c r="B1481" i="16" s="1"/>
  <c r="B1482" i="16" s="1"/>
  <c r="B1483" i="16" s="1"/>
  <c r="B1484" i="16" s="1"/>
  <c r="B1485" i="16" s="1"/>
  <c r="B1486" i="16" s="1"/>
  <c r="B1487" i="16" s="1"/>
  <c r="B1488" i="16" s="1"/>
  <c r="B1489" i="16" s="1"/>
  <c r="B1490" i="16" s="1"/>
  <c r="B1491" i="16" s="1"/>
  <c r="B1492" i="16" s="1"/>
  <c r="B1493" i="16" s="1"/>
  <c r="B1494" i="16" s="1"/>
  <c r="B1495" i="16" s="1"/>
  <c r="B1496" i="16" s="1"/>
  <c r="B1497" i="16" s="1"/>
  <c r="B1498" i="16" s="1"/>
  <c r="B1499" i="16" s="1"/>
  <c r="B1500" i="16" s="1"/>
  <c r="B1501" i="16" s="1"/>
  <c r="B1502" i="16" s="1"/>
  <c r="B1503" i="16" s="1"/>
  <c r="B1504" i="16" s="1"/>
  <c r="B1505" i="16" s="1"/>
  <c r="B1506" i="16" s="1"/>
  <c r="B1507" i="16" s="1"/>
  <c r="B1508" i="16" s="1"/>
  <c r="B1509" i="16" s="1"/>
  <c r="B1510" i="16" s="1"/>
  <c r="B1511" i="16" s="1"/>
  <c r="B1512" i="16" s="1"/>
  <c r="B1513" i="16" s="1"/>
  <c r="B1514" i="16" s="1"/>
  <c r="B1515" i="16" s="1"/>
  <c r="B1516" i="16" s="1"/>
  <c r="B1517" i="16" s="1"/>
  <c r="B1518" i="16" s="1"/>
  <c r="B1519" i="16" s="1"/>
  <c r="B1520" i="16" s="1"/>
  <c r="B1521" i="16" s="1"/>
  <c r="B1522" i="16" s="1"/>
  <c r="B1523" i="16" s="1"/>
  <c r="B1524" i="16" s="1"/>
  <c r="B1525" i="16" s="1"/>
  <c r="B1526" i="16" s="1"/>
  <c r="B1527" i="16" s="1"/>
  <c r="B1528" i="16" s="1"/>
  <c r="B1529" i="16" s="1"/>
  <c r="B1530" i="16" s="1"/>
  <c r="B1531" i="16" s="1"/>
  <c r="B1532" i="16" s="1"/>
  <c r="B1533" i="16" s="1"/>
  <c r="B1534" i="16" s="1"/>
  <c r="B1535" i="16" s="1"/>
  <c r="B1536" i="16" s="1"/>
  <c r="B1537" i="16" s="1"/>
  <c r="B1538" i="16" s="1"/>
  <c r="B1539" i="16" s="1"/>
  <c r="B1540" i="16" s="1"/>
  <c r="B1541" i="16" s="1"/>
  <c r="B1542" i="16" s="1"/>
  <c r="B1543" i="16" s="1"/>
  <c r="B1544" i="16" s="1"/>
  <c r="B1545" i="16" s="1"/>
  <c r="B1546" i="16" s="1"/>
  <c r="B1547" i="16" s="1"/>
  <c r="B1548" i="16" s="1"/>
  <c r="B1549" i="16" s="1"/>
  <c r="B1550" i="16" s="1"/>
  <c r="B1551" i="16" s="1"/>
  <c r="B1552" i="16" s="1"/>
  <c r="B1553" i="16" s="1"/>
  <c r="B1554" i="16" s="1"/>
  <c r="B1555" i="16" s="1"/>
  <c r="B1556" i="16" s="1"/>
  <c r="B1557" i="16" s="1"/>
  <c r="B1558" i="16" s="1"/>
  <c r="B1559" i="16" s="1"/>
  <c r="B1560" i="16" s="1"/>
  <c r="B1561" i="16" s="1"/>
  <c r="B1562" i="16" s="1"/>
  <c r="B1563" i="16" s="1"/>
  <c r="B1564" i="16" s="1"/>
  <c r="B1565" i="16" s="1"/>
  <c r="B1566" i="16" s="1"/>
  <c r="B1567" i="16" s="1"/>
  <c r="B1568" i="16" s="1"/>
  <c r="B1569" i="16" s="1"/>
  <c r="B1570" i="16" s="1"/>
  <c r="B1571" i="16" s="1"/>
  <c r="B1572" i="16" s="1"/>
  <c r="B1573" i="16" s="1"/>
  <c r="B1574" i="16" s="1"/>
  <c r="B1575" i="16" s="1"/>
  <c r="B1576" i="16" s="1"/>
  <c r="B1577" i="16" s="1"/>
  <c r="B1578" i="16" s="1"/>
  <c r="B1579" i="16" s="1"/>
  <c r="B1580" i="16" s="1"/>
  <c r="B1581" i="16" s="1"/>
  <c r="B1582" i="16" s="1"/>
  <c r="B1583" i="16" s="1"/>
  <c r="B1584" i="16" s="1"/>
  <c r="B1585" i="16" s="1"/>
  <c r="B1586" i="16" s="1"/>
  <c r="B1587" i="16" s="1"/>
  <c r="B1588" i="16" s="1"/>
  <c r="B1589" i="16" s="1"/>
  <c r="B1590" i="16" s="1"/>
  <c r="B1591" i="16" s="1"/>
  <c r="B1592" i="16" s="1"/>
  <c r="B1593" i="16" s="1"/>
  <c r="B1594" i="16" s="1"/>
  <c r="B1595" i="16" s="1"/>
  <c r="B1596" i="16" s="1"/>
  <c r="B1597" i="16" s="1"/>
  <c r="B1598" i="16" s="1"/>
  <c r="B1599" i="16" s="1"/>
  <c r="B1600" i="16" s="1"/>
  <c r="B1601" i="16" s="1"/>
  <c r="B1602" i="16" s="1"/>
  <c r="B1603" i="16" s="1"/>
  <c r="B1604" i="16" s="1"/>
  <c r="B1605" i="16" s="1"/>
  <c r="B1606" i="16" s="1"/>
  <c r="B1607" i="16" s="1"/>
  <c r="B1608" i="16" s="1"/>
  <c r="B1609" i="16" s="1"/>
  <c r="B1610" i="16" s="1"/>
  <c r="B1611" i="16" s="1"/>
  <c r="B1612" i="16" s="1"/>
  <c r="B1613" i="16" s="1"/>
  <c r="B1614" i="16" s="1"/>
  <c r="B1615" i="16" s="1"/>
  <c r="B1616" i="16" s="1"/>
  <c r="B1617" i="16" s="1"/>
  <c r="B1618" i="16" s="1"/>
  <c r="B1619" i="16" s="1"/>
  <c r="B1620" i="16" s="1"/>
  <c r="B1621" i="16" s="1"/>
  <c r="B1622" i="16" s="1"/>
  <c r="B1623" i="16" s="1"/>
  <c r="B1624" i="16" s="1"/>
  <c r="B1625" i="16" s="1"/>
  <c r="B1626" i="16" s="1"/>
  <c r="B1627" i="16" s="1"/>
  <c r="B1628" i="16" s="1"/>
  <c r="B1629" i="16" s="1"/>
  <c r="B1630" i="16" s="1"/>
  <c r="B1631" i="16" s="1"/>
  <c r="B1632" i="16" s="1"/>
  <c r="B1633" i="16" s="1"/>
  <c r="B1634" i="16" s="1"/>
  <c r="B1635" i="16" s="1"/>
  <c r="B1636" i="16" s="1"/>
  <c r="B1637" i="16" s="1"/>
  <c r="B1638" i="16" s="1"/>
  <c r="B1639" i="16" s="1"/>
  <c r="B1640" i="16" s="1"/>
  <c r="B1641" i="16" s="1"/>
  <c r="B1642" i="16" s="1"/>
  <c r="B1643" i="16" s="1"/>
  <c r="B1644" i="16" s="1"/>
  <c r="B1645" i="16" s="1"/>
  <c r="B1646" i="16" s="1"/>
  <c r="B1647" i="16" s="1"/>
  <c r="B1648" i="16" s="1"/>
  <c r="B1649" i="16" s="1"/>
  <c r="B1650" i="16" s="1"/>
  <c r="B1651" i="16" s="1"/>
  <c r="B1652" i="16" s="1"/>
  <c r="B1653" i="16" s="1"/>
  <c r="B1654" i="16" s="1"/>
  <c r="B1655" i="16" s="1"/>
  <c r="B1656" i="16" s="1"/>
  <c r="B1657" i="16" s="1"/>
  <c r="B1658" i="16" s="1"/>
  <c r="B1659" i="16" s="1"/>
  <c r="B1660" i="16" s="1"/>
  <c r="B1661" i="16" s="1"/>
  <c r="B1662" i="16" s="1"/>
  <c r="B1663" i="16" s="1"/>
  <c r="B1664" i="16" s="1"/>
  <c r="B1665" i="16" s="1"/>
  <c r="B1666" i="16" s="1"/>
  <c r="B1667" i="16" s="1"/>
  <c r="B1668" i="16" s="1"/>
  <c r="B1669" i="16" s="1"/>
  <c r="B1670" i="16" s="1"/>
  <c r="B1671" i="16" s="1"/>
  <c r="B1672" i="16" s="1"/>
  <c r="B1673" i="16" s="1"/>
  <c r="B1674" i="16" s="1"/>
  <c r="B1675" i="16" s="1"/>
  <c r="B1676" i="16" s="1"/>
  <c r="B1677" i="16" s="1"/>
  <c r="B1678" i="16" s="1"/>
  <c r="B1679" i="16" s="1"/>
  <c r="B1680" i="16" s="1"/>
  <c r="B1681" i="16" s="1"/>
  <c r="B1682" i="16" s="1"/>
  <c r="B1683" i="16" s="1"/>
  <c r="B1684" i="16" s="1"/>
  <c r="B1685" i="16" s="1"/>
  <c r="B1686" i="16" s="1"/>
  <c r="B1687" i="16" s="1"/>
  <c r="B1688" i="16" s="1"/>
  <c r="B1689" i="16" s="1"/>
  <c r="B1690" i="16" s="1"/>
  <c r="B1691" i="16" s="1"/>
  <c r="B1692" i="16" s="1"/>
  <c r="B1693" i="16" s="1"/>
  <c r="B1694" i="16" s="1"/>
  <c r="B1695" i="16" s="1"/>
  <c r="B1696" i="16" s="1"/>
  <c r="B1697" i="16" s="1"/>
  <c r="B1698" i="16" s="1"/>
  <c r="B1699" i="16" s="1"/>
  <c r="B1700" i="16" s="1"/>
  <c r="B1701" i="16" s="1"/>
  <c r="B1702" i="16" s="1"/>
  <c r="B1703" i="16" s="1"/>
  <c r="B1704" i="16" s="1"/>
  <c r="B1705" i="16" s="1"/>
  <c r="B1706" i="16" s="1"/>
  <c r="B1707" i="16" s="1"/>
  <c r="B1708" i="16" s="1"/>
  <c r="B1710" i="16" s="1"/>
  <c r="B1711" i="16" s="1"/>
  <c r="B1712" i="16" s="1"/>
  <c r="B1713" i="16" s="1"/>
  <c r="B1714" i="16" s="1"/>
  <c r="B1715" i="16" s="1"/>
  <c r="B1716" i="16" s="1"/>
  <c r="B1717" i="16" s="1"/>
  <c r="B1718" i="16" s="1"/>
  <c r="B1719" i="16" s="1"/>
  <c r="B1720" i="16" s="1"/>
  <c r="B1721" i="16" s="1"/>
  <c r="B1722" i="16" s="1"/>
  <c r="B1723" i="16" s="1"/>
  <c r="B1724" i="16" s="1"/>
  <c r="B1725" i="16" s="1"/>
  <c r="B1726" i="16" s="1"/>
  <c r="B1727" i="16" s="1"/>
  <c r="B1728" i="16" s="1"/>
  <c r="B1729" i="16" s="1"/>
  <c r="B1730" i="16" s="1"/>
  <c r="B1731" i="16" s="1"/>
  <c r="B1732" i="16" s="1"/>
  <c r="B1733" i="16" s="1"/>
  <c r="B1734" i="16" s="1"/>
  <c r="B1735" i="16" s="1"/>
  <c r="B1736" i="16" s="1"/>
  <c r="B1737" i="16" s="1"/>
  <c r="B1738" i="16" s="1"/>
  <c r="B1739" i="16" s="1"/>
  <c r="B1740" i="16" s="1"/>
  <c r="B1741" i="16" s="1"/>
  <c r="B1742" i="16" s="1"/>
  <c r="B1743" i="16" s="1"/>
  <c r="B1744" i="16" s="1"/>
  <c r="B1745" i="16" s="1"/>
  <c r="B1746" i="16" s="1"/>
  <c r="B1747" i="16" s="1"/>
  <c r="B1748" i="16" s="1"/>
  <c r="B1749" i="16" s="1"/>
  <c r="B1750" i="16" s="1"/>
  <c r="B1751" i="16" s="1"/>
  <c r="B1752" i="16" s="1"/>
  <c r="B1753" i="16" s="1"/>
  <c r="B1754" i="16" s="1"/>
  <c r="B1755" i="16" s="1"/>
  <c r="B1756" i="16" s="1"/>
  <c r="B1757" i="16" s="1"/>
  <c r="B1758" i="16" s="1"/>
  <c r="B1759" i="16" s="1"/>
  <c r="B1760" i="16" s="1"/>
  <c r="B1761" i="16" s="1"/>
  <c r="B1762" i="16" s="1"/>
  <c r="B1763" i="16" s="1"/>
  <c r="B1764" i="16" s="1"/>
  <c r="B1765" i="16" s="1"/>
  <c r="B1766" i="16" s="1"/>
  <c r="B1767" i="16" s="1"/>
  <c r="B1768" i="16" s="1"/>
  <c r="B1769" i="16" s="1"/>
  <c r="B1770" i="16" s="1"/>
  <c r="B1771" i="16" s="1"/>
  <c r="B1772" i="16" s="1"/>
  <c r="B1773" i="16" s="1"/>
  <c r="B1774" i="16" s="1"/>
  <c r="B5" i="16"/>
  <c r="B6" i="16" s="1"/>
  <c r="B7" i="16" s="1"/>
  <c r="B8" i="16" s="1"/>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B486" i="16" s="1"/>
  <c r="B487" i="16" s="1"/>
  <c r="B488" i="16" s="1"/>
  <c r="B489" i="16" s="1"/>
  <c r="B490" i="16" s="1"/>
  <c r="B491" i="16" s="1"/>
  <c r="B492" i="16" s="1"/>
  <c r="B493" i="16" s="1"/>
  <c r="B494" i="16" s="1"/>
  <c r="B495" i="16" s="1"/>
  <c r="B496" i="16" s="1"/>
  <c r="B497" i="16" s="1"/>
  <c r="B498" i="16" s="1"/>
  <c r="B499" i="16" s="1"/>
  <c r="B500" i="16" s="1"/>
  <c r="B501" i="16" s="1"/>
  <c r="B502" i="16" s="1"/>
  <c r="B503" i="16" s="1"/>
  <c r="B504" i="16" s="1"/>
  <c r="B505" i="16" s="1"/>
  <c r="B506" i="16" s="1"/>
  <c r="B507" i="16" s="1"/>
  <c r="B508" i="16" s="1"/>
  <c r="B509" i="16" s="1"/>
  <c r="B510" i="16" s="1"/>
  <c r="B511" i="16" s="1"/>
  <c r="B512" i="16" s="1"/>
  <c r="B513" i="16" s="1"/>
  <c r="B514" i="16" s="1"/>
  <c r="B515" i="16" s="1"/>
  <c r="B516" i="16" s="1"/>
  <c r="B517" i="16" s="1"/>
  <c r="B518" i="16" s="1"/>
  <c r="B519" i="16" s="1"/>
  <c r="B520" i="16" s="1"/>
  <c r="B521" i="16" s="1"/>
  <c r="B522" i="16" s="1"/>
  <c r="B523" i="16" s="1"/>
  <c r="B524" i="16" s="1"/>
  <c r="B525" i="16" s="1"/>
  <c r="B526" i="16" s="1"/>
  <c r="B527" i="16" s="1"/>
  <c r="B528" i="16" s="1"/>
  <c r="B529" i="16" s="1"/>
  <c r="B530" i="16" s="1"/>
  <c r="B531" i="16" s="1"/>
  <c r="B532" i="16" s="1"/>
  <c r="B533" i="16" s="1"/>
  <c r="B534" i="16" s="1"/>
  <c r="B535" i="16" s="1"/>
  <c r="B536" i="16" s="1"/>
  <c r="B537" i="16" s="1"/>
  <c r="B538" i="16" s="1"/>
  <c r="B539" i="16" s="1"/>
  <c r="B540" i="16" s="1"/>
  <c r="B541" i="16" s="1"/>
  <c r="B542" i="16" s="1"/>
  <c r="B543" i="16" s="1"/>
  <c r="B544" i="16" s="1"/>
  <c r="B545" i="16" s="1"/>
  <c r="B546" i="16" s="1"/>
  <c r="B547" i="16" s="1"/>
  <c r="B548" i="16" s="1"/>
  <c r="B549" i="16" s="1"/>
  <c r="B550" i="16" s="1"/>
  <c r="B551" i="16" s="1"/>
  <c r="B552" i="16" s="1"/>
  <c r="B553" i="16" s="1"/>
  <c r="B554" i="16" s="1"/>
  <c r="B555" i="16" s="1"/>
  <c r="B556" i="16" s="1"/>
  <c r="B557" i="16" s="1"/>
  <c r="B558" i="16" s="1"/>
  <c r="B559" i="16" s="1"/>
  <c r="B560" i="16" s="1"/>
  <c r="B561" i="16" s="1"/>
  <c r="B562" i="16" s="1"/>
  <c r="B563" i="16" s="1"/>
  <c r="B564" i="16" s="1"/>
  <c r="B565" i="16" s="1"/>
  <c r="B566" i="16" s="1"/>
  <c r="B567" i="16" s="1"/>
  <c r="B568" i="16" s="1"/>
  <c r="B569" i="16" s="1"/>
  <c r="B570" i="16" s="1"/>
  <c r="B571" i="16" s="1"/>
  <c r="B572" i="16" s="1"/>
  <c r="B573" i="16" s="1"/>
  <c r="B574" i="16" s="1"/>
  <c r="B575" i="16" s="1"/>
  <c r="B576" i="16" s="1"/>
  <c r="B577" i="16" s="1"/>
  <c r="B578" i="16" s="1"/>
  <c r="B579" i="16" s="1"/>
  <c r="B580" i="16" s="1"/>
  <c r="B581" i="16" s="1"/>
  <c r="B582" i="16" s="1"/>
  <c r="B583" i="16" s="1"/>
  <c r="B584" i="16" s="1"/>
  <c r="B585" i="16" s="1"/>
  <c r="B586" i="16" s="1"/>
  <c r="B587" i="16" s="1"/>
  <c r="B588" i="16" s="1"/>
  <c r="B589" i="16" s="1"/>
  <c r="B590" i="16" s="1"/>
  <c r="B591" i="16" s="1"/>
  <c r="B592" i="16" s="1"/>
  <c r="B593" i="16" s="1"/>
  <c r="B594" i="16" s="1"/>
  <c r="B595" i="16" s="1"/>
  <c r="B596" i="16" s="1"/>
  <c r="B597" i="16" s="1"/>
  <c r="B598" i="16" s="1"/>
  <c r="B599" i="16" s="1"/>
  <c r="B600" i="16" s="1"/>
  <c r="B601" i="16" s="1"/>
  <c r="B602" i="16" s="1"/>
  <c r="B603" i="16" s="1"/>
  <c r="B604" i="16" s="1"/>
  <c r="B605" i="16" s="1"/>
  <c r="B606" i="16" s="1"/>
  <c r="B607" i="16" s="1"/>
  <c r="B608" i="16" s="1"/>
  <c r="B609" i="16" s="1"/>
  <c r="B610" i="16" s="1"/>
  <c r="B611" i="16" s="1"/>
  <c r="F4" i="110"/>
  <c r="F5" i="110" s="1"/>
  <c r="F6" i="110" s="1"/>
  <c r="F7" i="110" s="1"/>
  <c r="F8" i="110" s="1"/>
  <c r="F9" i="110" s="1"/>
  <c r="F10" i="110" s="1"/>
  <c r="F11" i="110" s="1"/>
  <c r="F12" i="110" s="1"/>
  <c r="F13" i="110" s="1"/>
  <c r="F14" i="110" s="1"/>
  <c r="F15" i="110" s="1"/>
  <c r="F16" i="110" s="1"/>
  <c r="F17" i="110" s="1"/>
  <c r="F18" i="110" s="1"/>
  <c r="F19" i="110" s="1"/>
  <c r="F20" i="110" s="1"/>
  <c r="F21" i="110" s="1"/>
  <c r="F22" i="110" s="1"/>
  <c r="F23" i="110" s="1"/>
  <c r="F24" i="110" s="1"/>
  <c r="F25" i="110" s="1"/>
  <c r="F26" i="110" s="1"/>
  <c r="F27" i="110" s="1"/>
  <c r="F28" i="110" s="1"/>
  <c r="F29" i="110" s="1"/>
  <c r="F30" i="110" s="1"/>
  <c r="F31" i="110" s="1"/>
  <c r="F32" i="110" s="1"/>
  <c r="F33" i="110" s="1"/>
  <c r="F34" i="110" s="1"/>
  <c r="F35" i="110" s="1"/>
  <c r="F36" i="110" s="1"/>
  <c r="F37" i="110" s="1"/>
  <c r="F38" i="110" s="1"/>
  <c r="F39" i="110" s="1"/>
  <c r="F40" i="110" s="1"/>
  <c r="F41" i="110" s="1"/>
  <c r="F42" i="110" s="1"/>
  <c r="F43" i="110" s="1"/>
  <c r="F44" i="110" s="1"/>
  <c r="F45" i="110" s="1"/>
  <c r="F46" i="110" s="1"/>
  <c r="F47" i="110" s="1"/>
  <c r="F48" i="110" s="1"/>
  <c r="F49" i="110" s="1"/>
  <c r="F50" i="110" s="1"/>
  <c r="F51" i="110" s="1"/>
  <c r="F52" i="110" s="1"/>
  <c r="F53" i="110" s="1"/>
  <c r="F54" i="110" s="1"/>
  <c r="F55" i="110" s="1"/>
  <c r="F56" i="110" s="1"/>
  <c r="F57" i="110" s="1"/>
  <c r="F58" i="110" s="1"/>
  <c r="F59" i="110" s="1"/>
  <c r="F60" i="110" s="1"/>
  <c r="F61" i="110" s="1"/>
  <c r="F62" i="110" s="1"/>
  <c r="F63" i="110" s="1"/>
  <c r="F64" i="110" s="1"/>
  <c r="F65" i="110" s="1"/>
  <c r="F66" i="110" s="1"/>
  <c r="F67" i="110" s="1"/>
  <c r="F68" i="110" s="1"/>
  <c r="F69" i="110" s="1"/>
  <c r="F70" i="110" s="1"/>
  <c r="F71" i="110" s="1"/>
  <c r="F72" i="110" s="1"/>
  <c r="F73" i="110" s="1"/>
  <c r="F74" i="110" s="1"/>
  <c r="F75" i="110" s="1"/>
  <c r="F76" i="110" s="1"/>
  <c r="F77" i="110" s="1"/>
  <c r="F78" i="110" s="1"/>
  <c r="F79" i="110" s="1"/>
  <c r="F80" i="110" s="1"/>
  <c r="F81" i="110" s="1"/>
  <c r="F82" i="110" s="1"/>
  <c r="F83" i="110" s="1"/>
  <c r="F84" i="110" s="1"/>
  <c r="F85" i="110" s="1"/>
  <c r="F86" i="110" s="1"/>
  <c r="F87" i="110" s="1"/>
  <c r="F88" i="110" s="1"/>
  <c r="F89" i="110" s="1"/>
  <c r="F90" i="110" s="1"/>
  <c r="F91" i="110" s="1"/>
  <c r="F92" i="110" s="1"/>
  <c r="F93" i="110" s="1"/>
  <c r="F94" i="110" s="1"/>
  <c r="F95" i="110" s="1"/>
  <c r="F96" i="110" s="1"/>
  <c r="F97" i="110" s="1"/>
  <c r="F98" i="110" s="1"/>
  <c r="F99" i="110" s="1"/>
  <c r="F100" i="110" s="1"/>
  <c r="F101" i="110" s="1"/>
  <c r="F102" i="110" s="1"/>
  <c r="F103" i="110" s="1"/>
  <c r="F104" i="110" s="1"/>
  <c r="F105" i="110" s="1"/>
  <c r="F106" i="110" s="1"/>
  <c r="F107" i="110" s="1"/>
  <c r="F108" i="110" s="1"/>
  <c r="F109" i="110" s="1"/>
  <c r="F110" i="110" s="1"/>
  <c r="F111" i="110" s="1"/>
  <c r="F112" i="110" s="1"/>
  <c r="F113" i="110" s="1"/>
  <c r="F114" i="110" s="1"/>
  <c r="F115" i="110" s="1"/>
  <c r="F116" i="110" s="1"/>
  <c r="F117" i="110" s="1"/>
  <c r="F118" i="110" s="1"/>
  <c r="F119" i="110" s="1"/>
  <c r="F120" i="110" s="1"/>
  <c r="F121" i="110" s="1"/>
  <c r="F122" i="110" s="1"/>
  <c r="F123" i="110" s="1"/>
  <c r="F124" i="110" s="1"/>
  <c r="F125" i="110" s="1"/>
  <c r="F126" i="110" s="1"/>
  <c r="F127" i="110" s="1"/>
  <c r="F128" i="110" s="1"/>
  <c r="F129" i="110" s="1"/>
  <c r="F130" i="110" s="1"/>
  <c r="F131" i="110" s="1"/>
  <c r="F132" i="110" s="1"/>
  <c r="F133" i="110" s="1"/>
  <c r="F134" i="110" s="1"/>
  <c r="F135" i="110" s="1"/>
  <c r="F136" i="110" s="1"/>
  <c r="F137" i="110" s="1"/>
  <c r="F138" i="110" s="1"/>
  <c r="F139" i="110" s="1"/>
  <c r="F140" i="110" s="1"/>
  <c r="F141" i="110" s="1"/>
  <c r="F142" i="110" s="1"/>
  <c r="F143" i="110" s="1"/>
  <c r="F144" i="110" s="1"/>
  <c r="F145" i="110" s="1"/>
  <c r="F146" i="110" s="1"/>
  <c r="F147" i="110" s="1"/>
  <c r="F148" i="110" s="1"/>
  <c r="F149" i="110" s="1"/>
  <c r="F150" i="110" s="1"/>
  <c r="F151" i="110" s="1"/>
  <c r="F152" i="110" s="1"/>
  <c r="F153" i="110" s="1"/>
  <c r="F154" i="110" s="1"/>
  <c r="F155" i="110" s="1"/>
  <c r="F156" i="110" s="1"/>
  <c r="F157" i="110" s="1"/>
  <c r="F158" i="110" s="1"/>
  <c r="F159" i="110" s="1"/>
  <c r="F160" i="110" s="1"/>
  <c r="F161" i="110" s="1"/>
  <c r="F162" i="110" s="1"/>
  <c r="F163" i="110" s="1"/>
  <c r="F164" i="110" s="1"/>
  <c r="F165" i="110" s="1"/>
  <c r="F166" i="110" s="1"/>
  <c r="F167" i="110" s="1"/>
  <c r="F168" i="110" s="1"/>
  <c r="F169" i="110" s="1"/>
  <c r="F170" i="110" s="1"/>
  <c r="F171" i="110" s="1"/>
  <c r="F172" i="110" s="1"/>
  <c r="F173" i="110" s="1"/>
  <c r="F174" i="110" s="1"/>
  <c r="F175" i="110" s="1"/>
  <c r="F176" i="110" s="1"/>
  <c r="F177" i="110" s="1"/>
  <c r="F178" i="110" s="1"/>
  <c r="F179" i="110" s="1"/>
  <c r="F180" i="110" s="1"/>
  <c r="F181" i="110" s="1"/>
  <c r="F182" i="110" s="1"/>
  <c r="F183" i="110" s="1"/>
  <c r="F184" i="110" s="1"/>
  <c r="F185" i="110" s="1"/>
  <c r="F186" i="110" s="1"/>
  <c r="F187" i="110" s="1"/>
  <c r="F188" i="110" s="1"/>
  <c r="F189" i="110" s="1"/>
  <c r="F190" i="110" s="1"/>
  <c r="F191" i="110" s="1"/>
  <c r="F192" i="110" s="1"/>
  <c r="F193" i="110" s="1"/>
  <c r="F194" i="110" s="1"/>
  <c r="F195" i="110" s="1"/>
  <c r="F196" i="110" s="1"/>
  <c r="F197" i="110" s="1"/>
  <c r="F198" i="110" s="1"/>
  <c r="F199" i="110" s="1"/>
  <c r="F200" i="110" s="1"/>
  <c r="F201" i="110" s="1"/>
  <c r="F202" i="110" s="1"/>
  <c r="F203" i="110" s="1"/>
  <c r="F204" i="110" s="1"/>
  <c r="F205" i="110" s="1"/>
  <c r="F206" i="110" s="1"/>
  <c r="F207" i="110" s="1"/>
  <c r="F208" i="110" s="1"/>
  <c r="F209" i="110" s="1"/>
  <c r="F210" i="110" s="1"/>
  <c r="F211" i="110" s="1"/>
  <c r="F212" i="110" s="1"/>
  <c r="F213" i="110" s="1"/>
  <c r="F214" i="110" s="1"/>
  <c r="F215" i="110" s="1"/>
  <c r="F216" i="110" s="1"/>
  <c r="F217" i="110" s="1"/>
  <c r="F218" i="110" s="1"/>
  <c r="F219" i="110" s="1"/>
  <c r="F220" i="110" s="1"/>
  <c r="F221" i="110" s="1"/>
  <c r="F222" i="110" s="1"/>
  <c r="F223" i="110" s="1"/>
  <c r="F224" i="110" s="1"/>
  <c r="F225" i="110" s="1"/>
  <c r="F226" i="110" s="1"/>
  <c r="F227" i="110" s="1"/>
  <c r="F228" i="110" s="1"/>
  <c r="F229" i="110" s="1"/>
  <c r="F230" i="110" s="1"/>
  <c r="F231" i="110" s="1"/>
  <c r="F232" i="110" s="1"/>
  <c r="F233" i="110" s="1"/>
  <c r="F234" i="110" s="1"/>
  <c r="F235" i="110" s="1"/>
  <c r="F236" i="110" s="1"/>
  <c r="F237" i="110" s="1"/>
  <c r="F238" i="110" s="1"/>
  <c r="F239" i="110" s="1"/>
  <c r="F240" i="110" s="1"/>
  <c r="F241" i="110" s="1"/>
  <c r="F242" i="110" s="1"/>
  <c r="F243" i="110" s="1"/>
  <c r="F244" i="110" s="1"/>
  <c r="F245" i="110" s="1"/>
  <c r="F246" i="110" s="1"/>
  <c r="F247" i="110" s="1"/>
  <c r="F248" i="110" s="1"/>
  <c r="F249" i="110" s="1"/>
  <c r="F250" i="110" s="1"/>
  <c r="F251" i="110" s="1"/>
  <c r="F252" i="110" s="1"/>
  <c r="F253" i="110" s="1"/>
  <c r="F254" i="110" s="1"/>
  <c r="F255" i="110" s="1"/>
  <c r="F256" i="110" s="1"/>
  <c r="F257" i="110" s="1"/>
  <c r="F258" i="110" s="1"/>
  <c r="F259" i="110" s="1"/>
  <c r="F260" i="110" s="1"/>
  <c r="F261" i="110" s="1"/>
  <c r="F262" i="110" s="1"/>
  <c r="F263" i="110" s="1"/>
  <c r="F264" i="110" s="1"/>
  <c r="F265" i="110" s="1"/>
  <c r="F266" i="110" s="1"/>
  <c r="F267" i="110" s="1"/>
  <c r="F268" i="110" s="1"/>
  <c r="F269" i="110" s="1"/>
  <c r="F270" i="110" s="1"/>
  <c r="F271" i="110" s="1"/>
  <c r="F272" i="110" s="1"/>
  <c r="F273" i="110" s="1"/>
  <c r="F274" i="110" s="1"/>
  <c r="F275" i="110" s="1"/>
  <c r="F276" i="110" s="1"/>
  <c r="F277" i="110" s="1"/>
  <c r="F278" i="110" s="1"/>
  <c r="F279" i="110" s="1"/>
  <c r="F280" i="110" s="1"/>
  <c r="F281" i="110" s="1"/>
  <c r="F282" i="110" s="1"/>
  <c r="F283" i="110" s="1"/>
  <c r="F284" i="110" s="1"/>
  <c r="F285" i="110" s="1"/>
  <c r="F286" i="110" s="1"/>
  <c r="F287" i="110" s="1"/>
  <c r="F288" i="110" s="1"/>
  <c r="F289" i="110" s="1"/>
  <c r="F290" i="110" s="1"/>
  <c r="F291" i="110" s="1"/>
  <c r="F292" i="110" s="1"/>
  <c r="F293" i="110" s="1"/>
  <c r="F294" i="110" s="1"/>
  <c r="F295" i="110" s="1"/>
  <c r="F296" i="110" s="1"/>
  <c r="F297" i="110" s="1"/>
  <c r="F298" i="110" s="1"/>
  <c r="F299" i="110" s="1"/>
  <c r="F300" i="110" s="1"/>
  <c r="F301" i="110" s="1"/>
  <c r="F302" i="110" s="1"/>
  <c r="F303" i="110" s="1"/>
  <c r="F304" i="110" s="1"/>
  <c r="F305" i="110" s="1"/>
  <c r="F306" i="110" s="1"/>
  <c r="F307" i="110" s="1"/>
  <c r="F308" i="110" s="1"/>
  <c r="F309" i="110" s="1"/>
  <c r="F310" i="110" s="1"/>
  <c r="F311" i="110" s="1"/>
  <c r="F312" i="110" s="1"/>
  <c r="F313" i="110" s="1"/>
  <c r="F314" i="110" s="1"/>
  <c r="F315" i="110" s="1"/>
  <c r="F316" i="110" s="1"/>
  <c r="F317" i="110" s="1"/>
  <c r="F318" i="110" s="1"/>
  <c r="F319" i="110" s="1"/>
  <c r="F320" i="110" s="1"/>
  <c r="F321" i="110" s="1"/>
  <c r="F322" i="110" s="1"/>
  <c r="F323" i="110" s="1"/>
  <c r="F324" i="110" s="1"/>
  <c r="F325" i="110" s="1"/>
  <c r="F326" i="110" s="1"/>
  <c r="F327" i="110" s="1"/>
  <c r="F328" i="110" s="1"/>
  <c r="F329" i="110" s="1"/>
  <c r="F330" i="110" s="1"/>
  <c r="F331" i="110" s="1"/>
  <c r="F332" i="110" s="1"/>
  <c r="F333" i="110" s="1"/>
  <c r="F334" i="110" s="1"/>
  <c r="F335" i="110" s="1"/>
  <c r="F336" i="110" s="1"/>
  <c r="F337" i="110" s="1"/>
  <c r="F338" i="110" s="1"/>
  <c r="F339" i="110" s="1"/>
  <c r="F340" i="110" s="1"/>
  <c r="F341" i="110" s="1"/>
  <c r="F342" i="110" s="1"/>
  <c r="F343" i="110" s="1"/>
  <c r="F344" i="110" s="1"/>
  <c r="F345" i="110" s="1"/>
  <c r="F346" i="110" s="1"/>
  <c r="F347" i="110" s="1"/>
  <c r="F348" i="110" s="1"/>
  <c r="F349" i="110" s="1"/>
  <c r="F350" i="110" s="1"/>
  <c r="F351" i="110" s="1"/>
  <c r="F352" i="110" s="1"/>
  <c r="F353" i="110" s="1"/>
  <c r="F354" i="110" s="1"/>
  <c r="F355" i="110" s="1"/>
  <c r="F356" i="110" s="1"/>
  <c r="F357" i="110" s="1"/>
  <c r="F358" i="110" s="1"/>
  <c r="F359" i="110" s="1"/>
  <c r="F360" i="110" s="1"/>
  <c r="F361" i="110" s="1"/>
  <c r="F362" i="110" s="1"/>
  <c r="F363" i="110" s="1"/>
  <c r="F364" i="110" s="1"/>
  <c r="F365" i="110" s="1"/>
  <c r="F366" i="110" s="1"/>
  <c r="F367" i="110" s="1"/>
  <c r="F368" i="110" s="1"/>
  <c r="F369" i="110" s="1"/>
  <c r="F370" i="110" s="1"/>
  <c r="F371" i="110" s="1"/>
  <c r="F372" i="110" s="1"/>
  <c r="F373" i="110" s="1"/>
  <c r="F374" i="110" s="1"/>
  <c r="F375" i="110" s="1"/>
  <c r="F376" i="110" s="1"/>
  <c r="F377" i="110" s="1"/>
  <c r="F378" i="110" s="1"/>
  <c r="F379" i="110" s="1"/>
  <c r="F380" i="110" s="1"/>
  <c r="F381" i="110" s="1"/>
  <c r="F382" i="110" s="1"/>
  <c r="F383" i="110" s="1"/>
  <c r="F384" i="110" s="1"/>
  <c r="F385" i="110" s="1"/>
  <c r="F386" i="110" s="1"/>
  <c r="F387" i="110" s="1"/>
  <c r="F388" i="110" s="1"/>
  <c r="F389" i="110" s="1"/>
  <c r="F390" i="110" s="1"/>
  <c r="F391" i="110" s="1"/>
  <c r="F392" i="110" s="1"/>
  <c r="F393" i="110" s="1"/>
  <c r="F394" i="110" s="1"/>
  <c r="F395" i="110" s="1"/>
  <c r="F396" i="110" s="1"/>
  <c r="F397" i="110" s="1"/>
  <c r="F398" i="110" s="1"/>
  <c r="F399" i="110" s="1"/>
  <c r="F400" i="110" s="1"/>
  <c r="F401" i="110" s="1"/>
  <c r="F402" i="110" s="1"/>
  <c r="F403" i="110" s="1"/>
  <c r="F404" i="110" s="1"/>
  <c r="F405" i="110" s="1"/>
  <c r="F406" i="110" s="1"/>
  <c r="F407" i="110" s="1"/>
  <c r="F408" i="110" s="1"/>
  <c r="F409" i="110" s="1"/>
  <c r="F410" i="110" s="1"/>
  <c r="F411" i="110" s="1"/>
  <c r="F412" i="110" s="1"/>
  <c r="F413" i="110" s="1"/>
  <c r="F414" i="110" s="1"/>
  <c r="F415" i="110" s="1"/>
  <c r="F416" i="110" s="1"/>
  <c r="F417" i="110" s="1"/>
  <c r="F418" i="110" s="1"/>
  <c r="F419" i="110" s="1"/>
  <c r="F420" i="110" s="1"/>
  <c r="F421" i="110" s="1"/>
  <c r="F422" i="110" s="1"/>
  <c r="F423" i="110" s="1"/>
  <c r="F424" i="110" s="1"/>
  <c r="F425" i="110" s="1"/>
  <c r="F426" i="110" s="1"/>
  <c r="F427" i="110" s="1"/>
  <c r="F428" i="110" s="1"/>
  <c r="F429" i="110" s="1"/>
  <c r="F430" i="110" s="1"/>
  <c r="F431" i="110" s="1"/>
  <c r="F432" i="110" s="1"/>
  <c r="F433" i="110" s="1"/>
  <c r="F434" i="110" s="1"/>
  <c r="F435" i="110" s="1"/>
  <c r="F436" i="110" s="1"/>
  <c r="F437" i="110" s="1"/>
  <c r="F438" i="110" s="1"/>
  <c r="F439" i="110" s="1"/>
  <c r="F440" i="110" s="1"/>
  <c r="F441" i="110" s="1"/>
  <c r="F442" i="110" s="1"/>
  <c r="F443" i="110" s="1"/>
  <c r="F444" i="110" s="1"/>
  <c r="F445" i="110" s="1"/>
  <c r="F446" i="110" s="1"/>
  <c r="F447" i="110" s="1"/>
  <c r="F448" i="110" s="1"/>
  <c r="F449" i="110" s="1"/>
  <c r="F450" i="110" s="1"/>
  <c r="F451" i="110" s="1"/>
  <c r="F452" i="110" s="1"/>
  <c r="F453" i="110" s="1"/>
  <c r="F454" i="110" s="1"/>
  <c r="F455" i="110" s="1"/>
  <c r="F456" i="110" s="1"/>
  <c r="F457" i="110" s="1"/>
  <c r="F458" i="110" s="1"/>
  <c r="F459" i="110" s="1"/>
  <c r="F460" i="110" s="1"/>
  <c r="F461" i="110" s="1"/>
  <c r="F462" i="110" s="1"/>
  <c r="F463" i="110" s="1"/>
  <c r="F464" i="110" s="1"/>
  <c r="F465" i="110" s="1"/>
  <c r="F466" i="110" s="1"/>
  <c r="F467" i="110" s="1"/>
  <c r="F468" i="110" s="1"/>
  <c r="F469" i="110" s="1"/>
  <c r="F470" i="110" s="1"/>
  <c r="F471" i="110" s="1"/>
  <c r="F472" i="110" s="1"/>
  <c r="F473" i="110" s="1"/>
  <c r="F474" i="110" s="1"/>
  <c r="F475" i="110" s="1"/>
  <c r="F476" i="110" s="1"/>
  <c r="F477" i="110" s="1"/>
  <c r="F478" i="110" s="1"/>
  <c r="F479" i="110" s="1"/>
  <c r="F480" i="110" s="1"/>
  <c r="F481" i="110" s="1"/>
  <c r="F482" i="110" s="1"/>
  <c r="F483" i="110" s="1"/>
  <c r="F484" i="110" s="1"/>
  <c r="F485" i="110" s="1"/>
  <c r="F486" i="110" s="1"/>
  <c r="F487" i="110" s="1"/>
  <c r="F488" i="110" s="1"/>
  <c r="F489" i="110" s="1"/>
  <c r="F490" i="110" s="1"/>
  <c r="F491" i="110" s="1"/>
  <c r="F492" i="110" s="1"/>
  <c r="F493" i="110" s="1"/>
  <c r="F494" i="110" s="1"/>
  <c r="F495" i="110" s="1"/>
  <c r="F496" i="110" s="1"/>
  <c r="F497" i="110" s="1"/>
  <c r="F498" i="110" s="1"/>
  <c r="F499" i="110" s="1"/>
  <c r="F500" i="110" s="1"/>
  <c r="F501" i="110" s="1"/>
  <c r="F502" i="110" s="1"/>
  <c r="F503" i="110" s="1"/>
  <c r="F504" i="110" s="1"/>
  <c r="F505" i="110" s="1"/>
  <c r="F506" i="110" s="1"/>
  <c r="F507" i="110" s="1"/>
  <c r="F508" i="110" s="1"/>
  <c r="F509" i="110" s="1"/>
  <c r="F510" i="110" s="1"/>
  <c r="F511" i="110" s="1"/>
  <c r="F512" i="110" s="1"/>
  <c r="F513" i="110" s="1"/>
  <c r="F514" i="110" s="1"/>
  <c r="F515" i="110" s="1"/>
  <c r="F516" i="110" s="1"/>
  <c r="F517" i="110" s="1"/>
  <c r="F518" i="110" s="1"/>
  <c r="F519" i="110" s="1"/>
  <c r="F520" i="110" s="1"/>
  <c r="F521" i="110" s="1"/>
  <c r="F522" i="110" s="1"/>
  <c r="F523" i="110" s="1"/>
  <c r="F524" i="110" s="1"/>
  <c r="F525" i="110" s="1"/>
  <c r="F526" i="110" s="1"/>
  <c r="F527" i="110" s="1"/>
  <c r="F528" i="110" s="1"/>
  <c r="F529" i="110" s="1"/>
  <c r="F530" i="110" s="1"/>
  <c r="F531" i="110" s="1"/>
  <c r="F532" i="110" s="1"/>
  <c r="F533" i="110" s="1"/>
  <c r="F534" i="110" s="1"/>
  <c r="F535" i="110" s="1"/>
  <c r="F536" i="110" s="1"/>
  <c r="F537" i="110" s="1"/>
  <c r="F538" i="110" s="1"/>
  <c r="F539" i="110" s="1"/>
  <c r="F540" i="110" s="1"/>
  <c r="F541" i="110" s="1"/>
  <c r="F542" i="110" s="1"/>
  <c r="F543" i="110" s="1"/>
  <c r="F544" i="110" s="1"/>
  <c r="F545" i="110" s="1"/>
  <c r="F546" i="110" s="1"/>
  <c r="F547" i="110" s="1"/>
  <c r="F548" i="110" s="1"/>
  <c r="F549" i="110" s="1"/>
  <c r="F550" i="110" s="1"/>
  <c r="F551" i="110" s="1"/>
  <c r="F552" i="110" s="1"/>
  <c r="F553" i="110" s="1"/>
  <c r="F554" i="110" s="1"/>
  <c r="F555" i="110" s="1"/>
  <c r="F556" i="110" s="1"/>
  <c r="F557" i="110" s="1"/>
  <c r="F558" i="110" s="1"/>
  <c r="F559" i="110" s="1"/>
  <c r="F560" i="110" s="1"/>
  <c r="F561" i="110" s="1"/>
  <c r="F562" i="110" s="1"/>
  <c r="F563" i="110" s="1"/>
  <c r="F564" i="110" s="1"/>
  <c r="F565" i="110" s="1"/>
  <c r="F566" i="110" s="1"/>
  <c r="F567" i="110" s="1"/>
  <c r="F568" i="110" s="1"/>
  <c r="F569" i="110" s="1"/>
  <c r="F570" i="110" s="1"/>
  <c r="F571" i="110" s="1"/>
  <c r="F572" i="110" s="1"/>
  <c r="F573" i="110" s="1"/>
  <c r="F574" i="110" s="1"/>
  <c r="F575" i="110" s="1"/>
  <c r="F576" i="110" s="1"/>
  <c r="F577" i="110" s="1"/>
  <c r="F578" i="110" s="1"/>
  <c r="F579" i="110" s="1"/>
  <c r="F580" i="110" s="1"/>
  <c r="F581" i="110" s="1"/>
  <c r="F582" i="110" s="1"/>
  <c r="F583" i="110" s="1"/>
  <c r="F584" i="110" s="1"/>
  <c r="F585" i="110" s="1"/>
  <c r="F586" i="110" s="1"/>
  <c r="F587" i="110" s="1"/>
  <c r="F588" i="110" s="1"/>
  <c r="F589" i="110" s="1"/>
  <c r="F590" i="110" s="1"/>
  <c r="F591" i="110" s="1"/>
  <c r="F592" i="110" s="1"/>
  <c r="F593" i="110" s="1"/>
  <c r="F594" i="110" s="1"/>
  <c r="F595" i="110" s="1"/>
  <c r="F596" i="110" s="1"/>
  <c r="F597" i="110" s="1"/>
  <c r="F598" i="110" s="1"/>
  <c r="F599" i="110" s="1"/>
  <c r="F600" i="110" s="1"/>
  <c r="F601" i="110" s="1"/>
  <c r="F602" i="110" s="1"/>
  <c r="F603" i="110" s="1"/>
  <c r="F604" i="110" s="1"/>
  <c r="F605" i="110" s="1"/>
  <c r="F606" i="110" s="1"/>
  <c r="F607" i="110" s="1"/>
  <c r="F608" i="110" s="1"/>
  <c r="F609" i="110" s="1"/>
  <c r="F610" i="110" s="1"/>
  <c r="F611" i="110" s="1"/>
  <c r="F612" i="110" s="1"/>
  <c r="F613" i="110" s="1"/>
  <c r="F614" i="110" s="1"/>
  <c r="F615" i="110" s="1"/>
  <c r="F616" i="110" s="1"/>
  <c r="F617" i="110" s="1"/>
  <c r="F618" i="110" s="1"/>
  <c r="F619" i="110" s="1"/>
  <c r="F620" i="110" s="1"/>
  <c r="F621" i="110" s="1"/>
  <c r="F622" i="110" s="1"/>
  <c r="F623" i="110" s="1"/>
  <c r="F624" i="110" s="1"/>
  <c r="F625" i="110" s="1"/>
  <c r="F626" i="110" s="1"/>
  <c r="F627" i="110" s="1"/>
  <c r="F628" i="110" s="1"/>
  <c r="F629" i="110" s="1"/>
  <c r="F630" i="110" s="1"/>
  <c r="F631" i="110" s="1"/>
  <c r="F632" i="110" s="1"/>
  <c r="F633" i="110" s="1"/>
  <c r="F634" i="110" s="1"/>
  <c r="F635" i="110" s="1"/>
  <c r="F636" i="110" s="1"/>
  <c r="F637" i="110" s="1"/>
  <c r="F638" i="110" s="1"/>
  <c r="F639" i="110" s="1"/>
  <c r="F640" i="110" s="1"/>
  <c r="F641" i="110" s="1"/>
  <c r="F642" i="110" s="1"/>
  <c r="F643" i="110" s="1"/>
  <c r="F644" i="110" s="1"/>
  <c r="F645" i="110" s="1"/>
  <c r="F646" i="110" s="1"/>
  <c r="F647" i="110" s="1"/>
  <c r="F648" i="110" s="1"/>
  <c r="F649" i="110" s="1"/>
  <c r="F650" i="110" s="1"/>
  <c r="F651" i="110" s="1"/>
  <c r="F652" i="110" s="1"/>
  <c r="F653" i="110" s="1"/>
  <c r="F654" i="110" s="1"/>
  <c r="F655" i="110" s="1"/>
  <c r="F656" i="110" s="1"/>
  <c r="F657" i="110" s="1"/>
  <c r="F658" i="110" s="1"/>
  <c r="F659" i="110" s="1"/>
  <c r="F660" i="110" s="1"/>
  <c r="F661" i="110" s="1"/>
  <c r="F662" i="110" s="1"/>
  <c r="F663" i="110" s="1"/>
  <c r="F664" i="110" s="1"/>
  <c r="F665" i="110" s="1"/>
  <c r="F666" i="110" s="1"/>
  <c r="F667" i="110" s="1"/>
  <c r="F668" i="110" s="1"/>
  <c r="F669" i="110" s="1"/>
  <c r="F670" i="110" s="1"/>
  <c r="F671" i="110" s="1"/>
  <c r="F672" i="110" s="1"/>
  <c r="F673" i="110" s="1"/>
  <c r="F674" i="110" s="1"/>
  <c r="F675" i="110" s="1"/>
  <c r="F676" i="110" s="1"/>
  <c r="F677" i="110" s="1"/>
  <c r="F678" i="110" s="1"/>
  <c r="F679" i="110" s="1"/>
  <c r="F680" i="110" s="1"/>
  <c r="F681" i="110" s="1"/>
  <c r="F682" i="110" s="1"/>
  <c r="F683" i="110" s="1"/>
  <c r="F684" i="110" s="1"/>
  <c r="F685" i="110" s="1"/>
  <c r="F686" i="110" s="1"/>
  <c r="F687" i="110" s="1"/>
  <c r="F688" i="110" s="1"/>
  <c r="F689" i="110" s="1"/>
  <c r="F690" i="110" s="1"/>
  <c r="F691" i="110" s="1"/>
  <c r="F692" i="110" s="1"/>
  <c r="F693" i="110" s="1"/>
  <c r="F694" i="110" s="1"/>
  <c r="F695" i="110" s="1"/>
  <c r="F696" i="110" s="1"/>
  <c r="F697" i="110" s="1"/>
  <c r="F698" i="110" s="1"/>
  <c r="F699" i="110" s="1"/>
  <c r="F700" i="110" s="1"/>
  <c r="F701" i="110" s="1"/>
  <c r="F702" i="110" s="1"/>
  <c r="F703" i="110" s="1"/>
  <c r="F704" i="110" s="1"/>
  <c r="F705" i="110" s="1"/>
  <c r="F706" i="110" s="1"/>
  <c r="F707" i="110" s="1"/>
  <c r="F708" i="110" s="1"/>
  <c r="F709" i="110" s="1"/>
  <c r="F710" i="110" s="1"/>
  <c r="F711" i="110" s="1"/>
  <c r="F712" i="110" s="1"/>
  <c r="F713" i="110" s="1"/>
  <c r="F714" i="110" s="1"/>
  <c r="F715" i="110" s="1"/>
  <c r="F716" i="110" s="1"/>
  <c r="F717" i="110" s="1"/>
  <c r="F718" i="110" s="1"/>
  <c r="F719" i="110" s="1"/>
  <c r="F720" i="110" s="1"/>
  <c r="F721" i="110" s="1"/>
  <c r="F722" i="110" s="1"/>
  <c r="F723" i="110" s="1"/>
  <c r="F724" i="110" s="1"/>
  <c r="F725" i="110" s="1"/>
  <c r="F726" i="110" s="1"/>
  <c r="F727" i="110" s="1"/>
  <c r="F728" i="110" s="1"/>
  <c r="F729" i="110" s="1"/>
  <c r="F730" i="110" s="1"/>
  <c r="F731" i="110" s="1"/>
  <c r="F732" i="110" s="1"/>
  <c r="F733" i="110" s="1"/>
  <c r="F734" i="110" s="1"/>
  <c r="F735" i="110" s="1"/>
  <c r="F736" i="110" s="1"/>
  <c r="F737" i="110" s="1"/>
  <c r="F738" i="110" s="1"/>
  <c r="F739" i="110" s="1"/>
  <c r="F740" i="110" s="1"/>
  <c r="F741" i="110" s="1"/>
  <c r="F742" i="110" s="1"/>
  <c r="F743" i="110" s="1"/>
  <c r="F744" i="110" s="1"/>
  <c r="F745" i="110" s="1"/>
  <c r="F746" i="110" s="1"/>
  <c r="F747" i="110" s="1"/>
  <c r="F748" i="110" s="1"/>
  <c r="F749" i="110" s="1"/>
  <c r="F750" i="110" s="1"/>
  <c r="F751" i="110" s="1"/>
  <c r="F752" i="110" s="1"/>
  <c r="F753" i="110" s="1"/>
  <c r="F754" i="110" s="1"/>
  <c r="F755" i="110" s="1"/>
  <c r="F756" i="110" s="1"/>
  <c r="F757" i="110" s="1"/>
  <c r="F758" i="110" s="1"/>
  <c r="F759" i="110" s="1"/>
  <c r="F760" i="110" s="1"/>
  <c r="F761" i="110" s="1"/>
  <c r="F762" i="110" s="1"/>
  <c r="F763" i="110" s="1"/>
  <c r="F764" i="110" s="1"/>
  <c r="F765" i="110" s="1"/>
  <c r="F766" i="110" s="1"/>
  <c r="F767" i="110" s="1"/>
  <c r="F768" i="110" s="1"/>
  <c r="F769" i="110" s="1"/>
  <c r="F770" i="110" s="1"/>
  <c r="F771" i="110" s="1"/>
  <c r="F772" i="110" s="1"/>
  <c r="F773" i="110" s="1"/>
  <c r="F774" i="110" s="1"/>
  <c r="F775" i="110" s="1"/>
  <c r="F776" i="110" s="1"/>
  <c r="F777" i="110" s="1"/>
  <c r="F778" i="110" s="1"/>
  <c r="F779" i="110" s="1"/>
  <c r="F780" i="110" s="1"/>
  <c r="F781" i="110" s="1"/>
  <c r="F782" i="110" s="1"/>
  <c r="F783" i="110" s="1"/>
  <c r="F784" i="110" s="1"/>
  <c r="F785" i="110" s="1"/>
  <c r="F786" i="110" s="1"/>
  <c r="F787" i="110" s="1"/>
  <c r="F788" i="110" s="1"/>
  <c r="F789" i="110" s="1"/>
  <c r="F790" i="110" s="1"/>
  <c r="F791" i="110" s="1"/>
  <c r="F792" i="110" s="1"/>
  <c r="F793" i="110" s="1"/>
  <c r="F794" i="110" s="1"/>
  <c r="F795" i="110" s="1"/>
  <c r="F796" i="110" s="1"/>
  <c r="F797" i="110" s="1"/>
  <c r="F798" i="110" s="1"/>
  <c r="F799" i="110" s="1"/>
  <c r="F800" i="110" s="1"/>
  <c r="F801" i="110" s="1"/>
  <c r="F802" i="110" s="1"/>
  <c r="F803" i="110" s="1"/>
  <c r="F804" i="110" s="1"/>
  <c r="F805" i="110" s="1"/>
  <c r="F806" i="110" s="1"/>
  <c r="F807" i="110" s="1"/>
  <c r="F808" i="110" s="1"/>
  <c r="F809" i="110" s="1"/>
  <c r="F810" i="110" s="1"/>
  <c r="F811" i="110" s="1"/>
  <c r="F812" i="110" s="1"/>
  <c r="F813" i="110" s="1"/>
  <c r="F814" i="110" s="1"/>
  <c r="F815" i="110" s="1"/>
  <c r="F816" i="110" s="1"/>
  <c r="F817" i="110" s="1"/>
  <c r="F818" i="110" s="1"/>
  <c r="F819" i="110" s="1"/>
  <c r="F820" i="110" s="1"/>
  <c r="F821" i="110" s="1"/>
  <c r="F822" i="110" s="1"/>
  <c r="F823" i="110" s="1"/>
  <c r="F824" i="110" s="1"/>
  <c r="F825" i="110" s="1"/>
  <c r="F826" i="110" s="1"/>
  <c r="F827" i="110" s="1"/>
  <c r="F828" i="110" s="1"/>
  <c r="F829" i="110" s="1"/>
  <c r="F830" i="110" s="1"/>
  <c r="F831" i="110" s="1"/>
  <c r="F832" i="110" s="1"/>
  <c r="F833" i="110" s="1"/>
  <c r="F834" i="110" s="1"/>
  <c r="F835" i="110" s="1"/>
  <c r="F836" i="110" s="1"/>
  <c r="F837" i="110" s="1"/>
  <c r="F838" i="110" s="1"/>
  <c r="F839" i="110" s="1"/>
  <c r="F840" i="110" s="1"/>
  <c r="F841" i="110" s="1"/>
  <c r="F842" i="110" s="1"/>
  <c r="F843" i="110" s="1"/>
  <c r="F844" i="110" s="1"/>
  <c r="F845" i="110" s="1"/>
  <c r="F846" i="110" s="1"/>
  <c r="F847" i="110" s="1"/>
  <c r="F848" i="110" s="1"/>
  <c r="F849" i="110" s="1"/>
  <c r="F850" i="110" s="1"/>
  <c r="F851" i="110" s="1"/>
  <c r="F852" i="110" s="1"/>
  <c r="F853" i="110" s="1"/>
  <c r="F854" i="110" s="1"/>
  <c r="F855" i="110" s="1"/>
  <c r="F856" i="110" s="1"/>
  <c r="F857" i="110" s="1"/>
  <c r="F858" i="110" s="1"/>
  <c r="F859" i="110" s="1"/>
  <c r="F860" i="110" s="1"/>
  <c r="F861" i="110" s="1"/>
  <c r="F862" i="110" s="1"/>
  <c r="F863" i="110" s="1"/>
  <c r="F864" i="110" s="1"/>
  <c r="F865" i="110" s="1"/>
  <c r="F866" i="110" s="1"/>
  <c r="F867" i="110" s="1"/>
  <c r="F868" i="110" s="1"/>
  <c r="F869" i="110" s="1"/>
  <c r="F870" i="110" s="1"/>
  <c r="F871" i="110" s="1"/>
  <c r="F872" i="110" s="1"/>
  <c r="F873" i="110" s="1"/>
  <c r="F874" i="110" s="1"/>
  <c r="F875" i="110" s="1"/>
  <c r="F876" i="110" s="1"/>
  <c r="F877" i="110" s="1"/>
  <c r="F878" i="110" s="1"/>
  <c r="F879" i="110" s="1"/>
  <c r="F880" i="110" s="1"/>
  <c r="F881" i="110" s="1"/>
  <c r="F882" i="110" s="1"/>
  <c r="F883" i="110" s="1"/>
  <c r="F884" i="110" s="1"/>
  <c r="F885" i="110" s="1"/>
  <c r="F886" i="110" s="1"/>
  <c r="F887" i="110" s="1"/>
  <c r="F888" i="110" s="1"/>
  <c r="F889" i="110" s="1"/>
  <c r="F890" i="110" s="1"/>
  <c r="F891" i="110" s="1"/>
  <c r="F892" i="110" s="1"/>
  <c r="F893" i="110" s="1"/>
  <c r="F894" i="110" s="1"/>
  <c r="F895" i="110" s="1"/>
  <c r="F896" i="110" s="1"/>
  <c r="F897" i="110" s="1"/>
  <c r="F898" i="110" s="1"/>
  <c r="F899" i="110" s="1"/>
  <c r="F900" i="110" s="1"/>
  <c r="F901" i="110" s="1"/>
  <c r="F902" i="110" s="1"/>
  <c r="F903" i="110" s="1"/>
  <c r="F904" i="110" s="1"/>
  <c r="F905" i="110" s="1"/>
  <c r="F906" i="110" s="1"/>
  <c r="F907" i="110" s="1"/>
  <c r="F908" i="110" s="1"/>
  <c r="F909" i="110" s="1"/>
  <c r="F910" i="110" s="1"/>
  <c r="F911" i="110" s="1"/>
  <c r="F912" i="110" s="1"/>
  <c r="F913" i="110" s="1"/>
  <c r="F914" i="110" s="1"/>
  <c r="F915" i="110" s="1"/>
  <c r="F916" i="110" s="1"/>
  <c r="F917" i="110" s="1"/>
  <c r="F918" i="110" s="1"/>
  <c r="F919" i="110" s="1"/>
  <c r="F920" i="110" s="1"/>
  <c r="F921" i="110" s="1"/>
  <c r="F922" i="110" s="1"/>
  <c r="F923" i="110" s="1"/>
  <c r="F924" i="110" s="1"/>
  <c r="F925" i="110" s="1"/>
  <c r="F926" i="110" s="1"/>
  <c r="F927" i="110" s="1"/>
  <c r="F928" i="110" s="1"/>
  <c r="F929" i="110" s="1"/>
  <c r="F930" i="110" s="1"/>
  <c r="F931" i="110" s="1"/>
  <c r="F932" i="110" s="1"/>
  <c r="F933" i="110" s="1"/>
  <c r="F934" i="110" s="1"/>
  <c r="F935" i="110" s="1"/>
  <c r="F936" i="110" s="1"/>
  <c r="F937" i="110" s="1"/>
  <c r="F938" i="110" s="1"/>
  <c r="F939" i="110" s="1"/>
  <c r="F940" i="110" s="1"/>
  <c r="F941" i="110" s="1"/>
  <c r="F942" i="110" s="1"/>
  <c r="F943" i="110" s="1"/>
  <c r="F944" i="110" s="1"/>
  <c r="F945" i="110" s="1"/>
  <c r="F946" i="110" s="1"/>
  <c r="F947" i="110" s="1"/>
  <c r="F948" i="110" s="1"/>
  <c r="F949" i="110" s="1"/>
  <c r="F950" i="110" s="1"/>
  <c r="F951" i="110" s="1"/>
  <c r="F952" i="110" s="1"/>
  <c r="F953" i="110" s="1"/>
  <c r="F954" i="110" s="1"/>
  <c r="F955" i="110" s="1"/>
  <c r="F956" i="110" s="1"/>
  <c r="F957" i="110" s="1"/>
  <c r="F958" i="110" s="1"/>
  <c r="F959" i="110" s="1"/>
  <c r="F960" i="110" s="1"/>
  <c r="F961" i="110" s="1"/>
  <c r="F962" i="110" s="1"/>
  <c r="F963" i="110" s="1"/>
  <c r="F964" i="110" s="1"/>
  <c r="F965" i="110" s="1"/>
  <c r="F966" i="110" s="1"/>
  <c r="F967" i="110" s="1"/>
  <c r="F968" i="110" s="1"/>
  <c r="F969" i="110" s="1"/>
  <c r="F970" i="110" s="1"/>
  <c r="F971" i="110" s="1"/>
  <c r="F972" i="110" s="1"/>
  <c r="F973" i="110" s="1"/>
  <c r="F974" i="110" s="1"/>
  <c r="F975" i="110" s="1"/>
  <c r="F976" i="110" s="1"/>
  <c r="F977" i="110" s="1"/>
  <c r="F978" i="110" s="1"/>
  <c r="F979" i="110" s="1"/>
  <c r="F980" i="110" s="1"/>
  <c r="F981" i="110" s="1"/>
  <c r="F982" i="110" s="1"/>
  <c r="F983" i="110" s="1"/>
  <c r="F984" i="110" s="1"/>
  <c r="F985" i="110" s="1"/>
  <c r="F986" i="110" s="1"/>
  <c r="F987" i="110" s="1"/>
  <c r="F988" i="110" s="1"/>
  <c r="F989" i="110" s="1"/>
  <c r="F990" i="110" s="1"/>
  <c r="F991" i="110" s="1"/>
  <c r="F992" i="110" s="1"/>
  <c r="F993" i="110" s="1"/>
  <c r="F994" i="110" s="1"/>
  <c r="F995" i="110" s="1"/>
  <c r="F996" i="110" s="1"/>
  <c r="F997" i="110" s="1"/>
  <c r="F998" i="110" s="1"/>
  <c r="F999" i="110" s="1"/>
  <c r="F1000" i="110" s="1"/>
  <c r="F1001" i="110" s="1"/>
  <c r="F1002" i="110" s="1"/>
  <c r="F1003" i="110" s="1"/>
  <c r="F1004" i="110" s="1"/>
  <c r="F1005" i="110" s="1"/>
  <c r="F1006" i="110" s="1"/>
  <c r="F1007" i="110" s="1"/>
  <c r="F1008" i="110" s="1"/>
  <c r="F1009" i="110" s="1"/>
  <c r="F1010" i="110" s="1"/>
  <c r="F1011" i="110" s="1"/>
  <c r="F1012" i="110" s="1"/>
  <c r="F1013" i="110" s="1"/>
  <c r="F1014" i="110" s="1"/>
  <c r="F1015" i="110" s="1"/>
  <c r="F1016" i="110" s="1"/>
  <c r="F1017" i="110" s="1"/>
  <c r="F1018" i="110" s="1"/>
  <c r="F1019" i="110" s="1"/>
  <c r="F1020" i="110" s="1"/>
  <c r="F1021" i="110" s="1"/>
  <c r="F1022" i="110" s="1"/>
  <c r="F1023" i="110" s="1"/>
  <c r="F1024" i="110" s="1"/>
  <c r="F1025" i="110" s="1"/>
  <c r="F1026" i="110" s="1"/>
  <c r="F1027" i="110" s="1"/>
  <c r="F1028" i="110" s="1"/>
  <c r="F1029" i="110" s="1"/>
  <c r="F1030" i="110" s="1"/>
  <c r="F1031" i="110" s="1"/>
  <c r="F1032" i="110" s="1"/>
  <c r="F1033" i="110" s="1"/>
  <c r="F1034" i="110" s="1"/>
  <c r="F1035" i="110" s="1"/>
  <c r="F1036" i="110" s="1"/>
  <c r="F1037" i="110" s="1"/>
  <c r="F1038" i="110" s="1"/>
  <c r="F1039" i="110" s="1"/>
  <c r="F1040" i="110" s="1"/>
  <c r="F1041" i="110" s="1"/>
  <c r="F1042" i="110" s="1"/>
  <c r="F1043" i="110" s="1"/>
  <c r="F1044" i="110" s="1"/>
  <c r="F1045" i="110" s="1"/>
  <c r="F1046" i="110" s="1"/>
  <c r="F1047" i="110" s="1"/>
  <c r="F1048" i="110" s="1"/>
  <c r="F1049" i="110" s="1"/>
  <c r="F1050" i="110" s="1"/>
  <c r="F1051" i="110" s="1"/>
  <c r="F1052" i="110" s="1"/>
  <c r="F1053" i="110" s="1"/>
  <c r="F1054" i="110" s="1"/>
  <c r="F1055" i="110" s="1"/>
  <c r="F1056" i="110" s="1"/>
  <c r="F1057" i="110" s="1"/>
  <c r="F1058" i="110" s="1"/>
  <c r="F1059" i="110" s="1"/>
  <c r="F1060" i="110" s="1"/>
  <c r="F1061" i="110" s="1"/>
  <c r="F1062" i="110" s="1"/>
  <c r="F1063" i="110" s="1"/>
  <c r="F1064" i="110" s="1"/>
  <c r="F1065" i="110" s="1"/>
  <c r="F1066" i="110" s="1"/>
  <c r="F1067" i="110" s="1"/>
  <c r="F1068" i="110" s="1"/>
  <c r="F1069" i="110" s="1"/>
  <c r="F1070" i="110" s="1"/>
  <c r="F1071" i="110" s="1"/>
  <c r="F1072" i="110" s="1"/>
  <c r="F1073" i="110" s="1"/>
  <c r="F1074" i="110" s="1"/>
  <c r="F1075" i="110" s="1"/>
  <c r="F1076" i="110" s="1"/>
  <c r="F1077" i="110" s="1"/>
  <c r="F1078" i="110" s="1"/>
  <c r="F1079" i="110" s="1"/>
  <c r="F1080" i="110" s="1"/>
  <c r="F1081" i="110" s="1"/>
  <c r="F1082" i="110" s="1"/>
  <c r="F1083" i="110" s="1"/>
  <c r="F1084" i="110" s="1"/>
  <c r="F1085" i="110" s="1"/>
  <c r="F1086" i="110" s="1"/>
  <c r="F1087" i="110" s="1"/>
  <c r="F1088" i="110" s="1"/>
  <c r="F1089" i="110" s="1"/>
  <c r="F1090" i="110" s="1"/>
  <c r="F1091" i="110" s="1"/>
  <c r="F1092" i="110" s="1"/>
  <c r="F1093" i="110" s="1"/>
  <c r="F1094" i="110" s="1"/>
  <c r="F1095" i="110" s="1"/>
  <c r="F1096" i="110" s="1"/>
  <c r="F1097" i="110" s="1"/>
  <c r="F1098" i="110" s="1"/>
  <c r="F1099" i="110" s="1"/>
  <c r="F1100" i="110" s="1"/>
  <c r="F1101" i="110" s="1"/>
  <c r="F1102" i="110" s="1"/>
  <c r="F1103" i="110" s="1"/>
  <c r="F1104" i="110" s="1"/>
  <c r="F1105" i="110" s="1"/>
  <c r="F1106" i="110" s="1"/>
  <c r="F1107" i="110" s="1"/>
  <c r="F1108" i="110" s="1"/>
  <c r="F1109" i="110" s="1"/>
  <c r="F1110" i="110" s="1"/>
  <c r="F1111" i="110" s="1"/>
  <c r="F1112" i="110" s="1"/>
  <c r="F1113" i="110" s="1"/>
  <c r="F1114" i="110" s="1"/>
  <c r="F1115" i="110" s="1"/>
  <c r="F1116" i="110" s="1"/>
  <c r="F1117" i="110" s="1"/>
  <c r="F1118" i="110" s="1"/>
  <c r="F1119" i="110" s="1"/>
  <c r="F1120" i="110" s="1"/>
  <c r="F1121" i="110" s="1"/>
  <c r="F1122" i="110" s="1"/>
  <c r="F1123" i="110" s="1"/>
  <c r="F1124" i="110" s="1"/>
  <c r="F1125" i="110" s="1"/>
  <c r="F1126" i="110" s="1"/>
  <c r="F1127" i="110" s="1"/>
  <c r="F1128" i="110" s="1"/>
  <c r="F1129" i="110" s="1"/>
  <c r="F1130" i="110" s="1"/>
  <c r="F1131" i="110" s="1"/>
  <c r="F1132" i="110" s="1"/>
  <c r="F1133" i="110" s="1"/>
  <c r="F1134" i="110" s="1"/>
  <c r="F1135" i="110" s="1"/>
  <c r="F1136" i="110" s="1"/>
  <c r="F1137" i="110" s="1"/>
  <c r="F1138" i="110" s="1"/>
  <c r="F1139" i="110" s="1"/>
  <c r="F1140" i="110" s="1"/>
  <c r="F1141" i="110" s="1"/>
  <c r="F1142" i="110" s="1"/>
  <c r="F1143" i="110" s="1"/>
  <c r="F1144" i="110" s="1"/>
  <c r="F1145" i="110" s="1"/>
  <c r="F1146" i="110" s="1"/>
  <c r="F1147" i="110" s="1"/>
  <c r="F1148" i="110" s="1"/>
  <c r="F1149" i="110" s="1"/>
  <c r="F1150" i="110" s="1"/>
  <c r="F1151" i="110" s="1"/>
  <c r="F1152" i="110" s="1"/>
  <c r="F1153" i="110" s="1"/>
  <c r="F1154" i="110" s="1"/>
  <c r="F1155" i="110" s="1"/>
  <c r="F1156" i="110" s="1"/>
  <c r="F1157" i="110" s="1"/>
  <c r="F1158" i="110" s="1"/>
  <c r="F1159" i="110" s="1"/>
  <c r="F1160" i="110" s="1"/>
  <c r="F1161" i="110" s="1"/>
  <c r="F1162" i="110" s="1"/>
  <c r="F1163" i="110" s="1"/>
  <c r="F1164" i="110" s="1"/>
  <c r="F1165" i="110" s="1"/>
  <c r="F1166" i="110" s="1"/>
  <c r="F1167" i="110" s="1"/>
  <c r="F1168" i="110" s="1"/>
  <c r="F1169" i="110" s="1"/>
  <c r="F1170" i="110" s="1"/>
  <c r="F1171" i="110" s="1"/>
  <c r="F1172" i="110" s="1"/>
  <c r="F1173" i="110" s="1"/>
  <c r="F1174" i="110" s="1"/>
  <c r="F1175" i="110" s="1"/>
  <c r="F1176" i="110" s="1"/>
  <c r="F1177" i="110" s="1"/>
  <c r="F1178" i="110" s="1"/>
  <c r="F1179" i="110" s="1"/>
  <c r="F1180" i="110" s="1"/>
  <c r="F1181" i="110" s="1"/>
  <c r="F1182" i="110" s="1"/>
  <c r="F1183" i="110" s="1"/>
  <c r="F1184" i="110" s="1"/>
  <c r="F1185" i="110" s="1"/>
  <c r="F1186" i="110" s="1"/>
  <c r="F1187" i="110" s="1"/>
  <c r="F1188" i="110" s="1"/>
  <c r="F1189" i="110" s="1"/>
  <c r="F1190" i="110" s="1"/>
  <c r="F1191" i="110" s="1"/>
  <c r="F1192" i="110" s="1"/>
  <c r="F1193" i="110" s="1"/>
  <c r="F1194" i="110" s="1"/>
  <c r="F1195" i="110" s="1"/>
  <c r="F1196" i="110" s="1"/>
  <c r="F1197" i="110" s="1"/>
  <c r="F1198" i="110" s="1"/>
  <c r="F1199" i="110" s="1"/>
  <c r="F1200" i="110" s="1"/>
  <c r="F1201" i="110" s="1"/>
  <c r="F1202" i="110" s="1"/>
  <c r="F1203" i="110" s="1"/>
  <c r="F1204" i="110" s="1"/>
  <c r="F1205" i="110" s="1"/>
  <c r="F1206" i="110" s="1"/>
  <c r="F1207" i="110" s="1"/>
  <c r="F1208" i="110" s="1"/>
  <c r="F1209" i="110" s="1"/>
  <c r="F1210" i="110" s="1"/>
  <c r="F1211" i="110" s="1"/>
  <c r="F1212" i="110" s="1"/>
  <c r="F1213" i="110" s="1"/>
  <c r="F1214" i="110" s="1"/>
  <c r="F1215" i="110" s="1"/>
  <c r="F1216" i="110" s="1"/>
  <c r="F1217" i="110" s="1"/>
  <c r="F1218" i="110" s="1"/>
  <c r="F1219" i="110" s="1"/>
  <c r="F1220" i="110" s="1"/>
  <c r="F1221" i="110" s="1"/>
  <c r="F1222" i="110" s="1"/>
  <c r="F1223" i="110" s="1"/>
  <c r="F1224" i="110" s="1"/>
  <c r="F1225" i="110" s="1"/>
  <c r="F1226" i="110" s="1"/>
  <c r="F1227" i="110" s="1"/>
  <c r="F1228" i="110" s="1"/>
  <c r="F1229" i="110" s="1"/>
  <c r="F1230" i="110" s="1"/>
  <c r="F1231" i="110" s="1"/>
  <c r="F1232" i="110" s="1"/>
  <c r="F1233" i="110" s="1"/>
  <c r="F1234" i="110" s="1"/>
  <c r="F1235" i="110" s="1"/>
  <c r="F1236" i="110" s="1"/>
  <c r="F1237" i="110" s="1"/>
  <c r="F1238" i="110" s="1"/>
  <c r="F1239" i="110" s="1"/>
  <c r="F1240" i="110" s="1"/>
  <c r="F1241" i="110" s="1"/>
  <c r="F1242" i="110" s="1"/>
  <c r="F1243" i="110" s="1"/>
  <c r="F1244" i="110" s="1"/>
  <c r="F1245" i="110" s="1"/>
  <c r="F1246" i="110" s="1"/>
  <c r="F1247" i="110" s="1"/>
  <c r="F1248" i="110" s="1"/>
  <c r="F1249" i="110" s="1"/>
  <c r="F1250" i="110" s="1"/>
  <c r="F1251" i="110" s="1"/>
  <c r="F1252" i="110" s="1"/>
  <c r="F1253" i="110" s="1"/>
  <c r="F1254" i="110" s="1"/>
  <c r="F1255" i="110" s="1"/>
  <c r="F1256" i="110" s="1"/>
  <c r="F1257" i="110" s="1"/>
  <c r="F1258" i="110" s="1"/>
  <c r="F1259" i="110" s="1"/>
  <c r="F1260" i="110" s="1"/>
  <c r="F1261" i="110" s="1"/>
  <c r="F1262" i="110" s="1"/>
  <c r="F1263" i="110" s="1"/>
  <c r="F1264" i="110" s="1"/>
  <c r="F1265" i="110" s="1"/>
  <c r="F1266" i="110" s="1"/>
  <c r="F1267" i="110" s="1"/>
  <c r="F1268" i="110" s="1"/>
  <c r="F1269" i="110" s="1"/>
  <c r="F1270" i="110" s="1"/>
  <c r="F1271" i="110" s="1"/>
  <c r="F1272" i="110" s="1"/>
  <c r="F1273" i="110" s="1"/>
  <c r="F1274" i="110" s="1"/>
  <c r="F1275" i="110" s="1"/>
  <c r="F1276" i="110" s="1"/>
  <c r="F1277" i="110" s="1"/>
  <c r="F1278" i="110" s="1"/>
  <c r="F1279" i="110" s="1"/>
  <c r="F1280" i="110" s="1"/>
  <c r="F1281" i="110" s="1"/>
  <c r="F1282" i="110" s="1"/>
  <c r="F1283" i="110" s="1"/>
  <c r="F1284" i="110" s="1"/>
  <c r="F1285" i="110" s="1"/>
  <c r="F1286" i="110" s="1"/>
  <c r="F1287" i="110" s="1"/>
  <c r="F1288" i="110" s="1"/>
  <c r="F1289" i="110" s="1"/>
  <c r="F1290" i="110" s="1"/>
  <c r="F1291" i="110" s="1"/>
  <c r="F1292" i="110" s="1"/>
  <c r="F1293" i="110" s="1"/>
  <c r="F1294" i="110" s="1"/>
  <c r="F1295" i="110" s="1"/>
  <c r="F1296" i="110" s="1"/>
  <c r="F1297" i="110" s="1"/>
  <c r="F1298" i="110" s="1"/>
  <c r="F1299" i="110" s="1"/>
  <c r="F1300" i="110" s="1"/>
  <c r="F1301" i="110" s="1"/>
  <c r="F1302" i="110" s="1"/>
  <c r="F1303" i="110" s="1"/>
  <c r="F1304" i="110" s="1"/>
  <c r="F1305" i="110" s="1"/>
  <c r="F1306" i="110" s="1"/>
  <c r="F1307" i="110" s="1"/>
  <c r="F1308" i="110" s="1"/>
  <c r="F1309" i="110" s="1"/>
  <c r="F1310" i="110" s="1"/>
  <c r="F1311" i="110" s="1"/>
  <c r="F1312" i="110" s="1"/>
  <c r="F1313" i="110" s="1"/>
  <c r="F1314" i="110" s="1"/>
  <c r="F1315" i="110" s="1"/>
  <c r="F1316" i="110" s="1"/>
  <c r="F1317" i="110" s="1"/>
  <c r="F1318" i="110" s="1"/>
  <c r="F1319" i="110" s="1"/>
  <c r="F1320" i="110" s="1"/>
  <c r="F1321" i="110" s="1"/>
  <c r="F1322" i="110" s="1"/>
  <c r="F1323" i="110" s="1"/>
  <c r="F1324" i="110" s="1"/>
  <c r="F1325" i="110" s="1"/>
  <c r="F1326" i="110" s="1"/>
  <c r="F1327" i="110" s="1"/>
  <c r="F1328" i="110" s="1"/>
  <c r="F1329" i="110" s="1"/>
  <c r="F1330" i="110" s="1"/>
  <c r="F1331" i="110" s="1"/>
  <c r="F1332" i="110" s="1"/>
  <c r="F1333" i="110" s="1"/>
  <c r="F1334" i="110" s="1"/>
  <c r="F1335" i="110" s="1"/>
  <c r="F1336" i="110" s="1"/>
  <c r="F1337" i="110" s="1"/>
  <c r="F1338" i="110" s="1"/>
  <c r="F1339" i="110" s="1"/>
  <c r="F1340" i="110" s="1"/>
  <c r="F1341" i="110" s="1"/>
  <c r="F1342" i="110" s="1"/>
  <c r="F1343" i="110" s="1"/>
  <c r="F1344" i="110" s="1"/>
  <c r="F1345" i="110" s="1"/>
  <c r="F1346" i="110" s="1"/>
  <c r="F1347" i="110" s="1"/>
  <c r="F1348" i="110" s="1"/>
  <c r="F1349" i="110" s="1"/>
  <c r="F1350" i="110" s="1"/>
  <c r="F1351" i="110" s="1"/>
  <c r="F1352" i="110" s="1"/>
  <c r="F1353" i="110" s="1"/>
  <c r="F1354" i="110" s="1"/>
  <c r="F1355" i="110" s="1"/>
  <c r="F1356" i="110" s="1"/>
  <c r="F1357" i="110" s="1"/>
  <c r="F1358" i="110" s="1"/>
  <c r="F1359" i="110" s="1"/>
  <c r="F1360" i="110" s="1"/>
  <c r="F1361" i="110" s="1"/>
  <c r="F1362" i="110" s="1"/>
  <c r="F1363" i="110" s="1"/>
  <c r="F1364" i="110" s="1"/>
  <c r="F1365" i="110" s="1"/>
  <c r="F1366" i="110" s="1"/>
  <c r="F1367" i="110" s="1"/>
  <c r="F1368" i="110" s="1"/>
  <c r="F1369" i="110" s="1"/>
  <c r="F1370" i="110" s="1"/>
  <c r="F1371" i="110" s="1"/>
  <c r="F1372" i="110" s="1"/>
  <c r="F1373" i="110" s="1"/>
  <c r="F1374" i="110" s="1"/>
  <c r="F1375" i="110" s="1"/>
  <c r="F1376" i="110" s="1"/>
  <c r="F1377" i="110" s="1"/>
  <c r="F1378" i="110" s="1"/>
  <c r="F1379" i="110" s="1"/>
  <c r="F1380" i="110" s="1"/>
  <c r="F1381" i="110" s="1"/>
  <c r="F1382" i="110" s="1"/>
  <c r="F1383" i="110" s="1"/>
  <c r="F1384" i="110" s="1"/>
  <c r="F1385" i="110" s="1"/>
  <c r="F1386" i="110" s="1"/>
  <c r="F1387" i="110" s="1"/>
  <c r="F1388" i="110" s="1"/>
  <c r="F1389" i="110" s="1"/>
  <c r="F1390" i="110" s="1"/>
  <c r="F1391" i="110" s="1"/>
  <c r="F1392" i="110" s="1"/>
  <c r="F1393" i="110" s="1"/>
  <c r="F1394" i="110" s="1"/>
  <c r="F1395" i="110" s="1"/>
  <c r="F1396" i="110" s="1"/>
  <c r="F1397" i="110" s="1"/>
  <c r="F1398" i="110" s="1"/>
  <c r="F1399" i="110" s="1"/>
  <c r="F1400" i="110" s="1"/>
  <c r="F1401" i="110" s="1"/>
  <c r="F1402" i="110" s="1"/>
  <c r="F1403" i="110" s="1"/>
  <c r="F1404" i="110" s="1"/>
  <c r="F1405" i="110" s="1"/>
  <c r="F1406" i="110" s="1"/>
  <c r="F1407" i="110" s="1"/>
  <c r="F1408" i="110" s="1"/>
  <c r="F1409" i="110" s="1"/>
  <c r="F1410" i="110" s="1"/>
  <c r="F1411" i="110" s="1"/>
  <c r="F1412" i="110" s="1"/>
  <c r="F1413" i="110" s="1"/>
  <c r="F1414" i="110" s="1"/>
  <c r="F1415" i="110" s="1"/>
  <c r="F1416" i="110" s="1"/>
  <c r="F1417" i="110" s="1"/>
  <c r="F1418" i="110" s="1"/>
  <c r="F1419" i="110" s="1"/>
  <c r="F1420" i="110" s="1"/>
  <c r="F1421" i="110" s="1"/>
  <c r="F1422" i="110" s="1"/>
  <c r="F1423" i="110" s="1"/>
  <c r="F1424" i="110" s="1"/>
  <c r="F1425" i="110" s="1"/>
  <c r="F1426" i="110" s="1"/>
  <c r="F1427" i="110" s="1"/>
  <c r="F1428" i="110" s="1"/>
  <c r="F1429" i="110" s="1"/>
  <c r="F1430" i="110" s="1"/>
  <c r="F1431" i="110" s="1"/>
  <c r="F1432" i="110" s="1"/>
  <c r="F1433" i="110" s="1"/>
  <c r="F1434" i="110" s="1"/>
  <c r="F1435" i="110" s="1"/>
  <c r="F1436" i="110" s="1"/>
  <c r="F1437" i="110" s="1"/>
  <c r="F1438" i="110" s="1"/>
  <c r="F1439" i="110" s="1"/>
  <c r="F1440" i="110" s="1"/>
  <c r="F1441" i="110" s="1"/>
  <c r="F1442" i="110" s="1"/>
  <c r="F1443" i="110" s="1"/>
  <c r="F1444" i="110" s="1"/>
  <c r="F1445" i="110" s="1"/>
  <c r="F1446" i="110" s="1"/>
  <c r="F1447" i="110" s="1"/>
  <c r="F1448" i="110" s="1"/>
  <c r="F1449" i="110" s="1"/>
  <c r="F1450" i="110" s="1"/>
  <c r="F1451" i="110" s="1"/>
  <c r="F1452" i="110" s="1"/>
  <c r="F1453" i="110" s="1"/>
  <c r="F1454" i="110" s="1"/>
  <c r="F1455" i="110" s="1"/>
  <c r="F1456" i="110" s="1"/>
  <c r="F1457" i="110" s="1"/>
  <c r="F1458" i="110" s="1"/>
  <c r="F1459" i="110" s="1"/>
  <c r="F1460" i="110" s="1"/>
  <c r="F1461" i="110" s="1"/>
  <c r="F1462" i="110" s="1"/>
  <c r="F1463" i="110" s="1"/>
  <c r="F1464" i="110" s="1"/>
  <c r="F1465" i="110" s="1"/>
  <c r="F1466" i="110" s="1"/>
  <c r="F1467" i="110" s="1"/>
  <c r="F1468" i="110" s="1"/>
  <c r="F1469" i="110" s="1"/>
  <c r="F1470" i="110" s="1"/>
  <c r="F1471" i="110" s="1"/>
  <c r="F1472" i="110" s="1"/>
  <c r="F1473" i="110" s="1"/>
  <c r="F1474" i="110" s="1"/>
  <c r="F1475" i="110" s="1"/>
  <c r="F1476" i="110" s="1"/>
  <c r="F1477" i="110" s="1"/>
  <c r="F1478" i="110" s="1"/>
  <c r="F1479" i="110" s="1"/>
  <c r="F1480" i="110" s="1"/>
  <c r="F1481" i="110" s="1"/>
  <c r="F1482" i="110" s="1"/>
  <c r="F1483" i="110" s="1"/>
  <c r="F1484" i="110" s="1"/>
  <c r="F1485" i="110" s="1"/>
  <c r="F1486" i="110" s="1"/>
  <c r="F1487" i="110" s="1"/>
  <c r="F1488" i="110" s="1"/>
  <c r="F1489" i="110" s="1"/>
  <c r="F1490" i="110" s="1"/>
  <c r="F1491" i="110" s="1"/>
  <c r="F1492" i="110" s="1"/>
  <c r="F1493" i="110" s="1"/>
  <c r="F1494" i="110" s="1"/>
  <c r="F1495" i="110" s="1"/>
  <c r="F1496" i="110" s="1"/>
  <c r="F1497" i="110" s="1"/>
  <c r="F1498" i="110" s="1"/>
  <c r="F1499" i="110" s="1"/>
  <c r="F1500" i="110" s="1"/>
  <c r="F1501" i="110" s="1"/>
  <c r="F1502" i="110" s="1"/>
  <c r="F1503" i="110" s="1"/>
  <c r="F1504" i="110" s="1"/>
  <c r="F1505" i="110" s="1"/>
  <c r="F1506" i="110" s="1"/>
  <c r="F1507" i="110" s="1"/>
  <c r="F1508" i="110" s="1"/>
  <c r="F1509" i="110" s="1"/>
  <c r="F1510" i="110" s="1"/>
  <c r="F1511" i="110" s="1"/>
  <c r="F1512" i="110" s="1"/>
  <c r="F1513" i="110" s="1"/>
  <c r="F1514" i="110" s="1"/>
  <c r="F1515" i="110" s="1"/>
  <c r="F1516" i="110" s="1"/>
  <c r="F1517" i="110" s="1"/>
  <c r="F1518" i="110" s="1"/>
  <c r="F1519" i="110" s="1"/>
  <c r="F1520" i="110" s="1"/>
  <c r="F1521" i="110" s="1"/>
  <c r="F1522" i="110" s="1"/>
  <c r="F1523" i="110" s="1"/>
  <c r="F1524" i="110" s="1"/>
  <c r="F1525" i="110" s="1"/>
  <c r="F1526" i="110" s="1"/>
  <c r="F1527" i="110" s="1"/>
  <c r="F1528" i="110" s="1"/>
  <c r="F1529" i="110" s="1"/>
  <c r="F1530" i="110" s="1"/>
  <c r="F1531" i="110" s="1"/>
  <c r="F1532" i="110" s="1"/>
  <c r="F1533" i="110" s="1"/>
  <c r="F1534" i="110" s="1"/>
  <c r="F1535" i="110" s="1"/>
  <c r="F1536" i="110" s="1"/>
  <c r="F1537" i="110" s="1"/>
  <c r="F1538" i="110" s="1"/>
  <c r="F1539" i="110" s="1"/>
  <c r="F1540" i="110" s="1"/>
  <c r="F1541" i="110" s="1"/>
  <c r="F1542" i="110" s="1"/>
  <c r="F1543" i="110" s="1"/>
  <c r="F1544" i="110" s="1"/>
  <c r="F1545" i="110" s="1"/>
  <c r="F1546" i="110" s="1"/>
  <c r="F1547" i="110" s="1"/>
  <c r="F1548" i="110" s="1"/>
  <c r="F1549" i="110" s="1"/>
  <c r="F1550" i="110" s="1"/>
  <c r="F1551" i="110" s="1"/>
  <c r="F1552" i="110" s="1"/>
  <c r="F1553" i="110" s="1"/>
  <c r="F1554" i="110" s="1"/>
  <c r="F1555" i="110" s="1"/>
  <c r="F1556" i="110" s="1"/>
  <c r="F1557" i="110" s="1"/>
  <c r="F1558" i="110" s="1"/>
  <c r="F1559" i="110" s="1"/>
  <c r="F1560" i="110" s="1"/>
  <c r="F1561" i="110" s="1"/>
  <c r="F1562" i="110" s="1"/>
  <c r="F1563" i="110" s="1"/>
  <c r="F1564" i="110" s="1"/>
  <c r="F1565" i="110" s="1"/>
  <c r="F1566" i="110" s="1"/>
  <c r="F1567" i="110" s="1"/>
  <c r="F1568" i="110" s="1"/>
  <c r="F1569" i="110" s="1"/>
  <c r="F1570" i="110" s="1"/>
  <c r="F1571" i="110" s="1"/>
  <c r="F1572" i="110" s="1"/>
  <c r="F1573" i="110" s="1"/>
  <c r="F1574" i="110" s="1"/>
  <c r="F1575" i="110" s="1"/>
  <c r="F1576" i="110" s="1"/>
  <c r="F1577" i="110" s="1"/>
  <c r="F1578" i="110" s="1"/>
  <c r="F1579" i="110" s="1"/>
  <c r="F1580" i="110" s="1"/>
  <c r="F1581" i="110" s="1"/>
  <c r="F1582" i="110" s="1"/>
  <c r="F1583" i="110" s="1"/>
  <c r="F1584" i="110" s="1"/>
  <c r="F1585" i="110" s="1"/>
  <c r="F1586" i="110" s="1"/>
  <c r="F1587" i="110" s="1"/>
  <c r="F1588" i="110" s="1"/>
  <c r="F1589" i="110" s="1"/>
  <c r="F1590" i="110" s="1"/>
  <c r="F1591" i="110" s="1"/>
  <c r="F1592" i="110" s="1"/>
  <c r="F1593" i="110" s="1"/>
  <c r="F1594" i="110" s="1"/>
  <c r="F1595" i="110" s="1"/>
  <c r="F1596" i="110" s="1"/>
  <c r="F1597" i="110" s="1"/>
  <c r="F1598" i="110" s="1"/>
  <c r="F1599" i="110" s="1"/>
  <c r="F1600" i="110" s="1"/>
  <c r="F1601" i="110" s="1"/>
  <c r="F1602" i="110" s="1"/>
  <c r="F1603" i="110" s="1"/>
  <c r="F1604" i="110" s="1"/>
  <c r="F1605" i="110" s="1"/>
  <c r="F1606" i="110" s="1"/>
  <c r="F1607" i="110" s="1"/>
  <c r="F1608" i="110" s="1"/>
  <c r="F1609" i="110" s="1"/>
  <c r="F1610" i="110" s="1"/>
  <c r="F1611" i="110" s="1"/>
  <c r="F1612" i="110" s="1"/>
  <c r="F1613" i="110" s="1"/>
  <c r="F1614" i="110" s="1"/>
  <c r="F1615" i="110" s="1"/>
  <c r="F1616" i="110" s="1"/>
  <c r="F1617" i="110" s="1"/>
  <c r="F1618" i="110" s="1"/>
  <c r="F1619" i="110" s="1"/>
  <c r="F1620" i="110" s="1"/>
  <c r="F1621" i="110" s="1"/>
  <c r="F1622" i="110" s="1"/>
  <c r="F1623" i="110" s="1"/>
  <c r="F1624" i="110" s="1"/>
  <c r="F1625" i="110" s="1"/>
  <c r="F1626" i="110" s="1"/>
  <c r="F1627" i="110" s="1"/>
  <c r="F1628" i="110" s="1"/>
  <c r="F1629" i="110" s="1"/>
  <c r="F1630" i="110" s="1"/>
  <c r="F1631" i="110" s="1"/>
  <c r="F1632" i="110" s="1"/>
  <c r="F1633" i="110" s="1"/>
  <c r="F1634" i="110" s="1"/>
  <c r="F1635" i="110" s="1"/>
  <c r="F1636" i="110" s="1"/>
  <c r="F1637" i="110" s="1"/>
  <c r="F1638" i="110" s="1"/>
  <c r="F1639" i="110" s="1"/>
  <c r="F1640" i="110" s="1"/>
  <c r="F1641" i="110" s="1"/>
  <c r="F1642" i="110" s="1"/>
  <c r="F1643" i="110" s="1"/>
  <c r="F1644" i="110" s="1"/>
  <c r="F1645" i="110" s="1"/>
  <c r="F1646" i="110" s="1"/>
  <c r="F1647" i="110" s="1"/>
  <c r="F1648" i="110" s="1"/>
  <c r="F1649" i="110" s="1"/>
  <c r="F1650" i="110" s="1"/>
  <c r="F1651" i="110" s="1"/>
  <c r="F1652" i="110" s="1"/>
  <c r="F1653" i="110" s="1"/>
  <c r="F1654" i="110" s="1"/>
  <c r="F1655" i="110" s="1"/>
  <c r="F1656" i="110" s="1"/>
  <c r="F1657" i="110" s="1"/>
  <c r="F1658" i="110" s="1"/>
  <c r="F1659" i="110" s="1"/>
  <c r="F1660" i="110" s="1"/>
  <c r="F1661" i="110" s="1"/>
  <c r="F1662" i="110" s="1"/>
  <c r="F1663" i="110" s="1"/>
  <c r="F1664" i="110" s="1"/>
  <c r="F1665" i="110" s="1"/>
  <c r="F1666" i="110" s="1"/>
  <c r="F1667" i="110" s="1"/>
  <c r="F1668" i="110" s="1"/>
  <c r="F1669" i="110" s="1"/>
  <c r="F1670" i="110" s="1"/>
  <c r="F1671" i="110" s="1"/>
  <c r="F1672" i="110" s="1"/>
  <c r="F1673" i="110" s="1"/>
  <c r="F1674" i="110" s="1"/>
  <c r="F1675" i="110" s="1"/>
  <c r="F1676" i="110" s="1"/>
  <c r="F1677" i="110" s="1"/>
  <c r="F1678" i="110" s="1"/>
  <c r="F1679" i="110" s="1"/>
  <c r="F1680" i="110" s="1"/>
  <c r="F1681" i="110" s="1"/>
  <c r="F1682" i="110" s="1"/>
  <c r="F1683" i="110" s="1"/>
  <c r="F1684" i="110" s="1"/>
  <c r="F1685" i="110" s="1"/>
  <c r="F1686" i="110" s="1"/>
  <c r="F1687" i="110" s="1"/>
  <c r="F1688" i="110" s="1"/>
  <c r="F1689" i="110" s="1"/>
  <c r="F1690" i="110" s="1"/>
  <c r="F1691" i="110" s="1"/>
  <c r="F1692" i="110" s="1"/>
  <c r="F1693" i="110" s="1"/>
  <c r="F1694" i="110" s="1"/>
  <c r="F1695" i="110" s="1"/>
  <c r="F1696" i="110" s="1"/>
  <c r="F1697" i="110" s="1"/>
  <c r="F1698" i="110" s="1"/>
  <c r="F1699" i="110" s="1"/>
  <c r="F1700" i="110" s="1"/>
  <c r="F1701" i="110" s="1"/>
  <c r="F1702" i="110" s="1"/>
  <c r="F1703" i="110" s="1"/>
  <c r="F1704" i="110" s="1"/>
  <c r="F1705" i="110" s="1"/>
  <c r="F1706" i="110" s="1"/>
  <c r="F1707" i="110" s="1"/>
  <c r="F1708" i="110" s="1"/>
  <c r="F1709" i="110" s="1"/>
  <c r="F1710" i="110" s="1"/>
  <c r="F1711" i="110" s="1"/>
  <c r="F1712" i="110" s="1"/>
  <c r="F1713" i="110" s="1"/>
  <c r="F1714" i="110" s="1"/>
  <c r="F1715" i="110" s="1"/>
  <c r="F1716" i="110" s="1"/>
  <c r="F1717" i="110" s="1"/>
  <c r="F1718" i="110" s="1"/>
  <c r="F1719" i="110" s="1"/>
  <c r="F1720" i="110" s="1"/>
  <c r="F1721" i="110" s="1"/>
  <c r="F1722" i="110" s="1"/>
  <c r="F1723" i="110" s="1"/>
  <c r="F1724" i="110" s="1"/>
  <c r="F1725" i="110" s="1"/>
  <c r="F1726" i="110" s="1"/>
  <c r="F1727" i="110" s="1"/>
  <c r="F1728" i="110" s="1"/>
  <c r="F1729" i="110" s="1"/>
  <c r="F1730" i="110" s="1"/>
  <c r="F1731" i="110" s="1"/>
  <c r="F1732" i="110" s="1"/>
  <c r="F1733" i="110" s="1"/>
  <c r="F1734" i="110" s="1"/>
  <c r="F1735" i="110" s="1"/>
  <c r="F1736" i="110" s="1"/>
  <c r="F1737" i="110" s="1"/>
  <c r="F1738" i="110" s="1"/>
  <c r="F1739" i="110" s="1"/>
  <c r="F1740" i="110" s="1"/>
  <c r="F1741" i="110" s="1"/>
  <c r="F1742" i="110" s="1"/>
  <c r="F1743" i="110" s="1"/>
  <c r="F1744" i="110" s="1"/>
  <c r="F1745" i="110" s="1"/>
  <c r="F1746" i="110" s="1"/>
  <c r="F1747" i="110" s="1"/>
  <c r="F1748" i="110" s="1"/>
  <c r="F1749" i="110" s="1"/>
  <c r="F1750" i="110" s="1"/>
  <c r="F1751" i="110" s="1"/>
  <c r="F1752" i="110" s="1"/>
  <c r="F1753" i="110" s="1"/>
  <c r="F1754" i="110" s="1"/>
  <c r="F1755" i="110" s="1"/>
  <c r="F1756" i="110" s="1"/>
  <c r="F1757" i="110" s="1"/>
  <c r="F1758" i="110" s="1"/>
  <c r="F1759" i="110" s="1"/>
  <c r="F1760" i="110" s="1"/>
  <c r="F1761" i="110" s="1"/>
  <c r="F1762" i="110" s="1"/>
  <c r="F1763" i="110" s="1"/>
  <c r="F1764" i="110" s="1"/>
  <c r="F1765" i="110" s="1"/>
  <c r="F1766" i="110" s="1"/>
  <c r="F1767" i="110" s="1"/>
  <c r="F1768" i="110" s="1"/>
  <c r="F1769" i="110" s="1"/>
  <c r="F1770" i="110" s="1"/>
  <c r="F1771" i="110" s="1"/>
  <c r="F1772" i="110" s="1"/>
  <c r="F1773" i="110" s="1"/>
  <c r="F1774" i="110" s="1"/>
  <c r="F1775" i="110" s="1"/>
  <c r="F1776" i="110" s="1"/>
  <c r="F1777" i="110" s="1"/>
  <c r="F1778" i="110" s="1"/>
  <c r="F1779" i="110" s="1"/>
  <c r="F1780" i="110" s="1"/>
  <c r="F1781" i="110" s="1"/>
  <c r="F1782" i="110" s="1"/>
  <c r="F1783" i="110" s="1"/>
  <c r="F1784" i="110" s="1"/>
  <c r="F1785" i="110" s="1"/>
  <c r="F1786" i="110" s="1"/>
  <c r="F1787" i="110" s="1"/>
  <c r="F1788" i="110" s="1"/>
  <c r="F1789" i="110" s="1"/>
  <c r="F1790" i="110" s="1"/>
  <c r="F1791" i="110" s="1"/>
  <c r="F1792" i="110" s="1"/>
  <c r="F1793" i="110" s="1"/>
  <c r="F1794" i="110" s="1"/>
  <c r="F1795" i="110" s="1"/>
  <c r="F1796" i="110" s="1"/>
  <c r="F1797" i="110" s="1"/>
  <c r="F1798" i="110" s="1"/>
  <c r="F1799" i="110" s="1"/>
  <c r="F1800" i="110" s="1"/>
  <c r="F1801" i="110" s="1"/>
  <c r="F1802" i="110" s="1"/>
  <c r="F1803" i="110" s="1"/>
  <c r="F1804" i="110" s="1"/>
  <c r="F1805" i="110" s="1"/>
  <c r="F1806" i="110" s="1"/>
  <c r="F1807" i="110" s="1"/>
  <c r="F1808" i="110" s="1"/>
  <c r="F1809" i="110" s="1"/>
  <c r="F1810" i="110" s="1"/>
  <c r="F1811" i="110" s="1"/>
  <c r="F1812" i="110" s="1"/>
  <c r="F1813" i="110" s="1"/>
  <c r="F1814" i="110" s="1"/>
  <c r="F1815" i="110" s="1"/>
  <c r="F1816" i="110" s="1"/>
  <c r="F1817" i="110" s="1"/>
  <c r="F1818" i="110" s="1"/>
  <c r="F1819" i="110" s="1"/>
  <c r="F1820" i="110" s="1"/>
  <c r="F1821" i="110" s="1"/>
  <c r="F1822" i="110" s="1"/>
  <c r="F1823" i="110" s="1"/>
  <c r="F1824" i="110" s="1"/>
  <c r="F1825" i="110" s="1"/>
  <c r="F1826" i="110" s="1"/>
  <c r="F1827" i="110" s="1"/>
  <c r="F1828" i="110" s="1"/>
  <c r="F1829" i="110" s="1"/>
  <c r="F1830" i="110" s="1"/>
  <c r="F1831" i="110" s="1"/>
  <c r="F1832" i="110" s="1"/>
  <c r="F1833" i="110" s="1"/>
  <c r="F1834" i="110" s="1"/>
  <c r="F1835" i="110" s="1"/>
  <c r="F1836" i="110" s="1"/>
  <c r="F1837" i="110" s="1"/>
  <c r="F1838" i="110" s="1"/>
  <c r="F1839" i="110" s="1"/>
  <c r="F1840" i="110" s="1"/>
  <c r="F1841" i="110" s="1"/>
  <c r="F1842" i="110" s="1"/>
  <c r="F1843" i="110" s="1"/>
  <c r="F1844" i="110" s="1"/>
  <c r="F1845" i="110" s="1"/>
  <c r="F1846" i="110" s="1"/>
  <c r="F1847" i="110" s="1"/>
  <c r="F1848" i="110" s="1"/>
  <c r="F1849" i="110" s="1"/>
  <c r="F1850" i="110" s="1"/>
  <c r="F1851" i="110" s="1"/>
  <c r="F1852" i="110" s="1"/>
  <c r="F1853" i="110" s="1"/>
  <c r="F1854" i="110" s="1"/>
  <c r="F1855" i="110" s="1"/>
  <c r="F1856" i="110" s="1"/>
  <c r="F1857" i="110" s="1"/>
  <c r="F1858" i="110" s="1"/>
  <c r="F1859" i="110" s="1"/>
  <c r="F1860" i="110" s="1"/>
  <c r="F1861" i="110" s="1"/>
  <c r="F1862" i="110" s="1"/>
  <c r="F1863" i="110" s="1"/>
  <c r="F1864" i="110" s="1"/>
  <c r="F1865" i="110" s="1"/>
  <c r="F1866" i="110" s="1"/>
  <c r="F1867" i="110" s="1"/>
  <c r="F1868" i="110" s="1"/>
  <c r="F1869" i="110" s="1"/>
  <c r="F1870" i="110" s="1"/>
  <c r="F1871" i="110" s="1"/>
  <c r="F1872" i="110" s="1"/>
  <c r="F1873" i="110" s="1"/>
  <c r="F1874" i="110" s="1"/>
  <c r="F1875" i="110" s="1"/>
  <c r="F1876" i="110" s="1"/>
  <c r="F1877" i="110" s="1"/>
  <c r="F1878" i="110" s="1"/>
  <c r="F1879" i="110" s="1"/>
  <c r="F1880" i="110" s="1"/>
  <c r="F1881" i="110" s="1"/>
  <c r="F1882" i="110" s="1"/>
  <c r="F1883" i="110" s="1"/>
  <c r="F1884" i="110" s="1"/>
  <c r="F1885" i="110" s="1"/>
  <c r="F1886" i="110" s="1"/>
  <c r="F1887" i="110" s="1"/>
  <c r="F1888" i="110" s="1"/>
  <c r="F1889" i="110" s="1"/>
  <c r="F1890" i="110" s="1"/>
  <c r="F1891" i="110" s="1"/>
  <c r="F1892" i="110" s="1"/>
  <c r="F1893" i="110" s="1"/>
  <c r="F1894" i="110" s="1"/>
  <c r="F1895" i="110" s="1"/>
  <c r="F1896" i="110" s="1"/>
  <c r="F1897" i="110" s="1"/>
  <c r="F1898" i="110" s="1"/>
  <c r="F1899" i="110" s="1"/>
  <c r="F1900" i="110" s="1"/>
  <c r="F1901" i="110" s="1"/>
  <c r="F1902" i="110" s="1"/>
  <c r="F1903" i="110" s="1"/>
  <c r="F1904" i="110" s="1"/>
  <c r="F1905" i="110" s="1"/>
  <c r="F1906" i="110" s="1"/>
  <c r="F1907" i="110" s="1"/>
  <c r="F1908" i="110" s="1"/>
  <c r="F1909" i="110" s="1"/>
  <c r="F1910" i="110" s="1"/>
  <c r="F1911" i="110" s="1"/>
  <c r="F1912" i="110" s="1"/>
  <c r="F1913" i="110" s="1"/>
  <c r="F1914" i="110" s="1"/>
  <c r="F1915" i="110" s="1"/>
  <c r="F1916" i="110" s="1"/>
  <c r="F1917" i="110" s="1"/>
  <c r="F1918" i="110" s="1"/>
  <c r="F1919" i="110" s="1"/>
  <c r="F1920" i="110" s="1"/>
  <c r="F1921" i="110" s="1"/>
  <c r="F1922" i="110" s="1"/>
  <c r="F1923" i="110" s="1"/>
  <c r="F1924" i="110" s="1"/>
  <c r="F1925" i="110" s="1"/>
  <c r="F1926" i="110" s="1"/>
  <c r="F1927" i="110" s="1"/>
  <c r="F1928" i="110" s="1"/>
  <c r="F1929" i="110" s="1"/>
  <c r="F1930" i="110" s="1"/>
  <c r="F1931" i="110" s="1"/>
  <c r="F1932" i="110" s="1"/>
  <c r="F1933" i="110" s="1"/>
  <c r="F1934" i="110" s="1"/>
  <c r="F1935" i="110" s="1"/>
  <c r="F1936" i="110" s="1"/>
  <c r="F1937" i="110" s="1"/>
  <c r="F1938" i="110" s="1"/>
  <c r="F1939" i="110" s="1"/>
  <c r="F1940" i="110" s="1"/>
  <c r="F1941" i="110" s="1"/>
  <c r="F1942" i="110" s="1"/>
  <c r="F1943" i="110" s="1"/>
  <c r="F1944" i="110" s="1"/>
  <c r="F1945" i="110" s="1"/>
  <c r="F1946" i="110" s="1"/>
  <c r="F1947" i="110" s="1"/>
  <c r="F1948" i="110" s="1"/>
  <c r="F1949" i="110" s="1"/>
  <c r="F1950" i="110" s="1"/>
  <c r="F1951" i="110" s="1"/>
  <c r="F1952" i="110" s="1"/>
  <c r="F1953" i="110" s="1"/>
  <c r="F1954" i="110" s="1"/>
  <c r="F1955" i="110" s="1"/>
  <c r="F1956" i="110" s="1"/>
  <c r="F1957" i="110" s="1"/>
  <c r="F1958" i="110" s="1"/>
  <c r="F1959" i="110" s="1"/>
  <c r="F1960" i="110" s="1"/>
  <c r="F1961" i="110" s="1"/>
  <c r="F1962" i="110" s="1"/>
  <c r="F1963" i="110" s="1"/>
  <c r="F1964" i="110" s="1"/>
  <c r="F1965" i="110" s="1"/>
  <c r="F1966" i="110" s="1"/>
  <c r="F1967" i="110" s="1"/>
  <c r="F1968" i="110" s="1"/>
  <c r="F1969" i="110" s="1"/>
  <c r="F1970" i="110" s="1"/>
  <c r="F1971" i="110" s="1"/>
  <c r="F1972" i="110" s="1"/>
  <c r="F1973" i="110" s="1"/>
  <c r="F1974" i="110" s="1"/>
  <c r="F1975" i="110" s="1"/>
  <c r="F1976" i="110" s="1"/>
  <c r="F1977" i="110" s="1"/>
  <c r="F1978" i="110" s="1"/>
  <c r="F1979" i="110" s="1"/>
  <c r="F1980" i="110" s="1"/>
  <c r="F1981" i="110" s="1"/>
  <c r="F1982" i="110" s="1"/>
  <c r="F1983" i="110" s="1"/>
  <c r="F1984" i="110" s="1"/>
  <c r="F1985" i="110" s="1"/>
  <c r="F1986" i="110" s="1"/>
  <c r="F1987" i="110" s="1"/>
  <c r="F1988" i="110" s="1"/>
  <c r="F1989" i="110" s="1"/>
  <c r="F1990" i="110" s="1"/>
  <c r="F1991" i="110" s="1"/>
  <c r="F1992" i="110" s="1"/>
  <c r="F1993" i="110" s="1"/>
  <c r="F1994" i="110" s="1"/>
  <c r="F1995" i="110" s="1"/>
  <c r="F1996" i="110" s="1"/>
  <c r="F1997" i="110" s="1"/>
  <c r="F1998" i="110" s="1"/>
  <c r="F1999" i="110" s="1"/>
  <c r="F2000" i="110" s="1"/>
  <c r="F2001" i="110" s="1"/>
  <c r="F2002" i="110" s="1"/>
  <c r="F2003" i="110" s="1"/>
  <c r="F2004" i="110" s="1"/>
  <c r="F2005" i="110" s="1"/>
  <c r="F2006" i="110" s="1"/>
  <c r="F2007" i="110" s="1"/>
  <c r="F2008" i="110" s="1"/>
  <c r="F2009" i="110" s="1"/>
  <c r="F2010" i="110" s="1"/>
  <c r="F2011" i="110" s="1"/>
  <c r="F2012" i="110" s="1"/>
  <c r="F2013" i="110" s="1"/>
  <c r="F2014" i="110" s="1"/>
  <c r="F2015" i="110" s="1"/>
  <c r="F2016" i="110" s="1"/>
  <c r="F2017" i="110" s="1"/>
  <c r="F2018" i="110" s="1"/>
  <c r="F2019" i="110" s="1"/>
  <c r="F2020" i="110" s="1"/>
  <c r="F2021" i="110" s="1"/>
  <c r="F2022" i="110" s="1"/>
  <c r="F2023" i="110" s="1"/>
  <c r="F2024" i="110" s="1"/>
  <c r="F2025" i="110" s="1"/>
  <c r="F2026" i="110" s="1"/>
  <c r="F2027" i="110" s="1"/>
  <c r="F2028" i="110" s="1"/>
  <c r="F2029" i="110" s="1"/>
  <c r="F2030" i="110" s="1"/>
  <c r="F2031" i="110" s="1"/>
  <c r="F2032" i="110" s="1"/>
  <c r="F2033" i="110" s="1"/>
  <c r="F2034" i="110" s="1"/>
  <c r="F2035" i="110" s="1"/>
  <c r="F2036" i="110" s="1"/>
  <c r="F2037" i="110" s="1"/>
  <c r="F2038" i="110" s="1"/>
  <c r="F2039" i="110" s="1"/>
  <c r="F2040" i="110" s="1"/>
  <c r="F2041" i="110" s="1"/>
  <c r="F2042" i="110" s="1"/>
  <c r="F2043" i="110" s="1"/>
  <c r="F2044" i="110" s="1"/>
  <c r="F2045" i="110" s="1"/>
  <c r="F2046" i="110" s="1"/>
  <c r="F2047" i="110" s="1"/>
  <c r="F2048" i="110" s="1"/>
  <c r="F2049" i="110" s="1"/>
  <c r="F2050" i="110" s="1"/>
  <c r="F2051" i="110" s="1"/>
  <c r="F2052" i="110" s="1"/>
  <c r="F2053" i="110" s="1"/>
  <c r="F2054" i="110" s="1"/>
  <c r="F2055" i="110" s="1"/>
  <c r="F2056" i="110" s="1"/>
  <c r="F2057" i="110" s="1"/>
  <c r="F2058" i="110" s="1"/>
  <c r="F2059" i="110" s="1"/>
  <c r="F2060" i="110" s="1"/>
  <c r="F2061" i="110" s="1"/>
  <c r="F2062" i="110" s="1"/>
  <c r="F2063" i="110" s="1"/>
  <c r="F2064" i="110" s="1"/>
  <c r="F2065" i="110" s="1"/>
  <c r="F2066" i="110" s="1"/>
  <c r="F2067" i="110" s="1"/>
  <c r="F2068" i="110" s="1"/>
  <c r="F2069" i="110" s="1"/>
  <c r="F2070" i="110" s="1"/>
  <c r="F2071" i="110" s="1"/>
  <c r="F2072" i="110" s="1"/>
  <c r="F2073" i="110" s="1"/>
  <c r="F2074" i="110" s="1"/>
  <c r="F2075" i="110" s="1"/>
  <c r="F2076" i="110" s="1"/>
  <c r="F2077" i="110" s="1"/>
  <c r="F2078" i="110" s="1"/>
  <c r="F2079" i="110" s="1"/>
  <c r="F2080" i="110" s="1"/>
  <c r="F2081" i="110" s="1"/>
  <c r="F2082" i="110" s="1"/>
  <c r="F2083" i="110" s="1"/>
  <c r="F2084" i="110" s="1"/>
  <c r="F2085" i="110" s="1"/>
  <c r="F2086" i="110" s="1"/>
  <c r="F2087" i="110" s="1"/>
  <c r="F2088" i="110" s="1"/>
  <c r="F2089" i="110" s="1"/>
  <c r="F2090" i="110" s="1"/>
  <c r="F2091" i="110" s="1"/>
  <c r="F2092" i="110" s="1"/>
  <c r="F2093" i="110" s="1"/>
  <c r="F2094" i="110" s="1"/>
  <c r="F2095" i="110" s="1"/>
  <c r="F2096" i="110" s="1"/>
  <c r="F2097" i="110" s="1"/>
  <c r="F2098" i="110" s="1"/>
  <c r="F2099" i="110" s="1"/>
  <c r="F2100" i="110" s="1"/>
  <c r="F2101" i="110" s="1"/>
  <c r="F2102" i="110" s="1"/>
  <c r="F2103" i="110" s="1"/>
  <c r="F2104" i="110" s="1"/>
  <c r="F2105" i="110" s="1"/>
  <c r="F2106" i="110" s="1"/>
  <c r="F2107" i="110" s="1"/>
  <c r="F2108" i="110" s="1"/>
  <c r="F2109" i="110" s="1"/>
  <c r="F2110" i="110" s="1"/>
  <c r="F2111" i="110" s="1"/>
  <c r="F2112" i="110" s="1"/>
  <c r="F2113" i="110" s="1"/>
  <c r="F2114" i="110" s="1"/>
  <c r="F2115" i="110" s="1"/>
  <c r="F2116" i="110" s="1"/>
  <c r="F2117" i="110" s="1"/>
  <c r="F2118" i="110" s="1"/>
  <c r="F2119" i="110" s="1"/>
  <c r="F2120" i="110" s="1"/>
  <c r="F2121" i="110" s="1"/>
  <c r="F2122" i="110" s="1"/>
  <c r="F2123" i="110" s="1"/>
  <c r="F2124" i="110" s="1"/>
  <c r="F2125" i="110" s="1"/>
  <c r="F2126" i="110" s="1"/>
  <c r="F2127" i="110" s="1"/>
  <c r="F2128" i="110" s="1"/>
  <c r="F2129" i="110" s="1"/>
  <c r="F2130" i="110" s="1"/>
  <c r="F2131" i="110" s="1"/>
  <c r="F2132" i="110" s="1"/>
  <c r="F2133" i="110" s="1"/>
  <c r="F2134" i="110" s="1"/>
  <c r="F2135" i="110" s="1"/>
  <c r="F2136" i="110" s="1"/>
  <c r="F2137" i="110" s="1"/>
  <c r="F2138" i="110" s="1"/>
  <c r="F2139" i="110" s="1"/>
  <c r="F2140" i="110" s="1"/>
  <c r="F2141" i="110" s="1"/>
  <c r="F2142" i="110" s="1"/>
  <c r="F2143" i="110" s="1"/>
  <c r="F2144" i="110" s="1"/>
  <c r="F2145" i="110" s="1"/>
  <c r="F2146" i="110" s="1"/>
  <c r="F2147" i="110" s="1"/>
  <c r="F2148" i="110" s="1"/>
  <c r="F2149" i="110" s="1"/>
  <c r="F2150" i="110" s="1"/>
  <c r="F2151" i="110" s="1"/>
  <c r="F2152" i="110" s="1"/>
  <c r="F2153" i="110" s="1"/>
  <c r="F2154" i="110" s="1"/>
  <c r="F2155" i="110" s="1"/>
  <c r="F2156" i="110" s="1"/>
  <c r="F2157" i="110" s="1"/>
  <c r="F2158" i="110" s="1"/>
  <c r="F2159" i="110" s="1"/>
  <c r="F2160" i="110" s="1"/>
  <c r="F2161" i="110" s="1"/>
  <c r="F2162" i="110" s="1"/>
  <c r="F2163" i="110" s="1"/>
  <c r="F2164" i="110" s="1"/>
  <c r="F2165" i="110" s="1"/>
  <c r="F2166" i="110" s="1"/>
  <c r="F2167" i="110" s="1"/>
  <c r="F2168" i="110" s="1"/>
  <c r="F2169" i="110" s="1"/>
  <c r="F2170" i="110" s="1"/>
  <c r="F2171" i="110" s="1"/>
  <c r="F2172" i="110" s="1"/>
  <c r="F2173" i="110" s="1"/>
  <c r="F2174" i="110" s="1"/>
  <c r="F2175" i="110" s="1"/>
  <c r="F2176" i="110" s="1"/>
  <c r="F2177" i="110" s="1"/>
  <c r="F2178" i="110" s="1"/>
  <c r="F2179" i="110" s="1"/>
  <c r="F2180" i="110" s="1"/>
  <c r="F2181" i="110" s="1"/>
  <c r="F2182" i="110" s="1"/>
  <c r="F2183" i="110" s="1"/>
  <c r="F2184" i="110" s="1"/>
  <c r="F2185" i="110" s="1"/>
  <c r="F2186" i="110" s="1"/>
  <c r="F2187" i="110" s="1"/>
  <c r="F2188" i="110" s="1"/>
  <c r="F2189" i="110" s="1"/>
  <c r="F2190" i="110" s="1"/>
  <c r="F2191" i="110" s="1"/>
  <c r="F2192" i="110" s="1"/>
  <c r="F2193" i="110" s="1"/>
  <c r="F2194" i="110" s="1"/>
  <c r="F2195" i="110" s="1"/>
  <c r="F2196" i="110" s="1"/>
  <c r="F2197" i="110" s="1"/>
  <c r="F2198" i="110" s="1"/>
  <c r="F2199" i="110" s="1"/>
  <c r="F2200" i="110" s="1"/>
  <c r="F2201" i="110" s="1"/>
  <c r="F2202" i="110" s="1"/>
  <c r="F2203" i="110" s="1"/>
  <c r="F2204" i="110" s="1"/>
  <c r="F2205" i="110" s="1"/>
  <c r="F2206" i="110" s="1"/>
  <c r="F2207" i="110" s="1"/>
  <c r="F2208" i="110" s="1"/>
  <c r="F2209" i="110" s="1"/>
  <c r="F2210" i="110" s="1"/>
  <c r="F2211" i="110" s="1"/>
  <c r="F2212" i="110" s="1"/>
  <c r="F2213" i="110" s="1"/>
  <c r="F2214" i="110" s="1"/>
  <c r="F2215" i="110" s="1"/>
  <c r="F2216" i="110" s="1"/>
  <c r="F2217" i="110" s="1"/>
  <c r="F2218" i="110" s="1"/>
  <c r="F2219" i="110" s="1"/>
  <c r="F2220" i="110" s="1"/>
  <c r="F2221" i="110" s="1"/>
  <c r="F2222" i="110" s="1"/>
  <c r="F2223" i="110" s="1"/>
  <c r="F2224" i="110" s="1"/>
  <c r="F2225" i="110" s="1"/>
  <c r="F2226" i="110" s="1"/>
  <c r="F2227" i="110" s="1"/>
  <c r="F2228" i="110" s="1"/>
  <c r="F2229" i="110" s="1"/>
  <c r="F2230" i="110" s="1"/>
  <c r="F2231" i="110" s="1"/>
  <c r="F2232" i="110" s="1"/>
  <c r="F2233" i="110" s="1"/>
  <c r="F2234" i="110" s="1"/>
  <c r="F2235" i="110" s="1"/>
  <c r="F2236" i="110" s="1"/>
  <c r="F2237" i="110" s="1"/>
  <c r="F2238" i="110" s="1"/>
  <c r="F2239" i="110" s="1"/>
  <c r="F2240" i="110" s="1"/>
  <c r="F2241" i="110" s="1"/>
  <c r="F2242" i="110" s="1"/>
  <c r="F2243" i="110" s="1"/>
  <c r="F2244" i="110" s="1"/>
  <c r="F2245" i="110" s="1"/>
  <c r="F2246" i="110" s="1"/>
  <c r="F2247" i="110" s="1"/>
  <c r="F2248" i="110" s="1"/>
  <c r="F2249" i="110" s="1"/>
  <c r="F2250" i="110" s="1"/>
  <c r="F2251" i="110" s="1"/>
  <c r="F2252" i="110" s="1"/>
  <c r="F2253" i="110" s="1"/>
  <c r="F2254" i="110" s="1"/>
  <c r="F2255" i="110" s="1"/>
  <c r="F2256" i="110" s="1"/>
  <c r="F2257" i="110" s="1"/>
  <c r="F2258" i="110" s="1"/>
  <c r="F2259" i="110" s="1"/>
  <c r="F2260" i="110" s="1"/>
  <c r="F2261" i="110" s="1"/>
  <c r="F2262" i="110" s="1"/>
  <c r="F2263" i="110" s="1"/>
  <c r="F2264" i="110" s="1"/>
  <c r="F2265" i="110" s="1"/>
  <c r="F2266" i="110" s="1"/>
  <c r="F2267" i="110" s="1"/>
  <c r="F2268" i="110" s="1"/>
  <c r="F2269" i="110" s="1"/>
  <c r="F2270" i="110" s="1"/>
  <c r="F2271" i="110" s="1"/>
  <c r="F2272" i="110" s="1"/>
  <c r="F2273" i="110" s="1"/>
  <c r="F2274" i="110" s="1"/>
  <c r="F2275" i="110" s="1"/>
  <c r="F2276" i="110" s="1"/>
  <c r="F2277" i="110" s="1"/>
  <c r="F2278" i="110" s="1"/>
  <c r="F2279" i="110" s="1"/>
  <c r="F2280" i="110" s="1"/>
  <c r="F2281" i="110" s="1"/>
  <c r="F2282" i="110" s="1"/>
  <c r="F2283" i="110" s="1"/>
  <c r="F2284" i="110" s="1"/>
  <c r="F2285" i="110" s="1"/>
  <c r="F2286" i="110" s="1"/>
  <c r="F2287" i="110" s="1"/>
  <c r="F2288" i="110" s="1"/>
  <c r="F2289" i="110" s="1"/>
  <c r="F2290" i="110" s="1"/>
  <c r="F2291" i="110" s="1"/>
  <c r="F2292" i="110" s="1"/>
  <c r="F2293" i="110" s="1"/>
  <c r="F2294" i="110" s="1"/>
  <c r="F2295" i="110" s="1"/>
  <c r="F2296" i="110" s="1"/>
  <c r="F2297" i="110" s="1"/>
  <c r="F2298" i="110" s="1"/>
  <c r="F2299" i="110" s="1"/>
  <c r="F2300" i="110" s="1"/>
  <c r="F2301" i="110" s="1"/>
  <c r="F2302" i="110" s="1"/>
  <c r="F2303" i="110" s="1"/>
  <c r="F2304" i="110" s="1"/>
  <c r="F2305" i="110" s="1"/>
  <c r="F2306" i="110" s="1"/>
  <c r="F2307" i="110" s="1"/>
  <c r="F2308" i="110" s="1"/>
  <c r="F2309" i="110" s="1"/>
  <c r="F2310" i="110" s="1"/>
  <c r="F2312" i="110" s="1"/>
  <c r="F2313" i="110" s="1"/>
  <c r="F2314" i="110" s="1"/>
  <c r="F2315" i="110" s="1"/>
  <c r="F2316" i="110" s="1"/>
  <c r="F2317" i="110" s="1"/>
  <c r="F2318" i="110" s="1"/>
  <c r="F2319" i="110" s="1"/>
  <c r="F2320" i="110" s="1"/>
  <c r="F2321" i="110" s="1"/>
  <c r="F2322" i="110" s="1"/>
  <c r="F2323" i="110" s="1"/>
  <c r="F2324" i="110" s="1"/>
  <c r="F2325" i="110" s="1"/>
  <c r="F2326" i="110" s="1"/>
  <c r="F2327" i="110" s="1"/>
  <c r="F2328" i="110" s="1"/>
  <c r="F2329" i="110" s="1"/>
  <c r="F2330" i="110" s="1"/>
  <c r="F2331" i="110" s="1"/>
  <c r="F2332" i="110" s="1"/>
  <c r="F2333" i="110" s="1"/>
  <c r="F2334" i="110" s="1"/>
  <c r="F2335" i="110" s="1"/>
  <c r="F2336" i="110" s="1"/>
  <c r="F2337" i="110" s="1"/>
  <c r="F2338" i="110" s="1"/>
  <c r="F2339" i="110" s="1"/>
  <c r="F2340" i="110" s="1"/>
  <c r="F2341" i="110" s="1"/>
  <c r="F2342" i="110" s="1"/>
  <c r="F2343" i="110" s="1"/>
  <c r="F2344" i="110" s="1"/>
  <c r="F2345" i="110" s="1"/>
  <c r="F2346" i="110" s="1"/>
  <c r="F2347" i="110" s="1"/>
  <c r="F2348" i="110" s="1"/>
  <c r="F2349" i="110" s="1"/>
  <c r="F2350" i="110" s="1"/>
  <c r="F2351" i="110" s="1"/>
  <c r="F2352" i="110" s="1"/>
  <c r="F2353" i="110" s="1"/>
  <c r="F2354" i="110" s="1"/>
  <c r="F2355" i="110" s="1"/>
  <c r="F2356" i="110" s="1"/>
  <c r="F2357" i="110" s="1"/>
  <c r="F2358" i="110" s="1"/>
  <c r="F2359" i="110" s="1"/>
  <c r="F2360" i="110" s="1"/>
  <c r="F2361" i="110" s="1"/>
  <c r="F2362" i="110" s="1"/>
  <c r="F2363" i="110" s="1"/>
  <c r="F2364" i="110" s="1"/>
  <c r="F2365" i="110" s="1"/>
  <c r="F2366" i="110" s="1"/>
  <c r="F2367" i="110" s="1"/>
  <c r="F2368" i="110" s="1"/>
  <c r="F2369" i="110" s="1"/>
  <c r="F2370" i="110" s="1"/>
  <c r="F2371" i="110" s="1"/>
  <c r="F2372" i="110" s="1"/>
  <c r="F2373" i="110" s="1"/>
  <c r="F2374" i="110" s="1"/>
  <c r="F2375" i="110" s="1"/>
  <c r="F2376" i="110" s="1"/>
  <c r="F2377" i="110" s="1"/>
  <c r="F2378" i="110" s="1"/>
  <c r="F2379" i="110" s="1"/>
  <c r="F2380" i="110" s="1"/>
  <c r="F2381" i="110" s="1"/>
  <c r="F2382" i="110" s="1"/>
  <c r="F2383" i="110" s="1"/>
  <c r="F2384" i="110" s="1"/>
  <c r="F2385" i="110" s="1"/>
  <c r="F2386" i="110" s="1"/>
  <c r="F2387" i="110" s="1"/>
  <c r="F2388" i="110" s="1"/>
  <c r="F2389" i="110" s="1"/>
  <c r="F2390" i="110" s="1"/>
  <c r="F2391" i="110" s="1"/>
  <c r="F2392" i="110" s="1"/>
  <c r="F2393" i="110" s="1"/>
  <c r="F2394" i="110" s="1"/>
  <c r="F2395" i="110" s="1"/>
  <c r="F2396" i="110" s="1"/>
  <c r="F2397" i="110" s="1"/>
  <c r="F2398" i="110" s="1"/>
  <c r="F2399" i="110" s="1"/>
  <c r="F2400" i="110" s="1"/>
  <c r="F2401" i="110" s="1"/>
  <c r="F2402" i="110" s="1"/>
  <c r="F2403" i="110" s="1"/>
  <c r="F2404" i="110" s="1"/>
  <c r="F2405" i="110" s="1"/>
  <c r="F2406" i="110" s="1"/>
  <c r="F2407" i="110" s="1"/>
  <c r="F2408" i="110" s="1"/>
  <c r="F2409" i="110" s="1"/>
  <c r="F2410" i="110" s="1"/>
  <c r="F2411" i="110" s="1"/>
  <c r="F2412" i="110" s="1"/>
  <c r="F2413" i="110" s="1"/>
  <c r="F2414" i="110" s="1"/>
  <c r="F2415" i="110" s="1"/>
  <c r="F2416" i="110" s="1"/>
  <c r="F2417" i="110" s="1"/>
  <c r="F2418" i="110" s="1"/>
  <c r="F2419" i="110" s="1"/>
  <c r="F2420" i="110" s="1"/>
  <c r="F2421" i="110" s="1"/>
  <c r="F2422" i="110" s="1"/>
  <c r="F2423" i="110" s="1"/>
  <c r="F2424" i="110" s="1"/>
  <c r="F2425" i="110" s="1"/>
  <c r="F2426" i="110" s="1"/>
  <c r="F2427" i="110" s="1"/>
  <c r="F2428" i="110" s="1"/>
  <c r="F2429" i="110" s="1"/>
  <c r="F2430" i="110" s="1"/>
  <c r="F2431" i="110" s="1"/>
  <c r="F2432" i="110" s="1"/>
  <c r="F2433" i="110" s="1"/>
  <c r="F2434" i="110" s="1"/>
  <c r="F2435" i="110" s="1"/>
  <c r="F2436" i="110" s="1"/>
  <c r="F2437" i="110" s="1"/>
  <c r="F2438" i="110" s="1"/>
  <c r="F2439" i="110" s="1"/>
  <c r="F2440" i="110" s="1"/>
  <c r="F2441" i="110" s="1"/>
  <c r="F2442" i="110" s="1"/>
  <c r="F2443" i="110" s="1"/>
  <c r="F2444" i="110" s="1"/>
  <c r="F2445" i="110" s="1"/>
  <c r="F2446" i="110" s="1"/>
  <c r="F2447" i="110" s="1"/>
  <c r="F2448" i="110" s="1"/>
  <c r="F2449" i="110" s="1"/>
  <c r="F2450" i="110" s="1"/>
  <c r="F2451" i="110" s="1"/>
  <c r="F2452" i="110" s="1"/>
  <c r="F2453" i="110" s="1"/>
  <c r="F2454" i="110" s="1"/>
  <c r="F2455" i="110" s="1"/>
  <c r="F2456" i="110" s="1"/>
  <c r="F2457" i="110" s="1"/>
  <c r="F2458" i="110" s="1"/>
  <c r="F2459" i="110" s="1"/>
  <c r="F2460" i="110" s="1"/>
  <c r="F2461" i="110" s="1"/>
  <c r="F2462" i="110" s="1"/>
  <c r="F2463" i="110" s="1"/>
  <c r="F2464" i="110" s="1"/>
  <c r="F2465" i="110" s="1"/>
  <c r="F2466" i="110" s="1"/>
  <c r="F2467" i="110" s="1"/>
  <c r="F2468" i="110" s="1"/>
  <c r="F2469" i="110" s="1"/>
  <c r="F2470" i="110" s="1"/>
  <c r="F2471" i="110" s="1"/>
  <c r="F2472" i="110" s="1"/>
  <c r="F2473" i="110" s="1"/>
  <c r="F2474" i="110" s="1"/>
  <c r="F2475" i="110" s="1"/>
  <c r="F2476" i="110" s="1"/>
  <c r="F2477" i="110" s="1"/>
  <c r="F2478" i="110" s="1"/>
  <c r="F2479" i="110" s="1"/>
  <c r="F2480" i="110" s="1"/>
  <c r="F2481" i="110" s="1"/>
  <c r="F2482" i="110" s="1"/>
  <c r="F2483" i="110" s="1"/>
  <c r="F2484" i="110" s="1"/>
  <c r="F2485" i="110" s="1"/>
  <c r="F2486" i="110" s="1"/>
  <c r="F2487" i="110" s="1"/>
  <c r="F2488" i="110" s="1"/>
  <c r="F2489" i="110" s="1"/>
  <c r="F2490" i="110" s="1"/>
  <c r="F2491" i="110" s="1"/>
  <c r="F2492" i="110" s="1"/>
  <c r="F2493" i="110" s="1"/>
  <c r="F2494" i="110" s="1"/>
  <c r="F2495" i="110" s="1"/>
  <c r="F2496" i="110" s="1"/>
  <c r="F2497" i="110" s="1"/>
  <c r="F2498" i="110" s="1"/>
  <c r="F2499" i="110" s="1"/>
  <c r="F2500" i="110" s="1"/>
  <c r="F2501" i="110" s="1"/>
  <c r="F2502" i="110" s="1"/>
  <c r="F2503" i="110" s="1"/>
  <c r="F2504" i="110" s="1"/>
  <c r="F2505" i="110" s="1"/>
  <c r="F2506" i="110" s="1"/>
  <c r="F2507" i="110" s="1"/>
  <c r="F2508" i="110" s="1"/>
  <c r="F2509" i="110" s="1"/>
  <c r="F2510" i="110" s="1"/>
  <c r="F2511" i="110" s="1"/>
  <c r="F2512" i="110" s="1"/>
  <c r="F2513" i="110" s="1"/>
  <c r="F2514" i="110" s="1"/>
  <c r="F2515" i="110" s="1"/>
  <c r="F2516" i="110" s="1"/>
  <c r="F2517" i="110" s="1"/>
  <c r="F2518" i="110" s="1"/>
  <c r="F2519" i="110" s="1"/>
  <c r="F2520" i="110" s="1"/>
  <c r="F2521" i="110" s="1"/>
  <c r="F2522" i="110" s="1"/>
  <c r="F2523" i="110" s="1"/>
  <c r="F2524" i="110" s="1"/>
  <c r="F2525" i="110" s="1"/>
  <c r="F2526" i="110" s="1"/>
  <c r="F2527" i="110" s="1"/>
  <c r="F2528" i="110" s="1"/>
  <c r="F2529" i="110" s="1"/>
  <c r="F2530" i="110" s="1"/>
  <c r="F2531" i="110" s="1"/>
  <c r="F2532" i="110" s="1"/>
  <c r="F2533" i="110" s="1"/>
  <c r="F2534" i="110" s="1"/>
  <c r="F2535" i="110" s="1"/>
  <c r="F2536" i="110" s="1"/>
  <c r="F2537" i="110" s="1"/>
  <c r="F2538" i="110" s="1"/>
  <c r="F2539" i="110" s="1"/>
  <c r="F2540" i="110" s="1"/>
  <c r="F2541" i="110" s="1"/>
  <c r="F2542" i="110" s="1"/>
  <c r="F2543" i="110" s="1"/>
  <c r="F2544" i="110" s="1"/>
  <c r="F2545" i="110" s="1"/>
  <c r="F2546" i="110" s="1"/>
  <c r="F2547" i="110" s="1"/>
  <c r="F2548" i="110" s="1"/>
  <c r="F2549" i="110" s="1"/>
  <c r="F2550" i="110" s="1"/>
  <c r="F2551" i="110" s="1"/>
  <c r="F2552" i="110" s="1"/>
  <c r="F2553" i="110" s="1"/>
  <c r="F2554" i="110" s="1"/>
  <c r="F2555" i="110" s="1"/>
  <c r="F2556" i="110" s="1"/>
  <c r="F2557" i="110" s="1"/>
  <c r="F2558" i="110" s="1"/>
  <c r="F2559" i="110" s="1"/>
  <c r="F2560" i="110" s="1"/>
  <c r="F2561" i="110" s="1"/>
  <c r="F2562" i="110" s="1"/>
  <c r="F2563" i="110" s="1"/>
  <c r="F2564" i="110" s="1"/>
  <c r="F2565" i="110" s="1"/>
  <c r="F2566" i="110" s="1"/>
  <c r="F2567" i="110" s="1"/>
  <c r="F2568" i="110" s="1"/>
  <c r="F2569" i="110" s="1"/>
  <c r="F2570" i="110" s="1"/>
  <c r="F2571" i="110" s="1"/>
  <c r="F2572" i="110" s="1"/>
  <c r="F2573" i="110" s="1"/>
  <c r="F2574" i="110" s="1"/>
  <c r="F2575" i="110" s="1"/>
  <c r="F2576" i="110" s="1"/>
  <c r="F2577" i="110" s="1"/>
  <c r="F2578" i="110" s="1"/>
  <c r="F2579" i="110" s="1"/>
  <c r="F2580" i="110" s="1"/>
  <c r="F2581" i="110" s="1"/>
  <c r="F2582" i="110" s="1"/>
  <c r="F2583" i="110" s="1"/>
  <c r="F2584" i="110" s="1"/>
  <c r="F2585" i="110" s="1"/>
  <c r="F2586" i="110" s="1"/>
  <c r="F2587" i="110" s="1"/>
  <c r="F2588" i="110" s="1"/>
  <c r="F2589" i="110" s="1"/>
  <c r="F2590" i="110" s="1"/>
  <c r="F2591" i="110" s="1"/>
  <c r="F2592" i="110" s="1"/>
  <c r="F2593" i="110" s="1"/>
  <c r="F2594" i="110" s="1"/>
  <c r="F2595" i="110" s="1"/>
  <c r="F2596" i="110" s="1"/>
  <c r="F2597" i="110" s="1"/>
  <c r="F2598" i="110" s="1"/>
  <c r="F2599" i="110" s="1"/>
  <c r="F2600" i="110" s="1"/>
  <c r="F2601" i="110" s="1"/>
  <c r="F2602" i="110" s="1"/>
  <c r="F2603" i="110" s="1"/>
  <c r="F2604" i="110" s="1"/>
  <c r="F2605" i="110" s="1"/>
  <c r="F2606" i="110" s="1"/>
  <c r="F2607" i="110" s="1"/>
  <c r="F2608" i="110" s="1"/>
  <c r="F2609" i="110" s="1"/>
  <c r="F2610" i="110" s="1"/>
  <c r="F2611" i="110" s="1"/>
  <c r="F2612" i="110" s="1"/>
  <c r="F2613" i="110" s="1"/>
  <c r="F2614" i="110" s="1"/>
  <c r="F2615" i="110" s="1"/>
  <c r="F2616" i="110" s="1"/>
  <c r="F2617" i="110" s="1"/>
  <c r="F2618" i="110" s="1"/>
  <c r="F2619" i="110" s="1"/>
  <c r="F2620" i="110" s="1"/>
  <c r="F2621" i="110" s="1"/>
  <c r="F2622" i="110" s="1"/>
  <c r="F2623" i="110" s="1"/>
  <c r="F2624" i="110" s="1"/>
  <c r="F2625" i="110" s="1"/>
  <c r="F2626" i="110" s="1"/>
  <c r="F2627" i="110" s="1"/>
  <c r="F2628" i="110" s="1"/>
  <c r="F2629" i="110" s="1"/>
  <c r="F2630" i="110" s="1"/>
  <c r="F2631" i="110" s="1"/>
  <c r="F2632" i="110" s="1"/>
  <c r="F2633" i="110" s="1"/>
  <c r="F2634" i="110" s="1"/>
  <c r="F2635" i="110" s="1"/>
  <c r="F2636" i="110" s="1"/>
  <c r="F2637" i="110" s="1"/>
  <c r="F2638" i="110" s="1"/>
  <c r="F2639" i="110" s="1"/>
  <c r="F2640" i="110" s="1"/>
  <c r="F2641" i="110" s="1"/>
  <c r="F2642" i="110" s="1"/>
  <c r="F2643" i="110" s="1"/>
  <c r="F2644" i="110" s="1"/>
  <c r="F2645" i="110" s="1"/>
  <c r="F2646" i="110" s="1"/>
  <c r="F2647" i="110" s="1"/>
  <c r="F2648" i="110" s="1"/>
  <c r="F2649" i="110" s="1"/>
  <c r="F2650" i="110" s="1"/>
  <c r="F2651" i="110" s="1"/>
  <c r="F2652" i="110" s="1"/>
  <c r="F2653" i="110" s="1"/>
  <c r="F2654" i="110" s="1"/>
  <c r="F2655" i="110" s="1"/>
  <c r="F2656" i="110" s="1"/>
  <c r="F2657" i="110" s="1"/>
  <c r="F2658" i="110" s="1"/>
  <c r="F2659" i="110" s="1"/>
  <c r="F2660" i="110" s="1"/>
  <c r="F2661" i="110" s="1"/>
  <c r="F2662" i="110" s="1"/>
  <c r="F2663" i="110" s="1"/>
  <c r="F2664" i="110" s="1"/>
  <c r="F2665" i="110" s="1"/>
  <c r="F2666" i="110" s="1"/>
  <c r="F2667" i="110" s="1"/>
  <c r="F2668" i="110" s="1"/>
  <c r="F2669" i="110" s="1"/>
  <c r="F2670" i="110" s="1"/>
  <c r="F2671" i="110" s="1"/>
  <c r="F2672" i="110" s="1"/>
  <c r="F2673" i="110" s="1"/>
  <c r="F2674" i="110" s="1"/>
  <c r="F2675" i="110" s="1"/>
  <c r="F2676" i="110" s="1"/>
  <c r="F2677" i="110" s="1"/>
  <c r="F2678" i="110" s="1"/>
  <c r="F2679" i="110" s="1"/>
  <c r="F2680" i="110" s="1"/>
  <c r="F2681" i="110" s="1"/>
  <c r="F2682" i="110" s="1"/>
  <c r="F2683" i="110" s="1"/>
  <c r="F2684" i="110" s="1"/>
  <c r="F2685" i="110" s="1"/>
  <c r="F2686" i="110" s="1"/>
  <c r="F2687" i="110" s="1"/>
  <c r="F2688" i="110" s="1"/>
  <c r="F2689" i="110" s="1"/>
  <c r="F2690" i="110" s="1"/>
  <c r="F2691" i="110" s="1"/>
  <c r="F2692" i="110" s="1"/>
  <c r="F2693" i="110" s="1"/>
  <c r="F2694" i="110" s="1"/>
  <c r="F2695" i="110" s="1"/>
  <c r="F2696" i="110" s="1"/>
  <c r="F2697" i="110" s="1"/>
  <c r="F2698" i="110" s="1"/>
  <c r="F2699" i="110" s="1"/>
  <c r="F2700" i="110" s="1"/>
  <c r="F2701" i="110" s="1"/>
  <c r="F2702" i="110" s="1"/>
  <c r="F2703" i="110" s="1"/>
  <c r="F2704" i="110" s="1"/>
  <c r="F2705" i="110" s="1"/>
  <c r="F2706" i="110" s="1"/>
  <c r="F2707" i="110" s="1"/>
  <c r="F2708" i="110" s="1"/>
  <c r="F2709" i="110" s="1"/>
  <c r="F2710" i="110" s="1"/>
  <c r="F2711" i="110" s="1"/>
  <c r="F2712" i="110" s="1"/>
  <c r="F2713" i="110" s="1"/>
  <c r="F2714" i="110" s="1"/>
  <c r="F2715" i="110" s="1"/>
  <c r="F2716" i="110" s="1"/>
  <c r="F2717" i="110" s="1"/>
  <c r="F2718" i="110" s="1"/>
  <c r="F2719" i="110" s="1"/>
  <c r="F2720" i="110" s="1"/>
  <c r="F2721" i="110" s="1"/>
  <c r="F2722" i="110" s="1"/>
  <c r="F2723" i="110" s="1"/>
  <c r="F2724" i="110" s="1"/>
  <c r="F2725" i="110" s="1"/>
  <c r="F2726" i="110" s="1"/>
  <c r="F2727" i="110" s="1"/>
  <c r="F2728" i="110" s="1"/>
  <c r="F2729" i="110" s="1"/>
  <c r="F2730" i="110" s="1"/>
  <c r="F2731" i="110" s="1"/>
  <c r="F2732" i="110" s="1"/>
  <c r="F2733" i="110" s="1"/>
  <c r="F2734" i="110" s="1"/>
  <c r="F2735" i="110" s="1"/>
  <c r="F2736" i="110" s="1"/>
  <c r="F2737" i="110" s="1"/>
  <c r="F2738" i="110" s="1"/>
  <c r="F2739" i="110" s="1"/>
  <c r="F2740" i="110" s="1"/>
  <c r="F2741" i="110" s="1"/>
  <c r="F2742" i="110" s="1"/>
  <c r="F2743" i="110" s="1"/>
  <c r="F2744" i="110" s="1"/>
  <c r="F2745" i="110" s="1"/>
  <c r="F2746" i="110" s="1"/>
  <c r="F2747" i="110" s="1"/>
  <c r="F2748" i="110" s="1"/>
  <c r="F2749" i="110" s="1"/>
  <c r="F2750" i="110" s="1"/>
  <c r="F2751" i="110" s="1"/>
  <c r="F2752" i="110" s="1"/>
  <c r="F2753" i="110" s="1"/>
  <c r="F2754" i="110" s="1"/>
  <c r="F2755" i="110" s="1"/>
  <c r="F2756" i="110" s="1"/>
  <c r="F2757" i="110" s="1"/>
  <c r="F2758" i="110" s="1"/>
  <c r="F2759" i="110" s="1"/>
  <c r="F2760" i="110" s="1"/>
  <c r="F2761" i="110" s="1"/>
  <c r="F2762" i="110" s="1"/>
  <c r="F2763" i="110" s="1"/>
  <c r="F2764" i="110" s="1"/>
  <c r="F2765" i="110" s="1"/>
  <c r="F2766" i="110" s="1"/>
  <c r="F2767" i="110" s="1"/>
  <c r="F2768" i="110" s="1"/>
  <c r="F2769" i="110" s="1"/>
  <c r="F2770" i="110" s="1"/>
  <c r="F2771" i="110" s="1"/>
  <c r="F2772" i="110" s="1"/>
  <c r="F2773" i="110" s="1"/>
  <c r="F2774" i="110" s="1"/>
  <c r="F2775" i="110" s="1"/>
  <c r="F2776" i="110" s="1"/>
  <c r="F2777" i="110" s="1"/>
  <c r="F2778" i="110" s="1"/>
  <c r="F2779" i="110" s="1"/>
  <c r="F2780" i="110" s="1"/>
  <c r="F2781" i="110" s="1"/>
  <c r="F2782" i="110" s="1"/>
  <c r="F2783" i="110" s="1"/>
  <c r="F2784" i="110" s="1"/>
  <c r="F2785" i="110" s="1"/>
  <c r="F2786" i="110" s="1"/>
  <c r="F2787" i="110" s="1"/>
  <c r="F2788" i="110" s="1"/>
  <c r="F2789" i="110" s="1"/>
  <c r="F2790" i="110" s="1"/>
  <c r="F2791" i="110" s="1"/>
  <c r="F2792" i="110" s="1"/>
  <c r="F2793" i="110" s="1"/>
  <c r="F2794" i="110" s="1"/>
  <c r="F2795" i="110" s="1"/>
  <c r="F2796" i="110" s="1"/>
  <c r="F2797" i="110" s="1"/>
  <c r="F2798" i="110" s="1"/>
  <c r="F2799" i="110" s="1"/>
  <c r="F2800" i="110" s="1"/>
  <c r="F2801" i="110" s="1"/>
  <c r="F2802" i="110" s="1"/>
  <c r="F2803" i="110" s="1"/>
  <c r="F2804" i="110" s="1"/>
  <c r="F2805" i="110" s="1"/>
  <c r="F2806" i="110" s="1"/>
  <c r="F2807" i="110" s="1"/>
  <c r="F2808" i="110" s="1"/>
  <c r="F2809" i="110" s="1"/>
  <c r="F2810" i="110" s="1"/>
  <c r="F2811" i="110" s="1"/>
  <c r="F2812" i="110" s="1"/>
  <c r="F2813" i="110" s="1"/>
  <c r="F2814" i="110" s="1"/>
  <c r="F2815" i="110" s="1"/>
  <c r="F2816" i="110" s="1"/>
  <c r="F2817" i="110" s="1"/>
  <c r="F2818" i="110" s="1"/>
  <c r="F2819" i="110" s="1"/>
  <c r="F2820" i="110" s="1"/>
  <c r="F2821" i="110" s="1"/>
  <c r="F2822" i="110" s="1"/>
  <c r="F2823" i="110" s="1"/>
  <c r="F2824" i="110" s="1"/>
  <c r="F2825" i="110" s="1"/>
  <c r="F2826" i="110" s="1"/>
  <c r="F2827" i="110" s="1"/>
  <c r="F2828" i="110" s="1"/>
  <c r="F2829" i="110" s="1"/>
  <c r="F2830" i="110" s="1"/>
  <c r="F2831" i="110" s="1"/>
  <c r="F2832" i="110" s="1"/>
  <c r="F2833" i="110" s="1"/>
  <c r="F2834" i="110" s="1"/>
  <c r="F2835" i="110" s="1"/>
  <c r="F2836" i="110" s="1"/>
  <c r="F2837" i="110" s="1"/>
  <c r="F2838" i="110" s="1"/>
  <c r="F2839" i="110" s="1"/>
  <c r="F2840" i="110" s="1"/>
  <c r="F2841" i="110" s="1"/>
  <c r="F2842" i="110" s="1"/>
  <c r="F2843" i="110" s="1"/>
  <c r="F2844" i="110" s="1"/>
  <c r="F2845" i="110" s="1"/>
  <c r="F2846" i="110" s="1"/>
  <c r="F2847" i="110" s="1"/>
  <c r="F2848" i="110" s="1"/>
  <c r="F2849" i="110" s="1"/>
  <c r="F2850" i="110" s="1"/>
  <c r="F2851" i="110" s="1"/>
  <c r="F2852" i="110" s="1"/>
  <c r="F2853" i="110" s="1"/>
  <c r="F2854" i="110" s="1"/>
  <c r="F2855" i="110" s="1"/>
  <c r="F2856" i="110" s="1"/>
  <c r="F2857" i="110" s="1"/>
  <c r="F2858" i="110" s="1"/>
  <c r="F2859" i="110" s="1"/>
  <c r="F2860" i="110" s="1"/>
  <c r="F2861" i="110" s="1"/>
  <c r="F2862" i="110" s="1"/>
  <c r="F2863" i="110" s="1"/>
  <c r="F2864" i="110" s="1"/>
  <c r="F2865" i="110" s="1"/>
  <c r="F2866" i="110" s="1"/>
  <c r="F2867" i="110" s="1"/>
  <c r="F2868" i="110" s="1"/>
  <c r="F2869" i="110" s="1"/>
  <c r="F2870" i="110" s="1"/>
  <c r="F2871" i="110" s="1"/>
  <c r="F2872" i="110" s="1"/>
  <c r="F2873" i="110" s="1"/>
  <c r="F2874" i="110" s="1"/>
  <c r="F2875" i="110" s="1"/>
  <c r="F2876" i="110" s="1"/>
  <c r="F2877" i="110" s="1"/>
  <c r="F2878" i="110" s="1"/>
  <c r="F2879" i="110" s="1"/>
  <c r="F2880" i="110" s="1"/>
  <c r="F2881" i="110" s="1"/>
  <c r="F2882" i="110" s="1"/>
  <c r="F2883" i="110" s="1"/>
  <c r="F2884" i="110" s="1"/>
  <c r="F2885" i="110" s="1"/>
  <c r="F2886" i="110" s="1"/>
  <c r="F2887" i="110" s="1"/>
  <c r="F2888" i="110" s="1"/>
  <c r="F2889" i="110" s="1"/>
  <c r="F2890" i="110" s="1"/>
  <c r="F2891" i="110" s="1"/>
  <c r="F2892" i="110" s="1"/>
  <c r="F2893" i="110" s="1"/>
  <c r="F2894" i="110" s="1"/>
  <c r="F2895" i="110" s="1"/>
  <c r="F2896" i="110" s="1"/>
  <c r="F2897" i="110" s="1"/>
  <c r="F2898" i="110" s="1"/>
  <c r="F2899" i="110" s="1"/>
  <c r="F2900" i="110" s="1"/>
  <c r="F2901" i="110" s="1"/>
  <c r="F2902" i="110" s="1"/>
  <c r="F2903" i="110" s="1"/>
  <c r="F2904" i="110" s="1"/>
  <c r="F2905" i="110" s="1"/>
  <c r="F2906" i="110" s="1"/>
  <c r="F2907" i="110" s="1"/>
  <c r="F2908" i="110" s="1"/>
  <c r="F2909" i="110" s="1"/>
  <c r="F2910" i="110" s="1"/>
  <c r="F2911" i="110" s="1"/>
  <c r="F2912" i="110" s="1"/>
  <c r="F2913" i="110" s="1"/>
  <c r="F2914" i="110" s="1"/>
  <c r="F2915" i="110" s="1"/>
  <c r="F2916" i="110" s="1"/>
  <c r="F2917" i="110" s="1"/>
  <c r="F2918" i="110" s="1"/>
  <c r="F2919" i="110" s="1"/>
  <c r="F2920" i="110" s="1"/>
  <c r="F2921" i="110" s="1"/>
  <c r="F2922" i="110" s="1"/>
  <c r="F2923" i="110" s="1"/>
  <c r="F2924" i="110" s="1"/>
  <c r="F2925" i="110" s="1"/>
  <c r="F2926" i="110" s="1"/>
  <c r="F2927" i="110" s="1"/>
  <c r="F2928" i="110" s="1"/>
  <c r="F2929" i="110" s="1"/>
  <c r="F2930" i="110" s="1"/>
  <c r="F2931" i="110" s="1"/>
  <c r="F2932" i="110" s="1"/>
  <c r="F2933" i="110" s="1"/>
  <c r="F2934" i="110" s="1"/>
  <c r="F2935" i="110" s="1"/>
  <c r="F2936" i="110" s="1"/>
  <c r="F2937" i="110" s="1"/>
  <c r="F2938" i="110" s="1"/>
  <c r="F2939" i="110" s="1"/>
  <c r="F2940" i="110" s="1"/>
  <c r="F2941" i="110" s="1"/>
  <c r="F2942" i="110" s="1"/>
  <c r="F2943" i="110" s="1"/>
  <c r="F2944" i="110" s="1"/>
  <c r="F2945" i="110" s="1"/>
  <c r="F2946" i="110" s="1"/>
  <c r="F2947" i="110" s="1"/>
  <c r="F2948" i="110" s="1"/>
  <c r="F2949" i="110" s="1"/>
  <c r="F2950" i="110" s="1"/>
  <c r="F2951" i="110" s="1"/>
  <c r="F2952" i="110" s="1"/>
  <c r="F2953" i="110" s="1"/>
  <c r="F2954" i="110" s="1"/>
  <c r="F2955" i="110" s="1"/>
  <c r="F2956" i="110" s="1"/>
  <c r="F2957" i="110" s="1"/>
  <c r="F2958" i="110" s="1"/>
  <c r="F2959" i="110" s="1"/>
  <c r="F2960" i="110" s="1"/>
  <c r="F2961" i="110" s="1"/>
  <c r="F2962" i="110" s="1"/>
  <c r="F2963" i="110" s="1"/>
  <c r="F2964" i="110" s="1"/>
  <c r="F2965" i="110" s="1"/>
  <c r="F2966" i="110" s="1"/>
  <c r="F2967" i="110" s="1"/>
  <c r="F2968" i="110" s="1"/>
  <c r="F2969" i="110" s="1"/>
  <c r="F2970" i="110" s="1"/>
  <c r="F2971" i="110" s="1"/>
  <c r="F2972" i="110" s="1"/>
  <c r="F2973" i="110" s="1"/>
  <c r="F2974" i="110" s="1"/>
  <c r="F2975" i="110" s="1"/>
  <c r="F2976" i="110" s="1"/>
  <c r="F2977" i="110" s="1"/>
  <c r="F2978" i="110" s="1"/>
  <c r="F2979" i="110" s="1"/>
  <c r="F2980" i="110" s="1"/>
  <c r="F2981" i="110" s="1"/>
  <c r="F2982" i="110" s="1"/>
  <c r="F2983" i="110" s="1"/>
  <c r="F2984" i="110" s="1"/>
  <c r="F2985" i="110" s="1"/>
  <c r="F2986" i="110" s="1"/>
  <c r="F2987" i="110" s="1"/>
  <c r="F2988" i="110" s="1"/>
  <c r="F2989" i="110" s="1"/>
  <c r="F2990" i="110" s="1"/>
  <c r="F2991" i="110" s="1"/>
  <c r="F2992" i="110" s="1"/>
  <c r="F2993" i="110" s="1"/>
  <c r="F2994" i="110" s="1"/>
  <c r="F2995" i="110" s="1"/>
  <c r="F2996" i="110" s="1"/>
  <c r="F2997" i="110" s="1"/>
  <c r="F2998" i="110" s="1"/>
  <c r="F2999" i="110" s="1"/>
  <c r="F3000" i="110" s="1"/>
  <c r="F3001" i="110" s="1"/>
  <c r="F3002" i="110" s="1"/>
  <c r="F3003" i="110" s="1"/>
  <c r="F3004" i="110" s="1"/>
  <c r="F3005" i="110" s="1"/>
  <c r="F3006" i="110" s="1"/>
  <c r="F3007" i="110" s="1"/>
  <c r="F3008" i="110" s="1"/>
  <c r="F3009" i="110" s="1"/>
  <c r="F3010" i="110" s="1"/>
  <c r="F3011" i="110" s="1"/>
  <c r="F3012" i="110" s="1"/>
  <c r="F3013" i="110" s="1"/>
  <c r="F3014" i="110" s="1"/>
  <c r="F3015" i="110" s="1"/>
  <c r="F3016" i="110" s="1"/>
  <c r="F3017" i="110" s="1"/>
  <c r="F3018" i="110" s="1"/>
  <c r="F3019" i="110" s="1"/>
  <c r="F3020" i="110" s="1"/>
  <c r="F3021" i="110" s="1"/>
  <c r="F3022" i="110" s="1"/>
  <c r="F3023" i="110" s="1"/>
  <c r="F3024" i="110" s="1"/>
  <c r="F3025" i="110" s="1"/>
  <c r="F3026" i="110" s="1"/>
  <c r="F3027" i="110" s="1"/>
  <c r="F3028" i="110" s="1"/>
  <c r="F3029" i="110" s="1"/>
  <c r="F3030" i="110" s="1"/>
  <c r="F3031" i="110" s="1"/>
  <c r="F3032" i="110" s="1"/>
  <c r="F3033" i="110" s="1"/>
  <c r="F3034" i="110" s="1"/>
  <c r="F3035" i="110" s="1"/>
  <c r="F3036" i="110" s="1"/>
  <c r="F3037" i="110" s="1"/>
  <c r="F3038" i="110" s="1"/>
  <c r="F3039" i="110" s="1"/>
  <c r="F3040" i="110" s="1"/>
  <c r="F3041" i="110" s="1"/>
  <c r="F3042" i="110" s="1"/>
  <c r="F3043" i="110" s="1"/>
  <c r="F3044" i="110" s="1"/>
  <c r="F3045" i="110" s="1"/>
  <c r="F3046" i="110" s="1"/>
  <c r="F3047" i="110" s="1"/>
  <c r="F3048" i="110" s="1"/>
  <c r="F3049" i="110" s="1"/>
  <c r="F3050" i="110" s="1"/>
  <c r="F3051" i="110" s="1"/>
  <c r="F3052" i="110" s="1"/>
  <c r="F3053" i="110" s="1"/>
  <c r="F3054" i="110" s="1"/>
  <c r="F3055" i="110" s="1"/>
  <c r="F3056" i="110" s="1"/>
  <c r="F3057" i="110" s="1"/>
  <c r="F3058" i="110" s="1"/>
  <c r="F3059" i="110" s="1"/>
  <c r="F3060" i="110" s="1"/>
  <c r="F3061" i="110" s="1"/>
  <c r="F3062" i="110" s="1"/>
  <c r="F3063" i="110" s="1"/>
  <c r="F3064" i="110" s="1"/>
  <c r="F3065" i="110" s="1"/>
  <c r="F3066" i="110" s="1"/>
  <c r="F3067" i="110" s="1"/>
  <c r="F3068" i="110" s="1"/>
  <c r="F3069" i="110" s="1"/>
  <c r="F3070" i="110" s="1"/>
  <c r="F3071" i="110" s="1"/>
  <c r="F3072" i="110" s="1"/>
  <c r="F3073" i="110" s="1"/>
  <c r="F3074" i="110" s="1"/>
  <c r="F3075" i="110" s="1"/>
  <c r="F3076" i="110" s="1"/>
  <c r="F3077" i="110" s="1"/>
  <c r="F3078" i="110" s="1"/>
  <c r="F3079" i="110" s="1"/>
  <c r="F3080" i="110" s="1"/>
  <c r="F3081" i="110" s="1"/>
  <c r="F3082" i="110" s="1"/>
  <c r="F3083" i="110" s="1"/>
  <c r="F3084" i="110" s="1"/>
  <c r="F3085" i="110" s="1"/>
  <c r="F3086" i="110" s="1"/>
  <c r="F3087" i="110" s="1"/>
  <c r="F3088" i="110" s="1"/>
  <c r="F3089" i="110" s="1"/>
  <c r="F3090" i="110" s="1"/>
  <c r="F3091" i="110" s="1"/>
  <c r="F3092" i="110" s="1"/>
  <c r="F3093" i="110" s="1"/>
  <c r="F3094" i="110" s="1"/>
  <c r="F3095" i="110" s="1"/>
  <c r="F3096" i="110" s="1"/>
  <c r="F3097" i="110" s="1"/>
  <c r="F3098" i="110" s="1"/>
  <c r="F3099" i="110" s="1"/>
  <c r="F3100" i="110" s="1"/>
  <c r="F3101" i="110" s="1"/>
  <c r="F3102" i="110" s="1"/>
  <c r="F3103" i="110" s="1"/>
  <c r="F3104" i="110" s="1"/>
  <c r="F3105" i="110" s="1"/>
  <c r="F3106" i="110" s="1"/>
  <c r="F3107" i="110" s="1"/>
  <c r="F3108" i="110" s="1"/>
  <c r="F3109" i="110" s="1"/>
  <c r="F3110" i="110" s="1"/>
  <c r="F3111" i="110" s="1"/>
  <c r="F3112" i="110" s="1"/>
  <c r="F3113" i="110" s="1"/>
  <c r="F3114" i="110" s="1"/>
  <c r="F3115" i="110" s="1"/>
  <c r="F3116" i="110" s="1"/>
  <c r="F3117" i="110" s="1"/>
  <c r="F3118" i="110" s="1"/>
  <c r="F3119" i="110" s="1"/>
  <c r="F3120" i="110" s="1"/>
  <c r="F3121" i="110" s="1"/>
  <c r="F3122" i="110" s="1"/>
  <c r="F3123" i="110" s="1"/>
  <c r="F3124" i="110" s="1"/>
  <c r="F3125" i="110" s="1"/>
  <c r="F3126" i="110" s="1"/>
  <c r="F3127" i="110" s="1"/>
  <c r="F3128" i="110" s="1"/>
  <c r="F3129" i="110" s="1"/>
  <c r="F3130" i="110" s="1"/>
  <c r="F3131" i="110" s="1"/>
  <c r="F3132" i="110" s="1"/>
  <c r="F3133" i="110" s="1"/>
  <c r="F3134" i="110" s="1"/>
  <c r="F3135" i="110" s="1"/>
  <c r="F3136" i="110" s="1"/>
  <c r="F3137" i="110" s="1"/>
  <c r="F3138" i="110" s="1"/>
  <c r="F3139" i="110" s="1"/>
  <c r="F3140" i="110" s="1"/>
  <c r="F3141" i="110" s="1"/>
  <c r="F3142" i="110" s="1"/>
  <c r="F3143" i="110" s="1"/>
  <c r="F3144" i="110" s="1"/>
  <c r="F3145" i="110" s="1"/>
  <c r="F3146" i="110" s="1"/>
  <c r="F3147" i="110" s="1"/>
  <c r="F3148" i="110" s="1"/>
  <c r="F3149" i="110" s="1"/>
  <c r="F3150" i="110" s="1"/>
  <c r="F3151" i="110" s="1"/>
  <c r="F3152" i="110" s="1"/>
  <c r="F3153" i="110" s="1"/>
  <c r="F3154" i="110" s="1"/>
  <c r="F3155" i="110" s="1"/>
  <c r="F3156" i="110" s="1"/>
  <c r="F3157" i="110" s="1"/>
  <c r="F3158" i="110" s="1"/>
  <c r="F3159" i="110" s="1"/>
  <c r="F3160" i="110" s="1"/>
  <c r="F3161" i="110" s="1"/>
  <c r="F3162" i="110" s="1"/>
  <c r="F3163" i="110" s="1"/>
  <c r="F3164" i="110" s="1"/>
  <c r="F3165" i="110" s="1"/>
  <c r="F3166" i="110" s="1"/>
  <c r="F3167" i="110" s="1"/>
  <c r="F3168" i="110" s="1"/>
  <c r="F3169" i="110" s="1"/>
  <c r="F3170" i="110" s="1"/>
  <c r="F3171" i="110" s="1"/>
  <c r="F3172" i="110" s="1"/>
  <c r="F3173" i="110" s="1"/>
  <c r="F3174" i="110" s="1"/>
  <c r="F3175" i="110" s="1"/>
  <c r="F3176" i="110" s="1"/>
  <c r="F3177" i="110" s="1"/>
  <c r="F3178" i="110" s="1"/>
  <c r="F3179" i="110" s="1"/>
  <c r="F3180" i="110" s="1"/>
  <c r="F3181" i="110" s="1"/>
  <c r="F3182" i="110" s="1"/>
  <c r="F3183" i="110" s="1"/>
  <c r="F3184" i="110" s="1"/>
  <c r="F3185" i="110" s="1"/>
  <c r="F3186" i="110" s="1"/>
  <c r="F3187" i="110" s="1"/>
  <c r="F3188" i="110" s="1"/>
  <c r="F3189" i="110" s="1"/>
  <c r="F3190" i="110" s="1"/>
  <c r="F3191" i="110" s="1"/>
  <c r="F3192" i="110" s="1"/>
  <c r="F3193" i="110" s="1"/>
  <c r="F3194" i="110" s="1"/>
  <c r="F3195" i="110" s="1"/>
  <c r="F3196" i="110" s="1"/>
  <c r="F3197" i="110" s="1"/>
  <c r="F3198" i="110" s="1"/>
  <c r="F3199" i="110" s="1"/>
  <c r="F3200" i="110" s="1"/>
  <c r="F3201" i="110" s="1"/>
  <c r="F3202" i="110" s="1"/>
  <c r="F3203" i="110" s="1"/>
  <c r="F3204" i="110" s="1"/>
  <c r="F3205" i="110" s="1"/>
  <c r="F3206" i="110" s="1"/>
  <c r="F3207" i="110" s="1"/>
  <c r="F3208" i="110" s="1"/>
  <c r="F3209" i="110" s="1"/>
  <c r="F3210" i="110" s="1"/>
  <c r="F3211" i="110" s="1"/>
  <c r="F3212" i="110" s="1"/>
  <c r="F3213" i="110" s="1"/>
  <c r="F3214" i="110" s="1"/>
  <c r="F3215" i="110" s="1"/>
  <c r="F3216" i="110" s="1"/>
  <c r="F3217" i="110" s="1"/>
  <c r="F3218" i="110" s="1"/>
  <c r="F3219" i="110" s="1"/>
  <c r="F3220" i="110" s="1"/>
  <c r="F3221" i="110" s="1"/>
  <c r="F3222" i="110" s="1"/>
  <c r="F3223" i="110" s="1"/>
  <c r="F3224" i="110" s="1"/>
  <c r="F3225" i="110" s="1"/>
  <c r="F3226" i="110" s="1"/>
  <c r="F3227" i="110" s="1"/>
  <c r="F3228" i="110" s="1"/>
  <c r="F3229" i="110" s="1"/>
  <c r="F3230" i="110" s="1"/>
  <c r="F3231" i="110" s="1"/>
  <c r="F3232" i="110" s="1"/>
  <c r="F3233" i="110" s="1"/>
  <c r="F3234" i="110" s="1"/>
  <c r="F3235" i="110" s="1"/>
  <c r="F3236" i="110" s="1"/>
  <c r="F3237" i="110" s="1"/>
  <c r="F3238" i="110" s="1"/>
  <c r="F3239" i="110" s="1"/>
  <c r="F3240" i="110" s="1"/>
  <c r="F3241" i="110" s="1"/>
  <c r="F3242" i="110" s="1"/>
  <c r="F3243" i="110" s="1"/>
  <c r="F3244" i="110" s="1"/>
  <c r="F3245" i="110" s="1"/>
  <c r="F3246" i="110" s="1"/>
  <c r="F3247" i="110" s="1"/>
  <c r="F3248" i="110" s="1"/>
  <c r="F3249" i="110" s="1"/>
  <c r="F3250" i="110" s="1"/>
  <c r="F3251" i="110" s="1"/>
  <c r="F3252" i="110" s="1"/>
  <c r="F3253" i="110" s="1"/>
  <c r="F3254" i="110" s="1"/>
  <c r="F3255" i="110" s="1"/>
  <c r="F3256" i="110" s="1"/>
  <c r="F3257" i="110" s="1"/>
  <c r="F3258" i="110" s="1"/>
  <c r="F3259" i="110" s="1"/>
  <c r="F3260" i="110" s="1"/>
  <c r="F3261" i="110" s="1"/>
  <c r="F3262" i="110" s="1"/>
  <c r="F3263" i="110" s="1"/>
  <c r="F3264" i="110" s="1"/>
  <c r="F3265" i="110" s="1"/>
  <c r="F3266" i="110" s="1"/>
  <c r="F3267" i="110" s="1"/>
  <c r="F3268" i="110" s="1"/>
  <c r="F3269" i="110" s="1"/>
  <c r="F3270" i="110" s="1"/>
  <c r="F3271" i="110" s="1"/>
  <c r="F3272" i="110" s="1"/>
  <c r="F3273" i="110" s="1"/>
  <c r="F3274" i="110" s="1"/>
  <c r="F3275" i="110" s="1"/>
  <c r="F3276" i="110" s="1"/>
  <c r="F3277" i="110" s="1"/>
  <c r="F3278" i="110" s="1"/>
  <c r="F3279" i="110" s="1"/>
  <c r="F3280" i="110" s="1"/>
  <c r="F3281" i="110" s="1"/>
  <c r="F3282" i="110" s="1"/>
  <c r="F3283" i="110" s="1"/>
  <c r="F3284" i="110" s="1"/>
  <c r="F3285" i="110" s="1"/>
  <c r="F3286" i="110" s="1"/>
  <c r="F3287" i="110" s="1"/>
  <c r="F3288" i="110" s="1"/>
  <c r="F3289" i="110" s="1"/>
  <c r="F3290" i="110" s="1"/>
  <c r="F3291" i="110" s="1"/>
  <c r="F3292" i="110" s="1"/>
  <c r="F3293" i="110" s="1"/>
  <c r="F3294" i="110" s="1"/>
  <c r="F3295" i="110" s="1"/>
  <c r="F3296" i="110" s="1"/>
  <c r="F3297" i="110" s="1"/>
  <c r="F3298" i="110" s="1"/>
  <c r="F3299" i="110" s="1"/>
  <c r="F3300" i="110" s="1"/>
  <c r="F3301" i="110" s="1"/>
  <c r="F3302" i="110" s="1"/>
  <c r="F3303" i="110" s="1"/>
  <c r="F3304" i="110" s="1"/>
  <c r="F3305" i="110" s="1"/>
  <c r="F3306" i="110" s="1"/>
  <c r="F3307" i="110" s="1"/>
  <c r="F3308" i="110" s="1"/>
  <c r="F3309" i="110" s="1"/>
  <c r="F3310" i="110" s="1"/>
  <c r="F3311" i="110" s="1"/>
  <c r="F3312" i="110" s="1"/>
  <c r="F3313" i="110" s="1"/>
  <c r="F3314" i="110" s="1"/>
  <c r="F3315" i="110" s="1"/>
  <c r="F3316" i="110" s="1"/>
  <c r="F3317" i="110" s="1"/>
  <c r="F3318" i="110" s="1"/>
  <c r="F3319" i="110" s="1"/>
  <c r="F3320" i="110" s="1"/>
  <c r="F3321" i="110" s="1"/>
  <c r="F3322" i="110" s="1"/>
  <c r="F3323" i="110" s="1"/>
  <c r="F3324" i="110" s="1"/>
  <c r="F3325" i="110" s="1"/>
  <c r="F3326" i="110" s="1"/>
  <c r="F3327" i="110" s="1"/>
  <c r="F3328" i="110" s="1"/>
  <c r="F3329" i="110" s="1"/>
  <c r="F3330" i="110" s="1"/>
  <c r="F3331" i="110" s="1"/>
  <c r="F3332" i="110" s="1"/>
  <c r="F3333" i="110" s="1"/>
  <c r="F3334" i="110" s="1"/>
  <c r="F3335" i="110" s="1"/>
  <c r="F3336" i="110" s="1"/>
  <c r="F3337" i="110" s="1"/>
  <c r="F3338" i="110" s="1"/>
  <c r="F3339" i="110" s="1"/>
  <c r="F3340" i="110" s="1"/>
  <c r="F3341" i="110" s="1"/>
  <c r="F3342" i="110" s="1"/>
  <c r="F3343" i="110" s="1"/>
  <c r="F3344" i="110" s="1"/>
  <c r="F3345" i="110" s="1"/>
  <c r="F3346" i="110" s="1"/>
  <c r="F3347" i="110" s="1"/>
  <c r="F3348" i="110" s="1"/>
  <c r="F3349" i="110" s="1"/>
  <c r="F3350" i="110" s="1"/>
  <c r="F3351" i="110" s="1"/>
  <c r="F3352" i="110" s="1"/>
  <c r="F3353" i="110" s="1"/>
  <c r="F3354" i="110" s="1"/>
  <c r="F3355" i="110" s="1"/>
  <c r="F3356" i="110" s="1"/>
  <c r="F3357" i="110" s="1"/>
  <c r="F3358" i="110" s="1"/>
  <c r="F3359" i="110" s="1"/>
  <c r="F3360" i="110" s="1"/>
  <c r="F3361" i="110" s="1"/>
  <c r="F3362" i="110" s="1"/>
  <c r="F3363" i="110" s="1"/>
  <c r="F3364" i="110" s="1"/>
  <c r="F3365" i="110" s="1"/>
  <c r="F3366" i="110" s="1"/>
  <c r="F3367" i="110" s="1"/>
  <c r="F3368" i="110" s="1"/>
  <c r="F3369" i="110" s="1"/>
  <c r="F3370" i="110" s="1"/>
  <c r="F3371" i="110" s="1"/>
  <c r="F3372" i="110" s="1"/>
  <c r="F3373" i="110" s="1"/>
  <c r="F3374" i="110" s="1"/>
  <c r="F3375" i="110" s="1"/>
  <c r="F3376" i="110" s="1"/>
  <c r="F3377" i="110" s="1"/>
  <c r="F3378" i="110" s="1"/>
  <c r="F3379" i="110" s="1"/>
  <c r="F3380" i="110" s="1"/>
  <c r="F3381" i="110" s="1"/>
  <c r="F3382" i="110" s="1"/>
  <c r="F3383" i="110" s="1"/>
  <c r="F3384" i="110" s="1"/>
  <c r="F3385" i="110" s="1"/>
  <c r="F3386" i="110" s="1"/>
  <c r="F3387" i="110" s="1"/>
  <c r="F3388" i="110" s="1"/>
  <c r="F3389" i="110" s="1"/>
  <c r="F3390" i="110" s="1"/>
  <c r="F3391" i="110" s="1"/>
  <c r="F3392" i="110" s="1"/>
  <c r="F3393" i="110" s="1"/>
  <c r="F3394" i="110" s="1"/>
  <c r="F3395" i="110" s="1"/>
  <c r="F3396" i="110" s="1"/>
  <c r="F3397" i="110" s="1"/>
  <c r="F3398" i="110" s="1"/>
  <c r="F3399" i="110" s="1"/>
  <c r="F3400" i="110" s="1"/>
  <c r="F3401" i="110" s="1"/>
  <c r="F3402" i="110" s="1"/>
  <c r="F3403" i="110" s="1"/>
  <c r="F3404" i="110" s="1"/>
  <c r="F3405" i="110" s="1"/>
  <c r="F3406" i="110" s="1"/>
  <c r="F3407" i="110" s="1"/>
  <c r="F3408" i="110" s="1"/>
  <c r="F3409" i="110" s="1"/>
  <c r="F3410" i="110" s="1"/>
  <c r="F3411" i="110" s="1"/>
  <c r="F3412" i="110" s="1"/>
  <c r="F3413" i="110" s="1"/>
  <c r="F3414" i="110" s="1"/>
  <c r="F3415" i="110" s="1"/>
  <c r="F3416" i="110" s="1"/>
  <c r="F3417" i="110" s="1"/>
  <c r="F3418" i="110" s="1"/>
  <c r="F3419" i="110" s="1"/>
  <c r="F3420" i="110" s="1"/>
  <c r="F3421" i="110" s="1"/>
  <c r="F3422" i="110" s="1"/>
  <c r="F3423" i="110" s="1"/>
  <c r="F3424" i="110" s="1"/>
  <c r="F3425" i="110" s="1"/>
  <c r="F3426" i="110" s="1"/>
  <c r="F3427" i="110" s="1"/>
  <c r="F3428" i="110" s="1"/>
  <c r="F3429" i="110" s="1"/>
  <c r="F3430" i="110" s="1"/>
  <c r="F3431" i="110" s="1"/>
  <c r="F3432" i="110" s="1"/>
  <c r="F3433" i="110" s="1"/>
  <c r="F3434" i="110" s="1"/>
  <c r="F3435" i="110" s="1"/>
  <c r="F3436" i="110" s="1"/>
  <c r="F3437" i="110" s="1"/>
  <c r="F3438" i="110" s="1"/>
  <c r="F3439" i="110" s="1"/>
  <c r="F3440" i="110" s="1"/>
  <c r="F3441" i="110" s="1"/>
  <c r="F3442" i="110" s="1"/>
  <c r="F3443" i="110" s="1"/>
  <c r="F3444" i="110" s="1"/>
  <c r="F3445" i="110" s="1"/>
  <c r="F3446" i="110" s="1"/>
  <c r="F3447" i="110" s="1"/>
  <c r="F3448" i="110" s="1"/>
  <c r="F3449" i="110" s="1"/>
  <c r="F3450" i="110" s="1"/>
  <c r="F3451" i="110" s="1"/>
  <c r="F3452" i="110" s="1"/>
  <c r="F3453" i="110" s="1"/>
  <c r="F3454" i="110" s="1"/>
  <c r="F3455" i="110" s="1"/>
  <c r="F3456" i="110" s="1"/>
  <c r="F3457" i="110" s="1"/>
  <c r="F3458" i="110" s="1"/>
  <c r="F3459" i="110" s="1"/>
  <c r="F3460" i="110" s="1"/>
  <c r="F3461" i="110" s="1"/>
  <c r="F3462" i="110" s="1"/>
  <c r="F3463" i="110" s="1"/>
  <c r="F3464" i="110" s="1"/>
  <c r="F3465" i="110" s="1"/>
  <c r="F3466" i="110" s="1"/>
  <c r="F3467" i="110" s="1"/>
  <c r="F3468" i="110" s="1"/>
  <c r="F3469" i="110" s="1"/>
  <c r="F3470" i="110" s="1"/>
  <c r="F3471" i="110" s="1"/>
  <c r="F3472" i="110" s="1"/>
  <c r="F3473" i="110" s="1"/>
  <c r="F3474" i="110" s="1"/>
  <c r="F3475" i="110" s="1"/>
  <c r="F3476" i="110" s="1"/>
  <c r="F3477" i="110" s="1"/>
  <c r="F3478" i="110" s="1"/>
  <c r="F3479" i="110" s="1"/>
  <c r="F3480" i="110" s="1"/>
  <c r="F3481" i="110" s="1"/>
  <c r="F3482" i="110" s="1"/>
  <c r="F3483" i="110" s="1"/>
  <c r="F3484" i="110" s="1"/>
  <c r="F3485" i="110" s="1"/>
  <c r="F3486" i="110" s="1"/>
  <c r="F3487" i="110" s="1"/>
  <c r="F3488" i="110" s="1"/>
  <c r="F3489" i="110" s="1"/>
  <c r="F3490" i="110" s="1"/>
  <c r="F3491" i="110" s="1"/>
  <c r="F3492" i="110" s="1"/>
  <c r="F3493" i="110" s="1"/>
  <c r="F3494" i="110" s="1"/>
  <c r="F3495" i="110" s="1"/>
  <c r="F3496" i="110" s="1"/>
  <c r="F3497" i="110" s="1"/>
  <c r="F3498" i="110" s="1"/>
  <c r="F3499" i="110" s="1"/>
  <c r="F3500" i="110" s="1"/>
  <c r="F3501" i="110" s="1"/>
  <c r="F3502" i="110" s="1"/>
  <c r="F3503" i="110" s="1"/>
  <c r="F3504" i="110" s="1"/>
  <c r="F3505" i="110" s="1"/>
  <c r="F3506" i="110" s="1"/>
  <c r="F3507" i="110" s="1"/>
  <c r="F3508" i="110" s="1"/>
  <c r="F3509" i="110" s="1"/>
  <c r="F3510" i="110" s="1"/>
  <c r="F3511" i="110" s="1"/>
  <c r="F3512" i="110" s="1"/>
  <c r="F3513" i="110" s="1"/>
  <c r="F3514" i="110" s="1"/>
  <c r="F3515" i="110" s="1"/>
  <c r="F3516" i="110" s="1"/>
  <c r="F3517" i="110" s="1"/>
  <c r="F3518" i="110" s="1"/>
  <c r="F3519" i="110" s="1"/>
  <c r="F3520" i="110" s="1"/>
  <c r="F3521" i="110" s="1"/>
  <c r="F3522" i="110" s="1"/>
  <c r="F3523" i="110" s="1"/>
  <c r="F3524" i="110" s="1"/>
  <c r="F3525" i="110" s="1"/>
  <c r="F3526" i="110" s="1"/>
  <c r="F3527" i="110" s="1"/>
  <c r="F3528" i="110" s="1"/>
  <c r="F3529" i="110" s="1"/>
  <c r="F3530" i="110" s="1"/>
  <c r="F3531" i="110" s="1"/>
  <c r="F3532" i="110" s="1"/>
  <c r="F3533" i="110" s="1"/>
  <c r="F3534" i="110" s="1"/>
  <c r="F3535" i="110" s="1"/>
  <c r="F3536" i="110" s="1"/>
  <c r="F3537" i="110" s="1"/>
  <c r="F3538" i="110" s="1"/>
  <c r="F3539" i="110" s="1"/>
  <c r="F3540" i="110" s="1"/>
  <c r="F3541" i="110" s="1"/>
  <c r="F3542" i="110" s="1"/>
  <c r="F3543" i="110" s="1"/>
  <c r="F3544" i="110" s="1"/>
  <c r="F3545" i="110" s="1"/>
  <c r="F3546" i="110" s="1"/>
  <c r="F3547" i="110" s="1"/>
  <c r="F3548" i="110" s="1"/>
  <c r="F3549" i="110" s="1"/>
  <c r="F3550" i="110" s="1"/>
  <c r="F3551" i="110" s="1"/>
  <c r="F3552" i="110" s="1"/>
  <c r="F3553" i="110" s="1"/>
  <c r="F3554" i="110" s="1"/>
  <c r="F3555" i="110" s="1"/>
  <c r="F3556" i="110" s="1"/>
  <c r="F3557" i="110" s="1"/>
  <c r="F3558" i="110" s="1"/>
  <c r="F3559" i="110" s="1"/>
  <c r="F3560" i="110" s="1"/>
  <c r="F3561" i="110" s="1"/>
  <c r="F3562" i="110" s="1"/>
  <c r="F3563" i="110" s="1"/>
  <c r="F3564" i="110" s="1"/>
  <c r="F3565" i="110" s="1"/>
  <c r="F3566" i="110" s="1"/>
  <c r="F3567" i="110" s="1"/>
  <c r="F3568" i="110" s="1"/>
  <c r="F3569" i="110" s="1"/>
  <c r="F3570" i="110" s="1"/>
  <c r="F3571" i="110" s="1"/>
  <c r="F3572" i="110" s="1"/>
  <c r="F3573" i="110" s="1"/>
  <c r="F3574" i="110" s="1"/>
  <c r="F3575" i="110" s="1"/>
  <c r="F3576" i="110" s="1"/>
  <c r="F3577" i="110" s="1"/>
  <c r="F3578" i="110" s="1"/>
  <c r="F3579" i="110" s="1"/>
  <c r="F3580" i="110" s="1"/>
  <c r="F3581" i="110" s="1"/>
  <c r="F3582" i="110" s="1"/>
  <c r="F3583" i="110" s="1"/>
  <c r="F3584" i="110" s="1"/>
  <c r="F3585" i="110" s="1"/>
  <c r="F3586" i="110" s="1"/>
  <c r="F3587" i="110" s="1"/>
  <c r="F3588" i="110" s="1"/>
  <c r="F3589" i="110" s="1"/>
  <c r="F3590" i="110" s="1"/>
  <c r="F3591" i="110" s="1"/>
  <c r="F3592" i="110" s="1"/>
  <c r="F3593" i="110" s="1"/>
  <c r="F3594" i="110" s="1"/>
  <c r="F3595" i="110" s="1"/>
  <c r="F3596" i="110" s="1"/>
  <c r="F3597" i="110" s="1"/>
  <c r="F3598" i="110" s="1"/>
  <c r="F3599" i="110" s="1"/>
  <c r="F3600" i="110" s="1"/>
  <c r="F3601" i="110" s="1"/>
  <c r="F3602" i="110" s="1"/>
  <c r="F3603" i="110" s="1"/>
  <c r="F3604" i="110" s="1"/>
  <c r="F3605" i="110" s="1"/>
  <c r="F3606" i="110" s="1"/>
  <c r="F3607" i="110" s="1"/>
  <c r="F3608" i="110" s="1"/>
  <c r="F3609" i="110" s="1"/>
  <c r="F3610" i="110" s="1"/>
  <c r="F3611" i="110" s="1"/>
  <c r="F3612" i="110" s="1"/>
  <c r="F3613" i="110" s="1"/>
  <c r="F3614" i="110" s="1"/>
  <c r="F3615" i="110" s="1"/>
  <c r="F3616" i="110" s="1"/>
  <c r="F3617" i="110" s="1"/>
  <c r="F3618" i="110" s="1"/>
  <c r="F3619" i="110" s="1"/>
  <c r="F3620" i="110" s="1"/>
  <c r="F3621" i="110" s="1"/>
  <c r="F3622" i="110" s="1"/>
  <c r="F3623" i="110" s="1"/>
  <c r="F3624" i="110" s="1"/>
  <c r="F3625" i="110" s="1"/>
  <c r="F3626" i="110" s="1"/>
  <c r="F3627" i="110" s="1"/>
  <c r="F3628" i="110" s="1"/>
  <c r="F3629" i="110" s="1"/>
  <c r="F3630" i="110" s="1"/>
  <c r="F3631" i="110" s="1"/>
  <c r="F3632" i="110" s="1"/>
  <c r="F3633" i="110" s="1"/>
  <c r="F3634" i="110" s="1"/>
  <c r="F3635" i="110" s="1"/>
  <c r="F3636" i="110" s="1"/>
  <c r="F3637" i="110" s="1"/>
  <c r="F3638" i="110" s="1"/>
  <c r="F3639" i="110" s="1"/>
  <c r="F3640" i="110" s="1"/>
  <c r="F3641" i="110" s="1"/>
  <c r="F3642" i="110" s="1"/>
  <c r="F3643" i="110" s="1"/>
  <c r="F3644" i="110" s="1"/>
  <c r="F3645" i="110" s="1"/>
  <c r="F3646" i="110" s="1"/>
  <c r="F3647" i="110" s="1"/>
  <c r="F3648" i="110" s="1"/>
  <c r="F3649" i="110" s="1"/>
  <c r="F3650" i="110" s="1"/>
  <c r="F3651" i="110" s="1"/>
  <c r="F3652" i="110" s="1"/>
  <c r="F3653" i="110" s="1"/>
  <c r="F3654" i="110" s="1"/>
  <c r="F3655" i="110" s="1"/>
  <c r="F3656" i="110" s="1"/>
  <c r="F3657" i="110" s="1"/>
  <c r="F3658" i="110" s="1"/>
  <c r="E3601" i="111"/>
  <c r="E4" i="111"/>
  <c r="E5" i="111" s="1"/>
  <c r="E6" i="111" s="1"/>
  <c r="E7" i="111" s="1"/>
  <c r="E8" i="111" s="1"/>
  <c r="E9" i="111" s="1"/>
  <c r="E10" i="111" s="1"/>
  <c r="E11" i="111" s="1"/>
  <c r="E12" i="111" s="1"/>
  <c r="E13" i="111" s="1"/>
  <c r="E14" i="111" s="1"/>
  <c r="E15" i="111" s="1"/>
  <c r="E16" i="111" s="1"/>
  <c r="E17" i="111" s="1"/>
  <c r="E18" i="111" s="1"/>
  <c r="E19" i="111" s="1"/>
  <c r="E20" i="111" s="1"/>
  <c r="E21" i="111" s="1"/>
  <c r="E22" i="111" s="1"/>
  <c r="E23" i="111" s="1"/>
  <c r="E24" i="111" s="1"/>
  <c r="E25" i="111" s="1"/>
  <c r="E26" i="111" s="1"/>
  <c r="E27" i="111" s="1"/>
  <c r="E28" i="111" s="1"/>
  <c r="E29" i="111" s="1"/>
  <c r="E30" i="111" s="1"/>
  <c r="E31" i="111" s="1"/>
  <c r="E32" i="111" s="1"/>
  <c r="E33" i="111" s="1"/>
  <c r="E34" i="111" s="1"/>
  <c r="E35" i="111" s="1"/>
  <c r="E36" i="111" s="1"/>
  <c r="E37" i="111" s="1"/>
  <c r="E38" i="111" s="1"/>
  <c r="E39" i="111" s="1"/>
  <c r="E40" i="111" s="1"/>
  <c r="E41" i="111" s="1"/>
  <c r="E42" i="111" s="1"/>
  <c r="E43" i="111" s="1"/>
  <c r="E44" i="111" s="1"/>
  <c r="E45" i="111" s="1"/>
  <c r="E46" i="111" s="1"/>
  <c r="E47" i="111" s="1"/>
  <c r="E48" i="111" s="1"/>
  <c r="E49" i="111" s="1"/>
  <c r="E50" i="111" s="1"/>
  <c r="E51" i="111" s="1"/>
  <c r="E52" i="111" s="1"/>
  <c r="E53" i="111" s="1"/>
  <c r="E54" i="111" s="1"/>
  <c r="E55" i="111" s="1"/>
  <c r="E56" i="111" s="1"/>
  <c r="E57" i="111" s="1"/>
  <c r="E58" i="111" s="1"/>
  <c r="E59" i="111" s="1"/>
  <c r="E60" i="111" s="1"/>
  <c r="E61" i="111" s="1"/>
  <c r="E62" i="111" s="1"/>
  <c r="E63" i="111" s="1"/>
  <c r="E64" i="111" s="1"/>
  <c r="E65" i="111" s="1"/>
  <c r="E66" i="111" s="1"/>
  <c r="E67" i="111" s="1"/>
  <c r="E68" i="111" s="1"/>
  <c r="E69" i="111" s="1"/>
  <c r="E70" i="111" s="1"/>
  <c r="E71" i="111" s="1"/>
  <c r="E72" i="111" s="1"/>
  <c r="E73" i="111" s="1"/>
  <c r="E74" i="111" s="1"/>
  <c r="E75" i="111" s="1"/>
  <c r="E76" i="111" s="1"/>
  <c r="E77" i="111" s="1"/>
  <c r="E78" i="111" s="1"/>
  <c r="E79" i="111" s="1"/>
  <c r="E80" i="111" s="1"/>
  <c r="E81" i="111" s="1"/>
  <c r="E82" i="111" s="1"/>
  <c r="E83" i="111" s="1"/>
  <c r="E84" i="111" s="1"/>
  <c r="E85" i="111" s="1"/>
  <c r="E86" i="111" s="1"/>
  <c r="E87" i="111" s="1"/>
  <c r="E88" i="111" s="1"/>
  <c r="E89" i="111" s="1"/>
  <c r="E90" i="111" s="1"/>
  <c r="E91" i="111" s="1"/>
  <c r="E92" i="111" s="1"/>
  <c r="E93" i="111" s="1"/>
  <c r="E94" i="111" s="1"/>
  <c r="E95" i="111" s="1"/>
  <c r="E96" i="111" s="1"/>
  <c r="E97" i="111" s="1"/>
  <c r="E98" i="111" s="1"/>
  <c r="E99" i="111" s="1"/>
  <c r="E100" i="111" s="1"/>
  <c r="E101" i="111" s="1"/>
  <c r="E102" i="111" s="1"/>
  <c r="E103" i="111" s="1"/>
  <c r="E104" i="111" s="1"/>
  <c r="E105" i="111" s="1"/>
  <c r="E106" i="111" s="1"/>
  <c r="E107" i="111" s="1"/>
  <c r="E108" i="111" s="1"/>
  <c r="E109" i="111" s="1"/>
  <c r="E110" i="111" s="1"/>
  <c r="E111" i="111" s="1"/>
  <c r="E112" i="111" s="1"/>
  <c r="E113" i="111" s="1"/>
  <c r="E114" i="111" s="1"/>
  <c r="E115" i="111" s="1"/>
  <c r="E116" i="111" s="1"/>
  <c r="E117" i="111" s="1"/>
  <c r="E118" i="111" s="1"/>
  <c r="E119" i="111" s="1"/>
  <c r="E120" i="111" s="1"/>
  <c r="E121" i="111" s="1"/>
  <c r="E122" i="111" s="1"/>
  <c r="E123" i="111" s="1"/>
  <c r="E124" i="111" s="1"/>
  <c r="E125" i="111" s="1"/>
  <c r="E126" i="111" s="1"/>
  <c r="E127" i="111" s="1"/>
  <c r="E128" i="111" s="1"/>
  <c r="E129" i="111" s="1"/>
  <c r="E130" i="111" s="1"/>
  <c r="E131" i="111" s="1"/>
  <c r="E132" i="111" s="1"/>
  <c r="E133" i="111" s="1"/>
  <c r="E134" i="111" s="1"/>
  <c r="E135" i="111" s="1"/>
  <c r="E136" i="111" s="1"/>
  <c r="E137" i="111" s="1"/>
  <c r="E138" i="111" s="1"/>
  <c r="E139" i="111" s="1"/>
  <c r="E140" i="111" s="1"/>
  <c r="E141" i="111" s="1"/>
  <c r="E142" i="111" s="1"/>
  <c r="E143" i="111" s="1"/>
  <c r="E144" i="111" s="1"/>
  <c r="E145" i="111" s="1"/>
  <c r="E146" i="111" s="1"/>
  <c r="E147" i="111" s="1"/>
  <c r="E148" i="111" s="1"/>
  <c r="E149" i="111" s="1"/>
  <c r="E150" i="111" s="1"/>
  <c r="E151" i="111" s="1"/>
  <c r="E152" i="111" s="1"/>
  <c r="E153" i="111" s="1"/>
  <c r="E154" i="111" s="1"/>
  <c r="E155" i="111" s="1"/>
  <c r="E156" i="111" s="1"/>
  <c r="E157" i="111" s="1"/>
  <c r="E158" i="111" s="1"/>
  <c r="E159" i="111" s="1"/>
  <c r="E160" i="111" s="1"/>
  <c r="E161" i="111" s="1"/>
  <c r="E162" i="111" s="1"/>
  <c r="E163" i="111" s="1"/>
  <c r="E164" i="111" s="1"/>
  <c r="E165" i="111" s="1"/>
  <c r="E166" i="111" s="1"/>
  <c r="E167" i="111" s="1"/>
  <c r="E168" i="111" s="1"/>
  <c r="E169" i="111" s="1"/>
  <c r="E170" i="111" s="1"/>
  <c r="E171" i="111" s="1"/>
  <c r="E172" i="111" s="1"/>
  <c r="E173" i="111" s="1"/>
  <c r="E174" i="111" s="1"/>
  <c r="E175" i="111" s="1"/>
  <c r="E176" i="111" s="1"/>
  <c r="E177" i="111" s="1"/>
  <c r="E178" i="111" s="1"/>
  <c r="E179" i="111" s="1"/>
  <c r="E180" i="111" s="1"/>
  <c r="E181" i="111" s="1"/>
  <c r="E182" i="111" s="1"/>
  <c r="E183" i="111" s="1"/>
  <c r="E184" i="111" s="1"/>
  <c r="E185" i="111" s="1"/>
  <c r="E186" i="111" s="1"/>
  <c r="E187" i="111" s="1"/>
  <c r="E188" i="111" s="1"/>
  <c r="E189" i="111" s="1"/>
  <c r="E190" i="111" s="1"/>
  <c r="E191" i="111" s="1"/>
  <c r="E192" i="111" s="1"/>
  <c r="E193" i="111" s="1"/>
  <c r="E194" i="111" s="1"/>
  <c r="E195" i="111" s="1"/>
  <c r="E196" i="111" s="1"/>
  <c r="E197" i="111" s="1"/>
  <c r="E198" i="111" s="1"/>
  <c r="E199" i="111" s="1"/>
  <c r="E200" i="111" s="1"/>
  <c r="E201" i="111" s="1"/>
  <c r="E202" i="111" s="1"/>
  <c r="E203" i="111" s="1"/>
  <c r="E204" i="111" s="1"/>
  <c r="E205" i="111" s="1"/>
  <c r="E206" i="111" s="1"/>
  <c r="E207" i="111" s="1"/>
  <c r="E208" i="111" s="1"/>
  <c r="E209" i="111" s="1"/>
  <c r="E210" i="111" s="1"/>
  <c r="E211" i="111" s="1"/>
  <c r="E212" i="111" s="1"/>
  <c r="E213" i="111" s="1"/>
  <c r="E214" i="111" s="1"/>
  <c r="E215" i="111" s="1"/>
  <c r="E216" i="111" s="1"/>
  <c r="E217" i="111" s="1"/>
  <c r="E218" i="111" s="1"/>
  <c r="E219" i="111" s="1"/>
  <c r="E220" i="111" s="1"/>
  <c r="E221" i="111" s="1"/>
  <c r="E222" i="111" s="1"/>
  <c r="E223" i="111" s="1"/>
  <c r="E224" i="111" s="1"/>
  <c r="E225" i="111" s="1"/>
  <c r="E226" i="111" s="1"/>
  <c r="E227" i="111" s="1"/>
  <c r="E228" i="111" s="1"/>
  <c r="E229" i="111" s="1"/>
  <c r="E230" i="111" s="1"/>
  <c r="E231" i="111" s="1"/>
  <c r="E232" i="111" s="1"/>
  <c r="E233" i="111" s="1"/>
  <c r="E234" i="111" s="1"/>
  <c r="E235" i="111" s="1"/>
  <c r="E236" i="111" s="1"/>
  <c r="E237" i="111" s="1"/>
  <c r="E238" i="111" s="1"/>
  <c r="E239" i="111" s="1"/>
  <c r="E240" i="111" s="1"/>
  <c r="E241" i="111" s="1"/>
  <c r="E242" i="111" s="1"/>
  <c r="E243" i="111" s="1"/>
  <c r="E244" i="111" s="1"/>
  <c r="E245" i="111" s="1"/>
  <c r="E246" i="111" s="1"/>
  <c r="E247" i="111" s="1"/>
  <c r="E248" i="111" s="1"/>
  <c r="E249" i="111" s="1"/>
  <c r="E250" i="111" s="1"/>
  <c r="E251" i="111" s="1"/>
  <c r="E252" i="111" s="1"/>
  <c r="E253" i="111" s="1"/>
  <c r="E254" i="111" s="1"/>
  <c r="E255" i="111" s="1"/>
  <c r="E256" i="111" s="1"/>
  <c r="E257" i="111" s="1"/>
  <c r="E258" i="111" s="1"/>
  <c r="E259" i="111" s="1"/>
  <c r="E260" i="111" s="1"/>
  <c r="E261" i="111" s="1"/>
  <c r="E262" i="111" s="1"/>
  <c r="E263" i="111" s="1"/>
  <c r="E264" i="111" s="1"/>
  <c r="E265" i="111" s="1"/>
  <c r="E266" i="111" s="1"/>
  <c r="E267" i="111" s="1"/>
  <c r="E268" i="111" s="1"/>
  <c r="E269" i="111" s="1"/>
  <c r="E270" i="111" s="1"/>
  <c r="E271" i="111" s="1"/>
  <c r="E272" i="111" s="1"/>
  <c r="E273" i="111" s="1"/>
  <c r="E274" i="111" s="1"/>
  <c r="E275" i="111" s="1"/>
  <c r="E276" i="111" s="1"/>
  <c r="E277" i="111" s="1"/>
  <c r="E278" i="111" s="1"/>
  <c r="E279" i="111" s="1"/>
  <c r="E280" i="111" s="1"/>
  <c r="E281" i="111" s="1"/>
  <c r="E282" i="111" s="1"/>
  <c r="E283" i="111" s="1"/>
  <c r="E284" i="111" s="1"/>
  <c r="E285" i="111" s="1"/>
  <c r="E286" i="111" s="1"/>
  <c r="E287" i="111" s="1"/>
  <c r="E288" i="111" s="1"/>
  <c r="E289" i="111" s="1"/>
  <c r="E290" i="111" s="1"/>
  <c r="E291" i="111" s="1"/>
  <c r="E292" i="111" s="1"/>
  <c r="E293" i="111" s="1"/>
  <c r="E294" i="111" s="1"/>
  <c r="E295" i="111" s="1"/>
  <c r="E296" i="111" s="1"/>
  <c r="E297" i="111" s="1"/>
  <c r="E298" i="111" s="1"/>
  <c r="E299" i="111" s="1"/>
  <c r="E300" i="111" s="1"/>
  <c r="E301" i="111" s="1"/>
  <c r="E302" i="111" s="1"/>
  <c r="E303" i="111" s="1"/>
  <c r="E304" i="111" s="1"/>
  <c r="E305" i="111" s="1"/>
  <c r="E306" i="111" s="1"/>
  <c r="E307" i="111" s="1"/>
  <c r="E308" i="111" s="1"/>
  <c r="E309" i="111" s="1"/>
  <c r="E310" i="111" s="1"/>
  <c r="E311" i="111" s="1"/>
  <c r="E312" i="111" s="1"/>
  <c r="E313" i="111" s="1"/>
  <c r="E314" i="111" s="1"/>
  <c r="E315" i="111" s="1"/>
  <c r="E316" i="111" s="1"/>
  <c r="E317" i="111" s="1"/>
  <c r="E318" i="111" s="1"/>
  <c r="E319" i="111" s="1"/>
  <c r="E320" i="111" s="1"/>
  <c r="E321" i="111" s="1"/>
  <c r="E322" i="111" s="1"/>
  <c r="E323" i="111" s="1"/>
  <c r="E324" i="111" s="1"/>
  <c r="E325" i="111" s="1"/>
  <c r="E326" i="111" s="1"/>
  <c r="E327" i="111" s="1"/>
  <c r="E328" i="111" s="1"/>
  <c r="E329" i="111" s="1"/>
  <c r="E330" i="111" s="1"/>
  <c r="E331" i="111" s="1"/>
  <c r="E332" i="111" s="1"/>
  <c r="E333" i="111" s="1"/>
  <c r="E334" i="111" s="1"/>
  <c r="E335" i="111" s="1"/>
  <c r="E336" i="111" s="1"/>
  <c r="E337" i="111" s="1"/>
  <c r="E338" i="111" s="1"/>
  <c r="E339" i="111" s="1"/>
  <c r="E340" i="111" s="1"/>
  <c r="E341" i="111" s="1"/>
  <c r="E342" i="111" s="1"/>
  <c r="E343" i="111" s="1"/>
  <c r="E344" i="111" s="1"/>
  <c r="E345" i="111" s="1"/>
  <c r="E346" i="111" s="1"/>
  <c r="E347" i="111" s="1"/>
  <c r="E348" i="111" s="1"/>
  <c r="E349" i="111" s="1"/>
  <c r="E350" i="111" s="1"/>
  <c r="E351" i="111" s="1"/>
  <c r="E352" i="111" s="1"/>
  <c r="E353" i="111" s="1"/>
  <c r="E354" i="111" s="1"/>
  <c r="E355" i="111" s="1"/>
  <c r="E356" i="111" s="1"/>
  <c r="E357" i="111" s="1"/>
  <c r="E358" i="111" s="1"/>
  <c r="E359" i="111" s="1"/>
  <c r="E360" i="111" s="1"/>
  <c r="E361" i="111" s="1"/>
  <c r="E362" i="111" s="1"/>
  <c r="E363" i="111" s="1"/>
  <c r="E364" i="111" s="1"/>
  <c r="E365" i="111" s="1"/>
  <c r="E366" i="111" s="1"/>
  <c r="E367" i="111" s="1"/>
  <c r="E368" i="111" s="1"/>
  <c r="E369" i="111" s="1"/>
  <c r="E370" i="111" s="1"/>
  <c r="E371" i="111" s="1"/>
  <c r="E372" i="111" s="1"/>
  <c r="E373" i="111" s="1"/>
  <c r="E374" i="111" s="1"/>
  <c r="E375" i="111" s="1"/>
  <c r="E376" i="111" s="1"/>
  <c r="E377" i="111" s="1"/>
  <c r="E378" i="111" s="1"/>
  <c r="E379" i="111" s="1"/>
  <c r="E380" i="111" s="1"/>
  <c r="E381" i="111" s="1"/>
  <c r="E382" i="111" s="1"/>
  <c r="E383" i="111" s="1"/>
  <c r="E384" i="111" s="1"/>
  <c r="E385" i="111" s="1"/>
  <c r="E386" i="111" s="1"/>
  <c r="E387" i="111" s="1"/>
  <c r="E388" i="111" s="1"/>
  <c r="E389" i="111" s="1"/>
  <c r="E390" i="111" s="1"/>
  <c r="E391" i="111" s="1"/>
  <c r="E392" i="111" s="1"/>
  <c r="E393" i="111" s="1"/>
  <c r="E394" i="111" s="1"/>
  <c r="E395" i="111" s="1"/>
  <c r="E396" i="111" s="1"/>
  <c r="E397" i="111" s="1"/>
  <c r="E398" i="111" s="1"/>
  <c r="E399" i="111" s="1"/>
  <c r="E400" i="111" s="1"/>
  <c r="E401" i="111" s="1"/>
  <c r="E402" i="111" s="1"/>
  <c r="E403" i="111" s="1"/>
  <c r="E404" i="111" s="1"/>
  <c r="E405" i="111" s="1"/>
  <c r="E406" i="111" s="1"/>
  <c r="E407" i="111" s="1"/>
  <c r="E408" i="111" s="1"/>
  <c r="E409" i="111" s="1"/>
  <c r="E410" i="111" s="1"/>
  <c r="E411" i="111" s="1"/>
  <c r="E412" i="111" s="1"/>
  <c r="E413" i="111" s="1"/>
  <c r="E414" i="111" s="1"/>
  <c r="E415" i="111" s="1"/>
  <c r="E416" i="111" s="1"/>
  <c r="E417" i="111" s="1"/>
  <c r="E418" i="111" s="1"/>
  <c r="E419" i="111" s="1"/>
  <c r="E420" i="111" s="1"/>
  <c r="E421" i="111" s="1"/>
  <c r="E422" i="111" s="1"/>
  <c r="E423" i="111" s="1"/>
  <c r="E424" i="111" s="1"/>
  <c r="E425" i="111" s="1"/>
  <c r="E426" i="111" s="1"/>
  <c r="E427" i="111" s="1"/>
  <c r="E428" i="111" s="1"/>
  <c r="E429" i="111" s="1"/>
  <c r="E430" i="111" s="1"/>
  <c r="E431" i="111" s="1"/>
  <c r="E432" i="111" s="1"/>
  <c r="E433" i="111" s="1"/>
  <c r="E434" i="111" s="1"/>
  <c r="E435" i="111" s="1"/>
  <c r="E436" i="111" s="1"/>
  <c r="E437" i="111" s="1"/>
  <c r="E438" i="111" s="1"/>
  <c r="E439" i="111" s="1"/>
  <c r="E440" i="111" s="1"/>
  <c r="E441" i="111" s="1"/>
  <c r="E442" i="111" s="1"/>
  <c r="E443" i="111" s="1"/>
  <c r="E444" i="111" s="1"/>
  <c r="E445" i="111" s="1"/>
  <c r="E446" i="111" s="1"/>
  <c r="E447" i="111" s="1"/>
  <c r="E448" i="111" s="1"/>
  <c r="E449" i="111" s="1"/>
  <c r="E450" i="111" s="1"/>
  <c r="E451" i="111" s="1"/>
  <c r="E452" i="111" s="1"/>
  <c r="E453" i="111" s="1"/>
  <c r="E454" i="111" s="1"/>
  <c r="E455" i="111" s="1"/>
  <c r="E456" i="111" s="1"/>
  <c r="E457" i="111" s="1"/>
  <c r="E458" i="111" s="1"/>
  <c r="E459" i="111" s="1"/>
  <c r="E460" i="111" s="1"/>
  <c r="E461" i="111" s="1"/>
  <c r="E462" i="111" s="1"/>
  <c r="E463" i="111" s="1"/>
  <c r="E464" i="111" s="1"/>
  <c r="E465" i="111" s="1"/>
  <c r="E466" i="111" s="1"/>
  <c r="E467" i="111" s="1"/>
  <c r="E468" i="111" s="1"/>
  <c r="E469" i="111" s="1"/>
  <c r="E470" i="111" s="1"/>
  <c r="E471" i="111" s="1"/>
  <c r="E472" i="111" s="1"/>
  <c r="E473" i="111" s="1"/>
  <c r="E474" i="111" s="1"/>
  <c r="E475" i="111" s="1"/>
  <c r="E476" i="111" s="1"/>
  <c r="E477" i="111" s="1"/>
  <c r="E478" i="111" s="1"/>
  <c r="E479" i="111" s="1"/>
  <c r="E480" i="111" s="1"/>
  <c r="E481" i="111" s="1"/>
  <c r="E482" i="111" s="1"/>
  <c r="E483" i="111" s="1"/>
  <c r="E484" i="111" s="1"/>
  <c r="E485" i="111" s="1"/>
  <c r="E486" i="111" s="1"/>
  <c r="E487" i="111" s="1"/>
  <c r="E488" i="111" s="1"/>
  <c r="E489" i="111" s="1"/>
  <c r="E490" i="111" s="1"/>
  <c r="E491" i="111" s="1"/>
  <c r="E492" i="111" s="1"/>
  <c r="E493" i="111" s="1"/>
  <c r="E494" i="111" s="1"/>
  <c r="E495" i="111" s="1"/>
  <c r="E496" i="111" s="1"/>
  <c r="E497" i="111" s="1"/>
  <c r="E498" i="111" s="1"/>
  <c r="E499" i="111" s="1"/>
  <c r="E500" i="111" s="1"/>
  <c r="E501" i="111" s="1"/>
  <c r="E502" i="111" s="1"/>
  <c r="E503" i="111" s="1"/>
  <c r="E504" i="111" s="1"/>
  <c r="E505" i="111" s="1"/>
  <c r="E506" i="111" s="1"/>
  <c r="E507" i="111" s="1"/>
  <c r="E508" i="111" s="1"/>
  <c r="E509" i="111" s="1"/>
  <c r="E510" i="111" s="1"/>
  <c r="E511" i="111" s="1"/>
  <c r="E512" i="111" s="1"/>
  <c r="E513" i="111" s="1"/>
  <c r="E514" i="111" s="1"/>
  <c r="E515" i="111" s="1"/>
  <c r="E516" i="111" s="1"/>
  <c r="E517" i="111" s="1"/>
  <c r="E518" i="111" s="1"/>
  <c r="E519" i="111" s="1"/>
  <c r="E520" i="111" s="1"/>
  <c r="E521" i="111" s="1"/>
  <c r="E522" i="111" s="1"/>
  <c r="E523" i="111" s="1"/>
  <c r="E524" i="111" s="1"/>
  <c r="E525" i="111" s="1"/>
  <c r="E526" i="111" s="1"/>
  <c r="E527" i="111" s="1"/>
  <c r="E528" i="111" s="1"/>
  <c r="E529" i="111" s="1"/>
  <c r="E530" i="111" s="1"/>
  <c r="E531" i="111" s="1"/>
  <c r="E532" i="111" s="1"/>
  <c r="E533" i="111" s="1"/>
  <c r="E534" i="111" s="1"/>
  <c r="E535" i="111" s="1"/>
  <c r="E536" i="111" s="1"/>
  <c r="E537" i="111" s="1"/>
  <c r="E538" i="111" s="1"/>
  <c r="E539" i="111" s="1"/>
  <c r="E540" i="111" s="1"/>
  <c r="E541" i="111" s="1"/>
  <c r="E542" i="111" s="1"/>
  <c r="E543" i="111" s="1"/>
  <c r="E544" i="111" s="1"/>
  <c r="E545" i="111" s="1"/>
  <c r="E546" i="111" s="1"/>
  <c r="E547" i="111" s="1"/>
  <c r="E548" i="111" s="1"/>
  <c r="E549" i="111" s="1"/>
  <c r="E550" i="111" s="1"/>
  <c r="E551" i="111" s="1"/>
  <c r="E552" i="111" s="1"/>
  <c r="E553" i="111" s="1"/>
  <c r="E554" i="111" s="1"/>
  <c r="E555" i="111" s="1"/>
  <c r="E556" i="111" s="1"/>
  <c r="E557" i="111" s="1"/>
  <c r="E558" i="111" s="1"/>
  <c r="E559" i="111" s="1"/>
  <c r="E560" i="111" s="1"/>
  <c r="E561" i="111" s="1"/>
  <c r="E562" i="111" s="1"/>
  <c r="E563" i="111" s="1"/>
  <c r="E564" i="111" s="1"/>
  <c r="E565" i="111" s="1"/>
  <c r="E566" i="111" s="1"/>
  <c r="E567" i="111" s="1"/>
  <c r="E568" i="111" s="1"/>
  <c r="E569" i="111" s="1"/>
  <c r="E570" i="111" s="1"/>
  <c r="E571" i="111" s="1"/>
  <c r="E572" i="111" s="1"/>
  <c r="E573" i="111" s="1"/>
  <c r="E574" i="111" s="1"/>
  <c r="E575" i="111" s="1"/>
  <c r="E576" i="111" s="1"/>
  <c r="E577" i="111" s="1"/>
  <c r="E578" i="111" s="1"/>
  <c r="E579" i="111" s="1"/>
  <c r="E580" i="111" s="1"/>
  <c r="E581" i="111" s="1"/>
  <c r="E582" i="111" s="1"/>
  <c r="E583" i="111" s="1"/>
  <c r="E584" i="111" s="1"/>
  <c r="E585" i="111" s="1"/>
  <c r="E586" i="111" s="1"/>
  <c r="E587" i="111" s="1"/>
  <c r="E588" i="111" s="1"/>
  <c r="E589" i="111" s="1"/>
  <c r="E590" i="111" s="1"/>
  <c r="E591" i="111" s="1"/>
  <c r="E592" i="111" s="1"/>
  <c r="E593" i="111" s="1"/>
  <c r="E594" i="111" s="1"/>
  <c r="E595" i="111" s="1"/>
  <c r="E596" i="111" s="1"/>
  <c r="E597" i="111" s="1"/>
  <c r="E598" i="111" s="1"/>
  <c r="E599" i="111" s="1"/>
  <c r="E600" i="111" s="1"/>
  <c r="E601" i="111" s="1"/>
  <c r="E602" i="111" s="1"/>
  <c r="E603" i="111" s="1"/>
  <c r="E604" i="111" s="1"/>
  <c r="E605" i="111" s="1"/>
  <c r="E606" i="111" s="1"/>
  <c r="E607" i="111" s="1"/>
  <c r="E608" i="111" s="1"/>
  <c r="E609" i="111" s="1"/>
  <c r="E610" i="111" s="1"/>
  <c r="E611" i="111" s="1"/>
  <c r="E612" i="111" s="1"/>
  <c r="E613" i="111" s="1"/>
  <c r="E614" i="111" s="1"/>
  <c r="E615" i="111" s="1"/>
  <c r="E616" i="111" s="1"/>
  <c r="E617" i="111" s="1"/>
  <c r="E618" i="111" s="1"/>
  <c r="E619" i="111" s="1"/>
  <c r="E620" i="111" s="1"/>
  <c r="E621" i="111" s="1"/>
  <c r="E622" i="111" s="1"/>
  <c r="E623" i="111" s="1"/>
  <c r="E624" i="111" s="1"/>
  <c r="E625" i="111" s="1"/>
  <c r="E626" i="111" s="1"/>
  <c r="E627" i="111" s="1"/>
  <c r="E628" i="111" s="1"/>
  <c r="E629" i="111" s="1"/>
  <c r="E630" i="111" s="1"/>
  <c r="E631" i="111" s="1"/>
  <c r="E632" i="111" s="1"/>
  <c r="E633" i="111" s="1"/>
  <c r="E634" i="111" s="1"/>
  <c r="E635" i="111" s="1"/>
  <c r="E636" i="111" s="1"/>
  <c r="E637" i="111" s="1"/>
  <c r="E638" i="111" s="1"/>
  <c r="E639" i="111" s="1"/>
  <c r="E640" i="111" s="1"/>
  <c r="E641" i="111" s="1"/>
  <c r="E642" i="111" s="1"/>
  <c r="E643" i="111" s="1"/>
  <c r="E644" i="111" s="1"/>
  <c r="E645" i="111" s="1"/>
  <c r="E646" i="111" s="1"/>
  <c r="E647" i="111" s="1"/>
  <c r="E648" i="111" s="1"/>
  <c r="E649" i="111" s="1"/>
  <c r="E650" i="111" s="1"/>
  <c r="E651" i="111" s="1"/>
  <c r="E652" i="111" s="1"/>
  <c r="E653" i="111" s="1"/>
  <c r="E654" i="111" s="1"/>
  <c r="E655" i="111" s="1"/>
  <c r="E656" i="111" s="1"/>
  <c r="E657" i="111" s="1"/>
  <c r="E658" i="111" s="1"/>
  <c r="E659" i="111" s="1"/>
  <c r="E660" i="111" s="1"/>
  <c r="E661" i="111" s="1"/>
  <c r="E662" i="111" s="1"/>
  <c r="E663" i="111" s="1"/>
  <c r="E664" i="111" s="1"/>
  <c r="E665" i="111" s="1"/>
  <c r="E666" i="111" s="1"/>
  <c r="E667" i="111" s="1"/>
  <c r="E668" i="111" s="1"/>
  <c r="E669" i="111" s="1"/>
  <c r="E670" i="111" s="1"/>
  <c r="E671" i="111" s="1"/>
  <c r="E672" i="111" s="1"/>
  <c r="E673" i="111" s="1"/>
  <c r="E674" i="111" s="1"/>
  <c r="E675" i="111" s="1"/>
  <c r="E676" i="111" s="1"/>
  <c r="E677" i="111" s="1"/>
  <c r="E678" i="111" s="1"/>
  <c r="E679" i="111" s="1"/>
  <c r="E680" i="111" s="1"/>
  <c r="E681" i="111" s="1"/>
  <c r="E682" i="111" s="1"/>
  <c r="E683" i="111" s="1"/>
  <c r="E684" i="111" s="1"/>
  <c r="E685" i="111" s="1"/>
  <c r="E686" i="111" s="1"/>
  <c r="E687" i="111" s="1"/>
  <c r="E688" i="111" s="1"/>
  <c r="E689" i="111" s="1"/>
  <c r="E690" i="111" s="1"/>
  <c r="E691" i="111" s="1"/>
  <c r="E692" i="111" s="1"/>
  <c r="E693" i="111" s="1"/>
  <c r="E694" i="111" s="1"/>
  <c r="E695" i="111" s="1"/>
  <c r="E696" i="111" s="1"/>
  <c r="E697" i="111" s="1"/>
  <c r="E698" i="111" s="1"/>
  <c r="E699" i="111" s="1"/>
  <c r="E700" i="111" s="1"/>
  <c r="E701" i="111" s="1"/>
  <c r="E702" i="111" s="1"/>
  <c r="E703" i="111" s="1"/>
  <c r="E704" i="111" s="1"/>
  <c r="E705" i="111" s="1"/>
  <c r="E706" i="111" s="1"/>
  <c r="E707" i="111" s="1"/>
  <c r="E708" i="111" s="1"/>
  <c r="E709" i="111" s="1"/>
  <c r="E710" i="111" s="1"/>
  <c r="E711" i="111" s="1"/>
  <c r="E712" i="111" s="1"/>
  <c r="E713" i="111" s="1"/>
  <c r="E714" i="111" s="1"/>
  <c r="E715" i="111" s="1"/>
  <c r="E716" i="111" s="1"/>
  <c r="E717" i="111" s="1"/>
  <c r="E718" i="111" s="1"/>
  <c r="E719" i="111" s="1"/>
  <c r="E720" i="111" s="1"/>
  <c r="E721" i="111" s="1"/>
  <c r="E722" i="111" s="1"/>
  <c r="E723" i="111" s="1"/>
  <c r="E724" i="111" s="1"/>
  <c r="E725" i="111" s="1"/>
  <c r="E726" i="111" s="1"/>
  <c r="E727" i="111" s="1"/>
  <c r="E728" i="111" s="1"/>
  <c r="E729" i="111" s="1"/>
  <c r="E730" i="111" s="1"/>
  <c r="E731" i="111" s="1"/>
  <c r="E732" i="111" s="1"/>
  <c r="E733" i="111" s="1"/>
  <c r="E734" i="111" s="1"/>
  <c r="E735" i="111" s="1"/>
  <c r="E736" i="111" s="1"/>
  <c r="E737" i="111" s="1"/>
  <c r="E738" i="111" s="1"/>
  <c r="E739" i="111" s="1"/>
  <c r="E740" i="111" s="1"/>
  <c r="E741" i="111" s="1"/>
  <c r="E742" i="111" s="1"/>
  <c r="E743" i="111" s="1"/>
  <c r="E744" i="111" s="1"/>
  <c r="E745" i="111" s="1"/>
  <c r="E746" i="111" s="1"/>
  <c r="E747" i="111" s="1"/>
  <c r="E748" i="111" s="1"/>
  <c r="E749" i="111" s="1"/>
  <c r="E750" i="111" s="1"/>
  <c r="E751" i="111" s="1"/>
  <c r="E752" i="111" s="1"/>
  <c r="E753" i="111" s="1"/>
  <c r="E754" i="111" s="1"/>
  <c r="E755" i="111" s="1"/>
  <c r="E756" i="111" s="1"/>
  <c r="E757" i="111" s="1"/>
  <c r="E758" i="111" s="1"/>
  <c r="E759" i="111" s="1"/>
  <c r="E760" i="111" s="1"/>
  <c r="E761" i="111" s="1"/>
  <c r="E762" i="111" s="1"/>
  <c r="E763" i="111" s="1"/>
  <c r="E764" i="111" s="1"/>
  <c r="E765" i="111" s="1"/>
  <c r="E766" i="111" s="1"/>
  <c r="E767" i="111" s="1"/>
  <c r="E768" i="111" s="1"/>
  <c r="E769" i="111" s="1"/>
  <c r="E770" i="111" s="1"/>
  <c r="E771" i="111" s="1"/>
  <c r="E772" i="111" s="1"/>
  <c r="E773" i="111" s="1"/>
  <c r="E774" i="111" s="1"/>
  <c r="E775" i="111" s="1"/>
  <c r="E776" i="111" s="1"/>
  <c r="E777" i="111" s="1"/>
  <c r="E778" i="111" s="1"/>
  <c r="E779" i="111" s="1"/>
  <c r="E780" i="111" s="1"/>
  <c r="E781" i="111" s="1"/>
  <c r="E782" i="111" s="1"/>
  <c r="E783" i="111" s="1"/>
  <c r="E784" i="111" s="1"/>
  <c r="E785" i="111" s="1"/>
  <c r="E786" i="111" s="1"/>
  <c r="E787" i="111" s="1"/>
  <c r="E788" i="111" s="1"/>
  <c r="E789" i="111" s="1"/>
  <c r="E790" i="111" s="1"/>
  <c r="E791" i="111" s="1"/>
  <c r="E792" i="111" s="1"/>
  <c r="E793" i="111" s="1"/>
  <c r="E794" i="111" s="1"/>
  <c r="E795" i="111" s="1"/>
  <c r="E796" i="111" s="1"/>
  <c r="E797" i="111" s="1"/>
  <c r="E798" i="111" s="1"/>
  <c r="E799" i="111" s="1"/>
  <c r="E800" i="111" s="1"/>
  <c r="E801" i="111" s="1"/>
  <c r="E802" i="111" s="1"/>
  <c r="E803" i="111" s="1"/>
  <c r="E804" i="111" s="1"/>
  <c r="E805" i="111" s="1"/>
  <c r="E806" i="111" s="1"/>
  <c r="E807" i="111" s="1"/>
  <c r="E808" i="111" s="1"/>
  <c r="E809" i="111" s="1"/>
  <c r="E810" i="111" s="1"/>
  <c r="E811" i="111" s="1"/>
  <c r="E812" i="111" s="1"/>
  <c r="E813" i="111" s="1"/>
  <c r="E814" i="111" s="1"/>
  <c r="E815" i="111" s="1"/>
  <c r="E816" i="111" s="1"/>
  <c r="E817" i="111" s="1"/>
  <c r="E818" i="111" s="1"/>
  <c r="E819" i="111" s="1"/>
  <c r="E820" i="111" s="1"/>
  <c r="E821" i="111" s="1"/>
  <c r="E822" i="111" s="1"/>
  <c r="E823" i="111" s="1"/>
  <c r="E824" i="111" s="1"/>
  <c r="E825" i="111" s="1"/>
  <c r="E826" i="111" s="1"/>
  <c r="E827" i="111" s="1"/>
  <c r="E828" i="111" s="1"/>
  <c r="E829" i="111" s="1"/>
  <c r="E830" i="111" s="1"/>
  <c r="E831" i="111" s="1"/>
  <c r="E832" i="111" s="1"/>
  <c r="E833" i="111" s="1"/>
  <c r="E834" i="111" s="1"/>
  <c r="E835" i="111" s="1"/>
  <c r="E836" i="111" s="1"/>
  <c r="E837" i="111" s="1"/>
  <c r="E838" i="111" s="1"/>
  <c r="E839" i="111" s="1"/>
  <c r="E840" i="111" s="1"/>
  <c r="E841" i="111" s="1"/>
  <c r="E842" i="111" s="1"/>
  <c r="E843" i="111" s="1"/>
  <c r="E844" i="111" s="1"/>
  <c r="E845" i="111" s="1"/>
  <c r="E846" i="111" s="1"/>
  <c r="E847" i="111" s="1"/>
  <c r="E848" i="111" s="1"/>
  <c r="E849" i="111" s="1"/>
  <c r="E850" i="111" s="1"/>
  <c r="E851" i="111" s="1"/>
  <c r="E852" i="111" s="1"/>
  <c r="E853" i="111" s="1"/>
  <c r="E854" i="111" s="1"/>
  <c r="E855" i="111" s="1"/>
  <c r="E856" i="111" s="1"/>
  <c r="E857" i="111" s="1"/>
  <c r="E858" i="111" s="1"/>
  <c r="E859" i="111" s="1"/>
  <c r="E860" i="111" s="1"/>
  <c r="E861" i="111" s="1"/>
  <c r="E862" i="111" s="1"/>
  <c r="E863" i="111" s="1"/>
  <c r="E864" i="111" s="1"/>
  <c r="E865" i="111" s="1"/>
  <c r="E866" i="111" s="1"/>
  <c r="E867" i="111" s="1"/>
  <c r="E868" i="111" s="1"/>
  <c r="E869" i="111" s="1"/>
  <c r="E870" i="111" s="1"/>
  <c r="E871" i="111" s="1"/>
  <c r="E872" i="111" s="1"/>
  <c r="E873" i="111" s="1"/>
  <c r="E874" i="111" s="1"/>
  <c r="E875" i="111" s="1"/>
  <c r="E876" i="111" s="1"/>
  <c r="E877" i="111" s="1"/>
  <c r="E878" i="111" s="1"/>
  <c r="E879" i="111" s="1"/>
  <c r="E880" i="111" s="1"/>
  <c r="E881" i="111" s="1"/>
  <c r="E882" i="111" s="1"/>
  <c r="E883" i="111" s="1"/>
  <c r="E884" i="111" s="1"/>
  <c r="E885" i="111" s="1"/>
  <c r="E886" i="111" s="1"/>
  <c r="E887" i="111" s="1"/>
  <c r="E888" i="111" s="1"/>
  <c r="E889" i="111" s="1"/>
  <c r="E890" i="111" s="1"/>
  <c r="E891" i="111" s="1"/>
  <c r="E892" i="111" s="1"/>
  <c r="E893" i="111" s="1"/>
  <c r="E894" i="111" s="1"/>
  <c r="E895" i="111" s="1"/>
  <c r="E896" i="111" s="1"/>
  <c r="E897" i="111" s="1"/>
  <c r="E898" i="111" s="1"/>
  <c r="E899" i="111" s="1"/>
  <c r="E900" i="111" s="1"/>
  <c r="E901" i="111" s="1"/>
  <c r="E902" i="111" s="1"/>
  <c r="E903" i="111" s="1"/>
  <c r="E904" i="111" s="1"/>
  <c r="E905" i="111" s="1"/>
  <c r="E906" i="111" s="1"/>
  <c r="E907" i="111" s="1"/>
  <c r="E908" i="111" s="1"/>
  <c r="E909" i="111" s="1"/>
  <c r="E910" i="111" s="1"/>
  <c r="E911" i="111" s="1"/>
  <c r="E912" i="111" s="1"/>
  <c r="E913" i="111" s="1"/>
  <c r="E914" i="111" s="1"/>
  <c r="E915" i="111" s="1"/>
  <c r="E916" i="111" s="1"/>
  <c r="E917" i="111" s="1"/>
  <c r="E918" i="111" s="1"/>
  <c r="E919" i="111" s="1"/>
  <c r="E920" i="111" s="1"/>
  <c r="E921" i="111" s="1"/>
  <c r="E922" i="111" s="1"/>
  <c r="E923" i="111" s="1"/>
  <c r="E924" i="111" s="1"/>
  <c r="E925" i="111" s="1"/>
  <c r="E926" i="111" s="1"/>
  <c r="E927" i="111" s="1"/>
  <c r="E928" i="111" s="1"/>
  <c r="E929" i="111" s="1"/>
  <c r="E930" i="111" s="1"/>
  <c r="E931" i="111" s="1"/>
  <c r="E932" i="111" s="1"/>
  <c r="E933" i="111" s="1"/>
  <c r="E934" i="111" s="1"/>
  <c r="E935" i="111" s="1"/>
  <c r="E936" i="111" s="1"/>
  <c r="E937" i="111" s="1"/>
  <c r="E938" i="111" s="1"/>
  <c r="E939" i="111" s="1"/>
  <c r="E940" i="111" s="1"/>
  <c r="E941" i="111" s="1"/>
  <c r="E942" i="111" s="1"/>
  <c r="E943" i="111" s="1"/>
  <c r="E944" i="111" s="1"/>
  <c r="E945" i="111" s="1"/>
  <c r="E946" i="111" s="1"/>
  <c r="E947" i="111" s="1"/>
  <c r="E948" i="111" s="1"/>
  <c r="E949" i="111" s="1"/>
  <c r="E950" i="111" s="1"/>
  <c r="E951" i="111" s="1"/>
  <c r="E952" i="111" s="1"/>
  <c r="E953" i="111" s="1"/>
  <c r="E954" i="111" s="1"/>
  <c r="E955" i="111" s="1"/>
  <c r="E956" i="111" s="1"/>
  <c r="E957" i="111" s="1"/>
  <c r="E958" i="111" s="1"/>
  <c r="E959" i="111" s="1"/>
  <c r="E960" i="111" s="1"/>
  <c r="E961" i="111" s="1"/>
  <c r="E962" i="111" s="1"/>
  <c r="E963" i="111" s="1"/>
  <c r="E964" i="111" s="1"/>
  <c r="E965" i="111" s="1"/>
  <c r="E966" i="111" s="1"/>
  <c r="E967" i="111" s="1"/>
  <c r="E968" i="111" s="1"/>
  <c r="E969" i="111" s="1"/>
  <c r="E970" i="111" s="1"/>
  <c r="E971" i="111" s="1"/>
  <c r="E972" i="111" s="1"/>
  <c r="E973" i="111" s="1"/>
  <c r="E974" i="111" s="1"/>
  <c r="E975" i="111" s="1"/>
  <c r="E976" i="111" s="1"/>
  <c r="E977" i="111" s="1"/>
  <c r="E978" i="111" s="1"/>
  <c r="E979" i="111" s="1"/>
  <c r="E980" i="111" s="1"/>
  <c r="E981" i="111" s="1"/>
  <c r="E982" i="111" s="1"/>
  <c r="E983" i="111" s="1"/>
  <c r="E984" i="111" s="1"/>
  <c r="E985" i="111" s="1"/>
  <c r="E986" i="111" s="1"/>
  <c r="E987" i="111" s="1"/>
  <c r="E988" i="111" s="1"/>
  <c r="E989" i="111" s="1"/>
  <c r="E990" i="111" s="1"/>
  <c r="E991" i="111" s="1"/>
  <c r="E992" i="111" s="1"/>
  <c r="E993" i="111" s="1"/>
  <c r="E994" i="111" s="1"/>
  <c r="E995" i="111" s="1"/>
  <c r="E996" i="111" s="1"/>
  <c r="E997" i="111" s="1"/>
  <c r="E998" i="111" s="1"/>
  <c r="E999" i="111" s="1"/>
  <c r="E1000" i="111" s="1"/>
  <c r="E1001" i="111" s="1"/>
  <c r="E1002" i="111" s="1"/>
  <c r="E1003" i="111" s="1"/>
  <c r="E1004" i="111" s="1"/>
  <c r="E1005" i="111" s="1"/>
  <c r="E1006" i="111" s="1"/>
  <c r="E1007" i="111" s="1"/>
  <c r="E1008" i="111" s="1"/>
  <c r="E1009" i="111" s="1"/>
  <c r="E1010" i="111" s="1"/>
  <c r="E1011" i="111" s="1"/>
  <c r="E1012" i="111" s="1"/>
  <c r="E1013" i="111" s="1"/>
  <c r="E1014" i="111" s="1"/>
  <c r="E1015" i="111" s="1"/>
  <c r="E1016" i="111" s="1"/>
  <c r="E1017" i="111" s="1"/>
  <c r="E1018" i="111" s="1"/>
  <c r="E1019" i="111" s="1"/>
  <c r="E1020" i="111" s="1"/>
  <c r="E1021" i="111" s="1"/>
  <c r="E1022" i="111" s="1"/>
  <c r="E1023" i="111" s="1"/>
  <c r="E1024" i="111" s="1"/>
  <c r="E1025" i="111" s="1"/>
  <c r="E1026" i="111" s="1"/>
  <c r="E1027" i="111" s="1"/>
  <c r="E1028" i="111" s="1"/>
  <c r="E1029" i="111" s="1"/>
  <c r="E1030" i="111" s="1"/>
  <c r="E1031" i="111" s="1"/>
  <c r="E1032" i="111" s="1"/>
  <c r="E1033" i="111" s="1"/>
  <c r="E1034" i="111" s="1"/>
  <c r="E1035" i="111" s="1"/>
  <c r="E1036" i="111" s="1"/>
  <c r="E1037" i="111" s="1"/>
  <c r="E1038" i="111" s="1"/>
  <c r="E1039" i="111" s="1"/>
  <c r="E1040" i="111" s="1"/>
  <c r="E1041" i="111" s="1"/>
  <c r="E1042" i="111" s="1"/>
  <c r="E1043" i="111" s="1"/>
  <c r="E1044" i="111" s="1"/>
  <c r="E1045" i="111" s="1"/>
  <c r="E1046" i="111" s="1"/>
  <c r="E1047" i="111" s="1"/>
  <c r="E1048" i="111" s="1"/>
  <c r="E1049" i="111" s="1"/>
  <c r="E1050" i="111" s="1"/>
  <c r="E1051" i="111" s="1"/>
  <c r="E1052" i="111" s="1"/>
  <c r="E1053" i="111" s="1"/>
  <c r="E1054" i="111" s="1"/>
  <c r="E1055" i="111" s="1"/>
  <c r="E1056" i="111" s="1"/>
  <c r="E1057" i="111" s="1"/>
  <c r="E1058" i="111" s="1"/>
  <c r="E1059" i="111" s="1"/>
  <c r="E1060" i="111" s="1"/>
  <c r="E1061" i="111" s="1"/>
  <c r="E1062" i="111" s="1"/>
  <c r="E1063" i="111" s="1"/>
  <c r="E1064" i="111" s="1"/>
  <c r="E1065" i="111" s="1"/>
  <c r="E1066" i="111" s="1"/>
  <c r="E1067" i="111" s="1"/>
  <c r="E1068" i="111" s="1"/>
  <c r="E1069" i="111" s="1"/>
  <c r="E1070" i="111" s="1"/>
  <c r="E1071" i="111" s="1"/>
  <c r="E1072" i="111" s="1"/>
  <c r="E1073" i="111" s="1"/>
  <c r="E1074" i="111" s="1"/>
  <c r="E1075" i="111" s="1"/>
  <c r="E1076" i="111" s="1"/>
  <c r="E1077" i="111" s="1"/>
  <c r="E1078" i="111" s="1"/>
  <c r="E1079" i="111" s="1"/>
  <c r="E1080" i="111" s="1"/>
  <c r="E1081" i="111" s="1"/>
  <c r="E1082" i="111" s="1"/>
  <c r="E1083" i="111" s="1"/>
  <c r="E1084" i="111" s="1"/>
  <c r="E1085" i="111" s="1"/>
  <c r="E1086" i="111" s="1"/>
  <c r="E1087" i="111" s="1"/>
  <c r="E1088" i="111" s="1"/>
  <c r="E1089" i="111" s="1"/>
  <c r="E1090" i="111" s="1"/>
  <c r="E1091" i="111" s="1"/>
  <c r="E1092" i="111" s="1"/>
  <c r="E1093" i="111" s="1"/>
  <c r="E1094" i="111" s="1"/>
  <c r="E1095" i="111" s="1"/>
  <c r="E1096" i="111" s="1"/>
  <c r="E1097" i="111" s="1"/>
  <c r="E1098" i="111" s="1"/>
  <c r="E1099" i="111" s="1"/>
  <c r="E1100" i="111" s="1"/>
  <c r="E1101" i="111" s="1"/>
  <c r="E1102" i="111" s="1"/>
  <c r="E1103" i="111" s="1"/>
  <c r="E1104" i="111" s="1"/>
  <c r="E1105" i="111" s="1"/>
  <c r="E1106" i="111" s="1"/>
  <c r="E1107" i="111" s="1"/>
  <c r="E1108" i="111" s="1"/>
  <c r="E1109" i="111" s="1"/>
  <c r="E1110" i="111" s="1"/>
  <c r="E1111" i="111" s="1"/>
  <c r="E1112" i="111" s="1"/>
  <c r="E1113" i="111" s="1"/>
  <c r="E1114" i="111" s="1"/>
  <c r="E1115" i="111" s="1"/>
  <c r="E1116" i="111" s="1"/>
  <c r="E1117" i="111" s="1"/>
  <c r="E1118" i="111" s="1"/>
  <c r="E1119" i="111" s="1"/>
  <c r="E1120" i="111" s="1"/>
  <c r="E1121" i="111" s="1"/>
  <c r="E1122" i="111" s="1"/>
  <c r="E1123" i="111" s="1"/>
  <c r="E1124" i="111" s="1"/>
  <c r="E1125" i="111" s="1"/>
  <c r="E1126" i="111" s="1"/>
  <c r="E1127" i="111" s="1"/>
  <c r="E1128" i="111" s="1"/>
  <c r="E1129" i="111" s="1"/>
  <c r="E1130" i="111" s="1"/>
  <c r="E1131" i="111" s="1"/>
  <c r="E1132" i="111" s="1"/>
  <c r="E1133" i="111" s="1"/>
  <c r="E1134" i="111" s="1"/>
  <c r="E1135" i="111" s="1"/>
  <c r="E1136" i="111" s="1"/>
  <c r="E1137" i="111" s="1"/>
  <c r="E1138" i="111" s="1"/>
  <c r="E1139" i="111" s="1"/>
  <c r="E1140" i="111" s="1"/>
  <c r="E1141" i="111" s="1"/>
  <c r="E1142" i="111" s="1"/>
  <c r="E1143" i="111" s="1"/>
  <c r="E1144" i="111" s="1"/>
  <c r="E1145" i="111" s="1"/>
  <c r="E1146" i="111" s="1"/>
  <c r="E1147" i="111" s="1"/>
  <c r="E1148" i="111" s="1"/>
  <c r="E1149" i="111" s="1"/>
  <c r="E1150" i="111" s="1"/>
  <c r="E1151" i="111" s="1"/>
  <c r="E1152" i="111" s="1"/>
  <c r="E1153" i="111" s="1"/>
  <c r="E1154" i="111" s="1"/>
  <c r="E1155" i="111" s="1"/>
  <c r="E1156" i="111" s="1"/>
  <c r="E1157" i="111" s="1"/>
  <c r="E1158" i="111" s="1"/>
  <c r="E1159" i="111" s="1"/>
  <c r="E1160" i="111" s="1"/>
  <c r="E1161" i="111" s="1"/>
  <c r="E1162" i="111" s="1"/>
  <c r="E1163" i="111" s="1"/>
  <c r="E1164" i="111" s="1"/>
  <c r="E1165" i="111" s="1"/>
  <c r="E1166" i="111" s="1"/>
  <c r="E1167" i="111" s="1"/>
  <c r="E1168" i="111" s="1"/>
  <c r="E1169" i="111" s="1"/>
  <c r="E1170" i="111" s="1"/>
  <c r="E1171" i="111" s="1"/>
  <c r="E1172" i="111" s="1"/>
  <c r="E1173" i="111" s="1"/>
  <c r="E1174" i="111" s="1"/>
  <c r="E1175" i="111" s="1"/>
  <c r="E1176" i="111" s="1"/>
  <c r="E1177" i="111" s="1"/>
  <c r="E1178" i="111" s="1"/>
  <c r="E1179" i="111" s="1"/>
  <c r="E1180" i="111" s="1"/>
  <c r="E1181" i="111" s="1"/>
  <c r="E1182" i="111" s="1"/>
  <c r="E1183" i="111" s="1"/>
  <c r="E1184" i="111" s="1"/>
  <c r="E1185" i="111" s="1"/>
  <c r="E1186" i="111" s="1"/>
  <c r="E1187" i="111" s="1"/>
  <c r="E1188" i="111" s="1"/>
  <c r="E1189" i="111" s="1"/>
  <c r="E1190" i="111" s="1"/>
  <c r="E1191" i="111" s="1"/>
  <c r="E1192" i="111" s="1"/>
  <c r="E1193" i="111" s="1"/>
  <c r="E1194" i="111" s="1"/>
  <c r="E1195" i="111" s="1"/>
  <c r="E1196" i="111" s="1"/>
  <c r="E1197" i="111" s="1"/>
  <c r="E1198" i="111" s="1"/>
  <c r="E1199" i="111" s="1"/>
  <c r="E1200" i="111" s="1"/>
  <c r="E1201" i="111" s="1"/>
  <c r="E1202" i="111" s="1"/>
  <c r="E1203" i="111" s="1"/>
  <c r="E1204" i="111" s="1"/>
  <c r="E1205" i="111" s="1"/>
  <c r="E1206" i="111" s="1"/>
  <c r="E1207" i="111" s="1"/>
  <c r="E1208" i="111" s="1"/>
  <c r="E1209" i="111" s="1"/>
  <c r="E1210" i="111" s="1"/>
  <c r="E1211" i="111" s="1"/>
  <c r="E1212" i="111" s="1"/>
  <c r="E1213" i="111" s="1"/>
  <c r="E1214" i="111" s="1"/>
  <c r="E1215" i="111" s="1"/>
  <c r="E1216" i="111" s="1"/>
  <c r="E1217" i="111" s="1"/>
  <c r="E1218" i="111" s="1"/>
  <c r="E1219" i="111" s="1"/>
  <c r="E1220" i="111" s="1"/>
  <c r="E1221" i="111" s="1"/>
  <c r="E1222" i="111" s="1"/>
  <c r="E1223" i="111" s="1"/>
  <c r="E1224" i="111" s="1"/>
  <c r="E1225" i="111" s="1"/>
  <c r="E1226" i="111" s="1"/>
  <c r="E1227" i="111" s="1"/>
  <c r="E1228" i="111" s="1"/>
  <c r="E1229" i="111" s="1"/>
  <c r="E1230" i="111" s="1"/>
  <c r="E1231" i="111" s="1"/>
  <c r="E1232" i="111" s="1"/>
  <c r="E1233" i="111" s="1"/>
  <c r="E1234" i="111" s="1"/>
  <c r="E1235" i="111" s="1"/>
  <c r="E1236" i="111" s="1"/>
  <c r="E1237" i="111" s="1"/>
  <c r="E1238" i="111" s="1"/>
  <c r="E1239" i="111" s="1"/>
  <c r="E1240" i="111" s="1"/>
  <c r="E1241" i="111" s="1"/>
  <c r="E1242" i="111" s="1"/>
  <c r="E1243" i="111" s="1"/>
  <c r="E1244" i="111" s="1"/>
  <c r="E1245" i="111" s="1"/>
  <c r="E1246" i="111" s="1"/>
  <c r="E1247" i="111" s="1"/>
  <c r="E1248" i="111" s="1"/>
  <c r="E1249" i="111" s="1"/>
  <c r="E1250" i="111" s="1"/>
  <c r="E1251" i="111" s="1"/>
  <c r="E1252" i="111" s="1"/>
  <c r="E1253" i="111" s="1"/>
  <c r="E1254" i="111" s="1"/>
  <c r="E1255" i="111" s="1"/>
  <c r="E1256" i="111" s="1"/>
  <c r="E1257" i="111" s="1"/>
  <c r="E1258" i="111" s="1"/>
  <c r="E1259" i="111" s="1"/>
  <c r="E1260" i="111" s="1"/>
  <c r="E1261" i="111" s="1"/>
  <c r="E1262" i="111" s="1"/>
  <c r="E1263" i="111" s="1"/>
  <c r="E1264" i="111" s="1"/>
  <c r="E1265" i="111" s="1"/>
  <c r="E1266" i="111" s="1"/>
  <c r="E1267" i="111" s="1"/>
  <c r="E1268" i="111" s="1"/>
  <c r="E1269" i="111" s="1"/>
  <c r="E1270" i="111" s="1"/>
  <c r="E1271" i="111" s="1"/>
  <c r="E1272" i="111" s="1"/>
  <c r="E1273" i="111" s="1"/>
  <c r="E1274" i="111" s="1"/>
  <c r="E1275" i="111" s="1"/>
  <c r="E1276" i="111" s="1"/>
  <c r="E1277" i="111" s="1"/>
  <c r="E1278" i="111" s="1"/>
  <c r="E1279" i="111" s="1"/>
  <c r="E1280" i="111" s="1"/>
  <c r="E1281" i="111" s="1"/>
  <c r="E1282" i="111" s="1"/>
  <c r="E1283" i="111" s="1"/>
  <c r="E1284" i="111" s="1"/>
  <c r="E1285" i="111" s="1"/>
  <c r="E1286" i="111" s="1"/>
  <c r="E1287" i="111" s="1"/>
  <c r="E1288" i="111" s="1"/>
  <c r="E1289" i="111" s="1"/>
  <c r="E1290" i="111" s="1"/>
  <c r="E1291" i="111" s="1"/>
  <c r="E1292" i="111" s="1"/>
  <c r="E1293" i="111" s="1"/>
  <c r="E1294" i="111" s="1"/>
  <c r="E1295" i="111" s="1"/>
  <c r="E1296" i="111" s="1"/>
  <c r="E1297" i="111" s="1"/>
  <c r="E1298" i="111" s="1"/>
  <c r="E1299" i="111" s="1"/>
  <c r="E1300" i="111" s="1"/>
  <c r="E1301" i="111" s="1"/>
  <c r="E1302" i="111" s="1"/>
  <c r="E1303" i="111" s="1"/>
  <c r="E1304" i="111" s="1"/>
  <c r="E1305" i="111" s="1"/>
  <c r="E1306" i="111" s="1"/>
  <c r="E1307" i="111" s="1"/>
  <c r="E1308" i="111" s="1"/>
  <c r="E1309" i="111" s="1"/>
  <c r="E1310" i="111" s="1"/>
  <c r="E1311" i="111" s="1"/>
  <c r="E1312" i="111" s="1"/>
  <c r="E1313" i="111" s="1"/>
  <c r="E1314" i="111" s="1"/>
  <c r="E1315" i="111" s="1"/>
  <c r="E1316" i="111" s="1"/>
  <c r="E1317" i="111" s="1"/>
  <c r="E1318" i="111" s="1"/>
  <c r="E1319" i="111" s="1"/>
  <c r="E1320" i="111" s="1"/>
  <c r="E1321" i="111" s="1"/>
  <c r="E1322" i="111" s="1"/>
  <c r="E1323" i="111" s="1"/>
  <c r="E1324" i="111" s="1"/>
  <c r="E1325" i="111" s="1"/>
  <c r="E1326" i="111" s="1"/>
  <c r="E1327" i="111" s="1"/>
  <c r="E1328" i="111" s="1"/>
  <c r="E1329" i="111" s="1"/>
  <c r="E1330" i="111" s="1"/>
  <c r="E1331" i="111" s="1"/>
  <c r="E1332" i="111" s="1"/>
  <c r="E1333" i="111" s="1"/>
  <c r="E1334" i="111" s="1"/>
  <c r="E1335" i="111" s="1"/>
  <c r="E1336" i="111" s="1"/>
  <c r="E1337" i="111" s="1"/>
  <c r="E1338" i="111" s="1"/>
  <c r="E1339" i="111" s="1"/>
  <c r="E1340" i="111" s="1"/>
  <c r="E1341" i="111" s="1"/>
  <c r="E1342" i="111" s="1"/>
  <c r="E1343" i="111" s="1"/>
  <c r="E1344" i="111" s="1"/>
  <c r="E1345" i="111" s="1"/>
  <c r="E1346" i="111" s="1"/>
  <c r="E1347" i="111" s="1"/>
  <c r="E1348" i="111" s="1"/>
  <c r="E1349" i="111" s="1"/>
  <c r="E1350" i="111" s="1"/>
  <c r="E1351" i="111" s="1"/>
  <c r="E1352" i="111" s="1"/>
  <c r="E1353" i="111" s="1"/>
  <c r="E1354" i="111" s="1"/>
  <c r="E1355" i="111" s="1"/>
  <c r="E1356" i="111" s="1"/>
  <c r="E1357" i="111" s="1"/>
  <c r="E1358" i="111" s="1"/>
  <c r="E1359" i="111" s="1"/>
  <c r="E1360" i="111" s="1"/>
  <c r="E1361" i="111" s="1"/>
  <c r="E1362" i="111" s="1"/>
  <c r="E1363" i="111" s="1"/>
  <c r="E1364" i="111" s="1"/>
  <c r="E1365" i="111" s="1"/>
  <c r="E1366" i="111" s="1"/>
  <c r="E1367" i="111" s="1"/>
  <c r="E1368" i="111" s="1"/>
  <c r="E1369" i="111" s="1"/>
  <c r="E1370" i="111" s="1"/>
  <c r="E1371" i="111" s="1"/>
  <c r="E1372" i="111" s="1"/>
  <c r="E1373" i="111" s="1"/>
  <c r="E1374" i="111" s="1"/>
  <c r="E1375" i="111" s="1"/>
  <c r="E1376" i="111" s="1"/>
  <c r="E1377" i="111" s="1"/>
  <c r="E1378" i="111" s="1"/>
  <c r="E1379" i="111" s="1"/>
  <c r="E1380" i="111" s="1"/>
  <c r="E1381" i="111" s="1"/>
  <c r="E1382" i="111" s="1"/>
  <c r="E1383" i="111" s="1"/>
  <c r="E1384" i="111" s="1"/>
  <c r="E1385" i="111" s="1"/>
  <c r="E1386" i="111" s="1"/>
  <c r="E1387" i="111" s="1"/>
  <c r="E1388" i="111" s="1"/>
  <c r="E1389" i="111" s="1"/>
  <c r="E1390" i="111" s="1"/>
  <c r="E1391" i="111" s="1"/>
  <c r="E1392" i="111" s="1"/>
  <c r="E1393" i="111" s="1"/>
  <c r="E1394" i="111" s="1"/>
  <c r="E1395" i="111" s="1"/>
  <c r="E1396" i="111" s="1"/>
  <c r="E1397" i="111" s="1"/>
  <c r="E1398" i="111" s="1"/>
  <c r="E1399" i="111" s="1"/>
  <c r="E1400" i="111" s="1"/>
  <c r="E1401" i="111" s="1"/>
  <c r="E1402" i="111" s="1"/>
  <c r="E1403" i="111" s="1"/>
  <c r="E1404" i="111" s="1"/>
  <c r="E1405" i="111" s="1"/>
  <c r="E1406" i="111" s="1"/>
  <c r="E1407" i="111" s="1"/>
  <c r="E1408" i="111" s="1"/>
  <c r="E1409" i="111" s="1"/>
  <c r="E1410" i="111" s="1"/>
  <c r="E1411" i="111" s="1"/>
  <c r="E1412" i="111" s="1"/>
  <c r="E1413" i="111" s="1"/>
  <c r="E1414" i="111" s="1"/>
  <c r="E1415" i="111" s="1"/>
  <c r="E1416" i="111" s="1"/>
  <c r="E1417" i="111" s="1"/>
  <c r="E1418" i="111" s="1"/>
  <c r="E1419" i="111" s="1"/>
  <c r="E1420" i="111" s="1"/>
  <c r="E1421" i="111" s="1"/>
  <c r="E1422" i="111" s="1"/>
  <c r="E1423" i="111" s="1"/>
  <c r="E1424" i="111" s="1"/>
  <c r="E1425" i="111" s="1"/>
  <c r="E1426" i="111" s="1"/>
  <c r="E1427" i="111" s="1"/>
  <c r="E1428" i="111" s="1"/>
  <c r="E1429" i="111" s="1"/>
  <c r="E1430" i="111" s="1"/>
  <c r="E1431" i="111" s="1"/>
  <c r="E1432" i="111" s="1"/>
  <c r="E1433" i="111" s="1"/>
  <c r="E1434" i="111" s="1"/>
  <c r="E1435" i="111" s="1"/>
  <c r="E1436" i="111" s="1"/>
  <c r="E1437" i="111" s="1"/>
  <c r="E1438" i="111" s="1"/>
  <c r="E1439" i="111" s="1"/>
  <c r="E1440" i="111" s="1"/>
  <c r="E1441" i="111" s="1"/>
  <c r="E1442" i="111" s="1"/>
  <c r="E1443" i="111" s="1"/>
  <c r="E1444" i="111" s="1"/>
  <c r="E1445" i="111" s="1"/>
  <c r="E1446" i="111" s="1"/>
  <c r="E1447" i="111" s="1"/>
  <c r="E1448" i="111" s="1"/>
  <c r="E1449" i="111" s="1"/>
  <c r="E1450" i="111" s="1"/>
  <c r="E1451" i="111" s="1"/>
  <c r="E1452" i="111" s="1"/>
  <c r="E1453" i="111" s="1"/>
  <c r="E1454" i="111" s="1"/>
  <c r="E1455" i="111" s="1"/>
  <c r="E1456" i="111" s="1"/>
  <c r="E1457" i="111" s="1"/>
  <c r="E1458" i="111" s="1"/>
  <c r="E1459" i="111" s="1"/>
  <c r="E1460" i="111" s="1"/>
  <c r="E1461" i="111" s="1"/>
  <c r="E1462" i="111" s="1"/>
  <c r="E1463" i="111" s="1"/>
  <c r="E1464" i="111" s="1"/>
  <c r="E1465" i="111" s="1"/>
  <c r="E1466" i="111" s="1"/>
  <c r="E1467" i="111" s="1"/>
  <c r="E1468" i="111" s="1"/>
  <c r="E1469" i="111" s="1"/>
  <c r="E1470" i="111" s="1"/>
  <c r="E1471" i="111" s="1"/>
  <c r="E1472" i="111" s="1"/>
  <c r="E1473" i="111" s="1"/>
  <c r="E1474" i="111" s="1"/>
  <c r="E1475" i="111" s="1"/>
  <c r="E1476" i="111" s="1"/>
  <c r="E1477" i="111" s="1"/>
  <c r="E1478" i="111" s="1"/>
  <c r="E1479" i="111" s="1"/>
  <c r="E1480" i="111" s="1"/>
  <c r="E1481" i="111" s="1"/>
  <c r="E1482" i="111" s="1"/>
  <c r="E1483" i="111" s="1"/>
  <c r="E1484" i="111" s="1"/>
  <c r="E1485" i="111" s="1"/>
  <c r="E1486" i="111" s="1"/>
  <c r="E1487" i="111" s="1"/>
  <c r="E1488" i="111" s="1"/>
  <c r="E1489" i="111" s="1"/>
  <c r="E1490" i="111" s="1"/>
  <c r="E1491" i="111" s="1"/>
  <c r="E1492" i="111" s="1"/>
  <c r="E1493" i="111" s="1"/>
  <c r="E1494" i="111" s="1"/>
  <c r="E1495" i="111" s="1"/>
  <c r="E1496" i="111" s="1"/>
  <c r="E1497" i="111" s="1"/>
  <c r="E1498" i="111" s="1"/>
  <c r="E1499" i="111" s="1"/>
  <c r="E1500" i="111" s="1"/>
  <c r="E1501" i="111" s="1"/>
  <c r="E1502" i="111" s="1"/>
  <c r="E1503" i="111" s="1"/>
  <c r="E1504" i="111" s="1"/>
  <c r="E1505" i="111" s="1"/>
  <c r="E1506" i="111" s="1"/>
  <c r="E1507" i="111" s="1"/>
  <c r="E1508" i="111" s="1"/>
  <c r="E1509" i="111" s="1"/>
  <c r="E1510" i="111" s="1"/>
  <c r="E1511" i="111" s="1"/>
  <c r="E1512" i="111" s="1"/>
  <c r="E1513" i="111" s="1"/>
  <c r="E1514" i="111" s="1"/>
  <c r="E1515" i="111" s="1"/>
  <c r="E1516" i="111" s="1"/>
  <c r="E1517" i="111" s="1"/>
  <c r="E1518" i="111" s="1"/>
  <c r="E1519" i="111" s="1"/>
  <c r="E1520" i="111" s="1"/>
  <c r="E1521" i="111" s="1"/>
  <c r="E1522" i="111" s="1"/>
  <c r="E1523" i="111" s="1"/>
  <c r="E1524" i="111" s="1"/>
  <c r="E1525" i="111" s="1"/>
  <c r="E1526" i="111" s="1"/>
  <c r="E1527" i="111" s="1"/>
  <c r="E1528" i="111" s="1"/>
  <c r="E1529" i="111" s="1"/>
  <c r="E1530" i="111" s="1"/>
  <c r="E1531" i="111" s="1"/>
  <c r="E1532" i="111" s="1"/>
  <c r="E1533" i="111" s="1"/>
  <c r="E1534" i="111" s="1"/>
  <c r="E1535" i="111" s="1"/>
  <c r="E1536" i="111" s="1"/>
  <c r="E1537" i="111" s="1"/>
  <c r="E1538" i="111" s="1"/>
  <c r="E1539" i="111" s="1"/>
  <c r="E1540" i="111" s="1"/>
  <c r="E1541" i="111" s="1"/>
  <c r="E1542" i="111" s="1"/>
  <c r="E1543" i="111" s="1"/>
  <c r="E1544" i="111" s="1"/>
  <c r="E1545" i="111" s="1"/>
  <c r="E1546" i="111" s="1"/>
  <c r="E1547" i="111" s="1"/>
  <c r="E1548" i="111" s="1"/>
  <c r="E1549" i="111" s="1"/>
  <c r="E1550" i="111" s="1"/>
  <c r="E1551" i="111" s="1"/>
  <c r="E1552" i="111" s="1"/>
  <c r="E1553" i="111" s="1"/>
  <c r="E1554" i="111" s="1"/>
  <c r="E1555" i="111" s="1"/>
  <c r="E1556" i="111" s="1"/>
  <c r="E1557" i="111" s="1"/>
  <c r="E1558" i="111" s="1"/>
  <c r="E1559" i="111" s="1"/>
  <c r="E1560" i="111" s="1"/>
  <c r="E1561" i="111" s="1"/>
  <c r="E1562" i="111" s="1"/>
  <c r="E1563" i="111" s="1"/>
  <c r="E1564" i="111" s="1"/>
  <c r="E1565" i="111" s="1"/>
  <c r="E1566" i="111" s="1"/>
  <c r="E1567" i="111" s="1"/>
  <c r="E1568" i="111" s="1"/>
  <c r="E1569" i="111" s="1"/>
  <c r="E1570" i="111" s="1"/>
  <c r="E1571" i="111" s="1"/>
  <c r="E1572" i="111" s="1"/>
  <c r="E1573" i="111" s="1"/>
  <c r="E1574" i="111" s="1"/>
  <c r="E1575" i="111" s="1"/>
  <c r="E1576" i="111" s="1"/>
  <c r="E1577" i="111" s="1"/>
  <c r="E1578" i="111" s="1"/>
  <c r="E1579" i="111" s="1"/>
  <c r="E1580" i="111" s="1"/>
  <c r="E1581" i="111" s="1"/>
  <c r="E1582" i="111" s="1"/>
  <c r="E1583" i="111" s="1"/>
  <c r="E1584" i="111" s="1"/>
  <c r="E1585" i="111" s="1"/>
  <c r="E1586" i="111" s="1"/>
  <c r="E1587" i="111" s="1"/>
  <c r="E1588" i="111" s="1"/>
  <c r="E1589" i="111" s="1"/>
  <c r="E1590" i="111" s="1"/>
  <c r="E1591" i="111" s="1"/>
  <c r="E1592" i="111" s="1"/>
  <c r="E1593" i="111" s="1"/>
  <c r="E1594" i="111" s="1"/>
  <c r="E1595" i="111" s="1"/>
  <c r="E1596" i="111" s="1"/>
  <c r="E1597" i="111" s="1"/>
  <c r="E1598" i="111" s="1"/>
  <c r="E1599" i="111" s="1"/>
  <c r="E1600" i="111" s="1"/>
  <c r="E1601" i="111" s="1"/>
  <c r="E1602" i="111" s="1"/>
  <c r="E1603" i="111" s="1"/>
  <c r="E1604" i="111" s="1"/>
  <c r="E1605" i="111" s="1"/>
  <c r="E1606" i="111" s="1"/>
  <c r="E1607" i="111" s="1"/>
  <c r="E1608" i="111" s="1"/>
  <c r="E1609" i="111" s="1"/>
  <c r="E1610" i="111" s="1"/>
  <c r="E1611" i="111" s="1"/>
  <c r="E1612" i="111" s="1"/>
  <c r="E1613" i="111" s="1"/>
  <c r="E1614" i="111" s="1"/>
  <c r="E1615" i="111" s="1"/>
  <c r="E1616" i="111" s="1"/>
  <c r="E1617" i="111" s="1"/>
  <c r="E1618" i="111" s="1"/>
  <c r="E1619" i="111" s="1"/>
  <c r="E1620" i="111" s="1"/>
  <c r="E1621" i="111" s="1"/>
  <c r="E1622" i="111" s="1"/>
  <c r="E1623" i="111" s="1"/>
  <c r="E1624" i="111" s="1"/>
  <c r="E1625" i="111" s="1"/>
  <c r="E1626" i="111" s="1"/>
  <c r="E1627" i="111" s="1"/>
  <c r="E1628" i="111" s="1"/>
  <c r="E1629" i="111" s="1"/>
  <c r="E1630" i="111" s="1"/>
  <c r="E1631" i="111" s="1"/>
  <c r="E1632" i="111" s="1"/>
  <c r="E1633" i="111" s="1"/>
  <c r="E1634" i="111" s="1"/>
  <c r="E1635" i="111" s="1"/>
  <c r="E1636" i="111" s="1"/>
  <c r="E1637" i="111" s="1"/>
  <c r="E1638" i="111" s="1"/>
  <c r="E1639" i="111" s="1"/>
  <c r="E1640" i="111" s="1"/>
  <c r="E1641" i="111" s="1"/>
  <c r="E1642" i="111" s="1"/>
  <c r="E1643" i="111" s="1"/>
  <c r="E1644" i="111" s="1"/>
  <c r="E1645" i="111" s="1"/>
  <c r="E1646" i="111" s="1"/>
  <c r="E1647" i="111" s="1"/>
  <c r="E1648" i="111" s="1"/>
  <c r="E1649" i="111" s="1"/>
  <c r="E1650" i="111" s="1"/>
  <c r="E1651" i="111" s="1"/>
  <c r="E1652" i="111" s="1"/>
  <c r="E1653" i="111" s="1"/>
  <c r="E1654" i="111" s="1"/>
  <c r="E1655" i="111" s="1"/>
  <c r="E1656" i="111" s="1"/>
  <c r="E1657" i="111" s="1"/>
  <c r="E1658" i="111" s="1"/>
  <c r="E1659" i="111" s="1"/>
  <c r="E1660" i="111" s="1"/>
  <c r="E1661" i="111" s="1"/>
  <c r="E1662" i="111" s="1"/>
  <c r="E1663" i="111" s="1"/>
  <c r="E1664" i="111" s="1"/>
  <c r="E1665" i="111" s="1"/>
  <c r="E1666" i="111" s="1"/>
  <c r="E1667" i="111" s="1"/>
  <c r="E1668" i="111" s="1"/>
  <c r="E1669" i="111" s="1"/>
  <c r="E1670" i="111" s="1"/>
  <c r="E1671" i="111" s="1"/>
  <c r="E1672" i="111" s="1"/>
  <c r="E1673" i="111" s="1"/>
  <c r="E1674" i="111" s="1"/>
  <c r="E1675" i="111" s="1"/>
  <c r="E1676" i="111" s="1"/>
  <c r="E1677" i="111" s="1"/>
  <c r="E1678" i="111" s="1"/>
  <c r="E1679" i="111" s="1"/>
  <c r="E1680" i="111" s="1"/>
  <c r="E1681" i="111" s="1"/>
  <c r="E1682" i="111" s="1"/>
  <c r="E1683" i="111" s="1"/>
  <c r="E1684" i="111" s="1"/>
  <c r="E1685" i="111" s="1"/>
  <c r="E1686" i="111" s="1"/>
  <c r="E1687" i="111" s="1"/>
  <c r="E1688" i="111" s="1"/>
  <c r="E1689" i="111" s="1"/>
  <c r="E1690" i="111" s="1"/>
  <c r="E1691" i="111" s="1"/>
  <c r="E1692" i="111" s="1"/>
  <c r="E1693" i="111" s="1"/>
  <c r="E1694" i="111" s="1"/>
  <c r="E1695" i="111" s="1"/>
  <c r="E1696" i="111" s="1"/>
  <c r="E1697" i="111" s="1"/>
  <c r="E1698" i="111" s="1"/>
  <c r="E1699" i="111" s="1"/>
  <c r="E1700" i="111" s="1"/>
  <c r="E1701" i="111" s="1"/>
  <c r="E1702" i="111" s="1"/>
  <c r="E1703" i="111" s="1"/>
  <c r="E1704" i="111" s="1"/>
  <c r="E1705" i="111" s="1"/>
  <c r="E1706" i="111" s="1"/>
  <c r="E1707" i="111" s="1"/>
  <c r="E1708" i="111" s="1"/>
  <c r="E1709" i="111" s="1"/>
  <c r="E1710" i="111" s="1"/>
  <c r="E1711" i="111" s="1"/>
  <c r="E1712" i="111" s="1"/>
  <c r="E1713" i="111" s="1"/>
  <c r="E1714" i="111" s="1"/>
  <c r="E1715" i="111" s="1"/>
  <c r="E1716" i="111" s="1"/>
  <c r="E1717" i="111" s="1"/>
  <c r="E1718" i="111" s="1"/>
  <c r="E1719" i="111" s="1"/>
  <c r="E1720" i="111" s="1"/>
  <c r="E1721" i="111" s="1"/>
  <c r="E1722" i="111" s="1"/>
  <c r="E1723" i="111" s="1"/>
  <c r="E1724" i="111" s="1"/>
  <c r="E1725" i="111" s="1"/>
  <c r="E1726" i="111" s="1"/>
  <c r="E1727" i="111" s="1"/>
  <c r="E1728" i="111" s="1"/>
  <c r="E1729" i="111" s="1"/>
  <c r="E1730" i="111" s="1"/>
  <c r="E1731" i="111" s="1"/>
  <c r="E1732" i="111" s="1"/>
  <c r="E1733" i="111" s="1"/>
  <c r="E1734" i="111" s="1"/>
  <c r="E1735" i="111" s="1"/>
  <c r="E1736" i="111" s="1"/>
  <c r="E1737" i="111" s="1"/>
  <c r="E1738" i="111" s="1"/>
  <c r="E1739" i="111" s="1"/>
  <c r="E1740" i="111" s="1"/>
  <c r="E1741" i="111" s="1"/>
  <c r="E1742" i="111" s="1"/>
  <c r="E1743" i="111" s="1"/>
  <c r="E1744" i="111" s="1"/>
  <c r="E1745" i="111" s="1"/>
  <c r="E1746" i="111" s="1"/>
  <c r="E1747" i="111" s="1"/>
  <c r="E1748" i="111" s="1"/>
  <c r="E1749" i="111" s="1"/>
  <c r="E1750" i="111" s="1"/>
  <c r="E1751" i="111" s="1"/>
  <c r="E1752" i="111" s="1"/>
  <c r="E1753" i="111" s="1"/>
  <c r="E1754" i="111" s="1"/>
  <c r="E1755" i="111" s="1"/>
  <c r="E1756" i="111" s="1"/>
  <c r="E1757" i="111" s="1"/>
  <c r="E1758" i="111" s="1"/>
  <c r="E1759" i="111" s="1"/>
  <c r="E1760" i="111" s="1"/>
  <c r="E1761" i="111" s="1"/>
  <c r="E1762" i="111" s="1"/>
  <c r="E1763" i="111" s="1"/>
  <c r="E1764" i="111" s="1"/>
  <c r="E1765" i="111" s="1"/>
  <c r="E1766" i="111" s="1"/>
  <c r="E1767" i="111" s="1"/>
  <c r="E1768" i="111" s="1"/>
  <c r="E1769" i="111" s="1"/>
  <c r="E1770" i="111" s="1"/>
  <c r="E1771" i="111" s="1"/>
  <c r="E1772" i="111" s="1"/>
  <c r="E1773" i="111" s="1"/>
  <c r="E1774" i="111" s="1"/>
  <c r="E1775" i="111" s="1"/>
  <c r="E1776" i="111" s="1"/>
  <c r="E1777" i="111" s="1"/>
  <c r="E1778" i="111" s="1"/>
  <c r="E1779" i="111" s="1"/>
  <c r="E1780" i="111" s="1"/>
  <c r="E1781" i="111" s="1"/>
  <c r="E1782" i="111" s="1"/>
  <c r="E1783" i="111" s="1"/>
  <c r="E1784" i="111" s="1"/>
  <c r="E1785" i="111" s="1"/>
  <c r="E1786" i="111" s="1"/>
  <c r="E1787" i="111" s="1"/>
  <c r="E1788" i="111" s="1"/>
  <c r="E1789" i="111" s="1"/>
  <c r="E1790" i="111" s="1"/>
  <c r="E1791" i="111" s="1"/>
  <c r="E1792" i="111" s="1"/>
  <c r="E1793" i="111" s="1"/>
  <c r="E1794" i="111" s="1"/>
  <c r="E1795" i="111" s="1"/>
  <c r="E1796" i="111" s="1"/>
  <c r="E1797" i="111" s="1"/>
  <c r="E1798" i="111" s="1"/>
  <c r="E1799" i="111" s="1"/>
  <c r="E1800" i="111" s="1"/>
  <c r="E1801" i="111" s="1"/>
  <c r="E1802" i="111" s="1"/>
  <c r="E1803" i="111" s="1"/>
  <c r="E1804" i="111" s="1"/>
  <c r="E1805" i="111" s="1"/>
  <c r="E1806" i="111" s="1"/>
  <c r="E1807" i="111" s="1"/>
  <c r="E1808" i="111" s="1"/>
  <c r="E1809" i="111" s="1"/>
  <c r="E1810" i="111" s="1"/>
  <c r="E1811" i="111" s="1"/>
  <c r="E1812" i="111" s="1"/>
  <c r="E1813" i="111" s="1"/>
  <c r="E1814" i="111" s="1"/>
  <c r="E1815" i="111" s="1"/>
  <c r="E1816" i="111" s="1"/>
  <c r="E1817" i="111" s="1"/>
  <c r="E1818" i="111" s="1"/>
  <c r="E1819" i="111" s="1"/>
  <c r="E1820" i="111" s="1"/>
  <c r="E1821" i="111" s="1"/>
  <c r="E1822" i="111" s="1"/>
  <c r="E1823" i="111" s="1"/>
  <c r="E1824" i="111" s="1"/>
  <c r="E1825" i="111" s="1"/>
  <c r="E1826" i="111" s="1"/>
  <c r="E1827" i="111" s="1"/>
  <c r="E1828" i="111" s="1"/>
  <c r="E1829" i="111" s="1"/>
  <c r="E1830" i="111" s="1"/>
  <c r="E1831" i="111" s="1"/>
  <c r="E1832" i="111" s="1"/>
  <c r="E1833" i="111" s="1"/>
  <c r="E1834" i="111" s="1"/>
  <c r="E1835" i="111" s="1"/>
  <c r="E1836" i="111" s="1"/>
  <c r="E1837" i="111" s="1"/>
  <c r="E1838" i="111" s="1"/>
  <c r="E1839" i="111" s="1"/>
  <c r="E1840" i="111" s="1"/>
  <c r="E1841" i="111" s="1"/>
  <c r="E1842" i="111" s="1"/>
  <c r="E1843" i="111" s="1"/>
  <c r="E1844" i="111" s="1"/>
  <c r="E1845" i="111" s="1"/>
  <c r="E1846" i="111" s="1"/>
  <c r="E1847" i="111" s="1"/>
  <c r="E1848" i="111" s="1"/>
  <c r="E1849" i="111" s="1"/>
  <c r="E1850" i="111" s="1"/>
  <c r="E1851" i="111" s="1"/>
  <c r="E1852" i="111" s="1"/>
  <c r="E1853" i="111" s="1"/>
  <c r="E1854" i="111" s="1"/>
  <c r="E1855" i="111" s="1"/>
  <c r="E1856" i="111" s="1"/>
  <c r="E1857" i="111" s="1"/>
  <c r="E1858" i="111" s="1"/>
  <c r="E1859" i="111" s="1"/>
  <c r="E1860" i="111" s="1"/>
  <c r="E1861" i="111" s="1"/>
  <c r="E1862" i="111" s="1"/>
  <c r="E1863" i="111" s="1"/>
  <c r="E1864" i="111" s="1"/>
  <c r="E1865" i="111" s="1"/>
  <c r="E1866" i="111" s="1"/>
  <c r="E1867" i="111" s="1"/>
  <c r="E1868" i="111" s="1"/>
  <c r="E1869" i="111" s="1"/>
  <c r="E1870" i="111" s="1"/>
  <c r="E1871" i="111" s="1"/>
  <c r="E1872" i="111" s="1"/>
  <c r="E1873" i="111" s="1"/>
  <c r="E1874" i="111" s="1"/>
  <c r="E1875" i="111" s="1"/>
  <c r="E1876" i="111" s="1"/>
  <c r="E1877" i="111" s="1"/>
  <c r="E1878" i="111" s="1"/>
  <c r="E1879" i="111" s="1"/>
  <c r="E1880" i="111" s="1"/>
  <c r="E1881" i="111" s="1"/>
  <c r="E1882" i="111" s="1"/>
  <c r="E1883" i="111" s="1"/>
  <c r="E1884" i="111" s="1"/>
  <c r="E1885" i="111" s="1"/>
  <c r="E1886" i="111" s="1"/>
  <c r="E1887" i="111" s="1"/>
  <c r="E1888" i="111" s="1"/>
  <c r="E1889" i="111" s="1"/>
  <c r="E1890" i="111" s="1"/>
  <c r="E1891" i="111" s="1"/>
  <c r="E1892" i="111" s="1"/>
  <c r="E1893" i="111" s="1"/>
  <c r="E1894" i="111" s="1"/>
  <c r="E1895" i="111" s="1"/>
  <c r="E1896" i="111" s="1"/>
  <c r="E1897" i="111" s="1"/>
  <c r="E1898" i="111" s="1"/>
  <c r="E1899" i="111" s="1"/>
  <c r="E1900" i="111" s="1"/>
  <c r="E1901" i="111" s="1"/>
  <c r="E1902" i="111" s="1"/>
  <c r="E1903" i="111" s="1"/>
  <c r="E1904" i="111" s="1"/>
  <c r="E1905" i="111" s="1"/>
  <c r="E1906" i="111" s="1"/>
  <c r="E1907" i="111" s="1"/>
  <c r="E1908" i="111" s="1"/>
  <c r="E1909" i="111" s="1"/>
  <c r="E1910" i="111" s="1"/>
  <c r="E1911" i="111" s="1"/>
  <c r="E1912" i="111" s="1"/>
  <c r="E1913" i="111" s="1"/>
  <c r="E1914" i="111" s="1"/>
  <c r="E1915" i="111" s="1"/>
  <c r="E1916" i="111" s="1"/>
  <c r="E1917" i="111" s="1"/>
  <c r="E1918" i="111" s="1"/>
  <c r="E1919" i="111" s="1"/>
  <c r="E1920" i="111" s="1"/>
  <c r="E1921" i="111" s="1"/>
  <c r="E1922" i="111" s="1"/>
  <c r="E1923" i="111" s="1"/>
  <c r="E1924" i="111" s="1"/>
  <c r="E1925" i="111" s="1"/>
  <c r="E1926" i="111" s="1"/>
  <c r="E1927" i="111" s="1"/>
  <c r="E1928" i="111" s="1"/>
  <c r="E1929" i="111" s="1"/>
  <c r="E1930" i="111" s="1"/>
  <c r="E1931" i="111" s="1"/>
  <c r="E1932" i="111" s="1"/>
  <c r="E1933" i="111" s="1"/>
  <c r="E1934" i="111" s="1"/>
  <c r="E1935" i="111" s="1"/>
  <c r="E1936" i="111" s="1"/>
  <c r="E1937" i="111" s="1"/>
  <c r="E1938" i="111" s="1"/>
  <c r="E1939" i="111" s="1"/>
  <c r="E1940" i="111" s="1"/>
  <c r="E1941" i="111" s="1"/>
  <c r="E1942" i="111" s="1"/>
  <c r="E1943" i="111" s="1"/>
  <c r="E1944" i="111" s="1"/>
  <c r="E1945" i="111" s="1"/>
  <c r="E1946" i="111" s="1"/>
  <c r="E1947" i="111" s="1"/>
  <c r="E1948" i="111" s="1"/>
  <c r="E1949" i="111" s="1"/>
  <c r="E1950" i="111" s="1"/>
  <c r="E1951" i="111" s="1"/>
  <c r="E1952" i="111" s="1"/>
  <c r="E1953" i="111" s="1"/>
  <c r="E1954" i="111" s="1"/>
  <c r="E1955" i="111" s="1"/>
  <c r="E1956" i="111" s="1"/>
  <c r="E1957" i="111" s="1"/>
  <c r="E1958" i="111" s="1"/>
  <c r="E1959" i="111" s="1"/>
  <c r="E1960" i="111" s="1"/>
  <c r="E1961" i="111" s="1"/>
  <c r="E1962" i="111" s="1"/>
  <c r="E1963" i="111" s="1"/>
  <c r="E1964" i="111" s="1"/>
  <c r="E1965" i="111" s="1"/>
  <c r="E1966" i="111" s="1"/>
  <c r="E1967" i="111" s="1"/>
  <c r="E1968" i="111" s="1"/>
  <c r="E1969" i="111" s="1"/>
  <c r="E1970" i="111" s="1"/>
  <c r="E1971" i="111" s="1"/>
  <c r="E1972" i="111" s="1"/>
  <c r="E1973" i="111" s="1"/>
  <c r="E1974" i="111" s="1"/>
  <c r="E1975" i="111" s="1"/>
  <c r="E1976" i="111" s="1"/>
  <c r="E1977" i="111" s="1"/>
  <c r="E1978" i="111" s="1"/>
  <c r="E1979" i="111" s="1"/>
  <c r="E1980" i="111" s="1"/>
  <c r="E1981" i="111" s="1"/>
  <c r="E1982" i="111" s="1"/>
  <c r="E1983" i="111" s="1"/>
  <c r="E1984" i="111" s="1"/>
  <c r="E1985" i="111" s="1"/>
  <c r="E1986" i="111" s="1"/>
  <c r="E1987" i="111" s="1"/>
  <c r="E1988" i="111" s="1"/>
  <c r="E1989" i="111" s="1"/>
  <c r="E1990" i="111" s="1"/>
  <c r="E1991" i="111" s="1"/>
  <c r="E1992" i="111" s="1"/>
  <c r="E1993" i="111" s="1"/>
  <c r="E1994" i="111" s="1"/>
  <c r="E1995" i="111" s="1"/>
  <c r="E1996" i="111" s="1"/>
  <c r="E1997" i="111" s="1"/>
  <c r="E1998" i="111" s="1"/>
  <c r="E1999" i="111" s="1"/>
  <c r="E2000" i="111" s="1"/>
  <c r="E2001" i="111" s="1"/>
  <c r="E2002" i="111" s="1"/>
  <c r="E2003" i="111" s="1"/>
  <c r="E2004" i="111" s="1"/>
  <c r="E2005" i="111" s="1"/>
  <c r="E2006" i="111" s="1"/>
  <c r="E2007" i="111" s="1"/>
  <c r="E2008" i="111" s="1"/>
  <c r="E2009" i="111" s="1"/>
  <c r="E2010" i="111" s="1"/>
  <c r="E2011" i="111" s="1"/>
  <c r="E2012" i="111" s="1"/>
  <c r="E2013" i="111" s="1"/>
  <c r="E2014" i="111" s="1"/>
  <c r="E2015" i="111" s="1"/>
  <c r="E2016" i="111" s="1"/>
  <c r="E2017" i="111" s="1"/>
  <c r="E2018" i="111" s="1"/>
  <c r="E2019" i="111" s="1"/>
  <c r="E2020" i="111" s="1"/>
  <c r="E2021" i="111" s="1"/>
  <c r="E2022" i="111" s="1"/>
  <c r="E2023" i="111" s="1"/>
  <c r="E2024" i="111" s="1"/>
  <c r="E2025" i="111" s="1"/>
  <c r="E2026" i="111" s="1"/>
  <c r="E2027" i="111" s="1"/>
  <c r="E2028" i="111" s="1"/>
  <c r="E2029" i="111" s="1"/>
  <c r="E2030" i="111" s="1"/>
  <c r="E2031" i="111" s="1"/>
  <c r="E2032" i="111" s="1"/>
  <c r="E2033" i="111" s="1"/>
  <c r="E2034" i="111" s="1"/>
  <c r="E2035" i="111" s="1"/>
  <c r="E2036" i="111" s="1"/>
  <c r="E2037" i="111" s="1"/>
  <c r="E2038" i="111" s="1"/>
  <c r="E2039" i="111" s="1"/>
  <c r="E2040" i="111" s="1"/>
  <c r="E2041" i="111" s="1"/>
  <c r="E2042" i="111" s="1"/>
  <c r="E2043" i="111" s="1"/>
  <c r="E2044" i="111" s="1"/>
  <c r="E2045" i="111" s="1"/>
  <c r="E2046" i="111" s="1"/>
  <c r="E2047" i="111" s="1"/>
  <c r="E2048" i="111" s="1"/>
  <c r="E2049" i="111" s="1"/>
  <c r="E2050" i="111" s="1"/>
  <c r="E2051" i="111" s="1"/>
  <c r="E2052" i="111" s="1"/>
  <c r="E2053" i="111" s="1"/>
  <c r="E2054" i="111" s="1"/>
  <c r="E2055" i="111" s="1"/>
  <c r="E2056" i="111" s="1"/>
  <c r="E2057" i="111" s="1"/>
  <c r="E2058" i="111" s="1"/>
  <c r="E2059" i="111" s="1"/>
  <c r="E2060" i="111" s="1"/>
  <c r="E2061" i="111" s="1"/>
  <c r="E2062" i="111" s="1"/>
  <c r="E2063" i="111" s="1"/>
  <c r="E2064" i="111" s="1"/>
  <c r="E2065" i="111" s="1"/>
  <c r="E2066" i="111" s="1"/>
  <c r="E2067" i="111" s="1"/>
  <c r="E2068" i="111" s="1"/>
  <c r="E2069" i="111" s="1"/>
  <c r="E2070" i="111" s="1"/>
  <c r="E2071" i="111" s="1"/>
  <c r="E2072" i="111" s="1"/>
  <c r="E2073" i="111" s="1"/>
  <c r="E2074" i="111" s="1"/>
  <c r="E2075" i="111" s="1"/>
  <c r="E2076" i="111" s="1"/>
  <c r="E2077" i="111" s="1"/>
  <c r="E2078" i="111" s="1"/>
  <c r="E2079" i="111" s="1"/>
  <c r="E2080" i="111" s="1"/>
  <c r="E2081" i="111" s="1"/>
  <c r="E2082" i="111" s="1"/>
  <c r="E2083" i="111" s="1"/>
  <c r="E2084" i="111" s="1"/>
  <c r="E2085" i="111" s="1"/>
  <c r="E2086" i="111" s="1"/>
  <c r="E2087" i="111" s="1"/>
  <c r="E2088" i="111" s="1"/>
  <c r="E2089" i="111" s="1"/>
  <c r="E2090" i="111" s="1"/>
  <c r="E2091" i="111" s="1"/>
  <c r="E2092" i="111" s="1"/>
  <c r="E2093" i="111" s="1"/>
  <c r="E2094" i="111" s="1"/>
  <c r="E2095" i="111" s="1"/>
  <c r="E2096" i="111" s="1"/>
  <c r="E2097" i="111" s="1"/>
  <c r="E2098" i="111" s="1"/>
  <c r="E2099" i="111" s="1"/>
  <c r="E2100" i="111" s="1"/>
  <c r="E2101" i="111" s="1"/>
  <c r="E2102" i="111" s="1"/>
  <c r="E2103" i="111" s="1"/>
  <c r="E2104" i="111" s="1"/>
  <c r="E2105" i="111" s="1"/>
  <c r="E2106" i="111" s="1"/>
  <c r="E2107" i="111" s="1"/>
  <c r="E2108" i="111" s="1"/>
  <c r="E2109" i="111" s="1"/>
  <c r="E2110" i="111" s="1"/>
  <c r="E2111" i="111" s="1"/>
  <c r="E2112" i="111" s="1"/>
  <c r="E2113" i="111" s="1"/>
  <c r="E2114" i="111" s="1"/>
  <c r="E2115" i="111" s="1"/>
  <c r="E2116" i="111" s="1"/>
  <c r="E2117" i="111" s="1"/>
  <c r="E2118" i="111" s="1"/>
  <c r="E2119" i="111" s="1"/>
  <c r="E2120" i="111" s="1"/>
  <c r="E2121" i="111" s="1"/>
  <c r="E2122" i="111" s="1"/>
  <c r="E2123" i="111" s="1"/>
  <c r="E2124" i="111" s="1"/>
  <c r="E2125" i="111" s="1"/>
  <c r="E2126" i="111" s="1"/>
  <c r="E2127" i="111" s="1"/>
  <c r="E2128" i="111" s="1"/>
  <c r="E2129" i="111" s="1"/>
  <c r="E2130" i="111" s="1"/>
  <c r="E2131" i="111" s="1"/>
  <c r="E2132" i="111" s="1"/>
  <c r="E2133" i="111" s="1"/>
  <c r="E2134" i="111" s="1"/>
  <c r="E2135" i="111" s="1"/>
  <c r="E2136" i="111" s="1"/>
  <c r="E2137" i="111" s="1"/>
  <c r="E2138" i="111" s="1"/>
  <c r="E2139" i="111" s="1"/>
  <c r="E2140" i="111" s="1"/>
  <c r="E2141" i="111" s="1"/>
  <c r="E2142" i="111" s="1"/>
  <c r="E2143" i="111" s="1"/>
  <c r="E2144" i="111" s="1"/>
  <c r="E2145" i="111" s="1"/>
  <c r="E2146" i="111" s="1"/>
  <c r="E2147" i="111" s="1"/>
  <c r="E2148" i="111" s="1"/>
  <c r="E2149" i="111" s="1"/>
  <c r="E2150" i="111" s="1"/>
  <c r="E2151" i="111" s="1"/>
  <c r="E2152" i="111" s="1"/>
  <c r="E2153" i="111" s="1"/>
  <c r="E2154" i="111" s="1"/>
  <c r="E2155" i="111" s="1"/>
  <c r="E2156" i="111" s="1"/>
  <c r="E2157" i="111" s="1"/>
  <c r="E2158" i="111" s="1"/>
  <c r="E2159" i="111" s="1"/>
  <c r="E2160" i="111" s="1"/>
  <c r="E2161" i="111" s="1"/>
  <c r="E2162" i="111" s="1"/>
  <c r="E2163" i="111" s="1"/>
  <c r="E2164" i="111" s="1"/>
  <c r="E2165" i="111" s="1"/>
  <c r="E2166" i="111" s="1"/>
  <c r="E2167" i="111" s="1"/>
  <c r="E2168" i="111" s="1"/>
  <c r="E2169" i="111" s="1"/>
  <c r="E2170" i="111" s="1"/>
  <c r="E2171" i="111" s="1"/>
  <c r="E2172" i="111" s="1"/>
  <c r="E2173" i="111" s="1"/>
  <c r="E2174" i="111" s="1"/>
  <c r="E2175" i="111" s="1"/>
  <c r="E2176" i="111" s="1"/>
  <c r="E2177" i="111" s="1"/>
  <c r="E2178" i="111" s="1"/>
  <c r="E2179" i="111" s="1"/>
  <c r="E2180" i="111" s="1"/>
  <c r="E2181" i="111" s="1"/>
  <c r="E2182" i="111" s="1"/>
  <c r="E2183" i="111" s="1"/>
  <c r="E2184" i="111" s="1"/>
  <c r="E2185" i="111" s="1"/>
  <c r="E2186" i="111" s="1"/>
  <c r="E2187" i="111" s="1"/>
  <c r="E2188" i="111" s="1"/>
  <c r="E2189" i="111" s="1"/>
  <c r="E2190" i="111" s="1"/>
  <c r="E2191" i="111" s="1"/>
  <c r="E2192" i="111" s="1"/>
  <c r="E2193" i="111" s="1"/>
  <c r="E2194" i="111" s="1"/>
  <c r="E2195" i="111" s="1"/>
  <c r="E2196" i="111" s="1"/>
  <c r="E2197" i="111" s="1"/>
  <c r="E2198" i="111" s="1"/>
  <c r="E2199" i="111" s="1"/>
  <c r="E2200" i="111" s="1"/>
  <c r="E2201" i="111" s="1"/>
  <c r="E2202" i="111" s="1"/>
  <c r="E2203" i="111" s="1"/>
  <c r="E2204" i="111" s="1"/>
  <c r="E2205" i="111" s="1"/>
  <c r="E2206" i="111" s="1"/>
  <c r="E2207" i="111" s="1"/>
  <c r="E2208" i="111" s="1"/>
  <c r="E2209" i="111" s="1"/>
  <c r="E2210" i="111" s="1"/>
  <c r="E2211" i="111" s="1"/>
  <c r="E2212" i="111" s="1"/>
  <c r="E2213" i="111" s="1"/>
  <c r="E2214" i="111" s="1"/>
  <c r="E2215" i="111" s="1"/>
  <c r="E2216" i="111" s="1"/>
  <c r="E2217" i="111" s="1"/>
  <c r="E2218" i="111" s="1"/>
  <c r="E2219" i="111" s="1"/>
  <c r="E2220" i="111" s="1"/>
  <c r="E2221" i="111" s="1"/>
  <c r="E2222" i="111" s="1"/>
  <c r="E2223" i="111" s="1"/>
  <c r="E2224" i="111" s="1"/>
  <c r="E2225" i="111" s="1"/>
  <c r="E2226" i="111" s="1"/>
  <c r="E2227" i="111" s="1"/>
  <c r="E2228" i="111" s="1"/>
  <c r="E2229" i="111" s="1"/>
  <c r="E2230" i="111" s="1"/>
  <c r="E2231" i="111" s="1"/>
  <c r="E2232" i="111" s="1"/>
  <c r="E2233" i="111" s="1"/>
  <c r="E2234" i="111" s="1"/>
  <c r="E2235" i="111" s="1"/>
  <c r="E2236" i="111" s="1"/>
  <c r="E2237" i="111" s="1"/>
  <c r="E2238" i="111" s="1"/>
  <c r="E2239" i="111" s="1"/>
  <c r="E2240" i="111" s="1"/>
  <c r="E2241" i="111" s="1"/>
  <c r="E2242" i="111" s="1"/>
  <c r="E2243" i="111" s="1"/>
  <c r="E2244" i="111" s="1"/>
  <c r="E2245" i="111" s="1"/>
  <c r="E2246" i="111" s="1"/>
  <c r="E2247" i="111" s="1"/>
  <c r="E2248" i="111" s="1"/>
  <c r="E2249" i="111" s="1"/>
  <c r="E2250" i="111" s="1"/>
  <c r="E2251" i="111" s="1"/>
  <c r="E2252" i="111" s="1"/>
  <c r="E2253" i="111" s="1"/>
  <c r="E2254" i="111" s="1"/>
  <c r="E2255" i="111" s="1"/>
  <c r="E2256" i="111" s="1"/>
  <c r="E2257" i="111" s="1"/>
  <c r="E2258" i="111" s="1"/>
  <c r="E2259" i="111" s="1"/>
  <c r="E2260" i="111" s="1"/>
  <c r="E2261" i="111" s="1"/>
  <c r="E2262" i="111" s="1"/>
  <c r="E2263" i="111" s="1"/>
  <c r="E2264" i="111" s="1"/>
  <c r="E2265" i="111" s="1"/>
  <c r="E2266" i="111" s="1"/>
  <c r="E2267" i="111" s="1"/>
  <c r="E2268" i="111" s="1"/>
  <c r="E2269" i="111" s="1"/>
  <c r="E2270" i="111" s="1"/>
  <c r="E2271" i="111" s="1"/>
  <c r="E2272" i="111" s="1"/>
  <c r="E2273" i="111" s="1"/>
  <c r="E2274" i="111" s="1"/>
  <c r="E2275" i="111" s="1"/>
  <c r="E2276" i="111" s="1"/>
  <c r="E2277" i="111" s="1"/>
  <c r="E2278" i="111" s="1"/>
  <c r="E2279" i="111" s="1"/>
  <c r="E2280" i="111" s="1"/>
  <c r="E2281" i="111" s="1"/>
  <c r="E2282" i="111" s="1"/>
  <c r="E2283" i="111" s="1"/>
  <c r="E2284" i="111" s="1"/>
  <c r="E2285" i="111" s="1"/>
  <c r="E2286" i="111" s="1"/>
  <c r="E2287" i="111" s="1"/>
  <c r="E2288" i="111" s="1"/>
  <c r="E2289" i="111" s="1"/>
  <c r="E2290" i="111" s="1"/>
  <c r="E2291" i="111" s="1"/>
  <c r="E2292" i="111" s="1"/>
  <c r="E2293" i="111" s="1"/>
  <c r="E2294" i="111" s="1"/>
  <c r="E2295" i="111" s="1"/>
  <c r="E2296" i="111" s="1"/>
  <c r="E2297" i="111" s="1"/>
  <c r="E2298" i="111" s="1"/>
  <c r="E2299" i="111" s="1"/>
  <c r="E2300" i="111" s="1"/>
  <c r="E2301" i="111" s="1"/>
  <c r="E2302" i="111" s="1"/>
  <c r="E2303" i="111" s="1"/>
  <c r="E2304" i="111" s="1"/>
  <c r="E2305" i="111" s="1"/>
  <c r="E2306" i="111" s="1"/>
  <c r="E2307" i="111" s="1"/>
  <c r="E2308" i="111" s="1"/>
  <c r="E2309" i="111" s="1"/>
  <c r="E2310" i="111" s="1"/>
  <c r="E2311" i="111" s="1"/>
  <c r="E2312" i="111" s="1"/>
  <c r="E2313" i="111" s="1"/>
  <c r="E2314" i="111" s="1"/>
  <c r="E2315" i="111" s="1"/>
  <c r="E2316" i="111" s="1"/>
  <c r="E2317" i="111" s="1"/>
  <c r="E2318" i="111" s="1"/>
  <c r="E2319" i="111" s="1"/>
  <c r="E2320" i="111" s="1"/>
  <c r="E2321" i="111" s="1"/>
  <c r="E2322" i="111" s="1"/>
  <c r="E2323" i="111" s="1"/>
  <c r="E2324" i="111" s="1"/>
  <c r="E2325" i="111" s="1"/>
  <c r="E2326" i="111" s="1"/>
  <c r="E2327" i="111" s="1"/>
  <c r="E2328" i="111" s="1"/>
  <c r="E2329" i="111" s="1"/>
  <c r="E2330" i="111" s="1"/>
  <c r="E2331" i="111" s="1"/>
  <c r="E2332" i="111" s="1"/>
  <c r="E2333" i="111" s="1"/>
  <c r="E2334" i="111" s="1"/>
  <c r="E2335" i="111" s="1"/>
  <c r="E2336" i="111" s="1"/>
  <c r="E2337" i="111" s="1"/>
  <c r="E2338" i="111" s="1"/>
  <c r="E2339" i="111" s="1"/>
  <c r="E2340" i="111" s="1"/>
  <c r="E2341" i="111" s="1"/>
  <c r="E2342" i="111" s="1"/>
  <c r="E2343" i="111" s="1"/>
  <c r="E2344" i="111" s="1"/>
  <c r="E2345" i="111" s="1"/>
  <c r="E2346" i="111" s="1"/>
  <c r="E2347" i="111" s="1"/>
  <c r="E2348" i="111" s="1"/>
  <c r="E2349" i="111" s="1"/>
  <c r="E2350" i="111" s="1"/>
  <c r="E2351" i="111" s="1"/>
  <c r="E2352" i="111" s="1"/>
  <c r="E2353" i="111" s="1"/>
  <c r="E2354" i="111" s="1"/>
  <c r="E2355" i="111" s="1"/>
  <c r="E2356" i="111" s="1"/>
  <c r="E2357" i="111" s="1"/>
  <c r="E2358" i="111" s="1"/>
  <c r="E2359" i="111" s="1"/>
  <c r="E2360" i="111" s="1"/>
  <c r="E2361" i="111" s="1"/>
  <c r="E2362" i="111" s="1"/>
  <c r="E2363" i="111" s="1"/>
  <c r="E2364" i="111" s="1"/>
  <c r="E2365" i="111" s="1"/>
  <c r="E2366" i="111" s="1"/>
  <c r="E2367" i="111" s="1"/>
  <c r="E2368" i="111" s="1"/>
  <c r="E2369" i="111" s="1"/>
  <c r="E2370" i="111" s="1"/>
  <c r="E2371" i="111" s="1"/>
  <c r="E2372" i="111" s="1"/>
  <c r="E2373" i="111" s="1"/>
  <c r="E2374" i="111" s="1"/>
  <c r="E2375" i="111" s="1"/>
  <c r="E2376" i="111" s="1"/>
  <c r="E2377" i="111" s="1"/>
  <c r="E2378" i="111" s="1"/>
  <c r="E2379" i="111" s="1"/>
  <c r="E2380" i="111" s="1"/>
  <c r="E2381" i="111" s="1"/>
  <c r="E2382" i="111" s="1"/>
  <c r="E2383" i="111" s="1"/>
  <c r="E2384" i="111" s="1"/>
  <c r="E2385" i="111" s="1"/>
  <c r="E2386" i="111" s="1"/>
  <c r="E2387" i="111" s="1"/>
  <c r="E2388" i="111" s="1"/>
  <c r="E2389" i="111" s="1"/>
  <c r="E2390" i="111" s="1"/>
  <c r="E2391" i="111" s="1"/>
  <c r="E2392" i="111" s="1"/>
  <c r="E2393" i="111" s="1"/>
  <c r="E2394" i="111" s="1"/>
  <c r="E2395" i="111" s="1"/>
  <c r="E2396" i="111" s="1"/>
  <c r="E2397" i="111" s="1"/>
  <c r="E2398" i="111" s="1"/>
  <c r="E2399" i="111" s="1"/>
  <c r="E2400" i="111" s="1"/>
  <c r="E2401" i="111" s="1"/>
  <c r="E2402" i="111" s="1"/>
  <c r="E2403" i="111" s="1"/>
  <c r="E2404" i="111" s="1"/>
  <c r="E2405" i="111" s="1"/>
  <c r="E2406" i="111" s="1"/>
  <c r="E2407" i="111" s="1"/>
  <c r="E2408" i="111" s="1"/>
  <c r="E2409" i="111" s="1"/>
  <c r="E2410" i="111" s="1"/>
  <c r="E2411" i="111" s="1"/>
  <c r="E2412" i="111" s="1"/>
  <c r="E2413" i="111" s="1"/>
  <c r="E2414" i="111" s="1"/>
  <c r="E2415" i="111" s="1"/>
  <c r="E2416" i="111" s="1"/>
  <c r="E2417" i="111" s="1"/>
  <c r="E2418" i="111" s="1"/>
  <c r="E2419" i="111" s="1"/>
  <c r="E2420" i="111" s="1"/>
  <c r="E2421" i="111" s="1"/>
  <c r="E2422" i="111" s="1"/>
  <c r="E2423" i="111" s="1"/>
  <c r="E2424" i="111" s="1"/>
  <c r="E2425" i="111" s="1"/>
  <c r="E2426" i="111" s="1"/>
  <c r="E2427" i="111" s="1"/>
  <c r="E2428" i="111" s="1"/>
  <c r="E2429" i="111" s="1"/>
  <c r="E2430" i="111" s="1"/>
  <c r="E2431" i="111" s="1"/>
  <c r="E2432" i="111" s="1"/>
  <c r="E2433" i="111" s="1"/>
  <c r="E2434" i="111" s="1"/>
  <c r="E2435" i="111" s="1"/>
  <c r="E2436" i="111" s="1"/>
  <c r="E2437" i="111" s="1"/>
  <c r="E2438" i="111" s="1"/>
  <c r="E2439" i="111" s="1"/>
  <c r="E2440" i="111" s="1"/>
  <c r="E2441" i="111" s="1"/>
  <c r="E2442" i="111" s="1"/>
  <c r="E2443" i="111" s="1"/>
  <c r="E2444" i="111" s="1"/>
  <c r="E2445" i="111" s="1"/>
  <c r="E2446" i="111" s="1"/>
  <c r="E2447" i="111" s="1"/>
  <c r="E2448" i="111" s="1"/>
  <c r="E2449" i="111" s="1"/>
  <c r="E2450" i="111" s="1"/>
  <c r="E2451" i="111" s="1"/>
  <c r="E2452" i="111" s="1"/>
  <c r="E2453" i="111" s="1"/>
  <c r="E2454" i="111" s="1"/>
  <c r="E2455" i="111" s="1"/>
  <c r="E2456" i="111" s="1"/>
  <c r="E2457" i="111" s="1"/>
  <c r="E2458" i="111" s="1"/>
  <c r="E2459" i="111" s="1"/>
  <c r="E2460" i="111" s="1"/>
  <c r="E2461" i="111" s="1"/>
  <c r="E2462" i="111" s="1"/>
  <c r="E2463" i="111" s="1"/>
  <c r="E2464" i="111" s="1"/>
  <c r="E2465" i="111" s="1"/>
  <c r="E2466" i="111" s="1"/>
  <c r="E2467" i="111" s="1"/>
  <c r="E2468" i="111" s="1"/>
  <c r="E2469" i="111" s="1"/>
  <c r="E2470" i="111" s="1"/>
  <c r="E2471" i="111" s="1"/>
  <c r="E2472" i="111" s="1"/>
  <c r="E2473" i="111" s="1"/>
  <c r="E2474" i="111" s="1"/>
  <c r="E2475" i="111" s="1"/>
  <c r="E2476" i="111" s="1"/>
  <c r="E2477" i="111" s="1"/>
  <c r="E2478" i="111" s="1"/>
  <c r="E2479" i="111" s="1"/>
  <c r="E2480" i="111" s="1"/>
  <c r="E2481" i="111" s="1"/>
  <c r="E2482" i="111" s="1"/>
  <c r="E2483" i="111" s="1"/>
  <c r="E2484" i="111" s="1"/>
  <c r="E2485" i="111" s="1"/>
  <c r="E2486" i="111" s="1"/>
  <c r="E2487" i="111" s="1"/>
  <c r="E2488" i="111" s="1"/>
  <c r="E2489" i="111" s="1"/>
  <c r="E2490" i="111" s="1"/>
  <c r="E2491" i="111" s="1"/>
  <c r="E2492" i="111" s="1"/>
  <c r="E2493" i="111" s="1"/>
  <c r="E2494" i="111" s="1"/>
  <c r="E2495" i="111" s="1"/>
  <c r="E2496" i="111" s="1"/>
  <c r="E2497" i="111" s="1"/>
  <c r="E2498" i="111" s="1"/>
  <c r="E2499" i="111" s="1"/>
  <c r="E2500" i="111" s="1"/>
  <c r="E2501" i="111" s="1"/>
  <c r="E2502" i="111" s="1"/>
  <c r="E2503" i="111" s="1"/>
  <c r="E2504" i="111" s="1"/>
  <c r="E2505" i="111" s="1"/>
  <c r="E2506" i="111" s="1"/>
  <c r="E2507" i="111" s="1"/>
  <c r="E2508" i="111" s="1"/>
  <c r="E2509" i="111" s="1"/>
  <c r="E2510" i="111" s="1"/>
  <c r="E2511" i="111" s="1"/>
  <c r="E2512" i="111" s="1"/>
  <c r="E2513" i="111" s="1"/>
  <c r="E2514" i="111" s="1"/>
  <c r="E2515" i="111" s="1"/>
  <c r="E2516" i="111" s="1"/>
  <c r="E2517" i="111" s="1"/>
  <c r="E2518" i="111" s="1"/>
  <c r="E2519" i="111" s="1"/>
  <c r="E2520" i="111" s="1"/>
  <c r="E2521" i="111" s="1"/>
  <c r="E2522" i="111" s="1"/>
  <c r="E2523" i="111" s="1"/>
  <c r="E2524" i="111" s="1"/>
  <c r="E2525" i="111" s="1"/>
  <c r="E2526" i="111" s="1"/>
  <c r="E2527" i="111" s="1"/>
  <c r="E2528" i="111" s="1"/>
  <c r="E2529" i="111" s="1"/>
  <c r="E2530" i="111" s="1"/>
  <c r="E2531" i="111" s="1"/>
  <c r="E2532" i="111" s="1"/>
  <c r="E2533" i="111" s="1"/>
  <c r="E2534" i="111" s="1"/>
  <c r="E2535" i="111" s="1"/>
  <c r="E2536" i="111" s="1"/>
  <c r="E2537" i="111" s="1"/>
  <c r="E2538" i="111" s="1"/>
  <c r="E2539" i="111" s="1"/>
  <c r="E2540" i="111" s="1"/>
  <c r="E2541" i="111" s="1"/>
  <c r="E2542" i="111" s="1"/>
  <c r="E2543" i="111" s="1"/>
  <c r="E2544" i="111" s="1"/>
  <c r="E2545" i="111" s="1"/>
  <c r="E2546" i="111" s="1"/>
  <c r="E2547" i="111" s="1"/>
  <c r="E2548" i="111" s="1"/>
  <c r="E2549" i="111" s="1"/>
  <c r="E2550" i="111" s="1"/>
  <c r="E2551" i="111" s="1"/>
  <c r="E2552" i="111" s="1"/>
  <c r="E2553" i="111" s="1"/>
  <c r="E2554" i="111" s="1"/>
  <c r="E2555" i="111" s="1"/>
  <c r="E2556" i="111" s="1"/>
  <c r="E2557" i="111" s="1"/>
  <c r="E2558" i="111" s="1"/>
  <c r="E2559" i="111" s="1"/>
  <c r="E2560" i="111" s="1"/>
  <c r="E2561" i="111" s="1"/>
  <c r="E2562" i="111" s="1"/>
  <c r="E2563" i="111" s="1"/>
  <c r="E2564" i="111" s="1"/>
  <c r="E2565" i="111" s="1"/>
  <c r="E2566" i="111" s="1"/>
  <c r="E2567" i="111" s="1"/>
  <c r="E2568" i="111" s="1"/>
  <c r="E2569" i="111" s="1"/>
  <c r="E2570" i="111" s="1"/>
  <c r="E2571" i="111" s="1"/>
  <c r="E2572" i="111" s="1"/>
  <c r="E2573" i="111" s="1"/>
  <c r="E2574" i="111" s="1"/>
  <c r="E2575" i="111" s="1"/>
  <c r="E2576" i="111" s="1"/>
  <c r="E2577" i="111" s="1"/>
  <c r="E2578" i="111" s="1"/>
  <c r="E2579" i="111" s="1"/>
  <c r="E2580" i="111" s="1"/>
  <c r="E2581" i="111" s="1"/>
  <c r="E2582" i="111" s="1"/>
  <c r="E2583" i="111" s="1"/>
  <c r="E2584" i="111" s="1"/>
  <c r="E2585" i="111" s="1"/>
  <c r="E2586" i="111" s="1"/>
  <c r="E2587" i="111" s="1"/>
  <c r="E2588" i="111" s="1"/>
  <c r="E2589" i="111" s="1"/>
  <c r="E2590" i="111" s="1"/>
  <c r="E2591" i="111" s="1"/>
  <c r="E2592" i="111" s="1"/>
  <c r="E2593" i="111" s="1"/>
  <c r="E2594" i="111" s="1"/>
  <c r="E2595" i="111" s="1"/>
  <c r="E2596" i="111" s="1"/>
  <c r="E2597" i="111" s="1"/>
  <c r="E2598" i="111" s="1"/>
  <c r="E2599" i="111" s="1"/>
  <c r="E2600" i="111" s="1"/>
  <c r="E2601" i="111" s="1"/>
  <c r="E2602" i="111" s="1"/>
  <c r="E2603" i="111" s="1"/>
  <c r="E2604" i="111" s="1"/>
  <c r="E2605" i="111" s="1"/>
  <c r="E2606" i="111" s="1"/>
  <c r="E2607" i="111" s="1"/>
  <c r="E2608" i="111" s="1"/>
  <c r="E2609" i="111" s="1"/>
  <c r="E2610" i="111" s="1"/>
  <c r="E2611" i="111" s="1"/>
  <c r="E2612" i="111" s="1"/>
  <c r="E2613" i="111" s="1"/>
  <c r="E2614" i="111" s="1"/>
  <c r="E2615" i="111" s="1"/>
  <c r="E2616" i="111" s="1"/>
  <c r="E2617" i="111" s="1"/>
  <c r="E2618" i="111" s="1"/>
  <c r="E2619" i="111" s="1"/>
  <c r="E2620" i="111" s="1"/>
  <c r="E2621" i="111" s="1"/>
  <c r="E2622" i="111" s="1"/>
  <c r="E2623" i="111" s="1"/>
  <c r="E2624" i="111" s="1"/>
  <c r="E2625" i="111" s="1"/>
  <c r="E2626" i="111" s="1"/>
  <c r="E2627" i="111" s="1"/>
  <c r="E2628" i="111" s="1"/>
  <c r="E2629" i="111" s="1"/>
  <c r="E2630" i="111" s="1"/>
  <c r="E2631" i="111" s="1"/>
  <c r="E2632" i="111" s="1"/>
  <c r="E2633" i="111" s="1"/>
  <c r="E2634" i="111" s="1"/>
  <c r="E2635" i="111" s="1"/>
  <c r="E2636" i="111" s="1"/>
  <c r="E2637" i="111" s="1"/>
  <c r="E2638" i="111" s="1"/>
  <c r="E2639" i="111" s="1"/>
  <c r="E2640" i="111" s="1"/>
  <c r="E2641" i="111" s="1"/>
  <c r="E2642" i="111" s="1"/>
  <c r="E2643" i="111" s="1"/>
  <c r="E2644" i="111" s="1"/>
  <c r="E2645" i="111" s="1"/>
  <c r="E2646" i="111" s="1"/>
  <c r="E2647" i="111" s="1"/>
  <c r="E2648" i="111" s="1"/>
  <c r="E2649" i="111" s="1"/>
  <c r="E2650" i="111" s="1"/>
  <c r="E2651" i="111" s="1"/>
  <c r="E2652" i="111" s="1"/>
  <c r="E2653" i="111" s="1"/>
  <c r="E2654" i="111" s="1"/>
  <c r="E2655" i="111" s="1"/>
  <c r="E2656" i="111" s="1"/>
  <c r="E2657" i="111" s="1"/>
  <c r="E2658" i="111" s="1"/>
  <c r="E2659" i="111" s="1"/>
  <c r="E2660" i="111" s="1"/>
  <c r="E2661" i="111" s="1"/>
  <c r="E2662" i="111" s="1"/>
  <c r="E2663" i="111" s="1"/>
  <c r="E2664" i="111" s="1"/>
  <c r="E2665" i="111" s="1"/>
  <c r="E2666" i="111" s="1"/>
  <c r="E2667" i="111" s="1"/>
  <c r="E2668" i="111" s="1"/>
  <c r="E2669" i="111" s="1"/>
  <c r="E2670" i="111" s="1"/>
  <c r="E2671" i="111" s="1"/>
  <c r="E2672" i="111" s="1"/>
  <c r="E2673" i="111" s="1"/>
  <c r="E2674" i="111" s="1"/>
  <c r="E2675" i="111" s="1"/>
  <c r="E2676" i="111" s="1"/>
  <c r="E2677" i="111" s="1"/>
  <c r="E2678" i="111" s="1"/>
  <c r="E2679" i="111" s="1"/>
  <c r="E2680" i="111" s="1"/>
  <c r="E2681" i="111" s="1"/>
  <c r="E2682" i="111" s="1"/>
  <c r="E2683" i="111" s="1"/>
  <c r="E2684" i="111" s="1"/>
  <c r="E2685" i="111" s="1"/>
  <c r="E2686" i="111" s="1"/>
  <c r="E2687" i="111" s="1"/>
  <c r="E2688" i="111" s="1"/>
  <c r="E2689" i="111" s="1"/>
  <c r="E2690" i="111" s="1"/>
  <c r="E2691" i="111" s="1"/>
  <c r="E2692" i="111" s="1"/>
  <c r="E2693" i="111" s="1"/>
  <c r="E2694" i="111" s="1"/>
  <c r="E2695" i="111" s="1"/>
  <c r="E2696" i="111" s="1"/>
  <c r="E2697" i="111" s="1"/>
  <c r="E2698" i="111" s="1"/>
  <c r="E2699" i="111" s="1"/>
  <c r="E2700" i="111" s="1"/>
  <c r="E2701" i="111" s="1"/>
  <c r="E2702" i="111" s="1"/>
  <c r="E2703" i="111" s="1"/>
  <c r="E2704" i="111" s="1"/>
  <c r="E2705" i="111" s="1"/>
  <c r="E2706" i="111" s="1"/>
  <c r="E2707" i="111" s="1"/>
  <c r="E2708" i="111" s="1"/>
  <c r="E2709" i="111" s="1"/>
  <c r="E2710" i="111" s="1"/>
  <c r="E2711" i="111" s="1"/>
  <c r="E2712" i="111" s="1"/>
  <c r="E2713" i="111" s="1"/>
  <c r="E2714" i="111" s="1"/>
  <c r="E2715" i="111" s="1"/>
  <c r="E2716" i="111" s="1"/>
  <c r="E2717" i="111" s="1"/>
  <c r="E2718" i="111" s="1"/>
  <c r="E2719" i="111" s="1"/>
  <c r="E2720" i="111" s="1"/>
  <c r="E2721" i="111" s="1"/>
  <c r="E2722" i="111" s="1"/>
  <c r="E2723" i="111" s="1"/>
  <c r="E2724" i="111" s="1"/>
  <c r="E2725" i="111" s="1"/>
  <c r="E2726" i="111" s="1"/>
  <c r="E2727" i="111" s="1"/>
  <c r="E2728" i="111" s="1"/>
  <c r="E2729" i="111" s="1"/>
  <c r="E2730" i="111" s="1"/>
  <c r="E2731" i="111" s="1"/>
  <c r="E2732" i="111" s="1"/>
  <c r="E2733" i="111" s="1"/>
  <c r="E2734" i="111" s="1"/>
  <c r="E2735" i="111" s="1"/>
  <c r="E2736" i="111" s="1"/>
  <c r="E2737" i="111" s="1"/>
  <c r="E2738" i="111" s="1"/>
  <c r="E2739" i="111" s="1"/>
  <c r="E2740" i="111" s="1"/>
  <c r="E2741" i="111" s="1"/>
  <c r="E2742" i="111" s="1"/>
  <c r="E2743" i="111" s="1"/>
  <c r="E2744" i="111" s="1"/>
  <c r="E2745" i="111" s="1"/>
  <c r="E2746" i="111" s="1"/>
  <c r="E2747" i="111" s="1"/>
  <c r="E2748" i="111" s="1"/>
  <c r="E2749" i="111" s="1"/>
  <c r="E2750" i="111" s="1"/>
  <c r="E2751" i="111" s="1"/>
  <c r="E2752" i="111" s="1"/>
  <c r="E2753" i="111" s="1"/>
  <c r="E2754" i="111" s="1"/>
  <c r="E2755" i="111" s="1"/>
  <c r="E2756" i="111" s="1"/>
  <c r="E2757" i="111" s="1"/>
  <c r="E2758" i="111" s="1"/>
  <c r="E2759" i="111" s="1"/>
  <c r="E2760" i="111" s="1"/>
  <c r="E2761" i="111" s="1"/>
  <c r="E2762" i="111" s="1"/>
  <c r="E2763" i="111" s="1"/>
  <c r="E2764" i="111" s="1"/>
  <c r="E2765" i="111" s="1"/>
  <c r="E2766" i="111" s="1"/>
  <c r="E2767" i="111" s="1"/>
  <c r="E2768" i="111" s="1"/>
  <c r="E2769" i="111" s="1"/>
  <c r="E2770" i="111" s="1"/>
  <c r="E2771" i="111" s="1"/>
  <c r="E2772" i="111" s="1"/>
  <c r="E2773" i="111" s="1"/>
  <c r="E2774" i="111" s="1"/>
  <c r="E2775" i="111" s="1"/>
  <c r="E2776" i="111" s="1"/>
  <c r="E2777" i="111" s="1"/>
  <c r="E2778" i="111" s="1"/>
  <c r="E2779" i="111" s="1"/>
  <c r="E2780" i="111" s="1"/>
  <c r="E2781" i="111" s="1"/>
  <c r="E2782" i="111" s="1"/>
  <c r="E2783" i="111" s="1"/>
  <c r="E2784" i="111" s="1"/>
  <c r="E2785" i="111" s="1"/>
  <c r="E2786" i="111" s="1"/>
  <c r="E2787" i="111" s="1"/>
  <c r="E2788" i="111" s="1"/>
  <c r="E2789" i="111" s="1"/>
  <c r="E2790" i="111" s="1"/>
  <c r="E2791" i="111" s="1"/>
  <c r="E2792" i="111" s="1"/>
  <c r="E2793" i="111" s="1"/>
  <c r="E2794" i="111" s="1"/>
  <c r="E2795" i="111" s="1"/>
  <c r="E2796" i="111" s="1"/>
  <c r="E2797" i="111" s="1"/>
  <c r="E2798" i="111" s="1"/>
  <c r="E2799" i="111" s="1"/>
  <c r="E2800" i="111" s="1"/>
  <c r="E2801" i="111" s="1"/>
  <c r="E2802" i="111" s="1"/>
  <c r="E2803" i="111" s="1"/>
  <c r="E2804" i="111" s="1"/>
  <c r="E2805" i="111" s="1"/>
  <c r="E2806" i="111" s="1"/>
  <c r="E2807" i="111" s="1"/>
  <c r="E2808" i="111" s="1"/>
  <c r="E2809" i="111" s="1"/>
  <c r="E2810" i="111" s="1"/>
  <c r="E2811" i="111" s="1"/>
  <c r="E2812" i="111" s="1"/>
  <c r="E2813" i="111" s="1"/>
  <c r="E2814" i="111" s="1"/>
  <c r="E2815" i="111" s="1"/>
  <c r="E2816" i="111" s="1"/>
  <c r="E2817" i="111" s="1"/>
  <c r="E2818" i="111" s="1"/>
  <c r="E2819" i="111" s="1"/>
  <c r="E2820" i="111" s="1"/>
  <c r="E2821" i="111" s="1"/>
  <c r="E2822" i="111" s="1"/>
  <c r="E2823" i="111" s="1"/>
  <c r="E2824" i="111" s="1"/>
  <c r="E2825" i="111" s="1"/>
  <c r="E2826" i="111" s="1"/>
  <c r="E2827" i="111" s="1"/>
  <c r="E2828" i="111" s="1"/>
  <c r="E2829" i="111" s="1"/>
  <c r="E2830" i="111" s="1"/>
  <c r="E2831" i="111" s="1"/>
  <c r="E2832" i="111" s="1"/>
  <c r="E2833" i="111" s="1"/>
  <c r="E2834" i="111" s="1"/>
  <c r="E2835" i="111" s="1"/>
  <c r="E2836" i="111" s="1"/>
  <c r="E2837" i="111" s="1"/>
  <c r="E2838" i="111" s="1"/>
  <c r="E2839" i="111" s="1"/>
  <c r="E2840" i="111" s="1"/>
  <c r="E2841" i="111" s="1"/>
  <c r="E2842" i="111" s="1"/>
  <c r="E2843" i="111" s="1"/>
  <c r="E2844" i="111" s="1"/>
  <c r="E2845" i="111" s="1"/>
  <c r="E2846" i="111" s="1"/>
  <c r="E2847" i="111" s="1"/>
  <c r="E2848" i="111" s="1"/>
  <c r="E2849" i="111" s="1"/>
  <c r="E2850" i="111" s="1"/>
  <c r="E2851" i="111" s="1"/>
  <c r="E2852" i="111" s="1"/>
  <c r="E2853" i="111" s="1"/>
  <c r="E2854" i="111" s="1"/>
  <c r="E2855" i="111" s="1"/>
  <c r="E2856" i="111" s="1"/>
  <c r="E2857" i="111" s="1"/>
  <c r="E2858" i="111" s="1"/>
  <c r="E2859" i="111" s="1"/>
  <c r="E2860" i="111" s="1"/>
  <c r="E2861" i="111" s="1"/>
  <c r="E2862" i="111" s="1"/>
  <c r="E2863" i="111" s="1"/>
  <c r="E2864" i="111" s="1"/>
  <c r="E2865" i="111" s="1"/>
  <c r="E2866" i="111" s="1"/>
  <c r="E2867" i="111" s="1"/>
  <c r="E2868" i="111" s="1"/>
  <c r="E2869" i="111" s="1"/>
  <c r="E2870" i="111" s="1"/>
  <c r="E2871" i="111" s="1"/>
  <c r="E2872" i="111" s="1"/>
  <c r="E2873" i="111" s="1"/>
  <c r="E2874" i="111" s="1"/>
  <c r="E2875" i="111" s="1"/>
  <c r="E2876" i="111" s="1"/>
  <c r="E2877" i="111" s="1"/>
  <c r="E2878" i="111" s="1"/>
  <c r="E2879" i="111" s="1"/>
  <c r="E2880" i="111" s="1"/>
  <c r="E2881" i="111" s="1"/>
  <c r="E2882" i="111" s="1"/>
  <c r="E2883" i="111" s="1"/>
  <c r="E2884" i="111" s="1"/>
  <c r="E2885" i="111" s="1"/>
  <c r="E2886" i="111" s="1"/>
  <c r="E2887" i="111" s="1"/>
  <c r="E2888" i="111" s="1"/>
  <c r="E2889" i="111" s="1"/>
  <c r="E2890" i="111" s="1"/>
  <c r="E2891" i="111" s="1"/>
  <c r="E2892" i="111" s="1"/>
  <c r="E2893" i="111" s="1"/>
  <c r="E2894" i="111" s="1"/>
  <c r="E2895" i="111" s="1"/>
  <c r="E2896" i="111" s="1"/>
  <c r="E2897" i="111" s="1"/>
  <c r="E2898" i="111" s="1"/>
  <c r="E2899" i="111" s="1"/>
  <c r="E2900" i="111" s="1"/>
  <c r="E2901" i="111" s="1"/>
  <c r="E2902" i="111" s="1"/>
  <c r="E2903" i="111" s="1"/>
  <c r="E2904" i="111" s="1"/>
  <c r="E2905" i="111" s="1"/>
  <c r="E2906" i="111" s="1"/>
  <c r="E2907" i="111" s="1"/>
  <c r="E2908" i="111" s="1"/>
  <c r="E2909" i="111" s="1"/>
  <c r="E2910" i="111" s="1"/>
  <c r="E2911" i="111" s="1"/>
  <c r="E2912" i="111" s="1"/>
  <c r="E2913" i="111" s="1"/>
  <c r="E2914" i="111" s="1"/>
  <c r="E2915" i="111" s="1"/>
  <c r="E2916" i="111" s="1"/>
  <c r="E2917" i="111" s="1"/>
  <c r="E2918" i="111" s="1"/>
  <c r="E2919" i="111" s="1"/>
  <c r="E2920" i="111" s="1"/>
  <c r="E2921" i="111" s="1"/>
  <c r="E2922" i="111" s="1"/>
  <c r="E2923" i="111" s="1"/>
  <c r="E2924" i="111" s="1"/>
  <c r="E2925" i="111" s="1"/>
  <c r="E2926" i="111" s="1"/>
  <c r="E2927" i="111" s="1"/>
  <c r="E2928" i="111" s="1"/>
  <c r="E2929" i="111" s="1"/>
  <c r="E2930" i="111" s="1"/>
  <c r="E2931" i="111" s="1"/>
  <c r="E2932" i="111" s="1"/>
  <c r="E2933" i="111" s="1"/>
  <c r="E2934" i="111" s="1"/>
  <c r="E2935" i="111" s="1"/>
  <c r="E2936" i="111" s="1"/>
  <c r="E2937" i="111" s="1"/>
  <c r="E2938" i="111" s="1"/>
  <c r="E2939" i="111" s="1"/>
  <c r="E2940" i="111" s="1"/>
  <c r="E2941" i="111" s="1"/>
  <c r="E2942" i="111" s="1"/>
  <c r="E2943" i="111" s="1"/>
  <c r="E2944" i="111" s="1"/>
  <c r="E2945" i="111" s="1"/>
  <c r="E2946" i="111" s="1"/>
  <c r="E2947" i="111" s="1"/>
  <c r="E2948" i="111" s="1"/>
  <c r="E2949" i="111" s="1"/>
  <c r="E2950" i="111" s="1"/>
  <c r="E2951" i="111" s="1"/>
  <c r="E2952" i="111" s="1"/>
  <c r="E2953" i="111" s="1"/>
  <c r="E2954" i="111" s="1"/>
  <c r="E2955" i="111" s="1"/>
  <c r="E2956" i="111" s="1"/>
  <c r="E2957" i="111" s="1"/>
  <c r="E2958" i="111" s="1"/>
  <c r="E2959" i="111" s="1"/>
  <c r="E2960" i="111" s="1"/>
  <c r="E2961" i="111" s="1"/>
  <c r="E2962" i="111" s="1"/>
  <c r="E2963" i="111" s="1"/>
  <c r="E2964" i="111" s="1"/>
  <c r="E2965" i="111" s="1"/>
  <c r="E2966" i="111" s="1"/>
  <c r="E2967" i="111" s="1"/>
  <c r="E2968" i="111" s="1"/>
  <c r="E2969" i="111" s="1"/>
  <c r="E2970" i="111" s="1"/>
  <c r="E2971" i="111" s="1"/>
  <c r="E2972" i="111" s="1"/>
  <c r="E2973" i="111" s="1"/>
  <c r="E2974" i="111" s="1"/>
  <c r="E2975" i="111" s="1"/>
  <c r="E2976" i="111" s="1"/>
  <c r="E2977" i="111" s="1"/>
  <c r="E2978" i="111" s="1"/>
  <c r="E2979" i="111" s="1"/>
  <c r="E2980" i="111" s="1"/>
  <c r="E2981" i="111" s="1"/>
  <c r="E2982" i="111" s="1"/>
  <c r="E2983" i="111" s="1"/>
  <c r="E2984" i="111" s="1"/>
  <c r="E2985" i="111" s="1"/>
  <c r="E2986" i="111" s="1"/>
  <c r="E2987" i="111" s="1"/>
  <c r="E2988" i="111" s="1"/>
  <c r="E2989" i="111" s="1"/>
  <c r="E2990" i="111" s="1"/>
  <c r="E2991" i="111" s="1"/>
  <c r="E2992" i="111" s="1"/>
  <c r="E2993" i="111" s="1"/>
  <c r="E2994" i="111" s="1"/>
  <c r="E2995" i="111" s="1"/>
  <c r="E2996" i="111" s="1"/>
  <c r="E2997" i="111" s="1"/>
  <c r="E2998" i="111" s="1"/>
  <c r="E2999" i="111" s="1"/>
  <c r="E3000" i="111" s="1"/>
  <c r="E3001" i="111" s="1"/>
  <c r="E3002" i="111" s="1"/>
  <c r="E3003" i="111" s="1"/>
  <c r="E3004" i="111" s="1"/>
  <c r="E3005" i="111" s="1"/>
  <c r="E3006" i="111" s="1"/>
  <c r="E3007" i="111" s="1"/>
  <c r="E3008" i="111" s="1"/>
  <c r="E3009" i="111" s="1"/>
  <c r="E3010" i="111" s="1"/>
  <c r="E3011" i="111" s="1"/>
  <c r="E3012" i="111" s="1"/>
  <c r="E3013" i="111" s="1"/>
  <c r="E3014" i="111" s="1"/>
  <c r="E3015" i="111" s="1"/>
  <c r="E3016" i="111" s="1"/>
  <c r="E3017" i="111" s="1"/>
  <c r="E3018" i="111" s="1"/>
  <c r="E3019" i="111" s="1"/>
  <c r="E3020" i="111" s="1"/>
  <c r="E3021" i="111" s="1"/>
  <c r="E3022" i="111" s="1"/>
  <c r="E3023" i="111" s="1"/>
  <c r="E3024" i="111" s="1"/>
  <c r="E3025" i="111" s="1"/>
  <c r="E3026" i="111" s="1"/>
  <c r="E3027" i="111" s="1"/>
  <c r="E3028" i="111" s="1"/>
  <c r="E3029" i="111" s="1"/>
  <c r="E3030" i="111" s="1"/>
  <c r="E3031" i="111" s="1"/>
  <c r="E3032" i="111" s="1"/>
  <c r="E3033" i="111" s="1"/>
  <c r="E3034" i="111" s="1"/>
  <c r="E3035" i="111" s="1"/>
  <c r="E3036" i="111" s="1"/>
  <c r="E3037" i="111" s="1"/>
  <c r="E3038" i="111" s="1"/>
  <c r="E3039" i="111" s="1"/>
  <c r="E3040" i="111" s="1"/>
  <c r="E3041" i="111" s="1"/>
  <c r="E3042" i="111" s="1"/>
  <c r="E3043" i="111" s="1"/>
  <c r="E3044" i="111" s="1"/>
  <c r="E3045" i="111" s="1"/>
  <c r="E3046" i="111" s="1"/>
  <c r="E3047" i="111" s="1"/>
  <c r="E3048" i="111" s="1"/>
  <c r="E3049" i="111" s="1"/>
  <c r="E3050" i="111" s="1"/>
  <c r="E3051" i="111" s="1"/>
  <c r="E3052" i="111" s="1"/>
  <c r="E3053" i="111" s="1"/>
  <c r="E3054" i="111" s="1"/>
  <c r="E3055" i="111" s="1"/>
  <c r="E3056" i="111" s="1"/>
  <c r="E3057" i="111" s="1"/>
  <c r="E3058" i="111" s="1"/>
  <c r="E3059" i="111" s="1"/>
  <c r="E3060" i="111" s="1"/>
  <c r="E3061" i="111" s="1"/>
  <c r="E3062" i="111" s="1"/>
  <c r="E3063" i="111" s="1"/>
  <c r="E3064" i="111" s="1"/>
  <c r="E3065" i="111" s="1"/>
  <c r="E3066" i="111" s="1"/>
  <c r="E3067" i="111" s="1"/>
  <c r="E3068" i="111" s="1"/>
  <c r="E3069" i="111" s="1"/>
  <c r="E3070" i="111" s="1"/>
  <c r="E4" i="112"/>
  <c r="E5" i="112" s="1"/>
  <c r="E6" i="112" s="1"/>
  <c r="E7" i="112" s="1"/>
  <c r="E8" i="112" s="1"/>
  <c r="E9" i="112" s="1"/>
  <c r="E10" i="112" s="1"/>
  <c r="E11" i="112" s="1"/>
  <c r="E12" i="112" s="1"/>
  <c r="E13" i="112" s="1"/>
  <c r="E14" i="112" s="1"/>
  <c r="E15" i="112" s="1"/>
  <c r="E16" i="112" s="1"/>
  <c r="E17" i="112" s="1"/>
  <c r="E18" i="112" s="1"/>
  <c r="E19" i="112" s="1"/>
  <c r="E20" i="112" s="1"/>
  <c r="E21" i="112" s="1"/>
  <c r="E22" i="112" s="1"/>
  <c r="E23" i="112" s="1"/>
  <c r="E24" i="112" s="1"/>
  <c r="E25" i="112" s="1"/>
  <c r="E26" i="112" s="1"/>
  <c r="E27" i="112" s="1"/>
  <c r="E28" i="112" s="1"/>
  <c r="E29" i="112" s="1"/>
  <c r="E30" i="112" s="1"/>
  <c r="E31" i="112" s="1"/>
  <c r="E32" i="112" s="1"/>
  <c r="E33" i="112" s="1"/>
  <c r="E34" i="112" s="1"/>
  <c r="E35" i="112" s="1"/>
  <c r="E36" i="112" s="1"/>
  <c r="E37" i="112" s="1"/>
  <c r="E38" i="112" s="1"/>
  <c r="E39" i="112" s="1"/>
  <c r="E40" i="112" s="1"/>
  <c r="E41" i="112" s="1"/>
  <c r="E42" i="112" s="1"/>
  <c r="E43" i="112" s="1"/>
  <c r="E44" i="112" s="1"/>
  <c r="E45" i="112" s="1"/>
  <c r="E46" i="112" s="1"/>
  <c r="E47" i="112" s="1"/>
  <c r="E48" i="112" s="1"/>
  <c r="E49" i="112" s="1"/>
  <c r="E50" i="112" s="1"/>
  <c r="E51" i="112" s="1"/>
  <c r="E52" i="112" s="1"/>
  <c r="E53" i="112" s="1"/>
  <c r="E54" i="112" s="1"/>
  <c r="E55" i="112" s="1"/>
  <c r="E56" i="112" s="1"/>
  <c r="E57" i="112" s="1"/>
  <c r="E58" i="112" s="1"/>
  <c r="E59" i="112" s="1"/>
  <c r="E60" i="112" s="1"/>
  <c r="E61" i="112" s="1"/>
  <c r="E62" i="112" s="1"/>
  <c r="E63" i="112" s="1"/>
  <c r="E64" i="112" s="1"/>
  <c r="E65" i="112" s="1"/>
  <c r="E66" i="112" s="1"/>
  <c r="E67" i="112" s="1"/>
  <c r="E68" i="112" s="1"/>
  <c r="E69" i="112" s="1"/>
  <c r="E70" i="112" s="1"/>
  <c r="E71" i="112" s="1"/>
  <c r="E72" i="112" s="1"/>
  <c r="E73" i="112" s="1"/>
  <c r="E74" i="112" s="1"/>
  <c r="E75" i="112" s="1"/>
  <c r="E76" i="112" s="1"/>
  <c r="E77" i="112" s="1"/>
  <c r="E78" i="112" s="1"/>
  <c r="E79" i="112" s="1"/>
  <c r="E80" i="112" s="1"/>
  <c r="E81" i="112" s="1"/>
  <c r="E82" i="112" s="1"/>
  <c r="E83" i="112" s="1"/>
  <c r="E84" i="112" s="1"/>
  <c r="E85" i="112" s="1"/>
  <c r="E86" i="112" s="1"/>
  <c r="E87" i="112" s="1"/>
  <c r="E88" i="112" s="1"/>
  <c r="E89" i="112" s="1"/>
  <c r="E90" i="112" s="1"/>
  <c r="E91" i="112" s="1"/>
  <c r="E92" i="112" s="1"/>
  <c r="E93" i="112" s="1"/>
  <c r="E94" i="112" s="1"/>
  <c r="E95" i="112" s="1"/>
  <c r="E96" i="112" s="1"/>
  <c r="E97" i="112" s="1"/>
  <c r="E98" i="112" s="1"/>
  <c r="E99" i="112" s="1"/>
  <c r="E100" i="112" s="1"/>
  <c r="E101" i="112" s="1"/>
  <c r="E102" i="112" s="1"/>
  <c r="E103" i="112" s="1"/>
  <c r="E104" i="112" s="1"/>
  <c r="E105" i="112" s="1"/>
  <c r="E106" i="112" s="1"/>
  <c r="E107" i="112" s="1"/>
  <c r="E108" i="112" s="1"/>
  <c r="E109" i="112" s="1"/>
  <c r="E110" i="112" s="1"/>
  <c r="E111" i="112" s="1"/>
  <c r="E112" i="112" s="1"/>
  <c r="E113" i="112" s="1"/>
  <c r="E114" i="112" s="1"/>
  <c r="E115" i="112" s="1"/>
  <c r="E116" i="112" s="1"/>
  <c r="E117" i="112" s="1"/>
  <c r="E118" i="112" s="1"/>
  <c r="E119" i="112" s="1"/>
  <c r="E120" i="112" s="1"/>
  <c r="E121" i="112" s="1"/>
  <c r="E122" i="112" s="1"/>
  <c r="E123" i="112" s="1"/>
  <c r="E124" i="112" s="1"/>
  <c r="E125" i="112" s="1"/>
  <c r="E126" i="112" s="1"/>
  <c r="E127" i="112" s="1"/>
  <c r="E128" i="112" s="1"/>
  <c r="E129" i="112" s="1"/>
  <c r="E130" i="112" s="1"/>
  <c r="E131" i="112" s="1"/>
  <c r="E132" i="112" s="1"/>
  <c r="E133" i="112" s="1"/>
  <c r="E134" i="112" s="1"/>
  <c r="E135" i="112" s="1"/>
  <c r="E136" i="112" s="1"/>
  <c r="E137" i="112" s="1"/>
  <c r="E138" i="112" s="1"/>
  <c r="E139" i="112" s="1"/>
  <c r="E140" i="112" s="1"/>
  <c r="E141" i="112" s="1"/>
  <c r="E142" i="112" s="1"/>
  <c r="E143" i="112" s="1"/>
  <c r="E144" i="112" s="1"/>
  <c r="E145" i="112" s="1"/>
  <c r="E146" i="112" s="1"/>
  <c r="E147" i="112" s="1"/>
  <c r="E148" i="112" s="1"/>
  <c r="E149" i="112" s="1"/>
  <c r="E150" i="112" s="1"/>
  <c r="E151" i="112" s="1"/>
  <c r="E152" i="112" s="1"/>
  <c r="E153" i="112" s="1"/>
  <c r="E154" i="112" s="1"/>
  <c r="E155" i="112" s="1"/>
  <c r="E156" i="112" s="1"/>
  <c r="E157" i="112" s="1"/>
  <c r="E158" i="112" s="1"/>
  <c r="E159" i="112" s="1"/>
  <c r="E160" i="112" s="1"/>
  <c r="E161" i="112" s="1"/>
  <c r="E162" i="112" s="1"/>
  <c r="E163" i="112" s="1"/>
  <c r="E164" i="112" s="1"/>
  <c r="E165" i="112" s="1"/>
  <c r="E166" i="112" s="1"/>
  <c r="E167" i="112" s="1"/>
  <c r="E168" i="112" s="1"/>
  <c r="E169" i="112" s="1"/>
  <c r="E170" i="112" s="1"/>
  <c r="E171" i="112" s="1"/>
  <c r="E172" i="112" s="1"/>
  <c r="E173" i="112" s="1"/>
  <c r="E174" i="112" s="1"/>
  <c r="E175" i="112" s="1"/>
  <c r="E176" i="112" s="1"/>
  <c r="E177" i="112" s="1"/>
  <c r="E178" i="112" s="1"/>
  <c r="E179" i="112" s="1"/>
  <c r="E180" i="112" s="1"/>
  <c r="E181" i="112" s="1"/>
  <c r="E182" i="112" s="1"/>
  <c r="E183" i="112" s="1"/>
  <c r="E184" i="112" s="1"/>
  <c r="E185" i="112" s="1"/>
  <c r="E186" i="112" s="1"/>
  <c r="E187" i="112" s="1"/>
  <c r="E188" i="112" s="1"/>
  <c r="E189" i="112" s="1"/>
  <c r="E190" i="112" s="1"/>
  <c r="E191" i="112" s="1"/>
  <c r="E192" i="112" s="1"/>
  <c r="E193" i="112" s="1"/>
  <c r="E194" i="112" s="1"/>
  <c r="E195" i="112" s="1"/>
  <c r="E196" i="112" s="1"/>
  <c r="E197" i="112" s="1"/>
  <c r="E198" i="112" s="1"/>
  <c r="E199" i="112" s="1"/>
  <c r="E200" i="112" s="1"/>
  <c r="E201" i="112" s="1"/>
  <c r="E202" i="112" s="1"/>
  <c r="E203" i="112" s="1"/>
  <c r="E204" i="112" s="1"/>
  <c r="E205" i="112" s="1"/>
  <c r="E206" i="112" s="1"/>
  <c r="E207" i="112" s="1"/>
  <c r="E208" i="112" s="1"/>
  <c r="E209" i="112" s="1"/>
  <c r="E210" i="112" s="1"/>
  <c r="E211" i="112" s="1"/>
  <c r="E212" i="112" s="1"/>
  <c r="E213" i="112" s="1"/>
  <c r="E214" i="112" s="1"/>
  <c r="E215" i="112" s="1"/>
  <c r="E216" i="112" s="1"/>
  <c r="E217" i="112" s="1"/>
  <c r="E218" i="112" s="1"/>
  <c r="E219" i="112" s="1"/>
  <c r="E220" i="112" s="1"/>
  <c r="E221" i="112" s="1"/>
  <c r="E222" i="112" s="1"/>
  <c r="E223" i="112" s="1"/>
  <c r="E224" i="112" s="1"/>
  <c r="E225" i="112" s="1"/>
  <c r="E226" i="112" s="1"/>
  <c r="E227" i="112" s="1"/>
  <c r="E228" i="112" s="1"/>
  <c r="E229" i="112" s="1"/>
  <c r="E230" i="112" s="1"/>
  <c r="E231" i="112" s="1"/>
  <c r="E232" i="112" s="1"/>
  <c r="E233" i="112" s="1"/>
  <c r="E234" i="112" s="1"/>
  <c r="E235" i="112" s="1"/>
  <c r="E236" i="112" s="1"/>
  <c r="E237" i="112" s="1"/>
  <c r="E238" i="112" s="1"/>
  <c r="E239" i="112" s="1"/>
  <c r="E240" i="112" s="1"/>
  <c r="E241" i="112" s="1"/>
  <c r="E242" i="112" s="1"/>
  <c r="E243" i="112" s="1"/>
  <c r="E244" i="112" s="1"/>
  <c r="E245" i="112" s="1"/>
  <c r="E246" i="112" s="1"/>
  <c r="E247" i="112" s="1"/>
  <c r="E248" i="112" s="1"/>
  <c r="E249" i="112" s="1"/>
  <c r="E250" i="112" s="1"/>
  <c r="E251" i="112" s="1"/>
  <c r="E252" i="112" s="1"/>
  <c r="E253" i="112" s="1"/>
  <c r="E254" i="112" s="1"/>
  <c r="E255" i="112" s="1"/>
  <c r="E256" i="112" s="1"/>
  <c r="E257" i="112" s="1"/>
  <c r="E258" i="112" s="1"/>
  <c r="E259" i="112" s="1"/>
  <c r="E260" i="112" s="1"/>
  <c r="E261" i="112" s="1"/>
  <c r="E262" i="112" s="1"/>
  <c r="E263" i="112" s="1"/>
  <c r="E264" i="112" s="1"/>
  <c r="E265" i="112" s="1"/>
  <c r="E266" i="112" s="1"/>
  <c r="E267" i="112" s="1"/>
  <c r="E268" i="112" s="1"/>
  <c r="E269" i="112" s="1"/>
  <c r="E270" i="112" s="1"/>
  <c r="E271" i="112" s="1"/>
  <c r="E272" i="112" s="1"/>
  <c r="E273" i="112" s="1"/>
  <c r="E274" i="112" s="1"/>
  <c r="E275" i="112" s="1"/>
  <c r="E276" i="112" s="1"/>
  <c r="E277" i="112" s="1"/>
  <c r="E278" i="112" s="1"/>
  <c r="E279" i="112" s="1"/>
  <c r="E280" i="112" s="1"/>
  <c r="E281" i="112" s="1"/>
  <c r="E282" i="112" s="1"/>
  <c r="E283" i="112" s="1"/>
  <c r="E284" i="112" s="1"/>
  <c r="E285" i="112" s="1"/>
  <c r="E286" i="112" s="1"/>
  <c r="E287" i="112" s="1"/>
  <c r="E288" i="112" s="1"/>
  <c r="E289" i="112" s="1"/>
  <c r="E290" i="112" s="1"/>
  <c r="E291" i="112" s="1"/>
  <c r="E292" i="112" s="1"/>
  <c r="E293" i="112" s="1"/>
  <c r="E294" i="112" s="1"/>
  <c r="E295" i="112" s="1"/>
  <c r="E296" i="112" s="1"/>
  <c r="E297" i="112" s="1"/>
  <c r="E298" i="112" s="1"/>
  <c r="E299" i="112" s="1"/>
  <c r="E300" i="112" s="1"/>
  <c r="E301" i="112" s="1"/>
  <c r="E302" i="112" s="1"/>
  <c r="E303" i="112" s="1"/>
  <c r="E304" i="112" s="1"/>
  <c r="E305" i="112" s="1"/>
  <c r="E306" i="112" s="1"/>
  <c r="E307" i="112" s="1"/>
  <c r="E308" i="112" s="1"/>
  <c r="E309" i="112" s="1"/>
  <c r="E310" i="112" s="1"/>
  <c r="E311" i="112" s="1"/>
  <c r="E312" i="112" s="1"/>
  <c r="E313" i="112" s="1"/>
  <c r="E314" i="112" s="1"/>
  <c r="E315" i="112" s="1"/>
  <c r="E316" i="112" s="1"/>
  <c r="E317" i="112" s="1"/>
  <c r="E318" i="112" s="1"/>
  <c r="E319" i="112" s="1"/>
  <c r="E320" i="112" s="1"/>
  <c r="E321" i="112" s="1"/>
  <c r="E322" i="112" s="1"/>
  <c r="E323" i="112" s="1"/>
  <c r="E324" i="112" s="1"/>
  <c r="E325" i="112" s="1"/>
  <c r="E326" i="112" s="1"/>
  <c r="E327" i="112" s="1"/>
  <c r="E328" i="112" s="1"/>
  <c r="E329" i="112" s="1"/>
  <c r="E330" i="112" s="1"/>
  <c r="E331" i="112" s="1"/>
  <c r="E332" i="112" s="1"/>
  <c r="E333" i="112" s="1"/>
  <c r="E334" i="112" s="1"/>
  <c r="E335" i="112" s="1"/>
  <c r="E336" i="112" s="1"/>
  <c r="E337" i="112" s="1"/>
  <c r="E338" i="112" s="1"/>
  <c r="E339" i="112" s="1"/>
  <c r="E340" i="112" s="1"/>
  <c r="E341" i="112" s="1"/>
  <c r="E342" i="112" s="1"/>
  <c r="E343" i="112" s="1"/>
  <c r="E344" i="112" s="1"/>
  <c r="E345" i="112" s="1"/>
  <c r="E346" i="112" s="1"/>
  <c r="E347" i="112" s="1"/>
  <c r="E348" i="112" s="1"/>
  <c r="E349" i="112" s="1"/>
  <c r="E350" i="112" s="1"/>
  <c r="E351" i="112" s="1"/>
  <c r="E352" i="112" s="1"/>
  <c r="E353" i="112" s="1"/>
  <c r="E354" i="112" s="1"/>
  <c r="E355" i="112" s="1"/>
  <c r="E356" i="112" s="1"/>
  <c r="E357" i="112" s="1"/>
  <c r="E358" i="112" s="1"/>
  <c r="E359" i="112" s="1"/>
  <c r="E360" i="112" s="1"/>
  <c r="E361" i="112" s="1"/>
  <c r="E362" i="112" s="1"/>
  <c r="E363" i="112" s="1"/>
  <c r="E364" i="112" s="1"/>
  <c r="E365" i="112" s="1"/>
  <c r="E366" i="112" s="1"/>
  <c r="E367" i="112" s="1"/>
  <c r="E368" i="112" s="1"/>
  <c r="E369" i="112" s="1"/>
  <c r="E370" i="112" s="1"/>
  <c r="E371" i="112" s="1"/>
  <c r="E372" i="112" s="1"/>
  <c r="E373" i="112" s="1"/>
  <c r="E374" i="112" s="1"/>
  <c r="E375" i="112" s="1"/>
  <c r="E376" i="112" s="1"/>
  <c r="E377" i="112" s="1"/>
  <c r="E378" i="112" s="1"/>
  <c r="E379" i="112" s="1"/>
  <c r="E380" i="112" s="1"/>
  <c r="E381" i="112" s="1"/>
  <c r="E382" i="112" s="1"/>
  <c r="E383" i="112" s="1"/>
  <c r="E384" i="112" s="1"/>
  <c r="E385" i="112" s="1"/>
  <c r="E386" i="112" s="1"/>
  <c r="E387" i="112" s="1"/>
  <c r="E388" i="112" s="1"/>
  <c r="E389" i="112" s="1"/>
  <c r="E390" i="112" s="1"/>
  <c r="E391" i="112" s="1"/>
  <c r="E392" i="112" s="1"/>
  <c r="E393" i="112" s="1"/>
  <c r="E394" i="112" s="1"/>
  <c r="E395" i="112" s="1"/>
  <c r="E396" i="112" s="1"/>
  <c r="E397" i="112" s="1"/>
  <c r="E398" i="112" s="1"/>
  <c r="E399" i="112" s="1"/>
  <c r="E400" i="112" s="1"/>
  <c r="E401" i="112" s="1"/>
  <c r="E402" i="112" s="1"/>
  <c r="E403" i="112" s="1"/>
  <c r="E404" i="112" s="1"/>
  <c r="E405" i="112" s="1"/>
  <c r="E406" i="112" s="1"/>
  <c r="E407" i="112" s="1"/>
  <c r="E408" i="112" s="1"/>
  <c r="E409" i="112" s="1"/>
  <c r="E410" i="112" s="1"/>
  <c r="E411" i="112" s="1"/>
  <c r="E412" i="112" s="1"/>
  <c r="E413" i="112" s="1"/>
  <c r="E414" i="112" s="1"/>
  <c r="E415" i="112" s="1"/>
  <c r="E416" i="112" s="1"/>
  <c r="E417" i="112" s="1"/>
  <c r="E418" i="112" s="1"/>
  <c r="E419" i="112" s="1"/>
  <c r="E420" i="112" s="1"/>
  <c r="E421" i="112" s="1"/>
  <c r="E422" i="112" s="1"/>
  <c r="E423" i="112" s="1"/>
  <c r="E424" i="112" s="1"/>
  <c r="E425" i="112" s="1"/>
  <c r="E426" i="112" s="1"/>
  <c r="E427" i="112" s="1"/>
  <c r="E428" i="112" s="1"/>
  <c r="E429" i="112" s="1"/>
  <c r="E430" i="112" s="1"/>
  <c r="E431" i="112" s="1"/>
  <c r="E432" i="112" s="1"/>
  <c r="E433" i="112" s="1"/>
  <c r="E434" i="112" s="1"/>
  <c r="E435" i="112" s="1"/>
  <c r="E436" i="112" s="1"/>
  <c r="E437" i="112" s="1"/>
  <c r="E438" i="112" s="1"/>
  <c r="E439" i="112" s="1"/>
  <c r="E440" i="112" s="1"/>
  <c r="E441" i="112" s="1"/>
  <c r="E442" i="112" s="1"/>
  <c r="E443" i="112" s="1"/>
  <c r="E444" i="112" s="1"/>
  <c r="E445" i="112" s="1"/>
  <c r="E446" i="112" s="1"/>
  <c r="E447" i="112" s="1"/>
  <c r="E448" i="112" s="1"/>
  <c r="E449" i="112" s="1"/>
  <c r="E450" i="112" s="1"/>
  <c r="E451" i="112" s="1"/>
  <c r="E452" i="112" s="1"/>
  <c r="E453" i="112" s="1"/>
  <c r="E454" i="112" s="1"/>
  <c r="E455" i="112" s="1"/>
  <c r="E456" i="112" s="1"/>
  <c r="E457" i="112" s="1"/>
  <c r="E458" i="112" s="1"/>
  <c r="E459" i="112" s="1"/>
  <c r="E460" i="112" s="1"/>
  <c r="E461" i="112" s="1"/>
  <c r="E462" i="112" s="1"/>
  <c r="E463" i="112" s="1"/>
  <c r="E464" i="112" s="1"/>
  <c r="E465" i="112" s="1"/>
  <c r="E466" i="112" s="1"/>
  <c r="E467" i="112" s="1"/>
  <c r="E468" i="112" s="1"/>
  <c r="E470" i="112" s="1"/>
  <c r="E471" i="112" s="1"/>
  <c r="E472" i="112" s="1"/>
  <c r="E473" i="112" s="1"/>
  <c r="E474" i="112" s="1"/>
  <c r="E475" i="112" s="1"/>
  <c r="E476" i="112" s="1"/>
  <c r="E477" i="112" s="1"/>
  <c r="E478" i="112" s="1"/>
  <c r="E479" i="112" s="1"/>
  <c r="E480" i="112" s="1"/>
  <c r="E481" i="112" s="1"/>
  <c r="E482" i="112" s="1"/>
  <c r="E483" i="112" s="1"/>
  <c r="E484" i="112" s="1"/>
  <c r="E485" i="112" s="1"/>
  <c r="E486" i="112" s="1"/>
  <c r="E487" i="112" s="1"/>
  <c r="E488" i="112" s="1"/>
  <c r="E489" i="112" s="1"/>
  <c r="E490" i="112" s="1"/>
  <c r="E491" i="112" s="1"/>
  <c r="E492" i="112" s="1"/>
  <c r="E493" i="112" s="1"/>
  <c r="E494" i="112" s="1"/>
  <c r="E495" i="112" s="1"/>
  <c r="E496" i="112" s="1"/>
  <c r="E497" i="112" s="1"/>
  <c r="E498" i="112" s="1"/>
  <c r="E499" i="112" s="1"/>
  <c r="E500" i="112" s="1"/>
  <c r="E501" i="112" s="1"/>
  <c r="E502" i="112" s="1"/>
  <c r="E503" i="112" s="1"/>
  <c r="E504" i="112" s="1"/>
  <c r="E505" i="112" s="1"/>
  <c r="E506" i="112" s="1"/>
  <c r="E507" i="112" s="1"/>
  <c r="E508" i="112" s="1"/>
  <c r="E509" i="112" s="1"/>
  <c r="E510" i="112" s="1"/>
  <c r="E511" i="112" s="1"/>
  <c r="E512" i="112" s="1"/>
  <c r="E513" i="112" s="1"/>
  <c r="E514" i="112" s="1"/>
  <c r="E515" i="112" s="1"/>
  <c r="E516" i="112" s="1"/>
  <c r="E517" i="112" s="1"/>
  <c r="E518" i="112" s="1"/>
  <c r="E519" i="112" s="1"/>
  <c r="E520" i="112" s="1"/>
  <c r="E521" i="112" s="1"/>
  <c r="E522" i="112" s="1"/>
  <c r="E523" i="112" s="1"/>
  <c r="E524" i="112" s="1"/>
  <c r="E525" i="112" s="1"/>
  <c r="E526" i="112" s="1"/>
  <c r="E527" i="112" s="1"/>
  <c r="E528" i="112" s="1"/>
  <c r="E529" i="112" s="1"/>
  <c r="E530" i="112" s="1"/>
  <c r="E531" i="112" s="1"/>
  <c r="E532" i="112" s="1"/>
  <c r="E533" i="112" s="1"/>
  <c r="E534" i="112" s="1"/>
  <c r="E535" i="112" s="1"/>
  <c r="E536" i="112" s="1"/>
  <c r="E537" i="112" s="1"/>
  <c r="E538" i="112" s="1"/>
  <c r="E539" i="112" s="1"/>
  <c r="E540" i="112" s="1"/>
  <c r="E541" i="112" s="1"/>
  <c r="E542" i="112" s="1"/>
  <c r="E543" i="112" s="1"/>
  <c r="E544" i="112" s="1"/>
  <c r="E545" i="112" s="1"/>
  <c r="E546" i="112" s="1"/>
  <c r="E547" i="112" s="1"/>
  <c r="E548" i="112" s="1"/>
  <c r="E549" i="112" s="1"/>
  <c r="E550" i="112" s="1"/>
  <c r="E551" i="112" s="1"/>
  <c r="E552" i="112" s="1"/>
  <c r="E553" i="112" s="1"/>
  <c r="E554" i="112" s="1"/>
  <c r="E555" i="112" s="1"/>
  <c r="E556" i="112" s="1"/>
  <c r="E557" i="112" s="1"/>
  <c r="E558" i="112" s="1"/>
  <c r="E559" i="112" s="1"/>
  <c r="E560" i="112" s="1"/>
  <c r="E561" i="112" s="1"/>
  <c r="E562" i="112" s="1"/>
  <c r="E563" i="112" s="1"/>
  <c r="E564" i="112" s="1"/>
  <c r="E565" i="112" s="1"/>
  <c r="E566" i="112" s="1"/>
  <c r="E567" i="112" s="1"/>
  <c r="E568" i="112" s="1"/>
  <c r="E569" i="112" s="1"/>
  <c r="E570" i="112" s="1"/>
  <c r="E571" i="112" s="1"/>
  <c r="E572" i="112" s="1"/>
  <c r="E573" i="112" s="1"/>
  <c r="E574" i="112" s="1"/>
  <c r="E575" i="112" s="1"/>
  <c r="E576" i="112" s="1"/>
  <c r="E577" i="112" s="1"/>
  <c r="E578" i="112" s="1"/>
  <c r="E579" i="112" s="1"/>
  <c r="E580" i="112" s="1"/>
  <c r="E581" i="112" s="1"/>
  <c r="E582" i="112" s="1"/>
  <c r="E583" i="112" s="1"/>
  <c r="E584" i="112" s="1"/>
  <c r="E585" i="112" s="1"/>
  <c r="E586" i="112" s="1"/>
  <c r="E587" i="112" s="1"/>
  <c r="E588" i="112" s="1"/>
  <c r="E589" i="112" s="1"/>
  <c r="E590" i="112" s="1"/>
  <c r="E591" i="112" s="1"/>
  <c r="E592" i="112" s="1"/>
  <c r="E593" i="112" s="1"/>
  <c r="E594" i="112" s="1"/>
  <c r="E595" i="112" s="1"/>
  <c r="E596" i="112" s="1"/>
  <c r="E597" i="112" s="1"/>
  <c r="E598" i="112" s="1"/>
  <c r="E599" i="112" s="1"/>
  <c r="E600" i="112" s="1"/>
  <c r="E601" i="112" s="1"/>
  <c r="E602" i="112" s="1"/>
  <c r="E603" i="112" s="1"/>
  <c r="E604" i="112" s="1"/>
  <c r="E605" i="112" s="1"/>
  <c r="E606" i="112" s="1"/>
  <c r="E607" i="112" s="1"/>
  <c r="E608" i="112" s="1"/>
  <c r="E609" i="112" s="1"/>
  <c r="E610" i="112" s="1"/>
  <c r="E611" i="112" s="1"/>
  <c r="E612" i="112" s="1"/>
  <c r="E613" i="112" s="1"/>
  <c r="E614" i="112" s="1"/>
  <c r="E615" i="112" s="1"/>
  <c r="E616" i="112" s="1"/>
  <c r="E617" i="112" s="1"/>
  <c r="E618" i="112" s="1"/>
  <c r="E619" i="112" s="1"/>
  <c r="E620" i="112" s="1"/>
  <c r="E621" i="112" s="1"/>
  <c r="E622" i="112" s="1"/>
  <c r="E623" i="112" s="1"/>
  <c r="E624" i="112" s="1"/>
  <c r="E625" i="112" s="1"/>
  <c r="E626" i="112" s="1"/>
  <c r="E627" i="112" s="1"/>
  <c r="E628" i="112" s="1"/>
  <c r="E629" i="112" s="1"/>
  <c r="E630" i="112" s="1"/>
  <c r="E631" i="112" s="1"/>
  <c r="E632" i="112" s="1"/>
  <c r="E633" i="112" s="1"/>
  <c r="E634" i="112" s="1"/>
  <c r="E635" i="112" s="1"/>
  <c r="E636" i="112" s="1"/>
  <c r="E637" i="112" s="1"/>
  <c r="E638" i="112" s="1"/>
  <c r="E639" i="112" s="1"/>
  <c r="E640" i="112" s="1"/>
  <c r="E641" i="112" s="1"/>
  <c r="E642" i="112" s="1"/>
  <c r="E643" i="112" s="1"/>
  <c r="E644" i="112" s="1"/>
  <c r="E645" i="112" s="1"/>
  <c r="E646" i="112" s="1"/>
  <c r="E647" i="112" s="1"/>
  <c r="E648" i="112" s="1"/>
  <c r="E649" i="112" s="1"/>
  <c r="E650" i="112" s="1"/>
  <c r="E651" i="112" s="1"/>
  <c r="E652" i="112" s="1"/>
  <c r="E653" i="112" s="1"/>
  <c r="E654" i="112" s="1"/>
  <c r="E655" i="112" s="1"/>
  <c r="E656" i="112" s="1"/>
  <c r="E657" i="112" s="1"/>
  <c r="E658" i="112" s="1"/>
  <c r="E659" i="112" s="1"/>
  <c r="E660" i="112" s="1"/>
  <c r="E661" i="112" s="1"/>
  <c r="E662" i="112" s="1"/>
  <c r="E663" i="112" s="1"/>
  <c r="E664" i="112" s="1"/>
  <c r="E665" i="112" s="1"/>
  <c r="E666" i="112" s="1"/>
  <c r="E667" i="112" s="1"/>
  <c r="E668" i="112" s="1"/>
  <c r="E669" i="112" s="1"/>
  <c r="E670" i="112" s="1"/>
  <c r="E671" i="112" s="1"/>
  <c r="E672" i="112" s="1"/>
  <c r="E673" i="112" s="1"/>
  <c r="E674" i="112" s="1"/>
  <c r="E675" i="112" s="1"/>
  <c r="E676" i="112" s="1"/>
  <c r="E677" i="112" s="1"/>
  <c r="E678" i="112" s="1"/>
  <c r="E679" i="112" s="1"/>
  <c r="E680" i="112" s="1"/>
  <c r="E681" i="112" s="1"/>
  <c r="E682" i="112" s="1"/>
  <c r="E683" i="112" s="1"/>
  <c r="E684" i="112" s="1"/>
  <c r="E685" i="112" s="1"/>
  <c r="E686" i="112" s="1"/>
  <c r="E687" i="112" s="1"/>
  <c r="E688" i="112" s="1"/>
  <c r="E689" i="112" s="1"/>
  <c r="E690" i="112" s="1"/>
  <c r="E691" i="112" s="1"/>
  <c r="E692" i="112" s="1"/>
  <c r="E693" i="112" s="1"/>
  <c r="E694" i="112" s="1"/>
  <c r="E695" i="112" s="1"/>
  <c r="E696" i="112" s="1"/>
  <c r="E697" i="112" s="1"/>
  <c r="E698" i="112" s="1"/>
  <c r="E699" i="112" s="1"/>
  <c r="E700" i="112" s="1"/>
  <c r="E701" i="112" s="1"/>
  <c r="E702" i="112" s="1"/>
  <c r="E703" i="112" s="1"/>
  <c r="E704" i="112" s="1"/>
  <c r="E705" i="112" s="1"/>
  <c r="E706" i="112" s="1"/>
  <c r="E707" i="112" s="1"/>
  <c r="E708" i="112" s="1"/>
  <c r="E709" i="112" s="1"/>
  <c r="E710" i="112" s="1"/>
  <c r="E711" i="112" s="1"/>
  <c r="E712" i="112" s="1"/>
  <c r="E713" i="112" s="1"/>
  <c r="E714" i="112" s="1"/>
  <c r="E715" i="112" s="1"/>
  <c r="E716" i="112" s="1"/>
  <c r="E717" i="112" s="1"/>
  <c r="E718" i="112" s="1"/>
  <c r="E719" i="112" s="1"/>
  <c r="E720" i="112" s="1"/>
  <c r="E721" i="112" s="1"/>
  <c r="E722" i="112" s="1"/>
  <c r="E723" i="112" s="1"/>
  <c r="E724" i="112" s="1"/>
  <c r="E725" i="112" s="1"/>
  <c r="E726" i="112" s="1"/>
  <c r="E727" i="112" s="1"/>
  <c r="E728" i="112" s="1"/>
  <c r="E729" i="112" s="1"/>
  <c r="E730" i="112" s="1"/>
  <c r="E731" i="112" s="1"/>
  <c r="E732" i="112" s="1"/>
  <c r="E733" i="112" s="1"/>
  <c r="E734" i="112" s="1"/>
  <c r="E735" i="112" s="1"/>
  <c r="E736" i="112" s="1"/>
  <c r="E737" i="112" s="1"/>
  <c r="E738" i="112" s="1"/>
  <c r="E739" i="112" s="1"/>
  <c r="E740" i="112" s="1"/>
  <c r="E741" i="112" s="1"/>
  <c r="E742" i="112" s="1"/>
  <c r="E743" i="112" s="1"/>
  <c r="E744" i="112" s="1"/>
  <c r="E745" i="112" s="1"/>
  <c r="E746" i="112" s="1"/>
  <c r="E747" i="112" s="1"/>
  <c r="E748" i="112" s="1"/>
  <c r="E749" i="112" s="1"/>
  <c r="E750" i="112" s="1"/>
  <c r="E751" i="112" s="1"/>
  <c r="E752" i="112" s="1"/>
  <c r="E753" i="112" s="1"/>
  <c r="E754" i="112" s="1"/>
  <c r="E755" i="112" s="1"/>
  <c r="E756" i="112" s="1"/>
  <c r="E757" i="112" s="1"/>
  <c r="E758" i="112" s="1"/>
  <c r="E759" i="112" s="1"/>
  <c r="E760" i="112" s="1"/>
  <c r="E761" i="112" s="1"/>
  <c r="E762" i="112" s="1"/>
  <c r="E763" i="112" s="1"/>
  <c r="E764" i="112" s="1"/>
  <c r="E765" i="112" s="1"/>
  <c r="E766" i="112" s="1"/>
  <c r="E767" i="112" s="1"/>
  <c r="E768" i="112" s="1"/>
  <c r="E769" i="112" s="1"/>
  <c r="E770" i="112" s="1"/>
  <c r="E771" i="112" s="1"/>
  <c r="E772" i="112" s="1"/>
  <c r="E773" i="112" s="1"/>
  <c r="E774" i="112" s="1"/>
  <c r="E775" i="112" s="1"/>
  <c r="E776" i="112" s="1"/>
  <c r="E777" i="112" s="1"/>
  <c r="E778" i="112" s="1"/>
  <c r="E779" i="112" s="1"/>
  <c r="E780" i="112" s="1"/>
  <c r="E781" i="112" s="1"/>
  <c r="E782" i="112" s="1"/>
  <c r="E783" i="112" s="1"/>
  <c r="E784" i="112" s="1"/>
  <c r="E785" i="112" s="1"/>
  <c r="E786" i="112" s="1"/>
  <c r="E787" i="112" s="1"/>
  <c r="E788" i="112" s="1"/>
  <c r="E789" i="112" s="1"/>
  <c r="E790" i="112" s="1"/>
  <c r="E791" i="112" s="1"/>
  <c r="E792" i="112" s="1"/>
  <c r="E793" i="112" s="1"/>
  <c r="E794" i="112" s="1"/>
  <c r="E795" i="112" s="1"/>
  <c r="E796" i="112" s="1"/>
  <c r="E797" i="112" s="1"/>
  <c r="E798" i="112" s="1"/>
  <c r="E799" i="112" s="1"/>
  <c r="E800" i="112" s="1"/>
  <c r="E801" i="112" s="1"/>
  <c r="E802" i="112" s="1"/>
  <c r="E803" i="112" s="1"/>
  <c r="E804" i="112" s="1"/>
  <c r="E805" i="112" s="1"/>
  <c r="E806" i="112" s="1"/>
  <c r="E807" i="112" s="1"/>
  <c r="E808" i="112" s="1"/>
  <c r="E809" i="112" s="1"/>
  <c r="E810" i="112" s="1"/>
  <c r="E811" i="112" s="1"/>
  <c r="E812" i="112" s="1"/>
  <c r="E813" i="112" s="1"/>
  <c r="E814" i="112" s="1"/>
  <c r="E815" i="112" s="1"/>
  <c r="E816" i="112" s="1"/>
  <c r="E817" i="112" s="1"/>
  <c r="E818" i="112" s="1"/>
  <c r="E819" i="112" s="1"/>
  <c r="E820" i="112" s="1"/>
  <c r="E821" i="112" s="1"/>
  <c r="E822" i="112" s="1"/>
  <c r="E823" i="112" s="1"/>
  <c r="E824" i="112" s="1"/>
  <c r="E825" i="112" s="1"/>
  <c r="E826" i="112" s="1"/>
  <c r="E827" i="112" s="1"/>
  <c r="E828" i="112" s="1"/>
  <c r="E829" i="112" s="1"/>
  <c r="E830" i="112" s="1"/>
  <c r="E831" i="112" s="1"/>
  <c r="E832" i="112" s="1"/>
  <c r="E833" i="112" s="1"/>
  <c r="E834" i="112" s="1"/>
  <c r="E835" i="112" s="1"/>
  <c r="E836" i="112" s="1"/>
  <c r="E837" i="112" s="1"/>
  <c r="E838" i="112" s="1"/>
  <c r="E839" i="112" s="1"/>
  <c r="E840" i="112" s="1"/>
  <c r="E841" i="112" s="1"/>
  <c r="E842" i="112" s="1"/>
  <c r="E843" i="112" s="1"/>
  <c r="E844" i="112" s="1"/>
  <c r="E845" i="112" s="1"/>
  <c r="E846" i="112" s="1"/>
  <c r="E847" i="112" s="1"/>
  <c r="E848" i="112" s="1"/>
  <c r="E849" i="112" s="1"/>
  <c r="E850" i="112" s="1"/>
  <c r="E851" i="112" s="1"/>
  <c r="E852" i="112" s="1"/>
  <c r="E853" i="112" s="1"/>
  <c r="E854" i="112" s="1"/>
  <c r="E855" i="112" s="1"/>
  <c r="E857" i="112" s="1"/>
  <c r="E858" i="112" s="1"/>
  <c r="E859" i="112" s="1"/>
  <c r="E860" i="112" s="1"/>
  <c r="E861" i="112" s="1"/>
  <c r="E862" i="112" s="1"/>
  <c r="E863" i="112" s="1"/>
  <c r="E864" i="112" s="1"/>
  <c r="E865" i="112" s="1"/>
  <c r="E866" i="112" s="1"/>
  <c r="E867" i="112" s="1"/>
  <c r="E868" i="112" s="1"/>
  <c r="E869" i="112" s="1"/>
  <c r="E870" i="112" s="1"/>
  <c r="E871" i="112" s="1"/>
  <c r="E872" i="112" s="1"/>
  <c r="E873" i="112" s="1"/>
  <c r="E874" i="112" s="1"/>
  <c r="E875" i="112" s="1"/>
  <c r="E876" i="112" s="1"/>
  <c r="E877" i="112" s="1"/>
  <c r="E878" i="112" s="1"/>
  <c r="E879" i="112" s="1"/>
  <c r="E880" i="112" s="1"/>
  <c r="E881" i="112" s="1"/>
  <c r="E882" i="112" s="1"/>
  <c r="E883" i="112" s="1"/>
  <c r="E884" i="112" s="1"/>
  <c r="E885" i="112" s="1"/>
  <c r="E886" i="112" s="1"/>
  <c r="E887" i="112" s="1"/>
  <c r="E888" i="112" s="1"/>
  <c r="E889" i="112" s="1"/>
  <c r="E890" i="112" s="1"/>
  <c r="E891" i="112" s="1"/>
  <c r="E892" i="112" s="1"/>
  <c r="E893" i="112" s="1"/>
  <c r="E894" i="112" s="1"/>
  <c r="E895" i="112" s="1"/>
  <c r="E896" i="112" s="1"/>
  <c r="E897" i="112" s="1"/>
  <c r="E898" i="112" s="1"/>
  <c r="E899" i="112" s="1"/>
  <c r="E900" i="112" s="1"/>
  <c r="E901" i="112" s="1"/>
  <c r="E902" i="112" s="1"/>
  <c r="E903" i="112" s="1"/>
  <c r="E904" i="112" s="1"/>
  <c r="E905" i="112" s="1"/>
  <c r="E906" i="112" s="1"/>
  <c r="E907" i="112" s="1"/>
  <c r="E908" i="112" s="1"/>
  <c r="E909" i="112" s="1"/>
  <c r="E910" i="112" s="1"/>
  <c r="E911" i="112" s="1"/>
  <c r="E912" i="112" s="1"/>
  <c r="E913" i="112" s="1"/>
  <c r="E914" i="112" s="1"/>
  <c r="E915" i="112" s="1"/>
  <c r="E916" i="112" s="1"/>
  <c r="E917" i="112" s="1"/>
  <c r="E918" i="112" s="1"/>
  <c r="E919" i="112" s="1"/>
  <c r="E920" i="112" s="1"/>
  <c r="E921" i="112" s="1"/>
  <c r="E922" i="112" s="1"/>
  <c r="E923" i="112" s="1"/>
  <c r="E924" i="112" s="1"/>
  <c r="E925" i="112" s="1"/>
  <c r="E926" i="112" s="1"/>
  <c r="E927" i="112" s="1"/>
  <c r="E928" i="112" s="1"/>
  <c r="E929" i="112" s="1"/>
  <c r="E930" i="112" s="1"/>
  <c r="E931" i="112" s="1"/>
  <c r="E932" i="112" s="1"/>
  <c r="E933" i="112" s="1"/>
  <c r="E934" i="112" s="1"/>
  <c r="E935" i="112" s="1"/>
  <c r="E936" i="112" s="1"/>
  <c r="E937" i="112" s="1"/>
  <c r="E938" i="112" s="1"/>
  <c r="E939" i="112" s="1"/>
  <c r="E940" i="112" s="1"/>
  <c r="E941" i="112" s="1"/>
  <c r="E942" i="112" s="1"/>
  <c r="E943" i="112" s="1"/>
  <c r="E944" i="112" s="1"/>
  <c r="E945" i="112" s="1"/>
  <c r="E946" i="112" s="1"/>
  <c r="E947" i="112" s="1"/>
  <c r="E948" i="112" s="1"/>
  <c r="E949" i="112" s="1"/>
  <c r="E950" i="112" s="1"/>
  <c r="E951" i="112" s="1"/>
  <c r="E952" i="112" s="1"/>
  <c r="E953" i="112" s="1"/>
  <c r="E954" i="112" s="1"/>
  <c r="E955" i="112" s="1"/>
  <c r="E956" i="112" s="1"/>
  <c r="E957" i="112" s="1"/>
  <c r="E958" i="112" s="1"/>
  <c r="E959" i="112" s="1"/>
  <c r="E960" i="112" s="1"/>
  <c r="E961" i="112" s="1"/>
  <c r="E962" i="112" s="1"/>
  <c r="E963" i="112" s="1"/>
  <c r="E964" i="112" s="1"/>
  <c r="E965" i="112" s="1"/>
  <c r="E966" i="112" s="1"/>
  <c r="E967" i="112" s="1"/>
  <c r="E968" i="112" s="1"/>
  <c r="E969" i="112" s="1"/>
  <c r="E970" i="112" s="1"/>
  <c r="E971" i="112" s="1"/>
  <c r="E972" i="112" s="1"/>
  <c r="E973" i="112" s="1"/>
  <c r="E974" i="112" s="1"/>
  <c r="E975" i="112" s="1"/>
  <c r="E976" i="112" s="1"/>
  <c r="E977" i="112" s="1"/>
  <c r="E978" i="112" s="1"/>
  <c r="E979" i="112" s="1"/>
  <c r="E980" i="112" s="1"/>
  <c r="E981" i="112" s="1"/>
  <c r="E982" i="112" s="1"/>
  <c r="E983" i="112" s="1"/>
  <c r="E984" i="112" s="1"/>
  <c r="E985" i="112" s="1"/>
  <c r="E986" i="112" s="1"/>
  <c r="E987" i="112" s="1"/>
  <c r="E988" i="112" s="1"/>
  <c r="E989" i="112" s="1"/>
  <c r="E990" i="112" s="1"/>
  <c r="E991" i="112" s="1"/>
  <c r="E992" i="112" s="1"/>
  <c r="E993" i="112" s="1"/>
  <c r="E994" i="112" s="1"/>
  <c r="E995" i="112" s="1"/>
  <c r="E996" i="112" s="1"/>
  <c r="E997" i="112" s="1"/>
  <c r="E998" i="112" s="1"/>
  <c r="E999" i="112" s="1"/>
  <c r="E1000" i="112" s="1"/>
  <c r="E1001" i="112" s="1"/>
  <c r="E1002" i="112" s="1"/>
  <c r="E1003" i="112" s="1"/>
  <c r="E1004" i="112" s="1"/>
  <c r="E1005" i="112" s="1"/>
  <c r="E1006" i="112" s="1"/>
  <c r="E1007" i="112" s="1"/>
  <c r="E1008" i="112" s="1"/>
  <c r="E1009" i="112" s="1"/>
  <c r="E1010" i="112" s="1"/>
  <c r="E1011" i="112" s="1"/>
  <c r="E1012" i="112" s="1"/>
  <c r="E1013" i="112" s="1"/>
  <c r="E1014" i="112" s="1"/>
  <c r="E1015" i="112" s="1"/>
  <c r="E1016" i="112" s="1"/>
  <c r="E1017" i="112" s="1"/>
  <c r="E1018" i="112" s="1"/>
  <c r="E1019" i="112" s="1"/>
  <c r="E1020" i="112" s="1"/>
  <c r="E1021" i="112" s="1"/>
  <c r="E1022" i="112" s="1"/>
  <c r="E1023" i="112" s="1"/>
  <c r="E1024" i="112" s="1"/>
  <c r="E1025" i="112" s="1"/>
  <c r="E1026" i="112" s="1"/>
  <c r="E1027" i="112" s="1"/>
  <c r="E1028" i="112" s="1"/>
  <c r="E1029" i="112" s="1"/>
  <c r="E1030" i="112" s="1"/>
  <c r="E1031" i="112" s="1"/>
  <c r="E1032" i="112" s="1"/>
  <c r="E1033" i="112" s="1"/>
  <c r="E1034" i="112" s="1"/>
  <c r="E1035" i="112" s="1"/>
  <c r="E1036" i="112" s="1"/>
  <c r="E1037" i="112" s="1"/>
  <c r="E1038" i="112" s="1"/>
  <c r="E1039" i="112" s="1"/>
  <c r="E1040" i="112" s="1"/>
  <c r="E1041" i="112" s="1"/>
  <c r="E1042" i="112" s="1"/>
  <c r="E1043" i="112" s="1"/>
  <c r="E1044" i="112" s="1"/>
  <c r="E1045" i="112" s="1"/>
  <c r="E1046" i="112" s="1"/>
  <c r="E1047" i="112" s="1"/>
  <c r="E1048" i="112" s="1"/>
  <c r="E1049" i="112" s="1"/>
  <c r="E1050" i="112" s="1"/>
  <c r="E1051" i="112" s="1"/>
  <c r="E1052" i="112" s="1"/>
  <c r="E1053" i="112" s="1"/>
  <c r="E1054" i="112" s="1"/>
  <c r="E1055" i="112" s="1"/>
  <c r="E1056" i="112" s="1"/>
  <c r="E1057" i="112" s="1"/>
  <c r="E1058" i="112" s="1"/>
  <c r="E1059" i="112" s="1"/>
  <c r="E1060" i="112" s="1"/>
  <c r="E1061" i="112" s="1"/>
  <c r="E1062" i="112" s="1"/>
  <c r="E1063" i="112" s="1"/>
  <c r="E1064" i="112" s="1"/>
  <c r="E1065" i="112" s="1"/>
  <c r="E1066" i="112" s="1"/>
  <c r="E1067" i="112" s="1"/>
  <c r="E1068" i="112" s="1"/>
  <c r="E1069" i="112" s="1"/>
  <c r="E1070" i="112" s="1"/>
  <c r="E1071" i="112" s="1"/>
  <c r="E1072" i="112" s="1"/>
  <c r="E1073" i="112" s="1"/>
  <c r="E1074" i="112" s="1"/>
  <c r="E1075" i="112" s="1"/>
  <c r="E1076" i="112" s="1"/>
  <c r="E1077" i="112" s="1"/>
  <c r="E1078" i="112" s="1"/>
  <c r="E1079" i="112" s="1"/>
  <c r="E1080" i="112" s="1"/>
  <c r="E1081" i="112" s="1"/>
  <c r="E1082" i="112" s="1"/>
  <c r="E1083" i="112" s="1"/>
  <c r="E1084" i="112" s="1"/>
  <c r="E1085" i="112" s="1"/>
  <c r="E1086" i="112" s="1"/>
  <c r="E1087" i="112" s="1"/>
  <c r="E1088" i="112" s="1"/>
  <c r="E1089" i="112" s="1"/>
  <c r="E1090" i="112" s="1"/>
  <c r="E1091" i="112" s="1"/>
  <c r="E1092" i="112" s="1"/>
  <c r="E1093" i="112" s="1"/>
  <c r="E1094" i="112" s="1"/>
  <c r="E1095" i="112" s="1"/>
  <c r="E1096" i="112" s="1"/>
  <c r="E1097" i="112" s="1"/>
  <c r="E1098" i="112" s="1"/>
  <c r="E1099" i="112" s="1"/>
  <c r="E1100" i="112" s="1"/>
  <c r="E1101" i="112" s="1"/>
  <c r="E1102" i="112" s="1"/>
  <c r="E1103" i="112" s="1"/>
  <c r="E1104" i="112" s="1"/>
  <c r="E1105" i="112" s="1"/>
  <c r="E1106" i="112" s="1"/>
  <c r="E1107" i="112" s="1"/>
  <c r="E1108" i="112" s="1"/>
  <c r="E1109" i="112" s="1"/>
  <c r="E1110" i="112" s="1"/>
  <c r="E1111" i="112" s="1"/>
  <c r="E1112" i="112" s="1"/>
  <c r="E1113" i="112" s="1"/>
  <c r="E1114" i="112" s="1"/>
  <c r="E1115" i="112" s="1"/>
  <c r="E1116" i="112" s="1"/>
  <c r="E1117" i="112" s="1"/>
  <c r="E1118" i="112" s="1"/>
  <c r="E1119" i="112" s="1"/>
  <c r="E1120" i="112" s="1"/>
  <c r="E1121" i="112" s="1"/>
  <c r="E1122" i="112" s="1"/>
  <c r="E1123" i="112" s="1"/>
  <c r="E1124" i="112" s="1"/>
  <c r="E1125" i="112" s="1"/>
  <c r="E1126" i="112" s="1"/>
  <c r="E1127" i="112" s="1"/>
  <c r="E1128" i="112" s="1"/>
  <c r="E1129" i="112" s="1"/>
  <c r="E1130" i="112" s="1"/>
  <c r="E1131" i="112" s="1"/>
  <c r="E1132" i="112" s="1"/>
  <c r="E1133" i="112" s="1"/>
  <c r="E1134" i="112" s="1"/>
  <c r="E1135" i="112" s="1"/>
  <c r="E1136" i="112" s="1"/>
  <c r="E1137" i="112" s="1"/>
  <c r="E1138" i="112" s="1"/>
  <c r="E1139" i="112" s="1"/>
  <c r="E1140" i="112" s="1"/>
  <c r="E1141" i="112" s="1"/>
  <c r="E1142" i="112" s="1"/>
  <c r="E1143" i="112" s="1"/>
  <c r="E1144" i="112" s="1"/>
  <c r="E1145" i="112" s="1"/>
  <c r="E1146" i="112" s="1"/>
  <c r="E1147" i="112" s="1"/>
  <c r="E1148" i="112" s="1"/>
  <c r="E1149" i="112" s="1"/>
  <c r="E1150" i="112" s="1"/>
  <c r="E1151" i="112" s="1"/>
  <c r="E1152" i="112" s="1"/>
  <c r="E1153" i="112" s="1"/>
  <c r="E1154" i="112" s="1"/>
  <c r="E1155" i="112" s="1"/>
  <c r="E1156" i="112" s="1"/>
  <c r="E1157" i="112" s="1"/>
  <c r="E1158" i="112" s="1"/>
  <c r="E1159" i="112" s="1"/>
  <c r="E1160" i="112" s="1"/>
  <c r="E1161" i="112" s="1"/>
  <c r="E1162" i="112" s="1"/>
  <c r="E1163" i="112" s="1"/>
  <c r="E1164" i="112" s="1"/>
  <c r="E1165" i="112" s="1"/>
  <c r="E1166" i="112" s="1"/>
  <c r="E1167" i="112" s="1"/>
  <c r="E1168" i="112" s="1"/>
  <c r="E1169" i="112" s="1"/>
  <c r="E1170" i="112" s="1"/>
  <c r="E1171" i="112" s="1"/>
  <c r="E1172" i="112" s="1"/>
  <c r="E1173" i="112" s="1"/>
  <c r="E1174" i="112" s="1"/>
  <c r="E1175" i="112" s="1"/>
  <c r="E1176" i="112" s="1"/>
  <c r="E1177" i="112" s="1"/>
  <c r="E1178" i="112" s="1"/>
  <c r="E1179" i="112" s="1"/>
  <c r="E1180" i="112" s="1"/>
  <c r="E1181" i="112" s="1"/>
  <c r="E1182" i="112" s="1"/>
  <c r="E1183" i="112" s="1"/>
  <c r="E1184" i="112" s="1"/>
  <c r="E1185" i="112" s="1"/>
  <c r="E1186" i="112" s="1"/>
  <c r="E1187" i="112" s="1"/>
  <c r="E1188" i="112" s="1"/>
  <c r="E1189" i="112" s="1"/>
  <c r="E1190" i="112" s="1"/>
  <c r="E1191" i="112" s="1"/>
  <c r="E1192" i="112" s="1"/>
  <c r="E1193" i="112" s="1"/>
  <c r="E1194" i="112" s="1"/>
  <c r="E1195" i="112" s="1"/>
  <c r="E1196" i="112" s="1"/>
  <c r="E1197" i="112" s="1"/>
  <c r="E1198" i="112" s="1"/>
  <c r="E1199" i="112" s="1"/>
  <c r="E1200" i="112" s="1"/>
  <c r="E1201" i="112" s="1"/>
  <c r="E1202" i="112" s="1"/>
  <c r="E1203" i="112" s="1"/>
  <c r="E1204" i="112" s="1"/>
  <c r="E1205" i="112" s="1"/>
  <c r="E1206" i="112" s="1"/>
  <c r="E1207" i="112" s="1"/>
  <c r="E1208" i="112" s="1"/>
  <c r="E1209" i="112" s="1"/>
  <c r="E1210" i="112" s="1"/>
  <c r="E1211" i="112" s="1"/>
  <c r="E1212" i="112" s="1"/>
  <c r="E1213" i="112" s="1"/>
  <c r="E1214" i="112" s="1"/>
  <c r="E1215" i="112" s="1"/>
  <c r="E1216" i="112" s="1"/>
  <c r="E1217" i="112" s="1"/>
  <c r="E1218" i="112" s="1"/>
  <c r="E1219" i="112" s="1"/>
  <c r="E1220" i="112" s="1"/>
  <c r="E1221" i="112" s="1"/>
  <c r="E1222" i="112" s="1"/>
  <c r="E1223" i="112" s="1"/>
  <c r="E1224" i="112" s="1"/>
  <c r="E1225" i="112" s="1"/>
  <c r="E1226" i="112" s="1"/>
  <c r="E1227" i="112" s="1"/>
  <c r="E1228" i="112" s="1"/>
  <c r="E1229" i="112" s="1"/>
  <c r="E1230" i="112" s="1"/>
  <c r="E1231" i="112" s="1"/>
  <c r="E1232" i="112" s="1"/>
  <c r="E1233" i="112" s="1"/>
  <c r="E1234" i="112" s="1"/>
  <c r="E1235" i="112" s="1"/>
  <c r="E1236" i="112" s="1"/>
  <c r="E1237" i="112" s="1"/>
  <c r="E1238" i="112" s="1"/>
  <c r="E1239" i="112" s="1"/>
  <c r="E1240" i="112" s="1"/>
  <c r="E1241" i="112" s="1"/>
  <c r="E1242" i="112" s="1"/>
  <c r="E1243" i="112" s="1"/>
  <c r="E1244" i="112" s="1"/>
  <c r="E1245" i="112" s="1"/>
  <c r="E1246" i="112" s="1"/>
  <c r="E1247" i="112" s="1"/>
  <c r="E1248" i="112" s="1"/>
  <c r="E1249" i="112" s="1"/>
  <c r="E1250" i="112" s="1"/>
  <c r="E1251" i="112" s="1"/>
  <c r="E1252" i="112" s="1"/>
  <c r="E1253" i="112" s="1"/>
  <c r="E1254" i="112" s="1"/>
  <c r="E1255" i="112" s="1"/>
  <c r="E1256" i="112" s="1"/>
  <c r="E1257" i="112" s="1"/>
  <c r="E1258" i="112" s="1"/>
  <c r="E1259" i="112" s="1"/>
  <c r="E1260" i="112" s="1"/>
  <c r="E1261" i="112" s="1"/>
  <c r="E1262" i="112" s="1"/>
  <c r="E1263" i="112" s="1"/>
  <c r="E1264" i="112" s="1"/>
  <c r="E1265" i="112" s="1"/>
  <c r="E1266" i="112" s="1"/>
  <c r="E1267" i="112" s="1"/>
  <c r="E1268" i="112" s="1"/>
  <c r="E1269" i="112" s="1"/>
  <c r="E1270" i="112" s="1"/>
  <c r="E1271" i="112" s="1"/>
  <c r="E1272" i="112" s="1"/>
  <c r="E1273" i="112" s="1"/>
  <c r="E1274" i="112" s="1"/>
  <c r="E1275" i="112" s="1"/>
  <c r="E1276" i="112" s="1"/>
  <c r="E1277" i="112" s="1"/>
  <c r="E1278" i="112" s="1"/>
  <c r="E1279" i="112" s="1"/>
  <c r="E1280" i="112" s="1"/>
  <c r="E1281" i="112" s="1"/>
  <c r="E1282" i="112" s="1"/>
  <c r="E1283" i="112" s="1"/>
  <c r="E1284" i="112" s="1"/>
  <c r="E1285" i="112" s="1"/>
  <c r="E1286" i="112" s="1"/>
  <c r="E1287" i="112" s="1"/>
  <c r="E1288" i="112" s="1"/>
  <c r="E1289" i="112" s="1"/>
  <c r="E1290" i="112" s="1"/>
  <c r="E1291" i="112" s="1"/>
  <c r="E1292" i="112" s="1"/>
  <c r="E1293" i="112" s="1"/>
  <c r="E1294" i="112" s="1"/>
  <c r="E1297" i="112" s="1"/>
  <c r="E1298" i="112" s="1"/>
  <c r="E1299" i="112" s="1"/>
  <c r="E1300" i="112" s="1"/>
  <c r="E1301" i="112" s="1"/>
  <c r="E1302" i="112" s="1"/>
  <c r="E1303" i="112" s="1"/>
  <c r="E1304" i="112" s="1"/>
  <c r="E1305" i="112" s="1"/>
  <c r="E1306" i="112" s="1"/>
  <c r="E1307" i="112" s="1"/>
  <c r="E1308" i="112" s="1"/>
  <c r="E1309" i="112" s="1"/>
  <c r="E1310" i="112" s="1"/>
  <c r="E1311" i="112" s="1"/>
  <c r="E1312" i="112" s="1"/>
  <c r="E1313" i="112" s="1"/>
  <c r="E1314" i="112" s="1"/>
  <c r="E1315" i="112" s="1"/>
  <c r="E1316" i="112" s="1"/>
  <c r="E1317" i="112" s="1"/>
  <c r="E1318" i="112" s="1"/>
  <c r="E1319" i="112" s="1"/>
  <c r="E1320" i="112" s="1"/>
  <c r="E1321" i="112" s="1"/>
  <c r="E1322" i="112" s="1"/>
  <c r="E1323" i="112" s="1"/>
  <c r="E1324" i="112" s="1"/>
  <c r="E1325" i="112" s="1"/>
  <c r="E1326" i="112" s="1"/>
  <c r="E1327" i="112" s="1"/>
  <c r="E1328" i="112" s="1"/>
  <c r="E1329" i="112" s="1"/>
  <c r="E1330" i="112" s="1"/>
  <c r="E1331" i="112" s="1"/>
  <c r="E1332" i="112" s="1"/>
  <c r="E1333" i="112" s="1"/>
  <c r="E1334" i="112" s="1"/>
  <c r="E1335" i="112" s="1"/>
  <c r="E1336" i="112" s="1"/>
  <c r="E1337" i="112" s="1"/>
  <c r="E1338" i="112" s="1"/>
  <c r="E1339" i="112" s="1"/>
  <c r="E1340" i="112" s="1"/>
  <c r="E1341" i="112" s="1"/>
  <c r="E1342" i="112" s="1"/>
  <c r="E1343" i="112" s="1"/>
  <c r="E1344" i="112" s="1"/>
  <c r="E1345" i="112" s="1"/>
  <c r="E1346" i="112" s="1"/>
  <c r="E1347" i="112" s="1"/>
  <c r="E1348" i="112" s="1"/>
  <c r="E1349" i="112" s="1"/>
  <c r="E1350" i="112" s="1"/>
  <c r="E1351" i="112" s="1"/>
  <c r="E1352" i="112" s="1"/>
  <c r="E1353" i="112" s="1"/>
  <c r="E1354" i="112" s="1"/>
  <c r="E1355" i="112" s="1"/>
  <c r="E1356" i="112" s="1"/>
  <c r="E1357" i="112" s="1"/>
  <c r="E1358" i="112" s="1"/>
  <c r="E1359" i="112" s="1"/>
  <c r="E1360" i="112" s="1"/>
  <c r="E1361" i="112" s="1"/>
  <c r="E1362" i="112" s="1"/>
  <c r="E1363" i="112" s="1"/>
  <c r="E1364" i="112" s="1"/>
  <c r="E1365" i="112" s="1"/>
  <c r="E1366" i="112" s="1"/>
  <c r="E1367" i="112" s="1"/>
  <c r="E1368" i="112" s="1"/>
  <c r="E1369" i="112" s="1"/>
  <c r="E1370" i="112" s="1"/>
  <c r="E1371" i="112" s="1"/>
  <c r="E1372" i="112" s="1"/>
  <c r="E1373" i="112" s="1"/>
  <c r="E1374" i="112" s="1"/>
  <c r="E1375" i="112" s="1"/>
  <c r="E1376" i="112" s="1"/>
  <c r="E1377" i="112" s="1"/>
  <c r="E1378" i="112" s="1"/>
  <c r="E1379" i="112" s="1"/>
  <c r="E1380" i="112" s="1"/>
  <c r="E1381" i="112" s="1"/>
  <c r="E1382" i="112" s="1"/>
  <c r="E1383" i="112" s="1"/>
  <c r="E1384" i="112" s="1"/>
  <c r="E1385" i="112" s="1"/>
  <c r="E1386" i="112" s="1"/>
  <c r="E1387" i="112" s="1"/>
  <c r="E1388" i="112" s="1"/>
  <c r="E1389" i="112" s="1"/>
  <c r="E1390" i="112" s="1"/>
  <c r="E1391" i="112" s="1"/>
  <c r="E1392" i="112" s="1"/>
  <c r="E1393" i="112" s="1"/>
  <c r="E1394" i="112" s="1"/>
  <c r="E1395" i="112" s="1"/>
  <c r="E1396" i="112" s="1"/>
  <c r="E1397" i="112" s="1"/>
  <c r="E1398" i="112" s="1"/>
  <c r="E1399" i="112" s="1"/>
  <c r="E1400" i="112" s="1"/>
  <c r="E1401" i="112" s="1"/>
  <c r="E1402" i="112" s="1"/>
  <c r="E1403" i="112" s="1"/>
  <c r="E1404" i="112" s="1"/>
  <c r="E1405" i="112" s="1"/>
  <c r="E1406" i="112" s="1"/>
  <c r="E1407" i="112" s="1"/>
  <c r="E1408" i="112" s="1"/>
  <c r="E1409" i="112" s="1"/>
  <c r="E1410" i="112" s="1"/>
  <c r="E1411" i="112" s="1"/>
  <c r="E1412" i="112" s="1"/>
  <c r="E1413" i="112" s="1"/>
  <c r="E1414" i="112" s="1"/>
  <c r="E1415" i="112" s="1"/>
  <c r="E1416" i="112" s="1"/>
  <c r="E1417" i="112" s="1"/>
  <c r="E1418" i="112" s="1"/>
  <c r="E1419" i="112" s="1"/>
  <c r="E1420" i="112" s="1"/>
  <c r="E1421" i="112" s="1"/>
  <c r="E1422" i="112" s="1"/>
  <c r="E1423" i="112" s="1"/>
  <c r="E1424" i="112" s="1"/>
  <c r="E1425" i="112" s="1"/>
  <c r="E1426" i="112" s="1"/>
  <c r="E1427" i="112" s="1"/>
  <c r="E1428" i="112" s="1"/>
  <c r="E1429" i="112" s="1"/>
  <c r="E1430" i="112" s="1"/>
  <c r="E1431" i="112" s="1"/>
  <c r="E1432" i="112" s="1"/>
  <c r="E1433" i="112" s="1"/>
  <c r="E1434" i="112" s="1"/>
  <c r="E1435" i="112" s="1"/>
  <c r="E1436" i="112" s="1"/>
  <c r="E1437" i="112" s="1"/>
  <c r="E1438" i="112" s="1"/>
  <c r="E1439" i="112" s="1"/>
  <c r="E1440" i="112" s="1"/>
  <c r="E1441" i="112" s="1"/>
  <c r="E1442" i="112" s="1"/>
  <c r="E1443" i="112" s="1"/>
  <c r="E1444" i="112" s="1"/>
  <c r="E1445" i="112" s="1"/>
  <c r="E1446" i="112" s="1"/>
  <c r="E1447" i="112" s="1"/>
  <c r="E1448" i="112" s="1"/>
  <c r="E1449" i="112" s="1"/>
  <c r="E1450" i="112" s="1"/>
  <c r="E1451" i="112" s="1"/>
  <c r="E1452" i="112" s="1"/>
  <c r="E1453" i="112" s="1"/>
  <c r="E1454" i="112" s="1"/>
  <c r="E1455" i="112" s="1"/>
  <c r="E1456" i="112" s="1"/>
  <c r="E1457" i="112" s="1"/>
  <c r="E1458" i="112" s="1"/>
  <c r="E1459" i="112" s="1"/>
  <c r="E1460" i="112" s="1"/>
  <c r="E1461" i="112" s="1"/>
  <c r="E1462" i="112" s="1"/>
  <c r="E1463" i="112" s="1"/>
  <c r="E1464" i="112" s="1"/>
  <c r="E1465" i="112" s="1"/>
  <c r="E1466" i="112" s="1"/>
  <c r="E1467" i="112" s="1"/>
  <c r="E1468" i="112" s="1"/>
  <c r="E1469" i="112" s="1"/>
  <c r="E1470" i="112" s="1"/>
  <c r="E1471" i="112" s="1"/>
  <c r="E1472" i="112" s="1"/>
  <c r="E1473" i="112" s="1"/>
  <c r="E1474" i="112" s="1"/>
  <c r="E1475" i="112" s="1"/>
  <c r="E1476" i="112" s="1"/>
  <c r="E1477" i="112" s="1"/>
  <c r="E1478" i="112" s="1"/>
  <c r="E1479" i="112" s="1"/>
  <c r="E1480" i="112" s="1"/>
  <c r="E1481" i="112" s="1"/>
  <c r="E1482" i="112" s="1"/>
  <c r="E1483" i="112" s="1"/>
  <c r="E1484" i="112" s="1"/>
  <c r="E1485" i="112" s="1"/>
  <c r="E1486" i="112" s="1"/>
  <c r="E1487" i="112" s="1"/>
  <c r="E1488" i="112" s="1"/>
  <c r="E1489" i="112" s="1"/>
  <c r="E1490" i="112" s="1"/>
  <c r="E1491" i="112" s="1"/>
  <c r="E1492" i="112" s="1"/>
  <c r="E1493" i="112" s="1"/>
  <c r="E1494" i="112" s="1"/>
  <c r="E1495" i="112" s="1"/>
  <c r="E1496" i="112" s="1"/>
  <c r="E1497" i="112" s="1"/>
  <c r="E1498" i="112" s="1"/>
  <c r="E1499" i="112" s="1"/>
  <c r="E1500" i="112" s="1"/>
  <c r="E1501" i="112" s="1"/>
  <c r="E1502" i="112" s="1"/>
  <c r="E1503" i="112" s="1"/>
  <c r="E1504" i="112" s="1"/>
  <c r="E1505" i="112" s="1"/>
  <c r="E1506" i="112" s="1"/>
  <c r="E1507" i="112" s="1"/>
  <c r="E1508" i="112" s="1"/>
  <c r="E1509" i="112" s="1"/>
  <c r="E1510" i="112" s="1"/>
  <c r="E1511" i="112" s="1"/>
  <c r="E1512" i="112" s="1"/>
  <c r="E1513" i="112" s="1"/>
  <c r="E1514" i="112" s="1"/>
  <c r="E1515" i="112" s="1"/>
  <c r="E1516" i="112" s="1"/>
  <c r="E1517" i="112" s="1"/>
  <c r="E1518" i="112" s="1"/>
  <c r="E1519" i="112" s="1"/>
  <c r="E1520" i="112" s="1"/>
  <c r="E1521" i="112" s="1"/>
  <c r="E1522" i="112" s="1"/>
  <c r="E1523" i="112" s="1"/>
  <c r="E1524" i="112" s="1"/>
  <c r="E1525" i="112" s="1"/>
  <c r="E1526" i="112" s="1"/>
  <c r="E1527" i="112" s="1"/>
  <c r="E1528" i="112" s="1"/>
  <c r="E1529" i="112" s="1"/>
  <c r="E1530" i="112" s="1"/>
  <c r="E1531" i="112" s="1"/>
  <c r="E1532" i="112" s="1"/>
  <c r="E1533" i="112" s="1"/>
  <c r="E1534" i="112" s="1"/>
  <c r="E1535" i="112" s="1"/>
  <c r="E1536" i="112" s="1"/>
  <c r="E1537" i="112" s="1"/>
  <c r="E1538" i="112" s="1"/>
  <c r="E1539" i="112" s="1"/>
  <c r="E1540" i="112" s="1"/>
  <c r="E1541" i="112" s="1"/>
  <c r="E1542" i="112" s="1"/>
  <c r="E1543" i="112" s="1"/>
  <c r="E1544" i="112" s="1"/>
  <c r="E1545" i="112" s="1"/>
  <c r="E1546" i="112" s="1"/>
  <c r="E1547" i="112" s="1"/>
  <c r="E1548" i="112" s="1"/>
  <c r="E1549" i="112" s="1"/>
  <c r="E1550" i="112" s="1"/>
  <c r="E1551" i="112" s="1"/>
  <c r="E1552" i="112" s="1"/>
  <c r="E1553" i="112" s="1"/>
  <c r="E1554" i="112" s="1"/>
  <c r="E1555" i="112" s="1"/>
  <c r="E1556" i="112" s="1"/>
  <c r="E1557" i="112" s="1"/>
  <c r="E1558" i="112" s="1"/>
  <c r="E1559" i="112" s="1"/>
  <c r="E1560" i="112" s="1"/>
  <c r="E1561" i="112" s="1"/>
  <c r="E1562" i="112" s="1"/>
  <c r="E1563" i="112" s="1"/>
  <c r="E1564" i="112" s="1"/>
  <c r="E1565" i="112" s="1"/>
  <c r="E1566" i="112" s="1"/>
  <c r="E1567" i="112" s="1"/>
  <c r="E1568" i="112" s="1"/>
  <c r="E1569" i="112" s="1"/>
  <c r="E1570" i="112" s="1"/>
  <c r="E1571" i="112" s="1"/>
  <c r="E1572" i="112" s="1"/>
  <c r="E1573" i="112" s="1"/>
  <c r="E1574" i="112" s="1"/>
  <c r="E1575" i="112" s="1"/>
  <c r="E1576" i="112" s="1"/>
  <c r="E1577" i="112" s="1"/>
  <c r="E1578" i="112" s="1"/>
  <c r="E1579" i="112" s="1"/>
  <c r="E1580" i="112" s="1"/>
  <c r="E1581" i="112" s="1"/>
  <c r="E1582" i="112" s="1"/>
  <c r="E1583" i="112" s="1"/>
  <c r="E1584" i="112" s="1"/>
  <c r="E1585" i="112" s="1"/>
  <c r="E1586" i="112" s="1"/>
  <c r="E1587" i="112" s="1"/>
  <c r="E1588" i="112" s="1"/>
  <c r="E1589" i="112" s="1"/>
  <c r="E1590" i="112" s="1"/>
  <c r="E1591" i="112" s="1"/>
  <c r="E1592" i="112" s="1"/>
  <c r="E1593" i="112" s="1"/>
  <c r="E1594" i="112" s="1"/>
  <c r="E1595" i="112" s="1"/>
  <c r="E1596" i="112" s="1"/>
  <c r="E1597" i="112" s="1"/>
  <c r="E1598" i="112" s="1"/>
  <c r="E1599" i="112" s="1"/>
  <c r="E1600" i="112" s="1"/>
  <c r="E1601" i="112" s="1"/>
  <c r="E1602" i="112" s="1"/>
  <c r="E1603" i="112" s="1"/>
  <c r="E1604" i="112" s="1"/>
  <c r="E1605" i="112" s="1"/>
  <c r="E1606" i="112" s="1"/>
  <c r="E1607" i="112" s="1"/>
  <c r="E1608" i="112" s="1"/>
  <c r="E1609" i="112" s="1"/>
  <c r="E1610" i="112" s="1"/>
  <c r="E1611" i="112" s="1"/>
  <c r="E1612" i="112" s="1"/>
  <c r="E1613" i="112" s="1"/>
  <c r="E1614" i="112" s="1"/>
  <c r="E1615" i="112" s="1"/>
  <c r="E1616" i="112" s="1"/>
  <c r="E1617" i="112" s="1"/>
  <c r="E1618" i="112" s="1"/>
  <c r="E1619" i="112" s="1"/>
  <c r="E1620" i="112" s="1"/>
  <c r="E1621" i="112" s="1"/>
  <c r="E1622" i="112" s="1"/>
  <c r="E1623" i="112" s="1"/>
  <c r="E1624" i="112" s="1"/>
  <c r="E1625" i="112" s="1"/>
  <c r="E1626" i="112" s="1"/>
  <c r="E1627" i="112" s="1"/>
  <c r="E1628" i="112" s="1"/>
  <c r="E1629" i="112" s="1"/>
  <c r="E1630" i="112" s="1"/>
  <c r="E1631" i="112" s="1"/>
  <c r="E1632" i="112" s="1"/>
  <c r="E1633" i="112" s="1"/>
  <c r="E1634" i="112" s="1"/>
  <c r="E1635" i="112" s="1"/>
  <c r="E1636" i="112" s="1"/>
  <c r="E1637" i="112" s="1"/>
  <c r="E1638" i="112" s="1"/>
  <c r="E1639" i="112" s="1"/>
  <c r="E1640" i="112" s="1"/>
  <c r="E1641" i="112" s="1"/>
  <c r="E1642" i="112" s="1"/>
  <c r="E1643" i="112" s="1"/>
  <c r="E1644" i="112" s="1"/>
  <c r="E1645" i="112" s="1"/>
  <c r="E1646" i="112" s="1"/>
  <c r="E1647" i="112" s="1"/>
  <c r="E1648" i="112" s="1"/>
  <c r="E1649" i="112" s="1"/>
  <c r="E1650" i="112" s="1"/>
  <c r="E1651" i="112" s="1"/>
  <c r="E1652" i="112" s="1"/>
  <c r="E1653" i="112" s="1"/>
  <c r="E1654" i="112" s="1"/>
  <c r="E1655" i="112" s="1"/>
  <c r="E1656" i="112" s="1"/>
  <c r="E1657" i="112" s="1"/>
  <c r="E1658" i="112" s="1"/>
  <c r="E1659" i="112" s="1"/>
  <c r="E1660" i="112" s="1"/>
  <c r="E1661" i="112" s="1"/>
  <c r="E1662" i="112" s="1"/>
  <c r="E1663" i="112" s="1"/>
  <c r="E1664" i="112" s="1"/>
  <c r="E1665" i="112" s="1"/>
  <c r="E1666" i="112" s="1"/>
  <c r="E1667" i="112" s="1"/>
  <c r="E1668" i="112" s="1"/>
  <c r="E1669" i="112" s="1"/>
  <c r="E1670" i="112" s="1"/>
  <c r="E1671" i="112" s="1"/>
  <c r="E1672" i="112" s="1"/>
  <c r="E1673" i="112" s="1"/>
  <c r="E1674" i="112" s="1"/>
  <c r="E1675" i="112" s="1"/>
  <c r="E1676" i="112" s="1"/>
  <c r="E1677" i="112" s="1"/>
  <c r="E1678" i="112" s="1"/>
  <c r="E1679" i="112" s="1"/>
  <c r="E1680" i="112" s="1"/>
  <c r="E1681" i="112" s="1"/>
  <c r="E1682" i="112" s="1"/>
  <c r="E1683" i="112" s="1"/>
  <c r="E1684" i="112" s="1"/>
  <c r="E1685" i="112" s="1"/>
  <c r="E1686" i="112" s="1"/>
  <c r="E1687" i="112" s="1"/>
  <c r="E1688" i="112" s="1"/>
  <c r="E1689" i="112" s="1"/>
  <c r="E1690" i="112" s="1"/>
  <c r="E1691" i="112" s="1"/>
  <c r="E1692" i="112" s="1"/>
  <c r="E1693" i="112" s="1"/>
  <c r="E1694" i="112" s="1"/>
  <c r="E1695" i="112" s="1"/>
  <c r="E1696" i="112" s="1"/>
  <c r="E1697" i="112" s="1"/>
  <c r="E1698" i="112" s="1"/>
  <c r="E1699" i="112" s="1"/>
  <c r="E1700" i="112" s="1"/>
  <c r="E1701" i="112" s="1"/>
  <c r="E1702" i="112" s="1"/>
  <c r="E1703" i="112" s="1"/>
  <c r="E1704" i="112" s="1"/>
  <c r="E1705" i="112" s="1"/>
  <c r="E1706" i="112" s="1"/>
  <c r="E1707" i="112" s="1"/>
  <c r="E1708" i="112" s="1"/>
  <c r="E1709" i="112" s="1"/>
  <c r="E1710" i="112" s="1"/>
  <c r="E1711" i="112" s="1"/>
  <c r="E1712" i="112" s="1"/>
  <c r="E1713" i="112" s="1"/>
  <c r="E1714" i="112" s="1"/>
  <c r="E1715" i="112" s="1"/>
  <c r="E1716" i="112" s="1"/>
  <c r="E1717" i="112" s="1"/>
  <c r="E1718" i="112" s="1"/>
  <c r="E1719" i="112" s="1"/>
  <c r="E1720" i="112" s="1"/>
  <c r="E1721" i="112" s="1"/>
  <c r="E1722" i="112" s="1"/>
  <c r="E1723" i="112" s="1"/>
  <c r="E1724" i="112" s="1"/>
  <c r="E1725" i="112" s="1"/>
  <c r="E1726" i="112" s="1"/>
  <c r="E1727" i="112" s="1"/>
  <c r="E1728" i="112" s="1"/>
  <c r="E1729" i="112" s="1"/>
  <c r="E1730" i="112" s="1"/>
  <c r="E1731" i="112" s="1"/>
  <c r="E1732" i="112" s="1"/>
  <c r="E1733" i="112" s="1"/>
  <c r="E1734" i="112" s="1"/>
  <c r="E1735" i="112" s="1"/>
  <c r="E1736" i="112" s="1"/>
  <c r="E1737" i="112" s="1"/>
  <c r="E1738" i="112" s="1"/>
  <c r="E1739" i="112" s="1"/>
  <c r="E1740" i="112" s="1"/>
  <c r="E1741" i="112" s="1"/>
  <c r="E1742" i="112" s="1"/>
  <c r="E1743" i="112" s="1"/>
  <c r="E1744" i="112" s="1"/>
  <c r="E1745" i="112" s="1"/>
  <c r="E1746" i="112" s="1"/>
  <c r="E1747" i="112" s="1"/>
  <c r="E1748" i="112" s="1"/>
  <c r="E1749" i="112" s="1"/>
  <c r="E1750" i="112" s="1"/>
  <c r="E1751" i="112" s="1"/>
  <c r="E1752" i="112" s="1"/>
  <c r="E1753" i="112" s="1"/>
  <c r="E1754" i="112" s="1"/>
  <c r="E1755" i="112" s="1"/>
  <c r="E1756" i="112" s="1"/>
  <c r="E1757" i="112" s="1"/>
  <c r="E1758" i="112" s="1"/>
  <c r="E1759" i="112" s="1"/>
  <c r="E1760" i="112" s="1"/>
  <c r="E1761" i="112" s="1"/>
  <c r="E1762" i="112" s="1"/>
  <c r="E1763" i="112" s="1"/>
  <c r="E1764" i="112" s="1"/>
  <c r="E1765" i="112" s="1"/>
  <c r="E1766" i="112" s="1"/>
  <c r="E1767" i="112" s="1"/>
  <c r="E1768" i="112" s="1"/>
  <c r="E1769" i="112" s="1"/>
  <c r="E1770" i="112" s="1"/>
  <c r="E1771" i="112" s="1"/>
  <c r="E1772" i="112" s="1"/>
  <c r="E1773" i="112" s="1"/>
  <c r="E1774" i="112" s="1"/>
  <c r="E1775" i="112" s="1"/>
  <c r="E1776" i="112" s="1"/>
  <c r="E1777" i="112" s="1"/>
  <c r="E1778" i="112" s="1"/>
  <c r="E1779" i="112" s="1"/>
  <c r="E1780" i="112" s="1"/>
  <c r="E1781" i="112" s="1"/>
  <c r="E1782" i="112" s="1"/>
  <c r="E1783" i="112" s="1"/>
  <c r="E1784" i="112" s="1"/>
  <c r="E1785" i="112" s="1"/>
  <c r="E1786" i="112" s="1"/>
  <c r="E1787" i="112" s="1"/>
  <c r="E1788" i="112" s="1"/>
  <c r="E1789" i="112" s="1"/>
  <c r="E1790" i="112" s="1"/>
  <c r="E1791" i="112" s="1"/>
  <c r="E1792" i="112" s="1"/>
  <c r="E1793" i="112" s="1"/>
  <c r="E1794" i="112" s="1"/>
  <c r="E1795" i="112" s="1"/>
  <c r="E1796" i="112" s="1"/>
  <c r="E1797" i="112" s="1"/>
  <c r="E1798" i="112" s="1"/>
  <c r="E1799" i="112" s="1"/>
  <c r="E1800" i="112" s="1"/>
  <c r="E1801" i="112" s="1"/>
  <c r="E1802" i="112" s="1"/>
  <c r="E1803" i="112" s="1"/>
  <c r="E1804" i="112" s="1"/>
  <c r="E1805" i="112" s="1"/>
  <c r="E1806" i="112" s="1"/>
  <c r="E1807" i="112" s="1"/>
  <c r="E1808" i="112" s="1"/>
  <c r="E1809" i="112" s="1"/>
  <c r="E1810" i="112" s="1"/>
  <c r="E1811" i="112" s="1"/>
  <c r="E1812" i="112" s="1"/>
  <c r="E1813" i="112" s="1"/>
  <c r="E1814" i="112" s="1"/>
  <c r="E1815" i="112" s="1"/>
  <c r="E1816" i="112" s="1"/>
  <c r="E1817" i="112" s="1"/>
  <c r="E1818" i="112" s="1"/>
  <c r="E1819" i="112" s="1"/>
  <c r="E1820" i="112" s="1"/>
  <c r="E1821" i="112" s="1"/>
  <c r="E1822" i="112" s="1"/>
  <c r="E1823" i="112" s="1"/>
  <c r="E1824" i="112" s="1"/>
  <c r="E1825" i="112" s="1"/>
  <c r="E1826" i="112" s="1"/>
  <c r="E1827" i="112" s="1"/>
  <c r="E1828" i="112" s="1"/>
  <c r="E1829" i="112" s="1"/>
  <c r="E1830" i="112" s="1"/>
  <c r="E1831" i="112" s="1"/>
  <c r="E1832" i="112" s="1"/>
  <c r="E1833" i="112" s="1"/>
  <c r="E1834" i="112" s="1"/>
  <c r="E1835" i="112" s="1"/>
  <c r="E1836" i="112" s="1"/>
  <c r="E1837" i="112" s="1"/>
  <c r="E1838" i="112" s="1"/>
  <c r="E1839" i="112" s="1"/>
  <c r="E1840" i="112" s="1"/>
  <c r="E1841" i="112" s="1"/>
  <c r="E1842" i="112" s="1"/>
  <c r="E1843" i="112" s="1"/>
  <c r="E1844" i="112" s="1"/>
  <c r="E1845" i="112" s="1"/>
  <c r="E1846" i="112" s="1"/>
  <c r="E1847" i="112" s="1"/>
  <c r="E1848" i="112" s="1"/>
  <c r="E1849" i="112" s="1"/>
  <c r="E1850" i="112" s="1"/>
  <c r="E1851" i="112" s="1"/>
  <c r="E1852" i="112" s="1"/>
  <c r="E1853" i="112" s="1"/>
  <c r="E1854" i="112" s="1"/>
  <c r="E1855" i="112" s="1"/>
  <c r="E1856" i="112" s="1"/>
  <c r="E1857" i="112" s="1"/>
  <c r="E1858" i="112" s="1"/>
  <c r="E1859" i="112" s="1"/>
  <c r="E1860" i="112" s="1"/>
  <c r="E1861" i="112" s="1"/>
  <c r="E1862" i="112" s="1"/>
  <c r="E1863" i="112" s="1"/>
  <c r="E1864" i="112" s="1"/>
  <c r="E1865" i="112" s="1"/>
  <c r="E1866" i="112" s="1"/>
  <c r="E1867" i="112" s="1"/>
  <c r="E1868" i="112" s="1"/>
  <c r="E1869" i="112" s="1"/>
  <c r="E1870" i="112" s="1"/>
  <c r="E1871" i="112" s="1"/>
  <c r="E1872" i="112" s="1"/>
  <c r="E1873" i="112" s="1"/>
  <c r="E1874" i="112" s="1"/>
  <c r="E1875" i="112" s="1"/>
  <c r="E1876" i="112" s="1"/>
  <c r="E1877" i="112" s="1"/>
  <c r="E1878" i="112" s="1"/>
  <c r="E1879" i="112" s="1"/>
  <c r="E1880" i="112" s="1"/>
  <c r="E1881" i="112" s="1"/>
  <c r="E1882" i="112" s="1"/>
  <c r="E1883" i="112" s="1"/>
  <c r="E1884" i="112" s="1"/>
  <c r="E1885" i="112" s="1"/>
  <c r="E1886" i="112" s="1"/>
  <c r="E1887" i="112" s="1"/>
  <c r="E1888" i="112" s="1"/>
  <c r="E1889" i="112" s="1"/>
  <c r="E1890" i="112" s="1"/>
  <c r="E1891" i="112" s="1"/>
  <c r="E1892" i="112" s="1"/>
  <c r="E1893" i="112" s="1"/>
  <c r="E1894" i="112" s="1"/>
  <c r="E1895" i="112" s="1"/>
  <c r="E1896" i="112" s="1"/>
  <c r="E1897" i="112" s="1"/>
  <c r="E1898" i="112" s="1"/>
  <c r="E1899" i="112" s="1"/>
  <c r="E1900" i="112" s="1"/>
  <c r="E1901" i="112" s="1"/>
  <c r="E1902" i="112" s="1"/>
  <c r="E1903" i="112" s="1"/>
  <c r="E1904" i="112" s="1"/>
  <c r="E1905" i="112" s="1"/>
  <c r="E1906" i="112" s="1"/>
  <c r="E1907" i="112" s="1"/>
  <c r="E1908" i="112" s="1"/>
  <c r="E1909" i="112" s="1"/>
  <c r="E1910" i="112" s="1"/>
  <c r="E1911" i="112" s="1"/>
  <c r="E1912" i="112" s="1"/>
  <c r="E1913" i="112" s="1"/>
  <c r="E1914" i="112" s="1"/>
  <c r="E1915" i="112" s="1"/>
  <c r="E1916" i="112" s="1"/>
  <c r="E1917" i="112" s="1"/>
  <c r="E1918" i="112" s="1"/>
  <c r="E1919" i="112" s="1"/>
  <c r="E1920" i="112" s="1"/>
  <c r="E1921" i="112" s="1"/>
  <c r="E1922" i="112" s="1"/>
  <c r="E1923" i="112" s="1"/>
  <c r="E1924" i="112" s="1"/>
  <c r="E1925" i="112" s="1"/>
  <c r="E1926" i="112" s="1"/>
  <c r="E1927" i="112" s="1"/>
  <c r="E1928" i="112" s="1"/>
  <c r="E1929" i="112" s="1"/>
  <c r="E1930" i="112" s="1"/>
  <c r="E1931" i="112" s="1"/>
  <c r="E1932" i="112" s="1"/>
  <c r="E1933" i="112" s="1"/>
  <c r="E1934" i="112" s="1"/>
  <c r="E1935" i="112" s="1"/>
  <c r="E1936" i="112" s="1"/>
  <c r="E1937" i="112" s="1"/>
  <c r="E1938" i="112" s="1"/>
  <c r="E1939" i="112" s="1"/>
  <c r="E1940" i="112" s="1"/>
  <c r="E1941" i="112" s="1"/>
  <c r="E1942" i="112" s="1"/>
  <c r="E1943" i="112" s="1"/>
  <c r="E1944" i="112" s="1"/>
  <c r="E1945" i="112" s="1"/>
  <c r="E1946" i="112" s="1"/>
  <c r="E1947" i="112" s="1"/>
  <c r="E1948" i="112" s="1"/>
  <c r="E1949" i="112" s="1"/>
  <c r="E1950" i="112" s="1"/>
  <c r="E1951" i="112" s="1"/>
  <c r="E1952" i="112" s="1"/>
  <c r="E1953" i="112" s="1"/>
  <c r="E1954" i="112" s="1"/>
  <c r="E1955" i="112" s="1"/>
  <c r="E1956" i="112" s="1"/>
  <c r="E1957" i="112" s="1"/>
  <c r="E1958" i="112" s="1"/>
  <c r="E1959" i="112" s="1"/>
  <c r="E1960" i="112" s="1"/>
  <c r="E1961" i="112" s="1"/>
  <c r="E1962" i="112" s="1"/>
  <c r="E1963" i="112" s="1"/>
  <c r="E1964" i="112" s="1"/>
  <c r="E1965" i="112" s="1"/>
  <c r="E1966" i="112" s="1"/>
  <c r="E1967" i="112" s="1"/>
  <c r="E1968" i="112" s="1"/>
  <c r="E1969" i="112" s="1"/>
  <c r="E1970" i="112" s="1"/>
  <c r="E1971" i="112" s="1"/>
  <c r="E1972" i="112" s="1"/>
  <c r="E1973" i="112" s="1"/>
  <c r="E1974" i="112" s="1"/>
  <c r="E1975" i="112" s="1"/>
  <c r="E1976" i="112" s="1"/>
  <c r="E1977" i="112" s="1"/>
  <c r="E1978" i="112" s="1"/>
  <c r="E1979" i="112" s="1"/>
  <c r="E1980" i="112" s="1"/>
  <c r="E1981" i="112" s="1"/>
  <c r="E1982" i="112" s="1"/>
  <c r="E1983" i="112" s="1"/>
  <c r="E1984" i="112" s="1"/>
  <c r="E1985" i="112" s="1"/>
  <c r="E1986" i="112" s="1"/>
  <c r="E1987" i="112" s="1"/>
  <c r="E1988" i="112" s="1"/>
  <c r="E1989" i="112" s="1"/>
  <c r="E1990" i="112" s="1"/>
  <c r="E1991" i="112" s="1"/>
  <c r="E1992" i="112" s="1"/>
  <c r="E1993" i="112" s="1"/>
  <c r="E1994" i="112" s="1"/>
  <c r="E1995" i="112" s="1"/>
  <c r="E1996" i="112" s="1"/>
  <c r="E1997" i="112" s="1"/>
  <c r="E1998" i="112" s="1"/>
  <c r="E1999" i="112" s="1"/>
  <c r="E2000" i="112" s="1"/>
  <c r="E2001" i="112" s="1"/>
  <c r="E2002" i="112" s="1"/>
  <c r="E2003" i="112" s="1"/>
  <c r="E2004" i="112" s="1"/>
  <c r="E2005" i="112" s="1"/>
  <c r="E2006" i="112" s="1"/>
  <c r="E2007" i="112" s="1"/>
  <c r="E2008" i="112" s="1"/>
  <c r="E2009" i="112" s="1"/>
  <c r="E2010" i="112" s="1"/>
  <c r="E2011" i="112" s="1"/>
  <c r="E2012" i="112" s="1"/>
  <c r="E2013" i="112" s="1"/>
  <c r="E2014" i="112" s="1"/>
  <c r="E2015" i="112" s="1"/>
  <c r="E2016" i="112" s="1"/>
  <c r="E2017" i="112" s="1"/>
  <c r="E2018" i="112" s="1"/>
  <c r="E2019" i="112" s="1"/>
  <c r="E2020" i="112" s="1"/>
  <c r="E2021" i="112" s="1"/>
  <c r="E2022" i="112" s="1"/>
  <c r="E2023" i="112" s="1"/>
  <c r="E2024" i="112" s="1"/>
  <c r="E2025" i="112" s="1"/>
  <c r="E2026" i="112" s="1"/>
  <c r="E2027" i="112" s="1"/>
  <c r="E2028" i="112" s="1"/>
  <c r="E2029" i="112" s="1"/>
  <c r="E2030" i="112" s="1"/>
  <c r="E2031" i="112" s="1"/>
  <c r="E2032" i="112" s="1"/>
  <c r="E2033" i="112" s="1"/>
  <c r="E2034" i="112" s="1"/>
  <c r="E2035" i="112" s="1"/>
  <c r="E2036" i="112" s="1"/>
  <c r="E2037" i="112" s="1"/>
  <c r="E2038" i="112" s="1"/>
  <c r="E2039" i="112" s="1"/>
  <c r="E2040" i="112" s="1"/>
  <c r="E2041" i="112" s="1"/>
  <c r="E2042" i="112" s="1"/>
  <c r="E2043" i="112" s="1"/>
  <c r="E2044" i="112" s="1"/>
  <c r="E2045" i="112" s="1"/>
  <c r="E2046" i="112" s="1"/>
  <c r="E2047" i="112" s="1"/>
  <c r="E2048" i="112" s="1"/>
  <c r="E2049" i="112" s="1"/>
  <c r="E2050" i="112" s="1"/>
  <c r="E2051" i="112" s="1"/>
  <c r="E2052" i="112" s="1"/>
  <c r="E2053" i="112" s="1"/>
  <c r="E2054" i="112" s="1"/>
  <c r="E2055" i="112" s="1"/>
  <c r="E2056" i="112" s="1"/>
  <c r="E2057" i="112" s="1"/>
  <c r="E2058" i="112" s="1"/>
  <c r="E2059" i="112" s="1"/>
  <c r="E2060" i="112" s="1"/>
  <c r="E2061" i="112" s="1"/>
  <c r="E2062" i="112" s="1"/>
  <c r="E2063" i="112" s="1"/>
  <c r="E2064" i="112" s="1"/>
  <c r="E2065" i="112" s="1"/>
  <c r="E2066" i="112" s="1"/>
  <c r="E2067" i="112" s="1"/>
  <c r="E2068" i="112" s="1"/>
  <c r="E2069" i="112" s="1"/>
  <c r="E2070" i="112" s="1"/>
  <c r="E2071" i="112" s="1"/>
  <c r="E2072" i="112" s="1"/>
  <c r="E2073" i="112" s="1"/>
  <c r="E2074" i="112" s="1"/>
  <c r="E2075" i="112" s="1"/>
  <c r="E2076" i="112" s="1"/>
  <c r="E2077" i="112" s="1"/>
  <c r="E2078" i="112" s="1"/>
  <c r="E2079" i="112" s="1"/>
  <c r="E2080" i="112" s="1"/>
  <c r="E2081" i="112" s="1"/>
  <c r="E2082" i="112" s="1"/>
  <c r="E2083" i="112" s="1"/>
  <c r="E2084" i="112" s="1"/>
  <c r="E2085" i="112" s="1"/>
  <c r="E2086" i="112" s="1"/>
  <c r="E2087" i="112" s="1"/>
  <c r="E2088" i="112" s="1"/>
  <c r="E2089" i="112" s="1"/>
  <c r="E2090" i="112" s="1"/>
  <c r="E2091" i="112" s="1"/>
  <c r="E2092" i="112" s="1"/>
  <c r="E2093" i="112" s="1"/>
  <c r="E2094" i="112" s="1"/>
  <c r="E2095" i="112" s="1"/>
  <c r="E2096" i="112" s="1"/>
  <c r="E2097" i="112" s="1"/>
  <c r="E2098" i="112" s="1"/>
  <c r="E2099" i="112" s="1"/>
  <c r="E2100" i="112" s="1"/>
  <c r="E2101" i="112" s="1"/>
  <c r="E2102" i="112" s="1"/>
  <c r="E2103" i="112" s="1"/>
  <c r="E2104" i="112" s="1"/>
  <c r="E2105" i="112" s="1"/>
  <c r="E2106" i="112" s="1"/>
  <c r="E2107" i="112" s="1"/>
  <c r="E2108" i="112" s="1"/>
  <c r="E2109" i="112" s="1"/>
  <c r="E2110" i="112" s="1"/>
  <c r="E2111" i="112" s="1"/>
  <c r="E2112" i="112" s="1"/>
  <c r="E2113" i="112" s="1"/>
  <c r="E2114" i="112" s="1"/>
  <c r="E2115" i="112" s="1"/>
  <c r="E2116" i="112" s="1"/>
  <c r="E2117" i="112" s="1"/>
  <c r="E2118" i="112" s="1"/>
  <c r="E2119" i="112" s="1"/>
  <c r="E2120" i="112" s="1"/>
  <c r="E2121" i="112" s="1"/>
  <c r="E2122" i="112" s="1"/>
  <c r="E2123" i="112" s="1"/>
  <c r="E2124" i="112" s="1"/>
  <c r="E2125" i="112" s="1"/>
  <c r="E2126" i="112" s="1"/>
  <c r="E2127" i="112" s="1"/>
  <c r="E2128" i="112" s="1"/>
  <c r="E2129" i="112" s="1"/>
  <c r="E2130" i="112" s="1"/>
  <c r="E2131" i="112" s="1"/>
  <c r="E2132" i="112" s="1"/>
  <c r="E2133" i="112" s="1"/>
  <c r="E2134" i="112" s="1"/>
  <c r="E2135" i="112" s="1"/>
  <c r="E2136" i="112" s="1"/>
  <c r="E2137" i="112" s="1"/>
  <c r="E2138" i="112" s="1"/>
  <c r="E2139" i="112" s="1"/>
  <c r="E2140" i="112" s="1"/>
  <c r="E2141" i="112" s="1"/>
  <c r="E2142" i="112" s="1"/>
  <c r="E2143" i="112" s="1"/>
  <c r="E2144" i="112" s="1"/>
  <c r="E2145" i="112" s="1"/>
  <c r="E2146" i="112" s="1"/>
  <c r="E2147" i="112" s="1"/>
  <c r="E2148" i="112" s="1"/>
  <c r="E2149" i="112" s="1"/>
  <c r="E2150" i="112" s="1"/>
  <c r="E2151" i="112" s="1"/>
  <c r="E2152" i="112" s="1"/>
  <c r="E2153" i="112" s="1"/>
  <c r="E2154" i="112" s="1"/>
  <c r="E2155" i="112" s="1"/>
  <c r="E2156" i="112" s="1"/>
  <c r="E2157" i="112" s="1"/>
  <c r="E2158" i="112" s="1"/>
  <c r="E2159" i="112" s="1"/>
  <c r="E2160" i="112" s="1"/>
  <c r="E2161" i="112" s="1"/>
  <c r="E2162" i="112" s="1"/>
  <c r="E2163" i="112" s="1"/>
  <c r="E2164" i="112" s="1"/>
  <c r="E2165" i="112" s="1"/>
  <c r="E2166" i="112" s="1"/>
  <c r="E2167" i="112" s="1"/>
  <c r="E2168" i="112" s="1"/>
  <c r="E2169" i="112" s="1"/>
  <c r="E2170" i="112" s="1"/>
  <c r="E2171" i="112" s="1"/>
  <c r="E2172" i="112" s="1"/>
  <c r="E2173" i="112" s="1"/>
  <c r="E2174" i="112" s="1"/>
  <c r="E2175" i="112" s="1"/>
  <c r="E2176" i="112" s="1"/>
  <c r="E2177" i="112" s="1"/>
  <c r="E2178" i="112" s="1"/>
  <c r="E2179" i="112" s="1"/>
  <c r="E2180" i="112" s="1"/>
  <c r="E2181" i="112" s="1"/>
  <c r="E2182" i="112" s="1"/>
  <c r="E2183" i="112" s="1"/>
  <c r="E2184" i="112" s="1"/>
  <c r="E2185" i="112" s="1"/>
  <c r="E2186" i="112" s="1"/>
  <c r="E2187" i="112" s="1"/>
  <c r="E2188" i="112" s="1"/>
  <c r="E2189" i="112" s="1"/>
  <c r="E2190" i="112" s="1"/>
  <c r="E2191" i="112" s="1"/>
  <c r="E2192" i="112" s="1"/>
  <c r="E2193" i="112" s="1"/>
  <c r="E2194" i="112" s="1"/>
  <c r="E2195" i="112" s="1"/>
  <c r="E2196" i="112" s="1"/>
  <c r="E2197" i="112" s="1"/>
  <c r="E2198" i="112" s="1"/>
  <c r="E2199" i="112" s="1"/>
  <c r="E2200" i="112" s="1"/>
  <c r="E2201" i="112" s="1"/>
  <c r="E2202" i="112" s="1"/>
  <c r="E2203" i="112" s="1"/>
  <c r="E2204" i="112" s="1"/>
  <c r="E2205" i="112" s="1"/>
  <c r="E2206" i="112" s="1"/>
  <c r="E2207" i="112" s="1"/>
  <c r="E2208" i="112" s="1"/>
  <c r="E2209" i="112" s="1"/>
  <c r="E2210" i="112" s="1"/>
  <c r="E2211" i="112" s="1"/>
  <c r="E2212" i="112" s="1"/>
  <c r="E2213" i="112" s="1"/>
  <c r="E2214" i="112" s="1"/>
  <c r="E2215" i="112" s="1"/>
  <c r="E2216" i="112" s="1"/>
  <c r="E2217" i="112" s="1"/>
  <c r="E2218" i="112" s="1"/>
  <c r="E2219" i="112" s="1"/>
  <c r="E2220" i="112" s="1"/>
  <c r="E2221" i="112" s="1"/>
  <c r="E2222" i="112" s="1"/>
  <c r="E2223" i="112" s="1"/>
  <c r="E2224" i="112" s="1"/>
  <c r="E2225" i="112" s="1"/>
  <c r="E2226" i="112" s="1"/>
  <c r="E2227" i="112" s="1"/>
  <c r="E2228" i="112" s="1"/>
  <c r="E2229" i="112" s="1"/>
  <c r="E2230" i="112" s="1"/>
  <c r="E2231" i="112" s="1"/>
  <c r="E2232" i="112" s="1"/>
  <c r="E2233" i="112" s="1"/>
  <c r="E2234" i="112" s="1"/>
  <c r="E2235" i="112" s="1"/>
  <c r="E2236" i="112" s="1"/>
  <c r="E2237" i="112" s="1"/>
  <c r="E2238" i="112" s="1"/>
  <c r="E2239" i="112" s="1"/>
  <c r="E2240" i="112" s="1"/>
  <c r="E2241" i="112" s="1"/>
  <c r="E2242" i="112" s="1"/>
  <c r="E2243" i="112" s="1"/>
  <c r="E2244" i="112" s="1"/>
  <c r="E2245" i="112" s="1"/>
  <c r="E2246" i="112" s="1"/>
  <c r="E2247" i="112" s="1"/>
  <c r="E2248" i="112" s="1"/>
  <c r="E2249" i="112" s="1"/>
  <c r="E2250" i="112" s="1"/>
  <c r="E2251" i="112" s="1"/>
  <c r="E2252" i="112" s="1"/>
  <c r="E2253" i="112" s="1"/>
  <c r="E2254" i="112" s="1"/>
  <c r="E2255" i="112" s="1"/>
  <c r="E2256" i="112" s="1"/>
  <c r="E2257" i="112" s="1"/>
  <c r="E2258" i="112" s="1"/>
  <c r="E2259" i="112" s="1"/>
  <c r="E2260" i="112" s="1"/>
  <c r="E2261" i="112" s="1"/>
  <c r="E2262" i="112" s="1"/>
  <c r="E2263" i="112" s="1"/>
  <c r="E2264" i="112" s="1"/>
  <c r="E2265" i="112" s="1"/>
  <c r="E2266" i="112" s="1"/>
  <c r="E2267" i="112" s="1"/>
  <c r="E2268" i="112" s="1"/>
  <c r="E2269" i="112" s="1"/>
  <c r="E2270" i="112" s="1"/>
  <c r="E2271" i="112" s="1"/>
  <c r="E2272" i="112" s="1"/>
  <c r="E2273" i="112" s="1"/>
  <c r="E2274" i="112" s="1"/>
  <c r="E2275" i="112" s="1"/>
  <c r="E2276" i="112" s="1"/>
  <c r="E2277" i="112" s="1"/>
  <c r="E2278" i="112" s="1"/>
  <c r="E2279" i="112" s="1"/>
  <c r="E2280" i="112" s="1"/>
  <c r="E2281" i="112" s="1"/>
  <c r="E2282" i="112" s="1"/>
  <c r="E2283" i="112" s="1"/>
  <c r="E2284" i="112" s="1"/>
  <c r="E2285" i="112" s="1"/>
  <c r="E2286" i="112" s="1"/>
  <c r="E2287" i="112" s="1"/>
  <c r="E2288" i="112" s="1"/>
  <c r="E2289" i="112" s="1"/>
  <c r="E2290" i="112" s="1"/>
  <c r="E2291" i="112" s="1"/>
  <c r="E2292" i="112" s="1"/>
  <c r="E2293" i="112" s="1"/>
  <c r="E2294" i="112" s="1"/>
  <c r="E2295" i="112" s="1"/>
  <c r="E2296" i="112" s="1"/>
  <c r="E2297" i="112" s="1"/>
  <c r="E2298" i="112" s="1"/>
  <c r="E2299" i="112" s="1"/>
  <c r="E2300" i="112" s="1"/>
  <c r="E2301" i="112" s="1"/>
  <c r="E2302" i="112" s="1"/>
  <c r="E2303" i="112" s="1"/>
  <c r="E2304" i="112" s="1"/>
  <c r="E2305" i="112" s="1"/>
  <c r="E2306" i="112" s="1"/>
  <c r="E2307" i="112" s="1"/>
  <c r="E2308" i="112" s="1"/>
  <c r="E2309" i="112" s="1"/>
  <c r="E2310" i="112" s="1"/>
  <c r="E2311" i="112" s="1"/>
  <c r="E2312" i="112" s="1"/>
  <c r="E2313" i="112" s="1"/>
  <c r="E2314" i="112" s="1"/>
  <c r="E2315" i="112" s="1"/>
  <c r="E2316" i="112" s="1"/>
  <c r="E2317" i="112" s="1"/>
  <c r="E2318" i="112" s="1"/>
  <c r="E2319" i="112" s="1"/>
  <c r="E2320" i="112" s="1"/>
  <c r="E2321" i="112" s="1"/>
  <c r="E2322" i="112" s="1"/>
  <c r="E2323" i="112" s="1"/>
  <c r="E2324" i="112" s="1"/>
  <c r="E2325" i="112" s="1"/>
  <c r="E2326" i="112" s="1"/>
  <c r="E2327" i="112" s="1"/>
  <c r="E2328" i="112" s="1"/>
  <c r="E2329" i="112" s="1"/>
  <c r="E2330" i="112" s="1"/>
  <c r="E2331" i="112" s="1"/>
  <c r="E2332" i="112" s="1"/>
  <c r="E2333" i="112" s="1"/>
  <c r="E2334" i="112" s="1"/>
  <c r="E2335" i="112" s="1"/>
  <c r="E2336" i="112" s="1"/>
  <c r="E2337" i="112" s="1"/>
  <c r="E2338" i="112" s="1"/>
  <c r="E2339" i="112" s="1"/>
  <c r="E2340" i="112" s="1"/>
  <c r="E2341" i="112" s="1"/>
  <c r="E2342" i="112" s="1"/>
  <c r="E2343" i="112" s="1"/>
  <c r="E2344" i="112" s="1"/>
  <c r="E2345" i="112" s="1"/>
  <c r="E2346" i="112" s="1"/>
  <c r="E2347" i="112" s="1"/>
  <c r="E2348" i="112" s="1"/>
  <c r="E2349" i="112" s="1"/>
  <c r="E2350" i="112" s="1"/>
  <c r="E2351" i="112" s="1"/>
  <c r="E2352" i="112" s="1"/>
  <c r="E2353" i="112" s="1"/>
  <c r="E2354" i="112" s="1"/>
  <c r="E2355" i="112" s="1"/>
  <c r="E2356" i="112" s="1"/>
  <c r="E2357" i="112" s="1"/>
  <c r="E2358" i="112" s="1"/>
  <c r="E2359" i="112" s="1"/>
  <c r="E2360" i="112" s="1"/>
  <c r="E2361" i="112" s="1"/>
  <c r="E2362" i="112" s="1"/>
  <c r="E2363" i="112" s="1"/>
  <c r="E2364" i="112" s="1"/>
  <c r="E2365" i="112" s="1"/>
  <c r="E2366" i="112" s="1"/>
  <c r="E2367" i="112" s="1"/>
  <c r="E2368" i="112" s="1"/>
  <c r="E2369" i="112" s="1"/>
  <c r="E2370" i="112" s="1"/>
  <c r="E2371" i="112" s="1"/>
  <c r="E2372" i="112" s="1"/>
  <c r="E2373" i="112" s="1"/>
  <c r="E2374" i="112" s="1"/>
  <c r="E2375" i="112" s="1"/>
  <c r="E2376" i="112" s="1"/>
  <c r="E2377" i="112" s="1"/>
  <c r="E2378" i="112" s="1"/>
  <c r="E2379" i="112" s="1"/>
  <c r="E2380" i="112" s="1"/>
  <c r="E2381" i="112" s="1"/>
  <c r="E2382" i="112" s="1"/>
  <c r="E2383" i="112" s="1"/>
  <c r="E2384" i="112" s="1"/>
  <c r="E2385" i="112" s="1"/>
  <c r="E2386" i="112" s="1"/>
  <c r="E2387" i="112" s="1"/>
  <c r="E2388" i="112" s="1"/>
  <c r="E2389" i="112" s="1"/>
  <c r="E2390" i="112" s="1"/>
  <c r="E2391" i="112" s="1"/>
  <c r="E2392" i="112" s="1"/>
  <c r="E2393" i="112" s="1"/>
  <c r="E2394" i="112" s="1"/>
  <c r="E2395" i="112" s="1"/>
  <c r="E2396" i="112" s="1"/>
  <c r="E2397" i="112" s="1"/>
  <c r="E2398" i="112" s="1"/>
  <c r="E2399" i="112" s="1"/>
  <c r="E2400" i="112" s="1"/>
  <c r="E2401" i="112" s="1"/>
  <c r="E2402" i="112" s="1"/>
  <c r="E2403" i="112" s="1"/>
  <c r="E2404" i="112" s="1"/>
  <c r="E2405" i="112" s="1"/>
  <c r="E2406" i="112" s="1"/>
  <c r="E2407" i="112" s="1"/>
  <c r="E2408" i="112" s="1"/>
  <c r="E2409" i="112" s="1"/>
  <c r="E2410" i="112" s="1"/>
  <c r="E2411" i="112" s="1"/>
  <c r="E2412" i="112" s="1"/>
  <c r="E2413" i="112" s="1"/>
  <c r="E2414" i="112" s="1"/>
  <c r="E2415" i="112" s="1"/>
  <c r="E2416" i="112" s="1"/>
  <c r="E2417" i="112" s="1"/>
  <c r="E2418" i="112" s="1"/>
  <c r="E2419" i="112" s="1"/>
  <c r="E2420" i="112" s="1"/>
  <c r="E2421" i="112" s="1"/>
  <c r="E2422" i="112" s="1"/>
  <c r="E2423" i="112" s="1"/>
  <c r="E2424" i="112" s="1"/>
  <c r="E2425" i="112" s="1"/>
  <c r="E2426" i="112" s="1"/>
  <c r="E2427" i="112" s="1"/>
  <c r="E2428" i="112" s="1"/>
  <c r="E2429" i="112" s="1"/>
  <c r="E2430" i="112" s="1"/>
  <c r="E2431" i="112" s="1"/>
  <c r="E2432" i="112" s="1"/>
  <c r="E2433" i="112" s="1"/>
  <c r="E2434" i="112" s="1"/>
  <c r="E2435" i="112" s="1"/>
  <c r="E2436" i="112" s="1"/>
  <c r="E2437" i="112" s="1"/>
  <c r="E2438" i="112" s="1"/>
  <c r="E2439" i="112" s="1"/>
  <c r="E2440" i="112" s="1"/>
  <c r="E2441" i="112" s="1"/>
  <c r="E2442" i="112" s="1"/>
  <c r="E2443" i="112" s="1"/>
  <c r="E2444" i="112" s="1"/>
  <c r="E2445" i="112" s="1"/>
  <c r="E2446" i="112" s="1"/>
  <c r="E2447" i="112" s="1"/>
  <c r="E2448" i="112" s="1"/>
  <c r="E2449" i="112" s="1"/>
  <c r="E2450" i="112" s="1"/>
  <c r="E2451" i="112" s="1"/>
  <c r="E2452" i="112" s="1"/>
  <c r="E2453" i="112" s="1"/>
  <c r="E2454" i="112" s="1"/>
  <c r="E2455" i="112" s="1"/>
  <c r="E2456" i="112" s="1"/>
  <c r="E2457" i="112" s="1"/>
  <c r="E2458" i="112" s="1"/>
  <c r="E2459" i="112" s="1"/>
  <c r="E2460" i="112" s="1"/>
  <c r="E2461" i="112" s="1"/>
  <c r="E2462" i="112" s="1"/>
  <c r="E2463" i="112" s="1"/>
  <c r="E2464" i="112" s="1"/>
  <c r="E2465" i="112" s="1"/>
  <c r="E2466" i="112" s="1"/>
  <c r="E2467" i="112" s="1"/>
  <c r="E2468" i="112" s="1"/>
  <c r="E2469" i="112" s="1"/>
  <c r="E2470" i="112" s="1"/>
  <c r="E2471" i="112" s="1"/>
  <c r="E2472" i="112" s="1"/>
  <c r="E2473" i="112" s="1"/>
  <c r="E2474" i="112" s="1"/>
  <c r="E2475" i="112" s="1"/>
  <c r="E2476" i="112" s="1"/>
  <c r="E2477" i="112" s="1"/>
  <c r="E2478" i="112" s="1"/>
  <c r="E2479" i="112" s="1"/>
  <c r="E2480" i="112" s="1"/>
  <c r="E2481" i="112" s="1"/>
  <c r="E2482" i="112" s="1"/>
  <c r="E2483" i="112" s="1"/>
  <c r="E2484" i="112" s="1"/>
  <c r="E2485" i="112" s="1"/>
  <c r="E2486" i="112" s="1"/>
  <c r="E2487" i="112" s="1"/>
  <c r="E2488" i="112" s="1"/>
  <c r="E2489" i="112" s="1"/>
  <c r="E2490" i="112" s="1"/>
  <c r="E2491" i="112" s="1"/>
  <c r="E2492" i="112" s="1"/>
  <c r="E2493" i="112" s="1"/>
  <c r="E2494" i="112" s="1"/>
  <c r="E2495" i="112" s="1"/>
  <c r="E2496" i="112" s="1"/>
  <c r="E2497" i="112" s="1"/>
  <c r="E2498" i="112" s="1"/>
  <c r="E2499" i="112" s="1"/>
  <c r="E2500" i="112" s="1"/>
  <c r="E2501" i="112" s="1"/>
  <c r="E2502" i="112" s="1"/>
  <c r="E2503" i="112" s="1"/>
  <c r="E2504" i="112" s="1"/>
  <c r="E2505" i="112" s="1"/>
  <c r="E2506" i="112" s="1"/>
  <c r="E2507" i="112" s="1"/>
  <c r="E2508" i="112" s="1"/>
  <c r="E2509" i="112" s="1"/>
  <c r="E2510" i="112" s="1"/>
  <c r="E2511" i="112" s="1"/>
  <c r="E2512" i="112" s="1"/>
  <c r="E2513" i="112" s="1"/>
  <c r="E2514" i="112" s="1"/>
  <c r="E2515" i="112" s="1"/>
  <c r="E2516" i="112" s="1"/>
  <c r="E2517" i="112" s="1"/>
  <c r="E2518" i="112" s="1"/>
  <c r="E2519" i="112" s="1"/>
  <c r="E2520" i="112" s="1"/>
  <c r="E2521" i="112" s="1"/>
  <c r="E2522" i="112" s="1"/>
  <c r="E2523" i="112" s="1"/>
  <c r="E2524" i="112" s="1"/>
  <c r="E2525" i="112" s="1"/>
  <c r="E2526" i="112" s="1"/>
  <c r="E2527" i="112" s="1"/>
  <c r="E2528" i="112" s="1"/>
  <c r="E2529" i="112" s="1"/>
  <c r="E2530" i="112" s="1"/>
  <c r="E2531" i="112" s="1"/>
  <c r="E2532" i="112" s="1"/>
  <c r="E2533" i="112" s="1"/>
  <c r="E2534" i="112" s="1"/>
  <c r="E2535" i="112" s="1"/>
  <c r="E2536" i="112" s="1"/>
  <c r="E2537" i="112" s="1"/>
  <c r="E2538" i="112" s="1"/>
  <c r="E2539" i="112" s="1"/>
  <c r="E2540" i="112" s="1"/>
  <c r="E2541" i="112" s="1"/>
  <c r="E2542" i="112" s="1"/>
  <c r="E2543" i="112" s="1"/>
  <c r="E2544" i="112" s="1"/>
  <c r="E2545" i="112" s="1"/>
  <c r="E2546" i="112" s="1"/>
  <c r="E2547" i="112" s="1"/>
  <c r="E2548" i="112" s="1"/>
  <c r="E2549" i="112" s="1"/>
  <c r="E2550" i="112" s="1"/>
  <c r="E2551" i="112" s="1"/>
  <c r="E2552" i="112" s="1"/>
  <c r="E2553" i="112" s="1"/>
  <c r="E2554" i="112" s="1"/>
  <c r="E2555" i="112" s="1"/>
  <c r="E2556" i="112" s="1"/>
  <c r="E2557" i="112" s="1"/>
  <c r="E2558" i="112" s="1"/>
  <c r="E2559" i="112" s="1"/>
  <c r="E2560" i="112" s="1"/>
  <c r="E2561" i="112" s="1"/>
  <c r="E2562" i="112" s="1"/>
  <c r="E2563" i="112" s="1"/>
  <c r="E2564" i="112" s="1"/>
  <c r="E2565" i="112" s="1"/>
  <c r="E2566" i="112" s="1"/>
  <c r="E2567" i="112" s="1"/>
  <c r="E2568" i="112" s="1"/>
  <c r="E2569" i="112" s="1"/>
  <c r="E2570" i="112" s="1"/>
  <c r="E2571" i="112" s="1"/>
  <c r="E2572" i="112" s="1"/>
  <c r="E2573" i="112" s="1"/>
  <c r="E2574" i="112" s="1"/>
  <c r="E2575" i="112" s="1"/>
  <c r="E2576" i="112" s="1"/>
  <c r="E2577" i="112" s="1"/>
  <c r="E2578" i="112" s="1"/>
  <c r="E2579" i="112" s="1"/>
  <c r="E2580" i="112" s="1"/>
  <c r="E2581" i="112" s="1"/>
  <c r="E2582" i="112" s="1"/>
  <c r="E2583" i="112" s="1"/>
  <c r="E2584" i="112" s="1"/>
  <c r="E2585" i="112" s="1"/>
  <c r="E2586" i="112" s="1"/>
  <c r="E2587" i="112" s="1"/>
  <c r="E2588" i="112" s="1"/>
  <c r="E2589" i="112" s="1"/>
  <c r="E2590" i="112" s="1"/>
  <c r="E2591" i="112" s="1"/>
  <c r="E2592" i="112" s="1"/>
  <c r="E2593" i="112" s="1"/>
  <c r="E2594" i="112" s="1"/>
  <c r="E2595" i="112" s="1"/>
  <c r="E2596" i="112" s="1"/>
  <c r="E2597" i="112" s="1"/>
  <c r="E2598" i="112" s="1"/>
  <c r="E2599" i="112" s="1"/>
  <c r="E2600" i="112" s="1"/>
  <c r="E2601" i="112" s="1"/>
  <c r="E2602" i="112" s="1"/>
  <c r="E2603" i="112" s="1"/>
  <c r="E2604" i="112" s="1"/>
  <c r="E2605" i="112" s="1"/>
  <c r="E2606" i="112" s="1"/>
  <c r="E2607" i="112" s="1"/>
  <c r="E2608" i="112" s="1"/>
  <c r="E2609" i="112" s="1"/>
  <c r="E2610" i="112" s="1"/>
  <c r="E2611" i="112" s="1"/>
  <c r="E2612" i="112" s="1"/>
  <c r="E2613" i="112" s="1"/>
  <c r="E2614" i="112" s="1"/>
  <c r="E2615" i="112" s="1"/>
  <c r="E2616" i="112" s="1"/>
  <c r="E2617" i="112" s="1"/>
  <c r="E2618" i="112" s="1"/>
  <c r="E2619" i="112" s="1"/>
  <c r="E2620" i="112" s="1"/>
  <c r="E2621" i="112" s="1"/>
  <c r="E2622" i="112" s="1"/>
  <c r="E2623" i="112" s="1"/>
  <c r="E2624" i="112" s="1"/>
  <c r="E2625" i="112" s="1"/>
  <c r="E2626" i="112" s="1"/>
  <c r="E2627" i="112" s="1"/>
  <c r="E2628" i="112" s="1"/>
  <c r="E2629" i="112" s="1"/>
  <c r="E2630" i="112" s="1"/>
  <c r="E2631" i="112" s="1"/>
  <c r="E2632" i="112" s="1"/>
  <c r="E2633" i="112" s="1"/>
  <c r="E2634" i="112" s="1"/>
  <c r="E2635" i="112" s="1"/>
  <c r="E2636" i="112" s="1"/>
  <c r="E2637" i="112" s="1"/>
  <c r="E2638" i="112" s="1"/>
  <c r="E2639" i="112" s="1"/>
  <c r="E2640" i="112" s="1"/>
  <c r="E2641" i="112" s="1"/>
  <c r="E2642" i="112" s="1"/>
  <c r="E2643" i="112" s="1"/>
  <c r="E2644" i="112" s="1"/>
  <c r="E2645" i="112" s="1"/>
  <c r="E2646" i="112" s="1"/>
  <c r="E2647" i="112" s="1"/>
  <c r="E2648" i="112" s="1"/>
  <c r="E2649" i="112" s="1"/>
  <c r="E2650" i="112" s="1"/>
  <c r="E2651" i="112" s="1"/>
  <c r="E2652" i="112" s="1"/>
  <c r="E2653" i="112" s="1"/>
  <c r="E2654" i="112" s="1"/>
  <c r="E2655" i="112" s="1"/>
  <c r="E2656" i="112" s="1"/>
  <c r="E2657" i="112" s="1"/>
  <c r="E2658" i="112" s="1"/>
  <c r="E2659" i="112" s="1"/>
  <c r="E2660" i="112" s="1"/>
  <c r="E2661" i="112" s="1"/>
  <c r="E2662" i="112" s="1"/>
  <c r="E2663" i="112" s="1"/>
  <c r="E2664" i="112" s="1"/>
  <c r="E2665" i="112" s="1"/>
  <c r="E2666" i="112" s="1"/>
  <c r="E2667" i="112" s="1"/>
  <c r="E2668" i="112" s="1"/>
  <c r="E2669" i="112" s="1"/>
  <c r="E2670" i="112" s="1"/>
  <c r="E2671" i="112" s="1"/>
  <c r="E2672" i="112" s="1"/>
  <c r="E2673" i="112" s="1"/>
  <c r="E2674" i="112" s="1"/>
  <c r="E2675" i="112" s="1"/>
  <c r="E2676" i="112" s="1"/>
  <c r="E2677" i="112" s="1"/>
  <c r="E2678" i="112" s="1"/>
  <c r="E2679" i="112" s="1"/>
  <c r="E2680" i="112" s="1"/>
  <c r="E2681" i="112" s="1"/>
  <c r="E2682" i="112" s="1"/>
  <c r="E2683" i="112" s="1"/>
  <c r="E2684" i="112" s="1"/>
  <c r="E2685" i="112" s="1"/>
  <c r="E2686" i="112" s="1"/>
  <c r="E2687" i="112" s="1"/>
  <c r="E2688" i="112" s="1"/>
  <c r="E2689" i="112" s="1"/>
  <c r="E2690" i="112" s="1"/>
  <c r="E2691" i="112" s="1"/>
  <c r="E2692" i="112" s="1"/>
  <c r="E2693" i="112" s="1"/>
  <c r="E2694" i="112" s="1"/>
  <c r="E2695" i="112" s="1"/>
  <c r="E2696" i="112" s="1"/>
  <c r="E2697" i="112" s="1"/>
  <c r="E2698" i="112" s="1"/>
  <c r="E2699" i="112" s="1"/>
  <c r="E2700" i="112" s="1"/>
  <c r="E2701" i="112" s="1"/>
  <c r="E2702" i="112" s="1"/>
  <c r="E2703" i="112" s="1"/>
  <c r="E2704" i="112" s="1"/>
  <c r="E2705" i="112" s="1"/>
  <c r="E2706" i="112" s="1"/>
  <c r="E2707" i="112" s="1"/>
  <c r="E2708" i="112" s="1"/>
  <c r="E2709" i="112" s="1"/>
  <c r="E2710" i="112" s="1"/>
  <c r="E2711" i="112" s="1"/>
  <c r="E2712" i="112" s="1"/>
  <c r="E2713" i="112" s="1"/>
  <c r="E2714" i="112" s="1"/>
  <c r="E2715" i="112" s="1"/>
  <c r="E2716" i="112" s="1"/>
  <c r="E2717" i="112" s="1"/>
  <c r="E2718" i="112" s="1"/>
  <c r="E2719" i="112" s="1"/>
  <c r="E2720" i="112" s="1"/>
  <c r="E2721" i="112" s="1"/>
  <c r="E2722" i="112" s="1"/>
  <c r="E2723" i="112" s="1"/>
  <c r="E2724" i="112" s="1"/>
  <c r="E2725" i="112" s="1"/>
  <c r="E2726" i="112" s="1"/>
  <c r="E2727" i="112" s="1"/>
  <c r="E2728" i="112" s="1"/>
  <c r="E2729" i="112" s="1"/>
  <c r="E2730" i="112" s="1"/>
  <c r="E2731" i="112" s="1"/>
  <c r="E2732" i="112" s="1"/>
  <c r="E2733" i="112" s="1"/>
  <c r="E2734" i="112" s="1"/>
  <c r="E2735" i="112" s="1"/>
  <c r="E2736" i="112" s="1"/>
  <c r="E2737" i="112" s="1"/>
  <c r="E2738" i="112" s="1"/>
  <c r="E2739" i="112" s="1"/>
  <c r="E2740" i="112" s="1"/>
  <c r="E2741" i="112" s="1"/>
  <c r="E2742" i="112" s="1"/>
  <c r="E2743" i="112" s="1"/>
  <c r="E2744" i="112" s="1"/>
  <c r="E2745" i="112" s="1"/>
  <c r="E2746" i="112" s="1"/>
  <c r="E2747" i="112" s="1"/>
  <c r="E2748" i="112" s="1"/>
  <c r="E2749" i="112" s="1"/>
  <c r="E2750" i="112" s="1"/>
  <c r="E2751" i="112" s="1"/>
  <c r="E2752" i="112" s="1"/>
  <c r="E2753" i="112" s="1"/>
  <c r="E2754" i="112" s="1"/>
  <c r="E2755" i="112" s="1"/>
  <c r="E2756" i="112" s="1"/>
  <c r="E2757" i="112" s="1"/>
  <c r="E2758" i="112" s="1"/>
  <c r="E2759" i="112" s="1"/>
  <c r="E2760" i="112" s="1"/>
  <c r="E2761" i="112" s="1"/>
  <c r="E2762" i="112" s="1"/>
  <c r="E2763" i="112" s="1"/>
  <c r="E2764" i="112" s="1"/>
  <c r="E2765" i="112" s="1"/>
  <c r="E2766" i="112" s="1"/>
  <c r="E2767" i="112" s="1"/>
  <c r="E2768" i="112" s="1"/>
  <c r="E2769" i="112" s="1"/>
  <c r="E2770" i="112" s="1"/>
  <c r="E2771" i="112" s="1"/>
  <c r="E2772" i="112" s="1"/>
  <c r="E2773" i="112" s="1"/>
  <c r="E2774" i="112" s="1"/>
  <c r="E2775" i="112" s="1"/>
  <c r="E2776" i="112" s="1"/>
  <c r="E2777" i="112" s="1"/>
  <c r="E2778" i="112" s="1"/>
  <c r="E2779" i="112" s="1"/>
  <c r="E2780" i="112" s="1"/>
  <c r="E2781" i="112" s="1"/>
  <c r="E2782" i="112" s="1"/>
  <c r="E2783" i="112" s="1"/>
  <c r="E2784" i="112" s="1"/>
  <c r="E2785" i="112" s="1"/>
  <c r="E2786" i="112" s="1"/>
  <c r="E2787" i="112" s="1"/>
  <c r="E2788" i="112" s="1"/>
  <c r="E2789" i="112" s="1"/>
  <c r="E2790" i="112" s="1"/>
  <c r="E2791" i="112" s="1"/>
  <c r="E2792" i="112" s="1"/>
  <c r="E2793" i="112" s="1"/>
  <c r="E2794" i="112" s="1"/>
  <c r="E2795" i="112" s="1"/>
  <c r="E2796" i="112" s="1"/>
  <c r="E2797" i="112" s="1"/>
  <c r="E2798" i="112" s="1"/>
  <c r="E2799" i="112" s="1"/>
  <c r="E2800" i="112" s="1"/>
  <c r="E2801" i="112" s="1"/>
  <c r="E2802" i="112" s="1"/>
  <c r="E2803" i="112" s="1"/>
  <c r="E2804" i="112" s="1"/>
  <c r="E2805" i="112" s="1"/>
  <c r="E2806" i="112" s="1"/>
  <c r="E2807" i="112" s="1"/>
  <c r="E2808" i="112" s="1"/>
  <c r="E2809" i="112" s="1"/>
  <c r="E2810" i="112" s="1"/>
  <c r="E2811" i="112" s="1"/>
  <c r="E2812" i="112" s="1"/>
  <c r="E2813" i="112" s="1"/>
  <c r="E2814" i="112" s="1"/>
  <c r="E2815" i="112" s="1"/>
  <c r="E2816" i="112" s="1"/>
  <c r="E2817" i="112" s="1"/>
  <c r="E2818" i="112" s="1"/>
  <c r="E2819" i="112" s="1"/>
  <c r="E2820" i="112" s="1"/>
  <c r="E2821" i="112" s="1"/>
  <c r="E2822" i="112" s="1"/>
  <c r="E2823" i="112" s="1"/>
  <c r="E2824" i="112" s="1"/>
  <c r="E2825" i="112" s="1"/>
  <c r="E2826" i="112" s="1"/>
  <c r="E2827" i="112" s="1"/>
  <c r="E2828" i="112" s="1"/>
  <c r="E2829" i="112" s="1"/>
  <c r="E2830" i="112" s="1"/>
  <c r="E2831" i="112" s="1"/>
  <c r="E2832" i="112" s="1"/>
  <c r="E2833" i="112" s="1"/>
  <c r="E2834" i="112" s="1"/>
  <c r="E2835" i="112" s="1"/>
  <c r="E2836" i="112" s="1"/>
  <c r="E2837" i="112" s="1"/>
  <c r="E2838" i="112" s="1"/>
  <c r="E2839" i="112" s="1"/>
  <c r="E2840" i="112" s="1"/>
  <c r="E2841" i="112" s="1"/>
  <c r="E2842" i="112" s="1"/>
  <c r="E2843" i="112" s="1"/>
  <c r="E2844" i="112" s="1"/>
  <c r="E2845" i="112" s="1"/>
  <c r="E2846" i="112" s="1"/>
  <c r="E2847" i="112" s="1"/>
  <c r="E2848" i="112" s="1"/>
  <c r="E2849" i="112" s="1"/>
  <c r="E2850" i="112" s="1"/>
  <c r="E2851" i="112" s="1"/>
  <c r="E2852" i="112" s="1"/>
  <c r="E2853" i="112" s="1"/>
  <c r="E2854" i="112" s="1"/>
  <c r="E2855" i="112" s="1"/>
  <c r="E2856" i="112" s="1"/>
  <c r="E2857" i="112" s="1"/>
  <c r="E2858" i="112" s="1"/>
  <c r="E2859" i="112" s="1"/>
  <c r="E2860" i="112" s="1"/>
  <c r="E2861" i="112" s="1"/>
  <c r="E2862" i="112" s="1"/>
  <c r="E2863" i="112" s="1"/>
  <c r="E2864" i="112" s="1"/>
  <c r="E2865" i="112" s="1"/>
  <c r="E2866" i="112" s="1"/>
  <c r="E2867" i="112" s="1"/>
  <c r="E2868" i="112" s="1"/>
  <c r="E2869" i="112" s="1"/>
  <c r="E2870" i="112" s="1"/>
  <c r="E2871" i="112" s="1"/>
  <c r="E2872" i="112" s="1"/>
  <c r="E2873" i="112" s="1"/>
  <c r="E2874" i="112" s="1"/>
  <c r="E2875" i="112" s="1"/>
  <c r="E2876" i="112" s="1"/>
  <c r="E2877" i="112" s="1"/>
  <c r="E2878" i="112" s="1"/>
  <c r="E2879" i="112" s="1"/>
  <c r="E2880" i="112" s="1"/>
  <c r="E2881" i="112" s="1"/>
  <c r="E2882" i="112" s="1"/>
  <c r="E2883" i="112" s="1"/>
  <c r="E2884" i="112" s="1"/>
  <c r="E2885" i="112" s="1"/>
  <c r="E2886" i="112" s="1"/>
  <c r="E2887" i="112" s="1"/>
  <c r="E2888" i="112" s="1"/>
  <c r="E2889" i="112" s="1"/>
  <c r="E2890" i="112" s="1"/>
  <c r="E2891" i="112" s="1"/>
  <c r="E2892" i="112" s="1"/>
  <c r="E2893" i="112" s="1"/>
  <c r="E2894" i="112" s="1"/>
  <c r="E2895" i="112" s="1"/>
  <c r="E2896" i="112" s="1"/>
  <c r="E2897" i="112" s="1"/>
  <c r="E2898" i="112" s="1"/>
  <c r="E2899" i="112" s="1"/>
  <c r="E2900" i="112" s="1"/>
  <c r="E2901" i="112" s="1"/>
  <c r="E2902" i="112" s="1"/>
  <c r="E2903" i="112" s="1"/>
  <c r="E2904" i="112" s="1"/>
  <c r="E2905" i="112" s="1"/>
  <c r="E2906" i="112" s="1"/>
  <c r="E2907" i="112" s="1"/>
  <c r="E2908" i="112" s="1"/>
  <c r="E2909" i="112" s="1"/>
  <c r="E2910" i="112" s="1"/>
  <c r="E2911" i="112" s="1"/>
  <c r="E2912" i="112" s="1"/>
  <c r="E2913" i="112" s="1"/>
  <c r="E2914" i="112" s="1"/>
  <c r="E2915" i="112" s="1"/>
  <c r="E2916" i="112" s="1"/>
  <c r="E2917" i="112" s="1"/>
  <c r="E2918" i="112" s="1"/>
  <c r="E2919" i="112" s="1"/>
  <c r="E2920" i="112" s="1"/>
  <c r="E2921" i="112" s="1"/>
  <c r="E2922" i="112" s="1"/>
  <c r="E2923" i="112" s="1"/>
  <c r="E2924" i="112" s="1"/>
  <c r="E2925" i="112" s="1"/>
  <c r="E2926" i="112" s="1"/>
  <c r="E2927" i="112" s="1"/>
  <c r="E2928" i="112" s="1"/>
  <c r="E2929" i="112" s="1"/>
  <c r="E2930" i="112" s="1"/>
  <c r="E2931" i="112" s="1"/>
  <c r="E2932" i="112" s="1"/>
  <c r="E2933" i="112" s="1"/>
  <c r="E2934" i="112" s="1"/>
  <c r="E2935" i="112" s="1"/>
  <c r="E2936" i="112" s="1"/>
  <c r="E2937" i="112" s="1"/>
  <c r="E2938" i="112" s="1"/>
  <c r="E2939" i="112" s="1"/>
  <c r="E2940" i="112" s="1"/>
  <c r="E2941" i="112" s="1"/>
  <c r="E2942" i="112" s="1"/>
  <c r="E2943" i="112" s="1"/>
  <c r="E2944" i="112" s="1"/>
  <c r="E2945" i="112" s="1"/>
  <c r="E2946" i="112" s="1"/>
  <c r="E2947" i="112" s="1"/>
  <c r="E2948" i="112" s="1"/>
  <c r="E2949" i="112" s="1"/>
  <c r="E2950" i="112" s="1"/>
  <c r="E2951" i="112" s="1"/>
  <c r="E2952" i="112" s="1"/>
  <c r="E2953" i="112" s="1"/>
  <c r="E2954" i="112" s="1"/>
  <c r="E2955" i="112" s="1"/>
  <c r="E2956" i="112" s="1"/>
  <c r="E2957" i="112" s="1"/>
  <c r="E2958" i="112" s="1"/>
  <c r="E2959" i="112" s="1"/>
  <c r="E2960" i="112" s="1"/>
  <c r="E2961" i="112" s="1"/>
  <c r="E2962" i="112" s="1"/>
  <c r="E2963" i="112" s="1"/>
  <c r="E2964" i="112" s="1"/>
  <c r="E2965" i="112" s="1"/>
  <c r="E2966" i="112" s="1"/>
  <c r="E2967" i="112" s="1"/>
  <c r="E2968" i="112" s="1"/>
  <c r="E2969" i="112" s="1"/>
  <c r="E2970" i="112" s="1"/>
  <c r="E2971" i="112" s="1"/>
  <c r="E2972" i="112" s="1"/>
  <c r="E2973" i="112" s="1"/>
  <c r="E2974" i="112" s="1"/>
  <c r="E2975" i="112" s="1"/>
  <c r="E2976" i="112" s="1"/>
  <c r="E2977" i="112" s="1"/>
  <c r="E2978" i="112" s="1"/>
  <c r="E2979" i="112" s="1"/>
  <c r="E2980" i="112" s="1"/>
  <c r="E2981" i="112" s="1"/>
  <c r="E2982" i="112" s="1"/>
  <c r="E2983" i="112" s="1"/>
  <c r="E2984" i="112" s="1"/>
  <c r="E2985" i="112" s="1"/>
  <c r="E2986" i="112" s="1"/>
  <c r="E2987" i="112" s="1"/>
  <c r="E2988" i="112" s="1"/>
  <c r="E2989" i="112" s="1"/>
  <c r="E2990" i="112" s="1"/>
  <c r="E2991" i="112" s="1"/>
  <c r="E2992" i="112" s="1"/>
  <c r="E2993" i="112" s="1"/>
  <c r="E2994" i="112" s="1"/>
  <c r="E2995" i="112" s="1"/>
  <c r="E2996" i="112" s="1"/>
  <c r="E2997" i="112" s="1"/>
  <c r="E2998" i="112" s="1"/>
  <c r="E2999" i="112" s="1"/>
  <c r="E3000" i="112" s="1"/>
  <c r="E3001" i="112" s="1"/>
  <c r="E3002" i="112" s="1"/>
  <c r="E3003" i="112" s="1"/>
  <c r="E3004" i="112" s="1"/>
  <c r="E3005" i="112" s="1"/>
  <c r="E3006" i="112" s="1"/>
  <c r="E3007" i="112" s="1"/>
  <c r="E3008" i="112" s="1"/>
  <c r="E3009" i="112" s="1"/>
  <c r="E3010" i="112" s="1"/>
  <c r="E3011" i="112" s="1"/>
  <c r="E3012" i="112" s="1"/>
  <c r="E3013" i="112" s="1"/>
  <c r="E3014" i="112" s="1"/>
  <c r="E3015" i="112" s="1"/>
  <c r="E3016" i="112" s="1"/>
  <c r="E3017" i="112" s="1"/>
  <c r="E3018" i="112" s="1"/>
  <c r="E3019" i="112" s="1"/>
  <c r="E3020" i="112" s="1"/>
  <c r="E3021" i="112" s="1"/>
  <c r="E3022" i="112" s="1"/>
  <c r="E3023" i="112" s="1"/>
  <c r="E3024" i="112" s="1"/>
  <c r="E3025" i="112" s="1"/>
  <c r="E3026" i="112" s="1"/>
  <c r="E3027" i="112" s="1"/>
  <c r="E3028" i="112" s="1"/>
  <c r="E3029" i="112" s="1"/>
  <c r="E3030" i="112" s="1"/>
  <c r="E3031" i="112" s="1"/>
  <c r="E3032" i="112" s="1"/>
  <c r="E3033" i="112" s="1"/>
  <c r="E3034" i="112" s="1"/>
  <c r="E3035" i="112" s="1"/>
  <c r="E3036" i="112" s="1"/>
  <c r="E3037" i="112" s="1"/>
  <c r="E3038" i="112" s="1"/>
  <c r="E3039" i="112" s="1"/>
  <c r="E3040" i="112" s="1"/>
  <c r="E3041" i="112" s="1"/>
  <c r="E3042" i="112" s="1"/>
  <c r="E3043" i="112" s="1"/>
  <c r="E3044" i="112" s="1"/>
  <c r="E3045" i="112" s="1"/>
  <c r="E3046" i="112" s="1"/>
  <c r="E3047" i="112" s="1"/>
  <c r="E3048" i="112" s="1"/>
  <c r="E3049" i="112" s="1"/>
  <c r="E3050" i="112" s="1"/>
  <c r="E3051" i="112" s="1"/>
  <c r="E3052" i="112" s="1"/>
  <c r="E3053" i="112" s="1"/>
  <c r="E3054" i="112" s="1"/>
  <c r="E3055" i="112" s="1"/>
  <c r="E3056" i="112" s="1"/>
  <c r="E3057" i="112" s="1"/>
  <c r="E3058" i="112" s="1"/>
  <c r="E3059" i="112" s="1"/>
  <c r="E3060" i="112" s="1"/>
  <c r="E3061" i="112" s="1"/>
  <c r="E3062" i="112" s="1"/>
  <c r="E3063" i="112" s="1"/>
  <c r="E3064" i="112" s="1"/>
  <c r="E3065" i="112" s="1"/>
  <c r="E3066" i="112" s="1"/>
  <c r="E3067" i="112" s="1"/>
  <c r="E3068" i="112" s="1"/>
  <c r="E3069" i="112" s="1"/>
  <c r="E3070" i="112" s="1"/>
  <c r="E3071" i="112" s="1"/>
  <c r="E3072" i="112" s="1"/>
  <c r="E3073" i="112" s="1"/>
  <c r="E3074" i="112" s="1"/>
  <c r="E3075" i="112" s="1"/>
  <c r="E3076" i="112" s="1"/>
  <c r="E3077" i="112" s="1"/>
  <c r="E3078" i="112" s="1"/>
  <c r="E3079" i="112" s="1"/>
  <c r="E3080" i="112" s="1"/>
  <c r="E3081" i="112" s="1"/>
  <c r="E3082" i="112" s="1"/>
  <c r="E3083" i="112" s="1"/>
  <c r="E3084" i="112" s="1"/>
  <c r="E3085" i="112" s="1"/>
  <c r="E3086" i="112" s="1"/>
  <c r="E3087" i="112" s="1"/>
  <c r="E3088" i="112" s="1"/>
  <c r="E3089" i="112" s="1"/>
  <c r="E3090" i="112" s="1"/>
  <c r="E3091" i="112" s="1"/>
  <c r="E3092" i="112" s="1"/>
  <c r="E3093" i="112" s="1"/>
  <c r="E3094" i="112" s="1"/>
  <c r="E3095" i="112" s="1"/>
  <c r="E3096" i="112" s="1"/>
  <c r="E3097" i="112" s="1"/>
  <c r="E3098" i="112" s="1"/>
  <c r="E3099" i="112" s="1"/>
  <c r="E3100" i="112" s="1"/>
  <c r="E3101" i="112" s="1"/>
  <c r="E3102" i="112" s="1"/>
  <c r="E3103" i="112" s="1"/>
  <c r="E3104" i="112" s="1"/>
  <c r="E3105" i="112" s="1"/>
  <c r="E3106" i="112" s="1"/>
  <c r="E3107" i="112" s="1"/>
  <c r="E3108" i="112" s="1"/>
  <c r="E3109" i="112" s="1"/>
  <c r="E3110" i="112" s="1"/>
  <c r="E3111" i="112" s="1"/>
  <c r="E3112" i="112" s="1"/>
  <c r="E3113" i="112" s="1"/>
  <c r="E3114" i="112" s="1"/>
  <c r="E3115" i="112" s="1"/>
  <c r="E3116" i="112" s="1"/>
  <c r="E3117" i="112" s="1"/>
  <c r="E3118" i="112" s="1"/>
  <c r="E3119" i="112" s="1"/>
  <c r="E3120" i="112" s="1"/>
  <c r="E3121" i="112" s="1"/>
  <c r="E3122" i="112" s="1"/>
  <c r="E3123" i="112" s="1"/>
  <c r="E3124" i="112" s="1"/>
  <c r="E3125" i="112" s="1"/>
  <c r="E3126" i="112" s="1"/>
  <c r="E3127" i="112" s="1"/>
  <c r="E3128" i="112" s="1"/>
  <c r="E3129" i="112" s="1"/>
  <c r="E3130" i="112" s="1"/>
  <c r="E3131" i="112" s="1"/>
  <c r="E3132" i="112" s="1"/>
  <c r="E3133" i="112" s="1"/>
  <c r="E3134" i="112" s="1"/>
  <c r="E3135" i="112" s="1"/>
  <c r="E3136" i="112" s="1"/>
  <c r="E3137" i="112" s="1"/>
  <c r="E3138" i="112" s="1"/>
  <c r="E3139" i="112" s="1"/>
  <c r="E3140" i="112" s="1"/>
  <c r="E3141" i="112" s="1"/>
  <c r="E3142" i="112" s="1"/>
  <c r="E3143" i="112" s="1"/>
  <c r="E3144" i="112" s="1"/>
  <c r="E3145" i="112" s="1"/>
  <c r="E3146" i="112" s="1"/>
  <c r="E3147" i="112" s="1"/>
  <c r="E3148" i="112" s="1"/>
  <c r="E3149" i="112" s="1"/>
  <c r="E3150" i="112" s="1"/>
  <c r="E3151" i="112" s="1"/>
  <c r="E3152" i="112" s="1"/>
  <c r="E3153" i="112" s="1"/>
  <c r="E3154" i="112" s="1"/>
  <c r="E3155" i="112" s="1"/>
  <c r="E3156" i="112" s="1"/>
  <c r="E3157" i="112" s="1"/>
  <c r="E3158" i="112" s="1"/>
  <c r="E3159" i="112" s="1"/>
  <c r="E3160" i="112" s="1"/>
  <c r="E3161" i="112" s="1"/>
  <c r="E3162" i="112" s="1"/>
  <c r="E3163" i="112" s="1"/>
  <c r="E3164" i="112" s="1"/>
  <c r="E3165" i="112" s="1"/>
  <c r="E3166" i="112" s="1"/>
  <c r="E3167" i="112" s="1"/>
  <c r="E3168" i="112" s="1"/>
  <c r="E3169" i="112" s="1"/>
  <c r="E3170" i="112" s="1"/>
  <c r="E3171" i="112" s="1"/>
  <c r="E3172" i="112" s="1"/>
  <c r="E3173" i="112" s="1"/>
  <c r="E3174" i="112" s="1"/>
  <c r="E3175" i="112" s="1"/>
  <c r="E3176" i="112" s="1"/>
  <c r="E3177" i="112" s="1"/>
  <c r="E3178" i="112" s="1"/>
  <c r="E3179" i="112" s="1"/>
  <c r="E3180" i="112" s="1"/>
  <c r="E3181" i="112" s="1"/>
  <c r="E3182" i="112" s="1"/>
  <c r="E3183" i="112" s="1"/>
  <c r="E3184" i="112" s="1"/>
  <c r="E3185" i="112" s="1"/>
  <c r="E3186" i="112" s="1"/>
  <c r="E3187" i="112" s="1"/>
  <c r="E3188" i="112" s="1"/>
  <c r="E3189" i="112" s="1"/>
  <c r="E3190" i="112" s="1"/>
  <c r="E3191" i="112" s="1"/>
  <c r="E3192" i="112" s="1"/>
  <c r="E3193" i="112" s="1"/>
  <c r="E3194" i="112" s="1"/>
  <c r="E3195" i="112" s="1"/>
  <c r="E3196" i="112" s="1"/>
  <c r="E3197" i="112" s="1"/>
  <c r="E3198" i="112" s="1"/>
  <c r="E3199" i="112" s="1"/>
  <c r="E3200" i="112" s="1"/>
  <c r="E3201" i="112" s="1"/>
  <c r="E3202" i="112" s="1"/>
  <c r="E3203" i="112" s="1"/>
  <c r="E3204" i="112" s="1"/>
  <c r="E3205" i="112" s="1"/>
  <c r="E3206" i="112" s="1"/>
  <c r="E3207" i="112" s="1"/>
  <c r="E3208" i="112" s="1"/>
  <c r="E3209" i="112" s="1"/>
  <c r="E3210" i="112" s="1"/>
  <c r="E3211" i="112" s="1"/>
  <c r="E3212" i="112" s="1"/>
  <c r="E3213" i="112" s="1"/>
  <c r="E3214" i="112" s="1"/>
  <c r="E3215" i="112" s="1"/>
  <c r="E3216" i="112" s="1"/>
  <c r="E3217" i="112" s="1"/>
  <c r="E3218" i="112" s="1"/>
  <c r="E3219" i="112" s="1"/>
  <c r="E3220" i="112" s="1"/>
  <c r="E3221" i="112" s="1"/>
  <c r="E3222" i="112" s="1"/>
  <c r="E3223" i="112" s="1"/>
  <c r="E3224" i="112" s="1"/>
  <c r="E3225" i="112" s="1"/>
  <c r="E3226" i="112" s="1"/>
  <c r="E3227" i="112" s="1"/>
  <c r="E3228" i="112" s="1"/>
  <c r="E3229" i="112" s="1"/>
  <c r="E3230" i="112" s="1"/>
  <c r="E3231" i="112" s="1"/>
  <c r="E3232" i="112" s="1"/>
  <c r="E3233" i="112" s="1"/>
  <c r="E3234" i="112" s="1"/>
  <c r="E3235" i="112" s="1"/>
  <c r="E3236" i="112" s="1"/>
  <c r="E3237" i="112" s="1"/>
  <c r="E3238" i="112" s="1"/>
  <c r="E3239" i="112" s="1"/>
  <c r="E3240" i="112" s="1"/>
  <c r="E3241" i="112" s="1"/>
  <c r="E3242" i="112" s="1"/>
  <c r="E3243" i="112" s="1"/>
  <c r="E3244" i="112" s="1"/>
  <c r="E3245" i="112" s="1"/>
  <c r="E3246" i="112" s="1"/>
  <c r="E3247" i="112" s="1"/>
  <c r="E3248" i="112" s="1"/>
  <c r="E3249" i="112" s="1"/>
  <c r="E3250" i="112" s="1"/>
  <c r="E3251" i="112" s="1"/>
  <c r="E3252" i="112" s="1"/>
  <c r="E3253" i="112" s="1"/>
  <c r="E3254" i="112" s="1"/>
  <c r="E3255" i="112" s="1"/>
  <c r="E3256" i="112" s="1"/>
  <c r="E3257" i="112" s="1"/>
  <c r="E3258" i="112" s="1"/>
  <c r="E3259" i="112" s="1"/>
  <c r="E3260" i="112" s="1"/>
  <c r="E3261" i="112" s="1"/>
  <c r="E3262" i="112" s="1"/>
  <c r="E3263" i="112" s="1"/>
  <c r="E3264" i="112" s="1"/>
  <c r="E3265" i="112" s="1"/>
  <c r="E3266" i="112" s="1"/>
  <c r="E3267" i="112" s="1"/>
  <c r="E3268" i="112" s="1"/>
  <c r="E3269" i="112" s="1"/>
  <c r="E3270" i="112" s="1"/>
  <c r="E3271" i="112" s="1"/>
  <c r="E3272" i="112" s="1"/>
  <c r="E3273" i="112" s="1"/>
  <c r="E3274" i="112" s="1"/>
  <c r="E3275" i="112" s="1"/>
  <c r="E3276" i="112" s="1"/>
  <c r="E3277" i="112" s="1"/>
  <c r="E3278" i="112" s="1"/>
  <c r="E3279" i="112" s="1"/>
  <c r="E3280" i="112" s="1"/>
  <c r="E3281" i="112" s="1"/>
  <c r="E3282" i="112" s="1"/>
  <c r="E3283" i="112" s="1"/>
  <c r="E3284" i="112" s="1"/>
  <c r="E3285" i="112" s="1"/>
  <c r="E3286" i="112" s="1"/>
  <c r="E3287" i="112" s="1"/>
  <c r="E3288" i="112" s="1"/>
  <c r="E3289" i="112" s="1"/>
  <c r="E3290" i="112" s="1"/>
  <c r="E3291" i="112" s="1"/>
  <c r="E3292" i="112" s="1"/>
  <c r="E3293" i="112" s="1"/>
  <c r="E3294" i="112" s="1"/>
  <c r="E3295" i="112" s="1"/>
  <c r="E3296" i="112" s="1"/>
  <c r="E3297" i="112" s="1"/>
  <c r="E3298" i="112" s="1"/>
  <c r="E3299" i="112" s="1"/>
  <c r="E3300" i="112" s="1"/>
  <c r="E3301" i="112" s="1"/>
  <c r="E3302" i="112" s="1"/>
  <c r="E3303" i="112" s="1"/>
  <c r="E3304" i="112" s="1"/>
  <c r="E3305" i="112" s="1"/>
  <c r="E3306" i="112" s="1"/>
  <c r="E3307" i="112" s="1"/>
  <c r="E3308" i="112" s="1"/>
  <c r="E3309" i="112" s="1"/>
  <c r="E3310" i="112" s="1"/>
  <c r="E3311" i="112" s="1"/>
  <c r="E3312" i="112" s="1"/>
  <c r="E3313" i="112" s="1"/>
  <c r="E3314" i="112" s="1"/>
  <c r="E3315" i="112" s="1"/>
  <c r="E3316" i="112" s="1"/>
  <c r="E3317" i="112" s="1"/>
  <c r="E3318" i="112" s="1"/>
  <c r="E3319" i="112" s="1"/>
  <c r="E3320" i="112" s="1"/>
  <c r="E3321" i="112" s="1"/>
  <c r="E3322" i="112" s="1"/>
  <c r="E3323" i="112" s="1"/>
  <c r="E3324" i="112" s="1"/>
  <c r="E3325" i="112" s="1"/>
  <c r="E3326" i="112" s="1"/>
  <c r="E3327" i="112" s="1"/>
  <c r="E3328" i="112" s="1"/>
  <c r="E3329" i="112" s="1"/>
  <c r="E3330" i="112" s="1"/>
  <c r="E3331" i="112" s="1"/>
  <c r="E3332" i="112" s="1"/>
  <c r="E3333" i="112" s="1"/>
  <c r="E3334" i="112" s="1"/>
  <c r="E3335" i="112" s="1"/>
  <c r="E3336" i="112" s="1"/>
  <c r="E3337" i="112" s="1"/>
  <c r="E3338" i="112" s="1"/>
  <c r="E3339" i="112" s="1"/>
  <c r="E3340" i="112" s="1"/>
  <c r="E3341" i="112" s="1"/>
  <c r="E3342" i="112" s="1"/>
  <c r="E3343" i="112" s="1"/>
  <c r="E3344" i="112" s="1"/>
  <c r="E3345" i="112" s="1"/>
  <c r="E3346" i="112" s="1"/>
  <c r="E3347" i="112" s="1"/>
  <c r="E3348" i="112" s="1"/>
  <c r="E3349" i="112" s="1"/>
  <c r="E3350" i="112" s="1"/>
  <c r="E3351" i="112" s="1"/>
  <c r="E3352" i="112" s="1"/>
  <c r="E3353" i="112" s="1"/>
  <c r="E3354" i="112" s="1"/>
  <c r="E3355" i="112" s="1"/>
  <c r="E3356" i="112" s="1"/>
  <c r="E3357" i="112" s="1"/>
  <c r="E3358" i="112" s="1"/>
  <c r="E3359" i="112" s="1"/>
  <c r="E3360" i="112" s="1"/>
  <c r="E3361" i="112" s="1"/>
  <c r="E3362" i="112" s="1"/>
  <c r="E3363" i="112" s="1"/>
  <c r="E3364" i="112" s="1"/>
  <c r="E3365" i="112" s="1"/>
  <c r="E3366" i="112" s="1"/>
  <c r="E3367" i="112" s="1"/>
  <c r="E3368" i="112" s="1"/>
  <c r="E3369" i="112" s="1"/>
  <c r="E3370" i="112" s="1"/>
  <c r="E3371" i="112" s="1"/>
  <c r="E3372" i="112" s="1"/>
  <c r="E3373" i="112" s="1"/>
  <c r="E3374" i="112" s="1"/>
  <c r="E3375" i="112" s="1"/>
  <c r="E3376" i="112" s="1"/>
  <c r="E3377" i="112" s="1"/>
  <c r="E3378" i="112" s="1"/>
  <c r="E3379" i="112" s="1"/>
  <c r="E3380" i="112" s="1"/>
  <c r="E3381" i="112" s="1"/>
  <c r="E3382" i="112" s="1"/>
  <c r="E3383" i="112" s="1"/>
  <c r="E3384" i="112" s="1"/>
  <c r="E3385" i="112" s="1"/>
  <c r="E3386" i="112" s="1"/>
  <c r="E3387" i="112" s="1"/>
  <c r="E3388" i="112" s="1"/>
  <c r="E3389" i="112" s="1"/>
  <c r="E3390" i="112" s="1"/>
  <c r="E3391" i="112" s="1"/>
  <c r="E3392" i="112" s="1"/>
  <c r="E3393" i="112" s="1"/>
  <c r="E3394" i="112" s="1"/>
  <c r="E3395" i="112" s="1"/>
  <c r="E3396" i="112" s="1"/>
  <c r="E3397" i="112" s="1"/>
  <c r="E3398" i="112" s="1"/>
  <c r="E3399" i="112" s="1"/>
  <c r="E3400" i="112" s="1"/>
  <c r="E3401" i="112" s="1"/>
  <c r="E3402" i="112" s="1"/>
  <c r="E3403" i="112" s="1"/>
  <c r="E3404" i="112" s="1"/>
  <c r="E3405" i="112" s="1"/>
  <c r="E3406" i="112" s="1"/>
  <c r="E3407" i="112" s="1"/>
  <c r="E3408" i="112" s="1"/>
  <c r="E3409" i="112" s="1"/>
  <c r="E3410" i="112" s="1"/>
  <c r="E3411" i="112" s="1"/>
  <c r="E3412" i="112" s="1"/>
  <c r="E3413" i="112" s="1"/>
  <c r="E3414" i="112" s="1"/>
  <c r="E3415" i="112" s="1"/>
  <c r="E3416" i="112" s="1"/>
  <c r="E3417" i="112" s="1"/>
  <c r="E3418" i="112" s="1"/>
  <c r="E3419" i="112" s="1"/>
  <c r="E3420" i="112" s="1"/>
  <c r="E3421" i="112" s="1"/>
  <c r="E3422" i="112" s="1"/>
  <c r="E3423" i="112" s="1"/>
  <c r="E3424" i="112" s="1"/>
  <c r="E3425" i="112" s="1"/>
  <c r="E3426" i="112" s="1"/>
  <c r="E3427" i="112" s="1"/>
  <c r="E3428" i="112" s="1"/>
  <c r="E3429" i="112" s="1"/>
  <c r="E3430" i="112" s="1"/>
  <c r="E3431" i="112" s="1"/>
  <c r="E3432" i="112" s="1"/>
  <c r="E3433" i="112" s="1"/>
  <c r="E3434" i="112" s="1"/>
  <c r="E3435" i="112" s="1"/>
  <c r="E3436" i="112" s="1"/>
  <c r="E3437" i="112" s="1"/>
  <c r="E3438" i="112" s="1"/>
  <c r="E3439" i="112" s="1"/>
  <c r="E3440" i="112" s="1"/>
  <c r="E3441" i="112" s="1"/>
  <c r="E3442" i="112" s="1"/>
  <c r="E3443" i="112" s="1"/>
  <c r="E3444" i="112" s="1"/>
  <c r="E3445" i="112" s="1"/>
  <c r="E3446" i="112" s="1"/>
  <c r="E3447" i="112" s="1"/>
  <c r="E3448" i="112" s="1"/>
  <c r="E3449" i="112" s="1"/>
  <c r="E3450" i="112" s="1"/>
  <c r="E3451" i="112" s="1"/>
  <c r="E3452" i="112" s="1"/>
  <c r="E3453" i="112" s="1"/>
  <c r="E3454" i="112" s="1"/>
  <c r="E3455" i="112" s="1"/>
  <c r="E3456" i="112" s="1"/>
  <c r="E3457" i="112" s="1"/>
  <c r="E3458" i="112" s="1"/>
  <c r="E3459" i="112" s="1"/>
  <c r="E3460" i="112" s="1"/>
  <c r="E3461" i="112" s="1"/>
  <c r="E3462" i="112" s="1"/>
  <c r="E3463" i="112" s="1"/>
  <c r="E3464" i="112" s="1"/>
  <c r="E3465" i="112" s="1"/>
  <c r="E3466" i="112" s="1"/>
  <c r="E3467" i="112" s="1"/>
  <c r="E3468" i="112" s="1"/>
  <c r="E3469" i="112" s="1"/>
  <c r="E3470" i="112" s="1"/>
  <c r="E3471" i="112" s="1"/>
  <c r="E3472" i="112" s="1"/>
  <c r="E3473" i="112" s="1"/>
  <c r="E3474" i="112" s="1"/>
  <c r="E3475" i="112" s="1"/>
  <c r="E3476" i="112" s="1"/>
  <c r="E3477" i="112" s="1"/>
  <c r="E3478" i="112" s="1"/>
  <c r="E3479" i="112" s="1"/>
  <c r="E3480" i="112" s="1"/>
  <c r="E3481" i="112" s="1"/>
  <c r="E3482" i="112" s="1"/>
  <c r="E3483" i="112" s="1"/>
  <c r="E3484" i="112" s="1"/>
  <c r="E3485" i="112" s="1"/>
  <c r="E3486" i="112" s="1"/>
  <c r="E3487" i="112" s="1"/>
  <c r="E3488" i="112" s="1"/>
  <c r="E3489" i="112" s="1"/>
  <c r="E3490" i="112" s="1"/>
  <c r="E3491" i="112" s="1"/>
  <c r="E3492" i="112" s="1"/>
  <c r="E3493" i="112" s="1"/>
  <c r="E3494" i="112" s="1"/>
  <c r="E3495" i="112" s="1"/>
  <c r="E3496" i="112" s="1"/>
  <c r="E3497" i="112" s="1"/>
  <c r="E3498" i="112" s="1"/>
  <c r="E3499" i="112" s="1"/>
  <c r="E3500" i="112" s="1"/>
  <c r="E3501" i="112" s="1"/>
  <c r="E3502" i="112" s="1"/>
  <c r="E3503" i="112" s="1"/>
  <c r="E3504" i="112" s="1"/>
  <c r="E3505" i="112" s="1"/>
  <c r="E3506" i="112" s="1"/>
  <c r="E3507" i="112" s="1"/>
  <c r="E3508" i="112" s="1"/>
  <c r="E3509" i="112" s="1"/>
  <c r="E3510" i="112" s="1"/>
  <c r="E3511" i="112" s="1"/>
  <c r="E3512" i="112" s="1"/>
  <c r="E3513" i="112" s="1"/>
  <c r="E3514" i="112" s="1"/>
  <c r="E3515" i="112" s="1"/>
  <c r="E3516" i="112" s="1"/>
  <c r="E3517" i="112" s="1"/>
  <c r="E3518" i="112" s="1"/>
  <c r="E3519" i="112" s="1"/>
  <c r="E3520" i="112" s="1"/>
  <c r="E3521" i="112" s="1"/>
  <c r="E3522" i="112" s="1"/>
  <c r="E3523" i="112" s="1"/>
  <c r="E3524" i="112" s="1"/>
  <c r="E3525" i="112" s="1"/>
  <c r="E3526" i="112" s="1"/>
  <c r="E3527" i="112" s="1"/>
  <c r="E3528" i="112" s="1"/>
  <c r="E3529" i="112" s="1"/>
  <c r="E3530" i="112" s="1"/>
  <c r="E3531" i="112" s="1"/>
  <c r="E3532" i="112" s="1"/>
  <c r="E3533" i="112" s="1"/>
  <c r="E3534" i="112" s="1"/>
  <c r="E3535" i="112" s="1"/>
  <c r="E3536" i="112" s="1"/>
  <c r="E3537" i="112" s="1"/>
  <c r="E3538" i="112" s="1"/>
  <c r="E3539" i="112" s="1"/>
  <c r="E3540" i="112" s="1"/>
  <c r="E3541" i="112" s="1"/>
  <c r="E3542" i="112" s="1"/>
  <c r="E3543" i="112" s="1"/>
  <c r="E3544" i="112" s="1"/>
  <c r="E3545" i="112" s="1"/>
  <c r="E3546" i="112" s="1"/>
  <c r="E3547" i="112" s="1"/>
  <c r="E3548" i="112" s="1"/>
  <c r="E3549" i="112" s="1"/>
  <c r="E3550" i="112" s="1"/>
  <c r="E3551" i="112" s="1"/>
  <c r="E3552" i="112" s="1"/>
  <c r="E3553" i="112" s="1"/>
  <c r="E3554" i="112" s="1"/>
  <c r="E3555" i="112" s="1"/>
  <c r="E3556" i="112" s="1"/>
  <c r="E3557" i="112" s="1"/>
  <c r="E3558" i="112" s="1"/>
  <c r="E3559" i="112" s="1"/>
  <c r="E3560" i="112" s="1"/>
  <c r="E3561" i="112" s="1"/>
  <c r="E3562" i="112" s="1"/>
  <c r="E3563" i="112" s="1"/>
  <c r="E3564" i="112" s="1"/>
  <c r="E3565" i="112" s="1"/>
  <c r="E3566" i="112" s="1"/>
  <c r="E3567" i="112" s="1"/>
  <c r="E3568" i="112" s="1"/>
  <c r="E3569" i="112" s="1"/>
  <c r="E3570" i="112" s="1"/>
  <c r="E3571" i="112" s="1"/>
  <c r="E3572" i="112" s="1"/>
  <c r="E3573" i="112" s="1"/>
  <c r="E3574" i="112" s="1"/>
  <c r="E3575" i="112" s="1"/>
  <c r="E3576" i="112" s="1"/>
  <c r="E3577" i="112" s="1"/>
  <c r="E3578" i="112" s="1"/>
  <c r="E3579" i="112" s="1"/>
  <c r="E3580" i="112" s="1"/>
  <c r="E3581" i="112" s="1"/>
  <c r="E3582" i="112" s="1"/>
  <c r="E3583" i="112" s="1"/>
  <c r="E3584" i="112" s="1"/>
  <c r="E3585" i="112" s="1"/>
  <c r="E3586" i="112" s="1"/>
  <c r="E3587" i="112" s="1"/>
  <c r="E3588" i="112" s="1"/>
  <c r="E3589" i="112" s="1"/>
  <c r="E3590" i="112" s="1"/>
  <c r="E3591" i="112" s="1"/>
  <c r="E3592" i="112" s="1"/>
  <c r="E3593" i="112" s="1"/>
  <c r="E3594" i="112" s="1"/>
  <c r="E3595" i="112" s="1"/>
  <c r="E3596" i="112" s="1"/>
  <c r="E3597" i="112" s="1"/>
  <c r="E3598" i="112" s="1"/>
  <c r="E3599" i="112" s="1"/>
  <c r="E3600" i="112" s="1"/>
  <c r="E3601" i="112" s="1"/>
  <c r="E3602" i="112" s="1"/>
  <c r="E3603" i="112" s="1"/>
  <c r="E3604" i="112" s="1"/>
  <c r="E3605" i="112" s="1"/>
  <c r="E3606" i="112" s="1"/>
  <c r="E3607" i="112" s="1"/>
  <c r="E3608" i="112" s="1"/>
  <c r="E3609" i="112" s="1"/>
  <c r="E3610" i="112" s="1"/>
  <c r="E3611" i="112" s="1"/>
  <c r="E3612" i="112" s="1"/>
  <c r="E3613" i="112" s="1"/>
  <c r="E3614" i="112" s="1"/>
  <c r="E3615" i="112" s="1"/>
  <c r="E3616" i="112" s="1"/>
  <c r="E3617" i="112" s="1"/>
  <c r="E3618" i="112" s="1"/>
  <c r="E3619" i="112" s="1"/>
  <c r="E3620" i="112" s="1"/>
  <c r="E3621" i="112" s="1"/>
  <c r="E3622" i="112" s="1"/>
  <c r="E3623" i="112" s="1"/>
  <c r="E3624" i="112" s="1"/>
  <c r="E3625" i="112" s="1"/>
  <c r="E3626" i="112" s="1"/>
  <c r="E3627" i="112" s="1"/>
  <c r="E3628" i="112" s="1"/>
  <c r="E3629" i="112" s="1"/>
  <c r="E3630" i="112" s="1"/>
  <c r="E3631" i="112" s="1"/>
  <c r="E3632" i="112" s="1"/>
  <c r="E3633" i="112" s="1"/>
  <c r="E3634" i="112" s="1"/>
  <c r="E3635" i="112" s="1"/>
  <c r="E3636" i="112" s="1"/>
  <c r="E3637" i="112" s="1"/>
  <c r="E3638" i="112" s="1"/>
  <c r="E3639" i="112" s="1"/>
  <c r="E3640" i="112" s="1"/>
  <c r="E3641" i="112" s="1"/>
  <c r="E3642" i="112" s="1"/>
  <c r="E3643" i="112" s="1"/>
  <c r="E3644" i="112" s="1"/>
  <c r="E3645" i="112" s="1"/>
  <c r="E3646" i="112" s="1"/>
  <c r="E3647" i="112" s="1"/>
  <c r="E3648" i="112" s="1"/>
  <c r="E3649" i="112" s="1"/>
  <c r="E3650" i="112" s="1"/>
  <c r="E3651" i="112" s="1"/>
  <c r="E3652" i="112" s="1"/>
  <c r="E3653" i="112" s="1"/>
  <c r="E3654" i="112" s="1"/>
  <c r="E3655" i="112" s="1"/>
  <c r="E3656" i="112" s="1"/>
  <c r="E3657" i="112" s="1"/>
  <c r="E3658" i="112" s="1"/>
  <c r="F6075" i="110"/>
  <c r="F6076" i="110" s="1"/>
  <c r="F6077" i="110" s="1"/>
  <c r="F6078" i="110" s="1"/>
  <c r="F6079" i="110" s="1"/>
  <c r="F6080" i="110" s="1"/>
  <c r="F6081" i="110" s="1"/>
  <c r="F6082" i="110" s="1"/>
  <c r="F6083" i="110" s="1"/>
  <c r="F6084" i="110" s="1"/>
  <c r="F6085" i="110" s="1"/>
  <c r="F6086" i="110" s="1"/>
  <c r="F6087" i="110" s="1"/>
  <c r="F6088" i="110" s="1"/>
  <c r="F6089" i="110" s="1"/>
  <c r="F6090" i="110" s="1"/>
  <c r="F6091" i="110" s="1"/>
  <c r="F6092" i="110" s="1"/>
  <c r="F6093" i="110" s="1"/>
  <c r="F6094" i="110" s="1"/>
  <c r="F6095" i="110" s="1"/>
  <c r="F6096" i="110" s="1"/>
  <c r="F6097" i="110" s="1"/>
  <c r="F6098" i="110" s="1"/>
  <c r="F6099" i="110" s="1"/>
  <c r="F6100" i="110" s="1"/>
  <c r="F6101" i="110" s="1"/>
  <c r="F6102" i="110" s="1"/>
  <c r="F6103" i="110" s="1"/>
  <c r="F6104" i="110" s="1"/>
  <c r="F6105" i="110" s="1"/>
  <c r="F6106" i="110" s="1"/>
  <c r="F6107" i="110" s="1"/>
  <c r="F6108" i="110" s="1"/>
  <c r="F6109" i="110" s="1"/>
  <c r="F6110" i="110" s="1"/>
  <c r="F6111" i="110" s="1"/>
  <c r="F6112" i="110" s="1"/>
  <c r="F6113" i="110" s="1"/>
  <c r="F6114" i="110" s="1"/>
  <c r="F6115" i="110" s="1"/>
  <c r="F6116" i="110" s="1"/>
  <c r="F6117" i="110" s="1"/>
  <c r="F6118" i="110" s="1"/>
  <c r="F6119" i="110" s="1"/>
  <c r="F6120" i="110" s="1"/>
  <c r="F6121" i="110" s="1"/>
  <c r="F6122" i="110" s="1"/>
  <c r="F6123" i="110" s="1"/>
  <c r="F6124" i="110" s="1"/>
  <c r="F6125" i="110" s="1"/>
  <c r="F6126" i="110" s="1"/>
  <c r="F6127" i="110" s="1"/>
  <c r="F6128" i="110" s="1"/>
  <c r="F6129" i="110" s="1"/>
  <c r="F6130" i="110" s="1"/>
  <c r="F6131" i="110" s="1"/>
  <c r="F6132" i="110" s="1"/>
  <c r="F6133" i="110" s="1"/>
  <c r="F6134" i="110" s="1"/>
  <c r="F6135" i="110" s="1"/>
  <c r="F6136" i="110" s="1"/>
  <c r="F6137" i="110" s="1"/>
  <c r="F6138" i="110" s="1"/>
  <c r="F6139" i="110" s="1"/>
  <c r="F6140" i="110" s="1"/>
  <c r="F6141" i="110" s="1"/>
  <c r="F6142" i="110" s="1"/>
  <c r="F6143" i="110" s="1"/>
  <c r="F6144" i="110" s="1"/>
  <c r="F6145" i="110" s="1"/>
  <c r="F6146" i="110" s="1"/>
  <c r="F6147" i="110" s="1"/>
  <c r="F6148" i="110" s="1"/>
  <c r="F6149" i="110" s="1"/>
  <c r="F6150" i="110" s="1"/>
  <c r="F6151" i="110" s="1"/>
  <c r="F6152" i="110" s="1"/>
  <c r="F6153" i="110" s="1"/>
  <c r="F6154" i="110" s="1"/>
  <c r="F6155" i="110" s="1"/>
  <c r="F6156" i="110" s="1"/>
  <c r="F6157" i="110" s="1"/>
  <c r="F6158" i="110" s="1"/>
  <c r="F6159" i="110" s="1"/>
  <c r="F6160" i="110" s="1"/>
  <c r="F6161" i="110" s="1"/>
  <c r="F6162" i="110" s="1"/>
  <c r="F6163" i="110" s="1"/>
  <c r="F6164" i="110" s="1"/>
  <c r="F6165" i="110" s="1"/>
  <c r="F6166" i="110" s="1"/>
  <c r="F6167" i="110" s="1"/>
  <c r="F6168" i="110" s="1"/>
  <c r="F6169" i="110" s="1"/>
  <c r="F6170" i="110" s="1"/>
  <c r="F6171" i="110" s="1"/>
  <c r="F6172" i="110" s="1"/>
  <c r="F6173" i="110" s="1"/>
  <c r="F6174" i="110" s="1"/>
  <c r="F6175" i="110" s="1"/>
  <c r="F6176" i="110" s="1"/>
  <c r="F6177" i="110" s="1"/>
  <c r="F6178" i="110" s="1"/>
  <c r="F6179" i="110" s="1"/>
  <c r="F6180" i="110" s="1"/>
  <c r="F6181" i="110" s="1"/>
  <c r="F6182" i="110" s="1"/>
  <c r="F6183" i="110" s="1"/>
  <c r="F6184" i="110" s="1"/>
  <c r="F6185" i="110" s="1"/>
  <c r="F6186" i="110" s="1"/>
  <c r="F6187" i="110" s="1"/>
  <c r="F6188" i="110" s="1"/>
  <c r="F6189" i="110" s="1"/>
  <c r="F6190" i="110" s="1"/>
  <c r="F6191" i="110" s="1"/>
  <c r="F6192" i="110" s="1"/>
  <c r="F6193" i="110" s="1"/>
  <c r="F6194" i="110" s="1"/>
  <c r="F6195" i="110" s="1"/>
  <c r="F6196" i="110" s="1"/>
  <c r="F6197" i="110" s="1"/>
  <c r="F6198" i="110" s="1"/>
  <c r="F6199" i="110" s="1"/>
  <c r="F6200" i="110" s="1"/>
  <c r="F6201" i="110" s="1"/>
  <c r="F6202" i="110" s="1"/>
  <c r="F6203" i="110" s="1"/>
  <c r="F6204" i="110" s="1"/>
  <c r="F6205" i="110" s="1"/>
  <c r="F6206" i="110" s="1"/>
  <c r="F6207" i="110" s="1"/>
  <c r="F6208" i="110" s="1"/>
  <c r="F6209" i="110" s="1"/>
  <c r="F6210" i="110" s="1"/>
  <c r="F6211" i="110" s="1"/>
  <c r="F6212" i="110" s="1"/>
  <c r="F6213" i="110" s="1"/>
  <c r="F6214" i="110" s="1"/>
  <c r="F6215" i="110" s="1"/>
  <c r="F6216" i="110" s="1"/>
  <c r="F6217" i="110" s="1"/>
  <c r="F6218" i="110" s="1"/>
  <c r="F6219" i="110" s="1"/>
  <c r="F6220" i="110" s="1"/>
  <c r="F6221" i="110" s="1"/>
  <c r="F6222" i="110" s="1"/>
  <c r="F6223" i="110" s="1"/>
  <c r="F6224" i="110" s="1"/>
  <c r="F6225" i="110" s="1"/>
  <c r="F6226" i="110" s="1"/>
  <c r="F6227" i="110" s="1"/>
  <c r="F6228" i="110" s="1"/>
  <c r="F6229" i="110" s="1"/>
  <c r="F6230" i="110" s="1"/>
  <c r="F6231" i="110" s="1"/>
  <c r="F6232" i="110" s="1"/>
  <c r="F6233" i="110" s="1"/>
  <c r="F6234" i="110" s="1"/>
  <c r="F6235" i="110" s="1"/>
  <c r="F6236" i="110" s="1"/>
  <c r="F6237" i="110" s="1"/>
  <c r="F6238" i="110" s="1"/>
  <c r="F6239" i="110" s="1"/>
  <c r="F6240" i="110" s="1"/>
  <c r="F6241" i="110" s="1"/>
  <c r="F6242" i="110" s="1"/>
  <c r="F6243" i="110" s="1"/>
  <c r="F6244" i="110" s="1"/>
  <c r="F6245" i="110" s="1"/>
  <c r="F6246" i="110" s="1"/>
  <c r="F6247" i="110" s="1"/>
  <c r="F6248" i="110" s="1"/>
  <c r="F6249" i="110" s="1"/>
  <c r="F6250" i="110" s="1"/>
  <c r="F6251" i="110" s="1"/>
  <c r="F6252" i="110" s="1"/>
  <c r="F6253" i="110" s="1"/>
  <c r="F6254" i="110" s="1"/>
  <c r="F6255" i="110" s="1"/>
  <c r="F6256" i="110" s="1"/>
  <c r="F6257" i="110" s="1"/>
  <c r="F6258" i="110" s="1"/>
  <c r="F6259" i="110" s="1"/>
  <c r="F6260" i="110" s="1"/>
  <c r="F6261" i="110" s="1"/>
  <c r="F6262" i="110" s="1"/>
  <c r="F6263" i="110" s="1"/>
  <c r="F6264" i="110" s="1"/>
  <c r="F6265" i="110" s="1"/>
  <c r="F6266" i="110" s="1"/>
  <c r="F6267" i="110" s="1"/>
  <c r="F6268" i="110" s="1"/>
  <c r="F6269" i="110" s="1"/>
  <c r="F6270" i="110" s="1"/>
  <c r="F6271" i="110" s="1"/>
  <c r="F6272" i="110" s="1"/>
  <c r="F6273" i="110" s="1"/>
  <c r="F6274" i="110" s="1"/>
  <c r="F6275" i="110" s="1"/>
  <c r="F6276" i="110" s="1"/>
  <c r="F6277" i="110" s="1"/>
  <c r="F6278" i="110" s="1"/>
  <c r="F6279" i="110" s="1"/>
  <c r="F6280" i="110" s="1"/>
  <c r="F6281" i="110" s="1"/>
  <c r="F6282" i="110" s="1"/>
  <c r="F6283" i="110" s="1"/>
  <c r="F6284" i="110" s="1"/>
  <c r="F6285" i="110" s="1"/>
  <c r="F6286" i="110" s="1"/>
  <c r="F6287" i="110" s="1"/>
  <c r="F6288" i="110" s="1"/>
  <c r="F6289" i="110" s="1"/>
  <c r="F6290" i="110" s="1"/>
  <c r="F6291" i="110" s="1"/>
  <c r="F6292" i="110" s="1"/>
  <c r="F6293" i="110" s="1"/>
  <c r="F6294" i="110" s="1"/>
  <c r="F6295" i="110" s="1"/>
  <c r="F6296" i="110" s="1"/>
  <c r="F6297" i="110" s="1"/>
  <c r="F6298" i="110" s="1"/>
  <c r="F6299" i="110" s="1"/>
  <c r="F6300" i="110" s="1"/>
  <c r="F6301" i="110" s="1"/>
  <c r="F6302" i="110" s="1"/>
  <c r="F6303" i="110" s="1"/>
  <c r="F6304" i="110" s="1"/>
  <c r="F6305" i="110" s="1"/>
  <c r="F6306" i="110" s="1"/>
  <c r="F6307" i="110" s="1"/>
  <c r="F6308" i="110" s="1"/>
  <c r="F6309" i="110" s="1"/>
  <c r="F6310" i="110" s="1"/>
  <c r="F6311" i="110" s="1"/>
  <c r="F6312" i="110" s="1"/>
  <c r="F6313" i="110" s="1"/>
  <c r="F6314" i="110" s="1"/>
  <c r="F6315" i="110" s="1"/>
  <c r="F6316" i="110" s="1"/>
  <c r="F6317" i="110" s="1"/>
  <c r="F6318" i="110" s="1"/>
  <c r="F6319" i="110" s="1"/>
  <c r="F6320" i="110" s="1"/>
  <c r="F6321" i="110" s="1"/>
  <c r="F6322" i="110" s="1"/>
  <c r="F6323" i="110" s="1"/>
  <c r="F6324" i="110" s="1"/>
  <c r="F6325" i="110" s="1"/>
  <c r="F6326" i="110" s="1"/>
  <c r="F6327" i="110" s="1"/>
  <c r="F6328" i="110" s="1"/>
  <c r="F6329" i="110" s="1"/>
  <c r="F6330" i="110" s="1"/>
  <c r="F6331" i="110" s="1"/>
  <c r="F6332" i="110" s="1"/>
  <c r="F6333" i="110" s="1"/>
  <c r="F6334" i="110" s="1"/>
  <c r="F6335" i="110" s="1"/>
  <c r="F6336" i="110" s="1"/>
  <c r="F6337" i="110" s="1"/>
  <c r="F6338" i="110" s="1"/>
  <c r="F6339" i="110" s="1"/>
  <c r="F6340" i="110" s="1"/>
  <c r="F6341" i="110" s="1"/>
  <c r="F6342" i="110" s="1"/>
  <c r="F6343" i="110" s="1"/>
  <c r="F6344" i="110" s="1"/>
  <c r="F6345" i="110" s="1"/>
  <c r="F6346" i="110" s="1"/>
  <c r="F6347" i="110" s="1"/>
  <c r="F6348" i="110" s="1"/>
  <c r="F6349" i="110" s="1"/>
  <c r="F6350" i="110" s="1"/>
  <c r="F6351" i="110" s="1"/>
  <c r="F6352" i="110" s="1"/>
  <c r="F6353" i="110" s="1"/>
  <c r="F6354" i="110" s="1"/>
  <c r="F6355" i="110" s="1"/>
  <c r="F6356" i="110" s="1"/>
  <c r="F6357" i="110" s="1"/>
  <c r="F6358" i="110" s="1"/>
  <c r="F6359" i="110" s="1"/>
  <c r="F6360" i="110" s="1"/>
  <c r="F6361" i="110" s="1"/>
  <c r="F6362" i="110" s="1"/>
  <c r="F6363" i="110" s="1"/>
  <c r="F6364" i="110" s="1"/>
  <c r="F6365" i="110" s="1"/>
  <c r="F6366" i="110" s="1"/>
  <c r="F6367" i="110" s="1"/>
  <c r="F6368" i="110" s="1"/>
  <c r="F6369" i="110" s="1"/>
  <c r="F6370" i="110" s="1"/>
  <c r="F6371" i="110" s="1"/>
  <c r="F6372" i="110" s="1"/>
  <c r="F6373" i="110" s="1"/>
  <c r="F6374" i="110" s="1"/>
  <c r="F6375" i="110" s="1"/>
  <c r="F6376" i="110" s="1"/>
  <c r="F6377" i="110" s="1"/>
  <c r="F6378" i="110" s="1"/>
  <c r="F6379" i="110" s="1"/>
  <c r="F6380" i="110" s="1"/>
  <c r="F6381" i="110" s="1"/>
  <c r="F6382" i="110" s="1"/>
  <c r="F6383" i="110" s="1"/>
  <c r="F6384" i="110" s="1"/>
  <c r="F6385" i="110" s="1"/>
  <c r="F6386" i="110" s="1"/>
  <c r="F6387" i="110" s="1"/>
  <c r="F6388" i="110" s="1"/>
  <c r="F6389" i="110" s="1"/>
  <c r="F6390" i="110" s="1"/>
  <c r="F6391" i="110" s="1"/>
  <c r="F6392" i="110" s="1"/>
  <c r="F6393" i="110" s="1"/>
  <c r="F6394" i="110" s="1"/>
  <c r="F6395" i="110" s="1"/>
  <c r="F6396" i="110" s="1"/>
  <c r="F6397" i="110" s="1"/>
  <c r="F6398" i="110" s="1"/>
  <c r="F6399" i="110" s="1"/>
  <c r="F6400" i="110" s="1"/>
  <c r="F6401" i="110" s="1"/>
  <c r="F6402" i="110" s="1"/>
  <c r="F6403" i="110" s="1"/>
  <c r="F6404" i="110" s="1"/>
  <c r="F6405" i="110" s="1"/>
  <c r="F6406" i="110" s="1"/>
  <c r="F6407" i="110" s="1"/>
  <c r="F6408" i="110" s="1"/>
  <c r="F6409" i="110" s="1"/>
  <c r="F6410" i="110" s="1"/>
  <c r="F6411" i="110" s="1"/>
  <c r="F6412" i="110" s="1"/>
  <c r="F6413" i="110" s="1"/>
  <c r="F6414" i="110" s="1"/>
  <c r="F6415" i="110" s="1"/>
  <c r="F6416" i="110" s="1"/>
  <c r="F6417" i="110" s="1"/>
  <c r="F6418" i="110" s="1"/>
  <c r="F6419" i="110" s="1"/>
  <c r="F6420" i="110" s="1"/>
  <c r="F6421" i="110" s="1"/>
  <c r="F6422" i="110" s="1"/>
  <c r="F6423" i="110" s="1"/>
  <c r="F6424" i="110" s="1"/>
  <c r="F6425" i="110" s="1"/>
  <c r="F6426" i="110" s="1"/>
  <c r="F6427" i="110" s="1"/>
  <c r="F6428" i="110" s="1"/>
  <c r="F6429" i="110" s="1"/>
  <c r="F6430" i="110" s="1"/>
  <c r="F6431" i="110" s="1"/>
  <c r="F6432" i="110" s="1"/>
  <c r="F6433" i="110" s="1"/>
  <c r="F6434" i="110" s="1"/>
  <c r="F6435" i="110" s="1"/>
  <c r="F6436" i="110" s="1"/>
  <c r="F6437" i="110" s="1"/>
  <c r="F6438" i="110" s="1"/>
  <c r="F6439" i="110" s="1"/>
  <c r="F6440" i="110" s="1"/>
  <c r="F6441" i="110" s="1"/>
  <c r="F6442" i="110" s="1"/>
  <c r="F6443" i="110" s="1"/>
  <c r="F6444" i="110" s="1"/>
  <c r="F6445" i="110" s="1"/>
  <c r="F6446" i="110" s="1"/>
  <c r="F6447" i="110" s="1"/>
  <c r="F6448" i="110" s="1"/>
  <c r="F6449" i="110" s="1"/>
  <c r="F6450" i="110" s="1"/>
  <c r="F6451" i="110" s="1"/>
  <c r="F6452" i="110" s="1"/>
  <c r="F6453" i="110" s="1"/>
  <c r="F6454" i="110" s="1"/>
  <c r="F6455" i="110" s="1"/>
  <c r="F6456" i="110" s="1"/>
  <c r="F6457" i="110" s="1"/>
  <c r="F6458" i="110" s="1"/>
  <c r="F6459" i="110" s="1"/>
  <c r="F6460" i="110" s="1"/>
  <c r="F6461" i="110" s="1"/>
  <c r="F6462" i="110" s="1"/>
  <c r="F6463" i="110" s="1"/>
  <c r="F6464" i="110" s="1"/>
  <c r="F6465" i="110" s="1"/>
  <c r="F6466" i="110" s="1"/>
  <c r="F6467" i="110" s="1"/>
  <c r="F6468" i="110" s="1"/>
  <c r="F6469" i="110" s="1"/>
  <c r="F6470" i="110" s="1"/>
  <c r="F6471" i="110" s="1"/>
  <c r="F6472" i="110" s="1"/>
  <c r="F6473" i="110" s="1"/>
  <c r="F6474" i="110" s="1"/>
  <c r="F6475" i="110" s="1"/>
  <c r="F6476" i="110" s="1"/>
  <c r="F6477" i="110" s="1"/>
  <c r="F6478" i="110" s="1"/>
  <c r="F6479" i="110" s="1"/>
  <c r="F6480" i="110" s="1"/>
  <c r="F6481" i="110" s="1"/>
  <c r="F6482" i="110" s="1"/>
  <c r="F6483" i="110" s="1"/>
  <c r="F6484" i="110" s="1"/>
  <c r="F6485" i="110" s="1"/>
  <c r="F6486" i="110" s="1"/>
  <c r="F6487" i="110" s="1"/>
  <c r="F6488" i="110" s="1"/>
  <c r="F6489" i="110" s="1"/>
  <c r="F6490" i="110" s="1"/>
  <c r="F6491" i="110" s="1"/>
  <c r="F6492" i="110" s="1"/>
  <c r="F6493" i="110" s="1"/>
  <c r="F6494" i="110" s="1"/>
  <c r="F6495" i="110" s="1"/>
  <c r="F6496" i="110" s="1"/>
  <c r="F6497" i="110" s="1"/>
  <c r="F6498" i="110" s="1"/>
  <c r="F6499" i="110" s="1"/>
  <c r="F6500" i="110" s="1"/>
  <c r="F6501" i="110" s="1"/>
  <c r="F6502" i="110" s="1"/>
  <c r="F6503" i="110" s="1"/>
  <c r="F6504" i="110" s="1"/>
  <c r="F6505" i="110" s="1"/>
  <c r="F6506" i="110" s="1"/>
  <c r="F6507" i="110" s="1"/>
  <c r="F6508" i="110" s="1"/>
  <c r="F6509" i="110" s="1"/>
  <c r="F6510" i="110" s="1"/>
  <c r="F6511" i="110" s="1"/>
  <c r="F6512" i="110" s="1"/>
  <c r="F6513" i="110" s="1"/>
  <c r="F6514" i="110" s="1"/>
  <c r="F6515" i="110" s="1"/>
  <c r="F6516" i="110" s="1"/>
  <c r="F6517" i="110" s="1"/>
  <c r="F6518" i="110" s="1"/>
  <c r="F6519" i="110" s="1"/>
  <c r="F6520" i="110" s="1"/>
  <c r="F6521" i="110" s="1"/>
  <c r="F6522" i="110" s="1"/>
  <c r="F6523" i="110" s="1"/>
  <c r="F6524" i="110" s="1"/>
  <c r="F6525" i="110" s="1"/>
  <c r="F6526" i="110" s="1"/>
  <c r="F6527" i="110" s="1"/>
  <c r="F6528" i="110" s="1"/>
  <c r="F6529" i="110" s="1"/>
  <c r="F6530" i="110" s="1"/>
  <c r="F6531" i="110" s="1"/>
  <c r="F6532" i="110" s="1"/>
  <c r="F6533" i="110" s="1"/>
  <c r="F6534" i="110" s="1"/>
  <c r="F6535" i="110" s="1"/>
  <c r="F6536" i="110" s="1"/>
  <c r="F6537" i="110" s="1"/>
  <c r="F6538" i="110" s="1"/>
  <c r="F6539" i="110" s="1"/>
  <c r="F6540" i="110" s="1"/>
  <c r="F6541" i="110" s="1"/>
  <c r="F6542" i="110" s="1"/>
  <c r="F6543" i="110" s="1"/>
  <c r="F6544" i="110" s="1"/>
  <c r="F6545" i="110" s="1"/>
  <c r="F6546" i="110" s="1"/>
  <c r="F6547" i="110" s="1"/>
  <c r="F6548" i="110" s="1"/>
  <c r="F6549" i="110" s="1"/>
  <c r="F6550" i="110" s="1"/>
  <c r="F6551" i="110" s="1"/>
  <c r="F6552" i="110" s="1"/>
  <c r="F6553" i="110" s="1"/>
  <c r="F6554" i="110" s="1"/>
  <c r="F6555" i="110" s="1"/>
  <c r="F6556" i="110" s="1"/>
  <c r="F6557" i="110" s="1"/>
  <c r="F6558" i="110" s="1"/>
  <c r="F6559" i="110" s="1"/>
  <c r="F6560" i="110" s="1"/>
  <c r="F6561" i="110" s="1"/>
  <c r="F6562" i="110" s="1"/>
  <c r="F6563" i="110" s="1"/>
  <c r="F6564" i="110" s="1"/>
  <c r="F6565" i="110" s="1"/>
  <c r="F6566" i="110" s="1"/>
  <c r="F6567" i="110" s="1"/>
  <c r="F6568" i="110" s="1"/>
  <c r="F6569" i="110" s="1"/>
  <c r="F6570" i="110" s="1"/>
  <c r="F6571" i="110" s="1"/>
  <c r="F6572" i="110" s="1"/>
  <c r="F6573" i="110" s="1"/>
  <c r="F6574" i="110" s="1"/>
  <c r="F6575" i="110" s="1"/>
  <c r="F6576" i="110" s="1"/>
  <c r="F6577" i="110" s="1"/>
  <c r="F6578" i="110" s="1"/>
  <c r="F6579" i="110" s="1"/>
  <c r="F6580" i="110" s="1"/>
  <c r="F6581" i="110" s="1"/>
  <c r="F6582" i="110" s="1"/>
  <c r="F6583" i="110" s="1"/>
  <c r="F6584" i="110" s="1"/>
  <c r="F6585" i="110" s="1"/>
  <c r="F6586" i="110" s="1"/>
  <c r="F6587" i="110" s="1"/>
  <c r="F6588" i="110" s="1"/>
  <c r="F6589" i="110" s="1"/>
  <c r="F6590" i="110" s="1"/>
  <c r="F6591" i="110" s="1"/>
  <c r="F6592" i="110" s="1"/>
  <c r="F6593" i="110" s="1"/>
  <c r="F6594" i="110" s="1"/>
  <c r="F6595" i="110" s="1"/>
  <c r="F6596" i="110" s="1"/>
  <c r="E9287" i="112"/>
  <c r="E9288" i="112" s="1"/>
  <c r="E9289" i="112" s="1"/>
  <c r="E9290" i="112" s="1"/>
  <c r="E9291" i="112" s="1"/>
  <c r="E9292" i="112" s="1"/>
  <c r="E9293" i="112" s="1"/>
  <c r="E9294" i="112" s="1"/>
  <c r="E9295" i="112" s="1"/>
  <c r="E9296" i="112" s="1"/>
  <c r="E9297" i="112" s="1"/>
  <c r="E9298" i="112" s="1"/>
  <c r="E9299" i="112" s="1"/>
  <c r="E9300" i="112" s="1"/>
  <c r="E9301" i="112" s="1"/>
  <c r="E9302" i="112" s="1"/>
  <c r="E9303" i="112" s="1"/>
  <c r="E9304" i="112" s="1"/>
  <c r="E9305" i="112" s="1"/>
  <c r="E9306" i="112" s="1"/>
  <c r="E9307" i="112" s="1"/>
  <c r="E9308" i="112" s="1"/>
  <c r="E9309" i="112" s="1"/>
  <c r="E9310" i="112" s="1"/>
  <c r="E9311" i="112" s="1"/>
  <c r="E9312" i="112" s="1"/>
  <c r="E9313" i="112" s="1"/>
  <c r="E9314" i="112" s="1"/>
  <c r="E9315" i="112" s="1"/>
  <c r="E9316" i="112" s="1"/>
  <c r="E9317" i="112" s="1"/>
  <c r="E9318" i="112" s="1"/>
  <c r="E9319" i="112" s="1"/>
  <c r="E9320" i="112" s="1"/>
  <c r="E9321" i="112" s="1"/>
  <c r="E9322" i="112" s="1"/>
  <c r="E9323" i="112" s="1"/>
  <c r="E9324" i="112" s="1"/>
  <c r="E9325" i="112" s="1"/>
  <c r="E9326" i="112" s="1"/>
  <c r="E9327" i="112" s="1"/>
  <c r="E9328" i="112" s="1"/>
  <c r="E9329" i="112" s="1"/>
  <c r="E9330" i="112" s="1"/>
  <c r="E9331" i="112" s="1"/>
  <c r="E9332" i="112" s="1"/>
  <c r="E9333" i="112" s="1"/>
  <c r="E9334" i="112" s="1"/>
  <c r="E9335" i="112" s="1"/>
  <c r="E9336" i="112" s="1"/>
  <c r="E9337" i="112" s="1"/>
  <c r="E9338" i="112" s="1"/>
  <c r="E9339" i="112" s="1"/>
  <c r="E9340" i="112" s="1"/>
  <c r="E9341" i="112" s="1"/>
  <c r="E9342" i="112" s="1"/>
  <c r="E9343" i="112" s="1"/>
  <c r="E9344" i="112" s="1"/>
  <c r="E9345" i="112" s="1"/>
  <c r="E9346" i="112" s="1"/>
  <c r="E9347" i="112" s="1"/>
  <c r="E9348" i="112" s="1"/>
  <c r="E9349" i="112" s="1"/>
  <c r="E9350" i="112" s="1"/>
  <c r="E9351" i="112" s="1"/>
  <c r="E9352" i="112" s="1"/>
  <c r="E9353" i="112" s="1"/>
  <c r="E9354" i="112" s="1"/>
  <c r="E9355" i="112" s="1"/>
  <c r="E9356" i="112" s="1"/>
  <c r="E9357" i="112" s="1"/>
  <c r="E9358" i="112" s="1"/>
  <c r="E10403" i="112" s="1"/>
  <c r="E10404" i="112" s="1"/>
  <c r="E10405" i="112" s="1"/>
  <c r="E10406" i="112" s="1"/>
  <c r="E10407" i="112" s="1"/>
  <c r="E10408" i="112" s="1"/>
  <c r="E10409" i="112" s="1"/>
  <c r="E10410" i="112" s="1"/>
  <c r="E10411" i="112" s="1"/>
  <c r="E10412" i="112" s="1"/>
  <c r="E10413" i="112" s="1"/>
  <c r="E10414" i="112" s="1"/>
  <c r="E10415" i="112" s="1"/>
  <c r="E10416" i="112" s="1"/>
  <c r="E10417" i="112" s="1"/>
  <c r="E10418" i="112" s="1"/>
  <c r="E10419" i="112" s="1"/>
  <c r="E10420" i="112" s="1"/>
  <c r="E10421" i="112" s="1"/>
  <c r="E10422" i="112" s="1"/>
  <c r="E10423" i="112" s="1"/>
  <c r="E10424" i="112" s="1"/>
  <c r="E10425" i="112" s="1"/>
  <c r="E10426" i="112" s="1"/>
  <c r="E10427" i="112" s="1"/>
  <c r="E10428" i="112" s="1"/>
  <c r="E10429" i="112" s="1"/>
  <c r="E10430" i="112" s="1"/>
  <c r="E10431" i="112" s="1"/>
  <c r="E10432" i="112" s="1"/>
  <c r="E10433" i="112" s="1"/>
  <c r="E10434" i="112" s="1"/>
  <c r="E10435" i="112" s="1"/>
  <c r="E10436" i="112" s="1"/>
  <c r="E10437" i="112" s="1"/>
  <c r="E10438" i="112" s="1"/>
  <c r="E10439" i="112" s="1"/>
  <c r="E10440" i="112" s="1"/>
  <c r="E10441" i="112" s="1"/>
  <c r="E10442" i="112" s="1"/>
  <c r="E10443" i="112" s="1"/>
  <c r="E10444" i="112" s="1"/>
  <c r="E10445" i="112" s="1"/>
  <c r="E10446" i="112" s="1"/>
  <c r="E10447" i="112" s="1"/>
  <c r="E10448" i="112" s="1"/>
  <c r="E10449" i="112" s="1"/>
  <c r="E10450" i="112" s="1"/>
  <c r="E10451" i="112" s="1"/>
  <c r="E10452" i="112" s="1"/>
  <c r="E10453" i="112" s="1"/>
  <c r="E10454" i="112" s="1"/>
  <c r="E10455" i="112" s="1"/>
  <c r="E10456" i="112" s="1"/>
  <c r="E10457" i="112" s="1"/>
  <c r="E10458" i="112" s="1"/>
  <c r="E10459" i="112" s="1"/>
  <c r="E10460" i="112" s="1"/>
  <c r="E10461" i="112" s="1"/>
  <c r="E10462" i="112" s="1"/>
  <c r="E10463" i="112" s="1"/>
  <c r="E10464" i="112" s="1"/>
  <c r="E10465" i="112" s="1"/>
  <c r="E10466" i="112" s="1"/>
  <c r="E10467" i="112" s="1"/>
  <c r="E10468" i="112" s="1"/>
  <c r="E10469" i="112" s="1"/>
  <c r="E10470" i="112" s="1"/>
  <c r="E10471" i="112" s="1"/>
  <c r="E10472" i="112" s="1"/>
  <c r="E10473" i="112" s="1"/>
  <c r="E10474" i="112" s="1"/>
  <c r="E10475" i="112" s="1"/>
  <c r="E10476" i="112" s="1"/>
  <c r="E10477" i="112" s="1"/>
  <c r="E10478" i="112" s="1"/>
  <c r="E10479" i="112" s="1"/>
  <c r="E10480" i="112" s="1"/>
  <c r="E10481" i="112" s="1"/>
  <c r="E10482" i="112" s="1"/>
  <c r="E10483" i="112" s="1"/>
  <c r="E10484" i="112" s="1"/>
  <c r="E10485" i="112" s="1"/>
  <c r="E10486" i="112" s="1"/>
  <c r="E10487" i="112" s="1"/>
  <c r="E10488" i="112" s="1"/>
  <c r="E10489" i="112" s="1"/>
  <c r="E10490" i="112" s="1"/>
  <c r="E10491" i="112" s="1"/>
  <c r="E10492" i="112" s="1"/>
  <c r="E10493" i="112" s="1"/>
  <c r="E10494" i="112" s="1"/>
  <c r="E10495" i="112" s="1"/>
  <c r="E10496" i="112" s="1"/>
  <c r="E10497" i="112" s="1"/>
  <c r="E10498" i="112" s="1"/>
  <c r="E10499" i="112" s="1"/>
  <c r="E10500" i="112" s="1"/>
  <c r="E10501" i="112" s="1"/>
  <c r="E10502" i="112" s="1"/>
  <c r="E10503" i="112" s="1"/>
  <c r="E10504" i="112" s="1"/>
  <c r="E10505" i="112" s="1"/>
  <c r="E10506" i="112" s="1"/>
  <c r="E10507" i="112" s="1"/>
  <c r="E10508" i="112" s="1"/>
  <c r="E10509" i="112" s="1"/>
  <c r="E10510" i="112" s="1"/>
  <c r="E10511" i="112" s="1"/>
  <c r="E10512" i="112" s="1"/>
  <c r="E10513" i="112" s="1"/>
  <c r="E10514" i="112" s="1"/>
  <c r="E10515" i="112" s="1"/>
  <c r="E10516" i="112" s="1"/>
  <c r="E10517" i="112" s="1"/>
  <c r="E10518" i="112" s="1"/>
  <c r="E10519" i="112" s="1"/>
  <c r="E10520" i="112" s="1"/>
  <c r="E10521" i="112" s="1"/>
  <c r="E10522" i="112" s="1"/>
  <c r="E10523" i="112" s="1"/>
  <c r="E10524" i="112" s="1"/>
  <c r="E10525" i="112" s="1"/>
  <c r="E10526" i="112" s="1"/>
  <c r="E10527" i="112" s="1"/>
  <c r="E10528" i="112" s="1"/>
  <c r="E10529" i="112" s="1"/>
  <c r="E10530" i="112" s="1"/>
  <c r="E10531" i="112" s="1"/>
  <c r="E10532" i="112" s="1"/>
  <c r="E10533" i="112" s="1"/>
  <c r="E10534" i="112" s="1"/>
  <c r="E10535" i="112" s="1"/>
  <c r="E10536" i="112" s="1"/>
  <c r="E10537" i="112" s="1"/>
  <c r="E10538" i="112" s="1"/>
  <c r="E10539" i="112" s="1"/>
  <c r="E10540" i="112" s="1"/>
  <c r="E10541" i="112" s="1"/>
  <c r="E10542" i="112" s="1"/>
  <c r="E10543" i="112" s="1"/>
  <c r="E10544" i="112" s="1"/>
  <c r="E10545" i="112" s="1"/>
  <c r="E10546" i="112" s="1"/>
  <c r="E10547" i="112" s="1"/>
  <c r="E10548" i="112" s="1"/>
  <c r="E10549" i="112" s="1"/>
  <c r="E10550" i="112" s="1"/>
  <c r="E10551" i="112" s="1"/>
  <c r="E10552" i="112" s="1"/>
  <c r="E10553" i="112" s="1"/>
  <c r="E10554" i="112" s="1"/>
  <c r="E10555" i="112" s="1"/>
  <c r="E10556" i="112" s="1"/>
  <c r="E10557" i="112" s="1"/>
  <c r="E10558" i="112" s="1"/>
  <c r="E10559" i="112" s="1"/>
  <c r="E10560" i="112" s="1"/>
  <c r="E10561" i="112" s="1"/>
  <c r="E10562" i="112" s="1"/>
  <c r="E10563" i="112" s="1"/>
  <c r="E10564" i="112" s="1"/>
  <c r="E10565" i="112" s="1"/>
  <c r="E10566" i="112" s="1"/>
  <c r="E10567" i="112" s="1"/>
  <c r="E10568" i="112" s="1"/>
  <c r="E10569" i="112" s="1"/>
  <c r="E10570" i="112" s="1"/>
  <c r="E10571" i="112" s="1"/>
  <c r="E10572" i="112" s="1"/>
  <c r="E10573" i="112" s="1"/>
  <c r="E10574" i="112" s="1"/>
  <c r="E10575" i="112" s="1"/>
  <c r="E10576" i="112" s="1"/>
  <c r="E10577" i="112" s="1"/>
  <c r="E10578" i="112" s="1"/>
  <c r="E10579" i="112" s="1"/>
  <c r="E10580" i="112" s="1"/>
  <c r="E10581" i="112" s="1"/>
  <c r="E10582" i="112" s="1"/>
  <c r="E10583" i="112" s="1"/>
  <c r="E10584" i="112" s="1"/>
  <c r="E10585" i="112" s="1"/>
  <c r="E10586" i="112" s="1"/>
  <c r="E10587" i="112" s="1"/>
  <c r="E10588" i="112" s="1"/>
  <c r="E10589" i="112" s="1"/>
  <c r="E10590" i="112" s="1"/>
  <c r="E10591" i="112" s="1"/>
  <c r="E10592" i="112" s="1"/>
  <c r="E10593" i="112" s="1"/>
  <c r="E10594" i="112" s="1"/>
  <c r="E10595" i="112" s="1"/>
  <c r="E10596" i="112" s="1"/>
  <c r="E10597" i="112" s="1"/>
  <c r="E10598" i="112" s="1"/>
  <c r="E10599" i="112" s="1"/>
  <c r="E10600" i="112" s="1"/>
  <c r="E10601" i="112" s="1"/>
  <c r="E10602" i="112" s="1"/>
  <c r="E10603" i="112" s="1"/>
  <c r="E10604" i="112" s="1"/>
  <c r="E10605" i="112" s="1"/>
  <c r="E10606" i="112" s="1"/>
  <c r="E10607" i="112" s="1"/>
  <c r="E10608" i="112" s="1"/>
  <c r="E10609" i="112" s="1"/>
  <c r="E10610" i="112" s="1"/>
  <c r="E10611" i="112" s="1"/>
  <c r="E10612" i="112" s="1"/>
  <c r="E10613" i="112" s="1"/>
  <c r="E10614" i="112" s="1"/>
  <c r="E10615" i="112" s="1"/>
  <c r="E10616" i="112" s="1"/>
  <c r="E10617" i="112" s="1"/>
  <c r="E10618" i="112" s="1"/>
  <c r="E10619" i="112" s="1"/>
  <c r="E10620" i="112" s="1"/>
  <c r="E10621" i="112" s="1"/>
  <c r="E10622" i="112" s="1"/>
  <c r="E10623" i="112" s="1"/>
  <c r="E10624" i="112" s="1"/>
  <c r="E10625" i="112" s="1"/>
  <c r="E10626" i="112" s="1"/>
  <c r="E10627" i="112" s="1"/>
  <c r="E10628" i="112" s="1"/>
  <c r="E10629" i="112" s="1"/>
  <c r="E10630" i="112" s="1"/>
  <c r="E10631" i="112" s="1"/>
  <c r="E10632" i="112" s="1"/>
  <c r="E10633" i="112" s="1"/>
  <c r="E10634" i="112" s="1"/>
  <c r="E10635" i="112" s="1"/>
  <c r="E10636" i="112" s="1"/>
  <c r="E10637" i="112" s="1"/>
  <c r="E10638" i="112" s="1"/>
  <c r="E10639" i="112" s="1"/>
  <c r="E10640" i="112" s="1"/>
  <c r="E10641" i="112" s="1"/>
  <c r="E10642" i="112" s="1"/>
  <c r="E10643" i="112" s="1"/>
  <c r="E10644" i="112" s="1"/>
  <c r="E10645" i="112" s="1"/>
  <c r="E10646" i="112" s="1"/>
  <c r="E10647" i="112" s="1"/>
  <c r="E10648" i="112" s="1"/>
  <c r="E10649" i="112" s="1"/>
  <c r="E10650" i="112" s="1"/>
  <c r="E10651" i="112" s="1"/>
  <c r="E10652" i="112" s="1"/>
  <c r="E10653" i="112" s="1"/>
  <c r="E10654" i="112" s="1"/>
  <c r="E10655" i="112" s="1"/>
  <c r="E10656" i="112" s="1"/>
  <c r="E10657" i="112" s="1"/>
  <c r="E10658" i="112" s="1"/>
  <c r="E10659" i="112" s="1"/>
  <c r="E10660" i="112" s="1"/>
  <c r="E10661" i="112" s="1"/>
  <c r="E10662" i="112" s="1"/>
  <c r="E10663" i="112" s="1"/>
  <c r="E10664" i="112" s="1"/>
  <c r="E10665" i="112" s="1"/>
  <c r="E10666" i="112" s="1"/>
  <c r="E10667" i="112" s="1"/>
  <c r="E10668" i="112" s="1"/>
  <c r="E10669" i="112" s="1"/>
  <c r="E10670" i="112" s="1"/>
  <c r="E10671" i="112" s="1"/>
  <c r="E10672" i="112" s="1"/>
  <c r="E10673" i="112" s="1"/>
  <c r="E10674" i="112" s="1"/>
  <c r="E10675" i="112" s="1"/>
  <c r="E10676" i="112" s="1"/>
  <c r="E10677" i="112" s="1"/>
  <c r="E10678" i="112" s="1"/>
  <c r="E10679" i="112" s="1"/>
  <c r="E10680" i="112" s="1"/>
  <c r="E10681" i="112" s="1"/>
  <c r="E10682" i="112" s="1"/>
  <c r="E10683" i="112" s="1"/>
  <c r="E10684" i="112" s="1"/>
  <c r="E10685" i="112" s="1"/>
  <c r="E10686" i="112" s="1"/>
  <c r="E10687" i="112" s="1"/>
  <c r="E10688" i="112" s="1"/>
  <c r="E10689" i="112" s="1"/>
  <c r="E10690" i="112" s="1"/>
  <c r="E10691" i="112" s="1"/>
  <c r="E10692" i="112" s="1"/>
  <c r="E10693" i="112" s="1"/>
  <c r="E10694" i="112" s="1"/>
  <c r="E10695" i="112" s="1"/>
  <c r="E10696" i="112" s="1"/>
  <c r="E10697" i="112" s="1"/>
  <c r="E10698" i="112" s="1"/>
  <c r="E10699" i="112" s="1"/>
  <c r="E10700" i="112" s="1"/>
  <c r="E10701" i="112" s="1"/>
  <c r="E10702" i="112" s="1"/>
  <c r="E10703" i="112" s="1"/>
  <c r="E10704" i="112" s="1"/>
  <c r="E10705" i="112" s="1"/>
  <c r="E10706" i="112" s="1"/>
  <c r="E10707" i="112" s="1"/>
  <c r="E10708" i="112" s="1"/>
  <c r="E10709" i="112" s="1"/>
  <c r="E10710" i="112" s="1"/>
  <c r="E10711" i="112" s="1"/>
  <c r="E10712" i="112" s="1"/>
  <c r="E10713" i="112" s="1"/>
  <c r="E10714" i="112" s="1"/>
  <c r="E10715" i="112" s="1"/>
  <c r="E10716" i="112" s="1"/>
  <c r="E10717" i="112" s="1"/>
  <c r="E10718" i="112" s="1"/>
  <c r="E10719" i="112" s="1"/>
  <c r="E10720" i="112" s="1"/>
  <c r="E10721" i="112" s="1"/>
  <c r="E10722" i="112" s="1"/>
  <c r="E10723" i="112" s="1"/>
  <c r="E10724" i="112" s="1"/>
  <c r="E10725" i="112" s="1"/>
  <c r="E10726" i="112" s="1"/>
  <c r="E10727" i="112" s="1"/>
  <c r="E10728" i="112" s="1"/>
  <c r="E10729" i="112" s="1"/>
  <c r="E10730" i="112" s="1"/>
  <c r="E10731" i="112" s="1"/>
  <c r="E10732" i="112" s="1"/>
  <c r="E10733" i="112" s="1"/>
  <c r="E10734" i="112" s="1"/>
  <c r="E10735" i="112" s="1"/>
  <c r="E10736" i="112" s="1"/>
  <c r="E10737" i="112" s="1"/>
  <c r="E10738" i="112" s="1"/>
  <c r="E10739" i="112" s="1"/>
  <c r="E10740" i="112" s="1"/>
  <c r="E10741" i="112" s="1"/>
  <c r="E10742" i="112" s="1"/>
  <c r="E10743" i="112" s="1"/>
  <c r="E10744" i="112" s="1"/>
  <c r="E10745" i="112" s="1"/>
  <c r="E10746" i="112" s="1"/>
  <c r="E10747" i="112" s="1"/>
  <c r="E10748" i="112" s="1"/>
  <c r="E10749" i="112" s="1"/>
  <c r="E10750" i="112" s="1"/>
  <c r="E10751" i="112" s="1"/>
  <c r="E10752" i="112" s="1"/>
  <c r="E10753" i="112" s="1"/>
  <c r="E10754" i="112" s="1"/>
  <c r="E10755" i="112" s="1"/>
  <c r="E10756" i="112" s="1"/>
  <c r="E10757" i="112" s="1"/>
  <c r="E10758" i="112" s="1"/>
  <c r="E10759" i="112" s="1"/>
  <c r="E10760" i="112" s="1"/>
  <c r="E10761" i="112" s="1"/>
  <c r="E10762" i="112" s="1"/>
  <c r="E10763" i="112" s="1"/>
  <c r="E10764" i="112" s="1"/>
  <c r="E10765" i="112" s="1"/>
  <c r="E10766" i="112" s="1"/>
  <c r="E10767" i="112" s="1"/>
  <c r="E10768" i="112" s="1"/>
  <c r="E10769" i="112" s="1"/>
  <c r="E10770" i="112" s="1"/>
  <c r="E10771" i="112" s="1"/>
  <c r="E10772" i="112" s="1"/>
  <c r="E10773" i="112" s="1"/>
  <c r="E10774" i="112" s="1"/>
  <c r="E10775" i="112" s="1"/>
  <c r="E10776" i="112" s="1"/>
  <c r="E10777" i="112" s="1"/>
  <c r="E10778" i="112" s="1"/>
  <c r="E10779" i="112" s="1"/>
  <c r="E10780" i="112" s="1"/>
  <c r="E10781" i="112" s="1"/>
  <c r="E10782" i="112" s="1"/>
  <c r="E10783" i="112" s="1"/>
  <c r="E10784" i="112" s="1"/>
  <c r="E10785" i="112" s="1"/>
  <c r="E10786" i="112" s="1"/>
  <c r="E10787" i="112" s="1"/>
  <c r="E10788" i="112" s="1"/>
  <c r="E10789" i="112" s="1"/>
  <c r="E10790" i="112" s="1"/>
  <c r="E10791" i="112" s="1"/>
  <c r="E10792" i="112" s="1"/>
  <c r="E10793" i="112" s="1"/>
  <c r="E10794" i="112" s="1"/>
  <c r="E10795" i="112" s="1"/>
  <c r="E10796" i="112" s="1"/>
  <c r="E10797" i="112" s="1"/>
  <c r="E10798" i="112" s="1"/>
  <c r="E10799" i="112" s="1"/>
  <c r="E10800" i="112" s="1"/>
  <c r="E10801" i="112" s="1"/>
  <c r="E10802" i="112" s="1"/>
  <c r="E10803" i="112" s="1"/>
  <c r="E10804" i="112" s="1"/>
  <c r="E10805" i="112" s="1"/>
  <c r="E10806" i="112" s="1"/>
  <c r="E10807" i="112" s="1"/>
  <c r="E10808" i="112" s="1"/>
  <c r="E10809" i="112" s="1"/>
  <c r="E10810" i="112" s="1"/>
  <c r="E10811" i="112" s="1"/>
  <c r="E10812" i="112" s="1"/>
  <c r="E10813" i="112" s="1"/>
  <c r="E10814" i="112" s="1"/>
  <c r="E10815" i="112" s="1"/>
  <c r="E10816" i="112" s="1"/>
  <c r="E10817" i="112" s="1"/>
  <c r="E10818" i="112" s="1"/>
  <c r="E10819" i="112" s="1"/>
  <c r="E10820" i="112" s="1"/>
  <c r="E10821" i="112" s="1"/>
  <c r="E10822" i="112" s="1"/>
  <c r="E10823" i="112" s="1"/>
  <c r="E10824" i="112" s="1"/>
  <c r="E10825" i="112" s="1"/>
  <c r="E10826" i="112" s="1"/>
  <c r="E10827" i="112" s="1"/>
  <c r="E10828" i="112" s="1"/>
  <c r="E10829" i="112" s="1"/>
  <c r="E10830" i="112" s="1"/>
  <c r="E10831" i="112" s="1"/>
  <c r="E10832" i="112" s="1"/>
  <c r="E10833" i="112" s="1"/>
  <c r="E10834" i="112" s="1"/>
  <c r="E10835" i="112" s="1"/>
  <c r="E10836" i="112" s="1"/>
  <c r="E10837" i="112" s="1"/>
  <c r="E10838" i="112" s="1"/>
  <c r="E10839" i="112" s="1"/>
  <c r="E10840" i="112" s="1"/>
  <c r="E10841" i="112" s="1"/>
  <c r="E10842" i="112" s="1"/>
  <c r="E10843" i="112" s="1"/>
  <c r="E10844" i="112" s="1"/>
  <c r="E10845" i="112" s="1"/>
  <c r="E10846" i="112" s="1"/>
  <c r="E10847" i="112" s="1"/>
  <c r="E10848" i="112" s="1"/>
  <c r="E10849" i="112" s="1"/>
  <c r="E10850" i="112" s="1"/>
  <c r="E10851" i="112" s="1"/>
  <c r="E10852" i="112" s="1"/>
  <c r="E10853" i="112" s="1"/>
  <c r="E10854" i="112" s="1"/>
  <c r="E10855" i="112" s="1"/>
  <c r="E10856" i="112" s="1"/>
  <c r="E10857" i="112" s="1"/>
  <c r="E10858" i="112" s="1"/>
  <c r="E10859" i="112" s="1"/>
  <c r="E10860" i="112" s="1"/>
  <c r="E10861" i="112" s="1"/>
  <c r="E10862" i="112" s="1"/>
  <c r="E10863" i="112" s="1"/>
  <c r="E10864" i="112" s="1"/>
  <c r="E10865" i="112" s="1"/>
  <c r="E10866" i="112" s="1"/>
  <c r="E10867" i="112" s="1"/>
  <c r="E10868" i="112" s="1"/>
  <c r="E10869" i="112" s="1"/>
  <c r="E10870" i="112" s="1"/>
  <c r="E10871" i="112" s="1"/>
  <c r="E10872" i="112" s="1"/>
  <c r="E10873" i="112" s="1"/>
  <c r="E10874" i="112" s="1"/>
  <c r="E10875" i="112" s="1"/>
  <c r="E10876" i="112" s="1"/>
  <c r="E10877" i="112" s="1"/>
  <c r="E10878" i="112" s="1"/>
  <c r="E10879" i="112" s="1"/>
  <c r="E10880" i="112" s="1"/>
  <c r="E10881" i="112" s="1"/>
  <c r="E10882" i="112" s="1"/>
  <c r="E10883" i="112" s="1"/>
  <c r="E10884" i="112" s="1"/>
  <c r="E10885" i="112" s="1"/>
  <c r="E10886" i="112" s="1"/>
  <c r="E10887" i="112" s="1"/>
  <c r="E10888" i="112" s="1"/>
  <c r="E10889" i="112" s="1"/>
  <c r="E10890" i="112" s="1"/>
  <c r="E10891" i="112" s="1"/>
  <c r="E10892" i="112" s="1"/>
  <c r="E10893" i="112" s="1"/>
  <c r="E10894" i="112" s="1"/>
  <c r="E10895" i="112" s="1"/>
  <c r="E10896" i="112" s="1"/>
  <c r="E10897" i="112" s="1"/>
  <c r="E10898" i="112" s="1"/>
  <c r="E10899" i="112" s="1"/>
  <c r="E10900" i="112" s="1"/>
  <c r="E10901" i="112" s="1"/>
  <c r="E10902" i="112" s="1"/>
  <c r="E10903" i="112" s="1"/>
  <c r="E10904" i="112" s="1"/>
  <c r="E10905" i="112" s="1"/>
  <c r="E10906" i="112" s="1"/>
  <c r="E10907" i="112" s="1"/>
  <c r="E10908" i="112" s="1"/>
  <c r="E10909" i="112" s="1"/>
  <c r="E10910" i="112" s="1"/>
  <c r="E10911" i="112" s="1"/>
  <c r="E10912" i="112" s="1"/>
  <c r="E10913" i="112" s="1"/>
  <c r="E10914" i="112" s="1"/>
  <c r="E10915" i="112" s="1"/>
  <c r="E10916" i="112" s="1"/>
  <c r="E10917" i="112" s="1"/>
  <c r="E10918" i="112" s="1"/>
  <c r="E10919" i="112" s="1"/>
  <c r="E10920" i="112" s="1"/>
  <c r="E10921" i="112" s="1"/>
  <c r="E10922" i="112" s="1"/>
  <c r="E10923" i="112" s="1"/>
  <c r="E10924" i="112" s="1"/>
  <c r="E10925" i="112" s="1"/>
  <c r="E10926" i="112" s="1"/>
  <c r="E10927" i="112" s="1"/>
  <c r="E10928" i="112" s="1"/>
  <c r="E10929" i="112" s="1"/>
  <c r="E10930" i="112" s="1"/>
  <c r="E10931" i="112" s="1"/>
  <c r="E10932" i="112" s="1"/>
  <c r="E10933" i="112" s="1"/>
  <c r="E10934" i="112" s="1"/>
  <c r="E10935" i="112" s="1"/>
  <c r="E10936" i="112" s="1"/>
  <c r="E10937" i="112" s="1"/>
  <c r="E10938" i="112" s="1"/>
  <c r="E10939" i="112" s="1"/>
  <c r="E10940" i="112" s="1"/>
  <c r="E10941" i="112" s="1"/>
  <c r="E10942" i="112" s="1"/>
  <c r="E10943" i="112" s="1"/>
  <c r="E10944" i="112" s="1"/>
  <c r="E10945" i="112" s="1"/>
  <c r="E10946" i="112" s="1"/>
  <c r="E10947" i="112" s="1"/>
  <c r="E10948" i="112" s="1"/>
  <c r="E10949" i="112" s="1"/>
  <c r="E10950" i="112" s="1"/>
  <c r="E10951" i="112" s="1"/>
  <c r="E10952" i="112" s="1"/>
  <c r="E10953" i="112" s="1"/>
  <c r="E10954" i="112" s="1"/>
  <c r="E10955" i="112" s="1"/>
  <c r="E10956" i="112" s="1"/>
  <c r="E10957" i="112" s="1"/>
  <c r="E10958" i="112" s="1"/>
  <c r="E10959" i="112" s="1"/>
  <c r="E10960" i="112" s="1"/>
  <c r="E10961" i="112" s="1"/>
  <c r="E10962" i="112" s="1"/>
  <c r="E10963" i="112" s="1"/>
  <c r="E10964" i="112" s="1"/>
  <c r="E10965" i="112" s="1"/>
  <c r="E10966" i="112" s="1"/>
  <c r="E10967" i="112" s="1"/>
  <c r="E10968" i="112" s="1"/>
  <c r="E10969" i="112" s="1"/>
  <c r="E10970" i="112" s="1"/>
  <c r="E10971" i="112" s="1"/>
  <c r="E10972" i="112" s="1"/>
  <c r="E10973" i="112" s="1"/>
  <c r="E10974" i="112" s="1"/>
  <c r="E10975" i="112" s="1"/>
  <c r="E10976" i="112" s="1"/>
  <c r="E10977" i="112" s="1"/>
  <c r="E10978" i="112" s="1"/>
  <c r="E10979" i="112" s="1"/>
  <c r="E10980" i="112" s="1"/>
  <c r="E10981" i="112" s="1"/>
  <c r="E10982" i="112" s="1"/>
  <c r="E10983" i="112" s="1"/>
  <c r="E10984" i="112" s="1"/>
  <c r="E10985" i="112" s="1"/>
  <c r="E10986" i="112" s="1"/>
  <c r="E10987" i="112" s="1"/>
  <c r="E10988" i="112" s="1"/>
  <c r="E10989" i="112" s="1"/>
  <c r="E10990" i="112" s="1"/>
  <c r="E10991" i="112" s="1"/>
  <c r="E10992" i="112" s="1"/>
  <c r="E10993" i="112" s="1"/>
  <c r="E10994" i="112" s="1"/>
  <c r="E10995" i="112" s="1"/>
  <c r="E10996" i="112" s="1"/>
  <c r="E10997" i="112" s="1"/>
  <c r="E10998" i="112" s="1"/>
  <c r="E10999" i="112" s="1"/>
  <c r="E11000" i="112" s="1"/>
  <c r="E11001" i="112" s="1"/>
  <c r="E11002" i="112" s="1"/>
  <c r="E11003" i="112" s="1"/>
  <c r="E11004" i="112" s="1"/>
  <c r="E11005" i="112" s="1"/>
  <c r="E11006" i="112" s="1"/>
  <c r="E11007" i="112" s="1"/>
  <c r="E11008" i="112" s="1"/>
  <c r="E11009" i="112" s="1"/>
  <c r="E11010" i="112" s="1"/>
  <c r="E11011" i="112" s="1"/>
  <c r="E11012" i="112" s="1"/>
  <c r="E11013" i="112" s="1"/>
  <c r="E11014" i="112" s="1"/>
  <c r="E11015" i="112" s="1"/>
  <c r="E11016" i="112" s="1"/>
  <c r="E11017" i="112" s="1"/>
  <c r="E11018" i="112" s="1"/>
  <c r="E11019" i="112" s="1"/>
  <c r="E11020" i="112" s="1"/>
  <c r="E11021" i="112" s="1"/>
  <c r="E11022" i="112" s="1"/>
  <c r="E11023" i="112" s="1"/>
  <c r="E11024" i="112" s="1"/>
  <c r="E11025" i="112" s="1"/>
  <c r="E11026" i="112" s="1"/>
  <c r="E11027" i="112" s="1"/>
  <c r="E11028" i="112" s="1"/>
  <c r="E11029" i="112" s="1"/>
  <c r="E11030" i="112" s="1"/>
  <c r="E11031" i="112" s="1"/>
  <c r="E11032" i="112" s="1"/>
  <c r="E11033" i="112" s="1"/>
  <c r="E11034" i="112" s="1"/>
  <c r="E11035" i="112" s="1"/>
  <c r="E11036" i="112" s="1"/>
  <c r="E11037" i="112" s="1"/>
  <c r="E11038" i="112" s="1"/>
  <c r="E11039" i="112" s="1"/>
  <c r="E11040" i="112" s="1"/>
  <c r="E11041" i="112" s="1"/>
  <c r="E11042" i="112" s="1"/>
  <c r="E11043" i="112" s="1"/>
  <c r="E11044" i="112" s="1"/>
  <c r="E11045" i="112" s="1"/>
  <c r="E11046" i="112" s="1"/>
  <c r="E11047" i="112" s="1"/>
  <c r="E11048" i="112" s="1"/>
  <c r="E11049" i="112" s="1"/>
  <c r="E11050" i="112" s="1"/>
  <c r="E11051" i="112" s="1"/>
  <c r="E11052" i="112" s="1"/>
  <c r="E11053" i="112" s="1"/>
  <c r="E11054" i="112" s="1"/>
  <c r="E11055" i="112" s="1"/>
  <c r="E11056" i="112" s="1"/>
  <c r="E11057" i="112" s="1"/>
  <c r="E11058" i="112" s="1"/>
  <c r="E11059" i="112" s="1"/>
  <c r="E11060" i="112" s="1"/>
  <c r="E11061" i="112" s="1"/>
  <c r="E11062" i="112" s="1"/>
  <c r="E11063" i="112" s="1"/>
  <c r="E11064" i="112" s="1"/>
  <c r="E11065" i="112" s="1"/>
  <c r="E11066" i="112" s="1"/>
  <c r="E11067" i="112" s="1"/>
  <c r="E11068" i="112" s="1"/>
  <c r="E11069" i="112" s="1"/>
  <c r="E11070" i="112" s="1"/>
  <c r="E11071" i="112" s="1"/>
  <c r="E11072" i="112" s="1"/>
  <c r="E11073" i="112" s="1"/>
  <c r="E11074" i="112" s="1"/>
  <c r="E11075" i="112" s="1"/>
  <c r="E11076" i="112" s="1"/>
  <c r="E11077" i="112" s="1"/>
  <c r="E11078" i="112" s="1"/>
  <c r="E11079" i="112" s="1"/>
  <c r="E11080" i="112" s="1"/>
  <c r="E11081" i="112" s="1"/>
  <c r="E11082" i="112" s="1"/>
  <c r="E11083" i="112" s="1"/>
  <c r="E11084" i="112" s="1"/>
  <c r="E11085" i="112" s="1"/>
  <c r="E11086" i="112" s="1"/>
  <c r="E11087" i="112" s="1"/>
  <c r="E11088" i="112" s="1"/>
  <c r="E11089" i="112" s="1"/>
  <c r="E11090" i="112" s="1"/>
  <c r="E11091" i="112" s="1"/>
  <c r="E11092" i="112" s="1"/>
  <c r="E11093" i="112" s="1"/>
  <c r="E11094" i="112" s="1"/>
  <c r="E11095" i="112" s="1"/>
  <c r="E11096" i="112" s="1"/>
  <c r="E11097" i="112" s="1"/>
  <c r="E11098" i="112" s="1"/>
  <c r="E11099" i="112" s="1"/>
  <c r="E11100" i="112" s="1"/>
  <c r="E11101" i="112" s="1"/>
  <c r="E11102" i="112" s="1"/>
  <c r="E11103" i="112" s="1"/>
  <c r="E11104" i="112" s="1"/>
  <c r="E11105" i="112" s="1"/>
  <c r="E11106" i="112" s="1"/>
  <c r="E11107" i="112" s="1"/>
  <c r="E11108" i="112" s="1"/>
  <c r="E11109" i="112" s="1"/>
  <c r="E11110" i="112" s="1"/>
  <c r="E11111" i="112" s="1"/>
  <c r="E11112" i="112" s="1"/>
  <c r="E11113" i="112" s="1"/>
  <c r="E11114" i="112" s="1"/>
  <c r="E11115" i="112" s="1"/>
  <c r="E11116" i="112" s="1"/>
  <c r="E11117" i="112" s="1"/>
  <c r="E11118" i="112" s="1"/>
  <c r="E11119" i="112" s="1"/>
  <c r="E11120" i="112" s="1"/>
  <c r="E11121" i="112" s="1"/>
  <c r="E11122" i="112" s="1"/>
  <c r="E11123" i="112" s="1"/>
  <c r="E11124" i="112" s="1"/>
  <c r="E11125" i="112" s="1"/>
  <c r="E11126" i="112" s="1"/>
  <c r="E11127" i="112" s="1"/>
  <c r="E11128" i="112" s="1"/>
  <c r="E11129" i="112" s="1"/>
  <c r="E11130" i="112" s="1"/>
  <c r="E11131" i="112" s="1"/>
  <c r="E11132" i="112" s="1"/>
  <c r="E11133" i="112" s="1"/>
  <c r="E11134" i="112" s="1"/>
  <c r="E11135" i="112" s="1"/>
  <c r="E11136" i="112" s="1"/>
  <c r="E11137" i="112" s="1"/>
  <c r="E11138" i="112" s="1"/>
  <c r="E11139" i="112" s="1"/>
  <c r="E11140" i="112" s="1"/>
  <c r="E11141" i="112" s="1"/>
  <c r="E11142" i="112" s="1"/>
  <c r="E11143" i="112" s="1"/>
  <c r="E11144" i="112" s="1"/>
  <c r="E11145" i="112" s="1"/>
  <c r="E11146" i="112" s="1"/>
  <c r="E11147" i="112" s="1"/>
  <c r="E11148" i="112" s="1"/>
  <c r="E11149" i="112" s="1"/>
  <c r="E11150" i="112" s="1"/>
  <c r="E11151" i="112" s="1"/>
  <c r="E11152" i="112" s="1"/>
  <c r="E11153" i="112" s="1"/>
  <c r="E11154" i="112" s="1"/>
  <c r="E11155" i="112" s="1"/>
  <c r="E11156" i="112" s="1"/>
  <c r="E11157" i="112" s="1"/>
  <c r="E11158" i="112" s="1"/>
  <c r="E11159" i="112" s="1"/>
  <c r="E11160" i="112" s="1"/>
  <c r="E11161" i="112" s="1"/>
  <c r="E11162" i="112" s="1"/>
  <c r="E11163" i="112" s="1"/>
  <c r="E11164" i="112" s="1"/>
  <c r="E11165" i="112" s="1"/>
  <c r="E11166" i="112" s="1"/>
  <c r="E11167" i="112" s="1"/>
  <c r="E11168" i="112" s="1"/>
  <c r="E11169" i="112" s="1"/>
  <c r="E11170" i="112" s="1"/>
  <c r="E11171" i="112" s="1"/>
  <c r="E11172" i="112" s="1"/>
  <c r="E11173" i="112" s="1"/>
  <c r="E11174" i="112" s="1"/>
  <c r="E11175" i="112" s="1"/>
  <c r="E11176" i="112" s="1"/>
  <c r="E11177" i="112" s="1"/>
  <c r="E11178" i="112" s="1"/>
  <c r="E11179" i="112" s="1"/>
  <c r="E11180" i="112" s="1"/>
  <c r="E11181" i="112" s="1"/>
  <c r="E11182" i="112" s="1"/>
  <c r="E11183" i="112" s="1"/>
  <c r="E11184" i="112" s="1"/>
  <c r="E11185" i="112" s="1"/>
  <c r="E11186" i="112" s="1"/>
  <c r="E11187" i="112" s="1"/>
  <c r="E11188" i="112" s="1"/>
  <c r="E11189" i="112" s="1"/>
  <c r="E11190" i="112" s="1"/>
  <c r="E11191" i="112" s="1"/>
  <c r="E11192" i="112" s="1"/>
  <c r="E11193" i="112" s="1"/>
  <c r="E11194" i="112" s="1"/>
  <c r="E11195" i="112" s="1"/>
  <c r="E11196" i="112" s="1"/>
  <c r="E11197" i="112" s="1"/>
  <c r="E11198" i="112" s="1"/>
  <c r="E11199" i="112" s="1"/>
  <c r="E11200" i="112" s="1"/>
  <c r="E11201" i="112" s="1"/>
  <c r="E11202" i="112" s="1"/>
  <c r="E11203" i="112" s="1"/>
  <c r="E11204" i="112" s="1"/>
  <c r="E11205" i="112" s="1"/>
  <c r="E11206" i="112" s="1"/>
  <c r="E11207" i="112" s="1"/>
  <c r="E11208" i="112" s="1"/>
  <c r="E11209" i="112" s="1"/>
  <c r="E11210" i="112" s="1"/>
  <c r="E11211" i="112" s="1"/>
  <c r="E11212" i="112" s="1"/>
  <c r="E11213" i="112" s="1"/>
  <c r="E11214" i="112" s="1"/>
  <c r="E11215" i="112" s="1"/>
  <c r="E11216" i="112" s="1"/>
  <c r="E11217" i="112" s="1"/>
  <c r="E11218" i="112" s="1"/>
  <c r="E11219" i="112" s="1"/>
  <c r="E11220" i="112" s="1"/>
  <c r="E11221" i="112" s="1"/>
  <c r="E11222" i="112" s="1"/>
  <c r="E11223" i="112" s="1"/>
  <c r="E11224" i="112" s="1"/>
  <c r="E11225" i="112" s="1"/>
  <c r="E11226" i="112" s="1"/>
  <c r="E11227" i="112" s="1"/>
  <c r="E11228" i="112" s="1"/>
  <c r="E11229" i="112" s="1"/>
  <c r="E11230" i="112" s="1"/>
  <c r="E11231" i="112" s="1"/>
  <c r="E11232" i="112" s="1"/>
  <c r="E11233" i="112" s="1"/>
  <c r="E11234" i="112" s="1"/>
  <c r="E11235" i="112" s="1"/>
  <c r="E11236" i="112" s="1"/>
  <c r="E11237" i="112" s="1"/>
  <c r="E11238" i="112" s="1"/>
  <c r="E11239" i="112" s="1"/>
  <c r="E11240" i="112" s="1"/>
  <c r="E11241" i="112" s="1"/>
  <c r="E11242" i="112" s="1"/>
  <c r="E11243" i="112" s="1"/>
  <c r="E11244" i="112" s="1"/>
  <c r="E11245" i="112" s="1"/>
  <c r="E11246" i="112" s="1"/>
  <c r="E11247" i="112" s="1"/>
  <c r="E11248" i="112" s="1"/>
  <c r="E11249" i="112" s="1"/>
  <c r="E11250" i="112" s="1"/>
  <c r="E11251" i="112" s="1"/>
  <c r="E11252" i="112" s="1"/>
  <c r="E11253" i="112" s="1"/>
  <c r="E11254" i="112" s="1"/>
  <c r="E11255" i="112" s="1"/>
  <c r="E11256" i="112" s="1"/>
  <c r="E11257" i="112" s="1"/>
  <c r="E11258" i="112" s="1"/>
  <c r="E11259" i="112" s="1"/>
  <c r="E11260" i="112" s="1"/>
  <c r="E11261" i="112" s="1"/>
  <c r="E11262" i="112" s="1"/>
  <c r="E11263" i="112" s="1"/>
  <c r="E11264" i="112" s="1"/>
  <c r="E11265" i="112" s="1"/>
  <c r="E11266" i="112" s="1"/>
  <c r="E11267" i="112" s="1"/>
  <c r="E11268" i="112" s="1"/>
  <c r="E11269" i="112" s="1"/>
  <c r="E11270" i="112" s="1"/>
  <c r="E11271" i="112" s="1"/>
  <c r="E11272" i="112" s="1"/>
  <c r="E11273" i="112" s="1"/>
  <c r="E11274" i="112" s="1"/>
  <c r="E11275" i="112" s="1"/>
  <c r="E11276" i="112" s="1"/>
  <c r="E11277" i="112" s="1"/>
  <c r="E11278" i="112" s="1"/>
  <c r="E11279" i="112" s="1"/>
  <c r="E11280" i="112" s="1"/>
  <c r="E11281" i="112" s="1"/>
  <c r="E11282" i="112" s="1"/>
  <c r="E11283" i="112" s="1"/>
  <c r="E11284" i="112" s="1"/>
  <c r="E11285" i="112" s="1"/>
  <c r="E11286" i="112" s="1"/>
  <c r="E11287" i="112" s="1"/>
  <c r="E11288" i="112" s="1"/>
  <c r="E11289" i="112" s="1"/>
  <c r="E11290" i="112" s="1"/>
  <c r="E11291" i="112" s="1"/>
  <c r="E11292" i="112" s="1"/>
  <c r="E11293" i="112" s="1"/>
  <c r="E11294" i="112" s="1"/>
  <c r="E11295" i="112" s="1"/>
  <c r="E11296" i="112" s="1"/>
  <c r="E11297" i="112" s="1"/>
  <c r="E11298" i="112" s="1"/>
  <c r="E11299" i="112" s="1"/>
  <c r="E11300" i="112" s="1"/>
  <c r="E11301" i="112" s="1"/>
  <c r="E11302" i="112" s="1"/>
  <c r="E11303" i="112" s="1"/>
  <c r="E11304" i="112" s="1"/>
  <c r="E11305" i="112" s="1"/>
  <c r="E11306" i="112" s="1"/>
  <c r="E11307" i="112" s="1"/>
  <c r="E11308" i="112" s="1"/>
  <c r="E11309" i="112" s="1"/>
  <c r="E11310" i="112" s="1"/>
  <c r="E11311" i="112" s="1"/>
  <c r="E11312" i="112" s="1"/>
  <c r="E11313" i="112" s="1"/>
  <c r="E11314" i="112" s="1"/>
  <c r="E11315" i="112" s="1"/>
  <c r="E11316" i="112" s="1"/>
  <c r="E11317" i="112" s="1"/>
  <c r="E11318" i="112" s="1"/>
  <c r="E11319" i="112" s="1"/>
  <c r="E11320" i="112" s="1"/>
  <c r="E11321" i="112" s="1"/>
  <c r="E11322" i="112" s="1"/>
  <c r="E11323" i="112" s="1"/>
  <c r="E11324" i="112" s="1"/>
  <c r="E11325" i="112" s="1"/>
  <c r="E11326" i="112" s="1"/>
  <c r="E11327" i="112" s="1"/>
  <c r="E11328" i="112" s="1"/>
  <c r="E11329" i="112" s="1"/>
  <c r="E11330" i="112" s="1"/>
  <c r="E11331" i="112" s="1"/>
  <c r="E11332" i="112" s="1"/>
  <c r="E11333" i="112" s="1"/>
  <c r="E11334" i="112" s="1"/>
  <c r="E11335" i="112" s="1"/>
  <c r="E11336" i="112" s="1"/>
  <c r="E11337" i="112" s="1"/>
  <c r="E11338" i="112" s="1"/>
  <c r="E11339" i="112" s="1"/>
  <c r="E11340" i="112" s="1"/>
  <c r="E11341" i="112" s="1"/>
  <c r="E11342" i="112" s="1"/>
  <c r="E11343" i="112" s="1"/>
  <c r="E11344" i="112" s="1"/>
  <c r="E11345" i="112" s="1"/>
  <c r="E11346" i="112" s="1"/>
  <c r="E11347" i="112" s="1"/>
  <c r="E11348" i="112" s="1"/>
  <c r="E11349" i="112" s="1"/>
  <c r="E11350" i="112" s="1"/>
  <c r="E11351" i="112" s="1"/>
  <c r="E11352" i="112" s="1"/>
  <c r="E11353" i="112" s="1"/>
  <c r="E11354" i="112" s="1"/>
  <c r="E11355" i="112" s="1"/>
  <c r="E11356" i="112" s="1"/>
  <c r="E11357" i="112" s="1"/>
  <c r="E11358" i="112" s="1"/>
  <c r="E11359" i="112" s="1"/>
  <c r="E11360" i="112" s="1"/>
  <c r="E11361" i="112" s="1"/>
  <c r="E11362" i="112" s="1"/>
  <c r="E11363" i="112" s="1"/>
  <c r="E11364" i="112" s="1"/>
  <c r="E11365" i="112" s="1"/>
  <c r="E11366" i="112" s="1"/>
  <c r="E11367" i="112" s="1"/>
  <c r="E11368" i="112" s="1"/>
  <c r="E11369" i="112" s="1"/>
  <c r="E11370" i="112" s="1"/>
  <c r="E11371" i="112" s="1"/>
  <c r="E11372" i="112" s="1"/>
  <c r="E11373" i="112" s="1"/>
  <c r="E11374" i="112" s="1"/>
  <c r="E11375" i="112" s="1"/>
  <c r="E11376" i="112" s="1"/>
  <c r="E11377" i="112" s="1"/>
  <c r="E11378" i="112" s="1"/>
  <c r="E11379" i="112" s="1"/>
  <c r="E11380" i="112" s="1"/>
  <c r="E11381" i="112" s="1"/>
  <c r="E11382" i="112" s="1"/>
  <c r="E11383" i="112" s="1"/>
  <c r="E11384" i="112" s="1"/>
  <c r="E11385" i="112" s="1"/>
  <c r="E11386" i="112" s="1"/>
  <c r="E11387" i="112" s="1"/>
  <c r="E11388" i="112" s="1"/>
  <c r="E11389" i="112" s="1"/>
  <c r="E11390" i="112" s="1"/>
  <c r="E11391" i="112" s="1"/>
  <c r="E11392" i="112" s="1"/>
  <c r="E11393" i="112" s="1"/>
  <c r="E11394" i="112" s="1"/>
  <c r="E11395" i="112" s="1"/>
  <c r="E11396" i="112" s="1"/>
  <c r="E11397" i="112" s="1"/>
  <c r="E11398" i="112" s="1"/>
  <c r="E11399" i="112" s="1"/>
  <c r="E11400" i="112" s="1"/>
  <c r="E11401" i="112" s="1"/>
  <c r="E11402" i="112" s="1"/>
  <c r="E11403" i="112" s="1"/>
  <c r="E11404" i="112" s="1"/>
  <c r="E11405" i="112" s="1"/>
  <c r="E11406" i="112" s="1"/>
  <c r="E11407" i="112" s="1"/>
  <c r="E11408" i="112" s="1"/>
  <c r="E11409" i="112" s="1"/>
  <c r="E11410" i="112" s="1"/>
  <c r="E11411" i="112" s="1"/>
  <c r="E11412" i="112" s="1"/>
  <c r="E11413" i="112" s="1"/>
  <c r="E11414" i="112" s="1"/>
  <c r="E11415" i="112" s="1"/>
  <c r="E11416" i="112" s="1"/>
  <c r="E11417" i="112" s="1"/>
  <c r="E11418" i="112" s="1"/>
  <c r="E11419" i="112" s="1"/>
  <c r="E11420" i="112" s="1"/>
  <c r="E11421" i="112" s="1"/>
  <c r="E11422" i="112" s="1"/>
  <c r="E11423" i="112" s="1"/>
  <c r="E11424" i="112" s="1"/>
  <c r="E11425" i="112" s="1"/>
  <c r="E11426" i="112" s="1"/>
  <c r="E11427" i="112" s="1"/>
  <c r="E11428" i="112" s="1"/>
  <c r="E11429" i="112" s="1"/>
  <c r="E11430" i="112" s="1"/>
  <c r="E11431" i="112" s="1"/>
  <c r="E11432" i="112" s="1"/>
  <c r="E11433" i="112" s="1"/>
  <c r="E11434" i="112" s="1"/>
  <c r="E11435" i="112" s="1"/>
  <c r="E11436" i="112" s="1"/>
  <c r="E11437" i="112" s="1"/>
  <c r="E11438" i="112" s="1"/>
  <c r="E11439" i="112" s="1"/>
  <c r="E11440" i="112" s="1"/>
  <c r="E11441" i="112" s="1"/>
  <c r="E11442" i="112" s="1"/>
  <c r="E11443" i="112" s="1"/>
  <c r="E11444" i="112" s="1"/>
  <c r="E11445" i="112" s="1"/>
  <c r="E11446" i="112" s="1"/>
  <c r="E11447" i="112" s="1"/>
  <c r="E11448" i="112" s="1"/>
  <c r="E11449" i="112" s="1"/>
  <c r="E11450" i="112" s="1"/>
  <c r="E11451" i="112" s="1"/>
  <c r="E11452" i="112" s="1"/>
  <c r="E11453" i="112" s="1"/>
  <c r="E11454" i="112" s="1"/>
  <c r="E11455" i="112" s="1"/>
  <c r="E11456" i="112" s="1"/>
  <c r="E11457" i="112" s="1"/>
  <c r="E11458" i="112" s="1"/>
  <c r="E11459" i="112" s="1"/>
  <c r="E11460" i="112" s="1"/>
  <c r="E11461" i="112" s="1"/>
  <c r="E11462" i="112" s="1"/>
  <c r="E11463" i="112" s="1"/>
  <c r="E11464" i="112" s="1"/>
  <c r="E11465" i="112" s="1"/>
  <c r="E11466" i="112" s="1"/>
  <c r="E11467" i="112" s="1"/>
  <c r="E11468" i="112" s="1"/>
  <c r="E11469" i="112" s="1"/>
  <c r="E11470" i="112" s="1"/>
  <c r="E11471" i="112" s="1"/>
  <c r="E11472" i="112" s="1"/>
  <c r="E11473" i="112" s="1"/>
  <c r="E11474" i="112" s="1"/>
  <c r="E11475" i="112" s="1"/>
  <c r="E11476" i="112" s="1"/>
  <c r="E11477" i="112" s="1"/>
  <c r="E11478" i="112" s="1"/>
  <c r="E11479" i="112" s="1"/>
  <c r="E11480" i="112" s="1"/>
  <c r="E11481" i="112" s="1"/>
  <c r="E11482" i="112" s="1"/>
  <c r="E11483" i="112" s="1"/>
  <c r="E11484" i="112" s="1"/>
  <c r="E11485" i="112" s="1"/>
  <c r="E11486" i="112" s="1"/>
  <c r="E11487" i="112" s="1"/>
  <c r="E11488" i="112" s="1"/>
  <c r="E11489" i="112" s="1"/>
  <c r="E11490" i="112" s="1"/>
  <c r="E11491" i="112" s="1"/>
  <c r="E11492" i="112" s="1"/>
  <c r="E11493" i="112" s="1"/>
  <c r="E11494" i="112" s="1"/>
  <c r="E11495" i="112" s="1"/>
  <c r="E11496" i="112" s="1"/>
  <c r="E11497" i="112" s="1"/>
  <c r="E11498" i="112" s="1"/>
  <c r="E11499" i="112" s="1"/>
  <c r="E11500" i="112" s="1"/>
  <c r="E11501" i="112" s="1"/>
  <c r="E11502" i="112" s="1"/>
  <c r="E11503" i="112" s="1"/>
  <c r="E11504" i="112" s="1"/>
  <c r="E11505" i="112" s="1"/>
  <c r="E11506" i="112" s="1"/>
  <c r="E11507" i="112" s="1"/>
  <c r="E11508" i="112" s="1"/>
  <c r="E11509" i="112" s="1"/>
  <c r="E11510" i="112" s="1"/>
  <c r="E11511" i="112" s="1"/>
  <c r="E11512" i="112" s="1"/>
  <c r="E11513" i="112" s="1"/>
  <c r="E11514" i="112" s="1"/>
  <c r="E11515" i="112" s="1"/>
  <c r="E11516" i="112" s="1"/>
  <c r="E11517" i="112" s="1"/>
  <c r="E11518" i="112" s="1"/>
  <c r="E11519" i="112" s="1"/>
  <c r="E11520" i="112" s="1"/>
  <c r="E11521" i="112" s="1"/>
  <c r="E11522" i="112" s="1"/>
  <c r="E11523" i="112" s="1"/>
  <c r="E11524" i="112" s="1"/>
  <c r="E11525" i="112" s="1"/>
  <c r="E11526" i="112" s="1"/>
  <c r="E11527" i="112" s="1"/>
  <c r="E11528" i="112" s="1"/>
  <c r="E11529" i="112" s="1"/>
  <c r="E11530" i="112" s="1"/>
  <c r="E11531" i="112" s="1"/>
  <c r="E11532" i="112" s="1"/>
  <c r="E11533" i="112" s="1"/>
  <c r="E11534" i="112" s="1"/>
  <c r="E11535" i="112" s="1"/>
  <c r="E11536" i="112" s="1"/>
  <c r="E11537" i="112" s="1"/>
  <c r="E11538" i="112" s="1"/>
  <c r="E11539" i="112" s="1"/>
  <c r="E11540" i="112" s="1"/>
  <c r="E11541" i="112" s="1"/>
  <c r="E11542" i="112" s="1"/>
  <c r="E11543" i="112" s="1"/>
  <c r="E11544" i="112" s="1"/>
  <c r="E11545" i="112" s="1"/>
  <c r="E11546" i="112" s="1"/>
  <c r="E11547" i="112" s="1"/>
  <c r="E11548" i="112" s="1"/>
  <c r="E11549" i="112" s="1"/>
  <c r="E11550" i="112" s="1"/>
  <c r="E11551" i="112" s="1"/>
  <c r="E11552" i="112" s="1"/>
  <c r="E11553" i="112" s="1"/>
  <c r="E11554" i="112" s="1"/>
  <c r="E11555" i="112" s="1"/>
  <c r="E11556" i="112" s="1"/>
  <c r="E11557" i="112" s="1"/>
  <c r="E11558" i="112" s="1"/>
  <c r="E11559" i="112" s="1"/>
  <c r="E11560" i="112" s="1"/>
  <c r="E11561" i="112" s="1"/>
  <c r="E11562" i="112" s="1"/>
  <c r="E11563" i="112" s="1"/>
  <c r="E11564" i="112" s="1"/>
  <c r="E11565" i="112" s="1"/>
  <c r="E11566" i="112" s="1"/>
  <c r="E11567" i="112" s="1"/>
  <c r="E11568" i="112" s="1"/>
  <c r="E11569" i="112" s="1"/>
  <c r="E11570" i="112" s="1"/>
  <c r="E11571" i="112" s="1"/>
  <c r="E11572" i="112" s="1"/>
  <c r="E11573" i="112" s="1"/>
  <c r="E11574" i="112" s="1"/>
  <c r="E11575" i="112" s="1"/>
  <c r="E11576" i="112" s="1"/>
  <c r="E11577" i="112" s="1"/>
  <c r="E11578" i="112" s="1"/>
  <c r="E11579" i="112" s="1"/>
  <c r="E11580" i="112" s="1"/>
  <c r="E11581" i="112" s="1"/>
  <c r="E11582" i="112" s="1"/>
  <c r="E11583" i="112" s="1"/>
  <c r="E11584" i="112" s="1"/>
  <c r="E11585" i="112" s="1"/>
  <c r="E11586" i="112" s="1"/>
  <c r="E11587" i="112" s="1"/>
  <c r="E11588" i="112" s="1"/>
  <c r="E11589" i="112" s="1"/>
  <c r="E11590" i="112" s="1"/>
  <c r="E11591" i="112" s="1"/>
  <c r="E11592" i="112" s="1"/>
  <c r="E11593" i="112" s="1"/>
  <c r="E11594" i="112" s="1"/>
  <c r="E11595" i="112" s="1"/>
  <c r="E11596" i="112" s="1"/>
  <c r="E11597" i="112" s="1"/>
  <c r="E11598" i="112" s="1"/>
  <c r="E11599" i="112" s="1"/>
  <c r="E11600" i="112" s="1"/>
  <c r="E11601" i="112" s="1"/>
  <c r="E11602" i="112" s="1"/>
  <c r="E11603" i="112" s="1"/>
  <c r="E11604" i="112" s="1"/>
  <c r="E11605" i="112" s="1"/>
  <c r="E11606" i="112" s="1"/>
  <c r="E11607" i="112" s="1"/>
  <c r="E11608" i="112" s="1"/>
  <c r="E11609" i="112" s="1"/>
  <c r="E11610" i="112" s="1"/>
  <c r="E11611" i="112" s="1"/>
  <c r="E11612" i="112" s="1"/>
  <c r="E11613" i="112" s="1"/>
  <c r="E11614" i="112" s="1"/>
  <c r="E11615" i="112" s="1"/>
  <c r="E11616" i="112" s="1"/>
  <c r="E11617" i="112" s="1"/>
  <c r="E11618" i="112" s="1"/>
  <c r="E11619" i="112" s="1"/>
  <c r="E11620" i="112" s="1"/>
  <c r="E11621" i="112" s="1"/>
  <c r="E11622" i="112" s="1"/>
  <c r="E11623" i="112" s="1"/>
  <c r="E11624" i="112" s="1"/>
  <c r="E11625" i="112" s="1"/>
  <c r="E11626" i="112" s="1"/>
  <c r="E11627" i="112" s="1"/>
  <c r="E11628" i="112" s="1"/>
  <c r="E11629" i="112" s="1"/>
  <c r="E11630" i="112" s="1"/>
  <c r="E11631" i="112" s="1"/>
  <c r="E11632" i="112" s="1"/>
  <c r="E11633" i="112" s="1"/>
  <c r="E11634" i="112" s="1"/>
  <c r="E11635" i="112" s="1"/>
  <c r="E11636" i="112" s="1"/>
  <c r="E11637" i="112" s="1"/>
  <c r="E11638" i="112" s="1"/>
  <c r="E11639" i="112" s="1"/>
  <c r="E11640" i="112" s="1"/>
  <c r="E11641" i="112" s="1"/>
  <c r="E11642" i="112" s="1"/>
  <c r="E11643" i="112" s="1"/>
  <c r="E11644" i="112" s="1"/>
  <c r="E11645" i="112" s="1"/>
  <c r="E11646" i="112" s="1"/>
  <c r="E11647" i="112" s="1"/>
  <c r="E11648" i="112" s="1"/>
  <c r="E11649" i="112" s="1"/>
  <c r="E11650" i="112" s="1"/>
  <c r="E11651" i="112" s="1"/>
  <c r="E11652" i="112" s="1"/>
  <c r="E11653" i="112" s="1"/>
  <c r="E11654" i="112" s="1"/>
  <c r="E11655" i="112" s="1"/>
  <c r="E11656" i="112" s="1"/>
  <c r="E11657" i="112" s="1"/>
  <c r="E11658" i="112" s="1"/>
  <c r="E11659" i="112" s="1"/>
  <c r="E11660" i="112" s="1"/>
  <c r="E11661" i="112" s="1"/>
  <c r="E11662" i="112" s="1"/>
  <c r="E11663" i="112" s="1"/>
  <c r="E11664" i="112" s="1"/>
  <c r="E11665" i="112" s="1"/>
  <c r="E11666" i="112" s="1"/>
  <c r="E11667" i="112" s="1"/>
  <c r="E11668" i="112" s="1"/>
  <c r="E11669" i="112" s="1"/>
  <c r="E11670" i="112" s="1"/>
  <c r="E11671" i="112" s="1"/>
  <c r="E11672" i="112" s="1"/>
  <c r="E11673" i="112" s="1"/>
  <c r="E11674" i="112" s="1"/>
  <c r="E11675" i="112" s="1"/>
  <c r="E11676" i="112" s="1"/>
  <c r="E11677" i="112" s="1"/>
  <c r="E11678" i="112" s="1"/>
  <c r="E11679" i="112" s="1"/>
  <c r="E11680" i="112" s="1"/>
  <c r="E11681" i="112" s="1"/>
  <c r="E11682" i="112" s="1"/>
  <c r="E11683" i="112" s="1"/>
  <c r="E11684" i="112" s="1"/>
  <c r="E11685" i="112" s="1"/>
  <c r="E11686" i="112" s="1"/>
  <c r="E11687" i="112" s="1"/>
  <c r="E11688" i="112" s="1"/>
  <c r="E11689" i="112" s="1"/>
  <c r="E11690" i="112" s="1"/>
  <c r="E11691" i="112" s="1"/>
  <c r="E11692" i="112" s="1"/>
  <c r="E11693" i="112" s="1"/>
  <c r="E11694" i="112" s="1"/>
  <c r="E11695" i="112" s="1"/>
  <c r="E11696" i="112" s="1"/>
  <c r="E11697" i="112" s="1"/>
  <c r="E11698" i="112" s="1"/>
  <c r="E11699" i="112" s="1"/>
  <c r="E11700" i="112" s="1"/>
  <c r="E11701" i="112" s="1"/>
  <c r="E11702" i="112" s="1"/>
  <c r="E11703" i="112" s="1"/>
  <c r="E11704" i="112" s="1"/>
  <c r="E11705" i="112" s="1"/>
  <c r="E11706" i="112" s="1"/>
  <c r="E11707" i="112" s="1"/>
  <c r="E11708" i="112" s="1"/>
  <c r="E11709" i="112" s="1"/>
  <c r="E11710" i="112" s="1"/>
  <c r="E11711" i="112" s="1"/>
  <c r="E11712" i="112" s="1"/>
  <c r="E11713" i="112" s="1"/>
  <c r="E11714" i="112" s="1"/>
  <c r="E11715" i="112" s="1"/>
  <c r="E11716" i="112" s="1"/>
  <c r="E11717" i="112" s="1"/>
  <c r="E11718" i="112" s="1"/>
  <c r="E11719" i="112" s="1"/>
  <c r="E11720" i="112" s="1"/>
  <c r="E11721" i="112" s="1"/>
  <c r="E11722" i="112" s="1"/>
  <c r="E11723" i="112" s="1"/>
  <c r="E11724" i="112" s="1"/>
  <c r="E11725" i="112" s="1"/>
  <c r="E11726" i="112" s="1"/>
  <c r="E11727" i="112" s="1"/>
  <c r="E11728" i="112" s="1"/>
  <c r="E11729" i="112" s="1"/>
  <c r="E11730" i="112" s="1"/>
  <c r="E11731" i="112" s="1"/>
  <c r="E11732" i="112" s="1"/>
  <c r="E11733" i="112" s="1"/>
  <c r="E11734" i="112" s="1"/>
  <c r="E11735" i="112" s="1"/>
  <c r="E11736" i="112" s="1"/>
  <c r="E11737" i="112" s="1"/>
  <c r="E11738" i="112" s="1"/>
  <c r="E11739" i="112" s="1"/>
  <c r="E11740" i="112" s="1"/>
  <c r="E11741" i="112" s="1"/>
  <c r="E11742" i="112" s="1"/>
  <c r="E11743" i="112" s="1"/>
  <c r="E11744" i="112" s="1"/>
  <c r="E11745" i="112" s="1"/>
  <c r="E11746" i="112" s="1"/>
  <c r="E11747" i="112" s="1"/>
  <c r="E11748" i="112" s="1"/>
  <c r="E11749" i="112" s="1"/>
  <c r="E11750" i="112" s="1"/>
  <c r="E11751" i="112" s="1"/>
  <c r="E11752" i="112" s="1"/>
  <c r="E11753" i="112" s="1"/>
  <c r="E11754" i="112" s="1"/>
  <c r="E11755" i="112" s="1"/>
  <c r="E11756" i="112" s="1"/>
  <c r="E11757" i="112" s="1"/>
  <c r="E11758" i="112" s="1"/>
  <c r="E11759" i="112" s="1"/>
  <c r="E11760" i="112" s="1"/>
  <c r="E11761" i="112" s="1"/>
  <c r="E11762" i="112" s="1"/>
  <c r="E11763" i="112" s="1"/>
  <c r="E11764" i="112" s="1"/>
  <c r="E11765" i="112" s="1"/>
  <c r="E11766" i="112" s="1"/>
  <c r="E11767" i="112" s="1"/>
  <c r="E11768" i="112" s="1"/>
  <c r="E11769" i="112" s="1"/>
  <c r="E11770" i="112" s="1"/>
  <c r="E11771" i="112" s="1"/>
  <c r="E11772" i="112" s="1"/>
  <c r="E11773" i="112" s="1"/>
  <c r="E11774" i="112" s="1"/>
  <c r="E11775" i="112" s="1"/>
  <c r="E11776" i="112" s="1"/>
  <c r="E11777" i="112" s="1"/>
  <c r="E11778" i="112" s="1"/>
  <c r="E11779" i="112" s="1"/>
  <c r="E11780" i="112" s="1"/>
  <c r="E11781" i="112" s="1"/>
  <c r="E11782" i="112" s="1"/>
  <c r="E11783" i="112" s="1"/>
  <c r="E11784" i="112" s="1"/>
  <c r="E11785" i="112" s="1"/>
  <c r="E11786" i="112" s="1"/>
  <c r="E11787" i="112" s="1"/>
  <c r="E11788" i="112" s="1"/>
  <c r="E11789" i="112" s="1"/>
  <c r="E11790" i="112" s="1"/>
  <c r="E11791" i="112" s="1"/>
  <c r="E11792" i="112" s="1"/>
  <c r="E11793" i="112" s="1"/>
  <c r="E11794" i="112" s="1"/>
  <c r="E11795" i="112" s="1"/>
  <c r="E11796" i="112" s="1"/>
  <c r="E11797" i="112" s="1"/>
  <c r="E11798" i="112" s="1"/>
  <c r="E11799" i="112" s="1"/>
  <c r="E11800" i="112" s="1"/>
  <c r="E11801" i="112" s="1"/>
  <c r="E11802" i="112" s="1"/>
  <c r="E11803" i="112" s="1"/>
  <c r="E11804" i="112" s="1"/>
  <c r="E11805" i="112" s="1"/>
  <c r="E11806" i="112" s="1"/>
  <c r="E11807" i="112" s="1"/>
  <c r="E11808" i="112" s="1"/>
  <c r="E11809" i="112" s="1"/>
  <c r="E11810" i="112" s="1"/>
  <c r="E11811" i="112" s="1"/>
  <c r="E11812" i="112" s="1"/>
  <c r="E11813" i="112" s="1"/>
  <c r="E11814" i="112" s="1"/>
  <c r="E11815" i="112" s="1"/>
  <c r="E11816" i="112" s="1"/>
  <c r="E11817" i="112" s="1"/>
  <c r="E11818" i="112" s="1"/>
  <c r="E11819" i="112" s="1"/>
  <c r="E11820" i="112" s="1"/>
  <c r="E11821" i="112" s="1"/>
  <c r="E11822" i="112" s="1"/>
  <c r="E11823" i="112" s="1"/>
  <c r="E11824" i="112" s="1"/>
  <c r="E11825" i="112" s="1"/>
  <c r="E11826" i="112" s="1"/>
  <c r="E11827" i="112" s="1"/>
  <c r="E11828" i="112" s="1"/>
  <c r="E11829" i="112" s="1"/>
  <c r="E11830" i="112" s="1"/>
  <c r="E11831" i="112" s="1"/>
  <c r="E11832" i="112" s="1"/>
  <c r="E11833" i="112" s="1"/>
  <c r="E11834" i="112" s="1"/>
  <c r="E11835" i="112" s="1"/>
  <c r="E11836" i="112" s="1"/>
  <c r="E11837" i="112" s="1"/>
  <c r="E11838" i="112" s="1"/>
  <c r="E11839" i="112" s="1"/>
  <c r="E11840" i="112" s="1"/>
  <c r="E11841" i="112" s="1"/>
  <c r="E11842" i="112" s="1"/>
  <c r="E11843" i="112" s="1"/>
  <c r="E11844" i="112" s="1"/>
  <c r="E11845" i="112" s="1"/>
  <c r="E11846" i="112" s="1"/>
  <c r="E11847" i="112" s="1"/>
  <c r="E11848" i="112" s="1"/>
  <c r="E11849" i="112" s="1"/>
  <c r="E11850" i="112" s="1"/>
  <c r="E11851" i="112" s="1"/>
  <c r="E11852" i="112" s="1"/>
  <c r="E11853" i="112" s="1"/>
  <c r="E11854" i="112" s="1"/>
  <c r="E11855" i="112" s="1"/>
  <c r="E11856" i="112" s="1"/>
  <c r="E11857" i="112" s="1"/>
  <c r="E11858" i="112" s="1"/>
  <c r="E11859" i="112" s="1"/>
  <c r="E11860" i="112" s="1"/>
  <c r="E11861" i="112" s="1"/>
  <c r="E11862" i="112" s="1"/>
  <c r="E11863" i="112" s="1"/>
  <c r="E11864" i="112" s="1"/>
  <c r="E11865" i="112" s="1"/>
  <c r="E11866" i="112" s="1"/>
  <c r="E11867" i="112" s="1"/>
  <c r="E11868" i="112" s="1"/>
  <c r="E11869" i="112" s="1"/>
  <c r="E11870" i="112" s="1"/>
  <c r="E11871" i="112" s="1"/>
  <c r="E11872" i="112" s="1"/>
  <c r="E11873" i="112" s="1"/>
  <c r="E11874" i="112" s="1"/>
  <c r="E11875" i="112" s="1"/>
  <c r="E11876" i="112" s="1"/>
  <c r="E11877" i="112" s="1"/>
  <c r="E11878" i="112" s="1"/>
  <c r="E11879" i="112" s="1"/>
  <c r="E11880" i="112" s="1"/>
  <c r="E11881" i="112" s="1"/>
  <c r="E11882" i="112" s="1"/>
  <c r="E11883" i="112" s="1"/>
  <c r="E11884" i="112" s="1"/>
  <c r="E11885" i="112" s="1"/>
  <c r="E11886" i="112" s="1"/>
  <c r="E11887" i="112" s="1"/>
  <c r="E11888" i="112" s="1"/>
  <c r="E11889" i="112" s="1"/>
  <c r="E11890" i="112" s="1"/>
  <c r="E11891" i="112" s="1"/>
  <c r="E11892" i="112" s="1"/>
  <c r="E11893" i="112" s="1"/>
  <c r="E11894" i="112" s="1"/>
  <c r="E11895" i="112" s="1"/>
  <c r="E11896" i="112" s="1"/>
  <c r="E11897" i="112" s="1"/>
  <c r="E11898" i="112" s="1"/>
  <c r="E11899" i="112" s="1"/>
  <c r="E11900" i="112" s="1"/>
  <c r="E11901" i="112" s="1"/>
  <c r="E11902" i="112" s="1"/>
  <c r="E11903" i="112" s="1"/>
  <c r="E11904" i="112" s="1"/>
  <c r="E11905" i="112" s="1"/>
  <c r="E11906" i="112" s="1"/>
  <c r="E11907" i="112" s="1"/>
  <c r="E11908" i="112" s="1"/>
  <c r="E11909" i="112" s="1"/>
  <c r="E11910" i="112" s="1"/>
  <c r="E11911" i="112" s="1"/>
  <c r="E11912" i="112" s="1"/>
  <c r="E11913" i="112" s="1"/>
  <c r="E11914" i="112" s="1"/>
  <c r="E11915" i="112" s="1"/>
  <c r="E11916" i="112" s="1"/>
  <c r="E11917" i="112" s="1"/>
  <c r="E11918" i="112" s="1"/>
  <c r="E11919" i="112" s="1"/>
  <c r="E11920" i="112" s="1"/>
  <c r="E11921" i="112" s="1"/>
  <c r="E11922" i="112" s="1"/>
  <c r="E11923" i="112" s="1"/>
  <c r="E11924" i="112" s="1"/>
  <c r="E11925" i="112" s="1"/>
  <c r="E11926" i="112" s="1"/>
  <c r="E11927" i="112" s="1"/>
  <c r="E11928" i="112" s="1"/>
  <c r="E11929" i="112" s="1"/>
  <c r="E11930" i="112" s="1"/>
  <c r="E11931" i="112" s="1"/>
  <c r="E11932" i="112" s="1"/>
  <c r="E11933" i="112" s="1"/>
  <c r="E11934" i="112" s="1"/>
  <c r="E11935" i="112" s="1"/>
  <c r="E11936" i="112" s="1"/>
  <c r="E11937" i="112" s="1"/>
  <c r="E11938" i="112" s="1"/>
  <c r="E11939" i="112" s="1"/>
  <c r="E11940" i="112" s="1"/>
  <c r="E11941" i="112" s="1"/>
  <c r="E11942" i="112" s="1"/>
  <c r="E11943" i="112" s="1"/>
  <c r="E11944" i="112" s="1"/>
  <c r="E11945" i="112" s="1"/>
  <c r="E11946" i="112" s="1"/>
  <c r="E11947" i="112" s="1"/>
  <c r="E11948" i="112" s="1"/>
  <c r="E11949" i="112" s="1"/>
  <c r="E11950" i="112" s="1"/>
  <c r="E11951" i="112" s="1"/>
  <c r="E11952" i="112" s="1"/>
  <c r="E11953" i="112" s="1"/>
  <c r="E11954" i="112" s="1"/>
  <c r="E11955" i="112" s="1"/>
  <c r="E11956" i="112" s="1"/>
  <c r="E11957" i="112" s="1"/>
  <c r="E11958" i="112" s="1"/>
  <c r="E11959" i="112" s="1"/>
  <c r="E11960" i="112" s="1"/>
  <c r="E11961" i="112" s="1"/>
  <c r="E11962" i="112" s="1"/>
  <c r="E11963" i="112" s="1"/>
  <c r="E11964" i="112" s="1"/>
  <c r="E11965" i="112" s="1"/>
  <c r="E11966" i="112" s="1"/>
  <c r="E11967" i="112" s="1"/>
  <c r="E11968" i="112" s="1"/>
  <c r="E11969" i="112" s="1"/>
  <c r="E11970" i="112" s="1"/>
  <c r="E11971" i="112" s="1"/>
  <c r="E11972" i="112" s="1"/>
  <c r="E11973" i="112" s="1"/>
  <c r="E11974" i="112" s="1"/>
  <c r="E11975" i="112" s="1"/>
  <c r="E11976" i="112" s="1"/>
  <c r="E11977" i="112" s="1"/>
  <c r="E11978" i="112" s="1"/>
  <c r="E11979" i="112" s="1"/>
  <c r="E11980" i="112" s="1"/>
  <c r="E11981" i="112" s="1"/>
  <c r="E11982" i="112" s="1"/>
  <c r="E11983" i="112" s="1"/>
  <c r="E11984" i="112" s="1"/>
  <c r="E11985" i="112" s="1"/>
  <c r="E11986" i="112" s="1"/>
  <c r="E11987" i="112" s="1"/>
  <c r="E11988" i="112" s="1"/>
  <c r="E11989" i="112" s="1"/>
  <c r="E11990" i="112" s="1"/>
  <c r="E11991" i="112" s="1"/>
  <c r="E11992" i="112" s="1"/>
  <c r="E11993" i="112" s="1"/>
  <c r="E11994" i="112" s="1"/>
  <c r="E11995" i="112" s="1"/>
  <c r="E11996" i="112" s="1"/>
  <c r="E11997" i="112" s="1"/>
  <c r="E11998" i="112" s="1"/>
  <c r="E11999" i="112" s="1"/>
  <c r="E12000" i="112" s="1"/>
  <c r="E12001" i="112" s="1"/>
  <c r="E12002" i="112" s="1"/>
  <c r="E12003" i="112" s="1"/>
  <c r="E12004" i="112" s="1"/>
  <c r="E12005" i="112" s="1"/>
  <c r="E12006" i="112" s="1"/>
  <c r="E12007" i="112" s="1"/>
  <c r="E12008" i="112" s="1"/>
  <c r="E12009" i="112" s="1"/>
  <c r="E12010" i="112" s="1"/>
  <c r="E12011" i="112" s="1"/>
  <c r="E12012" i="112" s="1"/>
  <c r="E12013" i="112" s="1"/>
  <c r="E12014" i="112" s="1"/>
  <c r="E12015" i="112" s="1"/>
  <c r="E12016" i="112" s="1"/>
  <c r="E12017" i="112" s="1"/>
  <c r="E12018" i="112" s="1"/>
  <c r="E12019" i="112" s="1"/>
  <c r="E12020" i="112" s="1"/>
  <c r="E12021" i="112" s="1"/>
  <c r="E12022" i="112" s="1"/>
  <c r="E12023" i="112" s="1"/>
  <c r="E12024" i="112" s="1"/>
  <c r="E12025" i="112" s="1"/>
  <c r="E12026" i="112" s="1"/>
  <c r="E12027" i="112" s="1"/>
  <c r="E12028" i="112" s="1"/>
  <c r="E12029" i="112" s="1"/>
  <c r="E12030" i="112" s="1"/>
  <c r="E12031" i="112" s="1"/>
  <c r="E12032" i="112" s="1"/>
  <c r="E12033" i="112" s="1"/>
  <c r="E12034" i="112" s="1"/>
  <c r="E12035" i="112" s="1"/>
  <c r="E12036" i="112" s="1"/>
  <c r="E12037" i="112" s="1"/>
  <c r="E12038" i="112" s="1"/>
  <c r="E12039" i="112" s="1"/>
  <c r="E12040" i="112" s="1"/>
  <c r="E12041" i="112" s="1"/>
  <c r="E12042" i="112" s="1"/>
  <c r="E12043" i="112" s="1"/>
  <c r="E12044" i="112" s="1"/>
  <c r="E12045" i="112" s="1"/>
  <c r="E12046" i="112" s="1"/>
  <c r="E12047" i="112" s="1"/>
  <c r="E12048" i="112" s="1"/>
  <c r="E12049" i="112" s="1"/>
  <c r="E12050" i="112" s="1"/>
  <c r="E12051" i="112" s="1"/>
  <c r="E12052" i="112" s="1"/>
  <c r="E12053" i="112" s="1"/>
  <c r="E12054" i="112" s="1"/>
  <c r="E12055" i="112" s="1"/>
  <c r="E12056" i="112" s="1"/>
  <c r="E12057" i="112" s="1"/>
  <c r="E12058" i="112" s="1"/>
  <c r="E12059" i="112" s="1"/>
  <c r="E12060" i="112" s="1"/>
  <c r="E12061" i="112" s="1"/>
  <c r="E12062" i="112" s="1"/>
  <c r="E12063" i="112" s="1"/>
  <c r="E12064" i="112" s="1"/>
  <c r="E12065" i="112" s="1"/>
  <c r="E12066" i="112" s="1"/>
  <c r="E12067" i="112" s="1"/>
  <c r="E12068" i="112" s="1"/>
  <c r="E12069" i="112" s="1"/>
  <c r="E12070" i="112" s="1"/>
  <c r="E12071" i="112" s="1"/>
  <c r="E12072" i="112" s="1"/>
  <c r="E12073" i="112" s="1"/>
  <c r="E12074" i="112" s="1"/>
  <c r="E12075" i="112" s="1"/>
  <c r="E12076" i="112" s="1"/>
  <c r="E12077" i="112" s="1"/>
  <c r="E12078" i="112" s="1"/>
  <c r="E12079" i="112" s="1"/>
  <c r="E12080" i="112" s="1"/>
  <c r="E12081" i="112" s="1"/>
  <c r="E12082" i="112" s="1"/>
  <c r="E12083" i="112" s="1"/>
  <c r="E12084" i="112" s="1"/>
  <c r="E12085" i="112" s="1"/>
  <c r="E12086" i="112" s="1"/>
  <c r="E12087" i="112" s="1"/>
  <c r="E12088" i="112" s="1"/>
  <c r="E12089" i="112" s="1"/>
  <c r="E12090" i="112" s="1"/>
  <c r="E12091" i="112" s="1"/>
  <c r="E12092" i="112" s="1"/>
  <c r="E12093" i="112" s="1"/>
  <c r="E12094" i="112" s="1"/>
  <c r="E12095" i="112" s="1"/>
  <c r="E12096" i="112" s="1"/>
  <c r="E12097" i="112" s="1"/>
  <c r="E12098" i="112" s="1"/>
  <c r="E12099" i="112" s="1"/>
  <c r="E12100" i="112" s="1"/>
  <c r="E12101" i="112" s="1"/>
  <c r="E12102" i="112" s="1"/>
  <c r="E12103" i="112" s="1"/>
  <c r="E12104" i="112" s="1"/>
  <c r="E12105" i="112" s="1"/>
  <c r="E12106" i="112" s="1"/>
  <c r="E12107" i="112" s="1"/>
  <c r="E12108" i="112" s="1"/>
  <c r="E12109" i="112" s="1"/>
  <c r="E12110" i="112" s="1"/>
  <c r="E12111" i="112" s="1"/>
  <c r="E12112" i="112" s="1"/>
  <c r="E12113" i="112" s="1"/>
  <c r="E12114" i="112" s="1"/>
  <c r="E12115" i="112" s="1"/>
  <c r="E12116" i="112" s="1"/>
  <c r="E12117" i="112" s="1"/>
  <c r="E12118" i="112" s="1"/>
  <c r="E12119" i="112" s="1"/>
  <c r="E12120" i="112" s="1"/>
  <c r="E12121" i="112" s="1"/>
  <c r="E12122" i="112" s="1"/>
  <c r="E12123" i="112" s="1"/>
  <c r="E12124" i="112" s="1"/>
  <c r="E12125" i="112" s="1"/>
  <c r="E12126" i="112" s="1"/>
  <c r="E12127" i="112" s="1"/>
  <c r="E12128" i="112" s="1"/>
  <c r="E12129" i="112" s="1"/>
  <c r="E12130" i="112" s="1"/>
  <c r="E12131" i="112" s="1"/>
  <c r="E12132" i="112" s="1"/>
  <c r="E12133" i="112" s="1"/>
  <c r="E12134" i="112" s="1"/>
  <c r="E12135" i="112" s="1"/>
  <c r="E12136" i="112" s="1"/>
  <c r="E12137" i="112" s="1"/>
  <c r="E12138" i="112" s="1"/>
  <c r="E12139" i="112" s="1"/>
  <c r="E12140" i="112" s="1"/>
  <c r="E12141" i="112" s="1"/>
  <c r="E12142" i="112" s="1"/>
  <c r="E12143" i="112" s="1"/>
  <c r="E12144" i="112" s="1"/>
  <c r="E12145" i="112" s="1"/>
  <c r="E12146" i="112" s="1"/>
  <c r="E12147" i="112" s="1"/>
  <c r="E12148" i="112" s="1"/>
  <c r="E12149" i="112" s="1"/>
  <c r="E12150" i="112" s="1"/>
  <c r="E12151" i="112" s="1"/>
  <c r="E12152" i="112" s="1"/>
  <c r="E12153" i="112" s="1"/>
  <c r="E12154" i="112" s="1"/>
  <c r="E12155" i="112" s="1"/>
  <c r="E12156" i="112" s="1"/>
  <c r="E12157" i="112" s="1"/>
  <c r="E12158" i="112" s="1"/>
  <c r="E12159" i="112" s="1"/>
  <c r="E12160" i="112" s="1"/>
  <c r="E12161" i="112" s="1"/>
  <c r="E12162" i="112" s="1"/>
  <c r="E12163" i="112" s="1"/>
  <c r="E12164" i="112" s="1"/>
  <c r="E12165" i="112" s="1"/>
  <c r="E12166" i="112" s="1"/>
  <c r="E12167" i="112" s="1"/>
  <c r="E12168" i="112" s="1"/>
  <c r="E12169" i="112" s="1"/>
  <c r="E12170" i="112" s="1"/>
  <c r="E12171" i="112" s="1"/>
  <c r="E12172" i="112" s="1"/>
  <c r="E12173" i="112" s="1"/>
  <c r="E12174" i="112" s="1"/>
  <c r="E12175" i="112" s="1"/>
  <c r="E12176" i="112" s="1"/>
  <c r="E12177" i="112" s="1"/>
  <c r="E12178" i="112" s="1"/>
  <c r="E12179" i="112" s="1"/>
  <c r="E12180" i="112" s="1"/>
  <c r="E12181" i="112" s="1"/>
  <c r="E12182" i="112" s="1"/>
  <c r="E12183" i="112" s="1"/>
  <c r="E12184" i="112" s="1"/>
  <c r="E12185" i="112" s="1"/>
  <c r="E12186" i="112" s="1"/>
  <c r="E12187" i="112" s="1"/>
  <c r="E12188" i="112" s="1"/>
  <c r="E12189" i="112" s="1"/>
  <c r="E12190" i="112" s="1"/>
  <c r="E12191" i="112" s="1"/>
  <c r="E12192" i="112" s="1"/>
  <c r="E12193" i="112" s="1"/>
  <c r="E12194" i="112" s="1"/>
  <c r="E12195" i="112" s="1"/>
  <c r="E12196" i="112" s="1"/>
  <c r="E12197" i="112" s="1"/>
  <c r="E12198" i="112" s="1"/>
  <c r="E12199" i="112" s="1"/>
  <c r="E12200" i="112" s="1"/>
  <c r="E12201" i="112" s="1"/>
  <c r="E12202" i="112" s="1"/>
  <c r="E12203" i="112" s="1"/>
  <c r="E12204" i="112" s="1"/>
  <c r="E12205" i="112" s="1"/>
  <c r="E12206" i="112" s="1"/>
  <c r="E12207" i="112" s="1"/>
  <c r="E12208" i="112" s="1"/>
  <c r="E12209" i="112" s="1"/>
  <c r="E12210" i="112" s="1"/>
  <c r="E12211" i="112" s="1"/>
  <c r="E12212" i="112" s="1"/>
  <c r="E12213" i="112" s="1"/>
  <c r="E12214" i="112" s="1"/>
  <c r="E12215" i="112" s="1"/>
  <c r="E12216" i="112" s="1"/>
  <c r="E12217" i="112" s="1"/>
  <c r="E12218" i="112" s="1"/>
  <c r="E12219" i="112" s="1"/>
  <c r="E12220" i="112" s="1"/>
  <c r="E12221" i="112" s="1"/>
  <c r="E12222" i="112" s="1"/>
  <c r="E12223" i="112" s="1"/>
  <c r="E12224" i="112" s="1"/>
  <c r="E12225" i="112" s="1"/>
  <c r="E12226" i="112" s="1"/>
  <c r="E12227" i="112" s="1"/>
  <c r="E12228" i="112" s="1"/>
  <c r="E12229" i="112" s="1"/>
  <c r="E12230" i="112" s="1"/>
  <c r="E12231" i="112" s="1"/>
  <c r="E12232" i="112" s="1"/>
  <c r="E12233" i="112" s="1"/>
  <c r="E12234" i="112" s="1"/>
  <c r="E12235" i="112" s="1"/>
  <c r="E12236" i="112" s="1"/>
  <c r="E12237" i="112" s="1"/>
  <c r="E12238" i="112" s="1"/>
  <c r="E12239" i="112" s="1"/>
  <c r="E12240" i="112" s="1"/>
  <c r="E12241" i="112" s="1"/>
  <c r="E12242" i="112" s="1"/>
  <c r="E12243" i="112" s="1"/>
  <c r="E12244" i="112" s="1"/>
  <c r="E12245" i="112" s="1"/>
  <c r="E12246" i="112" s="1"/>
  <c r="E12247" i="112" s="1"/>
  <c r="E12248" i="112" s="1"/>
  <c r="E12249" i="112" s="1"/>
  <c r="E12250" i="112" s="1"/>
  <c r="E12251" i="112" s="1"/>
  <c r="E12252" i="112" s="1"/>
  <c r="E12253" i="112" s="1"/>
  <c r="E12254" i="112" s="1"/>
  <c r="E12255" i="112" s="1"/>
  <c r="E12256" i="112" s="1"/>
  <c r="E12257" i="112" s="1"/>
  <c r="E12258" i="112" s="1"/>
  <c r="E12259" i="112" s="1"/>
  <c r="E12260" i="112" s="1"/>
  <c r="E12261" i="112" s="1"/>
  <c r="E12262" i="112" s="1"/>
  <c r="E12263" i="112" s="1"/>
  <c r="E12264" i="112" s="1"/>
  <c r="E12265" i="112" s="1"/>
  <c r="E12266" i="112" s="1"/>
  <c r="E12267" i="112" s="1"/>
  <c r="E12268" i="112" s="1"/>
  <c r="E12269" i="112" s="1"/>
  <c r="E12270" i="112" s="1"/>
  <c r="E12271" i="112" s="1"/>
  <c r="E12272" i="112" s="1"/>
  <c r="E12273" i="112" s="1"/>
  <c r="E12274" i="112" s="1"/>
  <c r="E12275" i="112" s="1"/>
  <c r="E12276" i="112" s="1"/>
  <c r="E12277" i="112" s="1"/>
  <c r="E12278" i="112" s="1"/>
  <c r="E12279" i="112" s="1"/>
  <c r="E12280" i="112" s="1"/>
  <c r="E12281" i="112" s="1"/>
  <c r="E12282" i="112" s="1"/>
  <c r="E12283" i="112" s="1"/>
  <c r="E12284" i="112" s="1"/>
  <c r="E12285" i="112" s="1"/>
  <c r="E12286" i="112" s="1"/>
  <c r="E12287" i="112" s="1"/>
  <c r="E12288" i="112" s="1"/>
  <c r="E12289" i="112" s="1"/>
  <c r="E12290" i="112" s="1"/>
  <c r="E12291" i="112" s="1"/>
  <c r="E12292" i="112" s="1"/>
  <c r="E12293" i="112" s="1"/>
  <c r="E12294" i="112" s="1"/>
  <c r="E12295" i="112" s="1"/>
  <c r="E12296" i="112" s="1"/>
  <c r="E12297" i="112" s="1"/>
  <c r="E12298" i="112" s="1"/>
  <c r="E12299" i="112" s="1"/>
  <c r="E12300" i="112" s="1"/>
  <c r="E12301" i="112" s="1"/>
  <c r="E12302" i="112" s="1"/>
  <c r="E12303" i="112" s="1"/>
  <c r="E12304" i="112" s="1"/>
  <c r="E12305" i="112" s="1"/>
  <c r="E12306" i="112" s="1"/>
  <c r="E12307" i="112" s="1"/>
  <c r="E12308" i="112" s="1"/>
  <c r="E12309" i="112" s="1"/>
  <c r="E12310" i="112" s="1"/>
  <c r="E12311" i="112" s="1"/>
  <c r="E12312" i="112" s="1"/>
  <c r="E12313" i="112" s="1"/>
  <c r="E12314" i="112" s="1"/>
  <c r="E12315" i="112" s="1"/>
  <c r="E12316" i="112" s="1"/>
  <c r="E12317" i="112" s="1"/>
  <c r="E12318" i="112" s="1"/>
  <c r="E12319" i="112" s="1"/>
  <c r="E12320" i="112" s="1"/>
  <c r="E12321" i="112" s="1"/>
  <c r="E12322" i="112" s="1"/>
  <c r="E12323" i="112" s="1"/>
  <c r="E12324" i="112" s="1"/>
  <c r="E12325" i="112" s="1"/>
  <c r="E12326" i="112" s="1"/>
  <c r="E12327" i="112" s="1"/>
  <c r="E12328" i="112" s="1"/>
  <c r="E12329" i="112" s="1"/>
  <c r="E12330" i="112" s="1"/>
  <c r="E12331" i="112" s="1"/>
  <c r="E12332" i="112" s="1"/>
  <c r="E12333" i="112" s="1"/>
  <c r="E12334" i="112" s="1"/>
  <c r="E12335" i="112" s="1"/>
  <c r="E12336" i="112" s="1"/>
  <c r="E12337" i="112" s="1"/>
  <c r="E12338" i="112" s="1"/>
  <c r="E12339" i="112" s="1"/>
  <c r="E12340" i="112" s="1"/>
  <c r="E12341" i="112" s="1"/>
  <c r="E12342" i="112" s="1"/>
  <c r="E12343" i="112" s="1"/>
  <c r="E12344" i="112" s="1"/>
  <c r="E12345" i="112" s="1"/>
  <c r="E12346" i="112" s="1"/>
  <c r="E12347" i="112" s="1"/>
  <c r="E12348" i="112" s="1"/>
  <c r="E12349" i="112" s="1"/>
  <c r="E12350" i="112" s="1"/>
  <c r="E12351" i="112" s="1"/>
  <c r="E12352" i="112" s="1"/>
  <c r="E12353" i="112" s="1"/>
  <c r="E12354" i="112" s="1"/>
  <c r="E12355" i="112" s="1"/>
  <c r="E12356" i="112" s="1"/>
  <c r="E12357" i="112" s="1"/>
  <c r="E12358" i="112" s="1"/>
  <c r="E12359" i="112" s="1"/>
  <c r="E12360" i="112" s="1"/>
  <c r="E12361" i="112" s="1"/>
  <c r="E12362" i="112" s="1"/>
  <c r="E12363" i="112" s="1"/>
  <c r="E12364" i="112" s="1"/>
  <c r="E12365" i="112" s="1"/>
  <c r="E12366" i="112" s="1"/>
  <c r="E12367" i="112" s="1"/>
  <c r="E12368" i="112" s="1"/>
  <c r="E12369" i="112" s="1"/>
  <c r="E12370" i="112" s="1"/>
  <c r="E12371" i="112" s="1"/>
  <c r="E12372" i="112" s="1"/>
  <c r="E12373" i="112" s="1"/>
  <c r="E12374" i="112" s="1"/>
  <c r="E12375" i="112" s="1"/>
  <c r="E12376" i="112" s="1"/>
  <c r="E12377" i="112" s="1"/>
  <c r="E12378" i="112" s="1"/>
  <c r="E12379" i="112" s="1"/>
  <c r="E12380" i="112" s="1"/>
  <c r="E12381" i="112" s="1"/>
  <c r="E12382" i="112" s="1"/>
  <c r="E12383" i="112" s="1"/>
  <c r="E12384" i="112" s="1"/>
  <c r="E12385" i="112" s="1"/>
  <c r="E12386" i="112" s="1"/>
  <c r="E12387" i="112" s="1"/>
  <c r="E12388" i="112" s="1"/>
  <c r="E12389" i="112" s="1"/>
  <c r="E12390" i="112" s="1"/>
  <c r="E12391" i="112" s="1"/>
  <c r="E12392" i="112" s="1"/>
  <c r="E12393" i="112" s="1"/>
  <c r="E12394" i="112" s="1"/>
  <c r="E12395" i="112" s="1"/>
  <c r="E12396" i="112" s="1"/>
  <c r="E12397" i="112" s="1"/>
  <c r="E12398" i="112" s="1"/>
  <c r="E12399" i="112" s="1"/>
  <c r="E12400" i="112" s="1"/>
  <c r="E12401" i="112" s="1"/>
  <c r="E12402" i="112" s="1"/>
  <c r="E12403" i="112" s="1"/>
  <c r="E12404" i="112" s="1"/>
  <c r="E12405" i="112" s="1"/>
  <c r="E12406" i="112" s="1"/>
  <c r="E12407" i="112" s="1"/>
  <c r="E12408" i="112" s="1"/>
  <c r="E12409" i="112" s="1"/>
  <c r="E12410" i="112" s="1"/>
  <c r="E12411" i="112" s="1"/>
  <c r="E12412" i="112" s="1"/>
  <c r="E12413" i="112" s="1"/>
  <c r="E12414" i="112" s="1"/>
  <c r="E12415" i="112" s="1"/>
  <c r="E12416" i="112" s="1"/>
  <c r="E12417" i="112" s="1"/>
  <c r="E12418" i="112" s="1"/>
  <c r="E12419" i="112" s="1"/>
  <c r="E12420" i="112" s="1"/>
  <c r="E12421" i="112" s="1"/>
  <c r="E12422" i="112" s="1"/>
  <c r="E12423" i="112" s="1"/>
  <c r="E12424" i="112" s="1"/>
  <c r="E12425" i="112" s="1"/>
  <c r="E12426" i="112" s="1"/>
  <c r="E12427" i="112" s="1"/>
  <c r="E12428" i="112" s="1"/>
  <c r="E12429" i="112" s="1"/>
  <c r="E12430" i="112" s="1"/>
  <c r="E12431" i="112" s="1"/>
  <c r="E12432" i="112" s="1"/>
  <c r="E12433" i="112" s="1"/>
  <c r="E12434" i="112" s="1"/>
  <c r="E12435" i="112" s="1"/>
  <c r="E12436" i="112" s="1"/>
  <c r="E12437" i="112" s="1"/>
  <c r="E12438" i="112" s="1"/>
  <c r="E12439" i="112" s="1"/>
  <c r="E12440" i="112" s="1"/>
  <c r="E12441" i="112" s="1"/>
  <c r="E12442" i="112" s="1"/>
  <c r="E12443" i="112" s="1"/>
  <c r="E12444" i="112" s="1"/>
  <c r="E12445" i="112" s="1"/>
  <c r="E12446" i="112" s="1"/>
  <c r="E12447" i="112" s="1"/>
  <c r="E12448" i="112" s="1"/>
  <c r="E12449" i="112" s="1"/>
  <c r="E12450" i="112" s="1"/>
  <c r="E12451" i="112" s="1"/>
  <c r="E12452" i="112" s="1"/>
  <c r="E12453" i="112" s="1"/>
  <c r="E12454" i="112" s="1"/>
  <c r="E12455" i="112" s="1"/>
  <c r="E12456" i="112" s="1"/>
  <c r="E12457" i="112" s="1"/>
  <c r="E12458" i="112" s="1"/>
  <c r="E12459" i="112" s="1"/>
  <c r="E12460" i="112" s="1"/>
  <c r="E12461" i="112" s="1"/>
  <c r="E12462" i="112" s="1"/>
  <c r="E12463" i="112" s="1"/>
  <c r="E12464" i="112" s="1"/>
  <c r="E12465" i="112" s="1"/>
  <c r="E12466" i="112" s="1"/>
  <c r="E12467" i="112" s="1"/>
  <c r="E12468" i="112" s="1"/>
  <c r="E12469" i="112" s="1"/>
  <c r="E12470" i="112" s="1"/>
  <c r="E12471" i="112" s="1"/>
  <c r="E12472" i="112" s="1"/>
  <c r="E12473" i="112" s="1"/>
  <c r="E12474" i="112" s="1"/>
  <c r="E12475" i="112" s="1"/>
  <c r="E12476" i="112" s="1"/>
  <c r="E12477" i="112" s="1"/>
  <c r="E12478" i="112" s="1"/>
  <c r="E12479" i="112" s="1"/>
  <c r="E12480" i="112" s="1"/>
  <c r="E12481" i="112" s="1"/>
  <c r="E12482" i="112" s="1"/>
  <c r="E12483" i="112" s="1"/>
  <c r="E12484" i="112" s="1"/>
  <c r="E12485" i="112" s="1"/>
  <c r="E12486" i="112" s="1"/>
  <c r="E12487" i="112" s="1"/>
  <c r="E12488" i="112" s="1"/>
  <c r="E12489" i="112" s="1"/>
  <c r="E12490" i="112" s="1"/>
  <c r="E12491" i="112" s="1"/>
  <c r="E12492" i="112" s="1"/>
  <c r="E12493" i="112" s="1"/>
  <c r="E12494" i="112" s="1"/>
  <c r="E12495" i="112" s="1"/>
  <c r="E12496" i="112" s="1"/>
  <c r="E12497" i="112" s="1"/>
  <c r="E12498" i="112" s="1"/>
  <c r="E12499" i="112" s="1"/>
  <c r="E12500" i="112" s="1"/>
  <c r="E12501" i="112" s="1"/>
  <c r="E12502" i="112" s="1"/>
  <c r="E12503" i="112" s="1"/>
  <c r="E12504" i="112" s="1"/>
  <c r="E12505" i="112" s="1"/>
  <c r="E12506" i="112" s="1"/>
  <c r="E12507" i="112" s="1"/>
  <c r="E12508" i="112" s="1"/>
  <c r="E12509" i="112" s="1"/>
  <c r="E12510" i="112" s="1"/>
  <c r="E12511" i="112" s="1"/>
  <c r="E12512" i="112" s="1"/>
  <c r="E12513" i="112" s="1"/>
  <c r="E12514" i="112" s="1"/>
  <c r="E12515" i="112" s="1"/>
  <c r="E12516" i="112" s="1"/>
  <c r="E12517" i="112" s="1"/>
  <c r="E12518" i="112" s="1"/>
  <c r="E12519" i="112" s="1"/>
  <c r="E12520" i="112" s="1"/>
  <c r="E12521" i="112" s="1"/>
  <c r="E12522" i="112" s="1"/>
  <c r="E12523" i="112" s="1"/>
  <c r="E12524" i="112" s="1"/>
  <c r="E12525" i="112" s="1"/>
  <c r="E12526" i="112" s="1"/>
  <c r="E12527" i="112" s="1"/>
  <c r="E12528" i="112" s="1"/>
  <c r="E12529" i="112" s="1"/>
  <c r="E12530" i="112" s="1"/>
  <c r="E12531" i="112" s="1"/>
  <c r="E12532" i="112" s="1"/>
  <c r="E12533" i="112" s="1"/>
  <c r="E12534" i="112" s="1"/>
  <c r="E12535" i="112" s="1"/>
  <c r="E12536" i="112" s="1"/>
  <c r="E12537" i="112" s="1"/>
  <c r="E12538" i="112" s="1"/>
  <c r="E12539" i="112" s="1"/>
  <c r="E12540" i="112" s="1"/>
  <c r="E12541" i="112" s="1"/>
  <c r="E12542" i="112" s="1"/>
  <c r="E12543" i="112" s="1"/>
  <c r="E12544" i="112" s="1"/>
  <c r="E12545" i="112" s="1"/>
  <c r="E12546" i="112" s="1"/>
  <c r="E12547" i="112" s="1"/>
  <c r="E12548" i="112" s="1"/>
  <c r="E12549" i="112" s="1"/>
  <c r="E12550" i="112" s="1"/>
  <c r="E12551" i="112" s="1"/>
  <c r="E12552" i="112" s="1"/>
  <c r="E12553" i="112" s="1"/>
  <c r="E12554" i="112" s="1"/>
  <c r="E12555" i="112" s="1"/>
  <c r="E12556" i="112" s="1"/>
  <c r="E12557" i="112" s="1"/>
  <c r="E12558" i="112" s="1"/>
  <c r="E12559" i="112" s="1"/>
  <c r="E12560" i="112" s="1"/>
  <c r="E12561" i="112" s="1"/>
  <c r="E12562" i="112" s="1"/>
  <c r="E12563" i="112" s="1"/>
  <c r="E12564" i="112" s="1"/>
  <c r="E12565" i="112" s="1"/>
  <c r="E12566" i="112" s="1"/>
  <c r="E12567" i="112" s="1"/>
  <c r="E12568" i="112" s="1"/>
  <c r="E12569" i="112" s="1"/>
  <c r="E12570" i="112" s="1"/>
  <c r="E12571" i="112" s="1"/>
  <c r="E12572" i="112" s="1"/>
  <c r="E12573" i="112" s="1"/>
  <c r="E12574" i="112" s="1"/>
  <c r="E12575" i="112" s="1"/>
  <c r="E12576" i="112" s="1"/>
  <c r="E12577" i="112" s="1"/>
  <c r="E12578" i="112" s="1"/>
  <c r="E12579" i="112" s="1"/>
  <c r="E12580" i="112" s="1"/>
  <c r="E12581" i="112" s="1"/>
  <c r="E12582" i="112" s="1"/>
  <c r="E12583" i="112" s="1"/>
  <c r="E12584" i="112" s="1"/>
  <c r="E12585" i="112" s="1"/>
  <c r="E12586" i="112" s="1"/>
  <c r="E12587" i="112" s="1"/>
  <c r="E12588" i="112" s="1"/>
  <c r="E12589" i="112" s="1"/>
  <c r="E12590" i="112" s="1"/>
  <c r="E12591" i="112" s="1"/>
  <c r="E12592" i="112" s="1"/>
  <c r="E12593" i="112" s="1"/>
  <c r="E12594" i="112" s="1"/>
  <c r="E12595" i="112" s="1"/>
  <c r="E12596" i="112" s="1"/>
  <c r="E12597" i="112" s="1"/>
  <c r="E12598" i="112" s="1"/>
  <c r="E12599" i="112" s="1"/>
  <c r="E12600" i="112" s="1"/>
  <c r="E12601" i="112" s="1"/>
  <c r="E12602" i="112" s="1"/>
  <c r="E12603" i="112" s="1"/>
  <c r="E12604" i="112" s="1"/>
  <c r="E12605" i="112" s="1"/>
  <c r="E12606" i="112" s="1"/>
  <c r="E12607" i="112" s="1"/>
  <c r="E12608" i="112" s="1"/>
  <c r="E12609" i="112" s="1"/>
  <c r="E12610" i="112" s="1"/>
  <c r="E12611" i="112" s="1"/>
  <c r="E12612" i="112" s="1"/>
  <c r="E12613" i="112" s="1"/>
  <c r="E12614" i="112" s="1"/>
  <c r="E12615" i="112" s="1"/>
  <c r="E12616" i="112" s="1"/>
  <c r="E12617" i="112" s="1"/>
  <c r="E12618" i="112" s="1"/>
  <c r="E12619" i="112" s="1"/>
  <c r="E12620" i="112" s="1"/>
  <c r="E12621" i="112" s="1"/>
  <c r="E12622" i="112" s="1"/>
  <c r="E12623" i="112" s="1"/>
  <c r="E12624" i="112" s="1"/>
  <c r="E12625" i="112" s="1"/>
  <c r="E12626" i="112" s="1"/>
  <c r="E12627" i="112" s="1"/>
  <c r="E12628" i="112" s="1"/>
  <c r="E12629" i="112" s="1"/>
  <c r="E12630" i="112" s="1"/>
  <c r="E12631" i="112" s="1"/>
  <c r="E12632" i="112" s="1"/>
  <c r="E12633" i="112" s="1"/>
  <c r="E12634" i="112" s="1"/>
  <c r="E12635" i="112" s="1"/>
  <c r="E12636" i="112" s="1"/>
  <c r="E12637" i="112" s="1"/>
  <c r="E12638" i="112" s="1"/>
  <c r="E12639" i="112" s="1"/>
  <c r="E12640" i="112" s="1"/>
  <c r="E12641" i="112" s="1"/>
  <c r="E12642" i="112" s="1"/>
  <c r="E12643" i="112" s="1"/>
  <c r="E12644" i="112" s="1"/>
  <c r="E12645" i="112" s="1"/>
  <c r="E12646" i="112" s="1"/>
  <c r="E12647" i="112" s="1"/>
  <c r="E12648" i="112" s="1"/>
  <c r="E12649" i="112" s="1"/>
  <c r="E12650" i="112" s="1"/>
  <c r="E12651" i="112" s="1"/>
  <c r="E12652" i="112" s="1"/>
  <c r="E12653" i="112" s="1"/>
  <c r="E12654" i="112" s="1"/>
  <c r="E12655" i="112" s="1"/>
  <c r="E12656" i="112" s="1"/>
  <c r="E12657" i="112" s="1"/>
  <c r="E12658" i="112" s="1"/>
  <c r="E12659" i="112" s="1"/>
  <c r="E12660" i="112" s="1"/>
  <c r="E12661" i="112" s="1"/>
  <c r="E12662" i="112" s="1"/>
  <c r="E12663" i="112" s="1"/>
  <c r="E12664" i="112" s="1"/>
  <c r="E12665" i="112" s="1"/>
  <c r="E12666" i="112" s="1"/>
  <c r="E12667" i="112" s="1"/>
  <c r="E12668" i="112" s="1"/>
  <c r="E12669" i="112" s="1"/>
  <c r="E12670" i="112" s="1"/>
  <c r="E12671" i="112" s="1"/>
  <c r="E12672" i="112" s="1"/>
  <c r="E12673" i="112" s="1"/>
  <c r="E12674" i="112" s="1"/>
  <c r="E12675" i="112" s="1"/>
  <c r="E12676" i="112" s="1"/>
  <c r="E12677" i="112" s="1"/>
  <c r="E12678" i="112" s="1"/>
  <c r="E12679" i="112" s="1"/>
  <c r="E12680" i="112" s="1"/>
  <c r="E12681" i="112" s="1"/>
  <c r="E12682" i="112" s="1"/>
  <c r="E12683" i="112" s="1"/>
  <c r="E12684" i="112" s="1"/>
  <c r="E12685" i="112" s="1"/>
  <c r="E12686" i="112" s="1"/>
  <c r="E12687" i="112" s="1"/>
  <c r="E12688" i="112" s="1"/>
  <c r="E12689" i="112" s="1"/>
  <c r="E12690" i="112" s="1"/>
  <c r="E12691" i="112" s="1"/>
  <c r="E12692" i="112" s="1"/>
  <c r="E12693" i="112" s="1"/>
  <c r="E12694" i="112" s="1"/>
  <c r="E12695" i="112" s="1"/>
  <c r="E12696" i="112" s="1"/>
  <c r="E12697" i="112" s="1"/>
  <c r="E12698" i="112" s="1"/>
  <c r="E12699" i="112" s="1"/>
  <c r="E12700" i="112" s="1"/>
  <c r="E12701" i="112" s="1"/>
  <c r="E12702" i="112" s="1"/>
  <c r="E12703" i="112" s="1"/>
  <c r="E12704" i="112" s="1"/>
  <c r="E12705" i="112" s="1"/>
  <c r="E12706" i="112" s="1"/>
  <c r="E12707" i="112" s="1"/>
  <c r="E12708" i="112" s="1"/>
  <c r="E12709" i="112" s="1"/>
  <c r="E12710" i="112" s="1"/>
  <c r="E12711" i="112" s="1"/>
  <c r="E12712" i="112" s="1"/>
  <c r="E12713" i="112" s="1"/>
  <c r="E12714" i="112" s="1"/>
  <c r="E12715" i="112" s="1"/>
  <c r="E12716" i="112" s="1"/>
  <c r="E12717" i="112" s="1"/>
  <c r="E12718" i="112" s="1"/>
  <c r="E12719" i="112" s="1"/>
  <c r="E12720" i="112" s="1"/>
  <c r="E12721" i="112" s="1"/>
  <c r="E12722" i="112" s="1"/>
  <c r="E12723" i="112" s="1"/>
  <c r="E12724" i="112" s="1"/>
  <c r="E12725" i="112" s="1"/>
  <c r="E12726" i="112" s="1"/>
  <c r="E12727" i="112" s="1"/>
  <c r="E12728" i="112" s="1"/>
  <c r="E12729" i="112" s="1"/>
  <c r="E12730" i="112" s="1"/>
  <c r="E12731" i="112" s="1"/>
  <c r="E12732" i="112" s="1"/>
  <c r="E12733" i="112" s="1"/>
  <c r="E12734" i="112" s="1"/>
  <c r="E12735" i="112" s="1"/>
  <c r="E12736" i="112" s="1"/>
  <c r="E12737" i="112" s="1"/>
  <c r="E12738" i="112" s="1"/>
  <c r="E12739" i="112" s="1"/>
  <c r="E12740" i="112" s="1"/>
  <c r="E12741" i="112" s="1"/>
  <c r="E12742" i="112" s="1"/>
  <c r="E12743" i="112" s="1"/>
  <c r="E12744" i="112" s="1"/>
  <c r="E12745" i="112" s="1"/>
  <c r="E12746" i="112" s="1"/>
  <c r="E12747" i="112" s="1"/>
  <c r="E12748" i="112" s="1"/>
  <c r="E12749" i="112" s="1"/>
  <c r="E12750" i="112" s="1"/>
  <c r="E12751" i="112" s="1"/>
  <c r="E12752" i="112" s="1"/>
  <c r="E12753" i="112" s="1"/>
  <c r="E12754" i="112" s="1"/>
  <c r="E12755" i="112" s="1"/>
  <c r="E12756" i="112" s="1"/>
  <c r="E12757" i="112" s="1"/>
  <c r="E12758" i="112" s="1"/>
  <c r="E12759" i="112" s="1"/>
  <c r="E12760" i="112" s="1"/>
  <c r="E12761" i="112" s="1"/>
  <c r="E12762" i="112" s="1"/>
  <c r="E12763" i="112" s="1"/>
  <c r="E12764" i="112" s="1"/>
  <c r="E12765" i="112" s="1"/>
  <c r="E12766" i="112" s="1"/>
  <c r="E12767" i="112" s="1"/>
  <c r="E12768" i="112" s="1"/>
  <c r="E12769" i="112" s="1"/>
  <c r="E12770" i="112" s="1"/>
  <c r="E12771" i="112" s="1"/>
  <c r="E12772" i="112" s="1"/>
  <c r="E12773" i="112" s="1"/>
  <c r="E12774" i="112" s="1"/>
  <c r="E12775" i="112" s="1"/>
  <c r="E12776" i="112" s="1"/>
  <c r="E12777" i="112" s="1"/>
  <c r="E12778" i="112" s="1"/>
  <c r="E12779" i="112" s="1"/>
  <c r="E12780" i="112" s="1"/>
  <c r="E12781" i="112" s="1"/>
  <c r="E12782" i="112" s="1"/>
  <c r="E12783" i="112" s="1"/>
  <c r="E12784" i="112" s="1"/>
  <c r="E12785" i="112" s="1"/>
  <c r="E12786" i="112" s="1"/>
  <c r="E12787" i="112" s="1"/>
  <c r="E12788" i="112" s="1"/>
  <c r="E12789" i="112" s="1"/>
  <c r="E12790" i="112" s="1"/>
  <c r="E12791" i="112" s="1"/>
  <c r="E12792" i="112" s="1"/>
  <c r="E12793" i="112" s="1"/>
  <c r="E12794" i="112" s="1"/>
  <c r="E12795" i="112" s="1"/>
  <c r="E12796" i="112" s="1"/>
  <c r="E12797" i="112" s="1"/>
  <c r="E12798" i="112" s="1"/>
  <c r="E12799" i="112" s="1"/>
  <c r="E12800" i="112" s="1"/>
  <c r="E12801" i="112" s="1"/>
  <c r="E12802" i="112" s="1"/>
  <c r="E12803" i="112" s="1"/>
  <c r="E12804" i="112" s="1"/>
  <c r="E12805" i="112" s="1"/>
  <c r="E12806" i="112" s="1"/>
  <c r="E12807" i="112" s="1"/>
  <c r="E12808" i="112" s="1"/>
  <c r="E12809" i="112" s="1"/>
  <c r="E12810" i="112" s="1"/>
  <c r="E12811" i="112" s="1"/>
  <c r="E12812" i="112" s="1"/>
  <c r="E12813" i="112" s="1"/>
  <c r="E12814" i="112" s="1"/>
  <c r="E12815" i="112" s="1"/>
  <c r="E12816" i="112" s="1"/>
  <c r="E12817" i="112" s="1"/>
  <c r="E12818" i="112" s="1"/>
  <c r="E12819" i="112" s="1"/>
  <c r="E12820" i="112" s="1"/>
  <c r="E12821" i="112" s="1"/>
  <c r="E12822" i="112" s="1"/>
  <c r="E12823" i="112" s="1"/>
  <c r="E12824" i="112" s="1"/>
  <c r="E12825" i="112" s="1"/>
  <c r="E12826" i="112" s="1"/>
  <c r="E12827" i="112" s="1"/>
  <c r="E12828" i="112" s="1"/>
  <c r="E12829" i="112" s="1"/>
  <c r="E12830" i="112" s="1"/>
  <c r="E12831" i="112" s="1"/>
  <c r="E12832" i="112" s="1"/>
  <c r="E12833" i="112" s="1"/>
  <c r="E12834" i="112" s="1"/>
  <c r="E12835" i="112" s="1"/>
  <c r="E12836" i="112" s="1"/>
  <c r="E12837" i="112" s="1"/>
  <c r="E12838" i="112" s="1"/>
  <c r="E12839" i="112" s="1"/>
  <c r="E12840" i="112" s="1"/>
  <c r="E12841" i="112" s="1"/>
  <c r="E12842" i="112" s="1"/>
  <c r="E12843" i="112" s="1"/>
  <c r="E12844" i="112" s="1"/>
  <c r="E12845" i="112" s="1"/>
  <c r="E12846" i="112" s="1"/>
  <c r="E12847" i="112" s="1"/>
  <c r="E12848" i="112" s="1"/>
  <c r="E12849" i="112" s="1"/>
  <c r="E12850" i="112" s="1"/>
  <c r="E12851" i="112" s="1"/>
  <c r="E12852" i="112" s="1"/>
  <c r="E12853" i="112" s="1"/>
  <c r="E12854" i="112" s="1"/>
  <c r="E12855" i="112" s="1"/>
  <c r="E12856" i="112" s="1"/>
  <c r="E12857" i="112" s="1"/>
  <c r="E12858" i="112" s="1"/>
  <c r="E12859" i="112" s="1"/>
  <c r="E12860" i="112" s="1"/>
  <c r="E12861" i="112" s="1"/>
  <c r="E12862" i="112" s="1"/>
  <c r="E12863" i="112" s="1"/>
  <c r="E12864" i="112" s="1"/>
  <c r="E12865" i="112" s="1"/>
  <c r="E12866" i="112" s="1"/>
  <c r="E12867" i="112" s="1"/>
  <c r="E12868" i="112" s="1"/>
  <c r="E12869" i="112" s="1"/>
  <c r="E12870" i="112" s="1"/>
  <c r="E12871" i="112" s="1"/>
  <c r="E12872" i="112" s="1"/>
  <c r="E12873" i="112" s="1"/>
  <c r="E12874" i="112" s="1"/>
  <c r="E12875" i="112" s="1"/>
  <c r="E12876" i="112" s="1"/>
  <c r="E12877" i="112" s="1"/>
  <c r="E12878" i="112" s="1"/>
  <c r="E12879" i="112" s="1"/>
  <c r="E12880" i="112" s="1"/>
  <c r="E12881" i="112" s="1"/>
  <c r="E12882" i="112" s="1"/>
  <c r="E12883" i="112" s="1"/>
  <c r="E12884" i="112" s="1"/>
  <c r="E12885" i="112" s="1"/>
  <c r="E12886" i="112" s="1"/>
  <c r="E12887" i="112" s="1"/>
  <c r="E12888" i="112" s="1"/>
  <c r="E12889" i="112" s="1"/>
  <c r="E12890" i="112" s="1"/>
  <c r="E12891" i="112" s="1"/>
  <c r="E12892" i="112" s="1"/>
  <c r="E12893" i="112" s="1"/>
  <c r="E12894" i="112" s="1"/>
  <c r="E12895" i="112" s="1"/>
  <c r="E12896" i="112" s="1"/>
  <c r="E12897" i="112" s="1"/>
  <c r="E12898" i="112" s="1"/>
  <c r="E12899" i="112" s="1"/>
  <c r="E12900" i="112" s="1"/>
  <c r="E12901" i="112" s="1"/>
  <c r="E12902" i="112" s="1"/>
  <c r="E12903" i="112" s="1"/>
  <c r="E12904" i="112" s="1"/>
  <c r="E12905" i="112" s="1"/>
  <c r="E12906" i="112" s="1"/>
  <c r="E12907" i="112" s="1"/>
  <c r="E12908" i="112" s="1"/>
  <c r="E12909" i="112" s="1"/>
  <c r="E12910" i="112" s="1"/>
  <c r="E12911" i="112" s="1"/>
  <c r="E12912" i="112" s="1"/>
  <c r="E12913" i="112" s="1"/>
  <c r="E12914" i="112" s="1"/>
  <c r="E12915" i="112" s="1"/>
  <c r="E12916" i="112" s="1"/>
  <c r="E12917" i="112" s="1"/>
  <c r="E12918" i="112" s="1"/>
  <c r="E12919" i="112" s="1"/>
  <c r="E12920" i="112" s="1"/>
  <c r="E12921" i="112" s="1"/>
  <c r="E12922" i="112" s="1"/>
  <c r="E12923" i="112" s="1"/>
  <c r="E12924" i="112" s="1"/>
  <c r="E12925" i="112" s="1"/>
  <c r="E12926" i="112" s="1"/>
  <c r="E12927" i="112" s="1"/>
  <c r="E12928" i="112" s="1"/>
  <c r="E12929" i="112" s="1"/>
  <c r="E12930" i="112" s="1"/>
  <c r="E12931" i="112" s="1"/>
  <c r="E12932" i="112" s="1"/>
  <c r="E12933" i="112" s="1"/>
  <c r="E12934" i="112" s="1"/>
  <c r="E12935" i="112" s="1"/>
  <c r="E12936" i="112" s="1"/>
  <c r="E12937" i="112" s="1"/>
  <c r="E12938" i="112" s="1"/>
  <c r="E12939" i="112" s="1"/>
  <c r="E12940" i="112" s="1"/>
  <c r="E12941" i="112" s="1"/>
  <c r="E12942" i="112" s="1"/>
  <c r="E12943" i="112" s="1"/>
  <c r="E12944" i="112" s="1"/>
  <c r="E12945" i="112" s="1"/>
  <c r="E12946" i="112" s="1"/>
  <c r="E12947" i="112" s="1"/>
  <c r="E12948" i="112" s="1"/>
  <c r="E12949" i="112" s="1"/>
  <c r="E12950" i="112" s="1"/>
  <c r="E12951" i="112" s="1"/>
  <c r="E12952" i="112" s="1"/>
  <c r="E12953" i="112" s="1"/>
  <c r="E12954" i="112" s="1"/>
  <c r="E12955" i="112" s="1"/>
  <c r="E12956" i="112" s="1"/>
  <c r="E12957" i="112" s="1"/>
  <c r="E12958" i="112" s="1"/>
  <c r="E12959" i="112" s="1"/>
  <c r="E12960" i="112" s="1"/>
  <c r="E12961" i="112" s="1"/>
  <c r="E12962" i="112" s="1"/>
  <c r="E12963" i="112" s="1"/>
  <c r="E12964" i="112" s="1"/>
  <c r="E12965" i="112" s="1"/>
  <c r="E12966" i="112" s="1"/>
  <c r="E12967" i="112" s="1"/>
  <c r="E12968" i="112" s="1"/>
  <c r="E12969" i="112" s="1"/>
  <c r="E12970" i="112" s="1"/>
  <c r="E12971" i="112" s="1"/>
  <c r="E12972" i="112" s="1"/>
  <c r="E12973" i="112" s="1"/>
  <c r="E12974" i="112" s="1"/>
  <c r="E12975" i="112" s="1"/>
  <c r="E12976" i="112" s="1"/>
  <c r="E12977" i="112" s="1"/>
  <c r="E12978" i="112" s="1"/>
  <c r="E12979" i="112" s="1"/>
  <c r="E12980" i="112" s="1"/>
  <c r="E12981" i="112" s="1"/>
  <c r="E12982" i="112" s="1"/>
  <c r="E12983" i="112" s="1"/>
  <c r="E12984" i="112" s="1"/>
  <c r="E12985" i="112" s="1"/>
  <c r="E12986" i="112" s="1"/>
  <c r="E12987" i="112" s="1"/>
  <c r="E12988" i="112" s="1"/>
  <c r="E12989" i="112" s="1"/>
  <c r="E12990" i="112" s="1"/>
  <c r="E12991" i="112" s="1"/>
  <c r="E12992" i="112" s="1"/>
  <c r="E12993" i="112" s="1"/>
  <c r="E12994" i="112" s="1"/>
  <c r="E12995" i="112" s="1"/>
  <c r="E12996" i="112" s="1"/>
  <c r="E12997" i="112" s="1"/>
  <c r="E12998" i="112" s="1"/>
  <c r="E12999" i="112" s="1"/>
  <c r="E13000" i="112" s="1"/>
  <c r="E13001" i="112" s="1"/>
  <c r="E13002" i="112" s="1"/>
  <c r="E13003" i="112" s="1"/>
  <c r="E13004" i="112" s="1"/>
  <c r="E13005" i="112" s="1"/>
  <c r="E13006" i="112" s="1"/>
  <c r="E13007" i="112" s="1"/>
  <c r="E13008" i="112" s="1"/>
  <c r="E13009" i="112" s="1"/>
  <c r="E13010" i="112" s="1"/>
  <c r="E13011" i="112" s="1"/>
  <c r="E13012" i="112" s="1"/>
  <c r="E13013" i="112" s="1"/>
  <c r="E13014" i="112" s="1"/>
  <c r="E13015" i="112" s="1"/>
  <c r="E13016" i="112" s="1"/>
  <c r="E13017" i="112" s="1"/>
  <c r="E13018" i="112" s="1"/>
  <c r="E13019" i="112" s="1"/>
  <c r="E13020" i="112" s="1"/>
  <c r="E13021" i="112" s="1"/>
  <c r="E13022" i="112" s="1"/>
  <c r="E13023" i="112" s="1"/>
  <c r="E13024" i="112" s="1"/>
  <c r="E13025" i="112" s="1"/>
  <c r="E13026" i="112" s="1"/>
  <c r="E13027" i="112" s="1"/>
  <c r="E13028" i="112" s="1"/>
  <c r="E13029" i="112" s="1"/>
  <c r="E13030" i="112" s="1"/>
  <c r="E13031" i="112" s="1"/>
  <c r="E13032" i="112" s="1"/>
  <c r="E13033" i="112" s="1"/>
  <c r="E13034" i="112" s="1"/>
  <c r="E13035" i="112" s="1"/>
  <c r="E13036" i="112" s="1"/>
  <c r="E13037" i="112" s="1"/>
  <c r="E13038" i="112" s="1"/>
  <c r="E13039" i="112" s="1"/>
  <c r="E13040" i="112" s="1"/>
  <c r="E13041" i="112" s="1"/>
  <c r="E13042" i="112" s="1"/>
  <c r="E13043" i="112" s="1"/>
  <c r="E13044" i="112" s="1"/>
  <c r="E13045" i="112" s="1"/>
  <c r="E13046" i="112" s="1"/>
  <c r="E13047" i="112" s="1"/>
  <c r="E13048" i="112" s="1"/>
  <c r="E13049" i="112" s="1"/>
  <c r="E13050" i="112" s="1"/>
  <c r="E13051" i="112" s="1"/>
  <c r="E13052" i="112" s="1"/>
  <c r="E13053" i="112" s="1"/>
  <c r="E13054" i="112" s="1"/>
  <c r="E13055" i="112" s="1"/>
  <c r="E13056" i="112" s="1"/>
  <c r="E13057" i="112" s="1"/>
  <c r="E13058" i="112" s="1"/>
  <c r="E13059" i="112" s="1"/>
  <c r="E13060" i="112" s="1"/>
  <c r="E13061" i="112" s="1"/>
  <c r="E13062" i="112" s="1"/>
  <c r="E13063" i="112" s="1"/>
  <c r="E13064" i="112" s="1"/>
  <c r="E13065" i="112" s="1"/>
  <c r="E13066" i="112" s="1"/>
  <c r="E13067" i="112" s="1"/>
  <c r="E13068" i="112" s="1"/>
  <c r="E13069" i="112" s="1"/>
  <c r="E13070" i="112" s="1"/>
  <c r="E13071" i="112" s="1"/>
  <c r="E13072" i="112" s="1"/>
  <c r="E13073" i="112" s="1"/>
  <c r="E13074" i="112" s="1"/>
  <c r="E13075" i="112" s="1"/>
  <c r="E13076" i="112" s="1"/>
  <c r="E13077" i="112" s="1"/>
  <c r="E13078" i="112" s="1"/>
  <c r="E13079" i="112" s="1"/>
  <c r="E13080" i="112" s="1"/>
  <c r="E13081" i="112" s="1"/>
  <c r="E13082" i="112" s="1"/>
  <c r="E13083" i="112" s="1"/>
  <c r="E13084" i="112" s="1"/>
  <c r="E13085" i="112" s="1"/>
  <c r="E13086" i="112" s="1"/>
  <c r="E13087" i="112" s="1"/>
  <c r="E13088" i="112" s="1"/>
  <c r="E13089" i="112" s="1"/>
  <c r="E13090" i="112" s="1"/>
  <c r="E13091" i="112" s="1"/>
  <c r="E13092" i="112" s="1"/>
  <c r="E13093" i="112" s="1"/>
  <c r="E13094" i="112" s="1"/>
  <c r="E13095" i="112" s="1"/>
  <c r="E13096" i="112" s="1"/>
  <c r="E13097" i="112" s="1"/>
  <c r="E13098" i="112" s="1"/>
  <c r="E13099" i="112" s="1"/>
  <c r="E13100" i="112" s="1"/>
  <c r="E13101" i="112" s="1"/>
  <c r="E13102" i="112" s="1"/>
  <c r="E13103" i="112" s="1"/>
  <c r="E13104" i="112" s="1"/>
  <c r="E13105" i="112" s="1"/>
  <c r="E13106" i="112" s="1"/>
  <c r="E13107" i="112" s="1"/>
  <c r="E13108" i="112" s="1"/>
  <c r="E13109" i="112" s="1"/>
  <c r="E13110" i="112" s="1"/>
  <c r="E13111" i="112" s="1"/>
  <c r="E13112" i="112" s="1"/>
  <c r="E13113" i="112" s="1"/>
  <c r="E13114" i="112" s="1"/>
  <c r="E13115" i="112" s="1"/>
  <c r="E13116" i="112" s="1"/>
  <c r="E13117" i="112" s="1"/>
  <c r="E13118" i="112" s="1"/>
  <c r="E13119" i="112" s="1"/>
  <c r="E13120" i="112" s="1"/>
  <c r="E13121" i="112" s="1"/>
  <c r="E13122" i="112" s="1"/>
  <c r="E13123" i="112" s="1"/>
  <c r="E13124" i="112" s="1"/>
  <c r="E13125" i="112" s="1"/>
  <c r="E13126" i="112" s="1"/>
  <c r="E13127" i="112" s="1"/>
  <c r="E13128" i="112" s="1"/>
  <c r="E13129" i="112" s="1"/>
  <c r="E13130" i="112" s="1"/>
  <c r="E13131" i="112" s="1"/>
  <c r="E13132" i="112" s="1"/>
  <c r="E13133" i="112" s="1"/>
  <c r="E13134" i="112" s="1"/>
  <c r="E13135" i="112" s="1"/>
  <c r="E13136" i="112" s="1"/>
  <c r="E13137" i="112" s="1"/>
  <c r="E13138" i="112" s="1"/>
  <c r="E13139" i="112" s="1"/>
  <c r="E13140" i="112" s="1"/>
  <c r="E13141" i="112" s="1"/>
  <c r="E13142" i="112" s="1"/>
  <c r="E13143" i="112" s="1"/>
  <c r="E13144" i="112" s="1"/>
  <c r="E13145" i="112" s="1"/>
  <c r="E13146" i="112" s="1"/>
  <c r="E13147" i="112" s="1"/>
  <c r="E13148" i="112" s="1"/>
  <c r="E13149" i="112" s="1"/>
  <c r="E13150" i="112" s="1"/>
  <c r="E13151" i="112" s="1"/>
  <c r="E13152" i="112" s="1"/>
  <c r="E13153" i="112" s="1"/>
  <c r="E13154" i="112" s="1"/>
  <c r="E13155" i="112" s="1"/>
  <c r="E13156" i="112" s="1"/>
  <c r="E13157" i="112" s="1"/>
  <c r="E13158" i="112" s="1"/>
  <c r="E13159" i="112" s="1"/>
  <c r="E13160" i="112" s="1"/>
  <c r="E13161" i="112" s="1"/>
  <c r="E13162" i="112" s="1"/>
  <c r="E13163" i="112" s="1"/>
  <c r="E13164" i="112" s="1"/>
  <c r="E13165" i="112" s="1"/>
  <c r="E13166" i="112" s="1"/>
  <c r="E13167" i="112" s="1"/>
  <c r="E13168" i="112" s="1"/>
  <c r="E13169" i="112" s="1"/>
  <c r="E13170" i="112" s="1"/>
  <c r="E13171" i="112" s="1"/>
  <c r="E13172" i="112" s="1"/>
  <c r="E13173" i="112" s="1"/>
  <c r="E13174" i="112" s="1"/>
  <c r="E13175" i="112" s="1"/>
  <c r="E13176" i="112" s="1"/>
  <c r="E13177" i="112" s="1"/>
  <c r="E13178" i="112" s="1"/>
  <c r="E13179" i="112" s="1"/>
  <c r="E13180" i="112" s="1"/>
  <c r="E13181" i="112" s="1"/>
  <c r="E13182" i="112" s="1"/>
  <c r="E13183" i="112" s="1"/>
  <c r="E13184" i="112" s="1"/>
  <c r="E13185" i="112" s="1"/>
  <c r="E13186" i="112" s="1"/>
  <c r="E13187" i="112" s="1"/>
  <c r="E13188" i="112" s="1"/>
  <c r="E13189" i="112" s="1"/>
  <c r="E13190" i="112" s="1"/>
  <c r="E13191" i="112" s="1"/>
  <c r="E13192" i="112" s="1"/>
  <c r="E13193" i="112" s="1"/>
  <c r="E13194" i="112" s="1"/>
  <c r="E13195" i="112" s="1"/>
  <c r="E13196" i="112" s="1"/>
  <c r="E13197" i="112" s="1"/>
  <c r="E13198" i="112" s="1"/>
  <c r="E13199" i="112" s="1"/>
  <c r="E13200" i="112" s="1"/>
  <c r="E13201" i="112" s="1"/>
  <c r="E13202" i="112" s="1"/>
  <c r="E13203" i="112" s="1"/>
  <c r="E13204" i="112" s="1"/>
  <c r="E13205" i="112" s="1"/>
  <c r="E13206" i="112" s="1"/>
  <c r="E13207" i="112" s="1"/>
  <c r="E13208" i="112" s="1"/>
  <c r="E13209" i="112" s="1"/>
  <c r="E13210" i="112" s="1"/>
  <c r="E13211" i="112" s="1"/>
  <c r="E13212" i="112" s="1"/>
  <c r="E13213" i="112" s="1"/>
  <c r="E13214" i="112" s="1"/>
  <c r="E13215" i="112" s="1"/>
  <c r="E13216" i="112" s="1"/>
  <c r="E13217" i="112" s="1"/>
  <c r="E13218" i="112" s="1"/>
  <c r="E13219" i="112" s="1"/>
  <c r="E13220" i="112" s="1"/>
  <c r="E13221" i="112" s="1"/>
  <c r="E13222" i="112" s="1"/>
  <c r="E13223" i="112" s="1"/>
  <c r="E13224" i="112" s="1"/>
  <c r="E13225" i="112" s="1"/>
  <c r="E13226" i="112" s="1"/>
  <c r="E13227" i="112" s="1"/>
  <c r="E13228" i="112" s="1"/>
  <c r="E13229" i="112" s="1"/>
  <c r="E13230" i="112" s="1"/>
  <c r="E13231" i="112" s="1"/>
  <c r="E13232" i="112" s="1"/>
  <c r="E13233" i="112" s="1"/>
  <c r="E13234" i="112" s="1"/>
  <c r="E13235" i="112" s="1"/>
  <c r="E13236" i="112" s="1"/>
  <c r="E13237" i="112" s="1"/>
  <c r="E13238" i="112" s="1"/>
  <c r="E13239" i="112" s="1"/>
  <c r="E13240" i="112" s="1"/>
  <c r="E13241" i="112" s="1"/>
  <c r="E13242" i="112" s="1"/>
  <c r="E13243" i="112" s="1"/>
  <c r="E13244" i="112" s="1"/>
  <c r="E13245" i="112" s="1"/>
  <c r="E13246" i="112" s="1"/>
  <c r="E13247" i="112" s="1"/>
  <c r="E13248" i="112" s="1"/>
  <c r="E13249" i="112" s="1"/>
  <c r="E13250" i="112" s="1"/>
  <c r="E13251" i="112" s="1"/>
  <c r="E13252" i="112" s="1"/>
  <c r="E13253" i="112" s="1"/>
  <c r="E13254" i="112" s="1"/>
  <c r="E13255" i="112" s="1"/>
  <c r="E13256" i="112" s="1"/>
  <c r="E13257" i="112" s="1"/>
  <c r="E13258" i="112" s="1"/>
  <c r="E13259" i="112" s="1"/>
  <c r="E13260" i="112" s="1"/>
  <c r="E13261" i="112" s="1"/>
  <c r="E13262" i="112" s="1"/>
  <c r="E13263" i="112" s="1"/>
  <c r="E13264" i="112" s="1"/>
  <c r="E13265" i="112" s="1"/>
  <c r="E13266" i="112" s="1"/>
  <c r="E13267" i="112" s="1"/>
  <c r="E13268" i="112" s="1"/>
  <c r="E13269" i="112" s="1"/>
  <c r="E13270" i="112" s="1"/>
  <c r="E13271" i="112" s="1"/>
  <c r="E13272" i="112" s="1"/>
  <c r="E13273" i="112" s="1"/>
  <c r="E13274" i="112" s="1"/>
  <c r="E13275" i="112" s="1"/>
  <c r="E13276" i="112" s="1"/>
  <c r="E13277" i="112" s="1"/>
  <c r="E13278" i="112" s="1"/>
  <c r="E13279" i="112" s="1"/>
  <c r="E13280" i="112" s="1"/>
  <c r="E13281" i="112" s="1"/>
  <c r="E13282" i="112" s="1"/>
  <c r="E13283" i="112" s="1"/>
  <c r="E13284" i="112" s="1"/>
  <c r="E13285" i="112" s="1"/>
  <c r="E13286" i="112" s="1"/>
  <c r="E13287" i="112" s="1"/>
  <c r="E13288" i="112" s="1"/>
  <c r="E13289" i="112" s="1"/>
  <c r="E13290" i="112" s="1"/>
  <c r="E13291" i="112" s="1"/>
  <c r="E13292" i="112" s="1"/>
  <c r="E13293" i="112" s="1"/>
  <c r="E13294" i="112" s="1"/>
  <c r="E13295" i="112" s="1"/>
  <c r="E13296" i="112" s="1"/>
  <c r="E13297" i="112" s="1"/>
  <c r="E13298" i="112" s="1"/>
  <c r="E13299" i="112" s="1"/>
  <c r="E13300" i="112" s="1"/>
  <c r="E13301" i="112" s="1"/>
  <c r="E13302" i="112" s="1"/>
  <c r="E13303" i="112" s="1"/>
  <c r="E13304" i="112" s="1"/>
  <c r="E13305" i="112" s="1"/>
  <c r="E13306" i="112" s="1"/>
  <c r="E13307" i="112" s="1"/>
  <c r="E13308" i="112" s="1"/>
  <c r="E13309" i="112" s="1"/>
  <c r="E13310" i="112" s="1"/>
  <c r="E13311" i="112" s="1"/>
  <c r="E13312" i="112" s="1"/>
  <c r="E13313" i="112" s="1"/>
  <c r="E13314" i="112" s="1"/>
  <c r="E13315" i="112" s="1"/>
  <c r="E13316" i="112" s="1"/>
  <c r="E13317" i="112" s="1"/>
  <c r="E13318" i="112" s="1"/>
  <c r="E13319" i="112" s="1"/>
  <c r="E13320" i="112" s="1"/>
  <c r="E13321" i="112" s="1"/>
  <c r="E13322" i="112" s="1"/>
  <c r="E13323" i="112" s="1"/>
  <c r="E13324" i="112" s="1"/>
  <c r="E13325" i="112" s="1"/>
  <c r="E13326" i="112" s="1"/>
  <c r="E13327" i="112" s="1"/>
  <c r="E13328" i="112" s="1"/>
  <c r="E13329" i="112" s="1"/>
  <c r="E13330" i="112" s="1"/>
  <c r="E13331" i="112" s="1"/>
  <c r="E13332" i="112" s="1"/>
  <c r="E13333" i="112" s="1"/>
  <c r="E13334" i="112" s="1"/>
  <c r="E13335" i="112" s="1"/>
  <c r="E13336" i="112" s="1"/>
  <c r="E13337" i="112" s="1"/>
  <c r="E13338" i="112" s="1"/>
  <c r="E13339" i="112" s="1"/>
  <c r="E13340" i="112" s="1"/>
  <c r="E13341" i="112" s="1"/>
  <c r="E13342" i="112" s="1"/>
  <c r="E13343" i="112" s="1"/>
  <c r="E13344" i="112" s="1"/>
  <c r="E13345" i="112" s="1"/>
  <c r="E13346" i="112" s="1"/>
  <c r="E13347" i="112" s="1"/>
  <c r="E13348" i="112" s="1"/>
  <c r="E13349" i="112" s="1"/>
  <c r="E13350" i="112" s="1"/>
  <c r="E13351" i="112" s="1"/>
  <c r="E13352" i="112" s="1"/>
  <c r="E13353" i="112" s="1"/>
  <c r="E13354" i="112" s="1"/>
  <c r="E13355" i="112" s="1"/>
  <c r="E13356" i="112" s="1"/>
  <c r="E13357" i="112" s="1"/>
  <c r="E13358" i="112" s="1"/>
  <c r="E13359" i="112" s="1"/>
  <c r="E13360" i="112" s="1"/>
  <c r="E13361" i="112" s="1"/>
  <c r="E13362" i="112" s="1"/>
  <c r="E13363" i="112" s="1"/>
  <c r="E13364" i="112" s="1"/>
  <c r="E13365" i="112" s="1"/>
  <c r="E13366" i="112" s="1"/>
  <c r="E13367" i="112" s="1"/>
  <c r="E13368" i="112" s="1"/>
  <c r="E13369" i="112" s="1"/>
  <c r="E13370" i="112" s="1"/>
  <c r="E13371" i="112" s="1"/>
  <c r="E13372" i="112" s="1"/>
  <c r="E13373" i="112" s="1"/>
  <c r="E13374" i="112" s="1"/>
  <c r="E13375" i="112" s="1"/>
  <c r="E13376" i="112" s="1"/>
  <c r="E13377" i="112" s="1"/>
  <c r="E13378" i="112" s="1"/>
  <c r="E13379" i="112" s="1"/>
  <c r="E13380" i="112" s="1"/>
  <c r="E13381" i="112" s="1"/>
  <c r="E13382" i="112" s="1"/>
  <c r="E13383" i="112" s="1"/>
  <c r="E13384" i="112" s="1"/>
  <c r="E13385" i="112" s="1"/>
  <c r="E13386" i="112" s="1"/>
  <c r="E13387" i="112" s="1"/>
  <c r="E13388" i="112" s="1"/>
  <c r="E13389" i="112" s="1"/>
  <c r="E13390" i="112" s="1"/>
  <c r="E13391" i="112" s="1"/>
  <c r="E13392" i="112" s="1"/>
  <c r="E13393" i="112" s="1"/>
  <c r="E13394" i="112" s="1"/>
  <c r="E13395" i="112" s="1"/>
  <c r="E13396" i="112" s="1"/>
  <c r="E13397" i="112" s="1"/>
  <c r="E13398" i="112" s="1"/>
  <c r="E13399" i="112" s="1"/>
  <c r="E13400" i="112" s="1"/>
  <c r="E13401" i="112" s="1"/>
  <c r="E13402" i="112" s="1"/>
  <c r="E13403" i="112" s="1"/>
  <c r="E13404" i="112" s="1"/>
  <c r="E13405" i="112" s="1"/>
  <c r="E13406" i="112" s="1"/>
  <c r="E13407" i="112" s="1"/>
  <c r="E13408" i="112" s="1"/>
  <c r="E13409" i="112" s="1"/>
  <c r="E13410" i="112" s="1"/>
  <c r="E13411" i="112" s="1"/>
  <c r="E13412" i="112" s="1"/>
  <c r="E13413" i="112" s="1"/>
  <c r="E13414" i="112" s="1"/>
  <c r="E13415" i="112" s="1"/>
  <c r="E13416" i="112" s="1"/>
  <c r="E13417" i="112" s="1"/>
  <c r="E13418" i="112" s="1"/>
  <c r="E13419" i="112" s="1"/>
  <c r="E13420" i="112" s="1"/>
  <c r="E13421" i="112" s="1"/>
  <c r="E13422" i="112" s="1"/>
  <c r="E13423" i="112" s="1"/>
  <c r="E13424" i="112" s="1"/>
  <c r="E13425" i="112" s="1"/>
  <c r="E13426" i="112" s="1"/>
  <c r="E13427" i="112" s="1"/>
  <c r="E13428" i="112" s="1"/>
  <c r="E13429" i="112" s="1"/>
  <c r="E13430" i="112" s="1"/>
  <c r="E13431" i="112" s="1"/>
  <c r="E13432" i="112" s="1"/>
  <c r="E13433" i="112" s="1"/>
  <c r="E13434" i="112" s="1"/>
  <c r="E13435" i="112" s="1"/>
  <c r="E13436" i="112" s="1"/>
  <c r="E13437" i="112" s="1"/>
  <c r="E13438" i="112" s="1"/>
  <c r="E13439" i="112" s="1"/>
  <c r="E13440" i="112" s="1"/>
  <c r="E13441" i="112" s="1"/>
  <c r="E13442" i="112" s="1"/>
  <c r="E13443" i="112" s="1"/>
  <c r="E13444" i="112" s="1"/>
  <c r="E13445" i="112" s="1"/>
  <c r="E13446" i="112" s="1"/>
  <c r="E13447" i="112" s="1"/>
  <c r="E13448" i="112" s="1"/>
  <c r="E13449" i="112" s="1"/>
  <c r="E13450" i="112" s="1"/>
  <c r="E13451" i="112" s="1"/>
  <c r="E13452" i="112" s="1"/>
  <c r="E13453" i="112" s="1"/>
  <c r="E13454" i="112" s="1"/>
  <c r="E13455" i="112" s="1"/>
  <c r="E13456" i="112" s="1"/>
  <c r="E13457" i="112" s="1"/>
  <c r="E13458" i="112" s="1"/>
  <c r="E13459" i="112" s="1"/>
  <c r="E13460" i="112" s="1"/>
  <c r="E13461" i="112" s="1"/>
  <c r="E13462" i="112" s="1"/>
  <c r="E13463" i="112" s="1"/>
  <c r="E13464" i="112" s="1"/>
  <c r="E13465" i="112" s="1"/>
  <c r="E13466" i="112" s="1"/>
  <c r="E13467" i="112" s="1"/>
  <c r="E13468" i="112" s="1"/>
  <c r="E13469" i="112" s="1"/>
  <c r="E13470" i="112" s="1"/>
  <c r="E13471" i="112" s="1"/>
  <c r="E13472" i="112" s="1"/>
  <c r="E13473" i="112" s="1"/>
  <c r="E13474" i="112" s="1"/>
  <c r="E13475" i="112" s="1"/>
  <c r="E13476" i="112" s="1"/>
  <c r="E13477" i="112" s="1"/>
  <c r="E13478" i="112" s="1"/>
  <c r="E13479" i="112" s="1"/>
  <c r="E13480" i="112" s="1"/>
  <c r="E13481" i="112" s="1"/>
  <c r="E13482" i="112" s="1"/>
  <c r="E13483" i="112" s="1"/>
  <c r="E13484" i="112" s="1"/>
  <c r="E13485" i="112" s="1"/>
  <c r="E13486" i="112" s="1"/>
  <c r="E13487" i="112" s="1"/>
  <c r="E13488" i="112" s="1"/>
  <c r="E13489" i="112" s="1"/>
  <c r="E13490" i="112" s="1"/>
  <c r="E13491" i="112" s="1"/>
  <c r="E13492" i="112" s="1"/>
  <c r="E13493" i="112" s="1"/>
  <c r="E13494" i="112" s="1"/>
  <c r="E13495" i="112" s="1"/>
  <c r="E13496" i="112" s="1"/>
  <c r="E13497" i="112" s="1"/>
  <c r="E13498" i="112" s="1"/>
  <c r="E13499" i="112" s="1"/>
  <c r="E13500" i="112" s="1"/>
  <c r="E13501" i="112" s="1"/>
  <c r="E13502" i="112" s="1"/>
  <c r="E13503" i="112" s="1"/>
  <c r="E13504" i="112" s="1"/>
  <c r="E13505" i="112" s="1"/>
  <c r="E13506" i="112" s="1"/>
  <c r="E13507" i="112" s="1"/>
  <c r="E13508" i="112" s="1"/>
  <c r="E13509" i="112" s="1"/>
  <c r="E13510" i="112" s="1"/>
  <c r="E13511" i="112" s="1"/>
  <c r="E13512" i="112" s="1"/>
  <c r="E13513" i="112" s="1"/>
  <c r="E13514" i="112" s="1"/>
  <c r="E13515" i="112" s="1"/>
  <c r="E13516" i="112" s="1"/>
  <c r="E13517" i="112" s="1"/>
  <c r="E13518" i="112" s="1"/>
  <c r="E13519" i="112" s="1"/>
  <c r="E13520" i="112" s="1"/>
  <c r="E13521" i="112" s="1"/>
  <c r="E13522" i="112" s="1"/>
  <c r="E13523" i="112" s="1"/>
  <c r="E13524" i="112" s="1"/>
  <c r="E13525" i="112" s="1"/>
  <c r="E13526" i="112" s="1"/>
  <c r="E13527" i="112" s="1"/>
  <c r="E13528" i="112" s="1"/>
  <c r="E13529" i="112" s="1"/>
  <c r="E13530" i="112" s="1"/>
  <c r="E13531" i="112" s="1"/>
  <c r="E13532" i="112" s="1"/>
  <c r="E13533" i="112" s="1"/>
  <c r="E13534" i="112" s="1"/>
  <c r="E13535" i="112" s="1"/>
  <c r="E13536" i="112" s="1"/>
  <c r="E13537" i="112" s="1"/>
  <c r="E13538" i="112" s="1"/>
  <c r="E13539" i="112" s="1"/>
  <c r="E13540" i="112" s="1"/>
  <c r="E13541" i="112" s="1"/>
  <c r="E13542" i="112" s="1"/>
  <c r="E13543" i="112" s="1"/>
  <c r="E13544" i="112" s="1"/>
  <c r="E13545" i="112" s="1"/>
  <c r="E13546" i="112" s="1"/>
  <c r="E13547" i="112" s="1"/>
  <c r="E13548" i="112" s="1"/>
  <c r="E13549" i="112" s="1"/>
  <c r="E13550" i="112" s="1"/>
  <c r="E13551" i="112" s="1"/>
  <c r="E13552" i="112" s="1"/>
  <c r="E13553" i="112" s="1"/>
  <c r="E13554" i="112" s="1"/>
  <c r="E13555" i="112" s="1"/>
  <c r="E13556" i="112" s="1"/>
  <c r="E13557" i="112" s="1"/>
  <c r="E13558" i="112" s="1"/>
  <c r="E13559" i="112" s="1"/>
  <c r="E13560" i="112" s="1"/>
  <c r="E13561" i="112" s="1"/>
  <c r="E13562" i="112" s="1"/>
  <c r="E13563" i="112" s="1"/>
  <c r="E13564" i="112" s="1"/>
  <c r="E13565" i="112" s="1"/>
  <c r="E13566" i="112" s="1"/>
  <c r="E13567" i="112" s="1"/>
  <c r="E13568" i="112" s="1"/>
  <c r="E13569" i="112" s="1"/>
  <c r="E13570" i="112" s="1"/>
  <c r="E13571" i="112" s="1"/>
  <c r="E13572" i="112" s="1"/>
  <c r="E13573" i="112" s="1"/>
  <c r="E13574" i="112" s="1"/>
  <c r="E13575" i="112" s="1"/>
  <c r="E13576" i="112" s="1"/>
  <c r="E13577" i="112" s="1"/>
  <c r="E13578" i="112" s="1"/>
  <c r="E13579" i="112" s="1"/>
  <c r="E13580" i="112" s="1"/>
  <c r="E13581" i="112" s="1"/>
  <c r="E13582" i="112" s="1"/>
  <c r="E13583" i="112" s="1"/>
  <c r="E13584" i="112" s="1"/>
  <c r="E13585" i="112" s="1"/>
  <c r="E13586" i="112" s="1"/>
  <c r="E13587" i="112" s="1"/>
  <c r="E13588" i="112" s="1"/>
  <c r="E13589" i="112" s="1"/>
  <c r="E13590" i="112" s="1"/>
  <c r="E13591" i="112" s="1"/>
  <c r="E13592" i="112" s="1"/>
  <c r="E13593" i="112" s="1"/>
  <c r="E13594" i="112" s="1"/>
  <c r="E13595" i="112" s="1"/>
  <c r="E13596" i="112" s="1"/>
  <c r="E13597" i="112" s="1"/>
  <c r="E13598" i="112" s="1"/>
  <c r="E13599" i="112" s="1"/>
  <c r="E13600" i="112" s="1"/>
  <c r="E13601" i="112" s="1"/>
  <c r="E13602" i="112" s="1"/>
  <c r="E13603" i="112" s="1"/>
  <c r="E13604" i="112" s="1"/>
  <c r="E13605" i="112" s="1"/>
  <c r="E13606" i="112" s="1"/>
  <c r="E13607" i="112" s="1"/>
  <c r="E13608" i="112" s="1"/>
  <c r="E13609" i="112" s="1"/>
  <c r="E13610" i="112" s="1"/>
  <c r="E13611" i="112" s="1"/>
  <c r="E13612" i="112" s="1"/>
  <c r="E13613" i="112" s="1"/>
  <c r="E13614" i="112" s="1"/>
  <c r="E13615" i="112" s="1"/>
  <c r="E13616" i="112" s="1"/>
  <c r="E13617" i="112" s="1"/>
  <c r="E13618" i="112" s="1"/>
  <c r="E13619" i="112" s="1"/>
  <c r="E13620" i="112" s="1"/>
  <c r="E13621" i="112" s="1"/>
  <c r="E13622" i="112" s="1"/>
  <c r="E13623" i="112" s="1"/>
  <c r="E13624" i="112" s="1"/>
  <c r="E13625" i="112" s="1"/>
  <c r="E13626" i="112" s="1"/>
  <c r="E13627" i="112" s="1"/>
  <c r="E13628" i="112" s="1"/>
  <c r="E13629" i="112" s="1"/>
  <c r="E13630" i="112" s="1"/>
  <c r="E13631" i="112" s="1"/>
  <c r="E13632" i="112" s="1"/>
  <c r="E13633" i="112" s="1"/>
  <c r="E13634" i="112" s="1"/>
  <c r="E13635" i="112" s="1"/>
  <c r="E13636" i="112" s="1"/>
  <c r="E13637" i="112" s="1"/>
  <c r="E13638" i="112" s="1"/>
  <c r="E13639" i="112" s="1"/>
  <c r="E13640" i="112" s="1"/>
  <c r="E13641" i="112" s="1"/>
  <c r="E13642" i="112" s="1"/>
  <c r="E13643" i="112" s="1"/>
  <c r="E13644" i="112" s="1"/>
  <c r="E13645" i="112" s="1"/>
  <c r="E13646" i="112" s="1"/>
  <c r="E13647" i="112" s="1"/>
  <c r="E13648" i="112" s="1"/>
  <c r="E13649" i="112" s="1"/>
  <c r="E13650" i="112" s="1"/>
  <c r="E13651" i="112" s="1"/>
  <c r="E13652" i="112" s="1"/>
  <c r="E13653" i="112" s="1"/>
  <c r="E13654" i="112" s="1"/>
  <c r="E13655" i="112" s="1"/>
  <c r="E13656" i="112" s="1"/>
  <c r="E13657" i="112" s="1"/>
  <c r="E13658" i="112" s="1"/>
  <c r="E13659" i="112" s="1"/>
  <c r="E13660" i="112" s="1"/>
  <c r="E13661" i="112" s="1"/>
  <c r="E13662" i="112" s="1"/>
  <c r="E13663" i="112" s="1"/>
  <c r="E13664" i="112" s="1"/>
  <c r="E13665" i="112" s="1"/>
  <c r="E13666" i="112" s="1"/>
  <c r="E13667" i="112" s="1"/>
  <c r="E13668" i="112" s="1"/>
  <c r="E13669" i="112" s="1"/>
  <c r="E13670" i="112" s="1"/>
  <c r="E13671" i="112" s="1"/>
  <c r="E13672" i="112" s="1"/>
  <c r="E13673" i="112" s="1"/>
  <c r="E13674" i="112" s="1"/>
  <c r="E13675" i="112" s="1"/>
  <c r="E13676" i="112" s="1"/>
  <c r="E13677" i="112" s="1"/>
  <c r="E13678" i="112" s="1"/>
  <c r="E13679" i="112" s="1"/>
  <c r="E13680" i="112" s="1"/>
  <c r="E13681" i="112" s="1"/>
  <c r="E13682" i="112" s="1"/>
  <c r="E13683" i="112" s="1"/>
  <c r="E13684" i="112" s="1"/>
  <c r="E13685" i="112" s="1"/>
  <c r="E13686" i="112" s="1"/>
  <c r="E13687" i="112" s="1"/>
  <c r="E13688" i="112" s="1"/>
  <c r="E13689" i="112" s="1"/>
  <c r="E13690" i="112" s="1"/>
  <c r="E13691" i="112" s="1"/>
  <c r="E13692" i="112" s="1"/>
  <c r="E13693" i="112" s="1"/>
  <c r="E13694" i="112" s="1"/>
  <c r="E13695" i="112" s="1"/>
  <c r="E13696" i="112" s="1"/>
  <c r="E13697" i="112" s="1"/>
  <c r="E13698" i="112" s="1"/>
  <c r="E13699" i="112" s="1"/>
  <c r="E13700" i="112" s="1"/>
  <c r="E13701" i="112" s="1"/>
  <c r="E13702" i="112" s="1"/>
  <c r="E13703" i="112" s="1"/>
  <c r="E13704" i="112" s="1"/>
  <c r="E13705" i="112" s="1"/>
  <c r="E13706" i="112" s="1"/>
  <c r="E13707" i="112" s="1"/>
  <c r="E13708" i="112" s="1"/>
  <c r="E13709" i="112" s="1"/>
  <c r="E13710" i="112" s="1"/>
  <c r="E13711" i="112" s="1"/>
  <c r="E13712" i="112" s="1"/>
  <c r="E13713" i="112" s="1"/>
  <c r="E13714" i="112" s="1"/>
  <c r="E13715" i="112" s="1"/>
  <c r="E13716" i="112" s="1"/>
  <c r="E13717" i="112" s="1"/>
  <c r="E13718" i="112" s="1"/>
  <c r="E13719" i="112" s="1"/>
  <c r="E13720" i="112" s="1"/>
  <c r="E13721" i="112" s="1"/>
  <c r="E13722" i="112" s="1"/>
  <c r="E13723" i="112" s="1"/>
  <c r="E13724" i="112" s="1"/>
  <c r="E13725" i="112" s="1"/>
  <c r="E13726" i="112" s="1"/>
  <c r="E13727" i="112" s="1"/>
  <c r="E13728" i="112" s="1"/>
  <c r="E13729" i="112" s="1"/>
  <c r="E13730" i="112" s="1"/>
  <c r="E13731" i="112" s="1"/>
  <c r="E13732" i="112" s="1"/>
  <c r="E13733" i="112" s="1"/>
  <c r="E13734" i="112" s="1"/>
  <c r="E13735" i="112" s="1"/>
  <c r="E13736" i="112" s="1"/>
  <c r="E13737" i="112" s="1"/>
  <c r="E13738" i="112" s="1"/>
  <c r="E13739" i="112" s="1"/>
  <c r="E13740" i="112" s="1"/>
  <c r="E13741" i="112" s="1"/>
  <c r="E13742" i="112" s="1"/>
  <c r="E13743" i="112" s="1"/>
  <c r="E13744" i="112" s="1"/>
  <c r="E13745" i="112" s="1"/>
  <c r="E13746" i="112" s="1"/>
  <c r="E13747" i="112" s="1"/>
  <c r="E13748" i="112" s="1"/>
  <c r="E13749" i="112" s="1"/>
  <c r="E13750" i="112" s="1"/>
  <c r="E13751" i="112" s="1"/>
  <c r="E13752" i="112" s="1"/>
  <c r="E13753" i="112" s="1"/>
  <c r="E13754" i="112" s="1"/>
  <c r="E13755" i="112" s="1"/>
  <c r="E13756" i="112" s="1"/>
  <c r="E13757" i="112" s="1"/>
  <c r="E13758" i="112" s="1"/>
  <c r="E13759" i="112" s="1"/>
  <c r="E13760" i="112" s="1"/>
  <c r="E13761" i="112" s="1"/>
  <c r="E13762" i="112" s="1"/>
  <c r="E13763" i="112" s="1"/>
  <c r="E13764" i="112" s="1"/>
  <c r="E13765" i="112" s="1"/>
  <c r="E13766" i="112" s="1"/>
  <c r="E13767" i="112" s="1"/>
  <c r="E13768" i="112" s="1"/>
  <c r="E13769" i="112" s="1"/>
  <c r="E13770" i="112" s="1"/>
  <c r="E13771" i="112" s="1"/>
  <c r="E13772" i="112" s="1"/>
  <c r="E13773" i="112" s="1"/>
  <c r="E13774" i="112" s="1"/>
  <c r="E13775" i="112" s="1"/>
  <c r="E13776" i="112" s="1"/>
  <c r="E13777" i="112" s="1"/>
  <c r="E13778" i="112" s="1"/>
  <c r="E13779" i="112" s="1"/>
  <c r="E13780" i="112" s="1"/>
  <c r="E13781" i="112" s="1"/>
  <c r="E13782" i="112" s="1"/>
  <c r="E13783" i="112" s="1"/>
  <c r="E13784" i="112" s="1"/>
  <c r="E13785" i="112" s="1"/>
  <c r="E13786" i="112" s="1"/>
  <c r="E13787" i="112" s="1"/>
  <c r="E13788" i="112" s="1"/>
  <c r="E13789" i="112" s="1"/>
  <c r="E13790" i="112" s="1"/>
  <c r="E13791" i="112" s="1"/>
  <c r="E13792" i="112" s="1"/>
  <c r="E13793" i="112" s="1"/>
  <c r="E13794" i="112" s="1"/>
  <c r="E13795" i="112" s="1"/>
  <c r="E13796" i="112" s="1"/>
  <c r="E13797" i="112" s="1"/>
  <c r="E13798" i="112" s="1"/>
  <c r="E13799" i="112" s="1"/>
  <c r="E13800" i="112" s="1"/>
  <c r="E13801" i="112" s="1"/>
  <c r="E13802" i="112" s="1"/>
  <c r="E13803" i="112" s="1"/>
  <c r="E13804" i="112" s="1"/>
  <c r="E13805" i="112" s="1"/>
  <c r="E13806" i="112" s="1"/>
  <c r="E13807" i="112" s="1"/>
  <c r="E13808" i="112" s="1"/>
  <c r="E13809" i="112" s="1"/>
  <c r="E13810" i="112" s="1"/>
  <c r="E13811" i="112" s="1"/>
  <c r="E13812" i="112" s="1"/>
  <c r="E13813" i="112" s="1"/>
  <c r="E13814" i="112" s="1"/>
  <c r="E13815" i="112" s="1"/>
  <c r="E13816" i="112" s="1"/>
  <c r="E13817" i="112" s="1"/>
  <c r="E13818" i="112" s="1"/>
  <c r="E13819" i="112" s="1"/>
  <c r="E13820" i="112" s="1"/>
  <c r="E13821" i="112" s="1"/>
  <c r="E13822" i="112" s="1"/>
  <c r="E13823" i="112" s="1"/>
  <c r="E13824" i="112" s="1"/>
  <c r="E13825" i="112" s="1"/>
  <c r="E13826" i="112" s="1"/>
  <c r="E13827" i="112" s="1"/>
  <c r="E13828" i="112" s="1"/>
  <c r="E13829" i="112" s="1"/>
  <c r="E13830" i="112" s="1"/>
  <c r="E13831" i="112" s="1"/>
  <c r="E13832" i="112" s="1"/>
  <c r="E13833" i="112" s="1"/>
  <c r="E13834" i="112" s="1"/>
  <c r="E13835" i="112" s="1"/>
  <c r="E13836" i="112" s="1"/>
  <c r="E13837" i="112" s="1"/>
  <c r="E13838" i="112" s="1"/>
  <c r="E13839" i="112" s="1"/>
  <c r="E13840" i="112" s="1"/>
  <c r="E13841" i="112" s="1"/>
  <c r="E13842" i="112" s="1"/>
  <c r="E13843" i="112" s="1"/>
  <c r="E13844" i="112" s="1"/>
  <c r="E13845" i="112" s="1"/>
  <c r="E13846" i="112" s="1"/>
  <c r="E13847" i="112" s="1"/>
  <c r="E13848" i="112" s="1"/>
  <c r="E13849" i="112" s="1"/>
  <c r="E13850" i="112" s="1"/>
  <c r="E13851" i="112" s="1"/>
  <c r="E13852" i="112" s="1"/>
  <c r="E13853" i="112" s="1"/>
  <c r="E13854" i="112" s="1"/>
  <c r="E13855" i="112" s="1"/>
  <c r="E13856" i="112" s="1"/>
  <c r="E13857" i="112" s="1"/>
  <c r="E13858" i="112" s="1"/>
  <c r="E13859" i="112" s="1"/>
  <c r="E13860" i="112" s="1"/>
  <c r="E13861" i="112" s="1"/>
  <c r="E13862" i="112" s="1"/>
  <c r="E13863" i="112" s="1"/>
  <c r="E13864" i="112" s="1"/>
  <c r="E13865" i="112" s="1"/>
  <c r="E13866" i="112" s="1"/>
  <c r="E13867" i="112" s="1"/>
  <c r="E13868" i="112" s="1"/>
  <c r="E13869" i="112" s="1"/>
  <c r="E13870" i="112" s="1"/>
  <c r="E13871" i="112" s="1"/>
  <c r="E13872" i="112" s="1"/>
  <c r="E13873" i="112" s="1"/>
  <c r="E13874" i="112" s="1"/>
  <c r="E13875" i="112" s="1"/>
  <c r="E13876" i="112" s="1"/>
  <c r="E13877" i="112" s="1"/>
  <c r="E13878" i="112" s="1"/>
  <c r="E13879" i="112" s="1"/>
  <c r="E13880" i="112" s="1"/>
  <c r="E13881" i="112" s="1"/>
  <c r="E13882" i="112" s="1"/>
  <c r="E13883" i="112" s="1"/>
  <c r="E13884" i="112" s="1"/>
  <c r="E13885" i="112" s="1"/>
  <c r="E13886" i="112" s="1"/>
  <c r="E13887" i="112" s="1"/>
  <c r="E13888" i="112" s="1"/>
  <c r="E13889" i="112" s="1"/>
  <c r="E13890" i="112" s="1"/>
  <c r="E13891" i="112" s="1"/>
  <c r="E13892" i="112" s="1"/>
  <c r="E13893" i="112" s="1"/>
  <c r="E13894" i="112" s="1"/>
  <c r="E13895" i="112" s="1"/>
  <c r="E13896" i="112" s="1"/>
  <c r="E13897" i="112" s="1"/>
  <c r="E13898" i="112" s="1"/>
  <c r="E13899" i="112" s="1"/>
  <c r="E13900" i="112" s="1"/>
  <c r="E13901" i="112" s="1"/>
  <c r="E13902" i="112" s="1"/>
  <c r="E13903" i="112" s="1"/>
  <c r="E13904" i="112" s="1"/>
  <c r="E13905" i="112" s="1"/>
  <c r="E13906" i="112" s="1"/>
  <c r="E13907" i="112" s="1"/>
  <c r="E13908" i="112" s="1"/>
  <c r="E13909" i="112" s="1"/>
  <c r="E13910" i="112" s="1"/>
  <c r="E13911" i="112" s="1"/>
  <c r="E13912" i="112" s="1"/>
  <c r="E13913" i="112" s="1"/>
  <c r="E13914" i="112" s="1"/>
  <c r="E13915" i="112" s="1"/>
  <c r="E13916" i="112" s="1"/>
  <c r="E13917" i="112" s="1"/>
  <c r="E13918" i="112" s="1"/>
  <c r="E13919" i="112" s="1"/>
  <c r="E13920" i="112" s="1"/>
  <c r="E13921" i="112" s="1"/>
  <c r="E13922" i="112" s="1"/>
  <c r="E13923" i="112" s="1"/>
  <c r="E13924" i="112" s="1"/>
  <c r="E13925" i="112" s="1"/>
  <c r="E13926" i="112" s="1"/>
  <c r="E13927" i="112" s="1"/>
  <c r="E13928" i="112" s="1"/>
  <c r="E13929" i="112" s="1"/>
  <c r="E13930" i="112" s="1"/>
  <c r="E13931" i="112" s="1"/>
  <c r="E13932" i="112" s="1"/>
  <c r="E13933" i="112" s="1"/>
  <c r="E13934" i="112" s="1"/>
  <c r="E13935" i="112" s="1"/>
  <c r="E13936" i="112" s="1"/>
  <c r="E13937" i="112" s="1"/>
  <c r="E13938" i="112" s="1"/>
  <c r="E13939" i="112" s="1"/>
  <c r="E13940" i="112" s="1"/>
  <c r="E13941" i="112" s="1"/>
  <c r="E13942" i="112" s="1"/>
  <c r="E13943" i="112" s="1"/>
  <c r="E13944" i="112" s="1"/>
  <c r="E13945" i="112" s="1"/>
  <c r="E13946" i="112" s="1"/>
  <c r="E13947" i="112" s="1"/>
  <c r="E13948" i="112" s="1"/>
  <c r="E13949" i="112" s="1"/>
  <c r="E13950" i="112" s="1"/>
  <c r="E13951" i="112" s="1"/>
  <c r="E13952" i="112" s="1"/>
  <c r="E13953" i="112" s="1"/>
  <c r="E13954" i="112" s="1"/>
  <c r="E13955" i="112" s="1"/>
  <c r="E13956" i="112" s="1"/>
  <c r="E13957" i="112" s="1"/>
  <c r="E13958" i="112" s="1"/>
  <c r="E13959" i="112" s="1"/>
  <c r="E13960" i="112" s="1"/>
  <c r="E13961" i="112" s="1"/>
  <c r="E13962" i="112" s="1"/>
  <c r="E13963" i="112" s="1"/>
  <c r="E13964" i="112" s="1"/>
  <c r="E13965" i="112" s="1"/>
  <c r="E13966" i="112" s="1"/>
  <c r="E13967" i="112" s="1"/>
  <c r="E13968" i="112" s="1"/>
  <c r="E13969" i="112" s="1"/>
  <c r="E13970" i="112" s="1"/>
  <c r="E13971" i="112" s="1"/>
  <c r="E13972" i="112" s="1"/>
  <c r="E13973" i="112" s="1"/>
  <c r="E13974" i="112" s="1"/>
  <c r="E13975" i="112" s="1"/>
  <c r="E13976" i="112" s="1"/>
  <c r="E13977" i="112" s="1"/>
  <c r="E13978" i="112" s="1"/>
  <c r="E13979" i="112" s="1"/>
  <c r="E13980" i="112" s="1"/>
  <c r="E13981" i="112" s="1"/>
  <c r="E13982" i="112" s="1"/>
  <c r="E13983" i="112" s="1"/>
  <c r="E13984" i="112" s="1"/>
  <c r="E13985" i="112" s="1"/>
  <c r="E13986" i="112" s="1"/>
  <c r="E13987" i="112" s="1"/>
  <c r="E13988" i="112" s="1"/>
  <c r="E13989" i="112" s="1"/>
  <c r="E13990" i="112" s="1"/>
  <c r="E13991" i="112" s="1"/>
  <c r="E13992" i="112" s="1"/>
  <c r="E13993" i="112" s="1"/>
  <c r="E13994" i="112" s="1"/>
  <c r="E13995" i="112" s="1"/>
  <c r="E13996" i="112" s="1"/>
  <c r="E13997" i="112" s="1"/>
  <c r="E13998" i="112" s="1"/>
  <c r="E13999" i="112" s="1"/>
  <c r="E14000" i="112" s="1"/>
  <c r="E14001" i="112" s="1"/>
  <c r="E14002" i="112" s="1"/>
  <c r="E14003" i="112" s="1"/>
  <c r="E14004" i="112" s="1"/>
  <c r="E14005" i="112" s="1"/>
  <c r="E14006" i="112" s="1"/>
  <c r="E14007" i="112" s="1"/>
  <c r="E14008" i="112" s="1"/>
  <c r="E14009" i="112" s="1"/>
  <c r="E14010" i="112" s="1"/>
  <c r="E14011" i="112" s="1"/>
  <c r="E14012" i="112" s="1"/>
  <c r="E14013" i="112" s="1"/>
  <c r="E14014" i="112" s="1"/>
  <c r="E14015" i="112" s="1"/>
  <c r="E14016" i="112" s="1"/>
  <c r="E14017" i="112" s="1"/>
  <c r="E14018" i="112" s="1"/>
  <c r="E14019" i="112" s="1"/>
  <c r="E14020" i="112" s="1"/>
  <c r="E14021" i="112" s="1"/>
  <c r="E14022" i="112" s="1"/>
  <c r="E14023" i="112" s="1"/>
  <c r="E14024" i="112" s="1"/>
  <c r="E14025" i="112" s="1"/>
  <c r="E14026" i="112" s="1"/>
  <c r="E14027" i="112" s="1"/>
  <c r="E14028" i="112" s="1"/>
  <c r="E14029" i="112" s="1"/>
  <c r="E14030" i="112" s="1"/>
  <c r="E14031" i="112" s="1"/>
  <c r="E14032" i="112" s="1"/>
  <c r="E14033" i="112" s="1"/>
  <c r="E14034" i="112" s="1"/>
  <c r="E14035" i="112" s="1"/>
  <c r="E14036" i="112" s="1"/>
  <c r="E14037" i="112" s="1"/>
  <c r="E14038" i="112" s="1"/>
  <c r="E14039" i="112" s="1"/>
  <c r="E14040" i="112" s="1"/>
  <c r="E14041" i="112" s="1"/>
  <c r="E14042" i="112" s="1"/>
  <c r="E14043" i="112" s="1"/>
  <c r="E14044" i="112" s="1"/>
  <c r="E14045" i="112" s="1"/>
  <c r="E14046" i="112" s="1"/>
  <c r="E14047" i="112" s="1"/>
  <c r="E14048" i="112" s="1"/>
  <c r="E14049" i="112" s="1"/>
  <c r="E14050" i="112" s="1"/>
  <c r="E14051" i="112" s="1"/>
  <c r="E14052" i="112" s="1"/>
  <c r="E14053" i="112" s="1"/>
  <c r="E14054" i="112" s="1"/>
  <c r="E14055" i="112" s="1"/>
  <c r="E14056" i="112" s="1"/>
  <c r="E14057" i="112" s="1"/>
  <c r="E14058" i="112" s="1"/>
  <c r="E14059" i="112" s="1"/>
  <c r="E14060" i="112" s="1"/>
  <c r="E14061" i="112" s="1"/>
  <c r="E14062" i="112" s="1"/>
  <c r="E14063" i="112" s="1"/>
  <c r="E14064" i="112" s="1"/>
  <c r="E14065" i="112" s="1"/>
  <c r="E14066" i="112" s="1"/>
  <c r="E14067" i="112" s="1"/>
  <c r="E14068" i="112" s="1"/>
  <c r="E14069" i="112" s="1"/>
  <c r="E14070" i="112" s="1"/>
  <c r="E14071" i="112" s="1"/>
  <c r="E14072" i="112" s="1"/>
  <c r="E14073" i="112" s="1"/>
  <c r="E14074" i="112" s="1"/>
  <c r="E14075" i="112" s="1"/>
  <c r="E14076" i="112" s="1"/>
  <c r="E14077" i="112" s="1"/>
  <c r="E14078" i="112" s="1"/>
  <c r="E14079" i="112" s="1"/>
  <c r="E14080" i="112" s="1"/>
  <c r="E14081" i="112" s="1"/>
  <c r="E14082" i="112" s="1"/>
  <c r="E14083" i="112" s="1"/>
  <c r="E14084" i="112" s="1"/>
  <c r="E14085" i="112" s="1"/>
  <c r="E14086" i="112" s="1"/>
  <c r="E14087" i="112" s="1"/>
  <c r="E14088" i="112" s="1"/>
  <c r="E14089" i="112" s="1"/>
  <c r="E14090" i="112" s="1"/>
  <c r="E14091" i="112" s="1"/>
  <c r="E14092" i="112" s="1"/>
  <c r="E14093" i="112" s="1"/>
  <c r="E14094" i="112" s="1"/>
  <c r="E14095" i="112" s="1"/>
  <c r="E14096" i="112" s="1"/>
  <c r="E14097" i="112" s="1"/>
  <c r="E14098" i="112" s="1"/>
  <c r="E14099" i="112" s="1"/>
  <c r="E14100" i="112" s="1"/>
  <c r="E14101" i="112" s="1"/>
  <c r="E14102" i="112" s="1"/>
  <c r="E14103" i="112" s="1"/>
  <c r="E14104" i="112" s="1"/>
  <c r="E14105" i="112" s="1"/>
  <c r="E14106" i="112" s="1"/>
  <c r="E14107" i="112" s="1"/>
  <c r="E14108" i="112" s="1"/>
  <c r="E14109" i="112" s="1"/>
  <c r="E14110" i="112" s="1"/>
  <c r="E14111" i="112" s="1"/>
  <c r="E14112" i="112" s="1"/>
  <c r="E14113" i="112" s="1"/>
  <c r="E14114" i="112" s="1"/>
  <c r="E14115" i="112" s="1"/>
  <c r="E14116" i="112" s="1"/>
  <c r="E14117" i="112" s="1"/>
  <c r="E14118" i="112" s="1"/>
  <c r="E14119" i="112" s="1"/>
  <c r="E14120" i="112" s="1"/>
  <c r="E14121" i="112" s="1"/>
  <c r="E14122" i="112" s="1"/>
  <c r="E14123" i="112" s="1"/>
  <c r="E14124" i="112" s="1"/>
  <c r="E14125" i="112" s="1"/>
  <c r="E14126" i="112" s="1"/>
  <c r="E14127" i="112" s="1"/>
  <c r="E14128" i="112" s="1"/>
  <c r="E14129" i="112" s="1"/>
  <c r="E14130" i="112" s="1"/>
  <c r="E14131" i="112" s="1"/>
  <c r="E14132" i="112" s="1"/>
  <c r="E14133" i="112" s="1"/>
  <c r="E14134" i="112" s="1"/>
  <c r="E14135" i="112" s="1"/>
  <c r="E14136" i="112" s="1"/>
  <c r="E14137" i="112" s="1"/>
  <c r="E14138" i="112" s="1"/>
  <c r="E14139" i="112" s="1"/>
  <c r="E14140" i="112" s="1"/>
  <c r="E14141" i="112" s="1"/>
  <c r="E14142" i="112" s="1"/>
  <c r="E14143" i="112" s="1"/>
  <c r="E14144" i="112" s="1"/>
  <c r="E14145" i="112" s="1"/>
  <c r="E14146" i="112" s="1"/>
  <c r="E14147" i="112" s="1"/>
  <c r="E14148" i="112" s="1"/>
  <c r="E14149" i="112" s="1"/>
  <c r="E14150" i="112" s="1"/>
  <c r="E14151" i="112" s="1"/>
  <c r="E14152" i="112" s="1"/>
  <c r="E14153" i="112" s="1"/>
  <c r="E14154" i="112" s="1"/>
  <c r="E14155" i="112" s="1"/>
  <c r="E14156" i="112" s="1"/>
  <c r="E14157" i="112" s="1"/>
  <c r="E14158" i="112" s="1"/>
  <c r="E14159" i="112" s="1"/>
  <c r="E14160" i="112" s="1"/>
  <c r="E14161" i="112" s="1"/>
  <c r="E14162" i="112" s="1"/>
  <c r="E14163" i="112" s="1"/>
  <c r="E14164" i="112" s="1"/>
  <c r="E14165" i="112" s="1"/>
  <c r="E14166" i="112" s="1"/>
  <c r="E14167" i="112" s="1"/>
  <c r="E14168" i="112" s="1"/>
  <c r="E14169" i="112" s="1"/>
  <c r="E14170" i="112" s="1"/>
  <c r="E14171" i="112" s="1"/>
  <c r="E14172" i="112" s="1"/>
  <c r="E14173" i="112" s="1"/>
  <c r="E14174" i="112" s="1"/>
  <c r="E14175" i="112" s="1"/>
  <c r="E14176" i="112" s="1"/>
  <c r="E14177" i="112" s="1"/>
  <c r="E14178" i="112" s="1"/>
  <c r="E14179" i="112" s="1"/>
  <c r="E14180" i="112" s="1"/>
  <c r="E14181" i="112" s="1"/>
  <c r="E14182" i="112" s="1"/>
  <c r="E14183" i="112" s="1"/>
  <c r="E14184" i="112" s="1"/>
  <c r="E14185" i="112" s="1"/>
  <c r="E14186" i="112" s="1"/>
  <c r="E14187" i="112" s="1"/>
  <c r="E14188" i="112" s="1"/>
  <c r="E14189" i="112" s="1"/>
  <c r="E14190" i="112" s="1"/>
  <c r="E14191" i="112" s="1"/>
  <c r="E14192" i="112" s="1"/>
  <c r="E14193" i="112" s="1"/>
  <c r="E14194" i="112" s="1"/>
  <c r="E14195" i="112" s="1"/>
  <c r="E14196" i="112" s="1"/>
  <c r="E14197" i="112" s="1"/>
  <c r="E14198" i="112" s="1"/>
  <c r="E14199" i="112" s="1"/>
  <c r="E14200" i="112" s="1"/>
  <c r="E14201" i="112" s="1"/>
  <c r="E14202" i="112" s="1"/>
  <c r="E14203" i="112" s="1"/>
  <c r="E14204" i="112" s="1"/>
  <c r="E14205" i="112" s="1"/>
  <c r="E14206" i="112" s="1"/>
  <c r="E14207" i="112" s="1"/>
  <c r="E14208" i="112" s="1"/>
  <c r="E14209" i="112" s="1"/>
  <c r="E14210" i="112" s="1"/>
  <c r="E14211" i="112" s="1"/>
  <c r="E14212" i="112" s="1"/>
  <c r="E14213" i="112" s="1"/>
  <c r="E14214" i="112" s="1"/>
  <c r="E14215" i="112" s="1"/>
  <c r="E14216" i="112" s="1"/>
  <c r="E14217" i="112" s="1"/>
  <c r="E14218" i="112" s="1"/>
  <c r="E14219" i="112" s="1"/>
  <c r="E14220" i="112" s="1"/>
  <c r="E14221" i="112" s="1"/>
  <c r="E14222" i="112" s="1"/>
  <c r="E14223" i="112" s="1"/>
  <c r="E14224" i="112" s="1"/>
  <c r="E14225" i="112" s="1"/>
  <c r="E14226" i="112" s="1"/>
  <c r="E14227" i="112" s="1"/>
  <c r="E14228" i="112" s="1"/>
  <c r="E14229" i="112" s="1"/>
  <c r="E14230" i="112" s="1"/>
  <c r="E14231" i="112" s="1"/>
  <c r="E14232" i="112" s="1"/>
  <c r="E14233" i="112" s="1"/>
  <c r="E14234" i="112" s="1"/>
  <c r="E14235" i="112" s="1"/>
  <c r="E14236" i="112" s="1"/>
  <c r="E14237" i="112" s="1"/>
  <c r="E14238" i="112" s="1"/>
  <c r="E14239" i="112" s="1"/>
  <c r="E14240" i="112" s="1"/>
  <c r="E14241" i="112" s="1"/>
  <c r="E14242" i="112" s="1"/>
  <c r="E14243" i="112" s="1"/>
  <c r="E14244" i="112" s="1"/>
  <c r="E14245" i="112" s="1"/>
  <c r="E14246" i="112" s="1"/>
  <c r="E14247" i="112" s="1"/>
  <c r="E14248" i="112" s="1"/>
  <c r="E14249" i="112" s="1"/>
  <c r="E14250" i="112" s="1"/>
  <c r="E14251" i="112" s="1"/>
  <c r="E14252" i="112" s="1"/>
  <c r="E14253" i="112" s="1"/>
  <c r="E14254" i="112" s="1"/>
  <c r="E14255" i="112" s="1"/>
  <c r="E14256" i="112" s="1"/>
  <c r="E14257" i="112" s="1"/>
  <c r="E14258" i="112" s="1"/>
  <c r="E14259" i="112" s="1"/>
  <c r="E14260" i="112" s="1"/>
  <c r="E14261" i="112" s="1"/>
  <c r="E14262" i="112" s="1"/>
  <c r="E14263" i="112" s="1"/>
  <c r="E14264" i="112" s="1"/>
  <c r="E14265" i="112" s="1"/>
  <c r="E14266" i="112" s="1"/>
  <c r="E14267" i="112" s="1"/>
  <c r="E14268" i="112" s="1"/>
  <c r="E14269" i="112" s="1"/>
  <c r="E14270" i="112" s="1"/>
  <c r="E14271" i="112" s="1"/>
  <c r="E14272" i="112" s="1"/>
  <c r="E14273" i="112" s="1"/>
  <c r="E14274" i="112" s="1"/>
  <c r="E14275" i="112" s="1"/>
  <c r="E14276" i="112" s="1"/>
  <c r="E14277" i="112" s="1"/>
  <c r="E14278" i="112" s="1"/>
  <c r="E14279" i="112" s="1"/>
  <c r="E14280" i="112" s="1"/>
  <c r="E14281" i="112" s="1"/>
  <c r="E14282" i="112" s="1"/>
  <c r="E14283" i="112" s="1"/>
  <c r="E14284" i="112" s="1"/>
  <c r="E14285" i="112" s="1"/>
  <c r="E14286" i="112" s="1"/>
  <c r="E14287" i="112" s="1"/>
  <c r="E14288" i="112" s="1"/>
  <c r="E14289" i="112" s="1"/>
  <c r="E14290" i="112" s="1"/>
  <c r="E14291" i="112" s="1"/>
  <c r="E14292" i="112" s="1"/>
  <c r="E14293" i="112" s="1"/>
  <c r="E14294" i="112" s="1"/>
  <c r="E14295" i="112" s="1"/>
  <c r="E14296" i="112" s="1"/>
  <c r="E14297" i="112" s="1"/>
  <c r="E14298" i="112" s="1"/>
  <c r="E14299" i="112" s="1"/>
  <c r="E14300" i="112" s="1"/>
  <c r="E14301" i="112" s="1"/>
  <c r="E14302" i="112" s="1"/>
  <c r="E14303" i="112" s="1"/>
  <c r="E14304" i="112" s="1"/>
  <c r="E14305" i="112" s="1"/>
  <c r="E14306" i="112" s="1"/>
  <c r="E14307" i="112" s="1"/>
  <c r="E14308" i="112" s="1"/>
  <c r="E14309" i="112" s="1"/>
  <c r="E14310" i="112" s="1"/>
  <c r="E14311" i="112" s="1"/>
  <c r="E14312" i="112" s="1"/>
  <c r="E14313" i="112" s="1"/>
  <c r="E14314" i="112" s="1"/>
  <c r="E14315" i="112" s="1"/>
  <c r="E14316" i="112" s="1"/>
  <c r="E14317" i="112" s="1"/>
  <c r="E14318" i="112" s="1"/>
  <c r="E14319" i="112" s="1"/>
  <c r="E14320" i="112" s="1"/>
  <c r="E14321" i="112" s="1"/>
  <c r="E14322" i="112" s="1"/>
  <c r="E14323" i="112" s="1"/>
  <c r="E14324" i="112" s="1"/>
  <c r="E14325" i="112" s="1"/>
  <c r="E14326" i="112" s="1"/>
  <c r="E14327" i="112" s="1"/>
  <c r="E14328" i="112" s="1"/>
  <c r="E14329" i="112" s="1"/>
  <c r="E14330" i="112" s="1"/>
  <c r="E14331" i="112" s="1"/>
  <c r="E14332" i="112" s="1"/>
  <c r="E14333" i="112" s="1"/>
  <c r="E14334" i="112" s="1"/>
  <c r="E14335" i="112" s="1"/>
  <c r="E14336" i="112" s="1"/>
  <c r="E14337" i="112" s="1"/>
  <c r="E14338" i="112" s="1"/>
  <c r="E14339" i="112" s="1"/>
  <c r="E14340" i="112" s="1"/>
  <c r="E14341" i="112" s="1"/>
  <c r="E14342" i="112" s="1"/>
  <c r="E14343" i="112" s="1"/>
  <c r="E14344" i="112" s="1"/>
  <c r="E14345" i="112" s="1"/>
  <c r="E14346" i="112" s="1"/>
  <c r="E14347" i="112" s="1"/>
  <c r="E14348" i="112" s="1"/>
  <c r="E14349" i="112" s="1"/>
  <c r="E14350" i="112" s="1"/>
  <c r="E14351" i="112" s="1"/>
  <c r="E14352" i="112" s="1"/>
  <c r="E14353" i="112" s="1"/>
  <c r="E14354" i="112" s="1"/>
  <c r="E14355" i="112" s="1"/>
  <c r="E14356" i="112" s="1"/>
  <c r="E14357" i="112" s="1"/>
  <c r="E14358" i="112" s="1"/>
  <c r="E14359" i="112" s="1"/>
  <c r="E14360" i="112" s="1"/>
  <c r="E14361" i="112" s="1"/>
  <c r="E14362" i="112" s="1"/>
  <c r="E14363" i="112" s="1"/>
  <c r="E14364" i="112" s="1"/>
  <c r="E14365" i="112" s="1"/>
  <c r="E14366" i="112" s="1"/>
  <c r="E14367" i="112" s="1"/>
  <c r="E14368" i="112" s="1"/>
  <c r="E14369" i="112" s="1"/>
  <c r="E14370" i="112" s="1"/>
  <c r="E14371" i="112" s="1"/>
  <c r="E14372" i="112" s="1"/>
  <c r="E14373" i="112" s="1"/>
  <c r="E14374" i="112" s="1"/>
  <c r="E14375" i="112" s="1"/>
  <c r="E14376" i="112" s="1"/>
  <c r="E14377" i="112" s="1"/>
  <c r="E14378" i="112" s="1"/>
  <c r="E14379" i="112" s="1"/>
  <c r="E14380" i="112" s="1"/>
  <c r="E14381" i="112" s="1"/>
  <c r="E14382" i="112" s="1"/>
  <c r="E14383" i="112" s="1"/>
  <c r="E14384" i="112" s="1"/>
  <c r="E14385" i="112" s="1"/>
  <c r="E14386" i="112" s="1"/>
  <c r="E14387" i="112" s="1"/>
  <c r="E14388" i="112" s="1"/>
  <c r="E14389" i="112" s="1"/>
  <c r="E14390" i="112" s="1"/>
  <c r="E14391" i="112" s="1"/>
  <c r="E14392" i="112" s="1"/>
  <c r="E14393" i="112" s="1"/>
  <c r="E14394" i="112" s="1"/>
  <c r="E14395" i="112" s="1"/>
  <c r="E14396" i="112" s="1"/>
  <c r="E14397" i="112" s="1"/>
  <c r="E14398" i="112" s="1"/>
  <c r="E14399" i="112" s="1"/>
  <c r="E14400" i="112" s="1"/>
  <c r="E14401" i="112" s="1"/>
  <c r="E14402" i="112" s="1"/>
  <c r="E14403" i="112" s="1"/>
  <c r="E14404" i="112" s="1"/>
  <c r="E14405" i="112" s="1"/>
  <c r="E14406" i="112" s="1"/>
  <c r="E14407" i="112" s="1"/>
  <c r="E14408" i="112" s="1"/>
  <c r="E14409" i="112" s="1"/>
  <c r="E14410" i="112" s="1"/>
  <c r="E14411" i="112" s="1"/>
  <c r="E14412" i="112" s="1"/>
  <c r="E14413" i="112" s="1"/>
  <c r="E14414" i="112" s="1"/>
  <c r="E14415" i="112" s="1"/>
  <c r="E14416" i="112" s="1"/>
  <c r="E14417" i="112" s="1"/>
  <c r="E14418" i="112" s="1"/>
  <c r="E14419" i="112" s="1"/>
  <c r="E14420" i="112" s="1"/>
  <c r="E14421" i="112" s="1"/>
  <c r="E14422" i="112" s="1"/>
  <c r="E14423" i="112" s="1"/>
  <c r="E14424" i="112" s="1"/>
  <c r="E14425" i="112" s="1"/>
  <c r="E14426" i="112" s="1"/>
  <c r="E14427" i="112" s="1"/>
  <c r="E14428" i="112" s="1"/>
  <c r="E14429" i="112" s="1"/>
  <c r="E14430" i="112" s="1"/>
  <c r="E14431" i="112" s="1"/>
  <c r="E14432" i="112" s="1"/>
  <c r="E14433" i="112" s="1"/>
  <c r="E14434" i="112" s="1"/>
  <c r="E14435" i="112" s="1"/>
  <c r="E14436" i="112" s="1"/>
  <c r="E14437" i="112" s="1"/>
  <c r="E14438" i="112" s="1"/>
  <c r="E14439" i="112" s="1"/>
  <c r="E14440" i="112" s="1"/>
  <c r="E14441" i="112" s="1"/>
  <c r="E14442" i="112" s="1"/>
  <c r="E14443" i="112" s="1"/>
  <c r="E14444" i="112" s="1"/>
  <c r="E14445" i="112" s="1"/>
  <c r="E14446" i="112" s="1"/>
  <c r="E14447" i="112" s="1"/>
  <c r="E14448" i="112" s="1"/>
  <c r="E14449" i="112" s="1"/>
  <c r="E14450" i="112" s="1"/>
  <c r="E14451" i="112" s="1"/>
  <c r="E14452" i="112" s="1"/>
  <c r="E14453" i="112" s="1"/>
  <c r="E14454" i="112" s="1"/>
  <c r="E14455" i="112" s="1"/>
  <c r="E14456" i="112" s="1"/>
  <c r="E14457" i="112" s="1"/>
  <c r="E14458" i="112" s="1"/>
  <c r="E14459" i="112" s="1"/>
  <c r="E14460" i="112" s="1"/>
  <c r="E14461" i="112" s="1"/>
  <c r="E14462" i="112" s="1"/>
  <c r="E14463" i="112" s="1"/>
  <c r="E14464" i="112" s="1"/>
  <c r="E14465" i="112" s="1"/>
  <c r="E14466" i="112" s="1"/>
  <c r="E14467" i="112" s="1"/>
  <c r="E14468" i="112" s="1"/>
  <c r="E14469" i="112" s="1"/>
  <c r="E14470" i="112" s="1"/>
  <c r="E14471" i="112" s="1"/>
  <c r="E14472" i="112" s="1"/>
  <c r="E14473" i="112" s="1"/>
  <c r="E14474" i="112" s="1"/>
  <c r="E14475" i="112" s="1"/>
  <c r="E14476" i="112" s="1"/>
  <c r="E14477" i="112" s="1"/>
  <c r="E14478" i="112" s="1"/>
  <c r="E14479" i="112" s="1"/>
  <c r="E14480" i="112" s="1"/>
  <c r="E14481" i="112" s="1"/>
  <c r="E14482" i="112" s="1"/>
  <c r="E14483" i="112" s="1"/>
  <c r="E14484" i="112" s="1"/>
  <c r="E14485" i="112" s="1"/>
  <c r="E14486" i="112" s="1"/>
  <c r="E14487" i="112" s="1"/>
  <c r="E14488" i="112" s="1"/>
  <c r="E14489" i="112" s="1"/>
  <c r="E14490" i="112" s="1"/>
  <c r="E14491" i="112" s="1"/>
  <c r="E14492" i="112" s="1"/>
  <c r="E14493" i="112" s="1"/>
  <c r="E14494" i="112" s="1"/>
  <c r="E14495" i="112" s="1"/>
  <c r="E14496" i="112" s="1"/>
  <c r="E14497" i="112" s="1"/>
  <c r="E14498" i="112" s="1"/>
  <c r="E14499" i="112" s="1"/>
  <c r="E14500" i="112" s="1"/>
  <c r="E14501" i="112" s="1"/>
  <c r="E14502" i="112" s="1"/>
  <c r="E14503" i="112" s="1"/>
  <c r="E14504" i="112" s="1"/>
  <c r="E14505" i="112" s="1"/>
  <c r="E14506" i="112" s="1"/>
  <c r="E14507" i="112" s="1"/>
  <c r="E14508" i="112" s="1"/>
  <c r="E14509" i="112" s="1"/>
  <c r="E14510" i="112" s="1"/>
  <c r="E14511" i="112" s="1"/>
  <c r="E14512" i="112" s="1"/>
  <c r="E14513" i="112" s="1"/>
  <c r="E14514" i="112" s="1"/>
  <c r="E14515" i="112" s="1"/>
  <c r="E14516" i="112" s="1"/>
  <c r="E14517" i="112" s="1"/>
  <c r="E14518" i="112" s="1"/>
  <c r="E14519" i="112" s="1"/>
  <c r="E14520" i="112" s="1"/>
  <c r="E14521" i="112" s="1"/>
  <c r="E14522" i="112" s="1"/>
  <c r="E14523" i="112" s="1"/>
  <c r="E14524" i="112" s="1"/>
  <c r="E14525" i="112" s="1"/>
  <c r="E14526" i="112" s="1"/>
  <c r="E14527" i="112" s="1"/>
  <c r="E14528" i="112" s="1"/>
  <c r="E14529" i="112" s="1"/>
  <c r="E14530" i="112" s="1"/>
  <c r="E14531" i="112" s="1"/>
  <c r="E14532" i="112" s="1"/>
  <c r="E14533" i="112" s="1"/>
  <c r="E14534" i="112" s="1"/>
  <c r="E14535" i="112" s="1"/>
  <c r="E14536" i="112" s="1"/>
  <c r="E14537" i="112" s="1"/>
  <c r="E14538" i="112" s="1"/>
  <c r="E14539" i="112" s="1"/>
  <c r="E14540" i="112" s="1"/>
  <c r="E14541" i="112" s="1"/>
  <c r="E14542" i="112" s="1"/>
  <c r="E14543" i="112" s="1"/>
  <c r="E14544" i="112" s="1"/>
  <c r="E14545" i="112" s="1"/>
  <c r="E14546" i="112" s="1"/>
  <c r="E14547" i="112" s="1"/>
  <c r="E14548" i="112" s="1"/>
  <c r="E14549" i="112" s="1"/>
  <c r="E14550" i="112" s="1"/>
  <c r="E14551" i="112" s="1"/>
  <c r="E14552" i="112" s="1"/>
  <c r="E14553" i="112" s="1"/>
  <c r="E14554" i="112" s="1"/>
  <c r="E14555" i="112" s="1"/>
  <c r="E14556" i="112" s="1"/>
  <c r="E14557" i="112" s="1"/>
  <c r="E14558" i="112" s="1"/>
  <c r="E14559" i="112" s="1"/>
  <c r="E14560" i="112" s="1"/>
  <c r="E14561" i="112" s="1"/>
  <c r="E14562" i="112" s="1"/>
  <c r="E14563" i="112" s="1"/>
  <c r="E14564" i="112" s="1"/>
  <c r="E14565" i="112" s="1"/>
  <c r="E14566" i="112" s="1"/>
  <c r="E14567" i="112" s="1"/>
  <c r="E14568" i="112" s="1"/>
  <c r="E14569" i="112" s="1"/>
  <c r="E14570" i="112" s="1"/>
  <c r="E14571" i="112" s="1"/>
  <c r="E14572" i="112" s="1"/>
  <c r="E14573" i="112" s="1"/>
  <c r="E14574" i="112" s="1"/>
  <c r="E14575" i="112" s="1"/>
  <c r="E14576" i="112" s="1"/>
  <c r="E14577" i="112" s="1"/>
  <c r="E14578" i="112" s="1"/>
  <c r="E14579" i="112" s="1"/>
  <c r="E14580" i="112" s="1"/>
  <c r="E14581" i="112" s="1"/>
  <c r="E14582" i="112" s="1"/>
  <c r="E14583" i="112" s="1"/>
  <c r="E14584" i="112" s="1"/>
  <c r="E14585" i="112" s="1"/>
  <c r="E14586" i="112" s="1"/>
  <c r="E14587" i="112" s="1"/>
  <c r="E14588" i="112" s="1"/>
  <c r="E14589" i="112" s="1"/>
  <c r="E14590" i="112" s="1"/>
  <c r="E14591" i="112" s="1"/>
  <c r="E14592" i="112" s="1"/>
  <c r="E14593" i="112" s="1"/>
  <c r="E14594" i="112" s="1"/>
  <c r="E14595" i="112" s="1"/>
  <c r="E14596" i="112" s="1"/>
  <c r="E14597" i="112" s="1"/>
  <c r="E14598" i="112" s="1"/>
  <c r="E14599" i="112" s="1"/>
  <c r="E14600" i="112" s="1"/>
  <c r="E14601" i="112" s="1"/>
  <c r="E14602" i="112" s="1"/>
  <c r="E14603" i="112" s="1"/>
  <c r="E14604" i="112" s="1"/>
  <c r="E14605" i="112" s="1"/>
  <c r="E14606" i="112" s="1"/>
  <c r="E14607" i="112" s="1"/>
  <c r="E14608" i="112" s="1"/>
  <c r="E14609" i="112" s="1"/>
  <c r="E14610" i="112" s="1"/>
  <c r="E14611" i="112" s="1"/>
  <c r="E14612" i="112" s="1"/>
  <c r="E14613" i="112" s="1"/>
  <c r="E14614" i="112" s="1"/>
  <c r="E14615" i="112" s="1"/>
  <c r="E14616" i="112" s="1"/>
  <c r="E14617" i="112" s="1"/>
  <c r="E14618" i="112" s="1"/>
  <c r="E14619" i="112" s="1"/>
  <c r="E14620" i="112" s="1"/>
  <c r="E14621" i="112" s="1"/>
  <c r="E14622" i="112" s="1"/>
  <c r="E14623" i="112" s="1"/>
  <c r="E14624" i="112" s="1"/>
  <c r="E14625" i="112" s="1"/>
  <c r="E14626" i="112" s="1"/>
  <c r="E14627" i="112" s="1"/>
  <c r="E14628" i="112" s="1"/>
  <c r="E14629" i="112" s="1"/>
  <c r="E14630" i="112" s="1"/>
  <c r="E14631" i="112" s="1"/>
  <c r="E14632" i="112" s="1"/>
  <c r="E14633" i="112" s="1"/>
  <c r="E14634" i="112" s="1"/>
  <c r="E14635" i="112" s="1"/>
  <c r="E14636" i="112" s="1"/>
  <c r="E14637" i="112" s="1"/>
  <c r="E14638" i="112" s="1"/>
  <c r="E14639" i="112" s="1"/>
  <c r="E14640" i="112" s="1"/>
  <c r="E14641" i="112" s="1"/>
  <c r="E14642" i="112" s="1"/>
  <c r="E14643" i="112" s="1"/>
  <c r="E14644" i="112" s="1"/>
  <c r="E14645" i="112" s="1"/>
  <c r="E14646" i="112" s="1"/>
  <c r="E14647" i="112" s="1"/>
  <c r="E14648" i="112" s="1"/>
  <c r="E14649" i="112" s="1"/>
  <c r="E14650" i="112" s="1"/>
  <c r="E14651" i="112" s="1"/>
  <c r="E14652" i="112" s="1"/>
  <c r="E14653" i="112" s="1"/>
  <c r="E14654" i="112" s="1"/>
  <c r="E14655" i="112" s="1"/>
  <c r="E14656" i="112" s="1"/>
  <c r="E14657" i="112" s="1"/>
  <c r="E14658" i="112" s="1"/>
  <c r="E14659" i="112" s="1"/>
  <c r="E14660" i="112" s="1"/>
  <c r="E14661" i="112" s="1"/>
  <c r="E14662" i="112" s="1"/>
  <c r="E14663" i="112" s="1"/>
  <c r="E14664" i="112" s="1"/>
  <c r="E14665" i="112" s="1"/>
  <c r="E14666" i="112" s="1"/>
  <c r="E14667" i="112" s="1"/>
  <c r="E14668" i="112" s="1"/>
  <c r="E14669" i="112" s="1"/>
  <c r="E14670" i="112" s="1"/>
  <c r="E14671" i="112" s="1"/>
  <c r="E14672" i="112" s="1"/>
  <c r="E14673" i="112" s="1"/>
  <c r="E14674" i="112" s="1"/>
  <c r="E14675" i="112" s="1"/>
  <c r="E14676" i="112" s="1"/>
  <c r="E14677" i="112" s="1"/>
  <c r="E14678" i="112" s="1"/>
  <c r="E14679" i="112" s="1"/>
  <c r="E14680" i="112" s="1"/>
  <c r="E14681" i="112" s="1"/>
  <c r="E14682" i="112" s="1"/>
  <c r="E14683" i="112" s="1"/>
  <c r="E14684" i="112" s="1"/>
  <c r="E14685" i="112" s="1"/>
  <c r="E14686" i="112" s="1"/>
  <c r="E14687" i="112" s="1"/>
  <c r="E14688" i="112" s="1"/>
  <c r="E14689" i="112" s="1"/>
  <c r="E14690" i="112" s="1"/>
  <c r="E14691" i="112" s="1"/>
  <c r="E14692" i="112" s="1"/>
  <c r="E14693" i="112" s="1"/>
  <c r="E14694" i="112" s="1"/>
  <c r="E14695" i="112" s="1"/>
  <c r="E14696" i="112" s="1"/>
  <c r="E14697" i="112" s="1"/>
  <c r="E14698" i="112" s="1"/>
  <c r="E14699" i="112" s="1"/>
  <c r="E14700" i="112" s="1"/>
  <c r="E14701" i="112" s="1"/>
  <c r="E14702" i="112" s="1"/>
  <c r="E14703" i="112" s="1"/>
  <c r="E14704" i="112" s="1"/>
  <c r="E14705" i="112" s="1"/>
  <c r="E14706" i="112" s="1"/>
  <c r="E14707" i="112" s="1"/>
  <c r="E14708" i="112" s="1"/>
  <c r="E14709" i="112" s="1"/>
  <c r="E14710" i="112" s="1"/>
  <c r="E14711" i="112" s="1"/>
  <c r="E14712" i="112" s="1"/>
  <c r="E14713" i="112" s="1"/>
  <c r="E14714" i="112" s="1"/>
  <c r="E14715" i="112" s="1"/>
  <c r="E14716" i="112" s="1"/>
  <c r="E14717" i="112" s="1"/>
  <c r="E14718" i="112" s="1"/>
  <c r="E14719" i="112" s="1"/>
  <c r="E14720" i="112" s="1"/>
  <c r="E14721" i="112" s="1"/>
  <c r="E14722" i="112" s="1"/>
  <c r="E14723" i="112" s="1"/>
  <c r="E14724" i="112" s="1"/>
  <c r="E14725" i="112" s="1"/>
  <c r="E14726" i="112" s="1"/>
  <c r="E14727" i="112" s="1"/>
  <c r="E14728" i="112" s="1"/>
  <c r="E14729" i="112" s="1"/>
  <c r="E14730" i="112" s="1"/>
  <c r="E14731" i="112" s="1"/>
  <c r="E14732" i="112" s="1"/>
  <c r="E14733" i="112" s="1"/>
  <c r="E14734" i="112" s="1"/>
  <c r="E14735" i="112" s="1"/>
  <c r="E14736" i="112" s="1"/>
  <c r="E14737" i="112" s="1"/>
  <c r="E14738" i="112" s="1"/>
  <c r="E14739" i="112" s="1"/>
  <c r="E14740" i="112" s="1"/>
  <c r="E14741" i="112" s="1"/>
  <c r="E14742" i="112" s="1"/>
  <c r="E14743" i="112" s="1"/>
  <c r="E14744" i="112" s="1"/>
  <c r="E14745" i="112" s="1"/>
  <c r="E14746" i="112" s="1"/>
  <c r="E14747" i="112" s="1"/>
  <c r="E14748" i="112" s="1"/>
  <c r="E14749" i="112" s="1"/>
  <c r="E14750" i="112" s="1"/>
  <c r="E14751" i="112" s="1"/>
  <c r="E14752" i="112" s="1"/>
  <c r="E14753" i="112" s="1"/>
  <c r="E14754" i="112" s="1"/>
  <c r="E14755" i="112" s="1"/>
  <c r="E14756" i="112" s="1"/>
  <c r="E14757" i="112" s="1"/>
  <c r="E14758" i="112" s="1"/>
  <c r="E14759" i="112" s="1"/>
  <c r="E14760" i="112" s="1"/>
  <c r="E14761" i="112" s="1"/>
  <c r="E14762" i="112" s="1"/>
  <c r="E14763" i="112" s="1"/>
  <c r="E14764" i="112" s="1"/>
  <c r="E14765" i="112" s="1"/>
  <c r="E14766" i="112" s="1"/>
  <c r="E14767" i="112" s="1"/>
  <c r="E14768" i="112" s="1"/>
  <c r="E14769" i="112" s="1"/>
  <c r="E14770" i="112" s="1"/>
  <c r="E14771" i="112" s="1"/>
  <c r="E14772" i="112" s="1"/>
  <c r="E14773" i="112" s="1"/>
  <c r="E14774" i="112" s="1"/>
  <c r="E14775" i="112" s="1"/>
  <c r="E14776" i="112" s="1"/>
  <c r="E14777" i="112" s="1"/>
  <c r="E14778" i="112" s="1"/>
  <c r="E14779" i="112" s="1"/>
  <c r="E14780" i="112" s="1"/>
  <c r="E14781" i="112" s="1"/>
  <c r="E14782" i="112" s="1"/>
  <c r="E14783" i="112" s="1"/>
  <c r="E14784" i="112" s="1"/>
  <c r="E14785" i="112" s="1"/>
  <c r="E14786" i="112" s="1"/>
  <c r="E14787" i="112" s="1"/>
  <c r="E14788" i="112" s="1"/>
  <c r="E14789" i="112" s="1"/>
  <c r="E14790" i="112" s="1"/>
  <c r="E14791" i="112" s="1"/>
  <c r="E14792" i="112" s="1"/>
  <c r="E14793" i="112" s="1"/>
  <c r="E14794" i="112" s="1"/>
  <c r="E14795" i="112" s="1"/>
  <c r="E14796" i="112" s="1"/>
  <c r="E14797" i="112" s="1"/>
  <c r="E14798" i="112" s="1"/>
  <c r="E14799" i="112" s="1"/>
  <c r="E14800" i="112" s="1"/>
  <c r="E14801" i="112" s="1"/>
  <c r="E14802" i="112" s="1"/>
  <c r="E14803" i="112" s="1"/>
  <c r="E14804" i="112" s="1"/>
  <c r="E14805" i="112" s="1"/>
  <c r="E14806" i="112" s="1"/>
  <c r="E14807" i="112" s="1"/>
  <c r="E14808" i="112" s="1"/>
  <c r="E14809" i="112" s="1"/>
  <c r="E14810" i="112" s="1"/>
  <c r="E14811" i="112" s="1"/>
  <c r="E14812" i="112" s="1"/>
  <c r="E14813" i="112" s="1"/>
  <c r="E14814" i="112" s="1"/>
  <c r="E14815" i="112" s="1"/>
  <c r="E14816" i="112" s="1"/>
  <c r="E14817" i="112" s="1"/>
  <c r="E14818" i="112" s="1"/>
  <c r="E14819" i="112" s="1"/>
  <c r="E14820" i="112" s="1"/>
  <c r="E14821" i="112" s="1"/>
  <c r="E14822" i="112" s="1"/>
  <c r="E14823" i="112" s="1"/>
  <c r="E14824" i="112" s="1"/>
  <c r="E14825" i="112" s="1"/>
  <c r="E14826" i="112" s="1"/>
  <c r="E14827" i="112" s="1"/>
  <c r="E14828" i="112" s="1"/>
  <c r="E14829" i="112" s="1"/>
  <c r="E14830" i="112" s="1"/>
  <c r="E14831" i="112" s="1"/>
  <c r="E14832" i="112" s="1"/>
  <c r="E14833" i="112" s="1"/>
  <c r="E14834" i="112" s="1"/>
  <c r="E14835" i="112" s="1"/>
  <c r="E14836" i="112" s="1"/>
  <c r="E14837" i="112" s="1"/>
  <c r="E14838" i="112" s="1"/>
  <c r="E14839" i="112" s="1"/>
  <c r="E14840" i="112" s="1"/>
  <c r="E14841" i="112" s="1"/>
  <c r="E14842" i="112" s="1"/>
  <c r="E14843" i="112" s="1"/>
  <c r="E14844" i="112" s="1"/>
  <c r="E14845" i="112" s="1"/>
  <c r="E14846" i="112" s="1"/>
  <c r="E14847" i="112" s="1"/>
  <c r="E14848" i="112" s="1"/>
  <c r="E14849" i="112" s="1"/>
  <c r="E14850" i="112" s="1"/>
  <c r="E14851" i="112" s="1"/>
  <c r="E14852" i="112" s="1"/>
  <c r="E14853" i="112" s="1"/>
  <c r="E14854" i="112" s="1"/>
  <c r="E14855" i="112" s="1"/>
  <c r="E14856" i="112" s="1"/>
  <c r="E14857" i="112" s="1"/>
  <c r="E14858" i="112" s="1"/>
  <c r="E14859" i="112" s="1"/>
  <c r="E14860" i="112" s="1"/>
  <c r="E14861" i="112" s="1"/>
  <c r="E14862" i="112" s="1"/>
  <c r="E14863" i="112" s="1"/>
  <c r="E14864" i="112" s="1"/>
  <c r="E14865" i="112" s="1"/>
  <c r="E14866" i="112" s="1"/>
  <c r="E14867" i="112" s="1"/>
  <c r="E14868" i="112" s="1"/>
  <c r="E14869" i="112" s="1"/>
  <c r="E14870" i="112" s="1"/>
  <c r="E14871" i="112" s="1"/>
  <c r="E14872" i="112" s="1"/>
  <c r="E14873" i="112" s="1"/>
  <c r="E14874" i="112" s="1"/>
  <c r="E14875" i="112" s="1"/>
  <c r="E14876" i="112" s="1"/>
  <c r="E14877" i="112" s="1"/>
  <c r="E14878" i="112" s="1"/>
  <c r="E14879" i="112" s="1"/>
  <c r="E14880" i="112" s="1"/>
  <c r="E14881" i="112" s="1"/>
  <c r="E14882" i="112" s="1"/>
  <c r="E14883" i="112" s="1"/>
  <c r="E14884" i="112" s="1"/>
  <c r="E14885" i="112" s="1"/>
  <c r="E14886" i="112" s="1"/>
  <c r="E14887" i="112" s="1"/>
  <c r="E14888" i="112" s="1"/>
  <c r="E14889" i="112" s="1"/>
  <c r="E14890" i="112" s="1"/>
  <c r="E14891" i="112" s="1"/>
  <c r="E14892" i="112" s="1"/>
  <c r="E14893" i="112" s="1"/>
  <c r="E14894" i="112" s="1"/>
  <c r="E14895" i="112" s="1"/>
  <c r="E14896" i="112" s="1"/>
  <c r="E14897" i="112" s="1"/>
  <c r="E14898" i="112" s="1"/>
  <c r="E14899" i="112" s="1"/>
  <c r="E14900" i="112" s="1"/>
  <c r="E14901" i="112" s="1"/>
  <c r="E14902" i="112" s="1"/>
  <c r="E14903" i="112" s="1"/>
  <c r="E14904" i="112" s="1"/>
  <c r="E14905" i="112" s="1"/>
  <c r="E14906" i="112" s="1"/>
  <c r="E14907" i="112" s="1"/>
  <c r="E14908" i="112" s="1"/>
  <c r="E14909" i="112" s="1"/>
  <c r="E14910" i="112" s="1"/>
  <c r="E14911" i="112" s="1"/>
  <c r="E14912" i="112" s="1"/>
  <c r="E14913" i="112" s="1"/>
  <c r="E14914" i="112" s="1"/>
  <c r="E14915" i="112" s="1"/>
  <c r="E14916" i="112" s="1"/>
  <c r="E14917" i="112" s="1"/>
  <c r="E14918" i="112" s="1"/>
  <c r="E14919" i="112" s="1"/>
  <c r="E14920" i="112" s="1"/>
  <c r="E14921" i="112" s="1"/>
  <c r="E14922" i="112" s="1"/>
  <c r="E14923" i="112" s="1"/>
  <c r="E14924" i="112" s="1"/>
  <c r="E14925" i="112" s="1"/>
  <c r="E14926" i="112" s="1"/>
  <c r="E14927" i="112" s="1"/>
  <c r="E14928" i="112" s="1"/>
  <c r="E14929" i="112" s="1"/>
  <c r="E14930" i="112" s="1"/>
  <c r="E14931" i="112" s="1"/>
  <c r="E14932" i="112" s="1"/>
  <c r="E14933" i="112" s="1"/>
  <c r="E14934" i="112" s="1"/>
  <c r="E14935" i="112" s="1"/>
  <c r="E14936" i="112" s="1"/>
  <c r="E14937" i="112" s="1"/>
  <c r="E14938" i="112" s="1"/>
  <c r="E14939" i="112" s="1"/>
  <c r="E14940" i="112" s="1"/>
  <c r="E14941" i="112" s="1"/>
  <c r="E14942" i="112" s="1"/>
  <c r="E14943" i="112" s="1"/>
  <c r="E14944" i="112" s="1"/>
  <c r="E14945" i="112" s="1"/>
  <c r="E14946" i="112" s="1"/>
  <c r="E14947" i="112" s="1"/>
  <c r="E14948" i="112" s="1"/>
  <c r="E14949" i="112" s="1"/>
  <c r="E14950" i="112" s="1"/>
  <c r="E14951" i="112" s="1"/>
  <c r="E14952" i="112" s="1"/>
  <c r="E14953" i="112" s="1"/>
  <c r="E14954" i="112" s="1"/>
  <c r="E14955" i="112" s="1"/>
  <c r="E14956" i="112" s="1"/>
  <c r="E14957" i="112" s="1"/>
  <c r="E14958" i="112" s="1"/>
  <c r="E14959" i="112" s="1"/>
  <c r="E14960" i="112" s="1"/>
  <c r="E14961" i="112" s="1"/>
  <c r="E14962" i="112" s="1"/>
  <c r="E14963" i="112" s="1"/>
  <c r="E14964" i="112" s="1"/>
  <c r="E14965" i="112" s="1"/>
  <c r="E14966" i="112" s="1"/>
  <c r="E14967" i="112" s="1"/>
  <c r="E14968" i="112" s="1"/>
  <c r="E14969" i="112" s="1"/>
  <c r="E14970" i="112" s="1"/>
  <c r="E14971" i="112" s="1"/>
  <c r="E14972" i="112" s="1"/>
  <c r="E14973" i="112" s="1"/>
  <c r="E14974" i="112" s="1"/>
  <c r="E14975" i="112" s="1"/>
  <c r="E14976" i="112" s="1"/>
  <c r="E14977" i="112" s="1"/>
  <c r="E14978" i="112" s="1"/>
  <c r="E14979" i="112" s="1"/>
  <c r="E14980" i="112" s="1"/>
  <c r="E14981" i="112" s="1"/>
  <c r="E14982" i="112" s="1"/>
  <c r="E14983" i="112" s="1"/>
  <c r="E14984" i="112" s="1"/>
  <c r="E14985" i="112" s="1"/>
  <c r="E14986" i="112" s="1"/>
  <c r="E14987" i="112" s="1"/>
  <c r="E14988" i="112" s="1"/>
  <c r="E14989" i="112" s="1"/>
  <c r="E14990" i="112" s="1"/>
  <c r="E14991" i="112" s="1"/>
  <c r="E14992" i="112" s="1"/>
  <c r="E14993" i="112" s="1"/>
  <c r="E14994" i="112" s="1"/>
  <c r="E14995" i="112" s="1"/>
  <c r="E14996" i="112" s="1"/>
  <c r="E14997" i="112" s="1"/>
  <c r="E14998" i="112" s="1"/>
  <c r="E14999" i="112" s="1"/>
  <c r="E15000" i="112" s="1"/>
  <c r="E15001" i="112" s="1"/>
  <c r="E15002" i="112" s="1"/>
  <c r="E15003" i="112" s="1"/>
  <c r="E15004" i="112" s="1"/>
  <c r="E15005" i="112" s="1"/>
  <c r="E15006" i="112" s="1"/>
  <c r="E15007" i="112" s="1"/>
  <c r="E15008" i="112" s="1"/>
  <c r="E15009" i="112" s="1"/>
  <c r="E15010" i="112" s="1"/>
  <c r="E15011" i="112" s="1"/>
  <c r="E15012" i="112" s="1"/>
  <c r="E15013" i="112" s="1"/>
  <c r="E15014" i="112" s="1"/>
  <c r="E15015" i="112" s="1"/>
  <c r="E15016" i="112" s="1"/>
  <c r="E15017" i="112" s="1"/>
  <c r="E15018" i="112" s="1"/>
  <c r="E15019" i="112" s="1"/>
  <c r="E15020" i="112" s="1"/>
  <c r="E15021" i="112" s="1"/>
  <c r="E15022" i="112" s="1"/>
  <c r="E15023" i="112" s="1"/>
  <c r="E15024" i="112" s="1"/>
  <c r="E15025" i="112" s="1"/>
  <c r="E15026" i="112" s="1"/>
  <c r="E15027" i="112" s="1"/>
  <c r="E15028" i="112" s="1"/>
  <c r="E15029" i="112" s="1"/>
  <c r="E15030" i="112" s="1"/>
  <c r="E15031" i="112" s="1"/>
  <c r="E15032" i="112" s="1"/>
  <c r="E15033" i="112" s="1"/>
  <c r="E15034" i="112" s="1"/>
  <c r="E15035" i="112" s="1"/>
  <c r="E15036" i="112" s="1"/>
  <c r="E15037" i="112" s="1"/>
  <c r="E15038" i="112" s="1"/>
  <c r="E15039" i="112" s="1"/>
  <c r="E15040" i="112" s="1"/>
  <c r="E15041" i="112" s="1"/>
  <c r="E15042" i="112" s="1"/>
  <c r="E15043" i="112" s="1"/>
  <c r="E15044" i="112" s="1"/>
  <c r="E15045" i="112" s="1"/>
  <c r="E15046" i="112" s="1"/>
  <c r="E15047" i="112" s="1"/>
  <c r="E15048" i="112" s="1"/>
  <c r="E15049" i="112" s="1"/>
  <c r="E15050" i="112" s="1"/>
  <c r="E15051" i="112" s="1"/>
  <c r="E15052" i="112" s="1"/>
  <c r="E15053" i="112" s="1"/>
  <c r="E15054" i="112" s="1"/>
  <c r="E15055" i="112" s="1"/>
  <c r="E15056" i="112" s="1"/>
  <c r="E15057" i="112" s="1"/>
  <c r="E15058" i="112" s="1"/>
  <c r="E15059" i="112" s="1"/>
  <c r="E15060" i="112" s="1"/>
  <c r="E15061" i="112" s="1"/>
  <c r="E15062" i="112" s="1"/>
  <c r="E15063" i="112" s="1"/>
  <c r="E15064" i="112" s="1"/>
  <c r="E15065" i="112" s="1"/>
  <c r="E15066" i="112" s="1"/>
  <c r="E15067" i="112" s="1"/>
  <c r="E15068" i="112" s="1"/>
  <c r="E15069" i="112" s="1"/>
  <c r="E15070" i="112" s="1"/>
  <c r="E15071" i="112" s="1"/>
  <c r="E15072" i="112" s="1"/>
  <c r="E15073" i="112" s="1"/>
  <c r="E15074" i="112" s="1"/>
  <c r="E15075" i="112" s="1"/>
  <c r="E15076" i="112" s="1"/>
  <c r="E15077" i="112" s="1"/>
  <c r="E15078" i="112" s="1"/>
  <c r="E15079" i="112" s="1"/>
  <c r="E15080" i="112" s="1"/>
  <c r="E15081" i="112" s="1"/>
  <c r="E15082" i="112" s="1"/>
  <c r="E15083" i="112" s="1"/>
  <c r="E15084" i="112" s="1"/>
  <c r="E15085" i="112" s="1"/>
  <c r="E15086" i="112" s="1"/>
  <c r="E15087" i="112" s="1"/>
  <c r="E15088" i="112" s="1"/>
  <c r="E15089" i="112" s="1"/>
  <c r="E15090" i="112" s="1"/>
  <c r="E15091" i="112" s="1"/>
  <c r="E15092" i="112" s="1"/>
  <c r="E15093" i="112" s="1"/>
  <c r="E15094" i="112" s="1"/>
  <c r="E15095" i="112" s="1"/>
  <c r="E15096" i="112" s="1"/>
  <c r="E15097" i="112" s="1"/>
  <c r="E15098" i="112" s="1"/>
  <c r="E15099" i="112" s="1"/>
  <c r="E15100" i="112" s="1"/>
  <c r="E15101" i="112" s="1"/>
  <c r="E15102" i="112" s="1"/>
  <c r="E15103" i="112" s="1"/>
  <c r="E15104" i="112" s="1"/>
  <c r="E15105" i="112" s="1"/>
  <c r="E15106" i="112" s="1"/>
  <c r="E15107" i="112" s="1"/>
  <c r="E15108" i="112" s="1"/>
  <c r="E15109" i="112" s="1"/>
  <c r="E15110" i="112" s="1"/>
  <c r="E15111" i="112" s="1"/>
  <c r="E15112" i="112" s="1"/>
  <c r="E15113" i="112" s="1"/>
  <c r="E15114" i="112" s="1"/>
  <c r="E15115" i="112" s="1"/>
  <c r="E15116" i="112" s="1"/>
  <c r="E15117" i="112" s="1"/>
  <c r="E15118" i="112" s="1"/>
  <c r="E15119" i="112" s="1"/>
  <c r="E15120" i="112" s="1"/>
  <c r="E15121" i="112" s="1"/>
  <c r="E15122" i="112" s="1"/>
  <c r="E15123" i="112" s="1"/>
  <c r="E15124" i="112" s="1"/>
  <c r="E15125" i="112" s="1"/>
  <c r="E15126" i="112" s="1"/>
  <c r="E15127" i="112" s="1"/>
  <c r="E15128" i="112" s="1"/>
  <c r="E15129" i="112" s="1"/>
  <c r="E15130" i="112" s="1"/>
  <c r="E15131" i="112" s="1"/>
  <c r="E15132" i="112" s="1"/>
  <c r="E15133" i="112" s="1"/>
  <c r="E15134" i="112" s="1"/>
  <c r="E15135" i="112" s="1"/>
  <c r="E15136" i="112" s="1"/>
  <c r="E15137" i="112" s="1"/>
  <c r="E15138" i="112" s="1"/>
  <c r="E15139" i="112" s="1"/>
  <c r="E15140" i="112" s="1"/>
  <c r="E15141" i="112" s="1"/>
  <c r="E15142" i="112" s="1"/>
  <c r="E15143" i="112" s="1"/>
  <c r="E15144" i="112" s="1"/>
  <c r="E15145" i="112" s="1"/>
  <c r="E15146" i="112" s="1"/>
  <c r="E15147" i="112" s="1"/>
  <c r="E15148" i="112" s="1"/>
  <c r="E15149" i="112" s="1"/>
  <c r="E15150" i="112" s="1"/>
  <c r="E15151" i="112" s="1"/>
  <c r="E15152" i="112" s="1"/>
  <c r="E15153" i="112" s="1"/>
  <c r="E15154" i="112" s="1"/>
  <c r="E15155" i="112" s="1"/>
  <c r="E15156" i="112" s="1"/>
  <c r="E15157" i="112" s="1"/>
  <c r="E15158" i="112" s="1"/>
  <c r="E15159" i="112" s="1"/>
  <c r="E15160" i="112" s="1"/>
  <c r="E15161" i="112" s="1"/>
  <c r="E15162" i="112" s="1"/>
  <c r="E15163" i="112" s="1"/>
  <c r="E15164" i="112" s="1"/>
  <c r="E15165" i="112" s="1"/>
  <c r="E15166" i="112" s="1"/>
  <c r="E15167" i="112" s="1"/>
  <c r="E15168" i="112" s="1"/>
  <c r="E15169" i="112" s="1"/>
  <c r="E15170" i="112" s="1"/>
  <c r="E15171" i="112" s="1"/>
  <c r="E15172" i="112" s="1"/>
  <c r="E15173" i="112" s="1"/>
  <c r="E15174" i="112" s="1"/>
  <c r="E15175" i="112" s="1"/>
  <c r="E15176" i="112" s="1"/>
  <c r="E15177" i="112" s="1"/>
  <c r="E15178" i="112" s="1"/>
  <c r="E15179" i="112" s="1"/>
  <c r="E15180" i="112" s="1"/>
  <c r="E15181" i="112" s="1"/>
  <c r="E15182" i="112" s="1"/>
  <c r="E15183" i="112" s="1"/>
  <c r="E15184" i="112" s="1"/>
  <c r="E15185" i="112" s="1"/>
  <c r="E15186" i="112" s="1"/>
  <c r="E15187" i="112" s="1"/>
  <c r="E15188" i="112" s="1"/>
  <c r="E15189" i="112" s="1"/>
  <c r="E15190" i="112" s="1"/>
  <c r="E15191" i="112" s="1"/>
  <c r="E15192" i="112" s="1"/>
  <c r="E15193" i="112" s="1"/>
  <c r="E15194" i="112" s="1"/>
  <c r="E15195" i="112" s="1"/>
  <c r="E15196" i="112" s="1"/>
  <c r="E15197" i="112" s="1"/>
  <c r="E15198" i="112" s="1"/>
  <c r="E15199" i="112" s="1"/>
  <c r="E15200" i="112" s="1"/>
  <c r="E15201" i="112" s="1"/>
  <c r="E15202" i="112" s="1"/>
  <c r="E15203" i="112" s="1"/>
  <c r="E15204" i="112" s="1"/>
  <c r="E15205" i="112" s="1"/>
  <c r="E15206" i="112" s="1"/>
  <c r="E15207" i="112" s="1"/>
  <c r="E15208" i="112" s="1"/>
  <c r="E15209" i="112" s="1"/>
  <c r="E15210" i="112" s="1"/>
  <c r="E15211" i="112" s="1"/>
  <c r="E15212" i="112" s="1"/>
  <c r="E15213" i="112" s="1"/>
  <c r="E15214" i="112" s="1"/>
  <c r="E15215" i="112" s="1"/>
  <c r="E15216" i="112" s="1"/>
  <c r="E15217" i="112" s="1"/>
  <c r="E15218" i="112" s="1"/>
  <c r="E15219" i="112" s="1"/>
  <c r="E15220" i="112" s="1"/>
  <c r="E15221" i="112" s="1"/>
  <c r="E15222" i="112" s="1"/>
  <c r="E15223" i="112" s="1"/>
  <c r="E15224" i="112" s="1"/>
  <c r="E15225" i="112" s="1"/>
  <c r="E15226" i="112" s="1"/>
  <c r="E15227" i="112" s="1"/>
  <c r="E15228" i="112" s="1"/>
  <c r="E15229" i="112" s="1"/>
  <c r="E15230" i="112" s="1"/>
  <c r="E15231" i="112" s="1"/>
  <c r="E15232" i="112" s="1"/>
  <c r="E15233" i="112" s="1"/>
  <c r="E15234" i="112" s="1"/>
  <c r="E15235" i="112" s="1"/>
  <c r="E15236" i="112" s="1"/>
  <c r="E15237" i="112" s="1"/>
  <c r="E15238" i="112" s="1"/>
  <c r="E15239" i="112" s="1"/>
  <c r="E15240" i="112" s="1"/>
  <c r="E15241" i="112" s="1"/>
  <c r="E15242" i="112" s="1"/>
  <c r="E15243" i="112" s="1"/>
  <c r="E15244" i="112" s="1"/>
  <c r="E15245" i="112" s="1"/>
  <c r="E15246" i="112" s="1"/>
  <c r="E15247" i="112" s="1"/>
  <c r="E15248" i="112" s="1"/>
  <c r="E15249" i="112" s="1"/>
  <c r="E15250" i="112" s="1"/>
  <c r="E15251" i="112" s="1"/>
  <c r="E15252" i="112" s="1"/>
  <c r="E15253" i="112" s="1"/>
  <c r="E15254" i="112" s="1"/>
  <c r="E15255" i="112" s="1"/>
  <c r="E15256" i="112" s="1"/>
  <c r="E15257" i="112" s="1"/>
  <c r="E15258" i="112" s="1"/>
  <c r="E15259" i="112" s="1"/>
  <c r="E15260" i="112" s="1"/>
  <c r="E15261" i="112" s="1"/>
  <c r="E15262" i="112" s="1"/>
  <c r="E15263" i="112" s="1"/>
  <c r="E15264" i="112" s="1"/>
  <c r="E15265" i="112" s="1"/>
  <c r="E15266" i="112" s="1"/>
  <c r="E15267" i="112" s="1"/>
  <c r="E15268" i="112" s="1"/>
  <c r="E15269" i="112" s="1"/>
  <c r="E15270" i="112" s="1"/>
  <c r="E15271" i="112" s="1"/>
  <c r="E15272" i="112" s="1"/>
  <c r="E15273" i="112" s="1"/>
  <c r="E15274" i="112" s="1"/>
  <c r="E15275" i="112" s="1"/>
  <c r="E15276" i="112" s="1"/>
  <c r="E15277" i="112" s="1"/>
  <c r="E15278" i="112" s="1"/>
  <c r="E15279" i="112" s="1"/>
  <c r="E15280" i="112" s="1"/>
  <c r="E15281" i="112" s="1"/>
  <c r="E15282" i="112" s="1"/>
  <c r="E15283" i="112" s="1"/>
  <c r="E15284" i="112" s="1"/>
  <c r="E15285" i="112" s="1"/>
  <c r="E15286" i="112" s="1"/>
  <c r="E15287" i="112" s="1"/>
  <c r="E15288" i="112" s="1"/>
  <c r="E15289" i="112" s="1"/>
  <c r="E15290" i="112" s="1"/>
  <c r="E15291" i="112" s="1"/>
  <c r="E15292" i="112" s="1"/>
  <c r="E15293" i="112" s="1"/>
  <c r="E15294" i="112" s="1"/>
  <c r="E15295" i="112" s="1"/>
  <c r="E15296" i="112" s="1"/>
  <c r="E15297" i="112" s="1"/>
  <c r="E15298" i="112" s="1"/>
  <c r="E15299" i="112" s="1"/>
  <c r="E15300" i="112" s="1"/>
  <c r="E15301" i="112" s="1"/>
  <c r="E15302" i="112" s="1"/>
  <c r="E15303" i="112" s="1"/>
  <c r="E15304" i="112" s="1"/>
  <c r="E15305" i="112" s="1"/>
  <c r="E15306" i="112" s="1"/>
  <c r="E15307" i="112" s="1"/>
  <c r="E15308" i="112" s="1"/>
  <c r="E15309" i="112" s="1"/>
  <c r="E15310" i="112" s="1"/>
  <c r="E15311" i="112" s="1"/>
  <c r="E15312" i="112" s="1"/>
  <c r="E15313" i="112" s="1"/>
  <c r="E15314" i="112" s="1"/>
  <c r="E15315" i="112" s="1"/>
  <c r="E15316" i="112" s="1"/>
  <c r="E15317" i="112" s="1"/>
  <c r="E15318" i="112" s="1"/>
  <c r="E15319" i="112" s="1"/>
  <c r="E15320" i="112" s="1"/>
  <c r="E15321" i="112" s="1"/>
  <c r="E15322" i="112" s="1"/>
  <c r="E15323" i="112" s="1"/>
  <c r="E15324" i="112" s="1"/>
  <c r="E15325" i="112" s="1"/>
  <c r="E15326" i="112" s="1"/>
  <c r="E15327" i="112" s="1"/>
  <c r="E15328" i="112" s="1"/>
  <c r="E15329" i="112" s="1"/>
  <c r="E15330" i="112" s="1"/>
  <c r="E15331" i="112" s="1"/>
  <c r="E15332" i="112" s="1"/>
  <c r="E15333" i="112" s="1"/>
  <c r="E15334" i="112" s="1"/>
  <c r="E15335" i="112" s="1"/>
  <c r="E15336" i="112" s="1"/>
  <c r="E15337" i="112" s="1"/>
  <c r="E15338" i="112" s="1"/>
  <c r="E15339" i="112" s="1"/>
  <c r="E15340" i="112" s="1"/>
  <c r="E15341" i="112" s="1"/>
  <c r="E15342" i="112" s="1"/>
  <c r="E15343" i="112" s="1"/>
  <c r="E15344" i="112" s="1"/>
  <c r="E15345" i="112" s="1"/>
  <c r="E15346" i="112" s="1"/>
  <c r="E15347" i="112" s="1"/>
  <c r="E15348" i="112" s="1"/>
  <c r="E15349" i="112" s="1"/>
  <c r="E15350" i="112" s="1"/>
  <c r="E15351" i="112" s="1"/>
  <c r="E15352" i="112" s="1"/>
  <c r="E15353" i="112" s="1"/>
  <c r="E15354" i="112" s="1"/>
  <c r="E15355" i="112" s="1"/>
  <c r="E15356" i="112" s="1"/>
  <c r="E15357" i="112" s="1"/>
  <c r="E15358" i="112" s="1"/>
  <c r="E15359" i="112" s="1"/>
  <c r="E15360" i="112" s="1"/>
  <c r="E15361" i="112" s="1"/>
  <c r="E15362" i="112" s="1"/>
  <c r="E15363" i="112" s="1"/>
  <c r="E15364" i="112" s="1"/>
  <c r="E15365" i="112" s="1"/>
  <c r="E15366" i="112" s="1"/>
  <c r="E15367" i="112" s="1"/>
  <c r="E15368" i="112" s="1"/>
  <c r="E15369" i="112" s="1"/>
  <c r="E15370" i="112" s="1"/>
  <c r="E15371" i="112" s="1"/>
  <c r="E15372" i="112" s="1"/>
  <c r="E15373" i="112" s="1"/>
  <c r="E15374" i="112" s="1"/>
  <c r="E15375" i="112" s="1"/>
  <c r="E15376" i="112" s="1"/>
  <c r="E15377" i="112" s="1"/>
  <c r="E15378" i="112" s="1"/>
  <c r="E15379" i="112" s="1"/>
  <c r="E15380" i="112" s="1"/>
  <c r="E15381" i="112" s="1"/>
  <c r="E15382" i="112" s="1"/>
  <c r="E15383" i="112" s="1"/>
  <c r="E15384" i="112" s="1"/>
  <c r="E15385" i="112" s="1"/>
  <c r="E15386" i="112" s="1"/>
  <c r="E15387" i="112" s="1"/>
  <c r="E15388" i="112" s="1"/>
  <c r="E15389" i="112" s="1"/>
  <c r="E15390" i="112" s="1"/>
  <c r="E15391" i="112" s="1"/>
  <c r="E15392" i="112" s="1"/>
  <c r="E15393" i="112" s="1"/>
  <c r="E15394" i="112" s="1"/>
  <c r="E15395" i="112" s="1"/>
  <c r="E15396" i="112" s="1"/>
  <c r="E15397" i="112" s="1"/>
  <c r="E15398" i="112" s="1"/>
  <c r="E15399" i="112" s="1"/>
  <c r="E15400" i="112" s="1"/>
  <c r="E15401" i="112" s="1"/>
  <c r="E15402" i="112" s="1"/>
  <c r="E15403" i="112" s="1"/>
  <c r="E15404" i="112" s="1"/>
  <c r="E15405" i="112" s="1"/>
  <c r="E15406" i="112" s="1"/>
  <c r="E15407" i="112" s="1"/>
  <c r="E15408" i="112" s="1"/>
  <c r="E15409" i="112" s="1"/>
  <c r="E15410" i="112" s="1"/>
  <c r="E15411" i="112" s="1"/>
  <c r="E15412" i="112" s="1"/>
  <c r="E15413" i="112" s="1"/>
  <c r="E15414" i="112" s="1"/>
  <c r="E15415" i="112" s="1"/>
  <c r="E15416" i="112" s="1"/>
  <c r="E15417" i="112" s="1"/>
  <c r="E15418" i="112" s="1"/>
  <c r="E15419" i="112" s="1"/>
  <c r="E15420" i="112" s="1"/>
  <c r="E15421" i="112" s="1"/>
  <c r="E15422" i="112" s="1"/>
  <c r="E15423" i="112" s="1"/>
  <c r="E15424" i="112" s="1"/>
  <c r="E15425" i="112" s="1"/>
  <c r="E15426" i="112" s="1"/>
  <c r="E15427" i="112" s="1"/>
  <c r="E15428" i="112" s="1"/>
  <c r="E15429" i="112" s="1"/>
  <c r="E15430" i="112" s="1"/>
  <c r="E15431" i="112" s="1"/>
  <c r="E15432" i="112" s="1"/>
  <c r="E15433" i="112" s="1"/>
  <c r="E15434" i="112" s="1"/>
  <c r="E15435" i="112" s="1"/>
  <c r="E15436" i="112" s="1"/>
  <c r="E15437" i="112" s="1"/>
  <c r="E15438" i="112" s="1"/>
  <c r="E15439" i="112" s="1"/>
  <c r="E15440" i="112" s="1"/>
  <c r="E15441" i="112" s="1"/>
  <c r="E15442" i="112" s="1"/>
  <c r="E15443" i="112" s="1"/>
  <c r="E15444" i="112" s="1"/>
  <c r="E15445" i="112" s="1"/>
  <c r="E15446" i="112" s="1"/>
  <c r="E15447" i="112" s="1"/>
  <c r="E15448" i="112" s="1"/>
  <c r="E15449" i="112" s="1"/>
  <c r="E15450" i="112" s="1"/>
  <c r="E15451" i="112" s="1"/>
  <c r="E15452" i="112" s="1"/>
  <c r="E15453" i="112" s="1"/>
  <c r="E15454" i="112" s="1"/>
  <c r="E15455" i="112" s="1"/>
  <c r="E15456" i="112" s="1"/>
  <c r="E15457" i="112" s="1"/>
  <c r="E15458" i="112" s="1"/>
  <c r="E15459" i="112" s="1"/>
  <c r="E15460" i="112" s="1"/>
  <c r="E15461" i="112" s="1"/>
  <c r="E15462" i="112" s="1"/>
  <c r="E15463" i="112" s="1"/>
  <c r="E15464" i="112" s="1"/>
  <c r="E15465" i="112" s="1"/>
  <c r="E15466" i="112" s="1"/>
  <c r="E15467" i="112" s="1"/>
  <c r="E15468" i="112" s="1"/>
  <c r="E15469" i="112" s="1"/>
  <c r="E15470" i="112" s="1"/>
  <c r="E15471" i="112" s="1"/>
  <c r="E15472" i="112" s="1"/>
  <c r="E15473" i="112" s="1"/>
  <c r="E15474" i="112" s="1"/>
  <c r="E15475" i="112" s="1"/>
  <c r="E15476" i="112" s="1"/>
  <c r="E15477" i="112" s="1"/>
  <c r="E15478" i="112" s="1"/>
  <c r="E15479" i="112" s="1"/>
  <c r="E15480" i="112" s="1"/>
  <c r="E15481" i="112" s="1"/>
  <c r="E15482" i="112" s="1"/>
  <c r="E15483" i="112" s="1"/>
  <c r="E15484" i="112" s="1"/>
  <c r="E15485" i="112" s="1"/>
  <c r="E15486" i="112" s="1"/>
  <c r="E15487" i="112" s="1"/>
  <c r="E15488" i="112" s="1"/>
  <c r="E15489" i="112" s="1"/>
  <c r="E15490" i="112" s="1"/>
  <c r="E15491" i="112" s="1"/>
  <c r="E15492" i="112" s="1"/>
  <c r="E15493" i="112" s="1"/>
  <c r="E15494" i="112" s="1"/>
  <c r="E15495" i="112" s="1"/>
  <c r="E15496" i="112" s="1"/>
  <c r="E15497" i="112" s="1"/>
  <c r="E15498" i="112" s="1"/>
  <c r="E15499" i="112" s="1"/>
  <c r="E15500" i="112" s="1"/>
  <c r="E15501" i="112" s="1"/>
  <c r="E15502" i="112" s="1"/>
  <c r="E15503" i="112" s="1"/>
  <c r="E15504" i="112" s="1"/>
  <c r="E15505" i="112" s="1"/>
  <c r="E15506" i="112" s="1"/>
  <c r="E15507" i="112" s="1"/>
  <c r="E15508" i="112" s="1"/>
  <c r="E15509" i="112" s="1"/>
  <c r="E15510" i="112" s="1"/>
  <c r="E15511" i="112" s="1"/>
  <c r="E15512" i="112" s="1"/>
  <c r="E15513" i="112" s="1"/>
  <c r="E15514" i="112" s="1"/>
  <c r="E15515" i="112" s="1"/>
  <c r="E15516" i="112" s="1"/>
  <c r="E15517" i="112" s="1"/>
  <c r="E15518" i="112" s="1"/>
  <c r="E15519" i="112" s="1"/>
  <c r="E15520" i="112" s="1"/>
  <c r="E15521" i="112" s="1"/>
  <c r="E15522" i="112" s="1"/>
  <c r="E15523" i="112" s="1"/>
  <c r="E15524" i="112" s="1"/>
  <c r="E15525" i="112" s="1"/>
  <c r="E15526" i="112" s="1"/>
  <c r="E15527" i="112" s="1"/>
  <c r="E15528" i="112" s="1"/>
  <c r="E15529" i="112" s="1"/>
  <c r="E15530" i="112" s="1"/>
  <c r="E15531" i="112" s="1"/>
  <c r="E15532" i="112" s="1"/>
  <c r="E15533" i="112" s="1"/>
  <c r="E15534" i="112" s="1"/>
  <c r="E15535" i="112" s="1"/>
  <c r="E15536" i="112" s="1"/>
  <c r="E15537" i="112" s="1"/>
  <c r="E15538" i="112" s="1"/>
  <c r="E15539" i="112" s="1"/>
  <c r="E15540" i="112" s="1"/>
  <c r="E15541" i="112" s="1"/>
  <c r="E15542" i="112" s="1"/>
  <c r="E15543" i="112" s="1"/>
  <c r="E15544" i="112" s="1"/>
  <c r="E15545" i="112" s="1"/>
  <c r="E15546" i="112" s="1"/>
  <c r="E15547" i="112" s="1"/>
  <c r="E15548" i="112" s="1"/>
  <c r="E15549" i="112" s="1"/>
  <c r="E15550" i="112" s="1"/>
  <c r="E15551" i="112" s="1"/>
  <c r="E15552" i="112" s="1"/>
  <c r="E15553" i="112" s="1"/>
  <c r="E15554" i="112" s="1"/>
  <c r="E15555" i="112" s="1"/>
  <c r="E15556" i="112" s="1"/>
  <c r="E15557" i="112" s="1"/>
  <c r="E15558" i="112" s="1"/>
  <c r="E15559" i="112" s="1"/>
  <c r="E15560" i="112" s="1"/>
  <c r="E15561" i="112" s="1"/>
  <c r="E15562" i="112" s="1"/>
  <c r="E15563" i="112" s="1"/>
  <c r="E15564" i="112" s="1"/>
  <c r="E15565" i="112" s="1"/>
  <c r="E15566" i="112" s="1"/>
  <c r="E15567" i="112" s="1"/>
  <c r="E15568" i="112" s="1"/>
  <c r="E15569" i="112" s="1"/>
  <c r="E15570" i="112" s="1"/>
  <c r="E15571" i="112" s="1"/>
  <c r="E15572" i="112" s="1"/>
  <c r="E15573" i="112" s="1"/>
  <c r="E15574" i="112" s="1"/>
  <c r="E15575" i="112" s="1"/>
  <c r="E15576" i="112" s="1"/>
  <c r="E15577" i="112" s="1"/>
  <c r="E15578" i="112" s="1"/>
  <c r="E15579" i="112" s="1"/>
  <c r="E15580" i="112" s="1"/>
  <c r="E15581" i="112" s="1"/>
  <c r="E15582" i="112" s="1"/>
  <c r="E15583" i="112" s="1"/>
  <c r="E15584" i="112" s="1"/>
  <c r="E15585" i="112" s="1"/>
  <c r="E15586" i="112" s="1"/>
  <c r="E15587" i="112" s="1"/>
  <c r="E15588" i="112" s="1"/>
  <c r="E15589" i="112" s="1"/>
  <c r="E15590" i="112" s="1"/>
  <c r="E15591" i="112" s="1"/>
  <c r="E15592" i="112" s="1"/>
  <c r="E15593" i="112" s="1"/>
  <c r="E15594" i="112" s="1"/>
  <c r="E15595" i="112" s="1"/>
  <c r="E15596" i="112" s="1"/>
  <c r="E15597" i="112" s="1"/>
  <c r="E15598" i="112" s="1"/>
  <c r="E15599" i="112" s="1"/>
  <c r="E15600" i="112" s="1"/>
  <c r="E15601" i="112" s="1"/>
  <c r="E15602" i="112" s="1"/>
  <c r="E15603" i="112" s="1"/>
  <c r="E15604" i="112" s="1"/>
  <c r="E15605" i="112" s="1"/>
  <c r="E15606" i="112" s="1"/>
  <c r="E15607" i="112" s="1"/>
  <c r="E15608" i="112" s="1"/>
  <c r="E15609" i="112" s="1"/>
  <c r="E15610" i="112" s="1"/>
  <c r="E15611" i="112" s="1"/>
  <c r="E15612" i="112" s="1"/>
  <c r="E15613" i="112" s="1"/>
  <c r="E15614" i="112" s="1"/>
  <c r="E15615" i="112" s="1"/>
  <c r="E15616" i="112" s="1"/>
  <c r="E15617" i="112" s="1"/>
  <c r="E15618" i="112" s="1"/>
  <c r="E15619" i="112" s="1"/>
  <c r="E15620" i="112" s="1"/>
  <c r="E15621" i="112" s="1"/>
  <c r="E15622" i="112" s="1"/>
  <c r="E15623" i="112" s="1"/>
  <c r="E15624" i="112" s="1"/>
  <c r="E15625" i="112" s="1"/>
  <c r="E15626" i="112" s="1"/>
  <c r="E15627" i="112" s="1"/>
  <c r="E15628" i="112" s="1"/>
  <c r="E15629" i="112" s="1"/>
  <c r="E15630" i="112" s="1"/>
  <c r="E15631" i="112" s="1"/>
  <c r="E15632" i="112" s="1"/>
  <c r="E15633" i="112" s="1"/>
  <c r="E15634" i="112" s="1"/>
  <c r="E15635" i="112" s="1"/>
  <c r="E15636" i="112" s="1"/>
  <c r="E15637" i="112" s="1"/>
  <c r="E15638" i="112" s="1"/>
  <c r="E15639" i="112" s="1"/>
  <c r="E15640" i="112" s="1"/>
  <c r="E15641" i="112" s="1"/>
  <c r="E15642" i="112" s="1"/>
  <c r="E15643" i="112" s="1"/>
  <c r="E15644" i="112" s="1"/>
  <c r="E15645" i="112" s="1"/>
  <c r="E15646" i="112" s="1"/>
  <c r="E15647" i="112" s="1"/>
  <c r="E15648" i="112" s="1"/>
  <c r="E15649" i="112" s="1"/>
  <c r="E15650" i="112" s="1"/>
  <c r="E15651" i="112" s="1"/>
  <c r="E15652" i="112" s="1"/>
  <c r="E15653" i="112" s="1"/>
  <c r="E15654" i="112" s="1"/>
  <c r="E15655" i="112" s="1"/>
  <c r="E15656" i="112" s="1"/>
  <c r="E15657" i="112" s="1"/>
  <c r="E15658" i="112" s="1"/>
  <c r="E15659" i="112" s="1"/>
  <c r="E15660" i="112" s="1"/>
  <c r="E15661" i="112" s="1"/>
  <c r="E15662" i="112" s="1"/>
  <c r="E15663" i="112" s="1"/>
  <c r="E15664" i="112" s="1"/>
  <c r="E15665" i="112" s="1"/>
  <c r="E15666" i="112" s="1"/>
  <c r="E15667" i="112" s="1"/>
  <c r="E15668" i="112" s="1"/>
  <c r="E15669" i="112" s="1"/>
  <c r="E15670" i="112" s="1"/>
  <c r="E15671" i="112" s="1"/>
  <c r="E15672" i="112" s="1"/>
  <c r="E15673" i="112" s="1"/>
  <c r="E15674" i="112" s="1"/>
  <c r="E15675" i="112" s="1"/>
  <c r="E15676" i="112" s="1"/>
  <c r="E15677" i="112" s="1"/>
  <c r="E15678" i="112" s="1"/>
  <c r="E15679" i="112" s="1"/>
  <c r="E15680" i="112" s="1"/>
  <c r="E15681" i="112" s="1"/>
  <c r="E15682" i="112" s="1"/>
  <c r="E15683" i="112" s="1"/>
  <c r="E15684" i="112" s="1"/>
  <c r="E15685" i="112" s="1"/>
  <c r="E15686" i="112" s="1"/>
  <c r="E15687" i="112" s="1"/>
  <c r="E15688" i="112" s="1"/>
  <c r="E15689" i="112" s="1"/>
  <c r="E15690" i="112" s="1"/>
  <c r="E15691" i="112" s="1"/>
  <c r="E15692" i="112" s="1"/>
  <c r="E15693" i="112" s="1"/>
  <c r="E15694" i="112" s="1"/>
  <c r="E15695" i="112" s="1"/>
  <c r="E15696" i="112" s="1"/>
  <c r="E15697" i="112" s="1"/>
  <c r="E15698" i="112" s="1"/>
  <c r="E15699" i="112" s="1"/>
  <c r="E15700" i="112" s="1"/>
  <c r="E15701" i="112" s="1"/>
  <c r="E15702" i="112" s="1"/>
  <c r="E15703" i="112" s="1"/>
  <c r="E15704" i="112" s="1"/>
  <c r="E15705" i="112" s="1"/>
  <c r="E15706" i="112" s="1"/>
  <c r="E15707" i="112" s="1"/>
  <c r="E15708" i="112" s="1"/>
  <c r="E15709" i="112" s="1"/>
  <c r="E15710" i="112" s="1"/>
  <c r="E15711" i="112" s="1"/>
  <c r="E15712" i="112" s="1"/>
  <c r="E15713" i="112" s="1"/>
  <c r="E15714" i="112" s="1"/>
  <c r="E15715" i="112" s="1"/>
  <c r="E15716" i="112" s="1"/>
  <c r="E15717" i="112" s="1"/>
  <c r="E15718" i="112" s="1"/>
  <c r="E15719" i="112" s="1"/>
  <c r="E15720" i="112" s="1"/>
  <c r="E15721" i="112" s="1"/>
  <c r="E15722" i="112" s="1"/>
  <c r="E15723" i="112" s="1"/>
  <c r="E15724" i="112" s="1"/>
  <c r="E15725" i="112" s="1"/>
  <c r="E15726" i="112" s="1"/>
  <c r="E15727" i="112" s="1"/>
  <c r="E15728" i="112" s="1"/>
  <c r="E15729" i="112" s="1"/>
  <c r="E15730" i="112" s="1"/>
  <c r="E15731" i="112" s="1"/>
  <c r="E15732" i="112" s="1"/>
  <c r="E15733" i="112" s="1"/>
  <c r="E15734" i="112" s="1"/>
  <c r="E15735" i="112" s="1"/>
  <c r="E15736" i="112" s="1"/>
  <c r="E15737" i="112" s="1"/>
  <c r="E15738" i="112" s="1"/>
  <c r="E15739" i="112" s="1"/>
  <c r="E15740" i="112" s="1"/>
  <c r="E15741" i="112" s="1"/>
  <c r="E15742" i="112" s="1"/>
  <c r="E15743" i="112" s="1"/>
  <c r="E15744" i="112" s="1"/>
  <c r="E15745" i="112" s="1"/>
  <c r="E15746" i="112" s="1"/>
  <c r="E15747" i="112" s="1"/>
  <c r="E15748" i="112" s="1"/>
  <c r="E15749" i="112" s="1"/>
  <c r="E15750" i="112" s="1"/>
  <c r="E15751" i="112" s="1"/>
  <c r="E15752" i="112" s="1"/>
  <c r="E15753" i="112" s="1"/>
  <c r="E15754" i="112" s="1"/>
  <c r="E15755" i="112" s="1"/>
  <c r="E15756" i="112" s="1"/>
  <c r="E15757" i="112" s="1"/>
  <c r="E15758" i="112" s="1"/>
  <c r="E15759" i="112" s="1"/>
  <c r="E15760" i="112" s="1"/>
  <c r="E15761" i="112" s="1"/>
  <c r="E15762" i="112" s="1"/>
  <c r="E15763" i="112" s="1"/>
  <c r="E15764" i="112" s="1"/>
  <c r="E15765" i="112" s="1"/>
  <c r="E15766" i="112" s="1"/>
  <c r="E15767" i="112" s="1"/>
  <c r="E15768" i="112" s="1"/>
  <c r="E15769" i="112" s="1"/>
  <c r="E15770" i="112" s="1"/>
  <c r="E15771" i="112" s="1"/>
  <c r="E15772" i="112" s="1"/>
  <c r="E15773" i="112" s="1"/>
  <c r="E15774" i="112" s="1"/>
  <c r="E15775" i="112" s="1"/>
  <c r="E15776" i="112" s="1"/>
  <c r="E15777" i="112" s="1"/>
  <c r="E15778" i="112" s="1"/>
  <c r="E15779" i="112" s="1"/>
  <c r="E15780" i="112" s="1"/>
  <c r="E15781" i="112" s="1"/>
  <c r="E15782" i="112" s="1"/>
  <c r="E15783" i="112" s="1"/>
  <c r="E15784" i="112" s="1"/>
  <c r="E15785" i="112" s="1"/>
  <c r="E15786" i="112" s="1"/>
  <c r="E15787" i="112" s="1"/>
  <c r="E15788" i="112" s="1"/>
  <c r="E15789" i="112" s="1"/>
  <c r="E15790" i="112" s="1"/>
  <c r="E15791" i="112" s="1"/>
  <c r="E15792" i="112" s="1"/>
  <c r="E15793" i="112" s="1"/>
  <c r="E15794" i="112" s="1"/>
  <c r="E15795" i="112" s="1"/>
  <c r="E15796" i="112" s="1"/>
  <c r="E15797" i="112" s="1"/>
  <c r="E15798" i="112" s="1"/>
  <c r="E15799" i="112" s="1"/>
  <c r="E15800" i="112" s="1"/>
  <c r="E15801" i="112" s="1"/>
  <c r="E15802" i="112" s="1"/>
  <c r="E15803" i="112" s="1"/>
  <c r="E15804" i="112" s="1"/>
  <c r="E15805" i="112" s="1"/>
  <c r="E15806" i="112" s="1"/>
  <c r="E15807" i="112" s="1"/>
  <c r="E15808" i="112" s="1"/>
  <c r="E15809" i="112" s="1"/>
  <c r="E15810" i="112" s="1"/>
  <c r="E15811" i="112" s="1"/>
  <c r="E15812" i="112" s="1"/>
  <c r="E15813" i="112" s="1"/>
  <c r="E15814" i="112" s="1"/>
  <c r="E15815" i="112" s="1"/>
  <c r="E15816" i="112" s="1"/>
  <c r="E15817" i="112" s="1"/>
  <c r="E15818" i="112" s="1"/>
  <c r="E15819" i="112" s="1"/>
  <c r="E15820" i="112" s="1"/>
  <c r="E15821" i="112" s="1"/>
  <c r="E15822" i="112" s="1"/>
  <c r="E15823" i="112" s="1"/>
  <c r="E15824" i="112" s="1"/>
  <c r="E15825" i="112" s="1"/>
  <c r="E15826" i="112" s="1"/>
  <c r="E15827" i="112" s="1"/>
  <c r="E15828" i="112" s="1"/>
  <c r="E15829" i="112" s="1"/>
  <c r="E15830" i="112" s="1"/>
  <c r="E15831" i="112" s="1"/>
  <c r="E15832" i="112" s="1"/>
  <c r="E15833" i="112" s="1"/>
  <c r="E15834" i="112" s="1"/>
  <c r="E15835" i="112" s="1"/>
  <c r="E15836" i="112" s="1"/>
  <c r="E15837" i="112" s="1"/>
  <c r="E15838" i="112" s="1"/>
  <c r="E15839" i="112" s="1"/>
  <c r="E15840" i="112" s="1"/>
  <c r="E15841" i="112" s="1"/>
  <c r="E15842" i="112" s="1"/>
  <c r="E15843" i="112" s="1"/>
  <c r="E15844" i="112" s="1"/>
  <c r="E15845" i="112" s="1"/>
  <c r="E15846" i="112" s="1"/>
  <c r="E15847" i="112" s="1"/>
  <c r="E15848" i="112" s="1"/>
  <c r="E15849" i="112" s="1"/>
  <c r="E15850" i="112" s="1"/>
  <c r="E15851" i="112" s="1"/>
  <c r="E15852" i="112" s="1"/>
  <c r="E15853" i="112" s="1"/>
  <c r="E15854" i="112" s="1"/>
  <c r="E15855" i="112" s="1"/>
  <c r="E15856" i="112" s="1"/>
  <c r="E15857" i="112" s="1"/>
  <c r="E15858" i="112" s="1"/>
  <c r="E15859" i="112" s="1"/>
  <c r="E15860" i="112" s="1"/>
  <c r="E15861" i="112" s="1"/>
  <c r="E15862" i="112" s="1"/>
  <c r="E15863" i="112" s="1"/>
  <c r="E15864" i="112" s="1"/>
  <c r="E15865" i="112" s="1"/>
  <c r="E15866" i="112" s="1"/>
  <c r="E15867" i="112" s="1"/>
  <c r="E15868" i="112" s="1"/>
  <c r="E15869" i="112" s="1"/>
  <c r="E15870" i="112" s="1"/>
  <c r="E15871" i="112" s="1"/>
  <c r="E15872" i="112" s="1"/>
  <c r="E15873" i="112" s="1"/>
  <c r="E15874" i="112" s="1"/>
  <c r="E15875" i="112" s="1"/>
  <c r="E15876" i="112" s="1"/>
  <c r="E15877" i="112" s="1"/>
  <c r="E15878" i="112" s="1"/>
  <c r="E15879" i="112" s="1"/>
  <c r="E15880" i="112" s="1"/>
  <c r="E15881" i="112" s="1"/>
  <c r="E15882" i="112" s="1"/>
  <c r="E15883" i="112" s="1"/>
  <c r="E15884" i="112" s="1"/>
  <c r="E15885" i="112" s="1"/>
  <c r="E15886" i="112" s="1"/>
  <c r="E15887" i="112" s="1"/>
  <c r="E15888" i="112" s="1"/>
  <c r="E15889" i="112" s="1"/>
  <c r="E15890" i="112" s="1"/>
  <c r="E15891" i="112" s="1"/>
  <c r="E15892" i="112" s="1"/>
  <c r="E15893" i="112" s="1"/>
  <c r="E15894" i="112" s="1"/>
  <c r="E15895" i="112" s="1"/>
  <c r="E15896" i="112" s="1"/>
  <c r="E15897" i="112" s="1"/>
  <c r="E15898" i="112" s="1"/>
  <c r="E15899" i="112" s="1"/>
  <c r="E15900" i="112" s="1"/>
  <c r="E15901" i="112" s="1"/>
  <c r="E15902" i="112" s="1"/>
  <c r="E15903" i="112" s="1"/>
  <c r="E15904" i="112" s="1"/>
  <c r="E15905" i="112" s="1"/>
  <c r="E15906" i="112" s="1"/>
  <c r="E15907" i="112" s="1"/>
  <c r="E15908" i="112" s="1"/>
  <c r="E15909" i="112" s="1"/>
  <c r="E15910" i="112" s="1"/>
  <c r="E15911" i="112" s="1"/>
  <c r="E15912" i="112" s="1"/>
  <c r="E15913" i="112" s="1"/>
  <c r="E15914" i="112" s="1"/>
  <c r="E15915" i="112" s="1"/>
  <c r="E15916" i="112" s="1"/>
  <c r="E15917" i="112" s="1"/>
  <c r="E15918" i="112" s="1"/>
  <c r="E15919" i="112" s="1"/>
  <c r="E15920" i="112" s="1"/>
  <c r="E15921" i="112" s="1"/>
  <c r="E15922" i="112" s="1"/>
  <c r="E15923" i="112" s="1"/>
  <c r="E15924" i="112" s="1"/>
  <c r="E15925" i="112" s="1"/>
  <c r="E15926" i="112" s="1"/>
  <c r="E15927" i="112" s="1"/>
  <c r="E15928" i="112" s="1"/>
  <c r="E15929" i="112" s="1"/>
  <c r="E15930" i="112" s="1"/>
  <c r="E15931" i="112" s="1"/>
  <c r="E15932" i="112" s="1"/>
  <c r="E15933" i="112" s="1"/>
  <c r="E15934" i="112" s="1"/>
  <c r="E15935" i="112" s="1"/>
  <c r="E15936" i="112" s="1"/>
  <c r="E15937" i="112" s="1"/>
  <c r="E15938" i="112" s="1"/>
  <c r="E15939" i="112" s="1"/>
  <c r="E15940" i="112" s="1"/>
  <c r="E15941" i="112" s="1"/>
  <c r="E15942" i="112" s="1"/>
  <c r="E15943" i="112" s="1"/>
  <c r="E15944" i="112" s="1"/>
  <c r="E15945" i="112" s="1"/>
  <c r="E15946" i="112" s="1"/>
  <c r="E15947" i="112" s="1"/>
  <c r="E15948" i="112" s="1"/>
  <c r="E15949" i="112" s="1"/>
  <c r="E15950" i="112" s="1"/>
  <c r="E15951" i="112" s="1"/>
  <c r="E15952" i="112" s="1"/>
  <c r="E15953" i="112" s="1"/>
  <c r="E15954" i="112" s="1"/>
  <c r="E15955" i="112" s="1"/>
  <c r="E15956" i="112" s="1"/>
  <c r="E15957" i="112" s="1"/>
  <c r="E15958" i="112" s="1"/>
  <c r="E15959" i="112" s="1"/>
  <c r="E15960" i="112" s="1"/>
  <c r="E15961" i="112" s="1"/>
  <c r="E15962" i="112" s="1"/>
  <c r="E15963" i="112" s="1"/>
  <c r="E15964" i="112" s="1"/>
  <c r="E15965" i="112" s="1"/>
  <c r="E15966" i="112" s="1"/>
  <c r="E15967" i="112" s="1"/>
  <c r="E15968" i="112" s="1"/>
  <c r="E15969" i="112" s="1"/>
  <c r="E15970" i="112" s="1"/>
  <c r="E15971" i="112" s="1"/>
  <c r="E15972" i="112" s="1"/>
  <c r="E15973" i="112" s="1"/>
  <c r="E15974" i="112" s="1"/>
  <c r="E15975" i="112" s="1"/>
  <c r="E15976" i="112" s="1"/>
  <c r="E15977" i="112" s="1"/>
  <c r="E15978" i="112" s="1"/>
  <c r="E15979" i="112" s="1"/>
  <c r="E15980" i="112" s="1"/>
  <c r="E15981" i="112" s="1"/>
  <c r="E15982" i="112" s="1"/>
  <c r="E15983" i="112" s="1"/>
  <c r="E15984" i="112" s="1"/>
  <c r="E15985" i="112" s="1"/>
  <c r="E15986" i="112" s="1"/>
  <c r="E15987" i="112" s="1"/>
  <c r="E15988" i="112" s="1"/>
  <c r="E15989" i="112" s="1"/>
  <c r="E15990" i="112" s="1"/>
  <c r="E15991" i="112" s="1"/>
  <c r="E15992" i="112" s="1"/>
  <c r="E15993" i="112" s="1"/>
  <c r="E15994" i="112" s="1"/>
  <c r="E15995" i="112" s="1"/>
  <c r="E15996" i="112" s="1"/>
  <c r="E15997" i="112" s="1"/>
  <c r="E15998" i="112" s="1"/>
  <c r="E15999" i="112" s="1"/>
  <c r="E16000" i="112" s="1"/>
  <c r="E16001" i="112" s="1"/>
  <c r="E16002" i="112" s="1"/>
  <c r="E16003" i="112" s="1"/>
  <c r="E16004" i="112" s="1"/>
  <c r="E16005" i="112" s="1"/>
  <c r="E16006" i="112" s="1"/>
  <c r="E16007" i="112" s="1"/>
  <c r="E16008" i="112" s="1"/>
  <c r="E16009" i="112" s="1"/>
  <c r="E16010" i="112" s="1"/>
  <c r="E16011" i="112" s="1"/>
  <c r="E16012" i="112" s="1"/>
  <c r="E16013" i="112" s="1"/>
  <c r="E16014" i="112" s="1"/>
  <c r="E16015" i="112" s="1"/>
  <c r="E16016" i="112" s="1"/>
  <c r="E16017" i="112" s="1"/>
  <c r="E16018" i="112" s="1"/>
  <c r="E16019" i="112" s="1"/>
  <c r="E16020" i="112" s="1"/>
  <c r="E16021" i="112" s="1"/>
  <c r="E16022" i="112" s="1"/>
  <c r="E16023" i="112" s="1"/>
  <c r="E16024" i="112" s="1"/>
  <c r="E16025" i="112" s="1"/>
  <c r="E16026" i="112" s="1"/>
  <c r="E16027" i="112" s="1"/>
  <c r="E16028" i="112" s="1"/>
  <c r="E16029" i="112" s="1"/>
  <c r="E16030" i="112" s="1"/>
  <c r="E16031" i="112" s="1"/>
  <c r="E16032" i="112" s="1"/>
  <c r="E16033" i="112" s="1"/>
  <c r="E16034" i="112" s="1"/>
  <c r="E16035" i="112" s="1"/>
  <c r="E16036" i="112" s="1"/>
  <c r="E16037" i="112" s="1"/>
  <c r="E16038" i="112" s="1"/>
  <c r="E16039" i="112" s="1"/>
  <c r="E16040" i="112" s="1"/>
  <c r="E16041" i="112" s="1"/>
  <c r="E16042" i="112" s="1"/>
  <c r="E16043" i="112" s="1"/>
  <c r="E16044" i="112" s="1"/>
  <c r="E16045" i="112" s="1"/>
  <c r="E16046" i="112" s="1"/>
  <c r="E16047" i="112" s="1"/>
  <c r="E16048" i="112" s="1"/>
  <c r="E16049" i="112" s="1"/>
  <c r="E16050" i="112" s="1"/>
  <c r="E16051" i="112" s="1"/>
  <c r="E16052" i="112" s="1"/>
  <c r="E16053" i="112" s="1"/>
  <c r="E16054" i="112" s="1"/>
  <c r="E16055" i="112" s="1"/>
  <c r="E16056" i="112" s="1"/>
  <c r="E16057" i="112" s="1"/>
  <c r="E16058" i="112" s="1"/>
  <c r="E16059" i="112" s="1"/>
  <c r="E16060" i="112" s="1"/>
  <c r="E16061" i="112" s="1"/>
  <c r="E16062" i="112" s="1"/>
  <c r="E16063" i="112" s="1"/>
  <c r="E16064" i="112" s="1"/>
  <c r="E16065" i="112" s="1"/>
  <c r="E16066" i="112" s="1"/>
  <c r="E16067" i="112" s="1"/>
  <c r="E16068" i="112" s="1"/>
  <c r="E16069" i="112" s="1"/>
  <c r="E16070" i="112" s="1"/>
  <c r="E16071" i="112" s="1"/>
  <c r="E16072" i="112" s="1"/>
  <c r="E16073" i="112" s="1"/>
  <c r="E16074" i="112" s="1"/>
  <c r="E16075" i="112" s="1"/>
  <c r="E16076" i="112" s="1"/>
  <c r="E16077" i="112" s="1"/>
  <c r="E16078" i="112" s="1"/>
  <c r="E16079" i="112" s="1"/>
  <c r="E16080" i="112" s="1"/>
  <c r="E16081" i="112" s="1"/>
  <c r="E16082" i="112" s="1"/>
  <c r="E16083" i="112" s="1"/>
  <c r="E16084" i="112" s="1"/>
  <c r="E16085" i="112" s="1"/>
  <c r="E16086" i="112" s="1"/>
  <c r="E16087" i="112" s="1"/>
  <c r="E16088" i="112" s="1"/>
  <c r="E16089" i="112" s="1"/>
  <c r="E16090" i="112" s="1"/>
  <c r="E16091" i="112" s="1"/>
  <c r="E16092" i="112" s="1"/>
  <c r="E16093" i="112" s="1"/>
  <c r="E16094" i="112" s="1"/>
  <c r="E16095" i="112" s="1"/>
  <c r="E16096" i="112" s="1"/>
  <c r="E16097" i="112" s="1"/>
  <c r="E16098" i="112" s="1"/>
  <c r="E16099" i="112" s="1"/>
  <c r="E16100" i="112" s="1"/>
  <c r="E16101" i="112" s="1"/>
  <c r="E16102" i="112" s="1"/>
  <c r="E16103" i="112" s="1"/>
  <c r="E16104" i="112" s="1"/>
  <c r="E16105" i="112" s="1"/>
  <c r="E16106" i="112" s="1"/>
  <c r="E16107" i="112" s="1"/>
  <c r="E16108" i="112" s="1"/>
  <c r="E16109" i="112" s="1"/>
  <c r="E16110" i="112" s="1"/>
  <c r="E16111" i="112" s="1"/>
  <c r="E16112" i="112" s="1"/>
  <c r="E16113" i="112" s="1"/>
  <c r="E16114" i="112" s="1"/>
  <c r="E16115" i="112" s="1"/>
  <c r="E16116" i="112" s="1"/>
  <c r="E16117" i="112" s="1"/>
  <c r="E16118" i="112" s="1"/>
  <c r="E16119" i="112" s="1"/>
  <c r="E16120" i="112" s="1"/>
  <c r="E16121" i="112" s="1"/>
  <c r="E16122" i="112" s="1"/>
  <c r="E16123" i="112" s="1"/>
  <c r="E16124" i="112" s="1"/>
  <c r="E16125" i="112" s="1"/>
  <c r="E16126" i="112" s="1"/>
  <c r="E16127" i="112" s="1"/>
  <c r="E16128" i="112" s="1"/>
  <c r="E16129" i="112" s="1"/>
  <c r="E16130" i="112" s="1"/>
  <c r="E16131" i="112" s="1"/>
  <c r="E16132" i="112" s="1"/>
  <c r="E16133" i="112" s="1"/>
  <c r="E16134" i="112" s="1"/>
  <c r="E16135" i="112" s="1"/>
  <c r="E16136" i="112" s="1"/>
  <c r="E16137" i="112" s="1"/>
  <c r="E16138" i="112" s="1"/>
  <c r="E16139" i="112" s="1"/>
  <c r="E16140" i="112" s="1"/>
  <c r="E16141" i="112" s="1"/>
  <c r="E16142" i="112" s="1"/>
  <c r="E16143" i="112" s="1"/>
  <c r="E16144" i="112" s="1"/>
  <c r="E16145" i="112" s="1"/>
  <c r="E16146" i="112" s="1"/>
  <c r="E16147" i="112" s="1"/>
  <c r="E16148" i="112" s="1"/>
  <c r="E16149" i="112" s="1"/>
  <c r="E16150" i="112" s="1"/>
  <c r="E16151" i="112" s="1"/>
  <c r="E16152" i="112" s="1"/>
  <c r="E16153" i="112" s="1"/>
  <c r="E16154" i="112" s="1"/>
  <c r="E16155" i="112" s="1"/>
  <c r="E16156" i="112" s="1"/>
  <c r="E16157" i="112" s="1"/>
  <c r="E16158" i="112" s="1"/>
  <c r="E16159" i="112" s="1"/>
  <c r="E16160" i="112" s="1"/>
  <c r="E16161" i="112" s="1"/>
  <c r="E16162" i="112" s="1"/>
  <c r="E16163" i="112" s="1"/>
  <c r="E16164" i="112" s="1"/>
  <c r="E16165" i="112" s="1"/>
  <c r="E16166" i="112" s="1"/>
  <c r="E16167" i="112" s="1"/>
  <c r="E16168" i="112" s="1"/>
  <c r="E16169" i="112" s="1"/>
  <c r="E16170" i="112" s="1"/>
  <c r="E16171" i="112" s="1"/>
  <c r="E16172" i="112" s="1"/>
  <c r="E16173" i="112" s="1"/>
  <c r="E16174" i="112" s="1"/>
  <c r="E16175" i="112" s="1"/>
  <c r="E16176" i="112" s="1"/>
  <c r="E16177" i="112" s="1"/>
  <c r="E16178" i="112" s="1"/>
  <c r="E16179" i="112" s="1"/>
  <c r="E16180" i="112" s="1"/>
  <c r="E16181" i="112" s="1"/>
  <c r="E16182" i="112" s="1"/>
  <c r="E16183" i="112" s="1"/>
  <c r="E16184" i="112" s="1"/>
  <c r="E16185" i="112" s="1"/>
  <c r="E16186" i="112" s="1"/>
  <c r="E16187" i="112" s="1"/>
  <c r="E16188" i="112" s="1"/>
  <c r="E16189" i="112" s="1"/>
  <c r="E16190" i="112" s="1"/>
  <c r="E16191" i="112" s="1"/>
  <c r="E16192" i="112" s="1"/>
  <c r="E16193" i="112" s="1"/>
  <c r="E16194" i="112" s="1"/>
  <c r="E16195" i="112" s="1"/>
  <c r="E16196" i="112" s="1"/>
  <c r="E16197" i="112" s="1"/>
  <c r="E16198" i="112" s="1"/>
  <c r="E16199" i="112" s="1"/>
  <c r="E16200" i="112" s="1"/>
  <c r="E16201" i="112" s="1"/>
  <c r="E16202" i="112" s="1"/>
  <c r="E16203" i="112" s="1"/>
  <c r="E16204" i="112" s="1"/>
  <c r="E16205" i="112" s="1"/>
  <c r="E16206" i="112" s="1"/>
  <c r="E16207" i="112" s="1"/>
  <c r="E16208" i="112" s="1"/>
  <c r="E16209" i="112" s="1"/>
  <c r="E16210" i="112" s="1"/>
  <c r="E16211" i="112" s="1"/>
  <c r="E16212" i="112" s="1"/>
  <c r="E16213" i="112" s="1"/>
  <c r="E16214" i="112" s="1"/>
  <c r="E16215" i="112" s="1"/>
  <c r="E16216" i="112" s="1"/>
  <c r="E16217" i="112" s="1"/>
  <c r="E16218" i="112" s="1"/>
  <c r="E16219" i="112" s="1"/>
  <c r="E16220" i="112" s="1"/>
  <c r="E16221" i="112" s="1"/>
  <c r="E16222" i="112" s="1"/>
  <c r="E16223" i="112" s="1"/>
  <c r="E16224" i="112" s="1"/>
  <c r="E16225" i="112" s="1"/>
  <c r="E16226" i="112" s="1"/>
  <c r="E16227" i="112" s="1"/>
  <c r="E16228" i="112" s="1"/>
  <c r="E16229" i="112" s="1"/>
  <c r="E16230" i="112" s="1"/>
  <c r="E16231" i="112" s="1"/>
  <c r="E16232" i="112" s="1"/>
  <c r="E16233" i="112" s="1"/>
  <c r="E16234" i="112" s="1"/>
  <c r="E16235" i="112" s="1"/>
  <c r="E16236" i="112" s="1"/>
  <c r="E16237" i="112" s="1"/>
  <c r="E16238" i="112" s="1"/>
  <c r="E16239" i="112" s="1"/>
  <c r="E16240" i="112" s="1"/>
  <c r="E16241" i="112" s="1"/>
  <c r="E16242" i="112" s="1"/>
  <c r="E16243" i="112" s="1"/>
  <c r="E16244" i="112" s="1"/>
  <c r="E16245" i="112" s="1"/>
  <c r="E16246" i="112" s="1"/>
  <c r="E16247" i="112" s="1"/>
  <c r="E16248" i="112" s="1"/>
  <c r="E16249" i="112" s="1"/>
  <c r="E16250" i="112" s="1"/>
  <c r="E16251" i="112" s="1"/>
  <c r="E16252" i="112" s="1"/>
  <c r="E16253" i="112" s="1"/>
  <c r="E16254" i="112" s="1"/>
  <c r="E16255" i="112" s="1"/>
  <c r="E16256" i="112" s="1"/>
  <c r="E16257" i="112" s="1"/>
  <c r="E16258" i="112" s="1"/>
  <c r="E16259" i="112" s="1"/>
  <c r="E16260" i="112" s="1"/>
  <c r="E16261" i="112" s="1"/>
  <c r="E16262" i="112" s="1"/>
  <c r="E16263" i="112" s="1"/>
  <c r="E16264" i="112" s="1"/>
  <c r="E16265" i="112" s="1"/>
  <c r="E16266" i="112" s="1"/>
  <c r="E16267" i="112" s="1"/>
  <c r="E16268" i="112" s="1"/>
  <c r="E16269" i="112" s="1"/>
  <c r="E16270" i="112" s="1"/>
  <c r="E16271" i="112" s="1"/>
  <c r="E16272" i="112" s="1"/>
  <c r="E16273" i="112" s="1"/>
  <c r="E16274" i="112" s="1"/>
  <c r="E16275" i="112" s="1"/>
  <c r="E16276" i="112" s="1"/>
  <c r="E16277" i="112" s="1"/>
  <c r="E16278" i="112" s="1"/>
  <c r="E16279" i="112" s="1"/>
  <c r="E16280" i="112" s="1"/>
  <c r="E16281" i="112" s="1"/>
  <c r="E16282" i="112" s="1"/>
  <c r="E16283" i="112" s="1"/>
  <c r="E16284" i="112" s="1"/>
  <c r="E16285" i="112" s="1"/>
  <c r="E16286" i="112" s="1"/>
  <c r="E16287" i="112" s="1"/>
  <c r="E16288" i="112" s="1"/>
  <c r="E16289" i="112" s="1"/>
  <c r="E16290" i="112" s="1"/>
  <c r="E16291" i="112" s="1"/>
  <c r="E16292" i="112" s="1"/>
  <c r="E16293" i="112" s="1"/>
  <c r="E16294" i="112" s="1"/>
  <c r="E16295" i="112" s="1"/>
  <c r="E16296" i="112" s="1"/>
  <c r="E16297" i="112" s="1"/>
  <c r="E16298" i="112" s="1"/>
  <c r="E16299" i="112" s="1"/>
  <c r="E16300" i="112" s="1"/>
  <c r="E16301" i="112" s="1"/>
  <c r="E16302" i="112" s="1"/>
  <c r="E16303" i="112" s="1"/>
  <c r="E16304" i="112" s="1"/>
  <c r="E16305" i="112" s="1"/>
  <c r="E16306" i="112" s="1"/>
  <c r="E16307" i="112" s="1"/>
  <c r="E16308" i="112" s="1"/>
  <c r="E16309" i="112" s="1"/>
  <c r="E16310" i="112" s="1"/>
  <c r="E16311" i="112" s="1"/>
  <c r="E16312" i="112" s="1"/>
  <c r="E16313" i="112" s="1"/>
  <c r="E16314" i="112" s="1"/>
  <c r="E16315" i="112" s="1"/>
  <c r="E16316" i="112" s="1"/>
  <c r="E16317" i="112" s="1"/>
  <c r="E16318" i="112" s="1"/>
  <c r="E16319" i="112" s="1"/>
  <c r="E16320" i="112" s="1"/>
  <c r="E16321" i="112" s="1"/>
  <c r="E16322" i="112" s="1"/>
  <c r="E16323" i="112" s="1"/>
  <c r="E16324" i="112" s="1"/>
  <c r="E16325" i="112" s="1"/>
  <c r="E16326" i="112" s="1"/>
  <c r="E16327" i="112" s="1"/>
  <c r="E16328" i="112" s="1"/>
  <c r="E16329" i="112" s="1"/>
  <c r="E16330" i="112" s="1"/>
  <c r="E16331" i="112" s="1"/>
  <c r="E16332" i="112" s="1"/>
  <c r="E16333" i="112" s="1"/>
  <c r="E16334" i="112" s="1"/>
  <c r="E16335" i="112" s="1"/>
  <c r="E16336" i="112" s="1"/>
  <c r="E16337" i="112" s="1"/>
  <c r="E16338" i="112" s="1"/>
  <c r="E16339" i="112" s="1"/>
  <c r="E16340" i="112" s="1"/>
  <c r="E16341" i="112" s="1"/>
  <c r="E16342" i="112" s="1"/>
  <c r="E16343" i="112" s="1"/>
  <c r="E16344" i="112" s="1"/>
  <c r="E16345" i="112" s="1"/>
  <c r="E16346" i="112" s="1"/>
  <c r="E16347" i="112" s="1"/>
  <c r="E16348" i="112" s="1"/>
  <c r="E16349" i="112" s="1"/>
  <c r="E16350" i="112" s="1"/>
  <c r="E16351" i="112" s="1"/>
  <c r="E16352" i="112" s="1"/>
  <c r="E16353" i="112" s="1"/>
  <c r="E16354" i="112" s="1"/>
  <c r="E16355" i="112" s="1"/>
  <c r="E16356" i="112" s="1"/>
  <c r="E16357" i="112" s="1"/>
  <c r="E16358" i="112" s="1"/>
  <c r="E16359" i="112" s="1"/>
  <c r="E16360" i="112" s="1"/>
  <c r="E16361" i="112" s="1"/>
  <c r="E16362" i="112" s="1"/>
  <c r="E16363" i="112" s="1"/>
  <c r="E16364" i="112" s="1"/>
  <c r="E16365" i="112" s="1"/>
  <c r="E16366" i="112" s="1"/>
  <c r="E16367" i="112" s="1"/>
  <c r="E16368" i="112" s="1"/>
  <c r="E16369" i="112" s="1"/>
  <c r="E16370" i="112" s="1"/>
  <c r="E16371" i="112" s="1"/>
  <c r="E16372" i="112" s="1"/>
  <c r="E16373" i="112" s="1"/>
  <c r="E16374" i="112" s="1"/>
  <c r="E16375" i="112" s="1"/>
  <c r="E16376" i="112" s="1"/>
  <c r="E16377" i="112" s="1"/>
  <c r="E16378" i="112" s="1"/>
  <c r="E16379" i="112" s="1"/>
  <c r="E16380" i="112" s="1"/>
  <c r="E16381" i="112" s="1"/>
  <c r="E16382" i="112" s="1"/>
  <c r="E16383" i="112" s="1"/>
  <c r="E16384" i="112" s="1"/>
  <c r="E16385" i="112" s="1"/>
  <c r="E16386" i="112" s="1"/>
  <c r="E16387" i="112" s="1"/>
  <c r="E16388" i="112" s="1"/>
  <c r="E16389" i="112" s="1"/>
  <c r="E16390" i="112" s="1"/>
  <c r="E16391" i="112" s="1"/>
  <c r="E16392" i="112" s="1"/>
  <c r="E16393" i="112" s="1"/>
  <c r="E16394" i="112" s="1"/>
  <c r="E16395" i="112" s="1"/>
  <c r="E16396" i="112" s="1"/>
  <c r="E16397" i="112" s="1"/>
  <c r="E16398" i="112" s="1"/>
  <c r="E16399" i="112" s="1"/>
  <c r="E16400" i="112" s="1"/>
  <c r="E16401" i="112" s="1"/>
  <c r="E16402" i="112" s="1"/>
  <c r="E16403" i="112" s="1"/>
  <c r="E16404" i="112" s="1"/>
  <c r="E16405" i="112" s="1"/>
  <c r="E16406" i="112" s="1"/>
  <c r="E16407" i="112" s="1"/>
  <c r="E16408" i="112" s="1"/>
  <c r="E16409" i="112" s="1"/>
  <c r="E16410" i="112" s="1"/>
  <c r="E16411" i="112" s="1"/>
  <c r="E16412" i="112" s="1"/>
  <c r="E16413" i="112" s="1"/>
  <c r="E16414" i="112" s="1"/>
  <c r="E16415" i="112" s="1"/>
  <c r="E16416" i="112" s="1"/>
  <c r="E16417" i="112" s="1"/>
  <c r="E16418" i="112" s="1"/>
  <c r="E16419" i="112" s="1"/>
  <c r="E16420" i="112" s="1"/>
  <c r="E16421" i="112" s="1"/>
  <c r="E16422" i="112" s="1"/>
  <c r="E16423" i="112" s="1"/>
  <c r="E16424" i="112" s="1"/>
  <c r="E16425" i="112" s="1"/>
  <c r="E16426" i="112" s="1"/>
  <c r="E16427" i="112" s="1"/>
  <c r="E16428" i="112" s="1"/>
  <c r="E16429" i="112" s="1"/>
  <c r="E16430" i="112" s="1"/>
  <c r="E16431" i="112" s="1"/>
  <c r="E16432" i="112" s="1"/>
  <c r="E16433" i="112" s="1"/>
  <c r="E16434" i="112" s="1"/>
  <c r="E16435" i="112" s="1"/>
  <c r="E16436" i="112" s="1"/>
  <c r="E16437" i="112" s="1"/>
  <c r="E16438" i="112" s="1"/>
  <c r="E16439" i="112" s="1"/>
  <c r="E16440" i="112" s="1"/>
  <c r="E16441" i="112" s="1"/>
  <c r="E16442" i="112" s="1"/>
  <c r="E16443" i="112" s="1"/>
  <c r="E16444" i="112" s="1"/>
  <c r="E16445" i="112" s="1"/>
  <c r="E16446" i="112" s="1"/>
  <c r="E16447" i="112" s="1"/>
  <c r="E16448" i="112" s="1"/>
  <c r="E16449" i="112" s="1"/>
  <c r="E16450" i="112" s="1"/>
  <c r="E16451" i="112" s="1"/>
  <c r="E16452" i="112" s="1"/>
  <c r="E16453" i="112" s="1"/>
  <c r="E16454" i="112" s="1"/>
  <c r="E16455" i="112" s="1"/>
  <c r="E16456" i="112" s="1"/>
  <c r="E16457" i="112" s="1"/>
  <c r="E16458" i="112" s="1"/>
  <c r="E16459" i="112" s="1"/>
  <c r="E16460" i="112" s="1"/>
  <c r="E16461" i="112" s="1"/>
  <c r="E16462" i="112" s="1"/>
  <c r="E16463" i="112" s="1"/>
  <c r="E16464" i="112" s="1"/>
  <c r="E16465" i="112" s="1"/>
  <c r="E16466" i="112" s="1"/>
  <c r="E16467" i="112" s="1"/>
  <c r="E16468" i="112" s="1"/>
  <c r="E16469" i="112" s="1"/>
  <c r="E16470" i="112" s="1"/>
  <c r="E16471" i="112" s="1"/>
  <c r="E16472" i="112" s="1"/>
  <c r="E16473" i="112" s="1"/>
  <c r="E16474" i="112" s="1"/>
  <c r="E16475" i="112" s="1"/>
  <c r="E16476" i="112" s="1"/>
  <c r="E16477" i="112" s="1"/>
  <c r="E16478" i="112" s="1"/>
  <c r="E16479" i="112" s="1"/>
  <c r="E16480" i="112" s="1"/>
  <c r="E16481" i="112" s="1"/>
  <c r="E16482" i="112" s="1"/>
  <c r="E16483" i="112" s="1"/>
  <c r="E16484" i="112" s="1"/>
  <c r="E16485" i="112" s="1"/>
  <c r="E16486" i="112" s="1"/>
  <c r="E16487" i="112" s="1"/>
  <c r="E16488" i="112" s="1"/>
  <c r="E16489" i="112" s="1"/>
  <c r="E16490" i="112" s="1"/>
  <c r="E16491" i="112" s="1"/>
  <c r="E16492" i="112" s="1"/>
  <c r="E16493" i="112" s="1"/>
  <c r="E16494" i="112" s="1"/>
  <c r="E16495" i="112" s="1"/>
  <c r="E16496" i="112" s="1"/>
  <c r="E16497" i="112" s="1"/>
  <c r="E16498" i="112" s="1"/>
  <c r="E16499" i="112" s="1"/>
  <c r="E16500" i="112" s="1"/>
  <c r="E16501" i="112" s="1"/>
  <c r="E16502" i="112" s="1"/>
  <c r="E16503" i="112" s="1"/>
  <c r="E16504" i="112" s="1"/>
  <c r="E16505" i="112" s="1"/>
  <c r="E16506" i="112" s="1"/>
  <c r="E16507" i="112" s="1"/>
  <c r="E16508" i="112" s="1"/>
  <c r="E16509" i="112" s="1"/>
  <c r="E16510" i="112" s="1"/>
  <c r="E16511" i="112" s="1"/>
  <c r="E16512" i="112" s="1"/>
  <c r="E16513" i="112" s="1"/>
  <c r="E16514" i="112" s="1"/>
  <c r="E16515" i="112" s="1"/>
  <c r="E16516" i="112" s="1"/>
  <c r="E16517" i="112" s="1"/>
  <c r="E16518" i="112" s="1"/>
  <c r="E16519" i="112" s="1"/>
  <c r="E16520" i="112" s="1"/>
  <c r="E16521" i="112" s="1"/>
  <c r="E16522" i="112" s="1"/>
  <c r="E16523" i="112" s="1"/>
  <c r="E16524" i="112" s="1"/>
  <c r="E16525" i="112" s="1"/>
  <c r="E16526" i="112" s="1"/>
  <c r="E16527" i="112" s="1"/>
  <c r="E16528" i="112" s="1"/>
  <c r="E16529" i="112" s="1"/>
  <c r="E16530" i="112" s="1"/>
  <c r="E16531" i="112" s="1"/>
  <c r="E16532" i="112" s="1"/>
  <c r="E16533" i="112" s="1"/>
  <c r="E16534" i="112" s="1"/>
  <c r="E16535" i="112" s="1"/>
  <c r="E16536" i="112" s="1"/>
  <c r="E16537" i="112" s="1"/>
  <c r="E16538" i="112" s="1"/>
  <c r="E16539" i="112" s="1"/>
  <c r="E16540" i="112" s="1"/>
  <c r="E16541" i="112" s="1"/>
  <c r="E16542" i="112" s="1"/>
  <c r="E16543" i="112" s="1"/>
  <c r="E16544" i="112" s="1"/>
  <c r="E16545" i="112" s="1"/>
  <c r="E16546" i="112" s="1"/>
  <c r="E16547" i="112" s="1"/>
  <c r="E16548" i="112" s="1"/>
  <c r="E16549" i="112" s="1"/>
  <c r="E16550" i="112" s="1"/>
  <c r="E16551" i="112" s="1"/>
  <c r="E16552" i="112" s="1"/>
  <c r="E16553" i="112" s="1"/>
  <c r="E16554" i="112" s="1"/>
  <c r="E16555" i="112" s="1"/>
  <c r="E16556" i="112" s="1"/>
  <c r="E16557" i="112" s="1"/>
  <c r="E16558" i="112" s="1"/>
  <c r="E16559" i="112" s="1"/>
  <c r="E16560" i="112" s="1"/>
  <c r="E16561" i="112" s="1"/>
  <c r="E16562" i="112" s="1"/>
  <c r="E16563" i="112" s="1"/>
  <c r="E16564" i="112" s="1"/>
  <c r="E16565" i="112" s="1"/>
  <c r="E16566" i="112" s="1"/>
  <c r="E16567" i="112" s="1"/>
  <c r="E16568" i="112" s="1"/>
  <c r="E16569" i="112" s="1"/>
  <c r="E16570" i="112" s="1"/>
  <c r="E16571" i="112" s="1"/>
  <c r="E16572" i="112" s="1"/>
  <c r="E16573" i="112" s="1"/>
  <c r="E16574" i="112" s="1"/>
  <c r="E16575" i="112" s="1"/>
  <c r="E16576" i="112" s="1"/>
  <c r="E16577" i="112" s="1"/>
  <c r="E16578" i="112" s="1"/>
  <c r="E16579" i="112" s="1"/>
  <c r="E16580" i="112" s="1"/>
  <c r="E16581" i="112" s="1"/>
  <c r="E16582" i="112" s="1"/>
  <c r="E16583" i="112" s="1"/>
  <c r="E16584" i="112" s="1"/>
  <c r="E16585" i="112" s="1"/>
  <c r="E16586" i="112" s="1"/>
  <c r="E16587" i="112" s="1"/>
  <c r="E16588" i="112" s="1"/>
  <c r="E16589" i="112" s="1"/>
  <c r="E16590" i="112" s="1"/>
  <c r="E16591" i="112" s="1"/>
  <c r="E16592" i="112" s="1"/>
  <c r="E16593" i="112" s="1"/>
  <c r="E16594" i="112" s="1"/>
  <c r="E16595" i="112" s="1"/>
  <c r="E16596" i="112" s="1"/>
  <c r="E16597" i="112" s="1"/>
  <c r="E16598" i="112" s="1"/>
  <c r="E16599" i="112" s="1"/>
  <c r="E16600" i="112" s="1"/>
  <c r="E16601" i="112" s="1"/>
  <c r="E16602" i="112" s="1"/>
  <c r="E16603" i="112" s="1"/>
  <c r="E16604" i="112" s="1"/>
  <c r="E16605" i="112" s="1"/>
  <c r="E16606" i="112" s="1"/>
  <c r="E16607" i="112" s="1"/>
  <c r="E16608" i="112" s="1"/>
  <c r="E16609" i="112" s="1"/>
  <c r="E16610" i="112" s="1"/>
  <c r="E16611" i="112" s="1"/>
  <c r="E16612" i="112" s="1"/>
  <c r="E16613" i="112" s="1"/>
  <c r="E16614" i="112" s="1"/>
  <c r="E16615" i="112" s="1"/>
  <c r="E16616" i="112" s="1"/>
  <c r="E16617" i="112" s="1"/>
  <c r="E16618" i="112" s="1"/>
  <c r="E16619" i="112" s="1"/>
  <c r="E16620" i="112" s="1"/>
  <c r="E16621" i="112" s="1"/>
  <c r="E16622" i="112" s="1"/>
  <c r="E16623" i="112" s="1"/>
  <c r="E16624" i="112" s="1"/>
  <c r="E16625" i="112" s="1"/>
  <c r="E16626" i="112" s="1"/>
  <c r="E16627" i="112" s="1"/>
  <c r="E16628" i="112" s="1"/>
  <c r="E16629" i="112" s="1"/>
  <c r="E16630" i="112" s="1"/>
  <c r="E16631" i="112" s="1"/>
  <c r="E16632" i="112" s="1"/>
  <c r="E16633" i="112" s="1"/>
  <c r="E16634" i="112" s="1"/>
  <c r="E16635" i="112" s="1"/>
  <c r="E16636" i="112" s="1"/>
  <c r="E16637" i="112" s="1"/>
  <c r="E16638" i="112" s="1"/>
  <c r="E16639" i="112" s="1"/>
  <c r="E16640" i="112" s="1"/>
  <c r="E16641" i="112" s="1"/>
  <c r="E16642" i="112" s="1"/>
  <c r="E16643" i="112" s="1"/>
  <c r="E16644" i="112" s="1"/>
  <c r="E16645" i="112" s="1"/>
  <c r="E16646" i="112" s="1"/>
  <c r="E16647" i="112" s="1"/>
  <c r="E16648" i="112" s="1"/>
  <c r="E16649" i="112" s="1"/>
  <c r="E16650" i="112" s="1"/>
  <c r="E16651" i="112" s="1"/>
  <c r="E16652" i="112" s="1"/>
  <c r="E16653" i="112" s="1"/>
  <c r="E16654" i="112" s="1"/>
  <c r="E16655" i="112" s="1"/>
  <c r="E16656" i="112" s="1"/>
  <c r="E16657" i="112" s="1"/>
  <c r="E16658" i="112" s="1"/>
  <c r="E16659" i="112" s="1"/>
  <c r="E16660" i="112" s="1"/>
  <c r="E16661" i="112" s="1"/>
  <c r="E16662" i="112" s="1"/>
  <c r="E16663" i="112" s="1"/>
  <c r="E16664" i="112" s="1"/>
  <c r="E16665" i="112" s="1"/>
  <c r="E16666" i="112" s="1"/>
  <c r="E16667" i="112" s="1"/>
  <c r="E16668" i="112" s="1"/>
  <c r="E16669" i="112" s="1"/>
  <c r="E16670" i="112" s="1"/>
  <c r="E16671" i="112" s="1"/>
  <c r="E16672" i="112" s="1"/>
  <c r="E16673" i="112" s="1"/>
  <c r="E16674" i="112" s="1"/>
  <c r="E16675" i="112" s="1"/>
  <c r="E16676" i="112" s="1"/>
  <c r="E16677" i="112" s="1"/>
  <c r="E16678" i="112" s="1"/>
  <c r="E16679" i="112" s="1"/>
  <c r="E16680" i="112" s="1"/>
  <c r="E16681" i="112" s="1"/>
  <c r="E16682" i="112" s="1"/>
  <c r="E16683" i="112" s="1"/>
  <c r="E16684" i="112" s="1"/>
  <c r="E16685" i="112" s="1"/>
  <c r="E16686" i="112" s="1"/>
  <c r="E16687" i="112" s="1"/>
  <c r="E16688" i="112" s="1"/>
  <c r="E16689" i="112" s="1"/>
  <c r="E16690" i="112" s="1"/>
  <c r="E16691" i="112" s="1"/>
  <c r="E16692" i="112" s="1"/>
  <c r="E16693" i="112" s="1"/>
  <c r="E16694" i="112" s="1"/>
  <c r="E16695" i="112" s="1"/>
  <c r="E16696" i="112" s="1"/>
  <c r="E16697" i="112" s="1"/>
  <c r="E16698" i="112" s="1"/>
  <c r="E16699" i="112" s="1"/>
  <c r="E16700" i="112" s="1"/>
  <c r="E16701" i="112" s="1"/>
  <c r="E16702" i="112" s="1"/>
  <c r="E16703" i="112" s="1"/>
  <c r="E16704" i="112" s="1"/>
  <c r="E16705" i="112" s="1"/>
  <c r="E16706" i="112" s="1"/>
  <c r="E16707" i="112" s="1"/>
  <c r="E16708" i="112" s="1"/>
  <c r="E16709" i="112" s="1"/>
  <c r="E16710" i="112" s="1"/>
  <c r="E16711" i="112" s="1"/>
  <c r="E16712" i="112" s="1"/>
  <c r="E16713" i="112" s="1"/>
  <c r="E16714" i="112" s="1"/>
  <c r="E16715" i="112" s="1"/>
  <c r="E16716" i="112" s="1"/>
  <c r="E16717" i="112" s="1"/>
  <c r="E16718" i="112" s="1"/>
  <c r="E16719" i="112" s="1"/>
  <c r="E16720" i="112" s="1"/>
  <c r="E16721" i="112" s="1"/>
  <c r="E16722" i="112" s="1"/>
  <c r="E16723" i="112" s="1"/>
  <c r="E16724" i="112" s="1"/>
  <c r="E16725" i="112" s="1"/>
  <c r="E16726" i="112" s="1"/>
  <c r="E16727" i="112" s="1"/>
  <c r="E16728" i="112" s="1"/>
  <c r="E16729" i="112" s="1"/>
  <c r="E16730" i="112" s="1"/>
  <c r="E16731" i="112" s="1"/>
  <c r="E16732" i="112" s="1"/>
  <c r="E16733" i="112" s="1"/>
  <c r="E16734" i="112" s="1"/>
  <c r="E16735" i="112" s="1"/>
  <c r="E16736" i="112" s="1"/>
  <c r="E16737" i="112" s="1"/>
  <c r="E16738" i="112" s="1"/>
  <c r="E16739" i="112" s="1"/>
  <c r="E16740" i="112" s="1"/>
  <c r="E16741" i="112" s="1"/>
  <c r="E16742" i="112" s="1"/>
  <c r="E16743" i="112" s="1"/>
  <c r="E16744" i="112" s="1"/>
  <c r="E16745" i="112" s="1"/>
  <c r="E16746" i="112" s="1"/>
  <c r="E16747" i="112" s="1"/>
  <c r="E16748" i="112" s="1"/>
  <c r="E16749" i="112" s="1"/>
  <c r="E16750" i="112" s="1"/>
  <c r="E16751" i="112" s="1"/>
  <c r="E16752" i="112" s="1"/>
  <c r="E16753" i="112" s="1"/>
  <c r="E16754" i="112" s="1"/>
  <c r="E16755" i="112" s="1"/>
  <c r="E16756" i="112" s="1"/>
  <c r="E16757" i="112" s="1"/>
  <c r="E16758" i="112" s="1"/>
  <c r="E16759" i="112" s="1"/>
  <c r="E16760" i="112" s="1"/>
  <c r="E16761" i="112" s="1"/>
  <c r="E16762" i="112" s="1"/>
  <c r="E16763" i="112" s="1"/>
  <c r="E16764" i="112" s="1"/>
  <c r="E16765" i="112" s="1"/>
  <c r="E16766" i="112" s="1"/>
  <c r="E16767" i="112" s="1"/>
  <c r="E16768" i="112" s="1"/>
  <c r="E16769" i="112" s="1"/>
  <c r="E16770" i="112" s="1"/>
  <c r="E16771" i="112" s="1"/>
  <c r="E16772" i="112" s="1"/>
  <c r="E16773" i="112" s="1"/>
  <c r="E16774" i="112" s="1"/>
  <c r="E16775" i="112" s="1"/>
  <c r="E16776" i="112" s="1"/>
  <c r="E16777" i="112" s="1"/>
  <c r="E16778" i="112" s="1"/>
  <c r="E16779" i="112" s="1"/>
  <c r="E16780" i="112" s="1"/>
  <c r="E16781" i="112" s="1"/>
  <c r="E16782" i="112" s="1"/>
  <c r="E16783" i="112" s="1"/>
  <c r="E16784" i="112" s="1"/>
  <c r="E16785" i="112" s="1"/>
  <c r="E16786" i="112" s="1"/>
  <c r="E16787" i="112" s="1"/>
  <c r="E16788" i="112" s="1"/>
  <c r="E16789" i="112" s="1"/>
  <c r="E16790" i="112" s="1"/>
  <c r="E16791" i="112" s="1"/>
  <c r="E16792" i="112" s="1"/>
  <c r="E16793" i="112" s="1"/>
  <c r="E16794" i="112" s="1"/>
  <c r="E16795" i="112" s="1"/>
  <c r="E16796" i="112" s="1"/>
  <c r="E16797" i="112" s="1"/>
  <c r="E16798" i="112" s="1"/>
  <c r="E16799" i="112" s="1"/>
  <c r="E16800" i="112" s="1"/>
  <c r="E16801" i="112" s="1"/>
  <c r="E16802" i="112" s="1"/>
  <c r="E16803" i="112" s="1"/>
  <c r="E16804" i="112" s="1"/>
  <c r="E16805" i="112" s="1"/>
  <c r="E16806" i="112" s="1"/>
  <c r="E16807" i="112" s="1"/>
  <c r="E16808" i="112" s="1"/>
  <c r="E16809" i="112" s="1"/>
  <c r="E16810" i="112" s="1"/>
  <c r="E16811" i="112" s="1"/>
  <c r="E16812" i="112" s="1"/>
  <c r="E16813" i="112" s="1"/>
  <c r="E16814" i="112" s="1"/>
  <c r="E16815" i="112" s="1"/>
  <c r="E16816" i="112" s="1"/>
  <c r="E16817" i="112" s="1"/>
  <c r="E16818" i="112" s="1"/>
  <c r="E16819" i="112" s="1"/>
  <c r="E16820" i="112" s="1"/>
  <c r="E16821" i="112" s="1"/>
  <c r="E16822" i="112" s="1"/>
  <c r="E16823" i="112" s="1"/>
  <c r="E16824" i="112" s="1"/>
  <c r="E16825" i="112" s="1"/>
  <c r="E16826" i="112" s="1"/>
  <c r="E16827" i="112" s="1"/>
  <c r="E16828" i="112" s="1"/>
  <c r="E16829" i="112" s="1"/>
  <c r="E16830" i="112" s="1"/>
  <c r="E16831" i="112" s="1"/>
  <c r="E16832" i="112" s="1"/>
  <c r="E16833" i="112" s="1"/>
  <c r="E16834" i="112" s="1"/>
  <c r="E16835" i="112" s="1"/>
  <c r="E16836" i="112" s="1"/>
  <c r="E16837" i="112" s="1"/>
  <c r="E16838" i="112" s="1"/>
  <c r="E16839" i="112" s="1"/>
  <c r="E16840" i="112" s="1"/>
  <c r="E16841" i="112" s="1"/>
  <c r="E16842" i="112" s="1"/>
  <c r="E16843" i="112" s="1"/>
  <c r="E16844" i="112" s="1"/>
  <c r="E16845" i="112" s="1"/>
  <c r="E16846" i="112" s="1"/>
  <c r="E16847" i="112" s="1"/>
  <c r="E16848" i="112" s="1"/>
  <c r="E16849" i="112" s="1"/>
  <c r="E16850" i="112" s="1"/>
  <c r="E16851" i="112" s="1"/>
  <c r="E16852" i="112" s="1"/>
  <c r="E16853" i="112" s="1"/>
  <c r="E16854" i="112" s="1"/>
  <c r="E16855" i="112" s="1"/>
  <c r="E16856" i="112" s="1"/>
  <c r="E16857" i="112" s="1"/>
  <c r="E16858" i="112" s="1"/>
  <c r="E16859" i="112" s="1"/>
  <c r="E16860" i="112" s="1"/>
  <c r="E16861" i="112" s="1"/>
  <c r="E16862" i="112" s="1"/>
  <c r="E16863" i="112" s="1"/>
  <c r="E16864" i="112" s="1"/>
  <c r="E16865" i="112" s="1"/>
  <c r="E16866" i="112" s="1"/>
  <c r="E16867" i="112" s="1"/>
  <c r="E16868" i="112" s="1"/>
  <c r="E16869" i="112" s="1"/>
  <c r="E16870" i="112" s="1"/>
  <c r="E16871" i="112" s="1"/>
  <c r="E16872" i="112" s="1"/>
  <c r="E16873" i="112" s="1"/>
  <c r="E16874" i="112" s="1"/>
  <c r="E16875" i="112" s="1"/>
  <c r="E16876" i="112" s="1"/>
  <c r="E16877" i="112" s="1"/>
  <c r="E16878" i="112" s="1"/>
  <c r="E16879" i="112" s="1"/>
  <c r="E16880" i="112" s="1"/>
  <c r="E16881" i="112" s="1"/>
  <c r="E16882" i="112" s="1"/>
  <c r="E16883" i="112" s="1"/>
  <c r="E16884" i="112" s="1"/>
  <c r="E16885" i="112" s="1"/>
  <c r="E16886" i="112" s="1"/>
  <c r="E16887" i="112" s="1"/>
  <c r="E16888" i="112" s="1"/>
  <c r="E16889" i="112" s="1"/>
  <c r="E16890" i="112" s="1"/>
  <c r="E16891" i="112" s="1"/>
  <c r="E16892" i="112" s="1"/>
  <c r="E16893" i="112" s="1"/>
  <c r="E16894" i="112" s="1"/>
  <c r="E16895" i="112" s="1"/>
  <c r="E16896" i="112" s="1"/>
  <c r="E16897" i="112" s="1"/>
  <c r="E16898" i="112" s="1"/>
  <c r="E16899" i="112" s="1"/>
  <c r="E16900" i="112" s="1"/>
  <c r="E16901" i="112" s="1"/>
  <c r="E16902" i="112" s="1"/>
  <c r="E16903" i="112" s="1"/>
  <c r="E16904" i="112" s="1"/>
  <c r="E16905" i="112" s="1"/>
  <c r="E16906" i="112" s="1"/>
  <c r="E16907" i="112" s="1"/>
  <c r="E16908" i="112" s="1"/>
  <c r="E16909" i="112" s="1"/>
  <c r="E16910" i="112" s="1"/>
  <c r="E16911" i="112" s="1"/>
  <c r="E16912" i="112" s="1"/>
  <c r="E16913" i="112" s="1"/>
  <c r="E16914" i="112" s="1"/>
  <c r="E16915" i="112" s="1"/>
  <c r="E16916" i="112" s="1"/>
  <c r="E16917" i="112" s="1"/>
  <c r="E16918" i="112" s="1"/>
  <c r="E16919" i="112" s="1"/>
  <c r="E16920" i="112" s="1"/>
  <c r="E16921" i="112" s="1"/>
  <c r="E16922" i="112" s="1"/>
  <c r="E16923" i="112" s="1"/>
  <c r="E16924" i="112" s="1"/>
  <c r="E16925" i="112" s="1"/>
  <c r="E16926" i="112" s="1"/>
  <c r="E16927" i="112" s="1"/>
  <c r="E16928" i="112" s="1"/>
  <c r="E16929" i="112" s="1"/>
  <c r="E16930" i="112" s="1"/>
  <c r="E16931" i="112" s="1"/>
  <c r="E16932" i="112" s="1"/>
  <c r="E16933" i="112" s="1"/>
  <c r="E16934" i="112" s="1"/>
  <c r="E16935" i="112" s="1"/>
  <c r="E16936" i="112" s="1"/>
  <c r="E16937" i="112" s="1"/>
  <c r="E16938" i="112" s="1"/>
  <c r="E16939" i="112" s="1"/>
  <c r="E16940" i="112" s="1"/>
  <c r="E16941" i="112" s="1"/>
  <c r="E16942" i="112" s="1"/>
  <c r="E16943" i="112" s="1"/>
  <c r="E16944" i="112" s="1"/>
  <c r="E16945" i="112" s="1"/>
  <c r="E16946" i="112" s="1"/>
  <c r="E16947" i="112" s="1"/>
  <c r="E16948" i="112" s="1"/>
  <c r="E16949" i="112" s="1"/>
  <c r="E16950" i="112" s="1"/>
  <c r="E16951" i="112" s="1"/>
  <c r="E16952" i="112" s="1"/>
  <c r="E16953" i="112" s="1"/>
  <c r="E16954" i="112" s="1"/>
  <c r="E16955" i="112" s="1"/>
  <c r="E16956" i="112" s="1"/>
  <c r="E16957" i="112" s="1"/>
  <c r="E16958" i="112" s="1"/>
  <c r="E16959" i="112" s="1"/>
  <c r="E16960" i="112" s="1"/>
  <c r="E16961" i="112" s="1"/>
  <c r="E16962" i="112" s="1"/>
  <c r="E16963" i="112" s="1"/>
  <c r="E16964" i="112" s="1"/>
  <c r="E16965" i="112" s="1"/>
  <c r="E16966" i="112" s="1"/>
  <c r="E16967" i="112" s="1"/>
  <c r="E16968" i="112" s="1"/>
  <c r="E16969" i="112" s="1"/>
  <c r="E16970" i="112" s="1"/>
  <c r="E16971" i="112" s="1"/>
  <c r="E16972" i="112" s="1"/>
  <c r="E16973" i="112" s="1"/>
  <c r="E16974" i="112" s="1"/>
  <c r="E16975" i="112" s="1"/>
  <c r="E16976" i="112" s="1"/>
  <c r="E16977" i="112" s="1"/>
  <c r="E16978" i="112" s="1"/>
  <c r="E16979" i="112" s="1"/>
  <c r="E16980" i="112" s="1"/>
  <c r="E16981" i="112" s="1"/>
  <c r="E16982" i="112" s="1"/>
  <c r="E16983" i="112" s="1"/>
  <c r="E16984" i="112" s="1"/>
  <c r="E16985" i="112" s="1"/>
  <c r="E16986" i="112" s="1"/>
  <c r="E16987" i="112" s="1"/>
  <c r="E16988" i="112" s="1"/>
  <c r="E16989" i="112" s="1"/>
  <c r="E16990" i="112" s="1"/>
  <c r="E16991" i="112" s="1"/>
  <c r="E16992" i="112" s="1"/>
  <c r="E16993" i="112" s="1"/>
  <c r="E16994" i="112" s="1"/>
  <c r="E16995" i="112" s="1"/>
  <c r="E16996" i="112" s="1"/>
  <c r="E16997" i="112" s="1"/>
  <c r="E16998" i="112" s="1"/>
  <c r="E16999" i="112" s="1"/>
  <c r="E17000" i="112" s="1"/>
  <c r="E17001" i="112" s="1"/>
  <c r="E17002" i="112" s="1"/>
  <c r="E17003" i="112" s="1"/>
  <c r="E17004" i="112" s="1"/>
  <c r="E17005" i="112" s="1"/>
  <c r="E17006" i="112" s="1"/>
  <c r="E17007" i="112" s="1"/>
  <c r="E17008" i="112" s="1"/>
  <c r="E17009" i="112" s="1"/>
  <c r="E17010" i="112" s="1"/>
  <c r="E17011" i="112" s="1"/>
  <c r="E17012" i="112" s="1"/>
  <c r="E17013" i="112" s="1"/>
  <c r="E17014" i="112" s="1"/>
  <c r="E17015" i="112" s="1"/>
  <c r="E17016" i="112" s="1"/>
  <c r="E17017" i="112" s="1"/>
  <c r="E17018" i="112" s="1"/>
  <c r="E17019" i="112" s="1"/>
  <c r="E17020" i="112" s="1"/>
  <c r="E17021" i="112" s="1"/>
  <c r="E17022" i="112" s="1"/>
  <c r="E17023" i="112" s="1"/>
  <c r="E17024" i="112" s="1"/>
  <c r="E17025" i="112" s="1"/>
  <c r="E17026" i="112" s="1"/>
  <c r="E17027" i="112" s="1"/>
  <c r="E17028" i="112" s="1"/>
  <c r="E17029" i="112" s="1"/>
  <c r="E17030" i="112" s="1"/>
  <c r="E17031" i="112" s="1"/>
  <c r="E17032" i="112" s="1"/>
  <c r="E17033" i="112" s="1"/>
  <c r="E17034" i="112" s="1"/>
  <c r="E17035" i="112" s="1"/>
  <c r="E17036" i="112" s="1"/>
  <c r="E17037" i="112" s="1"/>
  <c r="E17038" i="112" s="1"/>
  <c r="E17039" i="112" s="1"/>
  <c r="E17040" i="112" s="1"/>
  <c r="E17041" i="112" s="1"/>
  <c r="E17042" i="112" s="1"/>
  <c r="E17043" i="112" s="1"/>
  <c r="E17044" i="112" s="1"/>
  <c r="E17045" i="112" s="1"/>
  <c r="E17046" i="112" s="1"/>
  <c r="E17047" i="112" s="1"/>
  <c r="E17048" i="112" s="1"/>
  <c r="E17049" i="112" s="1"/>
  <c r="E17050" i="112" s="1"/>
  <c r="E17051" i="112" s="1"/>
  <c r="E17052" i="112" s="1"/>
  <c r="E17053" i="112" s="1"/>
  <c r="E17054" i="112" s="1"/>
  <c r="E17055" i="112" s="1"/>
  <c r="E17056" i="112" s="1"/>
  <c r="E17057" i="112" s="1"/>
  <c r="E17058" i="112" s="1"/>
  <c r="E17059" i="112" s="1"/>
  <c r="E17060" i="112" s="1"/>
  <c r="E17061" i="112" s="1"/>
  <c r="E17062" i="112" s="1"/>
  <c r="E17063" i="112" s="1"/>
  <c r="E17064" i="112" s="1"/>
  <c r="E17065" i="112" s="1"/>
  <c r="E17066" i="112" s="1"/>
  <c r="E17067" i="112" s="1"/>
  <c r="E17068" i="112" s="1"/>
  <c r="E17069" i="112" s="1"/>
  <c r="E17070" i="112" s="1"/>
  <c r="E17071" i="112" s="1"/>
  <c r="E17072" i="112" s="1"/>
  <c r="E17073" i="112" s="1"/>
  <c r="E17074" i="112" s="1"/>
  <c r="E17075" i="112" s="1"/>
  <c r="E17076" i="112" s="1"/>
  <c r="E17077" i="112" s="1"/>
  <c r="E17078" i="112" s="1"/>
  <c r="E17079" i="112" s="1"/>
  <c r="E17080" i="112" s="1"/>
  <c r="E17081" i="112" s="1"/>
  <c r="E17082" i="112" s="1"/>
  <c r="E17083" i="112" s="1"/>
  <c r="E17084" i="112" s="1"/>
  <c r="E17085" i="112" s="1"/>
  <c r="E17086" i="112" s="1"/>
  <c r="E17087" i="112" s="1"/>
  <c r="E17088" i="112" s="1"/>
  <c r="E17089" i="112" s="1"/>
  <c r="E17090" i="112" s="1"/>
  <c r="E17091" i="112" s="1"/>
  <c r="E17092" i="112" s="1"/>
  <c r="E17093" i="112" s="1"/>
  <c r="E17094" i="112" s="1"/>
  <c r="E17095" i="112" s="1"/>
  <c r="E17096" i="112" s="1"/>
  <c r="E17097" i="112" s="1"/>
  <c r="E17098" i="112" s="1"/>
  <c r="E17099" i="112" s="1"/>
  <c r="E17100" i="112" s="1"/>
  <c r="E17101" i="112" s="1"/>
  <c r="E17102" i="112" s="1"/>
  <c r="E17103" i="112" s="1"/>
  <c r="E17104" i="112" s="1"/>
  <c r="E17105" i="112" s="1"/>
  <c r="E17106" i="112" s="1"/>
  <c r="E17107" i="112" s="1"/>
  <c r="E17108" i="112" s="1"/>
  <c r="E17109" i="112" s="1"/>
  <c r="E17110" i="112" s="1"/>
  <c r="E17111" i="112" s="1"/>
  <c r="E17112" i="112" s="1"/>
  <c r="E17113" i="112" s="1"/>
  <c r="E17114" i="112" s="1"/>
  <c r="E17115" i="112" s="1"/>
  <c r="E17116" i="112" s="1"/>
  <c r="E17117" i="112" s="1"/>
  <c r="E17118" i="112" s="1"/>
  <c r="E17119" i="112" s="1"/>
  <c r="E17120" i="112" s="1"/>
  <c r="E17121" i="112" s="1"/>
  <c r="E17122" i="112" s="1"/>
  <c r="E17123" i="112" s="1"/>
  <c r="E17124" i="112" s="1"/>
  <c r="E17125" i="112" s="1"/>
  <c r="E17126" i="112" s="1"/>
  <c r="E17127" i="112" s="1"/>
  <c r="E17128" i="112" s="1"/>
  <c r="E17129" i="112" s="1"/>
  <c r="E17130" i="112" s="1"/>
  <c r="E17131" i="112" s="1"/>
  <c r="E17132" i="112" s="1"/>
  <c r="E17133" i="112" s="1"/>
  <c r="E17134" i="112" s="1"/>
  <c r="E17135" i="112" s="1"/>
  <c r="E17136" i="112" s="1"/>
  <c r="E17137" i="112" s="1"/>
  <c r="E17138" i="112" s="1"/>
  <c r="E17139" i="112" s="1"/>
  <c r="E17140" i="112" s="1"/>
  <c r="E17141" i="112" s="1"/>
  <c r="E17142" i="112" s="1"/>
  <c r="E17143" i="112" s="1"/>
  <c r="E17144" i="112" s="1"/>
  <c r="E17145" i="112" s="1"/>
  <c r="E17146" i="112" s="1"/>
  <c r="E17147" i="112" s="1"/>
  <c r="E17148" i="112" s="1"/>
  <c r="E17149" i="112" s="1"/>
  <c r="E17150" i="112" s="1"/>
  <c r="E17151" i="112" s="1"/>
  <c r="E17152" i="112" s="1"/>
  <c r="E17153" i="112" s="1"/>
  <c r="E17154" i="112" s="1"/>
  <c r="E17155" i="112" s="1"/>
  <c r="E17156" i="112" s="1"/>
  <c r="E17157" i="112" s="1"/>
  <c r="E17158" i="112" s="1"/>
  <c r="E17159" i="112" s="1"/>
  <c r="E17160" i="112" s="1"/>
  <c r="E17161" i="112" s="1"/>
  <c r="E17162" i="112" s="1"/>
  <c r="E17163" i="112" s="1"/>
  <c r="E17164" i="112" s="1"/>
  <c r="E17165" i="112" s="1"/>
  <c r="E17166" i="112" s="1"/>
  <c r="E17167" i="112" s="1"/>
  <c r="E17168" i="112" s="1"/>
  <c r="E17169" i="112" s="1"/>
  <c r="E17170" i="112" s="1"/>
  <c r="E17171" i="112" s="1"/>
  <c r="E17172" i="112" s="1"/>
  <c r="E17173" i="112" s="1"/>
  <c r="E17174" i="112" s="1"/>
  <c r="E17175" i="112" s="1"/>
  <c r="E17176" i="112" s="1"/>
  <c r="E17177" i="112" s="1"/>
  <c r="E17178" i="112" s="1"/>
  <c r="E17179" i="112" s="1"/>
  <c r="E17180" i="112" s="1"/>
  <c r="E17181" i="112" s="1"/>
  <c r="E17182" i="112" s="1"/>
  <c r="E17183" i="112" s="1"/>
  <c r="E17184" i="112" s="1"/>
  <c r="E17185" i="112" s="1"/>
  <c r="E17186" i="112" s="1"/>
  <c r="E17187" i="112" s="1"/>
  <c r="E17188" i="112" s="1"/>
  <c r="E17189" i="112" s="1"/>
  <c r="E17190" i="112" s="1"/>
  <c r="E17191" i="112" s="1"/>
  <c r="E17192" i="112" s="1"/>
  <c r="E17193" i="112" s="1"/>
  <c r="E17194" i="112" s="1"/>
  <c r="E17195" i="112" s="1"/>
  <c r="E17196" i="112" s="1"/>
  <c r="E17197" i="112" s="1"/>
  <c r="E17198" i="112" s="1"/>
  <c r="E17199" i="112" s="1"/>
  <c r="E17200" i="112" s="1"/>
  <c r="E17201" i="112" s="1"/>
  <c r="E17202" i="112" s="1"/>
  <c r="E17203" i="112" s="1"/>
  <c r="E17204" i="112" s="1"/>
  <c r="E17205" i="112" s="1"/>
  <c r="E17206" i="112" s="1"/>
  <c r="E17207" i="112" s="1"/>
  <c r="E17208" i="112" s="1"/>
  <c r="E17209" i="112" s="1"/>
  <c r="E17210" i="112" s="1"/>
  <c r="E17211" i="112" s="1"/>
  <c r="E17212" i="112" s="1"/>
  <c r="E17213" i="112" s="1"/>
  <c r="E17214" i="112" s="1"/>
  <c r="E17215" i="112" s="1"/>
  <c r="E17216" i="112" s="1"/>
  <c r="E17217" i="112" s="1"/>
  <c r="E17218" i="112" s="1"/>
  <c r="E17219" i="112" s="1"/>
  <c r="E17220" i="112" s="1"/>
  <c r="E17221" i="112" s="1"/>
  <c r="E17222" i="112" s="1"/>
  <c r="E17223" i="112" s="1"/>
  <c r="E17224" i="112" s="1"/>
  <c r="E17225" i="112" s="1"/>
  <c r="E17226" i="112" s="1"/>
  <c r="E17227" i="112" s="1"/>
  <c r="E17228" i="112" s="1"/>
  <c r="E17229" i="112" s="1"/>
  <c r="E17230" i="112" s="1"/>
  <c r="E17231" i="112" s="1"/>
  <c r="E17232" i="112" s="1"/>
  <c r="E17233" i="112" s="1"/>
  <c r="E17234" i="112" s="1"/>
  <c r="E17235" i="112" s="1"/>
  <c r="E17236" i="112" s="1"/>
  <c r="E17237" i="112" s="1"/>
  <c r="E17238" i="112" s="1"/>
  <c r="E17239" i="112" s="1"/>
  <c r="E17240" i="112" s="1"/>
  <c r="E17241" i="112" s="1"/>
  <c r="E17242" i="112" s="1"/>
  <c r="E17243" i="112" s="1"/>
  <c r="E17244" i="112" s="1"/>
  <c r="E17245" i="112" s="1"/>
  <c r="E17246" i="112" s="1"/>
  <c r="E17247" i="112" s="1"/>
  <c r="E17248" i="112" s="1"/>
  <c r="E17249" i="112" s="1"/>
  <c r="E17250" i="112" s="1"/>
  <c r="E17251" i="112" s="1"/>
  <c r="E17252" i="112" s="1"/>
  <c r="E17253" i="112" s="1"/>
  <c r="E17254" i="112" s="1"/>
  <c r="E17255" i="112" s="1"/>
  <c r="E17256" i="112" s="1"/>
  <c r="E17257" i="112" s="1"/>
  <c r="E17258" i="112" s="1"/>
  <c r="E17259" i="112" s="1"/>
  <c r="E17260" i="112" s="1"/>
  <c r="E17261" i="112" s="1"/>
  <c r="E17262" i="112" s="1"/>
  <c r="E17263" i="112" s="1"/>
  <c r="E17264" i="112" s="1"/>
  <c r="E17265" i="112" s="1"/>
  <c r="E17266" i="112" s="1"/>
  <c r="E17267" i="112" s="1"/>
  <c r="E17268" i="112" s="1"/>
  <c r="E17269" i="112" s="1"/>
  <c r="E17270" i="112" s="1"/>
  <c r="E17271" i="112" s="1"/>
  <c r="E17272" i="112" s="1"/>
  <c r="E17273" i="112" s="1"/>
  <c r="E17274" i="112" s="1"/>
  <c r="E17275" i="112" s="1"/>
  <c r="E17276" i="112" s="1"/>
  <c r="E17277" i="112" s="1"/>
  <c r="E17278" i="112" s="1"/>
  <c r="E17279" i="112" s="1"/>
  <c r="E17280" i="112" s="1"/>
  <c r="E17281" i="112" s="1"/>
  <c r="E17282" i="112" s="1"/>
  <c r="E17283" i="112" s="1"/>
  <c r="E17284" i="112" s="1"/>
  <c r="E17285" i="112" s="1"/>
  <c r="E17286" i="112" s="1"/>
  <c r="E17287" i="112" s="1"/>
  <c r="E17288" i="112" s="1"/>
  <c r="E17289" i="112" s="1"/>
  <c r="E17290" i="112" s="1"/>
  <c r="E17291" i="112" s="1"/>
  <c r="E17292" i="112" s="1"/>
  <c r="E17293" i="112" s="1"/>
  <c r="E17294" i="112" s="1"/>
  <c r="E17295" i="112" s="1"/>
  <c r="E17296" i="112" s="1"/>
  <c r="E17297" i="112" s="1"/>
  <c r="E17298" i="112" s="1"/>
  <c r="E17299" i="112" s="1"/>
  <c r="E17300" i="112" s="1"/>
  <c r="E17301" i="112" s="1"/>
  <c r="E17302" i="112" s="1"/>
  <c r="E17303" i="112" s="1"/>
  <c r="E17304" i="112" s="1"/>
  <c r="E17305" i="112" s="1"/>
  <c r="E17306" i="112" s="1"/>
  <c r="E17307" i="112" s="1"/>
  <c r="E17308" i="112" s="1"/>
  <c r="E17309" i="112" s="1"/>
  <c r="E17310" i="112" s="1"/>
  <c r="E17311" i="112" s="1"/>
  <c r="E17312" i="112" s="1"/>
  <c r="E17313" i="112" s="1"/>
  <c r="E17314" i="112" s="1"/>
  <c r="E17315" i="112" s="1"/>
  <c r="E17316" i="112" s="1"/>
  <c r="E17317" i="112" s="1"/>
  <c r="E17318" i="112" s="1"/>
  <c r="E17319" i="112" s="1"/>
  <c r="E17320" i="112" s="1"/>
  <c r="E17321" i="112" s="1"/>
  <c r="E17322" i="112" s="1"/>
  <c r="E17323" i="112" s="1"/>
  <c r="E17324" i="112" s="1"/>
  <c r="E17325" i="112" s="1"/>
  <c r="E17326" i="112" s="1"/>
  <c r="E17327" i="112" s="1"/>
  <c r="E17328" i="112" s="1"/>
  <c r="E17329" i="112" s="1"/>
  <c r="E17330" i="112" s="1"/>
  <c r="E17331" i="112" s="1"/>
  <c r="E17332" i="112" s="1"/>
  <c r="E17333" i="112" s="1"/>
  <c r="E17334" i="112" s="1"/>
  <c r="E17335" i="112" s="1"/>
  <c r="E17336" i="112" s="1"/>
  <c r="E17337" i="112" s="1"/>
  <c r="E17338" i="112" s="1"/>
  <c r="E17339" i="112" s="1"/>
  <c r="E17340" i="112" s="1"/>
  <c r="E17341" i="112" s="1"/>
  <c r="E17342" i="112" s="1"/>
  <c r="E17343" i="112" s="1"/>
  <c r="E17344" i="112" s="1"/>
  <c r="E17345" i="112" s="1"/>
  <c r="E17346" i="112" s="1"/>
  <c r="E17347" i="112" s="1"/>
  <c r="E17348" i="112" s="1"/>
  <c r="E17349" i="112" s="1"/>
  <c r="E17350" i="112" s="1"/>
  <c r="E17351" i="112" s="1"/>
  <c r="E17352" i="112" s="1"/>
  <c r="E17353" i="112" s="1"/>
  <c r="E17354" i="112" s="1"/>
  <c r="E17355" i="112" s="1"/>
  <c r="E17356" i="112" s="1"/>
  <c r="E17357" i="112" s="1"/>
  <c r="E17358" i="112" s="1"/>
  <c r="E17359" i="112" s="1"/>
  <c r="E17360" i="112" s="1"/>
  <c r="E17361" i="112" s="1"/>
  <c r="E17362" i="112" s="1"/>
  <c r="E17363" i="112" s="1"/>
  <c r="E17364" i="112" s="1"/>
  <c r="E17365" i="112" s="1"/>
  <c r="E17366" i="112" s="1"/>
  <c r="E17367" i="112" s="1"/>
  <c r="E17368" i="112" s="1"/>
  <c r="E17369" i="112" s="1"/>
  <c r="E17370" i="112" s="1"/>
  <c r="E17371" i="112" s="1"/>
  <c r="E17372" i="112" s="1"/>
  <c r="E17373" i="112" s="1"/>
  <c r="E17374" i="112" s="1"/>
  <c r="E17375" i="112" s="1"/>
  <c r="E17376" i="112" s="1"/>
  <c r="E17377" i="112" s="1"/>
  <c r="E17378" i="112" s="1"/>
  <c r="E17379" i="112" s="1"/>
  <c r="E17380" i="112" s="1"/>
  <c r="E17381" i="112" s="1"/>
  <c r="E17382" i="112" s="1"/>
  <c r="E17383" i="112" s="1"/>
  <c r="E17384" i="112" s="1"/>
  <c r="E17385" i="112" s="1"/>
  <c r="E17386" i="112" s="1"/>
  <c r="E17387" i="112" s="1"/>
  <c r="E17388" i="112" s="1"/>
  <c r="E17389" i="112" s="1"/>
  <c r="E17390" i="112" s="1"/>
  <c r="E17391" i="112" s="1"/>
  <c r="E17392" i="112" s="1"/>
  <c r="E17393" i="112" s="1"/>
  <c r="E17394" i="112" s="1"/>
  <c r="E17395" i="112" s="1"/>
  <c r="E17396" i="112" s="1"/>
  <c r="E17397" i="112" s="1"/>
  <c r="E17398" i="112" s="1"/>
  <c r="E17399" i="112" s="1"/>
  <c r="E17400" i="112" s="1"/>
  <c r="E17401" i="112" s="1"/>
  <c r="E17402" i="112" s="1"/>
  <c r="E17403" i="112" s="1"/>
  <c r="E17404" i="112" s="1"/>
  <c r="E17405" i="112" s="1"/>
  <c r="E17406" i="112" s="1"/>
  <c r="E17407" i="112" s="1"/>
  <c r="E17408" i="112" s="1"/>
  <c r="E17409" i="112" s="1"/>
  <c r="E17410" i="112" s="1"/>
  <c r="E17411" i="112" s="1"/>
  <c r="E17412" i="112" s="1"/>
  <c r="E17413" i="112" s="1"/>
  <c r="E17414" i="112" s="1"/>
  <c r="E17415" i="112" s="1"/>
  <c r="E17416" i="112" s="1"/>
  <c r="E17417" i="112" s="1"/>
  <c r="E17418" i="112" s="1"/>
  <c r="E17419" i="112" s="1"/>
  <c r="E17420" i="112" s="1"/>
  <c r="E17421" i="112" s="1"/>
  <c r="E17422" i="112" s="1"/>
  <c r="E17423" i="112" s="1"/>
  <c r="E17424" i="112" s="1"/>
  <c r="E17425" i="112" s="1"/>
  <c r="E17426" i="112" s="1"/>
  <c r="E17427" i="112" s="1"/>
  <c r="E17428" i="112" s="1"/>
  <c r="E17429" i="112" s="1"/>
  <c r="E17430" i="112" s="1"/>
  <c r="E17431" i="112" s="1"/>
  <c r="E17432" i="112" s="1"/>
  <c r="E17433" i="112" s="1"/>
  <c r="E17434" i="112" s="1"/>
  <c r="E17435" i="112" s="1"/>
  <c r="E17436" i="112" s="1"/>
  <c r="E17437" i="112" s="1"/>
  <c r="E17438" i="112" s="1"/>
  <c r="E17439" i="112" s="1"/>
  <c r="E17440" i="112" s="1"/>
  <c r="E17441" i="112" s="1"/>
  <c r="E17442" i="112" s="1"/>
  <c r="E17443" i="112" s="1"/>
  <c r="E17444" i="112" s="1"/>
  <c r="E17445" i="112" s="1"/>
  <c r="E17446" i="112" s="1"/>
  <c r="E17447" i="112" s="1"/>
  <c r="E17448" i="112" s="1"/>
  <c r="E17449" i="112" s="1"/>
  <c r="E17450" i="112" s="1"/>
  <c r="E17451" i="112" s="1"/>
  <c r="E17452" i="112" s="1"/>
  <c r="E17453" i="112" s="1"/>
  <c r="E17454" i="112" s="1"/>
  <c r="E17455" i="112" s="1"/>
  <c r="E17456" i="112" s="1"/>
  <c r="E17457" i="112" s="1"/>
  <c r="E17458" i="112" s="1"/>
  <c r="E17459" i="112" s="1"/>
  <c r="E17460" i="112" s="1"/>
  <c r="E17461" i="112" s="1"/>
  <c r="E17462" i="112" s="1"/>
  <c r="E17463" i="112" s="1"/>
  <c r="E17464" i="112" s="1"/>
  <c r="E17465" i="112" s="1"/>
  <c r="E17466" i="112" s="1"/>
  <c r="E17467" i="112" s="1"/>
  <c r="E17468" i="112" s="1"/>
  <c r="E17469" i="112" s="1"/>
  <c r="E17470" i="112" s="1"/>
  <c r="E17471" i="112" s="1"/>
  <c r="E17472" i="112" s="1"/>
  <c r="E17473" i="112" s="1"/>
  <c r="E17474" i="112" s="1"/>
  <c r="E17475" i="112" s="1"/>
  <c r="E17476" i="112" s="1"/>
  <c r="E17477" i="112" s="1"/>
  <c r="E17478" i="112" s="1"/>
  <c r="E17479" i="112" s="1"/>
  <c r="E17480" i="112" s="1"/>
  <c r="E17481" i="112" s="1"/>
  <c r="E17482" i="112" s="1"/>
  <c r="E17483" i="112" s="1"/>
  <c r="E17484" i="112" s="1"/>
  <c r="E17485" i="112" s="1"/>
  <c r="E17486" i="112" s="1"/>
  <c r="E17487" i="112" s="1"/>
  <c r="E17488" i="112" s="1"/>
  <c r="E17489" i="112" s="1"/>
  <c r="E17490" i="112" s="1"/>
  <c r="E17491" i="112" s="1"/>
  <c r="E17492" i="112" s="1"/>
  <c r="E17493" i="112" s="1"/>
  <c r="E17494" i="112" s="1"/>
  <c r="E17495" i="112" s="1"/>
  <c r="E17496" i="112" s="1"/>
  <c r="E17497" i="112" s="1"/>
  <c r="E17498" i="112" s="1"/>
  <c r="E17499" i="112" s="1"/>
  <c r="E17500" i="112" s="1"/>
  <c r="E17501" i="112" s="1"/>
  <c r="E17502" i="112" s="1"/>
  <c r="E17503" i="112" s="1"/>
  <c r="E17504" i="112" s="1"/>
  <c r="E17505" i="112" s="1"/>
  <c r="E17506" i="112" s="1"/>
  <c r="E17507" i="112" s="1"/>
  <c r="E17508" i="112" s="1"/>
  <c r="E17509" i="112" s="1"/>
  <c r="E17510" i="112" s="1"/>
  <c r="E17511" i="112" s="1"/>
  <c r="E17512" i="112" s="1"/>
  <c r="E17513" i="112" s="1"/>
  <c r="E17514" i="112" s="1"/>
  <c r="E17515" i="112" s="1"/>
  <c r="E17516" i="112" s="1"/>
  <c r="E17517" i="112" s="1"/>
  <c r="E17518" i="112" s="1"/>
  <c r="E17519" i="112" s="1"/>
  <c r="E17520" i="112" s="1"/>
  <c r="E17521" i="112" s="1"/>
  <c r="E17522" i="112" s="1"/>
  <c r="E17523" i="112" s="1"/>
  <c r="E17524" i="112" s="1"/>
  <c r="E17525" i="112" s="1"/>
  <c r="E17526" i="112" s="1"/>
  <c r="E17527" i="112" s="1"/>
  <c r="E17528" i="112" s="1"/>
  <c r="E17529" i="112" s="1"/>
  <c r="E17530" i="112" s="1"/>
  <c r="E17531" i="112" s="1"/>
  <c r="E17532" i="112" s="1"/>
  <c r="E17533" i="112" s="1"/>
  <c r="E17534" i="112" s="1"/>
  <c r="E17535" i="112" s="1"/>
  <c r="E17536" i="112" s="1"/>
  <c r="E17537" i="112" s="1"/>
  <c r="E17538" i="112" s="1"/>
  <c r="E17539" i="112" s="1"/>
  <c r="E17540" i="112" s="1"/>
  <c r="E17541" i="112" s="1"/>
  <c r="E17542" i="112" s="1"/>
  <c r="E17543" i="112" s="1"/>
  <c r="E17544" i="112" s="1"/>
  <c r="E17545" i="112" s="1"/>
  <c r="E17546" i="112" s="1"/>
  <c r="E17547" i="112" s="1"/>
  <c r="E17548" i="112" s="1"/>
  <c r="E17549" i="112" s="1"/>
  <c r="E17550" i="112" s="1"/>
  <c r="E17551" i="112" s="1"/>
  <c r="E17552" i="112" s="1"/>
  <c r="E17553" i="112" s="1"/>
  <c r="E17554" i="112" s="1"/>
  <c r="E17555" i="112" s="1"/>
  <c r="E17556" i="112" s="1"/>
  <c r="E17557" i="112" s="1"/>
  <c r="E17558" i="112" s="1"/>
  <c r="E17559" i="112" s="1"/>
  <c r="E17560" i="112" s="1"/>
  <c r="E17561" i="112" s="1"/>
  <c r="E17562" i="112" s="1"/>
  <c r="E17563" i="112" s="1"/>
  <c r="E17564" i="112" s="1"/>
  <c r="E17565" i="112" s="1"/>
  <c r="E17566" i="112" s="1"/>
  <c r="E17567" i="112" s="1"/>
  <c r="E17568" i="112" s="1"/>
  <c r="E17569" i="112" s="1"/>
  <c r="E17570" i="112" s="1"/>
  <c r="E17571" i="112" s="1"/>
  <c r="E17572" i="112" s="1"/>
  <c r="E17573" i="112" s="1"/>
  <c r="E17574" i="112" s="1"/>
  <c r="E17575" i="112" s="1"/>
  <c r="E17576" i="112" s="1"/>
  <c r="E17577" i="112" s="1"/>
  <c r="E17578" i="112" s="1"/>
  <c r="E17579" i="112" s="1"/>
  <c r="E17580" i="112" s="1"/>
  <c r="E17581" i="112" s="1"/>
  <c r="E17582" i="112" s="1"/>
  <c r="E17583" i="112" s="1"/>
  <c r="E17584" i="112" s="1"/>
  <c r="E17585" i="112" s="1"/>
  <c r="E17586" i="112" s="1"/>
  <c r="E17587" i="112" s="1"/>
  <c r="E17588" i="112" s="1"/>
  <c r="E17589" i="112" s="1"/>
  <c r="E17590" i="112" s="1"/>
  <c r="E17591" i="112" s="1"/>
  <c r="E17592" i="112" s="1"/>
  <c r="E17593" i="112" s="1"/>
  <c r="E17594" i="112" s="1"/>
  <c r="E17595" i="112" s="1"/>
  <c r="E17596" i="112" s="1"/>
  <c r="E17597" i="112" s="1"/>
  <c r="E17598" i="112" s="1"/>
  <c r="E17599" i="112" s="1"/>
  <c r="E17600" i="112" s="1"/>
  <c r="E17601" i="112" s="1"/>
  <c r="E17602" i="112" s="1"/>
  <c r="E17603" i="112" s="1"/>
  <c r="E17604" i="112" s="1"/>
  <c r="E17605" i="112" s="1"/>
  <c r="E17606" i="112" s="1"/>
  <c r="E17607" i="112" s="1"/>
  <c r="E17608" i="112" s="1"/>
  <c r="E17609" i="112" s="1"/>
  <c r="E17610" i="112" s="1"/>
  <c r="E17611" i="112" s="1"/>
  <c r="E17612" i="112" s="1"/>
  <c r="E17613" i="112" s="1"/>
  <c r="E17614" i="112" s="1"/>
  <c r="E17615" i="112" s="1"/>
  <c r="E17616" i="112" s="1"/>
  <c r="E17617" i="112" s="1"/>
  <c r="E17618" i="112" s="1"/>
  <c r="E17619" i="112" s="1"/>
  <c r="E17620" i="112" s="1"/>
  <c r="E17621" i="112" s="1"/>
  <c r="E17622" i="112" s="1"/>
  <c r="E17623" i="112" s="1"/>
  <c r="E17624" i="112" s="1"/>
  <c r="E17625" i="112" s="1"/>
  <c r="E17626" i="112" s="1"/>
  <c r="E17627" i="112" s="1"/>
  <c r="E17628" i="112" s="1"/>
  <c r="E17629" i="112" s="1"/>
  <c r="E17630" i="112" s="1"/>
  <c r="E17631" i="112" s="1"/>
  <c r="E17632" i="112" s="1"/>
  <c r="E17633" i="112" s="1"/>
  <c r="E17634" i="112" s="1"/>
  <c r="E17635" i="112" s="1"/>
  <c r="E17636" i="112" s="1"/>
  <c r="E17637" i="112" s="1"/>
  <c r="E17638" i="112" s="1"/>
  <c r="E17639" i="112" s="1"/>
  <c r="E17640" i="112" s="1"/>
  <c r="E17641" i="112" s="1"/>
  <c r="E17642" i="112" s="1"/>
  <c r="E17643" i="112" s="1"/>
  <c r="E17644" i="112" s="1"/>
  <c r="E17645" i="112" s="1"/>
  <c r="E17646" i="112" s="1"/>
  <c r="E17647" i="112" s="1"/>
  <c r="E17648" i="112" s="1"/>
  <c r="E17649" i="112" s="1"/>
  <c r="E17650" i="112" s="1"/>
  <c r="E17651" i="112" s="1"/>
  <c r="E17652" i="112" s="1"/>
  <c r="E17653" i="112" s="1"/>
  <c r="E17654" i="112" s="1"/>
  <c r="E17655" i="112" s="1"/>
  <c r="E17656" i="112" s="1"/>
  <c r="E17657" i="112" s="1"/>
  <c r="E17658" i="112" s="1"/>
  <c r="E17659" i="112" s="1"/>
  <c r="E17660" i="112" s="1"/>
  <c r="E17661" i="112" s="1"/>
  <c r="E17662" i="112" s="1"/>
  <c r="E17663" i="112" s="1"/>
  <c r="E17664" i="112" s="1"/>
  <c r="E17665" i="112" s="1"/>
  <c r="E17666" i="112" s="1"/>
  <c r="E17667" i="112" s="1"/>
  <c r="E17668" i="112" s="1"/>
  <c r="E17669" i="112" s="1"/>
  <c r="E17670" i="112" s="1"/>
  <c r="E17671" i="112" s="1"/>
  <c r="E17672" i="112" s="1"/>
  <c r="E17673" i="112" s="1"/>
  <c r="E17674" i="112" s="1"/>
  <c r="E17675" i="112" s="1"/>
  <c r="E17676" i="112" s="1"/>
  <c r="E17677" i="112" s="1"/>
  <c r="E17678" i="112" s="1"/>
  <c r="E17679" i="112" s="1"/>
  <c r="E17680" i="112" s="1"/>
  <c r="E17681" i="112" s="1"/>
  <c r="E17682" i="112" s="1"/>
  <c r="E17683" i="112" s="1"/>
  <c r="E17684" i="112" s="1"/>
  <c r="E17685" i="112" s="1"/>
  <c r="E17686" i="112" s="1"/>
  <c r="E17687" i="112" s="1"/>
  <c r="E17688" i="112" s="1"/>
  <c r="E17689" i="112" s="1"/>
  <c r="E17690" i="112" s="1"/>
  <c r="E17691" i="112" s="1"/>
  <c r="E17692" i="112" s="1"/>
  <c r="E17693" i="112" s="1"/>
  <c r="E17694" i="112" s="1"/>
  <c r="E17695" i="112" s="1"/>
  <c r="E17696" i="112" s="1"/>
  <c r="E17697" i="112" s="1"/>
  <c r="E17698" i="112" s="1"/>
  <c r="E17699" i="112" s="1"/>
  <c r="E17700" i="112" s="1"/>
  <c r="E17701" i="112" s="1"/>
  <c r="E17702" i="112" s="1"/>
  <c r="E17703" i="112" s="1"/>
  <c r="E17704" i="112" s="1"/>
  <c r="E17705" i="112" s="1"/>
  <c r="E17706" i="112" s="1"/>
  <c r="E17707" i="112" s="1"/>
  <c r="E17708" i="112" s="1"/>
  <c r="E17709" i="112" s="1"/>
  <c r="E17710" i="112" s="1"/>
  <c r="E17711" i="112" s="1"/>
  <c r="E17712" i="112" s="1"/>
  <c r="E17713" i="112" s="1"/>
  <c r="E17714" i="112" s="1"/>
  <c r="E17715" i="112" s="1"/>
  <c r="E17716" i="112" s="1"/>
  <c r="E17717" i="112" s="1"/>
  <c r="E17718" i="112" s="1"/>
  <c r="E17719" i="112" s="1"/>
  <c r="E17720" i="112" s="1"/>
  <c r="E17721" i="112" s="1"/>
  <c r="E17722" i="112" s="1"/>
  <c r="E17723" i="112" s="1"/>
  <c r="E17724" i="112" s="1"/>
  <c r="E17725" i="112" s="1"/>
  <c r="E17726" i="112" s="1"/>
  <c r="E17727" i="112" s="1"/>
  <c r="E17728" i="112" s="1"/>
  <c r="E17729" i="112" s="1"/>
  <c r="E17730" i="112" s="1"/>
  <c r="E17731" i="112" s="1"/>
  <c r="E17732" i="112" s="1"/>
  <c r="E17733" i="112" s="1"/>
  <c r="E17734" i="112" s="1"/>
  <c r="E17735" i="112" s="1"/>
  <c r="E17736" i="112" s="1"/>
  <c r="E17737" i="112" s="1"/>
  <c r="E17738" i="112" s="1"/>
  <c r="E17739" i="112" s="1"/>
  <c r="E17740" i="112" s="1"/>
  <c r="E17741" i="112" s="1"/>
  <c r="E17742" i="112" s="1"/>
  <c r="E17743" i="112" s="1"/>
  <c r="E17744" i="112" s="1"/>
  <c r="E17745" i="112" s="1"/>
  <c r="E17746" i="112" s="1"/>
  <c r="E17747" i="112" s="1"/>
  <c r="E17748" i="112" s="1"/>
  <c r="E17749" i="112" s="1"/>
  <c r="E17750" i="112" s="1"/>
  <c r="E17751" i="112" s="1"/>
  <c r="E17752" i="112" s="1"/>
  <c r="E17753" i="112" s="1"/>
  <c r="E17754" i="112" s="1"/>
  <c r="E17755" i="112" s="1"/>
  <c r="E17756" i="112" s="1"/>
  <c r="E17757" i="112" s="1"/>
  <c r="E17758" i="112" s="1"/>
  <c r="E17759" i="112" s="1"/>
  <c r="E17760" i="112" s="1"/>
  <c r="E17761" i="112" s="1"/>
  <c r="E17762" i="112" s="1"/>
  <c r="E17763" i="112" s="1"/>
  <c r="E17764" i="112" s="1"/>
  <c r="E17765" i="112" s="1"/>
  <c r="E17766" i="112" s="1"/>
  <c r="E17767" i="112" s="1"/>
  <c r="E17768" i="112" s="1"/>
  <c r="E17769" i="112" s="1"/>
  <c r="E17770" i="112" s="1"/>
  <c r="E17771" i="112" s="1"/>
  <c r="E17772" i="112" s="1"/>
  <c r="E17773" i="112" s="1"/>
  <c r="E17774" i="112" s="1"/>
  <c r="E17775" i="112" s="1"/>
  <c r="E17776" i="112" s="1"/>
  <c r="E17777" i="112" s="1"/>
  <c r="E17778" i="112" s="1"/>
  <c r="E17779" i="112" s="1"/>
  <c r="E17780" i="112" s="1"/>
  <c r="E17781" i="112" s="1"/>
  <c r="E17782" i="112" s="1"/>
  <c r="E17783" i="112" s="1"/>
  <c r="E17784" i="112" s="1"/>
  <c r="E17785" i="112" s="1"/>
  <c r="E17786" i="112" s="1"/>
  <c r="E17787" i="112" s="1"/>
  <c r="E17788" i="112" s="1"/>
  <c r="E17789" i="112" s="1"/>
  <c r="E17790" i="112" s="1"/>
  <c r="E17791" i="112" s="1"/>
  <c r="E17792" i="112" s="1"/>
  <c r="E17793" i="112" s="1"/>
  <c r="E17794" i="112" s="1"/>
  <c r="E17795" i="112" s="1"/>
  <c r="E17796" i="112" s="1"/>
  <c r="E17797" i="112" s="1"/>
  <c r="E17798" i="112" s="1"/>
  <c r="E17799" i="112" s="1"/>
  <c r="E17800" i="112" s="1"/>
  <c r="E17801" i="112" s="1"/>
  <c r="E17802" i="112" s="1"/>
  <c r="E17803" i="112" s="1"/>
  <c r="E17804" i="112" s="1"/>
  <c r="E17805" i="112" s="1"/>
  <c r="E17806" i="112" s="1"/>
  <c r="E17807" i="112" s="1"/>
  <c r="E17808" i="112" s="1"/>
  <c r="E17809" i="112" s="1"/>
  <c r="E17810" i="112" s="1"/>
  <c r="E17811" i="112" s="1"/>
  <c r="E17812" i="112" s="1"/>
  <c r="E17813" i="112" s="1"/>
  <c r="E17814" i="112" s="1"/>
  <c r="E17815" i="112" s="1"/>
  <c r="E17816" i="112" s="1"/>
  <c r="E17817" i="112" s="1"/>
  <c r="E17818" i="112" s="1"/>
  <c r="E17819" i="112" s="1"/>
  <c r="E17820" i="112" s="1"/>
  <c r="E17821" i="112" s="1"/>
  <c r="E17822" i="112" s="1"/>
  <c r="E17823" i="112" s="1"/>
  <c r="E17824" i="112" s="1"/>
  <c r="E17825" i="112" s="1"/>
  <c r="E17826" i="112" s="1"/>
  <c r="E17827" i="112" s="1"/>
  <c r="E17828" i="112" s="1"/>
  <c r="E17829" i="112" s="1"/>
  <c r="E17830" i="112" s="1"/>
  <c r="E17831" i="112" s="1"/>
  <c r="E17832" i="112" s="1"/>
  <c r="E17833" i="112" s="1"/>
  <c r="E17834" i="112" s="1"/>
  <c r="E17835" i="112" s="1"/>
  <c r="E17836" i="112" s="1"/>
  <c r="E17837" i="112" s="1"/>
  <c r="E17838" i="112" s="1"/>
  <c r="E17839" i="112" s="1"/>
  <c r="E17840" i="112" s="1"/>
  <c r="E17841" i="112" s="1"/>
  <c r="E17842" i="112" s="1"/>
  <c r="E17843" i="112" s="1"/>
  <c r="E17844" i="112" s="1"/>
  <c r="E17845" i="112" s="1"/>
  <c r="E17846" i="112" s="1"/>
  <c r="E17847" i="112" s="1"/>
  <c r="E17848" i="112" s="1"/>
  <c r="E17849" i="112" s="1"/>
  <c r="E17850" i="112" s="1"/>
  <c r="E17851" i="112" s="1"/>
  <c r="E17852" i="112" s="1"/>
  <c r="E17853" i="112" s="1"/>
  <c r="E17854" i="112" s="1"/>
  <c r="E17855" i="112" s="1"/>
  <c r="E17856" i="112" s="1"/>
  <c r="E17857" i="112" s="1"/>
  <c r="E17858" i="112" s="1"/>
  <c r="E17859" i="112" s="1"/>
  <c r="E17860" i="112" s="1"/>
  <c r="E17861" i="112" s="1"/>
  <c r="E17862" i="112" s="1"/>
  <c r="E17863" i="112" s="1"/>
  <c r="E17864" i="112" s="1"/>
  <c r="E17865" i="112" s="1"/>
  <c r="E17866" i="112" s="1"/>
  <c r="E17867" i="112" s="1"/>
  <c r="E17868" i="112" s="1"/>
  <c r="E17869" i="112" s="1"/>
  <c r="E17870" i="112" s="1"/>
  <c r="E17871" i="112" s="1"/>
  <c r="E17872" i="112" s="1"/>
  <c r="E17873" i="112" s="1"/>
  <c r="E17874" i="112" s="1"/>
  <c r="E17875" i="112" s="1"/>
  <c r="E17876" i="112" s="1"/>
  <c r="E17877" i="112" s="1"/>
  <c r="E17878" i="112" s="1"/>
  <c r="E17879" i="112" s="1"/>
  <c r="E17880" i="112" s="1"/>
  <c r="E17881" i="112" s="1"/>
  <c r="E17882" i="112" s="1"/>
  <c r="E17883" i="112" s="1"/>
  <c r="E17884" i="112" s="1"/>
  <c r="E17885" i="112" s="1"/>
  <c r="E17886" i="112" s="1"/>
  <c r="E17887" i="112" s="1"/>
  <c r="E17888" i="112" s="1"/>
  <c r="E17889" i="112" s="1"/>
  <c r="E17890" i="112" s="1"/>
  <c r="E17891" i="112" s="1"/>
  <c r="E17892" i="112" s="1"/>
  <c r="E17893" i="112" s="1"/>
  <c r="E17894" i="112" s="1"/>
  <c r="E17895" i="112" s="1"/>
  <c r="E17896" i="112" s="1"/>
  <c r="E17897" i="112" s="1"/>
  <c r="E17898" i="112" s="1"/>
  <c r="E17899" i="112" s="1"/>
  <c r="E17900" i="112" s="1"/>
  <c r="E17901" i="112" s="1"/>
  <c r="E17902" i="112" s="1"/>
  <c r="E17903" i="112" s="1"/>
  <c r="E17904" i="112" s="1"/>
  <c r="E17905" i="112" s="1"/>
  <c r="E17906" i="112" s="1"/>
  <c r="E17907" i="112" s="1"/>
  <c r="E17908" i="112" s="1"/>
  <c r="E17909" i="112" s="1"/>
  <c r="E17910" i="112" s="1"/>
  <c r="E17911" i="112" s="1"/>
  <c r="E17912" i="112" s="1"/>
  <c r="E17913" i="112" s="1"/>
  <c r="E17914" i="112" s="1"/>
  <c r="E17915" i="112" s="1"/>
  <c r="E17916" i="112" s="1"/>
  <c r="E17917" i="112" s="1"/>
  <c r="E17918" i="112" s="1"/>
  <c r="E17919" i="112" s="1"/>
  <c r="E17920" i="112" s="1"/>
  <c r="E17921" i="112" s="1"/>
  <c r="E17922" i="112" s="1"/>
  <c r="E17923" i="112" s="1"/>
  <c r="E17924" i="112" s="1"/>
  <c r="E17925" i="112" s="1"/>
  <c r="E17926" i="112" s="1"/>
  <c r="E17927" i="112" s="1"/>
  <c r="E17928" i="112" s="1"/>
  <c r="E17929" i="112" s="1"/>
  <c r="E17930" i="112" s="1"/>
  <c r="E17931" i="112" s="1"/>
  <c r="E17932" i="112" s="1"/>
  <c r="E17933" i="112" s="1"/>
  <c r="E17934" i="112" s="1"/>
  <c r="E17935" i="112" s="1"/>
  <c r="E17936" i="112" s="1"/>
  <c r="E17937" i="112" s="1"/>
  <c r="E17938" i="112" s="1"/>
  <c r="E17939" i="112" s="1"/>
  <c r="E17940" i="112" s="1"/>
  <c r="E17941" i="112" s="1"/>
  <c r="E17942" i="112" s="1"/>
  <c r="E17943" i="112" s="1"/>
  <c r="E17944" i="112" s="1"/>
  <c r="E17945" i="112" s="1"/>
  <c r="E17946" i="112" s="1"/>
  <c r="E17947" i="112" s="1"/>
  <c r="E17948" i="112" s="1"/>
  <c r="E17949" i="112" s="1"/>
  <c r="E17950" i="112" s="1"/>
  <c r="E17951" i="112" s="1"/>
  <c r="E17952" i="112" s="1"/>
  <c r="E17953" i="112" s="1"/>
  <c r="E17954" i="112" s="1"/>
  <c r="E17955" i="112" s="1"/>
  <c r="E17956" i="112" s="1"/>
  <c r="E17957" i="112" s="1"/>
  <c r="E17958" i="112" s="1"/>
  <c r="E17959" i="112" s="1"/>
  <c r="E17960" i="112" s="1"/>
  <c r="E17961" i="112" s="1"/>
  <c r="E17962" i="112" s="1"/>
  <c r="E17963" i="112" s="1"/>
  <c r="E17964" i="112" s="1"/>
  <c r="E17965" i="112" s="1"/>
  <c r="E17966" i="112" s="1"/>
  <c r="E17967" i="112" s="1"/>
  <c r="E17968" i="112" s="1"/>
  <c r="E17969" i="112" s="1"/>
  <c r="E17970" i="112" s="1"/>
  <c r="E17971" i="112" s="1"/>
  <c r="E17972" i="112" s="1"/>
  <c r="E17973" i="112" s="1"/>
  <c r="E17974" i="112" s="1"/>
  <c r="E17975" i="112" s="1"/>
  <c r="E17976" i="112" s="1"/>
  <c r="E17977" i="112" s="1"/>
  <c r="E17978" i="112" s="1"/>
  <c r="E17979" i="112" s="1"/>
  <c r="E17980" i="112" s="1"/>
  <c r="E17981" i="112" s="1"/>
  <c r="E17982" i="112" s="1"/>
  <c r="E17983" i="112" s="1"/>
  <c r="E17984" i="112" s="1"/>
  <c r="E17985" i="112" s="1"/>
  <c r="E17986" i="112" s="1"/>
  <c r="E17987" i="112" s="1"/>
  <c r="E17988" i="112" s="1"/>
  <c r="E17989" i="112" s="1"/>
  <c r="E17990" i="112" s="1"/>
  <c r="E17991" i="112" s="1"/>
  <c r="E17992" i="112" s="1"/>
  <c r="E17993" i="112" s="1"/>
  <c r="E17994" i="112" s="1"/>
  <c r="E17995" i="112" s="1"/>
  <c r="E17996" i="112" s="1"/>
  <c r="E17997" i="112" s="1"/>
  <c r="E17998" i="112" s="1"/>
  <c r="E17999" i="112" s="1"/>
  <c r="E18000" i="112" s="1"/>
  <c r="E18001" i="112" s="1"/>
  <c r="E18002" i="112" s="1"/>
  <c r="E18003" i="112" s="1"/>
  <c r="E18004" i="112" s="1"/>
  <c r="E18005" i="112" s="1"/>
  <c r="E18006" i="112" s="1"/>
  <c r="E18007" i="112" s="1"/>
  <c r="E18008" i="112" s="1"/>
  <c r="E18009" i="112" s="1"/>
  <c r="E18010" i="112" s="1"/>
  <c r="E18011" i="112" s="1"/>
  <c r="E18012" i="112" s="1"/>
  <c r="E18013" i="112" s="1"/>
  <c r="E18014" i="112" s="1"/>
  <c r="E18015" i="112" s="1"/>
  <c r="E18016" i="112" s="1"/>
  <c r="E18017" i="112" s="1"/>
  <c r="E18018" i="112" s="1"/>
  <c r="E18019" i="112" s="1"/>
  <c r="E18020" i="112" s="1"/>
  <c r="E18021" i="112" s="1"/>
  <c r="E18022" i="112" s="1"/>
  <c r="E18023" i="112" s="1"/>
  <c r="E18024" i="112" s="1"/>
  <c r="E18025" i="112" s="1"/>
  <c r="E18026" i="112" s="1"/>
  <c r="E18027" i="112" s="1"/>
  <c r="E18028" i="112" s="1"/>
  <c r="E18029" i="112" s="1"/>
  <c r="E18030" i="112" s="1"/>
  <c r="E18031" i="112" s="1"/>
  <c r="E18032" i="112" s="1"/>
  <c r="E18033" i="112" s="1"/>
  <c r="E18034" i="112" s="1"/>
  <c r="E18035" i="112" s="1"/>
  <c r="E18036" i="112" s="1"/>
  <c r="E18037" i="112" s="1"/>
  <c r="E18038" i="112" s="1"/>
  <c r="E18039" i="112" s="1"/>
  <c r="E18040" i="112" s="1"/>
  <c r="E18041" i="112" s="1"/>
  <c r="E18042" i="112" s="1"/>
  <c r="E18043" i="112" s="1"/>
  <c r="E18044" i="112" s="1"/>
  <c r="E18045" i="112" s="1"/>
  <c r="E18046" i="112" s="1"/>
  <c r="E18047" i="112" s="1"/>
  <c r="E18048" i="112" s="1"/>
  <c r="E18049" i="112" s="1"/>
  <c r="E18050" i="112" s="1"/>
  <c r="E18051" i="112" s="1"/>
  <c r="E18052" i="112" s="1"/>
  <c r="E18053" i="112" s="1"/>
  <c r="E18054" i="112" s="1"/>
  <c r="E18055" i="112" s="1"/>
  <c r="E18056" i="112" s="1"/>
  <c r="E18057" i="112" s="1"/>
  <c r="E18058" i="112" s="1"/>
  <c r="E18059" i="112" s="1"/>
  <c r="E18060" i="112" s="1"/>
  <c r="E18061" i="112" s="1"/>
  <c r="E18062" i="112" s="1"/>
  <c r="E18063" i="112" s="1"/>
  <c r="E18064" i="112" s="1"/>
  <c r="E18065" i="112" s="1"/>
  <c r="E18066" i="112" s="1"/>
  <c r="E18067" i="112" s="1"/>
  <c r="E18068" i="112" s="1"/>
  <c r="E18069" i="112" s="1"/>
  <c r="E18070" i="112" s="1"/>
  <c r="E18071" i="112" s="1"/>
  <c r="E18072" i="112" s="1"/>
  <c r="E18073" i="112" s="1"/>
  <c r="E18074" i="112" s="1"/>
  <c r="E18075" i="112" s="1"/>
  <c r="E18076" i="112" s="1"/>
  <c r="E18077" i="112" s="1"/>
  <c r="E18078" i="112" s="1"/>
  <c r="E18079" i="112" s="1"/>
  <c r="E18080" i="112" s="1"/>
  <c r="E18081" i="112" s="1"/>
  <c r="E18082" i="112" s="1"/>
  <c r="E18083" i="112" s="1"/>
  <c r="E18084" i="112" s="1"/>
  <c r="E18085" i="112" s="1"/>
  <c r="E18086" i="112" s="1"/>
  <c r="E18087" i="112" s="1"/>
  <c r="E18088" i="112" s="1"/>
  <c r="E18089" i="112" s="1"/>
  <c r="E18090" i="112" s="1"/>
  <c r="E18091" i="112" s="1"/>
  <c r="E18092" i="112" s="1"/>
  <c r="E18093" i="112" s="1"/>
  <c r="E18094" i="112" s="1"/>
  <c r="E18095" i="112" s="1"/>
  <c r="E18096" i="112" s="1"/>
  <c r="E18097" i="112" s="1"/>
  <c r="E18098" i="112" s="1"/>
  <c r="E18099" i="112" s="1"/>
  <c r="E18100" i="112" s="1"/>
  <c r="E18101" i="112" s="1"/>
  <c r="E18102" i="112" s="1"/>
  <c r="E18103" i="112" s="1"/>
  <c r="E18104" i="112" s="1"/>
  <c r="E18105" i="112" s="1"/>
  <c r="E18106" i="112" s="1"/>
  <c r="E18107" i="112" s="1"/>
  <c r="E18108" i="112" s="1"/>
  <c r="E18109" i="112" s="1"/>
  <c r="E18110" i="112" s="1"/>
  <c r="E18111" i="112" s="1"/>
  <c r="E18112" i="112" s="1"/>
  <c r="E18113" i="112" s="1"/>
  <c r="E18114" i="112" s="1"/>
  <c r="E18115" i="112" s="1"/>
  <c r="E18116" i="112" s="1"/>
  <c r="E18117" i="112" s="1"/>
  <c r="E18118" i="112" s="1"/>
  <c r="E18119" i="112" s="1"/>
  <c r="E18120" i="112" s="1"/>
  <c r="E18121" i="112" s="1"/>
  <c r="E18122" i="112" s="1"/>
  <c r="E18123" i="112" s="1"/>
  <c r="E18124" i="112" s="1"/>
  <c r="E18125" i="112" s="1"/>
  <c r="E18126" i="112" s="1"/>
  <c r="E18127" i="112" s="1"/>
  <c r="E18128" i="112" s="1"/>
  <c r="E18129" i="112" s="1"/>
  <c r="E18130" i="112" s="1"/>
  <c r="E18131" i="112" s="1"/>
  <c r="E18132" i="112" s="1"/>
  <c r="E18133" i="112" s="1"/>
  <c r="E18134" i="112" s="1"/>
  <c r="E18135" i="112" s="1"/>
  <c r="E18136" i="112" s="1"/>
  <c r="E18137" i="112" s="1"/>
  <c r="E18138" i="112" s="1"/>
  <c r="E18139" i="112" s="1"/>
  <c r="E18140" i="112" s="1"/>
  <c r="E18141" i="112" s="1"/>
  <c r="E18142" i="112" s="1"/>
  <c r="E18143" i="112" s="1"/>
  <c r="E18144" i="112" s="1"/>
  <c r="E18145" i="112" s="1"/>
  <c r="E18146" i="112" s="1"/>
  <c r="E18147" i="112" s="1"/>
  <c r="E18148" i="112" s="1"/>
  <c r="E18149" i="112" s="1"/>
  <c r="E18150" i="112" s="1"/>
  <c r="E18151" i="112" s="1"/>
  <c r="E18152" i="112" s="1"/>
  <c r="E18153" i="112" s="1"/>
  <c r="E18154" i="112" s="1"/>
  <c r="E18155" i="112" s="1"/>
  <c r="E18156" i="112" s="1"/>
  <c r="E18157" i="112" s="1"/>
  <c r="E18158" i="112" s="1"/>
  <c r="E18159" i="112" s="1"/>
  <c r="E18160" i="112" s="1"/>
  <c r="E18161" i="112" s="1"/>
  <c r="E18162" i="112" s="1"/>
  <c r="E18163" i="112" s="1"/>
  <c r="E18164" i="112" s="1"/>
  <c r="E18165" i="112" s="1"/>
  <c r="E18166" i="112" s="1"/>
  <c r="E18167" i="112" s="1"/>
  <c r="E18168" i="112" s="1"/>
  <c r="E18169" i="112" s="1"/>
  <c r="E18170" i="112" s="1"/>
  <c r="E18171" i="112" s="1"/>
  <c r="E18172" i="112" s="1"/>
  <c r="E18173" i="112" s="1"/>
  <c r="E18174" i="112" s="1"/>
  <c r="E18175" i="112" s="1"/>
  <c r="E18176" i="112" s="1"/>
  <c r="E18177" i="112" s="1"/>
  <c r="E18178" i="112" s="1"/>
  <c r="E18179" i="112" s="1"/>
  <c r="E18180" i="112" s="1"/>
  <c r="E18181" i="112" s="1"/>
  <c r="E18182" i="112" s="1"/>
  <c r="E18183" i="112" s="1"/>
  <c r="E18184" i="112" s="1"/>
  <c r="E18185" i="112" s="1"/>
  <c r="E18186" i="112" s="1"/>
  <c r="E18187" i="112" s="1"/>
  <c r="E18188" i="112" s="1"/>
  <c r="E18189" i="112" s="1"/>
  <c r="E18190" i="112" s="1"/>
  <c r="E18191" i="112" s="1"/>
  <c r="E18192" i="112" s="1"/>
  <c r="E18193" i="112" s="1"/>
  <c r="E18194" i="112" s="1"/>
  <c r="E18195" i="112" s="1"/>
  <c r="E18196" i="112" s="1"/>
  <c r="E18197" i="112" s="1"/>
  <c r="E18198" i="112" s="1"/>
  <c r="E18199" i="112" s="1"/>
  <c r="E18200" i="112" s="1"/>
  <c r="E18201" i="112" s="1"/>
  <c r="E18202" i="112" s="1"/>
  <c r="E18203" i="112" s="1"/>
  <c r="E18204" i="112" s="1"/>
  <c r="E18205" i="112" s="1"/>
  <c r="E18206" i="112" s="1"/>
  <c r="E18207" i="112" s="1"/>
  <c r="E18208" i="112" s="1"/>
  <c r="E18209" i="112" s="1"/>
  <c r="E18210" i="112" s="1"/>
  <c r="E18211" i="112" s="1"/>
  <c r="E18212" i="112" s="1"/>
  <c r="E18213" i="112" s="1"/>
  <c r="E18214" i="112" s="1"/>
  <c r="E18215" i="112" s="1"/>
  <c r="E18216" i="112" s="1"/>
  <c r="E18217" i="112" s="1"/>
  <c r="E18218" i="112" s="1"/>
  <c r="E18219" i="112" s="1"/>
  <c r="E18220" i="112" s="1"/>
  <c r="E18221" i="112" s="1"/>
  <c r="E18222" i="112" s="1"/>
  <c r="E18223" i="112" s="1"/>
  <c r="E18224" i="112" s="1"/>
  <c r="E18225" i="112" s="1"/>
  <c r="E18226" i="112" s="1"/>
  <c r="E18227" i="112" s="1"/>
  <c r="E18228" i="112" s="1"/>
  <c r="E18229" i="112" s="1"/>
  <c r="E18230" i="112" s="1"/>
  <c r="E18231" i="112" s="1"/>
  <c r="E18232" i="112" s="1"/>
  <c r="E18233" i="112" s="1"/>
  <c r="E18234" i="112" s="1"/>
  <c r="E18235" i="112" s="1"/>
  <c r="E18236" i="112" s="1"/>
  <c r="E18237" i="112" s="1"/>
  <c r="E18238" i="112" s="1"/>
  <c r="E18239" i="112" s="1"/>
  <c r="E18240" i="112" s="1"/>
  <c r="E18241" i="112" s="1"/>
  <c r="E18242" i="112" s="1"/>
  <c r="E18243" i="112" s="1"/>
  <c r="E18244" i="112" s="1"/>
  <c r="E18245" i="112" s="1"/>
  <c r="E18246" i="112" s="1"/>
  <c r="E18247" i="112" s="1"/>
  <c r="E18248" i="112" s="1"/>
  <c r="E18249" i="112" s="1"/>
  <c r="E18250" i="112" s="1"/>
  <c r="E18251" i="112" s="1"/>
  <c r="E18252" i="112" s="1"/>
  <c r="E18253" i="112" s="1"/>
  <c r="E18254" i="112" s="1"/>
  <c r="E18255" i="112" s="1"/>
  <c r="E18256" i="112" s="1"/>
  <c r="E18257" i="112" s="1"/>
  <c r="E18258" i="112" s="1"/>
  <c r="E18259" i="112" s="1"/>
  <c r="E18260" i="112" s="1"/>
  <c r="E18261" i="112" s="1"/>
  <c r="E18262" i="112" s="1"/>
  <c r="E18263" i="112" s="1"/>
  <c r="E18264" i="112" s="1"/>
  <c r="E18265" i="112" s="1"/>
  <c r="E18266" i="112" s="1"/>
  <c r="E18267" i="112" s="1"/>
  <c r="E18268" i="112" s="1"/>
  <c r="E18269" i="112" s="1"/>
  <c r="E18270" i="112" s="1"/>
  <c r="E18271" i="112" s="1"/>
  <c r="E18272" i="112" s="1"/>
  <c r="E18273" i="112" s="1"/>
  <c r="E18274" i="112" s="1"/>
  <c r="E18275" i="112" s="1"/>
  <c r="E18276" i="112" s="1"/>
  <c r="E18277" i="112" s="1"/>
  <c r="E18278" i="112" s="1"/>
  <c r="E18279" i="112" s="1"/>
  <c r="E18280" i="112" s="1"/>
  <c r="E18281" i="112" s="1"/>
  <c r="E18282" i="112" s="1"/>
  <c r="E18283" i="112" s="1"/>
  <c r="E18284" i="112" s="1"/>
  <c r="E18285" i="112" s="1"/>
  <c r="E18286" i="112" s="1"/>
  <c r="E18287" i="112" s="1"/>
  <c r="E18288" i="112" s="1"/>
  <c r="E18289" i="112" s="1"/>
  <c r="E18290" i="112" s="1"/>
  <c r="E18291" i="112" s="1"/>
  <c r="E18292" i="112" s="1"/>
  <c r="E18293" i="112" s="1"/>
  <c r="E18294" i="112" s="1"/>
  <c r="E18295" i="112" s="1"/>
  <c r="E18296" i="112" s="1"/>
  <c r="E18297" i="112" s="1"/>
  <c r="E18298" i="112" s="1"/>
  <c r="E18299" i="112" s="1"/>
  <c r="E18300" i="112" s="1"/>
  <c r="E18301" i="112" s="1"/>
  <c r="E18302" i="112" s="1"/>
  <c r="E18303" i="112" s="1"/>
  <c r="E18304" i="112" s="1"/>
  <c r="E18305" i="112" s="1"/>
  <c r="E18306" i="112" s="1"/>
  <c r="E18307" i="112" s="1"/>
  <c r="E18308" i="112" s="1"/>
  <c r="E18309" i="112" s="1"/>
  <c r="E18310" i="112" s="1"/>
  <c r="E18311" i="112" s="1"/>
  <c r="E18312" i="112" s="1"/>
  <c r="E18313" i="112" s="1"/>
  <c r="E18314" i="112" s="1"/>
  <c r="E18315" i="112" s="1"/>
  <c r="E18316" i="112" s="1"/>
  <c r="E18317" i="112" s="1"/>
  <c r="E18318" i="112" s="1"/>
  <c r="E18319" i="112" s="1"/>
  <c r="E18320" i="112" s="1"/>
  <c r="E18321" i="112" s="1"/>
  <c r="E18322" i="112" s="1"/>
  <c r="E18323" i="112" s="1"/>
  <c r="E18324" i="112" s="1"/>
  <c r="E18325" i="112" s="1"/>
  <c r="E18326" i="112" s="1"/>
  <c r="E18327" i="112" s="1"/>
  <c r="E18328" i="112" s="1"/>
  <c r="E18329" i="112" s="1"/>
  <c r="E18330" i="112" s="1"/>
  <c r="E18331" i="112" s="1"/>
  <c r="E18332" i="112" s="1"/>
  <c r="E18333" i="112" s="1"/>
  <c r="E18334" i="112" s="1"/>
  <c r="E18335" i="112" s="1"/>
  <c r="E18336" i="112" s="1"/>
  <c r="E18337" i="112" s="1"/>
  <c r="E18338" i="112" s="1"/>
  <c r="E18339" i="112" s="1"/>
  <c r="E18340" i="112" s="1"/>
  <c r="E18341" i="112" s="1"/>
  <c r="E18342" i="112" s="1"/>
  <c r="E18343" i="112" s="1"/>
  <c r="E18344" i="112" s="1"/>
  <c r="E18345" i="112" s="1"/>
  <c r="E18346" i="112" s="1"/>
  <c r="E18347" i="112" s="1"/>
  <c r="E18348" i="112" s="1"/>
  <c r="E18349" i="112" s="1"/>
  <c r="E18350" i="112" s="1"/>
  <c r="E18351" i="112" s="1"/>
  <c r="E18352" i="112" s="1"/>
  <c r="E18353" i="112" s="1"/>
  <c r="E18354" i="112" s="1"/>
  <c r="E18355" i="112" s="1"/>
  <c r="E18356" i="112" s="1"/>
  <c r="E18357" i="112" s="1"/>
  <c r="E18358" i="112" s="1"/>
  <c r="E18359" i="112" s="1"/>
  <c r="E18360" i="112" s="1"/>
  <c r="E18361" i="112" s="1"/>
  <c r="E18362" i="112" s="1"/>
  <c r="E18363" i="112" s="1"/>
  <c r="E18364" i="112" s="1"/>
  <c r="E18365" i="112" s="1"/>
  <c r="E18366" i="112" s="1"/>
  <c r="E18367" i="112" s="1"/>
  <c r="E18368" i="112" s="1"/>
  <c r="E18369" i="112" s="1"/>
  <c r="E18370" i="112" s="1"/>
  <c r="E18371" i="112" s="1"/>
  <c r="E18372" i="112" s="1"/>
  <c r="E18373" i="112" s="1"/>
  <c r="E18374" i="112" s="1"/>
  <c r="E18375" i="112" s="1"/>
  <c r="E18376" i="112" s="1"/>
  <c r="E18377" i="112" s="1"/>
  <c r="E18378" i="112" s="1"/>
  <c r="E18379" i="112" s="1"/>
  <c r="E18380" i="112" s="1"/>
  <c r="E18381" i="112" s="1"/>
  <c r="E18382" i="112" s="1"/>
  <c r="E18383" i="112" s="1"/>
  <c r="E18384" i="112" s="1"/>
  <c r="E18385" i="112" s="1"/>
  <c r="E18386" i="112" s="1"/>
  <c r="E18387" i="112" s="1"/>
  <c r="E18388" i="112" s="1"/>
  <c r="E18389" i="112" s="1"/>
  <c r="E18390" i="112" s="1"/>
  <c r="E18391" i="112" s="1"/>
  <c r="E18392" i="112" s="1"/>
  <c r="E18393" i="112" s="1"/>
  <c r="E18394" i="112" s="1"/>
  <c r="E18395" i="112" s="1"/>
  <c r="E18396" i="112" s="1"/>
  <c r="E18397" i="112" s="1"/>
  <c r="E18398" i="112" s="1"/>
  <c r="E18399" i="112" s="1"/>
  <c r="E18400" i="112" s="1"/>
  <c r="E18401" i="112" s="1"/>
  <c r="E18402" i="112" s="1"/>
  <c r="E18403" i="112" s="1"/>
  <c r="E18404" i="112" s="1"/>
  <c r="E18405" i="112" s="1"/>
  <c r="E18406" i="112" s="1"/>
  <c r="E18407" i="112" s="1"/>
  <c r="E18408" i="112" s="1"/>
  <c r="E18409" i="112" s="1"/>
  <c r="E18410" i="112" s="1"/>
  <c r="E18411" i="112" s="1"/>
  <c r="E18412" i="112" s="1"/>
  <c r="E18413" i="112" s="1"/>
  <c r="E18414" i="112" s="1"/>
  <c r="E18415" i="112" s="1"/>
  <c r="E18416" i="112" s="1"/>
  <c r="E18417" i="112" s="1"/>
  <c r="E18418" i="112" s="1"/>
  <c r="E18419" i="112" s="1"/>
  <c r="E18420" i="112" s="1"/>
  <c r="E18421" i="112" s="1"/>
  <c r="E18422" i="112" s="1"/>
  <c r="E18423" i="112" s="1"/>
  <c r="E18424" i="112" s="1"/>
  <c r="E18425" i="112" s="1"/>
  <c r="E18426" i="112" s="1"/>
  <c r="E18427" i="112" s="1"/>
  <c r="E18428" i="112" s="1"/>
  <c r="E18429" i="112" s="1"/>
  <c r="E18430" i="112" s="1"/>
  <c r="E18431" i="112" s="1"/>
  <c r="E18432" i="112" s="1"/>
  <c r="E18433" i="112" s="1"/>
  <c r="E18434" i="112" s="1"/>
  <c r="E18435" i="112" s="1"/>
  <c r="E18436" i="112" s="1"/>
  <c r="E18437" i="112" s="1"/>
  <c r="E18438" i="112" s="1"/>
  <c r="E18439" i="112" s="1"/>
  <c r="E18440" i="112" s="1"/>
  <c r="E18441" i="112" s="1"/>
  <c r="E18442" i="112" s="1"/>
  <c r="E18443" i="112" s="1"/>
  <c r="E18444" i="112" s="1"/>
  <c r="E18445" i="112" s="1"/>
  <c r="E18446" i="112" s="1"/>
  <c r="E18447" i="112" s="1"/>
  <c r="E18448" i="112" s="1"/>
  <c r="E18449" i="112" s="1"/>
  <c r="E18450" i="112" s="1"/>
  <c r="E18451" i="112" s="1"/>
  <c r="E18452" i="112" s="1"/>
  <c r="E18453" i="112" s="1"/>
  <c r="E18454" i="112" s="1"/>
  <c r="E18455" i="112" s="1"/>
  <c r="E18456" i="112" s="1"/>
  <c r="E18457" i="112" s="1"/>
  <c r="E18458" i="112" s="1"/>
  <c r="E18459" i="112" s="1"/>
  <c r="E18460" i="112" s="1"/>
  <c r="E18461" i="112" s="1"/>
  <c r="E18462" i="112" s="1"/>
  <c r="E18463" i="112" s="1"/>
  <c r="E18464" i="112" s="1"/>
  <c r="E18465" i="112" s="1"/>
  <c r="E18466" i="112" s="1"/>
  <c r="E18467" i="112" s="1"/>
  <c r="E18468" i="112" s="1"/>
  <c r="E18469" i="112" s="1"/>
  <c r="E18470" i="112" s="1"/>
  <c r="E18471" i="112" s="1"/>
  <c r="E18472" i="112" s="1"/>
  <c r="E18473" i="112" s="1"/>
  <c r="E18474" i="112" s="1"/>
  <c r="E18475" i="112" s="1"/>
  <c r="E18476" i="112" s="1"/>
  <c r="E18477" i="112" s="1"/>
  <c r="E18478" i="112" s="1"/>
  <c r="E18479" i="112" s="1"/>
  <c r="E18480" i="112" s="1"/>
  <c r="E18481" i="112" s="1"/>
  <c r="E18482" i="112" s="1"/>
  <c r="E18483" i="112" s="1"/>
  <c r="E18484" i="112" s="1"/>
  <c r="E18485" i="112" s="1"/>
  <c r="E18486" i="112" s="1"/>
  <c r="E18487" i="112" s="1"/>
  <c r="E18488" i="112" s="1"/>
  <c r="E18489" i="112" s="1"/>
  <c r="E18490" i="112" s="1"/>
  <c r="E18491" i="112" s="1"/>
  <c r="E18492" i="112" s="1"/>
  <c r="E18493" i="112" s="1"/>
  <c r="E18494" i="112" s="1"/>
  <c r="E18495" i="112" s="1"/>
  <c r="E18496" i="112" s="1"/>
  <c r="E18497" i="112" s="1"/>
  <c r="E18498" i="112" s="1"/>
  <c r="E18499" i="112" s="1"/>
  <c r="E18500" i="112" s="1"/>
  <c r="E18501" i="112" s="1"/>
  <c r="E18502" i="112" s="1"/>
  <c r="E18503" i="112" s="1"/>
  <c r="E18504" i="112" s="1"/>
  <c r="E18505" i="112" s="1"/>
  <c r="E18506" i="112" s="1"/>
  <c r="E18507" i="112" s="1"/>
  <c r="E18508" i="112" s="1"/>
  <c r="E18509" i="112" s="1"/>
  <c r="E18510" i="112" s="1"/>
  <c r="E18511" i="112" s="1"/>
  <c r="E18512" i="112" s="1"/>
  <c r="E18513" i="112" s="1"/>
  <c r="E18514" i="112" s="1"/>
  <c r="E18515" i="112" s="1"/>
  <c r="E18516" i="112" s="1"/>
  <c r="E18517" i="112" s="1"/>
  <c r="E18518" i="112" s="1"/>
  <c r="E18519" i="112" s="1"/>
  <c r="E18520" i="112" s="1"/>
  <c r="E18521" i="112" s="1"/>
  <c r="E18522" i="112" s="1"/>
  <c r="E18523" i="112" s="1"/>
  <c r="E18524" i="112" s="1"/>
  <c r="E18525" i="112" s="1"/>
  <c r="E18526" i="112" s="1"/>
  <c r="E18527" i="112" s="1"/>
  <c r="E18528" i="112" s="1"/>
  <c r="E18529" i="112" s="1"/>
  <c r="E18530" i="112" s="1"/>
  <c r="E18531" i="112" s="1"/>
  <c r="E18532" i="112" s="1"/>
  <c r="E18533" i="112" s="1"/>
  <c r="E18534" i="112" s="1"/>
  <c r="E18535" i="112" s="1"/>
  <c r="E18536" i="112" s="1"/>
  <c r="E18537" i="112" s="1"/>
  <c r="E18538" i="112" s="1"/>
  <c r="E18539" i="112" s="1"/>
  <c r="E18540" i="112" s="1"/>
  <c r="E18541" i="112" s="1"/>
  <c r="E18542" i="112" s="1"/>
  <c r="E18543" i="112" s="1"/>
  <c r="E18544" i="112" s="1"/>
  <c r="E18545" i="112" s="1"/>
  <c r="E18546" i="112" s="1"/>
  <c r="E18547" i="112" s="1"/>
  <c r="E18548" i="112" s="1"/>
  <c r="E18549" i="112" s="1"/>
  <c r="E18550" i="112" s="1"/>
  <c r="E18551" i="112" s="1"/>
  <c r="E18552" i="112" s="1"/>
  <c r="E18553" i="112" s="1"/>
  <c r="E18554" i="112" s="1"/>
  <c r="E18555" i="112" s="1"/>
  <c r="E18556" i="112" s="1"/>
  <c r="E18557" i="112" s="1"/>
  <c r="E18558" i="112" s="1"/>
  <c r="E18559" i="112" s="1"/>
  <c r="E18560" i="112" s="1"/>
  <c r="E18561" i="112" s="1"/>
  <c r="E18562" i="112" s="1"/>
  <c r="E18563" i="112" s="1"/>
  <c r="E18564" i="112" s="1"/>
  <c r="E18565" i="112" s="1"/>
  <c r="E18566" i="112" s="1"/>
  <c r="E18567" i="112" s="1"/>
  <c r="E18568" i="112" s="1"/>
  <c r="E18569" i="112" s="1"/>
  <c r="E18570" i="112" s="1"/>
  <c r="E18571" i="112" s="1"/>
  <c r="E18572" i="112" s="1"/>
  <c r="E18573" i="112" s="1"/>
  <c r="E18574" i="112" s="1"/>
  <c r="E18575" i="112" s="1"/>
  <c r="E18576" i="112" s="1"/>
  <c r="E18577" i="112" s="1"/>
  <c r="E18578" i="112" s="1"/>
  <c r="E18579" i="112" s="1"/>
  <c r="E18580" i="112" s="1"/>
  <c r="E18581" i="112" s="1"/>
  <c r="E18582" i="112" s="1"/>
  <c r="E18583" i="112" s="1"/>
  <c r="E18584" i="112" s="1"/>
  <c r="E18585" i="112" s="1"/>
  <c r="E18586" i="112" s="1"/>
  <c r="E18587" i="112" s="1"/>
  <c r="E18588" i="112" s="1"/>
  <c r="E18589" i="112" s="1"/>
  <c r="E18590" i="112" s="1"/>
  <c r="E18591" i="112" s="1"/>
  <c r="E18592" i="112" s="1"/>
  <c r="E18593" i="112" s="1"/>
  <c r="E18594" i="112" s="1"/>
  <c r="E18595" i="112" s="1"/>
  <c r="E18596" i="112" s="1"/>
  <c r="E18597" i="112" s="1"/>
  <c r="E18598" i="112" s="1"/>
  <c r="E18599" i="112" s="1"/>
  <c r="E18600" i="112" s="1"/>
  <c r="E18601" i="112" s="1"/>
  <c r="E18602" i="112" s="1"/>
  <c r="E18603" i="112" s="1"/>
  <c r="E18604" i="112" s="1"/>
  <c r="E18605" i="112" s="1"/>
  <c r="E18606" i="112" s="1"/>
  <c r="E18607" i="112" s="1"/>
  <c r="E18608" i="112" s="1"/>
  <c r="E18609" i="112" s="1"/>
  <c r="E18610" i="112" s="1"/>
  <c r="E18611" i="112" s="1"/>
  <c r="E18612" i="112" s="1"/>
  <c r="E18613" i="112" s="1"/>
  <c r="E18614" i="112" s="1"/>
  <c r="E18615" i="112" s="1"/>
  <c r="E18616" i="112" s="1"/>
  <c r="E18617" i="112" s="1"/>
  <c r="E18618" i="112" s="1"/>
  <c r="E18619" i="112" s="1"/>
  <c r="E18620" i="112" s="1"/>
  <c r="E18621" i="112" s="1"/>
  <c r="E18622" i="112" s="1"/>
  <c r="E18623" i="112" s="1"/>
  <c r="E18624" i="112" s="1"/>
  <c r="E18625" i="112" s="1"/>
  <c r="E18626" i="112" s="1"/>
  <c r="E18627" i="112" s="1"/>
  <c r="E18628" i="112" s="1"/>
  <c r="E18629" i="112" s="1"/>
  <c r="E18630" i="112" s="1"/>
  <c r="E18631" i="112" s="1"/>
  <c r="E18632" i="112" s="1"/>
  <c r="E18633" i="112" s="1"/>
  <c r="E18634" i="112" s="1"/>
  <c r="E18635" i="112" s="1"/>
  <c r="E18636" i="112" s="1"/>
  <c r="E18637" i="112" s="1"/>
  <c r="E18638" i="112" s="1"/>
  <c r="E18639" i="112" s="1"/>
  <c r="E18640" i="112" s="1"/>
  <c r="E18641" i="112" s="1"/>
  <c r="E18642" i="112" s="1"/>
  <c r="E18643" i="112" s="1"/>
  <c r="E18644" i="112" s="1"/>
  <c r="E18645" i="112" s="1"/>
  <c r="E18646" i="112" s="1"/>
  <c r="E18647" i="112" s="1"/>
  <c r="E18648" i="112" s="1"/>
  <c r="E18649" i="112" s="1"/>
  <c r="E18650" i="112" s="1"/>
  <c r="E18651" i="112" s="1"/>
  <c r="E18652" i="112" s="1"/>
  <c r="E18653" i="112" s="1"/>
  <c r="E18654" i="112" s="1"/>
  <c r="E18655" i="112" s="1"/>
  <c r="E18656" i="112" s="1"/>
  <c r="E18657" i="112" s="1"/>
  <c r="E18658" i="112" s="1"/>
  <c r="E18659" i="112" s="1"/>
  <c r="E18660" i="112" s="1"/>
  <c r="E18661" i="112" s="1"/>
  <c r="E18662" i="112" s="1"/>
  <c r="E18663" i="112" s="1"/>
  <c r="E18664" i="112" s="1"/>
  <c r="E18665" i="112" s="1"/>
  <c r="E18666" i="112" s="1"/>
  <c r="E18667" i="112" s="1"/>
  <c r="E18668" i="112" s="1"/>
  <c r="E18669" i="112" s="1"/>
  <c r="E18670" i="112" s="1"/>
  <c r="E18671" i="112" s="1"/>
  <c r="E18672" i="112" s="1"/>
  <c r="E18673" i="112" s="1"/>
  <c r="E18674" i="112" s="1"/>
  <c r="E18675" i="112" s="1"/>
  <c r="E18676" i="112" s="1"/>
  <c r="E18677" i="112" s="1"/>
  <c r="E18678" i="112" s="1"/>
  <c r="E18679" i="112" s="1"/>
  <c r="E18680" i="112" s="1"/>
  <c r="E18681" i="112" s="1"/>
  <c r="E18682" i="112" s="1"/>
  <c r="E18683" i="112" s="1"/>
  <c r="E18684" i="112" s="1"/>
  <c r="E18685" i="112" s="1"/>
  <c r="E18686" i="112" s="1"/>
  <c r="E18687" i="112" s="1"/>
  <c r="E18688" i="112" s="1"/>
  <c r="E18689" i="112" s="1"/>
  <c r="E18690" i="112" s="1"/>
  <c r="E18691" i="112" s="1"/>
  <c r="E18692" i="112" s="1"/>
  <c r="E18693" i="112" s="1"/>
  <c r="E18694" i="112" s="1"/>
  <c r="E18695" i="112" s="1"/>
  <c r="E18696" i="112" s="1"/>
  <c r="E18697" i="112" s="1"/>
  <c r="E18698" i="112" s="1"/>
  <c r="E18699" i="112" s="1"/>
  <c r="E18700" i="112" s="1"/>
  <c r="E18701" i="112" s="1"/>
  <c r="E18702" i="112" s="1"/>
  <c r="E18703" i="112" s="1"/>
  <c r="E18704" i="112" s="1"/>
  <c r="E18705" i="112" s="1"/>
  <c r="E18706" i="112" s="1"/>
  <c r="E18707" i="112" s="1"/>
  <c r="E18708" i="112" s="1"/>
  <c r="E18709" i="112" s="1"/>
  <c r="E18710" i="112" s="1"/>
  <c r="E18711" i="112" s="1"/>
  <c r="E18712" i="112" s="1"/>
  <c r="E18713" i="112" s="1"/>
  <c r="E18714" i="112" s="1"/>
  <c r="E18715" i="112" s="1"/>
  <c r="E18716" i="112" s="1"/>
  <c r="E18717" i="112" s="1"/>
  <c r="E18718" i="112" s="1"/>
  <c r="E18719" i="112" s="1"/>
  <c r="E18720" i="112" s="1"/>
  <c r="E18721" i="112" s="1"/>
  <c r="E18722" i="112" s="1"/>
  <c r="E18723" i="112" s="1"/>
  <c r="E18724" i="112" s="1"/>
  <c r="E18725" i="112" s="1"/>
  <c r="E18726" i="112" s="1"/>
  <c r="E18727" i="112" s="1"/>
  <c r="E18728" i="112" s="1"/>
  <c r="E18729" i="112" s="1"/>
  <c r="E18730" i="112" s="1"/>
  <c r="E18731" i="112" s="1"/>
  <c r="E18732" i="112" s="1"/>
  <c r="E18733" i="112" s="1"/>
  <c r="E18734" i="112" s="1"/>
  <c r="E18735" i="112" s="1"/>
  <c r="E18736" i="112" s="1"/>
  <c r="E18737" i="112" s="1"/>
  <c r="E18738" i="112" s="1"/>
  <c r="E18739" i="112" s="1"/>
  <c r="E18740" i="112" s="1"/>
  <c r="E18741" i="112" s="1"/>
  <c r="E18742" i="112" s="1"/>
  <c r="E18743" i="112" s="1"/>
  <c r="E18744" i="112" s="1"/>
  <c r="E18745" i="112" s="1"/>
  <c r="E18746" i="112" s="1"/>
  <c r="E18747" i="112" s="1"/>
  <c r="E18748" i="112" s="1"/>
  <c r="E18749" i="112" s="1"/>
  <c r="E18750" i="112" s="1"/>
  <c r="E18751" i="112" s="1"/>
  <c r="E18752" i="112" s="1"/>
  <c r="E18753" i="112" s="1"/>
  <c r="E18754" i="112" s="1"/>
  <c r="E18755" i="112" s="1"/>
  <c r="E18756" i="112" s="1"/>
  <c r="E18757" i="112" s="1"/>
  <c r="E18758" i="112" s="1"/>
  <c r="E18759" i="112" s="1"/>
  <c r="E18760" i="112" s="1"/>
  <c r="E18761" i="112" s="1"/>
  <c r="E18762" i="112" s="1"/>
  <c r="E18763" i="112" s="1"/>
  <c r="E18764" i="112" s="1"/>
  <c r="E18765" i="112" s="1"/>
  <c r="E18766" i="112" s="1"/>
  <c r="E18767" i="112" s="1"/>
  <c r="E18768" i="112" s="1"/>
  <c r="E18769" i="112" s="1"/>
  <c r="E18770" i="112" s="1"/>
  <c r="E18771" i="112" s="1"/>
  <c r="E18772" i="112" s="1"/>
  <c r="E18773" i="112" s="1"/>
  <c r="E18774" i="112" s="1"/>
  <c r="E18775" i="112" s="1"/>
  <c r="E18776" i="112" s="1"/>
  <c r="E18777" i="112" s="1"/>
  <c r="E18778" i="112" s="1"/>
  <c r="E18779" i="112" s="1"/>
  <c r="E18780" i="112" s="1"/>
  <c r="E18781" i="112" s="1"/>
  <c r="E18782" i="112" s="1"/>
  <c r="E18783" i="112" s="1"/>
  <c r="E18784" i="112" s="1"/>
  <c r="E18785" i="112" s="1"/>
  <c r="E18786" i="112" s="1"/>
  <c r="E18787" i="112" s="1"/>
  <c r="E18788" i="112" s="1"/>
  <c r="E18789" i="112" s="1"/>
  <c r="E18790" i="112" s="1"/>
  <c r="E18791" i="112" s="1"/>
  <c r="E18792" i="112" s="1"/>
  <c r="E18793" i="112" s="1"/>
  <c r="E18794" i="112" s="1"/>
  <c r="E18795" i="112" s="1"/>
  <c r="E18796" i="112" s="1"/>
  <c r="E18797" i="112" s="1"/>
  <c r="E18798" i="112" s="1"/>
  <c r="E18799" i="112" s="1"/>
  <c r="E18800" i="112" s="1"/>
  <c r="E18801" i="112" s="1"/>
  <c r="E18802" i="112" s="1"/>
  <c r="E18803" i="112" s="1"/>
  <c r="E18804" i="112" s="1"/>
  <c r="E18805" i="112" s="1"/>
  <c r="E18806" i="112" s="1"/>
  <c r="E18807" i="112" s="1"/>
  <c r="E18808" i="112" s="1"/>
  <c r="E18809" i="112" s="1"/>
  <c r="E18810" i="112" s="1"/>
  <c r="E18811" i="112" s="1"/>
  <c r="E18812" i="112" s="1"/>
  <c r="E18813" i="112" s="1"/>
  <c r="E18814" i="112" s="1"/>
  <c r="E18815" i="112" s="1"/>
  <c r="E18816" i="112" s="1"/>
  <c r="E18817" i="112" s="1"/>
  <c r="E18818" i="112" s="1"/>
  <c r="E18819" i="112" s="1"/>
  <c r="E18820" i="112" s="1"/>
  <c r="E18821" i="112" s="1"/>
  <c r="E18822" i="112" s="1"/>
  <c r="E18823" i="112" s="1"/>
  <c r="E18824" i="112" s="1"/>
  <c r="E18825" i="112" s="1"/>
  <c r="E18826" i="112" s="1"/>
  <c r="E18827" i="112" s="1"/>
  <c r="E18828" i="112" s="1"/>
  <c r="E18829" i="112" s="1"/>
  <c r="E18830" i="112" s="1"/>
  <c r="E18831" i="112" s="1"/>
  <c r="E18832" i="112" s="1"/>
  <c r="E18833" i="112" s="1"/>
  <c r="E18834" i="112" s="1"/>
  <c r="E18835" i="112" s="1"/>
  <c r="E18836" i="112" s="1"/>
  <c r="E18837" i="112" s="1"/>
  <c r="E18838" i="112" s="1"/>
  <c r="E18839" i="112" s="1"/>
  <c r="E18840" i="112" s="1"/>
  <c r="E18841" i="112" s="1"/>
  <c r="E18842" i="112" s="1"/>
  <c r="E18843" i="112" s="1"/>
  <c r="E18844" i="112" s="1"/>
  <c r="E18845" i="112" s="1"/>
  <c r="E18846" i="112" s="1"/>
  <c r="E18847" i="112" s="1"/>
  <c r="E18848" i="112" s="1"/>
  <c r="E18849" i="112" s="1"/>
  <c r="E18850" i="112" s="1"/>
  <c r="E18851" i="112" s="1"/>
  <c r="E18852" i="112" s="1"/>
  <c r="E18853" i="112" s="1"/>
  <c r="E18854" i="112" s="1"/>
  <c r="E18855" i="112" s="1"/>
  <c r="E18856" i="112" s="1"/>
  <c r="E18857" i="112" s="1"/>
  <c r="E18858" i="112" s="1"/>
  <c r="E18859" i="112" s="1"/>
  <c r="E18860" i="112" s="1"/>
  <c r="E18861" i="112" s="1"/>
  <c r="E18862" i="112" s="1"/>
  <c r="E18863" i="112" s="1"/>
  <c r="E18864" i="112" s="1"/>
  <c r="E18865" i="112" s="1"/>
  <c r="E18866" i="112" s="1"/>
  <c r="E18867" i="112" s="1"/>
  <c r="E18868" i="112" s="1"/>
  <c r="E18869" i="112" s="1"/>
  <c r="E18870" i="112" s="1"/>
  <c r="E18871" i="112" s="1"/>
  <c r="E18872" i="112" s="1"/>
  <c r="E18873" i="112" s="1"/>
  <c r="E18874" i="112" s="1"/>
  <c r="E18875" i="112" s="1"/>
  <c r="E18876" i="112" s="1"/>
  <c r="E18877" i="112" s="1"/>
  <c r="E18878" i="112" s="1"/>
  <c r="E18879" i="112" s="1"/>
  <c r="E18880" i="112" s="1"/>
  <c r="E18881" i="112" s="1"/>
  <c r="E18882" i="112" s="1"/>
  <c r="E18883" i="112" s="1"/>
  <c r="E18884" i="112" s="1"/>
  <c r="E18885" i="112" s="1"/>
  <c r="E18886" i="112" s="1"/>
  <c r="E18887" i="112" s="1"/>
  <c r="E18888" i="112" s="1"/>
  <c r="E18889" i="112" s="1"/>
  <c r="E18890" i="112" s="1"/>
  <c r="E18891" i="112" s="1"/>
  <c r="E18892" i="112" s="1"/>
  <c r="E18893" i="112" s="1"/>
  <c r="E18894" i="112" s="1"/>
  <c r="E18895" i="112" s="1"/>
  <c r="E18896" i="112" s="1"/>
  <c r="E18897" i="112" s="1"/>
  <c r="E18898" i="112" s="1"/>
  <c r="E18899" i="112" s="1"/>
  <c r="E18900" i="112" s="1"/>
  <c r="E18901" i="112" s="1"/>
  <c r="E18902" i="112" s="1"/>
  <c r="E18903" i="112" s="1"/>
  <c r="E18904" i="112" s="1"/>
  <c r="E18905" i="112" s="1"/>
  <c r="E18906" i="112" s="1"/>
  <c r="E18907" i="112" s="1"/>
  <c r="E18908" i="112" s="1"/>
  <c r="E18909" i="112" s="1"/>
  <c r="E18910" i="112" s="1"/>
  <c r="E18911" i="112" s="1"/>
  <c r="E18912" i="112" s="1"/>
  <c r="E18913" i="112" s="1"/>
  <c r="E18914" i="112" s="1"/>
  <c r="E18915" i="112" s="1"/>
  <c r="E18916" i="112" s="1"/>
  <c r="E18917" i="112" s="1"/>
  <c r="E18918" i="112" s="1"/>
  <c r="E18919" i="112" s="1"/>
  <c r="E18920" i="112" s="1"/>
  <c r="E18921" i="112" s="1"/>
  <c r="E18922" i="112" s="1"/>
  <c r="E18923" i="112" s="1"/>
  <c r="E18924" i="112" s="1"/>
  <c r="E18925" i="112" s="1"/>
  <c r="E18926" i="112" s="1"/>
  <c r="E18927" i="112" s="1"/>
  <c r="E18928" i="112" s="1"/>
  <c r="E18929" i="112" s="1"/>
  <c r="E18930" i="112" s="1"/>
  <c r="E18931" i="112" s="1"/>
  <c r="E18932" i="112" s="1"/>
  <c r="E18933" i="112" s="1"/>
  <c r="E18934" i="112" s="1"/>
  <c r="E18935" i="112" s="1"/>
  <c r="E18936" i="112" s="1"/>
  <c r="E18937" i="112" s="1"/>
  <c r="E18938" i="112" s="1"/>
  <c r="E18939" i="112" s="1"/>
  <c r="E18940" i="112" s="1"/>
  <c r="E18941" i="112" s="1"/>
  <c r="E18942" i="112" s="1"/>
  <c r="E18943" i="112" s="1"/>
  <c r="E18944" i="112" s="1"/>
  <c r="E18945" i="112" s="1"/>
  <c r="E18946" i="112" s="1"/>
  <c r="E18947" i="112" s="1"/>
  <c r="E18948" i="112" s="1"/>
  <c r="E18949" i="112" s="1"/>
  <c r="E18950" i="112" s="1"/>
  <c r="E18951" i="112" s="1"/>
  <c r="E18952" i="112" s="1"/>
  <c r="E18953" i="112" s="1"/>
  <c r="E18954" i="112" s="1"/>
  <c r="E18955" i="112" s="1"/>
  <c r="E18956" i="112" s="1"/>
  <c r="E18957" i="112" s="1"/>
  <c r="E18958" i="112" s="1"/>
  <c r="E18959" i="112" s="1"/>
  <c r="E18960" i="112" s="1"/>
  <c r="E18961" i="112" s="1"/>
  <c r="E18962" i="112" s="1"/>
  <c r="E18963" i="112" s="1"/>
  <c r="E18964" i="112" s="1"/>
  <c r="E18965" i="112" s="1"/>
  <c r="E18966" i="112" s="1"/>
  <c r="E18967" i="112" s="1"/>
  <c r="E18968" i="112" s="1"/>
  <c r="E18969" i="112" s="1"/>
  <c r="E18970" i="112" s="1"/>
  <c r="E18971" i="112" s="1"/>
  <c r="E18972" i="112" s="1"/>
  <c r="E18973" i="112" s="1"/>
  <c r="E18974" i="112" s="1"/>
  <c r="E18975" i="112" s="1"/>
  <c r="E18976" i="112" s="1"/>
  <c r="E18977" i="112" s="1"/>
  <c r="E18978" i="112" s="1"/>
  <c r="E18979" i="112" s="1"/>
  <c r="E18980" i="112" s="1"/>
  <c r="E18981" i="112" s="1"/>
  <c r="E18982" i="112" s="1"/>
  <c r="E18983" i="112" s="1"/>
  <c r="E18984" i="112" s="1"/>
  <c r="E18985" i="112" s="1"/>
  <c r="E18986" i="112" s="1"/>
  <c r="E18987" i="112" s="1"/>
  <c r="E18988" i="112" s="1"/>
  <c r="E18989" i="112" s="1"/>
  <c r="E18990" i="112" s="1"/>
  <c r="E18991" i="112" s="1"/>
  <c r="E18992" i="112" s="1"/>
  <c r="E18993" i="112" s="1"/>
  <c r="E18994" i="112" s="1"/>
  <c r="E18995" i="112" s="1"/>
  <c r="E18996" i="112" s="1"/>
  <c r="E18997" i="112" s="1"/>
  <c r="E18998" i="112" s="1"/>
  <c r="E18999" i="112" s="1"/>
  <c r="E19000" i="112" s="1"/>
  <c r="E19001" i="112" s="1"/>
  <c r="E19002" i="112" s="1"/>
  <c r="E19003" i="112" s="1"/>
  <c r="E19004" i="112" s="1"/>
  <c r="E19005" i="112" s="1"/>
  <c r="E19006" i="112" s="1"/>
  <c r="E19007" i="112" s="1"/>
  <c r="E19008" i="112" s="1"/>
  <c r="E19009" i="112" s="1"/>
  <c r="E19010" i="112" s="1"/>
  <c r="E19011" i="112" s="1"/>
  <c r="E19012" i="112" s="1"/>
  <c r="E19013" i="112" s="1"/>
  <c r="E19014" i="112" s="1"/>
  <c r="E19015" i="112" s="1"/>
  <c r="E19016" i="112" s="1"/>
  <c r="E19017" i="112" s="1"/>
  <c r="E19018" i="112" s="1"/>
  <c r="E19019" i="112" s="1"/>
  <c r="E19020" i="112" s="1"/>
  <c r="E19021" i="112" s="1"/>
  <c r="E19022" i="112" s="1"/>
  <c r="E19023" i="112" s="1"/>
  <c r="E19024" i="112" s="1"/>
  <c r="E19025" i="112" s="1"/>
  <c r="E19026" i="112" s="1"/>
  <c r="E19027" i="112" s="1"/>
  <c r="E19028" i="112" s="1"/>
  <c r="E19029" i="112" s="1"/>
  <c r="E19030" i="112" s="1"/>
  <c r="E19031" i="112" s="1"/>
  <c r="E19032" i="112" s="1"/>
  <c r="E19033" i="112" s="1"/>
  <c r="E19034" i="112" s="1"/>
  <c r="E19035" i="112" s="1"/>
  <c r="E19036" i="112" s="1"/>
  <c r="E19037" i="112" s="1"/>
  <c r="E19038" i="112" s="1"/>
  <c r="E19039" i="112" s="1"/>
  <c r="E19040" i="112" s="1"/>
  <c r="E19041" i="112" s="1"/>
  <c r="E19042" i="112" s="1"/>
  <c r="E19043" i="112" s="1"/>
  <c r="E19044" i="112" s="1"/>
  <c r="E19045" i="112" s="1"/>
  <c r="E19046" i="112" s="1"/>
  <c r="E19047" i="112" s="1"/>
  <c r="E19048" i="112" s="1"/>
  <c r="E19049" i="112" s="1"/>
  <c r="E19050" i="112" s="1"/>
  <c r="E19051" i="112" s="1"/>
  <c r="E19052" i="112" s="1"/>
  <c r="E19053" i="112" s="1"/>
  <c r="E19054" i="112" s="1"/>
  <c r="E19055" i="112" s="1"/>
  <c r="E19056" i="112" s="1"/>
  <c r="E19057" i="112" s="1"/>
  <c r="E19058" i="112" s="1"/>
  <c r="E19059" i="112" s="1"/>
  <c r="E19060" i="112" s="1"/>
  <c r="E19061" i="112" s="1"/>
  <c r="E19062" i="112" s="1"/>
  <c r="E19063" i="112" s="1"/>
  <c r="E19064" i="112" s="1"/>
  <c r="E19065" i="112" s="1"/>
  <c r="E19066" i="112" s="1"/>
  <c r="E19067" i="112" s="1"/>
  <c r="E19068" i="112" s="1"/>
  <c r="E19069" i="112" s="1"/>
  <c r="E19070" i="112" s="1"/>
  <c r="E19071" i="112" s="1"/>
  <c r="E19072" i="112" s="1"/>
  <c r="E19073" i="112" s="1"/>
  <c r="E19074" i="112" s="1"/>
  <c r="E19075" i="112" s="1"/>
  <c r="E19076" i="112" s="1"/>
  <c r="E19077" i="112" s="1"/>
  <c r="E19078" i="112" s="1"/>
  <c r="E19079" i="112" s="1"/>
  <c r="E19080" i="112" s="1"/>
  <c r="E19081" i="112" s="1"/>
  <c r="E19082" i="112" s="1"/>
  <c r="E19083" i="112" s="1"/>
  <c r="E19084" i="112" s="1"/>
  <c r="E19085" i="112" s="1"/>
  <c r="E19086" i="112" s="1"/>
  <c r="E19087" i="112" s="1"/>
  <c r="E19088" i="112" s="1"/>
  <c r="E19089" i="112" s="1"/>
  <c r="E19090" i="112" s="1"/>
  <c r="E19091" i="112" s="1"/>
  <c r="E19092" i="112" s="1"/>
  <c r="E19093" i="112" s="1"/>
  <c r="E19094" i="112" s="1"/>
  <c r="E19095" i="112" s="1"/>
  <c r="E19096" i="112" s="1"/>
  <c r="E19097" i="112" s="1"/>
  <c r="E19098" i="112" s="1"/>
  <c r="E19099" i="112" s="1"/>
  <c r="E19100" i="112" s="1"/>
  <c r="E19101" i="112" s="1"/>
  <c r="E19102" i="112" s="1"/>
  <c r="E19103" i="112" s="1"/>
  <c r="E19104" i="112" s="1"/>
  <c r="E19105" i="112" s="1"/>
  <c r="E19106" i="112" s="1"/>
  <c r="E19107" i="112" s="1"/>
  <c r="E19108" i="112" s="1"/>
  <c r="E19109" i="112" s="1"/>
  <c r="E19110" i="112" s="1"/>
  <c r="E19111" i="112" s="1"/>
  <c r="E19112" i="112" s="1"/>
  <c r="E19113" i="112" s="1"/>
  <c r="E19114" i="112" s="1"/>
  <c r="E19115" i="112" s="1"/>
  <c r="E19116" i="112" s="1"/>
  <c r="E19117" i="112" s="1"/>
  <c r="E19118" i="112" s="1"/>
  <c r="E19119" i="112" s="1"/>
  <c r="E19120" i="112" s="1"/>
  <c r="E19121" i="112" s="1"/>
  <c r="E19122" i="112" s="1"/>
  <c r="E19123" i="112" s="1"/>
  <c r="E19124" i="112" s="1"/>
  <c r="E19125" i="112" s="1"/>
  <c r="E19126" i="112" s="1"/>
  <c r="E19127" i="112" s="1"/>
  <c r="E19128" i="112" s="1"/>
  <c r="E19129" i="112" s="1"/>
  <c r="E19130" i="112" s="1"/>
  <c r="E19131" i="112" s="1"/>
  <c r="E19132" i="112" s="1"/>
  <c r="E19133" i="112" s="1"/>
  <c r="E19134" i="112" s="1"/>
  <c r="E19135" i="112" s="1"/>
  <c r="E19136" i="112" s="1"/>
  <c r="E19137" i="112" s="1"/>
  <c r="E19138" i="112" s="1"/>
  <c r="E19139" i="112" s="1"/>
  <c r="E19140" i="112" s="1"/>
  <c r="E19141" i="112" s="1"/>
  <c r="E19142" i="112" s="1"/>
  <c r="E19143" i="112" s="1"/>
  <c r="E19144" i="112" s="1"/>
  <c r="E19145" i="112" s="1"/>
  <c r="E19146" i="112" s="1"/>
  <c r="E19147" i="112" s="1"/>
  <c r="E19148" i="112" s="1"/>
  <c r="E19149" i="112" s="1"/>
  <c r="E19150" i="112" s="1"/>
  <c r="E19151" i="112" s="1"/>
  <c r="E19152" i="112" s="1"/>
  <c r="E19153" i="112" s="1"/>
  <c r="E19154" i="112" s="1"/>
  <c r="E19155" i="112" s="1"/>
  <c r="E19156" i="112" s="1"/>
  <c r="E19157" i="112" s="1"/>
  <c r="E19158" i="112" s="1"/>
  <c r="E19159" i="112" s="1"/>
  <c r="E19160" i="112" s="1"/>
  <c r="E19161" i="112" s="1"/>
  <c r="E19162" i="112" s="1"/>
  <c r="E19163" i="112" s="1"/>
  <c r="E19164" i="112" s="1"/>
  <c r="E19165" i="112" s="1"/>
  <c r="E19166" i="112" s="1"/>
  <c r="E19167" i="112" s="1"/>
  <c r="E19168" i="112" s="1"/>
  <c r="E19169" i="112" s="1"/>
  <c r="E19170" i="112" s="1"/>
  <c r="E19171" i="112" s="1"/>
  <c r="E19172" i="112" s="1"/>
  <c r="E19173" i="112" s="1"/>
  <c r="E19174" i="112" s="1"/>
  <c r="E19175" i="112" s="1"/>
  <c r="E19176" i="112" s="1"/>
  <c r="E19177" i="112" s="1"/>
  <c r="E19178" i="112" s="1"/>
  <c r="E19179" i="112" s="1"/>
  <c r="E19180" i="112" s="1"/>
  <c r="E19181" i="112" s="1"/>
  <c r="E19182" i="112" s="1"/>
  <c r="E19183" i="112" s="1"/>
  <c r="E19184" i="112" s="1"/>
  <c r="E19185" i="112" s="1"/>
  <c r="E19186" i="112" s="1"/>
  <c r="E19187" i="112" s="1"/>
  <c r="E19188" i="112" s="1"/>
  <c r="E19189" i="112" s="1"/>
  <c r="E19190" i="112" s="1"/>
  <c r="E19191" i="112" s="1"/>
  <c r="E19192" i="112" s="1"/>
  <c r="E19193" i="112" s="1"/>
  <c r="E19194" i="112" s="1"/>
  <c r="E19195" i="112" s="1"/>
  <c r="E19196" i="112" s="1"/>
  <c r="E19197" i="112" s="1"/>
  <c r="E19198" i="112" s="1"/>
  <c r="E19199" i="112" s="1"/>
  <c r="E19200" i="112" s="1"/>
  <c r="E19201" i="112" s="1"/>
  <c r="E19202" i="112" s="1"/>
  <c r="E19203" i="112" s="1"/>
  <c r="E19204" i="112" s="1"/>
  <c r="E19205" i="112" s="1"/>
  <c r="E19206" i="112" s="1"/>
  <c r="E19207" i="112" s="1"/>
  <c r="E19208" i="112" s="1"/>
  <c r="E19209" i="112" s="1"/>
  <c r="E19210" i="112" s="1"/>
  <c r="E19211" i="112" s="1"/>
  <c r="E19212" i="112" s="1"/>
  <c r="E19213" i="112" s="1"/>
  <c r="E19214" i="112" s="1"/>
  <c r="E19215" i="112" s="1"/>
  <c r="E19216" i="112" s="1"/>
  <c r="E19217" i="112" s="1"/>
  <c r="E19218" i="112" s="1"/>
  <c r="E19219" i="112" s="1"/>
  <c r="E19220" i="112" s="1"/>
  <c r="E19221" i="112" s="1"/>
  <c r="E19222" i="112" s="1"/>
  <c r="E19223" i="112" s="1"/>
  <c r="E19224" i="112" s="1"/>
  <c r="E19225" i="112" s="1"/>
  <c r="E19226" i="112" s="1"/>
  <c r="E19227" i="112" s="1"/>
  <c r="E19228" i="112" s="1"/>
  <c r="E19229" i="112" s="1"/>
  <c r="E19230" i="112" s="1"/>
  <c r="E19231" i="112" s="1"/>
  <c r="E19232" i="112" s="1"/>
  <c r="E19233" i="112" s="1"/>
  <c r="E19234" i="112" s="1"/>
  <c r="E19235" i="112" s="1"/>
  <c r="E19236" i="112" s="1"/>
  <c r="E19237" i="112" s="1"/>
  <c r="E19238" i="112" s="1"/>
  <c r="E19239" i="112" s="1"/>
  <c r="E19240" i="112" s="1"/>
  <c r="E19241" i="112" s="1"/>
  <c r="E19242" i="112" s="1"/>
  <c r="E19243" i="112" s="1"/>
  <c r="E19244" i="112" s="1"/>
  <c r="E19245" i="112" s="1"/>
  <c r="E19246" i="112" s="1"/>
  <c r="E19247" i="112" s="1"/>
  <c r="E19248" i="112" s="1"/>
  <c r="E19249" i="112" s="1"/>
  <c r="E19250" i="112" s="1"/>
  <c r="E19251" i="112" s="1"/>
  <c r="E19252" i="112" s="1"/>
  <c r="E19253" i="112" s="1"/>
  <c r="E19254" i="112" s="1"/>
  <c r="E19255" i="112" s="1"/>
  <c r="E19256" i="112" s="1"/>
  <c r="E19257" i="112" s="1"/>
  <c r="E19258" i="112" s="1"/>
  <c r="E19259" i="112" s="1"/>
  <c r="E19260" i="112" s="1"/>
  <c r="E19261" i="112" s="1"/>
  <c r="E19262" i="112" s="1"/>
  <c r="E19263" i="112" s="1"/>
  <c r="E19264" i="112" s="1"/>
  <c r="E19265" i="112" s="1"/>
  <c r="E19266" i="112" s="1"/>
  <c r="E19267" i="112" s="1"/>
  <c r="E19268" i="112" s="1"/>
  <c r="E19269" i="112" s="1"/>
  <c r="E19270" i="112" s="1"/>
  <c r="E19271" i="112" s="1"/>
  <c r="E19272" i="112" s="1"/>
  <c r="E19273" i="112" s="1"/>
  <c r="E19274" i="112" s="1"/>
  <c r="E19275" i="112" s="1"/>
  <c r="E19276" i="112" s="1"/>
  <c r="E19277" i="112" s="1"/>
  <c r="E19278" i="112" s="1"/>
  <c r="E19279" i="112" s="1"/>
  <c r="E19280" i="112" s="1"/>
  <c r="E19281" i="112" s="1"/>
  <c r="E19282" i="112" s="1"/>
  <c r="E19283" i="112" s="1"/>
  <c r="E19284" i="112" s="1"/>
  <c r="E19285" i="112" s="1"/>
  <c r="E19286" i="112" s="1"/>
  <c r="E19287" i="112" s="1"/>
  <c r="E19288" i="112" s="1"/>
  <c r="E19289" i="112" s="1"/>
  <c r="E19290" i="112" s="1"/>
  <c r="E19291" i="112" s="1"/>
  <c r="E19292" i="112" s="1"/>
  <c r="E19293" i="112" s="1"/>
  <c r="E19294" i="112" s="1"/>
  <c r="E19295" i="112" s="1"/>
  <c r="E19296" i="112" s="1"/>
  <c r="E19297" i="112" s="1"/>
  <c r="E19298" i="112" s="1"/>
  <c r="E19299" i="112" s="1"/>
  <c r="E19300" i="112" s="1"/>
  <c r="E19301" i="112" s="1"/>
  <c r="E19302" i="112" s="1"/>
  <c r="E19303" i="112" s="1"/>
  <c r="E19304" i="112" s="1"/>
  <c r="E19305" i="112" s="1"/>
  <c r="E19306" i="112" s="1"/>
  <c r="E19307" i="112" s="1"/>
  <c r="E19308" i="112" s="1"/>
  <c r="E19309" i="112" s="1"/>
  <c r="E19310" i="112" s="1"/>
  <c r="E19311" i="112" s="1"/>
  <c r="E19312" i="112" s="1"/>
  <c r="E19313" i="112" s="1"/>
  <c r="E19314" i="112" s="1"/>
  <c r="E19315" i="112" s="1"/>
  <c r="E19316" i="112" s="1"/>
  <c r="E19317" i="112" s="1"/>
  <c r="E19318" i="112" s="1"/>
  <c r="E19319" i="112" s="1"/>
  <c r="E19320" i="112" s="1"/>
  <c r="E19321" i="112" s="1"/>
  <c r="E19322" i="112" s="1"/>
  <c r="E19323" i="112" s="1"/>
  <c r="E19324" i="112" s="1"/>
  <c r="E19325" i="112" s="1"/>
  <c r="E19326" i="112" s="1"/>
  <c r="E19327" i="112" s="1"/>
  <c r="E19328" i="112" s="1"/>
  <c r="E19329" i="112" s="1"/>
  <c r="E19330" i="112" s="1"/>
  <c r="E19331" i="112" s="1"/>
  <c r="E19332" i="112" s="1"/>
  <c r="E19333" i="112" s="1"/>
  <c r="E19334" i="112" s="1"/>
  <c r="E19335" i="112" s="1"/>
  <c r="E19336" i="112" s="1"/>
  <c r="E19337" i="112" s="1"/>
  <c r="E19338" i="112" s="1"/>
  <c r="E19339" i="112" s="1"/>
  <c r="E19340" i="112" s="1"/>
  <c r="E19341" i="112" s="1"/>
  <c r="E19342" i="112" s="1"/>
  <c r="E19343" i="112" s="1"/>
  <c r="E19344" i="112" s="1"/>
  <c r="E19345" i="112" s="1"/>
  <c r="E19346" i="112" s="1"/>
  <c r="E19347" i="112" s="1"/>
  <c r="E19348" i="112" s="1"/>
  <c r="E19349" i="112" s="1"/>
  <c r="E19350" i="112" s="1"/>
  <c r="E19351" i="112" s="1"/>
  <c r="E19352" i="112" s="1"/>
  <c r="E19353" i="112" s="1"/>
  <c r="E19354" i="112" s="1"/>
  <c r="E19355" i="112" s="1"/>
  <c r="E19356" i="112" s="1"/>
  <c r="E19357" i="112" s="1"/>
  <c r="E19358" i="112" s="1"/>
  <c r="E19359" i="112" s="1"/>
  <c r="E19360" i="112" s="1"/>
  <c r="E19361" i="112" s="1"/>
  <c r="E19362" i="112" s="1"/>
  <c r="E19363" i="112" s="1"/>
  <c r="E19364" i="112" s="1"/>
  <c r="E19365" i="112" s="1"/>
  <c r="E19366" i="112" s="1"/>
  <c r="E19367" i="112" s="1"/>
  <c r="E19368" i="112" s="1"/>
  <c r="E19369" i="112" s="1"/>
  <c r="E19370" i="112" s="1"/>
  <c r="E19371" i="112" s="1"/>
  <c r="E19372" i="112" s="1"/>
  <c r="E19373" i="112" s="1"/>
  <c r="E19374" i="112" s="1"/>
  <c r="E19375" i="112" s="1"/>
  <c r="E19376" i="112" s="1"/>
  <c r="E19377" i="112" s="1"/>
  <c r="E19378" i="112" s="1"/>
  <c r="E19379" i="112" s="1"/>
  <c r="E19380" i="112" s="1"/>
  <c r="E19381" i="112" s="1"/>
  <c r="E19382" i="112" s="1"/>
  <c r="E19383" i="112" s="1"/>
  <c r="E19384" i="112" s="1"/>
  <c r="E19385" i="112" s="1"/>
  <c r="E19386" i="112" s="1"/>
  <c r="E19387" i="112" s="1"/>
  <c r="E19388" i="112" s="1"/>
  <c r="E19389" i="112" s="1"/>
  <c r="E19390" i="112" s="1"/>
  <c r="E19391" i="112" s="1"/>
  <c r="E19392" i="112" s="1"/>
  <c r="E19393" i="112" s="1"/>
  <c r="E19394" i="112" s="1"/>
  <c r="E19395" i="112" s="1"/>
  <c r="E19396" i="112" s="1"/>
  <c r="E19397" i="112" s="1"/>
  <c r="E19398" i="112" s="1"/>
  <c r="E19399" i="112" s="1"/>
  <c r="E19400" i="112" s="1"/>
  <c r="E19401" i="112" s="1"/>
  <c r="E19402" i="112" s="1"/>
  <c r="E19403" i="112" s="1"/>
  <c r="E19404" i="112" s="1"/>
  <c r="E19405" i="112" s="1"/>
  <c r="E19406" i="112" s="1"/>
  <c r="E19407" i="112" s="1"/>
  <c r="E19408" i="112" s="1"/>
  <c r="E19409" i="112" s="1"/>
  <c r="E19410" i="112" s="1"/>
  <c r="E19411" i="112" s="1"/>
  <c r="E19412" i="112" s="1"/>
  <c r="E19413" i="112" s="1"/>
  <c r="E19414" i="112" s="1"/>
  <c r="E19415" i="112" s="1"/>
  <c r="E19416" i="112" s="1"/>
  <c r="E19417" i="112" s="1"/>
  <c r="E19418" i="112" s="1"/>
  <c r="E19419" i="112" s="1"/>
  <c r="E19420" i="112" s="1"/>
  <c r="E19421" i="112" s="1"/>
  <c r="E19422" i="112" s="1"/>
  <c r="E19423" i="112" s="1"/>
  <c r="E19424" i="112" s="1"/>
  <c r="E19425" i="112" s="1"/>
  <c r="E19426" i="112" s="1"/>
  <c r="E19427" i="112" s="1"/>
  <c r="E19428" i="112" s="1"/>
  <c r="E19429" i="112" s="1"/>
  <c r="E19430" i="112" s="1"/>
  <c r="E19431" i="112" s="1"/>
  <c r="E19432" i="112" s="1"/>
  <c r="E19433" i="112" s="1"/>
  <c r="E19434" i="112" s="1"/>
  <c r="E19435" i="112" s="1"/>
  <c r="E19436" i="112" s="1"/>
  <c r="E19437" i="112" s="1"/>
  <c r="E19438" i="112" s="1"/>
  <c r="E19439" i="112" s="1"/>
  <c r="E19440" i="112" s="1"/>
  <c r="E19441" i="112" s="1"/>
  <c r="E19442" i="112" s="1"/>
  <c r="E19443" i="112" s="1"/>
  <c r="E19444" i="112" s="1"/>
  <c r="E19445" i="112" s="1"/>
  <c r="E19446" i="112" s="1"/>
  <c r="E19447" i="112" s="1"/>
  <c r="E19448" i="112" s="1"/>
  <c r="E19449" i="112" s="1"/>
  <c r="E19450" i="112" s="1"/>
  <c r="E19451" i="112" s="1"/>
  <c r="E19452" i="112" s="1"/>
  <c r="E19453" i="112" s="1"/>
  <c r="E19454" i="112" s="1"/>
  <c r="E19455" i="112" s="1"/>
  <c r="E19456" i="112" s="1"/>
  <c r="E19457" i="112" s="1"/>
  <c r="E19458" i="112" s="1"/>
  <c r="E19459" i="112" s="1"/>
  <c r="E19460" i="112" s="1"/>
  <c r="E19461" i="112" s="1"/>
  <c r="E19462" i="112" s="1"/>
  <c r="E19463" i="112" s="1"/>
  <c r="E19464" i="112" s="1"/>
  <c r="E19465" i="112" s="1"/>
  <c r="E19466" i="112" s="1"/>
  <c r="E19467" i="112" s="1"/>
  <c r="E19468" i="112" s="1"/>
  <c r="E19469" i="112" s="1"/>
  <c r="E19470" i="112" s="1"/>
  <c r="E19471" i="112" s="1"/>
  <c r="E19472" i="112" s="1"/>
  <c r="E19473" i="112" s="1"/>
  <c r="E19474" i="112" s="1"/>
  <c r="E19475" i="112" s="1"/>
  <c r="E19476" i="112" s="1"/>
  <c r="E19477" i="112" s="1"/>
  <c r="E19478" i="112" s="1"/>
  <c r="E19479" i="112" s="1"/>
  <c r="E19480" i="112" s="1"/>
  <c r="E19481" i="112" s="1"/>
  <c r="E19482" i="112" s="1"/>
  <c r="E19483" i="112" s="1"/>
  <c r="E19484" i="112" s="1"/>
  <c r="E19485" i="112" s="1"/>
  <c r="E19486" i="112" s="1"/>
  <c r="E19487" i="112" s="1"/>
  <c r="E19488" i="112" s="1"/>
  <c r="E19489" i="112" s="1"/>
  <c r="E19490" i="112" s="1"/>
  <c r="E19491" i="112" s="1"/>
  <c r="E19492" i="112" s="1"/>
  <c r="E19493" i="112" s="1"/>
  <c r="E19494" i="112" s="1"/>
  <c r="E19495" i="112" s="1"/>
  <c r="E19496" i="112" s="1"/>
  <c r="E19497" i="112" s="1"/>
  <c r="E19498" i="112" s="1"/>
  <c r="E19499" i="112" s="1"/>
  <c r="E19500" i="112" s="1"/>
  <c r="E19501" i="112" s="1"/>
  <c r="E19502" i="112" s="1"/>
  <c r="E19503" i="112" s="1"/>
  <c r="E19504" i="112" s="1"/>
  <c r="E19505" i="112" s="1"/>
  <c r="E19506" i="112" s="1"/>
  <c r="E19507" i="112" s="1"/>
  <c r="E19508" i="112" s="1"/>
  <c r="E19509" i="112" s="1"/>
  <c r="E19510" i="112" s="1"/>
  <c r="E19511" i="112" s="1"/>
  <c r="E19512" i="112" s="1"/>
  <c r="E19513" i="112" s="1"/>
  <c r="E19514" i="112" s="1"/>
  <c r="E19515" i="112" s="1"/>
  <c r="E19516" i="112" s="1"/>
  <c r="E19517" i="112" s="1"/>
  <c r="E19518" i="112" s="1"/>
  <c r="E19519" i="112" s="1"/>
  <c r="E19520" i="112" s="1"/>
  <c r="E19521" i="112" s="1"/>
  <c r="E19522" i="112" s="1"/>
  <c r="E19523" i="112" s="1"/>
  <c r="E19524" i="112" s="1"/>
  <c r="E19525" i="112" s="1"/>
  <c r="E19526" i="112" s="1"/>
  <c r="E19527" i="112" s="1"/>
  <c r="E19528" i="112" s="1"/>
  <c r="E19529" i="112" s="1"/>
  <c r="E19530" i="112" s="1"/>
  <c r="E19531" i="112" s="1"/>
  <c r="E19532" i="112" s="1"/>
  <c r="E19533" i="112" s="1"/>
  <c r="E19534" i="112" s="1"/>
  <c r="E19535" i="112" s="1"/>
  <c r="E19536" i="112" s="1"/>
  <c r="E19537" i="112" s="1"/>
  <c r="E19538" i="112" s="1"/>
  <c r="E19539" i="112" s="1"/>
  <c r="E19540" i="112" s="1"/>
  <c r="E19541" i="112" s="1"/>
  <c r="E19542" i="112" s="1"/>
  <c r="E19543" i="112" s="1"/>
  <c r="E19544" i="112" s="1"/>
  <c r="E19545" i="112" s="1"/>
  <c r="E19546" i="112" s="1"/>
  <c r="E19547" i="112" s="1"/>
  <c r="E19548" i="112" s="1"/>
  <c r="E19549" i="112" s="1"/>
  <c r="E19550" i="112" s="1"/>
  <c r="E19551" i="112" s="1"/>
  <c r="E19552" i="112" s="1"/>
  <c r="E19553" i="112" s="1"/>
  <c r="E19554" i="112" s="1"/>
  <c r="E19555" i="112" s="1"/>
  <c r="E19556" i="112" s="1"/>
  <c r="E19557" i="112" s="1"/>
  <c r="E19558" i="112" s="1"/>
  <c r="E19559" i="112" s="1"/>
  <c r="E19560" i="112" s="1"/>
  <c r="E19561" i="112" s="1"/>
  <c r="E19562" i="112" s="1"/>
  <c r="E19563" i="112" s="1"/>
  <c r="E19564" i="112" s="1"/>
  <c r="E19565" i="112" s="1"/>
  <c r="E19566" i="112" s="1"/>
  <c r="E19567" i="112" s="1"/>
  <c r="E19568" i="112" s="1"/>
  <c r="E19569" i="112" s="1"/>
  <c r="E19570" i="112" s="1"/>
  <c r="E19571" i="112" s="1"/>
  <c r="E19572" i="112" s="1"/>
  <c r="E19573" i="112" s="1"/>
  <c r="E19574" i="112" s="1"/>
  <c r="E19575" i="112" s="1"/>
  <c r="E19576" i="112" s="1"/>
  <c r="E19577" i="112" s="1"/>
  <c r="E19578" i="112" s="1"/>
  <c r="E19579" i="112" s="1"/>
  <c r="E19580" i="112" s="1"/>
  <c r="E19581" i="112" s="1"/>
  <c r="E19582" i="112" s="1"/>
  <c r="E19583" i="112" s="1"/>
  <c r="E19584" i="112" s="1"/>
  <c r="E19585" i="112" s="1"/>
  <c r="E19586" i="112" s="1"/>
  <c r="E19587" i="112" s="1"/>
  <c r="E19588" i="112" s="1"/>
  <c r="E19589" i="112" s="1"/>
  <c r="E19590" i="112" s="1"/>
  <c r="E19591" i="112" s="1"/>
  <c r="E19592" i="112" s="1"/>
  <c r="E19593" i="112" s="1"/>
  <c r="E19594" i="112" s="1"/>
  <c r="E19595" i="112" s="1"/>
  <c r="E19596" i="112" s="1"/>
  <c r="E19597" i="112" s="1"/>
  <c r="E19598" i="112" s="1"/>
  <c r="E19599" i="112" s="1"/>
  <c r="E19600" i="112" s="1"/>
  <c r="E19601" i="112" s="1"/>
  <c r="E19602" i="112" s="1"/>
  <c r="E19603" i="112" s="1"/>
  <c r="E19604" i="112" s="1"/>
  <c r="E19605" i="112" s="1"/>
  <c r="E19606" i="112" s="1"/>
  <c r="E19607" i="112" s="1"/>
  <c r="E19608" i="112" s="1"/>
  <c r="E19609" i="112" s="1"/>
  <c r="E19610" i="112" s="1"/>
  <c r="E19611" i="112" s="1"/>
  <c r="E19612" i="112" s="1"/>
  <c r="E19613" i="112" s="1"/>
  <c r="E19614" i="112" s="1"/>
  <c r="E19615" i="112" s="1"/>
  <c r="E19616" i="112" s="1"/>
  <c r="E19617" i="112" s="1"/>
  <c r="E19618" i="112" s="1"/>
  <c r="E19619" i="112" s="1"/>
  <c r="E19620" i="112" s="1"/>
  <c r="E19621" i="112" s="1"/>
  <c r="E19622" i="112" s="1"/>
  <c r="E19623" i="112" s="1"/>
  <c r="E19624" i="112" s="1"/>
  <c r="E19625" i="112" s="1"/>
  <c r="E19626" i="112" s="1"/>
  <c r="E19627" i="112" s="1"/>
  <c r="E19628" i="112" s="1"/>
  <c r="E19629" i="112" s="1"/>
  <c r="E19630" i="112" s="1"/>
  <c r="E19631" i="112" s="1"/>
  <c r="E19632" i="112" s="1"/>
  <c r="E19633" i="112" s="1"/>
  <c r="E19634" i="112" s="1"/>
  <c r="E19635" i="112" s="1"/>
  <c r="E19636" i="112" s="1"/>
  <c r="E19637" i="112" s="1"/>
  <c r="E19638" i="112" s="1"/>
  <c r="E19639" i="112" s="1"/>
  <c r="E19640" i="112" s="1"/>
  <c r="E19641" i="112" s="1"/>
  <c r="E19642" i="112" s="1"/>
  <c r="E19643" i="112" s="1"/>
  <c r="E19644" i="112" s="1"/>
  <c r="E19645" i="112" s="1"/>
  <c r="E19646" i="112" s="1"/>
  <c r="E19647" i="112" s="1"/>
  <c r="E19648" i="112" s="1"/>
  <c r="E19649" i="112" s="1"/>
  <c r="E19650" i="112" s="1"/>
  <c r="E19651" i="112" s="1"/>
  <c r="E19652" i="112" s="1"/>
  <c r="E19653" i="112" s="1"/>
  <c r="E19654" i="112" s="1"/>
  <c r="E19655" i="112" s="1"/>
  <c r="E19656" i="112" s="1"/>
  <c r="E19657" i="112" s="1"/>
  <c r="E19658" i="112" s="1"/>
  <c r="E19659" i="112" s="1"/>
  <c r="E19660" i="112" s="1"/>
  <c r="E19661" i="112" s="1"/>
  <c r="E19662" i="112" s="1"/>
  <c r="E19663" i="112" s="1"/>
  <c r="E19664" i="112" s="1"/>
  <c r="E19665" i="112" s="1"/>
  <c r="E19666" i="112" s="1"/>
  <c r="E19667" i="112" s="1"/>
  <c r="E19668" i="112" s="1"/>
  <c r="E19669" i="112" s="1"/>
  <c r="E19670" i="112" s="1"/>
  <c r="E19671" i="112" s="1"/>
  <c r="E19672" i="112" s="1"/>
  <c r="E19673" i="112" s="1"/>
  <c r="E19674" i="112" s="1"/>
  <c r="E19675" i="112" s="1"/>
  <c r="E19676" i="112" s="1"/>
  <c r="E19677" i="112" s="1"/>
  <c r="E19678" i="112" s="1"/>
  <c r="E19679" i="112" s="1"/>
  <c r="E19680" i="112" s="1"/>
  <c r="E19681" i="112" s="1"/>
  <c r="E19682" i="112" s="1"/>
  <c r="E19683" i="112" s="1"/>
  <c r="E19684" i="112" s="1"/>
  <c r="E19685" i="112" s="1"/>
  <c r="E19686" i="112" s="1"/>
  <c r="E19687" i="112" s="1"/>
  <c r="E19688" i="112" s="1"/>
  <c r="E19689" i="112" s="1"/>
  <c r="E19690" i="112" s="1"/>
  <c r="E19691" i="112" s="1"/>
  <c r="E19692" i="112" s="1"/>
  <c r="E19693" i="112" s="1"/>
  <c r="E19694" i="112" s="1"/>
  <c r="E19695" i="112" s="1"/>
  <c r="E19696" i="112" s="1"/>
  <c r="E19697" i="112" s="1"/>
  <c r="E19698" i="112" s="1"/>
  <c r="E19699" i="112" s="1"/>
  <c r="E19700" i="112" s="1"/>
  <c r="E19701" i="112" s="1"/>
  <c r="E19702" i="112" s="1"/>
  <c r="E19703" i="112" s="1"/>
  <c r="E19704" i="112" s="1"/>
  <c r="E19705" i="112" s="1"/>
  <c r="E19706" i="112" s="1"/>
  <c r="E19707" i="112" s="1"/>
  <c r="E19708" i="112" s="1"/>
  <c r="E19709" i="112" s="1"/>
  <c r="E19710" i="112" s="1"/>
  <c r="E19711" i="112" s="1"/>
  <c r="E19712" i="112" s="1"/>
  <c r="E19713" i="112" s="1"/>
  <c r="E19714" i="112" s="1"/>
  <c r="E19715" i="112" s="1"/>
  <c r="E19716" i="112" s="1"/>
  <c r="E19717" i="112" s="1"/>
  <c r="E19718" i="112" s="1"/>
  <c r="E19719" i="112" s="1"/>
  <c r="E19720" i="112" s="1"/>
  <c r="E19721" i="112" s="1"/>
  <c r="E19722" i="112" s="1"/>
  <c r="E19723" i="112" s="1"/>
  <c r="E19724" i="112" s="1"/>
  <c r="E19725" i="112" s="1"/>
  <c r="E19726" i="112" s="1"/>
  <c r="E19727" i="112" s="1"/>
  <c r="E19728" i="112" s="1"/>
  <c r="E19729" i="112" s="1"/>
  <c r="E19730" i="112" s="1"/>
  <c r="E19731" i="112" s="1"/>
  <c r="E19732" i="112" s="1"/>
  <c r="E19733" i="112" s="1"/>
  <c r="E19734" i="112" s="1"/>
  <c r="E19735" i="112" s="1"/>
  <c r="E19736" i="112" s="1"/>
  <c r="E19737" i="112" s="1"/>
  <c r="E19738" i="112" s="1"/>
  <c r="E19739" i="112" s="1"/>
  <c r="E19740" i="112" s="1"/>
  <c r="E19741" i="112" s="1"/>
  <c r="E19742" i="112" s="1"/>
  <c r="E19743" i="112" s="1"/>
  <c r="E19744" i="112" s="1"/>
  <c r="E19745" i="112" s="1"/>
  <c r="E19746" i="112" s="1"/>
  <c r="E19747" i="112" s="1"/>
  <c r="E19748" i="112" s="1"/>
  <c r="E19749" i="112" s="1"/>
  <c r="E19750" i="112" s="1"/>
  <c r="E19751" i="112" s="1"/>
  <c r="E19752" i="112" s="1"/>
  <c r="E19753" i="112" s="1"/>
  <c r="E19754" i="112" s="1"/>
  <c r="E19755" i="112" s="1"/>
  <c r="E19756" i="112" s="1"/>
  <c r="E19757" i="112" s="1"/>
  <c r="E19758" i="112" s="1"/>
  <c r="E19759" i="112" s="1"/>
  <c r="E19760" i="112" s="1"/>
  <c r="E19761" i="112" s="1"/>
  <c r="E19762" i="112" s="1"/>
  <c r="E19763" i="112" s="1"/>
  <c r="E19764" i="112" s="1"/>
  <c r="E19765" i="112" s="1"/>
  <c r="E19766" i="112" s="1"/>
  <c r="E19767" i="112" s="1"/>
  <c r="E19768" i="112" s="1"/>
  <c r="E19769" i="112" s="1"/>
  <c r="E19770" i="112" s="1"/>
  <c r="E19771" i="112" s="1"/>
  <c r="E19772" i="112" s="1"/>
  <c r="E19773" i="112" s="1"/>
  <c r="E19774" i="112" s="1"/>
  <c r="E19775" i="112" s="1"/>
  <c r="E19776" i="112" s="1"/>
  <c r="E19777" i="112" s="1"/>
  <c r="E19778" i="112" s="1"/>
  <c r="E19779" i="112" s="1"/>
  <c r="E19780" i="112" s="1"/>
  <c r="E19781" i="112" s="1"/>
  <c r="E19782" i="112" s="1"/>
  <c r="E19783" i="112" s="1"/>
  <c r="E19784" i="112" s="1"/>
  <c r="E19785" i="112" s="1"/>
  <c r="E19786" i="112" s="1"/>
  <c r="E19787" i="112" s="1"/>
  <c r="E19788" i="112" s="1"/>
  <c r="E19789" i="112" s="1"/>
  <c r="E19790" i="112" s="1"/>
  <c r="E19791" i="112" s="1"/>
  <c r="E19792" i="112" s="1"/>
  <c r="E19793" i="112" s="1"/>
  <c r="E19794" i="112" s="1"/>
  <c r="E19795" i="112" s="1"/>
  <c r="E19796" i="112" s="1"/>
  <c r="E19797" i="112" s="1"/>
  <c r="E19798" i="112" s="1"/>
  <c r="E19799" i="112" s="1"/>
  <c r="E19800" i="112" s="1"/>
  <c r="E19801" i="112" s="1"/>
  <c r="E19802" i="112" s="1"/>
  <c r="E19803" i="112" s="1"/>
  <c r="E19804" i="112" s="1"/>
  <c r="E19805" i="112" s="1"/>
  <c r="E19806" i="112" s="1"/>
  <c r="E19807" i="112" s="1"/>
  <c r="E19808" i="112" s="1"/>
  <c r="E19809" i="112" s="1"/>
  <c r="E19810" i="112" s="1"/>
  <c r="E19811" i="112" s="1"/>
  <c r="E19812" i="112" s="1"/>
  <c r="E19813" i="112" s="1"/>
  <c r="E19814" i="112" s="1"/>
  <c r="E19815" i="112" s="1"/>
  <c r="E19816" i="112" s="1"/>
  <c r="E19817" i="112" s="1"/>
  <c r="E19818" i="112" s="1"/>
  <c r="E19819" i="112" s="1"/>
  <c r="E19820" i="112" s="1"/>
  <c r="E19821" i="112" s="1"/>
  <c r="E19822" i="112" s="1"/>
  <c r="E19823" i="112" s="1"/>
  <c r="E19824" i="112" s="1"/>
  <c r="E19825" i="112" s="1"/>
  <c r="E19826" i="112" s="1"/>
  <c r="E19827" i="112" s="1"/>
  <c r="E19828" i="112" s="1"/>
  <c r="E19829" i="112" s="1"/>
  <c r="E19830" i="112" s="1"/>
  <c r="E19831" i="112" s="1"/>
  <c r="E19832" i="112" s="1"/>
  <c r="E19833" i="112" s="1"/>
  <c r="E19834" i="112" s="1"/>
  <c r="E19835" i="112" s="1"/>
  <c r="E19836" i="112" s="1"/>
  <c r="E19837" i="112" s="1"/>
  <c r="E19838" i="112" s="1"/>
  <c r="E19839" i="112" s="1"/>
  <c r="E19840" i="112" s="1"/>
  <c r="E19841" i="112" s="1"/>
  <c r="E19842" i="112" s="1"/>
  <c r="E19843" i="112" s="1"/>
  <c r="E19844" i="112" s="1"/>
  <c r="E19845" i="112" s="1"/>
  <c r="E19846" i="112" s="1"/>
  <c r="E19847" i="112" s="1"/>
  <c r="E19848" i="112" s="1"/>
  <c r="E19849" i="112" s="1"/>
  <c r="E19850" i="112" s="1"/>
  <c r="E19851" i="112" s="1"/>
  <c r="E19852" i="112" s="1"/>
  <c r="E19853" i="112" s="1"/>
  <c r="E19854" i="112" s="1"/>
  <c r="E19855" i="112" s="1"/>
  <c r="E19856" i="112" s="1"/>
  <c r="E19857" i="112" s="1"/>
  <c r="E19858" i="112" s="1"/>
  <c r="E19859" i="112" s="1"/>
  <c r="E19860" i="112" s="1"/>
  <c r="E19861" i="112" s="1"/>
  <c r="E19862" i="112" s="1"/>
  <c r="E19863" i="112" s="1"/>
  <c r="E19864" i="112" s="1"/>
  <c r="E19865" i="112" s="1"/>
  <c r="E19866" i="112" s="1"/>
  <c r="E19867" i="112" s="1"/>
  <c r="E19868" i="112" s="1"/>
  <c r="E19869" i="112" s="1"/>
  <c r="E19870" i="112" s="1"/>
  <c r="E19871" i="112" s="1"/>
  <c r="E19872" i="112" s="1"/>
  <c r="E19873" i="112" s="1"/>
  <c r="E19874" i="112" s="1"/>
  <c r="E19875" i="112" s="1"/>
  <c r="E19876" i="112" s="1"/>
  <c r="E19877" i="112" s="1"/>
  <c r="E19878" i="112" s="1"/>
  <c r="E19879" i="112" s="1"/>
  <c r="E19880" i="112" s="1"/>
  <c r="E19881" i="112" s="1"/>
  <c r="E19882" i="112" s="1"/>
  <c r="E19883" i="112" s="1"/>
  <c r="E19884" i="112" s="1"/>
  <c r="E19885" i="112" s="1"/>
  <c r="E19886" i="112" s="1"/>
  <c r="E19887" i="112" s="1"/>
  <c r="E19888" i="112" s="1"/>
  <c r="E19889" i="112" s="1"/>
  <c r="E19890" i="112" s="1"/>
  <c r="E19891" i="112" s="1"/>
  <c r="E19892" i="112" s="1"/>
  <c r="E19893" i="112" s="1"/>
  <c r="E19894" i="112" s="1"/>
  <c r="E19895" i="112" s="1"/>
  <c r="E19896" i="112" s="1"/>
  <c r="E19897" i="112" s="1"/>
  <c r="E19898" i="112" s="1"/>
  <c r="E19899" i="112" s="1"/>
  <c r="E19900" i="112" s="1"/>
  <c r="E19901" i="112" s="1"/>
  <c r="E19902" i="112" s="1"/>
  <c r="E19903" i="112" s="1"/>
  <c r="E19904" i="112" s="1"/>
  <c r="E19905" i="112" s="1"/>
  <c r="E19906" i="112" s="1"/>
  <c r="E19907" i="112" s="1"/>
  <c r="E19908" i="112" s="1"/>
  <c r="E19909" i="112" s="1"/>
  <c r="E19910" i="112" s="1"/>
  <c r="E19911" i="112" s="1"/>
  <c r="E19912" i="112" s="1"/>
  <c r="E19913" i="112" s="1"/>
  <c r="E19914" i="112" s="1"/>
  <c r="E19915" i="112" s="1"/>
  <c r="E19916" i="112" s="1"/>
  <c r="E19917" i="112" s="1"/>
  <c r="E19918" i="112" s="1"/>
  <c r="E19919" i="112" s="1"/>
  <c r="E19920" i="112" s="1"/>
  <c r="E19921" i="112" s="1"/>
  <c r="E19922" i="112" s="1"/>
  <c r="E19923" i="112" s="1"/>
  <c r="E19924" i="112" s="1"/>
  <c r="E19925" i="112" s="1"/>
  <c r="E19926" i="112" s="1"/>
  <c r="E19927" i="112" s="1"/>
  <c r="E19928" i="112" s="1"/>
  <c r="E19929" i="112" s="1"/>
  <c r="E19930" i="112" s="1"/>
  <c r="E19931" i="112" s="1"/>
  <c r="E19932" i="112" s="1"/>
  <c r="E19933" i="112" s="1"/>
  <c r="E19934" i="112" s="1"/>
  <c r="E19935" i="112" s="1"/>
  <c r="E19936" i="112" s="1"/>
  <c r="E19937" i="112" s="1"/>
  <c r="E19938" i="112" s="1"/>
  <c r="E19939" i="112" s="1"/>
  <c r="E19940" i="112" s="1"/>
  <c r="E19941" i="112" s="1"/>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C92" i="17"/>
  <c r="C93" i="17"/>
  <c r="A54" i="96"/>
  <c r="A55" i="96" s="1"/>
  <c r="A56" i="96" s="1"/>
  <c r="A57" i="96" s="1"/>
  <c r="A58" i="96" s="1"/>
  <c r="A59" i="96" s="1"/>
  <c r="A60" i="96" s="1"/>
  <c r="A61" i="96" s="1"/>
  <c r="A62" i="96" s="1"/>
  <c r="A63" i="96" s="1"/>
  <c r="A64" i="96" s="1"/>
  <c r="A65" i="96" s="1"/>
  <c r="A66" i="96" s="1"/>
  <c r="A67" i="96" s="1"/>
  <c r="A68" i="96" s="1"/>
  <c r="A69" i="96" s="1"/>
  <c r="A132" i="6"/>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60" i="101"/>
  <c r="A61" i="101" s="1"/>
  <c r="A9" i="101"/>
  <c r="A11" i="101" s="1"/>
  <c r="A12" i="101" s="1"/>
  <c r="A13" i="101" s="1"/>
  <c r="A14" i="101" s="1"/>
  <c r="A15" i="101" s="1"/>
  <c r="A16" i="101" s="1"/>
  <c r="A17" i="101" s="1"/>
  <c r="A18" i="101" s="1"/>
  <c r="A19" i="101" s="1"/>
  <c r="A20" i="101" s="1"/>
  <c r="A21" i="101" s="1"/>
  <c r="A22" i="101" s="1"/>
  <c r="A23" i="101" s="1"/>
  <c r="A24" i="101" s="1"/>
  <c r="A25" i="101" s="1"/>
  <c r="A26" i="101" s="1"/>
  <c r="A27" i="101" s="1"/>
  <c r="A28" i="101" s="1"/>
  <c r="A29" i="101" s="1"/>
  <c r="A30" i="101" s="1"/>
  <c r="A31" i="101" s="1"/>
  <c r="A32" i="101" s="1"/>
  <c r="A33" i="101" s="1"/>
  <c r="A34" i="101" s="1"/>
  <c r="A35" i="101" s="1"/>
  <c r="A36" i="101" s="1"/>
  <c r="A37" i="101" s="1"/>
  <c r="A38" i="101" s="1"/>
  <c r="A39" i="101" s="1"/>
  <c r="A40" i="101" s="1"/>
  <c r="A41" i="101" s="1"/>
  <c r="A42" i="101" s="1"/>
  <c r="A43" i="101" s="1"/>
  <c r="A44" i="101" s="1"/>
  <c r="A45" i="101" s="1"/>
  <c r="A46" i="101" s="1"/>
  <c r="A47" i="101" s="1"/>
  <c r="A48" i="101" s="1"/>
  <c r="A49" i="101" s="1"/>
  <c r="A50" i="101" s="1"/>
  <c r="A51" i="101" s="1"/>
  <c r="A52" i="101" s="1"/>
  <c r="A53" i="101" s="1"/>
  <c r="A54" i="101" s="1"/>
  <c r="A55" i="101" s="1"/>
  <c r="A56" i="101" s="1"/>
  <c r="A57" i="101" s="1"/>
  <c r="A58" i="101" s="1"/>
  <c r="A59" i="101" s="1"/>
  <c r="A4" i="101"/>
  <c r="A5" i="101" s="1"/>
  <c r="A6" i="101" s="1"/>
  <c r="A16" i="3"/>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46" i="18"/>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W108" i="4" l="1"/>
  <c r="F3659" i="110"/>
  <c r="F3660" i="110" s="1"/>
  <c r="F3661" i="110" s="1"/>
  <c r="F3662" i="110" s="1"/>
  <c r="F3663" i="110" s="1"/>
  <c r="F3664" i="110" s="1"/>
  <c r="F3665" i="110" s="1"/>
  <c r="F3666" i="110" s="1"/>
  <c r="F3667" i="110" s="1"/>
  <c r="F3668" i="110" s="1"/>
  <c r="F3669" i="110" s="1"/>
  <c r="F3670" i="110" s="1"/>
  <c r="F3671" i="110" s="1"/>
  <c r="F3672" i="110" s="1"/>
  <c r="F3673" i="110" s="1"/>
  <c r="F3674" i="110" s="1"/>
  <c r="F3675" i="110" s="1"/>
  <c r="F3676" i="110" s="1"/>
  <c r="F3677" i="110" s="1"/>
  <c r="F3678" i="110" s="1"/>
  <c r="F3679" i="110" s="1"/>
  <c r="F3680" i="110" s="1"/>
  <c r="F3681" i="110" s="1"/>
  <c r="F3682" i="110" s="1"/>
  <c r="F3683" i="110" s="1"/>
  <c r="F3684" i="110" s="1"/>
  <c r="F3685" i="110" s="1"/>
  <c r="F3686" i="110" s="1"/>
  <c r="F3687" i="110" s="1"/>
  <c r="F3688" i="110" s="1"/>
  <c r="F3689" i="110" s="1"/>
  <c r="F3690" i="110" s="1"/>
  <c r="F3691" i="110" s="1"/>
  <c r="F3692" i="110" s="1"/>
  <c r="F3693" i="110" s="1"/>
  <c r="F3694" i="110" s="1"/>
  <c r="F3695" i="110" s="1"/>
  <c r="F3696" i="110" s="1"/>
  <c r="F3697" i="110" s="1"/>
  <c r="F3698" i="110" s="1"/>
  <c r="F3699" i="110" s="1"/>
  <c r="F3700" i="110" s="1"/>
  <c r="F3701" i="110" s="1"/>
  <c r="F3702" i="110" s="1"/>
  <c r="F3703" i="110" s="1"/>
  <c r="F3704" i="110" s="1"/>
  <c r="F3705" i="110" s="1"/>
  <c r="F3706" i="110" s="1"/>
  <c r="F3707" i="110" s="1"/>
  <c r="F3708" i="110" s="1"/>
  <c r="F3709" i="110" s="1"/>
  <c r="F3710" i="110" s="1"/>
  <c r="F3711" i="110" s="1"/>
  <c r="F3712" i="110" s="1"/>
  <c r="F3713" i="110" s="1"/>
  <c r="F3714" i="110" s="1"/>
  <c r="F3715" i="110" s="1"/>
  <c r="F3716" i="110" s="1"/>
  <c r="F3717" i="110" s="1"/>
  <c r="F3718" i="110" s="1"/>
  <c r="F3719" i="110" s="1"/>
  <c r="F3720" i="110" s="1"/>
  <c r="F3721" i="110" s="1"/>
  <c r="F3722" i="110" s="1"/>
  <c r="F3723" i="110" s="1"/>
  <c r="F3724" i="110" s="1"/>
  <c r="F3725" i="110" s="1"/>
  <c r="F3726" i="110" s="1"/>
  <c r="F3727" i="110" s="1"/>
  <c r="F3728" i="110" s="1"/>
  <c r="F3729" i="110" s="1"/>
  <c r="F3730" i="110" s="1"/>
  <c r="F3731" i="110" s="1"/>
  <c r="F3732" i="110" s="1"/>
  <c r="F3733" i="110" s="1"/>
  <c r="F3734" i="110" s="1"/>
  <c r="F3735" i="110" s="1"/>
  <c r="F3736" i="110" s="1"/>
  <c r="F3737" i="110" s="1"/>
  <c r="F3738" i="110" s="1"/>
  <c r="F3739" i="110" s="1"/>
  <c r="F3740" i="110" s="1"/>
  <c r="F3741" i="110" s="1"/>
  <c r="F3742" i="110" s="1"/>
  <c r="F3743" i="110" s="1"/>
  <c r="F3744" i="110" s="1"/>
  <c r="F3745" i="110" s="1"/>
  <c r="F3746" i="110" s="1"/>
  <c r="F3747" i="110" s="1"/>
  <c r="F3748" i="110" s="1"/>
  <c r="F3749" i="110" s="1"/>
  <c r="F3750" i="110" s="1"/>
  <c r="F3751" i="110" s="1"/>
  <c r="F3752" i="110" s="1"/>
  <c r="F3753" i="110" s="1"/>
  <c r="F3754" i="110" s="1"/>
  <c r="F3755" i="110" s="1"/>
  <c r="F3756" i="110" s="1"/>
  <c r="F3757" i="110" s="1"/>
  <c r="F3758" i="110" s="1"/>
  <c r="F3759" i="110" s="1"/>
  <c r="F3760" i="110" s="1"/>
  <c r="F3761" i="110" s="1"/>
  <c r="F3762" i="110" s="1"/>
  <c r="F3763" i="110" s="1"/>
  <c r="F3764" i="110" s="1"/>
  <c r="F3765" i="110" s="1"/>
  <c r="F3766" i="110" s="1"/>
  <c r="F3767" i="110" s="1"/>
  <c r="F3768" i="110" s="1"/>
  <c r="F3769" i="110" s="1"/>
  <c r="F3770" i="110" s="1"/>
  <c r="F3771" i="110" s="1"/>
  <c r="F3772" i="110" s="1"/>
  <c r="F3773" i="110" s="1"/>
  <c r="F3774" i="110" s="1"/>
  <c r="F3775" i="110" s="1"/>
  <c r="F3776" i="110" s="1"/>
  <c r="F3777" i="110" s="1"/>
  <c r="F3778" i="110" s="1"/>
  <c r="F3779" i="110" s="1"/>
  <c r="F3780" i="110" s="1"/>
  <c r="F3781" i="110" s="1"/>
  <c r="F3782" i="110" s="1"/>
  <c r="F3783" i="110" s="1"/>
  <c r="F3784" i="110" s="1"/>
  <c r="F3785" i="110" s="1"/>
  <c r="F3786" i="110" s="1"/>
  <c r="F3787" i="110" s="1"/>
  <c r="F3788" i="110" s="1"/>
  <c r="F3789" i="110" s="1"/>
  <c r="F3790" i="110" s="1"/>
  <c r="F3791" i="110" s="1"/>
  <c r="F3792" i="110" s="1"/>
  <c r="F3793" i="110" s="1"/>
  <c r="F3794" i="110" s="1"/>
  <c r="F3795" i="110" s="1"/>
  <c r="F3796" i="110" s="1"/>
  <c r="F3797" i="110" s="1"/>
  <c r="F3798" i="110" s="1"/>
  <c r="F3799" i="110" s="1"/>
  <c r="F3800" i="110" s="1"/>
  <c r="F3801" i="110" s="1"/>
  <c r="F3802" i="110" s="1"/>
  <c r="F3803" i="110" s="1"/>
  <c r="F3804" i="110" s="1"/>
  <c r="F3805" i="110" s="1"/>
  <c r="F3806" i="110" s="1"/>
  <c r="F3807" i="110" s="1"/>
  <c r="F3808" i="110" s="1"/>
  <c r="F3809" i="110" s="1"/>
  <c r="F3810" i="110" s="1"/>
  <c r="F3811" i="110" s="1"/>
  <c r="F3812" i="110" s="1"/>
  <c r="F3813" i="110" s="1"/>
  <c r="F3814" i="110" s="1"/>
  <c r="F3815" i="110" s="1"/>
  <c r="F3816" i="110" s="1"/>
  <c r="F3817" i="110" s="1"/>
  <c r="F3818" i="110" s="1"/>
  <c r="F3819" i="110" s="1"/>
  <c r="F3820" i="110" s="1"/>
  <c r="F3821" i="110" s="1"/>
  <c r="F3822" i="110" s="1"/>
  <c r="F3823" i="110" s="1"/>
  <c r="F3824" i="110" s="1"/>
  <c r="F3825" i="110" s="1"/>
  <c r="F3826" i="110" s="1"/>
  <c r="F3827" i="110" s="1"/>
  <c r="F3828" i="110" s="1"/>
  <c r="F3829" i="110" s="1"/>
  <c r="F3830" i="110" s="1"/>
  <c r="F3831" i="110" s="1"/>
  <c r="F3832" i="110" s="1"/>
  <c r="F3833" i="110" s="1"/>
  <c r="F3834" i="110" s="1"/>
  <c r="F3835" i="110" s="1"/>
  <c r="F3836" i="110" s="1"/>
  <c r="F3837" i="110" s="1"/>
  <c r="F3838" i="110" s="1"/>
  <c r="F3839" i="110" s="1"/>
  <c r="F3840" i="110" s="1"/>
  <c r="F3841" i="110" s="1"/>
  <c r="F3842" i="110" s="1"/>
  <c r="F3843" i="110" s="1"/>
  <c r="F3844" i="110" s="1"/>
  <c r="F3845" i="110" s="1"/>
  <c r="F3846" i="110" s="1"/>
  <c r="F3847" i="110" s="1"/>
  <c r="F3848" i="110" s="1"/>
  <c r="F3849" i="110" s="1"/>
  <c r="F3850" i="110" s="1"/>
  <c r="F3851" i="110" s="1"/>
  <c r="F3852" i="110" s="1"/>
  <c r="F3853" i="110" s="1"/>
  <c r="F3854" i="110" s="1"/>
  <c r="F3855" i="110" s="1"/>
  <c r="F3856" i="110" s="1"/>
  <c r="F3857" i="110" s="1"/>
  <c r="F3858" i="110" s="1"/>
  <c r="F3859" i="110" s="1"/>
  <c r="F3860" i="110" s="1"/>
  <c r="F3861" i="110" s="1"/>
  <c r="F3862" i="110" s="1"/>
  <c r="F3863" i="110" s="1"/>
  <c r="F3864" i="110" s="1"/>
  <c r="F3865" i="110" s="1"/>
  <c r="F3866" i="110" s="1"/>
  <c r="F3867" i="110" s="1"/>
  <c r="F3868" i="110" s="1"/>
  <c r="F3869" i="110" s="1"/>
  <c r="F3870" i="110" s="1"/>
  <c r="F3871" i="110" s="1"/>
  <c r="F3872" i="110" s="1"/>
  <c r="F3873" i="110" s="1"/>
  <c r="F3874" i="110" s="1"/>
  <c r="F3875" i="110" s="1"/>
  <c r="F3876" i="110" s="1"/>
  <c r="F3877" i="110" s="1"/>
  <c r="F3878" i="110" s="1"/>
  <c r="F3879" i="110" s="1"/>
  <c r="F3880" i="110" s="1"/>
  <c r="F3881" i="110" s="1"/>
  <c r="F3882" i="110" s="1"/>
  <c r="F3883" i="110" s="1"/>
  <c r="F3884" i="110" s="1"/>
  <c r="F3885" i="110" s="1"/>
  <c r="F3886" i="110" s="1"/>
  <c r="F3887" i="110" s="1"/>
  <c r="F3888" i="110" s="1"/>
  <c r="F3889" i="110" s="1"/>
  <c r="F3890" i="110" s="1"/>
  <c r="F3891" i="110" s="1"/>
  <c r="F3892" i="110" s="1"/>
  <c r="F3893" i="110" s="1"/>
  <c r="F3894" i="110" s="1"/>
  <c r="F3895" i="110" s="1"/>
  <c r="F3896" i="110" s="1"/>
  <c r="F3897" i="110" s="1"/>
  <c r="F3898" i="110" s="1"/>
  <c r="F3899" i="110" s="1"/>
  <c r="F3900" i="110" s="1"/>
  <c r="F3901" i="110" s="1"/>
  <c r="F3902" i="110" s="1"/>
  <c r="F3903" i="110" s="1"/>
  <c r="F3904" i="110" s="1"/>
  <c r="F3905" i="110" s="1"/>
  <c r="F3906" i="110" s="1"/>
  <c r="F3907" i="110" s="1"/>
  <c r="F3908" i="110" s="1"/>
  <c r="F3909" i="110" s="1"/>
  <c r="F3910" i="110" s="1"/>
  <c r="F3911" i="110" s="1"/>
  <c r="F3912" i="110" s="1"/>
  <c r="F3913" i="110" s="1"/>
  <c r="F3914" i="110" s="1"/>
  <c r="F3915" i="110" s="1"/>
  <c r="F3916" i="110" s="1"/>
  <c r="F3917" i="110" s="1"/>
  <c r="F3918" i="110" s="1"/>
  <c r="F3919" i="110" s="1"/>
  <c r="F3920" i="110" s="1"/>
  <c r="F3921" i="110" s="1"/>
  <c r="F3922" i="110" s="1"/>
  <c r="F3923" i="110" s="1"/>
  <c r="F3924" i="110" s="1"/>
  <c r="F3925" i="110" s="1"/>
  <c r="F3926" i="110" s="1"/>
  <c r="F3927" i="110" s="1"/>
  <c r="F3928" i="110" s="1"/>
  <c r="F3929" i="110" s="1"/>
  <c r="F3930" i="110" s="1"/>
  <c r="F3931" i="110" s="1"/>
  <c r="F3932" i="110" s="1"/>
  <c r="F3933" i="110" s="1"/>
  <c r="F3934" i="110" s="1"/>
  <c r="F3935" i="110" s="1"/>
  <c r="F3936" i="110" s="1"/>
  <c r="F3937" i="110" s="1"/>
  <c r="F3938" i="110" s="1"/>
  <c r="F3939" i="110" s="1"/>
  <c r="F3940" i="110" s="1"/>
  <c r="F3941" i="110" s="1"/>
  <c r="F3942" i="110" s="1"/>
  <c r="F3943" i="110" s="1"/>
  <c r="F3944" i="110" s="1"/>
  <c r="F3945" i="110" s="1"/>
  <c r="F3946" i="110" s="1"/>
  <c r="F3947" i="110" s="1"/>
  <c r="F3948" i="110" s="1"/>
  <c r="F3949" i="110" s="1"/>
  <c r="F3950" i="110" s="1"/>
  <c r="F3951" i="110" s="1"/>
  <c r="F3952" i="110" s="1"/>
  <c r="F3953" i="110" s="1"/>
  <c r="F3954" i="110" s="1"/>
  <c r="F3955" i="110" s="1"/>
  <c r="F3956" i="110" s="1"/>
  <c r="F3957" i="110" s="1"/>
  <c r="F3958" i="110" s="1"/>
  <c r="F3959" i="110" s="1"/>
  <c r="F3960" i="110" s="1"/>
  <c r="F3961" i="110" s="1"/>
  <c r="F3962" i="110" s="1"/>
  <c r="F3963" i="110" s="1"/>
  <c r="F3964" i="110" s="1"/>
  <c r="F3965" i="110" s="1"/>
  <c r="F3966" i="110" s="1"/>
  <c r="F3967" i="110" s="1"/>
  <c r="F3968" i="110" s="1"/>
  <c r="F3969" i="110" s="1"/>
  <c r="F3970" i="110" s="1"/>
  <c r="F3971" i="110" s="1"/>
  <c r="F3972" i="110" s="1"/>
  <c r="F3973" i="110" s="1"/>
  <c r="F3974" i="110" s="1"/>
  <c r="F3975" i="110" s="1"/>
  <c r="F3976" i="110" s="1"/>
  <c r="F3977" i="110" s="1"/>
  <c r="F3978" i="110" s="1"/>
  <c r="F3979" i="110" s="1"/>
  <c r="F3980" i="110" s="1"/>
  <c r="F3981" i="110" s="1"/>
  <c r="F3982" i="110" s="1"/>
  <c r="F3983" i="110" s="1"/>
  <c r="F3984" i="110" s="1"/>
  <c r="F3985" i="110" s="1"/>
  <c r="F3986" i="110" s="1"/>
  <c r="F3987" i="110" s="1"/>
  <c r="F3988" i="110" s="1"/>
  <c r="F3989" i="110" s="1"/>
  <c r="F3990" i="110" s="1"/>
  <c r="F3991" i="110" s="1"/>
  <c r="F3992" i="110" s="1"/>
  <c r="F3993" i="110" s="1"/>
  <c r="F3994" i="110" s="1"/>
  <c r="F3995" i="110" s="1"/>
  <c r="F3996" i="110" s="1"/>
  <c r="F3997" i="110" s="1"/>
  <c r="F3998" i="110" s="1"/>
  <c r="F3999" i="110" s="1"/>
  <c r="F4000" i="110" s="1"/>
  <c r="F4001" i="110" s="1"/>
  <c r="F4002" i="110" s="1"/>
  <c r="F4003" i="110" s="1"/>
  <c r="F4004" i="110" s="1"/>
  <c r="F4005" i="110" s="1"/>
  <c r="F4006" i="110" s="1"/>
  <c r="F4007" i="110" s="1"/>
  <c r="F4008" i="110" s="1"/>
  <c r="F4009" i="110" s="1"/>
  <c r="F4010" i="110" s="1"/>
  <c r="F4011" i="110" s="1"/>
  <c r="F4012" i="110" s="1"/>
  <c r="F4013" i="110" s="1"/>
  <c r="F4014" i="110" s="1"/>
  <c r="F4015" i="110" s="1"/>
  <c r="F4016" i="110" s="1"/>
  <c r="F4017" i="110" s="1"/>
  <c r="F4018" i="110" s="1"/>
  <c r="F4019" i="110" s="1"/>
  <c r="F4020" i="110" s="1"/>
  <c r="F4021" i="110" s="1"/>
  <c r="F4022" i="110" s="1"/>
  <c r="F4023" i="110" s="1"/>
  <c r="F4024" i="110" s="1"/>
  <c r="F4025" i="110" s="1"/>
  <c r="F4026" i="110" s="1"/>
  <c r="F4027" i="110" s="1"/>
  <c r="F4028" i="110" s="1"/>
  <c r="F4029" i="110" s="1"/>
  <c r="F4030" i="110" s="1"/>
  <c r="F4031" i="110" s="1"/>
  <c r="F4032" i="110" s="1"/>
  <c r="F4033" i="110" s="1"/>
  <c r="F4034" i="110" s="1"/>
  <c r="F4035" i="110" s="1"/>
  <c r="F4036" i="110" s="1"/>
  <c r="F4037" i="110" s="1"/>
  <c r="F4038" i="110" s="1"/>
  <c r="F4039" i="110" s="1"/>
  <c r="F4040" i="110" s="1"/>
  <c r="F4041" i="110" s="1"/>
  <c r="F4042" i="110" s="1"/>
  <c r="F4043" i="110" s="1"/>
  <c r="F4044" i="110" s="1"/>
  <c r="F4045" i="110" s="1"/>
  <c r="F4046" i="110" s="1"/>
  <c r="F4047" i="110" s="1"/>
  <c r="F4048" i="110" s="1"/>
  <c r="F4049" i="110" s="1"/>
  <c r="F4050" i="110" s="1"/>
  <c r="F4051" i="110" s="1"/>
  <c r="F4052" i="110" s="1"/>
  <c r="F4053" i="110" s="1"/>
  <c r="F4054" i="110" s="1"/>
  <c r="F4055" i="110" s="1"/>
  <c r="F4056" i="110" s="1"/>
  <c r="F4057" i="110" s="1"/>
  <c r="F4058" i="110" s="1"/>
  <c r="F4059" i="110" s="1"/>
  <c r="F4060" i="110" s="1"/>
  <c r="F4061" i="110" s="1"/>
  <c r="F4062" i="110" s="1"/>
  <c r="F4063" i="110" s="1"/>
  <c r="F4064" i="110" s="1"/>
  <c r="F4065" i="110" s="1"/>
  <c r="F4066" i="110" s="1"/>
  <c r="F4067" i="110" s="1"/>
  <c r="F4068" i="110" s="1"/>
  <c r="F4069" i="110" s="1"/>
  <c r="F4070" i="110" s="1"/>
  <c r="F4071" i="110" s="1"/>
  <c r="F4072" i="110" s="1"/>
  <c r="F4073" i="110" s="1"/>
  <c r="F4074" i="110" s="1"/>
  <c r="F4075" i="110" s="1"/>
  <c r="F4076" i="110" s="1"/>
  <c r="F4077" i="110" s="1"/>
  <c r="F4078" i="110" s="1"/>
  <c r="F4079" i="110" s="1"/>
  <c r="F4080" i="110" s="1"/>
  <c r="F4081" i="110" s="1"/>
  <c r="F4082" i="110" s="1"/>
  <c r="F4083" i="110" s="1"/>
  <c r="F4084" i="110" s="1"/>
  <c r="F4085" i="110" s="1"/>
  <c r="F4086" i="110" s="1"/>
  <c r="F4087" i="110" s="1"/>
  <c r="F4088" i="110" s="1"/>
  <c r="F4089" i="110" s="1"/>
  <c r="F4090" i="110" s="1"/>
  <c r="F4091" i="110" s="1"/>
  <c r="F4092" i="110" s="1"/>
  <c r="F4093" i="110" s="1"/>
  <c r="F4094" i="110" s="1"/>
  <c r="F4095" i="110" s="1"/>
  <c r="F4096" i="110" s="1"/>
  <c r="F4097" i="110" s="1"/>
  <c r="F4098" i="110" s="1"/>
  <c r="F4099" i="110" s="1"/>
  <c r="F4100" i="110" s="1"/>
  <c r="F4101" i="110" s="1"/>
  <c r="F4102" i="110" s="1"/>
  <c r="F4103" i="110" s="1"/>
  <c r="F4104" i="110" s="1"/>
  <c r="F4105" i="110" s="1"/>
  <c r="F4106" i="110" s="1"/>
  <c r="F4107" i="110" s="1"/>
  <c r="F4108" i="110" s="1"/>
  <c r="F4109" i="110" s="1"/>
  <c r="F4110" i="110" s="1"/>
  <c r="F4111" i="110" s="1"/>
  <c r="F4112" i="110" s="1"/>
  <c r="F4113" i="110" s="1"/>
  <c r="F4114" i="110" s="1"/>
  <c r="F4115" i="110" s="1"/>
  <c r="F4116" i="110" s="1"/>
  <c r="F4117" i="110" s="1"/>
  <c r="F4118" i="110" s="1"/>
  <c r="F4119" i="110" s="1"/>
  <c r="F4120" i="110" s="1"/>
  <c r="F4121" i="110" s="1"/>
  <c r="F4122" i="110" s="1"/>
  <c r="F4123" i="110" s="1"/>
  <c r="F4124" i="110" s="1"/>
  <c r="F4125" i="110" s="1"/>
  <c r="F4126" i="110" s="1"/>
  <c r="F4127" i="110" s="1"/>
  <c r="F4128" i="110" s="1"/>
  <c r="F4129" i="110" s="1"/>
  <c r="F4130" i="110" s="1"/>
  <c r="F4131" i="110" s="1"/>
  <c r="F4132" i="110" s="1"/>
  <c r="F4133" i="110" s="1"/>
  <c r="F4134" i="110" s="1"/>
  <c r="F4135" i="110" s="1"/>
  <c r="F4136" i="110" s="1"/>
  <c r="F4137" i="110" s="1"/>
  <c r="F4138" i="110" s="1"/>
  <c r="F4139" i="110" s="1"/>
  <c r="F4140" i="110" s="1"/>
  <c r="F4141" i="110" s="1"/>
  <c r="F4142" i="110" s="1"/>
  <c r="F4143" i="110" s="1"/>
  <c r="F4144" i="110" s="1"/>
  <c r="F4145" i="110" s="1"/>
  <c r="F4146" i="110" s="1"/>
  <c r="F4147" i="110" s="1"/>
  <c r="F4148" i="110" s="1"/>
  <c r="F4149" i="110" s="1"/>
  <c r="F4150" i="110" s="1"/>
  <c r="F4151" i="110" s="1"/>
  <c r="F4152" i="110" s="1"/>
  <c r="F4153" i="110" s="1"/>
  <c r="F4154" i="110" s="1"/>
  <c r="F4155" i="110" s="1"/>
  <c r="F4156" i="110" s="1"/>
  <c r="F4157" i="110" s="1"/>
  <c r="F4158" i="110" s="1"/>
  <c r="F4159" i="110" s="1"/>
  <c r="F4160" i="110" s="1"/>
  <c r="F4161" i="110" s="1"/>
  <c r="F4162" i="110" s="1"/>
  <c r="F4163" i="110" s="1"/>
  <c r="F4164" i="110" s="1"/>
  <c r="F4165" i="110" s="1"/>
  <c r="F4166" i="110" s="1"/>
  <c r="F4167" i="110" s="1"/>
  <c r="F4168" i="110" s="1"/>
  <c r="F4169" i="110" s="1"/>
  <c r="F4170" i="110" s="1"/>
  <c r="F4171" i="110" s="1"/>
  <c r="F4172" i="110" s="1"/>
  <c r="F4173" i="110" s="1"/>
  <c r="F4174" i="110" s="1"/>
  <c r="F4175" i="110" s="1"/>
  <c r="F4176" i="110" s="1"/>
  <c r="F4177" i="110" s="1"/>
  <c r="F4178" i="110" s="1"/>
  <c r="F4179" i="110" s="1"/>
  <c r="F4180" i="110" s="1"/>
  <c r="F4181" i="110" s="1"/>
  <c r="F4182" i="110" s="1"/>
  <c r="F4183" i="110" s="1"/>
  <c r="F4184" i="110" s="1"/>
  <c r="F4185" i="110" s="1"/>
  <c r="F4186" i="110" s="1"/>
  <c r="F4187" i="110" s="1"/>
  <c r="F4188" i="110" s="1"/>
  <c r="F4189" i="110" s="1"/>
  <c r="F4190" i="110" s="1"/>
  <c r="F4191" i="110" s="1"/>
  <c r="F4192" i="110" s="1"/>
  <c r="F4193" i="110" s="1"/>
  <c r="F4194" i="110" s="1"/>
  <c r="F4195" i="110" s="1"/>
  <c r="F4196" i="110" s="1"/>
  <c r="F4197" i="110" s="1"/>
  <c r="F4198" i="110" s="1"/>
  <c r="F4199" i="110" s="1"/>
  <c r="F4200" i="110" s="1"/>
  <c r="F4201" i="110" s="1"/>
  <c r="F4202" i="110" s="1"/>
  <c r="F4203" i="110" s="1"/>
  <c r="F4204" i="110" s="1"/>
  <c r="F4205" i="110" s="1"/>
  <c r="F4206" i="110" s="1"/>
  <c r="F4207" i="110" s="1"/>
  <c r="F4208" i="110" s="1"/>
  <c r="F4209" i="110" s="1"/>
  <c r="F4210" i="110" s="1"/>
  <c r="F4211" i="110" s="1"/>
  <c r="F4212" i="110" s="1"/>
  <c r="F4213" i="110" s="1"/>
  <c r="F4214" i="110" s="1"/>
  <c r="F4215" i="110" s="1"/>
  <c r="F4216" i="110" s="1"/>
  <c r="F4217" i="110" s="1"/>
  <c r="F4218" i="110" s="1"/>
  <c r="F4219" i="110" s="1"/>
  <c r="F4220" i="110" s="1"/>
  <c r="F4221" i="110" s="1"/>
  <c r="F4222" i="110" s="1"/>
  <c r="F4223" i="110" s="1"/>
  <c r="F4224" i="110" s="1"/>
  <c r="F4225" i="110" s="1"/>
  <c r="F4226" i="110" s="1"/>
  <c r="F4227" i="110" s="1"/>
  <c r="F4228" i="110" s="1"/>
  <c r="F4229" i="110" s="1"/>
  <c r="F4230" i="110" s="1"/>
  <c r="F4231" i="110" s="1"/>
  <c r="F4232" i="110" s="1"/>
  <c r="F4233" i="110" s="1"/>
  <c r="F4234" i="110" s="1"/>
  <c r="F4235" i="110" s="1"/>
  <c r="F4236" i="110" s="1"/>
  <c r="F4237" i="110" s="1"/>
  <c r="F4238" i="110" s="1"/>
  <c r="F4239" i="110" s="1"/>
  <c r="F4240" i="110" s="1"/>
  <c r="F4241" i="110" s="1"/>
  <c r="F4242" i="110" s="1"/>
  <c r="F4243" i="110" s="1"/>
  <c r="F4244" i="110" s="1"/>
  <c r="F4245" i="110" s="1"/>
  <c r="F4246" i="110" s="1"/>
  <c r="F4247" i="110" s="1"/>
  <c r="F4248" i="110" s="1"/>
  <c r="F4249" i="110" s="1"/>
  <c r="F4250" i="110" s="1"/>
  <c r="F4251" i="110" s="1"/>
  <c r="F4252" i="110" s="1"/>
  <c r="F4253" i="110" s="1"/>
  <c r="F4254" i="110" s="1"/>
  <c r="F4255" i="110" s="1"/>
  <c r="F4256" i="110" s="1"/>
  <c r="F4257" i="110" s="1"/>
  <c r="F4258" i="110" s="1"/>
  <c r="F4259" i="110" s="1"/>
  <c r="F4260" i="110" s="1"/>
  <c r="F4261" i="110" s="1"/>
  <c r="F4262" i="110" s="1"/>
  <c r="F4263" i="110" s="1"/>
  <c r="F4264" i="110" s="1"/>
  <c r="F4265" i="110" s="1"/>
  <c r="F4266" i="110" s="1"/>
  <c r="F4267" i="110" s="1"/>
  <c r="F4268" i="110" s="1"/>
  <c r="F4269" i="110" s="1"/>
  <c r="F4270" i="110" s="1"/>
  <c r="F4271" i="110" s="1"/>
  <c r="F4272" i="110" s="1"/>
  <c r="F4273" i="110" s="1"/>
  <c r="F4274" i="110" s="1"/>
  <c r="F4275" i="110" s="1"/>
  <c r="F4276" i="110" s="1"/>
  <c r="F4277" i="110" s="1"/>
  <c r="F4278" i="110" s="1"/>
  <c r="F4279" i="110" s="1"/>
  <c r="F4280" i="110" s="1"/>
  <c r="F4281" i="110" s="1"/>
  <c r="F4282" i="110" s="1"/>
  <c r="F4283" i="110" s="1"/>
  <c r="F4284" i="110" s="1"/>
  <c r="F4285" i="110" s="1"/>
  <c r="F4286" i="110" s="1"/>
  <c r="F4287" i="110" s="1"/>
  <c r="F4288" i="110" s="1"/>
  <c r="F4289" i="110" s="1"/>
  <c r="F4290" i="110" s="1"/>
  <c r="F4291" i="110" s="1"/>
  <c r="F4292" i="110" s="1"/>
  <c r="F4293" i="110" s="1"/>
  <c r="F4294" i="110" s="1"/>
  <c r="F4295" i="110" s="1"/>
  <c r="F4296" i="110" s="1"/>
  <c r="F4297" i="110" s="1"/>
  <c r="F4298" i="110" s="1"/>
  <c r="F4299" i="110" s="1"/>
  <c r="F4300" i="110" s="1"/>
  <c r="F4301" i="110" s="1"/>
  <c r="F4302" i="110" s="1"/>
  <c r="F4303" i="110" s="1"/>
  <c r="F4304" i="110" s="1"/>
  <c r="F4305" i="110" s="1"/>
  <c r="F4306" i="110" s="1"/>
  <c r="F4307" i="110" s="1"/>
  <c r="F4308" i="110" s="1"/>
  <c r="F4309" i="110" s="1"/>
  <c r="F4310" i="110" s="1"/>
  <c r="F4311" i="110" s="1"/>
  <c r="F4312" i="110" s="1"/>
  <c r="F4313" i="110" s="1"/>
  <c r="F4314" i="110" s="1"/>
  <c r="F4315" i="110" s="1"/>
  <c r="F4316" i="110" s="1"/>
  <c r="F4317" i="110" s="1"/>
  <c r="F4318" i="110" s="1"/>
  <c r="F4319" i="110" s="1"/>
  <c r="F4320" i="110" s="1"/>
  <c r="F4321" i="110" s="1"/>
  <c r="F4322" i="110" s="1"/>
  <c r="F4323" i="110" s="1"/>
  <c r="F4324" i="110" s="1"/>
  <c r="F4325" i="110" s="1"/>
  <c r="F4326" i="110" s="1"/>
  <c r="F4327" i="110" s="1"/>
  <c r="F4328" i="110" s="1"/>
  <c r="F4329" i="110" s="1"/>
  <c r="F4330" i="110" s="1"/>
  <c r="F4331" i="110" s="1"/>
  <c r="F4332" i="110" s="1"/>
  <c r="F4333" i="110" s="1"/>
  <c r="F4334" i="110" s="1"/>
  <c r="F4335" i="110" s="1"/>
  <c r="F4336" i="110" s="1"/>
  <c r="F4337" i="110" s="1"/>
  <c r="F4338" i="110" s="1"/>
  <c r="F4339" i="110" s="1"/>
  <c r="F4340" i="110" s="1"/>
  <c r="F4341" i="110" s="1"/>
  <c r="F4342" i="110" s="1"/>
  <c r="F4343" i="110" s="1"/>
  <c r="F4344" i="110" s="1"/>
  <c r="F4345" i="110" s="1"/>
  <c r="F4346" i="110" s="1"/>
  <c r="F4347" i="110" s="1"/>
  <c r="F4348" i="110" s="1"/>
  <c r="F4349" i="110" s="1"/>
  <c r="F4350" i="110" s="1"/>
  <c r="F4351" i="110" s="1"/>
  <c r="F4352" i="110" s="1"/>
  <c r="F4353" i="110" s="1"/>
  <c r="F4354" i="110" s="1"/>
  <c r="F4355" i="110" s="1"/>
  <c r="F4356" i="110" s="1"/>
  <c r="F4357" i="110" s="1"/>
  <c r="F4358" i="110" s="1"/>
  <c r="F4359" i="110" s="1"/>
  <c r="F4360" i="110" s="1"/>
  <c r="F4361" i="110" s="1"/>
  <c r="F4362" i="110" s="1"/>
  <c r="F4363" i="110" s="1"/>
  <c r="F4364" i="110" s="1"/>
  <c r="F4365" i="110" s="1"/>
  <c r="F4366" i="110" s="1"/>
  <c r="F4367" i="110" s="1"/>
  <c r="F4368" i="110" s="1"/>
  <c r="F4369" i="110" s="1"/>
  <c r="F4370" i="110" s="1"/>
  <c r="F4371" i="110" s="1"/>
  <c r="F4372" i="110" s="1"/>
  <c r="F4373" i="110" s="1"/>
  <c r="F4374" i="110" s="1"/>
  <c r="F4375" i="110" s="1"/>
  <c r="F4376" i="110" s="1"/>
  <c r="F4377" i="110" s="1"/>
  <c r="F4378" i="110" s="1"/>
  <c r="F4379" i="110" s="1"/>
  <c r="F4380" i="110" s="1"/>
  <c r="F4381" i="110" s="1"/>
  <c r="F4382" i="110" s="1"/>
  <c r="F4383" i="110" s="1"/>
  <c r="F4384" i="110" s="1"/>
  <c r="F4385" i="110" s="1"/>
  <c r="F4386" i="110" s="1"/>
  <c r="F4387" i="110" s="1"/>
  <c r="F4388" i="110" s="1"/>
  <c r="F4389" i="110" s="1"/>
  <c r="F4390" i="110" s="1"/>
  <c r="F4391" i="110" s="1"/>
  <c r="F4392" i="110" s="1"/>
  <c r="F4393" i="110" s="1"/>
  <c r="F4394" i="110" s="1"/>
  <c r="F4395" i="110" s="1"/>
  <c r="F4396" i="110" s="1"/>
  <c r="F4397" i="110" s="1"/>
  <c r="F4398" i="110" s="1"/>
  <c r="F4399" i="110" s="1"/>
  <c r="F4400" i="110" s="1"/>
  <c r="F4401" i="110" s="1"/>
  <c r="F4402" i="110" s="1"/>
  <c r="F4403" i="110" s="1"/>
  <c r="F4404" i="110" s="1"/>
  <c r="F4405" i="110" s="1"/>
  <c r="F4406" i="110" s="1"/>
  <c r="F4407" i="110" s="1"/>
  <c r="F4408" i="110" s="1"/>
  <c r="F4409" i="110" s="1"/>
  <c r="F4410" i="110" s="1"/>
  <c r="F4411" i="110" s="1"/>
  <c r="F4412" i="110" s="1"/>
  <c r="F4413" i="110" s="1"/>
  <c r="F4414" i="110" s="1"/>
  <c r="F4415" i="110" s="1"/>
  <c r="F4416" i="110" s="1"/>
  <c r="F4417" i="110" s="1"/>
  <c r="F4418" i="110" s="1"/>
  <c r="F4419" i="110" s="1"/>
  <c r="F4420" i="110" s="1"/>
  <c r="F4421" i="110" s="1"/>
  <c r="F4422" i="110" s="1"/>
  <c r="F4423" i="110" s="1"/>
  <c r="F4424" i="110" s="1"/>
  <c r="F4425" i="110" s="1"/>
  <c r="F4426" i="110" s="1"/>
  <c r="F4427" i="110" s="1"/>
  <c r="F4428" i="110" s="1"/>
  <c r="F4429" i="110" s="1"/>
  <c r="F4430" i="110" s="1"/>
  <c r="F4431" i="110" s="1"/>
  <c r="F4432" i="110" s="1"/>
  <c r="F4433" i="110" s="1"/>
  <c r="F4434" i="110" s="1"/>
  <c r="F4435" i="110" s="1"/>
  <c r="F4436" i="110" s="1"/>
  <c r="F4437" i="110" s="1"/>
  <c r="F4438" i="110" s="1"/>
  <c r="F4439" i="110" s="1"/>
  <c r="F4440" i="110" s="1"/>
  <c r="F4441" i="110" s="1"/>
  <c r="F4442" i="110" s="1"/>
  <c r="F4443" i="110" s="1"/>
  <c r="F4444" i="110" s="1"/>
  <c r="F4445" i="110" s="1"/>
  <c r="F4446" i="110" s="1"/>
  <c r="F4447" i="110" s="1"/>
  <c r="F4448" i="110" s="1"/>
  <c r="F4449" i="110" s="1"/>
  <c r="F4450" i="110" s="1"/>
  <c r="F4451" i="110" s="1"/>
  <c r="F4452" i="110" s="1"/>
  <c r="F4453" i="110" s="1"/>
  <c r="F4454" i="110" s="1"/>
  <c r="F4455" i="110" s="1"/>
  <c r="F4456" i="110" s="1"/>
  <c r="F4457" i="110" s="1"/>
  <c r="F4458" i="110" s="1"/>
  <c r="F4459" i="110" s="1"/>
  <c r="F4460" i="110" s="1"/>
  <c r="F4461" i="110" s="1"/>
  <c r="F4462" i="110" s="1"/>
  <c r="F4463" i="110" s="1"/>
  <c r="F4464" i="110" s="1"/>
  <c r="F4465" i="110" s="1"/>
  <c r="F4466" i="110" s="1"/>
  <c r="F4467" i="110" s="1"/>
  <c r="F4468" i="110" s="1"/>
  <c r="F4469" i="110" s="1"/>
  <c r="F4470" i="110" s="1"/>
  <c r="F4471" i="110" s="1"/>
  <c r="F4472" i="110" s="1"/>
  <c r="F4473" i="110" s="1"/>
  <c r="F4474" i="110" s="1"/>
  <c r="F4475" i="110" s="1"/>
  <c r="F4476" i="110" s="1"/>
  <c r="F4477" i="110" s="1"/>
  <c r="F4478" i="110" s="1"/>
  <c r="F4479" i="110" s="1"/>
  <c r="F4480" i="110" s="1"/>
  <c r="F4481" i="110" s="1"/>
  <c r="F4482" i="110" s="1"/>
  <c r="F4483" i="110" s="1"/>
  <c r="F4484" i="110" s="1"/>
  <c r="F4485" i="110" s="1"/>
  <c r="F4486" i="110" s="1"/>
  <c r="F4487" i="110" s="1"/>
  <c r="F4488" i="110" s="1"/>
  <c r="F4489" i="110" s="1"/>
  <c r="F4490" i="110" s="1"/>
  <c r="F4491" i="110" s="1"/>
  <c r="F4492" i="110" s="1"/>
  <c r="F4493" i="110" s="1"/>
  <c r="F4494" i="110" s="1"/>
  <c r="F4495" i="110" s="1"/>
  <c r="F4496" i="110" s="1"/>
  <c r="F4497" i="110" s="1"/>
  <c r="F4498" i="110" s="1"/>
  <c r="F4499" i="110" s="1"/>
  <c r="F4500" i="110" s="1"/>
  <c r="F4501" i="110" s="1"/>
  <c r="F4502" i="110" s="1"/>
  <c r="F4503" i="110" s="1"/>
  <c r="F4504" i="110" s="1"/>
  <c r="F4505" i="110" s="1"/>
  <c r="F4506" i="110" s="1"/>
  <c r="F4507" i="110" s="1"/>
  <c r="F4508" i="110" s="1"/>
  <c r="F4509" i="110" s="1"/>
  <c r="F4510" i="110" s="1"/>
  <c r="F4511" i="110" s="1"/>
  <c r="F4512" i="110" s="1"/>
  <c r="F4513" i="110" s="1"/>
  <c r="F4514" i="110" s="1"/>
  <c r="F4515" i="110" s="1"/>
  <c r="F4516" i="110" s="1"/>
  <c r="F4517" i="110" s="1"/>
  <c r="F4518" i="110" s="1"/>
  <c r="F4519" i="110" s="1"/>
  <c r="F4520" i="110" s="1"/>
  <c r="F4521" i="110" s="1"/>
  <c r="F4522" i="110" s="1"/>
  <c r="F4523" i="110" s="1"/>
  <c r="F4524" i="110" s="1"/>
  <c r="F4525" i="110" s="1"/>
  <c r="F4526" i="110" s="1"/>
  <c r="F4527" i="110" s="1"/>
  <c r="F4528" i="110" s="1"/>
  <c r="F4529" i="110" s="1"/>
  <c r="F4530" i="110" s="1"/>
  <c r="F4531" i="110" s="1"/>
  <c r="F4532" i="110" s="1"/>
  <c r="F4533" i="110" s="1"/>
  <c r="F4534" i="110" s="1"/>
  <c r="F4535" i="110" s="1"/>
  <c r="F4536" i="110" s="1"/>
  <c r="F4537" i="110" s="1"/>
  <c r="F4538" i="110" s="1"/>
  <c r="F4539" i="110" s="1"/>
  <c r="F4540" i="110" s="1"/>
  <c r="F4541" i="110" s="1"/>
  <c r="F4542" i="110" s="1"/>
  <c r="F4543" i="110" s="1"/>
  <c r="F4544" i="110" s="1"/>
  <c r="F4545" i="110" s="1"/>
  <c r="F4546" i="110" s="1"/>
  <c r="F4547" i="110" s="1"/>
  <c r="F4548" i="110" s="1"/>
  <c r="F4549" i="110" s="1"/>
  <c r="F4550" i="110" s="1"/>
  <c r="F4551" i="110" s="1"/>
  <c r="F4552" i="110" s="1"/>
  <c r="F4553" i="110" s="1"/>
  <c r="F4554" i="110" s="1"/>
  <c r="F4555" i="110" s="1"/>
  <c r="F4556" i="110" s="1"/>
  <c r="F4557" i="110" s="1"/>
  <c r="F4558" i="110" s="1"/>
  <c r="F4559" i="110" s="1"/>
  <c r="F4560" i="110" s="1"/>
  <c r="F4561" i="110" s="1"/>
  <c r="F4562" i="110" s="1"/>
  <c r="F4563" i="110" s="1"/>
  <c r="F4564" i="110" s="1"/>
  <c r="F4565" i="110" s="1"/>
  <c r="F4566" i="110" s="1"/>
  <c r="F4567" i="110" s="1"/>
  <c r="F4568" i="110" s="1"/>
  <c r="F4569" i="110" s="1"/>
  <c r="F4570" i="110" s="1"/>
  <c r="F4571" i="110" s="1"/>
  <c r="F4572" i="110" s="1"/>
  <c r="F4573" i="110" s="1"/>
  <c r="F4574" i="110" s="1"/>
  <c r="F4575" i="110" s="1"/>
  <c r="F4576" i="110" s="1"/>
  <c r="F4577" i="110" s="1"/>
  <c r="F4578" i="110" s="1"/>
  <c r="F4579" i="110" s="1"/>
  <c r="F4580" i="110" s="1"/>
  <c r="F4581" i="110" s="1"/>
  <c r="F4582" i="110" s="1"/>
  <c r="F4583" i="110" s="1"/>
  <c r="F4584" i="110" s="1"/>
  <c r="F4585" i="110" s="1"/>
  <c r="F4586" i="110" s="1"/>
  <c r="F4587" i="110" s="1"/>
  <c r="F4588" i="110" s="1"/>
  <c r="F4589" i="110" s="1"/>
  <c r="F4590" i="110" s="1"/>
  <c r="F4591" i="110" s="1"/>
  <c r="F4592" i="110" s="1"/>
  <c r="F4593" i="110" s="1"/>
  <c r="F4594" i="110" s="1"/>
  <c r="F4595" i="110" s="1"/>
  <c r="F4596" i="110" s="1"/>
  <c r="F4597" i="110" s="1"/>
  <c r="F4598" i="110" s="1"/>
  <c r="F4599" i="110" s="1"/>
  <c r="F4600" i="110" s="1"/>
  <c r="F4601" i="110" s="1"/>
  <c r="F4602" i="110" s="1"/>
  <c r="F4603" i="110" s="1"/>
  <c r="F4604" i="110" s="1"/>
  <c r="F4605" i="110" s="1"/>
  <c r="F4606" i="110" s="1"/>
  <c r="F4607" i="110" s="1"/>
  <c r="F4608" i="110" s="1"/>
  <c r="F4609" i="110" s="1"/>
  <c r="F4610" i="110" s="1"/>
  <c r="F4611" i="110" s="1"/>
  <c r="F4612" i="110" s="1"/>
  <c r="F4613" i="110" s="1"/>
  <c r="F4614" i="110" s="1"/>
  <c r="F4615" i="110" s="1"/>
  <c r="F4616" i="110" s="1"/>
  <c r="F4617" i="110" s="1"/>
  <c r="F4618" i="110" s="1"/>
  <c r="F4619" i="110" s="1"/>
  <c r="F4620" i="110" s="1"/>
  <c r="F4621" i="110" s="1"/>
  <c r="F4622" i="110" s="1"/>
  <c r="F4623" i="110" s="1"/>
  <c r="F4624" i="110" s="1"/>
  <c r="F4625" i="110" s="1"/>
  <c r="F4626" i="110" s="1"/>
  <c r="F4627" i="110" s="1"/>
  <c r="F4628" i="110" s="1"/>
  <c r="F4629" i="110" s="1"/>
  <c r="F4630" i="110" s="1"/>
  <c r="F4631" i="110" s="1"/>
  <c r="F4632" i="110" s="1"/>
  <c r="F4633" i="110" s="1"/>
  <c r="F4634" i="110" s="1"/>
  <c r="F4635" i="110" s="1"/>
  <c r="F4636" i="110" s="1"/>
  <c r="F4637" i="110" s="1"/>
  <c r="F4638" i="110" s="1"/>
  <c r="F4639" i="110" s="1"/>
  <c r="F4640" i="110" s="1"/>
  <c r="F4641" i="110" s="1"/>
  <c r="F4642" i="110" s="1"/>
  <c r="F4643" i="110" s="1"/>
  <c r="F4644" i="110" s="1"/>
  <c r="F4645" i="110" s="1"/>
  <c r="F4646" i="110" s="1"/>
  <c r="F4647" i="110" s="1"/>
  <c r="F4648" i="110" s="1"/>
  <c r="F4649" i="110" s="1"/>
  <c r="F4650" i="110" s="1"/>
  <c r="F4651" i="110" s="1"/>
  <c r="F4652" i="110" s="1"/>
  <c r="F4653" i="110" s="1"/>
  <c r="F4654" i="110" s="1"/>
  <c r="F4655" i="110" s="1"/>
  <c r="F4656" i="110" s="1"/>
  <c r="F4657" i="110" s="1"/>
  <c r="F4658" i="110" s="1"/>
  <c r="F4659" i="110" s="1"/>
  <c r="F4660" i="110" s="1"/>
  <c r="F4661" i="110" s="1"/>
  <c r="F4662" i="110" s="1"/>
  <c r="F4663" i="110" s="1"/>
  <c r="F4664" i="110" s="1"/>
  <c r="F4665" i="110" s="1"/>
  <c r="F4666" i="110" s="1"/>
  <c r="F4667" i="110" s="1"/>
  <c r="F4668" i="110" s="1"/>
  <c r="F4669" i="110" s="1"/>
  <c r="F4670" i="110" s="1"/>
  <c r="F4671" i="110" s="1"/>
  <c r="F4672" i="110" s="1"/>
  <c r="F4673" i="110" s="1"/>
  <c r="F4674" i="110" s="1"/>
  <c r="F4675" i="110" s="1"/>
  <c r="F4676" i="110" s="1"/>
  <c r="F4677" i="110" s="1"/>
  <c r="F4678" i="110" s="1"/>
  <c r="F4679" i="110" s="1"/>
  <c r="F4680" i="110" s="1"/>
  <c r="F4681" i="110" s="1"/>
  <c r="F4682" i="110" s="1"/>
  <c r="F4683" i="110" s="1"/>
  <c r="F4684" i="110" s="1"/>
  <c r="F4685" i="110" s="1"/>
  <c r="F4686" i="110" s="1"/>
  <c r="F4687" i="110" s="1"/>
  <c r="F4688" i="110" s="1"/>
  <c r="F4689" i="110" s="1"/>
  <c r="F4690" i="110" s="1"/>
  <c r="F4691" i="110" s="1"/>
  <c r="F4692" i="110" s="1"/>
  <c r="F4693" i="110" s="1"/>
  <c r="F4694" i="110" s="1"/>
  <c r="F4695" i="110" s="1"/>
  <c r="F4696" i="110" s="1"/>
  <c r="F4697" i="110" s="1"/>
  <c r="F4698" i="110" s="1"/>
  <c r="F4699" i="110" s="1"/>
  <c r="F4700" i="110" s="1"/>
  <c r="F4701" i="110" s="1"/>
  <c r="F4702" i="110" s="1"/>
  <c r="F4703" i="110" s="1"/>
  <c r="F4704" i="110" s="1"/>
  <c r="F4705" i="110" s="1"/>
  <c r="F4706" i="110" s="1"/>
  <c r="F4707" i="110" s="1"/>
  <c r="F4708" i="110" s="1"/>
  <c r="F4709" i="110" s="1"/>
  <c r="F4710" i="110" s="1"/>
  <c r="F4711" i="110" s="1"/>
  <c r="F4712" i="110" s="1"/>
  <c r="F4713" i="110" s="1"/>
  <c r="F4714" i="110" s="1"/>
  <c r="F4715" i="110" s="1"/>
  <c r="F4716" i="110" s="1"/>
  <c r="F4717" i="110" s="1"/>
  <c r="F4718" i="110" s="1"/>
  <c r="F4719" i="110" s="1"/>
  <c r="F4720" i="110" s="1"/>
  <c r="F4721" i="110" s="1"/>
  <c r="F4722" i="110" s="1"/>
  <c r="F4723" i="110" s="1"/>
  <c r="F4724" i="110" s="1"/>
  <c r="F4725" i="110" s="1"/>
  <c r="F4726" i="110" s="1"/>
  <c r="F4727" i="110" s="1"/>
  <c r="F4728" i="110" s="1"/>
  <c r="F4729" i="110" s="1"/>
  <c r="F4730" i="110" s="1"/>
  <c r="F4731" i="110" s="1"/>
  <c r="F4732" i="110" s="1"/>
  <c r="F4733" i="110" s="1"/>
  <c r="F4734" i="110" s="1"/>
  <c r="F4735" i="110" s="1"/>
  <c r="F4736" i="110" s="1"/>
  <c r="F4737" i="110" s="1"/>
  <c r="F4738" i="110" s="1"/>
  <c r="F4739" i="110" s="1"/>
  <c r="F4740" i="110" s="1"/>
  <c r="F4741" i="110" s="1"/>
  <c r="F4742" i="110" s="1"/>
  <c r="F4743" i="110" s="1"/>
  <c r="F4744" i="110" s="1"/>
  <c r="F4745" i="110" s="1"/>
  <c r="F4746" i="110" s="1"/>
  <c r="F4747" i="110" s="1"/>
  <c r="F4748" i="110" s="1"/>
  <c r="F4749" i="110" s="1"/>
  <c r="F4750" i="110" s="1"/>
  <c r="F4751" i="110" s="1"/>
  <c r="F4752" i="110" s="1"/>
  <c r="F4753" i="110" s="1"/>
  <c r="F4754" i="110" s="1"/>
  <c r="F4755" i="110" s="1"/>
  <c r="F4756" i="110" s="1"/>
  <c r="F4757" i="110" s="1"/>
  <c r="F4758" i="110" s="1"/>
  <c r="F4759" i="110" s="1"/>
  <c r="F4760" i="110" s="1"/>
  <c r="F4761" i="110" s="1"/>
  <c r="F4762" i="110" s="1"/>
  <c r="F4763" i="110" s="1"/>
  <c r="F4764" i="110" s="1"/>
  <c r="F4765" i="110" s="1"/>
  <c r="F4766" i="110" s="1"/>
  <c r="F4767" i="110" s="1"/>
  <c r="F4768" i="110" s="1"/>
  <c r="F4769" i="110" s="1"/>
  <c r="F4770" i="110" s="1"/>
  <c r="F4771" i="110" s="1"/>
  <c r="F4772" i="110" s="1"/>
  <c r="F4773" i="110" s="1"/>
  <c r="F4774" i="110" s="1"/>
  <c r="F4775" i="110" s="1"/>
  <c r="F4776" i="110" s="1"/>
  <c r="F4777" i="110" s="1"/>
  <c r="F4778" i="110" s="1"/>
  <c r="F4779" i="110" s="1"/>
  <c r="F4780" i="110" s="1"/>
  <c r="F4781" i="110" s="1"/>
  <c r="F4782" i="110" s="1"/>
  <c r="F4783" i="110" s="1"/>
  <c r="F4784" i="110" s="1"/>
  <c r="F4785" i="110" s="1"/>
  <c r="F4786" i="110" s="1"/>
  <c r="F4787" i="110" s="1"/>
  <c r="F4788" i="110" s="1"/>
  <c r="F4789" i="110" s="1"/>
  <c r="F4790" i="110" s="1"/>
  <c r="F4791" i="110" s="1"/>
  <c r="F4792" i="110" s="1"/>
  <c r="F4793" i="110" s="1"/>
  <c r="F4794" i="110" s="1"/>
  <c r="F4795" i="110" s="1"/>
  <c r="F4796" i="110" s="1"/>
  <c r="F4797" i="110" s="1"/>
  <c r="F4798" i="110" s="1"/>
  <c r="F4799" i="110" s="1"/>
  <c r="F4800" i="110" s="1"/>
  <c r="F4801" i="110" s="1"/>
  <c r="F4802" i="110" s="1"/>
  <c r="F4803" i="110" s="1"/>
  <c r="F4804" i="110" s="1"/>
  <c r="F4805" i="110" s="1"/>
  <c r="F4806" i="110" s="1"/>
  <c r="F4807" i="110" s="1"/>
  <c r="F4808" i="110" s="1"/>
  <c r="F4809" i="110" s="1"/>
  <c r="F4810" i="110" s="1"/>
  <c r="F4811" i="110" s="1"/>
  <c r="F4812" i="110" s="1"/>
  <c r="F4813" i="110" s="1"/>
  <c r="F4814" i="110" s="1"/>
  <c r="F4815" i="110" s="1"/>
  <c r="F4816" i="110" s="1"/>
  <c r="F4817" i="110" s="1"/>
  <c r="F4818" i="110" s="1"/>
  <c r="F4819" i="110" s="1"/>
  <c r="F4820" i="110" s="1"/>
  <c r="F4821" i="110" s="1"/>
  <c r="F4822" i="110" s="1"/>
  <c r="F4823" i="110" s="1"/>
  <c r="F4824" i="110" s="1"/>
  <c r="F4825" i="110" s="1"/>
  <c r="F4826" i="110" s="1"/>
  <c r="F4827" i="110" s="1"/>
  <c r="F4828" i="110" s="1"/>
  <c r="F4829" i="110" s="1"/>
  <c r="F4830" i="110" s="1"/>
  <c r="F4831" i="110" s="1"/>
  <c r="F4832" i="110" s="1"/>
  <c r="F4833" i="110" s="1"/>
  <c r="F4834" i="110" s="1"/>
  <c r="F4835" i="110" s="1"/>
  <c r="F4836" i="110" s="1"/>
  <c r="F4837" i="110" s="1"/>
  <c r="F4838" i="110" s="1"/>
  <c r="F4839" i="110" s="1"/>
  <c r="F4840" i="110" s="1"/>
  <c r="F4841" i="110" s="1"/>
  <c r="F4842" i="110" s="1"/>
  <c r="F4843" i="110" s="1"/>
  <c r="F4844" i="110" s="1"/>
  <c r="F4845" i="110" s="1"/>
  <c r="F4846" i="110" s="1"/>
  <c r="F4847" i="110" s="1"/>
  <c r="F4848" i="110" s="1"/>
  <c r="F4849" i="110" s="1"/>
  <c r="F4850" i="110" s="1"/>
  <c r="F4851" i="110" s="1"/>
  <c r="F4852" i="110" s="1"/>
  <c r="F4853" i="110" s="1"/>
  <c r="F4854" i="110" s="1"/>
  <c r="F4855" i="110" s="1"/>
  <c r="F4856" i="110" s="1"/>
  <c r="F4857" i="110" s="1"/>
  <c r="F4858" i="110" s="1"/>
  <c r="F4859" i="110" s="1"/>
  <c r="F4860" i="110" s="1"/>
  <c r="F4861" i="110" s="1"/>
  <c r="F4862" i="110" s="1"/>
  <c r="F4863" i="110" s="1"/>
  <c r="F4864" i="110" s="1"/>
  <c r="F4865" i="110" s="1"/>
  <c r="F4866" i="110" s="1"/>
  <c r="F4867" i="110" s="1"/>
  <c r="F4868" i="110" s="1"/>
  <c r="F4869" i="110" s="1"/>
  <c r="F4870" i="110" s="1"/>
  <c r="F4871" i="110" s="1"/>
  <c r="F4872" i="110" s="1"/>
  <c r="F4873" i="110" s="1"/>
  <c r="F4874" i="110" s="1"/>
  <c r="F4875" i="110" s="1"/>
  <c r="F4876" i="110" s="1"/>
  <c r="F4877" i="110" s="1"/>
  <c r="F4878" i="110" s="1"/>
  <c r="F4879" i="110" s="1"/>
  <c r="F4880" i="110" s="1"/>
  <c r="F4881" i="110" s="1"/>
  <c r="F4882" i="110" s="1"/>
  <c r="F4883" i="110" s="1"/>
  <c r="F4884" i="110" s="1"/>
  <c r="F4885" i="110" s="1"/>
  <c r="F4886" i="110" s="1"/>
  <c r="F4887" i="110" s="1"/>
  <c r="F4888" i="110" s="1"/>
  <c r="F4889" i="110" s="1"/>
  <c r="F4890" i="110" s="1"/>
  <c r="F4891" i="110" s="1"/>
  <c r="F4892" i="110" s="1"/>
  <c r="F4893" i="110" s="1"/>
  <c r="F4894" i="110" s="1"/>
  <c r="F4895" i="110" s="1"/>
  <c r="F4896" i="110" s="1"/>
  <c r="F4897" i="110" s="1"/>
  <c r="F4898" i="110" s="1"/>
  <c r="F4899" i="110" s="1"/>
  <c r="F4900" i="110" s="1"/>
  <c r="F4901" i="110" s="1"/>
  <c r="F4902" i="110" s="1"/>
  <c r="F4903" i="110" s="1"/>
  <c r="F4904" i="110" s="1"/>
  <c r="F4905" i="110" s="1"/>
  <c r="F4906" i="110" s="1"/>
  <c r="F4907" i="110" s="1"/>
  <c r="F4908" i="110" s="1"/>
  <c r="F4909" i="110" s="1"/>
  <c r="F4910" i="110" s="1"/>
  <c r="F4911" i="110" s="1"/>
  <c r="F4912" i="110" s="1"/>
  <c r="F4913" i="110" s="1"/>
  <c r="F4914" i="110" s="1"/>
  <c r="F4915" i="110" s="1"/>
  <c r="F4916" i="110" s="1"/>
  <c r="F4917" i="110" s="1"/>
  <c r="F4918" i="110" s="1"/>
  <c r="F4919" i="110" s="1"/>
  <c r="F4920" i="110" s="1"/>
  <c r="F4921" i="110" s="1"/>
  <c r="F4922" i="110" s="1"/>
  <c r="F4923" i="110" s="1"/>
  <c r="F4924" i="110" s="1"/>
  <c r="F4925" i="110" s="1"/>
  <c r="F4926" i="110" s="1"/>
  <c r="F4927" i="110" s="1"/>
  <c r="F4928" i="110" s="1"/>
  <c r="F4929" i="110" s="1"/>
  <c r="F4930" i="110" s="1"/>
  <c r="F4931" i="110" s="1"/>
  <c r="F4932" i="110" s="1"/>
  <c r="F4933" i="110" s="1"/>
  <c r="F4934" i="110" s="1"/>
  <c r="F4935" i="110" s="1"/>
  <c r="F4936" i="110" s="1"/>
  <c r="F4937" i="110" s="1"/>
  <c r="F4938" i="110" s="1"/>
  <c r="F4939" i="110" s="1"/>
  <c r="F4940" i="110" s="1"/>
  <c r="F4941" i="110" s="1"/>
  <c r="F4942" i="110" s="1"/>
  <c r="F4943" i="110" s="1"/>
  <c r="F4944" i="110" s="1"/>
  <c r="F4945" i="110" s="1"/>
  <c r="F4946" i="110" s="1"/>
  <c r="F4947" i="110" s="1"/>
  <c r="F4948" i="110" s="1"/>
  <c r="F4949" i="110" s="1"/>
  <c r="F4950" i="110" s="1"/>
  <c r="F4951" i="110" s="1"/>
  <c r="F4952" i="110" s="1"/>
  <c r="F4953" i="110" s="1"/>
  <c r="F4954" i="110" s="1"/>
  <c r="F4955" i="110" s="1"/>
  <c r="F4956" i="110" s="1"/>
  <c r="F4957" i="110" s="1"/>
  <c r="F4958" i="110" s="1"/>
  <c r="F4959" i="110" s="1"/>
  <c r="F4960" i="110" s="1"/>
  <c r="F4961" i="110" s="1"/>
  <c r="F4962" i="110" s="1"/>
  <c r="F4963" i="110" s="1"/>
  <c r="F4964" i="110" s="1"/>
  <c r="F4965" i="110" s="1"/>
  <c r="F4966" i="110" s="1"/>
  <c r="F4967" i="110" s="1"/>
  <c r="F4968" i="110" s="1"/>
  <c r="F4969" i="110" s="1"/>
  <c r="F4970" i="110" s="1"/>
  <c r="F4971" i="110" s="1"/>
  <c r="F4972" i="110" s="1"/>
  <c r="F4973" i="110" s="1"/>
  <c r="F4974" i="110" s="1"/>
  <c r="F4975" i="110" s="1"/>
  <c r="F4976" i="110" s="1"/>
  <c r="F4977" i="110" s="1"/>
  <c r="F4978" i="110" s="1"/>
  <c r="F4979" i="110" s="1"/>
  <c r="F4980" i="110" s="1"/>
  <c r="F4981" i="110" s="1"/>
  <c r="F4982" i="110" s="1"/>
  <c r="F4983" i="110" s="1"/>
  <c r="F4984" i="110" s="1"/>
  <c r="F4985" i="110" s="1"/>
  <c r="F4986" i="110" s="1"/>
  <c r="F4987" i="110" s="1"/>
  <c r="F4988" i="110" s="1"/>
  <c r="F4989" i="110" s="1"/>
  <c r="F4990" i="110" s="1"/>
  <c r="F4991" i="110" s="1"/>
  <c r="F4992" i="110" s="1"/>
  <c r="F4993" i="110" s="1"/>
  <c r="F4994" i="110" s="1"/>
  <c r="F4995" i="110" s="1"/>
  <c r="F4996" i="110" s="1"/>
  <c r="F4997" i="110" s="1"/>
  <c r="F4998" i="110" s="1"/>
  <c r="F4999" i="110" s="1"/>
  <c r="F5000" i="110" s="1"/>
  <c r="F5001" i="110" s="1"/>
  <c r="F5002" i="110" s="1"/>
  <c r="F5003" i="110" s="1"/>
  <c r="F5004" i="110" s="1"/>
  <c r="F5005" i="110" s="1"/>
  <c r="F5006" i="110" s="1"/>
  <c r="F5007" i="110" s="1"/>
  <c r="F5008" i="110" s="1"/>
  <c r="F5009" i="110" s="1"/>
  <c r="F5010" i="110" s="1"/>
  <c r="F5011" i="110" s="1"/>
  <c r="F5012" i="110" s="1"/>
  <c r="F5013" i="110" s="1"/>
  <c r="F5014" i="110" s="1"/>
  <c r="F5015" i="110" s="1"/>
  <c r="F5016" i="110" s="1"/>
  <c r="F5017" i="110" s="1"/>
  <c r="F5018" i="110" s="1"/>
  <c r="F5019" i="110" s="1"/>
  <c r="F5020" i="110" s="1"/>
  <c r="F5021" i="110" s="1"/>
  <c r="F5022" i="110" s="1"/>
  <c r="F5023" i="110" s="1"/>
  <c r="F5024" i="110" s="1"/>
  <c r="F5025" i="110" s="1"/>
  <c r="F5026" i="110" s="1"/>
  <c r="F5027" i="110" s="1"/>
  <c r="F5028" i="110" s="1"/>
  <c r="F5029" i="110" s="1"/>
  <c r="F5030" i="110" s="1"/>
  <c r="F5031" i="110" s="1"/>
  <c r="F5032" i="110" s="1"/>
  <c r="F5033" i="110" s="1"/>
  <c r="F5034" i="110" s="1"/>
  <c r="F5035" i="110" s="1"/>
  <c r="F5036" i="110" s="1"/>
  <c r="F5037" i="110" s="1"/>
  <c r="F5038" i="110" s="1"/>
  <c r="F5039" i="110" s="1"/>
  <c r="F5040" i="110" s="1"/>
  <c r="F5041" i="110" s="1"/>
  <c r="F5042" i="110" s="1"/>
  <c r="F5043" i="110" s="1"/>
  <c r="F5044" i="110" s="1"/>
  <c r="F5045" i="110" s="1"/>
  <c r="F5046" i="110" s="1"/>
  <c r="F5047" i="110" s="1"/>
  <c r="F5048" i="110" s="1"/>
  <c r="F5049" i="110" s="1"/>
  <c r="F5050" i="110" s="1"/>
  <c r="F5051" i="110" s="1"/>
  <c r="F5052" i="110" s="1"/>
  <c r="F5053" i="110" s="1"/>
  <c r="F5054" i="110" s="1"/>
  <c r="F5055" i="110" s="1"/>
  <c r="F5056" i="110" s="1"/>
  <c r="F5057" i="110" s="1"/>
  <c r="F5058" i="110" s="1"/>
  <c r="F5059" i="110" s="1"/>
  <c r="F5060" i="110" s="1"/>
  <c r="F5061" i="110" s="1"/>
  <c r="F5062" i="110" s="1"/>
  <c r="F5063" i="110" s="1"/>
  <c r="F5064" i="110" s="1"/>
  <c r="F5065" i="110" s="1"/>
  <c r="F5066" i="110" s="1"/>
  <c r="F5067" i="110" s="1"/>
  <c r="F5068" i="110" s="1"/>
  <c r="F5069" i="110" s="1"/>
  <c r="F5070" i="110" s="1"/>
  <c r="F5071" i="110" s="1"/>
  <c r="F5072" i="110" s="1"/>
  <c r="F5073" i="110" s="1"/>
  <c r="F5074" i="110" s="1"/>
  <c r="F5075" i="110" s="1"/>
  <c r="F5076" i="110" s="1"/>
  <c r="F5077" i="110" s="1"/>
  <c r="F5078" i="110" s="1"/>
  <c r="F5079" i="110" s="1"/>
  <c r="F5080" i="110" s="1"/>
  <c r="F5081" i="110" s="1"/>
  <c r="F5082" i="110" s="1"/>
  <c r="F5083" i="110" s="1"/>
  <c r="F5084" i="110" s="1"/>
  <c r="F5085" i="110" s="1"/>
  <c r="F5086" i="110" s="1"/>
  <c r="F5087" i="110" s="1"/>
  <c r="F5088" i="110" s="1"/>
  <c r="F5089" i="110" s="1"/>
  <c r="F5090" i="110" s="1"/>
  <c r="F5091" i="110" s="1"/>
  <c r="F5092" i="110" s="1"/>
  <c r="F5093" i="110" s="1"/>
  <c r="F5094" i="110" s="1"/>
  <c r="F5095" i="110" s="1"/>
  <c r="F5096" i="110" s="1"/>
  <c r="F5097" i="110" s="1"/>
  <c r="F5098" i="110" s="1"/>
  <c r="F5099" i="110" s="1"/>
  <c r="F5100" i="110" s="1"/>
  <c r="F5101" i="110" s="1"/>
  <c r="F5102" i="110" s="1"/>
  <c r="F5103" i="110" s="1"/>
  <c r="F5104" i="110" s="1"/>
  <c r="F5105" i="110" s="1"/>
  <c r="F5106" i="110" s="1"/>
  <c r="F5107" i="110" s="1"/>
  <c r="F5108" i="110" s="1"/>
  <c r="F5109" i="110" s="1"/>
  <c r="F5110" i="110" s="1"/>
  <c r="F5111" i="110" s="1"/>
  <c r="F5112" i="110" s="1"/>
  <c r="F5113" i="110" s="1"/>
  <c r="F5114" i="110" s="1"/>
  <c r="F5115" i="110" s="1"/>
  <c r="F5116" i="110" s="1"/>
  <c r="F5117" i="110" s="1"/>
  <c r="F5118" i="110" s="1"/>
  <c r="F5119" i="110" s="1"/>
  <c r="F5120" i="110" s="1"/>
  <c r="F5121" i="110" s="1"/>
  <c r="F5122" i="110" s="1"/>
  <c r="F5123" i="110" s="1"/>
  <c r="F5124" i="110" s="1"/>
  <c r="F5125" i="110" s="1"/>
  <c r="F5126" i="110" s="1"/>
  <c r="F5127" i="110" s="1"/>
  <c r="F5128" i="110" s="1"/>
  <c r="F5129" i="110" s="1"/>
  <c r="F5130" i="110" s="1"/>
  <c r="F5131" i="110" s="1"/>
  <c r="F5132" i="110" s="1"/>
  <c r="F5133" i="110" s="1"/>
  <c r="F5134" i="110" s="1"/>
  <c r="F5135" i="110" s="1"/>
  <c r="F5136" i="110" s="1"/>
  <c r="F5137" i="110" s="1"/>
  <c r="F5138" i="110" s="1"/>
  <c r="F5139" i="110" s="1"/>
  <c r="F5140" i="110" s="1"/>
  <c r="F5141" i="110" s="1"/>
  <c r="F5142" i="110" s="1"/>
  <c r="F5143" i="110" s="1"/>
  <c r="F5144" i="110" s="1"/>
  <c r="F5145" i="110" s="1"/>
  <c r="F5146" i="110" s="1"/>
  <c r="F5147" i="110" s="1"/>
  <c r="F5148" i="110" s="1"/>
  <c r="F5149" i="110" s="1"/>
  <c r="F5150" i="110" s="1"/>
  <c r="F5151" i="110" s="1"/>
  <c r="F5152" i="110" s="1"/>
  <c r="F5153" i="110" s="1"/>
  <c r="F5154" i="110" s="1"/>
  <c r="F5155" i="110" s="1"/>
  <c r="F5156" i="110" s="1"/>
  <c r="F5157" i="110" s="1"/>
  <c r="F5158" i="110" s="1"/>
  <c r="F5159" i="110" s="1"/>
  <c r="F5160" i="110" s="1"/>
  <c r="F5161" i="110" s="1"/>
  <c r="F5162" i="110" s="1"/>
  <c r="F5163" i="110" s="1"/>
  <c r="F5164" i="110" s="1"/>
  <c r="F5165" i="110" s="1"/>
  <c r="F5166" i="110" s="1"/>
  <c r="F5167" i="110" s="1"/>
  <c r="F5168" i="110" s="1"/>
  <c r="F5169" i="110" s="1"/>
  <c r="F5170" i="110" s="1"/>
  <c r="F5171" i="110" s="1"/>
  <c r="F5172" i="110" s="1"/>
  <c r="F5173" i="110" s="1"/>
  <c r="F5174" i="110" s="1"/>
  <c r="F5175" i="110" s="1"/>
  <c r="F5176" i="110" s="1"/>
  <c r="F5177" i="110" s="1"/>
  <c r="F5178" i="110" s="1"/>
  <c r="F5179" i="110" s="1"/>
  <c r="F5180" i="110" s="1"/>
  <c r="F5181" i="110" s="1"/>
  <c r="F5182" i="110" s="1"/>
  <c r="F5183" i="110" s="1"/>
  <c r="F5184" i="110" s="1"/>
  <c r="F5185" i="110" s="1"/>
  <c r="F5186" i="110" s="1"/>
  <c r="F5187" i="110" s="1"/>
  <c r="F5188" i="110" s="1"/>
  <c r="F5189" i="110" s="1"/>
  <c r="F5190" i="110" s="1"/>
  <c r="F5191" i="110" s="1"/>
  <c r="F5192" i="110" s="1"/>
  <c r="F5193" i="110" s="1"/>
  <c r="F5194" i="110" s="1"/>
  <c r="F5195" i="110" s="1"/>
  <c r="F5196" i="110" s="1"/>
  <c r="F5197" i="110" s="1"/>
  <c r="F5198" i="110" s="1"/>
  <c r="F5199" i="110" s="1"/>
  <c r="F5200" i="110" s="1"/>
  <c r="F5201" i="110" s="1"/>
  <c r="F5202" i="110" s="1"/>
  <c r="F5203" i="110" s="1"/>
  <c r="F5204" i="110" s="1"/>
  <c r="F5205" i="110" s="1"/>
  <c r="F5206" i="110" s="1"/>
  <c r="F5207" i="110" s="1"/>
  <c r="F5208" i="110" s="1"/>
  <c r="F5209" i="110" s="1"/>
  <c r="F5210" i="110" s="1"/>
  <c r="F5211" i="110" s="1"/>
  <c r="F5212" i="110" s="1"/>
  <c r="F5213" i="110" s="1"/>
  <c r="F5214" i="110" s="1"/>
  <c r="F5215" i="110" s="1"/>
  <c r="F5216" i="110" s="1"/>
  <c r="F5217" i="110" s="1"/>
  <c r="F5218" i="110" s="1"/>
  <c r="F5219" i="110" s="1"/>
  <c r="F5220" i="110" s="1"/>
  <c r="F5221" i="110" s="1"/>
  <c r="F5222" i="110" s="1"/>
  <c r="F5223" i="110" s="1"/>
  <c r="F5224" i="110" s="1"/>
  <c r="F5225" i="110" s="1"/>
  <c r="F5226" i="110" s="1"/>
  <c r="F5227" i="110" s="1"/>
  <c r="F5228" i="110" s="1"/>
  <c r="F5229" i="110" s="1"/>
  <c r="F5230" i="110" s="1"/>
  <c r="F5231" i="110" s="1"/>
  <c r="F5232" i="110" s="1"/>
  <c r="F5233" i="110" s="1"/>
  <c r="F5234" i="110" s="1"/>
  <c r="F5235" i="110" s="1"/>
  <c r="F5236" i="110" s="1"/>
  <c r="F5237" i="110" s="1"/>
  <c r="F5238" i="110" s="1"/>
  <c r="F5239" i="110" s="1"/>
  <c r="F5240" i="110" s="1"/>
  <c r="F5241" i="110" s="1"/>
  <c r="F5242" i="110" s="1"/>
  <c r="F5243" i="110" s="1"/>
  <c r="F5244" i="110" s="1"/>
  <c r="F5245" i="110" s="1"/>
  <c r="F5246" i="110" s="1"/>
  <c r="F5247" i="110" s="1"/>
  <c r="F5248" i="110" s="1"/>
  <c r="F5249" i="110" s="1"/>
  <c r="F5250" i="110" s="1"/>
  <c r="F5251" i="110" s="1"/>
  <c r="F5252" i="110" s="1"/>
  <c r="F5253" i="110" s="1"/>
  <c r="F5254" i="110" s="1"/>
  <c r="F5255" i="110" s="1"/>
  <c r="F5256" i="110" s="1"/>
  <c r="F5257" i="110" s="1"/>
  <c r="F5258" i="110" s="1"/>
  <c r="F5259" i="110" s="1"/>
  <c r="F5260" i="110" s="1"/>
  <c r="F5261" i="110" s="1"/>
  <c r="F5262" i="110" s="1"/>
  <c r="F5263" i="110" s="1"/>
  <c r="F5264" i="110" s="1"/>
  <c r="F5265" i="110" s="1"/>
  <c r="F5266" i="110" s="1"/>
  <c r="F5267" i="110" s="1"/>
  <c r="F5268" i="110" s="1"/>
  <c r="F5269" i="110" s="1"/>
  <c r="F5270" i="110" s="1"/>
  <c r="F5271" i="110" s="1"/>
  <c r="F5272" i="110" s="1"/>
  <c r="F5273" i="110" s="1"/>
  <c r="F5274" i="110" s="1"/>
  <c r="F5275" i="110" s="1"/>
  <c r="F5276" i="110" s="1"/>
  <c r="F5277" i="110" s="1"/>
  <c r="F5278" i="110" s="1"/>
  <c r="F5279" i="110" s="1"/>
  <c r="F5280" i="110" s="1"/>
  <c r="F5281" i="110" s="1"/>
  <c r="F5282" i="110" s="1"/>
  <c r="F5283" i="110" s="1"/>
  <c r="F5284" i="110" s="1"/>
  <c r="F5285" i="110" s="1"/>
  <c r="F5286" i="110" s="1"/>
  <c r="F5287" i="110" s="1"/>
  <c r="F5288" i="110" s="1"/>
  <c r="F5289" i="110" s="1"/>
  <c r="F5290" i="110" s="1"/>
  <c r="F5291" i="110" s="1"/>
  <c r="F5292" i="110" s="1"/>
  <c r="F5293" i="110" s="1"/>
  <c r="F5294" i="110" s="1"/>
  <c r="F5295" i="110" s="1"/>
  <c r="F5296" i="110" s="1"/>
  <c r="F5297" i="110" s="1"/>
  <c r="F5298" i="110" s="1"/>
  <c r="F5299" i="110" s="1"/>
  <c r="F5300" i="110" s="1"/>
  <c r="F5301" i="110" s="1"/>
  <c r="F5302" i="110" s="1"/>
  <c r="F5303" i="110" s="1"/>
  <c r="F5304" i="110" s="1"/>
  <c r="F5305" i="110" s="1"/>
  <c r="F5306" i="110" s="1"/>
  <c r="F5307" i="110" s="1"/>
  <c r="F5308" i="110" s="1"/>
  <c r="F5309" i="110" s="1"/>
  <c r="F5310" i="110" s="1"/>
  <c r="F5311" i="110" s="1"/>
  <c r="F5312" i="110" s="1"/>
  <c r="F5313" i="110" s="1"/>
  <c r="F5314" i="110" s="1"/>
  <c r="F5315" i="110" s="1"/>
  <c r="F5316" i="110" s="1"/>
  <c r="F5317" i="110" s="1"/>
  <c r="F5318" i="110" s="1"/>
  <c r="F5319" i="110" s="1"/>
  <c r="F5320" i="110" s="1"/>
  <c r="F5321" i="110" s="1"/>
  <c r="F5322" i="110" s="1"/>
  <c r="F5323" i="110" s="1"/>
  <c r="F5324" i="110" s="1"/>
  <c r="F5325" i="110" s="1"/>
  <c r="F5326" i="110" s="1"/>
  <c r="F5327" i="110" s="1"/>
  <c r="F5328" i="110" s="1"/>
  <c r="F5329" i="110" s="1"/>
  <c r="F5330" i="110" s="1"/>
  <c r="F5331" i="110" s="1"/>
  <c r="F5332" i="110" s="1"/>
  <c r="F5333" i="110" s="1"/>
  <c r="F5334" i="110" s="1"/>
  <c r="F5335" i="110" s="1"/>
  <c r="F5336" i="110" s="1"/>
  <c r="F5337" i="110" s="1"/>
  <c r="F5338" i="110" s="1"/>
  <c r="F5339" i="110" s="1"/>
  <c r="F5340" i="110" s="1"/>
  <c r="F5341" i="110" s="1"/>
  <c r="F5342" i="110" s="1"/>
  <c r="F5343" i="110" s="1"/>
  <c r="F5344" i="110" s="1"/>
  <c r="F5345" i="110" s="1"/>
  <c r="F5346" i="110" s="1"/>
  <c r="F5347" i="110" s="1"/>
  <c r="F5348" i="110" s="1"/>
  <c r="F5349" i="110" s="1"/>
  <c r="F5350" i="110" s="1"/>
  <c r="F5351" i="110" s="1"/>
  <c r="F5352" i="110" s="1"/>
  <c r="F5353" i="110" s="1"/>
  <c r="F5354" i="110" s="1"/>
  <c r="F5355" i="110" s="1"/>
  <c r="F5356" i="110" s="1"/>
  <c r="F5357" i="110" s="1"/>
  <c r="F5358" i="110" s="1"/>
  <c r="F5359" i="110" s="1"/>
  <c r="F5360" i="110" s="1"/>
  <c r="F5361" i="110" s="1"/>
  <c r="F5362" i="110" s="1"/>
  <c r="F5363" i="110" s="1"/>
  <c r="F5364" i="110" s="1"/>
  <c r="F5365" i="110" s="1"/>
  <c r="F5366" i="110" s="1"/>
  <c r="F5367" i="110" s="1"/>
  <c r="F5368" i="110" s="1"/>
  <c r="F5369" i="110" s="1"/>
  <c r="F5370" i="110" s="1"/>
  <c r="F5371" i="110" s="1"/>
  <c r="F5372" i="110" s="1"/>
  <c r="F5373" i="110" s="1"/>
  <c r="F5374" i="110" s="1"/>
  <c r="F5375" i="110" s="1"/>
  <c r="F5376" i="110" s="1"/>
  <c r="F5377" i="110" s="1"/>
  <c r="F5378" i="110" s="1"/>
  <c r="F5379" i="110" s="1"/>
  <c r="F5380" i="110" s="1"/>
  <c r="F5381" i="110" s="1"/>
  <c r="F5382" i="110" s="1"/>
  <c r="F5383" i="110" s="1"/>
  <c r="F5384" i="110" s="1"/>
  <c r="F5385" i="110" s="1"/>
  <c r="F5386" i="110" s="1"/>
  <c r="F5387" i="110" s="1"/>
  <c r="F5388" i="110" s="1"/>
  <c r="F5389" i="110" s="1"/>
  <c r="F5390" i="110" s="1"/>
  <c r="F5391" i="110" s="1"/>
  <c r="F5392" i="110" s="1"/>
  <c r="F5393" i="110" s="1"/>
  <c r="F5394" i="110" s="1"/>
  <c r="F5395" i="110" s="1"/>
  <c r="F5396" i="110" s="1"/>
  <c r="F5397" i="110" s="1"/>
  <c r="F5398" i="110" s="1"/>
  <c r="F5399" i="110" s="1"/>
  <c r="F5400" i="110" s="1"/>
  <c r="F5401" i="110" s="1"/>
  <c r="F5402" i="110" s="1"/>
  <c r="F5403" i="110" s="1"/>
  <c r="F5404" i="110" s="1"/>
  <c r="F5405" i="110" s="1"/>
  <c r="F5406" i="110" s="1"/>
  <c r="F5407" i="110" s="1"/>
  <c r="F5408" i="110" s="1"/>
  <c r="F5409" i="110" s="1"/>
  <c r="F5410" i="110" s="1"/>
  <c r="F5411" i="110" s="1"/>
  <c r="F5412" i="110" s="1"/>
  <c r="F5413" i="110" s="1"/>
  <c r="F5414" i="110" s="1"/>
  <c r="F5415" i="110" s="1"/>
  <c r="F5416" i="110" s="1"/>
  <c r="F5417" i="110" s="1"/>
  <c r="F5418" i="110" s="1"/>
  <c r="F5419" i="110" s="1"/>
  <c r="F5420" i="110" s="1"/>
  <c r="F5421" i="110" s="1"/>
  <c r="F5422" i="110" s="1"/>
  <c r="F5423" i="110" s="1"/>
  <c r="F5424" i="110" s="1"/>
  <c r="F5425" i="110" s="1"/>
  <c r="F5426" i="110" s="1"/>
  <c r="F5427" i="110" s="1"/>
  <c r="F5428" i="110" s="1"/>
  <c r="F5429" i="110" s="1"/>
  <c r="F5430" i="110" s="1"/>
  <c r="F5431" i="110" s="1"/>
  <c r="F5432" i="110" s="1"/>
  <c r="F5433" i="110" s="1"/>
  <c r="F5434" i="110" s="1"/>
  <c r="F5435" i="110" s="1"/>
  <c r="F5436" i="110" s="1"/>
  <c r="F5437" i="110" s="1"/>
  <c r="F5438" i="110" s="1"/>
  <c r="F5439" i="110" s="1"/>
  <c r="F5440" i="110" s="1"/>
  <c r="F5441" i="110" s="1"/>
  <c r="F5442" i="110" s="1"/>
  <c r="F5443" i="110" s="1"/>
  <c r="F5444" i="110" s="1"/>
  <c r="F5445" i="110" s="1"/>
  <c r="F5446" i="110" s="1"/>
  <c r="F5447" i="110" s="1"/>
  <c r="F5448" i="110" s="1"/>
  <c r="F5449" i="110" s="1"/>
  <c r="F5450" i="110" s="1"/>
  <c r="F5451" i="110" s="1"/>
  <c r="F5452" i="110" s="1"/>
  <c r="F5453" i="110" s="1"/>
  <c r="F5454" i="110" s="1"/>
  <c r="F5455" i="110" s="1"/>
  <c r="F5456" i="110" s="1"/>
  <c r="F5457" i="110" s="1"/>
  <c r="F5458" i="110" s="1"/>
  <c r="F5459" i="110" s="1"/>
  <c r="F5460" i="110" s="1"/>
  <c r="F5461" i="110" s="1"/>
  <c r="F5462" i="110" s="1"/>
  <c r="F5463" i="110" s="1"/>
  <c r="F5464" i="110" s="1"/>
  <c r="F5465" i="110" s="1"/>
  <c r="F5466" i="110" s="1"/>
  <c r="F5467" i="110" s="1"/>
  <c r="F5468" i="110" s="1"/>
  <c r="F5469" i="110" s="1"/>
  <c r="F5470" i="110" s="1"/>
  <c r="F5471" i="110" s="1"/>
  <c r="F5472" i="110" s="1"/>
  <c r="F5473" i="110" s="1"/>
  <c r="F5474" i="110" s="1"/>
  <c r="F5475" i="110" s="1"/>
  <c r="F5476" i="110" s="1"/>
  <c r="F5477" i="110" s="1"/>
  <c r="F5478" i="110" s="1"/>
  <c r="F5479" i="110" s="1"/>
  <c r="F5480" i="110" s="1"/>
  <c r="F5481" i="110" s="1"/>
  <c r="F5482" i="110" s="1"/>
  <c r="F5483" i="110" s="1"/>
  <c r="F5484" i="110" s="1"/>
  <c r="F5485" i="110" s="1"/>
  <c r="F5486" i="110" s="1"/>
  <c r="F5487" i="110" s="1"/>
  <c r="F5488" i="110" s="1"/>
  <c r="F5489" i="110" s="1"/>
  <c r="F5490" i="110" s="1"/>
  <c r="F5491" i="110" s="1"/>
  <c r="F5492" i="110" s="1"/>
  <c r="F5493" i="110" s="1"/>
  <c r="F5494" i="110" s="1"/>
  <c r="F5495" i="110" s="1"/>
  <c r="F5496" i="110" s="1"/>
  <c r="F5497" i="110" s="1"/>
  <c r="F5498" i="110" s="1"/>
  <c r="F5499" i="110" s="1"/>
  <c r="F5500" i="110" s="1"/>
  <c r="F5501" i="110" s="1"/>
  <c r="F5502" i="110" s="1"/>
  <c r="F5503" i="110" s="1"/>
  <c r="F5504" i="110" s="1"/>
  <c r="F5505" i="110" s="1"/>
  <c r="F5506" i="110" s="1"/>
  <c r="F5507" i="110" s="1"/>
  <c r="F5508" i="110" s="1"/>
  <c r="F5509" i="110" s="1"/>
  <c r="F5510" i="110" s="1"/>
  <c r="F5511" i="110" s="1"/>
  <c r="F5512" i="110" s="1"/>
  <c r="F5513" i="110" s="1"/>
  <c r="F5514" i="110" s="1"/>
  <c r="F5515" i="110" s="1"/>
  <c r="F5516" i="110" s="1"/>
  <c r="F5517" i="110" s="1"/>
  <c r="F5518" i="110" s="1"/>
  <c r="F5519" i="110" s="1"/>
  <c r="F5520" i="110" s="1"/>
  <c r="F5521" i="110" s="1"/>
  <c r="F5522" i="110" s="1"/>
  <c r="F5523" i="110" s="1"/>
  <c r="F5524" i="110" s="1"/>
  <c r="F5525" i="110" s="1"/>
  <c r="F5526" i="110" s="1"/>
  <c r="F5527" i="110" s="1"/>
  <c r="F5528" i="110" s="1"/>
  <c r="F5529" i="110" s="1"/>
  <c r="F5530" i="110" s="1"/>
  <c r="F5531" i="110" s="1"/>
  <c r="F5532" i="110" s="1"/>
  <c r="F5533" i="110" s="1"/>
  <c r="F5534" i="110" s="1"/>
  <c r="F5535" i="110" s="1"/>
  <c r="F5536" i="110" s="1"/>
  <c r="F5537" i="110" s="1"/>
  <c r="F5538" i="110" s="1"/>
  <c r="F5539" i="110" s="1"/>
  <c r="F5540" i="110" s="1"/>
  <c r="F5541" i="110" s="1"/>
  <c r="F5542" i="110" s="1"/>
  <c r="F5543" i="110" s="1"/>
  <c r="F5544" i="110" s="1"/>
  <c r="F5545" i="110" s="1"/>
  <c r="F5546" i="110" s="1"/>
  <c r="F5547" i="110" s="1"/>
  <c r="F5548" i="110" s="1"/>
  <c r="F5549" i="110" s="1"/>
  <c r="F5550" i="110" s="1"/>
  <c r="F5551" i="110" s="1"/>
  <c r="F5552" i="110" s="1"/>
  <c r="F5553" i="110" s="1"/>
  <c r="F5554" i="110" s="1"/>
  <c r="F5555" i="110" s="1"/>
  <c r="F5556" i="110" s="1"/>
  <c r="F5557" i="110" s="1"/>
  <c r="F5558" i="110" s="1"/>
  <c r="F5559" i="110" s="1"/>
  <c r="F5560" i="110" s="1"/>
  <c r="F5561" i="110" s="1"/>
  <c r="F5562" i="110" s="1"/>
  <c r="F5563" i="110" s="1"/>
  <c r="F5564" i="110" s="1"/>
  <c r="F5565" i="110" s="1"/>
  <c r="F5566" i="110" s="1"/>
  <c r="F5567" i="110" s="1"/>
  <c r="F5568" i="110" s="1"/>
  <c r="F5569" i="110" s="1"/>
  <c r="F5570" i="110" s="1"/>
  <c r="F5571" i="110" s="1"/>
  <c r="F5572" i="110" s="1"/>
  <c r="F5573" i="110" s="1"/>
  <c r="F5574" i="110" s="1"/>
  <c r="F5575" i="110" s="1"/>
  <c r="F5576" i="110" s="1"/>
  <c r="F5577" i="110" s="1"/>
  <c r="F5578" i="110" s="1"/>
  <c r="F5579" i="110" s="1"/>
  <c r="F5580" i="110" s="1"/>
  <c r="F5581" i="110" s="1"/>
  <c r="F5582" i="110" s="1"/>
  <c r="F5583" i="110" s="1"/>
  <c r="F5584" i="110" s="1"/>
  <c r="F5585" i="110" s="1"/>
  <c r="F5586" i="110" s="1"/>
  <c r="F5587" i="110" s="1"/>
  <c r="F5588" i="110" s="1"/>
  <c r="F5589" i="110" s="1"/>
  <c r="F5590" i="110" s="1"/>
  <c r="F5591" i="110" s="1"/>
  <c r="F5592" i="110" s="1"/>
  <c r="F5593" i="110" s="1"/>
  <c r="F5594" i="110" s="1"/>
  <c r="F5595" i="110" s="1"/>
  <c r="F5596" i="110" s="1"/>
  <c r="F5597" i="110" s="1"/>
  <c r="F5598" i="110" s="1"/>
  <c r="F5599" i="110" s="1"/>
  <c r="F5600" i="110" s="1"/>
  <c r="F5601" i="110" s="1"/>
  <c r="F5602" i="110" s="1"/>
  <c r="F5603" i="110" s="1"/>
  <c r="F5604" i="110" s="1"/>
  <c r="F5605" i="110" s="1"/>
  <c r="F5606" i="110" s="1"/>
  <c r="F5607" i="110" s="1"/>
  <c r="F5608" i="110" s="1"/>
  <c r="F5609" i="110" s="1"/>
  <c r="F5610" i="110" s="1"/>
  <c r="F5611" i="110" s="1"/>
  <c r="F5612" i="110" s="1"/>
  <c r="F5613" i="110" s="1"/>
  <c r="F5614" i="110" s="1"/>
  <c r="F5615" i="110" s="1"/>
  <c r="F5616" i="110" s="1"/>
  <c r="F5617" i="110" s="1"/>
  <c r="F5618" i="110" s="1"/>
  <c r="F5619" i="110" s="1"/>
  <c r="F5620" i="110" s="1"/>
  <c r="F5621" i="110" s="1"/>
  <c r="F5622" i="110" s="1"/>
  <c r="F5623" i="110" s="1"/>
  <c r="F5624" i="110" s="1"/>
  <c r="F5625" i="110" s="1"/>
  <c r="F5626" i="110" s="1"/>
  <c r="F5627" i="110" s="1"/>
  <c r="F5628" i="110" s="1"/>
  <c r="F5629" i="110" s="1"/>
  <c r="F5630" i="110" s="1"/>
  <c r="F5631" i="110" s="1"/>
  <c r="F5632" i="110" s="1"/>
  <c r="F5633" i="110" s="1"/>
  <c r="F5634" i="110" s="1"/>
  <c r="F5635" i="110" s="1"/>
  <c r="F5636" i="110" s="1"/>
  <c r="F5637" i="110" s="1"/>
  <c r="F5638" i="110" s="1"/>
  <c r="F5639" i="110" s="1"/>
  <c r="F5640" i="110" s="1"/>
  <c r="F5641" i="110" s="1"/>
  <c r="F5642" i="110" s="1"/>
  <c r="F5643" i="110" s="1"/>
  <c r="F5644" i="110" s="1"/>
  <c r="F5645" i="110" s="1"/>
  <c r="F5646" i="110" s="1"/>
  <c r="F5647" i="110" s="1"/>
  <c r="F5648" i="110" s="1"/>
  <c r="F5649" i="110" s="1"/>
  <c r="F5650" i="110" s="1"/>
  <c r="F5651" i="110" s="1"/>
  <c r="F5652" i="110" s="1"/>
  <c r="F5653" i="110" s="1"/>
  <c r="F5654" i="110" s="1"/>
  <c r="F5655" i="110" s="1"/>
  <c r="F5656" i="110" s="1"/>
  <c r="F5657" i="110" s="1"/>
  <c r="F5658" i="110" s="1"/>
  <c r="F5659" i="110" s="1"/>
  <c r="F5660" i="110" s="1"/>
  <c r="F5661" i="110" s="1"/>
  <c r="F5662" i="110" s="1"/>
  <c r="F5663" i="110" s="1"/>
  <c r="F5664" i="110" s="1"/>
  <c r="F5665" i="110" s="1"/>
  <c r="F5666" i="110" s="1"/>
  <c r="F5667" i="110" s="1"/>
  <c r="F5668" i="110" s="1"/>
  <c r="F5669" i="110" s="1"/>
  <c r="F5670" i="110" s="1"/>
  <c r="F5671" i="110" s="1"/>
  <c r="F5672" i="110" s="1"/>
  <c r="F5673" i="110" s="1"/>
  <c r="F5674" i="110" s="1"/>
  <c r="F5675" i="110" s="1"/>
  <c r="F5676" i="110" s="1"/>
  <c r="F5677" i="110" s="1"/>
  <c r="F5678" i="110" s="1"/>
  <c r="F5679" i="110" s="1"/>
  <c r="F5680" i="110" s="1"/>
  <c r="F5681" i="110" s="1"/>
  <c r="F5682" i="110" s="1"/>
  <c r="F5683" i="110" s="1"/>
  <c r="F5684" i="110" s="1"/>
  <c r="F5685" i="110" s="1"/>
  <c r="F5686" i="110" s="1"/>
  <c r="F5687" i="110" s="1"/>
  <c r="F5688" i="110" s="1"/>
  <c r="F5689" i="110" s="1"/>
  <c r="F5690" i="110" s="1"/>
  <c r="F5691" i="110" s="1"/>
  <c r="F5692" i="110" s="1"/>
  <c r="F5693" i="110" s="1"/>
  <c r="F5694" i="110" s="1"/>
  <c r="F5695" i="110" s="1"/>
  <c r="F5696" i="110" s="1"/>
  <c r="F5697" i="110" s="1"/>
  <c r="F5698" i="110" s="1"/>
  <c r="F5699" i="110" s="1"/>
  <c r="F5700" i="110" s="1"/>
  <c r="F5701" i="110" s="1"/>
  <c r="F5702" i="110" s="1"/>
  <c r="F5703" i="110" s="1"/>
  <c r="F5704" i="110" s="1"/>
  <c r="F5705" i="110" s="1"/>
  <c r="F5706" i="110" s="1"/>
  <c r="F5707" i="110" s="1"/>
  <c r="F5708" i="110" s="1"/>
  <c r="F5709" i="110" s="1"/>
  <c r="F5710" i="110" s="1"/>
  <c r="F5711" i="110" s="1"/>
  <c r="F5712" i="110" s="1"/>
  <c r="F5713" i="110" s="1"/>
  <c r="F5714" i="110" s="1"/>
  <c r="F5715" i="110" s="1"/>
  <c r="F5716" i="110" s="1"/>
  <c r="F5717" i="110" s="1"/>
  <c r="F5718" i="110" s="1"/>
  <c r="F5719" i="110" s="1"/>
  <c r="F5720" i="110" s="1"/>
  <c r="F5721" i="110" s="1"/>
  <c r="F5722" i="110" s="1"/>
  <c r="F5723" i="110" s="1"/>
  <c r="F5724" i="110" s="1"/>
  <c r="F5725" i="110" s="1"/>
  <c r="F5726" i="110" s="1"/>
  <c r="F5727" i="110" s="1"/>
  <c r="F5728" i="110" s="1"/>
  <c r="F5729" i="110" s="1"/>
  <c r="F5730" i="110" s="1"/>
  <c r="F5731" i="110" s="1"/>
  <c r="F5732" i="110" s="1"/>
  <c r="F5733" i="110" s="1"/>
  <c r="F5734" i="110" s="1"/>
  <c r="F5735" i="110" s="1"/>
  <c r="F5736" i="110" s="1"/>
  <c r="F5737" i="110" s="1"/>
  <c r="F5738" i="110" s="1"/>
  <c r="F5739" i="110" s="1"/>
  <c r="F5740" i="110" s="1"/>
  <c r="F5741" i="110" s="1"/>
  <c r="F5742" i="110" s="1"/>
  <c r="F5743" i="110" s="1"/>
  <c r="F5744" i="110" s="1"/>
  <c r="F5745" i="110" s="1"/>
  <c r="F5746" i="110" s="1"/>
  <c r="F5747" i="110" s="1"/>
  <c r="F5748" i="110" s="1"/>
  <c r="F5749" i="110" s="1"/>
  <c r="F5750" i="110" s="1"/>
  <c r="F5751" i="110" s="1"/>
  <c r="F5752" i="110" s="1"/>
  <c r="F5753" i="110" s="1"/>
  <c r="F5754" i="110" s="1"/>
  <c r="F5755" i="110" s="1"/>
  <c r="F5756" i="110" s="1"/>
  <c r="F5757" i="110" s="1"/>
  <c r="F5758" i="110" s="1"/>
  <c r="F5759" i="110" s="1"/>
  <c r="F5760" i="110" s="1"/>
  <c r="F5761" i="110" s="1"/>
  <c r="F5762" i="110" s="1"/>
  <c r="F5763" i="110" s="1"/>
  <c r="F5764" i="110" s="1"/>
  <c r="F5765" i="110" s="1"/>
  <c r="F5766" i="110" s="1"/>
  <c r="F5767" i="110" s="1"/>
  <c r="F5768" i="110" s="1"/>
  <c r="F5769" i="110" s="1"/>
  <c r="F5770" i="110" s="1"/>
  <c r="F5771" i="110" s="1"/>
  <c r="F5772" i="110" s="1"/>
  <c r="F5773" i="110" s="1"/>
  <c r="F5774" i="110" s="1"/>
  <c r="F5775" i="110" s="1"/>
  <c r="F5776" i="110" s="1"/>
  <c r="F5777" i="110" s="1"/>
  <c r="F5778" i="110" s="1"/>
  <c r="F5779" i="110" s="1"/>
  <c r="F5780" i="110" s="1"/>
  <c r="F5781" i="110" s="1"/>
  <c r="F5782" i="110" s="1"/>
  <c r="F5783" i="110" s="1"/>
  <c r="F5784" i="110" s="1"/>
  <c r="F5785" i="110" s="1"/>
  <c r="F5786" i="110" s="1"/>
  <c r="F5787" i="110" s="1"/>
  <c r="F5788" i="110" s="1"/>
  <c r="F5789" i="110" s="1"/>
  <c r="F5790" i="110" s="1"/>
  <c r="F5791" i="110" s="1"/>
  <c r="F5792" i="110" s="1"/>
  <c r="F5793" i="110" s="1"/>
  <c r="F5794" i="110" s="1"/>
  <c r="F5795" i="110" s="1"/>
  <c r="F5796" i="110" s="1"/>
  <c r="F5797" i="110" s="1"/>
  <c r="F5798" i="110" s="1"/>
  <c r="F5799" i="110" s="1"/>
  <c r="F5800" i="110" s="1"/>
  <c r="F5801" i="110" s="1"/>
  <c r="F5802" i="110" s="1"/>
  <c r="F5803" i="110" s="1"/>
  <c r="F5804" i="110" s="1"/>
  <c r="F5805" i="110" s="1"/>
  <c r="F5806" i="110" s="1"/>
  <c r="F5807" i="110" s="1"/>
  <c r="F5808" i="110" s="1"/>
  <c r="F5809" i="110" s="1"/>
  <c r="F5810" i="110" s="1"/>
  <c r="F5811" i="110" s="1"/>
  <c r="F5812" i="110" s="1"/>
  <c r="F5813" i="110" s="1"/>
  <c r="F5814" i="110" s="1"/>
  <c r="F5815" i="110" s="1"/>
  <c r="F5816" i="110" s="1"/>
  <c r="F5817" i="110" s="1"/>
  <c r="F5818" i="110" s="1"/>
  <c r="F5819" i="110" s="1"/>
  <c r="F5820" i="110" s="1"/>
  <c r="F5821" i="110" s="1"/>
  <c r="F5822" i="110" s="1"/>
  <c r="F5823" i="110" s="1"/>
  <c r="F5824" i="110" s="1"/>
  <c r="F5825" i="110" s="1"/>
  <c r="F5826" i="110" s="1"/>
  <c r="F5827" i="110" s="1"/>
  <c r="F5828" i="110" s="1"/>
  <c r="F5829" i="110" s="1"/>
  <c r="F5830" i="110" s="1"/>
  <c r="F5831" i="110" s="1"/>
  <c r="F5832" i="110" s="1"/>
  <c r="F5833" i="110" s="1"/>
  <c r="F5834" i="110" s="1"/>
  <c r="F5835" i="110" s="1"/>
  <c r="F5836" i="110" s="1"/>
  <c r="F5837" i="110" s="1"/>
  <c r="F5838" i="110" s="1"/>
  <c r="F5839" i="110" s="1"/>
  <c r="F5840" i="110" s="1"/>
  <c r="F5841" i="110" s="1"/>
  <c r="F5842" i="110" s="1"/>
  <c r="F5843" i="110" s="1"/>
  <c r="F5844" i="110" s="1"/>
  <c r="F5845" i="110" s="1"/>
  <c r="F5846" i="110" s="1"/>
  <c r="F5847" i="110" s="1"/>
  <c r="F5848" i="110" s="1"/>
  <c r="F5849" i="110" s="1"/>
  <c r="F5850" i="110" s="1"/>
  <c r="F5851" i="110" s="1"/>
  <c r="F5852" i="110" s="1"/>
  <c r="F5853" i="110" s="1"/>
  <c r="F5854" i="110" s="1"/>
  <c r="F5855" i="110" s="1"/>
  <c r="F5856" i="110" s="1"/>
  <c r="F5857" i="110" s="1"/>
  <c r="F5858" i="110" s="1"/>
  <c r="F5859" i="110" s="1"/>
  <c r="F5860" i="110" s="1"/>
  <c r="F5861" i="110" s="1"/>
  <c r="F5862" i="110" s="1"/>
  <c r="F5863" i="110" s="1"/>
  <c r="F5864" i="110" s="1"/>
  <c r="F5865" i="110" s="1"/>
  <c r="F5866" i="110" s="1"/>
  <c r="F5867" i="110" s="1"/>
  <c r="F5868" i="110" s="1"/>
  <c r="F5869" i="110" s="1"/>
  <c r="F5870" i="110" s="1"/>
  <c r="F5871" i="110" s="1"/>
  <c r="F5872" i="110" s="1"/>
  <c r="F5873" i="110" s="1"/>
  <c r="F5874" i="110" s="1"/>
  <c r="F5875" i="110" s="1"/>
  <c r="F5876" i="110" s="1"/>
  <c r="F5877" i="110" s="1"/>
  <c r="F5878" i="110" s="1"/>
  <c r="F5879" i="110" s="1"/>
  <c r="F5880" i="110" s="1"/>
  <c r="F5881" i="110" s="1"/>
  <c r="F5882" i="110" s="1"/>
  <c r="F5883" i="110" s="1"/>
  <c r="F5884" i="110" s="1"/>
  <c r="F5885" i="110" s="1"/>
  <c r="F5886" i="110" s="1"/>
  <c r="F5887" i="110" s="1"/>
  <c r="F5888" i="110" s="1"/>
  <c r="F5889" i="110" s="1"/>
  <c r="F5890" i="110" s="1"/>
  <c r="F5891" i="110" s="1"/>
  <c r="F5892" i="110" s="1"/>
  <c r="F5893" i="110" s="1"/>
  <c r="F5894" i="110" s="1"/>
  <c r="F5895" i="110" s="1"/>
  <c r="F5896" i="110" s="1"/>
  <c r="F5897" i="110" s="1"/>
  <c r="F5898" i="110" s="1"/>
  <c r="F5899" i="110" s="1"/>
  <c r="F5900" i="110" s="1"/>
  <c r="F5901" i="110" s="1"/>
  <c r="F5902" i="110" s="1"/>
  <c r="F5903" i="110" s="1"/>
  <c r="F5904" i="110" s="1"/>
  <c r="F5905" i="110" s="1"/>
  <c r="F5906" i="110" s="1"/>
  <c r="F5907" i="110" s="1"/>
  <c r="F5908" i="110" s="1"/>
  <c r="F5909" i="110" s="1"/>
  <c r="F5910" i="110" s="1"/>
  <c r="F5911" i="110" s="1"/>
  <c r="F5912" i="110" s="1"/>
  <c r="F5913" i="110" s="1"/>
  <c r="F5914" i="110" s="1"/>
  <c r="F5915" i="110" s="1"/>
  <c r="F5916" i="110" s="1"/>
  <c r="F5917" i="110" s="1"/>
  <c r="F5918" i="110" s="1"/>
  <c r="F5919" i="110" s="1"/>
  <c r="F5920" i="110" s="1"/>
  <c r="F5921" i="110" s="1"/>
  <c r="F5922" i="110" s="1"/>
  <c r="F5923" i="110" s="1"/>
  <c r="F5924" i="110" s="1"/>
  <c r="F5925" i="110" s="1"/>
  <c r="F5926" i="110" s="1"/>
  <c r="F5927" i="110" s="1"/>
  <c r="F5928" i="110" s="1"/>
  <c r="F5929" i="110" s="1"/>
  <c r="F5930" i="110" s="1"/>
  <c r="F5931" i="110" s="1"/>
  <c r="F5932" i="110" s="1"/>
  <c r="F5933" i="110" s="1"/>
  <c r="F5934" i="110" s="1"/>
  <c r="F5935" i="110" s="1"/>
  <c r="F5936" i="110" s="1"/>
  <c r="F5937" i="110" s="1"/>
  <c r="F5938" i="110" s="1"/>
  <c r="F5939" i="110" s="1"/>
  <c r="F5940" i="110" s="1"/>
  <c r="F5941" i="110" s="1"/>
  <c r="F5942" i="110" s="1"/>
  <c r="F5943" i="110" s="1"/>
  <c r="F5944" i="110" s="1"/>
  <c r="F5945" i="110" s="1"/>
  <c r="F5946" i="110" s="1"/>
  <c r="F5947" i="110" s="1"/>
  <c r="F5948" i="110" s="1"/>
  <c r="F5949" i="110" s="1"/>
  <c r="F5950" i="110" s="1"/>
  <c r="F5951" i="110" s="1"/>
  <c r="F5952" i="110" s="1"/>
  <c r="F5953" i="110" s="1"/>
  <c r="F5954" i="110" s="1"/>
  <c r="F5955" i="110" s="1"/>
  <c r="F5956" i="110" s="1"/>
  <c r="F5957" i="110" s="1"/>
  <c r="F5958" i="110" s="1"/>
  <c r="F5959" i="110" s="1"/>
  <c r="F5960" i="110" s="1"/>
  <c r="F5961" i="110" s="1"/>
  <c r="F5962" i="110" s="1"/>
  <c r="F5963" i="110" s="1"/>
  <c r="F5964" i="110" s="1"/>
  <c r="F5965" i="110" s="1"/>
  <c r="F5966" i="110" s="1"/>
  <c r="F5967" i="110" s="1"/>
  <c r="F5968" i="110" s="1"/>
  <c r="F5969" i="110" s="1"/>
  <c r="F5970" i="110" s="1"/>
  <c r="F5971" i="110" s="1"/>
  <c r="F5972" i="110" s="1"/>
  <c r="F5973" i="110" s="1"/>
  <c r="F5974" i="110" s="1"/>
  <c r="F5975" i="110" s="1"/>
  <c r="F5976" i="110" s="1"/>
  <c r="F5977" i="110" s="1"/>
  <c r="F5978" i="110" s="1"/>
  <c r="F5979" i="110" s="1"/>
  <c r="F5980" i="110" s="1"/>
  <c r="F5981" i="110" s="1"/>
  <c r="F5982" i="110" s="1"/>
  <c r="F5983" i="110" s="1"/>
  <c r="F5984" i="110" s="1"/>
  <c r="F5985" i="110" s="1"/>
  <c r="F5986" i="110" s="1"/>
  <c r="F5987" i="110" s="1"/>
  <c r="F5988" i="110" s="1"/>
  <c r="F5989" i="110" s="1"/>
  <c r="F5990" i="110" s="1"/>
  <c r="F5991" i="110" s="1"/>
  <c r="F5992" i="110" s="1"/>
  <c r="F5993" i="110" s="1"/>
  <c r="F5994" i="110" s="1"/>
  <c r="F5995" i="110" s="1"/>
  <c r="F5996" i="110" s="1"/>
  <c r="F5997" i="110" s="1"/>
  <c r="F5998" i="110" s="1"/>
  <c r="F5999" i="110" s="1"/>
  <c r="F6000" i="110" s="1"/>
  <c r="F6001" i="110" s="1"/>
  <c r="F6002" i="110" s="1"/>
  <c r="F6003" i="110" s="1"/>
  <c r="F6004" i="110" s="1"/>
  <c r="F6005" i="110" s="1"/>
  <c r="F6006" i="110" s="1"/>
  <c r="F6007" i="110" s="1"/>
  <c r="F6008" i="110" s="1"/>
  <c r="F6009" i="110" s="1"/>
  <c r="F6010" i="110" s="1"/>
  <c r="F6011" i="110" s="1"/>
  <c r="F6012" i="110" s="1"/>
  <c r="F6013" i="110" s="1"/>
  <c r="F6014" i="110" s="1"/>
  <c r="F6015" i="110" s="1"/>
  <c r="F6016" i="110" s="1"/>
  <c r="F6017" i="110" s="1"/>
  <c r="F6018" i="110" s="1"/>
  <c r="F6019" i="110" s="1"/>
  <c r="F6020" i="110" s="1"/>
  <c r="F6021" i="110" s="1"/>
  <c r="F6022" i="110" s="1"/>
  <c r="F6023" i="110" s="1"/>
  <c r="F6024" i="110" s="1"/>
  <c r="F6025" i="110" s="1"/>
  <c r="F6026" i="110" s="1"/>
  <c r="F6027" i="110" s="1"/>
  <c r="F6028" i="110" s="1"/>
  <c r="F6029" i="110" s="1"/>
  <c r="F6030" i="110" s="1"/>
  <c r="F6031" i="110" s="1"/>
  <c r="F6032" i="110" s="1"/>
  <c r="F6033" i="110" s="1"/>
  <c r="F6034" i="110" s="1"/>
  <c r="F6035" i="110" s="1"/>
  <c r="F6036" i="110" s="1"/>
  <c r="F6037" i="110" s="1"/>
  <c r="F6038" i="110" s="1"/>
  <c r="F6039" i="110" s="1"/>
  <c r="F6040" i="110" s="1"/>
  <c r="F6041" i="110" s="1"/>
  <c r="F6042" i="110" s="1"/>
  <c r="F6043" i="110" s="1"/>
  <c r="F6044" i="110" s="1"/>
  <c r="F6045" i="110" s="1"/>
  <c r="F6046" i="110" s="1"/>
  <c r="F6047" i="110" s="1"/>
  <c r="F6048" i="110" s="1"/>
  <c r="F6049" i="110" s="1"/>
  <c r="F6050" i="110" s="1"/>
  <c r="F6051" i="110" s="1"/>
  <c r="F6052" i="110" s="1"/>
  <c r="F6053" i="110" s="1"/>
  <c r="F6054" i="110" s="1"/>
  <c r="F6055" i="110" s="1"/>
  <c r="F6056" i="110" s="1"/>
  <c r="F6057" i="110" s="1"/>
  <c r="F6058" i="110" s="1"/>
  <c r="E3659" i="112"/>
  <c r="E3660" i="112" s="1"/>
  <c r="E3661" i="112" s="1"/>
  <c r="E3662" i="112" s="1"/>
  <c r="E3663" i="112" s="1"/>
  <c r="E3664" i="112" s="1"/>
  <c r="E3665" i="112" s="1"/>
  <c r="E3666" i="112" s="1"/>
  <c r="E3667" i="112" s="1"/>
  <c r="E3668" i="112" s="1"/>
  <c r="E3669" i="112" s="1"/>
  <c r="E3670" i="112" s="1"/>
  <c r="E3671" i="112" s="1"/>
  <c r="E3672" i="112" s="1"/>
  <c r="E3673" i="112" s="1"/>
  <c r="E3674" i="112" s="1"/>
  <c r="E3675" i="112" s="1"/>
  <c r="E3676" i="112" s="1"/>
  <c r="E3677" i="112" s="1"/>
  <c r="E3678" i="112" s="1"/>
  <c r="E3679" i="112" s="1"/>
  <c r="E3680" i="112" s="1"/>
  <c r="E3681" i="112" s="1"/>
  <c r="E3682" i="112" s="1"/>
  <c r="E3683" i="112" s="1"/>
  <c r="E3684" i="112" s="1"/>
  <c r="E3685" i="112" s="1"/>
  <c r="E3686" i="112" s="1"/>
  <c r="E3687" i="112" s="1"/>
  <c r="E3688" i="112" s="1"/>
  <c r="E3689" i="112" s="1"/>
  <c r="E3690" i="112" s="1"/>
  <c r="E3691" i="112" s="1"/>
  <c r="E3692" i="112" s="1"/>
  <c r="E3693" i="112" s="1"/>
  <c r="E3694" i="112" s="1"/>
  <c r="E3695" i="112" s="1"/>
  <c r="E3696" i="112" s="1"/>
  <c r="E3697" i="112" s="1"/>
  <c r="E3698" i="112" s="1"/>
  <c r="E3699" i="112" s="1"/>
  <c r="E3700" i="112" s="1"/>
  <c r="E3701" i="112" s="1"/>
  <c r="E3702" i="112" s="1"/>
  <c r="E3703" i="112" s="1"/>
  <c r="E3704" i="112" s="1"/>
  <c r="E3705" i="112" s="1"/>
  <c r="E3706" i="112" s="1"/>
  <c r="E3707" i="112" s="1"/>
  <c r="E3708" i="112" s="1"/>
  <c r="E3709" i="112" s="1"/>
  <c r="E3710" i="112" s="1"/>
  <c r="E3711" i="112" s="1"/>
  <c r="E3712" i="112" s="1"/>
  <c r="E3713" i="112" s="1"/>
  <c r="E3714" i="112" s="1"/>
  <c r="E3715" i="112" s="1"/>
  <c r="E3716" i="112" s="1"/>
  <c r="E3717" i="112" s="1"/>
  <c r="E3718" i="112" s="1"/>
  <c r="E3719" i="112" s="1"/>
  <c r="E3720" i="112" s="1"/>
  <c r="E3721" i="112" s="1"/>
  <c r="E3722" i="112" s="1"/>
  <c r="E3723" i="112" s="1"/>
  <c r="E3724" i="112" s="1"/>
  <c r="E3725" i="112" s="1"/>
  <c r="E3726" i="112" s="1"/>
  <c r="E3727" i="112" s="1"/>
  <c r="E3728" i="112" s="1"/>
  <c r="E3729" i="112" s="1"/>
  <c r="E3730" i="112" s="1"/>
  <c r="E3731" i="112" s="1"/>
  <c r="E3732" i="112" s="1"/>
  <c r="E3733" i="112" s="1"/>
  <c r="E3734" i="112" s="1"/>
  <c r="E3735" i="112" s="1"/>
  <c r="E3736" i="112" s="1"/>
  <c r="E3737" i="112" s="1"/>
  <c r="E3738" i="112" s="1"/>
  <c r="E3739" i="112" s="1"/>
  <c r="E3740" i="112" s="1"/>
  <c r="E3741" i="112" s="1"/>
  <c r="E3742" i="112" s="1"/>
  <c r="E3743" i="112" s="1"/>
  <c r="E3744" i="112" s="1"/>
  <c r="E3745" i="112" s="1"/>
  <c r="E3746" i="112" s="1"/>
  <c r="E3747" i="112" s="1"/>
  <c r="E3748" i="112" s="1"/>
  <c r="E3749" i="112" s="1"/>
  <c r="E3750" i="112" s="1"/>
  <c r="E3751" i="112" s="1"/>
  <c r="E3752" i="112" s="1"/>
  <c r="E3753" i="112" s="1"/>
  <c r="E3754" i="112" s="1"/>
  <c r="E3755" i="112" s="1"/>
  <c r="E3756" i="112" s="1"/>
  <c r="E3757" i="112" s="1"/>
  <c r="E3758" i="112" s="1"/>
  <c r="E3759" i="112" s="1"/>
  <c r="E3760" i="112" s="1"/>
  <c r="E3761" i="112" s="1"/>
  <c r="E3762" i="112" s="1"/>
  <c r="E3763" i="112" s="1"/>
  <c r="E3764" i="112" s="1"/>
  <c r="E3765" i="112" s="1"/>
  <c r="E3766" i="112" s="1"/>
  <c r="E3767" i="112" s="1"/>
  <c r="E3768" i="112" s="1"/>
  <c r="E3769" i="112" s="1"/>
  <c r="E3770" i="112" s="1"/>
  <c r="E3771" i="112" s="1"/>
  <c r="E3772" i="112" s="1"/>
  <c r="E3773" i="112" s="1"/>
  <c r="E3774" i="112" s="1"/>
  <c r="E3775" i="112" s="1"/>
  <c r="E3776" i="112" s="1"/>
  <c r="E3777" i="112" s="1"/>
  <c r="E3778" i="112" s="1"/>
  <c r="E3779" i="112" s="1"/>
  <c r="E3780" i="112" s="1"/>
  <c r="E3781" i="112" s="1"/>
  <c r="E3782" i="112" s="1"/>
  <c r="E3783" i="112" s="1"/>
  <c r="E3784" i="112" s="1"/>
  <c r="E3785" i="112" s="1"/>
  <c r="E3786" i="112" s="1"/>
  <c r="E3787" i="112" s="1"/>
  <c r="E3788" i="112" s="1"/>
  <c r="E3789" i="112" s="1"/>
  <c r="E3790" i="112" s="1"/>
  <c r="E3791" i="112" s="1"/>
  <c r="E3792" i="112" s="1"/>
  <c r="E3793" i="112" s="1"/>
  <c r="E3794" i="112" s="1"/>
  <c r="E3795" i="112" s="1"/>
  <c r="E3796" i="112" s="1"/>
  <c r="E3797" i="112" s="1"/>
  <c r="E3798" i="112" s="1"/>
  <c r="E3799" i="112" s="1"/>
  <c r="E3800" i="112" s="1"/>
  <c r="E3801" i="112" s="1"/>
  <c r="E3802" i="112" s="1"/>
  <c r="E3803" i="112" s="1"/>
  <c r="E3804" i="112" s="1"/>
  <c r="E3805" i="112" s="1"/>
  <c r="E3806" i="112" s="1"/>
  <c r="E3807" i="112" s="1"/>
  <c r="E3808" i="112" s="1"/>
  <c r="E3809" i="112" s="1"/>
  <c r="E3810" i="112" s="1"/>
  <c r="E3811" i="112" s="1"/>
  <c r="E3812" i="112" s="1"/>
  <c r="E3813" i="112" s="1"/>
  <c r="E3814" i="112" s="1"/>
  <c r="E3815" i="112" s="1"/>
  <c r="E3816" i="112" s="1"/>
  <c r="E3817" i="112" s="1"/>
  <c r="E3818" i="112" s="1"/>
  <c r="E3819" i="112" s="1"/>
  <c r="E3820" i="112" s="1"/>
  <c r="E3821" i="112" s="1"/>
  <c r="E3822" i="112" s="1"/>
  <c r="E3823" i="112" s="1"/>
  <c r="E3824" i="112" s="1"/>
  <c r="E3825" i="112" s="1"/>
  <c r="E3826" i="112" s="1"/>
  <c r="E3827" i="112" s="1"/>
  <c r="E3828" i="112" s="1"/>
  <c r="E3829" i="112" s="1"/>
  <c r="E3830" i="112" s="1"/>
  <c r="E3831" i="112" s="1"/>
  <c r="E3832" i="112" s="1"/>
  <c r="E3833" i="112" s="1"/>
  <c r="E3834" i="112" s="1"/>
  <c r="E3835" i="112" s="1"/>
  <c r="E3836" i="112" s="1"/>
  <c r="E3837" i="112" s="1"/>
  <c r="E3838" i="112" s="1"/>
  <c r="E3839" i="112" s="1"/>
  <c r="E3840" i="112" s="1"/>
  <c r="E3841" i="112" s="1"/>
  <c r="E3842" i="112" s="1"/>
  <c r="E3843" i="112" s="1"/>
  <c r="E3844" i="112" s="1"/>
  <c r="E3845" i="112" s="1"/>
  <c r="E3846" i="112" s="1"/>
  <c r="E3847" i="112" s="1"/>
  <c r="E3848" i="112" s="1"/>
  <c r="E3849" i="112" s="1"/>
  <c r="E3850" i="112" s="1"/>
  <c r="E3851" i="112" s="1"/>
  <c r="E3852" i="112" s="1"/>
  <c r="E3853" i="112" s="1"/>
  <c r="E3854" i="112" s="1"/>
  <c r="E3855" i="112" s="1"/>
  <c r="E3856" i="112" s="1"/>
  <c r="E3857" i="112" s="1"/>
  <c r="E3858" i="112" s="1"/>
  <c r="E3859" i="112" s="1"/>
  <c r="E3860" i="112" s="1"/>
  <c r="E3861" i="112" s="1"/>
  <c r="E3862" i="112" s="1"/>
  <c r="E3863" i="112" s="1"/>
  <c r="E3864" i="112" s="1"/>
  <c r="E3865" i="112" s="1"/>
  <c r="E3866" i="112" s="1"/>
  <c r="E3867" i="112" s="1"/>
  <c r="E3868" i="112" s="1"/>
  <c r="E3869" i="112" s="1"/>
  <c r="E3870" i="112" s="1"/>
  <c r="E3871" i="112" s="1"/>
  <c r="E3872" i="112" s="1"/>
  <c r="E3873" i="112" s="1"/>
  <c r="E3874" i="112" s="1"/>
  <c r="E3875" i="112" s="1"/>
  <c r="E3876" i="112" s="1"/>
  <c r="E3877" i="112" s="1"/>
  <c r="E3878" i="112" s="1"/>
  <c r="E3879" i="112" s="1"/>
  <c r="E3880" i="112" s="1"/>
  <c r="E3881" i="112" s="1"/>
  <c r="E3882" i="112" s="1"/>
  <c r="E3883" i="112" s="1"/>
  <c r="E3884" i="112" s="1"/>
  <c r="E3885" i="112" s="1"/>
  <c r="E3886" i="112" s="1"/>
  <c r="E3887" i="112" s="1"/>
  <c r="E3888" i="112" s="1"/>
  <c r="E3889" i="112" s="1"/>
  <c r="E3890" i="112" s="1"/>
  <c r="E3891" i="112" s="1"/>
  <c r="E3892" i="112" s="1"/>
  <c r="E3893" i="112" s="1"/>
  <c r="E3894" i="112" s="1"/>
  <c r="E3895" i="112" s="1"/>
  <c r="E3896" i="112" s="1"/>
  <c r="E3897" i="112" s="1"/>
  <c r="E3898" i="112" s="1"/>
  <c r="E3899" i="112" s="1"/>
  <c r="E3900" i="112" s="1"/>
  <c r="E3901" i="112" s="1"/>
  <c r="E3902" i="112" s="1"/>
  <c r="E3903" i="112" s="1"/>
  <c r="E3904" i="112" s="1"/>
  <c r="E3905" i="112" s="1"/>
  <c r="E3906" i="112" s="1"/>
  <c r="E3907" i="112" s="1"/>
  <c r="E3908" i="112" s="1"/>
  <c r="E3909" i="112" s="1"/>
  <c r="E3910" i="112" s="1"/>
  <c r="E3911" i="112" s="1"/>
  <c r="E3912" i="112" s="1"/>
  <c r="E3913" i="112" s="1"/>
  <c r="E3914" i="112" s="1"/>
  <c r="E3915" i="112" s="1"/>
  <c r="E3916" i="112" s="1"/>
  <c r="E3917" i="112" s="1"/>
  <c r="E3918" i="112" s="1"/>
  <c r="E3919" i="112" s="1"/>
  <c r="E3920" i="112" s="1"/>
  <c r="E3921" i="112" s="1"/>
  <c r="E3922" i="112" s="1"/>
  <c r="E3923" i="112" s="1"/>
  <c r="E3924" i="112" s="1"/>
  <c r="E3925" i="112" s="1"/>
  <c r="E3926" i="112" s="1"/>
  <c r="E3927" i="112" s="1"/>
  <c r="E3928" i="112" s="1"/>
  <c r="E3929" i="112" s="1"/>
  <c r="E3930" i="112" s="1"/>
  <c r="E3931" i="112" s="1"/>
  <c r="E3932" i="112" s="1"/>
  <c r="E3933" i="112" s="1"/>
  <c r="E3934" i="112" s="1"/>
  <c r="E3935" i="112" s="1"/>
  <c r="E3936" i="112" s="1"/>
  <c r="E3937" i="112" s="1"/>
  <c r="E3938" i="112" s="1"/>
  <c r="E3939" i="112" s="1"/>
  <c r="E3940" i="112" s="1"/>
  <c r="E3941" i="112" s="1"/>
  <c r="E3942" i="112" s="1"/>
  <c r="E3943" i="112" s="1"/>
  <c r="E3944" i="112" s="1"/>
  <c r="E3945" i="112" s="1"/>
  <c r="E3946" i="112" s="1"/>
  <c r="E3947" i="112" s="1"/>
  <c r="E3948" i="112" s="1"/>
  <c r="E3949" i="112" s="1"/>
  <c r="E3950" i="112" s="1"/>
  <c r="E3951" i="112" s="1"/>
  <c r="E3952" i="112" s="1"/>
  <c r="E3953" i="112" s="1"/>
  <c r="E3954" i="112" s="1"/>
  <c r="E3955" i="112" s="1"/>
  <c r="E3956" i="112" s="1"/>
  <c r="E3957" i="112" s="1"/>
  <c r="E3958" i="112" s="1"/>
  <c r="E3959" i="112" s="1"/>
  <c r="E3960" i="112" s="1"/>
  <c r="E3961" i="112" s="1"/>
  <c r="E3962" i="112" s="1"/>
  <c r="E3963" i="112" s="1"/>
  <c r="E3964" i="112" s="1"/>
  <c r="E3965" i="112" s="1"/>
  <c r="E3966" i="112" s="1"/>
  <c r="E3967" i="112" s="1"/>
  <c r="E3968" i="112" s="1"/>
  <c r="E3969" i="112" s="1"/>
  <c r="E3970" i="112" s="1"/>
  <c r="E3971" i="112" s="1"/>
  <c r="E3972" i="112" s="1"/>
  <c r="E3973" i="112" s="1"/>
  <c r="E3974" i="112" s="1"/>
  <c r="E3975" i="112" s="1"/>
  <c r="E3976" i="112" s="1"/>
  <c r="E3977" i="112" s="1"/>
  <c r="E3978" i="112" s="1"/>
  <c r="E3979" i="112" s="1"/>
  <c r="E3980" i="112" s="1"/>
  <c r="E3981" i="112" s="1"/>
  <c r="E3982" i="112" s="1"/>
  <c r="E3983" i="112" s="1"/>
  <c r="E3984" i="112" s="1"/>
  <c r="E3985" i="112" s="1"/>
  <c r="E3986" i="112" s="1"/>
  <c r="E3987" i="112" s="1"/>
  <c r="E3988" i="112" s="1"/>
  <c r="E3989" i="112" s="1"/>
  <c r="E3990" i="112" s="1"/>
  <c r="E3991" i="112" s="1"/>
  <c r="E3992" i="112" s="1"/>
  <c r="E3993" i="112" s="1"/>
  <c r="E3994" i="112" s="1"/>
  <c r="E3995" i="112" s="1"/>
  <c r="E3996" i="112" s="1"/>
  <c r="E3997" i="112" s="1"/>
  <c r="E3998" i="112" s="1"/>
  <c r="E3999" i="112" s="1"/>
  <c r="E4000" i="112" s="1"/>
  <c r="E4001" i="112" s="1"/>
  <c r="E4002" i="112" s="1"/>
  <c r="E4003" i="112" s="1"/>
  <c r="E4004" i="112" s="1"/>
  <c r="E4005" i="112" s="1"/>
  <c r="E4006" i="112" s="1"/>
  <c r="E4007" i="112" s="1"/>
  <c r="E4008" i="112" s="1"/>
  <c r="E4009" i="112" s="1"/>
  <c r="E4010" i="112" s="1"/>
  <c r="E4011" i="112" s="1"/>
  <c r="E4012" i="112" s="1"/>
  <c r="E4013" i="112" s="1"/>
  <c r="E4014" i="112" s="1"/>
  <c r="E4015" i="112" s="1"/>
  <c r="E4016" i="112" s="1"/>
  <c r="E4017" i="112" s="1"/>
  <c r="E4018" i="112" s="1"/>
  <c r="E4019" i="112" s="1"/>
  <c r="E4020" i="112" s="1"/>
  <c r="E4021" i="112" s="1"/>
  <c r="E4022" i="112" s="1"/>
  <c r="E4023" i="112" s="1"/>
  <c r="E4024" i="112" s="1"/>
  <c r="E4025" i="112" s="1"/>
  <c r="E4026" i="112" s="1"/>
  <c r="E4027" i="112" s="1"/>
  <c r="E4028" i="112" s="1"/>
  <c r="E4029" i="112" s="1"/>
  <c r="E4030" i="112" s="1"/>
  <c r="E4031" i="112" s="1"/>
  <c r="E4032" i="112" s="1"/>
  <c r="E4033" i="112" s="1"/>
  <c r="E4034" i="112" s="1"/>
  <c r="E4035" i="112" s="1"/>
  <c r="E4036" i="112" s="1"/>
  <c r="E4037" i="112" s="1"/>
  <c r="E4038" i="112" s="1"/>
  <c r="E4039" i="112" s="1"/>
  <c r="E4040" i="112" s="1"/>
  <c r="E4041" i="112" s="1"/>
  <c r="E4042" i="112" s="1"/>
  <c r="E4043" i="112" s="1"/>
  <c r="E4044" i="112" s="1"/>
  <c r="E4045" i="112" s="1"/>
  <c r="E4046" i="112" s="1"/>
  <c r="E4047" i="112" s="1"/>
  <c r="E4048" i="112" s="1"/>
  <c r="E4049" i="112" s="1"/>
  <c r="E4050" i="112" s="1"/>
  <c r="E4051" i="112" s="1"/>
  <c r="E4052" i="112" s="1"/>
  <c r="E4053" i="112" s="1"/>
  <c r="E4054" i="112" s="1"/>
  <c r="E4055" i="112" s="1"/>
  <c r="E4056" i="112" s="1"/>
  <c r="E4057" i="112" s="1"/>
  <c r="E4058" i="112" s="1"/>
  <c r="E4059" i="112" s="1"/>
  <c r="E4060" i="112" s="1"/>
  <c r="E4061" i="112" s="1"/>
  <c r="E4062" i="112" s="1"/>
  <c r="E4063" i="112" s="1"/>
  <c r="E4064" i="112" s="1"/>
  <c r="E4065" i="112" s="1"/>
  <c r="E4066" i="112" s="1"/>
  <c r="E4067" i="112" s="1"/>
  <c r="E4068" i="112" s="1"/>
  <c r="E4069" i="112" s="1"/>
  <c r="E4070" i="112" s="1"/>
  <c r="E4071" i="112" s="1"/>
  <c r="E4072" i="112" s="1"/>
  <c r="E4073" i="112" s="1"/>
  <c r="E4074" i="112" s="1"/>
  <c r="E4075" i="112" s="1"/>
  <c r="E4076" i="112" s="1"/>
  <c r="E4077" i="112" s="1"/>
  <c r="E4078" i="112" s="1"/>
  <c r="E4079" i="112" s="1"/>
  <c r="E4080" i="112" s="1"/>
  <c r="E4081" i="112" s="1"/>
  <c r="E4082" i="112" s="1"/>
  <c r="E4083" i="112" s="1"/>
  <c r="E4084" i="112" s="1"/>
  <c r="E4085" i="112" s="1"/>
  <c r="E4086" i="112" s="1"/>
  <c r="E4087" i="112" s="1"/>
  <c r="E4088" i="112" s="1"/>
  <c r="E4089" i="112" s="1"/>
  <c r="E4090" i="112" s="1"/>
  <c r="E4091" i="112" s="1"/>
  <c r="E4092" i="112" s="1"/>
  <c r="E4093" i="112" s="1"/>
  <c r="E4094" i="112" s="1"/>
  <c r="E4095" i="112" s="1"/>
  <c r="E4096" i="112" s="1"/>
  <c r="E4097" i="112" s="1"/>
  <c r="E4098" i="112" s="1"/>
  <c r="E4099" i="112" s="1"/>
  <c r="E4100" i="112" s="1"/>
  <c r="E4101" i="112" s="1"/>
  <c r="E4102" i="112" s="1"/>
  <c r="E4103" i="112" s="1"/>
  <c r="E4104" i="112" s="1"/>
  <c r="E4105" i="112" s="1"/>
  <c r="E4106" i="112" s="1"/>
  <c r="E4107" i="112" s="1"/>
  <c r="E4108" i="112" s="1"/>
  <c r="E4109" i="112" s="1"/>
  <c r="E4110" i="112" s="1"/>
  <c r="E4111" i="112" s="1"/>
  <c r="E4112" i="112" s="1"/>
  <c r="E4113" i="112" s="1"/>
  <c r="E4114" i="112" s="1"/>
  <c r="E4115" i="112" s="1"/>
  <c r="E4116" i="112" s="1"/>
  <c r="E4117" i="112" s="1"/>
  <c r="E4118" i="112" s="1"/>
  <c r="E4119" i="112" s="1"/>
  <c r="E4120" i="112" s="1"/>
  <c r="E4121" i="112" s="1"/>
  <c r="E4122" i="112" s="1"/>
  <c r="E4123" i="112" s="1"/>
  <c r="E4124" i="112" s="1"/>
  <c r="E4125" i="112" s="1"/>
  <c r="E4126" i="112" s="1"/>
  <c r="E4127" i="112" s="1"/>
  <c r="E4128" i="112" s="1"/>
  <c r="E4129" i="112" s="1"/>
  <c r="E4130" i="112" s="1"/>
  <c r="E4131" i="112" s="1"/>
  <c r="E4132" i="112" s="1"/>
  <c r="E4133" i="112" s="1"/>
  <c r="E4134" i="112" s="1"/>
  <c r="E4135" i="112" s="1"/>
  <c r="E4136" i="112" s="1"/>
  <c r="E4137" i="112" s="1"/>
  <c r="E4138" i="112" s="1"/>
  <c r="E4139" i="112" s="1"/>
  <c r="E4140" i="112" s="1"/>
  <c r="E4141" i="112" s="1"/>
  <c r="E4142" i="112" s="1"/>
  <c r="E4143" i="112" s="1"/>
  <c r="E4144" i="112" s="1"/>
  <c r="E4145" i="112" s="1"/>
  <c r="E4146" i="112" s="1"/>
  <c r="E4147" i="112" s="1"/>
  <c r="E4148" i="112" s="1"/>
  <c r="E4149" i="112" s="1"/>
  <c r="E4150" i="112" s="1"/>
  <c r="E4151" i="112" s="1"/>
  <c r="E4152" i="112" s="1"/>
  <c r="E4153" i="112" s="1"/>
  <c r="E4154" i="112" s="1"/>
  <c r="E4155" i="112" s="1"/>
  <c r="E4156" i="112" s="1"/>
  <c r="E4157" i="112" s="1"/>
  <c r="E4158" i="112" s="1"/>
  <c r="E4159" i="112" s="1"/>
  <c r="E4160" i="112" s="1"/>
  <c r="E4161" i="112" s="1"/>
  <c r="E4162" i="112" s="1"/>
  <c r="E4163" i="112" s="1"/>
  <c r="E4164" i="112" s="1"/>
  <c r="E4165" i="112" s="1"/>
  <c r="E4166" i="112" s="1"/>
  <c r="E4167" i="112" s="1"/>
  <c r="E4168" i="112" s="1"/>
  <c r="E4169" i="112" s="1"/>
  <c r="E4170" i="112" s="1"/>
  <c r="E4171" i="112" s="1"/>
  <c r="E4172" i="112" s="1"/>
  <c r="E4173" i="112" s="1"/>
  <c r="E4174" i="112" s="1"/>
  <c r="E4175" i="112" s="1"/>
  <c r="E4176" i="112" s="1"/>
  <c r="E4177" i="112" s="1"/>
  <c r="E4178" i="112" s="1"/>
  <c r="E4179" i="112" s="1"/>
  <c r="E4180" i="112" s="1"/>
  <c r="E4181" i="112" s="1"/>
  <c r="E4182" i="112" s="1"/>
  <c r="E4183" i="112" s="1"/>
  <c r="E4184" i="112" s="1"/>
  <c r="E4185" i="112" s="1"/>
  <c r="E4186" i="112" s="1"/>
  <c r="E4187" i="112" s="1"/>
  <c r="E4188" i="112" s="1"/>
  <c r="E4189" i="112" s="1"/>
  <c r="E4190" i="112" s="1"/>
  <c r="E4191" i="112" s="1"/>
  <c r="E4192" i="112" s="1"/>
  <c r="E4193" i="112" s="1"/>
  <c r="E4194" i="112" s="1"/>
  <c r="E4195" i="112" s="1"/>
  <c r="E4196" i="112" s="1"/>
  <c r="E4197" i="112" s="1"/>
  <c r="E4198" i="112" s="1"/>
  <c r="E4199" i="112" s="1"/>
  <c r="E4200" i="112" s="1"/>
  <c r="E4201" i="112" s="1"/>
  <c r="E4202" i="112" s="1"/>
  <c r="E4203" i="112" s="1"/>
  <c r="E4204" i="112" s="1"/>
  <c r="E4205" i="112" s="1"/>
  <c r="E4206" i="112" s="1"/>
  <c r="E4207" i="112" s="1"/>
  <c r="E4208" i="112" s="1"/>
  <c r="E4209" i="112" s="1"/>
  <c r="E4210" i="112" s="1"/>
  <c r="E4211" i="112" s="1"/>
  <c r="E4212" i="112" s="1"/>
  <c r="E4213" i="112" s="1"/>
  <c r="E4214" i="112" s="1"/>
  <c r="E4215" i="112" s="1"/>
  <c r="E4216" i="112" s="1"/>
  <c r="E4217" i="112" s="1"/>
  <c r="E4218" i="112" s="1"/>
  <c r="E4219" i="112" s="1"/>
  <c r="E4220" i="112" s="1"/>
  <c r="E4221" i="112" s="1"/>
  <c r="E4222" i="112" s="1"/>
  <c r="E4223" i="112" s="1"/>
  <c r="E4224" i="112" s="1"/>
  <c r="E4225" i="112" s="1"/>
  <c r="E4226" i="112" s="1"/>
  <c r="E4227" i="112" s="1"/>
  <c r="E4228" i="112" s="1"/>
  <c r="E4229" i="112" s="1"/>
  <c r="E4230" i="112" s="1"/>
  <c r="E4231" i="112" s="1"/>
  <c r="E4232" i="112" s="1"/>
  <c r="E4233" i="112" s="1"/>
  <c r="E4234" i="112" s="1"/>
  <c r="E4235" i="112" s="1"/>
  <c r="E4236" i="112" s="1"/>
  <c r="E4237" i="112" s="1"/>
  <c r="E4238" i="112" s="1"/>
  <c r="E4239" i="112" s="1"/>
  <c r="E4240" i="112" s="1"/>
  <c r="E4241" i="112" s="1"/>
  <c r="E4242" i="112" s="1"/>
  <c r="E4243" i="112" s="1"/>
  <c r="E4244" i="112" s="1"/>
  <c r="E4245" i="112" s="1"/>
  <c r="E4246" i="112" s="1"/>
  <c r="E4247" i="112" s="1"/>
  <c r="E4248" i="112" s="1"/>
  <c r="E4249" i="112" s="1"/>
  <c r="E4250" i="112" s="1"/>
  <c r="E4251" i="112" s="1"/>
  <c r="E4252" i="112" s="1"/>
  <c r="E4253" i="112" s="1"/>
  <c r="E4254" i="112" s="1"/>
  <c r="E4255" i="112" s="1"/>
  <c r="E4256" i="112" s="1"/>
  <c r="E4257" i="112" s="1"/>
  <c r="E4258" i="112" s="1"/>
  <c r="E4259" i="112" s="1"/>
  <c r="E4260" i="112" s="1"/>
  <c r="E4261" i="112" s="1"/>
  <c r="E4262" i="112" s="1"/>
  <c r="E4263" i="112" s="1"/>
  <c r="E4264" i="112" s="1"/>
  <c r="E4265" i="112" s="1"/>
  <c r="E4266" i="112" s="1"/>
  <c r="E4267" i="112" s="1"/>
  <c r="E4268" i="112" s="1"/>
  <c r="E4269" i="112" s="1"/>
  <c r="E4270" i="112" s="1"/>
  <c r="E4271" i="112" s="1"/>
  <c r="E4272" i="112" s="1"/>
  <c r="E4273" i="112" s="1"/>
  <c r="E4274" i="112" s="1"/>
  <c r="E4275" i="112" s="1"/>
  <c r="E4276" i="112" s="1"/>
  <c r="E4277" i="112" s="1"/>
  <c r="E4278" i="112" s="1"/>
  <c r="E4279" i="112" s="1"/>
  <c r="E4280" i="112" s="1"/>
  <c r="E4281" i="112" s="1"/>
  <c r="E4282" i="112" s="1"/>
  <c r="E4283" i="112" s="1"/>
  <c r="E4284" i="112" s="1"/>
  <c r="E4285" i="112" s="1"/>
  <c r="E4286" i="112" s="1"/>
  <c r="E4287" i="112" s="1"/>
  <c r="E4288" i="112" s="1"/>
  <c r="E4289" i="112" s="1"/>
  <c r="E4290" i="112" s="1"/>
  <c r="E4291" i="112" s="1"/>
  <c r="E4292" i="112" s="1"/>
  <c r="E4293" i="112" s="1"/>
  <c r="E4294" i="112" s="1"/>
  <c r="E4295" i="112" s="1"/>
  <c r="E4296" i="112" s="1"/>
  <c r="E4297" i="112" s="1"/>
  <c r="E4298" i="112" s="1"/>
  <c r="E4299" i="112" s="1"/>
  <c r="E4300" i="112" s="1"/>
  <c r="E4301" i="112" s="1"/>
  <c r="E4302" i="112" s="1"/>
  <c r="E4303" i="112" s="1"/>
  <c r="E4304" i="112" s="1"/>
  <c r="E4305" i="112" s="1"/>
  <c r="E4306" i="112" s="1"/>
  <c r="E4307" i="112" s="1"/>
  <c r="E4308" i="112" s="1"/>
  <c r="E4309" i="112" s="1"/>
  <c r="E4310" i="112" s="1"/>
  <c r="E4311" i="112" s="1"/>
  <c r="E4312" i="112" s="1"/>
  <c r="E4313" i="112" s="1"/>
  <c r="E4314" i="112" s="1"/>
  <c r="E4315" i="112" s="1"/>
  <c r="E4316" i="112" s="1"/>
  <c r="E4317" i="112" s="1"/>
  <c r="E4318" i="112" s="1"/>
  <c r="E4319" i="112" s="1"/>
  <c r="E4320" i="112" s="1"/>
  <c r="E4321" i="112" s="1"/>
  <c r="E4322" i="112" s="1"/>
  <c r="E4323" i="112" s="1"/>
  <c r="E4324" i="112" s="1"/>
  <c r="E4325" i="112" s="1"/>
  <c r="E4326" i="112" s="1"/>
  <c r="E4327" i="112" s="1"/>
  <c r="E4328" i="112" s="1"/>
  <c r="E4329" i="112" s="1"/>
  <c r="E4330" i="112" s="1"/>
  <c r="E4331" i="112" s="1"/>
  <c r="E4332" i="112" s="1"/>
  <c r="E4333" i="112" s="1"/>
  <c r="E4334" i="112" s="1"/>
  <c r="E4335" i="112" s="1"/>
  <c r="E4336" i="112" s="1"/>
  <c r="E4337" i="112" s="1"/>
  <c r="E4338" i="112" s="1"/>
  <c r="E4339" i="112" s="1"/>
  <c r="E4340" i="112" s="1"/>
  <c r="E4341" i="112" s="1"/>
  <c r="E4342" i="112" s="1"/>
  <c r="E4343" i="112" s="1"/>
  <c r="E4344" i="112" s="1"/>
  <c r="E4345" i="112" s="1"/>
  <c r="E4346" i="112" s="1"/>
  <c r="E4347" i="112" s="1"/>
  <c r="E4348" i="112" s="1"/>
  <c r="E4349" i="112" s="1"/>
  <c r="E4350" i="112" s="1"/>
  <c r="E4351" i="112" s="1"/>
  <c r="E4352" i="112" s="1"/>
  <c r="E4353" i="112" s="1"/>
  <c r="E4354" i="112" s="1"/>
  <c r="E4355" i="112" s="1"/>
  <c r="E4356" i="112" s="1"/>
  <c r="E4357" i="112" s="1"/>
  <c r="E4358" i="112" s="1"/>
  <c r="E4359" i="112" s="1"/>
  <c r="E4360" i="112" s="1"/>
  <c r="E4361" i="112" s="1"/>
  <c r="E4362" i="112" s="1"/>
  <c r="E4363" i="112" s="1"/>
  <c r="E4364" i="112" s="1"/>
  <c r="E4365" i="112" s="1"/>
  <c r="E4366" i="112" s="1"/>
  <c r="E4367" i="112" s="1"/>
  <c r="E4368" i="112" s="1"/>
  <c r="E4369" i="112" s="1"/>
  <c r="E4370" i="112" s="1"/>
  <c r="E4371" i="112" s="1"/>
  <c r="E4372" i="112" s="1"/>
  <c r="E4373" i="112" s="1"/>
  <c r="E4374" i="112" s="1"/>
  <c r="E4375" i="112" s="1"/>
  <c r="E4376" i="112" s="1"/>
  <c r="E4377" i="112" s="1"/>
  <c r="E4378" i="112" s="1"/>
  <c r="E4379" i="112" s="1"/>
  <c r="E4380" i="112" s="1"/>
  <c r="E4381" i="112" s="1"/>
  <c r="E4382" i="112" s="1"/>
  <c r="E4383" i="112" s="1"/>
  <c r="E4384" i="112" s="1"/>
  <c r="E4385" i="112" s="1"/>
  <c r="E4386" i="112" s="1"/>
  <c r="E4387" i="112" s="1"/>
  <c r="E4388" i="112" s="1"/>
  <c r="E4389" i="112" s="1"/>
  <c r="E4390" i="112" s="1"/>
  <c r="E4391" i="112" s="1"/>
  <c r="E4392" i="112" s="1"/>
  <c r="E4393" i="112" s="1"/>
  <c r="E4394" i="112" s="1"/>
  <c r="E4395" i="112" s="1"/>
  <c r="E4396" i="112" s="1"/>
  <c r="E4397" i="112" s="1"/>
  <c r="E4398" i="112" s="1"/>
  <c r="E4399" i="112" s="1"/>
  <c r="E4400" i="112" s="1"/>
  <c r="E4401" i="112" s="1"/>
  <c r="E4402" i="112" s="1"/>
  <c r="E4403" i="112" s="1"/>
  <c r="E4404" i="112" s="1"/>
  <c r="E4405" i="112" s="1"/>
  <c r="E4406" i="112" s="1"/>
  <c r="E4407" i="112" s="1"/>
  <c r="E4408" i="112" s="1"/>
  <c r="E4409" i="112" s="1"/>
  <c r="E4410" i="112" s="1"/>
  <c r="E4411" i="112" s="1"/>
  <c r="E4412" i="112" s="1"/>
  <c r="E4413" i="112" s="1"/>
  <c r="E4414" i="112" s="1"/>
  <c r="E4415" i="112" s="1"/>
  <c r="E4416" i="112" s="1"/>
  <c r="E4417" i="112" s="1"/>
  <c r="E4418" i="112" s="1"/>
  <c r="E4419" i="112" s="1"/>
  <c r="E4420" i="112" s="1"/>
  <c r="E4421" i="112" s="1"/>
  <c r="E4422" i="112" s="1"/>
  <c r="E4423" i="112" s="1"/>
  <c r="E4424" i="112" s="1"/>
  <c r="E4425" i="112" s="1"/>
  <c r="E4426" i="112" s="1"/>
  <c r="E4427" i="112" s="1"/>
  <c r="E4428" i="112" s="1"/>
  <c r="E4429" i="112" s="1"/>
  <c r="E4430" i="112" s="1"/>
  <c r="E4431" i="112" s="1"/>
  <c r="E4432" i="112" s="1"/>
  <c r="E4433" i="112" s="1"/>
  <c r="E4434" i="112" s="1"/>
  <c r="E4435" i="112" s="1"/>
  <c r="E4436" i="112" s="1"/>
  <c r="E4437" i="112" s="1"/>
  <c r="E4438" i="112" s="1"/>
  <c r="E4439" i="112" s="1"/>
  <c r="E4440" i="112" s="1"/>
  <c r="E4441" i="112" s="1"/>
  <c r="E4442" i="112" s="1"/>
  <c r="E4443" i="112" s="1"/>
  <c r="E4444" i="112" s="1"/>
  <c r="E4445" i="112" s="1"/>
  <c r="E4446" i="112" s="1"/>
  <c r="E4447" i="112" s="1"/>
  <c r="E4448" i="112" s="1"/>
  <c r="E4449" i="112" s="1"/>
  <c r="E4450" i="112" s="1"/>
  <c r="E4451" i="112" s="1"/>
  <c r="E4452" i="112" s="1"/>
  <c r="E4453" i="112" s="1"/>
  <c r="E4454" i="112" s="1"/>
  <c r="E4455" i="112" s="1"/>
  <c r="E4456" i="112" s="1"/>
  <c r="E4457" i="112" s="1"/>
  <c r="E4458" i="112" s="1"/>
  <c r="E4459" i="112" s="1"/>
  <c r="E4460" i="112" s="1"/>
  <c r="E4461" i="112" s="1"/>
  <c r="E4462" i="112" s="1"/>
  <c r="E4463" i="112" s="1"/>
  <c r="E4464" i="112" s="1"/>
  <c r="E4465" i="112" s="1"/>
  <c r="E4466" i="112" s="1"/>
  <c r="E4467" i="112" s="1"/>
  <c r="E4468" i="112" s="1"/>
  <c r="E4469" i="112" s="1"/>
  <c r="E4470" i="112" s="1"/>
  <c r="E4471" i="112" s="1"/>
  <c r="E4472" i="112" s="1"/>
  <c r="E4473" i="112" s="1"/>
  <c r="E4474" i="112" s="1"/>
  <c r="E4475" i="112" s="1"/>
  <c r="E4476" i="112" s="1"/>
  <c r="E4477" i="112" s="1"/>
  <c r="E4478" i="112" s="1"/>
  <c r="E4479" i="112" s="1"/>
  <c r="E4480" i="112" s="1"/>
  <c r="E4481" i="112" s="1"/>
  <c r="E4482" i="112" s="1"/>
  <c r="E4483" i="112" s="1"/>
  <c r="E4484" i="112" s="1"/>
  <c r="E4485" i="112" s="1"/>
  <c r="E4486" i="112" s="1"/>
  <c r="E4487" i="112" s="1"/>
  <c r="E4488" i="112" s="1"/>
  <c r="E4489" i="112" s="1"/>
  <c r="E4490" i="112" s="1"/>
  <c r="E4491" i="112" s="1"/>
  <c r="E4492" i="112" s="1"/>
  <c r="E4493" i="112" s="1"/>
  <c r="E4494" i="112" s="1"/>
  <c r="E4495" i="112" s="1"/>
  <c r="E4496" i="112" s="1"/>
  <c r="E4497" i="112" s="1"/>
  <c r="E4498" i="112" s="1"/>
  <c r="E4499" i="112" s="1"/>
  <c r="E4500" i="112" s="1"/>
  <c r="E4501" i="112" s="1"/>
  <c r="E4502" i="112" s="1"/>
  <c r="E4503" i="112" s="1"/>
  <c r="E4504" i="112" s="1"/>
  <c r="E4505" i="112" s="1"/>
  <c r="E4506" i="112" s="1"/>
  <c r="E4507" i="112" s="1"/>
  <c r="E4508" i="112" s="1"/>
  <c r="E4509" i="112" s="1"/>
  <c r="E4510" i="112" s="1"/>
  <c r="E4511" i="112" s="1"/>
  <c r="E4512" i="112" s="1"/>
  <c r="E4513" i="112" s="1"/>
  <c r="E4514" i="112" s="1"/>
  <c r="E4515" i="112" s="1"/>
  <c r="E4516" i="112" s="1"/>
  <c r="E4517" i="112" s="1"/>
  <c r="E4518" i="112" s="1"/>
  <c r="E4519" i="112" s="1"/>
  <c r="E4520" i="112" s="1"/>
  <c r="E4521" i="112" s="1"/>
  <c r="E4522" i="112" s="1"/>
  <c r="E4523" i="112" s="1"/>
  <c r="E4524" i="112" s="1"/>
  <c r="E4525" i="112" s="1"/>
  <c r="E4526" i="112" s="1"/>
  <c r="E4527" i="112" s="1"/>
  <c r="E4528" i="112" s="1"/>
  <c r="E4529" i="112" s="1"/>
  <c r="E4530" i="112" s="1"/>
  <c r="E4531" i="112" s="1"/>
  <c r="E4532" i="112" s="1"/>
  <c r="E4533" i="112" s="1"/>
  <c r="E4534" i="112" s="1"/>
  <c r="E4535" i="112" s="1"/>
  <c r="E4536" i="112" s="1"/>
  <c r="E4537" i="112" s="1"/>
  <c r="E4538" i="112" s="1"/>
  <c r="E4539" i="112" s="1"/>
  <c r="E4540" i="112" s="1"/>
  <c r="E4541" i="112" s="1"/>
  <c r="E4542" i="112" s="1"/>
  <c r="E4543" i="112" s="1"/>
  <c r="E4544" i="112" s="1"/>
  <c r="E4545" i="112" s="1"/>
  <c r="E4546" i="112" s="1"/>
  <c r="E4547" i="112" s="1"/>
  <c r="E4548" i="112" s="1"/>
  <c r="E4549" i="112" s="1"/>
  <c r="E4550" i="112" s="1"/>
  <c r="E4551" i="112" s="1"/>
  <c r="E4552" i="112" s="1"/>
  <c r="E4553" i="112" s="1"/>
  <c r="E4554" i="112" s="1"/>
  <c r="E4555" i="112" s="1"/>
  <c r="E4556" i="112" s="1"/>
  <c r="E4557" i="112" s="1"/>
  <c r="E4558" i="112" s="1"/>
  <c r="E4559" i="112" s="1"/>
  <c r="E4560" i="112" s="1"/>
  <c r="E4561" i="112" s="1"/>
  <c r="E4562" i="112" s="1"/>
  <c r="E4563" i="112" s="1"/>
  <c r="E4564" i="112" s="1"/>
  <c r="E4565" i="112" s="1"/>
  <c r="E4566" i="112" s="1"/>
  <c r="E4567" i="112" s="1"/>
  <c r="E4568" i="112" s="1"/>
  <c r="E4569" i="112" s="1"/>
  <c r="E4570" i="112" s="1"/>
  <c r="E4571" i="112" s="1"/>
  <c r="E4572" i="112" s="1"/>
  <c r="E4573" i="112" s="1"/>
  <c r="E4574" i="112" s="1"/>
  <c r="E4575" i="112" s="1"/>
  <c r="E4576" i="112" s="1"/>
  <c r="E4577" i="112" s="1"/>
  <c r="E4578" i="112" s="1"/>
  <c r="E4579" i="112" s="1"/>
  <c r="E4580" i="112" s="1"/>
  <c r="E4581" i="112" s="1"/>
  <c r="E4582" i="112" s="1"/>
  <c r="E4583" i="112" s="1"/>
  <c r="E4584" i="112" s="1"/>
  <c r="E4585" i="112" s="1"/>
  <c r="E4586" i="112" s="1"/>
  <c r="E4587" i="112" s="1"/>
  <c r="E4588" i="112" s="1"/>
  <c r="E4589" i="112" s="1"/>
  <c r="E4590" i="112" s="1"/>
  <c r="E4591" i="112" s="1"/>
  <c r="E4592" i="112" s="1"/>
  <c r="E4593" i="112" s="1"/>
  <c r="E4594" i="112" s="1"/>
  <c r="E4595" i="112" s="1"/>
  <c r="E4596" i="112" s="1"/>
  <c r="E4597" i="112" s="1"/>
  <c r="E4598" i="112" s="1"/>
  <c r="E4599" i="112" s="1"/>
  <c r="E4600" i="112" s="1"/>
  <c r="E4601" i="112" s="1"/>
  <c r="E4602" i="112" s="1"/>
  <c r="E4603" i="112" s="1"/>
  <c r="E4604" i="112" s="1"/>
  <c r="E4605" i="112" s="1"/>
  <c r="E4606" i="112" s="1"/>
  <c r="E4607" i="112" s="1"/>
  <c r="E4608" i="112" s="1"/>
  <c r="E4609" i="112" s="1"/>
  <c r="E4610" i="112" s="1"/>
  <c r="E4611" i="112" s="1"/>
  <c r="E4612" i="112" s="1"/>
  <c r="E4613" i="112" s="1"/>
  <c r="E4614" i="112" s="1"/>
  <c r="E4615" i="112" s="1"/>
  <c r="E4616" i="112" s="1"/>
  <c r="E4617" i="112" s="1"/>
  <c r="E4618" i="112" s="1"/>
  <c r="E4619" i="112" s="1"/>
  <c r="E4620" i="112" s="1"/>
  <c r="E4621" i="112" s="1"/>
  <c r="E4622" i="112" s="1"/>
  <c r="E4623" i="112" s="1"/>
  <c r="E4624" i="112" s="1"/>
  <c r="E4625" i="112" s="1"/>
  <c r="E4626" i="112" s="1"/>
  <c r="E4627" i="112" s="1"/>
  <c r="E4628" i="112" s="1"/>
  <c r="E4629" i="112" s="1"/>
  <c r="E4630" i="112" s="1"/>
  <c r="E4631" i="112" s="1"/>
  <c r="E4632" i="112" s="1"/>
  <c r="E4633" i="112" s="1"/>
  <c r="E4634" i="112" s="1"/>
  <c r="E4635" i="112" s="1"/>
  <c r="E4636" i="112" s="1"/>
  <c r="E4637" i="112" s="1"/>
  <c r="E4638" i="112" s="1"/>
  <c r="E4639" i="112" s="1"/>
  <c r="E4640" i="112" s="1"/>
  <c r="E4641" i="112" s="1"/>
  <c r="E4642" i="112" s="1"/>
  <c r="E4643" i="112" s="1"/>
  <c r="E4644" i="112" s="1"/>
  <c r="E4645" i="112" s="1"/>
  <c r="E4646" i="112" s="1"/>
  <c r="E4647" i="112" s="1"/>
  <c r="E4648" i="112" s="1"/>
  <c r="E4649" i="112" s="1"/>
  <c r="E4650" i="112" s="1"/>
  <c r="E4651" i="112" s="1"/>
  <c r="E4652" i="112" s="1"/>
  <c r="E4653" i="112" s="1"/>
  <c r="E4654" i="112" s="1"/>
  <c r="E4655" i="112" s="1"/>
  <c r="E4656" i="112" s="1"/>
  <c r="E4657" i="112" s="1"/>
  <c r="E4658" i="112" s="1"/>
  <c r="E4659" i="112" s="1"/>
  <c r="E4660" i="112" s="1"/>
  <c r="E4661" i="112" s="1"/>
  <c r="E4662" i="112" s="1"/>
  <c r="E4663" i="112" s="1"/>
  <c r="E4664" i="112" s="1"/>
  <c r="E4665" i="112" s="1"/>
  <c r="E4666" i="112" s="1"/>
  <c r="E4667" i="112" s="1"/>
  <c r="E4668" i="112" s="1"/>
  <c r="E4669" i="112" s="1"/>
  <c r="E4670" i="112" s="1"/>
  <c r="E4671" i="112" s="1"/>
  <c r="E4672" i="112" s="1"/>
  <c r="E4673" i="112" s="1"/>
  <c r="E4674" i="112" s="1"/>
  <c r="E4675" i="112" s="1"/>
  <c r="E4676" i="112" s="1"/>
  <c r="E4677" i="112" s="1"/>
  <c r="E4678" i="112" s="1"/>
  <c r="E4679" i="112" s="1"/>
  <c r="E4680" i="112" s="1"/>
  <c r="E4681" i="112" s="1"/>
  <c r="E4682" i="112" s="1"/>
  <c r="E4683" i="112" s="1"/>
  <c r="E4684" i="112" s="1"/>
  <c r="E4685" i="112" s="1"/>
  <c r="E4686" i="112" s="1"/>
  <c r="E4687" i="112" s="1"/>
  <c r="E4688" i="112" s="1"/>
  <c r="E4689" i="112" s="1"/>
  <c r="E4690" i="112" s="1"/>
  <c r="E4691" i="112" s="1"/>
  <c r="E4692" i="112" s="1"/>
  <c r="E4693" i="112" s="1"/>
  <c r="E4694" i="112" s="1"/>
  <c r="E4695" i="112" s="1"/>
  <c r="E4696" i="112" s="1"/>
  <c r="E4697" i="112" s="1"/>
  <c r="E4698" i="112" s="1"/>
  <c r="E4699" i="112" s="1"/>
  <c r="E4700" i="112" s="1"/>
  <c r="E4701" i="112" s="1"/>
  <c r="E4702" i="112" s="1"/>
  <c r="E4703" i="112" s="1"/>
  <c r="E4704" i="112" s="1"/>
  <c r="E4705" i="112" s="1"/>
  <c r="E4706" i="112" s="1"/>
  <c r="E4707" i="112" s="1"/>
  <c r="E4708" i="112" s="1"/>
  <c r="E4709" i="112" s="1"/>
  <c r="E4710" i="112" s="1"/>
  <c r="E4711" i="112" s="1"/>
  <c r="E4712" i="112" s="1"/>
  <c r="E4713" i="112" s="1"/>
  <c r="E4714" i="112" s="1"/>
  <c r="E4715" i="112" s="1"/>
  <c r="E4716" i="112" s="1"/>
  <c r="E4717" i="112" s="1"/>
  <c r="E4718" i="112" s="1"/>
  <c r="E4719" i="112" s="1"/>
  <c r="E4720" i="112" s="1"/>
  <c r="E4721" i="112" s="1"/>
  <c r="E4722" i="112" s="1"/>
  <c r="E4723" i="112" s="1"/>
  <c r="E4724" i="112" s="1"/>
  <c r="E4725" i="112" s="1"/>
  <c r="E4726" i="112" s="1"/>
  <c r="E4727" i="112" s="1"/>
  <c r="E4728" i="112" s="1"/>
  <c r="E4729" i="112" s="1"/>
  <c r="E4730" i="112" s="1"/>
  <c r="E4731" i="112" s="1"/>
  <c r="E4732" i="112" s="1"/>
  <c r="E4733" i="112" s="1"/>
  <c r="E4734" i="112" s="1"/>
  <c r="E4735" i="112" s="1"/>
  <c r="E4736" i="112" s="1"/>
  <c r="E4737" i="112" s="1"/>
  <c r="E4738" i="112" s="1"/>
  <c r="E4739" i="112" s="1"/>
  <c r="E4740" i="112" s="1"/>
  <c r="E4741" i="112" s="1"/>
  <c r="E4742" i="112" s="1"/>
  <c r="E4743" i="112" s="1"/>
  <c r="E4744" i="112" s="1"/>
  <c r="E4745" i="112" s="1"/>
  <c r="E4746" i="112" s="1"/>
  <c r="E4747" i="112" s="1"/>
  <c r="E4748" i="112" s="1"/>
  <c r="E4749" i="112" s="1"/>
  <c r="E4750" i="112" s="1"/>
  <c r="E4751" i="112" s="1"/>
  <c r="E4752" i="112" s="1"/>
  <c r="E4753" i="112" s="1"/>
  <c r="E4754" i="112" s="1"/>
  <c r="E4755" i="112" s="1"/>
  <c r="E4756" i="112" s="1"/>
  <c r="E4757" i="112" s="1"/>
  <c r="E4758" i="112" s="1"/>
  <c r="E4759" i="112" s="1"/>
  <c r="E4760" i="112" s="1"/>
  <c r="E4761" i="112" s="1"/>
  <c r="E4762" i="112" s="1"/>
  <c r="E4763" i="112" s="1"/>
  <c r="E4764" i="112" s="1"/>
  <c r="E4765" i="112" s="1"/>
  <c r="E4766" i="112" s="1"/>
  <c r="E4767" i="112" s="1"/>
  <c r="E4768" i="112" s="1"/>
  <c r="E4769" i="112" s="1"/>
  <c r="E4770" i="112" s="1"/>
  <c r="E4771" i="112" s="1"/>
  <c r="E4772" i="112" s="1"/>
  <c r="E4773" i="112" s="1"/>
  <c r="E4774" i="112" s="1"/>
  <c r="E4775" i="112" s="1"/>
  <c r="E4776" i="112" s="1"/>
  <c r="E4777" i="112" s="1"/>
  <c r="E4778" i="112" s="1"/>
  <c r="E4779" i="112" s="1"/>
  <c r="E4780" i="112" s="1"/>
  <c r="E4781" i="112" s="1"/>
  <c r="E4782" i="112" s="1"/>
  <c r="E4783" i="112" s="1"/>
  <c r="E4784" i="112" s="1"/>
  <c r="E4785" i="112" s="1"/>
  <c r="E4786" i="112" s="1"/>
  <c r="E4787" i="112" s="1"/>
  <c r="E4788" i="112" s="1"/>
  <c r="E4789" i="112" s="1"/>
  <c r="E4790" i="112" s="1"/>
  <c r="E4791" i="112" s="1"/>
  <c r="E4792" i="112" s="1"/>
  <c r="E4793" i="112" s="1"/>
  <c r="E4794" i="112" s="1"/>
  <c r="E4795" i="112" s="1"/>
  <c r="E4796" i="112" s="1"/>
  <c r="E4797" i="112" s="1"/>
  <c r="E4798" i="112" s="1"/>
  <c r="E4799" i="112" s="1"/>
  <c r="E4800" i="112" s="1"/>
  <c r="E4801" i="112" s="1"/>
  <c r="E4802" i="112" s="1"/>
  <c r="E4803" i="112" s="1"/>
  <c r="E4804" i="112" s="1"/>
  <c r="E4805" i="112" s="1"/>
  <c r="E4806" i="112" s="1"/>
  <c r="E4807" i="112" s="1"/>
  <c r="E4808" i="112" s="1"/>
  <c r="E4809" i="112" s="1"/>
  <c r="E4810" i="112" s="1"/>
  <c r="E4811" i="112" s="1"/>
  <c r="E4812" i="112" s="1"/>
  <c r="E4813" i="112" s="1"/>
  <c r="E4814" i="112" s="1"/>
  <c r="E4815" i="112" s="1"/>
  <c r="E4816" i="112" s="1"/>
  <c r="E4817" i="112" s="1"/>
  <c r="E4818" i="112" s="1"/>
  <c r="E4819" i="112" s="1"/>
  <c r="E4820" i="112" s="1"/>
  <c r="E4821" i="112" s="1"/>
  <c r="E4822" i="112" s="1"/>
  <c r="E4823" i="112" s="1"/>
  <c r="E4824" i="112" s="1"/>
  <c r="E4825" i="112" s="1"/>
  <c r="E4826" i="112" s="1"/>
  <c r="E4827" i="112" s="1"/>
  <c r="E4828" i="112" s="1"/>
  <c r="E4829" i="112" s="1"/>
  <c r="E4830" i="112" s="1"/>
  <c r="E4831" i="112" s="1"/>
  <c r="E4832" i="112" s="1"/>
  <c r="E4833" i="112" s="1"/>
  <c r="E4834" i="112" s="1"/>
  <c r="E4835" i="112" s="1"/>
  <c r="E4836" i="112" s="1"/>
  <c r="E4837" i="112" s="1"/>
  <c r="E4838" i="112" s="1"/>
  <c r="E4839" i="112" s="1"/>
  <c r="E4840" i="112" s="1"/>
  <c r="E4841" i="112" s="1"/>
  <c r="E4842" i="112" s="1"/>
  <c r="E4843" i="112" s="1"/>
  <c r="E4844" i="112" s="1"/>
  <c r="E4845" i="112" s="1"/>
  <c r="E4846" i="112" s="1"/>
  <c r="E4847" i="112" s="1"/>
  <c r="E4848" i="112" s="1"/>
  <c r="E4849" i="112" s="1"/>
  <c r="E4850" i="112" s="1"/>
  <c r="E4851" i="112" s="1"/>
  <c r="E4852" i="112" s="1"/>
  <c r="E4853" i="112" s="1"/>
  <c r="E4854" i="112" s="1"/>
  <c r="E4855" i="112" s="1"/>
  <c r="E4856" i="112" s="1"/>
  <c r="E4857" i="112" s="1"/>
  <c r="E4858" i="112" s="1"/>
  <c r="E4859" i="112" s="1"/>
  <c r="E4860" i="112" s="1"/>
  <c r="E4861" i="112" s="1"/>
  <c r="E4862" i="112" s="1"/>
  <c r="E4863" i="112" s="1"/>
  <c r="E4864" i="112" s="1"/>
  <c r="E4865" i="112" s="1"/>
  <c r="E4866" i="112" s="1"/>
  <c r="E4867" i="112" s="1"/>
  <c r="E4868" i="112" s="1"/>
  <c r="E4869" i="112" s="1"/>
  <c r="E4870" i="112" s="1"/>
  <c r="E4871" i="112" s="1"/>
  <c r="E4872" i="112" s="1"/>
  <c r="E4873" i="112" s="1"/>
  <c r="E4874" i="112" s="1"/>
  <c r="E4875" i="112" s="1"/>
  <c r="E4876" i="112" s="1"/>
  <c r="E4877" i="112" s="1"/>
  <c r="E4878" i="112" s="1"/>
  <c r="E4879" i="112" s="1"/>
  <c r="E4880" i="112" s="1"/>
  <c r="E4881" i="112" s="1"/>
  <c r="E4882" i="112" s="1"/>
  <c r="E4883" i="112" s="1"/>
  <c r="E4884" i="112" s="1"/>
  <c r="E4885" i="112" s="1"/>
  <c r="E4886" i="112" s="1"/>
  <c r="E4887" i="112" s="1"/>
  <c r="E4888" i="112" s="1"/>
  <c r="E4889" i="112" s="1"/>
  <c r="E4890" i="112" s="1"/>
  <c r="E4891" i="112" s="1"/>
  <c r="E4892" i="112" s="1"/>
  <c r="E4893" i="112" s="1"/>
  <c r="E4894" i="112" s="1"/>
  <c r="E4895" i="112" s="1"/>
  <c r="E4896" i="112" s="1"/>
  <c r="E4897" i="112" s="1"/>
  <c r="E4898" i="112" s="1"/>
  <c r="E4899" i="112" s="1"/>
  <c r="E4900" i="112" s="1"/>
  <c r="E4901" i="112" s="1"/>
  <c r="E4902" i="112" s="1"/>
  <c r="E4903" i="112" s="1"/>
  <c r="E4904" i="112" s="1"/>
  <c r="E4905" i="112" s="1"/>
  <c r="E4906" i="112" s="1"/>
  <c r="E4907" i="112" s="1"/>
  <c r="E4908" i="112" s="1"/>
  <c r="E4909" i="112" s="1"/>
  <c r="E4910" i="112" s="1"/>
  <c r="E4911" i="112" s="1"/>
  <c r="E4912" i="112" s="1"/>
  <c r="E4913" i="112" s="1"/>
  <c r="E4914" i="112" s="1"/>
  <c r="E4915" i="112" s="1"/>
  <c r="E4916" i="112" s="1"/>
  <c r="E4917" i="112" s="1"/>
  <c r="E4918" i="112" s="1"/>
  <c r="E4919" i="112" s="1"/>
  <c r="E4920" i="112" s="1"/>
  <c r="E4921" i="112" s="1"/>
  <c r="E4922" i="112" s="1"/>
  <c r="E4923" i="112" s="1"/>
  <c r="E4924" i="112" s="1"/>
  <c r="E4925" i="112" s="1"/>
  <c r="E4926" i="112" s="1"/>
  <c r="E4927" i="112" s="1"/>
  <c r="E4928" i="112" s="1"/>
  <c r="E4929" i="112" s="1"/>
  <c r="E4930" i="112" s="1"/>
  <c r="E4931" i="112" s="1"/>
  <c r="E4932" i="112" s="1"/>
  <c r="E4933" i="112" s="1"/>
  <c r="E4934" i="112" s="1"/>
  <c r="E4935" i="112" s="1"/>
  <c r="E4936" i="112" s="1"/>
  <c r="E4937" i="112" s="1"/>
  <c r="E4938" i="112" s="1"/>
  <c r="E4939" i="112" s="1"/>
  <c r="E4940" i="112" s="1"/>
  <c r="E4941" i="112" s="1"/>
  <c r="E4942" i="112" s="1"/>
  <c r="E4943" i="112" s="1"/>
  <c r="E4944" i="112" s="1"/>
  <c r="E4945" i="112" s="1"/>
  <c r="E4946" i="112" s="1"/>
  <c r="E4947" i="112" s="1"/>
  <c r="E4948" i="112" s="1"/>
  <c r="E4949" i="112" s="1"/>
  <c r="E4950" i="112" s="1"/>
  <c r="E4951" i="112" s="1"/>
  <c r="E4952" i="112" s="1"/>
  <c r="E4953" i="112" s="1"/>
  <c r="E4954" i="112" s="1"/>
  <c r="E4955" i="112" s="1"/>
  <c r="E4956" i="112" s="1"/>
  <c r="E4957" i="112" s="1"/>
  <c r="E4958" i="112" s="1"/>
  <c r="E4959" i="112" s="1"/>
  <c r="E4960" i="112" s="1"/>
  <c r="E4961" i="112" s="1"/>
  <c r="E4962" i="112" s="1"/>
  <c r="E4963" i="112" s="1"/>
  <c r="E4964" i="112" s="1"/>
  <c r="E4965" i="112" s="1"/>
  <c r="E4966" i="112" s="1"/>
  <c r="E4967" i="112" s="1"/>
  <c r="E4968" i="112" s="1"/>
  <c r="E4969" i="112" s="1"/>
  <c r="E4970" i="112" s="1"/>
  <c r="E4971" i="112" s="1"/>
  <c r="E4972" i="112" s="1"/>
  <c r="E4973" i="112" s="1"/>
  <c r="E4974" i="112" s="1"/>
  <c r="E4975" i="112" s="1"/>
  <c r="E4976" i="112" s="1"/>
  <c r="E4977" i="112" s="1"/>
  <c r="E4978" i="112" s="1"/>
  <c r="E4979" i="112" s="1"/>
  <c r="E4980" i="112" s="1"/>
  <c r="E4981" i="112" s="1"/>
  <c r="E4982" i="112" s="1"/>
  <c r="E4983" i="112" s="1"/>
  <c r="E4984" i="112" s="1"/>
  <c r="E4985" i="112" s="1"/>
  <c r="E4986" i="112" s="1"/>
  <c r="E4987" i="112" s="1"/>
  <c r="E4988" i="112" s="1"/>
  <c r="E4989" i="112" s="1"/>
  <c r="E4990" i="112" s="1"/>
  <c r="E4991" i="112" s="1"/>
  <c r="E4992" i="112" s="1"/>
  <c r="E4993" i="112" s="1"/>
  <c r="E4994" i="112" s="1"/>
  <c r="E4995" i="112" s="1"/>
  <c r="E4996" i="112" s="1"/>
  <c r="E4997" i="112" s="1"/>
  <c r="E4998" i="112" s="1"/>
  <c r="E4999" i="112" s="1"/>
  <c r="E5000" i="112" s="1"/>
  <c r="E5001" i="112" s="1"/>
  <c r="E5002" i="112" s="1"/>
  <c r="E5003" i="112" s="1"/>
  <c r="E5004" i="112" s="1"/>
  <c r="E5005" i="112" s="1"/>
  <c r="E5006" i="112" s="1"/>
  <c r="E5007" i="112" s="1"/>
  <c r="E5008" i="112" s="1"/>
  <c r="E5009" i="112" s="1"/>
  <c r="E5010" i="112" s="1"/>
  <c r="E5011" i="112" s="1"/>
  <c r="E5012" i="112" s="1"/>
  <c r="E5013" i="112" s="1"/>
  <c r="E5014" i="112" s="1"/>
  <c r="E5015" i="112" s="1"/>
  <c r="E5016" i="112" s="1"/>
  <c r="E5017" i="112" s="1"/>
  <c r="E5018" i="112" s="1"/>
  <c r="E5019" i="112" s="1"/>
  <c r="E5020" i="112" s="1"/>
  <c r="E5021" i="112" s="1"/>
  <c r="E5022" i="112" s="1"/>
  <c r="E5023" i="112" s="1"/>
  <c r="E5024" i="112" s="1"/>
  <c r="E5025" i="112" s="1"/>
  <c r="E5026" i="112" s="1"/>
  <c r="E5027" i="112" s="1"/>
  <c r="E5028" i="112" s="1"/>
  <c r="E5029" i="112" s="1"/>
  <c r="E5030" i="112" s="1"/>
  <c r="E5031" i="112" s="1"/>
  <c r="E5032" i="112" s="1"/>
  <c r="E5033" i="112" s="1"/>
  <c r="E5034" i="112" s="1"/>
  <c r="E5035" i="112" s="1"/>
  <c r="E5036" i="112" s="1"/>
  <c r="E5037" i="112" s="1"/>
  <c r="E5038" i="112" s="1"/>
  <c r="E5039" i="112" s="1"/>
  <c r="E5040" i="112" s="1"/>
  <c r="E5041" i="112" s="1"/>
  <c r="E5042" i="112" s="1"/>
  <c r="E5043" i="112" s="1"/>
  <c r="E5044" i="112" s="1"/>
  <c r="E5045" i="112" s="1"/>
  <c r="E5046" i="112" s="1"/>
  <c r="E5047" i="112" s="1"/>
  <c r="E5048" i="112" s="1"/>
  <c r="E5049" i="112" s="1"/>
  <c r="E5050" i="112" s="1"/>
  <c r="E5051" i="112" s="1"/>
  <c r="E5052" i="112" s="1"/>
  <c r="E5053" i="112" s="1"/>
  <c r="E5054" i="112" s="1"/>
  <c r="E5055" i="112" s="1"/>
  <c r="E5056" i="112" s="1"/>
  <c r="E5057" i="112" s="1"/>
  <c r="E5058" i="112" s="1"/>
  <c r="E5059" i="112" s="1"/>
  <c r="E5060" i="112" s="1"/>
  <c r="E5061" i="112" s="1"/>
  <c r="E5062" i="112" s="1"/>
  <c r="E5063" i="112" s="1"/>
  <c r="E5064" i="112" s="1"/>
  <c r="E5065" i="112" s="1"/>
  <c r="E5066" i="112" s="1"/>
  <c r="E5067" i="112" s="1"/>
  <c r="E5068" i="112" s="1"/>
  <c r="E5069" i="112" s="1"/>
  <c r="E5070" i="112" s="1"/>
  <c r="E5071" i="112" s="1"/>
  <c r="E5072" i="112" s="1"/>
  <c r="E5073" i="112" s="1"/>
  <c r="E5074" i="112" s="1"/>
  <c r="E5075" i="112" s="1"/>
  <c r="E5076" i="112" s="1"/>
  <c r="E5077" i="112" s="1"/>
  <c r="E5078" i="112" s="1"/>
  <c r="E5079" i="112" s="1"/>
  <c r="E5080" i="112" s="1"/>
  <c r="E5081" i="112" s="1"/>
  <c r="E5082" i="112" s="1"/>
  <c r="E5083" i="112" s="1"/>
  <c r="E5084" i="112" s="1"/>
  <c r="E5085" i="112" s="1"/>
  <c r="E5086" i="112" s="1"/>
  <c r="E5087" i="112" s="1"/>
  <c r="E5088" i="112" s="1"/>
  <c r="E5089" i="112" s="1"/>
  <c r="E5090" i="112" s="1"/>
  <c r="E5091" i="112" s="1"/>
  <c r="E5092" i="112" s="1"/>
  <c r="E5093" i="112" s="1"/>
  <c r="E5094" i="112" s="1"/>
  <c r="E5095" i="112" s="1"/>
  <c r="E5096" i="112" s="1"/>
  <c r="E5097" i="112" s="1"/>
  <c r="E5098" i="112" s="1"/>
  <c r="E5099" i="112" s="1"/>
  <c r="E5100" i="112" s="1"/>
  <c r="E5101" i="112" s="1"/>
  <c r="E5102" i="112" s="1"/>
  <c r="E5103" i="112" s="1"/>
  <c r="E5104" i="112" s="1"/>
  <c r="E5105" i="112" s="1"/>
  <c r="E5106" i="112" s="1"/>
  <c r="E5107" i="112" s="1"/>
  <c r="E5108" i="112" s="1"/>
  <c r="E5109" i="112" s="1"/>
  <c r="E5110" i="112" s="1"/>
  <c r="E5111" i="112" s="1"/>
  <c r="E5112" i="112" s="1"/>
  <c r="E5113" i="112" s="1"/>
  <c r="E5114" i="112" s="1"/>
  <c r="E5115" i="112" s="1"/>
  <c r="E5116" i="112" s="1"/>
  <c r="E5117" i="112" s="1"/>
  <c r="E5118" i="112" s="1"/>
  <c r="E5119" i="112" s="1"/>
  <c r="E5120" i="112" s="1"/>
  <c r="E5121" i="112" s="1"/>
  <c r="E5122" i="112" s="1"/>
  <c r="E5123" i="112" s="1"/>
  <c r="E5124" i="112" s="1"/>
  <c r="E5125" i="112" s="1"/>
  <c r="E5126" i="112" s="1"/>
  <c r="E5127" i="112" s="1"/>
  <c r="E5128" i="112" s="1"/>
  <c r="E5129" i="112" s="1"/>
  <c r="E5130" i="112" s="1"/>
  <c r="E5131" i="112" s="1"/>
  <c r="E5132" i="112" s="1"/>
  <c r="E5133" i="112" s="1"/>
  <c r="E5134" i="112" s="1"/>
  <c r="E5135" i="112" s="1"/>
  <c r="E5136" i="112" s="1"/>
  <c r="E5137" i="112" s="1"/>
  <c r="E5138" i="112" s="1"/>
  <c r="E5139" i="112" s="1"/>
  <c r="E5140" i="112" s="1"/>
  <c r="E5141" i="112" s="1"/>
  <c r="E5142" i="112" s="1"/>
  <c r="E5143" i="112" s="1"/>
  <c r="E5144" i="112" s="1"/>
  <c r="E5145" i="112" s="1"/>
  <c r="E5146" i="112" s="1"/>
  <c r="E5147" i="112" s="1"/>
  <c r="E5148" i="112" s="1"/>
  <c r="E5149" i="112" s="1"/>
  <c r="E5150" i="112" s="1"/>
  <c r="E5151" i="112" s="1"/>
  <c r="E5152" i="112" s="1"/>
  <c r="E5153" i="112" s="1"/>
  <c r="E5154" i="112" s="1"/>
  <c r="E5155" i="112" s="1"/>
  <c r="E5156" i="112" s="1"/>
  <c r="E5157" i="112" s="1"/>
  <c r="E5158" i="112" s="1"/>
  <c r="E5159" i="112" s="1"/>
  <c r="E5160" i="112" s="1"/>
  <c r="E5161" i="112" s="1"/>
  <c r="E5162" i="112" s="1"/>
  <c r="E5163" i="112" s="1"/>
  <c r="E5164" i="112" s="1"/>
  <c r="E5165" i="112" s="1"/>
  <c r="E5166" i="112" s="1"/>
  <c r="E5167" i="112" s="1"/>
  <c r="E5168" i="112" s="1"/>
  <c r="E5169" i="112" s="1"/>
  <c r="E5170" i="112" s="1"/>
  <c r="E5171" i="112" s="1"/>
  <c r="E5172" i="112" s="1"/>
  <c r="E5173" i="112" s="1"/>
  <c r="E5174" i="112" s="1"/>
  <c r="E5175" i="112" s="1"/>
  <c r="E5176" i="112" s="1"/>
  <c r="E5177" i="112" s="1"/>
  <c r="E5178" i="112" s="1"/>
  <c r="E5179" i="112" s="1"/>
  <c r="E5180" i="112" s="1"/>
  <c r="E5181" i="112" s="1"/>
  <c r="E5182" i="112" s="1"/>
  <c r="E5183" i="112" s="1"/>
  <c r="E5184" i="112" s="1"/>
  <c r="E5185" i="112" s="1"/>
  <c r="E5186" i="112" s="1"/>
  <c r="E5187" i="112" s="1"/>
  <c r="E5188" i="112" s="1"/>
  <c r="E5189" i="112" s="1"/>
  <c r="E5190" i="112" s="1"/>
  <c r="E5191" i="112" s="1"/>
  <c r="E5192" i="112" s="1"/>
  <c r="E5193" i="112" s="1"/>
  <c r="E5194" i="112" s="1"/>
  <c r="E5195" i="112" s="1"/>
  <c r="E5196" i="112" s="1"/>
  <c r="E5197" i="112" s="1"/>
  <c r="E5198" i="112" s="1"/>
  <c r="E5199" i="112" s="1"/>
  <c r="E5200" i="112" s="1"/>
  <c r="E5201" i="112" s="1"/>
  <c r="E5202" i="112" s="1"/>
  <c r="E5203" i="112" s="1"/>
  <c r="E5204" i="112" s="1"/>
  <c r="E5205" i="112" s="1"/>
  <c r="E5206" i="112" s="1"/>
  <c r="E5207" i="112" s="1"/>
  <c r="E5208" i="112" s="1"/>
  <c r="E5209" i="112" s="1"/>
  <c r="E5210" i="112" s="1"/>
  <c r="E5211" i="112" s="1"/>
  <c r="E5212" i="112" s="1"/>
  <c r="E5213" i="112" s="1"/>
  <c r="E5214" i="112" s="1"/>
  <c r="E5215" i="112" s="1"/>
  <c r="E5216" i="112" s="1"/>
  <c r="E5217" i="112" s="1"/>
  <c r="E5218" i="112" s="1"/>
  <c r="E5219" i="112" s="1"/>
  <c r="E5220" i="112" s="1"/>
  <c r="E5221" i="112" s="1"/>
  <c r="E5222" i="112" s="1"/>
  <c r="E5223" i="112" s="1"/>
  <c r="E5224" i="112" s="1"/>
  <c r="E5225" i="112" s="1"/>
  <c r="E5226" i="112" s="1"/>
  <c r="E5227" i="112" s="1"/>
  <c r="E5228" i="112" s="1"/>
  <c r="E5229" i="112" s="1"/>
  <c r="E5230" i="112" s="1"/>
  <c r="E5231" i="112" s="1"/>
  <c r="E5232" i="112" s="1"/>
  <c r="E5233" i="112" s="1"/>
  <c r="E5234" i="112" s="1"/>
  <c r="E5235" i="112" s="1"/>
  <c r="E5236" i="112" s="1"/>
  <c r="E5237" i="112" s="1"/>
  <c r="E5238" i="112" s="1"/>
  <c r="E5239" i="112" s="1"/>
  <c r="E5240" i="112" s="1"/>
  <c r="E5241" i="112" s="1"/>
  <c r="E5242" i="112" s="1"/>
  <c r="E5243" i="112" s="1"/>
  <c r="E5244" i="112" s="1"/>
  <c r="E5245" i="112" s="1"/>
  <c r="E5246" i="112" s="1"/>
  <c r="E5247" i="112" s="1"/>
  <c r="E5248" i="112" s="1"/>
  <c r="E5249" i="112" s="1"/>
  <c r="E5250" i="112" s="1"/>
  <c r="E5251" i="112" s="1"/>
  <c r="E5252" i="112" s="1"/>
  <c r="E5253" i="112" s="1"/>
  <c r="E5254" i="112" s="1"/>
  <c r="E5255" i="112" s="1"/>
  <c r="E5256" i="112" s="1"/>
  <c r="E5257" i="112" s="1"/>
  <c r="E5258" i="112" s="1"/>
  <c r="E5259" i="112" s="1"/>
  <c r="E5260" i="112" s="1"/>
  <c r="E5261" i="112" s="1"/>
  <c r="E5262" i="112" s="1"/>
  <c r="E5263" i="112" s="1"/>
  <c r="E5264" i="112" s="1"/>
  <c r="E5265" i="112" s="1"/>
  <c r="E5266" i="112" s="1"/>
  <c r="E5267" i="112" s="1"/>
  <c r="E5268" i="112" s="1"/>
  <c r="E5269" i="112" s="1"/>
  <c r="E5270" i="112" s="1"/>
  <c r="E5271" i="112" s="1"/>
  <c r="E5272" i="112" s="1"/>
  <c r="E5273" i="112" s="1"/>
  <c r="E5274" i="112" s="1"/>
  <c r="E5275" i="112" s="1"/>
  <c r="E5276" i="112" s="1"/>
  <c r="E5277" i="112" s="1"/>
  <c r="E5278" i="112" s="1"/>
  <c r="E5279" i="112" s="1"/>
  <c r="E5280" i="112" s="1"/>
  <c r="E5281" i="112" s="1"/>
  <c r="E5282" i="112" s="1"/>
  <c r="E5283" i="112" s="1"/>
  <c r="E5284" i="112" s="1"/>
  <c r="E5285" i="112" s="1"/>
  <c r="E5286" i="112" s="1"/>
  <c r="E5287" i="112" s="1"/>
  <c r="E5288" i="112" s="1"/>
  <c r="E5289" i="112" s="1"/>
  <c r="E5290" i="112" s="1"/>
  <c r="E5291" i="112" s="1"/>
  <c r="E5292" i="112" s="1"/>
  <c r="E5293" i="112" s="1"/>
  <c r="E5294" i="112" s="1"/>
  <c r="E5295" i="112" s="1"/>
  <c r="E5296" i="112" s="1"/>
  <c r="E5297" i="112" s="1"/>
  <c r="E5298" i="112" s="1"/>
  <c r="E5299" i="112" s="1"/>
  <c r="E5300" i="112" s="1"/>
  <c r="E5301" i="112" s="1"/>
  <c r="E5302" i="112" s="1"/>
  <c r="E5303" i="112" s="1"/>
  <c r="E5304" i="112" s="1"/>
  <c r="E5305" i="112" s="1"/>
  <c r="E5306" i="112" s="1"/>
  <c r="E5307" i="112" s="1"/>
  <c r="E5308" i="112" s="1"/>
  <c r="E5309" i="112" s="1"/>
  <c r="E5310" i="112" s="1"/>
  <c r="E5311" i="112" s="1"/>
  <c r="E5312" i="112" s="1"/>
  <c r="E5313" i="112" s="1"/>
  <c r="E5314" i="112" s="1"/>
  <c r="E5315" i="112" s="1"/>
  <c r="E5316" i="112" s="1"/>
  <c r="E5317" i="112" s="1"/>
  <c r="E5318" i="112" s="1"/>
  <c r="E5319" i="112" s="1"/>
  <c r="E5320" i="112" s="1"/>
  <c r="E5321" i="112" s="1"/>
  <c r="E5322" i="112" s="1"/>
  <c r="E5323" i="112" s="1"/>
  <c r="E5324" i="112" s="1"/>
  <c r="E5325" i="112" s="1"/>
  <c r="E5326" i="112" s="1"/>
  <c r="E5327" i="112" s="1"/>
  <c r="E5328" i="112" s="1"/>
  <c r="E5329" i="112" s="1"/>
  <c r="E5330" i="112" s="1"/>
  <c r="E5331" i="112" s="1"/>
  <c r="E5332" i="112" s="1"/>
  <c r="E5333" i="112" s="1"/>
  <c r="E5334" i="112" s="1"/>
  <c r="E5335" i="112" s="1"/>
  <c r="E5336" i="112" s="1"/>
  <c r="E5337" i="112" s="1"/>
  <c r="E5338" i="112" s="1"/>
  <c r="E5339" i="112" s="1"/>
  <c r="E5340" i="112" s="1"/>
  <c r="E5341" i="112" s="1"/>
  <c r="E5342" i="112" s="1"/>
  <c r="E5343" i="112" s="1"/>
  <c r="E5344" i="112" s="1"/>
  <c r="E5345" i="112" s="1"/>
  <c r="E5346" i="112" s="1"/>
  <c r="E5347" i="112" s="1"/>
  <c r="E5348" i="112" s="1"/>
  <c r="E5349" i="112" s="1"/>
  <c r="E5350" i="112" s="1"/>
  <c r="E5351" i="112" s="1"/>
  <c r="E5352" i="112" s="1"/>
  <c r="E5353" i="112" s="1"/>
  <c r="E5354" i="112" s="1"/>
  <c r="E5355" i="112" s="1"/>
  <c r="E5356" i="112" s="1"/>
  <c r="E5357" i="112" s="1"/>
  <c r="E5358" i="112" s="1"/>
  <c r="E5359" i="112" s="1"/>
  <c r="E5360" i="112" s="1"/>
  <c r="E5361" i="112" s="1"/>
  <c r="E5362" i="112" s="1"/>
  <c r="E5363" i="112" s="1"/>
  <c r="E5364" i="112" s="1"/>
  <c r="E5365" i="112" s="1"/>
  <c r="E5366" i="112" s="1"/>
  <c r="E5367" i="112" s="1"/>
  <c r="E5368" i="112" s="1"/>
  <c r="E5369" i="112" s="1"/>
  <c r="E5370" i="112" s="1"/>
  <c r="E5371" i="112" s="1"/>
  <c r="E5372" i="112" s="1"/>
  <c r="E5373" i="112" s="1"/>
  <c r="E5374" i="112" s="1"/>
  <c r="E5375" i="112" s="1"/>
  <c r="E5376" i="112" s="1"/>
  <c r="E5377" i="112" s="1"/>
  <c r="E5378" i="112" s="1"/>
  <c r="E5379" i="112" s="1"/>
  <c r="E5380" i="112" s="1"/>
  <c r="E5381" i="112" s="1"/>
  <c r="E5382" i="112" s="1"/>
  <c r="E5383" i="112" s="1"/>
  <c r="E5384" i="112" s="1"/>
  <c r="E5385" i="112" s="1"/>
  <c r="E5386" i="112" s="1"/>
  <c r="E5387" i="112" s="1"/>
  <c r="E5388" i="112" s="1"/>
  <c r="E5389" i="112" s="1"/>
  <c r="E5390" i="112" s="1"/>
  <c r="E5391" i="112" s="1"/>
  <c r="E5392" i="112" s="1"/>
  <c r="E5393" i="112" s="1"/>
  <c r="E5394" i="112" s="1"/>
  <c r="E5395" i="112" s="1"/>
  <c r="E5396" i="112" s="1"/>
  <c r="E5397" i="112" s="1"/>
  <c r="E5398" i="112" s="1"/>
  <c r="E5399" i="112" s="1"/>
  <c r="E5400" i="112" s="1"/>
  <c r="E5401" i="112" s="1"/>
  <c r="E5402" i="112" s="1"/>
  <c r="E5403" i="112" s="1"/>
  <c r="E5404" i="112" s="1"/>
  <c r="E5405" i="112" s="1"/>
  <c r="E5406" i="112" s="1"/>
  <c r="E5407" i="112" s="1"/>
  <c r="E5408" i="112" s="1"/>
  <c r="E5409" i="112" s="1"/>
  <c r="E5410" i="112" s="1"/>
  <c r="E5411" i="112" s="1"/>
  <c r="E5412" i="112" s="1"/>
  <c r="E5413" i="112" s="1"/>
  <c r="E5414" i="112" s="1"/>
  <c r="E5415" i="112" s="1"/>
  <c r="E5416" i="112" s="1"/>
  <c r="E5417" i="112" s="1"/>
  <c r="E5418" i="112" s="1"/>
  <c r="E5419" i="112" s="1"/>
  <c r="E5420" i="112" s="1"/>
  <c r="E5421" i="112" s="1"/>
  <c r="E5422" i="112" s="1"/>
  <c r="E5423" i="112" s="1"/>
  <c r="E5424" i="112" s="1"/>
  <c r="E5425" i="112" s="1"/>
  <c r="E5426" i="112" s="1"/>
  <c r="E5427" i="112" s="1"/>
  <c r="E5428" i="112" s="1"/>
  <c r="E5429" i="112" s="1"/>
  <c r="E5430" i="112" s="1"/>
  <c r="E5431" i="112" s="1"/>
  <c r="E5432" i="112" s="1"/>
  <c r="E5433" i="112" s="1"/>
  <c r="E5434" i="112" s="1"/>
  <c r="E5435" i="112" s="1"/>
  <c r="E5436" i="112" s="1"/>
  <c r="E5437" i="112" s="1"/>
  <c r="E5438" i="112" s="1"/>
  <c r="E5439" i="112" s="1"/>
  <c r="E5440" i="112" s="1"/>
  <c r="E5441" i="112" s="1"/>
  <c r="E5442" i="112" s="1"/>
  <c r="E5443" i="112" s="1"/>
  <c r="E5444" i="112" s="1"/>
  <c r="E5445" i="112" s="1"/>
  <c r="E5446" i="112" s="1"/>
  <c r="E5447" i="112" s="1"/>
  <c r="E5448" i="112" s="1"/>
  <c r="E5449" i="112" s="1"/>
  <c r="E5450" i="112" s="1"/>
  <c r="E5451" i="112" s="1"/>
  <c r="E5452" i="112" s="1"/>
  <c r="E5453" i="112" s="1"/>
  <c r="E5454" i="112" s="1"/>
  <c r="E5455" i="112" s="1"/>
  <c r="E5456" i="112" s="1"/>
  <c r="E5457" i="112" s="1"/>
  <c r="E5458" i="112" s="1"/>
  <c r="E5459" i="112" s="1"/>
  <c r="E5460" i="112" s="1"/>
  <c r="E5461" i="112" s="1"/>
  <c r="E5462" i="112" s="1"/>
  <c r="E5463" i="112" s="1"/>
  <c r="E5464" i="112" s="1"/>
  <c r="E5465" i="112" s="1"/>
  <c r="E5466" i="112" s="1"/>
  <c r="E5467" i="112" s="1"/>
  <c r="E5468" i="112" s="1"/>
  <c r="E5469" i="112" s="1"/>
  <c r="E5470" i="112" s="1"/>
  <c r="E5471" i="112" s="1"/>
  <c r="E5472" i="112" s="1"/>
  <c r="E5473" i="112" s="1"/>
  <c r="E5474" i="112" s="1"/>
  <c r="E5475" i="112" s="1"/>
  <c r="E5476" i="112" s="1"/>
  <c r="E5477" i="112" s="1"/>
  <c r="E5478" i="112" s="1"/>
  <c r="E5479" i="112" s="1"/>
  <c r="E5480" i="112" s="1"/>
  <c r="E5481" i="112" s="1"/>
  <c r="E5482" i="112" s="1"/>
  <c r="E5483" i="112" s="1"/>
  <c r="E5484" i="112" s="1"/>
  <c r="E5485" i="112" s="1"/>
  <c r="E5486" i="112" s="1"/>
  <c r="E5487" i="112" s="1"/>
  <c r="E5488" i="112" s="1"/>
  <c r="E5489" i="112" s="1"/>
  <c r="E5490" i="112" s="1"/>
  <c r="E5491" i="112" s="1"/>
  <c r="E5492" i="112" s="1"/>
  <c r="E5493" i="112" s="1"/>
  <c r="E5494" i="112" s="1"/>
  <c r="E5495" i="112" s="1"/>
  <c r="E5496" i="112" s="1"/>
  <c r="E5497" i="112" s="1"/>
  <c r="E5498" i="112" s="1"/>
  <c r="E5499" i="112" s="1"/>
  <c r="E5500" i="112" s="1"/>
  <c r="E5501" i="112" s="1"/>
  <c r="E5502" i="112" s="1"/>
  <c r="E5503" i="112" s="1"/>
  <c r="E5504" i="112" s="1"/>
  <c r="E5505" i="112" s="1"/>
  <c r="E5506" i="112" s="1"/>
  <c r="E5507" i="112" s="1"/>
  <c r="E5508" i="112" s="1"/>
  <c r="E5509" i="112" s="1"/>
  <c r="E5510" i="112" s="1"/>
  <c r="E5511" i="112" s="1"/>
  <c r="E5512" i="112" s="1"/>
  <c r="E5513" i="112" s="1"/>
  <c r="E5514" i="112" s="1"/>
  <c r="E5515" i="112" s="1"/>
  <c r="E5516" i="112" s="1"/>
  <c r="E5517" i="112" s="1"/>
  <c r="E5518" i="112" s="1"/>
  <c r="E5519" i="112" s="1"/>
  <c r="E5520" i="112" s="1"/>
  <c r="E5521" i="112" s="1"/>
  <c r="E5522" i="112" s="1"/>
  <c r="E5523" i="112" s="1"/>
  <c r="E5524" i="112" s="1"/>
  <c r="E5525" i="112" s="1"/>
  <c r="E5526" i="112" s="1"/>
  <c r="E5527" i="112" s="1"/>
  <c r="E5528" i="112" s="1"/>
  <c r="E5529" i="112" s="1"/>
  <c r="E5530" i="112" s="1"/>
  <c r="E5531" i="112" s="1"/>
  <c r="E5532" i="112" s="1"/>
  <c r="E5533" i="112" s="1"/>
  <c r="E5534" i="112" s="1"/>
  <c r="E5535" i="112" s="1"/>
  <c r="E5536" i="112" s="1"/>
  <c r="E5537" i="112" s="1"/>
  <c r="E5538" i="112" s="1"/>
  <c r="E5539" i="112" s="1"/>
  <c r="E5540" i="112" s="1"/>
  <c r="E5541" i="112" s="1"/>
  <c r="E5542" i="112" s="1"/>
  <c r="E5543" i="112" s="1"/>
  <c r="E5544" i="112" s="1"/>
  <c r="E5545" i="112" s="1"/>
  <c r="E5546" i="112" s="1"/>
  <c r="E5547" i="112" s="1"/>
  <c r="E5548" i="112" s="1"/>
  <c r="E5549" i="112" s="1"/>
  <c r="E5550" i="112" s="1"/>
  <c r="E5551" i="112" s="1"/>
  <c r="E5552" i="112" s="1"/>
  <c r="E5553" i="112" s="1"/>
  <c r="E5554" i="112" s="1"/>
  <c r="E5555" i="112" s="1"/>
  <c r="E5556" i="112" s="1"/>
  <c r="E5557" i="112" s="1"/>
  <c r="E5558" i="112" s="1"/>
  <c r="E5559" i="112" s="1"/>
  <c r="E5560" i="112" s="1"/>
  <c r="E5561" i="112" s="1"/>
  <c r="E5562" i="112" s="1"/>
  <c r="E5563" i="112" s="1"/>
  <c r="E5564" i="112" s="1"/>
  <c r="E5565" i="112" s="1"/>
  <c r="E5566" i="112" s="1"/>
  <c r="E5567" i="112" s="1"/>
  <c r="E5568" i="112" s="1"/>
  <c r="E5569" i="112" s="1"/>
  <c r="E5570" i="112" s="1"/>
  <c r="E5571" i="112" s="1"/>
  <c r="E5572" i="112" s="1"/>
  <c r="E5573" i="112" s="1"/>
  <c r="E5574" i="112" s="1"/>
  <c r="E5575" i="112" s="1"/>
  <c r="E5576" i="112" s="1"/>
  <c r="E5577" i="112" s="1"/>
  <c r="E5578" i="112" s="1"/>
  <c r="E5579" i="112" s="1"/>
  <c r="E5580" i="112" s="1"/>
  <c r="E5581" i="112" s="1"/>
  <c r="E5582" i="112" s="1"/>
  <c r="E5583" i="112" s="1"/>
  <c r="E5584" i="112" s="1"/>
  <c r="E5585" i="112" s="1"/>
  <c r="E5586" i="112" s="1"/>
  <c r="E5587" i="112" s="1"/>
  <c r="E5588" i="112" s="1"/>
  <c r="E5589" i="112" s="1"/>
  <c r="E5590" i="112" s="1"/>
  <c r="E5591" i="112" s="1"/>
  <c r="E5592" i="112" s="1"/>
  <c r="E5593" i="112" s="1"/>
  <c r="E5594" i="112" s="1"/>
  <c r="E5595" i="112" s="1"/>
  <c r="E5596" i="112" s="1"/>
  <c r="E5597" i="112" s="1"/>
  <c r="E5598" i="112" s="1"/>
  <c r="E5599" i="112" s="1"/>
  <c r="E5600" i="112" s="1"/>
  <c r="E5601" i="112" s="1"/>
  <c r="E5602" i="112" s="1"/>
  <c r="E5603" i="112" s="1"/>
  <c r="E5604" i="112" s="1"/>
  <c r="E5605" i="112" s="1"/>
  <c r="E5606" i="112" s="1"/>
  <c r="E5607" i="112" s="1"/>
  <c r="E5608" i="112" s="1"/>
  <c r="E5609" i="112" s="1"/>
  <c r="E5610" i="112" s="1"/>
  <c r="E5611" i="112" s="1"/>
  <c r="E5612" i="112" s="1"/>
  <c r="E5613" i="112" s="1"/>
  <c r="E5614" i="112" s="1"/>
  <c r="E5615" i="112" s="1"/>
  <c r="E5616" i="112" s="1"/>
  <c r="E5617" i="112" s="1"/>
  <c r="E5618" i="112" s="1"/>
  <c r="E5619" i="112" s="1"/>
  <c r="E5620" i="112" s="1"/>
  <c r="E5621" i="112" s="1"/>
  <c r="E5622" i="112" s="1"/>
  <c r="E5623" i="112" s="1"/>
  <c r="E5624" i="112" s="1"/>
  <c r="E5625" i="112" s="1"/>
  <c r="E5626" i="112" s="1"/>
  <c r="E5627" i="112" s="1"/>
  <c r="E5628" i="112" s="1"/>
  <c r="E5629" i="112" s="1"/>
  <c r="E5630" i="112" s="1"/>
  <c r="E5631" i="112" s="1"/>
  <c r="E5632" i="112" s="1"/>
  <c r="E5633" i="112" s="1"/>
  <c r="E5634" i="112" s="1"/>
  <c r="E5635" i="112" s="1"/>
  <c r="E5636" i="112" s="1"/>
  <c r="E5637" i="112" s="1"/>
  <c r="E5638" i="112" s="1"/>
  <c r="W47" i="4"/>
  <c r="W45" i="4"/>
  <c r="E3602" i="111"/>
  <c r="E3603" i="111" s="1"/>
  <c r="E3604" i="111" s="1"/>
  <c r="E3605" i="111" s="1"/>
  <c r="E3606" i="111" s="1"/>
  <c r="E3607" i="111" s="1"/>
  <c r="E3608" i="111" s="1"/>
  <c r="E3658" i="111" s="1"/>
  <c r="F6597" i="110"/>
  <c r="F6598" i="110" s="1"/>
  <c r="F6599" i="110" s="1"/>
  <c r="F6600" i="110" s="1"/>
  <c r="F6601" i="110" s="1"/>
  <c r="C94" i="17"/>
  <c r="C95" i="17" s="1"/>
  <c r="U216" i="4"/>
  <c r="T220" i="4" s="1"/>
  <c r="T221" i="4" l="1"/>
  <c r="T222" i="4" s="1"/>
  <c r="I10" i="117" s="1"/>
  <c r="I12" i="117" s="1"/>
  <c r="G4" i="116"/>
  <c r="I4" i="116" s="1"/>
  <c r="E3659" i="111"/>
  <c r="E3660" i="111" s="1"/>
  <c r="E3661" i="111" s="1"/>
  <c r="E3662" i="111" s="1"/>
  <c r="E3663" i="111" s="1"/>
  <c r="E3664" i="111" s="1"/>
  <c r="E3665" i="111" s="1"/>
  <c r="E3666" i="111" s="1"/>
  <c r="E3667" i="111" s="1"/>
  <c r="E3668" i="111" s="1"/>
  <c r="E3669" i="111" s="1"/>
  <c r="E3670" i="111" s="1"/>
  <c r="E3671" i="111" s="1"/>
  <c r="E3672" i="111" s="1"/>
  <c r="E3673" i="111" s="1"/>
  <c r="E3674" i="111" s="1"/>
  <c r="E3675" i="111" s="1"/>
  <c r="E3676" i="111" s="1"/>
  <c r="E3773" i="111" s="1"/>
  <c r="E3774" i="111" s="1"/>
  <c r="E3775" i="111" s="1"/>
  <c r="E3776" i="111" s="1"/>
  <c r="E3777" i="111" s="1"/>
  <c r="E3778" i="111" s="1"/>
  <c r="E3779" i="111" s="1"/>
  <c r="E3780" i="111" s="1"/>
  <c r="E3781" i="111" s="1"/>
  <c r="E3782" i="111" s="1"/>
  <c r="E3783" i="111" s="1"/>
  <c r="E3784" i="111" s="1"/>
  <c r="E3785" i="111" s="1"/>
  <c r="E3786" i="111" s="1"/>
  <c r="E3787" i="111" s="1"/>
  <c r="E3788" i="111" s="1"/>
  <c r="E3789" i="111" s="1"/>
  <c r="E3790" i="111" s="1"/>
  <c r="E3791" i="111" s="1"/>
  <c r="E3792" i="111" s="1"/>
  <c r="E3793" i="111" s="1"/>
  <c r="E3794" i="111" s="1"/>
  <c r="E3795" i="111" s="1"/>
  <c r="E3796" i="111" s="1"/>
  <c r="E3797" i="111" s="1"/>
  <c r="E3798" i="111" s="1"/>
  <c r="E3799" i="111" s="1"/>
  <c r="E3800" i="111" s="1"/>
  <c r="E3801" i="111" s="1"/>
  <c r="E3802" i="111" s="1"/>
  <c r="E3803" i="111" s="1"/>
  <c r="E3804" i="111" s="1"/>
  <c r="E3805" i="111" s="1"/>
  <c r="E3806" i="111" s="1"/>
  <c r="E3807" i="111" s="1"/>
  <c r="E3808" i="111" s="1"/>
  <c r="E3809" i="111" s="1"/>
  <c r="E3810" i="111" s="1"/>
  <c r="E3811" i="111" s="1"/>
  <c r="E3812" i="111" s="1"/>
  <c r="E3813" i="111" s="1"/>
  <c r="E3814" i="111" s="1"/>
  <c r="E3815" i="111" s="1"/>
  <c r="E3816" i="111" s="1"/>
  <c r="E3817" i="111" s="1"/>
  <c r="E3818" i="111" s="1"/>
  <c r="E3819" i="111" s="1"/>
  <c r="E3820" i="111" s="1"/>
  <c r="E3821" i="111" s="1"/>
  <c r="E3822" i="111" s="1"/>
  <c r="E3823" i="111" s="1"/>
  <c r="E3824" i="111" s="1"/>
  <c r="E3825" i="111" s="1"/>
  <c r="E3826" i="111" s="1"/>
  <c r="E3827" i="111" s="1"/>
  <c r="E3828" i="111" s="1"/>
  <c r="E3829" i="111" s="1"/>
  <c r="E3830" i="111" s="1"/>
  <c r="E3831" i="111" s="1"/>
  <c r="E3832" i="111" s="1"/>
  <c r="E3833" i="111" s="1"/>
  <c r="E3834" i="111" s="1"/>
  <c r="E3835" i="111" s="1"/>
  <c r="E3836" i="111" s="1"/>
  <c r="E3837" i="111" s="1"/>
  <c r="E3838" i="111" s="1"/>
  <c r="E3839" i="111" s="1"/>
  <c r="E3840" i="111" s="1"/>
  <c r="E3841" i="111" s="1"/>
  <c r="E3842" i="111" s="1"/>
  <c r="E3843" i="111" s="1"/>
  <c r="E3844" i="111" s="1"/>
  <c r="E3845" i="111" s="1"/>
  <c r="E3846" i="111" s="1"/>
  <c r="E3847" i="111" s="1"/>
  <c r="E3848" i="111" s="1"/>
  <c r="E3849" i="111" s="1"/>
  <c r="E3850" i="111" s="1"/>
  <c r="E3851" i="111" s="1"/>
  <c r="E3852" i="111" s="1"/>
  <c r="E3853" i="111" s="1"/>
  <c r="E3854" i="111" s="1"/>
  <c r="E3855" i="111" s="1"/>
  <c r="E3856" i="111" s="1"/>
  <c r="E3857" i="111" s="1"/>
  <c r="E3858" i="111" s="1"/>
  <c r="E3859" i="111" s="1"/>
  <c r="E3860" i="111" s="1"/>
  <c r="E3861" i="111" s="1"/>
  <c r="E3862" i="111" s="1"/>
  <c r="E3863" i="111" s="1"/>
  <c r="E3864" i="111" s="1"/>
  <c r="E3865" i="111" s="1"/>
  <c r="E3866" i="111" s="1"/>
  <c r="E3867" i="111" s="1"/>
  <c r="E3868" i="111" s="1"/>
  <c r="E3869" i="111" s="1"/>
  <c r="E3870" i="111" s="1"/>
  <c r="E3871" i="111" s="1"/>
  <c r="E3872" i="111" s="1"/>
  <c r="E3873" i="111" s="1"/>
  <c r="E3874" i="111" s="1"/>
  <c r="E3875" i="111" s="1"/>
  <c r="E3876" i="111" s="1"/>
  <c r="E3877" i="111" s="1"/>
  <c r="E3878" i="111" s="1"/>
  <c r="E3879" i="111" s="1"/>
  <c r="E3880" i="111" s="1"/>
  <c r="E3881" i="111" s="1"/>
  <c r="E3882" i="111" s="1"/>
  <c r="E3883" i="111" s="1"/>
  <c r="E3884" i="111" s="1"/>
  <c r="E3885" i="111" s="1"/>
  <c r="E3886" i="111" s="1"/>
  <c r="E3887" i="111" s="1"/>
  <c r="E3888" i="111" s="1"/>
  <c r="E3889" i="111" s="1"/>
  <c r="E3890" i="111" s="1"/>
  <c r="E3891" i="111" s="1"/>
  <c r="E3892" i="111" s="1"/>
  <c r="E3893" i="111" s="1"/>
  <c r="E3894" i="111" s="1"/>
  <c r="E3895" i="111" s="1"/>
  <c r="E3896" i="111" s="1"/>
  <c r="E3897" i="111" s="1"/>
  <c r="E3898" i="111" s="1"/>
  <c r="E3899" i="111" s="1"/>
  <c r="E3900" i="111" s="1"/>
  <c r="E3901" i="111" s="1"/>
  <c r="E3902" i="111" s="1"/>
  <c r="E3903" i="111" s="1"/>
  <c r="E3904" i="111" s="1"/>
  <c r="E3905" i="111" s="1"/>
  <c r="E3906" i="111" s="1"/>
  <c r="E3907" i="111" s="1"/>
  <c r="E3908" i="111" s="1"/>
  <c r="E3909" i="111" s="1"/>
  <c r="E3910" i="111" s="1"/>
  <c r="E3911" i="111" s="1"/>
  <c r="E3912" i="111" s="1"/>
  <c r="E3913" i="111" s="1"/>
  <c r="E3914" i="111" s="1"/>
  <c r="E3915" i="111" s="1"/>
  <c r="E3916" i="111" s="1"/>
  <c r="E3917" i="111" s="1"/>
  <c r="E3918" i="111" s="1"/>
  <c r="E3919" i="111" s="1"/>
  <c r="E3920" i="111" s="1"/>
  <c r="E3921" i="111" s="1"/>
  <c r="E3922" i="111" s="1"/>
  <c r="E3923" i="111" s="1"/>
  <c r="E3924" i="111" s="1"/>
  <c r="E3925" i="111" s="1"/>
  <c r="E3926" i="111" s="1"/>
  <c r="E3927" i="111" s="1"/>
  <c r="E3928" i="111" s="1"/>
  <c r="E3929" i="111" s="1"/>
  <c r="E3930" i="111" s="1"/>
  <c r="E3931" i="111" s="1"/>
  <c r="E3932" i="111" s="1"/>
  <c r="E3933" i="111" s="1"/>
  <c r="E3934" i="111" s="1"/>
  <c r="E3935" i="111" s="1"/>
  <c r="E3936" i="111" s="1"/>
  <c r="E3937" i="111" s="1"/>
  <c r="E3938" i="111" s="1"/>
  <c r="E3939" i="111" s="1"/>
  <c r="E3940" i="111" s="1"/>
  <c r="E3941" i="111" s="1"/>
  <c r="E3942" i="111" s="1"/>
  <c r="E3943" i="111" s="1"/>
  <c r="E3944" i="111" s="1"/>
  <c r="E3945" i="111" s="1"/>
  <c r="E3946" i="111" s="1"/>
  <c r="E3947" i="111" s="1"/>
  <c r="E3948" i="111" s="1"/>
  <c r="E3949" i="111" s="1"/>
  <c r="E3950" i="111" s="1"/>
  <c r="E3951" i="111" s="1"/>
  <c r="E3952" i="111" s="1"/>
  <c r="E3953" i="111" s="1"/>
  <c r="E3954" i="111" s="1"/>
  <c r="E3955" i="111" s="1"/>
  <c r="E3956" i="111" s="1"/>
  <c r="E3957" i="111" s="1"/>
  <c r="E3958" i="111" s="1"/>
  <c r="E3959" i="111" s="1"/>
  <c r="E3960" i="111" s="1"/>
  <c r="E3961" i="111" s="1"/>
  <c r="E3962" i="111" s="1"/>
  <c r="E3963" i="111" s="1"/>
  <c r="E3964" i="111" s="1"/>
  <c r="E3965" i="111" s="1"/>
  <c r="E3966" i="111" s="1"/>
  <c r="E3967" i="111" s="1"/>
  <c r="E3968" i="111" s="1"/>
  <c r="E3969" i="111" s="1"/>
  <c r="E3970" i="111" s="1"/>
  <c r="E3971" i="111" s="1"/>
  <c r="E3972" i="111" s="1"/>
  <c r="E3973" i="111" s="1"/>
  <c r="E3974" i="111" s="1"/>
  <c r="E3975" i="111" s="1"/>
  <c r="E3976" i="111" s="1"/>
  <c r="E3977" i="111" s="1"/>
  <c r="E3978" i="111" s="1"/>
  <c r="E3979" i="111" s="1"/>
  <c r="E3980" i="111" s="1"/>
  <c r="E3981" i="111" s="1"/>
  <c r="E3982" i="111" s="1"/>
  <c r="E3983" i="111" s="1"/>
  <c r="E3984" i="111" s="1"/>
  <c r="E3985" i="111" s="1"/>
  <c r="E3986" i="111" s="1"/>
  <c r="E3987" i="111" s="1"/>
  <c r="E3988" i="111" s="1"/>
  <c r="E3989" i="111" s="1"/>
  <c r="E3990" i="111" s="1"/>
  <c r="E3991" i="111" s="1"/>
  <c r="E3992" i="111" s="1"/>
  <c r="E3993" i="111" s="1"/>
  <c r="E3994" i="111" s="1"/>
  <c r="E3995" i="111" s="1"/>
  <c r="E3996" i="111" s="1"/>
  <c r="E3997" i="111" s="1"/>
  <c r="E3998" i="111" s="1"/>
  <c r="E3999" i="111" s="1"/>
  <c r="E4000" i="111" s="1"/>
  <c r="E4001" i="111" s="1"/>
  <c r="E4002" i="111" s="1"/>
  <c r="E4003" i="111" s="1"/>
  <c r="E4004" i="111" s="1"/>
  <c r="E4005" i="111" s="1"/>
  <c r="E4006" i="111" s="1"/>
  <c r="E4007" i="111" s="1"/>
  <c r="E4008" i="111" s="1"/>
  <c r="E4009" i="111" s="1"/>
  <c r="E4010" i="111" s="1"/>
  <c r="E4011" i="111" s="1"/>
  <c r="E4012" i="111" s="1"/>
  <c r="E4013" i="111" s="1"/>
  <c r="E4014" i="111" s="1"/>
  <c r="E4015" i="111" s="1"/>
  <c r="E4016" i="111" s="1"/>
  <c r="E4017" i="111" s="1"/>
  <c r="E4018" i="111" s="1"/>
  <c r="E4019" i="111" s="1"/>
  <c r="E4020" i="111" s="1"/>
  <c r="E4021" i="111" s="1"/>
  <c r="E4022" i="111" s="1"/>
  <c r="E4023" i="111" s="1"/>
  <c r="E4024" i="111" s="1"/>
  <c r="E4025" i="111" s="1"/>
  <c r="E4026" i="111" s="1"/>
  <c r="E4027" i="111" s="1"/>
  <c r="E4028" i="111" s="1"/>
  <c r="E4029" i="111" s="1"/>
  <c r="E4030" i="111" s="1"/>
  <c r="E4031" i="111" s="1"/>
  <c r="E4032" i="111" s="1"/>
  <c r="E4033" i="111" s="1"/>
  <c r="E4034" i="111" s="1"/>
  <c r="E4035" i="111" s="1"/>
  <c r="E4036" i="111" s="1"/>
  <c r="E4037" i="111" s="1"/>
  <c r="E4038" i="111" s="1"/>
  <c r="E4039" i="111" s="1"/>
  <c r="E4040" i="111" s="1"/>
  <c r="E4041" i="111" s="1"/>
  <c r="E4042" i="111" s="1"/>
  <c r="E4043" i="111" s="1"/>
  <c r="E4044" i="111" s="1"/>
  <c r="E4045" i="111" s="1"/>
  <c r="E4046" i="111" s="1"/>
  <c r="E4047" i="111" s="1"/>
  <c r="E4048" i="111" s="1"/>
  <c r="E4049" i="111" s="1"/>
  <c r="E4050" i="111" s="1"/>
  <c r="E4051" i="111" s="1"/>
  <c r="E4052" i="111" s="1"/>
  <c r="E4053" i="111" s="1"/>
  <c r="E4054" i="111" s="1"/>
  <c r="E4055" i="111" s="1"/>
  <c r="E4056" i="111" s="1"/>
  <c r="E4057" i="111" s="1"/>
  <c r="E4058" i="111" s="1"/>
  <c r="E4059" i="111" s="1"/>
  <c r="E4060" i="111" s="1"/>
  <c r="E4061" i="111" s="1"/>
  <c r="E4062" i="111" s="1"/>
  <c r="E4063" i="111" s="1"/>
  <c r="E4064" i="111" s="1"/>
  <c r="E4065" i="111" s="1"/>
  <c r="E4066" i="111" s="1"/>
  <c r="E4067" i="111" s="1"/>
  <c r="E4068" i="111" s="1"/>
  <c r="E4069" i="111" s="1"/>
  <c r="E4070" i="111" s="1"/>
  <c r="E4071" i="111" s="1"/>
  <c r="E4072" i="111" s="1"/>
  <c r="E4073" i="111" s="1"/>
  <c r="E4074" i="111" s="1"/>
  <c r="E4075" i="111" s="1"/>
  <c r="E4076" i="111" s="1"/>
  <c r="E4077" i="111" s="1"/>
  <c r="E4078" i="111" s="1"/>
  <c r="E4079" i="111" s="1"/>
  <c r="E4080" i="111" s="1"/>
  <c r="E4081" i="111" s="1"/>
  <c r="E4082" i="111" s="1"/>
  <c r="E4083" i="111" s="1"/>
  <c r="E4084" i="111" s="1"/>
  <c r="E4085" i="111" s="1"/>
  <c r="E4086" i="111" s="1"/>
  <c r="E4087" i="111" s="1"/>
  <c r="E4088" i="111" s="1"/>
  <c r="E4089" i="111" s="1"/>
  <c r="E4090" i="111" s="1"/>
  <c r="E4091" i="111" s="1"/>
  <c r="E4092" i="111" s="1"/>
  <c r="E4093" i="111" s="1"/>
  <c r="E4094" i="111" s="1"/>
  <c r="E4095" i="111" s="1"/>
  <c r="E4096" i="111" s="1"/>
  <c r="E4097" i="111" s="1"/>
  <c r="E4098" i="111" s="1"/>
  <c r="E4099" i="111" s="1"/>
  <c r="E4100" i="111" s="1"/>
  <c r="E4101" i="111" s="1"/>
  <c r="E4102" i="111" s="1"/>
  <c r="E4103" i="111" s="1"/>
  <c r="E4104" i="111" s="1"/>
  <c r="E4105" i="111" s="1"/>
  <c r="E4106" i="111" s="1"/>
  <c r="E4107" i="111" s="1"/>
  <c r="E4108" i="111" s="1"/>
  <c r="E4109" i="111" s="1"/>
  <c r="E4110" i="111" s="1"/>
  <c r="E4111" i="111" s="1"/>
  <c r="E4112" i="111" s="1"/>
  <c r="E4113" i="111" s="1"/>
  <c r="E4114" i="111" s="1"/>
  <c r="E4115" i="111" s="1"/>
  <c r="E4116" i="111" s="1"/>
  <c r="E4117" i="111" s="1"/>
  <c r="E4118" i="111" s="1"/>
  <c r="E4119" i="111" s="1"/>
  <c r="E4120" i="111" s="1"/>
  <c r="E4121" i="111" s="1"/>
  <c r="E4122" i="111" s="1"/>
  <c r="E4123" i="111" s="1"/>
  <c r="E4124" i="111" s="1"/>
  <c r="E4125" i="111" s="1"/>
  <c r="E4126" i="111" s="1"/>
  <c r="E4127" i="111" s="1"/>
  <c r="E4128" i="111" s="1"/>
  <c r="E4129" i="111" s="1"/>
  <c r="E4130" i="111" s="1"/>
  <c r="E4131" i="111" s="1"/>
  <c r="E4132" i="111" s="1"/>
  <c r="E4133" i="111" s="1"/>
  <c r="E4134" i="111" s="1"/>
  <c r="E4135" i="111" s="1"/>
  <c r="E4136" i="111" s="1"/>
  <c r="E4137" i="111" s="1"/>
  <c r="E4138" i="111" s="1"/>
  <c r="E4139" i="111" s="1"/>
  <c r="E4140" i="111" s="1"/>
  <c r="E4141" i="111" s="1"/>
  <c r="E4142" i="111" s="1"/>
  <c r="E4143" i="111" s="1"/>
  <c r="E4144" i="111" s="1"/>
  <c r="E4145" i="111" s="1"/>
  <c r="E4146" i="111" s="1"/>
  <c r="E4147" i="111" s="1"/>
  <c r="E4148" i="111" s="1"/>
  <c r="E4149" i="111" s="1"/>
  <c r="E4150" i="111" s="1"/>
  <c r="E4151" i="111" s="1"/>
  <c r="E4152" i="111" s="1"/>
  <c r="E4153" i="111" s="1"/>
  <c r="E4154" i="111" s="1"/>
  <c r="E4155" i="111" s="1"/>
  <c r="E4156" i="111" s="1"/>
  <c r="E4157" i="111" s="1"/>
  <c r="E4158" i="111" s="1"/>
  <c r="E4159" i="111" s="1"/>
  <c r="E4160" i="111" s="1"/>
  <c r="E4161" i="111" s="1"/>
  <c r="E4162" i="111" s="1"/>
  <c r="E4163" i="111" s="1"/>
  <c r="E4164" i="111" s="1"/>
  <c r="E4165" i="111" s="1"/>
  <c r="E4166" i="111" s="1"/>
  <c r="E4167" i="111" s="1"/>
  <c r="E4168" i="111" s="1"/>
  <c r="E4169" i="111" s="1"/>
  <c r="E4170" i="111" s="1"/>
  <c r="E4171" i="111" s="1"/>
  <c r="E4172" i="111" s="1"/>
  <c r="E4173" i="111" s="1"/>
  <c r="E4174" i="111" s="1"/>
  <c r="E4175" i="111" s="1"/>
  <c r="E4176" i="111" s="1"/>
  <c r="E4177" i="111" s="1"/>
  <c r="E4178" i="111" s="1"/>
  <c r="E4179" i="111" s="1"/>
  <c r="E4180" i="111" s="1"/>
  <c r="E4181" i="111" s="1"/>
  <c r="E4182" i="111" s="1"/>
  <c r="E4183" i="111" s="1"/>
  <c r="E4184" i="111" s="1"/>
  <c r="E4185" i="111" s="1"/>
  <c r="E4186" i="111" s="1"/>
  <c r="E4187" i="111" s="1"/>
  <c r="E4188" i="111" s="1"/>
  <c r="E4189" i="111" s="1"/>
  <c r="E4190" i="111" s="1"/>
  <c r="E4191" i="111" s="1"/>
  <c r="E4192" i="111" s="1"/>
  <c r="E4193" i="111" s="1"/>
  <c r="E4194" i="111" s="1"/>
  <c r="E4195" i="111" s="1"/>
  <c r="E4196" i="111" s="1"/>
  <c r="E4197" i="111" s="1"/>
  <c r="E4198" i="111" s="1"/>
  <c r="E4199" i="111" s="1"/>
  <c r="E4200" i="111" s="1"/>
  <c r="E4201" i="111" s="1"/>
  <c r="E4202" i="111" s="1"/>
  <c r="E4203" i="111" s="1"/>
  <c r="E4204" i="111" s="1"/>
  <c r="E4205" i="111" s="1"/>
  <c r="E4206" i="111" s="1"/>
  <c r="E4207" i="111" s="1"/>
  <c r="E4208" i="111" s="1"/>
  <c r="E4209" i="111" s="1"/>
  <c r="E4210" i="111" s="1"/>
  <c r="E4211" i="111" s="1"/>
  <c r="E4212" i="111" s="1"/>
  <c r="E4213" i="111" s="1"/>
  <c r="E4214" i="111" s="1"/>
  <c r="E4215" i="111" s="1"/>
  <c r="E4216" i="111" s="1"/>
  <c r="E4217" i="111" s="1"/>
  <c r="E4218" i="111" s="1"/>
  <c r="E4219" i="111" s="1"/>
  <c r="E4220" i="111" s="1"/>
  <c r="E4221" i="111" s="1"/>
  <c r="E4222" i="111" s="1"/>
  <c r="E4223" i="111" s="1"/>
  <c r="E4224" i="111" s="1"/>
  <c r="E4225" i="111" s="1"/>
  <c r="E4226" i="111" s="1"/>
  <c r="E4227" i="111" s="1"/>
  <c r="E4228" i="111" s="1"/>
  <c r="E4229" i="111" s="1"/>
  <c r="E4230" i="111" s="1"/>
  <c r="E4231" i="111" s="1"/>
  <c r="E4232" i="111" s="1"/>
  <c r="E4233" i="111" s="1"/>
  <c r="E4234" i="111" s="1"/>
  <c r="E4235" i="111" s="1"/>
  <c r="E4236" i="111" s="1"/>
  <c r="E4237" i="111" s="1"/>
  <c r="E4238" i="111" s="1"/>
  <c r="E4239" i="111" s="1"/>
  <c r="E4240" i="111" s="1"/>
  <c r="E4241" i="111" s="1"/>
  <c r="E4242" i="111" s="1"/>
  <c r="E4243" i="111" s="1"/>
  <c r="E4244" i="111" s="1"/>
  <c r="E4245" i="111" s="1"/>
  <c r="E4246" i="111" s="1"/>
  <c r="E4247" i="111" s="1"/>
  <c r="E4248" i="111" s="1"/>
  <c r="E4249" i="111" s="1"/>
  <c r="E4250" i="111" s="1"/>
  <c r="E4251" i="111" s="1"/>
  <c r="E4252" i="111" s="1"/>
  <c r="E4253" i="111" s="1"/>
  <c r="E4254" i="111" s="1"/>
  <c r="E4255" i="111" s="1"/>
  <c r="E4256" i="111" s="1"/>
  <c r="E4257" i="111" s="1"/>
  <c r="E4258" i="111" s="1"/>
  <c r="E4259" i="111" s="1"/>
  <c r="E4260" i="111" s="1"/>
  <c r="E4261" i="111" s="1"/>
  <c r="E4262" i="111" s="1"/>
  <c r="E4263" i="111" s="1"/>
  <c r="E4264" i="111" s="1"/>
  <c r="E4265" i="111" s="1"/>
  <c r="K139" i="7"/>
  <c r="C23" i="77" s="1"/>
  <c r="W216" i="4"/>
  <c r="F6602" i="110"/>
  <c r="F6603" i="110" s="1"/>
  <c r="F6604" i="110" s="1"/>
  <c r="F6605" i="110" s="1"/>
  <c r="F6606" i="110" s="1"/>
  <c r="F6607" i="110" s="1"/>
  <c r="F6608" i="110" s="1"/>
  <c r="F6609" i="110" s="1"/>
  <c r="F6610" i="110" s="1"/>
  <c r="F6611" i="110" s="1"/>
  <c r="F6612" i="110" s="1"/>
  <c r="F6613" i="110" s="1"/>
  <c r="F6614" i="110" s="1"/>
  <c r="F6615" i="110" s="1"/>
  <c r="F6616" i="110" s="1"/>
  <c r="F6617" i="110" s="1"/>
  <c r="F6618" i="110" s="1"/>
  <c r="F6619" i="110" s="1"/>
  <c r="F6620" i="110" s="1"/>
  <c r="F6621" i="110" s="1"/>
  <c r="F6622" i="110" s="1"/>
  <c r="F6623" i="110" s="1"/>
  <c r="F6624" i="110" s="1"/>
  <c r="F6625" i="110" s="1"/>
  <c r="F6626" i="110" s="1"/>
  <c r="F6627" i="110" s="1"/>
  <c r="F6628" i="110" s="1"/>
  <c r="F6629" i="110" s="1"/>
  <c r="F6630" i="110" s="1"/>
  <c r="F6631" i="110" s="1"/>
  <c r="F6632" i="110" s="1"/>
  <c r="F6633" i="110" s="1"/>
  <c r="F6634" i="110" s="1"/>
  <c r="F6635" i="110" s="1"/>
  <c r="F6636" i="110" s="1"/>
  <c r="F6637" i="110" s="1"/>
  <c r="F6638" i="110" s="1"/>
  <c r="F6639" i="110" s="1"/>
  <c r="F6640" i="110" s="1"/>
  <c r="F6641" i="110" s="1"/>
  <c r="F6642" i="110" s="1"/>
  <c r="F6643" i="110" s="1"/>
  <c r="F6644" i="110" s="1"/>
  <c r="F6645" i="110" s="1"/>
  <c r="F6646" i="110" s="1"/>
  <c r="F6647" i="110" s="1"/>
  <c r="F6648" i="110" s="1"/>
  <c r="F6649" i="110" s="1"/>
  <c r="F6650" i="110" s="1"/>
  <c r="F6651" i="110" s="1"/>
  <c r="F6652" i="110" s="1"/>
  <c r="F6653" i="110" s="1"/>
  <c r="F6654" i="110" s="1"/>
  <c r="F6655" i="110" s="1"/>
  <c r="F6656" i="110" s="1"/>
  <c r="F6657" i="110" s="1"/>
  <c r="F6658" i="110" s="1"/>
  <c r="F6659" i="110" s="1"/>
  <c r="F6660" i="110" s="1"/>
  <c r="F6661" i="110" s="1"/>
  <c r="F6662" i="110" s="1"/>
  <c r="F6663" i="110" s="1"/>
  <c r="F6664" i="110" s="1"/>
  <c r="F6665" i="110" s="1"/>
  <c r="F6666" i="110" s="1"/>
  <c r="F6667" i="110" s="1"/>
  <c r="F6668" i="110" s="1"/>
  <c r="F6669" i="110" s="1"/>
  <c r="F6670" i="110" s="1"/>
  <c r="F6671" i="110" s="1"/>
  <c r="F6672" i="110" s="1"/>
  <c r="F6673" i="110" s="1"/>
  <c r="F6674" i="110" s="1"/>
  <c r="F6675" i="110" s="1"/>
  <c r="F6676" i="110" s="1"/>
  <c r="F6677" i="110" s="1"/>
  <c r="F6678" i="110" s="1"/>
  <c r="F6679" i="110" s="1"/>
  <c r="F6680" i="110" s="1"/>
  <c r="F6681" i="110" s="1"/>
  <c r="F6682" i="110" s="1"/>
  <c r="F6683" i="110" s="1"/>
  <c r="F6684" i="110" s="1"/>
  <c r="F6685" i="110" s="1"/>
  <c r="F6686" i="110" s="1"/>
  <c r="F6687" i="110" s="1"/>
  <c r="F6688" i="110" s="1"/>
  <c r="F6689" i="110" s="1"/>
  <c r="F6690" i="110" s="1"/>
  <c r="F6691" i="110" s="1"/>
  <c r="F6692" i="110" s="1"/>
  <c r="F6693" i="110" s="1"/>
  <c r="F6694" i="110" s="1"/>
  <c r="F6695" i="110" s="1"/>
  <c r="F6696" i="110" s="1"/>
  <c r="F6697" i="110" s="1"/>
  <c r="F6698" i="110" s="1"/>
  <c r="F6699" i="110" s="1"/>
  <c r="F6700" i="110" s="1"/>
  <c r="F6701" i="110" s="1"/>
  <c r="F6702" i="110" s="1"/>
  <c r="F6703" i="110" s="1"/>
  <c r="F6704" i="110" s="1"/>
  <c r="F6705" i="110" s="1"/>
  <c r="F6706" i="110" s="1"/>
  <c r="F6707" i="110" s="1"/>
  <c r="F6708" i="110" s="1"/>
  <c r="F6709" i="110" s="1"/>
  <c r="F6710" i="110" s="1"/>
  <c r="F6711" i="110" s="1"/>
  <c r="F6712" i="110" s="1"/>
  <c r="F6713" i="110" s="1"/>
  <c r="F6714" i="110" s="1"/>
  <c r="F6715" i="110" s="1"/>
  <c r="F6716" i="110" s="1"/>
  <c r="F6717" i="110" s="1"/>
  <c r="F6718" i="110" s="1"/>
  <c r="F6719" i="110" s="1"/>
  <c r="F6720" i="110" s="1"/>
  <c r="F6721" i="110" s="1"/>
  <c r="F6722" i="110" s="1"/>
  <c r="F6723" i="110" s="1"/>
  <c r="F6724" i="110" s="1"/>
  <c r="F6725" i="110" s="1"/>
  <c r="F6726" i="110" s="1"/>
  <c r="F6727" i="110" s="1"/>
  <c r="F6728" i="110" s="1"/>
  <c r="F6729" i="110" s="1"/>
  <c r="F6730" i="110" s="1"/>
  <c r="F6731" i="110" s="1"/>
  <c r="F6732" i="110" s="1"/>
  <c r="F6733" i="110" s="1"/>
  <c r="F6734" i="110" s="1"/>
  <c r="F6735" i="110" s="1"/>
  <c r="F6736" i="110" s="1"/>
  <c r="F6737" i="110" s="1"/>
  <c r="F6738" i="110" s="1"/>
  <c r="F6739" i="110" s="1"/>
  <c r="F6740" i="110" s="1"/>
  <c r="F6741" i="110" s="1"/>
  <c r="F6742" i="110" s="1"/>
  <c r="F6743" i="110" s="1"/>
  <c r="F6744" i="110" s="1"/>
  <c r="F6745" i="110" s="1"/>
  <c r="F6746" i="110" s="1"/>
  <c r="F6747" i="110" s="1"/>
  <c r="J4" i="117"/>
  <c r="W53" i="96"/>
  <c r="F6748" i="110" l="1"/>
  <c r="F6749" i="110" s="1"/>
  <c r="F6750" i="110" s="1"/>
  <c r="F6751" i="110" s="1"/>
  <c r="F6752" i="110" s="1"/>
  <c r="F6753" i="110" s="1"/>
  <c r="F6754" i="110" s="1"/>
  <c r="F6755" i="110" s="1"/>
  <c r="F6756" i="110" s="1"/>
  <c r="F6757" i="110" s="1"/>
  <c r="F6758" i="110" s="1"/>
  <c r="F6759" i="110" s="1"/>
  <c r="F6760" i="110" s="1"/>
  <c r="F6761" i="110" s="1"/>
  <c r="F6762" i="110" s="1"/>
  <c r="F6763" i="110" s="1"/>
  <c r="F6764" i="110" s="1"/>
  <c r="F6765" i="110" s="1"/>
  <c r="F6766" i="110" s="1"/>
  <c r="F6767" i="110" s="1"/>
  <c r="F6768" i="110" s="1"/>
  <c r="F6769" i="110" s="1"/>
  <c r="F6770" i="110" s="1"/>
  <c r="F6771" i="110" s="1"/>
  <c r="F6772" i="110" s="1"/>
  <c r="F6773" i="110" s="1"/>
  <c r="F6774" i="110" s="1"/>
  <c r="F6775" i="110" s="1"/>
  <c r="F6776" i="110" s="1"/>
  <c r="F6777" i="110" s="1"/>
  <c r="F6778" i="110" s="1"/>
  <c r="F6779" i="110" s="1"/>
  <c r="F6780" i="110" s="1"/>
  <c r="F6781" i="110" s="1"/>
  <c r="F6800" i="110" s="1"/>
  <c r="F6801" i="110" s="1"/>
  <c r="F6802" i="110" s="1"/>
  <c r="F6803" i="110" s="1"/>
  <c r="F6804" i="110" s="1"/>
  <c r="F6805" i="110" s="1"/>
  <c r="F6806" i="110" s="1"/>
  <c r="F6807" i="110" s="1"/>
  <c r="F6808" i="110" s="1"/>
  <c r="F6809" i="110" s="1"/>
  <c r="F6810" i="110" s="1"/>
  <c r="F6811" i="110" s="1"/>
  <c r="F6812" i="110" s="1"/>
  <c r="F6813" i="110" s="1"/>
  <c r="F6814" i="110" s="1"/>
  <c r="F6815" i="110" s="1"/>
  <c r="F6816" i="110" s="1"/>
  <c r="F6817" i="110" s="1"/>
  <c r="F6818" i="110" s="1"/>
  <c r="F6819" i="110" s="1"/>
  <c r="F6820" i="110" s="1"/>
  <c r="F6821" i="110" s="1"/>
  <c r="F6822" i="110" s="1"/>
  <c r="F6823" i="110" s="1"/>
  <c r="F6824" i="110" s="1"/>
  <c r="F6825" i="110" s="1"/>
  <c r="F6826" i="110" s="1"/>
  <c r="F6827" i="110" s="1"/>
  <c r="F6828" i="110" s="1"/>
  <c r="F6829" i="110" s="1"/>
  <c r="F6830" i="110" s="1"/>
  <c r="F6831" i="110" s="1"/>
  <c r="F6832" i="110" s="1"/>
  <c r="F6833" i="110" s="1"/>
  <c r="F6834" i="110" s="1"/>
  <c r="F6835" i="110" s="1"/>
  <c r="F6836" i="110" s="1"/>
  <c r="F6837" i="110" s="1"/>
  <c r="F6838" i="110" s="1"/>
  <c r="F6839" i="110" s="1"/>
  <c r="F6840" i="110" s="1"/>
  <c r="F6841" i="110" s="1"/>
  <c r="F6842" i="110" s="1"/>
  <c r="F6843" i="110" s="1"/>
  <c r="F6844" i="110" s="1"/>
  <c r="F6845" i="110" s="1"/>
  <c r="F6846" i="110" s="1"/>
  <c r="F6847" i="110" s="1"/>
  <c r="F6848" i="110" s="1"/>
  <c r="F6849" i="110" s="1"/>
  <c r="F6850" i="110" s="1"/>
  <c r="F6851" i="110" s="1"/>
  <c r="F6852" i="110" s="1"/>
  <c r="F6853" i="110" s="1"/>
  <c r="F6854" i="110" s="1"/>
  <c r="F6855" i="110" s="1"/>
  <c r="F6856" i="110" s="1"/>
  <c r="F6857" i="110" s="1"/>
  <c r="F6858" i="110" s="1"/>
  <c r="F6859" i="110" s="1"/>
  <c r="F6860" i="110" s="1"/>
  <c r="F6861" i="110" s="1"/>
  <c r="F6862" i="110" s="1"/>
  <c r="F6863" i="110" s="1"/>
  <c r="F6864" i="110" s="1"/>
  <c r="F6865" i="110" s="1"/>
  <c r="F6866" i="110" s="1"/>
  <c r="F6867" i="110" s="1"/>
  <c r="F6868" i="110" s="1"/>
  <c r="F6869" i="110" s="1"/>
  <c r="F6870" i="110" s="1"/>
  <c r="F6871" i="110" s="1"/>
  <c r="F6872" i="110" s="1"/>
  <c r="F6873" i="110" s="1"/>
  <c r="F6874" i="110" s="1"/>
  <c r="F6875" i="110" s="1"/>
  <c r="F6876" i="110" s="1"/>
  <c r="F6877" i="110" s="1"/>
  <c r="F6878" i="110" s="1"/>
  <c r="F6879" i="110" s="1"/>
  <c r="F6880" i="110" s="1"/>
  <c r="F6881" i="110" s="1"/>
  <c r="F6882" i="110" s="1"/>
  <c r="F6883" i="110" s="1"/>
  <c r="F6884" i="110" s="1"/>
  <c r="F6885" i="110" s="1"/>
  <c r="F6886" i="110" s="1"/>
  <c r="F6887" i="110" s="1"/>
  <c r="F6888" i="110" s="1"/>
  <c r="F6889" i="110" s="1"/>
  <c r="F6890" i="110" s="1"/>
  <c r="F6891" i="110" s="1"/>
  <c r="F6892" i="110" s="1"/>
  <c r="F6893" i="110" s="1"/>
  <c r="F6894" i="110" s="1"/>
  <c r="F6895" i="110" s="1"/>
  <c r="F6896" i="110" s="1"/>
  <c r="F6897" i="110" s="1"/>
  <c r="F6898" i="110" s="1"/>
  <c r="F6899" i="110" s="1"/>
  <c r="F6900" i="110" s="1"/>
  <c r="F6901" i="110" s="1"/>
  <c r="F6902" i="110" s="1"/>
  <c r="F6903" i="110" s="1"/>
  <c r="F6904" i="110" s="1"/>
  <c r="F6905" i="110" s="1"/>
  <c r="F6906" i="110" s="1"/>
  <c r="F6907" i="110" s="1"/>
  <c r="F6908" i="110" s="1"/>
  <c r="F6909" i="110" s="1"/>
  <c r="F6910" i="110" s="1"/>
  <c r="F6911" i="110" s="1"/>
  <c r="F6912" i="110" s="1"/>
  <c r="F6913" i="110" s="1"/>
  <c r="F6914" i="110" s="1"/>
  <c r="F6915" i="110" s="1"/>
  <c r="F6916" i="110" s="1"/>
  <c r="F6917" i="110" s="1"/>
  <c r="F6918" i="110" s="1"/>
  <c r="F6919" i="110" s="1"/>
  <c r="F6920" i="110" s="1"/>
  <c r="F6921" i="110" s="1"/>
  <c r="F6922" i="110" s="1"/>
  <c r="F6923" i="110" s="1"/>
  <c r="F6924" i="110" s="1"/>
  <c r="F6925" i="110" s="1"/>
  <c r="F6926" i="110" s="1"/>
  <c r="F6927" i="110" s="1"/>
  <c r="F6928" i="110" s="1"/>
  <c r="F6929" i="110" s="1"/>
  <c r="F6930" i="110" s="1"/>
  <c r="F6931" i="110" s="1"/>
  <c r="F6932" i="110" s="1"/>
  <c r="F6933" i="110" s="1"/>
  <c r="F6934" i="110" s="1"/>
  <c r="F6935" i="110" s="1"/>
  <c r="F6936" i="110" s="1"/>
  <c r="F6937" i="110" s="1"/>
  <c r="F6938" i="110" s="1"/>
  <c r="F6939" i="110" s="1"/>
  <c r="F6940" i="110" s="1"/>
  <c r="F6941" i="110" s="1"/>
  <c r="F6942" i="110" s="1"/>
  <c r="F6943" i="110" s="1"/>
  <c r="F6944" i="110" s="1"/>
  <c r="F6945" i="110" s="1"/>
  <c r="F6946" i="110" s="1"/>
  <c r="F6947" i="110" s="1"/>
  <c r="F6948" i="110" s="1"/>
  <c r="F6949" i="110" s="1"/>
  <c r="F6950" i="110" s="1"/>
  <c r="F6951" i="110" s="1"/>
  <c r="F6952" i="110" s="1"/>
  <c r="F6953" i="110" s="1"/>
  <c r="F6954" i="110" s="1"/>
  <c r="F6955" i="110" s="1"/>
  <c r="F6956" i="110" s="1"/>
  <c r="F6957" i="110" s="1"/>
  <c r="F6958" i="110" s="1"/>
  <c r="F6959" i="110" s="1"/>
  <c r="F6960" i="110" s="1"/>
  <c r="F6961" i="110" s="1"/>
  <c r="F6962" i="110" s="1"/>
  <c r="F6963" i="110" s="1"/>
  <c r="F6964" i="110" s="1"/>
  <c r="F6965" i="110" s="1"/>
  <c r="F6966" i="110" s="1"/>
  <c r="F6967" i="110" s="1"/>
  <c r="F6968" i="110" s="1"/>
  <c r="F6969" i="110" s="1"/>
  <c r="F6970" i="110" s="1"/>
  <c r="F6971" i="110" s="1"/>
  <c r="F6972" i="110" s="1"/>
  <c r="F6973" i="110" s="1"/>
  <c r="F6974" i="110" s="1"/>
  <c r="F6975" i="110" s="1"/>
  <c r="F6976" i="110" s="1"/>
  <c r="F6977" i="110" s="1"/>
  <c r="F6978" i="110" s="1"/>
  <c r="F6979" i="110" s="1"/>
  <c r="F6980" i="110" s="1"/>
  <c r="F6981" i="110" s="1"/>
  <c r="F6982" i="110" s="1"/>
  <c r="F6983" i="110" s="1"/>
  <c r="F6984" i="110" s="1"/>
  <c r="F6985" i="110" s="1"/>
  <c r="F6986" i="110" s="1"/>
  <c r="F6987" i="110" s="1"/>
  <c r="F6988" i="110" s="1"/>
  <c r="F6989" i="110" s="1"/>
  <c r="F6990" i="110" s="1"/>
  <c r="F6991" i="110" s="1"/>
  <c r="F6992" i="110" s="1"/>
  <c r="F6993" i="110" s="1"/>
  <c r="F6994" i="110" s="1"/>
  <c r="F6995" i="110" s="1"/>
  <c r="F6996" i="110" s="1"/>
  <c r="F6997" i="110" s="1"/>
  <c r="F6998" i="110" s="1"/>
  <c r="F6999" i="110" s="1"/>
  <c r="F7000" i="110" s="1"/>
  <c r="F7001" i="110" s="1"/>
  <c r="F7002" i="110" s="1"/>
  <c r="F7003" i="110" s="1"/>
  <c r="F7004" i="110" s="1"/>
  <c r="F7005" i="110" s="1"/>
  <c r="F7006" i="110" s="1"/>
  <c r="F7007" i="110" s="1"/>
  <c r="F7008" i="110" s="1"/>
  <c r="F7009" i="110" s="1"/>
  <c r="F7010" i="110" s="1"/>
  <c r="F7011" i="110" s="1"/>
  <c r="F7012" i="110" s="1"/>
  <c r="F7013" i="110" s="1"/>
  <c r="F7014" i="110" s="1"/>
  <c r="F7015" i="110" s="1"/>
  <c r="F7016" i="110" s="1"/>
  <c r="F7017" i="110" s="1"/>
  <c r="F7018" i="110" s="1"/>
  <c r="F7019" i="110" s="1"/>
  <c r="F7020" i="110" s="1"/>
  <c r="F7021" i="110" s="1"/>
  <c r="F7022" i="110" s="1"/>
  <c r="F7023" i="110" s="1"/>
  <c r="F7024" i="110" s="1"/>
  <c r="F7025" i="110" s="1"/>
  <c r="F7026" i="110" s="1"/>
  <c r="F7027" i="110" s="1"/>
  <c r="F7028" i="110" s="1"/>
  <c r="F7029" i="110" s="1"/>
  <c r="F7030" i="110" s="1"/>
  <c r="F7031" i="110" s="1"/>
  <c r="F7032" i="110" s="1"/>
  <c r="F7033" i="110" s="1"/>
  <c r="F7034" i="110" s="1"/>
  <c r="F7035" i="110" s="1"/>
  <c r="F7036" i="110" s="1"/>
  <c r="F7037" i="110" s="1"/>
  <c r="F7038" i="110" s="1"/>
  <c r="F7039" i="110" s="1"/>
  <c r="F7040" i="110" s="1"/>
  <c r="F7041" i="110" s="1"/>
  <c r="F7042" i="110" s="1"/>
  <c r="F7043" i="110" s="1"/>
  <c r="F7044" i="110" s="1"/>
  <c r="F7045" i="110" s="1"/>
  <c r="F7046" i="110" s="1"/>
  <c r="F7047" i="110" s="1"/>
  <c r="F7048" i="110" s="1"/>
  <c r="F7049" i="110" s="1"/>
  <c r="F7050" i="110" s="1"/>
  <c r="F7051" i="110" s="1"/>
  <c r="F7052" i="110" s="1"/>
  <c r="F7053" i="110" s="1"/>
  <c r="F7054" i="110" s="1"/>
  <c r="F7055" i="110" s="1"/>
  <c r="F7056" i="110" s="1"/>
  <c r="F7057" i="110" s="1"/>
  <c r="F7058" i="110" s="1"/>
  <c r="F7059" i="110" s="1"/>
  <c r="F7060" i="110" s="1"/>
  <c r="F7061" i="110" s="1"/>
  <c r="F7062" i="110" s="1"/>
  <c r="F7063" i="110" s="1"/>
  <c r="F7064" i="110" s="1"/>
  <c r="F7065" i="110" s="1"/>
  <c r="F7066" i="110" s="1"/>
  <c r="F7067" i="110" s="1"/>
  <c r="F7068" i="110" s="1"/>
  <c r="F7069" i="110" s="1"/>
  <c r="F7070" i="110" s="1"/>
  <c r="F7071" i="110" s="1"/>
  <c r="F7072" i="110" s="1"/>
  <c r="F7073" i="110" s="1"/>
  <c r="F7074" i="110" s="1"/>
  <c r="F7075" i="110" s="1"/>
  <c r="F7076" i="110" s="1"/>
  <c r="F7077" i="110" s="1"/>
  <c r="F7078" i="110" s="1"/>
  <c r="F7079" i="110" s="1"/>
  <c r="F7080" i="110" s="1"/>
  <c r="F7081" i="110" s="1"/>
  <c r="F7082" i="110" s="1"/>
  <c r="F7083" i="110" s="1"/>
  <c r="F7084" i="110" s="1"/>
  <c r="F7085" i="110" s="1"/>
  <c r="F7086" i="110" s="1"/>
  <c r="F7087" i="110" s="1"/>
  <c r="F7088" i="110" s="1"/>
  <c r="F7089" i="110" s="1"/>
  <c r="F7090" i="110" s="1"/>
  <c r="F7091" i="110" s="1"/>
  <c r="F7092" i="110" s="1"/>
  <c r="F7093" i="110" s="1"/>
  <c r="F7094" i="110" s="1"/>
  <c r="F7095" i="110" s="1"/>
  <c r="F7096" i="110" s="1"/>
  <c r="F7097" i="110" s="1"/>
  <c r="F7098" i="110" s="1"/>
  <c r="F7099" i="110" s="1"/>
  <c r="F7100" i="110" s="1"/>
  <c r="F7101" i="110" s="1"/>
  <c r="F7102" i="110" s="1"/>
  <c r="F7103" i="110" s="1"/>
  <c r="F7104" i="110" s="1"/>
  <c r="F7105" i="110" s="1"/>
  <c r="F7106" i="110" s="1"/>
  <c r="F7107" i="110" s="1"/>
  <c r="F7108" i="110" s="1"/>
  <c r="F7109" i="110" s="1"/>
  <c r="F7110" i="110" s="1"/>
  <c r="F7111" i="110" s="1"/>
  <c r="F7112" i="110" s="1"/>
  <c r="F7113" i="110" s="1"/>
  <c r="F7114" i="110" s="1"/>
  <c r="F7115" i="110" s="1"/>
  <c r="F7116" i="110" s="1"/>
  <c r="F7117" i="110" s="1"/>
  <c r="F7118" i="110" s="1"/>
  <c r="F7119" i="110" s="1"/>
  <c r="F7120" i="110" s="1"/>
  <c r="F7121" i="110" s="1"/>
  <c r="F7122" i="110" s="1"/>
  <c r="F7123" i="110" s="1"/>
  <c r="F7124" i="110" s="1"/>
  <c r="F7125" i="110" s="1"/>
  <c r="F7126" i="110" s="1"/>
  <c r="F7127" i="110" s="1"/>
  <c r="F7128" i="110" s="1"/>
  <c r="F7129" i="110" s="1"/>
  <c r="F7130" i="110" s="1"/>
  <c r="F7131" i="110" s="1"/>
  <c r="F7132" i="110" s="1"/>
  <c r="F7133" i="110" s="1"/>
  <c r="F7134" i="110" s="1"/>
  <c r="F7135" i="110" s="1"/>
  <c r="F7136" i="110" s="1"/>
  <c r="F7137" i="110" s="1"/>
  <c r="F7138" i="110" s="1"/>
  <c r="F7139" i="110" s="1"/>
  <c r="F7140" i="110" s="1"/>
  <c r="F7141" i="110" s="1"/>
  <c r="F7142" i="110" s="1"/>
  <c r="F7143" i="110" s="1"/>
  <c r="F7144" i="110" s="1"/>
  <c r="F7145" i="110" s="1"/>
  <c r="F7146" i="110" s="1"/>
  <c r="F7147" i="110" s="1"/>
  <c r="F7148" i="110" s="1"/>
  <c r="F7149" i="110" s="1"/>
  <c r="F7150" i="110" s="1"/>
  <c r="F7151" i="110" s="1"/>
  <c r="F7152" i="110" s="1"/>
  <c r="F7153" i="110" s="1"/>
  <c r="F7154" i="110" s="1"/>
  <c r="F7155" i="110" s="1"/>
  <c r="F7156" i="110" s="1"/>
  <c r="F7157" i="110" s="1"/>
  <c r="F7158" i="110" s="1"/>
  <c r="F7159" i="110" s="1"/>
  <c r="F7160" i="110" s="1"/>
  <c r="F7161" i="110" s="1"/>
  <c r="F7162" i="110" s="1"/>
  <c r="F7163" i="110" s="1"/>
  <c r="F7164" i="110" s="1"/>
  <c r="F7165" i="110" s="1"/>
  <c r="F7166" i="110" s="1"/>
  <c r="F7167" i="110" s="1"/>
  <c r="F7168" i="110" s="1"/>
  <c r="F7169" i="110" s="1"/>
  <c r="F7170" i="110" s="1"/>
  <c r="F7171" i="110" s="1"/>
  <c r="F7172" i="110" s="1"/>
  <c r="F7173" i="110" s="1"/>
  <c r="F7174" i="110" s="1"/>
  <c r="F7175" i="110" s="1"/>
  <c r="F7176" i="110" s="1"/>
  <c r="F7177" i="110" s="1"/>
  <c r="F7178" i="110" s="1"/>
  <c r="F7179" i="110" s="1"/>
  <c r="F7180" i="110" s="1"/>
  <c r="F7181" i="110" s="1"/>
  <c r="F7182" i="110" s="1"/>
  <c r="F7183" i="110" s="1"/>
  <c r="F7184" i="110" s="1"/>
  <c r="F7185" i="110" s="1"/>
  <c r="F7186" i="110" s="1"/>
  <c r="F7187" i="110" s="1"/>
  <c r="F7188" i="110" s="1"/>
  <c r="F7189" i="110" s="1"/>
  <c r="F7190" i="110" s="1"/>
  <c r="F7191" i="110" s="1"/>
  <c r="F7192" i="110" s="1"/>
  <c r="F7193" i="110" s="1"/>
  <c r="F7194" i="110" s="1"/>
  <c r="F7195" i="110" s="1"/>
  <c r="F7196" i="110" s="1"/>
  <c r="F7197" i="110" s="1"/>
  <c r="F7198" i="110" s="1"/>
  <c r="F7199" i="110" s="1"/>
  <c r="F7200" i="110" s="1"/>
  <c r="F7201" i="110" s="1"/>
  <c r="F7202" i="110" s="1"/>
  <c r="F7203" i="110" s="1"/>
  <c r="F7204" i="110" s="1"/>
  <c r="F7205" i="110" s="1"/>
  <c r="F7206" i="110" s="1"/>
  <c r="F7207" i="110" s="1"/>
  <c r="F7208" i="110" s="1"/>
  <c r="F7209" i="110" s="1"/>
  <c r="F7210" i="110" s="1"/>
  <c r="F7211" i="110" s="1"/>
  <c r="F7212" i="110" s="1"/>
  <c r="F7213" i="110" s="1"/>
  <c r="F7214" i="110" s="1"/>
  <c r="F7215" i="110" s="1"/>
  <c r="F7216" i="110" s="1"/>
  <c r="F7217" i="110" s="1"/>
  <c r="F7218" i="110" s="1"/>
  <c r="F7219" i="110" s="1"/>
  <c r="F7220" i="110" s="1"/>
  <c r="F7221" i="110" s="1"/>
  <c r="F7222" i="110" s="1"/>
  <c r="F7223" i="110" s="1"/>
  <c r="F7224" i="110" s="1"/>
  <c r="F7225" i="110" s="1"/>
  <c r="F7226" i="110" s="1"/>
  <c r="F7227" i="110" s="1"/>
  <c r="F7228" i="110" s="1"/>
  <c r="F7229" i="110" s="1"/>
  <c r="F7230" i="110" s="1"/>
  <c r="F7231" i="110" s="1"/>
  <c r="F7232" i="110" s="1"/>
  <c r="F7233" i="110" s="1"/>
  <c r="F7234" i="110" s="1"/>
  <c r="F7235" i="110" s="1"/>
  <c r="F7236" i="110" s="1"/>
  <c r="F7237" i="110" s="1"/>
  <c r="F7238" i="110" s="1"/>
  <c r="F7239" i="110" s="1"/>
  <c r="F7240" i="110" s="1"/>
  <c r="F7241" i="110" s="1"/>
  <c r="F7242" i="110" s="1"/>
  <c r="F7243" i="110" s="1"/>
  <c r="F7244" i="110" s="1"/>
  <c r="F7245" i="110" s="1"/>
  <c r="F7246" i="110" s="1"/>
  <c r="F7247" i="110" s="1"/>
  <c r="F7248" i="110" s="1"/>
  <c r="F7249" i="110" s="1"/>
  <c r="F7250" i="110" s="1"/>
  <c r="F7251" i="110" s="1"/>
  <c r="F7252" i="110" s="1"/>
  <c r="F7253" i="110" s="1"/>
  <c r="F7254" i="110" s="1"/>
  <c r="F7255" i="110" s="1"/>
  <c r="F7256" i="110" s="1"/>
  <c r="F7257" i="110" s="1"/>
  <c r="F7258" i="110" s="1"/>
  <c r="F7259" i="110" s="1"/>
  <c r="F7260" i="110" s="1"/>
  <c r="F7261" i="110" s="1"/>
  <c r="F7262" i="110" s="1"/>
  <c r="F7263" i="110" s="1"/>
  <c r="F7264" i="110" s="1"/>
  <c r="F7265" i="110" s="1"/>
  <c r="F7266" i="110" s="1"/>
  <c r="F7267" i="110" s="1"/>
  <c r="F7268" i="110" s="1"/>
  <c r="F7269" i="110" s="1"/>
  <c r="F7270" i="110" s="1"/>
  <c r="F7271" i="110" s="1"/>
  <c r="F7272" i="110" s="1"/>
  <c r="F7273" i="110" s="1"/>
  <c r="F7274" i="110" s="1"/>
  <c r="F7275" i="110" s="1"/>
  <c r="F7276" i="110" s="1"/>
  <c r="F7277" i="110" s="1"/>
  <c r="F7278" i="110" s="1"/>
  <c r="F7279" i="110" s="1"/>
  <c r="F7280" i="110" s="1"/>
  <c r="F7281" i="110" s="1"/>
  <c r="F7282" i="110" s="1"/>
  <c r="F7283" i="110" s="1"/>
  <c r="F7284" i="110" s="1"/>
  <c r="F7285" i="110" s="1"/>
  <c r="F7286" i="110" s="1"/>
  <c r="F7287" i="110" s="1"/>
  <c r="F7288" i="110" s="1"/>
  <c r="F7289" i="110" s="1"/>
  <c r="F7290" i="110" s="1"/>
  <c r="F7291" i="110" s="1"/>
  <c r="F7292" i="110" s="1"/>
  <c r="F7293" i="110" s="1"/>
  <c r="F7294" i="110" s="1"/>
  <c r="F7295" i="110" s="1"/>
  <c r="F7296" i="110" s="1"/>
  <c r="F7297" i="110" s="1"/>
  <c r="F7298" i="110" s="1"/>
  <c r="F7299" i="110" s="1"/>
  <c r="F7300" i="110" s="1"/>
  <c r="F7301" i="110" s="1"/>
  <c r="F7302" i="110" s="1"/>
  <c r="F7303" i="110" s="1"/>
  <c r="F7304" i="110" s="1"/>
  <c r="F7305" i="110" s="1"/>
  <c r="F7306" i="110" s="1"/>
  <c r="F7307" i="110" s="1"/>
  <c r="F7308" i="110" s="1"/>
  <c r="F7309" i="110" s="1"/>
  <c r="F7310" i="110" s="1"/>
  <c r="F7311" i="110" s="1"/>
  <c r="F7312" i="110" s="1"/>
  <c r="F7313" i="110" s="1"/>
  <c r="F7314" i="110" s="1"/>
  <c r="F7315" i="110" s="1"/>
  <c r="F7316" i="110" s="1"/>
  <c r="F7317" i="110" s="1"/>
  <c r="F7318" i="110" s="1"/>
  <c r="F7319" i="110" s="1"/>
  <c r="F7320" i="110" s="1"/>
  <c r="F7321" i="110" s="1"/>
  <c r="F7322" i="110" s="1"/>
  <c r="F7323" i="110" s="1"/>
  <c r="F7324" i="110" s="1"/>
  <c r="F7325" i="110" s="1"/>
  <c r="F7326" i="110" s="1"/>
  <c r="F7327" i="110" s="1"/>
  <c r="F7328" i="110" s="1"/>
  <c r="F7329" i="110" s="1"/>
  <c r="F7330" i="110" s="1"/>
  <c r="F7331" i="110" s="1"/>
  <c r="F7332" i="110" s="1"/>
  <c r="F7333" i="110" s="1"/>
  <c r="F7334" i="110" s="1"/>
  <c r="F7335" i="110" s="1"/>
  <c r="F7336" i="110" s="1"/>
  <c r="F7337" i="110" s="1"/>
  <c r="F7338" i="110" s="1"/>
  <c r="F7339" i="110" s="1"/>
  <c r="F7340" i="110" s="1"/>
  <c r="F7341" i="110" s="1"/>
  <c r="F7342" i="110" s="1"/>
  <c r="F7343" i="110" s="1"/>
  <c r="F7344" i="110" s="1"/>
  <c r="F7345" i="110" s="1"/>
  <c r="F7346" i="110" s="1"/>
  <c r="F7347" i="110" s="1"/>
  <c r="F7348" i="110" s="1"/>
  <c r="F7349" i="110" s="1"/>
  <c r="F7350" i="110" s="1"/>
  <c r="F7351" i="110" s="1"/>
  <c r="F7352" i="110" s="1"/>
  <c r="F7353" i="110" s="1"/>
  <c r="F7354" i="110" s="1"/>
  <c r="F7355" i="110" s="1"/>
  <c r="F7356" i="110" s="1"/>
  <c r="F7357" i="110" s="1"/>
  <c r="F7358" i="110" s="1"/>
  <c r="F7359" i="110" s="1"/>
  <c r="F7360" i="110" s="1"/>
  <c r="F7361" i="110" s="1"/>
  <c r="F7362" i="110" s="1"/>
  <c r="F7363" i="110" s="1"/>
  <c r="F7364" i="110" s="1"/>
  <c r="F7365" i="110" s="1"/>
  <c r="F7366" i="110" s="1"/>
  <c r="F7367" i="110" s="1"/>
  <c r="F7368" i="110" s="1"/>
  <c r="F7369" i="110" s="1"/>
  <c r="F7370" i="110" s="1"/>
  <c r="F7371" i="110" s="1"/>
  <c r="F7372" i="110" s="1"/>
  <c r="F7373" i="110" s="1"/>
  <c r="F7374" i="110" s="1"/>
  <c r="F7375" i="110" s="1"/>
  <c r="F7376" i="110" s="1"/>
  <c r="F7377" i="110" s="1"/>
  <c r="F7378" i="110" s="1"/>
  <c r="F7379" i="110" s="1"/>
  <c r="F7380" i="110" s="1"/>
  <c r="F7381" i="110" s="1"/>
  <c r="F7382" i="110" s="1"/>
  <c r="F7383" i="110" s="1"/>
  <c r="F7384" i="110" s="1"/>
  <c r="F7385" i="110" s="1"/>
  <c r="F7386" i="110" s="1"/>
  <c r="F7387" i="110" s="1"/>
  <c r="F7388" i="110" s="1"/>
  <c r="F7389" i="110" s="1"/>
  <c r="F7390" i="110" s="1"/>
  <c r="F7391" i="110" s="1"/>
  <c r="F7392" i="110" s="1"/>
  <c r="F7393" i="110" s="1"/>
  <c r="F7394" i="110" s="1"/>
  <c r="F7395" i="110" s="1"/>
  <c r="F7396" i="110" s="1"/>
  <c r="F7397" i="110" s="1"/>
  <c r="F7398" i="110" s="1"/>
  <c r="F7399" i="110" s="1"/>
  <c r="F7400" i="110" s="1"/>
  <c r="F7401" i="110" s="1"/>
  <c r="F7402" i="110" s="1"/>
  <c r="F7403" i="110" s="1"/>
  <c r="F7404" i="110" s="1"/>
  <c r="F7405" i="110" s="1"/>
  <c r="F7406" i="110" s="1"/>
  <c r="F7407" i="110" s="1"/>
  <c r="F7408" i="110" s="1"/>
  <c r="F7409" i="110" s="1"/>
  <c r="F7410" i="110" s="1"/>
  <c r="F7411" i="110" s="1"/>
  <c r="F7412" i="110" s="1"/>
  <c r="F7413" i="110" s="1"/>
  <c r="F7414" i="110" s="1"/>
  <c r="F7415" i="110" s="1"/>
  <c r="F7416" i="110" s="1"/>
  <c r="F7417" i="110" s="1"/>
  <c r="F7418" i="110" s="1"/>
  <c r="F7419" i="110" s="1"/>
  <c r="F7420" i="110" s="1"/>
  <c r="F7421" i="110" s="1"/>
  <c r="F7422" i="110" s="1"/>
  <c r="F7423" i="110" s="1"/>
  <c r="F7424" i="110" s="1"/>
  <c r="F7425" i="110" s="1"/>
  <c r="F7426" i="110" s="1"/>
  <c r="F7427" i="110" s="1"/>
  <c r="F7428" i="110" s="1"/>
  <c r="F7429" i="110" s="1"/>
  <c r="F7430" i="110" s="1"/>
  <c r="F7431" i="110" s="1"/>
  <c r="F7432" i="110" s="1"/>
  <c r="F7433" i="110" s="1"/>
  <c r="F7434" i="110" s="1"/>
  <c r="F7435" i="110" s="1"/>
  <c r="F7436" i="110" s="1"/>
  <c r="F7437" i="110" s="1"/>
  <c r="F7438" i="110" s="1"/>
  <c r="F7439" i="110" s="1"/>
  <c r="F7440" i="110" s="1"/>
  <c r="F7441" i="110" s="1"/>
  <c r="F7442" i="110" s="1"/>
  <c r="F7443" i="110" s="1"/>
  <c r="F7444" i="110" s="1"/>
  <c r="F7445" i="110" s="1"/>
  <c r="F7446" i="110" s="1"/>
  <c r="F7447" i="110" s="1"/>
  <c r="F7448" i="110" s="1"/>
  <c r="F7449" i="110" s="1"/>
  <c r="F7450" i="110" s="1"/>
  <c r="F7451" i="110" s="1"/>
  <c r="F7452" i="110" s="1"/>
  <c r="F7453" i="110" s="1"/>
  <c r="F7454" i="110" s="1"/>
  <c r="F7455" i="110" s="1"/>
  <c r="F7456" i="110" s="1"/>
  <c r="F7457" i="110" s="1"/>
  <c r="F7458" i="110" s="1"/>
  <c r="F7459" i="110" s="1"/>
  <c r="F7460" i="110" s="1"/>
  <c r="F7461" i="110" s="1"/>
  <c r="F7462" i="110" s="1"/>
  <c r="F7463" i="110" s="1"/>
  <c r="F7464" i="110" s="1"/>
  <c r="F7465" i="110" s="1"/>
  <c r="F7466" i="110" s="1"/>
  <c r="F7467" i="110" s="1"/>
  <c r="F7468" i="110" s="1"/>
  <c r="F7469" i="110" s="1"/>
  <c r="F7470" i="110" s="1"/>
  <c r="F7471" i="110" s="1"/>
  <c r="F7472" i="110" s="1"/>
  <c r="F7473" i="110" s="1"/>
  <c r="F7474" i="110" s="1"/>
  <c r="F7475" i="110" s="1"/>
  <c r="F7476" i="110" s="1"/>
  <c r="F7477" i="110" s="1"/>
  <c r="F7478" i="110" s="1"/>
  <c r="F7479" i="110" s="1"/>
  <c r="F7480" i="110" s="1"/>
  <c r="F7481" i="110" s="1"/>
  <c r="F7482" i="110" s="1"/>
  <c r="F7483" i="110" s="1"/>
  <c r="F7484" i="110" s="1"/>
  <c r="F7485" i="110" s="1"/>
  <c r="F7486" i="110" s="1"/>
  <c r="F7487" i="110" s="1"/>
  <c r="F7488" i="110" s="1"/>
  <c r="F7489" i="110" s="1"/>
  <c r="F7490" i="110" s="1"/>
  <c r="F7491" i="110" s="1"/>
  <c r="F7492" i="110" s="1"/>
  <c r="F7493" i="110" s="1"/>
  <c r="F7494" i="110" s="1"/>
  <c r="F7495" i="110" s="1"/>
  <c r="F7496" i="110" s="1"/>
  <c r="F7497" i="110" s="1"/>
  <c r="F7498" i="110" s="1"/>
  <c r="F7499" i="110" s="1"/>
  <c r="F7500" i="110" s="1"/>
  <c r="F7501" i="110" s="1"/>
  <c r="F7502" i="110" s="1"/>
  <c r="F7503" i="110" s="1"/>
  <c r="F7504" i="110" s="1"/>
  <c r="F7505" i="110" s="1"/>
  <c r="F7506" i="110" s="1"/>
  <c r="F7507" i="110" s="1"/>
  <c r="F7508" i="110" s="1"/>
  <c r="F7509" i="110" s="1"/>
  <c r="F7510" i="110" s="1"/>
  <c r="F7511" i="110" s="1"/>
  <c r="F7512" i="110" s="1"/>
  <c r="F7513" i="110" s="1"/>
  <c r="F7514" i="110" s="1"/>
  <c r="F7515" i="110" s="1"/>
  <c r="F7516" i="110" s="1"/>
  <c r="F7517" i="110" s="1"/>
  <c r="F7518" i="110" s="1"/>
  <c r="F7519" i="110" s="1"/>
  <c r="F7520" i="110" s="1"/>
  <c r="F7521" i="110" s="1"/>
  <c r="F7522" i="110" s="1"/>
  <c r="F7523" i="110" s="1"/>
  <c r="F7524" i="110" s="1"/>
  <c r="F7525" i="110" s="1"/>
  <c r="F7526" i="110" s="1"/>
  <c r="F7527" i="110" s="1"/>
  <c r="F7528" i="110" s="1"/>
  <c r="F7529" i="110" s="1"/>
  <c r="F7530" i="110" s="1"/>
  <c r="F7531" i="110" s="1"/>
  <c r="F7532" i="110" s="1"/>
  <c r="F7533" i="110" s="1"/>
  <c r="F7534" i="110" s="1"/>
  <c r="F7535" i="110" s="1"/>
  <c r="F7536" i="110" s="1"/>
  <c r="F7537" i="110" s="1"/>
  <c r="F7538" i="110" s="1"/>
  <c r="F7539" i="110" s="1"/>
  <c r="F7540" i="110" s="1"/>
  <c r="F7541" i="110" s="1"/>
  <c r="F7542" i="110" s="1"/>
  <c r="F7543" i="110" s="1"/>
  <c r="F7544" i="110" s="1"/>
  <c r="F7545" i="110" s="1"/>
  <c r="F7546" i="110" s="1"/>
  <c r="F7547" i="110" s="1"/>
  <c r="F7548" i="110" s="1"/>
  <c r="F7549" i="110" s="1"/>
  <c r="F7550" i="110" s="1"/>
  <c r="F7551" i="110" s="1"/>
  <c r="F7552" i="110" s="1"/>
  <c r="F7553" i="110" s="1"/>
  <c r="F7554" i="110" s="1"/>
  <c r="F7555" i="110" s="1"/>
  <c r="F7556" i="110" s="1"/>
  <c r="F7557" i="110" s="1"/>
  <c r="F7558" i="110" s="1"/>
  <c r="F7559" i="110" s="1"/>
  <c r="F7560" i="110" s="1"/>
  <c r="F7561" i="110" s="1"/>
  <c r="F7562" i="110" s="1"/>
  <c r="F7563" i="110" s="1"/>
  <c r="F7564" i="110" s="1"/>
  <c r="F7565" i="110" s="1"/>
  <c r="F7566" i="110" s="1"/>
  <c r="F7567" i="110" s="1"/>
  <c r="F7568" i="110" s="1"/>
  <c r="F7569" i="110" s="1"/>
  <c r="F7570" i="110" s="1"/>
  <c r="F7571" i="110" s="1"/>
  <c r="F7572" i="110" s="1"/>
  <c r="F7573" i="110" s="1"/>
  <c r="F7574" i="110" s="1"/>
  <c r="F7575" i="110" s="1"/>
  <c r="F7576" i="110" s="1"/>
  <c r="F7577" i="110" s="1"/>
  <c r="F7578" i="110" s="1"/>
  <c r="F7579" i="110" s="1"/>
  <c r="F7580" i="110" s="1"/>
  <c r="F7581" i="110" s="1"/>
  <c r="F7582" i="110" s="1"/>
  <c r="F7583" i="110" s="1"/>
  <c r="F7584" i="110" s="1"/>
  <c r="F7585" i="110" s="1"/>
  <c r="F7586" i="110" s="1"/>
  <c r="F7587" i="110" s="1"/>
  <c r="F7588" i="110" s="1"/>
  <c r="F7589" i="110" s="1"/>
  <c r="F7590" i="110" s="1"/>
  <c r="F7591" i="110" s="1"/>
  <c r="F7592" i="110" s="1"/>
  <c r="F7593" i="110" s="1"/>
  <c r="F7594" i="110" s="1"/>
  <c r="F7595" i="110" s="1"/>
  <c r="F7596" i="110" s="1"/>
  <c r="F7597" i="110" s="1"/>
  <c r="F7598" i="110" s="1"/>
  <c r="F7599" i="110" s="1"/>
  <c r="F7600" i="110" s="1"/>
  <c r="F7601" i="110" s="1"/>
  <c r="F7602" i="110" s="1"/>
  <c r="F7603" i="110" s="1"/>
  <c r="F7604" i="110" s="1"/>
  <c r="F7605" i="110" s="1"/>
  <c r="F7606" i="110" s="1"/>
  <c r="F7607" i="110" s="1"/>
  <c r="F7608" i="110" s="1"/>
  <c r="F7609" i="110" s="1"/>
  <c r="F7610" i="110" s="1"/>
  <c r="F7611" i="110" s="1"/>
  <c r="F7612" i="110" s="1"/>
  <c r="F7613" i="110" s="1"/>
  <c r="F7614" i="110" s="1"/>
  <c r="F7615" i="110" s="1"/>
  <c r="F7616" i="110" s="1"/>
  <c r="F7617" i="110" s="1"/>
  <c r="F7618" i="110" s="1"/>
  <c r="F7619" i="110" s="1"/>
  <c r="F7620" i="110" s="1"/>
  <c r="F7621" i="110" s="1"/>
  <c r="F7622" i="110" s="1"/>
  <c r="F7623" i="110" s="1"/>
  <c r="F7624" i="110" s="1"/>
  <c r="F7625" i="110" s="1"/>
  <c r="F7626" i="110" s="1"/>
  <c r="F7627" i="110" s="1"/>
  <c r="F7628" i="110" s="1"/>
  <c r="F7629" i="110" s="1"/>
  <c r="F7630" i="110" s="1"/>
  <c r="F7631" i="110" s="1"/>
  <c r="F7632" i="110" s="1"/>
  <c r="F7633" i="110" s="1"/>
  <c r="F7634" i="110" s="1"/>
  <c r="F7635" i="110" s="1"/>
  <c r="F7636" i="110" s="1"/>
  <c r="F7637" i="110" s="1"/>
  <c r="F7638" i="110" s="1"/>
  <c r="F7639" i="110" s="1"/>
  <c r="F7640" i="110" s="1"/>
  <c r="F7641" i="110" s="1"/>
  <c r="F7642" i="110" s="1"/>
  <c r="F7643" i="110" s="1"/>
  <c r="F7644" i="110" s="1"/>
  <c r="F7645" i="110" s="1"/>
  <c r="F7646" i="110" s="1"/>
  <c r="F7647" i="110" s="1"/>
  <c r="F7648" i="110" s="1"/>
  <c r="F7649" i="110" s="1"/>
  <c r="F7650" i="110" s="1"/>
  <c r="F7651" i="110" s="1"/>
  <c r="F7652" i="110" s="1"/>
  <c r="F7653" i="110" s="1"/>
  <c r="F7654" i="110" s="1"/>
  <c r="F7655" i="110" s="1"/>
  <c r="F7656" i="110" s="1"/>
  <c r="F7657" i="110" s="1"/>
  <c r="F7658" i="110" s="1"/>
  <c r="F7659" i="110" s="1"/>
  <c r="F7660" i="110" s="1"/>
  <c r="F7661" i="110" s="1"/>
  <c r="F7662" i="110" s="1"/>
  <c r="F7663" i="110" s="1"/>
  <c r="F7664" i="110" s="1"/>
  <c r="F7665" i="110" s="1"/>
  <c r="F7666" i="110" s="1"/>
  <c r="F7667" i="110" s="1"/>
  <c r="F7668" i="110" s="1"/>
  <c r="F7669" i="110" s="1"/>
  <c r="F7670" i="110" s="1"/>
  <c r="F7671" i="110" s="1"/>
  <c r="F7672" i="110" s="1"/>
  <c r="F7673" i="110" s="1"/>
  <c r="F7674" i="110" s="1"/>
  <c r="F7675" i="110" s="1"/>
  <c r="F7676" i="110" s="1"/>
  <c r="F7677" i="110" s="1"/>
  <c r="F7678" i="110" s="1"/>
  <c r="F7679" i="110" s="1"/>
  <c r="F7680" i="110" s="1"/>
  <c r="F7681" i="110" s="1"/>
  <c r="F7682" i="110" s="1"/>
  <c r="F7683" i="110" s="1"/>
  <c r="F7684" i="110" s="1"/>
  <c r="F7685" i="110" s="1"/>
  <c r="F7686" i="110" s="1"/>
  <c r="F7687" i="110" s="1"/>
  <c r="F7688" i="110" s="1"/>
  <c r="F7689" i="110" s="1"/>
  <c r="F7690" i="110" s="1"/>
  <c r="F7691" i="110" s="1"/>
  <c r="F7692" i="110" s="1"/>
  <c r="F7693" i="110" s="1"/>
  <c r="F7694" i="110" s="1"/>
  <c r="F7695" i="110" s="1"/>
  <c r="F7696" i="110" s="1"/>
  <c r="F7697" i="110" s="1"/>
  <c r="F7698" i="110" s="1"/>
  <c r="F7699" i="110" s="1"/>
  <c r="F7700" i="110" s="1"/>
  <c r="F7701" i="110" s="1"/>
  <c r="F7702" i="110" s="1"/>
  <c r="F7703" i="110" s="1"/>
  <c r="F7704" i="110" s="1"/>
  <c r="F7705" i="110" s="1"/>
  <c r="F7706" i="110" s="1"/>
  <c r="F7707" i="110" s="1"/>
  <c r="F7708" i="110" s="1"/>
  <c r="F7709" i="110" s="1"/>
  <c r="F7710" i="110" s="1"/>
  <c r="F7711" i="110" s="1"/>
  <c r="F7712" i="110" s="1"/>
  <c r="F7713" i="110" s="1"/>
  <c r="F7714" i="110" s="1"/>
  <c r="F7715" i="110" s="1"/>
  <c r="F7716" i="110" s="1"/>
  <c r="F7717" i="110" s="1"/>
  <c r="F7718" i="110" s="1"/>
  <c r="F7719" i="110" s="1"/>
  <c r="F7720" i="110" s="1"/>
  <c r="F7721" i="110" s="1"/>
  <c r="F7722" i="110" s="1"/>
  <c r="F7723" i="110" s="1"/>
  <c r="F7724" i="110" s="1"/>
  <c r="F7725" i="110" s="1"/>
  <c r="F7726" i="110" s="1"/>
  <c r="F7727" i="110" s="1"/>
  <c r="F7728" i="110" s="1"/>
  <c r="F7729" i="110" s="1"/>
  <c r="F7730" i="110" s="1"/>
  <c r="F7731" i="110" s="1"/>
  <c r="F7732" i="110" s="1"/>
  <c r="F7733" i="110" s="1"/>
  <c r="F7734" i="110" s="1"/>
  <c r="F7735" i="110" s="1"/>
  <c r="F7736" i="110" s="1"/>
  <c r="F7737" i="110" s="1"/>
  <c r="F7738" i="110" s="1"/>
  <c r="F7739" i="110" s="1"/>
  <c r="F7740" i="110" s="1"/>
  <c r="F7741" i="110" s="1"/>
  <c r="F7742" i="110" s="1"/>
  <c r="F7743" i="110" s="1"/>
  <c r="F7744" i="110" s="1"/>
  <c r="F7745" i="110" s="1"/>
  <c r="F7746" i="110" s="1"/>
  <c r="F7747" i="110" s="1"/>
  <c r="F7748" i="110" s="1"/>
  <c r="F7749" i="110" s="1"/>
  <c r="F7750" i="110" s="1"/>
  <c r="F7751" i="110" s="1"/>
  <c r="F7752" i="110" s="1"/>
  <c r="F7753" i="110" s="1"/>
  <c r="F7754" i="110" s="1"/>
  <c r="F7755" i="110" s="1"/>
  <c r="F7756" i="110" s="1"/>
  <c r="F7757" i="110" s="1"/>
  <c r="F7758" i="110" s="1"/>
  <c r="F7759" i="110" s="1"/>
  <c r="F7760" i="110" s="1"/>
  <c r="F7761" i="110" s="1"/>
  <c r="F7762" i="110" s="1"/>
  <c r="F7763" i="110" s="1"/>
  <c r="F7764" i="110" s="1"/>
  <c r="F7765" i="110" s="1"/>
  <c r="F7766" i="110" s="1"/>
  <c r="F7767" i="110" s="1"/>
  <c r="F7768" i="110" s="1"/>
  <c r="F7769" i="110" s="1"/>
  <c r="F7770" i="110" s="1"/>
  <c r="F7771" i="110" s="1"/>
  <c r="F7772" i="110" s="1"/>
  <c r="F7773" i="110" s="1"/>
  <c r="F7774" i="110" s="1"/>
  <c r="F7775" i="110" s="1"/>
  <c r="F7776" i="110" s="1"/>
  <c r="F7777" i="110" s="1"/>
  <c r="F7778" i="110" s="1"/>
  <c r="F7779" i="110" s="1"/>
  <c r="F7780" i="110" s="1"/>
  <c r="F7781" i="110" s="1"/>
  <c r="F7782" i="110" s="1"/>
  <c r="F7783" i="110" s="1"/>
  <c r="F7784" i="110" s="1"/>
  <c r="F7785" i="110" s="1"/>
  <c r="F7786" i="110" s="1"/>
  <c r="F7787" i="110" s="1"/>
  <c r="F7788" i="110" s="1"/>
  <c r="F7789" i="110" s="1"/>
  <c r="F7790" i="110" s="1"/>
  <c r="F7791" i="110" s="1"/>
  <c r="F7792" i="110" s="1"/>
  <c r="F7793" i="110" s="1"/>
  <c r="F7794" i="110" s="1"/>
  <c r="F7795" i="110" s="1"/>
  <c r="F7796" i="110" s="1"/>
  <c r="F7797" i="110" s="1"/>
  <c r="F7798" i="110" s="1"/>
  <c r="F7799" i="110" s="1"/>
  <c r="F7800" i="110" s="1"/>
  <c r="F7801" i="110" s="1"/>
  <c r="F7802" i="110" s="1"/>
  <c r="F7803" i="110" s="1"/>
  <c r="F7804" i="110" s="1"/>
  <c r="F7805" i="110" s="1"/>
  <c r="F7806" i="110" s="1"/>
  <c r="F7807" i="110" s="1"/>
  <c r="F7808" i="110" s="1"/>
  <c r="F7809" i="110" s="1"/>
  <c r="F7810" i="110" s="1"/>
  <c r="F7811" i="110" s="1"/>
  <c r="F7812" i="110" s="1"/>
  <c r="F7813" i="110" s="1"/>
  <c r="F7814" i="110" s="1"/>
  <c r="F7815" i="110" s="1"/>
  <c r="F7816" i="110" s="1"/>
  <c r="F7817" i="110" s="1"/>
  <c r="F7818" i="110" s="1"/>
  <c r="F7819" i="110" s="1"/>
  <c r="F7820" i="110" s="1"/>
  <c r="F7821" i="110" s="1"/>
  <c r="F7822" i="110" s="1"/>
  <c r="F7823" i="110" s="1"/>
  <c r="F7824" i="110" s="1"/>
  <c r="F7825" i="110" s="1"/>
  <c r="F7826" i="110" s="1"/>
  <c r="F7827" i="110" s="1"/>
  <c r="F7828" i="110" s="1"/>
  <c r="F7829" i="110" s="1"/>
  <c r="F7830" i="110" s="1"/>
  <c r="F7831" i="110" s="1"/>
  <c r="F7832" i="110" s="1"/>
  <c r="F7833" i="110" s="1"/>
  <c r="F7834" i="110" s="1"/>
  <c r="F7835" i="110" s="1"/>
  <c r="F7836" i="110" s="1"/>
  <c r="F7837" i="110" s="1"/>
  <c r="F7838" i="110" s="1"/>
  <c r="F7839" i="110" s="1"/>
  <c r="F7840" i="110" s="1"/>
  <c r="F7841" i="110" s="1"/>
  <c r="F7842" i="110" s="1"/>
  <c r="F7843" i="110" s="1"/>
  <c r="F7844" i="110" s="1"/>
  <c r="F7845" i="110" s="1"/>
  <c r="F7846" i="110" s="1"/>
  <c r="F7847" i="110" s="1"/>
  <c r="F7848" i="110" s="1"/>
  <c r="F7849" i="110" s="1"/>
  <c r="F7850" i="110" s="1"/>
  <c r="F7851" i="110" s="1"/>
  <c r="F7852" i="110" s="1"/>
  <c r="F7853" i="110" s="1"/>
  <c r="F7854" i="110" s="1"/>
  <c r="F7855" i="110" s="1"/>
  <c r="F7856" i="110" s="1"/>
  <c r="F7857" i="110" s="1"/>
  <c r="F7858" i="110" s="1"/>
  <c r="F7859" i="110" s="1"/>
  <c r="F7860" i="110" s="1"/>
  <c r="F7861" i="110" s="1"/>
  <c r="F7862" i="110" s="1"/>
  <c r="F7863" i="110" s="1"/>
  <c r="F7864" i="110" s="1"/>
  <c r="F7865" i="110" s="1"/>
  <c r="F7866" i="110" s="1"/>
  <c r="F7867" i="110" s="1"/>
  <c r="F7868" i="110" s="1"/>
  <c r="F7869" i="110" s="1"/>
  <c r="F7870" i="110" s="1"/>
  <c r="F7871" i="110" s="1"/>
  <c r="F7872" i="110" s="1"/>
  <c r="F7873" i="110" s="1"/>
  <c r="F7874" i="110" s="1"/>
  <c r="F7875" i="110" s="1"/>
  <c r="F7876" i="110" s="1"/>
  <c r="F7877" i="110" s="1"/>
  <c r="F7878" i="110" s="1"/>
  <c r="F7879" i="110" s="1"/>
  <c r="F7880" i="110" s="1"/>
  <c r="F7881" i="110" s="1"/>
  <c r="F7882" i="110" s="1"/>
  <c r="F7883" i="110" s="1"/>
  <c r="F7884" i="110" s="1"/>
  <c r="F7885" i="110" s="1"/>
  <c r="F7886" i="110" s="1"/>
  <c r="F7887" i="110" s="1"/>
  <c r="F7888" i="110" s="1"/>
  <c r="F7889" i="110" s="1"/>
  <c r="F7890" i="110" s="1"/>
  <c r="F7891" i="110" s="1"/>
  <c r="F7892" i="110" s="1"/>
  <c r="F7893" i="110" s="1"/>
  <c r="F7894" i="110" s="1"/>
  <c r="F7895" i="110" s="1"/>
  <c r="F7896" i="110" s="1"/>
  <c r="F7897" i="110" s="1"/>
  <c r="F7898" i="110" s="1"/>
  <c r="F7899" i="110" s="1"/>
  <c r="F7900" i="110" s="1"/>
  <c r="F7901" i="110" s="1"/>
  <c r="F7902" i="110" s="1"/>
  <c r="F7903" i="110" s="1"/>
  <c r="F7904" i="110" s="1"/>
  <c r="F7905" i="110" s="1"/>
  <c r="F7906" i="110" s="1"/>
  <c r="F7907" i="110" s="1"/>
  <c r="F7908" i="110" s="1"/>
  <c r="F7909" i="110" s="1"/>
  <c r="F7910" i="110" s="1"/>
  <c r="F7911" i="110" s="1"/>
  <c r="F7912" i="110" s="1"/>
  <c r="F7913" i="110" s="1"/>
  <c r="F7914" i="110" s="1"/>
  <c r="F7915" i="110" s="1"/>
  <c r="F7916" i="110" s="1"/>
  <c r="F7917" i="110" s="1"/>
  <c r="F7918" i="110" s="1"/>
  <c r="F7919" i="110" s="1"/>
  <c r="F7920" i="110" s="1"/>
  <c r="F7921" i="110" s="1"/>
  <c r="F7922" i="110" s="1"/>
  <c r="F7923" i="110" s="1"/>
  <c r="F7924" i="110" s="1"/>
  <c r="F7925" i="110" s="1"/>
  <c r="F7926" i="110" s="1"/>
  <c r="F7927" i="110" s="1"/>
  <c r="F7928" i="110" s="1"/>
  <c r="F7929" i="110" s="1"/>
  <c r="F7930" i="110" s="1"/>
  <c r="F7931" i="110" s="1"/>
  <c r="F7932" i="110" s="1"/>
  <c r="F7933" i="110" s="1"/>
  <c r="F7934" i="110" s="1"/>
  <c r="F7935" i="110" s="1"/>
  <c r="F7936" i="110" s="1"/>
  <c r="F7937" i="110" s="1"/>
  <c r="F7938" i="110" s="1"/>
  <c r="F7939" i="110" s="1"/>
  <c r="F7940" i="110" s="1"/>
  <c r="F7941" i="110" s="1"/>
  <c r="F7942" i="110" s="1"/>
  <c r="F7943" i="110" s="1"/>
  <c r="F7944" i="110" s="1"/>
  <c r="F7945" i="110" s="1"/>
  <c r="F7946" i="110" s="1"/>
  <c r="F7947" i="110" s="1"/>
  <c r="F7948" i="110" s="1"/>
  <c r="F7949" i="110" s="1"/>
  <c r="F7950" i="110" s="1"/>
  <c r="F7951" i="110" s="1"/>
  <c r="F7952" i="110" s="1"/>
  <c r="F7953" i="110" s="1"/>
  <c r="F7954" i="110" s="1"/>
  <c r="F7955" i="110" s="1"/>
  <c r="F7956" i="110" s="1"/>
  <c r="F7957" i="110" s="1"/>
  <c r="F7958" i="110" s="1"/>
  <c r="F7959" i="110" s="1"/>
  <c r="F7960" i="110" s="1"/>
  <c r="F7961" i="110" s="1"/>
  <c r="F7962" i="110" s="1"/>
  <c r="F7963" i="110" s="1"/>
  <c r="F7964" i="110" s="1"/>
  <c r="F7965" i="110" s="1"/>
  <c r="F7966" i="110" s="1"/>
  <c r="F7967" i="110" s="1"/>
  <c r="F7968" i="110" s="1"/>
  <c r="F7969" i="110" s="1"/>
  <c r="F7970" i="110" s="1"/>
  <c r="F7971" i="110" s="1"/>
  <c r="F7972" i="110" s="1"/>
  <c r="F7973" i="110" s="1"/>
  <c r="F7974" i="110" s="1"/>
  <c r="F7975" i="110" s="1"/>
  <c r="F7976" i="110" s="1"/>
  <c r="F7977" i="110" s="1"/>
  <c r="F7978" i="110" s="1"/>
  <c r="F7979" i="110" s="1"/>
  <c r="F7980" i="110" s="1"/>
  <c r="F7981" i="110" s="1"/>
  <c r="F7982" i="110" s="1"/>
  <c r="F7983" i="110" s="1"/>
  <c r="F7984" i="110" s="1"/>
  <c r="F7985" i="110" s="1"/>
  <c r="F7986" i="110" s="1"/>
  <c r="F7987" i="110" s="1"/>
  <c r="F7988" i="110" s="1"/>
  <c r="F7989" i="110" s="1"/>
  <c r="F7990" i="110" s="1"/>
  <c r="F7991" i="110" s="1"/>
  <c r="F7992" i="110" s="1"/>
  <c r="F7993" i="110" s="1"/>
  <c r="F7994" i="110" s="1"/>
  <c r="F7995" i="110" s="1"/>
  <c r="F7996" i="110" s="1"/>
  <c r="F7997" i="110" s="1"/>
  <c r="F7998" i="110" s="1"/>
  <c r="F7999" i="110" s="1"/>
  <c r="F8000" i="110" s="1"/>
  <c r="F8001" i="110" s="1"/>
  <c r="F8002" i="110" s="1"/>
  <c r="F8003" i="110" s="1"/>
  <c r="F8004" i="110" s="1"/>
  <c r="F8005" i="110" s="1"/>
  <c r="F8006" i="110" s="1"/>
  <c r="F8007" i="110" s="1"/>
  <c r="F8008" i="110" s="1"/>
  <c r="F8009" i="110" s="1"/>
  <c r="F8010" i="110" s="1"/>
  <c r="F8011" i="110" s="1"/>
  <c r="F8012" i="110" s="1"/>
  <c r="F8013" i="110" s="1"/>
  <c r="F8014" i="110" s="1"/>
  <c r="F8015" i="110" s="1"/>
  <c r="F8016" i="110" s="1"/>
  <c r="F8017" i="110" s="1"/>
  <c r="F8018" i="110" s="1"/>
  <c r="F8019" i="110" s="1"/>
  <c r="F8020" i="110" s="1"/>
  <c r="F8021" i="110" s="1"/>
  <c r="F8022" i="110" s="1"/>
  <c r="F8023" i="110" s="1"/>
  <c r="F8024" i="110" s="1"/>
  <c r="F8025" i="110" s="1"/>
  <c r="F8026" i="110" s="1"/>
  <c r="F8027" i="110" s="1"/>
  <c r="F8028" i="110" s="1"/>
  <c r="F8029" i="110" s="1"/>
  <c r="F8030" i="110" s="1"/>
  <c r="F8031" i="110" s="1"/>
  <c r="F8032" i="110" s="1"/>
  <c r="F8033" i="110" s="1"/>
  <c r="F8034" i="110" s="1"/>
  <c r="F8035" i="110" s="1"/>
  <c r="F8036" i="110" s="1"/>
  <c r="F8037" i="110" s="1"/>
  <c r="F8038" i="110" s="1"/>
  <c r="F8039" i="110" s="1"/>
  <c r="F8040" i="110" s="1"/>
  <c r="F8041" i="110" s="1"/>
  <c r="F8042" i="110" s="1"/>
  <c r="F8043" i="110" s="1"/>
  <c r="F8044" i="110" s="1"/>
  <c r="F8045" i="110" s="1"/>
  <c r="F8046" i="110" s="1"/>
  <c r="F8047" i="110" s="1"/>
  <c r="F8048" i="110" s="1"/>
  <c r="F8049" i="110" s="1"/>
  <c r="F8050" i="110" s="1"/>
  <c r="F8051" i="110" s="1"/>
  <c r="F8052" i="110" s="1"/>
  <c r="F8053" i="110" s="1"/>
  <c r="F8054" i="110" s="1"/>
  <c r="F8055" i="110" s="1"/>
  <c r="F8056" i="110" s="1"/>
  <c r="F8057" i="110" s="1"/>
  <c r="F8058" i="110" s="1"/>
  <c r="F8059" i="110" s="1"/>
  <c r="F8060" i="110" s="1"/>
  <c r="F8061" i="110" s="1"/>
  <c r="F8062" i="110" s="1"/>
  <c r="F8063" i="110" s="1"/>
  <c r="F8064" i="110" s="1"/>
  <c r="F8065" i="110" s="1"/>
  <c r="F8066" i="110" s="1"/>
  <c r="F8067" i="110" s="1"/>
  <c r="F8068" i="110" s="1"/>
  <c r="F8069" i="110" s="1"/>
  <c r="F8070" i="110" s="1"/>
  <c r="F8071" i="110" s="1"/>
  <c r="F8072" i="110" s="1"/>
  <c r="F8073" i="110" s="1"/>
  <c r="F8074" i="110" s="1"/>
  <c r="F8075" i="110" s="1"/>
  <c r="F8076" i="110" s="1"/>
  <c r="F8077" i="110" s="1"/>
  <c r="F8078" i="110" s="1"/>
  <c r="F8079" i="110" s="1"/>
  <c r="F8080" i="110" s="1"/>
  <c r="F8081" i="110" s="1"/>
  <c r="F8082" i="110" s="1"/>
  <c r="F8083" i="110" s="1"/>
  <c r="F8084" i="110" s="1"/>
  <c r="F8085" i="110" s="1"/>
  <c r="F8086" i="110" s="1"/>
  <c r="F8087" i="110" s="1"/>
  <c r="F8088" i="110" s="1"/>
  <c r="F8089" i="110" s="1"/>
  <c r="F8090" i="110" s="1"/>
  <c r="F8091" i="110" s="1"/>
  <c r="F8092" i="110" s="1"/>
  <c r="F8093" i="110" s="1"/>
  <c r="F8094" i="110" s="1"/>
  <c r="F8095" i="110" s="1"/>
  <c r="F8096" i="110" s="1"/>
  <c r="F8097" i="110" s="1"/>
  <c r="F8098" i="110" s="1"/>
  <c r="F8099" i="110" s="1"/>
  <c r="F8100" i="110" s="1"/>
  <c r="F8101" i="110" s="1"/>
  <c r="F8102" i="110" s="1"/>
  <c r="F8103" i="110" s="1"/>
  <c r="F8104" i="110" s="1"/>
  <c r="F8105" i="110" s="1"/>
  <c r="F8106" i="110" s="1"/>
  <c r="F8107" i="110" s="1"/>
  <c r="F8108" i="110" s="1"/>
  <c r="F8109" i="110" s="1"/>
  <c r="F8110" i="110" s="1"/>
  <c r="F8111" i="110" s="1"/>
  <c r="F8112" i="110" s="1"/>
  <c r="F8113" i="110" s="1"/>
  <c r="F8114" i="110" s="1"/>
  <c r="F8115" i="110" s="1"/>
  <c r="F8116" i="110" s="1"/>
  <c r="F8117" i="110" s="1"/>
  <c r="F8118" i="110" s="1"/>
  <c r="F8119" i="110" s="1"/>
  <c r="F8120" i="110" s="1"/>
  <c r="F8121" i="110" s="1"/>
  <c r="F8122" i="110" s="1"/>
  <c r="F8123" i="110" s="1"/>
  <c r="F8124" i="110" s="1"/>
  <c r="F8125" i="110" s="1"/>
  <c r="F8126" i="110" s="1"/>
  <c r="F8127" i="110" s="1"/>
  <c r="F8128" i="110" s="1"/>
  <c r="F8129" i="110" s="1"/>
  <c r="F8130" i="110" s="1"/>
  <c r="F8131" i="110" s="1"/>
  <c r="F8132" i="110" s="1"/>
  <c r="F8133" i="110" s="1"/>
  <c r="F8134" i="110" s="1"/>
  <c r="F8135" i="110" s="1"/>
  <c r="F8136" i="110" s="1"/>
  <c r="F8137" i="110" s="1"/>
  <c r="F8138" i="110" s="1"/>
  <c r="F8139" i="110" s="1"/>
  <c r="F8140" i="110" s="1"/>
  <c r="F8141" i="110" s="1"/>
  <c r="F8142" i="110" s="1"/>
  <c r="F8143" i="110" s="1"/>
  <c r="F8144" i="110" s="1"/>
  <c r="F8145" i="110" s="1"/>
  <c r="F8146" i="110" s="1"/>
  <c r="F8147" i="110" s="1"/>
  <c r="F8148" i="110" s="1"/>
  <c r="F8149" i="110" s="1"/>
  <c r="F8150" i="110" s="1"/>
  <c r="F8151" i="110" s="1"/>
  <c r="F8152" i="110" s="1"/>
  <c r="F8153" i="110" s="1"/>
  <c r="F8154" i="110" s="1"/>
  <c r="F8155" i="110" s="1"/>
  <c r="F8156" i="110" s="1"/>
  <c r="F8157" i="110" s="1"/>
  <c r="F8158" i="110" s="1"/>
  <c r="F8159" i="110" s="1"/>
  <c r="F8160" i="110" s="1"/>
  <c r="F8161" i="110" s="1"/>
  <c r="F8162" i="110" s="1"/>
  <c r="F8163" i="110" s="1"/>
  <c r="F8164" i="110" s="1"/>
  <c r="F8165" i="110" s="1"/>
  <c r="F8166" i="110" s="1"/>
  <c r="F8167" i="110" s="1"/>
  <c r="F8168" i="110" s="1"/>
  <c r="F8169" i="110" s="1"/>
  <c r="F8170" i="110" s="1"/>
  <c r="F8171" i="110" s="1"/>
  <c r="F8172" i="110" s="1"/>
  <c r="F8173" i="110" s="1"/>
  <c r="F8174" i="110" s="1"/>
  <c r="F8175" i="110" s="1"/>
  <c r="F8176" i="110" s="1"/>
  <c r="F8177" i="110" s="1"/>
  <c r="F8178" i="110" s="1"/>
  <c r="F8179" i="110" s="1"/>
  <c r="F8180" i="110" s="1"/>
  <c r="F8181" i="110" s="1"/>
  <c r="F8182" i="110" s="1"/>
  <c r="F8183" i="110" s="1"/>
  <c r="F8184" i="110" s="1"/>
  <c r="F8185" i="110" s="1"/>
  <c r="F8186" i="110" s="1"/>
  <c r="F8187" i="110" s="1"/>
  <c r="F8188" i="110" s="1"/>
  <c r="F8189" i="110" s="1"/>
  <c r="F8190" i="110" s="1"/>
  <c r="F8191" i="110" s="1"/>
  <c r="F8192" i="110" s="1"/>
  <c r="F8193" i="110" s="1"/>
  <c r="F8194" i="110" s="1"/>
  <c r="F8195" i="110" s="1"/>
  <c r="F8196" i="110" s="1"/>
  <c r="F8197" i="110" s="1"/>
  <c r="F8198" i="110" s="1"/>
  <c r="F8199" i="110" s="1"/>
  <c r="F8200" i="110" s="1"/>
  <c r="F8201" i="110" s="1"/>
  <c r="F8202" i="110" s="1"/>
  <c r="F8203" i="110" s="1"/>
  <c r="F8204" i="110" s="1"/>
  <c r="F8205" i="110" s="1"/>
  <c r="F8206" i="110" s="1"/>
  <c r="F8207" i="110" s="1"/>
  <c r="F8208" i="110" s="1"/>
  <c r="F8209" i="110" s="1"/>
  <c r="F8210" i="110" s="1"/>
  <c r="F8211" i="110" s="1"/>
  <c r="F8212" i="110" s="1"/>
  <c r="F8213" i="110" s="1"/>
  <c r="F8214" i="110" s="1"/>
  <c r="F8215" i="110" s="1"/>
  <c r="F8216" i="110" s="1"/>
  <c r="F8217" i="110" s="1"/>
  <c r="F8218" i="110" s="1"/>
  <c r="F8219" i="110" s="1"/>
  <c r="F8220" i="110" s="1"/>
  <c r="F8221" i="110" s="1"/>
  <c r="F8222" i="110" s="1"/>
  <c r="F8223" i="110" s="1"/>
  <c r="F8224" i="110" s="1"/>
  <c r="F8225" i="110" s="1"/>
  <c r="F8226" i="110" s="1"/>
  <c r="F8227" i="110" s="1"/>
  <c r="F8228" i="110" s="1"/>
  <c r="F8229" i="110" s="1"/>
  <c r="F8230" i="110" s="1"/>
  <c r="F8231" i="110" s="1"/>
  <c r="F8232" i="110" s="1"/>
  <c r="F8233" i="110" s="1"/>
  <c r="F8234" i="110" s="1"/>
  <c r="F8235" i="110" s="1"/>
  <c r="F8236" i="110" s="1"/>
  <c r="F8237" i="110" s="1"/>
  <c r="F8238" i="110" s="1"/>
  <c r="F8239" i="110" s="1"/>
  <c r="F8240" i="110" s="1"/>
  <c r="F8241" i="110" s="1"/>
  <c r="F8242" i="110" s="1"/>
  <c r="F8243" i="110" s="1"/>
  <c r="F8244" i="110" s="1"/>
  <c r="F8245" i="110" s="1"/>
  <c r="F8246" i="110" s="1"/>
  <c r="F8247" i="110" s="1"/>
  <c r="F8248" i="110" s="1"/>
  <c r="F8249" i="110" s="1"/>
  <c r="F8250" i="110" s="1"/>
  <c r="F8251" i="110" s="1"/>
  <c r="F8252" i="110" s="1"/>
  <c r="F8253" i="110" s="1"/>
  <c r="F8254" i="110" s="1"/>
  <c r="F8255" i="110" s="1"/>
  <c r="F8256" i="110" s="1"/>
  <c r="F8257" i="110" s="1"/>
  <c r="F8258" i="110" s="1"/>
  <c r="F8259" i="110" s="1"/>
  <c r="F8260" i="110" s="1"/>
  <c r="F8261" i="110" s="1"/>
  <c r="F8262" i="110" s="1"/>
  <c r="F8263" i="110" s="1"/>
  <c r="F8264" i="110" s="1"/>
  <c r="F8265" i="110" s="1"/>
  <c r="F8266" i="110" s="1"/>
  <c r="F8267" i="110" s="1"/>
  <c r="F8268" i="110" s="1"/>
  <c r="F8269" i="110" s="1"/>
  <c r="F8270" i="110" s="1"/>
  <c r="F8271" i="110" s="1"/>
  <c r="F8272" i="110" s="1"/>
  <c r="F8273" i="110" s="1"/>
  <c r="F8274" i="110" s="1"/>
  <c r="F8275" i="110" s="1"/>
  <c r="F8276" i="110" s="1"/>
  <c r="F8277" i="110" s="1"/>
  <c r="F8278" i="110" s="1"/>
  <c r="F8279" i="110" s="1"/>
  <c r="F8280" i="110" s="1"/>
  <c r="F8281" i="110" s="1"/>
  <c r="F8282" i="110" s="1"/>
  <c r="F8283" i="110" s="1"/>
  <c r="F8284" i="110" s="1"/>
  <c r="F8285" i="110" s="1"/>
  <c r="F8286" i="110" s="1"/>
  <c r="F8287" i="110" s="1"/>
  <c r="F8288" i="110" s="1"/>
  <c r="F8289" i="110" s="1"/>
  <c r="F8290" i="110" s="1"/>
  <c r="F8291" i="110" s="1"/>
  <c r="F8292" i="110" s="1"/>
  <c r="F8293" i="110" s="1"/>
  <c r="F8294" i="110" s="1"/>
  <c r="F8295" i="110" s="1"/>
  <c r="F8296" i="110" s="1"/>
  <c r="F8297" i="110" s="1"/>
  <c r="F8298" i="110" s="1"/>
  <c r="F8299" i="110" s="1"/>
  <c r="F8300" i="110" s="1"/>
  <c r="F8301" i="110" s="1"/>
  <c r="F8302" i="110" s="1"/>
  <c r="F8303" i="110" s="1"/>
  <c r="F8304" i="110" s="1"/>
  <c r="F8305" i="110" s="1"/>
  <c r="F8306" i="110" s="1"/>
  <c r="F8307" i="110" s="1"/>
  <c r="F8308" i="110" s="1"/>
  <c r="F8309" i="110" s="1"/>
  <c r="F8310" i="110" s="1"/>
  <c r="F8311" i="110" s="1"/>
  <c r="F8312" i="110" s="1"/>
  <c r="F8313" i="110" s="1"/>
  <c r="F8314" i="110" s="1"/>
  <c r="F8315" i="110" s="1"/>
  <c r="F8316" i="110" s="1"/>
  <c r="F8317" i="110" s="1"/>
  <c r="F8318" i="110" s="1"/>
  <c r="F8319" i="110" s="1"/>
  <c r="F8320" i="110" s="1"/>
  <c r="F8321" i="110" s="1"/>
  <c r="F8322" i="110" s="1"/>
  <c r="F8323" i="110" s="1"/>
  <c r="F8324" i="110" s="1"/>
  <c r="F8325" i="110" s="1"/>
  <c r="F8326" i="110" s="1"/>
  <c r="F8327" i="110" s="1"/>
  <c r="F8328" i="110" s="1"/>
  <c r="F8329" i="110" s="1"/>
  <c r="F8330" i="110" s="1"/>
  <c r="F8331" i="110" s="1"/>
  <c r="F8332" i="110" s="1"/>
  <c r="F8333" i="110" s="1"/>
  <c r="F8334" i="110" s="1"/>
  <c r="F8335" i="110" s="1"/>
  <c r="F8336" i="110" s="1"/>
  <c r="F8337" i="110" s="1"/>
  <c r="F8338" i="110" s="1"/>
  <c r="F8339" i="110" s="1"/>
  <c r="F8340" i="110" s="1"/>
  <c r="F8341" i="110" s="1"/>
  <c r="F8342" i="110" s="1"/>
  <c r="F8343" i="110" s="1"/>
  <c r="F8344" i="110" s="1"/>
  <c r="F8345" i="110" s="1"/>
  <c r="F8346" i="110" s="1"/>
  <c r="F8347" i="110" s="1"/>
  <c r="F8348" i="110" s="1"/>
  <c r="F8349" i="110" s="1"/>
  <c r="F8350" i="110" s="1"/>
  <c r="F8351" i="110" s="1"/>
  <c r="F8352" i="110" s="1"/>
  <c r="F8353" i="110" s="1"/>
  <c r="F8354" i="110" s="1"/>
  <c r="F8355" i="110" s="1"/>
  <c r="F8356" i="110" s="1"/>
  <c r="F8357" i="110" s="1"/>
  <c r="F8358" i="110" s="1"/>
  <c r="F8359" i="110" s="1"/>
  <c r="F8360" i="110" s="1"/>
  <c r="F8361" i="110" s="1"/>
  <c r="F8362" i="110" s="1"/>
  <c r="F8363" i="110" s="1"/>
  <c r="F8364" i="110" s="1"/>
  <c r="F8365" i="110" s="1"/>
  <c r="F8366" i="110" s="1"/>
  <c r="F8367" i="110" s="1"/>
  <c r="F8368" i="110" s="1"/>
  <c r="F8369" i="110" s="1"/>
  <c r="F8370" i="110" s="1"/>
  <c r="F8371" i="110" s="1"/>
  <c r="F8372" i="110" s="1"/>
  <c r="F8373" i="110" s="1"/>
  <c r="F8374" i="110" s="1"/>
  <c r="F8375" i="110" s="1"/>
  <c r="F8376" i="110" s="1"/>
  <c r="F8377" i="110" s="1"/>
  <c r="F8378" i="110" s="1"/>
  <c r="F8379" i="110" s="1"/>
  <c r="F8380" i="110" s="1"/>
  <c r="F8381" i="110" s="1"/>
  <c r="F8382" i="110" s="1"/>
  <c r="F8383" i="110" s="1"/>
  <c r="F8384" i="110" s="1"/>
  <c r="F8385" i="110" s="1"/>
  <c r="F8386" i="110" s="1"/>
  <c r="F8387" i="110" s="1"/>
  <c r="F8388" i="110" s="1"/>
  <c r="F8389" i="110" s="1"/>
  <c r="F8390" i="110" s="1"/>
  <c r="F8391" i="110" s="1"/>
  <c r="F8392" i="110" s="1"/>
  <c r="F8393" i="110" s="1"/>
  <c r="F8394" i="110" s="1"/>
  <c r="F8395" i="110" s="1"/>
  <c r="F8396" i="110" s="1"/>
  <c r="F8397" i="110" s="1"/>
  <c r="F8398" i="110" s="1"/>
  <c r="F8399" i="110" s="1"/>
  <c r="F8400" i="110" s="1"/>
  <c r="F8401" i="110" s="1"/>
  <c r="F8402" i="110" s="1"/>
  <c r="F8403" i="110" s="1"/>
  <c r="F8404" i="110" s="1"/>
  <c r="F8405" i="110" s="1"/>
  <c r="F8406" i="110" s="1"/>
  <c r="F8407" i="110" s="1"/>
  <c r="F8408" i="110" s="1"/>
  <c r="F8409" i="110" s="1"/>
  <c r="F8410" i="110" s="1"/>
  <c r="F8411" i="110" s="1"/>
  <c r="F8412" i="110" s="1"/>
  <c r="F8413" i="110" s="1"/>
  <c r="F8414" i="110" s="1"/>
  <c r="F8415" i="110" s="1"/>
  <c r="F8416" i="110" s="1"/>
  <c r="F8417" i="110" s="1"/>
  <c r="F8418" i="110" s="1"/>
  <c r="F8419" i="110" s="1"/>
  <c r="F8420" i="110" s="1"/>
  <c r="F8421" i="110" s="1"/>
  <c r="F8422" i="110" s="1"/>
  <c r="F8423" i="110" s="1"/>
  <c r="F8424" i="110" s="1"/>
  <c r="F8425" i="110" s="1"/>
  <c r="F8426" i="110" s="1"/>
  <c r="F8427" i="110" s="1"/>
  <c r="F8428" i="110" s="1"/>
  <c r="F8429" i="110" s="1"/>
  <c r="F8430" i="110" s="1"/>
  <c r="F8431" i="110" s="1"/>
  <c r="F8432" i="110" s="1"/>
  <c r="F8433" i="110" s="1"/>
  <c r="F8434" i="110" s="1"/>
  <c r="F8435" i="110" s="1"/>
  <c r="F8436" i="110" s="1"/>
  <c r="F8437" i="110" s="1"/>
  <c r="F8438" i="110" s="1"/>
  <c r="F8439" i="110" s="1"/>
  <c r="F8440" i="110" s="1"/>
  <c r="F8441" i="110" s="1"/>
  <c r="F8442" i="110" s="1"/>
  <c r="F8443" i="110" s="1"/>
  <c r="F8444" i="110" s="1"/>
  <c r="F8445" i="110" s="1"/>
  <c r="F8446" i="110" s="1"/>
  <c r="F8447" i="110" s="1"/>
  <c r="F8448" i="110" s="1"/>
  <c r="F8449" i="110" s="1"/>
  <c r="F8450" i="110" s="1"/>
  <c r="F8451" i="110" s="1"/>
  <c r="F8452" i="110" s="1"/>
  <c r="F8453" i="110" s="1"/>
  <c r="F8454" i="110" s="1"/>
  <c r="F8455" i="110" s="1"/>
  <c r="F8456" i="110" s="1"/>
  <c r="F8457" i="110" s="1"/>
  <c r="F8458" i="110" s="1"/>
  <c r="F8459" i="110" s="1"/>
  <c r="F8460" i="110" s="1"/>
  <c r="F8461" i="110" s="1"/>
  <c r="F8462" i="110" s="1"/>
  <c r="F8463" i="110" s="1"/>
  <c r="F8464" i="110" s="1"/>
  <c r="F8465" i="110" s="1"/>
  <c r="F8466" i="110" s="1"/>
  <c r="F8467" i="110" s="1"/>
  <c r="F8468" i="110" s="1"/>
  <c r="F8469" i="110" s="1"/>
  <c r="F8470" i="110" s="1"/>
  <c r="F8471" i="110" s="1"/>
  <c r="F8472" i="110" s="1"/>
  <c r="F8473" i="110" s="1"/>
  <c r="F8474" i="110" s="1"/>
  <c r="F8475" i="110" s="1"/>
  <c r="F8476" i="110" s="1"/>
  <c r="F8477" i="110" s="1"/>
  <c r="F8478" i="110" s="1"/>
  <c r="F8479" i="110" s="1"/>
  <c r="F8480" i="110" s="1"/>
  <c r="F8481" i="110" s="1"/>
  <c r="F8482" i="110" s="1"/>
  <c r="F8483" i="110" s="1"/>
  <c r="F8484" i="110" s="1"/>
  <c r="F8485" i="110" s="1"/>
  <c r="F8486" i="110" s="1"/>
  <c r="F8487" i="110" s="1"/>
  <c r="F8488" i="110" s="1"/>
  <c r="F8489" i="110" s="1"/>
  <c r="F8490" i="110" s="1"/>
  <c r="F8491" i="110" s="1"/>
  <c r="F8492" i="110" s="1"/>
  <c r="F8493" i="110" s="1"/>
  <c r="F8494" i="110" s="1"/>
  <c r="F8495" i="110" s="1"/>
  <c r="F8496" i="110" s="1"/>
  <c r="F8497" i="110" s="1"/>
  <c r="F8498" i="110" s="1"/>
  <c r="F8499" i="110" s="1"/>
  <c r="F8500" i="110" s="1"/>
  <c r="F8501" i="110" s="1"/>
  <c r="F8502" i="110" s="1"/>
  <c r="F8503" i="110" s="1"/>
  <c r="F8504" i="110" s="1"/>
  <c r="F8505" i="110" s="1"/>
  <c r="F8506" i="110" s="1"/>
  <c r="F8507" i="110" s="1"/>
  <c r="F8508" i="110" s="1"/>
  <c r="F8509" i="110" s="1"/>
  <c r="F8510" i="110" s="1"/>
  <c r="F8511" i="110" s="1"/>
  <c r="F8512" i="110" s="1"/>
  <c r="F8513" i="110" s="1"/>
  <c r="F8514" i="110" s="1"/>
  <c r="F8515" i="110" s="1"/>
  <c r="F8516" i="110" s="1"/>
  <c r="F8517" i="110" s="1"/>
  <c r="F8518" i="110" s="1"/>
  <c r="F8519" i="110" s="1"/>
  <c r="F8520" i="110" s="1"/>
  <c r="F8521" i="110" s="1"/>
  <c r="F8522" i="110" s="1"/>
  <c r="F8523" i="110" s="1"/>
  <c r="F8524" i="110" s="1"/>
  <c r="F8525" i="110" s="1"/>
  <c r="F8526" i="110" s="1"/>
  <c r="F8527" i="110" s="1"/>
  <c r="F8528" i="110" s="1"/>
  <c r="F8529" i="110" s="1"/>
  <c r="F8530" i="110" s="1"/>
  <c r="F8531" i="110" s="1"/>
  <c r="F8532" i="110" s="1"/>
  <c r="F8533" i="110" s="1"/>
  <c r="F8534" i="110" s="1"/>
  <c r="F8535" i="110" s="1"/>
  <c r="F8536" i="110" s="1"/>
  <c r="F8537" i="110" s="1"/>
  <c r="F8538" i="110" s="1"/>
  <c r="F8539" i="110" s="1"/>
  <c r="F8540" i="110" s="1"/>
  <c r="F8541" i="110" s="1"/>
  <c r="F8542" i="110" s="1"/>
  <c r="F8543" i="110" s="1"/>
  <c r="F8544" i="110" s="1"/>
  <c r="F8545" i="110" s="1"/>
  <c r="F8546" i="110" s="1"/>
  <c r="F8547" i="110" s="1"/>
  <c r="F8548" i="110" s="1"/>
  <c r="F8549" i="110" s="1"/>
  <c r="F8550" i="110" s="1"/>
  <c r="F8551" i="110" s="1"/>
  <c r="F8552" i="110" s="1"/>
  <c r="F8553" i="110" s="1"/>
  <c r="F8554" i="110" s="1"/>
  <c r="F8555" i="110" s="1"/>
  <c r="F8556" i="110" s="1"/>
  <c r="F8557" i="110" s="1"/>
  <c r="F8558" i="110" s="1"/>
  <c r="F8559" i="110" s="1"/>
  <c r="F8560" i="110" s="1"/>
  <c r="F8561" i="110" s="1"/>
  <c r="F8562" i="110" s="1"/>
  <c r="F8563" i="110" s="1"/>
  <c r="F8564" i="110" s="1"/>
  <c r="F8565" i="110" s="1"/>
  <c r="F8566" i="110" s="1"/>
  <c r="F8567" i="110" s="1"/>
  <c r="F8568" i="110" s="1"/>
  <c r="F8569" i="110" s="1"/>
  <c r="F8570" i="110" s="1"/>
  <c r="F8571" i="110" s="1"/>
  <c r="F8572" i="110" s="1"/>
  <c r="F8573" i="110" s="1"/>
  <c r="F8574" i="110" s="1"/>
  <c r="F8575" i="110" s="1"/>
  <c r="F8576" i="110" s="1"/>
  <c r="F8577" i="110" s="1"/>
  <c r="F8578" i="110" s="1"/>
  <c r="F8579" i="110" s="1"/>
  <c r="F8580" i="110" s="1"/>
  <c r="F8581" i="110" s="1"/>
  <c r="F8582" i="110" s="1"/>
  <c r="F8583" i="110" s="1"/>
  <c r="F8584" i="110" s="1"/>
  <c r="F8585" i="110" s="1"/>
  <c r="F8586" i="110" s="1"/>
  <c r="F8587" i="110" s="1"/>
  <c r="F8588" i="110" s="1"/>
  <c r="F8589" i="110" s="1"/>
  <c r="F8590" i="110" s="1"/>
  <c r="F8591" i="110" s="1"/>
  <c r="F8592" i="110" s="1"/>
  <c r="F8593" i="110" s="1"/>
  <c r="F8594" i="110" s="1"/>
  <c r="F8595" i="110" s="1"/>
  <c r="F8596" i="110" s="1"/>
  <c r="F8597" i="110" s="1"/>
  <c r="F8598" i="110" s="1"/>
  <c r="F8599" i="110" s="1"/>
  <c r="F8600" i="110" s="1"/>
  <c r="F8601" i="110" s="1"/>
  <c r="F8602" i="110" s="1"/>
  <c r="F8603" i="110" s="1"/>
  <c r="F8604" i="110" s="1"/>
  <c r="F8605" i="110" s="1"/>
  <c r="F8606" i="110" s="1"/>
  <c r="F8607" i="110" s="1"/>
  <c r="F8608" i="110" s="1"/>
  <c r="F8609" i="110" s="1"/>
  <c r="F8610" i="110" s="1"/>
  <c r="F8611" i="110" s="1"/>
  <c r="F8612" i="110" s="1"/>
  <c r="F8613" i="110" s="1"/>
  <c r="F8614" i="110" s="1"/>
  <c r="F8615" i="110" s="1"/>
  <c r="F8616" i="110" s="1"/>
  <c r="F8617" i="110" s="1"/>
  <c r="F8618" i="110" s="1"/>
  <c r="F8619" i="110" s="1"/>
  <c r="F8620" i="110" s="1"/>
  <c r="F8621" i="110" s="1"/>
  <c r="F8622" i="110" s="1"/>
  <c r="F8623" i="110" s="1"/>
  <c r="F8624" i="110" s="1"/>
  <c r="F8625" i="110" s="1"/>
  <c r="F8626" i="110" s="1"/>
  <c r="F8627" i="110" s="1"/>
  <c r="F8628" i="110" s="1"/>
  <c r="F8629" i="110" s="1"/>
  <c r="F8630" i="110" s="1"/>
  <c r="F8631" i="110" s="1"/>
  <c r="F8632" i="110" s="1"/>
  <c r="F8633" i="110" s="1"/>
  <c r="F8634" i="110" s="1"/>
  <c r="F8635" i="110" s="1"/>
  <c r="F8636" i="110" s="1"/>
  <c r="F8637" i="110" s="1"/>
  <c r="F8638" i="110" s="1"/>
  <c r="F8639" i="110" s="1"/>
  <c r="F8640" i="110" s="1"/>
  <c r="F8641" i="110" s="1"/>
  <c r="F8642" i="110" s="1"/>
  <c r="F8643" i="110" s="1"/>
  <c r="F8644" i="110" s="1"/>
  <c r="F8645" i="110" s="1"/>
  <c r="F8646" i="110" s="1"/>
  <c r="F8647" i="110" s="1"/>
  <c r="F8648" i="110" s="1"/>
  <c r="F8649" i="110" s="1"/>
  <c r="F8650" i="110" s="1"/>
  <c r="F8651" i="110" s="1"/>
  <c r="F8652" i="110" s="1"/>
  <c r="F8653" i="110" s="1"/>
  <c r="F8654" i="110" s="1"/>
  <c r="F8655" i="110" s="1"/>
  <c r="F8656" i="110" s="1"/>
  <c r="F8657" i="110" s="1"/>
  <c r="F8658" i="110" s="1"/>
  <c r="F8659" i="110" s="1"/>
  <c r="F8660" i="110" s="1"/>
  <c r="F8661" i="110" s="1"/>
  <c r="F8662" i="110" s="1"/>
  <c r="F8663" i="110" s="1"/>
  <c r="F8664" i="110" s="1"/>
  <c r="F8665" i="110" s="1"/>
  <c r="F8666" i="110" s="1"/>
  <c r="F8667" i="110" s="1"/>
  <c r="F8668" i="110" s="1"/>
  <c r="F8669" i="110" s="1"/>
  <c r="F8670" i="110" s="1"/>
  <c r="F8671" i="110" s="1"/>
  <c r="F8672" i="110" s="1"/>
  <c r="F8673" i="110" s="1"/>
  <c r="F8674" i="110" s="1"/>
  <c r="F8675" i="110" s="1"/>
  <c r="F8676" i="110" s="1"/>
  <c r="F8677" i="110" s="1"/>
  <c r="F8678" i="110" s="1"/>
  <c r="F8679" i="110" s="1"/>
  <c r="F8680" i="110" s="1"/>
  <c r="F8681" i="110" s="1"/>
  <c r="F8682" i="110" s="1"/>
  <c r="F8683" i="110" s="1"/>
  <c r="F8684" i="110" s="1"/>
  <c r="F8685" i="110" s="1"/>
  <c r="F8686" i="110" s="1"/>
  <c r="F8687" i="110" s="1"/>
  <c r="F8688" i="110" s="1"/>
  <c r="F8689" i="110" s="1"/>
  <c r="F8690" i="110" s="1"/>
  <c r="F8691" i="110" s="1"/>
  <c r="F8692" i="110" s="1"/>
  <c r="F8693" i="110" s="1"/>
  <c r="F8694" i="110" s="1"/>
  <c r="F8695" i="110" s="1"/>
  <c r="F8696" i="110" s="1"/>
  <c r="F8697" i="110" s="1"/>
  <c r="F8698" i="110" s="1"/>
  <c r="F8699" i="110" s="1"/>
  <c r="F8700" i="110" s="1"/>
  <c r="F8701" i="110" s="1"/>
  <c r="F8702" i="110" s="1"/>
  <c r="F8703" i="110" s="1"/>
  <c r="F8704" i="110" s="1"/>
  <c r="F8705" i="110" s="1"/>
  <c r="F8706" i="110" s="1"/>
  <c r="F8707" i="110" s="1"/>
  <c r="F8708" i="110" s="1"/>
  <c r="F8709" i="110" s="1"/>
  <c r="F8710" i="110" s="1"/>
  <c r="F8711" i="110" s="1"/>
  <c r="F8712" i="110" s="1"/>
  <c r="F8713" i="110" s="1"/>
  <c r="F8714" i="110" s="1"/>
  <c r="F8715" i="110" s="1"/>
  <c r="F8716" i="110" s="1"/>
  <c r="F8717" i="110" s="1"/>
  <c r="F8718" i="110" s="1"/>
  <c r="F8719" i="110" s="1"/>
  <c r="F8720" i="110" s="1"/>
  <c r="F8721" i="110" s="1"/>
  <c r="F8722" i="110" s="1"/>
  <c r="F8723" i="110" s="1"/>
  <c r="F8724" i="110" s="1"/>
  <c r="F8725" i="110" s="1"/>
  <c r="F8726" i="110" s="1"/>
  <c r="F8727" i="110" s="1"/>
  <c r="F8728" i="110" s="1"/>
  <c r="F8729" i="110" s="1"/>
  <c r="F8730" i="110" s="1"/>
  <c r="F8731" i="110" s="1"/>
  <c r="F8732" i="110" s="1"/>
  <c r="F8733" i="110" s="1"/>
  <c r="F8734" i="110" s="1"/>
  <c r="F8735" i="110" s="1"/>
  <c r="F8736" i="110" s="1"/>
  <c r="F8737" i="110" s="1"/>
  <c r="F8738" i="110" s="1"/>
  <c r="F8739" i="110" s="1"/>
  <c r="F8740" i="110" s="1"/>
  <c r="F8741" i="110" s="1"/>
  <c r="F8742" i="110" s="1"/>
  <c r="F8743" i="110" s="1"/>
  <c r="F8744" i="110" s="1"/>
  <c r="F8745" i="110" s="1"/>
  <c r="F8746" i="110" s="1"/>
  <c r="F8747" i="110" s="1"/>
  <c r="F8748" i="110" s="1"/>
  <c r="F8749" i="110" s="1"/>
  <c r="F8750" i="110" s="1"/>
  <c r="F8751" i="110" s="1"/>
  <c r="F8752" i="110" s="1"/>
  <c r="F8753" i="110" s="1"/>
  <c r="F8754" i="110" s="1"/>
  <c r="F8755" i="110" s="1"/>
  <c r="F8756" i="110" s="1"/>
  <c r="F8757" i="110" s="1"/>
  <c r="F8758" i="110" s="1"/>
  <c r="F8759" i="110" s="1"/>
  <c r="F8760" i="110" s="1"/>
  <c r="F8761" i="110" s="1"/>
  <c r="F8762" i="110" s="1"/>
  <c r="F8763" i="110" s="1"/>
  <c r="F8764" i="110" s="1"/>
  <c r="F8765" i="110" s="1"/>
  <c r="F8766" i="110" s="1"/>
  <c r="F8767" i="110" s="1"/>
  <c r="F8768" i="110" s="1"/>
  <c r="F8769" i="110" s="1"/>
  <c r="F8770" i="110" s="1"/>
  <c r="F8771" i="110" s="1"/>
  <c r="F8772" i="110" s="1"/>
  <c r="F8773" i="110" s="1"/>
  <c r="F8774" i="110" s="1"/>
  <c r="F8775" i="110" s="1"/>
  <c r="F8776" i="110" s="1"/>
  <c r="F8777" i="110" s="1"/>
  <c r="F8778" i="110" s="1"/>
  <c r="F8779" i="110" s="1"/>
  <c r="F8780" i="110" s="1"/>
  <c r="F8781" i="110" s="1"/>
  <c r="F8782" i="110" s="1"/>
  <c r="F8783" i="110" s="1"/>
  <c r="F8784" i="110" s="1"/>
  <c r="F8785" i="110" s="1"/>
  <c r="F8786" i="110" s="1"/>
  <c r="F8787" i="110" s="1"/>
  <c r="F8788" i="110" s="1"/>
  <c r="F8789" i="110" s="1"/>
  <c r="F8790" i="110" s="1"/>
  <c r="F8791" i="110" s="1"/>
  <c r="F8792" i="110" s="1"/>
  <c r="F8793" i="110" s="1"/>
  <c r="F8794" i="110" s="1"/>
  <c r="F8795" i="110" s="1"/>
  <c r="F8796" i="110" s="1"/>
  <c r="F8797" i="110" s="1"/>
  <c r="F8798" i="110" s="1"/>
  <c r="F8799" i="110" s="1"/>
  <c r="F8800" i="110" s="1"/>
  <c r="F8801" i="110" s="1"/>
  <c r="F8802" i="110" s="1"/>
  <c r="F8803" i="110" s="1"/>
  <c r="F8804" i="110" s="1"/>
  <c r="F8805" i="110" s="1"/>
  <c r="F8806" i="110" s="1"/>
  <c r="F8807" i="110" s="1"/>
  <c r="F8808" i="110" s="1"/>
  <c r="F8809" i="110" s="1"/>
  <c r="F8810" i="110" s="1"/>
  <c r="F8811" i="110" s="1"/>
  <c r="F8812" i="110" s="1"/>
  <c r="F8813" i="110" s="1"/>
  <c r="F8814" i="110" s="1"/>
  <c r="F8815" i="110" s="1"/>
  <c r="F8816" i="110" s="1"/>
  <c r="F8817" i="110" s="1"/>
  <c r="F8818" i="110" s="1"/>
  <c r="F8819" i="110" s="1"/>
  <c r="F8820" i="110" s="1"/>
  <c r="F8821" i="110" s="1"/>
  <c r="F8822" i="110" s="1"/>
  <c r="F8823" i="110" s="1"/>
  <c r="F8824" i="110" s="1"/>
  <c r="F8825" i="110" s="1"/>
  <c r="F8826" i="110" s="1"/>
  <c r="F8827" i="110" s="1"/>
  <c r="F8828" i="110" s="1"/>
  <c r="F8829" i="110" s="1"/>
  <c r="F8830" i="110" s="1"/>
  <c r="F8831" i="110" s="1"/>
  <c r="F8832" i="110" s="1"/>
  <c r="F8833" i="110" s="1"/>
  <c r="F8834" i="110" s="1"/>
  <c r="F8835" i="110" s="1"/>
  <c r="F8836" i="110" s="1"/>
  <c r="F8837" i="110" s="1"/>
  <c r="F8838" i="110" s="1"/>
  <c r="F8839" i="110" s="1"/>
  <c r="F8840" i="110" s="1"/>
  <c r="F8841" i="110" s="1"/>
  <c r="F8842" i="110" s="1"/>
  <c r="F8843" i="110" s="1"/>
  <c r="F8844" i="110" s="1"/>
  <c r="F8845" i="110" s="1"/>
  <c r="F8846" i="110" s="1"/>
  <c r="F8847" i="110" s="1"/>
  <c r="F8848" i="110" s="1"/>
  <c r="F8849" i="110" s="1"/>
  <c r="F8850" i="110" s="1"/>
  <c r="F8851" i="110" s="1"/>
  <c r="F8852" i="110" s="1"/>
  <c r="F8853" i="110" s="1"/>
  <c r="F8854" i="110" s="1"/>
  <c r="F8855" i="110" s="1"/>
  <c r="F8856" i="110" s="1"/>
  <c r="F8857" i="110" s="1"/>
  <c r="F8858" i="110" s="1"/>
  <c r="F8859" i="110" s="1"/>
  <c r="F8860" i="110" s="1"/>
  <c r="F8861" i="110" s="1"/>
  <c r="F8862" i="110" s="1"/>
  <c r="F8863" i="110" s="1"/>
  <c r="F8864" i="110" s="1"/>
  <c r="F8865" i="110" s="1"/>
  <c r="F8866" i="110" s="1"/>
  <c r="F8867" i="110" s="1"/>
  <c r="F8868" i="110" s="1"/>
  <c r="F8869" i="110" s="1"/>
  <c r="F8870" i="110" s="1"/>
  <c r="F8871" i="110" s="1"/>
  <c r="F8872" i="110" s="1"/>
  <c r="F8873" i="110" s="1"/>
  <c r="F8874" i="110" s="1"/>
  <c r="F8875" i="110" s="1"/>
  <c r="F8876" i="110" s="1"/>
  <c r="F8877" i="110" s="1"/>
  <c r="F8878" i="110" s="1"/>
  <c r="F8879" i="110" s="1"/>
  <c r="F8880" i="110" s="1"/>
  <c r="F8881" i="110" s="1"/>
  <c r="F8882" i="110" s="1"/>
  <c r="F8883" i="110" s="1"/>
  <c r="F8884" i="110" s="1"/>
  <c r="F8885" i="110" s="1"/>
  <c r="F8886" i="110" s="1"/>
  <c r="F8887" i="110" s="1"/>
  <c r="F8888" i="110" s="1"/>
  <c r="F8889" i="110" s="1"/>
  <c r="F8890" i="110" s="1"/>
  <c r="F8891" i="110" s="1"/>
  <c r="F8892" i="110" s="1"/>
  <c r="F8893" i="110" s="1"/>
  <c r="F8894" i="110" s="1"/>
  <c r="F8895" i="110" s="1"/>
  <c r="F8896" i="110" s="1"/>
  <c r="F8897" i="110" s="1"/>
  <c r="F8898" i="110" s="1"/>
  <c r="F8899" i="110" s="1"/>
  <c r="F8900" i="110" s="1"/>
  <c r="F8901" i="110" s="1"/>
  <c r="F8902" i="110" s="1"/>
  <c r="F8903" i="110" s="1"/>
  <c r="F8904" i="110" s="1"/>
  <c r="F8905" i="110" s="1"/>
  <c r="F8906" i="110" s="1"/>
  <c r="F8907" i="110" s="1"/>
  <c r="F8908" i="110" s="1"/>
  <c r="F8909" i="110" s="1"/>
  <c r="F8910" i="110" s="1"/>
  <c r="F8911" i="110" s="1"/>
  <c r="F8912" i="110" s="1"/>
  <c r="F8913" i="110" s="1"/>
  <c r="F8914" i="110" s="1"/>
  <c r="F8915" i="110" s="1"/>
  <c r="F8916" i="110" s="1"/>
  <c r="F8917" i="110" s="1"/>
  <c r="F8918" i="110" s="1"/>
  <c r="F8919" i="110" s="1"/>
  <c r="F8920" i="110" s="1"/>
  <c r="F8921" i="110" s="1"/>
  <c r="F8922" i="110" s="1"/>
  <c r="F8923" i="110" s="1"/>
  <c r="F8924" i="110" s="1"/>
  <c r="F8925" i="110" s="1"/>
  <c r="F8926" i="110" s="1"/>
  <c r="F8927" i="110" s="1"/>
  <c r="F8928" i="110" s="1"/>
  <c r="F8929" i="110" s="1"/>
  <c r="F8930" i="110" s="1"/>
  <c r="F8931" i="110" s="1"/>
  <c r="F8932" i="110" s="1"/>
  <c r="F8933" i="110" s="1"/>
  <c r="F8934" i="110" s="1"/>
  <c r="F8935" i="110" s="1"/>
  <c r="F8936" i="110" s="1"/>
  <c r="F8937" i="110" s="1"/>
  <c r="F8938" i="110" s="1"/>
  <c r="F8939" i="110" s="1"/>
  <c r="F8940" i="110" s="1"/>
  <c r="F8941" i="110" s="1"/>
  <c r="F8942" i="110" s="1"/>
  <c r="F8943" i="110" s="1"/>
  <c r="F8944" i="110" s="1"/>
  <c r="F8945" i="110" s="1"/>
  <c r="F8946" i="110" s="1"/>
  <c r="F8947" i="110" s="1"/>
  <c r="F8948" i="110" s="1"/>
  <c r="F8949" i="110" s="1"/>
  <c r="F8950" i="110" s="1"/>
  <c r="F8951" i="110" s="1"/>
  <c r="F8952" i="110" s="1"/>
  <c r="F8953" i="110" s="1"/>
  <c r="F8954" i="110" s="1"/>
  <c r="F8955" i="110" s="1"/>
  <c r="F8956" i="110" s="1"/>
  <c r="F8957" i="110" s="1"/>
  <c r="F8958" i="110" s="1"/>
  <c r="F8959" i="110" s="1"/>
  <c r="F8960" i="110" s="1"/>
  <c r="F8961" i="110" s="1"/>
  <c r="F8962" i="110" s="1"/>
  <c r="F8963" i="110" s="1"/>
  <c r="F8964" i="110" s="1"/>
  <c r="F8965" i="110" s="1"/>
  <c r="F8966" i="110" s="1"/>
  <c r="F8967" i="110" s="1"/>
  <c r="F8968" i="110" s="1"/>
  <c r="F8969" i="110" s="1"/>
  <c r="F8970" i="110" s="1"/>
  <c r="F8971" i="110" s="1"/>
  <c r="F8972" i="110" s="1"/>
  <c r="F8973" i="110" s="1"/>
  <c r="F8974" i="110" s="1"/>
  <c r="F8975" i="110" s="1"/>
  <c r="F8976" i="110" s="1"/>
  <c r="F8977" i="110" s="1"/>
  <c r="F8978" i="110" s="1"/>
  <c r="F8979" i="110" s="1"/>
  <c r="F8980" i="110" s="1"/>
  <c r="F8981" i="110" s="1"/>
  <c r="F8982" i="110" s="1"/>
  <c r="F8983" i="110" s="1"/>
  <c r="F8984" i="110" s="1"/>
  <c r="F8985" i="110" s="1"/>
  <c r="F8986" i="110" s="1"/>
  <c r="F8987" i="110" s="1"/>
  <c r="F8988" i="110" s="1"/>
  <c r="F8989" i="110" s="1"/>
  <c r="F8990" i="110" s="1"/>
  <c r="F8991" i="110" s="1"/>
  <c r="F8992" i="110" s="1"/>
  <c r="F8993" i="110" s="1"/>
  <c r="F8994" i="110" s="1"/>
  <c r="F8995" i="110" s="1"/>
  <c r="F8996" i="110" s="1"/>
  <c r="F8997" i="110" s="1"/>
  <c r="F8998" i="110" s="1"/>
  <c r="F8999" i="110" s="1"/>
  <c r="F9000" i="110" s="1"/>
  <c r="F9001" i="110" s="1"/>
  <c r="F9002" i="110" s="1"/>
  <c r="F9003" i="110" s="1"/>
  <c r="F9004" i="110" s="1"/>
  <c r="F9005" i="110" s="1"/>
  <c r="F9006" i="110" s="1"/>
  <c r="F9007" i="110" s="1"/>
  <c r="F9008" i="110" s="1"/>
  <c r="F9009" i="110" s="1"/>
  <c r="F9010" i="110" s="1"/>
  <c r="F9011" i="110" s="1"/>
  <c r="F9012" i="110" s="1"/>
  <c r="F9013" i="110" s="1"/>
  <c r="F9014" i="110" s="1"/>
  <c r="F9015" i="110" s="1"/>
  <c r="F9016" i="110" s="1"/>
  <c r="F9017" i="110" s="1"/>
  <c r="F9018" i="110" s="1"/>
  <c r="F9019" i="110" s="1"/>
  <c r="F9020" i="110" s="1"/>
  <c r="F9021" i="110" s="1"/>
  <c r="F9022" i="110" s="1"/>
  <c r="F9023" i="110" s="1"/>
  <c r="F9024" i="110" s="1"/>
  <c r="F9025" i="110" s="1"/>
  <c r="F9026" i="110" s="1"/>
  <c r="F9027" i="110" s="1"/>
  <c r="F9028" i="110" s="1"/>
  <c r="F9029" i="110" s="1"/>
  <c r="F9030" i="110" s="1"/>
  <c r="F9031" i="110" s="1"/>
  <c r="F9032" i="110" s="1"/>
  <c r="F9033" i="110" s="1"/>
  <c r="F9034" i="110" s="1"/>
  <c r="F9035" i="110" s="1"/>
  <c r="F9036" i="110" s="1"/>
  <c r="F9037" i="110" s="1"/>
  <c r="F9038" i="110" s="1"/>
  <c r="F9039" i="110" s="1"/>
  <c r="F9040" i="110" s="1"/>
  <c r="F9041" i="110" s="1"/>
  <c r="F9042" i="110" s="1"/>
  <c r="F9043" i="110" s="1"/>
  <c r="F9044" i="110" s="1"/>
  <c r="F9045" i="110" s="1"/>
  <c r="F9046" i="110" s="1"/>
  <c r="F9047" i="110" s="1"/>
  <c r="F9048" i="110" s="1"/>
  <c r="F9049" i="110" s="1"/>
  <c r="F9050" i="110" s="1"/>
  <c r="F9051" i="110" s="1"/>
  <c r="F9052" i="110" s="1"/>
  <c r="F9053" i="110" s="1"/>
  <c r="F9054" i="110" s="1"/>
  <c r="F9055" i="110" s="1"/>
  <c r="F9056" i="110" s="1"/>
  <c r="F9057" i="110" s="1"/>
  <c r="F9058" i="110" s="1"/>
  <c r="F9059" i="110" s="1"/>
  <c r="F9060" i="110" s="1"/>
  <c r="F9061" i="110" s="1"/>
  <c r="F9062" i="110" s="1"/>
  <c r="F9063" i="110" s="1"/>
  <c r="F9064" i="110" s="1"/>
  <c r="F9065" i="110" s="1"/>
  <c r="F9066" i="110" s="1"/>
  <c r="F9067" i="110" s="1"/>
  <c r="F9068" i="110" s="1"/>
  <c r="F9069" i="110" s="1"/>
  <c r="F9070" i="110" s="1"/>
  <c r="F9071" i="110" s="1"/>
  <c r="F9072" i="110" s="1"/>
  <c r="F9073" i="110" s="1"/>
  <c r="F9074" i="110" s="1"/>
  <c r="F9075" i="110" s="1"/>
  <c r="F9076" i="110" s="1"/>
  <c r="F9077" i="110" s="1"/>
  <c r="F9078" i="110" s="1"/>
  <c r="F9079" i="110" s="1"/>
  <c r="F9080" i="110" s="1"/>
  <c r="F9081" i="110" s="1"/>
  <c r="F9082" i="110" s="1"/>
  <c r="F9083" i="110" s="1"/>
  <c r="F9084" i="110" s="1"/>
  <c r="F9085" i="110" s="1"/>
  <c r="F9086" i="110" s="1"/>
  <c r="F9087" i="110" s="1"/>
  <c r="F9088" i="110" s="1"/>
  <c r="F9089" i="110" s="1"/>
  <c r="F9090" i="110" s="1"/>
  <c r="F9091" i="110" s="1"/>
  <c r="F9092" i="110" s="1"/>
  <c r="F9093" i="110" s="1"/>
  <c r="F9094" i="110" s="1"/>
  <c r="F9095" i="110" s="1"/>
  <c r="F9096" i="110" s="1"/>
  <c r="F9097" i="110" s="1"/>
  <c r="F9098" i="110" s="1"/>
  <c r="F9099" i="110" s="1"/>
  <c r="F9100" i="110" s="1"/>
  <c r="F9101" i="110" s="1"/>
  <c r="F9102" i="110" s="1"/>
  <c r="F9103" i="110" s="1"/>
  <c r="F9104" i="110" s="1"/>
  <c r="F9105" i="110" s="1"/>
  <c r="F9106" i="110" s="1"/>
  <c r="F9107" i="110" s="1"/>
  <c r="F9108" i="110" s="1"/>
  <c r="F9109" i="110" s="1"/>
  <c r="F9110" i="110" s="1"/>
  <c r="F9111" i="110" s="1"/>
  <c r="F9112" i="110" s="1"/>
  <c r="F9113" i="110" s="1"/>
  <c r="F9114" i="110" s="1"/>
  <c r="F9115" i="110" s="1"/>
  <c r="F9116" i="110" s="1"/>
  <c r="F9117" i="110" s="1"/>
  <c r="F9118" i="110" s="1"/>
  <c r="F9119" i="110" s="1"/>
  <c r="F9120" i="110" s="1"/>
  <c r="F9121" i="110" s="1"/>
  <c r="F9122" i="110" s="1"/>
  <c r="F9123" i="110" s="1"/>
  <c r="F9124" i="110" s="1"/>
  <c r="F9125" i="110" s="1"/>
  <c r="F9126" i="110" s="1"/>
  <c r="F9127" i="110" s="1"/>
  <c r="F9128" i="110" s="1"/>
  <c r="F9129" i="110" s="1"/>
  <c r="F9130" i="110" s="1"/>
  <c r="F9131" i="110" s="1"/>
  <c r="F9132" i="110" s="1"/>
  <c r="F9133" i="110" s="1"/>
  <c r="F9134" i="110" s="1"/>
  <c r="F9135" i="110" s="1"/>
  <c r="F9136" i="110" s="1"/>
  <c r="F9137" i="110" s="1"/>
  <c r="F9138" i="110" s="1"/>
  <c r="F9139" i="110" s="1"/>
  <c r="F9140" i="110" s="1"/>
  <c r="F9141" i="110" s="1"/>
  <c r="F9142" i="110" s="1"/>
  <c r="F9143" i="110" s="1"/>
  <c r="F9144" i="110" s="1"/>
  <c r="F9145" i="110" s="1"/>
  <c r="F9146" i="110" s="1"/>
  <c r="F9147" i="110" s="1"/>
  <c r="F9148" i="110" s="1"/>
  <c r="F9149" i="110" s="1"/>
  <c r="F9150" i="110" s="1"/>
  <c r="F9151" i="110" s="1"/>
  <c r="F9152" i="110" s="1"/>
  <c r="F9153" i="110" s="1"/>
  <c r="F9154" i="110" s="1"/>
  <c r="F9155" i="110" s="1"/>
  <c r="F9156" i="110" s="1"/>
  <c r="F9157" i="110" s="1"/>
  <c r="F9158" i="110" s="1"/>
  <c r="F9159" i="110" s="1"/>
  <c r="F9160" i="110" s="1"/>
  <c r="F9161" i="110" s="1"/>
  <c r="F9162" i="110" s="1"/>
  <c r="F9163" i="110" s="1"/>
  <c r="F9164" i="110" s="1"/>
  <c r="F9165" i="110" s="1"/>
  <c r="F9166" i="110" s="1"/>
  <c r="F9167" i="110" s="1"/>
  <c r="F9168" i="110" s="1"/>
  <c r="F9169" i="110" s="1"/>
  <c r="F9170" i="110" s="1"/>
  <c r="F9171" i="110" s="1"/>
  <c r="F9172" i="110" s="1"/>
  <c r="F9173" i="110" s="1"/>
  <c r="F9174" i="110" s="1"/>
  <c r="F9175" i="110" s="1"/>
  <c r="F9176" i="110" s="1"/>
  <c r="F9177" i="110" s="1"/>
  <c r="F9178" i="110" s="1"/>
  <c r="F9179" i="110" s="1"/>
  <c r="F9180" i="110" s="1"/>
  <c r="F9181" i="110" s="1"/>
  <c r="F9182" i="110" s="1"/>
  <c r="F9183" i="110" s="1"/>
  <c r="F9184" i="110" s="1"/>
  <c r="F9185" i="110" s="1"/>
  <c r="F9186" i="110" s="1"/>
  <c r="F9187" i="110" s="1"/>
  <c r="F9188" i="110" s="1"/>
  <c r="F9189" i="110" s="1"/>
  <c r="F9190" i="110" s="1"/>
  <c r="F9191" i="110" s="1"/>
  <c r="F9192" i="110" s="1"/>
  <c r="F9193" i="110" s="1"/>
  <c r="F9194" i="110" s="1"/>
  <c r="F9195" i="110" s="1"/>
  <c r="F9196" i="110" s="1"/>
  <c r="F9197" i="110" s="1"/>
  <c r="F9198" i="110" s="1"/>
  <c r="F9199" i="110" s="1"/>
  <c r="F9200" i="110" s="1"/>
  <c r="F9201" i="110" s="1"/>
  <c r="F9202" i="110" s="1"/>
  <c r="F9203" i="110" s="1"/>
  <c r="F9204" i="110" s="1"/>
  <c r="F9205" i="110" s="1"/>
  <c r="F9206" i="110" s="1"/>
  <c r="F9207" i="110" s="1"/>
  <c r="F9208" i="110" s="1"/>
  <c r="F9209" i="110" s="1"/>
  <c r="F9210" i="110" s="1"/>
  <c r="F9211" i="110" s="1"/>
  <c r="F9212" i="110" s="1"/>
  <c r="F9213" i="110" s="1"/>
  <c r="F9214" i="110" s="1"/>
  <c r="F9215" i="110" s="1"/>
  <c r="F9216" i="110" s="1"/>
  <c r="F9217" i="110" s="1"/>
  <c r="F9218" i="110" s="1"/>
  <c r="F9219" i="110" s="1"/>
  <c r="F9220" i="110" s="1"/>
  <c r="F9221" i="110" s="1"/>
  <c r="F9222" i="110" s="1"/>
  <c r="F9223" i="110" s="1"/>
  <c r="F9224" i="110" s="1"/>
  <c r="F9225" i="110" s="1"/>
  <c r="F9226" i="110" s="1"/>
  <c r="F9227" i="110" s="1"/>
  <c r="F9228" i="110" s="1"/>
  <c r="F9229" i="110" s="1"/>
  <c r="F9230" i="110" s="1"/>
  <c r="F9231" i="110" s="1"/>
  <c r="F9232" i="110" s="1"/>
  <c r="F9233" i="110" s="1"/>
  <c r="F9234" i="110" s="1"/>
  <c r="F9235" i="110" s="1"/>
  <c r="F9236" i="110" s="1"/>
  <c r="F9237" i="110" s="1"/>
  <c r="F9238" i="110" s="1"/>
  <c r="F9239" i="110" s="1"/>
  <c r="F9240" i="110" s="1"/>
  <c r="F9241" i="110" s="1"/>
  <c r="F9242" i="110" s="1"/>
  <c r="F9243" i="110" s="1"/>
  <c r="F9244" i="110" s="1"/>
  <c r="F9245" i="110" s="1"/>
  <c r="F9246" i="110" s="1"/>
  <c r="F9247" i="110" s="1"/>
  <c r="F9248" i="110" s="1"/>
  <c r="F9249" i="110" s="1"/>
  <c r="F9250" i="110" s="1"/>
  <c r="F9251" i="110" s="1"/>
  <c r="F9252" i="110" s="1"/>
  <c r="F9253" i="110" s="1"/>
  <c r="F9254" i="110" s="1"/>
  <c r="F9255" i="110" s="1"/>
  <c r="F9256" i="110" s="1"/>
  <c r="F9257" i="110" s="1"/>
  <c r="F9258" i="110" s="1"/>
  <c r="F9259" i="110" s="1"/>
  <c r="F9260" i="110" s="1"/>
  <c r="F9261" i="110" s="1"/>
  <c r="F9262" i="110" s="1"/>
  <c r="F9263" i="110" s="1"/>
  <c r="F9264" i="110" s="1"/>
  <c r="F9265" i="110" s="1"/>
  <c r="F9266" i="110" s="1"/>
  <c r="F9267" i="110" s="1"/>
  <c r="F9268" i="110" s="1"/>
  <c r="F9269" i="110" s="1"/>
  <c r="F9270" i="110" s="1"/>
  <c r="F9271" i="110" s="1"/>
  <c r="F9272" i="110" s="1"/>
  <c r="F9273" i="110" s="1"/>
  <c r="F9274" i="110" s="1"/>
  <c r="F9275" i="110" s="1"/>
  <c r="F9276" i="110" s="1"/>
  <c r="F9277" i="110" s="1"/>
  <c r="F9278" i="110" s="1"/>
  <c r="F9279" i="110" s="1"/>
  <c r="F9280" i="110" s="1"/>
  <c r="F9281" i="110" s="1"/>
  <c r="F9282" i="110" s="1"/>
  <c r="F9283" i="110" s="1"/>
  <c r="F9284" i="110" s="1"/>
  <c r="F9285" i="110" s="1"/>
  <c r="F9286" i="110" s="1"/>
  <c r="F9287" i="110" s="1"/>
  <c r="F9288" i="110" s="1"/>
  <c r="F9289" i="110" s="1"/>
  <c r="F9290" i="110" s="1"/>
  <c r="F9291" i="110" s="1"/>
  <c r="F9292" i="110" s="1"/>
  <c r="F9293" i="110" s="1"/>
  <c r="F9294" i="110" s="1"/>
  <c r="F9295" i="110" s="1"/>
  <c r="F9296" i="110" s="1"/>
  <c r="F9297" i="110" s="1"/>
  <c r="F9298" i="110" s="1"/>
  <c r="F9299" i="110" s="1"/>
  <c r="F9300" i="110" s="1"/>
  <c r="F9301" i="110" s="1"/>
  <c r="F9302" i="110" s="1"/>
  <c r="F9303" i="110" s="1"/>
  <c r="F9304" i="110" s="1"/>
  <c r="F9305" i="110" s="1"/>
  <c r="F9306" i="110" s="1"/>
  <c r="F9307" i="110" s="1"/>
  <c r="F9308" i="110" s="1"/>
  <c r="F9309" i="110" s="1"/>
  <c r="F9310" i="110" s="1"/>
  <c r="F9311" i="110" s="1"/>
  <c r="F9312" i="110" s="1"/>
  <c r="F9313" i="110" s="1"/>
  <c r="F9314" i="110" s="1"/>
  <c r="F9315" i="110" s="1"/>
  <c r="F9316" i="110" s="1"/>
  <c r="F9317" i="110" s="1"/>
  <c r="F9318" i="110" s="1"/>
  <c r="F9319" i="110" s="1"/>
  <c r="F9320" i="110" s="1"/>
  <c r="F9321" i="110" s="1"/>
  <c r="F9322" i="110" s="1"/>
  <c r="F9323" i="110" s="1"/>
  <c r="F9324" i="110" s="1"/>
  <c r="F9325" i="110" s="1"/>
  <c r="F9326" i="110" s="1"/>
  <c r="F9327" i="110" s="1"/>
  <c r="F9328" i="110" s="1"/>
  <c r="F9329" i="110" s="1"/>
  <c r="F9330" i="110" s="1"/>
  <c r="F9331" i="110" s="1"/>
  <c r="F9332" i="110" s="1"/>
  <c r="F9333" i="110" s="1"/>
  <c r="F9334" i="110" s="1"/>
  <c r="F9335" i="110" s="1"/>
  <c r="F9336" i="110" s="1"/>
  <c r="F9337" i="110" s="1"/>
  <c r="F9338" i="110" s="1"/>
  <c r="F9339" i="110" s="1"/>
  <c r="F9340" i="110" s="1"/>
  <c r="F9341" i="110" s="1"/>
  <c r="F9342" i="110" s="1"/>
  <c r="F9343" i="110" s="1"/>
  <c r="F9344" i="110" s="1"/>
  <c r="F9345" i="110" s="1"/>
  <c r="F9346" i="110" s="1"/>
  <c r="F9347" i="110" s="1"/>
  <c r="F9348" i="110" s="1"/>
  <c r="F9349" i="110" s="1"/>
  <c r="F9350" i="110" s="1"/>
  <c r="F9351" i="110" s="1"/>
  <c r="F9352" i="110" s="1"/>
  <c r="F9353" i="110" s="1"/>
  <c r="F9354" i="110" s="1"/>
  <c r="F9355" i="110" s="1"/>
  <c r="F9356" i="110" s="1"/>
  <c r="F9357" i="110" s="1"/>
  <c r="F9358" i="110" s="1"/>
  <c r="F9359" i="110" s="1"/>
  <c r="F9360" i="110" s="1"/>
  <c r="F9361" i="110" s="1"/>
  <c r="F9362" i="110" s="1"/>
  <c r="F9363" i="110" s="1"/>
  <c r="F9364" i="110" s="1"/>
  <c r="F9365" i="110" s="1"/>
  <c r="F9366" i="110" s="1"/>
  <c r="F9367" i="110" s="1"/>
  <c r="F9368" i="110" s="1"/>
  <c r="F9369" i="110" s="1"/>
  <c r="F9370" i="110" s="1"/>
  <c r="F9371" i="110" s="1"/>
  <c r="F9372" i="110" s="1"/>
  <c r="F9373" i="110" s="1"/>
  <c r="F9374" i="110" s="1"/>
  <c r="F9375" i="110" s="1"/>
  <c r="F9376" i="110" s="1"/>
  <c r="F9377" i="110" s="1"/>
  <c r="F9378" i="110" s="1"/>
  <c r="F9379" i="110" s="1"/>
  <c r="F9380" i="110" s="1"/>
  <c r="F9381" i="110" s="1"/>
  <c r="F9382" i="110" s="1"/>
  <c r="F9383" i="110" s="1"/>
  <c r="F9384" i="110" s="1"/>
  <c r="F9385" i="110" s="1"/>
  <c r="F9386" i="110" s="1"/>
  <c r="F9387" i="110" s="1"/>
  <c r="F9388" i="110" s="1"/>
  <c r="F9389" i="110" s="1"/>
  <c r="F9390" i="110" s="1"/>
  <c r="F9391" i="110" s="1"/>
  <c r="F9392" i="110" s="1"/>
  <c r="F9393" i="110" s="1"/>
  <c r="F9394" i="110" s="1"/>
  <c r="F9395" i="110" s="1"/>
  <c r="F9396" i="110" s="1"/>
  <c r="F9397" i="110" s="1"/>
  <c r="F9398" i="110" s="1"/>
  <c r="F9399" i="110" s="1"/>
  <c r="F9400" i="110" s="1"/>
  <c r="F9401" i="110" s="1"/>
  <c r="F9402" i="110" s="1"/>
  <c r="F9403" i="110" s="1"/>
  <c r="F9404" i="110" s="1"/>
  <c r="F9405" i="110" s="1"/>
  <c r="F9406" i="110" s="1"/>
  <c r="F9407" i="110" s="1"/>
  <c r="F9408" i="110" s="1"/>
  <c r="F9409" i="110" s="1"/>
  <c r="F9410" i="110" s="1"/>
  <c r="F9411" i="110" s="1"/>
  <c r="F9412" i="110" s="1"/>
  <c r="F9413" i="110" s="1"/>
  <c r="F9414" i="110" s="1"/>
  <c r="F9415" i="110" s="1"/>
  <c r="F9416" i="110" s="1"/>
  <c r="F9417" i="110" s="1"/>
  <c r="F9418" i="110" s="1"/>
  <c r="F9419" i="110" s="1"/>
  <c r="F9420" i="110" s="1"/>
  <c r="F9421" i="110" s="1"/>
  <c r="F9422" i="110" s="1"/>
  <c r="F9423" i="110" s="1"/>
  <c r="F9424" i="110" s="1"/>
  <c r="F9425" i="110" s="1"/>
  <c r="F9426" i="110" s="1"/>
  <c r="F9427" i="110" s="1"/>
  <c r="F9428" i="110" s="1"/>
  <c r="F9429" i="110" s="1"/>
  <c r="F9430" i="110" s="1"/>
  <c r="F9431" i="110" s="1"/>
  <c r="F9432" i="110" s="1"/>
  <c r="F9433" i="110" s="1"/>
  <c r="F9434" i="110" s="1"/>
  <c r="F9435" i="110" s="1"/>
  <c r="F9436" i="110" s="1"/>
  <c r="F9437" i="110" s="1"/>
  <c r="F9438" i="110" s="1"/>
  <c r="F9439" i="110" s="1"/>
  <c r="F9440" i="110" s="1"/>
  <c r="F9441" i="110" s="1"/>
  <c r="F9442" i="110" s="1"/>
  <c r="F9443" i="110" s="1"/>
  <c r="F9444" i="110" s="1"/>
  <c r="F9445" i="110" s="1"/>
  <c r="F9446" i="110" s="1"/>
  <c r="F9447" i="110" s="1"/>
  <c r="F9448" i="110" s="1"/>
  <c r="F9449" i="110" s="1"/>
  <c r="F9450" i="110" s="1"/>
  <c r="F9451" i="110" s="1"/>
  <c r="F9452" i="110" s="1"/>
  <c r="F9453" i="110" s="1"/>
  <c r="F9454" i="110" s="1"/>
  <c r="F9455" i="110" s="1"/>
  <c r="F9456" i="110" s="1"/>
  <c r="F9457" i="110" s="1"/>
  <c r="F9458" i="110" s="1"/>
  <c r="F9459" i="110" s="1"/>
  <c r="F9460" i="110" s="1"/>
  <c r="F9461" i="110" s="1"/>
  <c r="F9462" i="110" s="1"/>
  <c r="F9463" i="110" s="1"/>
  <c r="F9464" i="110" s="1"/>
  <c r="F9465" i="110" s="1"/>
  <c r="F9466" i="110" s="1"/>
  <c r="F9467" i="110" s="1"/>
  <c r="F9468" i="110" s="1"/>
  <c r="F9469" i="110" s="1"/>
  <c r="F9470" i="110" s="1"/>
  <c r="F9471" i="110" s="1"/>
  <c r="F9472" i="110" s="1"/>
  <c r="F9473" i="110" s="1"/>
  <c r="F9474" i="110" s="1"/>
  <c r="F9475" i="110" s="1"/>
  <c r="F9476" i="110" s="1"/>
  <c r="F9477" i="110" s="1"/>
  <c r="F9478" i="110" s="1"/>
  <c r="F9479" i="110" s="1"/>
  <c r="F9480" i="110" s="1"/>
  <c r="F9481" i="110" s="1"/>
  <c r="F9482" i="110" s="1"/>
  <c r="F9483" i="110" s="1"/>
  <c r="F9484" i="110" s="1"/>
  <c r="F9485" i="110" s="1"/>
  <c r="F9486" i="110" s="1"/>
  <c r="F9487" i="110" s="1"/>
  <c r="F9488" i="110" s="1"/>
  <c r="F9489" i="110" s="1"/>
  <c r="F9490" i="110" s="1"/>
  <c r="F9491" i="110" s="1"/>
  <c r="F9492" i="110" s="1"/>
  <c r="F9493" i="110" s="1"/>
  <c r="F9494" i="110" s="1"/>
  <c r="F9495" i="110" s="1"/>
  <c r="F9496" i="110" s="1"/>
  <c r="F9497" i="110" s="1"/>
  <c r="F9498" i="110" s="1"/>
  <c r="F9499" i="110" s="1"/>
  <c r="F9500" i="110" s="1"/>
  <c r="F9501" i="110" s="1"/>
  <c r="F9502" i="110" s="1"/>
  <c r="F9503" i="110" s="1"/>
  <c r="F9504" i="110" s="1"/>
  <c r="F9505" i="110" s="1"/>
  <c r="F9506" i="110" s="1"/>
  <c r="F9507" i="110" s="1"/>
  <c r="F9508" i="110" s="1"/>
  <c r="F9509" i="110" s="1"/>
  <c r="F9510" i="110" s="1"/>
  <c r="F9511" i="110" s="1"/>
  <c r="F9512" i="110" s="1"/>
  <c r="F9513" i="110" s="1"/>
  <c r="F9514" i="110" s="1"/>
  <c r="F9515" i="110" s="1"/>
  <c r="F9516" i="110" s="1"/>
  <c r="F9517" i="110" s="1"/>
  <c r="F9518" i="110" s="1"/>
  <c r="F9519" i="110" s="1"/>
  <c r="F9520" i="110" s="1"/>
  <c r="F9521" i="110" s="1"/>
  <c r="F9522" i="110" s="1"/>
  <c r="F9523" i="110" s="1"/>
  <c r="F9524" i="110" s="1"/>
  <c r="F9525" i="110" s="1"/>
  <c r="F9526" i="110" s="1"/>
  <c r="F9527" i="110" s="1"/>
  <c r="F9528" i="110" s="1"/>
  <c r="F9529" i="110" s="1"/>
  <c r="F9530" i="110" s="1"/>
  <c r="F9531" i="110" s="1"/>
  <c r="F9532" i="110" s="1"/>
  <c r="F9533" i="110" s="1"/>
  <c r="F9534" i="110" s="1"/>
  <c r="F9535" i="110" s="1"/>
  <c r="F9536" i="110" s="1"/>
  <c r="F9537" i="110" s="1"/>
  <c r="F9538" i="110" s="1"/>
  <c r="F9539" i="110" s="1"/>
  <c r="F9540" i="110" s="1"/>
  <c r="F9541" i="110" s="1"/>
  <c r="F9542" i="110" s="1"/>
  <c r="F9543" i="110" s="1"/>
  <c r="F9544" i="110" s="1"/>
  <c r="F9545" i="110" s="1"/>
  <c r="F9546" i="110" s="1"/>
  <c r="F9547" i="110" s="1"/>
  <c r="F9548" i="110" s="1"/>
  <c r="F9549" i="110" s="1"/>
  <c r="F9550" i="110" s="1"/>
  <c r="F9551" i="110" s="1"/>
  <c r="F9552" i="110" s="1"/>
  <c r="F9553" i="110" s="1"/>
  <c r="F9554" i="110" s="1"/>
  <c r="F9555" i="110" s="1"/>
  <c r="F9556" i="110" s="1"/>
  <c r="F9557" i="110" s="1"/>
  <c r="F9558" i="110" s="1"/>
  <c r="F9559" i="110" s="1"/>
  <c r="F9560" i="110" s="1"/>
  <c r="F9561" i="110" s="1"/>
  <c r="F9562" i="110" s="1"/>
  <c r="F9563" i="110" s="1"/>
  <c r="F9564" i="110" s="1"/>
  <c r="F9565" i="110" s="1"/>
  <c r="F9566" i="110" s="1"/>
  <c r="F9567" i="110" s="1"/>
  <c r="F9568" i="110" s="1"/>
  <c r="F9569" i="110" s="1"/>
  <c r="F9570" i="110" s="1"/>
  <c r="F9571" i="110" s="1"/>
  <c r="F9572" i="110" s="1"/>
  <c r="F9573" i="110" s="1"/>
  <c r="F9574" i="110" s="1"/>
  <c r="F9575" i="110" s="1"/>
  <c r="F9576" i="110" s="1"/>
  <c r="F9577" i="110" s="1"/>
  <c r="F9578" i="110" s="1"/>
  <c r="F9579" i="110" s="1"/>
  <c r="F9580" i="110" s="1"/>
  <c r="F9581" i="110" s="1"/>
  <c r="F9582" i="110" s="1"/>
  <c r="F9583" i="110" s="1"/>
  <c r="F9584" i="110" s="1"/>
  <c r="F9585" i="110" s="1"/>
  <c r="F9586" i="110" s="1"/>
  <c r="F9587" i="110" s="1"/>
  <c r="F9588" i="110" s="1"/>
  <c r="F9589" i="110" s="1"/>
  <c r="F9590" i="110" s="1"/>
  <c r="F9591" i="110" s="1"/>
  <c r="F9592" i="110" s="1"/>
  <c r="F9593" i="110" s="1"/>
  <c r="F9594" i="110" s="1"/>
  <c r="F9595" i="110" s="1"/>
  <c r="F9596" i="110" s="1"/>
  <c r="F9597" i="110" s="1"/>
  <c r="F9598" i="110" s="1"/>
  <c r="F9599" i="110" s="1"/>
  <c r="F9600" i="110" s="1"/>
  <c r="F9601" i="110" s="1"/>
  <c r="F9602" i="110" s="1"/>
  <c r="F9603" i="110" s="1"/>
  <c r="F9604" i="110" s="1"/>
  <c r="F9605" i="110" s="1"/>
  <c r="F9606" i="110" s="1"/>
  <c r="F9607" i="110" s="1"/>
  <c r="F9608" i="110" s="1"/>
  <c r="F9609" i="110" s="1"/>
  <c r="F9610" i="110" s="1"/>
  <c r="F9611" i="110" s="1"/>
  <c r="F9612" i="110" s="1"/>
  <c r="F9613" i="110" s="1"/>
  <c r="F9614" i="110" s="1"/>
  <c r="F9615" i="110" s="1"/>
  <c r="F9616" i="110" s="1"/>
  <c r="F9617" i="110" s="1"/>
  <c r="F9618" i="110" s="1"/>
  <c r="F9619" i="110" s="1"/>
  <c r="F9620" i="110" s="1"/>
  <c r="F9621" i="110" s="1"/>
  <c r="F9622" i="110" s="1"/>
  <c r="F9623" i="110" s="1"/>
  <c r="F9624" i="110" s="1"/>
  <c r="F9625" i="110" s="1"/>
  <c r="F9626" i="110" s="1"/>
  <c r="F9627" i="110" s="1"/>
  <c r="F9628" i="110" s="1"/>
  <c r="F9629" i="110" s="1"/>
  <c r="F9630" i="110" s="1"/>
  <c r="F9631" i="110" s="1"/>
  <c r="F9632" i="110" s="1"/>
  <c r="F9633" i="110" s="1"/>
  <c r="F9634" i="110" s="1"/>
  <c r="F9635" i="110" s="1"/>
  <c r="F9636" i="110" s="1"/>
  <c r="F9637" i="110" s="1"/>
  <c r="F9638" i="110" s="1"/>
  <c r="F9639" i="110" s="1"/>
  <c r="F9640" i="110" s="1"/>
  <c r="F9641" i="110" s="1"/>
  <c r="F9642" i="110" s="1"/>
  <c r="F9643" i="110" s="1"/>
  <c r="F9644" i="110" s="1"/>
  <c r="F9645" i="110" s="1"/>
  <c r="F9646" i="110" s="1"/>
  <c r="F9647" i="110" s="1"/>
  <c r="F9648" i="110" s="1"/>
  <c r="F9649" i="110" s="1"/>
  <c r="F9650" i="110" s="1"/>
  <c r="F9651" i="110" s="1"/>
  <c r="F9652" i="110" s="1"/>
  <c r="F9653" i="110" s="1"/>
  <c r="F9654" i="110" s="1"/>
  <c r="F9655" i="110" s="1"/>
  <c r="F9656" i="110" s="1"/>
  <c r="F9657" i="110" s="1"/>
  <c r="F9658" i="110" s="1"/>
  <c r="F9659" i="110" s="1"/>
  <c r="F9660" i="110" s="1"/>
  <c r="F9661" i="110" s="1"/>
  <c r="F9662" i="110" s="1"/>
  <c r="F9663" i="110" s="1"/>
  <c r="F9664" i="110" s="1"/>
  <c r="F9665" i="110" s="1"/>
  <c r="F9666" i="110" s="1"/>
  <c r="F9667" i="110" s="1"/>
  <c r="F9668" i="110" s="1"/>
  <c r="F9669" i="110" s="1"/>
  <c r="F9670" i="110" s="1"/>
  <c r="F9671" i="110" s="1"/>
  <c r="F9672" i="110" s="1"/>
  <c r="F9673" i="110" s="1"/>
  <c r="F9674" i="110" s="1"/>
  <c r="F9675" i="110" s="1"/>
  <c r="F9676" i="110" s="1"/>
  <c r="F9677" i="110" s="1"/>
  <c r="F9678" i="110" s="1"/>
  <c r="F9679" i="110" s="1"/>
  <c r="F9680" i="110" s="1"/>
  <c r="F9681" i="110" s="1"/>
  <c r="F9682" i="110" s="1"/>
  <c r="F9683" i="110" s="1"/>
  <c r="F9684" i="110" s="1"/>
  <c r="F9685" i="110" s="1"/>
  <c r="F9686" i="110" s="1"/>
  <c r="F9687" i="110" s="1"/>
  <c r="F9688" i="110" s="1"/>
  <c r="F9689" i="110" s="1"/>
  <c r="F9690" i="110" s="1"/>
  <c r="F9691" i="110" s="1"/>
  <c r="F9692" i="110" s="1"/>
  <c r="F9693" i="110" s="1"/>
  <c r="F9694" i="110" s="1"/>
  <c r="F9695" i="110" s="1"/>
  <c r="F9696" i="110" s="1"/>
  <c r="F9697" i="110" s="1"/>
  <c r="F9698" i="110" s="1"/>
  <c r="F9699" i="110" s="1"/>
  <c r="F9700" i="110" s="1"/>
  <c r="F9701" i="110" s="1"/>
  <c r="F9702" i="110" s="1"/>
  <c r="F9703" i="110" s="1"/>
  <c r="F9704" i="110" s="1"/>
  <c r="F9705" i="110" s="1"/>
  <c r="F9706" i="110" s="1"/>
  <c r="F9707" i="110" s="1"/>
  <c r="F9708" i="110" s="1"/>
  <c r="F9709" i="110" s="1"/>
  <c r="F9710" i="110" s="1"/>
  <c r="F9711" i="110" s="1"/>
  <c r="F9712" i="110" s="1"/>
  <c r="F9713" i="110" s="1"/>
  <c r="F9714" i="110" s="1"/>
  <c r="F9715" i="110" s="1"/>
  <c r="F9716" i="110" s="1"/>
  <c r="F9717" i="110" s="1"/>
  <c r="F9718" i="110" s="1"/>
  <c r="F9719" i="110" s="1"/>
  <c r="F9720" i="110" s="1"/>
  <c r="F9721" i="110" s="1"/>
  <c r="F9722" i="110" s="1"/>
  <c r="F9723" i="110" s="1"/>
  <c r="F9724" i="110" s="1"/>
  <c r="F9725" i="110" s="1"/>
  <c r="F9726" i="110" s="1"/>
  <c r="F9727" i="110" s="1"/>
  <c r="F9728" i="110" s="1"/>
  <c r="F9729" i="110" s="1"/>
  <c r="F9730" i="110" s="1"/>
  <c r="F9731" i="110" s="1"/>
  <c r="F9732" i="110" s="1"/>
  <c r="F9733" i="110" s="1"/>
  <c r="F9734" i="110" s="1"/>
  <c r="F9735" i="110" s="1"/>
  <c r="F9736" i="110" s="1"/>
  <c r="F9737" i="110" s="1"/>
  <c r="F9738" i="110" s="1"/>
  <c r="F9739" i="110" s="1"/>
  <c r="F9740" i="110" s="1"/>
  <c r="F9741" i="110" s="1"/>
  <c r="F9742" i="110" s="1"/>
  <c r="F9743" i="110" s="1"/>
  <c r="F9744" i="110" s="1"/>
  <c r="F9745" i="110" s="1"/>
  <c r="F9746" i="110" s="1"/>
  <c r="F9747" i="110" s="1"/>
  <c r="F9748" i="110" s="1"/>
  <c r="F9749" i="110" s="1"/>
  <c r="F9750" i="110" s="1"/>
  <c r="F9751" i="110" s="1"/>
  <c r="F9752" i="110" s="1"/>
  <c r="F9753" i="110" s="1"/>
  <c r="F9754" i="110" s="1"/>
  <c r="F9755" i="110" s="1"/>
  <c r="F9756" i="110" s="1"/>
  <c r="F9757" i="110" s="1"/>
  <c r="F9758" i="110" s="1"/>
  <c r="F9759" i="110" s="1"/>
  <c r="F9760" i="110" s="1"/>
  <c r="F9761" i="110" s="1"/>
  <c r="F9762" i="110" s="1"/>
  <c r="F9763" i="110" s="1"/>
  <c r="F9764" i="110" s="1"/>
  <c r="F9765" i="110" s="1"/>
  <c r="F9766" i="110" s="1"/>
  <c r="F9767" i="110" s="1"/>
  <c r="F9768" i="110" s="1"/>
  <c r="F9769" i="110" s="1"/>
  <c r="F9770" i="110" s="1"/>
  <c r="F9771" i="110" s="1"/>
  <c r="F9772" i="110" s="1"/>
  <c r="F9773" i="110" s="1"/>
  <c r="F9774" i="110" s="1"/>
  <c r="F9775" i="110" s="1"/>
  <c r="F9776" i="110" s="1"/>
  <c r="F9777" i="110" s="1"/>
  <c r="F9778" i="110" s="1"/>
  <c r="F9779" i="110" s="1"/>
  <c r="F9780" i="110" s="1"/>
  <c r="F9781" i="110" s="1"/>
  <c r="F9782" i="110" s="1"/>
  <c r="F9783" i="110" s="1"/>
  <c r="F9784" i="110" s="1"/>
  <c r="F9785" i="110" s="1"/>
  <c r="F9786" i="110" s="1"/>
  <c r="F9787" i="110" s="1"/>
  <c r="F9788" i="110" s="1"/>
  <c r="F9789" i="110" s="1"/>
  <c r="F9790" i="110" s="1"/>
  <c r="F9791" i="110" s="1"/>
  <c r="F9792" i="110" s="1"/>
  <c r="F9793" i="110" s="1"/>
  <c r="F9794" i="110" s="1"/>
  <c r="F9795" i="110" s="1"/>
  <c r="F9796" i="110" s="1"/>
  <c r="F9797" i="110" s="1"/>
  <c r="F9798" i="110" s="1"/>
  <c r="F9799" i="110" s="1"/>
  <c r="F9800" i="110" s="1"/>
  <c r="F9801" i="110" s="1"/>
  <c r="F9802" i="110" s="1"/>
  <c r="F9803" i="110" s="1"/>
  <c r="F9804" i="110" s="1"/>
  <c r="F9805" i="110" s="1"/>
  <c r="F9806" i="110" s="1"/>
  <c r="F9807" i="110" s="1"/>
  <c r="F9808" i="110" s="1"/>
  <c r="F9809" i="110" s="1"/>
  <c r="F9810" i="110" s="1"/>
  <c r="F9811" i="110" s="1"/>
  <c r="F9812" i="110" s="1"/>
  <c r="F9813" i="110" s="1"/>
  <c r="F9814" i="110" s="1"/>
  <c r="F9815" i="110" s="1"/>
  <c r="F9816" i="110" s="1"/>
  <c r="F9817" i="110" s="1"/>
  <c r="F9818" i="110" s="1"/>
  <c r="F9819" i="110" s="1"/>
  <c r="F9820" i="110" s="1"/>
  <c r="F9821" i="110" s="1"/>
  <c r="F9822" i="110" s="1"/>
  <c r="F9823" i="110" s="1"/>
  <c r="F9824" i="110" s="1"/>
  <c r="F9825" i="110" s="1"/>
  <c r="F9826" i="110" s="1"/>
  <c r="F9827" i="110" s="1"/>
  <c r="F9828" i="110" s="1"/>
  <c r="F9829" i="110" s="1"/>
  <c r="F9830" i="110" s="1"/>
  <c r="F9831" i="110" s="1"/>
  <c r="F9832" i="110" s="1"/>
  <c r="F9833" i="110" s="1"/>
  <c r="F9834" i="110" s="1"/>
  <c r="F9835" i="110" s="1"/>
  <c r="F9836" i="110" s="1"/>
  <c r="F9837" i="110" s="1"/>
  <c r="F9838" i="110" s="1"/>
  <c r="F9839" i="110" s="1"/>
  <c r="F9840" i="110" s="1"/>
  <c r="F9841" i="110" s="1"/>
  <c r="F9842" i="110" s="1"/>
  <c r="F9843" i="110" s="1"/>
  <c r="F9844" i="110" s="1"/>
  <c r="F9845" i="110" s="1"/>
  <c r="F9846" i="110" s="1"/>
  <c r="F9847" i="110" s="1"/>
  <c r="F9848" i="110" s="1"/>
  <c r="F9849" i="110" s="1"/>
  <c r="F9850" i="110" s="1"/>
  <c r="F9851" i="110" s="1"/>
  <c r="F9852" i="110" s="1"/>
  <c r="F9853" i="110" s="1"/>
  <c r="F9854" i="110" s="1"/>
  <c r="F9855" i="110" s="1"/>
  <c r="F9856" i="110" s="1"/>
  <c r="F9857" i="110" s="1"/>
  <c r="F9858" i="110" s="1"/>
  <c r="F9859" i="110" s="1"/>
  <c r="F9860" i="110" s="1"/>
  <c r="F9861" i="110" s="1"/>
  <c r="F9862" i="110" s="1"/>
  <c r="F9863" i="110" s="1"/>
  <c r="F9864" i="110" s="1"/>
  <c r="F9865" i="110" s="1"/>
  <c r="F9866" i="110" s="1"/>
  <c r="F9867" i="110" s="1"/>
  <c r="F9868" i="110" s="1"/>
  <c r="F9869" i="110" s="1"/>
  <c r="F9870" i="110" s="1"/>
  <c r="F9871" i="110" s="1"/>
  <c r="F9872" i="110" s="1"/>
  <c r="F9873" i="110" s="1"/>
  <c r="F9874" i="110" s="1"/>
  <c r="F9875" i="110" s="1"/>
  <c r="F9876" i="110" s="1"/>
  <c r="F9877" i="110" s="1"/>
  <c r="F9878" i="110" s="1"/>
  <c r="F9879" i="110" s="1"/>
  <c r="F9880" i="110" s="1"/>
  <c r="F9881" i="110" s="1"/>
  <c r="F9882" i="110" s="1"/>
  <c r="F9883" i="110" s="1"/>
  <c r="F9884" i="110" s="1"/>
  <c r="F9885" i="110" s="1"/>
  <c r="F9886" i="110" s="1"/>
  <c r="F9887" i="110" s="1"/>
  <c r="F9888" i="110" s="1"/>
  <c r="F9889" i="110" s="1"/>
  <c r="F9890" i="110" s="1"/>
  <c r="F9891" i="110" s="1"/>
  <c r="F9892" i="110" s="1"/>
  <c r="F9893" i="110" s="1"/>
  <c r="F9894" i="110" s="1"/>
  <c r="F9895" i="110" s="1"/>
  <c r="F9896" i="110" s="1"/>
  <c r="F9897" i="110" s="1"/>
  <c r="F9898" i="110" s="1"/>
  <c r="F9899" i="110" s="1"/>
  <c r="F9900" i="110" s="1"/>
  <c r="F9901" i="110" s="1"/>
  <c r="F9902" i="110" s="1"/>
  <c r="F9903" i="110" s="1"/>
  <c r="F9904" i="110" s="1"/>
  <c r="F9905" i="110" s="1"/>
  <c r="F9906" i="110" s="1"/>
  <c r="F9907" i="110" s="1"/>
  <c r="F9908" i="110" s="1"/>
  <c r="F9909" i="110" s="1"/>
  <c r="F9910" i="110" s="1"/>
  <c r="F9911" i="110" s="1"/>
  <c r="F9912" i="110" s="1"/>
  <c r="F9913" i="110" s="1"/>
  <c r="F9914" i="110" s="1"/>
  <c r="F9915" i="110" s="1"/>
  <c r="F9916" i="110" s="1"/>
  <c r="F9917" i="110" s="1"/>
  <c r="F9918" i="110" s="1"/>
  <c r="F9919" i="110" s="1"/>
  <c r="F9920" i="110" s="1"/>
  <c r="F9921" i="110" s="1"/>
  <c r="F9922" i="110" s="1"/>
  <c r="F9923" i="110" s="1"/>
  <c r="F9924" i="110" s="1"/>
  <c r="F9925" i="110" s="1"/>
  <c r="F9926" i="110" s="1"/>
  <c r="F9927" i="110" s="1"/>
  <c r="F9928" i="110" s="1"/>
  <c r="F9929" i="110" s="1"/>
  <c r="F9930" i="110" s="1"/>
  <c r="F9931" i="110" s="1"/>
  <c r="F9932" i="110" s="1"/>
  <c r="F9933" i="110" s="1"/>
  <c r="F9934" i="110" s="1"/>
  <c r="F9935" i="110" s="1"/>
  <c r="F9936" i="110" s="1"/>
  <c r="F9937" i="110" s="1"/>
  <c r="F9938" i="110" s="1"/>
  <c r="F9939" i="110" s="1"/>
  <c r="F9940" i="110" s="1"/>
  <c r="F9941" i="110" s="1"/>
  <c r="F9942" i="110" s="1"/>
  <c r="F9943" i="110" s="1"/>
  <c r="F9944" i="110" s="1"/>
  <c r="F9945" i="110" s="1"/>
  <c r="F9946" i="110" s="1"/>
  <c r="F9947" i="110" s="1"/>
  <c r="F9948" i="110" s="1"/>
  <c r="F9949" i="110" s="1"/>
  <c r="F9950" i="110" s="1"/>
  <c r="F9951" i="110" s="1"/>
  <c r="F9952" i="110" s="1"/>
  <c r="F9953" i="110" s="1"/>
  <c r="F9954" i="110" s="1"/>
  <c r="F9955" i="110" s="1"/>
  <c r="F9956" i="110" s="1"/>
  <c r="F9957" i="110" s="1"/>
  <c r="F9958" i="110" s="1"/>
  <c r="F9959" i="110" s="1"/>
  <c r="F9960" i="110" s="1"/>
  <c r="F9961" i="110" s="1"/>
  <c r="F9962" i="110" s="1"/>
  <c r="F9963" i="110" s="1"/>
  <c r="F9964" i="110" s="1"/>
  <c r="F9965" i="110" s="1"/>
  <c r="F9966" i="110" s="1"/>
  <c r="F9967" i="110" s="1"/>
  <c r="F9968" i="110" s="1"/>
  <c r="F9969" i="110" s="1"/>
  <c r="F9970" i="110" s="1"/>
  <c r="F9971" i="110" s="1"/>
  <c r="F9972" i="110" s="1"/>
  <c r="F9973" i="110" s="1"/>
  <c r="F9974" i="110" s="1"/>
  <c r="F9975" i="110" s="1"/>
  <c r="F9976" i="110" s="1"/>
  <c r="F9977" i="110" s="1"/>
  <c r="F9978" i="110" s="1"/>
  <c r="F9979" i="110" s="1"/>
  <c r="F9980" i="110" s="1"/>
  <c r="F9981" i="110" s="1"/>
  <c r="F9982" i="110" s="1"/>
  <c r="F9983" i="110" s="1"/>
  <c r="F9984" i="110" s="1"/>
  <c r="F9985" i="110" s="1"/>
  <c r="F9986" i="110" s="1"/>
  <c r="F9987" i="110" s="1"/>
  <c r="F9988" i="110" s="1"/>
  <c r="F9989" i="110" s="1"/>
  <c r="F9990" i="110" s="1"/>
  <c r="F9991" i="110" s="1"/>
  <c r="F9992" i="110" s="1"/>
  <c r="F9993" i="110" s="1"/>
  <c r="F9994" i="110" s="1"/>
  <c r="F9995" i="110" s="1"/>
  <c r="F9996" i="110" s="1"/>
  <c r="F9997" i="110" s="1"/>
  <c r="F9998" i="110" s="1"/>
  <c r="F9999" i="110" s="1"/>
  <c r="F10000" i="110" s="1"/>
  <c r="F10001" i="110" s="1"/>
  <c r="F10002" i="110" s="1"/>
  <c r="F10003" i="110" s="1"/>
  <c r="F10004" i="110" s="1"/>
  <c r="F10005" i="110" s="1"/>
  <c r="F10006" i="110" s="1"/>
  <c r="F10007" i="110" s="1"/>
  <c r="F10008" i="110" s="1"/>
  <c r="F10009" i="110" s="1"/>
  <c r="F10010" i="110" s="1"/>
  <c r="F10011" i="110" s="1"/>
  <c r="F10012" i="110" s="1"/>
  <c r="F10013" i="110" s="1"/>
  <c r="F10014" i="110" s="1"/>
  <c r="F10015" i="110" s="1"/>
  <c r="F10016" i="110" s="1"/>
  <c r="F10017" i="110" s="1"/>
  <c r="F10018" i="110" s="1"/>
  <c r="F10019" i="110" s="1"/>
  <c r="F10020" i="110" s="1"/>
  <c r="F10021" i="110" s="1"/>
  <c r="F10022" i="110" s="1"/>
  <c r="F10023" i="110" s="1"/>
  <c r="F10024" i="110" s="1"/>
  <c r="F10025" i="110" s="1"/>
  <c r="F10026" i="110" s="1"/>
  <c r="F10027" i="110" s="1"/>
  <c r="F10028" i="110" s="1"/>
  <c r="F10029" i="110" s="1"/>
  <c r="F10030" i="110" s="1"/>
  <c r="F10031" i="110" s="1"/>
  <c r="F10032" i="110" s="1"/>
  <c r="F10033" i="110" s="1"/>
  <c r="F10034" i="110" s="1"/>
  <c r="F10035" i="110" s="1"/>
  <c r="F10036" i="110" s="1"/>
  <c r="F10037" i="110" s="1"/>
  <c r="F10038" i="110" s="1"/>
  <c r="F10039" i="110" s="1"/>
  <c r="F10040" i="110" s="1"/>
  <c r="F10041" i="110" s="1"/>
  <c r="F10042" i="110" s="1"/>
  <c r="F10043" i="110" s="1"/>
  <c r="F10044" i="110" s="1"/>
  <c r="F10045" i="110" s="1"/>
  <c r="F10046" i="110" s="1"/>
  <c r="F10047" i="110" s="1"/>
  <c r="F10048" i="110" s="1"/>
  <c r="F10049" i="110" s="1"/>
  <c r="F10050" i="110" s="1"/>
  <c r="F10051" i="110" s="1"/>
  <c r="F10052" i="110" s="1"/>
  <c r="F10053" i="110" s="1"/>
  <c r="F10054" i="110" s="1"/>
  <c r="F10055" i="110" s="1"/>
  <c r="F10056" i="110" s="1"/>
  <c r="F10057" i="110" s="1"/>
  <c r="F10058" i="110" s="1"/>
  <c r="F10059" i="110" s="1"/>
  <c r="F10060" i="110" s="1"/>
  <c r="F10061" i="110" s="1"/>
  <c r="F10062" i="110" s="1"/>
  <c r="F10063" i="110" s="1"/>
  <c r="F10064" i="110" s="1"/>
  <c r="F10065" i="110" s="1"/>
  <c r="F10066" i="110" s="1"/>
  <c r="F10067" i="110" s="1"/>
  <c r="F10068" i="110" s="1"/>
  <c r="F10069" i="110" s="1"/>
  <c r="F10070" i="110" s="1"/>
  <c r="F10071" i="110" s="1"/>
  <c r="F10072" i="110" s="1"/>
  <c r="F10073" i="110" s="1"/>
  <c r="F10074" i="110" s="1"/>
  <c r="F10075" i="110" s="1"/>
  <c r="F10076" i="110" s="1"/>
  <c r="F10077" i="110" s="1"/>
  <c r="F10078" i="110" s="1"/>
  <c r="F10079" i="110" s="1"/>
  <c r="F10080" i="110" s="1"/>
  <c r="F10081" i="110" s="1"/>
  <c r="F10082" i="110" s="1"/>
  <c r="F10083" i="110" s="1"/>
  <c r="F10084" i="110" s="1"/>
  <c r="F10085" i="110" s="1"/>
  <c r="F10086" i="110" s="1"/>
  <c r="F10087" i="110" s="1"/>
  <c r="F10088" i="110" s="1"/>
  <c r="F10089" i="110" s="1"/>
  <c r="F10090" i="110" s="1"/>
  <c r="F10091" i="110" s="1"/>
  <c r="F10092" i="110" s="1"/>
  <c r="F10093" i="110" s="1"/>
  <c r="F10094" i="110" s="1"/>
  <c r="F10095" i="110" s="1"/>
  <c r="F10096" i="110" s="1"/>
  <c r="F10097" i="110" s="1"/>
  <c r="F10098" i="110" s="1"/>
  <c r="F10099" i="110" s="1"/>
  <c r="F10100" i="110" s="1"/>
  <c r="F10101" i="110" s="1"/>
  <c r="F10102" i="110" s="1"/>
  <c r="F10103" i="110" s="1"/>
  <c r="F10104" i="110" s="1"/>
  <c r="F10105" i="110" s="1"/>
  <c r="F10106" i="110" s="1"/>
  <c r="F10107" i="110" s="1"/>
  <c r="F10108" i="110" s="1"/>
  <c r="F10109" i="110" s="1"/>
  <c r="F10110" i="110" s="1"/>
  <c r="F10111" i="110" s="1"/>
  <c r="F10112" i="110" s="1"/>
  <c r="F10113" i="110" s="1"/>
  <c r="F10114" i="110" s="1"/>
  <c r="F10115" i="110" s="1"/>
  <c r="F10116" i="110" s="1"/>
  <c r="F10117" i="110" s="1"/>
  <c r="F10118" i="110" s="1"/>
  <c r="F10119" i="110" s="1"/>
  <c r="F10120" i="110" s="1"/>
  <c r="F10121" i="110" s="1"/>
  <c r="F10122" i="110" s="1"/>
  <c r="F10123" i="110" s="1"/>
  <c r="F10124" i="110" s="1"/>
  <c r="F10125" i="110" s="1"/>
  <c r="F10126" i="110" s="1"/>
  <c r="F10127" i="110" s="1"/>
  <c r="F10128" i="110" s="1"/>
  <c r="F10129" i="110" s="1"/>
  <c r="F10130" i="110" s="1"/>
  <c r="F10131" i="110" s="1"/>
  <c r="F10132" i="110" s="1"/>
  <c r="F10133" i="110" s="1"/>
  <c r="F10134" i="110" s="1"/>
  <c r="F10135" i="110" s="1"/>
  <c r="F10136" i="110" s="1"/>
  <c r="F10137" i="110" s="1"/>
  <c r="F10138" i="110" s="1"/>
  <c r="F10139" i="110" s="1"/>
  <c r="F10140" i="110" s="1"/>
  <c r="F10141" i="110" s="1"/>
  <c r="F10142" i="110" s="1"/>
  <c r="F10143" i="110" s="1"/>
  <c r="F10144" i="110" s="1"/>
  <c r="F10145" i="110" s="1"/>
  <c r="F10146" i="110" s="1"/>
  <c r="F10147" i="110" s="1"/>
  <c r="F10148" i="110" s="1"/>
  <c r="F10149" i="110" s="1"/>
  <c r="F10150" i="110" s="1"/>
  <c r="F10151" i="110" s="1"/>
  <c r="F10152" i="110" s="1"/>
  <c r="F10153" i="110" s="1"/>
  <c r="F10154" i="110" s="1"/>
  <c r="F10155" i="110" s="1"/>
  <c r="F10156" i="110" s="1"/>
  <c r="F10157" i="110" s="1"/>
  <c r="F10158" i="110" s="1"/>
  <c r="F10159" i="110" s="1"/>
  <c r="F10160" i="110" s="1"/>
  <c r="F10161" i="110" s="1"/>
  <c r="F10162" i="110" s="1"/>
  <c r="F10163" i="110" s="1"/>
  <c r="F10164" i="110" s="1"/>
  <c r="F10165" i="110" s="1"/>
  <c r="F10166" i="110" s="1"/>
  <c r="F10167" i="110" s="1"/>
  <c r="F10168" i="110" s="1"/>
  <c r="F10169" i="110" s="1"/>
  <c r="F10170" i="110" s="1"/>
  <c r="F10171" i="110" s="1"/>
  <c r="F10172" i="110" s="1"/>
  <c r="F10173" i="110" s="1"/>
  <c r="F10174" i="110" s="1"/>
  <c r="F10175" i="110" s="1"/>
  <c r="F10176" i="110" s="1"/>
  <c r="F10177" i="110" s="1"/>
  <c r="F10178" i="110" s="1"/>
  <c r="F10179" i="110" s="1"/>
  <c r="F10180" i="110" s="1"/>
  <c r="F10181" i="110" s="1"/>
  <c r="F10182" i="110" s="1"/>
  <c r="F10183" i="110" s="1"/>
  <c r="F10184" i="110" s="1"/>
  <c r="F10185" i="110" s="1"/>
  <c r="F10186" i="110" s="1"/>
  <c r="F10187" i="110" s="1"/>
  <c r="F10188" i="110" s="1"/>
  <c r="F10189" i="110" s="1"/>
  <c r="F10190" i="110" s="1"/>
  <c r="F10191" i="110" s="1"/>
  <c r="F10192" i="110" s="1"/>
  <c r="F10193" i="110" s="1"/>
  <c r="F10194" i="110" s="1"/>
  <c r="F10195" i="110" s="1"/>
  <c r="F10196" i="110" s="1"/>
  <c r="F10197" i="110" s="1"/>
  <c r="F10198" i="110" s="1"/>
  <c r="F10199" i="110" s="1"/>
  <c r="F10200" i="110" s="1"/>
  <c r="F10201" i="110" s="1"/>
  <c r="F10202" i="110" s="1"/>
  <c r="F10203" i="110" s="1"/>
  <c r="F10204" i="110" s="1"/>
  <c r="F10205" i="110" s="1"/>
  <c r="F10206" i="110" s="1"/>
  <c r="F10207" i="110" s="1"/>
  <c r="F10208" i="110" s="1"/>
  <c r="F10209" i="110" s="1"/>
  <c r="F10210" i="110" s="1"/>
  <c r="F10211" i="110" s="1"/>
  <c r="F10212" i="110" s="1"/>
  <c r="F10213" i="110" s="1"/>
  <c r="F10214" i="110" s="1"/>
  <c r="F10215" i="110" s="1"/>
  <c r="F10216" i="110" s="1"/>
  <c r="F10217" i="110" s="1"/>
  <c r="F10218" i="110" s="1"/>
  <c r="F10219" i="110" s="1"/>
  <c r="F10220" i="110" s="1"/>
  <c r="F10221" i="110" s="1"/>
  <c r="F10222" i="110" s="1"/>
  <c r="F10223" i="110" s="1"/>
  <c r="F10224" i="110" s="1"/>
  <c r="F10225" i="110" s="1"/>
  <c r="F10226" i="110" s="1"/>
  <c r="F10227" i="110" s="1"/>
  <c r="F10228" i="110" s="1"/>
  <c r="F10229" i="110" s="1"/>
  <c r="F10230" i="110" s="1"/>
  <c r="F10231" i="110" s="1"/>
  <c r="F10232" i="110" s="1"/>
  <c r="F10233" i="110" s="1"/>
  <c r="F10234" i="110" s="1"/>
  <c r="F10235" i="110" s="1"/>
  <c r="F10236" i="110" s="1"/>
  <c r="F10237" i="110" s="1"/>
  <c r="F10238" i="110" s="1"/>
  <c r="F10239" i="110" s="1"/>
  <c r="F10240" i="110" s="1"/>
  <c r="F10241" i="110" s="1"/>
  <c r="F10242" i="110" s="1"/>
  <c r="F10243" i="110" s="1"/>
  <c r="F10244" i="110" s="1"/>
  <c r="F10245" i="110" s="1"/>
  <c r="F10246" i="110" s="1"/>
  <c r="F10247" i="110" s="1"/>
  <c r="F10248" i="110" s="1"/>
  <c r="F10249" i="110" s="1"/>
  <c r="F10250" i="110" s="1"/>
  <c r="F10251" i="110" s="1"/>
  <c r="F10252" i="110" s="1"/>
  <c r="F10253" i="110" s="1"/>
  <c r="F10254" i="110" s="1"/>
  <c r="F10255" i="110" s="1"/>
  <c r="F10256" i="110" s="1"/>
  <c r="F10257" i="110" s="1"/>
  <c r="F10258" i="110" s="1"/>
  <c r="F10259" i="110" s="1"/>
  <c r="F10260" i="110" s="1"/>
  <c r="F10261" i="110" s="1"/>
  <c r="F10262" i="110" s="1"/>
  <c r="F10263" i="110" s="1"/>
  <c r="F10264" i="110" s="1"/>
  <c r="F10265" i="110" s="1"/>
  <c r="F10266" i="110" s="1"/>
  <c r="F10267" i="110" s="1"/>
  <c r="F10268" i="110" s="1"/>
  <c r="F10269" i="110" s="1"/>
  <c r="F10270" i="110" s="1"/>
  <c r="F10271" i="110" s="1"/>
  <c r="F10272" i="110" s="1"/>
  <c r="F10273" i="110" s="1"/>
  <c r="F10274" i="110" s="1"/>
  <c r="F10275" i="110" s="1"/>
  <c r="F10276" i="110" s="1"/>
  <c r="F10277" i="110" s="1"/>
  <c r="F10278" i="110" s="1"/>
  <c r="F10279" i="110" s="1"/>
  <c r="F10280" i="110" s="1"/>
  <c r="F10281" i="110" s="1"/>
  <c r="F10282" i="110" s="1"/>
  <c r="F10283" i="110" s="1"/>
  <c r="F10284" i="110" s="1"/>
  <c r="F10285" i="110" s="1"/>
  <c r="F10286" i="110" s="1"/>
  <c r="F10287" i="110" s="1"/>
  <c r="F10288" i="110" s="1"/>
  <c r="F10289" i="110" s="1"/>
  <c r="F10290" i="110" s="1"/>
  <c r="F10291" i="110" s="1"/>
  <c r="F10292" i="110" s="1"/>
  <c r="F10293" i="110" s="1"/>
  <c r="F10294" i="110" s="1"/>
  <c r="F10295" i="110" s="1"/>
  <c r="F10296" i="110" s="1"/>
  <c r="F10297" i="110" s="1"/>
  <c r="F10298" i="110" s="1"/>
  <c r="F10299" i="110" s="1"/>
  <c r="F10300" i="110" s="1"/>
  <c r="F10301" i="110" s="1"/>
  <c r="F10302" i="110" s="1"/>
  <c r="F10303" i="110" s="1"/>
  <c r="F10304" i="110" s="1"/>
  <c r="F10305" i="110" s="1"/>
  <c r="F10306" i="110" s="1"/>
  <c r="F10307" i="110" s="1"/>
  <c r="F10308" i="110" s="1"/>
  <c r="F10309" i="110" s="1"/>
  <c r="F10310" i="110" s="1"/>
  <c r="F10311" i="110" s="1"/>
  <c r="F10312" i="110" s="1"/>
  <c r="F10313" i="110" s="1"/>
  <c r="F10314" i="110" s="1"/>
  <c r="F10315" i="110" s="1"/>
  <c r="F10316" i="110" s="1"/>
  <c r="F10317" i="110" s="1"/>
  <c r="F10318" i="110" s="1"/>
  <c r="F10319" i="110" s="1"/>
  <c r="F10320" i="110" s="1"/>
  <c r="F10321" i="110" s="1"/>
  <c r="F10322" i="110" s="1"/>
  <c r="F10323" i="110" s="1"/>
  <c r="F10324" i="110" s="1"/>
  <c r="F10325" i="110" s="1"/>
  <c r="F10326" i="110" s="1"/>
  <c r="F10327" i="110" s="1"/>
  <c r="F10328" i="110" s="1"/>
  <c r="F10329" i="110" s="1"/>
  <c r="F10330" i="110" s="1"/>
  <c r="F10331" i="110" s="1"/>
  <c r="F10332" i="110" s="1"/>
  <c r="F10333" i="110" s="1"/>
  <c r="F10334" i="110" s="1"/>
  <c r="F10335" i="110" s="1"/>
  <c r="F10336" i="110" s="1"/>
  <c r="F10337" i="110" s="1"/>
  <c r="F10338" i="110" s="1"/>
  <c r="F10339" i="110" s="1"/>
  <c r="F10340" i="110" s="1"/>
  <c r="F10341" i="110" s="1"/>
  <c r="F10342" i="110" s="1"/>
  <c r="F10343" i="110" s="1"/>
  <c r="F10344" i="110" s="1"/>
  <c r="F10345" i="110" s="1"/>
  <c r="F10346" i="110" s="1"/>
  <c r="F10347" i="110" s="1"/>
  <c r="F10348" i="110" s="1"/>
  <c r="F10349" i="110" s="1"/>
  <c r="F10350" i="110" s="1"/>
  <c r="F10351" i="110" s="1"/>
  <c r="F10352" i="110" s="1"/>
  <c r="F10353" i="110" s="1"/>
  <c r="F10354" i="110" s="1"/>
  <c r="F10355" i="110" s="1"/>
  <c r="F10356" i="110" s="1"/>
  <c r="F10357" i="110" s="1"/>
  <c r="F10358" i="110" s="1"/>
  <c r="F10359" i="110" s="1"/>
  <c r="F10360" i="110" s="1"/>
  <c r="F10361" i="110" s="1"/>
  <c r="F10362" i="110" s="1"/>
  <c r="F10363" i="110" s="1"/>
  <c r="F10364" i="110" s="1"/>
  <c r="F10365" i="110" s="1"/>
  <c r="F10366" i="110" s="1"/>
  <c r="F10367" i="110" s="1"/>
  <c r="F10368" i="110" s="1"/>
  <c r="F10369" i="110" s="1"/>
  <c r="F10370" i="110" s="1"/>
  <c r="F10371" i="110" s="1"/>
  <c r="F10372" i="110" s="1"/>
  <c r="F10373" i="110" s="1"/>
  <c r="F10374" i="110" s="1"/>
  <c r="F10375" i="110" s="1"/>
  <c r="F10376" i="110" s="1"/>
  <c r="F10377" i="110" s="1"/>
  <c r="F10378" i="110" s="1"/>
  <c r="F10379" i="110" s="1"/>
  <c r="F10380" i="110" s="1"/>
  <c r="F10381" i="110" s="1"/>
  <c r="F10382" i="110" s="1"/>
  <c r="F10383" i="110" s="1"/>
  <c r="F10384" i="110" s="1"/>
  <c r="F10385" i="110" s="1"/>
  <c r="F10386" i="110" s="1"/>
  <c r="F10387" i="110" s="1"/>
  <c r="F10388" i="110" s="1"/>
  <c r="F10389" i="110" s="1"/>
  <c r="F10390" i="110" s="1"/>
  <c r="F10391" i="110" s="1"/>
  <c r="F10392" i="110" s="1"/>
  <c r="F10393" i="110" s="1"/>
  <c r="F10394" i="110" s="1"/>
  <c r="F10395" i="110" s="1"/>
  <c r="F10396" i="110" s="1"/>
  <c r="F10397" i="110" s="1"/>
  <c r="F10398" i="110" s="1"/>
  <c r="F10399" i="110" s="1"/>
  <c r="F10400" i="110" s="1"/>
  <c r="F10401" i="110" s="1"/>
  <c r="F10402" i="110" s="1"/>
  <c r="F10403" i="110" s="1"/>
  <c r="F10404" i="110" s="1"/>
  <c r="F10405" i="110" s="1"/>
  <c r="F10406" i="110" s="1"/>
  <c r="F10407" i="110" s="1"/>
  <c r="F10408" i="110" s="1"/>
  <c r="F10409" i="110" s="1"/>
  <c r="F10410" i="110" s="1"/>
  <c r="F10411" i="110" s="1"/>
  <c r="F10412" i="110" s="1"/>
  <c r="F10413" i="110" s="1"/>
  <c r="F10414" i="110" s="1"/>
  <c r="F10415" i="110" s="1"/>
  <c r="F10416" i="110" s="1"/>
  <c r="F10417" i="110" s="1"/>
  <c r="F10418" i="110" s="1"/>
  <c r="F10419" i="110" s="1"/>
  <c r="F10420" i="110" s="1"/>
  <c r="F10421" i="110" s="1"/>
  <c r="F10422" i="110" s="1"/>
  <c r="F10423" i="110" s="1"/>
  <c r="F10424" i="110" s="1"/>
  <c r="F10425" i="110" s="1"/>
  <c r="F10426" i="110" s="1"/>
  <c r="F10427" i="110" s="1"/>
  <c r="F10428" i="110" s="1"/>
  <c r="F10429" i="110" s="1"/>
  <c r="F10430" i="110" s="1"/>
  <c r="F10431" i="110" s="1"/>
  <c r="F10432" i="110" s="1"/>
  <c r="F10433" i="110" s="1"/>
  <c r="F10434" i="110" s="1"/>
  <c r="F10435" i="110" s="1"/>
  <c r="F10436" i="110" s="1"/>
  <c r="F10437" i="110" s="1"/>
  <c r="F10438" i="110" s="1"/>
  <c r="F10439" i="110" s="1"/>
  <c r="F10440" i="110" s="1"/>
  <c r="F10441" i="110" s="1"/>
  <c r="F10442" i="110" s="1"/>
  <c r="F10443" i="110" s="1"/>
  <c r="F10444" i="110" s="1"/>
  <c r="F10445" i="110" s="1"/>
  <c r="F10446" i="110" s="1"/>
  <c r="F10447" i="110" s="1"/>
  <c r="F10448" i="110" s="1"/>
  <c r="F10449" i="110" s="1"/>
  <c r="F10450" i="110" s="1"/>
  <c r="F10451" i="110" s="1"/>
  <c r="F10452" i="110" s="1"/>
  <c r="F10453" i="110" s="1"/>
  <c r="F10454" i="110" s="1"/>
  <c r="F10455" i="110" s="1"/>
  <c r="F10456" i="110" s="1"/>
  <c r="F10457" i="110" s="1"/>
  <c r="F10458" i="110" s="1"/>
  <c r="F10459" i="110" s="1"/>
  <c r="F10460" i="110" s="1"/>
  <c r="F10461" i="110" s="1"/>
  <c r="F10462" i="110" s="1"/>
  <c r="F10463" i="110" s="1"/>
  <c r="F10464" i="110" s="1"/>
  <c r="F10465" i="110" s="1"/>
  <c r="F10466" i="110" s="1"/>
  <c r="F10467" i="110" s="1"/>
  <c r="F10468" i="110" s="1"/>
  <c r="F10469" i="110" s="1"/>
  <c r="F10470" i="110" s="1"/>
  <c r="F10471" i="110" s="1"/>
  <c r="F10472" i="110" s="1"/>
  <c r="F10473" i="110" s="1"/>
  <c r="F10474" i="110" s="1"/>
  <c r="F10475" i="110" s="1"/>
  <c r="F10476" i="110" s="1"/>
  <c r="F10477" i="110" s="1"/>
  <c r="F10478" i="110" s="1"/>
  <c r="F10479" i="110" s="1"/>
  <c r="F10480" i="110" s="1"/>
  <c r="F10481" i="110" s="1"/>
  <c r="F10482" i="110" s="1"/>
  <c r="F10483" i="110" s="1"/>
  <c r="F10484" i="110" s="1"/>
  <c r="F10485" i="110" s="1"/>
  <c r="F10486" i="110" s="1"/>
  <c r="F10487" i="110" s="1"/>
  <c r="F10488" i="110" s="1"/>
  <c r="F10489" i="110" s="1"/>
  <c r="F10490" i="110" s="1"/>
  <c r="F10491" i="110" s="1"/>
  <c r="F10492" i="110" s="1"/>
  <c r="F10493" i="110" s="1"/>
  <c r="F10494" i="110" s="1"/>
  <c r="F10495" i="110" s="1"/>
  <c r="F10496" i="110" s="1"/>
  <c r="F10497" i="110" s="1"/>
  <c r="F10498" i="110" s="1"/>
  <c r="F10499" i="110" s="1"/>
  <c r="F10500" i="110" s="1"/>
  <c r="F10501" i="110" s="1"/>
  <c r="F10502" i="110" s="1"/>
  <c r="F10503" i="110" s="1"/>
  <c r="F10504" i="110" s="1"/>
  <c r="F10505" i="110" s="1"/>
  <c r="F10506" i="110" s="1"/>
  <c r="F10507" i="110" s="1"/>
  <c r="F10508" i="110" s="1"/>
  <c r="F10509" i="110" s="1"/>
  <c r="F10510" i="110" s="1"/>
  <c r="F10511" i="110" s="1"/>
  <c r="F10512" i="110" s="1"/>
  <c r="F10513" i="110" s="1"/>
  <c r="F10514" i="110" s="1"/>
  <c r="F10515" i="110" s="1"/>
  <c r="F10516" i="110" s="1"/>
  <c r="F10517" i="110" s="1"/>
  <c r="F10518" i="110" s="1"/>
  <c r="F10519" i="110" s="1"/>
  <c r="F10520" i="110" s="1"/>
  <c r="F10521" i="110" s="1"/>
  <c r="F10522" i="110" s="1"/>
  <c r="F10523" i="110" s="1"/>
  <c r="F10524" i="110" s="1"/>
  <c r="F10525" i="110" s="1"/>
  <c r="F10526" i="110" s="1"/>
  <c r="F10527" i="110" s="1"/>
  <c r="F10528" i="110" s="1"/>
  <c r="F10529" i="110" s="1"/>
  <c r="F10530" i="110" s="1"/>
  <c r="F10531" i="110" s="1"/>
  <c r="F10532" i="110" s="1"/>
  <c r="F10533" i="110" s="1"/>
  <c r="F10534" i="110" s="1"/>
  <c r="F10535" i="110" s="1"/>
  <c r="F10536" i="110" s="1"/>
  <c r="F10537" i="110" s="1"/>
  <c r="F10538" i="110" s="1"/>
  <c r="F10539" i="110" s="1"/>
  <c r="F10540" i="110" s="1"/>
  <c r="F10541" i="110" s="1"/>
  <c r="F10542" i="110" s="1"/>
  <c r="F10543" i="110" s="1"/>
  <c r="F10544" i="110" s="1"/>
  <c r="F10545" i="110" s="1"/>
  <c r="F10546" i="110" s="1"/>
  <c r="F10547" i="110" s="1"/>
  <c r="F10548" i="110" s="1"/>
  <c r="F10549" i="110" s="1"/>
  <c r="F10550" i="110" s="1"/>
  <c r="F10551" i="110" s="1"/>
  <c r="F10552" i="110" s="1"/>
  <c r="F10553" i="110" s="1"/>
  <c r="F10554" i="110" s="1"/>
  <c r="F10555" i="110" s="1"/>
  <c r="F10556" i="110" s="1"/>
  <c r="F10557" i="110" s="1"/>
  <c r="F10558" i="110" s="1"/>
  <c r="F10559" i="110" s="1"/>
  <c r="F10560" i="110" s="1"/>
  <c r="F10561" i="110" s="1"/>
  <c r="F10562" i="110" s="1"/>
  <c r="F10563" i="110" s="1"/>
  <c r="F10564" i="110" s="1"/>
  <c r="F10565" i="110" s="1"/>
  <c r="F10566" i="110" s="1"/>
  <c r="F10567" i="110" s="1"/>
  <c r="F10568" i="110" s="1"/>
  <c r="F10569" i="110" s="1"/>
  <c r="F10570" i="110" s="1"/>
  <c r="F10571" i="110" s="1"/>
  <c r="F10572" i="110" s="1"/>
  <c r="F10573" i="110" s="1"/>
  <c r="F10574" i="110" s="1"/>
  <c r="F10575" i="110" s="1"/>
  <c r="F10576" i="110" s="1"/>
  <c r="F10577" i="110" s="1"/>
  <c r="F10578" i="110" s="1"/>
  <c r="F10579" i="110" s="1"/>
  <c r="F10580" i="110" s="1"/>
  <c r="F10581" i="110" s="1"/>
  <c r="F10582" i="110" s="1"/>
  <c r="F10583" i="110" s="1"/>
  <c r="F10584" i="110" s="1"/>
  <c r="F10585" i="110" s="1"/>
  <c r="F10586" i="110" s="1"/>
  <c r="F10587" i="110" s="1"/>
  <c r="F10588" i="110" s="1"/>
  <c r="F10589" i="110" s="1"/>
  <c r="F10590" i="110" s="1"/>
  <c r="F10591" i="110" s="1"/>
  <c r="F10592" i="110" s="1"/>
  <c r="F10593" i="110" s="1"/>
  <c r="F10594" i="110" s="1"/>
  <c r="F10595" i="110" s="1"/>
  <c r="F10596" i="110" s="1"/>
  <c r="F10597" i="110" s="1"/>
  <c r="F10598" i="110" s="1"/>
  <c r="F10599" i="110" s="1"/>
  <c r="F10600" i="110" s="1"/>
  <c r="F10601" i="110" s="1"/>
  <c r="F10602" i="110" s="1"/>
  <c r="F10603" i="110" s="1"/>
  <c r="F10604" i="110" s="1"/>
  <c r="F10605" i="110" s="1"/>
  <c r="F10606" i="110" s="1"/>
  <c r="F10607" i="110" s="1"/>
  <c r="F10608" i="110" s="1"/>
  <c r="F10609" i="110" s="1"/>
  <c r="F10610" i="110" s="1"/>
  <c r="F10611" i="110" s="1"/>
  <c r="F10612" i="110" s="1"/>
  <c r="F10613" i="110" s="1"/>
  <c r="F10614" i="110" s="1"/>
  <c r="F10615" i="110" s="1"/>
  <c r="F10616" i="110" s="1"/>
  <c r="F10617" i="110" s="1"/>
  <c r="F10618" i="110" s="1"/>
  <c r="F10619" i="110" s="1"/>
  <c r="F10620" i="110" s="1"/>
  <c r="F10621" i="110" s="1"/>
  <c r="F10622" i="110" s="1"/>
  <c r="F10623" i="110" s="1"/>
  <c r="F10624" i="110" s="1"/>
  <c r="F10625" i="110" s="1"/>
  <c r="F10626" i="110" s="1"/>
  <c r="F10627" i="110" s="1"/>
  <c r="F10628" i="110" s="1"/>
  <c r="F10629" i="110" s="1"/>
  <c r="F10630" i="110" s="1"/>
  <c r="F10631" i="110" s="1"/>
  <c r="F10632" i="110" s="1"/>
  <c r="F10633" i="110" s="1"/>
  <c r="F10634" i="110" s="1"/>
  <c r="F10635" i="110" s="1"/>
  <c r="F10636" i="110" s="1"/>
  <c r="F10637" i="110" s="1"/>
  <c r="F10638" i="110" s="1"/>
  <c r="F10639" i="110" s="1"/>
  <c r="F10640" i="110" s="1"/>
  <c r="F10641" i="110" s="1"/>
  <c r="F10642" i="110" s="1"/>
  <c r="F10643" i="110" s="1"/>
  <c r="F10644" i="110" s="1"/>
  <c r="F10645" i="110" s="1"/>
  <c r="F10646" i="110" s="1"/>
  <c r="F10647" i="110" s="1"/>
  <c r="F10648" i="110" s="1"/>
  <c r="F10649" i="110" s="1"/>
  <c r="F10650" i="110" s="1"/>
  <c r="F10651" i="110" s="1"/>
  <c r="F10652" i="110" s="1"/>
  <c r="F10653" i="110" s="1"/>
  <c r="F10654" i="110" s="1"/>
  <c r="F10655" i="110" s="1"/>
  <c r="F10656" i="110" s="1"/>
  <c r="F10657" i="110" s="1"/>
  <c r="F10658" i="110" s="1"/>
  <c r="F10659" i="110" s="1"/>
  <c r="F10660" i="110" s="1"/>
  <c r="F10661" i="110" s="1"/>
  <c r="F10662" i="110" s="1"/>
  <c r="F10663" i="110" s="1"/>
  <c r="F10664" i="110" s="1"/>
  <c r="F10665" i="110" s="1"/>
  <c r="F10666" i="110" s="1"/>
  <c r="F10667" i="110" s="1"/>
  <c r="F10668" i="110" s="1"/>
  <c r="F10669" i="110" s="1"/>
  <c r="F10670" i="110" s="1"/>
  <c r="F10671" i="110" s="1"/>
  <c r="F10672" i="110" s="1"/>
  <c r="F10673" i="110" s="1"/>
  <c r="F10674" i="110" s="1"/>
  <c r="F10675" i="110" s="1"/>
  <c r="F10676" i="110" s="1"/>
  <c r="F10677" i="110" s="1"/>
  <c r="F10678" i="110" s="1"/>
  <c r="F10679" i="110" s="1"/>
  <c r="F10680" i="110" s="1"/>
  <c r="F10681" i="110" s="1"/>
  <c r="F10682" i="110" s="1"/>
  <c r="F10683" i="110" s="1"/>
  <c r="F10684" i="110" s="1"/>
  <c r="F10685" i="110" s="1"/>
  <c r="F10686" i="110" s="1"/>
  <c r="F10687" i="110" s="1"/>
  <c r="F10688" i="110" s="1"/>
  <c r="F10689" i="110" s="1"/>
  <c r="F10690" i="110" s="1"/>
  <c r="F10691" i="110" s="1"/>
  <c r="F10692" i="110" s="1"/>
  <c r="F10693" i="110" s="1"/>
  <c r="F10694" i="110" s="1"/>
  <c r="F10695" i="110" s="1"/>
  <c r="F10696" i="110" s="1"/>
  <c r="F10697" i="110" s="1"/>
  <c r="F10698" i="110" s="1"/>
  <c r="F10699" i="110" s="1"/>
  <c r="F10700" i="110" s="1"/>
  <c r="F10701" i="110" s="1"/>
  <c r="F10702" i="110" s="1"/>
  <c r="F10703" i="110" s="1"/>
  <c r="F10704" i="110" s="1"/>
  <c r="F10705" i="110" s="1"/>
  <c r="F10706" i="110" s="1"/>
  <c r="F10707" i="110" s="1"/>
  <c r="F10708" i="110" s="1"/>
  <c r="F10709" i="110" s="1"/>
  <c r="F10710" i="110" s="1"/>
  <c r="F10711" i="110" s="1"/>
  <c r="F10712" i="110" s="1"/>
  <c r="F10713" i="110" s="1"/>
  <c r="F10714" i="110" s="1"/>
  <c r="F10715" i="110" s="1"/>
  <c r="F10716" i="110" s="1"/>
  <c r="F10717" i="110" s="1"/>
  <c r="F10718" i="110" s="1"/>
  <c r="F10719" i="110" s="1"/>
  <c r="F10720" i="110" s="1"/>
  <c r="F10721" i="110" s="1"/>
  <c r="F10722" i="110" s="1"/>
  <c r="F10723" i="110" s="1"/>
  <c r="F10724" i="110" s="1"/>
  <c r="F10725" i="110" s="1"/>
  <c r="F10726" i="110" s="1"/>
  <c r="F10727" i="110" s="1"/>
  <c r="F10728" i="110" s="1"/>
  <c r="F10729" i="110" s="1"/>
  <c r="F10730" i="110" s="1"/>
  <c r="F10731" i="110" s="1"/>
  <c r="F10732" i="110" s="1"/>
  <c r="F10733" i="110" s="1"/>
  <c r="F10734" i="110" s="1"/>
  <c r="F10735" i="110" s="1"/>
  <c r="F10736" i="110" s="1"/>
  <c r="F10737" i="110" s="1"/>
  <c r="F10738" i="110" s="1"/>
  <c r="F10739" i="110" s="1"/>
  <c r="F10740" i="110" s="1"/>
  <c r="F10741" i="110" s="1"/>
  <c r="F10742" i="110" s="1"/>
  <c r="F10743" i="110" s="1"/>
  <c r="F10744" i="110" s="1"/>
  <c r="F10745" i="110" s="1"/>
  <c r="F10746" i="110" s="1"/>
  <c r="F10747" i="110" s="1"/>
  <c r="F10748" i="110" s="1"/>
  <c r="F10749" i="110" s="1"/>
  <c r="F10750" i="110" s="1"/>
  <c r="F10751" i="110" s="1"/>
  <c r="F10752" i="110" s="1"/>
  <c r="F10753" i="110" s="1"/>
  <c r="F10754" i="110" s="1"/>
  <c r="F10755" i="110" s="1"/>
  <c r="F10756" i="110" s="1"/>
  <c r="F10757" i="110" s="1"/>
  <c r="F10758" i="110" s="1"/>
  <c r="F10759" i="110" s="1"/>
  <c r="F10760" i="110" s="1"/>
  <c r="F10761" i="110" s="1"/>
  <c r="F10762" i="110" s="1"/>
  <c r="F10763" i="110" s="1"/>
  <c r="F10764" i="110" s="1"/>
  <c r="F10765" i="110" s="1"/>
  <c r="F10766" i="110" s="1"/>
  <c r="F10767" i="110" s="1"/>
  <c r="F10768" i="110" s="1"/>
  <c r="F10769" i="110" s="1"/>
  <c r="F10770" i="110" s="1"/>
  <c r="F10771" i="110" s="1"/>
  <c r="F10772" i="110" s="1"/>
  <c r="F10773" i="110" s="1"/>
  <c r="F10774" i="110" s="1"/>
  <c r="F10775" i="110" s="1"/>
  <c r="F10776" i="110" s="1"/>
  <c r="F10777" i="110" s="1"/>
  <c r="F10778" i="110" s="1"/>
  <c r="F10779" i="110" s="1"/>
  <c r="F10780" i="110" s="1"/>
  <c r="F10781" i="110" s="1"/>
  <c r="F10782" i="110" s="1"/>
  <c r="F10783" i="110" s="1"/>
  <c r="F10784" i="110" s="1"/>
  <c r="F10785" i="110" s="1"/>
  <c r="F10786" i="110" s="1"/>
  <c r="F10787" i="110" s="1"/>
  <c r="F10788" i="110" s="1"/>
  <c r="F10789" i="110" s="1"/>
  <c r="F10790" i="110" s="1"/>
  <c r="F10791" i="110" s="1"/>
  <c r="F10792" i="110" s="1"/>
  <c r="F10793" i="110" s="1"/>
  <c r="F10794" i="110" s="1"/>
  <c r="F10795" i="110" s="1"/>
  <c r="F10796" i="110" s="1"/>
  <c r="F10797" i="110" s="1"/>
  <c r="F10798" i="110" s="1"/>
  <c r="F10799" i="110" s="1"/>
  <c r="F10800" i="110" s="1"/>
  <c r="F10801" i="110" s="1"/>
  <c r="F10802" i="110" s="1"/>
  <c r="F10803" i="110" s="1"/>
  <c r="F10804" i="110" s="1"/>
  <c r="F10805" i="110" s="1"/>
  <c r="F10806" i="110" s="1"/>
  <c r="F10807" i="110" s="1"/>
  <c r="F10808" i="110" s="1"/>
  <c r="F10809" i="110" s="1"/>
  <c r="F10810" i="110" s="1"/>
  <c r="F10811" i="110" s="1"/>
  <c r="F10812" i="110" s="1"/>
  <c r="F10813" i="110" s="1"/>
  <c r="F10814" i="110" s="1"/>
  <c r="F10815" i="110" s="1"/>
  <c r="F10816" i="110" s="1"/>
  <c r="F10817" i="110" s="1"/>
  <c r="F10818" i="110" s="1"/>
  <c r="F10819" i="110" s="1"/>
  <c r="F10820" i="110" s="1"/>
  <c r="F10821" i="110" s="1"/>
  <c r="F10822" i="110" s="1"/>
  <c r="F10823" i="110" s="1"/>
  <c r="F10824" i="110" s="1"/>
  <c r="F10825" i="110" s="1"/>
  <c r="F10826" i="110" s="1"/>
  <c r="F10827" i="110" s="1"/>
  <c r="F10828" i="110" s="1"/>
  <c r="F10829" i="110" s="1"/>
  <c r="F10830" i="110" s="1"/>
  <c r="F10831" i="110" s="1"/>
  <c r="F10832" i="110" s="1"/>
  <c r="F10833" i="110" s="1"/>
  <c r="F10834" i="110" s="1"/>
  <c r="F10835" i="110" s="1"/>
  <c r="F10836" i="110" s="1"/>
  <c r="F10837" i="110" s="1"/>
  <c r="F10838" i="110" s="1"/>
  <c r="F10839" i="110" s="1"/>
  <c r="F10840" i="110" s="1"/>
  <c r="F10841" i="110" s="1"/>
  <c r="F10842" i="110" s="1"/>
  <c r="F10843" i="110" s="1"/>
  <c r="F10844" i="110" s="1"/>
  <c r="F10845" i="110" s="1"/>
  <c r="F10846" i="110" s="1"/>
  <c r="F10847" i="110" s="1"/>
  <c r="F10848" i="110" s="1"/>
  <c r="F10849" i="110" s="1"/>
  <c r="F10850" i="110" s="1"/>
  <c r="F10851" i="110" s="1"/>
  <c r="F10852" i="110" s="1"/>
  <c r="F10853" i="110" s="1"/>
  <c r="F10854" i="110" s="1"/>
  <c r="F10855" i="110" s="1"/>
  <c r="F10856" i="110" s="1"/>
  <c r="F10857" i="110" s="1"/>
  <c r="F10858" i="110" s="1"/>
  <c r="F10859" i="110" s="1"/>
  <c r="F10860" i="110" s="1"/>
  <c r="F10861" i="110" s="1"/>
  <c r="F10862" i="110" s="1"/>
  <c r="F10863" i="110" s="1"/>
  <c r="F10864" i="110" s="1"/>
  <c r="F10865" i="110" s="1"/>
  <c r="F10866" i="110" s="1"/>
  <c r="F10867" i="110" s="1"/>
  <c r="F10868" i="110" s="1"/>
  <c r="F10869" i="110" s="1"/>
  <c r="F10870" i="110" s="1"/>
  <c r="F10871" i="110" s="1"/>
  <c r="F10872" i="110" s="1"/>
  <c r="F10873" i="110" s="1"/>
  <c r="F10874" i="110" s="1"/>
  <c r="F10875" i="110" s="1"/>
  <c r="F10876" i="110" s="1"/>
  <c r="F10877" i="110" s="1"/>
  <c r="F10878" i="110" s="1"/>
  <c r="F10879" i="110" s="1"/>
  <c r="F10880" i="110" s="1"/>
  <c r="F10881" i="110" s="1"/>
  <c r="F10882" i="110" s="1"/>
  <c r="F10883" i="110" s="1"/>
  <c r="F10884" i="110" s="1"/>
  <c r="F10885" i="110" s="1"/>
  <c r="F10886" i="110" s="1"/>
  <c r="F10887" i="110" s="1"/>
  <c r="F10888" i="110" s="1"/>
  <c r="F10889" i="110" s="1"/>
  <c r="F10890" i="110" s="1"/>
  <c r="F10891" i="110" s="1"/>
  <c r="F10892" i="110" s="1"/>
  <c r="F10893" i="110" s="1"/>
  <c r="F10894" i="110" s="1"/>
  <c r="F10895" i="110" s="1"/>
  <c r="F10896" i="110" s="1"/>
  <c r="F10897" i="110" s="1"/>
  <c r="F10898" i="110" s="1"/>
  <c r="F10899" i="110" s="1"/>
  <c r="F10900" i="110" s="1"/>
  <c r="F10901" i="110" s="1"/>
  <c r="F10902" i="110" s="1"/>
  <c r="F10903" i="110" s="1"/>
  <c r="F10904" i="110" s="1"/>
  <c r="F10905" i="110" s="1"/>
  <c r="F10906" i="110" s="1"/>
  <c r="F10907" i="110" s="1"/>
  <c r="F10908" i="110" s="1"/>
  <c r="F10909" i="110" s="1"/>
  <c r="F10910" i="110" s="1"/>
  <c r="F10911" i="110" s="1"/>
  <c r="F10912" i="110" s="1"/>
  <c r="F10913" i="110" s="1"/>
  <c r="F10914" i="110" s="1"/>
  <c r="F10915" i="110" s="1"/>
  <c r="F10916" i="110" s="1"/>
  <c r="F10917" i="110" s="1"/>
  <c r="F10918" i="110" s="1"/>
  <c r="F10919" i="110" s="1"/>
  <c r="F10920" i="110" s="1"/>
  <c r="F10921" i="110" s="1"/>
  <c r="F10922" i="110" s="1"/>
  <c r="F10923" i="110" s="1"/>
  <c r="F10924" i="110" s="1"/>
  <c r="F10925" i="110" s="1"/>
  <c r="F10926" i="110" s="1"/>
  <c r="F10927" i="110" s="1"/>
  <c r="F10928" i="110" s="1"/>
  <c r="F10929" i="110" s="1"/>
  <c r="F10930" i="110" s="1"/>
  <c r="F10931" i="110" s="1"/>
  <c r="F10932" i="110" s="1"/>
  <c r="F10933" i="110" s="1"/>
  <c r="F10934" i="110" s="1"/>
  <c r="F10935" i="110" s="1"/>
  <c r="F10936" i="110" s="1"/>
  <c r="F10937" i="110" s="1"/>
  <c r="F10938" i="110" s="1"/>
  <c r="F10939" i="110" s="1"/>
  <c r="F10940" i="110" s="1"/>
  <c r="F10941" i="110" s="1"/>
  <c r="F10942" i="110" s="1"/>
  <c r="F10943" i="110" s="1"/>
  <c r="F10944" i="110" s="1"/>
  <c r="F10945" i="110" s="1"/>
  <c r="F10946" i="110" s="1"/>
  <c r="F10947" i="110" s="1"/>
  <c r="F10948" i="110" s="1"/>
  <c r="F10949" i="110" s="1"/>
  <c r="F10950" i="110" s="1"/>
  <c r="F10951" i="110" s="1"/>
  <c r="F10952" i="110" s="1"/>
  <c r="F10953" i="110" s="1"/>
  <c r="F10954" i="110" s="1"/>
  <c r="F10955" i="110" s="1"/>
  <c r="F10956" i="110" s="1"/>
  <c r="F10957" i="110" s="1"/>
  <c r="F10958" i="110" s="1"/>
  <c r="F10959" i="110" s="1"/>
  <c r="F10960" i="110" s="1"/>
  <c r="F10961" i="110" s="1"/>
  <c r="F10962" i="110" s="1"/>
  <c r="F10963" i="110" s="1"/>
  <c r="F10964" i="110" s="1"/>
  <c r="F10965" i="110" s="1"/>
  <c r="F10966" i="110" s="1"/>
  <c r="F10967" i="110" s="1"/>
  <c r="F10968" i="110" s="1"/>
  <c r="F10969" i="110" s="1"/>
  <c r="F10970" i="110" s="1"/>
  <c r="F10971" i="110" s="1"/>
  <c r="F10972" i="110" s="1"/>
  <c r="F10973" i="110" s="1"/>
  <c r="F10974" i="110" s="1"/>
  <c r="F10975" i="110" s="1"/>
  <c r="F10976" i="110" s="1"/>
  <c r="F10977" i="110" s="1"/>
  <c r="F10978" i="110" s="1"/>
  <c r="F10979" i="110" s="1"/>
  <c r="F10980" i="110" s="1"/>
  <c r="F10981" i="110" s="1"/>
  <c r="F10982" i="110" s="1"/>
  <c r="F10983" i="110" s="1"/>
  <c r="F10984" i="110" s="1"/>
  <c r="F10985" i="110" s="1"/>
  <c r="F10986" i="110" s="1"/>
  <c r="F10987" i="110" s="1"/>
  <c r="F10988" i="110" s="1"/>
  <c r="F10989" i="110" s="1"/>
  <c r="F10990" i="110" s="1"/>
  <c r="F10991" i="110" s="1"/>
  <c r="F10992" i="110" s="1"/>
  <c r="F10993" i="110" s="1"/>
  <c r="F10994" i="110" s="1"/>
  <c r="F10995" i="110" s="1"/>
  <c r="F10996" i="110" s="1"/>
  <c r="F10997" i="110" s="1"/>
  <c r="F10998" i="110" s="1"/>
  <c r="F10999" i="110" s="1"/>
  <c r="F11000" i="110" s="1"/>
  <c r="F11001" i="110" s="1"/>
  <c r="F11002" i="110" s="1"/>
  <c r="F11003" i="110" s="1"/>
  <c r="F11004" i="110" s="1"/>
  <c r="F11005" i="110" s="1"/>
  <c r="F11006" i="110" s="1"/>
  <c r="F11007" i="110" s="1"/>
  <c r="F11008" i="110" s="1"/>
  <c r="F11009" i="110" s="1"/>
  <c r="F11010" i="110" s="1"/>
  <c r="F11011" i="110" s="1"/>
  <c r="F11012" i="110" s="1"/>
  <c r="F11013" i="110" s="1"/>
  <c r="F11014" i="110" s="1"/>
  <c r="F11015" i="110" s="1"/>
  <c r="F11016" i="110" s="1"/>
  <c r="F11017" i="110" s="1"/>
  <c r="F11018" i="110" s="1"/>
  <c r="F11019" i="110" s="1"/>
  <c r="F11020" i="110" s="1"/>
  <c r="F11021" i="110" s="1"/>
  <c r="F11022" i="110" s="1"/>
  <c r="F11023" i="110" s="1"/>
  <c r="F11024" i="110" s="1"/>
  <c r="F11025" i="110" s="1"/>
  <c r="F11026" i="110" s="1"/>
  <c r="F11027" i="110" s="1"/>
  <c r="F11028" i="110" s="1"/>
  <c r="F11029" i="110" s="1"/>
  <c r="F11030" i="110" s="1"/>
  <c r="F11031" i="110" s="1"/>
  <c r="F11032" i="110" s="1"/>
  <c r="F11033" i="110" s="1"/>
  <c r="F11034" i="110" s="1"/>
  <c r="F11035" i="110" s="1"/>
  <c r="F11036" i="110" s="1"/>
  <c r="F11037" i="110" s="1"/>
  <c r="F11038" i="110" s="1"/>
  <c r="F11039" i="110" s="1"/>
  <c r="F11040" i="110" s="1"/>
  <c r="F11041" i="110" s="1"/>
  <c r="F11042" i="110" s="1"/>
  <c r="F11043" i="110" s="1"/>
  <c r="F11044" i="110" s="1"/>
  <c r="F11045" i="110" s="1"/>
  <c r="F11046" i="110" s="1"/>
  <c r="F11047" i="110" s="1"/>
  <c r="F11048" i="110" s="1"/>
  <c r="F11049" i="110" s="1"/>
  <c r="F11050" i="110" s="1"/>
  <c r="F11051" i="110" s="1"/>
  <c r="F11052" i="110" s="1"/>
  <c r="F11053" i="110" s="1"/>
  <c r="F11054" i="110" s="1"/>
  <c r="F11055" i="110" s="1"/>
  <c r="F11056" i="110" s="1"/>
  <c r="F11057" i="110" s="1"/>
  <c r="F11058" i="110" s="1"/>
  <c r="F11059" i="110" s="1"/>
  <c r="F11060" i="110" s="1"/>
  <c r="F11061" i="110" s="1"/>
  <c r="F11062" i="110" s="1"/>
  <c r="F11063" i="110" s="1"/>
  <c r="F11064" i="110" s="1"/>
  <c r="F11065" i="110" s="1"/>
  <c r="F11066" i="110" s="1"/>
  <c r="F11067" i="110" s="1"/>
  <c r="F11068" i="110" s="1"/>
  <c r="F11069" i="110" s="1"/>
  <c r="F11070" i="110" s="1"/>
  <c r="F11071" i="110" s="1"/>
  <c r="F11072" i="110" s="1"/>
  <c r="F11073" i="110" s="1"/>
  <c r="F11074" i="110" s="1"/>
  <c r="F11075" i="110" s="1"/>
  <c r="F11076" i="110" s="1"/>
  <c r="F11077" i="110" s="1"/>
  <c r="F11078" i="110" s="1"/>
  <c r="F11079" i="110" s="1"/>
  <c r="F11080" i="110" s="1"/>
  <c r="F11081" i="110" s="1"/>
  <c r="F11082" i="110" s="1"/>
  <c r="F11083" i="110" s="1"/>
  <c r="F11084" i="110" s="1"/>
  <c r="F11085" i="110" s="1"/>
  <c r="F11086" i="110" s="1"/>
  <c r="F11087" i="110" s="1"/>
  <c r="F11088" i="110" s="1"/>
  <c r="F11089" i="110" s="1"/>
  <c r="F11090" i="110" s="1"/>
  <c r="F11091" i="110" s="1"/>
  <c r="F11092" i="110" s="1"/>
  <c r="F11093" i="110" s="1"/>
  <c r="F11094" i="110" s="1"/>
  <c r="F11095" i="110" s="1"/>
  <c r="F11096" i="110" s="1"/>
  <c r="F11097" i="110" s="1"/>
  <c r="F11098" i="110" s="1"/>
  <c r="F11099" i="110" s="1"/>
  <c r="F11100" i="110" s="1"/>
  <c r="F11101" i="110" s="1"/>
  <c r="F11102" i="110" s="1"/>
  <c r="F11103" i="110" s="1"/>
  <c r="F11104" i="110" s="1"/>
  <c r="F11105" i="110" s="1"/>
  <c r="F11106" i="110" s="1"/>
  <c r="F11107" i="110" s="1"/>
  <c r="F11108" i="110" s="1"/>
  <c r="F11109" i="110" s="1"/>
  <c r="F11110" i="110" s="1"/>
  <c r="F11111" i="110" s="1"/>
  <c r="F11112" i="110" s="1"/>
  <c r="F11113" i="110" s="1"/>
  <c r="F11114" i="110" s="1"/>
  <c r="F11115" i="110" s="1"/>
  <c r="F11116" i="110" s="1"/>
  <c r="F11117" i="110" s="1"/>
  <c r="F11118" i="110" s="1"/>
  <c r="F11119" i="110" s="1"/>
  <c r="F11120" i="110" s="1"/>
  <c r="F11121" i="110" s="1"/>
  <c r="F11122" i="110" s="1"/>
  <c r="F11123" i="110" s="1"/>
  <c r="F11124" i="110" s="1"/>
  <c r="F11125" i="110" s="1"/>
  <c r="F11126" i="110" s="1"/>
  <c r="F11127" i="110" s="1"/>
  <c r="F11128" i="110" s="1"/>
  <c r="F11129" i="110" s="1"/>
  <c r="F11130" i="110" s="1"/>
  <c r="F11131" i="110" s="1"/>
  <c r="F11132" i="110" s="1"/>
  <c r="F11133" i="110" s="1"/>
  <c r="F11134" i="110" s="1"/>
  <c r="F11135" i="110" s="1"/>
  <c r="F11136" i="110" s="1"/>
  <c r="F11137" i="110" s="1"/>
  <c r="F11138" i="110" s="1"/>
  <c r="F11139" i="110" s="1"/>
  <c r="F11140" i="110" s="1"/>
  <c r="F11141" i="110" s="1"/>
  <c r="F11142" i="110" s="1"/>
  <c r="F11143" i="110" s="1"/>
  <c r="F11144" i="110" s="1"/>
  <c r="F11145" i="110" s="1"/>
  <c r="F11146" i="110" s="1"/>
  <c r="F11147" i="110" s="1"/>
  <c r="F11148" i="110" s="1"/>
  <c r="F11149" i="110" s="1"/>
  <c r="F11150" i="110" s="1"/>
  <c r="F11151" i="110" s="1"/>
  <c r="F11152" i="110" s="1"/>
  <c r="F11153" i="110" s="1"/>
  <c r="F11154" i="110" s="1"/>
  <c r="F11155" i="110" s="1"/>
  <c r="F11156" i="110" s="1"/>
  <c r="F11157" i="110" s="1"/>
  <c r="F11158" i="110" s="1"/>
  <c r="F11159" i="110" s="1"/>
  <c r="F11160" i="110" s="1"/>
  <c r="F11161" i="110" s="1"/>
  <c r="F11162" i="110" s="1"/>
  <c r="F11163" i="110" s="1"/>
  <c r="F11164" i="110" s="1"/>
  <c r="F11165" i="110" s="1"/>
  <c r="F11166" i="110" s="1"/>
  <c r="F11167" i="110" s="1"/>
  <c r="F11168" i="110" s="1"/>
  <c r="F11169" i="110" s="1"/>
  <c r="F11170" i="110" s="1"/>
  <c r="F11171" i="110" s="1"/>
  <c r="F11172" i="110" s="1"/>
  <c r="F11173" i="110" s="1"/>
  <c r="F11174" i="110" s="1"/>
  <c r="F11175" i="110" s="1"/>
  <c r="F11176" i="110" s="1"/>
  <c r="F11177" i="110" s="1"/>
  <c r="F11178" i="110" s="1"/>
  <c r="F11179" i="110" s="1"/>
  <c r="F11180" i="110" s="1"/>
  <c r="F11181" i="110" s="1"/>
  <c r="F11182" i="110" s="1"/>
  <c r="F11183" i="110" s="1"/>
  <c r="F11184" i="110" s="1"/>
  <c r="F11185" i="110" s="1"/>
  <c r="F11186" i="110" s="1"/>
  <c r="F11187" i="110" s="1"/>
  <c r="F11188" i="110" s="1"/>
  <c r="F11189" i="110" s="1"/>
  <c r="F11190" i="110" s="1"/>
  <c r="F11191" i="110" s="1"/>
  <c r="F11192" i="110" s="1"/>
  <c r="F11193" i="110" s="1"/>
  <c r="F11194" i="110" s="1"/>
  <c r="F11195" i="110" s="1"/>
  <c r="F11196" i="110" s="1"/>
  <c r="F11197" i="110" s="1"/>
  <c r="F11198" i="110" s="1"/>
  <c r="F11199" i="110" s="1"/>
  <c r="F11200" i="110" s="1"/>
  <c r="F11201" i="110" s="1"/>
  <c r="F11202" i="110" s="1"/>
  <c r="F11203" i="110" s="1"/>
  <c r="F11204" i="110" s="1"/>
  <c r="F11205" i="110" s="1"/>
  <c r="F11206" i="110" s="1"/>
  <c r="F11207" i="110" s="1"/>
  <c r="F11208" i="110" s="1"/>
  <c r="F11209" i="110" s="1"/>
  <c r="F11210" i="110" s="1"/>
  <c r="F11211" i="110" s="1"/>
  <c r="F11212" i="110" s="1"/>
  <c r="F11213" i="110" s="1"/>
  <c r="F11214" i="110" s="1"/>
  <c r="F11215" i="110" s="1"/>
  <c r="F11216" i="110" s="1"/>
  <c r="F11217" i="110" s="1"/>
  <c r="F11218" i="110" s="1"/>
  <c r="F11219" i="110" s="1"/>
  <c r="F11220" i="110" s="1"/>
  <c r="F11221" i="110" s="1"/>
  <c r="F11222" i="110" s="1"/>
  <c r="F11223" i="110" s="1"/>
  <c r="F11224" i="110" s="1"/>
  <c r="F11225" i="110" s="1"/>
  <c r="F11226" i="110" s="1"/>
  <c r="F11227" i="110" s="1"/>
  <c r="F11228" i="110" s="1"/>
  <c r="F11229" i="110" s="1"/>
  <c r="F11230" i="110" s="1"/>
  <c r="F11231" i="110" s="1"/>
  <c r="F11232" i="110" s="1"/>
  <c r="F11233" i="110" s="1"/>
  <c r="F11234" i="110" s="1"/>
  <c r="F11235" i="110" s="1"/>
  <c r="F11236" i="110" s="1"/>
  <c r="F11237" i="110" s="1"/>
  <c r="F11238" i="110" s="1"/>
  <c r="F11239" i="110" s="1"/>
  <c r="F11240" i="110" s="1"/>
  <c r="F11241" i="110" s="1"/>
  <c r="F11242" i="110" s="1"/>
  <c r="F11243" i="110" s="1"/>
  <c r="F11244" i="110" s="1"/>
  <c r="F11245" i="110" s="1"/>
  <c r="F11246" i="110" s="1"/>
  <c r="F11247" i="110" s="1"/>
  <c r="F11248" i="110" s="1"/>
  <c r="F11249" i="110" s="1"/>
  <c r="F11250" i="110" s="1"/>
  <c r="F11251" i="110" s="1"/>
  <c r="F11252" i="110" s="1"/>
  <c r="F11253" i="110" s="1"/>
  <c r="F11254" i="110" s="1"/>
  <c r="F11255" i="110" s="1"/>
  <c r="F11256" i="110" s="1"/>
  <c r="F11257" i="110" s="1"/>
  <c r="F11258" i="110" s="1"/>
  <c r="F11259" i="110" s="1"/>
  <c r="F11260" i="110" s="1"/>
  <c r="F11261" i="110" s="1"/>
  <c r="F11262" i="110" s="1"/>
  <c r="F11263" i="110" s="1"/>
  <c r="F11264" i="110" s="1"/>
  <c r="F11265" i="110" s="1"/>
  <c r="F11266" i="110" s="1"/>
  <c r="F11267" i="110" s="1"/>
  <c r="F11268" i="110" s="1"/>
  <c r="F11269" i="110" s="1"/>
  <c r="F11270" i="110" s="1"/>
  <c r="F11271" i="110" s="1"/>
  <c r="F11272" i="110" s="1"/>
  <c r="F11273" i="110" s="1"/>
  <c r="F11274" i="110" s="1"/>
  <c r="F11275" i="110" s="1"/>
  <c r="F11276" i="110" s="1"/>
  <c r="F11277" i="110" s="1"/>
  <c r="F11278" i="110" s="1"/>
  <c r="F11279" i="110" s="1"/>
  <c r="F11280" i="110" s="1"/>
  <c r="F11281" i="110" s="1"/>
  <c r="F11282" i="110" s="1"/>
  <c r="F11283" i="110" s="1"/>
  <c r="F11284" i="110" s="1"/>
  <c r="F11285" i="110" s="1"/>
  <c r="F11286" i="110" s="1"/>
  <c r="F11287" i="110" s="1"/>
  <c r="F11288" i="110" s="1"/>
  <c r="F11289" i="110" s="1"/>
  <c r="F11290" i="110" s="1"/>
  <c r="F11291" i="110" s="1"/>
  <c r="F11292" i="110" s="1"/>
  <c r="F11293" i="110" s="1"/>
  <c r="F11294" i="110" s="1"/>
  <c r="F11295" i="110" s="1"/>
  <c r="F11296" i="110" s="1"/>
  <c r="F11297" i="110" s="1"/>
  <c r="F11298" i="110" s="1"/>
  <c r="F11299" i="110" s="1"/>
  <c r="F11300" i="110" s="1"/>
  <c r="F11301" i="110" s="1"/>
  <c r="F11302" i="110" s="1"/>
  <c r="F11303" i="110" s="1"/>
  <c r="F11304" i="110" s="1"/>
  <c r="F11305" i="110" s="1"/>
  <c r="F11306" i="110" s="1"/>
  <c r="F11307" i="110" s="1"/>
  <c r="F11308" i="110" s="1"/>
  <c r="F11309" i="110" s="1"/>
  <c r="F11310" i="110" s="1"/>
  <c r="F11311" i="110" s="1"/>
  <c r="F11312" i="110" s="1"/>
  <c r="F11313" i="110" s="1"/>
  <c r="F11314" i="110" s="1"/>
  <c r="F11315" i="110" s="1"/>
  <c r="F11316" i="110" s="1"/>
  <c r="F11317" i="110" s="1"/>
  <c r="F11318" i="110" s="1"/>
  <c r="F11319" i="110" s="1"/>
  <c r="F11320" i="110" s="1"/>
  <c r="F11321" i="110" s="1"/>
  <c r="F11322" i="110" s="1"/>
  <c r="F11323" i="110" s="1"/>
  <c r="F11324" i="110" s="1"/>
  <c r="F11325" i="110" s="1"/>
  <c r="F11326" i="110" s="1"/>
  <c r="F11327" i="110" s="1"/>
  <c r="F11328" i="110" s="1"/>
  <c r="F11329" i="110" s="1"/>
  <c r="F11330" i="110" s="1"/>
  <c r="F11331" i="110" s="1"/>
  <c r="F11332" i="110" s="1"/>
  <c r="F11333" i="110" s="1"/>
  <c r="F11334" i="110" s="1"/>
  <c r="F11335" i="110" s="1"/>
  <c r="F11336" i="110" s="1"/>
  <c r="F11337" i="110" s="1"/>
  <c r="F11338" i="110" s="1"/>
  <c r="F11339" i="110" s="1"/>
  <c r="F11340" i="110" s="1"/>
  <c r="F11341" i="110" s="1"/>
  <c r="F11342" i="110" s="1"/>
  <c r="F11343" i="110" s="1"/>
  <c r="F11344" i="110" s="1"/>
  <c r="F11345" i="110" s="1"/>
  <c r="F11346" i="110" s="1"/>
  <c r="F11347" i="110" s="1"/>
  <c r="F11348" i="110" s="1"/>
  <c r="F11349" i="110" s="1"/>
  <c r="F11350" i="110" s="1"/>
  <c r="F11351" i="110" s="1"/>
  <c r="F11352" i="110" s="1"/>
  <c r="F11353" i="110" s="1"/>
  <c r="F11354" i="110" s="1"/>
  <c r="F11355" i="110" s="1"/>
  <c r="F11356" i="110" s="1"/>
  <c r="F11357" i="110" s="1"/>
  <c r="F11358" i="110" s="1"/>
  <c r="F11359" i="110" s="1"/>
  <c r="F11360" i="110" s="1"/>
  <c r="F11361" i="110" s="1"/>
  <c r="F11362" i="110" s="1"/>
  <c r="F11363" i="110" s="1"/>
  <c r="F11364" i="110" s="1"/>
  <c r="F11365" i="110" s="1"/>
  <c r="F11366" i="110" s="1"/>
  <c r="F11367" i="110" s="1"/>
  <c r="F11368" i="110" s="1"/>
  <c r="F11369" i="110" s="1"/>
  <c r="F11370" i="110" s="1"/>
  <c r="F11371" i="110" s="1"/>
  <c r="F11372" i="110" s="1"/>
  <c r="F11373" i="110" s="1"/>
  <c r="F11374" i="110" s="1"/>
  <c r="F11375" i="110" s="1"/>
  <c r="F11376" i="110" s="1"/>
  <c r="F11377" i="110" s="1"/>
  <c r="F11378" i="110" s="1"/>
  <c r="F11379" i="110" s="1"/>
  <c r="F11380" i="110" s="1"/>
  <c r="F11381" i="110" s="1"/>
  <c r="F11382" i="110" s="1"/>
  <c r="F11383" i="110" s="1"/>
  <c r="F11384" i="110" s="1"/>
  <c r="F11385" i="110" s="1"/>
  <c r="F11386" i="110" s="1"/>
  <c r="F11387" i="110" s="1"/>
  <c r="F11388" i="110" s="1"/>
  <c r="F11389" i="110" s="1"/>
  <c r="F11390" i="110" s="1"/>
  <c r="F11391" i="110" s="1"/>
  <c r="F11392" i="110" s="1"/>
  <c r="F11393" i="110" s="1"/>
  <c r="F11394" i="110" s="1"/>
  <c r="F11395" i="110" s="1"/>
  <c r="F11396" i="110" s="1"/>
  <c r="F11397" i="110" s="1"/>
  <c r="F11398" i="110" s="1"/>
  <c r="F11399" i="110" s="1"/>
  <c r="F11400" i="110" s="1"/>
  <c r="F11401" i="110" s="1"/>
  <c r="F11402" i="110" s="1"/>
  <c r="F11403" i="110" s="1"/>
  <c r="F11404" i="110" s="1"/>
  <c r="F11405" i="110" s="1"/>
  <c r="F11406" i="110" s="1"/>
  <c r="F11407" i="110" s="1"/>
  <c r="F11408" i="110" s="1"/>
  <c r="F11409" i="110" s="1"/>
  <c r="F11410" i="110" s="1"/>
  <c r="F11411" i="110" s="1"/>
  <c r="F11412" i="110" s="1"/>
  <c r="F11413" i="110" s="1"/>
  <c r="F11414" i="110" s="1"/>
  <c r="F11415" i="110" s="1"/>
  <c r="F11416" i="110" s="1"/>
  <c r="F11417" i="110" s="1"/>
  <c r="F11418" i="110" s="1"/>
  <c r="F11419" i="110" s="1"/>
  <c r="F11420" i="110" s="1"/>
  <c r="F11421" i="110" s="1"/>
  <c r="F11422" i="110" s="1"/>
  <c r="F11423" i="110" s="1"/>
  <c r="F11424" i="110" s="1"/>
  <c r="F11425" i="110" s="1"/>
  <c r="F11426" i="110" s="1"/>
  <c r="F11427" i="110" s="1"/>
  <c r="F11428" i="110" s="1"/>
  <c r="F11429" i="110" s="1"/>
  <c r="F11430" i="110" s="1"/>
  <c r="F11431" i="110" s="1"/>
  <c r="F11432" i="110" s="1"/>
  <c r="F11433" i="110" s="1"/>
  <c r="F11434" i="110" s="1"/>
  <c r="F11435" i="110" s="1"/>
  <c r="F11436" i="110" s="1"/>
  <c r="F11437" i="110" s="1"/>
  <c r="F11438" i="110" s="1"/>
  <c r="F11439" i="110" s="1"/>
  <c r="F11440" i="110" s="1"/>
  <c r="F11441" i="110" s="1"/>
  <c r="F11442" i="110" s="1"/>
  <c r="F11443" i="110" s="1"/>
  <c r="F11444" i="110" s="1"/>
  <c r="F11445" i="110" s="1"/>
  <c r="F11446" i="110" s="1"/>
  <c r="F11447" i="110" s="1"/>
  <c r="F11448" i="110" s="1"/>
  <c r="F11449" i="110" s="1"/>
  <c r="F11450" i="110" s="1"/>
  <c r="F11451" i="110" s="1"/>
  <c r="F11452" i="110" s="1"/>
  <c r="F11453" i="110" s="1"/>
  <c r="F11454" i="110" s="1"/>
  <c r="F11455" i="110" s="1"/>
  <c r="F11456" i="110" s="1"/>
  <c r="F11457" i="110" s="1"/>
  <c r="F11458" i="110" s="1"/>
  <c r="F11459" i="110" s="1"/>
  <c r="F11460" i="110" s="1"/>
  <c r="F11461" i="110" s="1"/>
  <c r="F11462" i="110" s="1"/>
  <c r="F11463" i="110" s="1"/>
  <c r="F11464" i="110" s="1"/>
  <c r="F11465" i="110" s="1"/>
  <c r="F11466" i="110" s="1"/>
  <c r="F11467" i="110" s="1"/>
  <c r="F11468" i="110" s="1"/>
  <c r="F11469" i="110" s="1"/>
  <c r="F11470" i="110" s="1"/>
  <c r="F11471" i="110" s="1"/>
  <c r="F11472" i="110" s="1"/>
  <c r="F11473" i="110" s="1"/>
  <c r="F11474" i="110" s="1"/>
  <c r="F11475" i="110" s="1"/>
  <c r="F11476" i="110" s="1"/>
  <c r="F11477" i="110" s="1"/>
  <c r="F11478" i="110" s="1"/>
  <c r="F11479" i="110" s="1"/>
  <c r="F11480" i="110" s="1"/>
  <c r="F11481" i="110" s="1"/>
  <c r="F11482" i="110" s="1"/>
  <c r="F11483" i="110" s="1"/>
  <c r="F11484" i="110" s="1"/>
  <c r="F11485" i="110" s="1"/>
  <c r="F11486" i="110" s="1"/>
  <c r="F11487" i="110" s="1"/>
  <c r="F11488" i="110" s="1"/>
  <c r="F11489" i="110" s="1"/>
  <c r="F11490" i="110" s="1"/>
  <c r="F11491" i="110" s="1"/>
  <c r="F11492" i="110" s="1"/>
  <c r="F11493" i="110" s="1"/>
  <c r="F11494" i="110" s="1"/>
  <c r="F11495" i="110" s="1"/>
  <c r="F11496" i="110" s="1"/>
  <c r="F11497" i="110" s="1"/>
  <c r="F11498" i="110" s="1"/>
  <c r="F11499" i="110" s="1"/>
  <c r="F11500" i="110" s="1"/>
  <c r="F11501" i="110" s="1"/>
  <c r="F11502" i="110" s="1"/>
  <c r="F11503" i="110" s="1"/>
  <c r="F11504" i="110" s="1"/>
  <c r="F11505" i="110" s="1"/>
  <c r="F11506" i="110" s="1"/>
  <c r="F11507" i="110" s="1"/>
  <c r="F11508" i="110" s="1"/>
  <c r="F11509" i="110" s="1"/>
  <c r="F11510" i="110" s="1"/>
  <c r="F11511" i="110" s="1"/>
  <c r="F11512" i="110" s="1"/>
  <c r="F11513" i="110" s="1"/>
  <c r="F11514" i="110" s="1"/>
  <c r="F11515" i="110" s="1"/>
  <c r="F11516" i="110" s="1"/>
  <c r="F11517" i="110" s="1"/>
  <c r="F11518" i="110" s="1"/>
  <c r="F11519" i="110" s="1"/>
  <c r="F11520" i="110" s="1"/>
  <c r="F11521" i="110" s="1"/>
  <c r="F11522" i="110" s="1"/>
  <c r="F11523" i="110" s="1"/>
  <c r="F11524" i="110" s="1"/>
  <c r="F11525" i="110" s="1"/>
  <c r="F11526" i="110" s="1"/>
  <c r="F11527" i="110" s="1"/>
  <c r="F11528" i="110" s="1"/>
  <c r="F11529" i="110" s="1"/>
  <c r="F11530" i="110" s="1"/>
  <c r="F11531" i="110" s="1"/>
  <c r="F11532" i="110" s="1"/>
  <c r="F11533" i="110" s="1"/>
  <c r="F11534" i="110" s="1"/>
  <c r="F11535" i="110" s="1"/>
  <c r="F11536" i="110" s="1"/>
  <c r="F11537" i="110" s="1"/>
  <c r="F11538" i="110" s="1"/>
  <c r="F11539" i="110" s="1"/>
  <c r="F11540" i="110" s="1"/>
  <c r="F11541" i="110" s="1"/>
  <c r="F11542" i="110" s="1"/>
  <c r="F11543" i="110" s="1"/>
  <c r="F11544" i="110" s="1"/>
  <c r="F11545" i="110" s="1"/>
  <c r="F11546" i="110" s="1"/>
  <c r="F11547" i="110" s="1"/>
  <c r="F11548" i="110" s="1"/>
  <c r="F11549" i="110" s="1"/>
  <c r="F11550" i="110" s="1"/>
  <c r="F11551" i="110" s="1"/>
  <c r="F11552" i="110" s="1"/>
  <c r="F11553" i="110" s="1"/>
  <c r="F11554" i="110" s="1"/>
  <c r="F11555" i="110" s="1"/>
  <c r="F11556" i="110" s="1"/>
  <c r="F11557" i="110" s="1"/>
  <c r="F11558" i="110" s="1"/>
  <c r="F11559" i="110" s="1"/>
  <c r="F11560" i="110" s="1"/>
  <c r="F11561" i="110" s="1"/>
  <c r="F11562" i="110" s="1"/>
  <c r="F11563" i="110" s="1"/>
  <c r="F11564" i="110" s="1"/>
  <c r="F11565" i="110" s="1"/>
  <c r="F11566" i="110" s="1"/>
  <c r="F11567" i="110" s="1"/>
  <c r="F11568" i="110" s="1"/>
  <c r="F11569" i="110" s="1"/>
  <c r="F11570" i="110" s="1"/>
  <c r="F11571" i="110" s="1"/>
  <c r="F11572" i="110" s="1"/>
  <c r="F11573" i="110" s="1"/>
  <c r="F11574" i="110" s="1"/>
  <c r="F11575" i="110" s="1"/>
  <c r="F11576" i="110" s="1"/>
  <c r="F11577" i="110" s="1"/>
  <c r="F11578" i="110" s="1"/>
  <c r="F11579" i="110" s="1"/>
  <c r="F11580" i="110" s="1"/>
  <c r="F11581" i="110" s="1"/>
  <c r="F11582" i="110" s="1"/>
  <c r="F11583" i="110" s="1"/>
  <c r="F11584" i="110" s="1"/>
  <c r="F11585" i="110" s="1"/>
  <c r="F11586" i="110" s="1"/>
  <c r="F11587" i="110" s="1"/>
  <c r="F11588" i="110" s="1"/>
  <c r="F11589" i="110" s="1"/>
  <c r="F11590" i="110" s="1"/>
  <c r="F11591" i="110" s="1"/>
  <c r="F11592" i="110" s="1"/>
  <c r="F11593" i="110" s="1"/>
  <c r="F11594" i="110" s="1"/>
  <c r="F11595" i="110" s="1"/>
  <c r="F11596" i="110" s="1"/>
  <c r="F11597" i="110" s="1"/>
  <c r="F11598" i="110" s="1"/>
  <c r="F11599" i="110" s="1"/>
  <c r="F11600" i="110" s="1"/>
  <c r="F11601" i="110" s="1"/>
  <c r="F11602" i="110" s="1"/>
  <c r="F11603" i="110" s="1"/>
  <c r="F11604" i="110" s="1"/>
  <c r="F11605" i="110" s="1"/>
  <c r="F11606" i="110" s="1"/>
  <c r="F11607" i="110" s="1"/>
  <c r="F11608" i="110" s="1"/>
  <c r="F11609" i="110" s="1"/>
  <c r="F11610" i="110" s="1"/>
  <c r="F11611" i="110" s="1"/>
  <c r="F11612" i="110" s="1"/>
  <c r="F11613" i="110" s="1"/>
  <c r="F11614" i="110" s="1"/>
  <c r="F11615" i="110" s="1"/>
  <c r="F11616" i="110" s="1"/>
  <c r="F11617" i="110" s="1"/>
  <c r="F11618" i="110" s="1"/>
  <c r="F11619" i="110" s="1"/>
  <c r="F11620" i="110" s="1"/>
  <c r="F11621" i="110" s="1"/>
  <c r="F11622" i="110" s="1"/>
  <c r="F11623" i="110" s="1"/>
  <c r="F11624" i="110" s="1"/>
  <c r="F11625" i="110" s="1"/>
  <c r="F11626" i="110" s="1"/>
  <c r="F11627" i="110" s="1"/>
  <c r="F11628" i="110" s="1"/>
  <c r="F11629" i="110" s="1"/>
  <c r="F11630" i="110" s="1"/>
  <c r="F11631" i="110" s="1"/>
  <c r="F11632" i="110" s="1"/>
  <c r="F11633" i="110" s="1"/>
  <c r="F11634" i="110" s="1"/>
  <c r="F11635" i="110" s="1"/>
  <c r="F11636" i="110" s="1"/>
  <c r="F11637" i="110" s="1"/>
  <c r="F11638" i="110" s="1"/>
  <c r="F11639" i="110" s="1"/>
  <c r="F11640" i="110" s="1"/>
  <c r="F11641" i="110" s="1"/>
  <c r="F11642" i="110" s="1"/>
  <c r="F11643" i="110" s="1"/>
  <c r="F11644" i="110" s="1"/>
  <c r="F11645" i="110" s="1"/>
  <c r="F11646" i="110" s="1"/>
  <c r="F11647" i="110" s="1"/>
  <c r="F11648" i="110" s="1"/>
  <c r="F11649" i="110" s="1"/>
  <c r="F11650" i="110" s="1"/>
  <c r="F11651" i="110" s="1"/>
  <c r="F11652" i="110" s="1"/>
  <c r="F11653" i="110" s="1"/>
  <c r="F11654" i="110" s="1"/>
  <c r="F11655" i="110" s="1"/>
  <c r="F11656" i="110" s="1"/>
  <c r="F11657" i="110" s="1"/>
  <c r="F11658" i="110" s="1"/>
  <c r="F11659" i="110" s="1"/>
  <c r="F11660" i="110" s="1"/>
  <c r="F11661" i="110" s="1"/>
  <c r="F11662" i="110" s="1"/>
  <c r="F11663" i="110" s="1"/>
  <c r="F11664" i="110" s="1"/>
  <c r="F11665" i="110" s="1"/>
  <c r="F11666" i="110" s="1"/>
  <c r="F11667" i="110" s="1"/>
  <c r="F11668" i="110" s="1"/>
  <c r="F11669" i="110" s="1"/>
  <c r="F11670" i="110" s="1"/>
  <c r="F11671" i="110" s="1"/>
  <c r="F11672" i="110" s="1"/>
  <c r="F11673" i="110" s="1"/>
  <c r="F11674" i="110" s="1"/>
  <c r="F11675" i="110" s="1"/>
  <c r="F11676" i="110" s="1"/>
  <c r="F11677" i="110" s="1"/>
  <c r="F11678" i="110" s="1"/>
  <c r="F11679" i="110" s="1"/>
  <c r="F11680" i="110" s="1"/>
  <c r="F11681" i="110" s="1"/>
  <c r="F11682" i="110" s="1"/>
  <c r="F11683" i="110" s="1"/>
  <c r="F11684" i="110" s="1"/>
  <c r="F11685" i="110" s="1"/>
  <c r="F11686" i="110" s="1"/>
  <c r="F11687" i="110" s="1"/>
  <c r="F11688" i="110" s="1"/>
  <c r="F11689" i="110" s="1"/>
  <c r="F11690" i="110" s="1"/>
  <c r="F11691" i="110" s="1"/>
  <c r="F11692" i="110" s="1"/>
  <c r="F11693" i="110" s="1"/>
  <c r="F11694" i="110" s="1"/>
  <c r="F11695" i="110" s="1"/>
  <c r="F11696" i="110" s="1"/>
  <c r="F11697" i="110" s="1"/>
  <c r="F11698" i="110" s="1"/>
  <c r="F11699" i="110" s="1"/>
  <c r="F11700" i="110" s="1"/>
  <c r="F11701" i="110" s="1"/>
  <c r="F11702" i="110" s="1"/>
  <c r="F11703" i="110" s="1"/>
  <c r="F11704" i="110" s="1"/>
  <c r="F11705" i="110" s="1"/>
  <c r="F11706" i="110" s="1"/>
  <c r="F11707" i="110" s="1"/>
  <c r="F11708" i="110" s="1"/>
  <c r="F11709" i="110" s="1"/>
  <c r="F11710" i="110" s="1"/>
  <c r="F11711" i="110" s="1"/>
  <c r="F11712" i="110" s="1"/>
  <c r="F11713" i="110" s="1"/>
  <c r="F11714" i="110" s="1"/>
  <c r="F11715" i="110" s="1"/>
  <c r="F11716" i="110" s="1"/>
  <c r="F11717" i="110" s="1"/>
  <c r="F11718" i="110" s="1"/>
  <c r="F11719" i="110" s="1"/>
  <c r="F11720" i="110" s="1"/>
  <c r="F11721" i="110" s="1"/>
  <c r="F11722" i="110" s="1"/>
  <c r="F11723" i="110" s="1"/>
  <c r="F11724" i="110" s="1"/>
  <c r="F11725" i="110" s="1"/>
  <c r="F11726" i="110" s="1"/>
  <c r="F11727" i="110" s="1"/>
  <c r="F11728" i="110" s="1"/>
  <c r="F11729" i="110" s="1"/>
  <c r="F11730" i="110" s="1"/>
  <c r="F11731" i="110" s="1"/>
  <c r="F11732" i="110" s="1"/>
  <c r="F11733" i="110" s="1"/>
  <c r="F11734" i="110" s="1"/>
  <c r="F11735" i="110" s="1"/>
  <c r="F11736" i="110" s="1"/>
  <c r="F11737" i="110" s="1"/>
  <c r="F11738" i="110" s="1"/>
  <c r="F11739" i="110" s="1"/>
  <c r="F11740" i="110" s="1"/>
  <c r="F11741" i="110" s="1"/>
  <c r="F11742" i="110" s="1"/>
  <c r="F11743" i="110" s="1"/>
  <c r="F11744" i="110" s="1"/>
  <c r="F11745" i="110" s="1"/>
  <c r="F11746" i="110" s="1"/>
  <c r="F11747" i="110" s="1"/>
  <c r="F11748" i="110" s="1"/>
  <c r="F11749" i="110" s="1"/>
  <c r="F11750" i="110" s="1"/>
  <c r="F11751" i="110" s="1"/>
  <c r="F11752" i="110" s="1"/>
  <c r="F11753" i="110" s="1"/>
  <c r="F11754" i="110" s="1"/>
  <c r="F11755" i="110" s="1"/>
  <c r="F11756" i="110" s="1"/>
  <c r="F11757" i="110" s="1"/>
  <c r="F11758" i="110" s="1"/>
  <c r="F11759" i="110" s="1"/>
  <c r="F11760" i="110" s="1"/>
  <c r="F11761" i="110" s="1"/>
  <c r="F11762" i="110" s="1"/>
  <c r="F11763" i="110" s="1"/>
  <c r="F11764" i="110" s="1"/>
  <c r="F11765" i="110" s="1"/>
  <c r="F11766" i="110" s="1"/>
  <c r="F11767" i="110" s="1"/>
  <c r="F11768" i="110" s="1"/>
  <c r="F11769" i="110" s="1"/>
  <c r="F11770" i="110" s="1"/>
  <c r="F11771" i="110" s="1"/>
  <c r="F11772" i="110" s="1"/>
  <c r="F11773" i="110" s="1"/>
  <c r="F11774" i="110" s="1"/>
  <c r="F11775" i="110" s="1"/>
  <c r="F11776" i="110" s="1"/>
  <c r="F11777" i="110" s="1"/>
  <c r="F11778" i="110" s="1"/>
  <c r="F11779" i="110" s="1"/>
  <c r="F11780" i="110" s="1"/>
  <c r="F11781" i="110" s="1"/>
  <c r="F11782" i="110" s="1"/>
  <c r="F11783" i="110" s="1"/>
  <c r="F11784" i="110" s="1"/>
  <c r="F11785" i="110" s="1"/>
  <c r="F11786" i="110" s="1"/>
  <c r="F11787" i="110" s="1"/>
  <c r="F11788" i="110" s="1"/>
  <c r="F11789" i="110" s="1"/>
  <c r="F11790" i="110" s="1"/>
  <c r="F11791" i="110" s="1"/>
  <c r="F11792" i="110" s="1"/>
  <c r="F11793" i="110" s="1"/>
  <c r="F11794" i="110" s="1"/>
  <c r="F11795" i="110" s="1"/>
  <c r="F11796" i="110" s="1"/>
  <c r="F11797" i="110" s="1"/>
  <c r="F11798" i="110" s="1"/>
  <c r="F11799" i="110" s="1"/>
  <c r="F11800" i="110" s="1"/>
  <c r="F11801" i="110" s="1"/>
  <c r="F11802" i="110" s="1"/>
  <c r="F11803" i="110" s="1"/>
  <c r="F11804" i="110" s="1"/>
  <c r="F11805" i="110" s="1"/>
  <c r="F11806" i="110" s="1"/>
  <c r="F11807" i="110" s="1"/>
  <c r="F11808" i="110" s="1"/>
  <c r="F11809" i="110" s="1"/>
  <c r="F11810" i="110" s="1"/>
  <c r="F11811" i="110" s="1"/>
  <c r="F11812" i="110" s="1"/>
  <c r="F11813" i="110" s="1"/>
  <c r="F11814" i="110" s="1"/>
  <c r="F11815" i="110" s="1"/>
  <c r="F11816" i="110" s="1"/>
  <c r="F11817" i="110" s="1"/>
  <c r="F11818" i="110" s="1"/>
  <c r="F11819" i="110" s="1"/>
  <c r="F11820" i="110" s="1"/>
  <c r="F11821" i="110" s="1"/>
  <c r="F11822" i="110" s="1"/>
  <c r="F11823" i="110" s="1"/>
  <c r="F11824" i="110" s="1"/>
  <c r="F11825" i="110" s="1"/>
  <c r="F11826" i="110" s="1"/>
  <c r="F11827" i="110" s="1"/>
  <c r="F11828" i="110" s="1"/>
  <c r="F11829" i="110" s="1"/>
  <c r="F11830" i="110" s="1"/>
  <c r="F11831" i="110" s="1"/>
  <c r="F11832" i="110" s="1"/>
  <c r="F11833" i="110" s="1"/>
  <c r="F11834" i="110" s="1"/>
  <c r="F11835" i="110" s="1"/>
  <c r="F11836" i="110" s="1"/>
  <c r="F11837" i="110" s="1"/>
  <c r="F11838" i="110" s="1"/>
  <c r="F11839" i="110" s="1"/>
  <c r="F11840" i="110" s="1"/>
  <c r="F11841" i="110" s="1"/>
  <c r="F11842" i="110" s="1"/>
  <c r="F11843" i="110" s="1"/>
  <c r="F11844" i="110" s="1"/>
  <c r="F11845" i="110" s="1"/>
  <c r="F11846" i="110" s="1"/>
  <c r="F11847" i="110" s="1"/>
  <c r="F11848" i="110" s="1"/>
  <c r="F11849" i="110" s="1"/>
  <c r="F11850" i="110" s="1"/>
  <c r="F11851" i="110" s="1"/>
  <c r="F11852" i="110" s="1"/>
  <c r="F11853" i="110" s="1"/>
  <c r="F11854" i="110" s="1"/>
  <c r="F11855" i="110" s="1"/>
  <c r="F11856" i="110" s="1"/>
  <c r="F11857" i="110" s="1"/>
  <c r="F11858" i="110" s="1"/>
  <c r="F11859" i="110" s="1"/>
  <c r="F11860" i="110" s="1"/>
  <c r="F11861" i="110" s="1"/>
  <c r="F11862" i="110" s="1"/>
  <c r="F11863" i="110" s="1"/>
  <c r="F11864" i="110" s="1"/>
  <c r="F11865" i="110" s="1"/>
  <c r="F11866" i="110" s="1"/>
  <c r="F11867" i="110" s="1"/>
  <c r="F11868" i="110" s="1"/>
  <c r="F11869" i="110" s="1"/>
  <c r="F11870" i="110" s="1"/>
  <c r="F11871" i="110" s="1"/>
  <c r="F11872" i="110" s="1"/>
  <c r="F11873" i="110" s="1"/>
  <c r="F11874" i="110" s="1"/>
  <c r="F11875" i="110" s="1"/>
  <c r="F11876" i="110" s="1"/>
  <c r="F11877" i="110" s="1"/>
  <c r="F11878" i="110" s="1"/>
  <c r="F11879" i="110" s="1"/>
  <c r="F11880" i="110" s="1"/>
  <c r="F11881" i="110" s="1"/>
  <c r="F11882" i="110" s="1"/>
  <c r="F11883" i="110" s="1"/>
  <c r="F11884" i="110" s="1"/>
  <c r="F11885" i="110" s="1"/>
  <c r="F11886" i="110" s="1"/>
  <c r="F11887" i="110" s="1"/>
  <c r="F11888" i="110" s="1"/>
  <c r="F11889" i="110" s="1"/>
  <c r="F11890" i="110" s="1"/>
  <c r="F11891" i="110" s="1"/>
  <c r="F11892" i="110" s="1"/>
  <c r="F11893" i="110" s="1"/>
  <c r="F11894" i="110" s="1"/>
  <c r="F11895" i="110" s="1"/>
  <c r="F11896" i="110" s="1"/>
  <c r="F11897" i="110" s="1"/>
  <c r="F11898" i="110" s="1"/>
  <c r="F11899" i="110" s="1"/>
  <c r="F11900" i="110" s="1"/>
  <c r="F11901" i="110" s="1"/>
  <c r="F11902" i="110" s="1"/>
  <c r="F11903" i="110" s="1"/>
  <c r="F11904" i="110" s="1"/>
  <c r="F11905" i="110" s="1"/>
  <c r="F11906" i="110" s="1"/>
  <c r="F11907" i="110" s="1"/>
  <c r="F11908" i="110" s="1"/>
  <c r="F11909" i="110" s="1"/>
  <c r="F11910" i="110" s="1"/>
  <c r="F11911" i="110" s="1"/>
  <c r="F11912" i="110" s="1"/>
  <c r="F11913" i="110" s="1"/>
  <c r="F11914" i="110" s="1"/>
  <c r="F11915" i="110" s="1"/>
  <c r="F11916" i="110" s="1"/>
  <c r="F11917" i="110" s="1"/>
  <c r="F11918" i="110" s="1"/>
  <c r="F11919" i="110" s="1"/>
  <c r="F11920" i="110" s="1"/>
  <c r="F11921" i="110" s="1"/>
  <c r="F11922" i="110" s="1"/>
  <c r="F11923" i="110" s="1"/>
  <c r="F11924" i="110" s="1"/>
  <c r="F11925" i="110" s="1"/>
  <c r="F11926" i="110" s="1"/>
  <c r="F11927" i="110" s="1"/>
  <c r="F11928" i="110" s="1"/>
  <c r="F11929" i="110" s="1"/>
  <c r="F11930" i="110" s="1"/>
  <c r="F11931" i="110" s="1"/>
  <c r="F11932" i="110" s="1"/>
  <c r="F11933" i="110" s="1"/>
  <c r="F11934" i="110" s="1"/>
  <c r="F11935" i="110" s="1"/>
  <c r="F11936" i="110" s="1"/>
  <c r="F11937" i="110" s="1"/>
  <c r="F11938" i="110" s="1"/>
  <c r="F11939" i="110" s="1"/>
  <c r="F11940" i="110" s="1"/>
  <c r="F11941" i="110" s="1"/>
  <c r="F11942" i="110" s="1"/>
  <c r="F11943" i="110" s="1"/>
  <c r="F11944" i="110" s="1"/>
  <c r="F11945" i="110" s="1"/>
  <c r="F11946" i="110" s="1"/>
  <c r="F11947" i="110" s="1"/>
  <c r="F11948" i="110" s="1"/>
  <c r="F11949" i="110" s="1"/>
  <c r="F11950" i="110" s="1"/>
  <c r="F11951" i="110" s="1"/>
  <c r="F11952" i="110" s="1"/>
  <c r="F11953" i="110" s="1"/>
  <c r="F11954" i="110" s="1"/>
  <c r="F11955" i="110" s="1"/>
  <c r="F11956" i="110" s="1"/>
  <c r="F11957" i="110" s="1"/>
  <c r="F11958" i="110" s="1"/>
  <c r="F11959" i="110" s="1"/>
  <c r="F11960" i="110" s="1"/>
  <c r="F11961" i="110" s="1"/>
  <c r="F11962" i="110" s="1"/>
  <c r="F11963" i="110" s="1"/>
  <c r="F11964" i="110" s="1"/>
  <c r="F11965" i="110" s="1"/>
  <c r="F11966" i="110" s="1"/>
  <c r="F11967" i="110" s="1"/>
  <c r="F11968" i="110" s="1"/>
  <c r="F11969" i="110" s="1"/>
  <c r="F11970" i="110" s="1"/>
  <c r="F11971" i="110" s="1"/>
  <c r="F11972" i="110" s="1"/>
  <c r="F11973" i="110" s="1"/>
  <c r="F11974" i="110" s="1"/>
  <c r="F11975" i="110" s="1"/>
  <c r="F11976" i="110" s="1"/>
  <c r="F11977" i="110" s="1"/>
  <c r="F11978" i="110" s="1"/>
  <c r="F11979" i="110" s="1"/>
  <c r="F11980" i="110" s="1"/>
  <c r="F11981" i="110" s="1"/>
  <c r="F11982" i="110" s="1"/>
  <c r="F11983" i="110" s="1"/>
  <c r="F11984" i="110" s="1"/>
  <c r="F11985" i="110" s="1"/>
  <c r="F11986" i="110" s="1"/>
  <c r="F11987" i="110" s="1"/>
  <c r="F11988" i="110" s="1"/>
  <c r="F11989" i="110" s="1"/>
  <c r="F11990" i="110" s="1"/>
  <c r="F11991" i="110" s="1"/>
  <c r="F11992" i="110" s="1"/>
  <c r="F11993" i="110" s="1"/>
  <c r="F11994" i="110" s="1"/>
  <c r="F11995" i="110" s="1"/>
  <c r="F11996" i="110" s="1"/>
  <c r="F11997" i="110" s="1"/>
  <c r="F11998" i="110" s="1"/>
  <c r="F11999" i="110" s="1"/>
  <c r="F12000" i="110" s="1"/>
  <c r="F12001" i="110" s="1"/>
  <c r="F12002" i="110" s="1"/>
  <c r="F12003" i="110" s="1"/>
  <c r="F12004" i="110" s="1"/>
  <c r="F12005" i="110" s="1"/>
  <c r="F12006" i="110" s="1"/>
  <c r="F12007" i="110" s="1"/>
  <c r="F12008" i="110" s="1"/>
  <c r="F12009" i="110" s="1"/>
  <c r="F12010" i="110" s="1"/>
  <c r="F12011" i="110" s="1"/>
  <c r="F12012" i="110" s="1"/>
  <c r="F12013" i="110" s="1"/>
  <c r="F12014" i="110" s="1"/>
  <c r="F12015" i="110" s="1"/>
  <c r="F12016" i="110" s="1"/>
  <c r="F12017" i="110" s="1"/>
  <c r="F12018" i="110" s="1"/>
  <c r="F12019" i="110" s="1"/>
  <c r="F12020" i="110" s="1"/>
  <c r="F12021" i="110" s="1"/>
  <c r="F12022" i="110" s="1"/>
  <c r="F12023" i="110" s="1"/>
  <c r="F12024" i="110" s="1"/>
  <c r="F12025" i="110" s="1"/>
  <c r="F12026" i="110" s="1"/>
  <c r="F12027" i="110" s="1"/>
  <c r="F12028" i="110" s="1"/>
  <c r="F12029" i="110" s="1"/>
  <c r="F12030" i="110" s="1"/>
  <c r="F12031" i="110" s="1"/>
  <c r="F12032" i="110" s="1"/>
  <c r="F12033" i="110" s="1"/>
  <c r="F12034" i="110" s="1"/>
  <c r="F12035" i="110" s="1"/>
  <c r="F12036" i="110" s="1"/>
  <c r="F12037" i="110" s="1"/>
  <c r="F12038" i="110" s="1"/>
  <c r="F12039" i="110" s="1"/>
  <c r="F12040" i="110" s="1"/>
  <c r="F12041" i="110" s="1"/>
  <c r="F12042" i="110" s="1"/>
  <c r="F12043" i="110" s="1"/>
  <c r="F12044" i="110" s="1"/>
  <c r="F12045" i="110" s="1"/>
  <c r="F12046" i="110" s="1"/>
  <c r="F12047" i="110" s="1"/>
  <c r="F12048" i="110" s="1"/>
  <c r="F12049" i="110" s="1"/>
  <c r="F12050" i="110" s="1"/>
  <c r="F12051" i="110" s="1"/>
  <c r="F12052" i="110" s="1"/>
  <c r="F12053" i="110" s="1"/>
  <c r="F12054" i="110" s="1"/>
  <c r="F12055" i="110" s="1"/>
  <c r="F12056" i="110" s="1"/>
  <c r="F12057" i="110" s="1"/>
  <c r="F12058" i="110" s="1"/>
  <c r="F12059" i="110" s="1"/>
  <c r="F12060" i="110" s="1"/>
  <c r="F12061" i="110" s="1"/>
  <c r="F12062" i="110" s="1"/>
  <c r="F12063" i="110" s="1"/>
  <c r="F12064" i="110" s="1"/>
  <c r="F12065" i="110" s="1"/>
  <c r="F12066" i="110" s="1"/>
  <c r="F12067" i="110" s="1"/>
  <c r="F12068" i="110" s="1"/>
  <c r="F12069" i="110" s="1"/>
  <c r="F12070" i="110" s="1"/>
  <c r="F12071" i="110" s="1"/>
  <c r="F12072" i="110" s="1"/>
  <c r="F12073" i="110" s="1"/>
  <c r="F12074" i="110" s="1"/>
  <c r="F12075" i="110" s="1"/>
  <c r="F12076" i="110" s="1"/>
  <c r="F12077" i="110" s="1"/>
  <c r="F12078" i="110" s="1"/>
  <c r="F12079" i="110" s="1"/>
  <c r="F12080" i="110" s="1"/>
  <c r="F12081" i="110" s="1"/>
  <c r="F12082" i="110" s="1"/>
  <c r="F12083" i="110" s="1"/>
  <c r="F12084" i="110" s="1"/>
  <c r="F12085" i="110" s="1"/>
  <c r="F12086" i="110" s="1"/>
  <c r="F12087" i="110" s="1"/>
  <c r="F12088" i="110" s="1"/>
  <c r="F12089" i="110" s="1"/>
  <c r="F12090" i="110" s="1"/>
  <c r="F12091" i="110" s="1"/>
  <c r="F12092" i="110" s="1"/>
  <c r="F12093" i="110" s="1"/>
  <c r="F12094" i="110" s="1"/>
  <c r="F12095" i="110" s="1"/>
  <c r="F12096" i="110" s="1"/>
  <c r="F12097" i="110" s="1"/>
  <c r="F12098" i="110" s="1"/>
  <c r="F12099" i="110" s="1"/>
  <c r="F12100" i="110" s="1"/>
  <c r="F12101" i="110" s="1"/>
  <c r="F12102" i="110" s="1"/>
  <c r="F12103" i="110" s="1"/>
  <c r="F12104" i="110" s="1"/>
  <c r="F12105" i="110" s="1"/>
  <c r="F12106" i="110" s="1"/>
  <c r="F12107" i="110" s="1"/>
  <c r="F12108" i="110" s="1"/>
  <c r="F12109" i="110" s="1"/>
  <c r="F12110" i="110" s="1"/>
  <c r="F12111" i="110" s="1"/>
  <c r="F12112" i="110" s="1"/>
  <c r="F12113" i="110" s="1"/>
  <c r="F12114" i="110" s="1"/>
  <c r="F12115" i="110" s="1"/>
  <c r="F12116" i="110" s="1"/>
  <c r="F12117" i="110" s="1"/>
  <c r="F12118" i="110" s="1"/>
  <c r="F12119" i="110" s="1"/>
  <c r="F12120" i="110" s="1"/>
  <c r="F12121" i="110" s="1"/>
  <c r="F12122" i="110" s="1"/>
  <c r="F12123" i="110" s="1"/>
  <c r="F12124" i="110" s="1"/>
  <c r="F12125" i="110" s="1"/>
  <c r="F12126" i="110" s="1"/>
  <c r="F12127" i="110" s="1"/>
  <c r="F12128" i="110" s="1"/>
  <c r="F12129" i="110" s="1"/>
  <c r="F12130" i="110" s="1"/>
  <c r="F12131" i="110" s="1"/>
  <c r="F12132" i="110" s="1"/>
  <c r="F12133" i="110" s="1"/>
  <c r="F12134" i="110" s="1"/>
  <c r="F12135" i="110" s="1"/>
  <c r="F12136" i="110" s="1"/>
  <c r="F12137" i="110" s="1"/>
  <c r="F12138" i="110" s="1"/>
  <c r="F12139" i="110" s="1"/>
  <c r="F12140" i="110" s="1"/>
  <c r="F12141" i="110" s="1"/>
  <c r="F12142" i="110" s="1"/>
  <c r="F12143" i="110" s="1"/>
  <c r="F12144" i="110" s="1"/>
  <c r="F12145" i="110" s="1"/>
  <c r="F12146" i="110" s="1"/>
  <c r="F12147" i="110" s="1"/>
  <c r="F12148" i="110" s="1"/>
  <c r="F12149" i="110" s="1"/>
  <c r="F12150" i="110" s="1"/>
  <c r="F12151" i="110" s="1"/>
  <c r="F12152" i="110" s="1"/>
  <c r="F12153" i="110" s="1"/>
  <c r="F12154" i="110" s="1"/>
  <c r="F12155" i="110" s="1"/>
  <c r="F12156" i="110" s="1"/>
  <c r="F12157" i="110" s="1"/>
  <c r="F12158" i="110" s="1"/>
  <c r="F12159" i="110" s="1"/>
  <c r="F12160" i="110" s="1"/>
  <c r="F12161" i="110" s="1"/>
  <c r="F12162" i="110" s="1"/>
  <c r="F12163" i="110" s="1"/>
  <c r="F12164" i="110" s="1"/>
  <c r="F12165" i="110" s="1"/>
  <c r="F12166" i="110" s="1"/>
  <c r="F12167" i="110" s="1"/>
  <c r="F12168" i="110" s="1"/>
  <c r="F12169" i="110" s="1"/>
  <c r="F12170" i="110" s="1"/>
  <c r="F12171" i="110" s="1"/>
  <c r="F12172" i="110" s="1"/>
  <c r="F12173" i="110" s="1"/>
  <c r="F12174" i="110" s="1"/>
  <c r="F12175" i="110" s="1"/>
  <c r="F12176" i="110" s="1"/>
  <c r="F12177" i="110" s="1"/>
  <c r="F12178" i="110" s="1"/>
  <c r="F12179" i="110" s="1"/>
  <c r="F12180" i="110" s="1"/>
  <c r="F12181" i="110" s="1"/>
  <c r="F12182" i="110" s="1"/>
  <c r="F12183" i="110" s="1"/>
  <c r="F12184" i="110" s="1"/>
  <c r="F12185" i="110" s="1"/>
  <c r="F12186" i="110" s="1"/>
  <c r="F12187" i="110" s="1"/>
  <c r="F12188" i="110" s="1"/>
  <c r="F12189" i="110" s="1"/>
  <c r="F12190" i="110" s="1"/>
  <c r="F12191" i="110" s="1"/>
  <c r="F12192" i="110" s="1"/>
  <c r="F12193" i="110" s="1"/>
  <c r="F12194" i="110" s="1"/>
  <c r="F12195" i="110" s="1"/>
  <c r="F12196" i="110" s="1"/>
  <c r="F12197" i="110" s="1"/>
  <c r="F12198" i="110" s="1"/>
  <c r="F12199" i="110" s="1"/>
  <c r="F12200" i="110" s="1"/>
  <c r="F12201" i="110" s="1"/>
  <c r="F12202" i="110" s="1"/>
  <c r="F12203" i="110" s="1"/>
  <c r="F12204" i="110" s="1"/>
  <c r="F12205" i="110" s="1"/>
  <c r="F12206" i="110" s="1"/>
  <c r="F12207" i="110" s="1"/>
  <c r="F12208" i="110" s="1"/>
  <c r="F12209" i="110" s="1"/>
  <c r="F12210" i="110" s="1"/>
  <c r="F12211" i="110" s="1"/>
  <c r="F12212" i="110" s="1"/>
  <c r="F12213" i="110" s="1"/>
  <c r="F12214" i="110" s="1"/>
  <c r="F12215" i="110" s="1"/>
  <c r="F12216" i="110" s="1"/>
  <c r="F12217" i="110" s="1"/>
  <c r="F12218" i="110" s="1"/>
  <c r="F12219" i="110" s="1"/>
  <c r="F12220" i="110" s="1"/>
  <c r="F12221" i="110" s="1"/>
  <c r="F12222" i="110" s="1"/>
  <c r="F12223" i="110" s="1"/>
  <c r="F12224" i="110" s="1"/>
  <c r="F12225" i="110" s="1"/>
  <c r="F12226" i="110" s="1"/>
  <c r="F12227" i="110" s="1"/>
  <c r="F12228" i="110" s="1"/>
  <c r="F12229" i="110" s="1"/>
  <c r="F12230" i="110" s="1"/>
  <c r="F12231" i="110" s="1"/>
  <c r="F12232" i="110" s="1"/>
  <c r="F12233" i="110" s="1"/>
  <c r="F12234" i="110" s="1"/>
  <c r="F12235" i="110" s="1"/>
  <c r="F12236" i="110" s="1"/>
  <c r="F12237" i="110" s="1"/>
  <c r="F12238" i="110" s="1"/>
  <c r="F12239" i="110" s="1"/>
  <c r="F12240" i="110" s="1"/>
  <c r="F12241" i="110" s="1"/>
  <c r="F12242" i="110" s="1"/>
  <c r="F12243" i="110" s="1"/>
  <c r="F12244" i="110" s="1"/>
  <c r="F12245" i="110" s="1"/>
  <c r="F12246" i="110" s="1"/>
  <c r="F12247" i="110" s="1"/>
  <c r="F12248" i="110" s="1"/>
  <c r="F12249" i="110" s="1"/>
  <c r="F12250" i="110" s="1"/>
  <c r="F12251" i="110" s="1"/>
  <c r="F12252" i="110" s="1"/>
  <c r="F12253" i="110" s="1"/>
  <c r="F12254" i="110" s="1"/>
  <c r="F12255" i="110" s="1"/>
  <c r="F12256" i="110" s="1"/>
  <c r="F12257" i="110" s="1"/>
  <c r="F12258" i="110" s="1"/>
  <c r="F12259" i="110" s="1"/>
  <c r="F12260" i="110" s="1"/>
  <c r="F12261" i="110" s="1"/>
  <c r="F12262" i="110" s="1"/>
  <c r="F12263" i="110" s="1"/>
  <c r="F12264" i="110" s="1"/>
  <c r="F12265" i="110" s="1"/>
  <c r="F12266" i="110" s="1"/>
  <c r="F12267" i="110" s="1"/>
  <c r="F12268" i="110" s="1"/>
  <c r="F12269" i="110" s="1"/>
  <c r="F12270" i="110" s="1"/>
  <c r="F12271" i="110" s="1"/>
  <c r="F12272" i="110" s="1"/>
  <c r="F12273" i="110" s="1"/>
  <c r="F12274" i="110" s="1"/>
  <c r="F12275" i="110" s="1"/>
  <c r="F12276" i="110" s="1"/>
  <c r="F12277" i="110" s="1"/>
  <c r="F12278" i="110" s="1"/>
  <c r="F12279" i="110" s="1"/>
  <c r="F12280" i="110" s="1"/>
  <c r="F12281" i="110" s="1"/>
  <c r="F12282" i="110" s="1"/>
  <c r="F12283" i="110" s="1"/>
  <c r="F12284" i="110" s="1"/>
  <c r="F12285" i="110" s="1"/>
  <c r="F12286" i="110" s="1"/>
  <c r="F12287" i="110" s="1"/>
  <c r="F12288" i="110" s="1"/>
  <c r="F12289" i="110" s="1"/>
  <c r="F12290" i="110" s="1"/>
  <c r="F12291" i="110" s="1"/>
  <c r="F12292" i="110" s="1"/>
  <c r="F12293" i="110" s="1"/>
  <c r="F12294" i="110" s="1"/>
  <c r="F12295" i="110" s="1"/>
  <c r="F12296" i="110" s="1"/>
  <c r="F12297" i="110" s="1"/>
  <c r="F12298" i="110" s="1"/>
  <c r="F12299" i="110" s="1"/>
  <c r="F12300" i="110" s="1"/>
  <c r="F12301" i="110" s="1"/>
  <c r="F12302" i="110" s="1"/>
  <c r="F12303" i="110" s="1"/>
  <c r="F12304" i="110" s="1"/>
  <c r="F12305" i="110" s="1"/>
  <c r="F12306" i="110" s="1"/>
  <c r="F12307" i="110" s="1"/>
  <c r="F12308" i="110" s="1"/>
  <c r="F12309" i="110" s="1"/>
  <c r="F12310" i="110" s="1"/>
  <c r="F12311" i="110" s="1"/>
  <c r="F12312" i="110" s="1"/>
  <c r="F12313" i="110" s="1"/>
  <c r="F12314" i="110" s="1"/>
  <c r="F12315" i="110" s="1"/>
  <c r="F12316" i="110" s="1"/>
  <c r="F12317" i="110" s="1"/>
  <c r="F12318" i="110" s="1"/>
  <c r="F12319" i="110" s="1"/>
  <c r="F12320" i="110" s="1"/>
  <c r="F12321" i="110" s="1"/>
  <c r="F12322" i="110" s="1"/>
  <c r="F12323" i="110" s="1"/>
  <c r="F12324" i="110" s="1"/>
  <c r="F12325" i="110" s="1"/>
  <c r="F12326" i="110" s="1"/>
  <c r="F12327" i="110" s="1"/>
  <c r="F12328" i="110" s="1"/>
  <c r="F12329" i="110" s="1"/>
  <c r="F12330" i="110" s="1"/>
  <c r="F12331" i="110" s="1"/>
  <c r="F12332" i="110" s="1"/>
  <c r="F12333" i="110" s="1"/>
  <c r="F12334" i="110" s="1"/>
  <c r="F12335" i="110" s="1"/>
  <c r="F12336" i="110" s="1"/>
  <c r="F12337" i="110" s="1"/>
  <c r="F12338" i="110" s="1"/>
  <c r="F12339" i="110" s="1"/>
  <c r="F12340" i="110" s="1"/>
  <c r="F12341" i="110" s="1"/>
  <c r="F12342" i="110" s="1"/>
  <c r="F12343" i="110" s="1"/>
  <c r="F12344" i="110" s="1"/>
  <c r="F12345" i="110" s="1"/>
  <c r="F12346" i="110" s="1"/>
  <c r="F12347" i="110" s="1"/>
  <c r="F12348" i="110" s="1"/>
  <c r="F12349" i="110" s="1"/>
  <c r="F12350" i="110" s="1"/>
  <c r="F12351" i="110" s="1"/>
  <c r="F12352" i="110" s="1"/>
  <c r="F12353" i="110" s="1"/>
  <c r="F12354" i="110" s="1"/>
  <c r="F12355" i="110" s="1"/>
  <c r="F12356" i="110" s="1"/>
  <c r="F12357" i="110" s="1"/>
  <c r="F12358" i="110" s="1"/>
  <c r="F12359" i="110" s="1"/>
  <c r="F12360" i="110" s="1"/>
  <c r="F12361" i="110" s="1"/>
  <c r="F12362" i="110" s="1"/>
  <c r="F12363" i="110" s="1"/>
  <c r="F12364" i="110" s="1"/>
  <c r="F12365" i="110" s="1"/>
  <c r="F12366" i="110" s="1"/>
  <c r="F12367" i="110" s="1"/>
  <c r="F12368" i="110" s="1"/>
  <c r="F12369" i="110" s="1"/>
  <c r="F12370" i="110" s="1"/>
  <c r="F12371" i="110" s="1"/>
  <c r="F12372" i="110" s="1"/>
  <c r="F12373" i="110" s="1"/>
  <c r="F12374" i="110" s="1"/>
  <c r="F12375" i="110" s="1"/>
  <c r="F12376" i="110" s="1"/>
  <c r="F12377" i="110" s="1"/>
  <c r="F12378" i="110" s="1"/>
  <c r="F12379" i="110" s="1"/>
  <c r="F12380" i="110" s="1"/>
  <c r="F12381" i="110" s="1"/>
  <c r="F12382" i="110" s="1"/>
  <c r="F12383" i="110" s="1"/>
  <c r="F12384" i="110" s="1"/>
  <c r="F12385" i="110" s="1"/>
  <c r="F12386" i="110" s="1"/>
  <c r="F12387" i="110" s="1"/>
  <c r="F12388" i="110" s="1"/>
  <c r="F12389" i="110" s="1"/>
  <c r="F12390" i="110" s="1"/>
  <c r="F12391" i="110" s="1"/>
  <c r="F12392" i="110" s="1"/>
  <c r="F12393" i="110" s="1"/>
  <c r="F12394" i="110" s="1"/>
  <c r="F12395" i="110" s="1"/>
  <c r="F12396" i="110" s="1"/>
  <c r="F12397" i="110" s="1"/>
  <c r="F12398" i="110" s="1"/>
  <c r="F12399" i="110" s="1"/>
  <c r="F12400" i="110" s="1"/>
  <c r="F12401" i="110" s="1"/>
  <c r="F12402" i="110" s="1"/>
  <c r="F12403" i="110" s="1"/>
  <c r="F12404" i="110" s="1"/>
  <c r="F12405" i="110" s="1"/>
  <c r="F12406" i="110" s="1"/>
  <c r="F12407" i="110" s="1"/>
  <c r="F12408" i="110" s="1"/>
  <c r="F12409" i="110" s="1"/>
  <c r="F12410" i="110" s="1"/>
  <c r="F12411" i="110" s="1"/>
  <c r="F12412" i="110" s="1"/>
  <c r="F12413" i="110" s="1"/>
  <c r="F12414" i="110" s="1"/>
  <c r="F12415" i="110" s="1"/>
  <c r="F12416" i="110" s="1"/>
  <c r="F12417" i="110" s="1"/>
  <c r="F12418" i="110" s="1"/>
  <c r="F12419" i="110" s="1"/>
  <c r="F12420" i="110" s="1"/>
  <c r="F12421" i="110" s="1"/>
  <c r="F12422" i="110" s="1"/>
  <c r="F12423" i="110" s="1"/>
  <c r="F12424" i="110" s="1"/>
  <c r="F12425" i="110" s="1"/>
  <c r="F12426" i="110" s="1"/>
  <c r="F12427" i="110" s="1"/>
  <c r="F12428" i="110" s="1"/>
  <c r="F12429" i="110" s="1"/>
  <c r="F12430" i="110" s="1"/>
  <c r="F12431" i="110" s="1"/>
  <c r="F12432" i="110" s="1"/>
  <c r="F12433" i="110" s="1"/>
  <c r="F12434" i="110" s="1"/>
  <c r="F12435" i="110" s="1"/>
  <c r="F12436" i="110" s="1"/>
  <c r="F12437" i="110" s="1"/>
  <c r="F12438" i="110" s="1"/>
  <c r="F12439" i="110" s="1"/>
  <c r="F12440" i="110" s="1"/>
  <c r="F12441" i="110" s="1"/>
  <c r="F12442" i="110" s="1"/>
  <c r="F12443" i="110" s="1"/>
  <c r="F12444" i="110" s="1"/>
  <c r="F12445" i="110" s="1"/>
  <c r="F12446" i="110" s="1"/>
  <c r="F12447" i="110" s="1"/>
  <c r="F12448" i="110" s="1"/>
  <c r="F12449" i="110" s="1"/>
  <c r="F12450" i="110" s="1"/>
  <c r="F12451" i="110" s="1"/>
  <c r="F12452" i="110" s="1"/>
  <c r="F12453" i="110" s="1"/>
  <c r="F12454" i="110" s="1"/>
  <c r="F12455" i="110" s="1"/>
  <c r="F12456" i="110" s="1"/>
  <c r="F12457" i="110" s="1"/>
  <c r="F12458" i="110" s="1"/>
  <c r="F12459" i="110" s="1"/>
  <c r="F12460" i="110" s="1"/>
  <c r="F12461" i="110" s="1"/>
  <c r="F12462" i="110" s="1"/>
  <c r="F12463" i="110" s="1"/>
  <c r="F12464" i="110" s="1"/>
  <c r="F12465" i="110" s="1"/>
  <c r="F12466" i="110" s="1"/>
  <c r="F12467" i="110" s="1"/>
  <c r="F12468" i="110" s="1"/>
  <c r="F12469" i="110" s="1"/>
  <c r="F12470" i="110" s="1"/>
  <c r="F12471" i="110" s="1"/>
  <c r="F12472" i="110" s="1"/>
  <c r="F12473" i="110" s="1"/>
  <c r="F12474" i="110" s="1"/>
  <c r="F12475" i="110" s="1"/>
  <c r="F12476" i="110" s="1"/>
  <c r="F12477" i="110" s="1"/>
  <c r="F12478" i="110" s="1"/>
  <c r="F12479" i="110" s="1"/>
  <c r="F12480" i="110" s="1"/>
  <c r="F12481" i="110" s="1"/>
  <c r="F12482" i="110" s="1"/>
  <c r="F12483" i="110" s="1"/>
  <c r="F12484" i="110" s="1"/>
  <c r="F12485" i="110" s="1"/>
  <c r="F12486" i="110" s="1"/>
  <c r="F12487" i="110" s="1"/>
  <c r="F12488" i="110" s="1"/>
  <c r="F12489" i="110" s="1"/>
  <c r="F12490" i="110" s="1"/>
  <c r="F12491" i="110" s="1"/>
  <c r="F12492" i="110" s="1"/>
  <c r="F12493" i="110" s="1"/>
  <c r="F12494" i="110" s="1"/>
  <c r="F12495" i="110" s="1"/>
  <c r="F12496" i="110" s="1"/>
  <c r="F12497" i="110" s="1"/>
  <c r="F12498" i="110" s="1"/>
  <c r="F12499" i="110" s="1"/>
  <c r="F12500" i="110" s="1"/>
  <c r="F12501" i="110" s="1"/>
  <c r="F12502" i="110" s="1"/>
  <c r="F12503" i="110" s="1"/>
  <c r="F12504" i="110" s="1"/>
  <c r="F12505" i="110" s="1"/>
  <c r="F12506" i="110" s="1"/>
  <c r="F12507" i="110" s="1"/>
  <c r="F12508" i="110" s="1"/>
  <c r="F12509" i="110" s="1"/>
  <c r="F12510" i="110" s="1"/>
  <c r="F12511" i="110" s="1"/>
  <c r="F12512" i="110" s="1"/>
  <c r="F12513" i="110" s="1"/>
  <c r="F12514" i="110" s="1"/>
  <c r="F12515" i="110" s="1"/>
  <c r="F12516" i="110" s="1"/>
  <c r="F12517" i="110" s="1"/>
  <c r="F12518" i="110" s="1"/>
  <c r="F12519" i="110" s="1"/>
  <c r="F12520" i="110" s="1"/>
  <c r="F12521" i="110" s="1"/>
  <c r="F12522" i="110" s="1"/>
  <c r="F12523" i="110" s="1"/>
  <c r="F12524" i="110" s="1"/>
  <c r="F12525" i="110" s="1"/>
  <c r="F12526" i="110" s="1"/>
  <c r="F12527" i="110" s="1"/>
  <c r="F12528" i="110" s="1"/>
  <c r="F12529" i="110" s="1"/>
  <c r="F12530" i="110" s="1"/>
  <c r="F12531" i="110" s="1"/>
  <c r="F12532" i="110" s="1"/>
  <c r="F12533" i="110" s="1"/>
  <c r="F12534" i="110" s="1"/>
  <c r="F12535" i="110" s="1"/>
  <c r="F12536" i="110" s="1"/>
  <c r="F12537" i="110" s="1"/>
  <c r="F12538" i="110" s="1"/>
  <c r="F12539" i="110" s="1"/>
  <c r="F12540" i="110" s="1"/>
  <c r="F12541" i="110" s="1"/>
  <c r="F12542" i="110" s="1"/>
  <c r="F12543" i="110" s="1"/>
  <c r="F12544" i="110" s="1"/>
  <c r="F12545" i="110" s="1"/>
  <c r="F12546" i="110" s="1"/>
  <c r="F12547" i="110" s="1"/>
  <c r="F12548" i="110" s="1"/>
  <c r="F12549" i="110" s="1"/>
  <c r="F12550" i="110" s="1"/>
  <c r="F12551" i="110" s="1"/>
  <c r="F12552" i="110" s="1"/>
  <c r="F12553" i="110" s="1"/>
  <c r="F12554" i="110" s="1"/>
  <c r="F12555" i="110" s="1"/>
  <c r="F12556" i="110" s="1"/>
  <c r="F12557" i="110" s="1"/>
  <c r="F12558" i="110" s="1"/>
  <c r="F12559" i="110" s="1"/>
  <c r="F12560" i="110" s="1"/>
  <c r="F12561" i="110" s="1"/>
  <c r="F12562" i="110" s="1"/>
  <c r="F12563" i="110" s="1"/>
  <c r="F12564" i="110" s="1"/>
  <c r="F12565" i="110" s="1"/>
  <c r="F12566" i="110" s="1"/>
  <c r="F12567" i="110" s="1"/>
  <c r="F12568" i="110" s="1"/>
  <c r="F12569" i="110" s="1"/>
  <c r="F12570" i="110" s="1"/>
  <c r="F12571" i="110" s="1"/>
  <c r="F12572" i="110" s="1"/>
  <c r="F12573" i="110" s="1"/>
  <c r="F12574" i="110" s="1"/>
  <c r="F12575" i="110" s="1"/>
  <c r="F12576" i="110" s="1"/>
  <c r="F12577" i="110" s="1"/>
  <c r="F12578" i="110" s="1"/>
  <c r="F12579" i="110" s="1"/>
  <c r="F12580" i="110" s="1"/>
  <c r="F12581" i="110" s="1"/>
  <c r="F12582" i="110" s="1"/>
  <c r="F12583" i="110" s="1"/>
  <c r="F12584" i="110" s="1"/>
  <c r="F12585" i="110" s="1"/>
  <c r="F12586" i="110" s="1"/>
  <c r="F12587" i="110" s="1"/>
  <c r="F12588" i="110" s="1"/>
  <c r="F12589" i="110" s="1"/>
  <c r="F12590" i="110" s="1"/>
  <c r="F12591" i="110" s="1"/>
  <c r="F12592" i="110" s="1"/>
  <c r="F12593" i="110" s="1"/>
  <c r="F12594" i="110" s="1"/>
  <c r="F12595" i="110" s="1"/>
  <c r="F12596" i="110" s="1"/>
  <c r="F12597" i="110" s="1"/>
  <c r="F12598" i="110" s="1"/>
  <c r="F12599" i="110" s="1"/>
  <c r="F12600" i="110" s="1"/>
  <c r="F12601" i="110" s="1"/>
  <c r="F12602" i="110" s="1"/>
  <c r="F12603" i="110" s="1"/>
  <c r="F12604" i="110" s="1"/>
  <c r="F12605" i="110" s="1"/>
  <c r="F12606" i="110" s="1"/>
  <c r="F12607" i="110" s="1"/>
  <c r="F12608" i="110" s="1"/>
  <c r="F12609" i="110" s="1"/>
  <c r="F12610" i="110" s="1"/>
  <c r="F12611" i="110" s="1"/>
  <c r="F12612" i="110" s="1"/>
  <c r="F12613" i="110" s="1"/>
  <c r="F12614" i="110" s="1"/>
  <c r="F12615" i="110" s="1"/>
  <c r="F12616" i="110" s="1"/>
  <c r="F12617" i="110" s="1"/>
  <c r="F12618" i="110" s="1"/>
  <c r="F12619" i="110" s="1"/>
  <c r="F12620" i="110" s="1"/>
  <c r="F12621" i="110" s="1"/>
  <c r="F12622" i="110" s="1"/>
  <c r="F12623" i="110" s="1"/>
  <c r="F12624" i="110" s="1"/>
  <c r="F12625" i="110" s="1"/>
  <c r="F12626" i="110" s="1"/>
  <c r="F12627" i="110" s="1"/>
  <c r="F12628" i="110" s="1"/>
  <c r="F12629" i="110" s="1"/>
  <c r="F12630" i="110" s="1"/>
  <c r="F12631" i="110" s="1"/>
  <c r="F12632" i="110" s="1"/>
  <c r="F12633" i="110" s="1"/>
  <c r="F12634" i="110" s="1"/>
  <c r="F12635" i="110" s="1"/>
  <c r="F12636" i="110" s="1"/>
  <c r="F12637" i="110" s="1"/>
  <c r="F12638" i="110" s="1"/>
  <c r="F12639" i="110" s="1"/>
  <c r="F12640" i="110" s="1"/>
  <c r="F12641" i="110" s="1"/>
  <c r="F12642" i="110" s="1"/>
  <c r="F12643" i="110" s="1"/>
  <c r="F12644" i="110" s="1"/>
  <c r="F12645" i="110" s="1"/>
  <c r="F12646" i="110" s="1"/>
  <c r="F12647" i="110" s="1"/>
  <c r="F12648" i="110" s="1"/>
  <c r="F12649" i="110" s="1"/>
  <c r="F12650" i="110" s="1"/>
  <c r="F12651" i="110" s="1"/>
  <c r="F12652" i="110" s="1"/>
  <c r="F12653" i="110" s="1"/>
  <c r="F12654" i="110" s="1"/>
  <c r="F12655" i="110" s="1"/>
  <c r="F12656" i="110" s="1"/>
  <c r="F12657" i="110" s="1"/>
  <c r="F12658" i="110" s="1"/>
  <c r="F12659" i="110" s="1"/>
  <c r="F12660" i="110" s="1"/>
  <c r="F12661" i="110" s="1"/>
  <c r="F12662" i="110" s="1"/>
  <c r="F12663" i="110" s="1"/>
  <c r="F12664" i="110" s="1"/>
  <c r="F12665" i="110" s="1"/>
  <c r="F12666" i="110" s="1"/>
  <c r="F12667" i="110" s="1"/>
  <c r="F12668" i="110" s="1"/>
  <c r="F12669" i="110" s="1"/>
  <c r="F12670" i="110" s="1"/>
  <c r="F12671" i="110" s="1"/>
  <c r="F12672" i="110" s="1"/>
  <c r="F12673" i="110" s="1"/>
  <c r="F12674" i="110" s="1"/>
  <c r="F12675" i="110" s="1"/>
  <c r="F12676" i="110" s="1"/>
  <c r="F12677" i="110" s="1"/>
  <c r="F12678" i="110" s="1"/>
  <c r="F12679" i="110" s="1"/>
  <c r="F12680" i="110" s="1"/>
  <c r="F12681" i="110" s="1"/>
  <c r="F12682" i="110" s="1"/>
  <c r="F12683" i="110" s="1"/>
  <c r="F12684" i="110" s="1"/>
  <c r="F12685" i="110" s="1"/>
  <c r="F12686" i="110" s="1"/>
  <c r="F12687" i="110" s="1"/>
  <c r="F12688" i="110" s="1"/>
  <c r="F12689" i="110" s="1"/>
  <c r="F12690" i="110" s="1"/>
  <c r="F12691" i="110" s="1"/>
  <c r="F12692" i="110" s="1"/>
  <c r="F12693" i="110" s="1"/>
  <c r="F12694" i="110" s="1"/>
  <c r="F12695" i="110" s="1"/>
  <c r="F12696" i="110" s="1"/>
  <c r="F12697" i="110" s="1"/>
  <c r="F12698" i="110" s="1"/>
  <c r="F12699" i="110" s="1"/>
  <c r="F12700" i="110" s="1"/>
  <c r="F12701" i="110" s="1"/>
  <c r="F12702" i="110" s="1"/>
  <c r="F12703" i="110" s="1"/>
  <c r="F12704" i="110" s="1"/>
  <c r="F12705" i="110" s="1"/>
  <c r="F12706" i="110" s="1"/>
  <c r="F12707" i="110" s="1"/>
  <c r="F12708" i="110" s="1"/>
  <c r="F12709" i="110" s="1"/>
  <c r="F12710" i="110" s="1"/>
  <c r="F12711" i="110" s="1"/>
  <c r="F12712" i="110" s="1"/>
  <c r="F12713" i="110" s="1"/>
  <c r="F12714" i="110" s="1"/>
  <c r="F12715" i="110" s="1"/>
  <c r="F12716" i="110" s="1"/>
  <c r="F12717" i="110" s="1"/>
  <c r="F12718" i="110" s="1"/>
  <c r="F12719" i="110" s="1"/>
  <c r="F12720" i="110" s="1"/>
  <c r="F12721" i="110" s="1"/>
  <c r="F12722" i="110" s="1"/>
  <c r="F12723" i="110" s="1"/>
  <c r="F12724" i="110" s="1"/>
  <c r="F12725" i="110" s="1"/>
  <c r="F12726" i="110" s="1"/>
  <c r="F12727" i="110" s="1"/>
  <c r="F12728" i="110" s="1"/>
  <c r="F12729" i="110" s="1"/>
  <c r="F12730" i="110" s="1"/>
  <c r="F12731" i="110" s="1"/>
  <c r="F12732" i="110" s="1"/>
  <c r="F12733" i="110" s="1"/>
  <c r="F12734" i="110" s="1"/>
  <c r="F12735" i="110" s="1"/>
  <c r="F12736" i="110" s="1"/>
  <c r="F12737" i="110" s="1"/>
  <c r="F12738" i="110" s="1"/>
  <c r="F12739" i="110" s="1"/>
  <c r="F12740" i="110" s="1"/>
  <c r="F12741" i="110" s="1"/>
  <c r="F12742" i="110" s="1"/>
  <c r="F12743" i="110" s="1"/>
  <c r="F12744" i="110" s="1"/>
  <c r="F12745" i="110" s="1"/>
  <c r="F12746" i="110" s="1"/>
  <c r="F12747" i="110" s="1"/>
  <c r="F12748" i="110" s="1"/>
  <c r="F12749" i="110" s="1"/>
  <c r="F12750" i="110" s="1"/>
  <c r="F12751" i="110" s="1"/>
  <c r="F12752" i="110" s="1"/>
  <c r="F12753" i="110" s="1"/>
  <c r="F12754" i="110" s="1"/>
  <c r="F12755" i="110" s="1"/>
  <c r="F12756" i="110" s="1"/>
  <c r="F12757" i="110" s="1"/>
  <c r="F12758" i="110" s="1"/>
  <c r="F12759" i="110" s="1"/>
  <c r="F12760" i="110" s="1"/>
  <c r="F12761" i="110" s="1"/>
  <c r="F12762" i="110" s="1"/>
  <c r="F12763" i="110" s="1"/>
  <c r="F12764" i="110" s="1"/>
  <c r="F12765" i="110" s="1"/>
  <c r="F12766" i="110" s="1"/>
  <c r="F12767" i="110" s="1"/>
  <c r="F12768" i="110" s="1"/>
  <c r="F12769" i="110" s="1"/>
  <c r="F12770" i="110" s="1"/>
  <c r="F12771" i="110" s="1"/>
  <c r="F12772" i="110" s="1"/>
  <c r="F12773" i="110" s="1"/>
  <c r="F12774" i="110" s="1"/>
  <c r="F12775" i="110" s="1"/>
  <c r="F12776" i="110" s="1"/>
  <c r="F12777" i="110" s="1"/>
  <c r="F12778" i="110" s="1"/>
  <c r="F12779" i="110" s="1"/>
  <c r="F12780" i="110" s="1"/>
  <c r="F12781" i="110" s="1"/>
  <c r="F12782" i="110" s="1"/>
  <c r="F12783" i="110" s="1"/>
  <c r="F12784" i="110" s="1"/>
  <c r="F12785" i="110" s="1"/>
  <c r="F12786" i="110" s="1"/>
  <c r="F12787" i="110" s="1"/>
  <c r="F12788" i="110" s="1"/>
  <c r="F12789" i="110" s="1"/>
  <c r="F12790" i="110" s="1"/>
  <c r="F12791" i="110" s="1"/>
  <c r="F12792" i="110" s="1"/>
  <c r="F12793" i="110" s="1"/>
  <c r="F12794" i="110" s="1"/>
  <c r="F12795" i="110" s="1"/>
  <c r="F12796" i="110" s="1"/>
  <c r="F12797" i="110" s="1"/>
  <c r="F12798" i="110" s="1"/>
  <c r="F12799" i="110" s="1"/>
  <c r="F12800" i="110" s="1"/>
  <c r="F12801" i="110" s="1"/>
  <c r="F12802" i="110" s="1"/>
  <c r="F12803" i="110" s="1"/>
  <c r="F12804" i="110" s="1"/>
  <c r="F12805" i="110" s="1"/>
  <c r="F12806" i="110" s="1"/>
  <c r="F12807" i="110" s="1"/>
  <c r="F12808" i="110" s="1"/>
  <c r="F12809" i="110" s="1"/>
  <c r="F12810" i="110" s="1"/>
  <c r="F12811" i="110" s="1"/>
  <c r="F12812" i="110" s="1"/>
  <c r="F12813" i="110" s="1"/>
  <c r="F12814" i="110" s="1"/>
  <c r="F12815" i="110" s="1"/>
  <c r="F12816" i="110" s="1"/>
  <c r="F12817" i="110" s="1"/>
  <c r="F12818" i="110" s="1"/>
  <c r="F12819" i="110" s="1"/>
  <c r="F12820" i="110" s="1"/>
  <c r="F12821" i="110" s="1"/>
  <c r="F12822" i="110" s="1"/>
  <c r="F12823" i="110" s="1"/>
  <c r="F12824" i="110" s="1"/>
  <c r="F12825" i="110" s="1"/>
  <c r="F12826" i="110" s="1"/>
  <c r="F12827" i="110" s="1"/>
  <c r="F12828" i="110" s="1"/>
  <c r="F12829" i="110" s="1"/>
  <c r="F12830" i="110" s="1"/>
  <c r="F12831" i="110" s="1"/>
  <c r="F12832" i="110" s="1"/>
  <c r="F12833" i="110" s="1"/>
  <c r="F12834" i="110" s="1"/>
  <c r="F12835" i="110" s="1"/>
  <c r="F12836" i="110" s="1"/>
  <c r="F12837" i="110" s="1"/>
  <c r="F12838" i="110" s="1"/>
  <c r="F12839" i="110" s="1"/>
  <c r="F12840" i="110" s="1"/>
  <c r="F12841" i="110" s="1"/>
  <c r="F12842" i="110" s="1"/>
  <c r="F12843" i="110" s="1"/>
  <c r="F12844" i="110" s="1"/>
  <c r="F12845" i="110" s="1"/>
  <c r="F12846" i="110" s="1"/>
  <c r="F12847" i="110" s="1"/>
  <c r="F12848" i="110" s="1"/>
  <c r="F12849" i="110" s="1"/>
  <c r="F12850" i="110" s="1"/>
  <c r="F12851" i="110" s="1"/>
  <c r="F12852" i="110" s="1"/>
  <c r="F12853" i="110" s="1"/>
  <c r="F12854" i="110" s="1"/>
  <c r="F12855" i="110" s="1"/>
  <c r="F12856" i="110" s="1"/>
  <c r="F12857" i="110" s="1"/>
  <c r="F12858" i="110" s="1"/>
  <c r="F12859" i="110" s="1"/>
  <c r="F12860" i="110" s="1"/>
  <c r="F12861" i="110" s="1"/>
  <c r="F12862" i="110" s="1"/>
  <c r="F12863" i="110" s="1"/>
  <c r="F12864" i="110" s="1"/>
  <c r="F12865" i="110" s="1"/>
  <c r="F12866" i="110" s="1"/>
  <c r="F12867" i="110" s="1"/>
  <c r="F12868" i="110" s="1"/>
  <c r="F12869" i="110" s="1"/>
  <c r="F12870" i="110" s="1"/>
  <c r="F12871" i="110" s="1"/>
  <c r="F12872" i="110" s="1"/>
  <c r="F12873" i="110" s="1"/>
  <c r="F12874" i="110" s="1"/>
  <c r="F12875" i="110" s="1"/>
  <c r="F12876" i="110" s="1"/>
  <c r="F12877" i="110" s="1"/>
  <c r="F12878" i="110" s="1"/>
  <c r="F12879" i="110" s="1"/>
  <c r="F12880" i="110" s="1"/>
  <c r="F12881" i="110" s="1"/>
  <c r="F12882" i="110" s="1"/>
  <c r="F12883" i="110" s="1"/>
  <c r="F12884" i="110" s="1"/>
  <c r="F12885" i="110" s="1"/>
  <c r="F12886" i="110" s="1"/>
  <c r="F12887" i="110" s="1"/>
  <c r="F12888" i="110" s="1"/>
  <c r="F12889" i="110" s="1"/>
  <c r="F12890" i="110" s="1"/>
  <c r="F12891" i="110" s="1"/>
  <c r="F12892" i="110" s="1"/>
  <c r="F12893" i="110" s="1"/>
  <c r="F12894" i="110" s="1"/>
  <c r="F12895" i="110" s="1"/>
  <c r="F12896" i="110" s="1"/>
  <c r="F12897" i="110" s="1"/>
  <c r="F12898" i="110" s="1"/>
  <c r="F12899" i="110" s="1"/>
  <c r="F12900" i="110" s="1"/>
  <c r="F12901" i="110" s="1"/>
  <c r="F12902" i="110" s="1"/>
  <c r="F12903" i="110" s="1"/>
  <c r="F12904" i="110" s="1"/>
  <c r="F12905" i="110" s="1"/>
  <c r="F12906" i="110" s="1"/>
  <c r="F12907" i="110" s="1"/>
  <c r="F12908" i="110" s="1"/>
  <c r="F12909" i="110" s="1"/>
  <c r="F12910" i="110" s="1"/>
  <c r="F12911" i="110" s="1"/>
  <c r="F12912" i="110" s="1"/>
  <c r="F12913" i="110" s="1"/>
  <c r="F12914" i="110" s="1"/>
  <c r="F12915" i="110" s="1"/>
  <c r="F12916" i="110" s="1"/>
  <c r="F12917" i="110" s="1"/>
  <c r="F12918" i="110" s="1"/>
  <c r="F12919" i="110" s="1"/>
  <c r="F12920" i="110" s="1"/>
  <c r="F12921" i="110" s="1"/>
  <c r="F12922" i="110" s="1"/>
  <c r="F12923" i="110" s="1"/>
  <c r="F12924" i="110" s="1"/>
  <c r="F12925" i="110" s="1"/>
  <c r="F12926" i="110" s="1"/>
  <c r="F12927" i="110" s="1"/>
  <c r="F12928" i="110" s="1"/>
  <c r="F12929" i="110" s="1"/>
  <c r="F12930" i="110" s="1"/>
  <c r="F12931" i="110" s="1"/>
  <c r="F12932" i="110" s="1"/>
  <c r="F12933" i="110" s="1"/>
  <c r="F12934" i="110" s="1"/>
  <c r="F12935" i="110" s="1"/>
  <c r="F12936" i="110" s="1"/>
  <c r="F12937" i="110" s="1"/>
  <c r="F12938" i="110" s="1"/>
  <c r="F12939" i="110" s="1"/>
  <c r="F12940" i="110" s="1"/>
  <c r="F12941" i="110" s="1"/>
  <c r="F12942" i="110" s="1"/>
  <c r="F12943" i="110" s="1"/>
  <c r="F12944" i="110" s="1"/>
  <c r="F12945" i="110" s="1"/>
  <c r="F12946" i="110" s="1"/>
  <c r="F12947" i="110" s="1"/>
  <c r="F12948" i="110" s="1"/>
  <c r="F12949" i="110" s="1"/>
  <c r="F12950" i="110" s="1"/>
  <c r="F12951" i="110" s="1"/>
  <c r="F12952" i="110" s="1"/>
  <c r="F12953" i="110" s="1"/>
  <c r="F12954" i="110" s="1"/>
  <c r="F12955" i="110" s="1"/>
  <c r="F12956" i="110" s="1"/>
  <c r="F12957" i="110" s="1"/>
  <c r="F12958" i="110" s="1"/>
  <c r="F12959" i="110" s="1"/>
  <c r="F12960" i="110" s="1"/>
  <c r="F12961" i="110" s="1"/>
  <c r="F12962" i="110" s="1"/>
  <c r="F12963" i="110" s="1"/>
  <c r="F12964" i="110" s="1"/>
  <c r="F12965" i="110" s="1"/>
  <c r="F12966" i="110" s="1"/>
  <c r="F12967" i="110" s="1"/>
  <c r="F12968" i="110" s="1"/>
  <c r="F12969" i="110" s="1"/>
  <c r="F12970" i="110" s="1"/>
  <c r="F12971" i="110" s="1"/>
  <c r="F12972" i="110" s="1"/>
  <c r="F12973" i="110" s="1"/>
  <c r="F12974" i="110" s="1"/>
  <c r="F12975" i="110" s="1"/>
  <c r="F12976" i="110" s="1"/>
  <c r="F12977" i="110" s="1"/>
  <c r="F12978" i="110" s="1"/>
  <c r="F12979" i="110" s="1"/>
  <c r="F12980" i="110" s="1"/>
  <c r="F12981" i="110" s="1"/>
  <c r="F12982" i="110" s="1"/>
  <c r="F12983" i="110" s="1"/>
  <c r="F12984" i="110" s="1"/>
  <c r="F12985" i="110" s="1"/>
  <c r="F12986" i="110" s="1"/>
  <c r="F12987" i="110" s="1"/>
  <c r="F12988" i="110" s="1"/>
  <c r="F12989" i="110" s="1"/>
  <c r="F12990" i="110" s="1"/>
  <c r="F12991" i="110" s="1"/>
  <c r="F12992" i="110" s="1"/>
  <c r="F12993" i="110" s="1"/>
  <c r="F12994" i="110" s="1"/>
  <c r="F12995" i="110" s="1"/>
  <c r="F12996" i="110" s="1"/>
  <c r="F12997" i="110" s="1"/>
  <c r="F12998" i="110" s="1"/>
  <c r="F12999" i="110" s="1"/>
  <c r="F13000" i="110" s="1"/>
  <c r="F13001" i="110" s="1"/>
  <c r="F13002" i="110" s="1"/>
  <c r="F13003" i="110" s="1"/>
  <c r="F13004" i="110" s="1"/>
  <c r="F13005" i="110" s="1"/>
  <c r="F13006" i="110" s="1"/>
  <c r="F13007" i="110" s="1"/>
  <c r="F13008" i="110" s="1"/>
  <c r="F13009" i="110" s="1"/>
  <c r="F13010" i="110" s="1"/>
  <c r="F13011" i="110" s="1"/>
  <c r="F13012" i="110" s="1"/>
  <c r="F13013" i="110" s="1"/>
  <c r="F13014" i="110" s="1"/>
  <c r="F13015" i="110" s="1"/>
  <c r="F13016" i="110" s="1"/>
  <c r="F13017" i="110" s="1"/>
  <c r="F13018" i="110" s="1"/>
  <c r="F13019" i="110" s="1"/>
  <c r="F13020" i="110" s="1"/>
  <c r="F13021" i="110" s="1"/>
  <c r="F13022" i="110" s="1"/>
  <c r="F13023" i="110" s="1"/>
  <c r="F13024" i="110" s="1"/>
  <c r="F13025" i="110" s="1"/>
  <c r="F13026" i="110" s="1"/>
  <c r="F13027" i="110" s="1"/>
  <c r="F13028" i="110" s="1"/>
  <c r="F13029" i="110" s="1"/>
  <c r="F13030" i="110" s="1"/>
  <c r="F13031" i="110" s="1"/>
  <c r="F13032" i="110" s="1"/>
  <c r="F13033" i="110" s="1"/>
  <c r="F13034" i="110" s="1"/>
  <c r="F13035" i="110" s="1"/>
  <c r="F13036" i="110" s="1"/>
  <c r="F13037" i="110" s="1"/>
  <c r="F13038" i="110" s="1"/>
  <c r="F13039" i="110" s="1"/>
  <c r="F13040" i="110" s="1"/>
  <c r="F13041" i="110" s="1"/>
  <c r="F13042" i="110" s="1"/>
  <c r="F13043" i="110" s="1"/>
  <c r="F13044" i="110" s="1"/>
  <c r="F13045" i="110" s="1"/>
  <c r="F13046" i="110" s="1"/>
  <c r="F13047" i="110" s="1"/>
  <c r="F13048" i="110" s="1"/>
  <c r="F13049" i="110" s="1"/>
  <c r="F13050" i="110" s="1"/>
  <c r="F13051" i="110" s="1"/>
  <c r="F13052" i="110" s="1"/>
  <c r="F13053" i="110" s="1"/>
  <c r="F13054" i="110" s="1"/>
  <c r="F13055" i="110" s="1"/>
  <c r="F13056" i="110" s="1"/>
  <c r="F13057" i="110" s="1"/>
  <c r="F13058" i="110" s="1"/>
  <c r="F13059" i="110" s="1"/>
  <c r="F13060" i="110" s="1"/>
  <c r="F13061" i="110" s="1"/>
  <c r="F13062" i="110" s="1"/>
  <c r="F13063" i="110" s="1"/>
  <c r="F13064" i="110" s="1"/>
  <c r="F13065" i="110" s="1"/>
  <c r="F13066" i="110" s="1"/>
  <c r="F13067" i="110" s="1"/>
  <c r="F13068" i="110" s="1"/>
  <c r="F13069" i="110" s="1"/>
  <c r="F13070" i="110" s="1"/>
  <c r="F13071" i="110" s="1"/>
  <c r="F13072" i="110" s="1"/>
  <c r="F13073" i="110" s="1"/>
  <c r="F13074" i="110" s="1"/>
  <c r="F13075" i="110" s="1"/>
  <c r="F13076" i="110" s="1"/>
  <c r="F13077" i="110" s="1"/>
  <c r="F13078" i="110" s="1"/>
  <c r="F13079" i="110" s="1"/>
  <c r="F13080" i="110" s="1"/>
  <c r="F13081" i="110" s="1"/>
  <c r="F13082" i="110" s="1"/>
  <c r="F13083" i="110" s="1"/>
  <c r="F13084" i="110" s="1"/>
  <c r="F13085" i="110" s="1"/>
  <c r="F13086" i="110" s="1"/>
  <c r="F13087" i="110" s="1"/>
  <c r="F13088" i="110" s="1"/>
  <c r="F13089" i="110" s="1"/>
  <c r="F13090" i="110" s="1"/>
  <c r="F13091" i="110" s="1"/>
  <c r="F13092" i="110" s="1"/>
  <c r="F13093" i="110" s="1"/>
  <c r="F13094" i="110" s="1"/>
  <c r="F13095" i="110" s="1"/>
  <c r="F13096" i="110" s="1"/>
  <c r="F13097" i="110" s="1"/>
  <c r="F13098" i="110" s="1"/>
  <c r="F13099" i="110" s="1"/>
  <c r="F13100" i="110" s="1"/>
  <c r="F13101" i="110" s="1"/>
  <c r="F13102" i="110" s="1"/>
  <c r="F13103" i="110" s="1"/>
  <c r="F13104" i="110" s="1"/>
  <c r="F13105" i="110" s="1"/>
  <c r="F13106" i="110" s="1"/>
  <c r="F13107" i="110" s="1"/>
  <c r="F13108" i="110" s="1"/>
  <c r="F13109" i="110" s="1"/>
  <c r="F13110" i="110" s="1"/>
  <c r="F13111" i="110" s="1"/>
  <c r="F13112" i="110" s="1"/>
  <c r="F13113" i="110" s="1"/>
  <c r="F13114" i="110" s="1"/>
  <c r="F13115" i="110" s="1"/>
  <c r="F13116" i="110" s="1"/>
  <c r="F13117" i="110" s="1"/>
  <c r="F13118" i="110" s="1"/>
  <c r="F13119" i="110" s="1"/>
  <c r="F13120" i="110" s="1"/>
  <c r="F13121" i="110" s="1"/>
  <c r="F13122" i="110" s="1"/>
  <c r="F13123" i="110" s="1"/>
  <c r="F13124" i="110" s="1"/>
  <c r="F13125" i="110" s="1"/>
  <c r="F13126" i="110" s="1"/>
  <c r="F13127" i="110" s="1"/>
  <c r="F13128" i="110" s="1"/>
  <c r="F13129" i="110" s="1"/>
  <c r="F13130" i="110" s="1"/>
  <c r="F13131" i="110" s="1"/>
  <c r="F13132" i="110" s="1"/>
  <c r="F13133" i="110" s="1"/>
  <c r="F13134" i="110" s="1"/>
  <c r="F13135" i="110" s="1"/>
  <c r="F13136" i="110" s="1"/>
  <c r="F13137" i="110" s="1"/>
  <c r="F13138" i="110" s="1"/>
  <c r="F13139" i="110" s="1"/>
  <c r="F13140" i="110" s="1"/>
  <c r="F13141" i="110" s="1"/>
  <c r="F13142" i="110" s="1"/>
  <c r="F13143" i="110" s="1"/>
  <c r="F13144" i="110" s="1"/>
  <c r="F13145" i="110" s="1"/>
  <c r="F13146" i="110" s="1"/>
  <c r="F13147" i="110" s="1"/>
  <c r="F13148" i="110" s="1"/>
  <c r="F13149" i="110" s="1"/>
  <c r="F13150" i="110" s="1"/>
  <c r="F13151" i="110" s="1"/>
  <c r="F13152" i="110" s="1"/>
  <c r="F13153" i="110" s="1"/>
  <c r="F13154" i="110" s="1"/>
  <c r="F13155" i="110" s="1"/>
  <c r="F13156" i="110" s="1"/>
  <c r="F13157" i="110" s="1"/>
  <c r="F13158" i="110" s="1"/>
  <c r="F13159" i="110" s="1"/>
  <c r="F13160" i="110" s="1"/>
  <c r="F13161" i="110" s="1"/>
  <c r="F13162" i="110" s="1"/>
  <c r="F13163" i="110" s="1"/>
  <c r="F13164" i="110" s="1"/>
  <c r="F13165" i="110" s="1"/>
  <c r="F13166" i="110" s="1"/>
  <c r="F13167" i="110" s="1"/>
  <c r="F13168" i="110" s="1"/>
  <c r="F13169" i="110" s="1"/>
  <c r="F13170" i="110" s="1"/>
  <c r="F13171" i="110" s="1"/>
  <c r="F13172" i="110" s="1"/>
  <c r="F13173" i="110" s="1"/>
  <c r="F13174" i="110" s="1"/>
  <c r="F13175" i="110" s="1"/>
  <c r="F13176" i="110" s="1"/>
  <c r="F13177" i="110" s="1"/>
  <c r="F13178" i="110" s="1"/>
  <c r="F13179" i="110" s="1"/>
  <c r="F13180" i="110" s="1"/>
  <c r="F13181" i="110" s="1"/>
  <c r="F13182" i="110" s="1"/>
  <c r="F13183" i="110" s="1"/>
  <c r="F13184" i="110" s="1"/>
  <c r="F13185" i="110" s="1"/>
  <c r="F13186" i="110" s="1"/>
  <c r="F13187" i="110" s="1"/>
  <c r="F13188" i="110" s="1"/>
  <c r="F13189" i="110" s="1"/>
  <c r="F13190" i="110" s="1"/>
  <c r="F13191" i="110" s="1"/>
  <c r="F13192" i="110" s="1"/>
  <c r="F13193" i="110" s="1"/>
  <c r="F13194" i="110" s="1"/>
  <c r="F13195" i="110" s="1"/>
  <c r="F13196" i="110" s="1"/>
  <c r="F13197" i="110" s="1"/>
  <c r="F13198" i="110" s="1"/>
  <c r="F13199" i="110" s="1"/>
  <c r="F13200" i="110" s="1"/>
  <c r="F13201" i="110" s="1"/>
  <c r="F13202" i="110" s="1"/>
  <c r="F13203" i="110" s="1"/>
  <c r="F13204" i="110" s="1"/>
  <c r="F13205" i="110" s="1"/>
  <c r="F13206" i="110" s="1"/>
  <c r="F13207" i="110" s="1"/>
  <c r="F13208" i="110" s="1"/>
  <c r="F13209" i="110" s="1"/>
  <c r="F13210" i="110" s="1"/>
  <c r="F13211" i="110" s="1"/>
  <c r="F13212" i="110" s="1"/>
  <c r="F13213" i="110" s="1"/>
  <c r="F13214" i="110" s="1"/>
  <c r="F13215" i="110" s="1"/>
  <c r="F13216" i="110" s="1"/>
  <c r="F13217" i="110" s="1"/>
  <c r="F13218" i="110" s="1"/>
  <c r="F13219" i="110" s="1"/>
  <c r="F13220" i="110" s="1"/>
  <c r="F13221" i="110" s="1"/>
  <c r="F13222" i="110" s="1"/>
  <c r="F13223" i="110" s="1"/>
  <c r="F13224" i="110" s="1"/>
  <c r="F13225" i="110" s="1"/>
  <c r="F13226" i="110" s="1"/>
  <c r="F13227" i="110" s="1"/>
  <c r="F13228" i="110" s="1"/>
  <c r="F13229" i="110" s="1"/>
  <c r="F13230" i="110" s="1"/>
  <c r="F13231" i="110" s="1"/>
  <c r="F13232" i="110" s="1"/>
  <c r="F13233" i="110" s="1"/>
  <c r="F13234" i="110" s="1"/>
  <c r="F13235" i="110" s="1"/>
  <c r="F13236" i="110" s="1"/>
  <c r="F13237" i="110" s="1"/>
  <c r="F13238" i="110" s="1"/>
  <c r="F13239" i="110" s="1"/>
  <c r="F13240" i="110" s="1"/>
  <c r="F13241" i="110" s="1"/>
  <c r="F13242" i="110" s="1"/>
  <c r="F13243" i="110" s="1"/>
  <c r="F13244" i="110" s="1"/>
  <c r="F13245" i="110" s="1"/>
  <c r="F13246" i="110" s="1"/>
  <c r="F13247" i="110" s="1"/>
  <c r="F13248" i="110" s="1"/>
  <c r="F13249" i="110" s="1"/>
  <c r="F13250" i="110" s="1"/>
  <c r="F13251" i="110" s="1"/>
  <c r="F13252" i="110" s="1"/>
  <c r="F13253" i="110" s="1"/>
  <c r="F13254" i="110" s="1"/>
  <c r="F13255" i="110" s="1"/>
  <c r="F13256" i="110" s="1"/>
  <c r="F13257" i="110" s="1"/>
  <c r="F13258" i="110" s="1"/>
  <c r="F13259" i="110" s="1"/>
  <c r="F13260" i="110" s="1"/>
  <c r="F13261" i="110" s="1"/>
  <c r="F13262" i="110" s="1"/>
  <c r="F13263" i="110" s="1"/>
  <c r="F13264" i="110" s="1"/>
  <c r="F13265" i="110" s="1"/>
  <c r="F13266" i="110" s="1"/>
  <c r="F13267" i="110" s="1"/>
  <c r="F13268" i="110" s="1"/>
  <c r="F13269" i="110" s="1"/>
  <c r="F13270" i="110" s="1"/>
  <c r="F13271" i="110" s="1"/>
  <c r="F13272" i="110" s="1"/>
  <c r="F13273" i="110" s="1"/>
  <c r="F13274" i="110" s="1"/>
  <c r="F13275" i="110" s="1"/>
  <c r="F13276" i="110" s="1"/>
  <c r="F13277" i="110" s="1"/>
  <c r="F13278" i="110" s="1"/>
  <c r="F13279" i="110" s="1"/>
  <c r="F13280" i="110" s="1"/>
  <c r="F13281" i="110" s="1"/>
  <c r="F13282" i="110" s="1"/>
  <c r="F13283" i="110" s="1"/>
  <c r="F13284" i="110" s="1"/>
  <c r="F13285" i="110" s="1"/>
  <c r="F13286" i="110" s="1"/>
  <c r="F13287" i="110" s="1"/>
  <c r="F13288" i="110" s="1"/>
  <c r="F13289" i="110" s="1"/>
  <c r="F13290" i="110" s="1"/>
  <c r="F13291" i="110" s="1"/>
  <c r="F13292" i="110" s="1"/>
  <c r="F13293" i="110" s="1"/>
  <c r="F13294" i="110" s="1"/>
  <c r="F13295" i="110" s="1"/>
  <c r="F13296" i="110" s="1"/>
  <c r="F13297" i="110" s="1"/>
  <c r="F13298" i="110" s="1"/>
  <c r="F13299" i="110" s="1"/>
  <c r="F13300" i="110" s="1"/>
  <c r="F13301" i="110" s="1"/>
  <c r="F13302" i="110" s="1"/>
  <c r="F13303" i="110" s="1"/>
  <c r="F13304" i="110" s="1"/>
  <c r="F13305" i="110" s="1"/>
  <c r="F13306" i="110" s="1"/>
  <c r="F13307" i="110" s="1"/>
  <c r="F13308" i="110" s="1"/>
  <c r="F13309" i="110" s="1"/>
  <c r="F13310" i="110" s="1"/>
  <c r="F13311" i="110" s="1"/>
  <c r="F13312" i="110" s="1"/>
  <c r="F13313" i="110" s="1"/>
  <c r="F13314" i="110" s="1"/>
  <c r="F13315" i="110" s="1"/>
  <c r="F13316" i="110" s="1"/>
  <c r="F13317" i="110" s="1"/>
  <c r="F13318" i="110" s="1"/>
  <c r="F13319" i="110" s="1"/>
  <c r="F13320" i="110" s="1"/>
  <c r="F13321" i="110" s="1"/>
  <c r="F13322" i="110" s="1"/>
  <c r="F13323" i="110" s="1"/>
  <c r="F13324" i="110" s="1"/>
  <c r="F13325" i="110" s="1"/>
  <c r="F13326" i="110" s="1"/>
  <c r="F13327" i="110" s="1"/>
  <c r="F13328" i="110" s="1"/>
  <c r="F13329" i="110" s="1"/>
  <c r="F13330" i="110" s="1"/>
  <c r="F13331" i="110" s="1"/>
  <c r="F13332" i="110" s="1"/>
  <c r="F13333" i="110" s="1"/>
  <c r="F13334" i="110" s="1"/>
  <c r="F13335" i="110" s="1"/>
  <c r="F13336" i="110" s="1"/>
  <c r="F13337" i="110" s="1"/>
  <c r="F13338" i="110" s="1"/>
  <c r="F13339" i="110" s="1"/>
  <c r="F13340" i="110" s="1"/>
  <c r="F13341" i="110" s="1"/>
  <c r="F13342" i="110" s="1"/>
  <c r="F13343" i="110" s="1"/>
  <c r="F13344" i="110" s="1"/>
  <c r="F13345" i="110" s="1"/>
  <c r="F13346" i="110" s="1"/>
  <c r="F13347" i="110" s="1"/>
  <c r="F13348" i="110" s="1"/>
  <c r="F13349" i="110" s="1"/>
  <c r="F13350" i="110" s="1"/>
  <c r="F13351" i="110" s="1"/>
  <c r="F13352" i="110" s="1"/>
  <c r="F13353" i="110" s="1"/>
  <c r="F13354" i="110" s="1"/>
  <c r="F13355" i="110" s="1"/>
  <c r="F13356" i="110" s="1"/>
  <c r="F13357" i="110" s="1"/>
  <c r="F13358" i="110" s="1"/>
  <c r="F13359" i="110" s="1"/>
  <c r="F13360" i="110" s="1"/>
  <c r="F13361" i="110" s="1"/>
  <c r="F13362" i="110" s="1"/>
  <c r="F13363" i="110" s="1"/>
  <c r="F13364" i="110" s="1"/>
  <c r="F13365" i="110" s="1"/>
  <c r="F13366" i="110" s="1"/>
  <c r="F13367" i="110" s="1"/>
  <c r="F13368" i="110" s="1"/>
  <c r="F13369" i="110" s="1"/>
  <c r="F13370" i="110" s="1"/>
  <c r="F13371" i="110" s="1"/>
  <c r="F13372" i="110" s="1"/>
  <c r="F13373" i="110" s="1"/>
  <c r="F13374" i="110" s="1"/>
  <c r="F13375" i="110" s="1"/>
  <c r="F13376" i="110" s="1"/>
  <c r="F13377" i="110" s="1"/>
  <c r="F13378" i="110" s="1"/>
  <c r="F13379" i="110" s="1"/>
  <c r="F13380" i="110" s="1"/>
  <c r="F13381" i="110" s="1"/>
  <c r="F13382" i="110" s="1"/>
  <c r="F13383" i="110" s="1"/>
  <c r="F13384" i="110" s="1"/>
  <c r="F13385" i="110" s="1"/>
  <c r="F13386" i="110" s="1"/>
  <c r="F13387" i="110" s="1"/>
  <c r="F13388" i="110" s="1"/>
  <c r="F13389" i="110" s="1"/>
  <c r="F13390" i="110" s="1"/>
  <c r="F13391" i="110" s="1"/>
  <c r="F13392" i="110" s="1"/>
  <c r="F13393" i="110" s="1"/>
  <c r="F13394" i="110" s="1"/>
  <c r="F13395" i="110" s="1"/>
  <c r="F13396" i="110" s="1"/>
  <c r="F13397" i="110" s="1"/>
  <c r="F13398" i="110" s="1"/>
  <c r="F13399" i="110" s="1"/>
  <c r="F13400" i="110" s="1"/>
  <c r="F13401" i="110" s="1"/>
  <c r="F13402" i="110" s="1"/>
  <c r="F13403" i="110" s="1"/>
  <c r="F13404" i="110" s="1"/>
  <c r="F13405" i="110" s="1"/>
  <c r="F13406" i="110" s="1"/>
  <c r="F13407" i="110" s="1"/>
  <c r="F13408" i="110" s="1"/>
  <c r="F13409" i="110" s="1"/>
  <c r="F13410" i="110" s="1"/>
  <c r="F13411" i="110" s="1"/>
  <c r="F13412" i="110" s="1"/>
  <c r="F13413" i="110" s="1"/>
  <c r="F13414" i="110" s="1"/>
  <c r="F13415" i="110" s="1"/>
  <c r="F13416" i="110" s="1"/>
  <c r="F13417" i="110" s="1"/>
  <c r="F13418" i="110" s="1"/>
  <c r="F13419" i="110" s="1"/>
  <c r="F13420" i="110" s="1"/>
  <c r="F13421" i="110" s="1"/>
  <c r="F13422" i="110" s="1"/>
  <c r="F13423" i="110" s="1"/>
  <c r="F13424" i="110" s="1"/>
  <c r="F13425" i="110" s="1"/>
  <c r="F13426" i="110" s="1"/>
  <c r="F13427" i="110" s="1"/>
  <c r="F13428" i="110" s="1"/>
  <c r="F13429" i="110" s="1"/>
  <c r="F13430" i="110" s="1"/>
  <c r="F13431" i="110" s="1"/>
  <c r="F13432" i="110" s="1"/>
  <c r="F13433" i="110" s="1"/>
  <c r="F13434" i="110" s="1"/>
  <c r="F13435" i="110" s="1"/>
  <c r="F13436" i="110" s="1"/>
  <c r="F13437" i="110" s="1"/>
  <c r="F13438" i="110" s="1"/>
  <c r="F13439" i="110" s="1"/>
  <c r="F13440" i="110" s="1"/>
  <c r="F13441" i="110" s="1"/>
  <c r="F13442" i="110" s="1"/>
  <c r="F13443" i="110" s="1"/>
  <c r="F13444" i="110" s="1"/>
  <c r="F13445" i="110" s="1"/>
  <c r="F13446" i="110" s="1"/>
  <c r="F13447" i="110" s="1"/>
  <c r="F13448" i="110" s="1"/>
  <c r="F13449" i="110" s="1"/>
  <c r="F13450" i="110" s="1"/>
  <c r="F13451" i="110" s="1"/>
  <c r="F13452" i="110" s="1"/>
  <c r="F13453" i="110" s="1"/>
  <c r="F13454" i="110" s="1"/>
  <c r="F13455" i="110" s="1"/>
  <c r="F13456" i="110" s="1"/>
  <c r="F13457" i="110" s="1"/>
  <c r="F13458" i="110" s="1"/>
  <c r="F13459" i="110" s="1"/>
  <c r="F13460" i="110" s="1"/>
  <c r="F13461" i="110" s="1"/>
  <c r="F13462" i="110" s="1"/>
  <c r="F13463" i="110" s="1"/>
  <c r="F13464" i="110" s="1"/>
  <c r="F13465" i="110" s="1"/>
  <c r="F13466" i="110" s="1"/>
  <c r="F13467" i="110" s="1"/>
  <c r="F13468" i="110" s="1"/>
  <c r="F13469" i="110" s="1"/>
  <c r="F13470" i="110" s="1"/>
  <c r="F13471" i="110" s="1"/>
  <c r="F13472" i="110" s="1"/>
  <c r="F13473" i="110" s="1"/>
  <c r="F13474" i="110" s="1"/>
  <c r="F13475" i="110" s="1"/>
  <c r="F13476" i="110" s="1"/>
  <c r="F13477" i="110" s="1"/>
  <c r="F13478" i="110" s="1"/>
  <c r="F13479" i="110" s="1"/>
  <c r="F13480" i="110" s="1"/>
  <c r="F13481" i="110" s="1"/>
  <c r="F13482" i="110" s="1"/>
  <c r="F13483" i="110" s="1"/>
  <c r="F13484" i="110" s="1"/>
  <c r="F13485" i="110" s="1"/>
  <c r="F13486" i="110" s="1"/>
  <c r="F13487" i="110" s="1"/>
  <c r="F13488" i="110" s="1"/>
  <c r="F13489" i="110" s="1"/>
  <c r="F13490" i="110" s="1"/>
  <c r="F13491" i="110" s="1"/>
  <c r="F13492" i="110" s="1"/>
  <c r="F13493" i="110" s="1"/>
  <c r="F13494" i="110" s="1"/>
  <c r="F13495" i="110" s="1"/>
  <c r="F13496" i="110" s="1"/>
  <c r="F13497" i="110" s="1"/>
  <c r="F13498" i="110" s="1"/>
  <c r="F13499" i="110" s="1"/>
  <c r="F13500" i="110" s="1"/>
  <c r="F13501" i="110" s="1"/>
  <c r="F13502" i="110" s="1"/>
  <c r="F13503" i="110" s="1"/>
  <c r="F13504" i="110" s="1"/>
  <c r="F13505" i="110" s="1"/>
  <c r="F13506" i="110" s="1"/>
  <c r="F13507" i="110" s="1"/>
  <c r="F13508" i="110" s="1"/>
  <c r="F13509" i="110" s="1"/>
  <c r="F13510" i="110" s="1"/>
  <c r="F13511" i="110" s="1"/>
  <c r="F13512" i="110" s="1"/>
  <c r="F13513" i="110" s="1"/>
  <c r="F13514" i="110" s="1"/>
  <c r="F13515" i="110" s="1"/>
  <c r="F13516" i="110" s="1"/>
  <c r="F13517" i="110" s="1"/>
  <c r="F13518" i="110" s="1"/>
  <c r="F13519" i="110" s="1"/>
  <c r="F13520" i="110" s="1"/>
  <c r="F13521" i="110" s="1"/>
  <c r="F13522" i="110" s="1"/>
  <c r="F13523" i="110" s="1"/>
  <c r="F13524" i="110" s="1"/>
  <c r="F13525" i="110" s="1"/>
  <c r="F13526" i="110" s="1"/>
  <c r="F13527" i="110" s="1"/>
  <c r="F13528" i="110" s="1"/>
  <c r="F13529" i="110" s="1"/>
  <c r="F13530" i="110" s="1"/>
  <c r="F13531" i="110" s="1"/>
  <c r="F13532" i="110" s="1"/>
  <c r="F13533" i="110" s="1"/>
  <c r="F13534" i="110" s="1"/>
  <c r="F13535" i="110" s="1"/>
  <c r="F13536" i="110" s="1"/>
  <c r="F13537" i="110" s="1"/>
  <c r="F13538" i="110" s="1"/>
  <c r="F13539" i="110" s="1"/>
  <c r="F13540" i="110" s="1"/>
  <c r="F13541" i="110" s="1"/>
  <c r="F13542" i="110" s="1"/>
  <c r="F13543" i="110" s="1"/>
  <c r="F13544" i="110" s="1"/>
  <c r="F13545" i="110" s="1"/>
  <c r="F13546" i="110" s="1"/>
  <c r="F13547" i="110" s="1"/>
  <c r="F13548" i="110" s="1"/>
  <c r="F13549" i="110" s="1"/>
  <c r="F13550" i="110" s="1"/>
  <c r="F13551" i="110" s="1"/>
  <c r="F13552" i="110" s="1"/>
  <c r="F13553" i="110" s="1"/>
  <c r="F13554" i="110" s="1"/>
  <c r="F13555" i="110" s="1"/>
  <c r="F13556" i="110" s="1"/>
  <c r="F13557" i="110" s="1"/>
  <c r="F13558" i="110" s="1"/>
  <c r="F13559" i="110" s="1"/>
  <c r="F13560" i="110" s="1"/>
  <c r="F13561" i="110" s="1"/>
  <c r="F13562" i="110" s="1"/>
  <c r="F13563" i="110" s="1"/>
  <c r="F13564" i="110" s="1"/>
  <c r="F13565" i="110" s="1"/>
  <c r="F13566" i="110" s="1"/>
  <c r="F13567" i="110" s="1"/>
  <c r="F13568" i="110" s="1"/>
  <c r="F13569" i="110" s="1"/>
  <c r="F13570" i="110" s="1"/>
  <c r="F13571" i="110" s="1"/>
  <c r="F13572" i="110" s="1"/>
  <c r="F13573" i="110" s="1"/>
  <c r="F13574" i="110" s="1"/>
  <c r="F13575" i="110" s="1"/>
  <c r="F13576" i="110" s="1"/>
  <c r="F13577" i="110" s="1"/>
  <c r="F13578" i="110" s="1"/>
  <c r="F13579" i="110" s="1"/>
  <c r="F13580" i="110" s="1"/>
  <c r="F13581" i="110" s="1"/>
  <c r="F13582" i="110" s="1"/>
  <c r="F13583" i="110" s="1"/>
  <c r="F13584" i="110" s="1"/>
  <c r="F13585" i="110" s="1"/>
  <c r="F13586" i="110" s="1"/>
  <c r="F13587" i="110" s="1"/>
  <c r="F13588" i="110" s="1"/>
  <c r="F13589" i="110" s="1"/>
  <c r="F13590" i="110" s="1"/>
  <c r="F13591" i="110" s="1"/>
  <c r="F13592" i="110" s="1"/>
  <c r="F13593" i="110" s="1"/>
  <c r="F13594" i="110" s="1"/>
  <c r="F13595" i="110" s="1"/>
  <c r="F13596" i="110" s="1"/>
  <c r="F13597" i="110" s="1"/>
  <c r="F13598" i="110" s="1"/>
  <c r="F13599" i="110" s="1"/>
  <c r="F13600" i="110" s="1"/>
  <c r="F13601" i="110" s="1"/>
  <c r="F13602" i="110" s="1"/>
  <c r="F13603" i="110" s="1"/>
  <c r="F13604" i="110" s="1"/>
  <c r="F13605" i="110" s="1"/>
  <c r="F13606" i="110" s="1"/>
  <c r="F13607" i="110" s="1"/>
  <c r="F13608" i="110" s="1"/>
  <c r="F13609" i="110" s="1"/>
  <c r="F13610" i="110" s="1"/>
  <c r="F13611" i="110" s="1"/>
  <c r="F13612" i="110" s="1"/>
  <c r="F13613" i="110" s="1"/>
  <c r="F13614" i="110" s="1"/>
  <c r="F13615" i="110" s="1"/>
  <c r="F13616" i="110" s="1"/>
  <c r="F13617" i="110" s="1"/>
  <c r="F13618" i="110" s="1"/>
  <c r="F13619" i="110" s="1"/>
  <c r="F13620" i="110" s="1"/>
  <c r="F13621" i="110" s="1"/>
  <c r="F13622" i="110" s="1"/>
  <c r="F13623" i="110" s="1"/>
  <c r="F13624" i="110" s="1"/>
  <c r="F13625" i="110" s="1"/>
  <c r="F13626" i="110" s="1"/>
  <c r="F13627" i="110" s="1"/>
  <c r="F13628" i="110" s="1"/>
  <c r="F13629" i="110" s="1"/>
  <c r="F13630" i="110" s="1"/>
  <c r="F13631" i="110" s="1"/>
  <c r="F13632" i="110" s="1"/>
  <c r="F13633" i="110" s="1"/>
  <c r="F13634" i="110" s="1"/>
  <c r="F13635" i="110" s="1"/>
  <c r="F13636" i="110" s="1"/>
  <c r="F13637" i="110" s="1"/>
  <c r="F13638" i="110" s="1"/>
  <c r="F13639" i="110" s="1"/>
  <c r="F13640" i="110" s="1"/>
  <c r="F13641" i="110" s="1"/>
  <c r="F13642" i="110" s="1"/>
  <c r="F13643" i="110" s="1"/>
  <c r="F13644" i="110" s="1"/>
  <c r="F13645" i="110" s="1"/>
  <c r="F13646" i="110" s="1"/>
  <c r="F13647" i="110" s="1"/>
  <c r="F13648" i="110" s="1"/>
  <c r="F13649" i="110" s="1"/>
  <c r="F13650" i="110" s="1"/>
  <c r="F13651" i="110" s="1"/>
  <c r="F13652" i="110" s="1"/>
  <c r="F13653" i="110" s="1"/>
  <c r="F13654" i="110" s="1"/>
  <c r="F13655" i="110" s="1"/>
  <c r="F13656" i="110" s="1"/>
  <c r="F13657" i="110" s="1"/>
  <c r="F13658" i="110" s="1"/>
  <c r="F13659" i="110" s="1"/>
  <c r="F13660" i="110" s="1"/>
  <c r="F13661" i="110" s="1"/>
  <c r="F13662" i="110" s="1"/>
  <c r="F13663" i="110" s="1"/>
  <c r="F13664" i="110" s="1"/>
  <c r="F13665" i="110" s="1"/>
  <c r="F13666" i="110" s="1"/>
  <c r="F13667" i="110" s="1"/>
  <c r="F13668" i="110" s="1"/>
  <c r="F13669" i="110" s="1"/>
  <c r="F13670" i="110" s="1"/>
  <c r="F13671" i="110" s="1"/>
  <c r="F13672" i="110" s="1"/>
  <c r="F13673" i="110" s="1"/>
  <c r="F13674" i="110" s="1"/>
  <c r="F13675" i="110" s="1"/>
  <c r="F13676" i="110" s="1"/>
  <c r="F13677" i="110" s="1"/>
  <c r="F13678" i="110" s="1"/>
  <c r="F13679" i="110" s="1"/>
  <c r="F13680" i="110" s="1"/>
  <c r="F13681" i="110" s="1"/>
  <c r="F13682" i="110" s="1"/>
  <c r="F13683" i="110" s="1"/>
  <c r="F13684" i="110" s="1"/>
  <c r="F13685" i="110" s="1"/>
  <c r="F13686" i="110" s="1"/>
  <c r="F13687" i="110" s="1"/>
  <c r="F13688" i="110" s="1"/>
  <c r="F13689" i="110" s="1"/>
  <c r="F13690" i="110" s="1"/>
  <c r="F13691" i="110" s="1"/>
  <c r="F13692" i="110" s="1"/>
  <c r="F13693" i="110" s="1"/>
  <c r="F13694" i="110" s="1"/>
  <c r="F13695" i="110" s="1"/>
  <c r="F13696" i="110" s="1"/>
  <c r="F13697" i="110" s="1"/>
  <c r="F13698" i="110" s="1"/>
  <c r="F13699" i="110" s="1"/>
  <c r="F13700" i="110" s="1"/>
  <c r="F13701" i="110" s="1"/>
  <c r="F13702" i="110" s="1"/>
  <c r="F13703" i="110" s="1"/>
  <c r="F13704" i="110" s="1"/>
  <c r="F13705" i="110" s="1"/>
  <c r="F13706" i="110" s="1"/>
  <c r="F13707" i="110" s="1"/>
  <c r="F13708" i="110" s="1"/>
  <c r="F13709" i="110" s="1"/>
  <c r="F13710" i="110" s="1"/>
  <c r="F13711" i="110" s="1"/>
  <c r="F13712" i="110" s="1"/>
  <c r="F13713" i="110" s="1"/>
  <c r="F13714" i="110" s="1"/>
  <c r="F13715" i="110" s="1"/>
  <c r="F13716" i="110" s="1"/>
  <c r="F13717" i="110" s="1"/>
  <c r="F13718" i="110" s="1"/>
  <c r="F13719" i="110" s="1"/>
  <c r="F13720" i="110" s="1"/>
  <c r="F13721" i="110" s="1"/>
  <c r="F13722" i="110" s="1"/>
  <c r="F13723" i="110" s="1"/>
  <c r="F13724" i="110" s="1"/>
  <c r="F13725" i="110" s="1"/>
  <c r="F13726" i="110" s="1"/>
  <c r="F13727" i="110" s="1"/>
  <c r="F13728" i="110" s="1"/>
  <c r="F13729" i="110" s="1"/>
  <c r="F13730" i="110" s="1"/>
  <c r="F13731" i="110" s="1"/>
  <c r="F13732" i="110" s="1"/>
  <c r="F13733" i="110" s="1"/>
  <c r="F13734" i="110" s="1"/>
  <c r="F13735" i="110" s="1"/>
  <c r="F13736" i="110" s="1"/>
  <c r="F13737" i="110" s="1"/>
  <c r="F13738" i="110" s="1"/>
  <c r="F13739" i="110" s="1"/>
  <c r="F13740" i="110" s="1"/>
  <c r="F13741" i="110" s="1"/>
  <c r="F13742" i="110" s="1"/>
  <c r="F13743" i="110" s="1"/>
  <c r="F13744" i="110" s="1"/>
  <c r="F13745" i="110" s="1"/>
  <c r="F13746" i="110" s="1"/>
  <c r="F13747" i="110" s="1"/>
  <c r="F13748" i="110" s="1"/>
  <c r="F13749" i="110" s="1"/>
  <c r="F13750" i="110" s="1"/>
  <c r="F13751" i="110" s="1"/>
  <c r="F13752" i="110" s="1"/>
  <c r="F13753" i="110" s="1"/>
  <c r="F13754" i="110" s="1"/>
  <c r="F13755" i="110" s="1"/>
  <c r="F13756" i="110" s="1"/>
  <c r="F13757" i="110" s="1"/>
  <c r="F13758" i="110" s="1"/>
  <c r="F13759" i="110" s="1"/>
  <c r="F13760" i="110" s="1"/>
  <c r="F13761" i="110" s="1"/>
  <c r="F13762" i="110" s="1"/>
  <c r="F13763" i="110" s="1"/>
  <c r="F13764" i="110" s="1"/>
  <c r="F13765" i="110" s="1"/>
  <c r="F13766" i="110" s="1"/>
  <c r="F13767" i="110" s="1"/>
  <c r="F13768" i="110" s="1"/>
  <c r="F13769" i="110" s="1"/>
  <c r="F13770" i="110" s="1"/>
  <c r="F13771" i="110" s="1"/>
  <c r="F13772" i="110" s="1"/>
  <c r="F13773" i="110" s="1"/>
  <c r="F13774" i="110" s="1"/>
  <c r="F13775" i="110" s="1"/>
  <c r="F13776" i="110" s="1"/>
  <c r="F13777" i="110" s="1"/>
  <c r="F13778" i="110" s="1"/>
  <c r="F13779" i="110" s="1"/>
  <c r="F13780" i="110" s="1"/>
  <c r="F13781" i="110" s="1"/>
  <c r="F13782" i="110" s="1"/>
  <c r="F13783" i="110" s="1"/>
  <c r="F13784" i="110" s="1"/>
  <c r="F13785" i="110" s="1"/>
  <c r="F13786" i="110" s="1"/>
  <c r="F13787" i="110" s="1"/>
  <c r="F13788" i="110" s="1"/>
  <c r="F13789" i="110" s="1"/>
  <c r="F13790" i="110" s="1"/>
  <c r="F13791" i="110" s="1"/>
  <c r="F13792" i="110" s="1"/>
  <c r="F13793" i="110" s="1"/>
  <c r="F13794" i="110" s="1"/>
  <c r="F13795" i="110" s="1"/>
  <c r="F13796" i="110" s="1"/>
  <c r="F13797" i="110" s="1"/>
  <c r="F13798" i="110" s="1"/>
  <c r="F13799" i="110" s="1"/>
  <c r="F13800" i="110" s="1"/>
  <c r="F13801" i="110" s="1"/>
  <c r="F13802" i="110" s="1"/>
  <c r="F13803" i="110" s="1"/>
  <c r="F13804" i="110" s="1"/>
  <c r="F13805" i="110" s="1"/>
  <c r="F13806" i="110" s="1"/>
  <c r="F13807" i="110" s="1"/>
  <c r="F13808" i="110" s="1"/>
  <c r="F13809" i="110" s="1"/>
  <c r="F13810" i="110" s="1"/>
  <c r="F13811" i="110" s="1"/>
  <c r="F13812" i="110" s="1"/>
  <c r="F13813" i="110" s="1"/>
  <c r="F13814" i="110" s="1"/>
  <c r="F13815" i="110" s="1"/>
  <c r="F13816" i="110" s="1"/>
  <c r="F13817" i="110" s="1"/>
  <c r="F13818" i="110" s="1"/>
  <c r="F13819" i="110" s="1"/>
  <c r="F13820" i="110" s="1"/>
  <c r="F13821" i="110" s="1"/>
  <c r="F13822" i="110" s="1"/>
  <c r="F13823" i="110" s="1"/>
  <c r="F13824" i="110" s="1"/>
  <c r="F13825" i="110" s="1"/>
  <c r="F13826" i="110" s="1"/>
  <c r="F13827" i="110" s="1"/>
  <c r="F13828" i="110" s="1"/>
  <c r="F13829" i="110" s="1"/>
  <c r="F13830" i="110" s="1"/>
  <c r="F13831" i="110" s="1"/>
  <c r="F13832" i="110" s="1"/>
  <c r="F13833" i="110" s="1"/>
  <c r="F13834" i="110" s="1"/>
  <c r="F13835" i="110" s="1"/>
  <c r="F13836" i="110" s="1"/>
  <c r="F13837" i="110" s="1"/>
  <c r="F13838" i="110" s="1"/>
  <c r="F13839" i="110" s="1"/>
  <c r="F13840" i="110" s="1"/>
  <c r="F13841" i="110" s="1"/>
  <c r="F13842" i="110" s="1"/>
  <c r="F13843" i="110" s="1"/>
  <c r="F13844" i="110" s="1"/>
  <c r="F13845" i="110" s="1"/>
  <c r="F13846" i="110" s="1"/>
  <c r="F13847" i="110" s="1"/>
  <c r="F13848" i="110" s="1"/>
  <c r="F13849" i="110" s="1"/>
  <c r="F13850" i="110" s="1"/>
  <c r="F13851" i="110" s="1"/>
  <c r="F13852" i="110" s="1"/>
  <c r="F13853" i="110" s="1"/>
  <c r="F13854" i="110" s="1"/>
  <c r="F13855" i="110" s="1"/>
  <c r="F13856" i="110" s="1"/>
  <c r="F13857" i="110" s="1"/>
  <c r="F13858" i="110" s="1"/>
  <c r="F13859" i="110" s="1"/>
  <c r="F13860" i="110" s="1"/>
  <c r="F13861" i="110" s="1"/>
  <c r="F13862" i="110" s="1"/>
  <c r="F13863" i="110" s="1"/>
  <c r="F13864" i="110" s="1"/>
  <c r="F13865" i="110" s="1"/>
  <c r="F13866" i="110" s="1"/>
  <c r="F13867" i="110" s="1"/>
  <c r="F13868" i="110" s="1"/>
  <c r="F13869" i="110" s="1"/>
  <c r="F13870" i="110" s="1"/>
  <c r="F13871" i="110" s="1"/>
  <c r="F13872" i="110" s="1"/>
  <c r="F13873" i="110" s="1"/>
  <c r="F13874" i="110" s="1"/>
  <c r="F13875" i="110" s="1"/>
  <c r="F13876" i="110" s="1"/>
  <c r="F13877" i="110" s="1"/>
  <c r="F13878" i="110" s="1"/>
  <c r="F13879" i="110" s="1"/>
  <c r="F13880" i="110" s="1"/>
  <c r="F13881" i="110" s="1"/>
  <c r="F13882" i="110" s="1"/>
  <c r="F13883" i="110" s="1"/>
  <c r="F13884" i="110" s="1"/>
  <c r="F13885" i="110" s="1"/>
  <c r="F13886" i="110" s="1"/>
  <c r="F13887" i="110" s="1"/>
  <c r="F13888" i="110" s="1"/>
  <c r="F13889" i="110" s="1"/>
  <c r="F13890" i="110" s="1"/>
  <c r="F13891" i="110" s="1"/>
  <c r="F13892" i="110" s="1"/>
  <c r="F13893" i="110" s="1"/>
  <c r="F13894" i="110" s="1"/>
  <c r="F13895" i="110" s="1"/>
  <c r="F13896" i="110" s="1"/>
  <c r="F13897" i="110" s="1"/>
  <c r="F13898" i="110" s="1"/>
  <c r="F13899" i="110" s="1"/>
  <c r="F13900" i="110" s="1"/>
  <c r="F13901" i="110" s="1"/>
  <c r="F13902" i="110" s="1"/>
  <c r="F13903" i="110" s="1"/>
  <c r="F13904" i="110" s="1"/>
  <c r="F13905" i="110" s="1"/>
  <c r="F13906" i="110" s="1"/>
  <c r="F13907" i="110" s="1"/>
  <c r="F13908" i="110" s="1"/>
  <c r="F13909" i="110" s="1"/>
  <c r="F13910" i="110" s="1"/>
  <c r="F13911" i="110" s="1"/>
  <c r="F13912" i="110" s="1"/>
  <c r="F13913" i="110" s="1"/>
  <c r="F13914" i="110" s="1"/>
  <c r="F13915" i="110" s="1"/>
  <c r="F13916" i="110" s="1"/>
  <c r="F13917" i="110" s="1"/>
  <c r="F13918" i="110" s="1"/>
  <c r="F13919" i="110" s="1"/>
  <c r="F13920" i="110" s="1"/>
  <c r="F13921" i="110" s="1"/>
  <c r="F13922" i="110" s="1"/>
  <c r="F13923" i="110" s="1"/>
  <c r="F13924" i="110" s="1"/>
  <c r="F13925" i="110" s="1"/>
  <c r="F13926" i="110" s="1"/>
  <c r="F13927" i="110" s="1"/>
  <c r="F13928" i="110" s="1"/>
  <c r="F13929" i="110" s="1"/>
  <c r="F13930" i="110" s="1"/>
  <c r="F13931" i="110" s="1"/>
  <c r="F13932" i="110" s="1"/>
  <c r="F13933" i="110" s="1"/>
  <c r="F13934" i="110" s="1"/>
  <c r="F13935" i="110" s="1"/>
  <c r="F13936" i="110" s="1"/>
  <c r="F13937" i="110" s="1"/>
  <c r="F13938" i="110" s="1"/>
  <c r="F13939" i="110" s="1"/>
  <c r="F13940" i="110" s="1"/>
  <c r="F13941" i="110" s="1"/>
  <c r="F13942" i="110" s="1"/>
  <c r="F13943" i="110" s="1"/>
  <c r="F13944" i="110" s="1"/>
  <c r="F13945" i="110" s="1"/>
  <c r="F13946" i="110" s="1"/>
  <c r="F13947" i="110" s="1"/>
  <c r="F13948" i="110" s="1"/>
  <c r="F13949" i="110" s="1"/>
  <c r="F13950" i="110" s="1"/>
  <c r="F13951" i="110" s="1"/>
  <c r="F13952" i="110" s="1"/>
  <c r="F13953" i="110" s="1"/>
  <c r="F13954" i="110" s="1"/>
  <c r="F13955" i="110" s="1"/>
  <c r="F13956" i="110" s="1"/>
  <c r="F13957" i="110" s="1"/>
  <c r="F13958" i="110" s="1"/>
  <c r="F13959" i="110" s="1"/>
  <c r="F13960" i="110" s="1"/>
  <c r="F13961" i="110" s="1"/>
  <c r="F13962" i="110" s="1"/>
  <c r="F13963" i="110" s="1"/>
  <c r="F13964" i="110" s="1"/>
  <c r="F13965" i="110" s="1"/>
  <c r="F13966" i="110" s="1"/>
  <c r="F13967" i="110" s="1"/>
  <c r="F13968" i="110" s="1"/>
  <c r="F13969" i="110" s="1"/>
  <c r="F13970" i="110" s="1"/>
  <c r="F13971" i="110" s="1"/>
  <c r="F13972" i="110" s="1"/>
  <c r="F13973" i="110" s="1"/>
  <c r="F13974" i="110" s="1"/>
  <c r="F13975" i="110" s="1"/>
  <c r="F13976" i="110" s="1"/>
  <c r="F13977" i="110" s="1"/>
  <c r="F13978" i="110" s="1"/>
  <c r="F13979" i="110" s="1"/>
  <c r="F13980" i="110" s="1"/>
  <c r="F13981" i="110" s="1"/>
  <c r="F13982" i="110" s="1"/>
  <c r="F13983" i="110" s="1"/>
  <c r="F13984" i="110" s="1"/>
  <c r="F13985" i="110" s="1"/>
  <c r="F13986" i="110" s="1"/>
  <c r="F13987" i="110" s="1"/>
  <c r="F13988" i="110" s="1"/>
  <c r="F13989" i="110" s="1"/>
  <c r="F13990" i="110" s="1"/>
  <c r="F13991" i="110" s="1"/>
  <c r="F13992" i="110" s="1"/>
  <c r="F13993" i="110" s="1"/>
  <c r="F13994" i="110" s="1"/>
  <c r="F13995" i="110" s="1"/>
  <c r="F13996" i="110" s="1"/>
  <c r="F13997" i="110" s="1"/>
  <c r="F13998" i="110" s="1"/>
  <c r="F13999" i="110" s="1"/>
  <c r="F14000" i="110" s="1"/>
  <c r="F14001" i="110" s="1"/>
  <c r="F14002" i="110" s="1"/>
  <c r="F14003" i="110" s="1"/>
  <c r="F14004" i="110" s="1"/>
  <c r="F14005" i="110" s="1"/>
  <c r="F14006" i="110" s="1"/>
  <c r="F14007" i="110" s="1"/>
  <c r="F14008" i="110" s="1"/>
  <c r="F14009" i="110" s="1"/>
  <c r="F14010" i="110" s="1"/>
  <c r="F14011" i="110" s="1"/>
  <c r="F14012" i="110" s="1"/>
  <c r="F14013" i="110" s="1"/>
  <c r="F14014" i="110" s="1"/>
  <c r="F14015" i="110" s="1"/>
  <c r="F14016" i="110" s="1"/>
  <c r="F14017" i="110" s="1"/>
  <c r="F14018" i="110" s="1"/>
  <c r="F14019" i="110" s="1"/>
  <c r="F14020" i="110" s="1"/>
  <c r="F14021" i="110" s="1"/>
  <c r="F14022" i="110" s="1"/>
  <c r="F14023" i="110" s="1"/>
  <c r="F14024" i="110" s="1"/>
  <c r="F14025" i="110" s="1"/>
  <c r="F14026" i="110" s="1"/>
  <c r="F14027" i="110" s="1"/>
  <c r="F14028" i="110" s="1"/>
  <c r="F14029" i="110" s="1"/>
  <c r="F14030" i="110" s="1"/>
  <c r="F14031" i="110" s="1"/>
  <c r="F14032" i="110" s="1"/>
  <c r="F14033" i="110" s="1"/>
  <c r="F14034" i="110" s="1"/>
  <c r="F14035" i="110" s="1"/>
  <c r="F14036" i="110" s="1"/>
  <c r="F14037" i="110" s="1"/>
  <c r="F14038" i="110" s="1"/>
  <c r="F14039" i="110" s="1"/>
  <c r="F14040" i="110" s="1"/>
  <c r="F14041" i="110" s="1"/>
  <c r="F14042" i="110" s="1"/>
  <c r="F14043" i="110" s="1"/>
  <c r="F14044" i="110" s="1"/>
  <c r="F14045" i="110" s="1"/>
  <c r="F14046" i="110" s="1"/>
  <c r="F14047" i="110" s="1"/>
  <c r="F14048" i="110" s="1"/>
  <c r="F14049" i="110" s="1"/>
  <c r="F14050" i="110" s="1"/>
  <c r="F14051" i="110" s="1"/>
  <c r="F14052" i="110" s="1"/>
  <c r="F14053" i="110" s="1"/>
  <c r="F14054" i="110" s="1"/>
  <c r="F14055" i="110" s="1"/>
  <c r="F14056" i="110" s="1"/>
  <c r="F14057" i="110" s="1"/>
  <c r="F14058" i="110" s="1"/>
  <c r="F14059" i="110" s="1"/>
  <c r="F14060" i="110" s="1"/>
  <c r="F14061" i="110" s="1"/>
  <c r="F14062" i="110" s="1"/>
  <c r="F14063" i="110" s="1"/>
  <c r="F14064" i="110" s="1"/>
  <c r="F14065" i="110" s="1"/>
  <c r="F14066" i="110" s="1"/>
  <c r="F14067" i="110" s="1"/>
  <c r="F14068" i="110" s="1"/>
  <c r="F14069" i="110" s="1"/>
  <c r="F14070" i="110" s="1"/>
  <c r="F14071" i="110" s="1"/>
  <c r="F14072" i="110" s="1"/>
  <c r="F14073" i="110" s="1"/>
  <c r="F14074" i="110" s="1"/>
  <c r="F14075" i="110" s="1"/>
  <c r="F14076" i="110" s="1"/>
  <c r="F14077" i="110" s="1"/>
  <c r="F14078" i="110" s="1"/>
  <c r="F14079" i="110" s="1"/>
  <c r="F14080" i="110" s="1"/>
  <c r="F14081" i="110" s="1"/>
  <c r="F14082" i="110" s="1"/>
  <c r="F14083" i="110" s="1"/>
  <c r="F14084" i="110" s="1"/>
  <c r="F14085" i="110" s="1"/>
  <c r="F14086" i="110" s="1"/>
  <c r="F14087" i="110" s="1"/>
  <c r="F14088" i="110" s="1"/>
  <c r="F14089" i="110" s="1"/>
  <c r="F14090" i="110" s="1"/>
  <c r="F14091" i="110" s="1"/>
  <c r="F14092" i="110" s="1"/>
  <c r="F14093" i="110" s="1"/>
  <c r="F14094" i="110" s="1"/>
  <c r="F14095" i="110" s="1"/>
  <c r="F14096" i="110" s="1"/>
  <c r="F14097" i="110" s="1"/>
  <c r="F14098" i="110" s="1"/>
  <c r="F14099" i="110" s="1"/>
  <c r="F14100" i="110" s="1"/>
  <c r="F14101" i="110" s="1"/>
  <c r="F14102" i="110" s="1"/>
  <c r="F14103" i="110" s="1"/>
  <c r="F14104" i="110" s="1"/>
  <c r="F14105" i="110" s="1"/>
  <c r="F14106" i="110" s="1"/>
  <c r="F14107" i="110" s="1"/>
  <c r="F14108" i="110" s="1"/>
  <c r="F14109" i="110" s="1"/>
  <c r="F14110" i="110" s="1"/>
  <c r="F14111" i="110" s="1"/>
  <c r="F14112" i="110" s="1"/>
  <c r="F14113" i="110" s="1"/>
  <c r="F14114" i="110" s="1"/>
  <c r="F14115" i="110" s="1"/>
  <c r="F14116" i="110" s="1"/>
  <c r="F14117" i="110" s="1"/>
  <c r="F14118" i="110" s="1"/>
  <c r="F14119" i="110" s="1"/>
  <c r="F14120" i="110" s="1"/>
  <c r="F14121" i="110" s="1"/>
  <c r="F14122" i="110" s="1"/>
  <c r="F14123" i="110" s="1"/>
  <c r="F14124" i="110" s="1"/>
  <c r="F14125" i="110" s="1"/>
  <c r="F14126" i="110" s="1"/>
  <c r="F14127" i="110" s="1"/>
  <c r="F14128" i="110" s="1"/>
  <c r="F14129" i="110" s="1"/>
  <c r="F14130" i="110" s="1"/>
  <c r="F14131" i="110" s="1"/>
  <c r="F14132" i="110" s="1"/>
  <c r="F14133" i="110" s="1"/>
  <c r="F14134" i="110" s="1"/>
  <c r="F14135" i="110" s="1"/>
  <c r="F14136" i="110" s="1"/>
  <c r="F14137" i="110" s="1"/>
  <c r="F14138" i="110" s="1"/>
  <c r="F14139" i="110" s="1"/>
  <c r="F14140" i="110" s="1"/>
  <c r="F14141" i="110" s="1"/>
  <c r="F14142" i="110" s="1"/>
  <c r="F14143" i="110" s="1"/>
  <c r="F14144" i="110" s="1"/>
  <c r="F14145" i="110" s="1"/>
  <c r="F14146" i="110" s="1"/>
  <c r="F14147" i="110" s="1"/>
  <c r="F14148" i="110" s="1"/>
  <c r="F14149" i="110" s="1"/>
  <c r="F14150" i="110" s="1"/>
  <c r="F14151" i="110" s="1"/>
  <c r="F14152" i="110" s="1"/>
  <c r="F14153" i="110" s="1"/>
  <c r="F14154" i="110" s="1"/>
  <c r="F14155" i="110" s="1"/>
  <c r="F14156" i="110" s="1"/>
  <c r="F14157" i="110" s="1"/>
  <c r="F14158" i="110" s="1"/>
  <c r="F14159" i="110" s="1"/>
  <c r="F14160" i="110" s="1"/>
  <c r="F14161" i="110" s="1"/>
  <c r="F14162" i="110" s="1"/>
  <c r="F14163" i="110" s="1"/>
  <c r="F14164" i="110" s="1"/>
  <c r="F14165" i="110" s="1"/>
  <c r="F14166" i="110" s="1"/>
  <c r="F14167" i="110" s="1"/>
  <c r="F14168" i="110" s="1"/>
  <c r="F14169" i="110" s="1"/>
  <c r="F14170" i="110" s="1"/>
  <c r="F14171" i="110" s="1"/>
  <c r="F14172" i="110" s="1"/>
  <c r="F14173" i="110" s="1"/>
  <c r="F14174" i="110" s="1"/>
  <c r="F14175" i="110" s="1"/>
  <c r="F14176" i="110" s="1"/>
  <c r="F14177" i="110" s="1"/>
  <c r="F14178" i="110" s="1"/>
  <c r="F14179" i="110" s="1"/>
  <c r="F14180" i="110" s="1"/>
  <c r="F14181" i="110" s="1"/>
  <c r="F14182" i="110" s="1"/>
  <c r="F14183" i="110" s="1"/>
  <c r="F14184" i="110" s="1"/>
  <c r="F14185" i="110" s="1"/>
  <c r="F14186" i="110" s="1"/>
  <c r="F14187" i="110" s="1"/>
  <c r="F14188" i="110" s="1"/>
  <c r="F14189" i="110" s="1"/>
  <c r="F14190" i="110" s="1"/>
  <c r="F14191" i="110" s="1"/>
  <c r="F14192" i="110" s="1"/>
  <c r="F14193" i="110" s="1"/>
  <c r="F14194" i="110" s="1"/>
  <c r="F14195" i="110" s="1"/>
  <c r="F14196" i="110" s="1"/>
  <c r="F14197" i="110" s="1"/>
  <c r="F14198" i="110" s="1"/>
  <c r="F14199" i="110" s="1"/>
  <c r="F14200" i="110" s="1"/>
  <c r="F14201" i="110" s="1"/>
  <c r="F14202" i="110" s="1"/>
  <c r="F14203" i="110" s="1"/>
  <c r="F14204" i="110" s="1"/>
  <c r="F14205" i="110" s="1"/>
  <c r="F14206" i="110" s="1"/>
  <c r="F14207" i="110" s="1"/>
  <c r="F14208" i="110" s="1"/>
  <c r="F14209" i="110" s="1"/>
  <c r="F14210" i="110" s="1"/>
  <c r="F14211" i="110" s="1"/>
  <c r="F14212" i="110" s="1"/>
  <c r="F14213" i="110" s="1"/>
  <c r="F14214" i="110" s="1"/>
  <c r="F14215" i="110" s="1"/>
  <c r="F14216" i="110" s="1"/>
  <c r="F14217" i="110" s="1"/>
  <c r="F14218" i="110" s="1"/>
  <c r="F14219" i="110" s="1"/>
  <c r="F14220" i="110" s="1"/>
  <c r="F14221" i="110" s="1"/>
  <c r="F14222" i="110" s="1"/>
  <c r="F14223" i="110" s="1"/>
  <c r="F14224" i="110" s="1"/>
  <c r="F14225" i="110" s="1"/>
  <c r="F14226" i="110" s="1"/>
  <c r="F14227" i="110" s="1"/>
  <c r="F14228" i="110" s="1"/>
  <c r="F14229" i="110" s="1"/>
  <c r="F14230" i="110" s="1"/>
  <c r="F14231" i="110" s="1"/>
  <c r="F14232" i="110" s="1"/>
  <c r="F14233" i="110" s="1"/>
  <c r="F14234" i="110" s="1"/>
  <c r="F14235" i="110" s="1"/>
  <c r="F14236" i="110" s="1"/>
  <c r="F14237" i="110" s="1"/>
  <c r="F14238" i="110" s="1"/>
  <c r="F14239" i="110" s="1"/>
  <c r="F14240" i="110" s="1"/>
  <c r="F14241" i="110" s="1"/>
  <c r="F14242" i="110" s="1"/>
  <c r="F14243" i="110" s="1"/>
  <c r="F14244" i="110" s="1"/>
  <c r="F14245" i="110" s="1"/>
  <c r="F14246" i="110" s="1"/>
  <c r="F14247" i="110" s="1"/>
  <c r="F14248" i="110" s="1"/>
  <c r="F14249" i="110" s="1"/>
  <c r="F14250" i="110" s="1"/>
  <c r="F14251" i="110" s="1"/>
  <c r="F14252" i="110" s="1"/>
  <c r="F14253" i="110" s="1"/>
  <c r="F14254" i="110" s="1"/>
  <c r="F14255" i="110" s="1"/>
  <c r="F14256" i="110" s="1"/>
  <c r="F14257" i="110" s="1"/>
  <c r="F14258" i="110" s="1"/>
  <c r="F14259" i="110" s="1"/>
  <c r="F14260" i="110" s="1"/>
  <c r="F14261" i="110" s="1"/>
  <c r="F14262" i="110" s="1"/>
  <c r="F14263" i="110" s="1"/>
  <c r="F14264" i="110" s="1"/>
  <c r="F14265" i="110" s="1"/>
  <c r="F14266" i="110" s="1"/>
  <c r="F14267" i="110" s="1"/>
  <c r="F14268" i="110" s="1"/>
  <c r="F14269" i="110" s="1"/>
  <c r="F14270" i="110" s="1"/>
  <c r="F14271" i="110" s="1"/>
  <c r="F14272" i="110" s="1"/>
  <c r="F14273" i="110" s="1"/>
  <c r="F14274" i="110" s="1"/>
  <c r="F14275" i="110" s="1"/>
  <c r="F14276" i="110" s="1"/>
  <c r="F14277" i="110" s="1"/>
  <c r="F14278" i="110" s="1"/>
  <c r="F14279" i="110" s="1"/>
  <c r="F14280" i="110" s="1"/>
  <c r="F14281" i="110" s="1"/>
  <c r="F14282" i="110" s="1"/>
  <c r="F14283" i="110" s="1"/>
  <c r="F14284" i="110" s="1"/>
  <c r="F14285" i="110" s="1"/>
  <c r="F14286" i="110" s="1"/>
  <c r="F14287" i="110" s="1"/>
  <c r="F14288" i="110" s="1"/>
  <c r="F14289" i="110" s="1"/>
  <c r="F14290" i="110" s="1"/>
  <c r="F14291" i="110" s="1"/>
  <c r="F14292" i="110" s="1"/>
  <c r="F14293" i="110" s="1"/>
  <c r="F14294" i="110" s="1"/>
  <c r="F14295" i="110" s="1"/>
  <c r="F14296" i="110" s="1"/>
  <c r="F14297" i="110" s="1"/>
  <c r="F14298" i="110" s="1"/>
  <c r="F14299" i="110" s="1"/>
  <c r="F14300" i="110" s="1"/>
  <c r="F14301" i="110" s="1"/>
  <c r="F14302" i="110" s="1"/>
  <c r="F14303" i="110" s="1"/>
  <c r="F14304" i="110" s="1"/>
  <c r="F14305" i="110" s="1"/>
  <c r="F14306" i="110" s="1"/>
  <c r="F14307" i="110" s="1"/>
  <c r="F14308" i="110" s="1"/>
  <c r="F14309" i="110" s="1"/>
  <c r="F14310" i="110" s="1"/>
  <c r="F14311" i="110" s="1"/>
  <c r="F14312" i="110" s="1"/>
  <c r="F14313" i="110" s="1"/>
  <c r="F14314" i="110" s="1"/>
  <c r="F14315" i="110" s="1"/>
  <c r="F14316" i="110" s="1"/>
  <c r="F14317" i="110" s="1"/>
  <c r="F14318" i="110" s="1"/>
  <c r="F14319" i="110" s="1"/>
  <c r="F14320" i="110" s="1"/>
  <c r="F14321" i="110" s="1"/>
  <c r="F14322" i="110" s="1"/>
  <c r="F14323" i="110" s="1"/>
  <c r="F14324" i="110" s="1"/>
  <c r="F14325" i="110" s="1"/>
  <c r="F14326" i="110" s="1"/>
  <c r="F14327" i="110" s="1"/>
  <c r="F14328" i="110" s="1"/>
  <c r="F14329" i="110" s="1"/>
  <c r="F14330" i="110" s="1"/>
  <c r="F14331" i="110" s="1"/>
  <c r="F14332" i="110" s="1"/>
  <c r="F14333" i="110" s="1"/>
  <c r="F14334" i="110" s="1"/>
  <c r="F14335" i="110" s="1"/>
  <c r="F14336" i="110" s="1"/>
  <c r="F14337" i="110" s="1"/>
  <c r="F14338" i="110" s="1"/>
  <c r="F14339" i="110" s="1"/>
  <c r="F14340" i="110" s="1"/>
  <c r="F14341" i="110" s="1"/>
  <c r="F14342" i="110" s="1"/>
  <c r="F14343" i="110" s="1"/>
  <c r="F14344" i="110" s="1"/>
  <c r="F14345" i="110" s="1"/>
  <c r="F14346" i="110" s="1"/>
  <c r="F14347" i="110" s="1"/>
  <c r="F14348" i="110" s="1"/>
  <c r="F14349" i="110" s="1"/>
  <c r="F14350" i="110" s="1"/>
  <c r="F14351" i="110" s="1"/>
  <c r="F14352" i="110" s="1"/>
  <c r="F14353" i="110" s="1"/>
  <c r="F14354" i="110" s="1"/>
  <c r="F14355" i="110" s="1"/>
  <c r="F14356" i="110" s="1"/>
  <c r="F14357" i="110" s="1"/>
  <c r="F14358" i="110" s="1"/>
  <c r="F14359" i="110" s="1"/>
  <c r="F14360" i="110" s="1"/>
  <c r="F14361" i="110" s="1"/>
  <c r="F14362" i="110" s="1"/>
  <c r="F14363" i="110" s="1"/>
  <c r="F14364" i="110" s="1"/>
  <c r="F14365" i="110" s="1"/>
  <c r="F14366" i="110" s="1"/>
  <c r="F14367" i="110" s="1"/>
  <c r="F14368" i="110" s="1"/>
  <c r="F14369" i="110" s="1"/>
  <c r="F14370" i="110" s="1"/>
  <c r="F14371" i="110" s="1"/>
  <c r="F14372" i="110" s="1"/>
  <c r="F14373" i="110" s="1"/>
  <c r="F14374" i="110" s="1"/>
  <c r="F14375" i="110" s="1"/>
  <c r="F14376" i="110" s="1"/>
  <c r="F14377" i="110" s="1"/>
  <c r="F14378" i="110" s="1"/>
  <c r="F14379" i="110" s="1"/>
  <c r="F14380" i="110" s="1"/>
  <c r="F14381" i="110" s="1"/>
  <c r="F14382" i="110" s="1"/>
  <c r="F14383" i="110" s="1"/>
  <c r="F14384" i="110" s="1"/>
  <c r="F14385" i="110" s="1"/>
  <c r="F14386" i="110" s="1"/>
  <c r="F14387" i="110" s="1"/>
  <c r="F14388" i="110" s="1"/>
  <c r="F14389" i="110" s="1"/>
  <c r="F14390" i="110" s="1"/>
  <c r="F14391" i="110" s="1"/>
  <c r="F14392" i="110" s="1"/>
  <c r="F14393" i="110" s="1"/>
  <c r="F14394" i="110" s="1"/>
  <c r="F14395" i="110" s="1"/>
  <c r="F14396" i="110" s="1"/>
  <c r="F14397" i="110" s="1"/>
  <c r="F14398" i="110" s="1"/>
  <c r="F14399" i="110" s="1"/>
  <c r="F14400" i="110" s="1"/>
  <c r="F14401" i="110" s="1"/>
  <c r="F14402" i="110" s="1"/>
  <c r="F14403" i="110" s="1"/>
  <c r="F14404" i="110" s="1"/>
  <c r="F14405" i="110" s="1"/>
  <c r="F14406" i="110" s="1"/>
  <c r="F14407" i="110" s="1"/>
  <c r="F14408" i="110" s="1"/>
  <c r="F14409" i="110" s="1"/>
  <c r="F14410" i="110" s="1"/>
  <c r="F14411" i="110" s="1"/>
  <c r="F14412" i="110" s="1"/>
  <c r="F14413" i="110" s="1"/>
  <c r="F14414" i="110" s="1"/>
  <c r="F14415" i="110" s="1"/>
  <c r="F14416" i="110" s="1"/>
  <c r="F14417" i="110" s="1"/>
  <c r="F14418" i="110" s="1"/>
  <c r="F14419" i="110" s="1"/>
  <c r="F14420" i="110" s="1"/>
  <c r="F14421" i="110" s="1"/>
  <c r="F14422" i="110" s="1"/>
  <c r="F14423" i="110" s="1"/>
  <c r="F14424" i="110" s="1"/>
  <c r="F14425" i="110" s="1"/>
  <c r="F14426" i="110" s="1"/>
  <c r="F14427" i="110" s="1"/>
  <c r="F14428" i="110" s="1"/>
  <c r="F14429" i="110" s="1"/>
  <c r="F14430" i="110" s="1"/>
  <c r="F14431" i="110" s="1"/>
  <c r="F14432" i="110" s="1"/>
  <c r="F14433" i="110" s="1"/>
  <c r="F14434" i="110" s="1"/>
  <c r="F14435" i="110" s="1"/>
  <c r="F14436" i="110" s="1"/>
  <c r="F14437" i="110" s="1"/>
  <c r="F14438" i="110" s="1"/>
  <c r="F14439" i="110" s="1"/>
  <c r="F14440" i="110" s="1"/>
  <c r="F14441" i="110" s="1"/>
  <c r="F14442" i="110" s="1"/>
  <c r="F14443" i="110" s="1"/>
  <c r="F14444" i="110" s="1"/>
  <c r="F14445" i="110" s="1"/>
  <c r="F14446" i="110" s="1"/>
  <c r="F14447" i="110" s="1"/>
  <c r="F14448" i="110" s="1"/>
  <c r="F14449" i="110" s="1"/>
  <c r="F14450" i="110" s="1"/>
  <c r="F14451" i="110" s="1"/>
  <c r="F14452" i="110" s="1"/>
  <c r="F14453" i="110" s="1"/>
  <c r="F14454" i="110" s="1"/>
  <c r="F14455" i="110" s="1"/>
  <c r="F14456" i="110" s="1"/>
  <c r="F14457" i="110" s="1"/>
  <c r="F14458" i="110" s="1"/>
  <c r="F14459" i="110" s="1"/>
  <c r="F14460" i="110" s="1"/>
  <c r="F14461" i="110" s="1"/>
  <c r="F14462" i="110" s="1"/>
  <c r="F14463" i="110" s="1"/>
  <c r="F14464" i="110" s="1"/>
  <c r="F14465" i="110" s="1"/>
  <c r="F14466" i="110" s="1"/>
  <c r="F14467" i="110" s="1"/>
  <c r="F14468" i="110" s="1"/>
  <c r="F14469" i="110" s="1"/>
  <c r="F14470" i="110" s="1"/>
  <c r="F14471" i="110" s="1"/>
  <c r="F14472" i="110" s="1"/>
  <c r="F14473" i="110" s="1"/>
  <c r="F14474" i="110" s="1"/>
  <c r="F14475" i="110" s="1"/>
  <c r="F14476" i="110" s="1"/>
  <c r="F14477" i="110" s="1"/>
  <c r="F14478" i="110" s="1"/>
  <c r="F14479" i="110" s="1"/>
  <c r="F14480" i="110" s="1"/>
  <c r="F14481" i="110" s="1"/>
  <c r="F14482" i="110" s="1"/>
  <c r="F14483" i="110" s="1"/>
  <c r="F14484" i="110" s="1"/>
  <c r="F14485" i="110" s="1"/>
  <c r="F14486" i="110" s="1"/>
  <c r="F14487" i="110" s="1"/>
  <c r="F14488" i="110" s="1"/>
  <c r="F14489" i="110" s="1"/>
  <c r="F14490" i="110" s="1"/>
  <c r="F14491" i="110" s="1"/>
  <c r="F14492" i="110" s="1"/>
  <c r="F14493" i="110" s="1"/>
  <c r="F14494" i="110" s="1"/>
  <c r="F14495" i="110" s="1"/>
  <c r="F14496" i="110" s="1"/>
  <c r="F14497" i="110" s="1"/>
  <c r="F14498" i="110" s="1"/>
  <c r="F14499" i="110" s="1"/>
  <c r="F14500" i="110" s="1"/>
  <c r="F14501" i="110" s="1"/>
  <c r="F14502" i="110" s="1"/>
  <c r="F14503" i="110" s="1"/>
  <c r="F14504" i="110" s="1"/>
  <c r="F14505" i="110" s="1"/>
  <c r="F14506" i="110" s="1"/>
  <c r="F14507" i="110" s="1"/>
  <c r="F14508" i="110" s="1"/>
  <c r="F14509" i="110" s="1"/>
  <c r="F14510" i="110" s="1"/>
  <c r="F14511" i="110" s="1"/>
  <c r="F14512" i="110" s="1"/>
  <c r="F14513" i="110" s="1"/>
  <c r="F14514" i="110" s="1"/>
  <c r="F14515" i="110" s="1"/>
  <c r="F14516" i="110" s="1"/>
  <c r="F14517" i="110" s="1"/>
  <c r="F14518" i="110" s="1"/>
  <c r="F14519" i="110" s="1"/>
  <c r="F14520" i="110" s="1"/>
  <c r="F14521" i="110" s="1"/>
  <c r="F14522" i="110" s="1"/>
  <c r="F14523" i="110" s="1"/>
  <c r="F14524" i="110" s="1"/>
  <c r="F14525" i="110" s="1"/>
  <c r="F14526" i="110" s="1"/>
  <c r="F14527" i="110" s="1"/>
  <c r="F14528" i="110" s="1"/>
  <c r="F14529" i="110" s="1"/>
  <c r="F14530" i="110" s="1"/>
  <c r="F14531" i="110" s="1"/>
  <c r="F14532" i="110" s="1"/>
  <c r="F14533" i="110" s="1"/>
  <c r="F14534" i="110" s="1"/>
  <c r="F14535" i="110" s="1"/>
  <c r="F14536" i="110" s="1"/>
  <c r="F14537" i="110" s="1"/>
  <c r="F14538" i="110" s="1"/>
  <c r="F14539" i="110" s="1"/>
  <c r="F14540" i="110" s="1"/>
  <c r="F14541" i="110" s="1"/>
  <c r="F14542" i="110" s="1"/>
  <c r="F14543" i="110" s="1"/>
  <c r="F14544" i="110" s="1"/>
  <c r="F14545" i="110" s="1"/>
  <c r="F14546" i="110" s="1"/>
  <c r="F14547" i="110" s="1"/>
  <c r="F14548" i="110" s="1"/>
  <c r="F14549" i="110" s="1"/>
  <c r="F14550" i="110" s="1"/>
  <c r="F14551" i="110" s="1"/>
  <c r="F14552" i="110" s="1"/>
  <c r="F14553" i="110" s="1"/>
  <c r="F14554" i="110" s="1"/>
  <c r="F14555" i="110" s="1"/>
  <c r="F14556" i="110" s="1"/>
  <c r="F14557" i="110" s="1"/>
  <c r="F14558" i="110" s="1"/>
  <c r="F14559" i="110" s="1"/>
  <c r="F14560" i="110" s="1"/>
  <c r="F14561" i="110" s="1"/>
  <c r="F14562" i="110" s="1"/>
  <c r="F14563" i="110" s="1"/>
  <c r="F14564" i="110" s="1"/>
  <c r="F14565" i="110" s="1"/>
  <c r="F14566" i="110" s="1"/>
  <c r="F14567" i="110" s="1"/>
  <c r="F14568" i="110" s="1"/>
  <c r="F14569" i="110" s="1"/>
  <c r="F14570" i="110" s="1"/>
  <c r="F14571" i="110" s="1"/>
  <c r="F14572" i="110" s="1"/>
  <c r="F14573" i="110" s="1"/>
  <c r="F14574" i="110" s="1"/>
  <c r="F14575" i="110" s="1"/>
  <c r="F14576" i="110" s="1"/>
  <c r="F14577" i="110" s="1"/>
  <c r="F14578" i="110" s="1"/>
  <c r="F14579" i="110" s="1"/>
  <c r="F14580" i="110" s="1"/>
  <c r="F14581" i="110" s="1"/>
  <c r="F14582" i="110" s="1"/>
  <c r="F14583" i="110" s="1"/>
  <c r="F14584" i="110" s="1"/>
  <c r="F14585" i="110" s="1"/>
  <c r="F14586" i="110" s="1"/>
  <c r="F14587" i="110" s="1"/>
  <c r="F14588" i="110" s="1"/>
  <c r="F14589" i="110" s="1"/>
  <c r="F14590" i="110" s="1"/>
  <c r="F14591" i="110" s="1"/>
  <c r="F14592" i="110" s="1"/>
  <c r="F14593" i="110" s="1"/>
  <c r="F14594" i="110" s="1"/>
  <c r="F14595" i="110" s="1"/>
  <c r="F14596" i="110" s="1"/>
  <c r="F14597" i="110" s="1"/>
  <c r="F14598" i="110" s="1"/>
  <c r="F14599" i="110" s="1"/>
  <c r="F14600" i="110" s="1"/>
  <c r="F14601" i="110" s="1"/>
  <c r="F14602" i="110" s="1"/>
  <c r="F14603" i="110" s="1"/>
  <c r="F14604" i="110" s="1"/>
  <c r="F14605" i="110" s="1"/>
  <c r="F14606" i="110" s="1"/>
  <c r="F14607" i="110" s="1"/>
  <c r="F14608" i="110" s="1"/>
  <c r="F14609" i="110" s="1"/>
  <c r="F14610" i="110" s="1"/>
  <c r="F14611" i="110" s="1"/>
  <c r="F14612" i="110" s="1"/>
  <c r="F14613" i="110" s="1"/>
  <c r="F14614" i="110" s="1"/>
  <c r="F14615" i="110" s="1"/>
  <c r="F14616" i="110" s="1"/>
  <c r="F14617" i="110" s="1"/>
  <c r="F14618" i="110" s="1"/>
  <c r="F14619" i="110" s="1"/>
  <c r="F14620" i="110" s="1"/>
  <c r="F14621" i="110" s="1"/>
  <c r="F14622" i="110" s="1"/>
  <c r="F14623" i="110" s="1"/>
  <c r="F14624" i="110" s="1"/>
  <c r="F14625" i="110" s="1"/>
  <c r="F14626" i="110" s="1"/>
  <c r="F14627" i="110" s="1"/>
  <c r="F14628" i="110" s="1"/>
  <c r="F14629" i="110" s="1"/>
  <c r="F14630" i="110" s="1"/>
  <c r="F14631" i="110" s="1"/>
  <c r="F14632" i="110" s="1"/>
  <c r="F14633" i="110" s="1"/>
  <c r="F14634" i="110" s="1"/>
  <c r="F14635" i="110" s="1"/>
  <c r="F14636" i="110" s="1"/>
  <c r="F14637" i="110" s="1"/>
  <c r="F14638" i="110" s="1"/>
  <c r="F14639" i="110" s="1"/>
  <c r="F14640" i="110" s="1"/>
  <c r="F14641" i="110" s="1"/>
  <c r="F14642" i="110" s="1"/>
  <c r="F14643" i="110" s="1"/>
  <c r="F14644" i="110" s="1"/>
  <c r="F14645" i="110" s="1"/>
  <c r="F14646" i="110" s="1"/>
  <c r="F14647" i="110" s="1"/>
  <c r="F14648" i="110" s="1"/>
  <c r="F14649" i="110" s="1"/>
  <c r="F14650" i="110" s="1"/>
  <c r="F14651" i="110" s="1"/>
  <c r="F14652" i="110" s="1"/>
  <c r="F14653" i="110" s="1"/>
  <c r="F14654" i="110" s="1"/>
  <c r="F14655" i="110" s="1"/>
  <c r="F14656" i="110" s="1"/>
  <c r="F14657" i="110" s="1"/>
  <c r="F14658" i="110" s="1"/>
  <c r="F14659" i="110" s="1"/>
  <c r="F14660" i="110" s="1"/>
  <c r="F14661" i="110" s="1"/>
  <c r="F14662" i="110" s="1"/>
  <c r="F14663" i="110" s="1"/>
  <c r="F14664" i="110" s="1"/>
  <c r="F14665" i="110" s="1"/>
  <c r="F14666" i="110" s="1"/>
  <c r="F14667" i="110" s="1"/>
  <c r="F14668" i="110" s="1"/>
  <c r="F14669" i="110" s="1"/>
  <c r="F14670" i="110" s="1"/>
  <c r="F14671" i="110" s="1"/>
  <c r="F14672" i="110" s="1"/>
  <c r="F14673" i="110" s="1"/>
  <c r="F14674" i="110" s="1"/>
  <c r="F14675" i="110" s="1"/>
  <c r="F14676" i="110" s="1"/>
  <c r="F14677" i="110" s="1"/>
  <c r="F14678" i="110" s="1"/>
  <c r="F14679" i="110" s="1"/>
  <c r="F14680" i="110" s="1"/>
  <c r="F14681" i="110" s="1"/>
  <c r="F14682" i="110" s="1"/>
  <c r="F14683" i="110" s="1"/>
  <c r="F14684" i="110" s="1"/>
  <c r="F14685" i="110" s="1"/>
  <c r="F14686" i="110" s="1"/>
  <c r="F14687" i="110" s="1"/>
  <c r="F14688" i="110" s="1"/>
  <c r="F14689" i="110" s="1"/>
  <c r="F14690" i="110" s="1"/>
  <c r="F14691" i="110" s="1"/>
  <c r="F14692" i="110" s="1"/>
  <c r="F14693" i="110" s="1"/>
  <c r="F14694" i="110" s="1"/>
  <c r="F14695" i="110" s="1"/>
  <c r="F14696" i="110" s="1"/>
  <c r="F14697" i="110" s="1"/>
  <c r="F14698" i="110" s="1"/>
  <c r="F14699" i="110" s="1"/>
  <c r="F14700" i="110" s="1"/>
  <c r="F14701" i="110" s="1"/>
  <c r="F14702" i="110" s="1"/>
  <c r="F14703" i="110" s="1"/>
  <c r="F14704" i="110" s="1"/>
  <c r="F14705" i="110" s="1"/>
  <c r="F14706" i="110" s="1"/>
  <c r="F14707" i="110" s="1"/>
  <c r="F14708" i="110" s="1"/>
  <c r="F14709" i="110" s="1"/>
  <c r="F14710" i="110" s="1"/>
  <c r="F14711" i="110" s="1"/>
  <c r="F14712" i="110" s="1"/>
  <c r="F14713" i="110" s="1"/>
  <c r="F14714" i="110" s="1"/>
  <c r="F14715" i="110" s="1"/>
  <c r="F14716" i="110" s="1"/>
  <c r="F14717" i="110" s="1"/>
  <c r="F14718" i="110" s="1"/>
  <c r="F14719" i="110" s="1"/>
  <c r="F14720" i="110" s="1"/>
  <c r="F14721" i="110" s="1"/>
  <c r="F14722" i="110" s="1"/>
  <c r="F14723" i="110" s="1"/>
  <c r="F14724" i="110" s="1"/>
  <c r="F14725" i="110" s="1"/>
  <c r="F14726" i="110" s="1"/>
  <c r="F14727" i="110" s="1"/>
  <c r="F14728" i="110" s="1"/>
  <c r="F14729" i="110" s="1"/>
  <c r="F14730" i="110" s="1"/>
  <c r="F14731" i="110" s="1"/>
  <c r="F14732" i="110" s="1"/>
  <c r="F14733" i="110" s="1"/>
  <c r="F14734" i="110" s="1"/>
  <c r="F14735" i="110" s="1"/>
  <c r="F14736" i="110" s="1"/>
  <c r="F14737" i="110" s="1"/>
  <c r="F14738" i="110" s="1"/>
  <c r="F14739" i="110" s="1"/>
  <c r="F14740" i="110" s="1"/>
  <c r="F14741" i="110" s="1"/>
  <c r="F14742" i="110" s="1"/>
  <c r="F14743" i="110" s="1"/>
  <c r="F14744" i="110" s="1"/>
  <c r="F14745" i="110" s="1"/>
  <c r="F14746" i="110" s="1"/>
  <c r="F14747" i="110" s="1"/>
  <c r="F14748" i="110" s="1"/>
  <c r="F14749" i="110" s="1"/>
  <c r="F14750" i="110" s="1"/>
  <c r="F14751" i="110" s="1"/>
  <c r="F14752" i="110" s="1"/>
  <c r="F14753" i="110" s="1"/>
  <c r="F14754" i="110" s="1"/>
  <c r="F14755" i="110" s="1"/>
  <c r="F14756" i="110" s="1"/>
  <c r="F14757" i="110" s="1"/>
  <c r="F14758" i="110" s="1"/>
  <c r="F14759" i="110" s="1"/>
  <c r="F14760" i="110" s="1"/>
  <c r="F14761" i="110" s="1"/>
  <c r="F14762" i="110" s="1"/>
  <c r="F14763" i="110" s="1"/>
  <c r="F14764" i="110" s="1"/>
  <c r="F14765" i="110" s="1"/>
  <c r="F14766" i="110" s="1"/>
  <c r="F14767" i="110" s="1"/>
  <c r="F14768" i="110" s="1"/>
  <c r="F14769" i="110" s="1"/>
  <c r="F14770" i="110" s="1"/>
  <c r="F14771" i="110" s="1"/>
  <c r="F14772" i="110" s="1"/>
  <c r="F14773" i="110" s="1"/>
  <c r="F14774" i="110" s="1"/>
  <c r="F14775" i="110" s="1"/>
  <c r="F14776" i="110" s="1"/>
  <c r="F14777" i="110" s="1"/>
  <c r="F14778" i="110" s="1"/>
  <c r="F14779" i="110" s="1"/>
  <c r="F14780" i="110" s="1"/>
  <c r="F14781" i="110" s="1"/>
  <c r="F14782" i="110" s="1"/>
  <c r="F14783" i="110" s="1"/>
  <c r="F14784" i="110" s="1"/>
  <c r="F14785" i="110" s="1"/>
  <c r="F14786" i="110" s="1"/>
  <c r="F14787" i="110" s="1"/>
  <c r="F14788" i="110" s="1"/>
  <c r="F14789" i="110" s="1"/>
  <c r="F14790" i="110" s="1"/>
  <c r="F14791" i="110" s="1"/>
  <c r="F14792" i="110" s="1"/>
  <c r="F14793" i="110" s="1"/>
  <c r="F14794" i="110" s="1"/>
  <c r="F14795" i="110" s="1"/>
  <c r="F14796" i="110" s="1"/>
  <c r="F14797" i="110" s="1"/>
  <c r="F14798" i="110" s="1"/>
  <c r="F14799" i="110" s="1"/>
  <c r="F14800" i="110" s="1"/>
  <c r="F14801" i="110" s="1"/>
  <c r="F14802" i="110" s="1"/>
  <c r="F14803" i="110" s="1"/>
  <c r="F14804" i="110" s="1"/>
  <c r="F14805" i="110" s="1"/>
  <c r="F14806" i="110" s="1"/>
  <c r="F14807" i="110" s="1"/>
  <c r="F14808" i="110" s="1"/>
  <c r="F14809" i="110" s="1"/>
  <c r="F14810" i="110" s="1"/>
  <c r="F14811" i="110" s="1"/>
  <c r="F14812" i="110" s="1"/>
  <c r="F14813" i="110" s="1"/>
  <c r="F14814" i="110" s="1"/>
  <c r="F14815" i="110" s="1"/>
  <c r="F14816" i="110" s="1"/>
  <c r="F14817" i="110" s="1"/>
  <c r="F14818" i="110" s="1"/>
  <c r="F14819" i="110" s="1"/>
  <c r="F14820" i="110" s="1"/>
  <c r="F14821" i="110" s="1"/>
  <c r="F14822" i="110" s="1"/>
  <c r="F14823" i="110" s="1"/>
  <c r="F14824" i="110" s="1"/>
  <c r="F14825" i="110" s="1"/>
  <c r="F14826" i="110" s="1"/>
  <c r="F14827" i="110" s="1"/>
  <c r="F14828" i="110" s="1"/>
  <c r="F14829" i="110" s="1"/>
  <c r="F14830" i="110" s="1"/>
  <c r="F14831" i="110" s="1"/>
  <c r="F14832" i="110" s="1"/>
  <c r="F14833" i="110" s="1"/>
  <c r="F14834" i="110" s="1"/>
  <c r="F14835" i="110" s="1"/>
  <c r="F14836" i="110" s="1"/>
  <c r="F14837" i="110" s="1"/>
  <c r="F14838" i="110" s="1"/>
  <c r="F14839" i="110" s="1"/>
  <c r="F14840" i="110" s="1"/>
  <c r="F14841" i="110" s="1"/>
  <c r="F14842" i="110" s="1"/>
  <c r="F14843" i="110" s="1"/>
  <c r="F14844" i="110" s="1"/>
  <c r="F14845" i="110" s="1"/>
  <c r="F14846" i="110" s="1"/>
  <c r="F14847" i="110" s="1"/>
  <c r="F14848" i="110" s="1"/>
  <c r="F14849" i="110" s="1"/>
  <c r="F14850" i="110" s="1"/>
  <c r="F14851" i="110" s="1"/>
  <c r="F14852" i="110" s="1"/>
  <c r="F14853" i="110" s="1"/>
  <c r="F14854" i="110" s="1"/>
  <c r="F14855" i="110" s="1"/>
  <c r="F14856" i="110" s="1"/>
  <c r="F14857" i="110" s="1"/>
  <c r="F14858" i="110" s="1"/>
  <c r="F14859" i="110" s="1"/>
  <c r="F14860" i="110" s="1"/>
  <c r="F14861" i="110" s="1"/>
  <c r="F14862" i="110" s="1"/>
  <c r="F14863" i="110" s="1"/>
  <c r="F14864" i="110" s="1"/>
  <c r="F14865" i="110" s="1"/>
  <c r="F14866" i="110" s="1"/>
  <c r="F14867" i="110" s="1"/>
  <c r="F14868" i="110" s="1"/>
  <c r="F14869" i="110" s="1"/>
  <c r="F14870" i="110" s="1"/>
  <c r="F14871" i="110" s="1"/>
  <c r="F14872" i="110" s="1"/>
  <c r="F14873" i="110" s="1"/>
  <c r="F14874" i="110" s="1"/>
  <c r="F14875" i="110" s="1"/>
  <c r="F14876" i="110" s="1"/>
  <c r="F14877" i="110" s="1"/>
  <c r="F14878" i="110" s="1"/>
  <c r="F14879" i="110" s="1"/>
  <c r="F14880" i="110" s="1"/>
  <c r="F14881" i="110" s="1"/>
  <c r="F14882" i="110" s="1"/>
  <c r="F14883" i="110" s="1"/>
  <c r="F14884" i="110" s="1"/>
  <c r="F14885" i="110" s="1"/>
  <c r="F14886" i="110" s="1"/>
  <c r="F14887" i="110" s="1"/>
  <c r="F14888" i="110" s="1"/>
  <c r="F14889" i="110" s="1"/>
  <c r="F14890" i="110" s="1"/>
  <c r="F14891" i="110" s="1"/>
  <c r="F14892" i="110" s="1"/>
  <c r="F14893" i="110" s="1"/>
  <c r="F14894" i="110" s="1"/>
  <c r="F14895" i="110" s="1"/>
  <c r="F14896" i="110" s="1"/>
  <c r="F14897" i="110" s="1"/>
  <c r="F14898" i="110" s="1"/>
  <c r="F14899" i="110" s="1"/>
  <c r="F14900" i="110" s="1"/>
  <c r="F14901" i="110" s="1"/>
  <c r="F14902" i="110" s="1"/>
  <c r="F14903" i="110" s="1"/>
  <c r="F14904" i="110" s="1"/>
  <c r="F14905" i="110" s="1"/>
  <c r="F14906" i="110" s="1"/>
  <c r="F14907" i="110" s="1"/>
  <c r="F14908" i="110" s="1"/>
  <c r="F14909" i="110" s="1"/>
  <c r="F14910" i="110" s="1"/>
  <c r="F14911" i="110" s="1"/>
  <c r="F14912" i="110" s="1"/>
  <c r="F14913" i="110" s="1"/>
  <c r="F14914" i="110" s="1"/>
  <c r="F14915" i="110" s="1"/>
  <c r="F14916" i="110" s="1"/>
  <c r="F14917" i="110" s="1"/>
  <c r="F14918" i="110" s="1"/>
  <c r="F14919" i="110" s="1"/>
  <c r="F14920" i="110" s="1"/>
  <c r="F14921" i="110" s="1"/>
  <c r="F14922" i="110" s="1"/>
  <c r="F14923" i="110" s="1"/>
  <c r="F14924" i="110" s="1"/>
  <c r="F14925" i="110" s="1"/>
  <c r="F14926" i="110" s="1"/>
  <c r="F14927" i="110" s="1"/>
  <c r="F14928" i="110" s="1"/>
  <c r="F14929" i="110" s="1"/>
  <c r="F14930" i="110" s="1"/>
  <c r="F14931" i="110" s="1"/>
  <c r="F14932" i="110" s="1"/>
  <c r="F14933" i="110" s="1"/>
  <c r="F14934" i="110" s="1"/>
  <c r="F14935" i="110" s="1"/>
  <c r="F14936" i="110" s="1"/>
  <c r="F14937" i="110" s="1"/>
  <c r="F14938" i="110" s="1"/>
  <c r="F14939" i="110" s="1"/>
  <c r="F14940" i="110" s="1"/>
  <c r="F14941" i="110" s="1"/>
  <c r="F14942" i="110" s="1"/>
  <c r="F14943" i="110" s="1"/>
  <c r="F14944" i="110" s="1"/>
  <c r="F14945" i="110" s="1"/>
  <c r="F14946" i="110" s="1"/>
  <c r="F14947" i="110" s="1"/>
  <c r="F14948" i="110" s="1"/>
  <c r="F14949" i="110" s="1"/>
  <c r="F14950" i="110" s="1"/>
  <c r="F14951" i="110" s="1"/>
  <c r="F14952" i="110" s="1"/>
  <c r="F14953" i="110" s="1"/>
  <c r="F14954" i="110" s="1"/>
  <c r="F14955" i="110" s="1"/>
  <c r="F14956" i="110" s="1"/>
  <c r="F14957" i="110" s="1"/>
  <c r="F14958" i="110" s="1"/>
  <c r="F14959" i="110" s="1"/>
  <c r="F14960" i="110" s="1"/>
  <c r="F14961" i="110" s="1"/>
  <c r="F14962" i="110" s="1"/>
  <c r="F14963" i="110" s="1"/>
  <c r="F14964" i="110" s="1"/>
  <c r="F14965" i="110" s="1"/>
  <c r="F14966" i="110" s="1"/>
  <c r="F14967" i="110" s="1"/>
  <c r="F14968" i="110" s="1"/>
  <c r="F14969" i="110" s="1"/>
  <c r="F14970" i="110" s="1"/>
  <c r="F14971" i="110" s="1"/>
  <c r="F14972" i="110" s="1"/>
  <c r="F14973" i="110" s="1"/>
  <c r="F14974" i="110" s="1"/>
  <c r="F14975" i="110" s="1"/>
  <c r="F14976" i="110" s="1"/>
  <c r="F14977" i="110" s="1"/>
  <c r="F14978" i="110" s="1"/>
  <c r="F14979" i="110" s="1"/>
  <c r="F14980" i="110" s="1"/>
  <c r="F14981" i="110" s="1"/>
  <c r="F14982" i="110" s="1"/>
  <c r="F14983" i="110" s="1"/>
  <c r="F14984" i="110" s="1"/>
  <c r="F14985" i="110" s="1"/>
  <c r="F14986" i="110" s="1"/>
  <c r="F14987" i="110" s="1"/>
  <c r="F14988" i="110" s="1"/>
  <c r="F14989" i="110" s="1"/>
  <c r="F14990" i="110" s="1"/>
  <c r="F14991" i="110" s="1"/>
  <c r="F14992" i="110" s="1"/>
  <c r="F14993" i="110" s="1"/>
  <c r="F14994" i="110" s="1"/>
  <c r="F14995" i="110" s="1"/>
  <c r="F14996" i="110" s="1"/>
  <c r="F14997" i="110" s="1"/>
  <c r="F14998" i="110" s="1"/>
  <c r="F14999" i="110" s="1"/>
  <c r="F15000" i="110" s="1"/>
  <c r="F15001" i="110" s="1"/>
  <c r="F15002" i="110" s="1"/>
  <c r="F15003" i="110" s="1"/>
  <c r="F15004" i="110" s="1"/>
  <c r="F15005" i="110" s="1"/>
  <c r="F15006" i="110" s="1"/>
  <c r="F15007" i="110" s="1"/>
  <c r="F15008" i="110" s="1"/>
  <c r="F15009" i="110" s="1"/>
  <c r="F15010" i="110" s="1"/>
  <c r="F15011" i="110" s="1"/>
  <c r="F15012" i="110" s="1"/>
  <c r="F15013" i="110" s="1"/>
  <c r="F15014" i="110" s="1"/>
  <c r="F15015" i="110" s="1"/>
  <c r="F15016" i="110" s="1"/>
  <c r="F15017" i="110" s="1"/>
  <c r="F15018" i="110" s="1"/>
  <c r="F15019" i="110" s="1"/>
  <c r="F15020" i="110" s="1"/>
  <c r="F15021" i="110" s="1"/>
  <c r="F15022" i="110" s="1"/>
  <c r="F15023" i="110" s="1"/>
  <c r="F15024" i="110" s="1"/>
  <c r="F15025" i="110" s="1"/>
  <c r="F15026" i="110" s="1"/>
  <c r="F15027" i="110" s="1"/>
  <c r="F15028" i="110" s="1"/>
  <c r="F15029" i="110" s="1"/>
  <c r="F15030" i="110" s="1"/>
  <c r="F15031" i="110" s="1"/>
  <c r="F15032" i="110" s="1"/>
  <c r="F15033" i="110" s="1"/>
  <c r="F15034" i="110" s="1"/>
  <c r="F15035" i="110" s="1"/>
  <c r="F15036" i="110" s="1"/>
  <c r="F15037" i="110" s="1"/>
  <c r="F15038" i="110" s="1"/>
  <c r="F15039" i="110" s="1"/>
  <c r="F15040" i="110" s="1"/>
  <c r="F15041" i="110" s="1"/>
  <c r="F15042" i="110" s="1"/>
  <c r="F15043" i="110" s="1"/>
  <c r="F15044" i="110" s="1"/>
  <c r="F15045" i="110" s="1"/>
  <c r="F15046" i="110" s="1"/>
  <c r="F15047" i="110" s="1"/>
  <c r="F15048" i="110" s="1"/>
  <c r="F15049" i="110" s="1"/>
  <c r="F15050" i="110" s="1"/>
  <c r="F15051" i="110" s="1"/>
  <c r="F15052" i="110" s="1"/>
  <c r="F15053" i="110" s="1"/>
  <c r="F15054" i="110" s="1"/>
  <c r="F15055" i="110" s="1"/>
  <c r="F15056" i="110" s="1"/>
  <c r="F15057" i="110" s="1"/>
  <c r="F15058" i="110" s="1"/>
  <c r="F15059" i="110" s="1"/>
  <c r="F15060" i="110" s="1"/>
  <c r="F15061" i="110" s="1"/>
  <c r="F15062" i="110" s="1"/>
  <c r="F15063" i="110" s="1"/>
  <c r="F15064" i="110" s="1"/>
  <c r="F15065" i="110" s="1"/>
  <c r="F15066" i="110" s="1"/>
  <c r="F15067" i="110" s="1"/>
  <c r="F15068" i="110" s="1"/>
  <c r="F15069" i="110" s="1"/>
  <c r="F15070" i="110" s="1"/>
  <c r="F15071" i="110" s="1"/>
  <c r="F15072" i="110" s="1"/>
  <c r="F15073" i="110" s="1"/>
  <c r="F15074" i="110" s="1"/>
  <c r="F15075" i="110" s="1"/>
  <c r="F15076" i="110" s="1"/>
  <c r="F15077" i="110" s="1"/>
  <c r="F15078" i="110" s="1"/>
  <c r="F15079" i="110" s="1"/>
  <c r="F15080" i="110" s="1"/>
  <c r="F15081" i="110" s="1"/>
  <c r="F15082" i="110" s="1"/>
  <c r="F15083" i="110" s="1"/>
  <c r="F15084" i="110" s="1"/>
  <c r="F15085" i="110" s="1"/>
  <c r="F15086" i="110" s="1"/>
  <c r="F15087" i="110" s="1"/>
  <c r="F15088" i="110" s="1"/>
  <c r="F15089" i="110" s="1"/>
  <c r="F15090" i="110" s="1"/>
  <c r="F15091" i="110" s="1"/>
  <c r="F15092" i="110" s="1"/>
  <c r="F15093" i="110" s="1"/>
  <c r="F15094" i="110" s="1"/>
  <c r="F15095" i="110" s="1"/>
  <c r="F15096" i="110" s="1"/>
  <c r="F15097" i="110" s="1"/>
  <c r="F15098" i="110" s="1"/>
  <c r="F15099" i="110" s="1"/>
  <c r="F15100" i="110" s="1"/>
  <c r="F15101" i="110" s="1"/>
  <c r="F15102" i="110" s="1"/>
  <c r="F15103" i="110" s="1"/>
  <c r="F15104" i="110" s="1"/>
  <c r="F15105" i="110" s="1"/>
  <c r="F15106" i="110" s="1"/>
  <c r="F15107" i="110" s="1"/>
  <c r="F15108" i="110" s="1"/>
  <c r="F15109" i="110" s="1"/>
  <c r="F15110" i="110" s="1"/>
  <c r="F15111" i="110" s="1"/>
  <c r="F15112" i="110" s="1"/>
  <c r="F15113" i="110" s="1"/>
  <c r="F15114" i="110" s="1"/>
  <c r="F15115" i="110" s="1"/>
  <c r="F15116" i="110" s="1"/>
  <c r="F15117" i="110" s="1"/>
  <c r="F15118" i="110" s="1"/>
  <c r="F15119" i="110" s="1"/>
  <c r="F15120" i="110" s="1"/>
  <c r="F15121" i="110" s="1"/>
  <c r="F15122" i="110" s="1"/>
  <c r="F15123" i="110" s="1"/>
  <c r="F15124" i="110" s="1"/>
  <c r="F15125" i="110" s="1"/>
  <c r="F15126" i="110" s="1"/>
  <c r="F15127" i="110" s="1"/>
  <c r="F15128" i="110" s="1"/>
  <c r="F15129" i="110" s="1"/>
  <c r="F15130" i="110" s="1"/>
  <c r="F15131" i="110" s="1"/>
  <c r="F15132" i="110" s="1"/>
  <c r="F15133" i="110" s="1"/>
  <c r="F15134" i="110" s="1"/>
  <c r="F15135" i="110" s="1"/>
  <c r="F15136" i="110" s="1"/>
  <c r="F15137" i="110" s="1"/>
  <c r="F15138" i="110" s="1"/>
  <c r="F15139" i="110" s="1"/>
  <c r="F15140" i="110" s="1"/>
  <c r="F15141" i="110" s="1"/>
  <c r="F15142" i="110" s="1"/>
  <c r="F15143" i="110" s="1"/>
  <c r="F15144" i="110" s="1"/>
  <c r="F15145" i="110" s="1"/>
  <c r="F15146" i="110" s="1"/>
  <c r="F15147" i="110" s="1"/>
  <c r="F15148" i="110" s="1"/>
  <c r="F15149" i="110" s="1"/>
  <c r="F15150" i="110" s="1"/>
  <c r="F15151" i="110" s="1"/>
  <c r="F15152" i="110" s="1"/>
  <c r="F15153" i="110" s="1"/>
  <c r="F15154" i="110" s="1"/>
  <c r="F15155" i="110" s="1"/>
  <c r="F15156" i="110" s="1"/>
  <c r="F15157" i="110" s="1"/>
  <c r="F15158" i="110" s="1"/>
  <c r="F15159" i="110" s="1"/>
  <c r="F15160" i="110" s="1"/>
  <c r="F15161" i="110" s="1"/>
  <c r="F15162" i="110" s="1"/>
  <c r="F15163" i="110" s="1"/>
  <c r="F15164" i="110" s="1"/>
  <c r="F15165" i="110" s="1"/>
  <c r="F15166" i="110" s="1"/>
  <c r="F15167" i="110" s="1"/>
  <c r="F15168" i="110" s="1"/>
  <c r="F15169" i="110" s="1"/>
  <c r="F15170" i="110" s="1"/>
  <c r="F15171" i="110" s="1"/>
  <c r="F15172" i="110" s="1"/>
  <c r="F15173" i="110" s="1"/>
  <c r="F15174" i="110" s="1"/>
  <c r="F15175" i="110" s="1"/>
  <c r="F15176" i="110" s="1"/>
  <c r="F15177" i="110" s="1"/>
  <c r="F15178" i="110" s="1"/>
  <c r="F15179" i="110" s="1"/>
  <c r="F15180" i="110" s="1"/>
  <c r="F15181" i="110" s="1"/>
  <c r="F15182" i="110" s="1"/>
  <c r="F15183" i="110" s="1"/>
  <c r="F15184" i="110" s="1"/>
  <c r="F15185" i="110" s="1"/>
  <c r="F15186" i="110" s="1"/>
  <c r="F15187" i="110" s="1"/>
  <c r="F15188" i="110" s="1"/>
  <c r="F15189" i="110" s="1"/>
  <c r="F15190" i="110" s="1"/>
  <c r="F15191" i="110" s="1"/>
  <c r="F15192" i="110" s="1"/>
  <c r="F15193" i="110" s="1"/>
  <c r="F15194" i="110" s="1"/>
  <c r="F15195" i="110" s="1"/>
  <c r="F15196" i="110" s="1"/>
  <c r="F15197" i="110" s="1"/>
  <c r="F15198" i="110" s="1"/>
  <c r="F15199" i="110" s="1"/>
  <c r="F15200" i="110" s="1"/>
  <c r="F15201" i="110" s="1"/>
  <c r="F15202" i="110" s="1"/>
  <c r="F15203" i="110" s="1"/>
  <c r="F15204" i="110" s="1"/>
  <c r="F15205" i="110" s="1"/>
  <c r="F15206" i="110" s="1"/>
  <c r="F15207" i="110" s="1"/>
  <c r="F15208" i="110" s="1"/>
  <c r="F15209" i="110" s="1"/>
  <c r="F15210" i="110" s="1"/>
  <c r="F15211" i="110" s="1"/>
  <c r="F15212" i="110" s="1"/>
  <c r="F15213" i="110" s="1"/>
  <c r="F15214" i="110" s="1"/>
  <c r="F15215" i="110" s="1"/>
  <c r="F15216" i="110" s="1"/>
  <c r="F15217" i="110" s="1"/>
  <c r="F15218" i="110" s="1"/>
  <c r="F15219" i="110" s="1"/>
  <c r="F15220" i="110" s="1"/>
  <c r="F15221" i="110" s="1"/>
  <c r="F15222" i="110" s="1"/>
  <c r="F15223" i="110" s="1"/>
  <c r="F15224" i="110" s="1"/>
  <c r="F15225" i="110" s="1"/>
  <c r="F15226" i="110" s="1"/>
  <c r="F15227" i="110" s="1"/>
  <c r="F15228" i="110" s="1"/>
  <c r="F15229" i="110" s="1"/>
  <c r="F15230" i="110" s="1"/>
  <c r="F15231" i="110" s="1"/>
  <c r="F15232" i="110" s="1"/>
  <c r="F15233" i="110" s="1"/>
  <c r="F15234" i="110" s="1"/>
  <c r="F15235" i="110" s="1"/>
  <c r="F15236" i="110" s="1"/>
  <c r="F15237" i="110" s="1"/>
  <c r="F15238" i="110" s="1"/>
  <c r="F15239" i="110" s="1"/>
  <c r="F15240" i="110" s="1"/>
  <c r="F15241" i="110" s="1"/>
  <c r="F15242" i="110" s="1"/>
  <c r="F15243" i="110" s="1"/>
  <c r="F15244" i="110" s="1"/>
  <c r="F15245" i="110" s="1"/>
  <c r="F15246" i="110" s="1"/>
  <c r="F15247" i="110" s="1"/>
  <c r="F15248" i="110" s="1"/>
  <c r="F15249" i="110" s="1"/>
  <c r="F15250" i="110" s="1"/>
  <c r="F15251" i="110" s="1"/>
  <c r="F15252" i="110" s="1"/>
  <c r="F15253" i="110" s="1"/>
  <c r="F15254" i="110" s="1"/>
  <c r="F15255" i="110" s="1"/>
  <c r="F15256" i="110" s="1"/>
  <c r="F15257" i="110" s="1"/>
  <c r="F15258" i="110" s="1"/>
  <c r="F15259" i="110" s="1"/>
  <c r="F15260" i="110" s="1"/>
  <c r="F15261" i="110" s="1"/>
  <c r="F15262" i="110" s="1"/>
  <c r="F15263" i="110" s="1"/>
  <c r="F15264" i="110" s="1"/>
  <c r="F15265" i="110" s="1"/>
  <c r="F15266" i="110" s="1"/>
  <c r="F15267" i="110" s="1"/>
  <c r="F15268" i="110" s="1"/>
  <c r="F15269" i="110" s="1"/>
  <c r="F15270" i="110" s="1"/>
  <c r="F15271" i="110" s="1"/>
  <c r="F15272" i="110" s="1"/>
  <c r="F15273" i="110" s="1"/>
  <c r="F15274" i="110" s="1"/>
  <c r="F15275" i="110" s="1"/>
  <c r="F15276" i="110" s="1"/>
  <c r="F15277" i="110" s="1"/>
  <c r="F15278" i="110" s="1"/>
  <c r="F15279" i="110" s="1"/>
  <c r="F15280" i="110" s="1"/>
  <c r="F15281" i="110" s="1"/>
  <c r="F15282" i="110" s="1"/>
  <c r="F15283" i="110" s="1"/>
  <c r="F15284" i="110" s="1"/>
  <c r="F15285" i="110" s="1"/>
  <c r="F15286" i="110" s="1"/>
  <c r="F15287" i="110" s="1"/>
  <c r="F15288" i="110" s="1"/>
  <c r="F15289" i="110" s="1"/>
  <c r="F15290" i="110" s="1"/>
  <c r="F15291" i="110" s="1"/>
  <c r="F15292" i="110" s="1"/>
  <c r="F15293" i="110" s="1"/>
  <c r="F15294" i="110" s="1"/>
  <c r="F15295" i="110" s="1"/>
  <c r="F15296" i="110" s="1"/>
  <c r="F15297" i="110" s="1"/>
  <c r="F15298" i="110" s="1"/>
  <c r="F15299" i="110" s="1"/>
  <c r="F15300" i="110" s="1"/>
  <c r="F15301" i="110" s="1"/>
  <c r="F15302" i="110" s="1"/>
  <c r="F15303" i="110" s="1"/>
  <c r="F15304" i="110" s="1"/>
  <c r="F15305" i="110" s="1"/>
  <c r="F15306" i="110" s="1"/>
  <c r="F15307" i="110" s="1"/>
  <c r="F15308" i="110" s="1"/>
  <c r="F15309" i="110" s="1"/>
  <c r="F15310" i="110" s="1"/>
  <c r="F15311" i="110" s="1"/>
  <c r="F15312" i="110" s="1"/>
  <c r="F15313" i="110" s="1"/>
  <c r="F15314" i="110" s="1"/>
  <c r="F15315" i="110" s="1"/>
  <c r="F15316" i="110" s="1"/>
  <c r="F15317" i="110" s="1"/>
  <c r="F15318" i="110" s="1"/>
  <c r="F15319" i="110" s="1"/>
  <c r="F15320" i="110" s="1"/>
  <c r="F15321" i="110" s="1"/>
  <c r="F15322" i="110" s="1"/>
  <c r="F15323" i="110" s="1"/>
  <c r="F15324" i="110" s="1"/>
  <c r="F15325" i="110" s="1"/>
  <c r="F15326" i="110" s="1"/>
  <c r="F15327" i="110" s="1"/>
  <c r="F15328" i="110" s="1"/>
  <c r="F15329" i="110" s="1"/>
  <c r="F15330" i="110" s="1"/>
  <c r="F15331" i="110" s="1"/>
  <c r="F15332" i="110" s="1"/>
  <c r="F15333" i="110" s="1"/>
  <c r="F15334" i="110" s="1"/>
  <c r="F15335" i="110" s="1"/>
  <c r="F15336" i="110" s="1"/>
  <c r="F15337" i="110" s="1"/>
  <c r="F15338" i="110" s="1"/>
  <c r="F15339" i="110" s="1"/>
  <c r="F15340" i="110" s="1"/>
  <c r="F15341" i="110" s="1"/>
  <c r="F15342" i="110" s="1"/>
  <c r="F15343" i="110" s="1"/>
  <c r="F15344" i="110" s="1"/>
  <c r="F15345" i="110" s="1"/>
  <c r="F15346" i="110" s="1"/>
  <c r="F15347" i="110" s="1"/>
  <c r="F15348" i="110" s="1"/>
  <c r="F15349" i="110" s="1"/>
  <c r="F15350" i="110" s="1"/>
  <c r="F15351" i="110" s="1"/>
  <c r="F15352" i="110" s="1"/>
  <c r="F15353" i="110" s="1"/>
  <c r="F15354" i="110" s="1"/>
  <c r="F15355" i="110" s="1"/>
  <c r="F15356" i="110" s="1"/>
  <c r="F15357" i="110" s="1"/>
  <c r="F15358" i="110" s="1"/>
  <c r="F15359" i="110" s="1"/>
  <c r="F15360" i="110" s="1"/>
  <c r="F15361" i="110" s="1"/>
  <c r="F15362" i="110" s="1"/>
  <c r="F15363" i="110" s="1"/>
  <c r="F15364" i="110" s="1"/>
  <c r="F15365" i="110" s="1"/>
  <c r="F15366" i="110" s="1"/>
  <c r="F15367" i="110" s="1"/>
  <c r="F15368" i="110" s="1"/>
  <c r="F15369" i="110" s="1"/>
  <c r="F15370" i="110" s="1"/>
  <c r="F15371" i="110" s="1"/>
  <c r="F15372" i="110" s="1"/>
  <c r="F15373" i="110" s="1"/>
  <c r="F15374" i="110" s="1"/>
  <c r="F15375" i="110" s="1"/>
  <c r="F15376" i="110" s="1"/>
  <c r="F15377" i="110" s="1"/>
  <c r="F15378" i="110" s="1"/>
  <c r="F15379" i="110" s="1"/>
  <c r="F15380" i="110" s="1"/>
  <c r="F15381" i="110" s="1"/>
  <c r="F15382" i="110" s="1"/>
  <c r="F15383" i="110" s="1"/>
  <c r="F15384" i="110" s="1"/>
  <c r="F15385" i="110" s="1"/>
  <c r="F15386" i="110" s="1"/>
  <c r="F15387" i="110" s="1"/>
  <c r="F15388" i="110" s="1"/>
  <c r="F15389" i="110" s="1"/>
  <c r="F15390" i="110" s="1"/>
  <c r="F15391" i="110" s="1"/>
  <c r="F15392" i="110" s="1"/>
  <c r="F15393" i="110" s="1"/>
  <c r="F15394" i="110" s="1"/>
  <c r="F15395" i="110" s="1"/>
  <c r="F15396" i="110" s="1"/>
  <c r="F15397" i="110" s="1"/>
  <c r="F15398" i="110" s="1"/>
  <c r="F15399" i="110" s="1"/>
  <c r="F15400" i="110" s="1"/>
  <c r="F15401" i="110" s="1"/>
  <c r="F15402" i="110" s="1"/>
  <c r="F15403" i="110" s="1"/>
  <c r="F15404" i="110" s="1"/>
  <c r="F15405" i="110" s="1"/>
  <c r="F15406" i="110" s="1"/>
  <c r="F15407" i="110" s="1"/>
  <c r="F15408" i="110" s="1"/>
  <c r="F15409" i="110" s="1"/>
  <c r="F15410" i="110" s="1"/>
  <c r="F15411" i="110" s="1"/>
  <c r="F15412" i="110" s="1"/>
  <c r="F15413" i="110" s="1"/>
  <c r="F15414" i="110" s="1"/>
  <c r="F15415" i="110" s="1"/>
  <c r="F15416" i="110" s="1"/>
  <c r="F15417" i="110" s="1"/>
  <c r="F15418" i="110" s="1"/>
  <c r="F15419" i="110" s="1"/>
  <c r="F15420" i="110" s="1"/>
  <c r="F15421" i="110" s="1"/>
  <c r="F15422" i="110" s="1"/>
  <c r="F15423" i="110" s="1"/>
  <c r="F15424" i="110" s="1"/>
  <c r="F15425" i="110" s="1"/>
  <c r="F15426" i="110" s="1"/>
  <c r="F15427" i="110" s="1"/>
  <c r="F15428" i="110" s="1"/>
  <c r="F15429" i="110" s="1"/>
  <c r="F15430" i="110" s="1"/>
  <c r="F15431" i="110" s="1"/>
  <c r="F15432" i="110" s="1"/>
  <c r="F15433" i="110" s="1"/>
  <c r="F15434" i="110" s="1"/>
  <c r="F15435" i="110" s="1"/>
  <c r="F15436" i="110" s="1"/>
  <c r="F15437" i="110" s="1"/>
  <c r="F15438" i="110" s="1"/>
  <c r="F15439" i="110" s="1"/>
  <c r="F15440" i="110" s="1"/>
  <c r="F15441" i="110" s="1"/>
  <c r="F15442" i="110" s="1"/>
  <c r="F15443" i="110" s="1"/>
  <c r="F15444" i="110" s="1"/>
  <c r="F15445" i="110" s="1"/>
  <c r="F15446" i="110" s="1"/>
  <c r="F15447" i="110" s="1"/>
  <c r="F15448" i="110" s="1"/>
  <c r="F15449" i="110" s="1"/>
  <c r="F15450" i="110" s="1"/>
  <c r="F15451" i="110" s="1"/>
  <c r="F15452" i="110" s="1"/>
  <c r="F15453" i="110" s="1"/>
  <c r="F15454" i="110" s="1"/>
  <c r="F15455" i="110" s="1"/>
  <c r="F15456" i="110" s="1"/>
  <c r="F15457" i="110" s="1"/>
  <c r="F15458" i="110" s="1"/>
  <c r="F15459" i="110" s="1"/>
  <c r="F15460" i="110" s="1"/>
  <c r="F15461" i="110" s="1"/>
  <c r="F15462" i="110" s="1"/>
  <c r="F15463" i="110" s="1"/>
  <c r="F15464" i="110" s="1"/>
  <c r="F15465" i="110" s="1"/>
  <c r="F15466" i="110" s="1"/>
  <c r="F15467" i="110" s="1"/>
  <c r="F15468" i="110" s="1"/>
  <c r="F15469" i="110" s="1"/>
  <c r="F15470" i="110" s="1"/>
  <c r="F15471" i="110" s="1"/>
  <c r="F15472" i="110" s="1"/>
  <c r="F15473" i="110" s="1"/>
  <c r="F15474" i="110" s="1"/>
  <c r="F15475" i="110" s="1"/>
  <c r="F15476" i="110" s="1"/>
  <c r="F15477" i="110" s="1"/>
  <c r="F15478" i="110" s="1"/>
  <c r="F15479" i="110" s="1"/>
  <c r="F15480" i="110" s="1"/>
  <c r="F15481" i="110" s="1"/>
  <c r="F15482" i="110" s="1"/>
  <c r="F15483" i="110" s="1"/>
  <c r="F15484" i="110" s="1"/>
  <c r="F15485" i="110" s="1"/>
  <c r="F15486" i="110" s="1"/>
  <c r="F15487" i="110" s="1"/>
  <c r="F15488" i="110" s="1"/>
  <c r="F15489" i="110" s="1"/>
  <c r="F15490" i="110" s="1"/>
  <c r="F15491" i="110" s="1"/>
  <c r="F15492" i="110" s="1"/>
  <c r="F15493" i="110" s="1"/>
  <c r="F15494" i="110" s="1"/>
  <c r="F15495" i="110" s="1"/>
  <c r="F15496" i="110" s="1"/>
  <c r="F15497" i="110" s="1"/>
  <c r="F15498" i="110" s="1"/>
  <c r="F15499" i="110" s="1"/>
  <c r="F15500" i="110" s="1"/>
  <c r="F15501" i="110" s="1"/>
  <c r="F15502" i="110" s="1"/>
  <c r="F15503" i="110" s="1"/>
  <c r="F15504" i="110" s="1"/>
  <c r="F15505" i="110" s="1"/>
  <c r="F15506" i="110" s="1"/>
  <c r="F15507" i="110" s="1"/>
  <c r="F15508" i="110" s="1"/>
  <c r="F15509" i="110" s="1"/>
  <c r="F15510" i="110" s="1"/>
  <c r="F15511" i="110" s="1"/>
  <c r="F15512" i="110" s="1"/>
  <c r="F15513" i="110" s="1"/>
  <c r="F15514" i="110" s="1"/>
  <c r="F15515" i="110" s="1"/>
  <c r="F15516" i="110" s="1"/>
  <c r="F15517" i="110" s="1"/>
  <c r="F15518" i="110" s="1"/>
  <c r="F15519" i="110" s="1"/>
  <c r="F15520" i="110" s="1"/>
  <c r="F15521" i="110" s="1"/>
  <c r="F15522" i="110" s="1"/>
  <c r="F15523" i="110" s="1"/>
  <c r="F15524" i="110" s="1"/>
  <c r="F15525" i="110" s="1"/>
  <c r="F15526" i="110" s="1"/>
  <c r="F15527" i="110" s="1"/>
  <c r="F15528" i="110" s="1"/>
  <c r="F15529" i="110" s="1"/>
  <c r="F15530" i="110" s="1"/>
  <c r="F15531" i="110" s="1"/>
  <c r="F15532" i="110" s="1"/>
  <c r="F15533" i="110" s="1"/>
  <c r="F15534" i="110" s="1"/>
  <c r="F15535" i="110" s="1"/>
  <c r="F15536" i="110" s="1"/>
  <c r="F15537" i="110" s="1"/>
  <c r="F15538" i="110" s="1"/>
  <c r="F15539" i="110" s="1"/>
  <c r="F15540" i="110" s="1"/>
  <c r="F15541" i="110" s="1"/>
  <c r="F15542" i="110" s="1"/>
  <c r="F15543" i="110" s="1"/>
  <c r="F15544" i="110" s="1"/>
  <c r="F15545" i="110" s="1"/>
  <c r="F15546" i="110" s="1"/>
  <c r="F15547" i="110" s="1"/>
  <c r="F15548" i="110" s="1"/>
  <c r="F15549" i="110" s="1"/>
  <c r="F15550" i="110" s="1"/>
  <c r="F15551" i="110" s="1"/>
  <c r="F15552" i="110" s="1"/>
  <c r="F15553" i="110" s="1"/>
  <c r="F15554" i="110" s="1"/>
  <c r="F15555" i="110" s="1"/>
  <c r="F15556" i="110" s="1"/>
  <c r="F15557" i="110" s="1"/>
  <c r="F15558" i="110" s="1"/>
  <c r="F15559" i="110" s="1"/>
  <c r="F15560" i="110" s="1"/>
  <c r="F15561" i="110" s="1"/>
  <c r="F15562" i="110" s="1"/>
  <c r="F15563" i="110" s="1"/>
  <c r="F15564" i="110" s="1"/>
  <c r="F15565" i="110" s="1"/>
  <c r="F15566" i="110" s="1"/>
  <c r="F15567" i="110" s="1"/>
  <c r="F15568" i="110" s="1"/>
  <c r="F15569" i="110" s="1"/>
  <c r="F15570" i="110" s="1"/>
  <c r="F15571" i="110" s="1"/>
  <c r="F15572" i="110" s="1"/>
  <c r="F15573" i="110" s="1"/>
  <c r="F15574" i="110" s="1"/>
  <c r="F15575" i="110" s="1"/>
  <c r="F15576" i="110" s="1"/>
  <c r="F15577" i="110" s="1"/>
  <c r="F15578" i="110" s="1"/>
  <c r="F15579" i="110" s="1"/>
  <c r="F15580" i="110" s="1"/>
  <c r="F15581" i="110" s="1"/>
  <c r="F15582" i="110" s="1"/>
  <c r="F15583" i="110" s="1"/>
  <c r="F15584" i="110" s="1"/>
  <c r="F15585" i="110" s="1"/>
  <c r="F15586" i="110" s="1"/>
  <c r="F15587" i="110" s="1"/>
  <c r="F15588" i="110" s="1"/>
  <c r="F15589" i="110" s="1"/>
  <c r="F15590" i="110" s="1"/>
  <c r="F15591" i="110" s="1"/>
  <c r="F15592" i="110" s="1"/>
  <c r="F15593" i="110" s="1"/>
  <c r="F15594" i="110" s="1"/>
  <c r="F15595" i="110" s="1"/>
  <c r="F15596" i="110" s="1"/>
  <c r="F15597" i="110" s="1"/>
  <c r="F15598" i="110" s="1"/>
  <c r="F15599" i="110" s="1"/>
  <c r="F15600" i="110" s="1"/>
  <c r="F15601" i="110" s="1"/>
  <c r="F15602" i="110" s="1"/>
  <c r="F15603" i="110" s="1"/>
  <c r="F15604" i="110" s="1"/>
  <c r="F15605" i="110" s="1"/>
  <c r="F15606" i="110" s="1"/>
  <c r="F15607" i="110" s="1"/>
  <c r="F15608" i="110" s="1"/>
  <c r="F15609" i="110" s="1"/>
  <c r="F15610" i="110" s="1"/>
  <c r="F15611" i="110" s="1"/>
  <c r="F15612" i="110" s="1"/>
  <c r="F15613" i="110" s="1"/>
  <c r="F15614" i="110" s="1"/>
  <c r="F15615" i="110" s="1"/>
  <c r="F15616" i="110" s="1"/>
  <c r="F15617" i="110" s="1"/>
  <c r="F15618" i="110" s="1"/>
  <c r="F15619" i="110" s="1"/>
  <c r="F15620" i="110" s="1"/>
  <c r="F15621" i="110" s="1"/>
  <c r="F15622" i="110" s="1"/>
  <c r="F15623" i="110" s="1"/>
  <c r="F15624" i="110" s="1"/>
  <c r="F15625" i="110" s="1"/>
  <c r="F15626" i="110" s="1"/>
  <c r="F15627" i="110" s="1"/>
  <c r="F15628" i="110" s="1"/>
  <c r="F15629" i="110" s="1"/>
  <c r="F15630" i="110" s="1"/>
  <c r="F15631" i="110" s="1"/>
  <c r="F15632" i="110" s="1"/>
  <c r="F15633" i="110" s="1"/>
  <c r="F15634" i="110" s="1"/>
  <c r="F15635" i="110" s="1"/>
  <c r="F15636" i="110" s="1"/>
  <c r="F15637" i="110" s="1"/>
  <c r="F15638" i="110" s="1"/>
  <c r="F15639" i="110" s="1"/>
  <c r="F15640" i="110" s="1"/>
  <c r="F15641" i="110" s="1"/>
  <c r="F15642" i="110" s="1"/>
  <c r="F15643" i="110" s="1"/>
  <c r="F15644" i="110" s="1"/>
  <c r="F15645" i="110" s="1"/>
  <c r="F15646" i="110" s="1"/>
  <c r="F15647" i="110" s="1"/>
  <c r="F15648" i="110" s="1"/>
  <c r="F15649" i="110" s="1"/>
  <c r="F15650" i="110" s="1"/>
  <c r="F15651" i="110" s="1"/>
  <c r="F15652" i="110" s="1"/>
  <c r="F15653" i="110" s="1"/>
  <c r="F15654" i="110" s="1"/>
  <c r="F15655" i="110" s="1"/>
  <c r="F15656" i="110" s="1"/>
  <c r="F15657" i="110" s="1"/>
  <c r="F15658" i="110" s="1"/>
  <c r="F15659" i="110" s="1"/>
  <c r="F15660" i="110" s="1"/>
  <c r="F15661" i="110" s="1"/>
  <c r="F15662" i="110" s="1"/>
  <c r="F15663" i="110" s="1"/>
  <c r="F15664" i="110" s="1"/>
  <c r="F15665" i="110" s="1"/>
  <c r="F15666" i="110" s="1"/>
  <c r="F15667" i="110" s="1"/>
  <c r="F15668" i="110" s="1"/>
  <c r="F15669" i="110" s="1"/>
  <c r="F15670" i="110" s="1"/>
  <c r="F15671" i="110" s="1"/>
  <c r="F15672" i="110" s="1"/>
  <c r="F15673" i="110" s="1"/>
  <c r="F15674" i="110" s="1"/>
  <c r="F15675" i="110" s="1"/>
  <c r="F15676" i="110" s="1"/>
  <c r="F15677" i="110" s="1"/>
  <c r="F15678" i="110" s="1"/>
  <c r="F15679" i="110" s="1"/>
  <c r="F15680" i="110" s="1"/>
  <c r="F15681" i="110" s="1"/>
  <c r="F15682" i="110" s="1"/>
  <c r="F15683" i="110" s="1"/>
  <c r="F15684" i="110" s="1"/>
  <c r="F15685" i="110" s="1"/>
  <c r="F15686" i="110" s="1"/>
  <c r="F15687" i="110" s="1"/>
  <c r="F15688" i="110" s="1"/>
  <c r="F15689" i="110" s="1"/>
  <c r="F15690" i="110" s="1"/>
  <c r="F15691" i="110" s="1"/>
  <c r="F15692" i="110" s="1"/>
  <c r="F15693" i="110" s="1"/>
  <c r="F15694" i="110" s="1"/>
  <c r="F15695" i="110" s="1"/>
  <c r="F15696" i="110" s="1"/>
  <c r="F15697" i="110" s="1"/>
  <c r="F15698" i="110" s="1"/>
  <c r="F15699" i="110" s="1"/>
  <c r="F15700" i="110" s="1"/>
  <c r="F15701" i="110" s="1"/>
  <c r="F15702" i="110" s="1"/>
  <c r="F15703" i="110" s="1"/>
  <c r="F15704" i="110" s="1"/>
  <c r="F15705" i="110" s="1"/>
  <c r="F15706" i="110" s="1"/>
  <c r="F15707" i="110" s="1"/>
  <c r="F15708" i="110" s="1"/>
  <c r="F15709" i="110" s="1"/>
  <c r="F15710" i="110" s="1"/>
  <c r="F15711" i="110" s="1"/>
  <c r="F15712" i="110" s="1"/>
  <c r="F15713" i="110" s="1"/>
  <c r="F15714" i="110" s="1"/>
  <c r="F15715" i="110" s="1"/>
  <c r="F15716" i="110" s="1"/>
  <c r="F15717" i="110" s="1"/>
  <c r="F15718" i="110" s="1"/>
  <c r="F15719" i="110" s="1"/>
  <c r="F15720" i="110" s="1"/>
  <c r="F15721" i="110" s="1"/>
  <c r="F15722" i="110" s="1"/>
  <c r="F15723" i="110" s="1"/>
  <c r="F15724" i="110" s="1"/>
  <c r="F15725" i="110" s="1"/>
  <c r="F15726" i="110" s="1"/>
  <c r="F15727" i="110" s="1"/>
  <c r="F15728" i="110" s="1"/>
  <c r="F15729" i="110" s="1"/>
  <c r="F15730" i="110" s="1"/>
  <c r="F15731" i="110" s="1"/>
  <c r="F15732" i="110" s="1"/>
  <c r="F15733" i="110" s="1"/>
  <c r="F15734" i="110" s="1"/>
  <c r="F15735" i="110" s="1"/>
  <c r="F15736" i="110" s="1"/>
  <c r="F15737" i="110" s="1"/>
  <c r="F15738" i="110" s="1"/>
  <c r="F15739" i="110" s="1"/>
  <c r="F15740" i="110" s="1"/>
  <c r="F15741" i="110" s="1"/>
  <c r="F15742" i="110" s="1"/>
  <c r="F15743" i="110" s="1"/>
  <c r="F15744" i="110" s="1"/>
  <c r="F15745" i="110" s="1"/>
  <c r="F15746" i="110" s="1"/>
  <c r="F15747" i="110" s="1"/>
  <c r="F15748" i="110" s="1"/>
  <c r="F15749" i="110" s="1"/>
  <c r="F15750" i="110" s="1"/>
  <c r="F15751" i="110" s="1"/>
  <c r="F15752" i="110" s="1"/>
  <c r="F15753" i="110" s="1"/>
  <c r="F15754" i="110" s="1"/>
  <c r="F15755" i="110" s="1"/>
  <c r="F15756" i="110" s="1"/>
  <c r="F15757" i="110" s="1"/>
  <c r="F15758" i="110" s="1"/>
  <c r="F15759" i="110" s="1"/>
  <c r="F15760" i="110" s="1"/>
  <c r="F15761" i="110" s="1"/>
  <c r="F15762" i="110" s="1"/>
  <c r="F15763" i="110" s="1"/>
  <c r="F15764" i="110" s="1"/>
  <c r="F15765" i="110" s="1"/>
  <c r="F15766" i="110" s="1"/>
  <c r="F15767" i="110" s="1"/>
  <c r="F15768" i="110" s="1"/>
  <c r="F15769" i="110" s="1"/>
  <c r="F15770" i="110" s="1"/>
  <c r="F15771" i="110" s="1"/>
  <c r="F15772" i="110" s="1"/>
  <c r="F15773" i="110" s="1"/>
  <c r="F15774" i="110" s="1"/>
  <c r="F15775" i="110" s="1"/>
  <c r="F15776" i="110" s="1"/>
  <c r="F15777" i="110" s="1"/>
  <c r="F15778" i="110" s="1"/>
  <c r="F15779" i="110" s="1"/>
  <c r="F15780" i="110" s="1"/>
  <c r="F15781" i="110" s="1"/>
  <c r="F15782" i="110" s="1"/>
  <c r="F15783" i="110" s="1"/>
  <c r="F15784" i="110" s="1"/>
  <c r="F15785" i="110" s="1"/>
  <c r="F15786" i="110" s="1"/>
  <c r="F15787" i="110" s="1"/>
  <c r="F15788" i="110" s="1"/>
  <c r="F15789" i="110" s="1"/>
  <c r="F15790" i="110" s="1"/>
  <c r="F15791" i="110" s="1"/>
  <c r="F15792" i="110" s="1"/>
  <c r="F15793" i="110" s="1"/>
  <c r="F15794" i="110" s="1"/>
  <c r="F15795" i="110" s="1"/>
  <c r="F15796" i="110" s="1"/>
  <c r="F15797" i="110" s="1"/>
  <c r="F15798" i="110" s="1"/>
  <c r="F15799" i="110" s="1"/>
  <c r="F15800" i="110" s="1"/>
  <c r="F15801" i="110" s="1"/>
  <c r="F15802" i="110" s="1"/>
  <c r="F15803" i="110" s="1"/>
  <c r="F15804" i="110" s="1"/>
  <c r="F15805" i="110" s="1"/>
  <c r="F15806" i="110" s="1"/>
  <c r="F15807" i="110" s="1"/>
  <c r="F15808" i="110" s="1"/>
  <c r="F15809" i="110" s="1"/>
  <c r="F15810" i="110" s="1"/>
  <c r="F15811" i="110" s="1"/>
  <c r="F15812" i="110" s="1"/>
  <c r="F15813" i="110" s="1"/>
  <c r="F15814" i="110" s="1"/>
  <c r="F15815" i="110" s="1"/>
  <c r="F15816" i="110" s="1"/>
  <c r="F15817" i="110" s="1"/>
  <c r="F15818" i="110" s="1"/>
  <c r="F15819" i="110" s="1"/>
  <c r="F15820" i="110" s="1"/>
  <c r="F15821" i="110" s="1"/>
  <c r="F15822" i="110" s="1"/>
  <c r="F15823" i="110" s="1"/>
  <c r="F15824" i="110" s="1"/>
  <c r="F15825" i="110" s="1"/>
  <c r="F15826" i="110" s="1"/>
  <c r="F15827" i="110" s="1"/>
  <c r="F15828" i="110" s="1"/>
  <c r="F15829" i="110" s="1"/>
  <c r="F15830" i="110" s="1"/>
  <c r="F15831" i="110" s="1"/>
  <c r="F15832" i="110" s="1"/>
  <c r="F15833" i="110" s="1"/>
  <c r="F15834" i="110" s="1"/>
  <c r="F15835" i="110" s="1"/>
  <c r="F15836" i="110" s="1"/>
  <c r="F15837" i="110" s="1"/>
  <c r="F15838" i="110" s="1"/>
  <c r="F15839" i="110" s="1"/>
  <c r="F15840" i="110" s="1"/>
  <c r="F15841" i="110" s="1"/>
  <c r="F15842" i="110" s="1"/>
  <c r="F15843" i="110" s="1"/>
  <c r="F15844" i="110" s="1"/>
  <c r="F15845" i="110" s="1"/>
  <c r="F15846" i="110" s="1"/>
  <c r="F15847" i="110" s="1"/>
  <c r="F15848" i="110" s="1"/>
  <c r="F15849" i="110" s="1"/>
  <c r="F15850" i="110" s="1"/>
  <c r="F15851" i="110" s="1"/>
  <c r="F15852" i="110" s="1"/>
  <c r="F15853" i="110" s="1"/>
  <c r="F15854" i="110" s="1"/>
  <c r="F15855" i="110" s="1"/>
  <c r="F15856" i="110" s="1"/>
  <c r="F15857" i="110" s="1"/>
  <c r="F15858" i="110" s="1"/>
  <c r="F15859" i="110" s="1"/>
  <c r="F15860" i="110" s="1"/>
  <c r="F15861" i="110" s="1"/>
  <c r="F15862" i="110" s="1"/>
  <c r="F15863" i="110" s="1"/>
  <c r="F15864" i="110" s="1"/>
  <c r="F15865" i="110" s="1"/>
  <c r="F15866" i="110" s="1"/>
  <c r="F15867" i="110" s="1"/>
  <c r="F15868" i="110" s="1"/>
  <c r="F15869" i="110" s="1"/>
  <c r="F15870" i="110" s="1"/>
  <c r="F15871" i="110" s="1"/>
  <c r="F15872" i="110" s="1"/>
  <c r="F15873" i="110" s="1"/>
  <c r="F15874" i="110" s="1"/>
  <c r="F15875" i="110" s="1"/>
  <c r="F15876" i="110" s="1"/>
  <c r="F15877" i="110" s="1"/>
  <c r="F15878" i="110" s="1"/>
  <c r="F15879" i="110" s="1"/>
  <c r="F15880" i="110" s="1"/>
  <c r="F15881" i="110" s="1"/>
  <c r="F15882" i="110" s="1"/>
  <c r="F15883" i="110" s="1"/>
  <c r="F15884" i="110" s="1"/>
  <c r="F15885" i="110" s="1"/>
  <c r="F15886" i="110" s="1"/>
  <c r="F15887" i="110" s="1"/>
  <c r="F15888" i="110" s="1"/>
  <c r="F15889" i="110" s="1"/>
  <c r="F15890" i="110" s="1"/>
  <c r="F15891" i="110" s="1"/>
  <c r="F15892" i="110" s="1"/>
  <c r="F15893" i="110" s="1"/>
  <c r="F15894" i="110" s="1"/>
  <c r="F15895" i="110" s="1"/>
  <c r="F15896" i="110" s="1"/>
  <c r="F15897" i="110" s="1"/>
  <c r="F15898" i="110" s="1"/>
  <c r="F15899" i="110" s="1"/>
  <c r="F15900" i="110" s="1"/>
  <c r="F15901" i="110" s="1"/>
  <c r="F15902" i="110" s="1"/>
  <c r="F15903" i="110" s="1"/>
  <c r="F15904" i="110" s="1"/>
  <c r="F15905" i="110" s="1"/>
  <c r="F15906" i="110" s="1"/>
  <c r="F15907" i="110" s="1"/>
  <c r="F15908" i="110" s="1"/>
  <c r="F15909" i="110" s="1"/>
  <c r="F15910" i="110" s="1"/>
  <c r="F15911" i="110" s="1"/>
  <c r="F15912" i="110" s="1"/>
  <c r="F15913" i="110" s="1"/>
  <c r="F15914" i="110" s="1"/>
  <c r="F15915" i="110" s="1"/>
  <c r="F15916" i="110" s="1"/>
  <c r="F15917" i="110" s="1"/>
  <c r="F15918" i="110" s="1"/>
  <c r="F15919" i="110" s="1"/>
  <c r="F15920" i="110" s="1"/>
  <c r="F15921" i="110" s="1"/>
  <c r="F15922" i="110" s="1"/>
  <c r="F15923" i="110" s="1"/>
  <c r="F15924" i="110" s="1"/>
  <c r="F15925" i="110" s="1"/>
  <c r="F15926" i="110" s="1"/>
  <c r="F15927" i="110" s="1"/>
  <c r="F15928" i="110" s="1"/>
  <c r="F15929" i="110" s="1"/>
  <c r="F15930" i="110" s="1"/>
  <c r="F15931" i="110" s="1"/>
  <c r="F15932" i="110" s="1"/>
  <c r="F15933" i="110" s="1"/>
  <c r="F15934" i="110" s="1"/>
  <c r="F15935" i="110" s="1"/>
  <c r="F15936" i="110" s="1"/>
  <c r="F15937" i="110" s="1"/>
  <c r="F15938" i="110" s="1"/>
  <c r="F15939" i="110" s="1"/>
  <c r="F15940" i="110" s="1"/>
  <c r="F15941" i="110" s="1"/>
  <c r="F15942" i="110" s="1"/>
  <c r="F15943" i="110" s="1"/>
  <c r="F15944" i="110" s="1"/>
  <c r="F15945" i="110" s="1"/>
  <c r="F15946" i="110" s="1"/>
  <c r="F15947" i="110" s="1"/>
  <c r="F15948" i="110" s="1"/>
  <c r="F15949" i="110" s="1"/>
  <c r="F15950" i="110" s="1"/>
  <c r="F15951" i="110" s="1"/>
  <c r="F15952" i="110" s="1"/>
  <c r="F15953" i="110" s="1"/>
  <c r="F15954" i="110" s="1"/>
  <c r="F15955" i="110" s="1"/>
  <c r="F15956" i="110" s="1"/>
  <c r="F15957" i="110" s="1"/>
  <c r="F15958" i="110" s="1"/>
  <c r="F15959" i="110" s="1"/>
  <c r="F15960" i="110" s="1"/>
  <c r="F15961" i="110" s="1"/>
  <c r="F15962" i="110" s="1"/>
  <c r="F15963" i="110" s="1"/>
  <c r="F15964" i="110" s="1"/>
  <c r="F15965" i="110" s="1"/>
  <c r="F15966" i="110" s="1"/>
  <c r="F15967" i="110" s="1"/>
  <c r="F15968" i="110" s="1"/>
  <c r="F15969" i="110" s="1"/>
  <c r="F15970" i="110" s="1"/>
  <c r="F15971" i="110" s="1"/>
  <c r="F15972" i="110" s="1"/>
  <c r="F15973" i="110" s="1"/>
  <c r="F15974" i="110" s="1"/>
  <c r="F15975" i="110" s="1"/>
  <c r="F15976" i="110" s="1"/>
  <c r="F15977" i="110" s="1"/>
  <c r="F15978" i="110" s="1"/>
  <c r="F15979" i="110" s="1"/>
  <c r="F15980" i="110" s="1"/>
  <c r="F15981" i="110" s="1"/>
  <c r="F15982" i="110" s="1"/>
  <c r="F15983" i="110" s="1"/>
  <c r="F15984" i="110" s="1"/>
  <c r="F15985" i="110" s="1"/>
  <c r="F15986" i="110" s="1"/>
  <c r="F15987" i="110" s="1"/>
  <c r="F15988" i="110" s="1"/>
  <c r="F15989" i="110" s="1"/>
  <c r="F15990" i="110" s="1"/>
  <c r="F15991" i="110" s="1"/>
  <c r="F15992" i="110" s="1"/>
  <c r="F15993" i="110" s="1"/>
  <c r="F15994" i="110" s="1"/>
  <c r="F15995" i="110" s="1"/>
  <c r="F15996" i="110" s="1"/>
  <c r="F15997" i="110" s="1"/>
  <c r="F15998" i="110" s="1"/>
  <c r="F15999" i="110" s="1"/>
  <c r="F16000" i="110" s="1"/>
  <c r="F16001" i="110" s="1"/>
  <c r="F16002" i="110" s="1"/>
  <c r="F16003" i="110" s="1"/>
  <c r="F16004" i="110" s="1"/>
  <c r="F16005" i="110" s="1"/>
  <c r="F16006" i="110" s="1"/>
  <c r="F16007" i="110" s="1"/>
  <c r="F16008" i="110" s="1"/>
  <c r="F16009" i="110" s="1"/>
  <c r="F16010" i="110" s="1"/>
  <c r="F16011" i="110" s="1"/>
  <c r="F16012" i="110" s="1"/>
  <c r="F16013" i="110" s="1"/>
  <c r="F16014" i="110" s="1"/>
  <c r="F16015" i="110" s="1"/>
  <c r="F16016" i="110" s="1"/>
  <c r="F16017" i="110" s="1"/>
  <c r="F16018" i="110" s="1"/>
  <c r="F16019" i="110" s="1"/>
  <c r="F16020" i="110" s="1"/>
  <c r="F16021" i="110" s="1"/>
  <c r="F16022" i="110" s="1"/>
  <c r="F16023" i="110" s="1"/>
  <c r="F16024" i="110" s="1"/>
  <c r="F16025" i="110" s="1"/>
  <c r="F16026" i="110" s="1"/>
  <c r="F16027" i="110" s="1"/>
  <c r="F16028" i="110" s="1"/>
  <c r="F16029" i="110" s="1"/>
  <c r="F16030" i="110" s="1"/>
  <c r="F16031" i="110" s="1"/>
  <c r="F16032" i="110" s="1"/>
  <c r="F16033" i="110" s="1"/>
  <c r="F16034" i="110" s="1"/>
  <c r="F16035" i="110" s="1"/>
  <c r="F16036" i="110" s="1"/>
  <c r="F16037" i="110" s="1"/>
  <c r="F16038" i="110" s="1"/>
  <c r="F16039" i="110" s="1"/>
  <c r="F16040" i="110" s="1"/>
  <c r="F16041" i="110" s="1"/>
  <c r="F16042" i="110" s="1"/>
  <c r="F16043" i="110" s="1"/>
  <c r="F16044" i="110" s="1"/>
  <c r="F16045" i="110" s="1"/>
  <c r="F16046" i="110" s="1"/>
  <c r="F16047" i="110" s="1"/>
  <c r="F16048" i="110" s="1"/>
  <c r="F16049" i="110" s="1"/>
  <c r="F16050" i="110" s="1"/>
  <c r="F16051" i="110" s="1"/>
  <c r="F16052" i="110" s="1"/>
  <c r="F16053" i="110" s="1"/>
  <c r="F16054" i="110" s="1"/>
  <c r="F16055" i="110" s="1"/>
  <c r="F16056" i="110" s="1"/>
  <c r="F16057" i="110" s="1"/>
  <c r="F16058" i="110" s="1"/>
  <c r="F16059" i="110" s="1"/>
  <c r="F16060" i="110" s="1"/>
  <c r="F16061" i="110" s="1"/>
  <c r="F16062" i="110" s="1"/>
  <c r="F16063" i="110" s="1"/>
  <c r="F16064" i="110" s="1"/>
  <c r="F16065" i="110" s="1"/>
  <c r="F16066" i="110" s="1"/>
  <c r="F16067" i="110" s="1"/>
  <c r="F16068" i="110" s="1"/>
  <c r="F16069" i="110" s="1"/>
  <c r="F16070" i="110" s="1"/>
  <c r="F16071" i="110" s="1"/>
  <c r="F16072" i="110" s="1"/>
  <c r="F16073" i="110" s="1"/>
  <c r="F16074" i="110" s="1"/>
  <c r="F16075" i="110" s="1"/>
  <c r="F16076" i="110" s="1"/>
  <c r="F16077" i="110" s="1"/>
  <c r="F16078" i="110" s="1"/>
  <c r="F16079" i="110" s="1"/>
  <c r="F16080" i="110" s="1"/>
  <c r="F16081" i="110" s="1"/>
  <c r="F16082" i="110" s="1"/>
  <c r="F16083" i="110" s="1"/>
  <c r="F16084" i="110" s="1"/>
  <c r="F16085" i="110" s="1"/>
  <c r="F16086" i="110" s="1"/>
  <c r="F16087" i="110" s="1"/>
  <c r="F16088" i="110" s="1"/>
  <c r="F16089" i="110" s="1"/>
  <c r="F16090" i="110" s="1"/>
  <c r="F16091" i="110" s="1"/>
  <c r="F16092" i="110" s="1"/>
  <c r="F16093" i="110" s="1"/>
  <c r="F16094" i="110" s="1"/>
  <c r="F16095" i="110" s="1"/>
  <c r="F16096" i="110" s="1"/>
  <c r="F16097" i="110" s="1"/>
  <c r="F16098" i="110" s="1"/>
  <c r="F16099" i="110" s="1"/>
  <c r="F16100" i="110" s="1"/>
  <c r="F16101" i="110" s="1"/>
  <c r="F16102" i="110" s="1"/>
  <c r="F16103" i="110" s="1"/>
  <c r="F16104" i="110" s="1"/>
  <c r="F16105" i="110" s="1"/>
  <c r="F16106" i="110" s="1"/>
  <c r="F16107" i="110" s="1"/>
  <c r="F16108" i="110" s="1"/>
  <c r="F16109" i="110" s="1"/>
  <c r="F16110" i="110" s="1"/>
  <c r="F16111" i="110" s="1"/>
  <c r="F16112" i="110" s="1"/>
  <c r="F16113" i="110" s="1"/>
  <c r="F16114" i="110" s="1"/>
  <c r="F16115" i="110" s="1"/>
  <c r="F16116" i="110" s="1"/>
  <c r="F16117" i="110" s="1"/>
  <c r="F16118" i="110" s="1"/>
  <c r="F16119" i="110" s="1"/>
  <c r="F16120" i="110" s="1"/>
  <c r="F16121" i="110" s="1"/>
  <c r="F16122" i="110" s="1"/>
  <c r="F16123" i="110" s="1"/>
  <c r="F16124" i="110" s="1"/>
  <c r="F16125" i="110" s="1"/>
  <c r="F16126" i="110" s="1"/>
  <c r="F16127" i="110" s="1"/>
  <c r="F16128" i="110" s="1"/>
  <c r="F16129" i="110" s="1"/>
  <c r="F16130" i="110" s="1"/>
  <c r="F16131" i="110" s="1"/>
  <c r="F16132" i="110" s="1"/>
  <c r="F16133" i="110" s="1"/>
  <c r="F16134" i="110" s="1"/>
  <c r="F16135" i="110" s="1"/>
  <c r="F16136" i="110" s="1"/>
  <c r="F16137" i="110" s="1"/>
  <c r="F16138" i="110" s="1"/>
  <c r="F16139" i="110" s="1"/>
  <c r="F16140" i="110" s="1"/>
  <c r="F16141" i="110" s="1"/>
  <c r="F16142" i="110" s="1"/>
  <c r="F16143" i="110" s="1"/>
  <c r="F16144" i="110" s="1"/>
  <c r="F16145" i="110" s="1"/>
  <c r="F16146" i="110" s="1"/>
  <c r="F16147" i="110" s="1"/>
  <c r="F16148" i="110" s="1"/>
  <c r="F16149" i="110" s="1"/>
  <c r="F16150" i="110" s="1"/>
  <c r="F16151" i="110" s="1"/>
  <c r="F16152" i="110" s="1"/>
  <c r="F16153" i="110" s="1"/>
  <c r="F16154" i="110" s="1"/>
  <c r="F16155" i="110" s="1"/>
  <c r="F16156" i="110" s="1"/>
  <c r="F16157" i="110" s="1"/>
  <c r="F16158" i="110" s="1"/>
  <c r="F16159" i="110" s="1"/>
  <c r="F16160" i="110" s="1"/>
  <c r="F16161" i="110" s="1"/>
  <c r="F16162" i="110" s="1"/>
  <c r="F16163" i="110" s="1"/>
  <c r="F16164" i="110" s="1"/>
  <c r="F16165" i="110" s="1"/>
  <c r="F16166" i="110" s="1"/>
  <c r="F16167" i="110" s="1"/>
  <c r="F16168" i="110" s="1"/>
  <c r="F16169" i="110" s="1"/>
  <c r="F16170" i="110" s="1"/>
  <c r="F16171" i="110" s="1"/>
  <c r="F16172" i="110" s="1"/>
  <c r="F16173" i="110" s="1"/>
  <c r="F16174" i="110" s="1"/>
  <c r="F16175" i="110" s="1"/>
  <c r="F16176" i="110" s="1"/>
  <c r="F16177" i="110" s="1"/>
  <c r="F16178" i="110" s="1"/>
  <c r="F16179" i="110" s="1"/>
  <c r="F16180" i="110" s="1"/>
  <c r="F16181" i="110" s="1"/>
  <c r="F16182" i="110" s="1"/>
  <c r="F16183" i="110" s="1"/>
  <c r="F16184" i="110" s="1"/>
  <c r="F16185" i="110" s="1"/>
  <c r="F16186" i="110" s="1"/>
  <c r="F16187" i="110" s="1"/>
  <c r="F16188" i="110" s="1"/>
  <c r="F16189" i="110" s="1"/>
  <c r="F16190" i="110" s="1"/>
  <c r="F16191" i="110" s="1"/>
  <c r="F16192" i="110" s="1"/>
  <c r="F16193" i="110" s="1"/>
  <c r="F16194" i="110" s="1"/>
  <c r="F16195" i="110" s="1"/>
  <c r="F16196" i="110" s="1"/>
  <c r="F16197" i="110" s="1"/>
  <c r="F16198" i="110" s="1"/>
  <c r="F16199" i="110" s="1"/>
  <c r="F16200" i="110" s="1"/>
  <c r="F16201" i="110" s="1"/>
  <c r="F16202" i="110" s="1"/>
  <c r="F16203" i="110" s="1"/>
  <c r="F16204" i="110" s="1"/>
  <c r="F16205" i="110" s="1"/>
  <c r="F16206" i="110" s="1"/>
  <c r="F16207" i="110" s="1"/>
  <c r="F16208" i="110" s="1"/>
  <c r="F16209" i="110" s="1"/>
  <c r="F16210" i="110" s="1"/>
  <c r="F16211" i="110" s="1"/>
  <c r="F16212" i="110" s="1"/>
  <c r="F16213" i="110" s="1"/>
  <c r="F16214" i="110" s="1"/>
  <c r="F16215" i="110" s="1"/>
  <c r="F16216" i="110" s="1"/>
  <c r="F16217" i="110" s="1"/>
  <c r="F16218" i="110" s="1"/>
  <c r="F16219" i="110" s="1"/>
  <c r="F16220" i="110" s="1"/>
  <c r="F16221" i="110" s="1"/>
  <c r="F16222" i="110" s="1"/>
  <c r="F16223" i="110" s="1"/>
  <c r="F16224" i="110" s="1"/>
  <c r="F16225" i="110" s="1"/>
  <c r="F16226" i="110" s="1"/>
  <c r="F16227" i="110" s="1"/>
  <c r="F16228" i="110" s="1"/>
  <c r="F16229" i="110" s="1"/>
  <c r="F16230" i="110" s="1"/>
  <c r="F16231" i="110" s="1"/>
  <c r="F16232" i="110" s="1"/>
  <c r="F16233" i="110" s="1"/>
  <c r="F16234" i="110" s="1"/>
  <c r="F16235" i="110" s="1"/>
  <c r="F16236" i="110" s="1"/>
  <c r="F16237" i="110" s="1"/>
  <c r="F16238" i="110" s="1"/>
  <c r="F16239" i="110" s="1"/>
  <c r="F16240" i="110" s="1"/>
  <c r="F16241" i="110" s="1"/>
  <c r="F16242" i="110" s="1"/>
  <c r="F16243" i="110" s="1"/>
  <c r="F16244" i="110" s="1"/>
  <c r="F16245" i="110" s="1"/>
  <c r="F16246" i="110" s="1"/>
  <c r="F16247" i="110" s="1"/>
  <c r="F16248" i="110" s="1"/>
  <c r="F16249" i="110" s="1"/>
  <c r="F16250" i="110" s="1"/>
  <c r="F16251" i="110" s="1"/>
  <c r="F16252" i="110" s="1"/>
  <c r="F16253" i="110" s="1"/>
  <c r="F16254" i="110" s="1"/>
  <c r="F16255" i="110" s="1"/>
  <c r="F16256" i="110" s="1"/>
  <c r="F16257" i="110" s="1"/>
  <c r="F16258" i="110" s="1"/>
  <c r="F16259" i="110" s="1"/>
  <c r="F16260" i="110" s="1"/>
  <c r="F16261" i="110" s="1"/>
  <c r="F16262" i="110" s="1"/>
  <c r="F16263" i="110" s="1"/>
  <c r="F16264" i="110" s="1"/>
  <c r="F16265" i="110" s="1"/>
  <c r="F16266" i="110" s="1"/>
  <c r="F16267" i="110" s="1"/>
  <c r="F16268" i="110" s="1"/>
  <c r="F16269" i="110" s="1"/>
  <c r="F16270" i="110" s="1"/>
  <c r="F16271" i="110" s="1"/>
  <c r="F16272" i="110" s="1"/>
  <c r="F16273" i="110" s="1"/>
  <c r="F16274" i="110" s="1"/>
  <c r="F16275" i="110" s="1"/>
  <c r="F16276" i="110" s="1"/>
  <c r="F16277" i="110" s="1"/>
  <c r="F16278" i="110" s="1"/>
  <c r="F16279" i="110" s="1"/>
  <c r="F16280" i="110" s="1"/>
  <c r="F16281" i="110" s="1"/>
  <c r="F16282" i="110" s="1"/>
  <c r="F16283" i="110" s="1"/>
  <c r="F16284" i="110" s="1"/>
  <c r="F16285" i="110" s="1"/>
  <c r="F16286" i="110" s="1"/>
  <c r="F16287" i="110" s="1"/>
  <c r="F16288" i="110" s="1"/>
  <c r="F16289" i="110" s="1"/>
  <c r="F16290" i="110" s="1"/>
  <c r="F16291" i="110" s="1"/>
  <c r="F16292" i="110" s="1"/>
  <c r="F16293" i="110" s="1"/>
  <c r="F16294" i="110" s="1"/>
  <c r="F16295" i="110" s="1"/>
  <c r="F16296" i="110" s="1"/>
  <c r="F16297" i="110" s="1"/>
  <c r="F16298" i="110" s="1"/>
  <c r="F16299" i="110" s="1"/>
  <c r="F16300" i="110" s="1"/>
  <c r="F16301" i="110" s="1"/>
  <c r="F16302" i="110" s="1"/>
  <c r="F16303" i="110" s="1"/>
  <c r="F16304" i="110" s="1"/>
  <c r="F16305" i="110" s="1"/>
  <c r="F16306" i="110" s="1"/>
  <c r="F16307" i="110" s="1"/>
  <c r="F16308" i="110" s="1"/>
  <c r="F16309" i="110" s="1"/>
  <c r="F16310" i="110" s="1"/>
  <c r="F16311" i="110" s="1"/>
  <c r="F16312" i="110" s="1"/>
  <c r="F16313" i="110" s="1"/>
  <c r="F16314" i="110" s="1"/>
  <c r="F16315" i="110" s="1"/>
  <c r="F16316" i="110" s="1"/>
  <c r="F16317" i="110" s="1"/>
  <c r="F16318" i="110" s="1"/>
  <c r="F16319" i="110" s="1"/>
  <c r="F16320" i="110" s="1"/>
  <c r="F16321" i="110" s="1"/>
  <c r="F16322" i="110" s="1"/>
  <c r="F16323" i="110" s="1"/>
  <c r="F16324" i="110" s="1"/>
  <c r="F16325" i="110" s="1"/>
  <c r="F16326" i="110" s="1"/>
  <c r="F16327" i="110" s="1"/>
  <c r="F16328" i="110" s="1"/>
  <c r="F16329" i="110" s="1"/>
  <c r="F16330" i="110" s="1"/>
  <c r="F16331" i="110" s="1"/>
  <c r="F16332" i="110" s="1"/>
  <c r="F16333" i="110" s="1"/>
  <c r="F16334" i="110" s="1"/>
  <c r="F16335" i="110" s="1"/>
  <c r="F16336" i="110" s="1"/>
  <c r="F16337" i="110" s="1"/>
  <c r="F16338" i="110" s="1"/>
  <c r="F16339" i="110" s="1"/>
  <c r="F16340" i="110" s="1"/>
  <c r="F16341" i="110" s="1"/>
  <c r="F16342" i="110" s="1"/>
  <c r="F16343" i="110" s="1"/>
  <c r="F16344" i="110" s="1"/>
  <c r="F16345" i="110" s="1"/>
  <c r="F16346" i="110" s="1"/>
  <c r="F16347" i="110" s="1"/>
  <c r="F16348" i="110" s="1"/>
  <c r="F16349" i="110" s="1"/>
  <c r="F16350" i="110" s="1"/>
  <c r="F16351" i="110" s="1"/>
  <c r="F16352" i="110" s="1"/>
  <c r="F16353" i="110" s="1"/>
  <c r="F16354" i="110" s="1"/>
  <c r="F16355" i="110" s="1"/>
  <c r="F16356" i="110" s="1"/>
  <c r="F16357" i="110" s="1"/>
  <c r="F16358" i="110" s="1"/>
  <c r="F16359" i="110" s="1"/>
  <c r="F16360" i="110" s="1"/>
  <c r="F16361" i="110" s="1"/>
  <c r="F16362" i="110" s="1"/>
  <c r="F16363" i="110" s="1"/>
  <c r="F16364" i="110" s="1"/>
  <c r="F16365" i="110" s="1"/>
  <c r="F16366" i="110" s="1"/>
  <c r="F16367" i="110" s="1"/>
  <c r="F16368" i="110" s="1"/>
  <c r="F16369" i="110" s="1"/>
  <c r="F16370" i="110" s="1"/>
  <c r="F16371" i="110" s="1"/>
  <c r="F16372" i="110" s="1"/>
  <c r="F16373" i="110" s="1"/>
  <c r="F16374" i="110" s="1"/>
  <c r="F16375" i="110" s="1"/>
  <c r="F16376" i="110" s="1"/>
  <c r="F16377" i="110" s="1"/>
  <c r="F16378" i="110" s="1"/>
  <c r="F16379" i="110" s="1"/>
  <c r="F16380" i="110" s="1"/>
  <c r="F16381" i="110" s="1"/>
  <c r="F16382" i="110" s="1"/>
  <c r="F16383" i="110" s="1"/>
  <c r="F16384" i="110" s="1"/>
  <c r="F16385" i="110" s="1"/>
  <c r="F16386" i="110" s="1"/>
  <c r="F16387" i="110" s="1"/>
  <c r="F16388" i="110" s="1"/>
  <c r="F16389" i="110" s="1"/>
  <c r="F16390" i="110" s="1"/>
  <c r="F16391" i="110" s="1"/>
  <c r="F16392" i="110" s="1"/>
  <c r="F16393" i="110" s="1"/>
  <c r="F16394" i="110" s="1"/>
  <c r="F16395" i="110" s="1"/>
  <c r="F16396" i="110" s="1"/>
  <c r="F16397" i="110" s="1"/>
  <c r="F16398" i="110" s="1"/>
  <c r="F16399" i="110" s="1"/>
  <c r="F16400" i="110" s="1"/>
  <c r="F16401" i="110" s="1"/>
  <c r="F16402" i="110" s="1"/>
  <c r="F16403" i="110" s="1"/>
  <c r="F16404" i="110" s="1"/>
  <c r="F16405" i="110" s="1"/>
  <c r="F16406" i="110" s="1"/>
  <c r="F16407" i="110" s="1"/>
  <c r="F16408" i="110" s="1"/>
  <c r="F16409" i="110" s="1"/>
  <c r="F16410" i="110" s="1"/>
  <c r="F16411" i="110" s="1"/>
  <c r="F16412" i="110" s="1"/>
  <c r="F16413" i="110" s="1"/>
  <c r="F16414" i="110" s="1"/>
  <c r="F16415" i="110" s="1"/>
  <c r="F16416" i="110" s="1"/>
  <c r="F16417" i="110" s="1"/>
  <c r="F16418" i="110" s="1"/>
  <c r="F16419" i="110" s="1"/>
  <c r="F16420" i="110" s="1"/>
  <c r="F16421" i="110" s="1"/>
  <c r="F16422" i="110" s="1"/>
  <c r="F16423" i="110" s="1"/>
  <c r="F16424" i="110" s="1"/>
  <c r="F16425" i="110" s="1"/>
  <c r="F16426" i="110" s="1"/>
  <c r="F16427" i="110" s="1"/>
  <c r="F16428" i="110" s="1"/>
  <c r="F16429" i="110" s="1"/>
  <c r="F16430" i="110" s="1"/>
  <c r="F16431" i="110" s="1"/>
  <c r="F16432" i="110" s="1"/>
  <c r="F16433" i="110" s="1"/>
  <c r="F16434" i="110" s="1"/>
  <c r="F16435" i="110" s="1"/>
  <c r="F16436" i="110" s="1"/>
  <c r="F16437" i="110" s="1"/>
  <c r="F16438" i="110" s="1"/>
  <c r="F16439" i="110" s="1"/>
  <c r="F16440" i="110" s="1"/>
  <c r="F16441" i="110" s="1"/>
  <c r="F16442" i="110" s="1"/>
  <c r="F16443" i="110" s="1"/>
  <c r="F16444" i="110" s="1"/>
  <c r="F16445" i="110" s="1"/>
  <c r="F16446" i="110" s="1"/>
  <c r="F16447" i="110" s="1"/>
  <c r="F16448" i="110" s="1"/>
  <c r="F16449" i="110" s="1"/>
  <c r="F16450" i="110" s="1"/>
  <c r="F16451" i="110" s="1"/>
  <c r="F16452" i="110" s="1"/>
  <c r="F16453" i="110" s="1"/>
  <c r="F16454" i="110" s="1"/>
  <c r="F16455" i="110" s="1"/>
  <c r="F16456" i="110" s="1"/>
  <c r="F16457" i="110" s="1"/>
  <c r="F16458" i="110" s="1"/>
  <c r="F16459" i="110" s="1"/>
  <c r="F16460" i="110" s="1"/>
  <c r="F16461" i="110" s="1"/>
  <c r="F16462" i="110" s="1"/>
  <c r="F16463" i="110" s="1"/>
  <c r="F16464" i="110" s="1"/>
  <c r="F16465" i="110" s="1"/>
  <c r="F16466" i="110" s="1"/>
  <c r="F16467" i="110" s="1"/>
  <c r="F16468" i="110" s="1"/>
  <c r="F16469" i="110" s="1"/>
  <c r="F16470" i="110" s="1"/>
  <c r="F16471" i="110" s="1"/>
  <c r="F16472" i="110" s="1"/>
  <c r="F16473" i="110" s="1"/>
  <c r="F16474" i="110" s="1"/>
  <c r="F16475" i="110" s="1"/>
  <c r="F16476" i="110" s="1"/>
  <c r="F16477" i="110" s="1"/>
  <c r="F16478" i="110" s="1"/>
  <c r="F16479" i="110" s="1"/>
  <c r="F16480" i="110" s="1"/>
  <c r="F16481" i="110" s="1"/>
  <c r="F16482" i="110" s="1"/>
  <c r="F16483" i="110" s="1"/>
  <c r="F16484" i="110" s="1"/>
  <c r="F16485" i="110" s="1"/>
  <c r="F16486" i="110" s="1"/>
  <c r="F16487" i="110" s="1"/>
  <c r="F16488" i="110" s="1"/>
  <c r="F16489" i="110" s="1"/>
  <c r="F16490" i="110" s="1"/>
  <c r="F16491" i="110" s="1"/>
  <c r="F16492" i="110" s="1"/>
  <c r="F16493" i="110" s="1"/>
  <c r="F16494" i="110" s="1"/>
  <c r="F16495" i="110" s="1"/>
  <c r="F16496" i="110" s="1"/>
  <c r="F16497" i="110" s="1"/>
  <c r="F16498" i="110" s="1"/>
  <c r="F16499" i="110" s="1"/>
  <c r="F16500" i="110" s="1"/>
  <c r="F16501" i="110" s="1"/>
  <c r="F16502" i="110" s="1"/>
  <c r="F16503" i="110" s="1"/>
  <c r="F16504" i="110" s="1"/>
  <c r="F16505" i="110" s="1"/>
  <c r="F16506" i="110" s="1"/>
  <c r="F16507" i="110" s="1"/>
  <c r="F16508" i="110" s="1"/>
  <c r="F16509" i="110" s="1"/>
  <c r="F16510" i="110" s="1"/>
  <c r="F16511" i="110" s="1"/>
  <c r="F16512" i="110" s="1"/>
  <c r="F16513" i="110" s="1"/>
  <c r="F16514" i="110" s="1"/>
  <c r="F16515" i="110" s="1"/>
  <c r="F16516" i="110" s="1"/>
  <c r="F16517" i="110" s="1"/>
  <c r="F16518" i="110" s="1"/>
  <c r="F16519" i="110" s="1"/>
  <c r="F16520" i="110" s="1"/>
  <c r="F16521" i="110" s="1"/>
  <c r="F16522" i="110" s="1"/>
  <c r="F16523" i="110" s="1"/>
  <c r="F16524" i="110" s="1"/>
  <c r="F16525" i="110" s="1"/>
  <c r="F16526" i="110" s="1"/>
  <c r="F16527" i="110" s="1"/>
  <c r="F16528" i="110" s="1"/>
  <c r="F16529" i="110" s="1"/>
  <c r="F16530" i="110" s="1"/>
  <c r="F16531" i="110" s="1"/>
  <c r="F16532" i="110" s="1"/>
  <c r="F16533" i="110" s="1"/>
  <c r="F16534" i="110" s="1"/>
  <c r="F16535" i="110" s="1"/>
  <c r="F16536" i="110" s="1"/>
  <c r="F16537" i="110" s="1"/>
  <c r="F16538" i="110" s="1"/>
  <c r="F16539" i="110" s="1"/>
  <c r="F16540" i="110" s="1"/>
  <c r="F16541" i="110" s="1"/>
  <c r="F16542" i="110" s="1"/>
  <c r="F16543" i="110" s="1"/>
  <c r="F16544" i="110" s="1"/>
  <c r="F16545" i="110" s="1"/>
  <c r="F16546" i="110" s="1"/>
  <c r="F16547" i="110" s="1"/>
  <c r="F16548" i="110" s="1"/>
  <c r="F16549" i="110" s="1"/>
  <c r="F16550" i="110" s="1"/>
  <c r="F16551" i="110" s="1"/>
  <c r="F16552" i="110" s="1"/>
  <c r="F16553" i="110" s="1"/>
  <c r="F16554" i="110" s="1"/>
  <c r="F16555" i="110" s="1"/>
  <c r="F16556" i="110" s="1"/>
  <c r="F16557" i="110" s="1"/>
  <c r="F16558" i="110" s="1"/>
  <c r="F16559" i="110" s="1"/>
  <c r="F16560" i="110" s="1"/>
  <c r="F16561" i="110" s="1"/>
  <c r="F16562" i="110" s="1"/>
  <c r="F16563" i="110" s="1"/>
  <c r="F16564" i="110" s="1"/>
  <c r="F16565" i="110" s="1"/>
  <c r="F16566" i="110" s="1"/>
  <c r="F16567" i="110" s="1"/>
  <c r="F16568" i="110" s="1"/>
  <c r="F16569" i="110" s="1"/>
  <c r="F16570" i="110" s="1"/>
  <c r="F16571" i="110" s="1"/>
  <c r="F16572" i="110" s="1"/>
  <c r="F16573" i="110" s="1"/>
  <c r="F16574" i="110" s="1"/>
  <c r="F16575" i="110" s="1"/>
  <c r="F16576" i="110" s="1"/>
  <c r="F16577" i="110" s="1"/>
  <c r="F16578" i="110" s="1"/>
  <c r="F16579" i="110" s="1"/>
  <c r="F16580" i="110" s="1"/>
  <c r="F16581" i="110" s="1"/>
  <c r="F16582" i="110" s="1"/>
  <c r="F16583" i="110" s="1"/>
  <c r="F16584" i="110" s="1"/>
  <c r="F16585" i="110" s="1"/>
  <c r="F16586" i="110" s="1"/>
  <c r="F16587" i="110" s="1"/>
  <c r="F16588" i="110" s="1"/>
  <c r="F16589" i="110" s="1"/>
  <c r="F16590" i="110" s="1"/>
  <c r="F16591" i="110" s="1"/>
  <c r="F16592" i="110" s="1"/>
  <c r="F16593" i="110" s="1"/>
  <c r="F16594" i="110" s="1"/>
  <c r="F16595" i="110" s="1"/>
  <c r="F16596" i="110" s="1"/>
  <c r="F16597" i="110" s="1"/>
  <c r="F16598" i="110" s="1"/>
  <c r="F16599" i="110" s="1"/>
  <c r="F16600" i="110" s="1"/>
  <c r="F16601" i="110" s="1"/>
  <c r="F16602" i="110" s="1"/>
  <c r="F16603" i="110" s="1"/>
  <c r="F16604" i="110" s="1"/>
  <c r="F16605" i="110" s="1"/>
  <c r="F16606" i="110" s="1"/>
  <c r="F16607" i="110" s="1"/>
  <c r="F16608" i="110" s="1"/>
  <c r="F16609" i="110" s="1"/>
  <c r="F16610" i="110" s="1"/>
  <c r="F16611" i="110" s="1"/>
  <c r="F16612" i="110" s="1"/>
  <c r="F16613" i="110" s="1"/>
  <c r="F16614" i="110" s="1"/>
  <c r="F16615" i="110" s="1"/>
  <c r="F16616" i="110" s="1"/>
  <c r="F16617" i="110" s="1"/>
  <c r="F16618" i="110" s="1"/>
  <c r="F16619" i="110" s="1"/>
  <c r="F16620" i="110" s="1"/>
  <c r="F16621" i="110" s="1"/>
  <c r="F16622" i="110" s="1"/>
  <c r="F16623" i="110" s="1"/>
  <c r="F16624" i="110" s="1"/>
  <c r="F16625" i="110" s="1"/>
  <c r="F16626" i="110" s="1"/>
  <c r="F16627" i="110" s="1"/>
  <c r="F16628" i="110" s="1"/>
  <c r="F16629" i="110" s="1"/>
  <c r="F16630" i="110" s="1"/>
  <c r="F16631" i="110" s="1"/>
  <c r="F16632" i="110" s="1"/>
  <c r="F16633" i="110" s="1"/>
  <c r="F16634" i="110" s="1"/>
  <c r="F16635" i="110" s="1"/>
  <c r="F16636" i="110" s="1"/>
  <c r="F16637" i="110" s="1"/>
  <c r="F16638" i="110" s="1"/>
  <c r="F16639" i="110" s="1"/>
  <c r="F16640" i="110" s="1"/>
  <c r="F16641" i="110" s="1"/>
  <c r="F16642" i="110" s="1"/>
  <c r="F16643" i="110" s="1"/>
  <c r="F16644" i="110" s="1"/>
  <c r="F16645" i="110" s="1"/>
  <c r="F16646" i="110" s="1"/>
  <c r="F16647" i="110" s="1"/>
  <c r="F16648" i="110" s="1"/>
  <c r="F16649" i="110" s="1"/>
  <c r="F16650" i="110" s="1"/>
  <c r="F16651" i="110" s="1"/>
  <c r="F16652" i="110" s="1"/>
  <c r="F16653" i="110" s="1"/>
  <c r="F16654" i="110" s="1"/>
  <c r="F16655" i="110" s="1"/>
  <c r="F16656" i="110" s="1"/>
  <c r="F16657" i="110" s="1"/>
  <c r="F16658" i="110" s="1"/>
  <c r="F16659" i="110" s="1"/>
  <c r="F16660" i="110" s="1"/>
  <c r="F16661" i="110" s="1"/>
  <c r="F16662" i="110" s="1"/>
  <c r="F16663" i="110" s="1"/>
  <c r="F16664" i="110" s="1"/>
  <c r="F16665" i="110" s="1"/>
  <c r="F16666" i="110" s="1"/>
  <c r="F16667" i="110" s="1"/>
  <c r="F16668" i="110" s="1"/>
  <c r="F16669" i="110" s="1"/>
  <c r="F16670" i="110" s="1"/>
  <c r="F16671" i="110" s="1"/>
  <c r="F16672" i="110" s="1"/>
  <c r="F16673" i="110" s="1"/>
  <c r="F16674" i="110" s="1"/>
  <c r="F16675" i="110" s="1"/>
  <c r="F16676" i="110" s="1"/>
  <c r="F16677" i="110" s="1"/>
  <c r="F16678" i="110" s="1"/>
  <c r="F16679" i="110" s="1"/>
  <c r="F16680" i="110" s="1"/>
  <c r="F16681" i="110" s="1"/>
  <c r="F16682" i="110" s="1"/>
  <c r="F16683" i="110" s="1"/>
  <c r="F16684" i="110" s="1"/>
  <c r="F16685" i="110" s="1"/>
  <c r="F16686" i="110" s="1"/>
  <c r="F16687" i="110" s="1"/>
  <c r="F16688" i="110" s="1"/>
  <c r="F16689" i="110" s="1"/>
  <c r="F16690" i="110" s="1"/>
  <c r="F16691" i="110" s="1"/>
  <c r="F16692" i="110" s="1"/>
  <c r="F16693" i="110" s="1"/>
  <c r="F16694" i="110" s="1"/>
  <c r="F16695" i="110" s="1"/>
  <c r="F16696" i="110" s="1"/>
  <c r="F16697" i="110" s="1"/>
  <c r="F16698" i="110" s="1"/>
  <c r="F16699" i="110" s="1"/>
  <c r="F16700" i="110" s="1"/>
  <c r="F16701" i="110" s="1"/>
  <c r="F16702" i="110" s="1"/>
  <c r="F16703" i="110" s="1"/>
  <c r="F16704" i="110" s="1"/>
  <c r="F16705" i="110" s="1"/>
  <c r="F16706" i="110" s="1"/>
  <c r="F16707" i="110" s="1"/>
  <c r="F16708" i="110" s="1"/>
  <c r="F16709" i="110" s="1"/>
  <c r="F16710" i="110" s="1"/>
  <c r="F16711" i="110" s="1"/>
  <c r="F16712" i="110" s="1"/>
  <c r="F16713" i="110" s="1"/>
  <c r="F16714" i="110" s="1"/>
  <c r="F16715" i="110" s="1"/>
  <c r="F16716" i="110" s="1"/>
  <c r="F16717" i="110" s="1"/>
  <c r="F16718" i="110" s="1"/>
  <c r="F16719" i="110" s="1"/>
  <c r="F16720" i="110" s="1"/>
  <c r="F16721" i="110" s="1"/>
  <c r="F16722" i="110" s="1"/>
  <c r="F16723" i="110" s="1"/>
  <c r="F16724" i="110" s="1"/>
  <c r="F16725" i="110" s="1"/>
  <c r="F16726" i="110" s="1"/>
  <c r="F16727" i="110" s="1"/>
  <c r="F16728" i="110" s="1"/>
  <c r="F16729" i="110" s="1"/>
  <c r="F16730" i="110" s="1"/>
  <c r="F16731" i="110" s="1"/>
  <c r="F16732" i="110" s="1"/>
  <c r="F16733" i="110" s="1"/>
  <c r="F16734" i="110" s="1"/>
  <c r="F16735" i="110" s="1"/>
  <c r="F16736" i="110" s="1"/>
  <c r="F16737" i="110" s="1"/>
  <c r="F16738" i="110" s="1"/>
  <c r="F16739" i="110" s="1"/>
  <c r="F16740" i="110" s="1"/>
  <c r="F16741" i="110" s="1"/>
  <c r="F16742" i="110" s="1"/>
  <c r="F16743" i="110" s="1"/>
  <c r="F16744" i="110" s="1"/>
  <c r="F16745" i="110" s="1"/>
  <c r="F16746" i="110" s="1"/>
  <c r="F16747" i="110" s="1"/>
  <c r="F16748" i="110" s="1"/>
  <c r="F16749" i="110" s="1"/>
  <c r="F16750" i="110" s="1"/>
  <c r="F16751" i="110" s="1"/>
  <c r="F16752" i="110" s="1"/>
  <c r="F16753" i="110" s="1"/>
  <c r="F16754" i="110" s="1"/>
  <c r="F16755" i="110" s="1"/>
  <c r="F16756" i="110" s="1"/>
  <c r="F16757" i="110" s="1"/>
  <c r="F16758" i="110" s="1"/>
  <c r="F16759" i="110" s="1"/>
  <c r="F16760" i="110" s="1"/>
  <c r="F16761" i="110" s="1"/>
  <c r="F16762" i="110" s="1"/>
  <c r="F16763" i="110" s="1"/>
  <c r="F16764" i="110" s="1"/>
  <c r="F16765" i="110" s="1"/>
  <c r="F16766" i="110" s="1"/>
  <c r="F16767" i="110" s="1"/>
  <c r="F16768" i="110" s="1"/>
  <c r="F16769" i="110" s="1"/>
  <c r="F16770" i="110" s="1"/>
  <c r="F16771" i="110" s="1"/>
  <c r="F16772" i="110" s="1"/>
  <c r="F16773" i="110" s="1"/>
  <c r="F16774" i="110" s="1"/>
  <c r="F16775" i="110" s="1"/>
  <c r="F16776" i="110" s="1"/>
  <c r="F16777" i="110" s="1"/>
  <c r="F16778" i="110" s="1"/>
  <c r="F16779" i="110" s="1"/>
  <c r="F16780" i="110" s="1"/>
  <c r="F16781" i="110" s="1"/>
  <c r="F16782" i="110" s="1"/>
  <c r="F16783" i="110" s="1"/>
  <c r="F16784" i="110" s="1"/>
  <c r="F16785" i="110" s="1"/>
  <c r="F16786" i="110" s="1"/>
  <c r="F16787" i="110" s="1"/>
  <c r="F16788" i="110" s="1"/>
  <c r="F16789" i="110" s="1"/>
  <c r="F16790" i="110" s="1"/>
  <c r="F16791" i="110" s="1"/>
  <c r="F16792" i="110" s="1"/>
  <c r="F16793" i="110" s="1"/>
  <c r="F16794" i="110" s="1"/>
  <c r="F16795" i="110" s="1"/>
  <c r="F16796" i="110" s="1"/>
  <c r="F16797" i="110" s="1"/>
  <c r="F16798" i="110" s="1"/>
  <c r="F16799" i="110" s="1"/>
  <c r="F16800" i="110" s="1"/>
  <c r="F16801" i="110" s="1"/>
  <c r="F16802" i="110" s="1"/>
  <c r="F16803" i="110" s="1"/>
  <c r="F16804" i="110" s="1"/>
  <c r="F16805" i="110" s="1"/>
  <c r="F16806" i="110" s="1"/>
  <c r="F16807" i="110" s="1"/>
  <c r="F16808" i="110" s="1"/>
  <c r="F16809" i="110" s="1"/>
  <c r="F16810" i="110" s="1"/>
  <c r="F16811" i="110" s="1"/>
  <c r="F16812" i="110" s="1"/>
  <c r="F16813" i="110" s="1"/>
  <c r="F16814" i="110" s="1"/>
  <c r="F16815" i="110" s="1"/>
  <c r="F16816" i="110" s="1"/>
  <c r="F16817" i="110" s="1"/>
  <c r="F16818" i="110" s="1"/>
  <c r="F16819" i="110" s="1"/>
  <c r="F16820" i="110" s="1"/>
  <c r="F16821" i="110" s="1"/>
  <c r="F16822" i="110" s="1"/>
  <c r="F16823" i="110" s="1"/>
  <c r="F16824" i="110" s="1"/>
  <c r="F16825" i="110" s="1"/>
  <c r="F16826" i="110" s="1"/>
  <c r="F16827" i="110" s="1"/>
  <c r="F16828" i="110" s="1"/>
  <c r="F16829" i="110" s="1"/>
  <c r="F16830" i="110" s="1"/>
  <c r="F16831" i="110" s="1"/>
  <c r="F16832" i="110" s="1"/>
  <c r="F16833" i="110" s="1"/>
  <c r="F16834" i="110" s="1"/>
  <c r="F16835" i="110" s="1"/>
  <c r="F16836" i="110" s="1"/>
  <c r="F16837" i="110" s="1"/>
  <c r="F16838" i="110" s="1"/>
  <c r="F16839" i="110" s="1"/>
  <c r="F16840" i="110" s="1"/>
  <c r="F16841" i="110" s="1"/>
  <c r="F16842" i="110" s="1"/>
  <c r="F16843" i="110" s="1"/>
  <c r="F16844" i="110" s="1"/>
  <c r="F16845" i="110" s="1"/>
  <c r="F16846" i="110" s="1"/>
  <c r="F16847" i="110" s="1"/>
  <c r="F16848" i="110" s="1"/>
  <c r="F16849" i="110" s="1"/>
  <c r="F16850" i="110" s="1"/>
  <c r="F16851" i="110" s="1"/>
  <c r="F16852" i="110" s="1"/>
  <c r="F16853" i="110" s="1"/>
  <c r="F16854" i="110" s="1"/>
  <c r="F16855" i="110" s="1"/>
  <c r="F16856" i="110" s="1"/>
  <c r="F16857" i="110" s="1"/>
  <c r="F16858" i="110" s="1"/>
  <c r="F16859" i="110" s="1"/>
  <c r="F16860" i="110" s="1"/>
  <c r="F16861" i="110" s="1"/>
  <c r="F16862" i="110" s="1"/>
  <c r="F16863" i="110" s="1"/>
  <c r="F16864" i="110" s="1"/>
  <c r="F16865" i="110" s="1"/>
  <c r="F16866" i="110" s="1"/>
  <c r="F16867" i="110" s="1"/>
  <c r="F16868" i="110" s="1"/>
  <c r="F16869" i="110" s="1"/>
  <c r="F16870" i="110" s="1"/>
  <c r="F16871" i="110" s="1"/>
  <c r="F16872" i="110" s="1"/>
  <c r="F16873" i="110" s="1"/>
  <c r="F16874" i="110" s="1"/>
  <c r="F16875" i="110" s="1"/>
  <c r="F16876" i="110" s="1"/>
  <c r="F16877" i="110" s="1"/>
  <c r="F16878" i="110" s="1"/>
  <c r="F16879" i="110" s="1"/>
  <c r="F16880" i="110" s="1"/>
  <c r="F16881" i="110" s="1"/>
  <c r="F16882" i="110" s="1"/>
  <c r="F16883" i="110" s="1"/>
  <c r="F16884" i="110" s="1"/>
  <c r="F16885" i="110" s="1"/>
  <c r="F16886" i="110" s="1"/>
  <c r="F16887" i="110" s="1"/>
  <c r="F16888" i="110" s="1"/>
  <c r="F16889" i="110" s="1"/>
  <c r="F16890" i="110" s="1"/>
  <c r="F16891" i="110" s="1"/>
  <c r="F16892" i="110" s="1"/>
  <c r="F16893" i="110" s="1"/>
  <c r="F16894" i="110" s="1"/>
  <c r="F16895" i="110" s="1"/>
  <c r="F16896" i="110" s="1"/>
  <c r="F16897" i="110" s="1"/>
  <c r="F16898" i="110" s="1"/>
  <c r="F16899" i="110" s="1"/>
  <c r="F16900" i="110" s="1"/>
  <c r="F16901" i="110" s="1"/>
  <c r="F16902" i="110" s="1"/>
  <c r="F16903" i="110" s="1"/>
  <c r="F16904" i="110" s="1"/>
  <c r="F16905" i="110" s="1"/>
  <c r="F16906" i="110" s="1"/>
  <c r="F16907" i="110" s="1"/>
  <c r="F16908" i="110" s="1"/>
  <c r="F16909" i="110" s="1"/>
  <c r="F16910" i="110" s="1"/>
  <c r="F16911" i="110" s="1"/>
  <c r="F16912" i="110" s="1"/>
  <c r="F16913" i="110" s="1"/>
  <c r="F16914" i="110" s="1"/>
  <c r="F16915" i="110" s="1"/>
  <c r="F16916" i="110" s="1"/>
  <c r="F16917" i="110" s="1"/>
  <c r="F16918" i="110" s="1"/>
  <c r="F16919" i="110" s="1"/>
  <c r="F16920" i="110" s="1"/>
  <c r="F16921" i="110" s="1"/>
  <c r="F16922" i="110" s="1"/>
  <c r="F16923" i="110" s="1"/>
  <c r="F16924" i="110" s="1"/>
  <c r="F16925" i="110" s="1"/>
  <c r="F16926" i="110" s="1"/>
  <c r="F16927" i="110" s="1"/>
  <c r="F16928" i="110" s="1"/>
  <c r="F16929" i="110" s="1"/>
  <c r="F16930" i="110" s="1"/>
  <c r="F16931" i="110" s="1"/>
  <c r="F16932" i="110" s="1"/>
  <c r="F16933" i="110" s="1"/>
  <c r="F16934" i="110" s="1"/>
  <c r="F16935" i="110" s="1"/>
  <c r="F16936" i="110" s="1"/>
  <c r="F16937" i="110" s="1"/>
  <c r="F16938" i="110" s="1"/>
  <c r="F16939" i="110" s="1"/>
  <c r="F16940" i="110" s="1"/>
  <c r="F16941" i="110" s="1"/>
  <c r="F16942" i="110" s="1"/>
  <c r="F16943" i="110" s="1"/>
  <c r="F16944" i="110" s="1"/>
  <c r="F16945" i="110" s="1"/>
  <c r="F16946" i="110" s="1"/>
  <c r="F16947" i="110" s="1"/>
  <c r="F16948" i="110" s="1"/>
  <c r="F16949" i="110" s="1"/>
  <c r="F16950" i="110" s="1"/>
  <c r="F16951" i="110" s="1"/>
  <c r="F16952" i="110" s="1"/>
  <c r="F16953" i="110" s="1"/>
  <c r="F16954" i="110" s="1"/>
  <c r="F16955" i="110" s="1"/>
  <c r="F16956" i="110" s="1"/>
  <c r="F16957" i="110" s="1"/>
  <c r="F16958" i="110" s="1"/>
  <c r="F16959" i="110" s="1"/>
  <c r="F16960" i="110" s="1"/>
  <c r="F16961" i="110" s="1"/>
  <c r="F16962" i="110" s="1"/>
  <c r="F16963" i="110" s="1"/>
  <c r="F16964" i="110" s="1"/>
  <c r="F16965" i="110" s="1"/>
  <c r="F16966" i="110" s="1"/>
  <c r="F16967" i="110" s="1"/>
  <c r="F16968" i="110" s="1"/>
  <c r="F16969" i="110" s="1"/>
  <c r="F16970" i="110" s="1"/>
  <c r="F16971" i="110" s="1"/>
  <c r="F16972" i="110" s="1"/>
  <c r="F16973" i="110" s="1"/>
  <c r="F16974" i="110" s="1"/>
  <c r="F16975" i="110" s="1"/>
  <c r="F16976" i="110" s="1"/>
  <c r="F16977" i="110" s="1"/>
  <c r="F16978" i="110" s="1"/>
  <c r="F16979" i="110" s="1"/>
  <c r="F16980" i="110" s="1"/>
  <c r="F16981" i="110" s="1"/>
  <c r="F16982" i="110" s="1"/>
  <c r="F16983" i="110" s="1"/>
  <c r="F16984" i="110" s="1"/>
  <c r="F16985" i="110" s="1"/>
  <c r="F16986" i="110" s="1"/>
  <c r="F16987" i="110" s="1"/>
  <c r="F16988" i="110" s="1"/>
  <c r="F16989" i="110" s="1"/>
  <c r="F16990" i="110" s="1"/>
  <c r="F16991" i="110" s="1"/>
  <c r="F16992" i="110" s="1"/>
  <c r="F16993" i="110" s="1"/>
  <c r="F16994" i="110" s="1"/>
  <c r="F16995" i="110" s="1"/>
  <c r="F16996" i="110" s="1"/>
  <c r="F16997" i="110" s="1"/>
  <c r="F16998" i="110" s="1"/>
  <c r="F16999" i="110" s="1"/>
  <c r="F17000" i="110" s="1"/>
  <c r="F17001" i="110" s="1"/>
  <c r="F17002" i="110" s="1"/>
  <c r="F17003" i="110" s="1"/>
  <c r="F17004" i="110" s="1"/>
  <c r="F17005" i="110" s="1"/>
  <c r="F17006" i="110" s="1"/>
  <c r="F17007" i="110" s="1"/>
  <c r="F17008" i="110" s="1"/>
  <c r="F17009" i="110" s="1"/>
  <c r="F17010" i="110" s="1"/>
  <c r="F17011" i="110" s="1"/>
  <c r="F17012" i="110" s="1"/>
  <c r="F17013" i="110" s="1"/>
  <c r="F17014" i="110" s="1"/>
  <c r="F17015" i="110" s="1"/>
  <c r="F17016" i="110" s="1"/>
  <c r="F17017" i="110" s="1"/>
  <c r="F17018" i="110" s="1"/>
  <c r="F17019" i="110" s="1"/>
  <c r="F17020" i="110" s="1"/>
  <c r="F17021" i="110" s="1"/>
  <c r="F17022" i="110" s="1"/>
  <c r="F17023" i="110" s="1"/>
  <c r="F17024" i="110" s="1"/>
  <c r="F17025" i="110" s="1"/>
  <c r="F17026" i="110" s="1"/>
  <c r="F17027" i="110" s="1"/>
  <c r="F17028" i="110" s="1"/>
  <c r="F17029" i="110" s="1"/>
  <c r="F17030" i="110" s="1"/>
  <c r="F17031" i="110" s="1"/>
  <c r="F17032" i="110" s="1"/>
  <c r="F17033" i="110" s="1"/>
  <c r="F17034" i="110" s="1"/>
  <c r="F17035" i="110" s="1"/>
  <c r="F17036" i="110" s="1"/>
  <c r="F17037" i="110" s="1"/>
  <c r="F17038" i="110" s="1"/>
  <c r="F17039" i="110" s="1"/>
  <c r="F17040" i="110" s="1"/>
  <c r="F17041" i="110" s="1"/>
  <c r="F17042" i="110" s="1"/>
  <c r="F17043" i="110" s="1"/>
  <c r="F17044" i="110" s="1"/>
  <c r="F17045" i="110" s="1"/>
  <c r="F17046" i="110" s="1"/>
  <c r="F17047" i="110" s="1"/>
  <c r="F17048" i="110" s="1"/>
  <c r="F17049" i="110" s="1"/>
  <c r="F17050" i="110" s="1"/>
  <c r="F17051" i="110" s="1"/>
  <c r="F17052" i="110" s="1"/>
  <c r="F17053" i="110" s="1"/>
  <c r="F17054" i="110" s="1"/>
  <c r="F17055" i="110" s="1"/>
  <c r="F17056" i="110" s="1"/>
  <c r="F17057" i="110" s="1"/>
  <c r="F17058" i="110" s="1"/>
  <c r="F17059" i="110" s="1"/>
  <c r="F17060" i="110" s="1"/>
  <c r="F17061" i="110" s="1"/>
  <c r="F17062" i="110" s="1"/>
  <c r="F17063" i="110" s="1"/>
  <c r="F17064" i="110" s="1"/>
  <c r="F17065" i="110" s="1"/>
  <c r="F17066" i="110" s="1"/>
  <c r="F17067" i="110" s="1"/>
  <c r="F17068" i="110" s="1"/>
  <c r="F17069" i="110" s="1"/>
  <c r="F17070" i="110" s="1"/>
  <c r="F17071" i="110" s="1"/>
  <c r="F17072" i="110" s="1"/>
  <c r="F17073" i="110" s="1"/>
  <c r="F17074" i="110" s="1"/>
  <c r="F17075" i="110" s="1"/>
  <c r="F17076" i="110" s="1"/>
  <c r="F17077" i="110" s="1"/>
  <c r="F17078" i="110" s="1"/>
  <c r="F17079" i="110" s="1"/>
  <c r="F17080" i="110" s="1"/>
  <c r="F17081" i="110" s="1"/>
  <c r="F17082" i="110" s="1"/>
  <c r="F17083" i="110" s="1"/>
  <c r="F17084" i="110" s="1"/>
  <c r="F17085" i="110" s="1"/>
  <c r="F17086" i="110" s="1"/>
  <c r="F17087" i="110" s="1"/>
  <c r="F17088" i="110" s="1"/>
  <c r="F17089" i="110" s="1"/>
  <c r="F17090" i="110" s="1"/>
  <c r="F17091" i="110" s="1"/>
  <c r="F17092" i="110" s="1"/>
  <c r="F17093" i="110" s="1"/>
  <c r="F17094" i="110" s="1"/>
  <c r="F17095" i="110" s="1"/>
  <c r="F17096" i="110" s="1"/>
  <c r="F17097" i="110" s="1"/>
  <c r="F17098" i="110" s="1"/>
  <c r="F17099" i="110" s="1"/>
  <c r="F17100" i="110" s="1"/>
  <c r="F17101" i="110" s="1"/>
  <c r="F17102" i="110" s="1"/>
  <c r="F17103" i="110" s="1"/>
  <c r="F17104" i="110" s="1"/>
  <c r="F17105" i="110" s="1"/>
  <c r="F17106" i="110" s="1"/>
  <c r="F17107" i="110" s="1"/>
  <c r="F17108" i="110" s="1"/>
  <c r="F17109" i="110" s="1"/>
  <c r="F17110" i="110" s="1"/>
  <c r="F17111" i="110" s="1"/>
  <c r="F17112" i="110" s="1"/>
  <c r="F17113" i="110" s="1"/>
  <c r="F17114" i="110" s="1"/>
  <c r="F17115" i="110" s="1"/>
  <c r="F17116" i="110" s="1"/>
  <c r="F17117" i="110" s="1"/>
  <c r="F17118" i="110" s="1"/>
  <c r="F17119" i="110" s="1"/>
  <c r="F17120" i="110" s="1"/>
  <c r="F17121" i="110" s="1"/>
  <c r="F17122" i="110" s="1"/>
  <c r="F17123" i="110" s="1"/>
  <c r="F17124" i="110" s="1"/>
  <c r="F17125" i="110" s="1"/>
  <c r="F17126" i="110" s="1"/>
  <c r="F17127" i="110" s="1"/>
  <c r="F17128" i="110" s="1"/>
  <c r="F17129" i="110" s="1"/>
  <c r="F17130" i="110" s="1"/>
  <c r="F17131" i="110" s="1"/>
  <c r="F17132" i="110" s="1"/>
  <c r="F17133" i="110" s="1"/>
  <c r="F17134" i="110" s="1"/>
  <c r="F17135" i="110" s="1"/>
  <c r="F17136" i="110" s="1"/>
  <c r="F17137" i="110" s="1"/>
  <c r="F17138" i="110" s="1"/>
  <c r="F17139" i="110" s="1"/>
  <c r="F17140" i="110" s="1"/>
  <c r="F17141" i="110" s="1"/>
  <c r="F17142" i="110" s="1"/>
  <c r="F17143" i="110" s="1"/>
  <c r="F17144" i="110" s="1"/>
  <c r="F17145" i="110" s="1"/>
  <c r="F17146" i="110" s="1"/>
  <c r="F17147" i="110" s="1"/>
  <c r="F17148" i="110" s="1"/>
  <c r="F17149" i="110" s="1"/>
  <c r="F17150" i="110" s="1"/>
  <c r="F17151" i="110" s="1"/>
  <c r="F17152" i="110" s="1"/>
  <c r="F17153" i="110" s="1"/>
  <c r="F17154" i="110" s="1"/>
  <c r="F17155" i="110" s="1"/>
  <c r="F17156" i="110" s="1"/>
  <c r="F17157" i="110" s="1"/>
  <c r="F17158" i="110" s="1"/>
  <c r="F17159" i="110" s="1"/>
  <c r="F17160" i="110" s="1"/>
  <c r="F17161" i="110" s="1"/>
  <c r="F17162" i="110" s="1"/>
  <c r="F17163" i="110" s="1"/>
  <c r="F17164" i="110" s="1"/>
  <c r="F17165" i="110" s="1"/>
  <c r="F17166" i="110" s="1"/>
  <c r="F17167" i="110" s="1"/>
  <c r="F17168" i="110" s="1"/>
  <c r="F17169" i="110" s="1"/>
  <c r="F17170" i="110" s="1"/>
  <c r="F17171" i="110" s="1"/>
  <c r="F17172" i="110" s="1"/>
  <c r="F17173" i="110" s="1"/>
  <c r="F17174" i="110" s="1"/>
  <c r="F17175" i="110" s="1"/>
  <c r="F17176" i="110" s="1"/>
  <c r="F17177" i="110" s="1"/>
  <c r="F17178" i="110" s="1"/>
  <c r="F17179" i="110" s="1"/>
  <c r="F17180" i="110" s="1"/>
  <c r="F17181" i="110" s="1"/>
  <c r="F17182" i="110" s="1"/>
  <c r="F17183" i="110" s="1"/>
  <c r="F17184" i="110" s="1"/>
  <c r="F17185" i="110" s="1"/>
  <c r="F17186" i="110" s="1"/>
  <c r="F17187" i="110" s="1"/>
  <c r="F17188" i="110" s="1"/>
  <c r="F17189" i="110" s="1"/>
  <c r="F17190" i="110" s="1"/>
  <c r="F17191" i="110" s="1"/>
  <c r="F17192" i="110" s="1"/>
  <c r="F17193" i="110" s="1"/>
  <c r="F17194" i="110" s="1"/>
  <c r="F17195" i="110" s="1"/>
  <c r="F17196" i="110" s="1"/>
  <c r="F17197" i="110" s="1"/>
  <c r="F17198" i="110" s="1"/>
  <c r="F17199" i="110" s="1"/>
  <c r="F17200" i="110" s="1"/>
  <c r="F17201" i="110" s="1"/>
  <c r="F17202" i="110" s="1"/>
  <c r="F17203" i="110" s="1"/>
  <c r="F17204" i="110" s="1"/>
  <c r="F17205" i="110" s="1"/>
  <c r="F17206" i="110" s="1"/>
  <c r="F17207" i="110" s="1"/>
  <c r="F17208" i="110" s="1"/>
  <c r="F17209" i="110" s="1"/>
  <c r="F17210" i="110" s="1"/>
  <c r="F17211" i="110" s="1"/>
  <c r="F17212" i="110" s="1"/>
  <c r="F17213" i="110" s="1"/>
  <c r="F17214" i="110" s="1"/>
  <c r="F17215" i="110" s="1"/>
  <c r="F17216" i="110" s="1"/>
  <c r="F17217" i="110" s="1"/>
  <c r="F17218" i="110" s="1"/>
  <c r="F17219" i="110" s="1"/>
  <c r="F17220" i="110" s="1"/>
  <c r="F17221" i="110" s="1"/>
  <c r="F17222" i="110" s="1"/>
  <c r="F17223" i="110" s="1"/>
  <c r="F17224" i="110" s="1"/>
  <c r="F17225" i="110" s="1"/>
  <c r="F17226" i="110" s="1"/>
  <c r="F17227" i="110" s="1"/>
  <c r="F17228" i="110" s="1"/>
  <c r="F17229" i="110" s="1"/>
  <c r="F17230" i="110" s="1"/>
  <c r="F17231" i="110" s="1"/>
  <c r="F17232" i="110" s="1"/>
  <c r="F17233" i="110" s="1"/>
  <c r="F17234" i="110" s="1"/>
  <c r="F17235" i="110" s="1"/>
  <c r="F17236" i="110" s="1"/>
  <c r="F17237" i="110" s="1"/>
  <c r="F17238" i="110" s="1"/>
  <c r="F17239" i="110" s="1"/>
  <c r="F17240" i="110" s="1"/>
  <c r="F17241" i="110" s="1"/>
  <c r="F17242" i="110" s="1"/>
  <c r="F17243" i="110" s="1"/>
  <c r="F17244" i="110" s="1"/>
  <c r="F17245" i="110" s="1"/>
  <c r="F17246" i="110" s="1"/>
  <c r="F17247" i="110" s="1"/>
  <c r="F17248" i="110" s="1"/>
  <c r="F17249" i="110" s="1"/>
  <c r="F17250" i="110" s="1"/>
  <c r="F17251" i="110" s="1"/>
  <c r="F17252" i="110" s="1"/>
  <c r="F17253" i="110" s="1"/>
  <c r="F17254" i="110" s="1"/>
  <c r="F17255" i="110" s="1"/>
  <c r="F17256" i="110" s="1"/>
  <c r="F17257" i="110" s="1"/>
  <c r="F17258" i="110" s="1"/>
  <c r="F17259" i="110" s="1"/>
  <c r="F17260" i="110" s="1"/>
  <c r="F17261" i="110" s="1"/>
  <c r="F17262" i="110" s="1"/>
  <c r="F17263" i="110" s="1"/>
  <c r="F17264" i="110" s="1"/>
  <c r="F17265" i="110" s="1"/>
  <c r="F17266" i="110" s="1"/>
  <c r="F17267" i="110" s="1"/>
  <c r="F17268" i="110" s="1"/>
  <c r="F17269" i="110" s="1"/>
  <c r="F17270" i="110" s="1"/>
  <c r="F17271" i="110" s="1"/>
  <c r="F17272" i="110" s="1"/>
  <c r="F17273" i="110" s="1"/>
  <c r="F17274" i="110" s="1"/>
  <c r="F17275" i="110" s="1"/>
  <c r="F17276" i="110" s="1"/>
  <c r="F17277" i="110" s="1"/>
  <c r="F17278" i="110" s="1"/>
  <c r="F17279" i="110" s="1"/>
  <c r="F17280" i="110" s="1"/>
  <c r="F17281" i="110" s="1"/>
  <c r="F17282" i="110" s="1"/>
  <c r="F17283" i="110" s="1"/>
  <c r="F17284" i="110" s="1"/>
  <c r="F17285" i="110" s="1"/>
  <c r="F17286" i="110" s="1"/>
  <c r="F17287" i="110" s="1"/>
  <c r="F17288" i="110" s="1"/>
  <c r="F17289" i="110" s="1"/>
  <c r="F17290" i="110" s="1"/>
  <c r="F17291" i="110" s="1"/>
  <c r="F17292" i="110" s="1"/>
  <c r="F17293" i="110" s="1"/>
  <c r="F17294" i="110" s="1"/>
  <c r="F17295" i="110" s="1"/>
  <c r="F17296" i="110" s="1"/>
  <c r="F17297" i="110" s="1"/>
  <c r="F17298" i="110" s="1"/>
  <c r="F17299" i="110" s="1"/>
  <c r="F17300" i="110" s="1"/>
  <c r="F17301" i="110" s="1"/>
  <c r="F17302" i="110" s="1"/>
  <c r="F17303" i="110" s="1"/>
  <c r="F17304" i="110" s="1"/>
  <c r="F17305" i="110" s="1"/>
  <c r="F17306" i="110" s="1"/>
  <c r="F17307" i="110" s="1"/>
  <c r="F17308" i="110" s="1"/>
  <c r="F17309" i="110" s="1"/>
  <c r="F17310" i="110" s="1"/>
  <c r="F17311" i="110" s="1"/>
  <c r="F17312" i="110" s="1"/>
  <c r="F17313" i="110" s="1"/>
  <c r="F17314" i="110" s="1"/>
  <c r="F17315" i="110" s="1"/>
  <c r="F17316" i="110" s="1"/>
  <c r="F17317" i="110" s="1"/>
  <c r="F17318" i="110" s="1"/>
  <c r="F17319" i="110" s="1"/>
  <c r="F17320" i="110" s="1"/>
  <c r="F17321" i="110" s="1"/>
  <c r="F17322" i="110" s="1"/>
  <c r="F17323" i="110" s="1"/>
  <c r="F17324" i="110" s="1"/>
  <c r="F17325" i="110" s="1"/>
  <c r="F17326" i="110" s="1"/>
  <c r="F17327" i="110" s="1"/>
  <c r="F17328" i="110" s="1"/>
  <c r="F17329" i="110" s="1"/>
  <c r="F17330" i="110" s="1"/>
  <c r="F17331" i="110" s="1"/>
  <c r="F17332" i="110" s="1"/>
  <c r="F17333" i="110" s="1"/>
  <c r="F17334" i="110" s="1"/>
  <c r="F17335" i="110" s="1"/>
  <c r="F17336" i="110" s="1"/>
  <c r="F17337" i="110" s="1"/>
  <c r="F17338" i="110" s="1"/>
  <c r="F17339" i="110" s="1"/>
  <c r="F17340" i="110" s="1"/>
  <c r="F17341" i="110" s="1"/>
  <c r="F17342" i="110" s="1"/>
  <c r="F17343" i="110" s="1"/>
  <c r="F17344" i="110" s="1"/>
  <c r="F17345" i="110" s="1"/>
  <c r="F17346" i="110" s="1"/>
  <c r="F17347" i="110" s="1"/>
  <c r="F17348" i="110" s="1"/>
  <c r="F17349" i="110" s="1"/>
  <c r="F17350" i="110" s="1"/>
  <c r="F17351" i="110" s="1"/>
  <c r="F17352" i="110" s="1"/>
  <c r="F17353" i="110" s="1"/>
  <c r="F17354" i="110" s="1"/>
  <c r="F17355" i="110" s="1"/>
  <c r="F17356" i="110" s="1"/>
  <c r="F17357" i="110" s="1"/>
  <c r="F17358" i="110" s="1"/>
  <c r="F17359" i="110" s="1"/>
  <c r="F17360" i="110" s="1"/>
  <c r="F17361" i="110" s="1"/>
  <c r="F17362" i="110" s="1"/>
  <c r="F17363" i="110" s="1"/>
  <c r="F17364" i="110" s="1"/>
  <c r="F17365" i="110" s="1"/>
  <c r="F17366" i="110" s="1"/>
  <c r="F17367" i="110" s="1"/>
  <c r="F17368" i="110" s="1"/>
  <c r="F17369" i="110" s="1"/>
  <c r="F17370" i="110" s="1"/>
  <c r="F17371" i="110" s="1"/>
  <c r="F17372" i="110" s="1"/>
  <c r="F17373" i="110" s="1"/>
  <c r="F17374" i="110" s="1"/>
  <c r="F17375" i="110" s="1"/>
  <c r="F17376" i="110" s="1"/>
  <c r="F17377" i="110" s="1"/>
  <c r="F17378" i="110" s="1"/>
  <c r="F17379" i="110" s="1"/>
  <c r="F17380" i="110" s="1"/>
  <c r="F17381" i="110" s="1"/>
  <c r="F17382" i="110" s="1"/>
  <c r="F17383" i="110" s="1"/>
  <c r="F17384" i="110" s="1"/>
  <c r="F17385" i="110" s="1"/>
  <c r="F17386" i="110" s="1"/>
  <c r="F17387" i="110" s="1"/>
  <c r="F17388" i="110" s="1"/>
  <c r="F17389" i="110" s="1"/>
  <c r="F17390" i="110" s="1"/>
  <c r="F17391" i="110" s="1"/>
  <c r="F17392" i="110" s="1"/>
  <c r="F17393" i="110" s="1"/>
  <c r="F17394" i="110" s="1"/>
  <c r="F17395" i="110" s="1"/>
  <c r="F17396" i="110" s="1"/>
  <c r="F17397" i="110" s="1"/>
  <c r="F17398" i="110" s="1"/>
  <c r="F17399" i="110" s="1"/>
  <c r="F17400" i="110" s="1"/>
  <c r="F17401" i="110" s="1"/>
  <c r="F17402" i="110" s="1"/>
  <c r="F17403" i="110" s="1"/>
  <c r="F17404" i="110" s="1"/>
  <c r="F17405" i="110" s="1"/>
  <c r="F17406" i="110" s="1"/>
  <c r="F17407" i="110" s="1"/>
  <c r="F17408" i="110" s="1"/>
  <c r="F17409" i="110" s="1"/>
  <c r="F17410" i="110" s="1"/>
  <c r="F17411" i="110" s="1"/>
  <c r="F17412" i="110" s="1"/>
  <c r="F17413" i="110" s="1"/>
  <c r="F17414" i="110" s="1"/>
  <c r="F17415" i="110" s="1"/>
  <c r="F17416" i="110" s="1"/>
  <c r="F17417" i="110" s="1"/>
  <c r="F17418" i="110" s="1"/>
  <c r="F17419" i="110" s="1"/>
  <c r="F17420" i="110" s="1"/>
  <c r="F17421" i="110" s="1"/>
  <c r="F17422" i="110" s="1"/>
  <c r="F17423" i="110" s="1"/>
  <c r="F17424" i="110" s="1"/>
  <c r="F17425" i="110" s="1"/>
  <c r="F17426" i="110" s="1"/>
  <c r="F17427" i="110" s="1"/>
  <c r="F17428" i="110" s="1"/>
  <c r="F17429" i="110" s="1"/>
  <c r="F17430" i="110" s="1"/>
  <c r="F17431" i="110" s="1"/>
  <c r="F17432" i="110" s="1"/>
  <c r="F17433" i="110" s="1"/>
  <c r="F17434" i="110" s="1"/>
  <c r="F17435" i="110" s="1"/>
  <c r="F17436" i="110" s="1"/>
  <c r="F17437" i="110" s="1"/>
  <c r="F17438" i="110" s="1"/>
  <c r="F17439" i="110" s="1"/>
  <c r="F17440" i="110" s="1"/>
  <c r="F17441" i="110" s="1"/>
  <c r="F17442" i="110" s="1"/>
  <c r="F17443" i="110" s="1"/>
  <c r="F17444" i="110" s="1"/>
  <c r="F17445" i="110" s="1"/>
  <c r="F17446" i="110" s="1"/>
  <c r="F17447" i="110" s="1"/>
  <c r="F17448" i="110" s="1"/>
  <c r="F17449" i="110" s="1"/>
  <c r="F17450" i="110" s="1"/>
  <c r="F17451" i="110" s="1"/>
  <c r="F17452" i="110" s="1"/>
  <c r="F17453" i="110" s="1"/>
  <c r="F17454" i="110" s="1"/>
  <c r="F17455" i="110" s="1"/>
  <c r="F17456" i="110" s="1"/>
  <c r="F17457" i="110" s="1"/>
  <c r="F17458" i="110" s="1"/>
  <c r="F17459" i="110" s="1"/>
  <c r="F17460" i="110" s="1"/>
  <c r="F17461" i="110" s="1"/>
  <c r="F17462" i="110" s="1"/>
  <c r="F17463" i="110" s="1"/>
  <c r="F17464" i="110" s="1"/>
  <c r="F17465" i="110" s="1"/>
  <c r="F17466" i="110" s="1"/>
  <c r="F17467" i="110" s="1"/>
  <c r="F17468" i="110" s="1"/>
  <c r="F17469" i="110" s="1"/>
  <c r="F17470" i="110" s="1"/>
  <c r="F17471" i="110" s="1"/>
  <c r="F17472" i="110" s="1"/>
  <c r="F17473" i="110" s="1"/>
  <c r="F17474" i="110" s="1"/>
  <c r="F17475" i="110" s="1"/>
  <c r="F17476" i="110" s="1"/>
  <c r="F17477" i="110" s="1"/>
  <c r="F17478" i="110" s="1"/>
  <c r="F17479" i="110" s="1"/>
  <c r="F17480" i="110" s="1"/>
  <c r="F17481" i="110" s="1"/>
  <c r="F17482" i="110" s="1"/>
  <c r="F17483" i="110" s="1"/>
  <c r="F17484" i="110" s="1"/>
  <c r="F17485" i="110" s="1"/>
  <c r="F17486" i="110" s="1"/>
  <c r="F17487" i="110" s="1"/>
  <c r="F17488" i="110" s="1"/>
  <c r="F17489" i="110" s="1"/>
  <c r="F17490" i="110" s="1"/>
  <c r="F17491" i="110" s="1"/>
  <c r="F17492" i="110" s="1"/>
  <c r="F17493" i="110" s="1"/>
  <c r="F17494" i="110" s="1"/>
  <c r="F17495" i="110" s="1"/>
  <c r="F17496" i="110" s="1"/>
  <c r="F17497" i="110" s="1"/>
  <c r="F17498" i="110" s="1"/>
  <c r="F17499" i="110" s="1"/>
  <c r="F17500" i="110" s="1"/>
  <c r="F17501" i="110" s="1"/>
  <c r="F17502" i="110" s="1"/>
  <c r="F17503" i="110" s="1"/>
  <c r="F17504" i="110" s="1"/>
  <c r="F17505" i="110" s="1"/>
  <c r="F17506" i="110" s="1"/>
  <c r="F17507" i="110" s="1"/>
  <c r="F17508" i="110" s="1"/>
  <c r="F17509" i="110" s="1"/>
  <c r="F17510" i="110" s="1"/>
  <c r="F17511" i="110" s="1"/>
  <c r="F17512" i="110" s="1"/>
  <c r="F17513" i="110" s="1"/>
  <c r="F17514" i="110" s="1"/>
  <c r="F17515" i="110" s="1"/>
  <c r="F17516" i="110" s="1"/>
  <c r="F17517" i="110" s="1"/>
  <c r="F17518" i="110" s="1"/>
  <c r="F17519" i="110" s="1"/>
  <c r="F17520" i="110" s="1"/>
  <c r="F17521" i="110" s="1"/>
  <c r="F17522" i="110" s="1"/>
  <c r="F17523" i="110" s="1"/>
  <c r="F17524" i="110" s="1"/>
  <c r="F17525" i="110" s="1"/>
  <c r="F17526" i="110" s="1"/>
  <c r="F17527" i="110" s="1"/>
  <c r="F17528" i="110" s="1"/>
  <c r="F17529" i="110" s="1"/>
  <c r="F17530" i="110" s="1"/>
  <c r="F17531" i="110" s="1"/>
  <c r="F17532" i="110" s="1"/>
  <c r="F17533" i="110" s="1"/>
  <c r="F17534" i="110" s="1"/>
  <c r="F17535" i="110" s="1"/>
  <c r="F17536" i="110" s="1"/>
  <c r="F17537" i="110" s="1"/>
  <c r="F17538" i="110" s="1"/>
  <c r="F17539" i="110" s="1"/>
  <c r="F17540" i="110" s="1"/>
  <c r="F17541" i="110" s="1"/>
  <c r="F17542" i="110" s="1"/>
  <c r="F17543" i="110" s="1"/>
  <c r="F17544" i="110" s="1"/>
  <c r="F17545" i="110" s="1"/>
  <c r="F17546" i="110" s="1"/>
  <c r="F17547" i="110" s="1"/>
  <c r="F17548" i="110" s="1"/>
  <c r="F17549" i="110" s="1"/>
  <c r="F17550" i="110" s="1"/>
  <c r="F17551" i="110" s="1"/>
  <c r="F17552" i="110" s="1"/>
  <c r="F17553" i="110" s="1"/>
  <c r="F17554" i="110" s="1"/>
  <c r="F17555" i="110" s="1"/>
  <c r="F17556" i="110" s="1"/>
  <c r="F17557" i="110" s="1"/>
  <c r="F17558" i="110" s="1"/>
  <c r="F17559" i="110" s="1"/>
  <c r="F17560" i="110" s="1"/>
  <c r="F17561" i="110" s="1"/>
  <c r="F17562" i="110" s="1"/>
  <c r="F17563" i="110" s="1"/>
  <c r="F17564" i="110" s="1"/>
  <c r="F17565" i="110" s="1"/>
  <c r="F17566" i="110" s="1"/>
  <c r="F17567" i="110" s="1"/>
  <c r="F17568" i="110" s="1"/>
  <c r="F17569" i="110" s="1"/>
  <c r="F17570" i="110" s="1"/>
  <c r="F17571" i="110" s="1"/>
  <c r="F17572" i="110" s="1"/>
  <c r="F17573" i="110" s="1"/>
  <c r="F17574" i="110" s="1"/>
  <c r="F17575" i="110" s="1"/>
  <c r="F17576" i="110" s="1"/>
  <c r="F17577" i="110" s="1"/>
  <c r="F17578" i="110" s="1"/>
  <c r="F17579" i="110" s="1"/>
  <c r="F17580" i="110" s="1"/>
  <c r="F17581" i="110" s="1"/>
  <c r="F17582" i="110" s="1"/>
  <c r="F17583" i="110" s="1"/>
  <c r="F17584" i="110" s="1"/>
  <c r="F17585" i="110" s="1"/>
  <c r="F17586" i="110" s="1"/>
  <c r="F17587" i="110" s="1"/>
  <c r="F17588" i="110" s="1"/>
  <c r="F17589" i="110" s="1"/>
  <c r="F17590" i="110" s="1"/>
  <c r="F17591" i="110" s="1"/>
  <c r="F17592" i="110" s="1"/>
  <c r="F17593" i="110" s="1"/>
  <c r="F17594" i="110" s="1"/>
  <c r="F17595" i="110" s="1"/>
  <c r="F17596" i="110" s="1"/>
  <c r="F17597" i="110" s="1"/>
  <c r="F17598" i="110" s="1"/>
  <c r="F17599" i="110" s="1"/>
  <c r="F17600" i="110" s="1"/>
  <c r="F17601" i="110" s="1"/>
  <c r="F17602" i="110" s="1"/>
  <c r="F17603" i="110" s="1"/>
  <c r="F17604" i="110" s="1"/>
  <c r="F17605" i="110" s="1"/>
  <c r="F17606" i="110" s="1"/>
  <c r="F17607" i="110" s="1"/>
  <c r="F17608" i="110" s="1"/>
  <c r="F17609" i="110" s="1"/>
  <c r="F17610" i="110" s="1"/>
  <c r="F17611" i="110" s="1"/>
  <c r="F17612" i="110" s="1"/>
  <c r="F17613" i="110" s="1"/>
  <c r="F17614" i="110" s="1"/>
  <c r="F17615" i="110" s="1"/>
  <c r="F17616" i="110" s="1"/>
  <c r="F17617" i="110" s="1"/>
  <c r="F17618" i="110" s="1"/>
  <c r="F17619" i="110" s="1"/>
  <c r="F17620" i="110" s="1"/>
  <c r="F17621" i="110" s="1"/>
  <c r="F17622" i="110" s="1"/>
  <c r="F17623" i="110" s="1"/>
  <c r="F17624" i="110" s="1"/>
  <c r="F17625" i="110" s="1"/>
  <c r="F17626" i="110" s="1"/>
  <c r="F17627" i="110" s="1"/>
  <c r="F17628" i="110" s="1"/>
  <c r="F17629" i="110" s="1"/>
  <c r="F17630" i="110" s="1"/>
  <c r="F17631" i="110" s="1"/>
  <c r="F17632" i="110" s="1"/>
  <c r="F17633" i="110" s="1"/>
  <c r="F17634" i="110" s="1"/>
  <c r="F17635" i="110" s="1"/>
  <c r="F17636" i="110" s="1"/>
  <c r="F17637" i="110" s="1"/>
  <c r="F17638" i="110" s="1"/>
  <c r="F17639" i="110" s="1"/>
  <c r="F17640" i="110" s="1"/>
  <c r="F17641" i="110" s="1"/>
  <c r="F17642" i="110" s="1"/>
  <c r="F17643" i="110" s="1"/>
  <c r="F17644" i="110" s="1"/>
  <c r="F17645" i="110" s="1"/>
  <c r="F17646" i="110" s="1"/>
  <c r="F17647" i="110" s="1"/>
  <c r="F17648" i="110" s="1"/>
  <c r="F17649" i="110" s="1"/>
  <c r="F17650" i="110" s="1"/>
  <c r="F17651" i="110" s="1"/>
  <c r="F17652" i="110" s="1"/>
  <c r="F17653" i="110" s="1"/>
  <c r="F17654" i="110" s="1"/>
  <c r="F17655" i="110" s="1"/>
  <c r="F17656" i="110" s="1"/>
  <c r="F17657" i="110" s="1"/>
  <c r="F17658" i="110" s="1"/>
  <c r="F17659" i="110" s="1"/>
  <c r="F17660" i="110" s="1"/>
  <c r="F17661" i="110" s="1"/>
  <c r="F17662" i="110" s="1"/>
  <c r="F17663" i="110" s="1"/>
  <c r="F17664" i="110" s="1"/>
  <c r="F17665" i="110" s="1"/>
  <c r="F17666" i="110" s="1"/>
  <c r="F17667" i="110" s="1"/>
  <c r="F17668" i="110" s="1"/>
  <c r="F17669" i="110" s="1"/>
  <c r="F17670" i="110" s="1"/>
  <c r="F17671" i="110" s="1"/>
  <c r="F17672" i="110" s="1"/>
  <c r="F17673" i="110" s="1"/>
  <c r="F17674" i="110" s="1"/>
  <c r="F17675" i="110" s="1"/>
  <c r="F17676" i="110" s="1"/>
  <c r="F17677" i="110" s="1"/>
  <c r="F17678" i="110" s="1"/>
  <c r="F17679" i="110" s="1"/>
  <c r="F17680" i="110" s="1"/>
  <c r="F17681" i="110" s="1"/>
  <c r="F17682" i="110" s="1"/>
  <c r="F17683" i="110" s="1"/>
  <c r="F17684" i="110" s="1"/>
  <c r="F17685" i="110" s="1"/>
  <c r="F17686" i="110" s="1"/>
  <c r="F17687" i="110" s="1"/>
  <c r="F17688" i="110" s="1"/>
  <c r="F17689" i="110" s="1"/>
  <c r="F17690" i="110" s="1"/>
  <c r="F17691" i="110" s="1"/>
  <c r="F17692" i="110" s="1"/>
  <c r="F17693" i="110" s="1"/>
  <c r="F17694" i="110" s="1"/>
  <c r="F17695" i="110" s="1"/>
  <c r="F17696" i="110" s="1"/>
  <c r="F17697" i="110" s="1"/>
  <c r="F17698" i="110" s="1"/>
  <c r="F17699" i="110" s="1"/>
  <c r="F17700" i="110" s="1"/>
  <c r="F17701" i="110" s="1"/>
  <c r="F17702" i="110" s="1"/>
  <c r="F17703" i="110" s="1"/>
  <c r="F17704" i="110" s="1"/>
  <c r="F17705" i="110" s="1"/>
  <c r="F17706" i="110" s="1"/>
  <c r="F17707" i="110" s="1"/>
  <c r="F17708" i="110" s="1"/>
  <c r="F17709" i="110" s="1"/>
  <c r="F17710" i="110" s="1"/>
  <c r="F17711" i="110" s="1"/>
  <c r="F17712" i="110" s="1"/>
  <c r="F17713" i="110" s="1"/>
  <c r="F17714" i="110" s="1"/>
  <c r="F17715" i="110" s="1"/>
  <c r="F17716" i="110" s="1"/>
  <c r="F17717" i="110" s="1"/>
  <c r="F17718" i="110" s="1"/>
  <c r="F17719" i="110" s="1"/>
  <c r="F17720" i="110" s="1"/>
  <c r="F17721" i="110" s="1"/>
  <c r="F17722" i="110" s="1"/>
  <c r="F17723" i="110" s="1"/>
  <c r="F17724" i="110" s="1"/>
  <c r="F17725" i="110" s="1"/>
  <c r="F17726" i="110" s="1"/>
  <c r="F17727" i="110" s="1"/>
  <c r="F17728" i="110" s="1"/>
  <c r="F17729" i="110" s="1"/>
  <c r="F17730" i="110" s="1"/>
  <c r="F17731" i="110" s="1"/>
  <c r="F17732" i="110" s="1"/>
  <c r="F17733" i="110" s="1"/>
  <c r="F17734" i="110" s="1"/>
  <c r="F17735" i="110" s="1"/>
  <c r="F17736" i="110" s="1"/>
  <c r="F17737" i="110" s="1"/>
  <c r="F17738" i="110" s="1"/>
  <c r="F17739" i="110" s="1"/>
  <c r="F17740" i="110" s="1"/>
  <c r="F17741" i="110" s="1"/>
  <c r="F17742" i="110" s="1"/>
  <c r="F17743" i="110" s="1"/>
  <c r="F17744" i="110" s="1"/>
  <c r="F17745" i="110" s="1"/>
  <c r="F17746" i="110" s="1"/>
  <c r="F17747" i="110" s="1"/>
  <c r="F17748" i="110" s="1"/>
  <c r="F17749" i="110" s="1"/>
  <c r="F17750" i="110" s="1"/>
  <c r="F17751" i="110" s="1"/>
  <c r="F17752" i="110" s="1"/>
  <c r="F17753" i="110" s="1"/>
  <c r="F17754" i="110" s="1"/>
  <c r="F17755" i="110" s="1"/>
  <c r="F17756" i="110" s="1"/>
  <c r="F17757" i="110" s="1"/>
  <c r="F17758" i="110" s="1"/>
  <c r="F17759" i="110" s="1"/>
  <c r="F17760" i="110" s="1"/>
  <c r="F17761" i="110" s="1"/>
  <c r="F17762" i="110" s="1"/>
  <c r="F17763" i="110" s="1"/>
  <c r="F17764" i="110" s="1"/>
  <c r="F17765" i="110" s="1"/>
  <c r="F17766" i="110" s="1"/>
  <c r="F17767" i="110" s="1"/>
  <c r="F17768" i="110" s="1"/>
  <c r="F17769" i="110" s="1"/>
  <c r="F17770" i="110" s="1"/>
  <c r="F17771" i="110" s="1"/>
  <c r="F17772" i="110" s="1"/>
  <c r="F17773" i="110" s="1"/>
  <c r="F17774" i="110" s="1"/>
  <c r="F17775" i="110" s="1"/>
  <c r="F17776" i="110" s="1"/>
  <c r="F17777" i="110" s="1"/>
  <c r="F17778" i="110" s="1"/>
  <c r="F17779" i="110" s="1"/>
  <c r="F17780" i="110" s="1"/>
  <c r="F17781" i="110" s="1"/>
  <c r="F17782" i="110" s="1"/>
  <c r="F17783" i="110" s="1"/>
  <c r="F17784" i="110" s="1"/>
  <c r="F17785" i="110" s="1"/>
  <c r="F17786" i="110" s="1"/>
  <c r="F17787" i="110" s="1"/>
  <c r="F17788" i="110" s="1"/>
  <c r="F17789" i="110" s="1"/>
  <c r="F17790" i="110" s="1"/>
  <c r="F17791" i="110" s="1"/>
  <c r="F17792" i="110" s="1"/>
  <c r="F17793" i="110" s="1"/>
  <c r="F17794" i="110" s="1"/>
  <c r="F17795" i="110" s="1"/>
  <c r="F17796" i="110" s="1"/>
  <c r="F17797" i="110" s="1"/>
  <c r="F17798" i="110" s="1"/>
  <c r="F17799" i="110" s="1"/>
  <c r="F17800" i="110" s="1"/>
  <c r="F17801" i="110" s="1"/>
  <c r="F17802" i="110" s="1"/>
  <c r="F17803" i="110" s="1"/>
  <c r="F17804" i="110" s="1"/>
  <c r="F17805" i="110" s="1"/>
  <c r="F17806" i="110" s="1"/>
  <c r="F17807" i="110" s="1"/>
  <c r="F17808" i="110" s="1"/>
  <c r="F17809" i="110" s="1"/>
  <c r="F17810" i="110" s="1"/>
  <c r="F17811" i="110" s="1"/>
  <c r="F17812" i="110" s="1"/>
  <c r="F17813" i="110" s="1"/>
  <c r="F17814" i="110" s="1"/>
  <c r="F17815" i="110" s="1"/>
  <c r="F17816" i="110" s="1"/>
  <c r="F17817" i="110" s="1"/>
  <c r="F17818" i="110" s="1"/>
  <c r="F17819" i="110" s="1"/>
  <c r="F17820" i="110" s="1"/>
  <c r="F17821" i="110" s="1"/>
  <c r="F17822" i="110" s="1"/>
  <c r="F17823" i="110" s="1"/>
  <c r="F17824" i="110" s="1"/>
  <c r="F17825" i="110" s="1"/>
  <c r="F17826" i="110" s="1"/>
  <c r="F17827" i="110" s="1"/>
  <c r="F17828" i="110" s="1"/>
  <c r="F17829" i="110" s="1"/>
  <c r="F17830" i="110" s="1"/>
  <c r="F17831" i="110" s="1"/>
  <c r="F17832" i="110" s="1"/>
  <c r="F17833" i="110" s="1"/>
  <c r="F17834" i="110" s="1"/>
  <c r="F17835" i="110" s="1"/>
  <c r="F17836" i="110" s="1"/>
  <c r="F17837" i="110" s="1"/>
  <c r="F17838" i="110" s="1"/>
  <c r="F17839" i="110" s="1"/>
  <c r="F17840" i="110" s="1"/>
  <c r="F17841" i="110" s="1"/>
  <c r="F17842" i="110" s="1"/>
  <c r="F17843" i="110" s="1"/>
  <c r="F17844" i="110" s="1"/>
  <c r="F17845" i="110" s="1"/>
  <c r="F17846" i="110" s="1"/>
  <c r="F17847" i="110" s="1"/>
  <c r="F17848" i="110" s="1"/>
  <c r="F17849" i="110" s="1"/>
  <c r="F17850" i="110" s="1"/>
  <c r="F17851" i="110" s="1"/>
  <c r="F17852" i="110" s="1"/>
  <c r="F17853" i="110" s="1"/>
  <c r="F17854" i="110" s="1"/>
  <c r="F17855" i="110" s="1"/>
  <c r="F17856" i="110" s="1"/>
  <c r="F17857" i="110" s="1"/>
  <c r="F17858" i="110" s="1"/>
  <c r="F17859" i="110" s="1"/>
  <c r="F17860" i="110" s="1"/>
  <c r="F17861" i="110" s="1"/>
  <c r="F17862" i="110" s="1"/>
  <c r="F17863" i="110" s="1"/>
  <c r="F17864" i="110" s="1"/>
  <c r="F17865" i="110" s="1"/>
  <c r="F17866" i="110" s="1"/>
  <c r="F17867" i="110" s="1"/>
  <c r="F17868" i="110" s="1"/>
  <c r="F17869" i="110" s="1"/>
  <c r="F17870" i="110" s="1"/>
  <c r="F17871" i="110" s="1"/>
  <c r="F17872" i="110" s="1"/>
  <c r="F17873" i="110" s="1"/>
  <c r="F17874" i="110" s="1"/>
  <c r="F17875" i="110" s="1"/>
  <c r="F17876" i="110" s="1"/>
  <c r="F17877" i="110" s="1"/>
  <c r="F17878" i="110" s="1"/>
  <c r="F17879" i="110" s="1"/>
  <c r="F17880" i="110" s="1"/>
  <c r="F17881" i="110" s="1"/>
  <c r="F17882" i="110" s="1"/>
  <c r="F17883" i="110" s="1"/>
  <c r="F17884" i="110" s="1"/>
  <c r="F17885" i="110" s="1"/>
  <c r="F17886" i="110" s="1"/>
  <c r="F17887" i="110" s="1"/>
  <c r="F17888" i="110" s="1"/>
  <c r="F17889" i="110" s="1"/>
  <c r="F17890" i="110" s="1"/>
  <c r="F17891" i="110" s="1"/>
  <c r="F17892" i="110" s="1"/>
  <c r="F17893" i="110" s="1"/>
  <c r="F17894" i="110" s="1"/>
  <c r="F17895" i="110" s="1"/>
  <c r="F17896" i="110" s="1"/>
  <c r="F17897" i="110" s="1"/>
  <c r="F17898" i="110" s="1"/>
  <c r="F17899" i="110" s="1"/>
  <c r="F17900" i="110" s="1"/>
  <c r="F17901" i="110" s="1"/>
  <c r="F17902" i="110" s="1"/>
  <c r="F17903" i="110" s="1"/>
  <c r="F17904" i="110" s="1"/>
  <c r="F17905" i="110" s="1"/>
  <c r="F17906" i="110" s="1"/>
  <c r="F17907" i="110" s="1"/>
  <c r="F17908" i="110" s="1"/>
  <c r="F17909" i="110" s="1"/>
  <c r="F17910" i="110" s="1"/>
  <c r="F17911" i="110" s="1"/>
  <c r="F17912" i="110" s="1"/>
  <c r="F17913" i="110" s="1"/>
  <c r="F17914" i="110" s="1"/>
  <c r="F17915" i="110" s="1"/>
  <c r="F17916" i="110" s="1"/>
  <c r="F17917" i="110" s="1"/>
  <c r="F17918" i="110" s="1"/>
  <c r="F17919" i="110" s="1"/>
  <c r="F17920" i="110" s="1"/>
  <c r="F17921" i="110" s="1"/>
  <c r="F17922" i="110" s="1"/>
  <c r="F17923" i="110" s="1"/>
  <c r="F17924" i="110" s="1"/>
  <c r="F17925" i="110" s="1"/>
  <c r="F17926" i="110" s="1"/>
  <c r="F17927" i="110" s="1"/>
  <c r="F17928" i="110" s="1"/>
  <c r="F17929" i="110" s="1"/>
  <c r="F17930" i="110" s="1"/>
  <c r="F17931" i="110" s="1"/>
  <c r="F17932" i="110" s="1"/>
  <c r="F17933" i="110" s="1"/>
  <c r="F17934" i="110" s="1"/>
  <c r="F17935" i="110" s="1"/>
  <c r="F17936" i="110" s="1"/>
  <c r="F17937" i="110" s="1"/>
  <c r="F17938" i="110" s="1"/>
  <c r="F17939" i="110" s="1"/>
  <c r="F17940" i="110" s="1"/>
  <c r="F17941" i="110" s="1"/>
  <c r="F17942" i="110" s="1"/>
  <c r="F17943" i="110" s="1"/>
  <c r="F17944" i="110" s="1"/>
  <c r="F17945" i="110" s="1"/>
  <c r="F17946" i="110" s="1"/>
  <c r="F17947" i="110" s="1"/>
  <c r="F17948" i="110" s="1"/>
  <c r="F17949" i="110" s="1"/>
  <c r="F17950" i="110" s="1"/>
  <c r="F17951" i="110" s="1"/>
  <c r="F17952" i="110" s="1"/>
  <c r="F17953" i="110" s="1"/>
  <c r="F17954" i="110" s="1"/>
  <c r="F17955" i="110" s="1"/>
  <c r="F17956" i="110" s="1"/>
  <c r="F17957" i="110" s="1"/>
  <c r="F17958" i="110" s="1"/>
  <c r="F17959" i="110" s="1"/>
  <c r="F17960" i="110" s="1"/>
  <c r="F17961" i="110" s="1"/>
  <c r="F17962" i="110" s="1"/>
  <c r="F17963" i="110" s="1"/>
  <c r="F17964" i="110" s="1"/>
  <c r="F17965" i="110" s="1"/>
  <c r="F17966" i="110" s="1"/>
  <c r="F17967" i="110" s="1"/>
  <c r="F17968" i="110" s="1"/>
  <c r="F17969" i="110" s="1"/>
  <c r="F17970" i="110" s="1"/>
  <c r="F17971" i="110" s="1"/>
  <c r="F17972" i="110" s="1"/>
  <c r="F17973" i="110" s="1"/>
  <c r="F17974" i="110" s="1"/>
  <c r="F17975" i="110" s="1"/>
  <c r="F17976" i="110" s="1"/>
  <c r="F17977" i="110" s="1"/>
  <c r="F17978" i="110" s="1"/>
  <c r="F17979" i="110" s="1"/>
  <c r="F17980" i="110" s="1"/>
  <c r="F17981" i="110" s="1"/>
  <c r="F17982" i="110" s="1"/>
  <c r="F17983" i="110" s="1"/>
  <c r="F17984" i="110" s="1"/>
  <c r="F17985" i="110" s="1"/>
  <c r="F17986" i="110" s="1"/>
  <c r="F17987" i="110" s="1"/>
  <c r="F17988" i="110" s="1"/>
  <c r="F17989" i="110" s="1"/>
  <c r="F17990" i="110" s="1"/>
  <c r="F17991" i="110" s="1"/>
  <c r="F17992" i="110" s="1"/>
  <c r="F17993" i="110" s="1"/>
  <c r="F17994" i="110" s="1"/>
  <c r="F17995" i="110" s="1"/>
  <c r="F17996" i="110" s="1"/>
  <c r="F17997" i="110" s="1"/>
  <c r="F17998" i="110" s="1"/>
  <c r="F17999" i="110" s="1"/>
  <c r="F18000" i="110" s="1"/>
  <c r="F18001" i="110" s="1"/>
  <c r="F18002" i="110" s="1"/>
  <c r="F18003" i="110" s="1"/>
  <c r="F18004" i="110" s="1"/>
  <c r="F18005" i="110" s="1"/>
  <c r="F18006" i="110" s="1"/>
  <c r="F18007" i="110" s="1"/>
  <c r="F18008" i="110" s="1"/>
  <c r="F18009" i="110" s="1"/>
  <c r="F18010" i="110" s="1"/>
  <c r="F18011" i="110" s="1"/>
  <c r="F18012" i="110" s="1"/>
  <c r="F18013" i="110" s="1"/>
  <c r="F18014" i="110" s="1"/>
  <c r="F18015" i="110" s="1"/>
  <c r="F18016" i="110" s="1"/>
  <c r="F18017" i="110" s="1"/>
  <c r="F18018" i="110" s="1"/>
  <c r="F18019" i="110" s="1"/>
  <c r="F18020" i="110" s="1"/>
  <c r="F18021" i="110" s="1"/>
  <c r="F18022" i="110" s="1"/>
  <c r="F18023" i="110" s="1"/>
  <c r="F18024" i="110" s="1"/>
  <c r="F18025" i="110" s="1"/>
  <c r="F18026" i="110" s="1"/>
  <c r="F18027" i="110" s="1"/>
  <c r="F18028" i="110" s="1"/>
  <c r="F18029" i="110" s="1"/>
  <c r="F18030" i="110" s="1"/>
  <c r="F18031" i="110" s="1"/>
  <c r="F18032" i="110" s="1"/>
  <c r="F18033" i="110" s="1"/>
  <c r="F18034" i="110" s="1"/>
  <c r="F18035" i="110" s="1"/>
  <c r="F18036" i="110" s="1"/>
  <c r="F18037" i="110" s="1"/>
  <c r="F18038" i="110" s="1"/>
  <c r="F18039" i="110" s="1"/>
  <c r="F18040" i="110" s="1"/>
  <c r="F18041" i="110" s="1"/>
  <c r="F18042" i="110" s="1"/>
  <c r="F18043" i="110" s="1"/>
  <c r="F18044" i="110" s="1"/>
  <c r="F18045" i="110" s="1"/>
  <c r="F18046" i="110" s="1"/>
  <c r="F18047" i="110" s="1"/>
  <c r="F18048" i="110" s="1"/>
  <c r="F18049" i="110" s="1"/>
  <c r="F18050" i="110" s="1"/>
  <c r="F18051" i="110" s="1"/>
  <c r="F18052" i="110" s="1"/>
  <c r="F18053" i="110" s="1"/>
  <c r="F18054" i="110" s="1"/>
  <c r="F18055" i="110" s="1"/>
  <c r="F18056" i="110" s="1"/>
  <c r="F18057" i="110" s="1"/>
  <c r="F18058" i="110" s="1"/>
  <c r="F18059" i="110" s="1"/>
  <c r="F18060" i="110" s="1"/>
  <c r="F18061" i="110" s="1"/>
  <c r="F18062" i="110" s="1"/>
  <c r="F18063" i="110" s="1"/>
  <c r="F18064" i="110" s="1"/>
  <c r="F18065" i="110" s="1"/>
  <c r="F18066" i="110" s="1"/>
  <c r="F18067" i="110" s="1"/>
  <c r="F18068" i="110" s="1"/>
  <c r="F18069" i="110" s="1"/>
  <c r="F18070" i="110" s="1"/>
  <c r="F18071" i="110" s="1"/>
  <c r="F18072" i="110" s="1"/>
  <c r="F18073" i="110" s="1"/>
  <c r="F18074" i="110" s="1"/>
  <c r="F18075" i="110" s="1"/>
  <c r="F18076" i="110" s="1"/>
  <c r="F18077" i="110" s="1"/>
  <c r="F18078" i="110" s="1"/>
  <c r="F18079" i="110" s="1"/>
  <c r="F18080" i="110" s="1"/>
  <c r="F18081" i="110" s="1"/>
  <c r="F18082" i="110" s="1"/>
  <c r="F18083" i="110" s="1"/>
  <c r="F18084" i="110" s="1"/>
  <c r="F18085" i="110" s="1"/>
  <c r="F18086" i="110" s="1"/>
  <c r="F18087" i="110" s="1"/>
  <c r="F18088" i="110" s="1"/>
  <c r="F18089" i="110" s="1"/>
  <c r="F18090" i="110" s="1"/>
  <c r="F18091" i="110" s="1"/>
  <c r="F18092" i="110" s="1"/>
  <c r="F18093" i="110" s="1"/>
  <c r="F18094" i="110" s="1"/>
  <c r="F18095" i="110" s="1"/>
  <c r="F18096" i="110" s="1"/>
  <c r="F18097" i="110" s="1"/>
  <c r="F18098" i="110" s="1"/>
  <c r="F18099" i="110" s="1"/>
  <c r="F18100" i="110" s="1"/>
  <c r="F18101" i="110" s="1"/>
  <c r="F18102" i="110" s="1"/>
  <c r="F18103" i="110" s="1"/>
  <c r="F18104" i="110" s="1"/>
  <c r="F18105" i="110" s="1"/>
  <c r="F18106" i="110" s="1"/>
  <c r="F18107" i="110" s="1"/>
  <c r="F18108" i="110" s="1"/>
  <c r="F18109" i="110" s="1"/>
  <c r="F18110" i="110" s="1"/>
  <c r="F18111" i="110" s="1"/>
  <c r="F18112" i="110" s="1"/>
  <c r="F18113" i="110" s="1"/>
  <c r="F18114" i="110" s="1"/>
  <c r="F18115" i="110" s="1"/>
  <c r="F18116" i="110" s="1"/>
  <c r="F18117" i="110" s="1"/>
  <c r="F18118" i="110" s="1"/>
  <c r="F18119" i="110" s="1"/>
  <c r="F18120" i="110" s="1"/>
  <c r="F18121" i="110" s="1"/>
  <c r="F18122" i="110" s="1"/>
  <c r="F18123" i="110" s="1"/>
  <c r="F18124" i="110" s="1"/>
  <c r="F18125" i="110" s="1"/>
  <c r="F18126" i="110" s="1"/>
  <c r="F18127" i="110" s="1"/>
  <c r="F18128" i="110" s="1"/>
  <c r="F18129" i="110" s="1"/>
  <c r="F18130" i="110" s="1"/>
  <c r="F18131" i="110" s="1"/>
  <c r="F18132" i="110" s="1"/>
  <c r="F18133" i="110" s="1"/>
  <c r="F18134" i="110" s="1"/>
  <c r="F18135" i="110" s="1"/>
  <c r="F18136" i="110" s="1"/>
  <c r="F18137" i="110" s="1"/>
  <c r="F18138" i="110" s="1"/>
  <c r="F18139" i="110" s="1"/>
  <c r="F18140" i="110" s="1"/>
  <c r="F18141" i="110" s="1"/>
  <c r="F18142" i="110" s="1"/>
  <c r="F18143" i="110" s="1"/>
  <c r="F18144" i="110" s="1"/>
  <c r="F18145" i="110" s="1"/>
  <c r="F18146" i="110" s="1"/>
  <c r="F18147" i="110" s="1"/>
  <c r="F18148" i="110" s="1"/>
  <c r="F18149" i="110" s="1"/>
  <c r="F18150" i="110" s="1"/>
  <c r="F18151" i="110" s="1"/>
  <c r="F18152" i="110" s="1"/>
  <c r="F18153" i="110" s="1"/>
  <c r="F18154" i="110" s="1"/>
  <c r="F18155" i="110" s="1"/>
  <c r="F18156" i="110" s="1"/>
  <c r="F18157" i="110" s="1"/>
  <c r="F18158" i="110" s="1"/>
  <c r="F18159" i="110" s="1"/>
  <c r="F18160" i="110" s="1"/>
  <c r="F18161" i="110" s="1"/>
  <c r="F18162" i="110" s="1"/>
  <c r="F18163" i="110" s="1"/>
  <c r="F18164" i="110" s="1"/>
  <c r="F18165" i="110" s="1"/>
  <c r="F18166" i="110" s="1"/>
  <c r="F18167" i="110" s="1"/>
  <c r="F18168" i="110" s="1"/>
  <c r="F18169" i="110" s="1"/>
  <c r="F18170" i="110" s="1"/>
  <c r="F18171" i="110" s="1"/>
  <c r="F18172" i="110" s="1"/>
  <c r="F18173" i="110" s="1"/>
  <c r="F18174" i="110" s="1"/>
  <c r="F18175" i="110" s="1"/>
  <c r="F18176" i="110" s="1"/>
  <c r="F18177" i="110" s="1"/>
  <c r="F18178" i="110" s="1"/>
  <c r="F18179" i="110" s="1"/>
  <c r="F18180" i="110" s="1"/>
  <c r="F18181" i="110" s="1"/>
  <c r="F18182" i="110" s="1"/>
  <c r="F18183" i="110" s="1"/>
  <c r="F18184" i="110" s="1"/>
  <c r="F18185" i="110" s="1"/>
  <c r="F18186" i="110" s="1"/>
  <c r="F18187" i="110" s="1"/>
  <c r="F18188" i="110" s="1"/>
  <c r="F18189" i="110" s="1"/>
  <c r="F18190" i="110" s="1"/>
  <c r="F18191" i="110" s="1"/>
  <c r="F18192" i="110" s="1"/>
  <c r="F18193" i="110" s="1"/>
  <c r="F18194" i="110" s="1"/>
  <c r="F18195" i="110" s="1"/>
  <c r="F18196" i="110" s="1"/>
  <c r="F18197" i="110" s="1"/>
  <c r="F18198" i="110" s="1"/>
  <c r="F18199" i="110" s="1"/>
  <c r="F18200" i="110" s="1"/>
  <c r="F18201" i="110" s="1"/>
  <c r="F18202" i="110" s="1"/>
  <c r="F18203" i="110" s="1"/>
  <c r="F18204" i="110" s="1"/>
  <c r="F18205" i="110" s="1"/>
  <c r="F18206" i="110" s="1"/>
  <c r="F18207" i="110" s="1"/>
  <c r="F18208" i="110" s="1"/>
  <c r="F18209" i="110" s="1"/>
  <c r="F18210" i="110" s="1"/>
  <c r="F18211" i="110" s="1"/>
  <c r="F18212" i="110" s="1"/>
  <c r="F18213" i="110" s="1"/>
  <c r="F18214" i="110" s="1"/>
  <c r="F18215" i="110" s="1"/>
  <c r="F18216" i="110" s="1"/>
  <c r="F18217" i="110" s="1"/>
  <c r="F18218" i="110" s="1"/>
  <c r="F18219" i="110" s="1"/>
  <c r="F18220" i="110" s="1"/>
  <c r="F18221" i="110" s="1"/>
  <c r="F18222" i="110" s="1"/>
  <c r="F18223" i="110" s="1"/>
  <c r="F18224" i="110" s="1"/>
  <c r="F18225" i="110" s="1"/>
  <c r="F18226" i="110" s="1"/>
  <c r="F18227" i="110" s="1"/>
  <c r="F18228" i="110" s="1"/>
  <c r="F18229" i="110" s="1"/>
  <c r="F18230" i="110" s="1"/>
  <c r="F18231" i="110" s="1"/>
  <c r="F18232" i="110" s="1"/>
  <c r="F18233" i="110" s="1"/>
  <c r="F18234" i="110" s="1"/>
  <c r="F18235" i="110" s="1"/>
  <c r="F18236" i="110" s="1"/>
  <c r="F18237" i="110" s="1"/>
  <c r="F18238" i="110" s="1"/>
  <c r="F18239" i="110" s="1"/>
  <c r="F18240" i="110" s="1"/>
  <c r="F18241" i="110" s="1"/>
  <c r="F18242" i="110" s="1"/>
  <c r="F18243" i="110" s="1"/>
  <c r="F18244" i="110" s="1"/>
  <c r="F18245" i="110" s="1"/>
  <c r="F18246" i="110" s="1"/>
  <c r="F18247" i="110" s="1"/>
  <c r="F18248" i="110" s="1"/>
  <c r="F18249" i="110" s="1"/>
  <c r="F18250" i="110" s="1"/>
  <c r="F18251" i="110" s="1"/>
  <c r="F18252" i="110" s="1"/>
  <c r="F18253" i="110" s="1"/>
  <c r="F18254" i="110" s="1"/>
  <c r="F18255" i="110" s="1"/>
  <c r="F18256" i="110" s="1"/>
  <c r="F18257" i="110" s="1"/>
  <c r="F18258" i="110" s="1"/>
  <c r="F18259" i="110" s="1"/>
  <c r="F18260" i="110" s="1"/>
  <c r="F18261" i="110" s="1"/>
  <c r="F18262" i="110" s="1"/>
  <c r="F18263" i="110" s="1"/>
  <c r="F18264" i="110" s="1"/>
  <c r="F18265" i="110" s="1"/>
  <c r="F18266" i="110" s="1"/>
  <c r="F18267" i="110" s="1"/>
  <c r="F18268" i="110" s="1"/>
  <c r="F18269" i="110" s="1"/>
  <c r="F18270" i="110" s="1"/>
  <c r="F18271" i="110" s="1"/>
  <c r="F18272" i="110" s="1"/>
  <c r="F18273" i="110" s="1"/>
  <c r="F18274" i="110" s="1"/>
  <c r="F18275" i="110" s="1"/>
  <c r="F18276" i="110" s="1"/>
  <c r="F18277" i="110" s="1"/>
  <c r="F18278" i="110" s="1"/>
  <c r="F18279" i="110" s="1"/>
  <c r="F18280" i="110" s="1"/>
  <c r="F18281" i="110" s="1"/>
  <c r="F18282" i="110" s="1"/>
  <c r="F18283" i="110" s="1"/>
  <c r="F18284" i="110" s="1"/>
  <c r="F18285" i="110" s="1"/>
  <c r="F18286" i="110" s="1"/>
  <c r="F18287" i="110" s="1"/>
  <c r="F18288" i="110" s="1"/>
  <c r="F18289" i="110" s="1"/>
  <c r="F18290" i="110" s="1"/>
  <c r="F18291" i="110" s="1"/>
  <c r="F18292" i="110" s="1"/>
  <c r="F18293" i="110" s="1"/>
  <c r="F18294" i="110" s="1"/>
  <c r="F18295" i="110" s="1"/>
  <c r="F18296" i="110" s="1"/>
  <c r="F18297" i="110" s="1"/>
  <c r="F18298" i="110" s="1"/>
  <c r="F18299" i="110" s="1"/>
  <c r="F18300" i="110" s="1"/>
  <c r="F18301" i="110" s="1"/>
  <c r="F18302" i="110" s="1"/>
  <c r="F18303" i="110" s="1"/>
  <c r="F18304" i="110" s="1"/>
  <c r="F18305" i="110" s="1"/>
  <c r="F18306" i="110" s="1"/>
  <c r="F18307" i="110" s="1"/>
  <c r="F18308" i="110" s="1"/>
  <c r="F18309" i="110" s="1"/>
  <c r="F18310" i="110" s="1"/>
  <c r="F18311" i="110" s="1"/>
  <c r="F18312" i="110" s="1"/>
  <c r="F18313" i="110" s="1"/>
  <c r="F18314" i="110" s="1"/>
  <c r="F18315" i="110" s="1"/>
  <c r="F18316" i="110" s="1"/>
  <c r="F18317" i="110" s="1"/>
  <c r="F18318" i="110" s="1"/>
  <c r="F18319" i="110" s="1"/>
  <c r="F18320" i="110" s="1"/>
  <c r="F18321" i="110" s="1"/>
  <c r="F18322" i="110" s="1"/>
  <c r="F18323" i="110" s="1"/>
  <c r="F18324" i="110" s="1"/>
  <c r="F18325" i="110" s="1"/>
  <c r="F18326" i="110" s="1"/>
  <c r="F18327" i="110" s="1"/>
  <c r="F18328" i="110" s="1"/>
  <c r="F18329" i="110" s="1"/>
  <c r="F18330" i="110" s="1"/>
  <c r="F18331" i="110" s="1"/>
  <c r="F18332" i="110" s="1"/>
  <c r="F18333" i="110" s="1"/>
  <c r="F18334" i="110" s="1"/>
  <c r="F18335" i="110" s="1"/>
  <c r="F18336" i="110" s="1"/>
  <c r="F18337" i="110" s="1"/>
  <c r="F18338" i="110" s="1"/>
  <c r="F18339" i="110" s="1"/>
  <c r="F18340" i="110" s="1"/>
  <c r="F18341" i="110" s="1"/>
  <c r="F18342" i="110" s="1"/>
  <c r="F18343" i="110" s="1"/>
  <c r="F18344" i="110" s="1"/>
  <c r="F18345" i="110" s="1"/>
  <c r="F18346" i="110" s="1"/>
  <c r="F18347" i="110" s="1"/>
  <c r="F18348" i="110" s="1"/>
  <c r="F18349" i="110" s="1"/>
  <c r="F18350" i="110" s="1"/>
  <c r="F18351" i="110" s="1"/>
  <c r="F18352" i="110" s="1"/>
  <c r="F18353" i="110" s="1"/>
  <c r="F18354" i="110" s="1"/>
  <c r="F18355" i="110" s="1"/>
  <c r="F18356" i="110" s="1"/>
  <c r="F18357" i="110" s="1"/>
  <c r="F18358" i="110" s="1"/>
  <c r="F18359" i="110" s="1"/>
  <c r="F18360" i="110" s="1"/>
  <c r="F18361" i="110" s="1"/>
  <c r="F18362" i="110" s="1"/>
  <c r="F18363" i="110" s="1"/>
  <c r="F18364" i="110" s="1"/>
  <c r="F18365" i="110" s="1"/>
  <c r="F18366" i="110" s="1"/>
  <c r="F18367" i="110" s="1"/>
  <c r="F18368" i="110" s="1"/>
  <c r="F18369" i="110" s="1"/>
  <c r="F18370" i="110" s="1"/>
  <c r="F18371" i="110" s="1"/>
  <c r="F18372" i="110" s="1"/>
  <c r="F18373" i="110" s="1"/>
  <c r="F18374" i="110" s="1"/>
  <c r="F18375" i="110" s="1"/>
  <c r="F18376" i="110" s="1"/>
  <c r="F18377" i="110" s="1"/>
  <c r="F18378" i="110" s="1"/>
  <c r="F18379" i="110" s="1"/>
  <c r="F18380" i="110" s="1"/>
  <c r="F18381" i="110" s="1"/>
  <c r="F18382" i="110" s="1"/>
  <c r="F18383" i="110" s="1"/>
  <c r="F18384" i="110" s="1"/>
  <c r="F18385" i="110" s="1"/>
  <c r="F18386" i="110" s="1"/>
  <c r="F18387" i="110" s="1"/>
  <c r="F18388" i="110" s="1"/>
  <c r="F18389" i="110" s="1"/>
  <c r="F18390" i="110" s="1"/>
  <c r="F18391" i="110" s="1"/>
  <c r="F18392" i="110" s="1"/>
  <c r="F18393" i="110" s="1"/>
  <c r="F18394" i="110" s="1"/>
  <c r="F18395" i="110" s="1"/>
  <c r="F18396" i="110" s="1"/>
  <c r="F18397" i="110" s="1"/>
  <c r="F18398" i="110" s="1"/>
  <c r="F18399" i="110" s="1"/>
  <c r="F18400" i="110" s="1"/>
  <c r="F18401" i="110" s="1"/>
  <c r="F18402" i="110" s="1"/>
  <c r="F18403" i="110" s="1"/>
  <c r="F18404" i="110" s="1"/>
  <c r="F18405" i="110" s="1"/>
  <c r="F18406" i="110" s="1"/>
  <c r="F18407" i="110" s="1"/>
  <c r="F18408" i="110" s="1"/>
  <c r="F18409" i="110" s="1"/>
  <c r="F18410" i="110" s="1"/>
  <c r="F18411" i="110" s="1"/>
  <c r="F18412" i="110" s="1"/>
  <c r="F18413" i="110" s="1"/>
  <c r="F18414" i="110" s="1"/>
  <c r="F18415" i="110" s="1"/>
  <c r="F18416" i="110" s="1"/>
  <c r="F18417" i="110" s="1"/>
  <c r="F18418" i="110" s="1"/>
  <c r="F18419" i="110" s="1"/>
  <c r="F18420" i="110" s="1"/>
  <c r="F18421" i="110" s="1"/>
  <c r="F18422" i="110" s="1"/>
  <c r="F18423" i="110" s="1"/>
  <c r="F18424" i="110" s="1"/>
  <c r="F18425" i="110" s="1"/>
  <c r="F18426" i="110" s="1"/>
  <c r="F18427" i="110" s="1"/>
  <c r="F18428" i="110" s="1"/>
  <c r="F18429" i="110" s="1"/>
  <c r="F18430" i="110" s="1"/>
  <c r="F18431" i="110" s="1"/>
  <c r="F18432" i="110" s="1"/>
  <c r="F18433" i="110" s="1"/>
  <c r="F18434" i="110" s="1"/>
  <c r="F18435" i="110" s="1"/>
  <c r="F18436" i="110" s="1"/>
  <c r="F18437" i="110" s="1"/>
  <c r="F18438" i="110" s="1"/>
  <c r="F18439" i="110" s="1"/>
  <c r="F18440" i="110" s="1"/>
  <c r="F18441" i="110" s="1"/>
  <c r="F18442" i="110" s="1"/>
  <c r="F18443" i="110" s="1"/>
  <c r="F18444" i="110" s="1"/>
  <c r="F18445" i="110" s="1"/>
  <c r="F18446" i="110" s="1"/>
  <c r="F18447" i="110" s="1"/>
  <c r="F18448" i="110" s="1"/>
  <c r="F18449" i="110" s="1"/>
  <c r="F18450" i="110" s="1"/>
  <c r="F18451" i="110" s="1"/>
  <c r="F18452" i="110" s="1"/>
  <c r="F18453" i="110" s="1"/>
  <c r="F18454" i="110" s="1"/>
  <c r="F18455" i="110" s="1"/>
  <c r="F18456" i="110" s="1"/>
  <c r="F18457" i="110" s="1"/>
  <c r="F18458" i="110" s="1"/>
  <c r="F18459" i="110" s="1"/>
  <c r="F18460" i="110" s="1"/>
  <c r="F18461" i="110" s="1"/>
  <c r="F18462" i="110" s="1"/>
  <c r="F18463" i="110" s="1"/>
  <c r="F18464" i="110" s="1"/>
  <c r="F18465" i="110" s="1"/>
  <c r="F18466" i="110" s="1"/>
  <c r="F18467" i="110" s="1"/>
  <c r="F18468" i="110" s="1"/>
  <c r="F18469" i="110" s="1"/>
  <c r="F18470" i="110" s="1"/>
  <c r="F18471" i="110" s="1"/>
  <c r="F18472" i="110" s="1"/>
  <c r="F18473" i="110" s="1"/>
  <c r="F18474" i="110" s="1"/>
  <c r="F18475" i="110" s="1"/>
  <c r="F18476" i="110" s="1"/>
  <c r="F18477" i="110" s="1"/>
  <c r="F18478" i="110" s="1"/>
  <c r="F18479" i="110" s="1"/>
  <c r="F18480" i="110" s="1"/>
  <c r="F18481" i="110" s="1"/>
  <c r="F18482" i="110" s="1"/>
  <c r="F18483" i="110" s="1"/>
  <c r="F18484" i="110" s="1"/>
  <c r="F18485" i="110" s="1"/>
  <c r="F18486" i="110" s="1"/>
  <c r="F18487" i="110" s="1"/>
  <c r="F18488" i="110" s="1"/>
  <c r="F18489" i="110" s="1"/>
  <c r="F18490" i="110" s="1"/>
  <c r="F18491" i="110" s="1"/>
  <c r="F18492" i="110" s="1"/>
  <c r="F18493" i="110" s="1"/>
  <c r="F18494" i="110" s="1"/>
  <c r="F18495" i="110" s="1"/>
  <c r="F18496" i="110" s="1"/>
  <c r="F18497" i="110" s="1"/>
  <c r="F18498" i="110" s="1"/>
  <c r="F18499" i="110" s="1"/>
  <c r="F18500" i="110" s="1"/>
  <c r="F18501" i="110" s="1"/>
  <c r="F18502" i="110" s="1"/>
  <c r="F18503" i="110" s="1"/>
  <c r="F18504" i="110" s="1"/>
  <c r="F18505" i="110" s="1"/>
  <c r="F18506" i="110" s="1"/>
  <c r="F18507" i="110" s="1"/>
  <c r="F18508" i="110" s="1"/>
  <c r="F18509" i="110" s="1"/>
  <c r="F18510" i="110" s="1"/>
  <c r="F18511" i="110" s="1"/>
  <c r="F18512" i="110" s="1"/>
  <c r="F18513" i="110" s="1"/>
  <c r="F18514" i="110" s="1"/>
  <c r="F18515" i="110" s="1"/>
  <c r="F18516" i="110" s="1"/>
  <c r="F18517" i="110" s="1"/>
  <c r="F18518" i="110" s="1"/>
  <c r="F18519" i="110" s="1"/>
  <c r="F18520" i="110" s="1"/>
  <c r="F18521" i="110" s="1"/>
  <c r="F18522" i="110" s="1"/>
  <c r="F18523" i="110" s="1"/>
  <c r="F18524" i="110" s="1"/>
  <c r="F18525" i="110" s="1"/>
  <c r="F18526" i="110" s="1"/>
  <c r="F18527" i="110" s="1"/>
  <c r="F18528" i="110" s="1"/>
  <c r="F18529" i="110" s="1"/>
  <c r="F18530" i="110" s="1"/>
  <c r="F18531" i="110" s="1"/>
  <c r="F18532" i="110" s="1"/>
  <c r="F18533" i="110" s="1"/>
  <c r="F18534" i="110" s="1"/>
  <c r="F18535" i="110" s="1"/>
  <c r="F18536" i="110" s="1"/>
  <c r="F18537" i="110" s="1"/>
  <c r="F18538" i="110" s="1"/>
  <c r="F18539" i="110" s="1"/>
  <c r="F18540" i="110" s="1"/>
  <c r="F18541" i="110" s="1"/>
  <c r="F18542" i="110" s="1"/>
  <c r="F18543" i="110" s="1"/>
  <c r="F18544" i="110" s="1"/>
  <c r="F18545" i="110" s="1"/>
  <c r="F18546" i="110" s="1"/>
  <c r="F18547" i="110" s="1"/>
  <c r="F18548" i="110" s="1"/>
  <c r="F18549" i="110" s="1"/>
  <c r="F18550" i="110" s="1"/>
  <c r="F18551" i="110" s="1"/>
  <c r="F18552" i="110" s="1"/>
  <c r="F18553" i="110" s="1"/>
  <c r="F18554" i="110" s="1"/>
  <c r="F18555" i="110" s="1"/>
  <c r="F18556" i="110" s="1"/>
  <c r="F18557" i="110" s="1"/>
  <c r="F18558" i="110" s="1"/>
  <c r="F18559" i="110" s="1"/>
  <c r="F18560" i="110" s="1"/>
  <c r="F18561" i="110" s="1"/>
  <c r="F18562" i="110" s="1"/>
  <c r="F18563" i="110" s="1"/>
  <c r="F18564" i="110" s="1"/>
  <c r="F18565" i="110" s="1"/>
  <c r="F18566" i="110" s="1"/>
  <c r="F18567" i="110" s="1"/>
  <c r="F18568" i="110" s="1"/>
  <c r="F18569" i="110" s="1"/>
  <c r="F18570" i="110" s="1"/>
  <c r="F18571" i="110" s="1"/>
  <c r="F18572" i="110" s="1"/>
  <c r="F18573" i="110" s="1"/>
  <c r="F18574" i="110" s="1"/>
  <c r="F18575" i="110" s="1"/>
  <c r="F18576" i="110" s="1"/>
  <c r="F18577" i="110" s="1"/>
  <c r="F18578" i="110" s="1"/>
  <c r="F18579" i="110" s="1"/>
  <c r="F18580" i="110" s="1"/>
  <c r="F18581" i="110" s="1"/>
  <c r="F18582" i="110" s="1"/>
  <c r="F18583" i="110" s="1"/>
  <c r="F18584" i="110" s="1"/>
  <c r="F18585" i="110" s="1"/>
  <c r="F18586" i="110" s="1"/>
  <c r="F18587" i="110" s="1"/>
  <c r="F18588" i="110" s="1"/>
  <c r="F18589" i="110" s="1"/>
  <c r="F18590" i="110" s="1"/>
  <c r="F18591" i="110" s="1"/>
  <c r="F18592" i="110" s="1"/>
  <c r="F18593" i="110" s="1"/>
  <c r="F18594" i="110" s="1"/>
  <c r="F18595" i="110" s="1"/>
  <c r="F18596" i="110" s="1"/>
  <c r="F18597" i="110" s="1"/>
  <c r="F18598" i="110" s="1"/>
  <c r="F18599" i="110" s="1"/>
  <c r="F18600" i="110" s="1"/>
  <c r="F18601" i="110" s="1"/>
  <c r="F18602" i="110" s="1"/>
  <c r="F18603" i="110" s="1"/>
  <c r="F18604" i="110" s="1"/>
  <c r="F18605" i="110" s="1"/>
  <c r="F18606" i="110" s="1"/>
  <c r="F18607" i="110" s="1"/>
  <c r="F18608" i="110" s="1"/>
  <c r="F18609" i="110" s="1"/>
  <c r="F18610" i="110" s="1"/>
  <c r="F18611" i="110" s="1"/>
  <c r="F18612" i="110" s="1"/>
  <c r="F18613" i="110" s="1"/>
  <c r="F18614" i="110" s="1"/>
  <c r="F18615" i="110" s="1"/>
  <c r="F18616" i="110" s="1"/>
  <c r="F18617" i="110" s="1"/>
  <c r="F18618" i="110" s="1"/>
  <c r="F18619" i="110" s="1"/>
  <c r="F18620" i="110" s="1"/>
  <c r="F18621" i="110" s="1"/>
  <c r="F18622" i="110" s="1"/>
  <c r="F18623" i="110" s="1"/>
  <c r="F18624" i="110" s="1"/>
  <c r="F18625" i="110" s="1"/>
  <c r="F18626" i="110" s="1"/>
  <c r="F18627" i="110" s="1"/>
  <c r="F18628" i="110" s="1"/>
  <c r="F18629" i="110" s="1"/>
  <c r="F18630" i="110" s="1"/>
  <c r="F18631" i="110" s="1"/>
  <c r="F18632" i="110" s="1"/>
  <c r="F18633" i="110" s="1"/>
  <c r="F18634" i="110" s="1"/>
  <c r="F18635" i="110" s="1"/>
  <c r="F18636" i="110" s="1"/>
  <c r="F18637" i="110" s="1"/>
  <c r="F18638" i="110" s="1"/>
  <c r="F18639" i="110" s="1"/>
  <c r="F18640" i="110" s="1"/>
  <c r="F18641" i="110" s="1"/>
  <c r="F18642" i="110" s="1"/>
  <c r="F18643" i="110" s="1"/>
  <c r="F18644" i="110" s="1"/>
  <c r="F18645" i="110" s="1"/>
  <c r="F18646" i="110" s="1"/>
  <c r="F18647" i="110" s="1"/>
  <c r="F18648" i="110" s="1"/>
  <c r="F18649" i="110" s="1"/>
  <c r="F18650" i="110" s="1"/>
  <c r="F18651" i="110" s="1"/>
  <c r="F18652" i="110" s="1"/>
  <c r="F18653" i="110" s="1"/>
  <c r="F18654" i="110" s="1"/>
  <c r="F18655" i="110" s="1"/>
  <c r="F18656" i="110" s="1"/>
  <c r="F18657" i="110" s="1"/>
  <c r="F18658" i="110" s="1"/>
  <c r="F18659" i="110" s="1"/>
  <c r="F18660" i="110" s="1"/>
  <c r="F18661" i="110" s="1"/>
  <c r="F18662" i="110" s="1"/>
  <c r="F18663" i="110" s="1"/>
  <c r="F18664" i="110" s="1"/>
  <c r="F18665" i="110" s="1"/>
  <c r="F18666" i="110" s="1"/>
  <c r="F18667" i="110" s="1"/>
  <c r="F18668" i="110" s="1"/>
  <c r="F18669" i="110" s="1"/>
  <c r="F18670" i="110" s="1"/>
  <c r="F18671" i="110" s="1"/>
  <c r="F18672" i="110" s="1"/>
  <c r="F18673" i="110" s="1"/>
  <c r="F18674" i="110" s="1"/>
  <c r="F18675" i="110" s="1"/>
  <c r="F18676" i="110" s="1"/>
  <c r="F18677" i="110" s="1"/>
  <c r="F18678" i="110" s="1"/>
  <c r="F18679" i="110" s="1"/>
  <c r="F18680" i="110" s="1"/>
  <c r="F18681" i="110" s="1"/>
  <c r="F18682" i="110" s="1"/>
  <c r="F18683" i="110" s="1"/>
  <c r="F18684" i="110" s="1"/>
  <c r="F18685" i="110" s="1"/>
  <c r="F18686" i="110" s="1"/>
  <c r="F18687" i="110" s="1"/>
  <c r="F18688" i="110" s="1"/>
  <c r="F18689" i="110" s="1"/>
  <c r="F18690" i="110" s="1"/>
  <c r="F18691" i="110" s="1"/>
  <c r="F18692" i="110" s="1"/>
  <c r="F18693" i="110" s="1"/>
  <c r="F18694" i="110" s="1"/>
  <c r="F18695" i="110" s="1"/>
  <c r="F18696" i="110" s="1"/>
  <c r="F18697" i="110" s="1"/>
  <c r="F18698" i="110" s="1"/>
  <c r="F18699" i="110" s="1"/>
  <c r="F18700" i="110" s="1"/>
  <c r="F18701" i="110" s="1"/>
  <c r="F18702" i="110" s="1"/>
  <c r="F18703" i="110" s="1"/>
  <c r="F18704" i="110" s="1"/>
  <c r="F18705" i="110" s="1"/>
  <c r="F18706" i="110" s="1"/>
  <c r="F18707" i="110" s="1"/>
  <c r="F18708" i="110" s="1"/>
  <c r="F18709" i="110" s="1"/>
  <c r="F18710" i="110" s="1"/>
  <c r="F18711" i="110" s="1"/>
  <c r="F18712" i="110" s="1"/>
  <c r="F18713" i="110" s="1"/>
  <c r="F18714" i="110" s="1"/>
  <c r="F18715" i="110" s="1"/>
  <c r="F18716" i="110" s="1"/>
  <c r="F18717" i="110" s="1"/>
  <c r="F18718" i="110" s="1"/>
  <c r="F18719" i="110" s="1"/>
  <c r="F18720" i="110" s="1"/>
  <c r="F18721" i="110" s="1"/>
  <c r="F18722" i="110" s="1"/>
  <c r="F18723" i="110" s="1"/>
  <c r="F18724" i="110" s="1"/>
  <c r="F18725" i="110" s="1"/>
  <c r="F18726" i="110" s="1"/>
  <c r="F18727" i="110" s="1"/>
  <c r="F18728" i="110" s="1"/>
  <c r="F18729" i="110" s="1"/>
  <c r="F18730" i="110" s="1"/>
  <c r="F18731" i="110" s="1"/>
  <c r="F18732" i="110" s="1"/>
  <c r="F18733" i="110" s="1"/>
  <c r="F18734" i="110" s="1"/>
  <c r="F18735" i="110" s="1"/>
  <c r="F18736" i="110" s="1"/>
  <c r="F18737" i="110" s="1"/>
  <c r="F18738" i="110" s="1"/>
  <c r="F18739" i="110" s="1"/>
  <c r="F18740" i="110" s="1"/>
  <c r="F18741" i="110" s="1"/>
  <c r="F18742" i="110" s="1"/>
  <c r="F18743" i="110" s="1"/>
  <c r="F18744" i="110" s="1"/>
  <c r="F18745" i="110" s="1"/>
  <c r="F18746" i="110" s="1"/>
  <c r="F18747" i="110" s="1"/>
  <c r="F18748" i="110" s="1"/>
  <c r="F18749" i="110" s="1"/>
  <c r="F18750" i="110" s="1"/>
  <c r="F18751" i="110" s="1"/>
  <c r="F18752" i="110" s="1"/>
  <c r="F18753" i="110" s="1"/>
  <c r="F18754" i="110" s="1"/>
  <c r="F18755" i="110" s="1"/>
  <c r="F18756" i="110" s="1"/>
  <c r="F18757" i="110" s="1"/>
  <c r="F18758" i="110" s="1"/>
  <c r="F18759" i="110" s="1"/>
  <c r="F18760" i="110" s="1"/>
  <c r="F18761" i="110" s="1"/>
  <c r="F18762" i="110" s="1"/>
  <c r="F18763" i="110" s="1"/>
  <c r="F18764" i="110" s="1"/>
  <c r="F18765" i="110" s="1"/>
  <c r="F18766" i="110" s="1"/>
  <c r="F18767" i="110" s="1"/>
  <c r="F18768" i="110" s="1"/>
  <c r="F18769" i="110" s="1"/>
  <c r="F18770" i="110" s="1"/>
  <c r="F18771" i="110" s="1"/>
  <c r="F18772" i="110" s="1"/>
  <c r="F18773" i="110" s="1"/>
  <c r="F18774" i="110" s="1"/>
  <c r="F18775" i="110" s="1"/>
  <c r="F18776" i="110" s="1"/>
  <c r="F18777" i="110" s="1"/>
  <c r="F18778" i="110" s="1"/>
  <c r="F18779" i="110" s="1"/>
  <c r="F18780" i="110" s="1"/>
  <c r="F18781" i="110" s="1"/>
  <c r="F18782" i="110" s="1"/>
  <c r="F18783" i="110" s="1"/>
  <c r="F18784" i="110" s="1"/>
  <c r="F18785" i="110" s="1"/>
  <c r="F18786" i="110" s="1"/>
  <c r="F18787" i="110" s="1"/>
  <c r="F18788" i="110" s="1"/>
  <c r="F18789" i="110" s="1"/>
  <c r="F18790" i="110" s="1"/>
  <c r="F18791" i="110" s="1"/>
  <c r="F18792" i="110" s="1"/>
  <c r="F18793" i="110" s="1"/>
  <c r="F18794" i="110" s="1"/>
  <c r="F18795" i="110" s="1"/>
  <c r="F18796" i="110" s="1"/>
  <c r="F18797" i="110" s="1"/>
  <c r="F18798" i="110" s="1"/>
  <c r="F18799" i="110" s="1"/>
  <c r="F18800" i="110" s="1"/>
  <c r="F18801" i="110" s="1"/>
  <c r="F18802" i="110" s="1"/>
  <c r="F18803" i="110" s="1"/>
  <c r="F18804" i="110" s="1"/>
  <c r="F18805" i="110" s="1"/>
  <c r="F18806" i="110" s="1"/>
  <c r="F18807" i="110" s="1"/>
  <c r="F18808" i="110" s="1"/>
  <c r="F18809" i="110" s="1"/>
  <c r="F18810" i="110" s="1"/>
  <c r="F18811" i="110" s="1"/>
  <c r="F18812" i="110" s="1"/>
  <c r="F18813" i="110" s="1"/>
  <c r="F18814" i="110" s="1"/>
  <c r="F18815" i="110" s="1"/>
  <c r="F18816" i="110" s="1"/>
  <c r="F18817" i="110" s="1"/>
  <c r="F18818" i="110" s="1"/>
  <c r="F18819" i="110" s="1"/>
  <c r="F18820" i="110" s="1"/>
  <c r="F18821" i="110" s="1"/>
  <c r="F18822" i="110" s="1"/>
  <c r="F18823" i="110" s="1"/>
  <c r="F18824" i="110" s="1"/>
  <c r="F18825" i="110" s="1"/>
  <c r="F18826" i="110" s="1"/>
  <c r="F18827" i="110" s="1"/>
  <c r="F18828" i="110" s="1"/>
  <c r="F18829" i="110" s="1"/>
  <c r="F18830" i="110" s="1"/>
  <c r="F18831" i="110" s="1"/>
  <c r="F18832" i="110" s="1"/>
  <c r="F18833" i="110" s="1"/>
  <c r="F18834" i="110" s="1"/>
  <c r="F18835" i="110" s="1"/>
  <c r="F18836" i="110" s="1"/>
  <c r="F18837" i="110" s="1"/>
  <c r="F18838" i="110" s="1"/>
  <c r="F18839" i="110" s="1"/>
  <c r="F18840" i="110" s="1"/>
  <c r="F18841" i="110" s="1"/>
  <c r="F18842" i="110" s="1"/>
  <c r="F18843" i="110" s="1"/>
  <c r="F18844" i="110" s="1"/>
  <c r="F18845" i="110" s="1"/>
  <c r="F18846" i="110" s="1"/>
  <c r="F18847" i="110" s="1"/>
  <c r="F18848" i="110" s="1"/>
  <c r="F18849" i="110" s="1"/>
  <c r="F18850" i="110" s="1"/>
  <c r="F18851" i="110" s="1"/>
  <c r="F18852" i="110" s="1"/>
  <c r="F18853" i="110" s="1"/>
  <c r="F18854" i="110" s="1"/>
  <c r="F18855" i="110" s="1"/>
  <c r="F18856" i="110" s="1"/>
  <c r="F18857" i="110" s="1"/>
  <c r="F18858" i="110" s="1"/>
  <c r="F18859" i="110" s="1"/>
  <c r="F18860" i="110" s="1"/>
  <c r="F18861" i="110" s="1"/>
  <c r="F18862" i="110" s="1"/>
  <c r="F18863" i="110" s="1"/>
  <c r="F18864" i="110" s="1"/>
  <c r="F18865" i="110" s="1"/>
  <c r="F18866" i="110" s="1"/>
  <c r="F18867" i="110" s="1"/>
  <c r="F18868" i="110" s="1"/>
  <c r="F18869" i="110" s="1"/>
  <c r="F18870" i="110" s="1"/>
  <c r="F18871" i="110" s="1"/>
  <c r="F18872" i="110" s="1"/>
  <c r="F18873" i="110" s="1"/>
  <c r="F18874" i="110" s="1"/>
  <c r="F18875" i="110" s="1"/>
  <c r="F18876" i="110" s="1"/>
  <c r="F18877" i="110" s="1"/>
  <c r="F18878" i="110" s="1"/>
  <c r="F18879" i="110" s="1"/>
  <c r="F18880" i="110" s="1"/>
  <c r="F18881" i="110" s="1"/>
  <c r="F18882" i="110" s="1"/>
  <c r="F18883" i="110" s="1"/>
  <c r="F18884" i="110" s="1"/>
  <c r="F18885" i="110" s="1"/>
  <c r="F18886" i="110" s="1"/>
  <c r="F18887" i="110" s="1"/>
  <c r="F18888" i="110" s="1"/>
  <c r="F18889" i="110" s="1"/>
  <c r="F18890" i="110" s="1"/>
  <c r="F18891" i="110" s="1"/>
  <c r="F18892" i="110" s="1"/>
  <c r="F18893" i="110" s="1"/>
  <c r="F18894" i="110" s="1"/>
  <c r="F18895" i="110" s="1"/>
  <c r="F18896" i="110" s="1"/>
  <c r="F18897" i="110" s="1"/>
  <c r="F18898" i="110" s="1"/>
  <c r="F18899" i="110" s="1"/>
  <c r="F18900" i="110" s="1"/>
  <c r="F18901" i="110" s="1"/>
  <c r="F18902" i="110" s="1"/>
  <c r="F18903" i="110" s="1"/>
  <c r="F18904" i="110" s="1"/>
  <c r="F18905" i="110" s="1"/>
  <c r="F18906" i="110" s="1"/>
  <c r="F18907" i="110" s="1"/>
  <c r="F18908" i="110" s="1"/>
  <c r="F18909" i="110" s="1"/>
  <c r="F18910" i="110" s="1"/>
  <c r="F18911" i="110" s="1"/>
  <c r="F18912" i="110" s="1"/>
  <c r="F18913" i="110" s="1"/>
  <c r="F18914" i="110" s="1"/>
  <c r="F18915" i="110" s="1"/>
  <c r="F18916" i="110" s="1"/>
  <c r="F18917" i="110" s="1"/>
  <c r="F18918" i="110" s="1"/>
  <c r="F18919" i="110" s="1"/>
  <c r="F18920" i="110" s="1"/>
  <c r="F18921" i="110" s="1"/>
  <c r="F18922" i="110" s="1"/>
  <c r="F18923" i="110" s="1"/>
  <c r="F18924" i="110" s="1"/>
  <c r="F18925" i="110" s="1"/>
  <c r="F18926" i="110" s="1"/>
  <c r="F18927" i="110" s="1"/>
  <c r="F18928" i="110" s="1"/>
  <c r="F18929" i="110" s="1"/>
  <c r="F18930" i="110" s="1"/>
  <c r="F18931" i="110" s="1"/>
  <c r="F18932" i="110" s="1"/>
  <c r="F18933" i="110" s="1"/>
  <c r="F18934" i="110" s="1"/>
  <c r="F18935" i="110" s="1"/>
  <c r="F18936" i="110" s="1"/>
  <c r="F18937" i="110" s="1"/>
  <c r="F18938" i="110" s="1"/>
  <c r="F18939" i="110" s="1"/>
  <c r="F18940" i="110" s="1"/>
  <c r="F18941" i="110" s="1"/>
  <c r="F18942" i="110" s="1"/>
  <c r="F18943" i="110" s="1"/>
  <c r="F18944" i="110" s="1"/>
  <c r="F18945" i="110" s="1"/>
  <c r="F18946" i="110" s="1"/>
  <c r="F18947" i="110" s="1"/>
  <c r="F18948" i="110" s="1"/>
  <c r="F18949" i="110" s="1"/>
  <c r="F18950" i="110" s="1"/>
  <c r="F18951" i="110" s="1"/>
  <c r="F18952" i="110" s="1"/>
  <c r="F18953" i="110" s="1"/>
  <c r="F18954" i="110" s="1"/>
  <c r="F18955" i="110" s="1"/>
  <c r="F18956" i="110" s="1"/>
  <c r="F18957" i="110" s="1"/>
  <c r="F18958" i="110" s="1"/>
  <c r="F18959" i="110" s="1"/>
  <c r="F18960" i="110" s="1"/>
  <c r="F18961" i="110" s="1"/>
  <c r="F18962" i="110" s="1"/>
  <c r="F18963" i="110" s="1"/>
  <c r="F18964" i="110" s="1"/>
  <c r="F18965" i="110" s="1"/>
  <c r="F18966" i="110" s="1"/>
  <c r="F18967" i="110" s="1"/>
  <c r="F18968" i="110" s="1"/>
  <c r="F18969" i="110" s="1"/>
  <c r="F18970" i="110" s="1"/>
  <c r="F18971" i="110" s="1"/>
  <c r="F18972" i="110" s="1"/>
  <c r="F18973" i="110" s="1"/>
  <c r="F18974" i="110" s="1"/>
  <c r="F18975" i="110" s="1"/>
  <c r="F18976" i="110" s="1"/>
  <c r="F18977" i="110" s="1"/>
  <c r="F18978" i="110" s="1"/>
  <c r="F18979" i="110" s="1"/>
  <c r="F18980" i="110" s="1"/>
  <c r="F18981" i="110" s="1"/>
  <c r="F18982" i="110" s="1"/>
  <c r="F18983" i="110" s="1"/>
  <c r="F18984" i="110" s="1"/>
  <c r="F18985" i="110" s="1"/>
  <c r="F18986" i="110" s="1"/>
  <c r="F18987" i="110" s="1"/>
  <c r="F18988" i="110" s="1"/>
  <c r="F18989" i="110" s="1"/>
  <c r="F18990" i="110" s="1"/>
  <c r="F18991" i="110" s="1"/>
  <c r="F18992" i="110" s="1"/>
  <c r="F18993" i="110" s="1"/>
  <c r="F18994" i="110" s="1"/>
  <c r="F18995" i="110" s="1"/>
  <c r="F18996" i="110" s="1"/>
  <c r="F18997" i="110" s="1"/>
  <c r="F18998" i="110" s="1"/>
  <c r="F18999" i="110" s="1"/>
  <c r="F19000" i="110" s="1"/>
  <c r="F19001" i="110" s="1"/>
  <c r="F19002" i="110" s="1"/>
  <c r="F19003" i="110" s="1"/>
  <c r="F19004" i="110" s="1"/>
  <c r="F19005" i="110" s="1"/>
  <c r="F19006" i="110" s="1"/>
  <c r="F19007" i="110" s="1"/>
  <c r="F19008" i="110" s="1"/>
  <c r="F19009" i="110" s="1"/>
  <c r="F19010" i="110" s="1"/>
  <c r="F19011" i="110" s="1"/>
  <c r="F19012" i="110" s="1"/>
  <c r="F19013" i="110" s="1"/>
  <c r="F19014" i="110" s="1"/>
  <c r="F19015" i="110" s="1"/>
  <c r="F19016" i="110" s="1"/>
  <c r="F19017" i="110" s="1"/>
  <c r="F19018" i="110" s="1"/>
  <c r="F19019" i="110" s="1"/>
  <c r="F19020" i="110" s="1"/>
  <c r="F19021" i="110" s="1"/>
  <c r="F19022" i="110" s="1"/>
  <c r="F19023" i="110" s="1"/>
  <c r="F19024" i="110" s="1"/>
  <c r="F19025" i="110" s="1"/>
  <c r="F19026" i="110" s="1"/>
  <c r="F19027" i="110" s="1"/>
  <c r="F19028" i="110" s="1"/>
  <c r="F19029" i="110" s="1"/>
  <c r="F19030" i="110" s="1"/>
  <c r="F19031" i="110" s="1"/>
  <c r="F19032" i="110" s="1"/>
  <c r="F19033" i="110" s="1"/>
  <c r="F19034" i="110" s="1"/>
  <c r="F19035" i="110" s="1"/>
  <c r="F19036" i="110" s="1"/>
  <c r="F19037" i="110" s="1"/>
  <c r="F19038" i="110" s="1"/>
  <c r="F19039" i="110" s="1"/>
  <c r="F19040" i="110" s="1"/>
  <c r="F19041" i="110" s="1"/>
  <c r="F19042" i="110" s="1"/>
  <c r="F19043" i="110" s="1"/>
  <c r="F19044" i="110" s="1"/>
  <c r="F19045" i="110" s="1"/>
  <c r="F19046" i="110" s="1"/>
  <c r="F19047" i="110" s="1"/>
  <c r="F19048" i="110" s="1"/>
  <c r="F19049" i="110" s="1"/>
  <c r="F19050" i="110" s="1"/>
  <c r="F19051" i="110" s="1"/>
  <c r="F19052" i="110" s="1"/>
  <c r="F19053" i="110" s="1"/>
  <c r="F19054" i="110" s="1"/>
  <c r="F19055" i="110" s="1"/>
  <c r="F19056" i="110" s="1"/>
  <c r="F19057" i="110" s="1"/>
  <c r="F19058" i="110" s="1"/>
  <c r="F19059" i="110" s="1"/>
  <c r="F19060" i="110" s="1"/>
  <c r="F19061" i="110" s="1"/>
  <c r="F19062" i="110" s="1"/>
  <c r="F19063" i="110" s="1"/>
  <c r="F19064" i="110" s="1"/>
  <c r="F19065" i="110" s="1"/>
  <c r="F19066" i="110" s="1"/>
  <c r="F19067" i="110" s="1"/>
  <c r="F19068" i="110" s="1"/>
  <c r="F19069" i="110" s="1"/>
  <c r="F19070" i="110" s="1"/>
  <c r="F19071" i="110" s="1"/>
  <c r="F19072" i="110" s="1"/>
  <c r="F19073" i="110" s="1"/>
  <c r="F19074" i="110" s="1"/>
  <c r="F19075" i="110" s="1"/>
  <c r="F19076" i="110" s="1"/>
  <c r="F19077" i="110" s="1"/>
  <c r="F19078" i="110" s="1"/>
  <c r="F19079" i="110" s="1"/>
  <c r="F19080" i="110" s="1"/>
  <c r="F19081" i="110" s="1"/>
  <c r="F19082" i="110" s="1"/>
  <c r="F19083" i="110" s="1"/>
  <c r="F19084" i="110" s="1"/>
  <c r="F19085" i="110" s="1"/>
  <c r="F19086" i="110" s="1"/>
  <c r="F19087" i="110" s="1"/>
  <c r="F19088" i="110" s="1"/>
  <c r="F19089" i="110" s="1"/>
  <c r="F19090" i="110" s="1"/>
  <c r="F19091" i="110" s="1"/>
  <c r="F19092" i="110" s="1"/>
  <c r="F19093" i="110" s="1"/>
  <c r="F19094" i="110" s="1"/>
  <c r="F19095" i="110" s="1"/>
  <c r="F19096" i="110" s="1"/>
  <c r="F19097" i="110" s="1"/>
  <c r="F19098" i="110" s="1"/>
  <c r="F19099" i="110" s="1"/>
  <c r="F19100" i="110" s="1"/>
  <c r="F19101" i="110" s="1"/>
  <c r="F19102" i="110" s="1"/>
  <c r="F19103" i="110" s="1"/>
  <c r="F19104" i="110" s="1"/>
  <c r="F19105" i="110" s="1"/>
  <c r="F19106" i="110" s="1"/>
  <c r="F19107" i="110" s="1"/>
  <c r="F19108" i="110" s="1"/>
  <c r="F19109" i="110" s="1"/>
  <c r="F19110" i="110" s="1"/>
  <c r="F19111" i="110" s="1"/>
  <c r="F19112" i="110" s="1"/>
  <c r="F19113" i="110" s="1"/>
  <c r="F19114" i="110" s="1"/>
  <c r="F19115" i="110" s="1"/>
  <c r="F19116" i="110" s="1"/>
  <c r="F19117" i="110" s="1"/>
  <c r="F19118" i="110" s="1"/>
  <c r="F19119" i="110" s="1"/>
  <c r="F19120" i="110" s="1"/>
  <c r="F19121" i="110" s="1"/>
  <c r="F19122" i="110" s="1"/>
  <c r="F19123" i="110" s="1"/>
  <c r="F19124" i="110" s="1"/>
  <c r="F19125" i="110" s="1"/>
  <c r="F19126" i="110" s="1"/>
  <c r="F19127" i="110" s="1"/>
  <c r="F19128" i="110" s="1"/>
  <c r="F19129" i="110" s="1"/>
  <c r="F19130" i="110" s="1"/>
  <c r="F19131" i="110" s="1"/>
  <c r="F19132" i="110" s="1"/>
  <c r="F19133" i="110" s="1"/>
  <c r="F19134" i="110" s="1"/>
  <c r="F19135" i="110" s="1"/>
  <c r="F19136" i="110" s="1"/>
  <c r="F19137" i="110" s="1"/>
  <c r="F19138" i="110" s="1"/>
  <c r="F19139" i="110" s="1"/>
  <c r="F19140" i="110" s="1"/>
  <c r="F19141" i="110" s="1"/>
  <c r="F19142" i="110" s="1"/>
  <c r="F19143" i="110" s="1"/>
  <c r="F19144" i="110" s="1"/>
  <c r="F19145" i="110" s="1"/>
  <c r="F19146" i="110" s="1"/>
  <c r="F19147" i="110" s="1"/>
  <c r="F19148" i="110" s="1"/>
  <c r="F19149" i="110" s="1"/>
  <c r="F19150" i="110" s="1"/>
  <c r="F19151" i="110" s="1"/>
  <c r="F19152" i="110" s="1"/>
  <c r="F19153" i="110" s="1"/>
  <c r="F19154" i="110" s="1"/>
  <c r="F19155" i="110" s="1"/>
  <c r="F19156" i="110" s="1"/>
  <c r="F19157" i="110" s="1"/>
  <c r="F19158" i="110" s="1"/>
  <c r="F19159" i="110" s="1"/>
  <c r="F19160" i="110" s="1"/>
  <c r="F19161" i="110" s="1"/>
  <c r="F19162" i="110" s="1"/>
  <c r="F19163" i="110" s="1"/>
  <c r="F19164" i="110" s="1"/>
  <c r="F19165" i="110" s="1"/>
  <c r="F19166" i="110" s="1"/>
  <c r="F19167" i="110" s="1"/>
  <c r="F19168" i="110" s="1"/>
  <c r="F19169" i="110" s="1"/>
  <c r="F19170" i="110" s="1"/>
  <c r="F19171" i="110" s="1"/>
  <c r="F19172" i="110" s="1"/>
  <c r="F19173" i="110" s="1"/>
  <c r="F19174" i="110" s="1"/>
  <c r="F19175" i="110" s="1"/>
  <c r="F19176" i="110" s="1"/>
  <c r="F19177" i="110" s="1"/>
  <c r="F19178" i="110" s="1"/>
  <c r="F19179" i="110" s="1"/>
  <c r="F19180" i="110" s="1"/>
  <c r="F19181" i="110" s="1"/>
  <c r="F19182" i="110" s="1"/>
  <c r="F19183" i="110" s="1"/>
  <c r="F19184" i="110" s="1"/>
  <c r="F19185" i="110" s="1"/>
  <c r="F19186" i="110" s="1"/>
  <c r="F19187" i="110" s="1"/>
  <c r="F19188" i="110" s="1"/>
  <c r="F19189" i="110" s="1"/>
  <c r="F19190" i="110" s="1"/>
  <c r="F19191" i="110" s="1"/>
  <c r="F19192" i="110" s="1"/>
  <c r="F19193" i="110" s="1"/>
  <c r="F19194" i="110" s="1"/>
  <c r="F19195" i="110" s="1"/>
  <c r="F19196" i="110" s="1"/>
  <c r="F19197" i="110" s="1"/>
  <c r="F19198" i="110" s="1"/>
  <c r="F19199" i="110" s="1"/>
  <c r="F19200" i="110" s="1"/>
  <c r="F19201" i="110" s="1"/>
  <c r="F19202" i="110" s="1"/>
  <c r="F19203" i="110" s="1"/>
  <c r="F19204" i="110" s="1"/>
  <c r="F19205" i="110" s="1"/>
  <c r="F19206" i="110" s="1"/>
  <c r="F19207" i="110" s="1"/>
  <c r="F19208" i="110" s="1"/>
  <c r="F19209" i="110" s="1"/>
  <c r="F19210" i="110" s="1"/>
  <c r="F19211" i="110" s="1"/>
  <c r="F19212" i="110" s="1"/>
  <c r="F19213" i="110" s="1"/>
  <c r="F19214" i="110" s="1"/>
  <c r="F19215" i="110" s="1"/>
  <c r="F19216" i="110" s="1"/>
  <c r="F19217" i="110" s="1"/>
  <c r="F19218" i="110" s="1"/>
  <c r="F19219" i="110" s="1"/>
  <c r="F19220" i="110" s="1"/>
  <c r="F19221" i="110" s="1"/>
  <c r="F19222" i="110" s="1"/>
  <c r="F19223" i="110" s="1"/>
  <c r="F19224" i="110" s="1"/>
  <c r="F19225" i="110" s="1"/>
  <c r="F19226" i="110" s="1"/>
  <c r="F19227" i="110" s="1"/>
  <c r="F19228" i="110" s="1"/>
  <c r="F19229" i="110" s="1"/>
  <c r="F19230" i="110" s="1"/>
  <c r="F19231" i="110" s="1"/>
  <c r="F19232" i="110" s="1"/>
  <c r="F19233" i="110" s="1"/>
  <c r="F19234" i="110" s="1"/>
  <c r="F19235" i="110" s="1"/>
  <c r="F19236" i="110" s="1"/>
  <c r="F19237" i="110" s="1"/>
  <c r="F19238" i="110" s="1"/>
  <c r="F19239" i="110" s="1"/>
  <c r="F19240" i="110" s="1"/>
  <c r="F19241" i="110" s="1"/>
  <c r="F19242" i="110" s="1"/>
  <c r="F19243" i="110" s="1"/>
  <c r="F19244" i="110" s="1"/>
  <c r="F19245" i="110" s="1"/>
  <c r="F19246" i="110" s="1"/>
  <c r="F19247" i="110" s="1"/>
  <c r="F19248" i="110" s="1"/>
  <c r="F19249" i="110" s="1"/>
  <c r="F19250" i="110" s="1"/>
  <c r="F19251" i="110" s="1"/>
  <c r="F19252" i="110" s="1"/>
  <c r="F19253" i="110" s="1"/>
  <c r="F19254" i="110" s="1"/>
  <c r="F19255" i="110" s="1"/>
  <c r="F19256" i="110" s="1"/>
  <c r="F19257" i="110" s="1"/>
  <c r="F19258" i="110" s="1"/>
  <c r="F19259" i="110" s="1"/>
  <c r="F19260" i="110" s="1"/>
  <c r="F19261" i="110" s="1"/>
  <c r="F19262" i="110" s="1"/>
  <c r="F19263" i="110" s="1"/>
  <c r="F19264" i="110" s="1"/>
  <c r="F19265" i="110" s="1"/>
  <c r="F19266" i="110" s="1"/>
  <c r="F19267" i="110" s="1"/>
  <c r="F19268" i="110" s="1"/>
  <c r="F19269" i="110" s="1"/>
  <c r="F19270" i="110" s="1"/>
  <c r="F19271" i="110" s="1"/>
  <c r="F19272" i="110" s="1"/>
  <c r="F19273" i="110" s="1"/>
  <c r="F19274" i="110" s="1"/>
  <c r="F19275" i="110" s="1"/>
  <c r="F19276" i="110" s="1"/>
  <c r="F19277" i="110" s="1"/>
  <c r="F19278" i="110" s="1"/>
  <c r="F19279" i="110" s="1"/>
  <c r="F19280" i="110" s="1"/>
  <c r="F19281" i="110" s="1"/>
  <c r="F19282" i="110" s="1"/>
  <c r="F19283" i="110" s="1"/>
  <c r="F19284" i="110" s="1"/>
  <c r="F19285" i="110" s="1"/>
  <c r="F19286" i="110" s="1"/>
  <c r="F19287" i="110" s="1"/>
  <c r="F19288" i="110" s="1"/>
  <c r="F19289" i="110" s="1"/>
  <c r="F19290" i="110" s="1"/>
  <c r="F19291" i="110" s="1"/>
  <c r="F19292" i="110" s="1"/>
  <c r="F19293" i="110" s="1"/>
  <c r="F19294" i="110" s="1"/>
  <c r="F19295" i="110" s="1"/>
  <c r="F19296" i="110" s="1"/>
  <c r="F19297" i="110" s="1"/>
  <c r="F19298" i="110" s="1"/>
  <c r="F19299" i="110" s="1"/>
  <c r="F19300" i="110" s="1"/>
  <c r="F19301" i="110" s="1"/>
  <c r="F19302" i="110" s="1"/>
  <c r="F19303" i="110" s="1"/>
  <c r="F19304" i="110" s="1"/>
  <c r="F19305" i="110" s="1"/>
  <c r="F19306" i="110" s="1"/>
  <c r="F19307" i="110" s="1"/>
  <c r="F19308" i="110" s="1"/>
  <c r="F19309" i="110" s="1"/>
  <c r="F19310" i="110" s="1"/>
  <c r="F19311" i="110" s="1"/>
  <c r="F19312" i="110" s="1"/>
  <c r="F19313" i="110" s="1"/>
  <c r="F19314" i="110" s="1"/>
  <c r="F19315" i="110" s="1"/>
  <c r="F19316" i="110" s="1"/>
  <c r="F19317" i="110" s="1"/>
  <c r="F19318" i="110" s="1"/>
  <c r="F19319" i="110" s="1"/>
  <c r="F19320" i="110" s="1"/>
  <c r="F19321" i="110" s="1"/>
  <c r="F19322" i="110" s="1"/>
  <c r="F19323" i="110" s="1"/>
  <c r="F19324" i="110" s="1"/>
  <c r="F19325" i="110" s="1"/>
  <c r="F19326" i="110" s="1"/>
  <c r="F19327" i="110" s="1"/>
  <c r="F19328" i="110" s="1"/>
  <c r="F19329" i="110" s="1"/>
  <c r="F19330" i="110" s="1"/>
  <c r="F19331" i="110" s="1"/>
  <c r="F19332" i="110" s="1"/>
  <c r="F19333" i="110" s="1"/>
  <c r="F19334" i="110" s="1"/>
  <c r="F19335" i="110" s="1"/>
  <c r="F19336" i="110" s="1"/>
  <c r="F19337" i="110" s="1"/>
  <c r="F19338" i="110" s="1"/>
  <c r="F19339" i="110" s="1"/>
  <c r="F19340" i="110" s="1"/>
  <c r="F19341" i="110" s="1"/>
  <c r="F19342" i="110" s="1"/>
  <c r="F19343" i="110" s="1"/>
  <c r="F19344" i="110" s="1"/>
  <c r="F19345" i="110" s="1"/>
  <c r="F19346" i="110" s="1"/>
  <c r="F19347" i="110" s="1"/>
  <c r="F19348" i="110" s="1"/>
  <c r="F19349" i="110" s="1"/>
  <c r="F19350" i="110" s="1"/>
  <c r="F19351" i="110" s="1"/>
  <c r="F19352" i="110" s="1"/>
  <c r="F19353" i="110" s="1"/>
  <c r="F19354" i="110" s="1"/>
  <c r="F19355" i="110" s="1"/>
  <c r="F19356" i="110" s="1"/>
  <c r="F19357" i="110" s="1"/>
  <c r="F19358" i="110" s="1"/>
  <c r="F19359" i="110" s="1"/>
  <c r="F19360" i="110" s="1"/>
  <c r="F19361" i="110" s="1"/>
  <c r="F19362" i="110" s="1"/>
  <c r="F19363" i="110" s="1"/>
  <c r="F19364" i="110" s="1"/>
  <c r="F19365" i="110" s="1"/>
  <c r="F19366" i="110" s="1"/>
  <c r="F19367" i="110" s="1"/>
  <c r="F19368" i="110" s="1"/>
  <c r="F19369" i="110" s="1"/>
  <c r="F19370" i="110" s="1"/>
  <c r="F19371" i="110" s="1"/>
  <c r="F19372" i="110" s="1"/>
  <c r="F19373" i="110" s="1"/>
  <c r="F19374" i="110" s="1"/>
  <c r="F19375" i="110" s="1"/>
  <c r="F19376" i="110" s="1"/>
  <c r="F19377" i="110" s="1"/>
  <c r="F19378" i="110" s="1"/>
  <c r="F19379" i="110" s="1"/>
  <c r="F19380" i="110" s="1"/>
  <c r="F19381" i="110" s="1"/>
  <c r="F19382" i="110" s="1"/>
  <c r="F19383" i="110" s="1"/>
  <c r="F19384" i="110" s="1"/>
  <c r="F19385" i="110" s="1"/>
  <c r="F19386" i="110" s="1"/>
  <c r="F19387" i="110" s="1"/>
  <c r="F19388" i="110" s="1"/>
  <c r="F19389" i="110" s="1"/>
  <c r="F19390" i="110" s="1"/>
  <c r="F19391" i="110" s="1"/>
  <c r="F19392" i="110" s="1"/>
  <c r="F19393" i="110" s="1"/>
  <c r="F19394" i="110" s="1"/>
  <c r="F19395" i="110" s="1"/>
  <c r="F19396" i="110" s="1"/>
  <c r="F19397" i="110" s="1"/>
  <c r="F19398" i="110" s="1"/>
  <c r="F19399" i="110" s="1"/>
  <c r="F19400" i="110" s="1"/>
  <c r="F19401" i="110" s="1"/>
  <c r="F19402" i="110" s="1"/>
  <c r="F19403" i="110" s="1"/>
  <c r="F19404" i="110" s="1"/>
  <c r="F19405" i="110" s="1"/>
  <c r="F19406" i="110" s="1"/>
  <c r="F19407" i="110" s="1"/>
  <c r="F19408" i="110" s="1"/>
  <c r="F19409" i="110" s="1"/>
  <c r="F19410" i="110" s="1"/>
  <c r="F19411" i="110" s="1"/>
  <c r="F19412" i="110" s="1"/>
  <c r="F19413" i="110" s="1"/>
  <c r="F19414" i="110" s="1"/>
  <c r="F19415" i="110" s="1"/>
  <c r="F19416" i="110" s="1"/>
  <c r="F19417" i="110" s="1"/>
  <c r="F19418" i="110" s="1"/>
  <c r="F19419" i="110" s="1"/>
  <c r="F19420" i="110" s="1"/>
  <c r="F19421" i="110" s="1"/>
  <c r="F19422" i="110" s="1"/>
  <c r="F19423" i="110" s="1"/>
  <c r="F19424" i="110" s="1"/>
  <c r="F19425" i="110" s="1"/>
  <c r="F19426" i="110" s="1"/>
  <c r="F19427" i="110" s="1"/>
  <c r="F19428" i="110" s="1"/>
  <c r="F19429" i="110" s="1"/>
  <c r="F19430" i="110" s="1"/>
  <c r="F19431" i="110" s="1"/>
  <c r="F19432" i="110" s="1"/>
  <c r="F19433" i="110" s="1"/>
  <c r="F19434" i="110" s="1"/>
  <c r="F19435" i="110" s="1"/>
  <c r="F19436" i="110" s="1"/>
  <c r="F19437" i="110" s="1"/>
  <c r="F19438" i="110" s="1"/>
  <c r="F19439" i="110" s="1"/>
  <c r="F19440" i="110" s="1"/>
  <c r="F19441" i="110" s="1"/>
  <c r="F19442" i="110" s="1"/>
  <c r="F19443" i="110" s="1"/>
  <c r="F19444" i="110" s="1"/>
  <c r="F19445" i="110" s="1"/>
  <c r="F19446" i="110" s="1"/>
  <c r="F19447" i="110" s="1"/>
  <c r="F19448" i="110" s="1"/>
  <c r="F19449" i="110" s="1"/>
  <c r="F19450" i="110" s="1"/>
  <c r="F19451" i="110" s="1"/>
  <c r="F19452" i="110" s="1"/>
  <c r="F19453" i="110" s="1"/>
  <c r="F19454" i="110" s="1"/>
  <c r="F19455" i="110" s="1"/>
  <c r="F19456" i="110" s="1"/>
  <c r="F19457" i="110" s="1"/>
  <c r="F19458" i="110" s="1"/>
  <c r="F19459" i="110" s="1"/>
  <c r="F19460" i="110" s="1"/>
  <c r="F19461" i="110" s="1"/>
  <c r="F19462" i="110" s="1"/>
  <c r="F19463" i="110" s="1"/>
  <c r="F19464" i="110" s="1"/>
  <c r="F19465" i="110" s="1"/>
  <c r="F19466" i="110" s="1"/>
  <c r="F19467" i="110" s="1"/>
  <c r="F19468" i="110" s="1"/>
  <c r="F19469" i="110" s="1"/>
  <c r="F19470" i="110" s="1"/>
  <c r="F19471" i="110" s="1"/>
  <c r="F19472" i="110" s="1"/>
  <c r="F19473" i="110" s="1"/>
  <c r="F19474" i="110" s="1"/>
  <c r="F19475" i="110" s="1"/>
  <c r="F19476" i="110" s="1"/>
  <c r="F19477" i="110" s="1"/>
  <c r="F19478" i="110" s="1"/>
  <c r="F19479" i="110" s="1"/>
  <c r="F19480" i="110" s="1"/>
  <c r="F19481" i="110" s="1"/>
  <c r="F19482" i="110" s="1"/>
  <c r="F19483" i="110" s="1"/>
  <c r="F19484" i="110" s="1"/>
  <c r="F19485" i="110" s="1"/>
  <c r="F19486" i="110" s="1"/>
  <c r="F19487" i="110" s="1"/>
  <c r="F19488" i="110" s="1"/>
  <c r="F19489" i="110" s="1"/>
  <c r="F19490" i="110" s="1"/>
  <c r="F19491" i="110" s="1"/>
  <c r="F19492" i="110" s="1"/>
  <c r="F19493" i="110" s="1"/>
  <c r="F19494" i="110" s="1"/>
  <c r="F19495" i="110" s="1"/>
  <c r="F19496" i="110" s="1"/>
  <c r="F19497" i="110" s="1"/>
  <c r="F19498" i="110" s="1"/>
  <c r="F19499" i="110" s="1"/>
  <c r="F19500" i="110" s="1"/>
  <c r="F19501" i="110" s="1"/>
  <c r="F19502" i="110" s="1"/>
  <c r="F19503" i="110" s="1"/>
  <c r="F19504" i="110" s="1"/>
  <c r="F19505" i="110" s="1"/>
  <c r="F19506" i="110" s="1"/>
  <c r="F19507" i="110" s="1"/>
  <c r="F19508" i="110" s="1"/>
  <c r="F19509" i="110" s="1"/>
  <c r="F19510" i="110" s="1"/>
  <c r="F19511" i="110" s="1"/>
  <c r="F19512" i="110" s="1"/>
  <c r="F19513" i="110" s="1"/>
  <c r="F19514" i="110" s="1"/>
  <c r="F19515" i="110" s="1"/>
  <c r="F19516" i="110" s="1"/>
  <c r="F19517" i="110" s="1"/>
  <c r="F19518" i="110" s="1"/>
  <c r="F19519" i="110" s="1"/>
  <c r="F19520" i="110" s="1"/>
  <c r="F19521" i="110" s="1"/>
  <c r="F19522" i="110" s="1"/>
  <c r="F19523" i="110" s="1"/>
  <c r="F19524" i="110" s="1"/>
  <c r="F19525" i="110" s="1"/>
  <c r="F19526" i="110" s="1"/>
  <c r="F19527" i="110" s="1"/>
  <c r="F19528" i="110" s="1"/>
  <c r="F19529" i="110" s="1"/>
  <c r="F19530" i="110" s="1"/>
  <c r="F19531" i="110" s="1"/>
  <c r="F19532" i="110" s="1"/>
  <c r="F19533" i="110" s="1"/>
  <c r="F19534" i="110" s="1"/>
  <c r="F19535" i="110" s="1"/>
  <c r="F19536" i="110" s="1"/>
  <c r="F19537" i="110" s="1"/>
  <c r="F19538" i="110" s="1"/>
  <c r="F19539" i="110" s="1"/>
  <c r="F19540" i="110" s="1"/>
  <c r="F19541" i="110" s="1"/>
  <c r="F19542" i="110" s="1"/>
  <c r="F19543" i="110" s="1"/>
  <c r="F19544" i="110" s="1"/>
  <c r="F19545" i="110" s="1"/>
  <c r="F19546" i="110" s="1"/>
  <c r="F19547" i="110" s="1"/>
  <c r="F19548" i="110" s="1"/>
  <c r="F19549" i="110" s="1"/>
  <c r="F19550" i="110" s="1"/>
  <c r="F19551" i="110" s="1"/>
  <c r="F19552" i="110" s="1"/>
  <c r="F19553" i="110" s="1"/>
  <c r="F19554" i="110" s="1"/>
  <c r="F19555" i="110" s="1"/>
  <c r="F19556" i="110" s="1"/>
  <c r="F19557" i="110" s="1"/>
  <c r="F19558" i="110" s="1"/>
  <c r="F19559" i="110" s="1"/>
  <c r="F19560" i="110" s="1"/>
  <c r="F19561" i="110" s="1"/>
  <c r="F19562" i="110" s="1"/>
  <c r="F19563" i="110" s="1"/>
  <c r="F19564" i="110" s="1"/>
  <c r="F19565" i="110" s="1"/>
  <c r="F19566" i="110" s="1"/>
  <c r="F19567" i="110" s="1"/>
  <c r="F19568" i="110" s="1"/>
  <c r="F19569" i="110" s="1"/>
  <c r="F19570" i="110" s="1"/>
  <c r="F19571" i="110" s="1"/>
  <c r="F19572" i="110" s="1"/>
  <c r="F19573" i="110" s="1"/>
  <c r="F19574" i="110" s="1"/>
  <c r="F19575" i="110" s="1"/>
  <c r="F19576" i="110" s="1"/>
  <c r="F19577" i="110" s="1"/>
  <c r="F19578" i="110" s="1"/>
  <c r="F19579" i="110" s="1"/>
  <c r="F19580" i="110" s="1"/>
  <c r="F19581" i="110" s="1"/>
  <c r="F19582" i="110" s="1"/>
  <c r="F19583" i="110" s="1"/>
  <c r="F19584" i="110" s="1"/>
  <c r="F19585" i="110" s="1"/>
  <c r="F19586" i="110" s="1"/>
  <c r="F19587" i="110" s="1"/>
  <c r="F19588" i="110" s="1"/>
  <c r="F19589" i="110" s="1"/>
  <c r="F19590" i="110" s="1"/>
  <c r="F19591" i="110" s="1"/>
  <c r="F19592" i="110" s="1"/>
  <c r="F19593" i="110" s="1"/>
  <c r="F19594" i="110" s="1"/>
  <c r="F19595" i="110" s="1"/>
  <c r="F19596" i="110" s="1"/>
  <c r="F19597" i="110" s="1"/>
  <c r="F19598" i="110" s="1"/>
  <c r="F19599" i="110" s="1"/>
  <c r="F19600" i="110" s="1"/>
  <c r="F19601" i="110" s="1"/>
  <c r="F19602" i="110" s="1"/>
  <c r="F19603" i="110" s="1"/>
  <c r="F19604" i="110" s="1"/>
  <c r="F19605" i="110" s="1"/>
  <c r="F19606" i="110" s="1"/>
  <c r="F19607" i="110" s="1"/>
  <c r="F19608" i="110" s="1"/>
  <c r="F19609" i="110" s="1"/>
  <c r="F19610" i="110" s="1"/>
  <c r="F19611" i="110" s="1"/>
  <c r="F19612" i="110" s="1"/>
  <c r="F19613" i="110" s="1"/>
  <c r="F19614" i="110" s="1"/>
  <c r="F19615" i="110" s="1"/>
  <c r="F19616" i="110" s="1"/>
  <c r="F19617" i="110" s="1"/>
  <c r="F19618" i="110" s="1"/>
  <c r="F19619" i="110" s="1"/>
  <c r="F19620" i="110" s="1"/>
  <c r="F19621" i="110" s="1"/>
  <c r="F19622" i="110" s="1"/>
  <c r="F19623" i="110" s="1"/>
  <c r="F19624" i="110" s="1"/>
  <c r="F19625" i="110" s="1"/>
  <c r="F19626" i="110" s="1"/>
  <c r="F19627" i="110" s="1"/>
  <c r="F19628" i="110" s="1"/>
  <c r="F19629" i="110" s="1"/>
  <c r="F19630" i="110" s="1"/>
  <c r="F19631" i="110" s="1"/>
  <c r="F19632" i="110" s="1"/>
  <c r="F19633" i="110" s="1"/>
  <c r="F19634" i="110" s="1"/>
  <c r="F19635" i="110" s="1"/>
  <c r="F19636" i="110" s="1"/>
  <c r="F19637" i="110" s="1"/>
  <c r="F19638" i="110" s="1"/>
  <c r="F19639" i="110" s="1"/>
  <c r="F19640" i="110" s="1"/>
  <c r="F19641" i="110" s="1"/>
  <c r="F19642" i="110" s="1"/>
  <c r="F19643" i="110" s="1"/>
  <c r="F19644" i="110" s="1"/>
  <c r="F19645" i="110" s="1"/>
  <c r="F19646" i="110" s="1"/>
  <c r="F19647" i="110" s="1"/>
  <c r="F19648" i="110" s="1"/>
  <c r="F19649" i="110" s="1"/>
  <c r="F19650" i="110" s="1"/>
  <c r="F19651" i="110" s="1"/>
  <c r="F19652" i="110" s="1"/>
  <c r="F19653" i="110" s="1"/>
  <c r="F19654" i="110" s="1"/>
  <c r="F19655" i="110" s="1"/>
  <c r="F19656" i="110" s="1"/>
  <c r="F19657" i="110" s="1"/>
  <c r="F19658" i="110" s="1"/>
  <c r="F19659" i="110" s="1"/>
  <c r="F19660" i="110" s="1"/>
  <c r="F19661" i="110" s="1"/>
  <c r="F19662" i="110" s="1"/>
  <c r="F19663" i="110" s="1"/>
  <c r="F19664" i="110" s="1"/>
  <c r="F19665" i="110" s="1"/>
  <c r="F19666" i="110" s="1"/>
  <c r="F19667" i="110" s="1"/>
  <c r="F19668" i="110" s="1"/>
  <c r="F19669" i="110" s="1"/>
  <c r="F19670" i="110" s="1"/>
  <c r="F19671" i="110" s="1"/>
  <c r="F19672" i="110" s="1"/>
  <c r="F19673" i="110" s="1"/>
  <c r="F19674" i="110" s="1"/>
  <c r="F19675" i="110" s="1"/>
  <c r="F19676" i="110" s="1"/>
  <c r="F19677" i="110" s="1"/>
  <c r="F19678" i="110" s="1"/>
  <c r="F19679" i="110" s="1"/>
  <c r="F19680" i="110" s="1"/>
  <c r="F19681" i="110" s="1"/>
  <c r="F19682" i="110" s="1"/>
  <c r="F19683" i="110" s="1"/>
  <c r="F19684" i="110" s="1"/>
  <c r="F19685" i="110" s="1"/>
  <c r="F19686" i="110" s="1"/>
  <c r="F19687" i="110" s="1"/>
  <c r="F19688" i="110" s="1"/>
  <c r="F19689" i="110" s="1"/>
  <c r="F19690" i="110" s="1"/>
  <c r="F19691" i="110" s="1"/>
  <c r="F19692" i="110" s="1"/>
  <c r="F19693" i="110" s="1"/>
  <c r="F19694" i="110" s="1"/>
  <c r="F19695" i="110" s="1"/>
  <c r="F19696" i="110" s="1"/>
  <c r="F19697" i="110" s="1"/>
  <c r="F19698" i="110" s="1"/>
  <c r="F19699" i="110" s="1"/>
  <c r="F19700" i="110" s="1"/>
  <c r="F19701" i="110" s="1"/>
  <c r="F19702" i="110" s="1"/>
  <c r="F19703" i="110" s="1"/>
  <c r="F19704" i="110" s="1"/>
  <c r="F19705" i="110" s="1"/>
  <c r="F19706" i="110" s="1"/>
  <c r="F19707" i="110" s="1"/>
  <c r="F19708" i="110" s="1"/>
  <c r="F19709" i="110" s="1"/>
  <c r="F19710" i="110" s="1"/>
  <c r="F19711" i="110" s="1"/>
  <c r="F19712" i="110" s="1"/>
  <c r="F19713" i="110" s="1"/>
  <c r="F19714" i="110" s="1"/>
  <c r="F19715" i="110" s="1"/>
  <c r="F19716" i="110" s="1"/>
  <c r="F19717" i="110" s="1"/>
  <c r="F19718" i="110" s="1"/>
  <c r="F19719" i="110" s="1"/>
  <c r="F19720" i="110" s="1"/>
  <c r="F19721" i="110" s="1"/>
  <c r="F19722" i="110" s="1"/>
  <c r="F19723" i="110" s="1"/>
  <c r="F19724" i="110" s="1"/>
  <c r="F19725" i="110" s="1"/>
  <c r="F19726" i="110" s="1"/>
  <c r="F19727" i="110" s="1"/>
  <c r="F19728" i="110" s="1"/>
  <c r="F19729" i="110" s="1"/>
  <c r="F19730" i="110" s="1"/>
  <c r="F19731" i="110" s="1"/>
  <c r="F19732" i="110" s="1"/>
  <c r="F19733" i="110" s="1"/>
  <c r="F19734" i="110" s="1"/>
  <c r="F19735" i="110" s="1"/>
  <c r="F19736" i="110" s="1"/>
  <c r="F19737" i="110" s="1"/>
  <c r="F19738" i="110" s="1"/>
  <c r="F19739" i="110" s="1"/>
  <c r="F19740" i="110" s="1"/>
  <c r="F19741" i="110" s="1"/>
  <c r="F19742" i="110" s="1"/>
  <c r="F19743" i="110" s="1"/>
  <c r="F19744" i="110" s="1"/>
  <c r="F19745" i="110" s="1"/>
  <c r="F19746" i="110" s="1"/>
  <c r="F19747" i="110" s="1"/>
  <c r="F19748" i="110" s="1"/>
  <c r="F19749" i="110" s="1"/>
  <c r="F19750" i="110" s="1"/>
  <c r="F19751" i="110" s="1"/>
  <c r="F19752" i="110" s="1"/>
  <c r="F19753" i="110" s="1"/>
  <c r="F19754" i="110" s="1"/>
  <c r="F19755" i="110" s="1"/>
  <c r="F19756" i="110" s="1"/>
  <c r="F19757" i="110" s="1"/>
  <c r="F19758" i="110" s="1"/>
  <c r="F19759" i="110" s="1"/>
  <c r="F19760" i="110" s="1"/>
  <c r="F19761" i="110" s="1"/>
  <c r="F19762" i="110" s="1"/>
  <c r="F19763" i="110" s="1"/>
  <c r="F19764" i="110" s="1"/>
  <c r="F19765" i="110" s="1"/>
  <c r="F19766" i="110" s="1"/>
  <c r="F19767" i="110" s="1"/>
  <c r="F19768" i="110" s="1"/>
  <c r="F19769" i="110" s="1"/>
  <c r="F19770" i="110" s="1"/>
  <c r="F19771" i="110" s="1"/>
  <c r="F19772" i="110" s="1"/>
  <c r="F19773" i="110" s="1"/>
  <c r="F19774" i="110" s="1"/>
  <c r="F19775" i="110" s="1"/>
  <c r="F19776" i="110" s="1"/>
  <c r="F19777" i="110" s="1"/>
  <c r="F19778" i="110" s="1"/>
  <c r="F19779" i="110" s="1"/>
  <c r="F19780" i="110" s="1"/>
  <c r="F19781" i="110" s="1"/>
  <c r="F19782" i="110" s="1"/>
  <c r="F19783" i="110" s="1"/>
  <c r="F19784" i="110" s="1"/>
  <c r="F19785" i="110" s="1"/>
  <c r="F19786" i="110" s="1"/>
  <c r="F19787" i="110" s="1"/>
  <c r="F19788" i="110" s="1"/>
  <c r="F19789" i="110" s="1"/>
  <c r="F19790" i="110" s="1"/>
  <c r="F19791" i="110" s="1"/>
  <c r="F19792" i="110" s="1"/>
  <c r="F19793" i="110" s="1"/>
  <c r="F19794" i="110" s="1"/>
  <c r="F19795" i="110" s="1"/>
  <c r="F19796" i="110" s="1"/>
  <c r="F19797" i="110" s="1"/>
  <c r="F19798" i="110" s="1"/>
  <c r="F19799" i="110" s="1"/>
  <c r="F19800" i="110" s="1"/>
  <c r="F19801" i="110" s="1"/>
  <c r="F19802" i="110" s="1"/>
  <c r="F19803" i="110" s="1"/>
  <c r="F19804" i="110" s="1"/>
  <c r="F19805" i="110" s="1"/>
  <c r="F19806" i="110" s="1"/>
  <c r="F19807" i="110" s="1"/>
  <c r="F19808" i="110" s="1"/>
  <c r="F19809" i="110" s="1"/>
  <c r="F19810" i="110" s="1"/>
  <c r="F19811" i="110" s="1"/>
  <c r="F19812" i="110" s="1"/>
  <c r="F19813" i="110" s="1"/>
  <c r="F19814" i="110" s="1"/>
  <c r="F19815" i="110" s="1"/>
  <c r="F19816" i="110" s="1"/>
  <c r="F19817" i="110" s="1"/>
  <c r="F19818" i="110" s="1"/>
  <c r="F19819" i="110" s="1"/>
  <c r="F19820" i="110" s="1"/>
  <c r="F19821" i="110" s="1"/>
  <c r="F19822" i="110" s="1"/>
  <c r="F19823" i="110" s="1"/>
  <c r="F19824" i="110" s="1"/>
  <c r="F19825" i="110" s="1"/>
  <c r="F19826" i="110" s="1"/>
  <c r="F19827" i="110" s="1"/>
  <c r="F19828" i="110" s="1"/>
  <c r="F19829" i="110" s="1"/>
  <c r="F19830" i="110" s="1"/>
  <c r="F19831" i="110" s="1"/>
  <c r="F19832" i="110" s="1"/>
  <c r="F19833" i="110" s="1"/>
  <c r="F19834" i="110" s="1"/>
  <c r="F19835" i="110" s="1"/>
  <c r="F19836" i="110" s="1"/>
  <c r="F19837" i="110" s="1"/>
  <c r="F19838" i="110" s="1"/>
  <c r="F19839" i="110" s="1"/>
  <c r="F19840" i="110" s="1"/>
  <c r="F19841" i="110" s="1"/>
  <c r="F19842" i="110" s="1"/>
  <c r="F19843" i="110" s="1"/>
  <c r="F19844" i="110" s="1"/>
  <c r="F19845" i="110" s="1"/>
  <c r="F19846" i="110" s="1"/>
  <c r="F19847" i="110" s="1"/>
  <c r="F19848" i="110" s="1"/>
  <c r="F19849" i="110" s="1"/>
  <c r="F19850" i="110" s="1"/>
  <c r="F19851" i="110" s="1"/>
  <c r="F19852" i="110" s="1"/>
  <c r="F19853" i="110" s="1"/>
  <c r="F19854" i="110" s="1"/>
  <c r="F19855" i="110" s="1"/>
  <c r="F19856" i="110" s="1"/>
  <c r="F19857" i="110" s="1"/>
  <c r="F19858" i="110" s="1"/>
  <c r="F19859" i="110" s="1"/>
  <c r="F19860" i="110" s="1"/>
  <c r="F19861" i="110" s="1"/>
  <c r="F19862" i="110" s="1"/>
  <c r="F19863" i="110" s="1"/>
  <c r="F19864" i="110" s="1"/>
  <c r="F19865" i="110" s="1"/>
  <c r="F19866" i="110" s="1"/>
  <c r="F19867" i="110" s="1"/>
  <c r="F19868" i="110" s="1"/>
  <c r="F19869" i="110" s="1"/>
  <c r="F19870" i="110" s="1"/>
  <c r="F19871" i="110" s="1"/>
  <c r="F19872" i="110" s="1"/>
  <c r="F19873" i="110" s="1"/>
  <c r="F19874" i="110" s="1"/>
  <c r="F19875" i="110" s="1"/>
  <c r="F19876" i="110" s="1"/>
  <c r="F19877" i="110" s="1"/>
  <c r="F19878" i="110" s="1"/>
  <c r="F19879" i="110" s="1"/>
  <c r="F19880" i="110" s="1"/>
  <c r="F19881" i="110" s="1"/>
  <c r="F19882" i="110" s="1"/>
  <c r="F19883" i="110" s="1"/>
  <c r="F19884" i="110" s="1"/>
  <c r="F19885" i="110" s="1"/>
  <c r="F19886" i="110" s="1"/>
  <c r="F19887" i="110" s="1"/>
  <c r="F19888" i="110" s="1"/>
  <c r="F19889" i="110" s="1"/>
  <c r="F19890" i="110" s="1"/>
  <c r="F19891" i="110" s="1"/>
  <c r="F19892" i="110" s="1"/>
  <c r="F19893" i="110" s="1"/>
  <c r="F19894" i="110" s="1"/>
  <c r="F19895" i="110" s="1"/>
  <c r="F19896" i="110" s="1"/>
  <c r="F19897" i="110" s="1"/>
  <c r="F19898" i="110" s="1"/>
  <c r="F19899" i="110" s="1"/>
  <c r="F19900" i="110" s="1"/>
  <c r="F19901" i="110" s="1"/>
  <c r="F19902" i="110" s="1"/>
  <c r="F19903" i="110" s="1"/>
  <c r="F19904" i="110" s="1"/>
  <c r="F19905" i="110" s="1"/>
  <c r="F19906" i="110" s="1"/>
  <c r="F19907" i="110" s="1"/>
  <c r="F19908" i="110" s="1"/>
  <c r="F19909" i="110" s="1"/>
  <c r="F19910" i="110" s="1"/>
  <c r="F19911" i="110" s="1"/>
  <c r="F19912" i="110" s="1"/>
  <c r="F19913" i="110" s="1"/>
  <c r="F19914" i="110" s="1"/>
  <c r="F19915" i="110" s="1"/>
  <c r="F19916" i="110" s="1"/>
  <c r="F19917" i="110" s="1"/>
  <c r="F19918" i="110" s="1"/>
  <c r="F19919" i="110" s="1"/>
  <c r="F19920" i="110" s="1"/>
  <c r="F19921" i="110" s="1"/>
  <c r="F19922" i="110" s="1"/>
  <c r="F19923" i="110" s="1"/>
  <c r="F19924" i="110" s="1"/>
  <c r="F19925" i="110" s="1"/>
  <c r="F19926" i="110" s="1"/>
  <c r="F19927" i="110" s="1"/>
  <c r="F19928" i="110" s="1"/>
  <c r="F19929" i="110" s="1"/>
  <c r="F19930" i="110" s="1"/>
  <c r="F19931" i="110" s="1"/>
  <c r="F19932" i="110" s="1"/>
  <c r="F19933" i="110" s="1"/>
  <c r="F19934" i="110" s="1"/>
  <c r="F19935" i="110" s="1"/>
  <c r="F19936" i="110" s="1"/>
  <c r="F19937" i="110" s="1"/>
  <c r="F19938" i="110" s="1"/>
  <c r="F19939" i="110" s="1"/>
  <c r="F19940" i="110" s="1"/>
  <c r="F19941" i="110" s="1"/>
  <c r="F19942" i="110" s="1"/>
  <c r="F19943" i="110" s="1"/>
  <c r="F19944" i="110" s="1"/>
  <c r="F19945" i="110" s="1"/>
  <c r="F19946" i="110" s="1"/>
  <c r="F19947" i="110" s="1"/>
  <c r="F19948" i="110" s="1"/>
  <c r="F19949" i="110" s="1"/>
  <c r="F19950" i="110" s="1"/>
  <c r="F19951" i="110" s="1"/>
  <c r="F19952" i="110" s="1"/>
  <c r="F19953" i="110" s="1"/>
  <c r="F19954" i="110" s="1"/>
  <c r="F19955" i="110" s="1"/>
  <c r="F19956" i="110" s="1"/>
  <c r="F19957" i="110" s="1"/>
  <c r="F19958" i="110" s="1"/>
  <c r="F19959" i="110" s="1"/>
  <c r="F19960" i="110" s="1"/>
  <c r="F19961" i="110" s="1"/>
  <c r="F19962" i="110" s="1"/>
  <c r="F19963" i="110" s="1"/>
  <c r="F19964" i="110" s="1"/>
  <c r="F19965" i="110" s="1"/>
  <c r="F19966" i="110" s="1"/>
  <c r="F19967" i="110" s="1"/>
  <c r="F19968" i="110" s="1"/>
  <c r="F19969" i="110" s="1"/>
  <c r="F19970" i="110" s="1"/>
  <c r="F19971" i="110" s="1"/>
  <c r="F19972" i="110" s="1"/>
  <c r="F19973" i="110" s="1"/>
  <c r="F19974" i="110" s="1"/>
  <c r="F19975" i="110" s="1"/>
  <c r="F19976" i="110" s="1"/>
  <c r="F19977" i="110" s="1"/>
  <c r="F19978" i="110" s="1"/>
  <c r="F19979" i="110" s="1"/>
  <c r="F19980" i="110" s="1"/>
  <c r="F19981" i="110" s="1"/>
  <c r="F19982" i="110" s="1"/>
  <c r="F19983" i="110" s="1"/>
  <c r="F19984" i="110" s="1"/>
  <c r="F19985" i="110" s="1"/>
  <c r="F19986" i="110" s="1"/>
  <c r="F19987" i="110" s="1"/>
  <c r="F19988" i="110" s="1"/>
  <c r="F19989" i="110" s="1"/>
  <c r="F19990" i="110" s="1"/>
  <c r="F19991" i="110" s="1"/>
  <c r="F19992" i="110" s="1"/>
  <c r="F19993" i="110" s="1"/>
  <c r="F19994" i="110" s="1"/>
  <c r="F19995" i="110" s="1"/>
  <c r="F19996" i="110" s="1"/>
  <c r="F19997" i="110" s="1"/>
  <c r="F19998" i="110" s="1"/>
  <c r="F19999" i="110" s="1"/>
  <c r="F20000" i="110" s="1"/>
  <c r="F20001" i="110" s="1"/>
  <c r="F20002" i="110" s="1"/>
  <c r="F20003" i="110" s="1"/>
  <c r="F20004" i="110" s="1"/>
  <c r="F20005" i="110" s="1"/>
  <c r="F20006" i="110" s="1"/>
  <c r="F20007" i="110" s="1"/>
  <c r="F20008" i="110" s="1"/>
  <c r="F20009" i="110" s="1"/>
  <c r="F20010" i="110" s="1"/>
  <c r="F20011" i="110" s="1"/>
  <c r="F20012" i="110" s="1"/>
  <c r="F20013" i="110" s="1"/>
  <c r="F20014" i="110" s="1"/>
  <c r="F20015" i="110" s="1"/>
  <c r="F20016" i="110" s="1"/>
  <c r="F20017" i="110" s="1"/>
  <c r="F20018" i="110" s="1"/>
  <c r="F20019" i="110" s="1"/>
  <c r="F20020" i="110" s="1"/>
  <c r="F20021" i="110" s="1"/>
  <c r="F20022" i="110" s="1"/>
  <c r="F20023" i="110" s="1"/>
  <c r="F20024" i="110" s="1"/>
  <c r="F20025" i="110" s="1"/>
  <c r="F20026" i="110" s="1"/>
  <c r="F20027" i="110" s="1"/>
  <c r="F20028" i="110" s="1"/>
  <c r="F20029" i="110" s="1"/>
  <c r="F20030" i="110" s="1"/>
  <c r="F20031" i="110" s="1"/>
  <c r="F20032" i="110" s="1"/>
  <c r="F20033" i="110" s="1"/>
  <c r="F20034" i="110" s="1"/>
  <c r="F20035" i="110" s="1"/>
  <c r="F20036" i="110" s="1"/>
  <c r="F20037" i="110" s="1"/>
  <c r="F20038" i="110" s="1"/>
  <c r="F20039" i="110" s="1"/>
  <c r="F20040" i="110" s="1"/>
  <c r="F20041" i="110" s="1"/>
  <c r="F20042" i="110" s="1"/>
  <c r="F20043" i="110" s="1"/>
  <c r="F20044" i="110" s="1"/>
  <c r="F20045" i="110" s="1"/>
  <c r="F20046" i="110" s="1"/>
  <c r="F20047" i="110" s="1"/>
  <c r="F20048" i="110" s="1"/>
  <c r="F20049" i="110" s="1"/>
  <c r="F20050" i="110" s="1"/>
  <c r="F20051" i="110" s="1"/>
  <c r="F20052" i="110" s="1"/>
  <c r="F20053" i="110" s="1"/>
  <c r="F20054" i="110" s="1"/>
  <c r="F20055" i="110" s="1"/>
  <c r="F20056" i="110" s="1"/>
  <c r="F20057" i="110" s="1"/>
  <c r="F20058" i="110" s="1"/>
  <c r="F20059" i="110" s="1"/>
  <c r="F20060" i="110" s="1"/>
  <c r="F20061" i="110" s="1"/>
  <c r="F20062" i="110" s="1"/>
  <c r="F20063" i="110" s="1"/>
  <c r="F20064" i="110" s="1"/>
  <c r="F20065" i="110" s="1"/>
  <c r="F20066" i="110" s="1"/>
  <c r="F20067" i="110" s="1"/>
  <c r="F20068" i="110" s="1"/>
  <c r="F20069" i="110" s="1"/>
  <c r="F20070" i="110" s="1"/>
  <c r="F20071" i="110" s="1"/>
  <c r="F20072" i="110" s="1"/>
  <c r="F20073" i="110" s="1"/>
  <c r="F20074" i="110" s="1"/>
  <c r="F20075" i="110" s="1"/>
  <c r="F20076" i="110" s="1"/>
  <c r="F20077" i="110" s="1"/>
  <c r="F20078" i="110" s="1"/>
  <c r="F20079" i="110" s="1"/>
  <c r="F20080" i="110" s="1"/>
  <c r="F20081" i="110" s="1"/>
  <c r="F20082" i="110" s="1"/>
  <c r="F20083" i="110" s="1"/>
  <c r="F20084" i="110" s="1"/>
  <c r="F20085" i="110" s="1"/>
  <c r="F20086" i="110" s="1"/>
  <c r="F20087" i="110" s="1"/>
  <c r="F20088" i="110" s="1"/>
  <c r="F20089" i="110" s="1"/>
  <c r="F20090" i="110" s="1"/>
  <c r="F20091" i="110" s="1"/>
  <c r="F20092" i="110" s="1"/>
  <c r="F20093" i="110" s="1"/>
  <c r="F20094" i="110" s="1"/>
  <c r="F20095" i="110" s="1"/>
  <c r="F20096" i="110" s="1"/>
  <c r="F20097" i="110" s="1"/>
  <c r="F20098" i="110" s="1"/>
  <c r="F20099" i="110" s="1"/>
  <c r="F20100" i="110" s="1"/>
  <c r="F20101" i="110" s="1"/>
  <c r="F20102" i="110" s="1"/>
  <c r="F20103" i="110" s="1"/>
  <c r="F20104" i="110" s="1"/>
  <c r="F20105" i="110" s="1"/>
  <c r="F20106" i="110" s="1"/>
  <c r="F20107" i="110" s="1"/>
  <c r="F20108" i="110" s="1"/>
  <c r="F20109" i="110" s="1"/>
  <c r="F20110" i="110" s="1"/>
  <c r="F20111" i="110" s="1"/>
  <c r="F20112" i="110" s="1"/>
  <c r="F20113" i="110" s="1"/>
  <c r="F20114" i="110" s="1"/>
  <c r="F20115" i="110" s="1"/>
  <c r="F20116" i="110" s="1"/>
  <c r="F20117" i="110" s="1"/>
  <c r="F20118" i="110" s="1"/>
  <c r="F20119" i="110" s="1"/>
  <c r="F20120" i="110" s="1"/>
  <c r="F20121" i="110" s="1"/>
  <c r="F20122" i="110" s="1"/>
  <c r="F20123" i="110" s="1"/>
  <c r="F20124" i="110" s="1"/>
  <c r="F20125" i="110" s="1"/>
  <c r="F20126" i="110" s="1"/>
  <c r="F20127" i="110" s="1"/>
  <c r="F20128" i="110" s="1"/>
  <c r="F20129" i="110" s="1"/>
  <c r="F20130" i="110" s="1"/>
  <c r="F20131" i="110" s="1"/>
  <c r="F20132" i="110" s="1"/>
  <c r="F20133" i="110" s="1"/>
  <c r="F20134" i="110" s="1"/>
  <c r="F20135" i="110" s="1"/>
  <c r="F20136" i="110" s="1"/>
  <c r="F20137" i="110" s="1"/>
  <c r="F20138" i="110" s="1"/>
  <c r="F20139" i="110" s="1"/>
  <c r="F20140" i="110" s="1"/>
  <c r="F20141" i="110" s="1"/>
  <c r="F20142" i="110" s="1"/>
  <c r="F20143" i="110" s="1"/>
  <c r="F20144" i="110" s="1"/>
  <c r="F20145" i="110" s="1"/>
  <c r="F20146" i="110" s="1"/>
  <c r="F20147" i="110" s="1"/>
  <c r="F20148" i="110" s="1"/>
  <c r="F20149" i="110" s="1"/>
  <c r="F20150" i="110" s="1"/>
  <c r="F20151" i="110" s="1"/>
  <c r="F20152" i="110" s="1"/>
  <c r="F20153" i="110" s="1"/>
  <c r="F20154" i="110" s="1"/>
  <c r="F20155" i="110" s="1"/>
  <c r="F20156" i="110" s="1"/>
  <c r="F20157" i="110" s="1"/>
  <c r="F20158" i="110" s="1"/>
  <c r="F20159" i="110" s="1"/>
  <c r="F20160" i="110" s="1"/>
  <c r="F20161" i="110" s="1"/>
  <c r="F20162" i="110" s="1"/>
  <c r="F20163" i="110" s="1"/>
  <c r="F20164" i="110" s="1"/>
  <c r="F20165" i="110" s="1"/>
  <c r="F20166" i="110" s="1"/>
  <c r="F20167" i="110" s="1"/>
  <c r="F20168" i="110" s="1"/>
  <c r="F20169" i="110" s="1"/>
  <c r="F20170" i="110" s="1"/>
  <c r="F20171" i="110" s="1"/>
  <c r="F20172" i="110" s="1"/>
  <c r="F20173" i="110" s="1"/>
  <c r="F20174" i="110" s="1"/>
  <c r="F20175" i="110" s="1"/>
  <c r="F20176" i="110" s="1"/>
  <c r="F20177" i="110" s="1"/>
  <c r="F20178" i="110" s="1"/>
  <c r="F20179" i="110" s="1"/>
  <c r="F20180" i="110" s="1"/>
  <c r="F20181" i="110" s="1"/>
  <c r="F20182" i="110" s="1"/>
  <c r="F20183" i="110" s="1"/>
  <c r="F20184" i="110" s="1"/>
  <c r="F20185" i="110" s="1"/>
  <c r="F20186" i="110" s="1"/>
  <c r="F20187" i="110" s="1"/>
  <c r="F20188" i="110" s="1"/>
  <c r="F20189" i="110" s="1"/>
  <c r="F20190" i="110" s="1"/>
  <c r="F20191" i="110" s="1"/>
  <c r="F20192" i="110" s="1"/>
  <c r="F20193" i="110" s="1"/>
  <c r="F20194" i="110" s="1"/>
  <c r="F20195" i="110" s="1"/>
  <c r="F20196" i="110" s="1"/>
  <c r="F20197" i="110" s="1"/>
  <c r="F20198" i="110" s="1"/>
  <c r="F20199" i="110" s="1"/>
  <c r="F20200" i="110" s="1"/>
  <c r="F20201" i="110" s="1"/>
  <c r="F20202" i="110" s="1"/>
  <c r="F20203" i="110" s="1"/>
  <c r="F20204" i="110" s="1"/>
  <c r="F20205" i="110" s="1"/>
  <c r="F20206" i="110" s="1"/>
  <c r="F20207" i="110" s="1"/>
  <c r="F20208" i="110" s="1"/>
  <c r="F20209" i="110" s="1"/>
  <c r="F20210" i="110" s="1"/>
  <c r="F20211" i="110" s="1"/>
  <c r="F20212" i="110" s="1"/>
  <c r="F20213" i="110" s="1"/>
  <c r="F20214" i="110" s="1"/>
  <c r="F20215" i="110" s="1"/>
  <c r="F20216" i="110" s="1"/>
  <c r="F20217" i="110" s="1"/>
  <c r="F20218" i="110" s="1"/>
  <c r="F20219" i="110" s="1"/>
  <c r="F20220" i="110" s="1"/>
  <c r="F20221" i="110" s="1"/>
  <c r="F20222" i="110" s="1"/>
  <c r="F20223" i="110" s="1"/>
  <c r="F20224" i="110" s="1"/>
  <c r="F20225" i="110" s="1"/>
  <c r="F20226" i="110" s="1"/>
  <c r="F20227" i="110" s="1"/>
  <c r="F20228" i="110" s="1"/>
  <c r="F20229" i="110" s="1"/>
  <c r="F20230" i="110" s="1"/>
  <c r="F20231" i="110" s="1"/>
  <c r="F20232" i="110" s="1"/>
  <c r="F20233" i="110" s="1"/>
  <c r="F20234" i="110" s="1"/>
  <c r="F20235" i="110" s="1"/>
  <c r="F20236" i="110" s="1"/>
  <c r="F20237" i="110" s="1"/>
  <c r="F20238" i="110" s="1"/>
  <c r="F20239" i="110" s="1"/>
  <c r="F20240" i="110" s="1"/>
  <c r="F20241" i="110" s="1"/>
  <c r="F20242" i="110" s="1"/>
  <c r="F20243" i="110" s="1"/>
  <c r="F20244" i="110" s="1"/>
  <c r="F20245" i="110" s="1"/>
  <c r="F20246" i="110" s="1"/>
  <c r="F20247" i="110" s="1"/>
  <c r="F20248" i="110" s="1"/>
  <c r="F20249" i="110" s="1"/>
  <c r="F20250" i="110" s="1"/>
  <c r="F20251" i="110" s="1"/>
  <c r="F20252" i="110" s="1"/>
  <c r="F20253" i="110" s="1"/>
  <c r="F20254" i="110" s="1"/>
  <c r="F20255" i="110" s="1"/>
  <c r="F20256" i="110" s="1"/>
  <c r="F20257" i="110" s="1"/>
  <c r="F20258" i="110" s="1"/>
  <c r="F20259" i="110" s="1"/>
  <c r="F20260" i="110" s="1"/>
  <c r="F20261" i="110" s="1"/>
  <c r="F20262" i="110" s="1"/>
  <c r="F20263" i="110" s="1"/>
  <c r="F20264" i="110" s="1"/>
  <c r="F20265" i="110" s="1"/>
  <c r="F20266" i="110" s="1"/>
  <c r="F20267" i="110" s="1"/>
  <c r="F20268" i="110" s="1"/>
  <c r="F20269" i="110" s="1"/>
  <c r="F20270" i="110" s="1"/>
  <c r="F20271" i="110" s="1"/>
  <c r="F20272" i="110" s="1"/>
  <c r="F20273" i="110" s="1"/>
  <c r="F20274" i="110" s="1"/>
  <c r="F20275" i="110" s="1"/>
  <c r="F20276" i="110" s="1"/>
  <c r="F20277" i="110" s="1"/>
  <c r="F20278" i="110" s="1"/>
  <c r="F20279" i="110" s="1"/>
  <c r="F20280" i="110" s="1"/>
  <c r="F20281" i="110" s="1"/>
  <c r="F20282" i="110" s="1"/>
  <c r="F20283" i="110" s="1"/>
  <c r="F20284" i="110" s="1"/>
  <c r="F20285" i="110" s="1"/>
  <c r="F20286" i="110" s="1"/>
  <c r="F20287" i="110" s="1"/>
  <c r="F20288" i="110" s="1"/>
  <c r="F20289" i="110" s="1"/>
  <c r="F20290" i="110" s="1"/>
  <c r="F20291" i="110" s="1"/>
  <c r="F20292" i="110" s="1"/>
  <c r="F20293" i="110" s="1"/>
  <c r="F20294" i="110" s="1"/>
  <c r="F20295" i="110" s="1"/>
  <c r="F20296" i="110" s="1"/>
  <c r="F20297" i="110" s="1"/>
  <c r="F20298" i="110" s="1"/>
  <c r="F20299" i="110" s="1"/>
  <c r="F20300" i="110" s="1"/>
  <c r="F20301" i="110" s="1"/>
  <c r="F20302" i="110" s="1"/>
  <c r="F20303" i="110" s="1"/>
  <c r="F20304" i="110" s="1"/>
  <c r="F20305" i="110" s="1"/>
  <c r="F20306" i="110" s="1"/>
  <c r="F20307" i="110" s="1"/>
  <c r="F20308" i="110" s="1"/>
  <c r="F20309" i="110" s="1"/>
  <c r="F20310" i="110" s="1"/>
  <c r="F20311" i="110" s="1"/>
  <c r="F20312" i="110" s="1"/>
  <c r="F20313" i="110" s="1"/>
  <c r="F20314" i="110" s="1"/>
  <c r="F20315" i="110" s="1"/>
  <c r="F20316" i="110" s="1"/>
  <c r="F20317" i="110" s="1"/>
  <c r="F20318" i="110" s="1"/>
  <c r="F20319" i="110" s="1"/>
  <c r="F20320" i="110" s="1"/>
  <c r="F20321" i="110" s="1"/>
  <c r="F20322" i="110" s="1"/>
  <c r="F20323" i="110" s="1"/>
  <c r="F20324" i="110" s="1"/>
  <c r="F20325" i="110" s="1"/>
  <c r="F20326" i="110" s="1"/>
  <c r="F20327" i="110" s="1"/>
  <c r="F20328" i="110" s="1"/>
  <c r="F20329" i="110" s="1"/>
  <c r="F20330" i="110" s="1"/>
  <c r="F20331" i="110" s="1"/>
  <c r="F20332" i="110" s="1"/>
  <c r="F20333" i="110" s="1"/>
  <c r="F20334" i="110" s="1"/>
  <c r="F20335" i="110" s="1"/>
  <c r="F20336" i="110" s="1"/>
  <c r="F20337" i="110" s="1"/>
  <c r="F20338" i="110" s="1"/>
  <c r="F20339" i="110" s="1"/>
  <c r="F20340" i="110" s="1"/>
  <c r="F20341" i="110" s="1"/>
  <c r="F20342" i="110" s="1"/>
  <c r="F20343" i="110" s="1"/>
  <c r="F20344" i="110" s="1"/>
  <c r="F20345" i="110" s="1"/>
  <c r="F20346" i="110" s="1"/>
  <c r="F20347" i="110" s="1"/>
  <c r="F20348" i="110" s="1"/>
  <c r="F20349" i="110" s="1"/>
  <c r="F20350" i="110" s="1"/>
  <c r="F20351" i="110" s="1"/>
  <c r="F20352" i="110" s="1"/>
  <c r="F20353" i="110" s="1"/>
  <c r="F20354" i="110" s="1"/>
  <c r="F20355" i="110" s="1"/>
  <c r="F20356" i="110" s="1"/>
  <c r="F20357" i="110" s="1"/>
  <c r="F20358" i="110" s="1"/>
  <c r="F20359" i="110" s="1"/>
  <c r="F20360" i="110" s="1"/>
  <c r="F20361" i="110" s="1"/>
  <c r="F20362" i="110" s="1"/>
  <c r="F20363" i="110" s="1"/>
  <c r="F20364" i="110" s="1"/>
  <c r="F20365" i="110" s="1"/>
  <c r="F20366" i="110" s="1"/>
  <c r="F20367" i="110" s="1"/>
  <c r="F20368" i="110" s="1"/>
  <c r="F20369" i="110" s="1"/>
  <c r="F20370" i="110" s="1"/>
  <c r="F20371" i="110" s="1"/>
  <c r="F20372" i="110" s="1"/>
  <c r="F20373" i="110" s="1"/>
  <c r="F20374" i="110" s="1"/>
  <c r="F20375" i="110" s="1"/>
  <c r="F20376" i="110" s="1"/>
  <c r="F20377" i="110" s="1"/>
  <c r="F20378" i="110" s="1"/>
  <c r="F20379" i="110" s="1"/>
  <c r="F20380" i="110" s="1"/>
  <c r="F20381" i="110" s="1"/>
  <c r="F20382" i="110" s="1"/>
  <c r="F20383" i="110" s="1"/>
  <c r="F20384" i="110" s="1"/>
  <c r="F20385" i="110" s="1"/>
  <c r="F20386" i="110" s="1"/>
  <c r="F20387" i="110" s="1"/>
  <c r="F20388" i="110" s="1"/>
  <c r="F20389" i="110" s="1"/>
  <c r="F20390" i="110" s="1"/>
  <c r="F20391" i="110" s="1"/>
  <c r="F20392" i="110" s="1"/>
  <c r="F20393" i="110" s="1"/>
  <c r="F20394" i="110" s="1"/>
  <c r="F20395" i="110" s="1"/>
  <c r="F20396" i="110" s="1"/>
  <c r="F20397" i="110" s="1"/>
  <c r="F20398" i="110" s="1"/>
  <c r="F20399" i="110" s="1"/>
  <c r="F20400" i="110" s="1"/>
  <c r="F20401" i="110" s="1"/>
  <c r="F20402" i="110" s="1"/>
  <c r="F20403" i="110" s="1"/>
  <c r="F20404" i="110" s="1"/>
  <c r="F20405" i="110" s="1"/>
  <c r="F20406" i="110" s="1"/>
  <c r="F20407" i="110" s="1"/>
  <c r="F20408" i="110" s="1"/>
  <c r="F20409" i="110" s="1"/>
  <c r="F20410" i="110" s="1"/>
  <c r="F20411" i="110" s="1"/>
  <c r="F20412" i="110" s="1"/>
  <c r="F20413" i="110" s="1"/>
  <c r="F20414" i="110" s="1"/>
  <c r="F20415" i="110" s="1"/>
  <c r="F20416" i="110" s="1"/>
  <c r="F20417" i="110" s="1"/>
  <c r="F20418" i="110" s="1"/>
  <c r="F20419" i="110" s="1"/>
  <c r="F20420" i="110" s="1"/>
  <c r="F20421" i="110" s="1"/>
  <c r="F20422" i="110" s="1"/>
  <c r="F20423" i="110" s="1"/>
  <c r="F20424" i="110" s="1"/>
  <c r="F20425" i="110" s="1"/>
  <c r="F20426" i="110" s="1"/>
  <c r="F20427" i="110" s="1"/>
  <c r="F20428" i="110" s="1"/>
  <c r="F20429" i="110" s="1"/>
  <c r="F20430" i="110" s="1"/>
  <c r="F20431" i="110" s="1"/>
  <c r="F20432" i="110" s="1"/>
  <c r="F20433" i="110" s="1"/>
  <c r="F20434" i="110" s="1"/>
  <c r="F20435" i="110" s="1"/>
  <c r="F20436" i="110" s="1"/>
  <c r="F20437" i="110" s="1"/>
  <c r="F20438" i="110" s="1"/>
  <c r="F20439" i="110" s="1"/>
  <c r="F20440" i="110" s="1"/>
  <c r="F20441" i="110" s="1"/>
  <c r="F20442" i="110" s="1"/>
  <c r="F20443" i="110" s="1"/>
  <c r="F20444" i="110" s="1"/>
  <c r="F20445" i="110" s="1"/>
  <c r="F20446" i="110" s="1"/>
  <c r="F20447" i="110" s="1"/>
  <c r="F20448" i="110" s="1"/>
  <c r="F20449" i="110" s="1"/>
  <c r="F20450" i="110" s="1"/>
  <c r="F20451" i="110" s="1"/>
  <c r="F20452" i="110" s="1"/>
  <c r="F20453" i="110" s="1"/>
  <c r="F20454" i="110" s="1"/>
  <c r="F20455" i="110" s="1"/>
  <c r="F20456" i="110" s="1"/>
  <c r="F20457" i="110" s="1"/>
  <c r="F20458" i="110" s="1"/>
  <c r="F20459" i="110" s="1"/>
  <c r="F20460" i="110" s="1"/>
  <c r="F20461" i="110" s="1"/>
  <c r="F20462" i="110" s="1"/>
  <c r="F20463" i="110" s="1"/>
  <c r="F20464" i="110" s="1"/>
  <c r="F20465" i="110" s="1"/>
  <c r="F20466" i="110" s="1"/>
  <c r="F20467" i="110" s="1"/>
  <c r="F20468" i="110" s="1"/>
  <c r="F20469" i="110" s="1"/>
  <c r="F20470" i="110" s="1"/>
  <c r="F20471" i="110" s="1"/>
  <c r="F20472" i="110" s="1"/>
  <c r="F20473" i="110" s="1"/>
  <c r="F20474" i="110" s="1"/>
  <c r="F20475" i="110" s="1"/>
  <c r="F20476" i="110" s="1"/>
  <c r="F20477" i="110" s="1"/>
  <c r="F20478" i="110" s="1"/>
  <c r="F20479" i="110" s="1"/>
  <c r="F20480" i="110" s="1"/>
  <c r="F20481" i="110" s="1"/>
  <c r="F20482" i="110" s="1"/>
  <c r="F20483" i="110" s="1"/>
  <c r="F20484" i="110" s="1"/>
  <c r="F20485" i="110" s="1"/>
  <c r="F20486" i="110" s="1"/>
  <c r="F20487" i="110" s="1"/>
  <c r="F20488" i="110" s="1"/>
  <c r="F20489" i="110" s="1"/>
  <c r="F20490" i="110" s="1"/>
  <c r="F20491" i="110" s="1"/>
  <c r="F20492" i="110" s="1"/>
  <c r="F20493" i="110" s="1"/>
  <c r="F20494" i="110" s="1"/>
  <c r="F20495" i="110" s="1"/>
  <c r="F20496" i="110" s="1"/>
  <c r="F20497" i="110" s="1"/>
  <c r="F20498" i="110" s="1"/>
  <c r="F20499" i="110" s="1"/>
  <c r="F20500" i="110" s="1"/>
  <c r="F20501" i="110" s="1"/>
  <c r="F20502" i="110" s="1"/>
  <c r="F20503" i="110" s="1"/>
  <c r="F20504" i="110" s="1"/>
  <c r="F20505" i="110" s="1"/>
  <c r="F20506" i="110" s="1"/>
  <c r="F20507" i="110" s="1"/>
  <c r="F20508" i="110" s="1"/>
  <c r="F20509" i="110" s="1"/>
  <c r="F20510" i="110" s="1"/>
  <c r="F20511" i="110" s="1"/>
  <c r="F20512" i="110" s="1"/>
  <c r="F20513" i="110" s="1"/>
  <c r="F20514" i="110" s="1"/>
  <c r="F20515" i="110" s="1"/>
  <c r="F20516" i="110" s="1"/>
  <c r="F20517" i="110" s="1"/>
  <c r="F20518" i="110" s="1"/>
  <c r="F20519" i="110" s="1"/>
  <c r="F20520" i="110" s="1"/>
  <c r="F20521" i="110" s="1"/>
  <c r="F20522" i="110" s="1"/>
  <c r="F20523" i="110" s="1"/>
  <c r="F20524" i="110" s="1"/>
  <c r="F20525" i="110" s="1"/>
  <c r="F20526" i="110" s="1"/>
  <c r="F20527" i="110" s="1"/>
  <c r="F20528" i="110" s="1"/>
  <c r="F20529" i="110" s="1"/>
  <c r="F20530" i="110" s="1"/>
  <c r="F20531" i="110" s="1"/>
  <c r="F20532" i="110" s="1"/>
  <c r="F20533" i="110" s="1"/>
  <c r="F20534" i="110" s="1"/>
  <c r="F20535" i="110" s="1"/>
  <c r="F20536" i="110" s="1"/>
  <c r="F20537" i="110" s="1"/>
  <c r="F20538" i="110" s="1"/>
  <c r="F20539" i="110" s="1"/>
  <c r="F20540" i="110" s="1"/>
  <c r="F20541" i="110" s="1"/>
  <c r="F20542" i="110" s="1"/>
  <c r="F20543" i="110" s="1"/>
  <c r="F20544" i="110" s="1"/>
  <c r="F20545" i="110" s="1"/>
  <c r="F20546" i="110" s="1"/>
  <c r="F20547" i="110" s="1"/>
  <c r="F20548" i="110" s="1"/>
  <c r="F20549" i="110" s="1"/>
  <c r="F20550" i="110" s="1"/>
  <c r="F20551" i="110" s="1"/>
  <c r="F20552" i="110" s="1"/>
  <c r="F20553" i="110" s="1"/>
  <c r="F20554" i="110" s="1"/>
  <c r="F20555" i="110" s="1"/>
  <c r="F20556" i="110" s="1"/>
  <c r="F20557" i="110" s="1"/>
  <c r="F20558" i="110" s="1"/>
  <c r="F20559" i="110" s="1"/>
  <c r="F20560" i="110" s="1"/>
  <c r="F20561" i="110" s="1"/>
  <c r="F20562" i="110" s="1"/>
  <c r="F20563" i="110" s="1"/>
  <c r="F20564" i="110" s="1"/>
  <c r="F20565" i="110" s="1"/>
  <c r="F20566" i="110" s="1"/>
  <c r="F20567" i="110" s="1"/>
  <c r="F20568" i="110" s="1"/>
  <c r="F20569" i="110" s="1"/>
  <c r="F20570" i="110" s="1"/>
  <c r="F20571" i="110" s="1"/>
  <c r="F20572" i="110" s="1"/>
  <c r="F20573" i="110" s="1"/>
  <c r="F20574" i="110" s="1"/>
  <c r="F20575" i="110" s="1"/>
  <c r="F20576" i="110" s="1"/>
  <c r="F20577" i="110" s="1"/>
  <c r="F20578" i="110" s="1"/>
  <c r="F20579" i="110" s="1"/>
  <c r="F20580" i="110" s="1"/>
  <c r="F20581" i="110" s="1"/>
  <c r="F20582" i="110" s="1"/>
  <c r="F20583" i="110" s="1"/>
  <c r="F20584" i="110" s="1"/>
  <c r="F20585" i="110" s="1"/>
  <c r="F20586" i="110" s="1"/>
  <c r="F20587" i="110" s="1"/>
  <c r="F20588" i="110" s="1"/>
  <c r="F20589" i="110" s="1"/>
  <c r="F20590" i="110" s="1"/>
  <c r="F20591" i="110" s="1"/>
  <c r="F20592" i="110" s="1"/>
  <c r="F20593" i="110" s="1"/>
  <c r="F20594" i="110" s="1"/>
  <c r="F20595" i="110" s="1"/>
  <c r="F20596" i="110" s="1"/>
  <c r="F20597" i="110" s="1"/>
  <c r="F20598" i="110" s="1"/>
  <c r="F20599" i="110" s="1"/>
  <c r="F20600" i="110" s="1"/>
  <c r="F20601" i="110" s="1"/>
  <c r="F20602" i="110" s="1"/>
  <c r="F20603" i="110" s="1"/>
  <c r="F20604" i="110" s="1"/>
  <c r="F20605" i="110" s="1"/>
  <c r="F20606" i="110" s="1"/>
  <c r="F20607" i="110" s="1"/>
  <c r="F20608" i="110" s="1"/>
  <c r="F20609" i="110" s="1"/>
  <c r="F20610" i="110" s="1"/>
  <c r="F20611" i="110" s="1"/>
  <c r="F20612" i="110" s="1"/>
  <c r="F20613" i="110" s="1"/>
  <c r="F20614" i="110" s="1"/>
  <c r="F20615" i="110" s="1"/>
  <c r="F20616" i="110" s="1"/>
  <c r="F20617" i="110" s="1"/>
  <c r="F20618" i="110" s="1"/>
  <c r="F20619" i="110" s="1"/>
  <c r="F20620" i="110" s="1"/>
  <c r="F20621" i="110" s="1"/>
  <c r="F20622" i="110" s="1"/>
  <c r="F20623" i="110" s="1"/>
  <c r="F20624" i="110" s="1"/>
  <c r="F20625" i="110" s="1"/>
  <c r="F20626" i="110" s="1"/>
  <c r="F20627" i="110" s="1"/>
  <c r="F20628" i="110" s="1"/>
  <c r="F20629" i="110" s="1"/>
  <c r="F20630" i="110" s="1"/>
  <c r="F20631" i="110" s="1"/>
  <c r="F20632" i="110" s="1"/>
  <c r="F20633" i="110" s="1"/>
  <c r="F20634" i="110" s="1"/>
  <c r="F20635" i="110" s="1"/>
  <c r="F20636" i="110" s="1"/>
  <c r="F20637" i="110" s="1"/>
  <c r="F20638" i="110" s="1"/>
  <c r="F20639" i="110" s="1"/>
  <c r="F20640" i="110" s="1"/>
  <c r="F20641" i="110" s="1"/>
  <c r="F20642" i="110" s="1"/>
  <c r="F20643" i="110" s="1"/>
  <c r="F20644" i="110" s="1"/>
  <c r="F20645" i="110" s="1"/>
  <c r="F20646" i="110" s="1"/>
  <c r="F20647" i="110" s="1"/>
  <c r="F20648" i="110" s="1"/>
  <c r="F20649" i="110" s="1"/>
  <c r="F20650" i="110" s="1"/>
  <c r="F20651" i="110" s="1"/>
  <c r="F20652" i="110" s="1"/>
  <c r="F20653" i="110" s="1"/>
  <c r="F20654" i="110" s="1"/>
  <c r="F20655" i="110" s="1"/>
  <c r="F20656" i="110" s="1"/>
  <c r="F20657" i="110" s="1"/>
  <c r="F20658" i="110" s="1"/>
  <c r="F20659" i="110" s="1"/>
  <c r="F20660" i="110" s="1"/>
  <c r="F20661" i="110" s="1"/>
  <c r="F20662" i="110" s="1"/>
  <c r="F20663" i="110" s="1"/>
  <c r="F20664" i="110" s="1"/>
  <c r="F20665" i="110" s="1"/>
  <c r="F20666" i="110" s="1"/>
  <c r="F20667" i="110" s="1"/>
  <c r="F20668" i="110" s="1"/>
  <c r="F20669" i="110" s="1"/>
  <c r="F20670" i="110" s="1"/>
  <c r="F20671" i="110" s="1"/>
  <c r="F20672" i="110" s="1"/>
  <c r="F20673" i="110" s="1"/>
  <c r="F20674" i="110" s="1"/>
  <c r="F20675" i="110" s="1"/>
  <c r="F20676" i="110" s="1"/>
  <c r="F20677" i="110" s="1"/>
  <c r="F20678" i="110" s="1"/>
  <c r="F20679" i="110" s="1"/>
  <c r="F20680" i="110" s="1"/>
  <c r="F20681" i="110" s="1"/>
  <c r="F20682" i="110" s="1"/>
  <c r="F20683" i="110" s="1"/>
  <c r="F20684" i="110" s="1"/>
  <c r="F20685" i="110" s="1"/>
  <c r="F20686" i="110" s="1"/>
  <c r="F20687" i="110" s="1"/>
  <c r="F20688" i="110" s="1"/>
  <c r="F20689" i="110" s="1"/>
  <c r="F20690" i="110" s="1"/>
  <c r="F20691" i="110" s="1"/>
  <c r="F20692" i="110" s="1"/>
  <c r="F20693" i="110" s="1"/>
  <c r="F20694" i="110" s="1"/>
  <c r="F20695" i="110" s="1"/>
  <c r="F20696" i="110" s="1"/>
  <c r="F20697" i="110" s="1"/>
  <c r="F20698" i="110" s="1"/>
  <c r="F20699" i="110" s="1"/>
  <c r="F20700" i="110" s="1"/>
  <c r="F20701" i="110" s="1"/>
  <c r="F20702" i="110" s="1"/>
  <c r="F20703" i="110" s="1"/>
  <c r="F20704" i="110" s="1"/>
  <c r="F20705" i="110" s="1"/>
  <c r="F20706" i="110" s="1"/>
  <c r="F20707" i="110" s="1"/>
  <c r="F20708" i="110" s="1"/>
  <c r="F20709" i="110" s="1"/>
  <c r="F20710" i="110" s="1"/>
  <c r="F20711" i="110" s="1"/>
  <c r="F20712" i="110" s="1"/>
  <c r="F20713" i="110" s="1"/>
  <c r="F20714" i="110" s="1"/>
  <c r="F20715" i="110" s="1"/>
  <c r="F20716" i="110" s="1"/>
  <c r="F20717" i="110" s="1"/>
  <c r="F20718" i="110" s="1"/>
  <c r="F20719" i="110" s="1"/>
  <c r="F20720" i="110" s="1"/>
  <c r="F20721" i="110" s="1"/>
  <c r="F20722" i="110" s="1"/>
  <c r="F20723" i="110" s="1"/>
  <c r="F20724" i="110" s="1"/>
  <c r="F20725" i="110" s="1"/>
  <c r="F20726" i="110" s="1"/>
  <c r="F20727" i="110" s="1"/>
  <c r="F20728" i="110" s="1"/>
  <c r="F20729" i="110" s="1"/>
  <c r="F20730" i="110" s="1"/>
  <c r="F20731" i="110" s="1"/>
  <c r="F20732" i="110" s="1"/>
  <c r="F20733" i="110" s="1"/>
  <c r="F20734" i="110" s="1"/>
  <c r="F20735" i="110" s="1"/>
  <c r="F20736" i="110" s="1"/>
  <c r="F20737" i="110" s="1"/>
  <c r="F20738" i="110" s="1"/>
  <c r="F20739" i="110" s="1"/>
  <c r="F20740" i="110" s="1"/>
  <c r="F20741" i="110" s="1"/>
  <c r="F20742" i="110" s="1"/>
  <c r="F20743" i="110" s="1"/>
  <c r="F20744" i="110" s="1"/>
  <c r="F20745" i="110" s="1"/>
  <c r="F20746" i="110" s="1"/>
  <c r="F20747" i="110" s="1"/>
  <c r="F20748" i="110" s="1"/>
  <c r="F20749" i="110" s="1"/>
  <c r="F20750" i="110" s="1"/>
  <c r="F20751" i="110" s="1"/>
  <c r="F20752" i="110" s="1"/>
  <c r="F20753" i="110" s="1"/>
  <c r="F20754" i="110" s="1"/>
  <c r="F20755" i="110" s="1"/>
  <c r="F20756" i="110" s="1"/>
  <c r="F20757" i="110" s="1"/>
  <c r="F20758" i="110" s="1"/>
  <c r="F20759" i="110" s="1"/>
  <c r="F20760" i="110" s="1"/>
  <c r="F20761" i="110" s="1"/>
  <c r="F20762" i="110" s="1"/>
  <c r="F20763" i="110" s="1"/>
  <c r="F20764" i="110" s="1"/>
  <c r="F20765" i="110" s="1"/>
  <c r="F20766" i="110" s="1"/>
  <c r="F20767" i="110" s="1"/>
  <c r="F20768" i="110" s="1"/>
  <c r="F20769" i="110" s="1"/>
  <c r="F20770" i="110" s="1"/>
  <c r="F20771" i="110" s="1"/>
  <c r="F20772" i="110" s="1"/>
  <c r="F20773" i="110" s="1"/>
  <c r="F20774" i="110" s="1"/>
  <c r="F20775" i="110" s="1"/>
  <c r="F20776" i="110" s="1"/>
  <c r="F20777" i="110" s="1"/>
  <c r="F20778" i="110" s="1"/>
  <c r="F20779" i="110" s="1"/>
  <c r="F20780" i="110" s="1"/>
  <c r="F20781" i="110" s="1"/>
  <c r="F20782" i="110" s="1"/>
  <c r="F20783" i="110" s="1"/>
  <c r="F20784" i="110" s="1"/>
  <c r="F20785" i="110" s="1"/>
  <c r="F20786" i="110" s="1"/>
  <c r="F20787" i="110" s="1"/>
  <c r="F20788" i="110" s="1"/>
  <c r="F20789" i="110" s="1"/>
  <c r="F20790" i="110" s="1"/>
  <c r="F20791" i="110" s="1"/>
  <c r="F20792" i="110" s="1"/>
  <c r="F20793" i="110" s="1"/>
  <c r="F20794" i="110" s="1"/>
  <c r="F20795" i="110" s="1"/>
  <c r="F20796" i="110" s="1"/>
  <c r="F20797" i="110" s="1"/>
  <c r="F20798" i="110" s="1"/>
  <c r="F20799" i="110" s="1"/>
  <c r="F20800" i="110" s="1"/>
  <c r="F20801" i="110" s="1"/>
  <c r="F20802" i="110" s="1"/>
  <c r="F20803" i="110" s="1"/>
  <c r="F20804" i="110" s="1"/>
  <c r="F20805" i="110" s="1"/>
  <c r="F20806" i="110" s="1"/>
  <c r="F20807" i="110" s="1"/>
  <c r="F20808" i="110" s="1"/>
  <c r="F20809" i="110" s="1"/>
  <c r="F20810" i="110" s="1"/>
  <c r="F20811" i="110" s="1"/>
  <c r="F20812" i="110" s="1"/>
  <c r="F20813" i="110" s="1"/>
  <c r="F20814" i="110" s="1"/>
  <c r="F20815" i="110" s="1"/>
  <c r="F20816" i="110" s="1"/>
  <c r="F20817" i="110" s="1"/>
  <c r="F20818" i="110" s="1"/>
  <c r="F20819" i="110" s="1"/>
  <c r="F20820" i="110" s="1"/>
  <c r="F20821" i="110" s="1"/>
  <c r="F20822" i="110" s="1"/>
  <c r="F20823" i="110" s="1"/>
  <c r="F20824" i="110" s="1"/>
  <c r="F20825" i="110" s="1"/>
  <c r="F20826" i="110" s="1"/>
  <c r="F20827" i="110" s="1"/>
  <c r="F20828" i="110" s="1"/>
  <c r="F20829" i="110" s="1"/>
  <c r="F20830" i="110" s="1"/>
  <c r="F20831" i="110" s="1"/>
  <c r="F20832" i="110" s="1"/>
  <c r="F20833" i="110" s="1"/>
  <c r="F20834" i="110" s="1"/>
  <c r="F20835" i="110" s="1"/>
  <c r="F20836" i="110" s="1"/>
  <c r="F20837" i="110" s="1"/>
  <c r="F20838" i="110" s="1"/>
  <c r="F20839" i="110" s="1"/>
  <c r="F20840" i="110" s="1"/>
  <c r="F20841" i="110" s="1"/>
  <c r="F20842" i="110" s="1"/>
  <c r="F20843" i="110" s="1"/>
  <c r="F20844" i="110" s="1"/>
  <c r="F20845" i="110" s="1"/>
  <c r="F20846" i="110" s="1"/>
  <c r="F20847" i="110" s="1"/>
  <c r="F20848" i="110" s="1"/>
  <c r="F20849" i="110" s="1"/>
  <c r="F20850" i="110" s="1"/>
  <c r="F20851" i="110" s="1"/>
  <c r="F20852" i="110" s="1"/>
  <c r="F20853" i="110" s="1"/>
  <c r="F20854" i="110" s="1"/>
  <c r="F20855" i="110" s="1"/>
  <c r="F20856" i="110" s="1"/>
  <c r="F20857" i="110" s="1"/>
  <c r="F20858" i="110" s="1"/>
  <c r="F20859" i="110" s="1"/>
  <c r="F20860" i="110" s="1"/>
  <c r="F20861" i="110" s="1"/>
  <c r="F20862" i="110" s="1"/>
  <c r="F20863" i="110" s="1"/>
  <c r="F20864" i="110" s="1"/>
  <c r="F20865" i="110" s="1"/>
  <c r="F20866" i="110" s="1"/>
  <c r="F20867" i="110" s="1"/>
  <c r="F20868" i="110" s="1"/>
  <c r="F20869" i="110" s="1"/>
  <c r="F20870" i="110" s="1"/>
  <c r="F20871" i="110" s="1"/>
  <c r="F20872" i="110" s="1"/>
  <c r="F20873" i="110" s="1"/>
  <c r="F20874" i="110" s="1"/>
  <c r="F20875" i="110" s="1"/>
  <c r="F20876" i="110" s="1"/>
  <c r="F20877" i="110" s="1"/>
  <c r="F20878" i="110" s="1"/>
  <c r="F20879" i="110" s="1"/>
  <c r="F20880" i="110" s="1"/>
  <c r="F20881" i="110" s="1"/>
  <c r="F20882" i="110" s="1"/>
  <c r="F20883" i="110" s="1"/>
  <c r="F20884" i="110" s="1"/>
  <c r="F20885" i="110" s="1"/>
  <c r="F20886" i="110" s="1"/>
  <c r="F20887" i="110" s="1"/>
  <c r="F20888" i="110" s="1"/>
  <c r="F20889" i="110" s="1"/>
  <c r="F20890" i="110" s="1"/>
  <c r="F20891" i="110" s="1"/>
  <c r="F20892" i="110" s="1"/>
  <c r="F20893" i="110" s="1"/>
  <c r="F20894" i="110" s="1"/>
  <c r="F20895" i="110" s="1"/>
  <c r="F20896" i="110" s="1"/>
  <c r="F20897" i="110" s="1"/>
  <c r="F20898" i="110" s="1"/>
  <c r="F20899" i="110" s="1"/>
  <c r="F20900" i="110" s="1"/>
  <c r="F20901" i="110" s="1"/>
  <c r="F20902" i="110" s="1"/>
  <c r="F20903" i="110" s="1"/>
  <c r="F20904" i="110" s="1"/>
  <c r="F20905" i="110" s="1"/>
  <c r="F20906" i="110" s="1"/>
  <c r="F20907" i="110" s="1"/>
  <c r="F20908" i="110" s="1"/>
  <c r="F20909" i="110" s="1"/>
  <c r="F20910" i="110" s="1"/>
  <c r="F20911" i="110" s="1"/>
  <c r="F20912" i="110" s="1"/>
  <c r="F20913" i="110" s="1"/>
  <c r="F20914" i="110" s="1"/>
  <c r="C29" i="77"/>
  <c r="F3" i="117"/>
  <c r="F12" i="117" s="1"/>
  <c r="H11" i="116"/>
  <c r="B18" i="116" s="1"/>
  <c r="Q649" i="123"/>
  <c r="T648" i="123"/>
  <c r="H41" i="17" l="1"/>
  <c r="H47" i="17" s="1"/>
  <c r="H58" i="17" s="1"/>
  <c r="I58" i="17" s="1"/>
  <c r="B2" i="116"/>
  <c r="T649" i="123"/>
  <c r="W644" i="123"/>
  <c r="Y644" i="123" s="1"/>
  <c r="W647" i="123"/>
  <c r="Y647" i="123" s="1"/>
  <c r="W648" i="123"/>
  <c r="Y648" i="123" s="1"/>
  <c r="W646" i="123"/>
  <c r="Y646" i="123" s="1"/>
  <c r="W645" i="123"/>
  <c r="Y645" i="123" s="1"/>
  <c r="E2" i="116" l="1"/>
  <c r="B11" i="116"/>
  <c r="C13" i="116" s="1"/>
  <c r="R680" i="123"/>
  <c r="G3" i="117"/>
  <c r="W649" i="123"/>
  <c r="T656" i="123" s="1"/>
  <c r="I41" i="17"/>
  <c r="Y649" i="123"/>
  <c r="T657" i="123" l="1"/>
  <c r="T658" i="123" s="1"/>
  <c r="B13" i="116"/>
  <c r="J3" i="117"/>
  <c r="G2" i="116"/>
  <c r="I2" i="116" s="1"/>
  <c r="L39" i="2"/>
  <c r="H59" i="17" s="1"/>
  <c r="I59" i="17" s="1"/>
  <c r="O39" i="2"/>
  <c r="H62" i="17" s="1"/>
  <c r="S653" i="123" l="1"/>
  <c r="E9" i="116"/>
  <c r="E11" i="116" s="1"/>
  <c r="B16" i="116" s="1"/>
  <c r="J7" i="117"/>
  <c r="J12" i="117" s="1"/>
  <c r="G9" i="116"/>
  <c r="Q52" i="96"/>
  <c r="G7" i="117"/>
  <c r="G12" i="117" s="1"/>
  <c r="G11" i="116" l="1"/>
  <c r="B17" i="116" s="1"/>
  <c r="C19" i="116" s="1"/>
  <c r="H17" i="116" s="1"/>
  <c r="H18" i="116" s="1"/>
  <c r="I9" i="116"/>
  <c r="I11" i="116" s="1"/>
  <c r="I62" i="17"/>
  <c r="H66" i="17"/>
  <c r="I66" i="17" s="1"/>
  <c r="C20" i="116" l="1"/>
  <c r="D23" i="116" s="1"/>
  <c r="D24" i="116" s="1"/>
  <c r="D26" i="1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B164" authorId="0" shapeId="0" xr:uid="{86F65D51-E090-4555-A728-B570B5177471}">
      <text>
        <r>
          <rPr>
            <b/>
            <sz val="9"/>
            <color indexed="81"/>
            <rFont val="Tahoma"/>
            <family val="2"/>
          </rPr>
          <t>DEFERED ACCA INCOME 45K</t>
        </r>
      </text>
    </comment>
    <comment ref="B173" authorId="0" shapeId="0" xr:uid="{50C9526E-FB2D-49C1-9C97-0F8555ED72B9}">
      <text>
        <r>
          <rPr>
            <b/>
            <sz val="9"/>
            <color indexed="81"/>
            <rFont val="Tahoma"/>
            <family val="2"/>
          </rPr>
          <t>DEFERED ACCA INCOME 80K</t>
        </r>
      </text>
    </comment>
    <comment ref="B190" authorId="0" shapeId="0" xr:uid="{11A4E793-622A-424F-98B3-AF5182CB030C}">
      <text>
        <r>
          <rPr>
            <b/>
            <sz val="9"/>
            <color indexed="81"/>
            <rFont val="Tahoma"/>
            <family val="2"/>
          </rPr>
          <t>DEFERED ACCA INCOME</t>
        </r>
      </text>
    </comment>
    <comment ref="B191" authorId="0" shapeId="0" xr:uid="{F2BF4555-F70B-4489-8224-AF520F5DC5CE}">
      <text>
        <r>
          <rPr>
            <b/>
            <sz val="9"/>
            <color indexed="81"/>
            <rFont val="Tahoma"/>
            <family val="2"/>
          </rPr>
          <t>DEFERED ACCA INCOME</t>
        </r>
      </text>
    </comment>
    <comment ref="B192" authorId="0" shapeId="0" xr:uid="{BEC11837-AD03-4053-B50A-A2DDB1FE32A7}">
      <text>
        <r>
          <rPr>
            <b/>
            <sz val="9"/>
            <color indexed="81"/>
            <rFont val="Tahoma"/>
            <family val="2"/>
          </rPr>
          <t>DEFERED ACCA INCOME</t>
        </r>
      </text>
    </comment>
    <comment ref="B193" authorId="0" shapeId="0" xr:uid="{0C0BCA8E-E231-4D15-A8E6-342CF598269B}">
      <text>
        <r>
          <rPr>
            <b/>
            <sz val="9"/>
            <color indexed="81"/>
            <rFont val="Tahoma"/>
            <family val="2"/>
          </rPr>
          <t>DEFERED ACCA INCOME</t>
        </r>
      </text>
    </comment>
    <comment ref="B194" authorId="0" shapeId="0" xr:uid="{49101C56-ECC3-431F-AC83-86537B0E072A}">
      <text>
        <r>
          <rPr>
            <b/>
            <sz val="9"/>
            <color indexed="81"/>
            <rFont val="Tahoma"/>
            <family val="2"/>
          </rPr>
          <t>DEFERED ACCA INCOME</t>
        </r>
      </text>
    </comment>
    <comment ref="B195" authorId="0" shapeId="0" xr:uid="{EE821E5F-8249-423C-9307-4ABF065248C4}">
      <text>
        <r>
          <rPr>
            <b/>
            <sz val="9"/>
            <color indexed="81"/>
            <rFont val="Tahoma"/>
            <family val="2"/>
          </rPr>
          <t>DEFERED ACCA INCOME</t>
        </r>
      </text>
    </comment>
    <comment ref="B196" authorId="0" shapeId="0" xr:uid="{9D8C02D8-071D-4BEF-B221-473AF5E92653}">
      <text>
        <r>
          <rPr>
            <b/>
            <sz val="9"/>
            <color indexed="81"/>
            <rFont val="Tahoma"/>
            <family val="2"/>
          </rPr>
          <t>DEFERED ACCA INCOME</t>
        </r>
      </text>
    </comment>
    <comment ref="B197" authorId="0" shapeId="0" xr:uid="{5B80C8E2-2DF7-41B4-B208-9AC5539E1477}">
      <text>
        <r>
          <rPr>
            <b/>
            <sz val="9"/>
            <color indexed="81"/>
            <rFont val="Tahoma"/>
            <family val="2"/>
          </rPr>
          <t>DEFERED ACCA INCOME</t>
        </r>
      </text>
    </comment>
    <comment ref="B198" authorId="0" shapeId="0" xr:uid="{6AF7B7F4-D8D5-4620-B0D0-C3D0CAFFA5F4}">
      <text>
        <r>
          <rPr>
            <b/>
            <sz val="9"/>
            <color indexed="81"/>
            <rFont val="Tahoma"/>
            <family val="2"/>
          </rPr>
          <t>DEFERED ACCA INCOME</t>
        </r>
      </text>
    </comment>
    <comment ref="B199" authorId="0" shapeId="0" xr:uid="{85F01BB1-EF92-46A4-B268-C8DC175AF47B}">
      <text>
        <r>
          <rPr>
            <b/>
            <sz val="9"/>
            <color indexed="81"/>
            <rFont val="Tahoma"/>
            <family val="2"/>
          </rPr>
          <t>DEFERED ACCA INCOME</t>
        </r>
      </text>
    </comment>
    <comment ref="B200" authorId="0" shapeId="0" xr:uid="{CC490832-9DF9-43D4-8720-A24544E82A00}">
      <text>
        <r>
          <rPr>
            <b/>
            <sz val="9"/>
            <color indexed="81"/>
            <rFont val="Tahoma"/>
            <family val="2"/>
          </rPr>
          <t>DEFERED ACCA INCOME</t>
        </r>
      </text>
    </comment>
    <comment ref="B201" authorId="0" shapeId="0" xr:uid="{1B91E7EF-C332-41C5-BD3A-480878A39B67}">
      <text>
        <r>
          <rPr>
            <b/>
            <sz val="9"/>
            <color indexed="81"/>
            <rFont val="Tahoma"/>
            <family val="2"/>
          </rPr>
          <t>DEFERED ACCA INCOME</t>
        </r>
      </text>
    </comment>
    <comment ref="B203" authorId="0" shapeId="0" xr:uid="{67E2FE0A-5059-4528-8539-94C883598C33}">
      <text>
        <r>
          <rPr>
            <b/>
            <sz val="9"/>
            <color indexed="81"/>
            <rFont val="Tahoma"/>
            <family val="2"/>
          </rPr>
          <t>DEFERED ACCA INCOME</t>
        </r>
      </text>
    </comment>
    <comment ref="B204" authorId="0" shapeId="0" xr:uid="{40016EAE-E156-4E2D-A848-EE82E0ABFBAD}">
      <text>
        <r>
          <rPr>
            <b/>
            <sz val="9"/>
            <color indexed="81"/>
            <rFont val="Tahoma"/>
            <family val="2"/>
          </rPr>
          <t>DEFERED ACCA INCOME</t>
        </r>
      </text>
    </comment>
    <comment ref="B206" authorId="0" shapeId="0" xr:uid="{B7F2B0FD-DF4C-43AF-A6FB-0ACFCE71219F}">
      <text>
        <r>
          <rPr>
            <b/>
            <sz val="9"/>
            <color indexed="81"/>
            <rFont val="Tahoma"/>
            <family val="2"/>
          </rPr>
          <t>DEFERED ACCA INCOME</t>
        </r>
      </text>
    </comment>
    <comment ref="B208" authorId="0" shapeId="0" xr:uid="{FFEED45A-E66C-46EC-8187-51B37CDC6E9C}">
      <text>
        <r>
          <rPr>
            <b/>
            <sz val="9"/>
            <color indexed="81"/>
            <rFont val="Tahoma"/>
            <family val="2"/>
          </rPr>
          <t>DEFERED ACCA INCOME</t>
        </r>
      </text>
    </comment>
    <comment ref="B209" authorId="0" shapeId="0" xr:uid="{389ABBCA-B5FF-4745-AEC1-D1656E5394E0}">
      <text>
        <r>
          <rPr>
            <b/>
            <sz val="9"/>
            <color indexed="81"/>
            <rFont val="Tahoma"/>
            <family val="2"/>
          </rPr>
          <t>DEFERED ACCA INCOME</t>
        </r>
      </text>
    </comment>
    <comment ref="B210" authorId="0" shapeId="0" xr:uid="{39F81DE9-907D-4D11-8DA7-455544611925}">
      <text>
        <r>
          <rPr>
            <b/>
            <sz val="9"/>
            <color indexed="81"/>
            <rFont val="Tahoma"/>
            <family val="2"/>
          </rPr>
          <t>DEFERED ACCA INCOME</t>
        </r>
      </text>
    </comment>
    <comment ref="B336" authorId="0" shapeId="0" xr:uid="{2C8734DB-0342-472D-8BB2-12A2F5D59AE5}">
      <text>
        <r>
          <rPr>
            <b/>
            <sz val="9"/>
            <color indexed="81"/>
            <rFont val="Tahoma"/>
            <family val="2"/>
          </rPr>
          <t>ACCA DEFERED INCOME 75K</t>
        </r>
      </text>
    </comment>
    <comment ref="X336" authorId="0" shapeId="0" xr:uid="{6C2CD2C8-6B12-472E-9074-C1701D5D9BD3}">
      <text>
        <r>
          <rPr>
            <b/>
            <sz val="9"/>
            <color indexed="81"/>
            <rFont val="Tahoma"/>
            <family val="2"/>
          </rPr>
          <t>PC:</t>
        </r>
        <r>
          <rPr>
            <sz val="9"/>
            <color indexed="81"/>
            <rFont val="Tahoma"/>
            <family val="2"/>
          </rPr>
          <t xml:space="preserve">
NOT YET PAID</t>
        </r>
      </text>
    </comment>
    <comment ref="B338" authorId="0" shapeId="0" xr:uid="{D91ACF40-0784-460C-A644-3C7405541DA1}">
      <text>
        <r>
          <rPr>
            <b/>
            <sz val="9"/>
            <color indexed="81"/>
            <rFont val="Tahoma"/>
            <family val="2"/>
          </rPr>
          <t>DEFERED ACCA INCOME</t>
        </r>
      </text>
    </comment>
    <comment ref="B343" authorId="0" shapeId="0" xr:uid="{603B0FE6-3FA8-4574-80C5-105577397E8C}">
      <text>
        <r>
          <rPr>
            <b/>
            <sz val="9"/>
            <color indexed="81"/>
            <rFont val="Tahoma"/>
            <family val="2"/>
          </rPr>
          <t>DEFERED ACCA INCOME</t>
        </r>
      </text>
    </comment>
    <comment ref="B344" authorId="0" shapeId="0" xr:uid="{97E3BCBF-43C1-4984-8108-8A36ABE4FADF}">
      <text>
        <r>
          <rPr>
            <b/>
            <sz val="9"/>
            <color indexed="81"/>
            <rFont val="Tahoma"/>
            <family val="2"/>
          </rPr>
          <t>DEFERED ACCA INCOME</t>
        </r>
      </text>
    </comment>
    <comment ref="X344" authorId="0" shapeId="0" xr:uid="{836A0FD1-4E9C-42FF-9298-8AD6DF5B642B}">
      <text>
        <r>
          <rPr>
            <b/>
            <sz val="9"/>
            <color indexed="81"/>
            <rFont val="Tahoma"/>
            <family val="2"/>
          </rPr>
          <t>To defer 40k for next diet</t>
        </r>
      </text>
    </comment>
    <comment ref="B345" authorId="0" shapeId="0" xr:uid="{90E8D95C-6D7B-4AFA-AC3E-1B860A374691}">
      <text>
        <r>
          <rPr>
            <b/>
            <sz val="9"/>
            <color indexed="81"/>
            <rFont val="Tahoma"/>
            <family val="2"/>
          </rPr>
          <t>DEFERED ACCA INCOME</t>
        </r>
      </text>
    </comment>
    <comment ref="B346" authorId="0" shapeId="0" xr:uid="{BDF86924-C62F-4F7A-80FE-639D6B0E8F6F}">
      <text>
        <r>
          <rPr>
            <b/>
            <sz val="9"/>
            <color indexed="81"/>
            <rFont val="Tahoma"/>
            <family val="2"/>
          </rPr>
          <t>DEFERED ACCA INCOME</t>
        </r>
      </text>
    </comment>
    <comment ref="B374" authorId="0" shapeId="0" xr:uid="{BFD95F13-E4DE-4744-9A07-9F5BA6377A78}">
      <text>
        <r>
          <rPr>
            <b/>
            <sz val="9"/>
            <color indexed="81"/>
            <rFont val="Tahoma"/>
            <family val="2"/>
          </rPr>
          <t>DEFERED ACCA INCOME</t>
        </r>
      </text>
    </comment>
    <comment ref="B448" authorId="0" shapeId="0" xr:uid="{82F05D5B-73A0-45B9-9247-C4619DEBDA70}">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B92" authorId="0" shapeId="0" xr:uid="{341F5F06-B82A-45C1-848D-C52855D40AD1}">
      <text>
        <r>
          <rPr>
            <b/>
            <sz val="9"/>
            <color indexed="81"/>
            <rFont val="Tahoma"/>
            <family val="2"/>
          </rPr>
          <t>DEFERED ACCA INCOME</t>
        </r>
      </text>
    </comment>
    <comment ref="B93" authorId="0" shapeId="0" xr:uid="{C616C3D1-79F0-410A-8D0F-B4D846A037EC}">
      <text>
        <r>
          <rPr>
            <b/>
            <sz val="9"/>
            <color indexed="81"/>
            <rFont val="Tahoma"/>
            <family val="2"/>
          </rPr>
          <t>DEFERED ACCA INCOME</t>
        </r>
      </text>
    </comment>
    <comment ref="B96" authorId="0" shapeId="0" xr:uid="{1EDEB2F8-6C74-4D6F-9996-5CEC654DC2EE}">
      <text>
        <r>
          <rPr>
            <b/>
            <sz val="9"/>
            <color indexed="81"/>
            <rFont val="Tahoma"/>
            <family val="2"/>
          </rPr>
          <t>DEFERED ACCA INCOME</t>
        </r>
      </text>
    </comment>
    <comment ref="B108" authorId="0" shapeId="0" xr:uid="{643C48C8-89C6-4221-8635-1B5C59F8A18F}">
      <text>
        <r>
          <rPr>
            <b/>
            <sz val="9"/>
            <color indexed="81"/>
            <rFont val="Tahoma"/>
            <family val="2"/>
          </rPr>
          <t>DEFERED ACCA INCOME</t>
        </r>
      </text>
    </comment>
    <comment ref="B115" authorId="0" shapeId="0" xr:uid="{960D1B6B-78ED-4232-A1F0-5BCAE7EB91F0}">
      <text>
        <r>
          <rPr>
            <b/>
            <sz val="9"/>
            <color indexed="81"/>
            <rFont val="Tahoma"/>
            <family val="2"/>
          </rPr>
          <t>DEFERED ACCA INCOME</t>
        </r>
      </text>
    </comment>
    <comment ref="B116" authorId="0" shapeId="0" xr:uid="{15A07856-170D-4DDE-8D85-AE9DE065E4AD}">
      <text>
        <r>
          <rPr>
            <b/>
            <sz val="9"/>
            <color indexed="81"/>
            <rFont val="Tahoma"/>
            <family val="2"/>
          </rPr>
          <t>DEFERED ACCA INCOME</t>
        </r>
      </text>
    </comment>
    <comment ref="B117" authorId="0" shapeId="0" xr:uid="{1B9731DD-FAB5-4269-ACDF-71A68A0042AC}">
      <text>
        <r>
          <rPr>
            <b/>
            <sz val="9"/>
            <color indexed="81"/>
            <rFont val="Tahoma"/>
            <family val="2"/>
          </rPr>
          <t>DEFERED ACCA INCOME</t>
        </r>
      </text>
    </comment>
    <comment ref="B118" authorId="0" shapeId="0" xr:uid="{6AFDD48D-4C55-487E-A569-540DECEE9866}">
      <text>
        <r>
          <rPr>
            <b/>
            <sz val="9"/>
            <color indexed="81"/>
            <rFont val="Tahoma"/>
            <family val="2"/>
          </rPr>
          <t>DEFERED ACCA INCOME</t>
        </r>
      </text>
    </comment>
    <comment ref="B119" authorId="0" shapeId="0" xr:uid="{1019FDDC-C096-4F20-B0B7-2F1AD9A2A1F6}">
      <text>
        <r>
          <rPr>
            <b/>
            <sz val="9"/>
            <color indexed="81"/>
            <rFont val="Tahoma"/>
            <family val="2"/>
          </rPr>
          <t>DEFERED ACCA INCOME</t>
        </r>
      </text>
    </comment>
    <comment ref="B120" authorId="0" shapeId="0" xr:uid="{DF6FF67D-1E97-4C13-9F54-5466CA70D2B6}">
      <text>
        <r>
          <rPr>
            <b/>
            <sz val="9"/>
            <color indexed="81"/>
            <rFont val="Tahoma"/>
            <family val="2"/>
          </rPr>
          <t>DEFERED ACCA INCOME</t>
        </r>
      </text>
    </comment>
    <comment ref="B122" authorId="0" shapeId="0" xr:uid="{02FDE4F6-4668-451D-A3E0-9142D6543F68}">
      <text>
        <r>
          <rPr>
            <b/>
            <sz val="9"/>
            <color indexed="81"/>
            <rFont val="Tahoma"/>
            <family val="2"/>
          </rPr>
          <t>DEFERED ACCA INCOME</t>
        </r>
      </text>
    </comment>
    <comment ref="B123" authorId="0" shapeId="0" xr:uid="{73BC9F61-D2AB-40F3-9FF4-9C790287950C}">
      <text>
        <r>
          <rPr>
            <b/>
            <sz val="9"/>
            <color indexed="81"/>
            <rFont val="Tahoma"/>
            <family val="2"/>
          </rPr>
          <t>DEFERED ACCA INCOME</t>
        </r>
      </text>
    </comment>
    <comment ref="B125" authorId="0" shapeId="0" xr:uid="{7EB963CB-9580-4FBC-AE99-1935767C5478}">
      <text>
        <r>
          <rPr>
            <b/>
            <sz val="9"/>
            <color indexed="81"/>
            <rFont val="Tahoma"/>
            <family val="2"/>
          </rPr>
          <t>DEFERED ACCA INCOME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A705F1A4-43DD-4698-9AC5-96BAE6EF214F}">
      <text>
        <r>
          <rPr>
            <b/>
            <sz val="9"/>
            <color indexed="81"/>
            <rFont val="Tahoma"/>
            <family val="2"/>
          </rPr>
          <t>DEFER AMOUNT TO NEXT DIET</t>
        </r>
      </text>
    </comment>
    <comment ref="J8" authorId="0" shapeId="0" xr:uid="{2CE961D5-7C5A-4E4F-B0C9-ABF806AF59A7}">
      <text>
        <r>
          <rPr>
            <b/>
            <sz val="9"/>
            <color indexed="81"/>
            <rFont val="Tahoma"/>
            <family val="2"/>
          </rPr>
          <t>DEFER AMOUNT TO NEXT DIET</t>
        </r>
      </text>
    </comment>
    <comment ref="J9" authorId="0" shapeId="0" xr:uid="{65F0D795-288F-4223-9893-16C1208BB5BE}">
      <text>
        <r>
          <rPr>
            <b/>
            <sz val="9"/>
            <color indexed="81"/>
            <rFont val="Tahoma"/>
            <family val="2"/>
          </rPr>
          <t>DEFER AMOUNT TO NEXT DIET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B10" authorId="0" shapeId="0" xr:uid="{5A6B5102-98E3-41B7-8C73-5341512C5B74}">
      <text>
        <r>
          <rPr>
            <b/>
            <sz val="9"/>
            <color indexed="81"/>
            <rFont val="Tahoma"/>
            <family val="2"/>
          </rPr>
          <t>DEFERRED</t>
        </r>
      </text>
    </comment>
    <comment ref="B11" authorId="0" shapeId="0" xr:uid="{6E00B7BE-86F0-4E2D-9581-8582F3D7B2A0}">
      <text>
        <r>
          <rPr>
            <b/>
            <sz val="9"/>
            <color indexed="81"/>
            <rFont val="Tahoma"/>
            <family val="2"/>
          </rPr>
          <t>DEFERRED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B17" authorId="0" shapeId="0" xr:uid="{834650B5-7A8F-4940-926C-6B5A2283303C}">
      <text>
        <r>
          <rPr>
            <b/>
            <sz val="9"/>
            <color indexed="81"/>
            <rFont val="Tahoma"/>
            <family val="2"/>
          </rPr>
          <t>DEFERED ACCA INCOME</t>
        </r>
      </text>
    </comment>
    <comment ref="B27" authorId="0" shapeId="0" xr:uid="{6FE90D10-44CF-4AC0-8B64-AED387ECB1A6}">
      <text>
        <r>
          <rPr>
            <b/>
            <sz val="9"/>
            <color indexed="81"/>
            <rFont val="Tahoma"/>
            <family val="2"/>
          </rPr>
          <t>DEFERED ACCA INCOME</t>
        </r>
      </text>
    </comment>
  </commentList>
</comments>
</file>

<file path=xl/sharedStrings.xml><?xml version="1.0" encoding="utf-8"?>
<sst xmlns="http://schemas.openxmlformats.org/spreadsheetml/2006/main" count="75615" uniqueCount="40205">
  <si>
    <t>S/N</t>
  </si>
  <si>
    <t>SURNAME</t>
  </si>
  <si>
    <t>OTHER NAME(S)</t>
  </si>
  <si>
    <t>PAPERS</t>
  </si>
  <si>
    <t>SPONSORED FIRM</t>
  </si>
  <si>
    <t>AMOUNT PAID</t>
  </si>
  <si>
    <t>TOTAL</t>
  </si>
  <si>
    <t>DATE</t>
  </si>
  <si>
    <t>RECEIPT NO</t>
  </si>
  <si>
    <t>RECEIVABLES</t>
  </si>
  <si>
    <t xml:space="preserve"> </t>
  </si>
  <si>
    <t>NEW STUDENT</t>
  </si>
  <si>
    <t>OTHER NAMES</t>
  </si>
  <si>
    <t>Amount Owing</t>
  </si>
  <si>
    <t>X</t>
  </si>
  <si>
    <t>OPEYEMI</t>
  </si>
  <si>
    <t>NEW STUDENTS</t>
  </si>
  <si>
    <t>COUNT</t>
  </si>
  <si>
    <t>BABAJIDE</t>
  </si>
  <si>
    <t>OSARUMESE</t>
  </si>
  <si>
    <t>MEADOWS</t>
  </si>
  <si>
    <t>TOTAL FEE</t>
  </si>
  <si>
    <t>SBL</t>
  </si>
  <si>
    <t>SBR</t>
  </si>
  <si>
    <t>AFM</t>
  </si>
  <si>
    <t>APM</t>
  </si>
  <si>
    <t>AAA</t>
  </si>
  <si>
    <t>FM</t>
  </si>
  <si>
    <t>AA</t>
  </si>
  <si>
    <t>FR</t>
  </si>
  <si>
    <t>TX</t>
  </si>
  <si>
    <t>PM</t>
  </si>
  <si>
    <t>CBL</t>
  </si>
  <si>
    <t>FA</t>
  </si>
  <si>
    <t>MA</t>
  </si>
  <si>
    <t>AB</t>
  </si>
  <si>
    <t>AMOUNT DUE</t>
  </si>
  <si>
    <t>Approved by/Evidence/Remarks</t>
  </si>
  <si>
    <t>PHONE NUMBER</t>
  </si>
  <si>
    <t>EMAIL</t>
  </si>
  <si>
    <t>SEX</t>
  </si>
  <si>
    <t>DOB</t>
  </si>
  <si>
    <t>ACCA REG NO</t>
  </si>
  <si>
    <t>HOW YOU KNEW IVY</t>
  </si>
  <si>
    <t>SOCIAL MEDIA HANDLE</t>
  </si>
  <si>
    <t>OBU</t>
  </si>
  <si>
    <t>DATABASE</t>
  </si>
  <si>
    <t>CUSTOMER ID</t>
  </si>
  <si>
    <t>DISCOUNT</t>
  </si>
  <si>
    <t>OLOMU</t>
  </si>
  <si>
    <t>EY</t>
  </si>
  <si>
    <t>OLUKOJU</t>
  </si>
  <si>
    <t>MARGARET</t>
  </si>
  <si>
    <t>KPMG</t>
  </si>
  <si>
    <t>OLUFUNKE</t>
  </si>
  <si>
    <t>WILLIAMS</t>
  </si>
  <si>
    <t>BOLANLE</t>
  </si>
  <si>
    <t>ORESANYA</t>
  </si>
  <si>
    <t>DANIEL</t>
  </si>
  <si>
    <t>PWC</t>
  </si>
  <si>
    <t>ADEBOYE</t>
  </si>
  <si>
    <t>CHIDI</t>
  </si>
  <si>
    <t>ADEMOLA</t>
  </si>
  <si>
    <t>OMOLARA</t>
  </si>
  <si>
    <t>OGBOLE</t>
  </si>
  <si>
    <t>LOIS</t>
  </si>
  <si>
    <t>30/6/2018</t>
  </si>
  <si>
    <t>ALAKA-COKER</t>
  </si>
  <si>
    <t>OBI</t>
  </si>
  <si>
    <t>SMITH-KUKU</t>
  </si>
  <si>
    <t>NWANKWO</t>
  </si>
  <si>
    <t>CHIOMA</t>
  </si>
  <si>
    <t>ADEYEMI</t>
  </si>
  <si>
    <t>OMORINSOLA</t>
  </si>
  <si>
    <t>ONI</t>
  </si>
  <si>
    <t>TAIWO</t>
  </si>
  <si>
    <t>OMOYEMI</t>
  </si>
  <si>
    <t>ALI</t>
  </si>
  <si>
    <t>NWAGWU</t>
  </si>
  <si>
    <t>CHISOM</t>
  </si>
  <si>
    <t>OBUDU</t>
  </si>
  <si>
    <t>SALAMI</t>
  </si>
  <si>
    <t>TEJUMADE</t>
  </si>
  <si>
    <t>AKINTAN</t>
  </si>
  <si>
    <t>ANJOLAOLUWA</t>
  </si>
  <si>
    <t>SHOBOLA</t>
  </si>
  <si>
    <t>TEMITOPE</t>
  </si>
  <si>
    <t>OKEKE</t>
  </si>
  <si>
    <t>ADEOSUN</t>
  </si>
  <si>
    <t>ALONGE</t>
  </si>
  <si>
    <t>OLUNUGA</t>
  </si>
  <si>
    <t>OLUWATOSIN</t>
  </si>
  <si>
    <t>ADEBAYO</t>
  </si>
  <si>
    <t>OYEDIJI</t>
  </si>
  <si>
    <t>MARIA</t>
  </si>
  <si>
    <t>FOLOKI</t>
  </si>
  <si>
    <t>ADEYANJU</t>
  </si>
  <si>
    <t>OGUNBANJO</t>
  </si>
  <si>
    <t>OGUNYALE</t>
  </si>
  <si>
    <t>FISAYO</t>
  </si>
  <si>
    <t>OLOWU</t>
  </si>
  <si>
    <t>NCHEDO</t>
  </si>
  <si>
    <t>CHINWUBA</t>
  </si>
  <si>
    <t>OREOLUWA</t>
  </si>
  <si>
    <t>ADEGOKE</t>
  </si>
  <si>
    <t>OTACHE</t>
  </si>
  <si>
    <t>FADEYI</t>
  </si>
  <si>
    <t>REBECCA</t>
  </si>
  <si>
    <t>ADESEGHA</t>
  </si>
  <si>
    <t>BADIRU</t>
  </si>
  <si>
    <t>MICHAEL</t>
  </si>
  <si>
    <t>ALLI</t>
  </si>
  <si>
    <t>ROFIAT</t>
  </si>
  <si>
    <t>OLANIYAN</t>
  </si>
  <si>
    <t>ISHAKA</t>
  </si>
  <si>
    <t>OGHENETEJIRI</t>
  </si>
  <si>
    <t>ESU</t>
  </si>
  <si>
    <t>ORIMINI</t>
  </si>
  <si>
    <t>ABDULMUMEEN</t>
  </si>
  <si>
    <t>RIDWAN</t>
  </si>
  <si>
    <t xml:space="preserve">EKE </t>
  </si>
  <si>
    <t>ADENUSI</t>
  </si>
  <si>
    <t>OMOWUNMI</t>
  </si>
  <si>
    <t>ADEGBOYEGA</t>
  </si>
  <si>
    <t>ADEOLA</t>
  </si>
  <si>
    <t>ERHIE</t>
  </si>
  <si>
    <t>OCHUKO</t>
  </si>
  <si>
    <t>ODUNAYO</t>
  </si>
  <si>
    <t>OLADEWA</t>
  </si>
  <si>
    <t>AYODEJI</t>
  </si>
  <si>
    <t>JOSEPH</t>
  </si>
  <si>
    <t>POPOOLA</t>
  </si>
  <si>
    <t>IBRAHIM</t>
  </si>
  <si>
    <t>OLUWASEYI</t>
  </si>
  <si>
    <t>OGUNMILORO</t>
  </si>
  <si>
    <t>YEWANDE</t>
  </si>
  <si>
    <t>ABE</t>
  </si>
  <si>
    <t>NNABUE</t>
  </si>
  <si>
    <t>LINDA</t>
  </si>
  <si>
    <t>ABIFARIN</t>
  </si>
  <si>
    <t>ADELEYE</t>
  </si>
  <si>
    <t>ODUSANYA</t>
  </si>
  <si>
    <t>OLUWASEUN</t>
  </si>
  <si>
    <t>ORIGHO</t>
  </si>
  <si>
    <t>UGOCHUKWU</t>
  </si>
  <si>
    <t>ADAOBI</t>
  </si>
  <si>
    <t>AANU</t>
  </si>
  <si>
    <t>AYILARA</t>
  </si>
  <si>
    <t>OLANREWAJU</t>
  </si>
  <si>
    <t>IDRIS</t>
  </si>
  <si>
    <t>KATIBI</t>
  </si>
  <si>
    <t>OLUMIDE</t>
  </si>
  <si>
    <t>OJUKWU</t>
  </si>
  <si>
    <t>ANALYSIS BY PAPER</t>
  </si>
  <si>
    <t xml:space="preserve">TX </t>
  </si>
  <si>
    <t>Standard lectures</t>
  </si>
  <si>
    <t>Sponsored students</t>
  </si>
  <si>
    <t>Non-sponsored students</t>
  </si>
  <si>
    <t>Standard lectures sub total</t>
  </si>
  <si>
    <t>ANALYSIS BY NUMBER OF STUDENTS</t>
  </si>
  <si>
    <t>STUDENTS</t>
  </si>
  <si>
    <t>Difference against last diet</t>
  </si>
  <si>
    <t>Non sponsored students</t>
  </si>
  <si>
    <t>Dip IFR</t>
  </si>
  <si>
    <t>Weekday Full time class</t>
  </si>
  <si>
    <t>OBU Project Mentoring</t>
  </si>
  <si>
    <t>REVENUE BREAKDOWN</t>
  </si>
  <si>
    <t>OJO</t>
  </si>
  <si>
    <t>OLAJIDE</t>
  </si>
  <si>
    <t>OKELEYE</t>
  </si>
  <si>
    <t>LADELE</t>
  </si>
  <si>
    <t>OLUFEMI</t>
  </si>
  <si>
    <t>TOYIN</t>
  </si>
  <si>
    <t>AJAYI</t>
  </si>
  <si>
    <t>OKUNSANYA</t>
  </si>
  <si>
    <t>OLUWAJUWON</t>
  </si>
  <si>
    <t>ADETOLA</t>
  </si>
  <si>
    <t>SORINOLA</t>
  </si>
  <si>
    <t>FALODUN</t>
  </si>
  <si>
    <t>OMOJO</t>
  </si>
  <si>
    <t>OLANIRAN</t>
  </si>
  <si>
    <t>JOY</t>
  </si>
  <si>
    <t>FOLARIN</t>
  </si>
  <si>
    <t>BUSOLA</t>
  </si>
  <si>
    <t>MOYOSORE</t>
  </si>
  <si>
    <t>AYENI</t>
  </si>
  <si>
    <t>OLARIBIGBE</t>
  </si>
  <si>
    <t>AYOKUNLE</t>
  </si>
  <si>
    <t>OLATUNBOSUN</t>
  </si>
  <si>
    <t>EDERIGBE</t>
  </si>
  <si>
    <t>KWARI</t>
  </si>
  <si>
    <t>HUSSAINI</t>
  </si>
  <si>
    <t>ODOGWU</t>
  </si>
  <si>
    <t>JONAS</t>
  </si>
  <si>
    <t>OLASUPO</t>
  </si>
  <si>
    <t>TARELA</t>
  </si>
  <si>
    <t>BUKOLA</t>
  </si>
  <si>
    <t>ABUDU</t>
  </si>
  <si>
    <t>ROTIMI</t>
  </si>
  <si>
    <t>ABOLARINWA</t>
  </si>
  <si>
    <t>SAMUEL</t>
  </si>
  <si>
    <t>STANLEY</t>
  </si>
  <si>
    <t>ADEREMI</t>
  </si>
  <si>
    <t>AYANLAJA</t>
  </si>
  <si>
    <t>AZUBUIKE</t>
  </si>
  <si>
    <t>UWALAKA</t>
  </si>
  <si>
    <t>OGBONNA</t>
  </si>
  <si>
    <t>ADEJUMOKE</t>
  </si>
  <si>
    <t>ONAOLAPO</t>
  </si>
  <si>
    <t>AKPATA</t>
  </si>
  <si>
    <t>ALABI</t>
  </si>
  <si>
    <t>ELEKANACHI</t>
  </si>
  <si>
    <t>BUARI</t>
  </si>
  <si>
    <t>KEHINDE</t>
  </si>
  <si>
    <t>OJEME</t>
  </si>
  <si>
    <t>STEPHEN</t>
  </si>
  <si>
    <t>OMOTOLA</t>
  </si>
  <si>
    <t>JOEL</t>
  </si>
  <si>
    <t>FOLUSHO</t>
  </si>
  <si>
    <t>GRACE</t>
  </si>
  <si>
    <t>LOKO</t>
  </si>
  <si>
    <t>OBAITAN</t>
  </si>
  <si>
    <t>JUDE</t>
  </si>
  <si>
    <t>KAREEM</t>
  </si>
  <si>
    <t>OLUWAKEMI</t>
  </si>
  <si>
    <t>YUSUF</t>
  </si>
  <si>
    <t>BOLAJI</t>
  </si>
  <si>
    <t>LADEJOBI</t>
  </si>
  <si>
    <t>ONIBOKUN</t>
  </si>
  <si>
    <t>OLAKUNLE</t>
  </si>
  <si>
    <t>MORAYO</t>
  </si>
  <si>
    <t>ONIKOYI</t>
  </si>
  <si>
    <t>AYOADE</t>
  </si>
  <si>
    <t>ORAJEKWE</t>
  </si>
  <si>
    <t>ANGELINA</t>
  </si>
  <si>
    <t>DIP IFRS</t>
  </si>
  <si>
    <t>UMOREN</t>
  </si>
  <si>
    <t>AKINGBADE</t>
  </si>
  <si>
    <t>AKINSOLA</t>
  </si>
  <si>
    <t>AKINTOPE</t>
  </si>
  <si>
    <t>AFOLABI</t>
  </si>
  <si>
    <t>HANNAH</t>
  </si>
  <si>
    <t>ALADESANMI</t>
  </si>
  <si>
    <t>CHIDOZIE</t>
  </si>
  <si>
    <t>ALAYA</t>
  </si>
  <si>
    <t>ABDULLAHI</t>
  </si>
  <si>
    <t>EBUZOEME</t>
  </si>
  <si>
    <t>INNOCENT</t>
  </si>
  <si>
    <t>ADURAGBEMI</t>
  </si>
  <si>
    <t xml:space="preserve">OKORO </t>
  </si>
  <si>
    <t>ONYEKACHI</t>
  </si>
  <si>
    <t>ANYAOGU</t>
  </si>
  <si>
    <t>AIRE</t>
  </si>
  <si>
    <t>JEFFREY</t>
  </si>
  <si>
    <t>AKETEPE</t>
  </si>
  <si>
    <t>OLUBUNMI</t>
  </si>
  <si>
    <t>OLABISI</t>
  </si>
  <si>
    <t>OGUNYEMI</t>
  </si>
  <si>
    <t>HASSAN</t>
  </si>
  <si>
    <t>EMMANUEL</t>
  </si>
  <si>
    <t>AWOBONA</t>
  </si>
  <si>
    <t>LANRE-AJAYI</t>
  </si>
  <si>
    <t>LARA</t>
  </si>
  <si>
    <t>ADERIBIGBE</t>
  </si>
  <si>
    <t>OGUNSANYA</t>
  </si>
  <si>
    <t>MORAKINYO</t>
  </si>
  <si>
    <t>DIM</t>
  </si>
  <si>
    <t>FRANCIS</t>
  </si>
  <si>
    <t>OGIEVA</t>
  </si>
  <si>
    <t>LONGE</t>
  </si>
  <si>
    <t>TOLUWANIYIN</t>
  </si>
  <si>
    <t>OKUESO</t>
  </si>
  <si>
    <t>OLUWATOBI</t>
  </si>
  <si>
    <t>IKU</t>
  </si>
  <si>
    <t>TOMI</t>
  </si>
  <si>
    <t>ODUTOLA</t>
  </si>
  <si>
    <t>OLUSEYI</t>
  </si>
  <si>
    <t>OLAYINKA</t>
  </si>
  <si>
    <t>OMEH</t>
  </si>
  <si>
    <t>AANUOLUWAPO</t>
  </si>
  <si>
    <t>EFEURHIBO</t>
  </si>
  <si>
    <t>AMU</t>
  </si>
  <si>
    <t>ENIOLA</t>
  </si>
  <si>
    <t>OSEDEBAME</t>
  </si>
  <si>
    <t>AKINTUNDE</t>
  </si>
  <si>
    <t>SIMISOLA</t>
  </si>
  <si>
    <t>SHASANYA</t>
  </si>
  <si>
    <t>AKANNI</t>
  </si>
  <si>
    <t>OLADAYO</t>
  </si>
  <si>
    <t>ODUYEBO</t>
  </si>
  <si>
    <t>OMOTOLANI</t>
  </si>
  <si>
    <t>ERNIE</t>
  </si>
  <si>
    <t>CLARA</t>
  </si>
  <si>
    <t>BELLO</t>
  </si>
  <si>
    <t>OLUWATOYIN</t>
  </si>
  <si>
    <t>TAYLOR</t>
  </si>
  <si>
    <t>ABEL</t>
  </si>
  <si>
    <t>KAYODE</t>
  </si>
  <si>
    <t>OBADA</t>
  </si>
  <si>
    <t>PAULETTE</t>
  </si>
  <si>
    <t>AMANDE</t>
  </si>
  <si>
    <t>CYNTHIA</t>
  </si>
  <si>
    <t>SIKPOJIE</t>
  </si>
  <si>
    <t>FRANCESS</t>
  </si>
  <si>
    <t>CHIKWENDU</t>
  </si>
  <si>
    <t>CHUKWUDI</t>
  </si>
  <si>
    <t>IDUSOGIE</t>
  </si>
  <si>
    <t>OLUWADAMILARE</t>
  </si>
  <si>
    <t>AKINBOBOLA</t>
  </si>
  <si>
    <t>AYO</t>
  </si>
  <si>
    <t>UGWU</t>
  </si>
  <si>
    <t>FOLUSO</t>
  </si>
  <si>
    <t>AKINMADE</t>
  </si>
  <si>
    <t>DARAMOLA</t>
  </si>
  <si>
    <t>OLAJUMOKE</t>
  </si>
  <si>
    <t>ELOHO</t>
  </si>
  <si>
    <t>ADEBIYI</t>
  </si>
  <si>
    <t>OGHENETEGA</t>
  </si>
  <si>
    <t>OGHUVWU</t>
  </si>
  <si>
    <t>ADEWOLE</t>
  </si>
  <si>
    <t>KOLEOLUWA</t>
  </si>
  <si>
    <t>ADERONKE</t>
  </si>
  <si>
    <t>REFFERD BY</t>
  </si>
  <si>
    <t>CONTACT</t>
  </si>
  <si>
    <t>23/6/18</t>
  </si>
  <si>
    <t>daniel.oresanya@gmail.com</t>
  </si>
  <si>
    <t>MALE</t>
  </si>
  <si>
    <t>oreoluwaadebayo@gmai.com</t>
  </si>
  <si>
    <t>ABADIA</t>
  </si>
  <si>
    <t>abadat.smith@gmail.com</t>
  </si>
  <si>
    <t>FEMALE</t>
  </si>
  <si>
    <t>26/5/1998</t>
  </si>
  <si>
    <t>24/6/18</t>
  </si>
  <si>
    <t>FOLORUNSO</t>
  </si>
  <si>
    <t>adebayofolorunsho49@gmail.com</t>
  </si>
  <si>
    <t>23/6/1994</t>
  </si>
  <si>
    <t>FRIEND</t>
  </si>
  <si>
    <t>beauteaful@live.com</t>
  </si>
  <si>
    <t>25/7/1988</t>
  </si>
  <si>
    <t>30/6/18</t>
  </si>
  <si>
    <t>OLASEBIKAN</t>
  </si>
  <si>
    <t>oalakacoker@yahoo.com</t>
  </si>
  <si>
    <t>24/11/1993</t>
  </si>
  <si>
    <t>SOCIAL MEDIA</t>
  </si>
  <si>
    <t>loisunekwuojo@gmail.com</t>
  </si>
  <si>
    <t>01/07/18</t>
  </si>
  <si>
    <t>ERIOLUWA.O</t>
  </si>
  <si>
    <t>erioluwaoni@gmail.com</t>
  </si>
  <si>
    <t>01/7/18</t>
  </si>
  <si>
    <t>7/7/18</t>
  </si>
  <si>
    <t>tejusalami1@gmail.com</t>
  </si>
  <si>
    <t>24/9/1994</t>
  </si>
  <si>
    <t>ACCA WEB</t>
  </si>
  <si>
    <t>YINKA J.</t>
  </si>
  <si>
    <t>yinkus2012000@yahoo.com</t>
  </si>
  <si>
    <t>8/7/18</t>
  </si>
  <si>
    <t xml:space="preserve">OBIDIKE </t>
  </si>
  <si>
    <t>CHISOM.V.</t>
  </si>
  <si>
    <t>anastagaobidike@gmail.com</t>
  </si>
  <si>
    <t>10/7/18</t>
  </si>
  <si>
    <t>ABIOLA</t>
  </si>
  <si>
    <t>adeosunabiola.h@gmail.com</t>
  </si>
  <si>
    <t>20/11/1996</t>
  </si>
  <si>
    <t>13/7/18</t>
  </si>
  <si>
    <t>CHIKAMSO.M.</t>
  </si>
  <si>
    <t>chikamso72@gmail.com</t>
  </si>
  <si>
    <t>14/7/18</t>
  </si>
  <si>
    <t>C.TIWALOLUWA</t>
  </si>
  <si>
    <t>tiwaolowu@gmail.co</t>
  </si>
  <si>
    <t>22/2/1996</t>
  </si>
  <si>
    <t>OLUWATOBI.J.</t>
  </si>
  <si>
    <t>ogunbanjotobi@gmail.com</t>
  </si>
  <si>
    <t>29/3/1989</t>
  </si>
  <si>
    <t>ogunyalefisayo@gmail.com</t>
  </si>
  <si>
    <t>EMMANUEL.O.</t>
  </si>
  <si>
    <t>manueladeyanju@gmail.com</t>
  </si>
  <si>
    <t>17/8/1983</t>
  </si>
  <si>
    <t>VIVIAN ALOZIE</t>
  </si>
  <si>
    <t>beckkytee@yahoo.com</t>
  </si>
  <si>
    <t>cheydo@gmail.com</t>
  </si>
  <si>
    <t>13/11/1993</t>
  </si>
  <si>
    <t>FRANCIS.A.</t>
  </si>
  <si>
    <t>fansicadesegha@gmail.com</t>
  </si>
  <si>
    <t>20/12/1990</t>
  </si>
  <si>
    <t>micheal-badiru@yahoo.com</t>
  </si>
  <si>
    <t>20/11/1986</t>
  </si>
  <si>
    <t>31/5/1996</t>
  </si>
  <si>
    <t>rinn-esu@yahoo.com</t>
  </si>
  <si>
    <t>realone2012@gmail.com</t>
  </si>
  <si>
    <t>23/4/1993</t>
  </si>
  <si>
    <t>adegboyegaadola20@yahoo.com</t>
  </si>
  <si>
    <t>chidiekeus@yahoo.com</t>
  </si>
  <si>
    <t>15/7/18</t>
  </si>
  <si>
    <t>starzeny1@icloud.com</t>
  </si>
  <si>
    <t>adenusio@gmail.com</t>
  </si>
  <si>
    <t>14/2/1996</t>
  </si>
  <si>
    <t>MOJUBAOLUEWA</t>
  </si>
  <si>
    <t>mojuladewa@yahoo.com</t>
  </si>
  <si>
    <t>OYINKANSANOLA</t>
  </si>
  <si>
    <t>odunayosimisola@yahoo.com</t>
  </si>
  <si>
    <t>13/5/1998</t>
  </si>
  <si>
    <t>seundara@gmail.com</t>
  </si>
  <si>
    <t>31/5/1993</t>
  </si>
  <si>
    <t>OLUFUNTO</t>
  </si>
  <si>
    <t>funtojoe@gmail.com</t>
  </si>
  <si>
    <t>charesiloro@yahoo.com</t>
  </si>
  <si>
    <t>SOCAIL MEDIA</t>
  </si>
  <si>
    <t>okusanyajuwon@yahoo.com</t>
  </si>
  <si>
    <t>oma4real@yahoo.com</t>
  </si>
  <si>
    <t>ABE MAYOWA</t>
  </si>
  <si>
    <t>thatmayor@yahoo</t>
  </si>
  <si>
    <t>5/6/18</t>
  </si>
  <si>
    <t>KENKU ABASS</t>
  </si>
  <si>
    <t>MUHAMMED</t>
  </si>
  <si>
    <t>kenkuabass@yahoo.com</t>
  </si>
  <si>
    <t>26/3/1986</t>
  </si>
  <si>
    <t>13/6/18</t>
  </si>
  <si>
    <t>nuganeji@yahoo.com</t>
  </si>
  <si>
    <t>18/7/1995</t>
  </si>
  <si>
    <t>30/6/17</t>
  </si>
  <si>
    <t>OBI ISIOMA</t>
  </si>
  <si>
    <t>ELIZABETH</t>
  </si>
  <si>
    <t>obiisioma@yahoo.com</t>
  </si>
  <si>
    <t>rinsola-adeyemi@gmail.com</t>
  </si>
  <si>
    <t>16/3/7</t>
  </si>
  <si>
    <t>8/6/18</t>
  </si>
  <si>
    <t>KALU</t>
  </si>
  <si>
    <t>IFANYI</t>
  </si>
  <si>
    <t>kenyibest.17@gmail.com</t>
  </si>
  <si>
    <t>rofiatlli293@gmail.com</t>
  </si>
  <si>
    <t>21/3/1993</t>
  </si>
  <si>
    <t>MOSES.B.</t>
  </si>
  <si>
    <t>mosesadeleye@yahoo.com</t>
  </si>
  <si>
    <t>25/3/1986</t>
  </si>
  <si>
    <t>OLUWASEYI A.</t>
  </si>
  <si>
    <t>3O/7/1983</t>
  </si>
  <si>
    <t>a-akintan@yahoo.com</t>
  </si>
  <si>
    <t>josnwa2k8@gmail.com</t>
  </si>
  <si>
    <t>19/11/1990</t>
  </si>
  <si>
    <t>erhie.ochuko@gmail.com</t>
  </si>
  <si>
    <t>15/3/1995</t>
  </si>
  <si>
    <t>olaniyanomolara6@gmail.com</t>
  </si>
  <si>
    <t>OLUWASEYI .S.</t>
  </si>
  <si>
    <t>comonex@yahoo.com</t>
  </si>
  <si>
    <t>29/1/1992</t>
  </si>
  <si>
    <t>shobolar@yahoo.com</t>
  </si>
  <si>
    <t>20/1/1993</t>
  </si>
  <si>
    <t>BABSKARREM</t>
  </si>
  <si>
    <t>babskareemyewande@yahoo.com</t>
  </si>
  <si>
    <t>21/1/1991</t>
  </si>
  <si>
    <t>JANEL</t>
  </si>
  <si>
    <t>sarajanel@yahoo.com</t>
  </si>
  <si>
    <t>OLUSOLA.M.</t>
  </si>
  <si>
    <t>mikeabifarin@yahoo.com</t>
  </si>
  <si>
    <t>15/7/1972</t>
  </si>
  <si>
    <t>femiladele@yahoo.com</t>
  </si>
  <si>
    <t>30/3/1980</t>
  </si>
  <si>
    <t>CHUKWUEMEKA</t>
  </si>
  <si>
    <t>folokic@yahoo.com</t>
  </si>
  <si>
    <t>14/2/1994</t>
  </si>
  <si>
    <t>aanuayilara@yahoo.com</t>
  </si>
  <si>
    <t>17/7/18</t>
  </si>
  <si>
    <t>adaugochukwu@icloud.com</t>
  </si>
  <si>
    <t>18/7/18</t>
  </si>
  <si>
    <t>ojoolajide49@yahoo.com</t>
  </si>
  <si>
    <t>19/7/18</t>
  </si>
  <si>
    <t>OLAIDE</t>
  </si>
  <si>
    <t>olaribigbeolaide@yahoo.com</t>
  </si>
  <si>
    <t>18/2/1992</t>
  </si>
  <si>
    <t>21/7/18</t>
  </si>
  <si>
    <t>TEMILOLUWA</t>
  </si>
  <si>
    <t>tamiloluwaodutola@gmail.com</t>
  </si>
  <si>
    <t>niyin-longe@hotmail.com</t>
  </si>
  <si>
    <t>omobude.francis@yahoo.com</t>
  </si>
  <si>
    <t>ogunsanyamorakinyo@gmail.com</t>
  </si>
  <si>
    <t>CHIKA.L.</t>
  </si>
  <si>
    <t>14/4/1988</t>
  </si>
  <si>
    <t>FIREND</t>
  </si>
  <si>
    <t>OLUKEMI</t>
  </si>
  <si>
    <t>omojalo@yahoo.com</t>
  </si>
  <si>
    <t>ELOGHENE</t>
  </si>
  <si>
    <t>edengbe.elo@gmail.com</t>
  </si>
  <si>
    <t>COLLINS UGWU</t>
  </si>
  <si>
    <t>seunsorinola@gmail.com</t>
  </si>
  <si>
    <t>25/2/1984</t>
  </si>
  <si>
    <t>OYEDEJI YETUNDE</t>
  </si>
  <si>
    <t>ei.kei.tunde@gmail.com</t>
  </si>
  <si>
    <t>17/4/1894</t>
  </si>
  <si>
    <t>0LALEKAN ADEBIRI</t>
  </si>
  <si>
    <t>26/3/1988</t>
  </si>
  <si>
    <t>KAYODE OLAWALE</t>
  </si>
  <si>
    <t>HOHAN</t>
  </si>
  <si>
    <t>ENADEGBE</t>
  </si>
  <si>
    <t>hohanendegbe@gmail.com</t>
  </si>
  <si>
    <t>MAC-TOROKI</t>
  </si>
  <si>
    <t>tmacyoroki@gmail.com</t>
  </si>
  <si>
    <t>23/11/1993</t>
  </si>
  <si>
    <t>adelubukola@yahoo.com</t>
  </si>
  <si>
    <t>abdulrotimi@yahoo.com</t>
  </si>
  <si>
    <t>16/9/1980</t>
  </si>
  <si>
    <t>ATINUKE.R.</t>
  </si>
  <si>
    <t>ACCA MEDIA</t>
  </si>
  <si>
    <t>hussainikwari@yahoo.com</t>
  </si>
  <si>
    <t>OMUBOR</t>
  </si>
  <si>
    <t>OGHENEMARO.E.</t>
  </si>
  <si>
    <t>maroomuabor@gmail.com</t>
  </si>
  <si>
    <t>OMOWUNMI JOHNSON</t>
  </si>
  <si>
    <t>OJI</t>
  </si>
  <si>
    <t>onyekachi_oji@yahoo.com</t>
  </si>
  <si>
    <t>OLUWAGBELEKE BOLAJI</t>
  </si>
  <si>
    <t>OKOHE</t>
  </si>
  <si>
    <t>EJENAVI.J</t>
  </si>
  <si>
    <t>vanjenas@gmail.com</t>
  </si>
  <si>
    <t>ADEOPOJU</t>
  </si>
  <si>
    <t>tekstpllee@yahoo.com</t>
  </si>
  <si>
    <t>30/7/1985</t>
  </si>
  <si>
    <t>akintundesimisola@gmail.com</t>
  </si>
  <si>
    <t>EMEKA</t>
  </si>
  <si>
    <t>eniolaamu@ymail.com</t>
  </si>
  <si>
    <t>21/9/1997</t>
  </si>
  <si>
    <t>aanuadu@yahoo.com</t>
  </si>
  <si>
    <t>OLUWASEYI.G.</t>
  </si>
  <si>
    <t>FAJUYI</t>
  </si>
  <si>
    <t>SUNKANMI</t>
  </si>
  <si>
    <t>greatsun001@yahoo.co.uk</t>
  </si>
  <si>
    <t>BENSON</t>
  </si>
  <si>
    <t>oluwatoomi@gmail.com</t>
  </si>
  <si>
    <t>27/11/1989</t>
  </si>
  <si>
    <t>ADESAKIN.S.</t>
  </si>
  <si>
    <t>adede1800@yahoo.com</t>
  </si>
  <si>
    <t>DORATHY OKUBADEJO</t>
  </si>
  <si>
    <t>OKENIWUN</t>
  </si>
  <si>
    <t>SODIQ.ABIODUN</t>
  </si>
  <si>
    <t>abesodiq@gmail.com</t>
  </si>
  <si>
    <t>funkky8900@yahoo.com</t>
  </si>
  <si>
    <t>hassan.emmanuel5@gmail.com</t>
  </si>
  <si>
    <t>18/8/1983</t>
  </si>
  <si>
    <t>OLUBUKOLA.ANU</t>
  </si>
  <si>
    <t>ajayiolukola54@yahoo.com</t>
  </si>
  <si>
    <t>27/2/1993</t>
  </si>
  <si>
    <t>CHINANU.E.</t>
  </si>
  <si>
    <t>esther_uwalaka@yahoo.com</t>
  </si>
  <si>
    <t>TAKIM</t>
  </si>
  <si>
    <t>NDIFON.OKIMASI</t>
  </si>
  <si>
    <t>okimasitakim@gmail.com</t>
  </si>
  <si>
    <t>23/11/91</t>
  </si>
  <si>
    <t>CHINONYEREM</t>
  </si>
  <si>
    <t>LORRETTA.N.</t>
  </si>
  <si>
    <t>19/1/1982</t>
  </si>
  <si>
    <t>AMADASUM</t>
  </si>
  <si>
    <t>amadasunjoy77@gmail.com</t>
  </si>
  <si>
    <t>stanley.k.samuel@gmail.com</t>
  </si>
  <si>
    <t>ORIADETU</t>
  </si>
  <si>
    <t>HAASTRUP.F.</t>
  </si>
  <si>
    <t>oriadetuhaastrupfatimah@gmail.com</t>
  </si>
  <si>
    <t>17/11/1998</t>
  </si>
  <si>
    <t>FAMILY</t>
  </si>
  <si>
    <t>teeodu@yahoo.com</t>
  </si>
  <si>
    <t>24/4/1986</t>
  </si>
  <si>
    <t>TOYIN ALUKO</t>
  </si>
  <si>
    <t>22/7/18</t>
  </si>
  <si>
    <t>ANIFOWOSE.O.</t>
  </si>
  <si>
    <t>dayoanney@yahoo.co.uk</t>
  </si>
  <si>
    <t>ATINUKETAIWO</t>
  </si>
  <si>
    <t>BOLATITO,MOJISOLA</t>
  </si>
  <si>
    <t>bolatito_ogunyemi@yahoo.com</t>
  </si>
  <si>
    <t>DAYO</t>
  </si>
  <si>
    <t>ADEBISI,OLUBUNMI</t>
  </si>
  <si>
    <t>deboyemide@gmail.com</t>
  </si>
  <si>
    <t>wolealli@gmail.com</t>
  </si>
  <si>
    <t>13/1/1984</t>
  </si>
  <si>
    <t>SOCIALMEDIA</t>
  </si>
  <si>
    <t>kennyadebiyi@yahoo.com</t>
  </si>
  <si>
    <t>30/8/1986</t>
  </si>
  <si>
    <t>AKIYA OLASUMBO</t>
  </si>
  <si>
    <t>jeffaire1@gmail.com</t>
  </si>
  <si>
    <t>olabisi.adeosun@firstbanknigeria.com</t>
  </si>
  <si>
    <t>TAIWO.O.</t>
  </si>
  <si>
    <t>oluwakayode.williams@yahoo.com</t>
  </si>
  <si>
    <t>27/9/1980</t>
  </si>
  <si>
    <t>olubunmiaketepe@yahoo.com</t>
  </si>
  <si>
    <t>13/4/1990</t>
  </si>
  <si>
    <t>ELEKANACUI .R.</t>
  </si>
  <si>
    <t>UZOMA</t>
  </si>
  <si>
    <t>elekanachiruth@gmail.com</t>
  </si>
  <si>
    <t>ADELAKAN</t>
  </si>
  <si>
    <t>A.ADESOLA</t>
  </si>
  <si>
    <t>adejareade@yahoo.com</t>
  </si>
  <si>
    <t>ACCAWEB</t>
  </si>
  <si>
    <t>MICHEAL</t>
  </si>
  <si>
    <t>micheal.anyaogu@outlook.com</t>
  </si>
  <si>
    <t>OYEOLUWA ONAFESO</t>
  </si>
  <si>
    <t>OKORO</t>
  </si>
  <si>
    <t>TAIWO KOLADE</t>
  </si>
  <si>
    <t>OLUOMOBA</t>
  </si>
  <si>
    <t>IMOKHAI</t>
  </si>
  <si>
    <t>imokhai@yahoo.com</t>
  </si>
  <si>
    <t>MAPELUJO AWAWU</t>
  </si>
  <si>
    <t>EZEDIKE</t>
  </si>
  <si>
    <t>onyekachijennifer@gmail.com</t>
  </si>
  <si>
    <t>FLYERS</t>
  </si>
  <si>
    <t xml:space="preserve">ONIFADE   </t>
  </si>
  <si>
    <t>18/8/1988</t>
  </si>
  <si>
    <t>FAMILUGBA</t>
  </si>
  <si>
    <t>MICHEAL,OLUSEGUN</t>
  </si>
  <si>
    <t>fmicheralolusegun@gmail.com</t>
  </si>
  <si>
    <t>16/2/1988</t>
  </si>
  <si>
    <t>ADEWUNMI,OLOWOJOBA</t>
  </si>
  <si>
    <t>ONANUGA</t>
  </si>
  <si>
    <t>AHMED</t>
  </si>
  <si>
    <t>raonuga@gmail.com</t>
  </si>
  <si>
    <t>26/11/1989</t>
  </si>
  <si>
    <t>bukola01@gmail.com</t>
  </si>
  <si>
    <t>tesbolajiyusuf@gmail.com</t>
  </si>
  <si>
    <t>13/9/1997</t>
  </si>
  <si>
    <t>gangiloko@yahoo.com</t>
  </si>
  <si>
    <t>kemikareemu2@gmail.com</t>
  </si>
  <si>
    <t>jude_obaitan@yahoo.com</t>
  </si>
  <si>
    <t>GRACE LOKO</t>
  </si>
  <si>
    <t>fshoresp@yahoo.com</t>
  </si>
  <si>
    <t>olubuari2000@gmail.com</t>
  </si>
  <si>
    <t>UNYIME</t>
  </si>
  <si>
    <t>BASSEY</t>
  </si>
  <si>
    <t>unyimebj@yahoo.com</t>
  </si>
  <si>
    <t>UKOHA</t>
  </si>
  <si>
    <t>OKECHUKWU,KALU</t>
  </si>
  <si>
    <t>MONYE</t>
  </si>
  <si>
    <t>VIVIAN,AMALAONYE</t>
  </si>
  <si>
    <t>monye.vivian.a@gmail.com</t>
  </si>
  <si>
    <t>ODUDU</t>
  </si>
  <si>
    <t>TITLAYO,VICTORIA</t>
  </si>
  <si>
    <t>odudutitilayo@gmail.com</t>
  </si>
  <si>
    <t>13/6/1994</t>
  </si>
  <si>
    <t>AJELABI</t>
  </si>
  <si>
    <t>BOLUWATIFE</t>
  </si>
  <si>
    <t>bajelabi@yahoo.com</t>
  </si>
  <si>
    <t>DON-ODUNZE</t>
  </si>
  <si>
    <t>CHINAZY</t>
  </si>
  <si>
    <t>nazdozzy@gmail.com</t>
  </si>
  <si>
    <t>28/10/1980</t>
  </si>
  <si>
    <t>NGOZI DUROJIAYE</t>
  </si>
  <si>
    <t>ROMEO-TONWE</t>
  </si>
  <si>
    <t>iseejo42002@yahoo.com</t>
  </si>
  <si>
    <t>YINKA,ADEGOKE</t>
  </si>
  <si>
    <t>AKINWUNMI</t>
  </si>
  <si>
    <t>ST.JOSEPH</t>
  </si>
  <si>
    <t>josehakinwunmi08@gmail.com</t>
  </si>
  <si>
    <t>HENRY ATTA</t>
  </si>
  <si>
    <t>arngelah@yahoo.com</t>
  </si>
  <si>
    <t>FIFELOLA</t>
  </si>
  <si>
    <t>fifeakintoye@gmail.com</t>
  </si>
  <si>
    <t>bamidele.akingbade@yahoo.com</t>
  </si>
  <si>
    <t>25/6/1979</t>
  </si>
  <si>
    <t>UDEMEMEFOR</t>
  </si>
  <si>
    <t>EKARIKA</t>
  </si>
  <si>
    <t>ekarikafelix@gmail.com</t>
  </si>
  <si>
    <t>15/5/1993</t>
  </si>
  <si>
    <t>CALEB,MFONISO</t>
  </si>
  <si>
    <t>caleb.umdren@gmail.com</t>
  </si>
  <si>
    <t>21/3/1986</t>
  </si>
  <si>
    <t>ATINUKE,TAIWO</t>
  </si>
  <si>
    <t>william.olaoye@gmail.com</t>
  </si>
  <si>
    <t>27/2/1992</t>
  </si>
  <si>
    <t>ONYEOCHA CHIDOZIE</t>
  </si>
  <si>
    <t>ayoade_bare@yahoo.com</t>
  </si>
  <si>
    <t>23/8/1993</t>
  </si>
  <si>
    <t>UCHE</t>
  </si>
  <si>
    <t>IJEOMA,NORA</t>
  </si>
  <si>
    <t>angelnora01@yahoo.com</t>
  </si>
  <si>
    <t>OLAORE</t>
  </si>
  <si>
    <t>OLALEKAN,GBOLADE</t>
  </si>
  <si>
    <t>lekangbolade@yahoo.com</t>
  </si>
  <si>
    <t>NWOSU</t>
  </si>
  <si>
    <t>NGOZIKA.O</t>
  </si>
  <si>
    <t>AMAETULE,CHIMA</t>
  </si>
  <si>
    <t>OPEYEMI,ADEPEJU</t>
  </si>
  <si>
    <t>aladesanmiopeyemi@yahoo.com</t>
  </si>
  <si>
    <t>JULIANA,OLUWASEUN</t>
  </si>
  <si>
    <t>alabijulie@gmail.com</t>
  </si>
  <si>
    <t>TOLU OLADAPO</t>
  </si>
  <si>
    <t>EDWARD,AYODAPO</t>
  </si>
  <si>
    <t>29/2/1992</t>
  </si>
  <si>
    <t>ONYEOCHA</t>
  </si>
  <si>
    <t>chidozie.onyeocha@yahoo.com</t>
  </si>
  <si>
    <t>25/2/1985</t>
  </si>
  <si>
    <t>OBIAKU,FLORENCE</t>
  </si>
  <si>
    <t>obiakuogbonna11@gmail.com</t>
  </si>
  <si>
    <t>abdulaya@gmail.com</t>
  </si>
  <si>
    <t>ebuzoeme.innocent@gmail.com</t>
  </si>
  <si>
    <t>15/10/1987</t>
  </si>
  <si>
    <t>AWESU</t>
  </si>
  <si>
    <t>awesudamilola@gmail.com</t>
  </si>
  <si>
    <t>IMOH</t>
  </si>
  <si>
    <t>COLLINS,IJEOMA</t>
  </si>
  <si>
    <t>collins.imoh@gmail.com</t>
  </si>
  <si>
    <t>MUONAGOSU</t>
  </si>
  <si>
    <t>ugoomuo@yahoo.com</t>
  </si>
  <si>
    <t>29/9/1990</t>
  </si>
  <si>
    <t>OFEIMU</t>
  </si>
  <si>
    <t>EHRINOMEN</t>
  </si>
  <si>
    <t>16/11/1988</t>
  </si>
  <si>
    <t>MARIAM</t>
  </si>
  <si>
    <t>mariamyusuf11@yahoo.com</t>
  </si>
  <si>
    <t>UKALI</t>
  </si>
  <si>
    <t>innocenttukali@yahoo.com</t>
  </si>
  <si>
    <t>ADEWUNMI</t>
  </si>
  <si>
    <t>wunmifrendy@yahoo.com</t>
  </si>
  <si>
    <t>OSUJI</t>
  </si>
  <si>
    <t>IKENNA</t>
  </si>
  <si>
    <t>17/4/1991</t>
  </si>
  <si>
    <t>AMAO</t>
  </si>
  <si>
    <t>DAMILOLA,OLASUNKANMI</t>
  </si>
  <si>
    <t>darmie80@yahoo.com</t>
  </si>
  <si>
    <t>ADELOYE</t>
  </si>
  <si>
    <t>E.MAYOWA</t>
  </si>
  <si>
    <t>adeloye.mayowa@yahoo.com</t>
  </si>
  <si>
    <t>ADEWUYI</t>
  </si>
  <si>
    <t>OLUSAYO</t>
  </si>
  <si>
    <t>olsayo.adewuyi@ng.kpmg.com</t>
  </si>
  <si>
    <t>29/7/1995</t>
  </si>
  <si>
    <t>ADEGBIJI</t>
  </si>
  <si>
    <t>ABIOLA.A.</t>
  </si>
  <si>
    <t>abiola.adegbiji@ng.ey.com</t>
  </si>
  <si>
    <t>OMOLOLA AKINNIYI</t>
  </si>
  <si>
    <t>OTIJI</t>
  </si>
  <si>
    <t>CHINELO,IJEAMAKA</t>
  </si>
  <si>
    <t>chinelootiji@gmail.com</t>
  </si>
  <si>
    <t>olukojumagaret@gmail.com</t>
  </si>
  <si>
    <t>21/6/1996</t>
  </si>
  <si>
    <t>EMMANUEL,OPEYEMI</t>
  </si>
  <si>
    <t>alonge145@gmail.com</t>
  </si>
  <si>
    <t>23/7/18</t>
  </si>
  <si>
    <t>ONWUEMEBOLAM</t>
  </si>
  <si>
    <t>AMARACHI</t>
  </si>
  <si>
    <t>amasandra16@yahoo.com</t>
  </si>
  <si>
    <t>20/10/1987</t>
  </si>
  <si>
    <t>lanrewaju86@gmail.com</t>
  </si>
  <si>
    <t>ANGELINAORAJEKWE</t>
  </si>
  <si>
    <t>HAMIDAT</t>
  </si>
  <si>
    <t>katibiolumide@yahoo.co.uk</t>
  </si>
  <si>
    <t>ojukwumartin@gmail.com</t>
  </si>
  <si>
    <t>25/11/1990</t>
  </si>
  <si>
    <t>ayokunle.olatunbosun@gmail.com</t>
  </si>
  <si>
    <t>OKE</t>
  </si>
  <si>
    <t>oke.foluso@yahoo.com</t>
  </si>
  <si>
    <t>16/9/1988</t>
  </si>
  <si>
    <t xml:space="preserve"> 21/7/18</t>
  </si>
  <si>
    <t>ododgwujonas@gmail.com</t>
  </si>
  <si>
    <t>ADEBIMPE.ADEBOLA</t>
  </si>
  <si>
    <t>ALEXANDER</t>
  </si>
  <si>
    <t>OKWUAKU</t>
  </si>
  <si>
    <t>dheelah@live.com</t>
  </si>
  <si>
    <t>13/7/1992</t>
  </si>
  <si>
    <t>24/7/18</t>
  </si>
  <si>
    <t>AINA</t>
  </si>
  <si>
    <t>ainamoyoreoluwa@ymail.com</t>
  </si>
  <si>
    <t>26/2/1996</t>
  </si>
  <si>
    <t>arramichelle18@gmail.com</t>
  </si>
  <si>
    <t>18/6/1983</t>
  </si>
  <si>
    <t>OLADOYIN</t>
  </si>
  <si>
    <t>doyeen30@gmail.com</t>
  </si>
  <si>
    <t>26/3/1998</t>
  </si>
  <si>
    <t>AWOLOLA</t>
  </si>
  <si>
    <t>ADEGBOLA</t>
  </si>
  <si>
    <t>23/6/1974</t>
  </si>
  <si>
    <t>ENADEGHE</t>
  </si>
  <si>
    <t>ITOHAN</t>
  </si>
  <si>
    <t>ONYECHI</t>
  </si>
  <si>
    <t>28/7/2018</t>
  </si>
  <si>
    <t>ONORO</t>
  </si>
  <si>
    <t>AGHOGHO</t>
  </si>
  <si>
    <t>ORJI</t>
  </si>
  <si>
    <t>OYEKAN</t>
  </si>
  <si>
    <t>ADEMILUYI</t>
  </si>
  <si>
    <t>THOMAS</t>
  </si>
  <si>
    <t>AKITI</t>
  </si>
  <si>
    <t>TOLULOPE</t>
  </si>
  <si>
    <t>EVELYN</t>
  </si>
  <si>
    <t>OLUMOYEGUN</t>
  </si>
  <si>
    <t>ADEKUNLE</t>
  </si>
  <si>
    <t>JIMOH</t>
  </si>
  <si>
    <t>FOLASHADE</t>
  </si>
  <si>
    <t>ABARA</t>
  </si>
  <si>
    <t>DARAR</t>
  </si>
  <si>
    <t>FALADE</t>
  </si>
  <si>
    <t>OMOSALEWA</t>
  </si>
  <si>
    <t>ADAJI</t>
  </si>
  <si>
    <t>DAVID</t>
  </si>
  <si>
    <t>ABIODUN</t>
  </si>
  <si>
    <t>MAHMUD</t>
  </si>
  <si>
    <t>NEFISA</t>
  </si>
  <si>
    <t>AKPAN</t>
  </si>
  <si>
    <t>EWEBIYI</t>
  </si>
  <si>
    <t>ADEOTI</t>
  </si>
  <si>
    <t>ATINUKE</t>
  </si>
  <si>
    <t>ONWUKA</t>
  </si>
  <si>
    <t>MARY SOMTO</t>
  </si>
  <si>
    <t>ODEYEMI</t>
  </si>
  <si>
    <t>TOPE</t>
  </si>
  <si>
    <t>OSIKOMAIYA</t>
  </si>
  <si>
    <t>WEISUA</t>
  </si>
  <si>
    <t>IMMANUEL</t>
  </si>
  <si>
    <t>BALOGUN</t>
  </si>
  <si>
    <t>AFIS</t>
  </si>
  <si>
    <t>TOSIN</t>
  </si>
  <si>
    <t>SOWANDE</t>
  </si>
  <si>
    <t>ONWUADUEGBO</t>
  </si>
  <si>
    <t>EMMANUELLA</t>
  </si>
  <si>
    <t>UKOH</t>
  </si>
  <si>
    <t>ADEDAPO</t>
  </si>
  <si>
    <t>OKAFOR</t>
  </si>
  <si>
    <t>IBITOLA FRANCES</t>
  </si>
  <si>
    <t>OLIVER</t>
  </si>
  <si>
    <t>SALAKO</t>
  </si>
  <si>
    <t>MEGBELE</t>
  </si>
  <si>
    <t>KIKE</t>
  </si>
  <si>
    <t>ANJORIN</t>
  </si>
  <si>
    <t>ARUNA</t>
  </si>
  <si>
    <t>ODEY</t>
  </si>
  <si>
    <t>JOHN</t>
  </si>
  <si>
    <t>OGUNTADE</t>
  </si>
  <si>
    <t>ADELAJA</t>
  </si>
  <si>
    <t>KADIRI</t>
  </si>
  <si>
    <t>PATRICK</t>
  </si>
  <si>
    <t>DANIEL OKOH</t>
  </si>
  <si>
    <t>NWOBODO</t>
  </si>
  <si>
    <t>EKENE</t>
  </si>
  <si>
    <t>KABIRU SUNDAY</t>
  </si>
  <si>
    <t>OSAYIWU</t>
  </si>
  <si>
    <t>RITA</t>
  </si>
  <si>
    <t>IGHODALO</t>
  </si>
  <si>
    <t>CASMIRE</t>
  </si>
  <si>
    <t>AKINRINLO</t>
  </si>
  <si>
    <t>MAYOWA</t>
  </si>
  <si>
    <t>OREKOYA</t>
  </si>
  <si>
    <t>OYINDAMOLA</t>
  </si>
  <si>
    <t>OKIGBO</t>
  </si>
  <si>
    <t>CHISOM JUSTINA</t>
  </si>
  <si>
    <t>ODUWOLE</t>
  </si>
  <si>
    <t>ALIMI</t>
  </si>
  <si>
    <t>VIDHI</t>
  </si>
  <si>
    <t>KEYE</t>
  </si>
  <si>
    <t>ARISA</t>
  </si>
  <si>
    <t>ANULUNKO</t>
  </si>
  <si>
    <t>CHINAZA</t>
  </si>
  <si>
    <t>EROMOSELE</t>
  </si>
  <si>
    <t>ADEJORO</t>
  </si>
  <si>
    <t>AKEEM-SULAIMON</t>
  </si>
  <si>
    <t>SAIDAT</t>
  </si>
  <si>
    <t>MBATA</t>
  </si>
  <si>
    <t>ILESANMI</t>
  </si>
  <si>
    <t>WOLE</t>
  </si>
  <si>
    <t>OKUNOLA</t>
  </si>
  <si>
    <t>OLUWAFEMI</t>
  </si>
  <si>
    <t>CHIME</t>
  </si>
  <si>
    <t>CHUKWUMA</t>
  </si>
  <si>
    <t>OLAYEMI</t>
  </si>
  <si>
    <t>RHODA</t>
  </si>
  <si>
    <t>OGUNSOLA</t>
  </si>
  <si>
    <t>ADEDAYO</t>
  </si>
  <si>
    <t>ADESOKAN</t>
  </si>
  <si>
    <t>ASHIMOLE</t>
  </si>
  <si>
    <t>CHIDIEBERE</t>
  </si>
  <si>
    <t>OSUZOKA</t>
  </si>
  <si>
    <t>EMMANUELLA NGOZI</t>
  </si>
  <si>
    <t>ALIU</t>
  </si>
  <si>
    <t>YVONNE</t>
  </si>
  <si>
    <t>AKINWUNTAN</t>
  </si>
  <si>
    <t>OLOGUNAGBA</t>
  </si>
  <si>
    <t>TOMISIN</t>
  </si>
  <si>
    <t>IFEOLUWA</t>
  </si>
  <si>
    <t>OYEDEJI</t>
  </si>
  <si>
    <t>SEITA-IWARA</t>
  </si>
  <si>
    <t>ONYINYE</t>
  </si>
  <si>
    <t>FATOYE</t>
  </si>
  <si>
    <t>YETUNDE ABOSEDE</t>
  </si>
  <si>
    <t>ADEITAN</t>
  </si>
  <si>
    <t>MEBUDE</t>
  </si>
  <si>
    <t>OMOYENI</t>
  </si>
  <si>
    <t>BADMUS-ARIBATISE</t>
  </si>
  <si>
    <t>IBUKUN</t>
  </si>
  <si>
    <t>BLESSING</t>
  </si>
  <si>
    <t>ADELOKUN</t>
  </si>
  <si>
    <t>NWANERI</t>
  </si>
  <si>
    <t>NNAMDI CHRISTIAN</t>
  </si>
  <si>
    <t>ASHO</t>
  </si>
  <si>
    <t>BAKARE</t>
  </si>
  <si>
    <t>CALISTA</t>
  </si>
  <si>
    <t>EZEONYILIMBA</t>
  </si>
  <si>
    <t>ONYEBUCHI</t>
  </si>
  <si>
    <t>MOSES</t>
  </si>
  <si>
    <t>OLOBAYO</t>
  </si>
  <si>
    <t>ADEROPO</t>
  </si>
  <si>
    <t>ADETUNJI</t>
  </si>
  <si>
    <t>OBIA</t>
  </si>
  <si>
    <t>KAZEEM</t>
  </si>
  <si>
    <t>JIDE</t>
  </si>
  <si>
    <t>OGUNJIDE</t>
  </si>
  <si>
    <t>OLAKIIGBE</t>
  </si>
  <si>
    <t>FARI-AWAIYE</t>
  </si>
  <si>
    <t>SHAKIRAH</t>
  </si>
  <si>
    <t>ADEGEBO</t>
  </si>
  <si>
    <t>TONMAYE</t>
  </si>
  <si>
    <t>OYINDAMOLA,FUNMILAYO</t>
  </si>
  <si>
    <t>OLORUNTOBI,DAPO</t>
  </si>
  <si>
    <t>JOHN,OLUBUNMI</t>
  </si>
  <si>
    <t>NWOKO</t>
  </si>
  <si>
    <t>UNUIGBE</t>
  </si>
  <si>
    <t>NWOGU</t>
  </si>
  <si>
    <t>NNEKA</t>
  </si>
  <si>
    <t>AKPEJI</t>
  </si>
  <si>
    <t>MODUPE</t>
  </si>
  <si>
    <t>OLUWADAMILOJU</t>
  </si>
  <si>
    <t>IGWEH</t>
  </si>
  <si>
    <t>HENRIETTA.U</t>
  </si>
  <si>
    <t>29/7/18</t>
  </si>
  <si>
    <t>OMOYA</t>
  </si>
  <si>
    <t>23/8/1997</t>
  </si>
  <si>
    <t>18/6/1993</t>
  </si>
  <si>
    <t>28/5/1992</t>
  </si>
  <si>
    <t>28/7/18</t>
  </si>
  <si>
    <t>OYELEYE</t>
  </si>
  <si>
    <t>IGBERAESE</t>
  </si>
  <si>
    <t>22/4/1981</t>
  </si>
  <si>
    <t>21/3/1990</t>
  </si>
  <si>
    <t>18/4/1986</t>
  </si>
  <si>
    <t>24/5/1994</t>
  </si>
  <si>
    <t>DOLAPO,TOLULOPE</t>
  </si>
  <si>
    <t>14/6/18</t>
  </si>
  <si>
    <t>13/4/1998</t>
  </si>
  <si>
    <t>21/8/1981</t>
  </si>
  <si>
    <t>OMOTOLA,OLAITAN</t>
  </si>
  <si>
    <t>ADEMIDUN</t>
  </si>
  <si>
    <t>14/7/1992</t>
  </si>
  <si>
    <t>29/10/1995</t>
  </si>
  <si>
    <t>14/6/1998</t>
  </si>
  <si>
    <t>IDORENYIN</t>
  </si>
  <si>
    <t>17/12/1984</t>
  </si>
  <si>
    <t>15/11/1997</t>
  </si>
  <si>
    <t>16/5/1983</t>
  </si>
  <si>
    <t>19/2/1988</t>
  </si>
  <si>
    <t>JOSE</t>
  </si>
  <si>
    <t>HAJARAT,BABASHOLA</t>
  </si>
  <si>
    <t>24/1/1997</t>
  </si>
  <si>
    <t>21/5/1997</t>
  </si>
  <si>
    <t>30/10/1994</t>
  </si>
  <si>
    <t>20/4/1996</t>
  </si>
  <si>
    <t>20/6/1993</t>
  </si>
  <si>
    <t>30/6/1983</t>
  </si>
  <si>
    <t>29/5/1988</t>
  </si>
  <si>
    <t>14/6/1988</t>
  </si>
  <si>
    <t>20/12/1995</t>
  </si>
  <si>
    <t>27/8/1986</t>
  </si>
  <si>
    <t>19/2/1989</t>
  </si>
  <si>
    <t>14/11/1991</t>
  </si>
  <si>
    <t>22/8/1991</t>
  </si>
  <si>
    <t>26/3/1994</t>
  </si>
  <si>
    <t>13/10/1991</t>
  </si>
  <si>
    <t>14/9/1984</t>
  </si>
  <si>
    <t>16/8/1987</t>
  </si>
  <si>
    <t>21/7/1995</t>
  </si>
  <si>
    <t>14/3/1996</t>
  </si>
  <si>
    <t>25/8/1974</t>
  </si>
  <si>
    <t>19/5/2000</t>
  </si>
  <si>
    <t>22/1/1990</t>
  </si>
  <si>
    <t>19/1/1980</t>
  </si>
  <si>
    <t>31/8/1986</t>
  </si>
  <si>
    <t>22/8/1979</t>
  </si>
  <si>
    <t>15/11/1980</t>
  </si>
  <si>
    <t>24/12/1987</t>
  </si>
  <si>
    <t>28/6/1979</t>
  </si>
  <si>
    <t>25/11/1984</t>
  </si>
  <si>
    <t>r4yettarice@yahoo.com</t>
  </si>
  <si>
    <t>oladayo84@yahoo.com</t>
  </si>
  <si>
    <t>onyebuchimoses@gmail.com</t>
  </si>
  <si>
    <t>dolapoadejoro@yahoo.com</t>
  </si>
  <si>
    <t>ellahmanuels@yahoo.com</t>
  </si>
  <si>
    <t>preelek@yahoo.com</t>
  </si>
  <si>
    <t>ukoh.idorenyin@gmail.com</t>
  </si>
  <si>
    <t>thorpetee53@gmail.com</t>
  </si>
  <si>
    <t>samanjorin007@yahoo.com</t>
  </si>
  <si>
    <t>runoyi@yahoo.com</t>
  </si>
  <si>
    <t>hajaratjose@hotmail.com</t>
  </si>
  <si>
    <t>yvonne_iru@yahoo.com</t>
  </si>
  <si>
    <t>abiodunesther14@yahoo.com</t>
  </si>
  <si>
    <t>aliuelizabeth64@yahoo.com</t>
  </si>
  <si>
    <t>swainige@yahoo.com</t>
  </si>
  <si>
    <t>gusto.olu@gmail.com</t>
  </si>
  <si>
    <t>abeabiodun21@gmail.com</t>
  </si>
  <si>
    <t>osagieaiyanyor@yahoo.com</t>
  </si>
  <si>
    <t>tomilola_olakiigbe@yahoo.com</t>
  </si>
  <si>
    <t>contactsatifa@gmail.com</t>
  </si>
  <si>
    <t>uzorme@yahoo.com</t>
  </si>
  <si>
    <t>michealtonmaye@gmail.com</t>
  </si>
  <si>
    <t>tomidewunmi@yahoo.com</t>
  </si>
  <si>
    <t>toyna55@yahoo.com</t>
  </si>
  <si>
    <t>mebudeo@gmail.com</t>
  </si>
  <si>
    <t>judah247@gmail.com</t>
  </si>
  <si>
    <t>daragrace16@gmail.com</t>
  </si>
  <si>
    <t>tobiadelokun@gmail.com</t>
  </si>
  <si>
    <t>jimoh_folashade@yahoo.com</t>
  </si>
  <si>
    <t>dararabara@yahoo.com</t>
  </si>
  <si>
    <t>obadmus1@yahoo.com</t>
  </si>
  <si>
    <t>nwokoevelyn@gmail.com</t>
  </si>
  <si>
    <t>tolex18@yahoo.com</t>
  </si>
  <si>
    <t>dayoobakare670@gmail.com</t>
  </si>
  <si>
    <t>dupeakpeji@gmail.com</t>
  </si>
  <si>
    <t>vivian.okoro@zenithbank.com</t>
  </si>
  <si>
    <t>18/8/2018</t>
  </si>
  <si>
    <t>26/8/2018</t>
  </si>
  <si>
    <t>SPONSOR</t>
  </si>
  <si>
    <t>23/10/1993</t>
  </si>
  <si>
    <t>VIVIAN,IJEAMA</t>
  </si>
  <si>
    <t>DELOITTE</t>
  </si>
  <si>
    <t>toyinamoke95@GMAIL.COM</t>
  </si>
  <si>
    <t>21/5/1975</t>
  </si>
  <si>
    <t>FAITH,JACOB</t>
  </si>
  <si>
    <t>ifaithjacob@gmial.com</t>
  </si>
  <si>
    <t>MRTUNDE</t>
  </si>
  <si>
    <t>wunmiodutola@yahoo.comm</t>
  </si>
  <si>
    <t>26/9/1981</t>
  </si>
  <si>
    <t>tolaakoy@yahoo.com</t>
  </si>
  <si>
    <t>20/9/1992</t>
  </si>
  <si>
    <t>JOSEPH,AKINWUNMI</t>
  </si>
  <si>
    <t>COLLINS</t>
  </si>
  <si>
    <t>collinsugwu1@yahoo.com</t>
  </si>
  <si>
    <t>18/12/1990</t>
  </si>
  <si>
    <t>AIWERIOGHENE</t>
  </si>
  <si>
    <t>aidusogie@yahoo.com</t>
  </si>
  <si>
    <t>ANGELA</t>
  </si>
  <si>
    <t>omehangela@gmail.com</t>
  </si>
  <si>
    <t>15/4/1988</t>
  </si>
  <si>
    <t>sayi_olaniran@yahoo.com</t>
  </si>
  <si>
    <t>20/6/1990</t>
  </si>
  <si>
    <t>SABDAT UMAR</t>
  </si>
  <si>
    <t>OLOSAMA</t>
  </si>
  <si>
    <t>ernieolisama@gmail.com</t>
  </si>
  <si>
    <t>27/7/1997</t>
  </si>
  <si>
    <t>claraolukemi@yahoo.com</t>
  </si>
  <si>
    <t>26/6/1976</t>
  </si>
  <si>
    <t>ayooluwakanmi@yahoo.cm</t>
  </si>
  <si>
    <t>daramola.olajumoke@gmail.com</t>
  </si>
  <si>
    <t>19/7/1989</t>
  </si>
  <si>
    <t>08-06803606</t>
  </si>
  <si>
    <t>toyintall01@gmail.com</t>
  </si>
  <si>
    <t>28/7/1985</t>
  </si>
  <si>
    <t>MODUPE,OYINDAMOLA</t>
  </si>
  <si>
    <t>27/5/1887</t>
  </si>
  <si>
    <t>TIETIE</t>
  </si>
  <si>
    <t>eloho.tietie@gmail.com</t>
  </si>
  <si>
    <t>20/1/1997</t>
  </si>
  <si>
    <t>pauletteobada4@gmail.com</t>
  </si>
  <si>
    <t>31/3/1997</t>
  </si>
  <si>
    <t>cynthiaamande@gmail.com</t>
  </si>
  <si>
    <t>25/2/1990</t>
  </si>
  <si>
    <t>AGUSTINE,CHUKWUDOZIE</t>
  </si>
  <si>
    <t>15/8/1978</t>
  </si>
  <si>
    <t>16/1/1994</t>
  </si>
  <si>
    <t>RAJESH,MEHTA</t>
  </si>
  <si>
    <t>vidhi175@gmail.com</t>
  </si>
  <si>
    <t>17/3/1996</t>
  </si>
  <si>
    <t>20/7/18</t>
  </si>
  <si>
    <t>MOYINOLUWA,A.</t>
  </si>
  <si>
    <t>reveillesound@gmail.com</t>
  </si>
  <si>
    <t>AYOOLA,ADE</t>
  </si>
  <si>
    <t>TOLUEALASE</t>
  </si>
  <si>
    <t>toluwalsed@gmail.com</t>
  </si>
  <si>
    <t>31/12/1995</t>
  </si>
  <si>
    <t>26/7/18</t>
  </si>
  <si>
    <t>TUWASI</t>
  </si>
  <si>
    <t>tupinnho99@gmail.com</t>
  </si>
  <si>
    <t>23/7/1999</t>
  </si>
  <si>
    <t>ADENIYI</t>
  </si>
  <si>
    <t>idrisadewale@gmail.com</t>
  </si>
  <si>
    <t>OGHENEKARO,ESOMCHI</t>
  </si>
  <si>
    <t>esomkay09@yahoo.com</t>
  </si>
  <si>
    <t>13/3/1996</t>
  </si>
  <si>
    <t>DANIEL,ENO</t>
  </si>
  <si>
    <t>BIODUN</t>
  </si>
  <si>
    <t>nwaneri.christian@yahoo.com</t>
  </si>
  <si>
    <t>ebbyashimole@gmail.com</t>
  </si>
  <si>
    <t>FLYER</t>
  </si>
  <si>
    <t>28/7/19</t>
  </si>
  <si>
    <t>OMOLE</t>
  </si>
  <si>
    <t>homostrong@yahoo.com</t>
  </si>
  <si>
    <t>adeoluwadayo@gmail.com</t>
  </si>
  <si>
    <t>OLAKOJO,YUSUF</t>
  </si>
  <si>
    <t>ogunsokoyusuff@gmail.com</t>
  </si>
  <si>
    <t>rhodataiwo@gmail.com</t>
  </si>
  <si>
    <t>adetunji.aaa@gmail.com</t>
  </si>
  <si>
    <t>FREND</t>
  </si>
  <si>
    <t>ABDULQUADRI,ADEBAYO</t>
  </si>
  <si>
    <t>17/12/1989</t>
  </si>
  <si>
    <t>oma.mbata@gmail.com</t>
  </si>
  <si>
    <t>AZUBIKE</t>
  </si>
  <si>
    <t>21/12/90</t>
  </si>
  <si>
    <t>MAYOWA.E.</t>
  </si>
  <si>
    <t>aedloye.mayowa@yahoo.com</t>
  </si>
  <si>
    <t>chukwumachime1@gmail.com</t>
  </si>
  <si>
    <t>IDOWU,IFEOLUWA</t>
  </si>
  <si>
    <t>ifeoluwaid@gmail.com</t>
  </si>
  <si>
    <t>21/4/1994</t>
  </si>
  <si>
    <t>okunola@hotmail.com</t>
  </si>
  <si>
    <t>CHIMAMAKA,PRAISE</t>
  </si>
  <si>
    <t>chiamakaobia@yahoo.com</t>
  </si>
  <si>
    <t>25/6/1995</t>
  </si>
  <si>
    <t>aderopoolobayo@gmail.com</t>
  </si>
  <si>
    <t>calistaezeonyilimba@yahoo.com</t>
  </si>
  <si>
    <t>puyey111@yahoo.com</t>
  </si>
  <si>
    <t>14/6/1984</t>
  </si>
  <si>
    <t>henriettaigweh@gmail.com</t>
  </si>
  <si>
    <t>kehinde.aruna@gmail.com</t>
  </si>
  <si>
    <t>BASIL</t>
  </si>
  <si>
    <t>babsokafor@yahoo.com</t>
  </si>
  <si>
    <t>21/6/195</t>
  </si>
  <si>
    <t>I.G.A.immanuel@live,co.uk</t>
  </si>
  <si>
    <t>adajidavid@rocketmail.com</t>
  </si>
  <si>
    <t>23/1/1989</t>
  </si>
  <si>
    <t>imoradeye@gmail.com</t>
  </si>
  <si>
    <t>ISUNOYA</t>
  </si>
  <si>
    <t>yvosvnuoya2002@yahoo.com</t>
  </si>
  <si>
    <t>ekynwobodo@gmail.com</t>
  </si>
  <si>
    <t>ifegebo@yahoo.co.uk</t>
  </si>
  <si>
    <t>tosinakamu@gmail.com</t>
  </si>
  <si>
    <t>IDONGESIT,KINGSLEY</t>
  </si>
  <si>
    <t>kingsumhooz@yahoo.com</t>
  </si>
  <si>
    <t>EPHRAIM,SUNDAY</t>
  </si>
  <si>
    <t>ephraim4ever@gmail.com</t>
  </si>
  <si>
    <t>30/7/18</t>
  </si>
  <si>
    <t>rinsola.adeyemi@gmail.com</t>
  </si>
  <si>
    <t>16/3/1987</t>
  </si>
  <si>
    <t>IFEANYI,SAMUEL</t>
  </si>
  <si>
    <t>kanyibest17@gmail.com</t>
  </si>
  <si>
    <t>17/5/1992</t>
  </si>
  <si>
    <t>JAMES,OBIABO</t>
  </si>
  <si>
    <t>15/12/1999</t>
  </si>
  <si>
    <t>olakunleonibokun@yahoo.com</t>
  </si>
  <si>
    <t>AKINTOYE</t>
  </si>
  <si>
    <t>BABATUNDE</t>
  </si>
  <si>
    <t>TOLUOPE</t>
  </si>
  <si>
    <t>27/1/1982</t>
  </si>
  <si>
    <t>OLUWASEUN,AJUMOBI</t>
  </si>
  <si>
    <t>ogbeni.estimate.021@gmail.com</t>
  </si>
  <si>
    <t>ADEWUSI,OMOWUNMI</t>
  </si>
  <si>
    <t>OJEDELE,AKINWONMI</t>
  </si>
  <si>
    <t>thomassademiluyi@yahoo.com</t>
  </si>
  <si>
    <t>IMAKU ETSEAHM</t>
  </si>
  <si>
    <t>28/17/18</t>
  </si>
  <si>
    <t>CHINLOMA,OLUCHI</t>
  </si>
  <si>
    <t>nefisah@yahoo.com</t>
  </si>
  <si>
    <t>familugbajohn@gamil.com</t>
  </si>
  <si>
    <t>ADEWUNMI,OLOWOJOHN</t>
  </si>
  <si>
    <t>ola.olumoyegun@gmail.com</t>
  </si>
  <si>
    <t>EVELNY</t>
  </si>
  <si>
    <t>MOJISOLA</t>
  </si>
  <si>
    <t>mjsan25@yahoo.com</t>
  </si>
  <si>
    <t>OLAYIWOLE</t>
  </si>
  <si>
    <t>olayinlolakadiri@yahoo.com</t>
  </si>
  <si>
    <t>OLUFUNKE,OYELEYE</t>
  </si>
  <si>
    <t>27/7/18</t>
  </si>
  <si>
    <t>IRUMINDIMUN</t>
  </si>
  <si>
    <t>kmegbele@gmail.com</t>
  </si>
  <si>
    <t>27/12/1975</t>
  </si>
  <si>
    <t>CAROLINE,UZOMA</t>
  </si>
  <si>
    <t>uniquebalo1@yahoo.com</t>
  </si>
  <si>
    <t>omotolagbadebo@yahoo.com</t>
  </si>
  <si>
    <t>ADEWUMI</t>
  </si>
  <si>
    <t>oluremiadewumi@yahoo.com</t>
  </si>
  <si>
    <t>DAMILOLA AYODELE</t>
  </si>
  <si>
    <t>KUBAT</t>
  </si>
  <si>
    <t>IBITOLA.O.</t>
  </si>
  <si>
    <t>DAD</t>
  </si>
  <si>
    <t>MR ONORO GODWIN</t>
  </si>
  <si>
    <t>ATINUKE TAIWO</t>
  </si>
  <si>
    <t>BLESSING OHIRI</t>
  </si>
  <si>
    <t>INABAMIRO</t>
  </si>
  <si>
    <t>ADEOLA.O.</t>
  </si>
  <si>
    <t>adeolanabamiro@gmail.com</t>
  </si>
  <si>
    <t>OLUWIKE</t>
  </si>
  <si>
    <t>jaidebaba@yahoo.com</t>
  </si>
  <si>
    <t>MOTURAYO</t>
  </si>
  <si>
    <t>osikomaiya_am@yahoo.com</t>
  </si>
  <si>
    <t>OMOLOLA AKINNYI</t>
  </si>
  <si>
    <t>OLASOJI OLUMOYEGUN</t>
  </si>
  <si>
    <t>ABIODUN ESTHER</t>
  </si>
  <si>
    <t>OMOBOLA</t>
  </si>
  <si>
    <t>ANU</t>
  </si>
  <si>
    <t>anuakanfe@gmail.com</t>
  </si>
  <si>
    <t>AIYANYOR OSEMWEGIE</t>
  </si>
  <si>
    <t>OSEGIE</t>
  </si>
  <si>
    <t>keyewebiyi@yaho.com</t>
  </si>
  <si>
    <t>oluseunshogz@gmail.com</t>
  </si>
  <si>
    <t>ADETUTU AINA</t>
  </si>
  <si>
    <t>OLUWTOMILOLA</t>
  </si>
  <si>
    <t>okorochennajoy@gmail.com</t>
  </si>
  <si>
    <t>CHIMEZIE</t>
  </si>
  <si>
    <t>ODODU</t>
  </si>
  <si>
    <t>TITALAYO VICTORIA</t>
  </si>
  <si>
    <t>OLUBAYO</t>
  </si>
  <si>
    <t>kemizzzdz@yahoo.co.uk</t>
  </si>
  <si>
    <t>ORIOYE</t>
  </si>
  <si>
    <t>MICHEAL EBITIMI</t>
  </si>
  <si>
    <t>odeyjohnogbeche@gmail.com</t>
  </si>
  <si>
    <t>TIJANI,SHAKIRU</t>
  </si>
  <si>
    <t>igberaesecasimre@gmail.com</t>
  </si>
  <si>
    <t>mayowa.akinrinlo@gmail.com</t>
  </si>
  <si>
    <t>27/4/1981</t>
  </si>
  <si>
    <t>OLWANIFEMI</t>
  </si>
  <si>
    <t>adelajanifemi@yahoo.com</t>
  </si>
  <si>
    <t>LOLA AKINNIYI</t>
  </si>
  <si>
    <t>opeyemioguntade@gmail.com</t>
  </si>
  <si>
    <t>KODILINDUKA</t>
  </si>
  <si>
    <t>OLUFUNKE,FAITH</t>
  </si>
  <si>
    <t>ribworld2006@yahoo.co.uk</t>
  </si>
  <si>
    <t>17/5/1984</t>
  </si>
  <si>
    <t>omoyablessing@gmail.com</t>
  </si>
  <si>
    <t>SAKA</t>
  </si>
  <si>
    <t>MULIKA,APEKE</t>
  </si>
  <si>
    <t>samcynat@yahoo.com</t>
  </si>
  <si>
    <t>FINYINFOLUWA</t>
  </si>
  <si>
    <t>ladelefinyinfoluwa@gmail.com</t>
  </si>
  <si>
    <t>14/6/1991</t>
  </si>
  <si>
    <t>SANNI SAYO-KAZEEM</t>
  </si>
  <si>
    <t>08029772873</t>
  </si>
  <si>
    <t>08063528880</t>
  </si>
  <si>
    <t>08073319448</t>
  </si>
  <si>
    <t>08038788537</t>
  </si>
  <si>
    <t>07065314776</t>
  </si>
  <si>
    <t>09055215465</t>
  </si>
  <si>
    <t>08087886106</t>
  </si>
  <si>
    <t>08136642695</t>
  </si>
  <si>
    <t>08036953994</t>
  </si>
  <si>
    <t>09092143819</t>
  </si>
  <si>
    <t>08032592018</t>
  </si>
  <si>
    <t>08063457000</t>
  </si>
  <si>
    <t>09035609516</t>
  </si>
  <si>
    <t>08089260909</t>
  </si>
  <si>
    <t>08030548455</t>
  </si>
  <si>
    <t>08074754757</t>
  </si>
  <si>
    <t>08032483936</t>
  </si>
  <si>
    <t>08032697446</t>
  </si>
  <si>
    <t>08027131385</t>
  </si>
  <si>
    <t>08139446659</t>
  </si>
  <si>
    <t>07033502024</t>
  </si>
  <si>
    <t>08069084619</t>
  </si>
  <si>
    <t>07016008773</t>
  </si>
  <si>
    <t>08164831551</t>
  </si>
  <si>
    <t>07030989692</t>
  </si>
  <si>
    <t>08145465193</t>
  </si>
  <si>
    <t>+447574735380</t>
  </si>
  <si>
    <t>08032006884</t>
  </si>
  <si>
    <t>08035060115</t>
  </si>
  <si>
    <t>08074292521</t>
  </si>
  <si>
    <t>08106004279</t>
  </si>
  <si>
    <t>08085248103</t>
  </si>
  <si>
    <t>08034946282</t>
  </si>
  <si>
    <t>08087484324</t>
  </si>
  <si>
    <t>08066523770</t>
  </si>
  <si>
    <t>07032626688</t>
  </si>
  <si>
    <t>07065852568</t>
  </si>
  <si>
    <t>07062578503</t>
  </si>
  <si>
    <t>07064703416</t>
  </si>
  <si>
    <t>09035501218</t>
  </si>
  <si>
    <t>08023067804</t>
  </si>
  <si>
    <t>09023611103</t>
  </si>
  <si>
    <t>08118678001</t>
  </si>
  <si>
    <t>08064796517</t>
  </si>
  <si>
    <t>07060625728</t>
  </si>
  <si>
    <t>08033303286</t>
  </si>
  <si>
    <t>07062419235</t>
  </si>
  <si>
    <t>08137992127</t>
  </si>
  <si>
    <t>08074464713</t>
  </si>
  <si>
    <t>07032037773</t>
  </si>
  <si>
    <t>08023043221</t>
  </si>
  <si>
    <t>08038466655</t>
  </si>
  <si>
    <t>08169280480</t>
  </si>
  <si>
    <t>08094541420</t>
  </si>
  <si>
    <t>07039074650</t>
  </si>
  <si>
    <t>08121333771</t>
  </si>
  <si>
    <t>08033637275</t>
  </si>
  <si>
    <t>08033163187</t>
  </si>
  <si>
    <t>07019265754</t>
  </si>
  <si>
    <t>08028229465</t>
  </si>
  <si>
    <t>08103434187</t>
  </si>
  <si>
    <t>08181656296</t>
  </si>
  <si>
    <t>07014582156</t>
  </si>
  <si>
    <t>08065078900</t>
  </si>
  <si>
    <t>08033280704</t>
  </si>
  <si>
    <t>08032455587</t>
  </si>
  <si>
    <t>08022498852</t>
  </si>
  <si>
    <t>08139316536</t>
  </si>
  <si>
    <t>07068651317</t>
  </si>
  <si>
    <t>08147791699</t>
  </si>
  <si>
    <t>08061312063</t>
  </si>
  <si>
    <t>08138422129</t>
  </si>
  <si>
    <t>07067804689</t>
  </si>
  <si>
    <t>08027247490</t>
  </si>
  <si>
    <t>07032950878</t>
  </si>
  <si>
    <t>08189440396</t>
  </si>
  <si>
    <t>08036422496</t>
  </si>
  <si>
    <t>07030975959</t>
  </si>
  <si>
    <t>08028443303</t>
  </si>
  <si>
    <t>07030486820</t>
  </si>
  <si>
    <t>08091255527</t>
  </si>
  <si>
    <t>08093164945</t>
  </si>
  <si>
    <t>08080316408</t>
  </si>
  <si>
    <t>+4447961890190</t>
  </si>
  <si>
    <t>08094489756</t>
  </si>
  <si>
    <t>08053534914</t>
  </si>
  <si>
    <t>08057106679</t>
  </si>
  <si>
    <t>08064603723</t>
  </si>
  <si>
    <t>08183667968</t>
  </si>
  <si>
    <t>07057721063</t>
  </si>
  <si>
    <t>08067059073</t>
  </si>
  <si>
    <t>08022705714</t>
  </si>
  <si>
    <t>08035392008</t>
  </si>
  <si>
    <t>08187180911</t>
  </si>
  <si>
    <t>07037616468</t>
  </si>
  <si>
    <t>08162857096</t>
  </si>
  <si>
    <t>08065494314</t>
  </si>
  <si>
    <t>08068471333</t>
  </si>
  <si>
    <t>08082013886</t>
  </si>
  <si>
    <t>08091785186</t>
  </si>
  <si>
    <t>08036137655</t>
  </si>
  <si>
    <t>08028870610</t>
  </si>
  <si>
    <t>08068556362</t>
  </si>
  <si>
    <t>07051978717</t>
  </si>
  <si>
    <t>08168707661</t>
  </si>
  <si>
    <t>08061518142</t>
  </si>
  <si>
    <t>08135093028</t>
  </si>
  <si>
    <t>08070912770</t>
  </si>
  <si>
    <t>08055235031</t>
  </si>
  <si>
    <t>08082483357</t>
  </si>
  <si>
    <t>08081076802</t>
  </si>
  <si>
    <t>07080894705</t>
  </si>
  <si>
    <t>09095321445</t>
  </si>
  <si>
    <t>08121919482</t>
  </si>
  <si>
    <t>08096387342</t>
  </si>
  <si>
    <t>07066414365</t>
  </si>
  <si>
    <t>07034160808</t>
  </si>
  <si>
    <t>08113571680</t>
  </si>
  <si>
    <t>08036364581</t>
  </si>
  <si>
    <t>08077646465</t>
  </si>
  <si>
    <t>07011172431</t>
  </si>
  <si>
    <t>07032026738</t>
  </si>
  <si>
    <t>08074582265</t>
  </si>
  <si>
    <t>09028819769</t>
  </si>
  <si>
    <t>08051539830</t>
  </si>
  <si>
    <t>08091176684</t>
  </si>
  <si>
    <t>08099445119</t>
  </si>
  <si>
    <t>08057349333</t>
  </si>
  <si>
    <t>07081152844</t>
  </si>
  <si>
    <t>08121655803</t>
  </si>
  <si>
    <t>09090542379</t>
  </si>
  <si>
    <t>+447756632422</t>
  </si>
  <si>
    <t>08184877203</t>
  </si>
  <si>
    <t>08025238062</t>
  </si>
  <si>
    <t>07065938004</t>
  </si>
  <si>
    <t>08032006427</t>
  </si>
  <si>
    <t>08038113716</t>
  </si>
  <si>
    <t>09020475104</t>
  </si>
  <si>
    <t>08118678865</t>
  </si>
  <si>
    <t>09090637493</t>
  </si>
  <si>
    <t>08065132808</t>
  </si>
  <si>
    <t>08022522337</t>
  </si>
  <si>
    <t>07056501439</t>
  </si>
  <si>
    <t>07032487355</t>
  </si>
  <si>
    <t>08062421799</t>
  </si>
  <si>
    <t>09097471595</t>
  </si>
  <si>
    <t>08178718926</t>
  </si>
  <si>
    <t>07033479093</t>
  </si>
  <si>
    <t>08060914946</t>
  </si>
  <si>
    <t>08162997568</t>
  </si>
  <si>
    <t>08069334596</t>
  </si>
  <si>
    <t>08067911979</t>
  </si>
  <si>
    <t>07063451856</t>
  </si>
  <si>
    <t>08099769814</t>
  </si>
  <si>
    <t>08188164342</t>
  </si>
  <si>
    <t>08141283551</t>
  </si>
  <si>
    <t>08094668131</t>
  </si>
  <si>
    <t>08175586860</t>
  </si>
  <si>
    <t>08033964400</t>
  </si>
  <si>
    <t>08111625404</t>
  </si>
  <si>
    <t>08101970063</t>
  </si>
  <si>
    <t>09023896896</t>
  </si>
  <si>
    <t>08061573291</t>
  </si>
  <si>
    <t>08126617920</t>
  </si>
  <si>
    <t>08062728703</t>
  </si>
  <si>
    <t>08169231722</t>
  </si>
  <si>
    <t>08080251340</t>
  </si>
  <si>
    <t>09073070087</t>
  </si>
  <si>
    <t>08061232663</t>
  </si>
  <si>
    <t>08024100417</t>
  </si>
  <si>
    <t>07030924922</t>
  </si>
  <si>
    <t>08069064460</t>
  </si>
  <si>
    <t>08090447590</t>
  </si>
  <si>
    <t>08174227293</t>
  </si>
  <si>
    <t>09098771866</t>
  </si>
  <si>
    <t>08037531497</t>
  </si>
  <si>
    <t>07056582082</t>
  </si>
  <si>
    <t>07032064271</t>
  </si>
  <si>
    <t>08067351884</t>
  </si>
  <si>
    <t>08033320191</t>
  </si>
  <si>
    <t>08169877672</t>
  </si>
  <si>
    <t>08069191958</t>
  </si>
  <si>
    <t>09092868687</t>
  </si>
  <si>
    <t>07037987390</t>
  </si>
  <si>
    <t>07069391659</t>
  </si>
  <si>
    <t>07083375667</t>
  </si>
  <si>
    <t>08063493539</t>
  </si>
  <si>
    <t>08189411543</t>
  </si>
  <si>
    <t>08135922508</t>
  </si>
  <si>
    <t>08061136812</t>
  </si>
  <si>
    <t>09076959347</t>
  </si>
  <si>
    <t>08035986066</t>
  </si>
  <si>
    <t>08162741123</t>
  </si>
  <si>
    <t>08099417761</t>
  </si>
  <si>
    <t>08031892312</t>
  </si>
  <si>
    <t>07086747138</t>
  </si>
  <si>
    <t>07032446195</t>
  </si>
  <si>
    <t>08034097335</t>
  </si>
  <si>
    <t>07030638152</t>
  </si>
  <si>
    <t>08073466596</t>
  </si>
  <si>
    <t>08039478946</t>
  </si>
  <si>
    <t>08097738552</t>
  </si>
  <si>
    <t>08034126385</t>
  </si>
  <si>
    <t>08033852878</t>
  </si>
  <si>
    <t>07069254173</t>
  </si>
  <si>
    <t>08098130490</t>
  </si>
  <si>
    <t>08030895950</t>
  </si>
  <si>
    <t>08178591780</t>
  </si>
  <si>
    <t>07061820894</t>
  </si>
  <si>
    <t>08170404616</t>
  </si>
  <si>
    <t>08176901620</t>
  </si>
  <si>
    <t>08023825564</t>
  </si>
  <si>
    <t>08120796694</t>
  </si>
  <si>
    <t>07054344089</t>
  </si>
  <si>
    <t>08025363017</t>
  </si>
  <si>
    <t>08020759898</t>
  </si>
  <si>
    <t>07017405887</t>
  </si>
  <si>
    <t>08063621449</t>
  </si>
  <si>
    <t>08063713696</t>
  </si>
  <si>
    <t>08037438466</t>
  </si>
  <si>
    <t>07088700350</t>
  </si>
  <si>
    <t>08138980971</t>
  </si>
  <si>
    <t>08104793190</t>
  </si>
  <si>
    <t>08063636788</t>
  </si>
  <si>
    <t>08066328703</t>
  </si>
  <si>
    <t>07064545163</t>
  </si>
  <si>
    <t>08160524469</t>
  </si>
  <si>
    <t>09039368735</t>
  </si>
  <si>
    <t>08150753317</t>
  </si>
  <si>
    <t>08166004452</t>
  </si>
  <si>
    <t>08023165825</t>
  </si>
  <si>
    <t>08132152401</t>
  </si>
  <si>
    <t>08182681281</t>
  </si>
  <si>
    <t>08037102671</t>
  </si>
  <si>
    <t>08023182024</t>
  </si>
  <si>
    <t>08098593935</t>
  </si>
  <si>
    <t>08023986192</t>
  </si>
  <si>
    <t>08060453179</t>
  </si>
  <si>
    <t>09084456588</t>
  </si>
  <si>
    <t>08092308398</t>
  </si>
  <si>
    <t>07033812876</t>
  </si>
  <si>
    <t>08067306900</t>
  </si>
  <si>
    <t>08060633854</t>
  </si>
  <si>
    <t>08029090219</t>
  </si>
  <si>
    <t>08057473615</t>
  </si>
  <si>
    <t>07089885356</t>
  </si>
  <si>
    <t>08023326317</t>
  </si>
  <si>
    <t>08020905732</t>
  </si>
  <si>
    <t>08023888481</t>
  </si>
  <si>
    <t>08023977670</t>
  </si>
  <si>
    <t>08089889261</t>
  </si>
  <si>
    <t>08065807265</t>
  </si>
  <si>
    <t>08067174634</t>
  </si>
  <si>
    <t>08025927538</t>
  </si>
  <si>
    <t>08184496418</t>
  </si>
  <si>
    <t>08063875754</t>
  </si>
  <si>
    <t>08183107844</t>
  </si>
  <si>
    <t>07055335903</t>
  </si>
  <si>
    <t>08128990543</t>
  </si>
  <si>
    <t>07067142427</t>
  </si>
  <si>
    <t>+447943608064</t>
  </si>
  <si>
    <t>07039126888</t>
  </si>
  <si>
    <t>08165011282</t>
  </si>
  <si>
    <t>08135240177</t>
  </si>
  <si>
    <t>08128877116</t>
  </si>
  <si>
    <t>08064529667</t>
  </si>
  <si>
    <t>08035749936</t>
  </si>
  <si>
    <t>08060748403</t>
  </si>
  <si>
    <t>08136802095</t>
  </si>
  <si>
    <t>08074423363</t>
  </si>
  <si>
    <t>07082196810</t>
  </si>
  <si>
    <t>07010260261</t>
  </si>
  <si>
    <t>08138625374</t>
  </si>
  <si>
    <t>07062374864</t>
  </si>
  <si>
    <t>09064282207</t>
  </si>
  <si>
    <t>08023902486</t>
  </si>
  <si>
    <t>08034264400</t>
  </si>
  <si>
    <t>09082010536</t>
  </si>
  <si>
    <t>08099767485</t>
  </si>
  <si>
    <t>08038338423</t>
  </si>
  <si>
    <t>08025470835</t>
  </si>
  <si>
    <t>08094626246</t>
  </si>
  <si>
    <t>08071829363</t>
  </si>
  <si>
    <t>08075806299</t>
  </si>
  <si>
    <t>08136788636</t>
  </si>
  <si>
    <t>08022882788</t>
  </si>
  <si>
    <t>08151087767</t>
  </si>
  <si>
    <t>08187615684</t>
  </si>
  <si>
    <t>07036524562</t>
  </si>
  <si>
    <t>08023372259</t>
  </si>
  <si>
    <t>08058337721</t>
  </si>
  <si>
    <t>08139455992</t>
  </si>
  <si>
    <t>07062193498</t>
  </si>
  <si>
    <t>08088902609</t>
  </si>
  <si>
    <t>08101599609</t>
  </si>
  <si>
    <t>08093263503</t>
  </si>
  <si>
    <t>08060253556</t>
  </si>
  <si>
    <t>08054363349</t>
  </si>
  <si>
    <t>08022038888</t>
  </si>
  <si>
    <t>08083133009</t>
  </si>
  <si>
    <t>08139731062</t>
  </si>
  <si>
    <t>+447745866798</t>
  </si>
  <si>
    <t>08091017043</t>
  </si>
  <si>
    <t>08119705180</t>
  </si>
  <si>
    <t>08034979933</t>
  </si>
  <si>
    <t>08138484664</t>
  </si>
  <si>
    <t>07036693977</t>
  </si>
  <si>
    <t>08175986047</t>
  </si>
  <si>
    <t>07085774238</t>
  </si>
  <si>
    <t>08069720726</t>
  </si>
  <si>
    <t>08035735340</t>
  </si>
  <si>
    <t>08109025208</t>
  </si>
  <si>
    <t>13/12/1964</t>
  </si>
  <si>
    <t>kemtara@yahoo.co.uk</t>
  </si>
  <si>
    <t>0803686641</t>
  </si>
  <si>
    <t>N/A</t>
  </si>
  <si>
    <t>08056687196</t>
  </si>
  <si>
    <t>31/10/1992</t>
  </si>
  <si>
    <t>MIRAIM LEKWOT</t>
  </si>
  <si>
    <t>onwukamary63@gmail.com</t>
  </si>
  <si>
    <t>dapo1.2009@yahoo.com</t>
  </si>
  <si>
    <t>ONAFESO</t>
  </si>
  <si>
    <t>OYEOLUWA</t>
  </si>
  <si>
    <t>SOLANKE</t>
  </si>
  <si>
    <t>ADEJOKE</t>
  </si>
  <si>
    <t>UKO</t>
  </si>
  <si>
    <t>BABAWALE</t>
  </si>
  <si>
    <t>AFONJA</t>
  </si>
  <si>
    <t>ADETUTU</t>
  </si>
  <si>
    <t>SHITTU</t>
  </si>
  <si>
    <t>RUKAYAT</t>
  </si>
  <si>
    <t>ANTHONY</t>
  </si>
  <si>
    <t>SOBANDE</t>
  </si>
  <si>
    <t>LAWAL</t>
  </si>
  <si>
    <t>AGBONTAEN</t>
  </si>
  <si>
    <t>DAVID OSAKPOLOR</t>
  </si>
  <si>
    <t>OLUBOWALE</t>
  </si>
  <si>
    <t>OLADUNNI</t>
  </si>
  <si>
    <t>SANGOSANYA</t>
  </si>
  <si>
    <t>JENNIFER</t>
  </si>
  <si>
    <t>AKANDE</t>
  </si>
  <si>
    <t>SOLADEMI</t>
  </si>
  <si>
    <t>GBEMISOLA</t>
  </si>
  <si>
    <t>MESHINOYE</t>
  </si>
  <si>
    <t>LILIAN</t>
  </si>
  <si>
    <t>OKOYE</t>
  </si>
  <si>
    <t>UGOCHUKWU KENNETH</t>
  </si>
  <si>
    <t>ENO</t>
  </si>
  <si>
    <t>ANYANWU</t>
  </si>
  <si>
    <t>CHICHI</t>
  </si>
  <si>
    <t>AKINTOLA</t>
  </si>
  <si>
    <t>IBUKUNOLUWA</t>
  </si>
  <si>
    <t>ADEYEYE</t>
  </si>
  <si>
    <t>SARAH</t>
  </si>
  <si>
    <t>MORENIKEJI</t>
  </si>
  <si>
    <t>EVBUOMWAN</t>
  </si>
  <si>
    <t>OSAWARU</t>
  </si>
  <si>
    <t>TEMITAYO</t>
  </si>
  <si>
    <t>ADESANMI</t>
  </si>
  <si>
    <t>ORAFIRI</t>
  </si>
  <si>
    <t>OGAN</t>
  </si>
  <si>
    <t>ESIEBOMA</t>
  </si>
  <si>
    <t>08065951437</t>
  </si>
  <si>
    <t>08034318751</t>
  </si>
  <si>
    <t>FIRM</t>
  </si>
  <si>
    <t>08087506539</t>
  </si>
  <si>
    <t>08127166293</t>
  </si>
  <si>
    <t>delite.eve@gmail.com</t>
  </si>
  <si>
    <t>IBUNKUNOLUWA</t>
  </si>
  <si>
    <t>ibkunolua@yahoo.com</t>
  </si>
  <si>
    <t>15/11/1991</t>
  </si>
  <si>
    <t>ADEYEMI AYANLAJA</t>
  </si>
  <si>
    <t>IBUKUNOLUWA@INSTAGRAM</t>
  </si>
  <si>
    <t>oreoluwaadeboye@gmail.com</t>
  </si>
  <si>
    <t>AKINSETE MAYOWA</t>
  </si>
  <si>
    <t>mayowaakinsete@gmail.com</t>
  </si>
  <si>
    <t>sarahangel_25@yahoo.com</t>
  </si>
  <si>
    <t>25/11/1986</t>
  </si>
  <si>
    <t>EKHORAGBON UCHE</t>
  </si>
  <si>
    <t>osarumese.ekhorgbon@gmai.com</t>
  </si>
  <si>
    <t>29/3/1992</t>
  </si>
  <si>
    <t>OMOEFE ESTHER</t>
  </si>
  <si>
    <t>eromoseleoe@gmail.com</t>
  </si>
  <si>
    <t>26/4/1995</t>
  </si>
  <si>
    <t>faladeomosalewa@gmail.com</t>
  </si>
  <si>
    <t>anulurkochinaza@gmail.com</t>
  </si>
  <si>
    <t>30/9/1995</t>
  </si>
  <si>
    <t>okigbochisom@gmail.com</t>
  </si>
  <si>
    <t>OBIAKU IFECHUKWU</t>
  </si>
  <si>
    <t>ibitolafrances@yahoo.com</t>
  </si>
  <si>
    <t>unconquerablekb1@gmail.com</t>
  </si>
  <si>
    <t>24/2/1991</t>
  </si>
  <si>
    <t>ISLAMIYAT YETUNDE RAJI</t>
  </si>
  <si>
    <t>OSARUMWENSE</t>
  </si>
  <si>
    <t>mike_damy@yahoo.com</t>
  </si>
  <si>
    <t>CHUKWUEDO</t>
  </si>
  <si>
    <t>chukwuedojecinta@gmail.com</t>
  </si>
  <si>
    <t>CHUWUEDO CHRISTOPHER</t>
  </si>
  <si>
    <t>MBOFUNG</t>
  </si>
  <si>
    <t>writeweisua@yahoo.com</t>
  </si>
  <si>
    <t>21/3/1983</t>
  </si>
  <si>
    <t>BILL BOARD</t>
  </si>
  <si>
    <t>JULIE OPEYEMI</t>
  </si>
  <si>
    <t>julieopeyemi20@gmail.com</t>
  </si>
  <si>
    <t>17/12/1991</t>
  </si>
  <si>
    <t>AMAECHI</t>
  </si>
  <si>
    <t>14/5/1985</t>
  </si>
  <si>
    <t>OKINBALOYE</t>
  </si>
  <si>
    <t>okinbaloye.olajesu@gmail.com</t>
  </si>
  <si>
    <t>28/9/1993</t>
  </si>
  <si>
    <t>22/4/1992</t>
  </si>
  <si>
    <t>GOOGLE</t>
  </si>
  <si>
    <t>EMMANUEL.A.</t>
  </si>
  <si>
    <t>adedapo.emmanuel@yahoo.com</t>
  </si>
  <si>
    <t xml:space="preserve"> ZAINAB OYINDAMOLA</t>
  </si>
  <si>
    <t>oyindamolaalimi623@gmail.com</t>
  </si>
  <si>
    <t>22/10/1996</t>
  </si>
  <si>
    <t>baodeyemi@yahoo.com</t>
  </si>
  <si>
    <t>23/6/1983</t>
  </si>
  <si>
    <t>lecon4real2003@yahoo.co.uk</t>
  </si>
  <si>
    <t>13/11/1980</t>
  </si>
  <si>
    <t>ALABUAH</t>
  </si>
  <si>
    <t>DORIS</t>
  </si>
  <si>
    <t>alabuahdoris69@gmail.com</t>
  </si>
  <si>
    <t>28/9/1974</t>
  </si>
  <si>
    <t>ADEYEMI ADENIGA</t>
  </si>
  <si>
    <t>APARA</t>
  </si>
  <si>
    <t>OLUWATOMI SAMSON</t>
  </si>
  <si>
    <t>oluwatommyloba@gmail.com</t>
  </si>
  <si>
    <t xml:space="preserve"> ELIZABETH IFELODUN</t>
  </si>
  <si>
    <t>oluwaifelizzy@gmail.com</t>
  </si>
  <si>
    <t>21/4/1998</t>
  </si>
  <si>
    <t>NYSE CAMP</t>
  </si>
  <si>
    <t>titiblashittu@yahoo.com</t>
  </si>
  <si>
    <t>tosinkoolooi@gmail.com</t>
  </si>
  <si>
    <t>16/3/1997</t>
  </si>
  <si>
    <t>UWAGUE</t>
  </si>
  <si>
    <t>sammiesparko@yahoo.com</t>
  </si>
  <si>
    <t>SLEF</t>
  </si>
  <si>
    <t>UWAGUE SAMUEL</t>
  </si>
  <si>
    <t>TOAFIK AYOBAMI</t>
  </si>
  <si>
    <t>lawayot@yahoo.com</t>
  </si>
  <si>
    <t>orafiriogan@gmail.com</t>
  </si>
  <si>
    <t>28/5/1995</t>
  </si>
  <si>
    <t>OBAFUNTO OWOEYE</t>
  </si>
  <si>
    <t xml:space="preserve">OHIRI </t>
  </si>
  <si>
    <t>blizudo@yaho.com</t>
  </si>
  <si>
    <t>21/2/1995</t>
  </si>
  <si>
    <t>AKPAN JACKSON</t>
  </si>
  <si>
    <t>sistoroxy@yahoo.com</t>
  </si>
  <si>
    <t>OLASUNBO AKINYA</t>
  </si>
  <si>
    <t>UCHECHUKWU</t>
  </si>
  <si>
    <t>OGBU</t>
  </si>
  <si>
    <t>ucheogbu@hotmail.com</t>
  </si>
  <si>
    <t>21/5/1992</t>
  </si>
  <si>
    <t>ADESHINA</t>
  </si>
  <si>
    <t>SODIQ LAKAN</t>
  </si>
  <si>
    <t>lexysdq@gmail.com</t>
  </si>
  <si>
    <t>OPEOLUWA</t>
  </si>
  <si>
    <t>OKOLI</t>
  </si>
  <si>
    <t>PASCHAL</t>
  </si>
  <si>
    <t>okolipaschal.po@gmil.com</t>
  </si>
  <si>
    <t>21/4/1993</t>
  </si>
  <si>
    <t>kannyapps@yahoo.com</t>
  </si>
  <si>
    <t>21/1/1997</t>
  </si>
  <si>
    <t>OLAMIDE OLUWALAYOMI</t>
  </si>
  <si>
    <t>folorunso_olamide99@yahoo.com</t>
  </si>
  <si>
    <t>ELIZABETH DIKE</t>
  </si>
  <si>
    <t>davidagbontaen@gmail.com</t>
  </si>
  <si>
    <t>jokesolanke@yahoo.com</t>
  </si>
  <si>
    <t>OLUSOLA.A.</t>
  </si>
  <si>
    <t>deaconmesh@yahoo.com</t>
  </si>
  <si>
    <t>21/8/1978</t>
  </si>
  <si>
    <t xml:space="preserve">ADESANYA </t>
  </si>
  <si>
    <t>TOLULOPE.O</t>
  </si>
  <si>
    <t>toelutolu@yahoo.com</t>
  </si>
  <si>
    <t>ainatutu@gmail.com</t>
  </si>
  <si>
    <t>22/9/1990</t>
  </si>
  <si>
    <t>adammasunshine@yahoo.com</t>
  </si>
  <si>
    <t>ahmed.akande019@gmail.com</t>
  </si>
  <si>
    <t>14/6/1983</t>
  </si>
  <si>
    <t>ABDULHAFEES</t>
  </si>
  <si>
    <t>ihyde512@gmail.com</t>
  </si>
  <si>
    <t>IFEANYI .C.</t>
  </si>
  <si>
    <t>iemeka84@gmail.com</t>
  </si>
  <si>
    <t>19/3/1983</t>
  </si>
  <si>
    <t>KIKELOMO</t>
  </si>
  <si>
    <t>kike.sobande@yahoo.com</t>
  </si>
  <si>
    <t>29/4/1996</t>
  </si>
  <si>
    <t>ebele001@yahoo.com</t>
  </si>
  <si>
    <t>UMEAD</t>
  </si>
  <si>
    <t>umeadiliy_anne@yahoo.com</t>
  </si>
  <si>
    <t>21/3/1984</t>
  </si>
  <si>
    <t>temitopesolademi@gmail.com</t>
  </si>
  <si>
    <t>30/11/1995</t>
  </si>
  <si>
    <t>okafor-01@hotmail.com</t>
  </si>
  <si>
    <t>MATINS</t>
  </si>
  <si>
    <t>gbemimartins08@gmail.com</t>
  </si>
  <si>
    <t>ADETOLA OWOLABI</t>
  </si>
  <si>
    <t>INSTAGRAM@GBEMMYM</t>
  </si>
  <si>
    <t>JACQUELINE</t>
  </si>
  <si>
    <t>BOGUNJOKO</t>
  </si>
  <si>
    <t>atinukebolojoko@gmail.com</t>
  </si>
  <si>
    <t>MEBUDE OMOYENI</t>
  </si>
  <si>
    <t>oyeonafs@gmail.com</t>
  </si>
  <si>
    <t>13/3/1995</t>
  </si>
  <si>
    <t>EDIDIONG AKANG</t>
  </si>
  <si>
    <t>idehensen@gmail.com</t>
  </si>
  <si>
    <t>EHEZE HIKMAT</t>
  </si>
  <si>
    <t>enezeibrahim@gmail.com</t>
  </si>
  <si>
    <t>20/2/1996</t>
  </si>
  <si>
    <t>ACCWEB</t>
  </si>
  <si>
    <t>AGBOOLA</t>
  </si>
  <si>
    <t>AJIBOLA</t>
  </si>
  <si>
    <t>agboolajibola@yahoo.com</t>
  </si>
  <si>
    <t>JAMES-TAIWO</t>
  </si>
  <si>
    <t>OLUWABUKOLA</t>
  </si>
  <si>
    <t>bukkyjt@gmail.com</t>
  </si>
  <si>
    <t>21/12/1981</t>
  </si>
  <si>
    <t>INNOCENT TOCHUKWU</t>
  </si>
  <si>
    <t>okoroinnocent20@yahoo.com</t>
  </si>
  <si>
    <t>JOSHUA O.AREOLA</t>
  </si>
  <si>
    <t>ONOLEMHEMHEM</t>
  </si>
  <si>
    <t>LINDA OFURE</t>
  </si>
  <si>
    <t>29/9/992</t>
  </si>
  <si>
    <t>IGBOERIKA</t>
  </si>
  <si>
    <t>FRANCIS.C.</t>
  </si>
  <si>
    <t>francisigboerika@gmail.com</t>
  </si>
  <si>
    <t>20/7/1993</t>
  </si>
  <si>
    <t>ODEDIRAN</t>
  </si>
  <si>
    <t>ifeoluwadediran@gmail.com</t>
  </si>
  <si>
    <t>17/11/1992</t>
  </si>
  <si>
    <t>ADEDOKUN</t>
  </si>
  <si>
    <t>SAMUEL OLUWAFUSHO</t>
  </si>
  <si>
    <t>fynsho95@gmail.com</t>
  </si>
  <si>
    <t>14/12/1995</t>
  </si>
  <si>
    <t>TOBILOBA ONI</t>
  </si>
  <si>
    <t>ADENIRAN</t>
  </si>
  <si>
    <t>ADEWOLE EMMANUEL</t>
  </si>
  <si>
    <t>wole-adeniran@yahoo.com</t>
  </si>
  <si>
    <t>EBUNOLUWA</t>
  </si>
  <si>
    <t>ODUNTAN</t>
  </si>
  <si>
    <t>bibi-woods@yahoo.com</t>
  </si>
  <si>
    <t>BADA</t>
  </si>
  <si>
    <t>ISMALI ADEOLA</t>
  </si>
  <si>
    <t>ismailbada@yahoo.com</t>
  </si>
  <si>
    <t>fesmead@gmail.com</t>
  </si>
  <si>
    <t>FOLASHADE DIOKPA</t>
  </si>
  <si>
    <t>folashadediokpa92@gmail.com</t>
  </si>
  <si>
    <t>17/12/1992</t>
  </si>
  <si>
    <t>OPARAH</t>
  </si>
  <si>
    <t>MIRACLE</t>
  </si>
  <si>
    <t>28/11/1994</t>
  </si>
  <si>
    <t>+447581558788</t>
  </si>
  <si>
    <t>09027743096</t>
  </si>
  <si>
    <t>08131869753</t>
  </si>
  <si>
    <t>08027253621</t>
  </si>
  <si>
    <t>07030878998</t>
  </si>
  <si>
    <t>07031093075</t>
  </si>
  <si>
    <t>07063502697</t>
  </si>
  <si>
    <t>08175707744</t>
  </si>
  <si>
    <t>08050555490</t>
  </si>
  <si>
    <t>08093844390</t>
  </si>
  <si>
    <t>08036603583</t>
  </si>
  <si>
    <t>08117296498</t>
  </si>
  <si>
    <t>07035143661</t>
  </si>
  <si>
    <t>09027573638</t>
  </si>
  <si>
    <t>08143155227</t>
  </si>
  <si>
    <t>08174086501</t>
  </si>
  <si>
    <t>08030409593</t>
  </si>
  <si>
    <t>08167432526</t>
  </si>
  <si>
    <t>08178253653</t>
  </si>
  <si>
    <t>08060084095</t>
  </si>
  <si>
    <t>08067628097</t>
  </si>
  <si>
    <t>08163583077</t>
  </si>
  <si>
    <t>08086675404</t>
  </si>
  <si>
    <t>08051592979</t>
  </si>
  <si>
    <t>08034970817</t>
  </si>
  <si>
    <t>07067452539</t>
  </si>
  <si>
    <t>08028743115</t>
  </si>
  <si>
    <t>08189698286</t>
  </si>
  <si>
    <t>09053609487</t>
  </si>
  <si>
    <t>08024011481</t>
  </si>
  <si>
    <t>08069584297</t>
  </si>
  <si>
    <t>08064115118</t>
  </si>
  <si>
    <t>08081984338</t>
  </si>
  <si>
    <t>09056995306</t>
  </si>
  <si>
    <t>07031886036</t>
  </si>
  <si>
    <t>08127582060</t>
  </si>
  <si>
    <t>07061839299</t>
  </si>
  <si>
    <t>08035322630</t>
  </si>
  <si>
    <t>08028123244</t>
  </si>
  <si>
    <t>07014075224</t>
  </si>
  <si>
    <t>08037814664</t>
  </si>
  <si>
    <t>07032867202</t>
  </si>
  <si>
    <t>08052205956</t>
  </si>
  <si>
    <t>08037573872</t>
  </si>
  <si>
    <t>08126737564</t>
  </si>
  <si>
    <t>09061835566</t>
  </si>
  <si>
    <t>08060663903</t>
  </si>
  <si>
    <t>08181970204</t>
  </si>
  <si>
    <t>07039509512</t>
  </si>
  <si>
    <t>07069030699</t>
  </si>
  <si>
    <t>07083217504</t>
  </si>
  <si>
    <t>09030763715</t>
  </si>
  <si>
    <t>08127802098</t>
  </si>
  <si>
    <t>07039110533</t>
  </si>
  <si>
    <t>09051844312</t>
  </si>
  <si>
    <t>08037211140</t>
  </si>
  <si>
    <t>08163600660</t>
  </si>
  <si>
    <t>08136583135</t>
  </si>
  <si>
    <t>07031824023</t>
  </si>
  <si>
    <t>08167390298</t>
  </si>
  <si>
    <t>08057771956</t>
  </si>
  <si>
    <t>08138353183</t>
  </si>
  <si>
    <t>08149393763</t>
  </si>
  <si>
    <t>08023222409</t>
  </si>
  <si>
    <t>08121447584</t>
  </si>
  <si>
    <t>07066632046</t>
  </si>
  <si>
    <t>08131191583</t>
  </si>
  <si>
    <t>4//8/18</t>
  </si>
  <si>
    <t>08061528217</t>
  </si>
  <si>
    <t>STUDENT DID NOT PROVIDE</t>
  </si>
  <si>
    <t>TO BE CONTACTED FOR NAME</t>
  </si>
  <si>
    <t>SM</t>
  </si>
  <si>
    <t>STUDENT REFUSED</t>
  </si>
  <si>
    <t>28/12/83</t>
  </si>
  <si>
    <t>08062813136</t>
  </si>
  <si>
    <t>31/1/1987</t>
  </si>
  <si>
    <t>biodun_benedict@yahoo.com</t>
  </si>
  <si>
    <t>OLOLADE.M.</t>
  </si>
  <si>
    <t>14/11/1987</t>
  </si>
  <si>
    <t>ololadeakinmade@yahoo.com</t>
  </si>
  <si>
    <t>29/8/1992</t>
  </si>
  <si>
    <t>16/3/1994</t>
  </si>
  <si>
    <t>ibrahimpopoolar@</t>
  </si>
  <si>
    <t>23/11/1982</t>
  </si>
  <si>
    <t>lukeeno87@yahoo.com</t>
  </si>
  <si>
    <t>IN SEARCH</t>
  </si>
  <si>
    <t>OLUWAJOBA</t>
  </si>
  <si>
    <t>francesssikpoje15@gmail.com</t>
  </si>
  <si>
    <t>olufunke.williams@gmail.com</t>
  </si>
  <si>
    <t>NGOZI</t>
  </si>
  <si>
    <t>UNSPECIFIED</t>
  </si>
  <si>
    <t>AGU</t>
  </si>
  <si>
    <t>SCHOLARSHIP</t>
  </si>
  <si>
    <t>AKINYA</t>
  </si>
  <si>
    <t>OLASUMBO</t>
  </si>
  <si>
    <t>REFUND</t>
  </si>
  <si>
    <t>25/8/2018</t>
  </si>
  <si>
    <t>08052087086</t>
  </si>
  <si>
    <t>+16304017267</t>
  </si>
  <si>
    <t>09038616466</t>
  </si>
  <si>
    <t>07063760424</t>
  </si>
  <si>
    <t>alexanderokwuaku@gmail.com</t>
  </si>
  <si>
    <t>08111387072</t>
  </si>
  <si>
    <t>28/12/1984</t>
  </si>
  <si>
    <t>ADELABU</t>
  </si>
  <si>
    <t>NWACHUKWU</t>
  </si>
  <si>
    <t>08052008789</t>
  </si>
  <si>
    <t>08038476565</t>
  </si>
  <si>
    <t>ofure.omo@gmail.com</t>
  </si>
  <si>
    <t>taiwo.omoyemi@gmail.com</t>
  </si>
  <si>
    <t>dowraishaka@yahoo.com</t>
  </si>
  <si>
    <t>are.obudu@gmail.com</t>
  </si>
  <si>
    <t>AIDEYINKA</t>
  </si>
  <si>
    <t>diplomaticyinkus@yahoo.com</t>
  </si>
  <si>
    <t>ehisearch@yahoo.com</t>
  </si>
  <si>
    <t>oluwole@outlook.com</t>
  </si>
  <si>
    <t>fancycus@yahoo.com</t>
  </si>
  <si>
    <t>kennaustine@gmail.com</t>
  </si>
  <si>
    <t>kaluokechukwu@gmail.com</t>
  </si>
  <si>
    <t>kayode4abel@gmail.com</t>
  </si>
  <si>
    <t>aghogho.onoro@gmail.com</t>
  </si>
  <si>
    <t>jubreal009@gmail.com</t>
  </si>
  <si>
    <t>arisa.chukwuemeka@yahoo.com</t>
  </si>
  <si>
    <t>opeojedele@gmail.com</t>
  </si>
  <si>
    <t>onyfardey@yahoo.com</t>
  </si>
  <si>
    <t>kaylekky88@gmail.com</t>
  </si>
  <si>
    <t>odeyemitope@gmail.com</t>
  </si>
  <si>
    <t>chinelo.oluchi@yahoo.com</t>
  </si>
  <si>
    <t>REQUESTED VIA MAIL</t>
  </si>
  <si>
    <t>miracleoparah1@gmail.com</t>
  </si>
  <si>
    <t>OLASODE</t>
  </si>
  <si>
    <t>25/9/1989</t>
  </si>
  <si>
    <t>08071717111</t>
  </si>
  <si>
    <t>0812288441</t>
  </si>
  <si>
    <t>26/4/1993</t>
  </si>
  <si>
    <t>JAIYEOLA</t>
  </si>
  <si>
    <t>NWADIALOR</t>
  </si>
  <si>
    <t>SAMUEL TOLUWANISE</t>
  </si>
  <si>
    <t>RUEMUHWE</t>
  </si>
  <si>
    <t>EWUBARE</t>
  </si>
  <si>
    <t>FEMI-TAIWO</t>
  </si>
  <si>
    <t>ABDUKAREEM</t>
  </si>
  <si>
    <t>08063943093</t>
  </si>
  <si>
    <t>abdukareem.jaiyeola@gmail.com</t>
  </si>
  <si>
    <t>YET TO REGISTER</t>
  </si>
  <si>
    <t>08022244102</t>
  </si>
  <si>
    <t>duotribal@gmail.com</t>
  </si>
  <si>
    <t>OLUKOJU MARGRET</t>
  </si>
  <si>
    <t>08145465793</t>
  </si>
  <si>
    <t>08084726941</t>
  </si>
  <si>
    <t>olurotimiwilliams@gmail.com</t>
  </si>
  <si>
    <t>OLUROTIMI</t>
  </si>
  <si>
    <t>08097926182</t>
  </si>
  <si>
    <t>sam.ttolly@yahoo.co.uk</t>
  </si>
  <si>
    <t>28/10/1991</t>
  </si>
  <si>
    <t>08052166788</t>
  </si>
  <si>
    <t>adelaewubare@yahoo.com</t>
  </si>
  <si>
    <t>19/5/1993</t>
  </si>
  <si>
    <t>ABAYOMI</t>
  </si>
  <si>
    <t>07083886760</t>
  </si>
  <si>
    <t>femitaiwo14@gmail.com</t>
  </si>
  <si>
    <t>14/3/1992</t>
  </si>
  <si>
    <t>ADAEZE CHINENYE</t>
  </si>
  <si>
    <t>ONIKOSI</t>
  </si>
  <si>
    <t>ABISOLA</t>
  </si>
  <si>
    <t>ODUTAYO</t>
  </si>
  <si>
    <t>EBUN</t>
  </si>
  <si>
    <t>JOHNSON OLUGBENGA</t>
  </si>
  <si>
    <t>JINADU</t>
  </si>
  <si>
    <t>ODEYINDE</t>
  </si>
  <si>
    <t>BUNMI</t>
  </si>
  <si>
    <t>ABIRU</t>
  </si>
  <si>
    <t>DAMILOLA</t>
  </si>
  <si>
    <t>AKINWALE</t>
  </si>
  <si>
    <t>ADESOLA</t>
  </si>
  <si>
    <t>ADEDEJI MOBOLAJI</t>
  </si>
  <si>
    <t>AKINYEMI</t>
  </si>
  <si>
    <t>OFFIONG</t>
  </si>
  <si>
    <t>AQUAISA</t>
  </si>
  <si>
    <t>30/9/2018</t>
  </si>
  <si>
    <t>JOHNSON</t>
  </si>
  <si>
    <t>SOLOMON JEFF</t>
  </si>
  <si>
    <t>OGABU</t>
  </si>
  <si>
    <t>JUNAID</t>
  </si>
  <si>
    <t>KAFILAT</t>
  </si>
  <si>
    <t>MUTIAT ABIOLA</t>
  </si>
  <si>
    <t>OLADUNJOYE</t>
  </si>
  <si>
    <t>BATSONE</t>
  </si>
  <si>
    <t>ESTHER OLAJUMOKE</t>
  </si>
  <si>
    <t>OGEDENGBE</t>
  </si>
  <si>
    <t>FAITH</t>
  </si>
  <si>
    <t>NKIRU</t>
  </si>
  <si>
    <t>EMENIKE</t>
  </si>
  <si>
    <t>OMONIYI</t>
  </si>
  <si>
    <t>ARULEBA</t>
  </si>
  <si>
    <t>RHODA TOLUWANI</t>
  </si>
  <si>
    <t>TIJANI</t>
  </si>
  <si>
    <t>YOUNG</t>
  </si>
  <si>
    <t>OLUWAKEMI MARY</t>
  </si>
  <si>
    <t>IYORIOBHE</t>
  </si>
  <si>
    <t>ODEGUA PRISCILLA</t>
  </si>
  <si>
    <t>IFECHUKWU .M</t>
  </si>
  <si>
    <t>AWOYEFA</t>
  </si>
  <si>
    <t>YEWANDE AYOPO</t>
  </si>
  <si>
    <t>FEMI-ONI</t>
  </si>
  <si>
    <t>TAGBO</t>
  </si>
  <si>
    <t>ODEDERE</t>
  </si>
  <si>
    <t>IBUWUNWA</t>
  </si>
  <si>
    <t>CHINEDU AUSTIN</t>
  </si>
  <si>
    <t>EMMANUEL OTAH</t>
  </si>
  <si>
    <t>AKANO</t>
  </si>
  <si>
    <t>VICTOR JESUJUWONLO</t>
  </si>
  <si>
    <t>08168148763</t>
  </si>
  <si>
    <t>v.akano@yahoo.com</t>
  </si>
  <si>
    <t>EGU LINDA</t>
  </si>
  <si>
    <t>08180216500</t>
  </si>
  <si>
    <t>oniolasumbo@yahoo.com</t>
  </si>
  <si>
    <t>08037139085</t>
  </si>
  <si>
    <t>mutiattabiola@gmail.com</t>
  </si>
  <si>
    <t>17/11/1974</t>
  </si>
  <si>
    <t>CHARLSE CHINEDU</t>
  </si>
  <si>
    <t>08171066786</t>
  </si>
  <si>
    <t>charl.2003@yahoo.com</t>
  </si>
  <si>
    <t>27/3/1992</t>
  </si>
  <si>
    <t>PASCHAL OKOLI</t>
  </si>
  <si>
    <t>08072175052</t>
  </si>
  <si>
    <t>ODUNLAMI</t>
  </si>
  <si>
    <t>CANNOT BE GOTTEN</t>
  </si>
  <si>
    <t>OLABUSAYO . O</t>
  </si>
  <si>
    <t>07054205825</t>
  </si>
  <si>
    <t>bonikosi2015@gmail.com</t>
  </si>
  <si>
    <t>JUMOKE</t>
  </si>
  <si>
    <t>08028255885</t>
  </si>
  <si>
    <t>monmoade@yahoo.com</t>
  </si>
  <si>
    <t>18/8/1973</t>
  </si>
  <si>
    <t>08176752605</t>
  </si>
  <si>
    <t>damiabiru@gmail.com</t>
  </si>
  <si>
    <t>08050920692</t>
  </si>
  <si>
    <t>midejide47@yahoo.com</t>
  </si>
  <si>
    <t>30/11/1989</t>
  </si>
  <si>
    <t xml:space="preserve">AKOWE </t>
  </si>
  <si>
    <t>SIMON .B</t>
  </si>
  <si>
    <t>08185599041</t>
  </si>
  <si>
    <t>akowebabs@gmail.com</t>
  </si>
  <si>
    <t>OLUDAYO</t>
  </si>
  <si>
    <t>08064477665</t>
  </si>
  <si>
    <t>oludayo.oladunjoye@yahoo.com</t>
  </si>
  <si>
    <t>INCOMPLETE</t>
  </si>
  <si>
    <t>07067710600</t>
  </si>
  <si>
    <t>faithyy94@gmail.com</t>
  </si>
  <si>
    <t>08063041118</t>
  </si>
  <si>
    <t>adesolaam@gmail.com</t>
  </si>
  <si>
    <t>ADETUTU JAMES</t>
  </si>
  <si>
    <t>08035784227</t>
  </si>
  <si>
    <t>08035288546</t>
  </si>
  <si>
    <t>biskaf2002@gmail.com</t>
  </si>
  <si>
    <t>23/9/1986</t>
  </si>
  <si>
    <t>DAVID ONYINYE</t>
  </si>
  <si>
    <t>07063369462</t>
  </si>
  <si>
    <t>ogabud@gmail.com</t>
  </si>
  <si>
    <t>08027241364</t>
  </si>
  <si>
    <t>uyaiessien@yahoo.com</t>
  </si>
  <si>
    <t>09059271858</t>
  </si>
  <si>
    <t>bigsol4real@yahoo.com</t>
  </si>
  <si>
    <t>FRIRND</t>
  </si>
  <si>
    <t>OGUNNAIKE NELSON</t>
  </si>
  <si>
    <t xml:space="preserve">IDOWU </t>
  </si>
  <si>
    <t>08128990273</t>
  </si>
  <si>
    <t>idowuaj@gmail.com</t>
  </si>
  <si>
    <t>LECTURES ONLY</t>
  </si>
  <si>
    <t>TOLA OGUNSANYA</t>
  </si>
  <si>
    <t>OLOWOOKERE</t>
  </si>
  <si>
    <t>08077235128</t>
  </si>
  <si>
    <t>bisolaolowookere@gmail.com</t>
  </si>
  <si>
    <t>22/11/1992</t>
  </si>
  <si>
    <t>08181091329</t>
  </si>
  <si>
    <t>adetutubadewa@yahoo.com</t>
  </si>
  <si>
    <t>31/10/1981</t>
  </si>
  <si>
    <t>08125849985</t>
  </si>
  <si>
    <t>oyinkanodunlami@gmail.com</t>
  </si>
  <si>
    <t>29/10/1996</t>
  </si>
  <si>
    <t>09080395616</t>
  </si>
  <si>
    <t>09056920109</t>
  </si>
  <si>
    <t>08065676654</t>
  </si>
  <si>
    <t>michael99uk@live.com</t>
  </si>
  <si>
    <t>AKINTOYE FIFEOLUWA</t>
  </si>
  <si>
    <t xml:space="preserve">ADEBO </t>
  </si>
  <si>
    <t>08130859986</t>
  </si>
  <si>
    <t>bukolaladebo@gmail.com</t>
  </si>
  <si>
    <t>21/10/1995</t>
  </si>
  <si>
    <t>07066260745</t>
  </si>
  <si>
    <t>07063455127</t>
  </si>
  <si>
    <t>rhowdarh@gmail.com</t>
  </si>
  <si>
    <t>ACCA OFFICIAL</t>
  </si>
  <si>
    <t>AJIBADE</t>
  </si>
  <si>
    <t>08057003095</t>
  </si>
  <si>
    <t>SHAKIRU .O</t>
  </si>
  <si>
    <t>08088172191</t>
  </si>
  <si>
    <t>tijanishakiru15@gmail.com</t>
  </si>
  <si>
    <t>09098378257</t>
  </si>
  <si>
    <t>priscillaiyoriobhe@gmail.com</t>
  </si>
  <si>
    <t>IYORIOBHE EHIKUEMEN JOHN</t>
  </si>
  <si>
    <t>08091962661</t>
  </si>
  <si>
    <t>OBIAKU</t>
  </si>
  <si>
    <t>08099693872</t>
  </si>
  <si>
    <t>makkyobiaku@gmail.com</t>
  </si>
  <si>
    <t>08074240154</t>
  </si>
  <si>
    <t>orjiemmanuelotah@yahoo.com</t>
  </si>
  <si>
    <t>15/10/1997</t>
  </si>
  <si>
    <t>austin2014@gmail.com</t>
  </si>
  <si>
    <t xml:space="preserve">OPEYEMI </t>
  </si>
  <si>
    <t>ATEWOLOGUN</t>
  </si>
  <si>
    <t>07032088107</t>
  </si>
  <si>
    <t>08027593624</t>
  </si>
  <si>
    <t>opeyemiatewologun@yahoo.com</t>
  </si>
  <si>
    <t>09039293465</t>
  </si>
  <si>
    <t>abisolaodedere@yahoo.com</t>
  </si>
  <si>
    <t>ayaiimiposi@yahoo.com</t>
  </si>
  <si>
    <t>26/10/1979</t>
  </si>
  <si>
    <t>09098773201</t>
  </si>
  <si>
    <t>oluwakemiyoung@gmail.com</t>
  </si>
  <si>
    <t>HABIB MUSBAHU</t>
  </si>
  <si>
    <t>08038882008</t>
  </si>
  <si>
    <t>08164315957</t>
  </si>
  <si>
    <t>olajumokebabsbofe@gmail.com</t>
  </si>
  <si>
    <t>BABAWALE ELIZABETH IFEDOLAPO</t>
  </si>
  <si>
    <t xml:space="preserve">HUSSAIN </t>
  </si>
  <si>
    <t>08053449430</t>
  </si>
  <si>
    <t>hussainabiodun@gmail.com</t>
  </si>
  <si>
    <t>08098520774</t>
  </si>
  <si>
    <t>eodutayo@hotmail.com</t>
  </si>
  <si>
    <t>07085948081</t>
  </si>
  <si>
    <t>dlizzy45@yahoo.com</t>
  </si>
  <si>
    <t>ADEOLUWA EMMANUEL</t>
  </si>
  <si>
    <t>08114328973</t>
  </si>
  <si>
    <t>adeoluwa.opeyemi@yahoo.com</t>
  </si>
  <si>
    <t>KALESANWO</t>
  </si>
  <si>
    <t>ADEDOYIN OLUWATOSIN</t>
  </si>
  <si>
    <t>08138423374</t>
  </si>
  <si>
    <t>kalesanwoadedoyin@gmail.com</t>
  </si>
  <si>
    <t>MR.KELVIN EGUAVOR</t>
  </si>
  <si>
    <t>08120797235</t>
  </si>
  <si>
    <t>TAIWO SHERIFF</t>
  </si>
  <si>
    <t>08080230740</t>
  </si>
  <si>
    <t>OBIAGBAOSO</t>
  </si>
  <si>
    <t>ESTHER CHIDIMMA</t>
  </si>
  <si>
    <t>08149311434</t>
  </si>
  <si>
    <t>nevicochidinma@yahoo.com</t>
  </si>
  <si>
    <t>07053603559</t>
  </si>
  <si>
    <t>otache007@gmail.com</t>
  </si>
  <si>
    <t>UMMOSSOH</t>
  </si>
  <si>
    <t>AGUNBIADE</t>
  </si>
  <si>
    <t>OGUNYAMODU</t>
  </si>
  <si>
    <t>09099556276</t>
  </si>
  <si>
    <t>emmanuellaosuzoka@gmail.com</t>
  </si>
  <si>
    <t>OPARAH MIRACLE</t>
  </si>
  <si>
    <t>07028090845</t>
  </si>
  <si>
    <t>aguc225@gmail.com</t>
  </si>
  <si>
    <t>13/11/1981</t>
  </si>
  <si>
    <t>PEACE</t>
  </si>
  <si>
    <t>08098460076</t>
  </si>
  <si>
    <t>kunleyamoju@gmail.com</t>
  </si>
  <si>
    <t>TO BE SENT VIA WHATS APP</t>
  </si>
  <si>
    <t>07031709878</t>
  </si>
  <si>
    <t>asquare9999@yahoo.com</t>
  </si>
  <si>
    <t>osegraced2@gmail.com</t>
  </si>
  <si>
    <t>taiwotinuke2@gmail.com</t>
  </si>
  <si>
    <t>itohanenadeghe@gmail.com</t>
  </si>
  <si>
    <t>AWOTIMEHIN</t>
  </si>
  <si>
    <t>08098168029</t>
  </si>
  <si>
    <t>09083282300</t>
  </si>
  <si>
    <t>annevbuomwan@gmail.com</t>
  </si>
  <si>
    <t>FAYOKUN</t>
  </si>
  <si>
    <t>07030398933</t>
  </si>
  <si>
    <t>fatokunesther@gmail.com</t>
  </si>
  <si>
    <t>07087374140</t>
  </si>
  <si>
    <t>enyoade@gmail.com</t>
  </si>
  <si>
    <t>EMMAUEL</t>
  </si>
  <si>
    <t>07032356018</t>
  </si>
  <si>
    <t>obiemmanueluche@yahoo.com</t>
  </si>
  <si>
    <t>26/11/1979</t>
  </si>
  <si>
    <t>DURU</t>
  </si>
  <si>
    <t>ynkafemioni@yahoo.com</t>
  </si>
  <si>
    <t>AYEMO</t>
  </si>
  <si>
    <t>FEHINTOLA</t>
  </si>
  <si>
    <t>KELUO-UDEKE</t>
  </si>
  <si>
    <t>ADEMIDARA</t>
  </si>
  <si>
    <t>SANNI-ADENIYI</t>
  </si>
  <si>
    <t>08028090845</t>
  </si>
  <si>
    <t>OYEYEMI</t>
  </si>
  <si>
    <t>SODIQ</t>
  </si>
  <si>
    <t>DOREEN</t>
  </si>
  <si>
    <t>OSEMWOTA</t>
  </si>
  <si>
    <t>OSAGIE</t>
  </si>
  <si>
    <t>OBADEMI</t>
  </si>
  <si>
    <t>VICTOR</t>
  </si>
  <si>
    <t>LAWANI</t>
  </si>
  <si>
    <t>OPEJIMI</t>
  </si>
  <si>
    <t>JEROME</t>
  </si>
  <si>
    <t>ODUFAYE</t>
  </si>
  <si>
    <t>AYODELE</t>
  </si>
  <si>
    <t>AWORINDE</t>
  </si>
  <si>
    <t>19/8/2018</t>
  </si>
  <si>
    <t>MUYIWA MOGAJI</t>
  </si>
  <si>
    <t>08035230515</t>
  </si>
  <si>
    <t>08067104899</t>
  </si>
  <si>
    <t>07015841160</t>
  </si>
  <si>
    <t>20/05/2018</t>
  </si>
  <si>
    <t>08035970520</t>
  </si>
  <si>
    <t>07030578201</t>
  </si>
  <si>
    <t>opejimiseyi@gmail.com</t>
  </si>
  <si>
    <t>22/03/2018</t>
  </si>
  <si>
    <t>ADETAYO FISAYO</t>
  </si>
  <si>
    <t>08163968464</t>
  </si>
  <si>
    <t>sadiqoyeyemi@yahoo.com</t>
  </si>
  <si>
    <t>TITO</t>
  </si>
  <si>
    <t>+233247751692</t>
  </si>
  <si>
    <t>nykoleudeke@gmail.com</t>
  </si>
  <si>
    <t>14/1/1997</t>
  </si>
  <si>
    <t>08126479560</t>
  </si>
  <si>
    <t>28/06/2000</t>
  </si>
  <si>
    <t>MADEZIA</t>
  </si>
  <si>
    <t>08137755737</t>
  </si>
  <si>
    <t>madeziadoreen@gmail.com</t>
  </si>
  <si>
    <t>24/6/1990</t>
  </si>
  <si>
    <t>OYEWOLE TEMITOPE</t>
  </si>
  <si>
    <t>07082967290</t>
  </si>
  <si>
    <t>osagieosemwota13@gmail.com</t>
  </si>
  <si>
    <t>MUDIA IYOHA</t>
  </si>
  <si>
    <t>08085942387</t>
  </si>
  <si>
    <t>isanniadeniyi@gmail.com</t>
  </si>
  <si>
    <t>14/07/1996</t>
  </si>
  <si>
    <t>09084684892</t>
  </si>
  <si>
    <t>08084343294</t>
  </si>
  <si>
    <t>obafemivictor@yahoo.com</t>
  </si>
  <si>
    <t>07030433273</t>
  </si>
  <si>
    <t>ayemofehintola@yahoo.com</t>
  </si>
  <si>
    <t>14/02/1990</t>
  </si>
  <si>
    <t>08024307997</t>
  </si>
  <si>
    <t>17/11/1986</t>
  </si>
  <si>
    <t>07038762074</t>
  </si>
  <si>
    <t>08073497449</t>
  </si>
  <si>
    <t>JECINTA FUMNANYA</t>
  </si>
  <si>
    <t>ADEOYE</t>
  </si>
  <si>
    <t>ARUNA ADETOLANI</t>
  </si>
  <si>
    <t>EMMANUEL SEGUN</t>
  </si>
  <si>
    <t>1678864</t>
  </si>
  <si>
    <t>MAGREOLA</t>
  </si>
  <si>
    <t>MOLONEY</t>
  </si>
  <si>
    <t>OLUSHOLA</t>
  </si>
  <si>
    <t>07038429955</t>
  </si>
  <si>
    <t>sholamoloney@gmail.com</t>
  </si>
  <si>
    <t>22/02/1993</t>
  </si>
  <si>
    <t>4367901</t>
  </si>
  <si>
    <t>OWOLAJA</t>
  </si>
  <si>
    <t>IYINOLUWA</t>
  </si>
  <si>
    <t>07088641610</t>
  </si>
  <si>
    <t>iyinowolaja@gmail.com</t>
  </si>
  <si>
    <t>30/091995</t>
  </si>
  <si>
    <t>2922881</t>
  </si>
  <si>
    <t>ADEJARE</t>
  </si>
  <si>
    <t>08053201742</t>
  </si>
  <si>
    <t>sanmiadejare@gmail.com</t>
  </si>
  <si>
    <t>2778488</t>
  </si>
  <si>
    <t>anjolaoluwa.ojo@gmail.com</t>
  </si>
  <si>
    <t>08099052666</t>
  </si>
  <si>
    <t>ts_law21@yahoo.com</t>
  </si>
  <si>
    <t>21/08/1988</t>
  </si>
  <si>
    <t>3474414</t>
  </si>
  <si>
    <t>08066371272</t>
  </si>
  <si>
    <t>wunmiagunbiade12@yahoo.com</t>
  </si>
  <si>
    <t>25/06/1983</t>
  </si>
  <si>
    <t>1784927</t>
  </si>
  <si>
    <t>OLUDAYO IBRAHIM</t>
  </si>
  <si>
    <t>ODJESA</t>
  </si>
  <si>
    <t>OGHENEVWOGAGA</t>
  </si>
  <si>
    <t>08064575637</t>
  </si>
  <si>
    <t>oodjesa@gmail.com</t>
  </si>
  <si>
    <t>3354706</t>
  </si>
  <si>
    <t>FASINA</t>
  </si>
  <si>
    <t>OMOLADE MOJISOLA</t>
  </si>
  <si>
    <t>07086552538</t>
  </si>
  <si>
    <t>fasinamojisola53@gmail.com</t>
  </si>
  <si>
    <t>21/09/1994</t>
  </si>
  <si>
    <t>4095075</t>
  </si>
  <si>
    <t>UZOHUE</t>
  </si>
  <si>
    <t>RHODA CHIDINMA</t>
  </si>
  <si>
    <t>08176655422</t>
  </si>
  <si>
    <t>uzohuerhoda@gmail.com</t>
  </si>
  <si>
    <t>3999097</t>
  </si>
  <si>
    <t>ONORO AGHOGHO</t>
  </si>
  <si>
    <t>31/08/2018</t>
  </si>
  <si>
    <t>08163059268</t>
  </si>
  <si>
    <t>profolukemi@gmail.com</t>
  </si>
  <si>
    <t>4254125</t>
  </si>
  <si>
    <t>ADEFOLARIN</t>
  </si>
  <si>
    <t>FADEKEMI</t>
  </si>
  <si>
    <t>08032016810</t>
  </si>
  <si>
    <t>kemi_fola4real@yahoo.com</t>
  </si>
  <si>
    <t>EZEH</t>
  </si>
  <si>
    <t>CHINENYE .A.S</t>
  </si>
  <si>
    <t>08054569214</t>
  </si>
  <si>
    <t>ninnyiezeh@gmail.com</t>
  </si>
  <si>
    <t>13/09/1995</t>
  </si>
  <si>
    <t>16/05/1978</t>
  </si>
  <si>
    <t>4392231</t>
  </si>
  <si>
    <t>07012571504</t>
  </si>
  <si>
    <t>3728074</t>
  </si>
  <si>
    <t>SABINA</t>
  </si>
  <si>
    <t>08107924421</t>
  </si>
  <si>
    <t>sabinaolowu@gmail.com</t>
  </si>
  <si>
    <t>2937321</t>
  </si>
  <si>
    <t>07080248245</t>
  </si>
  <si>
    <t>NAOMI</t>
  </si>
  <si>
    <t>08169418317</t>
  </si>
  <si>
    <t>15/06/1994</t>
  </si>
  <si>
    <t>3372829</t>
  </si>
  <si>
    <t>OBIAGWU</t>
  </si>
  <si>
    <t>PASCHAL CHIDI</t>
  </si>
  <si>
    <t>07037084872</t>
  </si>
  <si>
    <t>epaschal34@gmail.com</t>
  </si>
  <si>
    <t>4345470</t>
  </si>
  <si>
    <t>OLUWASEUN PETER</t>
  </si>
  <si>
    <t>09038859469</t>
  </si>
  <si>
    <t>magreolaoluwaseun@gmail.com</t>
  </si>
  <si>
    <t>2001215</t>
  </si>
  <si>
    <t>ODEDEYI</t>
  </si>
  <si>
    <t>08181871004</t>
  </si>
  <si>
    <t>jide.odedeyi@gmail.com</t>
  </si>
  <si>
    <t>2731431</t>
  </si>
  <si>
    <t>QUADRI</t>
  </si>
  <si>
    <t>LATEEF BABATUNDE</t>
  </si>
  <si>
    <t>09074452983</t>
  </si>
  <si>
    <t>quadrilateef123@gmail.com</t>
  </si>
  <si>
    <t>15/07/1994</t>
  </si>
  <si>
    <t>AREMU</t>
  </si>
  <si>
    <t>KAZEEM ADISA</t>
  </si>
  <si>
    <t>08036056115</t>
  </si>
  <si>
    <t>kazeemaremu2014@yahoo.com</t>
  </si>
  <si>
    <t>ARAMIDE BALIKIS</t>
  </si>
  <si>
    <t>08127598246</t>
  </si>
  <si>
    <t>speak2aramide2015@gmail.com</t>
  </si>
  <si>
    <t>21/01/1993</t>
  </si>
  <si>
    <t>2801981</t>
  </si>
  <si>
    <t>NA</t>
  </si>
  <si>
    <t>ALIMI ZAINAB OYINDAMOLA</t>
  </si>
  <si>
    <t>SUNMONU</t>
  </si>
  <si>
    <t>MAYOWA ADEOLA</t>
  </si>
  <si>
    <t>09051700015</t>
  </si>
  <si>
    <t>mayowasunmonu95@gmail.com</t>
  </si>
  <si>
    <t>09/07/1995</t>
  </si>
  <si>
    <t>SANNI-ADENIYI IBUKUN</t>
  </si>
  <si>
    <t>SHEHU</t>
  </si>
  <si>
    <t>MOHAMMADUL-AMIN</t>
  </si>
  <si>
    <t>09075447130</t>
  </si>
  <si>
    <t>alaminshehu@hotmail.com</t>
  </si>
  <si>
    <t>3674312</t>
  </si>
  <si>
    <t>3710527</t>
  </si>
  <si>
    <t>08182329244</t>
  </si>
  <si>
    <t>senttodo1@yahoo.com</t>
  </si>
  <si>
    <t>AIREN</t>
  </si>
  <si>
    <t>OSANINAME NAOMI</t>
  </si>
  <si>
    <t>08037007901</t>
  </si>
  <si>
    <t>airennaomi@gmail.com</t>
  </si>
  <si>
    <t>26/10/1982</t>
  </si>
  <si>
    <t>1476651</t>
  </si>
  <si>
    <t>3999058</t>
  </si>
  <si>
    <t>GIWA</t>
  </si>
  <si>
    <t>KEHINDE QUADRY</t>
  </si>
  <si>
    <t>07019795521</t>
  </si>
  <si>
    <t>officialklide@gmail.com</t>
  </si>
  <si>
    <t>4339081</t>
  </si>
  <si>
    <t>ADEMOLA AMINAH</t>
  </si>
  <si>
    <t>08167281121</t>
  </si>
  <si>
    <t>tadeyemijohn@gmail.com</t>
  </si>
  <si>
    <t>18/07/1991</t>
  </si>
  <si>
    <t>3610549</t>
  </si>
  <si>
    <t>AROYEHUN</t>
  </si>
  <si>
    <t>TAIYE HABEEB</t>
  </si>
  <si>
    <t>08163472339</t>
  </si>
  <si>
    <t>habib.aroyehun@gmail.com</t>
  </si>
  <si>
    <t>OLATUNJI ADELEYE</t>
  </si>
  <si>
    <t>08022228863</t>
  </si>
  <si>
    <t>08063817044</t>
  </si>
  <si>
    <t>bafsod@gmail.com</t>
  </si>
  <si>
    <t>21/01/1992</t>
  </si>
  <si>
    <t>3612340</t>
  </si>
  <si>
    <t>ABBA</t>
  </si>
  <si>
    <t>IBRAHIM AYUBA</t>
  </si>
  <si>
    <t>08136799497</t>
  </si>
  <si>
    <t>ibrahimayuba.01@gmail.com</t>
  </si>
  <si>
    <t>4370860</t>
  </si>
  <si>
    <t>ABASS</t>
  </si>
  <si>
    <t>DAMILOLA LAWRENCE</t>
  </si>
  <si>
    <t>08125269144</t>
  </si>
  <si>
    <t>damilolalawrence97@gmail.com</t>
  </si>
  <si>
    <t>21/09/1997</t>
  </si>
  <si>
    <t>OBADEMI VICTOR</t>
  </si>
  <si>
    <t>SHITTA</t>
  </si>
  <si>
    <t>OLUSOJI EMMANUEL</t>
  </si>
  <si>
    <t>08125900875</t>
  </si>
  <si>
    <t>so.shitta@gmail.com</t>
  </si>
  <si>
    <t>13/07/1992</t>
  </si>
  <si>
    <t>ABASS DAMILOLA LAWRENCE</t>
  </si>
  <si>
    <t>LADIGBOLU</t>
  </si>
  <si>
    <t>ADEBISI</t>
  </si>
  <si>
    <t>09031825056</t>
  </si>
  <si>
    <t>adebisiladogbolu@gmail.com</t>
  </si>
  <si>
    <t>4303210</t>
  </si>
  <si>
    <t>OLOMU OGHENEKARO</t>
  </si>
  <si>
    <t>OBAEDO</t>
  </si>
  <si>
    <t>JOY ISIUWA</t>
  </si>
  <si>
    <t>07038598963</t>
  </si>
  <si>
    <t>obaedoisiuwa@gmail.com</t>
  </si>
  <si>
    <t>28/09/1992</t>
  </si>
  <si>
    <t>OSUJI IKENNA</t>
  </si>
  <si>
    <t>OLUGBENGA</t>
  </si>
  <si>
    <t>KOLADE</t>
  </si>
  <si>
    <t>davidkolade 6@gmail.com</t>
  </si>
  <si>
    <t>18/10/1989</t>
  </si>
  <si>
    <t>OMOWUMI ILEHUOSHIO</t>
  </si>
  <si>
    <t>08167817187</t>
  </si>
  <si>
    <t>FEYISAYO</t>
  </si>
  <si>
    <t>07064998696</t>
  </si>
  <si>
    <t>08169596961</t>
  </si>
  <si>
    <t>writetofeyi@yahoo.com</t>
  </si>
  <si>
    <t>1032622</t>
  </si>
  <si>
    <t>ADETOMIWA</t>
  </si>
  <si>
    <t>08084197349</t>
  </si>
  <si>
    <t>13/03/1988</t>
  </si>
  <si>
    <t>TOYE</t>
  </si>
  <si>
    <t>DOYINSOLA MARY</t>
  </si>
  <si>
    <t>07034443377</t>
  </si>
  <si>
    <t>toyedoyin07@gmail.com</t>
  </si>
  <si>
    <t>4015406</t>
  </si>
  <si>
    <t>OLATUNJI</t>
  </si>
  <si>
    <t>OLUWAYOMI</t>
  </si>
  <si>
    <t>08067363390</t>
  </si>
  <si>
    <t>mosesoluwayomi@gmail.com</t>
  </si>
  <si>
    <t>UKO JACQUELINE</t>
  </si>
  <si>
    <t>OLADEINDE</t>
  </si>
  <si>
    <t>OPEMIPO</t>
  </si>
  <si>
    <t>07062608601</t>
  </si>
  <si>
    <t>opemipoolad@yahoo.com</t>
  </si>
  <si>
    <t>20/05/1995</t>
  </si>
  <si>
    <t>3295937</t>
  </si>
  <si>
    <t>ONABOWALE</t>
  </si>
  <si>
    <t>08060833161</t>
  </si>
  <si>
    <t>oolanrewaju1@gmail.com</t>
  </si>
  <si>
    <t>2672112</t>
  </si>
  <si>
    <t>NNAMDI-CHIKEKA</t>
  </si>
  <si>
    <t>UFUOMA</t>
  </si>
  <si>
    <t>07039102547</t>
  </si>
  <si>
    <t>ichideufuoma@yahoo.com</t>
  </si>
  <si>
    <t>15/11/1990</t>
  </si>
  <si>
    <t>3599844</t>
  </si>
  <si>
    <t>ADESEMOWO</t>
  </si>
  <si>
    <t>ADESHOLA</t>
  </si>
  <si>
    <t>08033964280</t>
  </si>
  <si>
    <t>shollyquin@yahoo.com</t>
  </si>
  <si>
    <t>30/06/1984</t>
  </si>
  <si>
    <t>1851087</t>
  </si>
  <si>
    <t>ALEOLUWA</t>
  </si>
  <si>
    <t>OLAMIDE ESTHER</t>
  </si>
  <si>
    <t>08186826027</t>
  </si>
  <si>
    <t>olamidealeoluwa@gmail.com</t>
  </si>
  <si>
    <t>3222220</t>
  </si>
  <si>
    <t>NNEOMA</t>
  </si>
  <si>
    <t>OHAERI</t>
  </si>
  <si>
    <t>08169349241</t>
  </si>
  <si>
    <t>ohaerinneoma60@gmail.com</t>
  </si>
  <si>
    <t>29/10/1997</t>
  </si>
  <si>
    <t>ABEGUNDE OLUWASEUN</t>
  </si>
  <si>
    <t>08035653636</t>
  </si>
  <si>
    <t>SHOBALOJU</t>
  </si>
  <si>
    <t>GAFAR</t>
  </si>
  <si>
    <t>07088546843</t>
  </si>
  <si>
    <t>gafarshobaloju@gmail.com</t>
  </si>
  <si>
    <t>19/03/1992</t>
  </si>
  <si>
    <t>3612539</t>
  </si>
  <si>
    <t>AKINLADE</t>
  </si>
  <si>
    <t>08060882845</t>
  </si>
  <si>
    <t>adedapoakinlade@gmail.com</t>
  </si>
  <si>
    <t>23/06/1990</t>
  </si>
  <si>
    <t>3305552</t>
  </si>
  <si>
    <t>ISIMBABI</t>
  </si>
  <si>
    <t>MARYAM MAIKANO</t>
  </si>
  <si>
    <t>08037924905</t>
  </si>
  <si>
    <t>maryam.isimbabi@yahoo.com</t>
  </si>
  <si>
    <t>ISIMBABI ABUBAKAR</t>
  </si>
  <si>
    <t>08030834530</t>
  </si>
  <si>
    <t>EZIKE</t>
  </si>
  <si>
    <t>15/9/2018</t>
  </si>
  <si>
    <t>ADENAIKE</t>
  </si>
  <si>
    <t>NWAKAEGO PHILENSOPHIA FAITH</t>
  </si>
  <si>
    <t>08037756478</t>
  </si>
  <si>
    <t>sophia_nwakafaith@yahoo.com</t>
  </si>
  <si>
    <t>4392596</t>
  </si>
  <si>
    <t xml:space="preserve">IFEOMA OKAFOR </t>
  </si>
  <si>
    <t>08064964280</t>
  </si>
  <si>
    <t>CLEMENT- EBERE</t>
  </si>
  <si>
    <t>HARMONY CHUKWUEBUKA</t>
  </si>
  <si>
    <t>08116040510</t>
  </si>
  <si>
    <t>harmonyclementebere@gmail.com</t>
  </si>
  <si>
    <t>IPAYE</t>
  </si>
  <si>
    <t>MORAYO .R</t>
  </si>
  <si>
    <t>08084434752</t>
  </si>
  <si>
    <t>ipayemorayo1@gmail.com</t>
  </si>
  <si>
    <t>17/03/1994</t>
  </si>
  <si>
    <t>KATE UWAECHIE</t>
  </si>
  <si>
    <t>08024416501</t>
  </si>
  <si>
    <t>OKOLIE</t>
  </si>
  <si>
    <t>NKECHI CONCILIA</t>
  </si>
  <si>
    <t>07038959312</t>
  </si>
  <si>
    <t>okolienkechi53@yahoo.com</t>
  </si>
  <si>
    <t>31/08/1990</t>
  </si>
  <si>
    <t>OLAMAKINDE</t>
  </si>
  <si>
    <t>SIMON</t>
  </si>
  <si>
    <t>4388823</t>
  </si>
  <si>
    <t>bimpeayeni@gmail.com</t>
  </si>
  <si>
    <t>adegbola.awolola74@gmail.com</t>
  </si>
  <si>
    <t>dupe_taylor@yahoo.com</t>
  </si>
  <si>
    <t>22/9/2018</t>
  </si>
  <si>
    <t>AKINBIYI</t>
  </si>
  <si>
    <t>OLUSOLA</t>
  </si>
  <si>
    <t>OYEDELE</t>
  </si>
  <si>
    <t>OYATOGUN</t>
  </si>
  <si>
    <t>09028713971</t>
  </si>
  <si>
    <t>mayowaoyatogun@gmail.com</t>
  </si>
  <si>
    <t>17/10/1989</t>
  </si>
  <si>
    <t>3493971</t>
  </si>
  <si>
    <t>08065719824</t>
  </si>
  <si>
    <t>akinyemiakinbiyi@gmail.com</t>
  </si>
  <si>
    <t>3550282</t>
  </si>
  <si>
    <t>TAYO</t>
  </si>
  <si>
    <t>08137726597</t>
  </si>
  <si>
    <t>08162379496</t>
  </si>
  <si>
    <t>holumidey2014@gmail.com</t>
  </si>
  <si>
    <t>14/10/1993</t>
  </si>
  <si>
    <t>4166438</t>
  </si>
  <si>
    <t>OGUNBANJO OLUWATOBI</t>
  </si>
  <si>
    <t>07035752165</t>
  </si>
  <si>
    <t>08026159006</t>
  </si>
  <si>
    <t>obagunwaolusola@yahoo.com</t>
  </si>
  <si>
    <t>UDOKORO</t>
  </si>
  <si>
    <t>ANDERSON</t>
  </si>
  <si>
    <t>CHUKWUEBUKA</t>
  </si>
  <si>
    <t>16/9/2018</t>
  </si>
  <si>
    <t>OLUWATOFUNMI</t>
  </si>
  <si>
    <t>AKEJU</t>
  </si>
  <si>
    <t>OLUFUNMILOLA</t>
  </si>
  <si>
    <t>08155316011</t>
  </si>
  <si>
    <t>andersonudokoro@yahoo.com</t>
  </si>
  <si>
    <t>26/9/1990</t>
  </si>
  <si>
    <t>3804087</t>
  </si>
  <si>
    <t>08171877420</t>
  </si>
  <si>
    <t>olufunmilolaowolabi@yahoo.com</t>
  </si>
  <si>
    <t>28/2/1987</t>
  </si>
  <si>
    <t>1964744</t>
  </si>
  <si>
    <t>OLOGBO DAVID</t>
  </si>
  <si>
    <t>08164512766</t>
  </si>
  <si>
    <t>ebukaokolig@gmail.com</t>
  </si>
  <si>
    <t>AKINTUYI</t>
  </si>
  <si>
    <t>07053080335</t>
  </si>
  <si>
    <t>takinluyi@gmail.com</t>
  </si>
  <si>
    <t>2536999</t>
  </si>
  <si>
    <t>SELF</t>
  </si>
  <si>
    <t>07068402902</t>
  </si>
  <si>
    <t>ojo.halleluyah@gmail.com</t>
  </si>
  <si>
    <t>3698639</t>
  </si>
  <si>
    <t>AHANNA .A</t>
  </si>
  <si>
    <t>azubuikehan@yahoo.com</t>
  </si>
  <si>
    <t>2433988</t>
  </si>
  <si>
    <t>ORJI EMMANUEL</t>
  </si>
  <si>
    <t>08039531774</t>
  </si>
  <si>
    <t>21/9/2018</t>
  </si>
  <si>
    <t>IDOWU-JAI</t>
  </si>
  <si>
    <t>fadesinelias@yahoo.com</t>
  </si>
  <si>
    <t xml:space="preserve">FADESIN ELIAS </t>
  </si>
  <si>
    <t>08037514559</t>
  </si>
  <si>
    <t>ABIOLA ADEOSUN</t>
  </si>
  <si>
    <t>20/9/2018</t>
  </si>
  <si>
    <t>OZUMBA</t>
  </si>
  <si>
    <t>08062348929</t>
  </si>
  <si>
    <t>TOMIWA</t>
  </si>
  <si>
    <t>LAGBOKUN</t>
  </si>
  <si>
    <t>OLUWASEYIFUNMI MARIA</t>
  </si>
  <si>
    <t>07064846960</t>
  </si>
  <si>
    <t>lagbokunoluwaseyifunmi@gmail.com</t>
  </si>
  <si>
    <t>17/05/1991</t>
  </si>
  <si>
    <t>ISMAIL</t>
  </si>
  <si>
    <t>08069664523</t>
  </si>
  <si>
    <t>data4ismail@gmai</t>
  </si>
  <si>
    <t>4157122</t>
  </si>
  <si>
    <t>MUSADDIQ TALLE</t>
  </si>
  <si>
    <t>07037136876</t>
  </si>
  <si>
    <t>AUDU</t>
  </si>
  <si>
    <t>GABRIEL EZRA</t>
  </si>
  <si>
    <t>08062825589</t>
  </si>
  <si>
    <t>gaibaudu@gmail.com</t>
  </si>
  <si>
    <t>4399005</t>
  </si>
  <si>
    <t>TAIWO JINADU</t>
  </si>
  <si>
    <t>OLORODE</t>
  </si>
  <si>
    <t>KUNLE</t>
  </si>
  <si>
    <t>08066534699</t>
  </si>
  <si>
    <t>kolorede@yahoo.com</t>
  </si>
  <si>
    <t>25/06/1985</t>
  </si>
  <si>
    <t>4254289</t>
  </si>
  <si>
    <t>09066088720</t>
  </si>
  <si>
    <t>adedokuntomiwa11@gmail.com</t>
  </si>
  <si>
    <t>07069301035</t>
  </si>
  <si>
    <t>KOFI-OPATA</t>
  </si>
  <si>
    <t>JED</t>
  </si>
  <si>
    <t>+233209058912</t>
  </si>
  <si>
    <t>jedopata@gmail.com</t>
  </si>
  <si>
    <t>3568028</t>
  </si>
  <si>
    <t>OWOLABI</t>
  </si>
  <si>
    <t>08080066018</t>
  </si>
  <si>
    <t>petrapatrick127@gmail.com</t>
  </si>
  <si>
    <t>23/11/2018</t>
  </si>
  <si>
    <t>4220435</t>
  </si>
  <si>
    <t>ADEDOKUN SAMUEL OLUWAFUNSHO</t>
  </si>
  <si>
    <t>23/9/2018</t>
  </si>
  <si>
    <t>4402683</t>
  </si>
  <si>
    <t>ademidara2011@yahoo.com</t>
  </si>
  <si>
    <t>09068568031</t>
  </si>
  <si>
    <t>ibukunolanrewaju@yahoo.com</t>
  </si>
  <si>
    <t>28/01/1984</t>
  </si>
  <si>
    <t>2371575</t>
  </si>
  <si>
    <t>naomi.olamakinde@gmail.com</t>
  </si>
  <si>
    <t>adeoti_adekunle@yahoo.com</t>
  </si>
  <si>
    <t>2794540</t>
  </si>
  <si>
    <t>lorazubuike@yahoo.com</t>
  </si>
  <si>
    <t>crispagro@gmail.com</t>
  </si>
  <si>
    <t>oliver.amaechi@gmail.com</t>
  </si>
  <si>
    <t>17/07/1992</t>
  </si>
  <si>
    <t>21/7/1986</t>
  </si>
  <si>
    <t>4404460</t>
  </si>
  <si>
    <t>29/9/2018</t>
  </si>
  <si>
    <t>OLUWADAMILOLA</t>
  </si>
  <si>
    <t>PETER ADEWALE</t>
  </si>
  <si>
    <t>UMEH</t>
  </si>
  <si>
    <t>COSTELLO</t>
  </si>
  <si>
    <t>08035993531</t>
  </si>
  <si>
    <t>umeh.costello@gmail.com</t>
  </si>
  <si>
    <t>08166884964</t>
  </si>
  <si>
    <t>okeodamilola@gmail.com</t>
  </si>
  <si>
    <t>19/11/1995</t>
  </si>
  <si>
    <t>4417432</t>
  </si>
  <si>
    <t>08024035391</t>
  </si>
  <si>
    <t>wale.peter@gmail.com</t>
  </si>
  <si>
    <t>3564088</t>
  </si>
  <si>
    <t>WONUOLA GBADAMOSI</t>
  </si>
  <si>
    <t>EFEMENA .E</t>
  </si>
  <si>
    <t>07031556394</t>
  </si>
  <si>
    <t>24/03/1994</t>
  </si>
  <si>
    <t>28/02/2002</t>
  </si>
  <si>
    <t>SANYAOLU</t>
  </si>
  <si>
    <t>13/05/1996</t>
  </si>
  <si>
    <t>SOLARIN</t>
  </si>
  <si>
    <t>MAKINDE</t>
  </si>
  <si>
    <t>08037977822</t>
  </si>
  <si>
    <t>25/05/1988</t>
  </si>
  <si>
    <t>07030405648</t>
  </si>
  <si>
    <t>omonsteven1@gmail.com</t>
  </si>
  <si>
    <t>3349276</t>
  </si>
  <si>
    <t>BENDE</t>
  </si>
  <si>
    <t>pato_daniel2002@yahoo.com</t>
  </si>
  <si>
    <t xml:space="preserve">ANASTASIA </t>
  </si>
  <si>
    <t>bendeoge@gmail.com</t>
  </si>
  <si>
    <t>4418138</t>
  </si>
  <si>
    <t>UCHE NWAGBO</t>
  </si>
  <si>
    <t>08051132059</t>
  </si>
  <si>
    <t>talktoayoodufuye@yahoo.com</t>
  </si>
  <si>
    <t>nkybekibe2000@yahoo.com</t>
  </si>
  <si>
    <t>20/07/1989</t>
  </si>
  <si>
    <t>24/03/1988</t>
  </si>
  <si>
    <t>25/05/1987</t>
  </si>
  <si>
    <t>13/06/1994</t>
  </si>
  <si>
    <t>13/02/1981</t>
  </si>
  <si>
    <t>28/02/1991</t>
  </si>
  <si>
    <t>29/02/1996</t>
  </si>
  <si>
    <t>19/04/1890</t>
  </si>
  <si>
    <t>16/05/1991</t>
  </si>
  <si>
    <t>27/07/1990</t>
  </si>
  <si>
    <t>14/03/1989</t>
  </si>
  <si>
    <t>19/05/1995</t>
  </si>
  <si>
    <t>24/07/1990</t>
  </si>
  <si>
    <t>18/08/1993</t>
  </si>
  <si>
    <t>24/07/1992</t>
  </si>
  <si>
    <t>24/02/1991</t>
  </si>
  <si>
    <t>25/03/1990</t>
  </si>
  <si>
    <t>27/07/1993</t>
  </si>
  <si>
    <t>16/07/1986</t>
  </si>
  <si>
    <t>24/06/1991</t>
  </si>
  <si>
    <t>17/07/1981</t>
  </si>
  <si>
    <t>14/09/1995</t>
  </si>
  <si>
    <t>15/04/1993</t>
  </si>
  <si>
    <t>13/09/1992</t>
  </si>
  <si>
    <t>26/02/1990</t>
  </si>
  <si>
    <t>21/05/1994</t>
  </si>
  <si>
    <t>23/02/1994</t>
  </si>
  <si>
    <t>31/01/1972</t>
  </si>
  <si>
    <t>25/04/1994</t>
  </si>
  <si>
    <t>omorinolaoluwabunmi@yahoo.com</t>
  </si>
  <si>
    <t>tama912@yahoo.com</t>
  </si>
  <si>
    <t>EZEABASILI</t>
  </si>
  <si>
    <t>VALENTINA CHINENYE</t>
  </si>
  <si>
    <t>07069609023</t>
  </si>
  <si>
    <t>valentinachineyeezeabasili@gmail.com</t>
  </si>
  <si>
    <t>14/02/1995</t>
  </si>
  <si>
    <t xml:space="preserve">GBENGA </t>
  </si>
  <si>
    <t>08132417173</t>
  </si>
  <si>
    <t>EMERAGHI</t>
  </si>
  <si>
    <t>08061182472</t>
  </si>
  <si>
    <t>rebeccaemeraghi@gmail.com</t>
  </si>
  <si>
    <t>3335468</t>
  </si>
  <si>
    <t>HUNSUWHEGBE</t>
  </si>
  <si>
    <t>08138090072</t>
  </si>
  <si>
    <t>hunsuwhegbeabiola@gmail.com</t>
  </si>
  <si>
    <t>SISTER</t>
  </si>
  <si>
    <t>DAMILOLA HUNSUWHEGBE</t>
  </si>
  <si>
    <t>08136687771</t>
  </si>
  <si>
    <t>tega_kevwe@yahoo.com</t>
  </si>
  <si>
    <t>20/02/1990</t>
  </si>
  <si>
    <t>26/10/1988</t>
  </si>
  <si>
    <t>KOUANDIO</t>
  </si>
  <si>
    <t>ALLIALI DJE AUDREY DANIELE</t>
  </si>
  <si>
    <t>10//10/2018</t>
  </si>
  <si>
    <t>08071729103</t>
  </si>
  <si>
    <t>daninidaniele95@gmail.com</t>
  </si>
  <si>
    <t>16/10/1995</t>
  </si>
  <si>
    <t>duru_cynthia@gmail.com</t>
  </si>
  <si>
    <t>17/10/2018</t>
  </si>
  <si>
    <t>UDOFIAH</t>
  </si>
  <si>
    <t>20/10/2018</t>
  </si>
  <si>
    <t>ODEBO</t>
  </si>
  <si>
    <t>UCHECHI</t>
  </si>
  <si>
    <t>CLARE</t>
  </si>
  <si>
    <t>ONAMEGUOMO</t>
  </si>
  <si>
    <t>CHUNI LAWAL</t>
  </si>
  <si>
    <t>OLOGUNDUDU</t>
  </si>
  <si>
    <t>SAHEED BABATUNDE</t>
  </si>
  <si>
    <t>DUROJAIYE</t>
  </si>
  <si>
    <t>IMAFIDON</t>
  </si>
  <si>
    <t>VICTORIA</t>
  </si>
  <si>
    <t>BENEDICT</t>
  </si>
  <si>
    <t>ADANMA</t>
  </si>
  <si>
    <t>ALAO</t>
  </si>
  <si>
    <t>MUSADDIQ</t>
  </si>
  <si>
    <t>BADEJO</t>
  </si>
  <si>
    <t>ADEBOLA</t>
  </si>
  <si>
    <t>ONOJA</t>
  </si>
  <si>
    <t>AGBOKE</t>
  </si>
  <si>
    <t>RASHIDAT</t>
  </si>
  <si>
    <t>ODUBANJO</t>
  </si>
  <si>
    <t>UKA</t>
  </si>
  <si>
    <t>AGBAI IDIKA</t>
  </si>
  <si>
    <t>OLUWATONA</t>
  </si>
  <si>
    <t>DEBORAH</t>
  </si>
  <si>
    <t>21/10/2018</t>
  </si>
  <si>
    <t>ORIJI</t>
  </si>
  <si>
    <t>OLUWAFUNMILOLA</t>
  </si>
  <si>
    <t>MUYIWA</t>
  </si>
  <si>
    <t>OGUNDIPE</t>
  </si>
  <si>
    <t>ADEDEJI KAYODE</t>
  </si>
  <si>
    <t>IYA-ABUBAKAR</t>
  </si>
  <si>
    <t>NAFISA</t>
  </si>
  <si>
    <t>FATOKI</t>
  </si>
  <si>
    <t>OLUWAGBEMILEKE</t>
  </si>
  <si>
    <t>OLANIYI</t>
  </si>
  <si>
    <t>FUNMI</t>
  </si>
  <si>
    <t>SHAMSUDEEN</t>
  </si>
  <si>
    <t>OTI</t>
  </si>
  <si>
    <t>ODICHINMA HOPE</t>
  </si>
  <si>
    <t>TOLUYEMI</t>
  </si>
  <si>
    <t>AHUNNA OLUCHI</t>
  </si>
  <si>
    <t>OJURI</t>
  </si>
  <si>
    <t>ALATISE</t>
  </si>
  <si>
    <t>ETIM IDARA</t>
  </si>
  <si>
    <t>08087025328</t>
  </si>
  <si>
    <t>idaraudofiah@gmail.com</t>
  </si>
  <si>
    <t>15/10/2018</t>
  </si>
  <si>
    <t>AGHONGHON</t>
  </si>
  <si>
    <t>OSE SANDRA</t>
  </si>
  <si>
    <t>09028712760</t>
  </si>
  <si>
    <t>15/05/1992</t>
  </si>
  <si>
    <t>3921331</t>
  </si>
  <si>
    <t>OMOTUEMHEN</t>
  </si>
  <si>
    <t>0806949433</t>
  </si>
  <si>
    <t>24/11/</t>
  </si>
  <si>
    <t>4419301</t>
  </si>
  <si>
    <t>08084203533</t>
  </si>
  <si>
    <t>uchematty@yahoo.com</t>
  </si>
  <si>
    <t>24/06/1990</t>
  </si>
  <si>
    <t>2846068</t>
  </si>
  <si>
    <t xml:space="preserve">OLISA </t>
  </si>
  <si>
    <t>08070537962</t>
  </si>
  <si>
    <t>olisaclarec@gmail.com</t>
  </si>
  <si>
    <t>13/08/1989</t>
  </si>
  <si>
    <t>2555904</t>
  </si>
  <si>
    <t>07032058803</t>
  </si>
  <si>
    <t>EFUNURE</t>
  </si>
  <si>
    <t>3477044</t>
  </si>
  <si>
    <t>TANKO</t>
  </si>
  <si>
    <t>08052961331</t>
  </si>
  <si>
    <t>tkchuni@yahoo.com</t>
  </si>
  <si>
    <t>16/07/1979</t>
  </si>
  <si>
    <t>3367365</t>
  </si>
  <si>
    <t>09031153983</t>
  </si>
  <si>
    <t>rasheedologundudu@gmail.com</t>
  </si>
  <si>
    <t>3862857</t>
  </si>
  <si>
    <t>07066149330</t>
  </si>
  <si>
    <t>saheedajibola6@gmail.com</t>
  </si>
  <si>
    <t>4066405</t>
  </si>
  <si>
    <t>BUSAYO</t>
  </si>
  <si>
    <t>08122822312</t>
  </si>
  <si>
    <t>busayo.durojaiye1@gmail.com</t>
  </si>
  <si>
    <t>3540896</t>
  </si>
  <si>
    <t xml:space="preserve">MOKWUNYE </t>
  </si>
  <si>
    <t>07038627113</t>
  </si>
  <si>
    <t>mokwunyepeace@gmail.com</t>
  </si>
  <si>
    <t>4038586</t>
  </si>
  <si>
    <t>MESHINONYE</t>
  </si>
  <si>
    <t>08087079179</t>
  </si>
  <si>
    <t>nsyudoh@gmail.com</t>
  </si>
  <si>
    <t>2089491</t>
  </si>
  <si>
    <t>ADIETAYO</t>
  </si>
  <si>
    <t>08137561637</t>
  </si>
  <si>
    <t>oadebayo@outlook.com</t>
  </si>
  <si>
    <t>3973346</t>
  </si>
  <si>
    <t>08029336797</t>
  </si>
  <si>
    <t>adanmadah@yahoo.com</t>
  </si>
  <si>
    <t>29/03/1984</t>
  </si>
  <si>
    <t>2722732</t>
  </si>
  <si>
    <t>CHIOMA AMAEFULE</t>
  </si>
  <si>
    <t xml:space="preserve"> TALLE</t>
  </si>
  <si>
    <t>08099225853</t>
  </si>
  <si>
    <t>26/07/1991</t>
  </si>
  <si>
    <t>2570436</t>
  </si>
  <si>
    <t>08037746823</t>
  </si>
  <si>
    <t>nikicoolest@yahoo.com</t>
  </si>
  <si>
    <t>17/09/1984</t>
  </si>
  <si>
    <t>2300378</t>
  </si>
  <si>
    <t>08067059492</t>
  </si>
  <si>
    <t>agbokerashidat@gmail.com</t>
  </si>
  <si>
    <t>3285022</t>
  </si>
  <si>
    <t>ADA</t>
  </si>
  <si>
    <t>08054234438</t>
  </si>
  <si>
    <t>bliss.onoja@gmail.com</t>
  </si>
  <si>
    <t>2495687</t>
  </si>
  <si>
    <t>08122539319</t>
  </si>
  <si>
    <t>23/04/1990</t>
  </si>
  <si>
    <t>2322808</t>
  </si>
  <si>
    <t>08029185800</t>
  </si>
  <si>
    <t>topebadejojnr@yahoo.com</t>
  </si>
  <si>
    <t>2376932</t>
  </si>
  <si>
    <t>omojaw@yahoo.com</t>
  </si>
  <si>
    <t>2275060</t>
  </si>
  <si>
    <t>08028121504</t>
  </si>
  <si>
    <t>jibolaonanuga@gmail.com</t>
  </si>
  <si>
    <t>18/02/1987</t>
  </si>
  <si>
    <t>2170574</t>
  </si>
  <si>
    <t>08033511688</t>
  </si>
  <si>
    <t>18/01/1982</t>
  </si>
  <si>
    <t>1214333</t>
  </si>
  <si>
    <t>MARGARET BUKOLA</t>
  </si>
  <si>
    <t>08162973646</t>
  </si>
  <si>
    <t>bukola.alatise@gmail.com</t>
  </si>
  <si>
    <t>28/09/1994</t>
  </si>
  <si>
    <t>3478082</t>
  </si>
  <si>
    <t>OYINLOLA</t>
  </si>
  <si>
    <t>TINUOYE</t>
  </si>
  <si>
    <t>08163306899</t>
  </si>
  <si>
    <t>27/11/1991</t>
  </si>
  <si>
    <t>3335039</t>
  </si>
  <si>
    <t>08079277344</t>
  </si>
  <si>
    <t>tinuoye.oyinlola@gmail&gt;com</t>
  </si>
  <si>
    <t>olufunmilayo.olaniyi@yahoo.com</t>
  </si>
  <si>
    <t>24/10/1984</t>
  </si>
  <si>
    <t>3964654</t>
  </si>
  <si>
    <t>lekebol@yahoo.com</t>
  </si>
  <si>
    <t>1697728</t>
  </si>
  <si>
    <t>08027189289</t>
  </si>
  <si>
    <t>13/08/1988</t>
  </si>
  <si>
    <t>1907940</t>
  </si>
  <si>
    <t>08023159304</t>
  </si>
  <si>
    <t>anafisa33@yahoo.com</t>
  </si>
  <si>
    <t>18/07/1976</t>
  </si>
  <si>
    <t>2508458</t>
  </si>
  <si>
    <t>KABIR ADEOYE</t>
  </si>
  <si>
    <t>08035680233</t>
  </si>
  <si>
    <t>agbai_idika@yahoo.com</t>
  </si>
  <si>
    <t>23/09/1974</t>
  </si>
  <si>
    <t>2158113</t>
  </si>
  <si>
    <t>ANGELINAONYEKWUE</t>
  </si>
  <si>
    <t>08136405513</t>
  </si>
  <si>
    <t>16/05/1997</t>
  </si>
  <si>
    <t>4098106</t>
  </si>
  <si>
    <t>08027308599</t>
  </si>
  <si>
    <t>ojuri.oluwakemi@yahoo.com</t>
  </si>
  <si>
    <t>21/07/1980</t>
  </si>
  <si>
    <t>2013913</t>
  </si>
  <si>
    <t>08167256898</t>
  </si>
  <si>
    <t>temitopetoluyemi@yahoo.com</t>
  </si>
  <si>
    <t>08146769526</t>
  </si>
  <si>
    <t>3370569</t>
  </si>
  <si>
    <t>binomials2016@yahoo.com</t>
  </si>
  <si>
    <t>31/07/1979</t>
  </si>
  <si>
    <t>1916578</t>
  </si>
  <si>
    <t xml:space="preserve">OLUWAFUNMILOLA </t>
  </si>
  <si>
    <t>08133749780</t>
  </si>
  <si>
    <t>olufunmilolaoriji@gmail.com</t>
  </si>
  <si>
    <t>4158412</t>
  </si>
  <si>
    <t xml:space="preserve">DUROJAIYE BUSAYO </t>
  </si>
  <si>
    <t>09094890538</t>
  </si>
  <si>
    <t>07039404842</t>
  </si>
  <si>
    <t>alabisarah27@yahoo.com</t>
  </si>
  <si>
    <t>27/09/1990</t>
  </si>
  <si>
    <t>2749994</t>
  </si>
  <si>
    <t>08096703204</t>
  </si>
  <si>
    <t>deboraholuwatona@gmail.com</t>
  </si>
  <si>
    <t>2795322</t>
  </si>
  <si>
    <t>FEMI-PEARSE</t>
  </si>
  <si>
    <t>08033238549</t>
  </si>
  <si>
    <t>muyiwa_femipearse@yahoo.com</t>
  </si>
  <si>
    <t>23/09/1979</t>
  </si>
  <si>
    <t>1164972</t>
  </si>
  <si>
    <t xml:space="preserve">TIMOTHY TOPE </t>
  </si>
  <si>
    <t>08139904474</t>
  </si>
  <si>
    <t>timothy.fatoki@outlook.com</t>
  </si>
  <si>
    <t>1364822</t>
  </si>
  <si>
    <t>09098217589</t>
  </si>
  <si>
    <t>honeigeorge001@gmail.com</t>
  </si>
  <si>
    <t>16/05/1989</t>
  </si>
  <si>
    <t>3206334</t>
  </si>
  <si>
    <t>OGUNEDO</t>
  </si>
  <si>
    <t>08161245879</t>
  </si>
  <si>
    <t>aoogunedo@gmail.com</t>
  </si>
  <si>
    <t>13/10/1995</t>
  </si>
  <si>
    <t>3625919</t>
  </si>
  <si>
    <t>FRANCISCA OFORMA</t>
  </si>
  <si>
    <t>07011153595</t>
  </si>
  <si>
    <t>u.jacque@gmail.com</t>
  </si>
  <si>
    <t>nk.nwachukwu@yahoo.com</t>
  </si>
  <si>
    <t>temitopeoyedeji@yahoo.com</t>
  </si>
  <si>
    <t>onyinye.azubuikeng@kpmg.com</t>
  </si>
  <si>
    <t>nwosuobianuju@yahoo.com</t>
  </si>
  <si>
    <t>stephen.ojeme@yahoo.com</t>
  </si>
  <si>
    <t>saxsoulja@gmail.com</t>
  </si>
  <si>
    <t>ayanlajaaderemi@gmail.com</t>
  </si>
  <si>
    <t>okueso.tosin@gmail.com</t>
  </si>
  <si>
    <t>chikadim14@gmail.com</t>
  </si>
  <si>
    <t>dejiemuiilent@gmail.com</t>
  </si>
  <si>
    <t>S</t>
  </si>
  <si>
    <t>1272273</t>
  </si>
  <si>
    <t>25/02/1978</t>
  </si>
  <si>
    <t>3130459</t>
  </si>
  <si>
    <t>27/10/2018</t>
  </si>
  <si>
    <t>AKHUEMONKHAN</t>
  </si>
  <si>
    <t>IWARA</t>
  </si>
  <si>
    <t>EXAM FEE</t>
  </si>
  <si>
    <t>AKPOFURE</t>
  </si>
  <si>
    <t>OGHENERO</t>
  </si>
  <si>
    <t>ABUBAKAR SIDIQ</t>
  </si>
  <si>
    <t>ANWOJU</t>
  </si>
  <si>
    <t>OLUWATOBILOBA</t>
  </si>
  <si>
    <t>28/10/2018</t>
  </si>
  <si>
    <t>OYINLEYE</t>
  </si>
  <si>
    <t>PETER-EZE</t>
  </si>
  <si>
    <t>JOANNA</t>
  </si>
  <si>
    <t>OLAIYA</t>
  </si>
  <si>
    <t>PAUL</t>
  </si>
  <si>
    <t>EYITAYO</t>
  </si>
  <si>
    <t>NANU</t>
  </si>
  <si>
    <t>PAMELA</t>
  </si>
  <si>
    <t>yemiyiga01@yahoo.com</t>
  </si>
  <si>
    <t>1498314</t>
  </si>
  <si>
    <t>08132952326</t>
  </si>
  <si>
    <t>thomasyewande@gmail.com</t>
  </si>
  <si>
    <t>29/09/1986</t>
  </si>
  <si>
    <t>ogheneroakpofure@yahoo.com</t>
  </si>
  <si>
    <t>21/04/1995</t>
  </si>
  <si>
    <t>3944902</t>
  </si>
  <si>
    <t>NURUDEEN</t>
  </si>
  <si>
    <t>ABOLAJI</t>
  </si>
  <si>
    <t>08034077541</t>
  </si>
  <si>
    <t>abolajinurudeen@yahoo.com</t>
  </si>
  <si>
    <t>20/04/1981</t>
  </si>
  <si>
    <t>2009047</t>
  </si>
  <si>
    <t>EHISUORIA</t>
  </si>
  <si>
    <t>08082400372</t>
  </si>
  <si>
    <t>ehisakhues@gmail.com</t>
  </si>
  <si>
    <t>16/04/1989</t>
  </si>
  <si>
    <t>3372780</t>
  </si>
  <si>
    <t>08149574696</t>
  </si>
  <si>
    <t>tobianwoju@yahoo.com</t>
  </si>
  <si>
    <t>24/01/1997</t>
  </si>
  <si>
    <t>3720818</t>
  </si>
  <si>
    <t>08035902563</t>
  </si>
  <si>
    <t>kareemzabubakar@gmail.com</t>
  </si>
  <si>
    <t>3305326</t>
  </si>
  <si>
    <t>TOYIN AYODELE</t>
  </si>
  <si>
    <t>08081146381</t>
  </si>
  <si>
    <t>08064463708</t>
  </si>
  <si>
    <t>davidoyinleye@gmail.com</t>
  </si>
  <si>
    <t>4246098</t>
  </si>
  <si>
    <t>08035375586</t>
  </si>
  <si>
    <t>joanna.petereze@gmail.com</t>
  </si>
  <si>
    <t>3610613</t>
  </si>
  <si>
    <t>08133863914</t>
  </si>
  <si>
    <t>paulolaiya2015@gmail.com</t>
  </si>
  <si>
    <t>3930247</t>
  </si>
  <si>
    <t>08084215263</t>
  </si>
  <si>
    <t>pam_manu@yahoo.com</t>
  </si>
  <si>
    <t>1742340</t>
  </si>
  <si>
    <t>08060007550</t>
  </si>
  <si>
    <t>ozumba2012@gmail.com</t>
  </si>
  <si>
    <t>ADESEWA .O</t>
  </si>
  <si>
    <t>eyitayoadesewa@gmail.com</t>
  </si>
  <si>
    <t>2441454</t>
  </si>
  <si>
    <t>GABRIEL</t>
  </si>
  <si>
    <t>2230738</t>
  </si>
  <si>
    <t>3283928</t>
  </si>
  <si>
    <t>3227000</t>
  </si>
  <si>
    <t>3770154</t>
  </si>
  <si>
    <t>AKRAN</t>
  </si>
  <si>
    <t>SAMUEL SUNDAY</t>
  </si>
  <si>
    <t>2140233</t>
  </si>
  <si>
    <t>07031886798</t>
  </si>
  <si>
    <t>akransamuel1990@gmail.com</t>
  </si>
  <si>
    <t>3722017</t>
  </si>
  <si>
    <t>UCHE LOVELYN</t>
  </si>
  <si>
    <t>11/11//2018</t>
  </si>
  <si>
    <t xml:space="preserve">CHIKWENDU </t>
  </si>
  <si>
    <t>08035315897</t>
  </si>
  <si>
    <t>uchechikwendu@gmail.com</t>
  </si>
  <si>
    <t>1988141</t>
  </si>
  <si>
    <t>ADAEZE ABAZIEM</t>
  </si>
  <si>
    <t>NOT PROVIDED</t>
  </si>
  <si>
    <t>3701405</t>
  </si>
  <si>
    <t>16/10/1988</t>
  </si>
  <si>
    <t>joy.ibilibor@gmail.com</t>
  </si>
  <si>
    <t>08137076183</t>
  </si>
  <si>
    <t>AMOUNT</t>
  </si>
  <si>
    <t>INTENSIVE CLASS</t>
  </si>
  <si>
    <t>Deferred</t>
  </si>
  <si>
    <t>GLORY EKAETTE</t>
  </si>
  <si>
    <t>TYPE</t>
  </si>
  <si>
    <t xml:space="preserve">TYPE </t>
  </si>
  <si>
    <t>DEFERRED FROM LAST DIET</t>
  </si>
  <si>
    <t>ANORUE</t>
  </si>
  <si>
    <t>MICHAEL C</t>
  </si>
  <si>
    <t>AKINLABI</t>
  </si>
  <si>
    <t>ADAMSON</t>
  </si>
  <si>
    <t>REANAT</t>
  </si>
  <si>
    <t>SOYINKA</t>
  </si>
  <si>
    <t>MATHEW</t>
  </si>
  <si>
    <t>FULL TIME WEEKDAY  30TH</t>
  </si>
  <si>
    <t>LAWRENCE</t>
  </si>
  <si>
    <t>OLAYANJU</t>
  </si>
  <si>
    <t>VINCENT</t>
  </si>
  <si>
    <t>OLATIMEHIN</t>
  </si>
  <si>
    <t>ADETUTU SEUN</t>
  </si>
  <si>
    <t>ANTHONY UCHE</t>
  </si>
  <si>
    <t>OGBE</t>
  </si>
  <si>
    <t>OSAJIE</t>
  </si>
  <si>
    <t>MARIAH PRINCE</t>
  </si>
  <si>
    <t>TOLUWALASE</t>
  </si>
  <si>
    <t>OJEBIYI</t>
  </si>
  <si>
    <t>OLUDIYA</t>
  </si>
  <si>
    <t>OREOLUWA RUTH</t>
  </si>
  <si>
    <t>ODEDEJI</t>
  </si>
  <si>
    <t>ABOSEDE</t>
  </si>
  <si>
    <t>08033190529</t>
  </si>
  <si>
    <t>mikeobiezu@yahoo.com</t>
  </si>
  <si>
    <t>25/11/1975</t>
  </si>
  <si>
    <t>3627510</t>
  </si>
  <si>
    <t>08146648001</t>
  </si>
  <si>
    <t>ademola.akinlabi@yahoo.com</t>
  </si>
  <si>
    <t>22/10/1995</t>
  </si>
  <si>
    <t>3494922</t>
  </si>
  <si>
    <t>SMILE</t>
  </si>
  <si>
    <t>08028817356</t>
  </si>
  <si>
    <t>AKODU</t>
  </si>
  <si>
    <t>08060481509</t>
  </si>
  <si>
    <t>centvynze@gmail.com</t>
  </si>
  <si>
    <t>29/05/1979</t>
  </si>
  <si>
    <t>2468255</t>
  </si>
  <si>
    <t>08026754071</t>
  </si>
  <si>
    <t>mthwadeyemi@yahoo.com</t>
  </si>
  <si>
    <t>24/08/1980</t>
  </si>
  <si>
    <t>4226302</t>
  </si>
  <si>
    <t>MUIZZ MOHAMMAD</t>
  </si>
  <si>
    <t>08121116132</t>
  </si>
  <si>
    <t>abdulganiyyubello@yahoo.com</t>
  </si>
  <si>
    <t>2860537</t>
  </si>
  <si>
    <t>090311539880</t>
  </si>
  <si>
    <t>ADEOSUN ABIOLA</t>
  </si>
  <si>
    <t>SUBERU</t>
  </si>
  <si>
    <t>ABDULAZEEZ</t>
  </si>
  <si>
    <t>07089998071</t>
  </si>
  <si>
    <t>4383916</t>
  </si>
  <si>
    <t>CHINYERE</t>
  </si>
  <si>
    <t>07034067979</t>
  </si>
  <si>
    <t>08031925121</t>
  </si>
  <si>
    <t>bukola1995@yahoo.com</t>
  </si>
  <si>
    <t>08083705696</t>
  </si>
  <si>
    <t>OYENIYI</t>
  </si>
  <si>
    <t>07033463857</t>
  </si>
  <si>
    <t>26/08/1990</t>
  </si>
  <si>
    <t>2807644</t>
  </si>
  <si>
    <t>SEUN AJAYI</t>
  </si>
  <si>
    <t>08066488468</t>
  </si>
  <si>
    <t>08131036468</t>
  </si>
  <si>
    <t>adetutupopoola@yahoo.com</t>
  </si>
  <si>
    <t>1788752</t>
  </si>
  <si>
    <t>07033827891</t>
  </si>
  <si>
    <t>toniokoro2003@yahoo.com</t>
  </si>
  <si>
    <t>4502418</t>
  </si>
  <si>
    <t>MR OLASODE OLUMOYEGUN</t>
  </si>
  <si>
    <t>ECCLESSIAN</t>
  </si>
  <si>
    <t>09020202199</t>
  </si>
  <si>
    <t>ecclessianbatsone@yahoo.com</t>
  </si>
  <si>
    <t>16/01/1989</t>
  </si>
  <si>
    <t>3378499</t>
  </si>
  <si>
    <t>08023523131</t>
  </si>
  <si>
    <t>sajogbe@gmail.com</t>
  </si>
  <si>
    <t>18/07/1983</t>
  </si>
  <si>
    <t>1315861</t>
  </si>
  <si>
    <t xml:space="preserve">ADEDOYIN </t>
  </si>
  <si>
    <t>07087729089</t>
  </si>
  <si>
    <t>adedoyinolayanju@yahoo.com</t>
  </si>
  <si>
    <t>31/12/1994</t>
  </si>
  <si>
    <t>ADERINDE</t>
  </si>
  <si>
    <t>08100070282</t>
  </si>
  <si>
    <t>adebayo_4care@yahoo.com</t>
  </si>
  <si>
    <t>30/05/1990</t>
  </si>
  <si>
    <t>4152189</t>
  </si>
  <si>
    <t>13/01/2019</t>
  </si>
  <si>
    <t>GBOYEGA</t>
  </si>
  <si>
    <t>gaojebiyi@yahoo.com</t>
  </si>
  <si>
    <t>29/08/1983</t>
  </si>
  <si>
    <t>4200795</t>
  </si>
  <si>
    <t xml:space="preserve">JOHNSON </t>
  </si>
  <si>
    <t>08167640300</t>
  </si>
  <si>
    <t>tolujohnson7@gmail.com</t>
  </si>
  <si>
    <t>22/03/1998</t>
  </si>
  <si>
    <t>3998720</t>
  </si>
  <si>
    <t>JANETH ORIGHO</t>
  </si>
  <si>
    <t>09036617304</t>
  </si>
  <si>
    <t>FOLASHAYO</t>
  </si>
  <si>
    <t>VICTORY SMILE</t>
  </si>
  <si>
    <t>vfolasayo@gmail.com</t>
  </si>
  <si>
    <t>3846000</t>
  </si>
  <si>
    <t>07015804152</t>
  </si>
  <si>
    <t>reanatadamson@gmail.com</t>
  </si>
  <si>
    <t>2943911</t>
  </si>
  <si>
    <t>IYINOLA OWOLAJA</t>
  </si>
  <si>
    <t>08146031143</t>
  </si>
  <si>
    <t>oreoesoludiya@gmail.com</t>
  </si>
  <si>
    <t>3994277</t>
  </si>
  <si>
    <t>BABATUNDE TOSIN</t>
  </si>
  <si>
    <t>MORONIOLUWA</t>
  </si>
  <si>
    <t>07056493317</t>
  </si>
  <si>
    <t>odedejifolu@gmail.com</t>
  </si>
  <si>
    <t>27/12/1996</t>
  </si>
  <si>
    <t>4241331</t>
  </si>
  <si>
    <t>PAULETTE OBADA</t>
  </si>
  <si>
    <t>07031778468</t>
  </si>
  <si>
    <t>08065378203</t>
  </si>
  <si>
    <t>ennysmarties@gmail.com</t>
  </si>
  <si>
    <t>27/6/1993</t>
  </si>
  <si>
    <t>3379590</t>
  </si>
  <si>
    <t>BISOLA &amp; JIDE</t>
  </si>
  <si>
    <t>09039293465, 08181871004</t>
  </si>
  <si>
    <t>070165228334</t>
  </si>
  <si>
    <t>kolawoleopemipo@yahoo.com</t>
  </si>
  <si>
    <t>19/04/1998</t>
  </si>
  <si>
    <t>3876524</t>
  </si>
  <si>
    <t>14/01/2019</t>
  </si>
  <si>
    <t>09085672441</t>
  </si>
  <si>
    <t>mbakaradaniel@gmail.com</t>
  </si>
  <si>
    <t>14/10/2000</t>
  </si>
  <si>
    <t>REVENUE BREAKDOWN (GROSS)</t>
  </si>
  <si>
    <t>TOTAL REVENUE(GROSS)</t>
  </si>
  <si>
    <t>LESS TOTAL DISCOUNT</t>
  </si>
  <si>
    <t>LESS TOTAL DEFEREALS FROM LAST DIET</t>
  </si>
  <si>
    <t>LESS TOTAL REFUND  FOR THE DIET</t>
  </si>
  <si>
    <t>LESS TOTAL RECEIVABLES FOR THE DIET</t>
  </si>
  <si>
    <t>TOTAL NET REVENUE</t>
  </si>
  <si>
    <t xml:space="preserve">REFUSED TO GIVE US </t>
  </si>
  <si>
    <t>REFUSED TO GIVE US</t>
  </si>
  <si>
    <t>MARCH/JUNE 2019</t>
  </si>
  <si>
    <t>STUDENT TYPE</t>
  </si>
  <si>
    <t>EBEGBE</t>
  </si>
  <si>
    <t>EMMANUEL AKANINYENE</t>
  </si>
  <si>
    <t>SANWO-OLU</t>
  </si>
  <si>
    <t>ADEKEYE</t>
  </si>
  <si>
    <t>CHRISTIANAH OLA</t>
  </si>
  <si>
    <t>KEHINDE SAMUEL</t>
  </si>
  <si>
    <t>NASAMU</t>
  </si>
  <si>
    <t>OCHUWA</t>
  </si>
  <si>
    <t>SADIKU</t>
  </si>
  <si>
    <t>OLAMERUN</t>
  </si>
  <si>
    <t>NKEM JOY</t>
  </si>
  <si>
    <t>OFFOR</t>
  </si>
  <si>
    <t>CHRISTOPHINE</t>
  </si>
  <si>
    <t>OLAYIWOLA PETER</t>
  </si>
  <si>
    <t>PATIENCE</t>
  </si>
  <si>
    <t>MOYINOLUWA</t>
  </si>
  <si>
    <t>EFE</t>
  </si>
  <si>
    <t>AKINLOLU</t>
  </si>
  <si>
    <t>FALOMO</t>
  </si>
  <si>
    <t>ISAAC KEHINDE</t>
  </si>
  <si>
    <t>MOORE</t>
  </si>
  <si>
    <t>JENNIFER ABANG</t>
  </si>
  <si>
    <t>OLUWASEUN GABRIEL</t>
  </si>
  <si>
    <t>OKPALA</t>
  </si>
  <si>
    <t>CHIAMAKA</t>
  </si>
  <si>
    <t>CHUDI-OBI</t>
  </si>
  <si>
    <t>TAJUDEEN</t>
  </si>
  <si>
    <t>TOLULOPE OLUWAYEMISI</t>
  </si>
  <si>
    <t>OGUNLEYE</t>
  </si>
  <si>
    <t>AYOMIDE</t>
  </si>
  <si>
    <t>AKINDELE</t>
  </si>
  <si>
    <t>IWUNWA</t>
  </si>
  <si>
    <t>JAIYESIMI</t>
  </si>
  <si>
    <t>YETUNDE</t>
  </si>
  <si>
    <t>ELEDUWE</t>
  </si>
  <si>
    <t>OGINI</t>
  </si>
  <si>
    <t>AMOGU</t>
  </si>
  <si>
    <t>EZINNE</t>
  </si>
  <si>
    <t>MAKANJUOLA</t>
  </si>
  <si>
    <t>OMOWUNMI AMINAT</t>
  </si>
  <si>
    <t>PETER ABAYOMI</t>
  </si>
  <si>
    <t>TAIWO ADEOLA</t>
  </si>
  <si>
    <t>EKPO</t>
  </si>
  <si>
    <t>IMAOBONG ENO</t>
  </si>
  <si>
    <t>BABALOLA</t>
  </si>
  <si>
    <t>ELUEMUNO</t>
  </si>
  <si>
    <t>CHARLES</t>
  </si>
  <si>
    <t>EDET</t>
  </si>
  <si>
    <t>ANNE INIOBONG</t>
  </si>
  <si>
    <t>AKINWANDE</t>
  </si>
  <si>
    <t>OLUMIDE RICHARD</t>
  </si>
  <si>
    <t>BASH-LAWAL</t>
  </si>
  <si>
    <t>BAMIDELE</t>
  </si>
  <si>
    <t>UDEH</t>
  </si>
  <si>
    <t>FELIX</t>
  </si>
  <si>
    <t>ENOCH</t>
  </si>
  <si>
    <t>AWODIYA</t>
  </si>
  <si>
    <t>EBI LORETTA</t>
  </si>
  <si>
    <t>MOHA</t>
  </si>
  <si>
    <t>MAGDALENE</t>
  </si>
  <si>
    <t>APALARA</t>
  </si>
  <si>
    <t>BASHORUN</t>
  </si>
  <si>
    <t>EZIASHI</t>
  </si>
  <si>
    <t>MERCY OLUWADAMILARE</t>
  </si>
  <si>
    <t>OREBIYI</t>
  </si>
  <si>
    <t>BISOLA</t>
  </si>
  <si>
    <t>IFEOMA</t>
  </si>
  <si>
    <t>IDOWU</t>
  </si>
  <si>
    <t>ADELEKE</t>
  </si>
  <si>
    <t>ADEYEMI TIMOTHY</t>
  </si>
  <si>
    <t>FASUYI</t>
  </si>
  <si>
    <t>ABDULLAHI OLALEKAN</t>
  </si>
  <si>
    <t>CHIKE</t>
  </si>
  <si>
    <t>IFEYINWA STELLA</t>
  </si>
  <si>
    <t>BABAFEMI</t>
  </si>
  <si>
    <t>MAJEKODUNMI</t>
  </si>
  <si>
    <t>TANIA</t>
  </si>
  <si>
    <t>OLUFUNBI</t>
  </si>
  <si>
    <t>BANKOLE</t>
  </si>
  <si>
    <t>LATIFAT DAMILOLA</t>
  </si>
  <si>
    <t>IBIKUNLE</t>
  </si>
  <si>
    <t>SHUKURAT TEMILADE</t>
  </si>
  <si>
    <t>OLIGBO</t>
  </si>
  <si>
    <t>FUMNANYA JOHN</t>
  </si>
  <si>
    <t>UCHECHUKWU JULIET</t>
  </si>
  <si>
    <t>OKORONKWO</t>
  </si>
  <si>
    <t>KENNEDY</t>
  </si>
  <si>
    <t>OGUNMOLA</t>
  </si>
  <si>
    <t>OLUWATUNMISE</t>
  </si>
  <si>
    <t>AKINDERE</t>
  </si>
  <si>
    <t>NUEL</t>
  </si>
  <si>
    <t>ODEBIYI</t>
  </si>
  <si>
    <t>OSENI</t>
  </si>
  <si>
    <t>YEWANDE RHODIYAT</t>
  </si>
  <si>
    <t>ZAMENU</t>
  </si>
  <si>
    <t>MOTUNRAYO</t>
  </si>
  <si>
    <t>OKONKWOR</t>
  </si>
  <si>
    <t>EMMANUEL IKECHUKWU</t>
  </si>
  <si>
    <t>KASIMAWO</t>
  </si>
  <si>
    <t>FALOLU</t>
  </si>
  <si>
    <t>AKPOTOWHO</t>
  </si>
  <si>
    <t>IFEANYI</t>
  </si>
  <si>
    <t>IWETAN</t>
  </si>
  <si>
    <t>TUOYO</t>
  </si>
  <si>
    <t>20/01/2019</t>
  </si>
  <si>
    <t>26/01/2019</t>
  </si>
  <si>
    <t>27/01/2019</t>
  </si>
  <si>
    <t>IBUKUN OLATUNDE</t>
  </si>
  <si>
    <t>CHIGOZIE</t>
  </si>
  <si>
    <t>EZIOKWU</t>
  </si>
  <si>
    <t>OWOBORODE</t>
  </si>
  <si>
    <t>NINIOLA</t>
  </si>
  <si>
    <t>MOMODU</t>
  </si>
  <si>
    <t>ABDULRAZAQ</t>
  </si>
  <si>
    <t>ONYEKACHUKWU</t>
  </si>
  <si>
    <t>RAPHAEL</t>
  </si>
  <si>
    <t>UZOCHUKWU</t>
  </si>
  <si>
    <t>FUNAYA</t>
  </si>
  <si>
    <t>TITILOPE PETERS</t>
  </si>
  <si>
    <t>ILORI</t>
  </si>
  <si>
    <t>EDUNG</t>
  </si>
  <si>
    <t>BOSIAKO</t>
  </si>
  <si>
    <t>CHUKWURAH</t>
  </si>
  <si>
    <t>MEGBU</t>
  </si>
  <si>
    <t>OVER PAYMENT</t>
  </si>
  <si>
    <t>AFAMAH</t>
  </si>
  <si>
    <t>DENNIS</t>
  </si>
  <si>
    <t>OYEBANJO</t>
  </si>
  <si>
    <t>EZEKIEL</t>
  </si>
  <si>
    <t>ADEGUN</t>
  </si>
  <si>
    <t>AZANOR</t>
  </si>
  <si>
    <t>WASIU</t>
  </si>
  <si>
    <t>DEMILADE</t>
  </si>
  <si>
    <t>ADONIS</t>
  </si>
  <si>
    <t>AFERE</t>
  </si>
  <si>
    <t>OYEYIPO</t>
  </si>
  <si>
    <t>OKONKWO</t>
  </si>
  <si>
    <t>MARYJANE</t>
  </si>
  <si>
    <t>AKINBOLA</t>
  </si>
  <si>
    <t>TAOFEEK ADEWALE</t>
  </si>
  <si>
    <t>EBUKA</t>
  </si>
  <si>
    <t>OLADETAN</t>
  </si>
  <si>
    <t>ORIOLA</t>
  </si>
  <si>
    <t>OMOLOLU ABDULLAH</t>
  </si>
  <si>
    <t>AIGBIREMONLEN</t>
  </si>
  <si>
    <t>JIBOYE</t>
  </si>
  <si>
    <t>ADEPEJU</t>
  </si>
  <si>
    <t>AMUNA</t>
  </si>
  <si>
    <t>GARBER</t>
  </si>
  <si>
    <t>OLUWATOMI</t>
  </si>
  <si>
    <t>TOLANI</t>
  </si>
  <si>
    <t>NJOKU</t>
  </si>
  <si>
    <t>ADA OPEYEMI</t>
  </si>
  <si>
    <t>EUSTACE</t>
  </si>
  <si>
    <t>AISHA</t>
  </si>
  <si>
    <t>ADESANYA</t>
  </si>
  <si>
    <t>MOSHOPE</t>
  </si>
  <si>
    <t>TEMILADE</t>
  </si>
  <si>
    <t>OSATO</t>
  </si>
  <si>
    <t>OLUFUNMILAYO</t>
  </si>
  <si>
    <t>ANULIKA</t>
  </si>
  <si>
    <t>OKOME</t>
  </si>
  <si>
    <t>ORITSELAJU</t>
  </si>
  <si>
    <t>OSAKWE</t>
  </si>
  <si>
    <t>IBE</t>
  </si>
  <si>
    <t>KELECHI SUNDAY</t>
  </si>
  <si>
    <t>TEJUMOLA</t>
  </si>
  <si>
    <t>IJEOMA</t>
  </si>
  <si>
    <t>OLAOLUWA</t>
  </si>
  <si>
    <t>TOLULOPE DAVID</t>
  </si>
  <si>
    <t>FALOBI</t>
  </si>
  <si>
    <t>AWUNE</t>
  </si>
  <si>
    <t>19/01/2019</t>
  </si>
  <si>
    <t xml:space="preserve">ADEKUNLE </t>
  </si>
  <si>
    <t>RABIU</t>
  </si>
  <si>
    <t>08066365058</t>
  </si>
  <si>
    <t xml:space="preserve">adekunlerabiu5@gmail.com </t>
  </si>
  <si>
    <t>23/06/1989</t>
  </si>
  <si>
    <t>2568278</t>
  </si>
  <si>
    <t xml:space="preserve">JACKSON  </t>
  </si>
  <si>
    <t>08027423434</t>
  </si>
  <si>
    <t>temidebby153@yahoo.com</t>
  </si>
  <si>
    <t>15/03/1973</t>
  </si>
  <si>
    <t>4087277</t>
  </si>
  <si>
    <t xml:space="preserve">SIS RONKE </t>
  </si>
  <si>
    <t>08033564706</t>
  </si>
  <si>
    <t xml:space="preserve">TEJUMADE </t>
  </si>
  <si>
    <t>08063520328</t>
  </si>
  <si>
    <t>orebiyitejumade@gmail.com</t>
  </si>
  <si>
    <t>13/11/1994</t>
  </si>
  <si>
    <t>081155874213</t>
  </si>
  <si>
    <t>bashorunfolashade@gmail.com</t>
  </si>
  <si>
    <t>3414988</t>
  </si>
  <si>
    <t>OLBAMA ERHNIE</t>
  </si>
  <si>
    <t>YEMI</t>
  </si>
  <si>
    <t>07034316357</t>
  </si>
  <si>
    <t>distinctionismine82@gmailcom</t>
  </si>
  <si>
    <t>21/09/1982</t>
  </si>
  <si>
    <t>1802109</t>
  </si>
  <si>
    <t xml:space="preserve">BAMIDELE </t>
  </si>
  <si>
    <t>08082173349</t>
  </si>
  <si>
    <t>bamideledavid110@gmail.com</t>
  </si>
  <si>
    <t>19/07/1997</t>
  </si>
  <si>
    <t>FOLASHAYO VICTORY SMILE</t>
  </si>
  <si>
    <t xml:space="preserve">YUSUF </t>
  </si>
  <si>
    <t>OLUWAFUNMILAYO AGATHA</t>
  </si>
  <si>
    <t>07063093292</t>
  </si>
  <si>
    <t>funmichocolate96@gmail.com</t>
  </si>
  <si>
    <t>2837085</t>
  </si>
  <si>
    <t>FUNMI ILAWOLE</t>
  </si>
  <si>
    <t>18/01/2019</t>
  </si>
  <si>
    <t xml:space="preserve">NWANKWO </t>
  </si>
  <si>
    <t xml:space="preserve">JULIET  </t>
  </si>
  <si>
    <t>09053667122</t>
  </si>
  <si>
    <t>nwankwojuliet83@gmail.com</t>
  </si>
  <si>
    <t xml:space="preserve">LAWAL </t>
  </si>
  <si>
    <t>07063185046</t>
  </si>
  <si>
    <t>lawaltolu94@gmail.com</t>
  </si>
  <si>
    <t>30/12/1994</t>
  </si>
  <si>
    <t>GABRIEL AUDU</t>
  </si>
  <si>
    <t>19/01/20/9</t>
  </si>
  <si>
    <t xml:space="preserve">OKETOKUN </t>
  </si>
  <si>
    <t>070888275845</t>
  </si>
  <si>
    <t>emmanuel.oketokun@yahoo.com</t>
  </si>
  <si>
    <t>BAKARE STEPHEN</t>
  </si>
  <si>
    <t>08126814017</t>
  </si>
  <si>
    <t xml:space="preserve">CHIMZARAM </t>
  </si>
  <si>
    <t>09053000698</t>
  </si>
  <si>
    <t>zchudiobi@gmail.com</t>
  </si>
  <si>
    <t>13/07/1997</t>
  </si>
  <si>
    <t>4032223</t>
  </si>
  <si>
    <t xml:space="preserve">OYINTARE  </t>
  </si>
  <si>
    <t>07088164372</t>
  </si>
  <si>
    <t>abangoyintare@gmail.com</t>
  </si>
  <si>
    <t>20/03/1995</t>
  </si>
  <si>
    <t>4192311</t>
  </si>
  <si>
    <t>IBUKUN SANNI</t>
  </si>
  <si>
    <t xml:space="preserve">IBILIBOR </t>
  </si>
  <si>
    <t>4486772</t>
  </si>
  <si>
    <t>BENJAMIN ATTUHU</t>
  </si>
  <si>
    <t xml:space="preserve">AMUDA </t>
  </si>
  <si>
    <t xml:space="preserve">OLUWATOSIN EUNICE </t>
  </si>
  <si>
    <t>08102649779</t>
  </si>
  <si>
    <t>euniceamuda@gmail.com</t>
  </si>
  <si>
    <t>3641854</t>
  </si>
  <si>
    <t>DANIEL TOLU AMUDA</t>
  </si>
  <si>
    <t xml:space="preserve">AJAYI </t>
  </si>
  <si>
    <t>08027178835</t>
  </si>
  <si>
    <t>omoyeajayi@gmail.com</t>
  </si>
  <si>
    <t>26/02/1985</t>
  </si>
  <si>
    <t>4382881</t>
  </si>
  <si>
    <t>ERIC CHRISTY</t>
  </si>
  <si>
    <t>07067929200</t>
  </si>
  <si>
    <t>07062556067</t>
  </si>
  <si>
    <t>lakers_4living@yaho.com</t>
  </si>
  <si>
    <t>25/02/1990</t>
  </si>
  <si>
    <t xml:space="preserve">DAMILOLA </t>
  </si>
  <si>
    <t>08163133189</t>
  </si>
  <si>
    <t>INCOMPLETE EMAIL ADDRESS</t>
  </si>
  <si>
    <t>19/04/1995</t>
  </si>
  <si>
    <t>4402962</t>
  </si>
  <si>
    <t>ABUBAKAR</t>
  </si>
  <si>
    <t>27/01/19</t>
  </si>
  <si>
    <t xml:space="preserve">AJAO </t>
  </si>
  <si>
    <t>08032730852</t>
  </si>
  <si>
    <t>ifeoluwaajao@yahoo.com</t>
  </si>
  <si>
    <t>1145110</t>
  </si>
  <si>
    <t xml:space="preserve">ALABI </t>
  </si>
  <si>
    <t>07087654235</t>
  </si>
  <si>
    <t>tommiiealabi@gmail.com</t>
  </si>
  <si>
    <t>13/04/1997</t>
  </si>
  <si>
    <t>3548894</t>
  </si>
  <si>
    <t>OLAYINKA FUNMILAYO</t>
  </si>
  <si>
    <t>09032615786</t>
  </si>
  <si>
    <t xml:space="preserve">ADEKOYA </t>
  </si>
  <si>
    <t>09029141661</t>
  </si>
  <si>
    <t>ajokeadekoya@gmail.com</t>
  </si>
  <si>
    <t>19/04/1982</t>
  </si>
  <si>
    <t>3619364</t>
  </si>
  <si>
    <t xml:space="preserve">AJUMOGBOBIA   </t>
  </si>
  <si>
    <t>09085691417</t>
  </si>
  <si>
    <t>awune.ajumogobia@gmail.com</t>
  </si>
  <si>
    <t>30/11/1991</t>
  </si>
  <si>
    <t>3189811</t>
  </si>
  <si>
    <t>21/09/2019</t>
  </si>
  <si>
    <t xml:space="preserve">ODETEWUMA  </t>
  </si>
  <si>
    <t>08033481556</t>
  </si>
  <si>
    <t>suziesat@yahoo.com</t>
  </si>
  <si>
    <t>26/09/1984</t>
  </si>
  <si>
    <t>1902332</t>
  </si>
  <si>
    <t>08163552661</t>
  </si>
  <si>
    <t>demiladeajayi1@gmail.com</t>
  </si>
  <si>
    <t>17/08/1992</t>
  </si>
  <si>
    <t>2676462</t>
  </si>
  <si>
    <t xml:space="preserve">CHINENYE  </t>
  </si>
  <si>
    <t>08096787946</t>
  </si>
  <si>
    <t>okerechichi21@gmail.com</t>
  </si>
  <si>
    <t>21/03/1992</t>
  </si>
  <si>
    <t>4372818</t>
  </si>
  <si>
    <t>INNOCENT UCHE</t>
  </si>
  <si>
    <t xml:space="preserve">BABALOLA </t>
  </si>
  <si>
    <t>08039400114</t>
  </si>
  <si>
    <t>abimboladamilola2003@gmail.com</t>
  </si>
  <si>
    <t>3705720</t>
  </si>
  <si>
    <t xml:space="preserve">ISU </t>
  </si>
  <si>
    <t>FRANCES ORIEOMA</t>
  </si>
  <si>
    <t>08137407963</t>
  </si>
  <si>
    <t>frannieisu7@gmail.com</t>
  </si>
  <si>
    <t>22/01/19</t>
  </si>
  <si>
    <t xml:space="preserve">ADELEKE  </t>
  </si>
  <si>
    <t>08187337844</t>
  </si>
  <si>
    <t>tyemiadeleke@gmail.com</t>
  </si>
  <si>
    <t>17/05/1986</t>
  </si>
  <si>
    <t>4489171</t>
  </si>
  <si>
    <t xml:space="preserve">ADIGUN  </t>
  </si>
  <si>
    <t xml:space="preserve">TEMITOPE RACHAEL </t>
  </si>
  <si>
    <t>08084884278</t>
  </si>
  <si>
    <t>adigunrachaelt@gmail.com</t>
  </si>
  <si>
    <t>25/03/1996</t>
  </si>
  <si>
    <t>4289129</t>
  </si>
  <si>
    <t>ADEBAJO</t>
  </si>
  <si>
    <t>08056317597</t>
  </si>
  <si>
    <t>deola3107@yahoo.com</t>
  </si>
  <si>
    <t>1285279</t>
  </si>
  <si>
    <t xml:space="preserve">OWOLOLA </t>
  </si>
  <si>
    <t>08055201480</t>
  </si>
  <si>
    <t>24/01/2019</t>
  </si>
  <si>
    <t>DON ONYANABO</t>
  </si>
  <si>
    <t>SANDRA</t>
  </si>
  <si>
    <t>08095955687</t>
  </si>
  <si>
    <t>sandydon1@yahoo.com</t>
  </si>
  <si>
    <t>3807300</t>
  </si>
  <si>
    <t xml:space="preserve">SHAMSIDEEN </t>
  </si>
  <si>
    <t>08035816736</t>
  </si>
  <si>
    <t xml:space="preserve">NOT GIVEN </t>
  </si>
  <si>
    <t>18/01/1976</t>
  </si>
  <si>
    <t>4382470</t>
  </si>
  <si>
    <t>07034453968</t>
  </si>
  <si>
    <t>adedoyinshukurat@gmail.com</t>
  </si>
  <si>
    <t>24/06/1989</t>
  </si>
  <si>
    <t>4224269</t>
  </si>
  <si>
    <t xml:space="preserve">BANKOLE </t>
  </si>
  <si>
    <t>07050672062</t>
  </si>
  <si>
    <t>bankolelateefah@gmail.com</t>
  </si>
  <si>
    <t>3284995</t>
  </si>
  <si>
    <t>20/01/2019/</t>
  </si>
  <si>
    <t>ADEWUNMII</t>
  </si>
  <si>
    <t>08034197225</t>
  </si>
  <si>
    <t>adewunmi.olufunbi@gmail.</t>
  </si>
  <si>
    <t>14/11/1992</t>
  </si>
  <si>
    <t>4007516</t>
  </si>
  <si>
    <t>08143851333</t>
  </si>
  <si>
    <t>bashyboygns@gmail.com</t>
  </si>
  <si>
    <t>1177477</t>
  </si>
  <si>
    <t xml:space="preserve">TAHOUF </t>
  </si>
  <si>
    <t>08170300716</t>
  </si>
  <si>
    <t>ttahuf@yahoo.co.uk</t>
  </si>
  <si>
    <t>30/04/1994</t>
  </si>
  <si>
    <t>3579404</t>
  </si>
  <si>
    <t xml:space="preserve">OLADIMEJI </t>
  </si>
  <si>
    <t>08085534235</t>
  </si>
  <si>
    <t>lancrios@yahoo.com</t>
  </si>
  <si>
    <t>1708976</t>
  </si>
  <si>
    <t xml:space="preserve">OYALEYE FUNKE </t>
  </si>
  <si>
    <t xml:space="preserve">MAJEKODUNMI </t>
  </si>
  <si>
    <t>08177197975</t>
  </si>
  <si>
    <t>majekodunmibisola3@gmail.com</t>
  </si>
  <si>
    <t>16/12/1994</t>
  </si>
  <si>
    <t>3788085</t>
  </si>
  <si>
    <t xml:space="preserve">OMOTOSHO </t>
  </si>
  <si>
    <t>09025176163</t>
  </si>
  <si>
    <t>halimat2@yahoo.com</t>
  </si>
  <si>
    <t>2137380</t>
  </si>
  <si>
    <t>20/10/2019</t>
  </si>
  <si>
    <t xml:space="preserve">ELEGBEDE </t>
  </si>
  <si>
    <t>09077772228</t>
  </si>
  <si>
    <t>babafemielegbede@gmail.com</t>
  </si>
  <si>
    <t>22/03/1990</t>
  </si>
  <si>
    <t>08086012354</t>
  </si>
  <si>
    <t>funmzi@yahoo.com</t>
  </si>
  <si>
    <t>2224532</t>
  </si>
  <si>
    <t>17/01/2019</t>
  </si>
  <si>
    <t xml:space="preserve">OTARU </t>
  </si>
  <si>
    <t>08082611800</t>
  </si>
  <si>
    <t>mirrygirl1@gmail.com</t>
  </si>
  <si>
    <t>24/06/1997</t>
  </si>
  <si>
    <t>3378824</t>
  </si>
  <si>
    <t xml:space="preserve">AJAYI ESTHER </t>
  </si>
  <si>
    <t>OLUWABUNMI</t>
  </si>
  <si>
    <t>08030653758</t>
  </si>
  <si>
    <t>bunmi.estherajayi@yahoo.com</t>
  </si>
  <si>
    <t>2007439</t>
  </si>
  <si>
    <t>08027358586</t>
  </si>
  <si>
    <t>tayophillus@yahoo.com</t>
  </si>
  <si>
    <t>19/06/1985</t>
  </si>
  <si>
    <t>4428287</t>
  </si>
  <si>
    <t xml:space="preserve">EKWE THELMA </t>
  </si>
  <si>
    <t>08032052626</t>
  </si>
  <si>
    <t>ekwechiamaka@gmail.com</t>
  </si>
  <si>
    <t>FAKROGHA</t>
  </si>
  <si>
    <t>NANCY OYINDEINFA</t>
  </si>
  <si>
    <t>08090756287</t>
  </si>
  <si>
    <t>ngabriel1835@gmail.com</t>
  </si>
  <si>
    <t>31/07/1996</t>
  </si>
  <si>
    <t>AKINLOLU GIDEON</t>
  </si>
  <si>
    <t>08101031999</t>
  </si>
  <si>
    <t>08160738856</t>
  </si>
  <si>
    <t>sbchaz@gmail.com</t>
  </si>
  <si>
    <t>16/05/1995</t>
  </si>
  <si>
    <t>28/1/2019</t>
  </si>
  <si>
    <t>OMOFOLARIN PETER</t>
  </si>
  <si>
    <t>08038122282</t>
  </si>
  <si>
    <t>petersajayi@gmail.com</t>
  </si>
  <si>
    <t>29/04/1989</t>
  </si>
  <si>
    <t>4392762</t>
  </si>
  <si>
    <t>09099650623</t>
  </si>
  <si>
    <t>amoguezinne@yahoo.com</t>
  </si>
  <si>
    <t>3798319</t>
  </si>
  <si>
    <t>15/05/1988</t>
  </si>
  <si>
    <t>08034365223</t>
  </si>
  <si>
    <t>magdalenemoha@yahoo.com</t>
  </si>
  <si>
    <t>1902213</t>
  </si>
  <si>
    <t>SAMUEL OREOLUWA</t>
  </si>
  <si>
    <t>08107924343</t>
  </si>
  <si>
    <t>solamerun@gmail.com</t>
  </si>
  <si>
    <t>19/09/1995</t>
  </si>
  <si>
    <t>4508141</t>
  </si>
  <si>
    <t>OLUGBEMI OLUROPO</t>
  </si>
  <si>
    <t>08109880678</t>
  </si>
  <si>
    <t>08058961482</t>
  </si>
  <si>
    <t>ochuboots@gmail.com</t>
  </si>
  <si>
    <t>3930605</t>
  </si>
  <si>
    <t>JULIET TOBECHUKWU</t>
  </si>
  <si>
    <t>08134968686</t>
  </si>
  <si>
    <t>juliugog@gmail.com</t>
  </si>
  <si>
    <t>23/12/1985</t>
  </si>
  <si>
    <t>4255345</t>
  </si>
  <si>
    <t>IKENNA OSUJI</t>
  </si>
  <si>
    <t xml:space="preserve">ASSIN </t>
  </si>
  <si>
    <t>08065137423</t>
  </si>
  <si>
    <t>omozefeassin@gmail.com</t>
  </si>
  <si>
    <t>21/04/1991</t>
  </si>
  <si>
    <t>4361114</t>
  </si>
  <si>
    <t>TAIWO ALAPAFUJA</t>
  </si>
  <si>
    <t>08026477880</t>
  </si>
  <si>
    <t>kehindebalogun2000@yahoo.com</t>
  </si>
  <si>
    <t>08137881987</t>
  </si>
  <si>
    <t>chike.stella@gmail.com</t>
  </si>
  <si>
    <t>26/01/1993</t>
  </si>
  <si>
    <t>OLUBUNMI OGUMAKIN</t>
  </si>
  <si>
    <t xml:space="preserve">AWE </t>
  </si>
  <si>
    <t>08132758395</t>
  </si>
  <si>
    <t>anjolaoluwa.awe@gmail.com</t>
  </si>
  <si>
    <t>18/06/1994</t>
  </si>
  <si>
    <t>08157213817</t>
  </si>
  <si>
    <t>e28ricardo@yahoo.com</t>
  </si>
  <si>
    <t>1444267</t>
  </si>
  <si>
    <t>08113886156</t>
  </si>
  <si>
    <t>ijeomaenoch@yahoo.com</t>
  </si>
  <si>
    <t>19/12/2019</t>
  </si>
  <si>
    <t>3894953</t>
  </si>
  <si>
    <t xml:space="preserve">CHARLES </t>
  </si>
  <si>
    <t>09030523531</t>
  </si>
  <si>
    <t>skeniyy@gmail.com</t>
  </si>
  <si>
    <t>4338991</t>
  </si>
  <si>
    <t>07081735734</t>
  </si>
  <si>
    <t>damilola.sanwolu@firstbanknigeria.com</t>
  </si>
  <si>
    <t>22/01/1994</t>
  </si>
  <si>
    <t>BOLA OCUNMOLA</t>
  </si>
  <si>
    <t>08061283011</t>
  </si>
  <si>
    <t>christianah.adekeye@gmail.com</t>
  </si>
  <si>
    <t>4484603</t>
  </si>
  <si>
    <t>CHIOMA ANUKWU</t>
  </si>
  <si>
    <t>08132168898</t>
  </si>
  <si>
    <t>08039287752</t>
  </si>
  <si>
    <t>phineoffor@gmail.com</t>
  </si>
  <si>
    <t>23/08/1984</t>
  </si>
  <si>
    <t>4451939</t>
  </si>
  <si>
    <t>OLADIPO</t>
  </si>
  <si>
    <t>08099451929</t>
  </si>
  <si>
    <t>oladipo.olayiwola@yahoo.com</t>
  </si>
  <si>
    <t>4480300</t>
  </si>
  <si>
    <t>ADENIRAN ONI</t>
  </si>
  <si>
    <t>07085678987</t>
  </si>
  <si>
    <t xml:space="preserve">AKIN-ADAMU </t>
  </si>
  <si>
    <t>08132867198</t>
  </si>
  <si>
    <t>moyin.dara@gmail.com</t>
  </si>
  <si>
    <t>4342254</t>
  </si>
  <si>
    <t xml:space="preserve">ALADE </t>
  </si>
  <si>
    <t>08189415650</t>
  </si>
  <si>
    <t>tolu.alade17@gmail.com</t>
  </si>
  <si>
    <t>14/09/1994</t>
  </si>
  <si>
    <t>4460580</t>
  </si>
  <si>
    <t xml:space="preserve">AKANGBE </t>
  </si>
  <si>
    <t>08067549972</t>
  </si>
  <si>
    <t>tobilobaakangbe@gmail.com</t>
  </si>
  <si>
    <t>24/09/1993</t>
  </si>
  <si>
    <t>4506889</t>
  </si>
  <si>
    <t>07055485212</t>
  </si>
  <si>
    <t>MADEZIA DOREEN</t>
  </si>
  <si>
    <t>08111376212</t>
  </si>
  <si>
    <t>GIDEON OLAWALE</t>
  </si>
  <si>
    <t>08117667204</t>
  </si>
  <si>
    <t>akinlolugideon@yahoo.com</t>
  </si>
  <si>
    <t>25/10/1995</t>
  </si>
  <si>
    <t>07065367565</t>
  </si>
  <si>
    <t>lawal.oluwaseunwale@yahoo.com</t>
  </si>
  <si>
    <t>UCHE ALANEME</t>
  </si>
  <si>
    <t>BOLANLE  SULIAT</t>
  </si>
  <si>
    <t>08069726386</t>
  </si>
  <si>
    <t>25/06/1993</t>
  </si>
  <si>
    <t>ODEBOTAYO</t>
  </si>
  <si>
    <t>20/1/2019</t>
  </si>
  <si>
    <t>BUKOLA OLUJOBI</t>
  </si>
  <si>
    <t>09096741080</t>
  </si>
  <si>
    <t>olujobibukola@yahoo.com</t>
  </si>
  <si>
    <t>08098089733</t>
  </si>
  <si>
    <t>labydee@yahoo.com</t>
  </si>
  <si>
    <t>14/11/1990</t>
  </si>
  <si>
    <t>1939943</t>
  </si>
  <si>
    <t>08187341386</t>
  </si>
  <si>
    <t>ibukaokpalah@gmail.com</t>
  </si>
  <si>
    <t>17/08/1997</t>
  </si>
  <si>
    <t xml:space="preserve">CHIAMAKA OKPALA </t>
  </si>
  <si>
    <t>08102849755</t>
  </si>
  <si>
    <t>ORITORE</t>
  </si>
  <si>
    <t>09021158265</t>
  </si>
  <si>
    <t>tokelomo31@gmaol.com</t>
  </si>
  <si>
    <t>18/04/1987</t>
  </si>
  <si>
    <t>2095880</t>
  </si>
  <si>
    <t>JOSHUA</t>
  </si>
  <si>
    <t>07038699425</t>
  </si>
  <si>
    <t>isaac.fsc@gmail.com</t>
  </si>
  <si>
    <t>ANU ASIMI</t>
  </si>
  <si>
    <t>08141380855</t>
  </si>
  <si>
    <t>ZAINAB OMONE</t>
  </si>
  <si>
    <t>08033588743</t>
  </si>
  <si>
    <t>zainabmoore@yahoo.com</t>
  </si>
  <si>
    <t>2673659</t>
  </si>
  <si>
    <t xml:space="preserve">TOSI OLAYIDE </t>
  </si>
  <si>
    <t>19/1/2019</t>
  </si>
  <si>
    <t xml:space="preserve">AROYEHUN </t>
  </si>
  <si>
    <t>09035013011</t>
  </si>
  <si>
    <t>NOT CLEAR</t>
  </si>
  <si>
    <t>4507165</t>
  </si>
  <si>
    <t>HABEEB</t>
  </si>
  <si>
    <t>08163422339</t>
  </si>
  <si>
    <t>08094818411</t>
  </si>
  <si>
    <t>akintanseun@yahoo.com</t>
  </si>
  <si>
    <t>20/11/1988</t>
  </si>
  <si>
    <t>4497655</t>
  </si>
  <si>
    <t>NEFISA MAHMUD</t>
  </si>
  <si>
    <t>OLALEKAN</t>
  </si>
  <si>
    <t>08032607209</t>
  </si>
  <si>
    <t>lekanbayo1877@gmail.com</t>
  </si>
  <si>
    <t>27/12/1978</t>
  </si>
  <si>
    <t>4296414</t>
  </si>
  <si>
    <t xml:space="preserve">ADEBANKE </t>
  </si>
  <si>
    <t>08038439376</t>
  </si>
  <si>
    <t>bankeseyoju@yahoo.com</t>
  </si>
  <si>
    <t>19/10/2019</t>
  </si>
  <si>
    <t xml:space="preserve">ASUQUO </t>
  </si>
  <si>
    <t>08060610899</t>
  </si>
  <si>
    <t>glory.asuquoeka@gmail.com</t>
  </si>
  <si>
    <t>21/11/1993</t>
  </si>
  <si>
    <t>3946566</t>
  </si>
  <si>
    <t xml:space="preserve">VICTOR </t>
  </si>
  <si>
    <t>08037303752</t>
  </si>
  <si>
    <t>victoriwunwa@gmail.com</t>
  </si>
  <si>
    <t>21/03/1981</t>
  </si>
  <si>
    <t>4384203</t>
  </si>
  <si>
    <t>08083261898</t>
  </si>
  <si>
    <t>ebi.adeyemi@gmail.com</t>
  </si>
  <si>
    <t>16/11/1984</t>
  </si>
  <si>
    <t>4417575</t>
  </si>
  <si>
    <t xml:space="preserve">UHOEGBU </t>
  </si>
  <si>
    <t>AMAECHIWA EDWARD</t>
  </si>
  <si>
    <t>080341481453</t>
  </si>
  <si>
    <t>amaechiwa.uhoegbu@gmail.com</t>
  </si>
  <si>
    <t>31/03/1986</t>
  </si>
  <si>
    <t>4491428</t>
  </si>
  <si>
    <t xml:space="preserve">OLOMOYOYO </t>
  </si>
  <si>
    <t>08064179057</t>
  </si>
  <si>
    <t>31/10/1983</t>
  </si>
  <si>
    <t>MR JACKSON</t>
  </si>
  <si>
    <t>07032785022</t>
  </si>
  <si>
    <t>mercyfolusho@yahoo.com</t>
  </si>
  <si>
    <t>4067052</t>
  </si>
  <si>
    <t>OLADIMEJI</t>
  </si>
  <si>
    <t>WAHAAB</t>
  </si>
  <si>
    <t xml:space="preserve">OLUSHADE ESTHER </t>
  </si>
  <si>
    <t>08093763829</t>
  </si>
  <si>
    <t>olushadewahaab@gmail.com</t>
  </si>
  <si>
    <t>3674245</t>
  </si>
  <si>
    <t xml:space="preserve">FUNMILAYO WAHAB </t>
  </si>
  <si>
    <t>08024224676</t>
  </si>
  <si>
    <t>OLANREWAJU OLUMIDE</t>
  </si>
  <si>
    <t>08181843313</t>
  </si>
  <si>
    <t>19/01//2019</t>
  </si>
  <si>
    <t xml:space="preserve">AMODA </t>
  </si>
  <si>
    <t>07068764252</t>
  </si>
  <si>
    <t>bisco4realng@yahoo.com</t>
  </si>
  <si>
    <t>23/05/1992</t>
  </si>
  <si>
    <t>JULIUS</t>
  </si>
  <si>
    <t>08155472131</t>
  </si>
  <si>
    <t>juliusogini@gmail.com</t>
  </si>
  <si>
    <t>29/10/1993</t>
  </si>
  <si>
    <t>ADEKOYA SHERIFF</t>
  </si>
  <si>
    <t>07030223862</t>
  </si>
  <si>
    <t>moyosorejaiyesimi@yahoo.com</t>
  </si>
  <si>
    <t>2305883</t>
  </si>
  <si>
    <t xml:space="preserve">KADKWUGA </t>
  </si>
  <si>
    <t>08177011057</t>
  </si>
  <si>
    <t>iffyyyfavour1@gmail.com</t>
  </si>
  <si>
    <t>25/06/1996</t>
  </si>
  <si>
    <t>ORAIFO MIRACLE</t>
  </si>
  <si>
    <t>07011285350</t>
  </si>
  <si>
    <t>07057877638</t>
  </si>
  <si>
    <t>mwumioluwa@gmail.com</t>
  </si>
  <si>
    <t>21/05/1995</t>
  </si>
  <si>
    <t>2875348</t>
  </si>
  <si>
    <t xml:space="preserve">NWOSE </t>
  </si>
  <si>
    <t xml:space="preserve">CHIDINMA GODSLOVE </t>
  </si>
  <si>
    <t>07062247017</t>
  </si>
  <si>
    <t>chidinmanwose@gmail.com</t>
  </si>
  <si>
    <t>25/07/1992</t>
  </si>
  <si>
    <t>UJU NDUKUBA</t>
  </si>
  <si>
    <t>07060570759</t>
  </si>
  <si>
    <t>22/01/2019</t>
  </si>
  <si>
    <t>07056592114</t>
  </si>
  <si>
    <t>j_ligbo@yahoo.com</t>
  </si>
  <si>
    <t>30/01/1997</t>
  </si>
  <si>
    <t>4164064</t>
  </si>
  <si>
    <t>IDUNNUOLUWA</t>
  </si>
  <si>
    <t>08146307736</t>
  </si>
  <si>
    <t>idunnuawodiya@gmail.com</t>
  </si>
  <si>
    <t>25/06/1997</t>
  </si>
  <si>
    <t>KOFO ENIKANOSELU</t>
  </si>
  <si>
    <t xml:space="preserve"> 26/01/2019</t>
  </si>
  <si>
    <t xml:space="preserve"> ABDULRAHAMAN</t>
  </si>
  <si>
    <t>NASIRU</t>
  </si>
  <si>
    <t>08052366044</t>
  </si>
  <si>
    <t>anashiru42@gmail.com</t>
  </si>
  <si>
    <t>4070288</t>
  </si>
  <si>
    <t>BILLBOARD</t>
  </si>
  <si>
    <t>AYIBIOWU</t>
  </si>
  <si>
    <t>08039421209</t>
  </si>
  <si>
    <t>ayibiowuoyindamola@gmail.com</t>
  </si>
  <si>
    <t>ADEBISI LADIGBOLU</t>
  </si>
  <si>
    <t>08118907927</t>
  </si>
  <si>
    <t>08037480904</t>
  </si>
  <si>
    <t>felmakina@yaoo.co.uk</t>
  </si>
  <si>
    <t>26/03/1979</t>
  </si>
  <si>
    <t>1270692</t>
  </si>
  <si>
    <t xml:space="preserve">ESTHER </t>
  </si>
  <si>
    <t>08080088873</t>
  </si>
  <si>
    <t>eadegbuyi@gmail.com</t>
  </si>
  <si>
    <t xml:space="preserve">JOHN </t>
  </si>
  <si>
    <t>07087084858</t>
  </si>
  <si>
    <t>johnedung@gmail.com</t>
  </si>
  <si>
    <t>4228283</t>
  </si>
  <si>
    <t>MR HABIB</t>
  </si>
  <si>
    <t>08029437778</t>
  </si>
  <si>
    <t>IBRAHIM OLAYINKA</t>
  </si>
  <si>
    <t>08022220378</t>
  </si>
  <si>
    <t>yinka.niniola@gmail.com</t>
  </si>
  <si>
    <t>4469002</t>
  </si>
  <si>
    <t>DAMILARE DANIEL</t>
  </si>
  <si>
    <t>07062033241</t>
  </si>
  <si>
    <t>08140516971</t>
  </si>
  <si>
    <t>14/10/1990</t>
  </si>
  <si>
    <t>3592661</t>
  </si>
  <si>
    <t>08072114931</t>
  </si>
  <si>
    <t>oliverobu@yahoo.com</t>
  </si>
  <si>
    <t>3174626</t>
  </si>
  <si>
    <t>08169588424</t>
  </si>
  <si>
    <t>tuneiro@yahoo.com</t>
  </si>
  <si>
    <t>18/06/1982</t>
  </si>
  <si>
    <t>1902180</t>
  </si>
  <si>
    <t>08165041128</t>
  </si>
  <si>
    <t>peters.funaya@gmail.com</t>
  </si>
  <si>
    <t>13/08/1996</t>
  </si>
  <si>
    <t>JENAS</t>
  </si>
  <si>
    <t>OGUNNIAKE</t>
  </si>
  <si>
    <t>08126664809</t>
  </si>
  <si>
    <t>christopherogunnaike@gmail.com</t>
  </si>
  <si>
    <t>22/08/1992</t>
  </si>
  <si>
    <t>3762670</t>
  </si>
  <si>
    <t>AYODEJI ADEBAYO</t>
  </si>
  <si>
    <t>07056501437</t>
  </si>
  <si>
    <t>CHINEDU</t>
  </si>
  <si>
    <t>08137855057</t>
  </si>
  <si>
    <t>uzochukwu.chinedu@yahoo.com</t>
  </si>
  <si>
    <t>3547621</t>
  </si>
  <si>
    <t>07056424755</t>
  </si>
  <si>
    <t>NOT GIVEN</t>
  </si>
  <si>
    <t>3396428</t>
  </si>
  <si>
    <t>08032341743</t>
  </si>
  <si>
    <t>toplawys84@yahoo..com</t>
  </si>
  <si>
    <t>2000125</t>
  </si>
  <si>
    <t xml:space="preserve">OLUWATOSIN  </t>
  </si>
  <si>
    <t>08055974656</t>
  </si>
  <si>
    <t>oladetanjedidiah@gmail.com</t>
  </si>
  <si>
    <t>16/03/1995</t>
  </si>
  <si>
    <t>08093946137</t>
  </si>
  <si>
    <t>oriolalolu@gmail.com</t>
  </si>
  <si>
    <t>KOFO</t>
  </si>
  <si>
    <t>08064775341</t>
  </si>
  <si>
    <t>a.kolofo@yahoo.com</t>
  </si>
  <si>
    <t>4446474</t>
  </si>
  <si>
    <t>07031355005</t>
  </si>
  <si>
    <t>OGECHI REGINA</t>
  </si>
  <si>
    <t>08138431415</t>
  </si>
  <si>
    <t>ogechi2trust@gmail.com</t>
  </si>
  <si>
    <t>NKIRU PEPPETUAL</t>
  </si>
  <si>
    <t>07031666818</t>
  </si>
  <si>
    <t>adanjoku16@yahoo.com</t>
  </si>
  <si>
    <t>OLAITAN OLADOYIN</t>
  </si>
  <si>
    <t>08085445010</t>
  </si>
  <si>
    <t xml:space="preserve">ODELEYE </t>
  </si>
  <si>
    <t>07037069789</t>
  </si>
  <si>
    <t>odeleyetolani@gmail.com</t>
  </si>
  <si>
    <t>14/07/1993</t>
  </si>
  <si>
    <t>4505141</t>
  </si>
  <si>
    <t>ADEOLA AMINAT</t>
  </si>
  <si>
    <t>08166955002</t>
  </si>
  <si>
    <t>aminatakindele.aa@gmail.com</t>
  </si>
  <si>
    <t>27/08/1994</t>
  </si>
  <si>
    <t xml:space="preserve">PATIENCE </t>
  </si>
  <si>
    <t>08181128625</t>
  </si>
  <si>
    <t>patienceadonis@yahoo.com</t>
  </si>
  <si>
    <t>4485954</t>
  </si>
  <si>
    <t xml:space="preserve">PEACE ABRAHAM </t>
  </si>
  <si>
    <t>08023211582</t>
  </si>
  <si>
    <t>08133154090</t>
  </si>
  <si>
    <t>tobi.olatunji@yahoo.com</t>
  </si>
  <si>
    <t>2918611</t>
  </si>
  <si>
    <t>08083970352</t>
  </si>
  <si>
    <t>fajuyidavies@yahoo.com</t>
  </si>
  <si>
    <t>2944448</t>
  </si>
  <si>
    <t>OGOR</t>
  </si>
  <si>
    <t>SAMUEL UCHENNA</t>
  </si>
  <si>
    <t>07025027033</t>
  </si>
  <si>
    <t>samuel.ogor@gmail.com</t>
  </si>
  <si>
    <t>4500450</t>
  </si>
  <si>
    <t>HENRIETTA</t>
  </si>
  <si>
    <t>JOSIAH</t>
  </si>
  <si>
    <t>08189413358</t>
  </si>
  <si>
    <t>ayodamopef@yahoo.com</t>
  </si>
  <si>
    <t>2864530</t>
  </si>
  <si>
    <t>OSAYIWU MICHAEL</t>
  </si>
  <si>
    <t>08028243115</t>
  </si>
  <si>
    <t>MARUFDEEN</t>
  </si>
  <si>
    <t>08035227551</t>
  </si>
  <si>
    <t>adebayomaruf@yahoo.com</t>
  </si>
  <si>
    <t>28/11/1980</t>
  </si>
  <si>
    <t xml:space="preserve">KOLA-OLAWUYI </t>
  </si>
  <si>
    <t>07051877696</t>
  </si>
  <si>
    <t>ajiolawuyi@yahoo.com</t>
  </si>
  <si>
    <t xml:space="preserve">MALE </t>
  </si>
  <si>
    <t>16/06/1996</t>
  </si>
  <si>
    <t>LATEEF</t>
  </si>
  <si>
    <t>IROCHAMA OLUWASEUN</t>
  </si>
  <si>
    <t>08137628008</t>
  </si>
  <si>
    <t>iroghamaolaoluwa@gmail.com</t>
  </si>
  <si>
    <t>08154305852</t>
  </si>
  <si>
    <t>adegoke.adepeju@gmail.com</t>
  </si>
  <si>
    <t>19/01/1990</t>
  </si>
  <si>
    <t>JIMAH OLAYEMI</t>
  </si>
  <si>
    <t>08064875066</t>
  </si>
  <si>
    <t xml:space="preserve">OLAWALE </t>
  </si>
  <si>
    <t>08104946732</t>
  </si>
  <si>
    <t>balogunolawale07@gmail.com</t>
  </si>
  <si>
    <t>AKINDERE OLANREWAJU</t>
  </si>
  <si>
    <t>08166051875</t>
  </si>
  <si>
    <t>ADEKOLA TOHEEB</t>
  </si>
  <si>
    <t>08132485235</t>
  </si>
  <si>
    <t>bakareadekola799@gmail.com</t>
  </si>
  <si>
    <t>13/07/1993</t>
  </si>
  <si>
    <t>1790233</t>
  </si>
  <si>
    <t>26/01/2018</t>
  </si>
  <si>
    <t>ADEFARATI</t>
  </si>
  <si>
    <t>08027364083</t>
  </si>
  <si>
    <t>aigbe.temitope@gmail.com</t>
  </si>
  <si>
    <t>2507628</t>
  </si>
  <si>
    <t>DAMILARE OLUWASEUN</t>
  </si>
  <si>
    <t>08178706978</t>
  </si>
  <si>
    <t>damilare.oluwaseun@yahoo.com</t>
  </si>
  <si>
    <t>20/07/1985</t>
  </si>
  <si>
    <t>4301527</t>
  </si>
  <si>
    <t>25/01/2019</t>
  </si>
  <si>
    <t>08170213023</t>
  </si>
  <si>
    <t>gozieeziokwu08@gmail.com</t>
  </si>
  <si>
    <t>13/01/1987</t>
  </si>
  <si>
    <t>2225276</t>
  </si>
  <si>
    <t>08138895895</t>
  </si>
  <si>
    <t>okonkwomaryjane96@gmai.com</t>
  </si>
  <si>
    <t>17/041996</t>
  </si>
  <si>
    <t>OKONKWO IFEANYI</t>
  </si>
  <si>
    <t>08169886702</t>
  </si>
  <si>
    <t>YETUNDE ODUNOLA</t>
  </si>
  <si>
    <t>08086843940</t>
  </si>
  <si>
    <t>yetundeoyeyipo@gmail.com</t>
  </si>
  <si>
    <t>13/05/1994</t>
  </si>
  <si>
    <t>CHIOMA VICTORIA</t>
  </si>
  <si>
    <t>08036962911</t>
  </si>
  <si>
    <t>chiomavictoria2000@gmail.com</t>
  </si>
  <si>
    <t>18/02/1995</t>
  </si>
  <si>
    <t>JIDEOFOR MADUEMEZIA</t>
  </si>
  <si>
    <t>08100114311</t>
  </si>
  <si>
    <t>jideofor_megbu@yahoo.com</t>
  </si>
  <si>
    <t>16/06/1991</t>
  </si>
  <si>
    <t>AYODEJI ABEL</t>
  </si>
  <si>
    <t>08061577496</t>
  </si>
  <si>
    <t>eamuna@yahoo.com</t>
  </si>
  <si>
    <t>25/10/1986</t>
  </si>
  <si>
    <t>3628772</t>
  </si>
  <si>
    <t>08149804684</t>
  </si>
  <si>
    <t>shopeteni@gmail.com</t>
  </si>
  <si>
    <t>3412455</t>
  </si>
  <si>
    <t xml:space="preserve">OLUBUKOLA MARIAN </t>
  </si>
  <si>
    <t>07033694401</t>
  </si>
  <si>
    <t>abukola14@gmail.com</t>
  </si>
  <si>
    <t>4251780</t>
  </si>
  <si>
    <t>08184335076</t>
  </si>
  <si>
    <t>07030812681</t>
  </si>
  <si>
    <t>dammyab24@gmail.com</t>
  </si>
  <si>
    <t>24/01/1990</t>
  </si>
  <si>
    <t>3601230</t>
  </si>
  <si>
    <t>EMEDIEGWU</t>
  </si>
  <si>
    <t>09054833542</t>
  </si>
  <si>
    <t>nuliemediegwu@gmail.com</t>
  </si>
  <si>
    <t>EYINADE</t>
  </si>
  <si>
    <t>21/03/1979</t>
  </si>
  <si>
    <t>3995854</t>
  </si>
  <si>
    <t>ADEUSI</t>
  </si>
  <si>
    <t>DENIS</t>
  </si>
  <si>
    <t>08182409439</t>
  </si>
  <si>
    <t>dammy.denis@yahoo.com</t>
  </si>
  <si>
    <t>3210245</t>
  </si>
  <si>
    <t>BAWO PAUL</t>
  </si>
  <si>
    <t>08062745645</t>
  </si>
  <si>
    <t>apaulbawo@yahoo.com</t>
  </si>
  <si>
    <t>30/05/1989</t>
  </si>
  <si>
    <t>26/04/2019</t>
  </si>
  <si>
    <t>08030987289</t>
  </si>
  <si>
    <t>gbemisola.jiboye@gmail.com</t>
  </si>
  <si>
    <t>3285098</t>
  </si>
  <si>
    <t>08058682664</t>
  </si>
  <si>
    <t>09024650692</t>
  </si>
  <si>
    <t>tiwetan@yahoo.com</t>
  </si>
  <si>
    <t>19/10/1994</t>
  </si>
  <si>
    <t>4051017</t>
  </si>
  <si>
    <t>ENDERSON</t>
  </si>
  <si>
    <t>andersonndokoro@yahoo.com</t>
  </si>
  <si>
    <t>26/09/1990</t>
  </si>
  <si>
    <t>08160207809</t>
  </si>
  <si>
    <t>consultjoel@hotmail.com</t>
  </si>
  <si>
    <t>3499012</t>
  </si>
  <si>
    <t>08130621371</t>
  </si>
  <si>
    <t>falibuks@yahoo.com</t>
  </si>
  <si>
    <t xml:space="preserve">08028735253 </t>
  </si>
  <si>
    <t>okasimawo@gmail.com</t>
  </si>
  <si>
    <t>16/06/1993</t>
  </si>
  <si>
    <t>08105492746</t>
  </si>
  <si>
    <t>okonkworemma@gmail.com</t>
  </si>
  <si>
    <t>19/01/2018</t>
  </si>
  <si>
    <t>08166277268</t>
  </si>
  <si>
    <t>funmimotunrayo95@gmail.com</t>
  </si>
  <si>
    <t>BOLAGI</t>
  </si>
  <si>
    <t>07080325258</t>
  </si>
  <si>
    <t>bolaji.zamenu@yahoo.com</t>
  </si>
  <si>
    <t>20/02/1993</t>
  </si>
  <si>
    <t>DANIEL OLAGOKE</t>
  </si>
  <si>
    <t>08165083150</t>
  </si>
  <si>
    <t>adanielolagoke@gmail.com</t>
  </si>
  <si>
    <t>+447467084033</t>
  </si>
  <si>
    <t>wendyoseni@gmail.com</t>
  </si>
  <si>
    <t>07031554750</t>
  </si>
  <si>
    <t>odebiyimide@gmail.com</t>
  </si>
  <si>
    <t>19/02/1994</t>
  </si>
  <si>
    <t>07063238230</t>
  </si>
  <si>
    <t>ojinuel@gmail.com</t>
  </si>
  <si>
    <t>ADEWUNMI SAMUEL</t>
  </si>
  <si>
    <t>kingslanre@gmail.com</t>
  </si>
  <si>
    <t>08138065599</t>
  </si>
  <si>
    <t>3601154</t>
  </si>
  <si>
    <t>08100099755</t>
  </si>
  <si>
    <t>kennedyokoronkwo@gmail.com</t>
  </si>
  <si>
    <t>15/01/1995</t>
  </si>
  <si>
    <t>IGOANUGO</t>
  </si>
  <si>
    <t>08069812513</t>
  </si>
  <si>
    <t>igboanugouche@yahoo.com</t>
  </si>
  <si>
    <t>21/10/1994</t>
  </si>
  <si>
    <t>EZE CORETTA</t>
  </si>
  <si>
    <t>08132322982</t>
  </si>
  <si>
    <t>08063843693</t>
  </si>
  <si>
    <t>ifeanyiakpotowho@gmail.com</t>
  </si>
  <si>
    <t>16/04/1990</t>
  </si>
  <si>
    <t>08035318855</t>
  </si>
  <si>
    <t>akinbolataofeek.wale@gmail.com</t>
  </si>
  <si>
    <t>25/05/1985</t>
  </si>
  <si>
    <t>07038005166</t>
  </si>
  <si>
    <t>estherbosiako@gmail.com</t>
  </si>
  <si>
    <t>2639069</t>
  </si>
  <si>
    <t>SHOLADEMI OPE</t>
  </si>
  <si>
    <t>SANUSI</t>
  </si>
  <si>
    <t>OLAWUNMI RACHAEL</t>
  </si>
  <si>
    <t>08179705826</t>
  </si>
  <si>
    <t>empresswunmy@gmail.com</t>
  </si>
  <si>
    <t>CHRISTY</t>
  </si>
  <si>
    <t>IBUKUNOLU TOLUOPE</t>
  </si>
  <si>
    <t>08080015163</t>
  </si>
  <si>
    <t>ibukunoluoyebanjo@yahoo.com</t>
  </si>
  <si>
    <t>19/01/1991</t>
  </si>
  <si>
    <t>EZUMA</t>
  </si>
  <si>
    <t>CATHEREEN EZINNE</t>
  </si>
  <si>
    <t>08130499708</t>
  </si>
  <si>
    <t>jewel.ezuma@gmail.com</t>
  </si>
  <si>
    <t>OLUWABUSOLA ATINUKE</t>
  </si>
  <si>
    <t>08100768527</t>
  </si>
  <si>
    <t>busolaatinuke@gmail.com</t>
  </si>
  <si>
    <t>19/03/1997</t>
  </si>
  <si>
    <t>MARY ISIBHAWHOME</t>
  </si>
  <si>
    <t>07082283156</t>
  </si>
  <si>
    <t>25/03/1995</t>
  </si>
  <si>
    <t>07034959711</t>
  </si>
  <si>
    <t>08042781996</t>
  </si>
  <si>
    <t>mayowa_tejumola@yahoo.com</t>
  </si>
  <si>
    <t>4229934</t>
  </si>
  <si>
    <t>26/10/2019</t>
  </si>
  <si>
    <t>OGBECHIE</t>
  </si>
  <si>
    <t>LOTE</t>
  </si>
  <si>
    <t>+447459500852</t>
  </si>
  <si>
    <t>loteogbechie@gmail.com</t>
  </si>
  <si>
    <t>30/05/1996</t>
  </si>
  <si>
    <t>07067011140</t>
  </si>
  <si>
    <t>ijokome@gmail.com</t>
  </si>
  <si>
    <t>4507644</t>
  </si>
  <si>
    <t>09031571395</t>
  </si>
  <si>
    <t>ibe.kelechi@outlook.com</t>
  </si>
  <si>
    <t>3618672</t>
  </si>
  <si>
    <t>08130258415</t>
  </si>
  <si>
    <t>chiamaka.osakwe76@gmail.com</t>
  </si>
  <si>
    <t>4350636</t>
  </si>
  <si>
    <t>OJIKE AND PATNERS</t>
  </si>
  <si>
    <t>08081602979</t>
  </si>
  <si>
    <t>easy-k2000@yahoo.com</t>
  </si>
  <si>
    <t>1421002</t>
  </si>
  <si>
    <t>08055242284</t>
  </si>
  <si>
    <t>dennisafamah@yahoo.co.uk</t>
  </si>
  <si>
    <t>25/05/1983</t>
  </si>
  <si>
    <t>2507595</t>
  </si>
  <si>
    <t xml:space="preserve">BINTA </t>
  </si>
  <si>
    <t>ALHASSAN</t>
  </si>
  <si>
    <t>08188476835</t>
  </si>
  <si>
    <t>al-bintus1@yahoo.com</t>
  </si>
  <si>
    <t>1873206</t>
  </si>
  <si>
    <t>TO GIVE WHATSAPP PHONE NO</t>
  </si>
  <si>
    <t>OKONJI</t>
  </si>
  <si>
    <t>4498332</t>
  </si>
  <si>
    <t>08138596402</t>
  </si>
  <si>
    <t>08027564326</t>
  </si>
  <si>
    <t>08037063586</t>
  </si>
  <si>
    <t>NAMES AND PHONE NUMBER OF STUDENT REFERRED</t>
  </si>
  <si>
    <t>NAMES OF REFEREE</t>
  </si>
  <si>
    <t>PHONE NUMBERS</t>
  </si>
  <si>
    <t>08142976831</t>
  </si>
  <si>
    <t>OJAJUNI</t>
  </si>
  <si>
    <t>08134866046</t>
  </si>
  <si>
    <t>08023711482</t>
  </si>
  <si>
    <t>WILLIAM</t>
  </si>
  <si>
    <t>ONYEABOR</t>
  </si>
  <si>
    <t>EMMANUEL TOCHUKWU</t>
  </si>
  <si>
    <t>NKANTA</t>
  </si>
  <si>
    <t>ESITEKOM</t>
  </si>
  <si>
    <t>ERIC</t>
  </si>
  <si>
    <t>FAUSAT TOLULOPE</t>
  </si>
  <si>
    <t>ADEDIPE</t>
  </si>
  <si>
    <t>HAMMED</t>
  </si>
  <si>
    <t>OLUWATOSIN FEMI</t>
  </si>
  <si>
    <t>SHERIF</t>
  </si>
  <si>
    <t>BABATUNDE IBRAHIM</t>
  </si>
  <si>
    <t>ESEOGHENE</t>
  </si>
  <si>
    <t>EJODIA</t>
  </si>
  <si>
    <t>ZUBAIR</t>
  </si>
  <si>
    <t>MUSTAPHA</t>
  </si>
  <si>
    <t>NWABOGOR</t>
  </si>
  <si>
    <t>OYEBAMIJI</t>
  </si>
  <si>
    <t>CHIEDO</t>
  </si>
  <si>
    <t>OSUNKOYA</t>
  </si>
  <si>
    <t>OLADAPO</t>
  </si>
  <si>
    <t>YAHAYA</t>
  </si>
  <si>
    <t>ODUMADE</t>
  </si>
  <si>
    <t>TAIWO JOSEPH</t>
  </si>
  <si>
    <t>OSANG</t>
  </si>
  <si>
    <t>GRACE NJOKA</t>
  </si>
  <si>
    <t>ORIAYO</t>
  </si>
  <si>
    <t>ILECHUKWU</t>
  </si>
  <si>
    <t>CHIALUKA ERIC</t>
  </si>
  <si>
    <t>OBAFUWA</t>
  </si>
  <si>
    <t>OLOWONIYI</t>
  </si>
  <si>
    <t>ELETE</t>
  </si>
  <si>
    <t>AMUNIGUN</t>
  </si>
  <si>
    <t>HALIMAH</t>
  </si>
  <si>
    <t>NNAMDI TAMUNO</t>
  </si>
  <si>
    <t>MALUMI</t>
  </si>
  <si>
    <t>NODEBE</t>
  </si>
  <si>
    <t>EZIBE</t>
  </si>
  <si>
    <t>OBIEFUNA</t>
  </si>
  <si>
    <t>MARYANN</t>
  </si>
  <si>
    <t>MARYVINGRACE</t>
  </si>
  <si>
    <t>08188604529</t>
  </si>
  <si>
    <t>maryvingrace@gmail.com</t>
  </si>
  <si>
    <t>3170169</t>
  </si>
  <si>
    <t>ORITSELAJU OKOME</t>
  </si>
  <si>
    <t>0706701140</t>
  </si>
  <si>
    <t>07030334060</t>
  </si>
  <si>
    <t>nnamditam@gmail .com</t>
  </si>
  <si>
    <t>08146076421</t>
  </si>
  <si>
    <t>node.ezibe@gmail.com</t>
  </si>
  <si>
    <t>08129174530</t>
  </si>
  <si>
    <t>obiefunaleticia@gmail.com</t>
  </si>
  <si>
    <t>4504428</t>
  </si>
  <si>
    <t>07031936718</t>
  </si>
  <si>
    <t>taiwoojo@ups.com</t>
  </si>
  <si>
    <t>18/05/1997</t>
  </si>
  <si>
    <t>4506398</t>
  </si>
  <si>
    <t>OYESIJI</t>
  </si>
  <si>
    <t>JESUKEMI</t>
  </si>
  <si>
    <t>08039449549</t>
  </si>
  <si>
    <t>oyesijijesukemi@gmail.com</t>
  </si>
  <si>
    <t>18/09/1995</t>
  </si>
  <si>
    <t>08132350208</t>
  </si>
  <si>
    <t>ibrahimsherif64@gmail.com</t>
  </si>
  <si>
    <t>4499922</t>
  </si>
  <si>
    <t>OBANIKORO WASIU</t>
  </si>
  <si>
    <t>08135077553</t>
  </si>
  <si>
    <t>08077864428</t>
  </si>
  <si>
    <t>udehfelix@yahoo.com</t>
  </si>
  <si>
    <t>3566432</t>
  </si>
  <si>
    <t>ADEKAYO</t>
  </si>
  <si>
    <t>07056920212</t>
  </si>
  <si>
    <t>adekoyaabiola@yahoo.com</t>
  </si>
  <si>
    <t>1782445</t>
  </si>
  <si>
    <t>UMOH</t>
  </si>
  <si>
    <t>UDEME EDEM</t>
  </si>
  <si>
    <t>08020518619</t>
  </si>
  <si>
    <t>udemeumoh25@gmail.com</t>
  </si>
  <si>
    <t>18/12/1988</t>
  </si>
  <si>
    <t>2579747</t>
  </si>
  <si>
    <t>08066225865</t>
  </si>
  <si>
    <t>zubairmustapha@yahoo.com</t>
  </si>
  <si>
    <t>4516565</t>
  </si>
  <si>
    <t>LUCKY</t>
  </si>
  <si>
    <t>ALABA ONONIBE</t>
  </si>
  <si>
    <t>08148324845</t>
  </si>
  <si>
    <t>ononibelucky@yahoo.com</t>
  </si>
  <si>
    <t>24/06/1982</t>
  </si>
  <si>
    <t>3930501</t>
  </si>
  <si>
    <t>SAM</t>
  </si>
  <si>
    <t xml:space="preserve">MARYAM </t>
  </si>
  <si>
    <t>07017549943</t>
  </si>
  <si>
    <t>maihamz.mh@gmail.com</t>
  </si>
  <si>
    <t>3945251</t>
  </si>
  <si>
    <t xml:space="preserve">NKIRU  </t>
  </si>
  <si>
    <t>08039447549</t>
  </si>
  <si>
    <t>OLUWASANMI JOSEPH</t>
  </si>
  <si>
    <t>08088964111</t>
  </si>
  <si>
    <t>balogunsanmi@gmail.com</t>
  </si>
  <si>
    <t>24/09/1991</t>
  </si>
  <si>
    <t>4212122</t>
  </si>
  <si>
    <t xml:space="preserve"> UGOH-UNACHUKWU</t>
  </si>
  <si>
    <t>SUMMER J</t>
  </si>
  <si>
    <t>081776571115</t>
  </si>
  <si>
    <t>minasguzo@gmail.com</t>
  </si>
  <si>
    <t xml:space="preserve">4228372 </t>
  </si>
  <si>
    <t>08189275331</t>
  </si>
  <si>
    <t>08164462709</t>
  </si>
  <si>
    <t>oriayocharles@yahoo.com</t>
  </si>
  <si>
    <t>07063636602</t>
  </si>
  <si>
    <t>osangrace@yahoo.com</t>
  </si>
  <si>
    <t>14/07/1981</t>
  </si>
  <si>
    <t>4417078</t>
  </si>
  <si>
    <t>08080808306</t>
  </si>
  <si>
    <t>oluwaseyiayoade.oa@gmail.com</t>
  </si>
  <si>
    <t>24/04/1998</t>
  </si>
  <si>
    <t>3496483</t>
  </si>
  <si>
    <t>08166762066</t>
  </si>
  <si>
    <t>ekom2424@gmail.com</t>
  </si>
  <si>
    <t>25/1/1990</t>
  </si>
  <si>
    <t>3613736</t>
  </si>
  <si>
    <t>N</t>
  </si>
  <si>
    <t>09084484244</t>
  </si>
  <si>
    <t>gbemisola_july@yahoo.com</t>
  </si>
  <si>
    <t>3261667</t>
  </si>
  <si>
    <t>DANIEL DAMILARE</t>
  </si>
  <si>
    <t>echristyitohan@yahoo.com</t>
  </si>
  <si>
    <t>MYSELF</t>
  </si>
  <si>
    <t>08168542495</t>
  </si>
  <si>
    <t>tolulopefausat722@gmail.com</t>
  </si>
  <si>
    <t>24/05/1994</t>
  </si>
  <si>
    <t>IBRAHIM SHERIFF</t>
  </si>
  <si>
    <t>ugochukwu.okoye@stu.cu.edu.ng</t>
  </si>
  <si>
    <t>21/01/1997</t>
  </si>
  <si>
    <t>4280083</t>
  </si>
  <si>
    <t>07036539525</t>
  </si>
  <si>
    <t>olanrewajuadedipe1996@gmail.com</t>
  </si>
  <si>
    <t>OLAWALE GIDEON</t>
  </si>
  <si>
    <t>08168983895</t>
  </si>
  <si>
    <t>abiola195@gmail.com</t>
  </si>
  <si>
    <t>31/07/1993</t>
  </si>
  <si>
    <t>4043549</t>
  </si>
  <si>
    <t>08062256205</t>
  </si>
  <si>
    <t>22/11/1982</t>
  </si>
  <si>
    <t>OGEIRIAKITI PAUL</t>
  </si>
  <si>
    <t>08085998575</t>
  </si>
  <si>
    <t>ebegbepaulo@gmail.com</t>
  </si>
  <si>
    <t>30/07/1988</t>
  </si>
  <si>
    <t>4458023</t>
  </si>
  <si>
    <t>08028996131</t>
  </si>
  <si>
    <t>07038111401</t>
  </si>
  <si>
    <t>akinwaleoluwatosin12@gmail.com</t>
  </si>
  <si>
    <t>07067853090</t>
  </si>
  <si>
    <t>08182119046</t>
  </si>
  <si>
    <t>topsite15@yahoo.com</t>
  </si>
  <si>
    <t>13/02/1997</t>
  </si>
  <si>
    <t>3954004</t>
  </si>
  <si>
    <t>GOLD OJO</t>
  </si>
  <si>
    <t>07080949399</t>
  </si>
  <si>
    <t>ejodia@yahoo.com</t>
  </si>
  <si>
    <t>21/06/1983</t>
  </si>
  <si>
    <t>2387884</t>
  </si>
  <si>
    <t>ifeomaokonji@gmail.com</t>
  </si>
  <si>
    <t xml:space="preserve">ADEOLA  </t>
  </si>
  <si>
    <t>07068403354</t>
  </si>
  <si>
    <t>tadegesin929@gmai;.com</t>
  </si>
  <si>
    <t>21/06/1991</t>
  </si>
  <si>
    <t>07030242908</t>
  </si>
  <si>
    <t>08036294916</t>
  </si>
  <si>
    <t>ceeweyinmi@gmail.com</t>
  </si>
  <si>
    <t>2843697</t>
  </si>
  <si>
    <t>07030303698</t>
  </si>
  <si>
    <t>oluowonikemi15@gmail.com</t>
  </si>
  <si>
    <t>26/1/1993</t>
  </si>
  <si>
    <t>MR BABTUNDE</t>
  </si>
  <si>
    <t>09094797103</t>
  </si>
  <si>
    <t>adeola_adedipe@yahoo.com</t>
  </si>
  <si>
    <t>2001713</t>
  </si>
  <si>
    <t>okunsayo@hotmail.com</t>
  </si>
  <si>
    <t>3618724</t>
  </si>
  <si>
    <t>24/10/1983</t>
  </si>
  <si>
    <t>4350245</t>
  </si>
  <si>
    <t>ESTHER ADA</t>
  </si>
  <si>
    <t>09024511204</t>
  </si>
  <si>
    <t>ETSAGHARI</t>
  </si>
  <si>
    <t>eustace@gmail.com</t>
  </si>
  <si>
    <t>26/02/1979</t>
  </si>
  <si>
    <t>08083933920</t>
  </si>
  <si>
    <t>tajudeenlawal98@yahoo.com</t>
  </si>
  <si>
    <t>14/01/1984</t>
  </si>
  <si>
    <t>AROMIRE</t>
  </si>
  <si>
    <t xml:space="preserve">OLUWALANA </t>
  </si>
  <si>
    <t>BOSEDE</t>
  </si>
  <si>
    <t>07082719710</t>
  </si>
  <si>
    <t>bosedeoluwalana@gmail.com</t>
  </si>
  <si>
    <t>20/07/1980</t>
  </si>
  <si>
    <t>4506006</t>
  </si>
  <si>
    <t>08132630905</t>
  </si>
  <si>
    <t>oyesmart@gmail.com</t>
  </si>
  <si>
    <t>08026984205</t>
  </si>
  <si>
    <t>gdjnig3000@gmail.com</t>
  </si>
  <si>
    <t>13/08/1982</t>
  </si>
  <si>
    <t>1462651</t>
  </si>
  <si>
    <t>07062155524</t>
  </si>
  <si>
    <t>chialukailechukwu@gmail.com</t>
  </si>
  <si>
    <t>sweetrachd@yahoo.com</t>
  </si>
  <si>
    <t>08032914637</t>
  </si>
  <si>
    <t>emmanuel.onyeabor1@gmail.com</t>
  </si>
  <si>
    <t>YETUNDE OYEYIPO</t>
  </si>
  <si>
    <t>CAROLINE MODUPE</t>
  </si>
  <si>
    <t>08062365224</t>
  </si>
  <si>
    <t>snowhity2002@yahoo.com</t>
  </si>
  <si>
    <t>15/05/1982</t>
  </si>
  <si>
    <t>3344621</t>
  </si>
  <si>
    <t>WOLE KUPONIYI</t>
  </si>
  <si>
    <t>08023161622</t>
  </si>
  <si>
    <t>OBAFUNA</t>
  </si>
  <si>
    <t>07032256541</t>
  </si>
  <si>
    <t>eniolasodiya@yahoo.com</t>
  </si>
  <si>
    <t>2945107</t>
  </si>
  <si>
    <t>08074576655</t>
  </si>
  <si>
    <t>ogunleyetomiwa@hotmail.com</t>
  </si>
  <si>
    <t>2731283</t>
  </si>
  <si>
    <t>ameedet@gmail.com</t>
  </si>
  <si>
    <t>26/11/1982</t>
  </si>
  <si>
    <t>NGOZI VANESSA</t>
  </si>
  <si>
    <t>08034384051</t>
  </si>
  <si>
    <t>veeessaol@gmail.com</t>
  </si>
  <si>
    <t>28/11/1989</t>
  </si>
  <si>
    <t>NWABOGOR CHIOMA</t>
  </si>
  <si>
    <t>0816642695</t>
  </si>
  <si>
    <t>09030981750</t>
  </si>
  <si>
    <t>josephodumade@gmail.com</t>
  </si>
  <si>
    <t>16/08/1997</t>
  </si>
  <si>
    <t>SANMI TANIMAWO</t>
  </si>
  <si>
    <t>07031301217</t>
  </si>
  <si>
    <t>07066539863</t>
  </si>
  <si>
    <t>haliqueenpretty@gmail.com</t>
  </si>
  <si>
    <t xml:space="preserve">AMUNIGUN MARYAM </t>
  </si>
  <si>
    <t>08054045421</t>
  </si>
  <si>
    <t>ABIBA  ADETOLANI</t>
  </si>
  <si>
    <t>08027794563</t>
  </si>
  <si>
    <t>plm.habbah@yahoo.com</t>
  </si>
  <si>
    <t>3519439</t>
  </si>
  <si>
    <t>EGWU</t>
  </si>
  <si>
    <t>23/10/1994</t>
  </si>
  <si>
    <t>08138381191</t>
  </si>
  <si>
    <t>09081850019</t>
  </si>
  <si>
    <t>14/02/2000</t>
  </si>
  <si>
    <t>PAID UP REFERER</t>
  </si>
  <si>
    <t xml:space="preserve">IBIRONKE </t>
  </si>
  <si>
    <t>OLUWATOMIWA ELIZABETH</t>
  </si>
  <si>
    <t>OLOKODE</t>
  </si>
  <si>
    <t>DANJUMA</t>
  </si>
  <si>
    <t>HANNATU</t>
  </si>
  <si>
    <t>SOMOYE</t>
  </si>
  <si>
    <t>SODIPE</t>
  </si>
  <si>
    <t>ODILI</t>
  </si>
  <si>
    <t>EZEONWUKA</t>
  </si>
  <si>
    <t>AKINDOLANI</t>
  </si>
  <si>
    <t>CHUKWULOBE</t>
  </si>
  <si>
    <t>EDOSOMWAN</t>
  </si>
  <si>
    <t>MONAGO</t>
  </si>
  <si>
    <t>OLOJEDE</t>
  </si>
  <si>
    <t>TITILOPE</t>
  </si>
  <si>
    <t>OLORUNFEMI</t>
  </si>
  <si>
    <t>09072729280</t>
  </si>
  <si>
    <t>mayor.loks@gmail.com</t>
  </si>
  <si>
    <t>3924476</t>
  </si>
  <si>
    <t>08144134994</t>
  </si>
  <si>
    <t>ibironkeoluwatomiwa@yahoo.com</t>
  </si>
  <si>
    <t>25/1/1997</t>
  </si>
  <si>
    <t>OSARUMINENSE STEPHEN</t>
  </si>
  <si>
    <t>07031867547</t>
  </si>
  <si>
    <t>stevose410@gmail.com</t>
  </si>
  <si>
    <t>23/5/1989</t>
  </si>
  <si>
    <t>07058003401</t>
  </si>
  <si>
    <t>OMYIOLA</t>
  </si>
  <si>
    <t>09039282195</t>
  </si>
  <si>
    <t>ayomideomotiola@gmail.com</t>
  </si>
  <si>
    <t>14/2/1997</t>
  </si>
  <si>
    <t>3978219</t>
  </si>
  <si>
    <t>OLUWAYEMISI JANET</t>
  </si>
  <si>
    <t>08077864023</t>
  </si>
  <si>
    <t>yemit.baby@yahoo.com</t>
  </si>
  <si>
    <t>PST GBENGA</t>
  </si>
  <si>
    <t>07030876411</t>
  </si>
  <si>
    <t>OKEY</t>
  </si>
  <si>
    <t>UDODIRM</t>
  </si>
  <si>
    <t xml:space="preserve">OLUWOLE </t>
  </si>
  <si>
    <t>08086314986</t>
  </si>
  <si>
    <t>udyanthony@gmail.com</t>
  </si>
  <si>
    <t>4361464</t>
  </si>
  <si>
    <t>08133379811</t>
  </si>
  <si>
    <t>fukky066@yahoo.com</t>
  </si>
  <si>
    <t>2577446</t>
  </si>
  <si>
    <t>080130499708</t>
  </si>
  <si>
    <t>08060109252</t>
  </si>
  <si>
    <t>on2eva@yahoo.com</t>
  </si>
  <si>
    <t>4299190</t>
  </si>
  <si>
    <t>TINU</t>
  </si>
  <si>
    <t>07059293732</t>
  </si>
  <si>
    <t>07065948263</t>
  </si>
  <si>
    <t>olorunfemioluwafemij@gmail.com</t>
  </si>
  <si>
    <t>22/6/1993</t>
  </si>
  <si>
    <t>3673212</t>
  </si>
  <si>
    <t>08033337020</t>
  </si>
  <si>
    <t>danjumahannatu2@gmail.com</t>
  </si>
  <si>
    <t>26/5/1999</t>
  </si>
  <si>
    <t>OLAYINKA AYODEJI</t>
  </si>
  <si>
    <t>08099014623</t>
  </si>
  <si>
    <t>olayinka.sodipe@yahoo.com</t>
  </si>
  <si>
    <t>08133231239</t>
  </si>
  <si>
    <t>08111355506</t>
  </si>
  <si>
    <t>b.bodunrinwa@gmail.com</t>
  </si>
  <si>
    <t>30/12/1986</t>
  </si>
  <si>
    <t>4377560</t>
  </si>
  <si>
    <t>OYINKANSOLA</t>
  </si>
  <si>
    <t>SIMILOLA</t>
  </si>
  <si>
    <t>07064064996</t>
  </si>
  <si>
    <t>lofad@yahoo.com</t>
  </si>
  <si>
    <t>1417759</t>
  </si>
  <si>
    <t>TITILOPE DEBORAH</t>
  </si>
  <si>
    <t>08162395414</t>
  </si>
  <si>
    <t>oshodebby@gmail.com</t>
  </si>
  <si>
    <t>29/09/1995</t>
  </si>
  <si>
    <t>4264165</t>
  </si>
  <si>
    <t>ACHOLONU</t>
  </si>
  <si>
    <t>07035445476</t>
  </si>
  <si>
    <t>acholonueu@gmail.com</t>
  </si>
  <si>
    <t>FADARE</t>
  </si>
  <si>
    <t>PHILLIP EBUNOLUWA</t>
  </si>
  <si>
    <t>08137159120</t>
  </si>
  <si>
    <t>fadarephillip@gmail.com</t>
  </si>
  <si>
    <t>20/08/1996</t>
  </si>
  <si>
    <t>4285754</t>
  </si>
  <si>
    <t>08185779069</t>
  </si>
  <si>
    <t>fasuyi_abisola@yahoo.com</t>
  </si>
  <si>
    <t>3997039</t>
  </si>
  <si>
    <t>09057451823</t>
  </si>
  <si>
    <t>07085189071</t>
  </si>
  <si>
    <t>olojedehanna@yahoo.com</t>
  </si>
  <si>
    <t>20/10/1993</t>
  </si>
  <si>
    <t>3572872</t>
  </si>
  <si>
    <t>08035910367</t>
  </si>
  <si>
    <t>victorakinlolu@yahoo.com</t>
  </si>
  <si>
    <t>1793880</t>
  </si>
  <si>
    <t>ASHO BIODUN</t>
  </si>
  <si>
    <t>07058474787</t>
  </si>
  <si>
    <t>adekunle.adeboye@gmail.com</t>
  </si>
  <si>
    <t>13/5/1989</t>
  </si>
  <si>
    <t>3478741</t>
  </si>
  <si>
    <t xml:space="preserve">UCHECHUKWU  </t>
  </si>
  <si>
    <t>08165273687</t>
  </si>
  <si>
    <t>anitamonago@yahoo.com</t>
  </si>
  <si>
    <t>31/07/1994</t>
  </si>
  <si>
    <t>4053684</t>
  </si>
  <si>
    <t>08167911632</t>
  </si>
  <si>
    <t>08094851618</t>
  </si>
  <si>
    <t>hiiree96@gmail.com</t>
  </si>
  <si>
    <t>3290958</t>
  </si>
  <si>
    <t>NWANNEKA</t>
  </si>
  <si>
    <t>08068232152</t>
  </si>
  <si>
    <t>uchenwanneka@gmail.com</t>
  </si>
  <si>
    <t>4519449</t>
  </si>
  <si>
    <t>RAHMAN</t>
  </si>
  <si>
    <t>OYEKEMI FATIMAT</t>
  </si>
  <si>
    <t>08165597080</t>
  </si>
  <si>
    <t>kemifatima@ymail.com</t>
  </si>
  <si>
    <t>26/04/1988</t>
  </si>
  <si>
    <t>3223338</t>
  </si>
  <si>
    <t>AGANRAN</t>
  </si>
  <si>
    <t xml:space="preserve">ZAINAB  </t>
  </si>
  <si>
    <t>08133067558</t>
  </si>
  <si>
    <t>zainabomotayo118@gmail.com</t>
  </si>
  <si>
    <t>26/9/1994</t>
  </si>
  <si>
    <t>OMOYIOLA</t>
  </si>
  <si>
    <t>DEFERAL FROM LAST DIET</t>
  </si>
  <si>
    <t>24/2/2019</t>
  </si>
  <si>
    <t>08068837490</t>
  </si>
  <si>
    <t>OLOYEDE</t>
  </si>
  <si>
    <t>EFUWAPE</t>
  </si>
  <si>
    <t> 3747640</t>
  </si>
  <si>
    <t>KASIM</t>
  </si>
  <si>
    <t>AJISAFE</t>
  </si>
  <si>
    <t>ANYANSO</t>
  </si>
  <si>
    <t>CHINOMSO</t>
  </si>
  <si>
    <t>OLUWAMAYOWA</t>
  </si>
  <si>
    <t>08162421217</t>
  </si>
  <si>
    <t>07036429108</t>
  </si>
  <si>
    <t>16/2/2019</t>
  </si>
  <si>
    <t>07032304360</t>
  </si>
  <si>
    <t>eyinadewasiu@yahoo.co.uk</t>
  </si>
  <si>
    <t>21/03</t>
  </si>
  <si>
    <t>3995458</t>
  </si>
  <si>
    <t>IDOWU  OLORUNMOTEMI</t>
  </si>
  <si>
    <t>08039509753</t>
  </si>
  <si>
    <t>4319584</t>
  </si>
  <si>
    <t>SEYI JOSEPH</t>
  </si>
  <si>
    <t>08035142565</t>
  </si>
  <si>
    <t>ollexxie@gmail.com</t>
  </si>
  <si>
    <t>1820369</t>
  </si>
  <si>
    <t>IKMAT  MOPELOLA</t>
  </si>
  <si>
    <t>MOPELOLA.KASIM@GMAIL.COM</t>
  </si>
  <si>
    <t>3412425</t>
  </si>
  <si>
    <t>08102977012</t>
  </si>
  <si>
    <t>17/2/2019</t>
  </si>
  <si>
    <t>08078555501</t>
  </si>
  <si>
    <t>CHICKENSICARIO@GMAIL.COM</t>
  </si>
  <si>
    <t>NOMSOSTAR@YAHOO.COM</t>
  </si>
  <si>
    <t>EDOSOMWAN STEPHEN</t>
  </si>
  <si>
    <t>ADESOLA  ANIKE</t>
  </si>
  <si>
    <t>08033589107</t>
  </si>
  <si>
    <t>AJISAFEA1@GMAIL.COM</t>
  </si>
  <si>
    <t>OLUWASEUN LAWAL</t>
  </si>
  <si>
    <t>ABIYE ORUITEMEKA</t>
  </si>
  <si>
    <t>ONYEMA</t>
  </si>
  <si>
    <t>MORUF</t>
  </si>
  <si>
    <t>UDENKWOR</t>
  </si>
  <si>
    <t>UZOMA VERA</t>
  </si>
  <si>
    <t>SHERIFF</t>
  </si>
  <si>
    <t>AGUODE</t>
  </si>
  <si>
    <t>NWEKE</t>
  </si>
  <si>
    <t>VIVIAN IFEANYI</t>
  </si>
  <si>
    <t>08132223376</t>
  </si>
  <si>
    <t>20/2/2019</t>
  </si>
  <si>
    <t>08062269453</t>
  </si>
  <si>
    <t>vera.uzuma@yahoo.com</t>
  </si>
  <si>
    <t>OKECHUKWU</t>
  </si>
  <si>
    <t>ANACHEBE</t>
  </si>
  <si>
    <t>08108874220</t>
  </si>
  <si>
    <t>anachebemartins@gmail.com</t>
  </si>
  <si>
    <t>3505615</t>
  </si>
  <si>
    <t>ADENIKE AGBAKOSI</t>
  </si>
  <si>
    <t>MCDONALD</t>
  </si>
  <si>
    <t>08142751461</t>
  </si>
  <si>
    <t>i.onyema@yahoo.com</t>
  </si>
  <si>
    <t>3618901</t>
  </si>
  <si>
    <t>MAYOWA ADELOYE</t>
  </si>
  <si>
    <t>bakaresheriff2002@gmail.com</t>
  </si>
  <si>
    <t>OYENIYI ABIDEEN</t>
  </si>
  <si>
    <t>08039771787</t>
  </si>
  <si>
    <t>07088805363</t>
  </si>
  <si>
    <t>AGUODEVINCENT@GMAIL.COM</t>
  </si>
  <si>
    <t>OBADA PAULETTE</t>
  </si>
  <si>
    <t>08035373829</t>
  </si>
  <si>
    <t>BLOSSOMVNI.NWEKE@GMAIL.COM</t>
  </si>
  <si>
    <t>2822557</t>
  </si>
  <si>
    <t>ONONUJU LOFANNA</t>
  </si>
  <si>
    <t>08179009843</t>
  </si>
  <si>
    <t>BISOLA FAITH</t>
  </si>
  <si>
    <t>KAYODEBISOLA22@GMAIL.COM</t>
  </si>
  <si>
    <t>4517500</t>
  </si>
  <si>
    <t>EMMANUELOBI UCHE</t>
  </si>
  <si>
    <t>ayomideomoyiola@gmail.com</t>
  </si>
  <si>
    <t>14/02/1997</t>
  </si>
  <si>
    <t>070311778468</t>
  </si>
  <si>
    <t>UDOM</t>
  </si>
  <si>
    <t>COLE</t>
  </si>
  <si>
    <t>GAFAAR</t>
  </si>
  <si>
    <t>OLUWASERANTIMI</t>
  </si>
  <si>
    <t>IBUKUNOLUWA . A</t>
  </si>
  <si>
    <t>UFUOMA EVELYN</t>
  </si>
  <si>
    <t>IBOK</t>
  </si>
  <si>
    <t>JOY ASUQUO</t>
  </si>
  <si>
    <t>AKINOSO</t>
  </si>
  <si>
    <t>JAJI</t>
  </si>
  <si>
    <t>WILSON</t>
  </si>
  <si>
    <t>TESLIMAT</t>
  </si>
  <si>
    <t>AYEMOH</t>
  </si>
  <si>
    <t>JENNIFER OGECHUKWU</t>
  </si>
  <si>
    <t>BEATRICE</t>
  </si>
  <si>
    <t>IDOKO</t>
  </si>
  <si>
    <t>OKON</t>
  </si>
  <si>
    <t>UBONG EDIDIONG</t>
  </si>
  <si>
    <t>EWILEM</t>
  </si>
  <si>
    <t>AUGUSTO</t>
  </si>
  <si>
    <t>ALANEME</t>
  </si>
  <si>
    <t>07036401482</t>
  </si>
  <si>
    <t>08062465172</t>
  </si>
  <si>
    <t>08084713464</t>
  </si>
  <si>
    <t>UALANEME@GMAIL.COM</t>
  </si>
  <si>
    <t>3930602</t>
  </si>
  <si>
    <t>MONYE VIVIAN</t>
  </si>
  <si>
    <t>0909286687</t>
  </si>
  <si>
    <t>07061518874</t>
  </si>
  <si>
    <t>AUGUSTOEWILEM@YAHOO.COM</t>
  </si>
  <si>
    <t>3341698</t>
  </si>
  <si>
    <t>ELIBE JOHN</t>
  </si>
  <si>
    <t>09054913960</t>
  </si>
  <si>
    <t>DEBORAH . O</t>
  </si>
  <si>
    <t>08162487920</t>
  </si>
  <si>
    <t>DEBORAH.ONAOLAPO@GMAIL.COM</t>
  </si>
  <si>
    <t>30/11/1993</t>
  </si>
  <si>
    <t>CHRISTIANAH ADEKEYE</t>
  </si>
  <si>
    <t>08087105832</t>
  </si>
  <si>
    <t>OKONUBBY@GMAIL.COM</t>
  </si>
  <si>
    <t>26/08/1993</t>
  </si>
  <si>
    <t>4531119</t>
  </si>
  <si>
    <t>08069213434</t>
  </si>
  <si>
    <t>13/01/1989</t>
  </si>
  <si>
    <t>3501324</t>
  </si>
  <si>
    <t>27/03/1998</t>
  </si>
  <si>
    <t>4299502</t>
  </si>
  <si>
    <t>EMMANUEL ADEJOLU</t>
  </si>
  <si>
    <t>JENNIFERGREENLIFE@GMAIL.COM</t>
  </si>
  <si>
    <t>SHOKUNBI FEMI</t>
  </si>
  <si>
    <t>08128380121</t>
  </si>
  <si>
    <t>JENNIFEREZIKE95@GMAIL.COM</t>
  </si>
  <si>
    <t>25/05/1995</t>
  </si>
  <si>
    <t>08143234703</t>
  </si>
  <si>
    <t>18/10/1997</t>
  </si>
  <si>
    <t>TONYAYEMOH@YAHOO.COM</t>
  </si>
  <si>
    <t>08149572954</t>
  </si>
  <si>
    <t>IBIKUNLETESLIMAT@GMAIL.COM</t>
  </si>
  <si>
    <t>18/07/1997</t>
  </si>
  <si>
    <t>DAUD NIDIAT</t>
  </si>
  <si>
    <t>07084012792</t>
  </si>
  <si>
    <t>08067117561</t>
  </si>
  <si>
    <t>UNAKPODIA@YAHOO.COM</t>
  </si>
  <si>
    <t>3127099</t>
  </si>
  <si>
    <t>MARY TOYE</t>
  </si>
  <si>
    <t>08023023902</t>
  </si>
  <si>
    <t>COLEADEDAYO@YAHOO.COM</t>
  </si>
  <si>
    <t>29/01/1972</t>
  </si>
  <si>
    <t>4518782</t>
  </si>
  <si>
    <t>NOT SPECIFIED</t>
  </si>
  <si>
    <t>08189116430</t>
  </si>
  <si>
    <t>UJAY.UJAY13@GMAIL.COM</t>
  </si>
  <si>
    <t>13/07/1987</t>
  </si>
  <si>
    <t>3493878</t>
  </si>
  <si>
    <t>NNENNA OZIOKO</t>
  </si>
  <si>
    <t>08160783586</t>
  </si>
  <si>
    <t>08109371462</t>
  </si>
  <si>
    <t>BANKOLE_KEMI@YAHOO.COM</t>
  </si>
  <si>
    <t>4519982</t>
  </si>
  <si>
    <t>ONMATA</t>
  </si>
  <si>
    <t>08185167524</t>
  </si>
  <si>
    <t>ONMATAGRACE@GMAIL.COM</t>
  </si>
  <si>
    <t>3670627</t>
  </si>
  <si>
    <t>ALAPAFUJA TAIWO</t>
  </si>
  <si>
    <t>08106397176</t>
  </si>
  <si>
    <t>COBHAM</t>
  </si>
  <si>
    <t>RUTH.E</t>
  </si>
  <si>
    <t>08149575331</t>
  </si>
  <si>
    <t>COBHAMRUTH@YAHOO.COM</t>
  </si>
  <si>
    <t>28/03/1995</t>
  </si>
  <si>
    <t>3749481</t>
  </si>
  <si>
    <t>09038496735</t>
  </si>
  <si>
    <t>MAHMUDJAJI@GMAIL.COM</t>
  </si>
  <si>
    <t>21/07/1997</t>
  </si>
  <si>
    <t>3398624</t>
  </si>
  <si>
    <t>07038966939</t>
  </si>
  <si>
    <t>DAMITOKS@GMAIL.COM</t>
  </si>
  <si>
    <t>22/12/1983</t>
  </si>
  <si>
    <t>DENIEL</t>
  </si>
  <si>
    <t>08074017183</t>
  </si>
  <si>
    <t>DANIWILSON2001@YAHOO.COM</t>
  </si>
  <si>
    <t>BLESSING JANET</t>
  </si>
  <si>
    <t>08032188159</t>
  </si>
  <si>
    <t>BLESCN4ME@YAHOO.COM</t>
  </si>
  <si>
    <t>2011439</t>
  </si>
  <si>
    <t>LATEEF OYEFESO</t>
  </si>
  <si>
    <t>EBENEZER</t>
  </si>
  <si>
    <t>08096666303</t>
  </si>
  <si>
    <t>JOHNNYUDOM@YAHOO.COM</t>
  </si>
  <si>
    <t>20/04/1991</t>
  </si>
  <si>
    <t>ENOCH IJEOMA</t>
  </si>
  <si>
    <t>ADETOON</t>
  </si>
  <si>
    <t>+447908554032</t>
  </si>
  <si>
    <t>ADETOON.GAFAAR@YAHOO.COM</t>
  </si>
  <si>
    <t>20/11/1997</t>
  </si>
  <si>
    <t>LOLA FASASI</t>
  </si>
  <si>
    <t>ENIOLA.A</t>
  </si>
  <si>
    <t>07062269413</t>
  </si>
  <si>
    <t>ENIOLAAKINOSO@GMAIL.COM</t>
  </si>
  <si>
    <t>OYEOLUAW ONAFESO</t>
  </si>
  <si>
    <t>JOYIBOK@GMAIL.COM</t>
  </si>
  <si>
    <t>18/05/1994</t>
  </si>
  <si>
    <t>JIGAWA</t>
  </si>
  <si>
    <t>TIRNOM</t>
  </si>
  <si>
    <t>07063027339</t>
  </si>
  <si>
    <t>4531125</t>
  </si>
  <si>
    <t>4531703</t>
  </si>
  <si>
    <t>3713053</t>
  </si>
  <si>
    <t>4536179</t>
  </si>
  <si>
    <t>4537276</t>
  </si>
  <si>
    <t>4536682</t>
  </si>
  <si>
    <t>4537552</t>
  </si>
  <si>
    <t>4540023</t>
  </si>
  <si>
    <t>ADEBAWO</t>
  </si>
  <si>
    <t>OPEYEMI BABATUNDE</t>
  </si>
  <si>
    <t>DEBORAH IFEOLUWA</t>
  </si>
  <si>
    <t>08125554012</t>
  </si>
  <si>
    <t>ADEBAWO2003@YAHOO.COM</t>
  </si>
  <si>
    <t>3488012</t>
  </si>
  <si>
    <t>EMMANUEL UCHECHUKWU</t>
  </si>
  <si>
    <t>ACHOLONUEU@GMAIL.COM</t>
  </si>
  <si>
    <t>FOLASADE</t>
  </si>
  <si>
    <t>08187269600</t>
  </si>
  <si>
    <t>DEBORAH.GRACE.IG@GMAIL.COM</t>
  </si>
  <si>
    <t>25/10/1999</t>
  </si>
  <si>
    <t>4296115</t>
  </si>
  <si>
    <t>ODERINDE OPEOLUWA</t>
  </si>
  <si>
    <t>08174594884</t>
  </si>
  <si>
    <t>09076419343</t>
  </si>
  <si>
    <t>OLOYEDEOLADAPO@GMAIL.COM</t>
  </si>
  <si>
    <t>30/05/1997</t>
  </si>
  <si>
    <t>SALAU</t>
  </si>
  <si>
    <t>FATIMA</t>
  </si>
  <si>
    <t>4542836</t>
  </si>
  <si>
    <t>4542863</t>
  </si>
  <si>
    <t>08065702379</t>
  </si>
  <si>
    <t>07067653601</t>
  </si>
  <si>
    <t>ADIGUN</t>
  </si>
  <si>
    <t>AKINYELE</t>
  </si>
  <si>
    <t>09051135397</t>
  </si>
  <si>
    <t>V.ADIGUN@YAHOO.COM</t>
  </si>
  <si>
    <t>25/1/1994</t>
  </si>
  <si>
    <t>OLUWATOMISIN OMOSANYA</t>
  </si>
  <si>
    <t>08135183674</t>
  </si>
  <si>
    <t>14/3/2019</t>
  </si>
  <si>
    <t>IRABOR</t>
  </si>
  <si>
    <t xml:space="preserve">AMENZE ELIZABETH </t>
  </si>
  <si>
    <t>09099556151</t>
  </si>
  <si>
    <t>MAZER3000@GMAIL.COM</t>
  </si>
  <si>
    <t>KOLAWOLE BUNMI ESTHER</t>
  </si>
  <si>
    <t>08106473611</t>
  </si>
  <si>
    <t>15/3/2019</t>
  </si>
  <si>
    <t>AIYEGUSI</t>
  </si>
  <si>
    <t>ARAFAT OMOBOLAJI</t>
  </si>
  <si>
    <t>08022769559</t>
  </si>
  <si>
    <t>OMOBOLAJIARAFAT@GMAIL.COM</t>
  </si>
  <si>
    <t>MRS RASHIDAT ADEYEMI</t>
  </si>
  <si>
    <t>16/3/2019</t>
  </si>
  <si>
    <t xml:space="preserve">OGUNTOYE </t>
  </si>
  <si>
    <t>08060078564</t>
  </si>
  <si>
    <t>BUKKLIZZY@GMAIL.COM</t>
  </si>
  <si>
    <t>2552174</t>
  </si>
  <si>
    <t>IFEOMAGKOROKA@GMAIL.COM</t>
  </si>
  <si>
    <t>2965870</t>
  </si>
  <si>
    <t>CHIAMAKA NJEPU</t>
  </si>
  <si>
    <t>08029482348</t>
  </si>
  <si>
    <t>OLALEKAANOLAJIDE20@GMAIL.COM</t>
  </si>
  <si>
    <t>21/06/1993</t>
  </si>
  <si>
    <t>IBUKUN SANNI ADENIYI</t>
  </si>
  <si>
    <t>NWANDU</t>
  </si>
  <si>
    <t>08034532513</t>
  </si>
  <si>
    <t>BOBB4ALEX@GMAIL.COM</t>
  </si>
  <si>
    <t xml:space="preserve">OBAZELE </t>
  </si>
  <si>
    <t xml:space="preserve">PATRICIA EJEH </t>
  </si>
  <si>
    <t>09029702114</t>
  </si>
  <si>
    <t>TRISH-OBAZ@YAHOO.COM</t>
  </si>
  <si>
    <t>4486798</t>
  </si>
  <si>
    <t xml:space="preserve">TOSIN AINA </t>
  </si>
  <si>
    <t>07083064645</t>
  </si>
  <si>
    <t xml:space="preserve">EZEH </t>
  </si>
  <si>
    <t xml:space="preserve">NNEOMA VALENTINE </t>
  </si>
  <si>
    <t>08136544388</t>
  </si>
  <si>
    <t>EZEHNNEOMA57@GMAIL.COM</t>
  </si>
  <si>
    <t>14/02/1993</t>
  </si>
  <si>
    <t xml:space="preserve"> 4521598</t>
  </si>
  <si>
    <t>AGWU JOHN</t>
  </si>
  <si>
    <t>JADESOLA OLARONKE</t>
  </si>
  <si>
    <t>08153785216</t>
  </si>
  <si>
    <t>LAWALJADERONKE@GMAIL.COM</t>
  </si>
  <si>
    <t>3259087</t>
  </si>
  <si>
    <t>FATIMA GRACE</t>
  </si>
  <si>
    <t>FATIMASALAU67@GMAIL.COM</t>
  </si>
  <si>
    <t>4546705</t>
  </si>
  <si>
    <t>OGBEDOBOR</t>
  </si>
  <si>
    <t>NKENCHOR LILIAN</t>
  </si>
  <si>
    <t>08030730592</t>
  </si>
  <si>
    <t>LILIANNKENCHOR@YAHOO.COM</t>
  </si>
  <si>
    <t>BOWALE</t>
  </si>
  <si>
    <t>07035694543</t>
  </si>
  <si>
    <t>17/3/2019</t>
  </si>
  <si>
    <t>AYOOLA</t>
  </si>
  <si>
    <t>08084919043</t>
  </si>
  <si>
    <t>AYOOLA.SOLARIN@OUTLOOK.COM</t>
  </si>
  <si>
    <t xml:space="preserve">IGBENIGUN </t>
  </si>
  <si>
    <t>EWERE LUCKY</t>
  </si>
  <si>
    <t>08034301271</t>
  </si>
  <si>
    <t>EWEREIGBE@GMAIL.COM</t>
  </si>
  <si>
    <t>MARTINS</t>
  </si>
  <si>
    <t>JAMIU</t>
  </si>
  <si>
    <t>EDEH</t>
  </si>
  <si>
    <t>NKIRUKA. C.</t>
  </si>
  <si>
    <t>08038972411</t>
  </si>
  <si>
    <t>NKIRUKA.EDEH@GMAIL.COM</t>
  </si>
  <si>
    <t>19/04/1977</t>
  </si>
  <si>
    <t>SOKUNBI</t>
  </si>
  <si>
    <t>AZEEZ AYOTUNDE</t>
  </si>
  <si>
    <t>OLUWAFEYISHAYO</t>
  </si>
  <si>
    <t>08183768870</t>
  </si>
  <si>
    <t>SAYOIBIRONKE@GMAIL.COM</t>
  </si>
  <si>
    <t>4537393</t>
  </si>
  <si>
    <t>ATUREGBU</t>
  </si>
  <si>
    <t>LOVETH AKUPO</t>
  </si>
  <si>
    <t>07065253256</t>
  </si>
  <si>
    <t>LOVETH.EKWEGBARA@GMAIL.COM</t>
  </si>
  <si>
    <t>23/01/1993</t>
  </si>
  <si>
    <t>4512641</t>
  </si>
  <si>
    <t>JUBILEE JOSHUA</t>
  </si>
  <si>
    <t>0814265074</t>
  </si>
  <si>
    <t>AZEEZ</t>
  </si>
  <si>
    <t>AYODUMOLA</t>
  </si>
  <si>
    <t>07060532681</t>
  </si>
  <si>
    <t>AZEEZAYODAMOLA@GMAIL.COM</t>
  </si>
  <si>
    <t>15/09/1987</t>
  </si>
  <si>
    <t>4298037</t>
  </si>
  <si>
    <t>ABDUL-KAREEM JAIYEOLA</t>
  </si>
  <si>
    <t>ACCOUNT DETAILS OF REFEREE</t>
  </si>
  <si>
    <t>OBADA PAULETTE   UBA  2065107027</t>
  </si>
  <si>
    <t>ADEOSUN ABIOLA UBA 2113127403</t>
  </si>
  <si>
    <t>PENDING REFERAL FOR PAYMENT</t>
  </si>
  <si>
    <t>SCHOLARSHIP DISCOUNT TOTAL</t>
  </si>
  <si>
    <t xml:space="preserve">OTHER DISCOUNT </t>
  </si>
  <si>
    <t>ENEMMO</t>
  </si>
  <si>
    <t>OBOSA</t>
  </si>
  <si>
    <t>OLAYEMI MOJEED</t>
  </si>
  <si>
    <t>MOHAMMED</t>
  </si>
  <si>
    <t>ABDULQUADRI</t>
  </si>
  <si>
    <t>ISRAEL</t>
  </si>
  <si>
    <t>23/3/2019</t>
  </si>
  <si>
    <t>08082364125</t>
  </si>
  <si>
    <t>QTOSIN@YAHOO.COM</t>
  </si>
  <si>
    <t>20/07/1993</t>
  </si>
  <si>
    <t>3133326</t>
  </si>
  <si>
    <t>OLUWASEUN ADEOYE</t>
  </si>
  <si>
    <t>08062209574</t>
  </si>
  <si>
    <t>ISRAELOLUWASEUN21@GMAIL.COM</t>
  </si>
  <si>
    <t>21/01/1990</t>
  </si>
  <si>
    <t>3819282</t>
  </si>
  <si>
    <t>07031677910</t>
  </si>
  <si>
    <t>OBOSA872015@GMAIL.COM</t>
  </si>
  <si>
    <t>2060180</t>
  </si>
  <si>
    <t>OSARITIN EDEGBE</t>
  </si>
  <si>
    <t>OBELIKPEYAY</t>
  </si>
  <si>
    <t>07068782440</t>
  </si>
  <si>
    <t>ESEOBELS@GMAIL.COM</t>
  </si>
  <si>
    <t>ESEROGHENE BUNMI</t>
  </si>
  <si>
    <t>07057554511</t>
  </si>
  <si>
    <t>SHITTUOLAYEMI75@GMAIL.COM</t>
  </si>
  <si>
    <t>01/05/20109</t>
  </si>
  <si>
    <t>ALELE</t>
  </si>
  <si>
    <t>08168446362</t>
  </si>
  <si>
    <t>JOY.ALELE@YAHOO.COM</t>
  </si>
  <si>
    <t>13/08/2019</t>
  </si>
  <si>
    <t>4249013</t>
  </si>
  <si>
    <t>24/3/2019</t>
  </si>
  <si>
    <t xml:space="preserve">VIVIAN </t>
  </si>
  <si>
    <t>08145110340</t>
  </si>
  <si>
    <t>VIVIENEMMO@YAHOO.COM</t>
  </si>
  <si>
    <t>07/04/19XXX</t>
  </si>
  <si>
    <t>3188888</t>
  </si>
  <si>
    <t>0812896779</t>
  </si>
  <si>
    <t>YETUNDEOSHUNBOYE@GMAIL</t>
  </si>
  <si>
    <t>2324837</t>
  </si>
  <si>
    <t>EMUEBIE</t>
  </si>
  <si>
    <t>NNEKA ELIZABETH</t>
  </si>
  <si>
    <t>AJANAKU</t>
  </si>
  <si>
    <t>FOLAJIMI</t>
  </si>
  <si>
    <t>BERNARD</t>
  </si>
  <si>
    <t>HENRY</t>
  </si>
  <si>
    <t>AZEEZAT OKIKIOLA</t>
  </si>
  <si>
    <t>UCHEOMA</t>
  </si>
  <si>
    <t>CHIMDINMA</t>
  </si>
  <si>
    <t>ADESANJO</t>
  </si>
  <si>
    <t>SHERIFF . A</t>
  </si>
  <si>
    <t>08104370685</t>
  </si>
  <si>
    <t>ADESANJOS@GMAIL.COM</t>
  </si>
  <si>
    <t>4292265</t>
  </si>
  <si>
    <t>ADESANJO SHERIFF</t>
  </si>
  <si>
    <t>30/3/2019</t>
  </si>
  <si>
    <t>SOUZA</t>
  </si>
  <si>
    <t>08184809715</t>
  </si>
  <si>
    <t>BERNARDSOUZA@YAHOO.COM</t>
  </si>
  <si>
    <t>08168303192</t>
  </si>
  <si>
    <t>WILLIAMSH725@GMAIL.COM</t>
  </si>
  <si>
    <t>18/04/1994</t>
  </si>
  <si>
    <t>OGBE OSAGIE</t>
  </si>
  <si>
    <t>SHAMSIDEEN BABATAYO</t>
  </si>
  <si>
    <t>08022343381</t>
  </si>
  <si>
    <t>TEEWHYHASSAN@GMAIL.COM</t>
  </si>
  <si>
    <t>23/04/1992</t>
  </si>
  <si>
    <t>3478743</t>
  </si>
  <si>
    <t>OLUWASEYI OGUNMILOPO</t>
  </si>
  <si>
    <t>08060635475</t>
  </si>
  <si>
    <t>CHIMDINMAUCHEOMA@GMAIL.COM</t>
  </si>
  <si>
    <t>29/09/1994</t>
  </si>
  <si>
    <t>4064475</t>
  </si>
  <si>
    <t>ANUOLUWAPO AJAYI</t>
  </si>
  <si>
    <t>08104798190</t>
  </si>
  <si>
    <t>08131502474</t>
  </si>
  <si>
    <t>JAMZATOKIKIOLA@GMAIL.COM</t>
  </si>
  <si>
    <t>16/06/1995</t>
  </si>
  <si>
    <t>4502071</t>
  </si>
  <si>
    <t>09086084796</t>
  </si>
  <si>
    <t>FOLAJIMIRICHMOND@GMAIL.COM</t>
  </si>
  <si>
    <t>23/10/1991</t>
  </si>
  <si>
    <t>3584261</t>
  </si>
  <si>
    <t>IDANESI IGBUNOBE</t>
  </si>
  <si>
    <t>08169232959</t>
  </si>
  <si>
    <t>07036850215</t>
  </si>
  <si>
    <t>07069788601</t>
  </si>
  <si>
    <t>18/09/1994</t>
  </si>
  <si>
    <t>08167122347</t>
  </si>
  <si>
    <t>08039220505</t>
  </si>
  <si>
    <t>OLADOSU</t>
  </si>
  <si>
    <t>08099788714</t>
  </si>
  <si>
    <t>JOHN KEHINDE</t>
  </si>
  <si>
    <t>ONYEIKEDI</t>
  </si>
  <si>
    <t>MAURICE</t>
  </si>
  <si>
    <t>ADUNOLA OLUWATOFUNMI</t>
  </si>
  <si>
    <t>08131288753</t>
  </si>
  <si>
    <t>ADUNOLABELLO@GMAIL.COM</t>
  </si>
  <si>
    <t>14/01/1996</t>
  </si>
  <si>
    <t>4394310</t>
  </si>
  <si>
    <t>UWE</t>
  </si>
  <si>
    <t>ARIT</t>
  </si>
  <si>
    <t>08029696650</t>
  </si>
  <si>
    <t>ARITUWE6@GMAIL.COM</t>
  </si>
  <si>
    <t>30/09/1999</t>
  </si>
  <si>
    <t>4233448</t>
  </si>
  <si>
    <t>07037517471</t>
  </si>
  <si>
    <t>MAURICE.ONYEIKEDI@GMAIL.COM</t>
  </si>
  <si>
    <t>16/05/1994</t>
  </si>
  <si>
    <t>4561838</t>
  </si>
  <si>
    <t>APAMPA</t>
  </si>
  <si>
    <t>08132422839</t>
  </si>
  <si>
    <t>TITIPAM94@GMAIL.COM</t>
  </si>
  <si>
    <t>24/021994</t>
  </si>
  <si>
    <t>4530033</t>
  </si>
  <si>
    <t>MARTINS IRABOR</t>
  </si>
  <si>
    <t>07086446608</t>
  </si>
  <si>
    <t>OSKELE</t>
  </si>
  <si>
    <t>AIGBOGUN</t>
  </si>
  <si>
    <t>08090945279</t>
  </si>
  <si>
    <t>ESEESEZOBOR22@GMAIL.COM</t>
  </si>
  <si>
    <t>15/6/1991</t>
  </si>
  <si>
    <t>DJNIG3000@GMAIL.COM</t>
  </si>
  <si>
    <t>SANGODELE</t>
  </si>
  <si>
    <t>JOHN Q</t>
  </si>
  <si>
    <t>08034447571</t>
  </si>
  <si>
    <t>WALESANGODELE@GMAIL.COM</t>
  </si>
  <si>
    <t>29/05/1985</t>
  </si>
  <si>
    <t>EZEOMU UJUNWA</t>
  </si>
  <si>
    <t>08084865138</t>
  </si>
  <si>
    <t>BATCH B</t>
  </si>
  <si>
    <t>OLAWUNMI</t>
  </si>
  <si>
    <t>HARRISON</t>
  </si>
  <si>
    <t>KUNBI</t>
  </si>
  <si>
    <t>08133497766</t>
  </si>
  <si>
    <t>SHITTUADEOLAT@GMAIL.COM</t>
  </si>
  <si>
    <t>13/4/2019</t>
  </si>
  <si>
    <t>08098664999</t>
  </si>
  <si>
    <t>PRITTYKAY@YAHOO.COM</t>
  </si>
  <si>
    <t>29/04/1984</t>
  </si>
  <si>
    <t>2321687</t>
  </si>
  <si>
    <t>TIWA OLOWU</t>
  </si>
  <si>
    <t>TAIWO KAMILUDEEN</t>
  </si>
  <si>
    <t>08138416305</t>
  </si>
  <si>
    <t>TAIWOAZEEZ2015@GMAIL.COM</t>
  </si>
  <si>
    <t>4397986</t>
  </si>
  <si>
    <t>BOYE</t>
  </si>
  <si>
    <t>09082697591</t>
  </si>
  <si>
    <t>REVISION COURSE (WEEKDAY SESSION)</t>
  </si>
  <si>
    <t>MOJIRADE TOLULOPE</t>
  </si>
  <si>
    <t>ODEKUNLE</t>
  </si>
  <si>
    <t>14/4/2019</t>
  </si>
  <si>
    <t>23/4/2019</t>
  </si>
  <si>
    <t>08055740206</t>
  </si>
  <si>
    <t>IBRAHIMAJIBADE@GMAIL.COM</t>
  </si>
  <si>
    <t>08022750198</t>
  </si>
  <si>
    <t>27/07/1989</t>
  </si>
  <si>
    <t>3397570</t>
  </si>
  <si>
    <t>JEGO JONATHAN</t>
  </si>
  <si>
    <t>08030808090</t>
  </si>
  <si>
    <t>MOJIADEBOLA@GMAIL.COM</t>
  </si>
  <si>
    <t>OJOH</t>
  </si>
  <si>
    <t>27/4/2019</t>
  </si>
  <si>
    <t>OBAFEMI</t>
  </si>
  <si>
    <t>08149571876</t>
  </si>
  <si>
    <t>TOBIASBBO3@YAHOO.COM</t>
  </si>
  <si>
    <t>15/11/1996</t>
  </si>
  <si>
    <t>3335534</t>
  </si>
  <si>
    <t>EZEUKWU</t>
  </si>
  <si>
    <t>08134780217</t>
  </si>
  <si>
    <t>SILVER-ANNE2003@YAHOO.COM</t>
  </si>
  <si>
    <t>28/08/1987</t>
  </si>
  <si>
    <t>2682745</t>
  </si>
  <si>
    <t>FASESAN</t>
  </si>
  <si>
    <t>08038571121</t>
  </si>
  <si>
    <t>KENAPRIS@YAHOO..COM</t>
  </si>
  <si>
    <t>4368157</t>
  </si>
  <si>
    <t>08088672706</t>
  </si>
  <si>
    <t>OGBEOJOH@YAHOO.COM</t>
  </si>
  <si>
    <t>14/04/1986</t>
  </si>
  <si>
    <t>2739338</t>
  </si>
  <si>
    <t>EKEAGUN</t>
  </si>
  <si>
    <t>MONALISA</t>
  </si>
  <si>
    <t>07069223539</t>
  </si>
  <si>
    <t>MONALISANK@YAHOO.COM</t>
  </si>
  <si>
    <t>23/07/1992</t>
  </si>
  <si>
    <t>4100476</t>
  </si>
  <si>
    <t>ODUYEBOOMOTOLA@GMAIL.COM</t>
  </si>
  <si>
    <t>24/04/1986</t>
  </si>
  <si>
    <t>2523203</t>
  </si>
  <si>
    <t>OGUNLANA</t>
  </si>
  <si>
    <t>08094665782</t>
  </si>
  <si>
    <t>AJIBOLA.OGUNLANA@PWC.COM</t>
  </si>
  <si>
    <t>2697880</t>
  </si>
  <si>
    <t>STANLEY DIKE</t>
  </si>
  <si>
    <t>OJUBA</t>
  </si>
  <si>
    <t>NOFDU</t>
  </si>
  <si>
    <t>08137585989</t>
  </si>
  <si>
    <t>20/07/1995</t>
  </si>
  <si>
    <t>4032222</t>
  </si>
  <si>
    <t>LOIS, OLUWAFISAYO</t>
  </si>
  <si>
    <t>07036538915</t>
  </si>
  <si>
    <t>O OLUWAFAYOSOLA@GMAIL.COM</t>
  </si>
  <si>
    <t>18/12/1997</t>
  </si>
  <si>
    <t>4381869</t>
  </si>
  <si>
    <t>EMELDA.</t>
  </si>
  <si>
    <t>C.TAGBO</t>
  </si>
  <si>
    <t>08189578229</t>
  </si>
  <si>
    <t>MIMEEOSCAR@GMAIL.COM</t>
  </si>
  <si>
    <t>27/09/1993</t>
  </si>
  <si>
    <t>4378134</t>
  </si>
  <si>
    <t>KASSEM</t>
  </si>
  <si>
    <t>07083362664</t>
  </si>
  <si>
    <t>K.ASAOLU@YAHOO.COM</t>
  </si>
  <si>
    <t>30/06/1985</t>
  </si>
  <si>
    <t>2372606</t>
  </si>
  <si>
    <t>OWOKONIRAN KAFILAT</t>
  </si>
  <si>
    <t>28/4/2019</t>
  </si>
  <si>
    <t>07034884705</t>
  </si>
  <si>
    <t>TAIWOOLUMADE@GMAIL.COM</t>
  </si>
  <si>
    <t>3750997</t>
  </si>
  <si>
    <t>DAMILOLA SALU</t>
  </si>
  <si>
    <t>09093528312</t>
  </si>
  <si>
    <t>TOTIMI4@GMAIL.COM</t>
  </si>
  <si>
    <t>19/08/1992</t>
  </si>
  <si>
    <t>3312565</t>
  </si>
  <si>
    <t>FEYIKEMI</t>
  </si>
  <si>
    <t>08081659142</t>
  </si>
  <si>
    <t>FEYIKEMIBAMIDELE@GMAIL.COM</t>
  </si>
  <si>
    <t>4494531</t>
  </si>
  <si>
    <t>ANDY</t>
  </si>
  <si>
    <t>NWOKOLO</t>
  </si>
  <si>
    <t>0803856212</t>
  </si>
  <si>
    <t>C.ONYENOBI@GMAIL.COM</t>
  </si>
  <si>
    <t>2153913</t>
  </si>
  <si>
    <t>ALFRED</t>
  </si>
  <si>
    <t>MARY SEWEDO</t>
  </si>
  <si>
    <t>ALFREDMARY8@GMAIL.COM</t>
  </si>
  <si>
    <t>4562116</t>
  </si>
  <si>
    <t>ALFRED AYODEJI</t>
  </si>
  <si>
    <t>08022229378</t>
  </si>
  <si>
    <t>ASIKHIA</t>
  </si>
  <si>
    <t>IMOUKHUEDE,CASMIR</t>
  </si>
  <si>
    <t>08133754357</t>
  </si>
  <si>
    <t>ASIKHIACASMIR@GMAIL.COM</t>
  </si>
  <si>
    <t>18/07/1990</t>
  </si>
  <si>
    <t>4352987</t>
  </si>
  <si>
    <t>ODEGOR.DESMOND</t>
  </si>
  <si>
    <t>07051016016</t>
  </si>
  <si>
    <t>OIKEFREE@GMAIL.COM</t>
  </si>
  <si>
    <t>25/05/2003</t>
  </si>
  <si>
    <t>AWOYOKUN</t>
  </si>
  <si>
    <t>AWOYEMI</t>
  </si>
  <si>
    <t>08035353085</t>
  </si>
  <si>
    <t>YEMIAWOYOKUN@GMAIL.COM</t>
  </si>
  <si>
    <t>ABDULKAREEM</t>
  </si>
  <si>
    <t>IYAL HARUNA</t>
  </si>
  <si>
    <t>OLAMILEKAN</t>
  </si>
  <si>
    <t>OLUDIPE</t>
  </si>
  <si>
    <t>ISADIPE</t>
  </si>
  <si>
    <t>RIDWAN OPEYEMI</t>
  </si>
  <si>
    <t>OLOCHE</t>
  </si>
  <si>
    <t>ABRAHAM SAMUEL</t>
  </si>
  <si>
    <t>08039429847</t>
  </si>
  <si>
    <t>ADEGBITE</t>
  </si>
  <si>
    <t>MARYAM</t>
  </si>
  <si>
    <t>08170324455</t>
  </si>
  <si>
    <t>CHUAPPOLOS</t>
  </si>
  <si>
    <t>ANASEMI MUSA</t>
  </si>
  <si>
    <t>0812330116</t>
  </si>
  <si>
    <t>BENCHU674@GMAIL.COM</t>
  </si>
  <si>
    <t>14/07/1998</t>
  </si>
  <si>
    <t>4585032</t>
  </si>
  <si>
    <t>PROSPER OVAPORIE</t>
  </si>
  <si>
    <t>MARYAM IFEOLUWA</t>
  </si>
  <si>
    <t>MARYYAM.IFEOLU@GMAIL.COM</t>
  </si>
  <si>
    <t>4580691</t>
  </si>
  <si>
    <t>COKER</t>
  </si>
  <si>
    <t>OLABISI ABOSEDE</t>
  </si>
  <si>
    <t>08083134848</t>
  </si>
  <si>
    <t>BECEEDU@YAHOO.COM</t>
  </si>
  <si>
    <t>25/04/1982</t>
  </si>
  <si>
    <t>25041982</t>
  </si>
  <si>
    <t>08130197678</t>
  </si>
  <si>
    <t>RIDWANOPEYEMI54@YAHOO.COM</t>
  </si>
  <si>
    <t>20/09/1992</t>
  </si>
  <si>
    <t>4532722</t>
  </si>
  <si>
    <t>08112093240</t>
  </si>
  <si>
    <t>22/12/1985</t>
  </si>
  <si>
    <t>4415470</t>
  </si>
  <si>
    <t>ABOTUN ASHO</t>
  </si>
  <si>
    <t>ADEOLA ELISZABETH</t>
  </si>
  <si>
    <t>08134434073</t>
  </si>
  <si>
    <t>08022625606</t>
  </si>
  <si>
    <t>LEKANTUNDE@OUTLOOK.COM</t>
  </si>
  <si>
    <t>30/05/1978</t>
  </si>
  <si>
    <t>0869370</t>
  </si>
  <si>
    <t>08035813465</t>
  </si>
  <si>
    <t>IYALHARUNA@GMAIL.COM</t>
  </si>
  <si>
    <t>23/06/1981</t>
  </si>
  <si>
    <t>2929786</t>
  </si>
  <si>
    <t>ABDULLAHI MOHAMMED</t>
  </si>
  <si>
    <t>08063300328</t>
  </si>
  <si>
    <t xml:space="preserve">AKINGBETUN </t>
  </si>
  <si>
    <t xml:space="preserve">  OTU</t>
  </si>
  <si>
    <t xml:space="preserve"> GBADEGESIN</t>
  </si>
  <si>
    <t>IGBINABA</t>
  </si>
  <si>
    <t>EMDIN</t>
  </si>
  <si>
    <t>ONYEMAECHI</t>
  </si>
  <si>
    <t>08027210155</t>
  </si>
  <si>
    <t>ONYE.EMDIN@GMAIL.COM</t>
  </si>
  <si>
    <t>22/09/1981</t>
  </si>
  <si>
    <t>1351821</t>
  </si>
  <si>
    <t>FREEBORN</t>
  </si>
  <si>
    <t>22/5/2019</t>
  </si>
  <si>
    <t>FAVOUR MUNACHISO</t>
  </si>
  <si>
    <t>08079442025</t>
  </si>
  <si>
    <t>OKECHUKWUMUNA@GMAIL.COM</t>
  </si>
  <si>
    <t>OKOLI CHUKWUEBUKA</t>
  </si>
  <si>
    <t>EKOH</t>
  </si>
  <si>
    <t>08068213820</t>
  </si>
  <si>
    <t>08094054255</t>
  </si>
  <si>
    <t>AKINLAGUN</t>
  </si>
  <si>
    <t>OLOLADE JOY</t>
  </si>
  <si>
    <t>SHOLARIN</t>
  </si>
  <si>
    <t>08149572761</t>
  </si>
  <si>
    <t>ABIOYE</t>
  </si>
  <si>
    <t>07069444827</t>
  </si>
  <si>
    <t>AKINJIYAN</t>
  </si>
  <si>
    <t>IDIKA</t>
  </si>
  <si>
    <t>IWU-EGWUONWU</t>
  </si>
  <si>
    <t>IHEOMA TRACY</t>
  </si>
  <si>
    <t>YEWANDE RISIKAT</t>
  </si>
  <si>
    <t>CHIOMA JOY</t>
  </si>
  <si>
    <t>BODEDE</t>
  </si>
  <si>
    <t>EDITH INEZI</t>
  </si>
  <si>
    <t>ADAMS</t>
  </si>
  <si>
    <t>RENI</t>
  </si>
  <si>
    <t>OLUWAFAYOSOLA</t>
  </si>
  <si>
    <t>IBRAHIM KAYODE</t>
  </si>
  <si>
    <t>OLAYIWOLA</t>
  </si>
  <si>
    <t>UKPABIO</t>
  </si>
  <si>
    <t>UBANZEMEKA</t>
  </si>
  <si>
    <t>JUDITH</t>
  </si>
  <si>
    <t>OBA</t>
  </si>
  <si>
    <t>ITUNU</t>
  </si>
  <si>
    <t>RASHEED ADEWALE</t>
  </si>
  <si>
    <t>OSISAMI</t>
  </si>
  <si>
    <t>OLOKO</t>
  </si>
  <si>
    <t>ODEYALE</t>
  </si>
  <si>
    <t>OLUWALAANU UGOCHUKWU</t>
  </si>
  <si>
    <t>EKINE</t>
  </si>
  <si>
    <t>TEMITOPE JOHN</t>
  </si>
  <si>
    <t>GIDEON</t>
  </si>
  <si>
    <t>EDUN</t>
  </si>
  <si>
    <t>SORETIRE</t>
  </si>
  <si>
    <t>OLUDOTUN</t>
  </si>
  <si>
    <t>NWUGO</t>
  </si>
  <si>
    <t>NYR</t>
  </si>
  <si>
    <t>INTEREST IN OBU</t>
  </si>
  <si>
    <t>SEPTEMBER/DECEMBER 2019</t>
  </si>
  <si>
    <t>UZEZI THERESA</t>
  </si>
  <si>
    <t>OGWO</t>
  </si>
  <si>
    <t>EZINNE NORAH</t>
  </si>
  <si>
    <t>ADEDOLAPO</t>
  </si>
  <si>
    <t>FAGBOLA</t>
  </si>
  <si>
    <t>FALEYE</t>
  </si>
  <si>
    <t>TEMITOPE RUTH</t>
  </si>
  <si>
    <t>ORUGBOH</t>
  </si>
  <si>
    <t>MEYIWA</t>
  </si>
  <si>
    <t>AKINFALA</t>
  </si>
  <si>
    <t>OLIWAYA</t>
  </si>
  <si>
    <t>OLADEJI</t>
  </si>
  <si>
    <t>FESTUS-IHEDIOHA</t>
  </si>
  <si>
    <t>OLUCHI</t>
  </si>
  <si>
    <t>BUSOLA MERCY</t>
  </si>
  <si>
    <t>OLUMIDE SAMUEL</t>
  </si>
  <si>
    <t>AMADI</t>
  </si>
  <si>
    <t>CHIDIEBERE THEOPHILUS</t>
  </si>
  <si>
    <t>OLUFUNKE OMOBOSOLA</t>
  </si>
  <si>
    <t>SALAUDEEN</t>
  </si>
  <si>
    <t>ABIONA</t>
  </si>
  <si>
    <t>ELUWOLE</t>
  </si>
  <si>
    <t>ADEWONBI</t>
  </si>
  <si>
    <t>ADEGOKE JOHN</t>
  </si>
  <si>
    <t>MADUKA</t>
  </si>
  <si>
    <t>OGUNSAKIN</t>
  </si>
  <si>
    <t>21/07/2019</t>
  </si>
  <si>
    <t>09074525033</t>
  </si>
  <si>
    <t>AZEEZSOKUNBI11@GMAIL.COM</t>
  </si>
  <si>
    <t>4550677</t>
  </si>
  <si>
    <t>NO</t>
  </si>
  <si>
    <t>UNCLE</t>
  </si>
  <si>
    <t>GBOLAHUN</t>
  </si>
  <si>
    <t>OLOGUNRO</t>
  </si>
  <si>
    <t>08069727936</t>
  </si>
  <si>
    <t>KAYODEGBOLAHAN94@GMAIL.COM</t>
  </si>
  <si>
    <t>4138978</t>
  </si>
  <si>
    <t>20/07/2019</t>
  </si>
  <si>
    <t>ODELEKE</t>
  </si>
  <si>
    <t>07064298148</t>
  </si>
  <si>
    <t>OLUWATOSINODELEKE@GMAIL.COM</t>
  </si>
  <si>
    <t>TAIWO AZEEZ</t>
  </si>
  <si>
    <t>SAMUEL DAMILOLA</t>
  </si>
  <si>
    <t>09071533455</t>
  </si>
  <si>
    <t>DARAMOLA3DAMILOLA@GMAIL.COM</t>
  </si>
  <si>
    <t>4617869</t>
  </si>
  <si>
    <t>DAYO AGUNBIADE</t>
  </si>
  <si>
    <t xml:space="preserve"> EUCHARIA ONYEKA</t>
  </si>
  <si>
    <t>08065698497</t>
  </si>
  <si>
    <t>UKYB11@YAHOO.COM</t>
  </si>
  <si>
    <t>3882355</t>
  </si>
  <si>
    <t>22/05/2019</t>
  </si>
  <si>
    <t>31/05/2019</t>
  </si>
  <si>
    <t>OYEKA</t>
  </si>
  <si>
    <t>EKENE KINGSLEY</t>
  </si>
  <si>
    <t>OYEKAEKENE@GMAIL.COM</t>
  </si>
  <si>
    <t>4546813</t>
  </si>
  <si>
    <t>ACCA's website</t>
  </si>
  <si>
    <t>20/06/2019</t>
  </si>
  <si>
    <t xml:space="preserve">UKACHUKWU </t>
  </si>
  <si>
    <t>GLADYS</t>
  </si>
  <si>
    <t>08038181043</t>
  </si>
  <si>
    <t>GLAD IN TOUCH@GMAIL.COM</t>
  </si>
  <si>
    <t>08165949387</t>
  </si>
  <si>
    <t>CONNECTADENIKE@GMAIL.COM</t>
  </si>
  <si>
    <t>ERNST &amp; YOUNG COLLEAGUES</t>
  </si>
  <si>
    <t>13/07/2019</t>
  </si>
  <si>
    <t>ADETOYIN</t>
  </si>
  <si>
    <t>ADEBOLA EDERI</t>
  </si>
  <si>
    <t>09098944704</t>
  </si>
  <si>
    <t>TOYINEDERI@GMAIL.COM</t>
  </si>
  <si>
    <t>1849234</t>
  </si>
  <si>
    <t>LATIFA BANKOLE</t>
  </si>
  <si>
    <t>ADEYEMI .O</t>
  </si>
  <si>
    <t>07066107958</t>
  </si>
  <si>
    <t>AADELEKE7@GMAIL.COM</t>
  </si>
  <si>
    <t>2231923</t>
  </si>
  <si>
    <t>ADESOLA ADEDEJI MOBOLAJI</t>
  </si>
  <si>
    <t>20/03/2019</t>
  </si>
  <si>
    <t>OKWARA</t>
  </si>
  <si>
    <t>IKENGA UCHECHUKWU</t>
  </si>
  <si>
    <t>08138529425</t>
  </si>
  <si>
    <t>IKENGAUCHE200@GMAIL.COM</t>
  </si>
  <si>
    <t>NWAFOR SAMUEL</t>
  </si>
  <si>
    <t>08084744047</t>
  </si>
  <si>
    <t>AKINNIOLADUN</t>
  </si>
  <si>
    <t>RICHARD</t>
  </si>
  <si>
    <t>08030750155</t>
  </si>
  <si>
    <t>SLIGHTEDGEAKINNOLA@GMAIL.COM</t>
  </si>
  <si>
    <t>3341148</t>
  </si>
  <si>
    <t>YES</t>
  </si>
  <si>
    <t>08132609882</t>
  </si>
  <si>
    <t>18/07/2019</t>
  </si>
  <si>
    <t>SOMORIN</t>
  </si>
  <si>
    <t>FEMI</t>
  </si>
  <si>
    <t>FEMI.SOMORIN@GMAIL.COM</t>
  </si>
  <si>
    <t>MURITALA</t>
  </si>
  <si>
    <t>ABIODUN .S.</t>
  </si>
  <si>
    <t>08037224188</t>
  </si>
  <si>
    <t>BIODUN_MURITALA@GMAIL.COM</t>
  </si>
  <si>
    <t>1456270</t>
  </si>
  <si>
    <t>08023756326</t>
  </si>
  <si>
    <t>TOYEOLADAPOG@GMAIL.COM</t>
  </si>
  <si>
    <t xml:space="preserve">FATOUMATTA </t>
  </si>
  <si>
    <t>SANYANG</t>
  </si>
  <si>
    <t>09014452099</t>
  </si>
  <si>
    <t>SANYANG@ACCESSBANKPLC.COM</t>
  </si>
  <si>
    <t>0674760</t>
  </si>
  <si>
    <t>KIKELOMO BOLAWATIFE</t>
  </si>
  <si>
    <t>ADEWALE AREO</t>
  </si>
  <si>
    <t>08087851763</t>
  </si>
  <si>
    <t>AYOCHRISTLUV@YAHOO.COM</t>
  </si>
  <si>
    <t xml:space="preserve">TARELA MAC-YOROKI </t>
  </si>
  <si>
    <t>08033497766</t>
  </si>
  <si>
    <t>N. OKWUDIKE</t>
  </si>
  <si>
    <t>07036994648</t>
  </si>
  <si>
    <t>J_COINE@GMAIL.COM</t>
  </si>
  <si>
    <t>1738525</t>
  </si>
  <si>
    <t>AWOLAJA</t>
  </si>
  <si>
    <t>ATINUSHOLA</t>
  </si>
  <si>
    <t>08031839841</t>
  </si>
  <si>
    <t>ATINUSHOLA@GMAIL.COM</t>
  </si>
  <si>
    <t>4080830</t>
  </si>
  <si>
    <t>STANLEY SAMUEL</t>
  </si>
  <si>
    <t>LADAN</t>
  </si>
  <si>
    <t>BAKI YASMIN</t>
  </si>
  <si>
    <t>08032165717</t>
  </si>
  <si>
    <t>YASMIN_47@YAHOO.COM</t>
  </si>
  <si>
    <t>4596013</t>
  </si>
  <si>
    <t>MR PIUS</t>
  </si>
  <si>
    <t>08026251126</t>
  </si>
  <si>
    <t>JOHN OLAIDE</t>
  </si>
  <si>
    <t>07011880086</t>
  </si>
  <si>
    <t>OLAIDEADESHOLA@YAHOO.COM</t>
  </si>
  <si>
    <t>4295151</t>
  </si>
  <si>
    <t>OLAYEMI TOLULOPE</t>
  </si>
  <si>
    <t>08100103196</t>
  </si>
  <si>
    <t>4021411</t>
  </si>
  <si>
    <t>ADENAWOOLA OLAYEMI S.</t>
  </si>
  <si>
    <t>07062667759</t>
  </si>
  <si>
    <t>ONYEBUCHI EVELYN</t>
  </si>
  <si>
    <t>09062535244</t>
  </si>
  <si>
    <t>OKONJI.BUCHI@GMAIL.COM</t>
  </si>
  <si>
    <t>4501313</t>
  </si>
  <si>
    <t>TO-ANADU</t>
  </si>
  <si>
    <t>07038430103</t>
  </si>
  <si>
    <t>TOANADUUGOCHUKWU@YAHOO.COM</t>
  </si>
  <si>
    <t>4542004</t>
  </si>
  <si>
    <t>ESTHER</t>
  </si>
  <si>
    <t>0706944827</t>
  </si>
  <si>
    <t>ABIOYEESTHER@GMAIL.COM</t>
  </si>
  <si>
    <t>4618673</t>
  </si>
  <si>
    <t>NONSO</t>
  </si>
  <si>
    <t>KONYINSOLA</t>
  </si>
  <si>
    <t>08064827118</t>
  </si>
  <si>
    <t>HONEYPOUR94@GMAIL.COM</t>
  </si>
  <si>
    <t>4640250</t>
  </si>
  <si>
    <t>14/07/2020</t>
  </si>
  <si>
    <t>EUROMWAN</t>
  </si>
  <si>
    <t>IYOBOSA</t>
  </si>
  <si>
    <t>08053703191</t>
  </si>
  <si>
    <t>IYOBOSA98@GMAIL.COM</t>
  </si>
  <si>
    <t xml:space="preserve">ADEDEJI </t>
  </si>
  <si>
    <t>08149437792</t>
  </si>
  <si>
    <t>DAMIANIMATION@YAHOO.COM</t>
  </si>
  <si>
    <t>4566749</t>
  </si>
  <si>
    <t>YETUNDE SHITTU</t>
  </si>
  <si>
    <t>07019589641</t>
  </si>
  <si>
    <t>08139458480</t>
  </si>
  <si>
    <t>TAIWOBABATUNDE24@YAHOO.COM</t>
  </si>
  <si>
    <t>2608262</t>
  </si>
  <si>
    <t xml:space="preserve">OGUNDARE </t>
  </si>
  <si>
    <t>AKERELE.OLAYINKA@YAHOO.COM</t>
  </si>
  <si>
    <t>4562141</t>
  </si>
  <si>
    <t>ALALI</t>
  </si>
  <si>
    <t>JULIET</t>
  </si>
  <si>
    <t>08124396968</t>
  </si>
  <si>
    <t>NNE126@GMAIL.COM</t>
  </si>
  <si>
    <t>4620441</t>
  </si>
  <si>
    <t>ALEX</t>
  </si>
  <si>
    <t>07030097972</t>
  </si>
  <si>
    <t>HEDO</t>
  </si>
  <si>
    <t>OGECHI ELIZABETH</t>
  </si>
  <si>
    <t>08028071437</t>
  </si>
  <si>
    <t>ELIZABETHHEDO@GMAIL.COM</t>
  </si>
  <si>
    <t>SAMUEL NWAFOR</t>
  </si>
  <si>
    <t>02024744047</t>
  </si>
  <si>
    <t>ABIODUN AYODEJI</t>
  </si>
  <si>
    <t>07087163647</t>
  </si>
  <si>
    <t>KAREEM.AYODELE@GMAIL.COM</t>
  </si>
  <si>
    <t>ISAAC AJAYI</t>
  </si>
  <si>
    <t>08060616822</t>
  </si>
  <si>
    <t>HARRISONISAAC@LIVE.COM</t>
  </si>
  <si>
    <t>2967791</t>
  </si>
  <si>
    <t>ACCA WEBSITE</t>
  </si>
  <si>
    <t xml:space="preserve">OLAJUMOKE </t>
  </si>
  <si>
    <t>FASANMI</t>
  </si>
  <si>
    <t>07035963713</t>
  </si>
  <si>
    <t>JUMOKE.FASANMI@GMAIL.COM</t>
  </si>
  <si>
    <t>2495144</t>
  </si>
  <si>
    <t xml:space="preserve">NJOKU </t>
  </si>
  <si>
    <t>CHINWENDU</t>
  </si>
  <si>
    <t>07034409964</t>
  </si>
  <si>
    <t>UGOCHNJ@GMAIL.COM</t>
  </si>
  <si>
    <t>4448021</t>
  </si>
  <si>
    <t>FRIENDS</t>
  </si>
  <si>
    <t>KUYE</t>
  </si>
  <si>
    <t>JOKE AMINAT</t>
  </si>
  <si>
    <t>08115290680.</t>
  </si>
  <si>
    <t>JOKEKUYE01@YAHOO.COM</t>
  </si>
  <si>
    <t>3608866</t>
  </si>
  <si>
    <t>RUFAI</t>
  </si>
  <si>
    <t>MUJITABA</t>
  </si>
  <si>
    <t>08039617263</t>
  </si>
  <si>
    <t>KAROUNWI001@GMAIL.COM</t>
  </si>
  <si>
    <t>2137540</t>
  </si>
  <si>
    <t xml:space="preserve">IRIOGBE </t>
  </si>
  <si>
    <t>MATTHEW</t>
  </si>
  <si>
    <t>0805259011</t>
  </si>
  <si>
    <t>IROGBE.MATTHEW@YAHOO.COM</t>
  </si>
  <si>
    <t>BUNMI OLAFADE</t>
  </si>
  <si>
    <t>08030492068</t>
  </si>
  <si>
    <t>ADEBOWALE</t>
  </si>
  <si>
    <t>08095994454</t>
  </si>
  <si>
    <t>BABADELE11@GMAIL.COM</t>
  </si>
  <si>
    <t>CYNTHIA CHINENYE</t>
  </si>
  <si>
    <t>08032954174</t>
  </si>
  <si>
    <t>CYNTHIACHINENYE@GMAIL.COM</t>
  </si>
  <si>
    <t>KOTENIKA BUKOLA</t>
  </si>
  <si>
    <t>08032954117</t>
  </si>
  <si>
    <t>14/07/2019</t>
  </si>
  <si>
    <t>OMOLOLA</t>
  </si>
  <si>
    <t>071056930940</t>
  </si>
  <si>
    <t>PRILOLA@YAHOO.COM</t>
  </si>
  <si>
    <t>3877129</t>
  </si>
  <si>
    <t>ABDUL   MAWU-IBRAHIM</t>
  </si>
  <si>
    <t>08118817161</t>
  </si>
  <si>
    <t>22/07/2019</t>
  </si>
  <si>
    <t>OKUNNUGA</t>
  </si>
  <si>
    <t>AYOMIDE JETHRO</t>
  </si>
  <si>
    <t>07033267627</t>
  </si>
  <si>
    <t>JETHROYOMIDE@GMAIL.COM</t>
  </si>
  <si>
    <t>ADEPEJU OLUWATOSIN</t>
  </si>
  <si>
    <t>08030633312</t>
  </si>
  <si>
    <t>ADEPEJU.AKANDE@GMAIL.COM</t>
  </si>
  <si>
    <t>3613070</t>
  </si>
  <si>
    <t>AKANDE ADEFUNKE</t>
  </si>
  <si>
    <t>08061620929</t>
  </si>
  <si>
    <t>07039587226</t>
  </si>
  <si>
    <t>NORAHZEE21@GMAIL.COM</t>
  </si>
  <si>
    <t>OLUWAYEMISI</t>
  </si>
  <si>
    <t>07065492626</t>
  </si>
  <si>
    <t>OLUWAYEMISAKINSOLA@GMAIL.COM</t>
  </si>
  <si>
    <t>CHUKWUJEKWU</t>
  </si>
  <si>
    <t>MERCY OGOCHUKWU</t>
  </si>
  <si>
    <t>08083298182</t>
  </si>
  <si>
    <t>CHUKWUJEKWUMERCY17@GMAIL.COM</t>
  </si>
  <si>
    <t>4455673</t>
  </si>
  <si>
    <t>THANNI</t>
  </si>
  <si>
    <t>08086846445</t>
  </si>
  <si>
    <t>ADEDOLAPOTHANNI@GMAIL.COM</t>
  </si>
  <si>
    <t>ODIJE</t>
  </si>
  <si>
    <t>ESEOGHENE ELIZABETH</t>
  </si>
  <si>
    <t>07036726223</t>
  </si>
  <si>
    <t>ESEODIJEE@GMAIL.COM</t>
  </si>
  <si>
    <t xml:space="preserve">June, 3 </t>
  </si>
  <si>
    <t>4620285</t>
  </si>
  <si>
    <t>CHARLES AWVEWVEJIRI</t>
  </si>
  <si>
    <t>08153231046</t>
  </si>
  <si>
    <t>OMOBOLANLE EUNICE</t>
  </si>
  <si>
    <t>08132138838</t>
  </si>
  <si>
    <t>EUNICE4KAY@YAHOO.COM</t>
  </si>
  <si>
    <t>4578717</t>
  </si>
  <si>
    <t xml:space="preserve">ABDULRAHEEM </t>
  </si>
  <si>
    <t>RAZAK OLASUNKANMI</t>
  </si>
  <si>
    <t>09079274154</t>
  </si>
  <si>
    <t>RIZZYLEEE@GMAIL.COM</t>
  </si>
  <si>
    <t>TOLULOPE OGUNSAKIN</t>
  </si>
  <si>
    <t>08138048737</t>
  </si>
  <si>
    <t>07012545845</t>
  </si>
  <si>
    <t>MADUKA.ANTHONY@GMAIL.COM</t>
  </si>
  <si>
    <t>08160801454</t>
  </si>
  <si>
    <t>ADERONKEAFE9@GMAIL.COM</t>
  </si>
  <si>
    <t>3581849</t>
  </si>
  <si>
    <t>08035081930</t>
  </si>
  <si>
    <t>CUBO45X@YAHOO.COM</t>
  </si>
  <si>
    <t>2130458</t>
  </si>
  <si>
    <t>07041999275</t>
  </si>
  <si>
    <t>OLIWAYATOSIN@YAHOO.COM</t>
  </si>
  <si>
    <t>4390630</t>
  </si>
  <si>
    <t>19/07/2019</t>
  </si>
  <si>
    <t>DIEKOLA SAMUEL</t>
  </si>
  <si>
    <t>THOMASDIEKOLA@YAHOO.COM</t>
  </si>
  <si>
    <t>4436204</t>
  </si>
  <si>
    <t>19/07/2020</t>
  </si>
  <si>
    <t>IKENNA ANTHONY</t>
  </si>
  <si>
    <t>08061560372</t>
  </si>
  <si>
    <t>NWUGOIK@GMAIL.COM</t>
  </si>
  <si>
    <t>4618897</t>
  </si>
  <si>
    <t>OYEBISI MOGBOLUWAGA</t>
  </si>
  <si>
    <t>08169724843</t>
  </si>
  <si>
    <t>BOLAJIOYEBISIM@GMAIL.COM</t>
  </si>
  <si>
    <t>4476918</t>
  </si>
  <si>
    <t>08035010202</t>
  </si>
  <si>
    <t>DOTUNSOTIRE@YAHOO.COM</t>
  </si>
  <si>
    <t>4211913</t>
  </si>
  <si>
    <t>OLASUMBO AKINYA</t>
  </si>
  <si>
    <t>16/07/2019</t>
  </si>
  <si>
    <t xml:space="preserve">FAYEMI </t>
  </si>
  <si>
    <t>07087351443</t>
  </si>
  <si>
    <t>SEUNFAYEMY@GMAIL.COM</t>
  </si>
  <si>
    <t>4372069</t>
  </si>
  <si>
    <t>17/07/2019</t>
  </si>
  <si>
    <t>08143387209</t>
  </si>
  <si>
    <t>AKINJIYANTEMITOPE@GMAIL.COM</t>
  </si>
  <si>
    <t>TOLULOPE OWOLUWI</t>
  </si>
  <si>
    <t>07084010319</t>
  </si>
  <si>
    <t>GIDTOLULOPE@GMAIL.COM</t>
  </si>
  <si>
    <t>3709882</t>
  </si>
  <si>
    <t>JOEL OMOTUYO</t>
  </si>
  <si>
    <t>AISHAT D</t>
  </si>
  <si>
    <t>09081755846</t>
  </si>
  <si>
    <t>AISHADOYIND@GMAIL.COM</t>
  </si>
  <si>
    <t>4457100</t>
  </si>
  <si>
    <t>KIKELOMO RASHEEDAH</t>
  </si>
  <si>
    <t>08053228755</t>
  </si>
  <si>
    <t>ERASHEEDAH@GMAIL.COM</t>
  </si>
  <si>
    <t>4545821</t>
  </si>
  <si>
    <t xml:space="preserve">SOWANDE </t>
  </si>
  <si>
    <t>OMOTOLAGBADEBO@YAHOO.COM</t>
  </si>
  <si>
    <t>2476540</t>
  </si>
  <si>
    <t>TIRNOM26@GMAIL.COM</t>
  </si>
  <si>
    <t>4512930</t>
  </si>
  <si>
    <t>09085018279</t>
  </si>
  <si>
    <t>BEATRICENMAIDIKA@GMAIL.COM</t>
  </si>
  <si>
    <t>1588458</t>
  </si>
  <si>
    <t>HUSBAND</t>
  </si>
  <si>
    <t>AGNAI UKA IDIKA</t>
  </si>
  <si>
    <t>08123670016</t>
  </si>
  <si>
    <t>ABAYOMIALIMI75@GMAIL.COM</t>
  </si>
  <si>
    <t>3414555</t>
  </si>
  <si>
    <t>ADEDOYIN FATOBI</t>
  </si>
  <si>
    <t>08025818196</t>
  </si>
  <si>
    <t>IWUTRACY@GMAIL.COM</t>
  </si>
  <si>
    <t>4497649</t>
  </si>
  <si>
    <t>MR. WALE</t>
  </si>
  <si>
    <t>08173654236</t>
  </si>
  <si>
    <t>NWADIOWOBI</t>
  </si>
  <si>
    <t>08036504861</t>
  </si>
  <si>
    <t>CHIOMANOBI@GMAIL.COM</t>
  </si>
  <si>
    <t>4517300</t>
  </si>
  <si>
    <t>CHINAZU ODUNZE</t>
  </si>
  <si>
    <t>08038609835</t>
  </si>
  <si>
    <t>INEZILELEID@YAHOO.COM</t>
  </si>
  <si>
    <t>3493662</t>
  </si>
  <si>
    <t>08059869294</t>
  </si>
  <si>
    <t>ADAMSMORENIKEJI@GMAIL.COM</t>
  </si>
  <si>
    <t>2613530</t>
  </si>
  <si>
    <t>OLUWASEUN SANGOSANYA</t>
  </si>
  <si>
    <t>OOLUWAFAYOSOLA@GMAIL.COM</t>
  </si>
  <si>
    <t>08134866233</t>
  </si>
  <si>
    <t>OREBAKE@GMAIL.COM</t>
  </si>
  <si>
    <t>PRISCILLA GBEMISOLA</t>
  </si>
  <si>
    <t>08039474147</t>
  </si>
  <si>
    <t>PRGBEMI@YAHOO.COM</t>
  </si>
  <si>
    <t>2801873</t>
  </si>
  <si>
    <t>07065976799</t>
  </si>
  <si>
    <t>MISSJIUNAP@GMAIL.COM</t>
  </si>
  <si>
    <t>4507204</t>
  </si>
  <si>
    <t>FAITH IKU</t>
  </si>
  <si>
    <t>08179974231</t>
  </si>
  <si>
    <t>IDTUNEX@YAHOO.COM</t>
  </si>
  <si>
    <t>2616575</t>
  </si>
  <si>
    <t>KENAPRIS@YAHOO.COM</t>
  </si>
  <si>
    <t>DAMILARE</t>
  </si>
  <si>
    <t>08067936352</t>
  </si>
  <si>
    <t>OLUWADAMILAREOLOKO@GMAIL.COM</t>
  </si>
  <si>
    <t>4430398</t>
  </si>
  <si>
    <t xml:space="preserve">EKENE </t>
  </si>
  <si>
    <t>HEPHZIBAH</t>
  </si>
  <si>
    <t>09072175903</t>
  </si>
  <si>
    <t>HEPHZYEKERE55@GMAIL.COM</t>
  </si>
  <si>
    <t>4543106</t>
  </si>
  <si>
    <t>08179792078</t>
  </si>
  <si>
    <t>SOMINA OMOWUMI</t>
  </si>
  <si>
    <t>08029467251</t>
  </si>
  <si>
    <t>SOMOE4U@YAHOO.COM</t>
  </si>
  <si>
    <t>4510944</t>
  </si>
  <si>
    <t>LADEAKINLAGUN@GMAIL.COM</t>
  </si>
  <si>
    <t>4561849</t>
  </si>
  <si>
    <t>ADEKUNLE-LOGUN</t>
  </si>
  <si>
    <t>08022142965</t>
  </si>
  <si>
    <t>HARSHLEEY@GMAIL.COM</t>
  </si>
  <si>
    <t>4002599</t>
  </si>
  <si>
    <t>ONWUKWE</t>
  </si>
  <si>
    <t>OGBONNA. J</t>
  </si>
  <si>
    <t>0816018524</t>
  </si>
  <si>
    <t>OGBONNA.ONWUKWE@FCMB.COM</t>
  </si>
  <si>
    <t>3257363</t>
  </si>
  <si>
    <t>ASHIRU</t>
  </si>
  <si>
    <t>AKEEM AYODELE</t>
  </si>
  <si>
    <t>0815198445</t>
  </si>
  <si>
    <t>ASHIRUAKEEMAYODELE@YAHOO.COM</t>
  </si>
  <si>
    <t>08139576380</t>
  </si>
  <si>
    <t>GRACEDTOPEI@GMAIL.COM</t>
  </si>
  <si>
    <t>3121435</t>
  </si>
  <si>
    <t>AROWOLO</t>
  </si>
  <si>
    <t>KOLAWOLE ADEMOLA</t>
  </si>
  <si>
    <t>07036914721</t>
  </si>
  <si>
    <t>KOLA.ADEMOLA@GMAIL.COM</t>
  </si>
  <si>
    <t>4579705</t>
  </si>
  <si>
    <t>OMOTAYO KAREEM</t>
  </si>
  <si>
    <t>0812447750</t>
  </si>
  <si>
    <t>NWAMARA</t>
  </si>
  <si>
    <t>MOFOLUWAJO</t>
  </si>
  <si>
    <t>08028152712</t>
  </si>
  <si>
    <t>FOLU.NWAMARA@GMAIL.COM</t>
  </si>
  <si>
    <t>DEJI ONADUJA</t>
  </si>
  <si>
    <t>08060058161</t>
  </si>
  <si>
    <t>08166611801</t>
  </si>
  <si>
    <t>ADEBAYOFAGBOLA@YAHOO.COM</t>
  </si>
  <si>
    <t>2021847</t>
  </si>
  <si>
    <t>MOJUBA OLADEWA</t>
  </si>
  <si>
    <t>AKINTADE</t>
  </si>
  <si>
    <t>08161327355</t>
  </si>
  <si>
    <t>AKINTADEBOLANLE065@GMAIL.COM</t>
  </si>
  <si>
    <t>3471329</t>
  </si>
  <si>
    <t>OLUWAVICTOR</t>
  </si>
  <si>
    <t>08057736300</t>
  </si>
  <si>
    <t>OLAGHERE</t>
  </si>
  <si>
    <t>ANITA</t>
  </si>
  <si>
    <t>08080219062</t>
  </si>
  <si>
    <t>ANITAOLAGHERE@YAHOO.COM</t>
  </si>
  <si>
    <t>07082104487</t>
  </si>
  <si>
    <t>AWALAMEYIWA@YAHOO.COM</t>
  </si>
  <si>
    <t>4458112</t>
  </si>
  <si>
    <t>ABONDEJO</t>
  </si>
  <si>
    <t>AYISAT</t>
  </si>
  <si>
    <t>08027651336</t>
  </si>
  <si>
    <t>AYISATABONDEJO@GMAIL.COM</t>
  </si>
  <si>
    <t>2827248</t>
  </si>
  <si>
    <t>JEDIDAH</t>
  </si>
  <si>
    <t>08033934079</t>
  </si>
  <si>
    <t>LOVEDBYALL1992@YAHOO.COM</t>
  </si>
  <si>
    <t>ADA ONOJA</t>
  </si>
  <si>
    <t>ABIMBILOLA ABISOLA</t>
  </si>
  <si>
    <t>BIMBOLAALDN@GMAIL.COM</t>
  </si>
  <si>
    <t>4618755</t>
  </si>
  <si>
    <t xml:space="preserve">OYEDEMI TOLULOPE </t>
  </si>
  <si>
    <t>08024717048</t>
  </si>
  <si>
    <t>OMINIABOHO</t>
  </si>
  <si>
    <t>07018383286</t>
  </si>
  <si>
    <t>UZEZITHERESA@GMAIL.COM</t>
  </si>
  <si>
    <t>4496449</t>
  </si>
  <si>
    <t>OGHORO</t>
  </si>
  <si>
    <t>07014190380</t>
  </si>
  <si>
    <t>TEGSMSCHIAVELLIO@GMAIL.COM</t>
  </si>
  <si>
    <t>IZE-IYAMU</t>
  </si>
  <si>
    <t>ERIAMIYE</t>
  </si>
  <si>
    <t>0810465155</t>
  </si>
  <si>
    <t>4401523</t>
  </si>
  <si>
    <t>LATIFAH BANKOLE</t>
  </si>
  <si>
    <t>07057105394</t>
  </si>
  <si>
    <t>OLAOLUWAIMASEUN@GMAIL.COM</t>
  </si>
  <si>
    <t>3296046</t>
  </si>
  <si>
    <t>ALEMAYO</t>
  </si>
  <si>
    <t>08034248834</t>
  </si>
  <si>
    <t>KEHINDEALEMAYO@YAHOO.COM</t>
  </si>
  <si>
    <t>4568616</t>
  </si>
  <si>
    <t xml:space="preserve">AKINWANDE </t>
  </si>
  <si>
    <t>T38RICARDO@YSHOO.COM</t>
  </si>
  <si>
    <t>08123746339</t>
  </si>
  <si>
    <t>OLUCHIFESTUS27@GMAIL.COM</t>
  </si>
  <si>
    <t>AYO-PHILLIPS</t>
  </si>
  <si>
    <t>08060049909</t>
  </si>
  <si>
    <t>ADENIRAN_MERCY10@GMAIL.COM</t>
  </si>
  <si>
    <t>SAMUEL AFARIOGUN</t>
  </si>
  <si>
    <t>08069331883</t>
  </si>
  <si>
    <t>AWOYADE</t>
  </si>
  <si>
    <t>OLATOKUNBO OLABOSIPO</t>
  </si>
  <si>
    <t>08053443791</t>
  </si>
  <si>
    <t>MEETTOKUNBO@YAHOO.COM</t>
  </si>
  <si>
    <t>AUGUST, 09</t>
  </si>
  <si>
    <t>08033210245</t>
  </si>
  <si>
    <t>OLUWASOYIN@GMAIL.COM</t>
  </si>
  <si>
    <t>2942327</t>
  </si>
  <si>
    <t>07014999275</t>
  </si>
  <si>
    <t>OGOCHUKWU</t>
  </si>
  <si>
    <t>070318085989</t>
  </si>
  <si>
    <t>08177586080</t>
  </si>
  <si>
    <t>ENIOLA SORINMADE</t>
  </si>
  <si>
    <t>NNEOMA VICTORIA</t>
  </si>
  <si>
    <t>08080788402</t>
  </si>
  <si>
    <t>UKANNEOMA@GMAIL.COM</t>
  </si>
  <si>
    <t>3995472</t>
  </si>
  <si>
    <t>08082243743</t>
  </si>
  <si>
    <t>IFEOLUWAPO</t>
  </si>
  <si>
    <t>08133424654</t>
  </si>
  <si>
    <t>IFESINNUEA@YAHOO.COM</t>
  </si>
  <si>
    <t>08068645391</t>
  </si>
  <si>
    <t>ELUWOLE.ODUNAYO@GMAIL.COM</t>
  </si>
  <si>
    <t>3109953</t>
  </si>
  <si>
    <t>SOLOMON DAMILOJU OYEKAN</t>
  </si>
  <si>
    <t>08161528217</t>
  </si>
  <si>
    <t xml:space="preserve">OYEDEJI </t>
  </si>
  <si>
    <t>08023276484</t>
  </si>
  <si>
    <t>BOLAJIOYEDEJI24@GMAIL.COM</t>
  </si>
  <si>
    <t>1310713</t>
  </si>
  <si>
    <t>ABODERIN</t>
  </si>
  <si>
    <t>SHERIF OLAKUNLE</t>
  </si>
  <si>
    <t>08052984074</t>
  </si>
  <si>
    <t>ABODERINSHERIF@GMAIL.COM</t>
  </si>
  <si>
    <t>BUKOLA ADEBO</t>
  </si>
  <si>
    <t>07036214131</t>
  </si>
  <si>
    <t>ADEGOKE_SKYBLOW@YAHOO.COM</t>
  </si>
  <si>
    <t>187</t>
  </si>
  <si>
    <t>KEHINDE ADEBIYI</t>
  </si>
  <si>
    <t>08100194996</t>
  </si>
  <si>
    <t>KENNYSHO62@YAHOO.COM</t>
  </si>
  <si>
    <t>4572300</t>
  </si>
  <si>
    <t>SOLANKE ADEJOKE</t>
  </si>
  <si>
    <t>ODEWOLE</t>
  </si>
  <si>
    <t>OLUDARE O.</t>
  </si>
  <si>
    <t>08028595299</t>
  </si>
  <si>
    <t>OLUDARE.ODEWOLE@GMAIL.COM</t>
  </si>
  <si>
    <t>2727424</t>
  </si>
  <si>
    <t>DEOYE ONADERU</t>
  </si>
  <si>
    <t>08181863424</t>
  </si>
  <si>
    <t>MOJEES_O@YAHOO.COM</t>
  </si>
  <si>
    <t>1098001</t>
  </si>
  <si>
    <t>ADESIYAN</t>
  </si>
  <si>
    <t>ABIMBOLA</t>
  </si>
  <si>
    <t>08163742255</t>
  </si>
  <si>
    <t>ABIMBOLADETUTU@GMAIL.COM</t>
  </si>
  <si>
    <t>4544208</t>
  </si>
  <si>
    <t>ANJOLAOLUWA AKINTAN</t>
  </si>
  <si>
    <t>08130663184</t>
  </si>
  <si>
    <t>DOGUNRO</t>
  </si>
  <si>
    <t>OLUWAFERANMI</t>
  </si>
  <si>
    <t>08077468175</t>
  </si>
  <si>
    <t>FERANMI2DOGUNRO@GMAIL.COM</t>
  </si>
  <si>
    <t>4304053</t>
  </si>
  <si>
    <t>INNOCENT OKORO</t>
  </si>
  <si>
    <t>MAC-YOROKI</t>
  </si>
  <si>
    <t>TMACYOROKI@GMAIL.COM</t>
  </si>
  <si>
    <t>4432411</t>
  </si>
  <si>
    <t>08062859984</t>
  </si>
  <si>
    <t>WANDEGIWA@GMAIL.COM</t>
  </si>
  <si>
    <t>3179848</t>
  </si>
  <si>
    <t xml:space="preserve">CHUKWU </t>
  </si>
  <si>
    <t>ELKANEH OGONNA</t>
  </si>
  <si>
    <t>08065975124</t>
  </si>
  <si>
    <t>ELKANAHCHUKWU@GMAIL.COM</t>
  </si>
  <si>
    <t>2242211</t>
  </si>
  <si>
    <t>OLD STUDENT</t>
  </si>
  <si>
    <t>SHAFI</t>
  </si>
  <si>
    <t>08029713632</t>
  </si>
  <si>
    <t>DSULTANSIK@YAHOO.CO.UK</t>
  </si>
  <si>
    <t>1589061</t>
  </si>
  <si>
    <t>ABRAHAMOLOCHE40@GMAIL.COM</t>
  </si>
  <si>
    <t>4584701</t>
  </si>
  <si>
    <t>OLOCHE MATHEW</t>
  </si>
  <si>
    <t>07061054424</t>
  </si>
  <si>
    <t>AGULANNA</t>
  </si>
  <si>
    <t>JOSEMARIA MICHAELJIDIZU</t>
  </si>
  <si>
    <t>07036821841</t>
  </si>
  <si>
    <t>AGULANNA.JOSEMARIA72@GMAIL.COM</t>
  </si>
  <si>
    <t>4305851</t>
  </si>
  <si>
    <t>OLADELE TOYOSI</t>
  </si>
  <si>
    <t>08085404491</t>
  </si>
  <si>
    <t>AWA-IBRAHIM</t>
  </si>
  <si>
    <t>ABDULWAHAB</t>
  </si>
  <si>
    <t>+447463302041</t>
  </si>
  <si>
    <t>AWAIBRAHEEM94@YAHOO.COM</t>
  </si>
  <si>
    <t>08059371732</t>
  </si>
  <si>
    <t>O.OSISAMI@YAHOO.COM</t>
  </si>
  <si>
    <t>2747770</t>
  </si>
  <si>
    <t>SEUN</t>
  </si>
  <si>
    <t>08026380336</t>
  </si>
  <si>
    <t>DESTINYRASHY@GMAIL.COM</t>
  </si>
  <si>
    <t>4617882</t>
  </si>
  <si>
    <t>BROTHER</t>
  </si>
  <si>
    <t>IGE BABAJIDE</t>
  </si>
  <si>
    <t>08030570555</t>
  </si>
  <si>
    <t>09084695931</t>
  </si>
  <si>
    <t>OLUWALAANUOJO59@GMAIL.COM</t>
  </si>
  <si>
    <t>OLAMIDE ALEOLUWA</t>
  </si>
  <si>
    <t xml:space="preserve">AIYETAN </t>
  </si>
  <si>
    <t>E. BAMIDELE</t>
  </si>
  <si>
    <t>08128378529</t>
  </si>
  <si>
    <t>ELITE2ELIJAH@YAHOO.COM</t>
  </si>
  <si>
    <t>08127702961</t>
  </si>
  <si>
    <t>SAHEED O.</t>
  </si>
  <si>
    <t>08051220425</t>
  </si>
  <si>
    <t>UNCLEAROWOLO@YAHOO.COM</t>
  </si>
  <si>
    <t>3852312</t>
  </si>
  <si>
    <t>EMELOGU</t>
  </si>
  <si>
    <t>FAITH OLUCHI</t>
  </si>
  <si>
    <t>07065733372</t>
  </si>
  <si>
    <t>EMELOGUFAITH@GMAIL.COM</t>
  </si>
  <si>
    <t>4628108</t>
  </si>
  <si>
    <t>20/07/2029</t>
  </si>
  <si>
    <t>FOLASHADE CELESTINA</t>
  </si>
  <si>
    <t>08145051270</t>
  </si>
  <si>
    <t>ABIONAOLUWASEHYEE@GMAIL.COM</t>
  </si>
  <si>
    <t>SALAUDEEN ADAM</t>
  </si>
  <si>
    <t>ADAM</t>
  </si>
  <si>
    <t>08188235165</t>
  </si>
  <si>
    <t>4467295</t>
  </si>
  <si>
    <t>JUST PASSING BY</t>
  </si>
  <si>
    <t>08033788683</t>
  </si>
  <si>
    <t>CHIDITEA@GMAIL.COM</t>
  </si>
  <si>
    <t>OLAKUNLE BABARINDE</t>
  </si>
  <si>
    <t>08053616012</t>
  </si>
  <si>
    <t>FUNKKY8900@YAHOO.COM</t>
  </si>
  <si>
    <t>3469404</t>
  </si>
  <si>
    <t>IDUGBOE</t>
  </si>
  <si>
    <t>08091900900</t>
  </si>
  <si>
    <t>SANDRAIDUGBOE@YAHOO.COM</t>
  </si>
  <si>
    <t>4255333</t>
  </si>
  <si>
    <t>1802903</t>
  </si>
  <si>
    <t>07030923867</t>
  </si>
  <si>
    <t>SAMUEL_OLUBUNMI@YAHOO.CO.UK</t>
  </si>
  <si>
    <t xml:space="preserve">OKECHUKWU </t>
  </si>
  <si>
    <t>08038099170</t>
  </si>
  <si>
    <t>OKMANUEL08@YAHOO.COM</t>
  </si>
  <si>
    <t>OTUBANJO</t>
  </si>
  <si>
    <t>OLA</t>
  </si>
  <si>
    <t>09057574266</t>
  </si>
  <si>
    <t>OLAOLUWAOTUBANJO94@GMAIL.COM</t>
  </si>
  <si>
    <t>AKINWONMI</t>
  </si>
  <si>
    <t>BALKISU BELLO</t>
  </si>
  <si>
    <t>FADIPE</t>
  </si>
  <si>
    <t>KOLAWOLE</t>
  </si>
  <si>
    <t>ADEWALE</t>
  </si>
  <si>
    <t>ASEMOTA</t>
  </si>
  <si>
    <t>OGHOSE</t>
  </si>
  <si>
    <t>EZELIORA</t>
  </si>
  <si>
    <t>ODINAKA</t>
  </si>
  <si>
    <t>MADICHIE</t>
  </si>
  <si>
    <t>CHIJIOKE</t>
  </si>
  <si>
    <t>OLUWABAMISE</t>
  </si>
  <si>
    <t>FATOKE</t>
  </si>
  <si>
    <t>08185312986</t>
  </si>
  <si>
    <t>BAMISEFATOKE@OUTLOOK.COM</t>
  </si>
  <si>
    <t>JULY,03, 1999</t>
  </si>
  <si>
    <t>4405312</t>
  </si>
  <si>
    <t>OLAMIDE ASADE</t>
  </si>
  <si>
    <t>08054013573</t>
  </si>
  <si>
    <t>OGHOSAASEMOTA@GMAIL.COM</t>
  </si>
  <si>
    <t>OFFICE</t>
  </si>
  <si>
    <t>08131262223</t>
  </si>
  <si>
    <t>EZELIORAPASHAL@GMAIL.COM</t>
  </si>
  <si>
    <t>VIVIAN MONYE</t>
  </si>
  <si>
    <t>0902868685</t>
  </si>
  <si>
    <t>OLUWATOOBILOBA</t>
  </si>
  <si>
    <t>08131517157</t>
  </si>
  <si>
    <t>TOBIADEYEMI94@YAHOO.COM</t>
  </si>
  <si>
    <t>0902868686</t>
  </si>
  <si>
    <t>NNADOZIE BONAVENTURE</t>
  </si>
  <si>
    <t>07061257951</t>
  </si>
  <si>
    <t>ODINAKAPAROLZ@GMAIL.COM</t>
  </si>
  <si>
    <t>0902868687</t>
  </si>
  <si>
    <t>ODUKUNLE</t>
  </si>
  <si>
    <t>08168969593</t>
  </si>
  <si>
    <t>ODUKUNLEOLUWASEUN@GMAIL.COM</t>
  </si>
  <si>
    <t>MARYAM OBIEFURA</t>
  </si>
  <si>
    <t>08123398879</t>
  </si>
  <si>
    <t>PEDRO55.CM@GMAIL.COM</t>
  </si>
  <si>
    <t>24/07/2019</t>
  </si>
  <si>
    <t>09037712608</t>
  </si>
  <si>
    <t>FADIPETEMITOPE@GMAIL.COM</t>
  </si>
  <si>
    <t>FADIPE ADEPEJU</t>
  </si>
  <si>
    <t>08038063335</t>
  </si>
  <si>
    <t>IHEAGWU</t>
  </si>
  <si>
    <t>07069367569</t>
  </si>
  <si>
    <t>GODSWILLCOLLINS@GMAIL.COM</t>
  </si>
  <si>
    <t>BABAYO</t>
  </si>
  <si>
    <t>07062871730</t>
  </si>
  <si>
    <t>TOK2BBBELLO@YAHOO.COM</t>
  </si>
  <si>
    <t>4629636</t>
  </si>
  <si>
    <t>27/07/2019</t>
  </si>
  <si>
    <t>KADALA</t>
  </si>
  <si>
    <t>USAKA</t>
  </si>
  <si>
    <t>07031679316</t>
  </si>
  <si>
    <t>K.USAKU@YAHOO.COM</t>
  </si>
  <si>
    <t>4625089</t>
  </si>
  <si>
    <t>AMOGUEZINNE@GMAIL.COM</t>
  </si>
  <si>
    <t>ORIMOLOYE</t>
  </si>
  <si>
    <t>07065577525</t>
  </si>
  <si>
    <t>4530899</t>
  </si>
  <si>
    <t>OGVOGHO JOSEPH</t>
  </si>
  <si>
    <t>ADENIYI O.</t>
  </si>
  <si>
    <t>08132572470</t>
  </si>
  <si>
    <t>BABALOLAADENIYI@YAHOO.COM</t>
  </si>
  <si>
    <t>1364187</t>
  </si>
  <si>
    <t>PREYE ANGAYE</t>
  </si>
  <si>
    <t>08136646051</t>
  </si>
  <si>
    <t>OLUWANIFEMI</t>
  </si>
  <si>
    <t>08126035598</t>
  </si>
  <si>
    <t>LAWALTITO@GMAIL.COM</t>
  </si>
  <si>
    <t>3214477</t>
  </si>
  <si>
    <t>OWOEYE</t>
  </si>
  <si>
    <t>08033897850</t>
  </si>
  <si>
    <t>WUNMIOWOEYE@ICLOUD.COM</t>
  </si>
  <si>
    <t>1164526</t>
  </si>
  <si>
    <t>ODUNLAMII</t>
  </si>
  <si>
    <t>AKOLAWOLE DAVID</t>
  </si>
  <si>
    <t>08024008233</t>
  </si>
  <si>
    <t>DAVID.ODUNLAMI@GMAIL.COM</t>
  </si>
  <si>
    <t>TITI AKOMOLEDE</t>
  </si>
  <si>
    <t>07087264677</t>
  </si>
  <si>
    <t>ODUNZE</t>
  </si>
  <si>
    <t>COMFORT</t>
  </si>
  <si>
    <t>08060810366</t>
  </si>
  <si>
    <t>COMFORTODUNZE@GMAIL.COM</t>
  </si>
  <si>
    <t>4532819</t>
  </si>
  <si>
    <t>ADETUTU OLUDARE</t>
  </si>
  <si>
    <t>07089060509</t>
  </si>
  <si>
    <t>ABIOLAADELEKE@GMAIL.COM</t>
  </si>
  <si>
    <t>4413911</t>
  </si>
  <si>
    <t>DOMINIC</t>
  </si>
  <si>
    <t>AKPATI</t>
  </si>
  <si>
    <t>08034136602</t>
  </si>
  <si>
    <t>DOMINICAKPATI@YAHOO.COM</t>
  </si>
  <si>
    <t>2105786</t>
  </si>
  <si>
    <t>OOMOSUN</t>
  </si>
  <si>
    <t>CYRIL</t>
  </si>
  <si>
    <t>08063731007</t>
  </si>
  <si>
    <t>CYRILORIASOTIE@GMAIL.COM</t>
  </si>
  <si>
    <t>4395519</t>
  </si>
  <si>
    <t xml:space="preserve">ASHAMU </t>
  </si>
  <si>
    <t>ZAINAB</t>
  </si>
  <si>
    <t>08099643694</t>
  </si>
  <si>
    <t>TURLASH@GMAIL.COM</t>
  </si>
  <si>
    <t>3170208</t>
  </si>
  <si>
    <t>OGBONNA J.</t>
  </si>
  <si>
    <t>08160181534</t>
  </si>
  <si>
    <t>OLARELE</t>
  </si>
  <si>
    <t>ADEDAMILOLA</t>
  </si>
  <si>
    <t>08139657414</t>
  </si>
  <si>
    <t>OLARELEADEDAMILOLA@GMAIL;.COM</t>
  </si>
  <si>
    <t>28/07/2019</t>
  </si>
  <si>
    <t>OJERAHI</t>
  </si>
  <si>
    <t>NICHOLAS</t>
  </si>
  <si>
    <t>09035712978</t>
  </si>
  <si>
    <t>OJERAHIN@YAHOO.COM</t>
  </si>
  <si>
    <t>EDWARD</t>
  </si>
  <si>
    <t>JOY PEARL</t>
  </si>
  <si>
    <t>09060246395</t>
  </si>
  <si>
    <t>MOJOYINOLA</t>
  </si>
  <si>
    <t>08020946111</t>
  </si>
  <si>
    <t>MOJOYINADEWUSI@GMAIL.COM</t>
  </si>
  <si>
    <t>2459996</t>
  </si>
  <si>
    <t>OKPETU</t>
  </si>
  <si>
    <t>CATHERINE</t>
  </si>
  <si>
    <t>08089422721</t>
  </si>
  <si>
    <t>CATHERINE.ANTHONY2849@GMAIL.COM</t>
  </si>
  <si>
    <t>ACCA CONFERENCE</t>
  </si>
  <si>
    <t>OLUTOYE</t>
  </si>
  <si>
    <t>OLAIDE ESTHER</t>
  </si>
  <si>
    <t>08039297310</t>
  </si>
  <si>
    <t>OLAIDEADEOYE90@GMAIL.COM</t>
  </si>
  <si>
    <t>4142324</t>
  </si>
  <si>
    <t>EREDEMI</t>
  </si>
  <si>
    <t>08033050564</t>
  </si>
  <si>
    <t>EKEDEMI.DANIEL@YAHOO.COM</t>
  </si>
  <si>
    <t>ADA ONOGA</t>
  </si>
  <si>
    <t>CHARITY</t>
  </si>
  <si>
    <t>08065151571</t>
  </si>
  <si>
    <t>CHARINKPE@GMAIL.COM</t>
  </si>
  <si>
    <t>3923928</t>
  </si>
  <si>
    <t>SALIU FRANCISQUO</t>
  </si>
  <si>
    <t>08024903106</t>
  </si>
  <si>
    <t>EKUNDAYO</t>
  </si>
  <si>
    <t>OLUWASEGUN</t>
  </si>
  <si>
    <t>09038109615</t>
  </si>
  <si>
    <t>OLALEKAN@YAHOO.COM</t>
  </si>
  <si>
    <t>3764331</t>
  </si>
  <si>
    <t>EGWU OBASI</t>
  </si>
  <si>
    <t>09087025186</t>
  </si>
  <si>
    <t>ADERONKE JUBEMI</t>
  </si>
  <si>
    <t>08053266002</t>
  </si>
  <si>
    <t>JBEMMY24@GMAIL.COM</t>
  </si>
  <si>
    <t>4593873</t>
  </si>
  <si>
    <t>WEBSEARCH</t>
  </si>
  <si>
    <t>FATOUMATRA</t>
  </si>
  <si>
    <t>+2349014452099</t>
  </si>
  <si>
    <t>SANYANGFAT@ACCESSBANKPLS.COM</t>
  </si>
  <si>
    <t>TAIWO AKINDELE</t>
  </si>
  <si>
    <t>08027256415</t>
  </si>
  <si>
    <t>OLORUNFEMITAIWO@GMAIL.COM</t>
  </si>
  <si>
    <t>IFRS DIPLOMA</t>
  </si>
  <si>
    <t xml:space="preserve">SHOBAYO </t>
  </si>
  <si>
    <t>OLUWABUNMI MARY</t>
  </si>
  <si>
    <t>07069414907</t>
  </si>
  <si>
    <t>OLUWABUNMISHOBAYO05@GMAIL.COM</t>
  </si>
  <si>
    <t>AYODAMOLA AZEEZ</t>
  </si>
  <si>
    <t>GBOLAHAN</t>
  </si>
  <si>
    <t>KAYODEGBOLAHAN74@GMAIL.COM</t>
  </si>
  <si>
    <t>AUGUIST 09, ****</t>
  </si>
  <si>
    <t>AKINMOLADUN</t>
  </si>
  <si>
    <t>SLIGHTEDGEAKINOLA@YAHOO.COM</t>
  </si>
  <si>
    <t xml:space="preserve">AKANBI </t>
  </si>
  <si>
    <t>OLAITAN</t>
  </si>
  <si>
    <t>08090458514</t>
  </si>
  <si>
    <t>OLA_ONE2003@YAHOO.COM</t>
  </si>
  <si>
    <t>BABAJIDE AKINUBI</t>
  </si>
  <si>
    <t>09056002775</t>
  </si>
  <si>
    <t xml:space="preserve">MUDASHIRU </t>
  </si>
  <si>
    <t>DAMILOLA OLAYEMI</t>
  </si>
  <si>
    <t>08185263398</t>
  </si>
  <si>
    <t>DAMILOLAOLAYEMI18@GMAIL.COM</t>
  </si>
  <si>
    <t>4610003</t>
  </si>
  <si>
    <t>ACCA</t>
  </si>
  <si>
    <t>USMAN</t>
  </si>
  <si>
    <t>OPALUWA</t>
  </si>
  <si>
    <t>07033176398</t>
  </si>
  <si>
    <t>KASPA4LIFE24@OUTLOOK.COM</t>
  </si>
  <si>
    <t>3649832</t>
  </si>
  <si>
    <t>DAMILOLA ATINUKE</t>
  </si>
  <si>
    <t>07032519672</t>
  </si>
  <si>
    <t>OYEBANJIATINUKE9@GMAIL.COM</t>
  </si>
  <si>
    <t>4604393</t>
  </si>
  <si>
    <t>ENYIOMA IJEOMA</t>
  </si>
  <si>
    <t>08137485807</t>
  </si>
  <si>
    <t xml:space="preserve">ENYIOMA </t>
  </si>
  <si>
    <t>IJEOMA VICTORIA</t>
  </si>
  <si>
    <t>VIKKYBEN@YAHOO.COM</t>
  </si>
  <si>
    <t>MAY 18, ****</t>
  </si>
  <si>
    <t>4614488</t>
  </si>
  <si>
    <t>ADENIJI</t>
  </si>
  <si>
    <t>08022370429</t>
  </si>
  <si>
    <t>ABIOLAADENIJI1@GMAIL.COM</t>
  </si>
  <si>
    <t>2925460</t>
  </si>
  <si>
    <t>WUNMI ATOYEGBE</t>
  </si>
  <si>
    <t>07035380606</t>
  </si>
  <si>
    <t>ONUIGBO</t>
  </si>
  <si>
    <t>081002424273</t>
  </si>
  <si>
    <t>ONUIGBOCOLLINS81@GMAIL.COM</t>
  </si>
  <si>
    <t>CLARENCEBETHY@GMAIL.COM</t>
  </si>
  <si>
    <t>4554108</t>
  </si>
  <si>
    <t>LIGALI MOTUNRAYO</t>
  </si>
  <si>
    <t>07036147485</t>
  </si>
  <si>
    <t>LOUIS</t>
  </si>
  <si>
    <t>OLABALU</t>
  </si>
  <si>
    <t>08060713408</t>
  </si>
  <si>
    <t>LOUISOLABALU@YAHOO.COM</t>
  </si>
  <si>
    <t>29/07/2019</t>
  </si>
  <si>
    <t>AONDONA</t>
  </si>
  <si>
    <t>GRACE MEMBER</t>
  </si>
  <si>
    <t>08056130771</t>
  </si>
  <si>
    <t>GRACEAONDONA@GMAIL.COM</t>
  </si>
  <si>
    <t>2912494</t>
  </si>
  <si>
    <t>SOKEMI</t>
  </si>
  <si>
    <t>08133394918</t>
  </si>
  <si>
    <t>JOSEPHOKENU@GMAIL.COM</t>
  </si>
  <si>
    <t>3552275</t>
  </si>
  <si>
    <t>AROGUNDADE</t>
  </si>
  <si>
    <t>TOYOSI</t>
  </si>
  <si>
    <t>08136542669</t>
  </si>
  <si>
    <t>TOYOSIAROGUNDADE@GMAIL.COM</t>
  </si>
  <si>
    <t>3790329</t>
  </si>
  <si>
    <t>EFOBI</t>
  </si>
  <si>
    <t>08060250381</t>
  </si>
  <si>
    <t>A_EFOBI@YSHOO.COM</t>
  </si>
  <si>
    <t>IBUKUN SANNI-ADENIYI</t>
  </si>
  <si>
    <t>08064325601</t>
  </si>
  <si>
    <t>OLUWATOBILOBAOMOWUNMI@GMAIL.COM</t>
  </si>
  <si>
    <t>4095892</t>
  </si>
  <si>
    <t>FEHINTOLA AYEMO</t>
  </si>
  <si>
    <t>EZEKWIKE</t>
  </si>
  <si>
    <t xml:space="preserve">JOY  </t>
  </si>
  <si>
    <t>07031258307</t>
  </si>
  <si>
    <t>4642994</t>
  </si>
  <si>
    <t>OZONWANJI</t>
  </si>
  <si>
    <t>CHIBUIKE</t>
  </si>
  <si>
    <t>07031274887</t>
  </si>
  <si>
    <t>CHIBUIKEOZONWANJI@GMAIL.COM</t>
  </si>
  <si>
    <t>AMAGWU</t>
  </si>
  <si>
    <t>CHIMEREZE</t>
  </si>
  <si>
    <t>08105384341</t>
  </si>
  <si>
    <t>ANDYAMAG@GMAIL.COM</t>
  </si>
  <si>
    <t>MUTAIRU</t>
  </si>
  <si>
    <t>BASIRAT</t>
  </si>
  <si>
    <t>08137636114</t>
  </si>
  <si>
    <t>MUTAIRUBASIRAT@GMAIL.COM</t>
  </si>
  <si>
    <t>4388399</t>
  </si>
  <si>
    <t>MEDINA ONAYI</t>
  </si>
  <si>
    <t>08144276948</t>
  </si>
  <si>
    <t>DEENATKAREEM@GMAIL.COM</t>
  </si>
  <si>
    <t>MR GODWIN</t>
  </si>
  <si>
    <t>08023393332</t>
  </si>
  <si>
    <t>ARIYO</t>
  </si>
  <si>
    <t>KAFAYAT O.</t>
  </si>
  <si>
    <t>08036084898</t>
  </si>
  <si>
    <t>TJKAYKAY@YAHOO.COM</t>
  </si>
  <si>
    <t>4579027</t>
  </si>
  <si>
    <t>AMOS ODEBIYI</t>
  </si>
  <si>
    <t>NWAOMONOH</t>
  </si>
  <si>
    <t>IFEOMA CORNELIA</t>
  </si>
  <si>
    <t>08073062132</t>
  </si>
  <si>
    <t>IFEOMANWAOMONOH1996@GMAIL.COM</t>
  </si>
  <si>
    <t>4032620</t>
  </si>
  <si>
    <t>MONEKE</t>
  </si>
  <si>
    <t>CHANTY</t>
  </si>
  <si>
    <t>CCUWAKWE@YAHOO.COM</t>
  </si>
  <si>
    <t>JACQUELINE UKO</t>
  </si>
  <si>
    <t>GLADINTOUCH@GMAIL.COM</t>
  </si>
  <si>
    <t>4309619</t>
  </si>
  <si>
    <t>TOBILOBA SIMON</t>
  </si>
  <si>
    <t>08033784493</t>
  </si>
  <si>
    <t>OYELESETOBILOBA@GMAIL.COM</t>
  </si>
  <si>
    <t>4617702</t>
  </si>
  <si>
    <t>CHIKAMSO</t>
  </si>
  <si>
    <t xml:space="preserve">ADERONKE   </t>
  </si>
  <si>
    <t>08023208700</t>
  </si>
  <si>
    <t>REONKE14@YAHOO.COM</t>
  </si>
  <si>
    <t>26/07/2019</t>
  </si>
  <si>
    <t xml:space="preserve">BADARU </t>
  </si>
  <si>
    <t>KAYOMIKUN BABATOPE</t>
  </si>
  <si>
    <t>08131542505</t>
  </si>
  <si>
    <t>BADARU.KAYOMIKUN@GMAIL.COM</t>
  </si>
  <si>
    <t>2457261</t>
  </si>
  <si>
    <t>BOLAJI KAMENU</t>
  </si>
  <si>
    <t>ODOFIN</t>
  </si>
  <si>
    <t>08060997162</t>
  </si>
  <si>
    <t>BUKOLA.AJAO@YAHOO.COM</t>
  </si>
  <si>
    <t>OCTOBER 28 ****</t>
  </si>
  <si>
    <t>OYEDEMI</t>
  </si>
  <si>
    <t>07051105651</t>
  </si>
  <si>
    <t>TOLUOYEDEMI@GMAIL.COM</t>
  </si>
  <si>
    <t>4628646</t>
  </si>
  <si>
    <t>ADEDAYO AGUNBIADE</t>
  </si>
  <si>
    <t>UYANWUNE</t>
  </si>
  <si>
    <t>CHEKWUBE</t>
  </si>
  <si>
    <t>08108630358</t>
  </si>
  <si>
    <t>CHEKWUBEUYANWUNE@GMAIL.COM</t>
  </si>
  <si>
    <t>NGOZI MADUKA</t>
  </si>
  <si>
    <t>08078088621</t>
  </si>
  <si>
    <t>OYEBANJI</t>
  </si>
  <si>
    <t>07037392114</t>
  </si>
  <si>
    <t>BUKOLA.OYEBANJI@YAHOO.COM</t>
  </si>
  <si>
    <t>4413261</t>
  </si>
  <si>
    <t>FATUNDE</t>
  </si>
  <si>
    <t>07065250817</t>
  </si>
  <si>
    <t>QUEENTOBILOBA@GMAIL.COM</t>
  </si>
  <si>
    <t>3781924</t>
  </si>
  <si>
    <t>OLUTUYIBI</t>
  </si>
  <si>
    <t>080666094</t>
  </si>
  <si>
    <t>THEOLUFEMI1@GMAIL.COM</t>
  </si>
  <si>
    <t>2908004</t>
  </si>
  <si>
    <t>OLUWATOBI FADEYIBI</t>
  </si>
  <si>
    <t>08066606941</t>
  </si>
  <si>
    <t>IBUKUNOLUWA SANNI ADENIYI 0130221095</t>
  </si>
  <si>
    <t>ADEJOLU EMMANUEL ADEYINKA 0231698325</t>
  </si>
  <si>
    <t xml:space="preserve">0043663472 gtb </t>
  </si>
  <si>
    <t>OYELESE</t>
  </si>
  <si>
    <t>ADEDAMOLA</t>
  </si>
  <si>
    <t>ISIAQ</t>
  </si>
  <si>
    <t>AYODAMOLA</t>
  </si>
  <si>
    <t>CHIZOBA</t>
  </si>
  <si>
    <t>OLADEJO</t>
  </si>
  <si>
    <t>AYANGBEMI</t>
  </si>
  <si>
    <t>SIMA</t>
  </si>
  <si>
    <t>OLUWABUSOLA</t>
  </si>
  <si>
    <t>OYALANA</t>
  </si>
  <si>
    <t>BRAIMOH</t>
  </si>
  <si>
    <t>THANKGOD</t>
  </si>
  <si>
    <t>ADENIKE</t>
  </si>
  <si>
    <t>AGBAKOSI</t>
  </si>
  <si>
    <t>SHIRLEY</t>
  </si>
  <si>
    <t>HADIZA</t>
  </si>
  <si>
    <t>QUEEN</t>
  </si>
  <si>
    <t>OGBARA</t>
  </si>
  <si>
    <t>31/07/2019</t>
  </si>
  <si>
    <t xml:space="preserve">AYANSIJI </t>
  </si>
  <si>
    <t>08098256682</t>
  </si>
  <si>
    <t xml:space="preserve"> AYANSIJI2014@GMAIL.COM</t>
  </si>
  <si>
    <t>4452005</t>
  </si>
  <si>
    <t>ADEUSI VERONICA</t>
  </si>
  <si>
    <t>07012378478</t>
  </si>
  <si>
    <t xml:space="preserve">SANNI   </t>
  </si>
  <si>
    <t>08185832158</t>
  </si>
  <si>
    <t>3495061</t>
  </si>
  <si>
    <t>INTRODUCED BY EMPLOYER</t>
  </si>
  <si>
    <t>BOLUWATIFE PRISCILIA</t>
  </si>
  <si>
    <t>08162282190</t>
  </si>
  <si>
    <t>OLADEJOBOLUWATIFE@GMAIL.COM</t>
  </si>
  <si>
    <t>4498246</t>
  </si>
  <si>
    <t>3/08 2019</t>
  </si>
  <si>
    <t>UNOGN</t>
  </si>
  <si>
    <t>08084941458</t>
  </si>
  <si>
    <t>ONOGNSIMA@GMAIL.COM</t>
  </si>
  <si>
    <t>OLUWATOBILOBA OMUWUMI</t>
  </si>
  <si>
    <t>ONIOUAMA</t>
  </si>
  <si>
    <t>08136819397</t>
  </si>
  <si>
    <t>3708048</t>
  </si>
  <si>
    <t>CHARLES ADE-IFE</t>
  </si>
  <si>
    <t>08063223471</t>
  </si>
  <si>
    <t>AWODUM</t>
  </si>
  <si>
    <t>UMAR-FARUQ</t>
  </si>
  <si>
    <t>09057475036</t>
  </si>
  <si>
    <t>FAROUQAWODUN@GMAIL.COM</t>
  </si>
  <si>
    <t>OLUWAROTIMI</t>
  </si>
  <si>
    <t>09069239983</t>
  </si>
  <si>
    <t xml:space="preserve">ROTIMIALLI@GMAIL.COM </t>
  </si>
  <si>
    <t>2946086</t>
  </si>
  <si>
    <t>BUSZYO ONIKOSI</t>
  </si>
  <si>
    <t>08131025491</t>
  </si>
  <si>
    <t>3169134</t>
  </si>
  <si>
    <t>08066909939</t>
  </si>
  <si>
    <t>ADEYEMI.ONYEKAN@gmail.com</t>
  </si>
  <si>
    <t>08148821896</t>
  </si>
  <si>
    <t>OGBARAQUEEN@GMAIL.COM</t>
  </si>
  <si>
    <t>3570992</t>
  </si>
  <si>
    <t>BUSOLAATINUKE@GMAIL.COM</t>
  </si>
  <si>
    <t>ADENOBI</t>
  </si>
  <si>
    <t>BABAJIDE OLAMIDE</t>
  </si>
  <si>
    <t>JIDEADE9@GMAIL.COM</t>
  </si>
  <si>
    <t>08023818821</t>
  </si>
  <si>
    <t>OLUSHOLAOYALANA@GMAIL.COM</t>
  </si>
  <si>
    <t>0970300</t>
  </si>
  <si>
    <t>SEGUN</t>
  </si>
  <si>
    <t>09030015299</t>
  </si>
  <si>
    <t>SAMI</t>
  </si>
  <si>
    <t>07033579824</t>
  </si>
  <si>
    <t>FEMISAMGREAT@GMAIL.COM</t>
  </si>
  <si>
    <t xml:space="preserve">YEWANDE ONI </t>
  </si>
  <si>
    <t>09087059595</t>
  </si>
  <si>
    <t>BOLAWOLE</t>
  </si>
  <si>
    <t>081670775214</t>
  </si>
  <si>
    <t>AKINWONMIB@GMAIL.COM</t>
  </si>
  <si>
    <t>4601910</t>
  </si>
  <si>
    <t xml:space="preserve">NO </t>
  </si>
  <si>
    <t>OLUWADARE</t>
  </si>
  <si>
    <t>08028489912</t>
  </si>
  <si>
    <t>2179155</t>
  </si>
  <si>
    <t>08066961006</t>
  </si>
  <si>
    <t>FAITH.BABAOLA99@GMAIL.COM</t>
  </si>
  <si>
    <t>4258709</t>
  </si>
  <si>
    <t>ERNIE OLISAMA</t>
  </si>
  <si>
    <t>09091143539</t>
  </si>
  <si>
    <t>OSI-THANKGOD@YAHOO.COM</t>
  </si>
  <si>
    <t>4636801</t>
  </si>
  <si>
    <t>OYEGBULEM</t>
  </si>
  <si>
    <t>PRECIOUS.C</t>
  </si>
  <si>
    <t>07063171492</t>
  </si>
  <si>
    <t>CHIPRESH209@GMAIL</t>
  </si>
  <si>
    <t>ONYEGBULEM PRECIOUS CHAIMAKA</t>
  </si>
  <si>
    <t>OYEBANJOATINUKE9@GMAIL.COM</t>
  </si>
  <si>
    <t>4606292</t>
  </si>
  <si>
    <t>EMJIOMA IJEOMA</t>
  </si>
  <si>
    <t>EYIOMA</t>
  </si>
  <si>
    <t>V.IJEOMA</t>
  </si>
  <si>
    <t xml:space="preserve">AZEEZ </t>
  </si>
  <si>
    <t>ADUDU JAIYEDA</t>
  </si>
  <si>
    <t>08063508233</t>
  </si>
  <si>
    <t>SARAHAGBAKOSI@GMAIL.COM</t>
  </si>
  <si>
    <t>2417593</t>
  </si>
  <si>
    <t xml:space="preserve">IAWE </t>
  </si>
  <si>
    <t>ONYINYECH ROSELYN</t>
  </si>
  <si>
    <t>08139551857</t>
  </si>
  <si>
    <t>IAWEOONYIN97@GMAIL.COM</t>
  </si>
  <si>
    <t>KACHY</t>
  </si>
  <si>
    <t>08032731048</t>
  </si>
  <si>
    <t>08164434667</t>
  </si>
  <si>
    <t>SHIRLEYEBUKA@GMAIL.COM</t>
  </si>
  <si>
    <t>3514898</t>
  </si>
  <si>
    <t>OHALEJA</t>
  </si>
  <si>
    <t>07082604190</t>
  </si>
  <si>
    <t>OHALETAC@GMAIL.COM</t>
  </si>
  <si>
    <t>3835656</t>
  </si>
  <si>
    <t>0LORUNDA</t>
  </si>
  <si>
    <t>07038178387</t>
  </si>
  <si>
    <t>3758303</t>
  </si>
  <si>
    <t>ADENAWOOLA OLAYEMI</t>
  </si>
  <si>
    <t>DAVID-NDAHI</t>
  </si>
  <si>
    <t>07082808644</t>
  </si>
  <si>
    <t>NDAHI.AISHA@GMAIL.COM</t>
  </si>
  <si>
    <t>OGHENE OLOMU</t>
  </si>
  <si>
    <t>WASICE</t>
  </si>
  <si>
    <t>08122950240</t>
  </si>
  <si>
    <t>QWASIU@HOTMAIL.COM</t>
  </si>
  <si>
    <t>4600872</t>
  </si>
  <si>
    <t>CHINDIMA</t>
  </si>
  <si>
    <t>07019425321</t>
  </si>
  <si>
    <t>MAGDALYNNWOKO@YAHOO.COM</t>
  </si>
  <si>
    <t>4237048</t>
  </si>
  <si>
    <t>OYEKANMI</t>
  </si>
  <si>
    <t>JOSEPH O.</t>
  </si>
  <si>
    <t>08063993728</t>
  </si>
  <si>
    <t>JO.OYEKANMI@YAHOO.COM</t>
  </si>
  <si>
    <t>OLUSEGUN MAKINDE</t>
  </si>
  <si>
    <t>2020594950 ZENITH BANK</t>
  </si>
  <si>
    <t>OGUNTONA</t>
  </si>
  <si>
    <t>IBILOLA</t>
  </si>
  <si>
    <t>IGHOKO</t>
  </si>
  <si>
    <t>08057135465</t>
  </si>
  <si>
    <t>08126228523</t>
  </si>
  <si>
    <t>UKATU</t>
  </si>
  <si>
    <t>STEPHANIE</t>
  </si>
  <si>
    <t>SHARON</t>
  </si>
  <si>
    <t>OLOLADE AYOMIKUN</t>
  </si>
  <si>
    <t>ONADERU</t>
  </si>
  <si>
    <t>AMURE</t>
  </si>
  <si>
    <t>08056310245</t>
  </si>
  <si>
    <t>IMASUEN</t>
  </si>
  <si>
    <t>AYANWOLA</t>
  </si>
  <si>
    <t>AKAMELU</t>
  </si>
  <si>
    <t>CHISOM MARY</t>
  </si>
  <si>
    <t>OGUNLADE</t>
  </si>
  <si>
    <t>IBIA</t>
  </si>
  <si>
    <t>ARAMIDE</t>
  </si>
  <si>
    <t>OSAREMI</t>
  </si>
  <si>
    <t>OLUGBADE</t>
  </si>
  <si>
    <t>DANLADI</t>
  </si>
  <si>
    <t>ADEJOH</t>
  </si>
  <si>
    <t>09016546678</t>
  </si>
  <si>
    <t>NGOKEDI@YAHOO.COM</t>
  </si>
  <si>
    <t>FAMALE</t>
  </si>
  <si>
    <t>NGOZI AKAMELU</t>
  </si>
  <si>
    <t>08172065397</t>
  </si>
  <si>
    <t>OJO TEMITEYO</t>
  </si>
  <si>
    <t>ADURALERE</t>
  </si>
  <si>
    <t>08185000594</t>
  </si>
  <si>
    <t>TAYOLERE81@GMAIL.COM</t>
  </si>
  <si>
    <t>07030572941</t>
  </si>
  <si>
    <t>ONADERU111@YAHOO.COM</t>
  </si>
  <si>
    <t>OLUMOJEGUN OLASODE</t>
  </si>
  <si>
    <t>07061879129</t>
  </si>
  <si>
    <t>BLES2LONG@GMAIL.COM</t>
  </si>
  <si>
    <t>4584049</t>
  </si>
  <si>
    <t>DAMILOLA ABIRU</t>
  </si>
  <si>
    <t>UANGBAOJE</t>
  </si>
  <si>
    <t>07039742154</t>
  </si>
  <si>
    <t>OUANGBAOJE@YAHOO.COM</t>
  </si>
  <si>
    <t>4108267</t>
  </si>
  <si>
    <t>EMMANUEL OBI</t>
  </si>
  <si>
    <t>IMHANSOLOEUA</t>
  </si>
  <si>
    <t>07038316510</t>
  </si>
  <si>
    <t>SHARONIMHANSOLOEUA@YAHOO.COM</t>
  </si>
  <si>
    <t>4437215</t>
  </si>
  <si>
    <t>OBIOHA LAUREN</t>
  </si>
  <si>
    <t>0814459604</t>
  </si>
  <si>
    <t>OBIOHAMARACHI@GMAIL.COM</t>
  </si>
  <si>
    <t xml:space="preserve">KEINDE  </t>
  </si>
  <si>
    <t>ELUMADE</t>
  </si>
  <si>
    <t>08065514047</t>
  </si>
  <si>
    <t>ELUMADEKENNY@GMAIL.COM</t>
  </si>
  <si>
    <t>4396784</t>
  </si>
  <si>
    <t>TAWO ELUMADE</t>
  </si>
  <si>
    <t>BAYO</t>
  </si>
  <si>
    <t>08161329198</t>
  </si>
  <si>
    <t>AYANWOLAB@GMAIL.COM</t>
  </si>
  <si>
    <t>4572848</t>
  </si>
  <si>
    <t>08105928091</t>
  </si>
  <si>
    <t>DANLADIJERELI@GMAIL.COM</t>
  </si>
  <si>
    <t xml:space="preserve">IBUKUNOLUWA  </t>
  </si>
  <si>
    <t>08035198196</t>
  </si>
  <si>
    <t>ABIOLAMOSE@YAHOHOO.COM</t>
  </si>
  <si>
    <t>ISOCHEI</t>
  </si>
  <si>
    <t>08160976939</t>
  </si>
  <si>
    <t>BLESSINGISOCHEI@GMAIL</t>
  </si>
  <si>
    <t>4273516</t>
  </si>
  <si>
    <t>BABALOLA FAITH</t>
  </si>
  <si>
    <t>09073998568</t>
  </si>
  <si>
    <t>STEPHANIEKATU@GMAIL.COM</t>
  </si>
  <si>
    <t>3995473</t>
  </si>
  <si>
    <t>KUDI</t>
  </si>
  <si>
    <t>08138604149</t>
  </si>
  <si>
    <t>OPE-L97@YAHOO.COM</t>
  </si>
  <si>
    <t>4258055</t>
  </si>
  <si>
    <t>FAITH BABALOLA</t>
  </si>
  <si>
    <t>DORATHY EFFIONG</t>
  </si>
  <si>
    <t>07035106125</t>
  </si>
  <si>
    <t>MSIBIA@OUTLOOK.COM</t>
  </si>
  <si>
    <t>08100791939</t>
  </si>
  <si>
    <t>OLUGBADELIJAH@GMAIL.COM</t>
  </si>
  <si>
    <t>464458</t>
  </si>
  <si>
    <t>MARSHALL</t>
  </si>
  <si>
    <t>MARSHALLYN2006@yahoo.com</t>
  </si>
  <si>
    <t>13/8/2019</t>
  </si>
  <si>
    <t>OLUBUNMI.M</t>
  </si>
  <si>
    <t>08022222898</t>
  </si>
  <si>
    <t>KEJIOGUNS@YAHOO.COM</t>
  </si>
  <si>
    <t>1738896</t>
  </si>
  <si>
    <t xml:space="preserve">TOYOSI ADEBAKIN </t>
  </si>
  <si>
    <t>08038090302</t>
  </si>
  <si>
    <t>OLUTUNMILOK</t>
  </si>
  <si>
    <t>08035673725</t>
  </si>
  <si>
    <t>OLUFUNMILOLAAJAO@YAHOO.COM</t>
  </si>
  <si>
    <t>2600138</t>
  </si>
  <si>
    <t>ODEGBAMI</t>
  </si>
  <si>
    <t>08052902310</t>
  </si>
  <si>
    <t>BEEHOLAR53@GMAIL.COM</t>
  </si>
  <si>
    <t>2573749</t>
  </si>
  <si>
    <t>BALONGUN</t>
  </si>
  <si>
    <t>09092314007</t>
  </si>
  <si>
    <t>ARAMIDE.BALOGUN@NG.MULTICHOICE</t>
  </si>
  <si>
    <t>1363175</t>
  </si>
  <si>
    <t>OLUSOLA BELLO</t>
  </si>
  <si>
    <t>0815434033</t>
  </si>
  <si>
    <t>07038010764</t>
  </si>
  <si>
    <t>ELWAN</t>
  </si>
  <si>
    <t>ELIJAH2006US@YAHOO.COM</t>
  </si>
  <si>
    <t>IEOGUNTONA@GMAIL.COM</t>
  </si>
  <si>
    <t>08087837969</t>
  </si>
  <si>
    <t>OLATUNJIBABATUNDE001@GMAIL.COM</t>
  </si>
  <si>
    <t>SOMADINA</t>
  </si>
  <si>
    <t>OGUNTIMEHIN</t>
  </si>
  <si>
    <t>08039209119</t>
  </si>
  <si>
    <t>07061085433</t>
  </si>
  <si>
    <t>ADEMUYIWA</t>
  </si>
  <si>
    <t>OLAWALE EMMANUEL</t>
  </si>
  <si>
    <t>MBONG WILLIAMS</t>
  </si>
  <si>
    <t>OMOTAYO GANIYAT</t>
  </si>
  <si>
    <t>17/08/2019</t>
  </si>
  <si>
    <t>AILOYAFEN</t>
  </si>
  <si>
    <t xml:space="preserve">N/A </t>
  </si>
  <si>
    <t>TAKON</t>
  </si>
  <si>
    <t>09096535975</t>
  </si>
  <si>
    <t>MBONGWILLIAMSZ@GMAIL.COM</t>
  </si>
  <si>
    <t>08036152164</t>
  </si>
  <si>
    <t>070666567569</t>
  </si>
  <si>
    <t>OMOTAYO.G.HABEEB@GMAIL.COM</t>
  </si>
  <si>
    <t>3674073</t>
  </si>
  <si>
    <t>FALEYE TEMITOPE</t>
  </si>
  <si>
    <t>07038330392</t>
  </si>
  <si>
    <t>SADEADE2@YAHOO.COM</t>
  </si>
  <si>
    <t xml:space="preserve">GRACE </t>
  </si>
  <si>
    <t>OLASUMBO AYODELE</t>
  </si>
  <si>
    <t>08023363548</t>
  </si>
  <si>
    <t>17/08/ 2019</t>
  </si>
  <si>
    <t>OLUWAMISIMI IFEOLUWAKITAN</t>
  </si>
  <si>
    <t>17/08 /2019</t>
  </si>
  <si>
    <t>OFGU</t>
  </si>
  <si>
    <t>CHRISTAINA</t>
  </si>
  <si>
    <t>08037096335</t>
  </si>
  <si>
    <t>09 SEPTEMBR</t>
  </si>
  <si>
    <t>1572047</t>
  </si>
  <si>
    <t>IFEOMA NWAOMONOH</t>
  </si>
  <si>
    <t>09039098620</t>
  </si>
  <si>
    <t>17/08/3017</t>
  </si>
  <si>
    <t>OLUBUKOLA BEATRICE</t>
  </si>
  <si>
    <t>08140823838</t>
  </si>
  <si>
    <t>AJAYEIBW@GMAILICOK</t>
  </si>
  <si>
    <t>465819</t>
  </si>
  <si>
    <t>OGUN</t>
  </si>
  <si>
    <t>UYI</t>
  </si>
  <si>
    <t>07067058574</t>
  </si>
  <si>
    <t>UYI.OGUN@YHOO.COM</t>
  </si>
  <si>
    <t>UBA</t>
  </si>
  <si>
    <t>08033267118</t>
  </si>
  <si>
    <t>AM0LE</t>
  </si>
  <si>
    <t>07067790497</t>
  </si>
  <si>
    <t>AMOLE-D@YAHOO.COM</t>
  </si>
  <si>
    <t>4658693</t>
  </si>
  <si>
    <t xml:space="preserve">UYANWONE </t>
  </si>
  <si>
    <t>ADE-IFE</t>
  </si>
  <si>
    <t>CHARLES-ADEIFE@YAHOO.COM</t>
  </si>
  <si>
    <t>OWANMA CHINEYE</t>
  </si>
  <si>
    <t xml:space="preserve">MUSARI </t>
  </si>
  <si>
    <t>08067210448</t>
  </si>
  <si>
    <t>MOLOLADE@GMAIL.COM</t>
  </si>
  <si>
    <t>4341328</t>
  </si>
  <si>
    <t xml:space="preserve">ODECEYE DORCAS </t>
  </si>
  <si>
    <t>08174093109</t>
  </si>
  <si>
    <t>ODECEYETUNDE@GMAIL.COM</t>
  </si>
  <si>
    <t>4300660</t>
  </si>
  <si>
    <t>OLUWASERANTIMI IBUNKUN</t>
  </si>
  <si>
    <t>EPEDO</t>
  </si>
  <si>
    <t>LOVERLN</t>
  </si>
  <si>
    <t>08107531035</t>
  </si>
  <si>
    <t>LOVERLNEPEDO@GMAIL.COM</t>
  </si>
  <si>
    <t>FAITH EMELOGUN</t>
  </si>
  <si>
    <t>EJIOGU</t>
  </si>
  <si>
    <t>EJIKE FRANCIS</t>
  </si>
  <si>
    <t>08035422714</t>
  </si>
  <si>
    <t>4537409</t>
  </si>
  <si>
    <t>JONATHAN</t>
  </si>
  <si>
    <t>0803347521</t>
  </si>
  <si>
    <t>VUOKE</t>
  </si>
  <si>
    <t xml:space="preserve">VUOKEUBA@GMAIL.COM </t>
  </si>
  <si>
    <t>OGHENERUONA DIBIE</t>
  </si>
  <si>
    <t>07031356940</t>
  </si>
  <si>
    <t>DIBIE</t>
  </si>
  <si>
    <t>OGHENERUONA</t>
  </si>
  <si>
    <t>08141306547</t>
  </si>
  <si>
    <t>DIBIERUONA@GMAIL.COM</t>
  </si>
  <si>
    <t xml:space="preserve">17/08/2019 </t>
  </si>
  <si>
    <t>DOSHKINNY@GMAIL.COM</t>
  </si>
  <si>
    <t>4567942</t>
  </si>
  <si>
    <t>080966524609</t>
  </si>
  <si>
    <t>AYO-ONIA</t>
  </si>
  <si>
    <t>08155666363</t>
  </si>
  <si>
    <t>DAMOLAAYOONITA@GMAIL.COM</t>
  </si>
  <si>
    <t>3635938</t>
  </si>
  <si>
    <t xml:space="preserve">OLA-OLUWA </t>
  </si>
  <si>
    <t>VICTOR.O</t>
  </si>
  <si>
    <t>08121335419</t>
  </si>
  <si>
    <t>OLAOLUWAVICTOR93@GMAIL.COM</t>
  </si>
  <si>
    <t>COL. I.E ITUEN</t>
  </si>
  <si>
    <t>19/08/2019</t>
  </si>
  <si>
    <t>OYEWO</t>
  </si>
  <si>
    <t>ADEMOLAPO</t>
  </si>
  <si>
    <t>07060672962</t>
  </si>
  <si>
    <t>DOLAPOOYEWO@YAHOO.COM</t>
  </si>
  <si>
    <t>SIGHT SEEING</t>
  </si>
  <si>
    <t>STAY CLOSE BY</t>
  </si>
  <si>
    <t>2568087</t>
  </si>
  <si>
    <t>08062354632</t>
  </si>
  <si>
    <t>NON SPONSORED (SEPTEMBER INTENSIVE)</t>
  </si>
  <si>
    <t>ADEDEJI RIDWAN</t>
  </si>
  <si>
    <t>OKPALUBA</t>
  </si>
  <si>
    <t>OLAIFA</t>
  </si>
  <si>
    <t>OLUWATODIMU</t>
  </si>
  <si>
    <t>OLUWANIYI</t>
  </si>
  <si>
    <t xml:space="preserve">ESIN </t>
  </si>
  <si>
    <t>DIANE</t>
  </si>
  <si>
    <t>CHIMENE</t>
  </si>
  <si>
    <t>ELECHI</t>
  </si>
  <si>
    <t>GLORIA</t>
  </si>
  <si>
    <t>24/08/2019</t>
  </si>
  <si>
    <t>UGHERUGHE</t>
  </si>
  <si>
    <t>07064182663</t>
  </si>
  <si>
    <t>GADJARHO@GMAIL.COM</t>
  </si>
  <si>
    <t>07064182666</t>
  </si>
  <si>
    <t>TONIAAJIE@YAHOO.COM</t>
  </si>
  <si>
    <t>ONOSIGHO</t>
  </si>
  <si>
    <t>ONAJITE</t>
  </si>
  <si>
    <t>08139299293</t>
  </si>
  <si>
    <t>ONOSIGHO.ONAJITE@YAHOO.COM</t>
  </si>
  <si>
    <t>ELIZABETH EMUEBLE</t>
  </si>
  <si>
    <t>08034542354</t>
  </si>
  <si>
    <t xml:space="preserve"> DIANESIN@YAHOO.COM</t>
  </si>
  <si>
    <t>08169405679</t>
  </si>
  <si>
    <t>MURITALADEJI@GMAIL.COM</t>
  </si>
  <si>
    <t>PARENT</t>
  </si>
  <si>
    <t>MR MURITALA ABIODUN SHEFIU</t>
  </si>
  <si>
    <t>SEGUNOGUNTIMEHIN6@GMAIL.COM</t>
  </si>
  <si>
    <t>4656687</t>
  </si>
  <si>
    <t xml:space="preserve">TEMILOLUWA ODUSI </t>
  </si>
  <si>
    <t>08055255031</t>
  </si>
  <si>
    <t>08183660132</t>
  </si>
  <si>
    <t>HI2TODDY@YAHOO.COM</t>
  </si>
  <si>
    <t>3268055</t>
  </si>
  <si>
    <t>ADAM.A</t>
  </si>
  <si>
    <t>09039301468</t>
  </si>
  <si>
    <t>ADAMYUSUF109@YAHOO.COM</t>
  </si>
  <si>
    <t>WESIAH</t>
  </si>
  <si>
    <t xml:space="preserve">SAMUEL </t>
  </si>
  <si>
    <t>09066307539</t>
  </si>
  <si>
    <t>WESIAHSAMUEL@GMAIL.COM</t>
  </si>
  <si>
    <t>4015856</t>
  </si>
  <si>
    <t>08131519868</t>
  </si>
  <si>
    <t>WALEOMONIYI@HOTMAIL.COM</t>
  </si>
  <si>
    <t>SOMADINAFAITH@GMAIL.COM</t>
  </si>
  <si>
    <t>4635353</t>
  </si>
  <si>
    <t>NWANZE</t>
  </si>
  <si>
    <t>07081326451</t>
  </si>
  <si>
    <t>PASCHALNWANZE@GMAIL.COM</t>
  </si>
  <si>
    <t>4059735</t>
  </si>
  <si>
    <t>OKORO INNOCENT TOCHUKWU</t>
  </si>
  <si>
    <t>BOLUWAYI .A</t>
  </si>
  <si>
    <t>08064243392</t>
  </si>
  <si>
    <t>BOLUTONIAABAYOMI@GMAIL.COM</t>
  </si>
  <si>
    <t>224997</t>
  </si>
  <si>
    <t xml:space="preserve">NNEBEOUM </t>
  </si>
  <si>
    <t>AMARACHI .C</t>
  </si>
  <si>
    <t>08140210180</t>
  </si>
  <si>
    <t>SOPIANNEBEDUM@GMAIL.COM</t>
  </si>
  <si>
    <t>ARIT ETIMUWE</t>
  </si>
  <si>
    <t xml:space="preserve">ODEWALE </t>
  </si>
  <si>
    <t>ELIZABETH .O</t>
  </si>
  <si>
    <t>07039069776</t>
  </si>
  <si>
    <t>FUNMEEODEWALE@GMAIL.COM</t>
  </si>
  <si>
    <t>4518319</t>
  </si>
  <si>
    <t>07057585943</t>
  </si>
  <si>
    <t>OLUWAMAYOWAIAJAYI@GMAIAL.COM</t>
  </si>
  <si>
    <t>3994222</t>
  </si>
  <si>
    <t>OLASUMBO AYODELE AKINYA</t>
  </si>
  <si>
    <t>OLASUMBO HANNAH AYODELE-ONI 0009511388 GTB</t>
  </si>
  <si>
    <t>NWABUNIKE</t>
  </si>
  <si>
    <t>FUHAD</t>
  </si>
  <si>
    <t>OKEWOLE</t>
  </si>
  <si>
    <t>VENESSA</t>
  </si>
  <si>
    <t>OPARAKU</t>
  </si>
  <si>
    <t>24/8/2019</t>
  </si>
  <si>
    <t>ONOSIGHO.ONAJITE@YSHOO.COM</t>
  </si>
  <si>
    <t>ELIZABETH EMUEBIE</t>
  </si>
  <si>
    <t>TEMILOLU</t>
  </si>
  <si>
    <t>08083064379</t>
  </si>
  <si>
    <t>TEMIORES@GMAIL.COM</t>
  </si>
  <si>
    <t xml:space="preserve">OLUYINKA </t>
  </si>
  <si>
    <t>OLUSEYE</t>
  </si>
  <si>
    <t>08053204277</t>
  </si>
  <si>
    <t>OLUSEYEADENIKE@YAHOO.COM</t>
  </si>
  <si>
    <t xml:space="preserve">ODEKUNLE </t>
  </si>
  <si>
    <t>08036995045</t>
  </si>
  <si>
    <t>0DEKUNLE.MARTINS@GMAIL.COM</t>
  </si>
  <si>
    <t>4340432</t>
  </si>
  <si>
    <t>CHINEDU NWANA</t>
  </si>
  <si>
    <t>08071825600</t>
  </si>
  <si>
    <t xml:space="preserve">ANIFOWOSE </t>
  </si>
  <si>
    <t>PHILIP OLUWALAYEI</t>
  </si>
  <si>
    <t>08160304137</t>
  </si>
  <si>
    <t>LAYOMIANIFOWOSE@GMAIL.COM</t>
  </si>
  <si>
    <t>4499155</t>
  </si>
  <si>
    <t xml:space="preserve">ADEOSUN ABIOLA </t>
  </si>
  <si>
    <t>ADEEZE</t>
  </si>
  <si>
    <t>08086320078</t>
  </si>
  <si>
    <t>OPEARAKUADAEZE@GMAIL.COM</t>
  </si>
  <si>
    <t>4404598</t>
  </si>
  <si>
    <t xml:space="preserve">OKAFOR </t>
  </si>
  <si>
    <t>08080747055</t>
  </si>
  <si>
    <t>VENESSAOKAFOR@GMAIL.COM</t>
  </si>
  <si>
    <t>4662610</t>
  </si>
  <si>
    <t>08034257427</t>
  </si>
  <si>
    <t>JOKEWOLE@GMAIL.COM</t>
  </si>
  <si>
    <t>2002859</t>
  </si>
  <si>
    <t>07084732268</t>
  </si>
  <si>
    <t>OGUNSANYAFUHAD@GMAIL.COM</t>
  </si>
  <si>
    <t>4536352</t>
  </si>
  <si>
    <t xml:space="preserve">UJAH </t>
  </si>
  <si>
    <t>VIVIAN CHINEDU</t>
  </si>
  <si>
    <t>08032467534</t>
  </si>
  <si>
    <t>VIVIANUJAH@YMAIL.COM</t>
  </si>
  <si>
    <t>08059663640,08061258856</t>
  </si>
  <si>
    <t>NWABUNIKEALEX@GMAIL.COM</t>
  </si>
  <si>
    <t>2549881</t>
  </si>
  <si>
    <t>SOKOYA</t>
  </si>
  <si>
    <t>08138803240</t>
  </si>
  <si>
    <t>SOKOYAYETUNDE@YAHOO.COM</t>
  </si>
  <si>
    <t>4658639</t>
  </si>
  <si>
    <t>3021843720 uba vuoke first bank</t>
  </si>
  <si>
    <t>VUOKE UBA</t>
  </si>
  <si>
    <t>2055415156 DIBIE OGHENERUONA UBA</t>
  </si>
  <si>
    <t>08076441785</t>
  </si>
  <si>
    <t>08064563897</t>
  </si>
  <si>
    <t>OGAMBA</t>
  </si>
  <si>
    <t>MADUABUCHI</t>
  </si>
  <si>
    <t>SAFIAT</t>
  </si>
  <si>
    <t>JAAMI-LAWAL</t>
  </si>
  <si>
    <t>ASOKHIA</t>
  </si>
  <si>
    <t>MAIYEGUN</t>
  </si>
  <si>
    <t>08093900101</t>
  </si>
  <si>
    <t>FEMIYEGUN@GMAIL.COM</t>
  </si>
  <si>
    <t>3691096</t>
  </si>
  <si>
    <t>07035639413</t>
  </si>
  <si>
    <t>TGAMBZ@GMAIL.COM</t>
  </si>
  <si>
    <t>4586142</t>
  </si>
  <si>
    <t>08022651545</t>
  </si>
  <si>
    <t>SAFIAT.ACA@YAHOO.COM</t>
  </si>
  <si>
    <t>4457039</t>
  </si>
  <si>
    <t>PHOEBE CHINYERE</t>
  </si>
  <si>
    <t>08101031155</t>
  </si>
  <si>
    <t>PHOEBECHICHIMADUABUCHI@GMAIL.COM</t>
  </si>
  <si>
    <t>4676720</t>
  </si>
  <si>
    <t>SEUN ABEGUNDE</t>
  </si>
  <si>
    <t>0YENIYAN TOSIN</t>
  </si>
  <si>
    <t>08063231654</t>
  </si>
  <si>
    <t>OYENIYANTOSINE@GMAIL.COM</t>
  </si>
  <si>
    <t>AKUNWALE OLALEKAN</t>
  </si>
  <si>
    <t>08022024153</t>
  </si>
  <si>
    <t>JOSEPINE</t>
  </si>
  <si>
    <t>08156602995</t>
  </si>
  <si>
    <t>OLULAJAJOSEPINE@YHOO.COM</t>
  </si>
  <si>
    <t>1726012</t>
  </si>
  <si>
    <t>08067644875</t>
  </si>
  <si>
    <t>VICTOR.J</t>
  </si>
  <si>
    <t>V.AKANO@YAHOO.COM</t>
  </si>
  <si>
    <t>3712486</t>
  </si>
  <si>
    <t>LINDA EGU</t>
  </si>
  <si>
    <t>28/09/2019</t>
  </si>
  <si>
    <t>15/09/2019</t>
  </si>
  <si>
    <t>OLALEYE</t>
  </si>
  <si>
    <t>AKEPELE</t>
  </si>
  <si>
    <t>ANOZIE</t>
  </si>
  <si>
    <t>ALAKA</t>
  </si>
  <si>
    <t>TIMOTHY</t>
  </si>
  <si>
    <t>AJANI</t>
  </si>
  <si>
    <t>ONYENEME</t>
  </si>
  <si>
    <t>CHUKWUDI BLAISE</t>
  </si>
  <si>
    <t>13/09/2019</t>
  </si>
  <si>
    <t>08168980950</t>
  </si>
  <si>
    <t>OOO.YINKA@GMAIL.COM</t>
  </si>
  <si>
    <t>4146477</t>
  </si>
  <si>
    <t>ADEOLA BA</t>
  </si>
  <si>
    <t>07038193921</t>
  </si>
  <si>
    <t>14/09/2019</t>
  </si>
  <si>
    <t>IKECHI</t>
  </si>
  <si>
    <t>08069574654</t>
  </si>
  <si>
    <t>VENESSAIKECHI@GMAIL.COM</t>
  </si>
  <si>
    <t>3290897</t>
  </si>
  <si>
    <t>07063508799</t>
  </si>
  <si>
    <t>BUSAYOAKEPELE91@GMAIL.COM</t>
  </si>
  <si>
    <t>3470098</t>
  </si>
  <si>
    <t>08134808423</t>
  </si>
  <si>
    <t>TIMOTHYALAKA.TA@GMAIL.COM</t>
  </si>
  <si>
    <t>07033764465</t>
  </si>
  <si>
    <t>CHUD4REAL@GMAIL.COM</t>
  </si>
  <si>
    <t>4000127</t>
  </si>
  <si>
    <t>OKAM</t>
  </si>
  <si>
    <t>ONWUKA KALU</t>
  </si>
  <si>
    <t>08036505728</t>
  </si>
  <si>
    <t>OKAMJEFFK9@GMAIL.COM</t>
  </si>
  <si>
    <t>OLADEJI SAHEED OLUWALE</t>
  </si>
  <si>
    <t>08068032564</t>
  </si>
  <si>
    <t>AJANIADEYEMI07@GMAIL.COM</t>
  </si>
  <si>
    <t>AEMILOLA OBATEMI</t>
  </si>
  <si>
    <t>08020678991</t>
  </si>
  <si>
    <t>0806899116</t>
  </si>
  <si>
    <t>JENNIFERANOZIE@GMAIL.COM</t>
  </si>
  <si>
    <t>TOCHUKWU ELYAH</t>
  </si>
  <si>
    <t>08032888960</t>
  </si>
  <si>
    <t>07033001371</t>
  </si>
  <si>
    <t>AYODEJIOLUWARUYI@GMAIL.COM</t>
  </si>
  <si>
    <t>4368641</t>
  </si>
  <si>
    <t xml:space="preserve">CHUKWUNONSO </t>
  </si>
  <si>
    <t>RASHIDAT MORENIKE</t>
  </si>
  <si>
    <t>07031296081</t>
  </si>
  <si>
    <t>MORENIKE.AKINLOLU@GMAIL.COM</t>
  </si>
  <si>
    <t>3731583</t>
  </si>
  <si>
    <t>CHIDINMA OBIDIKE</t>
  </si>
  <si>
    <t>08033534655</t>
  </si>
  <si>
    <t>OLUWATYI</t>
  </si>
  <si>
    <t>OLUWAFEMI OLUWASEYI</t>
  </si>
  <si>
    <t>08102831640</t>
  </si>
  <si>
    <t>OLUWAFEMISALAMI@YAHOO.COM</t>
  </si>
  <si>
    <t>4455486</t>
  </si>
  <si>
    <t>BAMIDELE DAVID</t>
  </si>
  <si>
    <t>22/09/2019</t>
  </si>
  <si>
    <t>OBATERU</t>
  </si>
  <si>
    <t>08127271079</t>
  </si>
  <si>
    <t>4499509</t>
  </si>
  <si>
    <t>0818363453</t>
  </si>
  <si>
    <t xml:space="preserve"> OYINADE BROWN</t>
  </si>
  <si>
    <t>MICHELLE CHIBOGU</t>
  </si>
  <si>
    <t>MICHELLE CHIBOGU 0760260654 ACCESS</t>
  </si>
  <si>
    <t>OKOLO</t>
  </si>
  <si>
    <t>ANSELM</t>
  </si>
  <si>
    <t>29/09/2019</t>
  </si>
  <si>
    <t>ODIELIH</t>
  </si>
  <si>
    <t>OSENA</t>
  </si>
  <si>
    <t>OYEBAMIRE</t>
  </si>
  <si>
    <t>AISHA AYO</t>
  </si>
  <si>
    <t>07033022271</t>
  </si>
  <si>
    <t>SEW308@YAHOO.COM</t>
  </si>
  <si>
    <t>3110834</t>
  </si>
  <si>
    <t>TITILAYO</t>
  </si>
  <si>
    <t>08036319334</t>
  </si>
  <si>
    <t>TITILAYO.OSEWA@GMAIL.COM</t>
  </si>
  <si>
    <t>2589351</t>
  </si>
  <si>
    <t>ISREAL</t>
  </si>
  <si>
    <t>07069183000</t>
  </si>
  <si>
    <t>IDEM</t>
  </si>
  <si>
    <t>13/10/2019</t>
  </si>
  <si>
    <t>AFUWAPE</t>
  </si>
  <si>
    <t>08026553620</t>
  </si>
  <si>
    <t>HYCHART@GMAIL.COM</t>
  </si>
  <si>
    <t>JULIET ALALI</t>
  </si>
  <si>
    <t>CHIDOZIKI JANE</t>
  </si>
  <si>
    <t>07030384188</t>
  </si>
  <si>
    <t>CHIDOZIKIJANE@YAHOO.COM</t>
  </si>
  <si>
    <t>ANSELMEMMANUEL@YAHOO.COM</t>
  </si>
  <si>
    <t>4679433</t>
  </si>
  <si>
    <t>08148623632</t>
  </si>
  <si>
    <t>AFUGBENGA@GMAIL.COM</t>
  </si>
  <si>
    <t>4233007</t>
  </si>
  <si>
    <t>RAFIAT</t>
  </si>
  <si>
    <t>Inflow from sales of class note</t>
  </si>
  <si>
    <t>ADE-ABATAN</t>
  </si>
  <si>
    <t>07033215120</t>
  </si>
  <si>
    <t>TUNDE06@YAHOO.COM</t>
  </si>
  <si>
    <t>4294220</t>
  </si>
  <si>
    <t>07081058300</t>
  </si>
  <si>
    <t>RAFIAT.A.ABASS@GMAIL.COM</t>
  </si>
  <si>
    <t>3604186</t>
  </si>
  <si>
    <t>SHERIF ADEJOBI</t>
  </si>
  <si>
    <t>08182031458</t>
  </si>
  <si>
    <t>ADEKOLA</t>
  </si>
  <si>
    <t>09030666955</t>
  </si>
  <si>
    <t>FOLAKOYA@GMAIL.COM</t>
  </si>
  <si>
    <t>TOTAL FROM ALL SHEETS</t>
  </si>
  <si>
    <t>27/10/2019</t>
  </si>
  <si>
    <t xml:space="preserve">IMASUEN-NDUKA </t>
  </si>
  <si>
    <t>IBIYEMI</t>
  </si>
  <si>
    <t>GANIYAT</t>
  </si>
  <si>
    <t>08162387857</t>
  </si>
  <si>
    <t>ADERONKE1600@GMAIL.COM</t>
  </si>
  <si>
    <t>451530</t>
  </si>
  <si>
    <t>HAMINU</t>
  </si>
  <si>
    <t>07064411644</t>
  </si>
  <si>
    <t>MARYAM_HAMINU@YAHOO.COM</t>
  </si>
  <si>
    <t>3768564</t>
  </si>
  <si>
    <t>07063474754</t>
  </si>
  <si>
    <t>OLUWASOLAFUNMIMARY@YAHOO.COM</t>
  </si>
  <si>
    <t>3725205</t>
  </si>
  <si>
    <t>KHADIJAT</t>
  </si>
  <si>
    <t>08167386667</t>
  </si>
  <si>
    <t>ADEYEMI.FIFELOMO@GMAIL.COM</t>
  </si>
  <si>
    <t>3431162</t>
  </si>
  <si>
    <t>08097711667</t>
  </si>
  <si>
    <t>BANKOLEOLATUNJI@GMAIL.COM</t>
  </si>
  <si>
    <t>4523701</t>
  </si>
  <si>
    <t>ESTHER ADERONMU</t>
  </si>
  <si>
    <t>07030248412</t>
  </si>
  <si>
    <t>BISKAF2002@GMAIL.COM</t>
  </si>
  <si>
    <t>1912762</t>
  </si>
  <si>
    <t>THIS DIET  DEC. 2019</t>
  </si>
  <si>
    <t>DADA</t>
  </si>
  <si>
    <t>KOREDE SAMUEL</t>
  </si>
  <si>
    <t>07017155943</t>
  </si>
  <si>
    <t>ADEPEGBA</t>
  </si>
  <si>
    <t>08164245726</t>
  </si>
  <si>
    <t>OGBEBOR</t>
  </si>
  <si>
    <t>07066338361</t>
  </si>
  <si>
    <t>MARCH/JUNE 2020</t>
  </si>
  <si>
    <t>MERCY.ABIOLA2013@GMAIL.COM</t>
  </si>
  <si>
    <t>08038705149</t>
  </si>
  <si>
    <t>08169515340</t>
  </si>
  <si>
    <t>08053788987</t>
  </si>
  <si>
    <t>OLUWASUSU</t>
  </si>
  <si>
    <t>08060569919</t>
  </si>
  <si>
    <t>LARAOLUWASUSI@GMAIL.COM</t>
  </si>
  <si>
    <t>4602412</t>
  </si>
  <si>
    <t>ARONGUNDADE</t>
  </si>
  <si>
    <t>SHINA FATAI</t>
  </si>
  <si>
    <t>AROGSINA@GMAIL.COM</t>
  </si>
  <si>
    <t>OGOCHUKWU JOSHUA</t>
  </si>
  <si>
    <t>07068368737</t>
  </si>
  <si>
    <t xml:space="preserve">AJIBOYE </t>
  </si>
  <si>
    <t>MERCY ABIOLA</t>
  </si>
  <si>
    <t>FASASI</t>
  </si>
  <si>
    <t>SUNMBOYE</t>
  </si>
  <si>
    <t>MARTHA TEMILOLA</t>
  </si>
  <si>
    <t>08093901160</t>
  </si>
  <si>
    <t>MARTHASUNMBOYE@GMAIL.COM</t>
  </si>
  <si>
    <t xml:space="preserve">MRS BAKARE LAPE </t>
  </si>
  <si>
    <t>08059944661</t>
  </si>
  <si>
    <t xml:space="preserve">ANIMASHAUN </t>
  </si>
  <si>
    <t>JAREER</t>
  </si>
  <si>
    <t>07014512814</t>
  </si>
  <si>
    <t xml:space="preserve">JAREERANIMASHAUN@GMAIL.COM </t>
  </si>
  <si>
    <t>OYENIKU KHADIYA</t>
  </si>
  <si>
    <t>09098355032</t>
  </si>
  <si>
    <t>ODUNIYI</t>
  </si>
  <si>
    <t>08023051826</t>
  </si>
  <si>
    <t>CAPTILLA@YAHOO.COM</t>
  </si>
  <si>
    <t>CHARITY ONYEJI</t>
  </si>
  <si>
    <t>OMOTAYO</t>
  </si>
  <si>
    <t>TIMOTHY AYOBAMI</t>
  </si>
  <si>
    <t>07055986621</t>
  </si>
  <si>
    <t>OMOTAYO.TIMOTHY.A@GMAIL</t>
  </si>
  <si>
    <t xml:space="preserve">MGBANWUNE </t>
  </si>
  <si>
    <t>UJU</t>
  </si>
  <si>
    <t>07083309798</t>
  </si>
  <si>
    <t>UJUMAILS@YAHOO.COM</t>
  </si>
  <si>
    <t>1741647</t>
  </si>
  <si>
    <t>OGBAO</t>
  </si>
  <si>
    <t>MAUREEN OBUGO</t>
  </si>
  <si>
    <t>07033101347</t>
  </si>
  <si>
    <t>MAURYNOGABO@GMAIL.COM</t>
  </si>
  <si>
    <t>4685106</t>
  </si>
  <si>
    <t>ADESINA</t>
  </si>
  <si>
    <t>TOLWASE GRACE</t>
  </si>
  <si>
    <t>08167085429</t>
  </si>
  <si>
    <t>ADESTNATG@GMAIL.COM</t>
  </si>
  <si>
    <t>PAULIETE OBADA</t>
  </si>
  <si>
    <t>08170040673</t>
  </si>
  <si>
    <t>ODUNAMINAT700@GMAIL.COM</t>
  </si>
  <si>
    <t>4655903</t>
  </si>
  <si>
    <t>HARUNA</t>
  </si>
  <si>
    <t>AHMAD SHEHN</t>
  </si>
  <si>
    <t>07061806818</t>
  </si>
  <si>
    <t>ALMADHANA929@YAHOO.COM</t>
  </si>
  <si>
    <t>4466175</t>
  </si>
  <si>
    <t>LAGUNJU</t>
  </si>
  <si>
    <t>08068994515</t>
  </si>
  <si>
    <t>LAGUNJU.OPEYEMIKULELOMO@GMAIL.COM</t>
  </si>
  <si>
    <t>2852169</t>
  </si>
  <si>
    <t>AHMED-ISHMEL</t>
  </si>
  <si>
    <t>TITILOLA</t>
  </si>
  <si>
    <t>08133920130</t>
  </si>
  <si>
    <t>BLOOSSBLOO@YAHOO.COM</t>
  </si>
  <si>
    <t>2147528</t>
  </si>
  <si>
    <t>NKPA</t>
  </si>
  <si>
    <t>FORTUNATA PAWINA</t>
  </si>
  <si>
    <t>FORTUNATANKPA@GMAIL.COM</t>
  </si>
  <si>
    <t>4660545</t>
  </si>
  <si>
    <t>OLAJIRE</t>
  </si>
  <si>
    <t>07052105124</t>
  </si>
  <si>
    <t>JIRE2G@YAHOO.COM</t>
  </si>
  <si>
    <t>4326787</t>
  </si>
  <si>
    <t xml:space="preserve">ALIMI </t>
  </si>
  <si>
    <t>MARIAM ABIODUN</t>
  </si>
  <si>
    <t>08080427562</t>
  </si>
  <si>
    <t>KALIMIMARYAM560@GMAIL.COM</t>
  </si>
  <si>
    <t>4768465</t>
  </si>
  <si>
    <t>AWARI MARIAM ALIMI</t>
  </si>
  <si>
    <t>08037887935</t>
  </si>
  <si>
    <t xml:space="preserve">GANA </t>
  </si>
  <si>
    <t>MBWIDIFU PATIENCE</t>
  </si>
  <si>
    <t>08037685568</t>
  </si>
  <si>
    <t>GANAPATIENCE@YAHOO.COM</t>
  </si>
  <si>
    <t>3373344</t>
  </si>
  <si>
    <t>GEORGE</t>
  </si>
  <si>
    <t>07083937515</t>
  </si>
  <si>
    <t>GEORGEADAOBI@GMAIL.COM</t>
  </si>
  <si>
    <t>3688957</t>
  </si>
  <si>
    <t>PHILP</t>
  </si>
  <si>
    <t>REBECCA FUNMI</t>
  </si>
  <si>
    <t>08166963137</t>
  </si>
  <si>
    <t>BECKYPHILP16@GMAIL.COM</t>
  </si>
  <si>
    <t>3976881</t>
  </si>
  <si>
    <t>ESTHER ABIODUN</t>
  </si>
  <si>
    <t>08103611727</t>
  </si>
  <si>
    <t>13/1/2020</t>
  </si>
  <si>
    <t>KAUSHAL</t>
  </si>
  <si>
    <t>RASTOGI</t>
  </si>
  <si>
    <t>08139057833</t>
  </si>
  <si>
    <t>RAUSHALRASTOGI96@GMAIL.COM</t>
  </si>
  <si>
    <t>3451850</t>
  </si>
  <si>
    <t>15/1/2020</t>
  </si>
  <si>
    <t>ASHIABUCHI</t>
  </si>
  <si>
    <t>KENNETH</t>
  </si>
  <si>
    <t>08052749906</t>
  </si>
  <si>
    <t>KENKENNEDY247@YAHOO.COM</t>
  </si>
  <si>
    <t>2681430</t>
  </si>
  <si>
    <t>15/01/2019</t>
  </si>
  <si>
    <t>OLADELE OLUFISAYO</t>
  </si>
  <si>
    <t>08139134174</t>
  </si>
  <si>
    <t>AKANDEOLUFISAYO071@GMAIL.COM</t>
  </si>
  <si>
    <t>4305226</t>
  </si>
  <si>
    <t>ANYAGBA</t>
  </si>
  <si>
    <t>OJIMA CALEB</t>
  </si>
  <si>
    <t>08123156230</t>
  </si>
  <si>
    <t>08037209785</t>
  </si>
  <si>
    <t>ADEKOYA</t>
  </si>
  <si>
    <t>ABRAHAM</t>
  </si>
  <si>
    <t>LALA</t>
  </si>
  <si>
    <t>MOTOLANI</t>
  </si>
  <si>
    <t>18/1/2020</t>
  </si>
  <si>
    <t>ALIYU</t>
  </si>
  <si>
    <t>MUAWIYA</t>
  </si>
  <si>
    <t>WARRENS</t>
  </si>
  <si>
    <t>ESTHER.E</t>
  </si>
  <si>
    <t>SYBIL</t>
  </si>
  <si>
    <t>DOYINSOLA</t>
  </si>
  <si>
    <t>EMELIFE</t>
  </si>
  <si>
    <t>OLADELE</t>
  </si>
  <si>
    <t>OLAWALE OLUKAYODE</t>
  </si>
  <si>
    <t>LATEEF UMAR</t>
  </si>
  <si>
    <t>AWOPETU</t>
  </si>
  <si>
    <t>MARTINA</t>
  </si>
  <si>
    <t>19/1/2020</t>
  </si>
  <si>
    <t>GBENGA</t>
  </si>
  <si>
    <t>BUSOLA OPEYEMI</t>
  </si>
  <si>
    <t>EKWURIBE</t>
  </si>
  <si>
    <t>IFESINACHI</t>
  </si>
  <si>
    <t>ATULAEGWU</t>
  </si>
  <si>
    <t>BRIGHT</t>
  </si>
  <si>
    <t>UZOR</t>
  </si>
  <si>
    <t>EKENEDILICHUKWU</t>
  </si>
  <si>
    <t>ETSU</t>
  </si>
  <si>
    <t>HABIB</t>
  </si>
  <si>
    <t>07033966888</t>
  </si>
  <si>
    <t>EMMABIB@YAHOO.COM</t>
  </si>
  <si>
    <t>NOT YET REG</t>
  </si>
  <si>
    <t xml:space="preserve"> BABATAYO</t>
  </si>
  <si>
    <t>EYITAYO OLUSOLA</t>
  </si>
  <si>
    <t>08039196512</t>
  </si>
  <si>
    <t>TEOSAGE@GMAIL.COM</t>
  </si>
  <si>
    <t>1587209</t>
  </si>
  <si>
    <t>OJOMO</t>
  </si>
  <si>
    <t>OLABUKUNMI</t>
  </si>
  <si>
    <t>09013070909</t>
  </si>
  <si>
    <t>OLABUKUNMI23@GMAIL.COM</t>
  </si>
  <si>
    <t>OPE</t>
  </si>
  <si>
    <t>SULAIMAN</t>
  </si>
  <si>
    <t>OLAWALE TAOHEED</t>
  </si>
  <si>
    <t>08033549352</t>
  </si>
  <si>
    <t>OLAWALESULAIMAN09@GMAIL.COM</t>
  </si>
  <si>
    <t>4691005</t>
  </si>
  <si>
    <t xml:space="preserve">OKORO VIVIAN </t>
  </si>
  <si>
    <t xml:space="preserve">SIMILEOLUWA </t>
  </si>
  <si>
    <t>09077305982</t>
  </si>
  <si>
    <t>SIMIAYODELE@YAHOO.COM</t>
  </si>
  <si>
    <t>4658670</t>
  </si>
  <si>
    <t>09082678748</t>
  </si>
  <si>
    <t>OLAWALEOLADELE19@GMAIL.COM</t>
  </si>
  <si>
    <t>4775889</t>
  </si>
  <si>
    <t>08168054192</t>
  </si>
  <si>
    <t>GBENGAAYODELE1@GMAIL.COM</t>
  </si>
  <si>
    <t>3544708</t>
  </si>
  <si>
    <t xml:space="preserve"> EMMANUEL CHIOMA</t>
  </si>
  <si>
    <t>07016218378</t>
  </si>
  <si>
    <t>MANUELLAEMELIFE@GMAIL.COM</t>
  </si>
  <si>
    <t>4774606</t>
  </si>
  <si>
    <t>08051633061</t>
  </si>
  <si>
    <t>DOYINSOLA-ADEKOYA@YAHOO.COM</t>
  </si>
  <si>
    <t>4515697</t>
  </si>
  <si>
    <t>IFESANMI</t>
  </si>
  <si>
    <t>TOLU ALAO</t>
  </si>
  <si>
    <t>08153683538</t>
  </si>
  <si>
    <t>AFOLABI.IFESANMI@GMAIL.COM</t>
  </si>
  <si>
    <t>OLASUNKANMI ALADE</t>
  </si>
  <si>
    <t>08161702775</t>
  </si>
  <si>
    <t>OLAYEMILADE@GMAIL.COM</t>
  </si>
  <si>
    <t>4759166</t>
  </si>
  <si>
    <t xml:space="preserve">FRIENDS </t>
  </si>
  <si>
    <t>JOSHUA U</t>
  </si>
  <si>
    <t>07068368736</t>
  </si>
  <si>
    <t>JOSHOGOCHUKWU@GMAIL.COM</t>
  </si>
  <si>
    <t>4744367</t>
  </si>
  <si>
    <t>FISAYO MAKINDE</t>
  </si>
  <si>
    <t>07087790016</t>
  </si>
  <si>
    <t>07069317253</t>
  </si>
  <si>
    <t>SYBILEGWU@YAHOO.COM</t>
  </si>
  <si>
    <t>ADEOLA AKINDELE</t>
  </si>
  <si>
    <t>08128856243</t>
  </si>
  <si>
    <t>AZPROXY13@GMAIL.COM</t>
  </si>
  <si>
    <t>ADEDAMOLA .D</t>
  </si>
  <si>
    <t>08135008215</t>
  </si>
  <si>
    <t>DAMOLA608@GMAIL.COM</t>
  </si>
  <si>
    <t>08080155246</t>
  </si>
  <si>
    <t>SILVAFRANCES@YAHOO.COM</t>
  </si>
  <si>
    <t>4526774</t>
  </si>
  <si>
    <t>ABIODUN IYOHA</t>
  </si>
  <si>
    <t>OYEBADE</t>
  </si>
  <si>
    <t>08054515486</t>
  </si>
  <si>
    <t>BUNMIOMAOYE@YAHOO.COM</t>
  </si>
  <si>
    <t>3982124</t>
  </si>
  <si>
    <t xml:space="preserve">OYEKAN OLASUBOMI </t>
  </si>
  <si>
    <t>ADELAKUN</t>
  </si>
  <si>
    <t>09083051485</t>
  </si>
  <si>
    <t>4069479</t>
  </si>
  <si>
    <t>SHADARE</t>
  </si>
  <si>
    <t>OLOLADE</t>
  </si>
  <si>
    <t>08145352871</t>
  </si>
  <si>
    <t>OLOLADESHADARE@GMAIL.COM</t>
  </si>
  <si>
    <t>OMAGE</t>
  </si>
  <si>
    <t>08100159484</t>
  </si>
  <si>
    <t>OMAGEJENNIFER1@GMAIL.COM</t>
  </si>
  <si>
    <t>BOLAJI QUADRI</t>
  </si>
  <si>
    <t>08169620840</t>
  </si>
  <si>
    <t>BOLAJIADEWUNMI24@GMAIL.COM</t>
  </si>
  <si>
    <t>4731872</t>
  </si>
  <si>
    <t>AYODELE TIMOTHY</t>
  </si>
  <si>
    <t>FESOJAIYE</t>
  </si>
  <si>
    <t>FEMI OLUWASEUN</t>
  </si>
  <si>
    <t>07065150463</t>
  </si>
  <si>
    <t>FESOJAYEFEMI@GMAIL.COM</t>
  </si>
  <si>
    <t>07.JANUARY1992</t>
  </si>
  <si>
    <t>4280133</t>
  </si>
  <si>
    <t>FOLAHAN</t>
  </si>
  <si>
    <t>RACHAEL EJIRO</t>
  </si>
  <si>
    <t>08036425167</t>
  </si>
  <si>
    <t>RACHAEL.ADEKOYA3@GMAIL.COM</t>
  </si>
  <si>
    <t>4747926</t>
  </si>
  <si>
    <t>WARRENSESTHER@GMAIL.COM</t>
  </si>
  <si>
    <t>4523406</t>
  </si>
  <si>
    <t>OGBEBORBLESSING29@YAHOO.COM</t>
  </si>
  <si>
    <t>4750187</t>
  </si>
  <si>
    <t>AMUTA</t>
  </si>
  <si>
    <t>ELAIGWU FRIDAY</t>
  </si>
  <si>
    <t>08091153542</t>
  </si>
  <si>
    <t>FRIDAY.AMUTA@YAHOO.COM</t>
  </si>
  <si>
    <t>4420339</t>
  </si>
  <si>
    <t>CHINAZU</t>
  </si>
  <si>
    <t>SHODEIDE</t>
  </si>
  <si>
    <t>TINUADE</t>
  </si>
  <si>
    <t>S TINUADE@YAHOO.COM</t>
  </si>
  <si>
    <t>3212682</t>
  </si>
  <si>
    <t>HAKEEM KOLA</t>
  </si>
  <si>
    <t>09037190263</t>
  </si>
  <si>
    <t>HKLAWAL30@GMAIL.COM</t>
  </si>
  <si>
    <t>3355818</t>
  </si>
  <si>
    <t>ALAMIN</t>
  </si>
  <si>
    <t>AWWAL-ALAMIN@YAHOO.COM</t>
  </si>
  <si>
    <t>4616457</t>
  </si>
  <si>
    <t>AMINAT ABISOLA</t>
  </si>
  <si>
    <t>08025757716</t>
  </si>
  <si>
    <t>HAMEENATADAMS@GMAIL.COM</t>
  </si>
  <si>
    <t xml:space="preserve">EDUN KIKELOMO </t>
  </si>
  <si>
    <t>08171529239</t>
  </si>
  <si>
    <t>GALADIMA11@GMAIL.COM</t>
  </si>
  <si>
    <t>07060733710</t>
  </si>
  <si>
    <t>WENDY UCHEOMA@GMAIL.COM</t>
  </si>
  <si>
    <t>4734202</t>
  </si>
  <si>
    <t>LUQMAN</t>
  </si>
  <si>
    <t>07066179210</t>
  </si>
  <si>
    <t>SULAIMANLUQMAN@YAHOO.COM</t>
  </si>
  <si>
    <t>ISHOLA MOSOPEOLUWA</t>
  </si>
  <si>
    <t>08034050446</t>
  </si>
  <si>
    <t>BADEJOTOLU@HOTMAIL.COM</t>
  </si>
  <si>
    <t>1720898</t>
  </si>
  <si>
    <t>ONAMADE</t>
  </si>
  <si>
    <t>SAMUEL OLADAPO</t>
  </si>
  <si>
    <t>08161767956</t>
  </si>
  <si>
    <t>JUBRIL ADEWALE</t>
  </si>
  <si>
    <t>07039315001</t>
  </si>
  <si>
    <t>AFOLABIJUBRILADEWAE@GMAIL.COM</t>
  </si>
  <si>
    <t>4591667</t>
  </si>
  <si>
    <t>08118488551</t>
  </si>
  <si>
    <t>4775793</t>
  </si>
  <si>
    <t>ARAFAT</t>
  </si>
  <si>
    <t>08184589410</t>
  </si>
  <si>
    <t>ALFABUA@GMAIL.COM</t>
  </si>
  <si>
    <t>2913983</t>
  </si>
  <si>
    <t>ERIOLUWA ONI</t>
  </si>
  <si>
    <t>INUMIDUN</t>
  </si>
  <si>
    <t>OLUWATAYO</t>
  </si>
  <si>
    <t>08023061855</t>
  </si>
  <si>
    <t>INUMIDUNO@GMAIL.COM</t>
  </si>
  <si>
    <t>1936639</t>
  </si>
  <si>
    <t>PATIENCE GRANA</t>
  </si>
  <si>
    <t>FAGOHUN</t>
  </si>
  <si>
    <t>08032167800</t>
  </si>
  <si>
    <t>YINKABFAGBOHUN@GMAIL.COM</t>
  </si>
  <si>
    <t>4681679</t>
  </si>
  <si>
    <t>OGUNMAKIN ADETUTU</t>
  </si>
  <si>
    <t>08161785215</t>
  </si>
  <si>
    <t>AWOPETUMARTINA@GMAIL.COM</t>
  </si>
  <si>
    <t xml:space="preserve">OLALEKAN </t>
  </si>
  <si>
    <t>08054806223</t>
  </si>
  <si>
    <t>LEKINCOOL@YAHOO.COM</t>
  </si>
  <si>
    <t>4358857</t>
  </si>
  <si>
    <t xml:space="preserve">OLUWATOMILOLA </t>
  </si>
  <si>
    <t>08087130674</t>
  </si>
  <si>
    <t>TOMILOLA.ODUNTAN@YAHOO.COM</t>
  </si>
  <si>
    <t>4186263</t>
  </si>
  <si>
    <t>08060076481</t>
  </si>
  <si>
    <t>OLANIYI.RAPHAEL001@GMAIL.COM</t>
  </si>
  <si>
    <t>4535215</t>
  </si>
  <si>
    <t>MR CHARLES</t>
  </si>
  <si>
    <t>08099445612</t>
  </si>
  <si>
    <t>RASHIA4@YAHOO.CO.UK</t>
  </si>
  <si>
    <t>1678593</t>
  </si>
  <si>
    <t>DONENAZIGA ENOCK</t>
  </si>
  <si>
    <t>08101561926</t>
  </si>
  <si>
    <t>IDONENAZIBA@GMAIL.COM</t>
  </si>
  <si>
    <t>4751824</t>
  </si>
  <si>
    <t xml:space="preserve">AKINBULE </t>
  </si>
  <si>
    <t>HANNAH OYINDAMOLA</t>
  </si>
  <si>
    <t>07086504677</t>
  </si>
  <si>
    <t>OYINAKINBULE@GMAIL.COM</t>
  </si>
  <si>
    <t>OGUNBANJO TOBI</t>
  </si>
  <si>
    <t>OLALUDE</t>
  </si>
  <si>
    <t>OLAYEMI OLUGBENGA</t>
  </si>
  <si>
    <t>07089997057</t>
  </si>
  <si>
    <t>OLUOLALUDE@YAHOO.COM</t>
  </si>
  <si>
    <t>1303793</t>
  </si>
  <si>
    <t>OLUWAGEMILEKE BOLAJI</t>
  </si>
  <si>
    <t>08182406351</t>
  </si>
  <si>
    <t>08074712499</t>
  </si>
  <si>
    <t>FADAREOPEYEMI15@YAHOO.COM</t>
  </si>
  <si>
    <t>PAULETLE ODADA</t>
  </si>
  <si>
    <t>OGBONNAYA</t>
  </si>
  <si>
    <t>EMMANUEL CHINONSO</t>
  </si>
  <si>
    <t>08139460189</t>
  </si>
  <si>
    <t>OGBONNAYAEMMANUEL35@GMAIL.COM</t>
  </si>
  <si>
    <t>4580276</t>
  </si>
  <si>
    <t>07039429752</t>
  </si>
  <si>
    <t>MOYINBA@YAHOO.COM</t>
  </si>
  <si>
    <t>4360327</t>
  </si>
  <si>
    <t>09072699585</t>
  </si>
  <si>
    <t>LALAMOTOLANI@GMAIL.COM</t>
  </si>
  <si>
    <t>09060307117</t>
  </si>
  <si>
    <t>JUMABIMBOLA@GMAIL.COM</t>
  </si>
  <si>
    <t>3996102</t>
  </si>
  <si>
    <t>EZE</t>
  </si>
  <si>
    <t>LORETTA</t>
  </si>
  <si>
    <t>LORETTAEZENNENNA@GMAIL.COM</t>
  </si>
  <si>
    <t>4704930</t>
  </si>
  <si>
    <t>N0</t>
  </si>
  <si>
    <t>MIRACLE OGECHUKWU</t>
  </si>
  <si>
    <t>08130773100</t>
  </si>
  <si>
    <t>MIRAOKPALA@GMAIL.COM</t>
  </si>
  <si>
    <t>OLUMOTA</t>
  </si>
  <si>
    <t>MATTHEW O</t>
  </si>
  <si>
    <t>08037826276</t>
  </si>
  <si>
    <t>OLUMOYAM@GMAIL.COM</t>
  </si>
  <si>
    <t xml:space="preserve">AMOS OJEBIYI </t>
  </si>
  <si>
    <t>08180004033</t>
  </si>
  <si>
    <t>EZEKIEL BAMIDELE</t>
  </si>
  <si>
    <t>08025942630</t>
  </si>
  <si>
    <t>BAMIDELEKOLADE@GMAIL.COM</t>
  </si>
  <si>
    <t>3663326</t>
  </si>
  <si>
    <t>UCHE OGBU</t>
  </si>
  <si>
    <t>CHALIS</t>
  </si>
  <si>
    <t>CHALIS.GEORGE@YAHOO.COM</t>
  </si>
  <si>
    <t>4780954</t>
  </si>
  <si>
    <t>ISAAC OLU-JOSHUA</t>
  </si>
  <si>
    <t>RERELOLUWA</t>
  </si>
  <si>
    <t>07013232484</t>
  </si>
  <si>
    <t>ABRAHAMRERELOLUWA600@GMAIL.COM</t>
  </si>
  <si>
    <t>AKINOLA OYINDAMOLA</t>
  </si>
  <si>
    <t xml:space="preserve">OLAYEMI </t>
  </si>
  <si>
    <t>07067804659</t>
  </si>
  <si>
    <t>RHODATAIWO@GMAIL.COM</t>
  </si>
  <si>
    <t>4393940</t>
  </si>
  <si>
    <t>UMEBESE</t>
  </si>
  <si>
    <t>EVAZI ADELIDE</t>
  </si>
  <si>
    <t>08139523221</t>
  </si>
  <si>
    <t>EVAUMEBESE@GMAIL.COM</t>
  </si>
  <si>
    <t>4447619</t>
  </si>
  <si>
    <t>CHINMA UKADIKE</t>
  </si>
  <si>
    <t>07063661638</t>
  </si>
  <si>
    <t>URHUDE</t>
  </si>
  <si>
    <t>JOANNE</t>
  </si>
  <si>
    <t>08181022210</t>
  </si>
  <si>
    <t>J.EBASA@YAHOO.COM</t>
  </si>
  <si>
    <t>TEJUOSO</t>
  </si>
  <si>
    <t xml:space="preserve"> TITILAYO OLUWASEUN</t>
  </si>
  <si>
    <t>07038461009</t>
  </si>
  <si>
    <t>TITILAYOTEJUOSO@YAHOO.COM</t>
  </si>
  <si>
    <t>2005268</t>
  </si>
  <si>
    <t>OJATUNWASE</t>
  </si>
  <si>
    <t>FUNMILAYO</t>
  </si>
  <si>
    <t>08028613989</t>
  </si>
  <si>
    <t>FUNMIYOJA@YAHOO.COM</t>
  </si>
  <si>
    <t>2690685</t>
  </si>
  <si>
    <t>AJILA</t>
  </si>
  <si>
    <t>RUKIYAT</t>
  </si>
  <si>
    <t>+18573209892</t>
  </si>
  <si>
    <t>BUKKY-AJILA2000@YAHOO.COM</t>
  </si>
  <si>
    <t>3907441</t>
  </si>
  <si>
    <t>SAMUELDADA2000@GMAIL.COM</t>
  </si>
  <si>
    <t>4740748</t>
  </si>
  <si>
    <t>FAROUQ</t>
  </si>
  <si>
    <t>AKINKUEHINMI</t>
  </si>
  <si>
    <t>08088917992</t>
  </si>
  <si>
    <t>KRIXTIEAKINS@GMAIL.COM</t>
  </si>
  <si>
    <t>4094897</t>
  </si>
  <si>
    <t>LOUIS OLABALU</t>
  </si>
  <si>
    <t>DISU</t>
  </si>
  <si>
    <t>ANIKE</t>
  </si>
  <si>
    <t>+447958074544</t>
  </si>
  <si>
    <t>ANIKEDISU@GMAIL.COM</t>
  </si>
  <si>
    <t>3732515</t>
  </si>
  <si>
    <t>AMARA BETSY</t>
  </si>
  <si>
    <t>08082182702</t>
  </si>
  <si>
    <t>AMARA.BESTY@GMAIL.COM</t>
  </si>
  <si>
    <t>AWOTUNDE</t>
  </si>
  <si>
    <t>EMMANUEL. A</t>
  </si>
  <si>
    <t>08102061976</t>
  </si>
  <si>
    <t>ADEDAYOAWOTUNDE@GMAIL.COM</t>
  </si>
  <si>
    <t>AKANO VICTOR</t>
  </si>
  <si>
    <t>TRUNIE5@GMAIL.COM</t>
  </si>
  <si>
    <t>4750127</t>
  </si>
  <si>
    <t>KIKELOMO SOBANDE</t>
  </si>
  <si>
    <t>07066516324</t>
  </si>
  <si>
    <t>BAMIDELEBUSOLA.O@GMAIL.COM</t>
  </si>
  <si>
    <t>4514317</t>
  </si>
  <si>
    <t>AJOSE</t>
  </si>
  <si>
    <t>09056916002</t>
  </si>
  <si>
    <t>AJOSEOPEYEMI007@GMAIL.COM</t>
  </si>
  <si>
    <t>4607006</t>
  </si>
  <si>
    <t>08165754781</t>
  </si>
  <si>
    <t>TOBILOBAOLUGBADE@GMAIL.COM</t>
  </si>
  <si>
    <t>4300578</t>
  </si>
  <si>
    <t>TULWASI</t>
  </si>
  <si>
    <t>NAZE</t>
  </si>
  <si>
    <t>OGECHUKWU</t>
  </si>
  <si>
    <t>08020772366</t>
  </si>
  <si>
    <t>2249559</t>
  </si>
  <si>
    <t>DEOLA3107@YAHOO.COM</t>
  </si>
  <si>
    <t>LOLA BACKRY</t>
  </si>
  <si>
    <t>LABGOKUN</t>
  </si>
  <si>
    <t>LAGBOKUNOLUWASEYIFUNMI@GMAIL.COM</t>
  </si>
  <si>
    <t>ANIH</t>
  </si>
  <si>
    <t>VANESSA KOSISOCHUKWU</t>
  </si>
  <si>
    <t>+447435739472</t>
  </si>
  <si>
    <t>VANESSAPHILIP01@GMAIL.COM</t>
  </si>
  <si>
    <t>4756323</t>
  </si>
  <si>
    <t>JOHN ALONGE</t>
  </si>
  <si>
    <t>OZOUGWU</t>
  </si>
  <si>
    <t>NWENNA</t>
  </si>
  <si>
    <t>07062701519</t>
  </si>
  <si>
    <t>NENA-OZ@HOTMAIL.CO.UK</t>
  </si>
  <si>
    <t>2138684</t>
  </si>
  <si>
    <t>AGBO</t>
  </si>
  <si>
    <t>OMEGA</t>
  </si>
  <si>
    <t>08052531855</t>
  </si>
  <si>
    <t>MEGLORRA@YAHOO.COM</t>
  </si>
  <si>
    <t>2855938</t>
  </si>
  <si>
    <t>AHONSI</t>
  </si>
  <si>
    <t>EGONGHON OLUWASEYI</t>
  </si>
  <si>
    <t>08162973043</t>
  </si>
  <si>
    <t>AHONSI-SEYI@GMAIL.COM</t>
  </si>
  <si>
    <t>3713465</t>
  </si>
  <si>
    <t>08063826185</t>
  </si>
  <si>
    <t>NWEKE-EZE</t>
  </si>
  <si>
    <t>EZEMA</t>
  </si>
  <si>
    <t>08062452684</t>
  </si>
  <si>
    <t>LILIANWEKEEZE@GMAIL.COM</t>
  </si>
  <si>
    <t>ODILI EZEONWUKA</t>
  </si>
  <si>
    <t>AFOLAGBE</t>
  </si>
  <si>
    <t>08133100387</t>
  </si>
  <si>
    <t>AFOLAGBESAMUEL@GMAIL.COM</t>
  </si>
  <si>
    <t>4778873</t>
  </si>
  <si>
    <t>OYIBO</t>
  </si>
  <si>
    <t>IKECHUKWU</t>
  </si>
  <si>
    <t>08055608145</t>
  </si>
  <si>
    <t>LOYIBO@YAHOO.COM OYIBO.CHUKWU77@GMAIL.COM</t>
  </si>
  <si>
    <t>1729434</t>
  </si>
  <si>
    <t>APAOKUEZE</t>
  </si>
  <si>
    <t>PRAISE ONYEKA</t>
  </si>
  <si>
    <t>07067283326</t>
  </si>
  <si>
    <t>PRAISEASMISSY@GMAIL.COM</t>
  </si>
  <si>
    <t>4633993</t>
  </si>
  <si>
    <t xml:space="preserve">RAJI </t>
  </si>
  <si>
    <t>08060094035</t>
  </si>
  <si>
    <t>SAMUELAYODELE.RAJI@GMAIL.COM</t>
  </si>
  <si>
    <t>4220832</t>
  </si>
  <si>
    <t>ALAJEBI</t>
  </si>
  <si>
    <t>IYINOLUWA ADEDAMOLA</t>
  </si>
  <si>
    <t>08166464310</t>
  </si>
  <si>
    <t>KLA520ALADE@GMAIL.COM</t>
  </si>
  <si>
    <t>IFEDI</t>
  </si>
  <si>
    <t>+_447849924749</t>
  </si>
  <si>
    <t>CHAMSKY1@HOTMAIL.CO.UK</t>
  </si>
  <si>
    <t>3462399</t>
  </si>
  <si>
    <t>08037445352</t>
  </si>
  <si>
    <t>FEKUZOR1@GMAIL.COM</t>
  </si>
  <si>
    <t>07035815375</t>
  </si>
  <si>
    <t>ATULAEGWUBRIGHT@GMAIL.COM</t>
  </si>
  <si>
    <t>4775909</t>
  </si>
  <si>
    <t>+2348135008215</t>
  </si>
  <si>
    <t>4499100</t>
  </si>
  <si>
    <t>OBIEFUWA MARYANN</t>
  </si>
  <si>
    <t>07038194029</t>
  </si>
  <si>
    <t>MAJESTYMARY93@GMAIL.COM</t>
  </si>
  <si>
    <t>08094166956</t>
  </si>
  <si>
    <t>ETSUNICHOLAS@YAHOO.COM</t>
  </si>
  <si>
    <t>08106629113</t>
  </si>
  <si>
    <t>GLADYSEKWURIBE@GMAIL.COM</t>
  </si>
  <si>
    <t>08026891686</t>
  </si>
  <si>
    <t>ESEOOGHENEIMOH@GMAIL.COM</t>
  </si>
  <si>
    <t>MARY</t>
  </si>
  <si>
    <t>ADEDOYIN</t>
  </si>
  <si>
    <t>CALEB</t>
  </si>
  <si>
    <t>ADEBANJO</t>
  </si>
  <si>
    <t>EZERIBE</t>
  </si>
  <si>
    <t>JEGEDE</t>
  </si>
  <si>
    <t>UCHUNOR</t>
  </si>
  <si>
    <t>NWAOSHA</t>
  </si>
  <si>
    <t>31/01/2020</t>
  </si>
  <si>
    <t>25/01/2020</t>
  </si>
  <si>
    <t>15/3/2020</t>
  </si>
  <si>
    <t>28/2/2020</t>
  </si>
  <si>
    <t>30/01/2020</t>
  </si>
  <si>
    <t>25/1/2020</t>
  </si>
  <si>
    <t>SHARON T.</t>
  </si>
  <si>
    <t>ABORISADE</t>
  </si>
  <si>
    <t>IRONKWE</t>
  </si>
  <si>
    <t>ROSE</t>
  </si>
  <si>
    <t>OMODIALE</t>
  </si>
  <si>
    <t>PRISCA</t>
  </si>
  <si>
    <t>NWAHIRI</t>
  </si>
  <si>
    <t>ONYENSO</t>
  </si>
  <si>
    <t>NATHANIEL</t>
  </si>
  <si>
    <t>UCHEGBU</t>
  </si>
  <si>
    <t>19/01/2020</t>
  </si>
  <si>
    <t xml:space="preserve">OGBULIE </t>
  </si>
  <si>
    <t>OGACHUKWU</t>
  </si>
  <si>
    <t>07031808589</t>
  </si>
  <si>
    <t>ADAOGBULIE@GMAIL.COM</t>
  </si>
  <si>
    <t>6 ,MARCH,1993</t>
  </si>
  <si>
    <t>4259620</t>
  </si>
  <si>
    <t>AKINSOHO</t>
  </si>
  <si>
    <t>KEHINDE ELIZABETH</t>
  </si>
  <si>
    <t>08185390798</t>
  </si>
  <si>
    <t>KEHNEAKINOSHO@GMAIL.COM</t>
  </si>
  <si>
    <t>AKINDEKO</t>
  </si>
  <si>
    <t>OLUWATOSIN DEBORAH</t>
  </si>
  <si>
    <t>08178732694</t>
  </si>
  <si>
    <t>DEBSDEKO@GMAIL.COM</t>
  </si>
  <si>
    <t>4513578</t>
  </si>
  <si>
    <t xml:space="preserve">AKPOVBOVBO </t>
  </si>
  <si>
    <t>JOY .O.</t>
  </si>
  <si>
    <t>07037672818</t>
  </si>
  <si>
    <t>4100457</t>
  </si>
  <si>
    <t>FOLAKE ONI-OLUWASEUN</t>
  </si>
  <si>
    <t>0816113994</t>
  </si>
  <si>
    <t xml:space="preserve">TOLUPE </t>
  </si>
  <si>
    <t>08178064317</t>
  </si>
  <si>
    <t>TOLULOPEMIGEORGE@GMAIL.COM</t>
  </si>
  <si>
    <t xml:space="preserve">JOY OKORO </t>
  </si>
  <si>
    <t>ENOIDEM,</t>
  </si>
  <si>
    <t>EPHRAIM</t>
  </si>
  <si>
    <t>08081292871</t>
  </si>
  <si>
    <t>3920110</t>
  </si>
  <si>
    <t>ANYAGBA.O@GMAIL.COM</t>
  </si>
  <si>
    <t>MR PIVS</t>
  </si>
  <si>
    <t>08034458033</t>
  </si>
  <si>
    <t>ODULATE</t>
  </si>
  <si>
    <t>OMOTAYO B.</t>
  </si>
  <si>
    <t>08082000103</t>
  </si>
  <si>
    <t>TEEBECKY@YAHOO.COM</t>
  </si>
  <si>
    <t>2226884</t>
  </si>
  <si>
    <t>ADETIBA</t>
  </si>
  <si>
    <t>ADEYINKA</t>
  </si>
  <si>
    <t>08130956692</t>
  </si>
  <si>
    <t>ADEYINKAAJAYI422@GMAIL.COM</t>
  </si>
  <si>
    <t>TEMITOPE OLOJEDE</t>
  </si>
  <si>
    <t>24/01/2020</t>
  </si>
  <si>
    <t>OKOCHI DIANA</t>
  </si>
  <si>
    <t>MMACHI</t>
  </si>
  <si>
    <t>08166040206</t>
  </si>
  <si>
    <t>DIANAOKOCHI16@GMAIL.COM</t>
  </si>
  <si>
    <t>OMORUYI</t>
  </si>
  <si>
    <t>NORA</t>
  </si>
  <si>
    <t>08024569013</t>
  </si>
  <si>
    <t>OMORUYINORA.E@GMAIL.COM</t>
  </si>
  <si>
    <t>OLAWOLE</t>
  </si>
  <si>
    <t>08102375390</t>
  </si>
  <si>
    <t>OREOLAWORE@GMAIL.COM</t>
  </si>
  <si>
    <t>2975270</t>
  </si>
  <si>
    <t>MARGARET OLUKOJU</t>
  </si>
  <si>
    <t>OGUNBIYI</t>
  </si>
  <si>
    <t>08100560241</t>
  </si>
  <si>
    <t>OGUNBIYINSOLA@GMAIL.COM</t>
  </si>
  <si>
    <t>4508722</t>
  </si>
  <si>
    <t>ANJOLA AKINTAN</t>
  </si>
  <si>
    <t>SUNDAY</t>
  </si>
  <si>
    <t>08133911634</t>
  </si>
  <si>
    <t>SUNDAYEYITAYOMI@GMAIL.CONM</t>
  </si>
  <si>
    <t>MERCY ODULEYE</t>
  </si>
  <si>
    <t>08115547485</t>
  </si>
  <si>
    <t xml:space="preserve">ORIAREWO </t>
  </si>
  <si>
    <t>OSEHAHUMEN FABIAN</t>
  </si>
  <si>
    <t>07089767490</t>
  </si>
  <si>
    <t>ORIAREWOFABIAN@GMAIL.COM</t>
  </si>
  <si>
    <t>ELEKANACHI CAROLINE</t>
  </si>
  <si>
    <t>07051080180</t>
  </si>
  <si>
    <t>RAJI SAMUEL</t>
  </si>
  <si>
    <t>ADUKE RUKAYAT</t>
  </si>
  <si>
    <t>09034642754</t>
  </si>
  <si>
    <t>4780932</t>
  </si>
  <si>
    <t>07068461015</t>
  </si>
  <si>
    <t>MARY.ADEBAYO21@YAHOO.COM</t>
  </si>
  <si>
    <t>TOM-ESHEMOGLE</t>
  </si>
  <si>
    <t xml:space="preserve">OSHOGWE DIVINE </t>
  </si>
  <si>
    <t>08106723302</t>
  </si>
  <si>
    <t>MR OJEALARO</t>
  </si>
  <si>
    <t>08090362215</t>
  </si>
  <si>
    <t>OKWUAZU</t>
  </si>
  <si>
    <t>FAVOUR</t>
  </si>
  <si>
    <t>07032457333</t>
  </si>
  <si>
    <t xml:space="preserve">ANIAKOR </t>
  </si>
  <si>
    <t>CHIDINMA FAITH</t>
  </si>
  <si>
    <t>08064797726</t>
  </si>
  <si>
    <t>ANICHIDISCO@GMAIL.COM</t>
  </si>
  <si>
    <t>AMOO</t>
  </si>
  <si>
    <t>ADEBAYO,PETER</t>
  </si>
  <si>
    <t>08081143574</t>
  </si>
  <si>
    <t>AMOO12345@YAHOO.COM</t>
  </si>
  <si>
    <t>3726216</t>
  </si>
  <si>
    <t>GABRIEL,ADEBOWALE</t>
  </si>
  <si>
    <t>08121182309</t>
  </si>
  <si>
    <t>GABRIELADEBOWALE01@GMAIL.COM</t>
  </si>
  <si>
    <t>4432379</t>
  </si>
  <si>
    <t>EBOMAH</t>
  </si>
  <si>
    <t>HARRIET</t>
  </si>
  <si>
    <t>08161678162</t>
  </si>
  <si>
    <t>HARRIETEBOMAH@YAHOO.COM</t>
  </si>
  <si>
    <t>3439856</t>
  </si>
  <si>
    <t>FLAYER</t>
  </si>
  <si>
    <t>FAITH,JEBERECHI</t>
  </si>
  <si>
    <t>08105092663</t>
  </si>
  <si>
    <t>JEBERECHIFAITH@GMAIL.COM</t>
  </si>
  <si>
    <t>4787166</t>
  </si>
  <si>
    <t>CHINWENDU.U</t>
  </si>
  <si>
    <t>SOARES</t>
  </si>
  <si>
    <t>OREOLUWA,AKINTAYO</t>
  </si>
  <si>
    <t>08037288286</t>
  </si>
  <si>
    <t>OREOLUWASOARES1@GMAIL.COM</t>
  </si>
  <si>
    <t>1938294</t>
  </si>
  <si>
    <t>OLAGUNJU</t>
  </si>
  <si>
    <t>DEBBY.T</t>
  </si>
  <si>
    <t>09026838890</t>
  </si>
  <si>
    <t>DEBBYOLAGUNJU@YAHOO.COM</t>
  </si>
  <si>
    <t>4773443</t>
  </si>
  <si>
    <t>08094914385</t>
  </si>
  <si>
    <t>YUSUFOLUWASEUN.T@GMAIL.COM</t>
  </si>
  <si>
    <t>3367529</t>
  </si>
  <si>
    <t>SAMSON.OLADAPO</t>
  </si>
  <si>
    <t>08104200184</t>
  </si>
  <si>
    <t>ONISAMSON5@YAHOO.COM</t>
  </si>
  <si>
    <t>08160145812</t>
  </si>
  <si>
    <t>JUMOKE440@GMAIL.COM</t>
  </si>
  <si>
    <t>08166000808</t>
  </si>
  <si>
    <t>KAREEMVICTORY33@GMAIL.COM</t>
  </si>
  <si>
    <t>3891114</t>
  </si>
  <si>
    <t>OGUNDOWO</t>
  </si>
  <si>
    <t>OLUWAKEMI.FUNMILOLA</t>
  </si>
  <si>
    <t>07083108268</t>
  </si>
  <si>
    <t>OGUNDOWOLUWAKEMI@GMAIL.COM</t>
  </si>
  <si>
    <t>SANNI</t>
  </si>
  <si>
    <t>TOMISIN.OLAWUNMI</t>
  </si>
  <si>
    <t>08073473960</t>
  </si>
  <si>
    <t>TSANNI966@GMAIL.COM</t>
  </si>
  <si>
    <t>4655948</t>
  </si>
  <si>
    <t>08022847984</t>
  </si>
  <si>
    <t>MRTNSMARY@GMAIL.COM</t>
  </si>
  <si>
    <t>4269434</t>
  </si>
  <si>
    <t>OLAIDE.ADEREMI</t>
  </si>
  <si>
    <t>08117672443</t>
  </si>
  <si>
    <t>SALAKOOLAIDE@GMAIL.COM</t>
  </si>
  <si>
    <t>ADENEKAN</t>
  </si>
  <si>
    <t>07035051342</t>
  </si>
  <si>
    <t>MINIMUMDAVID@GMAIL.COM</t>
  </si>
  <si>
    <t>4786288</t>
  </si>
  <si>
    <t>TIWATOPE ADETOYE</t>
  </si>
  <si>
    <t>081674470558</t>
  </si>
  <si>
    <t>EKECHI</t>
  </si>
  <si>
    <t>SOMTOCHUWKU</t>
  </si>
  <si>
    <t>08164532272</t>
  </si>
  <si>
    <t>EKECHISOMTO@GMAIL.COM</t>
  </si>
  <si>
    <t>OLASUNKANMI</t>
  </si>
  <si>
    <t>JACOB,OLAWALE</t>
  </si>
  <si>
    <t>08038061615</t>
  </si>
  <si>
    <t>JACOBOLAWALE@GMAIL.COM</t>
  </si>
  <si>
    <t>OLUBAAN2000@GMAIL.COM</t>
  </si>
  <si>
    <t>1288206</t>
  </si>
  <si>
    <t>AMOLEGBE</t>
  </si>
  <si>
    <t>ABDUMOJEED</t>
  </si>
  <si>
    <t>08169217483</t>
  </si>
  <si>
    <t>AMOLEGBEABDULMOJEED@GMAIL.COM</t>
  </si>
  <si>
    <t>4774035</t>
  </si>
  <si>
    <t>HALIMAT</t>
  </si>
  <si>
    <t>RAJI</t>
  </si>
  <si>
    <t>08035399921</t>
  </si>
  <si>
    <t>TOLAGBEMI.Q@YAHOO.COM</t>
  </si>
  <si>
    <t>4309023</t>
  </si>
  <si>
    <t>MADU</t>
  </si>
  <si>
    <t>UCHENNA</t>
  </si>
  <si>
    <t>08062792587</t>
  </si>
  <si>
    <t>URCHMADU@GMAIL.COM</t>
  </si>
  <si>
    <t>DARE-ABEL</t>
  </si>
  <si>
    <t>07064182667</t>
  </si>
  <si>
    <t>IDABEL78@GMAIL.COM</t>
  </si>
  <si>
    <t>08037268118</t>
  </si>
  <si>
    <t>TAYLORSEUN@HOTMAIL.COM</t>
  </si>
  <si>
    <t>3834003</t>
  </si>
  <si>
    <t>ADENIYI BABALOLA</t>
  </si>
  <si>
    <t>UWOGHIREN</t>
  </si>
  <si>
    <t>08066313837</t>
  </si>
  <si>
    <t>ITOHAN-UWAGHIREN@YAHOO.COM</t>
  </si>
  <si>
    <t>2942074</t>
  </si>
  <si>
    <t>EWEDEMI</t>
  </si>
  <si>
    <t>08034486497</t>
  </si>
  <si>
    <t>DOYINLAW@YAHOO.COM</t>
  </si>
  <si>
    <t>19/JUNY/1980</t>
  </si>
  <si>
    <t>1580785</t>
  </si>
  <si>
    <t>TAIRE</t>
  </si>
  <si>
    <t>AUSTINE</t>
  </si>
  <si>
    <t>08164534595</t>
  </si>
  <si>
    <t>TRUSTAUSTINE@GMAIL.COM</t>
  </si>
  <si>
    <t>MUSAH OSHIOKE</t>
  </si>
  <si>
    <t>DAMILOLA,TEMITAYO</t>
  </si>
  <si>
    <t>08135138993</t>
  </si>
  <si>
    <t>JEGEDEDAMILOLA96@GMAIL.COM</t>
  </si>
  <si>
    <t>4746988</t>
  </si>
  <si>
    <t>O.SAKARIT</t>
  </si>
  <si>
    <t>08034698331</t>
  </si>
  <si>
    <t>QHEERAT@YAHOO.COM</t>
  </si>
  <si>
    <t>UDOMA</t>
  </si>
  <si>
    <t>VICTORIA, ENO</t>
  </si>
  <si>
    <t>07060826376</t>
  </si>
  <si>
    <t>UDOMA.VICTORY11@GMAIL.COM</t>
  </si>
  <si>
    <t>4767490</t>
  </si>
  <si>
    <t>MIC-BRAIMOH</t>
  </si>
  <si>
    <t>ISEOLUWA MAUREEN</t>
  </si>
  <si>
    <t>07034642175</t>
  </si>
  <si>
    <t xml:space="preserve"> ISEOLUWAMICBRAIMOH@GMAIL.COM</t>
  </si>
  <si>
    <t>RASHEEDAT EDUN KIKELOMO</t>
  </si>
  <si>
    <t>ODIBO</t>
  </si>
  <si>
    <t>AVURAKOGHENE</t>
  </si>
  <si>
    <t>08133796590</t>
  </si>
  <si>
    <t>AVURAODIBO@GMAIL.COM</t>
  </si>
  <si>
    <t>LANRE SOSANYA</t>
  </si>
  <si>
    <t>BUKKY,KAFAYAT</t>
  </si>
  <si>
    <t>07035065666</t>
  </si>
  <si>
    <t>BUKAFATS@YAHOO.COM</t>
  </si>
  <si>
    <t>AMIWAT ABISOLA</t>
  </si>
  <si>
    <t>AWOSIKA</t>
  </si>
  <si>
    <t>OLUWAFAYOKEMI</t>
  </si>
  <si>
    <t>08188690770</t>
  </si>
  <si>
    <t>FAYOKEMIAWOSIKA@GMAIL.COM</t>
  </si>
  <si>
    <t>08145350399</t>
  </si>
  <si>
    <t>OKOBI</t>
  </si>
  <si>
    <t>08170304534</t>
  </si>
  <si>
    <t>CYRILOKOBI@GMAIL.COM</t>
  </si>
  <si>
    <t>ONAJOBI</t>
  </si>
  <si>
    <t>08080782649</t>
  </si>
  <si>
    <t>ONAJOBIDEMILADE@GMAIL.COM</t>
  </si>
  <si>
    <t>AANUOLUWAPO LALERE</t>
  </si>
  <si>
    <t>08086461240</t>
  </si>
  <si>
    <t>ASADE</t>
  </si>
  <si>
    <t>08069083668</t>
  </si>
  <si>
    <t>ATAYERO</t>
  </si>
  <si>
    <t>OLAJUMOKE,ROBBIAT</t>
  </si>
  <si>
    <t>08132150176</t>
  </si>
  <si>
    <t>JUMMKET@GMAIL.COM</t>
  </si>
  <si>
    <t>ADEWALE RAUFU</t>
  </si>
  <si>
    <t>08025892755</t>
  </si>
  <si>
    <t>RAMOTA,OLANIKE</t>
  </si>
  <si>
    <t>08020836829</t>
  </si>
  <si>
    <t>BELLOAKINLOLU@GMAIL.COM</t>
  </si>
  <si>
    <t>MR.DEJI AKANBI</t>
  </si>
  <si>
    <t>OYESIKU</t>
  </si>
  <si>
    <t>PHEBEAN.FARAMOLUWA</t>
  </si>
  <si>
    <t>08104084375</t>
  </si>
  <si>
    <t>OYESIKUPHEBEAN@GMAIL.COM</t>
  </si>
  <si>
    <t>3821017</t>
  </si>
  <si>
    <t>TALABI,OLUWATUMININU</t>
  </si>
  <si>
    <t>08022068364</t>
  </si>
  <si>
    <t>ODETAYO</t>
  </si>
  <si>
    <t>TEMILOLUWA.OLUWASEYI</t>
  </si>
  <si>
    <t>09084564949</t>
  </si>
  <si>
    <t>TEMILOLUWAODETAYO@GMAIL.COM</t>
  </si>
  <si>
    <t>08163003573</t>
  </si>
  <si>
    <t>STEPHANIE-AJAYI@GMAIL.COM</t>
  </si>
  <si>
    <t>3484648</t>
  </si>
  <si>
    <t>OJIH</t>
  </si>
  <si>
    <t xml:space="preserve">FAITH </t>
  </si>
  <si>
    <t>08150801979</t>
  </si>
  <si>
    <t>FAITHOJIH@GMAIL.COM</t>
  </si>
  <si>
    <t>OGUNGBEMI</t>
  </si>
  <si>
    <t>RUTH,OLUWAFUNMILAYO</t>
  </si>
  <si>
    <t>07061061829</t>
  </si>
  <si>
    <t>RUTHGBEMI@GMAIL.COM</t>
  </si>
  <si>
    <t>OMOLU</t>
  </si>
  <si>
    <t>08097578000</t>
  </si>
  <si>
    <t>NKOMOLU@GMAILO.COM</t>
  </si>
  <si>
    <t>1884716</t>
  </si>
  <si>
    <t>08138197637</t>
  </si>
  <si>
    <t>ADEWOLE.OLUWAKEMMY@GMAIL.COM</t>
  </si>
  <si>
    <t>ADEWOLE MOROHUNKEJI</t>
  </si>
  <si>
    <t>07063116028</t>
  </si>
  <si>
    <t>UCHUNOR SHARON@GMAIL.COM</t>
  </si>
  <si>
    <t>KELECHI</t>
  </si>
  <si>
    <t>ABOLADE,IDOWU</t>
  </si>
  <si>
    <t>08183043592</t>
  </si>
  <si>
    <t>4775896</t>
  </si>
  <si>
    <t>08090885687</t>
  </si>
  <si>
    <t>OORETOSIN@GMAIL.COM</t>
  </si>
  <si>
    <t>4506018</t>
  </si>
  <si>
    <t>UGOEZE</t>
  </si>
  <si>
    <t>07038479757</t>
  </si>
  <si>
    <t>UGOEZEONYENSO@GMAIL.COM</t>
  </si>
  <si>
    <t>ESTHER.CHINONSO</t>
  </si>
  <si>
    <t>0706192939</t>
  </si>
  <si>
    <t>EUCHEGBU08@GMAIL.COM</t>
  </si>
  <si>
    <t>BUKOLA.JULIANA</t>
  </si>
  <si>
    <t>07019660839</t>
  </si>
  <si>
    <t>AJAYIBUKHOLAR@GMAIL.COM</t>
  </si>
  <si>
    <t>08069427998</t>
  </si>
  <si>
    <t>PRISCAKACHI@GMAIL.COM</t>
  </si>
  <si>
    <t>4507499</t>
  </si>
  <si>
    <t>WORK</t>
  </si>
  <si>
    <t>08028813943</t>
  </si>
  <si>
    <t>KENNYADESANYA17@GMAIL.COM</t>
  </si>
  <si>
    <t>08083330867</t>
  </si>
  <si>
    <t>OMODIALEROSE58@GMAIL.COM</t>
  </si>
  <si>
    <t>07061512032</t>
  </si>
  <si>
    <t>OASYAMECOLE@GMAIL.COM</t>
  </si>
  <si>
    <t>4578034</t>
  </si>
  <si>
    <t>ONYINYECHI A.</t>
  </si>
  <si>
    <t>08188080240</t>
  </si>
  <si>
    <t>ONYIIROKWE@GMAIL.COM</t>
  </si>
  <si>
    <t>01/AUGUST/10995</t>
  </si>
  <si>
    <t>VICTORI OLUCHUKWU</t>
  </si>
  <si>
    <t>08164839859</t>
  </si>
  <si>
    <t>VICTOR.NWAOSHA@YAHOO.COM</t>
  </si>
  <si>
    <t>OLAWUNMI OLAITAN</t>
  </si>
  <si>
    <t>08089542473</t>
  </si>
  <si>
    <t>28/05/91</t>
  </si>
  <si>
    <t>NDUKWE</t>
  </si>
  <si>
    <t>OJORI</t>
  </si>
  <si>
    <t>ABOLADE</t>
  </si>
  <si>
    <t>OLAWORE</t>
  </si>
  <si>
    <t>DIVINE</t>
  </si>
  <si>
    <t>29/2/2020</t>
  </si>
  <si>
    <t>NIYI</t>
  </si>
  <si>
    <t>OGUNDIRAN</t>
  </si>
  <si>
    <t>ATOLAGBE</t>
  </si>
  <si>
    <t>JAMESON</t>
  </si>
  <si>
    <t>AJAMAH</t>
  </si>
  <si>
    <t>JOY OIZA</t>
  </si>
  <si>
    <t>TOMILOLA OYEJOKE</t>
  </si>
  <si>
    <t>FRIDAY</t>
  </si>
  <si>
    <t>OBAZEE</t>
  </si>
  <si>
    <t>ENOYOZE</t>
  </si>
  <si>
    <t>ENEBONG</t>
  </si>
  <si>
    <t>KILSON</t>
  </si>
  <si>
    <t>NANCY CHARLES</t>
  </si>
  <si>
    <t>MAUREEN ONYEKA</t>
  </si>
  <si>
    <t>AMARIE</t>
  </si>
  <si>
    <t>CHIDINMA</t>
  </si>
  <si>
    <t>UGBANG</t>
  </si>
  <si>
    <t>OLUWAKAYODE EMMANUEL</t>
  </si>
  <si>
    <t>FANIMOKUN</t>
  </si>
  <si>
    <t>ABIGAIL ABIMBOLA</t>
  </si>
  <si>
    <t>ADEKEMI KAMILAT</t>
  </si>
  <si>
    <t>UCHEBO</t>
  </si>
  <si>
    <t>MUBARAK</t>
  </si>
  <si>
    <t>PEPPLE</t>
  </si>
  <si>
    <t>KALADA</t>
  </si>
  <si>
    <t>WINIFRED</t>
  </si>
  <si>
    <t>OGBUTA</t>
  </si>
  <si>
    <t>AISHAH</t>
  </si>
  <si>
    <t xml:space="preserve">UCHE </t>
  </si>
  <si>
    <t>08118665520</t>
  </si>
  <si>
    <t>UUCHE443@GMAIL.COM</t>
  </si>
  <si>
    <t>BABALOLA FAITH IBUKUN</t>
  </si>
  <si>
    <t>ITUNUOLUWA</t>
  </si>
  <si>
    <t>08087972855</t>
  </si>
  <si>
    <t>SITUNUOLUWA@GMAIL.COM</t>
  </si>
  <si>
    <t>4557765</t>
  </si>
  <si>
    <t>SHERIFF BABATUNDE IBRAHIM</t>
  </si>
  <si>
    <t xml:space="preserve">ARO SANYA </t>
  </si>
  <si>
    <t>08127884221</t>
  </si>
  <si>
    <t>MARVELLOUSGUI@YAHOO.COM</t>
  </si>
  <si>
    <t>2306176</t>
  </si>
  <si>
    <t>STEPHANIE CHIDINMA</t>
  </si>
  <si>
    <t>09038727164</t>
  </si>
  <si>
    <t>STEPHANIEAMAI113@GMAIL.COM</t>
  </si>
  <si>
    <t>LECTURAL SEMINAR IN UNILAG</t>
  </si>
  <si>
    <t>08103525970</t>
  </si>
  <si>
    <t>OLAFUNJI065@GMAIL.COM</t>
  </si>
  <si>
    <t>OLUSEUN LAWAL</t>
  </si>
  <si>
    <t>FAPOHUNDA</t>
  </si>
  <si>
    <t>OPEYEMI OYEBOLA</t>
  </si>
  <si>
    <t>09052200464</t>
  </si>
  <si>
    <t>OPEYEMI-OYEBOLA84@GMAIL.COM</t>
  </si>
  <si>
    <t>HASSSAN</t>
  </si>
  <si>
    <t>AISHAY</t>
  </si>
  <si>
    <t>08082232089</t>
  </si>
  <si>
    <t>MORENASIH24@GMAIL.COM</t>
  </si>
  <si>
    <t>3684740</t>
  </si>
  <si>
    <t>07011891395</t>
  </si>
  <si>
    <t>CHZOBAUCHEBO@YAHOO.COM</t>
  </si>
  <si>
    <t>4356870</t>
  </si>
  <si>
    <t xml:space="preserve">MISEURAH </t>
  </si>
  <si>
    <t>08148375409</t>
  </si>
  <si>
    <t>BMORENIKEJI82@ICLOUD.COM</t>
  </si>
  <si>
    <t>4790333</t>
  </si>
  <si>
    <t>MOTHER</t>
  </si>
  <si>
    <t>AGBUNNORN</t>
  </si>
  <si>
    <t>C. ANOZIE</t>
  </si>
  <si>
    <t>08130264402</t>
  </si>
  <si>
    <t>CHUKWUMANONO@YAHOO.COM</t>
  </si>
  <si>
    <t>3521473</t>
  </si>
  <si>
    <t>08137047751</t>
  </si>
  <si>
    <t>HILARYNIYI@YAHOO.COM</t>
  </si>
  <si>
    <t>1667346</t>
  </si>
  <si>
    <t>07035654309</t>
  </si>
  <si>
    <t>HOLOOMEEDEY@YAHOO.COM</t>
  </si>
  <si>
    <t>3763805</t>
  </si>
  <si>
    <t>08091514413</t>
  </si>
  <si>
    <t>ABIODUN.OWOEYEEGOLD@GMAIL.COM</t>
  </si>
  <si>
    <t>4638384</t>
  </si>
  <si>
    <t>OGAR</t>
  </si>
  <si>
    <t>CHRISTAIN</t>
  </si>
  <si>
    <t>07034522836</t>
  </si>
  <si>
    <t>TIANAOGAR@GMAIL.COM</t>
  </si>
  <si>
    <t>ABIGIRL</t>
  </si>
  <si>
    <t>08064948515</t>
  </si>
  <si>
    <t>ABYPEARLIE@GMAIL.COM</t>
  </si>
  <si>
    <t>4399085</t>
  </si>
  <si>
    <t>OLIWAYA OLARENWESU</t>
  </si>
  <si>
    <t>ISE0LUWA</t>
  </si>
  <si>
    <t>ISEOLUWAMICBRAIMOH@GMAIL.COM</t>
  </si>
  <si>
    <t>RASHEEDAT EDUN</t>
  </si>
  <si>
    <t>08064153258</t>
  </si>
  <si>
    <t>FRIDAYKSU@YAHOO.COM</t>
  </si>
  <si>
    <t>08062488679</t>
  </si>
  <si>
    <t>SAMI BUSAYO Z.</t>
  </si>
  <si>
    <t>08166478617</t>
  </si>
  <si>
    <t>OGBONAYA PEACE</t>
  </si>
  <si>
    <t>09094123354</t>
  </si>
  <si>
    <t>PEACECHIDINMA@GMAIL.COM</t>
  </si>
  <si>
    <t>4601544</t>
  </si>
  <si>
    <t>NWANKWU ABIGIL CHINDINMA</t>
  </si>
  <si>
    <t xml:space="preserve">LASISI </t>
  </si>
  <si>
    <t>07032992266</t>
  </si>
  <si>
    <t>OLOLADE-LASISI@GMAIL.COM</t>
  </si>
  <si>
    <t>4075191</t>
  </si>
  <si>
    <t>AYOLULE OLATUNBOSUN</t>
  </si>
  <si>
    <t>07038976028</t>
  </si>
  <si>
    <t>4399116</t>
  </si>
  <si>
    <t xml:space="preserve">OYELADE </t>
  </si>
  <si>
    <t>08026003136</t>
  </si>
  <si>
    <t>OYELADETOMILOLA@GMAIL.COM</t>
  </si>
  <si>
    <t>3222261</t>
  </si>
  <si>
    <t>ORESELU ADEOLA</t>
  </si>
  <si>
    <t>09070069978</t>
  </si>
  <si>
    <t>ISIBORO</t>
  </si>
  <si>
    <t>07061045088</t>
  </si>
  <si>
    <t>PAUL.ISIBORO7@GMAIL.COM</t>
  </si>
  <si>
    <t>08/0CTOBER/1992</t>
  </si>
  <si>
    <t>ABENGA</t>
  </si>
  <si>
    <t>08091464146</t>
  </si>
  <si>
    <t>GBENGA.ADENIYI@GMAIL.COM</t>
  </si>
  <si>
    <t>08066310102</t>
  </si>
  <si>
    <t>OZE-OBAZEE@YAHOO.COM</t>
  </si>
  <si>
    <t>4289102</t>
  </si>
  <si>
    <t>OFFIONG A.</t>
  </si>
  <si>
    <t>08035015990</t>
  </si>
  <si>
    <t>OFIONGENEBONG@GMAIL.COM</t>
  </si>
  <si>
    <t>ENOLA AKERE</t>
  </si>
  <si>
    <t>08022266508</t>
  </si>
  <si>
    <t>08020536730</t>
  </si>
  <si>
    <t>JENNYKILSON@GMAIL.COM</t>
  </si>
  <si>
    <t>+447341000879</t>
  </si>
  <si>
    <t>MUBARACKYUSUF2010@GMAIL.COM</t>
  </si>
  <si>
    <t>3772599</t>
  </si>
  <si>
    <t>FAFAI M.</t>
  </si>
  <si>
    <t>08056522224</t>
  </si>
  <si>
    <t>3666996</t>
  </si>
  <si>
    <t>07069190187</t>
  </si>
  <si>
    <t>IWARANANCY@YAHOO.COM</t>
  </si>
  <si>
    <t>26/0CTOBER/1993</t>
  </si>
  <si>
    <t>4019122</t>
  </si>
  <si>
    <t>07039845881</t>
  </si>
  <si>
    <t>MAUREENDEEVA@GMAIL.COM</t>
  </si>
  <si>
    <t>3770551</t>
  </si>
  <si>
    <t>08098151719</t>
  </si>
  <si>
    <t>PEPPLE.KALASE@YAHOO.COM</t>
  </si>
  <si>
    <t>4502818</t>
  </si>
  <si>
    <t>AGHOGHO ONOR</t>
  </si>
  <si>
    <t>07067000010</t>
  </si>
  <si>
    <t>TODUKALE@GMAIL.COM</t>
  </si>
  <si>
    <t>07081700000</t>
  </si>
  <si>
    <t>EFEAMAIRE@GMAIL.COM</t>
  </si>
  <si>
    <t>4385666</t>
  </si>
  <si>
    <t>ADEOLA-DADA</t>
  </si>
  <si>
    <t>IFEOLUWA CHINEYE</t>
  </si>
  <si>
    <t>08090553281</t>
  </si>
  <si>
    <t>IFEOLUWAADEOLADADA@GMAIL.COM</t>
  </si>
  <si>
    <t>UGOCHUKWU TO-ANADU</t>
  </si>
  <si>
    <t>08024914374</t>
  </si>
  <si>
    <t>FAIROURSH@GMAIL.COM</t>
  </si>
  <si>
    <t>08168956743</t>
  </si>
  <si>
    <t>ABIMBOLAFANIMOKUN@GMAIL.COM</t>
  </si>
  <si>
    <t>DAMI ABODERIN AND CHINONSO</t>
  </si>
  <si>
    <t>0708404428</t>
  </si>
  <si>
    <t>08129884373</t>
  </si>
  <si>
    <t>ADENIJIKAMILAT@GMAIL.COM</t>
  </si>
  <si>
    <t>ODETAYO TEMILOLUWA</t>
  </si>
  <si>
    <t>IBRUDHOBOR</t>
  </si>
  <si>
    <t>08170391809</t>
  </si>
  <si>
    <t>ISREAL.IBRUDHOBOR@GMAIL.COM</t>
  </si>
  <si>
    <t>3221062</t>
  </si>
  <si>
    <t>JOLAOYE</t>
  </si>
  <si>
    <t>08161525822</t>
  </si>
  <si>
    <t>JOLAYEWAYODE@YAHOO.COM</t>
  </si>
  <si>
    <t>4778259</t>
  </si>
  <si>
    <t>23/2/2020</t>
  </si>
  <si>
    <t>22/10/1994</t>
  </si>
  <si>
    <t>PRECIOUS</t>
  </si>
  <si>
    <t>08090522918</t>
  </si>
  <si>
    <t>DAMILOLA.MOHAMMED@NG,KPMG.COM</t>
  </si>
  <si>
    <t>22,OCTOBER,1994</t>
  </si>
  <si>
    <t>09055626023</t>
  </si>
  <si>
    <t>PRECIOUSOLOLADE@YAH00.COM</t>
  </si>
  <si>
    <t>22,AUGUST,1992</t>
  </si>
  <si>
    <t>WEBSITE</t>
  </si>
  <si>
    <t>KEN,UDONWA</t>
  </si>
  <si>
    <t>08066123022</t>
  </si>
  <si>
    <t>UDONNAEZERIBE@GMAIL.COM</t>
  </si>
  <si>
    <t>04, JUNE</t>
  </si>
  <si>
    <t>EZURIKE</t>
  </si>
  <si>
    <t>CHINONSO</t>
  </si>
  <si>
    <t>08160306867</t>
  </si>
  <si>
    <t>MJEX10@GMAIL.COM</t>
  </si>
  <si>
    <t>10,JUNE,1994</t>
  </si>
  <si>
    <t>4679842</t>
  </si>
  <si>
    <t>09034457479</t>
  </si>
  <si>
    <t>ELIZABETHADEBISI1@GMAIL.COM</t>
  </si>
  <si>
    <t>05.MAY.1993</t>
  </si>
  <si>
    <t xml:space="preserve">BOLUWATIFE </t>
  </si>
  <si>
    <t>07057929713</t>
  </si>
  <si>
    <t>BOLUWATIFE.AKANDE@GMAIL.COM</t>
  </si>
  <si>
    <t>13.MAY.1997</t>
  </si>
  <si>
    <t>2903193</t>
  </si>
  <si>
    <t>07013921073</t>
  </si>
  <si>
    <t>OJORIBOLU2018@YAHOO.COM</t>
  </si>
  <si>
    <t>19.JUNE.2002</t>
  </si>
  <si>
    <t>EBONG</t>
  </si>
  <si>
    <t>RAYMOND.JOSHUAL</t>
  </si>
  <si>
    <t>08059904360</t>
  </si>
  <si>
    <t>EBONG.JOSHUA09@YAHOO.COM</t>
  </si>
  <si>
    <t>27.MARCH.1997</t>
  </si>
  <si>
    <t>TEMI</t>
  </si>
  <si>
    <t>BOLADE</t>
  </si>
  <si>
    <t>08186103390</t>
  </si>
  <si>
    <t>BOLADEBABAJIDE@YAHOO.COM</t>
  </si>
  <si>
    <t>21.JULY.1979</t>
  </si>
  <si>
    <t>4704813</t>
  </si>
  <si>
    <t>FAMUYIWA</t>
  </si>
  <si>
    <t>08020884185</t>
  </si>
  <si>
    <t>T.TYTE@HOTMAIL.COM</t>
  </si>
  <si>
    <t>14.APRIL.1985</t>
  </si>
  <si>
    <t>DANIEL OLUNAIKE</t>
  </si>
  <si>
    <t>08128887716</t>
  </si>
  <si>
    <t xml:space="preserve">MARIAM </t>
  </si>
  <si>
    <t>08175072454</t>
  </si>
  <si>
    <t>MMSTAPHA223@GMAIL.COM</t>
  </si>
  <si>
    <t>22.MARCH.1994</t>
  </si>
  <si>
    <t>3223576</t>
  </si>
  <si>
    <t>IZUCHUKWU</t>
  </si>
  <si>
    <t>08159044880</t>
  </si>
  <si>
    <t>IZUCHUKWUPRESIOUS@GMAIL.COM</t>
  </si>
  <si>
    <t>07.JUNE.1997</t>
  </si>
  <si>
    <t>MR JONATHAN</t>
  </si>
  <si>
    <t>08033475721</t>
  </si>
  <si>
    <t>FADOJU</t>
  </si>
  <si>
    <t>DUPE</t>
  </si>
  <si>
    <t>07052212448</t>
  </si>
  <si>
    <t>2580DUPPY@GMAIL.COM</t>
  </si>
  <si>
    <t>12.SEPTEMBER.1994</t>
  </si>
  <si>
    <t>08062266799</t>
  </si>
  <si>
    <t>VONWUKA@CITITRUST.NG</t>
  </si>
  <si>
    <t>11.MARCH.1988</t>
  </si>
  <si>
    <t>4640580</t>
  </si>
  <si>
    <t>LADENIKE</t>
  </si>
  <si>
    <t>FOLAKE</t>
  </si>
  <si>
    <t>08023683264</t>
  </si>
  <si>
    <t>RFFOLAKE@YAHOO.COM</t>
  </si>
  <si>
    <t>15.DECEMBER.1984</t>
  </si>
  <si>
    <t>4529742</t>
  </si>
  <si>
    <t>MBALEWE</t>
  </si>
  <si>
    <t>LECHI</t>
  </si>
  <si>
    <t>08066482494</t>
  </si>
  <si>
    <t>LEMBA1990@YAHOO.COM</t>
  </si>
  <si>
    <t>01.MARCH.1988</t>
  </si>
  <si>
    <t>2443560</t>
  </si>
  <si>
    <t>NKECHI. M</t>
  </si>
  <si>
    <t>0YAIDE</t>
  </si>
  <si>
    <t>EMONENA.SONIA</t>
  </si>
  <si>
    <t>07062853554</t>
  </si>
  <si>
    <t>ENA.OYAIDE@GMAIL.COM</t>
  </si>
  <si>
    <t>09.OCTOBER1994</t>
  </si>
  <si>
    <t>IFEOLUWA,ADEOLA</t>
  </si>
  <si>
    <t>ARIBILOLA</t>
  </si>
  <si>
    <t>07032326940</t>
  </si>
  <si>
    <t>ARIBILOLAOYINDAMOLA@GMAIL.COM</t>
  </si>
  <si>
    <t>08.JUNE.1998</t>
  </si>
  <si>
    <t>OYESIKU, PHEBEAN</t>
  </si>
  <si>
    <t xml:space="preserve">IRUGBO </t>
  </si>
  <si>
    <t>LUMEN</t>
  </si>
  <si>
    <t>09097835506</t>
  </si>
  <si>
    <t>PAULUMEN96@GMAIL.COM</t>
  </si>
  <si>
    <t>29.JUNE.1997</t>
  </si>
  <si>
    <t>4796468</t>
  </si>
  <si>
    <t>ISIBOR.PAUL</t>
  </si>
  <si>
    <t>JAIYEPE</t>
  </si>
  <si>
    <t>TOLUWANIMI</t>
  </si>
  <si>
    <t>08176582537</t>
  </si>
  <si>
    <t>TJAIYEPE@GMAIL.COM</t>
  </si>
  <si>
    <t>02.MARCH.2002</t>
  </si>
  <si>
    <t>PARENTS</t>
  </si>
  <si>
    <t>DANIEL, JAIYEPE</t>
  </si>
  <si>
    <t>08065231515</t>
  </si>
  <si>
    <t>OGAH</t>
  </si>
  <si>
    <t>LYDIA</t>
  </si>
  <si>
    <t>07030281924</t>
  </si>
  <si>
    <t>LYDIAUSHANG@GMAIL.COM</t>
  </si>
  <si>
    <t>22.MAY.1993</t>
  </si>
  <si>
    <t>4554175</t>
  </si>
  <si>
    <t>08023531145</t>
  </si>
  <si>
    <t>OMOBOLA.ADEPEGBA@YAHOO.COM</t>
  </si>
  <si>
    <t>16.MAY.1976</t>
  </si>
  <si>
    <t>4685976</t>
  </si>
  <si>
    <t>EDOBOR</t>
  </si>
  <si>
    <t>SANDRAEDOBOR80@YAHOO.COM</t>
  </si>
  <si>
    <t>4773999</t>
  </si>
  <si>
    <t>FALOJU</t>
  </si>
  <si>
    <t>08052959020</t>
  </si>
  <si>
    <t>RUTHUME@GMAIL.COM</t>
  </si>
  <si>
    <t>4791208</t>
  </si>
  <si>
    <t>ATOLAGBE OLUMIDE</t>
  </si>
  <si>
    <t>NWAJINMA</t>
  </si>
  <si>
    <t>OGBUJI</t>
  </si>
  <si>
    <t>SOLANGE CHIAMAKA</t>
  </si>
  <si>
    <t>ODIWE</t>
  </si>
  <si>
    <t>NASIRAT</t>
  </si>
  <si>
    <t>AJIJALA</t>
  </si>
  <si>
    <t>MELISSA</t>
  </si>
  <si>
    <t>IRENE</t>
  </si>
  <si>
    <t>SARAH ONOSHOLEMA</t>
  </si>
  <si>
    <t>SHOYOYE</t>
  </si>
  <si>
    <t>IBEGBU</t>
  </si>
  <si>
    <t>IFEYINWA GLORY</t>
  </si>
  <si>
    <t>KEHINDE ABIOYE</t>
  </si>
  <si>
    <t>08126440176</t>
  </si>
  <si>
    <t>KANMI_BELLO@YAHOO.COM</t>
  </si>
  <si>
    <t>08055067620</t>
  </si>
  <si>
    <t>TIMOYE1903@GMAIL.COM</t>
  </si>
  <si>
    <t>15/2/2020</t>
  </si>
  <si>
    <t>ANNIKAIYE</t>
  </si>
  <si>
    <t>BOLUWATIFE .O</t>
  </si>
  <si>
    <t>08139619934</t>
  </si>
  <si>
    <t>BOLUDIME@gmail.com</t>
  </si>
  <si>
    <t>3541749</t>
  </si>
  <si>
    <t>08136108149</t>
  </si>
  <si>
    <t>RYCAELLE102@GMAIL.COM</t>
  </si>
  <si>
    <t>SHOYOYE OLANREWAJU ADEBAYO</t>
  </si>
  <si>
    <t>08098446715</t>
  </si>
  <si>
    <t>07035293800</t>
  </si>
  <si>
    <t>ONOSHOLEMA15@GMAIL.COM0</t>
  </si>
  <si>
    <t>4803893</t>
  </si>
  <si>
    <t>08133600742</t>
  </si>
  <si>
    <t>IBEGBUGLORY@GMAIL.COM</t>
  </si>
  <si>
    <t>4803171</t>
  </si>
  <si>
    <t xml:space="preserve">DANIEL </t>
  </si>
  <si>
    <t>09083512380</t>
  </si>
  <si>
    <t>KEHINDE.DANIEL@HOTMAIL.COM</t>
  </si>
  <si>
    <t>2953134</t>
  </si>
  <si>
    <t>08101650685</t>
  </si>
  <si>
    <t>BUKUNMIOLALEKAN@YAHOO.COM</t>
  </si>
  <si>
    <t>3736030</t>
  </si>
  <si>
    <t>HASSAN AISRAT</t>
  </si>
  <si>
    <t>16/2/2020</t>
  </si>
  <si>
    <t>08147658817</t>
  </si>
  <si>
    <t>CHIAMAKASOLANGE1@GMAIL.COM</t>
  </si>
  <si>
    <t>RIOYO</t>
  </si>
  <si>
    <t>MOTUNRAYO ROFIAT</t>
  </si>
  <si>
    <t>07087073172</t>
  </si>
  <si>
    <t>OMOWUMMIB@GMAIL.COM</t>
  </si>
  <si>
    <t>4074253</t>
  </si>
  <si>
    <t>08130244315</t>
  </si>
  <si>
    <t>UGOCHUKWUOKAFOR001@GMAIL.COM</t>
  </si>
  <si>
    <t>07032459005</t>
  </si>
  <si>
    <t>EMMANUELMADUKA22@GMAIL.COM</t>
  </si>
  <si>
    <t>4508876</t>
  </si>
  <si>
    <t>MSDUKA NGOZI</t>
  </si>
  <si>
    <t>08141660894</t>
  </si>
  <si>
    <t>ADEOYEBENEDICT08@GMAIL.COM</t>
  </si>
  <si>
    <t>MARTINA AWOPETU</t>
  </si>
  <si>
    <t>08024482131</t>
  </si>
  <si>
    <t>3261702</t>
  </si>
  <si>
    <t>17/2/2020</t>
  </si>
  <si>
    <t>08087162764</t>
  </si>
  <si>
    <t>ODUWEESTHER@GMAIL.COM</t>
  </si>
  <si>
    <t>4271843</t>
  </si>
  <si>
    <t>JOANNE URHUDE</t>
  </si>
  <si>
    <t>08034492451</t>
  </si>
  <si>
    <t>JOANNE URUDE.</t>
  </si>
  <si>
    <t>19/2/2020</t>
  </si>
  <si>
    <t>IFEOLUWA  OLUWATOMI</t>
  </si>
  <si>
    <t>08057478399</t>
  </si>
  <si>
    <t>OLAWOREI@GMAIL.COM</t>
  </si>
  <si>
    <t>4796348</t>
  </si>
  <si>
    <t>OLAWORE OREOLUWA</t>
  </si>
  <si>
    <t>08102357390</t>
  </si>
  <si>
    <t>OYEJOBI</t>
  </si>
  <si>
    <t>OLAMIDE HALIMA</t>
  </si>
  <si>
    <t>08036531572</t>
  </si>
  <si>
    <t>OLAMIDEOYEJOBIHB@GMAIL.COM</t>
  </si>
  <si>
    <t>22/2/2020</t>
  </si>
  <si>
    <t>OBATOMOWO</t>
  </si>
  <si>
    <t xml:space="preserve">AYOOLUWA </t>
  </si>
  <si>
    <t>08160869276</t>
  </si>
  <si>
    <t>AYO2310@GMAIL.COM</t>
  </si>
  <si>
    <t>3540218</t>
  </si>
  <si>
    <t>DAVID IFEOLUWA</t>
  </si>
  <si>
    <t>08131347568</t>
  </si>
  <si>
    <t>ABOLADEDAVIDIFEOLUWA@GMAIL.COM</t>
  </si>
  <si>
    <t>4791087</t>
  </si>
  <si>
    <t>SHOPE</t>
  </si>
  <si>
    <t xml:space="preserve">LAWSON </t>
  </si>
  <si>
    <t>BOMATE</t>
  </si>
  <si>
    <t>09093215678</t>
  </si>
  <si>
    <t>BOMATELAWSON@GMAIL.COM</t>
  </si>
  <si>
    <t>4624447</t>
  </si>
  <si>
    <t>ASOGWA</t>
  </si>
  <si>
    <t>CHINWEUDO I.</t>
  </si>
  <si>
    <t>08033551748</t>
  </si>
  <si>
    <t>ALBINORELLA@GMAIL.COM</t>
  </si>
  <si>
    <t>ABDULKAREEN</t>
  </si>
  <si>
    <t>09069925454</t>
  </si>
  <si>
    <t>ADEBAYOAJISEFINI@GMAIL.COM</t>
  </si>
  <si>
    <t>RUFAI MUJITABA</t>
  </si>
  <si>
    <t>AFULABI</t>
  </si>
  <si>
    <t>08059698012</t>
  </si>
  <si>
    <t>AFOLABIJUMOKE@GMAIL.COM</t>
  </si>
  <si>
    <t>ENUNWA</t>
  </si>
  <si>
    <t>07031955458</t>
  </si>
  <si>
    <t>ENUNWAEBUB@GMAIL.COM</t>
  </si>
  <si>
    <t>3643437</t>
  </si>
  <si>
    <t>COMFORT ABRAHAM</t>
  </si>
  <si>
    <t>07061679991</t>
  </si>
  <si>
    <t>OLUGBOLAHAN</t>
  </si>
  <si>
    <t>0802988886</t>
  </si>
  <si>
    <t>JPOLUGBOLAHAN@YAHOO.COM</t>
  </si>
  <si>
    <t>FIFEHANMI OLA OLURUN</t>
  </si>
  <si>
    <t>08026154805</t>
  </si>
  <si>
    <t>AESHAHOLAYIWOLA@GMAIL.COM</t>
  </si>
  <si>
    <t xml:space="preserve">FRIEND </t>
  </si>
  <si>
    <t>OLUWAROTIMI OLUMIDE</t>
  </si>
  <si>
    <t>08096385049</t>
  </si>
  <si>
    <t>ROTIMIADEYEMI300@GMAIL.COM</t>
  </si>
  <si>
    <t>N315543</t>
  </si>
  <si>
    <t xml:space="preserve">GBEMISOLA </t>
  </si>
  <si>
    <t>08094159940</t>
  </si>
  <si>
    <t>DEBORAH OLUWAKEMI</t>
  </si>
  <si>
    <t>07063820574</t>
  </si>
  <si>
    <t>OYELAYO</t>
  </si>
  <si>
    <t>TINA</t>
  </si>
  <si>
    <t>EWELAMOHUN</t>
  </si>
  <si>
    <t>ANIKEADE</t>
  </si>
  <si>
    <t>DISE</t>
  </si>
  <si>
    <t>+4479580745444</t>
  </si>
  <si>
    <t>08179687089</t>
  </si>
  <si>
    <t>28/3/2020</t>
  </si>
  <si>
    <t>GABRIEL TEMITAYO</t>
  </si>
  <si>
    <t>08131347313</t>
  </si>
  <si>
    <t>TEMMYK100@GMAIL.COM</t>
  </si>
  <si>
    <t>ADESAYO</t>
  </si>
  <si>
    <t>ROSELINE .O</t>
  </si>
  <si>
    <t>07067086479</t>
  </si>
  <si>
    <t>ANIGALAROSELINE@GMAIL.COM</t>
  </si>
  <si>
    <t>EWEJE</t>
  </si>
  <si>
    <t>OLUWASEETAN</t>
  </si>
  <si>
    <t>08060307783</t>
  </si>
  <si>
    <t>EWEJE.SEETAN@GMAIL.COM</t>
  </si>
  <si>
    <t>3439900</t>
  </si>
  <si>
    <t>OLAMIDE ADEOLUWA</t>
  </si>
  <si>
    <t>07037582191</t>
  </si>
  <si>
    <t>USMANLEAVE@GMAIL.COM</t>
  </si>
  <si>
    <t>ESTHER .I</t>
  </si>
  <si>
    <t>09027671853</t>
  </si>
  <si>
    <t>AMAOESTHERIYANOOLUWA@GMAIL.COM</t>
  </si>
  <si>
    <t>OLUWAYEMISI .A</t>
  </si>
  <si>
    <t>0706557542</t>
  </si>
  <si>
    <t>AGNESYEMISI47@GMAIL.COM</t>
  </si>
  <si>
    <t>03 FEBREUARY 1999</t>
  </si>
  <si>
    <t>BALOGUN MORENIKEJI</t>
  </si>
  <si>
    <t>THIS DIET  JUNE. 2020</t>
  </si>
  <si>
    <t>+44743855448</t>
  </si>
  <si>
    <t>ANDREW. BABATOSIN</t>
  </si>
  <si>
    <t>08034149683</t>
  </si>
  <si>
    <t>ASK4TOSIN03@YAHOO.COM</t>
  </si>
  <si>
    <t>3260020</t>
  </si>
  <si>
    <t>HAMIS</t>
  </si>
  <si>
    <t>08035557487</t>
  </si>
  <si>
    <t>SARAH. OLAWUNMI</t>
  </si>
  <si>
    <t>09032978752</t>
  </si>
  <si>
    <t>LASISI.OLAWUNMI@GMAIL.COM</t>
  </si>
  <si>
    <t>26/08/1996</t>
  </si>
  <si>
    <t>4809782</t>
  </si>
  <si>
    <t>FADERERA</t>
  </si>
  <si>
    <t>08181768632</t>
  </si>
  <si>
    <t>FADERERA.BADEJO10@GMAIL.COM</t>
  </si>
  <si>
    <t>17/2/1995</t>
  </si>
  <si>
    <t>4004827</t>
  </si>
  <si>
    <t>PAM</t>
  </si>
  <si>
    <t xml:space="preserve">SHATONG </t>
  </si>
  <si>
    <t>07068017727</t>
  </si>
  <si>
    <t>P.SHATY@GMAIL.COM</t>
  </si>
  <si>
    <t>27/9/1992</t>
  </si>
  <si>
    <t>3775925</t>
  </si>
  <si>
    <t>SIMBIAT OLAWUNMI ATOYEBE</t>
  </si>
  <si>
    <t>BUSAYOMI</t>
  </si>
  <si>
    <t>07010219531</t>
  </si>
  <si>
    <t>BUSSIE484@GMAIL.COM</t>
  </si>
  <si>
    <t>4035015</t>
  </si>
  <si>
    <t>ORIAREWO. OSE</t>
  </si>
  <si>
    <t>07089186014</t>
  </si>
  <si>
    <t>08105603778</t>
  </si>
  <si>
    <t>FAC700DAMILANIYI@GMAIL.COM</t>
  </si>
  <si>
    <t>2769751</t>
  </si>
  <si>
    <t>IBITOYE</t>
  </si>
  <si>
    <t>08035516391</t>
  </si>
  <si>
    <t>SEYEIBITOYE@YAHOO.COM</t>
  </si>
  <si>
    <t>1341573</t>
  </si>
  <si>
    <t>OJEBIYI. ADEGBOYEGA</t>
  </si>
  <si>
    <t>SAJOGBE@GMAIL.COM</t>
  </si>
  <si>
    <t>18/7/1983</t>
  </si>
  <si>
    <t>ABDULAHI. OLAPADE</t>
  </si>
  <si>
    <t>08123399977</t>
  </si>
  <si>
    <t>BALOGUNHERDULLAHI@GMAIL.COM</t>
  </si>
  <si>
    <t>19/7/1993</t>
  </si>
  <si>
    <t>VICTOR. UCHE</t>
  </si>
  <si>
    <t>OLADIJI</t>
  </si>
  <si>
    <t>08164632749</t>
  </si>
  <si>
    <t>TAIWOOYINKAN2@GMAIL.COM</t>
  </si>
  <si>
    <t>07/01/19896</t>
  </si>
  <si>
    <t>4806736</t>
  </si>
  <si>
    <t>14/3/2020</t>
  </si>
  <si>
    <t>JOANNE URUHADE</t>
  </si>
  <si>
    <t>JOANNE URUHDE</t>
  </si>
  <si>
    <t>JOANNE URHUDE.</t>
  </si>
  <si>
    <t>KASHAMU</t>
  </si>
  <si>
    <t>RASHEED</t>
  </si>
  <si>
    <t>ABDUL</t>
  </si>
  <si>
    <t>STELLA UJU</t>
  </si>
  <si>
    <t>19/9/1997</t>
  </si>
  <si>
    <t>LAW-OJUNTA</t>
  </si>
  <si>
    <t>OLUFOLAJIMI</t>
  </si>
  <si>
    <t>DIVINE FAVOUR</t>
  </si>
  <si>
    <t>OJEDOKUN</t>
  </si>
  <si>
    <t>09080275953</t>
  </si>
  <si>
    <t>BOLUWATIFE.OJEDOKUN@YAHOO.COM</t>
  </si>
  <si>
    <t>21/05/2000</t>
  </si>
  <si>
    <t>NWAGU</t>
  </si>
  <si>
    <t>0816959438</t>
  </si>
  <si>
    <t>NWAGUD@GMAIL.COM</t>
  </si>
  <si>
    <t>28/10/1999</t>
  </si>
  <si>
    <t>4821734</t>
  </si>
  <si>
    <t>08058099797</t>
  </si>
  <si>
    <t>DOOFI52@YAHOO.COM</t>
  </si>
  <si>
    <t>4747716</t>
  </si>
  <si>
    <t>LOVETH. O</t>
  </si>
  <si>
    <t>08032103244</t>
  </si>
  <si>
    <t>LLAWOJUNTA@GMAIL.COM</t>
  </si>
  <si>
    <t>3544801</t>
  </si>
  <si>
    <t>08143205458</t>
  </si>
  <si>
    <t>OKOLICHIZOBA97@GMAIL.COM</t>
  </si>
  <si>
    <t>TAOFEEK</t>
  </si>
  <si>
    <t>07060464666</t>
  </si>
  <si>
    <t>LANREHASSAN03@GMAIL.COM</t>
  </si>
  <si>
    <t>03/7/19974</t>
  </si>
  <si>
    <t>4813044</t>
  </si>
  <si>
    <t>FEMI. MAKINDE</t>
  </si>
  <si>
    <t>08033520197</t>
  </si>
  <si>
    <t>07067109931</t>
  </si>
  <si>
    <t>STUDEH80@GMAIL.COM</t>
  </si>
  <si>
    <t>07068206548</t>
  </si>
  <si>
    <t>AUGUST</t>
  </si>
  <si>
    <t>AUGUSTO EWILEM@YAHOO.COM</t>
  </si>
  <si>
    <t>AMINAT.MOTUNRAYO</t>
  </si>
  <si>
    <t>08083775116</t>
  </si>
  <si>
    <t>MOTUNRAYOR@GMAIL.COM</t>
  </si>
  <si>
    <t>25/8/1992</t>
  </si>
  <si>
    <t>4820469</t>
  </si>
  <si>
    <t>08100163856</t>
  </si>
  <si>
    <t>RASHEED.KASHAM@YAHOO.COM</t>
  </si>
  <si>
    <t>4590214</t>
  </si>
  <si>
    <t>FAITH. BABALOLA</t>
  </si>
  <si>
    <t>IJEOMO GIFT</t>
  </si>
  <si>
    <t>08105112624</t>
  </si>
  <si>
    <t>GIFTNDUKWE@GMAIL.COM</t>
  </si>
  <si>
    <t>25/1/1993</t>
  </si>
  <si>
    <t>4815828</t>
  </si>
  <si>
    <t>CFA</t>
  </si>
  <si>
    <t>TRANSFERED TO WHICH BANK</t>
  </si>
  <si>
    <t>EMAIL ADDRESS</t>
  </si>
  <si>
    <t>TRSF TO BANK</t>
  </si>
  <si>
    <t>Mr Jojo</t>
  </si>
  <si>
    <t xml:space="preserve">Precious Uchenna Izuchukwu </t>
  </si>
  <si>
    <t>Please ensure all information populated are accurate because we are going to use them to set you up on ACCA CBE platform. Completing and submitting  this form shows your interest and consent for us to use the information provided to contact you.</t>
  </si>
  <si>
    <t xml:space="preserve">Referred by a friend? Please state the friend's full name &amp; phone number:													</t>
  </si>
  <si>
    <t>How did you know about us?</t>
  </si>
  <si>
    <t>Are you interested in Oxford Brookes Bsc Program?</t>
  </si>
  <si>
    <t>I am a sponsored students (Please state employer's name)</t>
  </si>
  <si>
    <t>Payment?</t>
  </si>
  <si>
    <t>Diet/Session you are registering for</t>
  </si>
  <si>
    <t xml:space="preserve">Tel: </t>
  </si>
  <si>
    <t xml:space="preserve">Correspondence Address </t>
  </si>
  <si>
    <t xml:space="preserve">ACCA reg number </t>
  </si>
  <si>
    <t>Date of Birth</t>
  </si>
  <si>
    <t>Gender</t>
  </si>
  <si>
    <t>Timestamp</t>
  </si>
  <si>
    <t>BANK</t>
  </si>
  <si>
    <t>DUE DATE</t>
  </si>
  <si>
    <t>LEVEL 1</t>
  </si>
  <si>
    <t>LEVEL 2</t>
  </si>
  <si>
    <t>LEVEL 3</t>
  </si>
  <si>
    <t>SEPT/DEC. 2020</t>
  </si>
  <si>
    <t>ACTUAL ATTENDANCE /PAPER</t>
  </si>
  <si>
    <t>ADTX</t>
  </si>
  <si>
    <t>ATX</t>
  </si>
  <si>
    <t>Difference against this time last diet</t>
  </si>
  <si>
    <t>Difference against this diet target</t>
  </si>
  <si>
    <t>Sponsored/Non sponsored students</t>
  </si>
  <si>
    <t>Intensive revision</t>
  </si>
  <si>
    <t>Jonathan - 08033475721</t>
  </si>
  <si>
    <t>Edidiong Abba</t>
  </si>
  <si>
    <t>Oyeka Amara Kate</t>
  </si>
  <si>
    <t xml:space="preserve">Jojo </t>
  </si>
  <si>
    <t>EUPHEMIA ANUMBA</t>
  </si>
  <si>
    <t>0004432099 gtb</t>
  </si>
  <si>
    <t>COMMENT FROM CALL TO STUDENT</t>
  </si>
  <si>
    <t>CLASS TYPE</t>
  </si>
  <si>
    <t>SEPT/DEC. 2020 full diet</t>
  </si>
  <si>
    <t xml:space="preserve">â€¢	Which group best describes your current stage                                              </t>
  </si>
  <si>
    <t>Returning or New student?</t>
  </si>
  <si>
    <t xml:space="preserve">ZENITH BANK MAIN A/C </t>
  </si>
  <si>
    <t>Date</t>
  </si>
  <si>
    <t>Description</t>
  </si>
  <si>
    <t>RECEIPT</t>
  </si>
  <si>
    <t>WITHDRAWAL</t>
  </si>
  <si>
    <t>Balance</t>
  </si>
  <si>
    <t>OPENING BALANCE</t>
  </si>
  <si>
    <t>02-Jul-2018 03:58 PM</t>
  </si>
  <si>
    <t>NEFT/INTERSWITCHNG/Goodsandservices02072</t>
  </si>
  <si>
    <t>02-Jul-2018 05:29 PM</t>
  </si>
  <si>
    <t>POS Settlement for 2057LA000001006-02/07/2018</t>
  </si>
  <si>
    <t>POS Settlement Comm for 2057LA000001006-02/07/2018</t>
  </si>
  <si>
    <t>03-Jul-2018 03:53 PM</t>
  </si>
  <si>
    <t>CD OPEYEMI ALONGE DS0596106</t>
  </si>
  <si>
    <t>03-Jul-2018 04:03 PM</t>
  </si>
  <si>
    <t>TRF TO SEACRON EDUCATIONAL NIGERIA</t>
  </si>
  <si>
    <t>04-Jul-2018 08:30 PM</t>
  </si>
  <si>
    <t>NIP/UBA/OKIGBO JUSTINA CHISOM/MB/UTO/112798019/2348050555490/Trf to 1013300084</t>
  </si>
  <si>
    <t>07-Jul-2018 02:37 AM</t>
  </si>
  <si>
    <t>STAMP DUTY CHARGE</t>
  </si>
  <si>
    <t>09-Jul-2018 10:08 AM</t>
  </si>
  <si>
    <t>POS Settlement for 2057LA000001006-09/07/2018</t>
  </si>
  <si>
    <t>POS Settlement Comm for 2057LA000001006-09/07/2018</t>
  </si>
  <si>
    <t>10-Jul-2018 01:33 PM</t>
  </si>
  <si>
    <t>TRF FRM AYOADE BARE ONIKOYI TO IVY LEAGUE ASSOCIATES LTD|INTENSIVE CLASSES</t>
  </si>
  <si>
    <t>11-Jul-2018 04:13 PM</t>
  </si>
  <si>
    <t>NEFT/INTERSWITCHNG/Goodsandservices11072</t>
  </si>
  <si>
    <t>11-Jul-2018 09:24 AM</t>
  </si>
  <si>
    <t>NIP/STLB/ADEBAYO AYODEJI AJIBADE/BOO AYODEJI ADEBAYO</t>
  </si>
  <si>
    <t>11-Jul-2018 02:44 PM</t>
  </si>
  <si>
    <t>CQ 452 PD TRF TO SEACRON EDUCATIONAL NIG</t>
  </si>
  <si>
    <t>13-Jul-2018 02:56 PM</t>
  </si>
  <si>
    <t>CD/ODUNNAYO OYINKANSOLA/ DS 3096814</t>
  </si>
  <si>
    <t>13-Jul-2018 02:03 PM</t>
  </si>
  <si>
    <t>NIP/KBL/MAHMUD NEFISA/NIP TRF BY MAHMUD NEFISA/F6 AND F7 NEFISA</t>
  </si>
  <si>
    <t>14-Jul-2018 12:54 AM</t>
  </si>
  <si>
    <t>14-Jul-2018 12:57 PM</t>
  </si>
  <si>
    <t>NIP/ABN/CHIDI NKECHINYERE EKE/TRF/AFM/P4 Class/FRM CHIDI NKECHINYERE EKE TO IVY</t>
  </si>
  <si>
    <t>14-Jul-2018 08:21 AM</t>
  </si>
  <si>
    <t>TRF FRM OLUWATOBI JOSEPH OGUNBANJO TO IVY LEAGUE ASSOCIATES LTD|For F8</t>
  </si>
  <si>
    <t>14-Jul-2018 12:39 PM</t>
  </si>
  <si>
    <t>NIP/FDP/ADESEGHA FRANCIS ADEKUNLE/ONB TRANSFER FROM ADESEGHA F *</t>
  </si>
  <si>
    <t>15-Jul-2018 11:55 AM</t>
  </si>
  <si>
    <t>TRF FRM AANUOLUWA ESTHER AYILARA TO IVY LEAGUE ASSOCIATES LTD|Intensive lectures</t>
  </si>
  <si>
    <t>NIP/UBA/IDRIS OLANREWAJU/MB/UTO/118193131/2348074292521/Trf to 1013300084</t>
  </si>
  <si>
    <t>15-Jul-2018 12:06 PM</t>
  </si>
  <si>
    <t>NIP/PBNL/FOLORUNSO ADEBAYO OMOTAYO/Online: To ZENITH BANK|IVY LEAGUE ASSOCIATES</t>
  </si>
  <si>
    <t>15-Jul-2018 11:49 AM</t>
  </si>
  <si>
    <t>NIP/UBA/JOSEPH OLUFUNTO MOYOSORE/MOB/UTO/1871860110/000015/Nil</t>
  </si>
  <si>
    <t>16-Jul-2018 12:50 PM</t>
  </si>
  <si>
    <t>DS2143990/CD/ ADAOBI UGOCHUKWU</t>
  </si>
  <si>
    <t>16-Jul-2018 02:42 PM</t>
  </si>
  <si>
    <t>NEFT/INTERSWITCHNG/Goodsandservices15072</t>
  </si>
  <si>
    <t>16-Jul-2018 04:23 PM</t>
  </si>
  <si>
    <t>NEFT/INTERSWITCHNG/Goodsandservices16072</t>
  </si>
  <si>
    <t>17-Jul-2018 04:40 PM</t>
  </si>
  <si>
    <t>NIP/FCMB/AWESU ADEJUMOKE DAMILOLA/web:Lecture and Registration fees</t>
  </si>
  <si>
    <t>17-Jul-2018 06:37 AM</t>
  </si>
  <si>
    <t>NIP/GTB/AWOLOLA ADEGBOLA JAMES/NIP FROM AWOLOLA ADEGBOLA JAMES TO IVY LEAGUE ASS</t>
  </si>
  <si>
    <t>17-Jul-2018 10:03 AM</t>
  </si>
  <si>
    <t>POS Settlement for 2057LA000001006-17/07/2018</t>
  </si>
  <si>
    <t>POS Settlement Comm for 2057LA000001006-17/07/2018</t>
  </si>
  <si>
    <t>18-Jul-2018 05:44 PM</t>
  </si>
  <si>
    <t>NIP/SKYE/RITA EBAHO IGHODALO/P2 DECEMBER LECTUERS</t>
  </si>
  <si>
    <t>20-Jul-2018 12:29 PM</t>
  </si>
  <si>
    <t>CD/ODUNNAYO OYINKANSOLA/ DS 3060317</t>
  </si>
  <si>
    <t>20-Jul-2018 12:37 PM</t>
  </si>
  <si>
    <t>239590/CD/OREKOYA OYINDAMOLA</t>
  </si>
  <si>
    <t>20-Jul-2018 04:54 PM</t>
  </si>
  <si>
    <t>NEFT/INTERSWITCHNG/Goodsandservices20072</t>
  </si>
  <si>
    <t>20-Jul-2018 12:50 PM</t>
  </si>
  <si>
    <t>NIP/FCMB/MULTILENT SOFTWARE &amp; IT SOLUTION/NIP IFO Ivy League Associates Ltd Frm</t>
  </si>
  <si>
    <t>20-Jul-2018 05:42 PM</t>
  </si>
  <si>
    <t>TRF FRM VIVIAN I OKORO TO IVY LEAGUE ASSOCIATES LTD|TRF FRM VIVIAN/SKILLS/2PAPER</t>
  </si>
  <si>
    <t>20-Jul-2018 12:36 PM</t>
  </si>
  <si>
    <t>DS 121982 CD OGUNYEMI BOLATITO</t>
  </si>
  <si>
    <t>20-Jul-2018 11:43 PM</t>
  </si>
  <si>
    <t>20-Jul-2018 11:09 AM</t>
  </si>
  <si>
    <t>TRF TO SEACRON EDUCATIONAL NIGERIA LIMIT</t>
  </si>
  <si>
    <t>20-Jul-2018 11:11 AM</t>
  </si>
  <si>
    <t>21-Jul-2018 08:31 AM</t>
  </si>
  <si>
    <t>NIP/GTB/ODUDU  TITILAYO VICTORIA/NIP FROM ODUDU, TITILAYO VICTORIA TO IVY LEAGUE</t>
  </si>
  <si>
    <t>21-Jul-2018 07:04 AM</t>
  </si>
  <si>
    <t>NIP/FBN/ADEGBOLA ABIMBOLA EUNICE/FBNMOBILE:IVY LEAGUE ASSOCIATES LTD/AKPATA EDWA</t>
  </si>
  <si>
    <t>21-Jul-2018 10:21 PM</t>
  </si>
  <si>
    <t>TRF FRM UJU CHISOM NDUKAUBA TO IVY LEAGUE ASSOCIATES LTD|f5 intensive</t>
  </si>
  <si>
    <t>21-Jul-2018 10:22 PM</t>
  </si>
  <si>
    <t>NIP/GTB/HASSAN  EMMANUEL/NIP FROM HASSAN, EMMANUEL TO IVY LEAGUE ASSOCIATES LTD</t>
  </si>
  <si>
    <t>NIP/ABN/SODIQ ABIODUN  OKENIWUN/TRF/DipIFR lecture Sodiq Okeniwun/FRM SODIQ ABIO</t>
  </si>
  <si>
    <t>21-Jul-2018 08:06 AM</t>
  </si>
  <si>
    <t>NIP/ABN/ATINUKE RAHEEMAT TAIWO/TRF/Ivy League class/FRM ATINUKE RAHEEMAT TAIWO T</t>
  </si>
  <si>
    <t>NIP/UBA/AKINBODE DAMILOLA RUTH/MOB/UTO/1891381809/000015/From Akinbode Damilola</t>
  </si>
  <si>
    <t>22-Jul-2018 04:12 PM</t>
  </si>
  <si>
    <t>NIP/FBN/OLISAMA ERNIE/FBNMOBILE:IVY LEAGUE ASSOCIATES LTD/ERNIE AAA INTE</t>
  </si>
  <si>
    <t>22-Jul-2018 04:28 PM</t>
  </si>
  <si>
    <t>NIP/STLB/DARAMOLA OLAJUMOKE KABIRAT/Transfer from DARAMOLA OLAJUMOKE KABIRAT to</t>
  </si>
  <si>
    <t>22-Jul-2018 04:26 PM</t>
  </si>
  <si>
    <t>TRF FRM TAIWO O WILLIAMS TO IVY LEAGUE ASSOCIATES LTD</t>
  </si>
  <si>
    <t>22-Jul-2018 04:18 PM</t>
  </si>
  <si>
    <t>NIP/ABN/OLUBUNMI KIKELOMO  TAIWO-ADEBISI/TRF/F5-F7 lectures/FRM OLUBUNMI KIKELOM</t>
  </si>
  <si>
    <t>22-Jul-2018 04:24 PM</t>
  </si>
  <si>
    <t>TRF FRM FRANCESS SIKPOJIE TO IVY LEAGUE ASSOCIATES LTD|ee</t>
  </si>
  <si>
    <t>TRF FRM COLLINS IFEANYI UGWU TO IVY LEAGUE ASSOCIATES LTD|ACCA</t>
  </si>
  <si>
    <t>23-Jul-2018 08:24 AM</t>
  </si>
  <si>
    <t>cd 3126003 ladele fiyinfoluwa</t>
  </si>
  <si>
    <t>23-Jul-2018 01:41 PM</t>
  </si>
  <si>
    <t>NEFT/INTERSWITCHNG/Goodsandservices21072</t>
  </si>
  <si>
    <t>23-Jul-2018 09:47 AM</t>
  </si>
  <si>
    <t>POS Settlement for 2057LA000001006-23/07/2018</t>
  </si>
  <si>
    <t>23-Jul-2018 04:37 PM</t>
  </si>
  <si>
    <t>NEFT/INTERSWITCHNG/Goodsandservices23072</t>
  </si>
  <si>
    <t>NEFT/INTERSWITCHNG/Goodsandservices22072</t>
  </si>
  <si>
    <t>POS Settlement Comm for 2057LA000001006-23/07/2018</t>
  </si>
  <si>
    <t>24-Jul-2018 10:08 AM</t>
  </si>
  <si>
    <t>CD/0688122/ALIMI ZAINAB O</t>
  </si>
  <si>
    <t>25-Jul-2018 12:39 PM</t>
  </si>
  <si>
    <t>TRF TO SEACRON EDUCATIONAL NIGERIA LTD</t>
  </si>
  <si>
    <t>25-Jul-2018 12:41 PM</t>
  </si>
  <si>
    <t>26-Jul-2018 01:56 PM</t>
  </si>
  <si>
    <t>NIP/FBN/AYANLAJA ADEREMI ADEOLA/FBNMOBILE:IVY LEAGUE ASSOCIATES LTD/REMI</t>
  </si>
  <si>
    <t>26-Jul-2018 02:10 PM</t>
  </si>
  <si>
    <t>NIP Charge + VAT</t>
  </si>
  <si>
    <t>26-Jul-2018 02:11 PM</t>
  </si>
  <si>
    <t>26-Jul-2018 02:12 PM</t>
  </si>
  <si>
    <t>26-Jul-2018 02:17 PM</t>
  </si>
  <si>
    <t>26-Jul-2018 02:18 PM</t>
  </si>
  <si>
    <t>26-Jul-2018 02:19 PM</t>
  </si>
  <si>
    <t>26-Jul-2018 01:54 PM</t>
  </si>
  <si>
    <t>26-Jul-2018 01:59 PM</t>
  </si>
  <si>
    <t>CQ 461 PD TRF TO SEACRON EDUCATIONAL NIG</t>
  </si>
  <si>
    <t>NIP CR/OSHIBOLU, JAMIU OLUKAYODE/GTB</t>
  </si>
  <si>
    <t>NIP CR/OLUWASEGUN JOSEPH SALAMI/FDP</t>
  </si>
  <si>
    <t>NIP CR/OFFE, GBENGA RICHARD/GTB</t>
  </si>
  <si>
    <t>NIP CR/IHEKWOABA, IFEANYICHUKWU SIMON/GTB</t>
  </si>
  <si>
    <t>NIP CR/EBIETOMIYE, OLUMIDE AYODELE/UBA</t>
  </si>
  <si>
    <t>NIP CR/OSHIBOLU, OLUFEMI KAMARUDEEN/GTB</t>
  </si>
  <si>
    <t>27-Jul-2018 10:55 AM</t>
  </si>
  <si>
    <t>DS 275896 CD PRISCILIA ELEKANACHI</t>
  </si>
  <si>
    <t>27-Jul-2018 04:26 PM</t>
  </si>
  <si>
    <t>NEFT/INTERSWITCHNG/Goodsandservices27072</t>
  </si>
  <si>
    <t>27-Jul-2018 02:02 PM</t>
  </si>
  <si>
    <t>NIP/FBN/ABARA DARAR MELODY/FBNMOBILE:IVY LEAGUE ASSOCIATES LTD/DARAR F9, SBL,</t>
  </si>
  <si>
    <t>28-Jul-2018 12:09 AM</t>
  </si>
  <si>
    <t>28-Jul-2018 12:07 PM</t>
  </si>
  <si>
    <t>NIP/DBP/JIDE NAJEEM KAZEEM/NIP - TRF IFO IVY LEAGUE ASSOCIATES LTD. BEING PAYMEN</t>
  </si>
  <si>
    <t>28-Jul-2018 03:38 PM</t>
  </si>
  <si>
    <t>NIP/FCMB/MEBUDE OMOYENI OLAYINKA/Online : transfer</t>
  </si>
  <si>
    <t>29-Jul-2018 09:41 PM</t>
  </si>
  <si>
    <t>NIP/ABN/BLESSING DAMILOLA OMOYA/TRF/Registration fee/FRM BLESSING DAMILOLA OMOYA</t>
  </si>
  <si>
    <t>29-Jul-2018 09:38 PM</t>
  </si>
  <si>
    <t>NIP/ABN/BLESSING DAMILOLA OMOYA/TRF/Payment of class fee for Omoya Blessing /FRM</t>
  </si>
  <si>
    <t>30-Jul-2018 04:34 PM</t>
  </si>
  <si>
    <t>NEFT/INTERSWITCHNG/Goodsandservices30072</t>
  </si>
  <si>
    <t>30-Jul-2018 10:16 AM</t>
  </si>
  <si>
    <t>POS Settlement for 2057LA000001006-30/07/2018</t>
  </si>
  <si>
    <t>30-Jul-2018 11:49 AM</t>
  </si>
  <si>
    <t>NEFT/INTERSWITCHNG/Goodsandservices29072</t>
  </si>
  <si>
    <t>POS Settlement Comm for 2057LA000001006-30/07/2018</t>
  </si>
  <si>
    <t>30-Jul-2018 09:09 AM</t>
  </si>
  <si>
    <t>CQ 458 PD SALAMI SEGUN</t>
  </si>
  <si>
    <t>01-Aug-2018 12:04 AM</t>
  </si>
  <si>
    <t>Acct Maint. Fee + VAT</t>
  </si>
  <si>
    <t>31-Jul-2018 02:29 PM</t>
  </si>
  <si>
    <t>CQ 466 PD SALAMI SEGUN</t>
  </si>
  <si>
    <t>01-Aug-2018 05:08 PM</t>
  </si>
  <si>
    <t>NIP/FBN/BABATUNDE DAYO E. &amp; OMOSIKE H./TRANSFER</t>
  </si>
  <si>
    <t>01-Aug-2018 09:23 PM</t>
  </si>
  <si>
    <t>NIP/STBC/MRS A ONAFESO/Oyeoluwa Onafeso</t>
  </si>
  <si>
    <t>03-Aug-2018 09:31 PM</t>
  </si>
  <si>
    <t>POS Settlement for 2057LA000001006-2018-08-03</t>
  </si>
  <si>
    <t>03-Aug-2018 04:17 PM</t>
  </si>
  <si>
    <t>CD SAMUEL DS-2359772</t>
  </si>
  <si>
    <t>POS Settlement Comm for 2057LA000001006-2018-08-03</t>
  </si>
  <si>
    <t>03-Aug-2018 11:43 PM</t>
  </si>
  <si>
    <t>03-Aug-2018 01:06 PM</t>
  </si>
  <si>
    <t>TRF TO    SEACRON EDUCATIONAL NIGERIA LI</t>
  </si>
  <si>
    <t>03-Aug-2018 01:09 PM</t>
  </si>
  <si>
    <t>03-Aug-2018 01:12 PM</t>
  </si>
  <si>
    <t>TRF TO   SEACRON EDUCATIONAL NIGERIA LI</t>
  </si>
  <si>
    <t>03-Aug-2018 01:15 PM</t>
  </si>
  <si>
    <t>03-Aug-2018 01:17 PM</t>
  </si>
  <si>
    <t>TRF TO  SEACRON EDUCATIONAL NIGERIA LI</t>
  </si>
  <si>
    <t>05-Aug-2018 02:50 PM</t>
  </si>
  <si>
    <t>NIP/DBP/ADEBOYE OREOLUWA AYOBAMI/NIP - TRF IFO IVY LEAGUE ASSOCIATES LTD.  FRM A</t>
  </si>
  <si>
    <t>06-Aug-2018 05:36 PM</t>
  </si>
  <si>
    <t>ETZ Mobile Trf-0571013300-SKY/ZEN-000009536223;FOLAMI GANIY/ivyleague</t>
  </si>
  <si>
    <t>06-Aug-2018 12:55 PM</t>
  </si>
  <si>
    <t>POS Settlement for 2057LA000001006-2018-08-06</t>
  </si>
  <si>
    <t>06-Aug-2018 02:08 PM</t>
  </si>
  <si>
    <t>POS Settlement for 2057LA000001006-2018-08-05</t>
  </si>
  <si>
    <t>06-Aug-2018 05:12 PM</t>
  </si>
  <si>
    <t>NEFT/INTERSWITCHNG/Goodsandservices06082</t>
  </si>
  <si>
    <t>06-Aug-2018 01:07 PM</t>
  </si>
  <si>
    <t>NEFT/INTERSWITCHNG/Goodsandservices05082</t>
  </si>
  <si>
    <t>POS Settlement Comm for 2057LA000001006-2018-08-06</t>
  </si>
  <si>
    <t>POS Settlement Comm for 2057LA000001006-2018-08-05</t>
  </si>
  <si>
    <t>DEP FBN CQ 81844377/PWC LTD/3159416</t>
  </si>
  <si>
    <t>07-Aug-2018 09:23 AM</t>
  </si>
  <si>
    <t>07-Aug-2018 09:24 AM</t>
  </si>
  <si>
    <t>07-Aug-2018 09:25 AM</t>
  </si>
  <si>
    <t>07-Aug-2018 09:26 AM</t>
  </si>
  <si>
    <t>07-Aug-2018 09:27 AM</t>
  </si>
  <si>
    <t>07-Aug-2018 09:28 AM</t>
  </si>
  <si>
    <t>07-Aug-2018 09:29 AM</t>
  </si>
  <si>
    <t>07-Aug-2018 09:30 AM</t>
  </si>
  <si>
    <t>07-Aug-2018 09:31 AM</t>
  </si>
  <si>
    <t>07-Aug-2018 09:32 AM</t>
  </si>
  <si>
    <t>NIP CR/BINUYO,IBUKUNOLUWA ADEWUNMI/GTB</t>
  </si>
  <si>
    <t>NIP CR/APENA MUYIDEEN ADE/FCMB</t>
  </si>
  <si>
    <t>NIP CR/OLAKITAN, HABEEB OLATOMIWA/GTB</t>
  </si>
  <si>
    <t>NIP CR/OJO GOLD OREOLUWA/GTB</t>
  </si>
  <si>
    <t>NIP CR/OYEDOKUN ABIODUN/GTB</t>
  </si>
  <si>
    <t>NIP CR/HABIB, MUSBAHU ABDULLAHI/GTB</t>
  </si>
  <si>
    <t>NIP CR/ADETOLA,BABAJIDE OLUMIDE/GTB</t>
  </si>
  <si>
    <t>NIP CR/AREOLA JOSHUA OLANIPEKUN/GTB</t>
  </si>
  <si>
    <t>NIP CR/OLADOSU OLADIMEJI AFEEZ/GTB</t>
  </si>
  <si>
    <t>NIP CR/AJAYI, OLUWASEUN EMMANUEL/GTB</t>
  </si>
  <si>
    <t>NIP CR/SOKUNBI,OLUWAFEMI STEPHEN/GTB</t>
  </si>
  <si>
    <t>NIP CR/AJAYI, OLAGOKE/GTB</t>
  </si>
  <si>
    <t>NIP CR/OWOLESHO MAYOWA H/UBN</t>
  </si>
  <si>
    <t>NIP CR/SAMUEL PRINCE NWAFOR/STBC</t>
  </si>
  <si>
    <t>NIP CR/SOSANYA,LANRE AKINJIDE/GTB</t>
  </si>
  <si>
    <t>NIP CR/OLAKISAN JAMIU ADEYEMI/FBN</t>
  </si>
  <si>
    <t>NIP CR/OSHIBOLU AHMED OLUWASEYI/GTB</t>
  </si>
  <si>
    <t>10-Aug-2018 09:10 PM</t>
  </si>
  <si>
    <t>TRF FRM ELIZABETH   BABAWALE TO IVY LEAGUE ASSOCIATES LTD|lecture fee</t>
  </si>
  <si>
    <t>10-Aug-2018 02:25 PM</t>
  </si>
  <si>
    <t>NIP/UBA/CHIKADIBIA  OPARAH MIRACLE/MOB/UTO/1959386949/000015/1st instalment for</t>
  </si>
  <si>
    <t>10-Aug-2018 11:16 PM</t>
  </si>
  <si>
    <t>10-Aug-2018 10:11 AM</t>
  </si>
  <si>
    <t>TRF TO SEACORN EDUCATIONAL NIG LTD</t>
  </si>
  <si>
    <t>10-Aug-2018 10:15 AM</t>
  </si>
  <si>
    <t>10-Aug-2018 10:17 AM</t>
  </si>
  <si>
    <t>10-Aug-2018 10:19 AM</t>
  </si>
  <si>
    <t>TRF TO SEACRON EDUCATIONAL NIG LTD</t>
  </si>
  <si>
    <t>11-Aug-2018 10:10 AM</t>
  </si>
  <si>
    <t>NIP/GTB/APARA OLUWATOMI SAMSON/NIP FROM APARA OLUWATOMI SAMSON TO IVY LEAGUE ASS</t>
  </si>
  <si>
    <t>13-Aug-2018 12:30 PM</t>
  </si>
  <si>
    <t>POS Settlement for 2057LA000001006-2018-08-13</t>
  </si>
  <si>
    <t>13-Aug-2018 04:20 PM</t>
  </si>
  <si>
    <t>NIP/ABN/GBOLAHAN SHAKUR  IJAOBA/TRF TO IVY LEAGUE ASSOCIATES LTD AT Zenith Bank</t>
  </si>
  <si>
    <t>13-Aug-2018 06:05 PM</t>
  </si>
  <si>
    <t>POS Settlement for 2057LA000001006-2018-08-11</t>
  </si>
  <si>
    <t>13-Aug-2018 04:06 PM</t>
  </si>
  <si>
    <t>NEFT/INTERSWITCHNG/Goodsandservices13082</t>
  </si>
  <si>
    <t>13-Aug-2018 01:01 PM</t>
  </si>
  <si>
    <t>POS Settlement for 2057LA000001006-2018-08-12</t>
  </si>
  <si>
    <t>13-Aug-2018 11:50 AM</t>
  </si>
  <si>
    <t>NEFT/INTERSWITCHNG/Goodsandservices12082</t>
  </si>
  <si>
    <t>13-Aug-2018 04:46 PM</t>
  </si>
  <si>
    <t>POS Settlement Comm for 2057LA000001006-2018-08-13</t>
  </si>
  <si>
    <t>POS Settlement Comm for 2057LA000001006-2018-08-11</t>
  </si>
  <si>
    <t>POS Settlement Comm for 2057LA000001006-2018-08-12</t>
  </si>
  <si>
    <t>NIP CR/IVY LEAGUE ASSOCIATES LIMITED/GTB</t>
  </si>
  <si>
    <t>17-Aug-2018 08:32 AM</t>
  </si>
  <si>
    <t>17-Aug-2018 11:29 PM</t>
  </si>
  <si>
    <t>17-Aug-2018 02:56 PM</t>
  </si>
  <si>
    <t>17-Aug-2018 03:00 PM</t>
  </si>
  <si>
    <t>17-Aug-2018 03:05 PM</t>
  </si>
  <si>
    <t>17-Aug-2018 03:07 PM</t>
  </si>
  <si>
    <t>17-Aug-2018 03:09 PM</t>
  </si>
  <si>
    <t>17-Aug-2018 03:19 PM</t>
  </si>
  <si>
    <t>17-Aug-2018 03:20 PM</t>
  </si>
  <si>
    <t>18-Aug-2018 08:05 AM</t>
  </si>
  <si>
    <t>NIP/ABN/CHUKWUNENYE OKORIE/TRF//FRM CHUKWUNENYE OKORIE TO IVY</t>
  </si>
  <si>
    <t>19-Aug-2018 10:01 AM</t>
  </si>
  <si>
    <t>TRF FRM ADEOLA FOLORUNSHO ADEYEMI TO IVY LEAGUE ASSOCIATES LTD|Adeola Adeyemi</t>
  </si>
  <si>
    <t>20-Aug-2018 03:09 PM</t>
  </si>
  <si>
    <t>TRF FRM PAULETTE OBADA</t>
  </si>
  <si>
    <t>20-Aug-2018 04:33 PM</t>
  </si>
  <si>
    <t>NEFT/INTERSWITCHNG/Goodsandservices20082</t>
  </si>
  <si>
    <t>20-Aug-2018 02:42 PM</t>
  </si>
  <si>
    <t>POS Settlement for 2057LA000001006-2018-08-19</t>
  </si>
  <si>
    <t>20-Aug-2018 12:09 PM</t>
  </si>
  <si>
    <t>NEFT/INTERSWITCHNG/Goodsandservices19082</t>
  </si>
  <si>
    <t>20-Aug-2018 11:58 AM</t>
  </si>
  <si>
    <t>20-Aug-2018 11:59 AM</t>
  </si>
  <si>
    <t>20-Aug-2018 12:00 PM</t>
  </si>
  <si>
    <t>NIP CR/AYILARA AANUOLUWA ESTHER/GTB</t>
  </si>
  <si>
    <t>POS Settlement Comm for 2057LA000001006-2018-08-19</t>
  </si>
  <si>
    <t>NIP CR/POPOOLA , IBRAHIM OLADAPO/GTB</t>
  </si>
  <si>
    <t>20-Aug-2018 12:03 PM</t>
  </si>
  <si>
    <t>TRF TO SEACRON EDUCATIONAL NIGERIA LIMI</t>
  </si>
  <si>
    <t>TRF TO ONWUADUEGBO EMMANUELLA ONYEJEBOSE</t>
  </si>
  <si>
    <t>NIP CR/YUSUF BOLAJI TESLIM/ECO</t>
  </si>
  <si>
    <t>NIP CR/CHISOM V NWAGWU/ABN</t>
  </si>
  <si>
    <t>22-Aug-2018 08:34 PM</t>
  </si>
  <si>
    <t>NIP/FBN/MAGREOLA OLUWASEUN PETER/INTBNKRET:MAGREOLAOLUWASEUN</t>
  </si>
  <si>
    <t>23-Aug-2018 11:51 AM</t>
  </si>
  <si>
    <t>NEFT/INTERSWITCHNG/Goodsandservices21082</t>
  </si>
  <si>
    <t>23-Aug-2018 08:00 AM</t>
  </si>
  <si>
    <t>TRF FRM FRANCIS ADEKUNLE ADESEGHA TO IVY LEAGUE ASSOCIATES LTD|AFM(P4) Balance f</t>
  </si>
  <si>
    <t>23-Aug-2018 11:57 AM</t>
  </si>
  <si>
    <t>TRF FRM RENO SCHEME VENTURES</t>
  </si>
  <si>
    <t>24-Aug-2018 11:03 AM</t>
  </si>
  <si>
    <t>DS 151016/ZB CQ 20/ OSAYIWU OSARUMWENSE</t>
  </si>
  <si>
    <t>24-Aug-2018 12:45 PM</t>
  </si>
  <si>
    <t>NIP/UBA/TODIMUOYATOYE/TUD  Payment for oxford project ifo oyatoye Todimu Mary</t>
  </si>
  <si>
    <t>24-Aug-2018 10:48 PM</t>
  </si>
  <si>
    <t>24-Aug-2018 12:34 PM</t>
  </si>
  <si>
    <t>24-Aug-2018 12:36 PM</t>
  </si>
  <si>
    <t>25-Aug-2018 07:34 AM</t>
  </si>
  <si>
    <t>NIP/ABN/SODIQ ABIODUN  OKENIWUN/TRF/Tuition balance- Okeniwun Sodiq DipIFR/FRM S</t>
  </si>
  <si>
    <t>27-Aug-2018 05:34 PM</t>
  </si>
  <si>
    <t>POS Settlement for 2057LA000001006-2018-08-26</t>
  </si>
  <si>
    <t>27-Aug-2018 05:40 PM</t>
  </si>
  <si>
    <t>POS Settlement for 2057LA000001006-2018-08-27</t>
  </si>
  <si>
    <t>27-Aug-2018 04:10 PM</t>
  </si>
  <si>
    <t>NEFT/INTERSWITCHNG/Goodsandservices27082</t>
  </si>
  <si>
    <t>27-Aug-2018 11:08 AM</t>
  </si>
  <si>
    <t>NEFT/INTERSWITCHNG/Goodsandservices26082</t>
  </si>
  <si>
    <t>27-Aug-2018 02:34 PM</t>
  </si>
  <si>
    <t>27-Aug-2018 02:35 PM</t>
  </si>
  <si>
    <t>27-Aug-2018 02:36 PM</t>
  </si>
  <si>
    <t>POS Settlement Comm for 2057LA000001006-2018-08-26</t>
  </si>
  <si>
    <t>POS Settlement Comm for 2057LA000001006-2018-08-27</t>
  </si>
  <si>
    <t>27-Aug-2018 03:30 PM</t>
  </si>
  <si>
    <t>CQ487 PD SALAMI SEGUN</t>
  </si>
  <si>
    <t>28-Aug-2018 10:22 PM</t>
  </si>
  <si>
    <t>NIP/DBP/NNEKA KANAYOCHI NWACHUKWU/NIP - TRF IFO IVY LEAGUE ASSOCIATES LTD.  FRM</t>
  </si>
  <si>
    <t>29-Aug-2018 12:26 PM</t>
  </si>
  <si>
    <t>NIP/FBN/ANULUNKO CHINAZA AUGUSTINA/FBNMOBILE:IVY LEAGUE ASSOCIATES LTD/COMPLETIO</t>
  </si>
  <si>
    <t>30-Aug-2018 04:54 PM</t>
  </si>
  <si>
    <t>POS Settlement for 2057LA000001006-2018-08-30</t>
  </si>
  <si>
    <t>POS Settlement Comm for 2057LA000001006-2018-08-30</t>
  </si>
  <si>
    <t>31-Aug-2018 10:43 PM</t>
  </si>
  <si>
    <t>31-Aug-2018 12:54 PM</t>
  </si>
  <si>
    <t>TRF FRM SEACRON EDUCATIONAL NIGERIA LIMI</t>
  </si>
  <si>
    <t>31-Aug-2018 01:01 PM</t>
  </si>
  <si>
    <t>31-Aug-2018 01:04 PM</t>
  </si>
  <si>
    <t>01-Sep-2018 01:40 AM</t>
  </si>
  <si>
    <t>31-Aug-2018 08:31 AM</t>
  </si>
  <si>
    <t>TRF/IVY LEAGUE ASOCIATES LTD</t>
  </si>
  <si>
    <t>01-Sep-2018 11:07 AM</t>
  </si>
  <si>
    <t>NIP/STBC/CHIDI PASCHAL OBIAGWU/Acca Fees</t>
  </si>
  <si>
    <t>03-Sep-2018 06:18 PM</t>
  </si>
  <si>
    <t>POS Settlement for 2057LA000001006-2018-09-03</t>
  </si>
  <si>
    <t>03-Sep-2018 06:03 PM</t>
  </si>
  <si>
    <t>NEFT/INTERSWITCHNG/Goodsandservices03092</t>
  </si>
  <si>
    <t>03-Sep-2018 07:17 PM</t>
  </si>
  <si>
    <t>TRF FRM ABELS ENTERPRISES NIGERIA TO IVY LEAGUE ASSOCIATES LTD|Airen  Naomi's tu</t>
  </si>
  <si>
    <t>03-Sep-2018 06:30 PM</t>
  </si>
  <si>
    <t>POS Settlement for 2057LA000001006-2018-09-02</t>
  </si>
  <si>
    <t>03-Sep-2018 11:49 AM</t>
  </si>
  <si>
    <t>NEFT/INTERSWITCHNG/Goodsandservices01092</t>
  </si>
  <si>
    <t>NEFT/INTERSWITCHNG/Goodsandservices02092</t>
  </si>
  <si>
    <t>POS Settlement Comm for 2057LA000001006-2018-09-03</t>
  </si>
  <si>
    <t>POS Settlement Comm for 2057LA000001006-2018-09-02</t>
  </si>
  <si>
    <t>04-Sep-2018 01:15 PM</t>
  </si>
  <si>
    <t>CD/ALIMI ZAINAB OYINDAMOLA/175075</t>
  </si>
  <si>
    <t>04-Sep-2018 12:40 PM</t>
  </si>
  <si>
    <t>POS Settlement for 2057LA000001006-2018-09-04</t>
  </si>
  <si>
    <t>POS Settlement Comm for 2057LA000001006-2018-09-04</t>
  </si>
  <si>
    <t>05-Sep-2018 04:40 PM</t>
  </si>
  <si>
    <t>NEFT/INTERSWITCHNG/Goodsandservices05092</t>
  </si>
  <si>
    <t>05-Sep-2018 11:01 AM</t>
  </si>
  <si>
    <t>06-Sep-2018 09:47 AM</t>
  </si>
  <si>
    <t>POS Settlement for 2057LA000001006-2018-09-06</t>
  </si>
  <si>
    <t>06-Sep-2018 10:14 AM</t>
  </si>
  <si>
    <t>NIP/GTB/GIWA KEHINDE QUADRY/NIP FROM GIWA KEHINDE QUADRY TO IVY LEAGUE ASSOCIATE</t>
  </si>
  <si>
    <t>POS Settlement Comm for 2057LA000001006-2018-09-06</t>
  </si>
  <si>
    <t>07-Sep-2018 11:06 PM</t>
  </si>
  <si>
    <t>07-Sep-2018 03:13 PM</t>
  </si>
  <si>
    <t>07-Sep-2018 03:14 PM</t>
  </si>
  <si>
    <t>08-Sep-2018 05:03 PM</t>
  </si>
  <si>
    <t>NIP/ABN/FEYISAYO OLUSEGUN-FAFORE/TRF/SBR Part Pymt/FRM FEYISAYO OLUSEGUN-FAFORE</t>
  </si>
  <si>
    <t>08-Sep-2018 03:54 PM</t>
  </si>
  <si>
    <t>TRF FRM OLUWATOBI JOSEPH OGUNBANJO TO IVY LEAGUE ASSOCIATES LTD|SBL &amp; AAA</t>
  </si>
  <si>
    <t>09-Sep-2018 09:30 PM</t>
  </si>
  <si>
    <t>NIP/FBN/AZUBUIKE LORRETTA NKEONYE/FBNMOBILE:IVY LEAGUE ASSOCIATES LTD/BAL. IVY L</t>
  </si>
  <si>
    <t>09-Sep-2018 09:26 PM</t>
  </si>
  <si>
    <t>10-Sep-2018 11:16 AM</t>
  </si>
  <si>
    <t>POS Settlement for 2057LA000001006-2018-09-09</t>
  </si>
  <si>
    <t>10-Sep-2018 01:06 PM</t>
  </si>
  <si>
    <t>NEFT/INTERSWITCHNG/Goodsandservices08092</t>
  </si>
  <si>
    <t>10-Sep-2018 05:39 PM</t>
  </si>
  <si>
    <t>NEFT/INTERSWITCHNG/Goodsandservices10092</t>
  </si>
  <si>
    <t>NEFT/INTERSWITCHNG/Goodsandservices09092</t>
  </si>
  <si>
    <t>10-Sep-2018 11:19 AM</t>
  </si>
  <si>
    <t>10-Sep-2018 11:20 AM</t>
  </si>
  <si>
    <t>10-Sep-2018 11:21 AM</t>
  </si>
  <si>
    <t>POS Settlement Comm for 2057LA000001006-2018-09-09</t>
  </si>
  <si>
    <t>10-Sep-2018 02:43 PM</t>
  </si>
  <si>
    <t>Cheque Book Charge</t>
  </si>
  <si>
    <t>10-Sep-2018 11:09 AM</t>
  </si>
  <si>
    <t>10-Sep-2018 11:13 AM</t>
  </si>
  <si>
    <t>10-Sep-2018 11:17 AM</t>
  </si>
  <si>
    <t>NIP CR/FOLAKEMI  SHOBAYO/STLB</t>
  </si>
  <si>
    <t>NIP CR/OGUNYEMI, OMOWONUOLA REGINA/GTB</t>
  </si>
  <si>
    <t>11-Sep-2018 11:09 AM</t>
  </si>
  <si>
    <t>POS Settlement for 2057LA000001006-2018-09-11</t>
  </si>
  <si>
    <t>11-Sep-2018 04:45 PM</t>
  </si>
  <si>
    <t>NEFT/INTERSWITCHNG/Goodsandservices11092</t>
  </si>
  <si>
    <t>POS Settlement Comm for 2057LA000001006-2018-09-11</t>
  </si>
  <si>
    <t>13-Sep-2018 02:28 PM</t>
  </si>
  <si>
    <t>TRF FRM OLADEINDE ADEOLA</t>
  </si>
  <si>
    <t>14-Sep-2018 04:24 PM</t>
  </si>
  <si>
    <t>CD SAMUEL UWAGUE DS=0163811</t>
  </si>
  <si>
    <t>14-Sep-2018 11:55 PM</t>
  </si>
  <si>
    <t>15-Sep-2018 09:27 AM</t>
  </si>
  <si>
    <t>NIP/ECO/OYEDELE OLUMIDE/Acca Tutorial Registration</t>
  </si>
  <si>
    <t>17-Sep-2018 10:49 AM</t>
  </si>
  <si>
    <t>NEFT/INTERSWITCHNG/Goodsandservices15092</t>
  </si>
  <si>
    <t>17-Sep-2018 03:23 PM</t>
  </si>
  <si>
    <t>17-Sep-2018 01:44 PM</t>
  </si>
  <si>
    <t>POS Settlement for 2057LA000001006-2018-09-15</t>
  </si>
  <si>
    <t>17-Sep-2018 12:21 PM</t>
  </si>
  <si>
    <t>POS Settlement for 2057LA000001006-2018-09-17</t>
  </si>
  <si>
    <t>17-Sep-2018 05:22 PM</t>
  </si>
  <si>
    <t>NEFT/INTERSWITCHNG/Goodsandservices17092</t>
  </si>
  <si>
    <t>NEFT/INTERSWITCHNG/Goodsandservices16092</t>
  </si>
  <si>
    <t>POS Settlement Comm for 2057LA000001006-2018-09-15</t>
  </si>
  <si>
    <t>POS Settlement Comm for 2057LA000001006-2018-09-17</t>
  </si>
  <si>
    <t>18-Sep-2018 04:52 PM</t>
  </si>
  <si>
    <t>NEFT/INTERSWITCHNG/Goodsandservices18092</t>
  </si>
  <si>
    <t>18-Sep-2018 09:19 AM</t>
  </si>
  <si>
    <t>NIP/DBP/NWOKOMAH WILSON GOSIM/NIP - TRF IFO IVY LEAGUE ASSOCIATES LTD. WILSON OB</t>
  </si>
  <si>
    <t>20-Sep-2018 04:42 PM</t>
  </si>
  <si>
    <t>NIP/SKYE/AUTOPAY NIP/NIBSS TRF IFO IVY LEAGUE ASSOCIATE LTD B/O OKINBALOYE OLUWA</t>
  </si>
  <si>
    <t>20-Sep-2018 04:54 PM</t>
  </si>
  <si>
    <t>NEFT/INTERSWITCHNG/Goodsandservices20092</t>
  </si>
  <si>
    <t>20-Sep-2018 04:47 PM</t>
  </si>
  <si>
    <t>NIP/UBN/AZUBUIKE AHANNA ENYIOMA/Ivy league tuition Dec 2018 /NIB/UIP/002****257</t>
  </si>
  <si>
    <t>21-Sep-2018 11:54 PM</t>
  </si>
  <si>
    <t>22-Sep-2018 10:32 AM</t>
  </si>
  <si>
    <t>NIP/GTB/OJUKWU  CHISOM MARTIN/NIP FROM OJUKWU, CHISOM MARTIN TO IVY LEAGUE ASSOC</t>
  </si>
  <si>
    <t>24-Sep-2018 04:38 PM</t>
  </si>
  <si>
    <t>NEFT/INTERSWITCHNG/Goodsandservices24092</t>
  </si>
  <si>
    <t>24-Sep-2018 01:16 PM</t>
  </si>
  <si>
    <t>POS Settlement for 2057LA000001006-2018-09-23</t>
  </si>
  <si>
    <t>24-Sep-2018 02:25 PM</t>
  </si>
  <si>
    <t>NEFT/INTERSWITCHNG/Goodsandservices22092</t>
  </si>
  <si>
    <t>NEFT/INTERSWITCHNG/Goodsandservices23092</t>
  </si>
  <si>
    <t>24-Sep-2018 11:44 AM</t>
  </si>
  <si>
    <t>24-Sep-2018 11:47 AM</t>
  </si>
  <si>
    <t>24-Sep-2018 11:50 AM</t>
  </si>
  <si>
    <t>24-Sep-2018 11:51 AM</t>
  </si>
  <si>
    <t>POS Settlement Comm for 2057LA000001006-2018-09-23</t>
  </si>
  <si>
    <t>25-Sep-2018 02:53 PM</t>
  </si>
  <si>
    <t>25-Sep-2018 02:55 PM</t>
  </si>
  <si>
    <t>25-Sep-2018 02:57 PM</t>
  </si>
  <si>
    <t>25-Sep-2018 02:59 PM</t>
  </si>
  <si>
    <t>25-Sep-2018 03:00 PM</t>
  </si>
  <si>
    <t>25-Sep-2018 03:02 PM</t>
  </si>
  <si>
    <t>25-Sep-2018 03:03 PM</t>
  </si>
  <si>
    <t>25-Sep-2018 03:04 PM</t>
  </si>
  <si>
    <t>26-Sep-2018 12:56 PM</t>
  </si>
  <si>
    <t>NEFT/INTERSWITCHNG/Goodsandservices26092</t>
  </si>
  <si>
    <t>26-Sep-2018 05:20 AM</t>
  </si>
  <si>
    <t>NIP/GTB/BENDE  OGECHUKWU ANASTECIA/NIP FROM BENDE, OGECHUKWU ANASTECIA TO IVY LE</t>
  </si>
  <si>
    <t>27-Sep-2018 11:00 AM</t>
  </si>
  <si>
    <t>NIP CR/SAHARA ENERGY RESOURCE LIMITED/GTB</t>
  </si>
  <si>
    <t>28-Sep-2018 11:19 AM</t>
  </si>
  <si>
    <t>NIP/ABN/FEYISAYO OLUSEGUN-FAFORE/TRF/Balance SBR/FRM FEYISAYO OLUSEGUN-FAFORE TO</t>
  </si>
  <si>
    <t>28-Sep-2018 03:46 PM</t>
  </si>
  <si>
    <t>CD/3254790/BADA ISMAIL</t>
  </si>
  <si>
    <t>28-Sep-2018 11:18 PM</t>
  </si>
  <si>
    <t>30-Sep-2018 06:32 AM</t>
  </si>
  <si>
    <t>OCTOBER</t>
  </si>
  <si>
    <t>01-Oct-2018 02:10 PM</t>
  </si>
  <si>
    <t>POS Settlement for 2057LA000001006-2018-09-30</t>
  </si>
  <si>
    <t>POS Settlement Comm for 2057LA000001006-2018-09-30</t>
  </si>
  <si>
    <t>02-Oct-2018 10:47 AM</t>
  </si>
  <si>
    <t>02-Oct-2018 02:58 PM</t>
  </si>
  <si>
    <t>05-Oct-2018 10:36 AM</t>
  </si>
  <si>
    <t>05-Oct-2018 10:38 AM</t>
  </si>
  <si>
    <t>05-Oct-2018 10:39 AM</t>
  </si>
  <si>
    <t>05-Oct-2018 10:41 AM</t>
  </si>
  <si>
    <t>05-Oct-2018 10:57 PM</t>
  </si>
  <si>
    <t>05-Oct-2018 10:09 AM</t>
  </si>
  <si>
    <t>CQ 510 PD SALAMI SEGUN</t>
  </si>
  <si>
    <t>08-Oct-2018 11:56 AM</t>
  </si>
  <si>
    <t>CD JOHN/424848</t>
  </si>
  <si>
    <t>09-Oct-2018 03:52 PM</t>
  </si>
  <si>
    <t>POS Settlement for 2057LA000001006-2018-10-09</t>
  </si>
  <si>
    <t>POS Settlement Comm for 2057LA000001006-2018-10-09</t>
  </si>
  <si>
    <t>11-Oct-2018 02:30 PM</t>
  </si>
  <si>
    <t>NIP CR/OWOLESHO MAYOWA HAGI/GTB</t>
  </si>
  <si>
    <t>11-Oct-2018 03:42 PM</t>
  </si>
  <si>
    <t>11-Oct-2018 03:43 PM</t>
  </si>
  <si>
    <t>11-Oct-2018 03:44 PM</t>
  </si>
  <si>
    <t>TRF TO  SEACRON EDUCATIONAL NIGERIA LIMI</t>
  </si>
  <si>
    <t>11-Oct-2018 03:46 PM</t>
  </si>
  <si>
    <t>11-Oct-2018 06:57 PM</t>
  </si>
  <si>
    <t>POS Settlement for 2057LA000001006-2018-10-11</t>
  </si>
  <si>
    <t>POS Settlement Comm for 2057LA000001006-2018-10-11</t>
  </si>
  <si>
    <t>11-Oct-2018 01:45 PM</t>
  </si>
  <si>
    <t>CD/DS 485334/ JOHN</t>
  </si>
  <si>
    <t>11-Oct-2018 02:42 PM</t>
  </si>
  <si>
    <t>CQ 522 PD SALAMI SEGUN</t>
  </si>
  <si>
    <t>13-Oct-2018 12:06 AM</t>
  </si>
  <si>
    <t>12-Oct-2018 03:39 PM</t>
  </si>
  <si>
    <t>CQ 524 PD SALAMI SEGUN</t>
  </si>
  <si>
    <t>13-Oct-2018 01:34 PM</t>
  </si>
  <si>
    <t>ETZ Mobile Trf-0571013300-SKY/ZEN-000010265508;ISMAIL BADA/pymt</t>
  </si>
  <si>
    <t>14-Oct-2018 07:25 AM</t>
  </si>
  <si>
    <t>NIP/GTB/OGUNDIPE ADEDEJI KAYODE/NIP FROM OGUNDIPE ADEDEJI KAYODE TO IVY LEAGUE ASSOCIATES LTD ...Pay for APM this year D</t>
  </si>
  <si>
    <t>15-Oct-2018 01:44 PM</t>
  </si>
  <si>
    <t>TRF FRM OSE   AGHONGHON TO IVY LEAGUE ASSOCIATES LTD|tuition registration</t>
  </si>
  <si>
    <t>16-Oct-2018 09:39 AM</t>
  </si>
  <si>
    <t>NIP/GTB/ODUBANJO VICTORIA TOLULOPE/NIP FROM ODUBANJO VICTORIA TOLULOPE TO IVY LEAGUE ASSOCIATES LTD Tolulopeodubanjo2322</t>
  </si>
  <si>
    <t>16-Oct-2018 08:28 AM</t>
  </si>
  <si>
    <t>CQ 511 PD SALAMI SEGUN</t>
  </si>
  <si>
    <t>17-Oct-2018 08:38 AM</t>
  </si>
  <si>
    <t>TRF FRM OLADELE O AKANDE TO IVY LEAGUE ASSOCIATES LTD|4305226, payment for f4 cbe</t>
  </si>
  <si>
    <t>17-Oct-2018 02:45 PM</t>
  </si>
  <si>
    <t>STOP CHEQUE CHARGE</t>
  </si>
  <si>
    <t>18-Oct-2018 09:29 AM</t>
  </si>
  <si>
    <t>CQ 527 PD TRF TO SEACRONEDUCATION</t>
  </si>
  <si>
    <t>18-Oct-2018 09:33 AM</t>
  </si>
  <si>
    <t>CQ 529 PD TRF TO SEACRON EDUCATIONAL NIG</t>
  </si>
  <si>
    <t>18-Oct-2018 09:36 AM</t>
  </si>
  <si>
    <t>CQ 528 PD TRF TO SEACRON EDUCATION NIG L</t>
  </si>
  <si>
    <t>18-Oct-2018 09:41 AM</t>
  </si>
  <si>
    <t>CQ 525 PD TRF TO SEACRON EDUCATIONAL NIG</t>
  </si>
  <si>
    <t>18-Oct-2018 09:45 AM</t>
  </si>
  <si>
    <t>CQ 530 PD TRF TO SEACRON EDUCATIONAL NIG</t>
  </si>
  <si>
    <t>18-Oct-2018 01:16 PM</t>
  </si>
  <si>
    <t>POS Settlement for 2057LA000001006-2018-10-18</t>
  </si>
  <si>
    <t>POS Settlement Comm for 2057LA000001006-2018-10-18</t>
  </si>
  <si>
    <t>18-Oct-2018 09:26 AM</t>
  </si>
  <si>
    <t>CQ 531 PD OSHIBOLU KAYODE</t>
  </si>
  <si>
    <t>19-Oct-2018 08:52 PM</t>
  </si>
  <si>
    <t>19-Oct-2018 02:03 PM</t>
  </si>
  <si>
    <t>DS 4345784/CD/OLISA CLARE</t>
  </si>
  <si>
    <t>20-Oct-2018 02:56 AM</t>
  </si>
  <si>
    <t>NIP/STBC/MRS ADENIKE ONAFESO/Oyeoluwa Onafeso</t>
  </si>
  <si>
    <t>20-Oct-2018 07:52 PM</t>
  </si>
  <si>
    <t>TRF FRM SAMUEL TOLUWANISE ADEWUNMI TO IVY LEAGUE ASSOCIATES LTD|IVY LEAGUE REVIS</t>
  </si>
  <si>
    <t>20-Oct-2018 09:00 PM</t>
  </si>
  <si>
    <t>NIP/STBC/FAITH JACOB IKU/Intensive revision P7</t>
  </si>
  <si>
    <t>22-Oct-2018 10:25 AM</t>
  </si>
  <si>
    <t>NEFT/INTERSWITCHNG/Goodsandservices21102</t>
  </si>
  <si>
    <t>22-Oct-2018 11:18 AM</t>
  </si>
  <si>
    <t>NIP/FBN/ALAO TEMITOPE/FBNMOBILE:IVY LEAGUE ASSOCIATES LTD/TEMITOPE ALAO-</t>
  </si>
  <si>
    <t>22-Oct-2018 08:18 PM</t>
  </si>
  <si>
    <t>POS Settlement for 2057LA000001006-2018-10-21</t>
  </si>
  <si>
    <t>POS Settlement Comm for 2057LA000001006-2018-10-21</t>
  </si>
  <si>
    <t>22-Oct-2018 08:57 PM</t>
  </si>
  <si>
    <t>POS Settlement for 2057LA000001006-2018-10-22</t>
  </si>
  <si>
    <t>POS Settlement Comm for 2057LA000001006-2018-10-22</t>
  </si>
  <si>
    <t>23-Oct-2018 11:45 AM</t>
  </si>
  <si>
    <t>POS Settlement for 2057LA000001006-2018-10-23</t>
  </si>
  <si>
    <t>POS Settlement Comm for 2057LA000001006-2018-10-23</t>
  </si>
  <si>
    <t>25-Oct-2018 09:02 AM</t>
  </si>
  <si>
    <t>CQ534 PD SEACRON EDUCATIONAL NIG LTD</t>
  </si>
  <si>
    <t>25-Oct-2018 09:06 AM</t>
  </si>
  <si>
    <t>25-Oct-2018 09:09 AM</t>
  </si>
  <si>
    <t>CQ532 PD SEACRON EDUCATIONAL NIG LTD</t>
  </si>
  <si>
    <t>26-Oct-2018 07:50 AM</t>
  </si>
  <si>
    <t>NIP/GTB/SANNI-ADENIYI IBUKUNOLUWA/NIP FROM SANNI-ADENIYI IBUKUNOLUWA TO IVY LEAGUE ASSOCIATES LTD USSD NIP Transfer from</t>
  </si>
  <si>
    <t>26-Oct-2018 10:22 AM</t>
  </si>
  <si>
    <t>26-Oct-2018 10:23 AM</t>
  </si>
  <si>
    <t>26-Oct-2018 10:24 AM</t>
  </si>
  <si>
    <t>NIP CR/OSHIBOLU JAMIU OLUKAYODE/GTB</t>
  </si>
  <si>
    <t>26-Oct-2018 01:39 PM</t>
  </si>
  <si>
    <t>NIP/UBA/DAVID O IKPONMWEN/MOB/UTO/2373679982/000015/David Ikponmwen OBU RAP</t>
  </si>
  <si>
    <t>26-Oct-2018 10:55 PM</t>
  </si>
  <si>
    <t>27-Oct-2018 09:31 AM</t>
  </si>
  <si>
    <t>NIP/ABN/Abolaji  Nurudeen/TRF/F6 revision class/FRM Abolaji  Nurudeen TO IVY</t>
  </si>
  <si>
    <t>27-Oct-2018 01:04 PM</t>
  </si>
  <si>
    <t>NIP/STLB/AYODEJI AJIBADE ADEBAYO/Transfer from AYODEJI AJIBADE ADEBAYO to IVY LEAGUE ASSOCIATES LTD</t>
  </si>
  <si>
    <t>27-Oct-2018 01:12 PM</t>
  </si>
  <si>
    <t>NIP/DBP/OLUWATOBILOBA  ANWOJU/NIP - TRF IFO IVY LEAGUE ASSOCIATES LTD.  FRM OLUWATOBILOBA  ANWOJU</t>
  </si>
  <si>
    <t>28-Oct-2018 01:15 PM</t>
  </si>
  <si>
    <t>NIP/ABN/FEYISAYO OLUSEGUN-FAFORE/TRF/Revision SBR/FRM FEYISAYO OLUSEGUN-FAFORE TO IVY</t>
  </si>
  <si>
    <t>29-Oct-2018 10:46 AM</t>
  </si>
  <si>
    <t>NEFT/INTERSWITCHNG/Goodsandservices28102</t>
  </si>
  <si>
    <t>29-Oct-2018 10:53 AM</t>
  </si>
  <si>
    <t>ZB CHQ 536 PD OSHIBOLU JAMIU OLUKAYODE</t>
  </si>
  <si>
    <t>29-Oct-2018 12:43 PM</t>
  </si>
  <si>
    <t>POS Settlement for 2057LA000001006-2018-10-29</t>
  </si>
  <si>
    <t>POS Settlement Comm for 2057LA000001006-2018-10-29</t>
  </si>
  <si>
    <t>29-Oct-2018 01:47 PM</t>
  </si>
  <si>
    <t>NIP/GTB/OSHIBOLU AHMED OLUWASEYI/NIP FROM OSHIBOLU AHMED OLUWASEYI TO IVY LEAGUE ASSOCIATES LTD Forfemi</t>
  </si>
  <si>
    <t>30-Oct-2018 02:49 PM</t>
  </si>
  <si>
    <t>30-Oct-2018 10:06 AM</t>
  </si>
  <si>
    <t>ds 56472/cd grace ejikeme</t>
  </si>
  <si>
    <t>01-Nov-2018 12:14 AM</t>
  </si>
  <si>
    <t>02-Nov-2018 08:43 AM</t>
  </si>
  <si>
    <t>02-Nov-2018 08:45 AM</t>
  </si>
  <si>
    <t>CQ 538 PD TRF TO SEACRON EDUCATIONAL NIG</t>
  </si>
  <si>
    <t>02-Nov-2018 02:47 PM</t>
  </si>
  <si>
    <t>TRF FRM OSE   AGHONGHON TO IVY LEAGUE ASSOCIATES LTD|Payment for revision classes</t>
  </si>
  <si>
    <t>03-Nov-2018 12:44 AM</t>
  </si>
  <si>
    <t>03-Nov-2018 11:38 AM</t>
  </si>
  <si>
    <t>NIP/GTB/ELEOJO EDNA IWERIEBOR/NIP FROM ELEOJO EDNA IWERIEBOR TO IVY LEAGUE ASSOCIATES LTD USSD NIP Transfer from  080231</t>
  </si>
  <si>
    <t>05-Nov-2018 04:14 PM</t>
  </si>
  <si>
    <t>NEFT/INTERSWITCHNG/Goodsandservices05112</t>
  </si>
  <si>
    <t>09-Nov-2018 10:53 PM</t>
  </si>
  <si>
    <t>11-Nov-2018 10:45 AM</t>
  </si>
  <si>
    <t>NIP/GTB/AKRAN SAMUEL SUNDAY/NIP FROM AKRAN SAMUEL SUNDAY TO IVY LEAGUE ASSOCIATE</t>
  </si>
  <si>
    <t>15-Nov-2018 09:53 AM</t>
  </si>
  <si>
    <t>16-Nov-2018 11:05 PM</t>
  </si>
  <si>
    <t>18-Nov-2018 04:41 PM</t>
  </si>
  <si>
    <t>NIP/STLB/FAITH ISOIZA OGEDENGBE/Transfer from FAITH ISOIZA OGEDENGBE to IVY LEAG</t>
  </si>
  <si>
    <t>20-Nov-2018 07:19 AM</t>
  </si>
  <si>
    <t>NIP/ABN/AFOLABI SEGUN  ADESANYA/TRF/AFO Resubmisssion /FRM AFOLABI SEGUN  ADESAN</t>
  </si>
  <si>
    <t>24-Nov-2018 12:03 AM</t>
  </si>
  <si>
    <t>25-Nov-2018 07:13 PM</t>
  </si>
  <si>
    <t>NIP/ABN/CHIDIMMA ESTHER OBIAGBAOSO/TRF/Lesson payment/FRM CHIDIMMA ESTHER OBIAGBAOSO TO IVY</t>
  </si>
  <si>
    <t>26-Nov-2018 09:06 AM</t>
  </si>
  <si>
    <t>NIP/GTB/OSHIBOLU AHMED OLUWASEYI/NIP FROM OSHIBOLU AHMED OLUWASEYI TO IVY LEAGUE ASSOCIATES LTD Femispay.</t>
  </si>
  <si>
    <t>26-Nov-2018 01:01 PM</t>
  </si>
  <si>
    <t>NIP/DBP/EMMANUEL U ACHOLONU/NIP - 004624471328/TRF IFO IVY LEAGUE ASSOCIATES LTD FRM EMMANUEL U ACHOLONU</t>
  </si>
  <si>
    <t>27-Nov-2018 08:57 AM</t>
  </si>
  <si>
    <t>27-Nov-2018 02:44 PM</t>
  </si>
  <si>
    <t>DP UBA C 409/CHIKWENDU UCHE/OLUKOAYODE/1</t>
  </si>
  <si>
    <t>30-Nov-2018 11:35 PM</t>
  </si>
  <si>
    <t>DECEMBER</t>
  </si>
  <si>
    <t>01-Dec-2018 02:27 AM</t>
  </si>
  <si>
    <t>03-Dec-2018 02:28 PM</t>
  </si>
  <si>
    <t>03-Dec-2018 02:29 PM</t>
  </si>
  <si>
    <t>13-Dec-2018 08:21 AM</t>
  </si>
  <si>
    <t>NIP/ABN/EZEALA BLESSING C./TRF//FRM EZEALA BLESSING C. TO IVY</t>
  </si>
  <si>
    <t>15-Dec-2018 12:27 AM</t>
  </si>
  <si>
    <t>18-Dec-2018 05:57 PM</t>
  </si>
  <si>
    <t>NIP/GTB/OSHIBOLU AHMED OLUWASEYI/NIP FROM OSHIBOLU AHMED OLUWASEYI TO IVY LEAGUE ASSOCIATES LTD ForDec</t>
  </si>
  <si>
    <t>18-Dec-2018 08:25 AM</t>
  </si>
  <si>
    <t>cq547 pd oshibolu olukayode</t>
  </si>
  <si>
    <t>19-Dec-2018 03:28 PM</t>
  </si>
  <si>
    <t>DP UBA CQ 410/ CHIKWENDU UCHE LOVELYN/01</t>
  </si>
  <si>
    <t>22-Dec-2018 12:12 AM</t>
  </si>
  <si>
    <t>24-Dec-2018 12:00 PM</t>
  </si>
  <si>
    <t>CQ 546 PD SEACRON EDUCATIONAL NIG LTD</t>
  </si>
  <si>
    <t>CQ 549 PD SEACRON EDUCATIONAL NIG LTD</t>
  </si>
  <si>
    <t>NIP CR/YAKUBU ISIYAKA/UNITY</t>
  </si>
  <si>
    <t>NIP CR/LAWANSON, AKEEM OLAYINKA/GTB</t>
  </si>
  <si>
    <t>TRF FRM GLORY EKAETTE ASUQUO TO IVY LEAGUE ASSOCIATES LTD</t>
  </si>
  <si>
    <t>28-Dec-2018 11:18 PM</t>
  </si>
  <si>
    <t>31-Dec-2018 08:53 AM</t>
  </si>
  <si>
    <t>01-Jan-2019 01:55 AM</t>
  </si>
  <si>
    <t>02-Jan-2019 03:14 PM</t>
  </si>
  <si>
    <t>cq 553 pd bay cleanng services</t>
  </si>
  <si>
    <t>03-Jan-2019 03:19 PM</t>
  </si>
  <si>
    <t>663423 cd salami sabitu</t>
  </si>
  <si>
    <t>03-Jan-2019 03:04 PM</t>
  </si>
  <si>
    <t>NIP/FDP/MATTHEW ADEYEMI SOYINKA/ONB TRANSFER FROM MATTH</t>
  </si>
  <si>
    <t>04-Jan-2019 01:05 PM</t>
  </si>
  <si>
    <t>NIP/ABN/AKIN-TAYLOR YETUNDE/TRF/SBR registration /FRM AKIN-TAYLOR YETUNDE TO IVY</t>
  </si>
  <si>
    <t>04-Jan-2019 02:19 PM</t>
  </si>
  <si>
    <t>N-10038675313/6254246138|KEHINDE HASSAN OGUNDIMU TUITION FEE MARCH 2019 DIET:STE</t>
  </si>
  <si>
    <t>04-Jan-2019 10:42 PM</t>
  </si>
  <si>
    <t>07-Jan-2019 05:27 PM</t>
  </si>
  <si>
    <t>NEFT/INTERSWITCHNG/Goodsandservices06012</t>
  </si>
  <si>
    <t>07-Jan-2019 01:04 PM</t>
  </si>
  <si>
    <t>07-Jan-2019 01:09 PM</t>
  </si>
  <si>
    <t>TRF SEACRON EDUCATIONAL NIGERIA LIMITED</t>
  </si>
  <si>
    <t>07-Jan-2019 01:12 PM</t>
  </si>
  <si>
    <t>08-Jan-2019 02:14 PM</t>
  </si>
  <si>
    <t>2806312 CD KOLAWOLE OYEMIPO</t>
  </si>
  <si>
    <t>08-Jan-2019 12:05 PM</t>
  </si>
  <si>
    <t>08-Jan-2019 12:07 PM</t>
  </si>
  <si>
    <t>09-Jan-2019 01:05 PM</t>
  </si>
  <si>
    <t>MC Loc ATM Pyt-000635994498--326 HERBERT MACAULAY STR YABA LAGOS LANG</t>
  </si>
  <si>
    <t>09-Jan-2019 12:49 PM</t>
  </si>
  <si>
    <t>CD/CLEMENT E HARMONY/08116040510/2350965</t>
  </si>
  <si>
    <t>11-Jan-2019 06:52 PM</t>
  </si>
  <si>
    <t>NIP/GTB/ANIPUPO OLAKUNLE JONES/NIP FROM ANIPUPO,OLAKUNLE JONES TO IVY LEAGUE ASS</t>
  </si>
  <si>
    <t>11-Jan-2019 01:53 PM</t>
  </si>
  <si>
    <t>DS 3029432 CD OPEOLUWA ADEOLA</t>
  </si>
  <si>
    <t>11-Jan-2019 04:17 PM</t>
  </si>
  <si>
    <t>629293 CD ODEJOBI AYOOLA</t>
  </si>
  <si>
    <t>11-Jan-2019 12:37 PM</t>
  </si>
  <si>
    <t>DS 04026426 CD POPOOLA ADETUTU SEUN</t>
  </si>
  <si>
    <t>11-Jan-2019 10:52 PM</t>
  </si>
  <si>
    <t>12-Jan-2019 01:55 PM</t>
  </si>
  <si>
    <t>TRF FRM SAMUEL UCHENNA OGOR TO IVY LEAGUE ASSOCIATES LTD|trf from Samuel ogor</t>
  </si>
  <si>
    <t>12-Jan-2019 03:26 PM</t>
  </si>
  <si>
    <t>ATM-NIBBS TRANFER IVY LEAGUE ASSOCIATES LTD</t>
  </si>
  <si>
    <t>13-Jan-2019 02:45 PM</t>
  </si>
  <si>
    <t>NIP/DBP/OLUWAFUNMILAYO TOLULOPE OLAYINKA/NIP - TRF IFO IVY LEAGUE ASSOCIATES LTD</t>
  </si>
  <si>
    <t>13-Jan-2019 04:24 PM</t>
  </si>
  <si>
    <t>NIP/FCMB/5068745019/QR Q10079538055 Fund Trf 1013300084</t>
  </si>
  <si>
    <t>13-Jan-2019 11:35 AM</t>
  </si>
  <si>
    <t>TRF FRM AANUOLUWA ESTHER AYILARA TO IVY LEAGUE ASSOCIATES LTD|lecture fee- SBL</t>
  </si>
  <si>
    <t>14-Jan-2019 01:25 PM</t>
  </si>
  <si>
    <t>DS 2826393 CD DANIEL MARIAH</t>
  </si>
  <si>
    <t>14-Jan-2019 07:30 AM</t>
  </si>
  <si>
    <t>NIP/FDP/JEMIMA EKONG ITUEN/ONB TR</t>
  </si>
  <si>
    <t>14-Jan-2019 01:55 PM</t>
  </si>
  <si>
    <t>NEFT/INTERSWITCHNG/Goodsandservices12012</t>
  </si>
  <si>
    <t>14-Jan-2019 12:33 PM</t>
  </si>
  <si>
    <t>CD/ DANTEL MARIAH / 2169735</t>
  </si>
  <si>
    <t>14-Jan-2019 02:28 PM</t>
  </si>
  <si>
    <t>DS 4401 CD SAMUEL OLAMERUN</t>
  </si>
  <si>
    <t>14-Jan-2019 11:54 AM</t>
  </si>
  <si>
    <t>POS Settlement for 2057LA000001006-13-01-2019</t>
  </si>
  <si>
    <t>14-Jan-2019 05:37 PM</t>
  </si>
  <si>
    <t>POS Settlement for 2057LA000001006-12-01-2019</t>
  </si>
  <si>
    <t>14-Jan-2019 04:27 PM</t>
  </si>
  <si>
    <t>NEFT/INTERSWITCHNG/Goodsandservices14012</t>
  </si>
  <si>
    <t>14-Jan-2019 01:56 PM</t>
  </si>
  <si>
    <t>NEFT/INTERSWITCHNG/Goodsandservices13012</t>
  </si>
  <si>
    <t>POS Settlement Comm for 2057LA000001006-13-01-2019</t>
  </si>
  <si>
    <t>POS Settlement Comm for 2057LA000001006-12-01-2019</t>
  </si>
  <si>
    <t>14-Jan-2019 03:43 PM</t>
  </si>
  <si>
    <t>ZB CQ563 TRF TO SEACRON EDUCATIONAL NIGE</t>
  </si>
  <si>
    <t>14-Jan-2019 03:45 PM</t>
  </si>
  <si>
    <t>ZB CQ562 TRF TO SEACRON EDUCATIONAL NIGE</t>
  </si>
  <si>
    <t>14-Jan-2019 03:46 PM</t>
  </si>
  <si>
    <t>ZB CQ560 TRF TO SEACRON EDUCATIONAL NIGE</t>
  </si>
  <si>
    <t>14-Jan-2019 10:01 AM</t>
  </si>
  <si>
    <t>CQ 551 PD ALAWODE ISMAIL</t>
  </si>
  <si>
    <t>15-Jan-2019 09:22 AM</t>
  </si>
  <si>
    <t>NIP/FBN/EKWE CHIAMAKA THELMA/NEWGEN:EKWE CHIAMAKA THELMA FV TUTORIAL</t>
  </si>
  <si>
    <t>15-Jan-2019 09:44 AM</t>
  </si>
  <si>
    <t>16-Jan-2019 01:00 PM</t>
  </si>
  <si>
    <t>16-Jan-2019 01:07 PM</t>
  </si>
  <si>
    <t>CQ 567 PD/TRF TO SEACRON EDUCATIONAL NIG</t>
  </si>
  <si>
    <t>16-Jan-2019 03:26 PM</t>
  </si>
  <si>
    <t>16-Jan-2019 03:28 PM</t>
  </si>
  <si>
    <t>16-Jan-2019 03:32 PM</t>
  </si>
  <si>
    <t>17-Jan-2019 09:36 AM</t>
  </si>
  <si>
    <t>CD TOONI UTHMAN DS 546798</t>
  </si>
  <si>
    <t>17-Jan-2019 10:37 AM</t>
  </si>
  <si>
    <t>17-Jan-2019 10:38 AM</t>
  </si>
  <si>
    <t>17-Jan-2019 10:40 AM</t>
  </si>
  <si>
    <t>17-Jan-2019 10:41 AM</t>
  </si>
  <si>
    <t>17-Jan-2019 10:43 AM</t>
  </si>
  <si>
    <t>17-Jan-2019 10:44 AM</t>
  </si>
  <si>
    <t>17-Jan-2019 10:45 AM</t>
  </si>
  <si>
    <t>17-Jan-2019 10:46 AM</t>
  </si>
  <si>
    <t>17-Jan-2019 10:48 AM</t>
  </si>
  <si>
    <t>17-Jan-2019 10:49 AM</t>
  </si>
  <si>
    <t>17-Jan-2019 10:51 AM</t>
  </si>
  <si>
    <t>17-Jan-2019 10:52 AM</t>
  </si>
  <si>
    <t>17-Jan-2019 10:54 AM</t>
  </si>
  <si>
    <t>17-Jan-2019 10:55 AM</t>
  </si>
  <si>
    <t>17-Jan-2019 10:58 AM</t>
  </si>
  <si>
    <t>17-Jan-2019 11:01 AM</t>
  </si>
  <si>
    <t>17-Jan-2019 11:03 AM</t>
  </si>
  <si>
    <t>17-Jan-2019 11:12 AM</t>
  </si>
  <si>
    <t>17-Jan-2019 11:16 AM</t>
  </si>
  <si>
    <t>17-Jan-2019 11:20 AM</t>
  </si>
  <si>
    <t>17-Jan-2019 11:22 AM</t>
  </si>
  <si>
    <t>17-Jan-2019 11:25 AM</t>
  </si>
  <si>
    <t>17-Jan-2019 11:27 AM</t>
  </si>
  <si>
    <t>NIP CR/DAMILOLA OLANIYI ABODERIN/STBC</t>
  </si>
  <si>
    <t>NIP CR/OLUDARE, ADETUTU/GTB</t>
  </si>
  <si>
    <t>NIP CR/EMEBINAH,CHUWUEBUKA NDUKAKU/GTB</t>
  </si>
  <si>
    <t>NIP CR/HABIB MUSBAHU ABDULLAHI/GTB</t>
  </si>
  <si>
    <t>NIP CR/FATOKI OLUWADARE SAMUEL/GTB</t>
  </si>
  <si>
    <t>NIP CR/DUROSANYA GABRIEL O/UBN</t>
  </si>
  <si>
    <t>NIP CR/IKEOLUMBA JONATHAN OBINNA/GTB</t>
  </si>
  <si>
    <t>17-Jan-2019 11:44 AM</t>
  </si>
  <si>
    <t>CQ 564 PD AKINLABI OLU</t>
  </si>
  <si>
    <t>NIP CR/GBADAMOSI, OMOWONUOLA REGINA/GTB</t>
  </si>
  <si>
    <t>CQ 559 PD AKINLABI OLU</t>
  </si>
  <si>
    <t>18-Jan-2019 01:49 PM</t>
  </si>
  <si>
    <t>NIP/WBP/ONYEBUCHI  MOHA/ZENITH BANK- MOHA P4 INTENSIVE</t>
  </si>
  <si>
    <t>18-Jan-2019 11:43 AM</t>
  </si>
  <si>
    <t>345067/CD ENOCH IJEOMA</t>
  </si>
  <si>
    <t>18-Jan-2019 10:54 AM</t>
  </si>
  <si>
    <t>INFLOW FRM KARUNWI AYOMIDE</t>
  </si>
  <si>
    <t>18-Jan-2019 03:27 PM</t>
  </si>
  <si>
    <t>633654/cd/nwosu juliet</t>
  </si>
  <si>
    <t>18-Jan-2019 12:43 PM</t>
  </si>
  <si>
    <t>NIP/STLB/OKEKE MMESOMA CHIKAMSO/Transfer from OKEKE MMESOMA CHIKAMSO to IVY LEAG</t>
  </si>
  <si>
    <t>18-Jan-2019 06:36 PM</t>
  </si>
  <si>
    <t>NIP/ABN/MADUBUKO NONYE MARYANN/TRF/Nonye F5 and F6 Tutorials 4041988/FRM MADUBUK</t>
  </si>
  <si>
    <t>18-Jan-2019 04:02 PM</t>
  </si>
  <si>
    <t>TRF FRM CHIDINMA GODSLOVE NWOSE TO IVY LEAGUE ASSOCIATES LTD|Tutorial Fee</t>
  </si>
  <si>
    <t>18-Jan-2019 01:59 PM</t>
  </si>
  <si>
    <t>19-Jan-2019 12:30 AM</t>
  </si>
  <si>
    <t>19-Jan-2019 01:36 PM</t>
  </si>
  <si>
    <t>NIP/UBA/ADEYEMI     ADELEKE/MOB/UTO/2734946071/000015/FA AND MA COURSES</t>
  </si>
  <si>
    <t>19-Jan-2019 08:16 AM</t>
  </si>
  <si>
    <t>NIP/ABN/MOYINOLUWA THEODORA AKIN-ADAMU/TRF/fee/FRM MOYINOLUWA THEODORA AKIN-ADAM</t>
  </si>
  <si>
    <t>19-Jan-2019 10:49 AM</t>
  </si>
  <si>
    <t>IVY// TRF FROM HAMEED OSOYEMI &amp; CO</t>
  </si>
  <si>
    <t>19-Jan-2019 08:39 AM</t>
  </si>
  <si>
    <t>TRF FRM ODEBO ADETAYO IFEOLUWA TO IVY LEAGUE ASSOCIATES LTD|Sadiku Bolanle</t>
  </si>
  <si>
    <t>19-Jan-2019 08:35 AM</t>
  </si>
  <si>
    <t>NIP/FBN/AKINWUNTAN OLUWATOYIN TEMITOPE/FBNMOBILE:IVY LEAGUE ASSOCIATES LTD/SBR-A</t>
  </si>
  <si>
    <t>19-Jan-2019 09:07 AM</t>
  </si>
  <si>
    <t>NIP/STLB/ZAINAB OMONE MOORE/Transfer from ZAINAB OMONE MOORE to IVY LEAGUE ASSOC</t>
  </si>
  <si>
    <t>20-Jan-2019 02:08 PM</t>
  </si>
  <si>
    <t>TRF FRM FRANCESS SIKPOJIE TO IVY LEAGUE ASSOCIATES LTD|francess sikpojie</t>
  </si>
  <si>
    <t>20-Jan-2019 01:24 PM</t>
  </si>
  <si>
    <t>TRF FRM SAMUEL UCHENNA OGOR TO IVY LEAGUE ASSOCIATES LTD|trf from samuel ogor</t>
  </si>
  <si>
    <t>21-Jan-2019 07:10 PM</t>
  </si>
  <si>
    <t>NEFT/INTERSWITCHNG/Goodsandservices19012</t>
  </si>
  <si>
    <t>21-Jan-2019 10:25 AM</t>
  </si>
  <si>
    <t>DS5895704/CD/EZEKIEL ADEGUN</t>
  </si>
  <si>
    <t>21-Jan-2019 09:33 AM</t>
  </si>
  <si>
    <t>DS 109019 /CD/ OLADETAN E. OLUWATOSIN</t>
  </si>
  <si>
    <t>21-Jan-2019 02:11 PM</t>
  </si>
  <si>
    <t>POS Settlement for 2057LA000001006-21-01-2019</t>
  </si>
  <si>
    <t>21-Jan-2019 07:12 PM</t>
  </si>
  <si>
    <t>NEFT/INTERSWITCHNG/Goodsandservices21012</t>
  </si>
  <si>
    <t>21-Jan-2019 02:54 PM</t>
  </si>
  <si>
    <t>POS Settlement for 2057LA000001006-20-01-2019</t>
  </si>
  <si>
    <t>21-Jan-2019 07:13 PM</t>
  </si>
  <si>
    <t>NEFT/INTERSWITCHNG/Goodsandservices20012</t>
  </si>
  <si>
    <t>POS Settlement Comm for 2057LA000001006-21-01-2019</t>
  </si>
  <si>
    <t>POS Settlement Comm for 2057LA000001006-20-01-2019</t>
  </si>
  <si>
    <t>21-Jan-2019 01:03 PM</t>
  </si>
  <si>
    <t>ZB CQ 576 PD MUSTAPHA OLUWAKEMI</t>
  </si>
  <si>
    <t>22-Jan-2019 01:09 PM</t>
  </si>
  <si>
    <t>TRF FRM FUMNANYA JOHN OLIGBO TO IVY LEAGUE ASSOCIATES LTD|Oligbo John F - Afm In</t>
  </si>
  <si>
    <t>22-Jan-2019 02:57 PM</t>
  </si>
  <si>
    <t>CD JOHN EKPO/3924870</t>
  </si>
  <si>
    <t>22-Jan-2019 01:31 PM</t>
  </si>
  <si>
    <t>CD ODELEYE TOLANI/ 0499292</t>
  </si>
  <si>
    <t>22-Jan-2019 02:05 PM</t>
  </si>
  <si>
    <t>22-Jan-2019 02:07 PM</t>
  </si>
  <si>
    <t>22-Jan-2019 10:12 AM</t>
  </si>
  <si>
    <t>22-Jan-2019 10:13 AM</t>
  </si>
  <si>
    <t>22-Jan-2019 10:20 AM</t>
  </si>
  <si>
    <t>22-Jan-2019 10:25 AM</t>
  </si>
  <si>
    <t>22-Jan-2019 10:28 AM</t>
  </si>
  <si>
    <t>22-Jan-2019 10:30 AM</t>
  </si>
  <si>
    <t>22-Jan-2019 10:31 AM</t>
  </si>
  <si>
    <t>22-Jan-2019 10:36 AM</t>
  </si>
  <si>
    <t>22-Jan-2019 10:38 AM</t>
  </si>
  <si>
    <t>23-Jan-2019 08:54 AM</t>
  </si>
  <si>
    <t>NIP/STLB/OLADAPO OLAMIDE OSUNKOYA/Transfer from OLADAPO OLAMIDE OSUNKOYA to IVY</t>
  </si>
  <si>
    <t>23-Jan-2019 02:57 PM</t>
  </si>
  <si>
    <t>DS 0054822 CD MOMODU ABDUURAZAQ</t>
  </si>
  <si>
    <t>24-Jan-2019 02:41 PM</t>
  </si>
  <si>
    <t>DS 64850 CD/ ORIOLA OMOLOLU</t>
  </si>
  <si>
    <t>24-Jan-2019 02:28 PM</t>
  </si>
  <si>
    <t>CD ABIYE ORUITEMEKA DS 24688</t>
  </si>
  <si>
    <t>25-Jan-2019 09:41 AM</t>
  </si>
  <si>
    <t>CD/DS/2316342/PEJU</t>
  </si>
  <si>
    <t>25-Jan-2019 03:17 PM</t>
  </si>
  <si>
    <t>NIP/UBA/AKANA EVELYN N./TUD  IBG/UTO/SBR and SBL JUN DIET</t>
  </si>
  <si>
    <t>25-Jan-2019 08:43 PM</t>
  </si>
  <si>
    <t>NIP/WBP/ANJOLAOLUWA OLUWADARA AWE/INB|IVY LEAGUE |ZENITH|Wema USSD</t>
  </si>
  <si>
    <t>25-Jan-2019 10:47 PM</t>
  </si>
  <si>
    <t>26-Jan-2019 09:53 AM</t>
  </si>
  <si>
    <t>NIP/ABN/GRACE KIKELOMO MEGBELE/TRF/SBR/FRM GRACE KIKELOMO MEGBELE TO IVY</t>
  </si>
  <si>
    <t>26-Jan-2019 08:42 AM</t>
  </si>
  <si>
    <t>NIP/ABN/BLESSING DAMILOLA OMOYA/TRF/Class fee/FRM BLESSING DAMILOLA OMOYA TO IVY</t>
  </si>
  <si>
    <t>26-Jan-2019 10:01 AM</t>
  </si>
  <si>
    <t>TRF FRM ELOHO PATIENCE OKPAGBA TO IVY LEAGUE ASSOCIATES LTD|for ogechi chukwura</t>
  </si>
  <si>
    <t>26-Jan-2019 05:26 AM</t>
  </si>
  <si>
    <t>ISW ATMPyt-000477749536-ENG LA OANDO LEKKI     LAGOS        LANG</t>
  </si>
  <si>
    <t>26-Jan-2019 02:18 PM</t>
  </si>
  <si>
    <t>26-Jan-2019 04:55 PM</t>
  </si>
  <si>
    <t>TRF FRM DENIS O GARBER TO IVY LEAGUE ASSOCIATES LTD|AFM class Denis Garber 32102</t>
  </si>
  <si>
    <t>26-Jan-2019 01:28 PM</t>
  </si>
  <si>
    <t>NIP/GTB/ELIAS  GLORY/NIP FROM ELIAS, GLORY TO IVY LEAGUE ASSOCIATES LTD USSD NIP</t>
  </si>
  <si>
    <t>26-Jan-2019 03:34 PM</t>
  </si>
  <si>
    <t>NIP/ABN/GRACE KIKELOMO MEGBELE/TRF/Kike/FRM GRACE KIKELOMO MEGBELE TO IVY</t>
  </si>
  <si>
    <t>26-Jan-2019 04:31 PM</t>
  </si>
  <si>
    <t>TRF FRM CHINANU ESTHER UWALAKA TO IVY LEAGUE ASSOCIATES LTD|Uwalaka Chinanu Esth</t>
  </si>
  <si>
    <t>26-Jan-2019 01:58 PM</t>
  </si>
  <si>
    <t>NIP/ABN/UWUDIA NDIDI/TRF/Naomi/FRM UWUDIA NDIDI TO IVY</t>
  </si>
  <si>
    <t>26-Jan-2019 01:16 PM</t>
  </si>
  <si>
    <t>NIP/FBN/OJI SAMUEL O/FBNMOBILE:IVY LEAGUE ASSOCIATES LTD/TRF FROM SAMUE</t>
  </si>
  <si>
    <t>26-Jan-2019 05:35 AM</t>
  </si>
  <si>
    <t>NIP/GTB/OSHIBOLU AHMED OLUWASEYI/NIP FROM OSHIBOLU AHMED OLUWASEYI TO IVY LEAGUE</t>
  </si>
  <si>
    <t>27-Jan-2019 02:40 PM</t>
  </si>
  <si>
    <t>NIP/WBP/ANJOLAOLUWA OLUWADARA AWE/Wema USSD Transfer|IVY LEAGUE |ZENITH</t>
  </si>
  <si>
    <t>27-Jan-2019 11:37 AM</t>
  </si>
  <si>
    <t>NIP/UBN/MAHMUD NEFISA/UnionMobile Trf from MAHMUD NEFISA to IVY LEAGUE ASSOCIATE</t>
  </si>
  <si>
    <t>TRF FRM OSATO A ODEYENUMA TO IVY LEAGUE ASSOCIATES LTD|trf</t>
  </si>
  <si>
    <t>27-Jan-2019 03:02 PM</t>
  </si>
  <si>
    <t>NIP/GTB/ADEKOYA  OLUFUNMILAYO MARGARET/NIP FROM ADEKOYA, OLUFUNMILAYO MARGARET T</t>
  </si>
  <si>
    <t>27-Jan-2019 03:27 PM</t>
  </si>
  <si>
    <t>NIP/ABN/ORJI EMMANUEL/TRF/ACCA TUITION FEE FOR F5F7  OPEYEMI/FRM ORJI EMMANUEL T</t>
  </si>
  <si>
    <t>27-Jan-2019 03:29 PM</t>
  </si>
  <si>
    <t>NIP/GTB/AKINSEYE  OMOLARA BOSEDE/NIP FROM AKINSEYE, OMOLARA BOSEDE TO IVY LEAGUE</t>
  </si>
  <si>
    <t>27-Jan-2019 02:08 PM</t>
  </si>
  <si>
    <t>NIP/GTB/OMONTUEMHEN STEPHEN/NIP FROM OMONTUEMHEN STEPHEN TO IVY LEAGUE ASSOCIATE</t>
  </si>
  <si>
    <t>27-Jan-2019 03:07 PM</t>
  </si>
  <si>
    <t>NIP/STBC/IROGHAMA OLUWASEUN OLAOLUWA/F3&amp;F4 tutorials</t>
  </si>
  <si>
    <t>27-Jan-2019 07:18 AM</t>
  </si>
  <si>
    <t>NIP/UBA/BABAFEMI ADEMILOLA A/MOB/UTO/2779291204/000015/SbL Babafemi Ademilola</t>
  </si>
  <si>
    <t>28-Jan-2019 07:16 PM</t>
  </si>
  <si>
    <t>ISW ATMPyt-001419441435-UBA H MACAULAY 2 ATM2  YABA         LANG</t>
  </si>
  <si>
    <t>28-Jan-2019 12:47 PM</t>
  </si>
  <si>
    <t>POS Settlement for 2057LA000001006-28-01-2019</t>
  </si>
  <si>
    <t>28-Jan-2019 07:13 PM</t>
  </si>
  <si>
    <t>ISW ATMPyt-001419436024-UBA H MACAULAY 2 ATM2  YABA         LANG</t>
  </si>
  <si>
    <t>28-Jan-2019 10:17 AM</t>
  </si>
  <si>
    <t>CD/ IDARA ETIM UDOFIAH/02201968</t>
  </si>
  <si>
    <t>28-Jan-2019 12:52 PM</t>
  </si>
  <si>
    <t>POS Settlement for 2057LA000001006-27-01-2019</t>
  </si>
  <si>
    <t>28-Jan-2019 05:32 PM</t>
  </si>
  <si>
    <t>NEFT/INTERSWITCHNG/Goodsandservices27012</t>
  </si>
  <si>
    <t>28-Jan-2019 10:59 AM</t>
  </si>
  <si>
    <t>28-Jan-2019 11:00 AM</t>
  </si>
  <si>
    <t>28-Jan-2019 11:01 AM</t>
  </si>
  <si>
    <t>28-Jan-2019 11:02 AM</t>
  </si>
  <si>
    <t>28-Jan-2019 11:03 AM</t>
  </si>
  <si>
    <t>28-Jan-2019 11:04 AM</t>
  </si>
  <si>
    <t>POS Settlement Comm for 2057LA000001006-2019-01-28</t>
  </si>
  <si>
    <t>28-Jan-2019 04:34 PM</t>
  </si>
  <si>
    <t>POS Settlement Comm for 2057LA000001006-2019-01-27</t>
  </si>
  <si>
    <t>28-Jan-2019 10:44 AM</t>
  </si>
  <si>
    <t>28-Jan-2019 10:46 AM</t>
  </si>
  <si>
    <t>28-Jan-2019 10:49 AM</t>
  </si>
  <si>
    <t>28-Jan-2019 10:52 AM</t>
  </si>
  <si>
    <t>28-Jan-2019 10:55 AM</t>
  </si>
  <si>
    <t>28-Jan-2019 10:57 AM</t>
  </si>
  <si>
    <t>NIP CR/EZEKIEL JOSEPH/ABN</t>
  </si>
  <si>
    <t>29-Jan-2019 05:34 AM</t>
  </si>
  <si>
    <t>NIP/DBP/CHINOMNSO MINAH EGWU/NIP - 005378544548/TRF IFO IVY LEAGUE ASSOCIATES LT</t>
  </si>
  <si>
    <t>NIP/DBP/CHINOMNSO MINAH EGWU/NIP - 005378537828/TRF IFO IVY LEAGUE ASSOCIATES LT</t>
  </si>
  <si>
    <t>30-Jan-2019 10:05 AM</t>
  </si>
  <si>
    <t>30-Jan-2019 09:51 AM</t>
  </si>
  <si>
    <t>CQ 593 PD SEACRON EDUCATIONAL NIG LTD</t>
  </si>
  <si>
    <t>31-Jan-2019 11:29 PM</t>
  </si>
  <si>
    <t>01-Feb-2019 02:59 PM</t>
  </si>
  <si>
    <t>DS 2312057 / EBN 173 / LADELE OLUFEMI</t>
  </si>
  <si>
    <t>NIP/STBC/BABATUNDE IFEOLUWA AJAO/TUITION BAL</t>
  </si>
  <si>
    <t>01-Feb-2019 03:09 PM</t>
  </si>
  <si>
    <t>CD/ ONI AFOLAKE/02312058</t>
  </si>
  <si>
    <t>01-Feb-2019 03:48 PM</t>
  </si>
  <si>
    <t>TRF FRM OLUWAKEMI LOVE OJURI TO IVY LEAGUE ASSOCIATES LTD|Payment for AAA June D</t>
  </si>
  <si>
    <t>01-Feb-2019 10:51 AM</t>
  </si>
  <si>
    <t>TRF FRM OKECHUKWU I. EGBULEFU TO IVY LEAGUE ASSOCIATES LTD|paymt for AFM &amp; APM F</t>
  </si>
  <si>
    <t>01-Feb-2019 06:46 PM</t>
  </si>
  <si>
    <t>NIP/ABN/UDEME EDEM UMOH/TRF/Udeme Umoh for ACCA lectures prt pmt/FRM UDEME EDEM</t>
  </si>
  <si>
    <t>01-Feb-2019 08:43 AM</t>
  </si>
  <si>
    <t>INFLOW FRM ESITEKOM NKANTA</t>
  </si>
  <si>
    <t>01-Feb-2019 11:16 AM</t>
  </si>
  <si>
    <t>NIP/DBP/HAMMED MARYAM OMODOLAPO/NIP - TRF IFO IVY LEAGUE ASSOCIATES LTD. HAMMED</t>
  </si>
  <si>
    <t>DS 2312056/ POLARIS 1250 / KSO ASSOCIATE</t>
  </si>
  <si>
    <t>01-Feb-2019 11:39 PM</t>
  </si>
  <si>
    <t>02-Feb-2019 08:41 AM</t>
  </si>
  <si>
    <t>NIP/GTB/AGUNBIADE  ADEDAYO ADEWALE/NIP FROM AGUNBIADE, ADEDAYO ADEWALE TO IVY LE</t>
  </si>
  <si>
    <t>02-Feb-2019 09:47 AM</t>
  </si>
  <si>
    <t>NIP/ABN/CHARLES EJAKPOFU ORIAYO/TRF//FRM CHARLES EJAKPOFU ORIAYO TO IVY</t>
  </si>
  <si>
    <t>02-Feb-2019 10:50 AM</t>
  </si>
  <si>
    <t>NIP/GTB/NWABOGOR  VANESSA NGOZI/NIP FROM NWABOGOR, VANESSA NGOZI TO IVY LEAGUE A</t>
  </si>
  <si>
    <t>03-Feb-2019 06:39 PM</t>
  </si>
  <si>
    <t>TRF FRM EROMOSELE OSAJIE OGBE TO IVY LEAGUE ASSOCIATES LTD</t>
  </si>
  <si>
    <t>04-Feb-2019 12:00 PM</t>
  </si>
  <si>
    <t>CD/ AMUH OLUCHI/2385081</t>
  </si>
  <si>
    <t>DS 2387235 CD LOGUN IDOWU</t>
  </si>
  <si>
    <t>ETZ Mobile Trf-0571013300-JAI/ZEN-000012129183;Acct Trsf:HalimatAmunigunF1</t>
  </si>
  <si>
    <t>NIP/FBN/AMUNIGUN ABIBAT ADETOLANI/USSD_AMUNIGUN ABIBAT ADETOLANI</t>
  </si>
  <si>
    <t>POS Settlement for 2057LA000001006-04-02-2019</t>
  </si>
  <si>
    <t>POS Settlement Comm for 2057LA000001006-2019-02-04</t>
  </si>
  <si>
    <t>POS Settlement for 2057LA000001006-03-02-2019</t>
  </si>
  <si>
    <t>POS Settlement Comm for 2057LA000001006-2019-02-03</t>
  </si>
  <si>
    <t>NEFT/INTERSWITCHNG/Goodsandservices03022</t>
  </si>
  <si>
    <t>NIP/ABN/LADELE OLUFEMI SEUN/TRF/Oxford Brookes Mentorship /FRM LADELE OLUFEMI SEUN TO IVY</t>
  </si>
  <si>
    <t>05-Feb-2019 01:26 PM</t>
  </si>
  <si>
    <t>POS Settlement for 2057LA000001006-05-02-2019</t>
  </si>
  <si>
    <t>05-Feb-2019 08:42 PM</t>
  </si>
  <si>
    <t>Goodsandservices04022019</t>
  </si>
  <si>
    <t>POS Settlement Comm for 2057LA000001006-05-02-2019</t>
  </si>
  <si>
    <t>06-Feb-2019 10:33 AM</t>
  </si>
  <si>
    <t>ZB CHQ 542 PD TEMMY VENTURES</t>
  </si>
  <si>
    <t>07-Feb-2019 07:41 PM</t>
  </si>
  <si>
    <t>Goodsandservices07022019</t>
  </si>
  <si>
    <t>07-Feb-2019 05:22 PM</t>
  </si>
  <si>
    <t>NIP/FBN/OLUWOLE-AWORETAN UDODIRIM HOPE/FBNMOBILE:IVY LEAGUE ASSOCIATES LTD/REG &amp;</t>
  </si>
  <si>
    <t>07-Feb-2019 02:57 PM</t>
  </si>
  <si>
    <t>DS 390219 CD AKINDOLANI OLUWAYEMISI</t>
  </si>
  <si>
    <t>07-Feb-2019 10:48 AM</t>
  </si>
  <si>
    <t>DS 0113843 CD AYOMIDE OMOYIOLA</t>
  </si>
  <si>
    <t>08-Feb-2019 12:31 PM</t>
  </si>
  <si>
    <t>CD MADUKA EMMANUEL DS 2785385`</t>
  </si>
  <si>
    <t>08-Feb-2019 12:29 PM</t>
  </si>
  <si>
    <t>NIP/GTB/SODIPE OLAYINKA AYOOLA/NIP FROM SODIPE OLAYINKA AYOOLA TO IVY LEAGUE ASS</t>
  </si>
  <si>
    <t>08-Feb-2019 05:15 PM</t>
  </si>
  <si>
    <t>08-Feb-2019 11:16 PM</t>
  </si>
  <si>
    <t>09-Feb-2019 06:32 AM</t>
  </si>
  <si>
    <t>NIP/ECO/AJMAL MODUPEOLUWA BELLO/REFPC1088094186912156 INTERBANK TRANSFER BO AJMA</t>
  </si>
  <si>
    <t>09-Feb-2019 01:51 PM</t>
  </si>
  <si>
    <t>NIP/ABN/AKANDE  AHMED/TRF//FRM AKANDE  AHMED TO IVY</t>
  </si>
  <si>
    <t>09-Feb-2019 01:01 PM</t>
  </si>
  <si>
    <t>NIP/DBP/ADEBOYE OREOLUWA AYOBAMI/NIP - TRF IFO IVY LEAGUE ASSOCIATES LTD. OREOLU</t>
  </si>
  <si>
    <t>10-Feb-2019 07:08 AM</t>
  </si>
  <si>
    <t>NIP/STBC/WINIFRED TOLULOPE FASUYI/Fasuyi Bisola</t>
  </si>
  <si>
    <t>08-Feb-2019 11:23 AM</t>
  </si>
  <si>
    <t>DP FBN CQ 339137/ABIFARIN MICHAEL OLU/23</t>
  </si>
  <si>
    <t>11-Feb-2019 07:57 PM</t>
  </si>
  <si>
    <t>Goodsandservices10022019</t>
  </si>
  <si>
    <t>12-Feb-2019 09:30 AM</t>
  </si>
  <si>
    <t>trf frm ivy league ass to ivy league cbe</t>
  </si>
  <si>
    <t>14-Feb-2019 08:24 PM</t>
  </si>
  <si>
    <t>15-Feb-2019 10:49 PM</t>
  </si>
  <si>
    <t>17-Feb-2019 04:44 PM</t>
  </si>
  <si>
    <t>NIP/FBN/ANYANSO NJOKU CHINOMSO/FBNMOBILE:IVY LEAGUE ASSOCIATES LTD/ACCA</t>
  </si>
  <si>
    <t>18-Feb-2019 03:47 PM</t>
  </si>
  <si>
    <t>NIP/UBA/OBAZELE PATRICIA EJEHI/MOB/UTO/2880994471/000015/Patricia Obazele</t>
  </si>
  <si>
    <t>18-Feb-2019 08:36 AM</t>
  </si>
  <si>
    <t>CD/SANYAOLU MAYOWA/346328</t>
  </si>
  <si>
    <t>18-Feb-2019 06:01 PM</t>
  </si>
  <si>
    <t>POS Settlement for 2057LA000001006-18-02-2019</t>
  </si>
  <si>
    <t>POS Settlement Comm for 2057LA000001006-18-02-2019</t>
  </si>
  <si>
    <t>22-Feb-2019 11:40 PM</t>
  </si>
  <si>
    <t>24-Feb-2019 02:58 PM</t>
  </si>
  <si>
    <t>NIP/GTB/KAREEM ABUBAKAR SIDIQ/NIP FROM KAREEM ABUBAKAR SIDIQ TO IVY LEAGUE ASSOC</t>
  </si>
  <si>
    <t>24-Feb-2019 03:03 PM</t>
  </si>
  <si>
    <t>NIP/FBN/OLADEWA MOJUBA CHRISTIANAH/USSD_OLADEWA MOJUBA CHRISTIANAH</t>
  </si>
  <si>
    <t>27-Feb-2019 10:37 PM</t>
  </si>
  <si>
    <t>NIP/DBP/MONAGO UCHECHUKWU ANITA/NIP - 005734649638/TRF IFO IVY LEAGUE ASSOCIATES</t>
  </si>
  <si>
    <t>27-Feb-2019 09:25 PM</t>
  </si>
  <si>
    <t>NIP/STBC/KEHINDE BALOGUN/Balance payment for tuition fee.</t>
  </si>
  <si>
    <t>27-Feb-2019 03:32 PM</t>
  </si>
  <si>
    <t>NIP/SCB/0000151013300084/IBANKING TRANSFER</t>
  </si>
  <si>
    <t>27-Feb-2019 05:55 AM</t>
  </si>
  <si>
    <t>28-Feb-2019 12:40 PM</t>
  </si>
  <si>
    <t>NIP/GTB/OKEKE  DAVID/NIP FROM OKEKE, DAVID TO IVY LEAGUE ASSOCIATES LTD USSD NIP</t>
  </si>
  <si>
    <t>01-Mar-2019 12:48 AM</t>
  </si>
  <si>
    <t>28-Feb-2019 12:46 PM</t>
  </si>
  <si>
    <t>UBA CQ415 CHIKWENDU UCHE LOVELYN/172787</t>
  </si>
  <si>
    <t>01-Mar-2019 01:07 PM</t>
  </si>
  <si>
    <t>NIP/ABN/UDEME EDEM UMOH/TRF/Bal of lecture fees/FRM UDEME EDEM UMOH TO IVY</t>
  </si>
  <si>
    <t>01-Mar-2019 04:12 PM</t>
  </si>
  <si>
    <t>NIP/ABN/OLUWAKEMI OLAMIDE ABIKE BANKOLE/TRF/Registration and Class for Skill PM/</t>
  </si>
  <si>
    <t>01-Mar-2019 01:03 PM</t>
  </si>
  <si>
    <t>CD EZEH NNEOMA VALENTINE/0156467</t>
  </si>
  <si>
    <t>DS 932722  CD LOGUN IDOWU</t>
  </si>
  <si>
    <t>02-Mar-2019 03:58 AM</t>
  </si>
  <si>
    <t>02-Mar-2019 11:54 AM</t>
  </si>
  <si>
    <t>NIP/GTB/ABANG OYINTARE JENNIFER/NIP FROM ABANG OYINTARE JENNIFER TO IVY LEAGUE A</t>
  </si>
  <si>
    <t>02-Mar-2019 12:57 PM</t>
  </si>
  <si>
    <t>NIP/ABN/OPEOLUWA JAJI MAHMUD/TRF/Mahmud Jaji payment /FRM OPEOLUWA JAJI MAHMUD T</t>
  </si>
  <si>
    <t>03-Mar-2019 06:59 PM</t>
  </si>
  <si>
    <t>NIP/GTB/OKEKE   JENNIFER CHINAZOR/NIP FROM OKEKE , JENNIFER CHINAZOR TO IVY LEAG</t>
  </si>
  <si>
    <t>03-Mar-2019 10:48 AM</t>
  </si>
  <si>
    <t>NIP/DBP/ANTHONY OSIGBEMHE AYEMOH/NIP - 005779120608/TRF IFO IVY LEAGUE ASSOCIATE</t>
  </si>
  <si>
    <t>04-Mar-2019 02:02 PM</t>
  </si>
  <si>
    <t>POS Settlement for 2057LA000001006-03-03-2019</t>
  </si>
  <si>
    <t>04-Mar-2019 07:05 PM</t>
  </si>
  <si>
    <t>NEFT / INTERSWITCHNG / Goodsandservices03032019</t>
  </si>
  <si>
    <t>04-Mar-2019 04:25 PM</t>
  </si>
  <si>
    <t>CD OLUWAFEI=YISAYO DS 6044385</t>
  </si>
  <si>
    <t>TIWA</t>
  </si>
  <si>
    <t>04-Mar-2019 10:44 AM</t>
  </si>
  <si>
    <t>04-Mar-2019 10:45 AM</t>
  </si>
  <si>
    <t>POS Settlement Comm for 2057LA000001006-03-03-2019</t>
  </si>
  <si>
    <t>05-Mar-2019 01:35 PM</t>
  </si>
  <si>
    <t>CD-ONYEKA DANIEL/4377533</t>
  </si>
  <si>
    <t>05-Mar-2019 01:36 PM</t>
  </si>
  <si>
    <t>CD-ONYEKA DANIEL/4377534</t>
  </si>
  <si>
    <t>06-Mar-2019 06:21 AM</t>
  </si>
  <si>
    <t>NIP/STBC/CHUKWUJINDU AWELE JUWAH/OBU  Juwah Awele 08024723XXX</t>
  </si>
  <si>
    <t>07-Mar-2019 12:45 PM</t>
  </si>
  <si>
    <t>POS Settlement for 2057LA000001006-07-03-2019</t>
  </si>
  <si>
    <t>07-Mar-2019 10:16 AM</t>
  </si>
  <si>
    <t>NIP/FCMB/ADEBAWO OPEYEMI BABATUNDE/NIP IFO Ivy League Associates Ltd Frm Adebawo</t>
  </si>
  <si>
    <t>POS Settlement Comm for 2057LA000001006-07-03-2019</t>
  </si>
  <si>
    <t>08-Mar-2019 10:50 AM</t>
  </si>
  <si>
    <t>CD BAKARE SHERIFF OLUWAFEYISAYO DS=11922</t>
  </si>
  <si>
    <t>08-Mar-2019 10:56 PM</t>
  </si>
  <si>
    <t>13-Mar-2019 12:45 PM</t>
  </si>
  <si>
    <t>13-Mar-2019 12:43 PM</t>
  </si>
  <si>
    <t>14-Mar-2019 11:01 AM</t>
  </si>
  <si>
    <t>ZB CHQ 605 PD sahara energy resources ltd</t>
  </si>
  <si>
    <t>15-Mar-2019 01:37 PM</t>
  </si>
  <si>
    <t>CD/DS 137839 ENOCH IJEOMA</t>
  </si>
  <si>
    <t>15-Mar-2019 10:55 PM</t>
  </si>
  <si>
    <t>16-Mar-2019 10:59 AM</t>
  </si>
  <si>
    <t>NIP/ABN/OSUEKWU UCHE EZURUM/TRF/Ivy /FRM OSUEKWU UCHE EZURUM TO IVY</t>
  </si>
  <si>
    <t>16-Mar-2019 05:47 PM</t>
  </si>
  <si>
    <t>NIP/DBP/SAHEED BABATUNDE AJIBOLA/NIP - TRF IFO IVY LEAGUE ASSOCIATES LTD.  FRM S</t>
  </si>
  <si>
    <t>16-Mar-2019 10:46 AM</t>
  </si>
  <si>
    <t>NIP/FBN/ANYANSO NJOKU CHINOMSO/FBNMOBILE:IVY LEAGUE ASSOCIATES LTD/LECTURES</t>
  </si>
  <si>
    <t>16-Mar-2019 08:15 AM</t>
  </si>
  <si>
    <t>NIP/GTB/AKINMOLADUN FOLUKE OLAMIPOSI/NIP FROM AKINMOLADUN,FOLUKE OLAMIPOSI TO IV</t>
  </si>
  <si>
    <t>16-Mar-2019 05:24 PM</t>
  </si>
  <si>
    <t>NIP/STLB/FATIMA SALAU/Transfer from FATIMA SALAU to IVY LEAGUE ASSOCIATES LTD</t>
  </si>
  <si>
    <t>17-Mar-2019 04:16 PM</t>
  </si>
  <si>
    <t>TRF FRM OKEKE JENNIFER CHINAZOR TO IVY LEAGUE ASSOCIATES LTD|lectures</t>
  </si>
  <si>
    <t>17-Mar-2019 04:15 PM</t>
  </si>
  <si>
    <t>18-Mar-2019 04:49 PM</t>
  </si>
  <si>
    <t>POS Settlement for 2057LA000001006-17-03-2019</t>
  </si>
  <si>
    <t>18-Mar-2019 10:33 AM</t>
  </si>
  <si>
    <t>CD/ ESEOGHENE EJODIA/172782</t>
  </si>
  <si>
    <t>18-Mar-2019 06:40 PM</t>
  </si>
  <si>
    <t>NEFT / INTERSWITCHNG / Goodsandservices18032019</t>
  </si>
  <si>
    <t>18-Mar-2019 12:10 PM</t>
  </si>
  <si>
    <t>DS 265422/ CD EDEH NKIRUKA</t>
  </si>
  <si>
    <t>NEFT / INTERSWITCHNG / Goodsandservices17032019</t>
  </si>
  <si>
    <t>18-Mar-2019 10:47 AM</t>
  </si>
  <si>
    <t>POS Settlement Comm for 2057LA000001006-17-03-2019</t>
  </si>
  <si>
    <t>18-Mar-2019 11:07 AM</t>
  </si>
  <si>
    <t>NIP CR/MUSTAPHA OLUWAKEMI OLUWAFUNMIL/GTB</t>
  </si>
  <si>
    <t>18-Mar-2019 11:05 AM</t>
  </si>
  <si>
    <t>19-Mar-2019 09:56 AM</t>
  </si>
  <si>
    <t>NIP CR/OLUDIRAN AKINLABI/UBA</t>
  </si>
  <si>
    <t>21-Mar-2019 01:55 PM</t>
  </si>
  <si>
    <t>21-Mar-2019 01:56 PM</t>
  </si>
  <si>
    <t>21-Mar-2019 02:24 PM</t>
  </si>
  <si>
    <t>TRF TO SEACRON EDUCATIONAL//CBE LICENCE</t>
  </si>
  <si>
    <t>22-Mar-2019 01:47 PM</t>
  </si>
  <si>
    <t>NIP/GTB/ADESANYA  FOLASADE OLUBUKOLA/NIP FROM ADESANYA, FOLASADE OLUBUKOLA TO IV</t>
  </si>
  <si>
    <t>22-Mar-2019 11:01 PM</t>
  </si>
  <si>
    <t>23-Mar-2019 11:40 AM</t>
  </si>
  <si>
    <t>NIP/STBC/OLAYEMI MOJEED SHITTU/USSD TRANSFER ZENITH</t>
  </si>
  <si>
    <t>23-Mar-2019 08:51 PM</t>
  </si>
  <si>
    <t>NIP/PAO/Payarena/Credit transfer from Payarena ifo oyinkansola odunayo</t>
  </si>
  <si>
    <t>23-Mar-2019 11:36 AM</t>
  </si>
  <si>
    <t>23-Mar-2019 11:39 AM</t>
  </si>
  <si>
    <t>23-Mar-2019 06:38 PM</t>
  </si>
  <si>
    <t>NIP/UBA/BALOGUN OLAWALE SUNDAY/MOB/UTO/3029553582/000015/Tutorial Fee Balance</t>
  </si>
  <si>
    <t>23-Mar-2019 08:05 AM</t>
  </si>
  <si>
    <t>NIP/FBN/OBELIKPEYAH ESEROGHENE BUNMI/USSD_OBELIKPEYAH ESEROGHENE BUNMI</t>
  </si>
  <si>
    <t>23-Mar-2019 10:46 AM</t>
  </si>
  <si>
    <t>TRF FRM OBOSA ADESUWA OBASUYI TO IVY LEAGUE ASSOCIATES LTD|frm Obosa Anyanwu to</t>
  </si>
  <si>
    <t>25-Mar-2019 02:26 PM</t>
  </si>
  <si>
    <t>POS Settlement for 2057LA000001006-24-03-2019</t>
  </si>
  <si>
    <t>25-Mar-2019 09:44 AM</t>
  </si>
  <si>
    <t>CD/ MOHAMMED QUADRI/02312064</t>
  </si>
  <si>
    <t>25-Mar-2019 02:41 PM</t>
  </si>
  <si>
    <t>POS Settlement for 2057LA000001006-25-03-2019</t>
  </si>
  <si>
    <t>25-Mar-2019 07:07 PM</t>
  </si>
  <si>
    <t>NEFT / INTERSWITCHNG / Goodsandservices25032019</t>
  </si>
  <si>
    <t>NEFT / INTERSWITCHNG / Goodsandservices24032019</t>
  </si>
  <si>
    <t>25-Mar-2019 12:05 PM</t>
  </si>
  <si>
    <t>25-Mar-2019 12:06 PM</t>
  </si>
  <si>
    <t>25-Mar-2019 12:07 PM</t>
  </si>
  <si>
    <t>25-Mar-2019 12:11 PM</t>
  </si>
  <si>
    <t>25-Mar-2019 12:13 PM</t>
  </si>
  <si>
    <t>25-Mar-2019 12:14 PM</t>
  </si>
  <si>
    <t>25-Mar-2019 03:31 PM</t>
  </si>
  <si>
    <t>25-Mar-2019 03:32 PM</t>
  </si>
  <si>
    <t>POS Settlement Comm for 2057LA000001006-24-03-2019</t>
  </si>
  <si>
    <t>POS Settlement Comm for 2057LA000001006-25-03-2019</t>
  </si>
  <si>
    <t>25-Mar-2019 12:20 PM</t>
  </si>
  <si>
    <t>NIP CR/OBADA PAULETTE OGENERUKEVWA/UBA</t>
  </si>
  <si>
    <t>NIP CR/ADEOSUN, ABIOLA HEZEKIAH/UBA</t>
  </si>
  <si>
    <t>NIP CR/DANIEL, DAMILARE OLUSEUN/GTB</t>
  </si>
  <si>
    <t>TRF TO ANIFOWOSHE RAPHAEL</t>
  </si>
  <si>
    <t>NIP CR/KOLAWOLE, ESTHER OLUWABUNMI/GTB</t>
  </si>
  <si>
    <t>25-Mar-2019 12:23 PM</t>
  </si>
  <si>
    <t>26-Mar-2019 12:34 PM</t>
  </si>
  <si>
    <t>NIP/GTB/ELIJAH  FOLI KOUTONOU/NIP FROM ELIJAH, FOLI KOUTONOU TO IVY LEAGUE ASSOC</t>
  </si>
  <si>
    <t>DP UBA Q 416/ CHIKWENDU UCHE/RAPHAEL A/0</t>
  </si>
  <si>
    <t>29-Mar-2019 11:57 AM</t>
  </si>
  <si>
    <t>POS Settlement for 2057LA000001006-29-03-2019</t>
  </si>
  <si>
    <t>29-Mar-2019 08:31 AM</t>
  </si>
  <si>
    <t>76065 CD/EDEH NKIRUKA C</t>
  </si>
  <si>
    <t>29-Mar-2019 06:12 PM</t>
  </si>
  <si>
    <t>NEFT / INTERSWITCHNG / Goodsandservices29032019</t>
  </si>
  <si>
    <t>29-Mar-2019 05:47 PM</t>
  </si>
  <si>
    <t>NIP/UBN/MAHMUD NEFISA/MOBILE/UnionMobile Trf from MAHMUD NEFISA to IVY LEAGUE AS</t>
  </si>
  <si>
    <t>POS Settlement Comm for 2057LA000001006-29-03-2019</t>
  </si>
  <si>
    <t>29-Mar-2019 11:29 PM</t>
  </si>
  <si>
    <t>31-Mar-2019 01:57 PM</t>
  </si>
  <si>
    <t>4/1/2019 1:00:59 AM</t>
  </si>
  <si>
    <t>TRF FRM YEWANDE RHODIYAT OSENI TO IVY LEAGUE ASSOCIATES LTD|Yewande Oseni</t>
  </si>
  <si>
    <t>4/1/2019 12:04:07 PM</t>
  </si>
  <si>
    <t>4/1/2019 12:21:57 PM</t>
  </si>
  <si>
    <t>4/1/2019 12:50:10 PM</t>
  </si>
  <si>
    <t>4/1/2019 1:12:04 PM</t>
  </si>
  <si>
    <t>POS Settlement for 2057LA000001006-31-03-2019</t>
  </si>
  <si>
    <t>POS Settlement Comm for 2057LA000001006-31-03-2019</t>
  </si>
  <si>
    <t>4/1/2019 2:01:20 PM</t>
  </si>
  <si>
    <t>POS Settlement for 2057LA000001006-01-04-2019</t>
  </si>
  <si>
    <t>POS Settlement Comm for 2057LA000001006-01-04-2019</t>
  </si>
  <si>
    <t>4/1/2019 7:25:43 PM</t>
  </si>
  <si>
    <t>NEFT / INTERSWITCHNG / Goodsandservices01042019</t>
  </si>
  <si>
    <t>NEFT / INTERSWITCHNG / Goodsandservices31032019</t>
  </si>
  <si>
    <t>4/1/2019 4:07:13 PM</t>
  </si>
  <si>
    <t>DS 338602 CD LOGUN IDOWU</t>
  </si>
  <si>
    <t>4/3/2019 5:05:29 PM</t>
  </si>
  <si>
    <t>TRF FRM ORIYOMI TEMITOPE OGUNKOYA TO IVY LEAGUE ASSOCIATES LTD</t>
  </si>
  <si>
    <t>4/4/2019 6:52:14 PM</t>
  </si>
  <si>
    <t>NEFT / INTERSWITCHNG / Goodsandservices04042019</t>
  </si>
  <si>
    <t>4/4/2019 11:22:10 AM</t>
  </si>
  <si>
    <t>DS 0284832 CD DIEL JENNIFER UCHE</t>
  </si>
  <si>
    <t>4/5/2019 11:12:25 PM</t>
  </si>
  <si>
    <t>4/5/2019 10:42:50 AM</t>
  </si>
  <si>
    <t>CD/EZEKIEL ADEGUN/0413733</t>
  </si>
  <si>
    <t>4/7/2019 1:59:06 AM</t>
  </si>
  <si>
    <t>NIP/STBC/MAURICE CHINONSO ONYEIKEDI/Tuition fees</t>
  </si>
  <si>
    <t>4/8/2019 10:15:22 AM</t>
  </si>
  <si>
    <t>4/8/2019 10:17:13 AM</t>
  </si>
  <si>
    <t>4/8/2019 12:36:58 PM</t>
  </si>
  <si>
    <t>POS Settlement for 2057LA000001006-07-04-2019</t>
  </si>
  <si>
    <t>POS Settlement Comm for 2057LA000001006-07-04-2019</t>
  </si>
  <si>
    <t>4/8/2019 6:09:13 PM</t>
  </si>
  <si>
    <t>NEFT / INTERSWITCHNG / Goodsandservices07042019</t>
  </si>
  <si>
    <t>NEFT / INTERSWITCHNG / Goodsandservices08042019</t>
  </si>
  <si>
    <t>4/10/2019 1:54:14 PM</t>
  </si>
  <si>
    <t>CD/RAPHAEL ABIFOWOSO/74596</t>
  </si>
  <si>
    <t>4/11/2019 4:18:39 PM</t>
  </si>
  <si>
    <t>POS Settlement for 2057LA000001006-11-04-2019</t>
  </si>
  <si>
    <t>POS Settlement Comm for 2057LA000001006-11-04-2019</t>
  </si>
  <si>
    <t>4/12/2019 10:52:33 PM</t>
  </si>
  <si>
    <t>4/12/2019 4:34:33 PM</t>
  </si>
  <si>
    <t>ds8621782/cd ndifreke</t>
  </si>
  <si>
    <t>4/14/2019 6:02:16 AM</t>
  </si>
  <si>
    <t>NIP/WBP/ONYEBUCHI  MOHA/ZENITH BANK-magdalene Moha</t>
  </si>
  <si>
    <t>4/14/2019 6:16:50 PM</t>
  </si>
  <si>
    <t>NIP/STBC/TEMITOPE ABISOLA OMIDIJI/payment balance</t>
  </si>
  <si>
    <t>4/15/2019 5:55:34 PM</t>
  </si>
  <si>
    <t>POS Settlement for 2057LA000001006-14-04-2019</t>
  </si>
  <si>
    <t>POS Settlement Comm for 2057LA000001006-14-04-2019</t>
  </si>
  <si>
    <t>4/15/2019 7:37:42 PM</t>
  </si>
  <si>
    <t>NEFT / INTERSWITCHNG / Goodsandservices13042019</t>
  </si>
  <si>
    <t>NEFT / INTERSWITCHNG / Goodsandservices14042019</t>
  </si>
  <si>
    <t>4/16/2019 11:39:21 AM</t>
  </si>
  <si>
    <t>ZB CHQ 627 PD TEMMY VENTURES</t>
  </si>
  <si>
    <t>4/16/2019 11:40:08 AM</t>
  </si>
  <si>
    <t>ZB CHQ 628 PD EBIETOMIYE OLUMIDE</t>
  </si>
  <si>
    <t>4/17/2019 2:56:29 PM</t>
  </si>
  <si>
    <t>CD/OLUWAFEYISAYO POPOOLA/DS1239229</t>
  </si>
  <si>
    <t>4/18/2019 8:46:32 AM</t>
  </si>
  <si>
    <t>TRF FRM YEWANDE RHODIYAT OSENI TO IVY LEAGUE ASSOCIATES LTD|MA,FA and CBL</t>
  </si>
  <si>
    <t>4/19/2019 11:04:04 PM</t>
  </si>
  <si>
    <t>4/24/2019 12:22:03 PM</t>
  </si>
  <si>
    <t>CQ 631/TRF TO SEACRON EDUCATIONAL NIG</t>
  </si>
  <si>
    <t>4/24/2019 12:25:19 PM</t>
  </si>
  <si>
    <t>4/24/2019 12:25:40 PM</t>
  </si>
  <si>
    <t>4/24/2019 3:29:39 PM</t>
  </si>
  <si>
    <t>NIP/UBA/JULIANAALABI/TUD  IBG/UTO/BALANCE FOR AAA AND SBR</t>
  </si>
  <si>
    <t>4/24/2019 10:51:37 PM</t>
  </si>
  <si>
    <t>NIP/GTB/MEADOWS BABAJIDE  O./NIP FROM MEADOWS BABAJIDE, O. TO IVY LEAGUE ASSOCIATES LTD USSD NIP Transfer from  08121447</t>
  </si>
  <si>
    <t>4/25/2019 9:28:49 AM</t>
  </si>
  <si>
    <t>NIP/UBA/OJO OLUWAFUNMILAYO BUNMI/MOB/UTO/3145881592/000015/AFM Intensive Class</t>
  </si>
  <si>
    <t>4/25/2019 10:51:37 AM</t>
  </si>
  <si>
    <t>4/26/2019 6:17:48 AM</t>
  </si>
  <si>
    <t>NIP/GTB/OYEBODE FARIDA AMINAT/via GTWORLD Weekday SBR revision course</t>
  </si>
  <si>
    <t>4/26/2019 9:05:12 AM</t>
  </si>
  <si>
    <t>NIP/GTB/OSHIBOLU AHMED OLUWASEYI/Femispayformarnaprn403510loanrepay</t>
  </si>
  <si>
    <t>4/26/2019 11:00:17 AM</t>
  </si>
  <si>
    <t>NIP/ABN/RHEMA OHIUKUNOFAN OJUBA/TRF//FRM RHEMA OHIUKUNOFAN OJUBA TO IVY</t>
  </si>
  <si>
    <t>4/26/2019 11:16:04 AM</t>
  </si>
  <si>
    <t>NIP/UBA/EBIETOMIYE  OLUMIDE AYODELE/MOB/UTO/3149616941/000015/Facebook advert refund</t>
  </si>
  <si>
    <t>4/26/2019 12:51:22 PM</t>
  </si>
  <si>
    <t>NIP/GTB/ADEKOYA  OLUFUNMILAYO MARGARET/adekoya olufunmilayo f579</t>
  </si>
  <si>
    <t>4/26/2019 4:57:28 PM</t>
  </si>
  <si>
    <t>NIP/ABN/KEHINDE OLUBUNMI FASESAN/TRF/Intensive for 2 courses/FRM KEHINDE OLUBUNMI FASESAN TO IVY</t>
  </si>
  <si>
    <t>4/26/2019 6:31:41 PM</t>
  </si>
  <si>
    <t>NIP/GTB/ALAYA ABDULLAHI IDRIS/AAARevisionClass</t>
  </si>
  <si>
    <t>4/26/2019 10:54:53 PM</t>
  </si>
  <si>
    <t>4/27/2019 10:54:15 AM</t>
  </si>
  <si>
    <t>NIP/FBN/ADESANJO SHERIF ADEKUNLE/USSD_ADESANJO SHERIF ADEKUNLE</t>
  </si>
  <si>
    <t>4/27/2019 1:53:06 PM</t>
  </si>
  <si>
    <t>TRF FRM FOLASHADE ALEEMAT JIMOH TO IVY LEAGUE ASSOCIATES LTD|AFM</t>
  </si>
  <si>
    <t>4/27/2019 3:00:07 PM</t>
  </si>
  <si>
    <t>ETZ Mobile Trf-0571013300-FCM/ZEN-000013870730;olalekan jos/OlalekanAkinwa</t>
  </si>
  <si>
    <t>4/28/2019 9:55:17 AM</t>
  </si>
  <si>
    <t>NIP/ABN/FEYIKEMI SIMBIAT BAMIDELE/TRF//FRM FEYIKEMI SIMBIAT BAMIDELE TO IVY</t>
  </si>
  <si>
    <t>4/28/2019 10:11:40 AM</t>
  </si>
  <si>
    <t>NIP/GTB/ADEKOYA  OLUFUNMILAYO MARGARET/USSD NIP Transfer from  09029141661</t>
  </si>
  <si>
    <t>4/28/2019 12:58:43 PM</t>
  </si>
  <si>
    <t>TRF FRM OLUFUNTO MOYOSORE JOSEPH TO IVY LEAGUE ASSOCIATES LTD|nil</t>
  </si>
  <si>
    <t>4/28/2019 1:08:44 PM</t>
  </si>
  <si>
    <t>NIP/DBP/OJAJUNI FOLUSHO IBUKUNOLUWA/NIP - 006518856938/TRF IFO IVY LEAGUE ASSOCIATES LTD FRM OJAJUNI FOLUSHO IBUKUNOLUWA</t>
  </si>
  <si>
    <t>4/28/2019 1:36:48 PM</t>
  </si>
  <si>
    <t>NIP/ABN/CHINENYE CHIMNO OKEKE/TRF/Chinenye okeke/FRM CHINENYE CHIMNO OKEKE TO IVY</t>
  </si>
  <si>
    <t>4/29/2019 10:53:55 AM</t>
  </si>
  <si>
    <t>4/29/2019 11:04:01 AM</t>
  </si>
  <si>
    <t>4/29/2019 11:31:22 AM</t>
  </si>
  <si>
    <t>NIP CR/POPOOLA OLUWAFEYISAYO IBIRONKE/UBA</t>
  </si>
  <si>
    <t>4/29/2019 11:33:12 AM</t>
  </si>
  <si>
    <t>NIP CR/AKINWALE JOSEPH OLALEKAN/FCMB</t>
  </si>
  <si>
    <t>4/29/2019 1:04:57 PM</t>
  </si>
  <si>
    <t>4/29/2019 1:05:33 PM</t>
  </si>
  <si>
    <t>TRF TO ANIFOWOSE RAPHAEL</t>
  </si>
  <si>
    <t>4/29/2019 1:05:57 PM</t>
  </si>
  <si>
    <t>4/29/2019 2:08:32 PM</t>
  </si>
  <si>
    <t>4/29/2019 2:09:07 PM</t>
  </si>
  <si>
    <t>NIP CR/EBIETOMIYE, OLUMIDE AYODELE/GTB</t>
  </si>
  <si>
    <t>4/29/2019 2:09:31 PM</t>
  </si>
  <si>
    <t>4/29/2019 3:27:43 PM</t>
  </si>
  <si>
    <t>POS Settlement for 2057LA000001006-29-04-2019</t>
  </si>
  <si>
    <t>POS Settlement Comm for 2057LA000001006-29-04-2019</t>
  </si>
  <si>
    <t>4/29/2019 6:03:37 PM</t>
  </si>
  <si>
    <t>NEFT / INTERSWITCHNG / Goodsandservices29042019</t>
  </si>
  <si>
    <t>NEFT / INTERSWITCHNG / Goodsandservices27042019</t>
  </si>
  <si>
    <t>NEFT / INTERSWITCHNG / Goodsandservices28042019</t>
  </si>
  <si>
    <t>4/29/2019 9:10:23 PM</t>
  </si>
  <si>
    <t>NIP/FBN/OLAKISAN JAMIU ADEYEMI/IB:REPAYMENTOFLOANFORSHARES</t>
  </si>
  <si>
    <t>4/29/2019 12:35:44 PM</t>
  </si>
  <si>
    <t>CD/ OSHIBOLU JAMIU(ADENIRAN)/02312069</t>
  </si>
  <si>
    <t>4/30/2019 4:44:53 PM</t>
  </si>
  <si>
    <t>TRF FRM EMMANUEL UCHE OBI TO IVY LEAGUE ASSOCIATES LTD|complete payment for LW (F4) ACCA exam</t>
  </si>
  <si>
    <t>5/1/2019 2:30:34 AM</t>
  </si>
  <si>
    <t>5/1/2019 3:06:27 PM</t>
  </si>
  <si>
    <t>NIP/FBN/ADEGBITE GBENGA ABIOLA/FBNMOBILE:IVY LEAGUE ASSOCIATES LTD/MARYAM ADEGBI</t>
  </si>
  <si>
    <t>5/2/2019 11:29:49 AM</t>
  </si>
  <si>
    <t>NIP/STLB/MEGBELE KIKELOMO GRACE/Transfer from MEGBELE KIKELOMO GRACE to IVY LEAGUE ASSOCIATES LTD</t>
  </si>
  <si>
    <t>5/2/2019 11:47:15 AM</t>
  </si>
  <si>
    <t>TRF TO SEACRON EDU NG LTD</t>
  </si>
  <si>
    <t>5/2/2019 5:42:34 PM</t>
  </si>
  <si>
    <t>NEFT / INTERSWITCHNG / Goodsandservices02052019</t>
  </si>
  <si>
    <t>5/2/2019 7:03:03 PM</t>
  </si>
  <si>
    <t>NIP/FBN/SAKA MULIKAT/FBNMOBILE:IVY LEAGUE ASSOCIATES LTD/INTENSIVE CLASS</t>
  </si>
  <si>
    <t>5/2/2019 9:07:42 AM</t>
  </si>
  <si>
    <t>zbcq 640 pd valentine olibey</t>
  </si>
  <si>
    <t>5/4/2019 12:02:13 AM</t>
  </si>
  <si>
    <t>5/3/2019 1:42:12 PM</t>
  </si>
  <si>
    <t>CD SORPHAIT O CAREW DS 00361464</t>
  </si>
  <si>
    <t>5/4/2019 9:27:49 AM</t>
  </si>
  <si>
    <t>NIP/FBN/FAGBOLA ADEBAYO JULIUS/FBNMOBILE:IVY LEAGUE ASSOCIATES LTD/REVISION</t>
  </si>
  <si>
    <t>5/4/2019 11:36:00 AM</t>
  </si>
  <si>
    <t>TRF FRM EHINOMEN JUNIOR OFEIMU TO IVY LEAGUE ASSOCIATES LTD|for revision classes</t>
  </si>
  <si>
    <t>5/4/2019 2:10:22 PM</t>
  </si>
  <si>
    <t>TRF FRM FAITH OLAYEMI ATOYEBI TO IVY LEAGUE ASSOCIATES LTD|for ivy note</t>
  </si>
  <si>
    <t>5/4/2019 3:08:00 PM</t>
  </si>
  <si>
    <t>NIP/GTB/AREMU  MOJISOLA YETUNDE/via GTWORLD</t>
  </si>
  <si>
    <t>5/4/2019 4:07:22 PM</t>
  </si>
  <si>
    <t>NIP/FCMB/2707749025/QR Q10118890623 Fund Trf 1013300084</t>
  </si>
  <si>
    <t>5/5/2019 4:19:11 PM</t>
  </si>
  <si>
    <t>NIP/UBA/PHILIP EBUNOLUWA FADARE/MB/UTO/311126752/2348137159120/Trf to 1013300084</t>
  </si>
  <si>
    <t>5/5/2019 5:53:58 PM</t>
  </si>
  <si>
    <t>NIP/FBN/FAGBOLA ADEBAYO JULIUS/FBNMOBILE:IVY LEAGUE ASSOCIATES LTD/NOTES</t>
  </si>
  <si>
    <t>5/5/2019 7:05:40 PM</t>
  </si>
  <si>
    <t>NIP/FBN/SAKA MULIKAT/FBNMOBILE:IVY LEAGUE ASSOCIATES LTD/LECTURE NOTE PM</t>
  </si>
  <si>
    <t>5/6/2019 9:28:28 AM</t>
  </si>
  <si>
    <t>5/6/2019 9:29:19 AM</t>
  </si>
  <si>
    <t>5/6/2019 9:29:58 AM</t>
  </si>
  <si>
    <t>5/6/2019 9:31:36 AM</t>
  </si>
  <si>
    <t>5/6/2019 9:32:19 AM</t>
  </si>
  <si>
    <t>5/6/2019 9:32:58 AM</t>
  </si>
  <si>
    <t>5/6/2019 9:07:52 AM</t>
  </si>
  <si>
    <t>CD COKER OLABISI/DS2312070</t>
  </si>
  <si>
    <t>5/6/2019 9:06:19 AM</t>
  </si>
  <si>
    <t>CD IYAABUBAKAR NAFISA/DS2312071</t>
  </si>
  <si>
    <t>5/10/2019 11:38:21 PM</t>
  </si>
  <si>
    <t>5/10/2019 12:45:27 PM</t>
  </si>
  <si>
    <t>CD 5486284 AMADI CHIDIBERE</t>
  </si>
  <si>
    <t>5/11/2019 10:28:52 PM</t>
  </si>
  <si>
    <t>NIP/GTB/UCHEOMA CHIMDINMA KELECHI/USSD NIP Transfer from  08060635475</t>
  </si>
  <si>
    <t>5/11/2019 11:19:31 PM</t>
  </si>
  <si>
    <t>NIP/STBC/ABDURRAHMAN ZANGO MUSA/Payment for cbl study note</t>
  </si>
  <si>
    <t>5/12/2019 7:00:58 PM</t>
  </si>
  <si>
    <t>TRF FRM ONYEMAECHI EMDIN TO IVY LEAGUE ASSOCIATES LTD|Onyema</t>
  </si>
  <si>
    <t>5/13/2019 9:50:40 AM</t>
  </si>
  <si>
    <t>5/13/2019 9:51:21 AM</t>
  </si>
  <si>
    <t>NIP CR/ARIBISALA,ADEBOYEJO ABIDEMI/GTB</t>
  </si>
  <si>
    <t>5/13/2019 9:52:11 AM</t>
  </si>
  <si>
    <t>NIP CR/BABATUNDE,OLAMILEKAN/GTB</t>
  </si>
  <si>
    <t>5/13/2019 10:11:14 AM</t>
  </si>
  <si>
    <t>NIP/FBN/CHU-APPOLUS ANASEMI/ANASEMI MUSA APPOLUS</t>
  </si>
  <si>
    <t>5/13/2019 9:44:57 AM</t>
  </si>
  <si>
    <t>CD/ OZUMBA SIMON/02756890</t>
  </si>
  <si>
    <t>17-May-2019 10:53 PM</t>
  </si>
  <si>
    <t>20-May-2019 05:27 PM</t>
  </si>
  <si>
    <t>20-May-2019 05:28 PM</t>
  </si>
  <si>
    <t>22-May-2019 09:59 AM</t>
  </si>
  <si>
    <t>22-May-2019 10:05 AM</t>
  </si>
  <si>
    <t>TRF TO SEACRON EDUCATIONAL NIGERIA LI</t>
  </si>
  <si>
    <t>22-May-2019 10:08 AM</t>
  </si>
  <si>
    <t>NIP CR/OKOLI, PASCHAL MMASICHUKWU/GTB</t>
  </si>
  <si>
    <t>NIP CR/OYEBODE,FARIDA AMINAT/GTB</t>
  </si>
  <si>
    <t>27-May-2019 12:29 PM</t>
  </si>
  <si>
    <t>27-May-2019 12:31 PM</t>
  </si>
  <si>
    <t>TRF TO AYANFE RAPHAEL ANIFOWOSE</t>
  </si>
  <si>
    <t>27-May-2019 12:32 PM</t>
  </si>
  <si>
    <t>27-May-2019 03:05 PM</t>
  </si>
  <si>
    <t>27-May-2019 03:06 PM</t>
  </si>
  <si>
    <t>27-May-2019 03:09 PM</t>
  </si>
  <si>
    <t>27-May-2019 03:13 PM</t>
  </si>
  <si>
    <t>27-May-2019 06:29 PM</t>
  </si>
  <si>
    <t>TRF FRM OYEDOYIN ASMAT OYEBAMIJI TO IVY LEAGUE ASSOCIATES LTD</t>
  </si>
  <si>
    <t>DP GTB/417/CHIKWENDU UCHE LOVELYN/017279</t>
  </si>
  <si>
    <t>31-May-2019 11:50 PM</t>
  </si>
  <si>
    <t>31-May-2019 01:27 PM</t>
  </si>
  <si>
    <t>CD 6376619 OYEKA EKENE K</t>
  </si>
  <si>
    <t>01-Jun-2019 02:41 AM</t>
  </si>
  <si>
    <t>03-Jun-2019 11:24 AM</t>
  </si>
  <si>
    <t>03-Jun-2019 11:26 AM</t>
  </si>
  <si>
    <t>NIP CR/OLIBEY VALENTINE AZUBUIKE/FBN</t>
  </si>
  <si>
    <t>03-Jun-2019 11:27 AM</t>
  </si>
  <si>
    <t>03-Jun-2019 11:28 AM</t>
  </si>
  <si>
    <t>03-Jun-2019 11:31 AM</t>
  </si>
  <si>
    <t>03-Jun-2019 03:07 PM</t>
  </si>
  <si>
    <t>NIP/STBC/MOJIRADE TOLULOPE ADEBOLA/Adebola school balance</t>
  </si>
  <si>
    <t>06-Jun-2019 03:06 PM</t>
  </si>
  <si>
    <t>DS6229239/CD/OYEKA EKENE K/ACCA</t>
  </si>
  <si>
    <t>07-Jun-2019 02:25 PM</t>
  </si>
  <si>
    <t>07-Jun-2019 02:26 PM</t>
  </si>
  <si>
    <t>NIP CR/JAMIU OLUKAYODE OSHIBOLU/STBC</t>
  </si>
  <si>
    <t>07-Jun-2019 11:55 PM</t>
  </si>
  <si>
    <t>10-Jun-2019 09:40 AM</t>
  </si>
  <si>
    <t>CQ661 PD EBIETOMIYE OLUMIDE</t>
  </si>
  <si>
    <t>10-Jun-2019 10:00 AM</t>
  </si>
  <si>
    <t>10-Jun-2019 11:54 AM</t>
  </si>
  <si>
    <t>CD/RAPHAEL ANIFOWOSE/2744278</t>
  </si>
  <si>
    <t>12-Jun-2019 12:14 PM</t>
  </si>
  <si>
    <t>NIP/ABN/OLUWAKEMI OLAMIDE ABIKE BANKOLE/TRF/Payment For September Intensive /FRM OLUWAKEMI OLAMIDE ABIKE BANKOLE TO IVY</t>
  </si>
  <si>
    <t>NIP/ABN/OLUWAKEMI OLAMIDE ABIKE BANKOLE/TRF/Payment for Book/FRM OLUWAKEMI OLAMIDE ABIKE BANKOLE TO IVY</t>
  </si>
  <si>
    <t>105471 CD AKINLAGUN OLOLADE JOY</t>
  </si>
  <si>
    <t>DP UBA CQ419/CHIKWENDU U. LOVELYN/960461</t>
  </si>
  <si>
    <t>NIP/FBN/AJAYI OLUWASEUN EMMANUEL/IB:TRF</t>
  </si>
  <si>
    <t>01-Jul-2019 12:56 PM</t>
  </si>
  <si>
    <t>02-Jul-2019 01:19 PM</t>
  </si>
  <si>
    <t>TRF FRM OSE   AGHONGHON TO IVY LEAGUE ASSOCIATES LTD|transfer</t>
  </si>
  <si>
    <t>06-Jul-2019 12:41 AM</t>
  </si>
  <si>
    <t>08-Jul-2019 04:33 PM</t>
  </si>
  <si>
    <t>CD/OTUBANJO OLAOLUWAKITAN/2482296</t>
  </si>
  <si>
    <t>09-Jul-2019 04:44 PM</t>
  </si>
  <si>
    <t>NEFT / INTERSWITCHNG / Goodsandservices06072019 /08-07-2019</t>
  </si>
  <si>
    <t>10-Jul-2019 01:41 PM</t>
  </si>
  <si>
    <t>64087/CD/LOGUN IDOWU</t>
  </si>
  <si>
    <t>11-Jul-2019 11:29 AM</t>
  </si>
  <si>
    <t>NIP/UBA/IWU-EGWUONWU IHEOMA TRACY/MOB/UTO/3435337128/000015/PM Tracy</t>
  </si>
  <si>
    <t>11-Jul-2019 10:25 AM</t>
  </si>
  <si>
    <t>CD/AKINJIYAN TEMITOPE/9643264</t>
  </si>
  <si>
    <t>12-Jul-2019 10:45 PM</t>
  </si>
  <si>
    <t>12-Jul-2019 03:38 PM</t>
  </si>
  <si>
    <t>263803 cd jigawa tinorm</t>
  </si>
  <si>
    <t>13-Jul-2019 09:52 AM</t>
  </si>
  <si>
    <t>NIP/WBP/CHINAZU UJU DOZI ODUNZE/INB|IVY LEAGUE |ZENITH|Wema USSD</t>
  </si>
  <si>
    <t>14-Jul-2019 02:09 PM</t>
  </si>
  <si>
    <t>TRF FRM KIKELOMO GRACE MEGBELE TO IVY LEAGUE ASSOCIATES LTD</t>
  </si>
  <si>
    <t>14-Jul-2019 03:18 PM</t>
  </si>
  <si>
    <t>NIP/STLB/TANIA TITILAYO TAHOUF/Transfer from TANIA TITILAYO TAHOUF to IVY LEAGUE ASSOCIATES LTD</t>
  </si>
  <si>
    <t>14-Jul-2019 03:28 PM</t>
  </si>
  <si>
    <t>TRF FRM CEEJAAYZ PRO FASHION LIMITED TO IVY LEAGUE ASSOCIATES LTD|for classes</t>
  </si>
  <si>
    <t>14-Jul-2019 03:56 PM</t>
  </si>
  <si>
    <t>NIP/SKYE/ELKANAH OGONNA CHUKWU/F5 lectures fee paid to Ivy League</t>
  </si>
  <si>
    <t>14-Jul-2019 04:07 PM</t>
  </si>
  <si>
    <t>NIP/FBN/ODEYALE OMOBOLANLE ADETAYO/FBNMOBILE:IVY LEAGUE ASSOCIATES LTD/REG FEE LECTURE NOTE</t>
  </si>
  <si>
    <t>15-Jul-2019 06:53 PM</t>
  </si>
  <si>
    <t>NEFT / INTERSWITCHNG / Goodsandservices14072019 /15-07-2019</t>
  </si>
  <si>
    <t>16-Jul-2019 03:58 PM</t>
  </si>
  <si>
    <t>CD FEYISAYO POPOOLA/ DS467251</t>
  </si>
  <si>
    <t>18-Jul-2019 12:07 PM</t>
  </si>
  <si>
    <t>NIP/GTB/AGBOOLA  AISHAT DOYINSOLA/USSD NIP Transfer from  09081755846</t>
  </si>
  <si>
    <t>18-Jul-2019 12:13 PM</t>
  </si>
  <si>
    <t>DS696992/CD/AIYETAN E.BAMIDELE</t>
  </si>
  <si>
    <t>19-Jul-2019 01:26 PM</t>
  </si>
  <si>
    <t>NIP/GTB/THOMAS DIEKOLA SAMUEL/USSD NIP Transfer from  08027564326</t>
  </si>
  <si>
    <t>19-Jul-2019 03:13 PM</t>
  </si>
  <si>
    <t>NIP/ABN/IKENNA NWUGO/TRF/Ivy league lectures/FRM IKENNA NWUGO TO IVY</t>
  </si>
  <si>
    <t>19-Jul-2019 04:14 PM</t>
  </si>
  <si>
    <t>TRF FRM NKIRUKA CECILIA EDEH</t>
  </si>
  <si>
    <t>19-Jul-2019 05:22 PM</t>
  </si>
  <si>
    <t>NIP/DBP/YOOSUF  IDRIS/NIP - TRF IFO IVY LEAGUE ASSOCIATES LTD. APM SEPT INTENSIVE  FRM YOOSUF  IDRIS</t>
  </si>
  <si>
    <t>19-Jul-2019 06:13 PM</t>
  </si>
  <si>
    <t>NIP/PAO/Mayowa/Credit transfer from Mayowa</t>
  </si>
  <si>
    <t>19-Jul-2019 06:54 PM</t>
  </si>
  <si>
    <t>NIP/GTB/AKINSOLA OLUWAYEMISI ELIZABETH/USSD NIP Transfer from  07065492626</t>
  </si>
  <si>
    <t>19-Jul-2019 08:10 PM</t>
  </si>
  <si>
    <t>NIP/PAO/Mayowa 43k/Credit transfer from Mayowa 43k</t>
  </si>
  <si>
    <t>19-Jul-2019 09:57 PM</t>
  </si>
  <si>
    <t>TRF FRM UCHECHUKWUGAEME ONYEKACHI NWAMARA TO IVY LEAGUE ASSOCIATES LTD|Mofoluwaso Nwamara Tuition</t>
  </si>
  <si>
    <t>19-Jul-2019 11:42 PM</t>
  </si>
  <si>
    <t>19-Jul-2019 02:14 PM</t>
  </si>
  <si>
    <t>CD/ BAKARE SHERIFF FEYISAYO/9624321</t>
  </si>
  <si>
    <t>19-Jul-2019 12:34 PM</t>
  </si>
  <si>
    <t>CD/ CHUKWUJEKEU O/DS9594600</t>
  </si>
  <si>
    <t>19-Jul-2019 02:15 PM</t>
  </si>
  <si>
    <t>CD/ BAKARE SHERIF FEYISAYO/9624322</t>
  </si>
  <si>
    <t>20-Jul-2019 08:39 AM</t>
  </si>
  <si>
    <t>NIP/UBA/FALEYE TEMITOPE RUTH/MOB/UTO/3469420577/000015/Acca Exams</t>
  </si>
  <si>
    <t>20-Jul-2019 09:28 AM</t>
  </si>
  <si>
    <t>TRF FRM AGHOGHO   ONORO TO IVY LEAGUE ASSOCIATES LTD</t>
  </si>
  <si>
    <t>20-Jul-2019 09:29 AM</t>
  </si>
  <si>
    <t>TRF FRM TEGA DAVID OGHORO TO IVY LEAGUE ASSOCIATES LTD|Funds to show seriousness</t>
  </si>
  <si>
    <t>20-Jul-2019 09:37 AM</t>
  </si>
  <si>
    <t>20-Jul-2019 09:38 AM</t>
  </si>
  <si>
    <t>20-Jul-2019 10:15 AM</t>
  </si>
  <si>
    <t>NIP/FCMB/1412456028/QR Q10149623740 Fund Trf 1013300084</t>
  </si>
  <si>
    <t>20-Jul-2019 10:37 AM</t>
  </si>
  <si>
    <t>TRF FRM SAHEED OLADEJI TO IVY LEAGUE ASSOCIATES LTD|Payment FR</t>
  </si>
  <si>
    <t>20-Jul-2019 11:12 AM</t>
  </si>
  <si>
    <t>NIP/UBA/EBEGBE OGEIRIAKHI/MOB/UTO/3469994914/000015/Acca exams f1 to f3</t>
  </si>
  <si>
    <t>20-Jul-2019 11:23 AM</t>
  </si>
  <si>
    <t>TRF FRM ABOSEDE YETUNDE FATOYE TO IVY LEAGUE ASSOCIATES LTD|Retg Stdt- Tuition + 2study note</t>
  </si>
  <si>
    <t>20-Jul-2019 01:13 PM</t>
  </si>
  <si>
    <t>NIP/FBN/SOLANKE KEHINDE A/FBNMOBILE:IVY LEAGUE ASSOCIATES LTD/FUNDS</t>
  </si>
  <si>
    <t>20-Jul-2019 03:06 PM</t>
  </si>
  <si>
    <t>NIP/GTB/OGUNSAKIN  AKINOLA AKINTUNDE/AderonkeOgunsakin</t>
  </si>
  <si>
    <t>20-Jul-2019 05:20 PM</t>
  </si>
  <si>
    <t>MC Loc ATM Pyt-000740635843--326 HERBERT MACAULAY STR YABA LAGOS LANG</t>
  </si>
  <si>
    <t>20-Jul-2019 05:37 PM</t>
  </si>
  <si>
    <t>21-Jul-2019 10:03 AM</t>
  </si>
  <si>
    <t>ETZ OtherBanks-0571013300-FBP/ZEN-000015745584;E770 TRF FRM OHAGWA TOCHI G</t>
  </si>
  <si>
    <t>21-Jul-2019 10:31 AM</t>
  </si>
  <si>
    <t>21-Jul-2019 12:49 PM</t>
  </si>
  <si>
    <t>NIP/KBL/OLADETAN EMMANUEL OLUWATOSIN/OLUWATOSIN EMMANUEL OLADETAN PAYMENT TO IVY LEAGUE</t>
  </si>
  <si>
    <t>21-Jul-2019 07:08 PM</t>
  </si>
  <si>
    <t>22-Jul-2019 01:43 PM</t>
  </si>
  <si>
    <t>POS Settlement for 2057LA000001006-22-07-2019</t>
  </si>
  <si>
    <t>POS Settlement Comm for 2057LA000001006-22-07-2019</t>
  </si>
  <si>
    <t>22-Jul-2019 01:49 PM</t>
  </si>
  <si>
    <t>POS Settlement for 2057LA000001006-21-07-2019</t>
  </si>
  <si>
    <t>POS Settlement Comm for 2057LA000001006-21-07-2019</t>
  </si>
  <si>
    <t>22-Jul-2019 04:58 PM</t>
  </si>
  <si>
    <t>NIP/ABN/ADEOLA TAWAKALIT SHITTU/TRF/Lecture fee for FM FR and AA/FRM ADEOLA TAWAKALIT SHITTU TO IVY</t>
  </si>
  <si>
    <t>22-Jul-2019 06:08 PM</t>
  </si>
  <si>
    <t>NEFT / INTERSWITCHNG / Goodsandservices22072019 /22-07-2019</t>
  </si>
  <si>
    <t>NEFT / INTERSWITCHNG / Goodsandservices21072019 /22-07-2019</t>
  </si>
  <si>
    <t>22-Jul-2019 09:51 AM</t>
  </si>
  <si>
    <t>DS 566562 CD OKUNNUGA AYOMIDE JETHRO</t>
  </si>
  <si>
    <t>22-Jul-2019 09:52 AM</t>
  </si>
  <si>
    <t>DS 566564 CD OKUNNUGA AYOMIDE JETHRO</t>
  </si>
  <si>
    <t>23-Jul-2019 03:09 PM</t>
  </si>
  <si>
    <t>DS 2718729 CD FADIPE TEMITOPE</t>
  </si>
  <si>
    <t>25-Jul-2019 09:57 AM</t>
  </si>
  <si>
    <t>TRF FRM IYOBOSA JUDITH EVBUOMWAN TO IVY LEAGUE ASSOCIATES LTD</t>
  </si>
  <si>
    <t>25-Jul-2019 02:56 PM</t>
  </si>
  <si>
    <t>DS5172152/CD/ADEKUNLE RABI</t>
  </si>
  <si>
    <t>26-Jul-2019 12:37 PM</t>
  </si>
  <si>
    <t>NIP/FBN/OLUTUYIBI OLUFEMI OLAKUNLE/FBNMOBILE:IVY LEAGUE ASSOCIATES LTD/FM TUTORIALS/2908004/DEC 2019</t>
  </si>
  <si>
    <t>26-Jul-2019 06:21 PM</t>
  </si>
  <si>
    <t>NIP/UBA/JIGAWA TIRNOM/MOB/UTO/3495683213/000015/transfer</t>
  </si>
  <si>
    <t>26-Jul-2019 10:04 PM</t>
  </si>
  <si>
    <t>NIP/FBN/EDEKI ADETOYIN ADEBOLA/FBNMOBILE:IVY LEAGUE ASSOCIATES LTD/EDEKI</t>
  </si>
  <si>
    <t>26-Jul-2019 11:52 PM</t>
  </si>
  <si>
    <t>26-Jul-2019 02:08 PM</t>
  </si>
  <si>
    <t>DS 262842 CD NKIRUKA EDEH</t>
  </si>
  <si>
    <t>27-Jul-2019 08:08 AM</t>
  </si>
  <si>
    <t>NIP/ABN/TANIA TITILAYO TAHOUF/TRF//FRM TANIA TITILAYO TAHOUF TO IVY</t>
  </si>
  <si>
    <t>27-Jul-2019 08:20 AM</t>
  </si>
  <si>
    <t>NIP/UBA/ONUIGBO COLLINS CHUKWUEMEKA/MOB/UTO/3497378771/000015/ACCA program</t>
  </si>
  <si>
    <t>27-Jul-2019 10:32 AM</t>
  </si>
  <si>
    <t>TRF FRM CHIOSA DOMINIC AKPATI TO IVY LEAGUE ASSOCIATES LTD|TUITION-SBL/AFM</t>
  </si>
  <si>
    <t>27-Jul-2019 12:51 PM</t>
  </si>
  <si>
    <t>TRF FRM KEHINDE ADEBIYI SOLANKE TO IVY LEAGUE ASSOCIATES LTD|FUNDS</t>
  </si>
  <si>
    <t>27-Jul-2019 01:01 PM</t>
  </si>
  <si>
    <t>NIP/UBA/JOSEPH OLUFUNTO MOYOSORE/MOB/UTO/3498513340/000015/Nil</t>
  </si>
  <si>
    <t>27-Jul-2019 01:14 PM</t>
  </si>
  <si>
    <t>NIP/STLB/LOUIS AYODELE OLABALU/Transfer from LOUIS AYODELE OLABALU to IVY LEAGUE ASSOCIATES LTD</t>
  </si>
  <si>
    <t>27-Jul-2019 01:26 PM</t>
  </si>
  <si>
    <t>NIP/FBN/ABIOLA RACHEAL OLUWADAMILOLA/FBNMOBILE:IVY LEAGUE ASSOCIATES LTD/TAX</t>
  </si>
  <si>
    <t>27-Jul-2019 02:48 PM</t>
  </si>
  <si>
    <t>TRF FRM SARAH AANUOLUWAPO ADEYEYE TO IVY LEAGUE ASSOCIATES LTD|AFM NOTE</t>
  </si>
  <si>
    <t>27-Jul-2019 03:39 PM</t>
  </si>
  <si>
    <t>TRF FRM Babatunde   Ogundapo TO IVY LEAGUE ASSOCIATES LTD</t>
  </si>
  <si>
    <t>27-Jul-2019 03:47 PM</t>
  </si>
  <si>
    <t>NIP/FCMB/AKANBI TOSIN SHERIF/web:Tosin akanbi</t>
  </si>
  <si>
    <t>27-Jul-2019 04:27 PM</t>
  </si>
  <si>
    <t>NIP/STBC/OLUWABUKOLA OLUWATOYIN JAMES TAIWO/trf of bal. AFM intensive clas</t>
  </si>
  <si>
    <t>28-Jul-2019 01:26 PM</t>
  </si>
  <si>
    <t>NIP/PBNL/UKADIKE CHINMA GERALDINE/Online: To ZENITH BANK|IVY LEAGUE ASSOCIATES LTD</t>
  </si>
  <si>
    <t>28-Jul-2019 02:34 PM</t>
  </si>
  <si>
    <t>NIP/SCB/0000151013300084/Kola Odunlami Tuition and note</t>
  </si>
  <si>
    <t>28-Jul-2019 02:38 PM</t>
  </si>
  <si>
    <t>NIP/ABN/ADEDOYIN ZAINAB OLAYANJU/TRF//FRM ADEDOYIN ZAINAB OLAYANJU TO IVY</t>
  </si>
  <si>
    <t>28-Jul-2019 07:10 PM</t>
  </si>
  <si>
    <t>NIP/STBC/TITILOPE DEBORAH OMOTOSHO/Omotosho Titilope Lectures</t>
  </si>
  <si>
    <t>29-Jul-2019 11:38 AM</t>
  </si>
  <si>
    <t>POS Settlement for 2057LA000001006-28-07-2019</t>
  </si>
  <si>
    <t>POS Settlement Comm for 2057LA000001006-28-07-2019</t>
  </si>
  <si>
    <t>29-Jul-2019 01:41 PM</t>
  </si>
  <si>
    <t>NIP/UBA/EBIETOMIYE  OLUMIDE AYODELE/MOB/UTO/3505246975/000015/Tuition paymt 4 Sokenu Joseph</t>
  </si>
  <si>
    <t>29-Jul-2019 01:47 PM</t>
  </si>
  <si>
    <t>POS Settlement for 2057LA000001006-29-07-2019</t>
  </si>
  <si>
    <t>POS Settlement Comm for 2057LA000001006-29-07-2019</t>
  </si>
  <si>
    <t>29-Jul-2019 06:58 PM</t>
  </si>
  <si>
    <t>NEFT / INTERSWITCHNG / Goodsandservices28072019 /29-07-2019</t>
  </si>
  <si>
    <t>NEFT / INTERSWITCHNG / Goodsandservices29072019 /29-07-2019</t>
  </si>
  <si>
    <t>31-Jul-2019 11:46 PM</t>
  </si>
  <si>
    <t>01-Aug-2019 10:57 AM</t>
  </si>
  <si>
    <t>NEFT / INTERSWITCHNG / Goodsandservices31072019 /31-07-2019</t>
  </si>
  <si>
    <t>01-Aug-2019 11:30 AM</t>
  </si>
  <si>
    <t>NIP/GTB/MONAGO  UCHECHUKWU ANITA/USSD NIP Transfer from  08165273687</t>
  </si>
  <si>
    <t>02-Aug-2019 07:55 AM</t>
  </si>
  <si>
    <t>NIP/STLB/ZAINAB OMONE MOORE/Transfer from ZAINAB OMONE MOORE to IVY LEAGUE ASSOCIATES LTD</t>
  </si>
  <si>
    <t>02-Aug-2019 09:29 AM</t>
  </si>
  <si>
    <t>NIP/UBA/MONEKE ONYEKA OVIE/MOB/UTO/3524353481/000015/Charity</t>
  </si>
  <si>
    <t>02-Aug-2019 10:05 AM</t>
  </si>
  <si>
    <t>02-Aug-2019 01:36 PM</t>
  </si>
  <si>
    <t>NIP/GTB/MADUBUKO NONYE/via GTWORLD</t>
  </si>
  <si>
    <t>02-Aug-2019 07:16 PM</t>
  </si>
  <si>
    <t>NIP/GTB/OLALERE  AANUOLUWAPO/PaymentForPMAndTAX</t>
  </si>
  <si>
    <t>02-Aug-2019 10:39 PM</t>
  </si>
  <si>
    <t>02-Aug-2019 09:55 AM</t>
  </si>
  <si>
    <t>DS540890 CD EGWU CHRISTIAN</t>
  </si>
  <si>
    <t>02-Aug-2019 02:47 PM</t>
  </si>
  <si>
    <t>9639979 CD CHUKWUJEKWU MERCY</t>
  </si>
  <si>
    <t>03-Aug-2019 08:17 AM</t>
  </si>
  <si>
    <t>TRF FRM BABALOLA TO IVY LEAGUE ASSOCIATES LTD|Registration - Faith Babalola</t>
  </si>
  <si>
    <t>03-Aug-2019 10:06 AM</t>
  </si>
  <si>
    <t>NIP/UBA/ODEY  CHARITY  NKPE/MOB/UTO/3529672774/000015/Cha</t>
  </si>
  <si>
    <t>03-Aug-2019 12:50 PM</t>
  </si>
  <si>
    <t>NIP/GTB/ELIJAH  FOLI KOUTONOU/via GTWORLD</t>
  </si>
  <si>
    <t>03-Aug-2019 01:04 PM</t>
  </si>
  <si>
    <t>03-Aug-2019 06:10 PM</t>
  </si>
  <si>
    <t>NIP/ABN/OLUWAKEMI OLAMIDE ABIKE BANKOLE/TRF/Balance for Classes and Books /FRM OLUWAKEMI OLAMIDE ABIKE BANKOLE TO IVY</t>
  </si>
  <si>
    <t>04-Aug-2019 09:44 AM</t>
  </si>
  <si>
    <t>NIP/UBN/MAHMUD NEFISA/MOBILE/UNION Transfer from MAHMUD NEFISA - standard lectures SBL and SBR _mahmud</t>
  </si>
  <si>
    <t>04-Aug-2019 10:37 AM</t>
  </si>
  <si>
    <t>NIP/UBN/ONORO AGHOGHO BLESSING/MOBILE/UNION Transfer from ONORO AGHOGHO BLESSING - pm study kit</t>
  </si>
  <si>
    <t>04-Aug-2019 05:12 PM</t>
  </si>
  <si>
    <t>NIP/STBC/MAURICE CHINONSO ONYEIKEDI/USSD TRANSFER ZENITH</t>
  </si>
  <si>
    <t>05-Aug-2019 01:49 PM</t>
  </si>
  <si>
    <t>POS Settlement for 2057LA000001006-03-08-2019</t>
  </si>
  <si>
    <t>POS Settlement Comm for 2057LA000001006-03-08-2019</t>
  </si>
  <si>
    <t>05-Aug-2019 02:01 PM</t>
  </si>
  <si>
    <t>POS Settlement for 2057LA000001006-04-08-2019</t>
  </si>
  <si>
    <t>POS Settlement Comm for 2057LA000001006-04-08-2019</t>
  </si>
  <si>
    <t>05-Aug-2019 02:27 PM</t>
  </si>
  <si>
    <t>NIP/FDP/JOSEPH OYEWALE OYEKANMI/ONB TRANSFER FROM JOSEPH OYE **0164</t>
  </si>
  <si>
    <t>05-Aug-2019 02:37 PM</t>
  </si>
  <si>
    <t>POS Settlement for 2057LA000001006-05-08-2019</t>
  </si>
  <si>
    <t>POS Settlement Comm for 2057LA000001006-05-08-2019</t>
  </si>
  <si>
    <t>06-Aug-2019 08:42 AM</t>
  </si>
  <si>
    <t>NEFT / INTERSWITCHNG / Goodsandservices05082019 /05-08-2019</t>
  </si>
  <si>
    <t>NEFT / INTERSWITCHNG / Goodsandservices04082019 /05-08-2019</t>
  </si>
  <si>
    <t>06-Aug-2019 08:52 AM</t>
  </si>
  <si>
    <t>06-Aug-2019 10:52 AM</t>
  </si>
  <si>
    <t>06-Aug-2019 09:09 AM</t>
  </si>
  <si>
    <t>CD DS 1196396/LOVETH ATUEGBU</t>
  </si>
  <si>
    <t>08-Aug-2019 12:43 PM</t>
  </si>
  <si>
    <t>POS Settlement for 2057LA000001006-08-08-2019</t>
  </si>
  <si>
    <t>POS Settlement Comm for 2057LA000001006-08-08-2019</t>
  </si>
  <si>
    <t>08-Aug-2019 01:00 PM</t>
  </si>
  <si>
    <t>NIP/FBN/ONADERU ADEOYE OLUGBENGA/ONADERU ADEOYE</t>
  </si>
  <si>
    <t>08-Aug-2019 05:38 PM</t>
  </si>
  <si>
    <t>NEFT / INTERSWITCHNG / Goodsandservices08082019 /08-08-2019</t>
  </si>
  <si>
    <t>08-Aug-2019 07:41 PM</t>
  </si>
  <si>
    <t>NIP/UBN/OGUNTONA IBILOLA O./TRF BY IBILOLA OGUNTONA /NIB/UIP/ FROM Ibilola O Oguntona</t>
  </si>
  <si>
    <t>09-Aug-2019 09:37 AM</t>
  </si>
  <si>
    <t>NIP/ABN/GRACE KIKELOMO MEGBELE/TRF/AFM dec/FRM GRACE KIKELOMO MEGBELE TO IVY</t>
  </si>
  <si>
    <t>09-Aug-2019 06:24 PM</t>
  </si>
  <si>
    <t>NEFT / INTERSWITCHNG / Goodsandservices08082019 /09-08-2019</t>
  </si>
  <si>
    <t>10-Aug-2019 12:21 AM</t>
  </si>
  <si>
    <t>09-Aug-2019 01:07 PM</t>
  </si>
  <si>
    <t>2537450/CD ENOCH IJEOMA</t>
  </si>
  <si>
    <t>10-Aug-2019 08:24 AM</t>
  </si>
  <si>
    <t>NIP/FDP/KUDI LAWAL IMASUEN/ONB TRANSFER FROM KUDI LAWAL **8161 FB</t>
  </si>
  <si>
    <t>10-Aug-2019 08:26 AM</t>
  </si>
  <si>
    <t>NIP/FBN/ADELEKE ABIOLA ADEOLUWA/FBNMOBILE:IVY LEAGUE ASSOCIATES LTD/ABIOLA ADELEKE</t>
  </si>
  <si>
    <t>10-Aug-2019 11:34 AM</t>
  </si>
  <si>
    <t>NIP/ABN/UGOCHUKWU MICHAEL MUONAGOLU/TRF//FRM UGOCHUKWU MICHAEL MUONAGOLU TO IVY</t>
  </si>
  <si>
    <t>10-Aug-2019 01:54 PM</t>
  </si>
  <si>
    <t>NIP/DBP/NNEKA KANAYOCHI NWACHUKWU/NIP - TRF IFO IVY LEAGUE ASSOCIATES LTD.  FRM NNEKA KANAYOCHI NWACHUKWU</t>
  </si>
  <si>
    <t>10-Aug-2019 02:15 PM</t>
  </si>
  <si>
    <t>NIP/STLB/YUSUF OLUWADARE AJAYI/Transfer from YUSUF OLUWADARE AJAYI to IVY LEAGUE ASSOCIATES LTD</t>
  </si>
  <si>
    <t>12-Aug-2019 03:15 PM</t>
  </si>
  <si>
    <t>NIP/FBN/FAGBOLA ADEBAYO JULIUS/FBNMOBILE:IVY LEAGUE ASSOCIATES LTD/AFM NOTES</t>
  </si>
  <si>
    <t>13-Aug-2019 09:29 AM</t>
  </si>
  <si>
    <t>TRF FRM OLUWAFEMI A OKUNOLA TO IVY LEAGUE ASSOCIATES LTD|Femi</t>
  </si>
  <si>
    <t>13-Aug-2019 12:22 PM</t>
  </si>
  <si>
    <t>NIP/ABN/ADEDAPO OLUWASEGUN SOBAYO/TRF//FRM ADEDAPO OLUWASEGUN SOBAYO TO IVY</t>
  </si>
  <si>
    <t>13-Aug-2019 01:57 PM</t>
  </si>
  <si>
    <t>13-Aug-2019 06:23 PM</t>
  </si>
  <si>
    <t>NIP/STBC/ADEDOYIN ZAINAB OLAYANJU/Text book</t>
  </si>
  <si>
    <t>14-Aug-2019 12:21 PM</t>
  </si>
  <si>
    <t>ZB CHQ 667 PD temmy ventures</t>
  </si>
  <si>
    <t>14-Aug-2019 02:02 PM</t>
  </si>
  <si>
    <t>POS Settlement for 2057LA000001006-11-08-2019</t>
  </si>
  <si>
    <t>POS Settlement Comm for 2057LA000001006-11-08-2019</t>
  </si>
  <si>
    <t>14-Aug-2019 06:27 PM</t>
  </si>
  <si>
    <t>NEFT / INTERSWITCHNG / Goodsandservices11082019 /14-08-2019</t>
  </si>
  <si>
    <t>15-Aug-2019 11:13 AM</t>
  </si>
  <si>
    <t>CD/ ONWUAMA CHINEYE/2312072</t>
  </si>
  <si>
    <t>15-Aug-2019 11:14 AM</t>
  </si>
  <si>
    <t>CD/ NWANCHUKWU NNEKA/2312073</t>
  </si>
  <si>
    <t>15-Aug-2019 11:16 AM</t>
  </si>
  <si>
    <t>DP ABN CQ 2745/ MAZARS COKERS&amp; CO/SODIPE</t>
  </si>
  <si>
    <t>17-Aug-2019 12:01 AM</t>
  </si>
  <si>
    <t>16-Aug-2019 01:39 PM</t>
  </si>
  <si>
    <t>DEP CD 687427 AJAYI OLUBUKOLA</t>
  </si>
  <si>
    <t>16-Aug-2019 03:36 PM</t>
  </si>
  <si>
    <t>DS 737484 CD KEHINDE OLADOSU</t>
  </si>
  <si>
    <t>17-Aug-2019 07:57 AM</t>
  </si>
  <si>
    <t>NIP/FDP/KUDI LAWAL IMASUEN/ONB TRANSFER FROM KUDI LAWAL **8161 FBP</t>
  </si>
  <si>
    <t>17-Aug-2019 04:57 PM</t>
  </si>
  <si>
    <t>NIP/FBN/OROWADE ADELEYE ABIOLA/FBNMOBILE:IVY LEAGUE ASSOCIATES LTD/OROWADE ADELEYE ABIOLA AFM</t>
  </si>
  <si>
    <t>17-Aug-2019 09:00 PM</t>
  </si>
  <si>
    <t>NIP/GTB/KOLAWOLE OLAYINKA/via GTWORLD Bal.payment acca tutorial- Ajayi Bukola</t>
  </si>
  <si>
    <t>19-Aug-2019 11:40 AM</t>
  </si>
  <si>
    <t>TRF FRM ADEDOLAPO OYELEYE OYEWO TO IVY LEAGUE ASSOCIATES LTD|Study Notes payment</t>
  </si>
  <si>
    <t>19-Aug-2019 06:44 PM</t>
  </si>
  <si>
    <t>NEFT / INTERSWITCHNG / Goodsandservices18082019 /19-08-2019</t>
  </si>
  <si>
    <t>NEFT / INTERSWITCHNG / Goodsandservices19082019 /19-08-2019</t>
  </si>
  <si>
    <t>19-Aug-2019 08:56 AM</t>
  </si>
  <si>
    <t>DS 193999 JAMES NDIFREKE EFFIONG</t>
  </si>
  <si>
    <t>21-Aug-2019 12:35 PM</t>
  </si>
  <si>
    <t>23-Aug-2019 09:15 AM</t>
  </si>
  <si>
    <t>NIP/DBP/SOMADINA FAITH OKPALUBA/NIP - TRF IFO IVY LEAGUE ASSOCIATES LTD. FOR FM LECTURE AND REGISTRATION  FRM SOMADINA F</t>
  </si>
  <si>
    <t>23-Aug-2019 09:46 AM</t>
  </si>
  <si>
    <t>NIP/DBP/SOMADINA FAITH OKPALUBA/NIP - TRF IFO IVY LEAGUE ASSOCIATES LTD.  FRM SOMADINA FAITH OKPALUBA</t>
  </si>
  <si>
    <t>24-Aug-2019 12:33 AM</t>
  </si>
  <si>
    <t>24-Aug-2019 12:50 PM</t>
  </si>
  <si>
    <t>NIP/ABN/ADEOLA TAWAKALIT SHITTU/TRF/AA material/FRM ADEOLA TAWAKALIT SHITTU TO IVY</t>
  </si>
  <si>
    <t>24-Aug-2019 01:49 PM</t>
  </si>
  <si>
    <t>NIP/UBN/ODIBE ADORA LUCY/MOBILE/UNION Transfer from ODIBE ADORA LUCY - payment for Afm lecture</t>
  </si>
  <si>
    <t>25-Aug-2019 02:12 PM</t>
  </si>
  <si>
    <t>NIP/ABN/OLUCHUKWU BLESSING NZE/TRF//FRM OLUCHUKWU BLESSING NZE TO IVY</t>
  </si>
  <si>
    <t>25-Aug-2019 02:33 PM</t>
  </si>
  <si>
    <t>NIP/GTB/OLUBOWALE   OLUBUSOLA ATINUKE/USSD NIP Transfer from  08100768527</t>
  </si>
  <si>
    <t>25-Aug-2019 03:24 PM</t>
  </si>
  <si>
    <t>TRF FRM OGECHI REGINA CHUKWURAH TO IVY LEAGUE ASSOCIATES LTD|Ivyleague Part payment</t>
  </si>
  <si>
    <t>26-Aug-2019 09:03 AM</t>
  </si>
  <si>
    <t>TRF FRM ADEDOLAPO OYELEYE OYEWO TO IVY LEAGUE ASSOCIATES LTD|ACCA registration fee</t>
  </si>
  <si>
    <t>26-Aug-2019 09:04 AM</t>
  </si>
  <si>
    <t>TRF FRM ADEDOLAPO OYELEYE OYEWO TO IVY LEAGUE ASSOCIATES LTD|ACCA lecture fee</t>
  </si>
  <si>
    <t>26-Aug-2019 02:10 PM</t>
  </si>
  <si>
    <t>POS Settlement for 2057LA000001006-25-08-2019</t>
  </si>
  <si>
    <t>POS Settlement Comm for 2057LA000001006-25-08-2019</t>
  </si>
  <si>
    <t>26-Aug-2019 07:05 PM</t>
  </si>
  <si>
    <t>NEFT / INTERSWITCHNG / Goodsandservices25082019 /26-08-2019</t>
  </si>
  <si>
    <t>27-Aug-2019 11:33 AM</t>
  </si>
  <si>
    <t>939529 cd/ ola oluwa victor</t>
  </si>
  <si>
    <t>28-Aug-2019 06:21 AM</t>
  </si>
  <si>
    <t>NIP/FBN/OJO OLUWASEYI  OPEYEMI PATIENCE/FBNMOBILE:IVY LEAGUE ASSOCIATES LTD/2ND</t>
  </si>
  <si>
    <t>28-Aug-2019 08:29 AM</t>
  </si>
  <si>
    <t>TRF FRM ADEDOLAPO OYELEYE OYEWO TO IVY LEAGUE ASSOCIATES LTD|Tuition fee</t>
  </si>
  <si>
    <t>28-Aug-2019 12:00 PM</t>
  </si>
  <si>
    <t>NIP/UBA/EBIETOMIYE  OLUMIDE AYODELE/MOB/UTO/3638983286/000015/Titilope Omotoso note fees</t>
  </si>
  <si>
    <t>29-Aug-2019 12:37 PM</t>
  </si>
  <si>
    <t>NIP/UBA/AGBOOLA AISHAT DOYINSOLA/MOB/UTO/3644300646/000015/Lecture fees balance</t>
  </si>
  <si>
    <t>29-Aug-2019 06:44 PM</t>
  </si>
  <si>
    <t>30-Aug-2019 07:57 AM</t>
  </si>
  <si>
    <t>NIP/VFD/OLARELE:FERDINARD/NIP Inflow from OLARELE:FERDINARD</t>
  </si>
  <si>
    <t>30-Aug-2019 11:39 PM</t>
  </si>
  <si>
    <t>30-Aug-2019 02:49 PM</t>
  </si>
  <si>
    <t>CD KEHINDE OLADOSU/889420</t>
  </si>
  <si>
    <t>31-Aug-2019 03:00 PM</t>
  </si>
  <si>
    <t>01-Sep-2019 12:52 AM</t>
  </si>
  <si>
    <t>01-Sep-2019 01:19 AM</t>
  </si>
  <si>
    <t>NIP/WBP/MAYOWA OLUGBENGA VINCENT/Wema USSD Transfer|IVY LEAGUE |ZENITH</t>
  </si>
  <si>
    <t>01-Sep-2019 10:47 AM</t>
  </si>
  <si>
    <t>TRF FRM SAHEED OLADEJI TO IVY LEAGUE ASSOCIATES LTD|Bal FR class lecture</t>
  </si>
  <si>
    <t>02-Sep-2019 01:40 PM</t>
  </si>
  <si>
    <t>POS Settlement for 2057LA000001006-01-09-2019</t>
  </si>
  <si>
    <t>POS Settlement Comm for 2057LA000001006-01-09-2019</t>
  </si>
  <si>
    <t>02-Sep-2019 01:44 PM</t>
  </si>
  <si>
    <t>POS Settlement for 2057LA000001006-02-09-2019</t>
  </si>
  <si>
    <t>POS Settlement Comm for 2057LA000001006-02-09-2019</t>
  </si>
  <si>
    <t>02-Sep-2019 07:09 PM</t>
  </si>
  <si>
    <t>NEFT / INTERSWITCHNG / Goodsandservices01092019 /02-09-2019</t>
  </si>
  <si>
    <t>NEFT / INTERSWITCHNG / Goodsandservices02092019 /02-09-2019</t>
  </si>
  <si>
    <t>02-Sep-2019 12:42 PM</t>
  </si>
  <si>
    <t>CD/ OPARAKU ADAEZE</t>
  </si>
  <si>
    <t>05-Sep-2019 04:52 AM</t>
  </si>
  <si>
    <t>NIP/STBC/SAFIAT OLAYINKA JAAMI LAWAL/Lecture fee sbr and aaa safiat Jaamilawal</t>
  </si>
  <si>
    <t>06-Sep-2019 01:20 PM</t>
  </si>
  <si>
    <t>NIP/FBN/EYETSEMITAN AROGBEORITSE RUTH/FBNMOBILE:IVY LEAGUE ASSOCIATES LTD/F2 BOOK</t>
  </si>
  <si>
    <t>07-Sep-2019 12:57 AM</t>
  </si>
  <si>
    <t>07-Sep-2019 10:46 PM</t>
  </si>
  <si>
    <t>NIP/DBP/ANTHONY CHUKWUMA OGAMBA/NIP - TRF IFO IVY LEAGUE ASSOCIATES LTD. IVY LEA</t>
  </si>
  <si>
    <t>07-Sep-2019 11:01 PM</t>
  </si>
  <si>
    <t>NIP/FBN/OYENIYAN TOSIN SAMUEL/FBNMOBILE:IVY LEAGUE ASSOCIATES LTD/AFM ACCA</t>
  </si>
  <si>
    <t>07-Sep-2019 11:09 PM</t>
  </si>
  <si>
    <t>NIP/FDP/CHIAMAKA VIVIAN OKPALA/ONB TRANSFER FROM CHIAMAKA V **7465</t>
  </si>
  <si>
    <t>07-Sep-2019 11:10 PM</t>
  </si>
  <si>
    <t>NIP/FBN/OYENIYAN TOSIN SAMUEL/FBNMOBILE:IVY LEAGUE ASSOCIATES LTD/IVY TUITION</t>
  </si>
  <si>
    <t>07-Sep-2019 11:38 PM</t>
  </si>
  <si>
    <t>NIP/DBP/OKECHUKWU MARTINS NIGERIA LIMITED/NIP - TRF IFO IVY LEAGUE ASSOCIATES LT</t>
  </si>
  <si>
    <t>07-Sep-2019 11:42 PM</t>
  </si>
  <si>
    <t>NIP/FBN/JAAMI-LAWAL SAFIAT OLAYINKA/FBNMOBILE:IVY LEAGUE ASSOCIATES LTD/BOOK AND</t>
  </si>
  <si>
    <t>08-Sep-2019 12:25 PM</t>
  </si>
  <si>
    <t>08-Sep-2019 12:31 PM</t>
  </si>
  <si>
    <t>NIP/WBP/CHINAZU UJU DOZI ODUNZE/Wema USSD Transfer|IVY LEAGUE |ZENITH</t>
  </si>
  <si>
    <t>08-Sep-2019 10:14 PM</t>
  </si>
  <si>
    <t>NIP/ABN/ANTHONY OHUKWUMA OGAMBA/TRF/Ivy printed note/FRM ANTHONY OHUKWUMA OGAMBA</t>
  </si>
  <si>
    <t>NIP/ABN/ANTHONY OHUKWUMA OGAMBA/TRF/Student registration of Ivy League/FRM ANTHO</t>
  </si>
  <si>
    <t>13-Sep-2019 12:50 PM</t>
  </si>
  <si>
    <t>TRF FRM OLAYINKA OLAYEMI OLALEYE TO IVY LEAGUE ASSOCIATES LTD|Payt for classes</t>
  </si>
  <si>
    <t>14-Sep-2019 01:12 AM</t>
  </si>
  <si>
    <t>14-Sep-2019 10:53 AM</t>
  </si>
  <si>
    <t>NIP/ABN/ADEOLA TAWAKALIT SHITTU/TRF/FR study material/FRM ADEOLA TAWAKALIT SHITTU TO IVY</t>
  </si>
  <si>
    <t>15-Sep-2019 10:15 AM</t>
  </si>
  <si>
    <t>NIP/UBA/OMOYA BLESSING DAMILOLA/MOB/UTO/3726785051/000015/Hjk</t>
  </si>
  <si>
    <t>15-Sep-2019 10:22 AM</t>
  </si>
  <si>
    <t>NIP/UBA/OMOYA BLESSING DAMILOLA/MOB/UTO/3726804909/000015/Note</t>
  </si>
  <si>
    <t>18-Sep-2019 11:01 AM</t>
  </si>
  <si>
    <t>ZB CHQ 669 PD FEDERAL INLAND REVENUE SERVICE</t>
  </si>
  <si>
    <t>18-Sep-2019 11:06 AM</t>
  </si>
  <si>
    <t>ZB CHQ 670 PD FEDERAL INLAND REVENUE SERVICE</t>
  </si>
  <si>
    <t>20-Sep-2019 11:24 PM</t>
  </si>
  <si>
    <t>22-Sep-2019 02:10 PM</t>
  </si>
  <si>
    <t>NIP/ABN/AMINAH O ADEMOLA/TRF//FRM AMINAH O ADEMOLA TO IVY</t>
  </si>
  <si>
    <t>22-Sep-2019 11:12 PM</t>
  </si>
  <si>
    <t>NIP/FDP/EMMANUEL IFEANYI ANSELM/ONB TRANSFER FROM EMMANUEL I **2409 FBP</t>
  </si>
  <si>
    <t>23-Sep-2019 03:56 PM</t>
  </si>
  <si>
    <t>NIP/UBA/TONMAYE  MICHAEL EBITIMI/MOB/UTO/3763558273/000015/Michael Tonmaye</t>
  </si>
  <si>
    <t>28-Sep-2019 12:31 AM</t>
  </si>
  <si>
    <t>28-Sep-2019 12:56 PM</t>
  </si>
  <si>
    <t>NIP/GTB/ONYENEME  CHUKWUDI BLAISE/USSD NIP Transfer from  07033764465</t>
  </si>
  <si>
    <t>28-Sep-2019 05:25 PM</t>
  </si>
  <si>
    <t>NIP/STLB/ADELEKE OLADIMEJI ADESANYA/Transfer from ADELEKE OLADIMEJI ADESANYA to IVY LEAGUE ASSOCIATES LTD</t>
  </si>
  <si>
    <t>29-Sep-2019 06:39 PM</t>
  </si>
  <si>
    <t>NIP/ABN/OSARETIN JOHNPETERS UANGBAOJE/TRF/Dhdd/FRM OSARETIN JOHNPETERS UANGBAOJE TO IVY</t>
  </si>
  <si>
    <t>30-Sep-2019 10:09 AM</t>
  </si>
  <si>
    <t>NIP CR/KALU IFEANYI SAMUEL/FBN</t>
  </si>
  <si>
    <t>30-Sep-2019 10:10 AM</t>
  </si>
  <si>
    <t>TRF TO EBIETOMIYE OLUMIDE</t>
  </si>
  <si>
    <t>30-Sep-2019 12:28 PM</t>
  </si>
  <si>
    <t>NIP/KBL/OLADETAN EMMANUEL OLUWATOSIN/TRF BO OLADETAN EMMANUEL OLUWATOSIN</t>
  </si>
  <si>
    <t>30-Sep-2019 12:57 PM</t>
  </si>
  <si>
    <t>POS Settlement for 2057LA000001006-29-09-2019</t>
  </si>
  <si>
    <t>POS Settlement Comm for 2057LA000001006-29-09-2019</t>
  </si>
  <si>
    <t>30-Sep-2019 01:56 PM</t>
  </si>
  <si>
    <t>POS Settlement for 2057LA000001006-30-09-2019</t>
  </si>
  <si>
    <t>POS Settlement Comm for 2057LA000001006-30-09-2019</t>
  </si>
  <si>
    <t>30-Sep-2019 07:44 PM</t>
  </si>
  <si>
    <t>NEFT / INTERSWITCHNG / Goodsandservices29092019 /30-09-2019</t>
  </si>
  <si>
    <t>NEFT / INTERSWITCHNG / Goodsandservices30092019 /30-09-2019</t>
  </si>
  <si>
    <t>01-Oct-2019 06:56 AM</t>
  </si>
  <si>
    <t>02-Oct-2019 05:58 PM</t>
  </si>
  <si>
    <t>NEFT / INTERSWITCHNG / Goodsandservices02102019 /02-10-2019</t>
  </si>
  <si>
    <t>03-Oct-2019 12:39 PM</t>
  </si>
  <si>
    <t>8823795 cd/ ola oluwa victor</t>
  </si>
  <si>
    <t>05-Oct-2019 12:31 AM</t>
  </si>
  <si>
    <t>05-Oct-2019 08:48 AM</t>
  </si>
  <si>
    <t>NIP/FBN/OJO OLUWASEYI  OPEYEMI PATIENCE/FBNMOBILE:IVY LEAGUE ASSOCIATES LTD/FINA</t>
  </si>
  <si>
    <t>05-Oct-2019 10:25 AM</t>
  </si>
  <si>
    <t>TRF FRM OLUSHOLA DAVID OYALANA TO IVY LEAGUE ASSOCIATES LTD</t>
  </si>
  <si>
    <t>07-Oct-2019 12:47 PM</t>
  </si>
  <si>
    <t>ZB CHQ 671 PD TEMMY VENTURES</t>
  </si>
  <si>
    <t>08-Oct-2019 11:25 AM</t>
  </si>
  <si>
    <t>NIP/GTB/OJUBA RHEMA OHIUKUNOFAN/SBRintensive</t>
  </si>
  <si>
    <t>11-Oct-2019 11:39 PM</t>
  </si>
  <si>
    <t>12-Oct-2019 09:56 AM</t>
  </si>
  <si>
    <t>TRF FRM OSE   AGHONGHON TO IVY LEAGUE ASSOCIATES LTD|Balance pymt</t>
  </si>
  <si>
    <t>12-Oct-2019 12:11 PM</t>
  </si>
  <si>
    <t>14-Oct-2019 11:39 AM</t>
  </si>
  <si>
    <t>ZB CHQ 677 PD federal inland revenue service</t>
  </si>
  <si>
    <t>14-Oct-2019 11:40 AM</t>
  </si>
  <si>
    <t>ZB CHQ 675 PD federal inland revenue service</t>
  </si>
  <si>
    <t>14-Oct-2019 04:34 PM</t>
  </si>
  <si>
    <t>POS Settlement for 2057LA000001006-13-10-2019</t>
  </si>
  <si>
    <t>POS Settlement Comm for 2057LA000001006-13-10-2019</t>
  </si>
  <si>
    <t>14-Oct-2019 04:44 PM</t>
  </si>
  <si>
    <t>POS Settlement for 2057LA000001006-14-10-2019</t>
  </si>
  <si>
    <t>POS Settlement Comm for 2057LA000001006-14-10-2019</t>
  </si>
  <si>
    <t>17-Oct-2019 06:59 PM</t>
  </si>
  <si>
    <t>NEFT / INTERSWITCHNG / Goodsandservices17102019 /17-10-2019</t>
  </si>
  <si>
    <t>18-Oct-2019 11:45 PM</t>
  </si>
  <si>
    <t>19-Oct-2019 01:24 PM</t>
  </si>
  <si>
    <t>TRF FRM JONAS EJIKE ODOGWU TO IVY LEAGUE ASSOCIATES LTD</t>
  </si>
  <si>
    <t>20-Oct-2019 11:59 AM</t>
  </si>
  <si>
    <t>NIP/UBA/JOHNSON TUNDE SOLOMON/MOB/UTO/3899848214/000015/Tunde Johnson</t>
  </si>
  <si>
    <t>20-Oct-2019 01:05 PM</t>
  </si>
  <si>
    <t>NIP/ABN/ABIODUN SHEFIU MURITALA/TRF//FRM ABIODUN SHEFIU MURITALA TO IVY</t>
  </si>
  <si>
    <t>21-Oct-2019 09:10 PM</t>
  </si>
  <si>
    <t>TRF FRM LATIFAT DAMILOLA BANKOLE TO IVY LEAGUE ASSOCIATES LTD|SBR/AAA</t>
  </si>
  <si>
    <t>22-Oct-2019 09:24 AM</t>
  </si>
  <si>
    <t>CD/ ABASS SAFIAT /3008434</t>
  </si>
  <si>
    <t>22-Oct-2019 09:25 AM</t>
  </si>
  <si>
    <t>CD/ NICHOLAS OJERAHI/3008435</t>
  </si>
  <si>
    <t>22-Oct-2019 09:23 AM</t>
  </si>
  <si>
    <t>CD/ ADEKUNLE ADERONKE/3008433</t>
  </si>
  <si>
    <t>23-Oct-2019 01:28 PM</t>
  </si>
  <si>
    <t>TRF FRM ABDULQUADRI OLUWATOSIN MOHAMMED TO IVY LEAGUE ASSOCIATES LTD|PM revision class</t>
  </si>
  <si>
    <t>25-Oct-2019 11:23 PM</t>
  </si>
  <si>
    <t>27-Oct-2019 06:04 AM</t>
  </si>
  <si>
    <t>NIP/ABN/AYOOLA SAMUEL SOLARIN/TRF/Balance/FRM AYOOLA SAMUEL SOLARIN TO IVY</t>
  </si>
  <si>
    <t>28-Oct-2019 12:21 PM</t>
  </si>
  <si>
    <t>POS Settlement for 2057LA000001006-27-10-2019</t>
  </si>
  <si>
    <t>Pos stamp duty sett comm for 2057LA000001006- 27-10-2019</t>
  </si>
  <si>
    <t>POS Settlement Comm for 2057LA000001006-27-10-2019</t>
  </si>
  <si>
    <t>31-Oct-2019 09:26 AM</t>
  </si>
  <si>
    <t>trf to ivy league associates ltd frm ivy</t>
  </si>
  <si>
    <t>31-Oct-2019 12:43 PM</t>
  </si>
  <si>
    <t>NIP/ABN/VANESSA   O.  OKAFOR/TRF/For AB Exam/FRM VANESSA   O.  OKAFOR TO IVY</t>
  </si>
  <si>
    <t>01-Nov-2019 01:27 AM</t>
  </si>
  <si>
    <t>01-Nov-2019 07:33 AM</t>
  </si>
  <si>
    <t>NIP/GTB/SAMUEL   STANLEY KYUKA/USSD NIP Transfer from  08063621449</t>
  </si>
  <si>
    <t>02-Nov-2019 12:50 AM</t>
  </si>
  <si>
    <t>04-Nov-2019 07:05 PM</t>
  </si>
  <si>
    <t>NEFT / INTERSWITCHNG / Goodsandservices04112019 /04-11-2019</t>
  </si>
  <si>
    <t>05-Nov-2019 09:53 AM</t>
  </si>
  <si>
    <t>Pos stamp duty sett comm for  2057LA000001006- 04-11-2019</t>
  </si>
  <si>
    <t>05-Nov-2019 06:51 PM</t>
  </si>
  <si>
    <t>TRF FRM OLAMIDE OLUWAFUNMILAYO AHMED TO IVY LEAGUE ASSOCIATES LTD|Acca F4 paper</t>
  </si>
  <si>
    <t>08-Nov-2019 10:57 PM</t>
  </si>
  <si>
    <t>09-Nov-2019 01:07 PM</t>
  </si>
  <si>
    <t>NIP/GTB/ZAMENU BOLAJI  SAMUEL/via GTWORLD Class Note</t>
  </si>
  <si>
    <t>13-Nov-2019 05:56 PM</t>
  </si>
  <si>
    <t>NIP/GTB/OJIKUTU YEWANDE RALIAT/via GTWORLD</t>
  </si>
  <si>
    <t>15-Nov-2019 11:04 PM</t>
  </si>
  <si>
    <t>17-Nov-2019 07:17 PM</t>
  </si>
  <si>
    <t>NIP/ABN/MUKAILA  ANIMASHAUN/TRF IFO IVY LEAGUE ASSOCIATES LTD. ANIMASHAUN JAREER IDOWU REGISTRATION FOR ACCA LECTURES</t>
  </si>
  <si>
    <t>23-Nov-2019 12:12 AM</t>
  </si>
  <si>
    <t>30-Nov-2019 12:37 PM</t>
  </si>
  <si>
    <t>TRF FRM ABAYOMI   OLORUNFEMI TO IVY LEAGUE ASSOCIATES LTD|Abayomi olorunfemi</t>
  </si>
  <si>
    <t>03-Dec-2019 01:28 PM</t>
  </si>
  <si>
    <t>TRF FRM BAWO STEPHANIE ASOR TO IVY LEAGUE ASSOCIATES LTD|Acca foundation MA and FA</t>
  </si>
  <si>
    <t>06-Dec-2019 11:47 PM</t>
  </si>
  <si>
    <t>09-Dec-2019 11:58 AM</t>
  </si>
  <si>
    <t>NIP/STBC/MBONG WILLIAM TAKON/Exams  AB, MA, FA</t>
  </si>
  <si>
    <t>12-Dec-2019 10:05 AM</t>
  </si>
  <si>
    <t>NIP/HIGHM/TOLULOPE OYEDEMI/Transfer from TOLULOPE OYEDEMI to IVY LEAGUE ASSOCIATES LTD</t>
  </si>
  <si>
    <t>13-Dec-2019 11:19 PM</t>
  </si>
  <si>
    <t>16-Dec-2019 12:20 AM</t>
  </si>
  <si>
    <t>NIP/ABN/UGOCHUKWU KELECHI TO-ANADU/TRF/FA/FRM UGOCHUKWU KELECHI TO-ANADU TO IVY</t>
  </si>
  <si>
    <t>20-Dec-2019 10:49 AM</t>
  </si>
  <si>
    <t>TRF FRM BAWO STEPHANIE ASOR TO IVY LEAGUE ASSOCIATES LTD|FA foundation</t>
  </si>
  <si>
    <t>20-Dec-2019 11:36 PM</t>
  </si>
  <si>
    <t>21-Dec-2019 09:29 PM</t>
  </si>
  <si>
    <t>NIP/GTB/IBRAHIM ISIAQ OLATUNDE/via GTWORLD Payment for lecture note</t>
  </si>
  <si>
    <t>ISW WebPyt-002078388919-Tran/889394341453/1013300084/IVY LE/LANG</t>
  </si>
  <si>
    <t>27-Dec-2019 11:45 PM</t>
  </si>
  <si>
    <t>27-Dec-2019 01:37 PM</t>
  </si>
  <si>
    <t>DS537114/CD/ IKECHUKWU OYIBO</t>
  </si>
  <si>
    <t>03-Jan-2020 11:20 PM</t>
  </si>
  <si>
    <t>04-Jan-2020 12:54 PM</t>
  </si>
  <si>
    <t>NIP/ABN/MERCY ABIOLA AJIBOYE/TRF/Mercy Ajiboye Registration /FRM MERCY ABIOLA AJIBOYE TO IVY</t>
  </si>
  <si>
    <t>07-Jan-2020 08:32 PM</t>
  </si>
  <si>
    <t>TRF FRM OSE   AGHONGHON TO IVY LEAGUE ASSOCIATES LTD|Tuition/Revision Fee</t>
  </si>
  <si>
    <t>09-Jan-2020 01:07 PM</t>
  </si>
  <si>
    <t>POS Settlement for 2057LA000001006-09-01-2020</t>
  </si>
  <si>
    <t>Pos stamp duty sett comm for 2057LA000001006- 09-01-2020</t>
  </si>
  <si>
    <t>POS Settlement Comm for 2057LA000001006-09-01-2020</t>
  </si>
  <si>
    <t>10-Jan-2020 04:01 PM</t>
  </si>
  <si>
    <t>TRF TO OLUMIDE EBIETOMIYE</t>
  </si>
  <si>
    <t>10-Jan-2020 11:08 PM</t>
  </si>
  <si>
    <t>11-Jan-2020 08:05 AM</t>
  </si>
  <si>
    <t>NIP/ABN/ADEFOLAJUWON ADEKOYA/TRF//FRM ADEFOLAJUWON ADEKOYA TO IVY</t>
  </si>
  <si>
    <t>13-Jan-2020 02:54 PM</t>
  </si>
  <si>
    <t>TRF FRM OLADELE O AKANDE TO IVY LEAGUE ASSOCIATES LTD|Akande Oladele Olufisayo - f5, f6</t>
  </si>
  <si>
    <t>13-Jan-2020 06:58 PM</t>
  </si>
  <si>
    <t>NEFT / INTERSWITCHNG / Goodsandservices12012020 /13-01-2020</t>
  </si>
  <si>
    <t>13-Jan-2020 01:20 PM</t>
  </si>
  <si>
    <t>CD/BAKARE SHERIFF FEYISAYO/1058772</t>
  </si>
  <si>
    <t>14-Jan-2020 10:55 AM</t>
  </si>
  <si>
    <t>TRF FRM OLADELE O AKANDE TO IVY LEAGUE ASSOCIATES LTD|Akande Oladele .O. , bal lecture fee</t>
  </si>
  <si>
    <t>15-Jan-2020 08:56 AM</t>
  </si>
  <si>
    <t>NIP/ABN/ASHIABUCHI CHIDI KEN/TRF/ACCA Lecture Fees/FRM ASHIABUCHI CHIDI KEN TO IVY</t>
  </si>
  <si>
    <t>17-Jan-2020 08:00 PM</t>
  </si>
  <si>
    <t>NIP/ABN/DADA KOREDE SAMUEL/TRF/Tuition fee/FRM DADA KOREDE SAMUEL TO IVY</t>
  </si>
  <si>
    <t>17-Jan-2020 08:21 PM</t>
  </si>
  <si>
    <t>NIP/ABN/DADA KOREDE SAMUEL/TRF/For tuition registration /FRM DADA KOREDE SAMUEL TO IVY</t>
  </si>
  <si>
    <t>18-Jan-2020 12:40 AM</t>
  </si>
  <si>
    <t>17-Jan-2020 11:22 AM</t>
  </si>
  <si>
    <t>0829080/CD FADARE OPEYEMI</t>
  </si>
  <si>
    <t>17-Jan-2020 12:15 PM</t>
  </si>
  <si>
    <t>716483 CD/ IYINOLUWA ALADEJEBI</t>
  </si>
  <si>
    <t>18-Jan-2020 10:56 AM</t>
  </si>
  <si>
    <t>TRF FRM CATHERINE ITSEMHE OKPETU TO IVY LEAGUE ASSOCIATES LTD|FR and FM tutorials</t>
  </si>
  <si>
    <t>18-Jan-2020 01:11 PM</t>
  </si>
  <si>
    <t>NIP/FCMB/ONAMADE SAMUEL OLADAPO/web:App: Onamade Samuel Oladapo,  To Zenith Bank IVY LEAGUE</t>
  </si>
  <si>
    <t>NIP/ABN/BADEJO TOLULOPE ENIOLA/TRF IFO IVY LEAGUE ASSOCIATES LTD. AFMTOLU BADEJO</t>
  </si>
  <si>
    <t>18-Jan-2020 02:14 PM</t>
  </si>
  <si>
    <t>NIP/FDP/NNAJI HENRY ARINZE/ONB TRANSFER FROM NNAJI HEN</t>
  </si>
  <si>
    <t>19-Jan-2020 09:59 AM</t>
  </si>
  <si>
    <t>NIP/ABN/ORAFIRI CHELSEA OGAN/TRF/ORAFIRI OGAN F7/FRM ORAFIRI CHELSEA OGAN TO IVY</t>
  </si>
  <si>
    <t>NIP/FCMB/TINUOYE EYITAYO OLUSOLA/web:App: transfer by Eyitayo Tinuoye,  To Zenith Bank IVY LE</t>
  </si>
  <si>
    <t>19-Jan-2020 10:07 AM</t>
  </si>
  <si>
    <t>NIP/ABN/DADA KOREDE SAMUEL/TRF/For lecture note/FRM DADA KOREDE SAMUEL TO IVY</t>
  </si>
  <si>
    <t>19-Jan-2020 10:22 AM</t>
  </si>
  <si>
    <t>NIP/ABN/ALADEJEBI IYINOLUWA ADEDAMOLA/NIP/ussd/114400000260306456</t>
  </si>
  <si>
    <t>19-Jan-2020 12:32 PM</t>
  </si>
  <si>
    <t>TRF FRM MUAWIYYA BABANGIDA ALIYU TO IVY LEAGUE ASSOCIATES LTD|Books</t>
  </si>
  <si>
    <t>19-Jan-2020 01:51 PM</t>
  </si>
  <si>
    <t>NIP/ABN/LADELE OLUFEMI SEUN/TRF/SBL/FRM LADELE OLUFEMI SEUN TO IVY</t>
  </si>
  <si>
    <t>19-Jan-2020 02:44 PM</t>
  </si>
  <si>
    <t>NIP/FBN/MOMODU ABDULRAZAQ BABATUNDE/FBNMOBILE:IVY LEAGUE ASSOCIATES LTD/ABDULRAZAQ MOMODU</t>
  </si>
  <si>
    <t>19-Jan-2020 03:39 PM</t>
  </si>
  <si>
    <t>TRF FRM OLADELE O AKANDE TO IVY LEAGUE ASSOCIATES LTD|F5,6,7 notes</t>
  </si>
  <si>
    <t>20-Jan-2020 11:27 AM</t>
  </si>
  <si>
    <t>ZB CHQ 678 PD TEMMY VENTURES</t>
  </si>
  <si>
    <t>20-Jan-2020 02:38 PM</t>
  </si>
  <si>
    <t>POS Settlement for 2057LA000001006-19-01-2020</t>
  </si>
  <si>
    <t>Pos stamp duty sett comm for 2057LA000001006- 19-01-2020</t>
  </si>
  <si>
    <t>POS Settlement Comm for 2057LA000001006-19-01-2020</t>
  </si>
  <si>
    <t>20-Jan-2020 02:55 PM</t>
  </si>
  <si>
    <t>POS Settlement for 2057LA000001006-20-01-2020</t>
  </si>
  <si>
    <t>Pos stamp duty sett comm for 2057LA000001006- 20-01-2020</t>
  </si>
  <si>
    <t>POS Settlement Comm for 2057LA000001006-20-01-2020</t>
  </si>
  <si>
    <t>20-Jan-2020 05:58 PM</t>
  </si>
  <si>
    <t>NEFT / INTERSWITCHNG / Goodsandservices19012020 /20-01-2020</t>
  </si>
  <si>
    <t>NEFT / INTERSWITCHNG / Goodsandservices20012020 /20-01-2020</t>
  </si>
  <si>
    <t>20-Jan-2020 11:50 AM</t>
  </si>
  <si>
    <t>CD/AKUNLAGUN OLOLADE/800625</t>
  </si>
  <si>
    <t>22-Jan-2020 05:13 PM</t>
  </si>
  <si>
    <t>NIP/GTB/T.A KAREEM AND COMPANY/AYODEJI KAREEM - SCHOOL FEES</t>
  </si>
  <si>
    <t>22-Jan-2020 05:38 PM</t>
  </si>
  <si>
    <t>Pos stamp duty sett comm for  2057LA000001006- 20-01-2020</t>
  </si>
  <si>
    <t>23-Jan-2020 04:50 PM</t>
  </si>
  <si>
    <t>NIP/UBN/OYAWIRI OGHENEFOVIE/Oyawiri Oghenefovie-AAA March 2019 /NIB/UIP/ FROM Oghenefovie Oyawiri</t>
  </si>
  <si>
    <t>23-Jan-2020 09:28 PM</t>
  </si>
  <si>
    <t>NIP/WBP/OLANREWAJU MAGARET TAIWO/ZENITH BANK-</t>
  </si>
  <si>
    <t>24-Jan-2020 11:06 PM</t>
  </si>
  <si>
    <t>24-Jan-2020 01:06 PM</t>
  </si>
  <si>
    <t>CD/ AWOTE OLUMIDE/ DS6961653</t>
  </si>
  <si>
    <t>25-Jan-2020 08:37 AM</t>
  </si>
  <si>
    <t>NIP/ABN/OLAIDE ADEREMI SALAKO/TRF//FRM OLAIDE ADEREMI SALAKO TO IVY</t>
  </si>
  <si>
    <t>25-Jan-2020 09:10 AM</t>
  </si>
  <si>
    <t>NIP/ABN/DAVID OLUWAYODIMU BAMIDELE/TRF/Payment of lecture bills /FRM DAVID OLUWAYODIMU BAMIDELE TO IVY</t>
  </si>
  <si>
    <t>25-Jan-2020 09:22 AM</t>
  </si>
  <si>
    <t>NIP/ABN/DORCAS OLUWATOBI ODELEYE/TRF//FRM DORCAS OLUWATOBI ODELEYE TO IVY</t>
  </si>
  <si>
    <t>25-Jan-2020 09:52 AM</t>
  </si>
  <si>
    <t>NIP/UBA/ODEY  CHARITY  NKPE/MOB/UTO/4419001638/000015/Fees</t>
  </si>
  <si>
    <t>25-Jan-2020 05:02 PM</t>
  </si>
  <si>
    <t>NIP/KBL/OLADETAN EMMANUEL OLUWATOSIN/TRF BO OLADETAN EMMANUEL OLUWATOSIN/IVY LEAGUE PAYMENT</t>
  </si>
  <si>
    <t>25-Jan-2020 05:17 PM</t>
  </si>
  <si>
    <t>NIP/ABN/CHINWENDU UGOCHI UCHEOMA/TRF/Standard class/FRM CHINWENDU UGOCHI UCHEOMA TO IVY</t>
  </si>
  <si>
    <t>26-Jan-2020 12:10 PM</t>
  </si>
  <si>
    <t>NIP/ABN/OLUWABUKOLA VERONICA OYEBANJI/TRF//FRM OLUWABUKOLA VERONICA OYEBANJI TO</t>
  </si>
  <si>
    <t>26-Jan-2020 02:09 PM</t>
  </si>
  <si>
    <t>NIP/ABN/GLADYS CHIDINMA UKACHUKWU/TRF IFO IVY LEAGUE ASSOCIATES LTD. TUITION</t>
  </si>
  <si>
    <t>26-Jan-2020 02:16 PM</t>
  </si>
  <si>
    <t>26-Jan-2020 03:17 PM</t>
  </si>
  <si>
    <t>NIP/FDP/TEMITOPE DAMILOLA JEGEDE/ONB TRANSFER FROM TEMITOPE D **5468 FBP</t>
  </si>
  <si>
    <t>26-Jan-2020 06:33 PM</t>
  </si>
  <si>
    <t>NIP/GTB/ONYECHERE PRINCESS CHINENYE/USSD NIP Transfer from  08138801666</t>
  </si>
  <si>
    <t>27-Jan-2020 10:38 AM</t>
  </si>
  <si>
    <t>NIP/STLB/CHUKS VALENTINE EZEIBEKWE/Transfer from CHUKS VALENTINE EZEIBEKWE to IVY LEAGUE ASSOCIATES LTD</t>
  </si>
  <si>
    <t>27-Jan-2020 01:09 PM</t>
  </si>
  <si>
    <t>POS Settlement for 2057LA000001006-27-01-2020</t>
  </si>
  <si>
    <t>Pos stamp duty sett comm for 2057LA000001006- 27-01-2020</t>
  </si>
  <si>
    <t>POS Settlement Comm for 2057LA000001006-27-01-2020</t>
  </si>
  <si>
    <t>27-Jan-2020 01:29 PM</t>
  </si>
  <si>
    <t>POS Settlement for 2057LA000001006-26-01-2020</t>
  </si>
  <si>
    <t>Pos stamp duty sett comm for 2057LA000001006- 26-01-2020</t>
  </si>
  <si>
    <t>POS Settlement Comm for 2057LA000001006-26-01-2020</t>
  </si>
  <si>
    <t>27-Jan-2020 01:35 PM</t>
  </si>
  <si>
    <t>NIP/GTB/OGUNGBEMI  RUTH OLUWAFUNMILAYO/USSD NIP Transfer from  07061061829</t>
  </si>
  <si>
    <t>27-Jan-2020 07:13 PM</t>
  </si>
  <si>
    <t>NEFT / INTERSWITCHNG / Goodsandservices26012020 /27-01-2020</t>
  </si>
  <si>
    <t>NEFT / INTERSWITCHNG / Goodsandservices27012020 /27-01-2020</t>
  </si>
  <si>
    <t>27-Jan-2020 09:00 AM</t>
  </si>
  <si>
    <t>CD FADARE OPEYEMI/1318252</t>
  </si>
  <si>
    <t>28-Jan-2020 08:53 AM</t>
  </si>
  <si>
    <t>TRF FRM ADEDOLAPO OYELEYE OYEWO TO IVY LEAGUE ASSOCIATES LTD|Tuition and study notes</t>
  </si>
  <si>
    <t>28-Jan-2020 09:36 AM</t>
  </si>
  <si>
    <t>TRF FRM OLUMIDE FESTUS AWOTE TO IVY LEAGUE ASSOCIATES LTD|For ACCA course Note</t>
  </si>
  <si>
    <t>28-Jan-2020 03:57 PM</t>
  </si>
  <si>
    <t>TRF FRM FEMI   FESOJAYE TO IVY LEAGUE ASSOCIATES LTD|Course note F5-F9</t>
  </si>
  <si>
    <t>28-Jan-2020 04:59 PM</t>
  </si>
  <si>
    <t>28-Jan-2020 06:01 PM</t>
  </si>
  <si>
    <t>NEFT / INTERSWITCHNG / Goodsandservices25012020 /28-01-2020</t>
  </si>
  <si>
    <t>NEFT / INTERSWITCHNG / Goodsandservices28012020 /28-01-2020</t>
  </si>
  <si>
    <t>28-Jan-2020 07:33 PM</t>
  </si>
  <si>
    <t>Pos stamp duty sett comm for  2057LA000001006- 27-01-2020</t>
  </si>
  <si>
    <t>29-Jan-2020 08:30 PM</t>
  </si>
  <si>
    <t>Pos stamp duty sett comm for  2057LA000001006- 28-01-2020</t>
  </si>
  <si>
    <t>29-Jan-2020 08:44 AM</t>
  </si>
  <si>
    <t>CD/ORESE ADEOLA/1088587</t>
  </si>
  <si>
    <t>29-Jan-2020 08:43 AM</t>
  </si>
  <si>
    <t>CD/AFOLABI DANIEL/1088586</t>
  </si>
  <si>
    <t>30-Jan-2020 01:47 PM</t>
  </si>
  <si>
    <t>0411135 CD UZOHUE RHODA</t>
  </si>
  <si>
    <t>31-Jan-2020 12:54 PM</t>
  </si>
  <si>
    <t>TRF FRM NNEOMA VICTORIA UKA TO IVY LEAGUE ASSOCIATES LTD|The outstanding balance</t>
  </si>
  <si>
    <t>31-Jan-2020 11:35 PM</t>
  </si>
  <si>
    <t>31-Jan-2020 08:44 AM</t>
  </si>
  <si>
    <t>CD/SANNI KEHINDE/2504556</t>
  </si>
  <si>
    <t>01-Feb-2020 02:26 AM</t>
  </si>
  <si>
    <t>01-Feb-2020 08:57 AM</t>
  </si>
  <si>
    <t>NIP/UBN/ONORO AGHOGHO BLESSING/MOBILE/UNION Transfer from ONORO AGHOGHO BLESSING - stephanie macca payment afm and sbr</t>
  </si>
  <si>
    <t>01-Feb-2020 12:15 PM</t>
  </si>
  <si>
    <t>01-Feb-2020 01:09 PM</t>
  </si>
  <si>
    <t>NIP/ABN/RHODA CHIMDINMA UZOHUE/TRF/FR and AA/FRM RHODA CHIMDINMA UZOHUE TO IVY</t>
  </si>
  <si>
    <t>01-Feb-2020 01:32 PM</t>
  </si>
  <si>
    <t>NIP/GTB/AGBO  OMEGA IMMACULATA/USSD NIP Transfer from  08039650914</t>
  </si>
  <si>
    <t>01-Feb-2020 06:03 PM</t>
  </si>
  <si>
    <t>TRF FRM CHINANU ESTHER UWALAKA TO IVY LEAGUE ASSOCIATES LTD|Esther Uwalaka</t>
  </si>
  <si>
    <t>02-Feb-2020 12:37 PM</t>
  </si>
  <si>
    <t>TRF FRM OGOCHUKWU ADA OGBULIE TO IVY LEAGUE ASSOCIATES LTD|Sch fees for PM and FR</t>
  </si>
  <si>
    <t>02-Feb-2020 02:20 PM</t>
  </si>
  <si>
    <t>NIP/FCMB/0725060014/VA V0047843214 Fund Trf 1013300084</t>
  </si>
  <si>
    <t>02-Feb-2020 04:54 PM</t>
  </si>
  <si>
    <t>NIP/ABN/OLUWATOBILOBA  ANWOJU/TRF IFO IVY LEAGUE ASSOCIATES LTD.</t>
  </si>
  <si>
    <t>02-Feb-2020 05:11 PM</t>
  </si>
  <si>
    <t>NIP/ABN/KEHINDE ADEBOLA ELUMADE/TRF//FRM KEHINDE ADEBOLA ELUMADE TO IVY</t>
  </si>
  <si>
    <t>02-Feb-2020 06:42 PM</t>
  </si>
  <si>
    <t>NIP/FBN/OLUTUYIBI OLUFEMI OLAKUNLE/FBNMOBILE:IVY LEAGUE ASSOCIATES LTD/SBR N AAA STUDY NOTES</t>
  </si>
  <si>
    <t>03-Feb-2020 01:49 PM</t>
  </si>
  <si>
    <t>POS Settlement for 2057LA000001006-03-02-2020</t>
  </si>
  <si>
    <t>Pos stamp duty sett comm for 2057LA000001006- 03-02-2020</t>
  </si>
  <si>
    <t>POS Settlement Comm for 2057LA000001006-03-02-2020</t>
  </si>
  <si>
    <t>03-Feb-2020 01:52 PM</t>
  </si>
  <si>
    <t>POS Settlement for 2057LA000001006-02-02-2020</t>
  </si>
  <si>
    <t>POS Settlement Comm for 2057LA000001006-02-02-2020</t>
  </si>
  <si>
    <t>Pos stamp duty sett comm for 2057LA000001006- 02-02-2020</t>
  </si>
  <si>
    <t>03-Feb-2020 06:55 PM</t>
  </si>
  <si>
    <t>NEFT / INTERSWITCHNG / Goodsandservices02022020 /03-02-2020</t>
  </si>
  <si>
    <t>NEFT / INTERSWITCHNG / Goodsandservices03022020 /03-02-2020</t>
  </si>
  <si>
    <t>03-Feb-2020 01:15 PM</t>
  </si>
  <si>
    <t>CD/OBAZEE ENOYOZE/1086088</t>
  </si>
  <si>
    <t>03-Feb-2020 01:06 PM</t>
  </si>
  <si>
    <t>CD/EKWERIBE MAUREEN ONYEKA/1086093</t>
  </si>
  <si>
    <t>03-Feb-2020 01:02 PM</t>
  </si>
  <si>
    <t>CD/ADENIJI GBENGA/1086092</t>
  </si>
  <si>
    <t>03-Feb-2020 01:10 PM</t>
  </si>
  <si>
    <t>CD/AKIN OLASUFO/1080937</t>
  </si>
  <si>
    <t>03-Feb-2020 11:59 AM</t>
  </si>
  <si>
    <t>CD/SULAIMAN LUQMAN/DS0745250</t>
  </si>
  <si>
    <t>CD/OGBUTA ROSLYN/1080329</t>
  </si>
  <si>
    <t>03-Feb-2020 01:03 PM</t>
  </si>
  <si>
    <t>CD/YEWANDE OSENI/1086095</t>
  </si>
  <si>
    <t>03-Feb-2020 01:14 PM</t>
  </si>
  <si>
    <t>CD/ADEBISI ELIZABETH/1086090</t>
  </si>
  <si>
    <t>03-Feb-2020 01:04 PM</t>
  </si>
  <si>
    <t>CD/PRISCA NWAHIRI/1080930</t>
  </si>
  <si>
    <t>CD/KEN EZERIBE SBR/1080917</t>
  </si>
  <si>
    <t>03-Feb-2020 01:05 PM</t>
  </si>
  <si>
    <t>CD/DON SANDRA SBR/1080916</t>
  </si>
  <si>
    <t>05-Feb-2020 12:42 PM</t>
  </si>
  <si>
    <t>NIP/UBA/IRENE SARAH ONOSHOLEMA/TRF IFO IVY LEAGUE ASSOCIATES</t>
  </si>
  <si>
    <t>05-Feb-2020 01:03 PM</t>
  </si>
  <si>
    <t>06-Feb-2020 03:39 PM</t>
  </si>
  <si>
    <t>NIP/WBP/IFEOLUWA  ODEBO/ZENITH BANK-Obu deferral fee Adetayo odebo</t>
  </si>
  <si>
    <t>06-Feb-2020 05:30 PM</t>
  </si>
  <si>
    <t>Pos stamp duty sett comm for  2057LA000001006- 03-02-2020</t>
  </si>
  <si>
    <t>06-Feb-2020 02:07 PM</t>
  </si>
  <si>
    <t>ds 930502 cd/maduka emmanuel</t>
  </si>
  <si>
    <t>07-Feb-2020 09:18 AM</t>
  </si>
  <si>
    <t>TRF FRM OLUWATOYIN TAIWO FAMUYIWA TO IVY LEAGUE ASSOCIATES LTD|DipIFRS class</t>
  </si>
  <si>
    <t>07-Feb-2020 11:12 PM</t>
  </si>
  <si>
    <t>07-Feb-2020 02:27 PM</t>
  </si>
  <si>
    <t>0407670/cd/ezurike maryjane(4679842)</t>
  </si>
  <si>
    <t>08-Feb-2020 08:52 AM</t>
  </si>
  <si>
    <t>NIP/GTB/OJORI  BOLUWATIFE JANET/Igotadiscountof20......takingABFAMA..STDC</t>
  </si>
  <si>
    <t>08-Feb-2020 01:05 PM</t>
  </si>
  <si>
    <t>NIP/ABN/MARIAM FOLASHADE MUSTAPHA/TRF/FM and AA/FRM MARIAM FOLASHADE MUSTAPHA TO IVY</t>
  </si>
  <si>
    <t>08-Feb-2020 01:38 PM</t>
  </si>
  <si>
    <t>TRF FRM JONAS EJIKE ODOGWU TO IVY LEAGUE ASSOCIATES LTD|Tuition fee</t>
  </si>
  <si>
    <t>08-Feb-2020 07:26 PM</t>
  </si>
  <si>
    <t>NIP/ABN/ABAYOMI-OGUNLADE BOLUWAJI ANTHONIA/TRF IFO IVY LEAGUE ASSOCIATES LTD. STUDY NOTE FM AND PM</t>
  </si>
  <si>
    <t>09-Feb-2020 10:13 AM</t>
  </si>
  <si>
    <t>TRF FRM ADEBAYO JOSEPH ADEAGBO TO IVY LEAGUE ASSOCIATES LTD|Sbl aa</t>
  </si>
  <si>
    <t>09-Feb-2020 11:11 AM</t>
  </si>
  <si>
    <t>NIP/UBN/OYAIDE EMONENA . S/MOBILE/UNION Transfer from OYAIDE EMONENA . S - ACCA level 1 lessons</t>
  </si>
  <si>
    <t>09-Feb-2020 01:32 PM</t>
  </si>
  <si>
    <t>NIP/FBN/ARIBILOLA MODUPE TAIWO/FBNMOBILE:IVY LEAGUE ASSOCIATES LTD/ARIBILOLA OYINDAMOLA</t>
  </si>
  <si>
    <t>09-Feb-2020 01:54 PM</t>
  </si>
  <si>
    <t>TRF FRM LUMEN PAUL IRIVBOGBE TO IVY LEAGUE ASSOCIATES LTD|Lumen</t>
  </si>
  <si>
    <t>09-Feb-2020 05:19 PM</t>
  </si>
  <si>
    <t>TRF FRM JUDITH AMAUCHE NNAEKEZIE TO IVY LEAGUE ASSOCIATES LTD|Text book</t>
  </si>
  <si>
    <t>10-Feb-2020 11:27 AM</t>
  </si>
  <si>
    <t>NIP/UBN/MAC-YOROKI TARELA L/MOBILE/UNION Transfer from MAC-YOROKI TARELA L - Audit and Assurance for Tarela Mac Yoroki</t>
  </si>
  <si>
    <t>10-Feb-2020 04:57 PM</t>
  </si>
  <si>
    <t>POS Settlement for 2057LA000001006-10-02-2020</t>
  </si>
  <si>
    <t>Pos stamp duty sett comm for 2057LA000001006- 10-02-2020</t>
  </si>
  <si>
    <t>POS Settlement Comm for 2057LA000001006-10-02-2020</t>
  </si>
  <si>
    <t>10-Feb-2020 07:30 PM</t>
  </si>
  <si>
    <t>NEFT / INTERSWITCHNG / Goodsandservices10022020 /10-02-2020</t>
  </si>
  <si>
    <t>11-Feb-2020 07:43 PM</t>
  </si>
  <si>
    <t>Pos stamp duty sett comm for  2057LA000001006- 10-02-2020</t>
  </si>
  <si>
    <t>12-Feb-2020 03:52 PM</t>
  </si>
  <si>
    <t>NIP/GTB/ELIJAH  FOLI KOUTONOU/PmandAfm</t>
  </si>
  <si>
    <t>12-Feb-2020 07:55 PM</t>
  </si>
  <si>
    <t>TRF FRM FOLASHADE ALEEMAT JIMOH TO IVY LEAGUE ASSOCIATES LTD|OBU Mentor part payment</t>
  </si>
  <si>
    <t>12-Feb-2020 09:56 PM</t>
  </si>
  <si>
    <t>TRF FRM ADEPEJU OLUTOSIN ADEGOKE TO IVY LEAGUE ASSOCIATES LTD|March intensive APM lecture payment</t>
  </si>
  <si>
    <t>12-Feb-2020 10:33 AM</t>
  </si>
  <si>
    <t>CD/OLUWATOSIN ODELE/2249772</t>
  </si>
  <si>
    <t>12-Feb-2020 10:34 AM</t>
  </si>
  <si>
    <t>CD/WILLOOGHERY ONOLOLA/2249775</t>
  </si>
  <si>
    <t>14-Feb-2020 11:28 PM</t>
  </si>
  <si>
    <t>15-Feb-2020 10:22 AM</t>
  </si>
  <si>
    <t>TRF FRM OLUBUKOLA BEATRICE AJAYI TO IVY LEAGUE ASSOCIATES LTD|Tutorial fee</t>
  </si>
  <si>
    <t>15-Feb-2020 12:48 PM</t>
  </si>
  <si>
    <t>NIP/ABN/OKOCHI DIANA MMACHI/TRF/Lecture note/FRM OKOCHI DIANA MMACHI TO IVY</t>
  </si>
  <si>
    <t>15-Feb-2020 01:26 PM</t>
  </si>
  <si>
    <t>NIP/FBN/OKE IYANUOLUWA MERCY/FBNMOBILE:IVY LEAGUE ASSOCIATES LTD/TRF FROM IYANU AJAYI</t>
  </si>
  <si>
    <t>15-Feb-2020 02:46 PM</t>
  </si>
  <si>
    <t>NIP/ABN/ABAYOMI-OGUNLADE BOLUWAJI ANTHONIA/TRF IFO IVY LEAGUE ASSOCIATES LTD. FINANCIAL MGT</t>
  </si>
  <si>
    <t>15-Feb-2020 05:28 PM</t>
  </si>
  <si>
    <t>TRF FRM DOYINSOLA ADEDAMOLA ADEKOYA TO IVY LEAGUE ASSOCIATES LTD|AA, FM $ PM course notes</t>
  </si>
  <si>
    <t>17-Feb-2020 12:13 PM</t>
  </si>
  <si>
    <t>TRF TO IVY LEAGUE ASSO LTD-1015362596</t>
  </si>
  <si>
    <t>17-Feb-2020 03:22 PM</t>
  </si>
  <si>
    <t>POS Settlement for 2057LA000001006-16-02-2020</t>
  </si>
  <si>
    <t>POS Settlement Comm for 2057LA000001006-16-02-2020</t>
  </si>
  <si>
    <t>Pos stamp duty sett comm for 2057LA000001006- 16-02-2020</t>
  </si>
  <si>
    <t>17-Feb-2020 03:46 PM</t>
  </si>
  <si>
    <t>POS Settlement for 2057LA000001006-17-02-2020</t>
  </si>
  <si>
    <t>Pos stamp duty sett comm for 2057LA000001006- 17-02-2020</t>
  </si>
  <si>
    <t>POS Settlement Comm for 2057LA000001006-17-02-2020</t>
  </si>
  <si>
    <t>18-Feb-2020 05:41 PM</t>
  </si>
  <si>
    <t>NEFT / INTERSWITCHNG / Goodsandservices17022020 /18-02-2020</t>
  </si>
  <si>
    <t>18-Feb-2020 10:56 AM</t>
  </si>
  <si>
    <t>CD/SHOYOYE ABIMBOLA/10756380</t>
  </si>
  <si>
    <t>18-Feb-2020 10:54 AM</t>
  </si>
  <si>
    <t>CD/IRENE SARAH/1086381</t>
  </si>
  <si>
    <t>18-Feb-2020 10:55 AM</t>
  </si>
  <si>
    <t>CD/AJIBADE BLESSING/1086382</t>
  </si>
  <si>
    <t>CD/NWAGWU CHIDINMA/1086379</t>
  </si>
  <si>
    <t>19-Feb-2020 11:15 AM</t>
  </si>
  <si>
    <t>NIP/STBC/FAVOUR NKECHI OMOLU/School Fee Balance</t>
  </si>
  <si>
    <t>19-Feb-2020 09:19 AM</t>
  </si>
  <si>
    <t>DS 00641493 CD ABOLADE DAVID IFE</t>
  </si>
  <si>
    <t>21-Feb-2020 11:20 PM</t>
  </si>
  <si>
    <t>22-Feb-2020 09:03 AM</t>
  </si>
  <si>
    <t>22-Feb-2020 05:37 PM</t>
  </si>
  <si>
    <t>NIP/FBN/OBIA CHIMAMAKA PRAISE/FBNMOBILE:IVY LEAGUE ASSOCIATES LTD/HAND OUT</t>
  </si>
  <si>
    <t>22-Feb-2020 06:21 PM</t>
  </si>
  <si>
    <t>NIP/ABN/BEATRICE OLUBUKOLA AJAYI/TRF/Will balance 15k in march/FRM BEATRICE OLUBUKOLA AJAYI TO IVY</t>
  </si>
  <si>
    <t>23-Feb-2020 06:29 AM</t>
  </si>
  <si>
    <t>NIP/GTB/OKU  OVIE EZE/OBU - Ovie Oku</t>
  </si>
  <si>
    <t>25-Feb-2020 08:19 PM</t>
  </si>
  <si>
    <t>TRF FRM FOLASHADE ALEEMAT JIMOH TO IVY LEAGUE ASSOCIATES LTD|OBU balance payment</t>
  </si>
  <si>
    <t>25-Feb-2020 01:33 PM</t>
  </si>
  <si>
    <t>CD/ADEYEMI ABDULKAREEM/1944038</t>
  </si>
  <si>
    <t>25-Feb-2020 01:32 PM</t>
  </si>
  <si>
    <t>CD/TITO UDEKE-AA/1944037</t>
  </si>
  <si>
    <t>27-Feb-2020 12:54 PM</t>
  </si>
  <si>
    <t>NIP/NPB/Makanjuola Omowunmi Aminat/Bal of Tution fee for Makanjuola Omowunmi</t>
  </si>
  <si>
    <t>28-Feb-2020 11:32 PM</t>
  </si>
  <si>
    <t>29-Feb-2020 08:24 AM</t>
  </si>
  <si>
    <t>29-Feb-2020 10:47 AM</t>
  </si>
  <si>
    <t>NIP/KBL/OLADETAN EMMANUEL OLUWATOSIN/TRF BO OLADETAN EMMANUEL OLUWATOSIN/ABACHA LOOT SHARING FOR APC (JAGABN)</t>
  </si>
  <si>
    <t>29-Feb-2020 06:42 PM</t>
  </si>
  <si>
    <t>NIP/ABN/DAVID OLUWAYODIMU BAMIDELE/TRF/Balance Payment of  Afm Tax/FRM DAVID OLUWAYODIMU BAMIDELE TO IVY</t>
  </si>
  <si>
    <t>02-Mar-2020 07:24 PM</t>
  </si>
  <si>
    <t>NEFT / INTERSWITCHNG / Goodsandservices01032020 /02-03-2020</t>
  </si>
  <si>
    <t>02-Mar-2020 07:43 PM</t>
  </si>
  <si>
    <t>POS Settlement for 2057LA000001006-01-03-2020</t>
  </si>
  <si>
    <t>POS Settlement Comm for 2057LA000001006-01-03-2020</t>
  </si>
  <si>
    <t>03-Mar-2020 09:11 AM</t>
  </si>
  <si>
    <t>CD/OGBUTA ROSELINE/1483714</t>
  </si>
  <si>
    <t>03-Mar-2020 09:12 AM</t>
  </si>
  <si>
    <t>CD/TAIWO EBIESUNA-PM/1483715</t>
  </si>
  <si>
    <t>CD/NAZE OGECHUKWU/1483716</t>
  </si>
  <si>
    <t>04-Mar-2020 04:28 AM</t>
  </si>
  <si>
    <t>NIP/ABN/OLUWASEETAN PRINCESS EWEJE/TRF/PM ACCA/FRM OLUWASEETAN PRINCESS EWEJE TO</t>
  </si>
  <si>
    <t>04-Mar-2020 09:51 AM</t>
  </si>
  <si>
    <t>NIP/ABN/OLUWAPELUMI HEPHZIBAH  OLUTUNDE/TRF IFO IVY LEAGUE ASSOCIATES LTD. OLUWAPELUMI OLUTUNDE ACCA CLASSES F1F3</t>
  </si>
  <si>
    <t>04-Mar-2020 04:15 PM</t>
  </si>
  <si>
    <t>NIP/ABN/OLUWAPELUMI HEPHZIBAH  OLUTUNDE/TRF IFO IVY LEAGUE ASSOCIATES LTD. OLUWAPELUMI OLUTUNDE NOTES AND REGISTRATION</t>
  </si>
  <si>
    <t>04-Mar-2020 01:16 PM</t>
  </si>
  <si>
    <t>DS 252877 CD AJAYI BABATOSIN</t>
  </si>
  <si>
    <t>05-Mar-2020 09:44 PM</t>
  </si>
  <si>
    <t>NIP/UBA/AKANA EVELYN N./TUD  IBG/UTO/Evelyn Tax</t>
  </si>
  <si>
    <t>06-Mar-2020 11:27 PM</t>
  </si>
  <si>
    <t>08-Mar-2020 12:24 PM</t>
  </si>
  <si>
    <t>TRF FRM OGOCHUKWU ADA OGBULIE TO IVY LEAGUE ASSOCIATES LTD|PM and FR</t>
  </si>
  <si>
    <t>08-Mar-2020 02:16 PM</t>
  </si>
  <si>
    <t>09-Mar-2020 01:41 PM</t>
  </si>
  <si>
    <t>POS Settlement for 2057LA000001006-08-03-2020</t>
  </si>
  <si>
    <t>POS Settlement Comm for 2057LA000001006-08-03-2020</t>
  </si>
  <si>
    <t>09-Mar-2020 06:45 PM</t>
  </si>
  <si>
    <t>NEFT / INTERSWITCHNG / Goodsandservices08032020 /09-03-2020</t>
  </si>
  <si>
    <t>NEFT / INTERSWITCHNG / Goodsandservices09032020 /09-03-2020</t>
  </si>
  <si>
    <t>11-Mar-2020 08:39 AM</t>
  </si>
  <si>
    <t>INFLOW FROM NKIRUKA CECILIA EDEH</t>
  </si>
  <si>
    <t>13-Mar-2020 11:27 PM</t>
  </si>
  <si>
    <t>14-Mar-2020 10:57 AM</t>
  </si>
  <si>
    <t>TRF FRM RASHEED   KASHAMU TO IVY LEAGUE ASSOCIATES LTD|Pm fr</t>
  </si>
  <si>
    <t>14-Mar-2020 11:03 AM</t>
  </si>
  <si>
    <t>14-Mar-2020 02:56 PM</t>
  </si>
  <si>
    <t>TRF FRM BEAUTY CHIZOBA OKOLI TO IVY LEAGUE ASSOCIATES LTD|Trf</t>
  </si>
  <si>
    <t>14-Mar-2020 07:23 PM</t>
  </si>
  <si>
    <t>NIP/UBN/OYAWIRI OGHENEFOVIE/MOBILE/UNION Transfer from OYAWIRI OGHENEFOVIE - Trf-Oghenefovie Oyawiri</t>
  </si>
  <si>
    <t>16-Mar-2020 06:33 PM</t>
  </si>
  <si>
    <t>POS Settlement for 2057LA000001006-15-03-2020</t>
  </si>
  <si>
    <t>Pos stamp duty sett comm for 2057LA000001006- 15-03-2020</t>
  </si>
  <si>
    <t>POS Settlement Comm for 2057LA000001006-15-03-2020</t>
  </si>
  <si>
    <t>17-Mar-2020 11:27 AM</t>
  </si>
  <si>
    <t>NEFT / INTERSWITCHNG / Goodsandservices15032020 /16-03-2020</t>
  </si>
  <si>
    <t>17-Mar-2020 06:22 PM</t>
  </si>
  <si>
    <t>Pos stamp duty sett comm for  2057LA000001006- 17-02-2020</t>
  </si>
  <si>
    <t>17-Mar-2020 06:24 PM</t>
  </si>
  <si>
    <t>Pos stamp duty sett comm for  2057LA000001006- 02-03-2020</t>
  </si>
  <si>
    <t>17-Mar-2020 06:26 PM</t>
  </si>
  <si>
    <t>Pos stamp duty sett comm for  2057LA000001006- 09-03-2020</t>
  </si>
  <si>
    <t>17-Mar-2020 10:23 AM</t>
  </si>
  <si>
    <t>CD/SHOBERU ALIYAH/0825662</t>
  </si>
  <si>
    <t>17-Mar-2020 10:19 AM</t>
  </si>
  <si>
    <t>CD/ABIOMA FOLASHADE/0825640</t>
  </si>
  <si>
    <t>17-Mar-2020 10:21 AM</t>
  </si>
  <si>
    <t>CD/ABIOMA FOLASHADE/0825641</t>
  </si>
  <si>
    <t>19-Mar-2020 02:37 PM</t>
  </si>
  <si>
    <t>DS4406390 CD BAKARE SHERIFF</t>
  </si>
  <si>
    <t>20-Mar-2020 11:16 PM</t>
  </si>
  <si>
    <t>22-Mar-2020 02:18 PM</t>
  </si>
  <si>
    <t>TRF FRM RELIANCE AHEROSUE EFEAKPOKRIRE TO IVY LEAGUE ASSOCIATES LTD|Obu mentor</t>
  </si>
  <si>
    <t>25-Mar-2020 12:41 PM</t>
  </si>
  <si>
    <t>ZB CHQ 679 PD TEMMY VENTURES</t>
  </si>
  <si>
    <t>25-Mar-2020 05:26 PM</t>
  </si>
  <si>
    <t>TRF FRM FEMI   FESOJAYE TO IVY LEAGUE ASSOCIATES LTD|Tuition balance-Femi Fesojaye</t>
  </si>
  <si>
    <t>27-Mar-2020 11:51 PM</t>
  </si>
  <si>
    <t>28-Mar-2020 12:52 PM</t>
  </si>
  <si>
    <t>NIP/FBN/ADEYEMI OLUWAROTIMI OLUMIDE/FBNMOBILE:IVY LEAGUE ASSOCIATES LTD/ADEYE OLUWAROTIMI BAL</t>
  </si>
  <si>
    <t>30-Mar-2020 01:20 PM</t>
  </si>
  <si>
    <t>01-Apr-2020 02:08 AM</t>
  </si>
  <si>
    <t>01-Apr-2020 11:53 AM</t>
  </si>
  <si>
    <t>NIP/FDP/TEMITOPE DAMILOLA JEGEDE/ONB TRANSFER FROM TEMITOPE D **</t>
  </si>
  <si>
    <t>01-Apr-2020 04:11 PM</t>
  </si>
  <si>
    <t>NIP/ABN/OMEGA IMMACULATA AGBO/TRF IFO IVY LEAGUE ASSOCIATES LTD. LECTURE FEE BALANCE</t>
  </si>
  <si>
    <t>03-Apr-2020 03:57 PM</t>
  </si>
  <si>
    <t>NIP/UBA/GIWA  FATIMO ODUNAYO/MOB/UTO/4764060859/000015/Fee Balance for Giwa Fatimo O</t>
  </si>
  <si>
    <t>03-Apr-2020 06:45 PM</t>
  </si>
  <si>
    <t>NIP/FBN/BIOYO MOTUNRAYO R./FBNMOBILE:IVY LEAGUE ASSOCIATES LTD/BALANCE FOR MA CLASS</t>
  </si>
  <si>
    <t>03-Apr-2020 11:17 PM</t>
  </si>
  <si>
    <t>04-Apr-2020 11:12 AM</t>
  </si>
  <si>
    <t>NIP/GTB/BADEWOLE OLUWATIMILEHIN A/via GTWORLD Solanke Itunuoluwa</t>
  </si>
  <si>
    <t>04-Apr-2020 01:59 PM</t>
  </si>
  <si>
    <t>NIP/GTB/NWOKO   CHIDINMA MAGDALYN/via GTWORLD For FM lecture</t>
  </si>
  <si>
    <t>04-Apr-2020 03:59 PM</t>
  </si>
  <si>
    <t>NIP/GTB/ODIJE ESEOGHENE ELIZABETH/Pymt for PM tuition by Eseoghene Odije</t>
  </si>
  <si>
    <t>08-Apr-2020 05:31 PM</t>
  </si>
  <si>
    <t>TRF FRM JULIUS OLUWOLE KOLAWOLE TO IVY LEAGUE ASSOCIATES LTD|Deferral fee</t>
  </si>
  <si>
    <t>10-Apr-2020 07:16 PM</t>
  </si>
  <si>
    <t>TRF FRM SHERIF BABATUNDE IBRAHIM TO IVY LEAGUE ASSOCIATES LTD|Tution fee balance for sheriff Ibrahim</t>
  </si>
  <si>
    <t>10-Apr-2020 11:17 PM</t>
  </si>
  <si>
    <t>11-Apr-2020 05:05 PM</t>
  </si>
  <si>
    <t>NIP/GTB/EWEBIYI KEYE JAMES/OBUPAYMENT</t>
  </si>
  <si>
    <t>14-Apr-2020 12:07 PM</t>
  </si>
  <si>
    <t>14-Apr-2020 07:54 PM</t>
  </si>
  <si>
    <t>NIP/FBN/AYO-ONITA ADEDAMOLA SAMUEL/USSD_AYO-ONITA ADEDAMOLA SAMUEL</t>
  </si>
  <si>
    <t>16-Apr-2020 09:52 AM</t>
  </si>
  <si>
    <t>TRF FRM BLESSING CHIDINMA ISICHEI TO IVY LEAGUE ASSOCIATES LTD</t>
  </si>
  <si>
    <t>17-Apr-2020 08:21 AM</t>
  </si>
  <si>
    <t>17-Apr-2020 11:11 PM</t>
  </si>
  <si>
    <t>18-Apr-2020 09:34 PM</t>
  </si>
  <si>
    <t>NIP/GTB/AFOLABI  JUBRIL ADEWALE/USSD NIP Transfer from  07039315001</t>
  </si>
  <si>
    <t>24-Apr-2020 04:12 AM</t>
  </si>
  <si>
    <t>ISW WebPyt-002527978347-Olusola O AFM revision /889305006251LANG</t>
  </si>
  <si>
    <t>24-Apr-2020 10:14 AM</t>
  </si>
  <si>
    <t>NIP/FBN/OZUMBA SIMON ODILI/USSD_OZUMBA SIMON ODILI</t>
  </si>
  <si>
    <t>24-Apr-2020 12:41 PM</t>
  </si>
  <si>
    <t>NIP/FBN/ADERIBIGBE GANIYAT  BUSAYO/FBNMOBILE:IVY LEAGUE ASSOCIATES LTD/CR</t>
  </si>
  <si>
    <t>24-Apr-2020 05:39 PM</t>
  </si>
  <si>
    <t>TRF FRM OLORUNTOBI DAPO ADELOKUN TO IVY LEAGUE ASSOCIATES LTD|AFM</t>
  </si>
  <si>
    <t>24-Apr-2020 06:35 PM</t>
  </si>
  <si>
    <t>NIP/GTB/OMOJASOLA  INIOLUWA TITILOPE/via GTWORLD Intensive class SBL</t>
  </si>
  <si>
    <t>24-Apr-2020 11:52 PM</t>
  </si>
  <si>
    <t>27-Apr-2020 09:41 PM</t>
  </si>
  <si>
    <t>TRF FRM OBIORA OMALIKO TO IVY LEAGUE ASSOCIATES LTD|Payment for Mike Omaliko (ACCA - SBL)</t>
  </si>
  <si>
    <t>28-Apr-2020 06:31 PM</t>
  </si>
  <si>
    <t>NIP/ABN/IJEOMA VICTORIA ENYIOMA/TRF IFO IVY LEAGUE ASSOCIATES LTD.</t>
  </si>
  <si>
    <t>30-Apr-2020 06:00 AM</t>
  </si>
  <si>
    <t>TRF FRM BASHIRU ADEGBOYEGA LAWAL TO IVY LEAGUE ASSOCIATES LTD|TAXand FR</t>
  </si>
  <si>
    <t>01-May-2020 10:15 AM</t>
  </si>
  <si>
    <t>NIP/ABN/ADEDOYIN  KALESANWO/TRF/Being payment for AFM revision classes/FRM ADEDO</t>
  </si>
  <si>
    <t>02-May-2020 12:02 AM</t>
  </si>
  <si>
    <t>02-May-2020 01:55 PM</t>
  </si>
  <si>
    <t>NIP/ABN/JUBRIL ADEWALE AFOLABI/TRF//FRM JUBRIL ADEWALE AFOLABI TO IVY</t>
  </si>
  <si>
    <t>08-May-2020 09:05 PM</t>
  </si>
  <si>
    <t>NIP/STBC/MAURICE CHINONSO ONYEIKEDI/Maurice (Revision fee)</t>
  </si>
  <si>
    <t>08-May-2020 11:56 PM</t>
  </si>
  <si>
    <t>TRANSFER BETWEEN CUSTOMERS 000015200602125304000956049665|NIP|0|ZBN|IVY LEAGUE ASSOCI REF:000015200602125304000956049665</t>
  </si>
  <si>
    <t>10-Jun-2020 04:49 AM</t>
  </si>
  <si>
    <t>NIP/GTB/AGBOOLA EDITH  AWINOREN/F5F7andF8distancelearning</t>
  </si>
  <si>
    <t>12-Jun-2020 11:28 PM</t>
  </si>
  <si>
    <t>15-Jun-2020 11:50 AM</t>
  </si>
  <si>
    <t>NIP/ABN/AYODEJI ADEWALE AREO/TRF/Acca AB/FRM AYODEJI ADEWALE AREO TO IVY</t>
  </si>
  <si>
    <t>19-Jun-2020 10:27 AM</t>
  </si>
  <si>
    <t>19-Jun-2020 11:03 PM</t>
  </si>
  <si>
    <t>22-Jun-2020 10:05 AM</t>
  </si>
  <si>
    <t>NIP/GTB/ADESANYA DARE EMMANUEL/via GTWORLD Study Packs FAMA</t>
  </si>
  <si>
    <t>24-Jun-2020 02:04 PM</t>
  </si>
  <si>
    <t>TRF FRM OLAWALE TAOHEED SULAIMAN TO IVY LEAGUE ASSOCIATES LTD|Taxation lecture note</t>
  </si>
  <si>
    <t>25-Jun-2020 04:24 PM</t>
  </si>
  <si>
    <t>NIP/GTB/OLUGBADE   OLUWATOBILOBA G/USSD NIP Transfer from  08165754781</t>
  </si>
  <si>
    <t>26-Jun-2020 12:21 PM</t>
  </si>
  <si>
    <t>NIP/ABN/ABOLADE IDOWU ABORISADE/TRF/AB &amp; FA/FRM ABOLADE IDOWU ABORISADE TO IVY LEAGUE ASSOCIATES LTD</t>
  </si>
  <si>
    <t>26-Jun-2020 03:09 PM</t>
  </si>
  <si>
    <t>ISW ATMPyt-000914044724-WND_YABA_2             LAGOS        LANG</t>
  </si>
  <si>
    <t>26-Jun-2020 06:54 PM</t>
  </si>
  <si>
    <t>NIP/FBN/NWANKPA ROGERS CHIDOZIE/FBNMOBILE:IVY LEAGUE ASSOCIATES LTD/ACCOUNTANT IN BUSINESS EXAM FEES</t>
  </si>
  <si>
    <t>26-Jun-2020 11:33 PM</t>
  </si>
  <si>
    <t>27-Jun-2020 03:55 PM</t>
  </si>
  <si>
    <t>TRF FRM JOSEPH OPEYEMI OWOLABI TO IVY LEAGUE ASSOCIATES LTD|CFA Level I Joseph Owolabi</t>
  </si>
  <si>
    <t>28-Jun-2020 01:36 PM</t>
  </si>
  <si>
    <t>NIP/UBA/AKINBOBOLA  AYOKANMI  O/MOB/UTO/5238596251/000015/AFM APM</t>
  </si>
  <si>
    <t>29-Jun-2020 11:16 AM</t>
  </si>
  <si>
    <t>NIP/WBP/TEMITOPE  OGUNDEJI/ZENITH BANK-payment for temitope ogundeji</t>
  </si>
  <si>
    <t>29-Jun-2020 12:32 PM</t>
  </si>
  <si>
    <t>NIP/CMB/ADEFARATI TEMITOPE OLUBUNMI/TRF FRM ADEFARATI TEMITOPE OLUBUNMI TO IVY LEAGUE ASSOCIATES LTD AFM -Seye Ijanusi</t>
  </si>
  <si>
    <t>29-Jun-2020 01:10 PM</t>
  </si>
  <si>
    <t>NIP/FBN/AJIBADE MICHAEL OLUSEYI/FBNMOBILE:IVY LEAGUE ASSOCIATES LTD/AJIBADE MICHAEL OLUWASEYI FA CBE FEE</t>
  </si>
  <si>
    <t>30-Jun-2020 10:30 PM</t>
  </si>
  <si>
    <t>01-Jul-2020 09:50 AM</t>
  </si>
  <si>
    <t>NIP/FBN/DOZI-ODUNZE CHINAZU UJUNWA/FBNMOBILE:IVY LEAGUE ASSOCIATES LTD/SBR INTENSIVE</t>
  </si>
  <si>
    <t>01-Jul-2020 12:45 PM</t>
  </si>
  <si>
    <t>NIP/GTB/ORJI NNENNA LISA/USSD NIP Transfer from  09031994959</t>
  </si>
  <si>
    <t>01-Jul-2020 01:05 PM</t>
  </si>
  <si>
    <t>TRF FRM TEERDHANKAR SAI PATURI TO IVY LEAGUE ASSOCIATES LTD|FR</t>
  </si>
  <si>
    <t>01-Jul-2020 05:39 PM</t>
  </si>
  <si>
    <t>TRF FRM IBRAHIM ADEDAYO ADESHINA TO IVY LEAGUE ASSOCIATES LTD|Tuition</t>
  </si>
  <si>
    <t>02-Jul-2020 08:11 AM</t>
  </si>
  <si>
    <t>NIP/FBN/OLADELE OLAWALE OLUKAYODE/FBNMOBILE:IVY LEAGUE ASSOCIATES LTD/PAYMENT FO</t>
  </si>
  <si>
    <t>02-Jul-2020 08:59 AM</t>
  </si>
  <si>
    <t>4996985/CD/PRECIOUS AMIOLEMEN</t>
  </si>
  <si>
    <t>03-Jul-2020 05:25 AM</t>
  </si>
  <si>
    <t>NIP/FBN/NWOKEJI RITA ADAOBI/FBNMOBILE:IVY LEAGUE ASSOCIATES LTD/PM INTENSIVE CLA</t>
  </si>
  <si>
    <t>03-Jul-2020 07:23 AM</t>
  </si>
  <si>
    <t>NIP/UBN/OSARUMWENSE LURINA OSAWE/MOBILE/UNION Transfer from OSARUMWENSE LURINA OSAWE - ACCA.AFM.SeptDiet</t>
  </si>
  <si>
    <t>03-Jul-2020 09:39 AM</t>
  </si>
  <si>
    <t>NIP/SCB/0000151013300084/IBANKING TRANSFERAbiola Adeleke</t>
  </si>
  <si>
    <t>03-Jul-2020 09:57 AM</t>
  </si>
  <si>
    <t>NIP/ABN/ABOLADE IDOWU ABORISADE/TRF/MA &amp; CBL payment /FRM ABOLADE IDOWU ABORISADE TO IVY LEAGUE ASSOCIATES LTD</t>
  </si>
  <si>
    <t>03-Jul-2020 10:26 AM</t>
  </si>
  <si>
    <t>NIP/ABN/TEMITOPE ISRAEL OMOLOLA/TRF/SBR intensive coaching/FRM TEMITOPE ISRAEL OMOLOLA TO IVY</t>
  </si>
  <si>
    <t>03-Jul-2020 05:29 PM</t>
  </si>
  <si>
    <t>Hardware Token Charge - NGN</t>
  </si>
  <si>
    <t>03-Jul-2020 05:42 PM</t>
  </si>
  <si>
    <t>TRF FRM LATIFAT DAMILOLA BANKOLE TO IVY LEAGUE ASSOCIATES LTD|Tuition Fee</t>
  </si>
  <si>
    <t>03-Jul-2020 08:26 PM</t>
  </si>
  <si>
    <t>03-Jul-2020 08:27 PM</t>
  </si>
  <si>
    <t>NIP/STBC/CHIAMAKA IFEDI/Chiamaka Ifedi  AA Intensive</t>
  </si>
  <si>
    <t>03-Jul-2020 09:07 PM</t>
  </si>
  <si>
    <t>NIP/UBA/OMONEAKHIGBE/TUD  IBG/UTO/Sbr and sbl part payment sept</t>
  </si>
  <si>
    <t>03-Jul-2020 11:01 PM</t>
  </si>
  <si>
    <t>04-Jul-2020 07:52 AM</t>
  </si>
  <si>
    <t>TRF FRM CHIZOBA AUGUSTA OHALETA TO IVY LEAGUE ASSOCIATES LTD|September AFM intensive virtual lectures</t>
  </si>
  <si>
    <t>04-Jul-2020 08:29 AM</t>
  </si>
  <si>
    <t>NIP/GTB/SORINOLA OLUWASEUN JOSEPH/AA Class Tuition Oluwaseun Sorinola</t>
  </si>
  <si>
    <t>04-Jul-2020 09:52 AM</t>
  </si>
  <si>
    <t>TRF FRM BOLANLE SULIAT SADIKU TO IVY LEAGUE ASSOCIATES LTD|AFM intensive</t>
  </si>
  <si>
    <t>04-Jul-2020 10:30 AM</t>
  </si>
  <si>
    <t>NIP/UBA/BOLUWATIFE DEBORAH OGBONMIDE/MOB/UTO/5278552958/000015/F3F4</t>
  </si>
  <si>
    <t>05-Jul-2020 03:14 AM</t>
  </si>
  <si>
    <t>NIP/UBN/OSARUMWENSE LURINA OSAWE/MOBILE/UNION Transfer from OSARUMWENSE LURINA O</t>
  </si>
  <si>
    <t>05-Jul-2020 03:51 AM</t>
  </si>
  <si>
    <t>TRF FRM AJIBOLA OLUFUNKE ALAMU TO IVY LEAGUE ASSOCIATES LTD|Bola Alamu APM Sept</t>
  </si>
  <si>
    <t>06-Jul-2020 09:46 AM</t>
  </si>
  <si>
    <t>NIP/UBA/DAMILOLA DAVID AKIN-ADAMU/MOB/UTO/5289590698/000015/Moyin s ACCA fee</t>
  </si>
  <si>
    <t>06-Jul-2020 08:56 PM</t>
  </si>
  <si>
    <t>07-Jul-2020 04:54 PM</t>
  </si>
  <si>
    <t>08-Jul-2020 04:44 AM</t>
  </si>
  <si>
    <t>NIP/STBC/OLUWAFERANMI DOGUNRO/Feranmi</t>
  </si>
  <si>
    <t>08-Jul-2020 12:35 PM</t>
  </si>
  <si>
    <t>NIP/FBN/ODOR SHEILA NNEKA/FBNMOBILE:IVY LEAGUE ASSOCIATES LTD/TUITIONFEE</t>
  </si>
  <si>
    <t>08-Jul-2020 01:30 PM</t>
  </si>
  <si>
    <t>NIP/FBN/RAMON ADEBAYO OLUWAFEMI/FBNMOBILE:IVY LEAGUE ASSOCIATES LTD/ADEBAYO RAMON</t>
  </si>
  <si>
    <t>08-Jul-2020 02:32 PM</t>
  </si>
  <si>
    <t>NIP/ABN/IBRAHIM OLUWAFEMI AKINTOYE/TRF/AFM Sept/FRM IBRAHIM OLUWAFEMI AKINTOYE TO IVY</t>
  </si>
  <si>
    <t>08-Jul-2020 02:39 PM</t>
  </si>
  <si>
    <t>NIP/UBN/UWOGHIREN ITOHAN/MOBILE/UNION Transfer from UWOGHIREN ITOHAN - tution fee</t>
  </si>
  <si>
    <t>09-Jul-2020 11:35 AM</t>
  </si>
  <si>
    <t>NIP/STLB/OLASOJI SUNMBOYE/TUITION FOR MARTHA SUNMBOYE</t>
  </si>
  <si>
    <t>10-Jul-2020 12:45 PM</t>
  </si>
  <si>
    <t>NIP/HBC/OKOLI, PASCHAL MMASICHUKWU/Payment for CFA level 1 lecture fee (Paschal)</t>
  </si>
  <si>
    <t>10-Jul-2020 06:52 PM</t>
  </si>
  <si>
    <t>10-Jul-2020 09:14 PM</t>
  </si>
  <si>
    <t>NIP/FDP/UJUNWA ELIZABETH JOHNSON/ONB TRANSFER FROM UJUNWA EL</t>
  </si>
  <si>
    <t>10-Jul-2020 10:58 PM</t>
  </si>
  <si>
    <t>11-Jul-2020 04:12 AM</t>
  </si>
  <si>
    <t>NIP/STBC/FAVOUR EBHUELE/TRF FRM FAVOUR EBHUELE                     Favour</t>
  </si>
  <si>
    <t>11-Jul-2020 04:13 AM</t>
  </si>
  <si>
    <t>NIP/UBN/FASEYI JOSHUA A/MOBILE/UNION Transfer from FASEYI JOSHUA A - Tuition fee</t>
  </si>
  <si>
    <t>NIP/FBN/SHASANYA OLUKEMI MRS/FBNMOBILE:IVY LEAGUE ASSOCIATES LTD/SHASANYA SBR</t>
  </si>
  <si>
    <t>NIP/STLB/OLUWATOBILOBA ZAINAB ANWOJU/Transfer from OLUWATOBILOBA ZAINAB ANWOJU t</t>
  </si>
  <si>
    <t>NIP/STBC/MAURICE CHINONSO ONYEIKEDI/TRF FRM MAURICE CHINONSO ONYEIKEDI CFA cla</t>
  </si>
  <si>
    <t>NIP/FBN/SAKIRU KEHINDE BAKARE/SHERIFF BAKARE ACCA LECTURE FE</t>
  </si>
  <si>
    <t>14-Jul-2020 01:36 PM</t>
  </si>
  <si>
    <t>TRF FRM OGECHI REGINA CHUKWURAH TO IVY LEAGUE ASSOCIATES LTD|AA SEPT INTENSIVE CLASS</t>
  </si>
  <si>
    <t>14-Jul-2020 05:26 PM</t>
  </si>
  <si>
    <t>NIP/UBA/SULAIMAN OLAWALE TAOHEED/MOB/UTO/5345161154/000015/Payment for virtual class</t>
  </si>
  <si>
    <t>15-Jul-2020 06:02 AM</t>
  </si>
  <si>
    <t>NIP/WBP/DUROJAIYE NGOZI/ZENITH BANK-Ngozi Durojaiye  Training</t>
  </si>
  <si>
    <t>15-Jul-2020 08:49 AM</t>
  </si>
  <si>
    <t>TRF FRM AYOTOMIWA EMMANUEL OGUNKEYE TO IVY LEAGUE ASSOCIATES LTD|Ayotomiwa</t>
  </si>
  <si>
    <t>15-Jul-2020 11:12 AM</t>
  </si>
  <si>
    <t>NIP/FBN/EHIGIEGBA PETER OSAMUYIMEN/FBNMOBILE:IVY LEAGUE ASSOCIATES LTD/PAYMENT FOR TUTORIALS  4 PAPERS</t>
  </si>
  <si>
    <t>15-Jul-2020 12:59 PM</t>
  </si>
  <si>
    <t>NIP/ABN/RITA ADAOBI NWOKEJI/NIP:000014200715125642004510907183::VNS;:::020033:200715125642284337104020434822</t>
  </si>
  <si>
    <t>15-Jul-2020 01:26 PM</t>
  </si>
  <si>
    <t>NIP/ABN/IHUOMA IKENNA WILSON/NIP:000014200715132337004510979723::VNS;:::010002:200715012337284344366027013587</t>
  </si>
  <si>
    <t>15-Jul-2020 02:08 PM</t>
  </si>
  <si>
    <t>NIP/FBN/BAKARE MOSHKURAH TEMITOPE/FBNMOBILE:IVY LEAGUE ASSOCIATES LTD/LECTURE FOR DIPIFRS</t>
  </si>
  <si>
    <t>16-Jul-2020 03:50 AM</t>
  </si>
  <si>
    <t>NIP/STLB/OLADELE GOLDEN AUTOS/Transfer from OLADELE GOLDEN AUTOS to IVY LEAGUE A</t>
  </si>
  <si>
    <t>16-Jul-2020 08:02 AM</t>
  </si>
  <si>
    <t>NIP/FBN/OGUNYE EUNICE OMOLOLA/79131594882920178/FIP:ZENITH BANK/79131594882920178/DEPOSIT TRANSACTION</t>
  </si>
  <si>
    <t>16-Jul-2020 09:07 AM</t>
  </si>
  <si>
    <t>TRF FRM NNENNA CHINENYE ANOWAI TO IVY LEAGUE ASSOCIATES LTD|CFA class less discount</t>
  </si>
  <si>
    <t>17-Jul-2020 04:08 AM</t>
  </si>
  <si>
    <t>NIP/STBC/OLUWABUSAYO OLUWAYEMISI AJAYI/TRF FRM OLUWABUSAYO OLUWAYEMISI AJAYI</t>
  </si>
  <si>
    <t>17-Jul-2020 01:38 PM</t>
  </si>
  <si>
    <t>N-10067084213/TUITION And REG FEE- FAAndMA BELLO OLUWADAMILARE MOROMOKE:WEMA::66</t>
  </si>
  <si>
    <t>17-Jul-2020 03:02 PM</t>
  </si>
  <si>
    <t>TRF FRM ADEBAYO JOSEPH ADEAGBO TO IVY LEAGUE ASSOCIATES LTD|Intensive lectures</t>
  </si>
  <si>
    <t>17-Jul-2020 07:14 PM</t>
  </si>
  <si>
    <t>TRF FRM james oyegoke oyelakin TO IVY LEAGUE ASSOCIATES LTD|Payment for tuition</t>
  </si>
  <si>
    <t>18-Jul-2020 01:02 AM</t>
  </si>
  <si>
    <t>18-Jul-2020 05:54 AM</t>
  </si>
  <si>
    <t>NIP/FDP/THERESA DARE-BABATUNDE/ONB TRANSFER FROM TH</t>
  </si>
  <si>
    <t>18-Jul-2020 03:38 PM</t>
  </si>
  <si>
    <t>NIP/UBA/Oduntan Motunrayo Moriam/MOB/UTO/5371317682/000015/Oduntan Motunrayo</t>
  </si>
  <si>
    <t>18-Jul-2020 04:48 PM</t>
  </si>
  <si>
    <t>NIP/ABN/LADEINDE ADETOUN OLUWASEUN/TRF/Adetoun Ladeinde /FRM LADEINDE ADETOUN OLUWASEUN TO IVY</t>
  </si>
  <si>
    <t>18-Jul-2020 06:16 PM</t>
  </si>
  <si>
    <t>TRF FRM IHUOMA MARY-THERESA OGBUAKANNE TO IVY LEAGUE ASSOCIATES LTD|Payment for Skills tutorials</t>
  </si>
  <si>
    <t>18-Jul-2020 06:34 PM</t>
  </si>
  <si>
    <t>NIP/STBC/ZITA NZUBECHUKWU ANYAECHE/TRF FRM ZITA NZUBECHUKWU ANYAECHE          Tuition</t>
  </si>
  <si>
    <t>18-Jul-2020 07:01 PM</t>
  </si>
  <si>
    <t>NIP/STBC/ZITA NZUBECHUKWU ANYAECHE/TRF FRM ZITA NZUBECHUKWU ANYAECHE          Sbl com</t>
  </si>
  <si>
    <t>19-Jul-2020 07:57 AM</t>
  </si>
  <si>
    <t>TRF FRM OLABISI BASIRAT SOGUNRO TO IVY LEAGUE ASSOCIATES LTD|AAA Sept</t>
  </si>
  <si>
    <t>19-Jul-2020 10:14 AM</t>
  </si>
  <si>
    <t>NIP/ECO/ORIMADIKE EMMANUELA/REF64673787 BO ORIMADIKE EMMANUELA IFO IVY LEAGUE</t>
  </si>
  <si>
    <t>21-Jul-2020 05:31 PM</t>
  </si>
  <si>
    <t>TRF FRM DAMILOLA OMOWUNMI FAGBAMILA TO IVY LEAGUE ASSOCIATES LTD|Asade Damilola</t>
  </si>
  <si>
    <t>22-Jul-2020 10:10 AM</t>
  </si>
  <si>
    <t>TRF FRM CHINENYE AGNES-SANDRA EZEH TO IVY LEAGUE ASSOCIATES LTD|PAYMENT FOR 2 STRATEGIC PROF</t>
  </si>
  <si>
    <t>22-Jul-2020 06:03 PM</t>
  </si>
  <si>
    <t>NIP/KBL/ALLIU OMOWUNMI KAFAYAT/TRF BO ALLIU OMOWUNMI KAFAYAT</t>
  </si>
  <si>
    <t>23-Jul-2020 12:11 PM</t>
  </si>
  <si>
    <t>NIP/GTB/AKINULI  OLUFUNMI V./ACCA Class Pmt- Olufunmi Akinuli</t>
  </si>
  <si>
    <t>23-Jul-2020 12:24 PM</t>
  </si>
  <si>
    <t>NIP/FBN/AYANLAJA ADEREMI ADEOLA/FBNMOBILE:IVY LEAGUE ASSOCIATES LTD/ADEREMI AYANLAJA</t>
  </si>
  <si>
    <t>23-Jul-2020 12:36 PM</t>
  </si>
  <si>
    <t>NIP/ABN/OMOLU FAVOUR NKECHI/NIP:000014200723123539004526513173::VNS;:::020033:200723123539285900027026926236</t>
  </si>
  <si>
    <t>24-Jul-2020 09:53 AM</t>
  </si>
  <si>
    <t>NIP/ABN/VANESSA KOSISOCHUKWU ANIH/TRF/Vanessa Anih/FRM VANESSA KOSISOCHUKWU ANIH TO IVY</t>
  </si>
  <si>
    <t>24-Jul-2020 11:24 AM</t>
  </si>
  <si>
    <t>NIP/GTB/UWUJELE  HENRIETTA/via GTWORLD</t>
  </si>
  <si>
    <t>24-Jul-2020 01:19 PM</t>
  </si>
  <si>
    <t>NIP/UBA/BAKARE ADEDAPO BABATUNDE/MOB/UTO/5409373916/000015/Reg to Ivy League by Bakare</t>
  </si>
  <si>
    <t>24-Jul-2020 02:08 PM</t>
  </si>
  <si>
    <t>NIP/UBA/BAKARE ADEDAPO BABATUNDE/MOB/UTO/5409677557/000015/Lecture fee IFO Bakare Adedapo</t>
  </si>
  <si>
    <t>24-Jul-2020 02:51 PM</t>
  </si>
  <si>
    <t>TRF FRM BOLANLE SULIAT SADIKU TO IVY LEAGUE ASSOCIATES LTD|AFM Standard and APM Standard Balance</t>
  </si>
  <si>
    <t>24-Jul-2020 04:10 PM</t>
  </si>
  <si>
    <t>NIP/ABN/VANESSA   O.  OKAFOR/TRF/Part payment for AA and FM classes/FRM VANESSA   O.  OKAFOR TO IVY</t>
  </si>
  <si>
    <t>24-Jul-2020 04:50 PM</t>
  </si>
  <si>
    <t>NIP/STBC/JAMES OLATUNJI OLANIYI/TRF FRM JAMES OLATUNJI OLANIYI             Lecture</t>
  </si>
  <si>
    <t>24-Jul-2020 07:12 PM</t>
  </si>
  <si>
    <t>24-Jul-2020 08:35 PM</t>
  </si>
  <si>
    <t>NIP/FBN/MAC-YOROKI TARELA LEMUEL/FBNMOBILE:IVY LEAGUE ASSOCIATES LTD/TARELA MAC YOROKI FM CLASS PAYMENT</t>
  </si>
  <si>
    <t>25-Jul-2020 12:51 AM</t>
  </si>
  <si>
    <t>25-Jul-2020 06:25 AM</t>
  </si>
  <si>
    <t>NIP/STBC/OLUWAFERANMI DOGUNRO/TRF FRM OLUWAFERANMI . DOGUNRO             Tuition</t>
  </si>
  <si>
    <t>25-Jul-2020 06:28 AM</t>
  </si>
  <si>
    <t>NIP/UBN/NWABOGOR CHIOMA P/MOBILE/UNION Transfer from NWABOGOR CHIOMA P -</t>
  </si>
  <si>
    <t>25-Jul-2020 08:16 AM</t>
  </si>
  <si>
    <t>NIP/UBA/OGBULIE OGOCHUKWU ADA/MOB/UTO/5414928368/000015/TAX  PYT FOR STANDARD DEC DIET</t>
  </si>
  <si>
    <t>25-Jul-2020 08:36 AM</t>
  </si>
  <si>
    <t>TRF FRM CHIDINMA MAGDALYN NWAGWU TO IVY LEAGUE ASSOCIATES LTD|FM sept diet</t>
  </si>
  <si>
    <t>25-Jul-2020 12:08 PM</t>
  </si>
  <si>
    <t>NIP/GTB/OKORO UCHECHI MARTINA/USSD NIP Transfer from  08084203533</t>
  </si>
  <si>
    <t>25-Jul-2020 05:55 PM</t>
  </si>
  <si>
    <t>NIP/UBA/KOREDE DADA/MOB/UTO/5419591576/000015/For PM Standard class</t>
  </si>
  <si>
    <t>26-Jul-2020 04:06 PM</t>
  </si>
  <si>
    <t>NIP/GTB/EDOBOR SANDRA/USSD NIP Transfer from  08135230103</t>
  </si>
  <si>
    <t>28-Jul-2020 05:45 PM</t>
  </si>
  <si>
    <t>TRF FRM HILLARY  OBUCHIMERU NWOBIKE TO IVY LEAGUE ASSOCIATES LTD|Registration fee and lesson fee</t>
  </si>
  <si>
    <t>29-Jul-2020 05:50 PM</t>
  </si>
  <si>
    <t>NIP/GTB/ODUSANYA OLUWASEUN JESUDARA/via GTWORLD Seun Dec 2020 exam</t>
  </si>
  <si>
    <t>30-Jul-2020 07:42 AM</t>
  </si>
  <si>
    <t>NIP/STLB/NAOMI OLAMAKINDE/Transfer from NAOMI OLAMAKINDE to IVY LEAGUE ASSOCIATES LTD</t>
  </si>
  <si>
    <t>30-Jul-2020 12:10 PM</t>
  </si>
  <si>
    <t>NIP/STBC/ADEMOFE OLUSEGUN NICHOLAS/TRF FRM ADEMOFE OLUSEGUN NICHOLAS          Lessons</t>
  </si>
  <si>
    <t>30-Jul-2020 03:04 PM</t>
  </si>
  <si>
    <t>TRF FRM VICTOR   UCHE TO IVY LEAGUE ASSOCIATES LTD|Victor Uche-Skill courses</t>
  </si>
  <si>
    <t>30-Jul-2020 09:05 PM</t>
  </si>
  <si>
    <t>NIP/FBN/OGUNYE EUNICE OMOLOLA/FBNMOBILE:IVY LEAGUE ASSOCIATES LTD/OGUNYE OLUWAPELUMI</t>
  </si>
  <si>
    <t>31-Jul-2020 02:46 PM</t>
  </si>
  <si>
    <t>TRF FRM james oyegoke oyelakin TO IVY LEAGUE ASSOCIATES LTD|part Payment for additional course-SBR</t>
  </si>
  <si>
    <t>31-Jul-2020 05:47 PM</t>
  </si>
  <si>
    <t>NIP/FBN/CHUKWUDEBE UZOAMAKA FRANCES/USSD_CHUKWUDEBE UZOAMAKA FRANCES</t>
  </si>
  <si>
    <t>01-Aug-2020 12:11 AM</t>
  </si>
  <si>
    <t>01-Aug-2020 05:41 AM</t>
  </si>
  <si>
    <t>01-Aug-2020 11:07 AM</t>
  </si>
  <si>
    <t>TRF FRM OLUWATOMISIN OLAWALE FOWOWE TO IVY LEAGUE ASSOCIATES LTD|FM and FR Fowowe Oluwatomisin Payment</t>
  </si>
  <si>
    <t>01-Aug-2020 11:48 AM</t>
  </si>
  <si>
    <t>NIP/FBN/ADEFILA FOLASHADE ADESOLA/FBNMOBILE:IVY LEAGUE ASSOCIATES LTD/CFA  INITI</t>
  </si>
  <si>
    <t>01-Aug-2020 12:52 PM</t>
  </si>
  <si>
    <t>NIP/FBN/ALABI AYOMIDE EMMANUEL/FBNMOBILE:IVY LEAGUE ASSOCIATES LTD/ALABI</t>
  </si>
  <si>
    <t>01-Aug-2020 12:57 PM</t>
  </si>
  <si>
    <t>NIP/UBN/ADEYEYE ADEDOYIN A/MOBILE/UNION Transfer from ADEYEYE ADEDOYIN A - tutorials</t>
  </si>
  <si>
    <t>01-Aug-2020 07:32 PM</t>
  </si>
  <si>
    <t>NIP/STBC/JOHN OYEJIDE FATOKI/TRF FRM JOHN OYEJIDE  FATOKI               John Fa</t>
  </si>
  <si>
    <t>01-Aug-2020 08:09 PM</t>
  </si>
  <si>
    <t>NIP/GTB/AJAYI  OLUBUKOLA ANUOLUWAPO/USSD NIP Transfer from  08104793190</t>
  </si>
  <si>
    <t>NIP/STBC/MAURICE CHINONSO ONYEIKEDI/TRF FRM MAURICE CHINONSO ONYEIKEDI CFA Fee</t>
  </si>
  <si>
    <t>NIP/STBC/MAURICE CHINONSO ONYEIKEDI/TRF FRM MAURICE CHINONSO ONYEIKEDI ACCA Fe</t>
  </si>
  <si>
    <t>NIP/ABN/IBUKUNOLUWA OLUWASERANTIMI/NIP/ussd/114400000813866747</t>
  </si>
  <si>
    <t>05-Aug-2020 08:20 AM</t>
  </si>
  <si>
    <t>TRF FRM ADEKUNLE MURITALA ADEOSUN TO IVY LEAGUE ASSOCIATES LTD|SEPT.2020 Intensive class, AAA</t>
  </si>
  <si>
    <t>05-Aug-2020 07:14 PM</t>
  </si>
  <si>
    <t>NIP/STBC/RASHEED TAIWO OLADIPO/TRF FRM RASHEED TAIWO OLADIPO              Rasheed</t>
  </si>
  <si>
    <t>05-Aug-2020 09:48 AM</t>
  </si>
  <si>
    <t>DS/CD 379405/ADEBUKONLA ADEFULU</t>
  </si>
  <si>
    <t>06-Aug-2020 11:03 AM</t>
  </si>
  <si>
    <t>TRF FRM BEAUTY CHIZOBA OKOLI TO IVY LEAGUE ASSOCIATES LTD|PAYMENT FOR FEES</t>
  </si>
  <si>
    <t>06-Aug-2020 12:22 PM</t>
  </si>
  <si>
    <t>NIP/STBC/RITE MART VENTURES/TRF FRM RITE MART VENTURES                 OBU FEE IFO SHEU IBRAHIM</t>
  </si>
  <si>
    <t>06-Aug-2020 05:22 PM</t>
  </si>
  <si>
    <t>NIP/UBA/BOLUWATIFE DEBORAH OGBONMIDE/MOB/UTO/5503071802/000015/Balance payment</t>
  </si>
  <si>
    <t>06-Aug-2020 07:27 PM</t>
  </si>
  <si>
    <t>TRF FRM THOMAS OLUWAFEMI MAKINWA TO IVY LEAGUE ASSOCIATES LTD|On Demand classes (3 papers)</t>
  </si>
  <si>
    <t>06-Aug-2020 08:06 PM</t>
  </si>
  <si>
    <t>TRF FRM THOMAS OLUWAFEMI MAKINWA TO IVY LEAGUE ASSOCIATES LTD|Registration fees</t>
  </si>
  <si>
    <t>06-Aug-2020 08:18 PM</t>
  </si>
  <si>
    <t>NIP/FBN/OLANIYAN ABDUL-RASAQ ADEDAMOLA/FBNMOBILE:IVY LEAGUE ASSOCIATES LTD/MA EXAM FEE</t>
  </si>
  <si>
    <t>07-Aug-2020 12:33 PM</t>
  </si>
  <si>
    <t>ISW WebPyt-000695956412-Ibukun Oni - ACCA Stra./889317368006LANG</t>
  </si>
  <si>
    <t>07-Aug-2020 04:45 PM</t>
  </si>
  <si>
    <t>TRF FRM JUDE I MOMOH TO IVY LEAGUE ASSOCIATES LTD|Part Payments for AA lectures</t>
  </si>
  <si>
    <t>07-Aug-2020 08:02 PM</t>
  </si>
  <si>
    <t>NIP/ABN/OMONE EGHONGHON OTOIDE/TRF/Sbl sept bal/FRM OMONE EGHONGHON OTOIDE TO IVY</t>
  </si>
  <si>
    <t>07-Aug-2020 08:55 PM</t>
  </si>
  <si>
    <t>NIP/ABN/ESELE PATIENCE OKHUELEIGBE/TRF/Ese Patience Okhueleigbe/FRM ESELE PATIENCE OKHUELEIGBE TO IVY LEAGUE ASSOCIATES</t>
  </si>
  <si>
    <t>07-Aug-2020 03:05 PM</t>
  </si>
  <si>
    <t>325842 CD ALOZIE JULIET</t>
  </si>
  <si>
    <t>08-Aug-2020 09:53 AM</t>
  </si>
  <si>
    <t>08-Aug-2020 11:11 AM</t>
  </si>
  <si>
    <t>TRF FRM CHIZOBA AUGUSTA OHALETA TO IVY LEAGUE ASSOCIATES LTD|Tuition Balance</t>
  </si>
  <si>
    <t>08-Aug-2020 06:22 PM</t>
  </si>
  <si>
    <t>NIP/STBC/OLUWAYEMISI EBENEZER LEWU/TRF FRM OLUWAYEMISI EBENEZER LEWU          Lewu Ol</t>
  </si>
  <si>
    <t>NIP/STBC/OLUWAYEMISI EBENEZER LEWU/TRF FRM OLUWAYEMISI EBENEZER LEWU          LEWU ol</t>
  </si>
  <si>
    <t>NIP/SCB/0000151013300084/IBANKING TRANSFERAbiola Adeleke AFM</t>
  </si>
  <si>
    <t>08-Aug-2020 09:11 PM</t>
  </si>
  <si>
    <t>NIP/STBC/OLUWAKEMI AJIRENIKE BABALOLA/TRF FRM OLUWAKEMI AJIRENIKE BABALOLA       Babalol</t>
  </si>
  <si>
    <t>09-Aug-2020 12:06 AM</t>
  </si>
  <si>
    <t>11-Aug-2020 12:25 PM</t>
  </si>
  <si>
    <t>TRF FRM OYINDAMOLA FUNMILAYO OREKOYA TO IVY LEAGUE ASSOCIATES LTD</t>
  </si>
  <si>
    <t>12-Aug-2020 01:37 PM</t>
  </si>
  <si>
    <t>NIP/FBN/OLUTUYIBI OLUFEMI OLAKUNLE/FBNMOBILE:IVY LEAGUE ASSOCIATES LTD/SBR AND AAA</t>
  </si>
  <si>
    <t>12-Aug-2020 05:35 PM</t>
  </si>
  <si>
    <t>NIP/GTB/OBI CHIKE CASMIR/USSD NIP Transfer from  08057625746</t>
  </si>
  <si>
    <t>13-Aug-2020 02:12 PM</t>
  </si>
  <si>
    <t>NIP/GTB/MOHAMMED-IFABUA ARAFAT/via GTWORLD Payment for the Advanced Taxation Class</t>
  </si>
  <si>
    <t>13-Aug-2020 03:18 PM</t>
  </si>
  <si>
    <t>NIP/UBA/EJIEKE EMEKA IGWE/MOB/UTO/5548939886/000015/PRT PYMT FOR LECTURES</t>
  </si>
  <si>
    <t>13-Aug-2020 07:05 PM</t>
  </si>
  <si>
    <t>NIP/SCB/0000151013300084/Onyinye ATX Dec diet</t>
  </si>
  <si>
    <t>14-Aug-2020 06:12 PM</t>
  </si>
  <si>
    <t>NIP/GTB/OWOSENI  MOJISOLA/NIP Inflow from OWOSENI  MOJISOLA</t>
  </si>
  <si>
    <t>15-Aug-2020 04:47 AM</t>
  </si>
  <si>
    <t>TRF FRM AYOTOMIWA EMMANUEL OGUNKEYE TO IVY LEAGUE ASSOCIATES LTD|Balance - AFM t</t>
  </si>
  <si>
    <t>15-Aug-2020 02:25 PM</t>
  </si>
  <si>
    <t>TRF FRM EDIDIONG UBONG ABBA TO IVY LEAGUE ASSOCIATES LTD|ACCA Standard Classes</t>
  </si>
  <si>
    <t>15-Aug-2020 10:45 PM</t>
  </si>
  <si>
    <t>16-Aug-2020 03:17 AM</t>
  </si>
  <si>
    <t>NIP/ABN/GRACE KIKELOMO MEGBELE/TRF/AAA Fees/FRM GRACE KIKELOMO MEGBELE TO IVY</t>
  </si>
  <si>
    <t>18-Aug-2020 05:06 AM</t>
  </si>
  <si>
    <t>STAMP DUTY CHARGE 09/08/2020 - 13/08/2020</t>
  </si>
  <si>
    <t>19-Aug-2020 05:13 AM</t>
  </si>
  <si>
    <t>TRF FRM NAOMI OLUWATOMIWO OLAMAKINDE TO IVY LEAGUE ASSOCIATES LTD</t>
  </si>
  <si>
    <t>20-Aug-2020 09:20 AM</t>
  </si>
  <si>
    <t>NIP/ABN/OLUWATOSIN OLUWAPAMILERIN BABATUNDE/NIP/ussd/114400000861300097</t>
  </si>
  <si>
    <t>NIP/ABN/OLUWATOSIN OLUWAPAMILERIN BABATUNDE/NIP/ussd/114400000861302727</t>
  </si>
  <si>
    <t>21-Aug-2020 06:52 PM</t>
  </si>
  <si>
    <t>NIP/WBP/INEMESIT STEPHEN UDOKANG/ZENITH BANK-payment for FR  AA lecture</t>
  </si>
  <si>
    <t>22-Aug-2020 11:19 PM</t>
  </si>
  <si>
    <t>24-Aug-2020 11:30 AM</t>
  </si>
  <si>
    <t>24-Aug-2020 07:30 PM</t>
  </si>
  <si>
    <t>NIP/UBA/MOTUNRAYO MORIAM ODUNTAN/MOB/UTO/5627729647/000015/Motunrayo Oduntan</t>
  </si>
  <si>
    <t>24-Aug-2020 08:05 PM</t>
  </si>
  <si>
    <t>ISW AP-000815313086--A10/ACCA REGISTRATIO/4731339/       LANG</t>
  </si>
  <si>
    <t>24-Aug-2020 09:37 PM</t>
  </si>
  <si>
    <t>TRF FRM IFEOLORUNPO ESTHER AJETOMOBI TO IVY LEAGUE ASSOCIATES LTD|F1-F4 Tutorial Classes</t>
  </si>
  <si>
    <t>25-Aug-2020 10:36 AM</t>
  </si>
  <si>
    <t>TRF FRM OMOBOLANLE OLUREMI AGUNBIADE TO IVY LEAGUE ASSOCIATES LTD|Bola Agunbiade</t>
  </si>
  <si>
    <t>25-Aug-2020 02:08 PM</t>
  </si>
  <si>
    <t>25-Aug-2020 06:05 PM</t>
  </si>
  <si>
    <t>NIP/ABN/URHOMWEN AKIOYA/TRF//FRM URHOMWEN AKIOYA TO IVY</t>
  </si>
  <si>
    <t>26-Aug-2020 08:21 PM</t>
  </si>
  <si>
    <t>NIP/HBC/BALOGUN, GBEMISOLA OMOLAYO/Tutorial for MA and FA</t>
  </si>
  <si>
    <t>27-Aug-2020 10:42 AM</t>
  </si>
  <si>
    <t>NIP/ABN/ODOSAMAMWEN TESTIMONY OGBOGHODO/TRF/Part Payment of Lecture Fees/FRM ODOSAMAMWEN TESTIMONY OGBOGHODO TO IVY</t>
  </si>
  <si>
    <t>27-Aug-2020 04:03 PM</t>
  </si>
  <si>
    <t>NIP/ABN/SAMUEL AKPAN GEORGE/TRF/PM Lectures December diet/FRM SAMUEL AKPAN GEORGE TO IVY</t>
  </si>
  <si>
    <t>28-Aug-2020 07:35 PM</t>
  </si>
  <si>
    <t>NIP/UBA/AKANA EVELYN N./TUD  IBG/UTO/Payment for ATX</t>
  </si>
  <si>
    <t>29-Aug-2020 06:48 PM</t>
  </si>
  <si>
    <t>NIP/STBC/SIMILOLUWA OLASUBOMI ODUWAYE/Half Deposit for Similoluwa Oduwaye ACCA Lectures</t>
  </si>
  <si>
    <t>29-Aug-2020 11:08 PM</t>
  </si>
  <si>
    <t>30-Aug-2020 10:38 AM</t>
  </si>
  <si>
    <t>NIP/ABN/ANSELM CHUKWUEMEKE EBOKA/TRF/Lecture and Registration  Fee/FRM ANSELM CHUKWUEMEKE EBOKA TO IVY LEAGUE ASSOCIATES</t>
  </si>
  <si>
    <t>31-Aug-2020 01:03 PM</t>
  </si>
  <si>
    <t>NIP/GTB/KOUTONOU ELIJAH FOLI/via GTWORLD</t>
  </si>
  <si>
    <t>31-Aug-2020 11:34 PM</t>
  </si>
  <si>
    <t>01-Sep-2020 03:13 PM</t>
  </si>
  <si>
    <t>CD816869 ABDUL AMINAT MOTUNRAYO BAL ANCE</t>
  </si>
  <si>
    <t>03-Sep-2020 05:00 AM</t>
  </si>
  <si>
    <t>NIP/GTB/ANOZIE JENNIFER/Professionalclasses</t>
  </si>
  <si>
    <t>03-Sep-2020 02:11 PM</t>
  </si>
  <si>
    <t>DEP UBN CQ 93422/.ALAUSA IND N CO L-TEMI</t>
  </si>
  <si>
    <t>04-Sep-2020 06:39 PM</t>
  </si>
  <si>
    <t>NIP/FBN/AJAYI TOLULOPE MARY/FBNMOBILE:IVY LEAGUE ASSOCIATES LTD/TOLULOPE AJAYI FOR PART TUITION FEE</t>
  </si>
  <si>
    <t>05-Sep-2020 11:40 PM</t>
  </si>
  <si>
    <t>06-Sep-2020 11:25 AM</t>
  </si>
  <si>
    <t>TRF FRM EHIS   IJIEKHUAMEN TO IVY LEAGUE ASSOCIATES LTD|AccA Lectures</t>
  </si>
  <si>
    <t>07-Sep-2020 08:58 PM</t>
  </si>
  <si>
    <t>NIP/GTB/KUKU  ADEDEJI DANIEL/via GTWORLD Kuku Oluwapelumi Emmanuel payment</t>
  </si>
  <si>
    <t>08-Sep-2020 09:31 AM</t>
  </si>
  <si>
    <t>NIP/ABN/SULE HALIMAH TAIWO/TRF/payment for registration and tutorial /FRM SULE HALIMAH TAIWO TO IVY</t>
  </si>
  <si>
    <t>08-Sep-2020 05:33 PM</t>
  </si>
  <si>
    <t>NIP/ABN/ORAFIRI CHELSEA OGAN/TRF/ACCESS TO FR REVISION CLASS/FRM ORAFIRI CHELSEA OGAN TO IVY</t>
  </si>
  <si>
    <t>09-Sep-2020 05:25 AM</t>
  </si>
  <si>
    <t>TRF FRM JULIUS OLUWOLE KOLAWOLE TO IVY LEAGUE ASSOCIATES LTD|For obu rap</t>
  </si>
  <si>
    <t>10-Sep-2020 12:07 PM</t>
  </si>
  <si>
    <t>TRF FRM FAITH IBUKUN BABALOLA TO IVY LEAGUE ASSOCIATES LTD|SBR and AFM</t>
  </si>
  <si>
    <t>10-Sep-2020 01:20 PM</t>
  </si>
  <si>
    <t>NIP/FBN/FAFOWORA MOJISOLA SUSAN/FBNMOBILE:IVY LEAGUE ASSOCIATES LTD/PAYMENT FOR ACCAEXAM PAPERS  MA AND FA</t>
  </si>
  <si>
    <t>10-Sep-2020 01:55 PM</t>
  </si>
  <si>
    <t>10-Sep-2020 05:47 PM</t>
  </si>
  <si>
    <t>NIP/SKYE/OGUNLANA OLUWASHOLA SHERIFDEEN/Tutorial/Registration</t>
  </si>
  <si>
    <t>10-Sep-2020 06:33 PM</t>
  </si>
  <si>
    <t>NIP/ABN/ADEDEJI OMOJOLAADE L/TRF/ACCAFoundation/FRM ADEDEJI OMOJOLAADE L TO IVY</t>
  </si>
  <si>
    <t>10-Sep-2020 07:58 PM</t>
  </si>
  <si>
    <t>NIP/UBN/ADEYEYE ADEDOYIN A/MOBILE/UNION Transfer from ADEYEYE ADEDOYIN A - Adedoyin Adeluwoye</t>
  </si>
  <si>
    <t>11-Sep-2020 02:09 PM</t>
  </si>
  <si>
    <t>TRF FRM ADAEZE CYNTHIA ENEH</t>
  </si>
  <si>
    <t>11-Sep-2020 02:37 PM</t>
  </si>
  <si>
    <t>TRF FRM STEPHEN AGBOOLA AND OLUBUNMI AGBOOLA TO IVY LEAGUE ASSOCIATES LTD|Payment for SBL and AFM for Stephen Agbo</t>
  </si>
  <si>
    <t>11-Sep-2020 02:47 PM</t>
  </si>
  <si>
    <t>NIP/FBN/FAFOWORA MOJISOLA SUSAN/FBNMOBILE:IVY LEAGUE ASSOCIATES LTD/BALANCE PAID FOR ACCA EXAMS  FA AND MA</t>
  </si>
  <si>
    <t>11-Sep-2020 02:59 PM</t>
  </si>
  <si>
    <t>NIP/STBC/NKEM BELONWU CHUKWUMAEKE/AFM DECEMBER EXAMS</t>
  </si>
  <si>
    <t>11-Sep-2020 03:50 PM</t>
  </si>
  <si>
    <t>NIP/STBC/VIVIENNE EMMA NWAKANMA/ACCA</t>
  </si>
  <si>
    <t>11-Sep-2020 07:20 PM</t>
  </si>
  <si>
    <t>NIP/ABN/VANESSA   O.  OKAFOR/TRF/Tuition fee balance/FRM VANESSA   O.  OKAFOR TO IVY</t>
  </si>
  <si>
    <t>12-Sep-2020 11:03 PM</t>
  </si>
  <si>
    <t>13-Sep-2020 11:29 AM</t>
  </si>
  <si>
    <t>TRF FRM EUPHEMIA IFEAKACHUKWU ANUMBA TO IVY LEAGUE ASSOCIATES LTD|Anumba Euphemi</t>
  </si>
  <si>
    <t>13-Sep-2020 11:32 AM</t>
  </si>
  <si>
    <t>NIP/ECO/OYADEJI YETUNDE/REF101795169 BO OYADEJI YETUNDE IFO IVY LEAGUE AS</t>
  </si>
  <si>
    <t>13-Sep-2020 11:53 AM</t>
  </si>
  <si>
    <t>NIP/ECO/ORIMADIKE EMMANUELA/REF101761492 BO ORIMADIKE EMMANUELA IFO IVY LEAGU</t>
  </si>
  <si>
    <t>13-Sep-2020 01:33 PM</t>
  </si>
  <si>
    <t>NIP/ABN/OLUWAKEMI AJIRENIKE BABALOLA/TRF/final payment/FRM OLUWAKEMI AJIRENIKE BABALOLA TO IVY</t>
  </si>
  <si>
    <t>14-Sep-2020 08:33 AM</t>
  </si>
  <si>
    <t>NIP/UBA/BAKARE ADEDAPO BABATUNDE/MOB/UTO/5798155761/000015/Bal  For Adedapo Bakare</t>
  </si>
  <si>
    <t>15-Sep-2020 07:55 AM</t>
  </si>
  <si>
    <t>NIP/STBC/CHIAMAKA IFEDI/Chiamaka Ifedi SBR &amp; AAA</t>
  </si>
  <si>
    <t>15-Sep-2020 06:43 PM</t>
  </si>
  <si>
    <t>NIP/ABN/IBUKUNOLUWA  OLUWASERANTIMI/TRF/Lecture fees balance/FRM IBUKUNOLUWA  OLUWASERANTIMI TO IVY LEAGUE ASSOCIATES LT</t>
  </si>
  <si>
    <t>18-Sep-2020 07:58 AM</t>
  </si>
  <si>
    <t>TRF FRM OBIAGELI V CHIAGHANAM TO IVY LEAGUE ASSOCIATES LTD|Cash pyt for reg</t>
  </si>
  <si>
    <t>18-Sep-2020 01:48 PM</t>
  </si>
  <si>
    <t>NIP/FBN/OKOYE CHISOM NONYELUM/FBNMOBILE:IVY LEAGUE ASSOCIATES LTD/OBU CHISOM ACCA REMANING BALANCE</t>
  </si>
  <si>
    <t>18-Sep-2020 03:12 PM</t>
  </si>
  <si>
    <t>NIP/STBC/OLUWAKEMI ADEBIMPE BOLARINWA/Chiamaka Ifedi deferral fee</t>
  </si>
  <si>
    <t>19-Sep-2020 11:22 PM</t>
  </si>
  <si>
    <t>20-Sep-2020 08:53 AM</t>
  </si>
  <si>
    <t>NIP/ABN/CHUKWUEMEKA ALEXANDER ODUNUKWE/TRF/Chukwuemeka Alexander Odunukwe FR Classes/FRM CHUKWUEMEKA ALEXANDER ODUNUKWE</t>
  </si>
  <si>
    <t>21-Sep-2020 07:10 AM</t>
  </si>
  <si>
    <t>NIP/STBC/OLUWABUSAYO OLUWAYEMISI AJAYI/Lecture fee balance</t>
  </si>
  <si>
    <t>21-Sep-2020 01:06 PM</t>
  </si>
  <si>
    <t>DS 3691150 CD CHIMELA EYOMA</t>
  </si>
  <si>
    <t>22-Sep-2020 08:36 AM</t>
  </si>
  <si>
    <t>NIP/FBN/FAFOWORA MOJISOLA SUSAN/FBNMOBILE:IVY LEAGUE ASSOCIATES LTD/TUTORIAL PAYMENT AND REGISTRATION FEES</t>
  </si>
  <si>
    <t>22-Sep-2020 11:31 AM</t>
  </si>
  <si>
    <t>NIP/ABN/OLUWATOSIN OLUWAPAMILERIN BABATUNDE/NIP/ussd/114400000959108853</t>
  </si>
  <si>
    <t>22-Sep-2020 07:11 PM</t>
  </si>
  <si>
    <t>NIP/GTB/OGBONNA GEORGINA IFEOMA/Registration Fees for AFM</t>
  </si>
  <si>
    <t>23-Sep-2020 09:51 PM</t>
  </si>
  <si>
    <t>TRF FRM IFEOLORUNPO ESTHER AJETOMOBI TO IVY LEAGUE ASSOCIATES LTD|ACCA Registration</t>
  </si>
  <si>
    <t>24-Sep-2020 10:17 AM</t>
  </si>
  <si>
    <t>CD ONAMADE SAMUEL / 1147104</t>
  </si>
  <si>
    <t>25-Sep-2020 08:52 AM</t>
  </si>
  <si>
    <t>NIP/FBN/OLATUNBOSUN AYOKUNLE/IB:PAYMENTFORAFMCLASS</t>
  </si>
  <si>
    <t>25-Sep-2020 09:27 AM</t>
  </si>
  <si>
    <t>TRF FRM TAJUDEEN BABATUNDE LAWAL TO IVY LEAGUE ASSOCIATES LTD|SBR and advance tax</t>
  </si>
  <si>
    <t>25-Sep-2020 01:28 PM</t>
  </si>
  <si>
    <t>NIP/GTB/OWOSENI  MOJISOLA/Mojisola Owoseni</t>
  </si>
  <si>
    <t>26-Sep-2020 06:03 AM</t>
  </si>
  <si>
    <t>NIP/GTB/ADEGBITE  MARYAM IFEOLUWA/Fees</t>
  </si>
  <si>
    <t>26-Sep-2020 11:38 AM</t>
  </si>
  <si>
    <t>TRF FRM SUNDAY VICTOR ADENUGA TO IVY LEAGUE ASSOCIATES LTD</t>
  </si>
  <si>
    <t>26-Sep-2020 10:58 PM</t>
  </si>
  <si>
    <t>27-Sep-2020 09:17 AM</t>
  </si>
  <si>
    <t>NIP/STBC/JAMES OLATUNJI OLANIYI/Balance of lecture fees for AA, FR &amp; FM</t>
  </si>
  <si>
    <t>27-Sep-2020 04:49 PM</t>
  </si>
  <si>
    <t>NIP/GTB/OGBONNA GEORGINA IFEOMA/Payment for AFM Dec visual class</t>
  </si>
  <si>
    <t>28-Sep-2020 05:44 AM</t>
  </si>
  <si>
    <t>TRF FRM OSE   AGHONGHON TO IVY LEAGUE ASSOCIATES LTD|SBR/DEC</t>
  </si>
  <si>
    <t>29-Sep-2020 02:07 PM</t>
  </si>
  <si>
    <t>TRF FRM TEERDHANKAR SAI PATURI TO IVY LEAGUE ASSOCIATES LTD|Registration fee</t>
  </si>
  <si>
    <t>29-Sep-2020 05:20 PM</t>
  </si>
  <si>
    <t>TRF FRM james oyegoke oyelakin TO IVY LEAGUE ASSOCIATES LTD|Balance payment for tuition</t>
  </si>
  <si>
    <t>29-Sep-2020 09:38 PM</t>
  </si>
  <si>
    <t>NIP/FCMB/MOSES OLUWATOSIN/web:App: Moses Oluwatosin |Sept 2020 Balance,  To Zenith Ban</t>
  </si>
  <si>
    <t>30-Sep-2020 04:11 AM</t>
  </si>
  <si>
    <t>NIP/STBC/OLUWAYEMISI EBENEZER LEWU/Outstanding payment ifo Lewu Oluwayemisi</t>
  </si>
  <si>
    <t>30-Sep-2020 04:12 AM</t>
  </si>
  <si>
    <t>NIP/VFD/CHIAMAKA NNAEKEZIE/NIP/IVY league lectures/To IVY LEAGUE ASSOCIATES LTD/</t>
  </si>
  <si>
    <t>30-Sep-2020 11:43 AM</t>
  </si>
  <si>
    <t>30-Sep-2020 03:26 PM</t>
  </si>
  <si>
    <t>TRF FRM ANITA IMHENITIE IJIEKHUAMEN TO IVY LEAGUE ASSOCIATES LTD|Acca audit and assurance Anita Ijiekhuam</t>
  </si>
  <si>
    <t>01-Oct-2020 12:17 PM</t>
  </si>
  <si>
    <t>NIP/ABN/ADAOBI ONYINYE ONYIA/TRF//FRM ADAOBI ONYINYE ONYIA TO IVY</t>
  </si>
  <si>
    <t>03-Oct-2020 08:03 AM</t>
  </si>
  <si>
    <t>NIP/STBC/IBIRONKE GLORIA THOMAS/Ibironke Thomas AB</t>
  </si>
  <si>
    <t>03-Oct-2020 10:51 AM</t>
  </si>
  <si>
    <t>TRF FRM GBEMISOLA  OREOLUWA SHITAN TO IVY LEAGUE ASSOCIATES LTD|Gbemi pyt</t>
  </si>
  <si>
    <t>03-Oct-2020 11:55 AM</t>
  </si>
  <si>
    <t>NIP/UBA/KOREDE DADA/MOB/UTO/5957238200/000015/CBL revision class  KOREDE</t>
  </si>
  <si>
    <t>03-Oct-2020 03:14 PM</t>
  </si>
  <si>
    <t>03-Oct-2020 08:48 PM</t>
  </si>
  <si>
    <t>NIP/GTB/BALOGUN   GANIYAT ADERONKE/NIP Inflow from BALOGUN   GANIYAT ADERONKE</t>
  </si>
  <si>
    <t>03-Oct-2020 09:13 PM</t>
  </si>
  <si>
    <t>NIP/FBN/RAJI SAMUEL AYODELE/USSD_RAJI SAMUEL AYODELE</t>
  </si>
  <si>
    <t>03-Oct-2020 11:24 PM</t>
  </si>
  <si>
    <t>05-Oct-2020 06:00 PM</t>
  </si>
  <si>
    <t>NIP Charge:own account transfer</t>
  </si>
  <si>
    <t>own account transfer/NIP TFR TO IVY LEAGUE ASSOCIATES LIMITED/GTB</t>
  </si>
  <si>
    <t>06-Oct-2020 08:32 PM</t>
  </si>
  <si>
    <t>NIP/GTB/ADESOLA  HELEN JESUTOFUNMI/via GTWORLD 3-On demand Papers New Registration</t>
  </si>
  <si>
    <t>07-Oct-2020 11:31 AM</t>
  </si>
  <si>
    <t>NIP/GTB/MAGREOLA OLUWASEUN PETER/MagreolaOluwaseun</t>
  </si>
  <si>
    <t>07-Oct-2020 02:22 PM</t>
  </si>
  <si>
    <t>NIP/ABN/IBUKUNOLUWA  OLUWASERANTIMI/TRF/Tutorial fees/FRM IBUKUNOLUWA  OLUWASERANTIMI TO IVY LEAGUE ASSOCIATES LTD</t>
  </si>
  <si>
    <t>07-Oct-2020 05:33 PM</t>
  </si>
  <si>
    <t>TRF FRM AYO ISHMAEL TAIRE TO IVY LEAGUE ASSOCIATES LTD</t>
  </si>
  <si>
    <t>08-Oct-2020 03:29 AM</t>
  </si>
  <si>
    <t>08-Oct-2020 01:54 PM</t>
  </si>
  <si>
    <t>NIP/GTB/NWOSU  UCHENNA MAUREEN/USSD NIP Transfer from  08023405196</t>
  </si>
  <si>
    <t>08-Oct-2020 04:05 PM</t>
  </si>
  <si>
    <t>NIP/ABN/eneh adaeze cynthia/TRF//FRM eneh adaeze cynthia TO IVY</t>
  </si>
  <si>
    <t>09-Oct-2020 03:03 AM</t>
  </si>
  <si>
    <t>NIP/UBA/OLUWAFEYISAYOPOPOOLA/TUD  IBG/UTO/FM Standard class</t>
  </si>
  <si>
    <t>09-Oct-2020 01:19 PM</t>
  </si>
  <si>
    <t>NIP/STBC/JACINTA CHINEMEREM ORANUSI/CBL</t>
  </si>
  <si>
    <t>09-Oct-2020 05:20 PM</t>
  </si>
  <si>
    <t>NIP/ABN/SHATONG PAM DACHOMO/TRF//FRM SHATONG PAM DACHOMO TO IVY LEAGUE ASSOCIATES LTD</t>
  </si>
  <si>
    <t>10-Oct-2020 11:03 PM</t>
  </si>
  <si>
    <t>12-Oct-2020 08:58 AM</t>
  </si>
  <si>
    <t>NIP/GTB/ABDULLAHI HARUNA AISHA/USSD NIP Transfer from  07067532456</t>
  </si>
  <si>
    <t>NIP/STBC/MBONG WILLIAM TAKON/FA</t>
  </si>
  <si>
    <t>13-Oct-2020 11:48 AM</t>
  </si>
  <si>
    <t>NIP/ABN/MATILDA EBOSEREMEN ODINE/TRF/Payment for AFM lectures for a returning student Odine Matilda /FRM MATILDA EBOSERE</t>
  </si>
  <si>
    <t>17-Oct-2020 11:22 PM</t>
  </si>
  <si>
    <t>19-Oct-2020 02:44 PM</t>
  </si>
  <si>
    <t>NIP/ABN/PETER OYINDAMOLA AMOLE/TRF/AAA revision class/FRM PETER OYINDAMOLA AMOLE TO IVY</t>
  </si>
  <si>
    <t>19-Oct-2020 08:11 PM</t>
  </si>
  <si>
    <t>NIP/GTB/OJORI  BOLUWATIFE JANET/RevisionfeeforCBL</t>
  </si>
  <si>
    <t>20-Oct-2020 08:22 AM</t>
  </si>
  <si>
    <t>NIP/UBN/ONORO AGHOGHO BLESSING/MOBILE/UNION Transfer from ONORO AGHOGHO BLESSING - Aghogho Onoro Payment for SBR revisio</t>
  </si>
  <si>
    <t>20-Oct-2020 08:41 AM</t>
  </si>
  <si>
    <t>NIP/ABN/NWOKOMAH WILSON GOSIM/NIP:000014201020084048004697967213::VNS;:::020033:201020084048302954497027582344</t>
  </si>
  <si>
    <t>20-Oct-2020 11:51 AM</t>
  </si>
  <si>
    <t>20-Oct-2020 04:41 PM</t>
  </si>
  <si>
    <t>NIP/ABN/VIVIENNE NWAKANMA AND EMMANUEL NWAKANMA/NIP:000014201020164049004698957763::VNS;:::010038:2010200440493030566070</t>
  </si>
  <si>
    <t>22-Oct-2020 07:57 PM</t>
  </si>
  <si>
    <t>NIP/STLB/MATTHEW OLUMOYA/Transfer from MATTHEW OLUMOYA to IVY LEAGUE ASSOCIATES LTD</t>
  </si>
  <si>
    <t>22-Oct-2020 10:04 PM</t>
  </si>
  <si>
    <t>TRF FRM OLAYINKA BILIKIS FAGBOHUN TO IVY LEAGUE ASSOCIATES LTD|SBR</t>
  </si>
  <si>
    <t>23-Oct-2020 04:00 AM</t>
  </si>
  <si>
    <t>TRF FRM OLORUNTOBI DAPO ADELOKUN TO IVY LEAGUE ASSOCIATES LTD|Payment for Tax Pa</t>
  </si>
  <si>
    <t>23-Oct-2020 11:22 AM</t>
  </si>
  <si>
    <t>NIP/UBA/MUDASHIRU OLAWALE/MOB/UTO/6101337368/000015/Damilola Mudashiru for online</t>
  </si>
  <si>
    <t>23-Oct-2020 11:29 AM</t>
  </si>
  <si>
    <t>NIP/UNITY/ARASI TEMITOPE  MOPELOLA/UNIFI-MobApp: arasi, Trf to Zenith Bank IVY LEAGUE ASSOCIATES LTD</t>
  </si>
  <si>
    <t>23-Oct-2020 02:32 PM</t>
  </si>
  <si>
    <t>NIP/FBN/BADEJO OMOTOLA OLUWAKEMI/FBNMOBILE:IVY LEAGUE ASSOCIATES LTD/REVISION CLASS FOR AFM  MACHI NZEH</t>
  </si>
  <si>
    <t>23-Oct-2020 05:44 PM</t>
  </si>
  <si>
    <t>NIP/STLB/SHUKURAT MOJIROLA BELLO/Transfer from SHUKURAT MOJIROLA BELLO to IVY LEAGUE ASSOCIATES LTD</t>
  </si>
  <si>
    <t>23-Oct-2020 08:29 PM</t>
  </si>
  <si>
    <t>NIP/WBP/ADEMIDARA FOLAYEMI ADESANYA/ZENITH BANK-IVY LEAGUE ASSOCIATES LTD</t>
  </si>
  <si>
    <t>23-Oct-2020 08:35 PM</t>
  </si>
  <si>
    <t>NIP/ABN/PATRICK DANIEL OKOH/TRF/AFM Revisiin class/FRM PATRICK DANIEL OKOH TO IVY LEAGUE ASSOCIATES LTD</t>
  </si>
  <si>
    <t>NIP/GTB/OKU OVIE EZE/RAP - Ovie Oku</t>
  </si>
  <si>
    <t>NIP/GTB/ISHOLA AZEEZAT/Option1SBLOption2AFM</t>
  </si>
  <si>
    <t>NIP/GTB/ELEGBEDE BABAFEMI AKEEM/SbLrevisionclassBabafemi</t>
  </si>
  <si>
    <t>NIP/FBN/ADEOSUN OLABISI BOSEDE/USSD_ADEOSUN OLABISI BOSEDE</t>
  </si>
  <si>
    <t>TRF FRM OLUBUKUNOLA O AREGBESOLA TO IVY LEAGUE ASSOCIATES LTD|ACCA Revision Clas</t>
  </si>
  <si>
    <t>NIP/FBN/ADELEKE ABIOLA ADEOLUWA/USSD_ADELEKE ABIOLA ADEOLUWA</t>
  </si>
  <si>
    <t>TRF FRM ABOLAJI JOHNSON JACKSON TO IVY LEAGUE ASSOCIATES LTD|Tfr frm Temitope Jackson for FR Revision</t>
  </si>
  <si>
    <t>NIP/ABN/CHUKWUEBUKA ANYASIE/NIP:000014201025171932004705634873::VNS;:::020003:201025051932303728986025636131</t>
  </si>
  <si>
    <t>NIP/OPAY/Adebisi Anjolaoluwa Ladigbolu/Transfer from to IVY LEAGUE ASSOCIATES LTD</t>
  </si>
  <si>
    <t>27-Oct-2020 09:35 PM</t>
  </si>
  <si>
    <t>TRF FRM OSE   AGHONGHON TO IVY LEAGUE ASSOCIATES LTD|Trsf</t>
  </si>
  <si>
    <t>28-Oct-2020 08:26 AM</t>
  </si>
  <si>
    <t>NIP/GTB/AJAYI STEPHANIE EKHINOSEN/via GTWORLD Balance payment</t>
  </si>
  <si>
    <t>29-Oct-2020 06:22 PM</t>
  </si>
  <si>
    <t>NIP/ABN/EDEMA-SILLO  ONOGHOETE/TRF//FRM EDEMA-SILLO  ONOGHOETE TO IVY LEAGUE ASSOCIATES LTD</t>
  </si>
  <si>
    <t>30-Oct-2020 10:31 AM</t>
  </si>
  <si>
    <t>30-Oct-2020 12:03 PM</t>
  </si>
  <si>
    <t>NIP/VFD/AJIBOLA ADELEYE/NIP/AFM revision classes/To IVY LEAGUE ASSOCIATES LTD/1013300084</t>
  </si>
  <si>
    <t>30-Oct-2020 03:03 PM</t>
  </si>
  <si>
    <t>NIP/GTB/LASISI  SIMBIAT ATINUKE/REVISIONCLASS</t>
  </si>
  <si>
    <t>30-Oct-2020 05:24 PM</t>
  </si>
  <si>
    <t>NIP/UBA/DADA AYODEJI/MOB/UTO/6159484119/000015/Tax Revision classes</t>
  </si>
  <si>
    <t>30-Oct-2020 06:48 PM</t>
  </si>
  <si>
    <t>TRF FRM OYEYINKA O. OLOJO TO IVY LEAGUE ASSOCIATES LTD|SBRRevision</t>
  </si>
  <si>
    <t>30-Oct-2020 08:10 PM</t>
  </si>
  <si>
    <t>NIP/FBN/FADARE ESTHER OLUBANKE/USSD_FADARE ESTHER OLUBANKE</t>
  </si>
  <si>
    <t>31-Oct-2020 11:19 AM</t>
  </si>
  <si>
    <t>31-Oct-2020 02:20 PM</t>
  </si>
  <si>
    <t>01-Nov-2020 01:18 AM</t>
  </si>
  <si>
    <t>NIP/GTB/YOOSUF  ADENRELE RASHIDAT/NIP Inflow from YOOSUF  ADENRELE RASHIDAT</t>
  </si>
  <si>
    <t>01-Nov-2020 08:33 AM</t>
  </si>
  <si>
    <t>TRF FRM NNEOMA VICTORIA UKA TO IVY LEAGUE ASSOCIATES LTD|For revision retake classes</t>
  </si>
  <si>
    <t>01-Nov-2020 12:34 PM</t>
  </si>
  <si>
    <t>NIP/ABN/MAUREEN CHINENYE NWACHUKWU/NIP:000014201101123359004719696213::VNS;:::020033:201101123359305125659026462628</t>
  </si>
  <si>
    <t>02-Nov-2020 08:44 AM</t>
  </si>
  <si>
    <t>NIP/FDP/FOLORUNSHO OLAYINKA  AMOS/ONB TRANSFER TO IVY LEAGUE **0084 trf by olayinka amos for acca past questions revisio</t>
  </si>
  <si>
    <t>04-Nov-2020 11:20 AM</t>
  </si>
  <si>
    <t>NIP/FBN/OMOTAJE OLUWADAMILOLA OLAYEMI/FBNMOBILE:IVY LEAGUE ASSOCIATES LTD/DAMILOLA SBR</t>
  </si>
  <si>
    <t>07-Nov-2020 09:07 AM</t>
  </si>
  <si>
    <t>TRF FRM OLUBUNMI OLAWANDE OGUNMAKIN TO IVY LEAGUE ASSOCIATES LTD|AFM,AAA/ BUNMI</t>
  </si>
  <si>
    <t>07-Nov-2020 05:40 PM</t>
  </si>
  <si>
    <t>TRF FRM OYEYINKA O. OLOJO TO IVY LEAGUE ASSOCIATES LTD|AFMRev</t>
  </si>
  <si>
    <t>07-Nov-2020 11:12 PM</t>
  </si>
  <si>
    <t>12-Nov-2020 01:15 PM</t>
  </si>
  <si>
    <t>NIP/FDP/CHUKWUSOLUM PATRICK CHINEDU/NIP/trf ifo IVY LEAGUE ASSOCIATES LTD</t>
  </si>
  <si>
    <t>12-Nov-2020 05:08 PM</t>
  </si>
  <si>
    <t>NIP/ABN/ABIMBOLA A. ABRAHAM/TRF/Abimbola Abraham AFM/FRM ABIMBOLA A. ABRAHAM TO IVY LEAGUE ASSOCIATES LTD</t>
  </si>
  <si>
    <t>13-Nov-2020 09:49 AM</t>
  </si>
  <si>
    <t>NIP/FBN/AYO-TAIRE AMEN DIANA/USSD_AYO-TAIRE AMEN DIANA</t>
  </si>
  <si>
    <t>13-Nov-2020 10:34 AM</t>
  </si>
  <si>
    <t>NIP/ABN/JESHURUN A NKECHI/TRF/Nkechi -1210722/FRM JESHURUN A NKECHI TO IVY LEAGUE ASSOCIATES LTD</t>
  </si>
  <si>
    <t>13-Nov-2020 01:57 PM</t>
  </si>
  <si>
    <t>NIP/STLB/MICHAEL CHUKWUEMEKA CHIDI/Transfer from MICHAEL CHUKWUEMEKA CHIDI to IVY LEAGUE ASSOCIATES LTD</t>
  </si>
  <si>
    <t>14-Nov-2020 11:08 PM</t>
  </si>
  <si>
    <t>19-Nov-2020 10:52 AM</t>
  </si>
  <si>
    <t>TRF FRM DEBORAH OLASUNKANMI DAVID TO IVY LEAGUE ASSOCIATES LTD|MARCH2021 online lectures APM_AFM</t>
  </si>
  <si>
    <t>21-Nov-2020 11:00 PM</t>
  </si>
  <si>
    <t>25-Nov-2020 06:01 PM</t>
  </si>
  <si>
    <t>ISW AP-001496291704--F06/ACCA EXAMINATION/4865955/       LANG</t>
  </si>
  <si>
    <t>26-Nov-2020 09:25 AM</t>
  </si>
  <si>
    <t>NIP Charge:OWN ACCOUNT TRSF ZENITH -GTB MAIN</t>
  </si>
  <si>
    <t>OWN ACCOUNT TRSF ZENITH -GTB MAIN/NIP TFR TO IVY LEAGUE ASSOCIATES LIMITED/GTB</t>
  </si>
  <si>
    <t>29-Nov-2020 02:45 AM</t>
  </si>
  <si>
    <t>30-Nov-2020 05:40 PM</t>
  </si>
  <si>
    <t>NIP/SCB/0000151013300084/IBANKING TRANSFERAbiola Adeleke-APM</t>
  </si>
  <si>
    <t>01-Dec-2020 12:13 AM</t>
  </si>
  <si>
    <t>05-Dec-2020 11:13 PM</t>
  </si>
  <si>
    <t>11-Dec-2020 03:54 AM</t>
  </si>
  <si>
    <t>NIP Charge:OWN ACCT TRSF Z-MAIN TO GTB</t>
  </si>
  <si>
    <t>OWN ACCT TRSF Z-MAIN TO GTB/NIP TFR TO IVY LEAGUE ASSOCIATES LIMITED/GTB</t>
  </si>
  <si>
    <t>21-Dec-2020 09:40 PM</t>
  </si>
  <si>
    <t>TRF FRM DEBORAH OLASUNKANMI DAVID TO IVY LEAGUE ASSOCIATES LTD|AFM_APM balance</t>
  </si>
  <si>
    <t>24-Dec-2020 04:27 PM</t>
  </si>
  <si>
    <t>NIP/ABN/OLABUSAYO KOREDE ONIKOSI/TRF/Part pyt 2 stragegic prof options March/FRM OLABUSAYO KOREDE ONIKOSI TO IVY</t>
  </si>
  <si>
    <t>25-Dec-2020 04:32 AM</t>
  </si>
  <si>
    <t>NIP/STBC/TEMITOPE ROSALINA ROBERTS/SBL classes</t>
  </si>
  <si>
    <t>26-Dec-2020 11:56 PM</t>
  </si>
  <si>
    <t>01-Jan-2021 02:04 AM</t>
  </si>
  <si>
    <t>03-Jan-2021 07:52 AM</t>
  </si>
  <si>
    <t>NIP/SCB/0000151013300084/Demuren  APM and SBL</t>
  </si>
  <si>
    <t>04-Jan-2021 03:25 PM</t>
  </si>
  <si>
    <t>NIP/ABN/ADEDOYIN  KALESANWO/TRF//FRM ADEDOYIN  KALESANWO TO IVY</t>
  </si>
  <si>
    <t>05-Jan-2021 07:06 AM</t>
  </si>
  <si>
    <t>TRF FRM NNEOMA SYLVIA OHAERI TO IVY LEAGUE ASSOCIATES LTD|Nneoma Ohaeri - AFM Intensive for March</t>
  </si>
  <si>
    <t>05-Jan-2021 09:45 AM</t>
  </si>
  <si>
    <t>05-Jan-2021 01:23 PM</t>
  </si>
  <si>
    <t>06-Jan-2021 11:16 AM</t>
  </si>
  <si>
    <t>TRF FRM OLUWATOMIIWO ADEPOSOLA TOYIN-ABE TO IVY LEAGUE ASSOCIATES LTD|Classes</t>
  </si>
  <si>
    <t>06-Jan-2021 06:29 PM</t>
  </si>
  <si>
    <t>ISW WebPyt-001797920296-Tran/889432801025/1013300084/IVY LE/LANG</t>
  </si>
  <si>
    <t>07-Jan-2021 04:09 PM</t>
  </si>
  <si>
    <t>NIP/UBN/OGRA ESEROGHENE O/Payment for 3 Knowledge ACCA Papers+Initial Registration-Ese Ogra /NIB/UIP/ FROM Eseroghene Og</t>
  </si>
  <si>
    <t>07-Jan-2021 07:12 PM</t>
  </si>
  <si>
    <t>NIP/GTB/DARE-BABATUNDE THERESA AINA/via GTWORLD Pyt for AFM intensive - Theresa Dare-babatunde</t>
  </si>
  <si>
    <t>08-Jan-2021 10:34 AM</t>
  </si>
  <si>
    <t>TRF FRM CHRISTIAN ONYEKACHUKWU EGWU TO IVY LEAGUE ASSOCIATES LTD|SBL AND FM online classes</t>
  </si>
  <si>
    <t>08-Jan-2021 11:08 AM</t>
  </si>
  <si>
    <t>NIP/VFD/CHINENYE EZEH/NIP/AFM INTENSIVESBR STANDARD /To IVY LEAGUE ASSOCIATES LTD/1013300084</t>
  </si>
  <si>
    <t>08-Jan-2021 11:14 AM</t>
  </si>
  <si>
    <t>TRF FRM CHRISTIAN ONYEKACHUKWU EGWU TO IVY LEAGUE ASSOCIATES LTD|Balance of SBL and FM classes</t>
  </si>
  <si>
    <t>08-Jan-2021 01:20 PM</t>
  </si>
  <si>
    <t>NIP/ABN/OLUWAKEMI OLAMIDE ABIKE BANKOLE/TRF/SBR Online Class Bankole Kemi/FRM OLUWAKEMI OLAMIDE ABIKE BANKOLE TO IVY</t>
  </si>
  <si>
    <t>08-Jan-2021 04:44 PM</t>
  </si>
  <si>
    <t>NIP/UBA/IDOWU  OLUWAKEMI JUDITH/MOB/UTO/6787433535/000015/Idowu Kemi SBR</t>
  </si>
  <si>
    <t>09-Jan-2021 03:00 AM</t>
  </si>
  <si>
    <t>NIP/SCB/0000151013300084/SBR Intensive classes</t>
  </si>
  <si>
    <t>09-Jan-2021 07:41 AM</t>
  </si>
  <si>
    <t>TRF FRM ABISOLA SARAH LADIPO TO IVY LEAGUE ASSOCIATES LTD|Reg fee and AA</t>
  </si>
  <si>
    <t>09-Jan-2021 08:57 AM</t>
  </si>
  <si>
    <t>NIP/UBN/OYAWIRI OGHENEFOVIE/Oyawiri Oghenefovie-APM, March 2021 Intensive /NIB/UIP/ FROM Oghenefovie Oyawiri</t>
  </si>
  <si>
    <t>09-Jan-2021 09:38 AM</t>
  </si>
  <si>
    <t>NIP/UBN/ADEYEYE ADEDOYIN A/MOBILE/UNION Transfer from ADEYEYE ADEDOYIN A - Adedoyin Adufe Adeluwoye</t>
  </si>
  <si>
    <t>09-Jan-2021 11:33 AM</t>
  </si>
  <si>
    <t>TRF FRM TEERDHANKAR SAI PATURI TO IVY LEAGUE ASSOCIATES LTD|FM</t>
  </si>
  <si>
    <t>09-Jan-2021 11:59 AM</t>
  </si>
  <si>
    <t>TRF FRM ESTHER OYELADUN  ADEROHUNMU TO IVY LEAGUE ASSOCIATES LTD|PM and FM Tuition Fee: Esther</t>
  </si>
  <si>
    <t>09-Jan-2021 12:35 PM</t>
  </si>
  <si>
    <t>NIP/FDP/ENOCH IJEOMA MARIAM/ONB TRF FROM ENOCH IJEO **8991 FBP</t>
  </si>
  <si>
    <t>09-Jan-2021 01:03 PM</t>
  </si>
  <si>
    <t>NIP/ABN/TAIWO KAMILUDEEN AZEEZ/TRF/Azeez TaiwoIntensive class/FRM TAIWO KAMILUDEEN AZEEZ TO IVY</t>
  </si>
  <si>
    <t>09-Jan-2021 02:46 PM</t>
  </si>
  <si>
    <t>NIP/FBN/OSINLOYE JUMOKE MAGARET/USSD_OSINLOYE JUMOKE MAGARET</t>
  </si>
  <si>
    <t>09-Jan-2021 03:12 PM</t>
  </si>
  <si>
    <t>09-Jan-2021 03:56 PM</t>
  </si>
  <si>
    <t>NIP/ABN/ADESEMOWO OLAITAN OLUWATOBI-298-CURRENT /TRF/Adesemowo Adeshola(APM)/FRM ADESEMOWO OLAITAN OLUWATOBI TO IVY LEAG</t>
  </si>
  <si>
    <t>09-Jan-2021 08:04 PM</t>
  </si>
  <si>
    <t>NIP/FBN/OGBOGHODO ODOSAMAMWEN TESTIMONY/FBNMOBILE:IVY LEAGUE ASSOCIATES LTD/PART PAYMENT ON LECTURE FEE</t>
  </si>
  <si>
    <t>09-Jan-2021 08:52 PM</t>
  </si>
  <si>
    <t>NIP/GTB/NUHU  SHEDRACH ALIM/SBL</t>
  </si>
  <si>
    <t>09-Jan-2021 11:37 PM</t>
  </si>
  <si>
    <t>10-Jan-2021 04:07 AM</t>
  </si>
  <si>
    <t>TRF FRM DAVID OLUWATODIMU BAMIDELE TO IVY LEAGUE ASSOCIATES LTD|Tuition fee for</t>
  </si>
  <si>
    <t>10-Jan-2021 08:59 AM</t>
  </si>
  <si>
    <t>10-Jan-2021 01:59 PM</t>
  </si>
  <si>
    <t>NIP/ABN/GRACE KIKELOMO MEGBELE/TRF/AAA CLASS/FRM GRACE KIKELOMO MEGBELE TO IVY</t>
  </si>
  <si>
    <t>10-Jan-2021 04:32 PM</t>
  </si>
  <si>
    <t>TRF FRM MOJISOLA TO IVY LEAGUE ASSOCIATES LTD|From Farouq Awodun</t>
  </si>
  <si>
    <t>11-Jan-2021 08:44 AM</t>
  </si>
  <si>
    <t>11-Jan-2021 09:06 AM</t>
  </si>
  <si>
    <t>TRF FRM INIODU RAPHEAL WILLIAM TO IVY LEAGUE ASSOCIATES LTD|Tuition and reg fee @ William Iniodu</t>
  </si>
  <si>
    <t>11-Jan-2021 12:11 PM</t>
  </si>
  <si>
    <t>NIP/STLB/OLASOJI SUNMBOYE/Transfer from OLASOJI SUNMBOYE to IVY LEAGUE ASSOCIATES LTD</t>
  </si>
  <si>
    <t>11-Jan-2021 06:39 PM</t>
  </si>
  <si>
    <t>NIP/FBN/UROEGBULAM VICTOR EBERE/IB:UROEGBULAMVICTORJANTOJUNE2021</t>
  </si>
  <si>
    <t>11-Jan-2021 10:38 AM</t>
  </si>
  <si>
    <t>1094364 CD- DADA KOREDE</t>
  </si>
  <si>
    <t>12-Jan-2021 12:29 PM</t>
  </si>
  <si>
    <t>TRF FRM EMMANUEL O. ADEYANJU TO IVY LEAGUE ASSOCIATES LTD|EMMANUEL ADEYANJU AFM STD CLASS</t>
  </si>
  <si>
    <t>12-Jan-2021 02:12 PM</t>
  </si>
  <si>
    <t>TRF FRM SARAH OLUWANIFEMI ADELAJA TO IVY LEAGUE ASSOCIATES LTD|Intensive Lectures</t>
  </si>
  <si>
    <t>12-Jan-2021 03:04 PM</t>
  </si>
  <si>
    <t>TRF FRM PAUL O SODIPO TO IVY LEAGUE ASSOCIATES LTD|For ACCA trg Stephanie Paul-Sodipo</t>
  </si>
  <si>
    <t>12-Jan-2021 03:39 PM</t>
  </si>
  <si>
    <t>NIP/FDP/IDAHOR ESOHE PRECIOUS/NIP/TRF IFO IVY LEAGUE ASSOCIATES LTD : FOR TUITION FEE</t>
  </si>
  <si>
    <t>13-Jan-2021 08:54 AM</t>
  </si>
  <si>
    <t>NIP/ABN/ESSIEN MICHAEL CHIDU/TRF/Skill lecture fees /FRM ESSIEN MICHAEL CHIDU TO IVY</t>
  </si>
  <si>
    <t>13-Jan-2021 10:46 AM</t>
  </si>
  <si>
    <t>TRF FRM OLAWALE TAOHEED SULAIMAN TO IVY LEAGUE ASSOCIATES LTD|FM / AA</t>
  </si>
  <si>
    <t>13-Jan-2021 12:43 PM</t>
  </si>
  <si>
    <t>NIP/FBN/UDENIGWE CHUKWUMA OKPUNWA/FBNMOBILE:IVY LEAGUE ASSOCIATES LTD/STANDARD WEEKEND LECTURES ONLINE MA FA</t>
  </si>
  <si>
    <t>13-Jan-2021 01:33 PM</t>
  </si>
  <si>
    <t>NIP/WBP/ABIGAIL  OKEKE/ZENITH BANK-Half payment for 2 classes for extra charges for F2F</t>
  </si>
  <si>
    <t>14-Jan-2021 02:58 AM</t>
  </si>
  <si>
    <t>14-Jan-2021 09:37 AM</t>
  </si>
  <si>
    <t>NIP/ABN/ESSIEN MICHAEL CHIDU/TRF/addition of FR/FRM ESSIEN MICHAEL CHIDU TO IVY</t>
  </si>
  <si>
    <t>14-Jan-2021 11:17 AM</t>
  </si>
  <si>
    <t>NIP/FBN/AONDONA  GRACE MEMBER/FBNMOBILE:IVY LEAGUE ASSOCIATES LTD/FV AONDONA GRACE</t>
  </si>
  <si>
    <t>14-Jan-2021 12:34 PM</t>
  </si>
  <si>
    <t>NIP/WBP/0224941619_1013300084/LECTURE FEE: OMOTAYO ADESOLA AFM</t>
  </si>
  <si>
    <t>14-Jan-2021 03:38 PM</t>
  </si>
  <si>
    <t>NIP/FBN/AFOLAYAN TEMITOPE OMOLABAKE/FBNMOBILE:IVY LEAGUE ASSOCIATES LTD/F3 AND F4 TUTORIALS</t>
  </si>
  <si>
    <t>15-Jan-2021 09:38 AM</t>
  </si>
  <si>
    <t>NIP/ABN/FELIX-AREMO O.502389/TRF/FELIX AREMO OLUBUSOLA /FRM FELIX-AREMO O.502389 TO IVY</t>
  </si>
  <si>
    <t>15-Jan-2021 10:27 AM</t>
  </si>
  <si>
    <t>TRF FRM ADEBAYO JOSEPH ADEAGBO TO IVY LEAGUE ASSOCIATES LTD|SBR, AFM, APM</t>
  </si>
  <si>
    <t>15-Jan-2021 10:39 AM</t>
  </si>
  <si>
    <t>NIP/GTB/WAHAAB OLUSHADE ESTHER/USSD NIP Transfer from  08093763829</t>
  </si>
  <si>
    <t>15-Jan-2021 10:55 AM</t>
  </si>
  <si>
    <t>NIP/FBN/JAIYEOLA MUTALIB MAYOWA/IB:MAYOWAJAIYEOLA</t>
  </si>
  <si>
    <t>15-Jan-2021 11:03 AM</t>
  </si>
  <si>
    <t>NIP/UBA/EGWU CHINOMNSO MINAH/MOB/UTO/6841719351/000015/Partpayment for foundations</t>
  </si>
  <si>
    <t>15-Jan-2021 11:41 AM</t>
  </si>
  <si>
    <t>NIP/FBN/AKANMU KUDIRAT OMUYEN   MISS/FBNMOBILE:IVY LEAGUE ASSOCIATES LTD/TOFUNMI</t>
  </si>
  <si>
    <t>15-Jan-2021 02:47 PM</t>
  </si>
  <si>
    <t>NIP/FBN/OLUTUYIBI OLUFEMI OLAKUNLE/FBNMOBILE:IVY LEAGUE ASSOCIATES LTD/2 STRATEGIC PAPERS</t>
  </si>
  <si>
    <t>15-Jan-2021 03:52 PM</t>
  </si>
  <si>
    <t>TRF FRM BABAJIDE   MEADOWS TO IVY LEAGUE ASSOCIATES LTD|Acca lecture payments for 2021</t>
  </si>
  <si>
    <t>15-Jan-2021 06:09 PM</t>
  </si>
  <si>
    <t>TRF FRM JOSHUA OLUWASEGUN MAGBADELO TO IVY LEAGUE ASSOCIATES LTD|Trf</t>
  </si>
  <si>
    <t>15-Jan-2021 07:20 PM</t>
  </si>
  <si>
    <t>15-Jan-2021 07:26 PM</t>
  </si>
  <si>
    <t>NIP/UBN/OYAWIRI OGHENEFOVIE/Oghenefovie Oyawiri-ATX June, 2021 /NIB/UIP/ FROM Oghenefovie Oyawiri</t>
  </si>
  <si>
    <t>15-Jan-2021 07:57 PM</t>
  </si>
  <si>
    <t>NIP/GTB/NUHU  SHEDRACH ALIM/LecturesSBRAFM</t>
  </si>
  <si>
    <t>15-Jan-2021 08:40 PM</t>
  </si>
  <si>
    <t>NIP/KUDA/MOMOH, ITAFE JUDE/PART PAYMENT FOR TUITION FEES FOR FR &amp; FM</t>
  </si>
  <si>
    <t>16-Jan-2021 07:37 AM</t>
  </si>
  <si>
    <t>NIP/GTB/OBI EMMANUELLA ANULIKA/USSD NIP Transfer from  08104083058</t>
  </si>
  <si>
    <t>16-Jan-2021 07:51 AM</t>
  </si>
  <si>
    <t>TRF FRM LAWRENCE OLUWAMAYOWA SHANUSI TO IVY LEAGUE ASSOCIATES LTD|DipIFRS</t>
  </si>
  <si>
    <t>16-Jan-2021 08:07 AM</t>
  </si>
  <si>
    <t>TRF FRM LAWRENCE OLUWAMAYOWA SHANUSI TO IVY LEAGUE ASSOCIATES LTD|Registration fee</t>
  </si>
  <si>
    <t>16-Jan-2021 08:25 AM</t>
  </si>
  <si>
    <t>NIP/STBC/FAVOUR EBHUELE/From Favour Olajidegeorge</t>
  </si>
  <si>
    <t>16-Jan-2021 09:25 AM</t>
  </si>
  <si>
    <t>NIP/FBN/YUSUF BISOLA MARIAM/FBNMOBILE:IVY LEAGUE ASSOCIATES LTD/STANDARD CLASS SBR AND SBL</t>
  </si>
  <si>
    <t>16-Jan-2021 11:25 AM</t>
  </si>
  <si>
    <t>NIP/EYOWO/Toluwani Bamgboye/Funds transfer from 2348022226332 to 000015 IVY LEAGUE ASSOCIATES LTD 1013300084 Lecture fee</t>
  </si>
  <si>
    <t>16-Jan-2021 11:39 AM</t>
  </si>
  <si>
    <t>NIP/FCMB/ONI AFOLAKE TEMITOPE/web:from Afolake Oni for FM &amp; CBL CLAS -DEPO</t>
  </si>
  <si>
    <t>16-Jan-2021 12:20 PM</t>
  </si>
  <si>
    <t>NIP/FCMB/MBA EZICHI CHIDINMA/App FRPAYMENT To Zenith Bank IVY LEAGUE ASSOCIATES LTD</t>
  </si>
  <si>
    <t>16-Jan-2021 12:21 PM</t>
  </si>
  <si>
    <t>16-Jan-2021 01:35 PM</t>
  </si>
  <si>
    <t>NIP/STBC/ORITOKE IRAMOSIMEH FALOMO/Ivy League</t>
  </si>
  <si>
    <t>16-Jan-2021 02:09 PM</t>
  </si>
  <si>
    <t>NIP/FBN/OGBEIWI MARTIN OSARO/FBNMOBILE:IVY LEAGUE ASSOCIATES LTD/MARTIN OGBEIWI  TAX   FR</t>
  </si>
  <si>
    <t>16-Jan-2021 05:01 PM</t>
  </si>
  <si>
    <t>NIP/ABN/OLANREWAJU JOHN OMOBUKOLA/TRF/Payment for tutoials Olanrewaju Omobukol/FRM OLANREWAJU JOHN OMOBUKOLA TO IVY LEAG</t>
  </si>
  <si>
    <t>16-Jan-2021 05:40 PM</t>
  </si>
  <si>
    <t>NIP/ABN/OLUTAYO VICTOR ADEYEYE/TRF/tayo tut fee/FRM OLUTAYO VICTOR ADEYEYE TO IVY</t>
  </si>
  <si>
    <t>17-Jan-2021 12:17 AM</t>
  </si>
  <si>
    <t>17-Jan-2021 07:18 AM</t>
  </si>
  <si>
    <t>NIP/ABN/AKINSUNLOLA ADENIKE JOSEPHINE-183-DIAMON/TRF/Adenike Akinsunlola -ACCA/F</t>
  </si>
  <si>
    <t>17-Jan-2021 07:37 AM</t>
  </si>
  <si>
    <t>NIP/FBN/ADEYEMI OLUWAROTIMI OLUMIDE/FBNMOBILE:IVY LEAGUE ASSOCIATES LTD/SBL TUITION 3365543</t>
  </si>
  <si>
    <t>17-Jan-2021 07:38 AM</t>
  </si>
  <si>
    <t>NIP/ABN/CHUKWUEMEKA ALEXANDER ODUNUKWE/TRF/3646239 Chukwuemeka Alexander Odunukw</t>
  </si>
  <si>
    <t>17-Jan-2021 07:43 AM</t>
  </si>
  <si>
    <t>NIP/UBA/OLUWAFEYISAYOPOPOOLA/TUD  IBG/UTO/AA june 2021 class</t>
  </si>
  <si>
    <t>17-Jan-2021 09:15 AM</t>
  </si>
  <si>
    <t>NIP/ABN/KIKELOMO BOLUWATIFE SOBANDE/TRF/APM/FRM KIKELOMO BOLUWATIFE SOBANDE TO IVY LEAGUE ASSOCIATES LTD</t>
  </si>
  <si>
    <t>17-Jan-2021 09:35 AM</t>
  </si>
  <si>
    <t>NIP/ABN/ADEDOYIN  KALESANWO/TRF/Balance for the outstanding/FRM ADEDOYIN  KALESANWO TO IVY</t>
  </si>
  <si>
    <t>17-Jan-2021 09:55 AM</t>
  </si>
  <si>
    <t>17-Jan-2021 09:58 AM</t>
  </si>
  <si>
    <t>NIP/STBC/OLUWAFEMI OLATOYE KUSHIMO/Reg fee, parr pymt for AAASBR</t>
  </si>
  <si>
    <t>17-Jan-2021 02:13 PM</t>
  </si>
  <si>
    <t>NIP/STBC/ADEDAYO ADEWALE AGUNBIADE/PM and CBL (Online class)</t>
  </si>
  <si>
    <t>17-Jan-2021 02:21 PM</t>
  </si>
  <si>
    <t>NIP/STLB/KANAYOCHUKWU NZUBE ODUNZE/Transfer from KANAYOCHUKWU NZUBE ODUNZE to IVY LEAGUE ASSOCIATES LTD</t>
  </si>
  <si>
    <t>18-Jan-2021 10:04 AM</t>
  </si>
  <si>
    <t>NIP/GTB/AKUNNE  ONYEDIKA NWAMAKA/AAAAPM</t>
  </si>
  <si>
    <t>18-Jan-2021 10:16 AM</t>
  </si>
  <si>
    <t>TRF FRM CHINENYE AGNES-SANDRA EZEH TO IVY LEAGUE ASSOCIATES LTD|bal for sbl</t>
  </si>
  <si>
    <t>18-Jan-2021 04:38 PM</t>
  </si>
  <si>
    <t>TRF FRM MOBOLAJI OLUBUSOLA OLUWAJANA TO IVY LEAGUE ASSOCIATES LTD|pm and tax</t>
  </si>
  <si>
    <t>18-Jan-2021 06:32 PM</t>
  </si>
  <si>
    <t>TRF FRM FAITH IBUKUN BABALOLA TO IVY LEAGUE ASSOCIATES LTD</t>
  </si>
  <si>
    <t>18-Jan-2021 06:45 PM</t>
  </si>
  <si>
    <t>NIP/ABN/LADEINDE ADETOUN OLUWASEUN/TRF/June diet AFM/FRM LADEINDE ADETOUN OLUWASEUN TO IVY</t>
  </si>
  <si>
    <t>18-Jan-2021 07:24 PM</t>
  </si>
  <si>
    <t>NIP/ABN/MOYINOLUWA THEODORA AKIN-ADAMU/TRF//FRM MOYINOLUWA THEODORA AKIN-ADAMU TO IVY</t>
  </si>
  <si>
    <t>19-Jan-2021 11:36 AM</t>
  </si>
  <si>
    <t>NIP/GTB/AJAYI  OLUFUNMILOLA ADETORO/via GTWORLD AA- June 2021</t>
  </si>
  <si>
    <t>19-Jan-2021 11:37 AM</t>
  </si>
  <si>
    <t>NIP/GTB/AREMU OREOLUWA B./AFMIntensivelectures</t>
  </si>
  <si>
    <t>19-Jan-2021 05:35 PM</t>
  </si>
  <si>
    <t>NIP/FBN/AFOLAYAN TEMITOPE OMOLABAKE/FBNMOBILE:IVY LEAGUE ASSOCIATES LTD/F5 CLASS</t>
  </si>
  <si>
    <t>19-Jan-2021 07:34 PM</t>
  </si>
  <si>
    <t>NIP/UBA/OLUWATOYIN BOLANLE IFEDI/TUD  IBG/UTO/INTENSIVE AFM  IFEDI TOYIN</t>
  </si>
  <si>
    <t>19-Jan-2021 12:12 PM</t>
  </si>
  <si>
    <t>DS 2542317/CD ADEYEMI  DORCAS</t>
  </si>
  <si>
    <t>20-Jan-2021 07:43 AM</t>
  </si>
  <si>
    <t>NIP/STBC/JOHN OYEJIDE FATOKI/John Fatoki SBR AAA June 2021</t>
  </si>
  <si>
    <t>20-Jan-2021 10:12 AM</t>
  </si>
  <si>
    <t>NIP/ABN/RHODA OYE LAFINHAN/TRF/Intensive  AAA/FRM RHODA OYE LAFINHAN TO IVY</t>
  </si>
  <si>
    <t>20-Jan-2021 12:46 PM</t>
  </si>
  <si>
    <t>NIP/ABN/ANOLIEFOH HARRISON C/TRF/FR and AA/FRM ANOLIEFOH HARRISON C TO IVY</t>
  </si>
  <si>
    <t>20-Jan-2021 03:30 PM</t>
  </si>
  <si>
    <t>NIP/WBP/ABISOLA ABISOYE ADESINA/ZENITH BANK-Abisola- APM AAA</t>
  </si>
  <si>
    <t>20-Jan-2021 03:43 PM</t>
  </si>
  <si>
    <t>NIP/UBA/NANA  OLUFUNKE JESUNIFEMI BLESSING/MOB/UTO/6884743693/000015/Acca classes</t>
  </si>
  <si>
    <t>20-Jan-2021 08:33 PM</t>
  </si>
  <si>
    <t>NIP/ABN/RHODA CHIMDINMA UZOHUE/TRF/Payment from Rhoda Uzohue for FM and TX online/FRM RHODA CHIMDINMA UZOHUE TO IVY</t>
  </si>
  <si>
    <t>20-Jan-2021 11:49 AM</t>
  </si>
  <si>
    <t>CD OLASUPO SAMMY DS5601243</t>
  </si>
  <si>
    <t>21-Jan-2021 08:57 AM</t>
  </si>
  <si>
    <t>NIP/OPAY/Farouk  Kehinde  Soyoye/Transfer from to IVY LEAGUE ASSOCIATES LTD</t>
  </si>
  <si>
    <t>21-Jan-2021 09:23 AM</t>
  </si>
  <si>
    <t>NIP/ABN/MATILDA EBOSEREMEN ODINE/TRF/Payment for SBL /FRM MATILDA EBOSEREMEN ODINE TO IVY</t>
  </si>
  <si>
    <t>21-Jan-2021 12:13 PM</t>
  </si>
  <si>
    <t>TRF FRM OLUWATOYIN IBINABO ALUGO TO IVY LEAGUE ASSOCIATES LTD</t>
  </si>
  <si>
    <t>21-Jan-2021 01:11 PM</t>
  </si>
  <si>
    <t>NIP/GTB/EBONG  JOSHUA RAYMOND/LessonFeespartpayment</t>
  </si>
  <si>
    <t>21-Jan-2021 01:21 PM</t>
  </si>
  <si>
    <t>NIP/FBN/ONAMADE SUNDAY &amp; SAMUEL OLATUNJI/ATM_ONAMADE SUNDAY &amp; SAMUEL OLATUNJI</t>
  </si>
  <si>
    <t>21-Jan-2021 05:25 PM</t>
  </si>
  <si>
    <t>NIP/GTB/OGUNMOROTI MAYOWA OPE/via GTWORLD</t>
  </si>
  <si>
    <t>22-Jan-2021 06:37 AM</t>
  </si>
  <si>
    <t>NIP/UBA/NWANKWO ABIGAIL CHIDINMA/MOB/UTO/6897452678/000015/Payment for FR and TX</t>
  </si>
  <si>
    <t>NIP/UBA/NWANKWO ABIGAIL CHIDINMA/MOB/UTO/6897465684/000015/Balance for SBR and TX</t>
  </si>
  <si>
    <t>22-Jan-2021 09:33 AM</t>
  </si>
  <si>
    <t>NIP/STLB/MATTHEW OSOGWE IKEME/Transfer from MATTHEW OSOGWE IKEME to IVY LEAGUE ASSOCIATES LTD</t>
  </si>
  <si>
    <t>22-Jan-2021 09:35 AM</t>
  </si>
  <si>
    <t>NIP/STBC/OLUGBENGA OLUTOBA ASAOLU/Asaolu</t>
  </si>
  <si>
    <t>22-Jan-2021 10:45 AM</t>
  </si>
  <si>
    <t>TRF FRM CHRISTIAN ONYEKACHUKWU EGWU TO IVY LEAGUE ASSOCIATES LTD|SBR class</t>
  </si>
  <si>
    <t>22-Jan-2021 11:19 AM</t>
  </si>
  <si>
    <t>NIP/WBP/TOLUWALASE  OLADEPO/ZENITH BANK-</t>
  </si>
  <si>
    <t>22-Jan-2021 01:55 PM</t>
  </si>
  <si>
    <t>NIP/ABN/PATRICK DANIEL OKOH/TRFPaymentforAAAandSBLFRMPATRICKDANIELOKOHTOIVYLEAGUEASSOCIATESLTD</t>
  </si>
  <si>
    <t>22-Jan-2021 02:27 PM</t>
  </si>
  <si>
    <t>NIP/GTB/BRAIMOH THANKGOD OSI/Prt pyt for two papers - FM &amp; FR</t>
  </si>
  <si>
    <t>22-Jan-2021 03:02 PM</t>
  </si>
  <si>
    <t>NIP/STBC/VIVIENNE EMMA NWAKANMA/FR(Vee and Ego)</t>
  </si>
  <si>
    <t>22-Jan-2021 03:06 PM</t>
  </si>
  <si>
    <t>TRF FRM MILDRED I EHIGIEGBA TO IVY LEAGUE ASSOCIATES LTD|Lecture for final level acca</t>
  </si>
  <si>
    <t>22-Jan-2021 03:40 PM</t>
  </si>
  <si>
    <t>TRF FRM SOLOMON ADEBAYO ABE TO IVY LEAGUE ASSOCIATES LTD|ACCALECTURES/FR,FM&amp;REG/ ADEBAYO ABE</t>
  </si>
  <si>
    <t>22-Jan-2021 05:22 PM</t>
  </si>
  <si>
    <t>NIP/UBA/ABUNG OFUKA ABUNG/MOB/UTO/6903334567/000015/Abung F2 F3 F4</t>
  </si>
  <si>
    <t>22-Jan-2021 05:34 PM</t>
  </si>
  <si>
    <t>NIP/UBA/MAKINWA  THOMAS OLUWAFEMI/MOB/UTO/6903443268/000015/PM and FR classes</t>
  </si>
  <si>
    <t>22-Jan-2021 06:03 PM</t>
  </si>
  <si>
    <t>NIP/SCB/0000151013300084/Maureen Fee</t>
  </si>
  <si>
    <t>22-Jan-2021 06:55 PM</t>
  </si>
  <si>
    <t>NIP/GTB/CHIKELUE  EBUKA KINGSLEY/Parttuitionfeeforfmandpm</t>
  </si>
  <si>
    <t>22-Jan-2021 07:35 PM</t>
  </si>
  <si>
    <t>NIP/ABN/AMINAT AJOKE ADELEKAN/TRFFMandTaxclassFRMAMINATAJOKEADELEKANTOIVYLEAGUEASSOCIATESLTD</t>
  </si>
  <si>
    <t>23-Jan-2021 05:28 AM</t>
  </si>
  <si>
    <t>NIP/GTB/ISHOLA AZEEZAT/AFMrevisionClass</t>
  </si>
  <si>
    <t>NIP/STLB/NAOMI OLAMAKINDE/Transfer from NAOMI OLAMAKINDE to IVY LEAGUE ASSOCIATE</t>
  </si>
  <si>
    <t>23-Jan-2021 07:52 AM</t>
  </si>
  <si>
    <t>NIP/ABN/OLUWAPELUMI OMOTOLA OYEKUNLE/TRF//FRM OLUWAPELUMI OMOTOLA OYEKUNLE TO IVY</t>
  </si>
  <si>
    <t>23-Jan-2021 07:55 AM</t>
  </si>
  <si>
    <t>NIP/UBA/OYEKUNLE OLUWAPELUMI OMOTOLA/MOB/UTO/6907149312/000015/Tutorial</t>
  </si>
  <si>
    <t>23-Jan-2021 07:57 AM</t>
  </si>
  <si>
    <t>NIP/ABN/BLESSING DAMILOLA OMOYA/TRF/SBR /FRM BLESSING DAMILOLA OMOYA TO IVY</t>
  </si>
  <si>
    <t>23-Jan-2021 08:17 AM</t>
  </si>
  <si>
    <t>TRF FRM OLUWADUROTIMI  DARE AJELE TO IVY LEAGUE ASSOCIATES LTD|ACCA lectures</t>
  </si>
  <si>
    <t>23-Jan-2021 08:32 AM</t>
  </si>
  <si>
    <t>NIP/ECO/LADELE OLUFEMI/REF629894942 BO LADELE OLUFEMI IFO IVY LEAGUE ASS</t>
  </si>
  <si>
    <t>23-Jan-2021 08:33 AM</t>
  </si>
  <si>
    <t>TRF FRM JENNIFER IJEOMA INNOCENT TO IVY LEAGUE ASSOCIATES LTD</t>
  </si>
  <si>
    <t>23-Jan-2021 08:43 AM</t>
  </si>
  <si>
    <t>NIP/ABN/BLESSING DAMILOLA OMOYA/TRF/bbn/FRM BLESSING DAMILOLA OMOYA TO IVY</t>
  </si>
  <si>
    <t>23-Jan-2021 08:45 AM</t>
  </si>
  <si>
    <t>NIP/ABN/VICTOR OLUWASANMI ADEOSUN/NIP:000014210123084414004884801083::VNS;:::020006:210123084414321593089019893104</t>
  </si>
  <si>
    <t>23-Jan-2021 10:20 AM</t>
  </si>
  <si>
    <t>TRF FRM TAIWO O WILLIAMS TO IVY LEAGUE ASSOCIATES LTD|TAIWO</t>
  </si>
  <si>
    <t>23-Jan-2021 11:54 AM</t>
  </si>
  <si>
    <t>NIP/ABN/OSHUNGBOYE YETUNDE/TRF/AFM ONLINE/FRM OSHUNGBOYE YETUNDE TO IVY</t>
  </si>
  <si>
    <t>23-Jan-2021 12:04 PM</t>
  </si>
  <si>
    <t>NIP/STBC/OSARUMWENSE LURINA OSAWE/AFM, APM and SBL</t>
  </si>
  <si>
    <t>23-Jan-2021 12:40 PM</t>
  </si>
  <si>
    <t>ISW ATMPyt-001160942447-326 HERBERT MACAULAY STR YABA LAGOS LANG</t>
  </si>
  <si>
    <t>23-Jan-2021 01:39 PM</t>
  </si>
  <si>
    <t>NIP/FCMB/OLUSANYA ABDUL-HAFEEZ ADEBAYO/App Registration payment To Zenith Bank IVY LEAGUE ASSOCIATE</t>
  </si>
  <si>
    <t>23-Jan-2021 03:33 PM</t>
  </si>
  <si>
    <t>TRF FRM OLORUNTOBI DAPO ADELOKUN TO IVY LEAGUE ASSOCIATES LTD|Oloruntobi Adelokun/SBL</t>
  </si>
  <si>
    <t>23-Jan-2021 03:55 PM</t>
  </si>
  <si>
    <t>TRF FRM OGOCHUKWU ADA OGBULIE TO IVY LEAGUE ASSOCIATES LTD|AA and FM</t>
  </si>
  <si>
    <t>23-Jan-2021 06:55 PM</t>
  </si>
  <si>
    <t>NIP/FBN/ARIBILOLA OYINDAMOLA BEATRICE/FBNMOBILE:IVY LEAGUE ASSOCIATES LTD/TUTORIAL FEE OYINDAMOLA ARIBILOLA</t>
  </si>
  <si>
    <t>23-Jan-2021 11:45 PM</t>
  </si>
  <si>
    <t>24-Jan-2021 04:25 AM</t>
  </si>
  <si>
    <t>NIP/VFD/CHIOMA MBA ITUMA/NIP/To IVY LEAGUE ASSOCIATES LTD/1013300084</t>
  </si>
  <si>
    <t>24-Jan-2021 08:49 AM</t>
  </si>
  <si>
    <t>NIP/UBA/EBOKA ANSELM/MOB/UTO/6915819523/000015/Lecture fee</t>
  </si>
  <si>
    <t>24-Jan-2021 10:11 AM</t>
  </si>
  <si>
    <t>NIP/STBC/ELVIS TOCHUKWU OBI/CFA Tuition for ELVIS</t>
  </si>
  <si>
    <t>24-Jan-2021 11:26 AM</t>
  </si>
  <si>
    <t>NIP/UBA/ADEDEJI OLUWAFEMI ADEOLUWA/MOB/UTO/6916733924/000015/Tutorials fee</t>
  </si>
  <si>
    <t>24-Jan-2021 02:13 PM</t>
  </si>
  <si>
    <t>NIP/GTB/MBA  MAXWELL IFEANYI/USSD NIP Transfer from  08033004765</t>
  </si>
  <si>
    <t>25-Jan-2021 07:36 AM</t>
  </si>
  <si>
    <t>NIP/KBL/OZUMBA SIMON ODILI/TRF BO OZUMBA SIMON ODILI</t>
  </si>
  <si>
    <t>25-Jan-2021 02:31 PM</t>
  </si>
  <si>
    <t>NIP/FBN/OWOEYE ABIODUN IDOWU/FBNMOBILE:IVY LEAGUE ASSOCIATES LTD/LECTURES FOR AA AND FM</t>
  </si>
  <si>
    <t>25-Jan-2021 03:36 PM</t>
  </si>
  <si>
    <t>NIP/UBA/ADEDEJI OLUWAFEMI ADEOLUWA/MOB/UTO/6926604616/000015/Tutorials fee from femi</t>
  </si>
  <si>
    <t>25-Jan-2021 05:57 PM</t>
  </si>
  <si>
    <t>TRF FRM OPEYEMI FEHINTOLA FEHINTOLA ADEYEMI TO IVY LEAGUE ASSOCIATES LTD|Tututorial</t>
  </si>
  <si>
    <t>26-Jan-2021 10:06 AM</t>
  </si>
  <si>
    <t>NIP/FBN/OGUNYE OLUWAPELUMI AYODOGUN/FBNMOBILE:IVY LEAGUE ASSOCIATES LTD/OGUNYE OLUWAPELUMI</t>
  </si>
  <si>
    <t>26-Jan-2021 10:08 AM</t>
  </si>
  <si>
    <t>26-Jan-2021 10:09 AM</t>
  </si>
  <si>
    <t>26-Jan-2021 10:34 AM</t>
  </si>
  <si>
    <t>NIP/STLB/OPEYEMI KABIR OLANREWAJU/Transfer from OPEYEMI KABIR OLANREWAJU to IVY LEAGUE ASSOCIATES LTD</t>
  </si>
  <si>
    <t>26-Jan-2021 10:40 AM</t>
  </si>
  <si>
    <t>TRF FRM CHIKAMSO MMESOMA OKEKE TO IVY LEAGUE ASSOCIATES LTD|Kamso</t>
  </si>
  <si>
    <t>26-Jan-2021 03:23 PM</t>
  </si>
  <si>
    <t>TRF FRM OSE   AGHONGHON TO IVY LEAGUE ASSOCIATES LTD|Part pymt for tuition</t>
  </si>
  <si>
    <t>26-Jan-2021 12:38 PM</t>
  </si>
  <si>
    <t>1475301 CD UDEH ENE JOY</t>
  </si>
  <si>
    <t>27-Jan-2021 05:13 AM</t>
  </si>
  <si>
    <t>NIP/UBA/SUMMAYYA SULEIMAN/MOB/UTO/6939571220/000015/FM TAX and Registration</t>
  </si>
  <si>
    <t>27-Jan-2021 08:48 AM</t>
  </si>
  <si>
    <t>NIP/UBN/TOTA BALAGURAVAIAH/UIP IFO IVY LEAGUE ASSOCIAT/NIP/UIP TRF IFO NY LEAGUE ASSOCIATES</t>
  </si>
  <si>
    <t>27-Jan-2021 10:17 AM</t>
  </si>
  <si>
    <t>NIP/UBA/ADEDEJI OLUWAFEMI ADEOLUWA/MOB/UTO/6942122606/000015/Tutorial fee frm femi  Adedeji</t>
  </si>
  <si>
    <t>27-Jan-2021 11:05 AM</t>
  </si>
  <si>
    <t>NIP/GTB/OGUERI ADEDOJA ADESOLA/WeekdayforBTMAFA</t>
  </si>
  <si>
    <t>28-Jan-2021 11:18 AM</t>
  </si>
  <si>
    <t>TRF FRM EMMANUEL O. ADEYANJU TO IVY LEAGUE ASSOCIATES LTD|AFM TO APM CONVERSION - EMMANUEL</t>
  </si>
  <si>
    <t>28-Jan-2021 02:05 PM</t>
  </si>
  <si>
    <t>TRF FRM EMMANUEL BASSEY TO IVY LEAGUE ASSOCIATES LTD|PM &amp; AA virtual lecture fee &amp; Reg</t>
  </si>
  <si>
    <t>28-Jan-2021 04:17 PM</t>
  </si>
  <si>
    <t>NIP/ABN/TITILOLA ADENIKE TAIWO/TRFPartpaymentforlecturefeeFRMTITILOLAADENIKETAIWOTOIVYLEAGUEASSOCIATESLTD</t>
  </si>
  <si>
    <t>28-Jan-2021 10:06 PM</t>
  </si>
  <si>
    <t>29-Jan-2021 05:22 AM</t>
  </si>
  <si>
    <t>NIP/GTB/FADAIRO EDNA IZIEGBE/PartLessonfee</t>
  </si>
  <si>
    <t>29-Jan-2021 01:14 PM</t>
  </si>
  <si>
    <t>NIP/ABN/ISHAKU NATAKI AYUBA/NIP:000014210129131254004896149123::VNS;:::020033:210129011254322731239020145047</t>
  </si>
  <si>
    <t>29-Jan-2021 02:18 PM</t>
  </si>
  <si>
    <t>NIP/UBN/AJETUNMOBI ELIZABETH/MOBILE/UNION Transfer from AJETUNMOBI ELIZABETH - Financial Reporting - June 2021 physical</t>
  </si>
  <si>
    <t>29-Jan-2021 03:03 PM</t>
  </si>
  <si>
    <t>NIP/GTB/HABIB MUSBAHU ABDULLAHI/FatimaTafidaBelloFRandAA</t>
  </si>
  <si>
    <t>29-Jan-2021 06:05 PM</t>
  </si>
  <si>
    <t>NIP/UBA/AKANA EVELYN N./TUD  IBG/UTO/ATX June 2021</t>
  </si>
  <si>
    <t>29-Jan-2021 06:17 PM</t>
  </si>
  <si>
    <t>NIP Charge:FUND TRSF TO GTB MAIN ACCT</t>
  </si>
  <si>
    <t>FUND TRSF TO GTB MAIN ACCT/NIP TFR TO IVY LEAGUE ASSOCIATES LIMITED/GTB</t>
  </si>
  <si>
    <t>29-Jan-2021 07:46 PM</t>
  </si>
  <si>
    <t>NIP/GTB/OLUDIYA  OREOLUWA RUTH/via GTWORLD For PM TAX &amp; FR tutorials.</t>
  </si>
  <si>
    <t>30-Jan-2021 05:08 AM</t>
  </si>
  <si>
    <t>NIP/FBN/ADEDIPE OLUWAFEMI OLUWATOSIN/FBNMOBILE:IVY LEAGUE ASSOCIATES LTD/TAX AND</t>
  </si>
  <si>
    <t>NIP/FBN/ADEDIPE OLUWAFEMI OLUWATOSIN/FBNMOBILE:IVY LEAGUE ASSOCIATES LTD/BALANCE</t>
  </si>
  <si>
    <t>30-Jan-2021 05:39 AM</t>
  </si>
  <si>
    <t>NIP/GTB/OLADEJO  BOLUWATIFE PRISCILLA/via GTWORLD Uk tax for june</t>
  </si>
  <si>
    <t>30-Jan-2021 09:27 AM</t>
  </si>
  <si>
    <t>ISW ATMPyt-001166255512-326 HERBERT MACAULAY STR YABA LAGOS LANG</t>
  </si>
  <si>
    <t>30-Jan-2021 12:10 PM</t>
  </si>
  <si>
    <t>NIP/ECO/AWOYEMI WAHEED/REF636232545 BO AWOYEMI WAHEED IFO IVY LEAGUE ASS</t>
  </si>
  <si>
    <t>30-Jan-2021 12:17 PM</t>
  </si>
  <si>
    <t>NIP/WBP/ABIGAIL  OKEKE/ZENITH BANK-Balance for Ivy league tutorial</t>
  </si>
  <si>
    <t>30-Jan-2021 12:52 PM</t>
  </si>
  <si>
    <t>TRF FRM JESSICA OLUWADAMILOLA OJO TO IVY LEAGUE ASSOCIATES LTD|Acca lessons part payment</t>
  </si>
  <si>
    <t>30-Jan-2021 01:15 PM</t>
  </si>
  <si>
    <t>TRF FRM JESSICA OLUWADAMILOLA OJO TO IVY LEAGUE ASSOCIATES LTD|Face to face class</t>
  </si>
  <si>
    <t>30-Jan-2021 01:44 PM</t>
  </si>
  <si>
    <t>NIP/FBN/DAVID JOSEPH OLUWADAMILOLA/USSD_DAVID JOSEPH OLUWADAMILOLA</t>
  </si>
  <si>
    <t>30-Jan-2021 02:01 PM</t>
  </si>
  <si>
    <t>TRF FRM LUKMAN ADEREMI ADENIYI TO IVY LEAGUE ASSOCIATES LTD|ACCA registration</t>
  </si>
  <si>
    <t>30-Jan-2021 02:54 PM</t>
  </si>
  <si>
    <t>NIP/GTB/ATOLAGBE  OLUWATOYIN T./via GTWORLD Bello Oluwatoyin</t>
  </si>
  <si>
    <t>30-Jan-2021 05:13 PM</t>
  </si>
  <si>
    <t>NIP/FBN/OLANIYAN ABDUL-RASAQ ADEDAMOLA/FBNMOBILE:IVY LEAGUE ASSOCIATES LTD/PART PAYMENT FOR FM AND TAX LECTURES</t>
  </si>
  <si>
    <t>30-Jan-2021 06:02 PM</t>
  </si>
  <si>
    <t>NIP/ABN/OLANREWAJU JOHN OMOBUKOLA/TRFTutorialfeesbalanceFRMOLANREWAJUJOHNOMOBUKOLATOIVYLEAGUEASSOCIATESLTD</t>
  </si>
  <si>
    <t>30-Jan-2021 08:44 PM</t>
  </si>
  <si>
    <t>NIP/ABN/GBOLAHAN KAYODE OLOGUNRO/TRF/Gbolahan Ologunro APM/FRM GBOLAHAN KAYODE OLOGUNRO TO IVY</t>
  </si>
  <si>
    <t>30-Jan-2021 08:54 PM</t>
  </si>
  <si>
    <t>TRF FRM VICTORIA NKECHI UBANYI TO IVY LEAGUE ASSOCIATES LTD|Sbr and apm classes</t>
  </si>
  <si>
    <t>30-Jan-2021 11:43 PM</t>
  </si>
  <si>
    <t>31-Jan-2021 09:50 AM</t>
  </si>
  <si>
    <t>NIP/UBA/AKINSUNLOLA ADENIKE ADENIKE/MOB/UTO/6979681467/000015/20k bal  Akinsunlola Adenike</t>
  </si>
  <si>
    <t>31-Jan-2021 01:55 PM</t>
  </si>
  <si>
    <t>31-Jan-2021 01:59 PM</t>
  </si>
  <si>
    <t>NIP/STLB/SMITH JOKOTOLA OPEOLUWA/Transfer from SMITH JOKOTOLA OPEOLUWA to IVY LEAGUE ASSOCIATES LTD</t>
  </si>
  <si>
    <t>31-Jan-2021 02:01 PM</t>
  </si>
  <si>
    <t>NIP/STLB/AIYEDUN TINUOLA OMOYISOLA/Transfer from AIYEDUN TINUOLA OMOYISOLA to IVY LEAGUE ASSOCIATES LTD</t>
  </si>
  <si>
    <t>31-Jan-2021 02:21 PM</t>
  </si>
  <si>
    <t>NIP/ABN/ABIMBOLA A. ABRAHAM/TRFAbimbolanKemiAAAFRMABIMBOLAAABRAHAMTOIVYLEAGUEASSOCIATESLTD</t>
  </si>
  <si>
    <t>31-Jan-2021 02:25 PM</t>
  </si>
  <si>
    <t>01-Feb-2021 12:04 AM</t>
  </si>
  <si>
    <t>01-Feb-2021 02:02 PM</t>
  </si>
  <si>
    <t>TRF FRM CHARLES I OSEMENE</t>
  </si>
  <si>
    <t>01-Feb-2021 06:44 PM</t>
  </si>
  <si>
    <t>NIP/FBN/BEREMBO TREASURE SOIBIFAA/FBNMOBILE:IVY LEAGUE ASSOCIATES LTD/TUITION BALANCE</t>
  </si>
  <si>
    <t>02-Feb-2021 10:32 AM</t>
  </si>
  <si>
    <t>NIP/UBN/AKINWALE OLUWATOSIN/MOBILE/UNION Transfer from AKINWALE OLUWATOSIN - AA online Lectures</t>
  </si>
  <si>
    <t>02-Feb-2021 12:27 PM</t>
  </si>
  <si>
    <t>TRF FRM TITILOPE VICTORIA ADEGUN TO IVY LEAGUE ASSOCIATES LTD|Tuition fee Adegun Titilope Victoria</t>
  </si>
  <si>
    <t>03-Feb-2021 04:37 PM</t>
  </si>
  <si>
    <t>NIP/FBN/OBISESAN ABIDEMI JANET/FBNMOBILE:IVY LEAGUE ASSOCIATES LTD/70  PART PAYMENT</t>
  </si>
  <si>
    <t>04-Feb-2021 03:40 PM</t>
  </si>
  <si>
    <t>TRF FRM BLESSING CHIDINMA ISICHEI TO IVY LEAGUE ASSOCIATES LTD|Payment for ATX and SBR classes</t>
  </si>
  <si>
    <t>04-Feb-2021 07:14 PM</t>
  </si>
  <si>
    <t>NIP/ECO/AJUMOBI OYINKANSOLA/REF641687906 BO AJUMOBI OYINKANSOLA IFO IVY LEAGU</t>
  </si>
  <si>
    <t>04-Feb-2021 12:59 PM</t>
  </si>
  <si>
    <t>DS/853134/CD/DAMILOLA OMONIYI</t>
  </si>
  <si>
    <t>GTBANK IVYLEAGUE ASSOCIATES</t>
  </si>
  <si>
    <t>DESCRIPTION</t>
  </si>
  <si>
    <t>BALANCE</t>
  </si>
  <si>
    <t>OPENNING BALANCE</t>
  </si>
  <si>
    <t>TRANSFER BETWEEN CUSTOMERS MBANKING - F4-F5 classes ANY Account Transfer from OBI ISIOMA ELIZABETH to IVY LEAGUE ASSOCIATES LIMITED</t>
  </si>
  <si>
    <t>TRANSFER BETWEEN CUSTOMERS 000005180630150242003311491253|NIP - TRF IFO IVY LEAGUE ASSOCIATES LIMITED. PAYME|106::763360912|DBN|OMORINSOLA SIMBIAT OLAGESIN REF:000005180630150242003311491253</t>
  </si>
  <si>
    <t>CASH WITHDRAWAL AKINLABI OLUDIRAN</t>
  </si>
  <si>
    <t>TRANSFER BETWEEN CUSTOMERS USSD GTBank Transfer from : 08036402226 AIYEETANGABRIEL TOSIN to IVY LEAGUE ASSOCIATES LIMITED 4920443055000003200007341161</t>
  </si>
  <si>
    <t>TRANSFER BETWEEN CUSTOMERS via Internet Banking from FAKAYODE,OPEOLUWA OLADIMEJI to IVY LEAGUE ASSOCIATES LIMITED</t>
  </si>
  <si>
    <t>STAMP DUTY CHARGE 02072018 STAMP DUTY CHARGE - 02/07/2018</t>
  </si>
  <si>
    <t>TRANSFER BETWEEN CUSTOMERS 000017180703100140010014052700|GTBANK-ACCA classes for Oghenemaro Omuabor|GTBANK-ACCA classes for Oghenemaro Omuabor|WEMA|OGHENEMARO OMUABOR REF:000017180703100140010014052700</t>
  </si>
  <si>
    <t>CHEQUE DEPOSIT CHQ DEP IFO MUSTAPHA OLUWAKEMI FRM IVY LEAGUE ASSOCIATES LIMITED</t>
  </si>
  <si>
    <t>CASH WITHDRAWAL SALAMI SEGUN</t>
  </si>
  <si>
    <t>STAMP DUTY CHARGE 03072018 STAMP DUTY CHARGE - 03/07/2018</t>
  </si>
  <si>
    <t>CASH WITHDRAWAL SAUBANA MUSA</t>
  </si>
  <si>
    <t>TRANSFER BETWEEN CUSTOMERS Transfer between customers-Via GTWorld Payment for ACCA Registration. Thanks. REF:219869011000000150001807061639 from KALU, IFEANYI SAMUEL to IVY LEAGUE ASSOCIATES LIMITED</t>
  </si>
  <si>
    <t>TRANSFER BETWEEN CUSTOMERS MBANKING - Oxford Brookes Project Training and Mentoring ANY Account Transfer from ALLI, ADEWOLE AFOLABI to IVY LEAGUE ASSOCIATES LIMITED</t>
  </si>
  <si>
    <t>TRANSFER BETWEEN CUSTOMERS USSD GTBank Transfer from : 07031556394 AGUNBIADE ADEDAYO ADEWALE to IVY LEAGUE ASSOCIATES LIMITED 4420455290000001500007404268</t>
  </si>
  <si>
    <t>TRANSFER BETWEEN CUSTOMERS CHQ TRF IFO SEUN AJAYI FRM IVY LEAGUE ASSOCIATES LTD</t>
  </si>
  <si>
    <t>CASH WITHDRAWAL ALAWODE ISMAIL</t>
  </si>
  <si>
    <t>CHEQUE DEPOSIT CHQ FRM IVY LEAGUE ASSOCIATES LIMITED TO LAWAL OLATUNDE REF:209075818100000500001807091455</t>
  </si>
  <si>
    <t>CASH WITHDRAWAL URANTA IBIBAMA GODSWILL</t>
  </si>
  <si>
    <t>NIBSS Instant Payment Outward 000013180710092936000137788268 NIP FRM IVY LEAGUE ASSOCIATES LIMITED IFO FCMB/DORJOSEPLUS SUPPORT SERVICES REF:00001318071009293600013778826</t>
  </si>
  <si>
    <t>COMMISSION 000013180710092936000137788268 NIP TRANSFER COMMISSION FOR 000013180710092936000137788268 NIP FRM IVY LEAGUE ASSOCIATES LIMITED IFO FCMB/DORJOSEPLUS SUPPORT SERVICEREF:000013180710092936000137788268</t>
  </si>
  <si>
    <t>VALUE ADDED TAX VAT ON NIP TRANSFER FOR 00001</t>
  </si>
  <si>
    <t>CASH WITHDRAWAL YUSUF ABDULAH</t>
  </si>
  <si>
    <t>TRANSFER BETWEEN CUSTOMERS 000004180710140533005034668773|TRF IFO IVY LEAGUE ASSOCIATES |TRF FRM NEWTON &amp; DAVID LIMITED|UBA|NEWTON &amp; DAVID LIMITED REF:000004180710140533005034668773</t>
  </si>
  <si>
    <t>CUSTOMER DEPOSIT CHEQUES CHQ DEP IFO DATALEX MEDIA SERVICES FRM IVY LEAGUE ASSOCIATES LIMITED REF:209075818100000400001807101634</t>
  </si>
  <si>
    <t>TREASURY BILLS INVESTMENT trBP 265 10261000//10/11/2018//93//7/10/2018//0.1025</t>
  </si>
  <si>
    <t>COMMISSION trBP 265 CUSTODY RELATED FEES</t>
  </si>
  <si>
    <t>COMM/TELEX/VAT trBP 265 NTB_VAT</t>
  </si>
  <si>
    <t>STAMP DUTY CHARGE 10072018 STAMP DUTY CHARGE - 10/07/2018</t>
  </si>
  <si>
    <t>CASH WITHDRAWAL YUSUF ABDULAH OBALOWU</t>
  </si>
  <si>
    <t>CUSTOMER DEPOSIT CHEQUES CHQ DEP IFO ADEYINKA ADERINALE FRM IVY LEAGUE ASSOCIATES LIMITED</t>
  </si>
  <si>
    <t>CLEARING WITHDRAWAL DBN//CHQ//080718 NELVIC GLOBAL RESOURCES LIMITED Ref:GTC120975818111000001123000000</t>
  </si>
  <si>
    <t>CASH WITHDRAWAL OLU AKINLABI</t>
  </si>
  <si>
    <t>CASH DEPOSIT VICTORIA SALAMI</t>
  </si>
  <si>
    <t>CASH WITHDRAWAL ISMAIL ALAWODE</t>
  </si>
  <si>
    <t>TRANSFER BETWEEN CUSTOMERS MBANKING - P4 &amp; P7 Dec Diet Grace Loko ANY Account Transfer from LOKO, GRACE GANGIMA to IVY LEAGUE ASSOCIATES LIMITED</t>
  </si>
  <si>
    <t>STAMP DUTY CHARGE 12072018 STAMP DUTY CHARGE - 12/07/2018</t>
  </si>
  <si>
    <t>CASH DEPOSIT OKEKE CHUKWUNANSO MMESOMA</t>
  </si>
  <si>
    <t>CHEQUE DEPOSIT CHEQ DEP IFO LAWAL OLATUNDE FROM IVY LEAGUE ASSOCIATES LIMITED</t>
  </si>
  <si>
    <t>CASH WITHDRAWAL URANTA GODSWILL IBIBAMA</t>
  </si>
  <si>
    <t>TRANSFER BETWEEN CUSTOMERS MBANKING - Acca lesson ANY Account Transfer from OLUNUGA GIDEON OLUWATOSIN to IVY LEAGUE ASSOCIATES LIMITED</t>
  </si>
  <si>
    <t>STAMP DUTY CHARGE 13072018 STAMP DUTY CHARGE - 13/07/2018</t>
  </si>
  <si>
    <t>TRANSFER BETWEEN CUSTOMERS USSD GTBank Transfer from : 07063451856 OGUNYALE FISAYO OLADEYINDE to IVY LEAGUE ASSOCIATES LIMITED 2190838783000004400007476664</t>
  </si>
  <si>
    <t>TRANSFER BETWEEN CUSTOMERS via Internet Banking Payment for P4 Intensive lectures from AYENI, REBECCA OMOTOYOSI to IVY LEAGUE ASSOCIATES LIMITED</t>
  </si>
  <si>
    <t>TRANSFER BETWEEN CUSTOMERS USSD GTBank Transfer from : 08031892312 OYEDIJI MARIA OLUWABUKOLA to IVY LEAGUE ASSOCIATES LIMITED 2390249886000000400007480434</t>
  </si>
  <si>
    <t>TRANSFER BETWEEN CUSTOMERS USSD GTBank Transfer from : 08062421799 ADEGBOYEGA BOLUWATIFE ADEOLA to IVY LEAGUE ASSOCIATES LIMITED 2020301279000002200007482157</t>
  </si>
  <si>
    <t>TRANSFER BETWEEN CUSTOMERS MBANKING - ACCA- 3 classes part payment ANY Account Transfer from ORIGHO JANEL ONYINYECHUKWU to IVY LEAGUE ASSOCIATES LIMITED</t>
  </si>
  <si>
    <t>TRANSFER BETWEEN CUSTOMERS MBANKING - IBRAHIM POPOOLA (F9) ANY Account Transfer from POPOOLA , IBRAHIM OLADAPO to IVY LEAGUE ASSOCIATES LIMITED</t>
  </si>
  <si>
    <t>TRANSFER BETWEEN CUSTOMERS MBANKING - SBR Intensive ANY Account Transfer from NNABUE LINDA CHIOMA to IVY LEAGUE ASSOCIATES LIMITED</t>
  </si>
  <si>
    <t>Cheque Book Request Commission Being charge for Chequebook Request - Cheque Leave(s) 1151 to 1250</t>
  </si>
  <si>
    <t>VALUE ADDED TAX k Request - Cheque Leave(s) 11</t>
  </si>
  <si>
    <t>CUSTOMER DEPOSIT CHEQUES CHQ DEP IFO ONAPAJO WAHEED FRM IVY LEAGUE ASSOCIATES LIMITED</t>
  </si>
  <si>
    <t>TRANSFER BETWEEN CUSTOMERS USSD GTBank Transfer from : 08025004665 OSENI IDRIS ADEBOWALE to IVY LEAGUE ASSOCIATES LIMITED 2560223452000000400007502452</t>
  </si>
  <si>
    <t>TRANSFER BETWEEN CUSTOMERS USSD GTBank Transfer from : 08032592018 ALAYAABDULLAHI IDRIS to IVY LEAGUE ASSOCIATES LIMITED 2020262145000002200007503679</t>
  </si>
  <si>
    <t>STAMP DUTY CHARGE 16072018 STAMP DUTY CHARGE - 16/07/2018</t>
  </si>
  <si>
    <t>TRANSFER BETWEEN CUSTOMERS 000016180718150156000560482031|FBNMOBILE:IVY LEAGUE ASSOCIATES LIMITED/OLAJIDE|636675229172084133|FBN|OJO OLAJIDE OLATUNBOSUN REF:000016180718150156000560482031</t>
  </si>
  <si>
    <t>STAMP DUTY CHARGE 18072018 STAMP DUTY CHARGE - 18/07/2018</t>
  </si>
  <si>
    <t>CASH DEPOSIT TOLUWALASE OLUWADAMILARE</t>
  </si>
  <si>
    <t>CASH DEPOSIT AJAYI OLUBUKOLA ANU</t>
  </si>
  <si>
    <t>CHEQUE DEPOSIT CHQ DEP IFO SAHARA ENERGY RESOURCE LIMITED FRM IVY LEAGUE ASSOCIATES LIMITED REF:209075818100002200001807191522</t>
  </si>
  <si>
    <t>CHEQUE DEPOSIT CHQ DEP IFO TEMMY VENTURES FRM IVY LEAGUE ASSOCIATES LIMITED REF:209075818100000400001807191532</t>
  </si>
  <si>
    <t>STAMP DUTY CHARGE 19072018 STAMP DUTY CHARGE - 19/07/2018</t>
  </si>
  <si>
    <t>TRANSFER BETWEEN CUSTOMERS TRS IFO OSHIBOLU AHMED OLUWASEYI FRM IVY LEAGUE ASSOCIATES LTD</t>
  </si>
  <si>
    <t>TRANSFER BETWEEN CUSTOMERS TRS IFO OSHIBOLU AHMED / AREOLA JOSHUA</t>
  </si>
  <si>
    <t>TRANSFER BETWEEN CUSTOMERS KEMI KAREEM SCHOOL FEES TO IVY LEAGUE ASSOCIATES LIMITED</t>
  </si>
  <si>
    <t>STAMP DUTY CHARGE 20072018 STAMP DUTY CHARGE - 20/07/2018</t>
  </si>
  <si>
    <t>TRANSFER BETWEEN CUSTOMERS 000004180721072841281435128039|MOB/UTO/1891104592/000013/ACCA for simisola Akintu|1891104592|UBA|SUPREME ADEQUATE INSURANCE BROKERS LTD REF:000004180721072841281435128039</t>
  </si>
  <si>
    <t>TRANSFER BETWEEN CUSTOMERS 000017180721080343008034390072|GTBANK-ACCA REGOghenemaro O|GTBANK-ACCA REGOghenemaro O|WEMA|OGHENEMARO OMUABOR REF:000017180721080343008034390072</t>
  </si>
  <si>
    <t>TRANSFER BETWEEN CUSTOMERS USSD GTBank Transfer from : 07069254173 ELEKANACHI RUTH UZOMA to IVY LEAGUE ASSOCIATES LIMITED 2310709763000003000007551397</t>
  </si>
  <si>
    <t>TRANSFER BETWEEN CUSTOMERS 000005180721101105003473744543|NIP - TRF IFO IVY LEAGUE ASSOCIATES LIMITED. FRM |117::666423152|DBN|EJENAVI JENAS OKOTIE REF:000005180721101105003473744543</t>
  </si>
  <si>
    <t>TRANSFER BETWEEN CUSTOMERS 000016180721122728000564075710|FBNMOBILE:IVY LEAGUE ASSOCIATES LIMITED/YUSUF, BOL|636677728480991065|FBN|AKINTAYO YUSUF ISMAIL REF:000016180721122728000564075710</t>
  </si>
  <si>
    <t>TRANSFER BETWEEN CUSTOMERS 000012180721131246232772240000|Sbr &amp; AAA|23277224|STANBIC|OLUWATOMI EKENEM BENSON REF:000012180721131246232772240000</t>
  </si>
  <si>
    <t>TRANSFER BETWEEN CUSTOMERS USSD GTBank Transfer from : 08130938231 OGBONNA OBIAKU FLORENCE to IVY LEAGUE ASSOCIATES LIMITED 2260917279000005000007553799</t>
  </si>
  <si>
    <t>TRANSFER BETWEEN CUSTOMERS 000014180721132133236935261692|TRF/Transfer/FRM OLANIRAN O OLUWASEYI TO IVY|VNM7041028492004751|ACCESS|OLANIRAN O OLUWASEYI REF:000014180721132133236935261692</t>
  </si>
  <si>
    <t>TRANSFER BETWEEN CUSTOMERS via Internet Banking AAA SBR from WILLIAMS, OLAOYE HANNAH to IVY LEAGUE ASSOCIATES LIMITED</t>
  </si>
  <si>
    <t>TRANSFER BETWEEN CUSTOMERS 000003180722072142000108870013|web:adelakun acca F2 F3|S16707961|FCMB|ADELAKUN ADEJARE ADESOLA REF:000003180722072142000108870013</t>
  </si>
  <si>
    <t>TRANSFER BETWEEN CUSTOMERS MBANKING - ANY Account Transfer from OHIOMOBA, IMOKHAI O. to IVY LEAGUE ASSOCIATES LIMITED</t>
  </si>
  <si>
    <t>TRANSFER BETWEEN CUSTOMERS USSD GTBank Transfer from : 09097438968 ADELEYE AYOMIPO TITILOPE to IVY LEAGUE ASSOCIATES LIMITED 2490295402000008100007561249</t>
  </si>
  <si>
    <t>TRANSFER BETWEEN CUSTOMERS USSD GTBank Transfer from : 07069254173 ELEKANACHI RUTH UZOMA to IVY LEAGUE ASSOCIATES LIMITED 2310709763000002500007562912</t>
  </si>
  <si>
    <t>TRANSFER BETWEEN CUSTOMERS USSD GTBank Transfer from : 08023043229 AKINBOBOLAAYOKANMI to IVY LEAGUE ASSOCIATES LIMITED 2280657034000009460007563756</t>
  </si>
  <si>
    <t>TRANSFER BETWEEN CUSTOMERS MBANKING - FEES FOR SEPT 2018 DIET ANY Account Transfer from AKINMADE OLOLADE MORENIKEJI to IVY LEAGUE ASSOCIATES LIMITED</t>
  </si>
  <si>
    <t>TRANSFER BETWEEN CUSTOMERS MBANKING - ANY Account Transfer from OGHUVWU OGHENETEGA to IVY LEAGUE ASSOCIATES LIMITED</t>
  </si>
  <si>
    <t>TRANSFER BETWEEN CUSTOMERS MBANKING - Part payment for SBL &amp; SBR by kehinde ANY Account Transfer from ADEBIYI, KEHINDE ADEDOKUN to IVY LEAGUE ASSOCIATES LIMITED</t>
  </si>
  <si>
    <t>TRANSFER BETWEEN CUSTOMERS MBANKING - Part payment for SBL &amp; SBR ANY Account Transfer from ADEBIYI, KEHINDE ADEDOKUN to IVY LEAGUE ASSOCIATES LIMITED</t>
  </si>
  <si>
    <t>CASH DEPOSIT THOMAS ADEMULUYI</t>
  </si>
  <si>
    <t>STAMP DUTY CHARGE 23072018 STAMP DUTY CHARGE - 23/07/2018</t>
  </si>
  <si>
    <t>TRANSFER BETWEEN CUSTOMERS USSD GTBank Transfer from : 08060453719 ADEMILUYI THOMAS ADEMILOLA to IVY LEAGUE ASSOCIATES LIMITED 2130801928000000100007580764</t>
  </si>
  <si>
    <t>CHEQUE DEPOSIT CHQ FRM IVY LEAGUE ASSOCIATES LIMITED TO MUSTAPHA OLUWAKEMI REF:209075818100195452051807240955</t>
  </si>
  <si>
    <t>NEFT TRANSFER GTB//NEFT//INTERSWITCHNG//Goodsandservices24072018//39768140 Ref:NC01245338141820500100056204</t>
  </si>
  <si>
    <t>TRANSFER BETWEEN CUSTOMERS 000014180724142702262504360876|TRF TO IVY LEAGUE ASSOCIATES LIMITED AT GTBank Plc|BW0296135735|ACCESS|ADEYINKA ANTHONY LADEJOBI REF:000014180724142702262504360876</t>
  </si>
  <si>
    <t>STAMP DUTY CHARGE 24072018 STAMP DUTY CHARGE - 24/07/2018</t>
  </si>
  <si>
    <t>TRANSFER BETWEEN CUSTOMERS Transfer between customers-Via GTWorld OBU RAP - Tolulope Adeyemi REF:352354024000000400001807251116 from ADEYEMI, TOLULOPE JOHN to IVY LEAGUE ASSOCIATES LIMITED</t>
  </si>
  <si>
    <t>CHECK DEPOSIT - TRANSIT OSARUMWENSE MICHAEL</t>
  </si>
  <si>
    <t>TRANSFER BETWEEN CUSTOMERS Transfer between customers-Via GTWorld Aderopo OBU REF:442460700000000400001807251406 from OLOBAYO, ADEROPO ANDREW to IVY LEAGUE ASSOCIATES LIMITED</t>
  </si>
  <si>
    <t>STAMP DUTY CHARGE 25072018 STAMP DUTY CHARGE - 25/07/2018</t>
  </si>
  <si>
    <t>TRANSFER BETWEEN CUSTOMERS MBANKING - For femi Oshibolu ANY Account Transfer from OSHIBOLU AHMED OLUWASEYI to IVY LEAGUE ASSOCIATES LIMITED</t>
  </si>
  <si>
    <t>TRANSFER BETWEEN CUSTOMERS MBANKING - Lesson fee payment Osuzoka Emmanuella Ngozi ANY Account Transfer from OSUZOKA, KENNEDY CHEKWUBE to IVY LEAGUE ASSOCIATES LIMITED</t>
  </si>
  <si>
    <t>CASH DEPOSIT DAVID ADAJI</t>
  </si>
  <si>
    <t>NEFT TRANSFER GTB//NEFT//INTERSWITCHNG//Goodsandservices26072018//39968024 Ref:NC01245338141820700100086252</t>
  </si>
  <si>
    <t>STAMP DUTY CHARGE 26072018 STAMP DUTY CHARGE - 26/07/2018</t>
  </si>
  <si>
    <t>TRANSFER BETWEEN CUSTOMERS via Internet Banking PYT FOR ACCA LECTURES from ONIFADE, TOLULOPE to IVY LEAGUE ASSOCIATES LIMITED</t>
  </si>
  <si>
    <t>TRANSFER BETWEEN CUSTOMERS USSD GTBank Transfer from : 07083064645 AINA KAFAYAT OLUWATOSIN to IVY LEAGUE ASSOCIATES LIMITED 2190868214000005100007614601</t>
  </si>
  <si>
    <t>TRANSFER BETWEEN CUSTOMERS 000008180727012036960365666283|FT IFO IVY LEAGUE ASSOCIATES LTD B/O OKINBALOYE OL|38326791532694036|SKYE|AUTOPAY NIP REF:000008180727012036960365666283</t>
  </si>
  <si>
    <t>TRANSFER BETWEEN CUSTOMERS 000004180727180340100021361621|TUD Payment for P7 Intensive Class|100021361621|UBA|UMOSSOH IDONGESIT KINGSLEY REF:000004180727180340100021361621</t>
  </si>
  <si>
    <t>STAMP DUTY CHARGE 27072018 STAMP DUTY CHARGE - 27/07/2018</t>
  </si>
  <si>
    <t>TRANSFER BETWEEN CUSTOMERS MBANKING - ACCA Lecture Fee (Scholarship Beneficiary) ANY Account Transfer from ORJI EMMANUEL MBAZURUIKE to IVY LEAGUE ASSOCIATES LIMITED</t>
  </si>
  <si>
    <t>TRANSFER BETWEEN CUSTOMERS USSD GTBank Transfer from : 08060633854 FAMILUGBA JOHN OLUBUNMI to IVY LEAGUE ASSOCIATES LIMITED 2010158466000005000007627029</t>
  </si>
  <si>
    <t>TRANSFER BETWEEN CUSTOMERS MBANKING - ANY Account Transfer from OMOLE, ABIOLA E. to IVY LEAGUE ASSOCIATES LIMITED</t>
  </si>
  <si>
    <t>TRANSFER BETWEEN CUSTOMERS MBANKING - Dip ifrs. Acca Ogunyipe oluwaseun ANY Account Transfer from OGUNYIPE OLUWASEUN SOLOMON to IVY LEAGUE ASSOCIATES LIMITED</t>
  </si>
  <si>
    <t>TRANSFER BETWEEN CUSTOMERS MBANKING - AFM Dec 2018 lecture ANY Account Transfer from AKINMADE OLOLADE MORENIKEJI to IVY LEAGUE ASSOCIATES LIMITED</t>
  </si>
  <si>
    <t>TRANSFER BETWEEN CUSTOMERS Transfer between customers-Via GTWorld REF:237224574000000820001807281047 from OSIKOMAIYA, ABIGAIL MOTUNRAYO to IVY LEAGUE ASSOCIATES LIMITED</t>
  </si>
  <si>
    <t>TRANSFER BETWEEN CUSTOMERS Transfer between customers-Via GTWorld REF:237224574000000160001807281055 from OSIKOMAIYA, ABIGAIL MOTUNRAYO to IVY LEAGUE ASSOCIATES LIMITED</t>
  </si>
  <si>
    <t>TRANSFER BETWEEN CUSTOMERS USSD GTBank Transfer from : 08069191958 ODUDU TITILAYO VICTORIA to IVY LEAGUE ASSOCIATES LIMITED 9060449951000005500007630207</t>
  </si>
  <si>
    <t>TRANSFER BETWEEN CUSTOMERS 000012180728131021235815100000|Payment for classes|23581510|STANBIC|OLUWAKEMI SUSAN OLUBAJO REF:000012180728131021235815100000</t>
  </si>
  <si>
    <t>TRANSFER BETWEEN CUSTOMERS Transfer between customers-Via GTWorld AFM &amp;AAAintensive with 20% discount REF:503582794000000352001807281415 from SEITA-IWARA, ONYINYE UZOAKWU to IVY LEAGUE ASSOCIATES LIMITED</t>
  </si>
  <si>
    <t>TRANSFER BETWEEN CUSTOMERS USSD GTBank Transfer from : 08024011481 FATOYE YETUNDE ABOSEDE to IVY LEAGUE ASSOCIATES LIMITED 2090768111000003000007631428</t>
  </si>
  <si>
    <t>TRANSFER BETWEEN CUSTOMERS Transfer between customers-Via GTWorld Adeoti adekunle Samuel REF:228679132000000020001807291035 from ADEOTI ADEKUNLE SAMUEL to IVY LEAGUE ASSOCIATES LIMITED</t>
  </si>
  <si>
    <t>NEFT TRANSFER GTB//NEFT//INTERSWITCHNG//Goodsandservices29072018//40203212 Ref:NC01245338141821100090018881</t>
  </si>
  <si>
    <t>NEFT TRANSFER GTB//NEFT//INTERSWITCHNG//Goodsandservices30072018//40254017 Ref:NC01245338141821100090206273</t>
  </si>
  <si>
    <t>STAMP DUTY CHARGE 30072018 STAMP DUTY CHARGE - 30/07/2018</t>
  </si>
  <si>
    <t>TRANSFER BETWEEN CUSTOMERS via Internet Banking PAYT FOR P4 DEC LECTURES from ADESANYA, TOLULOPE OLUYOMBO to IVY LEAGUE ASSOCIATES LIMITED</t>
  </si>
  <si>
    <t>TRANSFER BETWEEN CUSTOMERS 000014180731145832234866224970|TRF/Mutiat Abiola Amao ACCA IFRS Lecture fees/FRM |VNM9262682940595874|ACCESS|MUTIAT ABIOLA AMAO REF:000014180731145832234866224970</t>
  </si>
  <si>
    <t>TRANSFER BETWEEN CUSTOMERS 000023180731171143004000404119|Mobile: To GTBANK PLC|IVY LEAGUE ASSOCIATES LIMITE|46962111831170740|PROVIDUS|AYODELE- ONI OLASUMBO HANNAH REF:000023180731171143004000404119</t>
  </si>
  <si>
    <t>STAMP DUTY CHARGE 31072018 STAMP DUTY CHARGE - 31/07/2018</t>
  </si>
  <si>
    <t>ACCOUNT MAINTENANCE CHARGE</t>
  </si>
  <si>
    <t>VALUE ADDED TAX</t>
  </si>
  <si>
    <t>TRANSFER BETWEEN CUSTOMERS 000012180801084730237379670000|Balance payment for P2,P4 &amp; P7|23737967|STANBIC|OLUWASEUN JUBRIL SANGOSANYA REF:000012180801084730237379670000</t>
  </si>
  <si>
    <t>TRANSFER BETWEEN CUSTOMERS Transfer between customers-Via GTWorld Tuition and registration REF:205163987000000550001808011852 from AKINTOLA IBUKUNOLUWA ABIOLA to IVY LEAGUE ASSOCIATES LIMITED</t>
  </si>
  <si>
    <t>STAMP DUTY CHARGE 01082018 STAMP DUTY CHARGE - 01/08/2018</t>
  </si>
  <si>
    <t>TREASURY BILLS INVESTMENT 176 REF: 0201325590394320000000000</t>
  </si>
  <si>
    <t>TRANSFER BETWEEN CUSTOMERS MBANKING - ANY Account Transfer from AYILARA AANUOLUWA ESTHER to IVY LEAGUE ASSOCIATES LIMITED</t>
  </si>
  <si>
    <t>TRANSFER BETWEEN CUSTOMERS 000015180802101222000208199524|NIP|0|ZBN|DELOITTE AND TOUCHE REF:000015180802101222000208199524</t>
  </si>
  <si>
    <t>TRANSFER BETWEEN CUSTOMERS 000012180802101023237923810000|Acca f4 exam|23792381|STANBIC|BOLATITO MOJISOLA OGUNYEMI REF:000012180802101023237923810000</t>
  </si>
  <si>
    <t>TRANSFER BETWEEN CUSTOMERS MBANKING - F6&amp;F7 + registration (Jacqueline Uko) ANY Account Transfer from UKO, JACQUELINE KUFREABASI to IVY LEAGUE ASSOCIATES LIMITED</t>
  </si>
  <si>
    <t>TRANSFER BETWEEN CUSTOMERS 000007180802131521640076247543|ONB TRA|ONB18080201152109811|FB|ALABUAH DORIS REF:000007180802131521640076247543</t>
  </si>
  <si>
    <t>TRANSFER BETWEEN CUSTOMERS via Internet Banking ifrs Lectures from ADEFOLARIN, FADEKEMI ELIZABETH to IVY LEAGUE ASSOCIATES LIMITED</t>
  </si>
  <si>
    <t>STAMP DUTY CHARGE 02082018 STAMP DUTY CHARGE - 02/08/2018</t>
  </si>
  <si>
    <t>TRANSFER BETWEEN CUSTOMERS 000005180803012855003577885993|NIP - TRF IFO IVY LEAGUE ASSOCIATES LIMITED. IFEAN|106::536763688|DBN|IFEANYI CHIBIKE EMEKA REF:000005180803012855003577885993</t>
  </si>
  <si>
    <t>TRANSFER BETWEEN CUSTOMERS MBANKING - Payment for AFM AND SBR ANY Account Transfer from AFONJA ADETUTU ADEOLA to IVY LEAGUE ASSOCIATES LIMITED</t>
  </si>
  <si>
    <t>STAMP DUTY CHARGE 03082018 STAMP DUTY CHARGE - 03/08/2018</t>
  </si>
  <si>
    <t>TRANSFER BETWEEN CUSTOMERS MBANKING - ANY Account Transfer from OKOLI, PASCHAL MMASICHUKWU to IVY LEAGUE ASSOCIATES LIMITED</t>
  </si>
  <si>
    <t>TRANSFER BETWEEN CUSTOMERS USSD GTBank Transfer from : 08065299278 AKANG EDIDIONG NNAMSO to IVY LEAGUE ASSOCIATES LIMITED 5610536499000005100007712230</t>
  </si>
  <si>
    <t>TRANSFER BETWEEN CUSTOMERS USSD GTBank Transfer from : 08024011481 FATOYE YETUNDE ABOSEDE to IVY LEAGUE ASSOCIATES LIMITED 2090768111000003000007713271</t>
  </si>
  <si>
    <t>TRANSFER BETWEEN CUSTOMERS 000014180804131711252773582697|TRF/SBR,AAA lecture fee/FRM GBEMISOLA MISTURA MART|VNM4805477162283262|ACCESS|GBEMISOLA MISTURA MARTINS REF:000014180804131711252773582697</t>
  </si>
  <si>
    <t>TRANSFER BETWEEN CUSTOMERS USSD GTBank Transfer from : 08064115118 ADESHINA SODIQ OLUWALEKAN to IVY LEAGUE ASSOCIATES LIMITED 2090750014000003613007716394</t>
  </si>
  <si>
    <t>TRANSFER BETWEEN CUSTOMERS USSD GTBank Transfer from : 08069584297 OGBU UCHECHUKWU PATIENCE to IVY LEAGUE ASSOCIATES LIMITED 2050158140000007700007718847</t>
  </si>
  <si>
    <t>TRANSFER BETWEEN CUSTOMERS USSD GTBank Transfer from : 08093061961 AWOBEKU OLADAPO DANIEL to IVY LEAGUE ASSOCIATES LIMITED 2480244279000001700007728149</t>
  </si>
  <si>
    <t>CUSTOMER DEPOSIT CHEQUES CHQ IFO MUSTAPHA OLUWAKEMI FRM IVY LEAGUE ASSOCIATES LTD</t>
  </si>
  <si>
    <t>NEFT TRANSFER GTB//NEFT//INTERSWITCHNG//Goodsandservices05082018//41146388 Ref:NC01245338141821800090040389</t>
  </si>
  <si>
    <t>CHEQUE DEPOSIT CHQ FRM IVY LEAGUE ASSOCIATES LIMITED TO MUSTAPHA OLUWAKEMI REF:209075818100002362291808060944</t>
  </si>
  <si>
    <t>NEFT TRANSFER GTB//NEFT//INTERSWITCHNG//Goodsandservices04082018//41096354 Ref:NC01245338141821800090111273</t>
  </si>
  <si>
    <t>NEFT TRANSFER GTB//NEFT//INTERSWITCHNG//Goodsandservices06082018//41191262 Ref:NC01245338141821800090170765</t>
  </si>
  <si>
    <t>TRANSFER BETWEEN CUSTOMERS via Internet Banking CHARLES TAGBO from ADENIYI, OLUGBENGA PAUL to IVY LEAGUE ASSOCIATES LIMITED</t>
  </si>
  <si>
    <t>STAMP DUTY CHARGE 06082018 STAMP DUTY CHARGE - 06/08/2018</t>
  </si>
  <si>
    <t>CASH DEPOSIT ALIMI ZAINAB</t>
  </si>
  <si>
    <t>SUNDRY ENTRIES DOUBLE CR FAILED BPS TRANSACTION ON 06/08/2018 CHQ</t>
  </si>
  <si>
    <t>NEFT TRANSFER GTB//NEFT//INTERSWITCHNG//Goodsandservices07082018//41301509 Ref:NC01245338141821900090056295</t>
  </si>
  <si>
    <t>STAMP DUTY CHARGE 07082018 STAMP DUTY CHARGE - 07/08/2018</t>
  </si>
  <si>
    <t>TRANSFER BETWEEN CUSTOMERS USSD GTBank Transfer from : 07063760424 ABDULMUMEEN RIDWAN OLANREWAJU to IVY LEAGUE ASSOCIATES LIMITED 4450447266000000400007767212</t>
  </si>
  <si>
    <t>TREASURY BILLS INVESTMENT 111 REF: 0201325590565000000000000</t>
  </si>
  <si>
    <t>TRANSFER BETWEEN CUSTOMERS TRF FRM IVY LEAGUE ASSOCIATES LTD TO OSHIBOLU SEYI</t>
  </si>
  <si>
    <t>CHEQUE DEPOSIT CHQ DEP IFO SAHARA ENERGY RESOURCES LTD FRM IVY LEAGUE ASSOCIATES LTD REF:209075818100002200001808091253</t>
  </si>
  <si>
    <t>TRANSFER BETWEEN CUSTOMERS MBANKING - Payment for sbl &amp; p4 (Acca) ANY Account Transfer from OLAJIDE, OLUWATOSIN MARY to IVY LEAGUE ASSOCIATES LIMITED</t>
  </si>
  <si>
    <t>TRANSFER BETWEEN CUSTOMERS USSD GTBank Transfer from : 08028255885 DISU TAIWO MORENIKE to IVY LEAGUE ASSOCIATES LIMITED 2340510016000003850007794785</t>
  </si>
  <si>
    <t>TRANSFER BETWEEN CUSTOMERS MBANKING - ANY Account Transfer from ODEJAYI, OLUWABUNMI GIFT to IVY LEAGUE ASSOCIATES LIMITED</t>
  </si>
  <si>
    <t>TRANSFER BETWEEN CUSTOMERS USSD GTBank Transfer from : 08176752605 ABIRU OLUWADAMILOLA RUKAYA to IVY LEAGUE ASSOCIATES LIMITED 6910993126000008100007795413</t>
  </si>
  <si>
    <t>TRANSFER BETWEEN CUSTOMERS 000014180812134558228574962676|TRF/Obas OBU registration /FRM OBASEKI EBARUMEIFO |VNM9904176093176823|ACCESS|OBASEKI EBARUMEIFO REF:000014180812134558228574962676</t>
  </si>
  <si>
    <t>TRANSFER BETWEEN CUSTOMERS 000016180812142958000592213103|USSD_BATSONE ECCLESIAN TETSOMA|101300000770014483|FBN|BATSONE ECCLESIAN TETSOMA REF:000016180812142958000592213103</t>
  </si>
  <si>
    <t>NEFT TRANSFER GTB//NEFT//INTERSWITCHNG//Goodsandservices12082018//41664058 Ref:NC01245338141822500090029462</t>
  </si>
  <si>
    <t>NEFT TRANSFER GTB//NEFT//INTERSWITCHNG//Goodsandservices13082018//41722251 Ref:NC01245338141822500090224233</t>
  </si>
  <si>
    <t>TRANSFER BETWEEN CUSTOMERS TRF FRM IVY LEAGUE ASSOCIATION LTD TO OSHIBOLU AHMED OLUWASEYI</t>
  </si>
  <si>
    <t>TRANSFER BETWEEN CUSTOMERS TRF FRM IVY LEAGUE ASSOCIATION LTD TO AREOLA JOSHUA O</t>
  </si>
  <si>
    <t>TREASURY BILLS INVESTMENT trBP 265 39003000//11/15/2018//94//8/13/2018//0.1025</t>
  </si>
  <si>
    <t>COMMISSION trBP 265 CUSTODY FEES-94 DAYS</t>
  </si>
  <si>
    <t>TRANSFER BETWEEN CUSTOMERS 000015180813164541000215218026|NIP IFO IVY LEAGUE ASSOCI|0|ZBN|IVY LEAGUE ASSOCI REF:000015180813164541000215218026</t>
  </si>
  <si>
    <t>COMM/TELEX/VAT trBP 265 VAT-94 DAYS</t>
  </si>
  <si>
    <t>TRANSFER BETWEEN CUSTOMERS via GAPS 08131paadvs73 49224331 13082018-6 - Ivy League Associates Limited - from KPMG ADVISORY SERVICES to IVY LEAGUE ASSOCIATES LIMITED REF: 0107433306492243310000000</t>
  </si>
  <si>
    <t>STAMP DUTY CHARGE 13082018 STAMP DUTY CHARGE - 13/08/2018</t>
  </si>
  <si>
    <t>NEFT TRANSFER GTB//NEFT//INTERSWITCHNG//Goodsandservices14082018//42120429 Ref:NC01245338141822600090084037</t>
  </si>
  <si>
    <t>STAMP DUTY CHARGE 14082018 STAMP DUTY CHARGE - 14/08/2018</t>
  </si>
  <si>
    <t>TRANSFER BETWEEN CUSTOMERS MBANKING - P7/SBL ANY Account Transfer from LAWANI, OLUWATOSIN YEMISI to IVY LEAGUE ASSOCIATES LIMITED</t>
  </si>
  <si>
    <t>TREASURY BILLS INVESTMENT trBP 265 13970000//1/3/2019//141//8/15/2018//0.11</t>
  </si>
  <si>
    <t>COMMISSION trBP 265 CUSTODY FEES-141 DAYS</t>
  </si>
  <si>
    <t>COMM/TELEX/VAT trBP 265 VAT-141 DAYS</t>
  </si>
  <si>
    <t>TRANSFER BETWEEN CUSTOMERS 000015180817083140000217617029|NIP IFO IVY LEAGUE ASS|0|ZBN|IVY LEAGUE ASSOCI REF:000015180817083140000217617029</t>
  </si>
  <si>
    <t>TRANSFER BETWEEN CUSTOMERS TRF FRM IVY LEAGUE ASSOCIATES LTD IFO FEED FOR LIFE FOUNDATION</t>
  </si>
  <si>
    <t>STAMP DUTY CHARGE 17082018 STAMP DUTY CHARGE - 17/08/2018</t>
  </si>
  <si>
    <t>TRANSFER BETWEEN CUSTOMERS USSD GTBank Transfer from : 08061528217 OYEKAN OLUWADAMILOJU OLASUBO to IVY LEAGUE ASSOCIATES LIMITED 9030494397000000400007889562</t>
  </si>
  <si>
    <t>TRANSFER BETWEEN CUSTOMERS MBANKING - Bal payment for tuition fees ANY Account Transfer from ADEBIYI, KEHINDE ADEDOKUN to IVY LEAGUE ASSOCIATES LIMITED</t>
  </si>
  <si>
    <t>NEFT TRANSFER GTB//NEFT//INTERSWITCHNG//Goodsandservices18082018//43157959 Ref:NC01245338141823200090141221</t>
  </si>
  <si>
    <t>STAMP DUTY CHARGE 20082018 STAMP DUTY CHARGE - 20/08/2018</t>
  </si>
  <si>
    <t>TRANSFER BETWEEN CUSTOMERS USSD GTBank Transfer from : 08093844390 AINA IBITOLA FRANCES to IVY LEAGUE ASSOCIATES LIMITED 2750102521000001000007935719</t>
  </si>
  <si>
    <t>NEFT TRANSFER GTB//NEFT//INTERSWITCHNG//Goodsandservices23082018//43767873 Ref:NC01245338141823500090012213</t>
  </si>
  <si>
    <t>TRANSFER BETWEEN CUSTOMERS 000007180823143655469759000112|ONB TRANSFER FROM ALA|ONB18082302365503213|FB|ALABUAH DORIS REF:000007180823143655469759000112</t>
  </si>
  <si>
    <t>TRANSFER BETWEEN CUSTOMERS MBANKING - Lecture fees balance ANY Account Transfer from ORIGHO JANEL ONYINYECHUKWU to IVY LEAGUE ASSOCIATES LIMITED</t>
  </si>
  <si>
    <t>TRANSFER BETWEEN CUSTOMERS USSD GTBank Transfer from : 08060084095 ADEDAPOEMMANUEL O to IVY LEAGUE ASSOCIATES LIMITED 2490234680000002880007939653</t>
  </si>
  <si>
    <t>STAMP DUTY CHARGE 23082018 STAMP DUTY CHARGE - 23/08/2018</t>
  </si>
  <si>
    <t>CHEQUE DEPOSIT CHQ DEP IFO TEMMY VENTURES FRM IVY LEAGUE ASSOCIATES LIMITED REF:209075818100000200001808241206</t>
  </si>
  <si>
    <t>CLEARING DEPOSIT, DR A/C IN LOCAL BRANCH STANBIC|ERNST AND YOUNG Ref:OBC120975818111015900000000000</t>
  </si>
  <si>
    <t>NEFT TRANSFER GTB//NEFT//INTERSWITCHNG//Goodsandservices24082018//43820971 Ref:NC01245338141823603670028125</t>
  </si>
  <si>
    <t>TRANSFER BETWEEN CUSTOMERS 000012180824144839247457380000|Dec 2018 Lecture|24745738|STANBIC|ANJOLAOLUWA OPEYEMI AWORINDE REF:000012180824144839247457380000</t>
  </si>
  <si>
    <t>TRANSFER BETWEEN CUSTOMERS USSD GTBank Transfer from : 08130938231 OGBONNA OBIAKU FLORENCE to IVY LEAGUE ASSOCIATES LIMITED 2260917279000003100007951385</t>
  </si>
  <si>
    <t>STAMP DUTY CHARGE 24082018 STAMP DUTY CHARGE - 24/08/2018</t>
  </si>
  <si>
    <t>TRANSFER BETWEEN CUSTOMERS MBANKING - Balance ANY Account Transfer from LAWANI, OLUWATOSIN YEMISI to IVY LEAGUE ASSOCIATES LIMITED</t>
  </si>
  <si>
    <t>TRANSFER BETWEEN CUSTOMERS MBANKING - For femi ANY Account Transfer from OSHIBOLU AHMED OLUWASEYI to IVY LEAGUE ASSOCIATES LIMITED</t>
  </si>
  <si>
    <t>TRANSFER BETWEEN CUSTOMERS MBANKING - First loan tranche repayment ANY Account Transfer from OSHIBOLU AHMED OLUWASEYI to IVY LEAGUE ASSOCIATES LIMITED</t>
  </si>
  <si>
    <t>NEFT TRANSFER GTB//NEFT//INTERSWITCHNG//Goodsandservices26082018//43955029 Ref:NC01245338141823900070042905</t>
  </si>
  <si>
    <t>CHEQUE DEPOSIT CHEQ DEP IFO MUSTAPHA OLUWAKEMI OLUWAFUNMIL FROM IVY LEAGUE ASSOCIATES LIMITED REF:209075818100001722791808271050</t>
  </si>
  <si>
    <t>STAMP DUTY CHARGE 27082018 STAMP DUTY CHARGE - 27/08/2018</t>
  </si>
  <si>
    <t>TRANSFER BETWEEN CUSTOMERS via Internet Banking from ADEFOLARIN, FADEKEMI ELIZABETH to IVY LEAGUE ASSOCIATES LIMITED</t>
  </si>
  <si>
    <t>CASH DEPOSIT RHODA UZOHUE</t>
  </si>
  <si>
    <t>STAMP DUTY CHARGE 29082018 STAMP DUTY CHARGE - 29/08/2018</t>
  </si>
  <si>
    <t>CHEQUE DEPOSIT CHQ DEP FRM IVY LEAGUE ASSOCIATES LIMITED IFO SAHARA ENERGY RESOURCE LIMITED REF:209075818100002200001808311135</t>
  </si>
  <si>
    <t>TIME DEPOSIT INVESTMENT</t>
  </si>
  <si>
    <t>STAMP DUTY CHARGE 31082018 STAMP DUTY CHARGE - 31/08/2018</t>
  </si>
  <si>
    <t>TRANSFER BETWEEN CUSTOMERS USSD GTBank Transfer from : 08181871004 ODEDEYI BABAJIDE MICHAEL to IVY LEAGUE ASSOCIATES LIMITED 2630221921000003000008048836</t>
  </si>
  <si>
    <t>TRANSFER BETWEEN CUSTOMERS via Internet Banking Loan Payment from SHOTANDE,HAFEEZ OLADIPUPO to IVY LEAGUE ASSOCIATES LIMITED</t>
  </si>
  <si>
    <t>CASH WITHDRAWAL SEGUN SALAMI</t>
  </si>
  <si>
    <t>TRANSFER BETWEEN CUSTOMERS MBANKING - AFM Tuition fees ANY Account Transfer from ONABOWALE, OLANREWAJU O. B. to IVY LEAGUE ASSOCIATES LIMITED</t>
  </si>
  <si>
    <t>TRANSFER BETWEEN CUSTOMERS 060001180908075200190109411797|TRF FRM OBAEDO ISIUWA JOY TO IVY LEAGUE ASSOCIATE||CMB|OBAEDO ISIUWA JOY REF:060001180908075200190109411797</t>
  </si>
  <si>
    <t>TRANSFER BETWEEN CUSTOMERS USSD GTBank Transfer from : 08167817187 AZEEZ OMOWUMI ESTHER to IVY LEAGUE ASSOCIATES LIMITED 4410383556000004480008129992</t>
  </si>
  <si>
    <t>TRANSFER BETWEEN CUSTOMERS 060001180908142126084031679458|TRF FRM OBAEDO ISIUWA JOY TO IVY LEAGUE ASSOCIATE||CMB|OBAEDO ISIUWA JOY REF:060001180908142126084031679458</t>
  </si>
  <si>
    <t>TRANSFER BETWEEN CUSTOMERS 000005180909144338003891938113|NIP - TRF IFO IVY LEAGUE ASSOCIATES LIMITED. FRM |203::018973840|DBN|ADESHOLA DORCAS ADESEMOWO REF:000005180909144338003891938113</t>
  </si>
  <si>
    <t>CHEQUE DEPOSIT CHEQ DEP IFO MUSTAPHA OLUWAKEMI OLUWAFUNMIL FROM IVY LEAGUE ASSOCIATES LIMITED REF:209075818100000708621809100942</t>
  </si>
  <si>
    <t>NEFT TRANSFER GTB//NEFT//INTERSWITCHNG//Goodsandservices09092018//45261110 Ref:NC01245338141825300100143549</t>
  </si>
  <si>
    <t>NEFT TRANSFER 0443403860017474469 IVY LEAGUE ASSOCIATENELVIC GLOBAL RESOURtrBP NEFT FRM IVY LEAGUE REF:0443403860017474469 IVY LE</t>
  </si>
  <si>
    <t>COMMISSION 0443403860017474469 IVY LEAGUE ASSOCIATENELVIC GLOBAL RESOURtrBP NEFT FRM IVY LEAGUE REF:020907581810010001000720151090</t>
  </si>
  <si>
    <t>VALUE ADDED TAX AGUE ASSOCIATENELVIC GLOBAL RE</t>
  </si>
  <si>
    <t>TRANSFER BETWEEN CUSTOMERS Transfer between customers-Via GTWorld Part payment of project mentoring fees REF:210100517500000100001809101530 from ADUBI, OMOLOLA COMFORT to IVY LEAGUE ASSOCIATES LIMITED</t>
  </si>
  <si>
    <t>STAMP DUTY CHARGE 10092018 STAMP DUTY CHARGE - 10/09/2018</t>
  </si>
  <si>
    <t>TRANSFER BETWEEN CUSTOMERS MBANKING - Complete balance for lecture fees Emmanuella Osuzoka ANY Account Transfer from OSUZOKA, KENNEDY CHEKWUBE to IVY LEAGUE ASSOCIATES LIMITED</t>
  </si>
  <si>
    <t>NEFT TRANSFER GTB//NEFT//INTERSWITCHNG//Goodsandservices13092018//45531589 Ref:NC01245338141825600500048857</t>
  </si>
  <si>
    <t>STAMP DUTY CHARGE 13092018 STAMP DUTY CHARGE - 13/09/2018</t>
  </si>
  <si>
    <t>CASH DEPOSIT OMOLOLA ADUBI PROJECT</t>
  </si>
  <si>
    <t>STAMP DUTY CHARGE 14092018 STAMP DUTY CHARGE - 14/09/2018</t>
  </si>
  <si>
    <t>TRANSFER BETWEEN CUSTOMERS USSD GTBank Transfer from : 08181871004 ODEDEYI BABAJIDE MICHAEL to IVY LEAGUE ASSOCIATES LIMITED 2630221921000004100008222463</t>
  </si>
  <si>
    <t>TRANSFER BETWEEN CUSTOMERS 000003180916102650000122642781|web:P4 classes Funmilola Akeju|S69587485|FCMB|OWOLABI OLUFUNMILOLA J REF:000003180916102650000122642781</t>
  </si>
  <si>
    <t>TRANSFER BETWEEN CUSTOMERS MBANKING - OBU Mentoring ANY Account Transfer from BELLO, OLUWATOYIN OMOLABAKE to IVY LEAGUE ASSOCIATES LIMITED</t>
  </si>
  <si>
    <t>STAMP DUTY CHARGE 17092018 STAMP DUTY CHARGE - 17/09/2018</t>
  </si>
  <si>
    <t>TRANSFER BETWEEN CUSTOMERS 000016180918081253000640007431|FBNMOBILE:IVY LEAGUE ASSOCIATES LIMITED/OBU MENTOR|636728551735335627|FBN|ANYANWU CHRISTIAN CHIGOZIE REF:000016180918081253000640007431</t>
  </si>
  <si>
    <t>STAMP DUTY CHARGE 18092018 STAMP DUTY CHARGE - 18/09/2018</t>
  </si>
  <si>
    <t>CASH DEPOSIT ADUBI OMOLOLA(PROJECT MENTORG)</t>
  </si>
  <si>
    <t>STAMP DUTY CHARGE 19092018 STAMP DUTY CHARGE - 19/09/2018</t>
  </si>
  <si>
    <t>TRANSFER BETWEEN CUSTOMERS USSD GTBank Transfer from : 08033451330 IDOWU-JAI, GBOYEGA to IVY LEAGUE ASSOCIATES LIMITED 246022748400000550000827568165 from IDOWU-JAI, GBOYEGA to IVY LEAGUE ASSOCIATES LIMITED</t>
  </si>
  <si>
    <t>TRANSFER BETWEEN CUSTOMERS USSD GTBank Transfer from : 09066088720 ADEDOKUN OLUWATOMIWA A. to IVY LEAGUE ASSOCIATES LIMITED 275010727800000040000828841700 from ADEDOKUN OLUWATOMIWA A. to IVY LEAGUE ASSOCIATES LIMITED</t>
  </si>
  <si>
    <t>CHEQUE DEPOSIT CHQ DEP FRM IVY LEAGUE ASSOCIATES LIMITED TO FEMI-ONI, OLAYINKA REF:209075818100000610001809241221</t>
  </si>
  <si>
    <t>CASH DEPOSIT JED KOFIOKPATA</t>
  </si>
  <si>
    <t>STAMP DUTY CHARGE 25092018 STAMP DUTY CHARGE - 25/09/2018</t>
  </si>
  <si>
    <t>October</t>
  </si>
  <si>
    <t>TRANSFER BETWEEN CUSTOMERS Transfer between customers-Via GTWorld Owolabi Peter - Registration fee REF:209738215000000040001809291404 from OWOLABI, PETER ADEWALE to IVY LEAGUE ASSOCIATES LIMITED</t>
  </si>
  <si>
    <t>TRANSFER BETWEEN CUSTOMERS USSD GTBank Transfer from : 08035993531 UMEH, COSTELLO UCHENNA to IVY LEAGUE ASSOCIATES LIMITED 222088304300000344000838500100 from UMEH, COSTELLO UCHENNA to IVY LEAGUE ASSOCIATES LIMITED</t>
  </si>
  <si>
    <t>TRANSFER BETWEEN CUSTOMERS MBANKING - ANY Account Transfer from OSHIBOLU AHMED OLUWASEYI to IVY LEAGUE ASSOCIATES LIMITED</t>
  </si>
  <si>
    <t>NEFT TRANSFER GTB//NEFT//INTERSWITCHNG//Goodsandservices30092018//47533587 Ref:NC01245338141827500500043867</t>
  </si>
  <si>
    <t>STAMP DUTY CHARGE 02102018 STAMP DUTY CHARGE - 02/10/2018</t>
  </si>
  <si>
    <t>TRANSFER BETWEEN CUSTOMERS via Internet Banking Loan Repayment from SHOTANDE,HAFEEZ OLADIPUPO to IVY LEAGUE ASSOCIATES LIMITED</t>
  </si>
  <si>
    <t>NEFT TRANSFER GTB//NEFT//INTERSWITCHNG//Goodsandservices08102018//48242389 Ref:NC01245338141828100100122787</t>
  </si>
  <si>
    <t>CHEQUE DEPOSIT CHQ DEP IFO MUSTAPHA OLUWAKEMI OLUWAFUNMIL FRM IVY LEAGUE ASSOCIATES LIMITED REF:209075818100000884611810081155</t>
  </si>
  <si>
    <t>TRANSFER BETWEEN CUSTOMERS Transfer between customers-Via GTWorld Paper AAA -Ajibola Adeleye REF:219820542000000180001810100924 from ADELEYE AJIBOLA FUNMILOLA to IVY LEAGUE ASSOCIATES LIMITED</t>
  </si>
  <si>
    <t>TREASURY BILLS INVESTMENT 93 REF: 0201325590735130000000000</t>
  </si>
  <si>
    <t>CHEQUE DEPOSIT CHQ DEP IFO CHUKWUDOZIE AUGUSTINE CHIDOZIE FRM IVY LEAGUE ASSOCIATES LIMITED REF:209075818100000150001810121659</t>
  </si>
  <si>
    <t>CLEARING WITHDRAWAL ABN//CHQ//290818 ATINUKE TAIWO Ref:GTC120975818111000001172000000</t>
  </si>
  <si>
    <t>TRANSFER BETWEEN CUSTOMERS MBANKING - Trsf for OBU: Olawoyin Babajide ANY Account Transfer from OLAWOYIN, BABAJIDE ALABI to IVY LEAGUE ASSOCIATES LIMITED</t>
  </si>
  <si>
    <t>STAMP DUTY CHARGE 16102018 STAMP DUTY CHARGE - 16/10/2018</t>
  </si>
  <si>
    <t>TRANSFER BETWEEN CUSTOMERS 000014181017155553242857192078|TRF/Intensive Revision/FRM KEHINDE OLUBUNMI FASESA|VNM5179628707923416|ACCESS|KEHINDE OLUBUNMI FASESAN REF:000014181017155553242857192078</t>
  </si>
  <si>
    <t>STAMP DUTY CHARGE 17102018 STAMP DUTY CHARGE - 17/10/2018</t>
  </si>
  <si>
    <t>CASH WITHDRAWAL OSHIBOLUJ AMIU OLUKAYODE</t>
  </si>
  <si>
    <t>CASH WITHDRAWAL OSHIBOLU JAMIU OLUKAYODE</t>
  </si>
  <si>
    <t>TRANSFER BETWEEN CUSTOMERS FRM IVY LEAGUE ASSOCIATES LIMITED TO OSHIBOLU AHMED OLUWASEYI</t>
  </si>
  <si>
    <t>CUSTOMER DEPOSIT CHEQUES CHQ DEP IFO OSHIBOLU JAMIU OLUKAYODE FRM IVY LEAGUE ASSOCIATES LIMITED REF:209075818100000350001810181757</t>
  </si>
  <si>
    <t>TRANSFER BETWEEN CUSTOMERS USSD GTBank Transfer from : 08123411700 AWORINDE, OMOSOLA O. to IVY LEAGUE ASSOCIATES LIMITED 216080110400000180000863538611</t>
  </si>
  <si>
    <t>TRANSFER BETWEEN CUSTOMERS MBANKING - OBU Project Deferment fee ANY Account Transfer from BANKOLE, OLAOLUWA JOSHUA to IVY LEAGUE ASSOCIATES LIMITED</t>
  </si>
  <si>
    <t>NEFT TRANSFER GTB//NEFT//INTERSWITCHNG//Goodsandservices21102018//49165697 Ref:NC01245338141829500100056841</t>
  </si>
  <si>
    <t>NEFT TRANSFER GTB//NEFT//INTERSWITCHNG//Goodsandservices22102018//49241826 Ref:NC01245338141829503670055302</t>
  </si>
  <si>
    <t>CASH WITHDRAWAL OSHIBOLU OLUKAYODE JAMIU</t>
  </si>
  <si>
    <t>CUSTOMER DEPOSIT CHEQUES CHQ DEP IFO SAHARA ENERGY RESOURCE LIMITED FRM IVY LEAGUE ASSOCIATES LIMITED REF:209075818100002300001810221347</t>
  </si>
  <si>
    <t>CASH DEPOSIT ONAJA ADA (TUITION FEE F9 &amp; P5)</t>
  </si>
  <si>
    <t>STAMP DUTY CHARGE 22102018 STAMP DUTY CHARGE - 22/10/2018</t>
  </si>
  <si>
    <t>CASH WITHDRAWAL EBIETOMIYE OLUMIDE AYODELE</t>
  </si>
  <si>
    <t>TRANSFER BETWEEN CUSTOMERS USSD GTBank Transfer from : 07056775574 ADEYIGA,ADEYEMI to IVY LEAGUE ASSOCIATES LIMITED 233028277200000180000872393066</t>
  </si>
  <si>
    <t>NEFT TRANSFER GTB//NEFT//INTERSWITCHNG//Goodsandservices28102018//49667717 Ref:NC01245338141830200100066188</t>
  </si>
  <si>
    <t>NEFT TRANSFER GTB//NEFT//INTERSWITCHNG//Goodsandservices29102018//49712902 Ref:NC01245338141830200100246391</t>
  </si>
  <si>
    <t>STAMP DUTY CHARGE 29102018 STAMP DUTY CHARGE - 29/10/2018</t>
  </si>
  <si>
    <t>CHEQUE DEPOSIT CHEQ DEP IFO MUSTAPHA OLUWAKEMI OLUWAFUNMIL FROM IVY LEAGUE ASSOCIATES LIMITED REF:209075818100005435551810300836</t>
  </si>
  <si>
    <t>NEFT TRANSFER GTB//NEFT//INTERSWITCHNG//Goodsandservices30102018//50194493 Ref:NC01245338141830303670062323</t>
  </si>
  <si>
    <t>STAMP DUTY CHARGE 30102018 STAMP DUTY CHARGE - 30/10/2018</t>
  </si>
  <si>
    <t>NEFT TRANSFER GTB//NEFT//INTERSWITCHNG//Goodsandservices31102018//50306338 Ref:NC01245338141830400100072839</t>
  </si>
  <si>
    <t>STAMP DUTY CHARGE 31102018 STAMP DUTY CHARGE - 31/10/2018</t>
  </si>
  <si>
    <t>TRANSFER BETWEEN CUSTOMERS MBANKING - ANY Account Transfer from AKPOFURE, OGHENERO CHIDI to IVY LEAGUE ASSOCIATES LIMITED</t>
  </si>
  <si>
    <t>TRANSFER BETWEEN CUSTOMERS MBANKING - Amalachukwu udo ANY Account Transfer from UDO, AMALACHUKWU C. to IVY LEAGUE ASSOCIATES LIMITED</t>
  </si>
  <si>
    <t>CASH DEPOSIT SALAMI SABITU</t>
  </si>
  <si>
    <t>STAMP DUTY CHARGE 07112018 STAMP DUTY CHARGE - 07/11/2018</t>
  </si>
  <si>
    <t>TRANSFER BETWEEN CUSTOMERS MBANKING - ANY Account Transfer from ADETAYO FISAYO DANIEL to IVY LEAGUE ASSOCIATES LIMITED</t>
  </si>
  <si>
    <t>TREASURY BILLS INVESTMENT 94 REF: 0201325590803620000000000</t>
  </si>
  <si>
    <t>CUSTOMER DEPOSIT CHEQUES CHQ DEP IFO SAHARA ENERGY RESOURCES LTD FROM IVY LEAGUE ASSOCIATES LTD</t>
  </si>
  <si>
    <t>NEFT TRANSFER 0441501490720854992 IVY LEAGUE ASSOCIATEOSHIBOLU SEYI trBP NEFT IFO OSHIBOLU SE REF:0441501490720854992 IVY LE</t>
  </si>
  <si>
    <t>COMMISSION 0441501490720854992 IVY LEAGUE ASSOCIATEOSHIBOLU SEYI trBP NEFT IFO OSHIBOLU SE REF:020907581810010001000454317151</t>
  </si>
  <si>
    <t>VALUE ADDED TAX AGUE ASSOCIATEOSHIBOLU SEYI</t>
  </si>
  <si>
    <t>NEFT TRANSFER 0441501490689213575 IVY LEAGUE ASSOCIATEFEYISAYO OLUSEGUN-FAtrBP NEFT IFO FEYISAYO OL REF:020907581810010001000444171511</t>
  </si>
  <si>
    <t>COMMISSION 0441501490689213575 IVY LEAGUE ASSOCIATEFEYISAYO OLUSEGUN-FAtrBP NEFT IFO FEYISAYO OL REF:020907581810010001000444171511</t>
  </si>
  <si>
    <t>VALUE ADDED TAX AGUE ASSOCIATEFEYISAYO OLUSEGU</t>
  </si>
  <si>
    <t>NEFT TRANSFER 0631501620074905194 IVY LEAGUE ASSOCIATEADEWUNMI SAMUEL TOLUtrBP NEFT IFO ADEWUNMI SA0124533814 REF:020907581810010001000294417151</t>
  </si>
  <si>
    <t>COMMISSION 0631501620074905194 IVY LEAGUE ASSOCIATEADEWUNMI SAMUEL TOLUtrBP NEFT IFO ADEWUNMI SA0124533814 REF:020907581810010001000294417151</t>
  </si>
  <si>
    <t>VALUE ADDED TAX AGUE ASSOCIATEADEWUNMI SAMUEL</t>
  </si>
  <si>
    <t>NEFT TRANSFER 0331501762086688844 IVY LEAGUE ASSOCIATEEBIETOMIYE OLUMIDE AtrBP NEFT IFO EBIETOMIYE REF:020907581810010001000145171511</t>
  </si>
  <si>
    <t>COMMISSION 0331501762086688844 IVY LEAGUE ASSOCIATEEBIETOMIYE OLUMIDE AtrBP NEFT IFO EBIETOMIYE REF:020907581810010001000145171511</t>
  </si>
  <si>
    <t>VALUE ADDED TAX AGUE ASSOCIATEEBIETOMIYE OLUMI</t>
  </si>
  <si>
    <t>NEFT TRANSFER 2141505682078008017 IVY LEAGUE ASSOCIATEOLUWADARE ENITAN FILtrBP NEFT IFO OLUWADARE E REF:2141505682078008017 IVY LE</t>
  </si>
  <si>
    <t>COMMISSION 2141505682078008017 IVY LEAGUE ASSOCIATEOLUWADARE ENITAN FILtrBP NEFT IFO OLUWADARE E REF:020907581810010001000451818151</t>
  </si>
  <si>
    <t>VALUE ADDED TAX AGUE ASSOCIATEOLUWADARE ENITAN</t>
  </si>
  <si>
    <t>TREASURY BILLS INVESTMENT trBP 265 28200000//5/16/2019//182//11/15/2018//0.125</t>
  </si>
  <si>
    <t>COMM/TELEX/VAT trBP 265 VAT-182 DAYS</t>
  </si>
  <si>
    <t>COMMISSION trBP 265 CUSTODY FEES-182 DAYS</t>
  </si>
  <si>
    <t>CASH WITHDRAWAL OSHIBOLU KAYODE</t>
  </si>
  <si>
    <t>COMMISSION trBP 265 CUSTODY FEES-188 DAYS</t>
  </si>
  <si>
    <t>COMM/TELEX/VAT trBP 265 VAT-188 DAYS</t>
  </si>
  <si>
    <t>TREASURY BILLS INVESTMENT trBP 265 3193000//5/30/2019//188//11/23/2018//0.125</t>
  </si>
  <si>
    <t>CASH WITHDRAWAL OSHIBOLU J KAYODE</t>
  </si>
  <si>
    <t>TRANSFER BETWEEN CUSTOMERS TRF OF FUNDS TO IHEKWOABA IFEANYI &amp; OSHIBOLU JAMIU</t>
  </si>
  <si>
    <t>NEFT TRANSFER 0331536652086688844 IVY LEAGUE ASSOCIATEEBIETOMIYE OLUMIDE trBP NEFT TRF FRM IVY LEA REF:020907581810010001000261015261</t>
  </si>
  <si>
    <t>COMMISSION 0331536652086688844 IVY LEAGUE ASSOCIATEEBIETOMIYE OLUMIDE trBP NEFT TRF FRM IVY LEA REF:020907581810010001000261015261</t>
  </si>
  <si>
    <t>TRANSFER BETWEEN CUSTOMERS cr trf frm IVY LEAGUE ASSOCIATES LTD to ACCTS</t>
  </si>
  <si>
    <t>COMMISSION NEFT Transfer Charge</t>
  </si>
  <si>
    <t>COMMISSION Bulk Transfer Charge</t>
  </si>
  <si>
    <t>TRANSFER BETWEEN CUSTOMERS TSRF FRM IVY LEAGUE ASSOCIATES LTD TO AREOLA JOSHUA</t>
  </si>
  <si>
    <t>TRANSFER BETWEEN CUSTOMERS CR TRSF FRM IVY LEAGUE ASSOCIATES LIMITED TO A/CS</t>
  </si>
  <si>
    <t>TRANSFER BETWEEN CUSTOMERS CHQ TRF FRM IVY LEAGUE ASSOCIATES LTD TO ADETOLA SEUN TOYIN</t>
  </si>
  <si>
    <t>CHEQUE DEPOSIT CHQ DEP IFO AKINLABI OLUDIRAN FRM IVY LEAGUE ASSOCIATES LIMITED REF:209075818100000370001812191448</t>
  </si>
  <si>
    <t>CASH WITHDRAWAL MORUFU OLANREWAJU</t>
  </si>
  <si>
    <t>TRANSFER BETWEEN CUSTOMERS MBANKING - Balance payment for F4 corporate law paper ANY Account Transfer from ADESANYA, OLUBUKOLA MARIAN to IVY LEAGUE ASSOCIATES LIMITED</t>
  </si>
  <si>
    <t>CASH WITHDRAWAL AKINLABI OLU</t>
  </si>
  <si>
    <t>CASH WITHDRAWAL SULAIMON MORUFU OLANREWAJU</t>
  </si>
  <si>
    <t>CASH WITHDRAWAL ABDULAHI YUSUF</t>
  </si>
  <si>
    <t>CASH WITHDRAWAL ONIFADE AHMED</t>
  </si>
  <si>
    <t>TRANSFER BETWEEN CUSTOMERS TRF FRM IVY LEAGUE ASS. LTD. IFO OSHIBOLU JAMIU O</t>
  </si>
  <si>
    <t>TRANSFER BETWEEN CUSTOMERS Transfer between customers-Via GTWorld June 2019 Lectures + Registration Fees REF:404455668000000550001901021155 from AGBAJE, OLAJUMOKE OMOLABAKE to IVY LEAGUE ASSOCIATES LIMITED</t>
  </si>
  <si>
    <t>STAMP DUTY CHARGE 02012019 STAMP DUTY CHARGE - 02/01/2019</t>
  </si>
  <si>
    <t>TREASURY BILLS INVESTMENT 141 REF: 0201325590805260000000000</t>
  </si>
  <si>
    <t>CHEQUE DEPOSIT CHQ DEP IFO OSHIBOLU JAMIU OLUKAYODE FRM IVY LEAGUE ASSOCIATES LIMITED REF:209075818100000302001901071207</t>
  </si>
  <si>
    <t>TRANSFER BETWEEN CUSTOMERS USSD GTBank Transfer from : 08163226722 OGUNSANYA ADENIRAN OLUSEYI to IVY LEAGUE ASSOCIATES LIMITED 208076245500000220000968740966</t>
  </si>
  <si>
    <t>TREASURY BILLS INVESTMENT trBP 265 14930000//7/4/2019//178//1/7/2019//0.1285</t>
  </si>
  <si>
    <t>COMMISSION trBP 265 CUSTODY FEES-178 DAYS</t>
  </si>
  <si>
    <t>COMM/TELEX/VAT trBP 265 VAT-178 DAYS</t>
  </si>
  <si>
    <t>STAMP DUTY CHARGE 07012019 STAMP DUTY CHARGE - 07/01/2019</t>
  </si>
  <si>
    <t>TRANSFER BETWEEN CUSTOMERS 000014190108091745251229341021|TRF/Odedeji Moronfoluwa Pmt for classes Intensive2|VNM3202241116630575|ACCESS|MORONFOLUWA JOSEPH ODEDEJI REF:000014190108091745251229341021</t>
  </si>
  <si>
    <t>STAMP DUTY CHARGE 08012019 STAMP DUTY CHARGE - 08/01/2019</t>
  </si>
  <si>
    <t>Cheque Book Request Commission Being charge for Chequebook Request - Cheque Leave(s) 1251 to 1300</t>
  </si>
  <si>
    <t>VALUE ADDED TAX k Request - Cheque Leave(s) 12</t>
  </si>
  <si>
    <t>TRANSFER BETWEEN CUSTOMERS via Internet Banking Lecture Fees from ANORUE, MICHAEL CHUKWUNYERE to IVY LEAGUE ASSOCIATES LIMITED</t>
  </si>
  <si>
    <t>STAMP DUTY CHARGE 09012019 STAMP DUTY CHARGE - 09/01/2019</t>
  </si>
  <si>
    <t>TRANSFER BETWEEN CUSTOMERS 000012190111094128313632420000|AAA March Diet|31363242|STANBIC|DAMILOLA LISA KITAN AMAO REF:000012190111094128313632420000</t>
  </si>
  <si>
    <t>TRANSFER BETWEEN CUSTOMERS USSD GTBank Transfer from : 08146648001 AKINLABI, ADEMOLA JEREMIAH to IVY LEAGUE ASSOCIATES LIMITED 402050971300000550000973536293</t>
  </si>
  <si>
    <t>TRANSFER BETWEEN CUSTOMERS MBANKING - REANAT ADAMSON ANY Account Transfer from ADAMSON, ADEWUNMI ISMAIL to IVY LEAGUE ASSOCIATES LIMITED</t>
  </si>
  <si>
    <t>TRANSFER BETWEEN CUSTOMERS USSD GTBank Transfer from : 08167640300 JOHNSON, TOLUWALASE FAITH to IVY LEAGUE ASSOCIATES LIMITED 275010353800000320000973620283</t>
  </si>
  <si>
    <t>STAMP DUTY CHARGE 11012019 STAMP DUTY CHARGE - 11/01/2019</t>
  </si>
  <si>
    <t>TRANSFER BETWEEN CUSTOMERS Transfer between customers-Via GTWorld F6 &amp; P4 REF:216799792000000610001901120840 from NURUDEEN ABOLAJI, AHMED to IVY LEAGUE ASSOCIATES LIMITED</t>
  </si>
  <si>
    <t>TRANSFER BETWEEN CUSTOMERS USSD GTBank Transfer from : 08100070282 ODERINDE, ADEBAYO LATEEF to IVY LEAGUE ASSOCIATES LIMITED 226095620200000370000974593719</t>
  </si>
  <si>
    <t>TRANSFER BETWEEN CUSTOMERS 000014190112093119226982858286|TRF//FRM BUKOLA TITILAYO OLATIMEHIN TO IVY|VNM3214629735469585|ACCESS|BUKOLA TITILAYO OLATIMEHIN REF:000014190112093119226982858286</t>
  </si>
  <si>
    <t>TRANSFER BETWEEN CUSTOMERS MBANKING - ANY Account Transfer from ODUTAYO , EBUNOLUWA MOJISOLA to IVY LEAGUE ASSOCIATES LIMITED</t>
  </si>
  <si>
    <t>FUNDS TRANSFER -447268- -Adeosun Abiola /889363761432LANG</t>
  </si>
  <si>
    <t>TRANSFER BETWEEN CUSTOMERS USSD GTBank Transfer from : 08081454484 MOYSE, SALOME AKANINYENE to IVY LEAGUE ASSOCIATES LIMITED 231070827500000198000974882347</t>
  </si>
  <si>
    <t>TRANSFER BETWEEN CUSTOMERS USSD GTBank Transfer from : 08135438022 ROMEO-TONWE, FLORENCE MORAYO to IVY LEAGUE ASSOCIATES LIMITED 214079770800000396000974884417</t>
  </si>
  <si>
    <t>TRANSFER BETWEEN CUSTOMERS 000014190112125250260534065284|TRF/Registration Lecture fees/FRM ANTHONY UCHE OK|VNM1083976236183226|ACCESS|ANTHONY UCHE OKORO REF:000014190112125250260534065284</t>
  </si>
  <si>
    <t>TRANSFER BETWEEN CUSTOMERS MBANKING - AFM Intensive and APM June ANY Account Transfer from BATSONE ECCLESIAN TETSOMA to IVY LEAGUE ASSOCIATES LIMITED</t>
  </si>
  <si>
    <t>TRANSFER BETWEEN CUSTOMERS 000016190112134413000821831049|FBNMOBILE:IVY LEAGUE ASSOCIATES LIMITED/BIMPE AYEN|636828974535354440|FBN|AYENI ADEBIMPE ADEBOLA REF:000016190112134413000821831049</t>
  </si>
  <si>
    <t>TRANSFER BETWEEN CUSTOMERS 000014190112135115244648498844|TRF/Lecture fee/FRM ADEDOYIN ZAINAB OLAYANJU TO IV|VNM4263533714933526|ACCESS|ADEDOYIN ZAINAB OLAYANJU REF:000014190112135115244648498844</t>
  </si>
  <si>
    <t>TRANSFER BETWEEN CUSTOMERS USSD GTBank Transfer from : 08171877420 AKEJU OLUWAFUNMILOLA to IVY LEAGUE ASSOCIATES LIMITED 250023528600000198000974970269</t>
  </si>
  <si>
    <t>TRANSFER BETWEEN CUSTOMERS Transfer between customers-Via GTWorld Intensive class for AAA REF:325350592000000198001901121415 from FARI ATINUKE SHAKIRAH to IVY LEAGUE ASSOCIATES LIMITED</t>
  </si>
  <si>
    <t>TRANSFER BETWEEN CUSTOMERS USSD GTBank Transfer from : 08023523131 OGBE, OSAJIE EROMOSELE to IVY LEAGUE ASSOCIATES LIMITED 220083447100000396000975014017</t>
  </si>
  <si>
    <t>TRANSFER BETWEEN CUSTOMERS 000014190112180129223126832745|TRF/Abimbola Balogun AFM/FRM ABIMBOLA OPEYEMI BALO|VNM8882948740968256|ACCESS|ABIMBOLA OPEYEMI BALOGUN REF:000014190112180129223126832745</t>
  </si>
  <si>
    <t>STAMP DUTY CHARGE 12012019 STAMP DUTY CHARGE - 12/01/2019</t>
  </si>
  <si>
    <t>TRANSFER BETWEEN CUSTOMERS 000012190113075129314488130000|SBL Dolapo Akanni|31448813|STANBIC|GANIYAT DOLAPO AKANNI REF:000012190113075129314488130000</t>
  </si>
  <si>
    <t>TRANSFER BETWEEN CUSTOMERS via Internet Banking ACCA class fees from OJEBIYI GBOYEGA AMOS to IVY LEAGUE ASSOCIATES LIMITED</t>
  </si>
  <si>
    <t>TRANSFER BETWEEN CUSTOMERS MBANKING - Iyin Owolaja - SBL intensive ANY Account Transfer from OWOLAJA IYINOLUWA, ADEOBA to IVY LEAGUE ASSOCIATES LIMITED</t>
  </si>
  <si>
    <t>TRANSFER BETWEEN CUSTOMERS 000005190113144110005209924083|NIP - TRF IFO IVY LEAGUE ASSOCIATES LIMITED. INITI|117::271347240|DBN|OLUWAFUNMILAYO TOLULOPE OLAYINKA REF:000005190113144110005209924083</t>
  </si>
  <si>
    <t>TRANSFER BETWEEN CUSTOMERS USSD GTBank Transfer from : 08035509990 MAFIKUYOMI, OMONIYI to IVY LEAGUE ASSOCIATES LIMITED 903044667600000198000976041469</t>
  </si>
  <si>
    <t>STAMP DUTY CHARGE 13012019 STAMP DUTY CHARGE - 13/01/2019</t>
  </si>
  <si>
    <t>CHEQUE DEPOSIT CHQ. DEP. IFO SAHARA ENERGY RESOURCE LIMITED IVY LEAGUE ASSOCIATES LIMITED REF:209075818100002400001901141358</t>
  </si>
  <si>
    <t>TRANSFER BETWEEN CUSTOMERS MBANKING - Intensive FR ANY Account Transfer from UKO, JACQUELINE KUFREABASI to IVY LEAGUE ASSOCIATES LIMITED</t>
  </si>
  <si>
    <t>CASH DEPOSIT NNAMDI OSANWA</t>
  </si>
  <si>
    <t>STAMP DUTY CHARGE 15012019 STAMP DUTY CHARGE - 15/01/2019</t>
  </si>
  <si>
    <t>TRANSFER BETWEEN CUSTOMERS MBANKING - Tuition/SBL,AFM ANY Account Transfer from SAMUEL , STANLEY KYUKA to IVY LEAGUE ASSOCIATES LIMITED</t>
  </si>
  <si>
    <t>NEFT TRANSFER GTB//NEFT//INTERSWITCHNG//Goodsandservices16012019//59483120 Ref:NC01245338141901603670034948</t>
  </si>
  <si>
    <t>CASH DEPOSIT ALADE DOYINSOLA</t>
  </si>
  <si>
    <t>TRANSFER BETWEEN CUSTOMERS MBANKING - SBR and AFM lecture fee ANY Account Transfer from AKINGBEHIN, TEMITAYO to IVY LEAGUE ASSOCIATES LIMITED</t>
  </si>
  <si>
    <t>STAMP DUTY CHARGE 16012019 STAMP DUTY CHARGE - 16/01/2019</t>
  </si>
  <si>
    <t>TRANSFER BETWEEN CUSTOMERS 000010190117091423091357225356|REF NO:1708697/IVY LEAGUE ASS LTD|091357225356|ECO|OLD MUTUAL NIG LIFE ASS COY LTD REF:000010190117091423091357225356</t>
  </si>
  <si>
    <t>CASH WITHDRAWAL EBIETOMIYE OLUMIDE</t>
  </si>
  <si>
    <t>CUSTOMER DEPOSIT CHEQUES CHQ DEP IFO EBEIETOMIYE OLUMIDE FRM IVY LEAGUE ASSOCIATES LTD</t>
  </si>
  <si>
    <t>TRANSFER BETWEEN CUSTOMERS 000001190117104430849603858877|Transfer from ODUBANJO TOLULOPE VICTORIA to IVY LE|Online to GTBank Plc|IVY LEAGUE ASSOCIATES LIMITED|STERLING|ODUBANJO TOLULOPE VICTREF:000001190117104430849603858877</t>
  </si>
  <si>
    <t>CHECK DEPOSIT - TRANSIT OSARUMWENSE MICHAEL OSAYIWU</t>
  </si>
  <si>
    <t>TRANSFER BETWEEN CUSTOMERS 000016190117205528000829932859|FBNMOBILE:IVY LEAGUE ASSOCIATES LIMITED/TUITION &amp;|636833553277454255|FBN|LAWAL OLUWASEUN OLAWALE REF:000016190117205528000829932859</t>
  </si>
  <si>
    <t>STAMP DUTY CHARGE 17012019 STAMP DUTY CHARGE - 17/01/2019</t>
  </si>
  <si>
    <t>TRANSFER BETWEEN CUSTOMERS USSD GTBank Transfer from : 08141551957 OKEMIRI ONYEKACHI ODENYEFA to IVY LEAGUE ASSOCIATES LIMITED 244023985000000420000982167488</t>
  </si>
  <si>
    <t>TRANSFER BETWEEN CUSTOMERS MBANKING - Standard Lecture &amp; OBU Mentoring ANY Account Transfer from AJAYI, ESTHER OLUWABUNMI to IVY LEAGUE ASSOCIATES LIMITED</t>
  </si>
  <si>
    <t>TRANSFER BETWEEN CUSTOMERS USSD GTBank Transfer from : 09095343338 AKINBOWALE TIMILEHIN SAMUEL to IVY LEAGUE ASSOCIATES LIMITED 251022928900000550000982189378</t>
  </si>
  <si>
    <t>TRANSFER BETWEEN CUSTOMERS USSD GTBank Transfer from : 08082611800 OTARU , MARIAM AHUOYIZA to IVY LEAGUE ASSOCIATES LIMITED 275011516300000510000982228047</t>
  </si>
  <si>
    <t>TRANSFER BETWEEN CUSTOMERS via Internet Banking payment by Shade Wahaab for ACCA from WAHAAB, FUNMILAYO JEMILAT to IVY LEAGUE ASSOCIATES LIMITED</t>
  </si>
  <si>
    <t>STAMP DUTY CHARGE 18012019 STAMP DUTY CHARGE - 18/01/2019</t>
  </si>
  <si>
    <t>TRANSFER BETWEEN CUSTOMERS MBANKING - ANY Account Transfer from AJAYI PATIENCE OMOYE to IVY LEAGUE ASSOCIATES LIMITED</t>
  </si>
  <si>
    <t>TRANSFER BETWEEN CUSTOMERS MBANKING - SBR intensive class ANY Account Transfer from OLAOYE EMMANUEL, OLUSEGUN to IVY LEAGUE ASSOCIATES LIMITED</t>
  </si>
  <si>
    <t>TRANSFER BETWEEN CUSTOMERS 000016190119083113000831913156|FBNMOBILE:IVY LEAGUE ASSOCIATES LIMITED/LECTURES|636834834729926627|FBN|AKANGBE OLUWATOBI REF:000016190119083113000831913156</t>
  </si>
  <si>
    <t>TRANSFER BETWEEN CUSTOMERS MBANKING - ACCA Lecture ANY Account Transfer from ADEOTI,KEHINDE SAMUEL to IVY LEAGUE ASSOCIATES LIMITED</t>
  </si>
  <si>
    <t>TRANSFER BETWEEN CUSTOMERS 000014190119105601286173345522|TRF/Intensive class for AA/FRM OLAMIDE OLUWALAYOMI|VNM2557006412696756|ACCESS|OLAMIDE OLUWALAYOMI FOLORUNSO REF:000014190119105601286173345522</t>
  </si>
  <si>
    <t>TRANSFER BETWEEN CUSTOMERS MBANKING - P4 ANY Account Transfer from O'CHUKUDI PHILLIP ABIMBOLA to IVY LEAGUE ASSOCIATES LIMITED</t>
  </si>
  <si>
    <t>TRANSFER BETWEEN CUSTOMERS MBANKING - ANY Account Transfer from NWACHUKWU, NNEKA KANAYOCHI to IVY LEAGUE ASSOCIATES LIMITED</t>
  </si>
  <si>
    <t>TRANSFER BETWEEN CUSTOMERS MBANKING - ADEKUNLE RABIU ANY Account Transfer from RABIU, ADEKUNLE MICHAEL to IVY LEAGUE ASSOCIATES LIMITED</t>
  </si>
  <si>
    <t>STAMP DUTY CHARGE 19012019 STAMP DUTY CHARGE - 19/01/2019</t>
  </si>
  <si>
    <t>TRANSFER BETWEEN CUSTOMERS USSD GTBank Transfer from : 09025176163 OMOTOSHO, MOJISOLA HALIMAT to IVY LEAGUE ASSOCIATES LIMITED 205016305100000320000984390700</t>
  </si>
  <si>
    <t>TRANSFER BETWEEN CUSTOMERS 000014190120093931243897824911|TRF/Part payment of tuition/FRM TAJUDEEN BABATUNDE|VNM7633362285694565|ACCESS|TAJUDEEN BABATUNDE LAWAL REF:000014190120093931243897824911</t>
  </si>
  <si>
    <t>TRANSFER BETWEEN CUSTOMERS 000016190120131532000833538215|INTBNKRET:SKILLS|636835869322232434|FBN|SOLARIN SHAMSIDEEN ADEBAMBO REF:000016190120131532000833538215</t>
  </si>
  <si>
    <t>TRANSFER BETWEEN CUSTOMERS 000014190120134245252582592271|TRF/Acca class fee/FRM DOLAPO TOLULOPE ADEJORO TO |VNM4117644503336745|ACCESS|DOLAPO TOLULOPE ADEJORO REF:000014190120134245252582592271</t>
  </si>
  <si>
    <t>TRANSFER BETWEEN CUSTOMERS USSD GTBank Transfer from : 09085691417 AJUMOGOBIA, AWUNE BIANBA to IVY LEAGUE ASSOCIATES LIMITED 209076985500000220000984659228</t>
  </si>
  <si>
    <t>TRANSFER BETWEEN CUSTOMERS 000012190120144840317804290000|Dolapo Akanni SBR AAA AFM|31780429|STANBIC|GANIYAT DOLAPO AKANNI REF:000012190120144840317804290000</t>
  </si>
  <si>
    <t>STAMP DUTY CHARGE 20012019 STAMP DUTY CHARGE - 20/01/2019</t>
  </si>
  <si>
    <t>TRANSFER BETWEEN CUSTOMERS 000007190121095045341014153466|ONB TRANSFER FROM ALABU|ONB19012109504806004|FB|ALABUAH DORIS REF:000007190121095045341014153466</t>
  </si>
  <si>
    <t>NEFT TRANSFER GTB//NEFT//INTERSWITCHNG//Goodsandservices20012019//60416545 Ref:NC01245338141902103670044291</t>
  </si>
  <si>
    <t>NEFT TRANSFER GTB//NEFT//INTERSWITCHNG//Goodsandservices21012019//60455812 Ref:NC01245338141902103670150089</t>
  </si>
  <si>
    <t>STAMP DUTY CHARGE 21012019 STAMP DUTY CHARGE - 21/01/2019</t>
  </si>
  <si>
    <t>TRANSFER BETWEEN CUSTOMERS USSD GTBank Transfer from : 08034543384 OLUJOBI OLUBUKOLA AFERE JUMOKE to IVY LEAGUE ASSOCIATES LIMITED 218082892600000650000987576311</t>
  </si>
  <si>
    <t>NEFT TRANSFER GTB//NEFT//INTERSWITCHNG//Goodsandservices23012019//60816894 Ref:NC01245338141902303670058941</t>
  </si>
  <si>
    <t>STAMP DUTY CHARGE 23012019 STAMP DUTY CHARGE - 23/01/2019</t>
  </si>
  <si>
    <t>TRANSFER BETWEEN CUSTOMERS 000014190124151126273814090144|TRF FROM FUNAYA TITILOPE PETERS AT ACCESS BANK|PSM000023354320778880109|ACCESS|FUNAYA TITILOPE PETERS REF:000014190124151126273814090144</t>
  </si>
  <si>
    <t>TRANSFER BETWEEN CUSTOMERS MBANKING - F2 and F3 class with registration ANY Account Transfer from ADESANYA, OLUBUKOLA MARIAN to IVY LEAGUE ASSOCIATES LIMITED</t>
  </si>
  <si>
    <t>STAMP DUTY CHARGE 24012019 STAMP DUTY CHARGE - 24/01/2019</t>
  </si>
  <si>
    <t>TRANSFER BETWEEN CUSTOMERS MBANKING - P7 ANY Account Transfer from TOLUYEMI TEMITOPE TITILAYO to IVY LEAGUE ASSOCIATES LIMITED</t>
  </si>
  <si>
    <t>NEFT TRANSFER GTB//NEFT//INTERSWITCHNG//Goodsandservices25012019//60946641 Ref:NC01245338141902500500006227</t>
  </si>
  <si>
    <t>TRANSFER BETWEEN CUSTOMERS MBANKING - Oxford Brookes Mentorship ANY Account Transfer from BABALOLA, FOLAKE to IVY LEAGUE ASSOCIATES LIMITED</t>
  </si>
  <si>
    <t>TRANSFER BETWEEN CUSTOMERS 000016190125132538000841700744|USSD_EZIOKWU CHIGOZIE VALENTINE|101300001262736032|FBN|EZIOKWU CHIGOZIE VALENTINE REF:000016190125132538000841700744</t>
  </si>
  <si>
    <t>TRANSFER BETWEEN CUSTOMERS USSD GTBank Transfer from : 08115077660 AJETUNMOBI, ELIZABETH O. to IVY LEAGUE ASSOCIATES LIMITED 905049489000000510000991226393</t>
  </si>
  <si>
    <t>STAMP DUTY CHARGE 25012019 STAMP DUTY CHARGE - 25/01/2019</t>
  </si>
  <si>
    <t>TRANSFER BETWEEN CUSTOMERS via Internet Banking Lecture fee for FM from IFEANYI, HILARY to IVY LEAGUE ASSOCIATES LIMITED</t>
  </si>
  <si>
    <t>TRANSFER BETWEEN CUSTOMERS 000012190126124902320933390000|For SBL&amp;AFM|32093339|STANBIC|ENIOLA OLUWAFUNMILAYO AMU REF:000012190126124902320933390000</t>
  </si>
  <si>
    <t>TRANSFER BETWEEN CUSTOMERS USSD GTBank Transfer from : 08188476835 BANU BINTA OMONE to IVY LEAGUE ASSOCIATES LIMITED 226090757500000660000991994269</t>
  </si>
  <si>
    <t>TRANSFER BETWEEN CUSTOMERS 000016190126130413000843387271|FBNMOBILE:IVY LEAGUE ASSOCIATES LIMITED/OLUBOWALE|636841046534304646|FBN|OLUBOWALE FOLAKE TITILAYO REF:000016190126130413000843387271</t>
  </si>
  <si>
    <t>TRANSFER BETWEEN CUSTOMERS 000005190126132016005352888873|NIP - TRF IFO IVY LEAGUE ASSOCIATES LIMITED. FRM |117::616759768|DBN|EJENAVI JENAS OKOTIE REF:000005190126132016005352888873</t>
  </si>
  <si>
    <t>TRANSFER BETWEEN CUSTOMERS 000014190126132727296878025887|TRF/FR and FM/FRM OLAMIDE OLUWALAYOMI FOLORUNSO TO|VNM6036845570951026|ACCESS|OLAMIDE OLUWALAYOMI FOLORUNSO REF:000014190126132727296878025887</t>
  </si>
  <si>
    <t>TRANSFER BETWEEN CUSTOMERS 000016190126145658000843592242|FBNMOBILE:IVY LEAGUE ASSOCIATES LIMITED/CLASS FEES|636841114178128098|FBN|ADEBO OLUWABUKOLA OYEBISI REF:000016190126145658000843592242</t>
  </si>
  <si>
    <t>TRANSFER BETWEEN CUSTOMERS 000005190126150013005354174393|NIP - TRF IFO IVY LEAGUE ASSOCIATES LIMITED. P4 an|106::613521664|DBN|IFEANYI CHIBIKE EMEKA REF:000005190126150013005354174393</t>
  </si>
  <si>
    <t>TRANSFER BETWEEN CUSTOMERS Transfer between customers-Via GTWorld Pymt for SBR &amp; AFM REF:202309198000000650001901261510 from DANIEL, DAMILARE OLUSEUN to IVY LEAGUE ASSOCIATES LIMITED</t>
  </si>
  <si>
    <t>TRANSFER BETWEEN CUSTOMERS via Internet Banking AFM intensive class from AJAPE QUADRI KAYODE to IVY LEAGUE ASSOCIATES LIMITED</t>
  </si>
  <si>
    <t>TRANSFER BETWEEN CUSTOMERS Transfer between customers-Via GTWorld AFM REF:219820542000000410001901261644 from ADELEYE AJIBOLA FUNMILOLA to IVY LEAGUE ASSOCIATES LIMITED</t>
  </si>
  <si>
    <t>TRANSFER BETWEEN CUSTOMERS 000005190126175725005356391923|NIP - TRF IFO IVY LEAGUE ASSOCIATES LIMITED. FRM |117::246130368|DBN|EJENAVI JENAS OKOTIE REF:000005190126175725005356391923</t>
  </si>
  <si>
    <t>TRANSFER BETWEEN CUSTOMERS MBANKING - Bal payment SBL, SBR, AAA &amp; AFM ANY Account Transfer from ROMEO-TONWE, FLORENCE MORAYO to IVY LEAGUE ASSOCIATES LIMITED</t>
  </si>
  <si>
    <t>STAMP DUTY CHARGE 26012019 STAMP DUTY CHARGE - 26/01/2019</t>
  </si>
  <si>
    <t>TRANSFER BETWEEN CUSTOMERS USSD GTBank Transfer from : 08161139941 ONI, AFOLAKE TEMITOPE to IVY LEAGUE ASSOCIATES LIMITED 491045024600000420000992931531</t>
  </si>
  <si>
    <t>TRANSFER BETWEEN CUSTOMERS Transfer between customers-Via GTWorld REF:231710096000000220001901271337 from OKEKE CHINENYE CHIMNO to IVY LEAGUE ASSOCIATES LIMITED</t>
  </si>
  <si>
    <t>TRANSFER BETWEEN CUSTOMERS 000012190127170502321397340000|Lecture fees|32139734|STANBIC|RACHEAL OLUWADAMILOLA ABIOLA REF:000012190127170502321397340000</t>
  </si>
  <si>
    <t>TRANSFER BETWEEN CUSTOMERS MBANKING - AAA,AFM &amp; APM ANY Account Transfer from ADEYEMI, ADEOLA FOLORUSHO to IVY LEAGUE ASSOCIATES LIMITED</t>
  </si>
  <si>
    <t>STAMP DUTY CHARGE 27012019 STAMP DUTY CHARGE - 27/01/2019</t>
  </si>
  <si>
    <t>CHEQUE DEPOSIT CHQ FRM IVY LEAGUE ASSOCIATES LIMITED TO MUSTAPHA OLUWAKEMI REF:209075818100002245231901281010</t>
  </si>
  <si>
    <t>NEFT TRANSFER GTB//NEFT//INTERSWITCHNG//Goodsandservices27012019//61163095 Ref:NC01245338141902800100021652</t>
  </si>
  <si>
    <t>NEFT TRANSFER GTB//NEFT//INTERSWITCHNG//Goodsandservices28012019//61220121 Ref:NC01245338141902800500070081</t>
  </si>
  <si>
    <t>STAMP DUTY CHARGE 28012019 STAMP DUTY CHARGE - 28/01/2019</t>
  </si>
  <si>
    <t>TRANSFER BETWEEN CUSTOMERS via Internet Banking Jennifer Akang F5, F9 from AKANG, EDIDIONG NNAMSO to IVY LEAGUE ASSOCIATES LIMITED</t>
  </si>
  <si>
    <t>NEFT TRANSFER GTB//NEFT//INTERSWITCHNG//Goodsandservices29012019//61595446 Ref:NC01245338141902900100125545</t>
  </si>
  <si>
    <t>STAMP DUTY CHARGE 29012019 STAMP DUTY CHARGE - 29/01/2019</t>
  </si>
  <si>
    <t>TRANSFER BETWEEN CUSTOMERS Transfer between customers-Via GTWorld Acca lecture f6 n f9 REF:491443422000000550001901300639 from ADEKOYA ABIOLA ABIODUN to IVY LEAGUE ASSOCIATES LIMITED</t>
  </si>
  <si>
    <t>TRANSFER BETWEEN CUSTOMERS 000015190130100438000317826439|NIP IVY LEAGUE ASSOCI|0|ZBN|IVY LEAGUE ASSOCI REF:000015190130100438000317826439</t>
  </si>
  <si>
    <t>TRANSFER BETWEEN CUSTOMERS MBANKING - Balance. ANY Account Transfer from RABIU, ADEKUNLE MICHAEL to IVY LEAGUE ASSOCIATES LIMITED</t>
  </si>
  <si>
    <t>TREASURY BILLS INVESTMENT trBP 265 17091000//16/01/2020//351//30/01/2019//0.145</t>
  </si>
  <si>
    <t>COMMISSION trBP 265 CUS FEE-351 DAYS</t>
  </si>
  <si>
    <t>COMM/TELEX/VAT trBP 265 VAT-351 DAYS</t>
  </si>
  <si>
    <t>TRANSFER BETWEEN CUSTOMERS via GAPS 01Oyin263 60276374 29012019-56 - Ivy League Associates Limited - from KPMG ADVISORY SERVICES to IVY LEAGUE ASSOCIATES LIMITED REF: 0107433306602763740000000</t>
  </si>
  <si>
    <t>TRANSFER BETWEEN CUSTOMERS MBANKING - Lecture ANY Account Transfer from TOLUYEMI TEMITOPE TITILAYO to IVY LEAGUE ASSOCIATES LIMITED</t>
  </si>
  <si>
    <t>STAMP DUTY CHARGE 30012019 STAMP DUTY CHARGE - 30/01/2019</t>
  </si>
  <si>
    <t>TRANSFER BETWEEN CUSTOMERS 000016190131103343000851571153|FBNMOBILE:IVY LEAGUE ASSOCIATES LIMITED/BILL|636845276231190240|FBN|OYESIJI SOJI CALEB MR REF:000016190131103343000851571153</t>
  </si>
  <si>
    <t>FUNDS TRANSFER -003042- -326 HERBERT MACAULAY STR YABA LAGOS LANG</t>
  </si>
  <si>
    <t>NIBSS Instant Payment Outward 000013190131124023000240985800 NIP TRF FRM IVY LEAGUE ASSOCIATES LIMITED TO EBIETOMIYE OLUMIDE IFO UBA/EBIETOMIYE, OLUMIDE AYODELE REF:00001319013112402300024098580</t>
  </si>
  <si>
    <t>COMMISSION 000013190131124023000240985800 NIP TRANSFER COMMISSION FOR 000013190131124023000240985800 NIP TRF FRM IVY LEAGUE ASSOCIATES LIMITED TO EBIETOMIYE OLUMIDE IFO UBA/EBIEREF:000013190131124023000240985800</t>
  </si>
  <si>
    <t>TRANSFER BETWEEN CUSTOMERS MBANKING - Bal tuition fees ANY Account Transfer from AJAYI PATIENCE OMOYE to IVY LEAGUE ASSOCIATES LIMITED</t>
  </si>
  <si>
    <t>TRANSFER BETWEEN CUSTOMERS via Internet Banking AFM Tutorial from AFOLABI KABIRU OLALEKAN to IVY LEAGUE ASSOCIATES LIMITED</t>
  </si>
  <si>
    <t>STAMP DUTY CHARGE 31012019 STAMP DUTY CHARGE - 31/01/2019</t>
  </si>
  <si>
    <t>TRANSFER BETWEEN CUSTOMERS USSD GTBank Transfer from : 07063451856 OGUNYALE FISAYO OLADEINDE to IVY LEAGUE ASSOCIATES LIMITED 219083878300000510000999806124</t>
  </si>
  <si>
    <t>TRANSFER BETWEEN CUSTOMERS 000004190201130036344739557110|MOB/UTO/2805682318/000013/CBL payment|2805682318|UBA|OLUWO ADEFEMI TEMITOPE REF:000004190201130036344739557110</t>
  </si>
  <si>
    <t>NEFT TRANSFER GTB//NEFT//INTERSWITCHNG//Goodsandservices01022019//62527874 Ref:NC01245338141903200500107766</t>
  </si>
  <si>
    <t>TRANSFER BETWEEN CUSTOMERS USSD GTBank Transfer from : 08167281121 ADEMOLA, OLAMIKU AMINAH to IVY LEAGUE ASSOCIATES LIMITED 275010218400000610001000456922</t>
  </si>
  <si>
    <t>TRANSFER BETWEEN CUSTOMERS via Internet Banking for f5,f6,f7,f9 (class lectures) from HUSSAIN ABIODUN RAHMAT to IVY LEAGUE ASSOCIATES LIMITED</t>
  </si>
  <si>
    <t>STAMP DUTY CHARGE 01022019 STAMP DUTY CHARGE - 01/02/2019</t>
  </si>
  <si>
    <t>TRANSFER BETWEEN CUSTOMERS USSD GTBank Transfer from : 08036294916 ELETE, FAITH O. to IVY LEAGUE ASSOCIATES LIMITED 508058043600000200001001073010</t>
  </si>
  <si>
    <t>FUNDS TRANSFER -606452- -Adeosun Abiola /889365355586LANG</t>
  </si>
  <si>
    <t>TRANSFER BETWEEN CUSTOMERS 000012190202094923324683900000|Sanmi Balogun ifo Ivy League|32468390|STANBIC|OLUWASANMI JOSEPH BALOGUN REF:000012190202094923324683900000</t>
  </si>
  <si>
    <t>TRANSFER BETWEEN CUSTOMERS 000005190202104325005438322413|NIP - TRF IFO IVY LEAGUE ASSOCIATES LIMITED. FRM |117::005948976|DBN|EJODIA OKORHO ESEOGHENE REF:000005190202104325005438322413</t>
  </si>
  <si>
    <t>TRANSFER BETWEEN CUSTOMERS 000016190202113320000856179722|FBNMOBILE:IVY LEAGUE ASSOCIATES LIMITED/TUITION FE|636847039999638745|FBN|ONONIBE LUCKY ALABA REF:000016190202113320000856179722</t>
  </si>
  <si>
    <t>TRANSFER BETWEEN CUSTOMERS MBANKING - OdumadeTaiwo ANY Account Transfer from TANIMOWO, CALEB OLUWASANMI to IVY LEAGUE ASSOCIATES LIMITED</t>
  </si>
  <si>
    <t>TRANSFER BETWEEN CUSTOMERS 000014190202124745233980732608|TRF/Outstanding /FRM ENIOLA OLUWAFUNMILAYO AMU TO |VNM3555407144014695|ACCESS|ENIOLA OLUWAFUNMILAYO AMU REF:000014190202124745233980732608</t>
  </si>
  <si>
    <t>TRANSFER BETWEEN CUSTOMERS USSD GTBank Transfer from : 08069584297 OGBU UCHECHUKWU PATIENCE to IVY LEAGUE ASSOCIATES LIMITED 205015814000000610001001578057</t>
  </si>
  <si>
    <t>TRANSFER BETWEEN CUSTOMERS 000014190202140347297011586138|TRF//FRM KAYODE FAITH BISOLA TO IVY|VNM7118018165436266|ACCESS|KAYODE FAITH BISOLA REF:000014190202140347297011586138</t>
  </si>
  <si>
    <t>TRANSFER BETWEEN CUSTOMERS USSD GTBank Transfer from : 08062365224 CHIEDO, CAROLINE MODUPE A. to IVY LEAGUE ASSOCIATES LIMITED 213079360400000040001001649714</t>
  </si>
  <si>
    <t>TRANSFER BETWEEN CUSTOMERS Transfer between customers-Via GTWorld Pls pay REF:581563702000000140001902021811 from AFAMAH,DENNIS OKPIAFOH to IVY LEAGUE ASSOCIATES LIMITED</t>
  </si>
  <si>
    <t>STAMP DUTY CHARGE 02022019 STAMP DUTY CHARGE - 02/02/2019</t>
  </si>
  <si>
    <t>TRANSFER BETWEEN CUSTOMERS 000014190203111227249713694177|TRF//FRM TEMILADE COMFORT OLOWONIYI TO IVY|VNM8349460858856626|ACCESS|TEMILADE COMFORT OLOWONIYI REF:000014190203111227249713694177</t>
  </si>
  <si>
    <t>TRANSFER BETWEEN CUSTOMERS USSD GTBank Transfer from : 08062365224 CHIEDO, CAROLINE MODUPE A. to IVY LEAGUE ASSOCIATES LIMITED 213079360400000360001002763756</t>
  </si>
  <si>
    <t>TRANSFER BETWEEN CUSTOMERS 000014190203143646275861171630|TRF TO IVY LEAGUE ASSOCIATES LIMITED AT GTBank Plc|BW0321423565|ACCESS|OLUFUNMILAYO CECILIA AJAYI-OBATOYINBO REF:000014190203143646275861171630</t>
  </si>
  <si>
    <t>STAMP DUTY CHARGE 03022019 STAMP DUTY CHARGE - 03/02/2019</t>
  </si>
  <si>
    <t>NEFT TRANSFER GTB//NEFT//INTERSWITCHNG//Goodsandservices03022019//62542048 Ref:NC01245338141903503670134554</t>
  </si>
  <si>
    <t>TRANSFER BETWEEN CUSTOMERS TRF FRM IVY LEAGUE ASSOCIATES LTD</t>
  </si>
  <si>
    <t>NEFT TRANSFER 0111523033075660809 IVY LEAGUE ASSOCIATEOLAMERUN SAMUEL OREOtrBP OLAMERUN SAMUEL OREO REF:020907581810010001000040124200</t>
  </si>
  <si>
    <t>COMMISSION 0111523033075660809 IVY LEAGUE ASSOCIATEOLAMERUN SAMUEL OREOtrBP OLAMERUN SAMUEL OREO REF:020907581810010001000184012420</t>
  </si>
  <si>
    <t>VALUE ADDED TAX AGUE ASSOCIATEOLAMERUN SAMUEL</t>
  </si>
  <si>
    <t>TRANSFER BETWEEN CUSTOMERS TRF FRM IVY LEAGUE ASSOCIATE LTD TO YUSUF ABDULLAHI</t>
  </si>
  <si>
    <t>TRANSFER BETWEEN CUSTOMERS TRF FRM IVY LEAGUE ASSOCIATES LTD TO ALAWODE ISMAIL</t>
  </si>
  <si>
    <t>NEFT TRANSFER 0571500131014604150 IVY LEAGUE ASSOCIATESEACRON EDUCATIONAL trBP BEING ACCA REG FEE F REF:0571500131014604150 IVY LE</t>
  </si>
  <si>
    <t>COMMISSION 0571500131014604150 IVY LEAGUE ASSOCIATESEACRON EDUCATIONAL trBP BEING ACCA REG FEE F REF:020907581810010001000295414420</t>
  </si>
  <si>
    <t>VALUE ADDED TAX AGUE ASSOCIATESEACRON EDUCATIO</t>
  </si>
  <si>
    <t>NEFT TRANSFER 0331542822035974107 IVY LEAGUE ASSOCIATEAKINLABI OLU trBP NEFT IFO AKINLABI OL0124533814 REF:0331542822035974107 IVY LE</t>
  </si>
  <si>
    <t>COMMISSION 0331542822035974107 IVY LEAGUE ASSOCIATEAKINLABI OLU trBP NEFT IFO AKINLABI OL0124533814 REF:020907581810010001000435514420</t>
  </si>
  <si>
    <t>VALUE ADDED TAX AGUE ASSOCIATEAKINLABI OLU</t>
  </si>
  <si>
    <t>NEFT TRANSFER 0571500131014604150 IVY LEAGUE ASSOCIATESEACRON EDUCATIONAL trBP BEING ACC REG FEE FO REF:0571500131014604150 IVY LE</t>
  </si>
  <si>
    <t>COMMISSION 0571500131014604150 IVY LEAGUE ASSOCIATESEACRON EDUCATIONAL trBP BEING ACC REG FEE FO REF:020907581810010001000474516420</t>
  </si>
  <si>
    <t>NEFT TRANSFER 0441501490701381220 IVY LEAGUE ASS LTD AKIN-ADAMU MOYINOLUWtrBP 219 TRF FRM IVY LEAG</t>
  </si>
  <si>
    <t>NEFT TRANSFER 0631501620069454597 IVY LEAGUE ASS LTD OLAYINKA OLUWAFUNMILtrBP 219 TRF FRM IVY LEAG</t>
  </si>
  <si>
    <t>NEFT TRANSFER 0111523032023495229 IVY LEAGUE ASS LTD FALOMO ORITOKE trBP 219 TRF FRM IVY LEAG</t>
  </si>
  <si>
    <t>NEFT TRANSFER 0111523032022940557 IVY LEAGUE ASS LTD AWOBONA OLUFUNKE trBP 219 TRF FRM IVY LEAG</t>
  </si>
  <si>
    <t>COMMISSION 0571500131014604150 IVY LEAGUE ASSOCIATESEACRON EDUCATIONAL trBP BEING ACC REG FEE FO REF:020907581810010001000272817420</t>
  </si>
  <si>
    <t>COMMISSION 0571500131014604150 IVY LEAGUE ASSOCIATESEACRON EDUCATIONAL trBP BEING ACCA REG FEE F REF:020907581810010001000533517420</t>
  </si>
  <si>
    <t>TRANSFER BETWEEN CUSTOMERS TRF OF FUNDS</t>
  </si>
  <si>
    <t>TRANSFER BETWEEN CUSTOMERS 000001190204182405048801288423|TRNFR IFO IVY LEAGUE ASSOCIATES LIMITED BOO DELOIT||STERLING|DELOITTE AND TOUCHE REF:000001190204182405048801288423</t>
  </si>
  <si>
    <t>STAMP DUTY CHARGE 04022019 STAMP DUTY CHARGE - 04/02/2019</t>
  </si>
  <si>
    <t>NEFT TRANSFER GTB//NEFT//INTERSWITCHNG//Goodsandservices04022019//62692582 Ref:NC01245338141903600500016441</t>
  </si>
  <si>
    <t>CASH WITHDRAWAL EBIETOMIYE OLUMIDE REF:209075818100000300001902051214</t>
  </si>
  <si>
    <t>NEFT TRANSFER GTB//NEFT//INTERSWITCHNG//Goodsandservices05022019//62796573 Ref:NC01245338141903603670226975</t>
  </si>
  <si>
    <t>TRANSFER BETWEEN CUSTOMERS USSD GTBank Transfer from : 09077125504 OLOKODE, MAYOWA SAHEED to IVY LEAGUE ASSOCIATES LIMITED 421047732000000520001005989443</t>
  </si>
  <si>
    <t>STAMP DUTY CHARGE 05022019 STAMP DUTY CHARGE - 05/02/2019</t>
  </si>
  <si>
    <t>TRANSFER BETWEEN CUSTOMERS Transfer between customers-Via GTWorld Balance payment for FM class REF:209738215000000200001902061301 from OWOLABI, PETER ADEWALE to IVY LEAGUE ASSOCIATES LIMITED</t>
  </si>
  <si>
    <t>STAMP DUTY CHARGE 06022019 STAMP DUTY CHARGE - 06/02/2019</t>
  </si>
  <si>
    <t>NEFT TRANSFER GTB//NEFT//INTERSWITCHNG//Goodsandservices07022019//62999565 Ref:NC01245338141903803670080133</t>
  </si>
  <si>
    <t>TRANSFER BETWEEN CUSTOMERS TAIWO YUSUF ADEWALE TO IVY LEAGUE ASSOCIATES LIMITED REF:275012093300000250001902071523 from TAIWO YUSUF ADEWALE to IVY LEAGUE ASSOCIATES LIMITED</t>
  </si>
  <si>
    <t>CASH DEPOSIT TAIWO YUSUF REF:481000019100000005001902071525</t>
  </si>
  <si>
    <t>STAMP DUTY CHARGE 07022019 STAMP DUTY CHARGE - 07/02/2019</t>
  </si>
  <si>
    <t>TRANSFER BETWEEN CUSTOMERS Transfer between customers-Via GTWorld Payment for tuition fee and form REF:232722724000000550001902080902 from BABALOLA, BODUNRINWA EMMANUEL to IVY LEAGUE ASSOCIATES LIMITED</t>
  </si>
  <si>
    <t>NEFT TRANSFER GTB//NEFT//INTERSWITCHNG//Goodsandservices08022019//63048551 Ref:NC01245338141903903670079733</t>
  </si>
  <si>
    <t>STAMP DUTY CHARGE 08022019 STAMP DUTY CHARGE - 08/02/2019</t>
  </si>
  <si>
    <t>TRANSFER BETWEEN CUSTOMERS Transfer between customers-Via GTWorld REF:901482933000000300001902090848 from IBIRONKE OLUWATOMIWA ELIZABETH to IVY LEAGUE ASSOCIATES LIMITED</t>
  </si>
  <si>
    <t>TRANSFER BETWEEN CUSTOMERS USSD GTBank Transfer from : 08032954174 OKORO, CYNTHIA CHINENYE to IVY LEAGUE ASSOCIATES LIMITED 226092118700000550001010854331</t>
  </si>
  <si>
    <t>FUNDS TRANSFER -133431- -Abiola Adeosun H /889365997066LANG</t>
  </si>
  <si>
    <t>STAMP DUTY CHARGE 09022019 STAMP DUTY CHARGE - 09/02/2019</t>
  </si>
  <si>
    <t>TRANSFER BETWEEN CUSTOMERS USSD GTBank Transfer from : 08165273687 MONAGO, UCHECHUKWU ANITA to IVY LEAGUE ASSOCIATES LIMITED 571058446000000400001012040352</t>
  </si>
  <si>
    <t>TRANSFER BETWEEN CUSTOMERS USSD GTBank Transfer from : 08064115118 ADESHINA SODIQ OLUWALEKAN to IVY LEAGUE ASSOCIATES LIMITED 209075001400000260001012308768</t>
  </si>
  <si>
    <t>TRANSFER BETWEEN CUSTOMERS 000004190210144854000248906238|MB/UTO/248906238/2348137159120/Trf to 0124533814|2348137159120/248906238|UBA|PHILIP EBUNOLUWA FADARE REF:000004190210144854000248906238</t>
  </si>
  <si>
    <t>STAMP DUTY CHARGE 10022019 STAMP DUTY CHARGE - 10/02/2019</t>
  </si>
  <si>
    <t>CHEQUE DEPOSIT CHQ FRM IVY LEAGUE ASSOCIATES LIMITED TO MUSTAPHA OLUWAKEMI REF:209075818100027094351902110826</t>
  </si>
  <si>
    <t>NEFT TRANSFER GTB//NEFT//INTERSWITCHNG//Goodsandservices10022019//63115664 Ref:NC01245338141904200100049616</t>
  </si>
  <si>
    <t>NEFT TRANSFER 0441501490731040447 IVY LEAGUE ASSOCIATEAKINLOLU GIDEON O. trBP NEFT TRF FRM IVY LEA REF:0441501490731040447 IVY LE</t>
  </si>
  <si>
    <t>COMMISSION 0441501490731040447 IVY LEAGUE ASSOCIATEAKINLOLU GIDEON O. trBP NEFT TRF FRM IVY LEA REF:020907581810010001000582391120</t>
  </si>
  <si>
    <t>VALUE ADDED TAX AGUE ASSOCIATEAKINLOLU GIDEON</t>
  </si>
  <si>
    <t>NEFT TRANSFER 0331536652086688844 IVY LEAGUE ASSOCIATEEBIETOMIYE OLUMIDE trBP NEFT TRF FRM IVY LEA REF:020907581810010001000045911200</t>
  </si>
  <si>
    <t>COMMISSION 0331536652086688844 IVY LEAGUE ASSOCIATEEBIETOMIYE OLUMIDE trBP NEFT TRF FRM IVY LEA REF:020907581810010001000045911200</t>
  </si>
  <si>
    <t>CHEQUE DEPOSIT CHQ DEP IFO SAHARA ENERGY RESOURCE LIMITED FRM IVY LEAGUE ASSOCIATES LIMITED REF:209075818100002250001902110954</t>
  </si>
  <si>
    <t>TRANSFER BETWEEN CUSTOMERS MBANKING - Balance payment ANY Account Transfer from AKINGBEHIN, TEMITAYO to IVY LEAGUE ASSOCIATES LIMITED</t>
  </si>
  <si>
    <t>NEFT TRANSFER GTB//NEFT//INTERSWITCHNG//Goodsandservices11022019//63334863 Ref:NC01245338141904201990151094</t>
  </si>
  <si>
    <t>TRANSFER BETWEEN CUSTOMERS 000016190211183525000872770156|ATM_AWOBONA OLUFUNKE OMOBOSOLA|110220190635243814|FBN|AWOBONA OLUFUNKE OMOBOSOLA REF:000016190211183525000872770156</t>
  </si>
  <si>
    <t>STAMP DUTY CHARGE 11022019 STAMP DUTY CHARGE - 11/02/2019</t>
  </si>
  <si>
    <t>NEFT TRANSFER 0571500131014604150 IVY LEAGUE ASSOCIATESEACRON EDUCATIONAL trBP BEING ACCA REG FE REF:0571500131014604150 IVY LE</t>
  </si>
  <si>
    <t>COMMISSION 0571500131014604150 IVY LEAGUE ASSOCIATESEACRON EDUCATIONAL trBP BEING ACCA REG FE REF:020907581810010001000534411122</t>
  </si>
  <si>
    <t>COMMISSION 0571500131014604150 IVY LEAGUE ASSOCIATESEACRON EDUCATIONAL trBP BEING ACCA REG FE REF:020907581810010001000851111220</t>
  </si>
  <si>
    <t>COMMISSION 0571500131014604150 IVY LEAGUE ASSOCIATESEACRON EDUCATIONAL trBP BEING ACCA REG FE REF:020907581810010001000135211122</t>
  </si>
  <si>
    <t>NEFT TRANSFER 0571500131014604150 IVY LEAGUE ASSOCIATESEACRON EDUCATIONAL trBP BEING ACCA REG FEE REF:0571500131014604150 IVY LE</t>
  </si>
  <si>
    <t>COMMISSION 0571500131014604150 IVY LEAGUE ASSOCIATESEACRON EDUCATIONAL trBP BEING ACCA REG FEE REF:020907581810010001000205311122</t>
  </si>
  <si>
    <t>COMMISSION 0571500131014604150 IVY LEAGUE ASSOCIATESEACRON EDUCATIONAL trBP BEING ACCA REG FEE REF:020907581810010001000395511122</t>
  </si>
  <si>
    <t>COMMISSION 0571500131014604150 IVY LEAGUE ASSOCIATESEACRON EDUCATIONAL trBP BEING ACCA REG FE REF:020907581810010001000557111220</t>
  </si>
  <si>
    <t>COMMISSION 0571500131014604150 IVY LEAGUE ASSOCIATESEACRON EDUCATIONAL trBP BEING ACCA REG FEE REF:020907581810010001000358111220</t>
  </si>
  <si>
    <t>NEFT TRANSFER 0571500131014604150 IVY LEAGUE ASSOCIATESEACRON EDUCATIONAL trBP BEING ACCA REGISTRA REF:0571500131014604150 IVY LE</t>
  </si>
  <si>
    <t>COMMISSION 0571500131014604150 IVY LEAGUE ASSOCIATESEACRON EDUCATIONAL trBP BEING ACCA REGISTRA REF:020907581810010001000585811122</t>
  </si>
  <si>
    <t>COMMISSION 0571500131014604150 IVY LEAGUE ASSOCIATESEACRON EDUCATIONAL trBP BEING ACCA REG FEE REF:020907581810010001000505911122</t>
  </si>
  <si>
    <t>COMMISSION 0571500131014604150 IVY LEAGUE ASSOCIATESEACRON EDUCATIONAL trBP BEING ACCA REG FEE REF:020907581810010001000370121220</t>
  </si>
  <si>
    <t>COMMISSION 0571500131014604150 IVY LEAGUE ASSOCIATESEACRON EDUCATIONAL trBP BEING ACCA REG FEE REF:020907581810010001000451212200</t>
  </si>
  <si>
    <t>COMMISSION 0571500131014604150 IVY LEAGUE ASSOCIATESEACRON EDUCATIONAL trBP BEING ACCA REG FEE REF:020907581810010001000249121220</t>
  </si>
  <si>
    <t>COMMISSION 0571500131014604150 IVY LEAGUE ASSOCIATESEACRON EDUCATIONAL trBP BEING ACCA REG FEE REF:020907581810010001000351012122</t>
  </si>
  <si>
    <t>NEFT TRANSFER 0571500131014604150 IVY LEAGUE ASSOCIATESEACRON EDUCATIONAL trBP BEING ACCA REG F REF:0571500131014604150 IVY LE</t>
  </si>
  <si>
    <t>COMMISSION 0571500131014604150 IVY LEAGUE ASSOCIATESEACRON EDUCATIONAL trBP BEING ACCA REG F REF:020907581810010001000571212122</t>
  </si>
  <si>
    <t>COMMISSION 0571500131014604150 IVY LEAGUE ASSOCIATESEACRON EDUCATIONAL trBP BEING ACCA REG FEE REF:020907581810010001000314121220</t>
  </si>
  <si>
    <t>COMMISSION 0571500131014604150 IVY LEAGUE ASSOCIATESEACRON EDUCATIONAL trBP BEING ACCA REG FE REF:020907581810010001000471412122</t>
  </si>
  <si>
    <t>COMMISSION 0571500131014604150 IVY LEAGUE ASSOCIATESEACRON EDUCATIONAL trBP BEING ACCA REG FE REF:020907581810010001000181712122</t>
  </si>
  <si>
    <t>COMMISSION 0571500131014604150 IVY LEAGUE ASSOCIATESEACRON EDUCATIONAL trBP BEING ACCA REG F REF:020907581810010001000391912122</t>
  </si>
  <si>
    <t>COMMISSION 0571500131014604150 IVY LEAGUE ASSOCIATESEACRON EDUCATIONAL trBP BEING ACCA REG FE REF:020907581810010001000122512122</t>
  </si>
  <si>
    <t>NEFT TRANSFER GTB//NEFT//INTERSWITCHNG//Goodsandservices12022019//63382383 Ref:NC01245338141904300500042221</t>
  </si>
  <si>
    <t>STAMP DUTY CHARGE 12022019 STAMP DUTY CHARGE - 12/02/2019</t>
  </si>
  <si>
    <t>TRANSFER BETWEEN CUSTOMERS via Internet Banking Oxford Brookes Mentorship Fee from SAYO-KAZEEM, MOJISOLA AJOKE .S to IVY LEAGUE ASSOCIATES LIMITED</t>
  </si>
  <si>
    <t>NEFT TRANSFER GTB//NEFT//INTERSWITCHNG//Goodsandservices14022019//63597831 Ref:NC01245338141904500500088495</t>
  </si>
  <si>
    <t>STAMP DUTY CHARGE 14022019 STAMP DUTY CHARGE - 14/02/2019</t>
  </si>
  <si>
    <t>COMMISSION 0571500131014604150 IVY LEAGUE ASSOCIATESEACRON EDUCATIONAL trBP BEING ACCA REG FEE F REF:020907581810010001000382691520</t>
  </si>
  <si>
    <t>NIBSS Instant Payment Outward 000013190215103910000249905567 NIP TRF FRM IVY LEAGUE ASSOCIATES LIMITED TO OBADA PAULETTE OGENERUKEVWA IFO UBA/OBADA PAULETTE OGENERUKEVWA REF:00001319021510391000024990556</t>
  </si>
  <si>
    <t>COMMISSION 000013190215103910000249905567 NIP TRANSFER COMMISSION FOR 000013190215103910000249905567 NIP TRF FRM IVY LEAGUE ASSOCIATES LIMITED TO OBADA PAULETTE OGENERUKEVWA IFOREF:000013190215103910000249905567</t>
  </si>
  <si>
    <t>NIBSS Instant Payment Outward 000013190215104019000249906439 NIP TRF FRM IVY LEAGUE ASSOCIATES LIMITED TO EBIETOMIYE OLUMIDE AYODELE IFO UBA/EBIETOMIYE, OLUMIDE AYODELE REF:00001319021510401900024990643</t>
  </si>
  <si>
    <t>COMMISSION 000013190215104019000249906439 NIP TRANSFER COMMISSION FOR 000013190215104019000249906439 NIP TRF FRM IVY LEAGUE ASSOCIATES LIMITED TO EBIETOMIYE OLUMIDE AYODELE IFO REF:000013190215104019000249906439</t>
  </si>
  <si>
    <t>NIBSS Instant Payment Outward 000013190215172013000250204314 NIP IFO SEACRON EDUCATIONAL NIGERIA LIMITED FRM IVY LEAGUE ASSOCIATES LIMITED IFO ZBN/SEACRON EDUCATIONAL NIGERIA LIMITED REF:00001319021517201300025020431</t>
  </si>
  <si>
    <t>COMMISSION 000013190215172013000250204314 NIP TRANSFER COMMISSION FOR 000013190215172013000250204314 NIP IFO SEACRON EDUCATIONAL NIGERIA LIMITED FRM IVY LEAGUE ASSOCIATES LIMITEREF:000013190215172013000250204314</t>
  </si>
  <si>
    <t>TRANSFER BETWEEN CUSTOMERS Transfer between customers-Via GTWorld Payment for acca classes f1 f2 and f3 REF:205163913000000550001902170927 from AJISAFE ADESOLA ANIKE to IVY LEAGUE ASSOCIATES LIMITED</t>
  </si>
  <si>
    <t>TRANSFER BETWEEN CUSTOMERS 060001190217100710123301398688|TRF FRM OLUWATOBI DEBORAH OGUNBANJO TO IVY LEAGUE ||CMB|OLUWATOBI DEBORAH OGUNBANJO REF:060001190217100710123301398688</t>
  </si>
  <si>
    <t>STAMP DUTY CHARGE 17022019 STAMP DUTY CHARGE - 17/02/2019</t>
  </si>
  <si>
    <t>NEFT TRANSFER GTB//NEFT//INTERSWITCHNG//Goodsandservices17022019//64119866 Ref:NC01245338141904900070063503</t>
  </si>
  <si>
    <t>NEFT TRANSFER GTB//NEFT//INTERSWITCHNG//Goodsandservices18022019//64199298 Ref:NC01245338141904900500020941</t>
  </si>
  <si>
    <t>STAMP DUTY CHARGE 18022019 STAMP DUTY CHARGE - 18/02/2019</t>
  </si>
  <si>
    <t>TRANSFER BETWEEN CUSTOMERS MBANKING - ACCA Lectures at IVY League ANY Account Transfer from UDENKWOR UZOMA VERA to IVY LEAGUE ASSOCIATES LIMITED</t>
  </si>
  <si>
    <t>CASH DEPOSIT BAKARE SHERIFF</t>
  </si>
  <si>
    <t>NEFT TRANSFER 0331542822086688844 IVY LEAGUE ASSOCIATEEBIETOMIYE, OLUMIDE trBP NEFT IFO EBIETOMIYE REF:0331542822086688844 IVY LE</t>
  </si>
  <si>
    <t>COMMISSION 0331542822086688844 IVY LEAGUE ASSOCIATEEBIETOMIYE, OLUMIDE trBP NEFT IFO EBIETOMIYE REF:020907581810010001000384116202</t>
  </si>
  <si>
    <t>VALUE ADDED TAX AGUE ASSOCIATEEBIETOMIYE, OLUM</t>
  </si>
  <si>
    <t>COMMISSION 0571500131014604150 IVY LEAGUE ASSOCIATESEACRON EDUCATIONAL trBP BEING ACC REG FEE FO REF:020907581810010001000154216202</t>
  </si>
  <si>
    <t>NEFT TRANSFER 0331542822086688844 IVY LEAGUE ASS LTD EBIETOMIYE OLUMIDE trBP 219 TRF FRM IVY LEAG</t>
  </si>
  <si>
    <t>NEFT TRANSFER 0571500132020298928 IVY LEAGUE ASS LTD ATOYEBI FAITH OLAYEMtrBP 219 TRF FRM IVY LEAG</t>
  </si>
  <si>
    <t>NEFT TRANSFER 2211595220020378012 IVY LEAGUE ASS LTD OLUWATOMI E BENSON trBP 219 TRF FRM IVY LEAG</t>
  </si>
  <si>
    <t>STAMP DUTY CHARGE 20022019 STAMP DUTY CHARGE - 20/02/2019</t>
  </si>
  <si>
    <t>Cheque Book Request Commission Being charge for Chequebook Request - Cheque Leave(s) 1301 to 1350</t>
  </si>
  <si>
    <t>VALUE ADDED TAX k Request - Cheque Leave(s) 13</t>
  </si>
  <si>
    <t>NEFT TRANSFER GTB//NEFT//INTERSWITCHNG//Goodsandservices21022019//64942374 Ref:NC01245338141905200500027694</t>
  </si>
  <si>
    <t>STAMP DUTY CHARGE 21022019 STAMP DUTY CHARGE - 21/02/2019</t>
  </si>
  <si>
    <t>CASH DEPOSIT OLADETAN TOSIN</t>
  </si>
  <si>
    <t>STAMP DUTY CHARGE 22022019 STAMP DUTY CHARGE - 22/02/2019</t>
  </si>
  <si>
    <t>TRANSFER BETWEEN CUSTOMERS 000007190224065946941714686900|ONB TRANSFER FROM ALABUAH DO|ONB19022406594604198|FB|ALABUAH DORIS REF:000007190224065946941714686900</t>
  </si>
  <si>
    <t>STAMP DUTY CHARGE 24022019 STAMP DUTY CHARGE - 24/02/2019</t>
  </si>
  <si>
    <t>TRANSFER BETWEEN CUSTOMERS TRF OF FUND.</t>
  </si>
  <si>
    <t>TRANSFER BETWEEN CUSTOMERS TRF IFO LAWANSON AKEEM FRM IVY LEAGUE ASSOCIATES LTD.</t>
  </si>
  <si>
    <t>NEFT TRANSFER 0331536652086688844 IVY LEAGUE ASSOCIATEEBIETOMIYE OLUMIDE trBP NEFT TRF IFO EBIETOM0124533814 REF:020907581810010001000521125200</t>
  </si>
  <si>
    <t>COMMISSION 0331536652086688844 IVY LEAGUE ASSOCIATEEBIETOMIYE OLUMIDE trBP NEFT TRF IFO EBIETOM0124533814 REF:020907581810010001000921125200</t>
  </si>
  <si>
    <t>NEFT TRANSFER 2150822790024458911 IVY LEAGUE ASSOCIATEYAKUBU ISIAKA trBP NEFT TRF IFO YAKUBU REF:020907581810010001000114112520</t>
  </si>
  <si>
    <t>COMMISSION 2150822790024458911 IVY LEAGUE ASSOCIATEYAKUBU ISIAKA trBP NEFT TRF IFO YAKUBU REF:020907581810010001000154112520</t>
  </si>
  <si>
    <t>VALUE ADDED TAX AGUE ASSOCIATEYAKUBU ISIAKA</t>
  </si>
  <si>
    <t>NEFT TRANSFER 0572300142217735791 IVY LEAGUE ASSOCIATERAPHEAL AYANFE ANIFOtrBP NEFT TRF IFO RAPHEAL REF:020907581810010001000156112520</t>
  </si>
  <si>
    <t>COMMISSION 0572300142217735791 IVY LEAGUE ASSOCIATERAPHEAL AYANFE ANIFOtrBP NEFT TRF IFO RAPHEAL REF:020907581810010001000186112520</t>
  </si>
  <si>
    <t>VALUE ADDED TAX AGUE ASSOCIATERAPHEAL AYANFE A</t>
  </si>
  <si>
    <t>NEFT TRANSFER 0332300122086688844 IVY LEAGUE ASSOCIATEEBIETOMIYE OLUMIDE trBP NEFT TRF IFO EBIETOM REF:020907581810010001000436112520</t>
  </si>
  <si>
    <t>COMMISSION 0332300122086688844 IVY LEAGUE ASSOCIATEEBIETOMIYE OLUMIDE trBP NEFT TRF IFO EBIETOM REF:020907581810010001000466112520</t>
  </si>
  <si>
    <t>NEFT TRANSFER 0332300122086688844 IVY LEAGUE ASSOCIATEEBIETOMIYE OLUMIDE trBP NEFT TRF IFO EBIETOM REF:0332300122086688844 IVY LE</t>
  </si>
  <si>
    <t>COMMISSION 0332300122086688844 IVY LEAGUE ASSOCIATEEBIETOMIYE OLUMIDE trBP NEFT TRF IFO EBIETOM REF:020907581810010001000447112520</t>
  </si>
  <si>
    <t>NEFT TRANSFER GTB//NEFT//INTERSWITCHNG//Goodsandservices25022019//65248479 Ref:NC01245338141905601990016291</t>
  </si>
  <si>
    <t>STAMP DUTY CHARGE 25022019 STAMP DUTY CHARGE - 25/02/2019</t>
  </si>
  <si>
    <t>TRANSFER BETWEEN CUSTOMERS 000014190228093518269585106211|TRF/Orafiri Ogan F8 F9/FRM ORAFIRI CHELSEA OGAN TO IVY|VNM7849918288923326|ACCESS|ORAFIRI CHELSEA OGAN REF:000014190228093518269585106211</t>
  </si>
  <si>
    <t>NEFT TRANSFER GTB//NEFT//INTERSWITCHNG//Goodsandservices28022019//65626288 Ref:NC01245338141905903670052121</t>
  </si>
  <si>
    <t>TRANSFER BETWEEN CUSTOMERS MBANKING - Daniel Wilson Tuition p7 n p4 ANY Account Transfer from WILSON, DANIEL UKALINWANA to IVY LEAGUE ASSOCIATES LIMITED</t>
  </si>
  <si>
    <t>STAMP DUTY CHARGE 28022019 STAMP DUTY CHARGE - 28/02/2019</t>
  </si>
  <si>
    <t>TRANSFER BETWEEN CUSTOMERS MBANKING - ACCA reg 4 Joy Ibok ANY Account Transfer from IBOK JOY ASUQUO to IVY LEAGUE ASSOCIATES LIMITED</t>
  </si>
  <si>
    <t>TRANSFER BETWEEN CUSTOMERS USSD GTBank Transfer from : 07056775574 ADEYIGA,ADEYEMI to IVY LEAGUE ASSOCIATES LIMITED 233028277200000054001039751703</t>
  </si>
  <si>
    <t>TRANSFER BETWEEN CUSTOMERS MBANKING - AAA, AFM, SBR PYT1 ANY Account Transfer from OKUSANYA, OLUWAJUWON OPEYEMI to IVY LEAGUE ASSOCIATES LIMITED</t>
  </si>
  <si>
    <t>CUSTOMER DEPOSIT CHEQUES CHQ DEP IFO TEMMY VENTURES FRM IVY LEAGUE ASSOCIATES LIMITED REF:209075818100000200001903041126</t>
  </si>
  <si>
    <t>NEFT TRANSFER GTB//NEFT//INTERSWITCHNG//Goodsandservices03032019//65912285 Ref:NC01245338141906300070158083</t>
  </si>
  <si>
    <t>NEFT TRANSFER GTB//NEFT//INTERSWITCHNG//Goodsandservices04032019//66002159 Ref:NC01245338141906303670056014</t>
  </si>
  <si>
    <t>NIBSS Instant Payment Outward 000013190304153915000259119199 NIP TRF FRM IVY LEAGUE ASSOCIATES LIMITED IFO ZBN/SEACRON EDUCATIONAL NIGERIA LIMITED REF:00001319030415391500025911919</t>
  </si>
  <si>
    <t>COMMISSION 000013190304153915000259119199 NIP TRANSFER COMMISSION FOR 000013190304153915000259119199 NIP TRF FRM IVY LEAGUE ASSOCIATES LIMITED IFO ZBN/SEACRON EDUCATIONAL NIGERIREF:000013190304153915000259119199</t>
  </si>
  <si>
    <t>TRANSFER BETWEEN CUSTOMERS TRF IFO MUSTAPHA OLUWAKEMI .O. FRM IVY LEAGUE ASSOCIATES LIMITED</t>
  </si>
  <si>
    <t>STAMP DUTY CHARGE 04032019 STAMP DUTY CHARGE - 04/03/2019</t>
  </si>
  <si>
    <t>NEFT TRANSFER GTB//NEFT//INTERSWITCHNG//Goodsandservices05032019//66169878 Ref:NC01245338141906400500029793</t>
  </si>
  <si>
    <t>STAMP DUTY CHARGE 05032019 STAMP DUTY CHARGE - 05/03/2019</t>
  </si>
  <si>
    <t>TRANSFER BETWEEN CUSTOMERS MBANKING - Jacqueline Uko AA and PM ANY Account Transfer from UKO, JACQUELINE KUFREABASI to IVY LEAGUE ASSOCIATES LIMITED</t>
  </si>
  <si>
    <t>TRANSFER BETWEEN CUSTOMERS 000004190307122949005041994780|TRF IFO IVY LEAGUE ASS LTD|NA|UBA|AYENI DEBORAH IFEOLUWA REF:000004190307122949005041994780</t>
  </si>
  <si>
    <t>NEFT TRANSFER GTB//NEFT//INTERSWITCHNG//Goodsandservices07032019//66577326 Ref:NC01245338141906601990156444</t>
  </si>
  <si>
    <t>STAMP DUTY CHARGE 07032019 STAMP DUTY CHARGE - 07/03/2019</t>
  </si>
  <si>
    <t>CASH DEPOSIT ELETE FAITH</t>
  </si>
  <si>
    <t>NEFT TRANSFER 0331542822086688844 IVY LEAGUE ASSOCIATEEBIETOMIYE OLUMIDE trBP NEFT IFO EBIETOMIYE 0124533814 REF:0331542822086688844 IVY LE</t>
  </si>
  <si>
    <t>COMMISSION 0331542822086688844 IVY LEAGUE ASSOCIATEEBIETOMIYE OLUMIDE trBP NEFT IFO EBIETOMIYE 0124533814 REF:020907581810010001000491311113</t>
  </si>
  <si>
    <t>STAMP DUTY CHARGE 11032019 STAMP DUTY CHARGE - 11/03/2019</t>
  </si>
  <si>
    <t>NEFT TRANSFER GTB//NEFT//INTERSWITCHNG//Goodsandservices12032019//67461644 Ref:NC01245338141907100500052545</t>
  </si>
  <si>
    <t>STAMP DUTY CHARGE 12032019 STAMP DUTY CHARGE - 12/03/2019</t>
  </si>
  <si>
    <t>NEFT TRANSFER GTB//NEFT//INTERSWITCHNG//Goodsandservices13032019//67552500 Ref:NC01245338141907200100100525</t>
  </si>
  <si>
    <t>STAMP DUTY CHARGE 13032019 STAMP DUTY CHARGE - 13/03/2019</t>
  </si>
  <si>
    <t>TRANSFER BETWEEN CUSTOMERS MBANKING - ANY Account Transfer from NWANDU OKECHUKWU NGAWORI to IVY LEAGUE ASSOCIATES LIMITED</t>
  </si>
  <si>
    <t>STAMP DUTY CHARGE 14032019 STAMP DUTY CHARGE - 14/03/2019</t>
  </si>
  <si>
    <t>NEFT TRANSFER GTB//NEFT//INTERSWITCHNG//Goodsandservices15032019//67767835 Ref:NC01245338141907403670054653</t>
  </si>
  <si>
    <t>TRANSFER BETWEEN CUSTOMERS 000003190315134622000180373473|web:aderemi akogo Part pymnt prof level|S64235749|FCMB|AKOGO ADEREMI ADEBIMPE REF:000003190315134622000180373473</t>
  </si>
  <si>
    <t>CASH DEPOSIT EZEKIEL ADEGUN</t>
  </si>
  <si>
    <t>TRANSFER BETWEEN CUSTOMERS MBANKING - tuiton fee ANY Account Transfer from AIYEGUSI ARAFAT OMOBOLAJI to IVY LEAGUE ASSOCIATES LIMITED</t>
  </si>
  <si>
    <t>STAMP DUTY CHARGE 15032019 STAMP DUTY CHARGE - 15/03/2019</t>
  </si>
  <si>
    <t>TRANSFER BETWEEN CUSTOMERS USSD GTBank Transfer from : 08062365224 CHIEDO, CAROLINE MODUPE A. to IVY LEAGUE ASSOCIATES LIMITED 213079360400000150001058362534</t>
  </si>
  <si>
    <t>TRANSFER BETWEEN CUSTOMERS MBANKING - Payment bal for APM/AFM class ANY Account Transfer from AREWA, OLADELE ALANI to IVY LEAGUE ASSOCIATES LIMITED</t>
  </si>
  <si>
    <t>TRANSFER BETWEEN CUSTOMERS USSD GTBank Transfer from : 08033704403 JAMES OLUFEMI OLADELE to IVY LEAGUE ASSOCIATES LIMITED 205013935800000328001059329810</t>
  </si>
  <si>
    <t>TRANSFER BETWEEN CUSTOMERS Transfer between customers-Via GTWorld Fees balance of 8000 REF:421432446000000080001903171259 from GBADEGESIN MARY ADEOLA to IVY LEAGUE ASSOCIATES LIMITED</t>
  </si>
  <si>
    <t>STAMP DUTY CHARGE 17032019 STAMP DUTY CHARGE - 17/03/2019</t>
  </si>
  <si>
    <t>CASH DEPOSIT ATUEGBU LOVETH</t>
  </si>
  <si>
    <t>NEFT TRANSFER GTB//NEFT//INTERSWITCHNG//Goodsandservices17032019//68013747 Ref:NC01245338141907700500328734</t>
  </si>
  <si>
    <t>NEFT TRANSFER GTB//NEFT//INTERSWITCHNG//Goodsandservices18032019//68141931 Ref:NC01245338141907700500661372</t>
  </si>
  <si>
    <t>STAMP DUTY CHARGE 18032019 STAMP DUTY CHARGE - 18/03/2019</t>
  </si>
  <si>
    <t>CASH WITHDRAWAL OYESIJI JESUKEMI</t>
  </si>
  <si>
    <t>CLEARING DEPOSIT, DR A/C IN LOCAL BRANCH UNION|PWC Ref:OBC120975818111090419000000000</t>
  </si>
  <si>
    <t>STAMP DUTY CHARGE 20032019 STAMP DUTY CHARGE - 20/03/2019</t>
  </si>
  <si>
    <t>TRANSFER BETWEEN CUSTOMERS Transfer between customers-Via GTWorld REF:901482933000000300001903230852 from IBIRONKE OLUWATOMIWA ELIZABETH to IVY LEAGUE ASSOCIATES LIMITED</t>
  </si>
  <si>
    <t>TRANSFER BETWEEN CUSTOMERS Transfer between customers-Via GTWorld REF:236222324000000248001903230947 from OLOGUNDUDU,RASHEED O. BOLAJI to IVY LEAGUE ASSOCIATES LIMITED</t>
  </si>
  <si>
    <t>STAMP DUTY CHARGE 23032019 STAMP DUTY CHARGE - 23/03/2019</t>
  </si>
  <si>
    <t>NEFT TRANSFER GTB//NEFT//INTERSWITCHNG//Goodsandservices24032019//68942700 Ref:NC01245338141908403670056561</t>
  </si>
  <si>
    <t>NIBSS Instant Payment Outward 000013190325125408000271212610 NIP IFO ACCOUNTING STUD ASSOCIATION FRM IVY LEAGUE ASSOCIATES LIMITED IFO UBA/ACCOUNTING STUD ASSOCIATION REF:00001319032512540800027121261</t>
  </si>
  <si>
    <t>COMMISSION 000013190325125408000271212610 NIP TRANSFER COMMISSION FOR 000013190325125408000271212610 NIP IFO ACCOUNTING STUD ASSOCIATION FRM IVY LEAGUE ASSOCIATES LIMITED IFO UBREF:000013190325125408000271212610</t>
  </si>
  <si>
    <t>NEFT TRANSFER GTB//NEFT//INTERSWITCHNG//Goodsandservices25032019//69079663 Ref:NC01245338141908401990149361</t>
  </si>
  <si>
    <t>STAMP DUTY CHARGE 25032019 STAMP DUTY CHARGE - 25/03/2019</t>
  </si>
  <si>
    <t>TRANSFER BETWEEN CUSTOMERS MBANKING - Balance payment for AFM ANY Account Transfer from AKINGBEHIN, TEMITAYO to IVY LEAGUE ASSOCIATES LIMITED</t>
  </si>
  <si>
    <t>STAMP DUTY CHARGE 26032019 STAMP DUTY CHARGE - 26/03/2019</t>
  </si>
  <si>
    <t>TRANSFER BETWEEN CUSTOMERS USSD GTBank Transfer from : 08060635475 UCHEOMA CHIMDINMA KELECHI to IVY LEAGUE ASSOCIATES LIMITED 701060261300000328001078855574</t>
  </si>
  <si>
    <t>STAMP DUTY CHARGE 30032019 STAMP DUTY CHARGE - 30/03/2019</t>
  </si>
  <si>
    <t>CHEQUE DEPOSIT CHQ FRM IVY LEAGUE ASSOCIATES LIMITED TO MUSTAPHA OLUWAKEMI REF:209075818100009403551904010817</t>
  </si>
  <si>
    <t>NEFT TRANSFER GTB//NEFT//INTERSWITCHNG//Goodsandservices31032019//70296464 Ref:NC01245338141909100500009431</t>
  </si>
  <si>
    <t>TRANSFER BETWEEN CUSTOMERS USSD GTBank Transfer from : 08168446362 ALELE JOY AGBONKHERO to IVY LEAGUE ASSOCIATES LIMITED 422046453200000100001081097335</t>
  </si>
  <si>
    <t>CUSTOMER DEPOSIT CHEQUES CHQ DEP IFO OWOLESHO MAYOWA HAGI FRM IVY LEAGUE ASSOCIATES LIMITED REF:209075818100001000001904011403</t>
  </si>
  <si>
    <t>STAMP DUTY CHARGE 01042019 STAMP DUTY CHARGE - 01/04/2019</t>
  </si>
  <si>
    <t>TRANSFER BETWEEN CUSTOMERS MBANKING - Tuition fees ANY Account Transfer from ONONIBE LUCKY ALABA to IVY LEAGUE ASSOCIATES LIMITED</t>
  </si>
  <si>
    <t>TRANSFER BETWEEN CUSTOMERS TRANSFER FROM IVY LEAGUE ASSOCIATES LIMITED</t>
  </si>
  <si>
    <t>NIBSS Instant Payment Outward 000013190403154510000277802951 TRANSFER FROM IVY LEAGUE ASSOCIATES LIMITED TO OLAKISAN JAMIU ADEYEMI TO FBN/OLAKISAN JAMIU ADEYEMI /52.5/REF:01245338140808,48200190403154</t>
  </si>
  <si>
    <t>COMMISSION 000013190403154510000277802951 NIP TRANSFER COMMISSION FOR 000013190403154510000277802951 TRANSFER FROM IVY LEAGUE ASSOCIATES LIMITED TO OLAKISAN JAMIU ADEYEMI TO FReF:01245338140808,482001904031545</t>
  </si>
  <si>
    <t>CUSTOMER DEPOSIT CHEQUES CHQ DEP IFO ASHARAMI SYNERGY PLC-D2D FRM IVY LEAGUE ASSOCIATES LIMITED REF:209075818100002150001904050849</t>
  </si>
  <si>
    <t>TRANSFER BETWEEN CUSTOMERS 000003190405155947000188641115|web:bal pymnt aderemi akogo|S90135705|FCMB|AKOGO ADEREMI ADEBIMPE REF:000003190405155947000188641115</t>
  </si>
  <si>
    <t>STAMP DUTY CHARGE 05042019 STAMP DUTY CHARGE - 05/04/2019</t>
  </si>
  <si>
    <t>TRANSFER BETWEEN CUSTOMERS USSD GTBank Transfer from : 08064115118 ADESHINA SODIQ OLUWALEKAN to IVY LEAGUE ASSOCIATES LIMITED 209075001400000080001090330327</t>
  </si>
  <si>
    <t>TRANSFER BETWEEN CUSTOMERS Transfer between customers-Via GTWorld Registration REF:213788776000000040001904071409 from APAMPA, TITILOPE FAUSAT to IVY LEAGUE ASSOCIATES LIMITED</t>
  </si>
  <si>
    <t>TRANSFER BETWEEN CUSTOMERS USSD GTBank Transfer from : 07030275763 ESEZOBOR, OSEKELE to IVY LEAGUE ASSOCIATES LIMITED 422046239400000240001090828900</t>
  </si>
  <si>
    <t>STAMP DUTY CHARGE 07042019 STAMP DUTY CHARGE - 07/04/2019</t>
  </si>
  <si>
    <t>TRANSFER BETWEEN CUSTOMERS 000014190408084800267333222371|TRF TO IVY LEAGUE ASSOCIATES LIMITED AT GTBank Plc - Felix tution completion|BW0325992793|ACCESS|FELIX UCHENNA UDEH REF:000014190408084800267333222371</t>
  </si>
  <si>
    <t>TRANSFER BETWEEN CUSTOMERS TRF IFO OSHIBOLU OLUWASEYI FRM IVY LEAGUE ASSOCIATES LIMITED</t>
  </si>
  <si>
    <t>NEFT TRANSFER 0331542532086688844 IVY LEAGUE ASSOCIATEEBIETOMIYE OLUMIDE trBP NEFT TRF FRM IVY LEA REF:020907581810010001000406108400</t>
  </si>
  <si>
    <t>COMMISSION 0331542532086688844 IVY LEAGUE ASSOCIATEEBIETOMIYE OLUMIDE trBP NEFT TRF FRM IVY LEA REF:020907581810010001000406108400</t>
  </si>
  <si>
    <t>TRANSFER BETWEEN CUSTOMERS TRF FRM IVY LEAGUE ASSOCIATES LIMITED TO OSHIBOLU JAMIU O</t>
  </si>
  <si>
    <t>NEFT TRANSFER 0571500132217735791 IVY LEAGUE ASSOCIATEAYANFE ANIFOWOSE RAPtrBP NEFT IFO AYANFE ANIF REF:0571500132217735791 IVY LE</t>
  </si>
  <si>
    <t>COMMISSION 0571500132217735791 IVY LEAGUE ASSOCIATEAYANFE ANIFOWOSE RAPtrBP NEFT IFO AYANFE ANIF REF:020907581810010001000174914840</t>
  </si>
  <si>
    <t>VALUE ADDED TAX AGUE ASSOCIATEAYANFE ANIFOWOSE</t>
  </si>
  <si>
    <t>STAMP DUTY CHARGE 08042019 STAMP DUTY CHARGE - 08/04/2019</t>
  </si>
  <si>
    <t>TRANSFER BETWEEN CUSTOMERS Transfer between customers-Via GTWorld Part repayment of directors loan REF:228656058000004231001904121158 from ADETOLA,BABAJIDE OLUMIDE to IVY LEAGUE ASSOCIATES LIMITED</t>
  </si>
  <si>
    <t>TRANSFER BETWEEN CUSTOMERS via Internet Banking from HARRISON, OMOKUNBI SEYIDE to IVY LEAGUE ASSOCIATES LIMITED</t>
  </si>
  <si>
    <t>NEFT TRANSFER 0572300141014604150 IVY LEAGUE ASSOCIATESEACRON EDUCATIONAL trBP TRF FRM IVY LEAGUE L REF:0572300141014604150 IVY LE</t>
  </si>
  <si>
    <t>COMMISSION 0572300141014604150 IVY LEAGUE ASSOCIATESEACRON EDUCATIONAL trBP TRF FRM IVY LEAGUE L REF:020907581810010001000122111154</t>
  </si>
  <si>
    <t>NEFT TRANSFER GTB//NEFT//INTERSWITCHNG//Goodsandservices16042019//72710600 Ref:NC01245338141910600500379211</t>
  </si>
  <si>
    <t>STAMP DUTY CHARGE 16042019 STAMP DUTY CHARGE - 16/04/2019</t>
  </si>
  <si>
    <t>TRANSFER BETWEEN CUSTOMERS MBANKING - F7 intensive class ANY Account Transfer from SMITH ABADAT ENIOLA to IVY LEAGUE ASSOCIATES LIMITED</t>
  </si>
  <si>
    <t>STAMP DUTY CHARGE 18042019 STAMP DUTY CHARGE - 18/04/2019</t>
  </si>
  <si>
    <t>TRANSFER BETWEEN CUSTOMERS 000016190419151947000997484795|FBNMOBILE:IVY LEAGUE ASSOCIATES LIMITED/TUITION BA|636912839882218204|FBN|ONONIBE ALABA LUCKY REF:000016190419151947000997484795</t>
  </si>
  <si>
    <t>STAMP DUTY CHARGE 19042019 STAMP DUTY CHARGE - 19/04/2019</t>
  </si>
  <si>
    <t>TRANSFER BETWEEN CUSTOMERS 000012190422105535367577610000|SBL Dolapo Akanni|36757761|STANBIC|GANIYAT DOLAPO AKANNI REF:000012190422105535367577610000</t>
  </si>
  <si>
    <t>STAMP DUTY CHARGE 22042019 STAMP DUTY CHARGE - 22/04/2019</t>
  </si>
  <si>
    <t>NEFT TRANSFER GTB//NEFT//INTERSWITCHNG//Goodsandservices21042019//73318317 Ref:NC01245338141911300500171931</t>
  </si>
  <si>
    <t>NEFT TRANSFER GTB//NEFT//INTERSWITCHNG//Goodsandservices20042019//73208085 Ref:NC01245338141911300500269612</t>
  </si>
  <si>
    <t>STAMP DUTY CHARGE 23042019 STAMP DUTY CHARGE - 23/04/2019</t>
  </si>
  <si>
    <t>CHEQUE DEPOSIT CHQ DEP IFO ASHARAMI SYNERGY PLC-D2D FRM IVY LEAGUE ASSOCIATES LIMITED REF:209075818100002150001904251032</t>
  </si>
  <si>
    <t>TRANSFER BETWEEN CUSTOMERS 000016190427081857001011155179|FBNMOBILE:IVY LEAGUE ASSOCIATES LIMITED/SBR DARAR|636919499375852999|FBN|ABARA DARAR MELODY REF:000016190427081857001011155179</t>
  </si>
  <si>
    <t>TRANSFER BETWEEN CUSTOMERS USSD GTBank Transfer from : 08068821893 OGBORU-OKEKE, NEBECHUKWU C. to IVY LEAGUE ASSOCIATES LIMITED 251023479800000050001118903957</t>
  </si>
  <si>
    <t>TRANSFER BETWEEN CUSTOMERS 000016190427095551001011322232|ATM_MOSES IDONGESIT ITORO|270420190955503814|FBN|MOSES IDONGESIT ITORO REF:000016190427095551001011322232</t>
  </si>
  <si>
    <t>TRANSFER BETWEEN CUSTOMERS via Internet Banking Revision fee from OSHO,JAMES BABATUNDE to IVY LEAGUE ASSOCIATES LIMITED</t>
  </si>
  <si>
    <t>TRANSFER BETWEEN CUSTOMERS MBANKING - Aaa and Afm ANY Account Transfer from OLAOYE EMMANUEL, OLUSEGUN to IVY LEAGUE ASSOCIATES LIMITED</t>
  </si>
  <si>
    <t>TRANSFER BETWEEN CUSTOMERS MBANKING - MICHAEL BADIRU ANY Account Transfer from BADIRU,MICHAEL ADEOLA to IVY LEAGUE ASSOCIATES LIMITED</t>
  </si>
  <si>
    <t>TRANSFER BETWEEN CUSTOMERS 000012190427175209370947060000|Reg&amp;F2|37094706|STANBIC|OLUWAKEMI TOSIN KASSEM REF:000012190427175209370947060000</t>
  </si>
  <si>
    <t>TRANSFER BETWEEN CUSTOMERS USSD GTBank Transfer from : 08167640300 JOHNSON, TOLUWALASE FAITH to IVY LEAGUE ASSOCIATES LIMITED 275010353800000200001119751370</t>
  </si>
  <si>
    <t>TRANSFER BETWEEN CUSTOMERS USSD GTBank Transfer from : 08167640300 JOHNSON, TOLUWALASE FAITH to IVY LEAGUE ASSOCIATES LIMITED 275010353800000012001119829892</t>
  </si>
  <si>
    <t>STAMP DUTY CHARGE 27042019 STAMP DUTY CHARGE - 27/04/2019</t>
  </si>
  <si>
    <t>TRANSFER BETWEEN CUSTOMERS Transfer between customers-Via GTWorld ACCA REF:402500444000000250001904280740 from JIMOH,OLUWATOBI TIMILEYIN to IVY LEAGUE ASSOCIATES LIMITED</t>
  </si>
  <si>
    <t>TRANSFER BETWEEN CUSTOMERS MBANKING - ANY Account Transfer from ADEAGBO ADEBAYO JOSEPH to IVY LEAGUE ASSOCIATES LIMITED</t>
  </si>
  <si>
    <t>TRANSFER BETWEEN CUSTOMERS USSD GTBank Transfer from : 07051016016 ODEGOR, FREEBORN &amp; GLORIA to IVY LEAGUE ASSOCIATES LIMITED 210073874900000385001121342144</t>
  </si>
  <si>
    <t>NEFT TRANSFER GTB//NEFT//INTERSWITCHNG//Goodsandservices28042019//74360843 Ref:NC01245338141911900500065454</t>
  </si>
  <si>
    <t>NEFT TRANSFER GTB//NEFT//INTERSWITCHNG//Goodsandservices29042019//74455072 Ref:NC01245338141911903670353951</t>
  </si>
  <si>
    <t>STAMP DUTY CHARGE 29042019 STAMP DUTY CHARGE - 29/04/2019</t>
  </si>
  <si>
    <t>NEFT TRANSFER GTB//NEFT//INTERSWITCHNG//Goodsandservices30042019//74608849 Ref:NC01245338141912003670084787</t>
  </si>
  <si>
    <t>STAMP DUTY CHARGE 30042019 STAMP DUTY CHARGE - 30/04/2019</t>
  </si>
  <si>
    <t>TRANSFER BETWEEN CUSTOMERS USSD GTBank Transfer from : 08068821893 OGBORU-OKEKE, NEBECHUKWU C. to IVY LEAGUE ASSOCIATES LIMITED 251023479800000150001125861883</t>
  </si>
  <si>
    <t>NIBSS Instant Payment Outward 000013190502123248000296471060 TRN FROM IVY LEAGUE ASSOCIATES LIMITED TO EBIETOMIYE OLUMIDE AYODELE IFO UBA/EBIETOMIYE, OLUMIDE AYODELE REF:00001319050212324800029647106</t>
  </si>
  <si>
    <t>COMMISSION 000013190502123248000296471060 NIP TRANSFER COMMISSION FOR 000013190502123248000296471060 TRN FROM IVY LEAGUE ASSOCIATES LIMITED TO EBIETOMIYE OLUMIDE AYODELE IFO UBAREF:000013190502123248000296471060</t>
  </si>
  <si>
    <t>NEFT TRANSFER GTB//NEFT//INTERSWITCHNG//Goodsandservices02052019//74852959 Ref:NC01245338141912200500038374</t>
  </si>
  <si>
    <t>STAMP DUTY CHARGE 02052019 STAMP DUTY CHARGE - 02/05/2019</t>
  </si>
  <si>
    <t>CLEARING WITHDRAWAL UBA//CHQ//020519 ACCOUNTING STUDENT ASSOCIATION Ref:GTC120975818111000001309000000</t>
  </si>
  <si>
    <t>TRANSFER BETWEEN CUSTOMERS MBANKING - Intensive lectures for SBL ANY Account Transfer from ARIBISALA,ADEBOYEJO ABIDEMI to IVY LEAGUE ASSOCIATES LIMITED</t>
  </si>
  <si>
    <t>STAMP DUTY CHARGE 03052019 STAMP DUTY CHARGE - 03/05/2019</t>
  </si>
  <si>
    <t>TRANSFER BETWEEN CUSTOMERS USSD GTBank Transfer from : 08169499589 OLUFUWA, JEMIMA ENITAN to IVY LEAGUE ASSOCIATES LIMITED 262022310100000200001129721707</t>
  </si>
  <si>
    <t>TRANSFER BETWEEN CUSTOMERS USSD GTBank Transfer from : 08169499589 OLUFUWA, JEMIMA ENITAN to IVY LEAGUE ASSOCIATES LIMITED 262022310100000012001130075185</t>
  </si>
  <si>
    <t>TRANSFER BETWEEN CUSTOMERS 000014190504154313231260904132|TRF/Initial registration fee/FRM RIDWAN OPEYEMI ISADIPE TO IVY|VNM6904024594825076|ACCESS|RIDWAN OPEYEMI ISADIPE REF:000014190504154313231260904132</t>
  </si>
  <si>
    <t>STAMP DUTY CHARGE 04052019 STAMP DUTY CHARGE - 04/05/2019</t>
  </si>
  <si>
    <t>NEFT TRANSFER GTB//NEFT//INTERSWITCHNG//Goodsandservices05052019//75343401 Ref:NC01245338141912603670332019</t>
  </si>
  <si>
    <t>NEFT TRANSFER GTB//NEFT//INTERSWITCHNG//Goodsandservices06052019//75401955 Ref:NC01245338141912603670370122</t>
  </si>
  <si>
    <t>TRANSFER BETWEEN CUSTOMERS MBANKING - SBR week day intensive classes ANY Account Transfer from ARIBISALA,ADEBOYEJO ABIDEMI to IVY LEAGUE ASSOCIATES LIMITED</t>
  </si>
  <si>
    <t>STAMP DUTY CHARGE 06052019 STAMP DUTY CHARGE - 06/05/2019</t>
  </si>
  <si>
    <t>NEFT TRANSFER GTB//NEFT//INTERSWITCHNG//Goodsandservices07052019//75470556 Ref:NC01245338141912700500067153</t>
  </si>
  <si>
    <t>STAMP DUTY CHARGE 07052019 STAMP DUTY CHARGE - 07/05/2019</t>
  </si>
  <si>
    <t>CHEQUE DEPOSIT CHQ DEP FRM IVY LEAGUE ASSOCIATES LIMITED IFO TEMMY VENTURES REF:209075818100000200001905081208</t>
  </si>
  <si>
    <t>CHEQUE DEPOSIT CHQ DEP FRM IVY LEAGUE ASSOCIATES LIMITED IFO ASHARAMI SYNERGY PLC-D2D REF:209075818100002150001905081212</t>
  </si>
  <si>
    <t>TRANSFER BETWEEN CUSTOMERS TRF FRM IVY LEAGUE ASS IFO SORPHIAT CAREW</t>
  </si>
  <si>
    <t>NIBSS Instant Payment Outward 000013190508122029000300700580 NIP TRF FRM IVY LEAGUE ASSOCIATES LIMITED IFO FAGBOLA ADEBAYO JULIUS TO FBN/FAGBOLA ADEBAYO JULIUS /52.5/REF:01245338140001,20000190508122</t>
  </si>
  <si>
    <t>COMMISSION 000013190508122029000300700580 NIP TRANSFER COMMISSION FOR 000013190508122029000300700580 NIP TRF FRM IVY LEAGUE ASSOCIATES LIMITED IFO FAGBOLA ADEBAYO JULIUS TO FReF:01245338140001,200001905081220</t>
  </si>
  <si>
    <t>NIBSS Instant Payment Outward 000013190508122111000300701215 NIP TRF FRM IVY LEAGUE ASSOCIATES LIMITED IFO FAGBOLA ADEBAYO JULIUS IFO FBN/FAGBOLA ADEBAYO JULIUS REF:00001319050812211100030070121</t>
  </si>
  <si>
    <t>COMMISSION 000013190508122111000300701215 NIP TRANSFER COMMISSION FOR 000013190508122111000300701215 NIP TRF FRM IVY LEAGUE ASSOCIATES LIMITED IFO FAGBOLA ADEBAYO JULIUS IFO FBREF:000013190508122111000300701215</t>
  </si>
  <si>
    <t>NEFT TRANSFER GTB//NEFT//INTERSWITCHNG//Goodsandservices09052019//75735091 Ref:NC01245338141912900500108581</t>
  </si>
  <si>
    <t>STAMP DUTY CHARGE 09052019 STAMP DUTY CHARGE - 09/05/2019</t>
  </si>
  <si>
    <t>NEFT TRANSFER GTB//NEFT//INTERSWITCHNG//Goodsandservices11052019//75922191 Ref:NC01245338141913300500072662</t>
  </si>
  <si>
    <t>NEFT TRANSFER GTB//NEFT//INTERSWITCHNG//Goodsandservices13052019//76035590 Ref:NC01245338141913300500142973</t>
  </si>
  <si>
    <t>NEFT TRANSFER GTB//NEFT//INTERSWITCHNG//Goodsandservices12052019//75990243 Ref:NC01245338141913300500216332</t>
  </si>
  <si>
    <t>STAMP DUTY CHARGE 13052019 STAMP DUTY CHARGE - 13/05/2019</t>
  </si>
  <si>
    <t>NEFT TRANSFER GTB//NEFT//INTERSWITCHNG//Goodsandservices14052019//76107220 Ref:NC01245338141913403670045239</t>
  </si>
  <si>
    <t>STAMP DUTY CHARGE 14052019 STAMP DUTY CHARGE - 14/05/2019</t>
  </si>
  <si>
    <t>TREASURY BILLS INVESTMENT 182 REF: 0201325590114014000000000</t>
  </si>
  <si>
    <t>TRANSFER BETWEEN CUSTOMERS Transfer between customers-Via GTWorld Payment for APM Revision Session REF:214773810000000150001905191137 from OWOYOMI,BABATOPE STEPHEN to IVY LEAGUE ASSOCIATES LIMITED</t>
  </si>
  <si>
    <t>NEFT TRANSFER 0331542822086688844 IVY LEAGUE ASSOCIATEEBIETOMIYE OLUMIDE trBP NEFT TRSF IFO EBIETO REF:0331542822086688844 IVY LE</t>
  </si>
  <si>
    <t>COMMISSION 0331542822086688844 IVY LEAGUE ASSOCIATEEBIETOMIYE OLUMIDE trBP NEFT TRSF IFO EBIETO REF:020907581810010001000143210205</t>
  </si>
  <si>
    <t>NEFT TRANSFER GTB//NEFT//INTERSWITCHNG//Goodsandservices19052019//76727777 Ref:NC01245338141914000500171075</t>
  </si>
  <si>
    <t>NEFT TRANSFER GTB//NEFT//INTERSWITCHNG//Goodsandservices20052019//76751144 Ref:NC01245338141914000500283901</t>
  </si>
  <si>
    <t>STAMP DUTY CHARGE 20052019 STAMP DUTY CHARGE - 20/05/2019</t>
  </si>
  <si>
    <t>NEFT TRANSFER GTB//NEFT//INTERSWITCHNG//Goodsandservices21052019//76841420 Ref:NC01245338141914103670024891</t>
  </si>
  <si>
    <t>CHEQUE DEPOSIT CHQ DEP IFO CHARLESTON SOLICITORS FROM IVY LEAGUE ASSOCIATES LIMITED REF:209075818100001500001905211603</t>
  </si>
  <si>
    <t>STAMP DUTY CHARGE 21052019 STAMP DUTY CHARGE - 21/05/2019</t>
  </si>
  <si>
    <t>NEFT TRANSFER GTB//NEFT//INTERSWITCHNG//Goodsandservices23052019//77075358 Ref:NC01245338141914300500045054</t>
  </si>
  <si>
    <t>STAMP DUTY CHARGE 23052019 STAMP DUTY CHARGE - 23/05/2019</t>
  </si>
  <si>
    <t>NEFT TRANSFER GTB//NEFT//INTERSWITCHNG//Goodsandservices26052019//77436325 Ref:NC01245338141914703670213687</t>
  </si>
  <si>
    <t>FUND TRANSFER - OWN ACCOUNTS full liq</t>
  </si>
  <si>
    <t>TRANSFER BETWEEN CUSTOMERS TRF FRM IVY LEAGUE ASSOCIATES LTD TO BINUYO ADEWUNMI</t>
  </si>
  <si>
    <t>TRANSFER BETWEEN CUSTOMERS TRF FRM IVY LEAGUE ASSOCIATES LTD FRM SOKUNBI OLUWAFEMI</t>
  </si>
  <si>
    <t>TRANSFER BETWEEN CUSTOMERS TRF FRM IVY LEAGUE ASSOCIATES LTD TO FATOKI OLUWADARE</t>
  </si>
  <si>
    <t>TRANSFER BETWEEN CUSTOMERS TRF FRM IVY LEAGUE ASSOCIATES LTD TO EMEBINAH EBUKA</t>
  </si>
  <si>
    <t>TRANSFER BETWEEN CUSTOMERS TRF FRM IVY LEAGUE ASSOCIATES LTD TO IKEOLUMBA JONATHAN</t>
  </si>
  <si>
    <t>TRANSFER BETWEEN CUSTOMERS TRF FRM IVY LEAGUE ASSOCIATES LTD TO GBADAMOSI OMOWONUOLA</t>
  </si>
  <si>
    <t>TRANSFER BETWEEN CUSTOMERS TRF FRM IVY LEAGUE ASSOCIATES LTD TO OYEDOKUN ABIODUN</t>
  </si>
  <si>
    <t>NIBSS Instant Payment Outward 000013190527184007000312857924 NIP TRF FRM IVY LEAGUE ASSOCIATES LIMITED TO OLATUNDE OLUBUNMI IBIDAPO-OBE TO DBN/OLATUNDE OLUBUNMI IBIDAPO-OBE /52.5/REF:01245338140017,023001905271840</t>
  </si>
  <si>
    <t>COMMISSION 000013190527184007000312857924 NIP TRANSFER COMMISSION FOR 000013190527184007000312857924 NIP TRF FRM IVY LEAGUE ASSOCIATES LIMITED TO OLATUNDE OLUBUNMI IBIDAPO-OBEReF:01245338140017,023001905271840</t>
  </si>
  <si>
    <t>NIBSS Instant Payment Outward 000013190527184031000312858243 NIP TRF FRM IVY LEAGUE ASSOCIATES LIMITED TO DAMILOLA OLANIYI ABODERIN TO STANBIC/DAMILOLA OLANIYI ABODERIN /52.5/REF:01245338140002,619001905271840</t>
  </si>
  <si>
    <t>COMMISSION 000013190527184031000312858243 NIP TRANSFER COMMISSION FOR 000013190527184031000312858243 NIP TRF FRM IVY LEAGUE ASSOCIATES LIMITED TO DAMILOLA OLANIYI ABODERIN TO ReF:01245338140002,619001905271840</t>
  </si>
  <si>
    <t>TRANSFER BETWEEN CUSTOMERS TRF FRM IVY LEAGUE ASSOCIATES LTD TO OJO GOLD</t>
  </si>
  <si>
    <t>NIBSS Instant Payment Outward 000013190527184052000312858532 NIP TRF FRM IVY LEAGUE ASSOCIATES LIMITED TO FOLAKEMI SHOBAYO TO STERLING/FOLAKEMI SHOBAYO /52.5/REF:01245338140135,753001905271840</t>
  </si>
  <si>
    <t>COMMISSION 000013190527184052000312858532 NIP TRANSFER COMMISSION FOR 000013190527184052000312858532 NIP TRF FRM IVY LEAGUE ASSOCIATES LIMITED TO FOLAKEMI SHOBAYO TO STERLING/ReF:01245338140135,753001905271840</t>
  </si>
  <si>
    <t>TRANSFER BETWEEN CUSTOMERS TRF FRM IVY LEAGUE ASSOCIATES LTD TO OLAKITAN HABEEB</t>
  </si>
  <si>
    <t>TRANSFER BETWEEN CUSTOMERS TRF FRM IVY LEAGUE ASSOCIATES LTD TO OLUDARE ADETUTU</t>
  </si>
  <si>
    <t>TRANSFER BETWEEN CUSTOMERS TRF FRM IVY LEAGUE ASSOCIATES LTD TO OSHIKOYA OLUMIDE</t>
  </si>
  <si>
    <t>TRANSFER BETWEEN CUSTOMERS TRF FRM IVY LEAGUE ASSOCIATES LTD TO HABIB MUSBAHU</t>
  </si>
  <si>
    <t>NIBSS Instant Payment Outward 000013190527190259000312873765 CHQ DEP IFO IVY LEAGUE ASSOCIATES LIMITED TO AKANBI SAHEED TO KEY/AKANBI SAHEED /52.5/REF:01245338140183,571001905271902</t>
  </si>
  <si>
    <t>COMMISSION 000013190527190259000312873765 NIP TRANSFER COMMISSION FOR 000013190527190259000312873765 CHQ DEP IFO IVY LEAGUE ASSOCIATES LIMITED TO AKANBI SAHEED TO KEY/AKANBI SReF:01245338140183,571001905271902</t>
  </si>
  <si>
    <t>NIBSS Instant Payment Outward 000013190527190307000312873887 NIP TRF FRM IVY LEAGUE ASSOCIATES LIMITED TO APENA MUYIDEEN ADE TO FCMB/APENA MUYIDEEN ADE /52.5/REF:01245338140148,333001905271903</t>
  </si>
  <si>
    <t>COMMISSION 000013190527190307000312873887 NIP TRANSFER COMMISSION FOR 000013190527190307000312873887 NIP TRF FRM IVY LEAGUE ASSOCIATES LIMITED TO APENA MUYIDEEN ADE TO FCMB/APReF:01245338140148,333001905271903</t>
  </si>
  <si>
    <t>NIBSS Instant Payment Outward 000013190527190324000312874092 NIP TRF FRM IVY LEAGUE ASSOCIATES LIMITED TO DUROSANYA GABRIEL O TO UNION/DUROSANYA GABRIEL O /52.5/REF:01245338140073,333001905271903</t>
  </si>
  <si>
    <t>COMMISSION 000013190527190324000312874092 NIP TRANSFER COMMISSION FOR 000013190527190324000312874092 NIP TRF FRM IVY LEAGUE ASSOCIATES LIMITED TO DUROSANYA GABRIEL O TO UNION/ReF:01245338140073,333001905271903</t>
  </si>
  <si>
    <t>TRANSFER BETWEEN CUSTOMERS TRF FRM IVY LEAGUE ASSOCIATES &amp; LTD TO OSHIBOLU AHMED</t>
  </si>
  <si>
    <t>TRANSFER BETWEEN CUSTOMERS TRF FRM IVY LEAGUE ASSOCIATES &amp; LTD TO OWOLESHO MAYOWA</t>
  </si>
  <si>
    <t>TRANSFER BETWEEN CUSTOMERS TRF FRM IVY LEAGUE ASSOCIATES &amp; LTD TO OLADOSU OLADIMEJI</t>
  </si>
  <si>
    <t>TRANSFER BETWEEN CUSTOMERS TRF FRM IVY LEAGUE ASSOCIATES &amp; LTD TO SOSANYA LANRE</t>
  </si>
  <si>
    <t>TRANSFER BETWEEN CUSTOMERS TRF FRM IVY LEAGUE ASSOCIATES &amp; LTD TO ADETOLA BABAJIDE</t>
  </si>
  <si>
    <t>NIBSS Instant Payment Outward 000013190527191642000312882589 NIP TRF FRM IVY LEAGUE ASSOCIATES LIMITED TO SAMUEL PRINCE NWAFOR TO STANBIC/SAMUEL PRINCE NWAFOR /52.5/REF:01245338140310,714001905271916</t>
  </si>
  <si>
    <t>COMMISSION 000013190527191642000312882589 NIP TRANSFER COMMISSION FOR 000013190527191642000312882589 NIP TRF FRM IVY LEAGUE ASSOCIATES LIMITED TO SAMUEL PRINCE NWAFOR TO STANBReF:01245338140310,714001905271916</t>
  </si>
  <si>
    <t>NIBSS Instant Payment Outward 000013190527191701000312882812 NIP TRF FRM IVY LEAGUE ASSOCIATES LIMITED TO OLAKISAN JAMIU ADEYEMI TO FBN/OLAKISAN JAMIU ADEYEMI /52.5/REF:01245338140892,857001905271916</t>
  </si>
  <si>
    <t>COMMISSION 000013190527191701000312882812 NIP TRANSFER COMMISSION FOR 000013190527191701000312882812 NIP TRF FRM IVY LEAGUE ASSOCIATES LIMITED TO OLAKISAN JAMIU ADEYEMI TO FBNReF:01245338140892,857001905271916</t>
  </si>
  <si>
    <t>STAMP DUTY CHARGE 27052019 STAMP DUTY CHARGE - 27/05/2019</t>
  </si>
  <si>
    <t>TREASURY BILLS INVESTMENT 188 REF: 0201325590117096000000000</t>
  </si>
  <si>
    <t>NEFT TRANSFER GTB//NEFT//INTERSWITCHNG//Goodsandservices04062019//78630912 Ref:NC01245338141915700500195346</t>
  </si>
  <si>
    <t>STAMP DUTY CHARGE 06062019 STAMP DUTY CHARGE - 06/06/2019</t>
  </si>
  <si>
    <t>TRANSFER BETWEEN CUSTOMERS CHQ TRF FRM IVY LEAGUE ASSOCIATES LTD TO IKEOLUMBA JONATHAN</t>
  </si>
  <si>
    <t>TRANSFER BETWEEN CUSTOMERS USSD GTBank Transfer from : 08068213820 OBI RASHEED ADEWALE to IVY LEAGUE ASSOCIATES LIMITED 401040756100000040001188804944 from OBI RASHEED ADEWALE to IVY LEAGUE ASSOCIATES LIMITED</t>
  </si>
  <si>
    <t>STAMP DUTY CHARGE 12062019 STAMP DUTY CHARGE - 12/06/2019</t>
  </si>
  <si>
    <t>NEFT TRANSFER 0332300122086688844 IVY LEAGUE ASSOCIATEEBIETOMIYE, OLUMIDE trBP NEFT TRF EBIETOMIYE REF:0332300122086688844 IVY LE</t>
  </si>
  <si>
    <t>COMMISSION 0332300122086688844 IVY LEAGUE ASSOCIATEEBIETOMIYE, OLUMIDE trBP NEFT TRF EBIETOMIYE REF:020907581810010001000173112176</t>
  </si>
  <si>
    <t>FUND TRANSFER - OWN ACCOUNTS int on td</t>
  </si>
  <si>
    <t>NEFT TRANSFER 0332300122086688844 IVY LEAGUE ASSOCIATEEBIETOMIYE OLUMIDE trBP NEFT TRF FRM TRF IFO REF:020907581810010001000144612176</t>
  </si>
  <si>
    <t>COMMISSION 0332300122086688844 IVY LEAGUE ASSOCIATEEBIETOMIYE OLUMIDE trBP NEFT TRF FRM TRF IFO REF:020907581810010001000144612176</t>
  </si>
  <si>
    <t>CHEQUE DEPOSIT CHQ DEP IFO ASHARAMI SYNERGY PLC-D2D FRM IVY LEAGUE ASSOCIATES LIMITED REF:209075818100001100001906171246</t>
  </si>
  <si>
    <t>TRANSFER BETWEEN CUSTOMERS Transfer between customers-Via GTWorld Refund of the balance of Rwandaâ€™s trip REF:228656058000002400001906191934 from ADETOLA,BABAJIDE OLUMIDE to IVY LEAGUE ASSOCIATES LIMITED</t>
  </si>
  <si>
    <t>STAMP DUTY CHARGE 19062019 STAMP DUTY CHARGE - 19/06/2019</t>
  </si>
  <si>
    <t>TRANSFER BETWEEN CUSTOMERS Transfer between customers-Via GTWorld Balance Refund from ACCA ALP 2019 Conference REF:205138009000000470001906201831 from IKEOLUMBA JONATHAN OBINNA to IVY LEAGUE ASSOCIATES LIMITED</t>
  </si>
  <si>
    <t>STAMP DUTY CHARGE 20062019 STAMP DUTY CHARGE - 20/06/2019</t>
  </si>
  <si>
    <t>TRANSFER BETWEEN CUSTOMERS TRF IFO OSHIBOLU OLUKAYODE J. FRM IVY LEAGUE ASSOCIATES LIMITED</t>
  </si>
  <si>
    <t>NIBSS Instant Payment Outward 000013190624175815000331431993 NIP IFO EBIETOMIYE OLUMIDE AYODELE FRM IVY LEAGUE ASSOCIATES LIMITED TO UBA/EBIETOMIYE, OLUMIDE AYODELE /52.5/REF:01245338140513,400001906241758</t>
  </si>
  <si>
    <t>COMMISSION 000013190624175815000331431993 NIP TRANSFER COMMISSION FOR 000013190624175815000331431993 NIP IFO EBIETOMIYE OLUMIDE AYODELE FRM IVY LEAGUE ASSOCIATES LIMITED TO UReF:01245338140513,400001906241758</t>
  </si>
  <si>
    <t>TRANSFER BETWEEN CUSTOMERS CHQ TRF FRM IVY LEAGUE ASSOCIATES LTD TO AKEEM LAWANSON</t>
  </si>
  <si>
    <t>FAILED NIBSS INSTANT PAYMENT 000013190702105012000336836601 NIP TRF FRM IVY LEAGUE ASSOCIATES LIMITED TO RAPHAEL ANIFOWOSE TO ZBN/AYANFE RAPHAEL ANIFOWOSE /52.5/REF:01245338140021,500001907021050</t>
  </si>
  <si>
    <t>COMMISSION 000013190702105012000336836601 NIP TRANSFER COMMISSION FOR 000013190702105012000336836601 NIP TRF FRM IVY LEAGUE ASSOCIATES LIMITED TO RAPHAEL ANIFOWOSE TO ZBN/AYAReF:01245338140021,500001907021050</t>
  </si>
  <si>
    <t>FAILED NIBSS INSTANT PAYMENT 000013190702105012000336836601 NIP Reversal:</t>
  </si>
  <si>
    <t>FAILED NIBSS INSTANT PAYMENT 000013190702105012000336836601 NIP Reversal: (COMMISSION)</t>
  </si>
  <si>
    <t>FAILED NIBSS INSTANT PAYMENT 000013190702105012000336836601 NIP Reversal: (VAT)</t>
  </si>
  <si>
    <t>NIBSS Instant Payment Outward 000013190702105433000336840215 NIP IFO EBIETOMIYE OLUMIDE FRM IVY LEAGUE ASSOCIATES LIMITED TO UBA/EBIETOMIYE, OLUMIDE AYODELE /52.5/REF:01245338140033,500001907021054</t>
  </si>
  <si>
    <t>COMMISSION 000013190702105433000336840215 NIP TRANSFER COMMISSION FOR 000013190702105433000336840215 NIP IFO EBIETOMIYE OLUMIDE FRM IVY LEAGUE ASSOCIATES LIMITED TO UBA/EBIETOReF:01245338140033,500001907021054</t>
  </si>
  <si>
    <t>TRANSFER BETWEEN CUSTOMERS TRF FRM IVY LEAGUE ASS LTD TO OSHIBOLU JAMIU</t>
  </si>
  <si>
    <t>TRANSFER BETWEEN CUSTOMERS TRF FRM IVY LEAGUE ASS LTD TO IHEKWOABA IFEANYICHUKWU</t>
  </si>
  <si>
    <t>TREASURY BILLS INVESTMENT 178 REF: 0201325590126801000000000</t>
  </si>
  <si>
    <t>NIBSS Instant Payment Outward 000013190704165749000338754460 NIP TRF IFO UBA/EBIETOMIYE, OLUMIDE AYODELE REF:000013190704165749000338754460</t>
  </si>
  <si>
    <t>COMMISSION 000013190704165749000338754460 NIP TRANSFER COMMISSION FOR 000013190704165749000338754460 NIP TRF IFO UBA/EBIETOMIYE, OLUMIDE AYODELE REF:000013190704165749000338754460</t>
  </si>
  <si>
    <t>NIBSS Instant Payment Outward 000013190704165834000338755162 NIP TRF TO STANBIC/RUTH OLUWAWUNMI AJAYI /52.5/REF:01245338140120,000001907041658</t>
  </si>
  <si>
    <t>COMMISSION 000013190704165834000338755162 NIP TRANSFER COMMISSION FOR 000013190704165834000338755162 NIP TRF TO STANBIC/RUTH OLUWAWUNMI AJAYI ReF:01245338140120,000001907041658</t>
  </si>
  <si>
    <t>NIBSS Instant Payment Outward 000013190704165909000338755730 NIP TRF IFO UBA/EBIETOMIYE, OLUMIDE AYODELE REF:000013190704165909000338755730</t>
  </si>
  <si>
    <t>COMMISSION 000013190704165909000338755730 NIP TRANSFER COMMISSION FOR 000013190704165909000338755730 NIP TRF IFO UBA/EBIETOMIYE, OLUMIDE AYODELE REF:000013190704165909000338755730</t>
  </si>
  <si>
    <t>FAILED NIBSS INSTANT PAYMENT 000013190704170051000338757204 ..NIP TRF IFO UBA/EBIETOMIYE, OLUMIDE AYODELE REF:000013190704170051000338757204</t>
  </si>
  <si>
    <t>COMMISSION 000013190704170051000338757204 NIP TRANSFER COMMISSION FOR 000013190704170051000338757204 ..NIP TRF IFO UBA/EBIETOMIYE, OLUMIDE AYODELE REF:000013190704170051000338757204</t>
  </si>
  <si>
    <t>FAILED NIBSS INSTANT PAYMENT 000013190704170051000338757204 NIP Reversal:</t>
  </si>
  <si>
    <t>FAILED NIBSS INSTANT PAYMENT 000013190704170051000338757204 NIP Reversal: (COMMISSION)</t>
  </si>
  <si>
    <t>FAILED NIBSS INSTANT PAYMENT 000013190704170051000338757204 NIP Reversal: (VAT)</t>
  </si>
  <si>
    <t>NIBSS Instant Payment Outward 000013190704172110000338774972 NIP TRF IFO DBN/MOSUNMADE DEBORAH OLA MICHAEL REF:000013190704172110000338774972</t>
  </si>
  <si>
    <t>COMMISSION 000013190704172110000338774972 NIP TRANSFER COMMISSION FOR 000013190704172110000338774972 NIP TRF IFO DBN/MOSUNMADE DEBORAH OLA MICHAEL REF:000013190704172110000338774972</t>
  </si>
  <si>
    <t>NIBSS Instant Payment Outward 000013190704172142000338775443 .NIP TRF. TO ZBN/OLUMIDE AYODELE EBIETOMIYE /52.5/REF:01245338140300,000001907041721</t>
  </si>
  <si>
    <t>COMMISSION 000013190704172142000338775443 NIP TRANSFER COMMISSION FOR 000013190704172142000338775443 .NIP TRF. TO ZBN/OLUMIDE AYODELE EBIETOMIYE ReF:01245338140300,000001907041721</t>
  </si>
  <si>
    <t>NIBSS Instant Payment Outward 000013190704172202000338775727 NIP. TRANSFER TO UBA/EBIETOMIYE, OLUMIDE AYODELE /52.5/REF:01245338140009,500001907041721</t>
  </si>
  <si>
    <t>COMMISSION 000013190704172202000338775727 NIP TRANSFER COMMISSION FOR 000013190704172202000338775727 NIP. TRANSFER TO UBA/EBIETOMIYE, OLUMIDE AYODELE ReF:01245338140009,500001907041721</t>
  </si>
  <si>
    <t>TRANSFER BETWEEN CUSTOMERS NEFT TRF IFO APENA MUYIDEEN</t>
  </si>
  <si>
    <t>TRANSFER BETWEEN CUSTOMERS NEFT TRF IFO LAWRENCE OMOREGIE</t>
  </si>
  <si>
    <t>TRANSFER BETWEEN CUSTOMERS NEFT TRF IFO OLAJIRE AWOFISIBE</t>
  </si>
  <si>
    <t>TRANSFER BETWEEN CUSTOMERS NEFT TRF IFO OLOJEDE JOSEPH</t>
  </si>
  <si>
    <t>TRANSFER BETWEEN CUSTOMERS TRF TO OTHER ACCOUNTS FRM IVY LEAGUE ASSO. LTD</t>
  </si>
  <si>
    <t>STAMP DUTY CHARGE 05072019 STAMP DUTY CHARGE - 05/07/2019</t>
  </si>
  <si>
    <t>NIBSS Instant Payment Outward 000013190705101216000339140859 NIP TRSF TO ZBN/AYANFE RAPHAEL ANIFOWOSE /52.5/REF:01245338140021,500001907051011</t>
  </si>
  <si>
    <t>COMMISSION 000013190705101216000339140859 NIP TRANSFER COMMISSION FOR 000013190705101216000339140859 NIP TRSF TO ZBN/AYANFE RAPHAEL ANIFOWOSE ReF:01245338140021,500001907051011</t>
  </si>
  <si>
    <t>NIBSS Instant Payment Outward 000013190705101235000339141113 NIP TRSF IFO UBA/EBIETOMIYE, OLUMIDE AYODELE REF:000013190705101235000339141113</t>
  </si>
  <si>
    <t>COMMISSION 000013190705101235000339141113 NIP TRANSFER COMMISSION FOR 000013190705101235000339141113 NIP TRSF IFO UBA/EBIETOMIYE, OLUMIDE AYODELE REF:000013190705101235000339141113</t>
  </si>
  <si>
    <t>TRANSFER BETWEEN CUSTOMERS 000014190705102828278335425257|TRF//FRM ABIODUN SHEFIU MURITALA TO IVY|VNM6409393582079595|ACCESS|ABIODUN SHEFIU MURITALA REF:000014190705102828278335425257</t>
  </si>
  <si>
    <t>NEFT TRANSFER 2141500180196348082 IVY LEAGUE ASSOCIATEAPENA MUYIDEEN trBP NEFT IFO APENA MUYID0124533814 REF:020907581810010001000474318570</t>
  </si>
  <si>
    <t>COMMISSION 2141500180196348082 IVY LEAGUE ASSOCIATEAPENA MUYIDEEN trBP NEFT IFO APENA MUYID0124533814 REF:020907581810010001000474318570</t>
  </si>
  <si>
    <t>VALUE ADDED TAX AGUE ASSOCIATEAPENA MUYIDEEN</t>
  </si>
  <si>
    <t>NEFT TRANSFER 0111510033030904124 IVY LEAGUE ASSOCIATEOLOJEDE JOSEPH trBP NEFT IFO OLOJEDE JOS0124533814 REF:020907581810010001000344418570</t>
  </si>
  <si>
    <t>COMMISSION 0111510033030904124 IVY LEAGUE ASSOCIATEOLOJEDE JOSEPH trBP NEFT IFO OLOJEDE JOS0124533814 REF:020907581810010001000344418570</t>
  </si>
  <si>
    <t>VALUE ADDED TAX AGUE ASSOCIATEOLOJEDE JOSEPH</t>
  </si>
  <si>
    <t>NEFT TRANSFER 2141500180196452011 IVY LEAGUE ASSOCIATEOLAJIRE AWOFISIBE trBP NEFT IFO OLAJIRE AWO0124533814 REF:020907581810010001000104518570</t>
  </si>
  <si>
    <t>COMMISSION 2141500180196452011 IVY LEAGUE ASSOCIATEOLAJIRE AWOFISIBE trBP NEFT IFO OLAJIRE AWO0124533814 REF:020907581810010001000114518570</t>
  </si>
  <si>
    <t>VALUE ADDED TAX AGUE ASSOCIATEOLAJIRE AWOFISIB</t>
  </si>
  <si>
    <t>NEFT TRANSFER 0501500101171012923 IVY LEAGUE ASSOCIATELAWRENCE OMOREGIE trBP NEFT IFO LAWRENCE OM0124533814 REF:020907581810010001000384518570</t>
  </si>
  <si>
    <t>COMMISSION 0501500101171012923 IVY LEAGUE ASSOCIATELAWRENCE OMOREGIE trBP NEFT IFO LAWRENCE OM0124533814 REF:020907581810010001000384518570</t>
  </si>
  <si>
    <t>VALUE ADDED TAX AGUE ASSOCIATELAWRENCE OMOREGI</t>
  </si>
  <si>
    <t>STAMP DUTY CHARGE 07072019 STAMP DUTY CHARGE - 07/07/2019</t>
  </si>
  <si>
    <t>TRANSFER BETWEEN CUSTOMERS 000014190707141930210765414301|TRF/Tuition/FRM AGATHA YUSUF OLUWAFUNMILAYO TO IVY|VNM5691056312997515|ACCESS|AGATHA YUSUF OLUWAFUNMILAYO REF:000014190707141930210765414301</t>
  </si>
  <si>
    <t>STAMP DUTY CHARGE 09072019 STAMP DUTY CHARGE - 09/07/2019</t>
  </si>
  <si>
    <t>NEFT TRANSFER GTB//NEFT//INTERSWITCHNG//Goodsandservices09072019//82828172 Ref:NC01245338141919000500088032</t>
  </si>
  <si>
    <t>STAMP DUTY CHARGE 11072019 STAMP DUTY CHARGE - 11/07/2019</t>
  </si>
  <si>
    <t>NEFT TRANSFER GTB//NEFT//INTERSWITCHNG//Goodsandservices11072019//83101998 Ref:NC01245338141919200500091350</t>
  </si>
  <si>
    <t>CLEARING DEPOSIT, DR A/C IN LOCAL BRANCH FBN|BBC PROFESSIONALS Ref:OBC120975818111058608890000000</t>
  </si>
  <si>
    <t>TRANSFER BETWEEN CUSTOMERS TRF IFO DATALEX MEDIA SERVICE FRM IVY LEAGUES ASSOCIATES LTD.</t>
  </si>
  <si>
    <t>CHEQUE DEPOSIT CHQ DEP IFO ASHARAMI SYNERGY PLC-D2D FRM IVY LEAGUE ASSOCIATES LIMITED REF:209075818100002150001907121130</t>
  </si>
  <si>
    <t>NIBSS Instant Payment Outward 000013190712144743000000359097 NIP IFO NELVIC GLOBAL RESOURCES LIMITED FRM IVY LEAGUE ASSOCIATES LIMITED TO DBN/NELVIC GLOBAL RESOURCES LIMITED /52.5/REF:012453381402990000019071214470</t>
  </si>
  <si>
    <t>COMMISSION 000013190712144743000000359097 NIP TRANSFER COMMISSION FOR 000013190712144743000000359097 NIP IFO NELVIC GLOBAL RESOURCES LIMITED FRM IVY LEAGUE ASSOCIATES LIMITED ReF:012453381402990000019071214470</t>
  </si>
  <si>
    <t>NIBSS Instant Payment Outward 000013190712144811000000359535 NIP IFO EBIETOMIYE OLUMIDE AYODELE FRM IVY LEAGUE ASSOCIATES LIMITED TO UBA/EBIETOMIYE, OLUMIDE AYODELE /52.5/REF:012453381400616050019071214480</t>
  </si>
  <si>
    <t>COMMISSION 000013190712144811000000359535 NIP TRANSFER COMMISSION FOR 000013190712144811000000359535 NIP IFO EBIETOMIYE OLUMIDE AYODELE FRM IVY LEAGUE ASSOCIATES LIMITED TO UBReF:012453381400616050019071214480</t>
  </si>
  <si>
    <t>STAMP DUTY CHARGE 13072019 STAMP DUTY CHARGE - 13/07/2019</t>
  </si>
  <si>
    <t>TRANSFER BETWEEN CUSTOMERS MBANKING - Registration Fee ANY Account Transfer from AWOJOBI, ADENIRAN JOSEPH to IVY LEAGUE ASSOCIATES LIMITED</t>
  </si>
  <si>
    <t>TRANSFER BETWEEN CUSTOMERS MBANKING - For two (2) skills papers ANY Account Transfer from AWOJOBI, ADENIRAN JOSEPH to IVY LEAGUE ASSOCIATES LIMITED</t>
  </si>
  <si>
    <t>TRANSFER BETWEEN CUSTOMERS USSD GTBank Transfer from : 08038609835 LELEI, INEZI EDITH to IVY LEAGUE ASSOCIATES LIMITED 214078369100000300001235521584 from LELEI, INEZI EDITH to IVY LEAGUE ASSOCIATES LIMITED</t>
  </si>
  <si>
    <t>TRANSFER BETWEEN CUSTOMERS USSD GTBank Transfer from : 08063621449 SAMUEL , STANLEY KYUKA to IVY LEAGUE ASSOCIATES LIMITED 413091903400000150001235878996 from SAMUEL , STANLEY KYUKA to IVY LEAGUE ASSOCIATES LIMITED</t>
  </si>
  <si>
    <t>TRANSFER BETWEEN CUSTOMERS 000014190713121003276132317502|TRF TO IVY LEAGUE ASSOCIATES LIMITED AT GTBank Plc - Tobi-SBR|BW0346287800|ACCESS|OLUWATOBILOBA TIMILEHIN JIMOH REF:000014190713121003276132317502</t>
  </si>
  <si>
    <t>TRANSFER BETWEEN CUSTOMERS 000016190713122020001152951089|FBNMOBILE:IVY LEAGUE ASSOCIATES LIMITED/IVY LEAGUE CLASS FEE|636986172200473270|FBN|UBANZEMEKA JUDITH ISIOMA REF:000016190713122020001152951089</t>
  </si>
  <si>
    <t>TRANSFER BETWEEN CUSTOMERS 000014190713131511239423782859|TRF/Afm intensive itunu/FRM IDOWU ITUNUOLUWA TO IVY|VNM7789570048206736|ACCESS|IDOWU ITUNUOLUWA REF:000014190713131511239423782859</t>
  </si>
  <si>
    <t>STAMP DUTY CHARGE 14072019 STAMP DUTY CHARGE - 14/07/2019</t>
  </si>
  <si>
    <t>TRANSFER BETWEEN CUSTOMERS USSD GTBank Transfer from : 08033610760 IDIKA,CHINMA BEATRICE to IVY LEAGUE ASSOCIATES LIMITED 250022076200000258001237164038 from IDIKA,CHINMA BEATRICE to IVY LEAGUE ASSOCIATES LIMITED</t>
  </si>
  <si>
    <t>TRANSFER BETWEEN CUSTOMERS USSD GTBank Transfer from : 07014999275 OLIWAYA OLUWATOSIN OLANREWAJU to IVY LEAGUE ASSOCIATES LIMITED 236025422200000040001237177998 from OLIWAYA OLUWATOSIN OLANREWAJU to IVY LEAGUE ASSOCIATES</t>
  </si>
  <si>
    <t>TRANSFER BETWEEN CUSTOMERS MBANKING - APM ANY Account Transfer from ALIMI ABAYOMI EBENEZER to IVY LEAGUE ASSOCIATES LIMITED</t>
  </si>
  <si>
    <t>TRANSFER BETWEEN CUSTOMERS MBANKING - ANY Account Transfer from ALIMI ABAYOMI EBENEZER to IVY LEAGUE ASSOCIATES LIMITED</t>
  </si>
  <si>
    <t>TRANSFER BETWEEN CUSTOMERS MBANKING - Part afm standard ANY Account Transfer from GIWA , YEWANDE RISIKAT to IVY LEAGUE ASSOCIATES LIMITED</t>
  </si>
  <si>
    <t>FUNDS TRANSFER -705506- -072475-Adeosun Abiola Hezekiah/889478769311LANG</t>
  </si>
  <si>
    <t>TRANSFER BETWEEN CUSTOMERS MBANKING - ANY Account Transfer from ODUBANJO OLUBUNMI TIMOTHY to IVY LEAGUE ASSOCIATES LIMITED</t>
  </si>
  <si>
    <t>TRANSFER BETWEEN CUSTOMERS Transfer between customers-Via GTWorld Payment for acca lecture Apm REF:233288560000000237001907141429 from AJETUNMOBI, OLUREMI BEATRICE to IVY LEAGUE ASSOCIATES LIMITED</t>
  </si>
  <si>
    <t>TRANSFER BETWEEN CUSTOMERS USSD GTBank Transfer from : 08069827888 JOHNSON OLUSOLA OLUWATOYIN to IVY LEAGUE ASSOCIATES LIMITED 201015417600000567001237442558 from JOHNSON OLUSOLA OLUWATOYIN to IVY LEAGUE ASSOCIATES LIMITE</t>
  </si>
  <si>
    <t>TRANSFER BETWEEN CUSTOMERS USSD GTBank Transfer from : 08034946282 OJUKWU, CHISOM MARTIN to IVY LEAGUE ASSOCIATES LIMITED 250023682900000230001237693542 from OJUKWU, CHISOM MARTIN to IVY LEAGUE ASSOCIATES LIMITED</t>
  </si>
  <si>
    <t>TRANSFER BETWEEN CUSTOMERS 000005190714180051007595602573|NIP - TRF IFO IVY LEAGUE ASSOCIATES LIMITED. FRM EJODIA OKORHO ESEOGHENE|117::051940672|DBN|EJODIA OKORHO ESEOGHENE REF:000005190714180051007595602573</t>
  </si>
  <si>
    <t>STAMP DUTY CHARGE 15072019 STAMP DUTY CHARGE - 15/07/2019</t>
  </si>
  <si>
    <t>NEFT TRANSFER GTB//NEFT//INTERSWITCHNG//Goodsandservices14072019//83342888 Ref:NC01245338141919600500171175</t>
  </si>
  <si>
    <t>NEFT TRANSFER GTB//NEFT//INTERSWITCHNG//Goodsandservices15072019//83403501 Ref:NC01245338141919600500282909</t>
  </si>
  <si>
    <t>SUNDRY ENTRIES )3597741998ifo:IVY LEAGUE ASSO</t>
  </si>
  <si>
    <t>SUNDRY ENTRIES )3594890019ifo:IVY LEAGUE ASSO</t>
  </si>
  <si>
    <t>VALUE ADDED TAX S/N)3597741981ifo:IVY LEAGUE A</t>
  </si>
  <si>
    <t>VALUE ADDED TAX S/N)3597741998ifo:IVY LEAGUE A</t>
  </si>
  <si>
    <t>VALUE ADDED TAX S/N)3597742001ifo:IVY LEAGUE A</t>
  </si>
  <si>
    <t>VALUE ADDED TAX S/N)3594890019ifo:IVY LEAGUE A</t>
  </si>
  <si>
    <t>SUNDRY ENTRIES )3597741981ifo:IVY LEAGUE ASSO</t>
  </si>
  <si>
    <t>SUNDRY ENTRIES )3597742001ifo:IVY LEAGUE ASSO</t>
  </si>
  <si>
    <t>STAMP DUTY CHARGE 16072019 STAMP DUTY CHARGE - 16/07/2019</t>
  </si>
  <si>
    <t>TRANSFER BETWEEN CUSTOMERS MBANKING - Being payment for Initial registration and Letcture for F6 &amp; F7. ANY Account Transfer from FAYEMI OLUWASEUN TEMITAYO to IVY LEAGUE ASSOCIATES LIMITED</t>
  </si>
  <si>
    <t>STAMP DUTY CHARGE 17072019 STAMP DUTY CHARGE - 17/07/2019</t>
  </si>
  <si>
    <t>NEFT TRANSFER GTB//NEFT//INTERSWITCHNG//Goodsandservices17072019//83570348 Ref:NC01245338141919800500106904</t>
  </si>
  <si>
    <t>TRANSFER BETWEEN CUSTOMERS USSD GTBank Transfer from : 08093844390 AINA, IBITOLA FRANCES to IVY LEAGUE ASSOCIATES LIMITED 275010252100000510001242520946 from AINA, IBITOLA FRANCES to IVY LEAGUE ASSOCIATES LIMITED</t>
  </si>
  <si>
    <t>STAMP DUTY CHARGE 18072019 STAMP DUTY CHARGE - 18/07/2019</t>
  </si>
  <si>
    <t>TRANSFER BETWEEN CUSTOMERS Transfer between customers-Via GTWorld REF:431432385000000571001907181114 from EKINE SOMINA OMOWUMI to IVY LEAGUE ASSOCIATES LIMITED</t>
  </si>
  <si>
    <t>TRANSFER BETWEEN CUSTOMERS USSD GTBank Transfer from : 08093763829 WAHAAB OLUSHADE ESTHER to IVY LEAGUE ASSOCIATES LIMITED 275011083600000531001243247275 from WAHAAB OLUSHADE ESTHER to IVY LEAGUE ASSOCIATES LIMITED</t>
  </si>
  <si>
    <t>TRANSFER BETWEEN CUSTOMERS USSD GTBank Transfer from : 07084010319 OWOLAWI GIDEON TOLULOPE to IVY LEAGUE ASSOCIATES LIMITED 264022998300000200001243293889 from OWOLAWI GIDEON TOLULOPE to IVY LEAGUE ASSOCIATES LIMITED</t>
  </si>
  <si>
    <t>NEFT TRANSFER GTB//NEFT//INTERSWITCHNG//Goodsandservices18072019//83676784 Ref:NC01245338141919900500086386</t>
  </si>
  <si>
    <t>TRANSFER BETWEEN CUSTOMERS USSD GTBank Transfer from : 09081755846 AGBOOLA, AISHAT DOYINSOLA to IVY LEAGUE ASSOCIATES LIMITED 906045533500000007001243368286 from AGBOOLA, AISHAT DOYINSOLA to IVY LEAGUE ASSOCIATES LIMITED</t>
  </si>
  <si>
    <t>TRANSFER BETWEEN CUSTOMERS USSD GTBank Transfer from : 08056586371 ADEWONBI,ADEGOKE JOHN to IVY LEAGUE ASSOCIATES LIMITED 239023362600000450001243589138 from ADEWONBI,ADEGOKE JOHN to IVY LEAGUE ASSOCIATES LIMITED</t>
  </si>
  <si>
    <t>TRANSFER BETWEEN CUSTOMERS Transfer between customers-Via GTWorld REF:323283078000000571001907181653 from EDUN KIKELOMO RASHEEDAH to IVY LEAGUE ASSOCIATES LIMITED</t>
  </si>
  <si>
    <t>CASH DEPOSIT OKWUDIKE JOHN NDIDI</t>
  </si>
  <si>
    <t>CASH DEPOSIT BOLAJI OYEBISI</t>
  </si>
  <si>
    <t>STAMP DUTY CHARGE 19072019 STAMP DUTY CHARGE - 19/07/2019</t>
  </si>
  <si>
    <t>TRANSFER BETWEEN CUSTOMERS USSD GTBank Transfer from : 08031839841 AWOLAJA SHOLA to IVY LEAGUE ASSOCIATES LIMITED 421046835000000390001245032286 from AWOLAJA SHOLA to IVY LEAGUE ASSOCIATES LIMITED</t>
  </si>
  <si>
    <t>TRANSFER BETWEEN CUSTOMERS Transfer between customers-Via GTWorld Tution,registration, class note for Dotun Soretire REF:211741160000000671001907191408 from SORETIRE OLUDOTUN O. to IVY LEAGUE ASSOCIATES LIMITED</t>
  </si>
  <si>
    <t>CLEARING DEPOSIT, DR A/C IN LOCAL BRANCH ZBN|BBC PROFESSIONALS Ref:OBC120975818111062920000000000</t>
  </si>
  <si>
    <t>STAMP DUTY CHARGE 20072019 STAMP DUTY CHARGE - 20/07/2019</t>
  </si>
  <si>
    <t>TRANSFER BETWEEN CUSTOMERS 000015190720080008000461926184|For Acca lectures |2236425|ZBN|NNEOMA VICTORIA UKA REF:000015190720080008000461926184</t>
  </si>
  <si>
    <t>TRANSFER BETWEEN CUSTOMERS Transfer between customers-Via GTWorld FM &amp; PM REF:404455668000000510001907200814 from AGBAJE, OLAJUMOKE OMOLABAKE to IVY LEAGUE ASSOCIATES LIMITED</t>
  </si>
  <si>
    <t>TRANSFER BETWEEN CUSTOMERS Transfer between customers-Via GTWorld Transfer for SBR and AFM ivy league REF:203302595000000650001907200827 from AROWOLO, KOLAWOLE ADEMOLA to IVY LEAGUE ASSOCIATES LIMITED</t>
  </si>
  <si>
    <t>TRANSFER BETWEEN CUSTOMERS 000014190720083832254796130838|TRF//FRM SHERIF OLAKUNLE ABODERIN TO IVY|VNM9340771796014236|ACCESS|SHERIF OLAKUNLE ABODERIN REF:000014190720083832254796130838</t>
  </si>
  <si>
    <t>TRANSFER BETWEEN CUSTOMERS 000016190720085734001162019679|FBNMOBILE:IVY LEAGUE ASSOCIATES LIMITED/ADEREMI|636992098532986662|FBN|AYANLAJA ADEREMI ADEOLA REF:000016190720085734001162019679</t>
  </si>
  <si>
    <t>TRANSFER BETWEEN CUSTOMERS 000016190720090444001162029894|FBNMOBILE:IVY LEAGUE ASSOCIATES LIMITED/REMI|636992102829714693|FBN|AYANLAJA ADEREMI ADEOLA REF:000016190720090444001162029894</t>
  </si>
  <si>
    <t>TRANSFER BETWEEN CUSTOMERS Transfer between customers-Via GTWorld REF:531543782000000274001907200915 from AGULANNA, JOSEMARIA MICHAEL J. to IVY LEAGUE ASSOCIATES LIMITED</t>
  </si>
  <si>
    <t>TRANSFER BETWEEN CUSTOMERS Transfer between customers-Via GTWorld Tuition + Fees REF:201175565000000778001907200926 from AKINFALA ADEDAPO ADEDAMOLA to IVY LEAGUE ASSOCIATES LIMITED</t>
  </si>
  <si>
    <t>TRANSFER BETWEEN CUSTOMERS USSD GTBank Transfer from : 08022498852 MBATA, CHIOMA SANDRA to IVY LEAGUE ASSOCIATES LIMITED 204019039500000230001246136145 from MBATA, CHIOMA SANDRA to IVY LEAGUE ASSOCIATES LIMITED</t>
  </si>
  <si>
    <t>TRANSFER BETWEEN CUSTOMERS USSD GTBank Transfer from : 08104651255 IZE-IYAMU,GLADYS ERIAMIYE to IVY LEAGUE ASSOCIATES LIMITED 215078091100000474001246177619 from IZE-IYAMU,GLADYS ERIAMIYE to IVY LEAGUE ASSOCIATES LIMITED</t>
  </si>
  <si>
    <t>TRANSFER BETWEEN CUSTOMERS 000004190720115903395508568381|MOB/UTO/3470170786/000013/Registration fee|3470170786|UBA|FESTUS IHEDIOHA OLUCHI VERA REF:000004190720115903395508568381</t>
  </si>
  <si>
    <t>TRANSFER BETWEEN CUSTOMERS USSD GTBank Transfer from : 08060049909 AYO-PHILIPS, BUSOLA MERCY to IVY LEAGUE ASSOCIATES LIMITED 209074706000000450001246357922 from AYO-PHILIPS, BUSOLA MERCY to IVY LEAGUE ASSOCIATES LIMITED</t>
  </si>
  <si>
    <t>TRANSFER BETWEEN CUSTOMERS MBANKING - Abionafolashadesbrandsbltutionfee ANY Account Transfer from ABIONA, FOLASHADE C. to IVY LEAGUE ASSOCIATES LIMITED</t>
  </si>
  <si>
    <t>TRANSFER BETWEEN CUSTOMERS 000016190720135252001162499383|FBNMOBILE:IVY LEAGUE ASSOCIATES LIMITED/ABIMBOLA BALOGUN AFM INTENSIVE|636992275720535518|FBN|BALOGUN ABIMBOLA OPEYEMI REF:000016190720135252001162499383</t>
  </si>
  <si>
    <t>TRANSFER BETWEEN CUSTOMERS Transfer between customers-Via GTWorld AFM INTENSIVE REF:205158140000000149501907201438 from OGBU UCHECHUKWU PATIENCE to IVY LEAGUE ASSOCIATES LIMITED</t>
  </si>
  <si>
    <t>TRANSFER BETWEEN CUSTOMERS 000016190720160029001162698180|IB:TUITIONFEEANDREGISTRATION|636992352295764880|FBN|ODIJE ESEOGHENE ELIZABETH REF:000016190720160029001162698180</t>
  </si>
  <si>
    <t>TRANSFER BETWEEN CUSTOMERS 000014190720171010242695479971|TRF/Payment for registration classes and notebooks/FRM LADAN-BAKI YASMIN TO IVY|VNM2030196500498106|ACCESS|LADAN-BAKI YASMIN REF:000014190720171010242695479971</t>
  </si>
  <si>
    <t>STAMP DUTY CHARGE 21072019 STAMP DUTY CHARGE - 21/07/2019</t>
  </si>
  <si>
    <t>TRANSFER BETWEEN CUSTOMERS USSD GTBank Transfer from : 08033610760 IDIKA,CHINMA BEATRICE to IVY LEAGUE ASSOCIATES LIMITED 250022076200000610001247434095 from IDIKA,CHINMA BEATRICE to IVY LEAGUE ASSOCIATES LIMITED</t>
  </si>
  <si>
    <t>TRANSFER BETWEEN CUSTOMERS USSD GTBank Transfer from : 08033610760 IDIKA,CHINMA BEATRICE to IVY LEAGUE ASSOCIATES LIMITED 250022076200000040001247437136 from IDIKA,CHINMA BEATRICE to IVY LEAGUE ASSOCIATES LIMITED</t>
  </si>
  <si>
    <t>ATM/POS ACOUNT TO ACCOUNT TRANSFER -968047--168108-000067107388;IRIOGBE IWAR/tuitionfees</t>
  </si>
  <si>
    <t>TRANSFER BETWEEN CUSTOMERS USSD GTBank Transfer from : 08141551957 OKEMIRI ONYEKACHI ODENYEFA to IVY LEAGUE ASSOCIATES LIMITED 244023985000000510001247477289 from OKEMIRI ONYEKACHI ODENYEFA to IVY LEAGUE ASSOCIATES LIMI</t>
  </si>
  <si>
    <t>TRANSFER BETWEEN CUSTOMERS MBANKING - Payment for Olaosebikan Alaka-Coker. 2 standard weekend classes. ANY Account Transfer from ALAKA-COKER OLAOSEBIKAN O. to IVY LEAGUE ASSOCIATES LIMITED</t>
  </si>
  <si>
    <t>TRANSFER BETWEEN CUSTOMERS USSD GTBank Transfer from : 08141551957 OKEMIRI ONYEKACHI ODENYEFA to IVY LEAGUE ASSOCIATES LIMITED 244023985000000014001247489247 from OKEMIRI ONYEKACHI ODENYEFA to IVY LEAGUE ASSOCIATES LIMI</t>
  </si>
  <si>
    <t>TRANSFER BETWEEN CUSTOMERS 000005190721100412007686629983|NIP - TRF IFO IVY LEAGUE ASSOCIATES LIMITED. ACCA LECTURE STUDY PACKS FRM ADEPEJU OLUWATOSIN AKANDE|117::253231408|DBN|ADEPEJU OLUWATREF:000005190721100412007686629983</t>
  </si>
  <si>
    <t>TRANSFER BETWEEN CUSTOMERS Transfer between customers-Via GTWorld Part tuition payment for CBL, TAX, PM and FR Advance payment #40,000 Materials 4*700= #2,800. REF:247222643000000428001907211051 from TALABI,OLUWATUMININU</t>
  </si>
  <si>
    <t>TRANSFER BETWEEN CUSTOMERS Transfer between customers-Via GTWorld Part payment for ACCA REF:228679364000000400001907211127 from ADEDEJI TOLULOPE OLAWUNMI to IVY LEAGUE ASSOCIATES LIMITED</t>
  </si>
  <si>
    <t>TRANSFER BETWEEN CUSTOMERS MBANKING - ANY Account Transfer from NWAMARA MOFOLUWASO ABIDEMI to IVY LEAGUE ASSOCIATES LIMITED</t>
  </si>
  <si>
    <t>TRANSFER BETWEEN CUSTOMERS USSD GTBank Transfer from : 08056586371 ADEWONBI,ADEGOKE JOHN to IVY LEAGUE ASSOCIATES LIMITED 239023362600000007001247777023 from ADEWONBI,ADEGOKE JOHN to IVY LEAGUE ASSOCIATES LIMITED</t>
  </si>
  <si>
    <t>TRANSFER BETWEEN CUSTOMERS USSD GTBank Transfer from : 08060049909 AYO-PHILIPS, BUSOLA MERCY to IVY LEAGUE ASSOCIATES LIMITED 209074706000000021001247787442 from AYO-PHILIPS, BUSOLA MERCY to IVY LEAGUE ASSOCIATES LIMITED</t>
  </si>
  <si>
    <t>TRANSFER BETWEEN CUSTOMERS MBANKING - Payment for class note for AAA for Adebanji Damilola ANY Account Transfer from OSHIBOLU JAMIU OLUKAYODE to IVY LEAGUE ASSOCIATES LIMITED</t>
  </si>
  <si>
    <t>TRANSFER BETWEEN CUSTOMERS 000021190721030738200000004848|Payment of fees 210719|NG-013-190721-162537737-409522-114|SCB|0000130124533814 REF:000021190721030738200000004848</t>
  </si>
  <si>
    <t>TRANSFER BETWEEN CUSTOMERS Transfer between customers-Via GTWorld F5 and F9 study note. REF:404455668000000014001907211828 from AGBAJE, OLAJUMOKE OMOLABAKE to IVY LEAGUE ASSOCIATES LIMITED</t>
  </si>
  <si>
    <t>TRANSFER BETWEEN CUSTOMERS USSD GTBank Transfer from : 08181279679 EKERE HEPHZIBAH IDONGESIT to IVY LEAGUE ASSOCIATES LIMITED 205017458600000021001248071119 from EKERE HEPHZIBAH IDONGESIT to IVY LEAGUE ASSOCIATES LIMITED</t>
  </si>
  <si>
    <t>TRANSFER BETWEEN CUSTOMERS 000005190721190130007692032173|NIP - TRF IFO IVY LEAGUE ASSOCIATES LIMITED. FRM YOOSUF IDRIS|117::490898000|DBN|YOOSUF IDRIS REF:000005190721190130007692032173</t>
  </si>
  <si>
    <t>TRANSFER BETWEEN CUSTOMERS MBANKING - Adv. Payment for Intensive fee for APM &amp; SBL ANY Account Transfer from KAREEM ABUBAKAR SIDIQ to IVY LEAGUE ASSOCIATES LIMITED</t>
  </si>
  <si>
    <t>CASH DEPOSIT AJAYI OLUWAFUNMILOLA ADETORO</t>
  </si>
  <si>
    <t>CASH DEPOSIT FATOYE OLADAPO</t>
  </si>
  <si>
    <t>CASH DEPOSIT DANIEL MARIAH</t>
  </si>
  <si>
    <t>STAMP DUTY CHARGE 22072019 STAMP DUTY CHARGE - 22/07/2019</t>
  </si>
  <si>
    <t>TRANSFER BETWEEN CUSTOMERS 000014190722110850296411456375|TRF FROM DELOITTE AND TOUCHE AT ACCESS BANK|PSM000083797560000824707|ACCESS|DELOITTE AND TOUCHE REF:000014190722110850296411456375</t>
  </si>
  <si>
    <t>NEFT TRANSFER GTB//NEFT//INTERSWITCHNG//Goodsandservices21072019//83942140 Ref:NC01245338141920300500064461</t>
  </si>
  <si>
    <t>NEFT TRANSFER GTB//NEFT//INTERSWITCHNG//Goodsandservices22072019//84027867 Ref:NC01245338141920300500267636</t>
  </si>
  <si>
    <t>RETURNED CHEQUE ZIB/Drawers confirmation required/BBC PROFESSIONALS Ref:ROC1209758181110629200000000</t>
  </si>
  <si>
    <t>STAMP DUTY CHARGE 23072019 STAMP DUTY CHARGE - 23/07/2019</t>
  </si>
  <si>
    <t>TRANSFER BETWEEN CUSTOMERS USSD GTBank Transfer from : 09057574266 OTUBANJO, OLAOLUWAKITAN O. to IVY LEAGUE ASSOCIATES LIMITED 275011972900000450001250408742 from OTUBANJO, OLAOLUWAKITAN O. to IVY LEAGUE ASSOCIATES LIMITE</t>
  </si>
  <si>
    <t>STAMP DUTY CHARGE 24072019 STAMP DUTY CHARGE - 24/07/2019</t>
  </si>
  <si>
    <t>TRANSFER BETWEEN CUSTOMERS USSD GTBank Transfer from : 07062871730 BABAYO,BILKISU BELLO to IVY LEAGUE ASSOCIATES LIMITED 209074334300000564001251906404 from BABAYO,BILKISU BELLO to IVY LEAGUE ASSOCIATES LIMITED</t>
  </si>
  <si>
    <t>TRANSFER BETWEEN CUSTOMERS Transfer between customers-Via GTWorld REF:218827712000000021001907241337 from IHEAGWAM, COLLINS to IVY LEAGUE ASSOCIATES LIMITED</t>
  </si>
  <si>
    <t>NEFT TRANSFER GTB//NEFT//INTERSWITCHNG//Goodsandservices24072019//84215948 Ref:NC01245338141920500500078432</t>
  </si>
  <si>
    <t>TRANSFER BETWEEN CUSTOMERS USSD GTBank Transfer from : 08063621449 SAMUEL , STANLEY KYUKA to IVY LEAGUE ASSOCIATES LIMITED 413091903400000310001252435891 from SAMUEL , STANLEY KYUKA to IVY LEAGUE ASSOCIATES LIMITED</t>
  </si>
  <si>
    <t>TRANSFER BETWEEN CUSTOMERS MBANKING - OBU fee ANY Account Transfer from MARSHALL, EVELYN IMABONG to IVY LEAGUE ASSOCIATES LIMITED</t>
  </si>
  <si>
    <t>TRANSFER BETWEEN CUSTOMERS via GAPS BEING DIVIDENDEXCOPAY FOR JUNE DIET 2019 73486653 BEING DIVIDENDEXCOPAY FOR JUNE DIET 2019 from IVY LEAGUE ASSOCIATES LIMITED to OSHIBOLU AHMED OLUWASEYI REF: 0124533814734866530000000</t>
  </si>
  <si>
    <t>TRANSFER BETWEEN CUSTOMERS via GAPS BEING DIVIDENDEXCOPAY-FOR JUNE DIET 2019 73486655 BEING DIVIDENDEXCOPAY FOR JUNE DIET 2019 from IVY LEAGUE ASSOCIATES LIMITED to ADETOLABABAJIDE OLUMIDE REF: 0124533814734866550000000</t>
  </si>
  <si>
    <t>TRANSFER BETWEEN CUSTOMERS via GAPS BEING DIVIDENDEXCOPAY FOR -JUNE DIET 2019 73486656 BEING DIVIDENDEXCOPAY FOR JUNE DIET 2019 from IVY LEAGUE ASSOCIATES LIMITED to OLADOSU OLADIMEJI AFEEZ REF: 0124533814734866560000000</t>
  </si>
  <si>
    <t>TRANSFER BETWEEN CUSTOMERS via GAPS BEING DIVIDENDEXCOPAY-FOR -JUNE DIET-2019 73486660 BEING DIVIDENDEXCOPAY FOR JUNE DIET 2019 from IVY LEAGUE ASSOCIATES LIMITED to SHOTANDEHAFEEZ OLADIPUPO REF: 0124533814734866600000000</t>
  </si>
  <si>
    <t>TRANSFER BETWEEN CUSTOMERS via GAPS BEING DIVIDENDEXCOPAY FOR-JUNE DIET-2019 73486659 BEING DIVIDENDEXCOPAY FOR JUNE DIET 2019 from IVY LEAGUE ASSOCIATES LIMITED to AJAYI OLUWASEUN EMMANUEL REF: 0124533814734866590000000</t>
  </si>
  <si>
    <t>TRANSFER BETWEEN CUSTOMERS via GAPS BEING DIVIDENDEXCOPAY-FOR -JUNE DIET 2019 73486657 BEING DIVIDENDEXCOPAY FOR JUNE DIET 2019 from IVY LEAGUE ASSOCIATES LIMITED to OLUDARE ADETUTU REF: 0124533814734866570000000</t>
  </si>
  <si>
    <t>NIBSS Instant Payment Outward 000013190724210451000001999571 BEING DIVIDENDEXCOPAYFOR JUNE-DIET 2019 BEING DIVIDENDEXCOPAY FOR JUNE DIET 2019 73486658 IFO : STANBIC/SAMUEL PRINCE NWAFOR REF:209075818143996880007348665800</t>
  </si>
  <si>
    <t>COMMISSION 000013190724210451000001999571 NIP TRANSFER COMMISSION FOR BEING DIVIDENDEXCOPAYFOR JUNE-DIET 2019 BEING DIVIDENDEXCOPAY FOR JUNE DIET 2019 73486658 REF:209075818143996880007348665800</t>
  </si>
  <si>
    <t>VALUE ADDED TAX VAT ON NIP TRANSFER FOR BEING</t>
  </si>
  <si>
    <t>NIBSS Instant Payment Outward 000013190724210451000001999574 BEING DIVIDENDEXCOPAY FOR JUNE DIET-2019 BEING DIVIDENDEXCOPAY FOR JUNE DIET 2019 73486654 IFO : FBN/OLAKISAN JAMIU ADEYEMI REF:209075818198885500007348665400</t>
  </si>
  <si>
    <t>COMMISSION 000013190724210451000001999574 NIP TRANSFER COMMISSION FOR BEING DIVIDENDEXCOPAY FOR JUNE DIET-2019 BEING DIVIDENDEXCOPAY FOR JUNE DIET 2019 73486654 REF:209075818198885500007348665400</t>
  </si>
  <si>
    <t>TRANSFER BETWEEN CUSTOMERS via GAPS BEING PYT 4 PRINTING OF 140 CLASS NOTES 73489129 BEING PAYMENT FOR PRINTING OF 140 COPIES OF CLASS NOTE FOR WEEK 1 from IVY LEAGUE ASSOCIATES LIMITED to MUSTAPH REF: 0124533814734891290000000</t>
  </si>
  <si>
    <t>TRANSFER BETWEEN CUSTOMERS via GAPS Being pay ment for drinks for open day for iyasimi 73499746 BEING PAY MENT FOR DRINKS FOR OPEN DAY FOR IYASIMI from IVY LEAGUE ASSOCIATES LIMITED to OSHIBOLU JA REF: 0124533814734997460000000</t>
  </si>
  <si>
    <t>NIBSS Instant Payment Outward 000013190724210656000002000626 BEING PYT 4 INSTALLATN OF AC CLASS 5&amp;KITCHEN BEING PAYMENT FOR REPOSITONING OFAC CLASS 5 &amp; INSTALLATION OF AC AT THE KITCHEN 73489128 REF:209075818117500000007348912800</t>
  </si>
  <si>
    <t>COMMISSION 000013190724210656000002000626 NIP TRANSFER COMMISSION FOR BEING PYT 4 INSTALLATN OF AC CLASS 5&amp;KITCHEN BEING PAYMENT FOR REPOSITONING OFAC CLASS 5 &amp; INSTALLATION OFREF:209075818117500000007348912800</t>
  </si>
  <si>
    <t>NIBSS Instant Payment Outward 000013190724210858000002001495 BIENG PAYT FOR SBR T&amp; KIT &amp; FR KIT FOR MR JAMIU BIENG PAYMENT FOR SBR TEXT&amp; KIT &amp; FR KIT FOR MR JAMIU 73489127 IFO : UBA/EBIETOMIYE, O REF:209075818120500000007348912700</t>
  </si>
  <si>
    <t>COMMISSION 000013190724210858000002001495 NIP TRANSFER COMMISSION FOR BIENG PAYT FOR SBR T&amp; KIT &amp; FR KIT FOR MR JAMIU BIENG PAYMENT FOR SBR TEXT&amp; KIT &amp; FR KIT FOR MR JAMIU 73489REF:209075818120500000007348912700</t>
  </si>
  <si>
    <t>VALUE ADDED TAX VAT ON NIP TRANSFER FOR BIENG</t>
  </si>
  <si>
    <t>NIBSS Instant Payment Outward 000013190724211114000002002869 BEING PYT FOR NEPA BILL 4 JUNE 2019 BEING PAYMENT FOR NEPA BILL FOR THE MONTH OF JUNE 2019. 73537216 IFO : UBA/EBIETOMIYE, OLUMIDE AYO REF:209075818147989600007353721600</t>
  </si>
  <si>
    <t>COMMISSION 000013190724211114000002002869 NIP TRANSFER COMMISSION FOR BEING PYT FOR NEPA BILL 4 JUNE 2019 BEING PAYMENT FOR NEPA BILL FOR THE MONTH OF JUNE 2019. 73537216 REF:209075818147989600007353721600</t>
  </si>
  <si>
    <t>NIBSS Instant Payment Outward 000013190724211114000002002873 BEING CBE EXAM REMITTANCE 4 MAY 2019 INV. NO-55987 BEING CBE EXAM REMITTANCE FOR MAY 2019 INV. NO-55987 73501356 IFO : ZBN/SEACRON EDU REF:209075818119988000007350135600</t>
  </si>
  <si>
    <t>COMMISSION 000013190724211114000002002873 NIP TRANSFER COMMISSION FOR BEING CBE EXAM REMITTANCE 4 MAY 2019 INV. NO-55987 BEING CBE EXAM REMITTANCE FOR MAY 2019 INV. NO-55987 735REF:209075818119988000007350135600</t>
  </si>
  <si>
    <t>TRANSFER BETWEEN CUSTOMERS MBANKING - Bal pyt std AFM yewande giwa ANY Account Transfer from GIWA , YEWANDE RISIKAT to IVY LEAGUE ASSOCIATES LIMITED</t>
  </si>
  <si>
    <t>TRANSFER BETWEEN CUSTOMERS Transfer between customers-Via GTWorld SBR &amp; APM Lectures REF:255242165000000610001907251626 from ALADE TOLULOPE ADEDOYIN to IVY LEAGUE ASSOCIATES LIMITED</t>
  </si>
  <si>
    <t>CASH DEPOSIT FR INTENSIVE CLASS SEPT 2019 (ELETE FAITH)</t>
  </si>
  <si>
    <t>STAMP DUTY CHARGE 26072019 STAMP DUTY CHARGE - 26/07/2019</t>
  </si>
  <si>
    <t>TRANSFER BETWEEN CUSTOMERS 000014190726114030233002711077|TRF//FRM OLUWATOBILOBA OMOLAYO FATUNDE TO IVY|VNM7651482909799675|ACCESS|OLUWATOBILOBA OMOLAYO FATUNDE REF:000014190726114030233002711077</t>
  </si>
  <si>
    <t>TRANSFER BETWEEN CUSTOMERS Transfer between customers-Via GTWorld Part payment for tutorial fee for Miss Rotimi Alli. REF:492461292000000270001907261411 from ALLI OLUWAROTIMI TOFUNMI to IVY LEAGUE ASSOCIATES LIMITED</t>
  </si>
  <si>
    <t>NEFT TRANSFER GTB//NEFT//INTERSWITCHNG//Goodsandservices26072019//84592308 Ref:NC01245338141920703670067437</t>
  </si>
  <si>
    <t>TRANSFER BETWEEN CUSTOMERS Transfer between customers-Via GTWorld PAYMENT FOR FR&amp;AA LECTURES REF:216797646000000510001907261717 from ADERIBIGBE, ADESAKIN SEYI to IVY LEAGUE ASSOCIATES LIMITED</t>
  </si>
  <si>
    <t>TRANSFER BETWEEN CUSTOMERS MBANKING - Payment for Azzez Sokunbi ANY Account Transfer from IDOWU, AYODEJI ISMAILA to IVY LEAGUE ASSOCIATES LIMITED</t>
  </si>
  <si>
    <t>STAMP DUTY CHARGE 27072019 STAMP DUTY CHARGE - 27/07/2019</t>
  </si>
  <si>
    <t>TRANSFER BETWEEN CUSTOMERS MBANKING - Tuition fee ANY Account Transfer from JACOB, SARAH OLANIKE to IVY LEAGUE ASSOCIATES LIMITED</t>
  </si>
  <si>
    <t>TRANSFER BETWEEN CUSTOMERS 000005190727090427007770928283|NIP - TRF IFO IVY LEAGUE ASSOCIATES LIMITED. INTENSIVE LECTURES FRM FAWOLE TOLULOPE ARAMIDE|106::068414552|DBN|FAWOLE TOLULOPE ARAMIREF:000005190727090427007770928283</t>
  </si>
  <si>
    <t>TRANSFER BETWEEN CUSTOMERS MBANKING - Tuition fee ANY Account Transfer from OWOEYE,OLAWUNMI to IVY LEAGUE ASSOCIATES LIMITED</t>
  </si>
  <si>
    <t>TRANSFER BETWEEN CUSTOMERS Transfer between customers-Via GTWorld Class notes REF:532597830000000014001907271233 from MBAGWU CRYSTABEL IKECHI to IVY LEAGUE ASSOCIATES LIMITED</t>
  </si>
  <si>
    <t>TRANSFER BETWEEN CUSTOMERS Transfer between customers-Via GTWorld REF:212765282000000100001907271247 from DIKE EMMANUEL NONSO to IVY LEAGUE ASSOCIATES LIMITED</t>
  </si>
  <si>
    <t>TRANSFER BETWEEN CUSTOMERS 000012190727125230425455710000|EY Oluwafemi Olorunfemi|42545571|STANBIC|OLUWAFEMI JOSEPH OLORUNFEMI REF:000012190727125230425455710000</t>
  </si>
  <si>
    <t>TRANSFER BETWEEN CUSTOMERS 000016190727125345001172187246|FBNMOBILE:IVY LEAGUE ASSOCIATES LIMITED/FM PM 4491428 DEC 2019|636998288218209543|FBN|UHOEGBU AMAECHINA EDWARD REF:000016190727125345001172187246</t>
  </si>
  <si>
    <t>TRANSFER BETWEEN CUSTOMERS USSD GTBank Transfer from : 08080519500 MUDASHIRU, DAMILOLA OLAYEMI to IVY LEAGUE ASSOCIATES LIMITED 482044183000000007001256886053 from MUDASHIRU, DAMILOLA OLAYEMI to IVY LEAGUE ASSOCIATES LIMI</t>
  </si>
  <si>
    <t>TRANSFER BETWEEN CUSTOMERS USSD GTBank Transfer from : 07031679316 KADALA, USAKU to IVY LEAGUE ASSOCIATES LIMITED 811037909300000571001257021641 from KADALA, USAKU to IVY LEAGUE ASSOCIATES LIMITED</t>
  </si>
  <si>
    <t>TRANSFER BETWEEN CUSTOMERS MBANKING - Part payment ANY Account Transfer from OMOSUN, CYRIL VICTORY to IVY LEAGUE ASSOCIATES LIMITED</t>
  </si>
  <si>
    <t>STAMP DUTY CHARGE 28072019 STAMP DUTY CHARGE - 28/07/2019</t>
  </si>
  <si>
    <t>TRANSFER BETWEEN CUSTOMERS MBANKING - FR &amp; PM ANY Account Transfer from OMONTUEMHEN STEPHEN to IVY LEAGUE ASSOCIATES LIMITED</t>
  </si>
  <si>
    <t>TRANSFER BETWEEN CUSTOMERS 000004190728100534000377182242|MB/UTO/377182242/2349084695951/Trf to 0124533814|2349084695951/377182242|UBA|OJO oluwalaanu UGOCHUKWU REF:000004190728100534000377182242</t>
  </si>
  <si>
    <t>TRANSFER BETWEEN CUSTOMERS USSD GTBank Transfer from : 07014190380 OGHORO OGHENETEGA DAVID to IVY LEAGUE ASSOCIATES LIMITED 731099657400000007001258199171 from OGHORO OGHENETEGA DAVID to IVY LEAGUE ASSOCIATES LIMITED</t>
  </si>
  <si>
    <t>TRANSFER BETWEEN CUSTOMERS 000016190728140235001173312308|FBNMOBILE:IVY LEAGUE ASSOCIATES LIMITED/PAYMENT FOR SBL AND AAA|636999193557704492|FBN|ADEBO OLUWABUKOLA OYEBISI REF:000016190728140235001173312308</t>
  </si>
  <si>
    <t>TRANSFER BETWEEN CUSTOMERS Transfer between customers-Via GTWorld REF:492443188000000610001907281421 from SOBAYO ADEDAPO OLUWASEUN to IVY LEAGUE ASSOCIATES LIMITED</t>
  </si>
  <si>
    <t>TRANSFER BETWEEN CUSTOMERS USSD GTBank Transfer from : 07069273452 ADEOTI, ADEBAYO PETER to IVY LEAGUE ASSOCIATES LIMITED 242025332700000350001258437187 from ADEOTI, ADEBAYO PETER to IVY LEAGUE ASSOCIATES LIMITED</t>
  </si>
  <si>
    <t>TRANSFER BETWEEN CUSTOMERS 000014190728145826291465700751|TRF/Lecture fees/FRM NONSO CHRISTOPHER IWUNOH TO IVY|VNM4493152086552656|ACCESS|NONSO CHRISTOPHER IWUNOH REF:000014190728145826291465700751</t>
  </si>
  <si>
    <t>TRANSFER BETWEEN CUSTOMERS 000012190728171149426029520000|For PM, FM and FR course notes|42602952|STANBIC|OLUWAFEMI JOSEPH OLORUNFEMI REF:000012190728171149426029520000</t>
  </si>
  <si>
    <t>TRANSFER BETWEEN CUSTOMERS Transfer between customers-Via GTWorld Class Payment REF:205164174000000524001907281832 from LAWAL, OLUWASEUN OLAWALE to IVY LEAGUE ASSOCIATES LIMITED</t>
  </si>
  <si>
    <t>STAMP DUTY CHARGE 29072019 STAMP DUTY CHARGE - 29/07/2019</t>
  </si>
  <si>
    <t>TRANSFER BETWEEN CUSTOMERS MBANKING - Balance payment for Olaosebikan Alaka-Coker. 2 standard weekend classes ANY Account Transfer from ALAKA-COKER OLAOSEBIKAN O. to IVY LEAGUE ASSOCIATES LIMITED</t>
  </si>
  <si>
    <t>TRANSFER BETWEEN CUSTOMERS via GAPS BEING STAFF SALARY-FOR JULY 2019 73749216 BEING STAFF SALARY FOR THE MONTH OF JULY 2019 from IVY LEAGUE ASSOCIATES LIMITED to OSHIBOLU JAMIU OLUKAYODE REF: 0124533814737492160000000</t>
  </si>
  <si>
    <t>TRANSFER BETWEEN CUSTOMERS via GAPS BEING STAFF-NET SALARY FOR JULY 2019 73749218 BEING STAFF NET SALARY FOR THE MONTH OF JULY 2019 from IVY LEAGUE ASSOCIATES LIMITED to SODIPE OLAYINKA AYODEJI REF: 0124533814737492180000000</t>
  </si>
  <si>
    <t>TRANSFER BETWEEN CUSTOMERS via GAPS BEING STAFF NET-SALARY-FOR JULY 2019 73749219 BEING STAFF NET SALARY FOR THE MONTH OF JULY 2019 from IVY LEAGUE ASSOCIATES LIMITED to OGUNSOLA OYINDAMOLA OLAOTA REF: 0124533814737492190000000</t>
  </si>
  <si>
    <t>NIBSS Instant Payment Outward 000013190729103348000000016886 BEING-STAFF NET SALARY FOR JULY 2019 BEING STAFF NET SALARY FOR THE MONTH OF JULY 2019AUXILLIARY 73749695 IFO : ZBN/AYANFE RAPHAEL ANI REF:209075818117500000007374969500</t>
  </si>
  <si>
    <t>COMMISSION 000013190729103348000000016886 NIP TRANSFER COMMISSION FOR BEING-STAFF NET SALARY FOR JULY 2019 BEING STAFF NET SALARY FOR THE MONTH OF JULY 2019AUXILLIARY 73749695 REF:209075818117500000007374969500</t>
  </si>
  <si>
    <t>NIBSS Instant Payment Outward 000013190729103348000000016910 BEING STAFF SALARY FOR JULY 2019 BEING STAFF SALARY FOR THE MONTH OF JULY 2019 73749215 IFO : UBA/EBIETOMIYE, OLUMIDE AYODELE REF:209075818162500000007374921500</t>
  </si>
  <si>
    <t>COMMISSION 000013190729103348000000016910 NIP TRANSFER COMMISSION FOR BEING STAFF SALARY FOR JULY 2019 BEING STAFF SALARY FOR THE MONTH OF JULY 2019 73749215 REF:209075818162500000007374921500</t>
  </si>
  <si>
    <t>NIBSS Instant Payment Outward 000013190729103349000000016935 BEING STAFF NET SALARY FOR JULY 2019 BEING STAFF NET SALARY FOR THE MONTH OF JULY 2019 73749217 IFO : UBA/LUCKY ISHAYA MUSA REF:209075818140000000007374921700</t>
  </si>
  <si>
    <t>COMMISSION 000013190729103349000000016935 NIP TRANSFER COMMISSION FOR BEING STAFF NET SALARY FOR JULY 2019 BEING STAFF NET SALARY FOR THE MONTH OF JULY 2019 73749217 REF:209075818140000000007374921700</t>
  </si>
  <si>
    <t>TRANSFER BETWEEN CUSTOMERS via GAPS BEING PAYMENT 4 FOOD 4 THE DIRECTORS 73752158 BEING PAYMENT 4 FOOD 4 THE DIRECTORS FOR THE MONTH OF APRIL AND MAY 2019 DIET. from IVY LEAGUE ASSOCIATES LIMITED REF: 0124533814737521580000000</t>
  </si>
  <si>
    <t>TRANSFER BETWEEN CUSTOMERS via GAPS BEING STAFF NET SALARY FOR-JULY 2019 73749694 BEING STAFF NET SALARY FOR THE MONTH OF JULY 2019AUXILLIARY from IVY LEAGUE ASSOCIATES LIMITED to LAWANSON AKEEM O REF: 0124533814737496940000000</t>
  </si>
  <si>
    <t>TRANSFER BETWEEN CUSTOMERS via GAPS BEING STAFF NET SALARY FOR JULY 2019 UNISA &amp; BABA 73749696 BEING STAFF NET SALARY FOR THE MONTH OF JULY 2019 FOR YUNISA AND CAR PACK GATEMAN from IVY LEAGUE ASS REF: 0124533814737496960000000</t>
  </si>
  <si>
    <t>NEFT TRANSFER GTB//NEFT//INTERSWITCHNG//Goodsandservices27072019//84713428 Ref:NC01245338141921003670085871</t>
  </si>
  <si>
    <t>NEFT TRANSFER GTB//NEFT//INTERSWITCHNG//Goodsandservices29072019//84860228 Ref:NC01245338141921000500048236</t>
  </si>
  <si>
    <t>NEFT TRANSFER GTB//NEFT//INTERSWITCHNG//Goodsandservices28072019//84836707 Ref:NC01245338141921000500122521</t>
  </si>
  <si>
    <t>STAMP DUTY CHARGE 30072019 STAMP DUTY CHARGE - 30/07/2019</t>
  </si>
  <si>
    <t>TRANSFER BETWEEN CUSTOMERS via Internet Banking Lecture fee for AFM and PM from IFEANYI, HILARY to IVY LEAGUE ASSOCIATES LIMITED</t>
  </si>
  <si>
    <t>TRANSFER BETWEEN CUSTOMERS 000002190730125516364725687302|TRF BO OGUNMODEDE AKINOLA DAVID|FT19211464459367|KEY|OGUNMODEDE AKINOLA DAVID REF:000002190730125516364725687302</t>
  </si>
  <si>
    <t>NEFT TRANSFER GTB//NEFT//INTERSWITCHNG//Goodsandservices30072019//85355535 Ref:NC01245338141921100500079362</t>
  </si>
  <si>
    <t>STAMP DUTY CHARGE 31072019 STAMP DUTY CHARGE - 31/07/2019</t>
  </si>
  <si>
    <t>TRANSFER BETWEEN CUSTOMERS 000012190731112941427802860000|Tuition Reg Note Fee BO Comfort Odunze|42780286|STANBIC|COMFORT EBERECHUKWU ODUNZE REF:000012190731112941427802860000</t>
  </si>
  <si>
    <t>TRANSFER BETWEEN CUSTOMERS 000014190731155339265083711497|TRF/F5 F7 and Course Materials /FRM KEHINDE SAMUEL ADEOTU TO IVY|VNM6086764748005965|ACCESS|KEHINDE SAMUEL ADEOTU REF:000014190731155339265083711497</t>
  </si>
  <si>
    <t>TRANSFER BETWEEN CUSTOMERS MBANKING - TRF ANY Account Transfer from AJAYI, OLUWASEUN EMMANUEL to IVY LEAGUE ASSOCIATES LIMITED</t>
  </si>
  <si>
    <t>STAMP DUTY CHARGE 01082019 STAMP DUTY CHARGE - 01/08/2019</t>
  </si>
  <si>
    <t>NEFT TRANSFER GTB//NEFT//INTERSWITCHNG//Goodsandservices01082019//85602675 Ref:NC01245338141921300500108785</t>
  </si>
  <si>
    <t>TRANSFER BETWEEN CUSTOMERS via GAPS BEING REFERER DISCOUNT FOR 6 NEW STUDENT. 74256274 BEING REFERER DISCOUNT FOR REFERING 6 NEW STUDENT TO IVYLEAGUE. from IVY LEAGUE ASSOCIATES LIMITED to MONYE V REF: 0124533814742562740000000</t>
  </si>
  <si>
    <t>TRANSFER BETWEEN CUSTOMERS via GAPS BEING REFERER DISCOUNT-3-NEW STUDENTS TO IVY. 74256276 BEING REFERER DISCOUNT FOR REFERING 3 NEW STUDENT TO IVYLEAGUE. from IVY LEAGUE ASSOCIATES LIMITED to ADE REF: 0124533814742562760000000</t>
  </si>
  <si>
    <t>TRANSFER BETWEEN CUSTOMERS via GAPS PAYMENT FOR LECTURE NOTE FOR 2ND BATCH 74256273 BEING PAYMENT FOR LECTURE NOTE FOR 115 UNIT OF NOTES2ND BATCH from IVY LEAGUE ASSOCIATES LIMITED to MUSTAPHA OLU REF: 0124533814742562730000000</t>
  </si>
  <si>
    <t>TRANSFER BETWEEN CUSTOMERS via GAPS BEING REFERER DISCOUNT 3 NEW STUDENT.TO IVY. 74256275 BEING REFERER DISCOUNT FOR REFERING 3 NEW STUDENT TO IVYLEAGUE. from IVY LEAGUE ASSOCIATES LIMITED to SANN REF: 0124533814742562750000000</t>
  </si>
  <si>
    <t>TRANSFER BETWEEN CUSTOMERS via GAPS BEING CASH ADVANCED 4 ACCA REGISTRATIONS-VIA CARD 74283566 BEING CASH ADVANCE FOR ACCA REGISTRATION VIA CARD from IVY LEAGUE ASSOCIATES LIMITED to OSHIBOLU JAMI REF: 0124533814742835660000000</t>
  </si>
  <si>
    <t>NIBSS Instant Payment Outward 000013190801234302000003292848 BEING STAFF SALARY FOR THE MONTH OF JULY 2019 BEING STAFF SALARY FOR THE MONTH OF JULY 2019 74283567 IFO : STANBIC/RUTH OLUWAWUNMI AJA REF:209075818112000000007428356700</t>
  </si>
  <si>
    <t>COMMISSION 000013190801234302000003292848 NIP TRANSFER COMMISSION FOR BEING STAFF SALARY FOR THE MONTH OF JULY 2019 BEING STAFF SALARY FOR THE MONTH OF JULY 2019 74283567 REF:209075818112000000007428356700</t>
  </si>
  <si>
    <t>TRANSFER BETWEEN CUSTOMERS via GAPS Being PYT 4 STAFF PAYE 4 JUN &amp; JULY 2019 74317873 BEING PAYMENT FOR STAFF PAYE THE MONTH OF JUN &amp; JULY 2019 from IVY LEAGUE ASSOCIATES LIMITED to OSHIBOLU JAMIU REF: 0124533814743178730000000</t>
  </si>
  <si>
    <t>TRANSFER BETWEEN CUSTOMERS via GAPS BEING REFUND TO STUDENTS FOR EXCESS_PAYMENT 74367795 BEING REFUND TO STUDENTS IRO EXCESS TUITION PAYMENT. from IVY LEAGUE ASSOCIATES LIMITED to MOYSE SALOME AKA REF: 0124533814743677950000000</t>
  </si>
  <si>
    <t>STAMP DUTY CHARGE 02082019 STAMP DUTY CHARGE - 02/08/2019</t>
  </si>
  <si>
    <t>TRANSFER BETWEEN CUSTOMERS 000015190802100508000478864261|NIP IVY LEAGUE ASSOCI|0|ZBN|IVY LEAGUE ASSOCI REF:000015190802100508000478864261</t>
  </si>
  <si>
    <t>TRANSFER BETWEEN CUSTOMERS 000015190802100534000478865121|NIP IVY LEAGUE ASSOCI|0|ZBN|IVY LEAGUE ASSOCI REF:000015190802100534000478865121</t>
  </si>
  <si>
    <t>STAMP DUTY CHARGE 03082019 STAMP DUTY CHARGE - 03/08/2019</t>
  </si>
  <si>
    <t>TRANSFER BETWEEN CUSTOMERS Transfer between customers-Via GTWorld SBR INTENSIVE REF:201179197000000149501908030835 from AKANGBE, OLUWATOBI JENNIFER to IVY LEAGUE ASSOCIATES LIMITED</t>
  </si>
  <si>
    <t>TRANSFER BETWEEN CUSTOMERS 000014190803091306248132404839|NIP/ussd/114400000035387535|NIPUSSD_114400000035387535|ACCESS|AANU ELIZABETH ADEYEYE REF:000014190803091306248132404839</t>
  </si>
  <si>
    <t>TRANSFER BETWEEN CUSTOMERS 000014190803091418263280805503|NIP/ussd/114400000035388505|NIPUSSD_114400000035388505|ACCESS|AANU ELIZABETH ADEYEYE REF:000014190803091418263280805503</t>
  </si>
  <si>
    <t>TRANSFER BETWEEN CUSTOMERS 000014190803091610221513608849|NIP/ussd/114400000035389468|NIPUSSD_114400000035389468|ACCESS|AANU ELIZABETH ADEYEYE REF:000014190803091610221513608849</t>
  </si>
  <si>
    <t>TRANSFER BETWEEN CUSTOMERS 000016190803092014001183101331|FBNMOBILE:IVY LEAGUE ASSOCIATES LIMITED/BABAFEMI|637004208143359173|FBN|ELEGBEDE BABAFEMI AKEEM REF:000016190803092014001183101331</t>
  </si>
  <si>
    <t>TRANSFER BETWEEN CUSTOMERS USSD GTBank Transfer from : 08100768527 OLUBOWALE , OLUBUSOLA ATINUKE to IVY LEAGUE ASSOCIATES LIMITED 275011098300000500001268224132 from OLUBOWALE , OLUBUSOLA ATINUKE to IVY LEAGUE ASSOCIATES</t>
  </si>
  <si>
    <t>TRANSFER BETWEEN CUSTOMERS MBANKING - Part payment for lecture fee ANY Account Transfer from OYEBANJO, DAMILOLA ATINUKE to IVY LEAGUE ASSOCIATES LIMITED</t>
  </si>
  <si>
    <t>TRANSFER BETWEEN CUSTOMERS 000004190803111609797003847060|MOB/UTO/3530049787/000013/Study note SBR|3530049787|UBA|SALAUDEEN ADAM OLAMILEKAN REF:000004190803111609797003847060</t>
  </si>
  <si>
    <t>TRANSFER BETWEEN CUSTOMERS USSD GTBank Transfer from : 08062365224 CHIEDO, CAROLINE MODUPE A. to IVY LEAGUE ASSOCIATES LIMITED 213079360400000200001268372573 from CHIEDO, CAROLINE MODUPE A. to IVY LEAGUE ASSOCIATES LIMITE</t>
  </si>
  <si>
    <t>TRANSFER BETWEEN CUSTOMERS 000012190803121417430169990000|SBR Intensive Dolapo Akanni|43016999|STANBIC|GANIYAT DOLAPO AKANNI REF:000012190803121417430169990000</t>
  </si>
  <si>
    <t>TRANSFER BETWEEN CUSTOMERS MBANKING - MA&amp;AB material ANY Account Transfer from OJERAHI, NICHOLAS CHIEDU to IVY LEAGUE ASSOCIATES LIMITED</t>
  </si>
  <si>
    <t>TRANSFER BETWEEN CUSTOMERS MBANKING - ANY Account Transfer from ODEBO IFEOLUWA ADETAYO to IVY LEAGUE ASSOCIATES LIMITED</t>
  </si>
  <si>
    <t>TRANSFER BETWEEN CUSTOMERS 000014190803132218243459353379|TRF TO IVY LEAGUE ASSOCIATES LIMITED AT GTBank Plc - SBR note|BW0353296240|ACCESS|OLUWATOBILOBA TIMILEHIN JIMOH REF:000014190803132218243459353379</t>
  </si>
  <si>
    <t>TRANSFER BETWEEN CUSTOMERS 000001190803165113776815020063|Transfer from ISAAC ADEBOLA AGUNBIADE to IVY LEAGUE ASSOCIATES LIMITED|Online to GTBank Plc|IVY LEAGUE ASSOCIATES LIMITED|STERLING|ISREF:000001190803165113776815020063</t>
  </si>
  <si>
    <t>TRANSFER BETWEEN CUSTOMERS MBANKING - OBU deferral fee ANY Account Transfer from EWEBIYI KEYE JAMES to IVY LEAGUE ASSOCIATES LIMITED</t>
  </si>
  <si>
    <t>TRANSFER BETWEEN CUSTOMERS USSD GTBank Transfer from : 07011177746 EDEMA-SILLO, ONOGHOETE to IVY LEAGUE ASSOCIATES LIMITED 415036404500000510001268993498 from EDEMA-SILLO, ONOGHOETE to IVY LEAGUE ASSOCIATES LIMITED</t>
  </si>
  <si>
    <t>TRANSFER BETWEEN CUSTOMERS 000004190803185559000383395037|MB/UTO/383395037/2348147548124/Trf to 0124533814|2348147548124/383395037|UBA|GIWA, FATIMO ODUNAYO REF:000004190803185559000383395037</t>
  </si>
  <si>
    <t>STAMP DUTY CHARGE 04082019 STAMP DUTY CHARGE - 04/08/2019</t>
  </si>
  <si>
    <t>TRANSFER BETWEEN CUSTOMERS 000018190804100801000084022678|MOBILE/UNION Transfer from IGWE ONYINYE ROSELYN - |000018190804100801000084022678|UNION|IGWE ONYINYE ROSELYN REF:000018190804100801000084022678</t>
  </si>
  <si>
    <t>TRANSFER BETWEEN CUSTOMERS USSD GTBank Transfer from : 08062365224 CHIEDO, CAROLINE MODUPE A. to IVY LEAGUE ASSOCIATES LIMITED 213079360400000100001269849770 from CHIEDO, CAROLINE MODUPE A. to IVY LEAGUE ASSOCIATES LIMITE</t>
  </si>
  <si>
    <t>TRANSFER BETWEEN CUSTOMERS USSD GTBank Transfer from : 08056586371 ADEWONBI,ADEGOKE JOHN to IVY LEAGUE ASSOCIATES LIMITED 239023362600000007001269965935 from ADEWONBI,ADEGOKE JOHN to IVY LEAGUE ASSOCIATES LIMITED</t>
  </si>
  <si>
    <t>TRANSFER BETWEEN CUSTOMERS USSD GTBank Transfer from : 08100768527 OLUBOWALE , OLUBUSOLA ATINUKE to IVY LEAGUE ASSOCIATES LIMITED 275011098300000021001270017099 from OLUBOWALE , OLUBUSOLA ATINUKE to IVY LEAGUE ASSOCIATES</t>
  </si>
  <si>
    <t>TRANSFER BETWEEN CUSTOMERS Transfer between customers-Via GTWorld REF:210734172000000624001908041447 from EZURUM OSUEKWU ALEXANDER UCHE to IVY LEAGUE ASSOCIATES LIMITED</t>
  </si>
  <si>
    <t>TRANSFER BETWEEN CUSTOMERS USSD GTBank Transfer from : 08150753317 ADEBOYE, IDOWU I. to IVY LEAGUE ASSOCIATES LIMITED 451051585000000014001270029612 from ADEBOYE, IDOWU I. to IVY LEAGUE ASSOCIATES LIMITED</t>
  </si>
  <si>
    <t>TRANSFER BETWEEN CUSTOMERS MBANKING - Balm pymt for SBL &amp; APM Intensive ANY Account Transfer from KAREEM ABUBAKAR SIDIQ to IVY LEAGUE ASSOCIATES LIMITED</t>
  </si>
  <si>
    <t>TRANSFER BETWEEN CUSTOMERS Transfer between customers-Via GTWorld Payment for class note REF:506578065000000007001908041906 from MAFIANA, EBUBECHUKWU E. to IVY LEAGUE ASSOCIATES LIMITED</t>
  </si>
  <si>
    <t>STAMP DUTY CHARGE 05082019 STAMP DUTY CHARGE - 05/08/2019</t>
  </si>
  <si>
    <t>NEFT TRANSFER GTB//NEFT//INTERSWITCHNG//Goodsandservices03082019//85810738 Ref:NC01245338141921700500039606</t>
  </si>
  <si>
    <t>CLEARING DEPOSIT, DR A/C IN LOCAL BRANCH FB|ERNST AND YOUNG Ref:OBC120975818111026747787000000</t>
  </si>
  <si>
    <t>NEFT TRANSFER GTB//NEFT//INTERSWITCHNG//Goodsandservices04082019//85961998 Ref:NC01245338141921700500184638</t>
  </si>
  <si>
    <t>NEFT TRANSFER GTB//NEFT//INTERSWITCHNG//Goodsandservices05082019//85993233 Ref:NC01245338141921700500288563</t>
  </si>
  <si>
    <t>TRANSFER BETWEEN CUSTOMERS 000014190805180948290294578262|TRF TO IVY LEAGUE ASSOCIATES LIMITED AT GTBank Plc - OBU Mentoring|BW0354004894|ACCESS|OLUWATOBILOBA TIMILEHIN JIMOH REF:000014190805180948290294578262</t>
  </si>
  <si>
    <t>STAMP DUTY CHARGE 06082019 STAMP DUTY CHARGE - 06/08/2019</t>
  </si>
  <si>
    <t>NEFT TRANSFER GTB//NEFT//INTERSWITCHNG//Goodsandservices06082019//86085546 Ref:NC01245338141921803670010945</t>
  </si>
  <si>
    <t>TRANSFER BETWEEN CUSTOMERS via GAPS BEING REFUND TO STUDENTS FOR EXCESS-PAYMENT 74367603 BEING REFUND TO STUDENTS IRO EXCESS TUITION PAYMENT. from IVY LEAGUE ASSOCIATES LIMITED to OWOEYEOLAWUNMI REF: 0124533814743676030000000</t>
  </si>
  <si>
    <t>TRANSFER BETWEEN CUSTOMERS via GAPS BEING REFUND TO STUDENTS FOR EXCESS PAYMENT 74367596 BEING REFUND TO STUDENTS IRO EXCESS TUITION PAYMENT. from IVY LEAGUE ASSOCIATES LIMITED to OMONTUEMHEN STEP REF: 0124533814743675960000000</t>
  </si>
  <si>
    <t>NIBSS Instant Payment Outward 000013190806134122000001140657 BEING REFUND-TO STUDENTS IRO CLASS NOTE BEING REFUND TO STUDENTS IRO PAYMENT FOR CLASS NOTESBL 74367598 IFO : FBN/DOZI-ODUNZE CHINAZU REF:209075818170000000007436759800</t>
  </si>
  <si>
    <t>COMMISSION 000013190806134122000001140657 NIP TRANSFER COMMISSION FOR BEING REFUND-TO STUDENTS IRO CLASS NOTE BEING REFUND TO STUDENTS IRO PAYMENT FOR CLASS NOTESBL 74367598 REF:209075818170000000007436759800</t>
  </si>
  <si>
    <t>NIBSS Instant Payment Outward 000013190806134122000001140662 BEING REFUND TO STUDENTS FOR-EXCESS-PAYMENT BEING REFUND TO STUDENTS IRO EXCESS TUITION PAYMENT. 74367604 IFO : FCMB/BOLAJI OYEBISI MO REF:209075818111300000007436760400</t>
  </si>
  <si>
    <t>NIBSS Instant Payment Outward 000013190806134122000001140655 BEING-REFUND TO STUDENTS 4 EXCESS PAYMENT BEING REFUND TO STUDENTS IRO EXCESS TUITION PAYMENT. 74367601 IFO : ACCESS/OKWUDIKE NDIDI J REF:209075818140000000007436760100</t>
  </si>
  <si>
    <t>COMMISSION 000013190806134122000001140662 NIP TRANSFER COMMISSION FOR BEING REFUND TO STUDENTS FOR-EXCESS-PAYMENT BEING REFUND TO STUDENTS IRO EXCESS TUITION PAYMENT. 74367604 REF:209075818111300000007436760400</t>
  </si>
  <si>
    <t>NIBSS Instant Payment Outward 000013190806134122000001140663 BEING REFUND-TO STUDENTS FOR EXCESS PAYMENT BEING REFUND TO STUDENTS IRO EXCESS TUITION PAYMENT. 74367599 IFO : UBA/IWU-EGWUONWU IHEOM REF:209075818111300000007436759900</t>
  </si>
  <si>
    <t>FAILED NIBSS INSTANT PAYMENT 000013190806134122000001140665 REFUND OF TUITION FEE TO STUDENT IRO APMEY BEING REFUND TO STUDENTS IRO CLASS NOTE 74367602 IFO : FBN/NWANERI CHRISTIAN NNAMDI REF:209075818110000000007436760200</t>
  </si>
  <si>
    <t>COMMISSION 000013190806134122000001140655 NIP TRANSFER COMMISSION FOR BEING-REFUND TO STUDENTS 4 EXCESS PAYMENT BEING REFUND TO STUDENTS IRO EXCESS TUITION PAYMENT. 74367601 REF:209075818140000000007436760100</t>
  </si>
  <si>
    <t>NIBSS Instant Payment Outward 000013190806134123000001140670 BEING REFUND TO STUDENTS IRO CLASS NOTE BEING REFUND TO STUDENTS IRO PAYMENT FOR CLASS NOTEAPM 74367597 IFO : DBN/ADEPEJU OLUWATOSIN A REF:209075818170000000007436759700</t>
  </si>
  <si>
    <t>COMMISSION 000013190806134122000001140663 NIP TRANSFER COMMISSION FOR BEING REFUND-TO STUDENTS FOR EXCESS PAYMENT BEING REFUND TO STUDENTS IRO EXCESS TUITION PAYMENT. 74367599 REF:209075818111300000007436759900</t>
  </si>
  <si>
    <t>COMMISSION 000013190806134122000001140665 NIP TRANSFER COMMISSION FOR REFUND OF TUITION FEE TO STUDENT IRO APMEY BEING REFUND TO STUDENTS IRO CLASS NOTE 74367602 REF:209075818110000000007436760200</t>
  </si>
  <si>
    <t>VALUE ADDED TAX VAT ON NIP TRANSFER FOR REFUN</t>
  </si>
  <si>
    <t>COMMISSION 000013190806134123000001140670 NIP TRANSFER COMMISSION FOR BEING REFUND TO STUDENTS IRO CLASS NOTE BEING REFUND TO STUDENTS IRO PAYMENT FOR CLASS NOTEAPM 74367597 REF:209075818170000000007436759700</t>
  </si>
  <si>
    <t>NIBSS Instant Payment Outward 000013190806134122000001140660 BEING REFUND TO STUDENTS 4 EXCESS PAYMENT BEING REFUND TO STUDENTS IRO EXCESS TUITION PAYMENT. 74367600 IFO : SKYE(POL)/AMAO OLAYEMI T REF:209075818110000000007436760000</t>
  </si>
  <si>
    <t>COMMISSION 000013190806134122000001140660 NIP TRANSFER COMMISSION FOR BEING REFUND TO STUDENTS 4 EXCESS PAYMENT BEING REFUND TO STUDENTS IRO EXCESS TUITION PAYMENT. 74367600 REF:209075818110000000007436760000</t>
  </si>
  <si>
    <t>FAILED NIBSS INSTANT PAYMENT 000013190806134122000001140665 NIP Reversal:</t>
  </si>
  <si>
    <t>FAILED NIBSS INSTANT PAYMENT 000013190806134122000001140665 NIP Reversal: (COMMISSION)</t>
  </si>
  <si>
    <t>FAILED NIBSS INSTANT PAYMENT 000013190806134122000001140665 NIP Reversal: (VAT)</t>
  </si>
  <si>
    <t>NIBSS Instant Payment Outward 000013190806152854000001245118 BEING 50 PART PYT LAND3 GRAY STREET SABO YABA LAG. BEING 50 PART PAYMENT FOR LAND 3 GRAY STREET SABO YABA LAG. 74676893 IFO : UBA/AJO REF:209075818127000000007467689300</t>
  </si>
  <si>
    <t>COMMISSION 000013190806152854000001245118 NIP TRANSFER COMMISSION FOR BEING 50 PART PYT LAND3 GRAY STREET SABO YABA LAG. BEING 50 PART PAYMENT FOR LAND 3 GRAY STREET SABO YABA REF:209075818127000000007467689300</t>
  </si>
  <si>
    <t>TRANSFER BETWEEN CUSTOMERS via GAPS BEING STAFF PERFORMANCE BONUS-FOR JAN- JUN 2019 74895172 BEING NET STAFF PERFORMANCE BONUS FOR 2 QUARTERS JAN TO JUNE 2019 from IVY LEAGUE ASSOCIATES LIMITED to REF: 0124533814748951720000000</t>
  </si>
  <si>
    <t>NIBSS Instant Payment Outward 000013190808231254000003219807 BEING RESULT BONUS PAYFOR-JUNE 2019 BEING RESULT BONUS PAY FOR JUNE DIET 2019 TO LECTURERS 74894116 IFO : FBN/OLAKISAN JAMIU ADEYEMI REF:209075818161852920007489411600</t>
  </si>
  <si>
    <t>NIBSS Instant Payment Outward 000013190808231254000003219808 BEING RESULT BONUS PAY_FOR_JUNE 2019 BEING RESULT BONUS PAY FOR JUNE DIET 2019 TO LECTURERS 74894109 IFO : UNION/DUROSANYA GABRIEL O REF:209075818173150000007489410900</t>
  </si>
  <si>
    <t>COMMISSION 000013190808231254000003219807 NIP TRANSFER COMMISSION FOR BEING RESULT BONUS PAYFOR-JUNE 2019 BEING RESULT BONUS PAY FOR JUNE DIET 2019 TO LECTURERS 74894116 REF:209075818161852920007489411600</t>
  </si>
  <si>
    <t>NIBSS Instant Payment Outward 000013190808231254000003219812 BEING RESULT BONUS PAY 4 JUNE-2019 BEING RESULT BONUS PAY FOR JUNE DIET 2019 TO LECTURERS 74894104 IFO : ECO/OMOREGIE LAWRENCE OSAKHUW REF:209075818152250000007489410400</t>
  </si>
  <si>
    <t>COMMISSION 000013190808231254000003219808 NIP TRANSFER COMMISSION FOR BEING RESULT BONUS PAY_FOR_JUNE 2019 BEING RESULT BONUS PAY FOR JUNE DIET 2019 TO LECTURERS 74894109 REF:209075818173150000007489410900</t>
  </si>
  <si>
    <t>NIBSS Instant Payment Outward 000013190808231254000003219813 BEING RESULT BONUS-PAY 4 JUNE-2019 BEING RESULT BONUS PAY FOR JUNE DIET 2019 TO LECTURERS 74894114 IFO : STANBIC/SAMUEL PRINCE NWAFOR REF:209075818129271880007489411400</t>
  </si>
  <si>
    <t>COMMISSION 000013190808231254000003219812 NIP TRANSFER COMMISSION FOR BEING RESULT BONUS PAY 4 JUNE-2019 BEING RESULT BONUS PAY FOR JUNE DIET 2019 TO LECTURERS 74894104 REF:209075818152250000007489410400</t>
  </si>
  <si>
    <t>COMMISSION 000013190808231254000003219813 NIP TRANSFER COMMISSION FOR BEING RESULT BONUS-PAY 4 JUNE-2019 BEING RESULT BONUS PAY FOR JUNE DIET 2019 TO LECTURERS 74894114 REF:209075818129271880007489411400</t>
  </si>
  <si>
    <t>NIBSS Instant Payment Outward 000013190808231254000003219804 BEING RESULT BONUS PAY_FOR JUNE2019 BEING RESULT BONUS PAY FOR JUNE DIET 2019 TO LECTURERS 74894108 IFO : FCMB/APENA MUYIDEEN ADE REF:209075818183125000007489410800</t>
  </si>
  <si>
    <t>NIBSS Instant Payment Outward 000013190808231254000003219809 BEING RESULT BONUS PAY FOR-JUNE 2019 BEING RESULT BONUS PAY FOR JUNE DIET 2019 TO LECTURERS 74894106 IFO : KEY/AKANBI SAHEED REF:209075818177662500007489410600</t>
  </si>
  <si>
    <t>NIBSS Instant Payment Outward 000013190808231254000003219806 BEING RESULT BONUS_PAY-4 JUNE 2019 BEING RESULT BONUS PAY FOR JUNE DIET 2019 TO LECTURERS 74894105 IFO : FCMB/AWOFISIBE AYORINDE OLAJI REF:209075818156168800007489410500</t>
  </si>
  <si>
    <t>COMMISSION 000013190808231254000003219804 NIP TRANSFER COMMISSION FOR BEING RESULT BONUS PAY_FOR JUNE2019 BEING RESULT BONUS PAY FOR JUNE DIET 2019 TO LECTURERS 74894108 REF:209075818183125000007489410800</t>
  </si>
  <si>
    <t>COMMISSION 000013190808231254000003219809 NIP TRANSFER COMMISSION FOR BEING RESULT BONUS PAY FOR-JUNE 2019 BEING RESULT BONUS PAY FOR JUNE DIET 2019 TO LECTURERS 74894106 REF:209075818177662500007489410600</t>
  </si>
  <si>
    <t>COMMISSION 000013190808231254000003219806 NIP TRANSFER COMMISSION FOR BEING RESULT BONUS_PAY-4 JUNE 2019 BEING RESULT BONUS PAY FOR JUNE DIET 2019 TO LECTURERS 74894105 REF:209075818156168800007489410500</t>
  </si>
  <si>
    <t>TRANSFER BETWEEN CUSTOMERS via GAPS BEING-RESULT BONUS PAY-FOR JUNE 2019 74894101 BEING RESULT BONUS PAY FOR JUNE DIET 2019 TO LECTURERS from IVY LEAGUE ASSOCIATES LIMITED to GBADAMOSI OMOWONUOLA REF: 0124533814748941010000000</t>
  </si>
  <si>
    <t>TRANSFER BETWEEN CUSTOMERS via GAPS BEING RESULT BONUS PAY_FOR JUNE 2019 74894102 BEING RESULT BONUS PAY FOR JUNE DIET 2019 TO LECTURERS from IVY LEAGUE ASSOCIATES LIMITED to OLAKITAN HABEEB OLATO REF: 0124533814748941020000000</t>
  </si>
  <si>
    <t>TRANSFER BETWEEN CUSTOMERS via GAPS BEING RESULT BONUS PAY 4 JUNE 2019 74894103 BEING RESULT BONUS PAY FOR JUNE DIET 2019 TO LECTURERS from IVY LEAGUE ASSOCIATES LIMITED to OYEDOKUN ABIODUN REF: 0124533814748941030000000</t>
  </si>
  <si>
    <t>TRANSFER BETWEEN CUSTOMERS via GAPS BEING RESULT BONUS PAY- -JUNE 2019 74894113 BEING RESULT BONUS PAY FOR JUNE DIET 2019 TO LECTURERS from IVY LEAGUE ASSOCIATES LIMITED to SOSANYA AKINJIDE LANRE REF: 0124533814748941130000000</t>
  </si>
  <si>
    <t>TRANSFER BETWEEN CUSTOMERS via GAPS BEING-_RESULT BONUS PAY 4 JUNE-2019 74894115 BEING RESULT BONUS PAY FOR JUNE DIET 2019 TO LECTURERS from IVY LEAGUE ASSOCIATES LIMITED to AJAYI OLUWASEUN EMMANU REF: 0124533814748941150000000</t>
  </si>
  <si>
    <t>TRANSFER BETWEEN CUSTOMERS via GAPS RESULT BONUS PAY_FOR JUNE 2019 74894107 BEING RESULT BONUS PAY FOR JUNE DIET 2019 TO LECTURERS from IVY LEAGUE ASSOCIATES LIMITED to OSHIKOYA OLUMIDE GBOYEGA REF: 0124533814748941070000000</t>
  </si>
  <si>
    <t>TRANSFER BETWEEN CUSTOMERS via GAPS BEING RESULT BONUSPAY_FOR JUNE 2019 74894111 BEING RESULT BONUS PAY FOR JUNE DIET 2019 TO LECTURERS from IVY LEAGUE ASSOCIATES LIMITED to OWOLESHO MAYOWA HAGI REF: 0124533814748941110000000</t>
  </si>
  <si>
    <t>TRANSFER BETWEEN CUSTOMERS via GAPS BEING RESULT BONUS---PAY 4 JUNE 2019 74894117 BEING RESULT BONUS PAY FOR JUNE DIET 2019 TO LECTURERS from IVY LEAGUE ASSOCIATES LIMITED to OSHIBOLU AHMED OLUWAS REF: 0124533814748941170000000</t>
  </si>
  <si>
    <t>TRANSFER BETWEEN CUSTOMERS via GAPS BEING RESULT BONUS PAYFOR JUNE 2019 74894110 BEING RESULT BONUS PAY FOR JUNE DIET 2019 TO LECTURERS from IVY LEAGUE ASSOCIATES LIMITED to HABIB MUSBAHU ABDULLAH REF: 0124533814748941100000000</t>
  </si>
  <si>
    <t>TRANSFER BETWEEN CUSTOMERS via GAPS BEING RESULT BONUS PAY-FOR JUNE 2019 74894098 BEING RESULT BONUS PAY FOR JUNE DIET 2019 TO LECTURERS from IVY LEAGUE ASSOCIATES LIMITED to SOKUNBIOLUWAFEMI STEP REF: 0124533814748940980000000</t>
  </si>
  <si>
    <t>TRANSFER BETWEEN CUSTOMERS via GAPS BEING RESULT BONUSPAY FOR JUNE 2019 74894100 BEING RESULT BONUS PAY FOR JUNE DIET 2019 TO LECTURERS from IVY LEAGUE ASSOCIATES LIMITED to IKEOLUMBA JONATHAN OBI REF: 0124533814748941000000000</t>
  </si>
  <si>
    <t>TRANSFER BETWEEN CUSTOMERS via GAPS BEING RESULT BONUS PAY FOR JUNE 2019 74894097 BEING RESULT BONUS PAY FOR JUNE DIET 2019 TO LECTURERS from IVY LEAGUE ASSOCIATES LIMITED to BINUYOIBUKUNOLUWA ADE REF: 0124533814748940970000000</t>
  </si>
  <si>
    <t>TRANSFER BETWEEN CUSTOMERS via GAPS BEING RESULT BONUSPAY 4 JUNE-2019 74894112 BEING RESULT BONUS PAY FOR JUNE DIET 2019 TO LECTURERS from IVY LEAGUE ASSOCIATES LIMITED to OLADOSU OLADIMEJI AFEEZ REF: 0124533814748941120000000</t>
  </si>
  <si>
    <t>TRANSFER BETWEEN CUSTOMERS via GAPS BEING RESULT BONUS PAY FORJUNE 2019 74894099 BEING RESULT BONUS PAY FOR JUNE DIET 2019 TO LECTURERS from IVY LEAGUE ASSOCIATES LIMITED to EMEBINAHCHUWUEBUKA NDU REF: 0124533814748940990000000</t>
  </si>
  <si>
    <t>TRANSFER BETWEEN CUSTOMERS via GAPS PAYMENT FOR LECTURE NOTE FOR 3RD BATCH 74824995 BEING PAYMENT FOR LECTURE NOTE FOR 372 UNIT OF NOTES3RD BATCH from IVY LEAGUE ASSOCIATES LIMITED to MUSTAPHA OLU REF: 0124533814748249950000000</t>
  </si>
  <si>
    <t>TRANSFER BETWEEN CUSTOMERS via GAPS PAYMENT FOR NEPA BILL FOR JULY 2019 74824978 PAYMENT FOR NEPA BILL FOR THE MONTH OF JULY 2019 from IVY LEAGUE ASSOCIATES LIMITED to OSHIBOLU JAMIU OLUKAYODE REF: 0124533814748249780000000</t>
  </si>
  <si>
    <t>STAMP DUTY CHARGE 09082019 STAMP DUTY CHARGE - 09/08/2019</t>
  </si>
  <si>
    <t>TRANSFER BETWEEN CUSTOMERS via GAPS BEING SOFT LOAN TO AKEEM REPAYABLE FROM SALARY 74964376 BEING SOFT LOAN TO AKEEM REPAYABLE FROM STAFF MONTHLY SALARY from IVY LEAGUE ASSOCIATES LIMITED to LAWAN REF: 0124533814749643760000000</t>
  </si>
  <si>
    <t>NIBSS Instant Payment Outward 000013190809195112000003957941 BEING REFERER DISCOUNT 3 NEW-STUDENT.TO IVY. BEING REFERER DISCOUNT FOR REFERING 3 NEW STUDENT TO IVYLEAGUE. 74963484 IFO : ZBN/CHIKAM REF:209075818115000000007496348400</t>
  </si>
  <si>
    <t>COMMISSION 000013190809195112000003957941 NIP TRANSFER COMMISSION FOR BEING REFERER DISCOUNT 3 NEW-STUDENT.TO IVY. BEING REFERER DISCOUNT FOR REFERING 3 NEW STUDENT TO IVYLEAGUEREF:209075818115000000007496348400</t>
  </si>
  <si>
    <t>STAMP DUTY CHARGE 10082019 STAMP DUTY CHARGE - 10/08/2019</t>
  </si>
  <si>
    <t>TRANSFER BETWEEN CUSTOMERS USSD GTBank Transfer from : 08035198196 ODEYEMI,ABIOLA MOSES to IVY LEAGUE ASSOCIATES LIMITED 239022004300000029151279554679 from ODEYEMI,ABIOLA MOSES to IVY LEAGUE ASSOCIATES LIMITED</t>
  </si>
  <si>
    <t>TRANSFER BETWEEN CUSTOMERS USSD GTBank Transfer from : 08035198196 ODEYEMI,ABIOLA MOSES to IVY LEAGUE ASSOCIATES LIMITED 239022004300000600001279556394 from ODEYEMI,ABIOLA MOSES to IVY LEAGUE ASSOCIATES LIMITED</t>
  </si>
  <si>
    <t>TRANSFER BETWEEN CUSTOMERS Transfer between customers-Via GTWorld REF:205169153000000021001908100822 from OLUGBADE, OLAJIDE ELIJAH to IVY LEAGUE ASSOCIATES LIMITED</t>
  </si>
  <si>
    <t>TRANSFER BETWEEN CUSTOMERS 000012190810083443434503790000|SBR Note Dolapo Akanni|43450379|STANBIC|GANIYAT DOLAPO AKANNI REF:000012190810083443434503790000</t>
  </si>
  <si>
    <t>TRANSFER BETWEEN CUSTOMERS USSD GTBank Transfer from : 07038316510 IMHANSOLOEVA SHARON OFURE to IVY LEAGUE ASSOCIATES LIMITED 265022251500000007001279678748 from IMHANSOLOEVA SHARON OFURE to IVY LEAGUE ASSOCIATES LIMITED</t>
  </si>
  <si>
    <t>TRANSFER BETWEEN CUSTOMERS 000001190810100809277922221872|Transfer from JOSEPH OYEWALE OYEKANMI to IVY LEAGUE ASSOCIATES LIMITED|Online to GTBank Plc|IVY LEAGUE ASSOCIATES LIMITED Lecture FeeREF:000001190810100809277922221872</t>
  </si>
  <si>
    <t>TRANSFER BETWEEN CUSTOMERS 000005190810100836007985432733|NIP - TRF IFO IVY LEAGUE ASSOCIATES LIMITED. IFEANYI DUREKE FRM IFEANYICHUKWU MICHAEL DUREKE|106::517307008|DBN|IFEANYICHUKWU MICHAEREF:000005190810100836007985432733</t>
  </si>
  <si>
    <t>TRANSFER BETWEEN CUSTOMERS 000014190810111153279163781875|TRF//FRM KEHINDE ADEBOLA ELUMADE TO IVY|VNM4368757781528566|ACCESS|KEHINDE ADEBOLA ELUMADE REF:000014190810111153279163781875</t>
  </si>
  <si>
    <t>TRANSFER BETWEEN CUSTOMERS USSD GTBank Transfer from : 07038316510 IMHANSOLOEVA SHARON OFURE to IVY LEAGUE ASSOCIATES LIMITED 265022251500000007001280082589 from IMHANSOLOEVA SHARON OFURE to IVY LEAGUE ASSOCIATES LIMITED</t>
  </si>
  <si>
    <t>TRANSFER BETWEEN CUSTOMERS USSD GTBank Transfer from : 08100768527 OLUBOWALE , OLUBUSOLA ATINUKE to IVY LEAGUE ASSOCIATES LIMITED 275011098300000110001280089608 from OLUBOWALE , OLUBUSOLA ATINUKE to IVY LEAGUE ASSOCIATES</t>
  </si>
  <si>
    <t>STAMP DUTY CHARGE 13082019 STAMP DUTY CHARGE - 13/08/2019</t>
  </si>
  <si>
    <t>TRANSFER BETWEEN CUSTOMERS USSD GTBank Transfer from : 08027564326 THOMAS DIEKOLA SAMUEL to IVY LEAGUE ASSOCIATES LIMITED 224089981100000007001283942421 from THOMAS DIEKOLA SAMUEL to IVY LEAGUE ASSOCIATES LIMITED</t>
  </si>
  <si>
    <t>TRANSFER BETWEEN CUSTOMERS Transfer between customers-Via GTWorld Balance Payment for FA and MA and payment for AB, FA books REF:731996574000000324001908131011 from OGHORO OGHENETEGA DAVID to IVY LEAGUE ASSOCIATES LIMITED</t>
  </si>
  <si>
    <t>TRANSFER BETWEEN CUSTOMERS 000016190813183807001198738297|FBNMOBILE:IVY LEAGUE ASSOCIATES LIMITED/CYRIL|637013182873470501|FBN|OMOSUN CYRIL VICTORY REF:000016190813183807001198738297</t>
  </si>
  <si>
    <t>NEFT TRANSFER GTB//NEFT//INTERSWITCHNG//Goodsandservices11082019//86775540 Ref:NC01245338141922603670046667</t>
  </si>
  <si>
    <t>NEFT TRANSFER GTB//NEFT//INTERSWITCHNG//Goodsandservices10082019//86705949 Ref:NC01245338141922603670156444</t>
  </si>
  <si>
    <t>STAMP DUTY CHARGE 14082019 STAMP DUTY CHARGE - 14/08/2019</t>
  </si>
  <si>
    <t>NEFT TRANSFER GTB//NEFT//INTERSWITCHNG//Goodsandservices14082019//86910188 Ref:NC01245338141922600500164734</t>
  </si>
  <si>
    <t>NIBSS Instant Payment Outward 000013190815010432000001657852 BEING FUEL REIMBURSEMENT FOR THE PETROL GEN BEING FUEL REIMBURSEMENT FOR THE PETROL GENERETORS FOR THE OFFICE 74962951 IFO : UBA/EBIET REF:209075818154900000007496295100</t>
  </si>
  <si>
    <t>COMMISSION 000013190815010432000001657852 NIP TRANSFER COMMISSION FOR BEING FUEL REIMBURSEMENT FOR THE PETROL GEN BEING FUEL REIMBURSEMENT FOR THE PETROL GENERETORS FOR THE OFFIREF:209075818154900000007496295100</t>
  </si>
  <si>
    <t>NIBSS Instant Payment Outward 000013190815010432000001657853 Refund to student IRO tuition fee REFUND TO STUDENT IRO TUITION FEE 74971045 IFO : FBN/NWANERI CHRISTIAN NNAMDI REF:209075818193000000007497104500</t>
  </si>
  <si>
    <t>COMMISSION 000013190815010432000001657853 NIP TRANSFER COMMISSION FOR Refund to student IRO tuition fee REFUND TO STUDENT IRO TUITION FEE 74971045 REF:209075818193000000007497104500</t>
  </si>
  <si>
    <t>VALUE ADDED TAX VAT ON NIP TRANSFER FOR Refun</t>
  </si>
  <si>
    <t>NIBSS Instant Payment Outward 000013190815010510000001657874 BEING PETTY CASH REIMBURSEMENT FOR THE OFFICE BEING PETTY CASH REIMBURSEMENT FOR THE OFFICE DEFICITS AND CURRENT 74962273 IFO : UBA/EB REF:209075818166550000007496227300</t>
  </si>
  <si>
    <t>COMMISSION 000013190815010510000001657874 NIP TRANSFER COMMISSION FOR BEING PETTY CASH REIMBURSEMENT FOR THE OFFICE BEING PETTY CASH REIMBURSEMENT FOR THE OFFICE DEFICITS AND CUREF:209075818166550000007496227300</t>
  </si>
  <si>
    <t>NIBSS Instant Payment Outward 000013190815010734000001657959 BEING STAFF PERFORMANCE-BONUS-FOR JAN- JUN 2019 BEING NET STAFF PERFORMANCE BONUS FOR 2 QUARTERS JAN TO JUNE 2019 74982879 IFO : UBA/E REF:209075818160000000007498287900</t>
  </si>
  <si>
    <t>COMMISSION 000013190815010734000001657959 NIP TRANSFER COMMISSION FOR BEING STAFF PERFORMANCE-BONUS-FOR JAN- JUN 2019 BEING NET STAFF PERFORMANCE BONUS FOR 2 QUARTERS JAN TO JUNREF:209075818160000000007498287900</t>
  </si>
  <si>
    <t>NIBSS Instant Payment Outward 000013190815011030000001658119 BEING PYT OF REGISTRATION FEE FOR 4 NEW STUDENTS BEING PAYMENTOF REGISTRATION FEE FOR 4 NEW STUDENTS 75213155 IFO : ZBN/SEACRON EDUCAT REF:209075818160800000007521315500</t>
  </si>
  <si>
    <t>COMMISSION 000013190815011030000001658119 NIP TRANSFER COMMISSION FOR BEING PYT OF REGISTRATION FEE FOR 4 NEW STUDENTS BEING PAYMENTOF REGISTRATION FEE FOR 4 NEW STUDENTS 752131REF:209075818160800000007521315500</t>
  </si>
  <si>
    <t>TRANSFER BETWEEN CUSTOMERS via GAPS FURTHER CASH ADV FOR ACCA REG. FOR STUDENTS 75213156 FURTHER CASH ADVANCE FOR ACCA REGISTRATION FEE FOR NEW STUDENTS from IVY LEAGUE ASSOCIATES LIMITED to OSHI REF: 0124533814752131560000000</t>
  </si>
  <si>
    <t>STAMP DUTY CHARGE 15082019 STAMP DUTY CHARGE - 15/08/2019</t>
  </si>
  <si>
    <t>TRANSFER BETWEEN CUSTOMERS via GAPS BEING PAYMENT FOR 1000 LTRS OF DIESEL 75213157 BEING PAYMENT FOR 1000 LTRS OF DIESEL FOR THE OFFICE from IVY LEAGUE ASSOCIATES LIMITED to ASHARAMI SYNERGY PLC-D REF: 0124533814752131570000000</t>
  </si>
  <si>
    <t>NEFT TRANSFER GTB//NEFT//INTERSWITCHNG//Goodsandservices15082019//87012420 Ref:NC01245338141922703670050751</t>
  </si>
  <si>
    <t>STAMP DUTY CHARGE 16082019 STAMP DUTY CHARGE - 16/08/2019</t>
  </si>
  <si>
    <t>NEFT TRANSFER GTB//NEFT//INTERSWITCHNG//Goodsandservices16082019//87112145 Ref:NC01245338141922800500025144</t>
  </si>
  <si>
    <t>STAMP DUTY CHARGE 17082019 STAMP DUTY CHARGE - 17/08/2019</t>
  </si>
  <si>
    <t>TRANSFER BETWEEN CUSTOMERS Transfer between customers-Via GTWorld Part payment REF:492461292000000300001908170214 from ALLI OLUWAROTIMI TOFUNMI to IVY LEAGUE ASSOCIATES LIMITED</t>
  </si>
  <si>
    <t>TRANSFER BETWEEN CUSTOMERS 000012190817075612437803840000|Abiola Odegbami for ACCA lecture|43780384|STANBIC|ABIOLA B ODEGBAMI REF:000012190817075612437803840000</t>
  </si>
  <si>
    <t>TRANSFER BETWEEN CUSTOMERS USSD GTBank Transfer from : 08063223471 ADE-IFE CHARLES OIZAMSI to IVY LEAGUE ASSOCIATES LIMITED 214847195700000521001289757205 from ADE-IFE CHARLES OIZAMSI to IVY LEAGUE ASSOCIATES LIMITED</t>
  </si>
  <si>
    <t>TRANSFER BETWEEN CUSTOMERS USSD GTBank Transfer from : 08027253621 ADEYEYE, SARAH AANUOLUWAPO to IVY LEAGUE ASSOCIATES LIMITED 224088442300000160001289788855 from ADEYEYE, SARAH AANUOLUWAPO to IVY LEAGUE ASSOCIATES LIMITE</t>
  </si>
  <si>
    <t>TRANSFER BETWEEN CUSTOMERS 000016190817085302001203806775|USSD_ODELEKE OLUWATOSIN ELIZABETH|101300001985057311|FBN|ODELEKE OLUWATOSIN ELIZABETH REF:000016190817085302001203806775</t>
  </si>
  <si>
    <t>TRANSFER BETWEEN CUSTOMERS 000005190817130457008079693053|NIP - TRF IFO IVY LEAGUE ASSOCIATES LIMITED. TUITION FOR IVY LEAGUE FRM EJIOGU EJIKE FRANCIS.M|117::898548096|DBN|EJIOGU EJIKE FRANCREF:000005190817130457008079693053</t>
  </si>
  <si>
    <t>STAMP DUTY CHARGE 19082019 STAMP DUTY CHARGE - 19/08/2019</t>
  </si>
  <si>
    <t>NEFT TRANSFER GTB//NEFT//INTERSWITCHNG//Goodsandservices17082019//87653850 Ref:NC01245338141923100500047993</t>
  </si>
  <si>
    <t>NEFT TRANSFER GTB//NEFT//INTERSWITCHNG//Goodsandservices18082019//87727952 Ref:NC01245338141923100500164908</t>
  </si>
  <si>
    <t>NEFT TRANSFER GTB//NEFT//INTERSWITCHNG//Goodsandservices19082019//87809671 Ref:NC01245338141923100500262311</t>
  </si>
  <si>
    <t>STAMP DUTY CHARGE 21082019 STAMP DUTY CHARGE - 21/08/2019</t>
  </si>
  <si>
    <t>TRANSFER BETWEEN CUSTOMERS 000015190821123424000501682768|NIP IFO IVY LEAGUE|0|ZBN|IVY LEAGUE ASSOCI REF:000015190821123424000501682768</t>
  </si>
  <si>
    <t>TRANSFER BETWEEN CUSTOMERS 000015190821123507000501683883|NIP IFO IVY LEAGUE ASSOCI|0|ZBN|IVY LEAGUE ASSOCI REF:000015190821123507000501683883</t>
  </si>
  <si>
    <t>TRANSFER BETWEEN CUSTOMERS via GAPS BEING FUND TRANSFER FOR TREASURY BILL INVTMT 75578585 BEING FUND TRANSFER FOR TREASURY BILL INVTMT from IVY LEAGUE ASSOCIATES LIMITED to MERISTEM WEALTH MANAGEM REF: 0124533814755785850000000</t>
  </si>
  <si>
    <t>CASH DEPOSIT ADAM YUSUF</t>
  </si>
  <si>
    <t>STAMP DUTY CHARGE 23082019 STAMP DUTY CHARGE - 23/08/2019</t>
  </si>
  <si>
    <t>NEFT TRANSFER GTB//NEFT//INTERSWITCHNG//Goodsandservices23082019//88147682 Ref:NC01245338141923500500041163</t>
  </si>
  <si>
    <t>STAMP DUTY CHARGE 24082019 STAMP DUTY CHARGE - 24/08/2019</t>
  </si>
  <si>
    <t>TRANSFER BETWEEN CUSTOMERS 000016190824132625001214161060|FBNMOBILE:IVY LEAGUE ASSOCIATES LIMITED/APM AFM BOOKS|637022499851244457|FBN|ABARA DARAR MELODY REF:000016190824132625001214161060</t>
  </si>
  <si>
    <t>STAMP DUTY CHARGE 25082019 STAMP DUTY CHARGE - 25/08/2019</t>
  </si>
  <si>
    <t>TRANSFER BETWEEN CUSTOMERS MBANKING - Lecture notes ANY Account Transfer from IBOK JOY ASUQUO to IVY LEAGUE ASSOCIATES LIMITED</t>
  </si>
  <si>
    <t>TRANSFER BETWEEN CUSTOMERS 000014190825141510218179984458|TRF//FRM OLUWATOBILOBA OMOLAYO FATUNDE TO IVY|VNM6888934438692685|ACCESS|OLUWATOBILOBA OMOLAYO FATUNDE REF:000014190825141510218179984458</t>
  </si>
  <si>
    <t>TRANSFER BETWEEN CUSTOMERS MBANKING - Trf ANY Account Transfer from AJAYI, OLUWASEUN EMMANUEL to IVY LEAGUE ASSOCIATES LIMITED</t>
  </si>
  <si>
    <t>STAMP DUTY CHARGE 26082019 STAMP DUTY CHARGE - 26/08/2019</t>
  </si>
  <si>
    <t>NEFT TRANSFER GTB//NEFT//INTERSWITCHNG//Goodsandservices25082019//88361583 Ref:NC01245338141923800500038646</t>
  </si>
  <si>
    <t>NEFT TRANSFER GTB//NEFT//INTERSWITCHNG//Goodsandservices24082019//88291634 Ref:NC01245338141923800500146476</t>
  </si>
  <si>
    <t>NEFT TRANSFER GTB//NEFT//INTERSWITCHNG//Goodsandservices26082019//88445298 Ref:NC01245338141923800500275661</t>
  </si>
  <si>
    <t>STAMP DUTY CHARGE 27082019 STAMP DUTY CHARGE - 27/08/2019</t>
  </si>
  <si>
    <t>NEFT TRANSFER GTB//NEFT//INTERSWITCHNG//Goodsandservices27082019//88533771 Ref:NC01245338141923900500049075</t>
  </si>
  <si>
    <t>TRANSFER BETWEEN CUSTOMERS via Internet Banking Tuitio FM, AMM, APM from OKEWOLE, OLAJUMOKE ADEKEMI to IVY LEAGUE ASSOCIATES LIMITED</t>
  </si>
  <si>
    <t>NIBSS Instant Payment Outward 000013190828003105000001468178 BEING STAFF SALARY FOR THE MONTH OF AUGUST 2019 BEING STAFF SALARY FOR THE MONTH OF AUGUST 2019 76068050 IFO : FB/DANAGUDI YINUSA REF:209075818130000000007606805000</t>
  </si>
  <si>
    <t>COMMISSION 000013190828003105000001468178 NIP TRANSFER COMMISSION FOR BEING STAFF SALARY FOR THE MONTH OF AUGUST 2019 BEING STAFF SALARY FOR THE MONTH OF AUGUST 2019 76068050 REF:209075818130000000007606805000</t>
  </si>
  <si>
    <t>TRANSFER BETWEEN CUSTOMERS via GAPS BEING STAFF SALARY FOR THE MONTH OF AUG_2019 76068108 BEING STAFF SALARY FOR THE MONTH OF AUGUST 2019 from IVY LEAGUE ASSOCIATES LIMITED to SODIPE OLAYINKA AYO REF: 0124533814760681080000000</t>
  </si>
  <si>
    <t>NIBSS Instant Payment Outward 000013190828003209000001468242 BEING STAFF SALARY FOR THE MONTH-OF AUGUST-2019 BEING STAFF SALARY FOR THE MONTH OF AUGUST 2019 76068105 IFO : UBA/EBIETOMIYE, OLUMID REF:209075818167300000007606810500</t>
  </si>
  <si>
    <t>COMMISSION 000013190828003209000001468242 NIP TRANSFER COMMISSION FOR BEING STAFF SALARY FOR THE MONTH-OF AUGUST-2019 BEING STAFF SALARY FOR THE MONTH OF AUGUST 2019 76068105 REF:209075818167300000007606810500</t>
  </si>
  <si>
    <t>NIBSS Instant Payment Outward 000013190828003209000001468243 STAFF SALARY FOR THE MONTH of AUGUST_2019 BEING STAFF SALARY FOR THE MONTH OF AUGUST 2019 76068107 IFO : UBA/LUCKY ISHAYA MUSA REF:209075818147300000007606810700</t>
  </si>
  <si>
    <t>COMMISSION 000013190828003209000001468243 NIP TRANSFER COMMISSION FOR STAFF SALARY FOR THE MONTH of AUGUST_2019 BEING STAFF SALARY FOR THE MONTH OF AUGUST 2019 76068107 REF:209075818147300000007606810700</t>
  </si>
  <si>
    <t>VALUE ADDED TAX VAT ON NIP TRANSFER FOR STAFF</t>
  </si>
  <si>
    <t>NIBSS Instant Payment Outward 000013190828003105000001468176 BEING STAFF SALARY FOR THE MONTH OF AUGUST-2019 BEING STAFF SALARY FOR THE MONTH OF AUGUST 2019 76068053 IFO : DBN/ADEFOLU O ADESINA REF:209075818112000000007606805300</t>
  </si>
  <si>
    <t>COMMISSION 000013190828003105000001468176 NIP TRANSFER COMMISSION FOR BEING STAFF SALARY FOR THE MONTH OF AUGUST-2019 BEING STAFF SALARY FOR THE MONTH OF AUGUST 2019 76068053 REF:209075818112000000007606805300</t>
  </si>
  <si>
    <t>NIBSS Instant Payment Outward 000013190828003105000001468177 BEING STAFF SALARY FOR THE-MONTH OF-AUGUST 2019 BEING STAFF SALARY FOR THE MONTH OF AUGUST 2019 76068052 IFO : ZBN/AYANFE RAPHAEL ANI REF:209075818122000000007606805200</t>
  </si>
  <si>
    <t>COMMISSION 000013190828003105000001468177 NIP TRANSFER COMMISSION FOR BEING STAFF SALARY FOR THE-MONTH OF-AUGUST 2019 BEING STAFF SALARY FOR THE MONTH OF AUGUST 2019 76068052 REF:209075818122000000007606805200</t>
  </si>
  <si>
    <t>TRANSFER BETWEEN CUSTOMERS via GAPS BEING STAFF SALARY FOR THE MONTH OF-AUGUST 2019 76068051 BEING STAFF SALARY FOR THE MONTH-OF AUGUST 2019 from IVY LEAGUE ASSOCIATES LIMITED to LAWANSON AKEEM O REF: 0124533814760680510000000</t>
  </si>
  <si>
    <t>TRANSFER BETWEEN CUSTOMERS via GAPS BEING STAFF SALARY FOR THE MONTH of AU-_2019 76068109 BEING STAFF SALARY FOR THE MONTH OF AUGUST 2019 from IVY LEAGUE ASSOCIATES LIMITED to ONYEJIDO CONFIDENCE REF: 0124533814760681090000000</t>
  </si>
  <si>
    <t>TRANSFER BETWEEN CUSTOMERS via GAPS BEING STAFF SALARY FOR THE MONTH OF AUGUST_2019 76068106 BEING STAFF SALARY FOR THE MONTH OF AUGUST 2019 from IVY LEAGUE ASSOCIATES LIMITED to OSHIBOLU JAMIU O REF: 0124533814760681060000000</t>
  </si>
  <si>
    <t>NIBSS Instant Payment Outward 000013190828003415000001468342 STAFF SALARY FOR THE MONTH of-AUGUST_2019 BEING STAFF SALARY FOR THE MONTH OF AUGUST 2019 76068133 IFO : STANBIC/RUTH OLUWAWUNMI AJAY REF:209075818112000000007606813300</t>
  </si>
  <si>
    <t>COMMISSION 000013190828003415000001468342 NIP TRANSFER COMMISSION FOR STAFF SALARY FOR THE MONTH of-AUGUST_2019 BEING STAFF SALARY FOR THE MONTH OF AUGUST 2019 76068133 REF:209075818112000000007606813300</t>
  </si>
  <si>
    <t>NIBSS Instant Payment Outward 000013190828003600000001468415 BEING REFUND TO STUDENTS FOR EXCESS PYT BEING REFUND TO STUDENTS FOR EXCESS PYT 76072451 IFO : SCB/DAVID AKOLAWOLE ODUNLAMI REF:209075818130000000007607245100</t>
  </si>
  <si>
    <t>COMMISSION 000013190828003600000001468415 NIP TRANSFER COMMISSION FOR BEING REFUND TO STUDENTS FOR EXCESS PYT BEING REFUND TO STUDENTS FOR EXCESS PYT 76072451 REF:209075818130000000007607245100</t>
  </si>
  <si>
    <t>NIBSS Instant Payment Outward 000013190828003600000001468416 BEING REFUND-TIUTION FEE FOR INTENSIVE TO STUDENT BEING REFUND OF TIUTION FEE FOR INTENSIVE TO STUDENT 76072453 IFO : FBN/OLABENJO MOD REF:209075818118000000007607245300</t>
  </si>
  <si>
    <t>COMMISSION 000013190828003600000001468416 NIP TRANSFER COMMISSION FOR BEING REFUND-TIUTION FEE FOR INTENSIVE TO STUDENT BEING REFUND OF TIUTION FEE FOR INTENSIVE TO STUDENT 7607REF:209075818118000000007607245300</t>
  </si>
  <si>
    <t>NIBSS Instant Payment Outward 000013190828003600000001468417 BEINGREFUND TO STUDENTS IRO CLASS NOTE BEING REFUND TO STUDENTS IRO SBL CLASS NOTE 76072452 IFO : UBA/OGBARA QUEEN REF:209075818170000000007607245200</t>
  </si>
  <si>
    <t>COMMISSION 000013190828003600000001468417 NIP TRANSFER COMMISSION FOR BEINGREFUND TO STUDENTS IRO CLASS NOTE BEING REFUND TO STUDENTS IRO SBL CLASS NOTE 76072452 REF:209075818170000000007607245200</t>
  </si>
  <si>
    <t>NIBSS Instant Payment Outward 000013190828003600000001468418 BEING REFUND-TO-STUDENTS FOR EXCESS PAYMENT BEING REFUND TO STUDENTS IRO EXCESS TUITION PAYMENT. 76072450 IFO : UBA/ANGELINA ORAJEKWE REF:209075818123000000007607245000</t>
  </si>
  <si>
    <t>COMMISSION 000013190828003600000001468418 NIP TRANSFER COMMISSION FOR BEING REFUND-TO-STUDENTS FOR EXCESS PAYMENT BEING REFUND TO STUDENTS IRO EXCESS TUITION PAYMENT. 76072450 REF:209075818123000000007607245000</t>
  </si>
  <si>
    <t>NIBSS Instant Payment Outward 000013190828003600000001468419 BEING REFUND TO STUDENTS IRO SBL CLASS NOTE BEING REFUND TO STUDENTS IRO SBL CLASS NOTE 76072449 IFO : FBN/ADELEKE ABIOLA ADEOLUWA REF:209075818170000000007607244900</t>
  </si>
  <si>
    <t>COMMISSION 000013190828003600000001468419 NIP TRANSFER COMMISSION FOR BEING REFUND TO STUDENTS IRO SBL CLASS NOTE BEING REFUND TO STUDENTS IRO SBL CLASS NOTE 76072449 REF:209075818170000000007607244900</t>
  </si>
  <si>
    <t>TRANSFER BETWEEN CUSTOMERS via GAPS BEING REFUND TO STUDENTS FOR EXCESS PYT FOE NOTE 76072448 BEING REFUND TO STUDENTS FOR EXCESS PYT FOE NOTE from IVY LEAGUE ASSOCIATES LIMITED to ODEYEMIABIOLA M REF: 0124533814760724480000000</t>
  </si>
  <si>
    <t>TRANSFER BETWEEN CUSTOMERS via GAPS BEING REWARD 4 NESA-PROGRAM UNILAG 76078535 BEING THE REWARD FOR THE OVERALL WINNER -TEAM MOONSTONE-OF NESA PROGRAM UNILAG from IVY LEAGUE ASSOCIATES LIMITED to REF: 0124533814760785350000000</t>
  </si>
  <si>
    <t>TRANSFER BETWEEN CUSTOMERS via GAPS BEING REWARD 4 NESA PROGRAMUNILAG 76078533 BEING THE REWARD FOR THE 2ND RUNNER UP TEAM WINNERS OF NESA PROGRAM UNILAG from IVY LEAGUE ASSOCIATES LIMITED to ANI REF: 0124533814760785330000000</t>
  </si>
  <si>
    <t>TRANSFER BETWEEN CUSTOMERS via GAPS BEING REWARD FOR NESA-PROGRAMUNILAG 76078531 BEING THE REWARD FOR THE ESSAY WINNER OF NESA PROGRAM UNILAG from IVY LEAGUE ASSOCIATES LIMITED to DUROJAIYE SUNDAY REF: 0124533814760785310000000</t>
  </si>
  <si>
    <t>TRANSFER BETWEEN CUSTOMERS via GAPS BEING REWARD FOR NESA PROGRAM-UNILAG 76078532 BEING THE REWARD FOR THE BEST SPEAKER WINNER OF NESA PROGRAM UNILAG from IVY LEAGUE ASSOCIATES LIMITED to ADIGUN A REF: 0124533814760785320000000</t>
  </si>
  <si>
    <t>TRANSFER BETWEEN CUSTOMERS via GAPS BEING PYT 4 PRINTING OF 197 CLASS NOTES 76070007 BEING PAYMENT FOR PRINTING OF 197 COPIES OF CLASS NOTE from IVY LEAGUE ASSOCIATES LIMITED to MUSTAPHA OLUWAKEMI REF: 0124533814760700070000000</t>
  </si>
  <si>
    <t>TRANSFER BETWEEN CUSTOMERS via GAPS Being Payment 4 drinks 4 Jul&amp;Aug. 2019 76072013 BEING PAYMENT FOR DRINKS FOR THE LECTURERS FOR JULY &amp; AUGUST 2019 from IVY LEAGUE ASSOCIATES LIMITED to OSHIBOLU REF: 0124533814760720130000000</t>
  </si>
  <si>
    <t>TRANSFER BETWEEN CUSTOMERS via GAPS BEING REWARD 4 NESA PROGRAM_-UNILAG 76078534 BEING THE REWARD FOR THE 1ST RUNNER UP -TEAM- RUBY WINNERS OF NESA PROGRAM UNILAG from IVY LEAGUE ASSOCIATES LIMIT REF: 0124533814760785340000000</t>
  </si>
  <si>
    <t>TRANSFER BETWEEN CUSTOMERS via GAPS BEING REFERER DISCOUNT 3-NEW-STUDENT.TO IVY. 76078920 BEING REFERER REWARD FOR REFERING 3 NEW STUDENTS TO IVYLEAGUE. from IVY LEAGUE ASSOCIATES LIMITED to AYODE REF: 0124533814760789200000000</t>
  </si>
  <si>
    <t>NIBSS Instant Payment Outward 000013190828003806000001468511 BEING-REFUND TO STUDENTS FOR EXCESS PYT BEING REFUND TO STUDENTS IRO EXCESS TUITION PAYMENT. 76123965 IFO : STANBIC/MODUPE MARGARET FA REF:209075818122000000007612396500</t>
  </si>
  <si>
    <t>COMMISSION 000013190828003806000001468511 NIP TRANSFER COMMISSION FOR BEING-REFUND TO STUDENTS FOR EXCESS PYT BEING REFUND TO STUDENTS IRO EXCESS TUITION PAYMENT. 76123965 REF:209075818122000000007612396500</t>
  </si>
  <si>
    <t>STAMP DUTY CHARGE 30082019 STAMP DUTY CHARGE - 30/08/2019</t>
  </si>
  <si>
    <t>TRANSFER BETWEEN CUSTOMERS 000003190830125239000261240294|web:weisua mbofung F6|S68780749|FCMB|mbofung weisua REF:000003190830125239000261240294</t>
  </si>
  <si>
    <t>TRANSFER BETWEEN CUSTOMERS USSD GTBank Transfer from : 07065492626 AKINSOLA OLUWAYEMISI ELIZABETH to IVY LEAGUE ASSOCIATES LIMITED 902045662700000261001309845499 from AKINSOLA OLUWAYEMISI ELIZABETH to IVY LEAGUE ASSOCIATE</t>
  </si>
  <si>
    <t>STAMP DUTY CHARGE 31082019 STAMP DUTY CHARGE - 31/08/2019</t>
  </si>
  <si>
    <t>TRANSFER BETWEEN CUSTOMERS Transfer between customers-Via GTWorld Balance payment for Rotimi Alli. REF:492461292000000080001908310639 from ALLI OLUWAROTIMI TOFUNMI to IVY LEAGUE ASSOCIATES LIMITED</t>
  </si>
  <si>
    <t>TRANSFER BETWEEN CUSTOMERS MBANKING - Cyril ANY Account Transfer from OMOSUN, CYRIL VICTORY to IVY LEAGUE ASSOCIATES LIMITED</t>
  </si>
  <si>
    <t>TRANSFER BETWEEN CUSTOMERS USSD GTBank Transfer from : 08063223471 ADE-IFE CHARLES OIZAMSI to IVY LEAGUE ASSOCIATES LIMITED 214847195700000150001311124279 from ADE-IFE CHARLES OIZAMSI to IVY LEAGUE ASSOCIATES LIMITED</t>
  </si>
  <si>
    <t>TRANSFER BETWEEN CUSTOMERS Transfer between customers-Via GTWorld payment for SBR MANUAL REF:213787985000000007001908310958 from AILOYAFEN, FOLASHADE RACHEAL to IVY LEAGUE ASSOCIATES LIMITED</t>
  </si>
  <si>
    <t>TRANSFER BETWEEN CUSTOMERS USSD GTBank Transfer from : 07031679316 KADALA, USAKU to IVY LEAGUE ASSOCIATES LIMITED 811037909300000007001311359605 from KADALA, USAKU to IVY LEAGUE ASSOCIATES LIMITED</t>
  </si>
  <si>
    <t>TRANSFER BETWEEN CUSTOMERS MBANKING - ACCA tuition PT ANY Account Transfer from OJERAHI, NICHOLAS CHIEDU to IVY LEAGUE ASSOCIATES LIMITED</t>
  </si>
  <si>
    <t>TRANSFER BETWEEN CUSTOMERS 000004190831123726623866353430|MOB/UTO/3654835440/000013/Tuition fee balance|3654835440|UBA|SALAUDEEN ADAM OLAMILEKAN REF:000004190831123726623866353430</t>
  </si>
  <si>
    <t>ATM/POS ACOUNT TO ACCOUNT TRANSFER -346337--593188-000070009110;IRIOGBE IWAR/tuitionfees</t>
  </si>
  <si>
    <t>TRANSFER BETWEEN CUSTOMERS USSD GTBank Transfer from : 08032467534 UJAH, VIVIAN CHINWENDU to IVY LEAGUE ASSOCIATES LIMITED 276010836700000397001311693676 from UJAH, VIVIAN CHINWENDU to IVY LEAGUE ASSOCIATES LIMITED</t>
  </si>
  <si>
    <t>TRANSFER BETWEEN CUSTOMERS MBANKING - Fm lecture note ANY Account Transfer from ADESANYA, UFUOMA EVELYN to IVY LEAGUE ASSOCIATES LIMITED</t>
  </si>
  <si>
    <t>STAMP DUTY CHARGE 01092019 STAMP DUTY CHARGE - 01/09/2019</t>
  </si>
  <si>
    <t>TRANSFER BETWEEN CUSTOMERS 000014190901074431259094223586|TRF//FRM AMINAH O ADEMOLA TO IVY|VNM3704915908600346|ACCESS|AMINAH O ADEMOLA REF:000014190901074431259094223586</t>
  </si>
  <si>
    <t>TRANSFER BETWEEN CUSTOMERS USSD GTBank Transfer from : 07014190380 OGHORO OGHENETEGA DAVID to IVY LEAGUE ASSOCIATES LIMITED 731099657400000040001312978800 from OGHORO OGHENETEGA DAVID to IVY LEAGUE ASSOCIATES LIMITED</t>
  </si>
  <si>
    <t>TRANSFER BETWEEN CUSTOMERS 000004190901125719000407145036|MB/UTO/407145036/2348147548124/Trf to 0124533814|2348147548124/407145036|UBA|GIWA, FATIMO ODUNAYO REF:000004190901125719000407145036</t>
  </si>
  <si>
    <t>TRANSFER BETWEEN CUSTOMERS USSD GTBank Transfer from : 08036995045 ODEKUNLE MARTINS ADEOLA to IVY LEAGUE ASSOCIATES LIMITED 902049307400000390001313465176 from ODEKUNLE MARTINS ADEOLA to IVY LEAGUE ASSOCIATES LIMITED</t>
  </si>
  <si>
    <t>STAMP DUTY CHARGE 02092019 STAMP DUTY CHARGE - 02/09/2019</t>
  </si>
  <si>
    <t>NEFT TRANSFER GTB//NEFT//INTERSWITCHNG//Goodsandservices31082019//89393806 Ref:NC01245338141924500500072422</t>
  </si>
  <si>
    <t>NIBSS Instant Payment Outward 000013190902104821000005434774 BEING FUND TRANSFER FOR OPERATIONAL EXPENSES BEING FUND TRANSFER FOR OPERATIONAL EXPENSES 75744854 IFO : UBA/EBIETOMIYE, OLUMIDE AYODE REF:209075818113070000007574485400</t>
  </si>
  <si>
    <t>COMMISSION 000013190902104821000005434774 NIP TRANSFER COMMISSION FOR BEING FUND TRANSFER FOR OPERATIONAL EXPENSES BEING FUND TRANSFER FOR OPERATIONAL EXPENSES 75744854 REF:209075818113070000007574485400</t>
  </si>
  <si>
    <t>NEFT TRANSFER GTB//NEFT//INTERSWITCHNG//Goodsandservices02092019//89513716 Ref:NC01245338141924503670022293</t>
  </si>
  <si>
    <t>NEFT TRANSFER GTB//NEFT//INTERSWITCHNG//Goodsandservices01092019//89462116 Ref:NC01245338141924503670117823</t>
  </si>
  <si>
    <t>TRANSFER BETWEEN CUSTOMERS via GAPS BEING OBU REGISTRATION FEE FOR MENTOR 76305233 BEING OBU REGISTRATION FEE FOR MENTOR from IVY LEAGUE ASSOCIATES LIMITED to OLUDARE ADETUTU REF: 0124533814763052330000000</t>
  </si>
  <si>
    <t>NIBSS Instant Payment Outward 000013190903141714000006482006 PYT 4 REG. FEE 4 NEW STUDENT REG.NO.4631615 BEING PAYMENTOF REGISTRATION FEE 4 NEW STUDENT FRANKLIN NNEMEKA REG.NO.4631615 76306850 IF REF:209075818115200000007630685000</t>
  </si>
  <si>
    <t>COMMISSION 000013190903141714000006482006 NIP TRANSFER COMMISSION FOR PYT 4 REG. FEE 4 NEW STUDENT REG.NO.4631615 BEING PAYMENTOF REGISTRATION FEE 4 NEW STUDENT FRANKLIN NNEMEKAREF:209075818115200000007630685000</t>
  </si>
  <si>
    <t>VALUE ADDED TAX VAT ON NIP TRANSFER FOR PYT 4</t>
  </si>
  <si>
    <t>NIBSS Instant Payment Outward 000013190903141831000006483252 Being payment for sponsorship of NUASA programs BEING FURTHER PAYMENT FOR SPONSORSHIP OF NUASA PROGRAMS 76418492 IFO : UBA/ACCOUNTING REF:209075818165000000007641849200</t>
  </si>
  <si>
    <t>COMMISSION 000013190903141831000006483252 NIP TRANSFER COMMISSION FOR Being payment for sponsorship of NUASA programs BEING FURTHER PAYMENT FOR SPONSORSHIP OF NUASA PROGRAMS 76REF:209075818165000000007641849200</t>
  </si>
  <si>
    <t>VALUE ADDED TAX VAT ON NIP TRANSFER FOR Being</t>
  </si>
  <si>
    <t>STAMP DUTY CHARGE 05092019 STAMP DUTY CHARGE - 05/09/2019</t>
  </si>
  <si>
    <t>TRANSFER BETWEEN CUSTOMERS 000016190905084926001232679528|FBNMOBILE:IVY LEAGUE ASSOCIATES LIMITED/LECTURES|637032701665018863|FBN|ADEGBITE MARYAM IFEOLUWA REF:000016190905084926001232679528</t>
  </si>
  <si>
    <t>NEFT TRANSFER GTB//NEFT//INTERSWITCHNG//Goodsandservices05092019//89861538 Ref:NC01245338141924800500344933</t>
  </si>
  <si>
    <t>STAMP DUTY CHARGE 07092019 STAMP DUTY CHARGE - 07/09/2019</t>
  </si>
  <si>
    <t>TRANSFER BETWEEN CUSTOMERS Transfer between customers-Via GTWorld fees - dip lfr - FOLASHADE AILOYAFEN REF:213787985000000200001909070313 from AILOYAFEN, FOLASHADE RACHEAL to IVY LEAGUE ASSOCIATES LIMITED</t>
  </si>
  <si>
    <t>TRANSFER BETWEEN CUSTOMERS MBANKING - For SBR and APM ANY Account Transfer from SOKOYA, YETUNDE OMOWUNMI to IVY LEAGUE ASSOCIATES LIMITED</t>
  </si>
  <si>
    <t>TRANSFER BETWEEN CUSTOMERS Transfer between customers-Via GTWorld Balance of my payment REF:228679364000000171001909071305 from ADEDEJI TOLULOPE OLAWUNMI to IVY LEAGUE ASSOCIATES LIMITED</t>
  </si>
  <si>
    <t>TRANSFER BETWEEN CUSTOMERS 000016190907154903001237136848|FBNMOBILE:IVY LEAGUE ASSOCIATES LIMITED/PART PAYMENT FOR AFM|637034681431194928|FBN|ONONIBE ALABA LUCKY REF:000016190907154903001237136848</t>
  </si>
  <si>
    <t>TRANSFER BETWEEN CUSTOMERS USSD GTBank Transfer from : 08023977670 MEGBELE, KIKELOMO GRACE to IVY LEAGUE ASSOCIATES LIMITED 226090200400000007001323338859 from MEGBELE, KIKELOMO GRACE to IVY LEAGUE ASSOCIATES LIMITED</t>
  </si>
  <si>
    <t>TRANSFER BETWEEN CUSTOMERS 000014190907182545249250354640|TRF/Tuition/FRM MICHELLE CHIBOGU NEZIANYA TO IVY|VNM9924857807235895|ACCESS|MICHELLE CHIBOGU NEZIANYA REF:000014190907182545249250354640</t>
  </si>
  <si>
    <t>STAMP DUTY CHARGE 08092019 STAMP DUTY CHARGE - 08/09/2019</t>
  </si>
  <si>
    <t>TRANSFER BETWEEN CUSTOMERS 000014190908095712278034723876|TRF/Balance for Lectures /FRM SHERIF OLAKUNLE ABODERIN TO IVY|VNM8763462539710815|ACCESS|SHERIF OLAKUNLE ABODERIN REF:000014190908095712278034723876</t>
  </si>
  <si>
    <t>TRANSFER BETWEEN CUSTOMERS 000004190908115948000413454080|MB/UTO/413454080/2348147548124/Trf to 0124533814|2348147548124/413454080|UBA|GIWA, FATIMO ODUNAYO REF:000004190908115948000413454080</t>
  </si>
  <si>
    <t>FUND TRANSFER - OWN ACCOUNTS PART LIQ</t>
  </si>
  <si>
    <t>BANKERS CHEQUE 09/19/000534 3 DRAFT IFO AJOGBE INVESTMENT LIMITED</t>
  </si>
  <si>
    <t>ISSUED DRAFT CHARGE 09/19/000534 3 DRAFT IFO AJOGBE INVESTMENT LIMITED</t>
  </si>
  <si>
    <t>VALUE ADDED TAX OGBE INVESTMENT LIMITED</t>
  </si>
  <si>
    <t>STAMP DUTY CHARGE 09092019 STAMP DUTY CHARGE - 09/09/2019</t>
  </si>
  <si>
    <t>NEFT TRANSFER GTB//NEFT//INTERSWITCHNG//Goodsandservices08092019//90652445 Ref:NC01245338141925200500175442</t>
  </si>
  <si>
    <t>NEFT TRANSFER GTB//NEFT//INTERSWITCHNG//Goodsandservices09092019//90739214 Ref:NC01245338141925200500293022</t>
  </si>
  <si>
    <t>TRANSFER BETWEEN CUSTOMERS Transfer between customers-Via GTWorld For Kayode ACCA REF:218832079000000160001909091600 from TAIWO KAYODE RAPHEL to IVY LEAGUE ASSOCIATES LIMITED</t>
  </si>
  <si>
    <t>STAMP DUTY CHARGE 10092019 STAMP DUTY CHARGE - 10/09/2019</t>
  </si>
  <si>
    <t>TRANSFER BETWEEN CUSTOMERS via Internet Banking adekoya olufunmi- sbr and afm from ADEKOYA, OLUFUNMILAYO MARGARET to IVY LEAGUE ASSOCIATES LIMITED</t>
  </si>
  <si>
    <t>STAMP DUTY CHARGE 11092019 STAMP DUTY CHARGE - 11/09/2019</t>
  </si>
  <si>
    <t>NEFT TRANSFER GTB//NEFT//INTERSWITCHNG//Goodsandservices11092019//90884238 Ref:NC01245338141925400500086042</t>
  </si>
  <si>
    <t>CHECK DEPOSIT - TRANSIT PRICEWATERHOUSE COOPERS LTD</t>
  </si>
  <si>
    <t>FUND TRANSFER - OWN ACCOUNTS FULL LKIQ</t>
  </si>
  <si>
    <t>STAMP DUTY CHARGE 12092019 STAMP DUTY CHARGE - 12/09/2019</t>
  </si>
  <si>
    <t>TRANSFER BETWEEN CUSTOMERS via Internet Banking bal of Alabi Sarah F6 from JACOB, SARAH OLANIKE to IVY LEAGUE ASSOCIATES LIMITED</t>
  </si>
  <si>
    <t>CHEQUE DEPOSIT CHQ DEP IFO OSHIBOLU AHMED OLUWASEYI FRM IVY LEAGUE ASSOCIATES LIMITED REF:209075818100002000001909121324</t>
  </si>
  <si>
    <t>STAMP DUTY CHARGE 14092019 STAMP DUTY CHARGE - 14/09/2019</t>
  </si>
  <si>
    <t>TRANSFER BETWEEN CUSTOMERS via GAPS PAYMENT FOR CBE SOFTWARE UPGRADE 77426568 PAYMENT FOR CBE SOFTWARE UPDATES TO THE IT PERSONNEL. from IVY LEAGUE ASSOCIATES LIMITED to OSHIBOLU JAMIU OLUKAYODE REF: 0124533814774265680000000</t>
  </si>
  <si>
    <t>TRANSFER BETWEEN CUSTOMERS via GAPS PAYMENT FOR SUPPLY OF 1000 LITRES OF DIESEL 77430294 BEING PAYMENT FOR 1000 LTRS OF DIESEL FOR THE OFFICE from IVY LEAGUE ASSOCIATES LIMITED to ASHARAMI SYNERGY REF: 0124533814774302940000000</t>
  </si>
  <si>
    <t>NIBSS Instant Payment Outward 000013190914090031000003949013 BEING FUEL RE-IMBURSEMENT FOR THE OFFICE BEING FUEL RE-IMBURSEMENT FOR THE OFFICE 77433377 IFO : UBA/EBIETOMIYE, OLUMIDE AYODELE REF:209075818136900000007743337700</t>
  </si>
  <si>
    <t>COMMISSION 000013190914090031000003949013 NIP TRANSFER COMMISSION FOR BEING FUEL RE-IMBURSEMENT FOR THE OFFICE BEING FUEL RE-IMBURSEMENT FOR THE OFFICE 77433377 REF:209075818136900000007743337700</t>
  </si>
  <si>
    <t>TRANSFER BETWEEN CUSTOMERS MBANKING - Fm note ANY Account Transfer from DON-ONYANABO, SANDRA to IVY LEAGUE ASSOCIATES LIMITED</t>
  </si>
  <si>
    <t>TRANSFER BETWEEN CUSTOMERS 000007190914181535562862973520|ONB TRANSFER FROM AWALA ORIT **3880|ONB19091406132504035|FB|AWALA ORITSEMEYIWA ESTELLA REF:000007190914181535562862973520</t>
  </si>
  <si>
    <t>STAMP DUTY CHARGE 15092019 STAMP DUTY CHARGE - 15/09/2019</t>
  </si>
  <si>
    <t>TRANSFER BETWEEN CUSTOMERS via Internet Banking TX from HARRISON, OMOKUNBI SEYIDE to IVY LEAGUE ASSOCIATES LIMITED</t>
  </si>
  <si>
    <t>TRANSFER BETWEEN CUSTOMERS 000014190915121445225648668053|TRF/Balance tuition FR Tax/FRM CAROLINE AREGBE MODUPE CHIEDO TO IVY|VNM8389325726342676|ACCESS|CAROLINE AREGBE MODUPE CHIEDO REF:000014190915121445225648668053</t>
  </si>
  <si>
    <t>TRANSFER BETWEEN CUSTOMERS MBANKING - Paper F5 ANY Account Transfer from OMONTUEMHEN STEPHEN to IVY LEAGUE ASSOCIATES LIMITED</t>
  </si>
  <si>
    <t>TRANSFER BETWEEN CUSTOMERS 000014190915145032291227761362|TRF/From timothy/FRM TIMOTHY ALAKA TO IVY|VNM2202167541511926|ACCESS|TIMOTHY ALAKA REF:000014190915145032291227761362</t>
  </si>
  <si>
    <t>STAMP DUTY CHARGE 16092019 STAMP DUTY CHARGE - 16/09/2019</t>
  </si>
  <si>
    <t>NEFT TRANSFER GTB//NEFT//INTERSWITCHNG//Goodsandservices16092019//91329942 Ref:NC01245338141925900500170824</t>
  </si>
  <si>
    <t>NEFT TRANSFER GTB//NEFT//INTERSWITCHNG//Goodsandservices15092019//91284257 Ref:NC01245338141925900500228671</t>
  </si>
  <si>
    <t>TRANSFER BETWEEN CUSTOMERS 000004190918135323048268410807|MOB/UTO/3741707921/000013/OBU commitment fee|3741707921|UBA|IDRIS OLANREWAJU REF:000004190918135323048268410807</t>
  </si>
  <si>
    <t>STAMP DUTY CHARGE 18092019 STAMP DUTY CHARGE - 18/09/2019</t>
  </si>
  <si>
    <t>TRANSFER BETWEEN CUSTOMERS 000012190919093303457748970000|APM tuition fee|45774897|STANBIC|AZIZAT SEWA OLA AKANDE REF:000012190919093303457748970000</t>
  </si>
  <si>
    <t>STAMP DUTY CHARGE 19092019 STAMP DUTY CHARGE - 19/09/2019</t>
  </si>
  <si>
    <t>NEFT TRANSFER GTB//NEFT//INTERSWITCHNG//Goodsandservices20092019//91796112 Ref:NC01245338141926300500040504</t>
  </si>
  <si>
    <t>STAMP DUTY CHARGE 20092019 STAMP DUTY CHARGE - 20/09/2019</t>
  </si>
  <si>
    <t>TRANSFER BETWEEN CUSTOMERS MBANKING - Tuition balance for Oghenero Akpofure ANY Account Transfer from AKPOFURE, OGHENERO CHIDI to IVY LEAGUE ASSOCIATES LIMITED</t>
  </si>
  <si>
    <t>TRANSFER BETWEEN CUSTOMERS USSD GTBank Transfer from : 08134101246 IYORIOBHE, PRISCILLA ODEGUA to IVY LEAGUE ASSOCIATES LIMITED 422049207100000007001344217975 from IYORIOBHE, PRISCILLA ODEGUA to IVY LEAGUE ASSOCIATES LIMI</t>
  </si>
  <si>
    <t>TRANSFER BETWEEN CUSTOMERS 000012190921105103000108360441|USSD TRANSFER GTB|HT_F2_1G7VVSV1BHVND9BE|STANBIC|MAURICE CHINONSO ONYEIKEDI REF:000012190921105103000108360441</t>
  </si>
  <si>
    <t>TRANSFER BETWEEN CUSTOMERS 000012190921105319000108360833|USSD TRANSFER GTB|HT_F2_1G7VVSYLSWGEB7AE|STANBIC|MAURICE CHINONSO ONYEIKEDI REF:000012190921105319000108360833</t>
  </si>
  <si>
    <t>TRANSFER BETWEEN CUSTOMERS 000016190921142151001258566381|FBNMOBILE:IVY LEAGUE ASSOCIATES LIMITED/ABDULRAZAQ MOMODU|637046725120439438|FBN|MOMODU ABDULRAZAQ BABATUNDE REF:000016190921142151001258566381</t>
  </si>
  <si>
    <t>TRANSFER BETWEEN CUSTOMERS MBANKING - ANY Account Transfer from OYEBANJO, DAMILOLA ATINUKE to IVY LEAGUE ASSOCIATES LIMITED</t>
  </si>
  <si>
    <t>STAMP DUTY CHARGE 21092019 STAMP DUTY CHARGE - 21/09/2019</t>
  </si>
  <si>
    <t>TRANSFER BETWEEN CUSTOMERS USSD GTBank Transfer from : 08080519500 MUDASHIRU, DAMILOLA OLAYEMI to IVY LEAGUE ASSOCIATES LIMITED 482044183000000007001346133035 from MUDASHIRU, DAMILOLA OLAYEMI to IVY LEAGUE ASSOCIATES LIMI</t>
  </si>
  <si>
    <t>NEFT TRANSFER GTB//NEFT//INTERSWITCHNG//Goodsandservices22092019//92012374 Ref:NC01245338141926600500090471</t>
  </si>
  <si>
    <t>NEFT TRANSFER GTB//NEFT//INTERSWITCHNG//Goodsandservices21092019//91949776 Ref:NC01245338141926600500187759</t>
  </si>
  <si>
    <t>NEFT TRANSFER GTB//NEFT//INTERSWITCHNG//Goodsandservices23092019//92062641 Ref:NC01245338141926600500319399</t>
  </si>
  <si>
    <t>STAMP DUTY CHARGE 23092019 STAMP DUTY CHARGE - 23/09/2019</t>
  </si>
  <si>
    <t>NIBSS Instant Payment Outward 000013190924134110000000995776 BEING REFERER DISCOUNT 3 NEW STUDENT.TO-IVY. BEING REFERER DISCOUNT FOR REFERING 3 NEW STUDENT TO IVYLEAGUE. 77425071 IFO : FBN/UBA VU REF:209075818115000000007742507100</t>
  </si>
  <si>
    <t>NIBSS Instant Payment Outward 000013190924134110000000995778 BEING REFERER-DISCOUNT 3-NEW-STUDENT.TO IVY. BEING REFERER DISCOUNT FOR REFERING 3 NEW STUDENT TO IVYLEAGUE. 77425070 IFO : UBA/DIBIE REF:209075818115000000007742507000</t>
  </si>
  <si>
    <t>COMMISSION 000013190924134110000000995776 NIP TRANSFER COMMISSION FOR BEING REFERER DISCOUNT 3 NEW STUDENT.TO-IVY. BEING REFERER DISCOUNT FOR REFERING 3 NEW STUDENT TO IVYLEAGUEREF:209075818115000000007742507100</t>
  </si>
  <si>
    <t>COMMISSION 000013190924134110000000995778 NIP TRANSFER COMMISSION FOR BEING REFERER-DISCOUNT 3-NEW-STUDENT.TO IVY. BEING REFERER DISCOUNT FOR REFERING 3 NEW STUDENT TO IVYLEAGUEREF:209075818115000000007742507000</t>
  </si>
  <si>
    <t>NIBSS Instant Payment Outward 000013190924142710000001021881 PYT 4 INTERNET SUB 4 THE OFFICE PAYMENT FOR INTERNET SUB FOR THE OFFICE. 77951731 IFO : STANBIC/JAMIU OLUKAYODE OSHIBOLU REF:209075818112600000007795173100</t>
  </si>
  <si>
    <t>COMMISSION 000013190924142710000001021881 NIP TRANSFER COMMISSION FOR PYT 4 INTERNET SUB 4 THE OFFICE PAYMENT FOR INTERNET SUB FOR THE OFFICE. 77951731 REF:209075818112600000007795173100</t>
  </si>
  <si>
    <t>NIBSS Instant Payment Outward 000013190924142710000001021903 PYT FOR A4 PAPERMARKEROIL 4 GEN PYT FOR A4 PAPERMARKEROIL 4 SMALL AND BIG GENERATOR 77951730 IFO : UBA/EBIETOMIYE, OLUMIDE AYODELE REF:209075818148500000007795173000</t>
  </si>
  <si>
    <t>COMMISSION 000013190924142710000001021903 NIP TRANSFER COMMISSION FOR PYT FOR A4 PAPERMARKEROIL 4 GEN PYT FOR A4 PAPERMARKEROIL 4 SMALL AND BIG GENERATOR 77951730 REF:209075818148500000007795173000</t>
  </si>
  <si>
    <t>VALUE ADDED TAX VAT ON NIP TRANSFER FOR PYT F</t>
  </si>
  <si>
    <t>TRANSFER BETWEEN CUSTOMERS via GAPS PYT FOR NEPA BILL FOR THE MONTH OF AUGUST 2019PR 78150932 PYT FOR NEPA BILL FOR THE MONTH OF AUGUST 2019PR from IVY LEAGUE ASSOCIATES LIMITED to OSHIBOLU JAMIU REF: 0124533814781509320000000</t>
  </si>
  <si>
    <t>NIBSS Instant Payment Outward 000013190924142743000001022175 BEING REFERER DISCOUNT 3NEW_STUDENT IVY. BEING REFERER REWARD FOR REFERING 3 NEW STUDENTS TO IVYLEAGUE. 78153482 IFO : ACCESS/MICHELLE REF:209075818115000000007815348200</t>
  </si>
  <si>
    <t>COMMISSION 000013190924142743000001022175 NIP TRANSFER COMMISSION FOR BEING REFERER DISCOUNT 3NEW_STUDENT IVY. BEING REFERER REWARD FOR REFERING 3 NEW STUDENTS TO IVYLEAGUE. 781REF:209075818115000000007815348200</t>
  </si>
  <si>
    <t>NIBSS Instant Payment Outward 000013190924142743000001022178 PYT 4 REPOSITIONING AND SUB FOR DSTV PYT 4 REPOSITIONING AND SUBCRIPTION FOR DSTV. 78150931 IFO : UBA/EBIETOMIYE, OLUMIDE AYODELE REF:209075818119600000007815093100</t>
  </si>
  <si>
    <t>NIBSS Instant Payment Outward 000013190924142743000001022180 PYT 4 REPAIRS&amp;SERVICING OF FUEL GENERATORS PYT 4 PISTON&amp;RINGINGOVERHAULINGOIL SEAL AND WORKMANSHIP FOR FUEL GENERATORS REPAIRS AND SER REF:209075818125300000007815093000</t>
  </si>
  <si>
    <t>COMMISSION 000013190924142743000001022178 NIP TRANSFER COMMISSION FOR PYT 4 REPOSITIONING AND SUB FOR DSTV PYT 4 REPOSITIONING AND SUBCRIPTION FOR DSTV. 78150931 REF:209075818119600000007815093100</t>
  </si>
  <si>
    <t>COMMISSION 000013190924142743000001022180 NIP TRANSFER COMMISSION FOR PYT 4 REPAIRS&amp;SERVICING OF FUEL GENERATORS PYT 4 PISTON&amp;RINGINGOVERHAULINGOIL SEAL AND WORKMANSHIP FOR FUELREF:209075818125300000007815093000</t>
  </si>
  <si>
    <t>TRANSFER BETWEEN CUSTOMERS via GAPS PYT FOR DIRECTORS MEAL FOR AUGUST 2019 78176061 PYT FOR DIRECTORS MEAL FOR THE MONTH OF AUGUST 2019 from IVY LEAGUE ASSOCIATES LIMITED to ZIKATRINO SOLUTIONS REF: 0124533814781760610000000</t>
  </si>
  <si>
    <t>CASH DEPOSIT ODIELIH CHIOMA</t>
  </si>
  <si>
    <t>TRANSFER BETWEEN CUSTOMERS via GAPS BEING FUND TRANSFER FOR-TREASURY BILL INVTMT 78311685 BEING FUND TRANSFER FOR TREASURY BILL INVTMT 2 from IVY LEAGUE ASSOCIATES LIMITED to MERISTEM WEALTH MANAG REF: 0124533814783116850000000</t>
  </si>
  <si>
    <t>STAMP DUTY CHARGE 25092019 STAMP DUTY CHARGE - 25/09/2019</t>
  </si>
  <si>
    <t>TRANSFER BETWEEN CUSTOMERS 000012190926121502462177590000|OBu RAP mentoring|46217759|STANBIC|BOLANLE TREASURE BABALOLA REF:000012190926121502462177590000</t>
  </si>
  <si>
    <t>STAMP DUTY CHARGE 26092019 STAMP DUTY CHARGE - 26/09/2019</t>
  </si>
  <si>
    <t>NIBSS Instant Payment Outward 000013190927161935000003482498 BEING SOFTLOAN MR OLUMIDE REPAYABLE FROM SALARY BEING SOFT LOAN TO MR OLUMIDE REPAYABLE FROM SALARY 78397808 IFO : UBA/EBIETOMIYE, OLU REF:209075818120000000007839780800</t>
  </si>
  <si>
    <t>COMMISSION 000013190927161935000003482498 NIP TRANSFER COMMISSION FOR BEING SOFTLOAN MR OLUMIDE REPAYABLE FROM SALARY BEING SOFT LOAN TO MR OLUMIDE REPAYABLE FROM SALARY 7839780REF:209075818120000000007839780800</t>
  </si>
  <si>
    <t>STAMP DUTY CHARGE 27092019 STAMP DUTY CHARGE - 27/09/2019</t>
  </si>
  <si>
    <t>TRANSFER BETWEEN CUSTOMERS USSD GTBank Transfer from : 08036319334 OSEWA TITILAYO OLASUNKANMI to IVY LEAGUE ASSOCIATES LIMITED 250022803900000285001356943986 from OSEWA TITILAYO OLASUNKANMI to IVY LEAGUE ASSOCIATES LIMITE</t>
  </si>
  <si>
    <t>TRANSFER BETWEEN CUSTOMERS MBANKING - Balance of Dec 2019 diet ANY Account Transfer from ADESANYA, OLUBUKOLA MARIAN to IVY LEAGUE ASSOCIATES LIMITED</t>
  </si>
  <si>
    <t>TRANSFER BETWEEN CUSTOMERS MBANKING - Balance payment for FR and PM ANY Account Transfer from ADESANYA, OLUBUKOLA MARIAN to IVY LEAGUE ASSOCIATES LIMITED</t>
  </si>
  <si>
    <t>STAMP DUTY CHARGE 29092019 STAMP DUTY CHARGE - 29/09/2019</t>
  </si>
  <si>
    <t>NIBSS Instant Payment Outward 000013190930102606000000113839 BEING REFUND 4 CLASS NOTES AND REG FEE BEING REFUND FOR CLASS NOTES AND REG FEE FOR STUDENT 78419277 IFO : ACCESS/OKOLO JANE CHIDOZIRI REF:209075818165000000007841927700</t>
  </si>
  <si>
    <t>NIBSS Instant Payment Outward 000013190930102606000000113854 BEING REFUND OF ACCA REGISTRATION FEE BEING REFUND OF ACCA REGISTRATION FEE 78419275 IFO : ZBN/DERATE KONSULT REF:209075818115500000007841927500</t>
  </si>
  <si>
    <t>COMMISSION 000013190930102606000000113839 NIP TRANSFER COMMISSION FOR BEING REFUND 4 CLASS NOTES AND REG FEE BEING REFUND FOR CLASS NOTES AND REG FEE FOR STUDENT 78419277 REF:209075818165000000007841927700</t>
  </si>
  <si>
    <t>COMMISSION 000013190930102606000000113854 NIP TRANSFER COMMISSION FOR BEING REFUND OF ACCA REGISTRATION FEE BEING REFUND OF ACCA REGISTRATION FEE 78419275 REF:209075818115500000007841927500</t>
  </si>
  <si>
    <t>NIBSS Instant Payment Outward 000013190930102607000000113880 BEINGREFUND TO STUDENTS-IRO CLASS NOTE BEINGREFUND TO STUDENTS-IRO CLASS NOTE 78419276 IFO : UBA/MUONAGOLU UGOCHUKWU MICHAEL REF:209075818170000000007841927600</t>
  </si>
  <si>
    <t>COMMISSION 000013190930102607000000113880 NIP TRANSFER COMMISSION FOR BEINGREFUND TO STUDENTS-IRO CLASS NOTE BEINGREFUND TO STUDENTS-IRO CLASS NOTE 78419276 REF:209075818170000000007841927600</t>
  </si>
  <si>
    <t>TRANSFER BETWEEN CUSTOMERS via GAPS BEING STAFF SALARY FOR THE MONTH_-OF SEPT. 2019 78421607 BEING STAFF SALARY FOR THE MONTH OF SEPT. 2019 from IVY LEAGUE ASSOCIATES LIMITED to SODIPE OLAYINKA A REF: 0124533814784216070000000</t>
  </si>
  <si>
    <t>TRANSFER BETWEEN CUSTOMERS via GAPS BEING STAFF SALARY FOR THE MONTH OF SEPT.-2019 78421608 BEING STAFF SALARY FOR THE MONTH OF SEPT. 2019 from IVY LEAGUE ASSOCIATES LIMITED to ONYEJIDO CONFIDENC REF: 0124533814784216080000000</t>
  </si>
  <si>
    <t>TRANSFER BETWEEN CUSTOMERS via GAPS BEING STAFF SALARY FOR THE MONTH-OF SEPT. 2019 78421605 BEING STAFF SALARY FOR THE MONTH OF SEPT. 2019 from IVY LEAGUE ASSOCIATES LIMITED to OSHIBOLU JAMIU OLU REF: 0124533814784216050000000</t>
  </si>
  <si>
    <t>NIBSS Instant Payment Outward 000013190930102641000000114471 BEING STAFF SALARY FOR THE MONTH OF SEPT. 2019 BEING STAFF SALARY FOR THE MONTH OF SEPT. 2019 78421604 IFO : UBA/EBIETOMIYE, OLUMIDE REF:209075818152700000007842160400</t>
  </si>
  <si>
    <t>COMMISSION 000013190930102641000000114471 NIP TRANSFER COMMISSION FOR BEING STAFF SALARY FOR THE MONTH OF SEPT. 2019 BEING STAFF SALARY FOR THE MONTH OF SEPT. 2019 78421604 REF:209075818152700000007842160400</t>
  </si>
  <si>
    <t>NIBSS Instant Payment Outward 000013190930102641000000114492 BEING STAFF SALARY FOR THE-MONTH OF SEPT. 2019 BEING STAFF SALARY FOR THE MONTH OF SEPT. 2019 78421606 IFO : UBA/LUCKY ISHAYA MUSA REF:209075818142700000007842160600</t>
  </si>
  <si>
    <t>COMMISSION 000013190930102641000000114492 NIP TRANSFER COMMISSION FOR BEING STAFF SALARY FOR THE-MONTH OF SEPT. 2019 BEING STAFF SALARY FOR THE MONTH OF SEPT. 2019 78421606 REF:209075818142700000007842160600</t>
  </si>
  <si>
    <t>FAILED NIBSS INSTANT PAYMENT 000013190930102713000000115063 BEING STAFF SALARY-FOR SEPT. 2019 BEING STAFF SALARY FOR THE MONTH OF SEPT. 2019 78423475 IFO : ZBN/AYANFE RAPHAEL ANIFOWOSE REF:209075818117700000007842347500</t>
  </si>
  <si>
    <t>COMMISSION 000013190930102713000000115063 NIP TRANSFER COMMISSION FOR BEING STAFF SALARY-FOR SEPT. 2019 BEING STAFF SALARY FOR THE MONTH OF SEPT. 2019 78423475 REF:209075818117700000007842347500</t>
  </si>
  <si>
    <t>NIBSS Instant Payment Outward 000013190930102713000000115068 BEING-STAFF SALARY FOR THE MONTH OF SEPT. 2019 BEING STAFF SALARY FOR THE MONTH OF SEPT. 2019 78423473 IFO : FB/DANAGUDI YINUSA REF:209075818122700000007842347300</t>
  </si>
  <si>
    <t>NIBSS Instant Payment Outward 000013190930102713000000115074 BEING STAFF SALARY FOR THE- MONTH OF SEPT.-2019 BEING STAFF SALARY FOR THE MONTH OF SEPT. 2019 78423476 IFO : DBN/ADEFOLU O ADESINA REF:209075818112000000007842347600</t>
  </si>
  <si>
    <t>COMMISSION 000013190930102713000000115068 NIP TRANSFER COMMISSION FOR BEING-STAFF SALARY FOR THE MONTH OF SEPT. 2019 BEING STAFF SALARY FOR THE MONTH OF SEPT. 2019 78423473 REF:209075818122700000007842347300</t>
  </si>
  <si>
    <t>COMMISSION 000013190930102713000000115074 NIP TRANSFER COMMISSION FOR BEING STAFF SALARY FOR THE- MONTH OF SEPT.-2019 BEING STAFF SALARY FOR THE MONTH OF SEPT. 2019 78423476 REF:209075818112000000007842347600</t>
  </si>
  <si>
    <t>TRANSFER BETWEEN CUSTOMERS via GAPS BEING STAFF SALARY FOR SEPT. 2019 BABA AYO 78423477 BEING STAFF SALARY FOR SEPT. 2019 BABA AYO from IVY LEAGUE ASSOCIATES LIMITED to OSHIBOLU JAMIU OLUKAYODE REF: 0124533814784234770000000</t>
  </si>
  <si>
    <t>TRANSFER BETWEEN CUSTOMERS via GAPS BEING STAFF SALARY FOR SEPT. 2019 78423474 BEING STAFF SALARY FOR THE MONTH OF SEPT. 2019 from IVY LEAGUE ASSOCIATES LIMITED to LAWANSON AKEEM OLAYINKA REF: 0124533814784234740000000</t>
  </si>
  <si>
    <t>FAILED NIBSS INSTANT PAYMENT 000013190930102713000000115063 NIP Reversal: REF:000013190930102713000000115063</t>
  </si>
  <si>
    <t>TRANSFER BETWEEN CUSTOMERS 000016190930115605001272081640|FBNMOBILE:IVY LEAGUE ASSOCIATES LIMITED/TRF|637054413658089159|FBN|AJAYI OLUWASEUN EMMANUEL REF:000016190930115605001272081640</t>
  </si>
  <si>
    <t>NEFT TRANSFER GTB//NEFT//INTERSWITCHNG//Goodsandservices29092019//92709802 Ref:NC01245338141927300500198168</t>
  </si>
  <si>
    <t>TRANSFER BETWEEN CUSTOMERS 000017190930142327082724113191|Wema USSD Transfer|IVY LEAGUE |GTB||WEMA|MAYOWA OLUGBENGA VINCENT REF:000017190930142327082724113191</t>
  </si>
  <si>
    <t>TRANSFER BETWEEN CUSTOMERS USSD GTBank Transfer from : 08168969593 ODEKUNLE, OLUWASEUN HANNAH to IVY LEAGUE ASSOCIATES LIMITED 248025760200000028001359157167 from ODEKUNLE, OLUWASEUN HANNAH to IVY LEAGUE ASSOCIATES LIMITE</t>
  </si>
  <si>
    <t>STAMP DUTY CHARGE 30092019 STAMP DUTY CHARGE - 30/09/2019</t>
  </si>
  <si>
    <t>FAILED NIBSS INSTANT PAYMENT 000013191004110430000003622525 BEING STAFF SALARY FOR THE MONTH OF SEPT.. 2019 BEING STAFF SALARY FOR THE MONTH OF SEPT. 2019 78788996 IFO : ZBN/AYANFE RAPHAEL ANIF REF:209075818117700000007878899600</t>
  </si>
  <si>
    <t>COMMISSION 000013191004110430000003622525 NIP TRANSFER COMMISSION FOR BEING STAFF SALARY FOR THE MONTH OF SEPT.. 2019 BEING STAFF SALARY FOR THE MONTH OF SEPT. 2019 78788996 REF:209075818117700000007878899600</t>
  </si>
  <si>
    <t>NIBSS Instant Payment Outward 000013191004110430000003622524 BEING STAFF SALARY FOR. SEPT. 2019 BEING STAFF SALARY FOR THE MONTH OF SEPT. 2019 78788997 IFO : STANBIC/RUTH OLUWAWUNMI AJAYI REF:209075818112000000007878899700</t>
  </si>
  <si>
    <t>COMMISSION 000013191004110430000003622524 NIP TRANSFER COMMISSION FOR BEING STAFF SALARY FOR. SEPT. 2019 BEING STAFF SALARY FOR THE MONTH OF SEPT. 2019 78788997 REF:209075818112000000007878899700</t>
  </si>
  <si>
    <t>NIBSS Instant Payment Outward 000013191004110504000003623091 BEING 50 PART PYT FOR TAX CONSULTANT. BEING 50 PART PYT FOR TAX CONSULTANT. 78154420 IFO : ECO/ASSIDUOUS ACCOUNTING MANAGERS REF:209075818112500000007815442000</t>
  </si>
  <si>
    <t>COMMISSION 000013191004110504000003623091 NIP TRANSFER COMMISSION FOR BEING 50 PART PYT FOR TAX CONSULTANT. BEING 50 PART PYT FOR TAX CONSULTANT. 78154420 REF:209075818112500000007815442000</t>
  </si>
  <si>
    <t>FAILED NIBSS INSTANT PAYMENT 000013191004110430000003622525 NIP Reversal: REF:000013191004110430000003622525</t>
  </si>
  <si>
    <t>TRANSFER BETWEEN CUSTOMERS 000016191005072904001280741448|USSD_LELEI INEZI EDITH|101300002168344709|FBN|LELEI INEZI EDITH REF:000016191005072904001280741448</t>
  </si>
  <si>
    <t>TRANSFER BETWEEN CUSTOMERS Via GTWorld from IBRAHIM SHERIF BABATUNDE to IVY LEAGUE ASSOCIATES LIMITED Mr Sheriff REF:907449424000000007001910050918 from IBRAHIM SHERIF BABATUNDE to IVY LEAGUE ASSOCIATES LIMITED</t>
  </si>
  <si>
    <t>STAMP DUTY CHARGE 05102019 STAMP DUTY CHARGE - 05/10/2019</t>
  </si>
  <si>
    <t>TRANSFER BETWEEN CUSTOMERS MBANKING - Bal of my tuition fee ANY Account Transfer from ABIONA, FOLASHADE C. to IVY LEAGUE ASSOCIATES LIMITED</t>
  </si>
  <si>
    <t>NEFT TRANSFER GTB//NEFT//INTERSWITCHNG//Goodsandservices06102019//93819732 Ref:NC01245338141928000500191271</t>
  </si>
  <si>
    <t>NEFT TRANSFER GTB//NEFT//INTERSWITCHNG//Goodsandservices07102019//93881383 Ref:NC01245338141928000500328607</t>
  </si>
  <si>
    <t>STAMP DUTY CHARGE 07102019 STAMP DUTY CHARGE - 07/10/2019</t>
  </si>
  <si>
    <t>NIBSS Instant Payment Outward 000013191009031325000006972063 pyt for stationaries banner cartridge etc PYT FOR STATIONARIES BANNER CARTRIDGE &amp; FIXING OF TOILET 79159611 IFO : UBA/EBIETOMIYE, OLUM REF:209075818188900000007915961100</t>
  </si>
  <si>
    <t>COMMISSION 000013191009031325000006972063 NIP TRANSFER COMMISSION FOR pyt for stationaries banner cartridge etc PYT FOR STATIONARIES BANNER CARTRIDGE &amp; FIXING OF TOILET 79159611REF:209075818188900000007915961100</t>
  </si>
  <si>
    <t>VALUE ADDED TAX VAT ON NIP TRANSFER FOR pyt f</t>
  </si>
  <si>
    <t>CASH DEPOSIT YUSUF ADAMS</t>
  </si>
  <si>
    <t>DISPENSE ERROR REVERSAL POS/DISP/ERR/STAN287432/IBT/28-09-19</t>
  </si>
  <si>
    <t>TRANSFER BETWEEN CUSTOMERS via GAPS 101019oyin06 79392272 09092019-32 | Ivy League Associates Limited from KPMG ADVISORY SERVICES to IVY LEAGUE ASSOCIATES LIMITED REF: 0107433306793922720000000</t>
  </si>
  <si>
    <t>STAMP DUTY CHARGE 09102019 STAMP DUTY CHARGE - 09/10/2019</t>
  </si>
  <si>
    <t>STAMP DUTY CHARGE STAMP DUTY_ISW POS SETTLEMENT_06102019</t>
  </si>
  <si>
    <t>DISPENSE ERROR REVERSAL POS/DISP/ERR/STAN297721/ZIB/28-09-19</t>
  </si>
  <si>
    <t>STAMP DUTY CHARGE STAMP DUTY_ISW POS SETTLEMENT_07102019</t>
  </si>
  <si>
    <t>TRANSFER BETWEEN CUSTOMERS via GAPS WEEKDAY LECTURER PAY FOR JUNE 2019 79466467 BEING WEEKDAY LECTURER PAY FOR JUNE 2019 from IVY LEAGUE ASSOCIATES LIMITED to BINUYOIBUKUNOLUWA ADEWUNMI REF: 0124533814794664670000000</t>
  </si>
  <si>
    <t>TRANSFER BETWEEN CUSTOMERS via GAPS WEEKDAY LECTURER PAY-FOR JUNE-2019 79466469 BEING WEEKDAY LECTURER PAY FOR JUNE 2019 from IVY LEAGUE ASSOCIATES LIMITED to GBADAMOSI OMOWONUOLA REGINA REF: 0124533814794664690000000</t>
  </si>
  <si>
    <t>NIBSS Instant Payment Outward 000013191012235313000009862811 WEEKDAY LECTURER PAY-FOR JUNE 2019 BEING WEEKDAY LECTURER PAY FOR JUNE 2019 79466468 IFO : STERLING/FOLAKEMI SHOBAYO REF:209075818113750000007946646800</t>
  </si>
  <si>
    <t>COMMISSION 000013191012235313000009862811 NIP TRANSFER COMMISSION FOR WEEKDAY LECTURER PAY-FOR JUNE 2019 BEING WEEKDAY LECTURER PAY FOR JUNE 2019 79466468 REF:209075818113750000007946646800</t>
  </si>
  <si>
    <t>VALUE ADDED TAX VAT ON NIP TRANSFER FOR WEEKD</t>
  </si>
  <si>
    <t>TRANSFER BETWEEN CUSTOMERS via GAPS Being legal fee for professional services 79462702 BEING LEGAL FEE FOR PROFESSIONAL SERVICES IRO PPTY ACQUISITION from IVY LEAGUE ASSOCIATES LIMITED to CHARLEST REF: 0124533814794627020000000</t>
  </si>
  <si>
    <t>TRANSFER BETWEEN CUSTOMERS via GAPS staff salary for september 2019 for Rapheal 79345254 STAFF SALARY FOR SEPTEMBER 2019 FOR RAPHEAL from IVY LEAGUE ASSOCIATES LIMITED to OSHIBOLU JAMIU OLUKAYODE REF: 0124533814793452540000000</t>
  </si>
  <si>
    <t>TRANSFER BETWEEN CUSTOMERS via GAPS PAYMENT FOR SUPPLY OF 500 LITRES OF DIESEL 79468839 BEING PAYMENT FOR 500 LTRS OF DIESEL FOR THE OFFICE from IVY LEAGUE ASSOCIATES LIMITED to ASHARAMI SYNERGY P REF: 0124533814794688390000000</t>
  </si>
  <si>
    <t>TRANSFER BETWEEN CUSTOMERS USSD GTBank Transfer from : 08132417173 AFUWAPE OLUGBENGA SAMUEL to IVY LEAGUE ASSOCIATES LIMITED 249023903300000021001379398721 from AFUWAPE OLUGBENGA SAMUEL to IVY LEAGUE ASSOCIATES LIMITED</t>
  </si>
  <si>
    <t>TRANSFER BETWEEN CUSTOMERS Via GTWorld from ADEOYE OLAIDE ESTHER to IVY LEAGUE ASSOCIATES LIMITED Olaide Olutoye - Final payment REF:230699777000000410001910131248 from ADEOYE OLAIDE ESTHER to IVY LEAGUE ASSOCIATES LIMITED</t>
  </si>
  <si>
    <t>TRANSFER BETWEEN CUSTOMERS MBANKING - REF:171406962182517430002812533830 Balance of Tuition for AAA ANY Account Transfer from OLANREWAJU,OLUWATOYIN OMOLADE to IVY LEAGUE ASSOCIATES LIMITED</t>
  </si>
  <si>
    <t>STAMP DUTY CHARGE 13102019 STAMP DUTY CHARGE - 13/10/2019</t>
  </si>
  <si>
    <t>NEFT TRANSFER GTB//NEFT//INTERSWITCHNG//Goodsandservices14102019//95104385 Ref:NC01245338141928700500131291</t>
  </si>
  <si>
    <t>STAMP DUTY CHARGE 14102019 STAMP DUTY CHARGE - 14/10/2019</t>
  </si>
  <si>
    <t>TRANSFER BETWEEN CUSTOMERS USSD GTBank Transfer from : 07083400540 OPARAKU , ADAEZE VICTORIA to IVY LEAGUE ASSOCIATES LIMITED 277010322700000040001384791976 from OPARAKU , ADAEZE VICTORIA to IVY LEAGUE ASSOCIATES LIMITED</t>
  </si>
  <si>
    <t>STAMP DUTY CHARGE 16102019 STAMP DUTY CHARGE - 16/10/2019</t>
  </si>
  <si>
    <t>TRANSFER BETWEEN CUSTOMERS MBANKING - AFM Intensive class ANY Account Transfer from ADEMOLA, OMOLARA FADEKE to IVY LEAGUE ASSOCIATES LIMITED</t>
  </si>
  <si>
    <t>STAMP DUTY CHARGE 18102019 STAMP DUTY CHARGE - 18/10/2019</t>
  </si>
  <si>
    <t>TRANSFER BETWEEN CUSTOMERS 000016191019082901001303213178|FBNMOBILE:IVY LEAGUE ASSOCIATES LIMITED/SBL REVISION CLASS|637070705408416051|FBN|OLOWU CHRISTIANA TIWALOLU REF:000016191019082901001303213178</t>
  </si>
  <si>
    <t>TRANSFER BETWEEN CUSTOMERS Via GTWorld from AILOYAFEN, FOLASHADE RACHEAL to IVY LEAGUE ASSOCIATES LIMITED - 0124533814 - GTB balance fee payment REF:213787985000000100001910190835 from AILOYAFEN, FOLASHADE RACHEAL to IVY L</t>
  </si>
  <si>
    <t>TRANSFER BETWEEN CUSTOMERS 000012191019124930477305010000|Rafiat Abass|47730501|STANBIC|RAFIAT ABOSEDE ABASS REF:000012191019124930477305010000</t>
  </si>
  <si>
    <t>STAMP DUTY CHARGE 19102019 STAMP DUTY CHARGE - 19/10/2019</t>
  </si>
  <si>
    <t>TRANSFER BETWEEN CUSTOMERS MBANKING - REF:676432051938718400008810796264 Revision AAA ANY Account Transfer from WILSON, DANIEL UKALINWANA to IVY LEAGUE ASSOCIATES LIMITED</t>
  </si>
  <si>
    <t>TRANSFER BETWEEN CUSTOMERS MBANKING - AFM class ANY Account Transfer from TOLUYEMI TEMITOPE TITILAYO to IVY LEAGUE ASSOCIATES LIMITED</t>
  </si>
  <si>
    <t>STAMP DUTY CHARGE 20102019 STAMP DUTY CHARGE - 20/10/2019</t>
  </si>
  <si>
    <t>TRANSFER BETWEEN CUSTOMERS via GAPS PAYMENT FOR LECTURE NOTE PRINTING 79858363 BEING PAYMENT FOR LECTURE NOTE FOR 29 UNIT OF NOTES PRINTING from IVY LEAGUE ASSOCIATES LIMITED to MUSTAPHA OLUWAKEMI REF: 0124533814798583630000000</t>
  </si>
  <si>
    <t>NIBSS Instant Payment Outward 000013191021114054000000135685 PAYMENT FOR SOUVENIRS FOR OAU PROGRAM. PAYMENT FOR SOUVENIRS FOR OAU PROGRAM.AND PERKING PERMIT 4 THE YEAR. 79855885 IFO : UBA/EBIETOM REF:209075818110000000007985588500</t>
  </si>
  <si>
    <t>COMMISSION 000013191021114054000000135685 NIP TRANSFER COMMISSION FOR PAYMENT FOR SOUVENIRS FOR OAU PROGRAM. PAYMENT FOR SOUVENIRS FOR OAU PROGRAM.AND PERKING PERMIT 4 THE YEAR.REF:209075818110000000007985588500</t>
  </si>
  <si>
    <t>VALUE ADDED TAX VAT ON NIP TRANSFER FOR PAYME</t>
  </si>
  <si>
    <t>TRANSFER BETWEEN CUSTOMERS via GAPS PAYMENT FOR NEPA BILL FOR SEPTEMBER 2019 PR 79860042 PAYMENT FOR NEPA BILL FOR SEPTEMBER 2019 PR from IVY LEAGUE ASSOCIATES LIMITED to OSHIBOLU JAMIU OLUKAYODE REF: 0124533814798600420000000</t>
  </si>
  <si>
    <t>NEFT TRANSFER GTB//NEFT//INTERSWITCHNG//Goodsandservices20102019//95833284 Ref:NC01245338141929400070127801</t>
  </si>
  <si>
    <t>NEFT TRANSFER GTB//NEFT//INTERSWITCHNG//Goodsandservices21102019//95879223 Ref:NC01245338141929400070237761</t>
  </si>
  <si>
    <t>STAMP DUTY CHARGE 21102019 STAMP DUTY CHARGE - 21/10/2019</t>
  </si>
  <si>
    <t>STAMP DUTY CHARGE STAMP DUTY_ISW POS SETTLEMENT_20102019</t>
  </si>
  <si>
    <t>STAMP DUTY CHARGE STAMP DUTY_ISW POS SETTLEMENT_21102019</t>
  </si>
  <si>
    <t>NEFT TRANSFER GTB//NEFT//INTERSWITCHNG//Goodsandservices23102019//96092409 Ref:NC01245338141929600500062351</t>
  </si>
  <si>
    <t>STAMP DUTY CHARGE 23102019 STAMP DUTY CHARGE - 23/10/2019</t>
  </si>
  <si>
    <t>TRANSFER BETWEEN CUSTOMERS via GAPS Being Bal. legal fee for professional-services 80275699 BEING BAL LEGAL FEE FOR PROFESSIONAL SERVICES IRO PPTY ACQUISITION from IVY LEAGUE ASSOCIATES LIMITED to REF: 0124533814802756990000000</t>
  </si>
  <si>
    <t>NEFT TRANSFER GTB//NEFT//INTERSWITCHNG//Goodsandservices24102019//96210633 Ref:NC01245338141929700500120151</t>
  </si>
  <si>
    <t>STAMP DUTY CHARGE 24102019 STAMP DUTY CHARGE - 24/10/2019</t>
  </si>
  <si>
    <t>TRANSFER BETWEEN CUSTOMERS via GAPS PAYMENT FOR ADMIN MATERIALS FOR-CLEANING 80173915 PYT FOR HAND WASHLIQIUD SOAPLIQIUD AIR FRESHNEREXTENSION PLUGUMBRELLA-12SUCKETS FOR AC &amp; LIGHT BAL F from IVY REF: 0124533814801739150000000</t>
  </si>
  <si>
    <t>NIBSS Instant Payment Outward 000013191025155855000003438701 PAYMENT FOR SEWAGE DISPOSALFUEL &amp; ENGINE OIL BEING PYT FOR SEWAGE DISPOSAL PACKING &amp; SEALING FUEL REIMBURSEMENT &amp; ENGINE OIL FOR BIG G REF:209075818147000000008017432200</t>
  </si>
  <si>
    <t>COMMISSION 000013191025155855000003438701 NIP TRANSFER COMMISSION FOR PAYMENT FOR SEWAGE DISPOSALFUEL &amp; ENGINE OIL BEING PYT FOR SEWAGE DISPOSAL PACKING &amp; SEALING FUEL REIMBURSEREF:209075818147000000008017432200</t>
  </si>
  <si>
    <t>TRANSFER BETWEEN CUSTOMERS Via GTWorld from ADEYEMI KHADIJAH FIFELOMO to IVY LEAGUE ASSOCIATES LIMITED REF:242234457000000150001910251928 from ADEYEMI KHADIJAH FIFELOMO to IVY LEAGUE ASSOCIATES LIMITED</t>
  </si>
  <si>
    <t>TRANSFER BETWEEN CUSTOMERS MBANKING - REF:777328731755804800009945280451 ANY Account Transfer from ABEGUNDE OLUWASEUN OLUYOMI B to IVY LEAGUE ASSOCIATES LIMITED</t>
  </si>
  <si>
    <t>STAMP DUTY CHARGE 25102019 STAMP DUTY CHARGE - 25/10/2019</t>
  </si>
  <si>
    <t>TRANSFER BETWEEN CUSTOMERS 000021191026071052200000001048|IBANKING TRANSFER|NG-013-191026-083051051-026734-757|SCB|0000130124533814 REF:000021191026071052200000001048</t>
  </si>
  <si>
    <t>TRANSFER BETWEEN CUSTOMERS 090267191026152255758172107587|AFM REVISION FEE FOR KABIR AFOLABI|kTv1E5OvnOCw|KMB|AFOLABI, OLALEKAN KABIRU REF:090267191026152255758172107587</t>
  </si>
  <si>
    <t>STAMP DUTY CHARGE 26102019 STAMP DUTY CHARGE - 26/10/2019</t>
  </si>
  <si>
    <t>TRANSFER BETWEEN CUSTOMERS USSD GTBank Transfer from : 08036319334 OSEWA TITILAYO OLASUNKANMI to IVY LEAGUE ASSOCIATES LIMITED 250022803900000250001400783495 from OSEWA TITILAYO OLASUNKANMI to IVY LEAGUE ASSOCIATES LIMI</t>
  </si>
  <si>
    <t>TRANSFER BETWEEN CUSTOMERS Via GTWorld from OGUNYEMI, FOLAKEMI ESTHER to IVY LEAGUE ASSOCIATES LIMITED Intensive tutorial REF:492468271000000150001910271912 from OGUNYEMI, FOLAKEMI ESTHER to IVY LEAGUE ASSOCIATES LIMITED</t>
  </si>
  <si>
    <t>NEFT TRANSFER GTB//NEFT//INTERSWITCHNG//Goodsandservices26102019//96503126 Ref:NC01245338141930100070278941</t>
  </si>
  <si>
    <t>NEFT TRANSFER GTB//NEFT//INTERSWITCHNG//Goodsandservices27102019//96588895 Ref:NC01245338141930100070137161</t>
  </si>
  <si>
    <t>NEFT TRANSFER GTB//NEFT//INTERSWITCHNG//Goodsandservices28102019//96680956 Ref:NC01245338141930100070493871</t>
  </si>
  <si>
    <t>TRANSFER BETWEEN CUSTOMERS 000014191028180217291885833089|NIP/ussd/114400000112019819|NIPUSSD_114400000112019819|ACCESS|PHILIP OLUWALAYOMI ANIFOWOSE REF:000014191028180217291885833089</t>
  </si>
  <si>
    <t>STAMP DUTY CHARGE 28102019 STAMP DUTY CHARGE - 28/10/2019</t>
  </si>
  <si>
    <t>STAMP DUTY CHARGE STAMP DUTY_ISW POS SETTLEMENT_27102019</t>
  </si>
  <si>
    <t>STAMP DUTY CHARGE STAMP DUTY_ISW POS SETTLEMENT_28102019</t>
  </si>
  <si>
    <t>TRANSFER BETWEEN CUSTOMERS MBANKING - REF:688141830999862800004959316758 Transfer ANY Account Transfer from AJAYI, OLUWASEUN EMMANUEL to IVY LEAGUE ASSOCIATES LIMITED</t>
  </si>
  <si>
    <t>STAMP DUTY CHARGE 30102019 STAMP DUTY CHARGE - 30/10/2019</t>
  </si>
  <si>
    <t>TRANSFER BETWEEN CUSTOMERS 000015191031091256000594937678|NIP IFO IVY LEAGUE ASSO|0|ZBN|IVY LEAGUE ASSOCI REF:000015191031091256000594937678</t>
  </si>
  <si>
    <t>TRANSFER BETWEEN CUSTOMERS 000015191031092841000594973865|NIP IFO IVY LEAGUE ASS|0|ZBN|IVY LEAGUE ASSOCI REF:000015191031092841000594973865</t>
  </si>
  <si>
    <t>FUNDS TRANSFER -288987- -864456-31102019/TERMINATION OF T/4384686/ LANG</t>
  </si>
  <si>
    <t>STAMP DUTY CHARGE 31102019 STAMP DUTY CHARGE - 31/10/2019</t>
  </si>
  <si>
    <t>TRANSFER BETWEEN CUSTOMERS MBANKING - REF:922706097764928400002885842590 Ivy League ANY Account Transfer from AKANDE, SOLA M. to IVY LEAGUE ASSOCIATES LIMITED</t>
  </si>
  <si>
    <t>TRANSFER BETWEEN CUSTOMERS USSD GTBank Transfer from : 09026597070 ADELOKIKI GBEMISOLA PRECIOUS to IVY LEAGUE ASSOCIATES LIMITED 231071207800000200001413496991 from ADELOKIKI GBEMISOLA PRECIOUS to IVY LEAGUE ASSOCIATES</t>
  </si>
  <si>
    <t>STAMP DUTY CHARGE 02112019 STAMP DUTY CHARGE - 02/11/2019</t>
  </si>
  <si>
    <t>TRANSFER BETWEEN CUSTOMERS 000016191103102348001327177714|FBNMOBILE:IVY LEAGUE ASSOCIATES LIMITED/APM REVISION|637083734287094378|FBN|OJUOYE OLUGBENGA EZEKIEL REF:000016191103102348001327177714</t>
  </si>
  <si>
    <t>TRANSFER BETWEEN CUSTOMERS USSD GTBank Transfer from : 08135438022 ROMEO-TONWE, FLORENCE MORAYO to IVY LEAGUE ASSOCIATES LIMITED 214079770800000110001414319439 from ROMEO-TONWE, FLORENCE MORAYO to IVY LEAGUE ASSOCIATES</t>
  </si>
  <si>
    <t>TRANSFER BETWEEN CUSTOMERS MBANKING - REF:916461101622505500004433868108 Sbl and Apm ANY Account Transfer from ODUSANYA OLUWASEUN JESUDARA to IVY LEAGUE ASSOCIATES LIMITED</t>
  </si>
  <si>
    <t>STAMP DUTY CHARGE 03112019 STAMP DUTY CHARGE - 03/11/2019</t>
  </si>
  <si>
    <t>TRANSFER BETWEEN CUSTOMERS 000001191104093106804523714416|Transfer from NORTHLINE LIMITED to IVY LEAGUE ASSOCIATES LIMITED|PMT3400GBP|STERLING|NORTHLINE LIMITED REF:000001191104093106804523714416</t>
  </si>
  <si>
    <t>NEFT TRANSFER GTB//NEFT//INTERSWITCHNG//Goodsandservices04112019//97825750 Ref:NC01245338141930803670079724</t>
  </si>
  <si>
    <t>STAMP DUTY CHARGE 04112019 STAMP DUTY CHARGE - 04/11/2019</t>
  </si>
  <si>
    <t>CASH DEPOSIT EJEM ESTHER O.</t>
  </si>
  <si>
    <t>TRANSFER BETWEEN CUSTOMERS via GAPS Being Pyt 4 drinks for SEPT. &amp; OCT. 2019 LECTURERS 80240851 BEING PAYMENT FOR DRINKS FOR SEPTEMBER &amp; OCTOBER 2019 LECTURERS &amp; DIRECTORS from IVY LEAGUE ASSOCIA REF: 0124533814802408510000000</t>
  </si>
  <si>
    <t>TRANSFER BETWEEN CUSTOMERS via GAPS BEING T-FARE TO IFE IRO THERE NUASA PROGRAM INVITE 80799651 BEING T-FARE TO IFE IRO THERE NUASA PROGRAM INVITE FOR MR OLUMIDE &amp; MR JOJO from IVY LEAGUE ASSOCIAT REF: 0124533814807996510000000</t>
  </si>
  <si>
    <t>NIBSS Instant Payment Outward 000013191105163032000007115977 BEING STAFF SALARY FOR THE MONTH OF OCTOBER 2019 BEING STAFF SALARY FOR THE MONTH OF OCTOBER 2019 80896181 IFO : STANBIC/RUTH OLUWAWUN REF:209075818112000000008089618100</t>
  </si>
  <si>
    <t>COMMISSION 000013191105163032000007115977 NIP TRANSFER COMMISSION FOR BEING STAFF SALARY FOR THE MONTH OF OCTOBER 2019 BEING STAFF SALARY FOR THE MONTH OF OCTOBER 2019 80896181 REF:209075818112000000008089618100</t>
  </si>
  <si>
    <t>TRANSFER BETWEEN CUSTOMERS via GAPS BEING REFUND OF TIUTION FEE TO STUDENT 81056500 BEING REFUND OF TIUTION FEE FOR STANDARD CLASS TO STUDENT from IVY LEAGUE ASSOCIATES LIMITED to LAWRENCE IFEOLU REF: 0124533814810565000000000</t>
  </si>
  <si>
    <t>TRANSFER BETWEEN CUSTOMERS via GAPS BEING REFUND-OF ACCA REGISTRATION FEE 81056499 BEING REFUND OF ACCA REGISTRATION FEE from IVY LEAGUE ASSOCIATES LIMITED to ANOZIE JENNIFER REF: 0124533814810564990000000</t>
  </si>
  <si>
    <t>TRANSFER BETWEEN CUSTOMERS via GAPS REFUND TO STUDENT FOR INT. SBR DEC 2019 NOT HOLD 81314030 BEING REFUND TO STUDENT FOR INT. SBR DEC 2019 NOT HOLD from IVY LEAGUE ASSOCIATES LIMITED to OJUBARHEM REF: 0124533814813140300000000</t>
  </si>
  <si>
    <t>TRANSFER BETWEEN CUSTOMERS via GAPS REFUND OF TUITION FEE FOR JUNE 2019 FOR STUDENT 81331616 BEING REFUND OF TIUTION FEE FOR STANDARD CLASS TO STUDENT JUNE 2019 from IVY LEAGUE ASSOCIATES LIMITED REF: 0124533814813316160000000</t>
  </si>
  <si>
    <t>TRANSFER BETWEEN CUSTOMERS via GAPS BEING STAFF SALARY FOR THE MONTH-OF OCT. 2019 81338378 BEING STAFF SALARY FOR THE MONTH OF OCT. 2019 from IVY LEAGUE ASSOCIATES LIMITED to ONYEJIDO CONFIDENCE A REF: 0124533814813383780000000</t>
  </si>
  <si>
    <t>NIBSS Instant Payment Outward 000013191105164606000007131068 BEING STAFF SALARY FOR THE MONTH OF OCT-2019 BEING STAFF SALARY FOR THE MONTH OF OCT-2019 81347269 IFO : FB/DANAGUDI YINUSA REF:209075818122400000008134726900</t>
  </si>
  <si>
    <t>COMMISSION 000013191105164606000007131068 NIP TRANSFER COMMISSION FOR BEING STAFF SALARY FOR THE MONTH OF OCT-2019 BEING STAFF SALARY FOR THE MONTH OF OCT-2019 81347269 REF:209075818122400000008134726900</t>
  </si>
  <si>
    <t>NIBSS Instant Payment Outward 000013191105164606000007131044 BEING STAFF SALARY FOR MONTH OF OCT-2019 baba BEING STAFF SALARY FOR THE MONTH OF OCT-2019 -BABA AYO SECURITY MAN 81347273 IFO : FB/D REF:209075818170000000008134727300</t>
  </si>
  <si>
    <t>NIBSS Instant Payment Outward 000013191105164606000007131060 BEING STAFF SALARY FOR THE _MONTH OF OCT-2019 BEING STAFF SALARY FOR THE MONTH OF OCT. 2019 81347271 IFO : DBN/ADEFOLU O ADESINA REF:209075818112000000008134727100</t>
  </si>
  <si>
    <t>COMMISSION 000013191105164606000007131044 NIP TRANSFER COMMISSION FOR BEING STAFF SALARY FOR MONTH OF OCT-2019 baba BEING STAFF SALARY FOR THE MONTH OF OCT-2019 -BABA AYO SECURREF:209075818170000000008134727300</t>
  </si>
  <si>
    <t>COMMISSION 000013191105164606000007131060 NIP TRANSFER COMMISSION FOR BEING STAFF SALARY FOR THE _MONTH OF OCT-2019 BEING STAFF SALARY FOR THE MONTH OF OCT. 2019 81347271 REF:209075818112000000008134727100</t>
  </si>
  <si>
    <t>TRANSFER BETWEEN CUSTOMERS via GAPS BEING STAFF SALARY FOR THE-MONTH OF OCT-2019 81347270 BEING STAFF SALARY FOR THE MONTH OF OCT. 2019 from IVY LEAGUE ASSOCIATES LIMITED to LAWANSON AKEEM OLAYINK REF: 0124533814813472700000000</t>
  </si>
  <si>
    <t>NIBSS Instant Payment Outward 000013191105164712000007132132 BEING STAFF SALARY FOR .OCT-2019 FOR RAPHEAL BEING STAFF SALARY FOR THE MONTH OF OCT. 2019 FOR RAPHEAL 81348917 IFO : ACCESS/LUCKY ISH REF:209075818119400000008134891700</t>
  </si>
  <si>
    <t>COMMISSION 000013191105164712000007132132 NIP TRANSFER COMMISSION FOR BEING STAFF SALARY FOR .OCT-2019 FOR RAPHEAL BEING STAFF SALARY FOR THE MONTH OF OCT. 2019 FOR RAPHEAL 8134REF:209075818119400000008134891700</t>
  </si>
  <si>
    <t>TRANSFER BETWEEN CUSTOMERS via GAPS BEING PART PYT FOR RENT 1ST INSTMT 81351712 BEING PART PYT FOR OFFICE RENT 50 INTALMENT from IVY LEAGUE ASSOCIATES LIMITED to FILANI OLUJIMI OLAKUNLE REF: 0124533814813517120000000</t>
  </si>
  <si>
    <t>TRANSFER BETWEEN CUSTOMERS MBANKING - REF:304987318957848330003660223030 ANY Account Transfer from OSHIBOLU AHMED OLUWASEYI to IVY LEAGUE ASSOCIATES LIMITED</t>
  </si>
  <si>
    <t>TRANSFER BETWEEN CUSTOMERS via GAPS BAL PAYMENT OF RENT FOR THE YEAR 20192020 81491420 BAL PAYMENT OF RENT FOR THE YEAR 20192020 from IVY LEAGUE ASSOCIATES LIMITED to FILANI OLUJIMI OLAKUNLE REF: 0124533814814914200000000</t>
  </si>
  <si>
    <t>STAMP DUTY CHARGE 05112019 STAMP DUTY CHARGE - 05/11/2019</t>
  </si>
  <si>
    <t>NEFT TRANSFER GTB//NEFT//INTERSWITCHNG//Goodsandservices06112019//98107450 Ref:NC01245338141931003670132781</t>
  </si>
  <si>
    <t>TRANSFER BETWEEN CUSTOMERS USSD GTBank Transfer from : 08063621449 SAMUEL , STANLEY KYUKA to IVY LEAGUE ASSOCIATES LIMITED 413091903400000007001420033748 from SAMUEL , STANLEY KYUKA to IVY LEAGUE ASSOCIATES LIMITED</t>
  </si>
  <si>
    <t>STAMP DUTY CHARGE 06112019 STAMP DUTY CHARGE - 06/11/2019</t>
  </si>
  <si>
    <t>TRANSFER BETWEEN CUSTOMERS 000015191108113437000607988538|NIP IFO IVYLEAGUE ASSOC|0|ZBN|IVY LEAGUE ASSOCI REF:000015191108113437000607988538</t>
  </si>
  <si>
    <t>TRANSFER BETWEEN CUSTOMERS via Internet Banking Lecture note for AAA Sept 2019 Diet from IGE,BABAJIDE RUFUS to IVY LEAGUE ASSOCIATES LIMITED</t>
  </si>
  <si>
    <t>NIBSS Instant Payment Outward 000013191108151946000009526901 Pymt for stationery and fuel PAYMENT FOR A4 PAPERS OIL TISSUE AND FUEL 81742160 IFO : UBA/EBIETOMIYE, OLUMIDE AYODELE REF:209075818149300000008174216000</t>
  </si>
  <si>
    <t>COMMISSION 000013191108151946000009526901 NIP TRANSFER COMMISSION FOR Pymt for stationery and fuel PAYMENT FOR A4 PAPERS OIL TISSUE AND FUEL 81742160 REF:209075818149300000008174216000</t>
  </si>
  <si>
    <t>VALUE ADDED TAX VAT ON NIP TRANSFER FOR Pymt</t>
  </si>
  <si>
    <t>TRANSFER BETWEEN CUSTOMERS via GAPS PAYMENT FOR DIESEL 81739146 PAYMENT FOR THE PURCHASE OF DIESEL from IVY LEAGUE ASSOCIATES LIMITED to ASHARAMI SYNERGY PLC-D2D REF: 0124533814817391460000000</t>
  </si>
  <si>
    <t>STAMP DUTY CHARGE 08112019 STAMP DUTY CHARGE - 08/11/2019</t>
  </si>
  <si>
    <t>NEFT TRANSFER GTB//NEFT//INTERSWITCHNG//Goodsandservices11112019//98512732 Ref:NC01245338141931603670036782</t>
  </si>
  <si>
    <t>NEFT TRANSFER GTB//NEFT//INTERSWITCHNG//Goodsandservices10112019//98606561 Ref:NC01245338141931603670234871</t>
  </si>
  <si>
    <t>STAMP DUTY CHARGE DUPLICATED STAMP DUTY CHARGE_ISW POS SETTLEMENT_04112019</t>
  </si>
  <si>
    <t>STAMP DUTY CHARGE 12112019 STAMP DUTY CHARGE - 12/11/2019</t>
  </si>
  <si>
    <t>NIBSS Instant Payment Outward 000013191116000251000014898146 Payment for internet subscription PAYMENT FOR SPECTRANET MONTHLY SUBSCRIPTION 82228217 IFO : UBA/EBIETOMIYE, OLUMIDE AYODELE REF:209075818112500000008222821700</t>
  </si>
  <si>
    <t>COMMISSION 000013191116000251000014898146 NIP TRANSFER COMMISSION FOR Payment for internet subscription PAYMENT FOR SPECTRANET MONTHLY SUBSCRIPTION 82228217 REF:209075818112500000008222821700</t>
  </si>
  <si>
    <t>VALUE ADDED TAX VAT ON NIP TRANSFER FOR Payme</t>
  </si>
  <si>
    <t>NIBSS Instant Payment Outward 000013191116000251000014898147 TRANSFER TO UTILITY CARD TRANSFER FOR ACCA ONLINE REGISTRATIONS 82228215 IFO : ZBN/OLUMIDE AYODELE EBIETOMIYE REF:209075818124000000008222821500</t>
  </si>
  <si>
    <t>COMMISSION 000013191116000251000014898147 NIP TRANSFER COMMISSION FOR TRANSFER TO UTILITY CARD TRANSFER FOR ACCA ONLINE REGISTRATIONS 82228215 REF:209075818124000000008222821500</t>
  </si>
  <si>
    <t>VALUE ADDED TAX VAT ON NIP TRANSFER FOR TRANS</t>
  </si>
  <si>
    <t>NIBSS Instant Payment Outward 000013191116000251000014898148 payment for toilets repairs PAYMENT FOR THE REPAIRS OF FEMALE TOILETS AND PLUMBING WORK 82228216 IFO : UBA/EBIETOMIYE, OLUMIDE AYODELE REF:209075818165000000008222821600</t>
  </si>
  <si>
    <t>COMMISSION 000013191116000251000014898148 NIP TRANSFER COMMISSION FOR payment for toilets repairs PAYMENT FOR THE REPAIRS OF FEMALE TOILETS AND PLUMBING WORK 82228216 REF:209075818165000000008222821600</t>
  </si>
  <si>
    <t>VALUE ADDED TAX VAT ON NIP TRANSFER FOR payme</t>
  </si>
  <si>
    <t>NEFT TRANSFER GTB//NEFT//INTERSWITCHNG//Goodsandservices18112019//99222775 Ref:NC01245338141932203670131529</t>
  </si>
  <si>
    <t>STAMP DUTY CHARGE 18112019 STAMP DUTY CHARGE - 18/11/2019</t>
  </si>
  <si>
    <t>FUNDS TRANSFER -002934- -138169-326 HERBERT MACAULAY STR YABA LAGOS LANG EGWU CHRISTIAN</t>
  </si>
  <si>
    <t>STAMP DUTY CHARGE 22112019 STAMP DUTY CHARGE - 22/11/2019</t>
  </si>
  <si>
    <t>NEFT TRANSFER GTB//NEFT//INTERSWITCHNG//Goodsandservices24112019//100008465 Ref:NC01245338141932900500045891</t>
  </si>
  <si>
    <t>NEFT TRANSFER GTB//NEFT//INTERSWITCHNG//Goodsandservices25112019//100093757 Ref:NC01245338141932900500173551</t>
  </si>
  <si>
    <t>TRANSFER BETWEEN CUSTOMERS 000012191127231109503703470000|SBR Intensive Jan 2019|50370347|STANBIC|OMOLARA EHIMEN OLUWASUSI REF:000012191127231109503703470000</t>
  </si>
  <si>
    <t>NIBSS Instant Payment Outward 000013191128134501000002922038 BEING STAFF SALARY FOR THE MONTH_OF OCT. 2019 BEING STAFF SALARY FOR THE MONTH OF OCT. 2019 81340533 IFO : ACCESS/LUCKY ISHAYA MUSA REF:209075818144400000008134053300</t>
  </si>
  <si>
    <t>COMMISSION 000013191128134501000002922038 NIP TRANSFER COMMISSION FOR BEING STAFF SALARY FOR THE MONTH_OF OCT. 2019 BEING STAFF SALARY FOR THE MONTH OF OCT. 2019 81340533 REF:209075818144400000008134053300</t>
  </si>
  <si>
    <t>FUNDS TRANSFER -501219- -489462-28112019/LIQUIDATION OF T/4447151/ LANG</t>
  </si>
  <si>
    <t>TRANSFER BETWEEN CUSTOMERS via GAPS BEING SUPPORT PAYMENT FOR STAFF SISTERSS BURIAL 82819919 BEING SUPPORT PAYMENT FOR STAFF SISTERSS BURIAL from IVY LEAGUE ASSOCIATES LIMITED to LAWANSON AKEEM OL REF: 0124533814828199190000000</t>
  </si>
  <si>
    <t>NIBSS Instant Payment Outward 000013191128150822000003008607 PAYMENT FOR NEPA BILL FOR OCTOBER 2019 PR PAYMENT FOR NEPA BILL FOR OCTOBER 2019 PR 82823548 IFO : ACCESS/LUCKY ISHAYA MUSA REF:209075818156196000008282354800</t>
  </si>
  <si>
    <t>NIBSS Instant Payment Outward 000013191128150822000003008609 BEING STAFF SALARY FOR THE MONTH OF NOV.- 2019 BEING STAFF SALARY FOR THE MONTH OF NOV. 2019 82833364 IFO : FB/DANAGUDI YINUSA REF:209075818123000000008283336400</t>
  </si>
  <si>
    <t>NIBSS Instant Payment Outward 000013191128150822000003008610 BEING-STAFF SALARY FOR THE MONTH OF NOV-2019 BEING STAFF SALARY FOR THE MONTH OF NOV. 2019 82833367 IFO : DBN/ADEFOLU O ADESINA REF:209075818112000000008283336700</t>
  </si>
  <si>
    <t>COMMISSION 000013191128150822000003008607 NIP TRANSFER COMMISSION FOR PAYMENT FOR NEPA BILL FOR OCTOBER 2019 PR PAYMENT FOR NEPA BILL FOR OCTOBER 2019 PR 82823548 REF:209075818156196000008282354800</t>
  </si>
  <si>
    <t>COMMISSION 000013191128150822000003008609 NIP TRANSFER COMMISSION FOR BEING STAFF SALARY FOR THE MONTH OF NOV.- 2019 BEING STAFF SALARY FOR THE MONTH OF NOV. 2019 82833364 REF:209075818123000000008283336400</t>
  </si>
  <si>
    <t>COMMISSION 000013191128150822000003008610 NIP TRANSFER COMMISSION FOR BEING-STAFF SALARY FOR THE MONTH OF NOV-2019 BEING STAFF SALARY FOR THE MONTH OF NOV. 2019 82833367 REF:209075818112000000008283336700</t>
  </si>
  <si>
    <t>NIBSS Instant Payment Outward 000013191128150823000003008617 BEING STAFF SALARY FOR THE MONTH OF NOV-2019 BEING STAFF SALARY FOR THE MONTH OF NOV. 2019 82833366 IFO : ZBN/AYANFE RAPHAEL ANIFOWOSE REF:209075818125000000008283336600</t>
  </si>
  <si>
    <t>COMMISSION 000013191128150823000003008617 NIP TRANSFER COMMISSION FOR BEING STAFF SALARY FOR THE MONTH OF NOV-2019 BEING STAFF SALARY FOR THE MONTH OF NOV. 2019 82833366 REF:209075818125000000008283336600</t>
  </si>
  <si>
    <t>TRANSFER BETWEEN CUSTOMERS via GAPS BEING STAFF SALARY FOR THE MONTH OF NOV-2019 baba 82833365 BEING STAFF SALARY FOR THE MONTH OF NOV. 2019 from IVY LEAGUE ASSOCIATES LIMITED to LAWANSON AKEEM OL REF: 0124533814828333650000000</t>
  </si>
  <si>
    <t>TRANSFER BETWEEN CUSTOMERS via GAPS BEING STAFF SALARY FOR THE_MONTH -OF NOV-2019 82835108 BEING STAFF SALARY FOR THE MONTH OF NOV. 2019 from IVY LEAGUE ASSOCIATES LIMITED to ONYEJIDO CONFIDENCE A REF: 0124533814828351080000000</t>
  </si>
  <si>
    <t>TRANSFER BETWEEN CUSTOMERS via GAPS BEING STAFF SALARY FOR THE-MONTH OF NOV-2019 82835106 BEING STAFF SALARY FOR THE MONTH OF NOV. 2019 from IVY LEAGUE ASSOCIATES LIMITED to OSHIBOLU JAMIU OLUKAYO REF: 0124533814828351060000000</t>
  </si>
  <si>
    <t>TRANSFER BETWEEN CUSTOMERS via GAPS BEING STAFF SALARY FOR THE MONTH OF SEPT-2019 82835267 BEING STAFF SALARY FOR THE MONTH OF SEPT-2019 from IVY LEAGUE ASSOCIATES LIMITED to OSHIBOLU JAMIU OLUKAY REF: 0124533814828352670000000</t>
  </si>
  <si>
    <t>NIBSS Instant Payment Outward 000013191128150958000003010285 BEING STAFF-SALARY FOR THE MONTH OF NOV-2019 BEING STAFF SALARY FOR THE MONTH OF NOV. 2019 82835107 IFO : UBA/LUCKY ISHAYA MUSA REF:209075818142700000008283510700</t>
  </si>
  <si>
    <t>COMMISSION 000013191128150958000003010285 NIP TRANSFER COMMISSION FOR BEING STAFF-SALARY FOR THE MONTH OF NOV-2019 BEING STAFF SALARY FOR THE MONTH OF NOV. 2019 82835107 REF:209075818142700000008283510700</t>
  </si>
  <si>
    <t>NIBSS Instant Payment Outward 000013191128150958000003010295 BEING-STAFF SALARY FOR THE MONTH OF-NOV-2019 BEING STAFF SALARY FOR THE MONTH OF NOV. 2019 82835105 IFO : UBA/EBIETOMIYE, OLUMIDE AYOD REF:209075818175000000008283510500</t>
  </si>
  <si>
    <t>COMMISSION 000013191128150958000003010295 NIP TRANSFER COMMISSION FOR BEING-STAFF SALARY FOR THE MONTH OF-NOV-2019 BEING STAFF SALARY FOR THE MONTH OF NOV. 2019 82835105 REF:209075818175000000008283510500</t>
  </si>
  <si>
    <t>STAMP DUTY CHARGE 28112019 STAMP DUTY CHARGE - 28/11/2019</t>
  </si>
  <si>
    <t>TRANSFER BETWEEN CUSTOMERS 000015191129132639000640570965|NIP|0|ZBN|IVY LEAGUE ASSOCI REF:000015191129132639000640570965</t>
  </si>
  <si>
    <t>NEFT TRANSFER GTB//NEFT//INTERSWITCHNG//Goodsandservices29112019//100857653 Ref:NC01245338141933300070119223</t>
  </si>
  <si>
    <t>STAMP DUTY CHARGE 29112019 STAMP DUTY CHARGE - 29/11/2019</t>
  </si>
  <si>
    <t>TRANSFER BETWEEN CUSTOMERS via GAPS refund of excess payment for lecture 83354355 REFUND OF EXCESS PAYMENT FOR LECTURE from IVY LEAGUE ASSOCIATES LIMITED to ONWUAMA CHINEYE AUGUSTA REF: 0124533814833543550000000</t>
  </si>
  <si>
    <t>TRANSFER BETWEEN CUSTOMERS via GAPS Final pyt for-printing of lecture note 83485526 FINAL PAYMENT FOR PRINTING OF LECTURE NOTE FOR THE DIET from IVY LEAGUE ASSOCIATES LIMITED to MUSTAPHA OLUWAKEMI REF: 0124533814834855260000000</t>
  </si>
  <si>
    <t>NIBSS Instant Payment Outward 000013191130103123000004653044 Payment for repair of Kayodes laptopmotherboard PAYMENT FOR REPAIR OF KAYODES LAPTOPMOTHERBOARD 83485527 IFO : UBA/EBIETOMIYE, OLUMIDE REF:209075818118000000008348552700</t>
  </si>
  <si>
    <t>COMMISSION 000013191130103123000004653044 NIP TRANSFER COMMISSION FOR Payment for repair of Kayodes laptopmotherboard PAYMENT FOR REPAIR OF KAYODES LAPTOPMOTHERBOARD 83485527 REF:209075818118000000008348552700</t>
  </si>
  <si>
    <t>TRANSFER BETWEEN CUSTOMERS via GAPS BEING -LECTURERS PAY 4 DECEMBER-2019 DIET- 83751661 BEING LECTURER PAY FOR DEC. 2019 DIET. from IVY LEAGUE ASSOCIATES LIMITED to SOKUNBIOLUWAFEMI STEPHEN REF: 0124533814837516610000000</t>
  </si>
  <si>
    <t>TRANSFER BETWEEN CUSTOMERS via GAPS BEING -LECTURERS PAY FOR DECEMBER-2019 DIET- 83751662 BEING LECTURER PAY FOR DEC. 2019 DIET. from IVY LEAGUE ASSOCIATES LIMITED to FATOKI OLUWADARE SAMUEL REF: 0124533814837516620000000</t>
  </si>
  <si>
    <t>TRANSFER BETWEEN CUSTOMERS via GAPS BEING -LECTURERS PAY 4 DECEMBER. 2019 DIET- 83751660 BEING LECTURER PAY FOR DECEMBER. 2019 DIET. from IVY LEAGUE ASSOCIATES LIMITED to BINUYOIBUKUNOLUWA ADEWUNM REF: 0124533814837516600000000</t>
  </si>
  <si>
    <t>NIBSS Instant Payment Outward 000013191130104253000004664468 LECTURERS PAY 4 DECEMBER2019-DIET- BEING LECTURER PAY FOR DEC. 2019 DIET. 83752272 IFO : STANBIC/SAMUEL PRINCE NWAFOR REF:209075818131303854008375227200</t>
  </si>
  <si>
    <t>COMMISSION 000013191130104253000004664468 NIP TRANSFER COMMISSION FOR LECTURERS PAY 4 DECEMBER2019-DIET- BEING LECTURER PAY FOR DEC. 2019 DIET. 83752272 REF:209075818131303854008375227200</t>
  </si>
  <si>
    <t>VALUE ADDED TAX VAT ON NIP TRANSFER FOR LECTU</t>
  </si>
  <si>
    <t>NIBSS Instant Payment Outward 000013191130104253000004664465 BEING -LECTURERS PAY 4 DECEMBER2019-DIET- BEING LECTURER PAY FOR DEC. 2019 DIET. 83752256 IFO : ECO/OMOREGIE LAWRENCE OSAKHUWOMWAN REF:209075818135779380008375225600</t>
  </si>
  <si>
    <t>NIBSS Instant Payment Outward 000013191130104253000004664455 BEING -LECTURERS PAY 4 DECEMBER-2019-DIET- BEING LECTURER PAY FOR DECEMBER. 2019 DIET. 83752253 IFO : FBN/OLATUNDE YEMISI REF:209075818144543130008375225300</t>
  </si>
  <si>
    <t>COMMISSION 000013191130104253000004664455 NIP TRANSFER COMMISSION FOR BEING -LECTURERS PAY 4 DECEMBER-2019-DIET- BEING LECTURER PAY FOR DECEMBER. 2019 DIET. 83752253 REF:209075818144543130008375225300</t>
  </si>
  <si>
    <t>NIBSS Instant Payment Outward 000013191130104253000004664435 -BEINGLECTURERS PAY 4-DECEMBER-2019DIET- BEING LECTURER PAY FOR DECEMBER. 2019 DIET. 83752265 IFO : FCMB/APENA MUYIDEEN ADE REF:209075818120543750008375226500</t>
  </si>
  <si>
    <t>NIBSS Instant Payment Outward 000013191130104253000004664451 BEING -LECTURERS PAY 4DECEMBER-2019-DIET- BEING LECTURER PAY FOR DEC. 2019 DIET. 83752269 IFO : UNION/OWOLESHO MAYOWA H REF:209075818125268908008375226900</t>
  </si>
  <si>
    <t>NIBSS Instant Payment Outward 000013191130104253000004664441 BEING -LECTURERS PAY 4-DECEMBER-2019-DIET- BEING LECTURER PAY FOR DEC. 2019 DIET. 83752255 IFO : FBN/OLOJEDE OLUSHINA JOSEPH REF:209075818129172920008375225500</t>
  </si>
  <si>
    <t>COMMISSION 000013191130104253000004664465 NIP TRANSFER COMMISSION FOR BEING -LECTURERS PAY 4 DECEMBER2019-DIET- BEING LECTURER PAY FOR DEC. 2019 DIET. 83752256 REF:209075818135779380008375225600</t>
  </si>
  <si>
    <t>NIBSS Instant Payment Outward 000013191130104253000004664467 BEING _LECTURERS PAY 4 DECEMBER2019-DIET- BEING LECTURER PAY FOR DEC. 2019 DIET. 83752257 IFO : FCMB/AWOFISIBE AYORINDE OLAJIRE REF:209075818124890000008375225700</t>
  </si>
  <si>
    <t>NIBSS Instant Payment Outward 000013191130104253000004664457 BEING -LECTURERS PAY 4-DECEMBER-2019 DIET- BEING LECTURER PAY FOR DEC. 2019 DIET. 83752254 IFO : STANBIC/ONYINYE DAVID OGABU REF:209075818167489580008375225400</t>
  </si>
  <si>
    <t>COMMISSION 000013191130104253000004664435 NIP TRANSFER COMMISSION FOR -BEINGLECTURERS PAY 4-DECEMBER-2019DIET- BEING LECTURER PAY FOR DECEMBER. 2019 DIET. 83752265 REF:209075818120543750008375226500</t>
  </si>
  <si>
    <t>VALUE ADDED TAX VAT ON NIP TRANSFER FOR -BEIN</t>
  </si>
  <si>
    <t>COMMISSION 000013191130104253000004664451 NIP TRANSFER COMMISSION FOR BEING -LECTURERS PAY 4DECEMBER-2019-DIET- BEING LECTURER PAY FOR DEC. 2019 DIET. 83752269 REF:209075818125268908008375226900</t>
  </si>
  <si>
    <t>COMMISSION 000013191130104253000004664441 NIP TRANSFER COMMISSION FOR BEING -LECTURERS PAY 4-DECEMBER-2019-DIET- BEING LECTURER PAY FOR DEC. 2019 DIET. 83752255 REF:209075818129172920008375225500</t>
  </si>
  <si>
    <t>COMMISSION 000013191130104253000004664467 NIP TRANSFER COMMISSION FOR BEING _LECTURERS PAY 4 DECEMBER2019-DIET- BEING LECTURER PAY FOR DEC. 2019 DIET. 83752257 REF:209075818124890000008375225700</t>
  </si>
  <si>
    <t>COMMISSION 000013191130104253000004664457 NIP TRANSFER COMMISSION FOR BEING -LECTURERS PAY 4-DECEMBER-2019 DIET- BEING LECTURER PAY FOR DEC. 2019 DIET. 83752254 REF:209075818167489580008375225400</t>
  </si>
  <si>
    <t>NIBSS Instant Payment Outward 000013191130104253000004664440 BEING -LECTURERS PAY-4-DECEMBER-2019-DIET- BEING LECTURER PAY FOR DEC. 2019 DIET. 83752258 IFO : KEY/AKANBI SAHEED REF:209075818129239417008375225800</t>
  </si>
  <si>
    <t>COMMISSION 000013191130104253000004664440 NIP TRANSFER COMMISSION FOR BEING -LECTURERS PAY-4-DECEMBER-2019-DIET- BEING LECTURER PAY FOR DEC. 2019 DIET. 83752258 REF:209075818129239417008375225800</t>
  </si>
  <si>
    <t>NIBSS Instant Payment Outward 000013191130104258000004664554 BEING -LECTURERS PAY 4 -DECEMBER-2019DIET- BEING LECTURER PAY FOR DECEMBER. 2019 DIET. 83752267 IFO : UNION/DUROSANYA GABRIEL O REF:209075818114620500008375226700</t>
  </si>
  <si>
    <t>COMMISSION 000013191130104258000004664554 NIP TRANSFER COMMISSION FOR BEING -LECTURERS PAY 4 -DECEMBER-2019DIET- BEING LECTURER PAY FOR DECEMBER. 2019 DIET. 83752267 REF:209075818114620500008375226700</t>
  </si>
  <si>
    <t>TRANSFER BETWEEN CUSTOMERS via GAPS BEING -LECTURERS PAY 4 DECEMBER2019 DIET- 83752271 BEING LECTURER PAY FOR DEC. 2019 DIET. from IVY LEAGUE ASSOCIATES LIMITED to SOSANYA AKINJIDE LANRE REF: 0124533814837522710000000</t>
  </si>
  <si>
    <t>TRANSFER BETWEEN CUSTOMERS via GAPS BEINGLECTURERS PAY 4-DECEMBER2019DIET 83752270 BEING LECTURER PAY FOR DEC. 2019 DIET. from IVY LEAGUE ASSOCIATES LIMITED to OLADOSU OLADIMEJI AFEEZ REF: 0124533814837522700000000</t>
  </si>
  <si>
    <t>TRANSFER BETWEEN CUSTOMERS via GAPS BEING -LECTURERS PAY 4-DECEMBER-2019DIET- 83752264 BEING LECTURER PAY FOR DECEMBER. 2019 DIET. from IVY LEAGUE ASSOCIATES LIMITED to OYEDOKUN ABIODUN REF: 0124533814837522640000000</t>
  </si>
  <si>
    <t>TRANSFER BETWEEN CUSTOMERS via GAPS BEING -LECTURERS PAY FOR DECEMBER-2019DIET- 83752268 BEING LECTURER PAY FOR DEC. 2019 DIET. from IVY LEAGUE ASSOCIATES LIMITED to HABIB MUSBAHU ABDULLAHI REF: 0124533814837522680000000</t>
  </si>
  <si>
    <t>TRANSFER BETWEEN CUSTOMERS via GAPS BEING -LECTURERS PAY 4DECEMBER2019-DIET- 83752260 BEING LECTURER PAY FOR DEC. 2019 DIET. from IVY LEAGUE ASSOCIATES LIMITED to GBADAMOSI OMOWONUOLA REGINA REF: 0124533814837522600000000</t>
  </si>
  <si>
    <t>TRANSFER BETWEEN CUSTOMERS via GAPS BEING -LECTURERS PAY 4 DECEMBER-2019DIET- 83752262 BEING LECTURER PAY FOR DECEMBER. 2019 DIET. from IVY LEAGUE ASSOCIATES LIMITED to OLAKITAN HABEEB OLATOMIWA REF: 0124533814837522620000000</t>
  </si>
  <si>
    <t>TRANSFER BETWEEN CUSTOMERS via GAPS BEING -LECTURERS PAY 4-DECEMBER2019DIET- 83752261 BEING LECTURER PAY FOR DECEMBER. 2019 DIET. from IVY LEAGUE ASSOCIATES LIMITED to KOYE-AMAO GOLD OREOLUWA REF: 0124533814837522610000000</t>
  </si>
  <si>
    <t>TRANSFER BETWEEN CUSTOMERS via GAPS BEING -LECTURERS PAY 4-DECEMBER2019-DIET- 83752259 BEING LECTURER PAY FOR DEC. 2019 DIET. from IVY LEAGUE ASSOCIATES LIMITED to IKEOLUMBA JONATHAN OBINNA REF: 0124533814837522590000000</t>
  </si>
  <si>
    <t>TRANSFER BETWEEN CUSTOMERS via GAPS BEING -LECTURERS-PAY 4 DECEMBER-2019DIET- 83752263 BEING LECTURER PAY FOR DECEMBER. 2019 DIET. from IVY LEAGUE ASSOCIATES LIMITED to OLUDARE ADETUTU REF: 0124533814837522630000000</t>
  </si>
  <si>
    <t>TRANSFER BETWEEN CUSTOMERS via GAPS BEING -LECTURERS PAY 4-DECEMBER2019DIET 83752266 BEING LECTURER PAY FOR DECEMBER. 2019 DIET. from IVY LEAGUE ASSOCIATES LIMITED to OSHIKOYA OLUMIDE GBOYEGA REF: 0124533814837522660000000</t>
  </si>
  <si>
    <t>TRANSFER BETWEEN CUSTOMERS 000015191202171554000646024036|NIP|0|ZBN|IVY LEAGUE ASSOCI REF:000015191202171554000646024036</t>
  </si>
  <si>
    <t>TRANSFER BETWEEN CUSTOMERS via GAPS LECTURERS PAY- DEC. 2019DIET- 83752335 BEING LECTURER PAY FOR DECEMBER. 2019 DIET. from IVY LEAGUE ASSOCIATES LIMITED to AJAYI OLUWASEUN EMMANUEL REF: 0124533814837523350000000</t>
  </si>
  <si>
    <t>TRANSFER BETWEEN CUSTOMERS via GAPS LECTURERS PAY-DEC. 2019 DIET- 83752334 BEING LECTURER PAY FOR DECEMBER. 2019 DIET. from IVY LEAGUE ASSOCIATES LIMITED to ADETOLABABAJIDE OLUMIDE REF: 0124533814837523340000000</t>
  </si>
  <si>
    <t>TRANSFER BETWEEN CUSTOMERS via GAPS BEING LECTURERS PAY FOR DEC. 2019 DIET 83752337 BEING LECTURER PAY FOR DEC. 2019 DIET. from IVY LEAGUE ASSOCIATES LIMITED to OSHIBOLU AHMED OLUWASEYI REF: 0124533814837523370000000</t>
  </si>
  <si>
    <t>TRANSFER BETWEEN CUSTOMERS MBANKING - REF:228464373792705660008774264498 Trf ANY Account Transfer from AJAYI, OLUWASEUN EMMANUEL to IVY LEAGUE ASSOCIATES LIMITED</t>
  </si>
  <si>
    <t>STAMP DUTY CHARGE 02122019 STAMP DUTY CHARGE - 02/12/2019</t>
  </si>
  <si>
    <t>NIBSS Instant Payment Outward 000013191204082716000002729614 LECTURERS PAY- DEC.2019 DIET- BEING LECTURER PAY FOR DEC. 2019 DIET. 83968769 IFO : FBN/OLAKISAN JAMIU ADEYEMI REF:209075818185194813008396876900</t>
  </si>
  <si>
    <t>COMMISSION 000013191204082716000002729614 NIP TRANSFER COMMISSION FOR LECTURERS PAY- DEC.2019 DIET- BEING LECTURER PAY FOR DEC. 2019 DIET. 83968769 REF:209075818185194813008396876900</t>
  </si>
  <si>
    <t>TRANSFER BETWEEN CUSTOMERS via GAPS BEING PYT FOR 500LTRS OF DIESEL FOR THE OFFICE 83969586 BEING PAYMENT FOR 500LTRS OF DIESEL FOR THE OFFICE from IVY LEAGUE ASSOCIATES LIMITED to ASHARAMI SYNERG REF: 0124533814839695860000000</t>
  </si>
  <si>
    <t>NIBSS Instant Payment Outward 000013191204082716000002729612 T- FARE FOR FLYER DISTRIBUTION AT EAXAM CENTRES BEING PYT TRANSPORTATION FOR FLYER DISTRIBUTION AT EAXAM CENTRES 83970833 IFO : UBA/EB REF:209075818115000000008397083300</t>
  </si>
  <si>
    <t>COMMISSION 000013191204082716000002729612 NIP TRANSFER COMMISSION FOR T- FARE FOR FLYER DISTRIBUTION AT EAXAM CENTRES BEING PYT TRANSPORTATION FOR FLYER DISTRIBUTION AT EAXAM CEREF:209075818115000000008397083300</t>
  </si>
  <si>
    <t>VALUE ADDED TAX VAT ON NIP TRANSFER FOR T- FA</t>
  </si>
  <si>
    <t>NIBSS Instant Payment Outward 000013191204082819000002730520 BEING FUELREIMBURSEMENT FOR THE OFFICE BEING FUEL REIMBURSEMENT FOR THE PETROL GENERETORS FOR THE OFFICE 83969585 IFO : UBA/EBIETOMIYE REF:209075818141000000008396958500</t>
  </si>
  <si>
    <t>COMMISSION 000013191204082819000002730520 NIP TRANSFER COMMISSION FOR BEING FUELREIMBURSEMENT FOR THE OFFICE BEING FUEL REIMBURSEMENT FOR THE PETROL GENERETORS FOR THE OFFICE 83REF:209075818141000000008396958500</t>
  </si>
  <si>
    <t>NEFT TRANSFER GTB//NEFT//INTERSWITCHNG//Goodsandservices04122019//101499808 Ref:NC01245338141933800500148421</t>
  </si>
  <si>
    <t>STAMP DUTY CHARGE 05122019 STAMP DUTY CHARGE - 05/12/2019</t>
  </si>
  <si>
    <t>NIBSS Instant Payment Outward 000013191213070502000010134642 BEING _STAFF-SALARY_FOR THE MONTH OF NOV-2019 BEING STAFF SALARY FOR THE MONTH OF NOV. 2019 84023652 IFO : STANBIC/RUTH OLUWAWUNMI AJA REF:209075818112000000008402365200</t>
  </si>
  <si>
    <t>COMMISSION 000013191213070502000010134642 NIP TRANSFER COMMISSION FOR BEING _STAFF-SALARY_FOR THE MONTH OF NOV-2019 BEING STAFF SALARY FOR THE MONTH OF NOV. 2019 84023652 REF:209075818112000000008402365200</t>
  </si>
  <si>
    <t>TRANSFER BETWEEN CUSTOMERS via GAPS REFUND OF SOFT LOAN GIVEN TO IVYLEAGUE 84606463 BEING REFUND OF SOFT LOAN GIVEN TO IVYLEAGUE ON 5TH NOV. 2019 from IVY LEAGUE ASSOCIATES LIMITED to OSHIBOLU AHM REF: 0124533814846064630000000</t>
  </si>
  <si>
    <t>NIBSS Instant Payment Outward 000013191213175255000010814095 PYT FOR ENGINE OIL FOR BIG GENERATORS REIMBURSEMENT FOR PAYMENT FOR ENGINE OIL FOR BIG GEN 84606462 IFO : STANBIC/JAMIU OLUKAYODE OSHI REF:209075818150000000008460646200</t>
  </si>
  <si>
    <t>COMMISSION 000013191213175255000010814095 NIP TRANSFER COMMISSION FOR PYT FOR ENGINE OIL FOR BIG GENERATORS REIMBURSEMENT FOR PAYMENT FOR ENGINE OIL FOR BIG GEN 84606462 REF:209075818150000000008460646200</t>
  </si>
  <si>
    <t>NIBSS Instant Payment Outward 000013191213175353000010815347 INTERNET SUB AND FUEL RIMBURSEMENT FOR THE OFFICE INTERNET SUB AND FUEL RIMBURSEMENT FOR THE OFFICE 84742842 IFO : UBA/EBIETOMIYE, OLU REF:209075818134500000008474284200</t>
  </si>
  <si>
    <t>COMMISSION 000013191213175353000010815347 NIP TRANSFER COMMISSION FOR INTERNET SUB AND FUEL RIMBURSEMENT FOR THE OFFICE INTERNET SUB AND FUEL RIMBURSEMENT FOR THE OFFICE 8474284REF:209075818134500000008474284200</t>
  </si>
  <si>
    <t>VALUE ADDED TAX VAT ON NIP TRANSFER FOR INTER</t>
  </si>
  <si>
    <t>TRANSFER BETWEEN CUSTOMERS MBANKING - REF:705852438654289350009314975869 Wumi ANY Account Transfer from AJAYI, OLUWASEUN EMMANUEL to IVY LEAGUE ASSOCIATES LIMITED</t>
  </si>
  <si>
    <t>STAMP DUTY CHARGE 16122019 STAMP DUTY CHARGE - 16/12/2019</t>
  </si>
  <si>
    <t>TRANSFER BETWEEN CUSTOMERS 000012191216220150517370330000|SBR, AAA, APM balance|51737033|STANBIC|OMOLARA EHIMEN OLUWASUSI REF:000012191216220150517370330000</t>
  </si>
  <si>
    <t>NIBSS Instant Payment Outward 000013191217120206000013446278 TRANSFER TO ZENIYH CARD AC FOR ACCA REG TRANSFER TO ZENIYH CARD AC FOR ACCA REG 84854047 IFO : ZBN/OLUMIDE AYODELE EBIETOMIYE REF:209075818120000000008485404700</t>
  </si>
  <si>
    <t>COMMISSION 000013191217120206000013446278 NIP TRANSFER COMMISSION FOR TRANSFER TO ZENIYH CARD AC FOR ACCA REG TRANSFER TO ZENIYH CARD AC FOR ACCA REG 84854047 REF:209075818120000000008485404700</t>
  </si>
  <si>
    <t>TRANSFER BETWEEN CUSTOMERS via GAPS FUND APPROVE FOR 7 YAERS ANNIVERSARY 4 IVY 85064541 BEING FUND APPROVE FOR 7 YAERS ANNIVERSARY FOR IVYLEAGUE from IVY LEAGUE ASSOCIATES LIMITED to OLADOSU OLADI REF: 0124533814850645410000000</t>
  </si>
  <si>
    <t>NIBSS Instant Payment Outward 000013191217120419000013448224 being pyt 4 servicing &amp; repair of small gen BEING PAYMENT FOR SERVICING AND REPAIR OF SMALL GENERATORS 85016900 IFO : UBA/EBIETOMIYE, REF:209075818117400000008501690000</t>
  </si>
  <si>
    <t>COMMISSION 000013191217120419000013448224 NIP TRANSFER COMMISSION FOR being pyt 4 servicing &amp; repair of small gen BEING PAYMENT FOR SERVICING AND REPAIR OF SMALL GENERATORS 8501REF:209075818117400000008501690000</t>
  </si>
  <si>
    <t>VALUE ADDED TAX VAT ON NIP TRANSFER FOR being</t>
  </si>
  <si>
    <t>TRANSFER BETWEEN CUSTOMERS via GAPS Being 70 part pyt for furniture repair 85079778 BEING 70 PART PYT FOR FURNITURE REPAIR FOR THE DIET from IVY LEAGUE ASSOCIATES LIMITED to ALAWODE ISMAIL AKANNI REF: 0124533814850797780000000</t>
  </si>
  <si>
    <t>NIBSS Instant Payment Outward 000013191217130100000013504925 Being 70 part payment for servicing of 27 ACs BEING 70 PART PAYMENT FOR SERVICING OF 27 UNITS OF ACS 85079779 IFO : UBA/OLUDIRAN AKINL REF:209075818154950000008507977900</t>
  </si>
  <si>
    <t>COMMISSION 000013191217130100000013504925 NIP TRANSFER COMMISSION FOR Being 70 part payment for servicing of 27 ACs BEING 70 PART PAYMENT FOR SERVICING OF 27 UNITS OF ACS 850797REF:209075818154950000008507977900</t>
  </si>
  <si>
    <t>NIBSS Instant Payment Outward 000013191217130102000013504982 Being 90 pyt for servicing of diesel generator BEING 90 PAYMENT FOR SERVICING OF DIESEL GENERATOR 85079780 IFO : UNION/BAMIDELE KAZEEM REF:209075818189000000008507978000</t>
  </si>
  <si>
    <t>COMMISSION 000013191217130102000013504982 NIP TRANSFER COMMISSION FOR Being 90 pyt for servicing of diesel generator BEING 90 PAYMENT FOR SERVICING OF DIESEL GENERATOR 85079780 REF:209075818189000000008507978000</t>
  </si>
  <si>
    <t>STAMP DUTY CHARGE 17122019 STAMP DUTY CHARGE - 17/12/2019</t>
  </si>
  <si>
    <t>TRANSFER BETWEEN CUSTOMERS 000015191223154431000684559589|N|0|ZBN|IVY LEAGUE ASSOCI REF:000015191223154431000684559589</t>
  </si>
  <si>
    <t>STAMP DUTY CHARGE 23122019 STAMP DUTY CHARGE - 23/12/2019</t>
  </si>
  <si>
    <t>TRANSFER BETWEEN CUSTOMERS via GAPS BEING PYT 4 FUMIGATION OF D OFFICE 4 D YEAR 85801237 BEING PAYMENT FOR FUMIGATION OF THE OFFICE FOR THE YEAR from IVY LEAGUE ASSOCIATES LIMITED to BAJ CLEANING REF: 0124533814858012370000000</t>
  </si>
  <si>
    <t>NIBSS Instant Payment Outward 000013191224110415000019862060 balance payment 4 servicing of 2 fuel gen BALANCE PAYMENT FOR SERVICING OF THE TWO FUEL GENERATORS 85329879 IFO : UBA/EBIETOMIYE, OLUM REF:209075818140000000008532987900</t>
  </si>
  <si>
    <t>COMMISSION 000013191224110415000019862060 NIP TRANSFER COMMISSION FOR balance payment 4 servicing of 2 fuel gen BALANCE PAYMENT FOR SERVICING OF THE TWO FUEL GENERATORS 85329879REF:209075818140000000008532987900</t>
  </si>
  <si>
    <t>VALUE ADDED TAX VAT ON NIP TRANSFER FOR balan</t>
  </si>
  <si>
    <t>NIBSS Instant Payment Outward 000013191224110413000019861996 BEING STAFF SALARY FOR THE MONTH OF DEC-2019 BEING STAFF SALARY FOR THE MONTH OF DEC-2019 85330044 IFO : STANBIC/RUTH OLUWAWUNMI AJAYI REF:209075818112000000008533004400</t>
  </si>
  <si>
    <t>COMMISSION 000013191224110413000019861996 NIP TRANSFER COMMISSION FOR BEING STAFF SALARY FOR THE MONTH OF DEC-2019 BEING STAFF SALARY FOR THE MONTH OF DEC-2019 85330044 REF:209075818112000000008533004400</t>
  </si>
  <si>
    <t>NIBSS Instant Payment Outward 000013191224110417000019862124 BEING FUELREIMBURSEMENT FOR THE-OFFICE BEING FUEL RE-IMBURSEMENT FOR THE OFFICE 85329880 IFO : UBA/EBIETOMIYE, OLUMIDE AYODELE REF:209075818118000000008532988000</t>
  </si>
  <si>
    <t>COMMISSION 000013191224110417000019862124 NIP TRANSFER COMMISSION FOR BEING FUELREIMBURSEMENT FOR THE-OFFICE BEING FUEL RE-IMBURSEMENT FOR THE OFFICE 85329880 REF:209075818118000000008532988000</t>
  </si>
  <si>
    <t>TRANSFER BETWEEN CUSTOMERS via GAPS BEING STAFF SALARY FOR THE MONTH-OF DEC-2019 85791100 BEING STAFF SALARY FOR THE MONTH OF DEC. 2019 from IVY LEAGUE ASSOCIATES LIMITED to LAWANSON AKEEM OLAYINK REF: 0124533814857911000000000</t>
  </si>
  <si>
    <t>TRANSFER BETWEEN CUSTOMERS via GAPS BEING PYT 4 DIRECTORS FOOD 4 SEPT-DEC 2019 85795408 BEING PYT 4 DIRECTORS FOOD 4 SEPT-DEC 2019 from IVY LEAGUE ASSOCIATES LIMITED to ZIKATRINO SOLUTIONS REF: 0124533814857954080000000</t>
  </si>
  <si>
    <t>TRANSFER BETWEEN CUSTOMERS via GAPS BEING STAFF SALARY FOR THE MONTHOF-DEC-2019 85792871 BEING STAFF SALARY FOR THE MONTH OF DEC. 2019 from IVY LEAGUE ASSOCIATES LIMITED to ONYEJIDO CONFIDENCE ADA REF: 0124533814857928710000000</t>
  </si>
  <si>
    <t>TRANSFER BETWEEN CUSTOMERS via GAPS BEING STAFF SALARY FOR THEMONTH OF DEC-2019 85792870 BEING STAFF SALARY FOR THE MONTH OF DEC. 2019 from IVY LEAGUE ASSOCIATES LIMITED to OSHIBOLU JAMIU OLUKAYOD REF: 0124533814857928700000000</t>
  </si>
  <si>
    <t>TRANSFER BETWEEN CUSTOMERS via GAPS BIENG PYT FOR CHRISTMAS HAMPER FOR THE YEAR 85338294 BIENG PYT FOR CHRISTMAS HAMPER FOR THE YEAR from IVY LEAGUE ASSOCIATES LIMITED to ADETOLA SEUN TOYIN REF: 0124533814853382940000000</t>
  </si>
  <si>
    <t>NIBSS Instant Payment Outward 000013191224110922000019870292 PYT 4 DRINKS &amp; WATER 4 IYASIMI 4 OCT-DEC 2019 BEING PAYMENT FOR DRINKS FOR IYASIMI FOR OCT TO DEC 2019 85795407 IFO : STANBIC/JAMIU OL REF:209075818140750000008579540700</t>
  </si>
  <si>
    <t>COMMISSION 000013191224110922000019870292 NIP TRANSFER COMMISSION FOR PYT 4 DRINKS &amp; WATER 4 IYASIMI 4 OCT-DEC 2019 BEING PAYMENT FOR DRINKS FOR IYASIMI FOR OCT TO DEC 2019 8579REF:209075818140750000008579540700</t>
  </si>
  <si>
    <t>NIBSS Instant Payment Outward 000013191224110921000019870275 BEING STAFF SALARY FOR THE MONTH OF-DEC-2019 BEING STAFF SALARY FOR THE MONTH OF DEC. 2019 85791099 IFO : FB/DANAGUDI YINUSA REF:209075818122700000008579109900</t>
  </si>
  <si>
    <t>COMMISSION 000013191224110921000019870275 NIP TRANSFER COMMISSION FOR BEING STAFF SALARY FOR THE MONTH OF-DEC-2019 BEING STAFF SALARY FOR THE MONTH OF DEC. 2019 85791099 REF:209075818122700000008579109900</t>
  </si>
  <si>
    <t>NIBSS Instant Payment Outward 000013191224110919000019870223 PYT 4 ELECTRICAL WORK COPIER EXTINGUSHER PYT 4 ELECTRICAL WORKFIRE EXTINGUSHER COPIER SERVICING FOR THE OFFICE 85800156 IFO : UBA/EBIE REF:209075818149800000008580015600</t>
  </si>
  <si>
    <t>COMMISSION 000013191224110919000019870223 NIP TRANSFER COMMISSION FOR PYT 4 ELECTRICAL WORK COPIER EXTINGUSHER PYT 4 ELECTRICAL WORKFIRE EXTINGUSHER COPIER SERVICING FOR THE OFFREF:209075818149800000008580015600</t>
  </si>
  <si>
    <t>NIBSS Instant Payment Outward 000013191224110919000019870210 BEING-STAFF SALARY FOR THE MONTH OF DEC-2019 BEING STAFF SALARY FOR THE MONTH OF DEC. 2019 85791102 IFO : ZBN/AYANFE RAPHAEL ANIFOWOSE REF:209075818117700000008579110200</t>
  </si>
  <si>
    <t>COMMISSION 000013191224110919000019870210 NIP TRANSFER COMMISSION FOR BEING-STAFF SALARY FOR THE MONTH OF DEC-2019 BEING STAFF SALARY FOR THE MONTH OF DEC. 2019 85791102 REF:209075818117700000008579110200</t>
  </si>
  <si>
    <t>NIBSS Instant Payment Outward 000013191224110923000019870342 BEING STAFF SALARY FOR D MONTH OF DEC-2019 BEING STAFF SALARY FOR THE MONTH OF DEC. 2019 85792873 IFO : UBA/LUCKY ISHAYA MUSA REF:209075818142700000008579287300</t>
  </si>
  <si>
    <t>COMMISSION 000013191224110923000019870342 NIP TRANSFER COMMISSION FOR BEING STAFF SALARY FOR D MONTH OF DEC-2019 BEING STAFF SALARY FOR THE MONTH OF DEC. 2019 85792873 REF:209075818142700000008579287300</t>
  </si>
  <si>
    <t>NIBSS Instant Payment Outward 000013191224110932000019870586 BEING STAFF SALARY FOR THE-MONTH-OF-DEC-2019 BEING STAFF SALARY FOR THE MONTH OF DEC. 2019 85791101 IFO : DBN/ADEFOLU O ADESINA REF:209075818112000000008579110100</t>
  </si>
  <si>
    <t>COMMISSION 000013191224110932000019870586 NIP TRANSFER COMMISSION FOR BEING STAFF SALARY FOR THE-MONTH-OF-DEC-2019 BEING STAFF SALARY FOR THE MONTH OF DEC. 2019 85791101 REF:209075818112000000008579110100</t>
  </si>
  <si>
    <t>NIBSS Instant Payment Outward 000013191224110935000019870657 BEING STAFF SALARY FOR THE MONTH OF DEC 2019 NET BEING STAFF SALARY FOR THE MONTH OF DEC. 2019 85792872 IFO : UBA/EBIETOMIYE, OLUMIDE REF:209075818172700000008579287200</t>
  </si>
  <si>
    <t>COMMISSION 000013191224110935000019870657 NIP TRANSFER COMMISSION FOR BEING STAFF SALARY FOR THE MONTH OF DEC 2019 NET BEING STAFF SALARY FOR THE MONTH OF DEC. 2019 85792872 REF:209075818172700000008579287200</t>
  </si>
  <si>
    <t>TRANSFER BETWEEN CUSTOMERS via GAPS BEING BAL PYT LECTURER PAY 4 DEC. 2019 DIET 85798713 BEING BAL PYT LECTURER PAY 4 DEC. 2019 DIET from IVY LEAGUE ASSOCIATES LIMITED to OWOLESHO MAYOWA HAGI REF: 0124533814857987130000000</t>
  </si>
  <si>
    <t>TRANSFER BETWEEN CUSTOMERS MBANKING - REF:443093376153988200006123608720 Arogundade Shina ANY Account Transfer from AROGUNDADE, SHINA to IVY LEAGUE ASSOCIATES LIMITED</t>
  </si>
  <si>
    <t>TRANSFER BETWEEN CUSTOMERS 000016200104122301000067032712|USSD_OLANIYAN ABDUL-RASAQ ADEDAMOLA|101300002555481022|FBN|OLANIYAN ABDUL-RASAQ ADEDAMOLA REF:000016200104122301000067032712</t>
  </si>
  <si>
    <t>STAMP DUTY CHARGE 04012020 STAMP DUTY CHARGE - 04/01/2020</t>
  </si>
  <si>
    <t>NEFT TRANSFER GTB//NEFT//INTERSWITCHNG//Goodsandservices07012020//107826804 Ref:NC01245338142000700500109365</t>
  </si>
  <si>
    <t>TRANSFER BETWEEN CUSTOMERS 000004200107171849310840855925|MOB/UTO/4333132483/000013/ACCAReg Tuitn StudyPck|4333132483|UBA|OLAYEMI OLASUNKANMI ALADE REF:000004200107171849310840855925</t>
  </si>
  <si>
    <t>NIBSS Instant Payment Outward 000013200107182810000030708210 BEING PYT 4 TURBO CHARGER 4 BIG GEN BEING PAYMENT FOR TURBO CHARGER FOR BIG GENERATOR 86832574 IFO : UNION/BAMIDELE KAZEEM R REF:209075818125000000008683257400</t>
  </si>
  <si>
    <t>COMMISSION 000013200107182810000030708210 NIP TRANSFER COMMISSION FOR BEING PYT 4 TURBO CHARGER 4 BIG GEN BEING PAYMENT FOR TURBO CHARGER FOR BIG GENERATOR 86832574 REF:209075818125000000008683257400</t>
  </si>
  <si>
    <t>STAMP DUTY CHARGE 07012020 STAMP DUTY CHARGE - 07/01/2020</t>
  </si>
  <si>
    <t>STAMP DUTY CHARGE 07012020 STAMP DUTY CHARGE - POS - 6/1/2020 1</t>
  </si>
  <si>
    <t>TRANSFER BETWEEN CUSTOMERS 000012200109133953533385500000|ACCA registration and tutorial|53338550|STANBIC|OMOTAYO A TIMOTHY REF:000012200109133953533385500000</t>
  </si>
  <si>
    <t>TRANSFER BETWEEN CUSTOMERS MBANKING - REF:265466483372228700008962316447 2papers/Knowledge ANY Account Transfer from AJOSE OPEYEMI JOY to IVY LEAGUE ASSOCIATES LIMITED</t>
  </si>
  <si>
    <t>TRANSFER BETWEEN CUSTOMERS MBANKING - REF:537803719022408800004905027931 Reg fee ANY Account Transfer from AJOSE OPEYEMI JOY to IVY LEAGUE ASSOCIATES LIMITED</t>
  </si>
  <si>
    <t>STAMP DUTY CHARGE 09012020 STAMP DUTY CHARGE - 09/01/2020</t>
  </si>
  <si>
    <t>TRANSFER BETWEEN CUSTOMERS 000003200111073025000347317741|web:App: part payment for intensive class, To GTBank Plc IV|S49900872|FCMB|ALLI OLUWAROTIMI TOFUNMI REF:000003200111073025000347317741</t>
  </si>
  <si>
    <t>NIBSS Instant Payment Outward 000013200111081457000033099817 BEING STAFF SALARY FOR THE MONTH OF OCT. 2019 BEING STAFF SALARY FOR THE MONTH OF OCT. 2019 81336921 IFO : UBA/EBIETOMIYE, OLUMIDE AYO REF:209075818164400000008133692100</t>
  </si>
  <si>
    <t>COMMISSION 000013200111081457000033099817 NIP TRANSFER COMMISSION FOR BEING STAFF SALARY FOR THE MONTH OF OCT. 2019 BEING STAFF SALARY FOR THE MONTH OF OCT. 2019 81336921 REF:209075818164400000008133692100</t>
  </si>
  <si>
    <t>TRANSFER BETWEEN CUSTOMERS MBANKING - REF:229402658654301300005743919262 SBR March exam ANY Account Transfer from ADEWOLE MOROHUNKEJI ADUKE to IVY LEAGUE ASSOCIATES LIMITED</t>
  </si>
  <si>
    <t>TRANSFER BETWEEN CUSTOMERS via GAPS BEING BAL-PYT LECTURER PAY 4 DEC. 2019 DIET 85819948 BEING BAL PYT LECTURER PAY 4 DEC. 2019 DIET from IVY LEAGUE ASSOCIATES LIMITED to BINUYOIBUKUNOLUWA ADEWUNM REF: 0124533814858199480000000</t>
  </si>
  <si>
    <t>TRANSFER BETWEEN CUSTOMERS 000014200111082513283430110507|TRF/Remi/FRM ADEREMI ADEOLA AYANLAJA TO IVY|VNM3292920245067785|ACCESS|ADEREMI ADEOLA AYANLAJA REF:000014200111082513283430110507</t>
  </si>
  <si>
    <t>TRANSFER BETWEEN CUSTOMERS 000016200111083703000077639924|USSD_AINA TITILOLA|101300002578680201|FBN|AINA TITILOLA REF:000016200111083703000077639924</t>
  </si>
  <si>
    <t>TRANSFER BETWEEN CUSTOMERS Via GTWorld from LAGUNJU OPEYEMI KIKELOMO to IVY LEAGUE ASSOCIATES LIMITED F8 Tuition Fee and Study Note REF:491483471000000237002001110842 from LAGUNJU OPEYEMI KIKELOMO to IVY LEAGUE ASSOCIATES</t>
  </si>
  <si>
    <t>TRANSFER BETWEEN CUSTOMERS via GAPS PAYMENT 4 SUPPLY OF 500 LITRES OF DIESEL 86977140 BEING PAYMENT FOR 500LTRS OF DIESEL FOR THE OFFICE from IVY LEAGUE ASSOCIATES LIMITED to ASHARAMI SYNERGY PLC- REF: 0124533814869771400000000</t>
  </si>
  <si>
    <t>NIBSS Instant Payment Outward 000013200111091532000033146631 PYT 4 STAFF PAYE FOR OCTNOV &amp; DEC 2019 BEING PAYMENT FOR STAFF PAYE THE MONTH OF OCTNOV &amp; DEC 2019 86977657 IFO : SKYE(POL)/JAMIU OLUK REF:209075818134650000008697765700</t>
  </si>
  <si>
    <t>COMMISSION 000013200111091532000033146631 NIP TRANSFER COMMISSION FOR PYT 4 STAFF PAYE FOR OCTNOV &amp; DEC 2019 BEING PAYMENT FOR STAFF PAYE THE MONTH OF OCTNOV &amp; DEC 2019 86977657REF:209075818134650000008697765700</t>
  </si>
  <si>
    <t>NIBSS Instant Payment Outward 000013200111091602000033147041 PAYMENT FOR NEPA BILL FOR NOVEMBER 2019 PR PAYMENT FOR NEPA BILL FOR NOVEMBER 2019 PR 86977141 IFO : SKYE(POL)/JAMIU OLUKAYODE OSHIBOL REF:209075818149600000008697714100</t>
  </si>
  <si>
    <t>COMMISSION 000013200111091602000033147041 NIP TRANSFER COMMISSION FOR PAYMENT FOR NEPA BILL FOR NOVEMBER 2019 PR PAYMENT FOR NEPA BILL FOR NOVEMBER 2019 PR 86977141 REF:209075818149600000008697714100</t>
  </si>
  <si>
    <t>TRANSFER BETWEEN CUSTOMERS 000014200111101417287727897320|TRF//FRM SAMUEL DEBORAH O. TO IVY|VNM4433622048915486|ACCESS|SAMUEL DEBORAH O. REF:000014200111101417287727897320</t>
  </si>
  <si>
    <t>TRANSFER BETWEEN CUSTOMERS via GAPS VC2504147-012011 87159410 CB5101283 VC2504147 OYEGBAMI from CLUB 1000 to IVY LEAGUE ASSOCIATES LIMITED REF: 0158133505871594100000000</t>
  </si>
  <si>
    <t>TRANSFER BETWEEN CUSTOMERS 000014200111175101273806780252|TRF IFO IVY LEAGUE ASSOCIATES LIMITED. OBU PROJECT|020033:200111055008249688945021531133|ACCESS|SANNI TITILAYO CAROLINE REF:000014200111175101273806780252</t>
  </si>
  <si>
    <t>STAMP DUTY CHARGE 11012020 STAMP DUTY CHARGE - 11/01/2020</t>
  </si>
  <si>
    <t>TRANSFER BETWEEN CUSTOMERS 000012200112133838535161810000|Odedeji Moronfoluwa|53516181|STANBIC|MORONFOLUWA JOSEPH ODEDEJI REF:000012200112133838535161810000</t>
  </si>
  <si>
    <t>TRANSFER BETWEEN CUSTOMERS USSD GTBank Transfer from : 07067495696 PHILIP, REBECCA FUNMI to IVY LEAGUE ASSOCIATES LIMITED 248025714800000460001532879994 from PHILIP, REBECCA FUNMI to IVY LEAGUE ASSOCIATES LIMITED</t>
  </si>
  <si>
    <t>TRANSFER BETWEEN CUSTOMERS 000016200112170655000079708210|FBNMOBILE:IVY LEAGUE ASSOCIATES LIMITED/OKE OLUWADAMILOLA|637144456165060930|FBN|OKE OLUWADAMILOLA ELIZABETH REF:000016200112170655000079708210</t>
  </si>
  <si>
    <t>STAMP DUTY CHARGE 12012020 STAMP DUTY CHARGE - 12/01/2020</t>
  </si>
  <si>
    <t>NEFT TRANSFER GTB//NEFT//INTERSWITCHNG//Goodsandservices12012020//108284948 Ref:NC01245338142001300500286575</t>
  </si>
  <si>
    <t>TRANSFER BETWEEN CUSTOMERS 000014200113163239282862540682|TRF//FRM AKANDE AHMED TO IVY|VNM1959598870222375|ACCESS|AKANDE AHMED REF:000014200113163239282862540682</t>
  </si>
  <si>
    <t>NEFT TRANSFER GTB//NEFT//INTERSWITCHNG//Goodsandservices13012020//108332442 Ref:NC01245338142001300500346281</t>
  </si>
  <si>
    <t>STAMP DUTY CHARGE 13012020 STAMP DUTY CHARGE - 13/01/2020</t>
  </si>
  <si>
    <t>STAMP DUTY CHARGE 13012020 STAMP DUTY CHARGE - POS - 1/12/2020</t>
  </si>
  <si>
    <t>STAMP DUTY CHARGE 13012020 STAMP DUTY CHARGE - POS - 1/11/2020</t>
  </si>
  <si>
    <t>TRANSFER BETWEEN CUSTOMERS 000014200114100438269053600673|TRF//FRM OYEWOLE VINCENT OYEBADE TO IVY|VNM7806536202609355|ACCESS|OYEWOLE VINCENT OYEBADE REF:000014200114100438269053600673</t>
  </si>
  <si>
    <t>CASH DEPOSIT EJEM ESTHER OTITO</t>
  </si>
  <si>
    <t>NEFT TRANSFER GTB//NEFT//INTERSWITCHNG//Goodsandservices14012020//108414222 Ref:NC01245338142001403670091658</t>
  </si>
  <si>
    <t>TRANSFER BETWEEN CUSTOMERS 000014200114195324269689024699|TRF//FRM AKANDE AHMED TO IVY|VNM5214911153968285|ACCESS|AKANDE AHMED REF:000014200114195324269689024699</t>
  </si>
  <si>
    <t>STAMP DUTY CHARGE 14012020 STAMP DUTY CHARGE - 14/01/2020</t>
  </si>
  <si>
    <t>STAMP DUTY CHARGE 14012020 STAMP DUTY CHARGE - POS - 1/13/2020</t>
  </si>
  <si>
    <t>NIBSS Instant Payment Outward 000013200115064811000035842016 BEING PETTY CASH REIMBURSEMENT-4 THE OFFICE BEING PETTY CASH REIMBURSEMENT FROM AUGUST TO DECEMBER 87153590 IFO : UBA/EBIETOMIYE, OLUM REF:209075818182200000008715359000</t>
  </si>
  <si>
    <t>COMMISSION 000013200115064811000035842016 NIP TRANSFER COMMISSION FOR BEING PETTY CASH REIMBURSEMENT-4 THE OFFICE BEING PETTY CASH REIMBURSEMENT FROM AUGUST TO DECEMBER 87153590REF:209075818182200000008715359000</t>
  </si>
  <si>
    <t>NIBSS Instant Payment Outward 000013200115064811000035842017 BALANCE PYT FOR SERVICING OF 24 UNITS OF ACS BALANCE PYT FOR SERVICING OF 24 UNITS OF ACS 87153591 IFO : UBA/OLUDIRAN AKINLABI REF:209075818119550000008715359100</t>
  </si>
  <si>
    <t>COMMISSION 000013200115064811000035842017 NIP TRANSFER COMMISSION FOR BALANCE PYT FOR SERVICING OF 24 UNITS OF ACS BALANCE PYT FOR SERVICING OF 24 UNITS OF ACS 87153591 REF:209075818119550000008715359100</t>
  </si>
  <si>
    <t>VALUE ADDED TAX VAT ON NIP TRANSFER FOR BALAN</t>
  </si>
  <si>
    <t>NIBSS Instant Payment Outward 000013200115064811000035842018 BEING PYT FOR ADMIN EXP. FOR KICK-OFF FOR-THE DIET BEING PYT FOR ADMIN EXP. FOR KICK-OFF FOR THE DIET 87153589 IFO : UBA/EBIETOMIYE, O REF:209075818111910000008715358900</t>
  </si>
  <si>
    <t>COMMISSION 000013200115064811000035842018 NIP TRANSFER COMMISSION FOR BEING PYT FOR ADMIN EXP. FOR KICK-OFF FOR-THE DIET BEING PYT FOR ADMIN EXP. FOR KICK-OFF FOR THE DIET 87153REF:209075818111910000008715358900</t>
  </si>
  <si>
    <t>TRANSFER BETWEEN CUSTOMERS 000014200115135232235494381371|TRF//FRM AKANDE AHMED TO IVY|VNM5215968402146116|ACCESS|AKANDE AHMED REF:000014200115135232235494381371</t>
  </si>
  <si>
    <t>STAMP DUTY CHARGE 15012020 STAMP DUTY CHARGE - 15/01/2020</t>
  </si>
  <si>
    <t>TREASURY BILLS INVESTMENT 351 REF: 0201325590134125000000000</t>
  </si>
  <si>
    <t>NEFT TRANSFER GTB//NEFT//INTERSWITCHNG//Goodsandservices16012020//108663586 Ref:NC01245338142001600500026612</t>
  </si>
  <si>
    <t>CASH DEPOSIT ESTHER OTITO</t>
  </si>
  <si>
    <t>TRANSFER BETWEEN CUSTOMERS 000017200116193646019364616976|GTB-|GTB-|WEMA|OLANREWAJU MAGARET TAIWO REF:000017200116193646019364616976</t>
  </si>
  <si>
    <t>STAMP DUTY CHARGE 16012020 STAMP DUTY CHARGE - 16/01/2020</t>
  </si>
  <si>
    <t>STAMP DUTY CHARGE 16012020 STAMP DUTY CHARGE - POS - 1/15/2020</t>
  </si>
  <si>
    <t>NEFT TRANSFER GTB//NEFT//INTERSWITCHNG//Goodsandservices17012020//108719331 Ref:NC01245338142001700500112192</t>
  </si>
  <si>
    <t>STAMP DUTY CHARGE 17012020 STAMP DUTY CHARGE - POS - 1/16/2020</t>
  </si>
  <si>
    <t>TRANSFER BETWEEN CUSTOMERS via GAPS BEING SOFT LOAN-TO AKEEM REPAYABLE FROM SALARY 87172624 BEING SOFT LOAN TO AKEEM REPAYABLE FROM STAFF MONTHLY SALARY from IVY LEAGUE ASSOCIATES LIMITED to LAWAN REF: 0124533814871726240000000</t>
  </si>
  <si>
    <t>NIBSS Instant Payment Outward 000013200118065549000038186533 BALANCE PYT FOR SERVICING OF DIESEL GEN BALANCE PYT FOR SERVICING OF DIESEL GENERATORS 87173979 IFO : UBA/AKANBI M SAUBANA REF:209075818195000000008717397900</t>
  </si>
  <si>
    <t>COMMISSION 000013200118065549000038186533 NIP TRANSFER COMMISSION FOR BALANCE PYT FOR SERVICING OF DIESEL GEN BALANCE PYT FOR SERVICING OF DIESEL GENERATORS 87173979 REF:209075818195000000008717397900</t>
  </si>
  <si>
    <t>TRANSFER BETWEEN CUSTOMERS via GAPS PYT FOR REPAIR OF LAPTOP &amp; 5 NEW MOUSE 87477443 PYT FOR REPAIR OF LAPTOP &amp; PURCHASE OF 5 NEW MOUSE FOR THE OFFICE from IVY LEAGUE ASSOCIATES LIMITED to EBIETOMI REF: 0124533814874774430000000</t>
  </si>
  <si>
    <t>NIBSS Instant Payment Outward 000013200118065654000038186806 PAYMENT FOR TONER FOR BIG COPIER BEING PAYMENT FOR TONER FOR BIG PHOTOCOPIER 87477444 IFO : UBA/EBIETOMIYE, OLUMIDE AYODELE REF:209075818160000000008747744400</t>
  </si>
  <si>
    <t>COMMISSION 000013200118065654000038186806 NIP TRANSFER COMMISSION FOR PAYMENT FOR TONER FOR BIG COPIER BEING PAYMENT FOR TONER FOR BIG PHOTOCOPIER 87477444 REF:209075818160000000008747744400</t>
  </si>
  <si>
    <t>NIBSS Instant Payment Outward 000013200118065654000038186807 BEING FUELREIMBURSEMENT 4 THE OFFICE BEING FUEL RE-IMBURSEMENT FOR THE OFFICE 87477442 IFO : UBA/EBIETOMIYE, OLUMIDE AYODELE REF:209075818132000000008747744200</t>
  </si>
  <si>
    <t>COMMISSION 000013200118065654000038186807 NIP TRANSFER COMMISSION FOR BEING FUELREIMBURSEMENT 4 THE OFFICE BEING FUEL RE-IMBURSEMENT FOR THE OFFICE 87477442 REF:209075818132000000008747744200</t>
  </si>
  <si>
    <t>TRANSFER BETWEEN CUSTOMERS MBANKING - REF:924642735905945400001779981498 PART PAYMENT SBR,AFM,AAA ANY Account Transfer from AJIBADE, IBUKUNOLUWA JOHN to IVY LEAGUE ASSOCIATES LIMITED</t>
  </si>
  <si>
    <t>TRANSFER BETWEEN CUSTOMERS USSD GTBank Transfer from : 08103349577 LALA, MOTOLANI ATANDA to IVY LEAGUE ASSOCIATES LIMITED 237026480400000571001542419038 from LALA, MOTOLANI ATANDA to IVY LEAGUE ASSOCIATES LIMITED</t>
  </si>
  <si>
    <t>TRANSFER BETWEEN CUSTOMERS MBANKING - Part payment for acca classes ANY Account Transfer from AHONSI BOLANLE EDNA to IVY LEAGUE ASSOCIATES LIMITED</t>
  </si>
  <si>
    <t>TRANSFER BETWEEN CUSTOMERS MBANKING - REF:703506977760238400002849928164 Umebese Evaezi ANY Account Transfer from UMEBESE, EVAEZI ADELINE to IVY LEAGUE ASSOCIATES LIMITED</t>
  </si>
  <si>
    <t>TRANSFER BETWEEN CUSTOMERS USSD GTBank Transfer from : 08025942630 KOLEADE EZEKIEL BAMIDELE to IVY LEAGUE ASSOCIATES LIMITED 205015412600000824001542607644 from KOLEADE EZEKIEL BAMIDELE to IVY LEAGUE ASSOCIATES LIMITED</t>
  </si>
  <si>
    <t>TRANSFER BETWEEN CUSTOMERS USSD GTBank Transfer from : 08100169484 OMAGE, JENNIFER to IVY LEAGUE ASSOCIATES LIMITED 229068847900000450001542676201 from OMAGE, JENNIFER to IVY LEAGUE ASSOCIATES LIMITED</t>
  </si>
  <si>
    <t>TRANSFER BETWEEN CUSTOMERS 000014200118111730247122345845|TRF/Payment for registration/FRM AKEEMAT OLOLADE SHADARE TO IVY|VNM6701404417214396|ACCESS|AKEEMAT OLOLADE SHADARE REF:000014200118111730247122345845</t>
  </si>
  <si>
    <t>TRANSFER BETWEEN CUSTOMERS 000014200118120958294717560974|TRF/PM n AA lectures/FRM AMUTA ELAIGWU FRIDAY TO IVY|VNM5654333150995075|ACCESS|AMUTA ELAIGWU FRIDAY REF:000014200118120958294717560974</t>
  </si>
  <si>
    <t>TRANSFER BETWEEN CUSTOMERS USSD GTBank Transfer from : 09037190263 LAWAL, HAKEEM KOLAWOLE to IVY LEAGUE ASSOCIATES LIMITED 245028011000000778001542785953 from LAWAL, HAKEEM KOLAWOLE to IVY LEAGUE ASSOCIATES LIMITED</t>
  </si>
  <si>
    <t>TRANSFER BETWEEN CUSTOMERS Via GTWorld from ALLI OLUWAROTIMI TOFUNMI to IVY LEAGUE ASSOCIATES LIMITED - 0124533814 - GTB Part payment REF:492461292000000050002001181219 from ALLI OLUWAROTIMI TOFUNMI to IVY LEAGUE ASSOCIATE</t>
  </si>
  <si>
    <t>TRANSFER BETWEEN CUSTOMERS 100002200118124825000253335504|Withdrawal processed from Paga Account. Just Paga it!|00000253335504|PAGA|James REF:100002200118124825000253335504</t>
  </si>
  <si>
    <t>TRANSFER BETWEEN CUSTOMERS Via GTWorld from ADAMS, AMINAT ABISOLA to IVY LEAGUE ASSOCIATES LIMITED Payment for 2 papers REF:226956434000000664002001181251 from ADAMS, AMINAT ABISOLA to IVY LEAGUE ASSOCIATES LIMITED</t>
  </si>
  <si>
    <t>TRANSFER BETWEEN CUSTOMERS 000016200118125507000089066736|FBNMOBILE:IVY LEAGUE ASSOCIATES LIMITED/ADEBAYO FAGBOLA|637149489074601847|FBN|FAGBOLA ADEBAYO JULIUS REF:000016200118125507000089066736</t>
  </si>
  <si>
    <t>TRANSFER BETWEEN CUSTOMERS 000014200118130346292375984182|TRF IFO IVY LEAGUE ASSOCIATES LIMITED. LECTURE FEES|020033:200118010255250939001025273140|ACCESS|FAGBOHUN OLAYINKA BILKIS REF:000014200118130346292375984182</t>
  </si>
  <si>
    <t>TRANSFER BETWEEN CUSTOMERS USSD GTBank Transfer from : 08165273687 MONAGO, UCHECHUKWU ANITA to IVY LEAGUE ASSOCIATES LIMITED 571058446000000360001542902624 from MONAGO, UCHECHUKWU ANITA to IVY LEAGUE ASSOCIATES LIMITED</t>
  </si>
  <si>
    <t>TRANSFER BETWEEN CUSTOMERS 000014200118133310261909446967|TRF//FRM RIDWAN OPEYEMI ISADIPE TO IVY|VNM7739132718022005|ACCESS|RIDWAN OPEYEMI ISADIPE REF:000014200118133310261909446967</t>
  </si>
  <si>
    <t>TRANSFER BETWEEN CUSTOMERS 000010200118133309336433610640|REF249372263 INTERBANK TRANSFER BO ADEBAYO-LATEEF||ECO|ADEBAYO-LATEEF ADEKUNLE REF:000010200118133309336433610640</t>
  </si>
  <si>
    <t>TRANSFER BETWEEN CUSTOMERS Via GTWorld from LAWAL, OLUWASEUN OLAWALE to IVY LEAGUE ASSOCIATES LIMITED REF:205164174000000524002001181341 from LAWAL, OLUWASEUN OLAWALE to IVY LEAGUE ASSOCIATES LIMITED</t>
  </si>
  <si>
    <t>TRANSFER BETWEEN CUSTOMERS MBANKING - REF:674893411110138600007929426466 Sbr class and study note ANY Account Transfer from ADESANYA, UFUOMA EVELYN to IVY LEAGUE ASSOCIATES LIMITED</t>
  </si>
  <si>
    <t>TRANSFER BETWEEN CUSTOMERS via GAPS BEING OBU MENTORS PAY-FOR-DEC. 2019 87597954 BEING OBU MENTORS PAY FOR DEC. 2019 from IVY LEAGUE ASSOCIATES LIMITED to OLUDARE ADETUTU REF: 0124533814875979540000000</t>
  </si>
  <si>
    <t>TRANSFER BETWEEN CUSTOMERS via GAPS BEING OBU MENTORS PAY FOR DEC. 2019 87597952 BEING OBU MENTORS PAY FOR DEC. 2019 from IVY LEAGUE ASSOCIATES LIMITED to OLAKITAN HABEEB OLATOMIWA REF: 0124533814875979520000000</t>
  </si>
  <si>
    <t>TRANSFER BETWEEN CUSTOMERS 000014200118181757277970332893|TRF/For tutorial/FRM CHIOMA LILIAN NWEKE-EZE TO IVY|VNM5863788098388905|ACCESS|CHIOMA LILIAN NWEKE-EZE REF:000014200118181757277970332893</t>
  </si>
  <si>
    <t>NIBSS Instant Payment Outward 000013200118235606000038831073 BEING OBU MENTORS PAY-FOR DEC. 2019 BEING OBU MENTORS PAY FOR DEC. 2019 87597953 IFO : FCMB/APENA MUYIDEEN ADE REF:209075818150000000008759795300</t>
  </si>
  <si>
    <t>COMMISSION 000013200118235606000038831073 NIP TRANSFER COMMISSION FOR BEING OBU MENTORS PAY-FOR DEC. 2019 BEING OBU MENTORS PAY FOR DEC. 2019 87597953 REF:209075818150000000008759795300</t>
  </si>
  <si>
    <t>NIBSS Instant Payment Outward 000013200118235616000038831106 BEING PAYMENT FOR KUDI SMS BEING PAYMENT FOR KUDI SMS 87599637 IFO : UBA/EBIETOMIYE, OLUMIDE AYODELE REF:209075818120000000008759963700</t>
  </si>
  <si>
    <t>COMMISSION 000013200118235616000038831106 NIP TRANSFER COMMISSION FOR BEING PAYMENT FOR KUDI SMS BEING PAYMENT FOR KUDI SMS 87599637 REF:209075818120000000008759963700</t>
  </si>
  <si>
    <t>TRANSFER BETWEEN CUSTOMERS 000001200119094955000040944601|Transfer from LOUIS AYODELE OLABALU to IVY LEAGUE ASSOCIATES LIMITED|Online to GTBank Plc|IVY LEAGUE ASSOCIATES LIMITED LouisOlabalu|REF:000001200119094955000040944601</t>
  </si>
  <si>
    <t>TRANSFER BETWEEN CUSTOMERS USSD GTBank Transfer from : 07064804623 AKANDE,AZIZAT SEWA-OLA to IVY LEAGUE ASSOCIATES LIMITED 442049167000000330001544036308 from AKANDE,AZIZAT SEWA-OLA to IVY LEAGUE ASSOCIATES LIMITED</t>
  </si>
  <si>
    <t>TRANSFER BETWEEN CUSTOMERS MBANKING - REF:957184220267237400008834696606 MA ANY Account Transfer from EBASA, JOANNE EKUGBERE to IVY LEAGUE ASSOCIATES LIMITED</t>
  </si>
  <si>
    <t>TRANSFER BETWEEN CUSTOMERS USSD GTBank Transfer from : 07066516324 BAMIDELE BUSOLA OPEYEMI to IVY LEAGUE ASSOCIATES LIMITED 492044745700000021001544075195 from BAMIDELE BUSOLA OPEYEMI to IVY LEAGUE ASSOCIATES LIMITED</t>
  </si>
  <si>
    <t>TRANSFER BETWEEN CUSTOMERS 000014200119111729246047833104|TRF/Motunrayo /FRM MOTUNRAYO IYANUOLUWA BABAFEMI TO IVY|VNM7882799210002246|ACCESS|MOTUNRAYO IYANUOLUWA BABAFEMI REF:000014200119111729246047833104</t>
  </si>
  <si>
    <t>TRANSFER BETWEEN CUSTOMERS USSD GTBank Transfer from : 08178064317 GEORGE, TOLULOPE VICTORIA to IVY LEAGUE ASSOCIATES LIMITED 252023099300000028001544216305 from GEORGE, TOLULOPE VICTORIA to IVY LEAGUE ASSOCIATES LIMITE</t>
  </si>
  <si>
    <t>TRANSFER BETWEEN CUSTOMERS USSD GTBank Transfer from : 09066307539 WESIAH, SAMUEL CHINAZOM to IVY LEAGUE ASSOCIATES LIMITED 236034028600000014001544302706 from WESIAH, SAMUEL CHINAZOM to IVY LEAGUE ASSOCIATES LIMITED</t>
  </si>
  <si>
    <t>TRANSFER BETWEEN CUSTOMERS 000017200119142404046796661802|Wema USSD Transfer|IVY LEAGUE |GTB||WEMA|MIRACLE OGECHUKWU OKPALA REF:000017200119142404046796661802</t>
  </si>
  <si>
    <t>TRANSFER BETWEEN CUSTOMERS MBANKING - REF:685065993720724850008556452977 Lecture Notes ANY Account Transfer from NWAOSHA VICTOR OLUCHUKWU to IVY LEAGUE ASSOCIATES LIMITED</t>
  </si>
  <si>
    <t>TRANSFER BETWEEN CUSTOMERS MBANKING - REF:290677500761117940007371301151 Lecture Note ANY Account Transfer from NWAOSHA VICTOR OLUCHUKWU to IVY LEAGUE ASSOCIATES LIMITED</t>
  </si>
  <si>
    <t>TRANSFER BETWEEN CUSTOMERS MBANKING - REF:591559177262576700003657598222 SBR&amp;AAA ANY Account Transfer from SHAFFI, IBRAHIM KAYODE to IVY LEAGUE ASSOCIATES LIMITED</t>
  </si>
  <si>
    <t>NEFT TRANSFER GTB//NEFT//INTERSWITCHNG//Goodsandservices19012020//108858274 Ref:NC01245338142002000070103412</t>
  </si>
  <si>
    <t>NEFT TRANSFER GTB//NEFT//INTERSWITCHNG//Goodsandservices18012020//108758110 Ref:NC01245338142002000070233155</t>
  </si>
  <si>
    <t>NEFT TRANSFER GTB//NEFT//INTERSWITCHNG//Goodsandservices20012020//108967920 Ref:NC01245338142002000500087961</t>
  </si>
  <si>
    <t>STAMP DUTY CHARGE 20012020 STAMP DUTY CHARGE - 20/01/2020</t>
  </si>
  <si>
    <t>NEFT TRANSFER GTB//NEFT//INTERSWITCHNG//Goodsandservices22012020//109158114 Ref:NC01245338142002203670023666</t>
  </si>
  <si>
    <t>TRANSFER BETWEEN CUSTOMERS via Internet Banking AAA Intensive Classes from JOHNSON OLUSOLA OLUWATOYIN to IVY LEAGUE ASSOCIATES LIMITED</t>
  </si>
  <si>
    <t>TRANSFER BETWEEN CUSTOMERS MBANKING - REF:263773532837266470002450784328 AFM Int. and SBL ANY Account Transfer from ANGAYE PREYE EDWARD GESIYE to IVY LEAGUE ASSOCIATES LIMITED</t>
  </si>
  <si>
    <t>STAMP DUTY CHARGE 22012020 STAMP DUTY CHARGE - 22/01/2020</t>
  </si>
  <si>
    <t>CASH DEPOSIT EJEM ESTHER</t>
  </si>
  <si>
    <t>STAMP DUTY CHARGE 23012020 STAMP DUTY CHARGE - 23/01/2020</t>
  </si>
  <si>
    <t>TRANSFER BETWEEN CUSTOMERS USSD GTBank Transfer from : 08178732694 AKINDEKO, OLUWATOSIN to IVY LEAGUE ASSOCIATES LIMITED 492045432600000564001552031456 from AKINDEKO, OLUWATOSIN to IVY LEAGUE ASSOCIATES LIMITED</t>
  </si>
  <si>
    <t>NIBSS Instant Payment Outward 000013200124132850000042624661 bBEING PAYMENT FOR INSTALLATION OF THE 2 WINDOW AC BEING PAYMENT FOR THE INSTALLATION OF THE TWO NEW WINDOW AC FOR CLASS 89 &amp; CLASS 3 REF:209075818115000000008785682800</t>
  </si>
  <si>
    <t>NIBSS Instant Payment Outward 000013200124132850000042624669 BEING PR PYT FOR THE SCHOOL CAR PARK GRAY STEET BEING PR PAYMENT TO THE PRINCIPAL OF THE SCHOOL CAR PARK AT GRAY STREET 87791604 IFO REF:209075818120000000008779160400</t>
  </si>
  <si>
    <t>NIBSS Instant Payment Outward 000013200124132850000042624668 BEING PYT 4 TWO WINDOW UNIT AC TRANSPORT BEING PAYMENT FOR TWO WINDOW UNIT AC TRANSPORT 87791603 IFO : UBA/EBIETOMIYE, OLUMIDE AYODEL REF:209075818190000000008779160300</t>
  </si>
  <si>
    <t>COMMISSION 000013200124132850000042624661 NIP TRANSFER COMMISSION FOR bBEING PAYMENT FOR INSTALLATION OF THE 2 WINDOW AC BEING PAYMENT FOR THE INSTALLATION OF THE TWO NEW WINDOWREF:209075818115000000008785682800</t>
  </si>
  <si>
    <t>VALUE ADDED TAX VAT ON NIP TRANSFER FOR bBEIN</t>
  </si>
  <si>
    <t>COMMISSION 000013200124132850000042624669 NIP TRANSFER COMMISSION FOR BEING PR PYT FOR THE SCHOOL CAR PARK GRAY STEET BEING PR PAYMENT TO THE PRINCIPAL OF THE SCHOOL CAR PARK AREF:209075818120000000008779160400</t>
  </si>
  <si>
    <t>COMMISSION 000013200124132850000042624668 NIP TRANSFER COMMISSION FOR BEING PYT 4 TWO WINDOW UNIT AC TRANSPORT BEING PAYMENT FOR TWO WINDOW UNIT AC TRANSPORT 87791603 REF:209075818190000000008779160300</t>
  </si>
  <si>
    <t>TRANSFER BETWEEN CUSTOMERS 000015200124141807000734199300|NIP|0|ZBN|SAMUEL AIMIEN OMORUY REF:000015200124141807000734199300</t>
  </si>
  <si>
    <t>TRANSFER BETWEEN CUSTOMERS USSD GTBank Transfer from : 08035399921 RAJI, HALIMAT OMOTOLA to IVY LEAGUE ASSOCIATES LIMITED 201015110400000901001552707692 from RAJI, HALIMAT OMOTOLA to IVY LEAGUE ASSOCIATES LIMITED</t>
  </si>
  <si>
    <t>STAMP DUTY CHARGE 24012020 STAMP DUTY CHARGE - 24/01/2020</t>
  </si>
  <si>
    <t>TRANSFER BETWEEN CUSTOMERS 000014200125081132272899940131|TRF/Oses Fees/FRM JETHRO EHIJIE ORIAREWO TO IVY|VNM3034316806568875|ACCESS|JETHRO EHIJIE ORIAREWO REF:000014200125081132272899940131</t>
  </si>
  <si>
    <t>TRANSFER BETWEEN CUSTOMERS 000014200125081725243531848507|TRF//FRM AKEEMAT OLOLADE SHADARE TO IVY|VNM6122833976905525|ACCESS|AKEEMAT OLOLADE SHADARE REF:000014200125081725243531848507</t>
  </si>
  <si>
    <t>TRANSFER BETWEEN CUSTOMERS MBANKING - REF:360334323435817400001672331140 Advanced payment for lectures - 4papers Bello Toyin ANY Account Transfer from ATOLAGBE, OLUWATOYIN T. to IVY LEAGUE ASSOCIATES LIMITED</t>
  </si>
  <si>
    <t>TRANSFER BETWEEN CUSTOMERS USSD GTBank Transfer from : 08185698556 OLA-OLORUN, OLUWAFIFEHANMI V. to IVY LEAGUE ASSOCIATES LIMITED 492045717200000237001553705762 from OLA-OLORUN, OLUWAFIFEHANMI V. to IVY LEAGUE ASSOCIATE</t>
  </si>
  <si>
    <t>TRANSFER BETWEEN CUSTOMERS 000001200125094341000041413158|Transfer from DEBBY TEMITOPE OLAGUNJU to IVY LEAGUE ASSOCIATES LIMITED|Online to GTBank Plc|IVY LEAGUE ASSOCIATES LIMITED|STERLING|DEREF:000001200125094341000041413158</t>
  </si>
  <si>
    <t>TRANSFER BETWEEN CUSTOMERS 000001200125094429000041413233|Transfer from DEBBY TEMITOPE OLAGUNJU to IVY LEAGUE ASSOCIATES LIMITED|Online to GTBank Plc|IVY LEAGUE ASSOCIATES LIMITED|STERLING|DEREF:000001200125094429000041413233</t>
  </si>
  <si>
    <t>TRANSFER BETWEEN CUSTOMERS 000008200125101251385711212186|Lecture fee|MBMA543394474174|SKYE(POL)|ADEITAN ADEDAYO IBRAHIM REF:000008200125101251385711212186</t>
  </si>
  <si>
    <t>TRANSFER BETWEEN CUSTOMERS MBANKING - REF:145407919946693530002716465549 ANY Account Transfer from OKWUAZU OBIANIBELI, FAVOUR to IVY LEAGUE ASSOCIATES LIMITED</t>
  </si>
  <si>
    <t>TRANSFER BETWEEN CUSTOMERS Via GTWorld from AKANGBE, OLUWATOBI JENNIFER to IVY LEAGUE ASSOCIATES LIMITED Lectures REF:201179197000000777002001251250 from AKANGBE, OLUWATOBI JENNIFER to IVY LEAGUE ASSOCIATES LIMITED</t>
  </si>
  <si>
    <t>TRANSFER BETWEEN CUSTOMERS MBANKING - REF:427508612118760100007806125816 Exam fees! ANY Account Transfer from AFOLABI, RAZAQ OLANREWAJU to IVY LEAGUE ASSOCIATES LIMITED</t>
  </si>
  <si>
    <t>TRANSFER BETWEEN CUSTOMERS USSD GTBank Transfer from : 08089619513 YUSUF, OLUWASEUN TEMITAYO to IVY LEAGUE ASSOCIATES LIMITED 213079664600000450001554375505 from YUSUF, OLUWASEUN TEMITAYO to IVY LEAGUE ASSOCIATES LIMITE</t>
  </si>
  <si>
    <t>TRANSFER BETWEEN CUSTOMERS USSD GTBank Transfer from : 08183956937 OLANREWAJU,BILKIS MOSUNMOLA to IVY LEAGUE ASSOCIATES LIMITED 442046098600000610001554546959 from OLANREWAJU,BILKIS MOSUNMOLA to IVY LEAGUE ASSOCIATES LI</t>
  </si>
  <si>
    <t>STAMP DUTY CHARGE 25012020 STAMP DUTY CHARGE - 25/01/2020</t>
  </si>
  <si>
    <t>TRANSFER BETWEEN CUSTOMERS MBANKING - REF:425603871162871700007127017136 ANY Account Transfer from OJORI, BOLUWATIFE JANET to IVY LEAGUE ASSOCIATES LIMITED</t>
  </si>
  <si>
    <t>TRANSFER BETWEEN CUSTOMERS 090110200126105934927267837080|NIP/ACCA tuition fee /To IVY LEAGUE ASSOCIATES LIMITED/0124533814|1580032775339|VFD|ADEDAMILOLA OLARELE REF:090110200126105934927267837080</t>
  </si>
  <si>
    <t>TRANSFER BETWEEN CUSTOMERS USSD GTBank Transfer from : 08178064317 GEORGE, TOLULOPE VICTORIA to IVY LEAGUE ASSOCIATES LIMITED 252023099300000550001555347450 from GEORGE, TOLULOPE VICTORIA to IVY LEAGUE ASSOCIATES LIMITE</t>
  </si>
  <si>
    <t>TRANSFER BETWEEN CUSTOMERS MBANKING - REF:569676142147876300004907915289 C/o Austine study note ANY Account Transfer from OJORI, BOLUWATIFE JANET to IVY LEAGUE ASSOCIATES LIMITED</t>
  </si>
  <si>
    <t>TRANSFER BETWEEN CUSTOMERS 000021200126010126200000009706|IBANKING TRANSFERAcca f5 class fee|NG-013-200126-143625785-690314-457|SCB|0000130124533814 REF:000021200126010126200000009706</t>
  </si>
  <si>
    <t>TRANSFER BETWEEN CUSTOMERS USSD GTBank Transfer from : 08034486492 EWEDEMI ADEDOYIN ADEGBOYEGA to IVY LEAGUE ASSOCIATES LIMITED 234049531800000237001555642700 from EWEDEMI ADEDOYIN ADEGBOYEGA to IVY LEAGUE ASSOCIATES LI</t>
  </si>
  <si>
    <t>TRANSFER BETWEEN CUSTOMERS MBANKING - REF:746632586053990800005221352045 SBR &amp; AAA ANY Account Transfer from SODIYA-DAWODU, ENIOLA OLASUNMB to IVY LEAGUE ASSOCIATES LIMITED</t>
  </si>
  <si>
    <t>STAMP DUTY CHARGE 26012020 STAMP DUTY CHARGE - 26/01/2020</t>
  </si>
  <si>
    <t>TRANSFER BETWEEN CUSTOMERS USSD GTBank Transfer from : 09026597070 ADELOKIKI GBEMISOLA PRECIOUS to IVY LEAGUE ASSOCIATES LIMITED 231071207800000610001556388205 from ADELOKIKI GBEMISOLA PRECIOUS to IVY LEAGUE ASSOCIATES</t>
  </si>
  <si>
    <t>NEFT TRANSFER GTB//NEFT//INTERSWITCHNG//Goodsandservices26012020//109477433 Ref:NC01245338142002700500054682</t>
  </si>
  <si>
    <t>TRANSFER BETWEEN CUSTOMERS 000016200127110358000002556641|USSD_MICHAEL ANYAGBA PAUL|101300002643020317|FBN|MICHAEL ANYAGBA PAUL REF:000016200127110358000002556641</t>
  </si>
  <si>
    <t>TRANSFER BETWEEN CUSTOMERS 000017200127112330011233073240|GTB-|GTB-|WEMA|TEMILOLUWA ODETAYO REF:000017200127112330011233073240</t>
  </si>
  <si>
    <t>NEFT TRANSFER GTB//NEFT//INTERSWITCHNG//Goodsandservices27012020//109580312 Ref:NC01245338142002700500145267</t>
  </si>
  <si>
    <t>TRANSFER BETWEEN CUSTOMERS 000004200127143555005054716621|TRF TO IVY LEAGUE ASSOCIATES L|TRF FRM DELOITTE Andamp TOUCHE|UBA|DELOITTE Andamp TOUCHE REF:000004200127143555005054716621</t>
  </si>
  <si>
    <t>TRANSFER BETWEEN CUSTOMERS 000014200127151240232175617270|TRF/Tuition for Faith Ojih/FRM OJIH MICHAEL TO IVY|VNM9002389451350975|ACCESS|OJIH MICHAEL REF:000014200127151240232175617270</t>
  </si>
  <si>
    <t>STAMP DUTY CHARGE 27012020 STAMP DUTY CHARGE - 27/01/2020</t>
  </si>
  <si>
    <t>STAMP DUTY CHARGE 27012020 STAMP DUTY CHARGE - POS - 1/18/2020</t>
  </si>
  <si>
    <t>NEFT TRANSFER GTB//NEFT//INTERSWITCHNG//Goodsandservices25012020//109627786 Ref:NC01245338142002800500131054</t>
  </si>
  <si>
    <t>NEFT TRANSFER GTB//NEFT//INTERSWITCHNG//Goodsandservices28012020//109737555 Ref:NC01245338142002801990026348</t>
  </si>
  <si>
    <t>TRANSFER BETWEEN CUSTOMERS via GAPS BEING FUND TRF FOR INVNT-FROM IVYLEAGUE ASSOCIATES 88342171 BEING FUND TRF FOR INVNT-FROM IVYLEAGUE ASSOCIATES from IVY LEAGUE ASSOCIATES LIMITED to MERISTEM WE REF: 0124533814883421710000000</t>
  </si>
  <si>
    <t>OWN ACCOUNT TRANSFER via GAPS OWN ACCOUNT TRSF FOR BUILDING-CONTRUCTION OWN ACCOUNT TRSF FOR BUILDING CONTRUCTION REF: 0124533814883422430000000</t>
  </si>
  <si>
    <t>NIBSS Instant Payment Outward 000013200128141543000045606675 BEING STAFF SALARY FOR THE MONTH OF JAN-2020 BEING STAFF SALARY FOR THE MONTH OF JAN-2020 88317724 IFO : UBA/EBIETOMIYE, OLUMIDE AYODE REF:209075818172500000008831772400</t>
  </si>
  <si>
    <t>COMMISSION 000013200128141543000045606675 NIP TRANSFER COMMISSION FOR BEING STAFF SALARY FOR THE MONTH OF JAN-2020 BEING STAFF SALARY FOR THE MONTH OF JAN-2020 88317724 REF:209075818172500000008831772400</t>
  </si>
  <si>
    <t>NIBSS Instant Payment Outward 000013200128141543000045606688 BEING STAFF SALARY FOR -THE -MONTH_OF JAN-2020 BEING STAFF SALARY FOR THE MONTH OF JAN-2020 88317726 IFO : UBA/LUCKY ISHAYA MUSA REF:209075818142500000008831772600</t>
  </si>
  <si>
    <t>COMMISSION 000013200128141543000045606688 NIP TRANSFER COMMISSION FOR BEING STAFF SALARY FOR -THE -MONTH_OF JAN-2020 BEING STAFF SALARY FOR THE MONTH OF JAN-2020 88317726 REF:209075818142500000008831772600</t>
  </si>
  <si>
    <t>TRANSFER BETWEEN CUSTOMERS via GAPS BEING STAFF SALARY FOR -THE -MONTHOF JAN-2020 88317727 BEING STAFF SALARY FOR THE MONTH OF JAN-2020 from IVY LEAGUE ASSOCIATES LIMITED to ONYEJIDO CONFIDENCE AD REF: 0124533814883177270000000</t>
  </si>
  <si>
    <t>TRANSFER BETWEEN CUSTOMERS via GAPS BEING STAFF SALARY FOR THE-MONTH OF JAN-2020 88317725 BEING STAFF SALARY FOR THE MONTH OF JAN-2020 from IVY LEAGUE ASSOCIATES LIMITED to OSHIBOLU JAMIU OLUKAYOD REF: 0124533814883177250000000</t>
  </si>
  <si>
    <t>TRANSFER BETWEEN CUSTOMERS via GAPS BEING STAFF SALARY FOR -THE -MONTHOF JAN..2020 88320250 BEING STAFF SALARY FOR THE MONTH OF JAN-2020 from IVY LEAGUE ASSOCIATES LIMITED to LAWANSON AKEEM OLAYIN REF: 0124533814883202500000000</t>
  </si>
  <si>
    <t>NIBSS Instant Payment Outward 000013200128142448000045615832 BEING STAFF SALARY FOR -THE -MONTHOF JAN .2020 BEING STAFF SALARY FOR THE MONTH OF JAN-2020 88320249 IFO : FB/DANAGUDI YINUSA REF:209075818122500000008832024900</t>
  </si>
  <si>
    <t>COMMISSION 000013200128142448000045615832 NIP TRANSFER COMMISSION FOR BEING STAFF SALARY FOR -THE -MONTHOF JAN .2020 BEING STAFF SALARY FOR THE MONTH OF JAN-2020 88320249 REF:209075818122500000008832024900</t>
  </si>
  <si>
    <t>NIBSS Instant Payment Outward 000013200128142449000045615856 BEING STAFF SALARY FOR -THE--MONTHOF JAN .2020 BEING STAFF SALARY FOR THE MONTH OF JAN-2020 88320251 IFO : ZBN/AYANFE RAPHAEL ANIFOWOS REF:209075818117500000008832025100</t>
  </si>
  <si>
    <t>COMMISSION 000013200128142449000045615856 NIP TRANSFER COMMISSION FOR BEING STAFF SALARY FOR -THE--MONTHOF JAN .2020 BEING STAFF SALARY FOR THE MONTH OF JAN-2020 88320251 REF:209075818117500000008832025100</t>
  </si>
  <si>
    <t>NIBSS Instant Payment Outward 000013200128142449000045615861 BEING STAFF SALARY FOR -THE -MONTHOF JAN-.2020 BEING STAFF SALARY FOR THE MONTH OF JAN-2020 88320252 IFO : DBN/ADEFOLU O ADESINA REF:209075818112000000008832025200</t>
  </si>
  <si>
    <t>COMMISSION 000013200128142449000045615861 NIP TRANSFER COMMISSION FOR BEING STAFF SALARY FOR -THE -MONTHOF JAN-.2020 BEING STAFF SALARY FOR THE MONTH OF JAN-2020 88320252 REF:209075818112000000008832025200</t>
  </si>
  <si>
    <t>TRANSFER BETWEEN CUSTOMERS via GAPS BEING PYT 4 1ST &amp; 2ND BATCH LECTURE NOTE JUN 2020 88191160 BEING PYT FOR 1ST AND 2ND BATCH OF LECTURE NOTE FOR THE DIET JUNE 2020 from IVY LEAGUE ASSOCIATES LIM REF: 0124533814881911600000000</t>
  </si>
  <si>
    <t>NIBSS Instant Payment Outward 000013200128143243000045623544 BEING SOFT LOAN-TO RAPHAEL REPAYABLE FROM SALARY BEING SOFT LOAN TO RAPHAEL ANIFOWOSE REPAYABLE FROM STAFF MONTHLY SALARY 88191159 IF REF:209075818150000000008819115900</t>
  </si>
  <si>
    <t>COMMISSION 000013200128143243000045623544 NIP TRANSFER COMMISSION FOR BEING SOFT LOAN-TO RAPHAEL REPAYABLE FROM SALARY BEING SOFT LOAN TO RAPHAEL ANIFOWOSE REPAYABLE FROM STAFFREF:209075818150000000008819115900</t>
  </si>
  <si>
    <t>STAMP DUTY CHARGE POS STAMP DUTY - 1/19/2020</t>
  </si>
  <si>
    <t>STAMP DUTY CHARGE POS STAMP DUTY - 1/21/2020</t>
  </si>
  <si>
    <t>TRANSFER BETWEEN CUSTOMERS 000015200128165859000741123284|NIP IFO IVYLEAGUE ASSOCIA|0|ZBN|IVY LEAGUE ASSOCI REF:000015200128165859000741123284</t>
  </si>
  <si>
    <t>TRANSFER BETWEEN CUSTOMERS via GAPS BEING DIVIDENDEXCOPAY FOR DEC. 2019 88436939 BEING DIVIDENDEXCOPAY FOR DEC. 2019 from IVY LEAGUE ASSOCIATES LIMITED to AJAYI OLUWASEUN EMMANUEL REF: 0124533814884369390000000</t>
  </si>
  <si>
    <t>TRANSFER BETWEEN CUSTOMERS via GAPS BEING--DIVIDENDEXCOPAY FOR DEC. 2019 88436941 BEING DIVIDENDEXCOPAY FOR DEC. 2019 from IVY LEAGUE ASSOCIATES LIMITED to OSHIBOLU AHMED OLUWASEYI REF: 0124533814884369410000000</t>
  </si>
  <si>
    <t>TRANSFER BETWEEN CUSTOMERS via GAPS BEING-_DIVIDENDEXCOPAY -FOR DEC. 2019 88436942 BEING DIVIDENDEXCOPAY FOR DEC. 2019 from IVY LEAGUE ASSOCIATES LIMITED to ADETOLABABAJIDE OLUMIDE REF: 0124533814884369420000000</t>
  </si>
  <si>
    <t>NIBSS Instant Payment Outward 000013200128210207000045958979 BEING DIVIDENDEXCOPAY -FOR DEC. 2019 BEING DIVIDENDEXCOPAY FOR DEC. 2019 88436940 IFO : FBN/OLAKISAN JAMIU ADEYEMI REF:209075818110877410008843694000</t>
  </si>
  <si>
    <t>COMMISSION 000013200128210207000045958979 NIP TRANSFER COMMISSION FOR BEING DIVIDENDEXCOPAY -FOR DEC. 2019 BEING DIVIDENDEXCOPAY FOR DEC. 2019 88436940 REF:209075818110877410008843694000</t>
  </si>
  <si>
    <t>STAMP DUTY CHARGE 28012020 STAMP DUTY CHARGE - 28/01/2020</t>
  </si>
  <si>
    <t>CASH DEPOSIT DUPE TAYLOR</t>
  </si>
  <si>
    <t>STAMP DUTY CHARGE POS STAMP DUTY - 1/26/2020</t>
  </si>
  <si>
    <t>STAMP DUTY CHARGE POS STAMP DUTY - 1/25/2020</t>
  </si>
  <si>
    <t>STAMP DUTY CHARGE POS STAMP DUTY - 1/24/2020</t>
  </si>
  <si>
    <t>TRANSFER BETWEEN CUSTOMERS 000014200129141754256464647496|TRF/Balance Payment/FRM AMUTA ELAIGWU FRIDAY TO IVY|VNM1114983896989215|ACCESS|AMUTA ELAIGWU FRIDAY REF:000014200129141754256464647496</t>
  </si>
  <si>
    <t>TRANSFER BETWEEN CUSTOMERS MBANKING - Balance payment for tuition fee ANY Account Transfer from BRAIMOH THANKGOD OSI to IVY LEAGUE ASSOCIATES LIMITED</t>
  </si>
  <si>
    <t>STAMP DUTY CHARGE 29012020 STAMP DUTY CHARGE - 29/01/2020</t>
  </si>
  <si>
    <t>TRANSFER BETWEEN CUSTOMERS MBANKING - Class Fee ANY Account Transfer from OJERAHI, NICHOLAS CHIEDU to IVY LEAGUE ASSOCIATES LIMITED</t>
  </si>
  <si>
    <t>TRANSFER BETWEEN CUSTOMERS Via GTWorld from IBRAHIM SHERIF BABATUNDE to IVY LEAGUE ASSOCIATES LIMITED Sheriff Ibrahim REF:907449424000000340002001301252 from IBRAHIM SHERIF BABATUNDE to IVY LEAGUE ASSOCIATES LIMITED</t>
  </si>
  <si>
    <t>NEFT TRANSFER GTB//NEFT//INTERSWITCHNG//Goodsandservices30012020//109991284 Ref:NC01245338142003001990066206</t>
  </si>
  <si>
    <t>TRANSFER BETWEEN CUSTOMERS via Internet Banking Lecture fees for AAA and AFM (Standards) from OJEBIYI GBOYEGA AMOS to IVY LEAGUE ASSOCIATES LIMITED</t>
  </si>
  <si>
    <t>TRANSFER BETWEEN CUSTOMERS Via GTWorld from MONAGO, UCHECHUKWU ANITA to IVY LEAGUE ASSOCIATES LIMITED Outstanding balance for classes REF:571584460000000350002001302059 from MONAGO, UCHECHUKWU ANITA to IVY LEAGUE ASSOCIATE</t>
  </si>
  <si>
    <t>STAMP DUTY CHARGE 30012020 STAMP DUTY CHARGE - 30/01/2020</t>
  </si>
  <si>
    <t>CASH DEPOSIT ADEGBILE MARYAM</t>
  </si>
  <si>
    <t>CASH DEPOSIT AJAYI OLUWAFUNMILOLA A</t>
  </si>
  <si>
    <t>STAMP DUTY CHARGE POS STAMP DUTY - 1/27/2020</t>
  </si>
  <si>
    <t>TRANSFER BETWEEN CUSTOMERS 000012200131170336548239960000|Advance payment of lecture fee|54823996|STANBIC|ADEBOYE OLUWASANYA ARO REF:000012200131170336548239960000</t>
  </si>
  <si>
    <t>TRANSFER BETWEEN CUSTOMERS 000016200131195852000011464404|FBNMOBILE:IVY LEAGUE ASSOCIATES LIMITED/LECT FEE AA FR 4491428|637160975331121371|FBN|UHOEGBU AMAECHINA EDWARD REF:000016200131195852000011464404</t>
  </si>
  <si>
    <t>TRANSFER BETWEEN CUSTOMERS USSD GTBank Transfer from : 08115077660 AJETUNMOBI, ELIZABETH O. to IVY LEAGUE ASSOCIATES LIMITED 905049489000000350001565361494 from AJETUNMOBI, ELIZABETH O. to IVY LEAGUE ASSOCIATES LIMITED</t>
  </si>
  <si>
    <t>TRANSFER BETWEEN CUSTOMERS 000015200131213250000748520075|Tolu Lawal AA,FM|153419907|ZBN|TOLUWALOPE OLUWAYEMISI LAWAL REF:000015200131213250000748520075</t>
  </si>
  <si>
    <t>TRANSFER BETWEEN CUSTOMERS MBANKING - REF:822499882264378000007533571138 Rita Onyeka Adejare - SBL ANY Account Transfer from ADEJARE AKINSOLA CHINEDU to IVY LEAGUE ASSOCIATES LIMITED</t>
  </si>
  <si>
    <t>STAMP DUTY CHARGE 31012020 STAMP DUTY CHARGE - 31/01/2020</t>
  </si>
  <si>
    <t>TRANSFER BETWEEN CUSTOMERS Via GTWorld from TEXME ENTERPRISES to IVY LEAGUE ASSOCIATES LIMITED Registration and Tuition for TOLUWANIMI Jaiyepe REF:237272136000000550002002010317 from TEXME ENTERPRISES to IVY LEAGUE ASSOCIA</t>
  </si>
  <si>
    <t>TRANSFER BETWEEN CUSTOMERS Via GTWorld from TEXME ENTERPRISES to IVY LEAGUE ASSOCIATES LIMITED Text and Notes for TOLUWANIMI Jaiyepe REF:237272136000000366002002010321 from TEXME ENTERPRISES to IVY LEAGUE ASSOCIATES LIMITE</t>
  </si>
  <si>
    <t>TRANSFER BETWEEN CUSTOMERS MBANKING - IvyStudy kit ANY Account Transfer from OJERAHI, NICHOLAS CHIEDU to IVY LEAGUE ASSOCIATES LIMITED</t>
  </si>
  <si>
    <t>TRANSFER BETWEEN CUSTOMERS 000004200201084634434588058372|MOB/UTO/4453824515/000013/Abigail Nwankwo|4453824515|UBA|NWANKWO ABIGAIL CHIDINMA REF:000004200201084634434588058372</t>
  </si>
  <si>
    <t>TRANSFER BETWEEN CUSTOMERS USSD GTBank Transfer from : 08105492746 OKONKWOR, EMMANUEL IKECHUKWU to IVY LEAGUE ASSOCIATES LIMITED 230068779800000021001565840920 from OKONKWOR, EMMANUEL IKECHUKWU to IVY LEAGUE ASSOCIATES</t>
  </si>
  <si>
    <t>TRANSFER BETWEEN CUSTOMERS MBANKING - REF:900613541614917000004199460610 Azeez Sokunbi feb 2020 ANY Account Transfer from IDOWU, AYODEJI ISMAILA to IVY LEAGUE ASSOCIATES LIMITED</t>
  </si>
  <si>
    <t>FUNDS TRANSFER -010467- -373564-ABM,T,1361027549482001,SHAFFI IBRAHILaNG</t>
  </si>
  <si>
    <t>TRANSFER BETWEEN CUSTOMERS USSD GTBank Transfer from : 08069191958 ODUDU, TITILAYO VICTORIA to IVY LEAGUE ASSOCIATES LIMITED 906044995100000524001566244462 from ODUDU, TITILAYO VICTORIA to IVY LEAGUE ASSOCIATES LIMITED</t>
  </si>
  <si>
    <t>TRANSFER BETWEEN CUSTOMERS 000016200201144148000012702426|USSD_ODIELIH UZUEGBUNAM ROBERT|101300002666136670|FBN|ODIELIH UZUEGBUNAM ROBERT REF:000016200201144148000012702426</t>
  </si>
  <si>
    <t>TRANSFER BETWEEN CUSTOMERS USSD GTBank Transfer from : 08103349577 LALA, MOTOLANI ATANDA to IVY LEAGUE ASSOCIATES LIMITED 237026480400000007001566630101 from LALA, MOTOLANI ATANDA to IVY LEAGUE ASSOCIATES LIMITED</t>
  </si>
  <si>
    <t>TRANSFER BETWEEN CUSTOMERS USSD GTBank Transfer from : 08134101246 IYORIOBHE, PRISCILLA ODEGUA to IVY LEAGUE ASSOCIATES LIMITED 422049207100000524001566824325 from IYORIOBHE, PRISCILLA ODEGUA to IVY LEAGUE ASSOCIATES LI</t>
  </si>
  <si>
    <t>TRANSFER BETWEEN CUSTOMERS MBANKING - REF:247530034435981970009377378570 Bal Tuition fee ANY Account Transfer from OKWUAZU OBIANIBELI, FAVOUR to IVY LEAGUE ASSOCIATES LIMITED</t>
  </si>
  <si>
    <t>TRANSFER BETWEEN CUSTOMERS USSD GTBank Transfer from : 08161139941 ONI, AFOLAKE TEMITOPE to IVY LEAGUE ASSOCIATES LIMITED 491045024600000408001567602012 from ONI, AFOLAKE TEMITOPE to IVY LEAGUE ASSOCIATES LIMITED</t>
  </si>
  <si>
    <t>TRANSFER BETWEEN CUSTOMERS Via GTWorld from OKUBOYEJO/ADEOLA-DADA SOLAIFE to IVY LEAGUE ASSOCIATES LIMITED Tuition and study notes REF:216822434000000471002002021125 from OKUBOYEJO/ADEOLA-DADA SOLA&amp;IFE to IVY LEAGUE ASSOCI</t>
  </si>
  <si>
    <t>TRANSFER BETWEEN CUSTOMERS 000014200202154159224229605989|TRF//FRM KEHINDE ADEBOLA ELUMADE TO IVY|VNM1106241337723196|ACCESS|KEHINDE ADEBOLA ELUMADE REF:000014200202154159224229605989</t>
  </si>
  <si>
    <t>TRANSFER BETWEEN CUSTOMERS MBANKING - Aaa sbr ANY Account Transfer from DON-ONYANABO, SANDRA to IVY LEAGUE ASSOCIATES LIMITED</t>
  </si>
  <si>
    <t>TRANSFER BETWEEN CUSTOMERS USSD GTBank Transfer from : 08033704403 JAMES OLUFEMI OLADELE to IVY LEAGUE ASSOCIATES LIMITED 205013935800000184001568280560 from JAMES OLUFEMI OLADELE to IVY LEAGUE ASSOCIATES LIMITED</t>
  </si>
  <si>
    <t>TRANSFER BETWEEN CUSTOMERS 000001200202171347000042116716|Transfer from GODGIFT DAVID AHMED-ISHMEL to IVY LEAGUE ASSOCIATES LIMITED|Online to GTBank Plc|IVY LEAGUE ASSOCIATES LIMITED TitilolaREF:000001200202171347000042116716</t>
  </si>
  <si>
    <t>TRANSFER BETWEEN CUSTOMERS 000014200202184619274047203733|TRF/ACCA REGISTRATION AND TUITION FEE/FRM DANIEL USHIE UGBANG TO IVY|VNM6745848190124926|ACCESS|DANIEL USHIE UGBANG REF:000014200202184619274047203733</t>
  </si>
  <si>
    <t>STAMP DUTY CHARGE 01022020 STAMP DUTY CHARGE - 01/02/2020</t>
  </si>
  <si>
    <t>STAMP DUTY CHARGE 02022020 STAMP DUTY CHARGE - 02/02/2020</t>
  </si>
  <si>
    <t>TRANSFER BETWEEN CUSTOMERS via GAPS PAYMENT FOR NEPA BILL 4 DECEMBER 2019 PR 88340108 PAYMENT FOR NEPA BILL FOR DECEMBER 2019 PR from IVY LEAGUE ASSOCIATES LIMITED to OSHIBOLU JAMIU OLUKAYODE REF: 0124533814883401080000000</t>
  </si>
  <si>
    <t>NIBSS Instant Payment Outward 000013200203090307000050373533 BEING PYT FOR LASAA FOR-THE YEAR 2020 BEING PYT FOR LASAA FOR THE YEAR 2020 88340106 IFO : UBA/EBIETOMIYE, OLUMIDE AYODELE REF:209075818126880000008834010600</t>
  </si>
  <si>
    <t>COMMISSION 000013200203090307000050373533 NIP TRANSFER COMMISSION FOR BEING PYT FOR LASAA FOR-THE YEAR 2020 BEING PYT FOR LASAA FOR THE YEAR 2020 88340106 REF:209075818126880000008834010600</t>
  </si>
  <si>
    <t>NIBSS Instant Payment Outward 000013200203090307000050373538 PYT FOR RECEIPT AND--VOUCHERS PRINTING BEING PAYMENT FOR PRINTING OF 100COPIES OF RECEIPT 20 COPIES OF CHQ VOUCHERS 88340107 IFO : STE REF:209075818170000000008834010700</t>
  </si>
  <si>
    <t>COMMISSION 000013200203090307000050373538 NIP TRANSFER COMMISSION FOR PYT FOR RECEIPT AND--VOUCHERS PRINTING BEING PAYMENT FOR PRINTING OF 100COPIES OF RECEIPT 20 COPIES OF CHQ REF:209075818170000000008834010700</t>
  </si>
  <si>
    <t>TRANSFER BETWEEN CUSTOMERS via GAPS refund of excess payment for lecture to student 88350235 REFUND OF EXCESS PAYMENT FOR LECTURE TO STUDENT from IVY LEAGUE ASSOCIATES LIMITED to IBOK JOY ASUQUO REF: 0124533814883502350000000</t>
  </si>
  <si>
    <t>TRANSFER BETWEEN CUSTOMERS via GAPS refund of excess payment for lecture to students 88350236 REFUND OF EXCESS PAYMENT FOR LECTURE TO STUDENTS from IVY LEAGUE ASSOCIATES LIMITED to IFEDI CHIAMAKA REF: 0124533814883502360000000</t>
  </si>
  <si>
    <t>NIBSS Instant Payment Outward 000013200203090417000050374330 BEING PAYMENT FOR DP DESIGN IVYLEAGUE BEING PAYMENT FOR DP DESIGN IVYLEAGUE 88381021 IFO : ZBN/VALENTINE OLIBEY REF:209075818170000000008838102100</t>
  </si>
  <si>
    <t>COMMISSION 000013200203090417000050374330 NIP TRANSFER COMMISSION FOR BEING PAYMENT FOR DP DESIGN IVYLEAGUE BEING PAYMENT FOR DP DESIGN IVYLEAGUE 88381021 REF:209075818170000000008838102100</t>
  </si>
  <si>
    <t>NIBSS Instant Payment Outward 000013200203090422000050374420 Being refund of 5 tuition discount for IG follower BEING REFUND OF 5 TUITION DISCOUNT FOR ONE OF FIRST 10 IG FOLLOWERS 88350238 IFO : REF:209075818125500000008835023800</t>
  </si>
  <si>
    <t>COMMISSION 000013200203090422000050374420 NIP TRANSFER COMMISSION FOR Being refund of 5 tuition discount for IG follower BEING REFUND OF 5 TUITION DISCOUNT FOR ONE OF FIRST 10 IREF:209075818125500000008835023800</t>
  </si>
  <si>
    <t>NIBSS Instant Payment Outward 000013200203090422000050374419 Refund of exemption fee paid to ivy by student BEING REFUND OF EXEMPTION FEE PAID TO IVY BY STUDENT 88350237 IFO : WEMA/OLANREWAJU MAG REF:209075818117600000008835023700</t>
  </si>
  <si>
    <t>COMMISSION 000013200203090422000050374419 NIP TRANSFER COMMISSION FOR Refund of exemption fee paid to ivy by student BEING REFUND OF EXEMPTION FEE PAID TO IVY BY STUDENT 8835023REF:209075818117600000008835023700</t>
  </si>
  <si>
    <t>TRANSFER BETWEEN CUSTOMERS via GAPS BEINGSTAFF BONUS FOR FOR THE LAST YEAR 2019 88438033 BEING STAFF BONUS FOR FOR THE LAST YEAR 2019 from IVY LEAGUE ASSOCIATES LIMITED to ONYEJIDO CONFIDENCE ADAE REF: 0124533814884380330000000</t>
  </si>
  <si>
    <t>TRANSFER BETWEEN CUSTOMERS via GAPS BEING STAFF BONUSFOR FOR THE LAST YEAR 2019 88438032 BEING STAFF BONUS FOR FOR THE LAST YEAR 2019 from IVY LEAGUE ASSOCIATES LIMITED to LAWANSON AKEEM OLAYINKA REF: 0124533814884380320000000</t>
  </si>
  <si>
    <t>NIBSS Instant Payment Outward 000013200203090536000050375328 BEING-STAFF BONUS FOR FOR THE LAST YEAR 2019 BEING STAFF BONUS FOR FOR THE LAST YEAR 2019 88438030 IFO : ACCESS/LUCKY ISHAYA MUSA REF:209075818122000000008843803000</t>
  </si>
  <si>
    <t>COMMISSION 000013200203090536000050375328 NIP TRANSFER COMMISSION FOR BEING-STAFF BONUS FOR FOR THE LAST YEAR 2019 BEING STAFF BONUS FOR FOR THE LAST YEAR 2019 88438030 REF:209075818122000000008843803000</t>
  </si>
  <si>
    <t>NIBSS Instant Payment Outward 000013200203090536000050375331 BEING STAFF BONUS FOR FOR THE LAST YEAR 2019 BEING STAFF BONUS FOR FOR THE LAST YEAR 2019 88438029 IFO : UBA/EBIETOMIYE, OLUMIDE AYODE REF:209075818150000000008843802900</t>
  </si>
  <si>
    <t>NIBSS Instant Payment Outward 000013200203090536000050375329 BEING STAFF BONUS --FOR FOR THE LAST YEAR 2019 BEING STAFF BONUS FOR FOR THE LAST YEAR 2019 88438034 IFO : FB/DANAGUDI YINUSA REF:209075818110000000008843803400</t>
  </si>
  <si>
    <t>COMMISSION 000013200203090536000050375331 NIP TRANSFER COMMISSION FOR BEING STAFF BONUS FOR FOR THE LAST YEAR 2019 BEING STAFF BONUS FOR FOR THE LAST YEAR 2019 88438029 REF:209075818150000000008843802900</t>
  </si>
  <si>
    <t>COMMISSION 000013200203090536000050375329 NIP TRANSFER COMMISSION FOR BEING STAFF BONUS --FOR FOR THE LAST YEAR 2019 BEING STAFF BONUS FOR FOR THE LAST YEAR 2019 88438034 REF:209075818110000000008843803400</t>
  </si>
  <si>
    <t>NIBSS Instant Payment Outward 000013200203090536000050375334 BEING STAFF-PERFORMANCE BONUS FOR July- Dec 2019 BEING STAFF PERFORMANCE BONUS FOR JULY- DEC 2019 88415830 IFO : STANBIC/JAMIU OLUKAYO REF:209075818135000000008841583000</t>
  </si>
  <si>
    <t>COMMISSION 000013200203090536000050375334 NIP TRANSFER COMMISSION FOR BEING STAFF-PERFORMANCE BONUS FOR July- Dec 2019 BEING STAFF PERFORMANCE BONUS FOR JULY- DEC 2019 88415830 REF:209075818135000000008841583000</t>
  </si>
  <si>
    <t>NIBSS Instant Payment Outward 000013200203090536000050375332 BEING STAFF PERFORMANCE BONUS FOR July- Dec 2019 BEING STAFF PERFORMANCE BONUS FOR JULY- DEC 2019 88415829 IFO : UBA/EBIETOMIYE, OLUMI REF:209075818150000000008841582900</t>
  </si>
  <si>
    <t>NIBSS Instant Payment Outward 000013200203090536000050375330 BEING STAFF BONUS FOR FOR THE LAST YEAR-2019 BEING STAFF BONUS FOR FOR THE LAST YEAR 2019 88438035 IFO : ZBN/AYANFE RAPHAEL ANIFOWOSE REF:209075818111250000008843803500</t>
  </si>
  <si>
    <t>NIBSS Instant Payment Outward 000013200203090536000050375336 BEING STAFF--BONUS FOR FOR THE LAST YEAR 2019 BEING STAFF BONUS FOR FOR THE LAST YEAR 2019 88438031 IFO : STANBIC/JAMIU OLUKAYODE OSHI REF:209075818136000000008843803100</t>
  </si>
  <si>
    <t>COMMISSION 000013200203090536000050375330 NIP TRANSFER COMMISSION FOR BEING STAFF BONUS FOR FOR THE LAST YEAR-2019 BEING STAFF BONUS FOR FOR THE LAST YEAR 2019 88438035 REF:209075818111250000008843803500</t>
  </si>
  <si>
    <t>COMMISSION 000013200203090536000050375332 NIP TRANSFER COMMISSION FOR BEING STAFF PERFORMANCE BONUS FOR July- Dec 2019 BEING STAFF PERFORMANCE BONUS FOR JULY- DEC 2019 88415829 REF:209075818150000000008841582900</t>
  </si>
  <si>
    <t>COMMISSION 000013200203090536000050375336 NIP TRANSFER COMMISSION FOR BEING STAFF--BONUS FOR FOR THE LAST YEAR 2019 BEING STAFF BONUS FOR FOR THE LAST YEAR 2019 88438031 REF:209075818136000000008843803100</t>
  </si>
  <si>
    <t>NEFT TRANSFER GTB//NEFT//INTERSWITCHNG//Goodsandservices02022020//110502030 Ref:NC01245338142003400500063831</t>
  </si>
  <si>
    <t>NEFT TRANSFER GTB//NEFT//INTERSWITCHNG//Goodsandservices01022020//110475494 Ref:NC01245338142003400500120504</t>
  </si>
  <si>
    <t>NEFT TRANSFER GTB//NEFT//INTERSWITCHNG//Goodsandservices03022020//110604409 Ref:NC01245338142003400500290027</t>
  </si>
  <si>
    <t>STAMP DUTY CHARGE POS STAMP DUTY - 1/31/2020</t>
  </si>
  <si>
    <t>STAMP DUTY CHARGE POS STAMP DUTY - 02/02/2020</t>
  </si>
  <si>
    <t>NEFT TRANSFER GTB//NEFT//INTERSWITCHNG//Goodsandservices04022020//110691656 Ref:NC01245338142003500500034882</t>
  </si>
  <si>
    <t>STAMP DUTY CHARGE POS STAMP DUTY - 02/01/2020</t>
  </si>
  <si>
    <t>TRANSFER BETWEEN CUSTOMERS via GAPS BAL PAYMENT OF RENT FOR THE - YEAR 20192020 89072295 BAL PAYMENT OF RENT FOR THE YEAR 20192020 from IVY LEAGUE ASSOCIATES LIMITED to FILANI OLUJIMI OLAKUNLE REF: 0124533814890722950000000</t>
  </si>
  <si>
    <t>TRANSFER BETWEEN CUSTOMERS via GAPS BEING DIVIDENDEXCOPAYFOR DEC. 2019 89071799 BEING DIVIDENDEXCOPAY FOR DEC. 2019 from IVY LEAGUE ASSOCIATES LIMITED to SHOTANDEHAFEEZ OLADIPUPO REF: 0124533814890717990000000</t>
  </si>
  <si>
    <t>NIBSS Instant Payment Outward 000013200204170425000051755751 BEING FUELREIMBURSEMNT OFFICE BEING FUEL RE-IMBURSEMENT FOR THE OFFICE 89074273 IFO : UBA/EBIETOMIYE, OLUMIDE AYODELE REF:209075818136000000008907427300</t>
  </si>
  <si>
    <t>COMMISSION 000013200204170425000051755751 NIP TRANSFER COMMISSION FOR BEING FUELREIMBURSEMNT OFFICE BEING FUEL RE-IMBURSEMENT FOR THE OFFICE 89074273 REF:209075818136000000008907427300</t>
  </si>
  <si>
    <t>TRANSFER BETWEEN CUSTOMERS MBANKING - REF:947554346136002700007081757537 Yomi Abiona Oxford Brookes Project Supervision ANY Account Transfer from ABIONA, ABAYOMI O.S. to IVY LEAGUE ASSOCIATES LIMITED</t>
  </si>
  <si>
    <t>STAMP DUTY CHARGE POS STAMP DUTY - 02/03/2020</t>
  </si>
  <si>
    <t>STAMP DUTY CHARGE 06022020 STAMP DUTY CHARGE - 06/02/2020</t>
  </si>
  <si>
    <t>NIBSS Instant Payment Outward 000013200207082339000053893509 BEING PAYMENT FOR CAR SECURITY BEING PAYMENT FOR CAR PARK SECURITY 4 JANUARY 2020 89288768 IFO : FB/DANAGUDI YINUSA REF:209075818170000000008928876800</t>
  </si>
  <si>
    <t>COMMISSION 000013200207082339000053893509 NIP TRANSFER COMMISSION FOR BEING PAYMENT FOR CAR SECURITY BEING PAYMENT FOR CAR PARK SECURITY 4 JANUARY 2020 89288768 REF:209075818170000000008928876800</t>
  </si>
  <si>
    <t>TRANSFER BETWEEN CUSTOMERS via GAPS PAYMENT 4 SUPPLY OF 1000 LITRES OF DIESEL 89288769 BEING PAYMENT FOR 1000 LTRS OF DIESEL FOR THE OFFICE from IVY LEAGUE ASSOCIATES LIMITED to ASHARAMI SYNERGY P REF: 0124533814892887690000000</t>
  </si>
  <si>
    <t>TRANSFER BETWEEN CUSTOMERS via GAPS PYT FOR AC BOX AND CAR PARK REPAIRS 89288770 BEING PAYMENT FOR AC BOX FOR CLASS 3 AND REPAIR OF CAR PARK IN FRONT OF THE OFFICE from IVY LEAGUE ASSOCIATES LIMIT REF: 0124533814892887700000000</t>
  </si>
  <si>
    <t>TRANSFER BETWEEN CUSTOMERS 000014200207141339255844603739|TRF/Oxford Brookes mentoring /FRM SANDRA DON-ONYANABO TO IVY|VNM7279749285612845|ACCESS|SANDRA DON-ONYANABO REF:000014200207141339255844603739</t>
  </si>
  <si>
    <t>STAMP DUTY CHARGE 07022020 STAMP DUTY CHARGE - 07/02/2020</t>
  </si>
  <si>
    <t>TRANSFER BETWEEN CUSTOMERS MBANKING - REF:259112067177577800005858259991 Ivy League balance ANY Account Transfer from ELUWOLE OLUWATOSIN O. to IVY LEAGUE ASSOCIATES LIMITED</t>
  </si>
  <si>
    <t>TRANSFER BETWEEN CUSTOMERS 000015200208083713000762889361|Tuition fee|157707104|ZBN|ELIZABETH ADEBISI REF:000015200208083713000762889361</t>
  </si>
  <si>
    <t>TRANSFER BETWEEN CUSTOMERS MBANKING - REF:687581775194428000008525234613 ANY Account Transfer from OJORI, BOLUWATIFE JANET to IVY LEAGUE ASSOCIATES LIMITED</t>
  </si>
  <si>
    <t>TRANSFER BETWEEN CUSTOMERS 000018200208100206000107042625|MOBILE/UNION Transfer from OSUNDE OSAYANDE O - ACCA|000018200208100206000107042625|UNION|OSUNDE OSAYANDE O REF:000018200208100206000107042625</t>
  </si>
  <si>
    <t>TIWALDE</t>
  </si>
  <si>
    <t>TRANSFER BETWEEN CUSTOMERS 000004200208132741627715519579|MOB/UTO/4492775777/000013/PM and FR course note|4492775777|UBA|FALEYE TEMITOPE RUTH REF:000004200208132741627715519579</t>
  </si>
  <si>
    <t>TRANSFER BETWEEN CUSTOMERS 000016200208154108000024394756|FBNMOBILE:IVY LEAGUE ASSOCIATES LIMITED/EFE AFM|637167732687049894|FBN|ESIEBOMA EFEMENA ELIZABETH REF:000016200208154108000024394756</t>
  </si>
  <si>
    <t>TRANSFER BETWEEN CUSTOMERS USSD GTBank Transfer from : 08103349577 LALA, MOTOLANI ATANDA to IVY LEAGUE ASSOCIATES LIMITED 237026480400000200001579920680 from LALA, MOTOLANI ATANDA to IVY LEAGUE ASSOCIATES LIMITED</t>
  </si>
  <si>
    <t>TRANSFER BETWEEN CUSTOMERS USSD GTBank Transfer from : 08181279679 EKERE HEPHZIBAH IDONGESIT to IVY LEAGUE ASSOCIATES LIMITED 205017458600000007001579994932 from EKERE HEPHZIBAH IDONGESIT to IVY LEAGUE ASSOCIATES LIMITE</t>
  </si>
  <si>
    <t>TRANSFER BETWEEN CUSTOMERS USSD GTBank Transfer from : 08100768527 OLUBOWALE , OLUBUSOLA ATINUKE to IVY LEAGUE ASSOCIATES LIMITED 275011098300000028001580033633 from OLUBOWALE , OLUBUSOLA ATINUKE to IVY LEAGUE ASSOCIATE</t>
  </si>
  <si>
    <t>STAMP DUTY CHARGE 08022020 STAMP DUTY CHARGE - 08/02/2020</t>
  </si>
  <si>
    <t>TRANSFER BETWEEN CUSTOMERS MBANKING - REF:445885327680758500007967159777 Azeez Sokunbi ANY Account Transfer from IDOWU, AYODEJI ISMAILA to IVY LEAGUE ASSOCIATES LIMITED</t>
  </si>
  <si>
    <t>TRANSFER BETWEEN CUSTOMERS USSD GTBank Transfer from : 08183956937 OLANREWAJU,BILKIS MOSUNMOLA to IVY LEAGUE ASSOCIATES LIMITED 442046098600000160001581011728 from OLANREWAJU,BILKIS MOSUNMOLA to IVY LEAGUE ASSOCIATES LI</t>
  </si>
  <si>
    <t>ARE</t>
  </si>
  <si>
    <t>TRANSFER BETWEEN CUSTOMERS 000016200209160838000025589349|FBNMOBILE:IVY LEAGUE ASSOCIATES LIMITED/TRF BY IYANU AJAYI|637168613175571567|FBN|OKE IYANUOLUWA MERCY REF:000016200209160838000025589349</t>
  </si>
  <si>
    <t>MD</t>
  </si>
  <si>
    <t>TRANSFER BETWEEN CUSTOMERS USSD GTBank Transfer from : 09029141661 ADEKOYA, OLUFUNMILAYO MARGARET to IVY LEAGUE ASSOCIATES LIMITED 501065051900000007001581253250 from ADEKOYA, OLUFUNMILAYO MARGARET to IVY LEAGUE ASSOCIA</t>
  </si>
  <si>
    <t>STAMP DUTY CHARGE 09022020 STAMP DUTY CHARGE - 09/02/2020</t>
  </si>
  <si>
    <t>NEFT TRANSFER GTB//NEFT//INTERSWITCHNG//Goodsandservices08022020//111316614 Ref:NC01245338142004100500020444</t>
  </si>
  <si>
    <t>NEFT TRANSFER GTB//NEFT//INTERSWITCHNG//Goodsandservices10022020//111471128 Ref:NC01245338142004101990051363</t>
  </si>
  <si>
    <t>RPL</t>
  </si>
  <si>
    <t>TRANSFER BETWEEN CUSTOMERS USSD GTBank Transfer from : 08135230103 EDOBOR SANDRA to IVY LEAGUE ASSOCIATES LIMITED 422047421000000564001582522960 from EDOBOR SANDRA to IVY LEAGUE ASSOCIATES LIMITED</t>
  </si>
  <si>
    <t>CASH DEPOSIT TONMAYE MICHAEL EBITIMI</t>
  </si>
  <si>
    <t>NEFT TRANSFER GTB//NEFT//INTERSWITCHNG//Goodsandservices10022020//111565829 Ref:NC01245338142004101990097646</t>
  </si>
  <si>
    <t>STAMP DUTY CHARGE 10022020 STAMP DUTY CHARGE - 10/02/2020</t>
  </si>
  <si>
    <t>NEFT TRANSFER GTB//NEFT//INTERSWITCHNG//Goodsandservices11022020//111662358 Ref:NC01245338142004200500152464</t>
  </si>
  <si>
    <t>TRANSFER BETWEEN CUSTOMERS 000017200211143444014344475807|GTB-Ivy league full payment|GTB-Ivy league full payment|WEMA|FOLASADE FALOJU REF:000017200211143444014344475807</t>
  </si>
  <si>
    <t>STAMP DUTY CHARGE POS STAMP DUTY - 07/02/2020</t>
  </si>
  <si>
    <t>STAMP DUTY CHARGE POS STAMP DUTY - 08/02/2020</t>
  </si>
  <si>
    <t>STAMP DUTY CHARGE POS STAMP DUTY - 09/02/2020</t>
  </si>
  <si>
    <t>STAMP DUTY CHARGE POS STAMP DUTY - 10/02/2020</t>
  </si>
  <si>
    <t>STAMP DUTY CHARGE 11022020 STAMP DUTY CHARGE - 11/02/2020</t>
  </si>
  <si>
    <t>TRANSFER BETWEEN CUSTOMERS via GAPS BEING FURTHER PYT IRO LAND SURVEY DOCS PROCESSING 89371381 BEING FURTHER PYT IRO LAND SURVEY DOCS PROCESSING from IVY LEAGUE ASSOCIATES LIMITED to ONAKOYA OLANR REF: 0124533814893713810000000</t>
  </si>
  <si>
    <t>TRANSFER BETWEEN CUSTOMERS via GAPS BEING PYT 4 3RD BATCH LECTURE NOTE JUN 2020 89372518 BEING PYT 4 3RD BATCH LECTURE NOTE JUN 2020 from IVY LEAGUE ASSOCIATES LIMITED to MUSTAPHA OLUWAKEMI OLUW REF: 0124533814893725180000000</t>
  </si>
  <si>
    <t>TRANSFER BETWEEN CUSTOMERS via GAPS REFUND OF EXCESS PYT FOR TUITION JUN 2020 89392194 REFUND OF EXCESS PYT FOR TUITION JUN 2020 from IVY LEAGUE ASSOCIATES LIMITED to ATOLAGBE OLUMIDE SHINA REF: 0124533814893921940000000</t>
  </si>
  <si>
    <t>TRANSFER BETWEEN CUSTOMERS via GAPS REFUND OF EXCESS PAY FOR LECTURE NOTE 89392193 REFUND OF EXCESS PAY FOR LECTURE NOTE from IVY LEAGUE ASSOCIATES LIMITED to IBRAHIMISIAQ OLATUNDE REF: 0124533814893921930000000</t>
  </si>
  <si>
    <t>TRANSFER BETWEEN CUSTOMERS via GAPS REFUND OF EXCESS PYT 4 LECTURES 89392195 REFUND OF EXCESS PAY FOR LECTURES from IVY LEAGUE ASSOCIATES LIMITED to LAGBOKUN OLUWASEYIFUNMI M REF: 0124533814893921950000000</t>
  </si>
  <si>
    <t>TRANSFER BETWEEN CUSTOMERS 000004200212124049102463776247|MOB/UTO/4510708980/000013/Tuition fees for Chiamaka O |4510708980|UBA|CHIAMAKA SOLANGE OGBUJI REF:000004200212124049102463776247</t>
  </si>
  <si>
    <t>STAMP DUTY CHARGE 12022020 STAMP DUTY CHARGE - 12/02/2020</t>
  </si>
  <si>
    <t>NEFT TRANSFER GTB//NEFT//INTERSWITCHNG//Goodsandservices13022020//111860318 Ref:NC01245338142004400500212925</t>
  </si>
  <si>
    <t>TRANSFER BETWEEN CUSTOMERS via GAPS Being 60 pyt for_governor-consent IRO land ppty 89608390 BEING 60 PAYMENT FOR GOVERNOR CONSENT IRO PPTY AT GRAY STREET from IVY LEAGUE ASSOCIATES LIMITED to CHA REF: 0124533814896083900000000</t>
  </si>
  <si>
    <t>STAMP DUTY CHARGE POS STAMP DUTY - 12/02/2020</t>
  </si>
  <si>
    <t>OWN ACCOUNT TRANSFER via GAPS being part consent fee paid from-main account being part consent fee paid from-main account 89724661 REF: 0559312035897246610000000</t>
  </si>
  <si>
    <t>TRANSFER BETWEEN CUSTOMERS via GAPS BEING REFUND-OF EXCESS PYT FOR LECTURES 89727444 REFUND OF EXCESS PYT FOR LECTURE TO JAIYEPE OLUGBENGA DANIELS from IVY LEAGUE ASSOCIATES LIMITED to TEXME ENTER REF: 0124533814897274440000000</t>
  </si>
  <si>
    <t>TRANSFER BETWEEN CUSTOMERS via GAPS BEING REFUND OF EXCESS PYT FOR-LECTURES 89727441 BEING REFUND OF EXCESS PYT FOR-LECTURES from IVY LEAGUE ASSOCIATES LIMITED to ANGAYE PREYE EDWARD GESIYE REF: 0124533814897274410000000</t>
  </si>
  <si>
    <t>TRANSFER BETWEEN CUSTOMERS via GAPS BEING PYT FOR LECTURE NOTE PRINTING 89727439 BEING PYT FOR LECTURE NOTE PRINTING from IVY LEAGUE ASSOCIATES LIMITED to MUSTAPHA OLUWAKEMI OLUWAFUNMIL REF: 0124533814897274390000000</t>
  </si>
  <si>
    <t>TRANSFER BETWEEN CUSTOMERS via GAPS BEING REFUND OF EXCESS PYT FOR LECTURES 89727440 BEING REFUND OF EXCESS PYT FOR LECTURES from IVY LEAGUE ASSOCIATES LIMITED to EDOBOR SANDRA REF: 0124533814897274400000000</t>
  </si>
  <si>
    <t>TRANSFER BETWEEN CUSTOMERS via GAPS BEING PAYMENT FOR NEPA BILL FOR JANUARY 2020 89727438 BEING PAYMENT FOR NEPA BILL FOR JANUARY 2020 from IVY LEAGUE ASSOCIATES LIMITED to OSHIBOLU JAMIU OLUKAYOD REF: 0124533814897274380000000</t>
  </si>
  <si>
    <t>TRANSFER BETWEEN CUSTOMERS via GAPS BEING REFUND OF TUITION FEE TO STUDENT 89727442 BEING REFUND OF TUITION FEE TO STUDENT from IVY LEAGUE ASSOCIATES LIMITED to AMARIE MICHAEL OMOEFE REF: 0124533814897274420000000</t>
  </si>
  <si>
    <t>TRANSFER BETWEEN CUSTOMERS via GAPS BEING REFUND OF EXCESS PYT-FOR-LECTURES 89727443 BEING REFUND OF EXCESS PYT-FOR-LECTURES from IVY LEAGUE ASSOCIATES LIMITED to BELLO MUHAMMAD MUIZZ REF: 0124533814897274430000000</t>
  </si>
  <si>
    <t>TRANSFER BETWEEN CUSTOMERS via GAPS BEING REFUND OF tuition PYT FOR LECTURES 89820056 REFUND OF EXCESS PYT FOR TUITION JUN 2020 from IVY LEAGUE ASSOCIATES LIMITED to SANNI TOMISIN OLAWUNMI REF: 0124533814898200560000000</t>
  </si>
  <si>
    <t>NIBSS Instant Payment Outward 000013200215075303000060380044 Being pyt 4 operational repairs and bal admin exp. BEING PAYMENT FOR FUELCOPIERCAPACITOR FOR AC AND ADMIN EXP BAL 89820055 IFO : UBA/E REF:209075818116400000008982005500</t>
  </si>
  <si>
    <t>COMMISSION 000013200215075303000060380044 NIP TRANSFER COMMISSION FOR Being pyt 4 operational repairs and bal admin exp. BEING PAYMENT FOR FUELCOPIERCAPACITOR FOR AC AND ADMIN EREF:209075818116400000008982005500</t>
  </si>
  <si>
    <t>NIBSS Instant Payment Outward 000013200215075342000060380361 BEING PYT FOR RINGING AND SERVICING OF BIG GEN BEING PYT FOR RINGING AND REPLACEMENT OF PARTS OF THE BIG DIESEL GENERATOR 89820092 IFO REF:209075818113500000008982009200</t>
  </si>
  <si>
    <t>COMMISSION 000013200215075342000060380361 NIP TRANSFER COMMISSION FOR BEING PYT FOR RINGING AND SERVICING OF BIG GEN BEING PYT FOR RINGING AND REPLACEMENT OF PARTS OF THE BIG DIREF:209075818113500000008982009200</t>
  </si>
  <si>
    <t>NIBSS Instant Payment Outward 000013200215075413000060380649 PAYMENT FOR REPAIR OF SMALL FUEL GEN PAYMENT FOR REPAIR OF SMALL FUEL GENERATOR 89820123 IFO : UBA/EBIETOMIYE, OLUMIDE AYODELE REF:209075818118000000008982012300</t>
  </si>
  <si>
    <t>COMMISSION 000013200215075413000060380649 NIP TRANSFER COMMISSION FOR PAYMENT FOR REPAIR OF SMALL FUEL GEN PAYMENT FOR REPAIR OF SMALL FUEL GENERATOR 89820123 REF:209075818118000000008982012300</t>
  </si>
  <si>
    <t>NIBSS Instant Payment Outward 000013200215075649000060381946 BEING-PETTY CASH REIMBURSEMENT-4 THE OFFICE BEING PETTY CASHH REIBURSEMENT FOR THE OFFICE OUTSTANDING AND IMPREST 89822198 IFO : UBA/E REF:209075818174150000008982219800</t>
  </si>
  <si>
    <t>COMMISSION 000013200215075649000060381946 NIP TRANSFER COMMISSION FOR BEING-PETTY CASH REIMBURSEMENT-4 THE OFFICE BEING PETTY CASHH REIBURSEMENT FOR THE OFFICE OUTSTANDING AND IREF:209075818174150000008982219800</t>
  </si>
  <si>
    <t>TRANSFER BETWEEN CUSTOMERS Via GTWorld from OLASUPO, AKINTUNDE OLUSOLA to IVY LEAGUE ASSOCIATES LIMITED FM pack ivy league REF:231683527000000007002002151439 from OLASUPO, AKINTUNDE OLUSOLA to IVY LEAGUE ASSOCIATES LIMITED</t>
  </si>
  <si>
    <t>TRANSFER BETWEEN CUSTOMERS USSD GTBank Transfer from : 07067804689 OLAYEMI RHODA TAIWO to IVY LEAGUE ASSOCIATES LIMITED 445044131700000014001592322685 from OLAYEMI RHODA TAIWO to IVY LEAGUE ASSOCIATES LIMITED</t>
  </si>
  <si>
    <t>TRANSFER BETWEEN CUSTOMERS Via GTWorld from OLALEKAN NASIRAT OLUWABUKUNMI to IVY LEAGUE ASSOCIATES LIMITED Payment for Tax and FM tutorial and study text REF:445447226000000524002002151734 from OLALEKAN NASIRAT OLUWABUKUNMI</t>
  </si>
  <si>
    <t>TRANSFER BETWEEN CUSTOMERS Via GTWorld from OGBONNAYA, , PEACE CHIDINMA to IVY LEAGUE ASSOCIATES LIMITED Balance pmt for AA &amp;FM from Peace Ogbonnaya REF:213826817000000214002002151736 from OGBONNAYA, , PEACE CHIDINMA to</t>
  </si>
  <si>
    <t>STAMP DUTY CHARGE 15022020 STAMP DUTY CHARGE - 15/02/2020</t>
  </si>
  <si>
    <t>NEFT TRANSFER GTB//NEFT//INTERSWITCHNG//Goodsandservices17022020//112209979 Ref:NC01245338142004800500188591</t>
  </si>
  <si>
    <t>NEFT TRANSFER GTB//NEFT//INTERSWITCHNG//Goodsandservices16022020//112236289 Ref:NC01245338142004800500288273</t>
  </si>
  <si>
    <t>STAMP DUTY CHARGE POS STAMP DUTY - 15/02/2020</t>
  </si>
  <si>
    <t>STAMP DUTY CHARGE POS STAMP DUTY - 16/02/2020</t>
  </si>
  <si>
    <t>NEFT TRANSFER GTB//NEFT//INTERSWITCHNG//Goodsandservices18022020//112347071 Ref:NC01245338142004900500028778</t>
  </si>
  <si>
    <t>STAMP DUTY CHARGE POS STAMP DUTY - 17/02/2020</t>
  </si>
  <si>
    <t>TRANSFER BETWEEN CUSTOMERS Via GTWorld from AKINLOLU, OYEDELE VICTOR to IVY LEAGUE ASSOCIATES LIMITED Akinlolu Victor REF:431486555000000500002002190857 from AKINLOLU, OYEDELE VICTOR to IVY LEAGUE ASSOCIATES LIMITED</t>
  </si>
  <si>
    <t>TRANSFER BETWEEN CUSTOMERS MBANKING - REF:148313588847905000003017329216 Trf ANY Account Transfer from AJAYI, OLUWASEUN EMMANUEL to IVY LEAGUE ASSOCIATES LIMITED</t>
  </si>
  <si>
    <t>NEFT TRANSFER GTB//NEFT//INTERSWITCHNG//Goodsandservices20022020//112516602 Ref:NC01245338142005100500068761</t>
  </si>
  <si>
    <t>STAMP DUTY CHARGE POS STAMP DUTY 19/02/2020</t>
  </si>
  <si>
    <t>TRANSFER BETWEEN CUSTOMERS via GAPS 637179055852238599-1 90121335 TUITION FEE - CHIAMAKA OSAKWE EMMANUEL ADEMUYIWA AND ABIAKAM from OJIKE AND PARTNERS to IVY LEAGUE ASSOCIATES LIMITED REF: 0526543408901213350000000</t>
  </si>
  <si>
    <t>NIBSS Instant Payment Outward 000013200221195247000003919914 BEING PYT 4 REGISTRATN FEE 4 ARIT UWE-4233448 BEING PYT FOR REGISTRATION FEE FOR ARIT UWE - REG NO 4233448 90023338 IFO : ZBN/SEACRON REF:209075818116000000009002333800</t>
  </si>
  <si>
    <t>COMMISSION 000013200221195247000003919914 NIP TRANSFER COMMISSION FOR BEING PYT 4 REGISTRATN FEE 4 ARIT UWE-4233448 BEING PYT FOR REGISTRATION FEE FOR ARIT UWE - REG NO 4233448 REF:209075818116000000009002333800</t>
  </si>
  <si>
    <t>NIBSS Instant Payment Outward 000013200221195602000003922273 BEING PYT 4 ACCA REG FEE 4 HANNATU- REG NO 4579446 BEING PYT FOR ACCA REG FEE FOR HANNATU DANJUMAH- REG NO 4579446 90083722 IFO : ZBN/ REF:209075818116000000009008372200</t>
  </si>
  <si>
    <t>COMMISSION 000013200221195602000003922273 NIP TRANSFER COMMISSION FOR BEING PYT 4 ACCA REG FEE 4 HANNATU- REG NO 4579446 BEING PYT FOR ACCA REG FEE FOR HANNATU DANJUMAH- REG NO REF:209075818116000000009008372200</t>
  </si>
  <si>
    <t>NIBSS Instant Payment Outward 000013200221195602000003922274 BEING CASH APPROVED FOR ACCA SUMMIT-FEB. 2020 BEING CASH APPROVED FOR ACCA SUMMIT FEB. 2020 90083721 IFO : UBA/EBIETOMIYE, OLUMIDE AYO REF:209075818120300000009008372100</t>
  </si>
  <si>
    <t>COMMISSION 000013200221195602000003922274 NIP TRANSFER COMMISSION FOR BEING CASH APPROVED FOR ACCA SUMMIT-FEB. 2020 BEING CASH APPROVED FOR ACCA SUMMIT FEB. 2020 90083721 REF:209075818120300000009008372100</t>
  </si>
  <si>
    <t>TRANSFER BETWEEN CUSTOMERS via GAPS BEING REIMBURSEMENT IRO LLC EXPENSE 90083723 BEING REIMBURSEMENT IRO LLC EXPENSE FOR IVY LEAGUE 7TH YEAR ANNIVERSARY from IVY LEAGUE ASSOCIATES LIMITED to KOYE REF: 0124533814900837230000000</t>
  </si>
  <si>
    <t>STAMP DUTY CHARGE 21022020 STAMP DUTY CHARGE - 21/02/2020</t>
  </si>
  <si>
    <t>TRANSFER BETWEEN CUSTOMERS 000016200222090505000047060428|FBNMOBILE:IVY LEAGUE ASSOCIATES LIMITED/LECTURE FEE|637179591050638400|FBN|OLUWOLE-AWORETAN UDODIRIM HOPE REF:000016200222090505000047060428</t>
  </si>
  <si>
    <t>TRANSFER BETWEEN CUSTOMERS USSD GTBank Transfer from : 08029888886 POPOOLA, OLUGBOLAHAN STEPHEN to IVY LEAGUE ASSOCIATES LIMITED 201014935100000607001603794980 from POPOOLA, OLUGBOLAHAN STEPHEN to IVY LEAGUE ASSOCIATES</t>
  </si>
  <si>
    <t>TRANSFER BETWEEN CUSTOMERS 000014200222124308245124986010|TRF/Tutorial fee/FRM SIMBIAT OLAWUNMI ATOYEGBE TO IVY|VNM7926057845982276|ACCESS|SIMBIAT OLAWUNMI ATOYEGBE REF:000014200222124308245124986010</t>
  </si>
  <si>
    <t>TRANSFER BETWEEN CUSTOMERS MBANKING - REF:904875348003327000003174007361 ANY Account Transfer from ADELEYE, ADEBOWALE BANKOLE to IVY LEAGUE ASSOCIATES LIMITED</t>
  </si>
  <si>
    <t>TRANSFER BETWEEN CUSTOMERS 000014200222175513246860402421|TRF//FRM ONOGHOETE EDEMA-SILLO TO IVY|VNM8910886982935526|ACCESS|ONOGHOETE EDEMA-SILLO REF:000014200222175513246860402421</t>
  </si>
  <si>
    <t>STAMP DUTY CHARGE 22022020 STAMP DUTY CHARGE - 22/02/2020</t>
  </si>
  <si>
    <t>TRANSFER BETWEEN CUSTOMERS MBANKING - REF:133462486155725970007010315593 ANY Account Transfer from ASOGWA CHINWEUDO IFEYINWA to IVY LEAGUE ASSOCIATES LIMITED</t>
  </si>
  <si>
    <t>TRANSFER BETWEEN CUSTOMERS USSD GTBank Transfer from : 07034842419 ADAMS, AMINAT ABISOLA to IVY LEAGUE ASSOCIATES LIMITED 226095643400000014001605494446 from ADAMS, AMINAT ABISOLA to IVY LEAGUE ASSOCIATES LIMITED</t>
  </si>
  <si>
    <t>NIBSS Instant Payment Outward 000013200224082045000005353702 BEING STAFF SALARY FOR THE MONTH OF JANUARY 2020 BEING STAFF SALARY FOR THE MONTH OF JANUARY 2020 90047105 IFO : STANBIC/RUTH OLUWAWUN REF:209075818112000000009004710500</t>
  </si>
  <si>
    <t>COMMISSION 000013200224082045000005353702 NIP TRANSFER COMMISSION FOR BEING STAFF SALARY FOR THE MONTH OF JANUARY 2020 BEING STAFF SALARY FOR THE MONTH OF JANUARY 2020 90047105 REF:209075818112000000009004710500</t>
  </si>
  <si>
    <t>NEFT TRANSFER GTB//NEFT//INTERSWITCHNG//Goodsandservices22022020//112740463 Ref:NC01245338142005501990897293</t>
  </si>
  <si>
    <t>NEFT TRANSFER GTB//NEFT//INTERSWITCHNG//Goodsandservices23022020//112785131 Ref:NC01245338142005501990845515</t>
  </si>
  <si>
    <t>NEFT TRANSFER GTB//NEFT//INTERSWITCHNG//Goodsandservices24022020//113397370 Ref:NC01245338142005501991129391</t>
  </si>
  <si>
    <t>SMS CHARGE</t>
  </si>
  <si>
    <t>STAMP DUTY CHARGE 24022020 STAMP DUTY CHARGE - ISW POS - 21Feb2020</t>
  </si>
  <si>
    <t>STAMP DUTY CHARGE 25022020 STAMP DUTY CHARGE - ISW POS - 22Feb2020</t>
  </si>
  <si>
    <t>TRANSFER BETWEEN CUSTOMERS 000004200226180346944874276894|MOB/UTO/4579546465/000013/Michaeltonmaye|4579546465|UBA|TONMAYE MICHAEL EBITIMI REF:000004200226180346944874276894</t>
  </si>
  <si>
    <t>STAMP DUTY CHARGE 26022020 STAMP DUTY CHARGE - 26/02/2020</t>
  </si>
  <si>
    <t>TRANSFER BETWEEN CUSTOMERS via GAPS PAYMENT 4 SUPPLY-OF 1000 LITRES OF DIESEL 90360408 BEING PAYMENT FOR 1000 LTRS OF DIESEL FOR THE OFFICE from IVY LEAGUE ASSOCIATES LIMITED to ASHARAMI SYNERGY P REF: 0124533814903604080000000</t>
  </si>
  <si>
    <t>NIBSS Instant Payment Outward 000013200227104136000008088237 BEING PAYMENT FOR ALP LICENSE RENEWAL 2020 BEING PAYMENT FOR ALP LICENSE RENEWAL 2020 FOR IVYLEAQUE ASSOCIATES LTD 90360409 IFO : ZBN/ REF:209075818140000000009036040900</t>
  </si>
  <si>
    <t>COMMISSION 000013200227104136000008088237 NIP TRANSFER COMMISSION FOR BEING PAYMENT FOR ALP LICENSE RENEWAL 2020 BEING PAYMENT FOR ALP LICENSE RENEWAL 2020 FOR IVYLEAQUE ASSOCIAREF:209075818140000000009036040900</t>
  </si>
  <si>
    <t>NIBSS Instant Payment Outward 000013200227104208000008088786 BEING PAYMENT FOR 1 UNIT OF 2HP HEISENCE-AC BEING PAYMENT FOR 1 UNIT OF 2HP HEISENCE-AC 90365737 IFO : UBA/EZEH VINCENT REF:209075818111500000009036573700</t>
  </si>
  <si>
    <t>COMMISSION 000013200227104208000008088786 NIP TRANSFER COMMISSION FOR BEING PAYMENT FOR 1 UNIT OF 2HP HEISENCE-AC BEING PAYMENT FOR 1 UNIT OF 2HP HEISENCE-AC 90365737 REF:209075818111500000009036573700</t>
  </si>
  <si>
    <t>NIBSS Instant Payment Outward 000013200227104242000008089391 BEING PAYMENT FOR 1 UNIT OF 2HP MEDIA-AC BEING PAYMENT FOR 1 UNIT OF 2HP MEDIA-ACTRANSPORT 90366186 IFO : DBN/CHUKWUEMEKA ARISA REF:209075818112600000009036618600</t>
  </si>
  <si>
    <t>COMMISSION 000013200227104242000008089391 NIP TRANSFER COMMISSION FOR BEING PAYMENT FOR 1 UNIT OF 2HP MEDIA-AC BEING PAYMENT FOR 1 UNIT OF 2HP MEDIA-ACTRANSPORT 90366186 REF:209075818112600000009036618600</t>
  </si>
  <si>
    <t>NIBSS Instant Payment Outward 000013200227104347000008090429 BEING-STAFF SALARY FOR- THE -MONTH _OF FEB-2020 BEING STAFF SALARY FOR THE MONTH OF FEB-2020 90367835 IFO : STANBIC/JAMIU OLUKAYODE OS REF:209075818163000000009036783500</t>
  </si>
  <si>
    <t>COMMISSION 000013200227104347000008090429 NIP TRANSFER COMMISSION FOR BEING-STAFF SALARY FOR- THE -MONTH _OF FEB-2020 BEING STAFF SALARY FOR THE MONTH OF FEB-2020 90367835 REF:209075818163000000009036783500</t>
  </si>
  <si>
    <t>NIBSS Instant Payment Outward 000013200227104347000008090435 BEING-STAFF SALARY FOR THEMONTH OF FEB-2020 BEING STAFF SALARY FOR THE MONTH OF FEB-2020 90367836 IFO : ACCESS/LUCKY ISHAYA MUSA REF:209075818143000000009036783600</t>
  </si>
  <si>
    <t>COMMISSION 000013200227104347000008090435 NIP TRANSFER COMMISSION FOR BEING-STAFF SALARY FOR THEMONTH OF FEB-2020 BEING STAFF SALARY FOR THE MONTH OF FEB-2020 90367836 REF:209075818143000000009036783600</t>
  </si>
  <si>
    <t>NIBSS Instant Payment Outward 000013200227104347000008090441 BEING-STAFF SALARY FOR THE--MONTH OF FEB-2020 BEING STAFF SALARY FOR THE MONTH OF FEB-2020 90367834 IFO : UBA/EBIETOMIYE, OLUMIDE AYOD REF:209075818163000000009036783400</t>
  </si>
  <si>
    <t>COMMISSION 000013200227104347000008090441 NIP TRANSFER COMMISSION FOR BEING-STAFF SALARY FOR THE--MONTH OF FEB-2020 BEING STAFF SALARY FOR THE MONTH OF FEB-2020 90367834 REF:209075818163000000009036783400</t>
  </si>
  <si>
    <t>TRANSFER BETWEEN CUSTOMERS via GAPS BEING-STAFF SALARY FOR THE MONTH OF FEB-2020 90367833 BEING STAFF SALARY FOR THE MONTH OF FEB-2020 from IVY LEAGUE ASSOCIATES LIMITED to ONYEJIDO CONFIDENCE ADA REF: 0124533814903678330000000</t>
  </si>
  <si>
    <t>TRANSFER BETWEEN CUSTOMERS via GAPS BEING--STAFF SALARY FOR THE MONTH OF FEB-2020 90367837 BEING STAFF SALARY FOR THE MONTH OF FEB-2020 from IVY LEAGUE ASSOCIATES LIMITED to LASISI IBRAHIM OLALEKA REF: 0124533814903678370000000</t>
  </si>
  <si>
    <t>NIBSS Instant Payment Outward 000013200227104427000008091095 AUX-STAFF SALARY FOR THE MONTH OF FEB-2020 AUXILLIARY STAFF SALARY FOR THE MONTH OF FEB-2020 90368961 IFO : FB/DANAGUDI YINUSA REF:209075818123000000009036896100</t>
  </si>
  <si>
    <t>COMMISSION 000013200227104427000008091095 NIP TRANSFER COMMISSION FOR AUX-STAFF SALARY FOR THE MONTH OF FEB-2020 AUXILLIARY STAFF SALARY FOR THE MONTH OF FEB-2020 90368961 REF:209075818123000000009036896100</t>
  </si>
  <si>
    <t>VALUE ADDED TAX VAT ON NIP TRANSFER FOR AUX-S</t>
  </si>
  <si>
    <t>NIBSS Instant Payment Outward 000013200227104427000008091097 BEING-STAFF SALARY 4-THE--MONTH OF FEB-2020 BEING STAFF SALARY FOR THE MONTH OF FEB-2020 90368963 IFO : ZBN/AYANFE RAPHAEL ANIFOWOSE REF:209075818113000000009036896300</t>
  </si>
  <si>
    <t>COMMISSION 000013200227104427000008091097 NIP TRANSFER COMMISSION FOR BEING-STAFF SALARY 4-THE--MONTH OF FEB-2020 BEING STAFF SALARY FOR THE MONTH OF FEB-2020 90368963 REF:209075818113000000009036896300</t>
  </si>
  <si>
    <t>TRANSFER BETWEEN CUSTOMERS via GAPS AUX-STAFF-SALARY FOR THE MONTH OF FEB-2020 90368964 AUXILLIARY STAFF SALARY FOR THE MONTH OF FEB-2020 CAR PAR SECURITY AND BABA from IVY LEAGUE ASSOCIATES LIMIT REF: 0124533814903689640000000</t>
  </si>
  <si>
    <t>TRANSFER BETWEEN CUSTOMERS via GAPS BEING-STAFF SALARY FOR THE MONTH OF-FEB-2020 90368962 BEING STAFF SALARY FOR THE MONTH OF FEB-2020 from IVY LEAGUE ASSOCIATES LIMITED to LAWANSON AKEEM OLAYINKA REF: 0124533814903689620000000</t>
  </si>
  <si>
    <t>STAMP DUTY CHARGE STAMP DUTY- POS - 2/23/2020</t>
  </si>
  <si>
    <t>TRANSFER BETWEEN CUSTOMERS USSD GTBank Transfer from : 08084027083 ODUSANYA OLUWATONI EZEKIEL to IVY LEAGUE ASSOCIATES LIMITED 208082958200000207001616242828 from ODUSANYA OLUWATONI EZEKIEL to IVY LEAGUE ASSOCIATES LIMI</t>
  </si>
  <si>
    <t>TRANSFER BETWEEN CUSTOMERS 000014200301092908266585743082|NIP/ussd/114400000343093203|NIPUSSD_114400000343093203|ACCESS|MERCY ABIOLA AJIBOYE REF:000014200301092908266585743082</t>
  </si>
  <si>
    <t>TRANSFER BETWEEN CUSTOMERS 000004200301184411906429608531|MOB/UTO/4599963652/000013/Yemisi Balogun reg and pack|4599963652|UBA|BALOGUN OLUWAYEMISI AGNES REF:000004200301184411906429608531</t>
  </si>
  <si>
    <t>FASTTRACK CASH DEPOSIT PINPAD-75980046-208/3892 CASH DEPOSIT BY ESTHER OTITO 000637187319454242527338096987</t>
  </si>
  <si>
    <t>NEFT TRANSFER GTB//NEFT//INTERSWITCHNG//Goodsandservices01032020//114198801 Ref:NC01245338142006201990199822</t>
  </si>
  <si>
    <t>NIBSS Instant Payment Outward 000013200302101243000000143292 PAYMENT FOR PLUMBING WORK ON TOILETS PAYMENT FOR PLUMBING WORK ON TOILETS 90373426 IFO : UBA/EBIETOMIYE, OLUMIDE AYODELE REF:209075818182000000009037342600</t>
  </si>
  <si>
    <t>COMMISSION 000013200302101243000000143292 NIP TRANSFER COMMISSION FOR PAYMENT FOR PLUMBING WORK ON TOILETS PAYMENT FOR PLUMBING WORK ON TOILETS 90373426 REF:209075818182000000009037342600</t>
  </si>
  <si>
    <t>NIBSS Instant Payment Outward 000013200302101250000000143421 Payment for installation kit for the two new AC PAYMENT FOR INSTALLATION KIT FOR THE TWO NEW AC 90373425 IFO : UBA/EBIETOMIYE, OLUMIDE REF:209075818125000000009037342500</t>
  </si>
  <si>
    <t>COMMISSION 000013200302101250000000143421 NIP TRANSFER COMMISSION FOR Payment for installation kit for the two new AC PAYMENT FOR INSTALLATION KIT FOR THE TWO NEW AC 90373425 REF:209075818125000000009037342500</t>
  </si>
  <si>
    <t>NEFT TRANSFER GTB//NEFT//INTERSWITCHNG//Goodsandservices29022020//114175475 Ref:NC01245338142006201990285489</t>
  </si>
  <si>
    <t>NEFT TRANSFER GTB//NEFT//INTERSWITCHNG//Goodsandservices02032020//114291226 Ref:NC01245338142006201990432181</t>
  </si>
  <si>
    <t>TRANSFER BETWEEN CUSTOMERS via GAPS BEING RESULT BONUS- FOR -SEPTDEC..2019. 90701434 BEING RESULT BONUS FOR SEPTDEC. 2019. from IVY LEAGUE ASSOCIATES LIMITED to GBADAMOSI OMOWONUOLA REGINA REF: 0124533814907014340000000</t>
  </si>
  <si>
    <t>TRANSFER BETWEEN CUSTOMERS via GAPS BEING _RESULT BONUS- FOR -SEPTDEC. 2019. 90701433 BEING RESULT BONUS FOR SEPTDEC. 2019. from IVY LEAGUE ASSOCIATES LIMITED to IKEOLUMBA JONATHAN OBINNA REF: 0124533814907014330000000</t>
  </si>
  <si>
    <t>TRANSFER BETWEEN CUSTOMERS via GAPS BEING RESULT BONUS- FOR -SEPTDEC. 2019. 90701432 BEING RESULT BONUS FOR SEPTDEC. 2019. from IVY LEAGUE ASSOCIATES LIMITED to FATOKI OLUWADARE SAMUEL REF: 0124533814907014320000000</t>
  </si>
  <si>
    <t>TRANSFER BETWEEN CUSTOMERS via GAPS BEING RESULT BONUS- 4 -SEPTDEC. 2019. 90701435 BEING RESULT BONUS FOR SEPTDEC. 2019. from IVY LEAGUE ASSOCIATES LIMITED to KOYE-AMAO GOLD OREOLUWA REF: 0124533814907014350000000</t>
  </si>
  <si>
    <t>TRANSFER BETWEEN CUSTOMERS via GAPS BEING RESULT BONUS FOR_SEPTDEC. 2019. 90701440 BEING RESULT BONUS FOR SEPTDEC. 2019. from IVY LEAGUE ASSOCIATES LIMITED to HABIB MUSBAHU ABDULLAHI REF: 0124533814907014400000000</t>
  </si>
  <si>
    <t>TRANSFER BETWEEN CUSTOMERS via GAPS BEING RESULT BONUS- 4-SEPTDEC. 2019. 90701443 BEING RESULT BONUS FOR SEPTDEC. 2019. from IVY LEAGUE ASSOCIATES LIMITED to AJAYI OLUWASEUN EMMANUEL REF: 0124533814907014430000000</t>
  </si>
  <si>
    <t>TRANSFER BETWEEN CUSTOMERS via GAPS BEING RESULT-BONUS FOR -SEPTDEC-2019. 90701438 BEING RESULT BONUS FOR SEPTDEC. 2019. from IVY LEAGUE ASSOCIATES LIMITED to OYEDOKUN ABIODUN REF: 0124533814907014380000000</t>
  </si>
  <si>
    <t>TRANSFER BETWEEN CUSTOMERS via GAPS BEING RESULT_BONUS_4_SEPT_DEC-2019 90701444 BEING RESULT BONUS FOR SEPTDEC. 2019. from IVY LEAGUE ASSOCIATES LIMITED to OSHIBOLU AHMED OLUWASEYI REF: 0124533814907014440000000</t>
  </si>
  <si>
    <t>TRANSFER BETWEEN CUSTOMERS via GAPS BEING RESULT BONUS FOR SEPTDEC. 2019. 90701430 BEING RESULT BONUS FOR SEPTDEC. 2019. from IVY LEAGUE ASSOCIATES LIMITED to BINUYOIBUKUNOLUWA ADEWUNMI REF: 0124533814907014300000000</t>
  </si>
  <si>
    <t>TRANSFER BETWEEN CUSTOMERS via GAPS BEING-RESULT BONUS- 4 -SEPTDEC. 2019. 90701442 BEING RESULT BONUS FOR SEPTDEC. 2019. from IVY LEAGUE ASSOCIATES LIMITED to SOSANYA AKINJIDE LANRE REF: 0124533814907014420000000</t>
  </si>
  <si>
    <t>TRANSFER BETWEEN CUSTOMERS via GAPS BEING RESULT BONUS FOR -SEPTDEC. 2019. 90701431 BEING RESULT BONUS FOR SEPTDEC. 2019. from IVY LEAGUE ASSOCIATES LIMITED to SOKUNBIOLUWAFEMI STEPHEN REF: 0124533814907014310000000</t>
  </si>
  <si>
    <t>TRANSFER BETWEEN CUSTOMERS via GAPS BEING RESULT BONUS- FOR -SEPT-DEC. 2019. 90701436 BEING RESULT BONUS FOR SEPTDEC. 2019. from IVY LEAGUE ASSOCIATES LIMITED to OLAKITAN HABEEB OLATOMIWA REF: 0124533814907014360000000</t>
  </si>
  <si>
    <t>TRANSFER BETWEEN CUSTOMERS via GAPS BEING RESULT BONUS 4 -SEPTDEC-2019. 90701441 BEING RESULT BONUS FOR SEPTDEC. 2019. from IVY LEAGUE ASSOCIATES LIMITED to OLADOSU OLADIMEJI AFEEZ REF: 0124533814907014410000000</t>
  </si>
  <si>
    <t>TRANSFER BETWEEN CUSTOMERS via GAPS BEING RESULT BONUS FOR -SEPT-DEC-2019. 90701439 BEING RESULT BONUS FOR SEPTDEC. 2019. from IVY LEAGUE ASSOCIATES LIMITED to OSHIKOYA OLUMIDE GBOYEGA REF: 0124533814907014390000000</t>
  </si>
  <si>
    <t>TRANSFER BETWEEN CUSTOMERS via GAPS BEING RESULT BONUS- 4 -SEPT-DEC. 2019. 90701437 BEING RESULT BONUS FOR SEPTDEC. 2019. from IVY LEAGUE ASSOCIATES LIMITED to OLUDARE ADETUTU REF: 0124533814907014370000000</t>
  </si>
  <si>
    <t>NIBSS Instant Payment Outward 000013200303121014000001369059 BEING RESULT-BONUS 4 -SEPTDEC-2019. BEING RESULT BONUS FOR SEPTDEC. 2019. 90702025 IFO : FCMB/AWOFISIBE AYORINDE OLAJIRE REF:209075818124890000009070202500</t>
  </si>
  <si>
    <t>COMMISSION 000013200303121014000001369059 NIP TRANSFER COMMISSION FOR BEING RESULT-BONUS 4 -SEPTDEC-2019. BEING RESULT BONUS FOR SEPTDEC. 2019. 90702025 REF:209075818124890000009070202500</t>
  </si>
  <si>
    <t>NIBSS Instant Payment Outward 000013200303121014000001369064 BEING RESULT BONUS-FOR -SEPTDEC-2019- BEING RESULT BONUS FOR SEPTDEC. 2019. 90702028 IFO : STANBIC/SAMUEL PRINCE NWAFOR REF:209075818111423750009070202800</t>
  </si>
  <si>
    <t>COMMISSION 000013200303121014000001369064 NIP TRANSFER COMMISSION FOR BEING RESULT BONUS-FOR -SEPTDEC-2019- BEING RESULT BONUS FOR SEPTDEC. 2019. 90702028 REF:209075818111423750009070202800</t>
  </si>
  <si>
    <t>NIBSS Instant Payment Outward 000013200303121016000001369087 BEING RESULT BONUS.FOR -SEPTDEC-2019. BEING RESULT BONUS FOR SEPTDEC. 2019. 90702023 IFO : STANBIC/ONYINYE DAVID OGABU REF:209075818154427100009070202300</t>
  </si>
  <si>
    <t>COMMISSION 000013200303121016000001369087 NIP TRANSFER COMMISSION FOR BEING RESULT BONUS.FOR -SEPTDEC-2019. BEING RESULT BONUS FOR SEPTDEC. 2019. 90702023 REF:209075818154427100009070202300</t>
  </si>
  <si>
    <t>NIBSS Instant Payment Outward 000013200303121016000001369098 BEING RESULT BONUS- FOR4 -SEPTDEC. 2019. BEING RESULT BONUS FOR SEPTDEC. 2019. 90702030 IFO : KEY/AKANBI SAHEED REF:209075818169492500009070203000</t>
  </si>
  <si>
    <t>COMMISSION 000013200303121016000001369098 NIP TRANSFER COMMISSION FOR BEING RESULT BONUS- FOR4 -SEPTDEC. 2019. BEING RESULT BONUS FOR SEPTDEC. 2019. 90702030 REF:209075818169492500009070203000</t>
  </si>
  <si>
    <t>NIBSS Instant Payment Outward 000013200303121016000001369096 BEING-RESULT BONUS 4 -SEPTDEC-2019- BEING RESULT BONUS FOR SEPTDEC. 2019. 90702029 IFO : FBN/OLAKISAN JAMIU ADEYEMI REF:209075818148777750009070202900</t>
  </si>
  <si>
    <t>NIBSS Instant Payment Outward 000013200303121016000001369094 BEING RESULT-BONUS- FOR -SEPTDEC. 2019. BEING RESULT BONUS FOR SEPTDEC. 2019. 90702024 IFO : ECO/OMOREGIE LAWRENCE OSAKHUWOMWAN REF:209075818135779400009070202400</t>
  </si>
  <si>
    <t>COMMISSION 000013200303121016000001369096 NIP TRANSFER COMMISSION FOR BEING-RESULT BONUS 4 -SEPTDEC-2019- BEING RESULT BONUS FOR SEPTDEC. 2019. 90702029 REF:209075818148777750009070202900</t>
  </si>
  <si>
    <t>NIBSS Instant Payment Outward 000013200303121016000001369118 BEING RESULT BONUS 4 -SEPTDEC-2019- BEING RESULT BONUS FOR SEPTDEC. 2019. 90702027 IFO : UNION/DUROSANYA GABRIEL O REF:209075818114620500009070202700</t>
  </si>
  <si>
    <t>COMMISSION 000013200303121016000001369094 NIP TRANSFER COMMISSION FOR BEING RESULT-BONUS- FOR -SEPTDEC. 2019. BEING RESULT BONUS FOR SEPTDEC. 2019. 90702024 REF:209075818135779400009070202400</t>
  </si>
  <si>
    <t>COMMISSION 000013200303121016000001369118 NIP TRANSFER COMMISSION FOR BEING RESULT BONUS 4 -SEPTDEC-2019- BEING RESULT BONUS FOR SEPTDEC. 2019. 90702027 REF:209075818114620500009070202700</t>
  </si>
  <si>
    <t>NIBSS Instant Payment Outward 000013200303121019000001369168 BEING RESULT BONUS- 4- -SEPTDEC. 2019. BEING RESULT BONUS FOR SEPTDEC. 2019. 90702026 IFO : FCMB/APENA MUYIDEEN ADE REF:209075818110331250009070202600</t>
  </si>
  <si>
    <t>COMMISSION 000013200303121019000001369168 NIP TRANSFER COMMISSION FOR BEING RESULT BONUS- 4- -SEPTDEC. 2019. BEING RESULT BONUS FOR SEPTDEC. 2019. 90702026 REF:209075818110331250009070202600</t>
  </si>
  <si>
    <t>TRANSFER BETWEEN CUSTOMERS via GAPS BEING RESULT BONUS- FOR -SEPTDEC.-2019. 90702359 BEING RESULT BONUS FOR SEPTDEC. 2019. from IVY LEAGUE ASSOCIATES LIMITED to OWOLESHO MAYOWA HAGI REF: 0124533814907023590000000</t>
  </si>
  <si>
    <t>NIBSS Instant Payment Outward 000013200303121059000001370013 BEING RESULT BONUS FOR -SEPT-DEC.2019. BEING RESULT BONUS FOR SEPTDEC. 2019. 90702022 IFO : FBN/OLATUNDE YEMISI REF:209075818170668100009070202200</t>
  </si>
  <si>
    <t>COMMISSION 000013200303121059000001370013 NIP TRANSFER COMMISSION FOR BEING RESULT BONUS FOR -SEPT-DEC.2019. BEING RESULT BONUS FOR SEPTDEC. 2019. 90702022 REF:209075818170668100009070202200</t>
  </si>
  <si>
    <t>NEFT TRANSFER GTB//NEFT//INTERSWITCHNG//Goodsandservices03032020//114382504 Ref:NC01245338142006300500223876</t>
  </si>
  <si>
    <t>STAMP DUTY CHARGE POS STAMP DUTY - 29/02/2020</t>
  </si>
  <si>
    <t>STAMP DUTY CHARGE POS STAMP DUTY - 01/03/2020</t>
  </si>
  <si>
    <t>STAMP DUTY CHARGE POS STAMP DUTY - 28/02/2020</t>
  </si>
  <si>
    <t>NIBSS Instant Payment Outward 000013200304105722000002322650 PYT 4 REGISTRATN 4 ICAN STUDENT MMBACHI D.O BEING PAY FOR REGISTRATION FOR ICAN STUDENT MMBACHI DAINA OKOCHI 90809542 IFO : ZBN/SEACRO REF:209075818110000000009080954200</t>
  </si>
  <si>
    <t>COMMISSION 000013200304105722000002322650 NIP TRANSFER COMMISSION FOR PYT 4 REGISTRATN 4 ICAN STUDENT MMBACHI D.O BEING PAY FOR REGISTRATION FOR ICAN STUDENT MMBACHI DAINA OKOCHREF:209075818110000000009080954200</t>
  </si>
  <si>
    <t>TRANSFER BETWEEN CUSTOMERS via GAPS BEING REFUND OF PYT FOR SBL NOTE 90809540 BEING REFUND OF PYT FOR SBL NOTE from IVY LEAGUE ASSOCIATES LIMITED to KOLEADE EZEKIEL BAMIDELE REF: 0124533814908095400000000</t>
  </si>
  <si>
    <t>TRANSFER BETWEEN CUSTOMERS via GAPS BEING REFUND OF EXCESS PYT -- LECTURES 90809539 REFUND OF EXCESS PYT FOR TUITION JUN 2020 from IVY LEAGUE ASSOCIATES LIMITED to ASOGWA CHINWEUDO IFEYINWA REF: 0124533814908095390000000</t>
  </si>
  <si>
    <t>TRANSFER BETWEEN CUSTOMERS via GAPS BEING PYT-FOR LECTURE NOTE PRINTING 90809538 BEING PYT FOR LECTURE NOTE PRINTING from IVY LEAGUE ASSOCIATES LIMITED to MUSTAPHA OLUWAKEMI OLUWAFUNMIL REF: 0124533814908095380000000</t>
  </si>
  <si>
    <t>NIBSS Instant Payment Outward 000013200304105725000002322717 BEING REFUND OF TUITION FEE FOR SPONSORED STUDENT BEING REFUND OF TUITION FEE FOR SPONSORED STUDENT KPMG 90809541 IFO : DBN/SYBIL OYIR REF:209075818139000000009080954100</t>
  </si>
  <si>
    <t>COMMISSION 000013200304105725000002322717 NIP TRANSFER COMMISSION FOR BEING REFUND OF TUITION FEE FOR SPONSORED STUDENT BEING REFUND OF TUITION FEE FOR SPONSORED STUDENT KPMG 90REF:209075818139000000009080954100</t>
  </si>
  <si>
    <t>TRANSFER BETWEEN CUSTOMERS via GAPS REFUND OF PYT 4 PURCHASE OF NEW PUMPING MACHINE 90812225 REFUND OF PYT 4 PURCHASE OF NEW PUMPING MACHINE from IVY LEAGUE ASSOCIATES LIMITED to IKEOLUMBA JONATHA REF: 0124533814908122250000000</t>
  </si>
  <si>
    <t>NIBSS Instant Payment Outward 000013200304111245000002338264 REFUND FOR REPAIRS INSTALLATIONS REFUND FOR REPAIRS INSTALLATIONS AND WIRING FOR AC AND PUMPING MACHINEINTERNETFOOD 90812227 IFO : UBA REF:209075818159300000009081222700</t>
  </si>
  <si>
    <t>COMMISSION 000013200304111245000002338264 NIP TRANSFER COMMISSION FOR REFUND FOR REPAIRS INSTALLATIONS REFUND FOR REPAIRS INSTALLATIONS AND WIRING FOR AC AND PUMPING MACHINEINTEREF:209075818159300000009081222700</t>
  </si>
  <si>
    <t>NIBSS Instant Payment Outward 000013200304111245000002338270 PYT 4 INSTALLATION SERVICE AND GASING OF 6 ACs PYT 4 INSTALLATION SERVICE AND REFIL OF GAS FOR 6 ACS 90812226 IFO : UBA/OLUDIRAN AKINL REF:209075818156000000009081222600</t>
  </si>
  <si>
    <t>COMMISSION 000013200304111245000002338270 NIP TRANSFER COMMISSION FOR PYT 4 INSTALLATION SERVICE AND GASING OF 6 ACs PYT 4 INSTALLATION SERVICE AND REFIL OF GAS FOR 6 ACS 908122REF:209075818156000000009081222600</t>
  </si>
  <si>
    <t>TRANSFER BETWEEN CUSTOMERS Via GTWorld from OJIH MICHAEL to IVY LEAGUE ASSOCIATES LIMITED Faith Ojih REF:214824393900000250002003041552 from OJIH MICHAEL to IVY LEAGUE ASSOCIATES LIMITED</t>
  </si>
  <si>
    <t>TRANSFER BETWEEN CUSTOMERS MBANKING - Tuition fee ANY Account Transfer from OJERAHI, NICHOLAS CHIEDU to IVY LEAGUE ASSOCIATES LIMITED</t>
  </si>
  <si>
    <t>STAMP DUTY CHARGE 04032020 STAMP DUTY CHARGE - 04/03/2020</t>
  </si>
  <si>
    <t>NEFT TRANSFER GTB//NEFT//INTERSWITCHNG//Goodsandservices05032020//114852562 Ref:NC01245338142006500500138356</t>
  </si>
  <si>
    <t>TRANSFER BETWEEN CUSTOMERS 000015200305112325000812501969|Reg,2 prof papers and 2 study note|173204527|ZBN|CHIOMA J USORO REF:000015200305112325000812501969</t>
  </si>
  <si>
    <t>STAMP DUTY CHARGE 05032020 STAMP DUTY CHARGE - 05/03/2020</t>
  </si>
  <si>
    <t>STAMP DUTY CHARGE 05032020 STAMP DUTY CHARGE - ISW POS - 03Feb2020</t>
  </si>
  <si>
    <t>TRANSFER BETWEEN CUSTOMERS via GAPS PAYMENT FOR DIRECTORS FOOD FOR JAN &amp; FEB. 2020 90981670 PAYMENT FOR DIRECTORS FOOD FOR JAN &amp; FEB. 2020 from IVY LEAGUE ASSOCIATES LIMITED to ZIKATRINO SOLUTIONS REF: 0124533814909816700000000</t>
  </si>
  <si>
    <t>NIBSS Instant Payment Outward 000013200306151518000004612606 PYT FOR 6.5KVA FIREMAN GENERATOR 4 OFFICE BEING PYT FOR 6.5 KVA FIREMAN GENERATOR FOR THE OFFICE 90981669 IFO : UBA/EZEH VINCENT REF:209075818119800000009098166900</t>
  </si>
  <si>
    <t>COMMISSION 000013200306151518000004612606 NIP TRANSFER COMMISSION FOR PYT FOR 6.5KVA FIREMAN GENERATOR 4 OFFICE BEING PYT FOR 6.5 KVA FIREMAN GENERATOR FOR THE OFFICE 90981669 REF:209075818119800000009098166900</t>
  </si>
  <si>
    <t>TRANSFER BETWEEN CUSTOMERS Via GTWorld from ATOLAGBE, OLUWATOYIN T. to IVY LEAGUE ASSOCIATES LIMITED - 0124533814 - GTB Final balance for lectures REF:491462792000000431002003071041 from ATOLAGBE, OLUWATOYIN T. to IVY LEAG</t>
  </si>
  <si>
    <t>TRANSFER BETWEEN CUSTOMERS USSD GTBank Transfer from : 08025420974 AKANA, EVELYN NKECHINYERE O. to IVY LEAGUE ASSOCIATES LIMITED 231068399900000007001629566767 from AKANA, EVELYN NKECHINYERE O. to IVY LEAGUE ASSOCIATES</t>
  </si>
  <si>
    <t>TRANSFER BETWEEN CUSTOMERS USSD GTBank Transfer from : 08026003136 OYELADE TOMILOLA OYEJOKE to IVY LEAGUE ASSOCIATES LIMITED 248022079500000180001629697865 from OYELADE TOMILOLA OYEJOKE to IVY LEAGUE ASSOCIATES LIMITED</t>
  </si>
  <si>
    <t>TRANSFER BETWEEN CUSTOMERS MBANKING - REF:193864074283030360003272541176 ANY Account Transfer from ODEDIRAN , IFEOLUWA FOLAKEMI to IVY LEAGUE ASSOCIATES LIMITED</t>
  </si>
  <si>
    <t>TRANSFER BETWEEN CUSTOMERS USSD GTBank Transfer from : 08083970352 FAJUYI TOLULOPE DAVID to IVY LEAGUE ASSOCIATES LIMITED 522059955600000777001629855413 from FAJUYI TOLULOPE DAVID to IVY LEAGUE ASSOCIATES LIMITED</t>
  </si>
  <si>
    <t>TRANSFER BETWEEN CUSTOMERS 000012200307134409574203330000|Payment for lecture note for n|57420333|STANBIC|JAMIU OLUKAYODE OSHIBOLU REF:000012200307134409574203330000</t>
  </si>
  <si>
    <t>STAMP DUTY CHARGE 07032020 STAMP DUTY CHARGE - 07/03/2020</t>
  </si>
  <si>
    <t>TRANSFER BETWEEN CUSTOMERS Via GTWorld from GHOMORAI, TIENADOR to IVY LEAGUE ASSOCIATES LIMITED OBU REF:219858174000000500002003081231 from GHOMORAI, TIENADOR to IVY LEAGUE ASSOCIATES LIMITED</t>
  </si>
  <si>
    <t>STAMP DUTY CHARGE 08032020 STAMP DUTY CHARGE - 08/03/2020</t>
  </si>
  <si>
    <t>NEFT TRANSFER GTB//NEFT//INTERSWITCHNG//Goodsandservices08032020//115737504 Ref:NC01245338142006900500090610</t>
  </si>
  <si>
    <t>NEFT TRANSFER GTB//NEFT//INTERSWITCHNG//Goodsandservices07032020//115658208 Ref:NC01245338142006900500183800</t>
  </si>
  <si>
    <t>NEFT TRANSFER GTB//NEFT//INTERSWITCHNG//Goodsandservices09032020//115865730 Ref:NC01245338142006900500366200</t>
  </si>
  <si>
    <t>TRANSFER BETWEEN CUSTOMERS 000012200309124224575303710000|Lecture Fees|57530371|STANBIC|TAOFEEK HASSAN GBONDU REF:000012200309124224575303710000</t>
  </si>
  <si>
    <t>TRANSFER BETWEEN CUSTOMERS TRF FRM ENOYOZE OBAZE TO IVY LEAGUE ASSOCIATION</t>
  </si>
  <si>
    <t>STAMP DUTY CHARGE 09032020 STAMP DUTY CHARGE - 09/03/2020</t>
  </si>
  <si>
    <t>TRANSFER BETWEEN CUSTOMERS MBANKING - REF:532416567151683260008625557493 ANY Account Transfer from ADENIYI , BUSAYOMI DEMILADE to IVY LEAGUE ASSOCIATES LIMITED</t>
  </si>
  <si>
    <t>STAMP DUTY CHARGE 10032020 STAMP DUTY CHARGE - 10/03/2020</t>
  </si>
  <si>
    <t>STAMP DUTY CHARGE 10032020 STAMP DUTY CHARGE - ISW POS - 03062020</t>
  </si>
  <si>
    <t>TRANSFER BETWEEN CUSTOMERS MBANKING - REF:730779898809691200001273660825 ANY Account Transfer from BALOGUN , GANIYAT ADERONKE to IVY LEAGUE ASSOCIATES LIMITED</t>
  </si>
  <si>
    <t>TRANSFER BETWEEN CUSTOMERS 000015200311143035000825415690|Transfer for ACCA Classes|176492366|ZBN|LILIAN AKUDO AKANAZU REF:000015200311143035000825415690</t>
  </si>
  <si>
    <t>NIBSS Instant Payment Outward 000013200311143923000008842339 BEING PYT FOR FRONT SCHOOL CAR PARK FOR THE YEAR BEING PYT FOR FRONT SCHOOL CAR PARK FOR THE YEAR 90992680 IFO : UBA/EBIETOMIYE, OLUMI REF:209075818160000000009099268000</t>
  </si>
  <si>
    <t>COMMISSION 000013200311143923000008842339 NIP TRANSFER COMMISSION FOR BEING PYT FOR FRONT SCHOOL CAR PARK FOR THE YEAR BEING PYT FOR FRONT SCHOOL CAR PARK FOR THE YEAR 90992680 REF:209075818160000000009099268000</t>
  </si>
  <si>
    <t>TRANSFER BETWEEN CUSTOMERS via GAPS BEING SOFT LOAN TO MR OWOLESHO MAYOWA 91083700 BEING SOFT LOAN TO MR OWOLESHO MAYOWA DEDUCTABLE FROM LECTURERS PAY FOR JUNE 2020 from IVY LEAGUE ASSOCIATES LIMI REF: 0124533814910837000000000</t>
  </si>
  <si>
    <t>STAMP DUTY CHARGE 11032020 STAMP DUTY CHARGE - 11/03/2020</t>
  </si>
  <si>
    <t>STAMP DUTY CHARGE 11032020 STAMP DUTY CHARGE - ISW POS - 03072020</t>
  </si>
  <si>
    <t>STAMP DUTY CHARGE 11032020 STAMP DUTY CHARGE - ISW POS - 03082020</t>
  </si>
  <si>
    <t>NEFT TRANSFER GTB//NEFT//INTERSWITCHNG//Goodsandservices12032020//116253225 Ref:NC01245338142007200500274700</t>
  </si>
  <si>
    <t>TRANSFER BETWEEN CUSTOMERS MBANKING - REF:145567267332493100004659217119 February ANY Account Transfer from AJAYI, OLUWASEUN EMMANUEL to IVY LEAGUE ASSOCIATES LIMITED</t>
  </si>
  <si>
    <t>STAMP DUTY CHARGE 12032020 STAMP DUTY CHARGE - 12/03/2020</t>
  </si>
  <si>
    <t>STAMP DUTY CHARGE POS STAMP DUTY -ISW- 03/11/2020</t>
  </si>
  <si>
    <t>TRANSFER BETWEEN CUSTOMERS USSD GTBank Transfer from : 07061518874 EWILEM, AUGUSTO EHIWEHE to IVY LEAGUE ASSOCIATES LIMITED 226091443100000014001642396992 from EWILEM, AUGUSTO EHIWEHE to IVY LEAGUE ASSOCIATES LIMITED</t>
  </si>
  <si>
    <t>TRANSFER BETWEEN CUSTOMERS Via GTWorld from UDEH , STELLA UJU to IVY LEAGUE ASSOCIATES LIMITED ACCA IFO STELLA REF:228682071000000571002003141300 from UDEH , STELLA UJU to IVY LEAGUE ASSOCIATES LIMITED</t>
  </si>
  <si>
    <t>TRANSFER BETWEEN CUSTOMERS 000002200314131332542045459842|TRF BO EZERIBE UDO KENNETH/Additional LECTURE FEE Paid|FT20076356525475|KEY|EZERIBE UDO KENNETH REF:000002200314131332542045459842</t>
  </si>
  <si>
    <t>STAMP DUTY CHARGE 14032020 STAMP DUTY CHARGE - 14/03/2020</t>
  </si>
  <si>
    <t>TRANSFER BETWEEN CUSTOMERS 000012200315152252579716460000|Payment for lecture note for s|57971646|STANBIC|JAMIU OLUKAYODE OSHIBOLU REF:000012200315152252579716460000</t>
  </si>
  <si>
    <t>TRANSFER BETWEEN CUSTOMERS Via GTWorld from JIMOH,OLUWATOBI TIMILEYIN to IVY LEAGUE ASSOCIATES LIMITED OBU Deferral fee REF:402500444000000250002003160715 from JIMOH,OLUWATOBI TIMILEYIN to IVY LEAGUE ASSOCIATES LIMITED</t>
  </si>
  <si>
    <t>TRANSFER BETWEEN CUSTOMERS via GAPS 70 part pyt for website redevelopment 4 Ivyleague 91177796 BEING 70 PART PYT FOR WEBSITE REDEVELOPMENT FOR IVYLEAGUE ASSOCIATES LIMITED from IVY LEAGUE ASSOCIAT REF: 0124533814911777960000000</t>
  </si>
  <si>
    <t>NIBSS Instant Payment Outward 000013200316083146000012543260 BAL. PYT 4 OVERHUALING &amp; CHANGING OF WATER PUMP. BALANCE PYT FOR OVERHUALING AND PURCHASE NEW WATER PUMP FOR THE BIG DIESEL GENERATOR REF:209075818134500000009117815500</t>
  </si>
  <si>
    <t>COMMISSION 000013200316083146000012543260 NIP TRANSFER COMMISSION FOR BAL. PYT 4 OVERHUALING &amp; CHANGING OF WATER PUMP. BALANCE PYT FOR OVERHUALING AND PURCHASE NEW WATER PUMP FOREF:209075818134500000009117815500</t>
  </si>
  <si>
    <t>VALUE ADDED TAX VAT ON NIP TRANSFER FOR BAL.</t>
  </si>
  <si>
    <t>NIBSS Instant Payment Outward 000013200316083203000012543532 BEING PYT FOR FEB. 2020 NEPA BILL. BEING PYT FOR FEB. 2020 NEPA BILL. 91178153 IFO : STANBIC/JAMIU OLUKAYODE OSHIBOLU REF:209075818152056000009117815300</t>
  </si>
  <si>
    <t>COMMISSION 000013200316083203000012543532 NIP TRANSFER COMMISSION FOR BEING PYT FOR FEB. 2020 NEPA BILL. BEING PYT FOR FEB. 2020 NEPA BILL. 91178153 REF:209075818152056000009117815300</t>
  </si>
  <si>
    <t>NIBSS Instant Payment Outward 000013200316083307000012544392 REFUND TO STUDENT IRO EXCESS PYT4 LECTURE REFUND TO STUDENT IRO EXCESS PYT4 LECTURE 91178154 IFO : DBN/OLUWAPELUMI HEPHZIBAH OLUTUNDE REF:209075818110000000009117815400</t>
  </si>
  <si>
    <t>COMMISSION 000013200316083307000012544392 NIP TRANSFER COMMISSION FOR REFUND TO STUDENT IRO EXCESS PYT4 LECTURE REFUND TO STUDENT IRO EXCESS PYT4 LECTURE 91178154 REF:209075818110000000009117815400</t>
  </si>
  <si>
    <t>NEFT TRANSFER GTB//NEFT//INTERSWITCHNG//Goodsandservices15032020//116629304 Ref:NC01245338142007600500117491</t>
  </si>
  <si>
    <t>NEFT TRANSFER GTB//NEFT//INTERSWITCHNG//Goodsandservices16032020//116732657 Ref:NC01245338142007600500349951</t>
  </si>
  <si>
    <t>NIBSS Instant Payment Outward 000013200317121639000013664894 BEING STAFF SALARY FOR THE MONTH OF FEB 2020 BEING STAFF SALARY FOR THE MONTH OF FEB 2020 91241396 IFO : STANBIC/RUTH OLUWAWUNMI AJAYI REF:209075818112000000009124139600</t>
  </si>
  <si>
    <t>COMMISSION 000013200317121639000013664894 NIP TRANSFER COMMISSION FOR BEING STAFF SALARY FOR THE MONTH OF FEB 2020 BEING STAFF SALARY FOR THE MONTH OF FEB 2020 91241396 REF:209075818112000000009124139600</t>
  </si>
  <si>
    <t>NIBSS Instant Payment Outward 000013200317121640000013664905 Payment for ACCA registration fee for 12 students PAYMENT FOR ACCA REGISTRATION FEE FOR 12 STUDENTS 91187596 IFO : ZBN/SEACRON EDUCATI REF:209075818112000000009118759600</t>
  </si>
  <si>
    <t>COMMISSION 000013200317121640000013664905 NIP TRANSFER COMMISSION FOR Payment for ACCA registration fee for 12 students PAYMENT FOR ACCA REGISTRATION FEE FOR 12 STUDENTS 9118759REF:209075818112000000009118759600</t>
  </si>
  <si>
    <t>TRANSFER BETWEEN CUSTOMERS via GAPS BAL.PYT FOR FURNITURE REPAIR 91186861 BAL.PYT FOR FURNITURE REPAIR THE OFFICE from IVY LEAGUE ASSOCIATES LIMITED to ALAWODE ISMAIL AKANNI REF: 0124533814911868610000000</t>
  </si>
  <si>
    <t>NIBSS Instant Payment Outward 000013200317122307000013671492 REFUND OF PAYMENT FOR FOOD FOR MANAGEMENT MEETING REFUND OF PAYMENT FOR FOOD FOR MANAGEMENT MEETING 91186862 IFO : UBA/EBIETOMIYE, OLU REF:209075818110550000009118686200</t>
  </si>
  <si>
    <t>COMMISSION 000013200317122307000013671492 NIP TRANSFER COMMISSION FOR REFUND OF PAYMENT FOR FOOD FOR MANAGEMENT MEETING REFUND OF PAYMENT FOR FOOD FOR MANAGEMENT MEETING 9118686REF:209075818110550000009118686200</t>
  </si>
  <si>
    <t>STAMP DUTY CHARGE POS STAMP DUTY -ISW- 3/15/2020</t>
  </si>
  <si>
    <t>TRANSFER BETWEEN CUSTOMERS TRF IFO IVY LEAGUE ASSOCIATES FRM OBAZEE ENOYOZE</t>
  </si>
  <si>
    <t>STAMP DUTY CHARGE POS STAMP DUTY - 14/03/2020</t>
  </si>
  <si>
    <t>NEFT TRANSFER GTB//NEFT//INTERSWITCHNG//Goodsandservices19032020//117056601 Ref:NC01245338142007901990133401</t>
  </si>
  <si>
    <t>TRANSFER BETWEEN CUSTOMERS USSD GTBank Transfer from : 08067158747 IDOWU, MUINAT OLUWAKEMI to IVY LEAGUE ASSOCIATES LIMITED 263022384200000100001652834158 from IDOWU, MUINAT OLUWAKEMI to IVY LEAGUE ASSOCIATES LIMITED</t>
  </si>
  <si>
    <t>TRANSFER BETWEEN CUSTOMERS via GAPS Directors membership subcription for 2020 91427320 BEING REFUND FOR DIRECTORS MEMBERSHIP SUBCRIPTION FOR 2020 from IVY LEAGUE ASSOCIATES LIMITED to OSHIBOLU AHM REF: 0124533814914273200000000</t>
  </si>
  <si>
    <t>TRANSFER BETWEEN CUSTOMERS via GAPS BEING PAYMENT FOR SUPPLY OF 1000LRTS OF DIESEL 91480784 BEING PAYMENT FOR SUPPLY OF 1000LRTS OF DIESEL FOR THE OFFICE from IVY LEAGUE ASSOCIATES LIMITED to ASHA REF: 0124533814914807840000000</t>
  </si>
  <si>
    <t>NIBSS Instant Payment Outward 000013200320101241000016134647 Being pyt 4 membership subcription 4 directors BEING PAYMENT FOR MEMBERSHIP SUBCRIPTION FOR DIRECTORS 91427319 IFO : ZBN/SEACRON EDUCA REF:209075818144300000009142731900</t>
  </si>
  <si>
    <t>COMMISSION 000013200320101241000016134647 NIP TRANSFER COMMISSION FOR Being pyt 4 membership subcription 4 directors BEING PAYMENT FOR MEMBERSHIP SUBCRIPTION FOR DIRECTORS 91427REF:209075818144300000009142731900</t>
  </si>
  <si>
    <t>TRANSFER BETWEEN CUSTOMERS via GAPS REFUND OF PYT 4 FOOD FOR MGMT MEETING LAST WK 91482290 REFUND OF PAYMENT FOR FOOD FOR MGMT MEETING LAST WK from IVY LEAGUE ASSOCIATES LIMITED to IKEOLUMBA JONAT REF: 0124533814914822900000000</t>
  </si>
  <si>
    <t>NIBSS Instant Payment Outward 000013200320101346000016135762 BEING PYT FOR REFERAL DISCOUNT TO JOANNE URHUDEDE BEING PYT FOR REFERAL DISCOUNT TO JOANNE URHUDE 91482291 IFO : UBA/URHUDE JOANNE E REF:209075818115000000009148229100</t>
  </si>
  <si>
    <t>COMMISSION 000013200320101346000016135762 NIP TRANSFER COMMISSION FOR BEING PYT FOR REFERAL DISCOUNT TO JOANNE URHUDEDE BEING PYT FOR REFERAL DISCOUNT TO JOANNE URHUDE 9148229REF:209075818115000000009148229100</t>
  </si>
  <si>
    <t>STAMP DUTY CHARGE POS STAMP DUTY -18/03/2020</t>
  </si>
  <si>
    <t>STAMP DUTY CHARGE 20032020 STAMP DUTY CHARGE - 20/03/2020</t>
  </si>
  <si>
    <t>TRANSFER BETWEEN CUSTOMERS 090110200321115858599682602147|NIP/Payment for AFM from Funmilayo Ojatunwase /To IVY LEAGUE ASSOCIATES LIMITED/0124533814|1584788339017|VFD|FUNMILAYO ABDULRAHMAN REF:090110200321115858599682602147</t>
  </si>
  <si>
    <t>STAMP DUTY CHARGE 21032020 STAMP DUTY CHARGE - 21/03/2020</t>
  </si>
  <si>
    <t>NIBSS Instant Payment Outward 000013200322090130000017755146 Being pyt 4 hand sanitizers dispenser machines. BEING PYT 4 HAND SANITIZERS DISPENSER MACHINES 3 SANITIZERS 91560114 IFO : UBA/EBIETO REF:209075818151500000009156011400</t>
  </si>
  <si>
    <t>COMMISSION 000013200322090130000017755146 NIP TRANSFER COMMISSION FOR Being pyt 4 hand sanitizers dispenser machines. BEING PYT 4 HAND SANITIZERS DISPENSER MACHINES 3 SANITIZERREF:209075818151500000009156011400</t>
  </si>
  <si>
    <t>NEFT TRANSFER GTB//NEFT//INTERSWITCHNG//Goodsandservices22032020//117449653|20200323|01 Ref:NC01245338142008300070148671</t>
  </si>
  <si>
    <t>NEFT TRANSFER GTB//NEFT//INTERSWITCHNG//Goodsandservices21032020//117386553|20200323|01 Ref:NC01245338142008300070218759</t>
  </si>
  <si>
    <t>STAMP DUTY CHARGE POS STAMP DUTY - 20/03/2020</t>
  </si>
  <si>
    <t>CLEARING DEPOSIT, DR A/C IN LOCAL BRANCH STERLING|PRICEWATERHOUSECOOPERS LTD Ref:OBC120975818111022786970000000</t>
  </si>
  <si>
    <t>TRANSFER BETWEEN CUSTOMERS MBANKING - REF:372882748568114200007516635522 TRF ANY Account Transfer from AJAYI, OLUWASEUN EMMANUEL to IVY LEAGUE ASSOCIATES LIMITED</t>
  </si>
  <si>
    <t>STAMP DUTY CHARGE 24032020 STAMP DUTY CHARGE - 24/03/2020</t>
  </si>
  <si>
    <t>NIBSS Instant Payment Outward 000013200325072739000019914996 BEING STAFF SALARY FOR THE MONTH OF ---MARCH 2020 BEING STAFF SALARY FOR THE MONTH OF MARCH 2020 91774525 IFO : STANBIC/RUTH OLUWAWUNM REF:209075818112000000009177452500</t>
  </si>
  <si>
    <t>COMMISSION 000013200325072739000019914996 NIP TRANSFER COMMISSION FOR BEING STAFF SALARY FOR THE MONTH OF ---MARCH 2020 BEING STAFF SALARY FOR THE MONTH OF MARCH 2020 91774525 REF:209075818112000000009177452500</t>
  </si>
  <si>
    <t>NIBSS Instant Payment Outward 000013200325072812000019915316 PART PYT 4 ONLINE LECTURE PLAT FORM. PART PYT FOR ONLINE LECTURE PLAT FORM AND WORKABILITY FOR IVYLEAGUE 91770128 IFO : ZBN/ANTHONY AB REF:209075818130000000009177012800</t>
  </si>
  <si>
    <t>COMMISSION 000013200325072812000019915316 NIP TRANSFER COMMISSION FOR PART PYT 4 ONLINE LECTURE PLAT FORM. PART PYT FOR ONLINE LECTURE PLAT FORM AND WORKABILITY FOR IVYLEAGUE 91REF:209075818130000000009177012800</t>
  </si>
  <si>
    <t>VALUE ADDED TAX VAT ON NIP TRANSFER FOR PART</t>
  </si>
  <si>
    <t>NIBSS Instant Payment Outward 000013200325072913000019915904 PYT FOR ACCA REG FEE 4 OYELAYO--TINA PYT FOR ACCA REG FEE 4 OYELAYO TINA 91768662 IFO : ZBN/SEACRON EDUCATIONAL NIGERIA LIMITED REF:209075818110000000009176866200</t>
  </si>
  <si>
    <t>COMMISSION 000013200325072913000019915904 NIP TRANSFER COMMISSION FOR PYT FOR ACCA REG FEE 4 OYELAYO--TINA PYT FOR ACCA REG FEE 4 OYELAYO TINA 91768662 REF:209075818110000000009176866200</t>
  </si>
  <si>
    <t>NIBSS Instant Payment Outward 000013200325072913000019915906 PYT FOR ACCA REG FEE 4 OKOLI -CHIZOBA PYT FOR ACCA REG FEE 4 OKOLI CHIZOBA 91769983 IFO : ZBN/SEACRON EDUCATIONAL NIGERIA LIMITED REF:209075818110000000009176998300</t>
  </si>
  <si>
    <t>COMMISSION 000013200325072913000019915906 NIP TRANSFER COMMISSION FOR PYT FOR ACCA REG FEE 4 OKOLI -CHIZOBA PYT FOR ACCA REG FEE 4 OKOLI CHIZOBA 91769983 REF:209075818110000000009176998300</t>
  </si>
  <si>
    <t>NIBSS Instant Payment Outward 000013200325072913000019915907 PYT FOR ACCA REG FEE 4 ONAMADE SAMUEL -O PYT FOR ACCA REG FEE 4 ONAMADE SAMUEL -O 91769984 IFO : ZBN/SEACRON EDUCATIONAL NIGERIA LIMIT REF:209075818110000000009176998400</t>
  </si>
  <si>
    <t>COMMISSION 000013200325072913000019915907 NIP TRANSFER COMMISSION FOR PYT FOR ACCA REG FEE 4 ONAMADE SAMUEL -O PYT FOR ACCA REG FEE 4 ONAMADE SAMUEL -O 91769984 REF:209075818110000000009176998400</t>
  </si>
  <si>
    <t>NIBSS Instant Payment Outward 000013200325072913000019915905 PYT FOR ACCA REG FEE 4 BALOGUN ABDULLAHI PYT FOR ACCA REG FEE 4 BALOGUN ABDULLAHI 91769986 IFO : ZBN/SEACRON EDUCATIONAL NIGERIA LIMIT REF:209075818110000000009176998600</t>
  </si>
  <si>
    <t>COMMISSION 000013200325072913000019915905 NIP TRANSFER COMMISSION FOR PYT FOR ACCA REG FEE 4 BALOGUN ABDULLAHI PYT FOR ACCA REG FEE 4 BALOGUN ABDULLAHI 91769986 REF:209075818110000000009176998600</t>
  </si>
  <si>
    <t>NIBSS Instant Payment Outward 000013200325072916000019915925 PYT FOR ACCA REG FEE 4 KOLAWOLE GABRIEL TEMITAYO PYT FOR ACCA REG FEE 4 KOLAWOLE GABRIEL TEMITAYO 91769985 IFO : ZBN/SEACRON EDUCATION REF:209075818110000000009176998500</t>
  </si>
  <si>
    <t>COMMISSION 000013200325072916000019915925 NIP TRANSFER COMMISSION FOR PYT FOR ACCA REG FEE 4 KOLAWOLE GABRIEL TEMITAYO PYT FOR ACCA REG FEE 4 KOLAWOLE GABRIEL TEMITAYO 91769985 REF:209075818110000000009176998500</t>
  </si>
  <si>
    <t>NIBSS Instant Payment Outward 000013200325073359000019918620 BEING STAFF SALARY FOR THE MONTH OFMARCH 2020 BEING STAFF SALARY FOR THE MONTH OF MARCH 2020 91773270 IFO : UBA/EBIETOMIYE, OLUMIDE AY REF:209075818172700000009177327000</t>
  </si>
  <si>
    <t>COMMISSION 000013200325073359000019918620 NIP TRANSFER COMMISSION FOR BEING STAFF SALARY FOR THE MONTH OFMARCH 2020 BEING STAFF SALARY FOR THE MONTH OF MARCH 2020 91773270 REF:209075818172700000009177327000</t>
  </si>
  <si>
    <t>NIBSS Instant Payment Outward 000013200325073602000019919808 BEING- STAFF SALARY FOR THE MONTH OF MARCH 2020 BEING STAFF SALARY FOR THE MONTH OF MARCH 2020 91773024 IFO : ZBN/AYANFE RAPHAEL ANIFO REF:209075818112700000009177302400</t>
  </si>
  <si>
    <t>COMMISSION 000013200325073602000019919808 NIP TRANSFER COMMISSION FOR BEING- STAFF SALARY FOR THE MONTH OF MARCH 2020 BEING STAFF SALARY FOR THE MONTH OF MARCH 2020 91773024 REF:209075818112700000009177302400</t>
  </si>
  <si>
    <t>NIBSS Instant Payment Outward 000013200325073602000019919813 BEING STAFF SALARY FOR THE MONTH OF MARCH BABA BEING STAFF SALARY FOR THE MONTH OF MARCH 2020 FOR CAR PARK SECURITY 91773026 IFO : FB/ REF:209075818170000000009177302600</t>
  </si>
  <si>
    <t>COMMISSION 000013200325073602000019919813 NIP TRANSFER COMMISSION FOR BEING STAFF SALARY FOR THE MONTH OF MARCH BABA BEING STAFF SALARY FOR THE MONTH OF MARCH 2020 FOR CAR PARK REF:209075818170000000009177302600</t>
  </si>
  <si>
    <t>NIBSS Instant Payment Outward 000013200325073603000019919825 BEING STAFF SALARY FOR THE MONTH-OF-MARCH 2020 BEING STAFF SALARY FOR THE MONTH OF MARCH 2020 91773025 IFO : DBN/ADEFOLU O ADESINA REF:209075818112000000009177302500</t>
  </si>
  <si>
    <t>COMMISSION 000013200325073603000019919825 NIP TRANSFER COMMISSION FOR BEING STAFF SALARY FOR THE MONTH-OF-MARCH 2020 BEING STAFF SALARY FOR THE MONTH OF MARCH 2020 91773025 REF:209075818112000000009177302500</t>
  </si>
  <si>
    <t>TRANSFER BETWEEN CUSTOMERS via GAPS BEING STAFF SALARY FOR THE MONTHOF-MARCH 2020 91773023 BEING STAFF SALARY FOR THE MONTH OF MARCH 2020 from IVY LEAGUE ASSOCIATES LIMITED to LAWANSON AKEEM OLAYI REF: 0124533814917730230000000</t>
  </si>
  <si>
    <t>NIBSS Instant Payment Outward 000013200325073634000019920122 BEING STAFF SALARY FOR THEMONTH OF MARCH 2020 BEING STAFF SALARY FOR THE MONTH OF MARCH 2020 91773022 IFO : FB/DANAGUDI YINUSA REF:209075818122700000009177302200</t>
  </si>
  <si>
    <t>COMMISSION 000013200325073634000019920122 NIP TRANSFER COMMISSION FOR BEING STAFF SALARY FOR THEMONTH OF MARCH 2020 BEING STAFF SALARY FOR THE MONTH OF MARCH 2020 91773022 REF:209075818122700000009177302200</t>
  </si>
  <si>
    <t>TRANSFER BETWEEN CUSTOMERS via GAPS BEING STAFF SALARY FOR THE MONTH-OF MARCH 2020 91772002 BEING STAFF SALARY FOR THE MONTH OF MARCH 2020 from IVY LEAGUE ASSOCIATES LIMITED to OSHIBOLU JAMIU OLUK REF: 0124533814917720020000000</t>
  </si>
  <si>
    <t>TRANSFER BETWEEN CUSTOMERS via GAPS BEING STAFF SALARY FOR THE MONTH OF MARCH-2020 91772004 BEING STAFF SALARY FOR THE MONTH OF MARCH 2020 from IVY LEAGUE ASSOCIATES LIMITED to ONYEJIDO CONFIDENCE REF: 0124533814917720040000000</t>
  </si>
  <si>
    <t>TRANSFER BETWEEN CUSTOMERS via GAPS BEING _STAFF_SALARY _FOR THE MONTH OF MARCH 2020 91772005 BEING STAFF SALARY FOR THE MONTH OF MARCH 2020 from IVY LEAGUE ASSOCIATES LIMITED to SANNI TOYE MUSTAP REF: 0124533814917720050000000</t>
  </si>
  <si>
    <t>NIBSS Instant Payment Outward 000013200325073810000019921106 BEING STAFF SALARY FOR THE MONTHOFMARCH 2020 BEING STAFF SALARY FOR THE MONTH OF MARCH 2020 91772003 IFO : ACCESS/LUCKY ISHAYA MUSA REF:209075818142700000009177200300</t>
  </si>
  <si>
    <t>COMMISSION 000013200325073810000019921106 NIP TRANSFER COMMISSION FOR BEING STAFF SALARY FOR THE MONTHOFMARCH 2020 BEING STAFF SALARY FOR THE MONTH OF MARCH 2020 91772003 REF:209075818142700000009177200300</t>
  </si>
  <si>
    <t>NIBSS Instant Payment Outward 000013200325073811000019921113 BEING -STAFF SALARY FOR THE MONTH OF MARCH 2020 BEING STAFF SALARY FOR THE MONTH OF MARCH 2020 91772006 IFO : FBN/MOSES IDONGESIT CHIS REF:209075818127700000009177200600</t>
  </si>
  <si>
    <t>COMMISSION 000013200325073811000019921113 NIP TRANSFER COMMISSION FOR BEING -STAFF SALARY FOR THE MONTH OF MARCH 2020 BEING STAFF SALARY FOR THE MONTH OF MARCH 2020 91772006 REF:209075818127700000009177200600</t>
  </si>
  <si>
    <t>NIBSS Instant Payment Outward 000013200325073912000019921711 REFUND OF LECTURE FEE TO STUDENT REFUND OF LECTURE FEE TO STUDENT 91481888 IFO : FBN/FALOMO ORITOKE IRAMOSIMEH REF:209075818130000000009148188800</t>
  </si>
  <si>
    <t>COMMISSION 000013200325073912000019921711 NIP TRANSFER COMMISSION FOR REFUND OF LECTURE FEE TO STUDENT REFUND OF LECTURE FEE TO STUDENT 91481888 REF:209075818130000000009148188800</t>
  </si>
  <si>
    <t>NIBSS Instant Payment Outward 000013200325073912000019921709 REFUND OF EXCESS PYT FOR LECTURES REFUND OF EXCESS PYT FOR LECTURES 91481889 IFO : ZBN/AMINAT MOTUNRAYO ABDUL REF:209075818197000000009148188900</t>
  </si>
  <si>
    <t>COMMISSION 000013200325073912000019921709 NIP TRANSFER COMMISSION FOR REFUND OF EXCESS PYT FOR LECTURES REFUND OF EXCESS PYT FOR LECTURES 91481889 REF:209075818197000000009148188900</t>
  </si>
  <si>
    <t>NIBSS Instant Payment Outward 000013200325073913000019921726 REUFUND TO STUDENT IRO EXCESS PYT REUFUND TO STUDENT IRO EXCESS PYT FOR LECTURES 91481887 IFO : ACCESS/JOY OIZA ALIU REF:209075818116000000009148188700</t>
  </si>
  <si>
    <t>COMMISSION 000013200325073913000019921726 NIP TRANSFER COMMISSION FOR REUFUND TO STUDENT IRO EXCESS PYT REUFUND TO STUDENT IRO EXCESS PYT FOR LECTURES 91481887 REF:209075818116000000009148188700</t>
  </si>
  <si>
    <t>VALUE ADDED TAX VAT ON NIP TRANSFER FOR REUFU</t>
  </si>
  <si>
    <t>NEFT TRANSFER GTB//NEFT//INTERSWITCHNG//Goodsandservices25032020//117718497|20200325|11 Ref:NC01245338142008500500121041</t>
  </si>
  <si>
    <t>TRANSFER BETWEEN CUSTOMERS 000014200325163100226502911439|TRF/SBR/FRM CHIOMA LILIAN NWEKE-EZE TO IVY|VNM3201771945352355|ACCESS|CHIOMA LILIAN NWEKE-EZE REF:000014200325163100226502911439</t>
  </si>
  <si>
    <t>NIBSS Instant Payment Outward 000013200326011727000020881138 BEING PYT FOR INSTALLATN OF INTERNET ACCESS. BEING PYT FOR INSTALLATION OF INTERNET ACCESS FROM TIZETI NETWORK LTD 91885581 IFO : ZBN/ REF:209075818164500000009188558100</t>
  </si>
  <si>
    <t>COMMISSION 000013200326011727000020881138 NIP TRANSFER COMMISSION FOR BEING PYT FOR INSTALLATN OF INTERNET ACCESS. BEING PYT FOR INSTALLATION OF INTERNET ACCESS FROM TIZETI NETWREF:209075818164500000009188558100</t>
  </si>
  <si>
    <t>STAMP DUTY CHARGE 26032020 STAMP DUTY CHARGE - ISW POS - 24032020</t>
  </si>
  <si>
    <t>TRANSFER BETWEEN CUSTOMERS 000012200327141023588381090000|Adekunle A Fees|58838109|STANBIC|ADERONKE JUBEMI ADEKUNLE REF:000012200327141023588381090000</t>
  </si>
  <si>
    <t>TRANSFER BETWEEN CUSTOMERS USSD GTBank Transfer from : 07034642175 MIC-BRAIMOH, ISEOLUWA M. to IVY LEAGUE ASSOCIATES LIMITED 451051569400000100001666891685 from MIC-BRAIMOH, ISEOLUWA M. to IVY LEAGUE ASSOCIATES LIMITE</t>
  </si>
  <si>
    <t>STAMP DUTY CHARGE 27032020 STAMP DUTY CHARGE - 27/03/2020</t>
  </si>
  <si>
    <t>TRANSFER BETWEEN CUSTOMERS USSD GTBank Transfer from : 08100169484 OMAGE, JENNIFER to IVY LEAGUE ASSOCIATES LIMITED 229068847900000200001667668905 from OMAGE, JENNIFER to IVY LEAGUE ASSOCIATES LIMITED</t>
  </si>
  <si>
    <t>TRANSFER BETWEEN CUSTOMERS 000016200328080349000012164332|USSD_ADEOSUN OLABISI BOSEDE|101300002909985358|FBN|ADEOSUN OLABISI BOSEDE REF:000016200328080349000012164332</t>
  </si>
  <si>
    <t>TRANSFER BETWEEN CUSTOMERS USSD GTBank Transfer from : 08128856243 OWOLABI, AZEEZ OLANREWAJU to IVY LEAGUE ASSOCIATES LIMITED 275011839700000110001667764955 from OWOLABI, AZEEZ OLANREWAJU to IVY LEAGUE ASSOCIATES LIMITE</t>
  </si>
  <si>
    <t>TRANSFER BETWEEN CUSTOMERS Via GTWorld Balance payment for lectures REF:442440265000000417002003281133 from SOARES,OREOLUWA AKINTAYO to IVY LEAGUE ASSOCIATES LIMITED</t>
  </si>
  <si>
    <t>TRANSFER BETWEEN CUSTOMERS 000012200328125755589047570000|30 final payment AFM|58904757|STANBIC|TEMITOPE ROSALINA ROBERTS REF:000012200328125755589047570000</t>
  </si>
  <si>
    <t>TRANSFER BETWEEN CUSTOMERS MBANKING - REF:700916148711720200007803010114 Balance (FA/MA classes) ANY Account Transfer from ONAJOBI DEMILADE SEYI to IVY LEAGUE ASSOCIATES LIMITED</t>
  </si>
  <si>
    <t>TRANSFER BETWEEN CUSTOMERS Via GTWorld AAA note REF:231711353000000007002003281737 from BELLO ADEBAYO OLASUKANMI to IVY LEAGUE ASSOCIATES LIMITED</t>
  </si>
  <si>
    <t>TRANSFER BETWEEN CUSTOMERS 000014200328210523299027303551|TRF/Willoughby lola AFM/FRM OMOLOLA WILLOUGHBY TO IVY|VNM2799470422071396|ACCESS|OMOLOLA WILLOUGHBY REF:000014200328210523299027303551</t>
  </si>
  <si>
    <t>STAMP DUTY CHARGE 28032020 STAMP DUTY CHARGE - 28/03/2020</t>
  </si>
  <si>
    <t>TRANSFER BETWEEN CUSTOMERS Via GTWorld BAL pymt REF:236278678000000170002003291025 from ALUKO, OLUWATOYIN E. to IVY LEAGUE ASSOCIATES LIMITED</t>
  </si>
  <si>
    <t>STAMP DUTY CHARGE 29032020 STAMP DUTY CHARGE - 29/03/2020</t>
  </si>
  <si>
    <t>TRANSFER BETWEEN CUSTOMERS 000004200330120246488607279247|MOB/UTO/4741662029/000013/Michael Tonmaye|4741662029|UBA|TONMAYE MICHAEL EBITIMI REF:000004200330120246488607279247</t>
  </si>
  <si>
    <t>TRANSFER BETWEEN CUSTOMERS Via GTWorld Balance payment REF:264222850000000230002003301302 from AKANDE BOLUWATIFE OLUWATOBI to IVY LEAGUE ASSOCIATES LIMITED</t>
  </si>
  <si>
    <t>STAMP DUTY CHARGE 30032020 STAMP DUTY CHARGE - 30/03/2020</t>
  </si>
  <si>
    <t>TRANSFER BETWEEN CUSTOMERS MBANKING - Tuition fee REF:418671515085661900002826774683 ANY Account Transfer from OJEBIYI GBOYEGA AMOS to IVY LEAGUE ASSOCIATES LIMITED</t>
  </si>
  <si>
    <t>TRANSFER BETWEEN CUSTOMERS Via GTWorld Balance of Tuition fee - Abisola Ajibola REF:228659532000000100002004011549 from AJIBOLA ABISOLA FRANCISCA to IVY LEAGUE ASSOCIATES LIMITED</t>
  </si>
  <si>
    <t>OWN ACCOUNT TRANSFER via GAPS OWN ACCOUNT TRF BULDING TO MAIN OK 92293861 REF: 0559312035922938610000000</t>
  </si>
  <si>
    <t>TRANSFER BETWEEN CUSTOMERS via GAPS BEING PAYMENT FOR IGFB ADS ON SOCIAL MEDIA 92304520 BEING PAYMENT FOR IGFB ADS ON SOCIAL MEDIA from IVY LEAGUE ASSOCIATES LIMITED to OSHIBOLU AHMED OLUWASEYI REF: 0124533814923045200000000</t>
  </si>
  <si>
    <t>TRANSFER BETWEEN CUSTOMERS via GAPS BEING REFUND FOR INTERNET SUBCRIPTION FOR LECTURE 92304521 BEING REFUND FOR INTERNET SUBCRIPTION FOR LECTURE from IVY LEAGUE ASSOCIATES LIMITED to OSHIBOLU AHME REF: 0124533814923045210000000</t>
  </si>
  <si>
    <t>TRANSFER BETWEEN CUSTOMERS via GAPS BEING REFUND FOR FUEL AND RECHARGE CARD FOR CALLS 92329942 BEING REFUND FOR FUEL AND RECHARGE CARD FOR CALLS from IVY LEAGUE ASSOCIATES LIMITED to IKEOLUMBA JON REF: 0124533814923299420000000</t>
  </si>
  <si>
    <t>TRANSFER BETWEEN CUSTOMERS via GAPS BEING PYT FOR DRINK FOR JAN TO 8TH OF MARCH 2020 91885636 BEING PYT FOR DRINK FOR from IVY LEAGUE ASSOCIATES LIMITED to OSHIBOLU JAMIU OLUKAYODE REF: 0124533814918856360000000</t>
  </si>
  <si>
    <t>TRANSFER BETWEEN CUSTOMERS 000020200401162721016272125630|Balance of tutorial|1031HB1585754831794918|HERI|AJAYI, OLUBUKOLA BEATRICE REF:000020200401162721016272125630</t>
  </si>
  <si>
    <t>NIBSS Instant Payment Outward 000013200401192458000026553360 BAL. PYT 4 ONLINE LECTURE PLAT FORM. BAL. PYT FOR ONLINE LECTURE PLAT FORM AND WORKABILITY FOR IVYLEAGUE 92452785 IFO : ZBN/ANTHONY AB REF:209075818120000000009245278500</t>
  </si>
  <si>
    <t>COMMISSION 000013200401192458000026553360 NIP TRANSFER COMMISSION FOR BAL. PYT 4 ONLINE LECTURE PLAT FORM. BAL. PYT FOR ONLINE LECTURE PLAT FORM AND WORKABILITY FOR IVYLEAGUE 92REF:209075818120000000009245278500</t>
  </si>
  <si>
    <t>TRANSFER BETWEEN CUSTOMERS via GAPS BEING REFUND FOR PYT FOR ZOOM APP 92452786 BEING REFUND FOR PYT FOR ZOOM APP from IVY LEAGUE ASSOCIATES LIMITED to IKEOLUMBA JONATHAN OBINNA REF: 0124533814924527860000000</t>
  </si>
  <si>
    <t>STAMP DUTY CHARGE 01042020 STAMP DUTY CHARGE - 01/04/2020</t>
  </si>
  <si>
    <t>TRANSFER BETWEEN CUSTOMERS MBANKING - BALANCE PAYMENT REF:425057449261657950006566695225 ANY Account Transfer from AJIBADE, IBUKUNOLUWA JOHN to IVY LEAGUE ASSOCIATES LIMITED</t>
  </si>
  <si>
    <t>STAMP DUTY CHARGE 03042020 STAMP DUTY CHARGE - 03/04/2020</t>
  </si>
  <si>
    <t>TRANSFER BETWEEN CUSTOMERS 000014200404164753273805861179|NIP/ussd/114400000422786885|NIPUSSD_114400000422786885|ACCESS|CHUKWUEMEKA ARISA REF:000014200404164753273805861179</t>
  </si>
  <si>
    <t>STAMP DUTY CHARGE 04042020 STAMP DUTY CHARGE - 04/04/2020</t>
  </si>
  <si>
    <t>TRANSFER BETWEEN CUSTOMERS via GAPS BEING FUND TRANSFER FOR PLACEMENT 92460721 BEING FUND TRANSFER FOR PLACEMENT. from IVY LEAGUE ASSOCIATES LIMITED to MERISTEM WEALTH MANAGEMENT LTD REF: 0124533814924607210000000</t>
  </si>
  <si>
    <t>TRANSFER BETWEEN CUSTOMERS Via GTWorld Willoughby omolola REF:214824539800000050002004091846 from WILLOUGHBY OMOLOLA MONICA to IVY LEAGUE ASSOCIATES LIMITED</t>
  </si>
  <si>
    <t>TRANSFER BETWEEN CUSTOMERS USSD GTBank Transfer from : 08064529667 ADEITAN, IBRAHIM ADEDAYO to IVY LEAGUE ASSOCIATES LIMITED 491044477500000056001690168868 from ADEITAN, IBRAHIM ADEDAYO to IVY LEAGUE ASSOCIATES LIMITED</t>
  </si>
  <si>
    <t>TRANSFER BETWEEN CUSTOMERS Via GTWorld REF:219852263000000200002004101344 from ISIBOR, IGBAFE PAUL to IVY LEAGUE ASSOCIATES LIMITED</t>
  </si>
  <si>
    <t>STAMP DUTY CHARGE 10042020 STAMP DUTY CHARGE - 10/04/2020</t>
  </si>
  <si>
    <t>TRANSFER BETWEEN CUSTOMERS Via GTWorld Balance payment for tuition fee REF:206195710000000310002004161918 from OYEBANJO, DAMILOLA ATINUKE to IVY LEAGUE ASSOCIATES LIMITED</t>
  </si>
  <si>
    <t>STAMP DUTY CHARGE 16042020 STAMP DUTY CHARGE - 16/04/2020</t>
  </si>
  <si>
    <t>TRANSFER BETWEEN CUSTOMERS MBANKING - REF:388045486693300800006546033597 ANY Account Transfer from OSHIBOLU AHMED OLUWASEYI to IVY LEAGUE ASSOCIATES LIMITED</t>
  </si>
  <si>
    <t>STAMP DUTY CHARGE 17042020 STAMP DUTY CHARGE - 17/04/2020</t>
  </si>
  <si>
    <t>TRANSFER BETWEEN CUSTOMERS MBANKING - SBR and AAA REF:380751383345558200009184050548 ANY Account Transfer from AKINTOLA, OMOBOLAJI OLUFUNKE to IVY LEAGUE ASSOCIATES LIMITED</t>
  </si>
  <si>
    <t>STAMP DUTY CHARGE 18042020 STAMP DUTY CHARGE - 18/04/2020</t>
  </si>
  <si>
    <t>TRANSFER BETWEEN CUSTOMERS Via GTWorld AFM June Revision REF:203246223000000100002004201118 from OLAWORE, OREOLUWA APINKE to IVY LEAGUE ASSOCIATES LIMITED</t>
  </si>
  <si>
    <t>TRANSFER BETWEEN CUSTOMERS Via GTWorld APM Revision REF:205139358000000100002004201310 from JAMES OLUFEMI OLADELE to IVY LEAGUE ASSOCIATES LIMITED</t>
  </si>
  <si>
    <t>TRANSFER BETWEEN CUSTOMERS 000015200420185202000884239359|Afolayan Julius Oluwatoyin|197631876|ZBN|JULIUS OLUWATOYIN AFOLAYAN REF:000015200420185202000884239359</t>
  </si>
  <si>
    <t>STAMP DUTY CHARGE 20042020 STAMP DUTY CHARGE - 20/04/2020</t>
  </si>
  <si>
    <t>TRANSFER BETWEEN CUSTOMERS via GAPS Being-reimbursement of lockdown exp. to staff 92902522 BEING REIMBURSEMENT OF REMOTE WORKSTATION EPENSES DATACALL CARD AND FUEL FOR STAFF from IVY LEAGUE ASSOCI REF: 0124533814929025220000000</t>
  </si>
  <si>
    <t>TRANSFER BETWEEN CUSTOMERS via GAPS Being reimbursement of lockdown exp. to staff 92902521 BEING REIMBURSEMENT OF REMOTE WORKSTATION EPENSES DATACALL CARD AND FUEL FOR STAFF from IVY LEAGUE ASSOCI REF: 0124533814929025210000000</t>
  </si>
  <si>
    <t>NIBSS Instant Payment Outward 000013200421151305000009903699 Being reimbursement of expenses done by staff BEING REIMBURSEMENT OF REMOTE WORKSTATION EPENSES DATACALL CARD AND FUEL FOR STAFF 92902 REF:209075818113600000009290252000</t>
  </si>
  <si>
    <t>COMMISSION 000013200421151305000009903699 NIP TRANSFER COMMISSION FOR Being reimbursement of expenses done by staff BEING REIMBURSEMENT OF REMOTE WORKSTATION EPENSES DATACALL CAREF:209075818113600000009290252000</t>
  </si>
  <si>
    <t>NIBSS Instant Payment Outward 000013200421151306000009903720 Being reimbursement of lockdown exp.-to staff BEING REIMBURSEMENT OF REMOTE WORKSTATION EPENSES DATACALL CARD AND FUEL FOR STAFF 92902 REF:209075818150000000009290252300</t>
  </si>
  <si>
    <t>COMMISSION 000013200421151306000009903720 NIP TRANSFER COMMISSION FOR Being reimbursement of lockdown exp.-to staff BEING REIMBURSEMENT OF REMOTE WORKSTATION EPENSES DATACALL CAREF:209075818150000000009290252300</t>
  </si>
  <si>
    <t>TRANSFER BETWEEN CUSTOMERS Via GTWorld APM Revision REF:234492452000000100002004222004 from JUNAID, MOJOYINOLAOLUWA A. to IVY LEAGUE ASSOCIATES LIMITED</t>
  </si>
  <si>
    <t>TRANSFER BETWEEN CUSTOMERS 000016200422222751000050826641|FBNMOBILE:IVY LEAGUE ASSOCIATES LIMITED/AA AND AFM|637231912718985451|FBN|EMEDIEGWU ANWULIKA JANE REF:000016200422222751000050826641</t>
  </si>
  <si>
    <t>STAMP DUTY CHARGE 22042020 STAMP DUTY CHARGE - 22/04/2020</t>
  </si>
  <si>
    <t>TRANSFER BETWEEN CUSTOMERS 000015200423163020000888234991|Payment of PM Revision bill|198940733|ZBN|DAVID OLUWATODIMU BAMIDELE REF:000015200423163020000888234991</t>
  </si>
  <si>
    <t>TRANSFER BETWEEN CUSTOMERS 000016200423172409000052060593|FBNMOBILE:IVY LEAGUE ASSOCIATES LIMITED/AFM REV JUDITH|637232594483468315|FBN|NNAEKEZIE JUDITH REF:000016200423172409000052060593</t>
  </si>
  <si>
    <t>TRANSFER BETWEEN CUSTOMERS USSD GTBank Transfer from : 08057966326 BADMOS BLESSING OLOLADE to IVY LEAGUE ASSOCIATES LIMITED 492044662600000200001711676385 from BADMOS BLESSING OLOLADE to IVY LEAGUE ASSOCIATES LIMITED</t>
  </si>
  <si>
    <t>STAMP DUTY CHARGE 23042020 STAMP DUTY CHARGE - 23/04/2020</t>
  </si>
  <si>
    <t>TRANSFER BETWEEN CUSTOMERS Via GTWorld AFM first installment REF:492468271000000050002004240921 from OGUNYEMI, FOLAKEMI ESTHER to IVY LEAGUE ASSOCIATES LIMITED</t>
  </si>
  <si>
    <t>TRANSFER BETWEEN CUSTOMERS 000008200424123427244373942905|FM Revision|MBMA103393819119|SKYE(POL)|ADEITAN ADEDAYO IBRAHIM REF:000008200424123427244373942905</t>
  </si>
  <si>
    <t>TRANSFER BETWEEN CUSTOMERS 000004200424131802257355079571|MOB/UTO/4858460157/000013/Revision 2 papers|4858460157|UBA|OLADEINDE BUSAYO ABRAHAM REF:000004200424131802257355079571</t>
  </si>
  <si>
    <t>TRANSFER BETWEEN CUSTOMERS 000016200424143826000053508415|FBNMOBILE:IVY LEAGUE ASSOCIATES LIMITED/FR REVISION CLASS|637233359075243678|FBN|YUSUF OLUWASEUN TEMITAYO REF:000016200424143826000053508415</t>
  </si>
  <si>
    <t>TRANSFER BETWEEN CUSTOMERS USSD GTBank Transfer from : 08146700210 ADENUGA, IYANUOLUWA BOLUWATIFE to IVY LEAGUE ASSOCIATES LIMITED 482044164500000100001713109288 from ADENUGA, IYANUOLUWA BOLUWATIFE to IVY LEAGUE ASSOCIA</t>
  </si>
  <si>
    <t>TRANSFER BETWEEN CUSTOMERS 000016200424152937000053620971|USSD_ADEOSUN OLABISI BOSEDE|101300003015155753|FBN|ADEOSUN OLABISI BOSEDE REF:000016200424152937000053620971</t>
  </si>
  <si>
    <t>TRANSFER BETWEEN CUSTOMERS Via GTWorld SBR Online Revision REF:224877248000000100002004241834 from OWOLABI FRANCIS ADEOLA to IVY LEAGUE ASSOCIATES LIMITED</t>
  </si>
  <si>
    <t>TRANSFER BETWEEN CUSTOMERS 000018200424210444000117693499|MOBILE/UNION Transfer from OYAWIRI OGHENEFOVIE - Oyawiri Oghenefovie-AAA Revision Class|000018200424210444000117693499|UNION|OYAWIRI REF:000018200424210444000117693499</t>
  </si>
  <si>
    <t>STAMP DUTY CHARGE 24042020 STAMP DUTY CHARGE - 24/04/2020</t>
  </si>
  <si>
    <t>TRANSFER BETWEEN CUSTOMERS 000001200425061612000049002069|Transfer from UCHENNA GILBERT UMUNNA to IVY LEAGUE ASSOCIATES LIMITED|Online to GTBank Plc|IVY LEAGUE ASSOCIATES LIMITED payment for REF:000001200425061612000049002069</t>
  </si>
  <si>
    <t>TRANSFER BETWEEN CUSTOMERS USSD GTBank Transfer from : 09029141661 ADEKOYA, OLUFUNMILAYO MARGARET to IVY LEAGUE ASSOCIATES LIMITED 501065051900000100001714130190 from ADEKOYA, OLUFUNMILAYO MARGARET to IVY LEAGUE ASSOCIA</t>
  </si>
  <si>
    <t>TRANSFER BETWEEN CUSTOMERS MBANKING - Payment for SBR Online class REF:200463519520659950003673374561 ANY Account Transfer from OJUOYE, OLUGBENGA EZEKIEL to IVY LEAGUE ASSOCIATES LIMITED</t>
  </si>
  <si>
    <t>TRANSFER BETWEEN CUSTOMERS Via GTWorld Revision Class for FM and PM REF:404455668000000200002004250852 from AGBAJE, OLAJUMOKE OMOLABAKE to IVY LEAGUE ASSOCIATES LIMITED</t>
  </si>
  <si>
    <t>TRANSFER BETWEEN CUSTOMERS 000014200425095943244341695590|TRF/Online classes/FRM KEHINDE ADEBOLA ELUMADE TO IVY|VNM7147002823627045|ACCESS|KEHINDE ADEBOLA ELUMADE REF:000014200425095943244341695590</t>
  </si>
  <si>
    <t>TRANSFER BETWEEN CUSTOMERS MBANKING - Revision for SBR n AAA REF:996129922780547800005117312869 ANY Account Transfer from OGBONNAH PEACE CHIDINMA to IVY LEAGUE ASSOCIATES LIMITED</t>
  </si>
  <si>
    <t>TRANSFER BETWEEN CUSTOMERS USSD GTBank Transfer from : 08064796517 AKANBI-AJAYI ESTHER OLUWATOYIN to IVY LEAGUE ASSOCIATES LIMITED 209074513600000100001714969681 from AKANBI-AJAYI ESTHER OLUWATOYIN to IVY LEAGUE ASSOCIA</t>
  </si>
  <si>
    <t>TRANSFER BETWEEN CUSTOMERS MBANKING - Nwoko Evelyn for AAA REF:441385992000000100002004251720 ANY Account Transfer from NWOKO CHINENYENWA EVELYN to IVY LEAGUE ASSOCIATES LIMITED</t>
  </si>
  <si>
    <t>TRANSFER BETWEEN CUSTOMERS 000016200425212606000055791031|FBNMOBILE:IVY LEAGUE ASSOCIATES LIMITED/ONLINE LECTURE AA|637234467666420810|FBN|ARASI OLUWAYEMI ABOSEDE REF:000016200425212606000055791031</t>
  </si>
  <si>
    <t>STAMP DUTY CHARGE 25042020 STAMP DUTY CHARGE - 25/04/2020</t>
  </si>
  <si>
    <t>TRANSFER BETWEEN CUSTOMERS 000012200425232345604089090000|AAA revision class|60408909|STANBIC|DAMILOLA LISA KITAN AMAO REF:000012200425232345604089090000</t>
  </si>
  <si>
    <t>TRANSFER BETWEEN CUSTOMERS Via GTWorld Revision AAA June diet REF:252222270000000100002004260254 from MAKINDE, OLUFEMI ELIJAH to IVY LEAGUE ASSOCIATES LIMITED</t>
  </si>
  <si>
    <t>TRANSFER BETWEEN CUSTOMERS 000012200426121728604226960000|AAA revision from Victor|60422696|STANBIC|VICTOR OBADEMI REF:000012200426121728604226960000</t>
  </si>
  <si>
    <t>TRANSFER BETWEEN CUSTOMERS Via GTWorld AAA revision class REF:252222270000000100002004261250 from MAKINDE, OLUFEMI ELIJAH to IVY LEAGUE ASSOCIATES LIMITED</t>
  </si>
  <si>
    <t>TRANSFER BETWEEN CUSTOMERS 000011200426130211000011284565|UNIFI-MobApp: Atinuke Omonijo balance fees, Trf to GTBank Plc IVY LEAGUE ASSOCIATES LIMITED|0000110000132004261302141|UNITY|OMONIJO AREF:000011200426130211000011284565</t>
  </si>
  <si>
    <t>TRANSFER BETWEEN CUSTOMERS MBANKING - AAA REF:121567812098263040001901321484 ANY Account Transfer from MEGBELE KIKELOMO GRACE to IVY LEAGUE ASSOCIATES LIMITED</t>
  </si>
  <si>
    <t>STAMP DUTY CHARGE 26042020 STAMP DUTY CHARGE - 26/04/2020</t>
  </si>
  <si>
    <t>TRANSFER BETWEEN CUSTOMERS Via GTWorld FIN MAGT ONLINE REVISION CLASS REF:328444203000000100002004281608 from OLISA CLARE CHIKA to IVY LEAGUE ASSOCIATES LIMITED</t>
  </si>
  <si>
    <t>TRANSFER BETWEEN CUSTOMERS USSD GTBank Transfer from : 08030730592 NKENCHOR NDUBUISI LILIAN to IVY LEAGUE ASSOCIATES LIMITED 226090748400000100001719817645 from NKENCHOR NDUBUISI LILIAN to IVY LEAGUE ASSOCIATES LIMITED</t>
  </si>
  <si>
    <t>TRANSFER BETWEEN CUSTOMERS 060001200428172356944957480143|TRF FRM ADEFARATI TEMITOPE OLUBUNMI TO IVY LEAGUE ASSOCIATES LIMITED Ivyleague ||CMB|ADEFARATI TEMITOPE OLUBUNMI REF:060001200428172356944957480143</t>
  </si>
  <si>
    <t>STAMP DUTY CHARGE 28042020 STAMP DUTY CHARGE - 28/04/2020</t>
  </si>
  <si>
    <t>TRANSFER BETWEEN CUSTOMERS MBANKING - Trf REF:831705567598705700008317524562 ANY Account Transfer from AJAYI, OLUWASEUN EMMANUEL to IVY LEAGUE ASSOCIATES LIMITED</t>
  </si>
  <si>
    <t>NIBSS Instant Payment Outward 000013200430134655000016744769 AUX. STAFF SALARY 4 THE MONTH -OF APRIL 2020 AUX. STAFF SALARY FOR THE MONTH OF APRIL 2020 93389309 IFO : ZBN/AYANFE RAPHAEL ANIFOWOSE REF:209075818110000000009338930900</t>
  </si>
  <si>
    <t>COMMISSION 000013200430134655000016744769 NIP TRANSFER COMMISSION FOR AUX. STAFF SALARY 4 THE MONTH -OF APRIL 2020 AUX. STAFF SALARY FOR THE MONTH OF APRIL 2020 93389309 REF:209075818110000000009338930900</t>
  </si>
  <si>
    <t>VALUE ADDED TAX VAT ON NIP TRANSFER FOR AUX.</t>
  </si>
  <si>
    <t>NIBSS Instant Payment Outward 000013200430134657000016744806 AUX. STAFF SALARY FOR THE MONTH OF APRIL 2020 AUX. STAFF SALARY FOR THE MONTH OF APRIL 2020 93389307 IFO : FB/DANAGUDI YINUSA REF:209075818120000000009338930700</t>
  </si>
  <si>
    <t>COMMISSION 000013200430134657000016744806 NIP TRANSFER COMMISSION FOR AUX. STAFF SALARY FOR THE MONTH OF APRIL 2020 AUX. STAFF SALARY FOR THE MONTH OF APRIL 2020 93389307 REF:209075818120000000009338930700</t>
  </si>
  <si>
    <t>NIBSS Instant Payment Outward 000013200430134820000016745982 BEING STAFF SALARY FOR THE MONTH OF APRIL 2020 BEING STAFF SALARY FOR THE MONTH OF APRIL 2020 93387575 IFO : UBA/EBIETOMIYE, OLUMIDE A REF:209075818110000000009338757500</t>
  </si>
  <si>
    <t>COMMISSION 000013200430134820000016745982 NIP TRANSFER COMMISSION FOR BEING STAFF SALARY FOR THE MONTH OF APRIL 2020 BEING STAFF SALARY FOR THE MONTH OF APRIL 2020 93387575 REF:209075818110000000009338757500</t>
  </si>
  <si>
    <t>NIBSS Instant Payment Outward 000013200430134825000016746098 BEING STAFF SALARY FOR THE-MONTH OF APRIL- 2020- BEING STAFF SALARY FOR THE MONTH OF APRIL 2020 93387579 IFO : FBN/MOSES IDONGESIT CHI REF:209075818180000000009338757900</t>
  </si>
  <si>
    <t>COMMISSION 000013200430134825000016746098 NIP TRANSFER COMMISSION FOR BEING STAFF SALARY FOR THE-MONTH OF APRIL- 2020- BEING STAFF SALARY FOR THE MONTH OF APRIL 2020 93387579 REF:209075818180000000009338757900</t>
  </si>
  <si>
    <t>NIBSS Instant Payment Outward 000013200430134821000016746017 BEING STAFF SALARY FOR THE MONTH OF_APRIL-2020 BEING STAFF SALARY FOR THE MONTH OF APRIL 2020 93387577 IFO : ACCESS/LUCKY ISHAYA MUSA REF:209075818140000000009338757700</t>
  </si>
  <si>
    <t>COMMISSION 000013200430134821000016746017 NIP TRANSFER COMMISSION FOR BEING STAFF SALARY FOR THE MONTH OF_APRIL-2020 BEING STAFF SALARY FOR THE MONTH OF APRIL 2020 93387577 REF:209075818140000000009338757700</t>
  </si>
  <si>
    <t>TRANSFER BETWEEN CUSTOMERS via GAPS BEING--PYT FOR STAFF CALL CARDDATAAND-FUEL ALLOWCE 93460223 BEING PYT FOR STAFF CALL CARDDATAAND FUEL ALLWANCE FOR THE WEEK. from IVY LEAGUE ASSOCIATES LIMITED REF: 0124533814934602230000000</t>
  </si>
  <si>
    <t>TRANSFER BETWEEN CUSTOMERS via GAPS BEING STAFF SALARY FOR THE MONTH OF APRIL-2020 93387576 BEING STAFF SALARY FOR THE MONTH OF APRIL 2020 from IVY LEAGUE ASSOCIATES LIMITED to OSHIBOLU JAMIU OLUK REF: 0124533814933875760000000</t>
  </si>
  <si>
    <t>TRANSFER BETWEEN CUSTOMERS via GAPS BEING-PYT-FOR-STAFF CALL CARDDATAAND-FUEL ALLOWCE 93460224 BEING PYT FOR STAFF CALL CARDDATAAND FUEL ALLWANCE FOR THE WEEK. AND ZOOM LICENCE CHARGE from IVY LEA REF: 0124533814934602240000000</t>
  </si>
  <si>
    <t>TRANSFER BETWEEN CUSTOMERS via GAPS BEING -STAFF SALARY FOR THE MONTH OF APRIL 2020 93387578 BEING STAFF SALARY FOR THE MONTH OF APRIL 2020 from IVY LEAGUE ASSOCIATES LIMITED to SANNI TOYE MUSTAPH REF: 0124533814933875780000000</t>
  </si>
  <si>
    <t>TRANSFER BETWEEN CUSTOMERS via GAPS AUX. STAFF SALARY FOR THE MONTH -OF APRIL 2020 93389308 AUX. STAFF SALARY FOR THE MONTH OF APRIL 2020 from IVY LEAGUE ASSOCIATES LIMITED to LAWANSON AKEEM OLAYI REF: 0124533814933893080000000</t>
  </si>
  <si>
    <t>TRANSFER BETWEEN CUSTOMERS via GAPS BEING REFUND FOR DATA SUBSCRIPTION 4 MR SEYI 93460225 BEING REFUND FOR DATA SUBSCRIPTION 4 MR SEYI SMILE from IVY LEAGUE ASSOCIATES LIMITED to OSHIBOLU AHMED OL REF: 0124533814934602250000000</t>
  </si>
  <si>
    <t>NIBSS Instant Payment Outward 000013200430135158000016748799 BEING PYT FOR STAFF CALL CARDDATAAND-FUEL ALLOWCE BEING PYT FOR STAFF CALL CARDDATAAND FUEL ALLWANCE FOR THE WEEK. 93460222 TO UBA/EBREF:209075818145000000009346022200</t>
  </si>
  <si>
    <t>COMMISSION 000013200430135158000016748799 NIP TRANSFER COMMISSION FOR BEING PYT FOR STAFF CALL CARDDATAAND-FUEL ALLOWCE BEING PYT FOR STAFF CALL CARDDATAAND FUEL ALLWANCE FOR REF:209075818145000000009346022200</t>
  </si>
  <si>
    <t>NIBSS Instant Payment Outward 000013200430134944000016747140 PYT 4 DP DESIGNED 4 FEB TO MARCH 2020 BEING PAYMENT FOR THE DP DESIGNED FOR THE MONTH OF FEB. TO MARCH 2020 92910799 TO ZBN/VALENTINEREF:209075818115000000009291079900</t>
  </si>
  <si>
    <t>COMMISSION 000013200430134944000016747140 NIP TRANSFER COMMISSION FOR PYT 4 DP DESIGNED 4 FEB TO MARCH 2020 BEING PAYMENT FOR THE DP DESIGNED FOR THE MONTH OF FEB. TO MARCH 20REF:209075818115000000009291079900</t>
  </si>
  <si>
    <t>NIBSS Instant Payment Outward 000013200430135159000016748811 BEING PYT FOR STAFF CALL CARDDATAAND FUEL ALLOWCE BEING PYT FOR STAFF CALL CARDDATAAND FUEL ALLWANCE FOR THE WEEKS. 93460221 TO ACCESREF:209075818125000000009346022100</t>
  </si>
  <si>
    <t>COMMISSION 000013200430135159000016748811 NIP TRANSFER COMMISSION FOR BEING PYT FOR STAFF CALL CARDDATAAND FUEL ALLOWCE BEING PYT FOR STAFF CALL CARDDATAAND FUEL ALLWANCE FOR REF:209075818125000000009346022100</t>
  </si>
  <si>
    <t>NIBSS Instant Payment Outward 000013200430150558000016829829 BEING STAFF SALARY FOR-THE MONTH OF APRIL 2020 BEING STAFF SALARY FOR-THE MONTH OF APRIL 2020 93497222 IFO : STANBIC/RUTH OLUWAWUNMI A REF:209075818112000000009349722200</t>
  </si>
  <si>
    <t>COMMISSION 000013200430150558000016829829 NIP TRANSFER COMMISSION FOR BEING STAFF SALARY FOR-THE MONTH OF APRIL 2020 BEING STAFF SALARY FOR-THE MONTH OF APRIL 2020 93497222 REF:209075818112000000009349722200</t>
  </si>
  <si>
    <t>TRANSFER BETWEEN CUSTOMERS USSD GTBank Transfer from : 08023140257 MODUPE, FOLAKE OLAWUNMI to IVY LEAGUE ASSOCIATES LIMITED 322036618500000100001723399096 from MODUPE, FOLAKE OLAWUNMI to IVY LEAGUE ASSOCIATES LIMITED</t>
  </si>
  <si>
    <t>TRANSFER BETWEEN CUSTOMERS MBANKING - SBL revision class REF:501311900026983600001599935710 ANY Account Transfer from ELEGBEDE BABAFEMI AKEEM to IVY LEAGUE ASSOCIATES LIMITED</t>
  </si>
  <si>
    <t>STAMP DUTY CHARGE 30042020 STAMP DUTY CHARGE - 30/04/2020</t>
  </si>
  <si>
    <t>TRANSFER BETWEEN CUSTOMERS MBANKING - DipIFR Online revision REF:159978599481428950005726937829 ANY Account Transfer from DARE-ADEYEMI,IRETIOGO OLAKUNLE to IVY LEAGUE ASSOCIATES LIMITED</t>
  </si>
  <si>
    <t>TRANSFER BETWEEN CUSTOMERS 000014200501170805297780954346|TRF/AA revision fee/FRM MOYINOLUWA M OGUNBUYIDE TO IVY|VNM8249275334641466|ACCESS|MOYINOLUWA M OGUNBUYIDE REF:000014200501170805297780954346</t>
  </si>
  <si>
    <t>STAMP DUTY CHARGE 01052020 STAMP DUTY CHARGE - 01/05/2020</t>
  </si>
  <si>
    <t>TRANSFER BETWEEN CUSTOMERS USSD GTBank Transfer from : 08036319334 OSEWA TITILAYO OLASUNKANMI to IVY LEAGUE ASSOCIATES LIMITED 250022803900000100001726071610 from OSEWA TITILAYO OLASUNKANMI to IVY LEAGUE ASSOCIATES LIMI</t>
  </si>
  <si>
    <t>TRANSFER BETWEEN CUSTOMERS 000016200502132754000066713309|FBNMOBILE:IVY LEAGUE ASSOCIATES LIMITED/ONLINE REVISION ADEEKO KEHINDE|637240228749363042|FBN|ADEEKO KEHINDE ADEBOLA REF:000016200502132754000066713309</t>
  </si>
  <si>
    <t>TRANSFER BETWEEN CUSTOMERS USSD GTBank Transfer from : 08100169484 OMAGE, JENNIFER to IVY LEAGUE ASSOCIATES LIMITED 229068847900000020001726638136 from OMAGE, JENNIFER to IVY LEAGUE ASSOCIATES LIMITED</t>
  </si>
  <si>
    <t>STAMP DUTY CHARGE 02052020 STAMP DUTY CHARGE - 02/05/2020</t>
  </si>
  <si>
    <t>TRANSFER BETWEEN CUSTOMERS USSD GTBank Transfer from : 08060268596 SOMUYIWA, MOSHOOD OLAKUNLE to IVY LEAGUE ASSOCIATES LIMITED 250023219700000100001727605273 from SOMUYIWA, MOSHOOD OLAKUNLE to IVY LEAGUE ASSOCIATES LIMI</t>
  </si>
  <si>
    <t>STAMP DUTY CHARGE 03052020 STAMP DUTY CHARGE - 03/05/2020</t>
  </si>
  <si>
    <t>TRANSFER BETWEEN CUSTOMERS USSD GTBank Transfer from : 08038105284 ALEX-TAIWO, OMOTOLA OYINDAMOLA to IVY LEAGUE ASSOCIATES LIMITED 249023797900000100001729288369 from ALEX-TAIWO, OMOTOLA OYINDAMOLA to IVY LEAGUE ASSOCIA</t>
  </si>
  <si>
    <t>STAMP DUTY CHARGE 04052020 STAMP DUTY CHARGE - 04/05/2020</t>
  </si>
  <si>
    <t>TRANSFER BETWEEN CUSTOMERS 000015200507080250000909392694|Final payment for revision class AFM|69899089|ZBN|FOLAKEMI ESTHER OGUNYEMI REF:000015200507080250000909392694</t>
  </si>
  <si>
    <t>TRANSFER BETWEEN CUSTOMERS via Internet Banking Balance payment from OLATUNJI OMOBOLANLE ANIKE to IVY LEAGUE ASSOCIATES LIMITED</t>
  </si>
  <si>
    <t>STAMP DUTY CHARGE 07052020 STAMP DUTY CHARGE - 07/05/2020</t>
  </si>
  <si>
    <t>TRANSFER BETWEEN CUSTOMERS 000015200508103747000911783544|NIP|0|ZBN|MONALISA NKECHI EKE REF:000015200508103747000911783544</t>
  </si>
  <si>
    <t>TRANSFER BETWEEN CUSTOMERS USSD GTBank Transfer from : 07063002167 AKINRINDE, OMOWUNMI OLOLADE to IVY LEAGUE ASSOCIATES LIMITED 237023392900000200001737849537 from AKINRINDE, OMOWUNMI OLOLADE to IVY LEAGUE ASSOCIATES LI</t>
  </si>
  <si>
    <t>STAMP DUTY CHARGE 08052020 STAMP DUTY CHARGE - 08/05/2020</t>
  </si>
  <si>
    <t>NIBSS Instant Payment Outward 000013200512080654000026114135 REFUND FOR TNS LECTURE FEE FOR MR OLUMIDE REFUND FOR TNS ONLINE LECTURETEST RUN FEE FOR MR OLUMIDE 93672148 IFO : UBA/EBIETOMIYE, OLUM REF:209075818110000000009367214800</t>
  </si>
  <si>
    <t>COMMISSION 000013200512080654000026114135 NIP TRANSFER COMMISSION FOR REFUND FOR TNS LECTURE FEE FOR MR OLUMIDE REFUND FOR TNS ONLINE LECTURETEST RUN FEE FOR MR OLUMIDE 93672148REF:209075818110000000009367214800</t>
  </si>
  <si>
    <t>NIBSS Instant Payment Outward 000013200512080655000026114140 PART PYT FOR SET-UP FOR OFFICE 365 EDUCATION HUB PART PYT FOR SET UP FOR OFFICE 365 EDUCATION HUB FOR IVYLEAGYUE 93672149 IFO : ZBN/AN REF:209075818130000000009367214900</t>
  </si>
  <si>
    <t>COMMISSION 000013200512080655000026114140 NIP TRANSFER COMMISSION FOR PART PYT FOR SET-UP FOR OFFICE 365 EDUCATION HUB PART PYT FOR SET UP FOR OFFICE 365 EDUCATION HUB FOR IVYLEREF:209075818130000000009367214900</t>
  </si>
  <si>
    <t>TRANSFER BETWEEN CUSTOMERS 000012200514115606615357880000|Online class Favour Ebhuele|61535788|STANBIC|FAVOUR EBHUELE REF:000012200514115606615357880000</t>
  </si>
  <si>
    <t>STAMP DUTY CHARGE 14052020 STAMP DUTY CHARGE - 14/05/2020</t>
  </si>
  <si>
    <t>TRANSFER BETWEEN CUSTOMERS 000014200517105331246684372187|TRF IFO IVY LEAGUE ASSOCIATES LIMITED. IVY LEAGUE LECTURE FEE FOR SBR AND AAA|020033:200517105254272994477026619354|ACCESS|OYELEKE OLREF:000014200517105331246684372187</t>
  </si>
  <si>
    <t>TRANSFER BETWEEN CUSTOMERS via GAPS Being payment for graphics design for Toye 93958872 BEING PAYMENT FOR GRAPHICS DESIGN AND CONTENT DEVELOPMENT FOR TOYE from IVY LEAGUE ASSOCIATES LIMITED to SAN REF: 0124533814939588720000000</t>
  </si>
  <si>
    <t>TRANSFER BETWEEN CUSTOMERS via GAPS being bal pyt 4 lecture note printing 4 the diet 93958873 BEING BALANCE PAYMENT FOR LECTURE NOTE PRINTING FOR THE DIET. from IVY LEAGUE ASSOCIATES LIMITED to MU REF: 0124533814939588730000000</t>
  </si>
  <si>
    <t>NIBSS Instant Payment Outward 000013200517121156000030624638 BEING-PYT-FOR-STAFF CALL CARDDATA-&amp;-FUEL ALLOWCE BEING PYT FOR STAFF CALL CARDDATAAND FUEL ALLWANCE FOR 2 WEEKS. 94001926 IFO : ACCESS REF:209075818145000000009400192600</t>
  </si>
  <si>
    <t>COMMISSION 000013200517121156000030624638 NIP TRANSFER COMMISSION FOR BEING-PYT-FOR-STAFF CALL CARDDATA-&amp;-FUEL ALLOWCE BEING PYT FOR STAFF CALL CARDDATAAND FUEL ALLWANCE FOR 2 WREF:209075818145000000009400192600</t>
  </si>
  <si>
    <t>NIBSS Instant Payment Outward 000013200517121156000030624648 BEING-PYT-4-STAFF CALL CARDDATAAND-FUEL ALLOWCE BEING PYT FOR STAFF CALL CARDDATAAND FUEL ALLOWANCE FOR 2 WEEK. 94001924 IFO : UBA/EBI REF:209075818190000000009400192400</t>
  </si>
  <si>
    <t>COMMISSION 000013200517121156000030624648 NIP TRANSFER COMMISSION FOR BEING-PYT-4-STAFF CALL CARDDATAAND-FUEL ALLOWCE BEING PYT FOR STAFF CALL CARDDATAAND FUEL ALLOWANCE FOR 2 WREF:209075818190000000009400192400</t>
  </si>
  <si>
    <t>NIBSS Instant Payment Outward 000013200517121156000030624649 WEEK DAY LECTURER PAY 4 MARCHJUNE 2020 WEEK DAY LECTURER PAY FOR MARCHJUNE 2020 94003723 IFO : UNION/JULIUS TEKWE TEBID REF:209075818146750000009400372300</t>
  </si>
  <si>
    <t>COMMISSION 000013200517121156000030624649 NIP TRANSFER COMMISSION FOR WEEK DAY LECTURER PAY 4 MARCHJUNE 2020 WEEK DAY LECTURER PAY FOR MARCHJUNE 2020 94003723 REF:209075818146750000009400372300</t>
  </si>
  <si>
    <t>VALUE ADDED TAX VAT ON NIP TRANSFER FOR WEEK</t>
  </si>
  <si>
    <t>TRANSFER BETWEEN CUSTOMERS via GAPS BEING PYT-4-STAFF-CALL CARDDATAAND-FUEL ALLOWCE 94001927 BEING PYT FOR STAFF CALL CARDDATAAND FUEL ALLWANCE FOR TWO WEEK. from IVY LEAGUE ASSOCIATES LIMITED to REF: 0124533814940019270000000</t>
  </si>
  <si>
    <t>TRANSFER BETWEEN CUSTOMERS via GAPS BEING--PYT FOR STAFF CALL CARDDATA &amp; -FUEL ALLOWCE 94001925 BEING PYT FOR STAFF CALL CARDDATAAND FUEL ALLOWANCE FOR 2 WEEK. from IVY LEAGUE ASSOCIATES LIMITED t REF: 0124533814940019250000000</t>
  </si>
  <si>
    <t>TRANSFER BETWEEN CUSTOMERS via GAPS BEING-PYT-FOR-STAFF CALL CARDDATA-AND-FUEL ALLOWCE 94001923 BEING PYT FOR STAFF CALL CARDDATAAND FUEL ALLWANCE FOR 2 WEEK. from IVY LEAGUE ASSOCIATES LIMITED to REF: 0124533814940019230000000</t>
  </si>
  <si>
    <t>NIBSS Instant Payment Outward 000013200517121258000030625444 BEING STAFF PAYE PYT FOR JAN 2020 TO MARCH 2020 BEING STAFF PAYE PYT FOR JAN 2020 TO MARCH 2020 91774046 IFO : STANBIC/JAMIU OLUKAYODE REF:209075818138350000009177404600</t>
  </si>
  <si>
    <t>COMMISSION 000013200517121258000030625444 NIP TRANSFER COMMISSION FOR BEING STAFF PAYE PYT FOR JAN 2020 TO MARCH 2020 BEING STAFF PAYE PYT FOR JAN 2020 TO MARCH 2020 91774046 REF:209075818138350000009177404600</t>
  </si>
  <si>
    <t>STAMP DUTY CHARGE 17052020 STAMP DUTY CHARGE - 17/05/2020</t>
  </si>
  <si>
    <t>TRANSFER BETWEEN CUSTOMERS via GAPS Being loan to staff Akeem Lawanson . 94145744 BEING STAFF LOAN REPAYABLE FROM MONTHLY STAFF SALARY. from IVY LEAGUE ASSOCIATES LIMITED to LAWANSON AKEEM OLAYINK REF: 0124533814941457440000000</t>
  </si>
  <si>
    <t>NIBSS Instant Payment Outward 000013200529112128000041367385 BEING PAYMENT FOR INTERNET SUB FOR THE OFFICE BEING PAYMENT FOR INTERNET SUB FOR THE OFFICE 94634388 IFO : UBA/EBIETOMIYE, OLUMIDE AYO REF:209075818112800000009463438800</t>
  </si>
  <si>
    <t>COMMISSION 000013200529112128000041367385 NIP TRANSFER COMMISSION FOR BEING PAYMENT FOR INTERNET SUB FOR THE OFFICE BEING PAYMENT FOR INTERNET SUB FOR THE OFFICE 94634388 REF:209075818112800000009463438800</t>
  </si>
  <si>
    <t>TRANSFER BETWEEN CUSTOMERS via GAPS BEING STAFF SALARY 4 THE MONTH OF MAY 2020 94581470 BEING STAFF SALARY FOR THE MONTH OF MAY 2020 from IVY LEAGUE ASSOCIATES LIMITED to OSHIBOLU JAMIU OLUKAYODE REF: 0124533814945814700000000</t>
  </si>
  <si>
    <t>NIBSS Instant Payment Outward 000013200529112229000041368776 AUX. STAFF SALARY 4 THE MONTH -OF MAY 2020 AUX. STAFF SALARY FOR THE MONTH OF MAY 2020 94582149 IFO : FB/DANAGUDI YINUSA REF:209075818120000000009458214900</t>
  </si>
  <si>
    <t>COMMISSION 000013200529112229000041368776 NIP TRANSFER COMMISSION FOR AUX. STAFF SALARY 4 THE MONTH -OF MAY 2020 AUX. STAFF SALARY FOR THE MONTH OF MAY 2020 94582149 REF:209075818120000000009458214900</t>
  </si>
  <si>
    <t>NIBSS Instant Payment Outward 000013200529112229000041368785 AUX. STAFF-SALARY 4 THE MONTH -OF MAY 2020 AUX. STAFF SALARY FOR THE MONTH OF MAY 2020 94582151 IFO : UBA/joseph christianah oludayo REF:209075818110000000009458215100</t>
  </si>
  <si>
    <t>COMMISSION 000013200529112229000041368785 NIP TRANSFER COMMISSION FOR AUX. STAFF-SALARY 4 THE MONTH -OF MAY 2020 AUX. STAFF SALARY FOR THE MONTH OF MAY 2020 94582151 REF:209075818110000000009458215100</t>
  </si>
  <si>
    <t>NIBSS Instant Payment Outward 000013200529112128000041367383 BEING STAFF SALARY FOR THE MONTH OF MAY 2020 BEING STAFF SALARY FOR THE MONTH OF MAY 2020 94581467 IFO : UBA/EBIETOMIYE, OLUMIDE AYODE REF:209075818110000000009458146700</t>
  </si>
  <si>
    <t>COMMISSION 000013200529112128000041367383 NIP TRANSFER COMMISSION FOR BEING STAFF SALARY FOR THE MONTH OF MAY 2020 BEING STAFF SALARY FOR THE MONTH OF MAY 2020 94581467 REF:209075818110000000009458146700</t>
  </si>
  <si>
    <t>NIBSS Instant Payment Outward 000013200529112128000041367389 BEING STAFF SALARY FOR THE MONTH OF MAY -2020 BEING STAFF SALARY FOR THE MONTH OF MAY 2020 94581468 IFO : ACCESS/LUCKY ISHAYA MUSA REF:209075818140000000009458146800</t>
  </si>
  <si>
    <t>COMMISSION 000013200529112128000041367389 NIP TRANSFER COMMISSION FOR BEING STAFF SALARY FOR THE MONTH OF MAY -2020 BEING STAFF SALARY FOR THE MONTH OF MAY 2020 94581468 REF:209075818140000000009458146800</t>
  </si>
  <si>
    <t>TRANSFER BETWEEN CUSTOMERS via GAPS BEING STAFF SALARY FOR THE MONTH OF MAY 2020 94581469 BEING STAFF SALARY FOR THE MONTH OF MAY 2020 from IVY LEAGUE ASSOCIATES LIMITED to SANNI TOYE MUSTAPHA REF: 0124533814945814690000000</t>
  </si>
  <si>
    <t>TRANSFER BETWEEN CUSTOMERS via GAPS AUX. STAFF SALARY FOR THE MONTH -OF MAY - 2020 94582150 AUX. STAFF SALARY FOR THE MONTH OF MAY 2020 from IVY LEAGUE ASSOCIATES LIMITED to LAWANSON AKEEM OLAYIN REF: 0124533814945821500000000</t>
  </si>
  <si>
    <t>FUNDS TRANSFER -349820- -406212-29052020/PART PAYMENT FRO/4639630/ LANG</t>
  </si>
  <si>
    <t>STAMP DUTY CHARGE 29052020 STAMP DUTY CHARGE - 29/05/2020</t>
  </si>
  <si>
    <t>TRANSFER BETWEEN CUSTOMERS 000015200602102926000955637741|NIP|0|ZBN|IVY LEAGUE ASSOCI REF:000015200602102926000955637741</t>
  </si>
  <si>
    <t>TRANSFER BETWEEN CUSTOMERS via GAPS BEING LECTURER -PAY4-JUNE-2020 DIET 94848548 BEING LECTURER PAY FOR JUNE 2020 DIET from IVY LEAGUE ASSOCIATES LIMITED to HABIB MUSBAHU ABDULLAHI REF: 0124533814948485480000000</t>
  </si>
  <si>
    <t>TRANSFER BETWEEN CUSTOMERS via GAPS BEING LECTURER -PAY4-JUNE 2020DIET 94848545 BEING LECTURER PAY FOR JUNE 2020 DIET from IVY LEAGUE ASSOCIATES LIMITED to OLAKITAN HABEEB OLATOMIWA REF: 0124533814948485450000000</t>
  </si>
  <si>
    <t>TRANSFER BETWEEN CUSTOMERS via GAPS BEING LECTURER -PAY_4-JUNE -2020-DIET 94848550 BEING LECTURER PAY FOR JUNE 2020 DIET from IVY LEAGUE ASSOCIATES LIMITED to OLADOSU OLADIMEJI AFEEZ REF: 0124533814948485500000000</t>
  </si>
  <si>
    <t>TRANSFER BETWEEN CUSTOMERS via GAPS BEING LECTURER_PAY4 JUNE 2020DIET 94848547 BEING LECTURER PAY FOR JUNE 2020 DIET from IVY LEAGUE ASSOCIATES LIMITED to OYEDOKUN ABIODUN REF: 0124533814948485470000000</t>
  </si>
  <si>
    <t>TRANSFER BETWEEN CUSTOMERS via GAPS BEING LECTURER -PAY -4-JUNE -2020-DIET 94848542 BEING LECTURER PAY FOR JUNE 2020 DIET from IVY LEAGUE ASSOCIATES LIMITED to IKEOLUMBA JONATHAN OBINNA REF: 0124533814948485420000000</t>
  </si>
  <si>
    <t>TRANSFER BETWEEN CUSTOMERS via GAPS BEING LECTURER -PAY -4-JUNE-2020DIET 94848551 BEING LECTURER PAY FOR JUNE 2020 DIET from IVY LEAGUE ASSOCIATES LIMITED to SOSANYA AKINJIDE LANRE REF: 0124533814948485510000000</t>
  </si>
  <si>
    <t>TRANSFER BETWEEN CUSTOMERS via GAPS BEING LECTURER PAY -4-JUNE-2020 DIET 94848536 BEING LECTURER PAY FOR JUNE 2020 DIET from IVY LEAGUE ASSOCIATES LIMITED to FATOKI OLUWADARE SAMUEL REF: 0124533814948485360000000</t>
  </si>
  <si>
    <t>TRANSFER BETWEEN CUSTOMERS via GAPS BEING LECTURER -PAY -4-JUNE -2020DIET 94848546 BEING LECTURER PAY FOR JUNE 2020 DIET from IVY LEAGUE ASSOCIATES LIMITED to OLUDARE ADETUTU REF: 0124533814948485460000000</t>
  </si>
  <si>
    <t>TRANSFER BETWEEN CUSTOMERS via GAPS BEING LECTURER PAY -4-JUNE-2020-DIET 94848537 BEING LECTURER PAY FOR JUNE 2020 DIET from IVY LEAGUE ASSOCIATES LIMITED to OMOTOSO KAZEEM ADEKUNLE REF: 0124533814948485370000000</t>
  </si>
  <si>
    <t>TRANSFER BETWEEN CUSTOMERS via GAPS BEING LECTURER PAY 4 JUNE 2020DIET 94848543 BEING LECTURER PAY FOR JUNE 2020 DIET from IVY LEAGUE ASSOCIATES LIMITED to GBADAMOSI OMOWONUOLA REGINA REF: 0124533814948485430000000</t>
  </si>
  <si>
    <t>TRANSFER BETWEEN CUSTOMERS via GAPS BEING LECTURER PAY -4-JUNE 2020 DIET 94848534 BEING LECTURER PAY FOR JUNE 2020 DIET from IVY LEAGUE ASSOCIATES LIMITED to BINUYO IBUKUNOLUWA ADEWUNMI REF: 0124533814948485340000000</t>
  </si>
  <si>
    <t>TRANSFER BETWEEN CUSTOMERS via GAPS BEING LECTURER -PAY -4-JUNE2020DIET 94848549 BEING LECTURER PAY FOR JUNE 2020 DIET from IVY LEAGUE ASSOCIATES LIMITED to OWOLESHO MAYOWA HAGI REF: 0124533814948485490000000</t>
  </si>
  <si>
    <t>NIBSS Instant Payment Outward 000013200602223914000046011813 BEING-LECTURER _PAY-4 JUNE-2020 DIET BEING LECTURER PAY FOR JUNE 2020 DIET 94848878 IFO : FBN/OLAKISAN JAMIU ADEYEMI REF:209075818187873800009484887800</t>
  </si>
  <si>
    <t>COMMISSION 000013200602223914000046011813 NIP TRANSFER COMMISSION FOR BEING-LECTURER _PAY-4 JUNE-2020 DIET BEING LECTURER PAY FOR JUNE 2020 DIET 94848878 REF:209075818187873800009484887800</t>
  </si>
  <si>
    <t>NIBSS Instant Payment Outward 000013200602223950000046012044 BEING LECTURER -PAY -4-JUNE-2020-DIET BEING LECTURER PAY FOR JUNE 2020 DIET 94851794 IFO : KEY/AKANBI SAHEED REF:209075818121592900009485179400</t>
  </si>
  <si>
    <t>COMMISSION 000013200602223950000046012044 NIP TRANSFER COMMISSION FOR BEING LECTURER -PAY -4-JUNE-2020-DIET BEING LECTURER PAY FOR JUNE 2020 DIET 94851794 REF:209075818121592900009485179400</t>
  </si>
  <si>
    <t>NIBSS Instant Payment Outward 000013200602223950000046012047 BEING LECTURER -PAY -FOR-JUNE-2020 _DIET BEING LECTURER PAY FOR JUNE 2020 DIET 94851790 IFO : STANBIC/ONYINYE DAVID OGABU REF:209075818182655000009485179000</t>
  </si>
  <si>
    <t>COMMISSION 000013200602223950000046012047 NIP TRANSFER COMMISSION FOR BEING LECTURER -PAY -FOR-JUNE-2020 _DIET BEING LECTURER PAY FOR JUNE 2020 DIET 94851790 REF:209075818182655000009485179000</t>
  </si>
  <si>
    <t>NIBSS Instant Payment Outward 000013200602223952000046012068 BEING LECTURER -PAY -4-JUNE2020-DIET BEING LECTURER PAY FOR JUNE 2020 DIET 94851788 IFO : STANBIC/TUNDE SOLOMON JOHNSON REF:209075818126190000009485178800</t>
  </si>
  <si>
    <t>COMMISSION 000013200602223952000046012068 NIP TRANSFER COMMISSION FOR BEING LECTURER -PAY -4-JUNE2020-DIET BEING LECTURER PAY FOR JUNE 2020 DIET 94851788 REF:209075818126190000009485178800</t>
  </si>
  <si>
    <t>NIBSS Instant Payment Outward 000013200602223952000046012069 BEING LECTURER _PAY -FOR-JUNE -2020DIET BEING LECTURER PAY FOR JUNE 2020 DIET 94851791 IFO : FBN/OLOJEDE OLUSHINA JOSEPH REF:209075818145833000009485179100</t>
  </si>
  <si>
    <t>COMMISSION 000013200602223952000046012069 NIP TRANSFER COMMISSION FOR BEING LECTURER _PAY -FOR-JUNE -2020DIET BEING LECTURER PAY FOR JUNE 2020 DIET 94851791 REF:209075818145833000009485179100</t>
  </si>
  <si>
    <t>NIBSS Instant Payment Outward 000013200602224630000046014734 Being-reimbursement datacall card and fuel 4 staff BEING-REIMBURSEMENT DATACALL CARD AND FUEL FOR STAFF TWO WEEKS 94634964 IFO : UBA/E REF:209075818170000000009463496400</t>
  </si>
  <si>
    <t>COMMISSION 000013200602224630000046014734 NIP TRANSFER COMMISSION FOR Being-reimbursement datacall card and fuel 4 staff BEING-REIMBURSEMENT DATACALL CARD AND FUEL FOR STAFF TWOREF:209075818170000000009463496400</t>
  </si>
  <si>
    <t>TRANSFER BETWEEN CUSTOMERS via GAPS reimbursement for datacall card &amp; fuel 4 staff 94634967 BEING-REIMBURSEMENT OF DATACALL CARD AND FUEL FOR STAFF TWO WEEKS from IVY LEAGUE ASSOCIATES LIMITED to REF: 0124533814946349670000000</t>
  </si>
  <si>
    <t>TRANSFER BETWEEN CUSTOMERS via GAPS Being-reimbursement datacall card &amp; fuel 4 staff 94634966 BEING-REIMBURSEMENT OF DATACALL CARD AND FUEL FOR STAFF TWO WEEKS from IVY LEAGUE ASSOCIATES LIMITED t REF: 0124533814946349660000000</t>
  </si>
  <si>
    <t>STAMP DUTY CHARGE 02062020 STAMP DUTY CHARGE - 02/06/2020</t>
  </si>
  <si>
    <t>NIBSS Instant Payment Outward 000013200602223042000046008147 PYT 4 CBE UPGRADE &amp; REPAIR OF CPU FOR EXAMS BEING PAYMENT FOR CBE UPGRADE &amp;REPAIR OF CPU FOR EXAMINERS 94754604 IFO : UBA/EBIETOMIYE, REF:209075818125000000009475460400</t>
  </si>
  <si>
    <t>COMMISSION 000013200602223042000046008147 NIP TRANSFER COMMISSION FOR PYT 4 CBE UPGRADE &amp; REPAIR OF CPU FOR EXAMS BEING PAYMENT FOR CBE UPGRADE &amp;REPAIR OF CPU FOR EXAMINERS 9475REF:209075818125000000009475460400</t>
  </si>
  <si>
    <t>NIBSS Instant Payment Outward 000013200602223043000046008155 BEING CBE REMITTANCE FOR MARCH 2020 BEING CBE REMITTANCE FOR THE MONTH OF MARCH 2020 INOICE NO 61919 94754603 IFO : ZBN/SEACRON EDUCAT REF:209075818138700000009475460300</t>
  </si>
  <si>
    <t>COMMISSION 000013200602223043000046008155 NIP TRANSFER COMMISSION FOR BEING CBE REMITTANCE FOR MARCH 2020 BEING CBE REMITTANCE FOR THE MONTH OF MARCH 2020 INOICE NO 61919 947546REF:209075818138700000009475460300</t>
  </si>
  <si>
    <t>TRANSFER BETWEEN CUSTOMERS via GAPS BEING LECTURER_PAY -4-JUNE-2020DIET 94848879 BEING LECTURER PAY FOR JUNE 2020 DIET from IVY LEAGUE ASSOCIATES LIMITED to OSHIBOLU AHMED OLUWASEYI REF: 0124533814948488790000000</t>
  </si>
  <si>
    <t>TRANSFER BETWEEN CUSTOMERS via GAPS BEING LECTURER -PAY4-JUNE 2020 DIET 94848540 BEING LECTURER PAY FOR JUNE 2020 DIET from IVY LEAGUE ASSOCIATES LIMITED to BAKARE STEPHEN AFOLABI REF: 0124533814948485400000000</t>
  </si>
  <si>
    <t>TRANSFER BETWEEN CUSTOMERS via GAPS BEING LECTURER PAY 4 JUNE -2020DIET 94848544 BEING LECTURER PAY FOR JUNE 2020 DIET from IVY LEAGUE ASSOCIATES LIMITED to KOYE-AMAO GOLD OREOLUWA REF: 0124533814948485440000000</t>
  </si>
  <si>
    <t>TRANSFER BETWEEN CUSTOMERS via GAPS BEING LECTURER PAY -4-JUN 2020-DIET 94848541 BEING LECTURER PAY FOR JUNE 2020 DIET from IVY LEAGUE ASSOCIATES LIMITED to AKINWANDEOLUMIDE RICHARD REF: 0124533814948485410000000</t>
  </si>
  <si>
    <t>TRANSFER BETWEEN CUSTOMERS via GAPS BEING LECTURER -PAY-4-JUNE-2020DIET 94848877 BEING LECTURER PAY FOR JUNE 2020 DIET from IVY LEAGUE ASSOCIATES LIMITED to ADETOLA BABAJIDE OLUMIDE REF: 0124533814948488770000000</t>
  </si>
  <si>
    <t>TRANSFER BETWEEN CUSTOMERS via GAPS BEING LECTURER-PAY -4-JUNE-2020 DIET 94848539 BEING LECTURER PAY FOR JUNE 2020 DIET from IVY LEAGUE ASSOCIATES LIMITED to FASHESIN OMOLOLA SOLA REF: 0124533814948485390000000</t>
  </si>
  <si>
    <t>TRANSFER BETWEEN CUSTOMERS via GAPS BEING LECTURER PAY FOR-JUNE 2020-DIET 94848535 BEING LECTURER PAY FOR JUNE 2020 DIET from IVY LEAGUE ASSOCIATES LIMITED to SOKUNBIOLUWAFEMI STEPHEN REF: 0124533814948485350000000</t>
  </si>
  <si>
    <t>TRANSFER BETWEEN CUSTOMERS via GAPS BEING LECTURER-PAY -4-JUNE 2020 DIET 94848538 BEING LECTURER PAY FOR JUNE 2020 DIET from IVY LEAGUE ASSOCIATES LIMITED to OLAJITAN OLADIMEJI AYOOLU REF: 0124533814948485380000000</t>
  </si>
  <si>
    <t>NIBSS Instant Payment Outward 000013200602223914000046011808 BEING LECTURER -PAY -FOR-JUNE-2020DIET BEING LECTURER PAY FOR JUNE 2020 DIET 94848881 IFO : UNION/DUROSANYA GABRIEL O REF:209075818132571000009484888100</t>
  </si>
  <si>
    <t>COMMISSION 000013200602223914000046011808 NIP TRANSFER COMMISSION FOR BEING LECTURER -PAY -FOR-JUNE-2020DIET BEING LECTURER PAY FOR JUNE 2020 DIET 94848881 REF:209075818132571000009484888100</t>
  </si>
  <si>
    <t>NIBSS Instant Payment Outward 000013200602223914000046011809 BEING LECTURER_PAY_4-JUNE-2020DIET BEING LECTURER PAY FOR JUNE 2020 DIET 94848880 IFO : STANBIC/SAMUEL PRINCE NWAFOR REF:209075818135423400009484888000</t>
  </si>
  <si>
    <t>COMMISSION 000013200602223914000046011809 NIP TRANSFER COMMISSION FOR BEING LECTURER_PAY_4-JUNE-2020DIET BEING LECTURER PAY FOR JUNE 2020 DIET 94848880 REF:209075818135423400009484888000</t>
  </si>
  <si>
    <t>NIBSS Instant Payment Outward 000013200602223915000046011817 BEING LECTURER -PAY FOR-JUNE2020DIET BEING LECTURER PAY FOR JUNE 2020 DIET 94848882 IFO : FCMB/APENA MUYIDEEN ADE REF:209075818139051600009484888200</t>
  </si>
  <si>
    <t>COMMISSION 000013200602223915000046011817 NIP TRANSFER COMMISSION FOR BEING LECTURER -PAY FOR-JUNE2020DIET BEING LECTURER PAY FOR JUNE 2020 DIET 94848882 REF:209075818139051600009484888200</t>
  </si>
  <si>
    <t>NIBSS Instant Payment Outward 000013200602223950000046012043 BEING LECTURER PAY 4-JUNE -2020DIET BEING LECTURER PAY FOR JUNE 2020 DIET 94851792 IFO : ECO/OMOREGIE LAWRENCE OSAKHUWOMWAN REF:209075818152380000009485179200</t>
  </si>
  <si>
    <t>COMMISSION 000013200602223950000046012043 NIP TRANSFER COMMISSION FOR BEING LECTURER PAY 4-JUNE -2020DIET BEING LECTURER PAY FOR JUNE 2020 DIET 94851792 REF:209075818152380000009485179200</t>
  </si>
  <si>
    <t>NIBSS Instant Payment Outward 000013200602223950000046012045 BEING LECTURER -PAY FOR JUNE-2020DIET BEING LECTURER PAY FOR JUNE 2020 DIET 94851793 IFO : FCMB/AWOFISIBE AYORINDE OLAJIRE REF:209075818152107000009485179300</t>
  </si>
  <si>
    <t>COMMISSION 000013200602223950000046012045 NIP TRANSFER COMMISSION FOR BEING LECTURER -PAY FOR JUNE-2020DIET BEING LECTURER PAY FOR JUNE 2020 DIET 94851793 REF:209075818152107000009485179300</t>
  </si>
  <si>
    <t>NIBSS Instant Payment Outward 000013200602223951000046012056 BEING LECTURER_PAY -4-JUNE -2020-DIET BEING LECTURER PAY FOR JUNE 2020 DIET 94851789 IFO : FBN/OLATUNDE YEMISI REF:209075818129007000009485178900</t>
  </si>
  <si>
    <t>COMMISSION 000013200602223951000046012056 NIP TRANSFER COMMISSION FOR BEING LECTURER_PAY -4-JUNE -2020-DIET BEING LECTURER PAY FOR JUNE 2020 DIET 94851789 REF:209075818129007000009485178900</t>
  </si>
  <si>
    <t>NIBSS Instant Payment Outward 000013200602224032000046012346 BEING LECTURER -PAY -FORJUNE -2020DIET BEING LECTURER PAY FOR JUNE 2020 DIET 94851787 IFO : TTB/FOLAKEMI SHOBAYO REF:209075818197429000009485178700</t>
  </si>
  <si>
    <t>COMMISSION 000013200602224032000046012346 NIP TRANSFER COMMISSION FOR BEING LECTURER -PAY -FORJUNE -2020DIET BEING LECTURER PAY FOR JUNE 2020 DIET 94851787 REF:209075818197429000009485178700</t>
  </si>
  <si>
    <t>NIBSS Instant Payment Outward 000013200602224630000046014733 Being-reimbursement datacall card and fuel4 staff BEING-REIMBURSEMENT OF DATACALL CARD AND FUEL FOR STAFF TWO WEEKS 94634965 IFO : ACC REF:209075818140000000009463496500</t>
  </si>
  <si>
    <t>COMMISSION 000013200602224630000046014733 NIP TRANSFER COMMISSION FOR Being-reimbursement datacall card and fuel4 staff BEING-REIMBURSEMENT OF DATACALL CARD AND FUEL FOR STAFF TREF:209075818140000000009463496500</t>
  </si>
  <si>
    <t>TRANSFER BETWEEN CUSTOMERS via GAPS reimbursement for datacall card &amp; fuel-for staff 94634968 BEING-REIMBURSEMENT OF DATACALL CARD AND FUEL FOR STAFF TWO WEEKS from IVY LEAGUE ASSOCIATES LIMITED t REF: 0124533814946349680000000</t>
  </si>
  <si>
    <t>TRANSFER BETWEEN CUSTOMERS via GAPS BEING PYT FOR-7692-UNITS OF SMS 94890118 BEING PYT FOR-7692-UNITS OF SMS from IVY LEAGUE ASSOCIATES LIMITED to AUDACITY MOBILE LTD REF: 0124533814948901180000000</t>
  </si>
  <si>
    <t>TRANSFER BETWEEN CUSTOMERS via GAPS Being shortfall of pyt lecturer pay June 2020 94890232 BEING SHORTFALL OF PYT LECTURER PAY JUNE 2020 from IVY LEAGUE ASSOCIATES LIMITED to IKEOLUMBA JONATHAN OB REF: 0124533814948902320000000</t>
  </si>
  <si>
    <t>TRANSFER BETWEEN CUSTOMERS MBANKING - May REF:975525782858455800001419808680 ANY Account Transfer from AJAYI, OLUWASEUN EMMANUEL to IVY LEAGUE ASSOCIATES LIMITED</t>
  </si>
  <si>
    <t>STAMP DUTY CHARGE 09062020 STAMP DUTY CHARGE - 09/06/2020</t>
  </si>
  <si>
    <t>TRANSFER BETWEEN CUSTOMERS Via GTWorld Acca classes REF:571569176000000122002006100133 from MONYE VIVIAN AMALAONYE to IVY LEAGUE ASSOCIATES LIMITED</t>
  </si>
  <si>
    <t>STAMP DUTY CHARGE 10062020 STAMP DUTY CHARGE - 10/06/2020</t>
  </si>
  <si>
    <t>NIBSS Instant Payment Outward 000013200615153749000058081277 BEING STAFF SALARY FOR THE MONTH OF MAY-2020 BEING STAFF SALARY FOR THE MONTH OF MAY 2020 95155301 IFO : STANBIC/RUTH OLUWAWUNMI AJAYI REF:209075818112000000009515530100</t>
  </si>
  <si>
    <t>COMMISSION 000013200615153749000058081277 NIP TRANSFER COMMISSION FOR BEING STAFF SALARY FOR THE MONTH OF MAY-2020 BEING STAFF SALARY FOR THE MONTH OF MAY 2020 95155301 REF:209075818112000000009515530100</t>
  </si>
  <si>
    <t>TRANSFER BETWEEN CUSTOMERS MBANKING - Lecture for SBR and AAA plus lecture notes REF:291633001997144680002546308113 ANY Account Transfer from AKINTOLA, OMOBOLAJI OLUFUNKE to IVY LEAGUE ASSOCIATES LIMITED</t>
  </si>
  <si>
    <t>STAMP DUTY CHARGE 16062020 STAMP DUTY CHARGE - 16/06/2020</t>
  </si>
  <si>
    <t>NEFT TRANSFER GTB//NEFT//INTERSWITCHNG//Goodsandservices17062020//127716318|20200617|11 Ref:NC01245338142016900070077321</t>
  </si>
  <si>
    <t>TRANSFER BETWEEN CUSTOMERS via GAPS Being-reimbursement datacall-card and fuel staff 95190047 BEING-REIMBURSEMENT OF DATACALL CARD AND FUEL FOR STAFF TWO WEEKS from IVY LEAGUE ASSOCIATES LIMITED t REF: 0124533814951900470000000</t>
  </si>
  <si>
    <t>TRANSFER BETWEEN CUSTOMERS via GAPS Being-reimbursement datacall card-fuel staff 95190049 BEING-REIMBURSEMENT OF DATACALL CARD AND FUEL FOR STAFF TWO WEEKS from IVY LEAGUE ASSOCIATES LIMITED to SA REF: 0124533814951900490000000</t>
  </si>
  <si>
    <t>TRANSFER BETWEEN CUSTOMERS via GAPS Being pyt for waste bill for FebMar&amp; April 2020 95189888 BEING PYT FOR WASTE BILL FOR FEBMAR&amp; APRIL 2020 from IVY LEAGUE ASSOCIATES LIMITED to TEMMY VENTURES REF: 0124533814951898880000000</t>
  </si>
  <si>
    <t>TRANSFER BETWEEN CUSTOMERS via GAPS REBURSMENT FOR MGMT MEETING MEALS EXPENSES. 95189890 REBURSMENT FOR MGMT MEETING MEALS EXPENSES.FOR TWO MEETINGS from IVY LEAGUE ASSOCIATES LIMITED to IKEOLUMBA REF: 0124533814951898900000000</t>
  </si>
  <si>
    <t>TRANSFER BETWEEN CUSTOMERS via GAPS BEING PYT NEPA BILL 4 MARAPRIL&amp;MAY 2020PR 95189889 BEING PYT NEPA BILL 4 MARAPRIL&amp;MAY 2020PR from IVY LEAGUE ASSOCIATES LIMITED to OSHIBOLU JAMIU OLUKAYODE REF: 0124533814951898890000000</t>
  </si>
  <si>
    <t>NIBSS Instant Payment Outward 000013200617133840000059947967 Being-reimbursement datacall card -fuel staff BEING-REIMBURSEMENT DATACALL CARD -FUEL STAFF 95190046 IFO : STANBIC/JAMIU OLUKAYODE OSH REF:209075818135000000009519004600</t>
  </si>
  <si>
    <t>COMMISSION 000013200617133840000059947967 NIP TRANSFER COMMISSION FOR Being-reimbursement datacall card -fuel staff BEING-REIMBURSEMENT DATACALL CARD -FUEL STAFF 95190046 REF:209075818135000000009519004600</t>
  </si>
  <si>
    <t>NIBSS Instant Payment Outward 000013200617133840000059947978 Being-reimbursement datacall-card -fuel staff BEING-REIMBURSEMENT OF DATACALL CARD AND FUEL FOR STAFF TWO WEEKS 95190048 IFO : ACCESS/ REF:209075818125000000009519004800</t>
  </si>
  <si>
    <t>COMMISSION 000013200617133840000059947978 NIP TRANSFER COMMISSION FOR Being-reimbursement datacall-card -fuel staff BEING-REIMBURSEMENT OF DATACALL CARD AND FUEL FOR STAFF TWO WREF:209075818125000000009519004800</t>
  </si>
  <si>
    <t>NIBSS Instant Payment Outward 000013200617133843000059948056 Being-reimbursement datacall card and fuel staff REBURSMENT FOR MGMT MEETING MEALS EXPENSES. 95190045 IFO : UBA/EBIETOMIYE, OLUMIDE AY REF:209075818160000000009519004500</t>
  </si>
  <si>
    <t>COMMISSION 000013200617133843000059948056 NIP TRANSFER COMMISSION FOR Being-reimbursement datacall card and fuel staff REBURSMENT FOR MGMT MEETING MEALS EXPENSES. 95190045 REF:209075818160000000009519004500</t>
  </si>
  <si>
    <t>TRANSFER BETWEEN CUSTOMERS 000015200619102911000989173638|NIP IVY LEAGUE ASSOCI|0|ZBN|IVY LEAGUE ASSOCI REF:000015200619102911000989173638</t>
  </si>
  <si>
    <t>TRANSFER BETWEEN CUSTOMERS 000015200619102749000989170068|NIP IVY LEAGUE ASSOCI|0|ZBN|IVY LEAGUE ASSOCI REF:000015200619102749000989170068</t>
  </si>
  <si>
    <t>TRANSFER BETWEEN CUSTOMERS via GAPS REFUND 4 PURCHASE OF 3 WRITING PADS FOR THE OFFICE 95438853 REFUND 4 PURCHASE OF 3 WRITING PADS FOR THE OFFICE from IVY LEAGUE ASSOCIATES LIMITED to OSHIBOLU AH REF: 0124533814954388530000000</t>
  </si>
  <si>
    <t>TRANSFER BETWEEN CUSTOMERS via GAPS BEING LOAN TO ISIAKA REPAYABLE 4RM-MONTHLY SALARY 95241778 BEING LOAN TO ISIAKA REPAYABLE 4RM-MONTHLY SALARY from IVY LEAGUE ASSOCIATES LIMITED to OSHIBOLU JAMI REF: 0124533814952417780000000</t>
  </si>
  <si>
    <t>NIBSS Instant Payment Outward 000013200619171111000062122922 PYT FOR WRITING PADbal POWER BANK &amp; TOILETRIES PYT FOR WRITING PADBAL POWER BANK &amp; TOILETRIES 95439247 IFO : UBA/EBIETOMIYE, OLUMIDE A REF:209075818141000000009543924700</t>
  </si>
  <si>
    <t>COMMISSION 000013200619171111000062122922 NIP TRANSFER COMMISSION FOR PYT FOR WRITING PADbal POWER BANK &amp; TOILETRIES PYT FOR WRITING PADBAL POWER BANK &amp; TOILETRIES 95439247 REF:209075818141000000009543924700</t>
  </si>
  <si>
    <t>NIBSS Instant Payment Outward 000013200619171000000062121614 OWN ACCOUNT TRANSFER CARD AC BEING FUND TRANSFER TO ZENITH CARD ACCOUNT 95438852 IFO : ZBN/OLUMIDE AYODELE EBIETOMIYE REF:209075818130000000009543885200</t>
  </si>
  <si>
    <t>COMMISSION 000013200619171000000062121614 NIP TRANSFER COMMISSION FOR OWN ACCOUNT TRANSFER CARD AC BEING FUND TRANSFER TO ZENITH CARD ACCOUNT 95438852 REF:209075818130000000009543885200</t>
  </si>
  <si>
    <t>VALUE ADDED TAX VAT ON NIP TRANSFER FOR OWN A</t>
  </si>
  <si>
    <t>NIBSS Instant Payment Outward 000013200619171035000062122236 BEING PYR FOR SIMOS BATTERY FOR CBE COMPUTERS BEING PYR FOR SIMOS BATTERY FOR CBE COMPUTERS 95241779 IFO : UBA/EBIETOMIYE, OLUMIDE AYO REF:209075818160000000009524177900</t>
  </si>
  <si>
    <t>COMMISSION 000013200619171035000062122236 NIP TRANSFER COMMISSION FOR BEING PYR FOR SIMOS BATTERY FOR CBE COMPUTERS BEING PYR FOR SIMOS BATTERY FOR CBE COMPUTERS 95241779 REF:209075818160000000009524177900</t>
  </si>
  <si>
    <t>STAMP DUTY CHARGE 19062020 STAMP DUTY CHARGE - 19/06/2020</t>
  </si>
  <si>
    <t>TRANSFER BETWEEN CUSTOMERS 000007200623112020964809211655|ONB TRANSFER FROM EZINMA ILE **5677 FBP|ONB20062311201703717||EZINMA ILEKA REF:000007200623112020964809211655</t>
  </si>
  <si>
    <t>STAMP DUTY CHARGE 23062020 STAMP DUTY CHARGE - 23/06/2020</t>
  </si>
  <si>
    <t>TRANSFER BETWEEN CUSTOMERS MBANKING - APM sept intensive class- Ife Lawrencw REF:837758690500394700004285783473 ANY Account Transfer from LAWRENCE IFEOLUWAPO DAMILOLA to IVY LEAGUE ASSOCIATES LIMITED</t>
  </si>
  <si>
    <t>TRANSFER BETWEEN CUSTOMERS 000012200625155737645524580000|Anike Disu (AAAAndamp SBR intensive|64552458||ANIKEADE OLUWATOSIN DISU REF:000012200625155737645524580000</t>
  </si>
  <si>
    <t>STAMP DUTY CHARGE 25062020 STAMP DUTY CHARGE - 25/06/2020</t>
  </si>
  <si>
    <t>TRANSFER BETWEEN CUSTOMERS MBANKING - SBR Intensive Lectures - September REF:889157943212258600001553909212 ANY Account Transfer from UDOKORO OKECHUKWU ANDERSON to IVY LEAGUE ASSOCIATES LIMITED</t>
  </si>
  <si>
    <t>NIBSS Instant Payment Outward 000013200626211051000069454881 BEING PYT FOR ACCA REG FEE FOR OJINERE WINIFRED BEING PYT FOR ACCA REG FEE FOR OJINERE WINIFRED 95572715 IFO : ZBN/SEACRON EDUCATIONAL REF:209075818116000000009557271500</t>
  </si>
  <si>
    <t>COMMISSION 000013200626211051000069454881 NIP TRANSFER COMMISSION FOR BEING PYT FOR ACCA REG FEE FOR OJINERE WINIFRED BEING PYT FOR ACCA REG FEE FOR OJINERE WINIFRED 95572715 REF:209075818116000000009557271500</t>
  </si>
  <si>
    <t>STAMP DUTY CHARGE 26062020 STAMP DUTY CHARGE - 26/06/2020</t>
  </si>
  <si>
    <t>TRANSFER BETWEEN CUSTOMERS via Internet Banking Intensive class for AAA 2020 from FASHOLA, OLUWATOSIN HADIJAT to IVY LEAGUE ASSOCIATES LIMITED</t>
  </si>
  <si>
    <t>TRANSFER BETWEEN CUSTOMERS Via GTWorld CFA level 1 class REF:205154536000001200002006271311 from ERIC CHRISTY ITOHAN to IVY LEAGUE ASSOCIATES LIMITED</t>
  </si>
  <si>
    <t>STAMP DUTY CHARGE 27062020 STAMP DUTY CHARGE - 27/06/2020</t>
  </si>
  <si>
    <t>TRANSFER BETWEEN CUSTOMERS 000004200628144301281196352927|MOB/UTO/5239020293/000013/Sept intensive class|5239020293||UWEOMA ESTHER-ELIAS ODIWE REF:000004200628144301281196352927</t>
  </si>
  <si>
    <t>STAMP DUTY CHARGE 28062020 STAMP DUTY CHARGE - 28/06/2020</t>
  </si>
  <si>
    <t>TRANSFER BETWEEN CUSTOMERS Via GTWorld REF:203156434000000445002006291024 from ADEGOKE, OLAYINKA DEBORAH to IVY LEAGUE ASSOCIATES LIMITED</t>
  </si>
  <si>
    <t>FUNDS TRANSFER -235941- -057962-29062020/PART LIQUIDATION/4679323/ LANG</t>
  </si>
  <si>
    <t>TRANSFER BETWEEN CUSTOMERS via GAPS BEING STAFF SALARY FOR-THE MONTH OF JUNE 2020 95744795 BEING STAFF SALARY FOR THE MONTH OF JUNE 2020 from IVY LEAGUE ASSOCIATES LIMITED to SANNI TOYE MUSTAPHA REF: 0124533814957447950000000</t>
  </si>
  <si>
    <t>NIBSS Instant Payment Outward 000013200629214644000072542885 BEING STAFF SALARY FOR MONTH OF JUNE 2020 BEING STAFF SALARY FOR THE MONTH OF JUNE 2020 95746118 IFO : UNITY/YAKUBU ISIYAKA REF:209075818110000000009574611800</t>
  </si>
  <si>
    <t>COMMISSION 000013200629214644000072542885 NIP TRANSFER COMMISSION FOR BEING STAFF SALARY FOR MONTH OF JUNE 2020 BEING STAFF SALARY FOR THE MONTH OF JUNE 2020 95746118 REF:209075818110000000009574611800</t>
  </si>
  <si>
    <t>TRANSFER BETWEEN CUSTOMERS via GAPS BEING PYT 4 DIRECTORS FOOD 4 MARCH 2020 95743421 BEING PAYMENT FOR DIRECTORS FOOD FOR THE MONTH OF MARCH 2020 from IVY LEAGUE ASSOCIATES LIMITED to ZIKATRINO SO REF: 0124533814957434210000000</t>
  </si>
  <si>
    <t>TRANSFER BETWEEN CUSTOMERS via GAPS BEING STAFF SALARY FOR THE MONTHOF - JUNE 2020 95744796 BEING STAFF SALARY FOR THE MONTH OF JUNE 2020 from IVY LEAGUE ASSOCIATES LIMITED to OSHIBOLU JAMIU OLUKA REF: 0124533814957447960000000</t>
  </si>
  <si>
    <t>TRANSFER BETWEEN CUSTOMERS via GAPS BEING REFUND 4 BAL PYT 4 PURCHASE OF STYLUS TABS 95743420 BEING REFUND 4 BAL PYT 4 PURCHASE OF STYLUS TABLETS FOR LECTURER USE. from IVY LEAGUE ASSOCIATES LIMIT REF: 0124533814957434200000000</t>
  </si>
  <si>
    <t>TRANSFER BETWEEN CUSTOMERS via GAPS BEING STAFFSALARY -4- THE MONTH OF JUNE 2020 95746116 BEING STAFF SALARY FOR THE MONTH OF JUNE 2020 from IVY LEAGUE ASSOCIATES LIMITED to LAWANSON AKEEM OLAYINK REF: 0124533814957461160000000</t>
  </si>
  <si>
    <t>NIBSS Instant Payment Outward 000013200629214643000072542883 BEING STAFF SALARY FOR THE MONTH OF JUNE 2020 BEING STAFF SALARY FOR THE MONTH OF JUNE 2020 95744793 IFO : UBA/EBIETOMIYE, OLUMIDE AYO REF:209075818110000000009574479300</t>
  </si>
  <si>
    <t>COMMISSION 000013200629214643000072542883 NIP TRANSFER COMMISSION FOR BEING STAFF SALARY FOR THE MONTH OF JUNE 2020 BEING STAFF SALARY FOR THE MONTH OF JUNE 2020 95744793 REF:209075818110000000009574479300</t>
  </si>
  <si>
    <t>FAILED NIBSS INSTANT PAYMENT 000013200629214644000072542888 BAL PYT FOR SET-UP FOR OFFICE 365 EDUCATION HUB BAL PYT FOR SET UP FOR OFFICE 365 EDUCATION HUB FOR IVYLEAGYUE 95743419 IFO : ZBN/ANTH REF:209075818120000000009574341900</t>
  </si>
  <si>
    <t>COMMISSION 000013200629214644000072542888 NIP TRANSFER COMMISSION FOR BAL PYT FOR SET-UP FOR OFFICE 365 EDUCATION HUB BAL PYT FOR SET UP FOR OFFICE 365 EDUCATION HUB FOR IVYLEAGREF:209075818120000000009574341900</t>
  </si>
  <si>
    <t>VALUE ADDED TAX VAT ON NIP TRANSFER FOR BAL P</t>
  </si>
  <si>
    <t>FAILED NIBSS INSTANT PAYMENT 000013200629214910000072544915 AUX. STAFF SALARY 4 THE MONTH -OF JUNE 2020 BEING STAFF SALARY FOR THE MONTH OF JUNE 2020 95746117 IFO : ZBN/AYANFE RAPHAEL ANIFOWOSE REF:209075818110000000009574611700</t>
  </si>
  <si>
    <t>COMMISSION 000013200629214910000072544915 NIP TRANSFER COMMISSION FOR AUX. STAFF SALARY 4 THE MONTH -OF JUNE 2020 BEING STAFF SALARY FOR THE MONTH OF JUNE 2020 95746117 REF:209075818110000000009574611700</t>
  </si>
  <si>
    <t>NIBSS Instant Payment Outward 000013200629214905000072544839 BEING STAFF SALARY FOR THE-MONTH OF JUNE 2020 BEING STAFF SALARY FOR THE MONTH OF JUNE 2020 95744794 IFO : ACCESS/LUCKY ISHAYA MUSA REF:209075818140000000009574479400</t>
  </si>
  <si>
    <t>COMMISSION 000013200629214905000072544839 NIP TRANSFER COMMISSION FOR BEING STAFF SALARY FOR THE-MONTH OF JUNE 2020 BEING STAFF SALARY FOR THE MONTH OF JUNE 2020 95744794 REF:209075818140000000009574479400</t>
  </si>
  <si>
    <t>STAMP DUTY CHARGE 29062020 STAMP DUTY CHARGE - 29/06/2020</t>
  </si>
  <si>
    <t>TRANSFER BETWEEN CUSTOMERS Via GTWorld REF:251227738000000810002006292354 from SULEIMAN, MOSUNMADE FATIMA to IVY LEAGUE ASSOCIATES LIMITED</t>
  </si>
  <si>
    <t>FAILED NIBSS INSTANT PAYMENT 000013200629214910000072544915 NIP Reversal: Failure From Beneficiary Bank REF:000013200629214910000072544915</t>
  </si>
  <si>
    <t>FAILED NIBSS INSTANT PAYMENT 000013200629214644000072542888 NIP Reversal: Failure From Beneficiary Bank REF:000013200629214644000072542888</t>
  </si>
  <si>
    <t>TRANSFER BETWEEN CUSTOMERS Via GTWorld Part payment ACCA Class REF:205187418000000400002006301633 from ADEDOKUN ADEYINKA HILDA to IVY LEAGUE ASSOCIATES LIMITED</t>
  </si>
  <si>
    <t>TRANSFER BETWEEN CUSTOMERS MBANKING - Jayeola Oladapo FM Intensive class REF:344494586270564930009121775226 ANY Account Transfer from JAYEOLA, OLADAPO STEPHEN to IVY LEAGUE ASSOCIATES LIMITED</t>
  </si>
  <si>
    <t>TRANSFER BETWEEN CUSTOMERS 000010200630185430111191949160|REF53338383 BO POPOOLA YVONNE IFO IVY LEAGUE ASSO|53338383||POPOOLA YVONNE REF:000010200630185430111191949160</t>
  </si>
  <si>
    <t>STAMP DUTY CHARGE 30062020 STAMP DUTY CHARGE - 30/06/2020</t>
  </si>
  <si>
    <t>TRANSFER BETWEEN CUSTOMERS via Internet Banking APM-Orugboh Meyiwa from AWALA, ORITSEMEYIWA to IVY LEAGUE ASSOCIATES LIMITED</t>
  </si>
  <si>
    <t>STAMP DUTY CHARGE 01072020 STAMP DUTY CHARGE - 01/07/2020</t>
  </si>
  <si>
    <t>TRANSFER BETWEEN CUSTOMERS MBANKING - INTENSIVE CLASS FOR AA REF:851897753060102500004895671834 ANY Account Transfer from BABALOLA BUSOLA IYANU to IVY LEAGUE ASSOCIATES LIMITED</t>
  </si>
  <si>
    <t>TRANSFER BETWEEN CUSTOMERS MBANKING - TRF REF:994490379572692900004690588117 ANY Account Transfer from AJAYI, OLUWASEUN EMMANUEL to IVY LEAGUE ASSOCIATES LIMITED</t>
  </si>
  <si>
    <t>TRANSFER BETWEEN CUSTOMERS via Internet Banking Adeyinka Olufemi Adegoke AFM SEPT DIET INTENS from ADEGOKE ADEYINKA OLUFEMI to IVY LEAGUE ASSOCIATES LIMITED</t>
  </si>
  <si>
    <t>NIBSS Instant Payment Outward 000013200702155640000076233779 BEING NET STAFF SALARY FOR RAPHAEL FOR JUNE 2020 BEING STAFF SALARY FOR RAPHAEL FOR JUNE 2020 96100240 IFO : UBA/joseph christianah ol REF:209075818110000000009610024000</t>
  </si>
  <si>
    <t>COMMISSION 000013200702155640000076233779 NIP TRANSFER COMMISSION FOR BEING NET STAFF SALARY FOR RAPHAEL FOR JUNE 2020 BEING STAFF SALARY FOR RAPHAEL FOR JUNE 2020 96100240 REF:209075818110000000009610024000</t>
  </si>
  <si>
    <t>NIBSS Instant Payment Outward 000013200702155640000076233782 BAL PYT FOR SET-UP FOR OFFICE 365EDUCATION HUB BAL PYT FOR SET UP FOR OFFICE 365 EDUCATION HUB FOR IVYLEAGYUE 96100239 IFO : ZBN/ANTHO REF:209075818120000000009610023900</t>
  </si>
  <si>
    <t>COMMISSION 000013200702155640000076233782 NIP TRANSFER COMMISSION FOR BAL PYT FOR SET-UP FOR OFFICE 365EDUCATION HUB BAL PYT FOR SET UP FOR OFFICE 365 EDUCATION HUB FOR IVYLEAGYREF:209075818120000000009610023900</t>
  </si>
  <si>
    <t>NIBSS Instant Payment Outward 000013200702155745000076235283 BEING STAFF PERFORMANCE PAY 2 QUARTERS JAN-JUN2020 BEING STAFF PERFORMANCE PAY 2 QUARTERS JAN-JUN2020 96166274 IFO : SKYE(POL)/JAMIU O REF:209075818142500000009616627400</t>
  </si>
  <si>
    <t>COMMISSION 000013200702155745000076235283 NIP TRANSFER COMMISSION FOR BEING STAFF PERFORMANCE PAY 2 QUARTERS JAN-JUN2020 BEING STAFF PERFORMANCE PAY 2 QUARTERS JAN-JUN2020 96166REF:209075818142500000009616627400</t>
  </si>
  <si>
    <t>NIBSS Instant Payment Outward 000013200702155745000076235284 BEING STAFF PERFORMANCE PAY 2 QUARTERS-JAN-JUN2020 BEING STAFF PERFORMANCE PAY 2 QUARTERS JAN-JUN2020 96166275 IFO : UBA/EBIETOMIYE, O REF:209075818170000000009616627500</t>
  </si>
  <si>
    <t>COMMISSION 000013200702155745000076235284 NIP TRANSFER COMMISSION FOR BEING STAFF PERFORMANCE PAY 2 QUARTERS-JAN-JUN2020 BEING STAFF PERFORMANCE PAY 2 QUARTERS JAN-JUN2020 96166REF:209075818170000000009616627500</t>
  </si>
  <si>
    <t>NIBSS Instant Payment Outward 000013200702155745000076235292 BEING STAFF PERFORMANCE PAY 2-QUARTERSJAN-JUN2020 BEING STAFF PERFORMANCE PAY 2 QUARTERS JAN-JUN2020 96166276 IFO : ACCESS/LUCKY ISHAY REF:209075818122500000009616627600</t>
  </si>
  <si>
    <t>COMMISSION 000013200702155745000076235292 NIP TRANSFER COMMISSION FOR BEING STAFF PERFORMANCE PAY 2-QUARTERSJAN-JUN2020 BEING STAFF PERFORMANCE PAY 2 QUARTERS JAN-JUN2020 961662REF:209075818122500000009616627600</t>
  </si>
  <si>
    <t>STAMP DUTY CHARGE 02072020 STAMP DUTY CHARGE - 02/07/2020</t>
  </si>
  <si>
    <t>TRANSFER BETWEEN CUSTOMERS 000001200703101235000055885404|Transfer from SIMILOLA FADEKE IGBINOBA to IVY LEAGUE ASSOCIATES LIMITED|Online to GTBank Plc|IVY LEAGUE ASSOCIATES LIMITED Onepay TraREF:000001200703101235000055885404</t>
  </si>
  <si>
    <t>TRANSFER BETWEEN CUSTOMERS USSD GTBank Transfer from : ADENUGA IYANUOLUWA BOLUWATIFE to IVY LEAGUE ASSOCIATES LIMITED 482044164500000350001844131141 from ADENUGA IYANUOLUWA BOLUWATIFE to IVY LEAGUE ASSOCIATES LIMITED</t>
  </si>
  <si>
    <t>TRANSFER BETWEEN CUSTOMERS via Internet Banking SBR intensive and initial Reg from ADAORA JANE-FRANCES ILOKA to IVY LEAGUE ASSOCIATES LIMITED</t>
  </si>
  <si>
    <t>TRANSFER BETWEEN CUSTOMERS 000004200703161452200059975535|TUD IBG/UTO/CFA Level 1 Awala Peter|200059975535||PETERAWALA REF:000004200703161452200059975535</t>
  </si>
  <si>
    <t>TRANSFER BETWEEN CUSTOMERS Via GTWorld For Tax Intensive Sept FM FR and PM Dec REF:215785889000000625002007032003 from KOLOFO ADEM to IVY LEAGUE ASSOCIATES LIMITED</t>
  </si>
  <si>
    <t>TRANSFER BETWEEN CUSTOMERS USSD GTBank Transfer from : ADEBAKIN OMOTOKE ADERIKE to IVY LEAGUE ASSOCIATES LIMITED 253022251200000500001845299445 from ADEBAKIN OMOTOKE ADERIKE to IVY LEAGUE ASSOCIATES LIMITED</t>
  </si>
  <si>
    <t>TRANSFER BETWEEN CUSTOMERS Via GTWorld REF:761915498000000250002007032111 from AJAYI STEPHANIE EKHINOSEN to IVY LEAGUE ASSOCIATES LIMITED</t>
  </si>
  <si>
    <t>TRANSFER BETWEEN CUSTOMERS Via GTWorld Financial Reporting - Sept. Intensive lectures REF:326253225000000250002007032113 from ADEDIPE OLUWAFEMI OLUWATOSIN to IVY LEAGUE ASSOCIATES LIMITED</t>
  </si>
  <si>
    <t>TRANSFER BETWEEN CUSTOMERS MBANKING - REF:180135937171477830008550098946 ANY Account Transfer from ANYAGBA CALEB OJIMA to IVY LEAGUE ASSOCIATES LIMITED</t>
  </si>
  <si>
    <t>STAMP DUTY CHARGE 03072020 STAMP DUTY CHARGE - 03/07/2020</t>
  </si>
  <si>
    <r>
      <t xml:space="preserve">FUNDS TRANSFER -000550- -310683-GTBank 352 MM Way Yaba Lagos LANG  </t>
    </r>
    <r>
      <rPr>
        <sz val="10"/>
        <color indexed="10"/>
        <rFont val="Verdana"/>
        <family val="2"/>
      </rPr>
      <t xml:space="preserve"> IFO JEGEDE TAIWO </t>
    </r>
  </si>
  <si>
    <t>TRANSFER BETWEEN CUSTOMERS 000003200704074912000477954431|web:App: Moses Oluwatosin | Student Registration, To GTBank|S96960260||MOSES OLUWATOSIN REF:000003200704074912000477954431</t>
  </si>
  <si>
    <t>TRANSFER BETWEEN CUSTOMERS MBANKING - Sbl intensive class- Ife Lawrence REF:733640945366313800008336505239 ANY Account Transfer from LAWRENCE IFEOLUWAPO DAMILOLA to IVY LEAGUE ASSOCIATES LIMITED</t>
  </si>
  <si>
    <t>TRANSFER BETWEEN CUSTOMERS 000016200704073158000092792850|FBNMOBILE:IVY LEAGUE ASSOCIATES LIMITED/FROM PRECIOUS FOR SBL|637294447181791833||IZUCHUKWU PRECIOUS UCHENNA REF:000016200704073158000092792850</t>
  </si>
  <si>
    <t>TRANSFER BETWEEN CUSTOMERS 000012200704083157653167450000|Uche Evelyn for AFM intensive|65316745||EVELYN CHINENYENWA UCHE REF:000012200704083157653167450000</t>
  </si>
  <si>
    <t>TRANSFER BETWEEN CUSTOMERS Via GTWorld AFM &amp; APM September Classes REF:203246223000000500002007040915 from OLAWORE, OREOLUWA APINKE to IVY LEAGUE ASSOCIATES LIMITED</t>
  </si>
  <si>
    <t>TRANSFER BETWEEN CUSTOMERS 000003200704091819000478033794|web:chukwudi AFM SEPT 20 DIET|S97094805||CHIKWENDU CHUKWUDI CHINONYEREM REF:000003200704091819000478033794</t>
  </si>
  <si>
    <t>TRANSFER BETWEEN CUSTOMERS MBANKING - For SBL sept REF:840288798677876900005954020348 ANY Account Transfer from OLAOYE EMMANUEL, OLUSEGUN to IVY LEAGUE ASSOCIATES LIMITED</t>
  </si>
  <si>
    <t>TRANSFER BETWEEN CUSTOMERS MBANKING - Olaide John Returning Student PM FR REF:862451722777055700007591421712 ANY Account Transfer from JOHN, OLAIDE ADESHOLA to IVY LEAGUE ASSOCIATES LIMITED</t>
  </si>
  <si>
    <t>TRANSFER BETWEEN CUSTOMERS Via GTWorld REF:205139358000000125002007041745 from JAMES OLUFEMI OLADELE to IVY LEAGUE ASSOCIATES LIMITED</t>
  </si>
  <si>
    <t>TRANSFER BETWEEN CUSTOMERS 000003200704201618000478726461|web:4m Afolake Oni-Oluwaseun for tuition fee|S98217013||ONI AFOLAKE TEMITOPE REF:000003200704201618000478726461</t>
  </si>
  <si>
    <t>STAMP DUTY CHARGE 04072020 STAMP DUTY CHARGE - 04/07/2020</t>
  </si>
  <si>
    <t>TRANSFER BETWEEN CUSTOMERS 000016200705093450000095135498|WHATSAPP BANKING|20990117||OLORUNFEMI ELIZABETH IYINOLUWA REF:000016200705093450000095135498</t>
  </si>
  <si>
    <t>TRANSFER BETWEEN CUSTOMERS via Internet Banking iNTENSIVE 50% Taxation and FR from BABALOLA,ADENIYI OLUGBENGA to IVY LEAGUE ASSOCIATES LIMITED</t>
  </si>
  <si>
    <t>TRANSFER BETWEEN CUSTOMERS 000004200705122113200060154699|TUD IBG/UTO/Emmanuel Ariyo for APM and AFM Dec Diet|200060154699||EMMANUELARIYO REF:000004200705122113200060154699</t>
  </si>
  <si>
    <t>NIBSS Instant Payment Outward 000013200705141441000079479951 BEING-PETTY CASH REIMBURSEMENT FOR THE OFFICE BEING PETTY CASH REIMBURSEMENT FOR THE OFFICE 96166630 IFO : UBA/EBIETOMIYE, OLUMIDE AYO REF:209075818163236000009616663000</t>
  </si>
  <si>
    <t>COMMISSION 000013200705141441000079479951 NIP TRANSFER COMMISSION FOR BEING-PETTY CASH REIMBURSEMENT FOR THE OFFICE BEING PETTY CASH REIMBURSEMENT FOR THE OFFICE 96166630 REF:209075818163236000009616663000</t>
  </si>
  <si>
    <t>TRANSFER BETWEEN CUSTOMERS MBANKING - Being payment for f5 and f7 REF:972931201040667400004440223250 ANY Account Transfer from BAMGBALA , OLUWASEYI OYEWOLE to IVY LEAGUE ASSOCIATES LIMITED</t>
  </si>
  <si>
    <t>STAMP DUTY CHARGE 05072020 STAMP DUTY CHARGE - 05/07/2020</t>
  </si>
  <si>
    <t>TRANSFER BETWEEN CUSTOMERS via GAPS BEING PROFESSIONAL FEE TO MR JONATHAN JUN 2020. 96276973 BEING PROFESSIONAL FEE TO MR JONATHAN JOJO FOR JUNE 2020 DIET from IVY LEAGUE ASSOCIATES LIMITED to IKE REF: 0124533814962769730000000</t>
  </si>
  <si>
    <t>NIBSS Instant Payment Outward 000013200706093331000080122208 BEING STAFF SALARY FOR THE MONTH ..OF JUNE 2020 BEING STAFF SALARY FOR THE MONTH OF JUNE 2020 96199390 IFO : STANBIC/RUTH OLUWAWUNMI A REF:209075818112000000009619939000</t>
  </si>
  <si>
    <t>COMMISSION 000013200706093331000080122208 NIP TRANSFER COMMISSION FOR BEING STAFF SALARY FOR THE MONTH ..OF JUNE 2020 BEING STAFF SALARY FOR THE MONTH OF JUNE 2020 96199390 REF:209075818112000000009619939000</t>
  </si>
  <si>
    <t>TRANSFER BETWEEN CUSTOMERS USSD GTBank Transfer from : AKINDEKO, OLUWATOSIN to IVY LEAGUE ASSOCIATES LIMITED 492045432600000250001850217740 from AKINDEKO, OLUWATOSIN to IVY LEAGUE ASSOCIATES LIMITED</t>
  </si>
  <si>
    <t>TRANSFER BETWEEN CUSTOMERS 000014200706144812225164610072|TRF/FR and PM study guide payment/FRM FLORENCE TOLUWANIMI OLAONI TO IVY|VNM8597360392566875||FLORENCE TOLUWANIMI OLAONI REF:000014200706144812225164610072</t>
  </si>
  <si>
    <t>TRANSFER BETWEEN CUSTOMERS USSD GTBank Transfer from : ADUBOR, CHUKWUDI NWABUEZE to IVY LEAGUE ASSOCIATES LIMITED 239025157000000640001851492586 from ADUBOR, CHUKWUDI NWABUEZE to IVY LEAGUE ASSOCIATES LIMITED</t>
  </si>
  <si>
    <t>STAMP DUTY CHARGE 06072020 STAMP DUTY CHARGE - 06/07/2020</t>
  </si>
  <si>
    <t>TRANSFER BETWEEN CUSTOMERS 000016200706232148000099055468|IB:ELIZABETHOLORUNFEMI|637296745088237505||OLORUNFEMI ELIZABETH IYINOLUWA REF:000016200706232148000099055468</t>
  </si>
  <si>
    <t>TRANSFER BETWEEN CUSTOMERS 000014200707062217249490421678|TRF//FRM AMINAH O ADEMOLA TO IVY|VNM3376206874718745||AMINAH O ADEMOLA REF:000014200707062217249490421678</t>
  </si>
  <si>
    <t>TRANSFER BETWEEN CUSTOMERS USSD GTBank Transfer from : OBAFEMI, IBUKUN OLUWASEUN to IVY LEAGUE ASSOCIATES LIMITED 246022424000000250001852460317 from OBAFEMI, IBUKUN OLUWASEUN to IVY LEAGUE ASSOCIATES LIMITED</t>
  </si>
  <si>
    <t>TRANSFER BETWEEN CUSTOMERS via Internet Banking Pymt - instal for Strategic Prof Class from ADIBE VERONICA OGECHI to IVY LEAGUE ASSOCIATES LIMITED</t>
  </si>
  <si>
    <t>STAMP DUTY CHARGE 07072020 STAMP DUTY CHARGE - 07/07/2020</t>
  </si>
  <si>
    <t>TRANSFER BETWEEN CUSTOMERS MBANKING - Timilehin Ajayi REF:963423090815786800003204959858 ANY Account Transfer from AJAYI, SOLA to IVY LEAGUE ASSOCIATES LIMITED</t>
  </si>
  <si>
    <t>STAMP DUTY CHARGE 08072020 STAMP DUTY CHARGE - 08/07/2020</t>
  </si>
  <si>
    <t>TRANSFER BETWEEN CUSTOMERS 000012200709224320657657180000|SBR Andamp SBL Agbedu Osas|65765718||OSARIEME MEME AGBEDU REF:000012200709224320657657180000</t>
  </si>
  <si>
    <t>STAMP DUTY CHARGE 09072020 STAMP DUTY CHARGE - 09/07/2020</t>
  </si>
  <si>
    <t>TRANSFER BETWEEN CUSTOMERS USSD GTBank Transfer from : MODUPE, FOLAKE OLAWUNMI to IVY LEAGUE ASSOCIATES LIMITED 322036618500000100001859331330 from MODUPE, FOLAKE OLAWUNMI to IVY LEAGUE ASSOCIATES LIMITED</t>
  </si>
  <si>
    <t>STAMP DUTY CHARGE 10072020 STAMP DUTY CHARGE - 10/07/2020</t>
  </si>
  <si>
    <t>TRANSFER BETWEEN CUSTOMERS 000016200711083218000008948254|FBNMOBILE:IVY LEAGUE ASSOCIATES LIMITED/CFA LEVEL 1|637300531379092907||NWANKWO VICTOR CHUKWUEBUKA REF:000016200711083218000008948254</t>
  </si>
  <si>
    <t>TRANSFER BETWEEN CUSTOMERS 000016200711140543000009821546|USSD_ILORI OLUWATOSIN AMOS|101300003373030330||ILORI OLUWATOSIN AMOS REF:000016200711140543000009821546</t>
  </si>
  <si>
    <t>STAMP DUTY CHARGE 11072020 STAMP DUTY CHARGE - 11/07/2020</t>
  </si>
  <si>
    <t>TRANSFER BETWEEN CUSTOMERS MBANKING - FM STANDARD LECTURES REF:287237494206542000005518392870 ANY Account Transfer from TAYLOR ,OLUWASEUN BUSAYO to IVY LEAGUE ASSOCIATES LIMITED</t>
  </si>
  <si>
    <t>STAMP DUTY CHARGE 13072020 STAMP DUTY CHARGE - 13/07/2020</t>
  </si>
  <si>
    <t>TRANSFER BETWEEN CUSTOMERS 000017200714152421006093113149|INB|IVY LEAGUE |GTB|Wema USSD |||ADEYINKA IYANU ONIPINLA REF:000017200714152421006093113149</t>
  </si>
  <si>
    <t>TRANSFER BETWEEN CUSTOMERS Via GTWorld FR Intensive Class REF:213760598000000250002007141654 from SMITH ABADAT ENIOLA to IVY LEAGUE ASSOCIATES LIMITED</t>
  </si>
  <si>
    <t>TRANSFER BETWEEN CUSTOMERS USSD GTBank Transfer from : OLABODE, HAFSAT OLAYINKA to IVY LEAGUE ASSOCIATES LIMITED 271023199000000240001868313901 from OLABODE, HAFSAT OLAYINKA to IVY LEAGUE ASSOCIATES LIMITED</t>
  </si>
  <si>
    <t>STAMP DUTY CHARGE 14072020 STAMP DUTY CHARGE - 14/07/2020</t>
  </si>
  <si>
    <t>TRANSFER BETWEEN CUSTOMERS USSD GTBank Transfer from : JAIYEOLA OLUFUNBI KATE to IVY LEAGUE ASSOCIATES LIMITED 203015580600000350001868807364 from JAIYEOLA OLUFUNBI KATE to IVY LEAGUE ASSOCIATES LIMITED</t>
  </si>
  <si>
    <t>TRANSFER BETWEEN CUSTOMERS MBANKING - Payment for ACCA Standard class - SBR &amp; AFM REF:103214991434860280003684959603 ANY Account Transfer from LAMIDI MONSURAT ARINOLA to IVY LEAGUE ASSOCIATES LIMITED</t>
  </si>
  <si>
    <t>TRANSFER BETWEEN CUSTOMERS Via GTWorld Standard Dec 2020 class- PM,FM,TAX REF:326253225000000600002007151035 from ADEDIPE OLUWAFEMI OLUWATOSIN to IVY LEAGUE ASSOCIATES LIMITED</t>
  </si>
  <si>
    <t>TRANSFER BETWEEN CUSTOMERS MBANKING - Registration fee REF:577922975225012600006152289092 ANY Account Transfer from LAMIDI MONSURAT ARINOLA to IVY LEAGUE ASSOCIATES LIMITED</t>
  </si>
  <si>
    <t>TRANSFER BETWEEN CUSTOMERS MBANKING - Payment for Tuition (3 papers) and registration REF:266295872651070300008821497027 ANY Account Transfer from NUSA-YAKUBU IMOGIEMEN MICHAEL to IVY LEAGUE ASSOCIATES LIMITED</t>
  </si>
  <si>
    <t>TRANSFER BETWEEN CUSTOMERS MBANKING - Payment for Tuition (3papers) &amp; Registration REF:121317371916736370008450405727 ANY Account Transfer from NUSA-YAKUBU , OSHIOKE DANIEL to IVY LEAGUE ASSOCIATES LIMITED</t>
  </si>
  <si>
    <t>STAMP DUTY CHARGE 15072020 STAMP DUTY CHARGE - 15/07/2020</t>
  </si>
  <si>
    <t>TRANSFER BETWEEN CUSTOMERS Via GTWorld Standard Tax &amp; FM REF:761915498000000400002007161031 from AJAYI STEPHANIE EKHINOSEN to IVY LEAGUE ASSOCIATES LIMITED</t>
  </si>
  <si>
    <t>TRANSFER BETWEEN CUSTOMERS 000014200716111200246200965727|NIP/ussd/114400000763640541|NIPUSSD_114400000763640541||OLUTAYO VICTOR ADEYEYE REF:000014200716111200246200965727</t>
  </si>
  <si>
    <t>TRANSFER BETWEEN CUSTOMERS 000014200716111029228057459389|NIP/ussd/114400000763637370|NIPUSSD_114400000763637370||OLUTAYO VICTOR ADEYEYE REF:000014200716111029228057459389</t>
  </si>
  <si>
    <t>TRANSFER BETWEEN CUSTOMERS MBANKING - Standard class for Tax REF:644293476618443700004680076778 ANY Account Transfer from BABALOLA BUSOLA IYANU to IVY LEAGUE ASSOCIATES LIMITED</t>
  </si>
  <si>
    <t>STAMP DUTY CHARGE 16072020 STAMP DUTY CHARGE - 16/07/2020</t>
  </si>
  <si>
    <t>TRANSFER BETWEEN CUSTOMERS Via GTWorld Payment for SBR and PM lectures REF:402513372000000600002007171023 from ODUMOSU, OLUBUKOLA OLANIKE to IVY LEAGUE ASSOCIATES LIMITED</t>
  </si>
  <si>
    <t>TRANSFER BETWEEN CUSTOMERS MBANKING - AAA class and repeat SBR class Decembee 2020 ACca REF:377294865876933700001502580323 ANY Account Transfer from ADESANYA, UFUOMA EVELYN to IVY LEAGUE ASSOCIATES LIMITED</t>
  </si>
  <si>
    <t>TRANSFER BETWEEN CUSTOMERS MBANKING - SBL and AFM REF:199937029328510980001834273049 ANY Account Transfer from NWANKWO , JULIET CHINECHEREM to IVY LEAGUE ASSOCIATES LIMITED</t>
  </si>
  <si>
    <t>TRANSFER BETWEEN CUSTOMERS MBANKING - APM class for December 2020 exam diet REF:653108328256183800003208543074 ANY Account Transfer from ODUBANJO OLUBUNMI TIMOTHY to IVY LEAGUE ASSOCIATES LIMITED</t>
  </si>
  <si>
    <t>TRANSFER BETWEEN CUSTOMERS via GAPS REFUND OF TUITION FEE FOR LAST DIET JUNE 2020 96607984 REFUND OF TUITION FEE FOR LAST DIET JUNE 2020 from IVY LEAGUE ASSOCIATES LIMITED to LADENIKA FOLAKE RUTH REF: 0124533814966079840000000</t>
  </si>
  <si>
    <t>TRANSFER BETWEEN CUSTOMERS via GAPS Being refund for CFA material bought for Mr seyi. 96388150 BEING REFUND FOR CFA MATERIAL BOUGHT FOR MR SEYI. from IVY LEAGUE ASSOCIATES LIMITED to IKEOLUMBA JON REF: 0124533814963881500000000</t>
  </si>
  <si>
    <t>TRANSFER BETWEEN CUSTOMERS USSD GTBank Transfer from : OBAFEMI, IBUKUN OLUWASEUN to IVY LEAGUE ASSOCIATES LIMITED 246022424000000630001874443382 from OBAFEMI, IBUKUN OLUWASEUN to IVY LEAGUE ASSOCIATES LIMITED</t>
  </si>
  <si>
    <t>NIBSS Instant Payment Outward 000013200717163621000092887108 OWN-ACCOUNT-TRANSFER CARD AC BEING FUND TRANSFER TO ZENITH CARD ACCOUNT 96607721 IFO : ZBN/OLUMIDE AYODELE EBIETOMIYE REF:209075818120000000009660772100</t>
  </si>
  <si>
    <t>COMMISSION 000013200717163621000092887108 NIP TRANSFER COMMISSION FOR OWN-ACCOUNT-TRANSFER CARD AC BEING FUND TRANSFER TO ZENITH CARD ACCOUNT 96607721 REF:209075818120000000009660772100</t>
  </si>
  <si>
    <t>VALUE ADDED TAX VAT ON NIP TRANSFER FOR OWN-A</t>
  </si>
  <si>
    <t>FAILED NIBSS INSTANT PAYMENT 000013200717162949000092877892 PYT 4 DP DESIGNED 4 MAY TO JUNE 2020 PYT 4 DP DESIGNED 4 MAY TO JUNE 2020 40 DPS 96630025 IFO : ZBN/VALENTINE OLIBEY REF:209075818132500000009663002500</t>
  </si>
  <si>
    <t>COMMISSION 000013200717162949000092877892 NIP TRANSFER COMMISSION FOR PYT 4 DP DESIGNED 4 MAY TO JUNE 2020 PYT 4 DP DESIGNED 4 MAY TO JUNE 2020 40 DPS 96630025 REF:209075818132500000009663002500</t>
  </si>
  <si>
    <t>TRANSFER BETWEEN CUSTOMERS via GAPS BEING REFUND OF EXCESS TUITION FEE PAID FOR CLASS 96607689 BEING REFUND OF EXCESS TUITION FEE PAID FOR CLASS from IVY LEAGUE ASSOCIATES LIMITED to SULEIMAN MOSU REF: 0124533814966076890000000</t>
  </si>
  <si>
    <t>FAILED NIBSS INSTANT PAYMENT 000013200717162949000092877892 NIP Reversal: (ZBN returned: Beneficiary Bank not available) REF:000013200717162949000092877892</t>
  </si>
  <si>
    <t>TRANSFER BETWEEN CUSTOMERS 000014200717191947249523140472|TRF/F2 and F3 classes /FRM BOLUWATIFE ADENIKE ADEGBOLA TO IVY|VNM8231395762898875||BOLUWATIFE ADENIKE ADEGBOLA REF:000014200717191947249523140472</t>
  </si>
  <si>
    <t>STAMP DUTY CHARGE 17072020 STAMP DUTY CHARGE - 17/07/2020</t>
  </si>
  <si>
    <t>TRANSFER BETWEEN CUSTOMERS MBANKING - REF:906832850257240200009223383006 ANY Account Transfer from EWEBIYI KEYE JAMES to IVY LEAGUE ASSOCIATES LIMITED</t>
  </si>
  <si>
    <t>TRANSFER BETWEEN CUSTOMERS 000016200718065918000024102216|FBNMOBILE:IVY LEAGUE ASSOCIATES LIMITED/SEPTEMBER 2020 JUDITH|637306523584798968||NNAEKEZIE JUDITH REF:000016200718065918000024102216</t>
  </si>
  <si>
    <t>TRANSFER BETWEEN CUSTOMERS Via GTWorld September intensive for Omonike Adegebo for AAA and SBR REF:451469525000000500002007180830 from ADEGEBO IFEOLUWA TOLULOPE to IVY LEAGUE ASSOCIATES LIMITED</t>
  </si>
  <si>
    <t>TRANSFER BETWEEN CUSTOMERS 000001200718151620000057717806|Transfer from SIMILOLA FADEKE IGBINOBA to IVY LEAGUE ASSOCIATES LIMITED|Online to GTBank Plc|IVY LEAGUE ASSOCIATES LIMITED Onepay TraREF:000001200718151620000057717806</t>
  </si>
  <si>
    <t>TRANSFER BETWEEN CUSTOMERS via Internet Banking FM &amp; AA from BABALOLA,ADENIYI OLUGBENGA to IVY LEAGUE ASSOCIATES LIMITED</t>
  </si>
  <si>
    <t>STAMP DUTY CHARGE 18072020 STAMP DUTY CHARGE - 18/07/2020</t>
  </si>
  <si>
    <t>TRANSFER BETWEEN CUSTOMERS MBANKING - Olatayo olatunde sbr and aaa REF:526182467542056300003209350244 ANY Account Transfer from OLATUNDE-ALABI OLATAYO SIKIRAH to IVY LEAGUE ASSOCIATES LIMITED</t>
  </si>
  <si>
    <t>TRANSFER BETWEEN CUSTOMERS 000014200719112319279644575959|TRF/Registration and tuition fee/FRM TAIWO ELIZABETH OLUTAYO TO IVY|VNM4833343844220126||TAIWO ELIZABETH OLUTAYO REF:000014200719112319279644575959</t>
  </si>
  <si>
    <t>STAMP DUTY CHARGE 19072020 STAMP DUTY CHARGE - 19/07/2020</t>
  </si>
  <si>
    <t>TRANSFER BETWEEN CUSTOMERS via GAPS Being dividend for June 2020 Diet-shareholders 96753812 BEING DIVIDEND FOR JUNE 2020 DIET-SHAREHOLDERS from IVY LEAGUE ASSOCIATES LIMITED to AJAYI OLUWASEUN EMM REF: 0124533814967538120000000</t>
  </si>
  <si>
    <t>NIBSS Instant Payment Outward 000013200720135123000095681982 BEING LOAN TO RAPHAEL REPAYABLE 4RM MONTHLY SALARY BEING LOAN TO ANIFOWOSE RAPHAEL REPAYABLE 4RM MONTHLY SALARY 96747184 IFO : ZBN/AYA REF:209075818140000000009674718400</t>
  </si>
  <si>
    <t>COMMISSION 000013200720135123000095681982 NIP TRANSFER COMMISSION FOR BEING LOAN TO RAPHAEL REPAYABLE 4RM MONTHLY SALARY BEING LOAN TO ANIFOWOSE RAPHAEL REPAYABLE 4RM MONTHLY SAREF:209075818140000000009674718400</t>
  </si>
  <si>
    <t>TRANSFER BETWEEN CUSTOMERS via GAPS DividendExcopay 4 June 2020 Diet to shareholders 96753814 DIVIDENDEXCOPAY 4 JUNE 2020 DIET TO SHAREHOLDERS from IVY LEAGUE ASSOCIATES LIMITED to OSHIBOLU AHMED REF: 0124533814967538140000000</t>
  </si>
  <si>
    <t>TRANSFER BETWEEN CUSTOMERS via GAPS Being dividend for June 2020 Diet to shareholders 96753811 BEING DIVIDEND FOR JUNE 2020 DIET TO SHAREHOLDERS from IVY LEAGUE ASSOCIATES LIMITED to ADETOLA BABAJ REF: 0124533814967538110000000</t>
  </si>
  <si>
    <t>NIBSS Instant Payment Outward 000013200720135241000095683822 Being dividend for June 2020-Diet to shareholders BEING DIVIDEND FOR JUNE 2020 DIET TO SHAREHOLDERS 96753813 IFO : FBN/OLAKISAN JAMIU REF:209075818115539150009675381300</t>
  </si>
  <si>
    <t>COMMISSION 000013200720135241000095683822 NIP TRANSFER COMMISSION FOR Being dividend for June 2020-Diet to shareholders BEING DIVIDEND FOR JUNE 2020 DIET TO SHAREHOLDERS 9675381REF:209075818115539150009675381300</t>
  </si>
  <si>
    <t>TRANSFER BETWEEN CUSTOMERS via GAPS Being dividend for June 2020-Diet-to shareholders 96754021 BEING DIVIDEND FOR JUNE 2020 DIET TO SHAREHOLDERS from IVY LEAGUE ASSOCIATES LIMITED to SHOTANDEHAFEE REF: 0124533814967540210000000</t>
  </si>
  <si>
    <t>TRANSFER BETWEEN CUSTOMERS via GAPS BEING STAFF DISCRETIONARY -BONUS FOR JUNE 2020 96755006 BEING STAFF DISCRETIONARY BONUS FOR JUNE 2020 from IVY LEAGUE ASSOCIATES LIMITED to SANNI TOYE MUSTAPHA REF: 0124533814967550060000000</t>
  </si>
  <si>
    <t>TRANSFER BETWEEN CUSTOMERS via GAPS BEING-STAFF DISCRETIONARY-BONUS FOR JUNE 2020 96755009 BEING STAFF DISCRETIONARY BONUS FOR JUNE 2020 from IVY LEAGUE ASSOCIATES LIMITED to LAWANSON AKEEM OLAYIN REF: 0124533814967550090000000</t>
  </si>
  <si>
    <t>NIBSS Instant Payment Outward 000013200720140732000095704342 BEING STAFF DISCRETIONARY BONUS FOR JUNE 2020 BEING STAFF DISCRETIONARY BONUS FOR JUNE 2020 96755004 IFO : UBA/EBIETOMIYE, OLUMIDE AYO REF:209075818130000000009675500400</t>
  </si>
  <si>
    <t>COMMISSION 000013200720140732000095704342 NIP TRANSFER COMMISSION FOR BEING STAFF DISCRETIONARY BONUS FOR JUNE 2020 BEING STAFF DISCRETIONARY BONUS FOR JUNE 2020 96755004 REF:209075818130000000009675500400</t>
  </si>
  <si>
    <t>TRANSFER BETWEEN CUSTOMERS via GAPS BEING STAFF DISCRETIONARY BONUS 4 JUNE2020 RAPHAEL 96755007 BEING STAFF DISCRETIONARY BONUS 4 JUNE2020 RAPHAEL from IVY LEAGUE ASSOCIATES LIMITED to OSHIBOLU JA REF: 0124533814967550070000000</t>
  </si>
  <si>
    <t>NIBSS Instant Payment Outward 000013200720140732000095704337 BEING STAFF DISCRETIONARY BONUS-FOR-JUNE 2020 BEING STAFF DISCRETIONARY BONUS FOR JUNE 2020 96755010 IFO : SKYE(POL)/JAMIU OLUKAYODE O REF:209075818118000000009675501000</t>
  </si>
  <si>
    <t>COMMISSION 000013200720140732000095704337 NIP TRANSFER COMMISSION FOR BEING STAFF DISCRETIONARY BONUS-FOR-JUNE 2020 BEING STAFF DISCRETIONARY BONUS FOR JUNE 2020 96755010 REF:209075818118000000009675501000</t>
  </si>
  <si>
    <t>NIBSS Instant Payment Outward 000013200720140733000095704362 BEING STAFF DISCRETIONARY BONUS-FOR JUNE 2020 BEING STAFF DISCRETIONARY BONUS FOR JUNE 2020 96755005 IFO : ACCESS/LUCKY ISHAYA MUSA REF:209075818112000000009675500500</t>
  </si>
  <si>
    <t>COMMISSION 000013200720140733000095704362 NIP TRANSFER COMMISSION FOR BEING STAFF DISCRETIONARY BONUS-FOR JUNE 2020 BEING STAFF DISCRETIONARY BONUS FOR JUNE 2020 96755005 REF:209075818112000000009675500500</t>
  </si>
  <si>
    <t>NIBSS Instant Payment Outward 000013200720140740000095704540 BEING-STAFF DISCRETIONARY BONUS FOR JUNE 2020 BEING STAFF DISCRETIONARY BONUS FOR JUNE 2020 96755008 IFO : UNITY/YAKUBU ISIYAKA REF:209075818160000000009675500800</t>
  </si>
  <si>
    <t>COMMISSION 000013200720140740000095704540 NIP TRANSFER COMMISSION FOR BEING-STAFF DISCRETIONARY BONUS FOR JUNE 2020 BEING STAFF DISCRETIONARY BONUS FOR JUNE 2020 96755008 REF:209075818160000000009675500800</t>
  </si>
  <si>
    <t>TRANSFER BETWEEN CUSTOMERS USSD GTBank Transfer from : OTARU MARIAM AHUOYIZA to IVY LEAGUE ASSOCIATES LIMITED 275011516300000175001881725186 from OTARU MARIAM AHUOYIZA to IVY LEAGUE ASSOCIATES LIMITED</t>
  </si>
  <si>
    <t>TRANSFER BETWEEN CUSTOMERS MBANKING - REF:155383306800786100002683007157 ANY Account Transfer from ANYAGBA CALEB OJIMA to IVY LEAGUE ASSOCIATES LIMITED</t>
  </si>
  <si>
    <t>TRANSFER BETWEEN CUSTOMERS Via GTWorld Deferral form charges REF:403470442000000050002007211253 from ABOLADE-DAVID IFEOLUWA T. to IVY LEAGUE ASSOCIATES LIMITED</t>
  </si>
  <si>
    <t>TRANSFER BETWEEN CUSTOMERS 000012200721130921666406400000|TRF FRM MAYOWA OPE OGUNMOROTI IVY LEA|66640640||MAYOWA OPE OGUNMOROTI REF:000012200721130921666406400000</t>
  </si>
  <si>
    <t>STAMP DUTY CHARGE 21072020 STAMP DUTY CHARGE - 21/07/2020</t>
  </si>
  <si>
    <t>TRANSFER BETWEEN CUSTOMERS MBANKING - Part of loan settlement REF:866046785574896100002840797994 ANY Account Transfer from IKHILLE,TIMOTHY IFIDON to IVY LEAGUE ASSOCIATES LIMITED</t>
  </si>
  <si>
    <t>TRANSFER BETWEEN CUSTOMERS 000014200722131910275848275866|TRF/Abasienyene acca/FRM ABASIENYENE ADEBOWALE ADENE TO IVY|VNM1855630454021016||ABASIENYENE ADEBOWALE ADENE REF:000014200722131910275848275866</t>
  </si>
  <si>
    <t>TRANSFER BETWEEN CUSTOMERS MBANKING - AAA Intensive class. Amos OJEBIYI REF:775832226274517600008627822790 ANY Account Transfer from OJEBIYI GBOYEGA AMOS to IVY LEAGUE ASSOCIATES LIMITED</t>
  </si>
  <si>
    <t>TRANSFER BETWEEN CUSTOMERS via GAPS BEING-REFUND OF TUITION FEE TO STUDENT 96747844 BEING REFUND OF TUITION FEE TO STUDENT from IVY LEAGUE ASSOCIATES LIMITED to ADEBAKIN OMOTOKE ADERIKE REF: 0124533814967478440000000</t>
  </si>
  <si>
    <t>NIBSS Instant Payment Outward 000013200722154357000098086232 BEING REFUND &amp; REIMBURSEMENT FUEL 4 THE OFFICE BEING REFUND &amp; REIMBURSEMENT FUEL FOR THE OFFICE 96747842 IFO : UBA/EBIETOMIYE, OLUMI REF:209075818180900000009674784200</t>
  </si>
  <si>
    <t>COMMISSION 000013200722154357000098086232 NIP TRANSFER COMMISSION FOR BEING REFUND &amp; REIMBURSEMENT FUEL 4 THE OFFICE BEING REFUND &amp; REIMBURSEMENT FUEL FOR THE OFFICE 96747842 REF:209075818180900000009674784200</t>
  </si>
  <si>
    <t>NIBSS Instant Payment Outward 000013200722154354000098086170 BEING PETTY CASH REIMBURSEMENT4-THE OFFICE BEING PETTY CASH REIMBURSEMENT 4 THE OFFICE 96747843 IFO : UBA/EBIETOMIYE, OLUMIDE AYODELE REF:209075818147200000009674784300</t>
  </si>
  <si>
    <t>COMMISSION 000013200722154354000098086170 NIP TRANSFER COMMISSION FOR BEING PETTY CASH REIMBURSEMENT4-THE OFFICE BEING PETTY CASH REIMBURSEMENT 4 THE OFFICE 96747843 REF:209075818147200000009674784300</t>
  </si>
  <si>
    <t>STAMP DUTY CHARGE 22072020 STAMP DUTY CHARGE - 22/07/2020</t>
  </si>
  <si>
    <t>TRANSFER BETWEEN CUSTOMERS 000007200723040323782531615854|ONB TRANSFER FROM EZINMA ILE **5|ONB20072304032306496||EZINMA ILEKA REF:000007200723040323782531615854</t>
  </si>
  <si>
    <t>TRANSFER BETWEEN CUSTOMERS via GAPS 22072020On046 96888279 22062020-6 | Ivy League Associates Limited from KPMG ADVISORY SERVICES to IVY LEAGUE ASSOCIATES LIMITED REF: 0107433306968882790000000</t>
  </si>
  <si>
    <t>STAMP DUTY CHARGE 23072020 STAMP DUTY CHARGE - 23/07/2020</t>
  </si>
  <si>
    <t>TRANSFER BETWEEN CUSTOMERS Via GTWorld Ivoko uchechukwu - SBR and student registration REF:240221637000000440002007241019 from IVOKO, IHEANYICHUKWU CHIMA to IVY LEAGUE ASSOCIATES LIMITED</t>
  </si>
  <si>
    <t>TRANSFER BETWEEN CUSTOMERS MBANKING - December standard class. Apm. Afm REF:834361246849085600004485723991 ANY Account Transfer from ODEBO IFEOLUWA ADETAYO to IVY LEAGUE ASSOCIATES LIMITED</t>
  </si>
  <si>
    <t>TRANSFER BETWEEN CUSTOMERS USSD GTBank Transfer from : ABDULLAH ABDURRAHMAAN TEMITOPE to IVY LEAGUE ASSOCIATES LIMITED 904050079700000640001888730603 from ABDULLAH ABDURRAHMAAN TEMITOPE to IVY LEAGUE ASSOCIATES LIMITED</t>
  </si>
  <si>
    <t>TRANSFER BETWEEN CUSTOMERS Via GTWorld Lecture fees (3courses) and new student registration REF:208771807000000540002007241730 from OLAITAN OLUMIDE JACOBS to IVY LEAGUE ASSOCIATES LIMITED</t>
  </si>
  <si>
    <t>TRANSFER BETWEEN CUSTOMERS MBANKING - AFM and APM tuition fees REF:350113743902968100004189613727 ANY Account Transfer from ONABOWALE, OLANREWAJU O. B. to IVY LEAGUE ASSOCIATES LIMITED</t>
  </si>
  <si>
    <t>STAMP DUTY CHARGE 24072020 STAMP DUTY CHARGE - 24/07/2020</t>
  </si>
  <si>
    <t>TRANSFER BETWEEN CUSTOMERS 000014200725145207226591473278|TRF/AAA Intensive/FRM KIKELOMO BOLUWATIFE SOBANDE TO IVY LEAGUE ASSOCIATES LIMITED|NXG7042435456||KIKELOMO BOLUWATIFE SOBANDE REF:000014200725145207226591473278</t>
  </si>
  <si>
    <t>STAMP DUTY CHARGE 25072020 STAMP DUTY CHARGE - 25/07/2020</t>
  </si>
  <si>
    <t>TRANSFER BETWEEN CUSTOMERS 000016200727093818000044758125|FBNMOBILE:IVY LEAGUE ASSOCIATES LIMITED/TUITION FEES FR PM AND CBL|637314394986098316||OWOEYE ABIODUN IDOWU REF:000016200727093818000044758125</t>
  </si>
  <si>
    <t>TRANSFER BETWEEN CUSTOMERS via Internet Banking Ivy League Ltd SBR and AAA weekend lecture from AKUBUE, UZOAMAKA VIVIAN to IVY LEAGUE ASSOCIATES LIMITED</t>
  </si>
  <si>
    <t>TRANSFER BETWEEN CUSTOMERS via Internet Banking Top up from ADAORA JANE-FRANCES ILOKA to IVY LEAGUE ASSOCIATES LIMITED</t>
  </si>
  <si>
    <t>TRANSFER BETWEEN CUSTOMERS 000012200727153934671682230000|TRF FRM ANIKEADE OLUWATOSIN DISU ATX Dec|67168223||ANIKEADE OLUWATOSIN DISU REF:000012200727153934671682230000</t>
  </si>
  <si>
    <t>STAMP DUTY CHARGE 27072020 STAMP DUTY CHARGE - 27/07/2020</t>
  </si>
  <si>
    <t>TRANSFER BETWEEN CUSTOMERS MBANKING - Payments for Lectures, AB, MA, FA &amp; CBL plus registration fee REF:513171566667716300006390232649 ANY Account Transfer from OGUERI ADEDOJA ADESOLA to IVY LEAGUE ASSOCIATES LIMITED</t>
  </si>
  <si>
    <t>TRANSFER BETWEEN CUSTOMERS MBANKING - ACCA TUTION FEE - DAMILARE ADEDIRAN MOSES REF:315606159814264630007573227023 ANY Account Transfer from ADEDIRAN DAMILARE MOSES to IVY LEAGUE ASSOCIATES LIMITED</t>
  </si>
  <si>
    <t>TRANSFER BETWEEN CUSTOMERS MBANKING - OseClassPayment REF:316419388794983630009202578325 ANY Account Transfer from EDAGHESE , OSELUOLEBHEN FAITH to IVY LEAGUE ASSOCIATES LIMITED</t>
  </si>
  <si>
    <t>TRANSFER BETWEEN CUSTOMERS Via GTWorld TRF REF:224887328000001200002007282009 from AJAYI, OLUWASEUN EMMANUEL to IVY LEAGUE ASSOCIATES LIMITED</t>
  </si>
  <si>
    <t>STAMP DUTY CHARGE 28072020 STAMP DUTY CHARGE - 28/07/2020</t>
  </si>
  <si>
    <t>TRANSFER BETWEEN CUSTOMERS USSD GTBank Transfer from : BOMINURU, ONOME DORCAS to IVY LEAGUE ASSOCIATES LIMITED 209083833100000700001899380534 from BOMINURU, ONOME DORCAS to IVY LEAGUE ASSOCIATES LIMITED</t>
  </si>
  <si>
    <t>TRANSFER BETWEEN CUSTOMERS via GAPS Being payment for 6 new laptop batteriers 97073867 BEING PAYMENT FOR 6 NEW LAPTOP BATTERIERS from IVY LEAGUE ASSOCIATES LIMITED to EBIETOMIYE OLANIYI FREDRICK REF: 0124533814970738670000000</t>
  </si>
  <si>
    <t>NIBSS Instant Payment Outward 000013200729113029000106676767 Pyt 4 universal internet router 4 d office BEING PYT FO UNIVERSAL INTERNET ROUTER FOR THE OFFICE 97074066 IFO : UBA/EBIETOMIYE, OLUMID REF:209075818127000000009707406600</t>
  </si>
  <si>
    <t>COMMISSION 000013200729113029000106676767 NIP TRANSFER COMMISSION FOR Pyt 4 universal internet router 4 d office BEING PYT FO UNIVERSAL INTERNET ROUTER FOR THE OFFICE 97074066 REF:209075818127000000009707406600</t>
  </si>
  <si>
    <t>VALUE ADDED TAX VAT ON NIP TRANSFER FOR Pyt 4</t>
  </si>
  <si>
    <t>TRANSFER BETWEEN CUSTOMERS via GAPS AUX. STAFF SALARY 4 RAPHEAL FOR JULY 2020 97278665 AUX. STAFF SALARY 4 RAPHEAL FOR JULY 2020 from IVY LEAGUE ASSOCIATES LIMITED to OSHIBOLU JAMIU OLUKAYODE REF: 0124533814972786650000000</t>
  </si>
  <si>
    <t>NIBSS Instant Payment Outward 000013200729113151000106679831 AUX. STAFF SALARY 4 THE MONTH -OF JULY 2020 17400.00 97278664 IFO : UNITY/YAKUBU ISIYAKA REF:209075818117400000009727866400</t>
  </si>
  <si>
    <t>COMMISSION 000013200729113151000106679831 NIP TRANSFER COMMISSION FOR AUX. STAFF SALARY 4 THE MONTH -OF JULY 2020 17400.00 97278664 REF:209075818117400000009727866400</t>
  </si>
  <si>
    <t>NIBSS Instant Payment Outward 000013200729113155000106679988 AUX. STAFF SALARY 4 THE-MONTH -OF JULY 2020 17400.00 97278666 IFO : UBA/AKEEM OLAYINKA LAWANSON REF:209075818117400000009727866600</t>
  </si>
  <si>
    <t>COMMISSION 000013200729113155000106679988 NIP TRANSFER COMMISSION FOR AUX. STAFF SALARY 4 THE-MONTH -OF JULY 2020 17400.00 97278666 REF:209075818117400000009727866600</t>
  </si>
  <si>
    <t>NIBSS Instant Payment Outward 000013200729113316000106682856 PYT 4 DP DESIGNED 4 MAY-TO-JUNE 2020 PYT 4 DP DESIGNED 4 MAY-TO-JUNE 2020 97279140 IFO : FBN/OLIBEY VALENTINE AZUBUIKE REF:209075818132500000009727914000</t>
  </si>
  <si>
    <t>COMMISSION 000013200729113316000106682856 NIP TRANSFER COMMISSION FOR PYT 4 DP DESIGNED 4 MAY-TO-JUNE 2020 PYT 4 DP DESIGNED 4 MAY-TO-JUNE 2020 97279140 REF:209075818132500000009727914000</t>
  </si>
  <si>
    <t>TRANSFER BETWEEN CUSTOMERS via GAPS BEING REFUND OF EXCESS TUITION FEE FOR CLASS 97280956 REFUND OF TUITION FEE FOR CLASS INTENSIVE SEPT. 2020 from IVY LEAGUE ASSOCIATES LIMITED to ADAORA JANE-FR REF: 0124533814972809560000000</t>
  </si>
  <si>
    <t>TRANSFER BETWEEN CUSTOMERS USSD GTBank Transfer from : AGUEGBOH, UZOCHUKWU CHRISTIAN to IVY LEAGUE ASSOCIATES LIMITED 631092207000000390001899590801 from AGUEGBOH, UZOCHUKWU CHRISTIAN to IVY LEAGUE ASSOCIATES LIMITED</t>
  </si>
  <si>
    <t>TRANSFER BETWEEN CUSTOMERS Via GTWorld Balance payment for acca classes REF:205187418000000150002007291655 from ADEDOKUN ADEYINKA HILDA to IVY LEAGUE ASSOCIATES LIMITED</t>
  </si>
  <si>
    <t>STAMP DUTY CHARGE 29072020 STAMP DUTY CHARGE - 29/07/2020</t>
  </si>
  <si>
    <t>NIBSS Instant Payment Outward 000013200730011957000107967738 BEING STAFF SALARY FOR THE MONTH OF JULY 2020 BEING STAFF SALARY FOR THE MONTH OF JULY 2020 97277389 IFO : UBA/EBIETOMIYE, OLUMIDE AYO REF:209075818111590000009727738900</t>
  </si>
  <si>
    <t>COMMISSION 000013200730011957000107967738 NIP TRANSFER COMMISSION FOR BEING STAFF SALARY FOR THE MONTH OF JULY 2020 BEING STAFF SALARY FOR THE MONTH OF JULY 2020 97277389 REF:209075818111590000009727738900</t>
  </si>
  <si>
    <t>NIBSS Instant Payment Outward 000013200730011957000107967737 BEING STAFF SALARY FOR THE MONTH-OF JULY-2020 BEING STAFF SALARY FOR THE MONTH-OF JULY-2020 97277391 IFO : ACCESS/LUCKY ISHAYA MUSA REF:209075818156300000009727739100</t>
  </si>
  <si>
    <t>COMMISSION 000013200730011957000107967737 NIP TRANSFER COMMISSION FOR BEING STAFF SALARY FOR THE MONTH-OF JULY-2020 BEING STAFF SALARY FOR THE MONTH-OF JULY-2020 97277391 REF:209075818156300000009727739100</t>
  </si>
  <si>
    <t>TRANSFER BETWEEN CUSTOMERS via GAPS SALARY TO INTERN FOR JULY 2020 97277392 SALARY TO INTERN FOR JULY 2020 from IVY LEAGUE ASSOCIATES LIMITED to SANNI TOYE MUSTAPHA REF: 0124533814972773920000000</t>
  </si>
  <si>
    <t>TRANSFER BETWEEN CUSTOMERS via GAPS BEING STAFF SALARY FOR THE MONTH-OF JULY 2020 97277390 BEING STAFF SALARY FOR THE MONTH OF JULY- 2020 from IVY LEAGUE ASSOCIATES LIMITED to OSHIBOLU JAMIU OLUKA REF: 0124533814972773900000000</t>
  </si>
  <si>
    <t>TRANSFER BETWEEN CUSTOMERS via Internet Banking Balance payment from ADAORA JANE-FRANCES ILOKA to IVY LEAGUE ASSOCIATES LIMITED</t>
  </si>
  <si>
    <t>TRANSFER BETWEEN CUSTOMERS 000014200730120934256038127671|TRF TO IVY LEAGUE ASSOCIATES LIMITED AT GTBank Plc - SEPT 2020 INTENSIVE CLASS APM FUNMI AJAYI|BW0615068148||OLUFUNMILAYO CECILIA AJAREF:000014200730120934256038127671</t>
  </si>
  <si>
    <t>TRANSFER BETWEEN CUSTOMERS Via GTWorld Ivy League Tuition fees (Acca)/Khalid Kazeem REF:242266142000000500002007301708 from KAZEEM , KHALID OMOTOLA to IVY LEAGUE ASSOCIATES LIMITED</t>
  </si>
  <si>
    <t>STAMP DUTY CHARGE 30072020 STAMP DUTY CHARGE - 30/07/2020</t>
  </si>
  <si>
    <t>TRANSFER BETWEEN CUSTOMERS Via GTWorld Registration &amp; Tuition for Abraham Ojo-Tirimi REF:210739509000000540002007310911 from OJO JOSHUA OLUWATOMINIYI to IVY LEAGUE ASSOCIATES LIMITED</t>
  </si>
  <si>
    <t>TRANSFER BETWEEN CUSTOMERS via Internet Banking Ivy League associates registration from AKUBUE, UZOAMAKA VIVIAN to IVY LEAGUE ASSOCIATES LIMITED</t>
  </si>
  <si>
    <t>TRANSFER BETWEEN CUSTOMERS Via GTWorld Payment for Tax class standard REF:205164174000000350002007312055 from LAWAL, OLUWASEUN OLAWALE to IVY LEAGUE ASSOCIATES LIMITED</t>
  </si>
  <si>
    <t>STAMP DUTY CHARGE 31072020 STAMP DUTY CHARGE - 31/07/2020</t>
  </si>
  <si>
    <t>TRANSFER BETWEEN CUSTOMERS 000003200801091348000504197349|web:App: ACCA lecture fee - oreoluwa makanjuola, To GTBank|S40753453||MAKANJUOLA ADEGBOYEGA FESTUS REF:000003200801091348000504197349</t>
  </si>
  <si>
    <t>TRANSFER BETWEEN CUSTOMERS 000016200801093855000059104855|FBNMOBILE:IVY LEAGUE ASSOCIATES LIMITED/FRANDAA|637318715357169240||AYEMO FEHINTOLA ORISHEMEYIWA REF:000016200801093855000059104855</t>
  </si>
  <si>
    <t>STAMP DUTY CHARGE 01082020 STAMP DUTY CHARGE - 01/08/2020</t>
  </si>
  <si>
    <t>TRANSFER BETWEEN CUSTOMERS 000014200802141915243165953302|NIP/ussd/114400000812655848|NIPUSSD_114400000812655848||OLUTAYO VICTOR ADEYEYE REF:000014200802141915243165953302</t>
  </si>
  <si>
    <t>TRANSFER BETWEEN CUSTOMERS 000014200802142000254593754662|NIP/ussd/114400000812657996|NIPUSSD_114400000812657996||OLUTAYO VICTOR ADEYEYE REF:000014200802142000254593754662</t>
  </si>
  <si>
    <t>STAMP DUTY CHARGE 02082020 STAMP DUTY CHARGE - 02/08/2020</t>
  </si>
  <si>
    <t>TRANSFER BETWEEN CUSTOMERS 000014200803100902283578835992|NIP/ussd/114400000814282845|NIPUSSD_114400000814282845||ELIZABETH KIEMU OSAYENDE REF:000014200803100902283578835992</t>
  </si>
  <si>
    <t>TRANSFER BETWEEN CUSTOMERS 000014200803100951259010041423|NIP/ussd/114400000814285538|NIPUSSD_114400000814285538||ELIZABETH KIEMU OSAYENDE REF:000014200803100951259010041423</t>
  </si>
  <si>
    <t>TRANSFER BETWEEN CUSTOMERS 000014200803101042278088443426|NIP/ussd/114400000814286990|NIPUSSD_114400000814286990||ELIZABETH KIEMU OSAYENDE REF:000014200803101042278088443426</t>
  </si>
  <si>
    <t>TRANSFER BETWEEN CUSTOMERS Via GTWorld Part payment for classes REF:571584460000000400002008031108 from MONAGO, UCHECHUKWU ANITA to IVY LEAGUE ASSOCIATES LIMITED</t>
  </si>
  <si>
    <t>TRANSFER BETWEEN CUSTOMERS MBANKING - Taxation classes REF:228673500025000002008031701 ANY Account Transfer from OKEKE ADAOBIAGELI DAMIANA to IVY LEAGUE ASSOCIATES LIMITED</t>
  </si>
  <si>
    <t>STAMP DUTY CHARGE 03082020 STAMP DUTY CHARGE - 03/08/2020</t>
  </si>
  <si>
    <t>TRANSFER BETWEEN CUSTOMERS Via GTWorld Advanced Audit &amp; Assurance Dec. 2020 REF:205154644000000400002008040950 from ASIKA ADANNIA JULIET to IVY LEAGUE ASSOCIATES LIMITED</t>
  </si>
  <si>
    <t>TRANSFER BETWEEN CUSTOMERS MBANKING - Foluke Daniel SBR and AAA REF:944987763657333500008879634034 ANY Account Transfer from DANIEL, FOLUKE ABIMBOLA to IVY LEAGUE ASSOCIATES LIMITED</t>
  </si>
  <si>
    <t>STAMP DUTY CHARGE 04082020 STAMP DUTY CHARGE - 04/08/2020</t>
  </si>
  <si>
    <t>TRANSFER BETWEEN CUSTOMERS 000017200805095513527272703042|GTB-ACCA December exam tuition fee|GTB-ACCA December exam tuition fee||KAREEMAH LAWAL REF:000017200805095513527272703042</t>
  </si>
  <si>
    <t>TRANSFER BETWEEN CUSTOMERS via Internet Banking from OGUNJOBI, IFEANYICHUKWU to IVY LEAGUE ASSOCIATES LIMITED</t>
  </si>
  <si>
    <t>STAMP DUTY CHARGE 05082020 STAMP DUTY CHARGE - 05/08/2020</t>
  </si>
  <si>
    <t>NEFT TRANSFER GTB//NEFT//INTERSWITCHNG//Goodsandservices06082020//134299290|20200806|11 Ref:NC01245338142021900070087996</t>
  </si>
  <si>
    <t>TRANSFER BETWEEN CUSTOMERS 000007200806153341429132451577|ONB TRANSFER FROM EZINMA ILE **5677 FBP|ONB20080603333509529||EZINMA ILEKA REF:000007200806153341429132451577</t>
  </si>
  <si>
    <t>TRANSFER BETWEEN CUSTOMERS 000004200806165503260616255404|MOB/UTO/5502873826/000013/Advance performance mgt|5502873826||TONMAYE MICHAEL EBITIMI REF:000004200806165503260616255404</t>
  </si>
  <si>
    <t>STAMP DUTY CHARGE 06082020 STAMP DUTY CHARGE - 06/08/2020</t>
  </si>
  <si>
    <t>TRANSFER BETWEEN CUSTOMERS USSD GTBank Transfer from : MODUPE, FOLAKE OLAWUNMI to IVY LEAGUE ASSOCIATES LIMITED 322036618500000100001919590716 from MODUPE, FOLAKE OLAWUNMI to IVY LEAGUE ASSOCIATES LIMITED</t>
  </si>
  <si>
    <t>TRANSFER BETWEEN CUSTOMERS Via GTWorld SBR &amp; AFM deferral REF:209759931000000100002008071029 from OGUNBANJO OLUWATOBILOBA D. to IVY LEAGUE ASSOCIATES LIMITED</t>
  </si>
  <si>
    <t>TRANSFER BETWEEN CUSTOMERS 000014200807140353290666258377|TRF/Registration and tutorials fees/FRM IMMACULATA OLADOYIN ONI TO IVY LEAGUE ASSOCIATES LIMITED|NXG7959919007||IMMACULATA OLADOYIN OREF:000014200807140353290666258377</t>
  </si>
  <si>
    <t>TRANSFER BETWEEN CUSTOMERS 000015200807160656001079035125|Registration for P4 |140181311||OBIEZU LOTANNA REF:000015200807160656001079035125</t>
  </si>
  <si>
    <t>TRANSFER BETWEEN CUSTOMERS 000007200807164836742826939345|ONB TRANSFER FROM IH|ONB20080704483100750||IHEANACHOR NKEMDILIM E REF:000007200807164836742826939345</t>
  </si>
  <si>
    <t>TRANSFER BETWEEN CUSTOMERS MBANKING - REF:326270468759374640002403616077 ANY Account Transfer from ADEDEJI, ADEDAYO OLUSEYE to IVY LEAGUE ASSOCIATES LIMITED</t>
  </si>
  <si>
    <t>STAMP DUTY CHARGE 07082020 STAMP DUTY CHARGE - 07/08/2020</t>
  </si>
  <si>
    <t>TRANSFER BETWEEN CUSTOMERS 000012200808102041681605430000|TRF FRM ADEKITAN OLADIRAN AMAO CFA lev|68160543||ADEKITAN OLADIRAN AMAO REF:000012200808102041681605430000</t>
  </si>
  <si>
    <t>TRANSFER BETWEEN CUSTOMERS Via GTWorld Part Payment for Audit and FR Lectures REF:217829120000000250002008082120 from CHUKWUJEKWU MERCY OGOCHUKWU to IVY LEAGUE ASSOCIATES LIMITED</t>
  </si>
  <si>
    <t>STAMP DUTY CHARGE 08082020 STAMP DUTY CHARGE - 08/08/2020</t>
  </si>
  <si>
    <t>TRANSFER BETWEEN CUSTOMERS 000014200809075642285646211178|TRF//FRM ABIMBOLA USMAN EWELAMOHUN TO IVY|VNM2939586940196805||ABIMBOLA USMAN EWELAMOHUN REF:000014200809075642285646211178</t>
  </si>
  <si>
    <t>TRANSFER BETWEEN CUSTOMERS MBANKING - AAA lecture for December REF:939020927938231500004711889994 ANY Account Transfer from ADEBAJO-TAIWO ADEOLA ADEBISI to IVY LEAGUE ASSOCIATES LIMITED</t>
  </si>
  <si>
    <t>STAMP DUTY CHARGE 09082020 STAMP DUTY CHARGE - 09/08/2020</t>
  </si>
  <si>
    <t>TRANSFER BETWEEN CUSTOMERS 000012200810200441683369740000|TRF FRM DAMILOLA LISA KITANAMAO AAA De|68336974||DAMILOLA LISA KITAN AMAO REF:000012200810200441683369740000</t>
  </si>
  <si>
    <t>STAMP DUTY CHARGE 10082020 STAMP DUTY CHARGE - 10/08/2020</t>
  </si>
  <si>
    <t>TRANSFER BETWEEN CUSTOMERS 000016200811180118000084122184|FBNMOBILE:IVY LEAGUE ASSOCIATES LIMITED/IVY LEAGUE ACCA FOUNDATION OKOYE CHISOM|637327656791718316||OKOYE CHISOM NONYELUM REF:000016200811180118000084122184</t>
  </si>
  <si>
    <t>TRANSFER BETWEEN CUSTOMERS 000016200811182125000084178072|FBNMOBILE:IVY LEAGUE ASSOCIATES LIMITED/IVY LEAGUE ACCA FOUNDATION OKOYE CHISOM|637327668849069865||OKOYE CHISOM NONYELUM REF:000016200811182125000084178072</t>
  </si>
  <si>
    <t>STAMP DUTY CHARGE 11082020 STAMP DUTY CHARGE - 11/08/2020</t>
  </si>
  <si>
    <t>TRANSFER BETWEEN CUSTOMERS 000012200812100143684496620000|TRF FRM AYOMIDE MAYOWA OLUSANMI CFA exa|68449662||AYOMIDE MAYOWA OLUSANMI REF:000012200812100143684496620000</t>
  </si>
  <si>
    <t>TRANSFER BETWEEN CUSTOMERS via GAPS Being pyt for marked scripts June 2020-mock exams 96607328 BEING PYT FOR MARKED SCRIPTS JUNE 2020 MOCK EXAMS from IVY LEAGUE ASSOCIATES LIMITED to SOSANYA AKINJ REF: 0124533814966073280000000</t>
  </si>
  <si>
    <t>TRANSFER BETWEEN CUSTOMERS via GAPS Being pyt 4 marked scripts June 2020 mock exams 96607327 BEING PYT FOR MARKED SCRIPTS JUNE 2020 MOCK EXAMS from IVY LEAGUE ASSOCIATES LIMITED to IKEOLUMBA JONAT REF: 0124533814966073270000000</t>
  </si>
  <si>
    <t>TRANSFER BETWEEN CUSTOMERS via GAPS Being pyt for marked scripts June 2020 mock exams 96607326 BEING PYT FOR MARKED SCRIPTS JUNE 2020 MOCK EXAMS from IVY LEAGUE ASSOCIATES LIMITED to BINUYO IBUKUN REF: 0124533814966073260000000</t>
  </si>
  <si>
    <t>TRANSFER BETWEEN CUSTOMERS via GAPS Being pyt for marked scripts-June2020 mock exams 96607331 BEING PYT FOR MARKED SCRIPTS JUNE 2020 MOCK EXAMS from IVY LEAGUE ASSOCIATES LIMITED to OSHIKOYA OLUMI REF: 0124533814966073310000000</t>
  </si>
  <si>
    <t>TRANSFER BETWEEN CUSTOMERS via GAPS Being pyt for marked scripts June2020 mock exams 96607329 BEING PYT FOR MARKED SCRIPTS JUNE 2020 MOCK EXAMS from IVY LEAGUE ASSOCIATES LIMITED to OWOLESHO MAYOW REF: 0124533814966073290000000</t>
  </si>
  <si>
    <t>TRANSFER BETWEEN CUSTOMERS via GAPS Being pyt for marked scripts-June-2020-mock exams 96607333 BEING PYT FOR MARKED SCRIPTS JUNE 2020 MOCK EXAMS from IVY LEAGUE ASSOCIATES LIMITED to OSHIBOLU AHME REF: 0124533814966073330000000</t>
  </si>
  <si>
    <t>NIBSS Instant Payment Outward 000013200812103342000123919860 Being-pyt for marked scripts June2020 mock exams BEING PYT FOR MARKED SCRIPTS JUNE 2020 MOCK EXAMS 96607332 IFO : KEY/AKANBI SAHEED REF:209075818183000000009660733200</t>
  </si>
  <si>
    <t>COMMISSION 000013200812103342000123919860 NIP TRANSFER COMMISSION FOR Being-pyt for marked scripts June2020 mock exams BEING PYT FOR MARKED SCRIPTS JUNE 2020 MOCK EXAMS 96607332REF:209075818183000000009660733200</t>
  </si>
  <si>
    <t>NIBSS Instant Payment Outward 000013200812103343000123919891 Being pyt for marked scripts-June-2020 mock exams BEING PYT FOR MARKED SCRIPTS JUNE 2020 MOCK EXAMS 96607330 IFO : FCMB/APENA MUYIDEEN REF:209075818163000000009660733000</t>
  </si>
  <si>
    <t>COMMISSION 000013200812103343000123919891 NIP TRANSFER COMMISSION FOR Being pyt for marked scripts-June-2020 mock exams BEING PYT FOR MARKED SCRIPTS JUNE 2020 MOCK EXAMS 9660733REF:209075818163000000009660733000</t>
  </si>
  <si>
    <t>NIBSS Instant Payment Outward 000013200812103418000123920681 BEING STAFF-SALARY FOR THE MONTH OF JULY 2020 BEING STAFF SALARY FOR THE MONTH OF JULY 2020 97972739 IFO : STANBIC/RUTH OLUWAWUNMI AJA REF:209075818112000000009797273900</t>
  </si>
  <si>
    <t>COMMISSION 000013200812103418000123920681 NIP TRANSFER COMMISSION FOR BEING STAFF-SALARY FOR THE MONTH OF JULY 2020 BEING STAFF SALARY FOR THE MONTH OF JULY 2020 97972739 REF:209075818112000000009797273900</t>
  </si>
  <si>
    <t>NIBSS Instant Payment Outward 000013200812103943000123928370 BEING FUEL REIMBURSEMENT 4 THE OFFICE BEING FUEL REIMBURSEMENT 4 THE OFFICE 97974571 IFO : UBA/EBIETOMIYE, OLUMIDE AYODELE REF:209075818135000000009797457100</t>
  </si>
  <si>
    <t>COMMISSION 000013200812103943000123928370 NIP TRANSFER COMMISSION FOR BEING FUEL REIMBURSEMENT 4 THE OFFICE BEING FUEL REIMBURSEMENT 4 THE OFFICE 97974571 REF:209075818135000000009797457100</t>
  </si>
  <si>
    <t>NIBSS Instant Payment Outward 000013200812103943000123928376 PAYMENT FOR TONER AND REFUND FOR DATAMTN WIFI PAYMENT FOR TONER FOR PRINTERRECEPTION AND REFUND FOR DATAMTN WIFIMODEM 97974573 IFO : U REF:209075818133000000009797457300</t>
  </si>
  <si>
    <t>COMMISSION 000013200812103943000123928376 NIP TRANSFER COMMISSION FOR PAYMENT FOR TONER AND REFUND FOR DATAMTN WIFI PAYMENT FOR TONER FOR PRINTERRECEPTION AND REFUND FOR DATAMTNREF:209075818133000000009797457300</t>
  </si>
  <si>
    <t>TRANSFER BETWEEN CUSTOMERS 000015200812131106001087292407|ATM-NIBBS TRANFER IVY LEAGUE ASSOCIATES LIMITED|NIPONATM10571821002722001429245409||MICHELLE ADETAYO ESHIGBEMEH REF:000015200812131106001087292407</t>
  </si>
  <si>
    <t>TRANSFER BETWEEN CUSTOMERS USSD GTBank Transfer from : DIBASHI ELIZABETH NGOZI to IVY LEAGUE ASSOCIATES LIMITED 231071237300000540001930811234 from DIBASHI ELIZABETH NGOZI to IVY LEAGUE ASSOCIATES LIMITED</t>
  </si>
  <si>
    <t>TRANSFER BETWEEN CUSTOMERS Via GTWorld Half payment REF:328463431000000200002008121834 from EBOIGBE EMMANUEL C. to IVY LEAGUE ASSOCIATES LIMITED</t>
  </si>
  <si>
    <t>STAMP DUTY CHARGE 12082020 STAMP DUTY CHARGE - 12/08/2020</t>
  </si>
  <si>
    <t>TRANSFER BETWEEN CUSTOMERS Via USSD GTBank Transfer 205018739100000400001934805510 from OLUDIYA OREOLUWA RUTH to IVY LEAGUE ASSOCIATES LIMITED</t>
  </si>
  <si>
    <t>TRANSFER BETWEEN CUSTOMERS Via USSD GTBank Transfer 205018739100000100001934811206 from OLUDIYA OREOLUWA RUTH to IVY LEAGUE ASSOCIATES LIMITED</t>
  </si>
  <si>
    <t>TRANSFER BETWEEN CUSTOMERS 000014200814140106218888222220|NIP/ussd/114400000845395925|NIPUSSD_114400000845395925||UCHENNA JOY OKORO REF:000014200814140106218888222220</t>
  </si>
  <si>
    <t>TRANSFER BETWEEN CUSTOMERS 000014200814141059249057458200|NIP/ussd/114400000845422512|NIPUSSD_114400000845422512||UCHENNA JOY OKORO REF:000014200814141059249057458200</t>
  </si>
  <si>
    <t>TRANSFER BETWEEN CUSTOMERS MBANKING - Payment for advanced taxation. REF:873585605890078800008347942092 ANY Account Transfer from TANIMU,MARYAM ISYAKU to IVY LEAGUE ASSOCIATES LIMITED</t>
  </si>
  <si>
    <t>STAMP DUTY CHARGE 14082020 STAMP DUTY CHARGE - 14/08/2020</t>
  </si>
  <si>
    <t>TRANSFER BETWEEN CUSTOMERS Via USSD GTBank Transfer 491045024600000350001936510584 from ONI, AFOLAKE TEMITOPE to IVY LEAGUE ASSOCIATES LIMITED</t>
  </si>
  <si>
    <t>TRANSFER BETWEEN CUSTOMERS Via USSD GTBank Transfer 904046194200000550001937334362 from OYEKA, AMARA KATE to IVY LEAGUE ASSOCIATES LIMITED</t>
  </si>
  <si>
    <t>STAMP DUTY CHARGE 15082020 STAMP DUTY CHARGE - 15/08/2020</t>
  </si>
  <si>
    <t>TRANSFER BETWEEN CUSTOMERS Via GTWorld TAX CBL FR REF:228682071000000600002008181215 from UDEH , STELLA UJU to IVY LEAGUE ASSOCIATES LIMITED</t>
  </si>
  <si>
    <t>STAMP DUTY CHARGE 18082020 STAMP DUTY CHARGE - 18/08/2020</t>
  </si>
  <si>
    <t>TRANSFER BETWEEN CUSTOMERS Via USSD GTBank Transfer 232082650400000300001945207759 from ONAMADE SAMUEL OLADAPO to IVY LEAGUE ASSOCIATES LIMITED</t>
  </si>
  <si>
    <t>STAMP DUTY CHARGE 19082020 STAMP DUTY CHARGE - 19/08/2020</t>
  </si>
  <si>
    <t>TRANSFER BETWEEN CUSTOMERS via Internet Banking ACCA tuition from BAMIDELE ABOSEDE RHODA to IVY LEAGUE ASSOCIATES LIMITED</t>
  </si>
  <si>
    <t>TRANSFER BETWEEN CUSTOMERS 000021200820040822200000008499|Sharonnah Boyejo|NG-013-200820-174721041-023607-157||0000130124533814 REF:000021200820040822200000008499</t>
  </si>
  <si>
    <t>STAMP DUTY CHARGE 20082020 STAMP DUTY CHARGE - 20/08/2020</t>
  </si>
  <si>
    <t>TRANSFER BETWEEN CUSTOMERS MBANKING - Tuition balance REF:637176732137158900002765458443 ANY Account Transfer from OLABODE, HAFSAT OLAYINKA to IVY LEAGUE ASSOCIATES LIMITED</t>
  </si>
  <si>
    <t>TRANSFER BETWEEN CUSTOMERS via GAPS REFUND OF DATA FEE FOR VIDEO UPLOAD 98221170 REFUND OF DATA FEE FOR VIDEO UPLOAD from IVY LEAGUE ASSOCIATES LIMITED to SANNI TOYE MUSTAPHA REF: 0124533814982211700000000</t>
  </si>
  <si>
    <t>NIBSS Instant Payment Outward 000013200822094845000135590711 REFUND OF DATA FEE-FOR-VIDEO UPLOAD REFUND OF DATA FEE FOR VIDEO UPLOAD 98221171 IFO : ACCESS/LUCKY ISHAYA MUSA REF:209075818175000000009822117100</t>
  </si>
  <si>
    <t>COMMISSION 000013200822094845000135590711 NIP TRANSFER COMMISSION FOR REFUND OF DATA FEE-FOR-VIDEO UPLOAD REFUND OF DATA FEE FOR VIDEO UPLOAD 98221171 REF:209075818175000000009822117100</t>
  </si>
  <si>
    <t>TRANSFER BETWEEN CUSTOMERS via GAPS BNG PYT FOR NEPA BILL FOR JUN &amp; JUL 2020 98220627 BNG PYT FOR NEPA BILL FOR JUN &amp; JUL 2020 PR from IVY LEAGUE ASSOCIATES LIMITED to OSHIBOLU JAMIU OLUKAYODE REF: 0124533814982206270000000</t>
  </si>
  <si>
    <t>TRANSFER BETWEEN CUSTOMERS via GAPS BEING STAFF PAYE PYT FOR APRIL 2020 TO JUNE 2020 98220670 BEING STAFF PAYE PYT FOR APRIL 2020 TO JUNE 2020 from IVY LEAGUE ASSOCIATES LIMITED to OSHIBOLU JAMIU REF: 0124533814982206700000000</t>
  </si>
  <si>
    <t>NIBSS Instant Payment Outward 000013200822095021000135593903 PAYMENT FOR SERVICING AND REPAIR OF SMALL GEN PAYMENT FOR SERVICING AND REPAIR OF SMALL GEN 98220687 IFO : UBA/EBIETOMIYE, OLUMIDE AYO REF:209075818165000000009822068700</t>
  </si>
  <si>
    <t>COMMISSION 000013200822095021000135593903 NIP TRANSFER COMMISSION FOR PAYMENT FOR SERVICING AND REPAIR OF SMALL GEN PAYMENT FOR SERVICING AND REPAIR OF SMALL GEN 98220687 REF:209075818165000000009822068700</t>
  </si>
  <si>
    <t>NIBSS Instant Payment Outward 000013200822095333000135600332 BEING FUEL CASH REIMBURSEMENT-4-THE OFFICE BEING FUEL CASH REIMBURSEMENT-4-THE OFFICE 98221054 IFO : UBA/EBIETOMIYE, OLUMIDE AYODELE REF:209075818140800000009822105400</t>
  </si>
  <si>
    <t>COMMISSION 000013200822095333000135600332 NIP TRANSFER COMMISSION FOR BEING FUEL CASH REIMBURSEMENT-4-THE OFFICE BEING FUEL CASH REIMBURSEMENT-4-THE OFFICE 98221054 REF:209075818140800000009822105400</t>
  </si>
  <si>
    <t>NIBSS Instant Payment Outward 000013200822095333000135600335 BNG PETTY CASH REIMBURSEMENT FOR THE OFFICE BNG PETTY CASH REIMBURSEMENT FOR THE OFFICE 98221053 IFO : UBA/EBIETOMIYE, OLUMIDE AYODELE REF:209075818130050000009822105300</t>
  </si>
  <si>
    <t>COMMISSION 000013200822095333000135600335 NIP TRANSFER COMMISSION FOR BNG PETTY CASH REIMBURSEMENT FOR THE OFFICE BNG PETTY CASH REIMBURSEMENT FOR THE OFFICE 98221053 REF:209075818130050000009822105300</t>
  </si>
  <si>
    <t>VALUE ADDED TAX VAT ON NIP TRANSFER FOR BNG P</t>
  </si>
  <si>
    <t>TRANSFER BETWEEN CUSTOMERS 000014200822132031280232080841|TRF//FRM BOLUWATIFE ADENIKE ADEGBOLA TO IVY|VNM2842802898010286||BOLUWATIFE ADENIKE ADEGBOLA REF:000014200822132031280232080841</t>
  </si>
  <si>
    <t>STAMP DUTY CHARGE 22082020 STAMP DUTY CHARGE - 22/08/2020</t>
  </si>
  <si>
    <t>TRANSFER BETWEEN CUSTOMERS 000004200824171621961910285873|MOB/UTO/5626668728/000013/Balance of APM class December|5626668728||TONMAYE MICHAEL EBITIMI REF:000004200824171621961910285873</t>
  </si>
  <si>
    <t>TRANSFER BETWEEN CUSTOMERS Via USSD GTBank Transfer 571058446000000460001956810594 from MONAGO, UCHECHUKWU ANITA to IVY LEAGUE ASSOCIATES LIMITED</t>
  </si>
  <si>
    <t>STAMP DUTY CHARGE 24082020 STAMP DUTY CHARGE - 24/08/2020</t>
  </si>
  <si>
    <t>TRANSFER BETWEEN CUSTOMERS 000004200825143944062639360442|MOB/UTO/5633383858/000013/Titilola bello|5633383858||TITILOLA ADEDIRE BELLO REF:000004200825143944062639360442</t>
  </si>
  <si>
    <t>STAMP DUTY CHARGE 25082020 STAMP DUTY CHARGE - 25/08/2020</t>
  </si>
  <si>
    <t>TRANSFER BETWEEN CUSTOMERS 000012200825235134695587640000|IVY LEAGUE ASSOCIATES LIMITED|69558764||MAYOWA OPE OGUNMOROTI REF:000012200825235134695587640000</t>
  </si>
  <si>
    <t>TRANSFER BETWEEN CUSTOMERS MBANKING - Registration Fee REF:555019871824638600005815276477 ANY Account Transfer from BABALOLA BUSOLA IYANU to IVY LEAGUE ASSOCIATES LIMITED</t>
  </si>
  <si>
    <t>STAMP DUTY CHARGE 26082020 STAMP DUTY CHARGE - 26/08/2020</t>
  </si>
  <si>
    <t>TRANSFER BETWEEN CUSTOMERS via Internet Banking Yomi Abiona for Oxford Brookes Project from ABIONA, ABAYOMI O.S. to IVY LEAGUE ASSOCIATES LIMITED</t>
  </si>
  <si>
    <t>TRANSFER BETWEEN CUSTOMERS MBANKING - Oxford Brooke's Mentoring for Ebunoluwa REF:824355137146198100005604121543 ANY Account Transfer from OJO HALLELUYAH EBUNOLUWA to IVY LEAGUE ASSOCIATES LIMITED</t>
  </si>
  <si>
    <t>TRANSFER BETWEEN CUSTOMERS MBANKING - ACCA DipIFRS lectures REF:158201306021691190009714347713 ANY Account Transfer from OKIKIOLA, OYINDAMOLA M. to IVY LEAGUE ASSOCIATES LIMITED</t>
  </si>
  <si>
    <t>TRANSFER BETWEEN CUSTOMERS 000014200827200111254651957066|TRF/Mofope Odebode 70% payment for tuition a/FRM ODEBODE ABIGAIL M. TO IVY LEAGUE ASSOCIATES LIMITED|NXG6905503705||ODEBODE ABIGAIL MREF:000014200827200111254651957066</t>
  </si>
  <si>
    <t>TRANSFER BETWEEN CUSTOMERS Via GTWorld Payment of classes and first time registration. REF:262222144000000540002008272007 from ADEJUMO OLUWASEGUN OLANREWAJU to IVY LEAGUE ASSOCIATES LIMITED</t>
  </si>
  <si>
    <t>STAMP DUTY CHARGE 27082020 STAMP DUTY CHARGE - 27/08/2020</t>
  </si>
  <si>
    <t>TRANSFER BETWEEN CUSTOMERS MBANKING - Trf REF:707720082648513500001155108626 ANY Account Transfer from AJAYI, OLUWASEUN EMMANUEL to IVY LEAGUE ASSOCIATES LIMITED</t>
  </si>
  <si>
    <t>STAMP DUTY CHARGE 28082020 STAMP DUTY CHARGE - 28/08/2020</t>
  </si>
  <si>
    <t>TRANSFER BETWEEN CUSTOMERS 000014200829134513250118019406|NIP/ussd/114400000888022704|NIPUSSD_114400000888022704||OGUNGBEMI RUTH OLUWAFUNMILAYO REF:000014200829134513250118019406</t>
  </si>
  <si>
    <t>STAMP DUTY CHARGE 29082020 STAMP DUTY CHARGE - 29/08/2020</t>
  </si>
  <si>
    <t>NIBSS Instant Payment Outward 000013200830180035000146310865 AUX. STAFF SALARY FOR THE MONTH OF- AUGUST 2020 AUX. STAFF SALARY FOR THE MONTH OF- AUGUST 2020 98690439 IFO : UNITY/YAKUBU ISIYAKA REF:209075818118000000009869043900</t>
  </si>
  <si>
    <t>COMMISSION 000013200830180035000146310865 NIP TRANSFER COMMISSION FOR AUX. STAFF SALARY FOR THE MONTH OF- AUGUST 2020 AUX. STAFF SALARY FOR THE MONTH OF- AUGUST 2020 98690439 REF:209075818118000000009869043900</t>
  </si>
  <si>
    <t>NIBSS Instant Payment Outward 000013200830180108000146311448 BEING STAFF SALARY FOR THE MONTH-OF-AUGUST 2020 BEING STAFF SALARY FOR THE MONTH OF AUGUST 2020 98717600 IFO : ACCESS/LUCKY ISHAYA MUS REF:209075818158900000009871760000</t>
  </si>
  <si>
    <t>COMMISSION 000013200830180108000146311448 NIP TRANSFER COMMISSION FOR BEING STAFF SALARY FOR THE MONTH-OF-AUGUST 2020 BEING STAFF SALARY FOR THE MONTH OF AUGUST 2020 98717600 REF:209075818158900000009871760000</t>
  </si>
  <si>
    <t>NIBSS Instant Payment Outward 000013200830180108000146311449 BEING STAFF SALARY FOR THE MONTH OF-AUGUST 2020 BEING STAFF SALARY FOR THE MONTH OF-AUGUST 2020 98717599 IFO : UBA/EBIETOMIYE, OLUMIDE REF:209075818111850000009871759900</t>
  </si>
  <si>
    <t>COMMISSION 000013200830180108000146311449 NIP TRANSFER COMMISSION FOR BEING STAFF SALARY FOR THE MONTH OF-AUGUST 2020 BEING STAFF SALARY FOR THE MONTH OF-AUGUST 2020 98717599 REF:209075818111850000009871759900</t>
  </si>
  <si>
    <t>TRANSFER BETWEEN CUSTOMERS via GAPS BEING STAFF SALARY FOR THE MONTH OF-AUGUST-2020 98717601 BEING STAFF SALARY FOR THE MONTH OF-AUGUST 2020 from IVY LEAGUE ASSOCIATES LIMITED to SANNI TOYE MUSTAP REF: 0124533814987176010000000</t>
  </si>
  <si>
    <t>TRANSFER BETWEEN CUSTOMERS via GAPS AUX. STAFF SALARY FOR THE MONTH OF AUG 2020 RALPH. 98690441 AUX. STAFF SALARY FOR THE MONTH OF AUG 2020 FOR RALPH ANIFOWOSE from IVY LEAGUE ASSOCIATES LIMITED t REF: 0124533814986904410000000</t>
  </si>
  <si>
    <t>TRANSFER BETWEEN CUSTOMERS via GAPS BEING STAFF SALARY FOR THE MONTH-OF-AUGUST-2020 98717602 BEING STAFF SALARY FOR THE MONTH OF AUGUST-2020 from IVY LEAGUE ASSOCIATES LIMITED to OSHIBOLU JAMIU OL REF: 0124533814987176020000000</t>
  </si>
  <si>
    <t>TRANSFER BETWEEN CUSTOMERS via GAPS AUX. STAFF SALARY 4 THE-MONTH -OF AUG 2020 98690440 AUX. STAFF SALARY FOR THE MONTH OF- AUGUST 2020 from IVY LEAGUE ASSOCIATES LIMITED to LAWANSON AKEEM OLAYINK REF: 0124533814986904400000000</t>
  </si>
  <si>
    <t>TRANSFER BETWEEN CUSTOMERS 000012200831054616700059090000|AAA Dec balance|70005909||DAMILOLA LISA KITAN AMAO REF:000012200831054616700059090000</t>
  </si>
  <si>
    <t>NIBSS Instant Payment Outward 000013200831083046000146711185 BEING STAFF SALARY FOR THE MONTH-OF-AUGUST--2020 BEING STAFF SALARY FOR THE MONTH OF AUGUST 2020 98731491 IFO : STANBIC/RUTH OLUWAWUNM REF:209075818112000000009873149100</t>
  </si>
  <si>
    <t>COMMISSION 000013200831083046000146711185 NIP TRANSFER COMMISSION FOR BEING STAFF SALARY FOR THE MONTH-OF-AUGUST--2020 BEING STAFF SALARY FOR THE MONTH OF AUGUST 2020 98731491 REF:209075818112000000009873149100</t>
  </si>
  <si>
    <t>NIBSS Instant Payment Outward 000013200831083118000146711843 BEING-FUEL CASH REIMBURSEMENT-4-THE OFFICE BEING FUEL CASH REIMBURSEMENT-4-THE OFFICE 98937181 IFO : UBA/EBIETOMIYE, OLUMIDE AYODELE REF:209075818132000000009893718100</t>
  </si>
  <si>
    <t>COMMISSION 000013200831083118000146711843 NIP TRANSFER COMMISSION FOR BEING-FUEL CASH REIMBURSEMENT-4-THE OFFICE BEING FUEL CASH REIMBURSEMENT-4-THE OFFICE 98937181 REF:209075818132000000009893718100</t>
  </si>
  <si>
    <t>NIBSS Instant Payment Outward 000013200831083119000146711854 BEING PETTY CASH REIMBURSEMENT-4-THE OFFICE BEING PETTY CASH REIMBURSEMENT 4 THE OFFICE 98937180 IFO : UBA/EBIETOMIYE, OLUMIDE AYODELE REF:209075818117750000009893718000</t>
  </si>
  <si>
    <t>COMMISSION 000013200831083119000146711854 NIP TRANSFER COMMISSION FOR BEING PETTY CASH REIMBURSEMENT-4-THE OFFICE BEING PETTY CASH REIMBURSEMENT 4 THE OFFICE 98937180 REF:209075818117750000009893718000</t>
  </si>
  <si>
    <t>TRANSFER BETWEEN CUSTOMERS Via GTWorld DEP OSARIEME UHUNMWANGHO REF:423465725000000440002008311513 from UHUNMWANGHO, OSARIEME to IVY LEAGUE ASSOCIATES LIMITED</t>
  </si>
  <si>
    <t>STAMP DUTY CHARGE 31082020 STAMP DUTY CHARGE - 31/08/2020</t>
  </si>
  <si>
    <t>TRANSFER BETWEEN CUSTOMERS 000016200901085124000032825703|FBNMOBILE:IVY LEAGUE ASSOCIATES LIMITED/REGISTRATION AND PART TUTORIAL FEES|637345470840022643||OJO OLADIMEJI TONY REF:000016200901085124000032825703</t>
  </si>
  <si>
    <t>TRANSFER BETWEEN CUSTOMERS 000004200901170822200067472481|TUD IBG/UTO/Dec Standard and Reg|200067472481||OMONEAKHIGBE REF:000004200901170822200067472481</t>
  </si>
  <si>
    <t>STAMP DUTY CHARGE 01092020 STAMP DUTY CHARGE - 01/09/2020</t>
  </si>
  <si>
    <t>TRANSFER BETWEEN CUSTOMERS Via GTWorld ORESILE MODUPE. AAA &amp; APM ClASS FEE REF:217852580000000640002009021524 from ORESILE , MODUPE JANET to IVY LEAGUE ASSOCIATES LIMITED</t>
  </si>
  <si>
    <t>STAMP DUTY CHARGE 02092020 STAMP DUTY CHARGE - 02/09/2020</t>
  </si>
  <si>
    <t>TRANSFER BETWEEN CUSTOMERS Via GTWorld AA/Nonye Madubuko/4041988 REF:214830332300000350002009072012 from MADUBUKO NONYE to IVY LEAGUE ASSOCIATES LIMITED</t>
  </si>
  <si>
    <t>STAMP DUTY CHARGE 07092020 STAMP DUTY CHARGE - 07/09/2020</t>
  </si>
  <si>
    <t>CASH DEPOSIT OLUWATOBI ADARAMOLA</t>
  </si>
  <si>
    <t>TRANSFER BETWEEN CUSTOMERS via GAPS BEING PAYMENT FOR APPROVAL GOVERNOR-CONSENT 99338154 BEING PAYMENT FOR APPROVAL FOR GOVERNOR CONSENT FOR PROPERTY GRAY STREET from IVY LEAGUE ASSOCIATES LIMITE REF: 0124533814993381540000000</t>
  </si>
  <si>
    <t>NIBSS Instant Payment Outward 000013200908121531000157960746 BEING FUEL CASH REIMBURSEMENT-4-THE-OFFICE BEING FUEL CASH REIMBURSEMENT-4-THE OFFICE 99337325 IFO : UBA/EBIETOMIYE, OLUMIDE AYODELE REF:209075818128000000009933732500</t>
  </si>
  <si>
    <t>COMMISSION 000013200908121531000157960746 NIP TRANSFER COMMISSION FOR BEING FUEL CASH REIMBURSEMENT-4-THE-OFFICE BEING FUEL CASH REIMBURSEMENT-4-THE OFFICE 99337325 REF:209075818128000000009933732500</t>
  </si>
  <si>
    <t>TRANSFER BETWEEN CUSTOMERS via GAPS REFUND OF TUITION FEE FOR DEC. 2020 DIET 99340985 REFUND OF TUITION FEE FOR DEC. 2020 DIET from IVY LEAGUE ASSOCIATES LIMITED to OGABO MAUREEN OBUGO REF: 0124533814993409850000000</t>
  </si>
  <si>
    <t>NIBSS Instant Payment Outward 000013200908121918000157966887 BEING REFUND OF EXAM FEE FOR MA BEING REFUND OF EXAM FEE FOR MA 99341408 IFO : ACCESS/SYZYGUS OJEVWE UDURUME REF:209075818137500000009934140800</t>
  </si>
  <si>
    <t>COMMISSION 000013200908121918000157966887 NIP TRANSFER COMMISSION FOR BEING REFUND OF EXAM FEE FOR MA BEING REFUND OF EXAM FEE FOR MA 99341408 REF:209075818137500000009934140800</t>
  </si>
  <si>
    <t>TRANSFER BETWEEN CUSTOMERS via GAPS BEING BAL. PYT 4 WEBSITE DESIGN &amp; HOSTING RENEWAL 99245859 BEING BAL. PYT 4 WEBSITE DESIGN &amp; HOSTING RENEWAL from IVY LEAGUE ASSOCIATES LIMITED to DATALEX MEDIA REF: 0124533814992458590000000</t>
  </si>
  <si>
    <t>NIBSS Instant Payment Outward 000013200908123936000157998664 being tranport for flyer ditribution at centers BEING TRANPORT FOR FLYER DITRIBUTION AT CENTERS 99346239 IFO : UBA/EBIETOMIYE, OLUMIDE REF:209075818115000000009934623900</t>
  </si>
  <si>
    <t>COMMISSION 000013200908123936000157998664 NIP TRANSFER COMMISSION FOR being tranport for flyer ditribution at centers BEING TRANPORT FOR FLYER DITRIBUTION AT CENTERS 99346239 REF:209075818115000000009934623900</t>
  </si>
  <si>
    <t>TRANSFER BETWEEN CUSTOMERS via GAPS BEING PART LECTURE PAY IN ADVANCE.FOR DEC 2020 99284405 BEING PART LECTURE PAY IN ADVANCE.FOR DEC 2020 from IVY LEAGUE ASSOCIATES LIMITED to AREOLA JOSHUA OLANI REF: 0124533814992844050000000</t>
  </si>
  <si>
    <t>TRANSFER BETWEEN CUSTOMERS Via GTWorld Tuition fee for SBR &amp; AAA REF:505578341000000640002009081637 from OKAKOSO OKEZI GEORGINA to IVY LEAGUE ASSOCIATES LIMITED</t>
  </si>
  <si>
    <t>STAMP DUTY CHARGE 08092020 STAMP DUTY CHARGE - 08/09/2020</t>
  </si>
  <si>
    <t>TRANSFER BETWEEN CUSTOMERS MBANKING - ADEDIRAN DAMILARE MOSES BALANCE PAYMENT REF:486862676058941700001193134283 ANY Account Transfer from ADEDIRAN DAMILARE MOSES to IVY LEAGUE ASSOCIATES LIMITED</t>
  </si>
  <si>
    <t>TRANSFER BETWEEN CUSTOMERS N-10070451784/TRSF BO PRICEWATERHOUSE COOP PAYR:STANCHART::D 9100704517840 From PRICEWATERHOUSE COOP To IVY LEAGUE ASSOCIATES LIMITED REF: 0001696058209100704517840</t>
  </si>
  <si>
    <t>TRANSFER BETWEEN CUSTOMERS 000014200911161720257288666199|NIP/ussd/114400000927972831|NIPUSSD_114400000927972831||BLESSING CHIDINMA ISICHEI REF:000014200911161720257288666199</t>
  </si>
  <si>
    <t>STAMP DUTY CHARGE 11092020 STAMP DUTY CHARGE - 11/09/2020</t>
  </si>
  <si>
    <t>TRANSFER BETWEEN CUSTOMERS 000016200911235357000061462143|FBNMOBILE:IVY LEAGUE ASSOCIATES LIMITED/MOYOSOREOLUWA ALADEGBOLA FEES|637354652371282337||ALADEGBOLA ADENIYI J. MR. REF:000016200911235357000061462143</t>
  </si>
  <si>
    <t>TRANSFER BETWEEN CUSTOMERS 000007200912093944691772903704|ONB TRANSFER FROM UJUNWA ELI **9|ONB20091209394406220||UJUNWA ELIZABETH JOHNSON REF:000007200912093944691772903704</t>
  </si>
  <si>
    <t>TRANSFER BETWEEN CUSTOMERS Via GTWorld Part pyt for SBL lectures REF:451462666000000250002009120944 from DARE-BABATUNDE THERESA AINA to IVY LEAGUE ASSOCIATES LIMITED</t>
  </si>
  <si>
    <t>TRANSFER BETWEEN CUSTOMERS Via GTWorld FR payment- Sunmonu Sadiat.O REF:217821189000000245002009121003 from SUNMONU SAIDAT OLUBUKOLA to IVY LEAGUE ASSOCIATES LIMITED</t>
  </si>
  <si>
    <t>TRANSFER BETWEEN CUSTOMERS MBANKING - Mariam Odumosu PM and TAX REF:342638287557024650002641641461 ANY Account Transfer from ODUMOSU,BIODUN to IVY LEAGUE ASSOCIATES LIMITED</t>
  </si>
  <si>
    <t>TRANSFER BETWEEN CUSTOMERS MBANKING - Acca tutorial for PM &amp; TAX- IBITOYE OLUSEYE REF:147765931360848810009058759628 ANY Account Transfer from IBITOYE OLUSEYE ABIDEMI to IVY LEAGUE ASSOCIATES LIMITED</t>
  </si>
  <si>
    <t>TRANSFER BETWEEN CUSTOMERS MBANKING - Chito Omeke REF:615680357221723260009383784726 ANY Account Transfer from OMEKE CHITO NNEKA to IVY LEAGUE ASSOCIATES LIMITED</t>
  </si>
  <si>
    <t>STAMP DUTY CHARGE 12092020 STAMP DUTY CHARGE - 12/09/2020</t>
  </si>
  <si>
    <t>TRANSFER BETWEEN CUSTOMERS 000010200913110630111258349878|REF101826005 BO Ejieke Emeka IFO IVY LEAGUE ASSOC|101826005||Ejieke Emeka REF:000010200913110630111258349878</t>
  </si>
  <si>
    <t>TRANSFER BETWEEN CUSTOMERS Via GTWorld Payment for AFM and AAA December 2020 exam classes REF:412407398000000600002009131151 from AKINFOSILE, SEYI to IVY LEAGUE ASSOCIATES LIMITED</t>
  </si>
  <si>
    <t>TRANSFER BETWEEN CUSTOMERS 000008200913131923538044470001|Bola|PC285841811450363||FOLARIN OLAYINKA BOSE REF:000008200913131923538044470001</t>
  </si>
  <si>
    <t>TRANSFER BETWEEN CUSTOMERS Via GTWorld REF:215785889000000100002009131829 from KOLOFO ADEM to IVY LEAGUE ASSOCIATES LIMITED</t>
  </si>
  <si>
    <t>STAMP DUTY CHARGE 13092020 STAMP DUTY CHARGE - 13/09/2020</t>
  </si>
  <si>
    <t>NEFT TRANSFER GTB//NEFT//INTERSWITCHNG//Goodsandservices12092020//138526765|20200914|01 Ref:NC01245338142025800070083556</t>
  </si>
  <si>
    <t>TRANSFER BETWEEN CUSTOMERS MBANKING - AFM December class REF:719550610445633100002760535510 ANY Account Transfer from OJEBIYI GBOYEGA AMOS to IVY LEAGUE ASSOCIATES LIMITED</t>
  </si>
  <si>
    <t>STAMP DUTY CHARGE 14092020 STAMP DUTY CHARGE - 14/09/2020</t>
  </si>
  <si>
    <t>TRANSFER BETWEEN CUSTOMERS 000014200915105459225980753288|TRF/Mofope Odebode 30% tuition fee/FRM ODEBODE ABIGAIL M. TO IVY LEAGUE ASSOCIATES LIMITED|NXG3900467630||ODEBODE ABIGAIL M. REF:000014200915105459225980753288</t>
  </si>
  <si>
    <t>TRANSFER BETWEEN CUSTOMERS 000001200915200522000065240278|Transfer from BOMINURU ONOME DORCAS to IVY LEAGUE ASSOCIATES LIMITED|Online to GTBank Plc|IVY LEAGUE ASSOCIATES LIMITED Onepay TransfREF:000001200915200522000065240278</t>
  </si>
  <si>
    <t>TRANSFER BETWEEN CUSTOMERS MBANKING - P7 Dec Class REF:409145610832150700003913123662 ANY Account Transfer from OLATUNJI OLUWABUNMI PENTHO to IVY LEAGUE ASSOCIATES LIMITED</t>
  </si>
  <si>
    <t>STAMP DUTY CHARGE 15092020 STAMP DUTY CHARGE - 15/09/2020</t>
  </si>
  <si>
    <t>TRANSFER BETWEEN CUSTOMERS Via GTWorld Atx and Pm REF:532597830000000420002009161011 from MBAGWU CRYSTABEL IKECHI to IVY LEAGUE ASSOCIATES LIMITED</t>
  </si>
  <si>
    <t>STAMP DUTY CHARGE 16092020 STAMP DUTY CHARGE - 16/09/2020</t>
  </si>
  <si>
    <t>TRANSFER BETWEEN CUSTOMERS MBANKING - Acca apm Pamela Ojo REF:637001023954596250009245216392 ANY Account Transfer from MOGOLI MARIAH to IVY LEAGUE ASSOCIATES LIMITED</t>
  </si>
  <si>
    <t>NIBSS Instant Payment Outward 000013200917145546000168889232 BEING-FUEL CASH REIMBURSEMENT.4_THE OFFICE BEING FUEL REIMBURSEMENT 4 THE OFFICE 99646781 IFO : UBA/EBIETOMIYE, OLUMIDE AYODELE REF:209075818124000000009964678100</t>
  </si>
  <si>
    <t>COMMISSION 000013200917145546000168889232 NIP TRANSFER COMMISSION FOR BEING-FUEL CASH REIMBURSEMENT.4_THE OFFICE BEING FUEL REIMBURSEMENT 4 THE OFFICE 99646781 REF:209075818124000000009964678100</t>
  </si>
  <si>
    <t>NIBSS Instant Payment Outward 000013200917145546000168889243 BEING PETTY CASH REIMBURSEMENT.4-THE OFFICE BNG PETTY CASH REIMBURSEMENT FOR THE OFFICE 99646782 IFO : UBA/EBIETOMIYE, OLUMIDE AYODELE REF:209075818122500000009964678200</t>
  </si>
  <si>
    <t>COMMISSION 000013200917145546000168889243 NIP TRANSFER COMMISSION FOR BEING PETTY CASH REIMBURSEMENT.4-THE OFFICE BNG PETTY CASH REIMBURSEMENT FOR THE OFFICE 99646782 REF:209075818122500000009964678200</t>
  </si>
  <si>
    <t>TRANSFER BETWEEN CUSTOMERS Via GTWorld Balance Payment for tuition REF:230680143000000245002009171634 from ALALI, JULIET N to IVY LEAGUE ASSOCIATES LIMITED</t>
  </si>
  <si>
    <t>STAMP DUTY CHARGE 17092020 STAMP DUTY CHARGE - 17/09/2020</t>
  </si>
  <si>
    <t>TRANSFER BETWEEN CUSTOMERS Via GTWorld ACCA TUTORIAL AND REGISTRATION REF:243250694000000540002009180958 from ASUQUO FLORENCE ETIM to IVY LEAGUE ASSOCIATES LIMITED</t>
  </si>
  <si>
    <t>TRANSFER BETWEEN CUSTOMERS 000001200918120437596518745625|BNG REFUND OF ACCA TUITION FEES PAID|||DELOITTE AND TOUCHE REF:000001200918120437596518745625</t>
  </si>
  <si>
    <t>TRANSFER BETWEEN CUSTOMERS MBANKING - Balance Payment for AA December diet lectures REF:594418367491642200003884945108 ANY Account Transfer from MOMOH , JUDE ITAFE to IVY LEAGUE ASSOCIATES LIMITED</t>
  </si>
  <si>
    <t>STAMP DUTY CHARGE 18092020 STAMP DUTY CHARGE - 18/09/2020</t>
  </si>
  <si>
    <t>TRANSFER BETWEEN CUSTOMERS 000007200919111204338537011358|ONB TRANSFER FROM UJ|ONB20091911120404065||UJUNWA ELIZABETH JOHNSON REF:000007200919111204338537011358</t>
  </si>
  <si>
    <t>TRANSFER BETWEEN CUSTOMERS MBANKING - Rukiyat REF:342120775379266230002343856751 ANY Account Transfer from AJILA, RUKIYAT BUKOLA to IVY LEAGUE ASSOCIATES LIMITED</t>
  </si>
  <si>
    <t>STAMP DUTY CHARGE 19092020 STAMP DUTY CHARGE - 19/09/2020</t>
  </si>
  <si>
    <t>TRANSFER BETWEEN CUSTOMERS 000014200920100422214251428832|NIP:000014200920100434004639943983::VNS :::020003:200920100434297159961025022306|020003:200920100434297159961025022306||ODUTEMOWO AGBREF:000014200920100422214251428832</t>
  </si>
  <si>
    <t>STAMP DUTY CHARGE 20092020 STAMP DUTY CHARGE - 20/09/2020</t>
  </si>
  <si>
    <t>TRANSFER BETWEEN CUSTOMERS 000014200922184636262159388333|TRF TO IVY LEAGUE ASSOCIATES LIMITED AT GTBank Plc - TAX Tuition fee for Patrick Daniel Okoh|BW0645749601||PATRICK O DANIEL REF:000014200922184636262159388333</t>
  </si>
  <si>
    <t>STAMP DUTY CHARGE 22092020 STAMP DUTY CHARGE - 22/09/2020</t>
  </si>
  <si>
    <t>TRANSFER BETWEEN CUSTOMERS via GAPS Being payment for referring 4 new student to ivy 99651673 BEING PAYMENT FOR REFERRING 4 NEW STUDENTS TO IVY FOR LECTURES from IVY LEAGUE ASSOCIATES LIMITED to I REF: 0124533814996516730000000</t>
  </si>
  <si>
    <t>NIBSS Instant Payment Outward 000013200923080410000175512708 BEING ACCA REG FEE FOR 4 NEW STUDENTS BEING ACCA REG FEE FOR 4 NEW STUDENTS 99653332 IFO : ZBN/SEACRON EDUCATIONAL NIGERIA LIMITED REF:209075818172000000009965333200</t>
  </si>
  <si>
    <t>COMMISSION 000013200923080410000175512708 NIP TRANSFER COMMISSION FOR BEING ACCA REG FEE FOR 4 NEW STUDENTS BEING ACCA REG FEE FOR 4 NEW STUDENTS 99653332 REF:209075818172000000009965333200</t>
  </si>
  <si>
    <t>TRANSFER BETWEEN CUSTOMERS MBANKING - Registration for AAA REF:399934725283593500004579824982 ANY Account Transfer from ALTRAIDE, NWAKAEGO CHIZOBA J. to IVY LEAGUE ASSOCIATES LIMITED</t>
  </si>
  <si>
    <t>STAMP DUTY CHARGE 23092020 STAMP DUTY CHARGE - 23/09/2020</t>
  </si>
  <si>
    <t>TRANSFER BETWEEN CUSTOMERS via GAPS PYT OF OVER DUE LAND USE CHARGE ON PPTY GREY STR 99945769 BEING PAYMENT FOR AREAS LAND USE CHARGE ON PROPERTY GRAY STREET. from IVY LEAGUE ASSOCIATES LIMITED t REF: 0124533814999457690000000</t>
  </si>
  <si>
    <t>TRANSFER BETWEEN CUSTOMERS via GAPS BEING-REFUND OF EXCESS TUITION FEE FOR CLASS 99714874 REFUND OF EXCESS TUITION FEE FOR DEC. 2020 DIET from IVY LEAGUE ASSOCIATES LIMITED to KAZEEM KHALID OMOT REF: 0124533814997148740000000</t>
  </si>
  <si>
    <t>TRANSFER BETWEEN CUSTOMERS via GAPS REFUND-OF EXCESS TUITION FEE FOR DEC. 2020 DIET 99849694 REFUND OF EXCESS TUITION FEE FOR DEC. 2020 DIET from IVY LEAGUE ASSOCIATES LIMITED to ASUQUO FLORENCE REF: 0124533814998496940000000</t>
  </si>
  <si>
    <t>NIBSS Instant Payment Outward 000013200924202323000177880272 REFUND OF EXCESS TUITION FEE FOR DEC. 2020 DIET REFUND OF EXCESS TUITION FEE FOR DEC. 2020 DIET 99849693 IFO : UBA/DAMILARE JUNIOR O REF:209075818110000000009984969300</t>
  </si>
  <si>
    <t>COMMISSION 000013200924202323000177880272 NIP TRANSFER COMMISSION FOR REFUND OF EXCESS TUITION FEE FOR DEC. 2020 DIET REFUND OF EXCESS TUITION FEE FOR DEC. 2020 DIET 99849693 REF:209075818110000000009984969300</t>
  </si>
  <si>
    <t>NIBSS Instant Payment Outward 000013200924202435000177881572 Payment for CBE upgrade installation and set up PAYMENT FOR CBE UPGRADE INSTALLATION AND SET UP FOR THE NEW SOFRWARE VERSION 99954029 REF:209075818115000000009995402900</t>
  </si>
  <si>
    <t>COMMISSION 000013200924202435000177881572 NIP TRANSFER COMMISSION FOR Payment for CBE upgrade installation and set up PAYMENT FOR CBE UPGRADE INSTALLATION AND SET UP FOR THE NEWREF:209075818115000000009995402900</t>
  </si>
  <si>
    <t>NIBSS Instant Payment Outward 000013200924202523000177882465 BEING FUEL-CASH REIMBURSEMENT-4-THE-OFFICE BEING FUEL CASH REIMBURSEMENT-4-THE OFFICE 100017576 IFO : UBA/EBIETOMIYE, OLUMIDE AYODELE REF:209075818116000000001000175760</t>
  </si>
  <si>
    <t>COMMISSION 000013200924202523000177882465 NIP TRANSFER COMMISSION FOR BEING FUEL-CASH REIMBURSEMENT-4-THE-OFFICE BEING FUEL CASH REIMBURSEMENT-4-THE OFFICE 100017576 REF:209075818116000000001000175760</t>
  </si>
  <si>
    <t>TRANSFER BETWEEN CUSTOMERS via GAPS BEING STAFF SALARY FOR THE MONTH OF SEPT. 2020 100016672 BEING STAFF SALARY FOR THE MONTH OF SEPTEMBER 2020 from IVY LEAGUE ASSOCIATES LIMITED to LAWANSON AKEEM REF: 0124533814100016672000000</t>
  </si>
  <si>
    <t>TRANSFER BETWEEN CUSTOMERS via GAPS STAFF SALARY FOR THE MONTH OF SEPT. 2020 RAPHAEL 100016673 STAFF SALARY FOR THE MONTH OF SEPT. 2020 RAPHAEL from IVY LEAGUE ASSOCIATES LIMITED to OSHIBOLU JAMIU REF: 0124533814100016673000000</t>
  </si>
  <si>
    <t>NIBSS Instant Payment Outward 000013200924202620000177883405 BEING STAFF SALARY FOR THE MONTH OF-SEPT.-2020 BEING STAFF SALARY FOR THE MONTH OF SEPTEMBER 2020 100016671 IFO : UNITY/YAKUBU ISIYAKA REF:209075818127400000001000166710</t>
  </si>
  <si>
    <t>COMMISSION 000013200924202620000177883405 NIP TRANSFER COMMISSION FOR BEING STAFF SALARY FOR THE MONTH OF-SEPT.-2020 BEING STAFF SALARY FOR THE MONTH OF SEPTEMBER 2020 100016671REF:209075818127400000001000166710</t>
  </si>
  <si>
    <t>NIBSS Instant Payment Outward 000013200924202651000177883929 BEING STAFF SALARY FOR THE MONTH OF SEPT.2020 BEING STAFF SALARY FOR THE MONTH OF SEPTEMBER 2020 100017499 IFO : UBA/EBIETOMIYE, OLUMI REF:209075818111790000001000174990</t>
  </si>
  <si>
    <t>COMMISSION 000013200924202651000177883929 NIP TRANSFER COMMISSION FOR BEING STAFF SALARY FOR THE MONTH OF SEPT.2020 BEING STAFF SALARY FOR THE MONTH OF SEPTEMBER 2020 100017499 REF:209075818111790000001000174990</t>
  </si>
  <si>
    <t>NIBSS Instant Payment Outward 000013200924202652000177883940 BEING STAFF SALARY FOR THE-MONTH OF SEPT.2020 BEING STAFF SALARY FOR THE MONTH OF SEPTEMBER 2020 100017502 IFO : ACCESS/LUCKY ISHAYA M REF:209075818158300000001000175020</t>
  </si>
  <si>
    <t>COMMISSION 000013200924202652000177883940 NIP TRANSFER COMMISSION FOR BEING STAFF SALARY FOR THE-MONTH OF SEPT.2020 BEING STAFF SALARY FOR THE MONTH OF SEPTEMBER 2020 100017502 REF:209075818158300000001000175020</t>
  </si>
  <si>
    <t>TRANSFER BETWEEN CUSTOMERS via GAPS BEING STAFF SALARY FOR THE MONTH-OF SEPT.-2020 100017501 BEING STAFF SALARY FOR THE MONTH OF SEPTEMBER 2020 from IVY LEAGUE ASSOCIATES LIMITED to SANNI TOYE MUS REF: 0124533814100017501000000</t>
  </si>
  <si>
    <t>TRANSFER BETWEEN CUSTOMERS via GAPS BEING STAFF SALARY FOR THE MONTH OFSEPT.-2020 100017500 BEING STAFF SALARY FOR THE MONTH OF SEPTEMBER 2020 from IVY LEAGUE ASSOCIATES LIMITED to OSHIBOLU JAMIU REF: 0124533814100017500000000</t>
  </si>
  <si>
    <t>TRANSFER BETWEEN CUSTOMERS via Internet Banking SBR Online Lecture Payment from IFEANYI, HILARY to IVY LEAGUE ASSOCIATES LIMITED</t>
  </si>
  <si>
    <t>TRANSFER BETWEEN CUSTOMERS MBANKING - ATX class REF:187002017383124380005518394197 ANY Account Transfer from ADEWOLE MOROHUNKEJI ADUKE to IVY LEAGUE ASSOCIATES LIMITED</t>
  </si>
  <si>
    <t>TRANSFER BETWEEN CUSTOMERS Via GTWorld Payment for Lectures REF:328444203000000400002009251517 from OLISA CLARE CHIKA to IVY LEAGUE ASSOCIATES LIMITED</t>
  </si>
  <si>
    <t>STAMP DUTY CHARGE 25092020 STAMP DUTY CHARGE - 25/09/2020</t>
  </si>
  <si>
    <t>TRANSFER BETWEEN CUSTOMERS 000014200926073312242718920423|NIP/ussd/114400000969833769|NIPUSSD_114400000969833769||OMAGE JENNIFER REF:000014200926073312242718920423</t>
  </si>
  <si>
    <t>TRANSFER BETWEEN CUSTOMERS Via USSD GTBank Transfer 415036404500000400002028798515 from EDEMA-SILLO, ONOGHOETE to IVY LEAGUE ASSOCIATES LIMITED</t>
  </si>
  <si>
    <t>TRANSFER BETWEEN CUSTOMERS MBANKING - Performance management REF:898166581035819800006459770558 ANY Account Transfer from IYALLA RITA, ISIBHAKHOMEN to IVY LEAGUE ASSOCIATES LIMITED</t>
  </si>
  <si>
    <t>STAMP DUTY CHARGE 26092020 STAMP DUTY CHARGE - 26/09/2020</t>
  </si>
  <si>
    <t>TRANSFER BETWEEN CUSTOMERS Via USSD GTBank Transfer 275011731800000390002040706069 from OMAMEGBE, FRANCESCA IKPEMOSI to IVY LEAGUE ASSOCIATES LIMITED</t>
  </si>
  <si>
    <t>TRANSFER BETWEEN CUSTOMERS 000021201001011021200000007620|Precious Akinbode for APM Lessons|NG-013-201001-142820900-100639-852||0000130124533814 REF:000021201001011021200000007620</t>
  </si>
  <si>
    <t>TRANSFER BETWEEN CUSTOMERS MBANKING - Trf REF:677185981432510400002909312473 ANY Account Transfer from AJAYI, OLUWASEUN EMMANUEL to IVY LEAGUE ASSOCIATES LIMITED</t>
  </si>
  <si>
    <t>STAMP DUTY CHARGE 01102020 STAMP DUTY CHARGE - 01/10/2020</t>
  </si>
  <si>
    <t>CASH DEPOSIT KAWSU JARJUSEY</t>
  </si>
  <si>
    <t>TRANSFER BETWEEN CUSTOMERS 000002201002125504238924576250|TRF BO ADEDUGBE ADEFEMI OLUFEMI|FT20276037000897||ADEDUGBE ADEFEMI OLUFEMI REF:000002201002125504238924576250</t>
  </si>
  <si>
    <t>TRANSFER BETWEEN CUSTOMERS 000016201002154216000013259042|FBNMOBILE:IVY LEAGUE ASSOCIATES LIMITED/GRACE AONDONA|637372501366788394||AONDONA GRACE MEMBER REF:000016201002154216000013259042</t>
  </si>
  <si>
    <t>STAMP DUTY CHARGE 02102020 STAMP DUTY CHARGE - 02/10/2020</t>
  </si>
  <si>
    <t>TRANSFER BETWEEN CUSTOMERS 000021201004041055200000013061|Preye Angaye SBL SBR AFM AAA|NG-013-201004-053753273-773885-498||0000130124533814 REF:000021201004041055200000013061</t>
  </si>
  <si>
    <t>TRANSFER BETWEEN CUSTOMERS MBANKING - Tolulope Ajayi final payment REF:247747910569590820001218824437 ANY Account Transfer from AJAYI TOLULOPE MARY to IVY LEAGUE ASSOCIATES LIMITED</t>
  </si>
  <si>
    <t>STAMP DUTY CHARGE 04102020 STAMP DUTY CHARGE - 04/10/2020</t>
  </si>
  <si>
    <t>TRANSFER BETWEEN CUSTOMERS 000015201005180028001188905806|own account transfer|141047982||IVY LEAGUE ASSOCIATES LTD REF:000015201005180028001188905806</t>
  </si>
  <si>
    <t>NIBSS Instant Payment Outward 000013201005181232000193183374 BEING PAYMENT FOR ACCA REG FEE 4 TWO NEW STUDENTS BEING PAYMENT FOR ACCA REG FEE 4 TWO NEW STUDENTS 100853258 IFO : ZBN/SEACRON EDUCAT REF:209075818136000000001008532580</t>
  </si>
  <si>
    <t>COMMISSION 000013201005181232000193183374 NIP TRANSFER COMMISSION FOR BEING PAYMENT FOR ACCA REG FEE 4 TWO NEW STUDENTS BEING PAYMENT FOR ACCA REG FEE 4 TWO NEW STUDENTS 1008532REF:209075818136000000001008532580</t>
  </si>
  <si>
    <t>NIBSS Instant Payment Outward 000013201005181357000193185839 PAYMENT FOR ROOF REMOVAL &amp; FENCING PAYMENT FOR ROOF REMOVAL &amp; FENCING40K BAALE DRINK &amp; SORTING7500 AND CLEANING 10K FOR PPTY GRAY STR. REF:209075818157500000001008511510</t>
  </si>
  <si>
    <t>COMMISSION 000013201005181357000193185839 NIP TRANSFER COMMISSION FOR PAYMENT FOR ROOF REMOVAL &amp; FENCING PAYMENT FOR ROOF REMOVAL &amp; FENCING40K BAALE DRINK &amp; SORTING7500 AND CLEAREF:209075818157500000001008511510</t>
  </si>
  <si>
    <t>NIBSS Instant Payment Outward 000013201005181400000193185917 STAFF SALARY FOR THE MONTH OF SEPT. 2020. BEING STAFF SALARY FOR THE MONTH OF SEPTEMBER 2020 100851152 IFO : STANBIC/RUTH OLUWAWUNMI A REF:209075818112000000001008511520</t>
  </si>
  <si>
    <t>COMMISSION 000013201005181400000193185917 NIP TRANSFER COMMISSION FOR STAFF SALARY FOR THE MONTH OF SEPT. 2020. BEING STAFF SALARY FOR THE MONTH OF SEPTEMBER 2020 100851152 REF:209075818112000000001008511520</t>
  </si>
  <si>
    <t>NIBSS Instant Payment Outward 000013201005181502000193187684 BNG PYT FOR NEPA BILL FOR THE OF AUGUST 2020 PR BNG PYT FOR NEPA BILL FOR THE OF AUGUST 2020 PR 100364784 IFO : SKYE(POL)/JAMIU OLUKAY REF:209075818132880000001003647840</t>
  </si>
  <si>
    <t>COMMISSION 000013201005181502000193187684 NIP TRANSFER COMMISSION FOR BNG PYT FOR NEPA BILL FOR THE OF AUGUST 2020 PR BNG PYT FOR NEPA BILL FOR THE OF AUGUST 2020 PR 100364784 REF:209075818132880000001003647840</t>
  </si>
  <si>
    <t>NIBSS Instant Payment Outward 000013201005181630000193190204 PYT FOR ONE CARTOON OF A4 PAPER FOR OFFICE USE PYT FOR ONE CARTOON OF A4 PAPER FOR OFFICE USE 100364062 IFO : UBA/EBIETOMIYE, OLUMIDE REF:209075818165000000001003640620</t>
  </si>
  <si>
    <t>COMMISSION 000013201005181630000193190204 NIP TRANSFER COMMISSION FOR PYT FOR ONE CARTOON OF A4 PAPER FOR OFFICE USE PYT FOR ONE CARTOON OF A4 PAPER FOR OFFICE USE 100364062 REF:209075818165000000001003640620</t>
  </si>
  <si>
    <t>NIBSS Instant Payment Outward 000013201005181630000193190209 PYT 4 SERVICING OF 2 ACRECEPTION &amp; LECTURER ROOM PYT 4 SERVICING OF 2 ACRECEPTION &amp; LECTURER ROOM 100364063 IFO : UBA/OLUDIRAN AKINLAB REF:209075818150000000001003640630</t>
  </si>
  <si>
    <t>COMMISSION 000013201005181630000193190209 NIP TRANSFER COMMISSION FOR PYT 4 SERVICING OF 2 ACRECEPTION &amp; LECTURER ROOM PYT 4 SERVICING OF 2 ACRECEPTION &amp; LECTURER ROOM 100364063REF:209075818150000000001003640630</t>
  </si>
  <si>
    <t>TRANSFER BETWEEN CUSTOMERS via GAPS FUND TRSF FOR FIXED DEPOSIT INVESMENT 100853037 FUND TRSF FOR FIXED DEPOSIT INVESMENT from IVY LEAGUE ASSOCIATES LIMITED to MERISTEM WEALTH MANAGEMENT LTD REF: 0124533814100853037000000</t>
  </si>
  <si>
    <t>STAMP DUTY CHARGE 05102020 STAMP DUTY CHARGE - 05/10/2020</t>
  </si>
  <si>
    <t>TRANSFER BETWEEN CUSTOMERS Via GTWorld Reg lect REF:228652279000000390002010060952 from MORADEYO WASIU OLAWALE to IVY LEAGUE ASSOCIATES LIMITED</t>
  </si>
  <si>
    <t>STAMP DUTY CHARGE 06102020 STAMP DUTY CHARGE - 06/10/2020</t>
  </si>
  <si>
    <t>TRANSFER BETWEEN CUSTOMERS Via USSD GTBank Transfer 00000000571058446020907581810000005000202010071612 from MONAGO, UCHECHUKWU ANITA to IVY LEAGUE ASSOCIATES LIMITED</t>
  </si>
  <si>
    <t>TRANSFER BETWEEN CUSTOMERS Via GTWorld SBR and AFM REF:252222270000000450002010100857 from MAKINDE, OLUFEMI ELIJAH to IVY LEAGUE ASSOCIATES LIMITED</t>
  </si>
  <si>
    <t>STAMP DUTY CHARGE 10102020 STAMP DUTY CHARGE - 10/10/2020</t>
  </si>
  <si>
    <t>NIBSS Instant Payment Outward 000013201012152117000202282824 BEING FUEL CASH-REIMBURSEMENT-4-THE-OFFICE BEING FUEL CASH REIMBURSEMENT-4-THE OFFICE 101100775 IFO : UBA/EBIETOMIYE, OLUMIDE AYODELE REF:209075818122000000001011007750</t>
  </si>
  <si>
    <t>COMMISSION 000013201012152117000202282824 NIP TRANSFER COMMISSION FOR BEING FUEL CASH-REIMBURSEMENT-4-THE-OFFICE BEING FUEL CASH REIMBURSEMENT-4-THE OFFICE 101100775 REF:209075818122000000001011007750</t>
  </si>
  <si>
    <t>NIBSS Instant Payment Outward 000013201012152118000202282852 BEING PYT 4 OFFICE 365 A3 LICENCE FOR 1YR BEING PYT 4 OFFICE 365 A3 LICENCE FOR 1YR FOR IVYLEAGUE 100989497 IFO : ZBN/QUOMODO SYSTEMS REF:209075818120333630001009894970</t>
  </si>
  <si>
    <t>COMMISSION 000013201012152118000202282852 NIP TRANSFER COMMISSION FOR BEING PYT 4 OFFICE 365 A3 LICENCE FOR 1YR BEING PYT 4 OFFICE 365 A3 LICENCE FOR 1YR FOR IVYLEAGUE 100989497REF:209075818120333630001009894970</t>
  </si>
  <si>
    <t>NIBSS Instant Payment Outward 000013201012152118000202282854 BEING LOAN TO STAFF REPAYABLE FROM STAFF SALARY BEING LOAN TO STAFF REPAYABLE FROM STAFF SALARY 101100773 TO UBA/EBIETOMIYE, OLUMIDE REF:209075818124000000001011007730</t>
  </si>
  <si>
    <t>COMMISSION 000013201012152118000202282854 NIP TRANSFER COMMISSION FOR BEING LOAN TO STAFF REPAYABLE FROM STAFF SALARY BEING LOAN TO STAFF REPAYABLE FROM STAFF SALARY 101100773REF:209075818124000000001011007730</t>
  </si>
  <si>
    <t>NIBSS Instant Payment Outward 000013201012152117000202282828 BEING PAYMENT FOR FOOD FOR STAFF. BEING PAYMENT FOR FOOD FOR STAFF 101100774 TO UBA/EBIETOMIYE, OLUMIDE AYODELE REF:209075818111400000001011007740</t>
  </si>
  <si>
    <t>COMMISSION 000013201012152117000202282828 NIP TRANSFER COMMISSION FOR BEING PAYMENT FOR FOOD FOR STAFF. BEING PAYMENT FOR FOOD FOR STAFF 101100774 REF:209075818111400000001011007740</t>
  </si>
  <si>
    <t>TRANSFER BETWEEN CUSTOMERS 000012201020111134752483740000|Comfort OdunzeRevision payment|75248374||ODUNZE REF:000012201020111134752483740000</t>
  </si>
  <si>
    <t>TRANSFER BETWEEN CUSTOMERS Via USSD GTBank Transfer 00000000332089616520907581810000030000202010201456 from ADAMU, MUHAMMAD MUNTASIR to IVY LEAGUE ASSOCIATES LIMITED</t>
  </si>
  <si>
    <t>STAMP DUTY CHARGE 20102020 STAMP DUTY CHARGE - 20/10/2020</t>
  </si>
  <si>
    <t>TRANSFER BETWEEN CUSTOMERS 000014201022111937271000017875|TRF/APM Revision and Video /FRM OMOTAYO B. OREKOYA TO IVY LEAGUE ASSOCIATES LIMITED|NXG6288597950||OMOTAYO B. OREKOYA REF:000014201022111937271000017875</t>
  </si>
  <si>
    <t>TRANSFER BETWEEN CUSTOMERS Via GTWorld For revision class REF:219849794000000150002010221127 from BELLO, RAMOTA OLANIKE to IVY LEAGUE ASSOCIATES LIMITED</t>
  </si>
  <si>
    <t>STAMP DUTY CHARGE 22102020 STAMP DUTY CHARGE - 22/10/2020</t>
  </si>
  <si>
    <t>TRANSFER BETWEEN CUSTOMERS via Internet Banking Payment for SBR and AFM revision class for De from EYINADE WASIU ADESOLA to IVY LEAGUE ASSOCIATES LIMITED</t>
  </si>
  <si>
    <t>TRANSFER BETWEEN CUSTOMERS MBANKING - Abdul Wahab AWA-Ibraheem for AAA REF:838324672270411500006830225582 ANY Account Transfer from AWA-IBRAHEEM, ABDUL WAHAB to IVY LEAGUE ASSOCIATES LIMITED</t>
  </si>
  <si>
    <t>TRANSFER BETWEEN CUSTOMERS 000014201023114434254358741376|TRF/Olumoyegun ola/FRM OLASODE OLUMOYEGUN TO IVY|VNM9895022757636386||OLASODE OLUMOYEGUN REF:000014201023114434254358741376</t>
  </si>
  <si>
    <t>TRANSFER BETWEEN CUSTOMERS 000004201023135052795427586247|MOB/UTO/6102408255/000013/Payment for revision class|6102408255||OJAJUNI FOLUSHO IBUKUNOLUWA REF:000004201023135052795427586247</t>
  </si>
  <si>
    <t>TRANSFER BETWEEN CUSTOMERS Via USSD GTBank Transfer 00000000332099240220907581810000015000202010231506 from AGBO, OMEGA IMMACULATA to IVY LEAGUE ASSOCIATES LIMITED</t>
  </si>
  <si>
    <t>TRANSFER BETWEEN CUSTOMERS 000007201023151117358390292121|ONB TRANSFER FROM CHIAMAKA V **7465|ONB20102303111701065||CHIAMAKA VIVIAN OKPALA REF:000007201023151117358390292121</t>
  </si>
  <si>
    <t>TRANSFER BETWEEN CUSTOMERS MBANKING - For AFM &amp; AAA revision REF:408778914530699500005377219907 ANY Account Transfer from ATEKOJA , ADEDAMOLA OPEYEMI to IVY LEAGUE ASSOCIATES LIMITED</t>
  </si>
  <si>
    <t>TRANSFER BETWEEN CUSTOMERS Via GTWorld For PM and FM revision REF:712602225000000300002010231618 from NWOKO , CHIDINMA MAGDALYN to IVY LEAGUE ASSOCIATES LIMITED</t>
  </si>
  <si>
    <t>TRANSFER BETWEEN CUSTOMERS Via USSD GTBank Transfer 00000000226092711920907581810000015000202010231621 from OBI EMMANUELLA ANULIKA to IVY LEAGUE ASSOCIATES LIMITED</t>
  </si>
  <si>
    <t>TRANSFER BETWEEN CUSTOMERS 000004201023162239868488512197|MOB/UTO/6103445422/000013/SBL|6103445422||OJO OLUWAFUNMILAYO BUNMI REF:000004201023162239868488512197</t>
  </si>
  <si>
    <t>TRANSFER BETWEEN CUSTOMERS 000014201023170050293607891904|NIP/ussd/114400001051711731|NIPUSSD_114400001051711731||OLUWATOBILOBA GRACE OLUGBADE REF:000014201023170050293607891904</t>
  </si>
  <si>
    <t>TRANSFER BETWEEN CUSTOMERS Via GTWorld ACCA DECEMBER 2020 REVISION CLASS - FINANCIAL REPORTING REF:228655734000000150002010231931 from ADEKANMBI STEPHEN ADEOLU to IVY LEAGUE ASSOCIATES LIMITED</t>
  </si>
  <si>
    <t>TRANSFER BETWEEN CUSTOMERS MBANKING - LawrenceOye_Revisionclass REF:671311672468429950003494956594 ANY Account Transfer from OYENIYI LAWRENCE DAMILARE to IVY LEAGUE ASSOCIATES LIMITED</t>
  </si>
  <si>
    <t>TRANSFER BETWEEN CUSTOMERS Via USSD GTBank Transfer 00000000906044256920907581810000015000202010232223 from OLUDIPE GABRIEL to IVY LEAGUE ASSOCIATES LIMITED</t>
  </si>
  <si>
    <t>TRANSFER BETWEEN CUSTOMERS Via USSD GTBank Transfer 00000000203022637220907581810000010050202010232234 from BALOGUN, KEHINDE JOSHUA to IVY LEAGUE ASSOCIATES LIMITED</t>
  </si>
  <si>
    <t>TRANSFER BETWEEN CUSTOMERS 000014201023223620221343979478|TRF/Payment for Tax Class/FRM OYINKANSOLA BEATRICE ADELAKUN TO IVY|VNM2783041470706266||OYINKANSOLA BEATRICE ADELAKUN REF:000014201023223620221343979478</t>
  </si>
  <si>
    <t>STAMP DUTY CHARGE 23102020 STAMP DUTY CHARGE - 23/10/2020</t>
  </si>
  <si>
    <t>STAMP DUTY CHARGE 24102020 STAMP DUTY CHARGE - 24/10/2020</t>
  </si>
  <si>
    <t>TRANSFER BETWEEN CUSTOMERS 000016201024071648000066507071|FBNMOBILE:IVY LEAGUE ASSOCIATES LIMITED/JOYASUNI AA|637391206084886547||ASUNI JOY REF:000016201024071648000066507071</t>
  </si>
  <si>
    <t>TRANSFER BETWEEN CUSTOMERS 000021201024061028200000001052|IBANKING TRANSFER|NG-013-201024-075225345-812377-494||0000130124533814 REF:000021201024061028200000001052</t>
  </si>
  <si>
    <t>TRANSFER BETWEEN CUSTOMERS MBANKING - Payment for revision class for AA REF:978306758041563600003476376312 ANY Account Transfer from UGOWE CHIKA LYNDA to IVY LEAGUE ASSOCIATES LIMITED</t>
  </si>
  <si>
    <t>TRANSFER BETWEEN CUSTOMERS via Internet Banking Payment for AAA class Funmi AJAYI from AJAYI-OBATOYINBO OLUFUNMILAYO to IVY LEAGUE ASSOCIATES LIMITED</t>
  </si>
  <si>
    <t>TRANSFER BETWEEN CUSTOMERS MBANKING - SBL revision class REF:269242534222231550004270268399 ANY Account Transfer from LAWRENCE IFEOLUWAPO DAMILOLA to IVY LEAGUE ASSOCIATES LIMITED</t>
  </si>
  <si>
    <t>TRANSFER BETWEEN CUSTOMERS MBANKING - Payment for APM Revision Course REF:786598749989966200009758489519 ANY Account Transfer from NWEKE, FRANCIS EMEKA to IVY LEAGUE ASSOCIATES LIMITED</t>
  </si>
  <si>
    <t>TRANSFER BETWEEN CUSTOMERS 000004201024124409200073850845|TUD IBG/UTO/ApmAfm|200073850845||AKINBOBOLA AYOKANMI O REF:000004201024124409200073850845</t>
  </si>
  <si>
    <t>TRANSFER BETWEEN CUSTOMERS 000001201024145710000069936900|Transfer from ELIZABETH OMOBOLA OWOLABI to IVY LEAGUE ASSOCIATES LIMITED|Online to GTBank Plc|IVY LEAGUE ASSOCIATES LIMITED Onepay TrREF:000001201024145710000069936900</t>
  </si>
  <si>
    <t>TRANSFER BETWEEN CUSTOMERS 000002201024174659439540902772|TRF BO AKINYEMI OLUWAKEGAN ADEBOSOLA|FT20297543634038||AKINYEMI OLUWAKEGAN ADEBOSOLA REF:000002201024174659439540902772</t>
  </si>
  <si>
    <t>VALUE ADDED TAX VAT ON NIP TRANSFER FOR COMMU</t>
  </si>
  <si>
    <t>NIBSS Instant Payment Outward 000013201028131653000221218415 PYT FOR ACCA REG FEEOKAFOR JULIET-4961834 PYT FOR ACCA REG FEEOKAFOR JULIET-4961834 101680348 IFO : ZBN/SEACRON EDUCATIONAL NIGERIA LI REF:209075818118000000001016803480</t>
  </si>
  <si>
    <t>COMMISSION 000013201028131653000221218415 NIP TRANSFER COMMISSION FOR PYT FOR ACCA REG FEEOKAFOR JULIET-4961834 PYT FOR ACCA REG FEEOKAFOR JULIET-4961834 101680348 REF:209075818118000000001016803480</t>
  </si>
  <si>
    <t>TRANSFER BETWEEN CUSTOMERS via GAPS Part pyt for area boys of the street of site 101929328 PART PYT FOR AREA BOYS OF THE STREET OF SITE from IVY LEAGUE ASSOCIATES LIMITED to OSHIBOLU JAMIU OLUKAYO REF: 0124533814101929328000000</t>
  </si>
  <si>
    <t>TRANSFER BETWEEN CUSTOMERS via GAPS Being part pyt for demolition of-site bulding 101929325 BEING PART PYT FOR DEMOLITION OF SITE BULDING AND PACKING OF DEBRIS from IVY LEAGUE ASSOCIATES LIMITED t REF: 0124533814101929325000000</t>
  </si>
  <si>
    <t>TRANSFER BETWEEN CUSTOMERS via GAPS Balance pyt to lawma for packing of refuse on site 101929327 BALANCE PYT TO LAWMA FOR PACKING OF REFUSE ON SITE from IVY LEAGUE ASSOCIATES LIMITED to OSHIBOLU J REF: 0124533814101929327000000</t>
  </si>
  <si>
    <t>NIBSS Instant Payment Outward 000013201028132330000221229443 balance payment for demolition of site building BEING BALANCE PAYMENT FOR DEMOLITION OF SITE BUILDING 101929326 IFO : UBA/EBIETOMIYE, REF:209075818110000000001019293260</t>
  </si>
  <si>
    <t>COMMISSION 000013201028132330000221229443 NIP TRANSFER COMMISSION FOR balance payment for demolition of site building BEING BALANCE PAYMENT FOR DEMOLITION OF SITE BUILDING 10192REF:209075818110000000001019293260</t>
  </si>
  <si>
    <t>NIBSS Instant Payment Outward 000013201028132332000221229477 Being payment for bush and palm tree cutting BEING PAYMENT FOR BUSH AND PALM TREE CUTTING 101929324 IFO : UBA/EBIETOMIYE, OLUMIDE AYOD REF:209075818130000000001019293240</t>
  </si>
  <si>
    <t>COMMISSION 000013201028132332000221229477 NIP TRANSFER COMMISSION FOR Being payment for bush and palm tree cutting BEING PAYMENT FOR BUSH AND PALM TREE CUTTING 101929324 REF:209075818130000000001019293240</t>
  </si>
  <si>
    <t>FAILED NIBSS INSTANT PAYMENT 000013201028132414000221230741 STAFF SALARY FOR THE MONTH OF.OCTOBER-2020. BEING STAFF SALARY FOR THE MONTH OF OCTOBER. 2020 101929333 IFO : STANBIC/RUTH OLUWAWUNMI REF:209075818112000000001019293330</t>
  </si>
  <si>
    <t>COMMISSION 000013201028132414000221230741 NIP TRANSFER COMMISSION FOR STAFF SALARY FOR THE MONTH OF.OCTOBER-2020. BEING STAFF SALARY FOR THE MONTH OF OCTOBER. 2020 101929333 REF:209075818112000000001019293330</t>
  </si>
  <si>
    <t>FAILED NIBSS INSTANT PAYMENT 000013201028132414000221230741 NIP Reversal: (STANBIC returned: Beneficiary Bank not available) REF:000013201028132414000221230741</t>
  </si>
  <si>
    <t>NIBSS Instant Payment Outward 000013201028131254000221211778 COMMUNITY SETTLEMENT FOR LANDED PPYY GRAY STREET COMMUNITY SETTLEMENT FOR LANDED PPTY GRAY STREET YABA LAGOS 101346335 TO FBN/BAALEREF:209075818120000000001013463350</t>
  </si>
  <si>
    <t>COMMISSION 000013201028131254000221211778 NIP TRANSFER COMMISSION FOR COMMUNITY SETTLEMENT FOR LANDED PPYY GRAY STREET COMMUNITY SETTLEMENT FOR LANDED PPTY GRAY STREET YABA REF:209075818120000000001013463350</t>
  </si>
  <si>
    <t>TRANSFER BETWEEN CUSTOMERS via GAPS STAFF SALARY FOR THE MONTH OF OCTOBER-2020. 101676244 BEING STAFF SALARY FOR THE MONTH OF OCTOBER. 2020 from IVY LEAGUE ASSOCIATES LIMITED to OSHIBOLU JAMIU OLU REF: 0124533814101676244000000</t>
  </si>
  <si>
    <t>TRANSFER BETWEEN CUSTOMERS via GAPS STAFF SALARY FOR THE MONTH OF-OCTOBER-2020. 101676245 BEING STAFF SALARY FOR THE MONTH OF OCTOBER. 2020 from IVY LEAGUE ASSOCIATES LIMITED to SANNI TOYE MUSTAPH REF: 0124533814101676245000000</t>
  </si>
  <si>
    <t>NIBSS Instant Payment Outward 000013201029174253000223169829 STAFF SALARY FOR THE MONTH OFOCTOBER-2020. BEING STAFF SALARY FOR THE MONTH OF OCTOBER. 2020 101676246 IFO : ACCESS/LUCKY ISHAYA MUSA REF:209075818156000000001016762460</t>
  </si>
  <si>
    <t>COMMISSION 000013201029174253000223169829 NIP TRANSFER COMMISSION FOR STAFF SALARY FOR THE MONTH OFOCTOBER-2020. BEING STAFF SALARY FOR THE MONTH OF OCTOBER. 2020 101676246 REF:209075818156000000001016762460</t>
  </si>
  <si>
    <t>NIBSS Instant Payment Outward 000013201029174327000223170679 STAFF SALARY FOR THE MONTHOF OCTOBER. 2020. BEING STAFF SALARY FOR THE MONTH OF OCTOBER. 2020 101676572 IFO : UBA/EBIETOMIYE, OLUMIDE REF:209075818175600000001016765720</t>
  </si>
  <si>
    <t>COMMISSION 000013201029174327000223170679 NIP TRANSFER COMMISSION FOR STAFF SALARY FOR THE MONTHOF OCTOBER. 2020. BEING STAFF SALARY FOR THE MONTH OF OCTOBER. 2020 101676572 REF:209075818175600000001016765720</t>
  </si>
  <si>
    <t>TRANSFER BETWEEN CUSTOMERS via GAPS AUX. STAFF SALARY 4 THE-MONTH -OF OCT-2020 101679580 AUX. STAFF SALARY 4 THE-MONTH -OF OCT-2020 from IVY LEAGUE ASSOCIATES LIMITED to LAWANSON AKEEM OLAYINKA REF: 0124533814101679580000000</t>
  </si>
  <si>
    <t>TRANSFER BETWEEN CUSTOMERS via GAPS AUX. STAFF SALARY 4 THE-MONTH -OF-OCT-2020 101679581 AUX. STAFF SALARY FOR THE MONTH OF- OCTOBER 2020- FOR RAPHAEL from IVY LEAGUE ASSOCIATES LIMITED to OSHIBOL REF: 0124533814101679581000000</t>
  </si>
  <si>
    <t>NIBSS Instant Payment Outward 000013201029174541000223174242 AUX. STAFF SALARY 4 THE-MONTH -OF OCT. 2020 AUX. STAFF SALARY 4 THE-MONTH -OF OCT. 2020 101679579 IFO : UNITY/YAKUBU ISIYAKA REF:209075818127100000001016795790</t>
  </si>
  <si>
    <t>COMMISSION 000013201029174541000223174242 NIP TRANSFER COMMISSION FOR AUX. STAFF SALARY 4 THE-MONTH -OF OCT. 2020 AUX. STAFF SALARY 4 THE-MONTH -OF OCT. 2020 101679579 REF:209075818127100000001016795790</t>
  </si>
  <si>
    <t>TRANSFER BETWEEN CUSTOMERS 000003201029195644000594103947|QR Q10499416035 Fund Trf 01245338| S1030886||0725060014 REF:000003201029195644000594103947</t>
  </si>
  <si>
    <t>STAMP DUTY CHARGE 29102020 STAMP DUTY CHARGE - 29/10/2020</t>
  </si>
  <si>
    <t>TRANSFER BETWEEN CUSTOMERS 000014201030143140254154578433|TRF/Akhuemonkhan Ehisuoria AAA and TX/FRM EHISUORIA EHIZONAGA AKHUEMONKHAN TO IVY|VNM4214289911691376||EHISUORIA EHIZONAGA AKHUEMONKHREF:000014201030143140254154578433</t>
  </si>
  <si>
    <t>TRANSFER BETWEEN CUSTOMERS 000016201030184247000083772375|FBNMOBILE:IVY LEAGUE ASSOCIATES LIMITED/COMPLETE PAYMENT FOR MA AND FA CLASSES|637396801672085760||FAFOWORA MOJISOLA SUSAN REF:000016201030184247000083772375</t>
  </si>
  <si>
    <t>TRANSFER BETWEEN CUSTOMERS 000014201030194921238278045318|TRF/Genevieve Okafor SBR/FRM EHISUORIA EHIZONAGA AKHUEMONKHAN TO IVY|VNM1603632704014676||EHISUORIA EHIZONAGA AKHUEMONKHAN REF:000014201030194921238278045318</t>
  </si>
  <si>
    <t>STAMP DUTY CHARGE 30102020 STAMP DUTY CHARGE - 30/10/2020</t>
  </si>
  <si>
    <t>TRANSFER BETWEEN CUSTOMERS 000014201031122840246556598269|TRF/Payment for Revision class/FRM HARUNA S AHMED TO IVY|VNM6331968230420526||HARUNA S AHMED REF:000014201031122840246556598269</t>
  </si>
  <si>
    <t>TRANSFER BETWEEN CUSTOMERS Via USSD GTBank Transfer 00000000250022076220907581810000025000202010311422 from IDIKA,CHINMA BEATRICE to IVY LEAGUE ASSOCIATES LIMITED</t>
  </si>
  <si>
    <t>STAMP DUTY CHARGE 31102020 STAMP DUTY CHARGE - 31/10/2020</t>
  </si>
  <si>
    <t>TRANSFER BETWEEN CUSTOMERS Via GTWorld Acca December Revision AFM REF:201116693000000250002010312305 from AWOYOKUN AWOYEMI, TOLULOPE to IVY LEAGUE ASSOCIATES LIMITED</t>
  </si>
  <si>
    <t>TRANSFER BETWEEN CUSTOMERS 000004201101082321086247968958|MOB/UTO/6172184114/000013/SBL revision class|6172184114|| REF:000004201101082321086247968958</t>
  </si>
  <si>
    <t>STAMP DUTY CHARGE 01112020 STAMP DUTY CHARGE - 01/11/2020</t>
  </si>
  <si>
    <t>NIBSS Instant Payment Outward 000013201103081650000229727973 BEING-PAYMENT FOR PACKING OF REFUSE AWAY FROM SITE BEING PAYMENT FOR PACKING OF REFUSE OUT SIDE THE SITE FOR LAWMAN TO PACK GRAY STRE REF:209075818125000000001019813200</t>
  </si>
  <si>
    <t>COMMISSION 000013201103081650000229727973 NIP TRANSFER COMMISSION FOR BEING-PAYMENT FOR PACKING OF REFUSE AWAY FROM SITE BEING PAYMENT FOR PACKING OF REFUSE OUT SIDE THE SITE FOREF:209075818125000000001019813200</t>
  </si>
  <si>
    <t>TRANSFER BETWEEN CUSTOMERS via GAPS BNG PYT FOR NEPA BILL FOR THE OF SEPT. 2020 PR 102013385 BNG PYT FOR NEPA BILL FOR THE OF SEPT. 2020 PR from IVY LEAGUE ASSOCIATES LIMITED to OSHIBOLU JAMIU OLU REF: 0124533814102013385000000</t>
  </si>
  <si>
    <t>TRANSFER BETWEEN CUSTOMERS via GAPS Being pyt for waste bill for Aug.&amp; Sept. 2020 102013384 BEING PYT FOR WASTE BILL FOR AUG.&amp; SEPT. 2020 from IVY LEAGUE ASSOCIATES LIMITED to TEMMY VENTURES REF: 0124533814102013384000000</t>
  </si>
  <si>
    <t>TRANSFER BETWEEN CUSTOMERS MBANKING - ACCA DipIFRS Balance REF:820714093171018300001559663581 ANY Account Transfer from OKIKIOLA, OYINDAMOLA M. to IVY LEAGUE ASSOCIATES LIMITED</t>
  </si>
  <si>
    <t>STAMP DUTY CHARGE 03112020 STAMP DUTY CHARGE - 03/11/2020</t>
  </si>
  <si>
    <t>NIBSS Instant Payment Outward 000013201104153149000232211381 Further pyt 4 packing of refuse away from the site FURTHER PYT 4 PACKING OF REFUSE AWAY FROM THE SITE 102298843 IFO : UBA/EBIETOMIYE, REF:209075818180000000001022988430</t>
  </si>
  <si>
    <t>COMMISSION 000013201104153149000232211381 NIP TRANSFER COMMISSION FOR Further pyt 4 packing of refuse away from the site FURTHER PYT 4 PACKING OF REFUSE AWAY FROM THE SITE 10229REF:209075818180000000001022988430</t>
  </si>
  <si>
    <t>VALUE ADDED TAX VAT ON NIP TRANSFER FOR Furth</t>
  </si>
  <si>
    <t>TRANSFER BETWEEN CUSTOMERS 000016201106143234000003368791|FBNMOBILE:IVY LEAGUE ASSOCIATES LIMITED/TRANSFER FROM GABRIEL|637402699544038871||ONODU GABRIEL CHINAGOLU REF:000016201106143234000003368791</t>
  </si>
  <si>
    <t>STAMP DUTY CHARGE 06112020 STAMP DUTY CHARGE - 06/11/2020</t>
  </si>
  <si>
    <t>TRANSFER BETWEEN CUSTOMERS 000016201107125429000006252030|FBNMOBILE:IVY LEAGUE ASSOCIATES LIMITED/PYMT FOR AFM BY SAMUEL OJI|637403504700083792||OJI SAMUEL ONYEKACHI REF:000016201107125429000006252030</t>
  </si>
  <si>
    <t>TRANSFER BETWEEN CUSTOMERS via Internet Banking Live classes/Access to recorded lect-SBR/APM from YUSUF YUSUF BABATUNDE to IVY LEAGUE ASSOCIATES LIMITED</t>
  </si>
  <si>
    <t>STAMP DUTY CHARGE 07112020 STAMP DUTY CHARGE - 07/11/2020</t>
  </si>
  <si>
    <t>TRANSFER BETWEEN CUSTOMERS 000014201107232237295813368859|TRF/FR Revision Class/FRM ORAFIRI CHELSEA OGAN TO IVY|VNM3164629299138556||ORAFIRI CHELSEA OGAN REF:000014201107232237295813368859</t>
  </si>
  <si>
    <t>TRANSFER BETWEEN CUSTOMERS MBANKING - SBL Revision for December exams. REF:298487264496832000008782298541 ANY Account Transfer from ADEJARE, RITA ONYEKA to IVY LEAGUE ASSOCIATES LIMITED</t>
  </si>
  <si>
    <t>TRANSFER BETWEEN CUSTOMERS Via USSD GTBank Transfer 00000000229068847920907581810000005000202011080947 from OMAGE, JENNIFER to IVY LEAGUE ASSOCIATES LIMITED</t>
  </si>
  <si>
    <t>TRANSFER BETWEEN CUSTOMERS MBANKING - Lectures REF:177590185246783820005551429653 ANY Account Transfer from NUHU SHEDRACH ALIM to IVY LEAGUE ASSOCIATES LIMITED</t>
  </si>
  <si>
    <t>STAMP DUTY CHARGE 08112020 STAMP DUTY CHARGE - 08/11/2020</t>
  </si>
  <si>
    <t>FUNDS TRANSFER -710841- -053674-10112020/PART LIQUIDATION/4856906/ LANG</t>
  </si>
  <si>
    <t>STAMP DUTY CHARGE 11112020 STAMP DUTY CHARGE - 11/11/2020</t>
  </si>
  <si>
    <t>TRANSFER BETWEEN CUSTOMERS Via GTWorld Pamela Femi Ojo REF:229667113000000250002011141324 from MUILI ADENIYI to IVY LEAGUE ASSOCIATES LIMITED</t>
  </si>
  <si>
    <t>STAMP DUTY CHARGE 14112020 STAMP DUTY CHARGE - 14/11/2020</t>
  </si>
  <si>
    <t>TRANSFER BETWEEN CUSTOMERS 000014201115221418283755791282|TRF/Tomi Badewa Training/FRM ABIODUN OLUWAFEMI OWOLAJA TO IVY|VNM5314754494928425||ABIODUN OLUWAFEMI OWOLAJA REF:000014201115221418283755791282</t>
  </si>
  <si>
    <t>STAMP DUTY CHARGE 15112020 STAMP DUTY CHARGE - 15/11/2020</t>
  </si>
  <si>
    <t>NIBSS Instant Payment Outward 000013201117155329000250594625 STAFF SALARY FOR THE MONTH-OF.OCTOBER-2020. BEING STAFF SALARY FOR THE MONTH OF OCTOBER. 2020 102348245 IFO : STANBIC/RUTH OLUWAWUNMI REF:209075818112000000001023482450</t>
  </si>
  <si>
    <t>COMMISSION 000013201117155329000250594625 NIP TRANSFER COMMISSION FOR STAFF SALARY FOR THE MONTH-OF.OCTOBER-2020. BEING STAFF SALARY FOR THE MONTH OF OCTOBER. 2020 102348245 REF:209075818112000000001023482450</t>
  </si>
  <si>
    <t>NIBSS Instant Payment Outward 000013201117160601000250615578 Bal. pyt for area boys of the street of site BAL. PYT FOR AREA BOYS OF THE STREET OF SITE 101973392 IFO : UBA/EBIETOMIYE, OLUMIDE AYOD REF:209075818130000000001019733920</t>
  </si>
  <si>
    <t>COMMISSION 000013201117160601000250615578 NIP TRANSFER COMMISSION FOR Bal. pyt for area boys of the street of site BAL. PYT FOR AREA BOYS OF THE STREET OF SITE 101973392 REF:209075818130000000001019733920</t>
  </si>
  <si>
    <t>VALUE ADDED TAX VAT ON NIP TRANSFER FOR Bal.</t>
  </si>
  <si>
    <t>TRANSFER BETWEEN CUSTOMERS via GAPS Refund of discount on revision fee foe dec. 2020 102607187 REFUND OF DISCOUNT ON REVISION FEE FOE DEC. 2020 from IVY LEAGUE ASSOCIATES LIMITED to OREKOYA OMOTAY REF: 0124533814102607187000000</t>
  </si>
  <si>
    <t>NIBSS Instant Payment Outward 000013201117160709000250617532 Bal. pyt for-area boys of the street of site BAL. PYT FOR AREA BOYS OF THE STREET OF SITE 102607186 IFO : SKYE(POL)/JAMIU OLUKAYODE OS REF:209075818150000000001026071860</t>
  </si>
  <si>
    <t>COMMISSION 000013201117160709000250617532 NIP TRANSFER COMMISSION FOR Bal. pyt for-area boys of the street of site BAL. PYT FOR AREA BOYS OF THE STREET OF SITE 102607186 REF:209075818150000000001026071860</t>
  </si>
  <si>
    <t>TRANSFER BETWEEN CUSTOMERS MBANKING - Altraide Nwakaego balance for AAA January class REF:468351503330520800002641539909 ANY Account Transfer from ALTRAIDE, NWAKAEGO CHIZOBA J. to IVY LEAGUE ASSOCIATES LIMITED</t>
  </si>
  <si>
    <t>OWN ACCOUNT TRANSFER via GAPS OWN ACCT TRSF GTMAIN - GTB BUILDING ok 102658802 REF: 0124533814102658802000000</t>
  </si>
  <si>
    <t>TRANSFER BETWEEN CUSTOMERS via GAPS Being commission for sales of generator 102705065 BEING COMMISSION FOR SALES OF GENERATOR from IVY LEAGUE ASSOCIATES LIMITED to OSHIBOLU JAMIU OLUKAYODE REF: 0124533814102705065000000</t>
  </si>
  <si>
    <t>TRANSFER BETWEEN CUSTOMERS via GAPS Being refund for food for staff During campaign 102705064 BEING REFUND FOR FOOD FOR STAFF DURING CAMPAIGN from IVY LEAGUE ASSOCIATES LIMITED to OSHIBOLU AHMED O REF: 0124533814102705064000000</t>
  </si>
  <si>
    <t>TRANSFER BETWEEN CUSTOMERS via GAPS Being exam fee refund for student 102705477 BEING EXAM FEE REFUND FOR STUDENT from IVY LEAGUE ASSOCIATES LIMITED to OMITOGUN GBEMISOLA REF: 0124533814102705477000000</t>
  </si>
  <si>
    <t>TRANSFER BETWEEN CUSTOMERS via GAPS Being refund of excess payment for revision class 102855948 BEING REFUND OF EXCESS PAYMENT FOR REVISION CLASS from IVY LEAGUE ASSOCIATES LIMITED to NWOKO CHIDIN REF: 0124533814102855948000000</t>
  </si>
  <si>
    <t>NIBSS Instant Payment Outward 000013201117163606000250667996 BEING ACCA REG FEE FOR NEW STUDENT BEING ACCA REG FEE FOR NEW STUDENT 102855949 IFO : ZBN/SEACRON EDUCATIONAL NIGERIA LIMITED REF:209075818118000000001028559490</t>
  </si>
  <si>
    <t>COMMISSION 000013201117163606000250667996 NIP TRANSFER COMMISSION FOR BEING ACCA REG FEE FOR NEW STUDENT BEING ACCA REG FEE FOR NEW STUDENT 102855949 REF:209075818118000000001028559490</t>
  </si>
  <si>
    <t>STAMP DUTY CHARGE 17112020 STAMP DUTY CHARGE - 17/11/2020</t>
  </si>
  <si>
    <t>TRANSFER BETWEEN CUSTOMERS via GAPS STAFF SALARY-FOR-NOVEMBER-2020 103153535 STAFF SALARY FOR NOVEMBER 2020 from IVY LEAGUE ASSOCIATES LIMITED to SANNI TOYE MUSTAPHA REF: 0124533814103153535000000</t>
  </si>
  <si>
    <t>TRANSFER BETWEEN CUSTOMERS via GAPS STAFF SALARY-FOR NOVEMBER-2020 103153534 STAFF SALARY FOR NOVEMBER 2020 from IVY LEAGUE ASSOCIATES LIMITED to OSHIBOLU JAMIU OLUKAYODE REF: 0124533814103153534000000</t>
  </si>
  <si>
    <t>TRANSFER BETWEEN CUSTOMERS via GAPS AUX. STAFF SALARY-FOR-NOVEMBER 2020 103156556 AUX. STAFF SALARY FOR NOVEMBER 2020 from IVY LEAGUE ASSOCIATES LIMITED to LAWANSON AKEEM OLAYINKA REF: 0124533814103156556000000</t>
  </si>
  <si>
    <t>NIBSS Instant Payment Outward 000013201125160517000262120351 STAFF SALARY FOR NOVEMBER-2020 STAFF SALARY FOR NOVEMBER 2020 103153532 IFO : UBA/EBIETOMIYE, OLUMIDE AYODELE REF:209075818178200000001031535320</t>
  </si>
  <si>
    <t>COMMISSION 000013201125160517000262120351 NIP TRANSFER COMMISSION FOR STAFF SALARY FOR NOVEMBER-2020 STAFF SALARY FOR NOVEMBER 2020 103153532 REF:209075818178200000001031535320</t>
  </si>
  <si>
    <t>NIBSS Instant Payment Outward 000013201125160520000262120432 STAFF SALARY-FOR-NOVEMBER 2020 STAFF SALARY FOR NOVEMBER 2020 103153533 IFO : ACCESS/LUCKY ISHAYA MUSA REF:209075818158600000001031535330</t>
  </si>
  <si>
    <t>COMMISSION 000013201125160520000262120432 NIP TRANSFER COMMISSION FOR STAFF SALARY-FOR-NOVEMBER 2020 STAFF SALARY FOR NOVEMBER 2020 103153533 REF:209075818158600000001031535330</t>
  </si>
  <si>
    <t>NIBSS Instant Payment Outward 000013201125160526000262120614 AUX. STAFF SALARY FOR NOVEMBER 2020 AUX. STAFF SALARY FOR NOVEMBER 2020 103156554 IFO : UNITY/YAKUBU ISIYAKA REF:209075818127700000001031565540</t>
  </si>
  <si>
    <t>COMMISSION 000013201125160526000262120614 NIP TRANSFER COMMISSION FOR AUX. STAFF SALARY FOR NOVEMBER 2020 AUX. STAFF SALARY FOR NOVEMBER 2020 103156554 REF:209075818127700000001031565540</t>
  </si>
  <si>
    <t>TRANSFER BETWEEN CUSTOMERS via GAPS AUX. STAFF SALARY FOR-NOVEMBER 2020 103156555 AUX. STAFF SALARY FOR NOVEMBER 2020 from IVY LEAGUE ASSOCIATES LIMITED to OSHIBOLU JAMIU OLUKAYODE REF: 0124533814103156555000000</t>
  </si>
  <si>
    <t>TRANSFER BETWEEN CUSTOMERS 000015201126092528001308351497|OWN ACCOUNT TRSF ZENITH -GTB MAIN|144444780||IVY LEAGUE ASSOCIATES LTD REF:000015201126092528001308351497</t>
  </si>
  <si>
    <t>NIBSS Instant Payment Outward 000013201126094143000263031989 BEING FUEL REIMBURSEMENT FOR THE OFFICE BEING FUEL REIMBURSEMENT FOR THE OFFICE 103166970 IFO : UBA/EBIETOMIYE, OLUMIDE AYODELE REF:209075818140000000001031669700</t>
  </si>
  <si>
    <t>COMMISSION 000013201126094143000263031989 NIP TRANSFER COMMISSION FOR BEING FUEL REIMBURSEMENT FOR THE OFFICE BEING FUEL REIMBURSEMENT FOR THE OFFICE 103166970 REF:209075818140000000001031669700</t>
  </si>
  <si>
    <t>STAMP DUTY CHARGE 26112020 STAMP DUTY CHARGE - 26/11/2020</t>
  </si>
  <si>
    <t>TRANSFER BETWEEN CUSTOMERS MBANKING - TRF REF:941458976841763000006644507583 ANY Account Transfer from AJAYI, OLUWASEUN EMMANUEL to IVY LEAGUE ASSOCIATES LIMITED</t>
  </si>
  <si>
    <t>STAMP DUTY CHARGE 03122020 STAMP DUTY CHARGE - 03/12/2020</t>
  </si>
  <si>
    <t>VALUE ADDED TAX R 23OCT2020-24NOV2020</t>
  </si>
  <si>
    <t>VALUE ADDED TAX OCT2020-24NOV2020</t>
  </si>
  <si>
    <t>NIBSS Instant Payment Outward 000013201204110327000275956535 Being refund of discount on revision class BEING REFUND OF DISCOUNT ON REVISION CLASS 103850917 IFO : ACCESS/OLASODE OLUMOYEGUN REF:209075818182500000001038509170</t>
  </si>
  <si>
    <t>COMMISSION 000013201204110327000275956535 NIP TRANSFER COMMISSION FOR Being refund of discount on revision class BEING REFUND OF DISCOUNT ON REVISION CLASS 103850917 REF:209075818182500000001038509170</t>
  </si>
  <si>
    <t>TRANSFER BETWEEN CUSTOMERS via GAPS BEING PYT FOR WASTE BILL FOR OCT.&amp; NOV. 2020 103907494 BEING PYT FOR WASTE BILL FOR OCT.&amp; NOV. 2020 from IVY LEAGUE ASSOCIATES LIMITED to TEMMY VENTURES REF: 0124533814103907494000000</t>
  </si>
  <si>
    <t>TRANSFER BETWEEN CUSTOMERS via GAPS BNG PYT FOR NEPA BILL FOR THE MONT OF OCT. 2020PR 103907495 BNG PYT FOR NEPA BILL FOR THE MONT OF OCT. 2020PR from IVY LEAGUE ASSOCIATES LIMITED to OSHIBOLU JAM REF: 0124533814103907495000000</t>
  </si>
  <si>
    <t>TRANSFER BETWEEN CUSTOMERS via GAPS BEING STAFF P.A.Y.E FOR JULY - NOV. 2020 103907496 BEING STAFF P.A.Y.E FOR JULY - NOV. 2020 from IVY LEAGUE ASSOCIATES LIMITED to OSHIBOLU JAMIU OLUKAYODE REF: 0124533814103907496000000</t>
  </si>
  <si>
    <t>NIBSS Instant Payment Outward 000013201204121850000276111282 BEING-FUEL REIMBURSEMENT FOR THE OFFICE BEING FUEL REIMBURSEMENT FOR THE OFFICE 103907766 IFO : UBA/EBIETOMIYE, OLUMIDE AYODELE REF:209075818120000000001039077660</t>
  </si>
  <si>
    <t>COMMISSION 000013201204121850000276111282 NIP TRANSFER COMMISSION FOR BEING-FUEL REIMBURSEMENT FOR THE OFFICE BEING FUEL REIMBURSEMENT FOR THE OFFICE 103907766 REF:209075818120000000001039077660</t>
  </si>
  <si>
    <t>TRANSFER BETWEEN CUSTOMERS via GAPS BEING PYT FOR PURCHASE OF NEW BATTERIES FOR 5 UPS 104008583 BEING PYT FOR PURCHASE OF NEW BATTERIES FOR 5 UPS FOR CBE COMPUTERS from IVY LEAGUE ASSOCIATES LIMIT REF: 0124533814104008583000000</t>
  </si>
  <si>
    <t>NIBSS Instant Payment Outward 000013201204122156000276117573 STAFF SALARY 4-NOVEMBER-2020 STAFF SALARY 4-NOVEMBER-2020 AJAYI RUTH 104008865 IFO : STANBIC/RUTH OLUWAWUNMI AJAYI REF:209075818112000000001040088650</t>
  </si>
  <si>
    <t>COMMISSION 000013201204122156000276117573 NIP TRANSFER COMMISSION FOR STAFF SALARY 4-NOVEMBER-2020 STAFF SALARY 4-NOVEMBER-2020 AJAYI RUTH 104008865 REF:209075818112000000001040088650</t>
  </si>
  <si>
    <t>FUNDS TRANSFER -213688- -217888-08122020/TERMINATION OF I/4886677/ LANG</t>
  </si>
  <si>
    <t>STAMP DUTY CHARGE 08122020 STAMP DUTY CHARGE - 08/12/2020</t>
  </si>
  <si>
    <t>NIBSS Instant Payment Outward 000013201210223348000285960893 BEING LECTURER PAY 4 DEC.2020 DIET BEING LECTURER PAY FOR DEC. 2020 DIET 104394246 IFO : ECO/OMOREGIE LAWRENCE OSAKHUWOMWAN REF:209075818112445000001043942460</t>
  </si>
  <si>
    <t>COMMISSION 000013201210223348000285960893 NIP TRANSFER COMMISSION FOR BEING LECTURER PAY 4 DEC.2020 DIET BEING LECTURER PAY FOR DEC. 2020 DIET 104394246 REF:209075818112445000001043942460</t>
  </si>
  <si>
    <t>NIBSS Instant Payment Outward 000013201210223349000285960918 BEING LECTURER PAY FOR DEC. 2020-DIET BEING LECTURER PAY FOR DEC. 2020 DIET 104394247 IFO : FCMB/AWOFISIBE AYORINDE OLAJIRE REF:209075818137335000001043942470</t>
  </si>
  <si>
    <t>COMMISSION 000013201210223349000285960918 NIP TRANSFER COMMISSION FOR BEING LECTURER PAY FOR DEC. 2020-DIET BEING LECTURER PAY FOR DEC. 2020 DIET 104394247 REF:209075818137335000001043942470</t>
  </si>
  <si>
    <t>NIBSS Instant Payment Outward 000013201210223350000285960925 BNG-LECTURER PAY- FOR-DEC-2020-DIET BEING LECTURER PAY FOR DEC. 2020 DIET 104397212 IFO : FBN/OLAKISAN JAMIU ADEYEMI REF:209075818162076300001043972120</t>
  </si>
  <si>
    <t>COMMISSION 000013201210223350000285960925 NIP TRANSFER COMMISSION FOR BNG-LECTURER PAY- FOR-DEC-2020-DIET BEING LECTURER PAY FOR DEC. 2020 DIET 104397212 REF:209075818162076300001043972120</t>
  </si>
  <si>
    <t>VALUE ADDED TAX VAT ON NIP TRANSFER FOR BNG-L</t>
  </si>
  <si>
    <t>NIBSS Instant Payment Outward 000013201210223350000285960935 BEING-LECTURER PAY -FOR- DEC-2020 DIET BEING LECTURER PAY FOR DEC. 2020 DIET 104394245 IFO : STANBIC/ONYINYE DAVID OGABU REF:209075818139009000001043942450</t>
  </si>
  <si>
    <t>COMMISSION 000013201210223350000285960935 NIP TRANSFER COMMISSION FOR BEING-LECTURER PAY -FOR- DEC-2020 DIET BEING LECTURER PAY FOR DEC. 2020 DIET 104394245 REF:209075818139009000001043942450</t>
  </si>
  <si>
    <t>NIBSS Instant Payment Outward 000013201210223350000285960934 BEING LECTURER PAY FOR- DEC. 2020 DIET BEING LECTURER PAY FOR DEC. 2020 DIET 104394238 IFO : TTB/FOLAKEMI SHOBAYO REF:209075818194050000001043942380</t>
  </si>
  <si>
    <t>COMMISSION 000013201210223350000285960934 NIP TRANSFER COMMISSION FOR BEING LECTURER PAY FOR- DEC. 2020 DIET BEING LECTURER PAY FOR DEC. 2020 DIET 104394238 REF:209075818194050000001043942380</t>
  </si>
  <si>
    <t>TRANSFER BETWEEN CUSTOMERS via GAPS BEING LECTURER PAY FOR- DEC.--2020 DIET 104394241 BEING LECTURER PAY FOR DEC. 2020 DIET from IVY LEAGUE ASSOCIATES LIMITED to OLAJITAN OLADIMEJI AYOOLU REF: 0124533814104394241000000</t>
  </si>
  <si>
    <t>TRANSFER BETWEEN CUSTOMERS via GAPS BEING LECTURER PAY-FOR DEC. 2020 DIET 104394236 BEING LECTURER PAY FOR DEC. 2020 DIET from IVY LEAGUE ASSOCIATES LIMITED to SOKUNBIOLUWAFEMI STEPHEN REF: 0124533814104394236000000</t>
  </si>
  <si>
    <t>NIBSS Instant Payment Outward 000013201210223355000285960971 BEING LECTURER PAY-FOR_DEC.2020 DIET BEING LECTURER PAY FOR DEC. 2020 DIET 104394239 IFO : STANBIC/TUNDE SOLOMON JOHNSON REF:209075818187519000001043942390</t>
  </si>
  <si>
    <t>COMMISSION 000013201210223355000285960971 NIP TRANSFER COMMISSION FOR BEING LECTURER PAY-FOR_DEC.2020 DIET BEING LECTURER PAY FOR DEC. 2020 DIET 104394239 REF:209075818187519000001043942390</t>
  </si>
  <si>
    <t>TRANSFER BETWEEN CUSTOMERS via GAPS BEING LECTURER PAY -FOR- DEC-2020 DIET 104394244 BEING LECTURER PAY FOR DEC. 2020 DIET from IVY LEAGUE ASSOCIATES LIMITED to AKINWANDEOLUMIDE RICHARD REF: 0124533814104394244000000</t>
  </si>
  <si>
    <t>NIBSS Instant Payment Outward 000013201210223351000285960938 BEING LECTURER PAY FOR-DEC. 2020-DIET BEING LECTURER PAY FOR DEC. 2020 DIET 104394248 IFO : KEY/AKANBI SAHEED REF:209075818137876500001043942480</t>
  </si>
  <si>
    <t>COMMISSION 000013201210223351000285960938 NIP TRANSFER COMMISSION FOR BEING LECTURER PAY FOR-DEC. 2020-DIET BEING LECTURER PAY FOR DEC. 2020 DIET 104394248 REF:209075818137876500001043942480</t>
  </si>
  <si>
    <t>TRANSFER BETWEEN CUSTOMERS via GAPS BNG-LECTURER PAY- FOR DEC-2020 DIET 104397211 BEING LECTURER PAY FOR DEC. 2020 DIET from IVY LEAGUE ASSOCIATES LIMITED to AJAYI OLUWASEUN EMMANUEL REF: 0124533814104397211000000</t>
  </si>
  <si>
    <t>TRANSFER BETWEEN CUSTOMERS via GAPS BNG-LECTURER PAY- FOR--DEC-2020- DIET 104397213 BEING LECTURER PAY FOR DEC. 2020 DIET from IVY LEAGUE ASSOCIATES LIMITED to OSHIBOLU AHMED OLUWASEYI REF: 0124533814104397213000000</t>
  </si>
  <si>
    <t>TRANSFER BETWEEN CUSTOMERS via GAPS PAYMENT FOR TRANSPORT FOR FLYER DISTRIBUTION 104224343 PAYMENT FOR TRANSPORT FOR FLYER DISTRIBUTION AT ACCA CENTERS from IVY LEAGUE ASSOCIATES LIMITED to EBIETO REF: 0124533814104224343000000</t>
  </si>
  <si>
    <t>NIBSS Instant Payment Outward 000013201210223601000285962199 BEING PYT FOR DP DESIGN FOR OCTOBER AND NOVEMBER BEING PYT FOR DP DESIGN FOR OCTOBER AND NOVEMBER 104225026 IFO : FBN/OLIBEY VALENTINE REF:209075818120000000001042250260</t>
  </si>
  <si>
    <t>COMMISSION 000013201210223601000285962199 NIP TRANSFER COMMISSION FOR BEING PYT FOR DP DESIGN FOR OCTOBER AND NOVEMBER BEING PYT FOR DP DESIGN FOR OCTOBER AND NOVEMBER 104225026REF:209075818120000000001042250260</t>
  </si>
  <si>
    <t>NIBSS Instant Payment Outward 000013201210223601000285962206 BALANCE PYM FOR-PRINTING OF FLYERS BALANCE PYM FOR PRINTING OF FLYERS 104225025 IFO : FBN/OLIBEY VALENTINE AZUBUIKE REF:209075818115000000001042250250</t>
  </si>
  <si>
    <t>COMMISSION 000013201210223601000285962206 NIP TRANSFER COMMISSION FOR BALANCE PYM FOR-PRINTING OF FLYERS BALANCE PYM FOR PRINTING OF FLYERS 104225025 REF:209075818115000000001042250250</t>
  </si>
  <si>
    <t>TRANSFER BETWEEN CUSTOMERS via GAPS LECTURER PAY FOR --DEC.2020 DIET 104397209 BEING LECTURER PAY FOR DEC. 2020 DIET from IVY LEAGUE ASSOCIATES LIMITED to AREOLA JOSHUA OLANIPEKUN REF: 0124533814104397209000000</t>
  </si>
  <si>
    <t>TRANSFER BETWEEN CUSTOMERS via GAPS BEING LECTURER PAY FOR- DEC.-2020 DIET 104394240 BEING LECTURER PAY FOR DEC. 2020 DIET from IVY LEAGUE ASSOCIATES LIMITED to OMOTOSO KAZEEM ADEKUNLE REF: 0124533814104394240000000</t>
  </si>
  <si>
    <t>TRANSFER BETWEEN CUSTOMERS via GAPS BEING PYT FOR NEPA BILL FOR NOV. 2020PR 104225027 BEING PYT FOR NEPA BILL FOR NOV. 2020PR from IVY LEAGUE ASSOCIATES LIMITED to OSHIBOLU JAMIU OLUKAYODE REF: 0124533814104225027000000</t>
  </si>
  <si>
    <t>TRANSFER BETWEEN CUSTOMERS via GAPS BEING ADVANCE PAYMENT FOR PRINTING OF FLYERS 104224341 BEING ADVANCE PAYMENT FOR PRINTING OF FLYERS from IVY LEAGUE ASSOCIATES LIMITED to EBIETOMIYE OLUMIDE AYO REF: 0124533814104224341000000</t>
  </si>
  <si>
    <t>TRANSFER BETWEEN CUSTOMERS via GAPS BEING LECTURER PAY-4-DEC.2020 DIET 104394249 BEING LECTURER PAY FOR DEC. 2020 DIET from IVY LEAGUE ASSOCIATES LIMITED to IKEOLUMBA JONATHAN OBINNA REF: 0124533814104394249000000</t>
  </si>
  <si>
    <t>TRANSFER BETWEEN CUSTOMERS via GAPS BEING LECTURER PAY-FOR- DEC.--2020 DIET 104394242 BEING LECTURER PAY FOR DEC. 2020 DIET from IVY LEAGUE ASSOCIATES LIMITED to FASHESIN OMOLOLA SOLA REF: 0124533814104394242000000</t>
  </si>
  <si>
    <t>TRANSFER BETWEEN CUSTOMERS via GAPS BNG-LECTURER PAY-FOR-DEC-2020 DIET 104397210 BEING LECTURER PAY FOR DEC. 2020 DIET from IVY LEAGUE ASSOCIATES LIMITED to SHOTANDEHAFEEZ OLADIPUPO REF: 0124533814104397210000000</t>
  </si>
  <si>
    <t>TRANSFER BETWEEN CUSTOMERS via GAPS LECTURER PAYFOR-DEC. 2020 DIET 104396850 BEING LECTURER PAY FOR DEC. 2020 DIET from IVY LEAGUE ASSOCIATES LIMITED to ONIKUTE GBEMINIYI AYODEJI REF: 0124533814104396850000000</t>
  </si>
  <si>
    <t>TRANSFER BETWEEN CUSTOMERS via GAPS BALANCE PYT FOR REPLACEMENT OF BATERIES FOR 5 UPS 104225024 BALANCE PYT FOR REPLACEMENT OF BATERIES FOR 5 UPS from IVY LEAGUE ASSOCIATES LIMITED to OSHIBOLU JAM REF: 0124533814104225024000000</t>
  </si>
  <si>
    <t>TRANSFER BETWEEN CUSTOMERS via GAPS PAYMENT FOR REPAIR AND SERVICING OF TWO GENERATOR 104345851 PAYMENT FOR REPAIR AND SERVICING OF THE TWO SMALL GENERATORS from IVY LEAGUE ASSOCIATES LIMITED to E REF: 0124533814104345851000000</t>
  </si>
  <si>
    <t>NIBSS Instant Payment Outward 000013201210223730000285963060 LECTURER PAYFOR-DEC.2020 DIET BEING LECTURER PAY FOR DEC. 2020 DIET 104398071 IFO : UNION/JULIUS TEKWE TEBID REF:209075818142075000001043980710</t>
  </si>
  <si>
    <t>COMMISSION 000013201210223730000285963060 NIP TRANSFER COMMISSION FOR LECTURER PAYFOR-DEC.2020 DIET BEING LECTURER PAY FOR DEC. 2020 DIET 104398071 REF:209075818142075000001043980710</t>
  </si>
  <si>
    <t>TRANSFER BETWEEN CUSTOMERS via GAPS BEING REFUND OF EXCESS PAYMENT FOR EXAM 104399269 BEING REFUND OF EXCESS PAYMENT FOR EXAM from IVY LEAGUE ASSOCIATES LIMITED to AKINWUMI KAYODE ENIOLA REF: 0124533814104399269000000</t>
  </si>
  <si>
    <t>NIBSS Instant Payment Outward 000013201210223923000285964119 LECTURER PAY--FOR-DEC.2020 DIET BEING LECTURER PAY FOR DEC. 2020 DIET 104396851 IFO : FBN/CHUKWUJINDU GABRIEL CHIDIEBERE REF:209075818145600000001043968510</t>
  </si>
  <si>
    <t>COMMISSION 000013201210223923000285964119 NIP TRANSFER COMMISSION FOR LECTURER PAY--FOR-DEC.2020 DIET BEING LECTURER PAY FOR DEC. 2020 DIET 104396851 REF:209075818145600000001043968510</t>
  </si>
  <si>
    <t>TRANSFER BETWEEN CUSTOMERS via GAPS LECTURER PAY--FOR-DEC.2020-DIET 104396852 BEING LECTURER PAY FOR DEC. 2020 DIET from IVY LEAGUE ASSOCIATES LIMITED to ADESERI TOLUWANI OLUFEMI REF: 0124533814104396852000000</t>
  </si>
  <si>
    <t>TRANSFER BETWEEN CUSTOMERS via GAPS LECTURER PAY--FOR-DEC. 2020 DIET 104396847 BEING LECTURER PAY FOR DEC. 2020 DIET from IVY LEAGUE ASSOCIATES LIMITED to ISIAKA MARZUQ OLADIPUPO REF: 0124533814104396847000000</t>
  </si>
  <si>
    <t>TRANSFER BETWEEN CUSTOMERS via GAPS LECTURER PAY&amp;FOR-DEC. 2020 DIET 104396848 BEING LECTURER PAY FOR DEC. 2020 DIET from IVY LEAGUE ASSOCIATES LIMITED to ADEGOKE KOLAWOLE SUNDAY REF: 0124533814104396848000000</t>
  </si>
  <si>
    <t>TRANSFER BETWEEN CUSTOMERS via GAPS BEING LECTURER PAY FOR DEC.2020 DIET 104394237 BEING LECTURER PAY FOR DEC. 2020 DIET from IVY LEAGUE ASSOCIATES LIMITED to FATOKI OLUWADARE SAMUEL REF: 0124533814104394237000000</t>
  </si>
  <si>
    <t>TRANSFER BETWEEN CUSTOMERS via GAPS PYT FOR PICKING AND SHARING OF FLYERS CFA CENTER 104224342 PYT FOR PICKING AND SHARING OF FLYERS CFA CENTER from IVY LEAGUE ASSOCIATES LIMITED to EBIETOMIYE OLU REF: 0124533814104224342000000</t>
  </si>
  <si>
    <t>TRANSFER BETWEEN CUSTOMERS via GAPS LECTURER PAY-FOR-DEC.2020 DIET 104396849 BEING LECTURER PAY FOR DEC. 2020 DIET from IVY LEAGUE ASSOCIATES LIMITED to ODEWOLE OLUMIDE JOSEPH REF: 0124533814104396849000000</t>
  </si>
  <si>
    <t>TRANSFER BETWEEN CUSTOMERS via GAPS LECTURER PAY-FOR-DEC. 2020 DIET 104396846 BEING LECTURER PAY FOR DEC. 2020 DIET from IVY LEAGUE ASSOCIATES LIMITED to OLAJIDE ANUOLUWA JEREMIAH REF: 0124533814104396846000000</t>
  </si>
  <si>
    <t>TRANSFER BETWEEN CUSTOMERS via GAPS BEING LECTURER PAY FOR DEC. 2020 DIET 104394235 BEING LECTURER PAY FOR DEC. 2020 DIET from IVY LEAGUE ASSOCIATES LIMITED to BINUYO IBUKUNOLUWA ADEWUNMI REF: 0124533814104394235000000</t>
  </si>
  <si>
    <t>TRANSFER BETWEEN CUSTOMERS 000015201210234026001343702643|OWN ACCT TRSF Z-MAIN TO GTB|145679078||IVY LEAGUE ASSOCIATES LTD REF:000015201210234026001343702643</t>
  </si>
  <si>
    <t>TRANSFER BETWEEN CUSTOMERS 000015201210234026001343702644|OWN ACCT TRSF Z-CBE TO GTB MAIN|145679288||IVY LEAGUE ASSOCIATES LTD REF:000015201210234026001343702644</t>
  </si>
  <si>
    <t>TRANSFER BETWEEN CUSTOMERS via GAPS BEING LECTURER PAY -FOR-DEC-2020--DIET 104396280 BEING LECTURER PAY FOR DEC. 2020 DIET from IVY LEAGUE ASSOCIATES LIMITED to AJAYI OLAGOKE REF: 0124533814104396280000000</t>
  </si>
  <si>
    <t>TRANSFER BETWEEN CUSTOMERS via GAPS BEING LECTURER PAY -FOR- DEC-2020-DIET 104396277 BEING LECTURER PAY FOR DEC. 2020 DIET from IVY LEAGUE ASSOCIATES LIMITED to OLAKITAN HABEEB OLATOMIWA REF: 0124533814104396277000000</t>
  </si>
  <si>
    <t>TRANSFER BETWEEN CUSTOMERS via GAPS LECTURER PAY FOR DEC. 2020 DIET 104396288 BEING LECTURER PAY FOR DEC. 2020 DIET from IVY LEAGUE ASSOCIATES LIMITED to AKINWUNMI AKINKUNMI KAYODE REF: 0124533814104396288000000</t>
  </si>
  <si>
    <t>TRANSFER BETWEEN CUSTOMERS via GAPS BEING-LECTURER PAY FOR DEC. 2020 DIET 104396276 BEING LECTURER PAY FOR DEC. 2020 DIET from IVY LEAGUE ASSOCIATES LIMITED to GBADAMOSI OMOWONUOLA REGINA REF: 0124533814104396276000000</t>
  </si>
  <si>
    <t>TRANSFER BETWEEN CUSTOMERS via GAPS BEING-LECTURER PAY-FOR-DEC-2020 DIET 104396286 BEING LECTURER PAY FOR DEC. 2020 DIET from IVY LEAGUE ASSOCIATES LIMITED to OLADOSU OLADIMEJI AFEEZ REF: 0124533814104396286000000</t>
  </si>
  <si>
    <t>TRANSFER BETWEEN CUSTOMERS via GAPS BEING LECTURER PAYFOR DEC. 2020 DIET 104396282 BEING LECTURER PAY FOR DEC. 2020 DIET from IVY LEAGUE ASSOCIATES LIMITED to OSHIKOYA OLUMIDE GBOYEGA REF: 0124533814104396282000000</t>
  </si>
  <si>
    <t>TRANSFER BETWEEN CUSTOMERS via GAPS BEING LECTURER PAY FOR- DEC-2020-DIET 104396284 BEING LECTURER PAY FOR DEC. 2020 DIET from IVY LEAGUE ASSOCIATES LIMITED to HABIB MUSBAHU ABDULLAHI REF: 0124533814104396284000000</t>
  </si>
  <si>
    <t>TRANSFER BETWEEN CUSTOMERS via GAPS BEING LECTURER PAY -FOR_DEC--2020 DIET 104396287 BEING LECTURER PAY FOR DEC. 2020 DIET from IVY LEAGUE ASSOCIATES LIMITED to SOSANYA AKINJIDE LANRE REF: 0124533814104396287000000</t>
  </si>
  <si>
    <t>TRANSFER BETWEEN CUSTOMERS via GAPS BEING LECTURER-PAY 4 DEC.2020 DIET 104396290 BEING LECTURER PAY FOR DEC. 2020 DIET from IVY LEAGUE ASSOCIATES LIMITED to OLAKIIGBEOLUWATOMILOLA MONISO REF: 0124533814104396290000000</t>
  </si>
  <si>
    <t>TRANSFER BETWEEN CUSTOMERS via GAPS BEING LECTURER PAY FOR-DEC-2020 DIET 104396285 BEING LECTURER PAY FOR DEC. 2020 DIET from IVY LEAGUE ASSOCIATES LIMITED to OWOLESHO MAYOWA HAGI REF: 0124533814104396285000000</t>
  </si>
  <si>
    <t>NIBSS Instant Payment Outward 000013201211003834000286005216 LECTURER PAY FOR-DEC. 2020 DIET BEING LECTURER PAY FOR DEC. 2020 DIET 104396289 IFO : STANBIC/SAMUEL PRINCE NWAFOR REF:209075818152725000001043962890</t>
  </si>
  <si>
    <t>COMMISSION 000013201211003834000286005216 NIP TRANSFER COMMISSION FOR LECTURER PAY FOR-DEC. 2020 DIET BEING LECTURER PAY FOR DEC. 2020 DIET 104396289 REF:209075818152725000001043962890</t>
  </si>
  <si>
    <t>NIBSS Instant Payment Outward 000013201211003836000286005222 BEING-LECTURER PAY-FOR- DEC-2020 DIET BEING LECTURER PAY FOR DEC. 2020 DIET 104396283 IFO : UNION/DUROSANYA GABRIEL O REF:209075818186640000001043962830</t>
  </si>
  <si>
    <t>COMMISSION 000013201211003836000286005222 NIP TRANSFER COMMISSION FOR BEING-LECTURER PAY-FOR- DEC-2020 DIET BEING LECTURER PAY FOR DEC. 2020 DIET 104396283 REF:209075818186640000001043962830</t>
  </si>
  <si>
    <t>TRANSFER BETWEEN CUSTOMERS via GAPS BEING LECTURER PAY -FOR-DEC-2020-DIET 104396279 BEING LECTURER PAY FOR DEC. 2020 DIET from IVY LEAGUE ASSOCIATES LIMITED to OYEDOKUN ABIODUN REF: 0124533814104396279000000</t>
  </si>
  <si>
    <t>TRANSFER BETWEEN CUSTOMERS via GAPS BEING LECTURER PAY-FOR- DEC-2020-DIET 104396278 BEING LECTURER PAY FOR DEC. 2020 DIET from IVY LEAGUE ASSOCIATES LIMITED to OLUDARE ADETUTU REF: 0124533814104396278000000</t>
  </si>
  <si>
    <t>NIBSS Instant Payment Outward 000013201211004030000286005500 BEING LECTURER PAY -4- DEC-2020 DIET BEING LECTURER PAY FOR DEC. 2020 DIET 104396281 IFO : FCMB/APENA MUYIDEEN ADE REF:209075818120653000001043962810</t>
  </si>
  <si>
    <t>COMMISSION 000013201211004030000286005500 NIP TRANSFER COMMISSION FOR BEING LECTURER PAY -4- DEC-2020 DIET BEING LECTURER PAY FOR DEC. 2020 DIET 104396281 REF:209075818120653000001043962810</t>
  </si>
  <si>
    <t>STAMP DUTY CHARGE 11122020 STAMP DUTY CHARGE - 11/12/2020</t>
  </si>
  <si>
    <t>FUNDS TRANSFER -286575- -910846-15122020/PART LIQUIDATION/4893046/ LANG</t>
  </si>
  <si>
    <t>STAMP DUTY CHARGE 15122020 STAMP DUTY CHARGE - 15/12/2020</t>
  </si>
  <si>
    <t>TRANSFER BETWEEN CUSTOMERS via GAPS BEING PETTY-CASH REIMBURSEMENT-4 THE OFFICE 104678635 BEING PETTY CASH REIMBURSEMENT 4 THE OFFICE from IVY LEAGUE ASSOCIATES LIMITED to EBIETOMIYE OLUMIDE AYODE REF: 0124533814104678635000000</t>
  </si>
  <si>
    <t>TRANSFER BETWEEN CUSTOMERS via GAPS BNG FUEL REIBURSMENT 4 THE OFFICE 104678675 BNG FUEL REIBURSMENT FOR THE OFFICE from IVY LEAGUE ASSOCIATES LIMITED to EBIETOMIYE OLUMIDE AYODELE REF: 0124533814104678675000000</t>
  </si>
  <si>
    <t>NIBSS Instant Payment Outward 000013201216192953000294569236 BEING 2ND BATCH PYT FOR CONSTRUCTN OF PORTAL CABIN BEING 2ND BATCH PYT FOR CONSTRUCTN OF PORTAL CABIN FOR IVYLEAGUE AT GRAY STREET 104 REF:209075818150000000001046274700</t>
  </si>
  <si>
    <t>COMMISSION 000013201216192953000294569236 NIP TRANSFER COMMISSION FOR BEING 2ND BATCH PYT FOR CONSTRUCTN OF PORTAL CABIN BEING 2ND BATCH PYT FOR CONSTRUCTN OF PORTAL CABIN FOR IREF:209075818150000000001046274700</t>
  </si>
  <si>
    <t>TRANSFER BETWEEN CUSTOMERS MBANKING - REF:292348933716087150008367231051 ANY Account Transfer from OBI RASHEED ADEWALE to IVY LEAGUE ASSOCIATES LIMITED</t>
  </si>
  <si>
    <t>STAMP DUTY CHARGE 17122020 STAMP DUTY CHARGE - 17/12/2020</t>
  </si>
  <si>
    <t>TRANSFER BETWEEN CUSTOMERS MBANKING - Being refund for cleaning materials bought for Mr Seyi REF:687328405491063100001210270179 ANY Account Transfer from OSHIBOLU JAMIU OLUKAYODE to IVY LEAGUE ASSOCIATES LIMITED</t>
  </si>
  <si>
    <t>TRANSFER BETWEEN CUSTOMERS MBANKING - Payment for Reg, online access and Tax Access REF:540638720433963900005768839112 ANY Account Transfer from JUWETO EDIRIN EILEEN to IVY LEAGUE ASSOCIATES LIMITED</t>
  </si>
  <si>
    <t>STAMP DUTY CHARGE 18122020 STAMP DUTY CHARGE - 18/12/2020</t>
  </si>
  <si>
    <t>TRANSFER BETWEEN CUSTOMERS 000014201219140158255279739988|TRF/Payment for SBL Virtual/FRM TEMILOLUWA OLAREWAJU BAMIGBOLA TO IVY|VNM6904195653777935||TEMILOLUWA OLAREWAJU BAMIGBOLA REF:000014201219140158255279739988</t>
  </si>
  <si>
    <t>STAMP DUTY CHARGE 19122020 STAMP DUTY CHARGE - 19/12/2020</t>
  </si>
  <si>
    <t>NIBSS Instant Payment Outward 000013201221162822000301976375 BEING 50 DIVIDEND PAY FOR-THE DIET DEC 2020 BEING 50 DIVIDEND PAY FOR THE DIET DEC 2020 104900123 IFO : FBN/OLAKISAN JAMIU ADEYEMI REF:209075818156506000001049001230</t>
  </si>
  <si>
    <t>COMMISSION 000013201221162822000301976375 NIP TRANSFER COMMISSION FOR BEING 50 DIVIDEND PAY FOR-THE DIET DEC 2020 BEING 50 DIVIDEND PAY FOR THE DIET DEC 2020 104900123 REF:209075818156506000001049001230</t>
  </si>
  <si>
    <t>TRANSFER BETWEEN CUSTOMERS via GAPS BEING 50 DIVIDEND PAY FOR THE DIET DEC 2020 104900120 BEING 50 DIVIDEND PAY FOR THE DIET DEC 2020 from IVY LEAGUE ASSOCIATES LIMITED to SHOTANDEHAFEEZ OLADIPUPO REF: 0124533814104900120000000</t>
  </si>
  <si>
    <t>TRANSFER BETWEEN CUSTOMERS via GAPS BEING 50 DIVIDEND&amp;EXCOPAY FOR THE DIET DEC 2020 104900122 BEING 50 DIVIDEND AND EXCOPAY FOR THE DIET DEC 2020 from IVY LEAGUE ASSOCIATES LIMITED to OSHIBOLU AHM REF: 0124533814104900122000000</t>
  </si>
  <si>
    <t>TRANSFER BETWEEN CUSTOMERS via GAPS BEING PROFESSIONAL FEE FOR DEC 2020 DIET 104900124 BEING PROFESSIONAL FEE FOR DEC 2020 DIET from IVY LEAGUE ASSOCIATES LIMITED to IKEOLUMBA JONATHAN OBINNA REF: 0124533814104900124000000</t>
  </si>
  <si>
    <t>TRANSFER BETWEEN CUSTOMERS via GAPS BEING 50 DIVIDEND PAY FOR THE-DIET DEC 2020 104900121 BEING 50 DIVIDEND PAY FOR THE DIET DEC 2020 from IVY LEAGUE ASSOCIATES LIMITED to AJAYI OLUWASEUN EMMANUEL REF: 0124533814104900121000000</t>
  </si>
  <si>
    <t>TRANSFER BETWEEN CUSTOMERS via GAPS BEING STAFF PERFORMANCEBONUSPAY FOR THE DIET 104901902 BEING STAFF PERFORMANCEBONUS PAY FOR THE DIET from IVY LEAGUE ASSOCIATES LIMITED to LAWANSON AKEEM OLAYIN REF: 0124533814104901902000000</t>
  </si>
  <si>
    <t>TRANSFER BETWEEN CUSTOMERS via GAPS BEING STAFF PERFORMANCEBONUS-PAY-FOR THE DIET 104901900 BEING STAFF PERFORMANCEBONUS PAY FOR THE DIET from IVY LEAGUE ASSOCIATES LIMITED to SANNI TOYE MUSTAPHA REF: 0124533814104901900000000</t>
  </si>
  <si>
    <t>NIBSS Instant Payment Outward 000013201221162956000301979781 BEING-STAFF PERFORMANCEBONUS-PAY FOR THE DIET BEING STAFF PERFORMANCEBONUS PAY FOR THE DIET 104901901 IFO : UNITY/YAKUBU ISIYAKA REF:209075818125000000001049019010</t>
  </si>
  <si>
    <t>COMMISSION 000013201221162956000301979781 NIP TRANSFER COMMISSION FOR BEING-STAFF PERFORMANCEBONUS-PAY FOR THE DIET BEING STAFF PERFORMANCEBONUS PAY FOR THE DIET 104901901 REF:209075818125000000001049019010</t>
  </si>
  <si>
    <t>NIBSS Instant Payment Outward 000013201221162957000301979834 BEING STAFF PERFORMANCEBONUS PAY FOR D DIET BEING STAFF PERFORMANCEBONUS PAY FOR THE DIET 104901903 IFO : ZBN/AYANFE RAPHAEL ANIFOWOSE REF:209075818125000000001049019030</t>
  </si>
  <si>
    <t>COMMISSION 000013201221162957000301979834 NIP TRANSFER COMMISSION FOR BEING STAFF PERFORMANCEBONUS PAY FOR D DIET BEING STAFF PERFORMANCEBONUS PAY FOR THE DIET 104901903 REF:209075818125000000001049019030</t>
  </si>
  <si>
    <t>NIBSS Instant Payment Outward 000013201221162958000301979845 BEING STAFF PERFORMANCEBONUS-PAY FOR THE DIET BEING STAFF PERFORMANCEBONUS PAY FOR THE DIET 104901899 IFO : ACCESS/LUCKY ISHAYA MUSA REF:209075818153900000001049018990</t>
  </si>
  <si>
    <t>COMMISSION 000013201221162958000301979845 NIP TRANSFER COMMISSION FOR BEING STAFF PERFORMANCEBONUS-PAY FOR THE DIET BEING STAFF PERFORMANCEBONUS PAY FOR THE DIET 104901899 REF:209075818153900000001049018990</t>
  </si>
  <si>
    <t>NIBSS Instant Payment Outward 000013201221163041000301981434 BEING STAFF PERFORMANCEBONUS PAY-FOR THE DIET BEING STAFF PERFORMANCEBONUS PAY FOR THE DIET 104900969 IFO : STANBIC/JAMIU OLUKAYODE OS REF:209075818177500000001049009690</t>
  </si>
  <si>
    <t>COMMISSION 000013201221163041000301981434 NIP TRANSFER COMMISSION FOR BEING STAFF PERFORMANCEBONUS PAY-FOR THE DIET BEING STAFF PERFORMANCEBONUS PAY FOR THE DIET 104900969 REF:209075818177500000001049009690</t>
  </si>
  <si>
    <t>NIBSS Instant Payment Outward 000013201221163042000301981460 BEING STAFF PERFORMANCEBONUS PAY FOR THE DIET BEING STAFF PERFORMANCEBONUS PAY FOR THE DIET 104900968 IFO : UBA/EBIETOMIYE, OLUMIDE AY REF:209075818111350000001049009680</t>
  </si>
  <si>
    <t>COMMISSION 000013201221163042000301981460 NIP TRANSFER COMMISSION FOR BEING STAFF PERFORMANCEBONUS PAY FOR THE DIET BEING STAFF PERFORMANCEBONUS PAY FOR THE DIET 104900968 REF:209075818111350000001049009680</t>
  </si>
  <si>
    <t>TRANSFER BETWEEN CUSTOMERS via GAPS STAFF SALARY FOR DEC 2020 FOR RAPHAEL 104909457 STAFF SALARY FOR DEC 2020 FOR RAPHAEL from IVY LEAGUE ASSOCIATES LIMITED to OSHIBOLU JAMIU OLUKAYODE REF: 0124533814104909457000000</t>
  </si>
  <si>
    <t>TRANSFER BETWEEN CUSTOMERS via GAPS BEING STAFF SALARY FOR THE-MONTH OF-DEC 2020 104909454 BEING STAFF SALARY FOR THE-MONTH OF-DEC 2020 from IVY LEAGUE ASSOCIATES LIMITED to SANNI TOYE MUSTAPHA REF: 0124533814104909454000000</t>
  </si>
  <si>
    <t>TRANSFER BETWEEN CUSTOMERS via GAPS BEING STAFF SALARY FOR THE MONTH-OFDEC 2020 104909456 STAFF SALARY FOR THE MONTH OF DEC 2020 from IVY LEAGUE ASSOCIATES LIMITED to LAWANSON AKEEM OLAYINKA REF: 0124533814104909456000000</t>
  </si>
  <si>
    <t>NIBSS Instant Payment Outward 000013201221163432000301989898 STAFF SALARY FO-THE-MONTH-OF-DEC 2020 STAFF SALARY FOR THE MONTH OF DEC 2020 104909453 IFO : ACCESS/LUCKY ISHAYA MUSA REF:209075818156600000001049094530</t>
  </si>
  <si>
    <t>COMMISSION 000013201221163432000301989898 NIP TRANSFER COMMISSION FOR STAFF SALARY FO-THE-MONTH-OF-DEC 2020 STAFF SALARY FOR THE MONTH OF DEC 2020 104909453 REF:209075818156600000001049094530</t>
  </si>
  <si>
    <t>NIBSS Instant Payment Outward 000013201221163434000301989971 BEING STAFF SALARY FOR THE MONTH OFDEC 2020 STAFF SALARY FOR THE MONTH OF DEC 2020 104909455 IFO : UNITY/YAKUBU ISIYAKA REF:209075818127700000001049094550</t>
  </si>
  <si>
    <t>COMMISSION 000013201221163434000301989971 NIP TRANSFER COMMISSION FOR BEING STAFF SALARY FOR THE MONTH OFDEC 2020 STAFF SALARY FOR THE MONTH OF DEC 2020 104909455 REF:209075818127700000001049094550</t>
  </si>
  <si>
    <t>TRANSFER BETWEEN CUSTOMERS via GAPS STAFF SALARY FOR THE MONTH OF DEC 2020 104905704 STAFF SALARY FOR THE MONTH OF DEC 2020 from IVY LEAGUE ASSOCIATES LIMITED to OSHIBOLU JAMIU OLUKAYODE REF: 0124533814104905704000000</t>
  </si>
  <si>
    <t>NIBSS Instant Payment Outward 000013201221163730000301996177 BEING PAYMENT FOR LECTURERDIRECTORS DRINKS BEING PAYMENT FOR LECTURERDIRECTORS DRINKS FOR MARCH - DECEMBER 2020 104911938 IFO : UBA/EB REF:209075818124550000001049119380</t>
  </si>
  <si>
    <t>COMMISSION 000013201221163730000301996177 NIP TRANSFER COMMISSION FOR BEING PAYMENT FOR LECTURERDIRECTORS DRINKS BEING PAYMENT FOR LECTURERDIRECTORS DRINKS FOR MARCH - DECEMBER REF:209075818124550000001049119380</t>
  </si>
  <si>
    <t>TRANSFER BETWEEN CUSTOMERS via GAPS BEING PAYMENT FOR STUDENT REFERRAL 104911937 BEING PAYMENT FOR STUDENT REFERRAL from IVY LEAGUE ASSOCIATES LIMITED to IKEOLUMBA JONATHAN OBINNA REF: 0124533814104911937000000</t>
  </si>
  <si>
    <t>TRANSFER BETWEEN CUSTOMERS via GAPS REFUND OF PYT FOR FOODFOR MGMT MEETING 104911936 REFUND OF PYT FOR FOODFOR MGMT MEETING from IVY LEAGUE ASSOCIATES LIMITED to IKEOLUMBA JONATHAN OBINNA REF: 0124533814104911936000000</t>
  </si>
  <si>
    <t>TRANSFER BETWEEN CUSTOMERS MBANKING - TRF REF:569020142002880200003542282701 ANY Account Transfer from AJAYI, OLUWASEUN EMMANUEL to IVY LEAGUE ASSOCIATES LIMITED</t>
  </si>
  <si>
    <t>TRANSFER BETWEEN CUSTOMERS MBANKING - SBR intensive class in March 2021 for Uzoamaka Akubue REF:339793022485112400008011403157 ANY Account Transfer from AKUBUE, UZOAMAKA VIVIAN to IVY LEAGUE ASSOCIATES LIMITED</t>
  </si>
  <si>
    <t>NIBSS Instant Payment Outward 000013201222105639000303130897 BEING STAFF SALARY FOR THE MONTHOFDEC 2020 STAFF SALARY FOR THE MONTH OF DEC 2020 104968858 IFO : UBA/EBIETOMIYE, OLUMIDE AYODELE REF:209075818176200000001049688580</t>
  </si>
  <si>
    <t>COMMISSION 000013201222105639000303130897 NIP TRANSFER COMMISSION FOR BEING STAFF SALARY FOR THE MONTHOFDEC 2020 STAFF SALARY FOR THE MONTH OF DEC 2020 104968858 REF:209075818176200000001049688580</t>
  </si>
  <si>
    <t>TRANSFER BETWEEN CUSTOMERS via GAPS PAYMENT FOR LEGAL SERVICES 104989130 PAYMENT FOR LEGAL SERVICES from IVY LEAGUE ASSOCIATES LIMITED to CHARLESTON SOLICITORS REF: 0124533814104989130000000</t>
  </si>
  <si>
    <t>NIBSS Instant Payment Outward 000013201222105718000303132416 FURTHER PAYMENT FOR CONSTRUCTION OF PORTAL CABIN FURTHER PAYMENT FOR CONSTRUCTION OF PORTAL CABIN 104989129 IFO : ZBN/ATLASITALIA ENGI REF:209075818120000000001049891290</t>
  </si>
  <si>
    <t>COMMISSION 000013201222105718000303132416 NIP TRANSFER COMMISSION FOR FURTHER PAYMENT FOR CONSTRUCTION OF PORTAL CABIN FURTHER PAYMENT FOR CONSTRUCTION OF PORTAL CABIN 104989129REF:209075818120000000001049891290</t>
  </si>
  <si>
    <t>VALUE ADDED TAX VAT ON NIP TRANSFER FOR FURTH</t>
  </si>
  <si>
    <t>NIBSS Instant Payment Outward 000013201222105916000303136739 STAFF SALARY FOR-THE-MONTH-OF-DEC 2020 STAFF SALARY FOR THE MONTH OF DEC 2020 104989390 IFO : STANBIC/RUTH OLUWAWUNMI AJAYI REF:209075818112000000001049893900</t>
  </si>
  <si>
    <t>COMMISSION 000013201222105916000303136739 NIP TRANSFER COMMISSION FOR STAFF SALARY FOR-THE-MONTH-OF-DEC 2020 STAFF SALARY FOR THE MONTH OF DEC 2020 104989390 REF:209075818112000000001049893900</t>
  </si>
  <si>
    <t>STAMP DUTY CHARGE 22122020 STAMP DUTY CHARGE - 22/12/2020</t>
  </si>
  <si>
    <t>NIBSS Instant Payment Outward 000013201224182842000307750585 PART PYT FOR FENCESEPTIC TANK &amp; GATE CONSTRUCTN PART PYT FOR FENCESEPTIC TANK &amp; GATE CONSTRUCTN 105395521 IFO : ACCESS/ABINYE AHUNANY REF:209075818110000000001053955210</t>
  </si>
  <si>
    <t>COMMISSION 000013201224182842000307750585 NIP TRANSFER COMMISSION FOR PART PYT FOR FENCESEPTIC TANK &amp; GATE CONSTRUCTN PART PYT FOR FENCESEPTIC TANK &amp; GATE CONSTRUCTN 105395521 REF:209075818110000000001053955210</t>
  </si>
  <si>
    <t>TRANSFER BETWEEN CUSTOMERS via Internet Banking Part payment for outstanding loan from IKHILLE,TIMOTHY IFIDON to IVY LEAGUE ASSOCIATES LIMITED</t>
  </si>
  <si>
    <t>STAMP DUTY CHARGE 24122020 STAMP DUTY CHARGE - 24/12/2020</t>
  </si>
  <si>
    <t>TRANSFER BETWEEN CUSTOMERS 000010201225000554111290664407|REFPC1029478169699779 BO ADEDOKUN SAHEED ADEWALE |PC1029478169699779||ADEDOKUN SAHEED ADEWALE REF:000010201225000554111290664407</t>
  </si>
  <si>
    <t>TRANSFER BETWEEN CUSTOMERS MBANKING - APM Intensive Classes REF:645060878974108060008856344930 ANY Account Transfer from OYEKA, AMARA KATE to IVY LEAGUE ASSOCIATES LIMITED</t>
  </si>
  <si>
    <t>STAMP DUTY CHARGE 25122020 STAMP DUTY CHARGE - 25/12/2020</t>
  </si>
  <si>
    <t>TRANSFER BETWEEN CUSTOMERS Via USSD GTBank Transfer 00000000492044877820907581810000010000202012261237 from ADEYEMO COMFORT ADEOLA to IVY LEAGUE ASSOCIATES LIMITED</t>
  </si>
  <si>
    <t>FUNDS TRANSFER -873361- -459378-SIMBIAT ABIOLA LAGOS STATE, NG</t>
  </si>
  <si>
    <t>STAMP DUTY CHARGE 29122020 STAMP DUTY CHARGE - 29/12/2020</t>
  </si>
  <si>
    <t>TRANSFER BETWEEN CUSTOMERS via GAPS EXAM FEE REFUND TO STUDENT 105703211 EXAM FEE REFUND TO STUDEN from IVY LEAGUE ASSOCIATES LIMITED to ODUTOLA TOLULOPE K REF: 0124533814105703211000000</t>
  </si>
  <si>
    <t>TRANSFER BETWEEN CUSTOMERS via GAPS being tuition fee refund to student 105703210 BEING TUITION FEE REFUND TO STUDENT from IVY LEAGUE ASSOCIATES LIMITED to ORESILE MODUPE JANET REF: 0124533814105703210000000</t>
  </si>
  <si>
    <t>TRANSFER BETWEEN CUSTOMERS trf frm oyeka amara kate to ivy league associates ltd / SBR LECTURE FEES (PART PAYMENT)</t>
  </si>
  <si>
    <t>NIBSS Instant Payment Outward 000013201231205507000317805690 FURTHER-PAYMENT FOR CONSTRUCTION OF PORTAL CABIN FURTHER PAYMENT FOR CONSTRUCTION OF PORTAL CABIN 105812629 IFO : ZBN/ATLASITALIA ENGI REF:209075818110000000001058126290</t>
  </si>
  <si>
    <t>COMMISSION 000013201231205507000317805690 NIP TRANSFER COMMISSION FOR FURTHER-PAYMENT FOR CONSTRUCTION OF PORTAL CABIN FURTHER PAYMENT FOR CONSTRUCTION OF PORTAL CABIN 105812629REF:209075818110000000001058126290</t>
  </si>
  <si>
    <t>NIBSS Instant Payment Outward 000013201231205509000317805726 BAL. PYT FOR FENCESEPTIC TANK &amp; GATE CONSTRUCTN BALANCE PYT FOR FENCINGSEPTIC TANK &amp; GATE CONSTRUCTION 105812628 IFO : ACCESS/ABINYE REF:209075818130000000001058126280</t>
  </si>
  <si>
    <t>COMMISSION 000013201231205509000317805726 NIP TRANSFER COMMISSION FOR BAL. PYT FOR FENCESEPTIC TANK &amp; GATE CONSTRUCTN BALANCE PYT FOR FENCINGSEPTIC TANK &amp; GATE CONSTRUCTION 1058REF:209075818130000000001058126280</t>
  </si>
  <si>
    <t>TRANSFER BETWEEN CUSTOMERS 000007210101134129392604271650|ONB TRF FROM UJUNWA ELI *|ONB21010101412903065||UJUNWA ELIZABETH JOHNSON REF:000007210101134129392604271650</t>
  </si>
  <si>
    <t>STAMP DUTY CHARGE 01012021 STAMP DUTY CHARGE - 01/01/2021</t>
  </si>
  <si>
    <t>TRANSFER BETWEEN CUSTOMERS Via GTWorld Ibilola A,SBR&amp;AAA+reg REF:592580415000000540002101021549 from ADEGUN IBILOLA OMOLADUN to IVY LEAGUE ASSOCIATES LIMITED</t>
  </si>
  <si>
    <t>TRANSFER BETWEEN CUSTOMERS MBANKING - AFM - BOLAJI AKINTOLA REF:645008223123586400009732829867 ANY Account Transfer from AKINTOLA, OMOBOLAJI OLUFUNKE to IVY LEAGUE ASSOCIATES LIMITED</t>
  </si>
  <si>
    <t>STAMP DUTY CHARGE 04012021 STAMP DUTY CHARGE - 04/01/2021</t>
  </si>
  <si>
    <t>TRANSFER BETWEEN CUSTOMERS Via GTWorld REF:203156434000000250002101050802 from ADEGOKE, OLAYINKA DEBORAH to IVY LEAGUE ASSOCIATES LIMITED</t>
  </si>
  <si>
    <t>TRANSFER BETWEEN CUSTOMERS via GAPS PYT 4 CONSTRUCTION OF SECURITY HOUSE GRAY STREET 105945450 PYT 4 CONSTRUCTION OF SECURITY HOUSE GRAY STREET from IVY LEAGUE ASSOCIATES LIMITED to ALAWODE ISMA REF: 0124533814105945450000000</t>
  </si>
  <si>
    <t>TRANSFER BETWEEN CUSTOMERS via GAPS BEING PAYMENT FOR RECONSTRUCTION OF BOOK SHELVE 105945452 BEING PAYMENT FOR RECONSTRUCTION OF BOOK SHELVE FOR THE NEW OFFICE from IVY LEAGUE ASSOCIATES LIMITED REF: 0124533814105945452000000</t>
  </si>
  <si>
    <t>TRANSFER BETWEEN CUSTOMERS Via GTWorld From Ogunmuyiwa Olamide for FR &amp;AA REF:330344519000000560002101051549 from OGUNMUYIWA, OLAMIDE RIHANAT to IVY LEAGUE ASSOCIATES LIMITED</t>
  </si>
  <si>
    <t>STAMP DUTY CHARGE 05012021 STAMP DUTY CHARGE - 05/01/2021</t>
  </si>
  <si>
    <t>TRANSFER BETWEEN CUSTOMERS Via GTWorld Diploma in Ifrs class REF:253221099000000600002101061929 from FASEHUN FADEKE GRACE to IVY LEAGUE ASSOCIATES LIMITED</t>
  </si>
  <si>
    <t>STAMP DUTY CHARGE 06012021 STAMP DUTY CHARGE - 06/01/2021</t>
  </si>
  <si>
    <t>TRANSFER BETWEEN CUSTOMERS 000017210107130755447342844104|GTB-F2F and initial registration- Mercy Oduleye |637456216775320082|| MERCY ODULEYE REF:000017210107130755447342844104</t>
  </si>
  <si>
    <t>NIBSS Instant Payment Outward 000013210107133613000325522690 BEING PYT FOR ACCA REG FEE FOR 4 NEW STUDENTS BEING PYT FOR ACCA REG FEE FOR 4 NEW STUDENTS 106032081 IFO : ZBN/SEACRON EDUCATIONAL NI REF:209075818184960000001060320810</t>
  </si>
  <si>
    <t>COMMISSION 000013210107133613000325522690 NIP TRANSFER COMMISSION FOR BEING PYT FOR ACCA REG FEE FOR 4 NEW STUDENTS BEING PYT FOR ACCA REG FEE FOR 4 NEW STUDENTS 106032081 REF:209075818184960000001060320810</t>
  </si>
  <si>
    <t>NIBSS Instant Payment Outward 000013210107133615000325522756 Being payment for connection of light and wiring BEING PAYMENT FOR CONNECTION OF NEPA LIGHT AND THE THREE GENERATORS 106079250 IFO : REF:209075818116000000001060792500</t>
  </si>
  <si>
    <t>COMMISSION 000013210107133615000325522756 NIP TRANSFER COMMISSION FOR Being payment for connection of light and wiring BEING PAYMENT FOR CONNECTION OF NEPA LIGHT AND THE THREE REF:209075818116000000001060792500</t>
  </si>
  <si>
    <t>TRANSFER BETWEEN CUSTOMERS 000016210107141629000088857053|FBNMOBILE:IVY LEAGUE ASSOCIATES LIMITED/PYMT FOR ADENUGA IYANU AAA MARCH DIET|637456257892384095||ADENUGA OLUREMI FLORENCE REF:000016210107141629000088857053</t>
  </si>
  <si>
    <t>STAMP DUTY CHARGE 07012021 STAMP DUTY CHARGE - 07/01/2021</t>
  </si>
  <si>
    <t>TRANSFER BETWEEN CUSTOMERS via Internet Banking March APM, June SBR &amp; AAA from DOPEMU OLAWALE, SAMSON to IVY LEAGUE ASSOCIATES LIMITED</t>
  </si>
  <si>
    <t>TRANSFER BETWEEN CUSTOMERS Via USSD GTBank Transfer 00000000205016305120907581810000015000202101080759 from OMOTOSHO, MOJISOLA HALIMAT to IVY LEAGUE ASSOCIATES LIMITED</t>
  </si>
  <si>
    <t>TRANSFER BETWEEN CUSTOMERS MBANKING - SBR (F2F) &amp; AAA REF:883441963862058000002803102438 ANY Account Transfer from FAMILUGBA JOHN OLUBUNMI to IVY LEAGUE ASSOCIATES LIMITED</t>
  </si>
  <si>
    <t>TRANSFER BETWEEN CUSTOMERS MBANKING - Funmi Akinuli REF:828784969003480700004789692076 ANY Account Transfer from AKINULI, OLUFUNMI VICTORIA to IVY LEAGUE ASSOCIATES LIMITED</t>
  </si>
  <si>
    <t>TRANSFER BETWEEN CUSTOMERS Via USSD GTBank Transfer 00000000243022303820907581810000060000202101082124 from DON-ONYANABO, SANDRA to IVY LEAGUE ASSOCIATES LIMITED</t>
  </si>
  <si>
    <t>STAMP DUTY CHARGE 08012021 STAMP DUTY CHARGE - 08/01/2021</t>
  </si>
  <si>
    <t>TRANSFER BETWEEN CUSTOMERS MBANKING - Tuition fee for AFM Classes REF:114265448936754500008279031304 ANY Account Transfer from ADEBOYEJO ADEBOWALE OLADAPO to IVY LEAGUE ASSOCIATES LIMITED</t>
  </si>
  <si>
    <t>TRANSFER BETWEEN CUSTOMERS via Internet Banking March intensive lectures from AGUNBIADE OMOWUNMI, M to IVY LEAGUE ASSOCIATES LIMITED</t>
  </si>
  <si>
    <t>TRANSFER BETWEEN CUSTOMERS via Internet Banking ACCAAFM INTENSIVE CLASS WASIU EYINADE from EYINADE WASIU ADESOLA to IVY LEAGUE ASSOCIATES LIMITED</t>
  </si>
  <si>
    <t>NIBSS Instant Payment Outward 000013210109151622000328333950 4DER PYT FOR FENCESEPTIC TANK &amp; GATE CONSTRUCTN FURTHER PYT FOR FENCESEPTIC TANKGATE CONSTRUCTN AND FINISHING. 106133699 IFO : ACCESS REF:209075818120000000001061336990</t>
  </si>
  <si>
    <t>COMMISSION 000013210109151622000328333950 NIP TRANSFER COMMISSION FOR 4DER PYT FOR FENCESEPTIC TANK &amp; GATE CONSTRUCTN FURTHER PYT FOR FENCESEPTIC TANKGATE CONSTRUCTN AND FINISHREF:209075818120000000001061336990</t>
  </si>
  <si>
    <t>VALUE ADDED TAX VAT ON NIP TRANSFER FOR 4DER</t>
  </si>
  <si>
    <t>TRANSFER BETWEEN CUSTOMERS via GAPS BEING PAYT FOR STAFF P.A.Y.E FOR DEC 2020 106133943 BEING PAYT FOR STAFF P.A.Y.E FOR DEC 2020 from IVY LEAGUE ASSOCIATES LIMITED to OSHIBOLU JAMIU OLUKAYODE REF: 0124533814106133943000000</t>
  </si>
  <si>
    <t>TRANSFER BETWEEN CUSTOMERS Via GTWorld REF:242234457000000300002101091605 from ADEYEMI KHADIJAH FIFELOMO to IVY LEAGUE ASSOCIATES LIMITED</t>
  </si>
  <si>
    <t>TRANSFER BETWEEN CUSTOMERS MBANKING - TAX STANDARD CLASSES REF:766260471374318300005032391866 ANY Account Transfer from OLUWOLE-AWORETAN,UDODIRIM HOPE to IVY LEAGUE ASSOCIATES LIMITED</t>
  </si>
  <si>
    <t>TRANSFER BETWEEN CUSTOMERS via Internet Banking Tuition fees part payment from OKOSODO MUAREEN to IVY LEAGUE ASSOCIATES LIMITED</t>
  </si>
  <si>
    <t>TRANSFER BETWEEN CUSTOMERS 000003210109190211000686632960|App Payment for AAA Intensive Lectures for March 2021 Diet b|S68444871||UHOEGBU UZOMA OSAHON REF:000003210109190211000686632960</t>
  </si>
  <si>
    <t>TRANSFER BETWEEN CUSTOMERS Via USSD GTBank Transfer 00000000902048558420907581810000030000202101092020 from ALOGBA, OLADOKE NURAT to IVY LEAGUE ASSOCIATES LIMITED</t>
  </si>
  <si>
    <t>TRANSFER BETWEEN CUSTOMERS 000012210109202640829566320000|Onyinye Ofor Lectures|82956632||HYGINUS CHIGOZIE OFOR REF:000012210109202640829566320000</t>
  </si>
  <si>
    <t>TRANSFER BETWEEN CUSTOMERS Via GTWorld SBR INTENSIVE CLASS REF:217815065000000250002101092044 from TAJUDEEN IBRAHIM ABAYOMI to IVY LEAGUE ASSOCIATES LIMITED</t>
  </si>
  <si>
    <t>TRANSFER BETWEEN CUSTOMERS 000012210109003615828861190000|Sbl|82886119||ANIKEADE OLUWATOSIN DISU REF:000012210109003615828861190000</t>
  </si>
  <si>
    <t>TRANSFER BETWEEN CUSTOMERS MBANKING - Eddy Aina SBL Registration REF:831699397921592400003026321550 ANY Account Transfer from EDDY BABTUNDE, AINA to IVY LEAGUE ASSOCIATES LIMITED</t>
  </si>
  <si>
    <t>STAMP DUTY CHARGE 09012021 STAMP DUTY CHARGE - 09/01/2021</t>
  </si>
  <si>
    <t>NIBSS Instant Payment Outward 000013210110095131000329052312 BNG PYT FOR WINDOW BLIND AND INSTALLATION BNG PYT FOR WINDOW BLIND AND INSTALLATION 106165372 IFO : ACCESS/ADEDEJI AYOBAMI ADEYEMO REF:209075818117000000001061653720</t>
  </si>
  <si>
    <t>COMMISSION 000013210110095131000329052312 NIP TRANSFER COMMISSION FOR BNG PYT FOR WINDOW BLIND AND INSTALLATION BNG PYT FOR WINDOW BLIND AND INSTALLATION 106165372 REF:209075818117000000001061653720</t>
  </si>
  <si>
    <t>TRANSFER BETWEEN CUSTOMERS MBANKING - AAA intensive class REF:156779671126418300009290295458 ANY Account Transfer from ONYEOCHA, CHIDOZIE to IVY LEAGUE ASSOCIATES LIMITED</t>
  </si>
  <si>
    <t>TRANSFER BETWEEN CUSTOMERS via GAPS BEING PYT FOR ADJUSTMENT &amp; REPAIR OF TABLESCHAIRS 106165370 BEING PYT FOR ADJUSTMENT &amp; REPAIR OF TABLESCHAIRS from IVY LEAGUE ASSOCIATES LIMITED to ALAWODE ISMA REF: 0124533814106165370000000</t>
  </si>
  <si>
    <t>TRANSFER BETWEEN CUSTOMERS via GAPS BEING ADDITIONAL PYT FOR SECURITY WIRE &amp; INSTALTNT 106165371 BEING ADDITIONAL PYT FOR SECURITY WIRE &amp; INSTALLATION from IVY LEAGUE ASSOCIATES LIMITED to EBIETOM REF: 0124533814106165371000000</t>
  </si>
  <si>
    <t>TRANSFER BETWEEN CUSTOMERS 000014210110131815270875336999|TRF/Payment for registration APM AFMSBR/FRM CHUKWUNENYE OKORIE TO IVY|VNM4805008608245516||CHUKWUNENYE OKORIE REF:000014210110131815270875336999</t>
  </si>
  <si>
    <t>TRANSFER BETWEEN CUSTOMERS 000004210110213849065677024440|MOB/UTO/6804585802/000013/Linda Okunbor payment|6804585802||OKOLI CHIJIOKE ALEXANDER REF:000004210110213849065677024440</t>
  </si>
  <si>
    <t>STAMP DUTY CHARGE 10012021 STAMP DUTY CHARGE - 10/01/2021</t>
  </si>
  <si>
    <t>TRANSFER BETWEEN CUSTOMERS 000014210111104437277179404188|TRF//FRM OLAKUNLE PAUL ALAOFIN TO IVY LEAGUE ASSOCIATES LIMITED|000014210111104333227170700972||OLAKUNLE PAUL ALAOFIN REF:000014210111104437277179404188</t>
  </si>
  <si>
    <t>TRANSFER BETWEEN CUSTOMERS MBANKING - Payment for AA and FM Standard Weekend Lectures REF:402861002957794500007822849137 ANY Account Transfer from JUWETO EDIRIN EILEEN to IVY LEAGUE ASSOCIATES LIMITED</t>
  </si>
  <si>
    <t>TRANSFER BETWEEN CUSTOMERS Via USSD GTBank Transfer 00000000491044350920907581810000054000202101111413 from AKINLABI TAIWO TOYIN to IVY LEAGUE ASSOCIATES LIMITED</t>
  </si>
  <si>
    <t>TRANSFER BETWEEN CUSTOMERS MBANKING - AA and FM (Mariam Odumosu) REF:992439729518035300006165487494 ANY Account Transfer from ODUMOSU,BIODUN to IVY LEAGUE ASSOCIATES LIMITED</t>
  </si>
  <si>
    <t>TRANSFER BETWEEN CUSTOMERS 000007210111195420488521343968|ONB TRF FROM ALABUAH DO **5482|ONB21011107542006989||ALABUAH DORIS REF:000007210111195420488521343968</t>
  </si>
  <si>
    <t>STAMP DUTY CHARGE 11012021 STAMP DUTY CHARGE - 11/01/2021</t>
  </si>
  <si>
    <t>TRANSFER BETWEEN CUSTOMERS MBANKING - MA face to face REF:979646120969000400008382086118 ANY Account Transfer from ANIMASHAUN MFONOBONG GRACE to IVY LEAGUE ASSOCIATES LIMITED</t>
  </si>
  <si>
    <t>TRANSFER BETWEEN CUSTOMERS 000016210112085355000000678798|FBNMOBILE:IVY LEAGUE ASSOCIATES LIMITED/SKILLS 3 PAPERS|637460384349905281||OKOYE CHISOM NONYELUM REF:000016210112085355000000678798</t>
  </si>
  <si>
    <t>TRANSFER BETWEEN CUSTOMERS Via GTWorld Lecture and Registration fee Payment for June Exam REF:403470442000000540002101121046 from ABOLADE-DAVID IFEOLUWA T. to IVY LEAGUE ASSOCIATES LIMITED</t>
  </si>
  <si>
    <t>TRANSFER BETWEEN CUSTOMERS 000012210112104908831305170000|Folu Odedeji Acca classes FMAndamp AA|83130517||MORONFOLUWA JOSEPH ODEDEJI REF:000012210112104908831305170000</t>
  </si>
  <si>
    <t>TRANSFER BETWEEN CUSTOMERS Via GTWorld P2 &amp; P7 ACCA Online class REF:205158121000000600002101121056 from UWAECHIE KATE UJU to IVY LEAGUE ASSOCIATES LIMITED</t>
  </si>
  <si>
    <t>TRANSFER BETWEEN CUSTOMERS 000016210112114408000001232960|FBNMOBILE:IVY LEAGUE ASSOCIATES LIMITED/PAYMENT FOR SBL AFM STANADARD LECTURE|637460486480185620||OGBONNAYA EMMANUEL CHINONSO REF:000016210112114408000001232960</t>
  </si>
  <si>
    <t>TRANSFER BETWEEN CUSTOMERS MBANKING - Being payment for initial registration and standard F2F lectures for AFM June 2021 diet REF:697250989285742200008945631339 ANY Account Transfer from GIREI MUHAMMAD ABUBAKAR to IVY L</t>
  </si>
  <si>
    <t>OWN ACCOUNT TRANSFER via GAPS BEING-TRF OF FUNDS FOR LAST DIET BEING TRF OF FUNDS FOR LAST DIET 106273080 REF: 0124533814106273080000000</t>
  </si>
  <si>
    <t>NIBSS Instant Payment Outward 000013210112175744000332230673 BEING PART PYT FOR WORKMANSHIP FOR AC INSTALLATN BEING PART PYT FOR WORKMANSHIP FOR AC INSTALLATN 106271104 IFO : DBN/HAMMED ADAMS REF:209075818140000000001062711040</t>
  </si>
  <si>
    <t>COMMISSION 000013210112175744000332230673 NIP TRANSFER COMMISSION FOR BEING PART PYT FOR WORKMANSHIP FOR AC INSTALLATN BEING PART PYT FOR WORKMANSHIP FOR AC INSTALLATN 106271104REF:209075818140000000001062711040</t>
  </si>
  <si>
    <t>TRANSFER BETWEEN CUSTOMERS 000016210112204211000002937743|FBNMOBILE:IVY LEAGUE ASSOCIATES LIMITED/ASMAU ABDULAZEEZ TUTORIAL 2FREGISTRATION|637460809310007655||AZEEZ MARUFF OLASUNKANMI REF:000016210112204211000002937743</t>
  </si>
  <si>
    <t>TRANSFER BETWEEN CUSTOMERS 000016210112204442000002943290|FBNMOBILE:IVY LEAGUE ASSOCIATES LIMITED/ASMAU ABDULAZEEZ ACCA REGISTRATION FEE|637460810819736446||AZEEZ MARUFF OLASUNKANMI REF:000016210112204442000002943290</t>
  </si>
  <si>
    <t>STAMP DUTY CHARGE 12012021 STAMP DUTY CHARGE - 12/01/2021</t>
  </si>
  <si>
    <t>OWN ACCOUNT TRANSFER via GAPS BEING TRF OF FUNDS-FOR-LAST DIET BEING TRF OF FUNDS-FOR-LAST DIET 106276604 REF: 0124533814106276604000000</t>
  </si>
  <si>
    <t>TRANSFER BETWEEN CUSTOMERS Via GTWorld REF:205167773000000350002101131152 from ADEBOWALE TOLULOPE ADEKEMI to IVY LEAGUE ASSOCIATES LIMITED</t>
  </si>
  <si>
    <t>TRANSFER BETWEEN CUSTOMERS 000017210113122122183473213119|GTB-Tuition fee|637461372903212791|| MERCY ODULEYE REF:000017210113122122183473213119</t>
  </si>
  <si>
    <t>FUNDS TRANSFER -777167- -356786-13012021/TERMINATION OF F/4918156/ LANG</t>
  </si>
  <si>
    <t>TRANSFER BETWEEN CUSTOMERS 000017210113140321368323221684|GTB-Omotola Deji-Olaopa SBR Online June Diet|637461434096597392||DEJI-OLAOPA OMOTOLA TEMITOPE REF:000017210113140321368323221684</t>
  </si>
  <si>
    <t>TRANSFER BETWEEN CUSTOMERS 000016210113151145000004733132|FBNMOBILE:IVY LEAGUE ASSOCIATES LIMITED/SKILLS 3|637461475050049937||OLUTAYO TAIWO ELIZABETH REF:000016210113151145000004733132</t>
  </si>
  <si>
    <t>TRANSFER BETWEEN CUSTOMERS Via GTWorld Applied knowledge virtual class and registration. REF:205169069000000540002101131652 from MUHAMMAD TOYYIBAH ADEDOLAPO to IVY LEAGUE ASSOCIATES LIMITED</t>
  </si>
  <si>
    <t>STAMP DUTY CHARGE 13012021 STAMP DUTY CHARGE - 13/01/2021</t>
  </si>
  <si>
    <t>TRANSFER BETWEEN CUSTOMERS Via GTWorld Payment for AFM June 2021 Class REF:205174947000000400002101140736 from MOHAMMED-IFABUA ARAFAT to IVY LEAGUE ASSOCIATES LIMITED</t>
  </si>
  <si>
    <t>TRANSFER BETWEEN CUSTOMERS Via GTWorld PM f2f. June diet. REF:217821189000000400002101140946 from SUNMONU SAIDAT OLUBUKOLA to IVY LEAGUE ASSOCIATES LIMITED</t>
  </si>
  <si>
    <t>TRANSFER BETWEEN CUSTOMERS MBANKING - Registration Fee:4k, Part Payment for AA &amp; TX Classes:30k REF:943817751174751200005356057650 ANY Account Transfer from IRABOR, AISIOKWOBA ATAENE to IVY LEAGUE ASSOCIATES LIMITED</t>
  </si>
  <si>
    <t>TRANSFER BETWEEN CUSTOMERS MBANKING - AAA Tutorial - 4044389 Moses OluwaTosin REF:744318196566934000005086458968 ANY Account Transfer from MOSES, OLUWATOSIN OMOBOLANLE to IVY LEAGUE ASSOCIATES LIMITED</t>
  </si>
  <si>
    <t>TRANSFER BETWEEN CUSTOMERS MBANKING - OBU mentorship program REF:673364267058270700009264665540 ANY Account Transfer from AKPOFURE, OGHENERO CHIDI to IVY LEAGUE ASSOCIATES LIMITED</t>
  </si>
  <si>
    <t>TRANSFER BETWEEN CUSTOMERS 000004210114155116761431055617|MOB/UTO/6835863668/000013/Omolola Samuel DipIFRS|6835863668||ESTHER OMOLOLA SAMUEL REF:000004210114155116761431055617</t>
  </si>
  <si>
    <t>TRANSFER BETWEEN CUSTOMERS MBANKING - For Tuition and registration fee REF:186922488630929200003082706709 ANY Account Transfer from OSATUYI IDOWU SEGUN to IVY LEAGUE ASSOCIATES LIMITED</t>
  </si>
  <si>
    <t>TRANSFER BETWEEN CUSTOMERS MBANKING - Payment for online tutorials including registration REF:707783263591239350001311398334 ANY Account Transfer from ABRAHAM MARY AKPAN to IVY LEAGUE ASSOCIATES LIMITED</t>
  </si>
  <si>
    <t>STAMP DUTY CHARGE 14012021 STAMP DUTY CHARGE - 14/01/2021</t>
  </si>
  <si>
    <t>TRANSFER BETWEEN CUSTOMERS Via GTWorld Initial Registration Fee. REF:402600048000000040002101142248 from BALOGUN, HASSAN TAIWO to IVY LEAGUE ASSOCIATES LIMITED</t>
  </si>
  <si>
    <t>TRANSFER BETWEEN CUSTOMERS Via USSD GTBank Transfer 00000000211074054420907581810000025000202101150001 from OLANREWAJU OLUWATOYIN OMOLADE to IVY LEAGUE ASSOCIATES LIMITED</t>
  </si>
  <si>
    <t>OWN ACCOUNT TRANSFER via GAPS BAL. FUND TRANSFER TO FOR LAST DIET BAL. FUND TRANSFER TO FOR LAST DIET 106358528 REF: 0124533814106358528000000</t>
  </si>
  <si>
    <t>TRANSFER BETWEEN CUSTOMERS TRF FRM BELLO RAMOTA O TO IVY LEAGUE ASSOCIATE</t>
  </si>
  <si>
    <t>TRANSFER BETWEEN CUSTOMERS MBANKING - SBR REF:492445300025000002101150901 ANY Account Transfer from AREWA, OLADELE ALANI to IVY LEAGUE ASSOCIATES LIMITED</t>
  </si>
  <si>
    <t>TRANSFER BETWEEN CUSTOMERS 000014210115092431277379938807|TRF/BASHIRU ADEGBOYEGA AA AND FM/FRM ADEGBOYEGA BASH-LAWAL TO IVY|VNM8330873732310125||ADEGBOYEGA BASH-LAWAL REF:000014210115092431277379938807</t>
  </si>
  <si>
    <t>TRANSFER BETWEEN CUSTOMERS 000017210115110111140413343677|GTB-2 papers online class|637463052798716074||MOSUNMOLA COKER REF:000017210115110111140413343677</t>
  </si>
  <si>
    <t>TRANSFER BETWEEN CUSTOMERS 000016210115110502000009550460|FBNMOBILE:IVY LEAGUE ASSOCIATES LIMITED/TUITION AND REGISTRATION SKILL LEVEL|637463055017987364||BEREMBO TREASURE SOIBIFAA REF:000016210115110502000009550460</t>
  </si>
  <si>
    <t>TRANSFER BETWEEN CUSTOMERS 000016210115110759000009560268|FBNMOBILE:IVY LEAGUE ASSOCIATES LIMITED/TUITION AND REGISTRATION BALANCE SKILL|637463056793285440||BEREMBO TREASURE SOIBIFAA REF:000016210115110759000009560268</t>
  </si>
  <si>
    <t>TRANSFER BETWEEN CUSTOMERS 000014210115124139265659970236|NIP:000014210115124138004871670683::VNS :::020033:210115124138320284203020952858|020033:210115124138320284203020952858||IDRIS OLUSEGUREF:000014210115124139265659970236</t>
  </si>
  <si>
    <t>TRANSFER BETWEEN CUSTOMERS Via USSD GTBank Transfer 00000000272022834020907581810000050000202101151248 from OLUGBADE , OLUWATOBILOBA G to IVY LEAGUE ASSOCIATES LIMITED</t>
  </si>
  <si>
    <t>TRANSFER BETWEEN CUSTOMERS Via GTWorld June2021/CCA/Prep/Class/Foi REF:481452266000000540002101151316 from ITABIYI GBOLAHAN OLAKUNLE to IVY LEAGUE ASSOCIATES LIMITED</t>
  </si>
  <si>
    <t>TRANSFER BETWEEN CUSTOMERS Via USSD GTBank Transfer 00000000214830332320907581810000035000202101151330 from MADUBUKO NONYE to IVY LEAGUE ASSOCIATES LIMITED</t>
  </si>
  <si>
    <t>TRANSFER BETWEEN CUSTOMERS 000012210115133246834164300000|SBR intensive and AFM standard|83416430||BABAFEMI AKEEM ELEGBEDE REF:000012210115133246834164300000</t>
  </si>
  <si>
    <t>TRANSFER BETWEEN CUSTOMERS Via GTWorld Payment for SBR and AFM REF:205164174000000600002101151354 from LAWAL, OLUWASEUN OLAWALE to IVY LEAGUE ASSOCIATES LIMITED</t>
  </si>
  <si>
    <t>TRANSFER BETWEEN CUSTOMERS Via GTWorld Part payment for FR And AA June Online class REF:230680143000000250002101151548 from ALALI, JULIET N to IVY LEAGUE ASSOCIATES LIMITED</t>
  </si>
  <si>
    <t>TRANSFER BETWEEN CUSTOMERS 000014210115155106245896739607|TRF/oluwakemi babalola AAA and APM/FRM OLUWAKEMI AJIRENIKE BABALOLA TO IVY|VNM5881076223858666||OLUWAKEMI AJIRENIKE BABALOLA REF:000014210115155106245896739607</t>
  </si>
  <si>
    <t>TRANSFER BETWEEN CUSTOMERS MBANKING - AAA/SBR FULL PAYMENT REF:833253810459466800004780873585 ANY Account Transfer from OYEKA, AMARA KATE to IVY LEAGUE ASSOCIATES LIMITED</t>
  </si>
  <si>
    <t>TRANSFER BETWEEN CUSTOMERS 000016210115180940000010984312|FBNMOBILE:IVY LEAGUE ASSOCIATES LIMITED/DAMILOLA TUTORIAL|637463309800078651||BAKARE CATHERINE YEMI REF:000016210115180940000010984312</t>
  </si>
  <si>
    <t>TRANSFER BETWEEN CUSTOMERS Via GTWorld Abiola Adekoya- Tax and FR REF:491443422000000500002101151904 from ADEKOYA ABIOLA ABIODUN to IVY LEAGUE ASSOCIATES LIMITED</t>
  </si>
  <si>
    <t>TRANSFER BETWEEN CUSTOMERS MBANKING - LECTURE FEE REF:615189467809144260008338382602 ANY Account Transfer from ODEJOBI, AYOOLA OMOTAYO to IVY LEAGUE ASSOCIATES LIMITED</t>
  </si>
  <si>
    <t>TRANSFER BETWEEN CUSTOMERS 000010210115192628111395546878|REFPC106892535627278 BO ADEDOKUN SAHEED ADEWALE I|PC106892535627278||ADEDOKUN SAHEED ADEWALE REF:000010210115192628111395546878</t>
  </si>
  <si>
    <t>STAMP DUTY CHARGE 15012021 STAMP DUTY CHARGE - 15/01/2021</t>
  </si>
  <si>
    <t>TRANSFER BETWEEN CUSTOMERS MBANKING - ACCA -Olubunmi Adeoye REF:905462900100000002101152350 ANY Account Transfer from ADEOYE,OLUBUNMI ELIZABETH to IVY LEAGUE ASSOCIATES LIMITED</t>
  </si>
  <si>
    <t>TRANSFER BETWEEN CUSTOMERS 000016210116070103000011735844|FBNMOBILE:IVY LEAGUE ASSOCIATES LIMITED/TUITION FEE|637463772629450311||ADEBAYO ADEWUSI ABEL REF:000016210116070103000011735844</t>
  </si>
  <si>
    <t>TRANSFER BETWEEN CUSTOMERS via Internet Banking ACCA Lecture Fees 3papers from CHIGBUFUE, ONOCHIE JUDE to IVY LEAGUE ASSOCIATES LIMITED</t>
  </si>
  <si>
    <t>TRANSFER BETWEEN CUSTOMERS 000003210116080227000693358903|App Payment for Lectures on SBR and TAX for June 2021 Diet T|S82202306||UHOEGBU UZOMA OSAHON REF:000003210116080227000693358903</t>
  </si>
  <si>
    <t>TRANSFER BETWEEN CUSTOMERS MBANKING - REF:929567713989858400004264741919 ANY Account Transfer from MUDASHIRU ADEMOLA to IVY LEAGUE ASSOCIATES LIMITED</t>
  </si>
  <si>
    <t>TRANSFER BETWEEN CUSTOMERS MBANKING - Bolarinwa qudrat REF:137632190903902410005652412642 ANY Account Transfer from OLAWUNMI QUADRI OLAWALE to IVY LEAGUE ASSOCIATES LIMITED</t>
  </si>
  <si>
    <t>TRANSFER BETWEEN CUSTOMERS MBANKING - REF:379963190216930200001211783424 ANY Account Transfer from OKAFOR JULIET GINIKA to IVY LEAGUE ASSOCIATES LIMITED</t>
  </si>
  <si>
    <t>TRANSFER BETWEEN CUSTOMERS Via GTWorld Lecture fee REF:229662519000001000002101161033 from ARIWODOLA, TEMITOPE BOLATITO to IVY LEAGUE ASSOCIATES LIMITED</t>
  </si>
  <si>
    <t>TRANSFER BETWEEN CUSTOMERS MBANKING - Advanved Tax - Rita Onyeka Adejare REF:509372396994836640003108879350 ANY Account Transfer from ADEJARE AKINSOLA CHINEDU to IVY LEAGUE ASSOCIATES LIMITED</t>
  </si>
  <si>
    <t>TRANSFER BETWEEN CUSTOMERS MBANKING - Lotanna Obiezu - AFM intensive class REF:718939265838430500008088322538 ANY Account Transfer from OBIEZU LOTANNA FRANCIS to IVY LEAGUE ASSOCIATES LIMITED</t>
  </si>
  <si>
    <t>TRANSFER BETWEEN CUSTOMERS Via USSD GTBank Transfer 00000000442046098620907581810000025000202101161211 from OLANREWAJU,BILKIS MOSUNMOLA to IVY LEAGUE ASSOCIATES LIMITED</t>
  </si>
  <si>
    <t>TRANSFER BETWEEN CUSTOMERS MBANKING - Payment for AFM and APM June diet REF:136097847788320600004067000441 ANY Account Transfer from ABDULRAHMAN,FUNMILAYO BILKIS to IVY LEAGUE ASSOCIATES LIMITED</t>
  </si>
  <si>
    <t>TRANSFER BETWEEN CUSTOMERS Via USSD GTBank Transfer 00000000442047083420907581810000055000202101161302 from BAKARE, OMOLARA OLAJUMOKE to IVY LEAGUE ASSOCIATES LIMITED</t>
  </si>
  <si>
    <t>TRANSFER BETWEEN CUSTOMERS MBANKING - weekday AB MA FA Collins Ogheneovo REF:995802643168588400007088470772 ANY Account Transfer from SANNI, OLAYEMI OLABANJI to IVY LEAGUE ASSOCIATES LIMITED</t>
  </si>
  <si>
    <t>TRANSFER BETWEEN CUSTOMERS 000016210116141251000012965822|USSD_OBAYEMI TEMITOPE ESTHER|101300004312670118||OBAYEMI TEMITOPE ESTHER REF:000016210116141251000012965822</t>
  </si>
  <si>
    <t>TRANSFER BETWEEN CUSTOMERS Via GTWorld Payment for P4 and P7 REF:210733952000000600002101161634 from ODEYEMI BABAJIDE ADEBAYO to IVY LEAGUE ASSOCIATES LIMITED</t>
  </si>
  <si>
    <t>TRANSFER BETWEEN CUSTOMERS MBANKING - Part payment (SBR &amp; AFM) REF:970471567551582900008168325327 ANY Account Transfer from FATUSIN, OYINDAMOLA to IVY LEAGUE ASSOCIATES LIMITED</t>
  </si>
  <si>
    <t>STAMP DUTY CHARGE 16012021 STAMP DUTY CHARGE - 16/01/2021</t>
  </si>
  <si>
    <t>TRANSFER BETWEEN CUSTOMERS Via GTWorld REF:240228637000000400002101170806 from PAMAH JULIET ESEOGHENE to IVY LEAGUE ASSOCIATES LIMITED</t>
  </si>
  <si>
    <t>TRANSFER BETWEEN CUSTOMERS Via USSD GTBank Transfer 00000000202030811820907581810000020000202101170940 from AMADASUN, JOY IVIE to IVY LEAGUE ASSOCIATES LIMITED</t>
  </si>
  <si>
    <t>TRANSFER BETWEEN CUSTOMERS Via USSD GTBank Transfer 00000000219086825220907581810000035000202101171210 from OJO OYINDAMOLA DEBORAH to IVY LEAGUE ASSOCIATES LIMITED</t>
  </si>
  <si>
    <t>TRANSFER BETWEEN CUSTOMERS 000007210117135043138022140004|770 TRANSFER FROM CHRISTOPHER EMIATOR E|M0000130072784126||CHRISTOPHER EMIATOR EDEIGBA REF:000007210117135043138022140004</t>
  </si>
  <si>
    <t>TRANSFER BETWEEN CUSTOMERS 000007210117135350544438047220|770 TRANSFER FROM CHRISTOPHER EMIATOR E|M0000130072784956||CHRISTOPHER EMIATOR EDEIGBA REF:000007210117135350544438047220</t>
  </si>
  <si>
    <t>TRANSFER BETWEEN CUSTOMERS 000007210117135704787037208008|770 TRANSFER FROM CHRISTOPHER EMIATOR E|M0000130072785785||CHRISTOPHER EMIATOR EDEIGBA REF:000007210117135704787037208008</t>
  </si>
  <si>
    <t>TRANSFER BETWEEN CUSTOMERS 000007210117135919089148923957|770 TRANSFER FROM CHRISTOPHER EMIATOR E|M0000130072786400||CHRISTOPHER EMIATOR EDEIGBA REF:000007210117135919089148923957</t>
  </si>
  <si>
    <t>TRANSFER BETWEEN CUSTOMERS 000007210117140106489809136500|770 TRANSFER FROM CHRISTOPHER EMIATOR E|M0000130072786824||CHRISTOPHER EMIATOR EDEIGBA REF:000007210117140106489809136500</t>
  </si>
  <si>
    <t>TRANSFER BETWEEN CUSTOMERS 000014210117211345235340606012|TRF/Dipifrs class/FRM THOMAS YEWANDE FAVOR TO IVY|VNM6017738902453015||THOMAS YEWANDE FAVOR REF:000014210117211345235340606012</t>
  </si>
  <si>
    <t>STAMP DUTY CHARGE 17012021 STAMP DUTY CHARGE - 17/01/2021</t>
  </si>
  <si>
    <t>TRANSFER BETWEEN CUSTOMERS MBANKING - Ufuoma Adesanya AFM &amp; SBL Lectures REF:683020967933471300004481036710 ANY Account Transfer from ADESANYA, UFUOMA EVELYN to IVY LEAGUE ASSOCIATES LIMITED</t>
  </si>
  <si>
    <t>TRANSFER BETWEEN CUSTOMERS MBANKING - Rita Onyeka Adejare - AAA REF:403053184968628140006899153307 ANY Account Transfer from ADEJARE AKINSOLA CHINEDU to IVY LEAGUE ASSOCIATES LIMITED</t>
  </si>
  <si>
    <t>TRANSFER BETWEEN CUSTOMERS Via USSD GTBank Transfer 00000000205015449320907581810000025000202101181353 from DAFE OGHENEKEVWE ROSABELLA to IVY LEAGUE ASSOCIATES LIMITED</t>
  </si>
  <si>
    <t>TRANSFER BETWEEN CUSTOMERS Via GTWorld Payment for TAX Class REF:215785889000000350002101181714 from KOLOFO ADEM to IVY LEAGUE ASSOCIATES LIMITED</t>
  </si>
  <si>
    <t>TRANSFER BETWEEN CUSTOMERS Via GTWorld REF:222858942000000250002101181735 from OJO, TOLULOPE OLUWATOYIN to IVY LEAGUE ASSOCIATES LIMITED</t>
  </si>
  <si>
    <t>STAMP DUTY CHARGE 18012021 STAMP DUTY CHARGE - 18/01/2021</t>
  </si>
  <si>
    <t>TRANSFER BETWEEN CUSTOMERS 000014210118221021260390428184|NIP:000014210118221020004877264993::VNS :::010038:210118101020320839812026576817|010038:210118101020320839812026576817||MUKAILA ANIMREF:000014210118221021260390428184</t>
  </si>
  <si>
    <t>TRANSFER BETWEEN CUSTOMERS 000004210119075638381803216777|MOB/UTO/6872010842/000013/APMAFMIntensive|6872010842||AKINBOBOLA AYOKANMI O REF:000004210119075638381803216777</t>
  </si>
  <si>
    <t>TRANSFER BETWEEN CUSTOMERS Via GTWorld Fee for Tax-uk(June 2021 exam). REF:233280378000000350002101191026 from OLUWALANA BOSEDE ELIZABETH to IVY LEAGUE ASSOCIATES LIMITED</t>
  </si>
  <si>
    <t>TRANSFER BETWEEN CUSTOMERS 000016210119122029000019863388|FBNMOBILE:IVY LEAGUE ASSOCIATES LIMITED/4491428 TAX EXAM JUNE 2021PAYMENT|637466556298158392||UHOEGBU AMAECHINA EDWARD REF:000016210119122029000019863388</t>
  </si>
  <si>
    <t>STAMP DUTY CHARGE 19012021 STAMP DUTY CHARGE - 19/01/2021</t>
  </si>
  <si>
    <t>TRANSFER BETWEEN CUSTOMERS Via USSD GTBank Transfer 00000000242026614220907581810000044700202101201000 from KAZEEM , KHALID OMOTOLA to IVY LEAGUE ASSOCIATES LIMITED</t>
  </si>
  <si>
    <t>TRANSFER BETWEEN CUSTOMERS MBANKING - Sbr and aaa REF:353614258824666700003767643758 ANY Account Transfer from NWANKWO , JULIET CHINECHEREM to IVY LEAGUE ASSOCIATES LIMITED</t>
  </si>
  <si>
    <t>TRANSFER BETWEEN CUSTOMERS MBANKING - June exams REF:757731012681511700008092415689 ANY Account Transfer from DANIEL, FOLUKE ABIMBOLA to IVY LEAGUE ASSOCIATES LIMITED</t>
  </si>
  <si>
    <t>TRANSFER BETWEEN CUSTOMERS Via USSD GTBank Transfer 00000000503057916820907581810000060000202101201423 from SUNMOLA OPEYEMI RABIAT to IVY LEAGUE ASSOCIATES LIMITED</t>
  </si>
  <si>
    <t>STAMP DUTY CHARGE 20012021 STAMP DUTY CHARGE - 20/01/2021</t>
  </si>
  <si>
    <t>NIBSS Instant Payment Outward 000013210121014239000342921041 Payment for tonner for printer at the reception PAYMENT FOR TONNER FOR PRINTER AT THE RECEPTION 106473989 IFO : ACCESS/LUCKY ISHAYA MU REF:209075818130000000001064739890</t>
  </si>
  <si>
    <t>COMMISSION 000013210121014239000342921041 NIP TRANSFER COMMISSION FOR Payment for tonner for printer at the reception PAYMENT FOR TONNER FOR PRINTER AT THE RECEPTION 106473989 REF:209075818130000000001064739890</t>
  </si>
  <si>
    <t>TRANSFER BETWEEN CUSTOMERS via GAPS PYT FOR PURCHASE OF COVID-19-PREVENTIVE KITS 106409911 PYT FOR PURCHASE OF COVID-19 PREVENTIVE KITS MASKAND SANITIZERS from IVY LEAGUE ASSOCIATES LIMITED to EBI REF: 0124533814106409911000000</t>
  </si>
  <si>
    <t>TRANSFER BETWEEN CUSTOMERS via GAPS BEING REFUND OF BAL PYT FOR REMOVAL OF ACs 106410492 BEING REFUND OF BAL PYT FOR REMOVAL OF ACS FROM OLD BUILDING from IVY LEAGUE ASSOCIATES LIMITED to EBIETOMI REF: 0124533814106410492000000</t>
  </si>
  <si>
    <t>TRANSFER BETWEEN CUSTOMERS via Internet Banking SBR and APM online intensive Class from YUSUF YUSUF BABATUNDE to IVY LEAGUE ASSOCIATES LIMITED</t>
  </si>
  <si>
    <t>TRANSFER BETWEEN CUSTOMERS Via GTWorld Part pay for TX and SBR REF:481469203000000470002101210855 from ITAMA ESEOSE OMONIGHO to IVY LEAGUE ASSOCIATES LIMITED</t>
  </si>
  <si>
    <t>TRANSFER BETWEEN CUSTOMERS Via GTWorld Registration for FFA REF:506582444000000540002101211019 from ST.FRANKLYN, OBUBELEBARA to IVY LEAGUE ASSOCIATES LIMITED</t>
  </si>
  <si>
    <t>TRANSFER BETWEEN CUSTOMERS 000016210121131034000025686472|FBNMOBILE:IVY LEAGUE ASSOCIATES LIMITED/PAYMENT FOR SBR AND AFM F2F LECTURES|637468314340729631||MOSES IDONGESIT CHISOM REF:000016210121131034000025686472</t>
  </si>
  <si>
    <t>TRANSFER BETWEEN CUSTOMERS MBANKING - Being payment for APM and AFM Registration REF:343312100054000002101211610 ANY Account Transfer from ZANNA BABAGANA to IVY LEAGUE ASSOCIATES LIMITED</t>
  </si>
  <si>
    <t>TRANSFER BETWEEN CUSTOMERS MBANKING - SBR intensive REF:587167069150688050001803396490 ANY Account Transfer from ADEWOLE MOROHUNKEJI ADUKE to IVY LEAGUE ASSOCIATES LIMITED</t>
  </si>
  <si>
    <t>STAMP DUTY CHARGE 21012021 STAMP DUTY CHARGE - 21/01/2021</t>
  </si>
  <si>
    <t>TRANSFER BETWEEN CUSTOMERS 000014210122030833286450808879|TRF/Akhuemonkhan Ehisuoria SBL and AFM/FRM EHISUORIA EHIZONAGA AKHUEMONKHAN TO IVY|VNM4663923627620775||EHISUORIA EHIZONAGA AKHUEMONREF:000014210122030833286450808879</t>
  </si>
  <si>
    <t>TRANSFER BETWEEN CUSTOMERS 000017210122105358007520522061|INB|IVY LEAGUE ||Wema USSD |||AYOMIKUN GRACE MOKELU REF:000017210122105358007520522061</t>
  </si>
  <si>
    <t>TRANSFER BETWEEN CUSTOMERS Via GTWorld Seun APM REF:225906853000000250002101221059 from ODUSANYA OLUWASEUN JESUDARA to IVY LEAGUE ASSOCIATES LIMITED</t>
  </si>
  <si>
    <t>TRANSFER BETWEEN CUSTOMERS MBANKING - FR &amp; PM REF:318089235320811030008660842139 ANY Account Transfer from ISHOLA, TEMITAYO ABIODUN to IVY LEAGUE ASSOCIATES LIMITED</t>
  </si>
  <si>
    <t>CASH DEPOSIT BELLO STELLA OMOYENI/ INTENSIVE &amp; STANDARD CLASSES</t>
  </si>
  <si>
    <t>TRANSFER BETWEEN CUSTOMERS MBANKING - REF:354639787301856620004761697938 ANY Account Transfer from HAMIDU FARUK UMAR to IVY LEAGUE ASSOCIATES LIMITED</t>
  </si>
  <si>
    <t>TRANSFER BETWEEN CUSTOMERS Via USSD GTBank Transfer 00000000904049043720907581810000060000202101221700 from ONIPINLA ADEYINKA IYANU to IVY LEAGUE ASSOCIATES LIMITED</t>
  </si>
  <si>
    <t>TRANSFER BETWEEN CUSTOMERS 000007210122182440170859356459|ONB TRF FROM TOLULOPE A **4457 FBP|ONB21012206244207580||TOLULOPE AYOMIDE AREMU REF:000007210122182440170859356459</t>
  </si>
  <si>
    <t>TRANSFER BETWEEN CUSTOMERS MBANKING - AFM June 2021 REF:119041060119297880006852774626 ANY Account Transfer from OLATUNJI OLUWABUNMI PENTHO to IVY LEAGUE ASSOCIATES LIMITED</t>
  </si>
  <si>
    <t>TRANSFER BETWEEN CUSTOMERS 000014210122211039234338435267|TRF//FRM OLAMIDE OLUWALAYOMI FOLORUNSO TO IVY|VNM2887387338788976||OLAMIDE OLUWALAYOMI FOLORUNSO REF:000014210122211039234338435267</t>
  </si>
  <si>
    <t>STAMP DUTY CHARGE 22012021 STAMP DUTY CHARGE - 22/01/2021</t>
  </si>
  <si>
    <t>TRANSFER BETWEEN CUSTOMERS via Internet Banking ACCA Lect. fees (Reg, AAA &amp; SBR)- Initial fee from OKEGBOLA, OLUWATOSIN AJOKE to IVY LEAGUE ASSOCIATES LIMITED</t>
  </si>
  <si>
    <t>TRANSFER BETWEEN CUSTOMERS MBANKING - Registration REF:675303584398246500003364306742 ANY Account Transfer from ANIMASHAUN MFONOBONG GRACE to IVY LEAGUE ASSOCIATES LIMITED</t>
  </si>
  <si>
    <t>TRANSFER BETWEEN CUSTOMERS Via GTWorld 70% part payment for FM,PM &amp; LW REF:275111561000000448002101230635 from OGUNKOYA, ESTHER OLUWAKEMI to IVY LEAGUE ASSOCIATES LIMITED</t>
  </si>
  <si>
    <t>TRANSFER BETWEEN CUSTOMERS Via GTWorld SBR lectures F2F REF:403478180000000450002101230819 from OLOJEDE TEMITOPE HANNA to IVY LEAGUE ASSOCIATES LIMITED</t>
  </si>
  <si>
    <t>TRANSFER BETWEEN CUSTOMERS MBANKING - CFA tuition part REF:401718700100000002101230927 ANY Account Transfer from OLATINWO ABDULMALIK OLUWATOBI to IVY LEAGUE ASSOCIATES LIMITED</t>
  </si>
  <si>
    <t>TRANSFER BETWEEN CUSTOMERS Via GTWorld Payment for AA REF:217821189000000150002101230950 from SUNMONU SAIDAT OLUBUKOLA to IVY LEAGUE ASSOCIATES LIMITED</t>
  </si>
  <si>
    <t>TRANSFER BETWEEN CUSTOMERS Via GTWorld Balance payment for AA and FM REF:205163913000000080002101231041 from AJISAFE ADESOLA ANIKE to IVY LEAGUE ASSOCIATES LIMITED</t>
  </si>
  <si>
    <t>TRANSFER BETWEEN CUSTOMERS MBANKING - 60 % tuition - MA &amp; FA REF:725095996386417950003894960140 ANY Account Transfer from ONUZULU, ALVIN OTITO to IVY LEAGUE ASSOCIATES LIMITED</t>
  </si>
  <si>
    <t>TRANSFER BETWEEN CUSTOMERS Via GTWorld Tuition fee - 2 papers (FR and AA) Kind regards. Hassan Balogun. REF:402600048000000500002101231216 from BALOGUN, HASSAN TAIWO to IVY LEAGUE ASSOCIATES LIMITED</t>
  </si>
  <si>
    <t>TRANSFER BETWEEN CUSTOMERS 000014210123131058296128303808|NIP/ussd/1144132558774567944060|NIPUSSD_1144132558774567944060||BABATUNDE HABEEB OLAGUNJU REF:000014210123131058296128303808</t>
  </si>
  <si>
    <t>TRANSFER BETWEEN CUSTOMERS 000012210123133602841128530000|Onyinye Ofor balance|84112853||HYGINUS CHIGOZIE OFOR REF:000012210123133602841128530000</t>
  </si>
  <si>
    <t>TRANSFER BETWEEN CUSTOMERS Via USSD GTBank Transfer 00000000551053226620907581810000025000202101231621 from OGBONNA,GEORGINA IFEOMA to IVY LEAGUE ASSOCIATES LIMITED</t>
  </si>
  <si>
    <t>TRANSFER BETWEEN CUSTOMERS Via USSD GTBank Transfer 00000000267022056820907581810000065000202101232231 from ADEBAYO TEMITOPE JANET to IVY LEAGUE ASSOCIATES LIMITED</t>
  </si>
  <si>
    <t>STAMP DUTY CHARGE 23012021 STAMP DUTY CHARGE - 23/01/2021</t>
  </si>
  <si>
    <t>TRANSFER BETWEEN CUSTOMERS Via USSD GTBank Transfer 00000000551056279420907581810000020000202101232317 from OLUGU, FOLASHADE NMESOMA to IVY LEAGUE ASSOCIATES LIMITED</t>
  </si>
  <si>
    <t>TRANSFER BETWEEN CUSTOMERS 000016210124080909000033098232|FBNMOBILE:IVY LEAGUE ASSOCIATES LIMITED/PART PAYMENT FOR TAX AND FR CLASSES|637470725496381325||DIM CHIKA LYNDA REF:000016210124080909000033098232</t>
  </si>
  <si>
    <t>STAMP DUTY CHARGE 24012021 STAMP DUTY CHARGE - 24/01/2021</t>
  </si>
  <si>
    <t>TRANSFER BETWEEN CUSTOMERS via GAPS BEING CASH ADVANCE FOR PURCHASE OF NEW PHONES 106715326 BEING CASH ADVANCE FOR PURCHASE OF 2 NEW PHONES FOR THE OFFICE from IVY LEAGUE ASSOCIATES LIMITED to OSH REF: 0124533814106715326000000</t>
  </si>
  <si>
    <t>TRANSFER BETWEEN CUSTOMERS 000017210126110356714684061733|GTB-FM F2F/FR ONLINE/REGISTRATION FEE|637472558466645731||LAURETTA CHINWENDU IHEMENA REF:000017210126110356714684061733</t>
  </si>
  <si>
    <t>TRANSFER BETWEEN CUSTOMERS 000016210126183443000040256046|FBNMOBILE:IVY LEAGUE ASSOCIATES LIMITED/TESLIMAT HALF PAYMENT|637472828841530216||IBIKUNLE TESLIMAT KEHINDE REF:000016210126183443000040256046</t>
  </si>
  <si>
    <t>STAMP DUTY CHARGE 26012021 STAMP DUTY CHARGE - 26/01/2021</t>
  </si>
  <si>
    <t>TRANSFER BETWEEN CUSTOMERS N-10079902816/ADARAMOLA OLUWATOBI:CITI:: 9100799028160 From OLUSEGUN LUCAS ADARAMOLA To IVY LEAGUE ASSOCIATES LIMITED REF: 0001696058209100799028160</t>
  </si>
  <si>
    <t>TRANSFER BETWEEN CUSTOMERS MBANKING - Ifunanya Thelma Chukwuanu REF:466846157881632800007556471813 ANY Account Transfer from CHUKWUANU-OKONKWO, IFUNANYA T. to IVY LEAGUE ASSOCIATES LIMITED</t>
  </si>
  <si>
    <t>TRANSFER BETWEEN CUSTOMERS Via GTWorld Tuition and registration for Arinze Anarado REF:205163380000000640002101271543 from ANARADO ARINZE LEOFIC to IVY LEAGUE ASSOCIATES LIMITED</t>
  </si>
  <si>
    <t>STAMP DUTY CHARGE 27012021 STAMP DUTY CHARGE - 27/01/2021</t>
  </si>
  <si>
    <t>TRANSFER BETWEEN CUSTOMERS via Internet Banking bal on june class afm from IFEDI OLUWATOYIN BOLANLE to IVY LEAGUE ASSOCIATES LIMITED</t>
  </si>
  <si>
    <t>TRANSFER BETWEEN CUSTOMERS 000016210128094115000044525034|FBNMOBILE:IVY LEAGUE ASSOCIATES LIMITED/ACCA REGISTRATION|637474236758856227||ADEYELE OPEYEMI OLUFUNMILAYO REF:000016210128094115000044525034</t>
  </si>
  <si>
    <t>TRANSFER BETWEEN CUSTOMERS via Internet Banking Balance of lecturer fees SBL SBR from OKOSODO MUAREEN to IVY LEAGUE ASSOCIATES LIMITED</t>
  </si>
  <si>
    <t>TRANSFER BETWEEN CUSTOMERS via GAPS STAFF SALARY 4 THE MONTH OF-JAN 2021 106813926 STAFF SALARY FOR-THE-MONTH-OF-JAN 2021 from IVY LEAGUE ASSOCIATES LIMITED to OSHIBOLU JAMIU OLUKAYODE REF: 0124533814106813926000000</t>
  </si>
  <si>
    <t>TRANSFER BETWEEN CUSTOMERS via GAPS STAFF SALARY FOR-THE-MONTH-OFJAN-2021 106816134 STAFF SALARY FOR-THE-MONTH-OF-JAN 2021 from IVY LEAGUE ASSOCIATES LIMITED to EBIETOMIYE OLUMIDE AYODELE REF: 0124533814106816134000000</t>
  </si>
  <si>
    <t>NIBSS Instant Payment Outward 000013210128113154000352767079 AUX. STAFF SALARY FOR-THE-MONTH-OF-JAN-2021 AUX. STAFF SALARY FOR-THE-MONTH-OF-JAN-2021 106817275 IFO : UNITY/YAKUBU ISIYAKA REF:209075818127700000001068172750</t>
  </si>
  <si>
    <t>COMMISSION 000013210128113154000352767079 NIP TRANSFER COMMISSION FOR AUX. STAFF SALARY FOR-THE-MONTH-OF-JAN-2021 AUX. STAFF SALARY FOR-THE-MONTH-OF-JAN-2021 106817275 REF:209075818127700000001068172750</t>
  </si>
  <si>
    <t>TRANSFER BETWEEN CUSTOMERS via GAPS BEING SALARY ADVANCE FOR SALAMI SAGUN 106817279 BEING SALARY ADVANCE FOR SALAMI SAGUN REPAYABLE FROM STAFF SALARY FOR FEBRUARY 2021 from IVY LEAGUE ASSOCIATES L REF: 0124533814106817279000000</t>
  </si>
  <si>
    <t>TRANSFER BETWEEN CUSTOMERS via GAPS AUX..STAFF SALARY FOR-THE-MONTH-OF-JAN-2021 106817277 AUX. STAFF SALARY FOR-THE-MONTH-OF-JAN-2021 from IVY LEAGUE ASSOCIATES LIMITED to ADEYIN TEMIDAYO OMOSHEWA REF: 0124533814106817277000000</t>
  </si>
  <si>
    <t>TRANSFER BETWEEN CUSTOMERS via GAPS AUX.-STAFF SALARY FOR-THE-MONTH-OF-JAN-2021 106817276 AUX. STAFF SALARY FOR-THE-MONTH-OF-JAN-2021 from IVY LEAGUE ASSOCIATES LIMITED to LAWANSON AKEEM OLAYINKA REF: 0124533814106817276000000</t>
  </si>
  <si>
    <t>NIBSS Instant Payment Outward 000013210128113234000352768246 REFUND FOR ADDITIONAL PYT FOR OFFICE PHONES REFUND FOR ADDITIONAL PYT FOR OFFICE PHONES 106839033 IFO : STANBIC/JAMIU OLUKAYODE OSHIBO REF:209075818191000000001068390330</t>
  </si>
  <si>
    <t>COMMISSION 000013210128113234000352768246 NIP TRANSFER COMMISSION FOR REFUND FOR ADDITIONAL PYT FOR OFFICE PHONES REFUND FOR ADDITIONAL PYT FOR OFFICE PHONES 106839033 REF:209075818191000000001068390330</t>
  </si>
  <si>
    <t>TRANSFER BETWEEN CUSTOMERS via GAPS AUX. STAFF SALARY 4-THE-MONTH-OF-JAN-2021 RAPHEAL 106817278 AUX. STAFF SALARY 4-THE-MONTH-OF-JAN-2021 RAPHEAL from IVY LEAGUE ASSOCIATES LIMITED to OSHIBOLU JAM REF: 0124533814106817278000000</t>
  </si>
  <si>
    <t>TRANSFER BETWEEN CUSTOMERS via GAPS BEING PYT FOR NEPA BILL FOR DEC. 2020PR 106839557 BEING PYT FOR NEPA BILL FOR DEC. 2020PR from IVY LEAGUE ASSOCIATES LIMITED to OSHIBOLU JAMIU OLUKAYODE REF: 0124533814106839557000000</t>
  </si>
  <si>
    <t>TRANSFER BETWEEN CUSTOMERS via GAPS STAFF SALARY FOR-THE-MONTHOF-JAN-2021 106815992 STAFF SALARY FOR-THE-MONTH-OF-JAN 2021 from IVY LEAGUE ASSOCIATES LIMITED to SANNI TOYE MUSTAPHA REF: 0124533814106815992000000</t>
  </si>
  <si>
    <t>NIBSS Instant Payment Outward 000013210128120129000352822453 STAFF SALARY FOR-THE-MONTH-OF-JAN-2021 STAFF SALARY FOR-THE-MONTH-OF-JAN 2021 106815991 IFO : ACCESS/LUCKY ISHAYA MUSA REF:209075818158600000001068159910</t>
  </si>
  <si>
    <t>COMMISSION 000013210128120129000352822453 NIP TRANSFER COMMISSION FOR STAFF SALARY FOR-THE-MONTH-OF-JAN-2021 STAFF SALARY FOR-THE-MONTH-OF-JAN 2021 106815991 REF:209075818158600000001068159910</t>
  </si>
  <si>
    <t>TRANSFER BETWEEN CUSTOMERS via GAPS BEING WASTE PYT FOR DECEMBER 2020 106840733 BEING WASTE PYT FOR DECEMBER 2020 from IVY LEAGUE ASSOCIATES LIMITED to TEMMY VENTURES REF: 0124533814106840733000000</t>
  </si>
  <si>
    <t>TRANSFER BETWEEN CUSTOMERS via GAPS REFUND OF PAYMENT FOR VIDEOS 106846573 REFUND OF PAYMENT FOR VIDEOS from IVY LEAGUE ASSOCIATES LIMITED to ADEYEMO COMFORT ADEOLA REF: 0124533814106846573000000</t>
  </si>
  <si>
    <t>TRANSFER BETWEEN CUSTOMERS via GAPS BEING REFUND OF EXCESS PYT FOR LECTURE 106844810 BEING REFUND OF EXCESS PYT FOR LECTURE from IVY LEAGUE ASSOCIATES LIMITED to DEMUREN YETUNDE TITILAYO REF: 0124533814106844810000000</t>
  </si>
  <si>
    <t>TRANSFER BETWEEN CUSTOMERS via GAPS BEING PYT FOR PARKING SPACE AT OUR LADYS SCHOOL 106858653 BEING PYT FOR PARKING SPACE AT OUR LADYS SCHOOL FOR THE YEAR from IVY LEAGUE ASSOCIATES LIMITED to EBI REF: 0124533814106858653000000</t>
  </si>
  <si>
    <t>NIBSS Instant Payment Outward 000013210128121410000352847179 BEING REFUND OF LECTURE FEE TO STUDENT BEING REFUND OF LECTURE FEE TO STUDENT STUDENT NOT INTERESTED IN ONLINE INTENSIVE LECTURE 10684 REF:209075818130000000001068425010</t>
  </si>
  <si>
    <t>COMMISSION 000013210128121410000352847179 NIP TRANSFER COMMISSION FOR BEING REFUND OF LECTURE FEE TO STUDENT BEING REFUND OF LECTURE FEE TO STUDENT STUDENT NOT INTERESTED IN ONLREF:209075818130000000001068425010</t>
  </si>
  <si>
    <t>FAILED NIBSS INSTANT PAYMENT 000013210128121733000352853694 BEING FUND TRSF FOR PROMOTION ON SMs BEING FUND TRSF FOR PROMOTION ON SMS 106924304 IFO : ZBN/OLUMIDE AYODELE EBIETOMIYE REF:209075818110000000001069243040</t>
  </si>
  <si>
    <t>COMMISSION 000013210128121733000352853694 NIP TRANSFER COMMISSION FOR BEING FUND TRSF FOR PROMOTION ON SMs BEING FUND TRSF FOR PROMOTION ON SMS 106924304 REF:209075818110000000001069243040</t>
  </si>
  <si>
    <t>TRANSFER BETWEEN CUSTOMERS 000004210128121631738584959157|MOB/UTO/6952642060/000013/ACCA Tutorial/Classes|6952642060||ASAOLU EMMANUEL OLUWATOBA REF:000004210128121631738584959157</t>
  </si>
  <si>
    <t>FAILED NIBSS INSTANT PAYMENT 000013210128121733000352853694 NIP Reversal: (ZBN returned: Beneficiary Bank not available) REF:000013210128121733000352853694</t>
  </si>
  <si>
    <t>TRANSFER BETWEEN CUSTOMERS via Internet Banking Outstding lectures fees (AAA and SBR) from OKEGBOLA, OLUWATOSIN AJOKE to IVY LEAGUE ASSOCIATES LIMITED</t>
  </si>
  <si>
    <t>TRANSFER BETWEEN CUSTOMERS Via USSD GTBank Transfer 00000000209076280520907581810000090000202101282100 from OKAFOR, IFEANYI PROSPER to IVY LEAGUE ASSOCIATES LIMITED</t>
  </si>
  <si>
    <t>STAMP DUTY CHARGE 28012021 STAMP DUTY CHARGE - 28/01/2021</t>
  </si>
  <si>
    <t>TRANSFER BETWEEN CUSTOMERS 000012210129082941846781040000|SBR ONLINE CLASS|84678104||OLUWASEUN BUSAYO BAMISOPE TAYLOR REF:000012210129082941846781040000</t>
  </si>
  <si>
    <t>TRANSFER BETWEEN CUSTOMERS 000012210129092705846847090000|SBR,AFM|84684709||OPEYEMI MORONFAYO OSO REF:000012210129092705846847090000</t>
  </si>
  <si>
    <t>TRANSFER BETWEEN CUSTOMERS MBANKING - REF:707014063787754200003797163368 ANY Account Transfer from ADENIJI OLAYINKA AMINAT to IVY LEAGUE ASSOCIATES LIMITED</t>
  </si>
  <si>
    <t>TRANSFER BETWEEN CUSTOMERS 000014210129161725223390342631|NIP:000014210129162316004896698853::VNS :::020034:210129042316322782938027397808|020034:210129042316322782938027397808||ADEDOYIN MOTUREF:000014210129161725223390342631</t>
  </si>
  <si>
    <t>TRANSFER BETWEEN CUSTOMERS 000015210129181739001458589002|FUND TRSF TO GTB MAIN ACCT|148857867||IVY LEAGUE ASSOCIATES LTD REF:000015210129181739001458589002</t>
  </si>
  <si>
    <t>NIBSS Instant Payment Outward 000013210129210902000355508094 BALANCE-PYT OF DEC. 2020 DIVIDEND TO DIRECTORS BALANCE PYT OF DEC. 2020 DIVIDEND TO DIRECTORS 106968276 IFO : FBN/OLAKISAN JAMIU ADEYE REF:209075818156501000001069682760</t>
  </si>
  <si>
    <t>COMMISSION 000013210129210902000355508094 NIP TRANSFER COMMISSION FOR BALANCE-PYT OF DEC. 2020 DIVIDEND TO DIRECTORS BALANCE PYT OF DEC. 2020 DIVIDEND TO DIRECTORS 106968276 REF:209075818156501000001069682760</t>
  </si>
  <si>
    <t>TRANSFER BETWEEN CUSTOMERS via GAPS BALANCE PYT OF DEC. 2020 DIVIDEND-TO DIRECTORS 106967522 BALANCE PYT OF DEC. 2020 DIVIDEND TO DIRECTORS from IVY LEAGUE ASSOCIATES LIMITED to AJAYI OLUWASEUN EM REF: 0124533814106967522000000</t>
  </si>
  <si>
    <t>TRANSFER BETWEEN CUSTOMERS via GAPS BALANCE PYT OF DEC. 2020 DIVIDEND-TO-DIRECTORS 106967523 BEING 50 DIVIDEND PAY FOR THE DIET DEC 2020 from IVY LEAGUE ASSOCIATES LIMITED to OSHIBOLU AHMED OLUWAS REF: 0124533814106967523000000</t>
  </si>
  <si>
    <t>TRANSFER BETWEEN CUSTOMERS via GAPS BALANCE PYT OF DEC. 2020 DIVIDEND TO DIRECTORS 106967521 BALANCE PYT OF DEC. 2020 DIVIDEND TO DIRECTORS from IVY LEAGUE ASSOCIATES LIMITED to SHOTANDEHAFEEZ OLA REF: 0124533814106967521000000</t>
  </si>
  <si>
    <t>STAMP DUTY CHARGE 29012021 STAMP DUTY CHARGE - 29/01/2021</t>
  </si>
  <si>
    <t>TRANSFER BETWEEN CUSTOMERS MBANKING - TRF REF:406815833292882700002491044188 ANY Account Transfer from AJAYI, OLUWASEUN EMMANUEL to IVY LEAGUE ASSOCIATES LIMITED</t>
  </si>
  <si>
    <t>TRANSFER BETWEEN CUSTOMERS 000014210130075255298123366324|TRF/TUITION PM AND FR/FRM ORAFIRI CHELSEA OGAN TO IVY|VNM2695271265048715||ORAFIRI CHELSEA OGAN REF:000014210130075255298123366324</t>
  </si>
  <si>
    <t>TRANSFER BETWEEN CUSTOMERS Via USSD GTBank Transfer 00000000208083475220907581810000025000202101300901 from ADIO , KEHINDE ENOCH to IVY LEAGUE ASSOCIATES LIMITED</t>
  </si>
  <si>
    <t>TRANSFER BETWEEN CUSTOMERS Via GTWorld REF:228674630000000450002101300946 from KOUTONOU ELIJAH FOLI to IVY LEAGUE ASSOCIATES LIMITED</t>
  </si>
  <si>
    <t>TRANSFER BETWEEN CUSTOMERS 000014210130115809295272817020|TRF/Registration fee DIP IFRS /FRM BABATUNDE OPEYEMI ALEGBELEYE TO IVY|VNM7746549697310376||BABATUNDE OPEYEMI ALEGBELEYE REF:000014210130115809295272817020</t>
  </si>
  <si>
    <t>TRANSFER BETWEEN CUSTOMERS Via GAPSLITE Project for Oladapo Jayeola REF:261229799000000500002101301218 from JAY FERNANDEZ COMPANY to IVY LEAGUE ASSOCIATES LIMITED</t>
  </si>
  <si>
    <t>TRANSFER BETWEEN CUSTOMERS MBANKING - For FM tutorial REF:184514735639724240006019781542 ANY Account Transfer from ADEGOROYE ELIZABETH EBUNOLUWA to IVY LEAGUE ASSOCIATES LIMITED</t>
  </si>
  <si>
    <t>TRANSFER BETWEEN CUSTOMERS 000012210130130812848339760000|AFM Foluke Akinmoladun|84833976||TRIZON LAWCHAMBERS REF:000012210130130812848339760000</t>
  </si>
  <si>
    <t>TRANSFER BETWEEN CUSTOMERS 000018210130140112000193893973|MOBILE/UNION Transfer from ANIDEBE ONYINYE C - NA|000018210130140112000193893973||ANIDEBE ONYINYE C REF:000018210130140112000193893973</t>
  </si>
  <si>
    <t>TRANSFER BETWEEN CUSTOMERS Via USSD GTBank Transfer 00000000501063084420907581810000040000202101301604 from OKWULEHIE CHIBUIKEM KINGSLEY to IVY LEAGUE ASSOCIATES LIMITED</t>
  </si>
  <si>
    <t>TRANSFER BETWEEN CUSTOMERS 000014210130160458271038366354|NIP:000014210130160457004898671713::VNS :::010001:210130040457322982247025125760|010001:210130040457322982247025125760||OLU ALADEJEBIREF:000014210130160458271038366354</t>
  </si>
  <si>
    <t>STAMP DUTY CHARGE 30012021 STAMP DUTY CHARGE - 30/01/2021</t>
  </si>
  <si>
    <t>TRANSFER BETWEEN CUSTOMERS Via USSD GTBank Transfer 00000000215080151320907581810000065000202101302338 from AFOLABI, JUBRIL ADEWALE to IVY LEAGUE ASSOCIATES LIMITED</t>
  </si>
  <si>
    <t>TRANSFER BETWEEN CUSTOMERS 000016210131143643000054385840|FBNMOBILE:IVY LEAGUE ASSOCIATES LIMITED/AGBOMABIWON OLUWASEUN R|637477006040858400||AGBOMABIWON MORENIKE REF:000016210131143643000054385840</t>
  </si>
  <si>
    <t>TRANSFER BETWEEN CUSTOMERS Via GTWorld REF:432438403000000500002101312143 from EBUZEME , IRUCHUKWU DEBORAH to IVY LEAGUE ASSOCIATES LIMITED</t>
  </si>
  <si>
    <t>STAMP DUTY CHARGE 31012021 STAMP DUTY CHARGE - 31/01/2021</t>
  </si>
  <si>
    <t>TRANSFER BETWEEN CUSTOMERS MBANKING - Afm classes for March Exams REF:633382396514267100002133126992 ANY Account Transfer from YUSUF, MARIAM ADEOLA to IVY LEAGUE ASSOCIATES LIMITED</t>
  </si>
  <si>
    <t>NIBSS Instant Payment Outward 000013210202075454000360096537 PYTMENT FOR SECURITY AT THE CAR PARK PYTMENT FOR SECURITY AT THE CAR PARK FOR JANUARY 2021 107459496 IFO : SKYE(POL)/GODDEY KELVIN EMU REF:209075818150000000001074594960</t>
  </si>
  <si>
    <t>COMMISSION 000013210202075454000360096537 NIP TRANSFER COMMISSION FOR PYTMENT FOR SECURITY AT THE CAR PARK PYTMENT FOR SECURITY AT THE CAR PARK FOR JANUARY 2021 107459496 REF:209075818150000000001074594960</t>
  </si>
  <si>
    <t>VALUE ADDED TAX VAT ON NIP TRANSFER FOR PYTME</t>
  </si>
  <si>
    <t>TRANSFER BETWEEN CUSTOMERS via GAPS PYT FOR REPAIR OF TABLETS PURCHASE OF SANITIZERS 107459494 PYT FOR REPAIR OF TABLETS PURCHASE OF SANITIZERS from IVY LEAGUE ASSOCIATES LIMITED to EBIETOMIYE OLU REF: 0124533814107459494000000</t>
  </si>
  <si>
    <t>NIBSS Instant Payment Outward 000013210202075538000360097346 BEING TRANSFER FOR INVESTMENT WITH PIGGYVEST BEING TRANSFER FOR INVESTMENT WITH PIGGYVEST 107467116 IFO : PROVIDUS/PiggyVest-Ahmed Osh REF:209075818170000000001074671160</t>
  </si>
  <si>
    <t>COMMISSION 000013210202075538000360097346 NIP TRANSFER COMMISSION FOR BEING TRANSFER FOR INVESTMENT WITH PIGGYVEST BEING TRANSFER FOR INVESTMENT WITH PIGGYVEST 107467116 REF:209075818170000000001074671160</t>
  </si>
  <si>
    <t>NIBSS Instant Payment Outward 000013210202075540000360097398 STAFF-SALARY FOR-THE-MONTH-OF-JAN-2021 STAFF SALARY FOR-THE-MONTH-OF-JAN 2021 107467117 IFO : STANBIC/RUTH OLUWAWUNMI AJAYI REF:209075818112000000001074671170</t>
  </si>
  <si>
    <t>COMMISSION 000013210202075540000360097398 NIP TRANSFER COMMISSION FOR STAFF-SALARY FOR-THE-MONTH-OF-JAN-2021 STAFF SALARY FOR-THE-MONTH-OF-JAN 2021 107467117 REF:209075818112000000001074671170</t>
  </si>
  <si>
    <t>TRANSFER BETWEEN CUSTOMERS 000007210202134738789974057986|ONB TRF FROM KHADIJA BA **1223 FBP|ONB21020201474101353||KHADIJA BASHIR AMINU REF:000007210202134738789974057986</t>
  </si>
  <si>
    <t>TRANSFER BETWEEN CUSTOMERS MBANKING - Initial registration fees and standard fees for two skill classes REF:983771692235440000008400510551 ANY Account Transfer from JADA RUTH to IVY LEAGUE ASSOCIATES LIMITED</t>
  </si>
  <si>
    <t>STAMP DUTY CHARGE 02022021 STAMP DUTY CHARGE - 02/02/2021</t>
  </si>
  <si>
    <t>TRANSFER BETWEEN CUSTOMERS 000007210202233013606256239359|ONB TRF FROM KHADIJA BA **1223 FBP|ONB21020211301006783||KHADIJA BASHIR AMINU REF:000007210202233013606256239359</t>
  </si>
  <si>
    <t>STAMP DUTY CHARGE 03022021 STAMP DUTY CHARGE - 03/02/2021</t>
  </si>
  <si>
    <t>TRANSFER BETWEEN CUSTOMERS via GAPS 03022021Tuns02 107637650 04012021-81 | Ivy league Associates Ltd from KPMG ADVISORY SERVICES to IVY LEAGUE ASSOCIATES LIMITED REF: 0107433306107637650000000</t>
  </si>
  <si>
    <t>TRANSFER BETWEEN CUSTOMERS Via GTWorld Tutorial Fee REF:210997211000000640002102041131 from JOSEPH ELIZABETH OLUWATOBI to IVY LEAGUE ASSOCIATES LIMITED</t>
  </si>
  <si>
    <t>TRANSFER BETWEEN CUSTOMERS Via GTWorld ACCA - AAA Lecture fees part/ registration fees REF:261223311000000320002102041205 from OGEGE EMOSHIOKEKE AUGUSTINA to IVY LEAGUE ASSOCIATES LIMITED</t>
  </si>
  <si>
    <t>TRANSFER BETWEEN CUSTOMERS MBANKING - PART PAYMENT F5 &amp; F6 REF:661130884552166500003420442172 ANY Account Transfer from OMONTUEMHEN STEPHEN to IVY LEAGUE ASSOCIATES LIMITED</t>
  </si>
  <si>
    <t>NIBSS Instant Payment Outward 000013210204143809000364133021 being loan to staff deductable form staff salary BEING LOAN TO STAFF DEDUCTABLE FORM STAFF SALARY 107539067 IFO : ZBN/AYANFE RAPHAEL A REF:209075818140000000001075390670</t>
  </si>
  <si>
    <t>COMMISSION 000013210204143809000364133021 NIP TRANSFER COMMISSION FOR being loan to staff deductable form staff salary BEING LOAN TO STAFF DEDUCTABLE FORM STAFF SALARY 107539067REF:209075818140000000001075390670</t>
  </si>
  <si>
    <t>STAMP DUTY CHARGE 04022021 STAMP DUTY CHARGE - 04/02/2021</t>
  </si>
  <si>
    <t>05-Feb-2021 08:44 AM</t>
  </si>
  <si>
    <t>TRF FRM FOLUKEMI OLURANTI AKINOLA TO IVY LEAGUE ASSOCIATES LTD|SFM Lectures</t>
  </si>
  <si>
    <t>05-Feb-2021 09:13 AM</t>
  </si>
  <si>
    <t>05-Feb-2021 10:16 AM</t>
  </si>
  <si>
    <t>TRF FRM TOBILOBA DEBORAH BORIOWO TO IVY LEAGUE ASSOCIATES LTD|Tuition fee</t>
  </si>
  <si>
    <t>05-Feb-2021 11:32 AM</t>
  </si>
  <si>
    <t>TRF FRM MAUREEN ATARHE IMUEZERUA TO IVY LEAGUE ASSOCIATES LTD|Online lecture - ADVANCE TAXATION</t>
  </si>
  <si>
    <t>05-Feb-2021 12:16 PM</t>
  </si>
  <si>
    <t>NIP/UBA/TONMAYE  MICHAEL EBITIMI/MOB/UTO/7032269421/000015/Michael Tonmaye AAA and APM</t>
  </si>
  <si>
    <t>05-Feb-2021 02:25 PM</t>
  </si>
  <si>
    <t>NIP Charge:OWN ACCT TRSF ZENITH M - GTB M</t>
  </si>
  <si>
    <t>OWN ACCT TRSF ZENITH M - GTB M/NIP TFR TO IVY LEAGUE ASSOCIATES LIMITED/GTB</t>
  </si>
  <si>
    <t>05-Feb-2021 06:50 PM</t>
  </si>
  <si>
    <t>NIP/UBA/EGWU CHINOMNSO MINAH/MOB/UTO/7036476599/000015/Partpayment for foundations</t>
  </si>
  <si>
    <t>05-Feb-2021 07:22 PM</t>
  </si>
  <si>
    <t>NIP/GTB/ADEYEMI TOLULOPE OYENIKEADEYEMI TOLULOPE/F2andf3facetofaceclass</t>
  </si>
  <si>
    <t>05-Feb-2021 08:36 PM</t>
  </si>
  <si>
    <t>NIP/GTB/DIBASHI ELIZABETH NGOZI/via GTWORLD</t>
  </si>
  <si>
    <t>06-Feb-2021 04:45 AM</t>
  </si>
  <si>
    <t>06-Feb-2021 09:39 AM</t>
  </si>
  <si>
    <t>NIP/UBA/AKHUEMONKHAN SAMUEL/MOB/UTO/7040655525/000015/Lecture fees</t>
  </si>
  <si>
    <t>06-Feb-2021 12:12 PM</t>
  </si>
  <si>
    <t>NIP/UBA/OLIWAYA OLUWATOSIN OLANREWAJU/MOB/UTO/7042228038/000015/ATX   OLIWAYA OLUWATOSIN</t>
  </si>
  <si>
    <t>06-Feb-2021 12:54 PM</t>
  </si>
  <si>
    <t>NIP/OPAY/Richard Emeka Ekeocha/payment for tuition fee</t>
  </si>
  <si>
    <t>06-Feb-2021 01:16 PM</t>
  </si>
  <si>
    <t>NIP/OPAY/Richard Emeka Ekeocha/Transfer from to IVY LEAGUE ASSOCIATES LTD</t>
  </si>
  <si>
    <t>06-Feb-2021 02:49 PM</t>
  </si>
  <si>
    <t>NIP/ABN/FAITH OLUWASEYI MADOJUTIMI/TRF//FRM FAITH OLUWASEYI MADOJUTIMI TO IVY</t>
  </si>
  <si>
    <t>06-Feb-2021 04:43 PM</t>
  </si>
  <si>
    <t>NIP/UBA/SOBOWALE GBOLAHAN MOYO/MOB/UTO/7044790125/000015/Oluwaseyi oyefusi</t>
  </si>
  <si>
    <t>06-Feb-2021 05:22 PM</t>
  </si>
  <si>
    <t>NIP/GTB/AJALA  BUSAYO MATTHEW/BusayoAjalaIVYLEAGUETUTIONMONEY</t>
  </si>
  <si>
    <t>06-Feb-2021 05:34 PM</t>
  </si>
  <si>
    <t>NIP/GTB/MBATA  AMARACHI BETSY/USSD NIP Transfer from  08082182702</t>
  </si>
  <si>
    <t>06-Feb-2021 05:35 PM</t>
  </si>
  <si>
    <t>NIP/GTB/EBONG  JOSHUA RAYMOND/NIP Inflow from EBONG  JOSHUA RAYMOND</t>
  </si>
  <si>
    <t>06-Feb-2021 05:43 PM</t>
  </si>
  <si>
    <t>NIP/ABN/OLANREWAJU JOHN OMOBUKOLA/TRFBalanceforTutorialfeesFRMOLANREWAJUJOHNOMOBUKOLATOIVYLEAGUEASSOCIATESLTD</t>
  </si>
  <si>
    <t>07-Feb-2021 12:35 AM</t>
  </si>
  <si>
    <t>07-Feb-2021 11:11 AM</t>
  </si>
  <si>
    <t>NIP/ONEFI/Dupe Fadoju/payment from Dupe Fadoju for skills level for 2 papers</t>
  </si>
  <si>
    <t>07-Feb-2021 02:36 PM</t>
  </si>
  <si>
    <t>NIP/FBN/OLANIYAN ABDUL-RASAQ ADEDAMOLA/FBNMOBILE:IVY LEAGUE ASSOCIATES LTD/BALANCE FOR FM AND TAXATION TUTORIAL FEE</t>
  </si>
  <si>
    <t>CASH DEPOSIT ONWUSAH CHIMAH</t>
  </si>
  <si>
    <t>TRANSFER BETWEEN CUSTOMERS Via GTWorld 1 paper March intensive virtual APM class REF:215785623000000250002102051142 from ADEJUMO ADEDOLAPO ABIDEMI to IVY LEAGUE ASSOCIATES LIMITED</t>
  </si>
  <si>
    <t>TRANSFER BETWEEN CUSTOMERS via GAPS BEING PYT FOR DP DESIGN FOR MONTH OF DECEMBER 2021 107664504 BEING PYT FOR DP DESIGN FOR MONTH OF DECEMBER 2021 from IVY LEAGUE ASSOCIATES LIMITED to OLIBEY VA REF: 0124533814107664504000000</t>
  </si>
  <si>
    <t>NIBSS Instant Payment Outward 000013210205132734000365620296 BEING-TRANSFER FOR INVESTMENT WITH PIGGYVEST BEING TRANSFER FOR INVESTMENT WITH PIGGYVEST 107658106 IFO : PROVIDUS/PiggyVest-Oluwaseun REF:209075818165000000001076581060</t>
  </si>
  <si>
    <t>COMMISSION 000013210205132734000365620296 NIP TRANSFER COMMISSION FOR BEING-TRANSFER FOR INVESTMENT WITH PIGGYVEST BEING TRANSFER FOR INVESTMENT WITH PIGGYVEST 107658106 REF:209075818165000000001076581060</t>
  </si>
  <si>
    <t>NIBSS Instant Payment Outward 000013210205132856000365622852 Own acct trsf for cbe bill for Dec 2020 WN ACCT TRSF FOR CBE BILL FOR DEC 2020 107777544 IFO : ZBN/IVY LEAGUE ASSOCIATES LTD - CBE REF:209075818125000000001077775440</t>
  </si>
  <si>
    <t>COMMISSION 000013210205132856000365622852 NIP TRANSFER COMMISSION FOR Own acct trsf for cbe bill for Dec 2020 WN ACCT TRSF FOR CBE BILL FOR DEC 2020 107777544 REF:209075818125000000001077775440</t>
  </si>
  <si>
    <t>VALUE ADDED TAX VAT ON NIP TRANSFER FOR Own a</t>
  </si>
  <si>
    <t>TRANSFER BETWEEN CUSTOMERS 000015210205142520001474512654|OWN ACCT TRSF ZENITH M - GTB M|149497517||IVY LEAGUE ASSOCIATES LTD REF:000015210205142520001474512654</t>
  </si>
  <si>
    <t>TRANSFER BETWEEN CUSTOMERS MBANKING - Tuition&amp;Reg REF:585715208926666900009381650627 ANY Account Transfer from EMEYAZIA, EMMANUEL EDWARD to IVY LEAGUE ASSOCIATES LIMITED</t>
  </si>
  <si>
    <t>STAMP DUTY CHARGE 05022021 STAMP DUTY CHARGE - 05/02/2021</t>
  </si>
  <si>
    <t>TRANSFER BETWEEN CUSTOMERS MBANKING - Obinna Nsofor - knowledge Lecture fees for 2 papers REF:977163584216267000001137242450 ANY Account Transfer from NSOFOR OBINNA JUVENTUS to IVY LEAGUE ASSOCIATES LIMITED</t>
  </si>
  <si>
    <t>TRANSFER BETWEEN CUSTOMERS MBANKING - REF:211600080658139670004466053043 ANY Account Transfer from DANIEL, KEHINDE ABIOYE to IVY LEAGUE ASSOCIATES LIMITED</t>
  </si>
  <si>
    <t>TRANSFER BETWEEN CUSTOMERS 000014210206123451245959483360|TRFUfuomaChikekaFRMMAUREENUFUOMAICHIDETOIVYLEAGUEASSOCIATESLIMITED|000014210206123424275391185427||MAUREEN UFUOMA ICHIDE REF:000014210206123451245959483360</t>
  </si>
  <si>
    <t>TRANSFER BETWEEN CUSTOMERS Via GTWorld Balance tuition REF:240228637000000500002102061259 from PAMAH JULIET ESEOGHENE to IVY LEAGUE ASSOCIATES LIMITED</t>
  </si>
  <si>
    <t>TRANSFER BETWEEN CUSTOMERS Via GTWorld 66.7% part pymt for PM, FR &amp;Tax for Gbemisola Daniel REF:202309198000000400002102061626 from DANIEL, DAMILARE OLUSEUN to IVY LEAGUE ASSOCIATES LIMITED</t>
  </si>
  <si>
    <t>FAILED NIBSS INSTANT PAYMENT 000013210205132734000365620296: NIP Reversal (COMM)</t>
  </si>
  <si>
    <t>FAILED NIBSS INSTANT PAYMENT 000013210205132734000365620296: NIP Reversal</t>
  </si>
  <si>
    <t>FAILED NIBSS INSTANT PAYMENT 000013210205132734000365620296: NIP Reversal (VAT)</t>
  </si>
  <si>
    <t>TRANSFER BETWEEN CUSTOMERS 000012210206184137856256060000|Funmilayo Fajobi|85625606||FUNMILAYO COMFORT FAJOBI REF:000012210206184137856256060000</t>
  </si>
  <si>
    <t>STAMP DUTY CHARGE 06022021 STAMP DUTY CHARGE - 06/02/2021</t>
  </si>
  <si>
    <t>TRANSFER BETWEEN CUSTOMERS 000021210207060254200000016546|IBANKING TRANSFERadekoya olufunmila|NG-013-210207-075952192-946085-634||0000130124533814 REF:000021210207060254200000016546</t>
  </si>
  <si>
    <t>STAMP DUTY CHARGE 07022021 STAMP DUTY CHARGE - 07/02/2021</t>
  </si>
  <si>
    <t>TRANSFER BETWEEN CUSTOMERS 000012210208085239857247890000|Alonge Oluwapaminlerin lecture fee|85724789||SOLOMON OLANIRAN ALONGE REF:000012210208085239857247890000</t>
  </si>
  <si>
    <t>TRANSFER BETWEEN CUSTOMERS 000016210208214051000080464500|FBNMOBILE:IVY LEAGUE ASSOCIATES LIMITED/PM F2F CLASS|637484172533279091||AYENI OLUWATOYIN ELIZABETH REF:000016210208214051000080464500</t>
  </si>
  <si>
    <t>STAMP DUTY CHARGE 08022021 STAMP DUTY CHARGE - 08/02/2021</t>
  </si>
  <si>
    <t xml:space="preserve">ZENITH BANK CBE A/C </t>
  </si>
  <si>
    <t>03-Jul-2018 04:01 PM</t>
  </si>
  <si>
    <t>NIP/ECO/KOFI-OPATA ALEX/REF94232076 INTERBANK TRANSFER BO KOFI-OPATA ALEX</t>
  </si>
  <si>
    <t>04-Jul-2018 10:34 AM</t>
  </si>
  <si>
    <t>NIP/SKYE/AUTOPAY NIP/NIBSS TRF B/O ADIGWE CHIOMA IFO IVY LEAGUE ASSOCIATE</t>
  </si>
  <si>
    <t>04-Jul-2018 07:28 AM</t>
  </si>
  <si>
    <t>NIP/GTB/PHILIPS ELVIS UGOCHUKWU/NIP FROM PHILIPS ELVIS UGOCHUKWU TO IVY LEAGUE A</t>
  </si>
  <si>
    <t>05-Jul-2018 11:03 AM</t>
  </si>
  <si>
    <t>CD CYNTHIA DURU DS57655</t>
  </si>
  <si>
    <t>05-Jul-2018 11:49 AM</t>
  </si>
  <si>
    <t>NIP/WBP/SHERIF ADEKUNLE ADESANJO/Wema USSD Transfer|IVY LEAGUE |ZENITH</t>
  </si>
  <si>
    <t>07-Jul-2018 02:39 AM</t>
  </si>
  <si>
    <t>09-Jul-2018 01:01 PM</t>
  </si>
  <si>
    <t>NIP/ABN/+2348126094748/USSD TRF TO IVY LEAGUE ASSOCIATES LTD -  CBE AT Zenith Ba</t>
  </si>
  <si>
    <t>09-Jul-2018 12:42 PM</t>
  </si>
  <si>
    <t>09-Jul-2018 12:43 PM</t>
  </si>
  <si>
    <t>09-Jul-2018 12:37 PM</t>
  </si>
  <si>
    <t>NIP/FBN/ONI OLAYINKA DAMILOLA/FBNMOBILE:IVY LEAGUE ASSOCIATES LTD -  CBE/F3 EXAM</t>
  </si>
  <si>
    <t>09-Jul-2018 03:46 PM</t>
  </si>
  <si>
    <t>CSH DEP ODEY JOHN 02766436</t>
  </si>
  <si>
    <t>09-Jul-2018 03:50 PM</t>
  </si>
  <si>
    <t>DS 9351449 CD OLADIMEJI KABIR</t>
  </si>
  <si>
    <t>10-Jul-2018 07:22 PM</t>
  </si>
  <si>
    <t>NIP/UBA/OLUWO ADEFEMI TEMITOPE/MOB/UTO/1855260508/000015/F2 CBE PAYMENT</t>
  </si>
  <si>
    <t>10-Jul-2018 04:56 PM</t>
  </si>
  <si>
    <t>NIP/UBA/OLUWO ADEFEMI TEMITOPE/MOB/UTO/1854704356/000015/F2 CBE PAYMENT</t>
  </si>
  <si>
    <t>11-Jul-2018 02:07 PM</t>
  </si>
  <si>
    <t>CD/ ODUTOLA T/ DS 101027</t>
  </si>
  <si>
    <t>11-Jul-2018 02:55 PM</t>
  </si>
  <si>
    <t>11-Jul-2018 02:58 PM</t>
  </si>
  <si>
    <t>11-Jul-2018 03:00 PM</t>
  </si>
  <si>
    <t>11-Jul-2018 03:04 PM</t>
  </si>
  <si>
    <t>11-Jul-2018 03:05 PM</t>
  </si>
  <si>
    <t>11-Jul-2018 03:07 PM</t>
  </si>
  <si>
    <t>NIP CR/SHOTANDE,HAFEEZ OLADIPUPO/GTB</t>
  </si>
  <si>
    <t>NIP CR/IKHILLE,TIMOTHY IFIDON/GTB</t>
  </si>
  <si>
    <t>13-Jul-2018 02:12 PM</t>
  </si>
  <si>
    <t>NIP/FBN/CHUKWUEDO CHUKWUDUM CHRISTOPHER/FBNMOBILE:IVY LEAGUE ASSOCIATES LTD -  C</t>
  </si>
  <si>
    <t>13-Jul-2018 11:00 AM</t>
  </si>
  <si>
    <t>CD/DURU CYNTHIA/159028</t>
  </si>
  <si>
    <t>13-Jul-2018 01:07 PM</t>
  </si>
  <si>
    <t>1387237 CD OPEOLUWA OSINOWO</t>
  </si>
  <si>
    <t>13-Jul-2018 12:33 PM</t>
  </si>
  <si>
    <t>TRF FRM BRIDGET OTEJIRI EREKAIFE TO IVY LEAGUE ASSOCIATES LTD -  CBE|Bridget exa</t>
  </si>
  <si>
    <t>14-Jul-2018 12:56 AM</t>
  </si>
  <si>
    <t>14-Jul-2018 11:01 AM</t>
  </si>
  <si>
    <t>NIP/STLB/OMOKHAYE JOY OMUWA/Transfer from OMOKHAYE JOY OMUWA to IVY LEAGUE ASSOC</t>
  </si>
  <si>
    <t>16-Jul-2018 09:54 AM</t>
  </si>
  <si>
    <t>NIP/GTB/BROWN  PATIENCE MIKA/NIP FROM BROWN, PATIENCE MIKA  TO IVY LEAGUE ASSOCI</t>
  </si>
  <si>
    <t>16-Jul-2018 09:55 AM</t>
  </si>
  <si>
    <t>NIP/WBP/CLEMENTINA OLUWADAMILOLA ONIWAIYE/Wema USSD Transfer|IVY LEAGUE |ZENITH</t>
  </si>
  <si>
    <t>16-Jul-2018 02:09 PM</t>
  </si>
  <si>
    <t>0619069CD/ OLUKEMI EMMANUE;L</t>
  </si>
  <si>
    <t>16-Jul-2018 12:27 PM</t>
  </si>
  <si>
    <t>DS 2321663/ CD AKINYEMI A VICTOR</t>
  </si>
  <si>
    <t>17-Jul-2018 08:06 AM</t>
  </si>
  <si>
    <t>NIP/FBN/ESIEBOMA EFEMENA ELIZABETH/FBNMOBILE:IVY LEAGUE ASSOCIATES LTD -  CBE/BE</t>
  </si>
  <si>
    <t>17-Jul-2018 12:19 PM</t>
  </si>
  <si>
    <t>NIP/SKYE/ADEITAN ADEDAYO IBRAHIM/F2 exam</t>
  </si>
  <si>
    <t>17-Jul-2018 03:38 PM</t>
  </si>
  <si>
    <t>TRF FRM JOHN IFEANYI AGWU TO IVY LEAGUE ASSOCIATES LTD -  CBE</t>
  </si>
  <si>
    <t>17-Jul-2018 01:51 PM</t>
  </si>
  <si>
    <t>CD/MOSES CHISOM/187339</t>
  </si>
  <si>
    <t>18-Jul-2018 04:43 PM</t>
  </si>
  <si>
    <t>NIP/UBA/salami olaoluwa tolulope/MB/UTO/119851321/2348084484241/Trf to 101536259</t>
  </si>
  <si>
    <t>18-Jul-2018 12:15 PM</t>
  </si>
  <si>
    <t>DS 0042207/ CD ADEYENI JULIE O. 3981700</t>
  </si>
  <si>
    <t>19-Jul-2018 04:20 PM</t>
  </si>
  <si>
    <t>ETZ Mobile Trf-0571015362-SKY/ZEN-000009364240;ADEBAYO ADEI/F2Balance</t>
  </si>
  <si>
    <t>20-Jul-2018 03:25 PM</t>
  </si>
  <si>
    <t>CD/ OLOYEDE ADERONKE Z/187450150</t>
  </si>
  <si>
    <t>20-Jul-2018 01:59 PM</t>
  </si>
  <si>
    <t>NIP/GTB/UGOH-UNACHUKWU   SUMMER JEWEL/NIP FROM UGOH-UNACHUKWU , SUMMER JEWEL TO</t>
  </si>
  <si>
    <t>20-Jul-2018 03:08 PM</t>
  </si>
  <si>
    <t>NIP/DBP/IKECHUKWU EMMANUEL OGENE/NIP - TRF IFO IVY LEAGUE ASSOCIATES LTD -  CBE.</t>
  </si>
  <si>
    <t>20-Jul-2018 03:52 PM</t>
  </si>
  <si>
    <t>TRF FRM OSAMUDIAMEN JANE OKITIKPI TO IVY LEAGUE ASSOCIATES LTD -  CBE|FIA ifo Ok</t>
  </si>
  <si>
    <t>20-Jul-2018 11:45 PM</t>
  </si>
  <si>
    <t>21-Jul-2018 10:17 PM</t>
  </si>
  <si>
    <t>NIP/GTB/OYEYEMI SODIQ OLADIPUPO/NIP FROM OYEYEMI SODIQ OLADIPUPO TO IVY LEAGUE A</t>
  </si>
  <si>
    <t>21-Jul-2018 10:16 PM</t>
  </si>
  <si>
    <t>22-Jul-2018 04:10 PM</t>
  </si>
  <si>
    <t>NIP/ABN/AMINAT AJOKE ADELEKAN/TRF/F3/FRM AMINAT AJOKE ADELEKAN TO IVY</t>
  </si>
  <si>
    <t>22-Jul-2018 04:30 PM</t>
  </si>
  <si>
    <t>TRF FRM JULIUS OLUWOLE KOLAWOLE TO IVY LEAGUE ASSOCIATES LTD -  CBE|cbe payment</t>
  </si>
  <si>
    <t>23-Jul-2018 01:51 PM</t>
  </si>
  <si>
    <t>NIP/WBP/OSAGIE  AKHIGBE/ZENITH BANK-Osagie Akhigbe F3 Bal</t>
  </si>
  <si>
    <t>23-Jul-2018 02:17 PM</t>
  </si>
  <si>
    <t>NIP/ABN/GBOLAHAN SHAKUR  IJAOBA/TRF TO IVY LEAGUE ASSOCIATES LTD - CBE AT Zenith</t>
  </si>
  <si>
    <t>23-Jul-2018 03:57 PM</t>
  </si>
  <si>
    <t>CD/EMMANUEL PRECIOUS/071158</t>
  </si>
  <si>
    <t>23-Jul-2018 08:49 AM</t>
  </si>
  <si>
    <t>NIP/WBP/OSAGIE  AKHIGBE/ZENITH BANK-Osagie Akhigbe F3</t>
  </si>
  <si>
    <t>23-Jul-2018 09:29 AM</t>
  </si>
  <si>
    <t>NIP/UBA/salami olaoluwa tolulope/MB/UTO/121972024/2348084484241/Trf to 101536259</t>
  </si>
  <si>
    <t>24-Jul-2018 12:53 PM</t>
  </si>
  <si>
    <t>TRF FRM LILIAN OMOROWA EGUAVOEN TO IVY LEAGUE ASSOCIATES LTD -  CBE</t>
  </si>
  <si>
    <t>24-Jul-2018 05:26 PM</t>
  </si>
  <si>
    <t>NIP/STBC/ADELAGUN OLAKUNMI RAHMAT/IVY</t>
  </si>
  <si>
    <t>25-Jul-2018 05:24 PM</t>
  </si>
  <si>
    <t>NIP/GTB/OSUZOKA  KENNEDY CHEKWUBE/NIP FROM OSUZOKA, KENNEDY CHEKWUBE TO IVY LEAG</t>
  </si>
  <si>
    <t>26-Jul-2018 09:09 AM</t>
  </si>
  <si>
    <t>NIP/GTB/MAKINDE OLUSEGUN MICHAEL/NIP FROM MAKINDE OLUSEGUN MICHAEL TO IVY LEAGUE</t>
  </si>
  <si>
    <t>26-Jul-2018 10:38 AM</t>
  </si>
  <si>
    <t>111784/CD/SANYAOLU AZEEZ SEUN</t>
  </si>
  <si>
    <t>26-Jul-2018 01:35 PM</t>
  </si>
  <si>
    <t>NIP/UBA/salami olaoluwa tolulope/MB/UTO/123658046/2348084484241/Trf to 101536259</t>
  </si>
  <si>
    <t>27-Jul-2018 12:32 PM</t>
  </si>
  <si>
    <t>CD/ARANSOLA OLUWATISE/0199214</t>
  </si>
  <si>
    <t>27-Jul-2018 12:48 PM</t>
  </si>
  <si>
    <t>cd olanipekun timilehin e. /121055</t>
  </si>
  <si>
    <t>28-Jul-2018 12:11 AM</t>
  </si>
  <si>
    <t>28-Jul-2018 12:05 PM</t>
  </si>
  <si>
    <t>NIP/GTB/OSHO PAUL ABIMBOLA/NIP FROM OSHO PAUL ABIMBOLA  TO IVY LEAGUE ASSOCIATES</t>
  </si>
  <si>
    <t>28-Jul-2018 12:40 PM</t>
  </si>
  <si>
    <t>NIP/ABN/ATINUKE RAHEEMAT TAIWO/TRF/Acca/FRM ATINUKE RAHEEMAT TAIWO TO IVY</t>
  </si>
  <si>
    <t>29-Jul-2018 03:21 AM</t>
  </si>
  <si>
    <t>SMS Notification Charge Jul 2018</t>
  </si>
  <si>
    <t>30-Jul-2018 12:52 PM</t>
  </si>
  <si>
    <t>N-10029880561/IVYLEAGUE/CBE FEE FOR F2AndF3 - REG NO 4330006:WEMA::224580/TEMITO</t>
  </si>
  <si>
    <t>30-Jul-2018 03:01 PM</t>
  </si>
  <si>
    <t>NIP/HBC/AGBOLUAJE, ABAYOMI RIDWAN/F2/F3 exams</t>
  </si>
  <si>
    <t>30-Jul-2018 09:56 AM</t>
  </si>
  <si>
    <t>CD/ ARANSIOLA OLUWATISEW EZIA/2189207</t>
  </si>
  <si>
    <t>31-Jul-2018 11:49 PM</t>
  </si>
  <si>
    <t>01-Aug-2018 03:12 PM</t>
  </si>
  <si>
    <t>01-Aug-2018 09:35 AM</t>
  </si>
  <si>
    <t>TRF FRM OLADELE O AKANDE TO IVY LEAGUE ASSOCIATES LTD -  CBE|exam fee f1 to f3</t>
  </si>
  <si>
    <t>02-Aug-2018 08:13 AM</t>
  </si>
  <si>
    <t>NIP/SKYE/ADERIBIGBE ADESAKIN  SEYI/BY ADESAKIN SEYI FOR ACCA INITIAL REGISRATION</t>
  </si>
  <si>
    <t>02-Aug-2018 11:10 AM</t>
  </si>
  <si>
    <t>NIP/UBA/AKINSELOYIN OPEYEMI OLUWADAMILOLA/MOB/UTO/1929952528/000015/from ope for</t>
  </si>
  <si>
    <t>03-Aug-2018 01:38 PM</t>
  </si>
  <si>
    <t>NIP/FBN/YUSUF OLANREWAJU SAHEED/FBNMOBILE:IVY LEAGUE ASSOCIATES LTD -  CBE/ACCA</t>
  </si>
  <si>
    <t>03-Aug-2018 09:54 AM</t>
  </si>
  <si>
    <t>TRF FRM OREOLUWA ADERONKE AYENI TO IVY LEAGUE ASSOCIATES LTD -  CBE|FUND FROM OR</t>
  </si>
  <si>
    <t>03-Aug-2018 11:44 PM</t>
  </si>
  <si>
    <t>04-Aug-2018 10:01 AM</t>
  </si>
  <si>
    <t>TRF FRM ELIZABETH   BABAWALE TO IVY LEAGUE ASSOCIATES LTD -  CBE|Acca registrati</t>
  </si>
  <si>
    <t>04-Aug-2018 10:04 AM</t>
  </si>
  <si>
    <t>04-Aug-2018 12:31 PM</t>
  </si>
  <si>
    <t>NIP/GTB/AMARIE MICHAEL OMOEFE/NIP FROM AMARIE MICHAEL OMOEFE TO IVY LEAGUE ASSOC</t>
  </si>
  <si>
    <t>04-Aug-2018 12:57 PM</t>
  </si>
  <si>
    <t>NIP/ABN/GBEMISOLA MISTURA MARTINS/TRF/ACCA registration/FRM GBEMISOLA MISTURA MA</t>
  </si>
  <si>
    <t>06-Aug-2018 11:30 AM</t>
  </si>
  <si>
    <t>NIP/ABN/CYRIL EBUKA NNABUIHE/TRF/For registration of acca exams/FRM CYRIL EBUKA</t>
  </si>
  <si>
    <t>06-Aug-2018 06:17 PM</t>
  </si>
  <si>
    <t>NIP/UBA/ANULUNKO  CHINAZA AUGUSTINA/MOB/UTO/1945812798/000015/ACCA REGISTRATION-</t>
  </si>
  <si>
    <t>06-Aug-2018 04:46 PM</t>
  </si>
  <si>
    <t>TRF FRM ABDULWASIU OLAMILEKAN TITIOSHO TO IVY LEAGUE ASSOCIATES LTD -  CBE</t>
  </si>
  <si>
    <t>06-Aug-2018 11:56 AM</t>
  </si>
  <si>
    <t>NIP/ABN/OKOLI STANLEY/TRF/FMA, FFA exam fees /FRM OKOLI STANLEY TO IVY</t>
  </si>
  <si>
    <t>07-Aug-2018 09:47 AM</t>
  </si>
  <si>
    <t>NIP/ABN/ISREAL ADETOLANI TOMONE/TRF//FRM ISREAL ADETOLANI TOMONE TO IVY</t>
  </si>
  <si>
    <t>08-Aug-2018 02:14 PM</t>
  </si>
  <si>
    <t>NIP/ABN/OKOLI STANLEY/TRF/FAB exam fee/FRM OKOLI STANLEY TO IVY</t>
  </si>
  <si>
    <t>10-Aug-2018 02:06 PM</t>
  </si>
  <si>
    <t>NIP/GTB/OSUNGADE ADEFEMI ADEDOTUN/NIP FROM OSUNGADE ADEFEMI ADEDOTUN TO IVY LEAG</t>
  </si>
  <si>
    <t>10-Aug-2018 01:00 PM</t>
  </si>
  <si>
    <t>10-Aug-2018 10:49 AM</t>
  </si>
  <si>
    <t>DS 9380507 CD IKHILE OSAS</t>
  </si>
  <si>
    <t>10-Aug-2018 11:17 PM</t>
  </si>
  <si>
    <t>13-Aug-2018 01:45 PM</t>
  </si>
  <si>
    <t>NIP/GTB/HUSSAIN ABIODUN RAHMAT/NIP FROM HUSSAIN ABIODUN RAHMAT TO IVY LEAGUE ASS</t>
  </si>
  <si>
    <t>13-Aug-2018 09:27 AM</t>
  </si>
  <si>
    <t>TRF FRM CHINEDU IKENNA NWANA TO IVY LEAGUE ASSOCIATES LTD -  CBE</t>
  </si>
  <si>
    <t>14-Aug-2018 09:18 AM</t>
  </si>
  <si>
    <t>DS9794321 CHINENYE EZEH</t>
  </si>
  <si>
    <t>14-Aug-2018 10:10 AM</t>
  </si>
  <si>
    <t>NIP/GTB/CHIME CHINWE GLORIA/NIP FROM CHIME CHINWE GLORIA TO IVY LEAGUE ASSOCIATE</t>
  </si>
  <si>
    <t>15-Aug-2018 11:35 AM</t>
  </si>
  <si>
    <t>TRF FRM FAITH NWAKAEGO EZIKE TO IVY LEAGUE ASSOCIATES LTD -  CBE|Faith Nwakaego</t>
  </si>
  <si>
    <t>15-Aug-2018 09:16 AM</t>
  </si>
  <si>
    <t>TRF FRM OREOLUWA ADERONKE AYENI TO IVY LEAGUE ASSOCIATES LTD -  CBE|Oreoluwa Aye</t>
  </si>
  <si>
    <t>15-Aug-2018 10:30 AM</t>
  </si>
  <si>
    <t>CD/GIDEON TOLULOPE OWOLAWI/53487</t>
  </si>
  <si>
    <t>16-Aug-2018 11:38 AM</t>
  </si>
  <si>
    <t>NIP/GTB/SOLARIN OLUDARE ENITAN/NIP FROM SOLARIN OLUDARE ENITAN TO IVY LEAGUE ASS</t>
  </si>
  <si>
    <t>17-Aug-2018 02:35 PM</t>
  </si>
  <si>
    <t>DS 9653783 CD OPEYEMI ADEOLUWA .E.</t>
  </si>
  <si>
    <t>17-Aug-2018 09:40 AM</t>
  </si>
  <si>
    <t>17-Aug-2018 09:58 AM</t>
  </si>
  <si>
    <t>NIP/GTB/AJOSE  OLUSEGUN SAMUEL/NIP FROM AJOSE, OLUSEGUN SAMUEL TO IVY LEAGUE ASS</t>
  </si>
  <si>
    <t>17-Aug-2018 11:30 PM</t>
  </si>
  <si>
    <t>18-Aug-2018 12:40 PM</t>
  </si>
  <si>
    <t>NIP/GTB/DANIEL OSEDEBAME OGHENEKEVWE/NIP FROM DANIEL OSEDEBAME OGHENEKEVWE TO IV</t>
  </si>
  <si>
    <t>20-Aug-2018 02:24 PM</t>
  </si>
  <si>
    <t>20-Aug-2018 08:18 AM</t>
  </si>
  <si>
    <t>TRF FRM EDENOKU BLESSING EKHASOMHI TO IVY LEAGUE ASSOCIATES LTD -  CBE|pymnt for</t>
  </si>
  <si>
    <t>23-Aug-2018 09:31 AM</t>
  </si>
  <si>
    <t>NIP/ABN/OLUCHUKWU BLESSING NZE/TRF/LW (ENG)  Reg no: 4311670/FRM OLUCHUKWU BLESS</t>
  </si>
  <si>
    <t>23-Aug-2018 03:53 PM</t>
  </si>
  <si>
    <t>NIP/GTB/ONORO GODWIN/NIP FROM ONORO GODWIN TO IVY LEAGUE ASSOCIATES LTD -  CBE O</t>
  </si>
  <si>
    <t>23-Aug-2018 10:00 PM</t>
  </si>
  <si>
    <t>NIP/STBC/KENT ODIOR/Pmt for Stanley Okoli</t>
  </si>
  <si>
    <t>24-Aug-2018 06:25 AM</t>
  </si>
  <si>
    <t>NIP/DBP/OGUNSUGBA ADENIKE ADERONKE/NIP - TRF IFO IVY LEAGUE ASSOCIATES LTD -  CB</t>
  </si>
  <si>
    <t>24-Aug-2018 03:16 PM</t>
  </si>
  <si>
    <t>NIP/GTB/OKENE RITA EBIERE/3737919 F1 Exam feeNIP FROM OKENE RITA EBIERE IFO IVY</t>
  </si>
  <si>
    <t>24-Aug-2018 03:19 PM</t>
  </si>
  <si>
    <t>NIP/ABN/OLAKUNMI RALMAT ADELAGUN/TRF/FFA 4370926/FRM OLAKUNMI RALMAT ADELAGUN TO</t>
  </si>
  <si>
    <t>24-Aug-2018 11:58 AM</t>
  </si>
  <si>
    <t>NIP/GTB/SANYAOLU  AZEEZ SEUN/NIP FROM SANYAOLU, AZEEZ SEUN TO IVY LEAGUE ASSOCIA</t>
  </si>
  <si>
    <t>24-Aug-2018 10:49 PM</t>
  </si>
  <si>
    <t>25-Aug-2018 10:39 AM</t>
  </si>
  <si>
    <t>NIP/ABN/OLADAYO OLAWALE ANIFOWOSE/TRF/Acca Registration /FRM OLADAYO OLAWALE ANI</t>
  </si>
  <si>
    <t>25-Aug-2018 10:07 AM</t>
  </si>
  <si>
    <t>NIP/FBN/OBIA CHIMAMAKA PRAISE/FBNMOBILE:IVY LEAGUE ASSOCIATES LTD -  CBE/F1,F2,F</t>
  </si>
  <si>
    <t>25-Aug-2018 09:15 PM</t>
  </si>
  <si>
    <t>SMS Notification Charge Aug 2018</t>
  </si>
  <si>
    <t>26-Aug-2018 02:49 AM</t>
  </si>
  <si>
    <t>NIP/GTB/ONANUGA MOTUNRAYO LAYO/NIP FROM ONANUGA MOTUNRAYO LAYO TO IVY LEAGUE ASS</t>
  </si>
  <si>
    <t>27-Aug-2018 03:31 PM</t>
  </si>
  <si>
    <t>28-Aug-2018 03:58 PM</t>
  </si>
  <si>
    <t>CD/OYELEYE KABIRU/DS 209787</t>
  </si>
  <si>
    <t>28-Aug-2018 04:10 PM</t>
  </si>
  <si>
    <t>NIP/GTB/ALASOADURA TOLUWANI B. ADEBOLA/NIP FROM ALASOADURA TOLUWANI B. ADEBOLA T</t>
  </si>
  <si>
    <t>29-Aug-2018 11:04 AM</t>
  </si>
  <si>
    <t>DS547124 CD MBAH SAMUEL CHUKWUKA</t>
  </si>
  <si>
    <t>29-Aug-2018 01:38 PM</t>
  </si>
  <si>
    <t>30-Aug-2018 06:04 AM</t>
  </si>
  <si>
    <t>NIP/GTB/OKENE RITA EBIERE/Balance payment for F1 3737919NIP FROM OKENE RITA EBIE</t>
  </si>
  <si>
    <t>30-Aug-2018 05:39 PM</t>
  </si>
  <si>
    <t>NIP/ABN/OLAKUNMI RALMAT ADELAGUN/TRF/FMA CBE/FRM OLAKUNMI RALMAT ADELAGUN TO IVY</t>
  </si>
  <si>
    <t>31-Aug-2018 08:32 AM</t>
  </si>
  <si>
    <t>31-Aug-2018 10:44 PM</t>
  </si>
  <si>
    <t>01-Sep-2018 01:21 AM</t>
  </si>
  <si>
    <t>31-Aug-2018 09:40 AM</t>
  </si>
  <si>
    <t>Funding of CD 9001207652</t>
  </si>
  <si>
    <t>01-Sep-2018 06:22 PM</t>
  </si>
  <si>
    <t>NIP/GTB/OLUNUGA GIDEON OLUWATOSIN/NIP FROM OLUNUGA GIDEON OLUWATOSIN TO IVY LEAG</t>
  </si>
  <si>
    <t>03-Sep-2018 10:16 AM</t>
  </si>
  <si>
    <t>03-Sep-2018 08:02 PM</t>
  </si>
  <si>
    <t>04-Sep-2018 10:29 AM</t>
  </si>
  <si>
    <t>NIP/ABN/OMOLARA ELIZABETH AKINADE-OTUN/TRF/F2 exam14th of september/FRM OMOLARA</t>
  </si>
  <si>
    <t>04-Sep-2018 04:25 PM</t>
  </si>
  <si>
    <t>NIP/FBN/FAKOYA OMOWUNMI OLUWAFEYIKEMI/FBNMOBILE:IVY LEAGUE ASSOCIATES LTD -  CBE</t>
  </si>
  <si>
    <t>05-Sep-2018 09:11 PM</t>
  </si>
  <si>
    <t>06-Sep-2018 05:54 AM</t>
  </si>
  <si>
    <t>NIP/FBN/ONABAMIRO ADEOLA OLUFUNMIBI/FBNMOBILE:IVY LEAGUE ASSOCIATES LTD -  CBE/A</t>
  </si>
  <si>
    <t>06-Sep-2018 01:04 PM</t>
  </si>
  <si>
    <t>ISW ATMPyt-000327886865-228A AWOLOWO RD IKOYI  LAGOS        SWNG</t>
  </si>
  <si>
    <t>06-Sep-2018 12:28 PM</t>
  </si>
  <si>
    <t>NIP/GTB/TAMKUNU MERCY EREBI/NIP FROM TAMKUNU MERCY EREBI TO IVY LEAGUE ASSOCIATE</t>
  </si>
  <si>
    <t>07-Sep-2018 11:07 PM</t>
  </si>
  <si>
    <t>08-Sep-2018 12:58 PM</t>
  </si>
  <si>
    <t>NIP/ECO/OLAJUMOKE BABAWALE/REF106963836 INTERBANK TRANSFER BO OLAJUMOKE BABA</t>
  </si>
  <si>
    <t>08-Sep-2018 12:31 PM</t>
  </si>
  <si>
    <t>NIP/GTB/OLAWA OLANREWAJU/Adeyosola Dosumu F1 Exam moneyNIP FROM OLAWA OLANREWAJU</t>
  </si>
  <si>
    <t>09-Sep-2018 10:54 PM</t>
  </si>
  <si>
    <t>NIP/ABN/OGHENEKARO ESOMCHI OLOMU/TRF/Money from Olomu Oghenekaro /FRM OGHENEKARO</t>
  </si>
  <si>
    <t>09-Sep-2018 09:40 PM</t>
  </si>
  <si>
    <t>NIP/ABN/AMINAT AJOKE ADELEKAN/TRF//FRM AMINAT AJOKE ADELEKAN TO IVY</t>
  </si>
  <si>
    <t>09-Sep-2018 11:17 PM</t>
  </si>
  <si>
    <t>NIP/GTB/ADELU  BUKOLA ADESHOLA/NIP FROM ADELU, BUKOLA ADESHOLA TO IVY LEAGUE ASS</t>
  </si>
  <si>
    <t>10-Sep-2018 10:29 AM</t>
  </si>
  <si>
    <t>NIP/GTB/MAIKANO MARYAM U./NIP FROM MAIKANO MARYAM U. TO IVY LEAGUE ASSOCIATES LT</t>
  </si>
  <si>
    <t>10-Sep-2018 03:24 PM</t>
  </si>
  <si>
    <t>ISW ATMPyt-000574356024-326 HERBERT MACAULAY STR YABA LAGOS LANG</t>
  </si>
  <si>
    <t>10-Sep-2018 01:12 PM</t>
  </si>
  <si>
    <t>NIP/FBN/OKITIKPI JANE OSAMUDIAMEN/FBNMOBILE:IVY LEAGUE ASSOCIATES LTD -  CBE/FOR</t>
  </si>
  <si>
    <t>NIP/GTB/ADETUYI OLADOYIN OMOSOLAPE/NIP FROM ADETUYI,OLADOYIN OMOSOLAPE TO IVY LE</t>
  </si>
  <si>
    <t>11-Sep-2018 11:04 AM</t>
  </si>
  <si>
    <t>NIP/WBP/OSAGIE  AKHIGBE/ZENITH BANK-Osagie Akhigbe  F4</t>
  </si>
  <si>
    <t>12-Sep-2018 11:25 AM</t>
  </si>
  <si>
    <t>ds 433990 cd okunrobo daniel</t>
  </si>
  <si>
    <t>13-Sep-2018 04:38 PM</t>
  </si>
  <si>
    <t>14-Sep-2018 09:53 AM</t>
  </si>
  <si>
    <t>14-Sep-2018 11:56 PM</t>
  </si>
  <si>
    <t>18-Sep-2018 05:45 PM</t>
  </si>
  <si>
    <t>NIP/STBC/SHERIFF ALADE JABAR/Payment for FAB Exam</t>
  </si>
  <si>
    <t>19-Sep-2018 09:03 AM</t>
  </si>
  <si>
    <t>TRF FRM AISHA LAMI MUNDI TO IVY LEAGUE ASSOCIATES LTD -  CBE|being balance for F</t>
  </si>
  <si>
    <t>19-Sep-2018 03:34 PM</t>
  </si>
  <si>
    <t>DS9681349 CD MOMODU OMOJOLA</t>
  </si>
  <si>
    <t>20-Sep-2018 03:50 PM</t>
  </si>
  <si>
    <t>NIP/FBN/OKE OLUWADAMILOLA ELIZABETH/FBNMOBILE:IVY LEAGUE ASSOCIATES LTD -  CBE/O</t>
  </si>
  <si>
    <t>20-Sep-2018 12:07 PM</t>
  </si>
  <si>
    <t>NIP/GTB/LAWAL  MARIAM IDOWU/NIP FROM LAWAL, MARIAM IDOWU TO IVY LEAGUE ASSOCIATE</t>
  </si>
  <si>
    <t>20-Sep-2018 07:01 PM</t>
  </si>
  <si>
    <t>NIP/WBP/BUKOLA ADESHOLA ADELU/INB|IVY LEAGUE |ZENITH|Adelu F4</t>
  </si>
  <si>
    <t>21-Sep-2018 02:29 PM</t>
  </si>
  <si>
    <t>CD/STEPHEN OMONTUEMHEN/DS1896189</t>
  </si>
  <si>
    <t>21-Sep-2018 11:56 PM</t>
  </si>
  <si>
    <t>22-Sep-2018 09:25 AM</t>
  </si>
  <si>
    <t>NIP/GTB/LAGBOKUN OLUWASEYIFUNMI M./NIP FROM LAGBOKUN OLUWASEYIFUNMI M. TO IVY LE</t>
  </si>
  <si>
    <t>22-Sep-2018 12:09 PM</t>
  </si>
  <si>
    <t>NIP/FBN/AKINOKUN ISAIAH ABIOLA/USSD_AKINOKUN ISAIAH ABIOLA</t>
  </si>
  <si>
    <t>22-Sep-2018 08:50 PM</t>
  </si>
  <si>
    <t>SMS Notification Charge Sep 2018</t>
  </si>
  <si>
    <t>23-Sep-2018 11:48 PM</t>
  </si>
  <si>
    <t>NIP/DBP/OGECHUKWU ANASTASIA BENDE/NIP - TRF IFO IVY LEAGUE ASSOCIATES LTD -  CBE</t>
  </si>
  <si>
    <t>23-Sep-2018 09:37 PM</t>
  </si>
  <si>
    <t>NIP/FBN/OGAN ORAFIRI CHELSEA/FBNMOBILE:IVY LEAGUE ASSOCIATES LTD -  CBE/F4 EXAM</t>
  </si>
  <si>
    <t>24-Sep-2018 01:35 PM</t>
  </si>
  <si>
    <t>NIP/FBN/OKPIKORO ISAIAH EMAMUSI/FBNMOBILE:IVY LEAGUE ASSOCIATES LTD -  CBE/OKPIK</t>
  </si>
  <si>
    <t>24-Sep-2018 02:27 PM</t>
  </si>
  <si>
    <t>NIP/UBA/AKINSELOYIN OPEYEMI OLUWADAMILOLA/MB/UTO/158414196/2348099094085/Trf to</t>
  </si>
  <si>
    <t>24-Sep-2018 02:49 PM</t>
  </si>
  <si>
    <t>Full Liquidation of 9001207652</t>
  </si>
  <si>
    <t>24-Sep-2018 02:52 PM</t>
  </si>
  <si>
    <t>28-Sep-2018 11:19 PM</t>
  </si>
  <si>
    <t>29-Sep-2018 07:14 AM</t>
  </si>
  <si>
    <t>NIP/DBP/CHUKWUEBUKA  OKOLI/NIP - TRF IFO IVY LEAGUE ASSOCIATES LTD -  CBE. ACCA</t>
  </si>
  <si>
    <t>29-Sep-2018 11:19 AM</t>
  </si>
  <si>
    <t>NIP/UBN/UKOHA OKECHUKWU KALU/UnionMobile Trf from UKOHA OKECHUKWU KALU to IVY LE</t>
  </si>
  <si>
    <t>29-Sep-2018 02:37 PM</t>
  </si>
  <si>
    <t>NIP/GTB/IDOWU-JAI  GBOYEGA/NIP FROM IDOWU-JAI, GBOYEGA TO IVY LEAGUE ASSOCIATES</t>
  </si>
  <si>
    <t>30-Sep-2018 06:12 AM</t>
  </si>
  <si>
    <t>03-Oct-2018 05:59 AM</t>
  </si>
  <si>
    <t>TRF FRM GLORY EKAETTE ASUQUO TO IVY LEAGUE ASSOCIATES LTD -  CBE</t>
  </si>
  <si>
    <t>03-Oct-2018 02:11 PM</t>
  </si>
  <si>
    <t>NIP/GTB/OYEGBAMI  OLUWATOMINSIN  T. J./NIP FROM OYEGBAMI  OLUWATOMINSIN  T. J. TO IVY LEAGUE ASSOCIATES LTD -  CBE Payme</t>
  </si>
  <si>
    <t>03-Oct-2018 08:23 PM</t>
  </si>
  <si>
    <t>NIP/GTB/UMEH  COSTELLO UCHENNA/NIP FROM UMEH, COSTELLO UCHENNA TO IVY LEAGUE ASSOCIATES LTD -  CBE USSD NIP Transfer fro</t>
  </si>
  <si>
    <t>04-Oct-2018 08:04 AM</t>
  </si>
  <si>
    <t>NIP/GTB/ORESELU  ADEOLA O./NIP FROM ORESELU, ADEOLA O. TO IVY LEAGUE ASSOCIATES LTD -  CBE USSD NIP Transfer from  07066</t>
  </si>
  <si>
    <t>05-Oct-2018 02:30 PM</t>
  </si>
  <si>
    <t>NIP/GTB/IHEBINIKE  CHIDOZIE ROBERT/NIP FROM IHEBINIKE, CHIDOZIE ROBERT TO IVY LEAGUE ASSOCIATES LTD -  CBE USSD NIP Tran</t>
  </si>
  <si>
    <t>05-Oct-2018 10:58 PM</t>
  </si>
  <si>
    <t>06-Oct-2018 03:08 PM</t>
  </si>
  <si>
    <t>NIP/GTB/AIYANYOR  UWA ESEOSA/NIP FROM AIYANYOR, UWA ESEOSA TO IVY LEAGUE ASSOCIATES LTD -  CBE F4LW</t>
  </si>
  <si>
    <t>06-Oct-2018 06:08 PM</t>
  </si>
  <si>
    <t>NIP/GTB/EZEABASILI  VALENTINA CHINENYE/NIP FROM EZEABASILI, VALENTINA CHINENYE T</t>
  </si>
  <si>
    <t>07-Oct-2018 01:28 PM</t>
  </si>
  <si>
    <t>NIP/DBP/OBIAKU IFECHUKWU/NIP - TRF IFO IVY LEAGUE ASSOCIATES LTD -  CBE. TRF IFO .  FRM OBIAKU IFECHUKWU</t>
  </si>
  <si>
    <t>07-Oct-2018 01:41 PM</t>
  </si>
  <si>
    <t>NIP/GTB/EZEABASILI  VALENTINA CHINENYE/NIP FROM EZEABASILI, VALENTINA CHINENYE TO IVY LEAGUE ASSOCIATES LTD -  CBE USSD</t>
  </si>
  <si>
    <t>08-Oct-2018 12:10 PM</t>
  </si>
  <si>
    <t>NIP/GTB/TALABI OLUWATUMININU ADEROPO/NIP FROM TALABI OLUWATUMININU ADEROPO TO IVY LEAGUE ASSOCIATES LTD -  CBE via GTWOR</t>
  </si>
  <si>
    <t>09-Oct-2018 12:38 PM</t>
  </si>
  <si>
    <t>NIP/GTB/OGUNDIPE  MORENIKEJI ADEWALE/NIP FROM OGUNDIPE, MORENIKEJI ADEWALE TO IVY LEAGUE ASSOCIATES LTD -  CBE USSD NIP</t>
  </si>
  <si>
    <t>11-Oct-2018 11:48 AM</t>
  </si>
  <si>
    <t>NIP/FBN/JAIYEOLA OLUMAYOWA DANIEL/FBNMOBILE:IVY LEAGUE ASSOCIATES LTD -  CBE/OLUMAYO</t>
  </si>
  <si>
    <t>11-Oct-2018 09:36 PM</t>
  </si>
  <si>
    <t>TRF FRM MAUREEN OGECHUKWU NWAOKOLOBIA TO IVY LEAGUE ASSOCIATES LTD -  CBE|payment for F2 examination- Maureen</t>
  </si>
  <si>
    <t>11-Oct-2018 10:30 AM</t>
  </si>
  <si>
    <t>CD/DS/SEWA EYITAYO/00054146</t>
  </si>
  <si>
    <t>13-Oct-2018 12:07 AM</t>
  </si>
  <si>
    <t>13-Oct-2018 12:08 PM</t>
  </si>
  <si>
    <t>NIP/UBA/ASHIRU IRETIOLUWA  OLUWAREMILEKU/MOB/UTO/2329778141/000015/16000</t>
  </si>
  <si>
    <t>15-Oct-2018 09:02 AM</t>
  </si>
  <si>
    <t>NIP/GTB/JAIYEOLA ABUDUKAREEM/NIP FROM JAIYEOLA ABUDUKAREEM TO IVY LEAGUE ASSOCIATES LTD -  CBE ACCARegistration</t>
  </si>
  <si>
    <t>15-Oct-2018 12:46 PM</t>
  </si>
  <si>
    <t>NIP/GTB/BAMGBALA   OLUWASEYI OYEWOLE/NIP FROM BAMGBALA , OLUWASEYI OYEWOLE TO IVY LEAGUE ASSOCIATES LTD -  CBE Beingcost</t>
  </si>
  <si>
    <t>16-Oct-2018 10:05 AM</t>
  </si>
  <si>
    <t>cd/ds/EYITAYO SEWA/00767016</t>
  </si>
  <si>
    <t>17-Oct-2018 10:02 AM</t>
  </si>
  <si>
    <t>17-Oct-2018 01:03 PM</t>
  </si>
  <si>
    <t>NIP/ECO/AFUWAPE OLUGBENGA/REF114970662 INTERBANK TRANSFER BO AFUWAPE OLUGBE</t>
  </si>
  <si>
    <t>18-Oct-2018 11:18 AM</t>
  </si>
  <si>
    <t>NIP/STBC/BABATUNDE FUAD OWODUNNI/F1 Omolola Owodunni</t>
  </si>
  <si>
    <t>19-Oct-2018 02:31 PM</t>
  </si>
  <si>
    <t>NIP/GTB/MEADOWS BABAJIDE  O./NIP FROM MEADOWS BABAJIDE, O. TO IVY LEAGUE ASSOCIATES LTD -  CBE F3Exam</t>
  </si>
  <si>
    <t>19-Oct-2018 05:20 PM</t>
  </si>
  <si>
    <t>NIP/GTB/JABAR SHERIFF ALADE/NIP FROM JABAR SHERIFF ALADE TO IVY LEAGUE ASSOCIATES LTD -  CBE F2andF4for2people</t>
  </si>
  <si>
    <t>19-Oct-2018 08:53 PM</t>
  </si>
  <si>
    <t>20-Oct-2018 07:55 PM</t>
  </si>
  <si>
    <t>NIP/UBA/EHIKHUEMENIYORIOBHE/TUD  IBG/UTO/15703597/000015/Acca</t>
  </si>
  <si>
    <t>20-Oct-2018 08:07 PM</t>
  </si>
  <si>
    <t>NIP/ABN/ANTHONY UCHE OKORO/TRF/ACCA Registration fee/FRM ANTHONY UCHE OKORO TO I</t>
  </si>
  <si>
    <t>NIP/STBC/LINDA OFURE ONOLEMHEMHEN/For F1 and F2 CBE on demand</t>
  </si>
  <si>
    <t>21-Oct-2018 06:06 PM</t>
  </si>
  <si>
    <t>NIP/GTB/MONYE  VIVIAN AMALAONYE/NIP FROM MONYE, VIVIAN AMALAONYE TO IVY LEAGUE A</t>
  </si>
  <si>
    <t>22-Oct-2018 09:21 AM</t>
  </si>
  <si>
    <t>NIP/GTB/HUSSAIN ABIODUN RAHMAT/NIP FROM HUSSAIN ABIODUN RAHMAT TO IVY LEAGUE ASSOCIATES LTD -  CBE EXAM FEE F1-F3</t>
  </si>
  <si>
    <t>22-Oct-2018 12:49 PM</t>
  </si>
  <si>
    <t>NIP/FBN/AMARIE MICHAEL OMOEFE/FBNMOBILE:IVY LEAGUE ASSOCIATES LTD -  CBE/F4 ON D</t>
  </si>
  <si>
    <t>23-Oct-2018 04:32 PM</t>
  </si>
  <si>
    <t>NIP/GTB/ADESANYA  OLUBUKOLA MARIAN/NIP FROM ADESANYA, OLUBUKOLA MARIAN TO IVY LEAGUE ASSOCIATES LTD -  CBE PaymentforF1a</t>
  </si>
  <si>
    <t>24-Oct-2018 09:20 AM</t>
  </si>
  <si>
    <t>NIP/GTB/ODUDU  TITILAYO VICTORIA/NIP FROM ODUDU, TITILAYO VICTORIA TO IVY LEAGUE ASSOCIATES LTD -  CBE USSD NIP Transfer</t>
  </si>
  <si>
    <t>24-Oct-2018 09:30 AM</t>
  </si>
  <si>
    <t>NIP/UBN/OLATUNJI MOSES O/UnionMobile Trf from OLATUNJI MOSES O to IVY LEAGUE ASSOCIATES LTD -  CBE</t>
  </si>
  <si>
    <t>24-Oct-2018 09:40 AM</t>
  </si>
  <si>
    <t>24-Oct-2018 10:08 AM</t>
  </si>
  <si>
    <t>NIP/FBN/AKINBODE DAMILOLA RUTH/FBNMOBILE:IVY LEAGUE ASSOCIATES LTD -  CBE/AKINBOD</t>
  </si>
  <si>
    <t>25-Oct-2018 11:04 AM</t>
  </si>
  <si>
    <t>NIP/GTB/AKANO VICTOR J/NIP FROM AKANO VICTOR J TO IVY LEAGUE ASSOCIATES LTD -  CBE PaymentforF4CBEexam</t>
  </si>
  <si>
    <t>25-Oct-2018 01:10 PM</t>
  </si>
  <si>
    <t>NIP/DBP/OKEKE SAMUEL CHUKWUDUBEM/NIP - TRF IFO IVY LEAGUE ASSOCIATES LTD -  CBE. OKEKE SAMUEL ACCA REGISTRATION  FRM OKE</t>
  </si>
  <si>
    <t>25-Oct-2018 01:11 PM</t>
  </si>
  <si>
    <t>DS 00224138/ CD ELEKANACHI RUTH</t>
  </si>
  <si>
    <t>25-Oct-2018 03:09 PM</t>
  </si>
  <si>
    <t>CD OLADELE AYOTOBI/168355</t>
  </si>
  <si>
    <t>26-Oct-2018 08:12 AM</t>
  </si>
  <si>
    <t>NIP/UBA/OLOMU OGHENEKARO ESOMCHI/MOB/UTO/2372246021/000015/LW F4 Olomu Oghenekaro 4407182</t>
  </si>
  <si>
    <t>26-Oct-2018 06:56 PM</t>
  </si>
  <si>
    <t>NIP/DBP/HIKMAT ENEZE IBRAHIM/NIP - TRF IFO IVY LEAGUE ASSOCIATES LTD -  CBE. PAYMENT FOR CBE F2 and F3 IBRAHIM HIKMAT  F</t>
  </si>
  <si>
    <t>26-Oct-2018 10:57 PM</t>
  </si>
  <si>
    <t>26-Oct-2018 10:55 AM</t>
  </si>
  <si>
    <t>CD/MOSES CHISOM/0047113</t>
  </si>
  <si>
    <t>27-Oct-2018 10:11 AM</t>
  </si>
  <si>
    <t>NIP/GTB/JAIYEOLA ABUDUKAREEM/NIP FROM JAIYEOLA ABUDUKAREEM TO IVY LEAGUE ASSOCIATES LTD -  CBE F1F2F3Exam</t>
  </si>
  <si>
    <t>27-Oct-2018 01:02 PM</t>
  </si>
  <si>
    <t>NIP/STBC/LINDA OFURE ONOLEMHEMHEN/For F3 paper</t>
  </si>
  <si>
    <t>27-Oct-2018 01:35 PM</t>
  </si>
  <si>
    <t>TRF FRM ENDURANCE BENARD OLOWO TO IVY LEAGUE ASSOCIATES LTD -  CBE</t>
  </si>
  <si>
    <t>27-Oct-2018 08:15 PM</t>
  </si>
  <si>
    <t>SMS Notification Charge Oct 2018</t>
  </si>
  <si>
    <t>28-Oct-2018 10:08 AM</t>
  </si>
  <si>
    <t>NIP/GTB/OLAYEMI RHODA TAIWO/NIP FROM OLAYEMI RHODA TAIWO TO IVY LEAGUE ASSOCIATES LTD -  CBE USSD NIP Transfer from  070</t>
  </si>
  <si>
    <t>28-Oct-2018 01:11 PM</t>
  </si>
  <si>
    <t>NIP/ABN/OGHENEKARO ESOMCHI OLOMU/TRF/F2 Olomu Karo 4407182/FRM OGHENEKARO ESOMCHI OLOMU TO IVY</t>
  </si>
  <si>
    <t>28-Oct-2018 01:16 PM</t>
  </si>
  <si>
    <t>NIP/WBP/CHISOM JUSTINA OKIGBO/INB|IVY LEAGUE |ZENITH|Wema USSD</t>
  </si>
  <si>
    <t>28-Oct-2018 01:35 PM</t>
  </si>
  <si>
    <t>NIP/DBP/EMMANUEL UCHE OBI/NIP - TRF IFO IVY LEAGUE ASSOCIATES LTD -  CBE. ACCA CBE EXAM (LW  F4) FRM EMMANUEL UCHE OBI</t>
  </si>
  <si>
    <t>29-Oct-2018 07:55 PM</t>
  </si>
  <si>
    <t>NIP/FBN/ALANEME UCHE RAYMOND/FBNMOBILE:IVY LEAGUE ASSOCIATES LTD -  CBE/PAYMENT</t>
  </si>
  <si>
    <t>30-Oct-2018 07:22 AM</t>
  </si>
  <si>
    <t>NIP/ABN/OGHENEKARO ESOMCHI OLOMU/TRF/F2 Olomu Karo 4407182/FRM OGHENEKARO ESOMCH</t>
  </si>
  <si>
    <t>30-Oct-2018 10:00 AM</t>
  </si>
  <si>
    <t>NIP/GTB/AGUNBIADE  ADEDAYO ADEWALE/NIP FROM AGUNBIADE, ADEDAYO ADEWALE TO IVY LEAGUE ASSOCIATES LTD -  CBE F1F2andF3exam</t>
  </si>
  <si>
    <t>30-Oct-2018 12:53 PM</t>
  </si>
  <si>
    <t>NIP/GTB/EFUWAPE ESTHER MORENIKE/NIP FROM EFUWAPE ESTHER MORENIKE TO IVY LEAGUE ASSOCIATES LTD -  CBE Payment for F2 Exam</t>
  </si>
  <si>
    <t>30-Oct-2018 10:28 AM</t>
  </si>
  <si>
    <t>CD/ALABI YETUNDE R/00150467</t>
  </si>
  <si>
    <t>30-Oct-2018 03:27 PM</t>
  </si>
  <si>
    <t>00079475/CD/ADESEGUN ADEYEMI</t>
  </si>
  <si>
    <t>30-Oct-2018 03:28 PM</t>
  </si>
  <si>
    <t>00056965/CD/EWUOLA MORENIKEJI</t>
  </si>
  <si>
    <t>31-Oct-2018 10:21 AM</t>
  </si>
  <si>
    <t>31-Oct-2018 04:05 PM</t>
  </si>
  <si>
    <t>NIP/GTB/IMHANSOLOEVA SHARON OFURE/NIP FROM IMHANSOLOEVA SHARON OFURE TO IVY LEAGUE ASSOCIATES LTD -  CBE via GTWORLD Pay</t>
  </si>
  <si>
    <t>01-Nov-2018 04:26 PM</t>
  </si>
  <si>
    <t>NIP/STBC/OREOFEOLUWA OLAJUMOKE OGUNNIYI/Exam fees for Oreofeoluwa Ogunniyi</t>
  </si>
  <si>
    <t>01-Nov-2018 06:09 PM</t>
  </si>
  <si>
    <t>ISW ATMPyt-001251471806-UBA OGUNLANA BO ATM 1  SURULERE     LANG</t>
  </si>
  <si>
    <t>01-Nov-2018 07:08 PM</t>
  </si>
  <si>
    <t>NIP/FBN/NJOKU IFEANYI STANLEY/FBNMOBILE:IVY LEAGUE ASSOCIATES LTD -  CBE/OK</t>
  </si>
  <si>
    <t>02-Nov-2018 10:41 AM</t>
  </si>
  <si>
    <t>NIP/UBA/EBENEZER TIMILEYIN OLANIPEKUN/MOB/UTO/2399587174/000015/Olanipekun timilehin ebenezer</t>
  </si>
  <si>
    <t>03-Nov-2018 12:45 AM</t>
  </si>
  <si>
    <t>02-Nov-2018 09:04 AM</t>
  </si>
  <si>
    <t>cd jed okpata kofi/ ds 0110954</t>
  </si>
  <si>
    <t>04-Nov-2018 10:55 PM</t>
  </si>
  <si>
    <t>NIP/GTB/ODEDIRAN   IFEOLUWA FOLAKEMI/NIP FROM ODEDIRAN , IFEOLUWA FOLAKEMI TO IV</t>
  </si>
  <si>
    <t>05-Nov-2018 08:38 AM</t>
  </si>
  <si>
    <t>NIP/GTB/OLANIYI OLUFUNMILAYO AJOKE/NIP FROM OLANIYI OLUFUNMILAYO AJOKE TO IVY LEAGUE ASSOCIATES LTD -  CBE OlaniyiOlufun</t>
  </si>
  <si>
    <t>05-Nov-2018 11:55 AM</t>
  </si>
  <si>
    <t>NIP/GTB/ADEOTI ADEKUNLE SAMUEL/NIP FROM ADEOTI ADEKUNLE SAMUEL TO IVY LEAGUE ASSOCIATES LTD -  CBE via GTWORLD Payment f</t>
  </si>
  <si>
    <t>05-Nov-2018 01:02 PM</t>
  </si>
  <si>
    <t>NIP/UBA/MADUKA CHINEME JEFF/TUD  IBG/UTO/CBE Exams F1 and F3</t>
  </si>
  <si>
    <t>05-Nov-2018 02:33 PM</t>
  </si>
  <si>
    <t>NIP/GTB/MUTAIRU   BASIRAT OLUWATOSIN/NIP FROM MUTAIRU,  BASIRAT OLUWATOSIN TO IVY LEAGUE ASSOCIATES LTD -  CBE ForAccoun</t>
  </si>
  <si>
    <t>05-Nov-2018 02:48 PM</t>
  </si>
  <si>
    <t>CD OLADELE AYOTOBI 0549144</t>
  </si>
  <si>
    <t>06-Nov-2018 08:54 AM</t>
  </si>
  <si>
    <t>NIP/DBP/EUGENE OGUWUIKE OSIMIRI/NIP - TRF IFO IVY LEAGUE ASSOCIATES LTD -  CBE. TRF IFO . F1 EXAM FEE EUGENE OSIMIRI 434</t>
  </si>
  <si>
    <t>09-Nov-2018 07:33 AM</t>
  </si>
  <si>
    <t>TRF FRM OPEMIPO OLUWABAMISE FATOKE TO IVY LEAGUE ASSOCIATES LTD -  CBE|AB exam fee- Oluwabamise Fatoke</t>
  </si>
  <si>
    <t>09-Nov-2018 12:14 PM</t>
  </si>
  <si>
    <t>NIP/GTB/EFEMINI OGHENEOVO MORIAFE/NIP FROM EFEMINI OGHENEOVO MORIAFE TO IVY LEAGUE ASSOCIATES LTD -  CBE ACCAF13CBEfeefo</t>
  </si>
  <si>
    <t>09-Nov-2018 10:54 PM</t>
  </si>
  <si>
    <t>10-Nov-2018 01:51 PM</t>
  </si>
  <si>
    <t>NIP/FBN/ONABAMIRO ADEOLA OLUFUNMIBI/FBNMOBILE:IVY LEAGUE ASSOCIATES LTD -  CBE/F1 EXAM</t>
  </si>
  <si>
    <t>10-Nov-2018 04:39 PM</t>
  </si>
  <si>
    <t>NIP/GTB/DIKE EMMANUEL NONSO/NIP FROM DIKE,EMMANUEL NONSO TO IVY LEAGUE ASSOCIATES LTD -  CBE via GTWORLD Payment for CBE</t>
  </si>
  <si>
    <t>10-Nov-2018 05:25 PM</t>
  </si>
  <si>
    <t>NIP/GTB/ODIYI  VALLERY ONYINYE/NIP FROM ODIYI, VALLERY ONYINYE TO IVY LEAGUE ASSOCIATES LTD -  CBE</t>
  </si>
  <si>
    <t>12-Nov-2018 01:30 PM</t>
  </si>
  <si>
    <t>cd/ds 0148437/ innocent t. okoro</t>
  </si>
  <si>
    <t>13-Nov-2018 09:35 PM</t>
  </si>
  <si>
    <t>NIP/KBL/OLANREWAJU DAMILARE SAMUEL/TRF BO OLANREWAJU DAMILARE SAMUEL</t>
  </si>
  <si>
    <t>14-Nov-2018 07:49 AM</t>
  </si>
  <si>
    <t>14-Nov-2018 02:50 PM</t>
  </si>
  <si>
    <t>16-Nov-2018 12:24 PM</t>
  </si>
  <si>
    <t>NIP/GTB/ADEGBIJI ABIOLA ADERAYO/NIP FROM ADEGBIJI ABIOLA ADERAYO TO IVY LEAGUE ASSOCIATES LTD -  CBE USSD NIP Transfer f</t>
  </si>
  <si>
    <t>16-Nov-2018 11:07 PM</t>
  </si>
  <si>
    <t>18-Nov-2018 04:39 PM</t>
  </si>
  <si>
    <t>NIP/FBN/MAC-YOROKI TARELA LEMUEL/FBNMOBILE:IVY LEAGUE ASSOCIATES LTD -  CBE/TARE</t>
  </si>
  <si>
    <t>18-Nov-2018 04:45 PM</t>
  </si>
  <si>
    <t>MC Loc ATM Pyt-000673574079--244/246 H/Macaulay Way.YABA         LANG</t>
  </si>
  <si>
    <t>19-Nov-2018 04:16 PM</t>
  </si>
  <si>
    <t>03969685/CD/ TAIWO YUSUF</t>
  </si>
  <si>
    <t>21-Nov-2018 08:07 AM</t>
  </si>
  <si>
    <t>TRF FRM SAPPHIRE CHUKWURIMSO ADAIKPOH TO IVY LEAGUE ASSOCIATES LTD -  CBE|examination fee for f2 for sapphire adaikpoh</t>
  </si>
  <si>
    <t>21-Nov-2018 01:53 PM</t>
  </si>
  <si>
    <t>NIP/GTB/OSUZOKA  KENNEDY CHEKWUBE/NIP FROM OSUZOKA, KENNEDY CHEKWUBE TO IVY LEAGUE ASSOCIATES LTD -  CBE IFOEmmanuellaOs</t>
  </si>
  <si>
    <t>21-Nov-2018 08:27 PM</t>
  </si>
  <si>
    <t>TRF FRM SAPPHIRE CHUKWURIMSO ADAIKPOH TO IVY LEAGUE ASSOCIATES LTD -  CBE|payment for f2 exam for sapphire adaikpoh</t>
  </si>
  <si>
    <t>22-Nov-2018 10:32 AM</t>
  </si>
  <si>
    <t>NIP/GTB/ADESANYA  FOLASADE OLUBUKOLA/NIP FROM ADESANYA, FOLASADE OLUBUKOLA TO IVY LEAGUE ASSOCIATES LTD -  CBE USSD NIP</t>
  </si>
  <si>
    <t>22-Nov-2018 11:22 AM</t>
  </si>
  <si>
    <t>NIP/STLB/OLUFUNMILAYO AJOKE OLANIYI/Transfer from OLUFUNMILAYO AJOKE OLANIYI to IVY LEAGUE ASSOCIATES LTD -  CBE</t>
  </si>
  <si>
    <t>22-Nov-2018 02:54 PM</t>
  </si>
  <si>
    <t>NIP/GTB/OLAWA OLANREWAJU/NIP FROM OLAWA OLANREWAJU TO IVY LEAGUE ASSOCIATES LTD -  CBE Adeyosola Dosumu F2 Exam money</t>
  </si>
  <si>
    <t>22-Nov-2018 05:24 PM</t>
  </si>
  <si>
    <t>NIP/ABN/OLABISI ABOSEDE COKER/TRF/Bisi Coker /FRM OLABISI ABOSEDE COKER TO IVY</t>
  </si>
  <si>
    <t>22-Nov-2018 06:59 PM</t>
  </si>
  <si>
    <t>NIP/GTB/BAMGBALA   OLUWASEYI OYEWOLE/NIP FROM BAMGBALA , OLUWASEYI OYEWOLE TO IVY LEAGUE ASSOCIATES LTD -  CBE Beingpaym</t>
  </si>
  <si>
    <t>22-Nov-2018 01:17 PM</t>
  </si>
  <si>
    <t>CD EZEALA BLESSING C. 346243</t>
  </si>
  <si>
    <t>23-Nov-2018 05:36 PM</t>
  </si>
  <si>
    <t>trf to seacron educational nigeria</t>
  </si>
  <si>
    <t>24-Nov-2018 12:04 AM</t>
  </si>
  <si>
    <t>24-Nov-2018 09:14 AM</t>
  </si>
  <si>
    <t>NIP/ECO/Madezia  Doreen/REF124418137 INTERBANK TRANSFER BO Madezia  Doree</t>
  </si>
  <si>
    <t>24-Nov-2018 10:10 AM</t>
  </si>
  <si>
    <t>24-Nov-2018 10:12 AM</t>
  </si>
  <si>
    <t>NIP/FBN/OKPIKORO ISAIAH EMAMUSI/FBNMOBILE:IVY LEAGUE ASSOCIATES LTD -  CBE/OKPIKOR</t>
  </si>
  <si>
    <t>25-Nov-2018 03:55 AM</t>
  </si>
  <si>
    <t>SMS Notification Charge Nov 2018</t>
  </si>
  <si>
    <t>25-Nov-2018 10:27 AM</t>
  </si>
  <si>
    <t>NIP/FBN/YUSUF OLANREWAJU SAHEED/FBNMOBILE:IVY LEAGUE ASSOCIATES LTD -  CBE/CBE F</t>
  </si>
  <si>
    <t>26-Nov-2018 08:09 AM</t>
  </si>
  <si>
    <t>26-Nov-2018 08:51 AM</t>
  </si>
  <si>
    <t>NIP/GTB/MUTAIRU   BASIRAT OLUWATOSIN/NIP FROM MUTAIRU,  BASIRAT OLUWATOSIN TO IVY LEAGUE ASSOCIATES LTD -  CBE ForManage</t>
  </si>
  <si>
    <t>26-Nov-2018 12:55 PM</t>
  </si>
  <si>
    <t>NIP/FBN/AKINTAN ANJOLAOLUWA ADENIKE/PAYMENT FOR F2,F3,F4PAPERS</t>
  </si>
  <si>
    <t>26-Nov-2018 01:08 PM</t>
  </si>
  <si>
    <t>NIP/UBA/INNOCENT TOCHUKWU OKORO/INNOCENT TOCHUKWU=IVY LEAGUE</t>
  </si>
  <si>
    <t>26-Nov-2018 06:13 PM</t>
  </si>
  <si>
    <t>TRF FRM OPEMIPO OLUWABAMISE FATOKE TO IVY LEAGUE ASSOCIATES LTD -  CBE|MA and FA exam fees</t>
  </si>
  <si>
    <t>26-Nov-2018 12:59 PM</t>
  </si>
  <si>
    <t>CD CHUKWUEMEKA ALEX/DS 336551</t>
  </si>
  <si>
    <t>27-Nov-2018 12:28 PM</t>
  </si>
  <si>
    <t>NIP/STBC/BABATUNDE FUAD OWODUNNI/F2F3lola</t>
  </si>
  <si>
    <t>28-Nov-2018 10:05 AM</t>
  </si>
  <si>
    <t>NIP/UBA/EBENEZER TIMILEYIN OLANIPEKUN/MOB/UTO/2497008125/000015/Olanipekun timilehin</t>
  </si>
  <si>
    <t>28-Nov-2018 12:49 PM</t>
  </si>
  <si>
    <t>NIP/UBA/EHIKHUEMENIYORIOBHE/TUD  IBG/UTO/Iyoriobhe Priscilla Odegua</t>
  </si>
  <si>
    <t>29-Nov-2018 08:44 AM</t>
  </si>
  <si>
    <t>NIP/ABN/OLADAYO OLAWALE ANIFOWOSE/TRF/Paper F1/FRM OLADAYO OLAWALE ANIFOWOSE TO IVY</t>
  </si>
  <si>
    <t>30-Nov-2018 09:20 AM</t>
  </si>
  <si>
    <t>30-Nov-2018 11:37 PM</t>
  </si>
  <si>
    <t>30-Nov-2018 09:00 AM</t>
  </si>
  <si>
    <t>DS 266136 CD ELEKANACHI CAROLINE UZOMA</t>
  </si>
  <si>
    <t>01-Dec-2018 02:25 AM</t>
  </si>
  <si>
    <t>01-Dec-2018 11:21 AM</t>
  </si>
  <si>
    <t>NIP/FBN/ONABAMIRO ADEOLA OLUFUNMIBI/FBNMOBILE:IVY LEAGUE ASSOCIATES LTD/F3 PAPER</t>
  </si>
  <si>
    <t>03-Dec-2018 09:14 AM</t>
  </si>
  <si>
    <t>NIP/GTB/DIKE EMMANUEL NONSO/NIP FROM DIKE,EMMANUEL NONSO TO IVY LEAGUE ASSOCIATES LTD -  CBE via GTWORLD</t>
  </si>
  <si>
    <t>03-Dec-2018 09:18 AM</t>
  </si>
  <si>
    <t>NIP/DBP/ESTHER MORENIKE EFUWAPE/NIP - TRF IFO IVY LEAGUE ASSOCIATES LTD -  CBE. F2 CBE EXAM FRM ESTHER MORENIKE EFUWAPE</t>
  </si>
  <si>
    <t>03-Dec-2018 02:43 PM</t>
  </si>
  <si>
    <t>NIP/FCMB/ONYERERI CELESTINA CHIJIOKE/NIP IFO Ivy League Associates Ltd -  C Frm Onyereri Celestin</t>
  </si>
  <si>
    <t>03-Dec-2018 03:09 PM</t>
  </si>
  <si>
    <t>TRF FROM SMACEL INT'L LTD</t>
  </si>
  <si>
    <t>03-Dec-2018 05:32 PM</t>
  </si>
  <si>
    <t>NIP/ABN/ATINUKE RAHEEMAT TAIWO/TRF/MA AND FA FOR ATINUKE/FRM ATINUKE RAHEEMAT TAIWO TO IVY</t>
  </si>
  <si>
    <t>03-Dec-2018 10:02 AM</t>
  </si>
  <si>
    <t>DS 53494/CD CHUKWUMA CHIDINMA</t>
  </si>
  <si>
    <t>DS 53495/CD EZEKWEM CHINONSO</t>
  </si>
  <si>
    <t>03-Dec-2018 02:55 PM</t>
  </si>
  <si>
    <t>CD/CLEMENT EBERE HARMONY/356751</t>
  </si>
  <si>
    <t>04-Dec-2018 10:53 AM</t>
  </si>
  <si>
    <t>NIP/UBA/NWANKWO ABIGAIL CHIDINMA/MOB/UTO/2524320561/000015/Abigail Nwankwo for MA</t>
  </si>
  <si>
    <t>04-Dec-2018 11:53 AM</t>
  </si>
  <si>
    <t>NIP/GTB/KALU IFEANYI SAMUEL/NIP FROM KALU IFEANYI SAMUEL TO IVY LEAGUE ASSOCIATES LTD -  CBE via GTWORLD Payment for F1A</t>
  </si>
  <si>
    <t>04-Dec-2018 07:28 PM</t>
  </si>
  <si>
    <t>ISW QTMobile Pyt-000542371757-Tran/889060631541/1015362596/IVY LE/LANG-</t>
  </si>
  <si>
    <t>05-Dec-2018 09:28 AM</t>
  </si>
  <si>
    <t>705763 CD/OGUNKOYA TEMITOPE</t>
  </si>
  <si>
    <t>05-Dec-2018 11:19 AM</t>
  </si>
  <si>
    <t>4179010/CD/TAIWO YUSUF ADEWALE</t>
  </si>
  <si>
    <t>06-Dec-2018 09:57 AM</t>
  </si>
  <si>
    <t>TRF FRM CHINWENDU   ONOR TO IVY LEAGUE ASSOCIATES LTD -  CBE|PAYMENT FOR ACCA EXAMS(F1 AND F3)</t>
  </si>
  <si>
    <t>06-Dec-2018 10:33 AM</t>
  </si>
  <si>
    <t>NIP/ABN/ANUOLUWAPO  OLALERE/TRF/Payment for F2 Exam/FRM ANUOLUWAPO  OLALERE TO IVY</t>
  </si>
  <si>
    <t>06-Dec-2018 09:15 PM</t>
  </si>
  <si>
    <t>ISW ATMPyt-001697984602-GTBank Masha, Surulere Lagos        LANG</t>
  </si>
  <si>
    <t>06-Dec-2018 03:04 PM</t>
  </si>
  <si>
    <t>CD/OLADELE AYOTOBI/098430</t>
  </si>
  <si>
    <t>06-Dec-2018 12:35 PM</t>
  </si>
  <si>
    <t>DS 3179694 CD AKINBOWALE OLUWATIMI</t>
  </si>
  <si>
    <t>07-Dec-2018 02:24 PM</t>
  </si>
  <si>
    <t>07-Dec-2018 02:58 PM</t>
  </si>
  <si>
    <t>NIP/GTB/OMONTUEMHEN STEPHEN/NIP FROM OMONTUEMHEN STEPHEN TO IVY LEAGUE ASSOCIATES LTD -  CBE via GTWORLD</t>
  </si>
  <si>
    <t>07-Dec-2018 03:09 PM</t>
  </si>
  <si>
    <t>NIP/GTB/OKUNROBO OSAZEMEN DANIEL/NIP FROM OKUNROBO OSAZEMEN DANIEL TO IVY LEAGUE ASSOCIATES LTD -  CBE</t>
  </si>
  <si>
    <t>07-Dec-2018 05:10 PM</t>
  </si>
  <si>
    <t>NIP/UBA/NWANKWO ABIGAIL CHIDINMA/MOB/UTO/2541637603/000015/Abigail Nwnakwo   AB CBE</t>
  </si>
  <si>
    <t>07-Dec-2018 11:08 PM</t>
  </si>
  <si>
    <t>07-Dec-2018 03:00 PM</t>
  </si>
  <si>
    <t>DS 52816 CD UZOHUE RHODA</t>
  </si>
  <si>
    <t>08-Dec-2018 10:42 AM</t>
  </si>
  <si>
    <t>NIP/DBP/ESTHER MORENIKE EFUWAPE/NIP - TRF IFO IVY LEAGUE ASSOCIATES LTD -  CBE. F2 CBE BALANCE  FRM ESTHER MORENIKE EFUW</t>
  </si>
  <si>
    <t>08-Dec-2018 03:26 PM</t>
  </si>
  <si>
    <t>08-Dec-2018 03:48 PM</t>
  </si>
  <si>
    <t>ISW ATMPyt-000619529661-326 HERBERT MACAULAY STR YABA LAGOS LANG</t>
  </si>
  <si>
    <t>09-Dec-2018 01:59 PM</t>
  </si>
  <si>
    <t>NIP/UBN/OGBU PHILIP CHUKWUEMEKA MR/UnionMobile Trf from OGBU PHILIP CHUKWUEMEKA MR to IVY LEAGUE ASSOCIATES LTD -  CBE</t>
  </si>
  <si>
    <t>09-Dec-2018 03:18 PM</t>
  </si>
  <si>
    <t>NIP/GTB/BADEMOSI  DANIEL ADEMOLA/NIP FROM BADEMOSI, DANIEL ADEMOLA TO IVY LEAGUE ASSOCIATES LTD -  CBE USSD NIP Transfer</t>
  </si>
  <si>
    <t>09-Dec-2018 05:52 PM</t>
  </si>
  <si>
    <t>NIP/FBN/OKPIKORO ISAIAH EMAMUSI/FBNMOBILE:IVY LEAGUE ASSOCIATES LTD -  CBE/ISAIAH</t>
  </si>
  <si>
    <t>10-Dec-2018 11:37 AM</t>
  </si>
  <si>
    <t>NIP/ABN/MAC-YOROKI TARELA L/TRF/F2 CBE Exam/FRM MAC-YOROKI TARELA L TO IVY</t>
  </si>
  <si>
    <t>10-Dec-2018 08:14 PM</t>
  </si>
  <si>
    <t>ISW ATMPyt-000364165421-STERLING 1703A ADETOKUNBO ADEMOLA VILANG</t>
  </si>
  <si>
    <t>10-Dec-2018 01:46 PM</t>
  </si>
  <si>
    <t>CD/ALIMI ZAINAB OYINDAMOLA/737938</t>
  </si>
  <si>
    <t>11-Dec-2018 02:40 PM</t>
  </si>
  <si>
    <t>NIP/WBP/OGHENEMARO  OMUABOR/ZENITH BANK-Maroexams</t>
  </si>
  <si>
    <t>11-Dec-2018 03:01 PM</t>
  </si>
  <si>
    <t>NIP/FBN/LONGE TOLUWANIYIN OLATOMIWA/FBNMOBILE:IVY LEAGUE ASSOCIATES LTD -  CBE/LONGE T</t>
  </si>
  <si>
    <t>12-Dec-2018 12:39 PM</t>
  </si>
  <si>
    <t>NIP/GTB/DIKE EMMANUEL NONSO/NIP FROM DIKE,EMMANUEL NONSO TO IVY LEAGUE ASSOCIATES LTD -  CBE via GTWORLD For F3 CBE</t>
  </si>
  <si>
    <t>12-Dec-2018 08:01 PM</t>
  </si>
  <si>
    <t>NIP/ABN/ADEOLA OLUFUNMIBI ONABAMIRO/TRF//FRM ADEOLA OLUFUNMIBI ONABAMIRO TO IVY</t>
  </si>
  <si>
    <t>12-Dec-2018 10:21 AM</t>
  </si>
  <si>
    <t>CD/ CLEMENT EBERE HARMONY/0393735</t>
  </si>
  <si>
    <t>13-Dec-2018 08:36 AM</t>
  </si>
  <si>
    <t>NIP/ABN/OLADAYO OLAWALE ANIFOWOSE/TRF/F2 and F3/FRM OLADAYO OLAWALE ANIFOWOSE TO IVY</t>
  </si>
  <si>
    <t>13-Dec-2018 02:08 PM</t>
  </si>
  <si>
    <t>NIP/ABN/DOLAPO TOLULOPE ADEJORO/TRF/F4 exam fee dolapo/FRM DOLAPO TOLULOPE ADEJORO TO IVY</t>
  </si>
  <si>
    <t>14-Dec-2018 05:55 AM</t>
  </si>
  <si>
    <t>NIP/GTB/OLANIYI OLUFUNMILAYO AJOKE/NIP FROM OLANIYI OLUFUNMILAYO AJOKE TO IVY LE</t>
  </si>
  <si>
    <t>14-Dec-2018 11:30 AM</t>
  </si>
  <si>
    <t>NIP/STBC/BABATUNDE FUAD OWODUNNI/f4Owodunni O</t>
  </si>
  <si>
    <t>15-Dec-2018 12:28 AM</t>
  </si>
  <si>
    <t>15-Dec-2018 10:24 AM</t>
  </si>
  <si>
    <t>NIP/GTB/AROYEHUN  TAIYE HABEEB/NIP FROM AROYEHUN, TAIYE HABEEB TO IVY LEAGUE ASSOCIATES LTD -  CBE USSD NIP Transfer fro</t>
  </si>
  <si>
    <t>15-Dec-2018 03:16 PM</t>
  </si>
  <si>
    <t>NIP/GTB/OLALERE  AANUOLUWAPO/NIP FROM OLALERE, AANUOLUWAPO TO IVY LEAGUE ASSOCIATES LTD -  CBE PaymentforF2andF4</t>
  </si>
  <si>
    <t>17-Dec-2018 03:45 PM</t>
  </si>
  <si>
    <t>181475 CD ADEDOYIN KALESANWO</t>
  </si>
  <si>
    <t>18-Dec-2018 02:18 PM</t>
  </si>
  <si>
    <t>NIP/STBC/JOY NKEM IBILIBOR/ACCA registration fee</t>
  </si>
  <si>
    <t>18-Dec-2018 05:09 PM</t>
  </si>
  <si>
    <t>TRF FRM OLUMIDE EMMANUEL OLAIYA TO IVY LEAGUE ASSOCIATES LTD -  CBE|MA exams fee</t>
  </si>
  <si>
    <t>18-Dec-2018 05:40 PM</t>
  </si>
  <si>
    <t>NIP/GTB/FASINA  MOJISOLA OMOLADE/NIP FROM FASINA, MOJISOLA OMOLADE TO IVY LEAGUE ASSOCIATES LTD -  CBE MojisolaOmoladeFa</t>
  </si>
  <si>
    <t>18-Dec-2018 09:54 AM</t>
  </si>
  <si>
    <t>CD/HARMONY CLEMENT EBERE/0250623</t>
  </si>
  <si>
    <t>19-Dec-2018 11:06 AM</t>
  </si>
  <si>
    <t>NIP/GTB/KALU IFEANYI SAMUEL/NIP FROM KALU IFEANYI SAMUEL TO IVY LEAGUE ASSOCIATES LTD -  CBE via GTWORLD F1 exam payment</t>
  </si>
  <si>
    <t>19-Dec-2018 02:05 PM</t>
  </si>
  <si>
    <t>CD/AYOKUNLE OGUNYAMOJU/310649</t>
  </si>
  <si>
    <t>20-Dec-2018 09:26 AM</t>
  </si>
  <si>
    <t>598814/CD ADEYEMI JULIE OPEYEMI</t>
  </si>
  <si>
    <t>20-Dec-2018 02:31 PM</t>
  </si>
  <si>
    <t>CD JAMES OTACHE OBIABO DS=2709652</t>
  </si>
  <si>
    <t>21-Dec-2018 05:43 AM</t>
  </si>
  <si>
    <t>NIP/GTB/ELIAS  GLORY/NIP FROM ELIAS, GLORY TO IVY LEAGUE ASSOCIATES LTD -  CBE U</t>
  </si>
  <si>
    <t>21-Dec-2018 09:02 AM</t>
  </si>
  <si>
    <t>NIP/UBA/ADEYEMI     ADELEKE/MOB/UTO/2600866370/000015/Reg for ADELEKE ADEYEMI</t>
  </si>
  <si>
    <t>21-Dec-2018 02:26 PM</t>
  </si>
  <si>
    <t>CD ADEGBIJIABIOLA 603832</t>
  </si>
  <si>
    <t>22-Dec-2018 03:24 PM</t>
  </si>
  <si>
    <t>NIP/FBN/FATOKE OLUWABAMISE/USSD_FATOKE OLUWABAMISE</t>
  </si>
  <si>
    <t>23-Dec-2018 05:22 AM</t>
  </si>
  <si>
    <t>SMS Notification Charge Dec 2018</t>
  </si>
  <si>
    <t>23-Dec-2018 10:22 PM</t>
  </si>
  <si>
    <t>NIP/ECO/AKINTAN AKINTAN/REF132773887 INTERBANK TRANSFER BO AKINTAN AKINTA</t>
  </si>
  <si>
    <t>TRF FRM CHINENYE AGNES-SANDRA EZEH TO IVY LEAGUE ASSOCIATES LTD -  CBE|EXAM FEE PAYMENT F2 &amp; F3</t>
  </si>
  <si>
    <t>DS 0397192/ CD ALIU AISHA MOTUNRAYO</t>
  </si>
  <si>
    <t>DS27393/CD ALIU AISHA</t>
  </si>
  <si>
    <t>NIP/GTB/IHEBINIKE CHIDOZIE ROBERT/NIP FROM IHEBINIKE, CHIDOZIE ROBERT TO IVY LEAGUE ASSOCIATES LTD - CBE USSD NIP Tran</t>
  </si>
  <si>
    <t>03-Jan-2019 03:18 PM</t>
  </si>
  <si>
    <t>ISW WebPyt-000822355731-Oluwaferanmi D         /889363138644LANG</t>
  </si>
  <si>
    <t>03-Jan-2019 01:57 PM</t>
  </si>
  <si>
    <t>NIP/PAO/Payarena/Credit transfer from Payarena</t>
  </si>
  <si>
    <t>04-Jan-2019 10:43 PM</t>
  </si>
  <si>
    <t>07-Jan-2019 09:59 AM</t>
  </si>
  <si>
    <t>NIP/ABN/BUKOLA TITILAYO OLATIMEHIN/TRF//FRM BUKOLA TITILAYO OLATIMEHIN TO IVY</t>
  </si>
  <si>
    <t>07-Jan-2019 01:53 PM</t>
  </si>
  <si>
    <t>NIP/GTB/OKONJI  IFEOMA  LOUISA/NIP FROM OKONJI, IFEOMA  LOUISA TO IVY LEAGUE ASS</t>
  </si>
  <si>
    <t>08-Jan-2019 05:47 PM</t>
  </si>
  <si>
    <t>NIP/FBN/OLA-MICHAEL MOSUNMADE DEBORAH/FBNMOBILE:IVY LEAGUE ASSOCIATES LTD -  CBE</t>
  </si>
  <si>
    <t>08-Jan-2019 01:43 PM</t>
  </si>
  <si>
    <t>08-Jan-2019 01:49 PM</t>
  </si>
  <si>
    <t>08-Jan-2019 01:50 PM</t>
  </si>
  <si>
    <t>09-Jan-2019 02:12 PM</t>
  </si>
  <si>
    <t>NIP/GTB/THOMAS DIEKOLA SAMUEL/NIP FROM THOMAS DIEKOLA SAMUEL TO IVY LEAGUE ASSOC</t>
  </si>
  <si>
    <t>09-Jan-2019 02:13 PM</t>
  </si>
  <si>
    <t>TRF FRM KEHINDE ISAAC OLU-JOSHUA TO IVY LEAGUE ASSOCIATES LTD -  CBE|ACCA Regist</t>
  </si>
  <si>
    <t>09-Jan-2019 01:09 PM</t>
  </si>
  <si>
    <t>NIP/GTB/ONYENEME  CHUKWUDI BLAISE/NIP FROM ONYENEME, CHUKWUDI BLAISE TO IVY LEAG</t>
  </si>
  <si>
    <t>09-Jan-2019 03:35 PM</t>
  </si>
  <si>
    <t>NIP/FBN/OKONKWO LILIAN CHIOMA/FBNMOBILE:IVY LEAGUE ASSOCIATES LTD -  CBE/F4 CBE</t>
  </si>
  <si>
    <t>10-Jan-2019 02:47 PM</t>
  </si>
  <si>
    <t>NIP/GTB/ONI  AFOLAKE TEMITOPE/NIP FROM ONI, AFOLAKE TEMITOPE TO IVY LEAGUE ASSOC</t>
  </si>
  <si>
    <t>10-Jan-2019 03:14 PM</t>
  </si>
  <si>
    <t>DS 149287/CD/TAIWO YUSUF ADEWALE</t>
  </si>
  <si>
    <t>10-Jan-2019 05:58 PM</t>
  </si>
  <si>
    <t>TRF FRM OLUSHOLA   MOLONEY TO IVY LEAGUE ASSOCIATES LTD -  CBE|Moloney- F4</t>
  </si>
  <si>
    <t>11-Jan-2019 12:24 PM</t>
  </si>
  <si>
    <t>CD/OBASI EGWU/2399282</t>
  </si>
  <si>
    <t>11-Jan-2019 10:53 PM</t>
  </si>
  <si>
    <t>12-Jan-2019 01:39 PM</t>
  </si>
  <si>
    <t>NIP/ABN/ADEDOYIN ZAINAB OLAYANJU/TRF/ACCA INITIALLY REG/FRM ADEDOYIN ZAINAB OLAY</t>
  </si>
  <si>
    <t>NIP/GTB/AKANGBE  OLUWATOBI JENNIFER/NIP FROM AKANGBE, OLUWATOBI JENNIFER TO IVY</t>
  </si>
  <si>
    <t>DS 2826392 CD DANIEL MARIAH</t>
  </si>
  <si>
    <t>14-Jan-2019 02:29 PM</t>
  </si>
  <si>
    <t>DS 4400 CD SAMUEL OLAMERUN</t>
  </si>
  <si>
    <t>15-Jan-2019 08:26 AM</t>
  </si>
  <si>
    <t>NIP/UBA/EKWE CHIAMAKA THELMA/MOB/UTO/2711935635/000015/Chiamaka Ekwe</t>
  </si>
  <si>
    <t>15-Jan-2019 09:45 AM</t>
  </si>
  <si>
    <t>NIP/FBN/ODELEYE TOLANI OLUWASEUN/USSD_ODELEYE TOLANI OLUWASEUN</t>
  </si>
  <si>
    <t>15-Jan-2019 03:00 PM</t>
  </si>
  <si>
    <t>TRF FRM JULIUS A. OGINI TO IVY LEAGUE ASSOCIATES LTD -  CBE|ACCA</t>
  </si>
  <si>
    <t>15-Jan-2019 05:20 PM</t>
  </si>
  <si>
    <t>NIP/DBP/ANNE INIOBONG EDET/NIP - 005233383028/TRF IFO IVY LEAGUE ASSOCIATES LTD</t>
  </si>
  <si>
    <t>15-Jan-2019 10:51 AM</t>
  </si>
  <si>
    <t>CD 115969/ ALADE DOYINSOLA</t>
  </si>
  <si>
    <t>15-Jan-2019 09:11 AM</t>
  </si>
  <si>
    <t>CD MADUKA EMMANUEL DS 2756915</t>
  </si>
  <si>
    <t>16-Jan-2019 10:02 AM</t>
  </si>
  <si>
    <t>TRF FRM STELLA OWIE TO IVY LEAGUE ASSOCIATES LTD -  CBE|From Stella Edomwonyi</t>
  </si>
  <si>
    <t>16-Jan-2019 03:45 PM</t>
  </si>
  <si>
    <t>NIP/GTB/OLOKODE  MAYOWA SAHEED/NIP FROM OLOKODE, MAYOWA SAHEED TO IVY LEAGUE ASS</t>
  </si>
  <si>
    <t>16-Jan-2019 03:50 PM</t>
  </si>
  <si>
    <t>NIP/ABN/DAMILOLA OPEYEMI SANWO-OLU/TRF FROM DAMILOLA OPEYEMI SANWO-OLU AT ACCESS</t>
  </si>
  <si>
    <t>16-Jan-2019 08:21 AM</t>
  </si>
  <si>
    <t>TRF FRM CHIAMAKA JANET OSAKWE TO IVY LEAGUE ASSOCIATES LTD -  CBE|payment for MA</t>
  </si>
  <si>
    <t>16-Jan-2019 06:41 AM</t>
  </si>
  <si>
    <t>TRF FRM OLUWATOSIN OLANREWAJU OLIWAYA TO IVY LEAGUE ASSOCIATES LTD -  CBE|Paymen</t>
  </si>
  <si>
    <t>17-Jan-2019 02:28 PM</t>
  </si>
  <si>
    <t>TRF FRM TOLUWALOPE OLUWAYEMISI LAWAL TO IVY LEAGUE ASSOCIATES LTD -  CBE|Toluwal</t>
  </si>
  <si>
    <t>17-Jan-2019 12:13 PM</t>
  </si>
  <si>
    <t>17-Jan-2019 05:21 AM</t>
  </si>
  <si>
    <t>NIP/FBN/LAWAL OLUWASEUN OLAWALE/FBNMOBILE:IVY LEAGUE ASSOCIATES LTD -  CBE/FOR A</t>
  </si>
  <si>
    <t>18-Jan-2019 12:00 PM</t>
  </si>
  <si>
    <t>NIP/GTB/OKEMIRI ONYEKACHI ODENYEFA/NIP FROM OKEMIRI ONYEKACHI ODENYEFA  TO IVY LEAGUE ASSOCIATES LTD -  CBE USSD NIP Tra</t>
  </si>
  <si>
    <t>TRF FRM CHIDINMA GODSLOVE NWOSE TO IVY LEAGUE ASSOCIATES LTD -  CBE|Initial ACCA registration</t>
  </si>
  <si>
    <t>19-Jan-2019 12:31 AM</t>
  </si>
  <si>
    <t>19-Jan-2019 08:49 AM</t>
  </si>
  <si>
    <t>NIP/ABN/GIDEON OLAWALE AKINLOLU/TRF//FRM GIDEON OLAWALE AKINLOLU TO IVY</t>
  </si>
  <si>
    <t>19-Jan-2019 07:55 PM</t>
  </si>
  <si>
    <t>NIP/ABN/ELUEMUNO AZUBUIKE CHRISTOPHER/TRF/Nancy Fakrogha ACCA /FRM ELUEMUNO AZUB</t>
  </si>
  <si>
    <t>19-Jan-2019 08:04 PM</t>
  </si>
  <si>
    <t>NIP/DBP/ELUEMUNO CHARLES NNAMDI/NIP - 005280720108/TRF IFO IVY LEAGUE ASSOCIATES</t>
  </si>
  <si>
    <t>19-Jan-2019 08:47 AM</t>
  </si>
  <si>
    <t>20-Jan-2019 01:01 PM</t>
  </si>
  <si>
    <t>NIP/ABN/GIDEON OLAWALE AKINLOLU/TRF/ACCA Registration /FRM GIDEON OLAWALE AKINLO</t>
  </si>
  <si>
    <t>20-Jan-2019 01:12 PM</t>
  </si>
  <si>
    <t>NIP/ABN/DAVID OLUWAYODIMU BAMIDELE/TRF/Payment for ACCA Registration /FRM DAVID</t>
  </si>
  <si>
    <t>20-Jan-2019 03:36 PM</t>
  </si>
  <si>
    <t>NIP/UBA/TAKOW O BESONG-AYIM/MOB/UTO/2740459040/000015/F4</t>
  </si>
  <si>
    <t>22-Jan-2019 10:43 AM</t>
  </si>
  <si>
    <t>TRF FRM IBUKUNOLU TOLULOPE OYEBANJO TO IVY LEAGUE ASSOCIATES LTD -  CBE|Ibukunol</t>
  </si>
  <si>
    <t>22-Jan-2019 02:42 PM</t>
  </si>
  <si>
    <t>NIP/FBN/EKPO IMAOBONG ENO/FBNMOBILE:IVY LEAGUE ASSOCIATES LTD -  CBE/FOR ACC</t>
  </si>
  <si>
    <t>22-Jan-2019 03:55 PM</t>
  </si>
  <si>
    <t>DS2836177/CD/BISOLA FAITH KAYODE</t>
  </si>
  <si>
    <t>22-Jan-2019 05:43 PM</t>
  </si>
  <si>
    <t>NIP/FBN/DANIEL TEMITOPE OREOLUWA/INTBNKRET:F43391680TEMITOPEDANIEL</t>
  </si>
  <si>
    <t>24-Jan-2019 01:48 PM</t>
  </si>
  <si>
    <t>TRF FRM IFEYINWA STELLA CHIKE TO IVY LEAGUE ASSOCIATES LTD -  CBE|FRM CHIKE IFEY</t>
  </si>
  <si>
    <t>24-Jan-2019 05:18 PM</t>
  </si>
  <si>
    <t>24-Jan-2019 03:15 PM</t>
  </si>
  <si>
    <t>DS 97069/CD ALEGBELEYE OPEMIPO MARY</t>
  </si>
  <si>
    <t>24-Jan-2019 02:42 PM</t>
  </si>
  <si>
    <t>DS 64830 CD/ ORIOLA OMOLOLU</t>
  </si>
  <si>
    <t>24-Jan-2019 04:16 PM</t>
  </si>
  <si>
    <t>TRF TO SEACRON EDUCTIONAL</t>
  </si>
  <si>
    <t>25-Jan-2019 03:06 PM</t>
  </si>
  <si>
    <t>DS 75430 /CD/ FRANCES ISU</t>
  </si>
  <si>
    <t>26-Jan-2019 12:52 PM</t>
  </si>
  <si>
    <t>NIP/GTB/SANUSI   OLAWUNMI RACHEAL/NIP FROM SANUSI , OLAWUNMI RACHEAL TO IVY LEAG</t>
  </si>
  <si>
    <t>27-Jan-2019 01:45 AM</t>
  </si>
  <si>
    <t>SMS Notification Charge Jan 2019</t>
  </si>
  <si>
    <t>27-Jan-2019 05:35 PM</t>
  </si>
  <si>
    <t>NIP/GTB/KOLA-OLAWUYI AJIBOLAOLUWA K./NIP FROM KOLA-OLAWUYI AJIBOLAOLUWA K. TO IV</t>
  </si>
  <si>
    <t>27-Jan-2019 05:33 PM</t>
  </si>
  <si>
    <t>28-Jan-2019 11:35 AM</t>
  </si>
  <si>
    <t>CD-AIGBIREMONLEN MARY/DS 63324</t>
  </si>
  <si>
    <t>28-Jan-2019 08:52 AM</t>
  </si>
  <si>
    <t>TRF FRM MEGBU JIDEOFOR/DS 63325</t>
  </si>
  <si>
    <t>29-Jan-2019 10:40 AM</t>
  </si>
  <si>
    <t>NIP/GTB/OSINAIKE OBAFEMI A./NIP FROM OSINAIKE,OBAFEMI A. TO IVY LEAGUE ASSOCIATE</t>
  </si>
  <si>
    <t>29-Jan-2019 04:12 PM</t>
  </si>
  <si>
    <t>NIP/UBA/ONYECHI TUKWASI KANAYO/MOB/UTO/2789820721/000015/Registration</t>
  </si>
  <si>
    <t>30-Jan-2019 08:06 AM</t>
  </si>
  <si>
    <t>31-Jan-2019 04:43 PM</t>
  </si>
  <si>
    <t>NIP/GTB/OGBECHIE  LOTE OBIAGELI NONSO/NIP FROM OGBECHIE, LOTE OBIAGELI NONSO TO</t>
  </si>
  <si>
    <t>31-Jan-2019 10:38 AM</t>
  </si>
  <si>
    <t>NIP/FBN/OYESIJI SOJI CALEB MR/FBNMOBILE:IVY LEAGUE ASSOCIATES LTD -  CBE/BILL</t>
  </si>
  <si>
    <t>31-Jan-2019 11:08 PM</t>
  </si>
  <si>
    <t>01-Feb-2019 08:05 PM</t>
  </si>
  <si>
    <t>01-Feb-2019 09:19 AM</t>
  </si>
  <si>
    <t>DS 326043/CD ADEPEJU ADEGOKE</t>
  </si>
  <si>
    <t>01-Feb-2019 12:35 PM</t>
  </si>
  <si>
    <t>CD/EUSTACE ETSAGHOR/08023711482/2381627</t>
  </si>
  <si>
    <t>01-Feb-2019 02:10 PM</t>
  </si>
  <si>
    <t>NIP/FBN/FASANMI MODUPE CELINAH MRS/FBNMOBILE:IVY LEAGUE ASSOCIATES LTD -  CBE/RE</t>
  </si>
  <si>
    <t>01-Feb-2019 11:40 PM</t>
  </si>
  <si>
    <t>02-Feb-2019 06:17 PM</t>
  </si>
  <si>
    <t>NIP/WBP/YETUNDE ODUNOLA OYEYIPO/Wema USSD Transfer|IVY LEAGUE |ZENITH</t>
  </si>
  <si>
    <t>03-Feb-2019 02:40 PM</t>
  </si>
  <si>
    <t>NIP/GTB/OLAYINKA MOTUNRAYO FUNMILAYO/NIP FROM OLAYINKA MOTUNRAYO FUNMILAYO TO IV</t>
  </si>
  <si>
    <t>03-Feb-2019 09:40 PM</t>
  </si>
  <si>
    <t>NIP/GTB/AMUNIGUN  RISIKAT ADUKE/NIP FROM AMUNIGUN, RISIKAT ADUKE TO IVY LEAGUE A</t>
  </si>
  <si>
    <t>03-Feb-2019 12:36 PM</t>
  </si>
  <si>
    <t>NIP/ABN/IFEOMA LOUISA OKONJI/TRF/ACCA Lesson fee/FRM IFEOMA LOUISA OKONJI TO IVY</t>
  </si>
  <si>
    <t>04-Feb-2019 01:21 PM</t>
  </si>
  <si>
    <t>NIP/ABN/KELECHI SUNDAY IBE/TRF/Payment for ACCA Registration /FRM KELECHI SUNDAY</t>
  </si>
  <si>
    <t>04-Feb-2019 03:12 PM</t>
  </si>
  <si>
    <t>NIP/ABN/ADEOLA AMINAT AKINDELE/TRF/Akindele Adeola Aminat /FRM ADEOLA AMINAT AKI</t>
  </si>
  <si>
    <t>04-Feb-2019 04:28 PM</t>
  </si>
  <si>
    <t>NIP/GTB/AFOLABI DANIEL OLAGOKE/NIP FROM AFOLABI DANIEL OLAGOKE TO IVY LEAGUE ASS</t>
  </si>
  <si>
    <t>04-Feb-2019 02:09 PM</t>
  </si>
  <si>
    <t>TRF FRM EMMANUEL TOCHUKWU ONYEABOR</t>
  </si>
  <si>
    <t>04-Feb-2019 02:59 PM</t>
  </si>
  <si>
    <t>NIP/UBN/AKINWALE OLUWATOSIN/UnionMobile Trf from AKINWALE OLUWATOSIN to IVY LEAG</t>
  </si>
  <si>
    <t>05-Feb-2019 10:08 AM</t>
  </si>
  <si>
    <t>NIP/GTB/ODEBIYI  OLUWAFEMI OLUWATOBI/NIP FROM ODEBIYI, OLUWAFEMI OLUWATOBI TO IV</t>
  </si>
  <si>
    <t>05-Feb-2019 08:44 AM</t>
  </si>
  <si>
    <t>TRF FRM OYEDOYIN ASMAT OYEBAMIJI TO IVY LEAGUE ASSOCIATES LTD -  CBE|REGISTRATIO</t>
  </si>
  <si>
    <t>05-Feb-2019 01:19 PM</t>
  </si>
  <si>
    <t>NIP/GTB/OLUJOBI OLUBUKOLA AFERE JUMOKE/NIP FROM OLUJOBI OLUBUKOLA AFERE JUMOKE T</t>
  </si>
  <si>
    <t>05-Feb-2019 01:54 PM</t>
  </si>
  <si>
    <t>cd olojede temitope ds57017</t>
  </si>
  <si>
    <t>05-Feb-2019 03:32 PM</t>
  </si>
  <si>
    <t>NIP/FBN/ONI OLUWAGBEMISOLA AYOKUNNU/FBNMOBILE:IVY LEAGUE ASSOCIATES LTD -  CBE/P</t>
  </si>
  <si>
    <t>06-Feb-2019 03:13 PM</t>
  </si>
  <si>
    <t>NIP/ABN/ESTHER EBI MOBO ERE WARRENS/TRF/Being Payment for ACCA registration /FRM</t>
  </si>
  <si>
    <t>08-Feb-2019 09:44 PM</t>
  </si>
  <si>
    <t>NIP/GTB/ODUSANYA OLUWATONI EZEKIEL/NIP FROM ODUSANYA OLUWATONI EZEKIEL TO IVY LE</t>
  </si>
  <si>
    <t>08-Feb-2019 11:18 PM</t>
  </si>
  <si>
    <t>10-Feb-2019 10:45 AM</t>
  </si>
  <si>
    <t>NIP/GTB/ZAMENU BOLAJI  SAMUEL/NIP FROM ZAMENU BOLAJI  SAMUEL TO IVY LEAGUE ASSOC</t>
  </si>
  <si>
    <t>10-Feb-2019 08:53 PM</t>
  </si>
  <si>
    <t>NIP/GTB/AKINDERE OLANREWAJU KINGSLEY/NIP FROM AKINDERE OLANREWAJU KINGSLEY TO IV</t>
  </si>
  <si>
    <t>12-Feb-2019 09:35 AM</t>
  </si>
  <si>
    <t>trf to seacron educational nigeria ltd</t>
  </si>
  <si>
    <t>13-Feb-2019 09:55 AM</t>
  </si>
  <si>
    <t>cd uthman tooni ds 505130</t>
  </si>
  <si>
    <t>14-Feb-2019 05:47 AM</t>
  </si>
  <si>
    <t>NIP/SCB/0000151015362596/IBANKING TRANSFER</t>
  </si>
  <si>
    <t>14-Feb-2019 08:32 AM</t>
  </si>
  <si>
    <t>NIP/DBP/OKORONKWO KENNEDY TOCHUKWU/NIP - 005582465558/TRF IFO IVY LEAGUE ASSOCIA</t>
  </si>
  <si>
    <t>14-Feb-2019 01:23 PM</t>
  </si>
  <si>
    <t>846 CD/AKINDOLANI OLUWAYEMISI JANET</t>
  </si>
  <si>
    <t>15-Feb-2019 10:51 PM</t>
  </si>
  <si>
    <t>16-Feb-2019 09:53 AM</t>
  </si>
  <si>
    <t>NIP/UBN/OKON UBONG EDIDIONG/UnionMobile Trf from OKON UBONG EDIDIONG to IVY LEAG</t>
  </si>
  <si>
    <t>16-Feb-2019 02:47 PM</t>
  </si>
  <si>
    <t>NIP/FBN/OLADELE GBENGA OLAITAN/FBNMOBILE:IVY LEAGUE ASSOCIATES LTD -  CBE/ACCA R</t>
  </si>
  <si>
    <t>16-Feb-2019 08:32 PM</t>
  </si>
  <si>
    <t>ISW WebPyt-001279623623-Tito Udeke Acca Registr/889366604235LANG</t>
  </si>
  <si>
    <t>17-Feb-2019 05:09 PM</t>
  </si>
  <si>
    <t>NIP/GTB/AJISAFE ADESOLA ANIKE/NIP FROM AJISAFE ADESOLA ANIKE TO IVY LEAGUE ASSOC</t>
  </si>
  <si>
    <t>18-Feb-2019 11:27 AM</t>
  </si>
  <si>
    <t>NIP/GTB/OGUNDARE OLAYINKA OLUWATOBI/NIP FROM OGUNDARE OLAYINKA OLUWATOBI TO IVY</t>
  </si>
  <si>
    <t>19-Feb-2019 11:31 AM</t>
  </si>
  <si>
    <t>DS109911/CD/JIGAWA TIRNOM</t>
  </si>
  <si>
    <t>20-Feb-2019 12:00 PM</t>
  </si>
  <si>
    <t>NIP/GTB/UDENKWOR UZOMA VERA/NIP FROM UDENKWOR UZOMA VERA TO IVY LEAGUE ASSOCIATES LTD -  CBE ACCAREG</t>
  </si>
  <si>
    <t>NIP/ABN/OMOWUNMI RUKAYAT  KASIMAWO/TRF/ACCA REGISTRATION FEE/FRM OMOWUNMI RUKAYAT  KASIMAWO TO IVY</t>
  </si>
  <si>
    <t>NIP/GTB/AGUODE  VINCENT OLUCHUKWU/NIP FROM AGUODE, VINCENT OLUCHUKWU TO IVY LEAGUE ASSOCIATES LTD -  CBE USSD NIP Transf</t>
  </si>
  <si>
    <t>NIP/GTB/ODUDU TEMITOPE FESTUS/NIP FROM ODUDU TEMITOPE FESTUS TO IVY LEAGUE ASSOCIATES LTD -  CBE ACCAregistrationFee</t>
  </si>
  <si>
    <t>20-Feb-2019 07:37 PM</t>
  </si>
  <si>
    <t>22-Feb-2019 11:41 PM</t>
  </si>
  <si>
    <t>23-Feb-2019 07:40 AM</t>
  </si>
  <si>
    <t>NIP/UBA/AKINLOLU GIDEON OLAWALE/MOB/UTO/2902244709/000015/Trf Ifo Adedipe Olanre</t>
  </si>
  <si>
    <t>24-Feb-2019 08:52 AM</t>
  </si>
  <si>
    <t>SMS Notification Charge Feb 2019</t>
  </si>
  <si>
    <t>25-Feb-2019 12:32 PM</t>
  </si>
  <si>
    <t>CD/OLUWATOSIN OLADETAN/157717</t>
  </si>
  <si>
    <t>25-Feb-2019 04:12 PM</t>
  </si>
  <si>
    <t>CD/BOLAJI OLUWAFUNKE /09093617716/432807</t>
  </si>
  <si>
    <t>25-Feb-2019 10:09 AM</t>
  </si>
  <si>
    <t>NIP/GTB/ALALADE  OLUWATOSIN TAIWO/NIP FROM ALALADE, OLUWATOSIN TAIWO TO IVY LEAG</t>
  </si>
  <si>
    <t>26-Feb-2019 01:22 PM</t>
  </si>
  <si>
    <t>NIP/DBP/JENNIFER OGECHUKWU EZIKE/NIP - TRF IFO IVY LEAGUE ASSOCIATES LTD -  CBE.</t>
  </si>
  <si>
    <t>26-Feb-2019 09:06 AM</t>
  </si>
  <si>
    <t>NIP/GTB/OGUNSOLA  ABIOLA MOJOLAOLUWA/NIP FROM OGUNSOLA  ABIOLA MOJOLAOLUWA TO IV</t>
  </si>
  <si>
    <t>26-Feb-2019 02:30 PM</t>
  </si>
  <si>
    <t>TRF FRM OLUWATOYIN DEBORAH OBATERU</t>
  </si>
  <si>
    <t>27-Feb-2019 09:34 AM</t>
  </si>
  <si>
    <t>TRF FRM EVELYN OGHOGHO GAFAAR TO IVY LEAGUE ASSOCIATES LTD -  CBE|Adetoun Gafaar</t>
  </si>
  <si>
    <t>27-Feb-2019 10:25 AM</t>
  </si>
  <si>
    <t>NIP/FBN/EZIKE JENNIFER OGECHUKWU/FBNMOBILE:IVY LEAGUE ASSOCIATES LTD -  CBE/FOR</t>
  </si>
  <si>
    <t>27-Feb-2019 04:13 PM</t>
  </si>
  <si>
    <t>TRF FRM HENRY OLAYINKA WILLIAMS TO IVY LEAGUE ASSOCIATES LTD -  CBE|Payment for</t>
  </si>
  <si>
    <t>28-Feb-2019 05:09 PM</t>
  </si>
  <si>
    <t>NIP/STLB/FATIMA SALAU/Transfer from FATIMA SALAU to IVY LEAGUE ASSOCIATES LTD -</t>
  </si>
  <si>
    <t>28-Feb-2019 11:26 AM</t>
  </si>
  <si>
    <t>0233240 CD/ EKENE KINGSLEY OYEKA</t>
  </si>
  <si>
    <t>28-Feb-2019 12:07 PM</t>
  </si>
  <si>
    <t>NIP/GTB/OKEKE  DAVID/NIP FROM OKEKE, DAVID TO IVY LEAGUE ASSOCIATES LTD -  CBE U</t>
  </si>
  <si>
    <t>28-Feb-2019 12:28 PM</t>
  </si>
  <si>
    <t>NIP/UBA/NNAEMEKANWANEDO/TUD  IBG/UTO/ACCA F1 Exam Fees Nnaemeka Nwanedo</t>
  </si>
  <si>
    <t>01-Mar-2019 12:08 AM</t>
  </si>
  <si>
    <t>02-Mar-2019 03:59 AM</t>
  </si>
  <si>
    <t>02-Mar-2019 12:24 PM</t>
  </si>
  <si>
    <t>NIP/GTB/AKINOSO  ENIOLA/NIP FROM AKINOSO, ENIOLA TO IVY LEAGUE ASSOCIATES LTD -</t>
  </si>
  <si>
    <t>02-Mar-2019 04:27 PM</t>
  </si>
  <si>
    <t>NIP/GTB/UDOM  EBENEZER JOHNNY/NIP FROM UDOM, EBENEZER JOHNNY TO IVY LEAGUE ASSOC</t>
  </si>
  <si>
    <t>02-Mar-2019 05:14 PM</t>
  </si>
  <si>
    <t>NIP/UBA/FALOLU IBUKUN OLATUNDE/MOB/UTO/2937227860/000015/Falolu Ibukun ACCA Regi</t>
  </si>
  <si>
    <t>03-Mar-2019 07:06 PM</t>
  </si>
  <si>
    <t>NIP/FCMB/1815823014/QR Q10096278726 Fund Trf 1015362596</t>
  </si>
  <si>
    <t>04-Mar-2019 09:58 AM</t>
  </si>
  <si>
    <t>TRF FRM OGECHI REGINA CHUKWURAH TO IVY LEAGUE ASSOCIATES LTD -  CBE|ACCA REG</t>
  </si>
  <si>
    <t>04-Mar-2019 03:54 PM</t>
  </si>
  <si>
    <t>NIP/GTB/ODUMADE TAIWO JOSEPH/NIP FROM ODUMADE TAIWO JOSEPH TO IVY LEAGUE ASSOCIA</t>
  </si>
  <si>
    <t>04-Mar-2019 03:12 PM</t>
  </si>
  <si>
    <t>NIP/ABN/LOUISA OLATUNDE IJIWOLA/TRF/Reg Ijiwola/FRM LOUISA OLATUNDE IJIWOLA TO I</t>
  </si>
  <si>
    <t>04-Mar-2019 05:03 PM</t>
  </si>
  <si>
    <t>DS 1087099/ TFR IDAM EZE OKOCHE</t>
  </si>
  <si>
    <t>06-Mar-2019 10:50 AM</t>
  </si>
  <si>
    <t>TRF FRM OSAGIE PATRICK AKHUEMOKHAN TO IVY LEAGUE ASSOCIATES LTD -  CBE|transfer</t>
  </si>
  <si>
    <t>06-Mar-2019 04:57 PM</t>
  </si>
  <si>
    <t>NIP/GTB/ADELEYE OLUWAFUNMITO PRAISE/NIP FROM ADELEYE OLUWAFUNMITO PRAISE TO IVY</t>
  </si>
  <si>
    <t>06-Mar-2019 06:39 PM</t>
  </si>
  <si>
    <t>NIP/GTB/IDOWU  ADEBOLA SIKIRAT/NIP FROM IDOWU, ADEBOLA SIKIRAT TO IVY LEAGUE ASS</t>
  </si>
  <si>
    <t>06-Mar-2019 03:58 PM</t>
  </si>
  <si>
    <t>DS 23240 CD DEDAH NKIRUKA</t>
  </si>
  <si>
    <t>07-Mar-2019 02:22 PM</t>
  </si>
  <si>
    <t>NIP/FCMB/OKPALA EBUKA JUDE/Online   transfer</t>
  </si>
  <si>
    <t>08-Mar-2019 07:36 AM</t>
  </si>
  <si>
    <t>NIP/ABN/CHIOMA VICTORIA OTU/TRF/ACCA registration/FRM CHIOMA VICTORIA OTU TO IVY</t>
  </si>
  <si>
    <t>08-Mar-2019 12:08 PM</t>
  </si>
  <si>
    <t>NIP/GTB/FAGBILE SAMSON IBUKUNOLUWA/NIP FROM FAGBILE SAMSON IBUKUNOLUWA TO IVY LE</t>
  </si>
  <si>
    <t>08-Mar-2019 10:58 PM</t>
  </si>
  <si>
    <t>10-Mar-2019 08:42 AM</t>
  </si>
  <si>
    <t>NIP/UBA/SOMORIN OPEMIPO/MOB/UTO/2972868676/000015/ACCA ADA NJOKU</t>
  </si>
  <si>
    <t>11-Mar-2019 12:34 PM</t>
  </si>
  <si>
    <t>TRF FRM EWERE LUCKY IGBENIGUN TO IVY LEAGUE ASSOCIATES LTD -  CBE|trf to ivy lea</t>
  </si>
  <si>
    <t>11-Mar-2019 09:02 AM</t>
  </si>
  <si>
    <t>NIP/GTB/JOEL EGILEONISO OLAMONISO/NIP FROM JOEL EGILEONISO OLAMONISO TO IVY LEAG</t>
  </si>
  <si>
    <t>12-Mar-2019 02:51 PM</t>
  </si>
  <si>
    <t>DS 4377412 CD ADIGUN AKINYELE</t>
  </si>
  <si>
    <t>13-Mar-2019 03:23 PM</t>
  </si>
  <si>
    <t>NIP/GTB/AKINOSO ENIOLA/NIP FROM AKINOSO ENIOLA TO IVY LEAGUE ASSOCIATES LTD -  C</t>
  </si>
  <si>
    <t>14-Mar-2019 05:02 PM</t>
  </si>
  <si>
    <t>NIP/GTB/IRABOR  AMENZE ELIZABETH/NIP FROM IRABOR, AMENZE ELIZABETH TO IVY LEAGUE</t>
  </si>
  <si>
    <t>14-Mar-2019 08:38 AM</t>
  </si>
  <si>
    <t>CD SOKAN OLUDOLAPO DS 220490</t>
  </si>
  <si>
    <t>14-Mar-2019 05:28 AM</t>
  </si>
  <si>
    <t>TRF FRM MAUREEN OGECHUKWU NWAOKOLOBIA TO IVY LEAGUE ASSOCIATES LTD -  CBE|paymen</t>
  </si>
  <si>
    <t>15-Mar-2019 04:26 PM</t>
  </si>
  <si>
    <t>NIP/GTB/AIYEGUSI ARAFAT OMOBOLAJI/NIP FROM AIYEGUSI ARAFAT OMOBOLAJI TO IVY LEAG</t>
  </si>
  <si>
    <t>15-Mar-2019 12:13 PM</t>
  </si>
  <si>
    <t>NIP/ABN/ADEOLA TAWAKALIT SHITTU/TRF/Exam registration Fee for LW/FRM ADEOLA TAWA</t>
  </si>
  <si>
    <t>17-Mar-2019 04:27 PM</t>
  </si>
  <si>
    <t>NIP/UBN/OLUKEYE O. E./MOBILE/UnionMobile Trf from OLUKEYE O. E. to IVY LEAGUE AS</t>
  </si>
  <si>
    <t>18-Mar-2019 01:27 PM</t>
  </si>
  <si>
    <t>NIP/GTB/ALFRED  MARY SEWEDO/NIP FROM ALFRED, MARY SEWEDO TO IVY LEAGUE ASSOCIATE</t>
  </si>
  <si>
    <t>18-Mar-2019 03:34 PM</t>
  </si>
  <si>
    <t>NIP/UBA/MONEKE ONYEKA OVIE/MOB/UTO/3008124210/000015/CharityACCA</t>
  </si>
  <si>
    <t>18-Mar-2019 05:41 PM</t>
  </si>
  <si>
    <t>ISW WebPyt-001570248717-TRF FRM OYINDAMOLA AYIB/889368985955LANG</t>
  </si>
  <si>
    <t>18-Mar-2019 12:41 PM</t>
  </si>
  <si>
    <t>TRF FRM OLUFUNTO MOFETOLUWA AFUWAPE TO IVY LEAGUE ASSOCIATES LTD -  CBE|Payment</t>
  </si>
  <si>
    <t>18-Mar-2019 05:27 PM</t>
  </si>
  <si>
    <t>NIP/GTB/DON-ONYANABO  SANDRA/NIP FROM DON-ONYANABO, SANDRA TO IVY LEAGUE ASSOCIA</t>
  </si>
  <si>
    <t>18-Mar-2019 07:12 PM</t>
  </si>
  <si>
    <t>ISW ATMPyt-001876362215-GTBank Unilag by MoremiHall Car ParkLANG</t>
  </si>
  <si>
    <t>19-Mar-2019 09:57 AM</t>
  </si>
  <si>
    <t>TRF FRM EBUKA PAUL CHUKWUKA TO IVY LEAGUE ASSOCIATES LTD -  CBE|ACCA</t>
  </si>
  <si>
    <t>19-Mar-2019 12:08 PM</t>
  </si>
  <si>
    <t>TRF FRM NNEKA ELIZABETH EMUEBIE TO IVY LEAGUE ASSOCIATES LTD -  CBE|ACCA Registr</t>
  </si>
  <si>
    <t>20-Mar-2019 06:38 PM</t>
  </si>
  <si>
    <t>TRF FRM MAUREEN OGECHUKWU NWAOKOLOBIA TO IVY LEAGUE ASSOCIATES LTD -  CBE</t>
  </si>
  <si>
    <t>20-Mar-2019 04:43 PM</t>
  </si>
  <si>
    <t>21-Mar-2019 09:24 AM</t>
  </si>
  <si>
    <t>NIP/STBC/DEBORAH OLAOLU ONAOLAPO/ACCA Registration for Onaolapo Deborah</t>
  </si>
  <si>
    <t>21-Mar-2019 04:47 PM</t>
  </si>
  <si>
    <t>NIP/GTB/ASIKHIA  CASMIR IMOUKHUEDE/NIP FROM ASIKHIA, CASMIR IMOUKHUEDE TO IVY LE</t>
  </si>
  <si>
    <t>22-Mar-2019 02:04 PM</t>
  </si>
  <si>
    <t>DS 6105582 CD ADEOLA OMOLARA</t>
  </si>
  <si>
    <t>22-Mar-2019 01:10 PM</t>
  </si>
  <si>
    <t>DS159633 CD ATOBATELE O RUQOYAH</t>
  </si>
  <si>
    <t>22-Mar-2019 11:03 PM</t>
  </si>
  <si>
    <t>23-Mar-2019 04:48 PM</t>
  </si>
  <si>
    <t>23-Mar-2019 08:25 AM</t>
  </si>
  <si>
    <t>24-Mar-2019 02:04 AM</t>
  </si>
  <si>
    <t>SMS Notification Charge Mar 2019</t>
  </si>
  <si>
    <t>24-Mar-2019 12:50 PM</t>
  </si>
  <si>
    <t>NIP/GTB/OKETOKUN  EMMANUEL ABIODUN/NIP FROM OKETOKUN, EMMANUEL ABIODUN TO IVY LE</t>
  </si>
  <si>
    <t>25-Mar-2019 05:57 AM</t>
  </si>
  <si>
    <t>TRF FRM MARYJANE CHIAMAKA OKONKWO TO IVY LEAGUE ASSOCIATES LTD -  CBE|acca reg f</t>
  </si>
  <si>
    <t>25-Mar-2019 03:37 PM</t>
  </si>
  <si>
    <t>CD SHITTU OLAYEMI DS1068427</t>
  </si>
  <si>
    <t>25-Mar-2019 04:32 PM</t>
  </si>
  <si>
    <t>DS 2228943 CD ODEGUA PRISCILLIA</t>
  </si>
  <si>
    <t>25-Mar-2019 05:58 PM</t>
  </si>
  <si>
    <t>ATM-NIBBS TRANFER IVY LEAGUE ASSOCIATES LTD -  CBE</t>
  </si>
  <si>
    <t>25-Mar-2019 06:06 PM</t>
  </si>
  <si>
    <t>NIP/ABN/ADEOLA AMINAT AKINDELE/TRF/Adeola Akindele /FRM ADEOLA AMINAT AKINDELE T</t>
  </si>
  <si>
    <t>27-Mar-2019 09:59 AM</t>
  </si>
  <si>
    <t>CD DANIEL MARIAH DS 0060414</t>
  </si>
  <si>
    <t>28-Mar-2019 12:13 PM</t>
  </si>
  <si>
    <t>NIP/STBC/JOHN KEHINDE ALEMAYO/ACCA ADMIN TUTORS</t>
  </si>
  <si>
    <t>28-Mar-2019 12:39 PM</t>
  </si>
  <si>
    <t>NIP/GTB/OGUNBIYI OLAKUNLE SAMSON/NIP FROM OGUNBIYI OLAKUNLE SAMSON TO IVY LEAGUE</t>
  </si>
  <si>
    <t>28-Mar-2019 01:51 PM</t>
  </si>
  <si>
    <t>CD KEHINDE OLADOSU DS 3854022</t>
  </si>
  <si>
    <t>29-Mar-2019 07:09 AM</t>
  </si>
  <si>
    <t>NIP/UBA/BALOGUN OLAWALE SUNDAY/MOB/UTO/3051687440/000015/ACCA Registration</t>
  </si>
  <si>
    <t>29-Mar-2019 12:00 PM</t>
  </si>
  <si>
    <t>NIP/KBL/OGUNMODEDE AKINOLA DAVID/TRF BO OGUNMODEDE AKINOLA DAVID</t>
  </si>
  <si>
    <t>29-Mar-2019 02:51 PM</t>
  </si>
  <si>
    <t>NIP/GTB/AWODIYA   IDUNNUOLUWA OLUWADAR/NIP FROM AWODIYA , IDUNNUOLUWA OLUWADAR T</t>
  </si>
  <si>
    <t>29-Mar-2019 11:31 PM</t>
  </si>
  <si>
    <t>30-Mar-2019 08:58 AM</t>
  </si>
  <si>
    <t>NIP/GTB/SOUZA BERNARD OLUWAKEMI/NIP FROM SOUZA BERNARD OLUWAKEMI TO IVY LEAGUE A</t>
  </si>
  <si>
    <t>30-Mar-2019 01:09 PM</t>
  </si>
  <si>
    <t>ISW ATMPyt-000676976084-326 HERBERT MACAULAY STR YABA LAGOS LANG</t>
  </si>
  <si>
    <t>30-Mar-2019 01:13 PM</t>
  </si>
  <si>
    <t>NIP/GTB/MUHAMMED  SIKIRU ISHOLA/NIP FROM MUHAMMED, SIKIRU ISHOLA TO IVY LEAGUE A</t>
  </si>
  <si>
    <t>30-Mar-2019 01:17 PM</t>
  </si>
  <si>
    <t>TRF FRM OLALEKAN ABRAHAM OLAJIDE TO IVY LEAGUE ASSOCIATES LTD -  CBE|Acca regist</t>
  </si>
  <si>
    <t>4/1/2019 2:12:27 AM</t>
  </si>
  <si>
    <t>4/1/2019 2:13:39 AM</t>
  </si>
  <si>
    <t>4/1/2019 1:20:49 PM</t>
  </si>
  <si>
    <t>NIP/GTB/OLUMOYEGUN OLASODE/NIP FROM OLUMOYEGUN OLASODE TO IVY LEAGUE ASSOCIATES LTD -  CBE NIP</t>
  </si>
  <si>
    <t>4/1/2019 1:33:41 PM</t>
  </si>
  <si>
    <t>NIP/GTB/MONAGO  UCHECHUKWU ANITA/NIP FROM MONAGO, UCHECHUKWU ANITA TO IVY LEAGUE ASSOCIATES LTD -  CBE USSD NIP Transfer</t>
  </si>
  <si>
    <t>4/1/2019 3:25:14 PM</t>
  </si>
  <si>
    <t>CD EZEH NNEOMA VALENTINE/0081580</t>
  </si>
  <si>
    <t>4/2/2019 9:02:00 AM</t>
  </si>
  <si>
    <t>NIP/GTB/OKONKWOR  EMMANUEL IKECHUKWU/NIP FROM OKONKWOR, EMMANUEL IKECHUKWU TO IV</t>
  </si>
  <si>
    <t>4/3/2019 7:19:58 AM</t>
  </si>
  <si>
    <t>NIP/ABN/NUEL CHINONYELUM OJI/TRF/ACCA Registration Fee/FRM NUEL CHINONYELUM OJI</t>
  </si>
  <si>
    <t>4/3/2019 10:01:54 AM</t>
  </si>
  <si>
    <t>NIP/GTB/ODUDU TEMITOPE FESTUS/NIP FROM ODUDU TEMITOPE FESTUS TO IVY LEAGUE ASSOCIATES LTD -  CBE AccaF2andF3exampymtfor4</t>
  </si>
  <si>
    <t>4/3/2019 3:04:56 PM</t>
  </si>
  <si>
    <t>NIP/DBP/EZEYINWA PRISCA NWANNEKA/NIP - 006191037298/TRF IFO IVY LEAGUE ASSOCIATES LTD -  CBE FRM EZEYINWA PRISCA NWANNEK</t>
  </si>
  <si>
    <t>4/4/2019 8:24:55 AM</t>
  </si>
  <si>
    <t>4/4/2019 5:26:37 PM</t>
  </si>
  <si>
    <t>TRF FRM KEHINDE ADEBIYI SOLANKE TO IVY LEAGUE ASSOCIATES LTD -  CBE|ACCA REGISTRATION</t>
  </si>
  <si>
    <t>4/5/2019 9:47:38 AM</t>
  </si>
  <si>
    <t>4/5/2019 2:17:50 PM</t>
  </si>
  <si>
    <t>NIP/GTB/OLAYINKA MOTUNRAYO FUNMILAYO/NIP FROM OLAYINKA MOTUNRAYO FUNMILAYO TO IVY LEAGUE ASSOCIATES LTD -  CBE USSD NIP</t>
  </si>
  <si>
    <t>4/5/2019 5:29:08 PM</t>
  </si>
  <si>
    <t>TRF FRM NNEOMA VALENTINE EZEH TO IVY LEAGUE ASSOCIATES LTD -  CBE|trf</t>
  </si>
  <si>
    <t>4/5/2019 11:13:38 PM</t>
  </si>
  <si>
    <t>4/7/2019 2:05:30 AM</t>
  </si>
  <si>
    <t>NIP/STB/CHIDEBE ISIOMA ADESUWA/ACCA REG PYT - ISIOMA CHIDEBE</t>
  </si>
  <si>
    <t>4/7/2019 2:17:21 AM</t>
  </si>
  <si>
    <t>NIP/ABN/OLASODE OLUMOYEGUN/TRF/Balance of f4 payment /FRM OLASODE OLUMOYEGUN TO</t>
  </si>
  <si>
    <t>4/7/2019 2:17:32 AM</t>
  </si>
  <si>
    <t>NIP/GTB/OBADEMI  VICTOR OPEYEMI/NIP FROM OBADEMI, VICTOR OPEYEMI TO IVY LEAGUE A</t>
  </si>
  <si>
    <t>4/7/2019 9:57:34 PM</t>
  </si>
  <si>
    <t>4/7/2019 11:40:45 PM</t>
  </si>
  <si>
    <t>TRF FRM OLALEKAN ABRAHAM OLAJIDE TO IVY LEAGUE ASSOCIATES LTD -  CBE|exam fee fo</t>
  </si>
  <si>
    <t>4/7/2019 11:58:19 PM</t>
  </si>
  <si>
    <t>4/8/2019 12:01:56 PM</t>
  </si>
  <si>
    <t>NIP/FBN/AGWU BASIL CHIBUIKEM/FBNMOBILE:IVY LEAGUE ASSOCIATES LTD -  CBE/ACCA RE</t>
  </si>
  <si>
    <t>4/9/2019 10:28:53 AM</t>
  </si>
  <si>
    <t>NEFT/GTB/DANIEL MARIAH PRINC/trBP EXAM F</t>
  </si>
  <si>
    <t>4/10/2019 8:59:53 AM</t>
  </si>
  <si>
    <t>NIP/STBC/VIVIAN AMALAONYE MONYE/F4 exam</t>
  </si>
  <si>
    <t>4/10/2019 2:36:09 PM</t>
  </si>
  <si>
    <t>5818370 OLUWAFEYISAYO POPOOLA</t>
  </si>
  <si>
    <t>4/11/2019 8:18:31 AM</t>
  </si>
  <si>
    <t>4/11/2019 11:06:32 AM</t>
  </si>
  <si>
    <t>NIP/GTB/LIGALI MOTUNRAYO LATEEFAT/NIP FROM LIGALI MOTUNRAYO LATEEFAT TO IVY LEAGUE ASSOCIATES LTD -  CBE USSD NIP Transf</t>
  </si>
  <si>
    <t>4/12/2019 3:33:33 PM</t>
  </si>
  <si>
    <t>NIP/ABN/MOSUNMADE T TAIWO/TRF/Taiwo mosunACCA/FRM MOSUNMADE T TAIWO TO IVY</t>
  </si>
  <si>
    <t>4/12/2019 7:09:51 PM</t>
  </si>
  <si>
    <t>NIP/GTB/JAIYEOLA ABUDUKAREEM/NIP FROM JAIYEOLA ABUDUKAREEM TO IVY LEAGUE ASSOCIATES LTD -  CBE PaperF4</t>
  </si>
  <si>
    <t>4/12/2019 10:52:53 PM</t>
  </si>
  <si>
    <t>4/12/2019 8:37:14 AM</t>
  </si>
  <si>
    <t>CD YETUNDE ERINLE DS/1187086/F4 EXAM</t>
  </si>
  <si>
    <t>4/15/2019 10:43:10 AM</t>
  </si>
  <si>
    <t>NIP/STB/CHIDEBE ISIOMA ADESUWA/Isioma PYT- F2MA &amp; F3FA CBE</t>
  </si>
  <si>
    <t>4/15/2019 1:20:49 PM</t>
  </si>
  <si>
    <t>4/15/2019 3:07:30 PM</t>
  </si>
  <si>
    <t>NIP/FBN/DANJUMA HANNATU ANITA/ATM_DANJUMA HANNATU ANITA</t>
  </si>
  <si>
    <t>4/15/2019 8:55:51 PM</t>
  </si>
  <si>
    <t>4/15/2019 12:25:37 PM</t>
  </si>
  <si>
    <t>CD-ADEBOLA MOJIRADE/355928</t>
  </si>
  <si>
    <t>4/16/2019 5:57:40 PM</t>
  </si>
  <si>
    <t>NIP/GTB/OKOLI  CHUKWUEBUKA CHRISTIAN/NIP FROM OKOLI, CHUKWUEBUKA CHRISTIAN TO IVY LEAGUE ASSOCIATES LTD -  CBE</t>
  </si>
  <si>
    <t>4/17/2019 10:30:26 AM</t>
  </si>
  <si>
    <t>NIP/GTB/BABALOLA  BODUNRINWA EMMANUEL/NIP FROM BABALOLA, BODUNRINWA EMMANUEL TO IVY LEAGUE ASSOCIATES LTD -  CBE via GTW</t>
  </si>
  <si>
    <t>4/17/2019 12:45:17 PM</t>
  </si>
  <si>
    <t>NIP/ABN/AKINBOBOLA OLANIYI OLABISI/TRF/Registration/FRM AKINBOBOLA OLANIYI OLABISI TO IVY</t>
  </si>
  <si>
    <t>4/18/2019 8:10:16 AM</t>
  </si>
  <si>
    <t>4/18/2019 9:45:23 AM</t>
  </si>
  <si>
    <t>NIP/GTB/ADERONMU IFEOLUWA NATHANIEL/NIP FROM ADERONMU IFEOLUWA NATHANIEL TO IVY LEAGUE ASSOCIATES LTD -  CBE</t>
  </si>
  <si>
    <t>4/18/2019 4:33:38 PM</t>
  </si>
  <si>
    <t>ETZ Mobile Trf-0571015362-SKY/ZEN-000013746236;WASIU NOSIRU/ivy</t>
  </si>
  <si>
    <t>4/19/2019 6:59:41 AM</t>
  </si>
  <si>
    <t>NIP/UBA/ANASTHECIA OGECHI EZEOFOR/MOB/UTO/3128161555/000015/ACCA REG  UCHE J   I</t>
  </si>
  <si>
    <t>4/19/2019 11:05:45 PM</t>
  </si>
  <si>
    <t>4/20/2019 9:28:58 AM</t>
  </si>
  <si>
    <t>4/20/2019 12:22:23 PM</t>
  </si>
  <si>
    <t>NIP/GTB/TAGBO EMELDA CHINECHEREM/NIP FROM TAGBO EMELDA CHINECHEREM TO IVY LEAGUE ASSOCIATES LTD -  CBE USSD NIP Transfer</t>
  </si>
  <si>
    <t>4/20/2019 1:35:42 PM</t>
  </si>
  <si>
    <t>NIP/DBP/ANTHONY CHUKWUMA OGAMBA/NIP - TRF IFO IVY LEAGUE ASSOCIATES LTD -  CBE.  FRM ANTHONY CHUKWUMA OGAMBA</t>
  </si>
  <si>
    <t>4/21/2019 10:38:09 PM</t>
  </si>
  <si>
    <t>NIP/UBA/KOUADIO ALLIALI DJE AUDREY DANIELE/MOB/UTO/3136238795/000015/Acca exam F1</t>
  </si>
  <si>
    <t>4/22/2019 10:57:30 AM</t>
  </si>
  <si>
    <t>NIP/UBA/KOUADIO ALLIALI DJE AUDREY DANIELE/MOB/UTO/3137033220/000015/Acca f1 exam</t>
  </si>
  <si>
    <t>4/22/2019 1:21:14 PM</t>
  </si>
  <si>
    <t>NIP/ABN/+2348069812513/USSD TRF TO IVY LEAGUE ASSOCIATES LTD -  CBE AT Zenith Bank/10956288604</t>
  </si>
  <si>
    <t>4/24/2019 6:44:50 AM</t>
  </si>
  <si>
    <t>NIP/FBN/NUBI ADEPEJU SELIMOT/FBNMOBILE:IVY LEAGUE ASSOCIATES LTD -  CBE/ADELEKE</t>
  </si>
  <si>
    <t>4/24/2019 9:19:57 AM</t>
  </si>
  <si>
    <t>TRF FRM SAMUEL DAMILARE OLAREWAJU TO IVY LEAGUE ASSOCIATES LTD -  CBE|Law JUNE 14</t>
  </si>
  <si>
    <t>4/24/2019 12:31:41 PM</t>
  </si>
  <si>
    <t>NIP/GTB/ALALADE  OLUWATOSIN TAIWO/NIP FROM ALALADE, OLUWATOSIN TAIWO TO IVY LEAGUE ASSOCIATES LTD -  CBE Balancefortwopa</t>
  </si>
  <si>
    <t>NIP/UBA/MADUKA CHINEME JEFF/TUD  IBG/UTO/4441465 Management Accounting</t>
  </si>
  <si>
    <t>4/24/2019 10:08:42 PM</t>
  </si>
  <si>
    <t>NIP/UBA/OLIWAYA OLUWATOSIN OLANREWAJU/SBW/UTO/798328276647/000015/Payment for F3 exam Oluwatosin Oliwaya 4390630</t>
  </si>
  <si>
    <t>4/24/2019 11:18:08 AM</t>
  </si>
  <si>
    <t>2360344/CD OLOCHEE ABRAHAM S</t>
  </si>
  <si>
    <t>4/25/2019 8:50:49 AM</t>
  </si>
  <si>
    <t>TRF FRM FOLUKE   ABODERIN TO IVY LEAGUE ASSOCIATES LTD -  CBE|payment for acca r</t>
  </si>
  <si>
    <t>4/25/2019 10:11:14 AM</t>
  </si>
  <si>
    <t>NIP/UBA/KOUADIO ALLIALI DJE AUDREY DANIELE/MOB/UTO/3146024846/000015/Exam FMA</t>
  </si>
  <si>
    <t>4/25/2019 3:40:49 PM</t>
  </si>
  <si>
    <t>NIP/KBL/AKINTAN OLUWASEUN GABRIEL/TRF BO AKINTAN OLUWASEUN GABRIEL/STUDENT ID 4497655</t>
  </si>
  <si>
    <t>4/25/2019 9:37:49 AM</t>
  </si>
  <si>
    <t>CD/OLUWATOSIN E. OLADETAN/DS800613</t>
  </si>
  <si>
    <t>4/25/2019 11:29:59 AM</t>
  </si>
  <si>
    <t>CD/ AMUH OLUCHI/0197550</t>
  </si>
  <si>
    <t>4/25/2019 9:39:20 AM</t>
  </si>
  <si>
    <t>CD/OLUWATOSIN OLADETAN/DS857291</t>
  </si>
  <si>
    <t>4/26/2019 9:18:43 AM</t>
  </si>
  <si>
    <t>NIP/DBP/EZEYINWA PRISCA NWANNEKA/NIP - 006491721028/TRF IFO IVY LEAGUE ASSOCIATES LTD -  CBE FRM EZEYINWA PRISCA NWANNEK</t>
  </si>
  <si>
    <t>4/26/2019 1:30:11 PM</t>
  </si>
  <si>
    <t>4/26/2019 3:47:29 PM</t>
  </si>
  <si>
    <t>NIP/DBP/OKORONKWO KENNEDY TOCHUKWU/NIP - NIP/ACCA FOUNDATION EXAMS REG  FRM OKORONKWO KENNEDY /FRM OKORONKWO KENNEDY TOC</t>
  </si>
  <si>
    <t>4/26/2019 10:55:51 PM</t>
  </si>
  <si>
    <t>4/27/2019 9:57:35 AM</t>
  </si>
  <si>
    <t>NIP/ABN/MARYANN NGOZI OBIEFUNA/TRF/Maryann f1 to f4/FRM MARYANN NGOZI OBIEFUNA TO IVY</t>
  </si>
  <si>
    <t>4/27/2019 1:24:31 PM</t>
  </si>
  <si>
    <t>NIP/GTB/AKINDERE OLANREWAJU KINGSLEY/ACCA_EXAM_PAYMENT_4530455</t>
  </si>
  <si>
    <t>4/27/2019 5:50:03 PM</t>
  </si>
  <si>
    <t>NIP/GTB/FASINA  MOJISOLA OMOLADE/NIP Inflow from FASINA  MOJISOLA OMOLADE</t>
  </si>
  <si>
    <t>4/28/2019 2:35:29 AM</t>
  </si>
  <si>
    <t>SMS Notification Charge Apr 2019</t>
  </si>
  <si>
    <t>4/28/2019 10:18:05 AM</t>
  </si>
  <si>
    <t>NIP/ABN/KELECHI SUNDAY IBE/TRF/Fees for ACCA exams/FRM KELECHI SUNDAY IBE TO IVY</t>
  </si>
  <si>
    <t>4/28/2019 1:12:45 PM</t>
  </si>
  <si>
    <t>NIP/FBN/OLADELE GBENGA OLAITAN/FBNMOBILE:IVY LEAGUE ASSOCIATES LTD -  CBE/4551760-ACCA EXAM FEES F1-F4</t>
  </si>
  <si>
    <t>4/28/2019 3:02:36 PM</t>
  </si>
  <si>
    <t>TRF FRM JIDEOFOR MADUEMEZIA MEGBU TO IVY LEAGUE ASSOCIATES LTD -  CBE|Exam Fee for AB(F1)</t>
  </si>
  <si>
    <t>4/28/2019 4:40:52 PM</t>
  </si>
  <si>
    <t>TRF FRM RUKAYAT O KASIMAWO TO IVY LEAGUE ASSOCIATES LTD -  CBE|OMOWUNMI KASIMAWO. AB, MA and FA EXAMS</t>
  </si>
  <si>
    <t>4/29/2019 4:47:33 AM</t>
  </si>
  <si>
    <t>NIP/GTB/ASIKHIA  CASMIR IMOUKHUEDE/USSD NIP Transfer from  08133754357</t>
  </si>
  <si>
    <t>4/29/2019 8:09:30 AM</t>
  </si>
  <si>
    <t>NIP/FBN/CHU  APPOLUS  GRACE/FBNMOBILE:IVY LEAGUE ASSOCIATES LTD -  CBE/FOR ACCN REGISTRATION</t>
  </si>
  <si>
    <t>4/29/2019 9:04:50 AM</t>
  </si>
  <si>
    <t>NIP/FBN/OKON UBONG EDIDIONG/FBNMOBILE:IVY LEAGUE ASSOCIATES LTD -  CBE/4531119. F2-F4</t>
  </si>
  <si>
    <t>4/29/2019 10:37:51 AM</t>
  </si>
  <si>
    <t>TRF FRM RUKAYAT O KASIMAWO TO IVY LEAGUE ASSOCIATES LTD -  CBE|KASIMAWO OMOWUNMI.  ON-DEMAND CBL</t>
  </si>
  <si>
    <t>4/29/2019 12:47:37 PM</t>
  </si>
  <si>
    <t>4/29/2019 2:15:29 PM</t>
  </si>
  <si>
    <t>TRF FRM DOLAMISI MAYOWA DARELASEBIKAN TO IVY LEAGUE ASSOCIATES LTD -  CBE|CBE 4497665 (EXAM FEE FOR AB - F1)</t>
  </si>
  <si>
    <t>5/1/2019 1:59:22 AM</t>
  </si>
  <si>
    <t>5/1/2019 3:06:02 PM</t>
  </si>
  <si>
    <t>NIP/FBN/ADEGBITE GBENGA ABIOLA/FBNMOBILE:IVY LEAGUE ASSOCIATES LTD -  CBE/MARYAM</t>
  </si>
  <si>
    <t>5/1/2019 3:09:54 PM</t>
  </si>
  <si>
    <t>NIP/UBA/OJI NUEL CHINONYELUM/MOB/UTO/3165164057/000015/Payment for AB  MA and FA</t>
  </si>
  <si>
    <t>5/1/2019 4:53:51 PM</t>
  </si>
  <si>
    <t>NIP/DBP/OLANREWAJU SAHEED YUSUF/NIP - TRF IFO IVY LEAGUE ASSOCIATES LTD -  CBE. CBE FEEYUSUF OLANREWAJU(4392571) FRM OLA</t>
  </si>
  <si>
    <t>5/4/2019 12:04:00 AM</t>
  </si>
  <si>
    <t>5/4/2019 12:31:28 PM</t>
  </si>
  <si>
    <t>NIP/STBC/DEBORAH OLAOLU ONAOLAPO/CbT Exam for Onaolapo Deborah</t>
  </si>
  <si>
    <t>5/5/2019 5:53:43 PM</t>
  </si>
  <si>
    <t>NIP/UBA/IWETAN TUOYO/MOB/UTO/3180237121/000015/Tuoyo Iwetan CBE F2 F4</t>
  </si>
  <si>
    <t>5/6/2019 11:05:06 AM</t>
  </si>
  <si>
    <t>NIP/ABN/CHIKA TOBI ONWUASOANYA/TRF/For Esther Warrens ACCA/FRM CHIKA TOBI ONWUASOANYA TO IVY</t>
  </si>
  <si>
    <t>5/6/2019 1:02:08 PM</t>
  </si>
  <si>
    <t>TRF FRM ADEOLUWA EMMANUEL OPEYEMI TO IVY LEAGUE ASSOCIATES LTD -  CBE</t>
  </si>
  <si>
    <t>5/6/2019 1:54:32 PM</t>
  </si>
  <si>
    <t>CD ALEXANDER CHUKWUEMEKA DS 4335973</t>
  </si>
  <si>
    <t>5/7/2019 6:23:01 AM</t>
  </si>
  <si>
    <t>NIP/FBN/FALOLU IBUKUN OLATUNDE/FBNMOBILE:IVY LEAGUE ASSOCIATES LTD -  CBE/IBUKUN</t>
  </si>
  <si>
    <t>5/7/2019 12:14:40 PM</t>
  </si>
  <si>
    <t>NIP/GTB/ISIKALU OLUWASEUN VICTOR/via GTWORLD Payment for F1 exam paper</t>
  </si>
  <si>
    <t>5/7/2019 6:05:58 PM</t>
  </si>
  <si>
    <t>NIP/GTB/SANYAOLU   OLUWAMAYOWA A./USSD NIP Transfer from  08078555501</t>
  </si>
  <si>
    <t>5/8/2019 6:49:16 AM</t>
  </si>
  <si>
    <t>NIP/ABN/IGBOANUGO UCHECHUKWU JULIET/TRF/Exam Fees AB MA FA  for Uche J Igboanugo</t>
  </si>
  <si>
    <t>5/8/2019 10:29:56 AM</t>
  </si>
  <si>
    <t>NIP/ABN/ADEDAMOLA DAVIDSON ILESANMI/TRF/PAYMENT FOR ACCA F1 F2 F3 AND F4 CBE EXAM/FRM ADEDAMOLA DAVIDSON ILESANMI TO IVY</t>
  </si>
  <si>
    <t>5/10/2019 11:39:39 PM</t>
  </si>
  <si>
    <t>5/12/2019 12:09:14 AM</t>
  </si>
  <si>
    <t>NIP/GTB/ZAMENU BOLAJI  SAMUEL/via GTWORLD CBL F4</t>
  </si>
  <si>
    <t>5/13/2019 9:50:16 AM</t>
  </si>
  <si>
    <t>NIP/ABN/LOUISA OLATUNDE IJIWOLA/TRF/F1 to F3/FRM LOUISA OLATUNDE IJIWOLA TO IVY</t>
  </si>
  <si>
    <t>5/13/2019 11:46:48 AM</t>
  </si>
  <si>
    <t>NIP/FBN/AKINDELE  ADEOLA  AMINAT/FBNMOBILE:IVY LEAGUE ASSOCIATES LTD -  CBE/BALANCE</t>
  </si>
  <si>
    <t>5/13/2019 6:46:33 PM</t>
  </si>
  <si>
    <t>TRF FRM AUGUSTO E EWILEM TO IVY LEAGUE ASSOCIATES LTD -  CBE|EXAM FEE FOR F2 and F3.</t>
  </si>
  <si>
    <t>5/14/2019 1:53:56 PM</t>
  </si>
  <si>
    <t>TRF FRM TAWAKALITU BISOLA ABDULAZEEZ TO IVY LEAGUE ASSOCIATES LTD -  CBE</t>
  </si>
  <si>
    <t>5/14/2019 4:25:19 PM</t>
  </si>
  <si>
    <t>TRF FRM AUGUSTO E EWILEM TO IVY LEAGUE ASSOCIATES LTD -  CBE|payment for F4 (CBL)</t>
  </si>
  <si>
    <t>15-May-2019 03:45 PM</t>
  </si>
  <si>
    <t>NIP/GTB/AFOLABI DANIEL OLAGOKE/via GTWORLD</t>
  </si>
  <si>
    <t>15-May-2019 02:15 PM</t>
  </si>
  <si>
    <t>CD/ISU FRANCES ORIEOMA/DS5028917</t>
  </si>
  <si>
    <t>17-May-2019 10:16 AM</t>
  </si>
  <si>
    <t>17-May-2019 01:04 PM</t>
  </si>
  <si>
    <t>NIP/ABN/TAOFIK A. ADELEKE/TRF/Taofik Adeleke ACCA reg/FRM TAOFIK A. ADELEKE TO IVY</t>
  </si>
  <si>
    <t>17-May-2019 10:55 PM</t>
  </si>
  <si>
    <t>18-May-2019 01:03 PM</t>
  </si>
  <si>
    <t>TRF FRM ORIYOMI TEMITOPE OGUNKOYA TO IVY LEAGUE ASSOCIATES LTD -  CBE</t>
  </si>
  <si>
    <t>19-May-2019 10:04 PM</t>
  </si>
  <si>
    <t>NIP/GTB/AGANRAN  ZAINAB OLAYINKA/USSD NIP Transfer from  08133067558</t>
  </si>
  <si>
    <t>19-May-2019 11:27 PM</t>
  </si>
  <si>
    <t>TRF FRM UZODIKE CHUKWUNWEIKEM OGUEJIOFOR TO IVY LEAGUE ASSOCIATES LTD -  CBE|F1</t>
  </si>
  <si>
    <t>20-May-2019 01:54 PM</t>
  </si>
  <si>
    <t>NIP/GTB/ZAMENU BOLAJI  SAMUEL/via GTWORLD CBE balance</t>
  </si>
  <si>
    <t>21-May-2019 09:04 AM</t>
  </si>
  <si>
    <t>NIP/FBN/EKWE CHIAMAKA THELMA/EXAM FEE</t>
  </si>
  <si>
    <t>21-May-2019 11:02 AM</t>
  </si>
  <si>
    <t>NIP/GTB/AKINOSO ENIOLA AKINOSO/USSD NIP Transfer from  07062269413</t>
  </si>
  <si>
    <t>21-May-2019 11:56 AM</t>
  </si>
  <si>
    <t>TRF FRM JAMES O AGUODE TO IVY LEAGUE ASSOCIATES LTD -  CBE|Exam Fees- Vincent Aguode</t>
  </si>
  <si>
    <t>21-May-2019 06:15 PM</t>
  </si>
  <si>
    <t>TRF FRM TOLUWALOPE OLUWAYEMISI LAWAL TO IVY LEAGUE ASSOCIATES LTD -  CBE|Lawal Tolu AB And FA</t>
  </si>
  <si>
    <t>21-May-2019 06:43 PM</t>
  </si>
  <si>
    <t>NIP/ABN/LUKMAN OLAYIWOLA AJETUNMOBI/TRF/Lukman registration/FRM LUKMAN OLAYIWOLA AJETUNMOBI TO IVY</t>
  </si>
  <si>
    <t>21-May-2019 11:34 AM</t>
  </si>
  <si>
    <t>DS 3068433/CD OLOJEDE TEMITOPE</t>
  </si>
  <si>
    <t>22-May-2019 03:39 PM</t>
  </si>
  <si>
    <t>NIP/DBP/MONAGO UCHECHUKWU ANITA/NIP - 006843110588/TRF IFO IVY LEAGUE ASSOCIATES LTD -  CBE FRM MONAGO UCHECHUKWU ANITA</t>
  </si>
  <si>
    <t>22-May-2019 06:35 PM</t>
  </si>
  <si>
    <t>NIP/GTB/ODEBIYI  OLUWAFEMI OLUWATOBI/USSD NIP Transfer from  07031554750</t>
  </si>
  <si>
    <t>23-May-2019 12:30 PM</t>
  </si>
  <si>
    <t>TRF FRM JAMES O AGUODE TO IVY LEAGUE ASSOCIATES LTD -  CBE|Exam Fees Bal- Vincent O Aguode</t>
  </si>
  <si>
    <t>24-May-2019 11:46 AM</t>
  </si>
  <si>
    <t>NIP/GTB/SODIPE OLAYINKA AYOOLA/USSD NIP Transfer from  08099014623</t>
  </si>
  <si>
    <t>24-May-2019 12:37 PM</t>
  </si>
  <si>
    <t>NIP/GTB/ONWUASOANYA  CHIKA TOBI/USSD NIP Transfer from  08037041546</t>
  </si>
  <si>
    <t>24-May-2019 12:51 PM</t>
  </si>
  <si>
    <t>24-May-2019 02:33 PM</t>
  </si>
  <si>
    <t>NIP/GTB/OLAYINKA MOTUNRAYO FUNMILAYO/USSD NIP Transfer from  08166277268</t>
  </si>
  <si>
    <t>24-May-2019 02:39 PM</t>
  </si>
  <si>
    <t>NIP/ABN/LUKMAN OLAYIWOLA AJETUNMOBI/TRF/Remaining payment of acca registration/FRM LUKMAN OLAYIWOLA AJETUNMOBI TO IVY</t>
  </si>
  <si>
    <t>24-May-2019 05:38 PM</t>
  </si>
  <si>
    <t>NEFT/GTB/BAKARE SHERIFF OLUWA/trBP NEFT</t>
  </si>
  <si>
    <t>25-May-2019 12:06 AM</t>
  </si>
  <si>
    <t>24-May-2019 08:35 AM</t>
  </si>
  <si>
    <t>TRF FRM MEGBU JIDEOFOR(EXAM)/2487119</t>
  </si>
  <si>
    <t>24-May-2019 10:53 AM</t>
  </si>
  <si>
    <t>CD/OLUWATOSIN OLADETAN/DS5079435</t>
  </si>
  <si>
    <t>25-May-2019 04:39 PM</t>
  </si>
  <si>
    <t>NIP/UBA/NWANKWO ABIGAIL CHIDINMA/MOB/UTO/3250473429/000015/Abigail Exam fees for paper F3</t>
  </si>
  <si>
    <t>25-May-2019 06:32 PM</t>
  </si>
  <si>
    <t>NIP/STB/CHIDEBE ISIOMA ADESUWA/000022190525182435869727192640 Trf to IVY|Isioma Pyt for F2(MA) paper</t>
  </si>
  <si>
    <t>26-May-2019 10:30 AM</t>
  </si>
  <si>
    <t>NIP/GTB/ADEOTI KEHINDE SAMUEL/PaymentforF1F2F3</t>
  </si>
  <si>
    <t>26-May-2019 10:35 AM</t>
  </si>
  <si>
    <t>TRF FRM MARYJANE CHIAMAKA OKONKWO TO IVY LEAGUE ASSOCIATES LTD -  CBE|exam fees</t>
  </si>
  <si>
    <t>26-May-2019 11:40 AM</t>
  </si>
  <si>
    <t>NIP/GTB/EZIBE  NODEBECHUKWU E./USSD NIP Transfer from  08146076421</t>
  </si>
  <si>
    <t>26-May-2019 11:58 AM</t>
  </si>
  <si>
    <t>NIP/GTB/LAWAL  OLUWASEUN OLAWALE/via GTWORLD Payment for Acca F1 to F3</t>
  </si>
  <si>
    <t>26-May-2019 01:02 PM</t>
  </si>
  <si>
    <t>NIP/STBC/FRANCES ISU/USSD TRANSFER ZENITH</t>
  </si>
  <si>
    <t>26-May-2019 01:46 PM</t>
  </si>
  <si>
    <t>NIP/DBP/ELUEMUNO CHARLES NNAMDI/NIP - 006892698008/TRF IFO IVY LEAGUE ASSOCIATES LTD -  CBE FRM ELUEMUNO CHARLES NNAMDI</t>
  </si>
  <si>
    <t>26-May-2019 01:52 PM</t>
  </si>
  <si>
    <t>NIP/UBA/FAKROGHA NANCY OYINDEINFA/MOB/UTO/3252525817/000015/Fakrogha Nancy exam fee</t>
  </si>
  <si>
    <t>26-May-2019 03:34 PM</t>
  </si>
  <si>
    <t>NIP/STB/CHIDEBE ISIOMA ADESUWA/000022190526152650882069373480 Trf to IVY|Isioma Bal Pyt for F2(MA) pa</t>
  </si>
  <si>
    <t>27-May-2019 07:48 AM</t>
  </si>
  <si>
    <t>NIP/GTB/OGUNSOLA  ABIOLA MOJOLAOLUWA/USSD NIP Transfer from  08130854678</t>
  </si>
  <si>
    <t>27-May-2019 10:52 AM</t>
  </si>
  <si>
    <t>NIP/STBC/MARYANN NGOZI OBIEFUNA/Maryann Obiefuna CBE Balance</t>
  </si>
  <si>
    <t>27-May-2019 05:00 PM</t>
  </si>
  <si>
    <t>NIP/GTB/OKECHUKWU  MUNACHISO FAVOUR/USSD NIP Transfer from  08079442025</t>
  </si>
  <si>
    <t>27-May-2019 10:24 AM</t>
  </si>
  <si>
    <t>cd uthman hikmat ds 213579</t>
  </si>
  <si>
    <t>28-May-2019 10:25 AM</t>
  </si>
  <si>
    <t>28-May-2019 08:56 AM</t>
  </si>
  <si>
    <t>CD/YETUNDE ERINLE(ACCA NO:3999074)/14284</t>
  </si>
  <si>
    <t>29-May-2019 07:00 AM</t>
  </si>
  <si>
    <t>NIP/GTB/NWANNEKA UCHENNA MICHAEL/USSD NIP Transfer from  08068232152</t>
  </si>
  <si>
    <t>29-May-2019 11:41 AM</t>
  </si>
  <si>
    <t>NIP/STBC/JOY NKEM IBILIBOR/USSD TRANSFER ZENITH</t>
  </si>
  <si>
    <t>29-May-2019 11:43 AM</t>
  </si>
  <si>
    <t>29-May-2019 01:59 PM</t>
  </si>
  <si>
    <t>TRF FRM OYINDAMOLA RUQOYAH ATOBATELE TO IVY LEAGUE ASSOCIATES LTD -  CBE|balance payment for the exam</t>
  </si>
  <si>
    <t>29-May-2019 07:24 PM</t>
  </si>
  <si>
    <t>TRF FRM AUGUSTO E EWILEM TO IVY LEAGUE ASSOCIATES LTD -  CBE|exchange difference</t>
  </si>
  <si>
    <t>30-May-2019 01:09 AM</t>
  </si>
  <si>
    <t>SMS Notification Charge May 2019</t>
  </si>
  <si>
    <t>30-May-2019 09:37 AM</t>
  </si>
  <si>
    <t>30-May-2019 01:04 PM</t>
  </si>
  <si>
    <t>CD/SANYAOLU OLUWAMAYOWA/541881</t>
  </si>
  <si>
    <t>31-May-2019 05:28 AM</t>
  </si>
  <si>
    <t>NIP/GTB/OKONKWOR  EMMANUEL IKECHUKWU/USSD NIP Transfer from  08105492746</t>
  </si>
  <si>
    <t>31-May-2019 09:13 AM</t>
  </si>
  <si>
    <t>NIP/DBP/OLANREWAJU SAHEED YUSUF/NIP - TRF IFO IVY LEAGUE ASSOCIATES LTD -  CBE. BALANCE CBE F2 FRM OLANREWAJU SAHEED YUS</t>
  </si>
  <si>
    <t>31-May-2019 10:30 AM</t>
  </si>
  <si>
    <t>NIP/ABN/ESTHER F ABIOYE/TRF//FRM ESTHER F ABIOYE TO IVY</t>
  </si>
  <si>
    <t>31-May-2019 01:58 PM</t>
  </si>
  <si>
    <t>NIP/STBC/OLUWATOMINSIN TENIOLA OYEGBAMI/MA CBE Oluwatominsin</t>
  </si>
  <si>
    <t>31-May-2019 11:51 PM</t>
  </si>
  <si>
    <t>31-May-2019 04:09 PM</t>
  </si>
  <si>
    <t>DS 4101606 CD ABASS DAMILOLA/3283928</t>
  </si>
  <si>
    <t>31-May-2019 01:53 PM</t>
  </si>
  <si>
    <t>CD/SANYAOLU OLUWAMAYOWA/690843</t>
  </si>
  <si>
    <t>01-Jun-2019 02:39 AM</t>
  </si>
  <si>
    <t>01-Jun-2019 11:53 AM</t>
  </si>
  <si>
    <t>TRF FRM YEWANDE RHODIYAT OSENI TO IVY LEAGUE ASSOCIATES LTD -  CBE|Yewande Oseni</t>
  </si>
  <si>
    <t>01-Jun-2019 12:09 PM</t>
  </si>
  <si>
    <t>TRF FRM RUKAYAT O KASIMAWO TO IVY LEAGUE ASSOCIATES LTD -  CBE|Balance</t>
  </si>
  <si>
    <t>01-Jun-2019 04:47 PM</t>
  </si>
  <si>
    <t>NIP/ABN/IGBOANUGO UCHECHUKWU JULIET/TRF/Balance for Uche J Igboanugo /FRM IGBOANUGO UCHECHUKWU JULIET TO IVY</t>
  </si>
  <si>
    <t>02-Jun-2019 07:01 AM</t>
  </si>
  <si>
    <t>02-Jun-2019 04:36 PM</t>
  </si>
  <si>
    <t>NIP/GTB/ILORI  GIGALOLUWA PETER/For ACCA F4 Exams - Gigaloluwa Ilori</t>
  </si>
  <si>
    <t>03-Jun-2019 10:43 AM</t>
  </si>
  <si>
    <t>NIP/STB/CHIDEBE ISIOMA ADESUWA/000022190603103530675221322237 Trf to IVY|Isioma Pyt for  F2 (MA) pape</t>
  </si>
  <si>
    <t>05-Jun-2019 09:59 AM</t>
  </si>
  <si>
    <t>NIP/DBP/IBUKUNOLUWA  OLUWASERANTIMI/NIP - 007035980788/TRF IFO IVY LEAGUE ASSOCIATES LTD -  CBE FRM IBUKUNOLUWA  OLUWASE</t>
  </si>
  <si>
    <t>05-Jun-2019 11:48 AM</t>
  </si>
  <si>
    <t>NIP/FBN/UHOEGBU AMAECHINA EDWARD/FBNMOBILE:IVY LEAGUE ASSOCIATES LTD -  CBE/EXAM FEE F1,F2,&amp; F4/ AMAECHI</t>
  </si>
  <si>
    <t>05-Jun-2019 12:01 PM</t>
  </si>
  <si>
    <t>NIP/UBA/OJI NUEL CHINONYELUM/MOB/UTO/3295938935/000015/Exam Fee</t>
  </si>
  <si>
    <t>06-Jun-2019 03:02 PM</t>
  </si>
  <si>
    <t>NIP/GTB/ODEBIYI  OLUWAFEMI OLUWATOBI/FACBE</t>
  </si>
  <si>
    <t>06-Jun-2019 03:04 PM</t>
  </si>
  <si>
    <t>NIP/ABN/AYODEJI ALABA  OLUWATUYI/TRF TO IVY LEAGUE ASSOCIATES LTD - CBE AT Zenith Bank - F2 EXAM REG 4368641</t>
  </si>
  <si>
    <t>06-Jun-2019 04:54 PM</t>
  </si>
  <si>
    <t>NIP/ABN/MIB TXN CLEARING A/C-IKOTUN BRN/TRF FROM MIB TXN CLEARING A/C-IKOTUN BRN AT ACCESS BANK</t>
  </si>
  <si>
    <t>06-Jun-2019 06:32 PM</t>
  </si>
  <si>
    <t>NIP/GTB/ADESANYA  OLUBUKOLA MARIAN/PaymentforF3financialaccountexam</t>
  </si>
  <si>
    <t>07-Jun-2019 07:55 AM</t>
  </si>
  <si>
    <t>ISW ATMPyt-000627991668-STALLION PLAZA MARINA2 Marina       LANG</t>
  </si>
  <si>
    <t>07-Jun-2019 08:42 AM</t>
  </si>
  <si>
    <t>07-Jun-2019 09:01 AM</t>
  </si>
  <si>
    <t>07-Jun-2019 09:27 AM</t>
  </si>
  <si>
    <t>NIP/STBC/DEBORAH OLAOLU ONAOLAPO/Onaolapo Deborah CBE Balance</t>
  </si>
  <si>
    <t>07-Jun-2019 01:48 PM</t>
  </si>
  <si>
    <t>NIP/ABN/CHIOMA VICTORIA OTU/TRF/Payment for paper F2 and F3/FRM CHIOMA VICTORIA OTU TO IVY</t>
  </si>
  <si>
    <t>07-Jun-2019 02:33 PM</t>
  </si>
  <si>
    <t>NIP/DBP/OKORONKWO KENNEDY TOCHUKWU/NIP - 007069889108/TRF IFO IVY LEAGUE ASSOCIATES LTD -  CBE FRM OKORONKWO KENNEDY TOC</t>
  </si>
  <si>
    <t>07-Jun-2019 02:37 PM</t>
  </si>
  <si>
    <t>NIP/GTB/AKINDERE OLANREWAJU KINGSLEY/BalanceforACCAF1F4</t>
  </si>
  <si>
    <t>07-Jun-2019 03:02 PM</t>
  </si>
  <si>
    <t>NIP/ABN/DOYINSOLA IFEOLUWA OGUNBIYI/TRF/F3 exam fee for Ogunbiyi Doyinsola/FRM DOYINSOLA IFEOLUWA OGUNBIYI TO IVY</t>
  </si>
  <si>
    <t>07-Jun-2019 03:16 PM</t>
  </si>
  <si>
    <t>NIP/GTB/BAKARE SHERIFF OLUWAFEYISAYO/USSD NIP Transfer from  08132223376</t>
  </si>
  <si>
    <t>07-Jun-2019 09:04 AM</t>
  </si>
  <si>
    <t>CD/OLUWATOSIN OLADETAN/DS5000890</t>
  </si>
  <si>
    <t>08-Jun-2019 09:33 AM</t>
  </si>
  <si>
    <t>NIP/GTB/ILESANMI  ADEDAMOLA DAVIDSON/via GTWORLD Balance payment for AB MA FA and CBL</t>
  </si>
  <si>
    <t>08-Jun-2019 10:13 AM</t>
  </si>
  <si>
    <t>NIP/GTB/AJISAFE ADESOLA ANIKE/via GTWORLD Payment for f1 and f3</t>
  </si>
  <si>
    <t>08-Jun-2019 12:34 PM</t>
  </si>
  <si>
    <t>TRF FRM TOLUWALOPE OLUWAYEMISI LAWAL TO IVY LEAGUE ASSOCIATES LTD -  CBE|Tolu Lawal MA</t>
  </si>
  <si>
    <t>08-Jun-2019 01:58 PM</t>
  </si>
  <si>
    <t>NIP/DBP/IJEOMA VICTORIA ENYIOMA/NIP - TRF IFO IVY LEAGUE ASSOCIATES LTD -  CBE.  FRM IJEOMA VICTORIA ENYIOMA</t>
  </si>
  <si>
    <t>08-Jun-2019 02:18 PM</t>
  </si>
  <si>
    <t>NIP/GTB/OJO  RUFUS TAIWO/USSD NIP Transfer from  07031936718</t>
  </si>
  <si>
    <t>08-Jun-2019 02:58 PM</t>
  </si>
  <si>
    <t>NIP/FBN/AKINDOLANI OLUWAYEMISI JANET/FBNMOBILE:IVY LEAGUE ASSOCIATES LTD -  CBE/YEMISI</t>
  </si>
  <si>
    <t>09-Jun-2019 08:26 PM</t>
  </si>
  <si>
    <t>NIP/FBN/OLONADE ADEMOLA JOSEPH/USSD_OLONADE ADEMOLA JOSEPH</t>
  </si>
  <si>
    <t>10-Jun-2019 12:10 PM</t>
  </si>
  <si>
    <t>TRF FRM JIDEOFOR MADUEMEZIA MEGBU TO IVY LEAGUE ASSOCIATES LTD -  CBE|Exam fee for AB</t>
  </si>
  <si>
    <t>11-Jun-2019 04:31 AM</t>
  </si>
  <si>
    <t>NIP/DBP/CHINOMNSO MINAH EGWU/NIP - 007114215618/TRF IFO IVY LEAGUE ASSOCIATES LTD -  CBE FRM CHINOMNSO MINAH EGWU</t>
  </si>
  <si>
    <t>11-Jun-2019 04:45 AM</t>
  </si>
  <si>
    <t>NIP/GTB/AMUNIGUN  RISIKAT ADUKE/USSD NIP Transfer from  08035398733</t>
  </si>
  <si>
    <t>11-Jun-2019 05:05 AM</t>
  </si>
  <si>
    <t>11-Jun-2019 07:41 AM</t>
  </si>
  <si>
    <t>NIP/STB/CHIDEBE ISIOMA ADESUWA/000022190611073344322726077470 Trf to IVY|Isioma Pyt - 2nd F2 retake</t>
  </si>
  <si>
    <t>11-Jun-2019 11:27 AM</t>
  </si>
  <si>
    <t>11-Jun-2019 12:29 PM</t>
  </si>
  <si>
    <t>NIP/GTB/UDENKWOR UZOMA VERA/UzomaUdenkworForFMAExams</t>
  </si>
  <si>
    <t>11-Jun-2019 12:58 PM</t>
  </si>
  <si>
    <t>NIP/GTB/AROYEHUN  KEHINDE/USSD NIP Transfer from  09035013011</t>
  </si>
  <si>
    <t>11-Jun-2019 03:17 PM</t>
  </si>
  <si>
    <t>NIP/ABN/OLUWAFEMI OLUWATOBI ODEBIYI/TRF/CBE Exam/FRM OLUWAFEMI OLUWATOBI ODEBIYI TO IVY</t>
  </si>
  <si>
    <t>11-Jun-2019 03:20 PM</t>
  </si>
  <si>
    <t>TRF FRM ABOLAJI JOHNSON JACKSON TO IVY LEAGUE ASSOCIATES LTD -  CBE|Transfer from Temitope Jackson</t>
  </si>
  <si>
    <t>11-Jun-2019 01:56 PM</t>
  </si>
  <si>
    <t>CD ALIMI ZAINAB OYINDAMOLA DS57701</t>
  </si>
  <si>
    <t>12-Jun-2019 08:53 AM</t>
  </si>
  <si>
    <t>NIP/GTB/IBOK JOY ASUQUO/NIP Inflow from IBOK JOY ASUQUO</t>
  </si>
  <si>
    <t>12-Jun-2019 12:16 PM</t>
  </si>
  <si>
    <t>NIP/STB/CHIDEBE ISIOMA ADESUWA/000022190612120842791506666426 Trf to IVY|Isioma Pyt 3rd F2 (MA) paper</t>
  </si>
  <si>
    <t>12-Jun-2019 02:19 PM</t>
  </si>
  <si>
    <t>NIP/STB/CHIDEBE ISIOMA ADESUWA/000022190612141147244728956676 Trf to IVY|Isioma Pyt for F2(MA) paper</t>
  </si>
  <si>
    <t>14/06/2019</t>
  </si>
  <si>
    <t>NIP/GTB/OBELIKPEYAH ESEROGHENE BUNMI/USSD NIP Transfer from 07068782440</t>
  </si>
  <si>
    <t>CD-DARAMOLA SAMUEL/DS00375182</t>
  </si>
  <si>
    <t>DS 93582/CD OBI RASHEED</t>
  </si>
  <si>
    <t>15/06/2019</t>
  </si>
  <si>
    <t>NIP/GTB/ILESANMI ADEDAMOLA DAVIDSON/via GTWORLD For CBL Exam CBE</t>
  </si>
  <si>
    <t>NIP/GTB/ADEYEMI EBI LORETTA/PaymentforABexam</t>
  </si>
  <si>
    <t>16/06/2019</t>
  </si>
  <si>
    <t>NIP/GTB/ABANG OYINTARE JENNIFER/USSD NIP Transfer from 08109132937</t>
  </si>
  <si>
    <t>17/06/2019</t>
  </si>
  <si>
    <t>NIP/GTB/CHEYARD GODFRED FREEMAN/BusinessLawGloCBE</t>
  </si>
  <si>
    <t>NEFT/GTB/LAWAL OLUWASEUN OLA/trGTWORLD P</t>
  </si>
  <si>
    <t>NIP/DBP/IFEANYICHUKWU MICHAEL DUREKE/NIP - TRF IFO IVY LEAGUE ASSOCIATES LTD - CBE. IFEANYI DUREKE FRM IFEANYICHUKWU MI</t>
  </si>
  <si>
    <t>18/06/2019</t>
  </si>
  <si>
    <t>NIP/GTB/OMOTOSHO TITILOPE DEBORAH/via GTWORLD Omotosho Titilope Exam payment for F2 F3 &amp; F4 -</t>
  </si>
  <si>
    <t>NIP/ABN/TAOFIK A. ADELEKE/TRF/Taofik/FRM TAOFIK A. ADELEKE TO IVY</t>
  </si>
  <si>
    <t>CD/ OLUKEMI EMMANUE/9617817</t>
  </si>
  <si>
    <t>105474 CD AKINLAGUN OLOLADE JOY</t>
  </si>
  <si>
    <t>19/06/2019</t>
  </si>
  <si>
    <t>NIP/ABN/CAROLINE AREGBE MODUPE CHIEDO/TRF/CBL F4 exam payment/FRM CAROLINE AREGBE MODUPE CHIEDO TO IVY</t>
  </si>
  <si>
    <t>NIP/FDP/CHIEMEZIE KINGSLEY UFONDU/ONB TRANSFER FROM CHIEMEZIE</t>
  </si>
  <si>
    <t>NIP/GTB/IBOK JOY ASUQUO/JoyIbokABexam</t>
  </si>
  <si>
    <t>CD DS 0219365 EDEH NKIRUKA CECILIA</t>
  </si>
  <si>
    <t>NIP/WBP/OKOME ORITSELAJU MICHEAL/ZENITH BANK-FFA F3</t>
  </si>
  <si>
    <t>NIP/ABN/ONYEKACHI ODENYEFA OKEMIRI/NIP/ussd/114400000013440028</t>
  </si>
  <si>
    <t>NIP/GTB/ELIAS GLORY/USSD NIP Transfer from 08101817979</t>
  </si>
  <si>
    <t>NIP/FBN/AKINDOLANI OLUWAYEMISI JANET/FBNMOBILE:IVY LEAGUE ASSOCIATES LTD - CBE/YEMISI</t>
  </si>
  <si>
    <t>21/06/2019</t>
  </si>
  <si>
    <t>NIP/ABN/ONYEKACHI ODENYEFA OKEMIRI/NIP/ussd/114400000013756695</t>
  </si>
  <si>
    <t>NIP/WBP/MUHAMMED ENDURANCE IBRAHIM/ZENITH BANK-3869732 Muhammed Endurance Ibrahim</t>
  </si>
  <si>
    <t>DS 11958/CD EMELOGU FAITH</t>
  </si>
  <si>
    <t>DS 11951/CD MADUKA ANTHONY</t>
  </si>
  <si>
    <t>22/06/2019</t>
  </si>
  <si>
    <t>NIP/UBN/SHOLARIN ABISOLA ABIMBOLA/MOBILE/UNION Transfer from SHOLARIN ABISOLA ABIMBOLA - ACCA</t>
  </si>
  <si>
    <t>SMS Notification Charge Jun 2019</t>
  </si>
  <si>
    <t>24/06/2019</t>
  </si>
  <si>
    <t>NIP/GTB/COLE OLABISI ARINOLA/PaymentforAB</t>
  </si>
  <si>
    <t>NIP/DBP/CHRISTIANAH ADERONKE MARTINS/NIP - 007296478658/TRF IFO IVY LEAGUE ASSOCIATES LTD - CBE FRM CHRISTIANAH ADERONK</t>
  </si>
  <si>
    <t>NIP/ABN/MARYANN NGOZI OBIEFUNA/TRF/Maryann Obiefuna/FRM MARYANN NGOZI OBIEFUNA TO IVY</t>
  </si>
  <si>
    <t>761480/cd/adekanmbi opeluwa</t>
  </si>
  <si>
    <t>25/06/2019</t>
  </si>
  <si>
    <t>NIP/ABN/NNAMDI TAMUNO ORJI/TRF/AB CBE /FRM NNAMDI TAMUNO ORJI TO IVY</t>
  </si>
  <si>
    <t>TRF FRM IBUKUNOLU TOLULOPE OYEBANJO TO IVY LEAGUE ASSOCIATES LTD - CBE|For Naomi Uwudia 4 CBE F2 &amp; F4</t>
  </si>
  <si>
    <t>26/06/2019</t>
  </si>
  <si>
    <t>NIP/GTB/EWILEM AUGUSTO EHIWEHE/USSD NIP Transfer from 07061518874</t>
  </si>
  <si>
    <t>27/06/2019</t>
  </si>
  <si>
    <t>NIP/GTB/OKONKWOR EMMANUEL IKECHUKWU/USSD NIP Transfer from 08105492746</t>
  </si>
  <si>
    <t>TRF FRM OLUMIDE OLAWALE OLOYEDE TO IVY LEAGUE ASSOCIATES LTD - CBE|4158500 - F3- Olumide Oloyede</t>
  </si>
  <si>
    <t>28/06/2019</t>
  </si>
  <si>
    <t>NIP/DBP/CHINOMNSO MINAH EGWU/NIP - 007353152378/TRF IFO IVY LEAGUE ASSOCIATES LTD - CBE FRM CHINOMNSO MINAH EGWU</t>
  </si>
  <si>
    <t>CD =OKHIDEMEH ROSEMARY/0070471</t>
  </si>
  <si>
    <t>29/06/2019</t>
  </si>
  <si>
    <t>TRF FRM IBUKUNOLU TOLULOPE OYEBANJO TO IVY LEAGUE ASSOCIATES LTD - CBE|Ibukunolu Oyebanjo</t>
  </si>
  <si>
    <t>30/06/2019</t>
  </si>
  <si>
    <t>NIP/UBA/ORUAN OTUOYE/MOB/UTO/3392749644/000015/ACCA Reg</t>
  </si>
  <si>
    <t>01-Jul-2019 12:45 PM</t>
  </si>
  <si>
    <t>NIP/GTB/TESHA  JEFFERY JIDE/NIP Inflow from TESHA  JEFFERY JIDE</t>
  </si>
  <si>
    <t>01-Jul-2019 01:46 PM</t>
  </si>
  <si>
    <t>NIP/FBN/AGWU BASIL CHIBUIKEM/FBNMOBILE:IVY LEAGUE ASSOCIATES LTD -  CBE/AGWU BASIL</t>
  </si>
  <si>
    <t>01-Jul-2019 01:49 PM</t>
  </si>
  <si>
    <t>NIP/WBP/OKOME ORITSELAJU MICHEAL/ZENITH BANK-F1  AB Accountants in Business</t>
  </si>
  <si>
    <t>01-Jul-2019 05:29 PM</t>
  </si>
  <si>
    <t>NIP/GTB/MUHAMMED  SIKIRU ISHOLA/USSD NIP Transfer from  08180706596</t>
  </si>
  <si>
    <t>02-Jul-2019 09:57 AM</t>
  </si>
  <si>
    <t>NIP/ABN/ODUSANYA OLAYINKA Z/TRF//FRM ODUSANYA OLAYINKA Z TO IVY</t>
  </si>
  <si>
    <t>02-Jul-2019 09:59 AM</t>
  </si>
  <si>
    <t>NIP/GTB/ALALI  JULIET N/via GTWORLD</t>
  </si>
  <si>
    <t>02-Jul-2019 04:49 PM</t>
  </si>
  <si>
    <t>NIP/GTB/BOMARI  IBIWARI BRAY/USSD NIP Transfer from  08069282098</t>
  </si>
  <si>
    <t>02-Jul-2019 07:51 PM</t>
  </si>
  <si>
    <t>NIP/STBC/OLUWASANMI JOSEPH BALOGUN/Oluwasanmi Balogun Acca Exam</t>
  </si>
  <si>
    <t>02-Jul-2019 01:46 PM</t>
  </si>
  <si>
    <t>CD/NKEM FLORA OKOLI/25819054</t>
  </si>
  <si>
    <t>04-Jul-2019 08:15 AM</t>
  </si>
  <si>
    <t>NIP/GTB/OKEMIRI ONYEKACHI ODENYEFA/USSD NIP Transfer from  08141551957</t>
  </si>
  <si>
    <t>05-Jul-2019 10:22 AM</t>
  </si>
  <si>
    <t>NIP/FBN/ELIBE JOHN CHIBUZO/FBNMOBILE:IVY LEAGUE ASSOCIATES LTD -  CBE/JOHN CBL EXAM FEE</t>
  </si>
  <si>
    <t>05-Jul-2019 10:31 AM</t>
  </si>
  <si>
    <t>06-Jul-2019 12:42 AM</t>
  </si>
  <si>
    <t>06-Jul-2019 11:52 AM</t>
  </si>
  <si>
    <t>NIP/ABN/AISHAT DOYINSOLA AGBOOLA/TRF/Balance /FRM AISHAT DOYINSOLA AGBOOLA TO IVY</t>
  </si>
  <si>
    <t>06-Jul-2019 02:08 PM</t>
  </si>
  <si>
    <t>NIP/UBN/OKON UBONG EDIDIONG/MOBILE/UNION Transfer from OKON UBONG EDIDIONG - 4531119 paper F2</t>
  </si>
  <si>
    <t>06-Jul-2019 02:39 PM</t>
  </si>
  <si>
    <t>NIP/FBN/OYEDEMI TOLULOPE OYETADE/FBNMOBILE:IVY LEAGUE ASSOCIATES LTD -  CBE/ACCAREG</t>
  </si>
  <si>
    <t>08-Jul-2019 04:17 PM</t>
  </si>
  <si>
    <t>NIP/FBN/OLUTUYIBI OLUFEMI OLAKUNLE/FBNMOBILE:IVY LEAGUE ASSOCIATES LTD -  CBE/29</t>
  </si>
  <si>
    <t>08-Jul-2019 12:56 PM</t>
  </si>
  <si>
    <t>NIP/GTB/AKPAM  MCHIVIR STEPHANIE/USSD NIP Transfer from  07036848257</t>
  </si>
  <si>
    <t>08-Jul-2019 04:12 PM</t>
  </si>
  <si>
    <t>NIP/ABN/MOYOSORE CHRISTIANA AINA/TRF//FRM MOYOSORE CHRISTIANA AINA TO IVY</t>
  </si>
  <si>
    <t>09-Jul-2019 11:08 AM</t>
  </si>
  <si>
    <t>NIP/UBA/SAIKI  OREOLUWA OIZA/MOB/UTO/3426720999/000015/Oiza ACCACBE</t>
  </si>
  <si>
    <t>09-Jul-2019 12:04 PM</t>
  </si>
  <si>
    <t>NIP/STLB/FATIMA SALAU/Transfer from FATIMA SALAU to IVY LEAGUE ASSOCIATES LTD -  CBE</t>
  </si>
  <si>
    <t>09-Jul-2019 11:57 AM</t>
  </si>
  <si>
    <t>CD/AMOBI IFEOMA PHINA/DS1268552</t>
  </si>
  <si>
    <t>10-Jul-2019 12:16 PM</t>
  </si>
  <si>
    <t>NIP/FCMB/OMONTUEMHEN STEPHEN/Online   self</t>
  </si>
  <si>
    <t>10-Jul-2019 03:26 PM</t>
  </si>
  <si>
    <t>CD/NWAIGWE CALEB/02668083</t>
  </si>
  <si>
    <t>11-Jul-2019 02:42 PM</t>
  </si>
  <si>
    <t>ds312696 cd ajibola konyinsola</t>
  </si>
  <si>
    <t>11-Jul-2019 11:36 AM</t>
  </si>
  <si>
    <t>CD/AKINJIYAN TEMITOPE/9643254</t>
  </si>
  <si>
    <t>12-Jul-2019 10:48 PM</t>
  </si>
  <si>
    <t>13-Jul-2019 12:34 PM</t>
  </si>
  <si>
    <t>NIP/WBP/OKOME ORITSELAJU MICHEAL/ZENITH BANK-F2 MANAGEMENT ACCOUNTING</t>
  </si>
  <si>
    <t>13-Jul-2019 03:33 PM</t>
  </si>
  <si>
    <t>NIP/UBN/SHOLARIN ABISOLA ABIMBOLA/MOBILE/UNION Transfer from SHOLARIN ABISOLA ABIMBOLA - tuition   registration</t>
  </si>
  <si>
    <t>13-Jul-2019 04:27 PM</t>
  </si>
  <si>
    <t>NIP/UNITY/NJOKU STANLEY IFEANYI/UNIFI-Online to Zenith Bank|IVY LEAGUE ASSOCIATES LTD -  CBE F2 payment</t>
  </si>
  <si>
    <t>13-Jul-2019 04:44 PM</t>
  </si>
  <si>
    <t>NIP/STLB/ADEFEMI TEMITOPE OLUWO/Transfer from ADEFEMI TEMITOPE OLUWO to IVY LEAGUE ASSOCIATES LTD -  CBE</t>
  </si>
  <si>
    <t>15-Jul-2019 09:38 AM</t>
  </si>
  <si>
    <t>TRF FRM BASHIRU ADEGBOYEGA LAWAL TO IVY LEAGUE ASSOCIATES LTD -  CBE|ACCA MA EXAMS</t>
  </si>
  <si>
    <t>15-Jul-2019 02:07 PM</t>
  </si>
  <si>
    <t>TRF FRM ABDULLAHI MOHAMMED ABUBAKAR TO IVY LEAGUE ASSOCIATES LTD -  CBE|OLABISI COKER 1399104</t>
  </si>
  <si>
    <t>15-Jul-2019 07:20 PM</t>
  </si>
  <si>
    <t>16-Jul-2019 10:35 AM</t>
  </si>
  <si>
    <t>NIP/ABN/ADEDOYIN ZAINAB OLAYANJU/TRF/MA examination /FRM ADEDOYIN ZAINAB OLAYANJU TO IVY</t>
  </si>
  <si>
    <t>17-Jul-2019 06:25 AM</t>
  </si>
  <si>
    <t>NIP/DBP/AYO-PHILLIPS BUSOLA M/NIP - TRF IFO IVY LEAGUE ASSOCIATES LTD -  CBE. ACCA REGISTRATION FRM AYO-PHILLIPS BUSOLA</t>
  </si>
  <si>
    <t>17-Jul-2019 12:34 PM</t>
  </si>
  <si>
    <t>NIP/GTB/IRABOR  AMENZE ELIZABETH/USSD NIP Transfer from  09099556151</t>
  </si>
  <si>
    <t>17-Jul-2019 03:23 PM</t>
  </si>
  <si>
    <t>NIP/GTB/ANOZIE  IFUNANYA PROMISE/USSD NIP Transfer from  08162848740</t>
  </si>
  <si>
    <t>17-Jul-2019 09:45 PM</t>
  </si>
  <si>
    <t>TRF FRM ADEBISI JACOBSON TO IVY LEAGUE ASSOCIATES LTD -  CBE|1097436 JACOBSON</t>
  </si>
  <si>
    <t>18-Jul-2019 11:13 AM</t>
  </si>
  <si>
    <t>NIP/UBA/OLAJIDE OLALEKEN/MOB/UTO/3462048668/000015/Balance on Acca exam fee</t>
  </si>
  <si>
    <t>18-Jul-2019 10:14 AM</t>
  </si>
  <si>
    <t>DS 7441072 CD IHEAGWAM UCHE COLLINS</t>
  </si>
  <si>
    <t>19-Jul-2019 06:53 PM</t>
  </si>
  <si>
    <t>19-Jul-2019 11:44 PM</t>
  </si>
  <si>
    <t>19-Jul-2019 04:13 PM</t>
  </si>
  <si>
    <t>cd/okunnuga ayomide/9624670</t>
  </si>
  <si>
    <t>20-Jul-2019 05:03 PM</t>
  </si>
  <si>
    <t>ISW WebPyt-000530030288-Feranmi                /889379316849LANG</t>
  </si>
  <si>
    <t>21-Jul-2019 07:02 PM</t>
  </si>
  <si>
    <t>NIP/STBC/FEMI ISHOLA SOMORIN/USSD TRANSFER ZENITH</t>
  </si>
  <si>
    <t>22-Jul-2019 10:10 AM</t>
  </si>
  <si>
    <t>NIP/ABN/OSAGIE PATRICK AKHUEMOKHAN/TRF/Transfer/FRM OSAGIE PATRICK AKHUEMOKHAN TO IVY</t>
  </si>
  <si>
    <t>22-Jul-2019 11:59 AM</t>
  </si>
  <si>
    <t>NIP/ABN/OLUWASEUN OLADIMEJI AFOLABI/TRF/Examination fee/FRM OLUWASEUN OLADIMEJI AFOLABI TO IVY</t>
  </si>
  <si>
    <t>23-Jul-2019 10:36 AM</t>
  </si>
  <si>
    <t>NIP/FBN/OLAOLUWA OLUWASEUN IROGHAMA/FBNMOBILE:IVY LEAGUE ASSOCIATES LTD -  CBE/PMT FOR F3  F4 OLAOLUWA IROGHAMA</t>
  </si>
  <si>
    <t>23-Jul-2019 01:55 PM</t>
  </si>
  <si>
    <t>NIP/GTB/HEDO OGECHI ELIZABETH/ACCAStudentRegistration</t>
  </si>
  <si>
    <t>23-Jul-2019 03:10 PM</t>
  </si>
  <si>
    <t>DS 2718730 CD FADIPE TEMITOPE</t>
  </si>
  <si>
    <t>24-Jul-2019 09:03 AM</t>
  </si>
  <si>
    <t>NIP/GTB/OJERAHI  NICHOLAS CHIEDU/ACCAStudentRegistration</t>
  </si>
  <si>
    <t>24-Jul-2019 09:09 AM</t>
  </si>
  <si>
    <t>NIP/DBP/SOMADINA FAITH OKPALUBA/NIP - TRF IFO IVY LEAGUE ASSOCIATES LTD -  CBE. ACCA REGISTRATION IFO SOMADINA O FRM SOM</t>
  </si>
  <si>
    <t>25-Jul-2019 09:56 AM</t>
  </si>
  <si>
    <t>NIP/FBN/EVBUOMWAN IYOBOSA JUDITH/USSD_EVBUOMWAN IYOBOSA JUDITH</t>
  </si>
  <si>
    <t>25-Jul-2019 02:54 PM</t>
  </si>
  <si>
    <t>DS 1091537 CD OLUDIYA OREOLUWA</t>
  </si>
  <si>
    <t>26-Jul-2019 01:41 PM</t>
  </si>
  <si>
    <t>NIP/GTB/JAMIU  AZEEZAT OKIKIOLA/USSD NIP Transfer from  08131502474</t>
  </si>
  <si>
    <t>26-Jul-2019 02:07 PM</t>
  </si>
  <si>
    <t>NIP/GTB/AKUJOBI  YVONNE OLUCHI/YvonneOkerekeF4exampayment</t>
  </si>
  <si>
    <t>26-Jul-2019 05:21 PM</t>
  </si>
  <si>
    <t>NIP/GTB/BELLO TEMITOPE OLANIYI/USSD NIP Transfer from  08038558899</t>
  </si>
  <si>
    <t>27-Jul-2019 03:24 PM</t>
  </si>
  <si>
    <t>NIP/UBA/ODEKUNLE MARTINS ADEOLA/MB/UTO/376677597/2348036995045/Trf to 1015362596</t>
  </si>
  <si>
    <t>27-Jul-2019 06:33 PM</t>
  </si>
  <si>
    <t>NIP/GTB/OYEWOLE TEMILORUN FOLASADE/via GTWORLD ACCA EXAMS IVY LEAGUE</t>
  </si>
  <si>
    <t>28-Jul-2019 01:25 AM</t>
  </si>
  <si>
    <t>SMS Notification Charge Jul 2019</t>
  </si>
  <si>
    <t>29-Jul-2019 12:03 PM</t>
  </si>
  <si>
    <t>30-Jul-2019 12:03 PM</t>
  </si>
  <si>
    <t>TRF FRM MOJISOLA TO IVY LEAGUE ASSOCIATES LTD -  CBE|frm Umar-Farouq Ayoola Awodun</t>
  </si>
  <si>
    <t>31-Jul-2019 12:16 PM</t>
  </si>
  <si>
    <t>NIP/ABN/PATIENCE NWAMAKA ABUBUILO/TRF/Akubuilo Patience /FRM PATIENCE NWAMAKA ABUBUILO TO IVY</t>
  </si>
  <si>
    <t>31-Jul-2019 01:05 PM</t>
  </si>
  <si>
    <t>NIP/GTB/AKPEJI MODUPE/via GTWORLD CBE exam for F23773460</t>
  </si>
  <si>
    <t>01-Aug-2019 10:00 AM</t>
  </si>
  <si>
    <t>DS0947324/CD/BUSAYO KOLAWOLE</t>
  </si>
  <si>
    <t>02-Aug-2019 04:32 AM</t>
  </si>
  <si>
    <t>NIP/FBN/ADEWOYIN JULIE ADUNNI/USSD_ADEWOYIN JULIE ADUNNI</t>
  </si>
  <si>
    <t>02-Aug-2019 05:08 PM</t>
  </si>
  <si>
    <t>NEFT/GTB/TOLULOPE OSADARE/trIBANK</t>
  </si>
  <si>
    <t>03-Aug-2019 12:33 PM</t>
  </si>
  <si>
    <t>TRF FRM chibuike stephen ozonwanji TO IVY LEAGUE ASSOCIATES LTD -  CBE|ACCA F1 and F2</t>
  </si>
  <si>
    <t>03-Aug-2019 12:34 PM</t>
  </si>
  <si>
    <t>NIP/UBA/EFOBI ONYEKACHUKWU OBINNA/MOB/UTO/3530423455/000015/Efobi Onyekachukwu ivy League</t>
  </si>
  <si>
    <t>03-Aug-2019 01:25 PM</t>
  </si>
  <si>
    <t>03-Aug-2019 08:49 PM</t>
  </si>
  <si>
    <t>NIP/GTB/DANLAMI SULE IBRAHIM/PaymentforExam</t>
  </si>
  <si>
    <t>04-Aug-2019 02:37 PM</t>
  </si>
  <si>
    <t>NIP/UBA/ALLIU  ABOLANLE AISHAT/MOB/UTO/3534573488/000015/EGWU CHRISTIAN</t>
  </si>
  <si>
    <t>06-Aug-2019 08:24 AM</t>
  </si>
  <si>
    <t>NIP/GTB/ASIKHIA CASMIR IMOUKHUEDE/NIP Inflow from ASIKHIA CASMIR IMOUKHUEDE</t>
  </si>
  <si>
    <t>06-Aug-2019 12:07 PM</t>
  </si>
  <si>
    <t>06-Aug-2019 11:59 PM</t>
  </si>
  <si>
    <t>NIP/GTB/ANYIKWA  IJEOMA CHINWE/USSD NIP Transfer from  08033960471</t>
  </si>
  <si>
    <t>07-Aug-2019 09:31 AM</t>
  </si>
  <si>
    <t>TRF FRM OLABODE IDRIS ANIMASHAUN TO IVY LEAGUE ASSOCIATES LTD -  CBE|Being payment for Business law F4 Exam</t>
  </si>
  <si>
    <t>07-Aug-2019 11:24 AM</t>
  </si>
  <si>
    <t>NIP/STBC/OLUWAKEMI TOSIN KASSEM/MA (F2)</t>
  </si>
  <si>
    <t>08-Aug-2019 12:01 PM</t>
  </si>
  <si>
    <t>NIP/ABN/ADUNNOLA DAMILOLA BELLO/TRF/MA Exam fee/FRM ADUNNOLA DAMILOLA BELLO TO IVY</t>
  </si>
  <si>
    <t>08-Aug-2019 02:09 PM</t>
  </si>
  <si>
    <t>NIP/GTB/ADESANYA  OLUBUKOLA MARIAN/Paymentformanagementaccountexam</t>
  </si>
  <si>
    <t>08-Aug-2019 06:03 PM</t>
  </si>
  <si>
    <t>NIP/UBA/AKINLOLU GIDEON OLAWALE/MOB/UTO/3555283171/000015/Trf MA</t>
  </si>
  <si>
    <t>09-Aug-2019 10:10 AM</t>
  </si>
  <si>
    <t>NIP/DBP/NDIANABASI SAMUEL UDONDIAN/NIP - TRF IFO IVY LEAGUE ASSOCIATES LTD -  CBE. FINANCIAL ACCOUNTING EXAMINATION  ACC</t>
  </si>
  <si>
    <t>09-Aug-2019 02:22 PM</t>
  </si>
  <si>
    <t>TRF FRM CHUKWUEMEKA ALEXANDER ODUNUKWE TO IVY LEAGUE ASSOCIATES LTD -  CBE|3646239 CHUKWUEMEKA ALEX ODUNUKW F4</t>
  </si>
  <si>
    <t>10-Aug-2019 12:23 AM</t>
  </si>
  <si>
    <t>10-Aug-2019 05:28 PM</t>
  </si>
  <si>
    <t>11-Aug-2019 08:39 AM</t>
  </si>
  <si>
    <t>NIP/GTB/NKPA  FORTUNATA PAULINA/via GTWORLD ACCA Registration</t>
  </si>
  <si>
    <t>11-Aug-2019 11:55 AM</t>
  </si>
  <si>
    <t>NIP/FBN/OGUNTIMEHIN OLUWASEGUN OLUWAYOMI/USSD_OGUNTIMEHIN OLUWASEGUN OLUWAYOMI</t>
  </si>
  <si>
    <t>11-Aug-2019 06:56 PM</t>
  </si>
  <si>
    <t>NIP/FBN/LONGE TOLUWANIYIN OLATOMIWA/FBNMOBILE:IVY LEAGUE ASSOCIATES LTD -  CBE/ABE JOHNSON MOBOLAJI</t>
  </si>
  <si>
    <t>12-Aug-2019 07:36 PM</t>
  </si>
  <si>
    <t>12-Aug-2019 08:22 PM</t>
  </si>
  <si>
    <t>NIP/ABN/KAYODE FAITH BISOLA/TRF/Bisola Faith Kayode payment for CBL FA MA/FRM KAYODE FAITH BISOLA TO IVY</t>
  </si>
  <si>
    <t>14-Aug-2019 03:40 PM</t>
  </si>
  <si>
    <t>NIP/GTB/ADENUBI BABAJIDE  OLAMIDE/NIP Inflow from ADENUBI BABAJIDE  OLAMIDE</t>
  </si>
  <si>
    <t>15-Aug-2019 05:17 AM</t>
  </si>
  <si>
    <t>NIP/GTB/AKINFALA ADEDAPO ADEDAMOLA/via GTWORLD ACCA Registration</t>
  </si>
  <si>
    <t>15-Aug-2019 05:26 PM</t>
  </si>
  <si>
    <t>NIP/FDP/EMMANUEL IFEANYI ANSELM/ONB TRANSFER FROM EMMANUEL I **24</t>
  </si>
  <si>
    <t>15-Aug-2019 01:33 PM</t>
  </si>
  <si>
    <t>DS 0277134 CD SALAMI LUKMAN</t>
  </si>
  <si>
    <t>16-Aug-2019 09:31 AM</t>
  </si>
  <si>
    <t>NIP/OPAY/Muritala Olarenwaju Babatunde/YUSUF</t>
  </si>
  <si>
    <t>16-Aug-2019 10:01 AM</t>
  </si>
  <si>
    <t>ISW ATMPyt-000268648311-EBUTE METTA            LA           LANG</t>
  </si>
  <si>
    <t>16-Aug-2019 02:10 PM</t>
  </si>
  <si>
    <t>NIP/DBP/ONYEKA EUCHARIA EKOH/NIP - TRF IFO IVY LEAGUE ASSOCIATES LTD -  CBE.  FRM ONYEKA EUCHARIA EKOH</t>
  </si>
  <si>
    <t>17-Aug-2019 12:02 AM</t>
  </si>
  <si>
    <t>19-Aug-2019 04:55 PM</t>
  </si>
  <si>
    <t>NIP/ECO/ONI OLUWAGBEMISOLA/REF196436192 INTERBANK TRANSFER BO ONI OLUWAGBEMI</t>
  </si>
  <si>
    <t>20-Aug-2019 09:40 AM</t>
  </si>
  <si>
    <t>NIP/GTB/ALFRED  MARY SEWEDO/USSD NIP Transfer from  08167122347</t>
  </si>
  <si>
    <t>20-Aug-2019 01:47 PM</t>
  </si>
  <si>
    <t>NIP/GTB/IBILIBOR JOY NKEM/USSD NIP Transfer from  08137076183</t>
  </si>
  <si>
    <t>21-Aug-2019 12:34 PM</t>
  </si>
  <si>
    <t>21-Aug-2019 02:55 PM</t>
  </si>
  <si>
    <t>NIP/STLB/FADESIN ELIAS IDOWU-JAI/Transfer from FADESIN ELIAS IDOWU-JAI to IVY LEAGUE ASSOCIATES LTD -  CBE</t>
  </si>
  <si>
    <t>21-Aug-2019 03:09 PM</t>
  </si>
  <si>
    <t>ISW ATMPyt-000759666149-326 HERBERT MACAULAY STR YABA LAGOS LANG</t>
  </si>
  <si>
    <t>21-Aug-2019 05:27 PM</t>
  </si>
  <si>
    <t>21-Aug-2019 05:28 PM</t>
  </si>
  <si>
    <t>21-Aug-2019 09:09 PM</t>
  </si>
  <si>
    <t>NIP/GTB/ADIKPEWUN ZECHARIAH CHIWONSOKO/AdikpewunZechariahABexam</t>
  </si>
  <si>
    <t>22-Aug-2019 01:18 PM</t>
  </si>
  <si>
    <t>TRF FRM FREEBORN  ODEGOR</t>
  </si>
  <si>
    <t>22-Aug-2019 12:00 PM</t>
  </si>
  <si>
    <t>CD DS1076706 MURITALA</t>
  </si>
  <si>
    <t>24-Aug-2019 12:34 AM</t>
  </si>
  <si>
    <t>24-Aug-2019 09:56 AM</t>
  </si>
  <si>
    <t>NIP/GTB/AJALA  BUSAYO MATTHEW/USSD NIP Transfer from  08063722342</t>
  </si>
  <si>
    <t>24-Aug-2019 02:18 PM</t>
  </si>
  <si>
    <t>TRF FRM TIRNOM   JIGAWA TO IVY LEAGUE ASSOCIATES LTD -  CBE|transfer</t>
  </si>
  <si>
    <t>24-Aug-2019 03:31 PM</t>
  </si>
  <si>
    <t>NIP/FBN/KALU IFEANYI SAMUEL/FBNMOBILE:IVY LEAGUE ASSOCIATES LTD -  CBE/PAYMENT FOR EXAM</t>
  </si>
  <si>
    <t>25-Aug-2019 12:56 AM</t>
  </si>
  <si>
    <t>SMS Notification Charge Aug 2019</t>
  </si>
  <si>
    <t>25-Aug-2019 02:27 PM</t>
  </si>
  <si>
    <t>NIP/GTB/EZEKWIKE   JOY CHIDIMMA/ACCAF1F2F3Exampayment</t>
  </si>
  <si>
    <t>25-Aug-2019 04:28 PM</t>
  </si>
  <si>
    <t>NIP/STBC/SOMINA OMOWUMI EKINE/Payment for AB, FA, MA Exams</t>
  </si>
  <si>
    <t>27-Aug-2019 03:10 PM</t>
  </si>
  <si>
    <t>cd/adebiyi oluwatosin/1203209</t>
  </si>
  <si>
    <t>27-Aug-2019 11:05 AM</t>
  </si>
  <si>
    <t>134284 CD AKANBI OLAITAN</t>
  </si>
  <si>
    <t>28-Aug-2019 12:21 PM</t>
  </si>
  <si>
    <t>NIP/FBN/EREDEMI DANIEL AKPEMIEN/FBNMOBILE:IVY LEAGUE ASSOCIATES LTD -  CBE/PAYMENT FOR ACCA REGISTRATION</t>
  </si>
  <si>
    <t>28-Aug-2019 12:59 PM</t>
  </si>
  <si>
    <t>TRF FRM MAUREEN OGECHUKWU NWAOKOLOBIA TO IVY LEAGUE ASSOCIATES LTD -  CBE|Payment for F1 exams- Maureen</t>
  </si>
  <si>
    <t>29-Aug-2019 05:41 PM</t>
  </si>
  <si>
    <t>NIP/GTB/MUHAMMED SIKIRU ISHOLA/FromMuhammedSikiruIsholaforManagementAccountingExam</t>
  </si>
  <si>
    <t>30-Aug-2019 11:40 PM</t>
  </si>
  <si>
    <t>31-Aug-2019 02:39 PM</t>
  </si>
  <si>
    <t>01-Sep-2019 12:02 AM</t>
  </si>
  <si>
    <t>01-Sep-2019 12:20 AM</t>
  </si>
  <si>
    <t>NIP/GTB/ODEBIYI  OLUWAFEMI OLUWATOBI/MA</t>
  </si>
  <si>
    <t>02-Sep-2019 01:15 PM</t>
  </si>
  <si>
    <t>NIP/FBN/AJIBADE MICHAEL OLUSEYI/FBNMOBILE:IVY LEAGUE ASSOCIATES LTD -  CBE/AJIBADE MICHAEL OLUWASEYI ACCA REG</t>
  </si>
  <si>
    <t>03-Sep-2019 04:47 AM</t>
  </si>
  <si>
    <t>04-Sep-2019 08:40 AM</t>
  </si>
  <si>
    <t>NIP/FCMB/ONYERERI CELESTINA CHIJIOKE/Online   CORONA SEC SCH FA EXAM   12  STUDENTS</t>
  </si>
  <si>
    <t>04-Sep-2019 02:18 PM</t>
  </si>
  <si>
    <t>NIP/GTB/TALABI OLUWATUMININU ADEROPO/via GTWORLD</t>
  </si>
  <si>
    <t>06-Sep-2019 10:06 AM</t>
  </si>
  <si>
    <t>NIP/FBN/EYETSEMITAN AROGBEORITSE RUTH/FBNMOBILE:IVY LEAGUE ASSOCIATES LTD -  CBE/F1 ACCA EXAM</t>
  </si>
  <si>
    <t>06-Sep-2019 10:07 AM</t>
  </si>
  <si>
    <t>NIP/UBA/AMOBI PHINA IFEOMA JNR/MOB/UTO/3682017913/000015/F2 Management Accounting</t>
  </si>
  <si>
    <t>06-Sep-2019 12:53 PM</t>
  </si>
  <si>
    <t>06-Sep-2019 01:14 PM</t>
  </si>
  <si>
    <t>NIP/GTB/AMOBI IFEOMA PHINA/via GTWORLD Exam</t>
  </si>
  <si>
    <t>07-Sep-2019 12:58 AM</t>
  </si>
  <si>
    <t>07-Sep-2019 11:03 PM</t>
  </si>
  <si>
    <t>NIP/STLB/JOSEPH OYEWALE OYEKANMI/Transfer from JOSEPH OYEWALE OYEKANMI to IVY LE</t>
  </si>
  <si>
    <t>08-Sep-2019 10:38 PM</t>
  </si>
  <si>
    <t>NIP/FBN/OGUN UYI/FBNMOBILE:IVY LEAGUE ASSOCIATES LTD -  CBE/UYI OGUN</t>
  </si>
  <si>
    <t>09-Sep-2019 05:42 PM</t>
  </si>
  <si>
    <t>NIP/GTB/MUHAMMED SIKIRU ISHOLA/FromMuhammedforMa</t>
  </si>
  <si>
    <t>10-Sep-2019 06:16 PM</t>
  </si>
  <si>
    <t>NIP/GTB/SODIPE OLAYINKA AYODEJI/NIP Inflow from SODIPE OLAYINKA AYODEJI</t>
  </si>
  <si>
    <t>11-Sep-2019 05:50 PM</t>
  </si>
  <si>
    <t>NIP/GTB/ODEBIYI  OLUWAFEMI OLUWATOBI/NIP Inflow from ODEBIYI  OLUWAFEMI OLUWATOBI</t>
  </si>
  <si>
    <t>11-Sep-2019 09:36 PM</t>
  </si>
  <si>
    <t>12-Sep-2019 12:15 PM</t>
  </si>
  <si>
    <t>NIP/GTB/ODEBIYI  OLUWAFEMI OLUWATOBI/FinalpaymentforMA</t>
  </si>
  <si>
    <t>12-Sep-2019 07:45 PM</t>
  </si>
  <si>
    <t>13-Sep-2019 09:05 AM</t>
  </si>
  <si>
    <t>TRF FRM OYEDOYIN ASMAT OYEBAMIJI TO IVY LEAGUE ASSOCIATES LTD -  CBE|FA exam fee</t>
  </si>
  <si>
    <t>14-Sep-2019 02:55 PM</t>
  </si>
  <si>
    <t>NIP/GTB/OLANIYAN  ABDUL-RASAQ A./USSD NIP Transfer from  08142096568</t>
  </si>
  <si>
    <t>19-Sep-2019 12:03 PM</t>
  </si>
  <si>
    <t>NIP/FBN/UHOEGBU AMAECHINA EDWARD/FBNMOBILE:IVY LEAGUE ASSOCIATES LTD -  CBE/EXAM PAYMT F3 SEP 2019 4491428</t>
  </si>
  <si>
    <t>19-Sep-2019 12:17 PM</t>
  </si>
  <si>
    <t>NIP/FBN/UHOEGBU AMAECHINA EDWARD/FBNMOBILE:IVY LEAGUE ASSOCIATES LTD -  CBE/PAYMT FOR F3 4491428</t>
  </si>
  <si>
    <t>20-Sep-2019 09:55 AM</t>
  </si>
  <si>
    <t>NIP/UBA/ADEBANJO GABRIEL ADEBOWALE/MOB/UTO/3749491844/000015/Payment for MA Exam</t>
  </si>
  <si>
    <t>20-Sep-2019 11:25 PM</t>
  </si>
  <si>
    <t>21-Sep-2019 01:13 PM</t>
  </si>
  <si>
    <t>TRF FRM LOVELYN NNEDIMMA EKPEDO TO IVY LEAGUE ASSOCIATES LTD -  CBE|ACCA registration fee</t>
  </si>
  <si>
    <t>21-Sep-2019 01:17 PM</t>
  </si>
  <si>
    <t>NIP/FBN/MAC-YOROKI TARELA LEMUEL/FBNMOBILE:IVY LEAGUE ASSOCIATES LTD -  CBE/BALANCE PAYMENT FOR CBL</t>
  </si>
  <si>
    <t>22-Sep-2019 11:11 PM</t>
  </si>
  <si>
    <t>NIP/FBN/DELESOLU ABAYOMI ISRAEL/FBNMOBILE:IVY LEAGUE ASSOCIATES LTD -  CBE/SERVI</t>
  </si>
  <si>
    <t>23-Sep-2019 02:46 PM</t>
  </si>
  <si>
    <t>NIP/GTB/FASINA  MOJISOLA OMOLADE/F4MojisolaOmoladeFasina</t>
  </si>
  <si>
    <t>23-Sep-2019 12:53 PM</t>
  </si>
  <si>
    <t>CD/ FOLARIN O ISREAL/DS 140333</t>
  </si>
  <si>
    <t>24-Sep-2019 04:01 PM</t>
  </si>
  <si>
    <t>NIP/FBN/OLUKEYE OLUWATOBILOBA/FBNMOBILE:IVY LEAGUE ASSOCIATES LTD -  CBE/BALANCE ON CBL PAPER</t>
  </si>
  <si>
    <t>26-Sep-2019 11:06 AM</t>
  </si>
  <si>
    <t>NIP/FBN/ADEBANJO ADEBAYO AKINWALE/FBNMOBILE:IVY LEAGUE ASSOCIATES LTD -  CBE/PYMT FOR CBL EXAM DEC 2019 DIET</t>
  </si>
  <si>
    <t>27-Sep-2019 07:36 AM</t>
  </si>
  <si>
    <t>NIP/UBA/AKINLOLU GIDEON OLAWALE/MOB/UTO/3780592793/000015/FA</t>
  </si>
  <si>
    <t>27-Sep-2019 10:26 AM</t>
  </si>
  <si>
    <t>NIP/UBA/ADEBANJO GABRIEL ADEBOWALE/MOB/UTO/3781414528/000015/Payment for FA Exam</t>
  </si>
  <si>
    <t>28-Sep-2019 12:35 AM</t>
  </si>
  <si>
    <t>29-Sep-2019 01:20 AM</t>
  </si>
  <si>
    <t>SMS Notification Charge Sep 2019</t>
  </si>
  <si>
    <t>29-Sep-2019 08:26 PM</t>
  </si>
  <si>
    <t>TRF FRM CHUKWUEMEKA ALEXANDER ODUNUKWE TO IVY LEAGUE ASSOCIATES LTD -  CBE|ABAYOMI OLORUNFEMI ACCA REG</t>
  </si>
  <si>
    <t>30-Sep-2019 09:47 AM</t>
  </si>
  <si>
    <t>NIP/UBA/OKAFOR EBUKA PASCAL/MOB/UTO/3794838293/000015/Payment</t>
  </si>
  <si>
    <t>03-Oct-2019 09:43 AM</t>
  </si>
  <si>
    <t>03-Oct-2019 01:14 PM</t>
  </si>
  <si>
    <t>1174706 CD OLA OLUWA</t>
  </si>
  <si>
    <t>04-Oct-2019 04:42 PM</t>
  </si>
  <si>
    <t>NIP/GTB/OREBIYI TEJUMADE EMMANUEL/ACCAREGISTRATIONFORTEJUMADEOREBIYI</t>
  </si>
  <si>
    <t>05-Oct-2019 12:32 AM</t>
  </si>
  <si>
    <t>06-Oct-2019 07:51 AM</t>
  </si>
  <si>
    <t>NIP/ABN/OYEBAMIRE AISHA AYO/TRF/Oyebamire Aisha /FRM OYEBAMIRE AISHA AYO TO IVY</t>
  </si>
  <si>
    <t>09-Oct-2019 11:13 AM</t>
  </si>
  <si>
    <t>NIP/FDP/MARIAM FOLASADE ADAMSON/NIP/TFR IFO IVY LEAGUE ASSOCIATES LTD -  CBE-PAYMENT FOR F4 EXAM</t>
  </si>
  <si>
    <t>09-Oct-2019 11:57 AM</t>
  </si>
  <si>
    <t>NIP/GTB/ONYEKA  CHUKWUMA DANIEL/USSD NIP Transfer from  08096584419</t>
  </si>
  <si>
    <t>09-Oct-2019 04:37 PM</t>
  </si>
  <si>
    <t>NIP/UBN/IGWE ONYINYE ROSELYN/MOBILE/UNION Transfer from IGWE ONYINYE ROSELYN -</t>
  </si>
  <si>
    <t>10-Oct-2019 01:50 PM</t>
  </si>
  <si>
    <t>11-Oct-2019 11:41 PM</t>
  </si>
  <si>
    <t>12-Oct-2019 01:57 PM</t>
  </si>
  <si>
    <t>NIP/ABN/EMELDA CHINECHEREM TAGBO/TRF/MA CBE exam/FRM EMELDA CHINECHEREM TAGBO TO IVY</t>
  </si>
  <si>
    <t>14-Oct-2019 09:05 AM</t>
  </si>
  <si>
    <t>NIP/SCB/0000151015362596/IBANKING TRANSFERACCA Registration</t>
  </si>
  <si>
    <t>16-Oct-2019 06:50 AM</t>
  </si>
  <si>
    <t>NIP/ABN/MOTUNRAYO IYANUOLUWA BABAFEMI/TRF/Motunrayo /FRM MOTUNRAYO IYANUOLUWA BABAFEMI TO IVY</t>
  </si>
  <si>
    <t>17-Oct-2019 03:11 PM</t>
  </si>
  <si>
    <t>ISW ATMPyt-000803792178-326 HERBERT MACAULAY STR YABA LAGOS LANG</t>
  </si>
  <si>
    <t>18-Oct-2019 01:56 PM</t>
  </si>
  <si>
    <t>NIP/SCB/0000151015362596/Payment for F2 F3  and F4 exams</t>
  </si>
  <si>
    <t>18-Oct-2019 11:48 PM</t>
  </si>
  <si>
    <t>19-Oct-2019 11:16 AM</t>
  </si>
  <si>
    <t>NIP/GTB/ADEJOH DANLADI PETER/USSD NIP Transfer from  08105928091</t>
  </si>
  <si>
    <t>20-Oct-2019 09:53 AM</t>
  </si>
  <si>
    <t>NIP/FBN/TO-ANADU UGOCHUKWU KELECHI/FBNMOBILE:IVY LEAGUE ASSOCIATES LTD -  CBE/CBL</t>
  </si>
  <si>
    <t>20-Oct-2019 01:04 PM</t>
  </si>
  <si>
    <t>20-Oct-2019 02:12 PM</t>
  </si>
  <si>
    <t>NIP/GTB/ADEYEMI OLUWATOBILOBA VICTOR/USSD NIP Transfer from  08131517157</t>
  </si>
  <si>
    <t>20-Oct-2019 02:18 PM</t>
  </si>
  <si>
    <t>TRF FRM chibuike stephen ozonwanji TO IVY LEAGUE ASSOCIATES LTD -  CBE|For ACCA exams FA</t>
  </si>
  <si>
    <t>20-Oct-2019 02:56 PM</t>
  </si>
  <si>
    <t>NIP/ABN/DOROTHY EFFIONG IBIA/TRF//FRM DOROTHY EFFIONG IBIA TO IVY</t>
  </si>
  <si>
    <t>20-Oct-2019 03:07 PM</t>
  </si>
  <si>
    <t>NIP/FBN/ODINAKA NNADOZIE BONARVENTURE/FBNMOBILE:IVY LEAGUE ASSOCIATES LTD -  CBE/TRF FOR ACCA AB FA MA</t>
  </si>
  <si>
    <t>22-Oct-2019 06:41 PM</t>
  </si>
  <si>
    <t>NIP/GTB/OBIJIAKU  ONYINYE/via GTWORLD Simisola Fagbemi  4699607ACC in Business Dec 17 2019</t>
  </si>
  <si>
    <t>23-Oct-2019 11:58 AM</t>
  </si>
  <si>
    <t>NIP/GTB/OGBEBOR BLESSING AMENAWON/Reg. for ACCA</t>
  </si>
  <si>
    <t>24-Oct-2019 09:59 AM</t>
  </si>
  <si>
    <t>NIP/GTB/TOLULOPE OSADARE/via GTWORLD</t>
  </si>
  <si>
    <t>24-Oct-2019 12:00 PM</t>
  </si>
  <si>
    <t>NIP/FDP/ARIT ETIM UWE/ONB TRANSFER FROM ARIT ETIM</t>
  </si>
  <si>
    <t>26-Oct-2019 12:08 PM</t>
  </si>
  <si>
    <t>TRF FRM DECENT FAITH EMEZIE TO IVY LEAGUE ASSOCIATES LTD -  CBE|Acca Exam fee</t>
  </si>
  <si>
    <t>27-Oct-2019 01:15 AM</t>
  </si>
  <si>
    <t>SMS Notification Charge Oct 2019</t>
  </si>
  <si>
    <t>27-Oct-2019 10:53 AM</t>
  </si>
  <si>
    <t>NIP/UBA/BALOGUN OLAWALE SUNDAY/MOB/UTO/3936304625/000015/AB Exam Olawale Balogun</t>
  </si>
  <si>
    <t>27-Oct-2019 02:30 PM</t>
  </si>
  <si>
    <t>NIP/ABN/OKONJI E ONYEBUCHI/TRF/AB CBE payment/FRM OKONJI E ONYEBUCHI TO IVY</t>
  </si>
  <si>
    <t>28-Oct-2019 09:16 AM</t>
  </si>
  <si>
    <t>TRF FRM ENIOLA OREOLUWA ALADETOLA TO IVY LEAGUE ASSOCIATES LTD -  CBE|Eniola Payment for Global Law Exam</t>
  </si>
  <si>
    <t>28-Oct-2019 10:11 AM</t>
  </si>
  <si>
    <t>TRF TO SEACRON EDUCTAIONAL NIG LTD</t>
  </si>
  <si>
    <t>28-Oct-2019 10:59 AM</t>
  </si>
  <si>
    <t>NEFT/GTB/ANOZIE JENNIFER/trMBANKING Memb</t>
  </si>
  <si>
    <t>30-Oct-2019 08:37 AM</t>
  </si>
  <si>
    <t>NIP/GTB/ADESANYA  OLUBUKOLA MARIAN/PaymentforF2exam</t>
  </si>
  <si>
    <t>30-Oct-2019 05:39 PM</t>
  </si>
  <si>
    <t>NIP/UBA/OGBE TEMISANREN MELVIN/MOB/UTO/3956484578/000015/Egwu Christian  FA EXAM</t>
  </si>
  <si>
    <t>30-Oct-2019 07:21 PM</t>
  </si>
  <si>
    <t>NIP/UBN/AKINYEMI DAMILOLA S/MOBILE/UNION Transfer from AKINYEMI DAMILOLA S -</t>
  </si>
  <si>
    <t>31-Oct-2019 05:40 AM</t>
  </si>
  <si>
    <t>NIP/GTB/YOUNG-ARNEY TAMUNOBOMA DENNIS/NIP Inflow from YOUNG-ARNEY TAMUNOBOMA DEN</t>
  </si>
  <si>
    <t>31-Oct-2019 09:13 AM</t>
  </si>
  <si>
    <t>31-Oct-2019 09:28 AM</t>
  </si>
  <si>
    <t>31-Oct-2019 09:42 AM</t>
  </si>
  <si>
    <t>TRF FRM OLALEKAN ABRAHAM OLAJIDE TO IVY LEAGUE ASSOCIATES LTD -  CBE|F4-exsm fee Olajide Olalekan</t>
  </si>
  <si>
    <t>31-Oct-2019 12:39 PM</t>
  </si>
  <si>
    <t>NIP/FDP/RUKEVWE SEGBUYOTA/ONB TRANSFER FROM RUKEVWE</t>
  </si>
  <si>
    <t>01-Nov-2019 01:47 AM</t>
  </si>
  <si>
    <t>01-Nov-2019 10:11 AM</t>
  </si>
  <si>
    <t>01-Nov-2019 05:17 PM</t>
  </si>
  <si>
    <t>TRF FRM PASCHAL MMESOMA EZELIORA TO IVY LEAGUE ASSOCIATES LTD -  CBE|F1</t>
  </si>
  <si>
    <t>02-Nov-2019 12:52 AM</t>
  </si>
  <si>
    <t>02-Nov-2019 10:31 AM</t>
  </si>
  <si>
    <t>NIP/ABN/DADA KOREDE SAMUEL/TRF/For ACCA REG/FRM DADA KOREDE SAMUEL TO IVY</t>
  </si>
  <si>
    <t>02-Nov-2019 01:05 PM</t>
  </si>
  <si>
    <t>NIP/GTB/ASAOLU CHRISTIANA O./USSD NIP Transfer from  08168899790</t>
  </si>
  <si>
    <t>02-Nov-2019 01:31 PM</t>
  </si>
  <si>
    <t>03-Nov-2019 08:51 AM</t>
  </si>
  <si>
    <t>ISW QTMobile Pyt-001605319193-Daramola CBE payment   /888988821239LANG-</t>
  </si>
  <si>
    <t>03-Nov-2019 03:58 PM</t>
  </si>
  <si>
    <t>NIP/GTB/AWWAL AMINUDEEN  ABUBAKAR/via GTWORLD Registration</t>
  </si>
  <si>
    <t>04-Nov-2019 10:11 AM</t>
  </si>
  <si>
    <t>NIP/GTB/IYA ABUBAKAR  NAFISA/NIP Inflow from IYA ABUBAKAR  NAFISA</t>
  </si>
  <si>
    <t>05-Nov-2019 07:55 AM</t>
  </si>
  <si>
    <t>NIP/FBN/WESIAH SAMUEL CHINAZOM/USSD_WESIAH SAMUEL CHINAZOM</t>
  </si>
  <si>
    <t>06-Nov-2019 10:02 AM</t>
  </si>
  <si>
    <t>DS0400955 CD BAKARE SHERIFF</t>
  </si>
  <si>
    <t>08-Nov-2019 11:34 AM</t>
  </si>
  <si>
    <t>08-Nov-2019 11:00 PM</t>
  </si>
  <si>
    <t>09-Nov-2019 05:45 AM</t>
  </si>
  <si>
    <t>NIP/FCMB/ONYERERI CELESTINA CHIJIOKE/Online   Corona ACCA for 13 student</t>
  </si>
  <si>
    <t>09-Nov-2019 07:52 AM</t>
  </si>
  <si>
    <t>TRF FRM BAWO PAUL AZANOR TO IVY LEAGUE ASSOCIATES LTD -  CBE|ACCA REGISTRATION</t>
  </si>
  <si>
    <t>10-Nov-2019 08:24 AM</t>
  </si>
  <si>
    <t>NIP/FBN/AONDONA  GRACE MEMBER/FBNMOBILE:IVY LEAGUE ASSOCIATES LTD -  CBE/EXAM</t>
  </si>
  <si>
    <t>10-Nov-2019 01:41 PM</t>
  </si>
  <si>
    <t>NIP/FBN/AYANWOLA BAYO OLAOLUWA/FBNMOBILE:IVY LEAGUE ASSOCIATES LTD -  CBE/AB  MA CBE</t>
  </si>
  <si>
    <t>10-Nov-2019 06:06 PM</t>
  </si>
  <si>
    <t>NIP/GTB/OLUGBADE  OLAJIDE ELIJAH/via GTWORLD Exam fees for AB MA FA</t>
  </si>
  <si>
    <t>11-Nov-2019 10:04 AM</t>
  </si>
  <si>
    <t>NIP/GTB/AKAMELU  NGOZI/ChisomAkamelu ACCA Reg pymt</t>
  </si>
  <si>
    <t>12-Nov-2019 07:52 AM</t>
  </si>
  <si>
    <t>NIP/GTB/OGUN OLUWABAMBO ADUNOLA/ACCARegistrationIFOOlusegunFadahunsi</t>
  </si>
  <si>
    <t>13-Nov-2019 01:28 PM</t>
  </si>
  <si>
    <t>NIP/ABN/OKONJI E ONYEBUCHI/TRF/Onyebuchi MA/FRM OKONJI E ONYEBUCHI TO IVY</t>
  </si>
  <si>
    <t>14-Nov-2019 10:19 AM</t>
  </si>
  <si>
    <t>ETZ OtherBanks-0571015362-FBP/ZEN-000018147295;E770 TRF FRM OMITOGUN GBEMI</t>
  </si>
  <si>
    <t>14-Nov-2019 08:21 PM</t>
  </si>
  <si>
    <t>ISW WebPyt-001706268249-F4 (CORPORATE AND BUSIN/889389933787LANG</t>
  </si>
  <si>
    <t>15-Nov-2019 12:04 PM</t>
  </si>
  <si>
    <t>NIP/GTB/OGUNBIYI  DOYINSOLA IFEOLUWA/USSD NIP Transfer from  08100560241</t>
  </si>
  <si>
    <t>15-Nov-2019 11:05 PM</t>
  </si>
  <si>
    <t>16-Nov-2019 01:15 PM</t>
  </si>
  <si>
    <t>NIP/UBN/OYEBANJI OLUWABUKOLA/MOBILE/UNION Transfer from OYEBANJI OLUWABUKOLA - CBE EXAM PYT..</t>
  </si>
  <si>
    <t>17-Nov-2019 07:20 PM</t>
  </si>
  <si>
    <t>NIP/ABN/MUKAILA  ANIMASHAUN/TRF IFO IVY LEAGUE ASSOCIATES LTD -  CBE. ANIMASHAUN JAREER IDOWU REGISTRATION FEE AS STUDEN</t>
  </si>
  <si>
    <t>18-Nov-2019 01:20 PM</t>
  </si>
  <si>
    <t>NIP/FBN/UZUMEFUNE ITOHAN BENEDICTA/FBNMOBILE:IVY LEAGUE ASSOCIATES LTD -  CBE/TRANSFER</t>
  </si>
  <si>
    <t>19-Nov-2019 12:19 PM</t>
  </si>
  <si>
    <t>NIP/UBA/UHOEGBU NWABUEZE IHEANYI/tfr ifo ivy league associates</t>
  </si>
  <si>
    <t>20-Nov-2019 02:04 PM</t>
  </si>
  <si>
    <t>NIP/UBA/OGBE TEMISANREN MELVIN/MOB/UTO/4060038110/000015/Egwu Christian MA exam</t>
  </si>
  <si>
    <t>20-Nov-2019 12:26 PM</t>
  </si>
  <si>
    <t>CD/VANESA OKAFOR/0172790</t>
  </si>
  <si>
    <t>20-Nov-2019 01:40 PM</t>
  </si>
  <si>
    <t>cd ayotokunbo RICHARDS/DS 910058</t>
  </si>
  <si>
    <t>22-Nov-2019 09:10 AM</t>
  </si>
  <si>
    <t>NIP/GTB/EMELOGU   FAITH OLUCHI/via GTWORLD CBL EXAM</t>
  </si>
  <si>
    <t>22-Nov-2019 09:19 AM</t>
  </si>
  <si>
    <t>NIP/GTB/EMELOGU   FAITH OLUCHI/via GTWORLD Anthony Maduka- CBL</t>
  </si>
  <si>
    <t>22-Nov-2019 01:20 PM</t>
  </si>
  <si>
    <t>NIP/GTB/AJANI  ADEYEMI RAPHEAL/via GTWORLD Adeyemi</t>
  </si>
  <si>
    <t>23-Nov-2019 12:13 AM</t>
  </si>
  <si>
    <t>23-Nov-2019 08:45 AM</t>
  </si>
  <si>
    <t>NIP/ABN/AYO-PHILLIPS BUSOLA M/TRF IFO IVY LEAGUE ASSOCIATES LTD -  CBE. EXAM FEES</t>
  </si>
  <si>
    <t>23-Nov-2019 09:30 AM</t>
  </si>
  <si>
    <t>NIP/FBN/OKE OLUWADAMILOLA ELIZABETH/FBNMOBILE:IVY LEAGUE ASSOCIATES LTD -  CBE/OKE OLUWADAMILOLA</t>
  </si>
  <si>
    <t>23-Nov-2019 09:53 AM</t>
  </si>
  <si>
    <t>NIP/FBN/ODIJE ESEOGHENE ELIZABETH/IB:EXAMFEEFORFAANDMA</t>
  </si>
  <si>
    <t>23-Nov-2019 10:38 AM</t>
  </si>
  <si>
    <t>NIP/STBC/ADERONKE JUBEMI ADEKUNLE/Payment for exam F1, F2, F3</t>
  </si>
  <si>
    <t>24-Nov-2019 09:02 AM</t>
  </si>
  <si>
    <t>MC Loc ATM Pyt-000836585177--326 HERBERT MACAULAY STR YABA LAGOS LANG</t>
  </si>
  <si>
    <t>24-Nov-2019 01:05 PM</t>
  </si>
  <si>
    <t>NIP/GTB/LADAN-BAKI YASMIN/Fromyasmin</t>
  </si>
  <si>
    <t>24-Nov-2019 04:21 PM</t>
  </si>
  <si>
    <t>NIP/GTB/AKINSOLA OLUWAYEMISI ELIZABETH/via GTWORLD</t>
  </si>
  <si>
    <t>NIP/UBA/ADEDEJI TOLULOPE  OLAWUNMI/MOB/UTO/4079804415/000015/Payment for AB CBE exam</t>
  </si>
  <si>
    <t>NIP/GTB/ADELEYE  ADEBOWALE BANKOLE/via GTWORLD PAYMENT FOR CBL EXAM</t>
  </si>
  <si>
    <t>24-Nov-2019 05:42 PM</t>
  </si>
  <si>
    <t>NIP/UBN/OYEBANJI OLUWABUKOLA/MOBILE/UNION Transfer from OYEBANJI OLUWABUKOLA - Balance</t>
  </si>
  <si>
    <t>25-Nov-2019 02:48 AM</t>
  </si>
  <si>
    <t>SMS Notification Charge Nov 2019</t>
  </si>
  <si>
    <t>25-Nov-2019 02:27 PM</t>
  </si>
  <si>
    <t>NIP/ABN/MARYANN NGOZI OBIEFUNA/TRF/Maryann CBE/FRM MARYANN NGOZI OBIEFUNA TO IVY</t>
  </si>
  <si>
    <t>25-Nov-2019 02:49 PM</t>
  </si>
  <si>
    <t>NIP/GTB/DURU  SHIRLEY CHUKWUEBUKA/USSD NIP Transfer from  08164434667</t>
  </si>
  <si>
    <t>25-Nov-2019 03:15 PM</t>
  </si>
  <si>
    <t>ETZ OtherBanks-0571015362-FBP/ZEN-000021292557;E770 TRF FRM OMITOGUN GBEMI</t>
  </si>
  <si>
    <t>25-Nov-2019 07:43 PM</t>
  </si>
  <si>
    <t>NIP/UBA/AKINWONMI BOLAWOLE OROWOLE/MOB/UTO/4085174600/000015/MA CBE payment for Akinwonmi B</t>
  </si>
  <si>
    <t>25-Nov-2019 07:48 PM</t>
  </si>
  <si>
    <t>NIP/UBA/MADICHIE CHIJIOKE ELOCHUKWU/MOB/UTO/4085197110/000015/MA ACCA payment</t>
  </si>
  <si>
    <t>25-Nov-2019 07:54 PM</t>
  </si>
  <si>
    <t>NIP/GTB/ODEKUNLE  OLUWASEUN HANNAH/USSD NIP Transfer from  08168969593</t>
  </si>
  <si>
    <t>25-Nov-2019 09:58 AM</t>
  </si>
  <si>
    <t>DS 972491 CD MEGBU JIDEOFOR</t>
  </si>
  <si>
    <t>25-Nov-2019 03:19 PM</t>
  </si>
  <si>
    <t>DS 282094 CD OKUNNUGA AYOMIDE JETHRO</t>
  </si>
  <si>
    <t>25-Nov-2019 08:16 AM</t>
  </si>
  <si>
    <t>CD/AKINJIYAN TEMITOPE/2469224</t>
  </si>
  <si>
    <t>26-Nov-2019 07:10 AM</t>
  </si>
  <si>
    <t>NIP/GTB/ADEKOYA  OLUFUNMILAYO MARGARET/Adekoya olufunmi f4</t>
  </si>
  <si>
    <t>26-Nov-2019 07:37 AM</t>
  </si>
  <si>
    <t>TRF FRM ADEDOLAPO OYELEYE OYEWO TO IVY LEAGUE ASSOCIATES LTD -  CBE|F1</t>
  </si>
  <si>
    <t>26-Nov-2019 08:30 AM</t>
  </si>
  <si>
    <t>NIP/GTB/ANYABOLO CHEKWUBE EVANS/via GTWORLD ACCA REGISTRATION</t>
  </si>
  <si>
    <t>26-Nov-2019 09:11 AM</t>
  </si>
  <si>
    <t>NIP/FBN/ISIAQ WASIU ADEOYE/FBNMOBILE:IVY LEAGUE ASSOCIATES LTD -  CBE/CBE</t>
  </si>
  <si>
    <t>26-Nov-2019 09:41 PM</t>
  </si>
  <si>
    <t>NIP/FBN/AINA OLUWATOYIN TEMITOPE/FBNMOBILE:IVY LEAGUE ASSOCIATES LTD -  CBE/CBL EXAM TOYIN AKINWUNTAN</t>
  </si>
  <si>
    <t>26-Nov-2019 08:27 AM</t>
  </si>
  <si>
    <t>CD 0617031 BY JOSEPH SOKENU</t>
  </si>
  <si>
    <t>27-Nov-2019 09:22 AM</t>
  </si>
  <si>
    <t>NIP/GTB/EMELOGU   FAITH OLUCHI/via GTWORLD FA CBE</t>
  </si>
  <si>
    <t>27-Nov-2019 09:46 AM</t>
  </si>
  <si>
    <t>NIP/FBN/MADUKA ANTHONY IFEANYI/FBNMOBILE:IVY LEAGUE ASSOCIATES LTD -  CBE/ANTHONY FA</t>
  </si>
  <si>
    <t>27-Nov-2019 09:50 AM</t>
  </si>
  <si>
    <t>27-Nov-2019 11:51 AM</t>
  </si>
  <si>
    <t>28-Nov-2019 04:41 PM</t>
  </si>
  <si>
    <t>28-Nov-2019 12:35 PM</t>
  </si>
  <si>
    <t>CD/UGEH JANE .M./2519224</t>
  </si>
  <si>
    <t>29-Nov-2019 01:24 PM</t>
  </si>
  <si>
    <t>TRF TO SEACRON EDU NIG LTD</t>
  </si>
  <si>
    <t>29-Nov-2019 01:26 PM</t>
  </si>
  <si>
    <t>29-Nov-2019 11:12 PM</t>
  </si>
  <si>
    <t>30-Nov-2019 01:44 PM</t>
  </si>
  <si>
    <t>NIP/UBN/ABODERIN OLAKUNLE S/MOBILE/UNION Transfer from ABODERIN OLAKUNLE S - ACCA REGISTRATION</t>
  </si>
  <si>
    <t>01-Dec-2019 01:47 AM</t>
  </si>
  <si>
    <t>01-Dec-2019 08:36 AM</t>
  </si>
  <si>
    <t>NIP/GTB/IDOWU  AYODEJI ISMAILA/SokunbiAzeezexamentry</t>
  </si>
  <si>
    <t>01-Dec-2019 08:43 AM</t>
  </si>
  <si>
    <t>NIP/UBA/GIWA, FATIMO ODUNAYO/MB/UTO/486258080/2348147548124/Trf to 1015362596</t>
  </si>
  <si>
    <t>01-Dec-2019 08:45 AM</t>
  </si>
  <si>
    <t>NIP/UBA/GIWA, FATIMO ODUNAYO/MB/UTO/486259281/2348147548124/Trf to 1015362596</t>
  </si>
  <si>
    <t>01-Dec-2019 02:46 PM</t>
  </si>
  <si>
    <t>NIP/GTB/JOHN  OLAIDE ADESHOLA/OlaideAdedipeJohnMA_FA</t>
  </si>
  <si>
    <t>01-Dec-2019 05:37 PM</t>
  </si>
  <si>
    <t>NIP/ABN/VANESSA   O.  OKAFOR/TRF/For FA exam/FRM VANESSA   O.  OKAFOR TO IVY</t>
  </si>
  <si>
    <t>02-Dec-2019 12:01 PM</t>
  </si>
  <si>
    <t>NIP/GTB/AKAMELU  NGOZI/ChisomAkameluAccA AB exam</t>
  </si>
  <si>
    <t>02-Dec-2019 04:11 PM</t>
  </si>
  <si>
    <t>ISW ATMPyt-000843644087-326 HERBERT MACAULAY STR YABA LAGOS LANG</t>
  </si>
  <si>
    <t>02-Dec-2019 05:16 PM</t>
  </si>
  <si>
    <t>03-Dec-2019 10:37 AM</t>
  </si>
  <si>
    <t>NIP/GTB/OYEKANMI ADEMOLA JOSHUA/NIP Inflow from OYEKANMI ADEMOLA JOSHUA</t>
  </si>
  <si>
    <t>03-Dec-2019 10:44 AM</t>
  </si>
  <si>
    <t>03-Dec-2019 02:59 PM</t>
  </si>
  <si>
    <t>04-Dec-2019 08:22 AM</t>
  </si>
  <si>
    <t>NIP/GTB/AKINSOLA OLUWAYEMISI ELIZABETH/via GTWORLD Cbe exam fee</t>
  </si>
  <si>
    <t>04-Dec-2019 10:05 AM</t>
  </si>
  <si>
    <t>NIP/GTB/EMELOGU   FAITH OLUCHI/via GTWORLD MA- Anthony Maduka</t>
  </si>
  <si>
    <t>04-Dec-2019 01:44 PM</t>
  </si>
  <si>
    <t>NIP/ABN/CHINWENDU UGOCHI UCHEOMA/TRF/From chinwe acca/FRM CHINWENDU UGOCHI UCHEOMA TO IVY</t>
  </si>
  <si>
    <t>04-Dec-2019 01:58 PM</t>
  </si>
  <si>
    <t>TRF FRM BAWO PAUL AZANOR TO IVY LEAGUE ASSOCIATES LTD -  CBE|for AB exam</t>
  </si>
  <si>
    <t>05-Dec-2019 10:06 AM</t>
  </si>
  <si>
    <t>NIP/FBN/AONDONA  GRACE MEMBER/FBNMOBILE:IVY LEAGUE ASSOCIATES LTD -  CBE/CBE</t>
  </si>
  <si>
    <t>05-Dec-2019 11:17 AM</t>
  </si>
  <si>
    <t>NIP/GTB/ADESANYA  OLUBUKOLA MARIAN/PaymentforMAexam</t>
  </si>
  <si>
    <t>06-Dec-2019 09:14 AM</t>
  </si>
  <si>
    <t>NIP/FDP/ARIT ETIM UWE/ONB TRANSFER FROM ARIT ETIM  **4376 FBP</t>
  </si>
  <si>
    <t>06-Dec-2019 12:36 PM</t>
  </si>
  <si>
    <t>NIP/ABN/AYOOLA SAMUEL SOLARIN/TRF/ACCA Registration Solarin Ayoola/FRM AYOOLA SAMUEL SOLARIN TO IVY</t>
  </si>
  <si>
    <t>06-Dec-2019 02:18 PM</t>
  </si>
  <si>
    <t>TRF FRM ADEYEMI RAPHEAL AJANI TO IVY LEAGUE ASSOCIATES LTD -  CBE|Cbe</t>
  </si>
  <si>
    <t>06-Dec-2019 02:46 PM</t>
  </si>
  <si>
    <t>NIP/VFD/ADEDAMILOLA OLARELE/NIP/Ivy League cbe exam Payment /To IVY LEAGUE ASSOCIATES LTD   CBE/1015362596</t>
  </si>
  <si>
    <t>06-Dec-2019 11:49 PM</t>
  </si>
  <si>
    <t>07-Dec-2019 05:10 PM</t>
  </si>
  <si>
    <t>NIP/UBA/AKINWONMI BOLAWOLE OROWOLE/MOB/UTO/4159388914/000015/Payment for AB exam</t>
  </si>
  <si>
    <t>08-Dec-2019 12:57 PM</t>
  </si>
  <si>
    <t>NIP/GTB/OJERAHI  NICHOLAS CHIEDU/USSD NIP Transfer from  09035712978</t>
  </si>
  <si>
    <t>09-Dec-2019 12:41 PM</t>
  </si>
  <si>
    <t>NIP/GTB/ALALI  JULIET N/USSD NIP Transfer from  08124396968</t>
  </si>
  <si>
    <t>09-Dec-2019 05:24 PM</t>
  </si>
  <si>
    <t>NIP/ABN/ANEKWE TOCHUKWU RITA/TRF IFO IVY LEAGUE ASSOCIATES LTD -  CBE. ID 2850266 ANEKWE TOCHUKWU</t>
  </si>
  <si>
    <t>10-Dec-2019 03:58 AM</t>
  </si>
  <si>
    <t>NIP/FDP/TEMITOPE DAMILOLA JEGEDE/ONB TRANSFER FROM TEMITOPE D **54</t>
  </si>
  <si>
    <t>10-Dec-2019 07:50 AM</t>
  </si>
  <si>
    <t>TRF FRM ADEDOLAPO OYELEYE OYEWO TO IVY LEAGUE ASSOCIATES LTD -  CBE|F2 exam</t>
  </si>
  <si>
    <t>10-Dec-2019 08:13 AM</t>
  </si>
  <si>
    <t>NIP/UBN/ABODERIN OLAKUNLE S/MOBILE/UNION Transfer from ABODERIN OLAKUNLE S - ACCA EXAM AND EXEMPTION FEES</t>
  </si>
  <si>
    <t>10-Dec-2019 08:34 AM</t>
  </si>
  <si>
    <t>NIP/FBN/SOKENU JOSEPH OLUPELUMI/FBNMOBILE:IVY LEAGUE ASSOCIATES LTD -  CBE/CBE</t>
  </si>
  <si>
    <t>10-Dec-2019 09:30 AM</t>
  </si>
  <si>
    <t>NIP/STBC/UDEMEMFON FELIX EKARIKA/VANESSA</t>
  </si>
  <si>
    <t>10-Dec-2019 11:29 AM</t>
  </si>
  <si>
    <t>NIP/GTB/ODIA OSARETIN OSARENIYE/ForLWexam4616801</t>
  </si>
  <si>
    <t>10-Dec-2019 05:52 PM</t>
  </si>
  <si>
    <t>TRF FRM LARRY CHUKS ODITA TO IVY LEAGUE ASSOCIATES LTD -  CBE|CBE F1-F3</t>
  </si>
  <si>
    <t>10-Dec-2019 08:01 PM</t>
  </si>
  <si>
    <t>NIP/ABN/ANEKWE TOCHUKWU RITA/TRF IFO IVY LEAGUE ASSOCIATES LTD -  CBE.</t>
  </si>
  <si>
    <t>11-Dec-2019 11:06 AM</t>
  </si>
  <si>
    <t>ISW QTMobile Pyt-001932613884-Tran/888992532051/1015362596/IVY LE/LANG-</t>
  </si>
  <si>
    <t>12-Dec-2019 07:43 AM</t>
  </si>
  <si>
    <t>NIP/GTB/MUHAMMED SIKIRU ISHOLA/ForF3fromMuhammedSikiruIshola</t>
  </si>
  <si>
    <t>13-Dec-2019 08:40 AM</t>
  </si>
  <si>
    <t>13-Dec-2019 02:21 PM</t>
  </si>
  <si>
    <t>13-Dec-2019 07:27 PM</t>
  </si>
  <si>
    <t>13-Dec-2019 11:20 PM</t>
  </si>
  <si>
    <t>13-Dec-2019 12:47 PM</t>
  </si>
  <si>
    <t>CD/ AKINJIYAN TEMITOPE/71273</t>
  </si>
  <si>
    <t>13-Dec-2019 03:56 PM</t>
  </si>
  <si>
    <t>CD LAWAL KAREEMAH DS 982622</t>
  </si>
  <si>
    <t>14-Dec-2019 11:45 AM</t>
  </si>
  <si>
    <t>TRF FRM FELIX UDEMEMFON EKARIKA TO IVY LEAGUE ASSOCIATES LTD -  CBE|Vanessa</t>
  </si>
  <si>
    <t>16-Dec-2019 01:33 AM</t>
  </si>
  <si>
    <t>NIP/GTB/OLOJEDE TEMITOPE HANNA/via GTWORLD CBL exam fee</t>
  </si>
  <si>
    <t>16-Dec-2019 01:57 AM</t>
  </si>
  <si>
    <t>NIP/UBA/MADICHIE CHIJIOKE ELOCHUKWU/MOB/UTO/4209032902/000015/Exam payment</t>
  </si>
  <si>
    <t>16-Dec-2019 06:43 AM</t>
  </si>
  <si>
    <t>NIP/UBA/ADEDEJI TOLULOPE  OLAWUNMI/MOB/UTO/4210442583/000015/Payment of MA and F</t>
  </si>
  <si>
    <t>16-Dec-2019 10:57 AM</t>
  </si>
  <si>
    <t>TRF FRM KEHINDE OMOTAYO OLADOSU TO IVY LEAGUE ASSOCIATES LTD -  CBE</t>
  </si>
  <si>
    <t>16-Dec-2019 11:41 AM</t>
  </si>
  <si>
    <t>TRF FRM HARMONY CHUKWUEBUKA CLEMENT-EBERE TO IVY LEAGUE ASSOCIATES LTD -  CBE</t>
  </si>
  <si>
    <t>16-Dec-2019 11:48 AM</t>
  </si>
  <si>
    <t>NIP/GTB/AMOBI IFEOMA PHINA/via GTWORLD ACCA</t>
  </si>
  <si>
    <t>16-Dec-2019 12:26 PM</t>
  </si>
  <si>
    <t>NIP/STBC/STELLA IFIOK MBATT/Stella Mbatt</t>
  </si>
  <si>
    <t>16-Dec-2019 02:44 PM</t>
  </si>
  <si>
    <t>DS 913038 CD OKUNNUGA AYOMIDE</t>
  </si>
  <si>
    <t>16-Dec-2019 10:09 AM</t>
  </si>
  <si>
    <t>DS 835432 CD FADIPE TEMITOPE</t>
  </si>
  <si>
    <t>17-Dec-2019 11:29 AM</t>
  </si>
  <si>
    <t>NIP/ABN/AYOOLA SAMUEL SOLARIN/TRF/Solarin Ayoola FA and MA Exams/FRM AYOOLA SAMUEL SOLARIN TO IVY</t>
  </si>
  <si>
    <t>17-Dec-2019 01:00 PM</t>
  </si>
  <si>
    <t>NIP/GTB/ADEWONBI ADEGOKE JOHN/USSD NIP Transfer from  08056586371</t>
  </si>
  <si>
    <t>17-Dec-2019 05:19 PM</t>
  </si>
  <si>
    <t>17-Dec-2019 11:28 AM</t>
  </si>
  <si>
    <t>800772 CD OLOCHE ABRAHAM</t>
  </si>
  <si>
    <t>17-Dec-2019 11:40 AM</t>
  </si>
  <si>
    <t>CD/ADERONKE MARTINS/70138</t>
  </si>
  <si>
    <t>18-Dec-2019 10:31 AM</t>
  </si>
  <si>
    <t>ISW ATMPyt-000857222331-326 HERBERT MACAULAY STR YABA LAGOS LANG</t>
  </si>
  <si>
    <t>18-Dec-2019 12:16 PM</t>
  </si>
  <si>
    <t>18-Dec-2019 04:32 PM</t>
  </si>
  <si>
    <t>NIP/UBA/AKINWONMI BOLAWOLE OROWOLE/MOB/UTO/4225779698/000015/Balance for Bolawole CBE pay</t>
  </si>
  <si>
    <t>18-Dec-2019 07:50 PM</t>
  </si>
  <si>
    <t>ISW ATMPyt-000857829918-326 HERBERT MACAULAY STR YABA LAGOS LANG</t>
  </si>
  <si>
    <t>19-Dec-2019 01:06 PM</t>
  </si>
  <si>
    <t>TRF FRM ADEDOLAPO OYELEYE OYEWO TO IVY LEAGUE ASSOCIATES LTD -  CBE|F1 exam</t>
  </si>
  <si>
    <t>20-Dec-2019 09:36 AM</t>
  </si>
  <si>
    <t>NIP/GTB/ORJI NNAMDI TAMUNO/via GTWORLD F4 - CBE</t>
  </si>
  <si>
    <t>20-Dec-2019 01:03 PM</t>
  </si>
  <si>
    <t>NIP/ABN/HABEEB ADEDAMOLA KAZEEM/TRF//FRM HABEEB ADEDAMOLA KAZEEM TO IVY</t>
  </si>
  <si>
    <t>20-Dec-2019 01:42 PM</t>
  </si>
  <si>
    <t>NIP/GTB/IDOWU  AYODEJI ISMAILA/AzzezSokunbipayment</t>
  </si>
  <si>
    <t>20-Dec-2019 01:47 PM</t>
  </si>
  <si>
    <t>20-Dec-2019 07:41 PM</t>
  </si>
  <si>
    <t>NIP/ABN/OKONJI E ONYEBUCHI/TRF/Okonji FA Exam/FRM OKONJI E ONYEBUCHI TO IVY</t>
  </si>
  <si>
    <t>20-Dec-2019 11:39 PM</t>
  </si>
  <si>
    <t>23-Dec-2019 08:24 AM</t>
  </si>
  <si>
    <t>NIP/UBA/GIWA  FATIMO ODUNAYO/MOB/UTO/4251605328/000015/MA EXAM PAYMENT</t>
  </si>
  <si>
    <t>23-Dec-2019 10:23 AM</t>
  </si>
  <si>
    <t>NIP/GTB/LADAN-BAKI YASMIN/Formyasmin</t>
  </si>
  <si>
    <t>23-Dec-2019 11:59 AM</t>
  </si>
  <si>
    <t>TRF FRM ADEYEMI RAPHEAL AJANI TO IVY LEAGUE ASSOCIATES LTD -  CBE|Exam</t>
  </si>
  <si>
    <t>23-Dec-2019 03:45 PM</t>
  </si>
  <si>
    <t>23-Dec-2019 06:24 PM</t>
  </si>
  <si>
    <t>24-Dec-2019 10:12 AM</t>
  </si>
  <si>
    <t>26-Dec-2019 10:23 AM</t>
  </si>
  <si>
    <t>27-Dec-2019 09:46 AM</t>
  </si>
  <si>
    <t>NIP/UBA/MADICHIE CHIJIOKE ELOCHUKWU/MOB/UTO/4278715470/000015/Cbl and Ab</t>
  </si>
  <si>
    <t>27-Dec-2019 11:32 AM</t>
  </si>
  <si>
    <t>27-Dec-2019 11:47 PM</t>
  </si>
  <si>
    <t>30-Dec-2019 06:21 PM</t>
  </si>
  <si>
    <t>31-Dec-2019 05:17 PM</t>
  </si>
  <si>
    <t>SMS Notification Charge Dec 2019</t>
  </si>
  <si>
    <t>01-Jan-2020 04:35 AM</t>
  </si>
  <si>
    <t>02-Jan-2020 03:44 AM</t>
  </si>
  <si>
    <t>TRF FRM OLUMIDE FESTUS AWOTE TO IVY LEAGUE ASSOCIATES LTD -  CBE|For ACCA regist</t>
  </si>
  <si>
    <t>02-Jan-2020 04:03 PM</t>
  </si>
  <si>
    <t>NIP/FCMB/OGUNSANYA OLUSEYI ADEDEJI/web:App: Ogunsanya Oluseyi Adedeji-ACCA Registration.,  To Z</t>
  </si>
  <si>
    <t>03-Jan-2020 12:49 PM</t>
  </si>
  <si>
    <t>NIP/GTB/ATOLAGBE  DAMILOLA SAMUEL/via GTWORLD ACCA Registration Fee</t>
  </si>
  <si>
    <t>03-Jan-2020 01:33 PM</t>
  </si>
  <si>
    <t>NIP/GTB/AMORE ROTIMI/AdebimpeRotimiAmore</t>
  </si>
  <si>
    <t>03-Jan-2020 07:22 PM</t>
  </si>
  <si>
    <t>03-Jan-2020 11:22 PM</t>
  </si>
  <si>
    <t>03-Jan-2020 02:32 PM</t>
  </si>
  <si>
    <t>CD/LALA MOTOLANI ATANDA /DS062133</t>
  </si>
  <si>
    <t>04-Jan-2020 11:25 AM</t>
  </si>
  <si>
    <t>NIP/GTB/AROGUNDADE  SHINA/ArogundadeShina</t>
  </si>
  <si>
    <t>04-Jan-2020 01:06 PM</t>
  </si>
  <si>
    <t>NIP/ABN/MERCY ABIOLA AJIBOYE/TRF/Mercy registration ACCA/FRM MERCY ABIOLA AJIBOYE TO IVY</t>
  </si>
  <si>
    <t>04-Jan-2020 02:15 PM</t>
  </si>
  <si>
    <t>NIP/GTB/KAREEM  ABDULAZEEZ AYODEJI/NIP Inflow from KAREEM  ABDULAZEEZ AYODEJI</t>
  </si>
  <si>
    <t>06-Jan-2020 05:55 AM</t>
  </si>
  <si>
    <t>NIP/GTB/IDOWU  AYODEJI ISMAILA/AzeezSokunbi</t>
  </si>
  <si>
    <t>06-Jan-2020 01:40 PM</t>
  </si>
  <si>
    <t>NIP/STLB/OLASOJI SUNMBOYE/Transfer from OLASOJI SUNMBOYE to IVY LEAGUE ASSOCIATES LTD -  CBE</t>
  </si>
  <si>
    <t>07-Jan-2020 12:29 PM</t>
  </si>
  <si>
    <t>NIP/GTB/OJERAHI  NICHOLAS CHIEDU/MAexam</t>
  </si>
  <si>
    <t>08-Jan-2020 10:12 AM</t>
  </si>
  <si>
    <t>NIP/FBN/MICHAEL ANYAGBA PAUL/USSD_MICHAEL ANYAGBA PAUL</t>
  </si>
  <si>
    <t>08-Jan-2020 12:06 PM</t>
  </si>
  <si>
    <t>08-Jan-2020 02:37 PM</t>
  </si>
  <si>
    <t>08-Jan-2020 03:14 PM</t>
  </si>
  <si>
    <t>NIP/GTB/AKAMELU  NGOZI/ChisomAkamelu ACCA MA Exampymt</t>
  </si>
  <si>
    <t>09-Jan-2020 07:53 AM</t>
  </si>
  <si>
    <t>NIP/ABN/CHIOMA VICTORIA OTU/TRF/F1 exam/FRM CHIOMA VICTORIA OTU TO IVY</t>
  </si>
  <si>
    <t>09-Jan-2020 02:15 PM</t>
  </si>
  <si>
    <t>NIP/GTB/KAREEM  ABDULAZEEZ AYODEJI/ManagementAccounting</t>
  </si>
  <si>
    <t>09-Jan-2020 02:20 PM</t>
  </si>
  <si>
    <t>NIP/UBA/AYODELE ADEMOLA BOLUWATIFE/SBW/UTO/720325664055/000015/Acca exam fee</t>
  </si>
  <si>
    <t>09-Jan-2020 04:53 PM</t>
  </si>
  <si>
    <t>NIP/ABN/ABAYOMI-OGUNLADE BOLUWAJI ANTHONIA/TRF IFO IVY LEAGUE ASSOCIATES LTD -  CBE. F4 CBL CBE ANTHONIA OLUWANIYI</t>
  </si>
  <si>
    <t>10-Jan-2020 11:05 AM</t>
  </si>
  <si>
    <t>NIP/GTB/OTUBANJO  OLAOLUWAKITAN O./USSD NIP Transfer from  09057574266</t>
  </si>
  <si>
    <t>TRF TO SEACRON EDU NIG LTD/CBE REM .NOV</t>
  </si>
  <si>
    <t>10-Jan-2020 11:09 PM</t>
  </si>
  <si>
    <t>11-Jan-2020 12:13 PM</t>
  </si>
  <si>
    <t>NIP/STLB/UCHENNA GILBERT UMUNNA/Transfer from UCHENNA GILBERT UMUNNA to IVY LEAGUE ASSOCIATES LTD -  CBE</t>
  </si>
  <si>
    <t>13-Jan-2020 07:46 AM</t>
  </si>
  <si>
    <t>NIP/ECO/ONI OLUWAGBEMISOLA/REF1824464 INTERBANK TRANSFER BO ONI OLUWAGBEMISO</t>
  </si>
  <si>
    <t>13-Jan-2020 12:33 PM</t>
  </si>
  <si>
    <t>NIP/ABN/FEYIKEMI SIMBIAT BAMIDELE/TRF/FA and MA Exam/FRM FEYIKEMI SIMBIAT BAMIDELE TO IVY</t>
  </si>
  <si>
    <t>14-Jan-2020 02:23 PM</t>
  </si>
  <si>
    <t>NIP/STBC/RUKAYAT OLAIDE BOLAJI/USSD TRANSFER ZENITH</t>
  </si>
  <si>
    <t>14-Jan-2020 05:11 PM</t>
  </si>
  <si>
    <t>NIP/GTB/ISIKALU OLUWASEUN VICTOR/via GTWORLD Balance payment for F1 exam</t>
  </si>
  <si>
    <t>14-Jan-2020 06:22 PM</t>
  </si>
  <si>
    <t>NIP/GTB/SHOBERU  ADETUTU RASHIDAT/USSD NIP Transfer from  08028176259</t>
  </si>
  <si>
    <t>15-Jan-2020 07:55 AM</t>
  </si>
  <si>
    <t>NIP/FBN/GEORGE CHARIS CHIMUANYA/FBNMOBILE:IVY LEAGUE ASSOCIATES LTD -  CBE/ACCA REGISTRATION FOR CHARIS</t>
  </si>
  <si>
    <t>15-Jan-2020 09:51 AM</t>
  </si>
  <si>
    <t>NIP/ABN/DOLAPO BARNABAS SALAWU/TRF IFO IVY LEAGUE ASSOCIATES LTD -  CBE. OYINDAMOLA AKINBULE ACCA PAYMENT</t>
  </si>
  <si>
    <t>15-Jan-2020 12:48 PM</t>
  </si>
  <si>
    <t>NIP/GTB/OJERAHI  NICHOLAS CHIEDU/MA</t>
  </si>
  <si>
    <t>15-Jan-2020 02:32 PM</t>
  </si>
  <si>
    <t>NIP/WBP/0234616501_1015362596/CHIOMA ESINAULO</t>
  </si>
  <si>
    <t>16-Jan-2020 08:54 AM</t>
  </si>
  <si>
    <t>TRF FRM ADEDOLAPO OYELEYE OYEWO TO IVY LEAGUE ASSOCIATES LTD -  CBE|F4 exam</t>
  </si>
  <si>
    <t>16-Jan-2020 11:30 AM</t>
  </si>
  <si>
    <t>17-Jan-2020 03:51 PM</t>
  </si>
  <si>
    <t>NIP/ABN/DAMILADE SEYI ONAJOBI/TRF/Demilade Onajobi ACCA Reg/FRM DAMILADE SEYI ONAJOBI TO IVY</t>
  </si>
  <si>
    <t>17-Jan-2020 04:47 PM</t>
  </si>
  <si>
    <t>18-Jan-2020 12:41 AM</t>
  </si>
  <si>
    <t>17-Jan-2020 10:36 AM</t>
  </si>
  <si>
    <t>CD/SOKENU JOSEPH/560219</t>
  </si>
  <si>
    <t>18-Jan-2020 08:32 AM</t>
  </si>
  <si>
    <t>NIP/FBN/MBONG,NSISONG GABRIEL/FBNMOBILE:IVY LEAGUE ASSOCIATES LTD -  CBE/REGISTRATION FEE</t>
  </si>
  <si>
    <t>20-Jan-2020 03:04 AM</t>
  </si>
  <si>
    <t>NIP/FBN/ODIJE ESEOGHENE ELIZABETH/IB:PYMNTFORFAEXAMBYODIJEESEOGHENE</t>
  </si>
  <si>
    <t>20-Jan-2020 04:34 PM</t>
  </si>
  <si>
    <t>NIP/GTB/AJAYI ADEYINKA JANET/NIP Inflow from AJAYI ADEYINKA JANET</t>
  </si>
  <si>
    <t>20-Jan-2020 05:12 PM</t>
  </si>
  <si>
    <t>NIP/FBN/ADENEKAN DAVID/USSD_ADENEKAN DAVID</t>
  </si>
  <si>
    <t>20-Jan-2020 09:21 AM</t>
  </si>
  <si>
    <t>CD ADETOKUNBOH ABIMBOLA 1991977</t>
  </si>
  <si>
    <t>21-Jan-2020 08:38 AM</t>
  </si>
  <si>
    <t>NIP/UBA/IJAIYA MUHAMMED OLAYEMI/MOB/UTO/4397348731/000015/ACCA REGISTRATION</t>
  </si>
  <si>
    <t>21-Jan-2020 09:26 AM</t>
  </si>
  <si>
    <t>TRF FRM SHARON  IFEANYICHUKWU  UCHUNOR TO IVY LEAGUE ASSOCIATES LTD -  CBE|ACCA REGISTRATION</t>
  </si>
  <si>
    <t>21-Jan-2020 10:30 AM</t>
  </si>
  <si>
    <t>CD/ADEDEJI FEM,I/138125</t>
  </si>
  <si>
    <t>22-Jan-2020 08:04 AM</t>
  </si>
  <si>
    <t>22-Jan-2020 03:28 PM</t>
  </si>
  <si>
    <t>DS 214329/MMACHI DIANA OKOCHI</t>
  </si>
  <si>
    <t>23-Jan-2020 09:00 AM</t>
  </si>
  <si>
    <t>NIP/UBA/TOM ESHEMOGIE OSHOGWE DIVINE/MOB/UTO/4407750979/000015/Tom Eshemogie Divine</t>
  </si>
  <si>
    <t>23-Jan-2020 11:06 AM</t>
  </si>
  <si>
    <t>NIP/FBN/NUBI  ADELEKE AYODEJI/FBNMOBILE:IVY LEAGUE ASSOCIATES LTD -  CBE/NUBI ADELEKE</t>
  </si>
  <si>
    <t>23-Jan-2020 01:53 PM</t>
  </si>
  <si>
    <t>NIP/FBN/DAVID-NDAH AISHATU/FBNMOBILE:IVY LEAGUE ASSOCIATES LTD -  CBE/ACCA STUDENT REG</t>
  </si>
  <si>
    <t>24-Jan-2020 07:57 AM</t>
  </si>
  <si>
    <t>NIP/GTB/EROMOSELE WISDOM OLUMESE/ForACCAregistration</t>
  </si>
  <si>
    <t>24-Jan-2020 11:49 AM</t>
  </si>
  <si>
    <t>NIP/ABN/OJIH MICHAEL/TRF/ACCA Registration/FRM OJIH MICHAEL TO IVY</t>
  </si>
  <si>
    <t>24-Jan-2020 11:54 AM</t>
  </si>
  <si>
    <t>TRF FRM JOY CHIZOBA NWAJINMA TO IVY LEAGUE ASSOCIATES LTD -  CBE|ACCA registration</t>
  </si>
  <si>
    <t>24-Jan-2020 11:08 PM</t>
  </si>
  <si>
    <t>24-Jan-2020 01:45 PM</t>
  </si>
  <si>
    <t>DS262870 CD ABOLADE DAVID IFEOLUWA</t>
  </si>
  <si>
    <t>25-Jan-2020 08:39 AM</t>
  </si>
  <si>
    <t>ETZ Mobile Trf-0571015362-SKY/ZEN-000022664452;tolani odele/AccaClasses</t>
  </si>
  <si>
    <t>25-Jan-2020 10:08 AM</t>
  </si>
  <si>
    <t>NIP/GTB/IMHANROBOBHOR MIRIAM EBEMHE/USSD NIP Transfer from  08166389594</t>
  </si>
  <si>
    <t>25-Jan-2020 10:41 AM</t>
  </si>
  <si>
    <t>NIP/STBC/TAOFEEK HASSAN GBONDU/Registration</t>
  </si>
  <si>
    <t>25-Jan-2020 11:35 AM</t>
  </si>
  <si>
    <t>25-Jan-2020 12:38 PM</t>
  </si>
  <si>
    <t>NIP/ABN/BOLUWATIFE ADENIKE ADEGBOLA/TRF//FRM BOLUWATIFE ADENIKE ADEGBOLA TO IVY</t>
  </si>
  <si>
    <t>25-Jan-2020 01:17 PM</t>
  </si>
  <si>
    <t>NIP/ABN/JESSE TAIRE AUSTINE/TRF IFO IVY LEAGUE ASSOCIATES LTD -  CBE.</t>
  </si>
  <si>
    <t>26-Jan-2020 07:28 AM</t>
  </si>
  <si>
    <t>SMS Notification Charge Jan 2020</t>
  </si>
  <si>
    <t>26-Jan-2020 12:29 PM</t>
  </si>
  <si>
    <t>NIP/GTB/OJORI  BOLUWATIFE JANET/NIP Inflow from OJORI  BOLUWATIFE JANET</t>
  </si>
  <si>
    <t>26-Jan-2020 03:12 PM</t>
  </si>
  <si>
    <t>NIP/PBNL/ODUNUKWE ALEXANDER C/Mobile: To ZENITH BANK|IVY LEAGUE ASSOCIATES LTD -  CBE Trf UCHE EMMANUEL ALARIBE Registra</t>
  </si>
  <si>
    <t>28-Jan-2020 03:43 AM</t>
  </si>
  <si>
    <t>NIP/GTB/EDALERE  ABIMBOLA RAFIAT/via GTWORLD CBL</t>
  </si>
  <si>
    <t>28-Jan-2020 04:55 PM</t>
  </si>
  <si>
    <t>29-Jan-2020 09:04 AM</t>
  </si>
  <si>
    <t>TRF FRM AVURA   ODIBO TO IVY LEAGUE ASSOCIATES LTD -  CBE|ACCA REGISTRATION</t>
  </si>
  <si>
    <t>29-Jan-2020 05:19 PM</t>
  </si>
  <si>
    <t>NIP/STLB/ADEBIMPE EDUNJOBI/Transfer from ADEBIMPE EDUNJOBI to IVY LEAGUE ASSOCIATES LTD -  CBE</t>
  </si>
  <si>
    <t>30-Jan-2020 02:37 PM</t>
  </si>
  <si>
    <t>NIP/FBN/AZANOR BAWO PAUL/FBNMOBILE:IVY LEAGUE ASSOCIATES LTD -  CBE/FOR FA CBE</t>
  </si>
  <si>
    <t>30-Jan-2020 03:06 PM</t>
  </si>
  <si>
    <t>NIP/UBA/EGWU CHINOMNSO MINAH/MOB/UTO/4444585425/000015/Ab exam</t>
  </si>
  <si>
    <t>30-Jan-2020 03:29 PM</t>
  </si>
  <si>
    <t>30-Jan-2020 07:34 PM</t>
  </si>
  <si>
    <t>NIP/ABN/JOY OIZA ALIU/TRF IFO IVY LEAGUE ASSOCIATES LTD -  CBE. ACCA REGISTRATION</t>
  </si>
  <si>
    <t>30-Jan-2020 08:49 PM</t>
  </si>
  <si>
    <t>NIP/UBN/COURAGE  UGBOGBO/MOBILE/UNION Transfer from COURAGE  UGBOGBO - courage ugbogbo</t>
  </si>
  <si>
    <t>30-Jan-2020 09:01 AM</t>
  </si>
  <si>
    <t>DS1232625/BADMOS BLESSING</t>
  </si>
  <si>
    <t>31-Jan-2020 05:13 AM</t>
  </si>
  <si>
    <t>NIP/FBN/DARE-ABEL SAMUEL/FBNMOBILE:IVY LEAGUE ASSOCIATES LTD -  CBE/TOSINDAREABE</t>
  </si>
  <si>
    <t>31-Jan-2020 01:05 PM</t>
  </si>
  <si>
    <t>NIP/FBN/OSISIOMA CHIAMAKA NKEMAKONAM/FBNMOBILE:IVY LEAGUE ASSOCIATES LTD -  CBE/MY ACCA REGISTRATION FEE</t>
  </si>
  <si>
    <t>31-Jan-2020 03:55 PM</t>
  </si>
  <si>
    <t>31-Jan-2020 11:36 PM</t>
  </si>
  <si>
    <t>31-Jan-2020 09:52 AM</t>
  </si>
  <si>
    <t>274629 CD AMARACHI MBATA</t>
  </si>
  <si>
    <t>01-Feb-2020 02:14 AM</t>
  </si>
  <si>
    <t>01-Feb-2020 09:39 AM</t>
  </si>
  <si>
    <t>NIP/FBN/AMADI STEPHANIE CHIDINMA/FBNMOBILE:IVY LEAGUE ASSOCIATES LTD -  CBE/SIXTEEN THOUSAND NAIRA ONLY</t>
  </si>
  <si>
    <t>02-Feb-2020 09:27 AM</t>
  </si>
  <si>
    <t>NIP/GTB/OKUBOYEJO/ADEOLA-DADA SOLA&amp;IFE/via GTWORLD Acca</t>
  </si>
  <si>
    <t>02-Feb-2020 02:15 PM</t>
  </si>
  <si>
    <t>NIP/UBA/JOANNE ONOME EKUGBERE EBASA/MOB/UTO/4459804037/000015/Bal</t>
  </si>
  <si>
    <t>03-Feb-2020 02:49 PM</t>
  </si>
  <si>
    <t>NIP/UBA/EBONG RAYMOND PETER/trf ifo ivy league associate</t>
  </si>
  <si>
    <t>03-Feb-2020 03:48 PM</t>
  </si>
  <si>
    <t>NIP/STBC/JULIET NNEOMA ALALI/For Ma</t>
  </si>
  <si>
    <t>04-Feb-2020 02:07 PM</t>
  </si>
  <si>
    <t>NIP/UBA/OLADIJI TAIWO/MB/UTO/541806977/2348164032749/Trf to 1015362596</t>
  </si>
  <si>
    <t>04-Feb-2020 09:38 PM</t>
  </si>
  <si>
    <t>05-Feb-2020 12:39 PM</t>
  </si>
  <si>
    <t>NIP/GTB/AIYEGUSI ARAFAT OMOBOLAJI/registrationbal</t>
  </si>
  <si>
    <t>05-Feb-2020 01:04 PM</t>
  </si>
  <si>
    <t>05-Feb-2020 09:06 AM</t>
  </si>
  <si>
    <t>CD/FANIMOKUN ABIGAIL/0807012</t>
  </si>
  <si>
    <t>07-Feb-2020 01:26 PM</t>
  </si>
  <si>
    <t>TRF FRM SAMUEL AIMIEN OMORUYI TO IVY LEAGUE ASSOCIATES LTD -  CBE|Nora Omoruyi</t>
  </si>
  <si>
    <t>07-Feb-2020 11:13 PM</t>
  </si>
  <si>
    <t>10-Feb-2020 07:30 AM</t>
  </si>
  <si>
    <t>NIP/VFD/ADEDAMILOLA OLARELE/NIP/To IVY LEAGUE ASSOCIATES LTD   CBE/1015362596</t>
  </si>
  <si>
    <t>10-Feb-2020 07:40 AM</t>
  </si>
  <si>
    <t>11-Feb-2020 05:23 PM</t>
  </si>
  <si>
    <t>NIP/FCMB/4342316019/QR Q10251833951 Fund Trf 1015362596</t>
  </si>
  <si>
    <t>14-Feb-2020 09:28 AM</t>
  </si>
  <si>
    <t>TRF FRM CALEB OLUWATOFARATI OSADARE TO IVY LEAGUE ASSOCIATES LTD -  CBE|Examination payment</t>
  </si>
  <si>
    <t>14-Feb-2020 11:29 PM</t>
  </si>
  <si>
    <t>TRF FRM IVY LEAGUE ASSO LTD-1013300084</t>
  </si>
  <si>
    <t>18-Feb-2020 11:13 AM</t>
  </si>
  <si>
    <t>CD/SOKENU JOSEPH/0701193</t>
  </si>
  <si>
    <t>19-Feb-2020 08:51 AM</t>
  </si>
  <si>
    <t>CD/SOKENU JOSEPH/701180</t>
  </si>
  <si>
    <t>20-Feb-2020 04:14 PM</t>
  </si>
  <si>
    <t>NIP/GTB/OLADELE  OLAJUMOKE ABOSEDE/USSD NIP Transfer from  08132203744</t>
  </si>
  <si>
    <t>21-Feb-2020 11:24 AM</t>
  </si>
  <si>
    <t>TRF FRM SAMUEL KANU ACHINIVU TO IVY LEAGUE ASSOCIATES LTD -  CBE|CBL</t>
  </si>
  <si>
    <t>21-Feb-2020 03:01 PM</t>
  </si>
  <si>
    <t>NIP/ABN/LUCKY ISHAYA MUSA/NIP/ussd/114400000324649664</t>
  </si>
  <si>
    <t>21-Feb-2020 11:21 PM</t>
  </si>
  <si>
    <t>22-Feb-2020 10:26 PM</t>
  </si>
  <si>
    <t>NIP/ABN/DEBORAH OLUWAKEMI OGUNLEYE/TRF//FRM DEBORAH OLUWAKEMI OGUNLEYE TO IVY</t>
  </si>
  <si>
    <t>23-Feb-2020 03:00 AM</t>
  </si>
  <si>
    <t>SMS Notification Charge Feb 2020</t>
  </si>
  <si>
    <t>24-Feb-2020 11:15 AM</t>
  </si>
  <si>
    <t>NIP/GTB/AKINOLA AKINDAMOLA  SAMUEL/AkindamolaAkinola</t>
  </si>
  <si>
    <t>24-Feb-2020 01:56 PM</t>
  </si>
  <si>
    <t>NIP CR/NORTHLINE LIMITED/STLB</t>
  </si>
  <si>
    <t>24-Feb-2020 08:34 PM</t>
  </si>
  <si>
    <t>NIP/ABN/OLUWAFAYOKEMI OLUWAKEYEDE  AWOSIKA/TRF/Payment for ACCA registration by Fayokemi Awosika/FRM OLUWAFAYOKEMI OLUWA</t>
  </si>
  <si>
    <t>25-Feb-2020 01:08 PM</t>
  </si>
  <si>
    <t>TRF FRM MICHAEL ADU-MARFO COLLINS TO IVY LEAGUE ASSOCIATES LTD -  CBE|F1 PAYMENT CBE MELODY</t>
  </si>
  <si>
    <t>27-Feb-2020 09:25 AM</t>
  </si>
  <si>
    <t>NIP/ABN/ABAYOMI-OGUNLADE BOLUWAJI ANTHONIA/TRF IFO IVY LEAGUE ASSOCIATES LTD -  CBE. CBE  CBL BALANCE</t>
  </si>
  <si>
    <t>28-Feb-2020 11:35 PM</t>
  </si>
  <si>
    <t>29-Feb-2020 01:27 PM</t>
  </si>
  <si>
    <t>NIP/FBN/AONDONA  GRACE MEMBER/FBNMOBILE:IVY LEAGUE ASSOCIATES LTD -  CBE/CBL</t>
  </si>
  <si>
    <t>29-Feb-2020 01:49 PM</t>
  </si>
  <si>
    <t>NIP/UBN/OYAIDE EMONENA . S/MOBILE/UNION Transfer from OYAIDE EMONENA . S - ACCA exam registeration</t>
  </si>
  <si>
    <t>29-Feb-2020 01:57 PM</t>
  </si>
  <si>
    <t>NIP/ABN/KAYODE TEMIDAYO OGUNKUADE/TRF/All CBE exam pmnt Kayode Ogunkuade/FRM KAYODE TEMIDAYO OGUNKUADE TO IVY</t>
  </si>
  <si>
    <t>01-Mar-2020 02:20 AM</t>
  </si>
  <si>
    <t>01-Mar-2020 10:49 AM</t>
  </si>
  <si>
    <t>NIP/WBP/OLUWASEUN  AKINTAN/ZENITH BANK-F3 BALANCE</t>
  </si>
  <si>
    <t>02-Mar-2020 05:48 AM</t>
  </si>
  <si>
    <t>NIP/STBC/ADERONKE JUBEMI ADEKUNLE/Pyt for CBL exam</t>
  </si>
  <si>
    <t>02-Mar-2020 02:07 PM</t>
  </si>
  <si>
    <t>NIP/ABN/JACINTA CHINEMEREM ORANUSI/TRF FRMJACINTA CHINEMEREM  ORANUSI TOIVY LEAGUE ASSOCIATES LTD   CBE AT ZIB  Zenith B</t>
  </si>
  <si>
    <t>04-Mar-2020 07:24 AM</t>
  </si>
  <si>
    <t>NIP/UBN/ASADE TOLUWALOJU O/MOBILE/UNION Transfer from ASADE TOLUWALOJU O - Acca reg</t>
  </si>
  <si>
    <t>04-Mar-2020 08:32 AM</t>
  </si>
  <si>
    <t>NIP/GTB/OGUNDELE DAMILOLA TOMIWA/ACCARegistrationFee</t>
  </si>
  <si>
    <t>04-Mar-2020 09:22 AM</t>
  </si>
  <si>
    <t>DS 719565 CD CAROLINE ELEKANACHI</t>
  </si>
  <si>
    <t>05-Mar-2020 01:47 PM</t>
  </si>
  <si>
    <t>NIP/GTB/IFADA JESSICA EHIJIE/FAExam</t>
  </si>
  <si>
    <t>05-Mar-2020 03:07 PM</t>
  </si>
  <si>
    <t>05-Mar-2020 03:40 PM</t>
  </si>
  <si>
    <t>06-Mar-2020 08:47 AM</t>
  </si>
  <si>
    <t>TRF FRM OLUWAFUNTO MARY ADESANYA TO IVY LEAGUE ASSOCIATES LTD -  CBE|MA payment</t>
  </si>
  <si>
    <t>06-Mar-2020 11:29 PM</t>
  </si>
  <si>
    <t>07-Mar-2020 10:37 AM</t>
  </si>
  <si>
    <t>NIP/FBN/AWOPETU MARTINA EBUNOLUWA/FBNMOBILE:IVY LEAGUE ASSOCIATES LTD -  CBE/AB MA FA CBL MARTINA</t>
  </si>
  <si>
    <t>07-Mar-2020 12:51 PM</t>
  </si>
  <si>
    <t>NIP/ABN/IDRIS OLABODE ANIMASHAUN/TRF/ partpayment fortution/FRM IDRIS OLABODE ANIMASHAUN TO IVY</t>
  </si>
  <si>
    <t>08-Mar-2020 02:32 PM</t>
  </si>
  <si>
    <t>NIP/ABN/ABIMBOLA USMAN  EWELAMOHUN/TRF//FRM ABIMBOLA USMAN  EWELAMOHUN TO IVY</t>
  </si>
  <si>
    <t>09-Mar-2020 08:44 AM</t>
  </si>
  <si>
    <t>NIP/GTB/NDUKWE IJEOMA GIFT/via GTWORLD Registration</t>
  </si>
  <si>
    <t>09-Mar-2020 10:56 AM</t>
  </si>
  <si>
    <t>NIP/FBN/AONDONA  GRACE MEMBER/FBNMOBILE:IVY LEAGUE ASSOCIATES LTD -  CBE/ACCA</t>
  </si>
  <si>
    <t>10-Mar-2020 01:18 PM</t>
  </si>
  <si>
    <t>NIP/GTB/ADELEKAN AMINAT AJOKE/CBLexam</t>
  </si>
  <si>
    <t>12-Mar-2020 04:03 AM</t>
  </si>
  <si>
    <t>NIP/GTB/OYELAYO  EYITAYO OYEYEMI/ACCA Registration for Tina Oyelayo</t>
  </si>
  <si>
    <t>12-Mar-2020 02:31 PM</t>
  </si>
  <si>
    <t>NIP/GTB/FADIPE TEMITOPE OLUWATOBI/USSD NIP Transfer from  09037712608</t>
  </si>
  <si>
    <t>12-Mar-2020 06:41 PM</t>
  </si>
  <si>
    <t>NIP/ABN/SYZYGUS  UDURUME/TRF/Syzygus Udurume Payment for F1/FRM SYZYGUS  UDURUME TO IVY</t>
  </si>
  <si>
    <t>13-Mar-2020 09:34 AM</t>
  </si>
  <si>
    <t>NIP/GTB/UDEH   STELLA UJU/via GTWORLD For ACCA REG</t>
  </si>
  <si>
    <t>13-Mar-2020 03:30 PM</t>
  </si>
  <si>
    <t>TRF FRM BEAUTY CHISOM OKOLI</t>
  </si>
  <si>
    <t>13-Mar-2020 11:28 PM</t>
  </si>
  <si>
    <t>14-Mar-2020 12:58 PM</t>
  </si>
  <si>
    <t>NIP/ABN/GEORGE OGUNMOLA OLAJIDE/TRF IFO IVY LEAGUE ASSOCIATES LTD -  CBE. 4617836 FOR LAW</t>
  </si>
  <si>
    <t>15-Mar-2020 12:45 PM</t>
  </si>
  <si>
    <t>NIP/GTB/ONAMADE  SAMUEL OLADAPO/USSD NIP Transfer from  08161767956</t>
  </si>
  <si>
    <t>16-Mar-2020 08:42 PM</t>
  </si>
  <si>
    <t>NIP/GTB/AKAMELU  NGOZI/ChisomAkamelu ACCA FA Balpymt</t>
  </si>
  <si>
    <t>17-Mar-2020 11:19 AM</t>
  </si>
  <si>
    <t>17-Mar-2020 03:07 PM</t>
  </si>
  <si>
    <t>NIP/GTB/AJISAFE ADESOLA ANIKE/USSD NIP Transfer from  08180463176</t>
  </si>
  <si>
    <t>19-Mar-2020 09:59 AM</t>
  </si>
  <si>
    <t>TRF FRM IFUNANYA PROMISE ANOZIE TO IVY LEAGUE ASSOCIATES LTD -  CBE</t>
  </si>
  <si>
    <t>19-Mar-2020 10:30 AM</t>
  </si>
  <si>
    <t>19-Mar-2020 10:31 AM</t>
  </si>
  <si>
    <t>19-Mar-2020 10:33 AM</t>
  </si>
  <si>
    <t>20-Mar-2020 07:52 AM</t>
  </si>
  <si>
    <t>NIP/STBC/TOLUWASE GRACE ADESINA/Toluwases Registration fee</t>
  </si>
  <si>
    <t>20-Mar-2020 11:17 PM</t>
  </si>
  <si>
    <t>23-Mar-2020 08:45 PM</t>
  </si>
  <si>
    <t>NIP/UBN/OYEBANJI OLUWABUKOLA/MOBILE/UNION Transfer from OYEBANJI OLUWABUKOLA - CBL EXAM FEE</t>
  </si>
  <si>
    <t>27-Mar-2020 11:54 PM</t>
  </si>
  <si>
    <t>29-Mar-2020 02:51 AM</t>
  </si>
  <si>
    <t>SMS Notification Charge Mar 2020</t>
  </si>
  <si>
    <t>30-Mar-2020 12:51 PM</t>
  </si>
  <si>
    <t>NIP/FCMB/AJAYI BUKOLA JULIANA/web:App:  To Zenith Bank IVY LEAGUE ASSOCIATES LTD -  CBE</t>
  </si>
  <si>
    <t>01-Apr-2020 02:30 AM</t>
  </si>
  <si>
    <t>01-Apr-2020 05:38 PM</t>
  </si>
  <si>
    <t>NIP/FBN/AWOYELE ABOSEDE OMOWUMI/FBNMOBILE:IVY LEAGUE ASSOCIATES LTD -  CBE/AWOYELE OMOWUMI</t>
  </si>
  <si>
    <t>03-Apr-2020 03:59 PM</t>
  </si>
  <si>
    <t>NIP/ABN/ALADEJEBI IYINOLUWA ADEDAMOLA/NIP/ussd/114400000420483489</t>
  </si>
  <si>
    <t>03-Apr-2020 11:18 PM</t>
  </si>
  <si>
    <t>04-Apr-2020 03:57 PM</t>
  </si>
  <si>
    <t>NIP/GTB/ODIJE ESEOGHENE ELIZABETH/Pymt for MA CBE by Odije Eseoghene</t>
  </si>
  <si>
    <t>06-Apr-2020 12:23 PM</t>
  </si>
  <si>
    <t>NIP/FBN/OLAYIWOLA AISHAH TOLULOPE/FBNMOBILE:IVY LEAGUE ASSOCIATES LTD -  CBE/ACCA REGISTRATION</t>
  </si>
  <si>
    <t>10-Apr-2020 11:18 PM</t>
  </si>
  <si>
    <t>24-Apr-2020 01:08 PM</t>
  </si>
  <si>
    <t>NIP/UBA/OMODIALE ROSE/MOB/UTO/4858388489/000015/ACCA Exams</t>
  </si>
  <si>
    <t>24-Apr-2020 05:43 PM</t>
  </si>
  <si>
    <t>NIP/ABN/OMOSA NICHOLAS ETSU/TRF//FRM OMOSA NICHOLAS ETSU TO IVY</t>
  </si>
  <si>
    <t>24-Apr-2020 11:53 PM</t>
  </si>
  <si>
    <t>25-Apr-2020 09:35 PM</t>
  </si>
  <si>
    <t>TRF FRM chibuike stephen ozonwanji TO IVY LEAGUE ASSOCIATES LTD -  CBE|Mobile transfer</t>
  </si>
  <si>
    <t>26-Apr-2020 02:53 AM</t>
  </si>
  <si>
    <t>SMS Notification Charge Apr 2020</t>
  </si>
  <si>
    <t>30-Apr-2020 05:49 PM</t>
  </si>
  <si>
    <t>TRF FRM OLUWAFEMI AYODEJI OJO TO IVY LEAGUE ASSOCIATES LTD -  CBE|Ifagbuyi Tolulope ACCA REGISTRATION</t>
  </si>
  <si>
    <t>02-May-2020 12:03 AM</t>
  </si>
  <si>
    <t>03-May-2020 07:01 PM</t>
  </si>
  <si>
    <t>NIP/GTB/IRONKWE  ONYINYECHI AUGUSTINA/USSD NIP Transfer from  07063777024</t>
  </si>
  <si>
    <t>03-May-2020 07:26 PM</t>
  </si>
  <si>
    <t>NIP/ABN/OKECHUKWU IFESINACHI LINDA/TRF IFO IVY LEAGUE ASSOCIATES LTD -  CBE. ACC</t>
  </si>
  <si>
    <t>04-May-2020 05:54 PM</t>
  </si>
  <si>
    <t>NIP/FBN/EZEKWIKE JOY CHIDIMMA/FBNMOBILE:IVY LEAGUE ASSOCIATES LTD CBE/CBL EXAM ENTRY FOR JUNE 2020</t>
  </si>
  <si>
    <t>06-May-2020 05:15 AM</t>
  </si>
  <si>
    <t>NIP/STBC/IKECHUKWU EMMANUEL UBANI/Acca (Ubani)</t>
  </si>
  <si>
    <t>08-May-2020 11:58 PM</t>
  </si>
  <si>
    <t>17-May-2020 04:17 AM</t>
  </si>
  <si>
    <t>TRF FRM DAMILOLA RASHEED MOHAMMED TO IVY LEAGUE ASSOCIATES LTD -  CBE|ACCA Regis</t>
  </si>
  <si>
    <t>22-May-2020 11:44 PM</t>
  </si>
  <si>
    <t>25-May-2020 01:33 AM</t>
  </si>
  <si>
    <t>SMS Notification Charge May 2020</t>
  </si>
  <si>
    <t>27-May-2020 11:05 AM</t>
  </si>
  <si>
    <t>NIP/FBN/ODINAKA NNADOZIE BONARVENTURE/FBNMOBILE:IVY LEAGUE ASSOCIATES LTD CBE/TRF FROM NNADOZIE ODINAKA BN PYMT FOR AC</t>
  </si>
  <si>
    <t>27-May-2020 01:07 PM</t>
  </si>
  <si>
    <t>NIP/UBA/WINIFREDOJINERE/TUD  IBG/UTO/WINIFREDOJINERE/IVY LEAGUE ASSOCIAT</t>
  </si>
  <si>
    <t>27-May-2020 01:36 PM</t>
  </si>
  <si>
    <t>NIP/GTB/ATULAEGWU  BRIGHT CHUKWUDI BOB/via GTWORLD ACCA Exam Fee F1 to F4 for Bright Atulaegwu</t>
  </si>
  <si>
    <t>29-May-2020 11:31 PM</t>
  </si>
  <si>
    <t>30-May-2020 08:45 AM</t>
  </si>
  <si>
    <t>01-Jun-2020 05:40 PM</t>
  </si>
  <si>
    <t>NIP/GTB/AROGUNDADE SHINA/via GTWORLD</t>
  </si>
  <si>
    <t>02-Jun-2020 07:48 AM</t>
  </si>
  <si>
    <t>02-Jun-2020 10:29 AM</t>
  </si>
  <si>
    <t>02-Jun-2020 03:33 PM</t>
  </si>
  <si>
    <t>03-Jun-2020 08:50 AM</t>
  </si>
  <si>
    <t>0405585 CD ELEKANACHI CAROLINE</t>
  </si>
  <si>
    <t>04-Jun-2020 10:47 AM</t>
  </si>
  <si>
    <t>NIP/FBN/ADEGBITE MARYAM IFEOLUWA/FBNMOBILE:IVY LEAGUE ASSOCIATES LTD CBE/CBL EXAM</t>
  </si>
  <si>
    <t>05-Jun-2020 11:15 PM</t>
  </si>
  <si>
    <t>06-Jun-2020 10:49 AM</t>
  </si>
  <si>
    <t>NIP/FBN/EMELIFE CHIOMA EMMANUELA/USSD_EMELIFE CHIOMA EMMANUELA</t>
  </si>
  <si>
    <t>07-Jun-2020 09:38 AM</t>
  </si>
  <si>
    <t>09-Jun-2020 09:45 AM</t>
  </si>
  <si>
    <t>NIP/ABN/MUAWIYYA BABANGIDA ALIYU/TRF/Cbl/FRM MUAWIYYA BABANGIDA ALIYU TO IVY</t>
  </si>
  <si>
    <t>09-Jun-2020 03:12 PM</t>
  </si>
  <si>
    <t>NIP/ABN/UGORJI  GOODNEWS/TRF IFO IVY LEAGUE ASSOCIATES LTD -  CBE. FACBE</t>
  </si>
  <si>
    <t>09-Jun-2020 10:18 PM</t>
  </si>
  <si>
    <t>TRF FRM DAMILOLA RASHEED MOHAMMED TO IVY LEAGUE ASSOCIATES LTD -  CBE|ACCA exams fee</t>
  </si>
  <si>
    <t>10-Jun-2020 04:24 AM</t>
  </si>
  <si>
    <t>TRF FRM DAMILOLA RASHEED MOHAMMED TO IVY LEAGUE ASSOCIATES LTD -  CBE|ACCA exam</t>
  </si>
  <si>
    <t>10-Jun-2020 01:53 PM</t>
  </si>
  <si>
    <t>NIP/GTB/EYITENE  TEMISAN SAMSON/FACBLMA4847351</t>
  </si>
  <si>
    <t>10-Jun-2020 03:44 PM</t>
  </si>
  <si>
    <t>TRF FRM MONDAY DOHARE PAUL TO IVY LEAGUE ASSOCIATES LTD -  CBE|Corporate &amp; Business Law Exam Fee</t>
  </si>
  <si>
    <t>10-Jun-2020 03:15 PM</t>
  </si>
  <si>
    <t>DS 4074512 CD MIRACLE OKPALA</t>
  </si>
  <si>
    <t>12-Jun-2020 09:04 AM</t>
  </si>
  <si>
    <t>NIP/ABN/OLOJUOLA ELIZABETH O/TRF/Payment for law exam/FRM OLOJUOLA ELIZABETH O TO IVY</t>
  </si>
  <si>
    <t>12-Jun-2020 10:47 AM</t>
  </si>
  <si>
    <t>NIP/ABN/OSAMEDE VANESSA ENABULELE/TRF//FRM OSAMEDE VANESSA ENABULELE TO IVY</t>
  </si>
  <si>
    <t>12-Jun-2020 11:30 PM</t>
  </si>
  <si>
    <t>13-Jun-2020 04:09 PM</t>
  </si>
  <si>
    <t>NIP/ABN/EKENEDILICHUKWU FREDRICK UZOR/TRF/ACCA Examination booking/FRM EKENEDILICHUKWU FREDRICK UZOR TO IVY</t>
  </si>
  <si>
    <t>13-Jun-2020 07:46 PM</t>
  </si>
  <si>
    <t>NIP/ECO/ADEBAYO-LATEEF ADEKUNLE/REF44250158 BO ADEBAYOLATEEF ADEKUNLE IFO IVY LEA</t>
  </si>
  <si>
    <t>14-Jun-2020 09:34 AM</t>
  </si>
  <si>
    <t>NIP/ABN/DADA KOREDE SAMUEL/TRF/For FA exam/FRM DADA KOREDE SAMUEL TO IVY</t>
  </si>
  <si>
    <t>14-Jun-2020 03:27 PM</t>
  </si>
  <si>
    <t>NIP/FBN/IKE EMMANUEL MMADUABUCHUKWU/FBNMOBILE:IVY LEAGUE ASSOCIATES LTD CBE/ON DEMAND CBE</t>
  </si>
  <si>
    <t>14-Jun-2020 08:19 PM</t>
  </si>
  <si>
    <t>NIP/FCMB/SULAIMAN OLAWALE TAOHEED/web:App: reg no 4691005 FA,MA,AB,  To Zenith Bank IVY LEAGUE</t>
  </si>
  <si>
    <t>15-Jun-2020 10:26 AM</t>
  </si>
  <si>
    <t>NIP/ABN/IBRAHIM OLUWAFEMI AKINTOYE/TRF/CBE Exams F1 F2 F3 Ifo Ibrahim Akintoye /FRM IBRAHIM OLUWAFEMI AKINTOYE TO IVY</t>
  </si>
  <si>
    <t>15-Jun-2020 12:42 PM</t>
  </si>
  <si>
    <t>NIP/ABN/EDIRIN BENEDICTA TADAFERUA/TRF/AB4864630/FRM EDIRIN BENEDICTA TADAFERUA TO IVY</t>
  </si>
  <si>
    <t>15-Jun-2020 01:40 PM</t>
  </si>
  <si>
    <t>TRF FRM SARAH ONOSHOLEMA IRENE</t>
  </si>
  <si>
    <t>16-Jun-2020 10:12 AM</t>
  </si>
  <si>
    <t>NIP/GTB/AYENI  DEBORAH IFEOLUWA/USSD NIP Transfer from  08187269600</t>
  </si>
  <si>
    <t>16-Jun-2020 01:08 PM</t>
  </si>
  <si>
    <t>NIP/GTB/AJAYI STEPHANIE EKHINOSEN/via GTWORLD FA CBE</t>
  </si>
  <si>
    <t>NIP/GTB/ADEDIPE OLUWAFEMI OLUWATOSIN/via GTWORLD MA and FA.... Femi Adedipe</t>
  </si>
  <si>
    <t>16-Jun-2020 03:55 PM</t>
  </si>
  <si>
    <t>ISW ATMPyt-000906779874-NCR_YABA_1             LAGOS        LANG</t>
  </si>
  <si>
    <t>17-Jun-2020 10:31 AM</t>
  </si>
  <si>
    <t>NIP/UBA/FAITH OMOTOYOSI ALADESURU/MOB/UTO/5168228195/000015/Exam fee</t>
  </si>
  <si>
    <t>18-Jun-2020 01:03 PM</t>
  </si>
  <si>
    <t>NIP/FCMB/AJAYI BUKOLA JULIANA/web:App: ACCA AB MA and FA CBT Examination,  To Zenith Bank</t>
  </si>
  <si>
    <t>NIP/ABN/SYBIL OYIRI EGWU/TRF IFO IVY LEAGUE ASSOCIATES LTD -  CBE. AB EXAM</t>
  </si>
  <si>
    <t>18-Jun-2020 01:27 PM</t>
  </si>
  <si>
    <t>18-Jun-2020 03:15 PM</t>
  </si>
  <si>
    <t>DS 3499093 CD MIRACLE OKAPALA</t>
  </si>
  <si>
    <t>19-Jun-2020 08:52 AM</t>
  </si>
  <si>
    <t>NIP/FBN/OWOEYE ABIODUN IDOWU/FBNMOBILE:IVY LEAGUE ASSOCIATES LTD CBE/PAYMENT FOR AB FA AND MA</t>
  </si>
  <si>
    <t>19-Jun-2020 10:29 AM</t>
  </si>
  <si>
    <t>19-Jun-2020 11:23 AM</t>
  </si>
  <si>
    <t>NIP/FBN/ETSU NICHOLAS OMOSA/FBNMOBILE:IVY LEAGUE ASSOCIATES LTD CBE/NICHOLAS EXAM FEE</t>
  </si>
  <si>
    <t>19-Jun-2020 11:28 AM</t>
  </si>
  <si>
    <t>19-Jun-2020 01:17 PM</t>
  </si>
  <si>
    <t>NIP/ABN/MUAWIYYA BABANGIDA ALIYU/TRF/Exam/FRM MUAWIYYA BABANGIDA ALIYU TO IVY</t>
  </si>
  <si>
    <t>19-Jun-2020 03:22 PM</t>
  </si>
  <si>
    <t>19-Jun-2020 11:05 PM</t>
  </si>
  <si>
    <t>22-Jun-2020 02:10 PM</t>
  </si>
  <si>
    <t>NIP/GTB/UDENIGWE CHUKWUMA OKPUNWA/AB CBE ACCA No 4872483 Adaobi Chioma Udenigwe</t>
  </si>
  <si>
    <t>23-Jun-2020 11:19 AM</t>
  </si>
  <si>
    <t>NIP/GTB/JOLAOYE  OLUWAKAYODE EMMANUEL/JolaoyeOluwakayode4778259PaymentforManagementAccountingonDemandExam.</t>
  </si>
  <si>
    <t>23-Jun-2020 04:12 PM</t>
  </si>
  <si>
    <t>NIP/GTB/OJORI  BOLUWATIFE JANET/FACBEexamfromboluwatife</t>
  </si>
  <si>
    <t>23-Jun-2020 04:19 PM</t>
  </si>
  <si>
    <t>NIP/ABN/SYBIL OYIRI EGWU/TRF IFO IVY LEAGUE ASSOCIATES LTD -  CBE. MA EXAM</t>
  </si>
  <si>
    <t>23-Jun-2020 03:02 PM</t>
  </si>
  <si>
    <t>DP ZB CQ 233/ SALAMI LUKMAN/ACCA 1729931</t>
  </si>
  <si>
    <t>24-Jun-2020 03:54 AM</t>
  </si>
  <si>
    <t>NIP/UBA/CHIAMAKA SOLANGE OGBUJI/MOB/UTO/5208393585/000015/Payment for MA exam</t>
  </si>
  <si>
    <t>24-Jun-2020 08:07 AM</t>
  </si>
  <si>
    <t>NIP/ECO/ADEBAYO-LATEEF ADEKUNLE/REF49287297 BO ADEBAYOLATEEF ADEKUNLE IFO IVY LEA</t>
  </si>
  <si>
    <t>25-Jun-2020 09:15 AM</t>
  </si>
  <si>
    <t>NIP/GTB/NWAOSHA VICTOR OLUCHUKWU/ExamBookingFeesF1F4</t>
  </si>
  <si>
    <t>25-Jun-2020 04:26 PM</t>
  </si>
  <si>
    <t>NIP/FBN/ADENEKAN PRECIOUS OLOLADE/FBNMOBILE:IVY LEAGUE ASSOCIATES LTD CBE/AB MA FA CBL EXAMS FEE</t>
  </si>
  <si>
    <t>25-Jun-2020 03:08 PM</t>
  </si>
  <si>
    <t>CD DADA KOREDE DS=1966087</t>
  </si>
  <si>
    <t>26-Jun-2020 09:37 AM</t>
  </si>
  <si>
    <t>NIP/GTB/IKEDIFE  OGECHUKWU UZOMA/USSD NIP Transfer from  08032237162</t>
  </si>
  <si>
    <t>26-Jun-2020 10:22 AM</t>
  </si>
  <si>
    <t>NIP/SCB/0000151015362596/Adesanya Kehinde 4102972</t>
  </si>
  <si>
    <t>26-Jun-2020 11:19 AM</t>
  </si>
  <si>
    <t>NIP/FCMB/4724638018/QR Q10328601453 Fund Trf 1015362596</t>
  </si>
  <si>
    <t>26-Jun-2020 06:28 PM</t>
  </si>
  <si>
    <t>NIP/GTB/AJAYI STEPHANIE EKHINOSEN/via GTWORLD FA</t>
  </si>
  <si>
    <t>26-Jun-2020 11:35 PM</t>
  </si>
  <si>
    <t>26-Jun-2020 03:25 PM</t>
  </si>
  <si>
    <t>DS 3528486 CD MIRACLE OKPALA</t>
  </si>
  <si>
    <t>27-Jun-2020 11:11 AM</t>
  </si>
  <si>
    <t>TRF FRM SHARON  IFEANYICHUKWU  UCHUNOR TO IVY LEAGUE ASSOCIATES LTD -  CBE|CBE PAPERS F1 to F4</t>
  </si>
  <si>
    <t>27-Jun-2020 03:50 PM</t>
  </si>
  <si>
    <t>NIP/UBA/ogochukwu joshua uchechukwu/MOB/UTO/5233543504/000015/F1AB</t>
  </si>
  <si>
    <t>28-Jun-2020 01:13 AM</t>
  </si>
  <si>
    <t>SMS Notification Charge Jun 2020</t>
  </si>
  <si>
    <t>28-Jun-2020 03:14 PM</t>
  </si>
  <si>
    <t>NIP/FCMB/4724638018/QR Q10330299114 Fund Trf 1015362596</t>
  </si>
  <si>
    <t>29-Jun-2020 08:27 AM</t>
  </si>
  <si>
    <t>NIP/FCMB/4724638018/QR Q10330651446 Fund Trf 1015362596</t>
  </si>
  <si>
    <t>29-Jun-2020 12:08 PM</t>
  </si>
  <si>
    <t>TRF FRM JOY NNENNA ONYEKWERE TO IVY LEAGUE ASSOCIATES LTD -  CBE|Joy Onyekwere Exam Registration</t>
  </si>
  <si>
    <t>29-Jun-2020 01:52 PM</t>
  </si>
  <si>
    <t>NIP/GTB/IMHANROBOBHOR MIRIAM EBEMHE/via GTWORLD Payment for my exam bookingMA FA AB CBL</t>
  </si>
  <si>
    <t>29-Jun-2020 02:10 PM</t>
  </si>
  <si>
    <t>NIP/FBN/OLANIYAN ABDUL-RASAQ ADEDAMOLA/FBNMOBILE:IVY LEAGUE ASSOCIATES LTD CBE/BALANCE FOR AB</t>
  </si>
  <si>
    <t>30-Jun-2020 12:26 PM</t>
  </si>
  <si>
    <t>TRF FRM MUAWIYYA BABANGIDA ALIYU TO IVY LEAGUE ASSOCIATES LTD -  CBE|FA exam</t>
  </si>
  <si>
    <t>30-Jun-2020 12:34 PM</t>
  </si>
  <si>
    <t>NIP/GTB/UGORJI  CHIDINMA LYDIA/USSD NIP Transfer from  07065256464</t>
  </si>
  <si>
    <t>30-Jun-2020 12:47 PM</t>
  </si>
  <si>
    <t>DS 4886764 CD IYINOLUWA ALADEJEBI</t>
  </si>
  <si>
    <t>30-Jun-2020 10:58 PM</t>
  </si>
  <si>
    <t>01-Jul-2020 08:32 AM</t>
  </si>
  <si>
    <t>NIP/ABN/CHINWENDU UGOCHI UCHEOMA/TRF/CBL /FRM CHINWENDU UGOCHI UCHEOMA TO IVY</t>
  </si>
  <si>
    <t>02-Jul-2020 07:38 AM</t>
  </si>
  <si>
    <t>NIP/ABN/ALIYAT OYINKANSOLA SHOBERU/NIP/ussd/114400000725379553</t>
  </si>
  <si>
    <t>NIP/ABN/ALIYAT OYINKANSOLA SHOBERU/NIP/ussd/114400000725380638</t>
  </si>
  <si>
    <t>02-Jul-2020 11:06 AM</t>
  </si>
  <si>
    <t>NIP/GTB/AMADI  STEPHANIE CHIDINMA/NIP Inflow from AMADI  STEPHANIE CHIDINMA</t>
  </si>
  <si>
    <t>02-Jul-2020 11:33 AM</t>
  </si>
  <si>
    <t>NIP/GTB/OGUNBOYE   TAIWO VICTORIA/USSD NIP Transfer from  08068683253</t>
  </si>
  <si>
    <t>02-Jul-2020 03:31 PM</t>
  </si>
  <si>
    <t>NIP/UBA/TOM ESHEMOGIE OSHOGWE DIVINE/MOB/UTO/5265750512/000015/AB exam fee</t>
  </si>
  <si>
    <t>03-Jul-2020 09:50 AM</t>
  </si>
  <si>
    <t>NIP/CMB/OLANIYI EZEKIEL OYINDAMOLA/TRF FRM OLANIYI EZEKIEL OYINDAMOLA TO IVY LEAGUE ASSOCIATES LTD -  CBE Layo Balogun</t>
  </si>
  <si>
    <t>03-Jul-2020 10:13 AM</t>
  </si>
  <si>
    <t>03-Jul-2020 11:02 AM</t>
  </si>
  <si>
    <t>NIP/ABN/ODUNAYO AMINAT AFOLABI/TRF IFO IVY LEAGUE ASSOCIATES LTD -  CBE.</t>
  </si>
  <si>
    <t>03-Jul-2020 02:09 PM</t>
  </si>
  <si>
    <t>NIP/UBA/AGWU BASIL CHIBUIKEM/MOB/UTO/5272946828/000015/CBL Eng  Exam</t>
  </si>
  <si>
    <t>03-Jul-2020 11:02 PM</t>
  </si>
  <si>
    <t>04-Jul-2020 06:14 PM</t>
  </si>
  <si>
    <t>NIP/GTB/OJO JOSHUA OLUWATOMINIYI/via GTWORLD Abraham Ojo-Tirimi ACCA Reg</t>
  </si>
  <si>
    <t>06-Jul-2020 12:13 PM</t>
  </si>
  <si>
    <t>NIP/ABN/BLESSING ADETAYO OMOTAYO/TRF/Omotayo Blessing Adetayo's FA/MA exams/FRM BLESSING ADETAYO OMOTAYO TO IVY LEAGUE A</t>
  </si>
  <si>
    <t>06-Jul-2020 12:14 PM</t>
  </si>
  <si>
    <t>TRF FRM VICTOR   UCHE TO IVY LEAGUE ASSOCIATES LTD -  CBE|F1-F3</t>
  </si>
  <si>
    <t>06-Jul-2020 02:55 PM</t>
  </si>
  <si>
    <t>NIP/STBC/OMOTAYO A TIMOTHY/ACCA registration</t>
  </si>
  <si>
    <t>06-Jul-2020 06:28 PM</t>
  </si>
  <si>
    <t>NIP/GTB/ADESANYA  OLUBUKOLA MARIAN/PaymentforMA.</t>
  </si>
  <si>
    <t>07-Jul-2020 08:35 AM</t>
  </si>
  <si>
    <t>NIP/FDP/TEMITOPE DAMILOLA JEGEDE/ONB TRANSFER FROM TEMITOPE D *</t>
  </si>
  <si>
    <t>07-Jul-2020 12:19 PM</t>
  </si>
  <si>
    <t>NIP/GTB/OJORI  BOLUWATIFE JANET/ABexamfee</t>
  </si>
  <si>
    <t>07-Jul-2020 01:41 PM</t>
  </si>
  <si>
    <t>NIP/ABN/SYBIL OYIRI EGWU/TRF IFO IVY LEAGUE ASSOCIATES LTD -  CBE. FA EXAM  CBE</t>
  </si>
  <si>
    <t>07-Jul-2020 01:48 PM</t>
  </si>
  <si>
    <t>NIP/STBC/EMONENA S OYAIDE/ACCA exam regFA and MA</t>
  </si>
  <si>
    <t>07-Jul-2020 08:23 PM</t>
  </si>
  <si>
    <t>NIP/ABN/ONYINYECHI AUGUSTINA IRONKWE/TRF/Onyinye 4857096/FRM ONYINYECHI AUGUSTINA IRONKWE TO IVY</t>
  </si>
  <si>
    <t>08-Jul-2020 10:13 AM</t>
  </si>
  <si>
    <t>NIP/GTB/OKWARA YOUNG  ONYEKA MAUREEN/PaymentforCBLexamsEkweribeMaureenOnyeka</t>
  </si>
  <si>
    <t>08-Jul-2020 12:24 PM</t>
  </si>
  <si>
    <t>NIP/FBN/ODOR SHEILA NNEKA/FBNMOBILE:IVY LEAGUE ASSOCIATES LTD    CBE/SHEILA</t>
  </si>
  <si>
    <t>08-Jul-2020 02:03 PM</t>
  </si>
  <si>
    <t>DS 4544851 CD MIRACLE OKPALA</t>
  </si>
  <si>
    <t>10-Jul-2020 12:38 PM</t>
  </si>
  <si>
    <t>NIP/UBA/ADESINA TOLUWASE GRACE/MOB/UTO/5317945318/000015/Toluwase Adesina AB fee</t>
  </si>
  <si>
    <t>10-Jul-2020 11:00 PM</t>
  </si>
  <si>
    <t>13-Jul-2020 03:19 AM</t>
  </si>
  <si>
    <t>NIP/GTB/AKAMELU  NGOZI/CBL ExampymtACCAfor Chisom Akamelu</t>
  </si>
  <si>
    <t>13-Jul-2020 11:56 AM</t>
  </si>
  <si>
    <t>NIP/PAO/PAYARENA/TRANSFER TO IVY LEAGUE ASSOCIATE</t>
  </si>
  <si>
    <t>13-Jul-2020 01:09 PM</t>
  </si>
  <si>
    <t>15-Jul-2020 08:52 AM</t>
  </si>
  <si>
    <t>NIP/ABN/BLESSING ADETAYO OMOTAYO/TRF/Blessing omotayo's MA fee/FRM BLESSING ADETAYO OMOTAYO TO IVY LEAGUE ASSOCIATES LTD</t>
  </si>
  <si>
    <t>15-Jul-2020 12:07 PM</t>
  </si>
  <si>
    <t>NIP/GTB/ONYEKA CHUKWUMA DANIEL/OnyekaDanielandBusayoAjala</t>
  </si>
  <si>
    <t>15-Jul-2020 05:14 PM</t>
  </si>
  <si>
    <t>NIP/GTB/JOSIAH  DONENAZIBA ENOCK/via GTWORLD Exam fees for AB</t>
  </si>
  <si>
    <t>16-Jul-2020 04:01 AM</t>
  </si>
  <si>
    <t>16-Jul-2020 07:59 AM</t>
  </si>
  <si>
    <t>NIP/FBN/OGUNYE EUNICE OMOLOLA/98031594882772024/FIP:ZENITH BANK/98031594882772024/DEPOSIT TRANSACTION</t>
  </si>
  <si>
    <t>16-Jul-2020 08:58 AM</t>
  </si>
  <si>
    <t>NIP/STLB/ADEWOLE OLUWAKEMI MUTIAT/Transfer from ADEWOLE OLUWAKEMI MUTIAT to IVY LEAGUE ASSOCIATES LTD -  CBE</t>
  </si>
  <si>
    <t>16-Jul-2020 11:47 AM</t>
  </si>
  <si>
    <t>NIP/GTB/JOLAOYE  OLUWAKAYODE EMMANUEL/RegistrationforMACBEExamREGNO4778259</t>
  </si>
  <si>
    <t>16-Jul-2020 03:05 PM</t>
  </si>
  <si>
    <t>NIP/UBA/FAITH OMOTOYOSI ALADESURU/MOB/UTO/5357357148/000015/MA exam</t>
  </si>
  <si>
    <t>16-Jul-2020 12:51 PM</t>
  </si>
  <si>
    <t>DS 4812962 CD IYINOLUWA ALADETOBI</t>
  </si>
  <si>
    <t>18-Jul-2020 01:01 AM</t>
  </si>
  <si>
    <t>20-Jul-2020 12:48 PM</t>
  </si>
  <si>
    <t>NIP/WBP/UGOCHUKWU BOBBY OKAFOR/INB|IVY LEAGUE |ZENITH|Wema USSD</t>
  </si>
  <si>
    <t>22-Jul-2020 12:26 PM</t>
  </si>
  <si>
    <t>NIP/UBA/KOREDE DADA/MOB/UTO/5394992399/000015/For MA</t>
  </si>
  <si>
    <t>22-Jul-2020 12:32 PM</t>
  </si>
  <si>
    <t>NIP/STLB/EMMANUEL OLUWADAMILOLA IKUKOYI/Transfer from EMMANUEL OLUWADAMILOLA IKUKOYI to IVY LEAGUE ASSOCIATES LTD -  CBE</t>
  </si>
  <si>
    <t>22-Jul-2020 01:40 PM</t>
  </si>
  <si>
    <t>NIP/STBC/ATINUKE EMERALD OSENI/TRF FRM ATINUKE EMERALD OSENI              CBE MA</t>
  </si>
  <si>
    <t>24-Jul-2020 09:35 AM</t>
  </si>
  <si>
    <t>24-Jul-2020 01:00 PM</t>
  </si>
  <si>
    <t>NIP/GTB/ABDULLAH ABDURRAHMAAN TEMITOPE/USSD NIP Transfer from  08164615331</t>
  </si>
  <si>
    <t>24-Jul-2020 01:11 PM</t>
  </si>
  <si>
    <t>TRF FRM IFUNANYA PROMISE ANOZIE TO IVY LEAGUE ASSOCIATES LTD -  CBE|CBE ACCA LAW ENG VARIANT F4</t>
  </si>
  <si>
    <t>24-Jul-2020 02:35 PM</t>
  </si>
  <si>
    <t>NIP/GTB/JOLAOYE  OLUWAKAYODE EMMANUEL/RegistrationforAppliedSkillsTutorial</t>
  </si>
  <si>
    <t>25-Jul-2020 11:42 AM</t>
  </si>
  <si>
    <t>NIP/ABN/CHINWENDU UGOCHI UCHEOMA/TRF/FA/FRM CHINWENDU UGOCHI UCHEOMA TO IVY</t>
  </si>
  <si>
    <t>25-Jul-2020 04:51 PM</t>
  </si>
  <si>
    <t>NIP/GTB/OGAR CHRISTINA  USHAMA/via GTWORLD AB exams</t>
  </si>
  <si>
    <t>26-Jul-2020 09:15 AM</t>
  </si>
  <si>
    <t>NIP/ABN/ALIYAT OYINKANSOLA SHOBERU/NIP/IVY LEAGUE ASSOCIATES LTD   CBE/101***2596/ALIYAT OYINKANSOLA SHOBERU</t>
  </si>
  <si>
    <t>26-Jul-2020 09:19 AM</t>
  </si>
  <si>
    <t>27-Jul-2020 01:30 AM</t>
  </si>
  <si>
    <t>SMS Notification Charge Jul 2020</t>
  </si>
  <si>
    <t>27-Jul-2020 09:25 AM</t>
  </si>
  <si>
    <t>TRF FRM ONYEBUCHI EVELYN OKONJI TO IVY LEAGUE ASSOCIATES LTD -  CBE|FA balance</t>
  </si>
  <si>
    <t>27-Jul-2020 10:24 AM</t>
  </si>
  <si>
    <t>NIP/FBN/NWANKPA ROGERS CHIDOZIE/FBNMOBILE:IVY LEAGUE ASSOCIATES LTD    CBE/ACCA F2 EXAM FEE</t>
  </si>
  <si>
    <t>27-Jul-2020 04:04 PM</t>
  </si>
  <si>
    <t>NIP/STLB/MAYMAY OMIOH OGOIGBE/Transfer from MAYMAY OMIOH OGOIGBE to IVY LEAGUE ASSOCIATES LTD -  CBE</t>
  </si>
  <si>
    <t>27-Jul-2020 05:15 PM</t>
  </si>
  <si>
    <t>NIP/UBA/OYESANMI OLUWADARA  T/MOB/UTO/5432285429/000015/ACCA registration</t>
  </si>
  <si>
    <t>27-Jul-2020 06:22 PM</t>
  </si>
  <si>
    <t>NIP/ECO/UDEH STELLA/REF70528422 BO UDEH STELLA IFO IVY LEAGUE ASSOCIA</t>
  </si>
  <si>
    <t>28-Jul-2020 06:00 AM</t>
  </si>
  <si>
    <t>NIP/STLB/KAREEM ABDULAZEEZ AYODEJI/Transfer from KAREEM ABDULAZEEZ AYODEJI to IVY LEAGUE ASSOCIATES LTD -  CBE</t>
  </si>
  <si>
    <t>28-Jul-2020 12:47 PM</t>
  </si>
  <si>
    <t>NIP/ABN/EKWURIBE A. GLADYS/TRF/Gladys Ekwuribe Exam/FRM EKWURIBE A. GLADYS TO IVY</t>
  </si>
  <si>
    <t>28-Jul-2020 07:29 PM</t>
  </si>
  <si>
    <t>NIP/FBN/AMADI STEPHANIE CHIDINMA/USSD_AMADI STEPHANIE CHIDINMA</t>
  </si>
  <si>
    <t>30-Jul-2020 08:53 AM</t>
  </si>
  <si>
    <t>NIP/ABN/BLESSING ADETAYO OMOTAYO/TRF/Omotayo Blessing's FA fee/FRM BLESSING ADETAYO OMOTAYO TO IVY LEAGUE ASSOCIATES LTD</t>
  </si>
  <si>
    <t>31-Jul-2020 06:30 AM</t>
  </si>
  <si>
    <t>NIP/UBA/TOM ESHEMOGIE OSHOGWE DIVINE/MOB/UTO/5457832333/000015/FA Exam</t>
  </si>
  <si>
    <t>31-Jul-2020 09:54 AM</t>
  </si>
  <si>
    <t>NIP/GTB/JOSIAH  DONENAZIBA ENOCK/via GTWORLD Fees for FA exams</t>
  </si>
  <si>
    <t>31-Jul-2020 11:25 AM</t>
  </si>
  <si>
    <t>NIP/ABN/OLUWATOBI MODUPEOLA BODE/TRF/ACCA Registration IFO Oluwatobi Bode/FRM OLUWATOBI MODUPEOLA BODE TO IVY</t>
  </si>
  <si>
    <t>01-Aug-2020 12:12 AM</t>
  </si>
  <si>
    <t>01-Aug-2020 11:47 AM</t>
  </si>
  <si>
    <t>TRF FRM IMA-OBONG MICHELLE OBOT TO IVY LEAGUE ASSOCIATES LTD -  CBE|Lectures</t>
  </si>
  <si>
    <t>01-Aug-2020 12:16 PM</t>
  </si>
  <si>
    <t>NIP/GTB/BODE  OLUWATOBI MODUPEOLA/ABMACBEexamsIFOOluwatobiBode</t>
  </si>
  <si>
    <t>02-Aug-2020 01:24 PM</t>
  </si>
  <si>
    <t>NIP/GTB/OBI CHIKE CASMIR/Chiagoziem Chike-obi</t>
  </si>
  <si>
    <t>02-Aug-2020 01:27 PM</t>
  </si>
  <si>
    <t>NIP/GTB/OBI CHIKE CASMIR/Chiamaka Chike-obi</t>
  </si>
  <si>
    <t>02-Aug-2020 04:06 PM</t>
  </si>
  <si>
    <t>ISW ATMPyt-021515617016-OGUNLANA DRIVE           LAGOS STATE, NG</t>
  </si>
  <si>
    <t>03-Aug-2020 01:37 PM</t>
  </si>
  <si>
    <t>TRF FRM AYOTOMIWA EMMANUEL OGUNKEYE TO IVY LEAGUE ASSOCIATES LTD -  CBE|Ayotomiwa  ACCA reg.</t>
  </si>
  <si>
    <t>03-Aug-2020 01:52 PM</t>
  </si>
  <si>
    <t>04-Aug-2020 08:56 AM</t>
  </si>
  <si>
    <t>DS 510949 CD NWANKPA ROGERS/ACCA F2 EXAM</t>
  </si>
  <si>
    <t>05-Aug-2020 12:06 PM</t>
  </si>
  <si>
    <t>05-Aug-2020 09:56 AM</t>
  </si>
  <si>
    <t>DS/CD 2500481/ADEBUKNLA ADEFULU</t>
  </si>
  <si>
    <t>06-Aug-2020 11:16 AM</t>
  </si>
  <si>
    <t>NIP/UBA/ALABI ADEDEJI IBRAHIM/MOB/UTO/5500114643/000015/Acca</t>
  </si>
  <si>
    <t>06-Aug-2020 02:11 PM</t>
  </si>
  <si>
    <t>NIP/GTB/CHIKELUE  EBUKA KINGSLEY/Balanceofaccaregistration</t>
  </si>
  <si>
    <t>06-Aug-2020 03:30 PM</t>
  </si>
  <si>
    <t>NIP/GTB/SAKA FATIMAH OLAMIDE/USSD NIP Transfer from  07038583136</t>
  </si>
  <si>
    <t>06-Aug-2020 03:48 PM</t>
  </si>
  <si>
    <t>TRF FRM AYOTOMIWA EMMANUEL OGUNKEYE TO IVY LEAGUE ASSOCIATES LTD -  CBE|ACCA reg</t>
  </si>
  <si>
    <t>06-Aug-2020 09:20 PM</t>
  </si>
  <si>
    <t>NIP/GTB/BODE  OLUWATOBI MODUPEOLA/via GTWORLD Balance for ACCA Registration</t>
  </si>
  <si>
    <t>07-Aug-2020 09:56 AM</t>
  </si>
  <si>
    <t>NIP/UBA/OLANIYI OYINDAMOLA EZEKIEL/MOB/UTO/5506797646/000015/Layo Balogun</t>
  </si>
  <si>
    <t>07-Aug-2020 11:28 AM</t>
  </si>
  <si>
    <t>NIP/UBN/ADEOLA-DADA IFEOLUWA/MOBILE/UNION Transfer from ADEOLA-DADA IFEOLUWA - FA CBE</t>
  </si>
  <si>
    <t>07-Aug-2020 03:45 PM</t>
  </si>
  <si>
    <t>NIP/ABN/IMMACULATA OLADOYIN ONI/TRF/ACCA REGISTRATION/FRM IMMACULATA OLADOYIN ONI TO IVY LEAGUE ASSOCIATES LTD -  CBE</t>
  </si>
  <si>
    <t>07-Aug-2020 04:04 PM</t>
  </si>
  <si>
    <t>NIP/GTB/TENIOLA JEFFREY INV LTD/CF0520008C FA EXAM 4145881 CB2498032 CF0520008C 97892978</t>
  </si>
  <si>
    <t>07-Aug-2020 08:15 PM</t>
  </si>
  <si>
    <t>NIP/WBP/ANIMASHAUN OLABODE IDRIS/Wema USSD Transfer|IVY LEAGUE |ZENITH</t>
  </si>
  <si>
    <t>08-Aug-2020 11:49 PM</t>
  </si>
  <si>
    <t>10-Aug-2020 05:24 AM</t>
  </si>
  <si>
    <t>NIP/UBA/ALABI ADEDEJI IBRAHIM/MOB/UTO/5524241847/000015/MA</t>
  </si>
  <si>
    <t>10-Aug-2020 08:18 AM</t>
  </si>
  <si>
    <t>NIP/FBN/OGEGE ORONA/FBNMOBILE:IVY LEAGUE ASSOCIATES LTD    CBE/PAYMENT FOR ACCA REGISTRATION   3 PAPERS</t>
  </si>
  <si>
    <t>10-Aug-2020 11:08 AM</t>
  </si>
  <si>
    <t>DS531113 CD NWANKPA ROGERS C</t>
  </si>
  <si>
    <t>11-Aug-2020 09:02 AM</t>
  </si>
  <si>
    <t>NIP/ABN/BLESSING ADETAYO OMOTAYO/TRF/Blessing Omotayo's MA fee/FRM BLESSING ADETAYO OMOTAYO TO IVY LEAGUE ASSOCIATES LTD</t>
  </si>
  <si>
    <t>11-Aug-2020 11:22 AM</t>
  </si>
  <si>
    <t>NIP/GTB/UDONDIAN NDIANABASI SAMUEL/NIP Inflow from UDONDIAN NDIANABASI SAMUEL</t>
  </si>
  <si>
    <t>12-Aug-2020 09:31 AM</t>
  </si>
  <si>
    <t>12-Aug-2020 04:57 PM</t>
  </si>
  <si>
    <t>NIP/FBN/OKOYE CHISOM NONYELUM/FBNMOBILE:IVY LEAGUE ASSOCIATES LTD    CBE/OBU CHISOM ACCA</t>
  </si>
  <si>
    <t>12-Aug-2020 05:36 PM</t>
  </si>
  <si>
    <t>13-Aug-2020 09:01 AM</t>
  </si>
  <si>
    <t>NIP/STBC/OMOTAYO A TIMOTHY/TRF FRM OMOTAYO A TIMOTHY                  FMA CBE</t>
  </si>
  <si>
    <t>13-Aug-2020 12:25 PM</t>
  </si>
  <si>
    <t>NIP/ABN/OSUNWOKE CHIMEZIE BRIGHT/TRF/ACCA ExamsFA/FRM OSUNWOKE CHIMEZIE BRIGHT TO IVY</t>
  </si>
  <si>
    <t>14-Aug-2020 09:51 AM</t>
  </si>
  <si>
    <t>NIP/GTB/NWANI CHARLES IKECHUKWU/PaymentMA</t>
  </si>
  <si>
    <t>14-Aug-2020 11:18 AM</t>
  </si>
  <si>
    <t>NIP/GTB/JOSIAH  DONENAZIBA ENOCK/via GTWORLD Payment for MA CBE</t>
  </si>
  <si>
    <t>14-Aug-2020 11:45 AM</t>
  </si>
  <si>
    <t>NIP/GTB/BAMIDELE FEYIKEMI SIMBIAT/USSD NIP Transfer from  08081659142</t>
  </si>
  <si>
    <t>14-Aug-2020 11:54 AM</t>
  </si>
  <si>
    <t>NIP/GTB/OJORI  BOLUWATIFE JANET/MA</t>
  </si>
  <si>
    <t>14-Aug-2020 12:05 PM</t>
  </si>
  <si>
    <t>NIP/UBN/OGBE OMISS/UIP IFO IVY LEAGUE ASSOCIAT/NIP/TRANSFER</t>
  </si>
  <si>
    <t>14-Aug-2020 03:10 PM</t>
  </si>
  <si>
    <t>NIP/GTB/OLAOSEBIKAN SIMILOLUWA DEBORAH/via GTWORLD Being payment for ACCA September exams FA MA and CBL</t>
  </si>
  <si>
    <t>14-Aug-2020 06:57 PM</t>
  </si>
  <si>
    <t>NIP/UBN/TALABI OLUWATUMININU/MOBILE/UNION Transfer from TALABI OLUWATUMININU - Being payment for CBE for 4269605</t>
  </si>
  <si>
    <t>15-Aug-2020 10:39 PM</t>
  </si>
  <si>
    <t>17-Aug-2020 11:07 AM</t>
  </si>
  <si>
    <t>NIP/GTB/OGOIGBE   MAY-MAY/F2andF3ExamFees</t>
  </si>
  <si>
    <t>17-Aug-2020 11:18 AM</t>
  </si>
  <si>
    <t>17-Aug-2020 01:34 PM</t>
  </si>
  <si>
    <t>NIP/FBN/OCHEFIO GODWIN OCHECHI/FBNMOBILE:IVY LEAGUE ASSOCIATES LTD    CBE/ACCA REGISTRATION FEE   OCHECHI OCHEFIO</t>
  </si>
  <si>
    <t>18-Aug-2020 04:57 AM</t>
  </si>
  <si>
    <t>18-Aug-2020 11:06 AM</t>
  </si>
  <si>
    <t>NIP/STBC/MBONG WILLIAM TAKON/TRF FRM MBONG WILLIAM TAKON                Law &amp; F</t>
  </si>
  <si>
    <t>19-Aug-2020 04:17 AM</t>
  </si>
  <si>
    <t>NIP/GTB/TENIOLA JEFFREY INV LTD/CF0820002B ACCA REGISTRATION AYANDEJI CA3503646</t>
  </si>
  <si>
    <t>19-Aug-2020 10:29 AM</t>
  </si>
  <si>
    <t>NIP/ABN/EKWURIBE A. GLADYS/TRF//FRM EKWURIBE A. GLADYS TO IVY</t>
  </si>
  <si>
    <t>19-Aug-2020 03:03 PM</t>
  </si>
  <si>
    <t>NIP/ABN/MAY-MAY OGOIGBE/TRF/F1 Exam /FRM MAY-MAY OGOIGBE TO IVY</t>
  </si>
  <si>
    <t>20-Aug-2020 12:11 PM</t>
  </si>
  <si>
    <t>NIP/GTB/ADERINWALE  TEMIDAYO/CBEexam</t>
  </si>
  <si>
    <t>20-Aug-2020 03:25 PM</t>
  </si>
  <si>
    <t>NIP/ABN/NASIRU AJIBOYE AND MERCY AJIBOYE/TRF FRM NASIRU AJIBOYE AND  MERCY AJIBOYE TO IVY LEAGUE ASSOCIATES LTD   CBE AT</t>
  </si>
  <si>
    <t>20-Aug-2020 06:11 PM</t>
  </si>
  <si>
    <t>NIP/ABN/OSUNWOKE CHIMEZIE BRIGHT/TRF/F1 and F2 exams/FRM OSUNWOKE CHIMEZIE BRIGHT TO IVY</t>
  </si>
  <si>
    <t>21-Aug-2020 12:44 PM</t>
  </si>
  <si>
    <t>NIP/ABN/BLESSING ADETAYO OMOTAYO/TRF/Blessing omotayo MA Fee/FRM BLESSING ADETAYO OMOTAYO TO IVY LEAGUE ASSOCIATES LTD -</t>
  </si>
  <si>
    <t>22-Aug-2020 11:56 AM</t>
  </si>
  <si>
    <t>TRF FRM MARYJANE CHIAMAKA OKONKWO TO IVY LEAGUE ASSOCIATES LTD -  CBE|T</t>
  </si>
  <si>
    <t>22-Aug-2020 11:07 PM</t>
  </si>
  <si>
    <t>23-Aug-2020 12:02 PM</t>
  </si>
  <si>
    <t>CBE REMITTANCE FOR MAY 2020 INVOICE-62160// TRF TO    SEACRON EDUCATIONAL NIGERI</t>
  </si>
  <si>
    <t>CBE REMITTANCE FOR JUNE 2020 INVOICE-62444// TRF TO SEACRON EDUCATIONAL NIGERIA</t>
  </si>
  <si>
    <t>CBE REMITTANCE FOR JULY 2020 INVOICE- 62788// TRF TO SEACRON EDUCATIONAL NIGERIA</t>
  </si>
  <si>
    <t>FUND TRSF 4 ACCA CARD REG &amp; OTHERS TRANSACTIONS// TRF TO OLUMIDE AYODELE EBIETOM</t>
  </si>
  <si>
    <t>24-Aug-2020 09:03 AM</t>
  </si>
  <si>
    <t>NIP/ABN/SYZYGUS  UDURUME/TRF/Syzygus Udurume F2/FRM SYZYGUS  UDURUME TO IVY</t>
  </si>
  <si>
    <t>24-Aug-2020 01:15 PM</t>
  </si>
  <si>
    <t>NIP/FBN/OLANIYAN ABDUL-RASAQ ADEDAMOLA/FBNMOBILE:IVY LEAGUE ASSOCIATES LTD    CBE/FA EXAM FEE</t>
  </si>
  <si>
    <t>24-Aug-2020 02:07 PM</t>
  </si>
  <si>
    <t>NIP/UBN/EMELE  P CMRS/MOBILE/UNION Transfer from EMELE  P CMRS - NA</t>
  </si>
  <si>
    <t>24-Aug-2020 02:29 PM</t>
  </si>
  <si>
    <t>NIP/ABN/TOLANI FUNMILOLA FABUNMI/TRF//FRM TOLANI FUNMILOLA FABUNMI TO IVY</t>
  </si>
  <si>
    <t>24-Aug-2020 06:56 PM</t>
  </si>
  <si>
    <t>NIP/GTB/UDENIGWE CHUKWUMA OKPUNWA/NIP Inflow from UDENIGWE CHUKWUMA OKPUNWA</t>
  </si>
  <si>
    <t>25-Aug-2020 09:58 AM</t>
  </si>
  <si>
    <t>TRF FRM CHINONSO MARYJANE EZURIKE TO IVY LEAGUE ASSOCIATES LTD -  CBE|Acca exams</t>
  </si>
  <si>
    <t>26-Aug-2020 03:36 PM</t>
  </si>
  <si>
    <t>NIP/FBN/FANIMOKUN ABIGAIL ABIMBOLA/FBNMOBILE:IVY LEAGUE ASSOCIATES LTD    CBE/AB EXAM FEES</t>
  </si>
  <si>
    <t>26-Aug-2020 04:21 PM</t>
  </si>
  <si>
    <t>NIP/FBN/AMADI STEPHANIE CHIDINMA/FBNMOBILE:IVY LEAGUE ASSOCIATES LTD    CBE/THIRTY FIVE THOUSAND NAIRA ONLY</t>
  </si>
  <si>
    <t>26-Aug-2020 04:57 PM</t>
  </si>
  <si>
    <t>NIP/ABN/CHINWENDU UGOCHI UCHEOMA/TRF/MA/FRM CHINWENDU UGOCHI UCHEOMA TO IVY</t>
  </si>
  <si>
    <t>27-Aug-2020 12:03 PM</t>
  </si>
  <si>
    <t>NIP/ABN/KATHYRN FAVOUR ADESOLA/NIP/ussd/114400000880897355</t>
  </si>
  <si>
    <t>27-Aug-2020 01:10 PM</t>
  </si>
  <si>
    <t>CD FADENI AKINOLA T. DS=0712831</t>
  </si>
  <si>
    <t>28-Aug-2020 09:27 AM</t>
  </si>
  <si>
    <t>TRF FRM BOLAJI QUADRI  ADEYEMI TO IVY LEAGUE ASSOCIATES LTD -  CBE|MA Exam Fee</t>
  </si>
  <si>
    <t>28-Aug-2020 02:38 PM</t>
  </si>
  <si>
    <t>NIP/GTB/AKPEJI   OZOMETERE MERCY/USSD NIP Transfer from  08031981110</t>
  </si>
  <si>
    <t>29-Aug-2020 05:24 AM</t>
  </si>
  <si>
    <t>NIP/FBN/AMADI STEPHANIE CHIDINMA/FBNMOBILE:IVY LEAGUE ASSOCIATES LTD    CBE/TWO</t>
  </si>
  <si>
    <t>29-Aug-2020 01:43 PM</t>
  </si>
  <si>
    <t>NIP/ABN/OGUNGBEMI RUTH OLUWAFUNMILAYO/NIP/ussd/114400000888015716</t>
  </si>
  <si>
    <t>29-Aug-2020 10:53 PM</t>
  </si>
  <si>
    <t>30-Aug-2020 04:02 PM</t>
  </si>
  <si>
    <t>NIP/STBC/OMOTAYO A TIMOTHY/FAB  CBE</t>
  </si>
  <si>
    <t>30-Aug-2020 07:47 PM</t>
  </si>
  <si>
    <t>NIP/ABN/MAYOWA ATILOLA TEJUMOLA/TRF/Payment for F4 CBE Exam/FRM MAYOWA ATILOLA TEJUMOLA TO IVY</t>
  </si>
  <si>
    <t>31-Aug-2020 01:11 AM</t>
  </si>
  <si>
    <t>SMS Notification Charge Aug 2020</t>
  </si>
  <si>
    <t>31-Aug-2020 09:44 AM</t>
  </si>
  <si>
    <t>NIP/FDP/NWAHIRI PRISCA GINIKACHI/ONB TRANSFER FROM NWAHIRI PR **95</t>
  </si>
  <si>
    <t>31-Aug-2020 03:19 PM</t>
  </si>
  <si>
    <t>TRF FRM FARIDA OLUWASEYITANFE WILLIAMS TO IVY LEAGUE ASSOCIATES LTD -  CBE|LW UK Exam</t>
  </si>
  <si>
    <t>31-Aug-2020 11:32 PM</t>
  </si>
  <si>
    <t>01-Sep-2020 06:28 AM</t>
  </si>
  <si>
    <t>NIP/STBC/OLUWASANMI JOSEPH BALOGUN/Oluwasanmi Balogun</t>
  </si>
  <si>
    <t>01-Sep-2020 05:37 PM</t>
  </si>
  <si>
    <t>NIP/UBN/ONI SAMSON O/MOBILE/UNION Transfer from ONI SAMSON O - AB&amp;amp;amp;FA Exams Fee</t>
  </si>
  <si>
    <t>01-Sep-2020 09:44 PM</t>
  </si>
  <si>
    <t>NIP/FBN/OGEGE ORONA/FBNMOBILE:IVY LEAGUE ASSOCIATES LTD    CBE/ACCA REGISTRATION BALANCE</t>
  </si>
  <si>
    <t>02-Sep-2020 08:10 AM</t>
  </si>
  <si>
    <t>NIP/GTB/ADAMU  MUHAMMAD MUNTASIR/USSD NIP Transfer from  07036898563</t>
  </si>
  <si>
    <t>02-Sep-2020 11:48 AM</t>
  </si>
  <si>
    <t>NIP/STBC/DARE EMMANUEL ADESANYA/ACCA AB,FA,MA</t>
  </si>
  <si>
    <t>03-Sep-2020 04:01 PM</t>
  </si>
  <si>
    <t>BEING ACCA REG FEE FOR 11 NEW STUDENTS// TRF TO SEACRON EDUCATIONAL NIGERIA LIMI</t>
  </si>
  <si>
    <t>04-Sep-2020 11:44 AM</t>
  </si>
  <si>
    <t>ISW WebPyt-000891082156-FA fee                 /889320833711LANG</t>
  </si>
  <si>
    <t>04-Sep-2020 01:20 PM</t>
  </si>
  <si>
    <t>ISW WebPyt-000891681116-FA Exam                /889320850571LANG</t>
  </si>
  <si>
    <t>05-Sep-2020 12:42 PM</t>
  </si>
  <si>
    <t>ISW WebPyt-000898889233-AB FEE                 /889320955972LANG</t>
  </si>
  <si>
    <t>05-Sep-2020 11:19 PM</t>
  </si>
  <si>
    <t>07-Sep-2020 10:11 AM</t>
  </si>
  <si>
    <t>NIP/ABN/EDIRIN BENEDICTA TADAFERUA/TRF/MA4864630/FRM EDIRIN BENEDICTA TADAFERUA TO IVY</t>
  </si>
  <si>
    <t>07-Sep-2020 10:46 AM</t>
  </si>
  <si>
    <t>07-Sep-2020 04:05 PM</t>
  </si>
  <si>
    <t>NIP/UBA/CORONA SECONDARY SCHOOL AGBARA/trf ifo ivy league associates</t>
  </si>
  <si>
    <t>08-Sep-2020 01:45 PM</t>
  </si>
  <si>
    <t>TRF FRM OLULU DORCAS IMONE TO IVY LEAGUE ASSOCIATES LTD -  CBE|Payment for FA exam</t>
  </si>
  <si>
    <t>08-Sep-2020 03:27 PM</t>
  </si>
  <si>
    <t>NIP/GTB/EPUNAM IFEANYI CHIBUZOR/RegistrationforACCAEpunamIfeanyi</t>
  </si>
  <si>
    <t>09-Sep-2020 07:28 AM</t>
  </si>
  <si>
    <t>ISW WebPyt-000923627012-F1 EXAM                /889321341421LANG</t>
  </si>
  <si>
    <t>10-Sep-2020 08:33 AM</t>
  </si>
  <si>
    <t>TRF FRM OLULU DORCAS IMONE TO IVY LEAGUE ASSOCIATES LTD -  CBE|Payment for AB</t>
  </si>
  <si>
    <t>10-Sep-2020 07:25 PM</t>
  </si>
  <si>
    <t>NIP/GTB/EGUNJOBI DANIEL OLOLADE/NIP Inflow from EGUNJOBI DANIEL OLOLADE</t>
  </si>
  <si>
    <t>10-Sep-2020 07:48 PM</t>
  </si>
  <si>
    <t>NIP/ABN/OLU ALADEJEBIE28169/TRF/Aladejebi Iyinoluwa/FRM OLU ALADEJEBIE28169 TO IVY</t>
  </si>
  <si>
    <t>11-Sep-2020 12:45 PM</t>
  </si>
  <si>
    <t>TRF FRM LOVELYN NNEDIMMA EKPEDO TO IVY LEAGUE ASSOCIATES LTD -  CBE|Payment for CBL exam</t>
  </si>
  <si>
    <t>12-Sep-2020 02:51 PM</t>
  </si>
  <si>
    <t>NIP/GTB/ADEDOKUN ADEYINKA HILDA/via GTWORLD ACCA REGISTRATION FOR HILDA ADEDOKUN</t>
  </si>
  <si>
    <t>12-Sep-2020 10:48 PM</t>
  </si>
  <si>
    <t>14-Sep-2020 02:08 PM</t>
  </si>
  <si>
    <t>NIP/GTB/BODE  OLUWATOBI MODUPEOLA/via GTWORLD Balance for BA &amp; MA</t>
  </si>
  <si>
    <t>15-Sep-2020 09:07 AM</t>
  </si>
  <si>
    <t>NIP/GTB/OLAOSEBIKAN SIMILOLUWA DEBORAH/via GTWORLD Payment balance for CBL MA and FA</t>
  </si>
  <si>
    <t>15-Sep-2020 10:49 AM</t>
  </si>
  <si>
    <t>NIP/GTB/ADEDUGBE  ADEYEMI AYOMIDE/USSD NIP Transfer from  09032539365</t>
  </si>
  <si>
    <t>15-Sep-2020 06:32 PM</t>
  </si>
  <si>
    <t>NIP/GTB/ADEDOKUN ADEYINKA HILDA/via GTWORLD ACCA REGISTRATION - ADEDOKUN HILDA</t>
  </si>
  <si>
    <t>15-Sep-2020 08:40 PM</t>
  </si>
  <si>
    <t>NIP/FDP/JOVITA ALEXANDRA UZOUKWU/ONB TRANSFER FROM JOVITA ALE **6059 FBP</t>
  </si>
  <si>
    <t>16-Sep-2020 04:58 PM</t>
  </si>
  <si>
    <t>TRF FRM OKIEMUTE A AYO-TAIRE TO IVY LEAGUE ASSOCIATES LTD -  CBE|Payment for F1 (AIB)</t>
  </si>
  <si>
    <t>16-Sep-2020 06:09 PM</t>
  </si>
  <si>
    <t>NIP/ABN/UCHENNA ONYINYE EZEAKUNNE/NIP/ussd/114400000944032837</t>
  </si>
  <si>
    <t>17-Sep-2020 02:44 PM</t>
  </si>
  <si>
    <t>NIP Charge:REFUND OF EXAM FEE</t>
  </si>
  <si>
    <t>REFUND OF EXAM FEE/NIP TFR TO OLUWASEYITANFE FARIDA WILLIAMS/ABN</t>
  </si>
  <si>
    <t>18-Sep-2020 11:35 AM</t>
  </si>
  <si>
    <t>NIP/ABN/JUBRIL ADEWALE AFOLABI/TRF/My exam fee for  FA  CBL  and  AB/FRM JUBRIL ADEWALE AFOLABI TO IVY</t>
  </si>
  <si>
    <t>19-Sep-2020 11:14 PM</t>
  </si>
  <si>
    <t>22-Sep-2020 03:11 PM</t>
  </si>
  <si>
    <t>22-Sep-2020 08:30 PM</t>
  </si>
  <si>
    <t>NIP/ABN/OLUWATOBI MODUPEOLA BODE/TRF/FA CBE EXAM OLUWATOBI BODE/FRM OLUWATOBI MODUPEOLA BODE TO IVY</t>
  </si>
  <si>
    <t>22-Sep-2020 08:45 PM</t>
  </si>
  <si>
    <t>23-Sep-2020 05:46 AM</t>
  </si>
  <si>
    <t>NIP/FDP/HABEEB ADEKOLA LANLOKUN/ONB TRANSFER FROM HA</t>
  </si>
  <si>
    <t>23-Sep-2020 10:42 AM</t>
  </si>
  <si>
    <t>NIP/VFD/ONYEKACHI OKEMIRI/NIP/Okemiri Onyekachi / 4606533/To IVY LEAGUE ASSOCIATES LTD   CBE/1015362596</t>
  </si>
  <si>
    <t>23-Sep-2020 04:24 PM</t>
  </si>
  <si>
    <t>NIP/STBC/OMOTAYO A TIMOTHY/FACBE</t>
  </si>
  <si>
    <t>24-Sep-2020 01:15 PM</t>
  </si>
  <si>
    <t>NIP/GTB/ADESANYA  OLUBUKOLA MARIAN/PaymentforlawexamACCA</t>
  </si>
  <si>
    <t>25-Sep-2020 12:45 PM</t>
  </si>
  <si>
    <t>NIP/WBP/ADESOLA  AJISAFE/ZENITH BANK-Bal CBL for Adesola Ajisafe 4531703</t>
  </si>
  <si>
    <t>26-Sep-2020 10:41 PM</t>
  </si>
  <si>
    <t>28-Sep-2020 02:31 AM</t>
  </si>
  <si>
    <t>SMS Notification Charge Sep 2020</t>
  </si>
  <si>
    <t>28-Sep-2020 11:02 AM</t>
  </si>
  <si>
    <t>NIP/WBP/OMOLOLU ABDULLAH ORIOLA/INB|IVY LEAGUE ||Wema USSD</t>
  </si>
  <si>
    <t>29-Sep-2020 12:44 PM</t>
  </si>
  <si>
    <t>NIP/WBP/ORITSELAJU MICHAEL OKOME/ZENITH BANK-</t>
  </si>
  <si>
    <t>30-Sep-2020 07:36 AM</t>
  </si>
  <si>
    <t>NIP/STBC/UGOEZE GIFT ONYENSO/F4 exam</t>
  </si>
  <si>
    <t>30-Sep-2020 09:23 AM</t>
  </si>
  <si>
    <t>NIP/GTB/OLAITAN OLUWATOMISIN AYOBAMI/via GTWORLD</t>
  </si>
  <si>
    <t>30-Sep-2020 11:51 AM</t>
  </si>
  <si>
    <t>NIP/GTB/PHILIPS ELVIS UGOCHUKWU/via GTWORLD Eniola Corporate Law</t>
  </si>
  <si>
    <t>01-Oct-2020 03:43 AM</t>
  </si>
  <si>
    <t>01-Oct-2020 12:50 PM</t>
  </si>
  <si>
    <t>NIP/STBC/MOTUNRAYO MARIAM ABDULAZEEZ/Mariam Applied knowledge</t>
  </si>
  <si>
    <t>01-Oct-2020 08:45 PM</t>
  </si>
  <si>
    <t>NIP/GTB/ODUOLA OLATUNJI ELIAS/via GTWORLD F1-F3 Papers</t>
  </si>
  <si>
    <t>02-Oct-2020 12:14 PM</t>
  </si>
  <si>
    <t>NIP/GTB/SOKUNBI  AZEEZ AYOTUNDE/USSD NIP Transfer from  09074525033</t>
  </si>
  <si>
    <t>02-Oct-2020 12:54 PM</t>
  </si>
  <si>
    <t>NIP/FBN/AUGUSTINE UCHE DANIEL/FBNMOBILE:IVY LEAGUE ASSOCIATES LTD    CBE/ACCA REGISTRATION</t>
  </si>
  <si>
    <t>02-Oct-2020 01:09 PM</t>
  </si>
  <si>
    <t>NIP/ABN/KAYODE TEMIDAYO OGUNKUADE/TRF/CBE MA payment top up/FRM KAYODE TEMIDAYO OGUNKUADE TO IVY LEAGUE ASSOCIATES LTD -</t>
  </si>
  <si>
    <t>02-Oct-2020 02:06 PM</t>
  </si>
  <si>
    <t>NIP/GTB/ADESANYA DARE EMMANUEL/via GTWORLD CBL EXAM</t>
  </si>
  <si>
    <t>03-Oct-2020 06:02 AM</t>
  </si>
  <si>
    <t>NIP/ABN/MUKAILA  ANIMASHAUN/NIP:000014201002221159004665644413::VNS;:::010038:20</t>
  </si>
  <si>
    <t>03-Oct-2020 11:06 PM</t>
  </si>
  <si>
    <t>05-Oct-2020 09:10 AM</t>
  </si>
  <si>
    <t>NIP/STBC/DAMILARE VICTOR AGBOLADE/BT &amp; MA papers</t>
  </si>
  <si>
    <t>05-Oct-2020 11:18 AM</t>
  </si>
  <si>
    <t>NIP/STBC/TOLUWALOPE OLUWAYEMISI LAWAL/CBL EXAM TOLU L</t>
  </si>
  <si>
    <t>06-Oct-2020 09:44 AM</t>
  </si>
  <si>
    <t>NIP/GTB/ABODUNRIN  ABIODUN OYEWALE/F1F2andF3forABODUNRINIBUKUNDOLAPO4934325</t>
  </si>
  <si>
    <t>08-Oct-2020 05:23 PM</t>
  </si>
  <si>
    <t>NIP/GTB/IFADA JESSICA EHIJIE/BusinessandTechnologyExam</t>
  </si>
  <si>
    <t>09-Oct-2020 08:24 AM</t>
  </si>
  <si>
    <t>NIP/GTB/AKINOLA AKINDAMOLA  SAMUEL/4808017F1F2F4</t>
  </si>
  <si>
    <t>09-Oct-2020 10:09 AM</t>
  </si>
  <si>
    <t>NIP/UBN/ADELUWOYE ANJOLAOLUW/MOBILE/UNION Transfer from ADELUWOYE ANJOLAOLUW - CBL Exam</t>
  </si>
  <si>
    <t>10-Oct-2020 12:56 PM</t>
  </si>
  <si>
    <t>NIP/GTB/AYANBAJO ODUNAYO ANUOLUWAPO/F1andF4odunayoshenaike</t>
  </si>
  <si>
    <t>10-Oct-2020 10:47 PM</t>
  </si>
  <si>
    <t>12-Oct-2020 01:32 PM</t>
  </si>
  <si>
    <t>NIP/UBA/OREKOYA MOSUNMOLA/MOB/UTO/6027058439/000015/F1 f3</t>
  </si>
  <si>
    <t>12-Oct-2020 04:40 PM</t>
  </si>
  <si>
    <t>NIP/UBA/IFAGBUYI TOLULOPE MARIANA/MOB/UTO/6028624554/000015/Exam fee Management Accounting</t>
  </si>
  <si>
    <t>13-Oct-2020 08:20 AM</t>
  </si>
  <si>
    <t>TRF FRM KINGSLEY EMEKA OKORIE TO IVY LEAGUE ASSOCIATES LTD -  CBE|Acca exam</t>
  </si>
  <si>
    <t>13-Oct-2020 10:22 AM</t>
  </si>
  <si>
    <t>NIP/STBC/DAVID ENE OJO NEGEDU/Money for Business Technology and Management Accou</t>
  </si>
  <si>
    <t>13-Oct-2020 09:41 PM</t>
  </si>
  <si>
    <t>NIP/WBP/UCHENNA  EZEAKUNNE/ZENITH BANK-Management accounting</t>
  </si>
  <si>
    <t>14-Oct-2020 10:31 AM</t>
  </si>
  <si>
    <t>NIP/ABN/GRACE OLUWAFUNKE AROWOSEGBE/NIP:000014201014102752004687494533::VNS;:::020006:201014102752301905910022593034</t>
  </si>
  <si>
    <t>15-Oct-2020 10:13 AM</t>
  </si>
  <si>
    <t>NIP/GTB/EKANEM ANIEDI MARY/PmtforACCACBLLWENGexam</t>
  </si>
  <si>
    <t>15-Oct-2020 12:27 PM</t>
  </si>
  <si>
    <t>TRF FRM JOY CHIZOBA NWAJINMA TO IVY LEAGUE ASSOCIATES LTD -  CBE|F1 exam fee</t>
  </si>
  <si>
    <t>15-Oct-2020 01:47 PM</t>
  </si>
  <si>
    <t>NIP/GTB/EBASA  JOANNE EKUGBERE/USSD NIP Transfer from  08034492451</t>
  </si>
  <si>
    <t>15-Oct-2020 07:54 PM</t>
  </si>
  <si>
    <t>NIP/GTB/ABUAH UCHE EVELYN/F3</t>
  </si>
  <si>
    <t>16-Oct-2020 12:29 PM</t>
  </si>
  <si>
    <t>TRF FRM ODUNAYO ANUOLUWAPO AYANBAJO TO IVY LEAGUE ASSOCIATES LTD -  CBE|Law -f4</t>
  </si>
  <si>
    <t>17-Oct-2020 12:40 PM</t>
  </si>
  <si>
    <t>NIP/GTB/OKAFOR JULIET GINIKA/NIP Inflow from OKAFOR JULIET GINIKA</t>
  </si>
  <si>
    <t>17-Oct-2020 01:03 PM</t>
  </si>
  <si>
    <t>NIP/UBA/EFOBI ONYEKACHUKWU OBINNA/MOB/UTO/6063620284/000015/CBE   Law Exam</t>
  </si>
  <si>
    <t>17-Oct-2020 11:02 PM</t>
  </si>
  <si>
    <t>22-Oct-2020 03:40 PM</t>
  </si>
  <si>
    <t>NIP/GTB/LAWAL-OWONIFARI  OLUWAPELUMI O/ExamFees</t>
  </si>
  <si>
    <t>22-Oct-2020 04:14 PM</t>
  </si>
  <si>
    <t>NIP/GTB/OFULUE  CHUKWUKA TOLULEKE/LilianOhuruzo</t>
  </si>
  <si>
    <t>23-Oct-2020 11:00 AM</t>
  </si>
  <si>
    <t>NIP/ABN/FEYIKEMI SIMBIAT BAMIDELE/TRF/F4/FRM FEYIKEMI SIMBIAT BAMIDELE TO IVY</t>
  </si>
  <si>
    <t>23-Oct-2020 11:05 AM</t>
  </si>
  <si>
    <t>NIP/STBC/NOSAKHARE DAVID AGBONLAHOR/Exam payment Nosakhare Agbonlahor (4929630)</t>
  </si>
  <si>
    <t>23-Oct-2020 11:32 AM</t>
  </si>
  <si>
    <t>NIP/UBA/OLAYEMI  OLASUNKANMI ALADE/MOB/UTO/6101413877/000015/CBE AB   Olayemi Olasunkanmi</t>
  </si>
  <si>
    <t>23-Oct-2020 11:46 AM</t>
  </si>
  <si>
    <t>TRF FRM CHUKWUEMEKA UCHE OKOROAFOR TO IVY LEAGUE ASSOCIATES LTD -  CBE|ACCA Exam payment (BT, FA and MA)</t>
  </si>
  <si>
    <t>23-Oct-2020 12:48 PM</t>
  </si>
  <si>
    <t>NIP/GTB/AJOJESU TOLU PETER/USSD NIP Transfer from  08034300039</t>
  </si>
  <si>
    <t>23-Oct-2020 03:34 PM</t>
  </si>
  <si>
    <t>NIP/UBA/UANGBAOJE UYI   N/MOB/UTO/6103092441/000015/Payment for FA and AB CBE</t>
  </si>
  <si>
    <t>23-Oct-2020 06:23 PM</t>
  </si>
  <si>
    <t>NIP/HBC/DAN FAVOUR KOLADE AYERIN/Dan-Favour Exam Fees</t>
  </si>
  <si>
    <t>24-Oct-2020 09:47 AM</t>
  </si>
  <si>
    <t>NIP/GTB/FALANA  DANIEL BAMIDELE/via GTWORLD Exam fee for  F2 and F3 from Falana Daniel Bamidele</t>
  </si>
  <si>
    <t>24-Oct-2020 05:30 PM</t>
  </si>
  <si>
    <t>24-Oct-2020 10:26 PM</t>
  </si>
  <si>
    <t>25-Oct-2020 11:24 AM</t>
  </si>
  <si>
    <t>NIP/UBA/UNEGBU OLUCHI STELLA/MOB/UTO/6114072155/000015/Stella Unegbu  Found Exam Fee</t>
  </si>
  <si>
    <t>25-Oct-2020 08:44 PM</t>
  </si>
  <si>
    <t>26-Oct-2020 01:18 AM</t>
  </si>
  <si>
    <t>SMS Notification Charge Oct 2020</t>
  </si>
  <si>
    <t>26-Oct-2020 11:14 AM</t>
  </si>
  <si>
    <t>NIP/STBC/OLAJUMOKE AFOLASHADE ADEYEMI/Exam Fee for F2 and F3 ADEYEMI OLAJUMOKE AFOLASADE</t>
  </si>
  <si>
    <t>26-Oct-2020 01:14 PM</t>
  </si>
  <si>
    <t>NIP/FBN/UZOAMAKA EMMANUELLA CHINEDU/FBNMOBILE:IVY LEAGUE ASSOCIATES LTD    CBE/MA AND FA FROM EMMANUELLA UZOAMAKA</t>
  </si>
  <si>
    <t>26-Oct-2020 02:30 PM</t>
  </si>
  <si>
    <t>NIP/GTB/OGUNMOLA MAYOWA AJOKE/MayowaOgunmolasExamFee</t>
  </si>
  <si>
    <t>26-Oct-2020 03:02 PM</t>
  </si>
  <si>
    <t>ISW ATMPyt-003564610152-OSAPA LONDON           Lekki          NG</t>
  </si>
  <si>
    <t>26-Oct-2020 03:15 PM</t>
  </si>
  <si>
    <t>NIP/FBN/OBARO  TIJANI  ANDAR/FBNMOBILE:IVY LEAGUE ASSOCIATES LTD    CBE/TIJANI OBARO EXAM FEES</t>
  </si>
  <si>
    <t>26-Oct-2020 05:27 PM</t>
  </si>
  <si>
    <t>NIP/FBN/ELEJE MADUABUCHI NELSON/FBNMOBILE:IVY LEAGUE ASSOCIATES LTD    CBE/EXAM FEES FOR AB AND BT</t>
  </si>
  <si>
    <t>26-Oct-2020 07:43 PM</t>
  </si>
  <si>
    <t>NIP/ABN/JACHIMA ANGEL UCHENDU/TRF/FIA payement for FA and MA/FRM JACHIMA ANGEL UCHENDU TO IVY</t>
  </si>
  <si>
    <t>26-Oct-2020 08:36 PM</t>
  </si>
  <si>
    <t>NIP/FBN/AUGUSTINE UCHE DANIEL/FBNMOBILE:IVY LEAGUE ASSOCIATES LTD    CBE/BT FA AND MA EXAM FEES</t>
  </si>
  <si>
    <t>27-Oct-2020 07:01 AM</t>
  </si>
  <si>
    <t>NIP/ABN/EDIRIN BENEDICTA TADAFERUA/TRF/4864630F3/FRM EDIRIN BENEDICTA TADAFERUA TO IVY</t>
  </si>
  <si>
    <t>27-Oct-2020 09:47 AM</t>
  </si>
  <si>
    <t>NIP/GTB/AIGBIREMWEN OSAGUMWENRO/ABMAPayment</t>
  </si>
  <si>
    <t>27-Oct-2020 09:57 AM</t>
  </si>
  <si>
    <t>NIP/ABN/BABATUNDE  TAIWO/TRF/ACCA course registration/FAB/FRM BABATUNDE  TAIWO TO IVY LEAGUE ASSOCIATES LTD -  CBE</t>
  </si>
  <si>
    <t>27-Oct-2020 10:43 AM</t>
  </si>
  <si>
    <t>NIP/GTB/AGOH LOVE EWERE/USSD NIP Transfer from  08165079742</t>
  </si>
  <si>
    <t>27-Oct-2020 11:55 AM</t>
  </si>
  <si>
    <t>NIP/GTB/AKINTAYO AYOMIPOSI ABIDEMI/ACCA EXAMS FEE</t>
  </si>
  <si>
    <t>27-Oct-2020 12:23 PM</t>
  </si>
  <si>
    <t>NIP/GTB/AGOH LOVE EWERE/NIP TRANSFER</t>
  </si>
  <si>
    <t>27-Oct-2020 12:51 PM</t>
  </si>
  <si>
    <t>NIP/GTB/ADEDEJI PETER AYOBAMI/via GTWORLD ACCA KNOWLEDGE PAPERS</t>
  </si>
  <si>
    <t>27-Oct-2020 01:35 PM</t>
  </si>
  <si>
    <t>TRF FRM PASCHAL MMESOMA EZELIORA TO IVY LEAGUE ASSOCIATES LTD -  CBE|MA, FA and CBL</t>
  </si>
  <si>
    <t>27-Oct-2020 01:42 PM</t>
  </si>
  <si>
    <t>NIP/ABN/EDIRIN BENEDICTA TADAFERUA/TRF/4864630/FRM EDIRIN BENEDICTA TADAFERUA TO IVY</t>
  </si>
  <si>
    <t>27-Oct-2020 02:45 PM</t>
  </si>
  <si>
    <t>NIP/STLB/IFAGBUYI TOLULOPE OREOLUWA/Transfer from IFAGBUYI TOLULOPE OREOLUWA to IVY LEAGUE ASSOCIATES LTD -  CBE</t>
  </si>
  <si>
    <t>27-Oct-2020 05:05 PM</t>
  </si>
  <si>
    <t>NIP/GTB/ADEBODUN  TOPE SAMUEL/CBEpaymentF1toF3</t>
  </si>
  <si>
    <t>27-Oct-2020 07:35 PM</t>
  </si>
  <si>
    <t>28-Oct-2020 09:12 AM</t>
  </si>
  <si>
    <t>TRF FRM QUADIR IDOWU BALE TO IVY LEAGUE ASSOCIATES LTD -  CBE|BT</t>
  </si>
  <si>
    <t>28-Oct-2020 09:36 AM</t>
  </si>
  <si>
    <t>NIP/GTB/OSHIBOLU JAMIU OLUKAYODE/PaymentforF3examforEdirinBenedicta</t>
  </si>
  <si>
    <t>28-Oct-2020 10:22 AM</t>
  </si>
  <si>
    <t>NIP/UBA/TORIOLA DEBORAH BUSOLA/MOB/UTO/6137744507/000015/4206619   CBL Payment</t>
  </si>
  <si>
    <t>28-Oct-2020 12:27 PM</t>
  </si>
  <si>
    <t>TRF FRM OLUWATOMIIWO ADEPOSOLA TOYIN-ABE TO IVY LEAGUE ASSOCIATES LTD -  CBE|Tomiiwo Toyin-Abe: ACCA pymt- AB</t>
  </si>
  <si>
    <t>28-Oct-2020 03:09 PM</t>
  </si>
  <si>
    <t>NIP/GTB/AKINRINOLA OLASUBOMI AKINTOLA/OlasubomiAkinrinolaABPayment</t>
  </si>
  <si>
    <t>29-Oct-2020 02:03 PM</t>
  </si>
  <si>
    <t>TRF FRM DANLADI   ADEJOH TO IVY LEAGUE ASSOCIATES LTD -  CBE|ACCA Law Exam Fee - Danladi Adejoh</t>
  </si>
  <si>
    <t>29-Oct-2020 02:06 PM</t>
  </si>
  <si>
    <t>NIP/ABN/FAITH OMOTOYOSI ALADESURU/TRF/Exam/FRM FAITH OMOTOYOSI ALADESURU TO IVY LEAGUE ASSOCIATES LTD -  CBE</t>
  </si>
  <si>
    <t>30-Oct-2020 08:38 AM</t>
  </si>
  <si>
    <t>NIP/ABN/MUKAILA  ANIMASHAUN/NIP:000014201030083255004714946553::VNS;:::010038:201030083255304653559026576817</t>
  </si>
  <si>
    <t>30-Oct-2020 10:47 AM</t>
  </si>
  <si>
    <t>TRF FRM OGHENEMARO  ESTHER OMUABOR TO IVY LEAGUE ASSOCIATES LTD -  CBE|Oghenemaro</t>
  </si>
  <si>
    <t>30-Oct-2020 11:56 AM</t>
  </si>
  <si>
    <t>NIP/ABN/MUKAILA  ANIMASHAUN/NIP:000014201030114539004715453583::VNS;:::010038:201030114539304702656026576817</t>
  </si>
  <si>
    <t>30-Oct-2020 04:34 PM</t>
  </si>
  <si>
    <t>NIP/GTB/OLUTAYO TAIWO ELIZABETH/Examfee</t>
  </si>
  <si>
    <t>31-Oct-2020 11:03 AM</t>
  </si>
  <si>
    <t>01-Nov-2020 01:16 AM</t>
  </si>
  <si>
    <t>NIP/GTB/OLAOSEBIKAN SIMILOLUWA DEBORAH/via GTWORLD Being payment for MA exam</t>
  </si>
  <si>
    <t>02-Nov-2020 09:22 AM</t>
  </si>
  <si>
    <t>TRF FRM NDIFREKE GODDEY UDOIDUNG TO IVY LEAGUE ASSOCIATES LTD -  CBE|NDIFREKE UDOIDUNG 4919652</t>
  </si>
  <si>
    <t>02-Nov-2020 05:17 PM</t>
  </si>
  <si>
    <t>NIP/FBN/OCHEFIO GODWIN OCHECHI/FBNMOBILE:IVY LEAGUE ASSOCIATES LTD    CBE/OCHECHI GODWIN OCHEFIO</t>
  </si>
  <si>
    <t>02-Nov-2020 09:34 PM</t>
  </si>
  <si>
    <t>NIP/GTB/UDENIGWE CHUKWUMA OKPUNWA/CBE F3 Adaobi Chioma Udenigwe ACCA 4872483</t>
  </si>
  <si>
    <t>04-Nov-2020 09:41 AM</t>
  </si>
  <si>
    <t>TRF FRM EHIMEN EMMANUEL AGBON-ORHUKPE TO IVY LEAGUE ASSOCIATES LTD -  CBE|ACCA MA exam fee</t>
  </si>
  <si>
    <t>04-Nov-2020 09:53 AM</t>
  </si>
  <si>
    <t>TRF FRM EHIMEN EMMANUEL AGBON-ORHUKPE TO IVY LEAGUE ASSOCIATES LTD -  CBE|ACCA FA EXAM</t>
  </si>
  <si>
    <t>04-Nov-2020 02:59 PM</t>
  </si>
  <si>
    <t>CBE REMTT. FOR AUGUST 2020-63154// TRF TO SEACRON EDUCATIONAL NIGERIA LIMITED</t>
  </si>
  <si>
    <t>ACCA REG FEE 4 TWO NEW STUDENTS// TRF TO SEACRON EDUCATIONAL NIGERIA LIMITED</t>
  </si>
  <si>
    <t>NIP Charge:Being loan to Director (Mr Babs)</t>
  </si>
  <si>
    <t>Being loan to Director (Mr Babs)/NIP TFR TO ADETOLA BABAJIDE OLUMIDE/GTB</t>
  </si>
  <si>
    <t>05-Nov-2020 07:57 AM</t>
  </si>
  <si>
    <t>NIP/GTB/ADEDOKUN ADEYINKA HILDA/via GTWORLD Adedokun Hilda BA exam payment</t>
  </si>
  <si>
    <t>05-Nov-2020 09:33 AM</t>
  </si>
  <si>
    <t>NIP/UBA/ELEKANACHI CAROLINE UZOMA/MB/UTO/853625605/2348143541005/Trf to 1015362596</t>
  </si>
  <si>
    <t>05-Nov-2020 10:11 AM</t>
  </si>
  <si>
    <t>TRF FRM MOJISOLA TO IVY LEAGUE ASSOCIATES LTD -  CBE|Awodun Umar-Farouq (AB, FA &amp; MA)</t>
  </si>
  <si>
    <t>05-Nov-2020 04:17 PM</t>
  </si>
  <si>
    <t>N-10073839500/PYMNT FOR FA And MA EXAM- BELLO OLUWADAMILARE M:WEMA::767751/OLUWA</t>
  </si>
  <si>
    <t>06-Nov-2020 01:24 PM</t>
  </si>
  <si>
    <t>NIP/FCMB/ONAMADE SAMUEL OLADAPO/web:App: ACCA CBL Exam December,  To Zenith Bank IVY LEAGUE</t>
  </si>
  <si>
    <t>06-Nov-2020 04:32 PM</t>
  </si>
  <si>
    <t>NIP/STBC/ATINUKE JANET OREDEIN/Oredein Atinuke JanetF3 Exam</t>
  </si>
  <si>
    <t>07-Nov-2020 08:55 AM</t>
  </si>
  <si>
    <t>NIP/STBC/MONSURAT KEMI OLANREWAJU/IVY LEAGUE ASSOCIATES LTD   CBE</t>
  </si>
  <si>
    <t>07-Nov-2020 05:23 PM</t>
  </si>
  <si>
    <t>NIP/ABN/OLAITAN JACOBS/TRF/AB and MA exam/FRM OLAITAN JACOBS TO IVY LEAGUE ASSOCIATES LTD -  CBE</t>
  </si>
  <si>
    <t>07-Nov-2020 10:53 PM</t>
  </si>
  <si>
    <t>08-Nov-2020 11:54 AM</t>
  </si>
  <si>
    <t>TRF FRM IYEWUMI SUSAN ADESUPO TO IVY LEAGUE ASSOCIATES LTD -  CBE|MANAGEMENT ACCOUNTING EXAM FEE</t>
  </si>
  <si>
    <t>09-Nov-2020 09:36 AM</t>
  </si>
  <si>
    <t>NIP/GTB/ASUQUO FLORENCE ETIM/via GTWORLD ACCA REGISTRATION</t>
  </si>
  <si>
    <t>09-Nov-2020 02:21 PM</t>
  </si>
  <si>
    <t>NIP/WBP/UCHENNA  EZEAKUNNE/ZENITH BANK-MA payment</t>
  </si>
  <si>
    <t>09-Nov-2020 08:57 PM</t>
  </si>
  <si>
    <t>NIP/GTB/OLAJIDE  TOLUWALASHE USMAN/NIP Inflow from OLAJIDE  TOLUWALASHE USMAN</t>
  </si>
  <si>
    <t>10-Nov-2020 07:37 AM</t>
  </si>
  <si>
    <t>TRF FRM OLUWAFEMI M OGUNFUNMINIYI TO IVY LEAGUE ASSOCIATES LTD -  CBE|F1, F2,F3 for Ogunfunminiyi Oluwafemi</t>
  </si>
  <si>
    <t>10-Nov-2020 10:07 AM</t>
  </si>
  <si>
    <t>NIP/ABN/ADEJUMOKE MARY ADEJOLA/TRF/3165978/FRM ADEJUMOKE MARY ADEJOLA TO IVY</t>
  </si>
  <si>
    <t>12-Nov-2020 09:31 AM</t>
  </si>
  <si>
    <t>13-Nov-2020 10:11 AM</t>
  </si>
  <si>
    <t>TRF FRM IYEWUMI SUSAN ADESUPO TO IVY LEAGUE ASSOCIATES LTD -  CBE|h</t>
  </si>
  <si>
    <t>13-Nov-2020 10:14 AM</t>
  </si>
  <si>
    <t>NIP/UBA/IKWUEGBU CHINWENDU EUCHERIA/MOB/UTO/6280828889/000015/CBE CHINWENDU IKWUEGBU</t>
  </si>
  <si>
    <t>13-Nov-2020 01:17 PM</t>
  </si>
  <si>
    <t>13-Nov-2020 02:40 PM</t>
  </si>
  <si>
    <t>NIP/UBA/IKWUEGBU CHINWENDU EUCHERIA/MOB/UTO/6283479065/000015/Adesupo susan</t>
  </si>
  <si>
    <t>14-Nov-2020 06:07 PM</t>
  </si>
  <si>
    <t>NIP/STBC/OLAJUMOKE AFOLASHADE ADEYEMI/F1 exam Adeyemi Olajumoke Afolasade</t>
  </si>
  <si>
    <t>14-Nov-2020 10:52 PM</t>
  </si>
  <si>
    <t>16-Nov-2020 12:37 PM</t>
  </si>
  <si>
    <t>NIP/ABN/MUKAILA  ANIMASHAUN/NIP:000014201116123624004750162223::VNS;:::010038:201116123624308167613026576817</t>
  </si>
  <si>
    <t>17-Nov-2020 08:41 AM</t>
  </si>
  <si>
    <t>17-Nov-2020 09:26 AM</t>
  </si>
  <si>
    <t>TRF FRM JOY NNENNA ONYEKWERE TO IVY LEAGUE ASSOCIATES LTD -  CBE|CBL Exam</t>
  </si>
  <si>
    <t>17-Nov-2020 09:49 AM</t>
  </si>
  <si>
    <t>TRF FRM JOY NNENNA ONYEKWERE TO IVY LEAGUE ASSOCIATES LTD -  CBE|CBL Exam Balance</t>
  </si>
  <si>
    <t>17-Nov-2020 10:14 AM</t>
  </si>
  <si>
    <t>NIP/GTB/AKOMOLAFE  IGBAGBO GBENGA/via GTWORLD CBL igbagbo</t>
  </si>
  <si>
    <t>18-Nov-2020 09:50 AM</t>
  </si>
  <si>
    <t>NIP/ABN/YUSUF ADEWALE TAIWO/TRF/Cbl for Yusuf Taiwo /FRM YUSUF ADEWALE TAIWO TO IVY</t>
  </si>
  <si>
    <t>18-Nov-2020 11:42 AM</t>
  </si>
  <si>
    <t>TRF FRM CHRISTIAN UDENSI OBUMMA TO IVY LEAGUE ASSOCIATES LTD -  CBE|Exam fees</t>
  </si>
  <si>
    <t>18-Nov-2020 03:48 PM</t>
  </si>
  <si>
    <t>NIP/ABN/PATRICK OJEIFO UADIA/TRF/FAB ACCA Patrick Uadia/FRM PATRICK OJEIFO UADIA TO IVY</t>
  </si>
  <si>
    <t>19-Nov-2020 04:21 AM</t>
  </si>
  <si>
    <t>NIP/GTB/AJAYI OLUWABUSAYO MARY/via GTWORLD F2 and F3 korede</t>
  </si>
  <si>
    <t>19-Nov-2020 04:29 AM</t>
  </si>
  <si>
    <t>NIP/GTB/AJAYI OLUWABUSAYO MARY/via GTWORLD F2 and F3 Oluwabusayo</t>
  </si>
  <si>
    <t>19-Nov-2020 11:39 AM</t>
  </si>
  <si>
    <t>NIP/ABN/ODUNAYO AMINAT AFOLABI/NIP/ussd/114400001131414764</t>
  </si>
  <si>
    <t>20-Nov-2020 10:30 AM</t>
  </si>
  <si>
    <t>NIP/UBA/OREKOYA MOSUNMOLA/MOB/UTO/6339615848/000015/Ma</t>
  </si>
  <si>
    <t>20-Nov-2020 01:29 PM</t>
  </si>
  <si>
    <t>NIP/GTB/NWOBIA  CHIOMA RITA/via GTWORLD</t>
  </si>
  <si>
    <t>21-Nov-2020 02:50 PM</t>
  </si>
  <si>
    <t>NIP/GTB/NWANKPA  ROGERS CHIDOZIE/via GTWORLD F2 Exam fee for Ajayi Oluwabusayo</t>
  </si>
  <si>
    <t>21-Nov-2020 10:44 PM</t>
  </si>
  <si>
    <t>23-Nov-2020 03:53 PM</t>
  </si>
  <si>
    <t>NIP/GTB/AKINDILENI OLUWAFEYIKUNMI/via GTWORLD Akindileni Oluwafeyikunmi ACCA exams For BT and FA</t>
  </si>
  <si>
    <t>24-Nov-2020 07:16 AM</t>
  </si>
  <si>
    <t>NIP/FDP/HABEEB  ADEKOLA LANLOKUN/ONB TRANSFER FROM HA</t>
  </si>
  <si>
    <t>25-Nov-2020 08:40 AM</t>
  </si>
  <si>
    <t>NIP/ECO/CHINASA DAVID/REF582132330 BO CHINASA DAVID IFO IVY LEAGUE ASSO</t>
  </si>
  <si>
    <t>25-Nov-2020 09:56 AM</t>
  </si>
  <si>
    <t>NIP/GTB/UMANA  ABASIEKEME GEORGE/via GTWORLD</t>
  </si>
  <si>
    <t>25-Nov-2020 11:08 AM</t>
  </si>
  <si>
    <t>NIP/GTB/AKINRINOLA OLASUBOMI AKINTOLA/AKINRINOLAOLASUBOMIFAMA</t>
  </si>
  <si>
    <t>25-Nov-2020 05:42 PM</t>
  </si>
  <si>
    <t>NIP/GTB/ODUTOLA  TOLULOPE K./via GTWORLD</t>
  </si>
  <si>
    <t>NIP Charge:OWN ACCOUNT TRSF ZENITH -GTB</t>
  </si>
  <si>
    <t>OWN ACCOUNT TRSF ZENITH -GTB/NIP TFR TO ILA LTDBUILDING CONSTRUCTION/GTB</t>
  </si>
  <si>
    <t>26-Nov-2020 10:56 AM</t>
  </si>
  <si>
    <t>TRF FRM KINGSLEY EMEKA OKORIE TO IVY LEAGUE ASSOCIATES LTD -  CBE|Itunuoluwa MA exam</t>
  </si>
  <si>
    <t>26-Nov-2020 11:02 AM</t>
  </si>
  <si>
    <t>TRF FRM KINGSLEY EMEKA OKORIE TO IVY LEAGUE ASSOCIATES LTD -  CBE|Omotowumi MA / FA exam</t>
  </si>
  <si>
    <t>26-Nov-2020 05:23 PM</t>
  </si>
  <si>
    <t>NIP/UBA/OLUMIDE  AYANDEJI/MOB/UTO/6395321413/000015/Acca exam fee  BT</t>
  </si>
  <si>
    <t>26-Nov-2020 01:06 PM</t>
  </si>
  <si>
    <t>CD/OSAGHALE GODWIN JUNIOR/4017665</t>
  </si>
  <si>
    <t>27-Nov-2020 12:11 PM</t>
  </si>
  <si>
    <t>NIP/GTB/ARCHIBONG AUGUSTINE UBONG/via GTWORLD CBE F1 F2 F3</t>
  </si>
  <si>
    <t>27-Nov-2020 02:25 PM</t>
  </si>
  <si>
    <t>NIP/UBA/MAKINWA  THOMAS OLUWAFEMI/MOB/UTO/6402846741/000015/for AACA papers  FA  MA and BT</t>
  </si>
  <si>
    <t>27-Nov-2020 04:18 PM</t>
  </si>
  <si>
    <t>NIP/ECO/CHINASA DAVID/REF584025709 BO CHINASA DAVID IFO IVY LEAGUE ASSO</t>
  </si>
  <si>
    <t>27-Nov-2020 12:47 PM</t>
  </si>
  <si>
    <t>DS 9459206 CD MIRACLE OKPALA</t>
  </si>
  <si>
    <t>28-Nov-2020 10:46 AM</t>
  </si>
  <si>
    <t>28-Nov-2020 12:24 PM</t>
  </si>
  <si>
    <t>NIP/GTB/OLUDIYA  OREOLUWA RUTH/via GTWORLD Payment for MA &amp; CBL computer based examinations.</t>
  </si>
  <si>
    <t>28-Nov-2020 02:31 PM</t>
  </si>
  <si>
    <t>NIP/ABN/OLAYINKA FATIMOT SANNI/TRF/for my ACCA Exam FA and AB/FRM OLAYINKA FATIMOT SANNI TO IVY</t>
  </si>
  <si>
    <t>28-Nov-2020 02:32 PM</t>
  </si>
  <si>
    <t>TRF FRM MICHAEL ORITSEWEYINMI OMATSONE TO IVY LEAGUE ASSOCIATES LTD -  CBE|For MA</t>
  </si>
  <si>
    <t>28-Nov-2020 03:37 PM</t>
  </si>
  <si>
    <t>NIP/GTB/SALAMI  LUKMAN OLUSEGUN/USSD NIP Transfer from  08027725470</t>
  </si>
  <si>
    <t>29-Nov-2020 02:26 AM</t>
  </si>
  <si>
    <t>29-Nov-2020 06:08 AM</t>
  </si>
  <si>
    <t>SMS Notification Charge Nov 2020</t>
  </si>
  <si>
    <t>29-Nov-2020 10:25 AM</t>
  </si>
  <si>
    <t>TRF FRM KINGSLEY EMEKA OKORIE TO IVY LEAGUE ASSOCIATES LTD -  CBE|FA exam</t>
  </si>
  <si>
    <t>29-Nov-2020 11:18 AM</t>
  </si>
  <si>
    <t>NIP/GTB/ONI  IMMACULATA OLADOYIN/PaymentforBUSINESSTECHNOLOGY</t>
  </si>
  <si>
    <t>30-Nov-2020 09:34 AM</t>
  </si>
  <si>
    <t>30-Nov-2020 11:05 AM</t>
  </si>
  <si>
    <t>NIP/FBN/OGUNYE OGUNMUYIWA ADEBAYO/FBNMOBILE:IVY LEAGUE ASSOCIATES LTD    CBE/EXAMS OGUNYE OLUWAPELUMI</t>
  </si>
  <si>
    <t>30-Nov-2020 11:56 AM</t>
  </si>
  <si>
    <t>NIP/UBA/ORIOLA OMOLOLU ABDULLAH/MOB/UTO/6426519971/000015/FA exam</t>
  </si>
  <si>
    <t>30-Nov-2020 02:09 PM</t>
  </si>
  <si>
    <t>NIP/GTB/IDOWU RASHIDAT FOLAKEMI/PaymentforF1ACCAexaminationinfavourofIFO_FalanaDaniel</t>
  </si>
  <si>
    <t>NIP/FBN/OLADELE OLAWALE OLUKAYODE/FBNMOBILE:IVY LEAGUE ASSOCIATES LTD    CBE/OLAWALE OLADELE   PAYMENT FOR MA</t>
  </si>
  <si>
    <t>30-Nov-2020 05:23 PM</t>
  </si>
  <si>
    <t>TRF FRM KINGSLEY EMEKA OKORIE TO IVY LEAGUE ASSOCIATES LTD -  CBE|AB exam</t>
  </si>
  <si>
    <t>30-Nov-2020 11:57 PM</t>
  </si>
  <si>
    <t>01-Dec-2020 11:54 AM</t>
  </si>
  <si>
    <t>NIP/ABN/LAWAL BOLAJOKO/TRF/Bolajoko/FRM LAWAL BOLAJOKO TO IVY LEAGUE ASSOCIATES LTD -  CBE</t>
  </si>
  <si>
    <t>02-Dec-2020 04:30 AM</t>
  </si>
  <si>
    <t>NIP/ECO/OLUSEGUN LAWRENCE/REF587710466 BO OLUSEGUN LAWRENCE IFO IVY LEAGUE</t>
  </si>
  <si>
    <t>02-Dec-2020 02:11 PM</t>
  </si>
  <si>
    <t>NIP/ECO/CHINASA DAVID/REF588210585 BO CHINASA DAVID IFO IVY LEAGUE ASSO</t>
  </si>
  <si>
    <t>02-Dec-2020 12:36 PM</t>
  </si>
  <si>
    <t>DS 3167738/CDP/SALAMI LUKMAN</t>
  </si>
  <si>
    <t>03-Dec-2020 09:32 AM</t>
  </si>
  <si>
    <t>NIP/GTB/ALBERT SOLOMON ANUOLUWAPO/via GTWORLD Albert Solomon Anuoluwapos Exam fee</t>
  </si>
  <si>
    <t>03-Dec-2020 10:11 AM</t>
  </si>
  <si>
    <t>NIP/UBA/BOLUWATIFE DEBORAH OGBONMIDE/MOB/UTO/6458293138/000015/FA CBL</t>
  </si>
  <si>
    <t>03-Dec-2020 11:05 AM</t>
  </si>
  <si>
    <t>NIP/STBC/TrustBanc Microfinance Bank/090123/for CBL ||Mob trans to IVY LEAGUE ASSOCIATES LTD -</t>
  </si>
  <si>
    <t>03-Dec-2020 01:26 PM</t>
  </si>
  <si>
    <t>NIP/ABN/ABOLADE IDOWU ABORISADE/TRF/MA and FA/FRM ABOLADE IDOWU ABORISADE TO IVY LEAGUE ASSOCIATES LTD -  CBE</t>
  </si>
  <si>
    <t>03-Dec-2020 06:09 PM</t>
  </si>
  <si>
    <t>NIP/UBA/OLUMIDE  AYANDEJI/MOB/UTO/6463301192/000015/Acca exam fee</t>
  </si>
  <si>
    <t>04-Dec-2020 10:52 AM</t>
  </si>
  <si>
    <t>NIP/FBN/OGBUE STEPHEN CHUKWUNIKE/FBNMOBILE:IVY LEAGUE ASSOCIATES LTD    CBE/OGBUE STEPHEN 3905994</t>
  </si>
  <si>
    <t>04-Dec-2020 11:59 AM</t>
  </si>
  <si>
    <t>NIP/GTB/NWANKPA  ROGERS CHIDOZIE/via GTWORLD FA exam fee for itunuoluwa</t>
  </si>
  <si>
    <t>04-Dec-2020 06:54 PM</t>
  </si>
  <si>
    <t>TRF FRM IBRAHIM ADEDAYO ADESHINA TO IVY LEAGUE ASSOCIATES LTD -  CBE|AB and MA</t>
  </si>
  <si>
    <t>05-Dec-2020 10:52 PM</t>
  </si>
  <si>
    <t>06-Dec-2020 08:48 AM</t>
  </si>
  <si>
    <t>NIP/FBN/OKOYE CHISOM NONYELUM/FBNMOBILE:IVY LEAGUE ASSOCIATES LTD    CBE/ACCA EXAM  OBU CHISOM</t>
  </si>
  <si>
    <t>06-Dec-2020 03:23 PM</t>
  </si>
  <si>
    <t>TRF FRM CHIDINMA EVELYN ONIANWA TO IVY LEAGUE ASSOCIATES LTD -  CBE|MA</t>
  </si>
  <si>
    <t>06-Dec-2020 05:32 PM</t>
  </si>
  <si>
    <t>NIP/ECO/CHINASA DAVID/REF592029564 BO CHINASA DAVID IFO IVY LEAGUE ASSO</t>
  </si>
  <si>
    <t>06-Dec-2020 08:12 PM</t>
  </si>
  <si>
    <t>NIP/FCMB/UGOEZE ADANMA JOY/Online   Ada</t>
  </si>
  <si>
    <t>07-Dec-2020 10:34 AM</t>
  </si>
  <si>
    <t>NIP/WBP/OLUWATOBI TOLULOPE TOWOJU/ZENITH BANK-FA exam IFO Towoju Oluwatobi</t>
  </si>
  <si>
    <t>07-Dec-2020 12:46 PM</t>
  </si>
  <si>
    <t>07-Dec-2020 02:45 PM</t>
  </si>
  <si>
    <t>NIP/GTB/AIYEGUSI ARAFAT OMOBOLAJI/ForF4</t>
  </si>
  <si>
    <t>08-Dec-2020 07:30 AM</t>
  </si>
  <si>
    <t>NIP/GTB/NWANKPA  ROGERS CHIDOZIE/via GTWORLD FA and MA exam fee for Olaniran Damilola</t>
  </si>
  <si>
    <t>08-Dec-2020 12:51 PM</t>
  </si>
  <si>
    <t>TRF FRM SOLOMON ADEBAYO ABE TO IVY LEAGUE ASSOCIATES LTD -  CBE|MA/CBE/2366747/ABE SOLOMON ADEBAYO</t>
  </si>
  <si>
    <t>08-Dec-2020 01:26 PM</t>
  </si>
  <si>
    <t>NIP/FBN/MISS EDAGHESE OSELUOLEBHEN FAITH/FBNMOBILE:IVY LEAGUE ASSOCIATES LTD    CBE/FA EXAM</t>
  </si>
  <si>
    <t>08-Dec-2020 01:36 PM</t>
  </si>
  <si>
    <t>NIP/FBN/AKINWUMI FLORENCE TUYOLE/FBNMOBILE:IVY LEAGUE ASSOCIATES LTD    CBE/FOR KAYODE AKINWUMI</t>
  </si>
  <si>
    <t>08-Dec-2020 02:22 PM</t>
  </si>
  <si>
    <t>NIP/ABN/ABOLADE IDOWU ABORISADE/TRF/FA PAYMENT/FRM ABOLADE IDOWU ABORISADE TO IVY LEAGUE ASSOCIATES LTD -  CBE</t>
  </si>
  <si>
    <t>09-Dec-2020 09:05 AM</t>
  </si>
  <si>
    <t>NIP/GTB/AKPAN IDARA GABRIEL/USSD NIP Transfer from  08175588547</t>
  </si>
  <si>
    <t>NIP/FCMB/ALBERT SOLOMON ANUOLUWAPO/web:App: payment for FA EXAM,  To Zenith Bank IVY LEAGUE ASS</t>
  </si>
  <si>
    <t>09-Dec-2020 02:46 PM</t>
  </si>
  <si>
    <t>NIP/GTB/OLUTAYO TAIWO ELIZABETH/MAFA</t>
  </si>
  <si>
    <t>10-Dec-2020 12:18 PM</t>
  </si>
  <si>
    <t>NIP/GTB/OJORI  BOLUWATIFE JANET/Cblexamfee</t>
  </si>
  <si>
    <t>10-Dec-2020 12:57 PM</t>
  </si>
  <si>
    <t>NIP/WBP/UCHENNA  EZEAKUNNE/ZENITH BANK-FA Exam fee</t>
  </si>
  <si>
    <t>10-Dec-2020 08:04 PM</t>
  </si>
  <si>
    <t>NIP/ABN/BENJAMIN  EGBONIMALI/TRF/F1  F2  F3/FRM BENJAMIN  EGBONIMALI TO IVY</t>
  </si>
  <si>
    <t>NIP Charge:OWN ACCT TRSF Z-CBE TO GTB MAIN</t>
  </si>
  <si>
    <t>OWN ACCT TRSF Z-CBE TO GTB MAIN/NIP TFR TO IVY LEAGUE ASSOCIATES LIMITED/GTB</t>
  </si>
  <si>
    <t>11-Dec-2020 11:18 AM</t>
  </si>
  <si>
    <t>11-Dec-2020 12:12 PM</t>
  </si>
  <si>
    <t>11-Dec-2020 03:15 PM</t>
  </si>
  <si>
    <t>NIP/ABN/MONALISA CHUKWUDUMEBI MORDI/TRF/monalisa/FRM MONALISA CHUKWUDUMEBI MORDI TO IVY</t>
  </si>
  <si>
    <t>11-Dec-2020 04:31 PM</t>
  </si>
  <si>
    <t>NIP/STLB/MONSURAT KEMI OLANREWAJU/Transfer from MONSURAT KEMI OLANREWAJU to IVY LEAGUE ASSOCIATES LTD -  CBE</t>
  </si>
  <si>
    <t>12-Dec-2020 10:09 AM</t>
  </si>
  <si>
    <t>NIP/GTB/NWANKPA  ROGERS CHIDOZIE/via GTWORLD F2 and F3 Exam fee for Benevolence Chisimdi</t>
  </si>
  <si>
    <t>12-Dec-2020 11:01 AM</t>
  </si>
  <si>
    <t>NIP/GTB/NWANKPA  ROGERS CHIDOZIE/via GTWORLD BT Exam fee for Benjamin Egbonimali</t>
  </si>
  <si>
    <t>12-Dec-2020 03:15 PM</t>
  </si>
  <si>
    <t>NIP/ABN/MAUREEN CHINENYE NWACHUKWU/NIP:000014201212151416004807569573::VNS;:::020033:201212031416313891095026462628</t>
  </si>
  <si>
    <t>12-Dec-2020 06:05 PM</t>
  </si>
  <si>
    <t>NIP/GTB/NWANKPA  ROGERS CHIDOZIE/via GTWORLD FA exam fee for Anthony Omatsone</t>
  </si>
  <si>
    <t>12-Dec-2020 10:49 PM</t>
  </si>
  <si>
    <t>14-Dec-2020 11:32 AM</t>
  </si>
  <si>
    <t>NIP/SCB/0000151015362596/Sharonnah Boyejo FA MA</t>
  </si>
  <si>
    <t>14-Dec-2020 12:57 PM</t>
  </si>
  <si>
    <t>NIP/GTB/NWOBIA  CHIOMA RITA/via GTWORLD Fees for M.A</t>
  </si>
  <si>
    <t>14-Dec-2020 05:06 PM</t>
  </si>
  <si>
    <t>NIP/UBN/BLESSING ENOGHOMWANSE/MOBILE/UNION Transfer from BLESSING ENOGHOMWANSE - 4961789 BT ACCA Enoghomwanse Izevbuwa B</t>
  </si>
  <si>
    <t>14-Dec-2020 09:39 AM</t>
  </si>
  <si>
    <t>DS450954/ADEBUKUNLA ADEFULU</t>
  </si>
  <si>
    <t>15-Dec-2020 10:29 AM</t>
  </si>
  <si>
    <t>NIP/GTB/ADESOLA  HELEN JESUTOFUNMI/via GTWORLD BT-19th Dec 10am</t>
  </si>
  <si>
    <t>NIP/ABN/PATRICK OJEIFO UADIA/TRF/Foundation in Accountancy/FRM PATRICK OJEIFO UADIA TO IVY</t>
  </si>
  <si>
    <t>15-Dec-2020 11:58 AM</t>
  </si>
  <si>
    <t>NIP/ABN/SUBAIR SIKIRU BABATUNDE/TRF/For F2 3 cbt on 21st Dec  buy Subair Babatunde /FRM SUBAIR SIKIRU BABATUNDE TO IVY</t>
  </si>
  <si>
    <t>15-Dec-2020 02:14 PM</t>
  </si>
  <si>
    <t>NIP/PAO/OMOJOLAADE LATEEFAH/ABExam31STDec</t>
  </si>
  <si>
    <t>16-Dec-2020 12:33 PM</t>
  </si>
  <si>
    <t>TRF FRM SULAIMAN N./ SULAIMAN WALE</t>
  </si>
  <si>
    <t>16-Dec-2020 02:21 PM</t>
  </si>
  <si>
    <t>NIP/ECO/OGWU ANITA/REF599824324 BO OGWU ANITA IFO IVY LEAGUE ASSOCIA</t>
  </si>
  <si>
    <t>16-Dec-2020 03:55 PM</t>
  </si>
  <si>
    <t>NIP/GTB/OGAR CHRISTINA  USHAMA/via GTWORLD FA</t>
  </si>
  <si>
    <t>17-Dec-2020 12:26 PM</t>
  </si>
  <si>
    <t>TRF FRM VICTOR OBUMNEME NNAM-UNIZIK TO IVY LEAGUE ASSOCIATES LTD -  CBE|From Chizoba Anyasie</t>
  </si>
  <si>
    <t>17-Dec-2020 02:00 PM</t>
  </si>
  <si>
    <t>NIP/GTB/OBI RASHEED ADEWALE/FAANDMAEXAMFEE</t>
  </si>
  <si>
    <t>17-Dec-2020 02:54 PM</t>
  </si>
  <si>
    <t>NIP/UBA/ABDULLAZEEZ ABDULLAHI OLUWAFEMI/SBW/UTO/000004201217145357608213237301/IVY LEAGUE ASSOCIATES LTD -  CBE</t>
  </si>
  <si>
    <t>17-Dec-2020 03:39 PM</t>
  </si>
  <si>
    <t>NIP/UBA/OLAWALEOLANIYAN/TUD  IBG/UTO/Olaniyan FA and MA</t>
  </si>
  <si>
    <t>17-Dec-2020 08:26 PM</t>
  </si>
  <si>
    <t>NIP/VFD/CHIBUIKE OZONWANJI/NIP/Balance Payment for CBL 45000 had initially been paid/To IVY LEAGUE ASSOCIATES/1015362596</t>
  </si>
  <si>
    <t>19-Dec-2020 11:51 AM</t>
  </si>
  <si>
    <t>19-Dec-2020 10:50 PM</t>
  </si>
  <si>
    <t>21-Dec-2020 08:17 AM</t>
  </si>
  <si>
    <t>NIP/ABN/MACHAKA SONA INVESTMENT LTD/NIP:000014201221081604004825822103::VNS;:::010043:201221081604315710232026270375</t>
  </si>
  <si>
    <t>21-Dec-2020 12:20 PM</t>
  </si>
  <si>
    <t>NIP/ABN/STEPHEN DAMILOLA SANWO/TRF//FRM STEPHEN DAMILOLA SANWO TO IVY</t>
  </si>
  <si>
    <t>21-Dec-2020 02:07 PM</t>
  </si>
  <si>
    <t>21-Dec-2020 09:13 PM</t>
  </si>
  <si>
    <t>NIP/FBN/OLATUNDE PRECIOUS OYINDAMOLA/FBNMOBILE:IVY LEAGUE ASSOCIATES LTD    CBE/ACCA</t>
  </si>
  <si>
    <t>22-Dec-2020 03:57 AM</t>
  </si>
  <si>
    <t>CBE REMTT.FOR SEPT. 2020 INV.63584// TRF TO SEACRON EDUCATIONAL NIGERIA LIMITED</t>
  </si>
  <si>
    <t>CBE REMTT.FOR OCT. 2020 INV.64079.// TRF TO SEACRON EDUCATIONAL NIGERIA LIMITED</t>
  </si>
  <si>
    <t>CBE REMTT.FOR OCT. 2020 INV.64585.// TRF TO SEACRON EDUCATIONAL NIGERIA LIMITED</t>
  </si>
  <si>
    <t>22-Dec-2020 02:08 PM</t>
  </si>
  <si>
    <t>NIP/UBA/ABDULLAZEEZ ABDULLAHI OLUWAFEMI/SBW/UTO/Acca</t>
  </si>
  <si>
    <t>23-Dec-2020 01:55 PM</t>
  </si>
  <si>
    <t>NIP/ABN/IBRAHIM OLAGOKE RAJI/TRF//FRM IBRAHIM OLAGOKE RAJI TO IVY LEAGUE ASSOCIATES LTD -  CBE</t>
  </si>
  <si>
    <t>26-Dec-2020 11:34 PM</t>
  </si>
  <si>
    <t>27-Dec-2020 07:37 PM</t>
  </si>
  <si>
    <t>NIP/GTB/ADEBOYE DAMILOLA AGNES/ACCARegforMagretOluwafunmibiAdeboye</t>
  </si>
  <si>
    <t>28-Dec-2020 02:44 AM</t>
  </si>
  <si>
    <t>SMS Notification Charge Dec 2020</t>
  </si>
  <si>
    <t>31-Dec-2020 03:53 PM</t>
  </si>
  <si>
    <t>01-Jan-2021 01:56 AM</t>
  </si>
  <si>
    <t>02-Jan-2021 11:38 PM</t>
  </si>
  <si>
    <t>04-Jan-2021 10:41 AM</t>
  </si>
  <si>
    <t>04-Jan-2021 01:27 PM</t>
  </si>
  <si>
    <t>NIP/GTB/NWOBIA  CHIOMA RITA/USSD NIP Transfer from  07086441842</t>
  </si>
  <si>
    <t>04-Jan-2021 03:02 PM</t>
  </si>
  <si>
    <t>NIP/GTB/ATIBA OLANREWAJU AFEEZ/via GTWORLD Atiba Olanrewaju FA paper</t>
  </si>
  <si>
    <t>04-Jan-2021 03:13 PM</t>
  </si>
  <si>
    <t>NIP/GTB/ADEBOYE DAMILOLA AGNES/ForMagretO.Adeboye</t>
  </si>
  <si>
    <t>04-Jan-2021 05:01 PM</t>
  </si>
  <si>
    <t>NIP/FBN/OLATUNDE PRECIOUS OYINDAMOLA/FBNMOBILE:IVY LEAGUE ASSOCIATES LTD    CBE/CASH</t>
  </si>
  <si>
    <t>05-Jan-2021 09:21 AM</t>
  </si>
  <si>
    <t>TRF FRM JOSHUA OLUWATOMINIYI OJO TO IVY LEAGUE ASSOCIATES LTD -  CBE|CBE fees for Abraham Ojo-Tirimi</t>
  </si>
  <si>
    <t>05-Jan-2021 02:17 PM</t>
  </si>
  <si>
    <t>NIP/UBA/NANA  OLUFUNKE JESUNIFEMI BLESSING/MOB/UTO/6760592573/000015/Acca registration</t>
  </si>
  <si>
    <t>05-Jan-2021 03:22 PM</t>
  </si>
  <si>
    <t>NIP/GTB/TAIWO MUIBDEEN OMOWONUOLA/USSD NIP Transfer from  07084459345</t>
  </si>
  <si>
    <t>06-Jan-2021 04:36 AM</t>
  </si>
  <si>
    <t>TRF FRM OLUWAFEMI SOLOMON AFOLARIN TO IVY LEAGUE ASSOCIATES LTD -  CBE|Acca regi</t>
  </si>
  <si>
    <t>06-Jan-2021 10:45 AM</t>
  </si>
  <si>
    <t>NIP/GTB/OWOEYE ABIODUN IDOWU/via GTWORLD For CBL exam</t>
  </si>
  <si>
    <t>07-Jan-2021 08:48 PM</t>
  </si>
  <si>
    <t>08-Jan-2021 01:55 PM</t>
  </si>
  <si>
    <t>NIP/FBN/AKANMU ISMAILA ADEWOLE/FBNMOBILE:IVY LEAGUE ASSOCIATES LTD    CBE/REGISTRATION</t>
  </si>
  <si>
    <t>08-Jan-2021 06:55 PM</t>
  </si>
  <si>
    <t>NIP/GTB/JAMESON OLATUNJI OLUWASEUN/via GTWORLD ACCA Registration Fee</t>
  </si>
  <si>
    <t>09-Jan-2021 09:24 AM</t>
  </si>
  <si>
    <t>NIP/PAO/OMOJOLAADE LATEEFAH/ACCABTBalance</t>
  </si>
  <si>
    <t>09-Jan-2021 12:15 PM</t>
  </si>
  <si>
    <t>NIP/KBL/CHUKWUMA FELIX IKENNA/TRF BO CHUKWUMA FELIX IKENNA</t>
  </si>
  <si>
    <t>09-Jan-2021 12:42 PM</t>
  </si>
  <si>
    <t>5FF996687B49E900139CED06// TRF FROM COSMIC INTELLIGENT-Z</t>
  </si>
  <si>
    <t>09-Jan-2021 01:41 PM</t>
  </si>
  <si>
    <t>NIP/FCMB/NNEOMA WEISUA MBOFUNG/App trf b o Mbofung Weisua To Zenith Bank IVY LEAGUE ASSOCIA</t>
  </si>
  <si>
    <t>09-Jan-2021 02:11 PM</t>
  </si>
  <si>
    <t>NIP/GTB/AJAYI STEPHANIE EKHINOSEN/via GTWORLD</t>
  </si>
  <si>
    <t>09-Jan-2021 11:20 PM</t>
  </si>
  <si>
    <t>10-Jan-2021 08:51 PM</t>
  </si>
  <si>
    <t>11-Jan-2021 05:08 PM</t>
  </si>
  <si>
    <t>NIP/STBC/AYO ISHMEAL TAIRE/TRF FRM AYO ISHMEAL TAIRE</t>
  </si>
  <si>
    <t>11-Jan-2021 05:11 PM</t>
  </si>
  <si>
    <t>11-Jan-2021 06:40 PM</t>
  </si>
  <si>
    <t>NIP/GTB/NWOBIA  CHIOMA RITA/via GTWORLD Balance for M.A</t>
  </si>
  <si>
    <t>11-Jan-2021 07:49 PM</t>
  </si>
  <si>
    <t>12-Jan-2021 10:14 AM</t>
  </si>
  <si>
    <t>12-Jan-2021 10:15 AM</t>
  </si>
  <si>
    <t>12-Jan-2021 10:24 AM</t>
  </si>
  <si>
    <t>12-Jan-2021 01:46 PM</t>
  </si>
  <si>
    <t>NIP/GTB/ONATEMOWO   ADEEKO DAVID/OnatemowoAdeekoDavidACCARegistrationfee</t>
  </si>
  <si>
    <t>12-Jan-2021 02:15 PM</t>
  </si>
  <si>
    <t>NIP/GTB/OKORO   PRECIOUS OGOCHUKWU/via GTWORLD ACCA REGISTRATION</t>
  </si>
  <si>
    <t>12-Jan-2021 03:57 PM</t>
  </si>
  <si>
    <t>NIP/FDP/IDAHOR ESOHE PRECIOUS/NIP/TRF IFO IVY LEAGUE ASSOCIATES LTD -  CBE : FOR ACCA REGISTRATION</t>
  </si>
  <si>
    <t>14-Jan-2021 08:11 AM</t>
  </si>
  <si>
    <t>NIP/WBP/UCHENNA  EZEAKUNNE/ZENITH BANK-FA exam</t>
  </si>
  <si>
    <t>14-Jan-2021 06:31 PM</t>
  </si>
  <si>
    <t>NIP/GTB/ODUOLA OLATUNJI ELIAS/via GTWORLD Additional Fees for MA</t>
  </si>
  <si>
    <t>14-Jan-2021 09:19 PM</t>
  </si>
  <si>
    <t>NIP/GTB/ABRAHAM   MARY AKPAN/PaymentforACCAregistration</t>
  </si>
  <si>
    <t>15-Jan-2021 11:22 AM</t>
  </si>
  <si>
    <t>15-Jan-2021 03:58 PM</t>
  </si>
  <si>
    <t>NIP/GTB/ODEKUNLE ODEBIYI OMOTAYO/via GTWORLD Payment for SBR March session</t>
  </si>
  <si>
    <t>15-Jan-2021 04:19 PM</t>
  </si>
  <si>
    <t>NIP/ABN/promise ngozi ajufo/TRF/Tution and initial registration/FRM promise ngozi ajufo TO IVY LEAGUE ASSOCIATES LTD -</t>
  </si>
  <si>
    <t>15-Jan-2021 04:36 PM</t>
  </si>
  <si>
    <t>ACCA REG FEE FOR 6 NEW STUDENT// TRF TO SEACRON EDUCATIONAL NIGERIA LIMITED</t>
  </si>
  <si>
    <t>15-Jan-2021 08:32 PM</t>
  </si>
  <si>
    <t>NIP/FBN/FAFOWORA MOJISOLA SUSAN/FBNMOBILE:IVY LEAGUE ASSOCIATES LTD    CBE/PART PAYMENT FOR FA   MA F2F LECTURES</t>
  </si>
  <si>
    <t>16-Jan-2021 04:07 AM</t>
  </si>
  <si>
    <t>NIP/SKYE/PRECIOUS OLUWANIFEMI OLATUNDE/DGBNK:Vulte FT To:IVY LEAGUE ASSOCIATES L</t>
  </si>
  <si>
    <t>16-Jan-2021 08:04 AM</t>
  </si>
  <si>
    <t>NIP/GTB/OLAYINKA ABISOLA OLUWASEUN/NIP Inflow from OLAYINKA ABISOLA OLUWASEUN</t>
  </si>
  <si>
    <t>17-Jan-2021 12:00 AM</t>
  </si>
  <si>
    <t>17-Jan-2021 11:33 AM</t>
  </si>
  <si>
    <t>NIP/ABN/AYONOTE THOMAS IVHAR/TRF/payment for ACCA Registration /FRM AYONOTE THOMAS IVHAR TO IVY</t>
  </si>
  <si>
    <t>18-Jan-2021 05:15 PM</t>
  </si>
  <si>
    <t>TRF FRM DANLADI   ADEJOH TO IVY LEAGUE ASSOCIATES LTD -  CBE|CBL payment balance</t>
  </si>
  <si>
    <t>NIP/GTB/NWOSU  UCHENNA MAUREEN/NIP IFO IVY LEAGUE ASSOCIATES LTD FRM NWOSU UCHENNA MAUREEN  ZIB AB EXAMS PAYMENT</t>
  </si>
  <si>
    <t>19-Jan-2021 08:30 AM</t>
  </si>
  <si>
    <t>NIP/ABN/ADEYEMI AYOMIDE ADEDUGBE/TRF//FRM ADEYEMI AYOMIDE ADEDUGBE TO IVY</t>
  </si>
  <si>
    <t>19-Jan-2021 01:13 PM</t>
  </si>
  <si>
    <t>NIP/ABN/OSAGUMWENRO PROGRESS AIGBIREMWEN/TRF/MA Exam/FRM OSAGUMWENRO PROGRESS AIGBIREMWEN TO IVY</t>
  </si>
  <si>
    <t>20-Jan-2021 08:34 AM</t>
  </si>
  <si>
    <t>NIP/GTB/OGAR CHRISTINA  USHAMA/via GTWORLD MA</t>
  </si>
  <si>
    <t>20-Jan-2021 10:49 AM</t>
  </si>
  <si>
    <t>NIP/ABN/ALIYAT OYINKANSOLA SHOBERU/NIP/ussd/1144132556097124462539</t>
  </si>
  <si>
    <t>20-Jan-2021 10:51 AM</t>
  </si>
  <si>
    <t>NIP/ABN/ALIYAT OYINKANSOLA SHOBERU/NIP/ussd/1144132556098121492175</t>
  </si>
  <si>
    <t>20-Jan-2021 10:52 AM</t>
  </si>
  <si>
    <t>NIP/ABN/ALIYAT OYINKANSOLA SHOBERU/NIP/ussd/1144132556098616396865</t>
  </si>
  <si>
    <t>20-Jan-2021 04:04 PM</t>
  </si>
  <si>
    <t>NIP/GTB/AGBOOLA KEHINDE ADEFOLARIN/KehindeAgboolaPaymentforCBEexamonFBTFMAandFFA.</t>
  </si>
  <si>
    <t>20-Jan-2021 04:19 PM</t>
  </si>
  <si>
    <t>NIP/GTB/AGBOOLA KEHINDE ADEFOLARIN/KehindeAgboolaPaymentforCBEexamsonFBTFMAandFFA.balancepayment</t>
  </si>
  <si>
    <t>20-Jan-2021 04:49 PM</t>
  </si>
  <si>
    <t>ISW ATMPyt-102015150975-SAGAMU BRANCH            OGUN STATE,NGNG</t>
  </si>
  <si>
    <t>20-Jan-2021 09:46 AM</t>
  </si>
  <si>
    <t>CD/CHRISTIANA OGAR/492680</t>
  </si>
  <si>
    <t>NIP Charge:EXAM FEE REFUND FOR CBL</t>
  </si>
  <si>
    <t>EXAM FEE REFUND FOR CBL/NIP TFR TO OYEBANJI OLUWABUKOLA/UBN</t>
  </si>
  <si>
    <t>21-Jan-2021 03:00 PM</t>
  </si>
  <si>
    <t>NIP/UBA/BOLUWATIFE DEBORAH OGBONMIDE/MOB/UTO/6892864789/000015/Boluwatife ogbonmide</t>
  </si>
  <si>
    <t>21-Jan-2021 08:42 PM</t>
  </si>
  <si>
    <t>NIP/GTB/OSO AZIZAT ADEDOYIN/ACCARegistration</t>
  </si>
  <si>
    <t>22-Jan-2021 10:28 AM</t>
  </si>
  <si>
    <t>NIP/ABN/ADEBIMPE KIKELOMO FAJEMISIN/TRF/payment for PM and FR classes/FRM ADEBIMPE KIKELOMO FAJEMISIN TO IVY</t>
  </si>
  <si>
    <t>22-Jan-2021 02:12 PM</t>
  </si>
  <si>
    <t>NIP/GTB/JAIYEOLA  ADEDOYIN MORAYO/via GTWORLD FR &amp; AA</t>
  </si>
  <si>
    <t>22-Jan-2021 05:31 PM</t>
  </si>
  <si>
    <t>NIP/UBA/OJO OLUWAFUNMILAYO BUNMI/MOB/UTO/6903413950/000015/CBE   Law</t>
  </si>
  <si>
    <t>23-Jan-2021 10:48 AM</t>
  </si>
  <si>
    <t>NIP/FBN/OWOEYE MOSOPEFOLUWA FAITH/USSD_OWOEYE MOSOPEFOLUWA FAITH</t>
  </si>
  <si>
    <t>23-Jan-2021 11:29 PM</t>
  </si>
  <si>
    <t>24-Jan-2021 09:14 AM</t>
  </si>
  <si>
    <t>NIP/FCMB/NNEOMA WEISUA MBOFUNG/App bal payment Weisua Mbofung To Zenith Bank IVY LEAGUE ASS</t>
  </si>
  <si>
    <t>25-Jan-2021 02:21 AM</t>
  </si>
  <si>
    <t>SMS Notification Charge Jan 2021</t>
  </si>
  <si>
    <t>25-Jan-2021 10:32 AM</t>
  </si>
  <si>
    <t>NIP/GTB/NWANKPA  ROGERS CHIDOZIE/via GTWORLD ACCA Exam fee MA and FA for Oladipupo Gbenga Emmanuel</t>
  </si>
  <si>
    <t>25-Jan-2021 11:16 AM</t>
  </si>
  <si>
    <t>NIP/STBC/FUNMILOLA FAITH ESHO/Acca Reg Funmi Esho</t>
  </si>
  <si>
    <t>25-Jan-2021 01:01 PM</t>
  </si>
  <si>
    <t>25-Jan-2021 02:24 PM</t>
  </si>
  <si>
    <t>NIP/GTB/ADUWO ONOME EMETETIVERE/AccountinginBusinessAB</t>
  </si>
  <si>
    <t>26-Jan-2021 09:29 AM</t>
  </si>
  <si>
    <t>NIP/STBC/JOY CHIZOBA NWAJINMA/Payment for BT paper</t>
  </si>
  <si>
    <t>26-Jan-2021 10:32 AM</t>
  </si>
  <si>
    <t>NIP/STLB/OPEYEMI KABIR OLANREWAJU/Transfer from OPEYEMI KABIR OLANREWAJU to IVY LEAGUE ASSOCIATES LTD -  CBE</t>
  </si>
  <si>
    <t>26-Jan-2021 02:14 PM</t>
  </si>
  <si>
    <t>NIP/STBC/DAMILARE VICTOR AGBOLADE/FA paper</t>
  </si>
  <si>
    <t>26-Jan-2021 04:45 PM</t>
  </si>
  <si>
    <t>NIP/GTB/ADEYEMI TOLULOPE OYENIKE/USSD NIP Transfer from  08082869354</t>
  </si>
  <si>
    <t>27-Jan-2021 01:16 PM</t>
  </si>
  <si>
    <t>TRF FRM OMOBOLANLE OLUREMI AGUNBIADE TO IVY LEAGUE ASSOCIATES LTD -  CBE|Bola Agunbiade</t>
  </si>
  <si>
    <t>27-Jan-2021 02:25 PM</t>
  </si>
  <si>
    <t>NIP/GTB/NEGEDU ENE-OJO DAVID/via GTWORLD Payment for ACCA Exam FA</t>
  </si>
  <si>
    <t>28-Jan-2021 04:49 AM</t>
  </si>
  <si>
    <t>NIP/FBN/AFOLAYAN TEMITOPE OMOLABAKE/FBNMOBILE:IVY LEAGUE ASSOCIATES LTD    CBE/F</t>
  </si>
  <si>
    <t>28-Jan-2021 05:13 AM</t>
  </si>
  <si>
    <t>NIP/FBN/IGE OMAJEREMI OMOLADE/IB:ACCATUITIONJUN21</t>
  </si>
  <si>
    <t>28-Jan-2021 12:02 PM</t>
  </si>
  <si>
    <t>29-Jan-2021 06:16 PM</t>
  </si>
  <si>
    <t>REG FEE PYT FOR 6 NEW STUDENTS// TRF TO SEACRON EDUCATIONAL NIGERIA LIMITED</t>
  </si>
  <si>
    <t>30-Jan-2021 10:45 AM</t>
  </si>
  <si>
    <t>NIP/GTB/CHIKELUE  EBUKA KINGSLEY/Balancefortuition</t>
  </si>
  <si>
    <t>30-Jan-2021 02:38 PM</t>
  </si>
  <si>
    <t>NIP/GTB/ADELEKE   SOLIU KAYODE/NIP Inflow from ADELEKE   SOLIU KAYODE</t>
  </si>
  <si>
    <t>30-Jan-2021 11:26 PM</t>
  </si>
  <si>
    <t>31-Jan-2021 08:08 AM</t>
  </si>
  <si>
    <t>NIP/GTB/NWOBIA  CHIOMA RITA/via GTWORLD Half payment for F.A.</t>
  </si>
  <si>
    <t>31-Jan-2021 02:12 PM</t>
  </si>
  <si>
    <t>NIP/UBA/ELIZABETH OLUWAFUNMILOLA FALOPE/MOB/UTO/6981605428/000015/Transfer</t>
  </si>
  <si>
    <t>01-Feb-2021 12:46 AM</t>
  </si>
  <si>
    <t>01-Feb-2021 09:24 AM</t>
  </si>
  <si>
    <t>01-Feb-2021 12:09 PM</t>
  </si>
  <si>
    <t>TRF FRM CHIDINMA EVELYN ONIANWA TO IVY LEAGUE ASSOCIATES LTD -  CBE|Exam</t>
  </si>
  <si>
    <t>01-Feb-2021 03:12 PM</t>
  </si>
  <si>
    <t>NIP/GTB/NWANKPA  ROGERS CHIDOZIE/via GTWORLD ACCA EXAM FEE OF BT AND FA For ogbebor osarumwense</t>
  </si>
  <si>
    <t>03-Feb-2021 03:46 AM</t>
  </si>
  <si>
    <t>NIP/ONEFI/Remilekun Iwalehin/Discounted ACCA Registration Fee   (TO BE REFUNDED)</t>
  </si>
  <si>
    <t>03-Feb-2021 03:52 AM</t>
  </si>
  <si>
    <t>NIP/SCB/0000151015362596/Jemima Akinbule</t>
  </si>
  <si>
    <t>03-Feb-2021 05:27 PM</t>
  </si>
  <si>
    <t>NIP/GTB/BALOGUN  OLALEKAN AZEEZ/NIP Inflow from BALOGUN  OLALEKAN AZEEZ</t>
  </si>
  <si>
    <t>04-Feb-2021 11:18 AM</t>
  </si>
  <si>
    <t>NIP/ABN/OLUWAYOMI MOSES  OLATUNJI/TRF4433805FRMOLUWAYOMIMOSESOLATUNJITOIVYLEAGUEASSOCIATESLTD-CBE</t>
  </si>
  <si>
    <t>05-Feb-2021 01:07 PM</t>
  </si>
  <si>
    <t>NIP/UBA/ORIOLA OMOLOLU ABDULLAH/MOB/UTO/7032831767/000015/CBL exam</t>
  </si>
  <si>
    <t>05-Feb-2021 09:16 PM</t>
  </si>
  <si>
    <t>NIP/GTB/IVY LEAGUE ASSOCIATES LIMITED/Own acct trsf for cbe bill for Dec 2020 WN ACCT TRSF FOR CBE BILL FOR DEC 2020 107</t>
  </si>
  <si>
    <t>06-Feb-2021 10:16 AM</t>
  </si>
  <si>
    <t>NIP/ABN/OBINYELUAKU CHIEDOZI/TRF/Transfer /FRM OBINYELUAKU CHIEDOZI TO IVY</t>
  </si>
  <si>
    <t>07-Feb-2021 12:09 AM</t>
  </si>
  <si>
    <t>08-Feb-2021 10:46 AM</t>
  </si>
  <si>
    <t>NIP/ABN/ALIYAT OYINKANSOLA SHOBERU/NIP/ussd/1144132572511097450161</t>
  </si>
  <si>
    <t>08-Feb-2021 10:48 AM</t>
  </si>
  <si>
    <t>NIP/ABN/ALIYAT OYINKANSOLA SHOBERU/NIP/ussd/1144132572511633650192</t>
  </si>
  <si>
    <t>08-Feb-2021 10:49 AM</t>
  </si>
  <si>
    <t>NIP/ABN/ALIYAT OYINKANSOLA SHOBERU/NIP/ussd/1144132572512383201432</t>
  </si>
  <si>
    <t>08-Feb-2021 01:10 PM</t>
  </si>
  <si>
    <t>NIP/GTB/TRACE PROFESSIONAL/637483865688929527-1 OYEKOLA ZAINAB ADENIKE CBE EXAM FEE FOR FEBRUARY</t>
  </si>
  <si>
    <t>TRANSFER BETWEEN CUSTOMERS 000015210209155101001483451984|Refund for NO LOS-IVY LEAGUE ASSOC|150111612||TIZETI NETWORK LTD REF:000015210209155101001483451984</t>
  </si>
  <si>
    <t>STAMP DUTY CHARGE 09022021 STAMP DUTY CHARGE - 09/02/2021</t>
  </si>
  <si>
    <t>TRANSFER BETWEEN CUSTOMERS 000016210210182740000084819274|IB:PAYMENTOFINITIALREGISTRATIONANDTUITIONFORACCAPAPERSBRFORJUNE2021SESSIONMRELOCHUKWUEMMANUELAGU|637485784603332794||AGU ELOCHUKWU EMREF:000016210210182740000084819274</t>
  </si>
  <si>
    <t>STAMP DUTY CHARGE 10022021 STAMP DUTY CHARGE - 10/02/2021</t>
  </si>
  <si>
    <t>TRANSFER BETWEEN CUSTOMERS 000014210212015128276707948133|TRF/Acca ID 4827543 Fee for lecture and reg/FRM LAWRENCE ONYEDIKA OKAIH TO IVY|VNM2164376087976836||LAWRENCE ONYEDIKA OKAIH REF:000014210212015128276707948133</t>
  </si>
  <si>
    <t>TRANSFER BETWEEN CUSTOMERS 000016210212093917000089431977|67641613119157500/FIP:GTBANK PLC/67641613119157500/FAVOUR|67641613119157500||ONYEGBULEM PRECIOUS CHIAMKA REF:000016210212093917000089431977</t>
  </si>
  <si>
    <t>TRANSFER BETWEEN CUSTOMERS 000014210212172713279892353885|TRF/balance payment AAA and APM/FRM OLUWAKEMI AJIRENIKE BABALOLA TO IVY|VNM9785753428729345||OLUWAKEMI AJIRENIKE BABALOLA REF:000014210212172713279892353885</t>
  </si>
  <si>
    <t>STAMP DUTY CHARGE 12022021 STAMP DUTY CHARGE - 12/02/2021</t>
  </si>
  <si>
    <t>TRANSFER BETWEEN CUSTOMERS Via USSD GTBank Transfer 00000000275010893820907581810000076000202102130506 from OGUNBUYIDE, MOYINOLUWA M. to IVY LEAGUE ASSOCIATES LIMITED</t>
  </si>
  <si>
    <t>TRANSFER BETWEEN CUSTOMERS Via GTWorld For Sandra Onyinyechi Maduabuchi REF:231687557000000500002102130945 from NWAOGWUGWU, ALEXANDER to IVY LEAGUE ASSOCIATES LIMITED</t>
  </si>
  <si>
    <t>TRANSFER BETWEEN CUSTOMERS Via GTWorld Bosayo Oyeleke REF:300102907000000440002102131001 from OYELEKE , BOSAYO UMMUHANI to IVY LEAGUE ASSOCIATES LIMITED</t>
  </si>
  <si>
    <t>STAMP DUTY CHARGE 13022021 STAMP DUTY CHARGE - 13/02/2021</t>
  </si>
  <si>
    <t>TRANSFER BETWEEN CUSTOMERS MBANKING - Tution fee REF:810786238282923000004103632291 ANY Account Transfer from OSO AZIZAT ADEDOYIN to IVY LEAGUE ASSOCIATES LIMITED</t>
  </si>
  <si>
    <t>TRANSFER BETWEEN CUSTOMERS 000014210214131934274484504848|NIP000014210214131930004924960553VNS020003210214011930325604787025022306|000014210214131913278217904267||ODUTEMOWO AGBOLAHAN LEKAN-11REF:000014210214131934274484504848</t>
  </si>
  <si>
    <t>STAMP DUTY CHARGE 14022021 STAMP DUTY CHARGE - 14/02/2021</t>
  </si>
  <si>
    <t>TRANSFER BETWEEN CUSTOMERS 000012210215102919000221087621|ACCA Registration and t / BST536654T536654|ST536654536654||PRICEWATERHOUSECOOPERS LIMITED REF:000012210215102919000221087621</t>
  </si>
  <si>
    <t>STAMP DUTY CHARGE 15022021 STAMP DUTY CHARGE - 15/02/2021</t>
  </si>
  <si>
    <t>08-Feb-2021 02:16 PM</t>
  </si>
  <si>
    <t>TRF FRM KEHINDE OMOTOKE OMISESAN TO IVY LEAGUE ASSOCIATES LTD|ONLINE CLASSES</t>
  </si>
  <si>
    <t>08-Feb-2021 06:32 PM</t>
  </si>
  <si>
    <t>09-Feb-2021 03:42 AM</t>
  </si>
  <si>
    <t>NIP/GTB/LADEJOBI ADEYINKA ANTHONY/via GTWORLD FM lectures - JUNE DIET</t>
  </si>
  <si>
    <t>09-Feb-2021 12:58 PM</t>
  </si>
  <si>
    <t>TRF FRM OLASUMBO FATIMAH AJAO TO IVY LEAGUE ASSOCIATES LTD|SBR, AAA, AFM</t>
  </si>
  <si>
    <t>09-Feb-2021 02:33 PM</t>
  </si>
  <si>
    <t>NIP/ABN/OKE OPEYEMI BAMIDELE/TRF/CFA Lectures/FRM OKE OPEYEMI BAMIDELE TO IVY</t>
  </si>
  <si>
    <t>10-Feb-2021 08:52 AM</t>
  </si>
  <si>
    <t>NIP/UNITY/OGUNLADE AYOBAMI IBIDUNNI/UNIFI-MobApp: Pymt for Lecture F7 and F9, Trf to Zenith Bank IVY LEAGUE ASSOCIATES L</t>
  </si>
  <si>
    <t>10-Feb-2021 11:53 AM</t>
  </si>
  <si>
    <t>NIP/UBA/TONMAYE  MICHAEL EBITIMI/MOB/UTO/7077551883/000015/Michael Tonmaye AAA and APM</t>
  </si>
  <si>
    <t>11-Feb-2021 07:43 PM</t>
  </si>
  <si>
    <t>NIP/UBA/ADEBANJO GABRIEL ADEBOWALE/MOB/UTO/7092145273/000015/Payment for FM and TX</t>
  </si>
  <si>
    <t>12-Feb-2021 09:53 AM</t>
  </si>
  <si>
    <t>TRF FRM OLUWATOMIIWO ADEPOSOLA TOYIN-ABE TO IVY LEAGUE ASSOCIATES LTD|Tuition fees</t>
  </si>
  <si>
    <t>12-Feb-2021 10:38 AM</t>
  </si>
  <si>
    <t>NIP/FBN/IBHAFIDON PRISCILLIA/FBNMOBILE:IVY LEAGUE ASSOCIATES LTD/IBHAFIDON PRISCILLIA</t>
  </si>
  <si>
    <t>12-Feb-2021 01:44 PM</t>
  </si>
  <si>
    <t>NIP/UBN/FAMILUSI DAMILOLA M/MOBILE/UNION Transfer from FAMILUSI DAMILOLA M - SBR Virtual class June exam</t>
  </si>
  <si>
    <t>12-Feb-2021 05:33 PM</t>
  </si>
  <si>
    <t>NIP/FBN/BAKARE ISIAKA TEMITOPE/FBNMOBILE:IVY LEAGUE ASSOCIATES LTD/BAKARE SHAKIRAT OLABISI</t>
  </si>
  <si>
    <t>12-Feb-2021 07:13 PM</t>
  </si>
  <si>
    <t>NIP/FBN/OMOTAJE OLUWADAMILOLA OLAYEMI/FBNMOBILE:IVY LEAGUE ASSOCIATES LTD/DAMILOLA</t>
  </si>
  <si>
    <t>12-Feb-2021 09:17 PM</t>
  </si>
  <si>
    <t>13-Feb-2021 08:05 AM</t>
  </si>
  <si>
    <t>TRF FRM STEPHEN INIMGBA KOKO TO IVY LEAGUE ASSOCIATES LTD|ACCA Tutorial</t>
  </si>
  <si>
    <t>13-Feb-2021 10:31 AM</t>
  </si>
  <si>
    <t>NIP/SKYE/AYOMITIDE MOSES JOHN/DGWEB:Vulte FT To:IVY LEAGUE ASSOCIATES LTD:Zenith Bank:MA and FA part payment: 36AE35D456</t>
  </si>
  <si>
    <t>13-Feb-2021 11:56 AM</t>
  </si>
  <si>
    <t>TRF FRM OLUWABUNMI DEBORAH ABUBAKRE TO IVY LEAGUE ASSOCIATES LTD</t>
  </si>
  <si>
    <t>13-Feb-2021 12:52 PM</t>
  </si>
  <si>
    <t>NIP/FBN/OBAYEMI TEMITOPE ESTHER/USSD_OBAYEMI TEMITOPE ESTHER</t>
  </si>
  <si>
    <t>13-Feb-2021 01:47 PM</t>
  </si>
  <si>
    <t>NIP/FBN/SUNDAY ADIBALAKUMOR/FBNMOBILE:IVY LEAGUE ASSOCIATES LTD/CFA LECTURES</t>
  </si>
  <si>
    <t>13-Feb-2021 05:36 PM</t>
  </si>
  <si>
    <t>NIP/FCMB/KUYE JOKE AMINAT/App trf from Kuye Joke To Zenith Bank IVY LEAGUE ASSOCIATES</t>
  </si>
  <si>
    <t>13-Feb-2021 05:44 PM</t>
  </si>
  <si>
    <t>NIP/FBN/AJAYI OLAWUNMI IFEOLUWA/IB:ACCATUITION</t>
  </si>
  <si>
    <t>13-Feb-2021 11:38 PM</t>
  </si>
  <si>
    <t>15-Feb-2021 09:00 AM</t>
  </si>
  <si>
    <t>TRF FRM AKEEM AYODELE ASHIRU TO IVY LEAGUE ASSOCIATES LTD|A</t>
  </si>
  <si>
    <t>15-Feb-2021 09:21 AM</t>
  </si>
  <si>
    <t>15-Feb-2021 07:21 PM</t>
  </si>
  <si>
    <t>NIP/ABN/TAIWO KAMILUDEEN AZEEZ/TRF/Azeez Taiwo/FRM TAIWO KAMILUDEEN AZEEZ TO IVY</t>
  </si>
  <si>
    <r>
      <t xml:space="preserve">NIP/GTB/AREMU IYABO RIHANAT/HaleemAremuACCAFoundation </t>
    </r>
    <r>
      <rPr>
        <sz val="12"/>
        <color rgb="FFFF0000"/>
        <rFont val="Arial"/>
        <family val="2"/>
      </rPr>
      <t>WEEKDAY</t>
    </r>
  </si>
  <si>
    <t>UNALLOCATED FUNDS TO STUDENTS</t>
  </si>
  <si>
    <t>STANDARD CLASS ONLINE</t>
  </si>
  <si>
    <t>FAILED NIBSS INSTANT PAYMENT 000013210216102005000002134046 16890496- TO WEMA/Oluwaseun Ajayi /53.75/REF:000013210216102005000002134046</t>
  </si>
  <si>
    <t>COMMISSION 000013210216102005000002134046 NIP TRANSFER COMMISSION FOR 000013210216102005000002134046 16890496- TO WEMA/Oluwaseun Ajayi ReF:000013210216102005000002134046</t>
  </si>
  <si>
    <t>FAILED NIBSS INSTANT PAYMENT 000013210216102005000002134046 NIP Reversal: Failure From Beneficiary Bank REF:000013210216102005000002134046</t>
  </si>
  <si>
    <t>NIBSS Instant Payment Outward 000013210216102625000002143114 16890278- TO WEMA/Ahmed Oshibolu /53.75/REF:000013210216102625000002143114</t>
  </si>
  <si>
    <t>COMMISSION 000013210216102625000002143114 NIP TRANSFER COMMISSION FOR 000013210216102625000002143114 16890278- TO WEMA/Ahmed Oshibolu ReF:000013210216102625000002143114</t>
  </si>
  <si>
    <t>NIBSS Instant Payment Outward 000013210217083236000003346350 NIP IFO Ahmed Oshibolu FRM IVY LEAGUE ASSOCIATES LIMITED TO WEMA/Ahmed Oshibolu /53.75/REF:001245338142000000002102170832</t>
  </si>
  <si>
    <t>COMMISSION 000013210217083236000003346350 NIP TRANSFER COMMISSION FOR 000013210217083236000003346350 NIP IFO Ahmed Oshibolu FRM IVY LEAGUE ASSOCIATES LIMITED TO WEMA/Ahmed OshReF:001245338142000000002102170832</t>
  </si>
  <si>
    <t>NIBSS Instant Payment Outward 000013210217083249000003346656 NIP IFO Oluwaseun Ajayi FRM IVY LEAGUE ASSOCIATES LIMITED TO WEMA/Oluwaseun Ajayi /53.75/REF:001245338147000000002102170832</t>
  </si>
  <si>
    <t>COMMISSION 000013210217083249000003346656 NIP TRANSFER COMMISSION FOR 000013210217083249000003346656 NIP IFO Oluwaseun Ajayi FRM IVY LEAGUE ASSOCIATES LIMITED TO WEMA/OluwaseuReF:001245338147000000002102170832</t>
  </si>
  <si>
    <t>TRANSFER BETWEEN CUSTOMERS MBANKING - Being payment for f5 lectures REF:847747160838219400009289973031 ANY Account Transfer from BAMGBALA , OLUWASEYI OYEWOLE to IVY LEAGUE ASSOCIATES LIMITED</t>
  </si>
  <si>
    <t>STAMP DUTY CHARGE 19022021 STAMP DUTY CHARGE - 19/02/2021</t>
  </si>
  <si>
    <t>TRANSFER BETWEEN CUSTOMERS Via GTWorld Class fee plus registration REF:205185125000000400002102200936 from OBIORAH CHIDINMA ADAKU to IVY LEAGUE ASSOCIATES LIMITED</t>
  </si>
  <si>
    <t>TRANSFER BETWEEN CUSTOMERS Via GTWorld 2nd payment REF:481469203000000050002102201029 from ITAMA ESEOSE OMONIGHO to IVY LEAGUE ASSOCIATES LIMITED</t>
  </si>
  <si>
    <t>TRANSFER BETWEEN CUSTOMERS Via USSD GTBank Transfer 00000000421045672120907581810000034000202102201624 from OGUNFOWOTE ADETOUN .O. to IVY LEAGUE ASSOCIATES LIMITED</t>
  </si>
  <si>
    <t>TRANSFER BETWEEN CUSTOMERS Via USSD GTBank Transfer 00000000230067848520907581810000060000202102201751 from AMUNA, EMMANUEL OLUWASEGUN to IVY LEAGUE ASSOCIATES LIMITED</t>
  </si>
  <si>
    <t>STAMP DUTY CHARGE 20022021 STAMP DUTY CHARGE - 20/02/2021</t>
  </si>
  <si>
    <t>TRANSFER BETWEEN CUSTOMERS Via GTWorld Complete payment/FR/AA June 2021 Exam REF:230680143000000250002102210909 from ALALI, JULIET N to IVY LEAGUE ASSOCIATES LIMITED</t>
  </si>
  <si>
    <t>TRANSFER BETWEEN CUSTOMERS Via GTWorld REF:492461292000000300002102211506 from ALLI OLUWAROTIMI TOFUNMI to IVY LEAGUE ASSOCIATES LIMITED</t>
  </si>
  <si>
    <t>STAMP DUTY CHARGE 21022021 STAMP DUTY CHARGE - 21/02/2021</t>
  </si>
  <si>
    <t>TRANSFER BETWEEN CUSTOMERS Via USSD GTBank Transfer 00000000332089616520907581810000030000202102221310 from ADAMU, MUHAMMAD MUNTASIR to IVY LEAGUE ASSOCIATES LIMITED</t>
  </si>
  <si>
    <t>16-Feb-2021 07:52 AM</t>
  </si>
  <si>
    <t>18-Feb-2021 09:23 AM</t>
  </si>
  <si>
    <t>18-Feb-2021 11:37 AM</t>
  </si>
  <si>
    <t>18-Feb-2021 11:38 AM</t>
  </si>
  <si>
    <t>18-Feb-2021 05:45 PM</t>
  </si>
  <si>
    <t>18-Feb-2021 08:53 PM</t>
  </si>
  <si>
    <t>19-Feb-2021 10:10 AM</t>
  </si>
  <si>
    <t>20-Feb-2021 08:26 AM</t>
  </si>
  <si>
    <t>20-Feb-2021 10:38 AM</t>
  </si>
  <si>
    <t>20-Feb-2021 11:38 AM</t>
  </si>
  <si>
    <t>20-Feb-2021 04:47 PM</t>
  </si>
  <si>
    <t>20-Feb-2021 11:41 PM</t>
  </si>
  <si>
    <t>22-Feb-2021 09:02 AM</t>
  </si>
  <si>
    <t>NIP Charge:PYT4 REPAIRS OF ACs(capacitors&amp;amp;</t>
  </si>
  <si>
    <t>PYT4 REPAIRS OF ACs(capacitors&amp;amp;/NIP TFR TO OLUDIRAN AKINLABI/UBA</t>
  </si>
  <si>
    <t>NIP Charge:LOAN TO STAFF (ISIAKA SECURITY)</t>
  </si>
  <si>
    <t>LOAN TO STAFF (ISIAKA SECURITY)/NIP TFR TO LUCKY ISHAYA MUSA/ABN</t>
  </si>
  <si>
    <t>NIP Charge:LOAN TO STAFF(SEGUN)</t>
  </si>
  <si>
    <t>LOAN TO STAFF(SEGUN)/NIP TFR TO LUCKY ISHAYA MUSA/ABN</t>
  </si>
  <si>
    <t>PYT FOR AMORED CABLE &amp; EXTENSIONS// TRF TO SAMJULE GLOBAL ELECTRICAL INTERNATION</t>
  </si>
  <si>
    <t>NIP/GTB/OLATINWO  ABDULMALIK OLUWATOBI/USSD NIP Transfer from  08160855370</t>
  </si>
  <si>
    <t>NIP Charge:REFUND OF DISCOUNT ON TUITION</t>
  </si>
  <si>
    <t>REFUND OF DISCOUNT ON TUITION/NIP TFR TO OGUERI ADEDOJA ADESOLA/GTB</t>
  </si>
  <si>
    <t>NIP Charge:REFUND OF EXCESS-TUITON-FEE</t>
  </si>
  <si>
    <t>REFUND OF EXCESS-TUITON-FEE/NIP TFR TO IHEMENA LAURETTA CHINWENDU/GTB</t>
  </si>
  <si>
    <t>NIP Charge:REFUND FOR FOOD 4 MGMT MEETING</t>
  </si>
  <si>
    <t>REFUND FOR FOOD 4 MGMT MEETING/NIP TFR TO OSHIBOLU AHMED OLUWASEYI/GTB</t>
  </si>
  <si>
    <t>REFUND OF EXCESS TUITON FEE// TRF TO RICHARD EMEKA EKEOCHA</t>
  </si>
  <si>
    <t>NIP Charge:REFUND OF ACCA REG FEE</t>
  </si>
  <si>
    <t>REFUND OF ACCA REG FEE/NIP TFR TO Remilekun Oludare Iwalehin/CARBO</t>
  </si>
  <si>
    <t>NIP Charge:REFUND OF INT  TUITION FEE(SKILLS)</t>
  </si>
  <si>
    <t>REFUND OF INT  TUITION FEE(SKILLS)/NIP TFR TO ORAFIRI CHELSEA OGAN/ABN</t>
  </si>
  <si>
    <t>NIP Charge:PRT PYT 4 SERVICING OF DIESEL GEN</t>
  </si>
  <si>
    <t>PRT PYT 4 SERVICING OF DIESEL GEN /NIP TFR TO ALARAPE OLALEKAN/ABN</t>
  </si>
  <si>
    <t>NIP/FBN/ASATEBO BAYO ROY/USSD_ASATEBO BAYO ROY</t>
  </si>
  <si>
    <t>NIP/UBA/EGWU CHINOMNSO MINAH/MOB/UTO/7155371248/000015/Foundation tutorial balance</t>
  </si>
  <si>
    <t>NIP/ABN/OLUWAPELUMI OMOTOLA OYEKUNLE/TRF/balance tutorial/FRM OLUWAPELUMI OMOTOLA OYEKUNLE TO IVY</t>
  </si>
  <si>
    <t>NIP/FBN/LAWAL MUSA OMOBOLANLE/FBNMOBILE:IVY LEAGUE ASSOCIATES LTD/TRANSFER</t>
  </si>
  <si>
    <t>NIP/GTB/ABU MARGARET EYO/USSD NIP Transfer from  07067253516</t>
  </si>
  <si>
    <t>NIP/ABN/FAWEMIMO  OLADELE/TRFTrudieAkinyekeFRMFAWEMIMOOLADELETOIVYLEAGUEASSOCIATESLTD</t>
  </si>
  <si>
    <t>TRSF FOR SM PROMOTIONS// TRF TO OLUMIDE AYODELE EBIETOMIYE</t>
  </si>
  <si>
    <t>NIP Charge:BALANCE PYT FOR PSP FOR REFUSE</t>
  </si>
  <si>
    <t>BALANCE PYT FOR PSP FOR REFUSE/NIP TFR TO OYEKUNLE FUNMI TINA/GTB</t>
  </si>
  <si>
    <t>NIP Charge:PYT FOR CBE SET-UP</t>
  </si>
  <si>
    <t>PYT FOR CBE SET-UP/NIP TFR TO EBIETOMIYE OLANIYI FREDRICK/GTB</t>
  </si>
  <si>
    <t>NIP Charge:PYT FOR NEW SERVER FOR CBE</t>
  </si>
  <si>
    <t>PYT FOR NEW SERVER FOR CBE/NIP TFR TO EBIETOMIYE OLANIYI FREDRICK/GTB</t>
  </si>
  <si>
    <t>NIP Charge:REFUND FOR QIUNK FIX FOR THE OFFIC</t>
  </si>
  <si>
    <t>REFUND FOR QIUNK FIX FOR THE OFFIC/NIP TFR TO EBIETOMIYE OLUMIDE AYODELE/GTB</t>
  </si>
  <si>
    <t>MARCH/JUN. 2020 full diet</t>
  </si>
  <si>
    <t>TRANSFER BETWEEN CUSTOMERS Via GTWorld REF:432438403000000040002102241743 from EBUZEME , IRUCHUKWU DEBORAH to IVY LEAGUE ASSOCIATES LIMITED</t>
  </si>
  <si>
    <t>TRANSFER BETWEEN CUSTOMERS Via GTWorld REF:242234457000000100002102250137 from ADEYEMI KHADIJAH FIFELOMO to IVY LEAGUE ASSOCIATES LIMITED</t>
  </si>
  <si>
    <t>TRANSFER BETWEEN CUSTOMERS 000014210225054640238264489147|TRF/lecture fee/FRM THOMAS YEWANDE FAVOR TO IVY|VNM4103694574588945||THOMAS YEWANDE FAVOR REF:000014210225054640238264489147</t>
  </si>
  <si>
    <t>TRANSFER BETWEEN CUSTOMERS via Internet Banking TRF from AJAYI, OLUWASEUN EMMANUEL to IVY LEAGUE ASSOCIATES LIMITED</t>
  </si>
  <si>
    <t>TRANSFER BETWEEN CUSTOMERS 000014210225104109250802837105|TRF/Part payment for 2 courses ATX /FRM CHINWENDU VIVIAN ATUEYI TO IVY|VNM2027879544689486||CHINWENDU VIVIAN ATUEYI REF:000014210225104109250802837105</t>
  </si>
  <si>
    <t>TRANSFER BETWEEN CUSTOMERS MBANKING - Lecture fee REF:970056323386699300008318663421 ANY Account Transfer from BALOGUN TOLUWALOPE MARY to IVY LEAGUE ASSOCIATES LIMITED</t>
  </si>
  <si>
    <t>TRANSFER BETWEEN CUSTOMERS MBANKING - TX &amp; PM BALANCE REF:370706418573158000006288701490 ANY Account Transfer from OMONTUEMHEN STEPHEN to IVY LEAGUE ASSOCIATES LIMITED</t>
  </si>
  <si>
    <t>STAMP DUTY CHARGE 25022021 STAMP DUTY CHARGE - 25/02/2021</t>
  </si>
  <si>
    <t>TRANSFER BETWEEN CUSTOMERS Via USSD GTBank Transfer 00000000332089616520907581810000020000202102260930 from ADAMU, MUHAMMAD MUNTASIR to IVY LEAGUE ASSOCIATES LIMITED</t>
  </si>
  <si>
    <t>TRANSFER BETWEEN CUSTOMERS Via USSD GTBank Transfer 00000000332089616520907581810000005000202102261013 from ADAMU, MUHAMMAD MUNTASIR to IVY LEAGUE ASSOCIATES LIMITED</t>
  </si>
  <si>
    <t>TRANSFER BETWEEN CUSTOMERS 000017210227094104452376500455|GTB-|637500156712197686||OLUWASAYO TEMITOPE ALAKA REF:000017210227094104452376500455</t>
  </si>
  <si>
    <t>TRANSFER BETWEEN CUSTOMERS 000017210227104859860446505836|GTB-|637500197461826960||OLUWASAYO TEMITOPE ALAKA REF:000017210227104859860446505836</t>
  </si>
  <si>
    <t>TRANSFER BETWEEN CUSTOMERS 000012210227152054877656630000|Joy Okoro pymt for PM F5|87765663||UCHENNA JOY OKORO REF:000012210227152054877656630000</t>
  </si>
  <si>
    <t>TRANSFER BETWEEN CUSTOMERS Via GTWorld Chinenye UMAHI REF:492451474000000640002102271525 from UMAHI CHINENYE CHRISTIANA to IVY LEAGUE ASSOCIATES LIMITED</t>
  </si>
  <si>
    <t>STAMP DUTY CHARGE 27022021 STAMP DUTY CHARGE - 27/02/2021</t>
  </si>
  <si>
    <t>TRANSFER BETWEEN CUSTOMERS 000012210228092954878322940000|Final payment for TX Andamp SBR|87832294||ESEOSE ITAMA REF:000012210228092954878322940000</t>
  </si>
  <si>
    <t>TRANSFER BETWEEN CUSTOMERS Via GTWorld Lecture fees - balance REF:261223311000000120002102281916 from OGEGE EMOSHIOKEKE AUGUSTINA to IVY LEAGUE ASSOCIATES LIMITED</t>
  </si>
  <si>
    <t>STAMP DUTY CHARGE 28022021 STAMP DUTY CHARGE - 28/02/2021</t>
  </si>
  <si>
    <t>23-Feb-2021 03:50 PM</t>
  </si>
  <si>
    <t>NIP/UBA/SOYINKA OREOLUWA ADEDUNMOLA/MOB/UTO/7196128961/000015/70  ACCA Classes</t>
  </si>
  <si>
    <t>23-Feb-2021 05:27 PM</t>
  </si>
  <si>
    <t>NIP/UBA/IWOWARI IYANAM OGUNTE/MOB/UTO/7197160825/000015/Iyanam iwowari  Turorial fee</t>
  </si>
  <si>
    <t>23-Feb-2021 09:20 PM</t>
  </si>
  <si>
    <t>NIP/GTB/AFOLAYAN TEMITOPE OMOLABAKE/USSD NIP Transfer from  07081894150</t>
  </si>
  <si>
    <t>24-Feb-2021 03:28 PM</t>
  </si>
  <si>
    <t>NIP/SCB/0000151013300084/OYENIKE OTEKUNRIN</t>
  </si>
  <si>
    <t>24-Feb-2021 05:28 PM</t>
  </si>
  <si>
    <t>24-Feb-2021 05:45 PM</t>
  </si>
  <si>
    <t>NIP/ABN/AMINAT AJOKE ADELEKAN/TRFTutionBalancepmtFRMAMINATAJOKEADELEKANTOIVYLEAGUEASSOCIATESLTD</t>
  </si>
  <si>
    <t>24-Feb-2021 07:02 PM</t>
  </si>
  <si>
    <t>NIP/FBN/OLUTUYIBI OLUFEMI OLAKUNLE/FBNMOBILE:IVY LEAGUE ASSOCIATES LTD/OUTSTANDING TUITION BALANCE</t>
  </si>
  <si>
    <t>25-Feb-2021 10:09 AM</t>
  </si>
  <si>
    <t>NIP/FBN/UROEGBULAM VICTOR EBERE/IB:VICTORUROEGBULAM</t>
  </si>
  <si>
    <t>25-Feb-2021 01:17 PM</t>
  </si>
  <si>
    <t>TRF FRM JESSICA OLUWADAMILOLA OJO TO IVY LEAGUE ASSOCIATES LTD|Balance of tuition payment</t>
  </si>
  <si>
    <t>25-Feb-2021 04:50 PM</t>
  </si>
  <si>
    <t>NIP Charge:STAFF SALARY FOR FEB  2021</t>
  </si>
  <si>
    <t>STAFF SALARY FOR FEB  2021/NIP TFR TO EBIETOMIYE, OLUMIDE AYODELE/UBA</t>
  </si>
  <si>
    <t>NIP Charge:STAFF SALARY  FOR FEB  2021</t>
  </si>
  <si>
    <t>STAFF SALARY  FOR FEB  2021    /NIP TFR TO YAKUBU ISIYAKA/UNITY</t>
  </si>
  <si>
    <t>NIP Charge:NEPA BILL 4 JAN + PR</t>
  </si>
  <si>
    <t>NEPA BILL 4 JAN + PR /NIP TFR TO JAMIU OLUKAYODE OSHIBOLU/STBC</t>
  </si>
  <si>
    <t>STAFF SALARY FOR FEB  2021   /NIP TFR TO SANNI TOYE MUSTAPHA/GTB</t>
  </si>
  <si>
    <t>NIP Charge:PYT 4 STORE,CHANGE OVER HOUSE</t>
  </si>
  <si>
    <t>PYT 4 STORE,CHANGE OVER HOUSE/NIP TFR TO ALAWODE ISMAIL AKANNI/GTB</t>
  </si>
  <si>
    <t>NIP Charge:REFUND FOR TUITION FEE</t>
  </si>
  <si>
    <t>REFUND FOR TUITION FEE/NIP TFR TO  BALOGUN  GANIYAT ADERONKE/GTB</t>
  </si>
  <si>
    <t>NIP Charge:STAFF SALARY   FOR FEB  2021</t>
  </si>
  <si>
    <t>STAFF SALARY   FOR FEB  2021      /NIP TFR TO OSHIBOLU JAMIU OLUKAYODE/GTB</t>
  </si>
  <si>
    <t>STAFF SALARY  FOR FEB  2021     /NIP TFR TO ADEYIN TEMIDAYO OMOSHEWA/GTB</t>
  </si>
  <si>
    <t>STAFF SALARY FOR FEB  2021 /NIP TFR TO OSHIBOLU JAMIU OLUKAYODE/GTB</t>
  </si>
  <si>
    <t>NIP Charge:STAFF SALARY (SS) FOR FEB  2021</t>
  </si>
  <si>
    <t>STAFF SALARY (SS) FOR FEB  2021   /NIP TFR TO LUCKY ISHAYA MUSA/ABN</t>
  </si>
  <si>
    <t>STAFF SALARY FOR FEB  2021  /NIP TFR TO LUCKY ISHAYA MUSA/ABN</t>
  </si>
  <si>
    <t>NIP Charge:REFUND OF EXCESS TUITION FEE</t>
  </si>
  <si>
    <t>REFUND OF EXCESS TUITION FEE/NIP TFR TO TEMILOLUWA OLAREWAJU BAMIGBOLA/ABN</t>
  </si>
  <si>
    <t>25-Feb-2021 04:51 PM</t>
  </si>
  <si>
    <t>ALP RENEWAL LICENSE FOR 2021/2022// TRF TO SEACRON EDUCATIONAL NIGERIA LIMITED</t>
  </si>
  <si>
    <t>DIRECTORS MEMBERSHIP SUB FOR  2021// TRF TO SEACRON EDUCATIONAL NIGERIA LIMITED</t>
  </si>
  <si>
    <t>26-Feb-2021 09:34 AM</t>
  </si>
  <si>
    <t>NIP/GTB/EHIGIEGBA MILDRED IYEKEEHIGIEGBA,MILDRED/via GTWORLD Final payment for June 2021 lectures</t>
  </si>
  <si>
    <t>26-Feb-2021 09:50 AM</t>
  </si>
  <si>
    <t>NIP/GTB/BRAIMOH THANKGOD OSI/Balance payment for FM &amp; FRTuition Fee</t>
  </si>
  <si>
    <t>26-Feb-2021 11:26 AM</t>
  </si>
  <si>
    <t>NIP/GTB/FADAIRO EDNA IZIEGBEFADAIRO EDNA IZIEGBE/Lessonfee</t>
  </si>
  <si>
    <t>26-Feb-2021 02:30 PM</t>
  </si>
  <si>
    <t>NIP/GTB/ASATEBO OLABISI ADENIKEASATEBO OLABISI,A/SBRandAAAlectures</t>
  </si>
  <si>
    <t>26-Feb-2021 03:00 PM</t>
  </si>
  <si>
    <t>TRF FRM CHIDINMA EVELYN ONIANWA TO IVY LEAGUE ASSOCIATES LTD|FA</t>
  </si>
  <si>
    <t>26-Feb-2021 03:13 PM</t>
  </si>
  <si>
    <t>NIP/GTB/OYAMA AISHAOYAMA AISHA/SBLandAPM</t>
  </si>
  <si>
    <t>26-Feb-2021 05:29 PM</t>
  </si>
  <si>
    <t>26-Feb-2021 04:41 PM</t>
  </si>
  <si>
    <t>CD ADIGUNOLAIDE / 671880</t>
  </si>
  <si>
    <t>26-Feb-2021 11:30 AM</t>
  </si>
  <si>
    <t>DS00603952\CD\CHIMELA EYOMA</t>
  </si>
  <si>
    <t>27-Feb-2021 05:36 AM</t>
  </si>
  <si>
    <t>NIP/FBN/IBHAFIDON PRISCILLIA/FBNMOBILE:IVY LEAGUE ASSOCIATES LTD/IBHAFIDON PRISC</t>
  </si>
  <si>
    <t>27-Feb-2021 05:39 AM</t>
  </si>
  <si>
    <t>TRF FRM FEMI   FESOJAYE TO IVY LEAGUE ASSOCIATES LTD|SBR</t>
  </si>
  <si>
    <t>27-Feb-2021 05:40 AM</t>
  </si>
  <si>
    <t>NIP/STBC/OPEYEMI OWOLABI ADEBANJO/Dip IFRS  Opeyemi</t>
  </si>
  <si>
    <t>27-Feb-2021 04:48 PM</t>
  </si>
  <si>
    <t>NIP/SKYE/AWONUBI ABISOLA WURAOLA/reg and cbl cls Abisola Awonubi</t>
  </si>
  <si>
    <t>27-Feb-2021 08:51 PM</t>
  </si>
  <si>
    <t>28-Feb-2021 05:30 AM</t>
  </si>
  <si>
    <t>NIP/ABN/MERCY CHINENYE CHUKWU/TRFPaymentforSBRandAFMtutorialsFRMMERCYCHINENYECHU</t>
  </si>
  <si>
    <t>NIP/UBA/NWANKWO ABIGAIL CHIDINMA/MOB/UTO/7239067372/000015/FR and TX bal</t>
  </si>
  <si>
    <t>28-Feb-2021 07:30 PM</t>
  </si>
  <si>
    <t>28-Feb-2021 11:15 PM</t>
  </si>
  <si>
    <t>TRANSFER BETWEEN CUSTOMERS 000016210301070054000038297163|FBNMOBILE:IVY LEAGUE ASSOCIATES LIMITED/BALANCE PAYMENT FOR F7 AND F6 ACCA CLASS|637501788540310098||DIM CHIKA LYNDA REF:000016210301070054000038297163</t>
  </si>
  <si>
    <t>SUNDRY ENTRIES )3741399112ifo:IVY LEAGUE ASSO</t>
  </si>
  <si>
    <t>VALUE ADDED TAX S/N)3741399112ifo:IVY LEAGUE A</t>
  </si>
  <si>
    <t>TRANSFER BETWEEN CUSTOMERS Via USSD GTBank Transfer 00000000501063084420907581810000025000202103011918 from OKWULEHIE CHIBUIKEM KINGSLEY to IVY LEAGUE ASSOCIATES LIMITED</t>
  </si>
  <si>
    <t>STAMP DUTY CHARGE 01032021 STAMP DUTY CHARGE - 01/03/2021</t>
  </si>
  <si>
    <t>TRANSFER BETWEEN CUSTOMERS MBANKING - Abiola Asaolu- Tuition fees/Reg REF:562868114509443900006065011480 ANY Account Transfer from ASAOLU ABIOLA ESTHER to IVY LEAGUE ASSOCIATES LIMITED</t>
  </si>
  <si>
    <t>STAMP DUTY CHARGE 03032021 STAMP DUTY CHARGE - 03/03/2021</t>
  </si>
  <si>
    <t>01-Mar-2021 08:52 AM</t>
  </si>
  <si>
    <t>NIP/STLB/AGOYE OLUWABUSAYO DAMILOLA/Transfer from AGOYE OLUWABUSAYO DAMILOLA to IVY LEAGUE ASSOCIATES LTD</t>
  </si>
  <si>
    <t>01-Mar-2021 09:17 AM</t>
  </si>
  <si>
    <t>NIP/UBN/OSARUMWENSE LURINA OSAWE/MOBILE/UNION Transfer from OSARUMWENSE LURINA OSAWE - Balance-AFM, APM and SBL</t>
  </si>
  <si>
    <t>01-Mar-2021 01:33 PM</t>
  </si>
  <si>
    <t>NIP/GTB/ODULEYE  MERCY AYOMIDEODULEYE, MERCY AYO/via GTWORLD Tutorial fee- balance</t>
  </si>
  <si>
    <t>01-Mar-2021 02:05 PM</t>
  </si>
  <si>
    <t>NIP/GTB/BELLO OLUWATOYIN ELIZABETHBELLO OLUWATOY/via GTWORLD Final payment for class</t>
  </si>
  <si>
    <t>02-Mar-2021 08:57 AM</t>
  </si>
  <si>
    <t>TRF FRM BOLUTIFE OMOYENI PHILLIPS TO IVY LEAGUE ASSOCIATES LTD|FM wknd online IFO Phillips Bolutife</t>
  </si>
  <si>
    <t>02-Mar-2021 10:18 AM</t>
  </si>
  <si>
    <t>NIP/FCMB/PHILLIPS BOLUTIFE OMOYENI/App Balance on payment for Financial Management online weeke</t>
  </si>
  <si>
    <t>03-Mar-2021 08:49 AM</t>
  </si>
  <si>
    <t>NIP/GTB/ADENIYI LUKMAN ADEREMIADENIYI,LUKMAN ADE/via GTWORLD Aishat school fees</t>
  </si>
  <si>
    <t>03-Mar-2021 05:58 PM</t>
  </si>
  <si>
    <t>TRF FRM CHIDINMA MAGDALYN NWOKO TO IVY LEAGUE ASSOCIATES LTD|FM JUNE DIET</t>
  </si>
  <si>
    <t>03-Mar-2021 06:45 PM</t>
  </si>
  <si>
    <t>NIP/ABN/TITILOPE OYEBISI OYEDEJI/TRF/tuition and registration fees/FRM TITILOPE OYEBISI OYEDEJI TO IVY</t>
  </si>
  <si>
    <t>10-Feb-2021 05:53 AM</t>
  </si>
  <si>
    <t>TRF FRM UCHENNA   ODUDIGBO TO IVY LEAGUE ASSOCIATES LTD -  CBE|ACCA Reg.</t>
  </si>
  <si>
    <t>11-Feb-2021 09:45 AM</t>
  </si>
  <si>
    <t>11-Feb-2021 12:54 PM</t>
  </si>
  <si>
    <t>NIP/FBN/OCHONOGOR VERA OMOYE/FBNMOBILE:IVY LEAGUE ASSOCIATES LTD    CBE/EXAM FEE FOR BT VERA OMOYE OCHONOGOR</t>
  </si>
  <si>
    <t>12-Feb-2021 09:02 PM</t>
  </si>
  <si>
    <t>NIP/GTB/OKORO   PRECIOUS OGOCHUKWU/via GTWORLD</t>
  </si>
  <si>
    <t>13-Feb-2021 09:56 AM</t>
  </si>
  <si>
    <t>NIP/GTB/AGBOOLA KEHINDE ADEFOLARIN/KehindeAgboolasCBEexampaymentforF4CBLEnglishVariant</t>
  </si>
  <si>
    <t>13-Feb-2021 05:51 PM</t>
  </si>
  <si>
    <t>NIP/VFD/MOJISOLA WILLIAMS/NIP/5026188Lucy Williams Exam fee/To IVY LEAGUE ASSOCIATES LTD   CBE/1015362596</t>
  </si>
  <si>
    <t>13-Feb-2021 11:19 PM</t>
  </si>
  <si>
    <t>15-Feb-2021 11:06 AM</t>
  </si>
  <si>
    <t>NIP/FBN/AKINFOLARIN OLUWATOSIN DELE/FBNMOBILE:IVY LEAGUE ASSOCIATES LTD    CBE/ACCA F4 CBE</t>
  </si>
  <si>
    <t>17-Feb-2021 04:58 AM</t>
  </si>
  <si>
    <t>NIP/STBC/PATRICK OJEIFO UADIA/MA Foundation</t>
  </si>
  <si>
    <t>18-Feb-2021 06:05 AM</t>
  </si>
  <si>
    <t>NIP/GTB/ADESOLA  HELEN JESUTOFUNMI/via GTWORLD MA Paper</t>
  </si>
  <si>
    <t>18-Feb-2021 09:49 AM</t>
  </si>
  <si>
    <t>NIP/CMB/JAJI ABDULWAHAB OLUWATOBI/TRF FRM JAJI ABDULWAHAB OLUWATOBI TO IVY LEAGUE ASSOCIATES LTD -  CBE Oluwatobi Jaji B</t>
  </si>
  <si>
    <t>REG FEE REFUND TO STUDENT// TRF TO UCHENNA   ODUDIGBO</t>
  </si>
  <si>
    <t>PYT FOR CBE EXAMS FOR DEC. 2020// TRF TO SEACRON EDUCATIONAL NIGERIA LIMITED</t>
  </si>
  <si>
    <t>NIP Charge:EXAM FEE REFUND TO STUDENT</t>
  </si>
  <si>
    <t>EXAM FEE REFUND TO STUDENT/NIP TFR TO GRACE OLUWAFUNKE AROWOSEGBE/ABN</t>
  </si>
  <si>
    <t>19-Feb-2021 05:56 PM</t>
  </si>
  <si>
    <t>NIP/STBC/PATRICK OJEIFO UADIA/IVY LEAGUE ASSOCIATES LTD   CBE</t>
  </si>
  <si>
    <t>20-Feb-2021 11:31 PM</t>
  </si>
  <si>
    <t>22-Feb-2021 01:37 AM</t>
  </si>
  <si>
    <t>SMS Notification Charge Feb 2021</t>
  </si>
  <si>
    <t>22-Feb-2021 01:34 PM</t>
  </si>
  <si>
    <t>NIP/ECO/OGWU ANITA/REF656722491 BO OGWU ANITA IFO IVY LEAGUE ASSOCIA</t>
  </si>
  <si>
    <t>23-Feb-2021 07:18 PM</t>
  </si>
  <si>
    <t>NIP/ABN/OKORO GRACE IFY/TRFACCAexamfeeforAgbuNwannekaFRMOKOROGRACEIFYTOIVYLEAGUEASSOCIATESLTD-CBE</t>
  </si>
  <si>
    <t>24-Feb-2021 10:41 AM</t>
  </si>
  <si>
    <t>NIP/ABN/SYZYGUS  UDURUME/TRF/Syzygus Udurume/FRM SYZYGUS  UDURUME TO IVY</t>
  </si>
  <si>
    <t>24-Feb-2021 01:01 PM</t>
  </si>
  <si>
    <t>NIP/GTB/LAWAL TOLULOPE ADEDEJI/TOLULOPEADEDEJILAWALF1F3</t>
  </si>
  <si>
    <t>24-Feb-2021 03:57 PM</t>
  </si>
  <si>
    <t>NIP/UNITY/ARASI TEMITOPE  MOPELOLA/UNIFI-MobApp: MA-CBE, Trf to Zenith Bank IVY LEAGUE ASSOCIATES LTD -  CBE</t>
  </si>
  <si>
    <t>24-Feb-2021 05:30 PM</t>
  </si>
  <si>
    <t>NIP/FDP/CHINONSO JUDE ONWURAH/ONB TRF FROM CHINONSO J **0879 FBP</t>
  </si>
  <si>
    <t>24-Feb-2021 10:15 AM</t>
  </si>
  <si>
    <t>ONYINYE JOHNSON AMADI DS11567147</t>
  </si>
  <si>
    <t>25-Feb-2021 06:03 PM</t>
  </si>
  <si>
    <t>NIP/GTB/TAIWO  DAVID BABATUNDETAIWO, DAVID BABAT/USSD NIP Transfer from  08139458480</t>
  </si>
  <si>
    <t>26-Feb-2021 10:22 AM</t>
  </si>
  <si>
    <t>26-Feb-2021 03:41 PM</t>
  </si>
  <si>
    <t>NIP/ABN/ALADEJEBI IYINOLUWA ADEDAMOLA/TRFyinoluwasManagementExamfeeFRMALADEJEBIIYINOLUWAADEDAMOLATOIVYLEAGUEASSOCIATESLT</t>
  </si>
  <si>
    <t>26-Feb-2021 04:21 PM</t>
  </si>
  <si>
    <t>NIP/GTB/OLUSESI BARAKAT AYINKEOLUSESI BARAKAT AY/via GTWORLD Olusesi Barakat</t>
  </si>
  <si>
    <t>27-Feb-2021 04:24 PM</t>
  </si>
  <si>
    <t>TRF FRM SWITCH AND ROOTS VENTURE TO IVY LEAGUE ASSOCIATES LTD -  CBE|REGISTRATION- TOLUWALASE ABEKE OWOLABI</t>
  </si>
  <si>
    <t>27-Feb-2021 08:31 PM</t>
  </si>
  <si>
    <t>28-Feb-2021 11:13 PM</t>
  </si>
  <si>
    <t>01-Mar-2021 10:31 AM</t>
  </si>
  <si>
    <t>NIP/STLB/IYEWUMI SUSAN ADESUPO/Transfer from IYEWUMI SUSAN ADESUPO to IVY LEAGUE ASSOCIATES LTD -  CBE</t>
  </si>
  <si>
    <t>02-Mar-2021 08:29 AM</t>
  </si>
  <si>
    <t>NIP/STBC/DOYINSOLA IFEOLUWA OGUNBIYI/4508722MA Exam</t>
  </si>
  <si>
    <t>04-Mar-2021 12:20 PM</t>
  </si>
  <si>
    <t>TRF FRM ABISOLA SARAH LADIPO TO IVY LEAGUE ASSOCIATES LTD|For FM class</t>
  </si>
  <si>
    <t>04-Mar-2021 12:43 PM</t>
  </si>
  <si>
    <t>TRF FRM OLABISI BASIRAT SOGUNRO TO IVY LEAGUE ASSOCIATES LTD|Atx lectures June 2021 Olabisi Sogunro</t>
  </si>
  <si>
    <t>04-Mar-2021 03:03 PM</t>
  </si>
  <si>
    <t>NIP/FBN/OGBOGHODO ODOSAMAMWEN TESTIMONY/FBNMOBILE:IVY LEAGUE ASSOCIATES LTD/BALANCE PAYMENT ON LECTURE FEE</t>
  </si>
  <si>
    <t>04-Mar-2021 04:43 PM</t>
  </si>
  <si>
    <t>NIP Charge:RESULT BONUS FOR DEC 2020</t>
  </si>
  <si>
    <t>RESULT BONUS FOR DEC 2020  /NIP TFR TO AWOFISIBE AYORINDE OLAJIRE/FCMB</t>
  </si>
  <si>
    <t>NIP Charge:LECTURERS BONU PAY DEC_2020</t>
  </si>
  <si>
    <t>LECTURERS BONU PAY DEC_2020  /NIP TFR TO OMOREGIE LAWRENCE OSAKHUWOMWAN/ECO</t>
  </si>
  <si>
    <t>NIP Charge:RESULT-BONUS FOR DEC-2020 EXAM</t>
  </si>
  <si>
    <t>RESULT-BONUS FOR DEC-2020 EXAM/NIP TFR TO OLAKISAN JAMIU ADEYEMI/FBN</t>
  </si>
  <si>
    <t>NIP Charge:LECTURER RESULT BONUS-DEC-2020</t>
  </si>
  <si>
    <t>LECTURER RESULT BONUS-DEC-2020/NIP TFR TO APENA MUYIDEEN ADE/FCMB</t>
  </si>
  <si>
    <t>NIP Charge:RESULT BONUS FOR LECTUER DEC-2020</t>
  </si>
  <si>
    <t>RESULT BONUS FOR LECTUER DEC-2020/NIP TFR TO DUROSANYA GABRIEL O/UBN</t>
  </si>
  <si>
    <t>NIP Charge:RESULT BONUS DEC 2020 FOR LECTURER</t>
  </si>
  <si>
    <t>RESULT BONUS DEC 2020 FOR LECTURER/NIP TFR TO SOSANYA AKINJIDE LANRE /GTB</t>
  </si>
  <si>
    <t>NIP Charge:RESULT BONUS FOR LECTURER DEC 2020</t>
  </si>
  <si>
    <t>RESULT BONUS FOR LECTURER DEC 2020/NIP TFR TO OSHIKOYA OLUMIDE GBOYEGA/GTB</t>
  </si>
  <si>
    <t>NIP Charge:RESULT BONUS PAY DEC-2020</t>
  </si>
  <si>
    <t>RESULT BONUS PAY DEC-2020/NIP TFR TO TUNDE SOLOMON JOHNSON/STBC</t>
  </si>
  <si>
    <t>NIP Charge:CAR PARK SECURITY PAY 4 FEB 2021</t>
  </si>
  <si>
    <t>CAR PARK SECURITY PAY 4 FEB 2021/NIP TFR TO GODDEY KELVIN EMUDIAYERE/SKYE</t>
  </si>
  <si>
    <t>NIP Charge:RESULT BONUS-FOR-DEC 2020 EXAMS</t>
  </si>
  <si>
    <t>RESULT BONUS-FOR-DEC 2020 EXAMS/NIP TFR TO SHOTANDEHAFEEZ OLADIPUPO/GTB</t>
  </si>
  <si>
    <t>NIP Charge:PYT FOR 400LTRS OF DIESEL FOR GEN</t>
  </si>
  <si>
    <t>PYT FOR 400LTRS OF DIESEL FOR GEN/NIP TFR TO ASHARAMI SYNERGY PLCD2D/GTB</t>
  </si>
  <si>
    <t>RESULT BONUS FOR DEC 2020   /NIP TFR TO OWOLESHO MAYOWA HAGI/GTB</t>
  </si>
  <si>
    <t>NIP Charge:LECTURER BONUS PAY DEC-2020</t>
  </si>
  <si>
    <t>LECTURER BONUS PAY DEC-2020/NIP TFR TO FOLAKEMI SHOBAYO/TITAN</t>
  </si>
  <si>
    <t>NIP Charge:LECTURER RESULT BONUS PAY DEC-2020</t>
  </si>
  <si>
    <t>LECTURER RESULT BONUS PAY DEC-2020/NIP TFR TO AJAYI OLAGOKE/GTB</t>
  </si>
  <si>
    <t>NIP Charge:RESULT-BONUS FOR DEC 2020 EXAMS</t>
  </si>
  <si>
    <t>RESULT-BONUS FOR DEC 2020 EXAMS/NIP TFR TO OSHIBOLU AHMED OLUWASEYI/GTB</t>
  </si>
  <si>
    <t>NIP Charge:STAFF SALARY 4 FEB  2021</t>
  </si>
  <si>
    <t>STAFF SALARY 4 FEB  2021/NIP TFR TO RUTH OLUWAWUNMI AJAYI/STBC</t>
  </si>
  <si>
    <t>NIP Charge:RESULT-BONUS FOR DEC 2020</t>
  </si>
  <si>
    <t>RESULT-BONUS FOR DEC 2020/NIP TFR TO OLADOSU OLADIMEJI AFEEZ/GTB</t>
  </si>
  <si>
    <t>NIP Charge:BNG LOAN TO STAFF REPAYABLE FROM</t>
  </si>
  <si>
    <t>BNG LOAN TO STAFF REPAYABLE FROM/NIP TFR TO JAMIU OLUKAYODE OSHIBOLU/STBC</t>
  </si>
  <si>
    <t>NIP Charge:RESULT BONUS FOR DEC  2020 EXAMS</t>
  </si>
  <si>
    <t>RESULT BONUS FOR DEC  2020 EXAMS/NIP TFR TO BINUYO IBUKUNOLUWA ADEWUNMI/GTB</t>
  </si>
  <si>
    <t>NIP Charge:LECTURER BONUS PAY DEC 2020</t>
  </si>
  <si>
    <t>LECTURER BONUS PAY DEC 2020/NIP TFR TO FATOKI OLUWADARE SAMUEL/GTB</t>
  </si>
  <si>
    <t>NIP Charge:LECTURER RESULT BONUS FOR DEC 2020</t>
  </si>
  <si>
    <t>LECTURER RESULT BONUS FOR DEC 2020/NIP TFR TO IKEOLUMBA JONATHAN OBINNA/GTB</t>
  </si>
  <si>
    <t>NIP Charge:LECTURER-RESULT BONUS DEC 2020</t>
  </si>
  <si>
    <t>LECTURER-RESULT BONUS DEC 2020/NIP TFR TO HABIB MUSBAHU ABDULLAHI/GTB</t>
  </si>
  <si>
    <t>NIP Charge:CASH ADV  FOR FLYER DISTRIBUTN</t>
  </si>
  <si>
    <t>CASH ADV  FOR FLYER DISTRIBUTN/NIP TFR TO EBIETOMIYE OLUMIDE AYODELE/GTB</t>
  </si>
  <si>
    <t>NIP Charge:RESULT BONUS FOR DEC 2020--EXAMS</t>
  </si>
  <si>
    <t>RESULT BONUS FOR DEC 2020--EXAMS/NIP TFR TO AREOLA JOSHUA OLANIPEKUN/GTB</t>
  </si>
  <si>
    <t>RESULT BONUS FOR DEC 2020 /NIP TFR TO SOKUNBIOLUWAFEMI STEPHEN/GTB</t>
  </si>
  <si>
    <t>NIP Charge:LECTURER RESULT BONUS DEC-2020</t>
  </si>
  <si>
    <t>LECTURER RESULT BONUS DEC-2020/NIP TFR TO AKANBI SAHEED/KBL</t>
  </si>
  <si>
    <t>NIP Charge:BONUS 4 DEC 2020 EXAMS TO LECTURER</t>
  </si>
  <si>
    <t>BONUS 4 DEC 2020 EXAMS TO LECTURER/NIP TFR TO AKINWUNMI AKINKUNMI KAYODE/GTB</t>
  </si>
  <si>
    <t>04-Mar-2021 09:13 PM</t>
  </si>
  <si>
    <t>NIP/GTB/KOUTONOU ELIJAH FOLIKOUTONOU ELIJAH FOLI/via GTWORLD</t>
  </si>
  <si>
    <t>TRANSFER BETWEEN CUSTOMERS 000010210304130416111199861686|REFPC1167067163751300 BO ADEDOKUN SAHEED ADEWALE |PC1167067163751300||ADEDOKUN SAHEED ADEWALE REF:000010210304130416111199861686</t>
  </si>
  <si>
    <t>TRANSFER BETWEEN CUSTOMERS Via GTWorld Balance_ AA lectures REF:217821189000000200002103041531 from SUNMONU SAIDAT OLUBUKOLA to IVY LEAGUE ASSOCIATES LIMITED</t>
  </si>
  <si>
    <t>STAMP DUTY CHARGE 04032021 STAMP DUTY CHARGE - 04/03/2021</t>
  </si>
  <si>
    <t>TRANSFER BETWEEN CUSTOMERS 000012210305095650884641920000|Teslimat balance payment|88464192||TESLIMAT KEHINDE IBIKUNLE REF:000012210305095650884641920000</t>
  </si>
  <si>
    <t>TRANSFER BETWEEN CUSTOMERS MBANKING - Payment for Sbr, AAA classes REF:490609161581663400006544115743 ANY Account Transfer from TOLANI OLUWASOLA EMMANUEL to IVY LEAGUE ASSOCIATES LIMITED</t>
  </si>
  <si>
    <t>TRANSFER BETWEEN CUSTOMERS 000004210305110418547841669505|MOB/UTO/7297821182/000013/Tomiwa Adekanmbi s Tuition reg|7297821182||ADEKAMBI OLUWATOMIWA OLUWASEYI REF:000004210305110418547841669505</t>
  </si>
  <si>
    <t>TRANSFER BETWEEN CUSTOMERS MBANKING - REF:152743323941229750005122795913 ANY Account Transfer from ANIMASHAUN MFONOBONG GRACE to IVY LEAGUE ASSOCIATES LIMITED</t>
  </si>
  <si>
    <t>TRANSFER BETWEEN CUSTOMERS Via GTWorld Balance Tuition by Gbemisola Daniel REF:202309198000000200002103051610 from DANIEL, DAMILARE OLUSEUN to IVY LEAGUE ASSOCIATES LIMITED</t>
  </si>
  <si>
    <t>TRANSFER BETWEEN CUSTOMERS 000012210305192049885459530000|IVY LEAGUE ASSOCIATES LIMITED|88545953||OLUWAFEMI OLATOYE KUSHIMO REF:000012210305192049885459530000</t>
  </si>
  <si>
    <t>STAMP DUTY CHARGE 05032021 STAMP DUTY CHARGE - 05/03/2021</t>
  </si>
  <si>
    <t>TRANSFER BETWEEN CUSTOMERS Via USSD GTBank Transfer 00000000492045432620907581810000035000202103060807 from AKINDEKO OLUWATOSIN to IVY LEAGUE ASSOCIATES LIMITED</t>
  </si>
  <si>
    <t>TRANSFER BETWEEN CUSTOMERS 000016210306090755000056306204|FBNMOBILE:IVY LEAGUE ASSOCIATES LIMITED/ENYINNA CHIEMELA|637506184754659678||ANTHONY NONYEREM ENYINNA Andamp CO REF:000016210306090755000056306204</t>
  </si>
  <si>
    <t>TRANSFER BETWEEN CUSTOMERS Via GTWorld Reg &amp; Tuition REF:219824650000000640002103061152 from JACOBS TITILOLA,BOLAJOKO to IVY LEAGUE ASSOCIATES LIMITED</t>
  </si>
  <si>
    <t>TRANSFER BETWEEN CUSTOMERS Via GTWorld REF:232705417000000200002103061245 from AJAYI,YUSUF OLUWADARE to IVY LEAGUE ASSOCIATES LIMITED</t>
  </si>
  <si>
    <t>TRANSFER BETWEEN CUSTOMERS via Internet Banking Additional APM class from OKOSODO MUAREEN to IVY LEAGUE ASSOCIATES LIMITED</t>
  </si>
  <si>
    <t>TRANSFER BETWEEN CUSTOMERS Via GTWorld REF:232705417000000200002103061250 from AJAYI,YUSUF OLUWADARE to IVY LEAGUE ASSOCIATES LIMITED</t>
  </si>
  <si>
    <t>TRANSFER BETWEEN CUSTOMERS via Internet Banking AAA AND SBL LECTURE FEE from IFEANYI, HILARY to IVY LEAGUE ASSOCIATES LIMITED</t>
  </si>
  <si>
    <t>TRANSFER BETWEEN CUSTOMERS 000016210306183324000058340596|FBNMOBILE:IVY LEAGUE ASSOCIATES LIMITED/REGISTRATION|637506524040785301||ENYINNA CHIEMELA OGBONNA REF:000016210306183324000058340596</t>
  </si>
  <si>
    <t>STAMP DUTY CHARGE 06032021 STAMP DUTY CHARGE - 06/03/2021</t>
  </si>
  <si>
    <t>TRANSFER BETWEEN CUSTOMERS MBANKING - Balance on AA REF:848461959379081500001709802633 ANY Account Transfer from IRABOR, AISIOKWOBA ATAENE to IVY LEAGUE ASSOCIATES LIMITED</t>
  </si>
  <si>
    <t>05-Mar-2021 11:14 AM</t>
  </si>
  <si>
    <t>05-Mar-2021 02:18 PM</t>
  </si>
  <si>
    <t>TRF FRM GINIKA  JULIET OKAFOR TO IVY LEAGUE ASSOCIATES LTD|Outstanding</t>
  </si>
  <si>
    <t>05-Mar-2021 03:54 PM</t>
  </si>
  <si>
    <t>NIP/UBA/KOREDE DADA/MOB/UTO/7301233594/000015/Korede bal</t>
  </si>
  <si>
    <t>05-Mar-2021 07:44 PM</t>
  </si>
  <si>
    <t>NIP/ABN/OLADOKE NURAT ALOGBA/NIP/ussd/1144132594433721539479</t>
  </si>
  <si>
    <t>05-Mar-2021 08:07 PM</t>
  </si>
  <si>
    <t>NIP/FBN/OGOKEH BLESSING ASEBAKOGHENE/FBNMOBILE:IVY LEAGUE ASSOCIATES LTD/REG ACCA</t>
  </si>
  <si>
    <t>06-Mar-2021 04:29 AM</t>
  </si>
  <si>
    <t>NIP/FBN/OBISESAN ABIDEMI JANET/FBNMOBILE:IVY LEAGUE ASSOCIATES LTD/30 PERCENT BA</t>
  </si>
  <si>
    <t>06-Mar-2021 04:35 AM</t>
  </si>
  <si>
    <t>NIP/UBA/OLIWAYA OLUWATOSIN OLANREWAJU/MOB/UTO/7305938002/000015/OBU   ATX Balanc</t>
  </si>
  <si>
    <t>06-Mar-2021 08:15 AM</t>
  </si>
  <si>
    <t>TRF FRM EROMOSELE OSAJIE OGBE TO IVY LEAGUE ASSOCIATES LTD|Trf to Ivy League from Osajie Ogbe</t>
  </si>
  <si>
    <t>06-Mar-2021 09:07 AM</t>
  </si>
  <si>
    <t>NIP/STBC/OLUGBENGA OLUTOBA ASAOLU/TRF FRM OLUGBENGA OLUTOBA ASAOLU           Gbenga</t>
  </si>
  <si>
    <t>06-Mar-2021 09:17 AM</t>
  </si>
  <si>
    <t>TRF FRM IHUOMA MARY-THERESA OGBUAKANNE TO IVY LEAGUE ASSOCIATES LTD|Tuition Fee For PM</t>
  </si>
  <si>
    <t>06-Mar-2021 10:33 AM</t>
  </si>
  <si>
    <t>NIP/ABN/BOLUWATIFE MERCY OJEDOKUN/NIP/ussd/1144132594966738500502</t>
  </si>
  <si>
    <t>06-Mar-2021 10:34 AM</t>
  </si>
  <si>
    <t>NIP/ABN/BOLUWATIFE MERCY OJEDOKUN/NIP/ussd/1144132594967339627377</t>
  </si>
  <si>
    <t>06-Mar-2021 06:05 PM</t>
  </si>
  <si>
    <t>TRF FRM JUDE I MOMOH TO IVY LEAGUE ASSOCIATES LTD|Additional part payment</t>
  </si>
  <si>
    <t>06-Mar-2021 06:22 PM</t>
  </si>
  <si>
    <t>NIP/SKYE/OGUNLANA OLUWASHOLA SHERIFDEEN/FT</t>
  </si>
  <si>
    <t>07-Mar-2021 12:46 AM</t>
  </si>
  <si>
    <t>07-Mar-2021 05:34 AM</t>
  </si>
  <si>
    <t>NIP/STBC/PETER OLUDAYO OLADUNJOYE/TRF FRM PETER OLUDAYO OLADUNJOYE           OBU Men</t>
  </si>
  <si>
    <t>07-Mar-2021 09:59 AM</t>
  </si>
  <si>
    <t>NIP/ABN/FOLASHADE NMESOMA OLUGU/NIP/ussd/1144132595810889664172</t>
  </si>
  <si>
    <t>07-Mar-2021 10:11 AM</t>
  </si>
  <si>
    <t>NIP/FCMB/KUYE JOKE AMINAT/App Trf from Kuye Joke To Zenith Bank IVY LEAGUE ASSOCIATES</t>
  </si>
  <si>
    <t>07-Mar-2021 11:28 AM</t>
  </si>
  <si>
    <t>NIP/GTB/OBIORAH CHIDINMA ADAKUOBIORAH CHIDINMA A/USSD NIP Transfer from  08139636392</t>
  </si>
  <si>
    <t>07-Mar-2021 01:22 PM</t>
  </si>
  <si>
    <t>NIP/UBA/ADEDEJI OLUWAFEMI ADEOLUWA/MOB/UTO/7318855832/000015/Balance of tutorials fee</t>
  </si>
  <si>
    <t>07-Mar-2021 01:32 PM</t>
  </si>
  <si>
    <t>NIP/FBN/UWOGHIREN ITOHAN/FBNMOBILE:IVY LEAGUE ASSOCIATES LTD/TUITION FEES TAX</t>
  </si>
  <si>
    <t>07-Mar-2021 02:53 PM</t>
  </si>
  <si>
    <t>07-Mar-2021 08:49 PM</t>
  </si>
  <si>
    <t>NIP/FBN/OKE BABALOLA AYOBAMI/FBNMOBILE:IVY LEAGUE ASSOCIATES LTD/SBR PART PYMT</t>
  </si>
  <si>
    <t>PERCENTAGE OF ATTENDANCE</t>
  </si>
  <si>
    <t>OWN ACCOUNT TRANSFER via GAPS OWN ACCOUNT TRSF FROM GTB MAIN - GTB CONSTRUCTN OK 108986948 REF: 0124533814108986948000000</t>
  </si>
  <si>
    <t>OWN ACCOUNT TRANSFER via GAPS OWN ACCOUNT TRSF FROM GTB MAIN - GTB-CONSTRUCTN OK 109005735 REF: 0124533814109005735000000</t>
  </si>
  <si>
    <t>TRANSFER BETWEEN CUSTOMERS via Internet Banking AAA Tuition from ONAFOWOKAN FOLUKE OLUKEMI to IVY LEAGUE ASSOCIATES LIMITED</t>
  </si>
  <si>
    <t>TRANSFER BETWEEN CUSTOMERS MBANKING - Ogungbe oluwabunmi REF:654313658532471300001000039624 ANY Account Transfer from OGUNGBE OLUWABUNMI ABOSEDE to IVY LEAGUE ASSOCIATES LIMITED</t>
  </si>
  <si>
    <t>TRANSFER BETWEEN CUSTOMERS 000015210309202328001556183453|Samuel|368753845||SAMJULE GLOBAL ELECTRICAL INTERNATIONAL REF:000015210309202328001556183453</t>
  </si>
  <si>
    <t>STAMP DUTY CHARGE 09032021 STAMP DUTY CHARGE - 09/03/2021</t>
  </si>
  <si>
    <t>TRANSFER BETWEEN CUSTOMERS Via GTWorld 30% balance for PM, FM &amp; LW REF:275111561000000192002103100856 from OGUNKOYA, ESTHER OLUWAKEMI to IVY LEAGUE ASSOCIATES LIMITED</t>
  </si>
  <si>
    <t>TRANSFER BETWEEN CUSTOMERS 000012210310210350000229635227|TRF FRM JAMIU OLUKAYODE OSHIBOLU|1LISQWUHWTMXA435||JAMIU OLUKAYODE OSHIBOLU REF:000012210310210350000229635227</t>
  </si>
  <si>
    <t>STAMP DUTY CHARGE 10032021 STAMP DUTY CHARGE - 10/03/2021</t>
  </si>
  <si>
    <t>TRANSFER BETWEEN CUSTOMERS MBANKING - Fm And FR class REF:445441000040000002103121659 ANY Account Transfer from ADESANYA, OLUBUKOLA MARIAN to IVY LEAGUE ASSOCIATES LIMITED</t>
  </si>
  <si>
    <t>TRANSFER BETWEEN CUSTOMERS MBANKING - REF:203771221077335500009489054095 ANY Account Transfer from ONUZULU, ALVIN OTITO to IVY LEAGUE ASSOCIATES LIMITED</t>
  </si>
  <si>
    <t>STAMP DUTY CHARGE 12032021 STAMP DUTY CHARGE - 12/03/2021</t>
  </si>
  <si>
    <t>TRANSFER BETWEEN CUSTOMERS 000021210313060324200000001122|Kayode Lasisi Tution|NG-013-210313-074822102-475023-992||0000130124533814 REF:000021210313060324200000001122</t>
  </si>
  <si>
    <t>OWN ACCOUNT TRANSFER via GAPS own account transfer gtb main to gtb building ok 109654663 REF: 0124533814109654663000000</t>
  </si>
  <si>
    <t>TRANSFER BETWEEN CUSTOMERS Via USSD GTBank Transfer 00000000442046098620907581810000015000202103131110 from OLANREWAJU,BILKIS MOSUNMOLA to IVY LEAGUE ASSOCIATES LIMITED</t>
  </si>
  <si>
    <t>TRANSFER BETWEEN CUSTOMERS 000017210313123715049802169877|INB|IVY LEAGUE ||Wema USSD |||AKINYEMI ADEBOSOLA OLUWAKOEGAN REF:000017210313123715049802169877</t>
  </si>
  <si>
    <t>STAMP DUTY CHARGE 13032021 STAMP DUTY CHARGE - 13/03/2021</t>
  </si>
  <si>
    <t>08-Mar-2021 03:36 AM</t>
  </si>
  <si>
    <t>NIP/FBN/OLASUPO SAMMY OPEYEMI/FBNMOBILE:IVY LEAGUE ASSOCIATES LTD/BALANCE ON MY</t>
  </si>
  <si>
    <t>08-Mar-2021 12:57 PM</t>
  </si>
  <si>
    <t>NIP/WBP/KOLADE  OLUSOLA/ZENITH BANK-Acca tutorial</t>
  </si>
  <si>
    <t>08-Mar-2021 02:17 PM</t>
  </si>
  <si>
    <t>NIP/ABN/TEMITOPE  OGUNKOYA/TRF/ogunkoya Temitope/FRM TEMITOPE  OGUNKOYA TO IVY</t>
  </si>
  <si>
    <t>08-Mar-2021 03:56 PM</t>
  </si>
  <si>
    <t>TRF FRM OLUWASIJIBOMI   AJUMOBI TO IVY LEAGUE ASSOCIATES LTD|FR ACCA</t>
  </si>
  <si>
    <t>08-Mar-2021 04:04 PM</t>
  </si>
  <si>
    <t>NIP/GTB/ETAKIBUEBU  MERCY ELOHOETAKIBUEBU  MERCY/via GTWORLD Strategic Professional tutorial for Eloho</t>
  </si>
  <si>
    <t>09-Mar-2021 04:32 AM</t>
  </si>
  <si>
    <t>NIP/ABN/ARIYO ADEROGBA O/TRFRogbatuitionFRMARIYOADEROGBAOTOIVYLEAGUEASSOCIATESLT</t>
  </si>
  <si>
    <t>09-Mar-2021 11:56 AM</t>
  </si>
  <si>
    <t>NIP/FCMB/OGBONNA GEORGINA IFEOMA/web:AFM class payment</t>
  </si>
  <si>
    <t>09-Mar-2021 01:47 PM</t>
  </si>
  <si>
    <t>NIP/ABN/JOY NNENNA NWAOKOCHA/TRF/PM online class/FRM JOY NNENNA NWAOKOCHA TO IVY</t>
  </si>
  <si>
    <t>09-Mar-2021 02:06 PM</t>
  </si>
  <si>
    <t>NIP/GTB/ONAMADE  SAMUEL OLADAPOONAMADE  SAMUEL O/USSD NIP Transfer from  08161767956</t>
  </si>
  <si>
    <t>10-Mar-2021 08:10 PM</t>
  </si>
  <si>
    <t>NIP/GTB/MADUBUKO NONYEMADUBUKO NONYE/via GTWORLD Nonye/SBR</t>
  </si>
  <si>
    <t>11-Mar-2021 09:55 AM</t>
  </si>
  <si>
    <t>ISW WebPyt-000039494800-Amaka Njepu - sbl &amp; afm/889338080059LANG</t>
  </si>
  <si>
    <t>11-Mar-2021 10:34 AM</t>
  </si>
  <si>
    <t>NIP/UBA/FOLAHAN O ITABIYI/MOB/UTO/7361744886/000015/Balance on lecture fees</t>
  </si>
  <si>
    <t>11-Mar-2021 02:35 PM</t>
  </si>
  <si>
    <t>TRF FRM EMMANUEL BASSEY TO IVY LEAGUE ASSOCIATES LTD|Bassey Emmanuel bal pyt for F8</t>
  </si>
  <si>
    <t>12-Mar-2021 08:58 AM</t>
  </si>
  <si>
    <t>NIP/ABN/GRACE KIKELOMO MEGBELE/TRF/SBR /FRM GRACE KIKELOMO MEGBELE TO IVY</t>
  </si>
  <si>
    <t>12-Mar-2021 03:32 PM</t>
  </si>
  <si>
    <t>NIP/SKYE/AYOMITIDE MOSES JOHN/DGWEB:Vulte FT To:IVY LEAGUE ASSOCIATES LTD:Zenith Bank:Balance payment 4 MA and : EA46435</t>
  </si>
  <si>
    <t>12-Mar-2021 04:51 PM</t>
  </si>
  <si>
    <t>NIP/GTB/OFFEM ESTHER EYONGOFFEM ESTHER EYONG/Tuition</t>
  </si>
  <si>
    <t>12-Mar-2021 07:40 PM</t>
  </si>
  <si>
    <t>NIP/FDP/THERESA DARE-BABATUNDE/ONB TRF FROM THERESA DA **7378 FBP</t>
  </si>
  <si>
    <t>12-Mar-2021 09:38 PM</t>
  </si>
  <si>
    <t>NIP/FBN/ALIMI SHAKIRU OLUKAYODE MR.,/FBNMOBILE:IVY LEAGUE ASSOCIATES LTD/PMT  IRO  VICTOR OMOLADE ALIMI</t>
  </si>
  <si>
    <t>13-Mar-2021 07:12 AM</t>
  </si>
  <si>
    <t>NIP/GTB/AGBAJE  OLAJUMOKE OMOLABAKEAGBAJE, OLAJU/via GTWORLD FM And PM</t>
  </si>
  <si>
    <t>13-Mar-2021 08:30 AM</t>
  </si>
  <si>
    <t>TRF FRM TEMITOPE IDOWU ONONAIYE TO IVY LEAGUE ASSOCIATES LTD</t>
  </si>
  <si>
    <t>13-Mar-2021 08:42 AM</t>
  </si>
  <si>
    <t>NIP/FCMB/UHOEGBU UZOMA OSAHON/App  To Zenith Bank IVY LEAGUE ASSOCIATES LTD</t>
  </si>
  <si>
    <t>13-Mar-2021 08:48 AM</t>
  </si>
  <si>
    <t>NIP Charge:PYT FOR LASAA 4 THE YR 20202021</t>
  </si>
  <si>
    <t>PYT FOR LASAA 4 THE YR 20202021/NIP TFR TO JAMIU OLUKAYODE OSHIBOLU/STBC</t>
  </si>
  <si>
    <t>NIP Charge:PYT FOR PAYE FOR DEC,JAN&amp;amp;FEB 2021</t>
  </si>
  <si>
    <t>PYT FOR PAYE FOR DEC,JAN&amp;amp;FEB 2021/NIP TFR TO JAMIU OLUKAYODE OSHIBOLU/STBC</t>
  </si>
  <si>
    <t>NIP Charge:PYT FOR PARKING PERMIT FOR 202122</t>
  </si>
  <si>
    <t>PYT FOR PARKING PERMIT FOR 202122/NIP TFR TO RASHEED TOYIN ABOLARINWA/SKYE</t>
  </si>
  <si>
    <t>NIP Charge:REFUND OF EXCESS PYT FOR CLASS</t>
  </si>
  <si>
    <t>REFUND OF EXCESS PYT FOR CLASS /NIP TFR TO AWODUN UMARFAROUQ A/GTB</t>
  </si>
  <si>
    <t>NIP Charge:REFUND EXCESS TIUTION FEE FOR APM</t>
  </si>
  <si>
    <t>REFUND EXCESS TIUTION FEE FOR APM/NIP TFR TO OYAMA AISHA/GTB</t>
  </si>
  <si>
    <t>NIP Charge:PYT-FOR 3 HDMI &amp;amp; 1 VGA ADAPTERS</t>
  </si>
  <si>
    <t>PYT-FOR 3 HDMI &amp;amp; 1 VGA ADAPTERS/NIP TFR TO EBIETOMIYE OLANIYI FREDRICK/GTB</t>
  </si>
  <si>
    <t>NIP Charge:PYT FOR DP DESIGNED FOR FEB  2021</t>
  </si>
  <si>
    <t>PYT FOR DP DESIGNED FOR FEB  2021/NIP TFR TO OLIBEY  VALENTINE AZUBUIKE/GTB</t>
  </si>
  <si>
    <t>NIP Charge:REFUND OF EXCESS PYT FOR LECTURE</t>
  </si>
  <si>
    <t>REFUND OF EXCESS PYT FOR LECTURE/NIP TFR TO SUNMONU SAIDAT OLUBUKOLA /GTB</t>
  </si>
  <si>
    <t>REFUND OF TUITION FEE TO STUDENT// TRF TO IJEOMA MARIAM ENOCH</t>
  </si>
  <si>
    <t>REFUND OF EXCESS PYT FOR TUITION// TRF TO ABISOLA SARAH LADIPO</t>
  </si>
  <si>
    <t>REFUND OF EXCESS PYT FOR OBU// TRF TO KUDIRAT ABIDEMI  OYEDIRAN-AWOYEMI</t>
  </si>
  <si>
    <t>NIP Charge:PYT FOR FIXING OF PROJECTORS</t>
  </si>
  <si>
    <t>PYT FOR FIXING OF PROJECTORS/NIP TFR TO EBIETOMIYE OLUMIDE AYODELE/GTB</t>
  </si>
  <si>
    <t>13-Mar-2021 01:25 PM</t>
  </si>
  <si>
    <t>NIP/UBA/AKINBOBOLA O OLABISI/MOB/UTO/7383013603/000015/MA   FA   F2F   Registration</t>
  </si>
  <si>
    <t>13-Mar-2021 02:15 PM</t>
  </si>
  <si>
    <t>NIP/GTB/BABATUNDE GBOLAHAN IDRISBABATUNDE,GBOLAH/NIP Inflow from BABATUNDE GBOLAHAN IDRISBABATUNDE,GBOLAHAN IDRIS</t>
  </si>
  <si>
    <t>13-Mar-2021 02:45 PM</t>
  </si>
  <si>
    <t>NIP/ABN/JUDITH OMONYE ENERIJIOFI/TRF/FR and AA lecture fee/FRM JUDITH OMONYE ENERIJIOFI TO IVY</t>
  </si>
  <si>
    <t>13-Mar-2021 03:30 PM</t>
  </si>
  <si>
    <t>NIP/FDP/CHARIS UDUAK ORIAKU/ONB TRF FROM CHARIS UDU **764</t>
  </si>
  <si>
    <t>13-Mar-2021 09:09 PM</t>
  </si>
  <si>
    <t>NIP/ABN/KENNETH CHIDI ASHIABUCHI/TRF/AA and FR/FRM KENNETH CHIDI ASHIABUCHI TO IVY</t>
  </si>
  <si>
    <t>14-Mar-2021 12:26 AM</t>
  </si>
  <si>
    <t>14-Mar-2021 08:29 AM</t>
  </si>
  <si>
    <t>NIP/FDP/OLUBUNMI OLAWANDE OGUNMAKIN/ONB TRF FROM OLUBUNMI O **3241 FBP</t>
  </si>
  <si>
    <t>Dip IFRS</t>
  </si>
  <si>
    <t>CFA INFLOW GROSS INFLOW</t>
  </si>
  <si>
    <t>CFA INFLOW NET INFLOW</t>
  </si>
  <si>
    <t>Intensive for December 2021</t>
  </si>
  <si>
    <t>ISW ATMPyt-000810688305-102 Isheri Ojodu bergerOjodu        LANG IFO YUSUF OLAMIPOSI PART PYT</t>
  </si>
  <si>
    <t>04-Mar-2021 11:32 AM</t>
  </si>
  <si>
    <t>TRF FRM OGHENEMARO  ESTHER OMUABOR TO IVY LEAGUE ASSOCIATES LTD -  CBE|PM AA</t>
  </si>
  <si>
    <t>04-Mar-2021 11:59 AM</t>
  </si>
  <si>
    <t>NIP/ABN/OGENE IKECHUKWU/TRF/Ikechukwu Emmanuel FA ACCA/FRM OGENE IKECHUKWU TO IVY</t>
  </si>
  <si>
    <t>04-Mar-2021 01:17 PM</t>
  </si>
  <si>
    <t>NIP/ABN/DORCAS ANUOLUWAPO JEMITOBA/TRF//FRM DORCAS ANUOLUWAPO JEMITOBA TO IVY</t>
  </si>
  <si>
    <t>PYT FOR REG FEE FOR OWOLABI TOLU// TRF TO SEACRON EDUCATIONAL NIGERIA LIMITED</t>
  </si>
  <si>
    <t>05-Mar-2021 09:24 AM</t>
  </si>
  <si>
    <t>NIP/UBA/IKWUEGBU CHINWENDU EUCHERIA/MOB/UTO/7296547896/000015/Chinwendu Ikwuegbu F3</t>
  </si>
  <si>
    <t>05-Mar-2021 12:49 PM</t>
  </si>
  <si>
    <t>TRF FRM IYEWUMI SUSAN ADESUPO TO IVY LEAGUE ASSOCIATES LTD -  CBE|exam fee</t>
  </si>
  <si>
    <t>05-Mar-2021 01:12 PM</t>
  </si>
  <si>
    <t>NIP/GTB/NWOBIA  CHIOMA RITANWOBIA, CHIOMA RITA/via GTWORLD Balance for F.A.</t>
  </si>
  <si>
    <t>07-Mar-2021 12:20 AM</t>
  </si>
  <si>
    <t>08-Mar-2021 09:26 AM</t>
  </si>
  <si>
    <t>NIP/GTB/FAGBEMI SIMISOLA ODUNAYOFAGBEMI SIMISOLA/via GTWORLD ACCA Payment - CBL</t>
  </si>
  <si>
    <t>09-Mar-2021 02:50 PM</t>
  </si>
  <si>
    <t>NIP/UBA/ABDULLAZEEZ ABDULLAHI OLUWAFEMI/SBW/UTO/Acca exam</t>
  </si>
  <si>
    <t>10-Mar-2021 06:12 AM</t>
  </si>
  <si>
    <t>10-Mar-2021 02:41 PM</t>
  </si>
  <si>
    <t>NIP/SKYE/OMOTAYO TIMOTHY/DGBNK:Vulte FT To:IVY LEAGUE ASSOCIATES LTD -  CBE:Zenith Bank:CBL Exam : 866C918DAD63750983997</t>
  </si>
  <si>
    <t>12-Mar-2021 11:40 AM</t>
  </si>
  <si>
    <t>NIP/ABN/OREOLUWA EMMANUEL ODUNEWU/TRFFRMOREOLUWAEMMANUELODUNEWUTOIVYLEAGUEASSOCIATESLTD-CBE</t>
  </si>
  <si>
    <t>12-Mar-2021 08:33 AM</t>
  </si>
  <si>
    <t>CD/DAMILOLA OMONIYI/00132257</t>
  </si>
  <si>
    <t>14-Mar-2021 12:05 AM</t>
  </si>
  <si>
    <t>15-Mar-2021 06:38 PM</t>
  </si>
  <si>
    <t>16-Mar-2021 03:19 PM</t>
  </si>
  <si>
    <t>NIP/GTB/ASEHON OSEHI CHINYEREASEHON OSEHI CHINYE/USSD NIP Transfer from  08109064005</t>
  </si>
  <si>
    <t>16-Mar-2021 06:19 PM</t>
  </si>
  <si>
    <t>17-Mar-2021 12:18 PM</t>
  </si>
  <si>
    <t>NIP/KUDA/CHIDIEBERE EMMANUEL UHEGBU/BOOK</t>
  </si>
  <si>
    <t>17-Mar-2021 04:59 PM</t>
  </si>
  <si>
    <t>NIP/FDP/AKHERE JOSEPH EHON/ONB TRF FROM AKHERE JOS **</t>
  </si>
  <si>
    <t>17-Mar-2021 06:07 PM</t>
  </si>
  <si>
    <t>NIP/UBA/EGBEKE NNENNA PATIENCE/MOB/UTO/7421353190/000015/FA exam</t>
  </si>
  <si>
    <t>18-Mar-2021 12:36 PM</t>
  </si>
  <si>
    <t>NIP/GTB/AKINDILENI OLUWAFEYIKUNMIAKINDILENI OLUW/via GTWORLD TF completion for MA</t>
  </si>
  <si>
    <t>18-Mar-2021 03:27 PM</t>
  </si>
  <si>
    <t>NIP/GTB/AKINWALE OPEYEMI SUSANNAAKINWALE OPEYEMI/via GTWORLD</t>
  </si>
  <si>
    <t>19-Mar-2021 10:29 AM</t>
  </si>
  <si>
    <t>NIP/ABN/KHALID OMOTOLA KAZEEM/TRF FRM KHALID OMOTOLA KAZEEM TO IVY LEAGUE ASSOCIATES LTD   CBE AT ZIB  Zenith Bank</t>
  </si>
  <si>
    <t>19-Mar-2021 02:39 PM</t>
  </si>
  <si>
    <t>NIP/UBA/ALIMI MARIAM/USSD-NIP/To  ./23480XXXX7562</t>
  </si>
  <si>
    <t>19-Mar-2021 02:43 PM</t>
  </si>
  <si>
    <t>19-Mar-2021 02:46 PM</t>
  </si>
  <si>
    <t>19-Mar-2021 02:51 PM</t>
  </si>
  <si>
    <t>NIP/STBC/DAMILARE VICTOR AGBOLADE/Balance for FA</t>
  </si>
  <si>
    <t>20-Mar-2021 05:53 PM</t>
  </si>
  <si>
    <t>NIP/GTB/OKORO   PRECIOUS OGOCHUKWUOKORO , PRECIO/USSD NIP Transfer from  07033365585</t>
  </si>
  <si>
    <t>20-Mar-2021 11:29 PM</t>
  </si>
  <si>
    <t>16-Mar-2021 07:30 PM</t>
  </si>
  <si>
    <t>NIP/GTB/AKINYUWA  DAMILOLA HANNAHAKINYUWA, DAMIL/USSD NIP Transfer from  08135908925</t>
  </si>
  <si>
    <t>17-Mar-2021 05:54 PM</t>
  </si>
  <si>
    <t>NIP/GTB/OGUNMOROTI ARIT EVELYNOGUNMOROTI ARIT EV/via GTWORLD Final payment for Tution</t>
  </si>
  <si>
    <t>18-Mar-2021 07:36 AM</t>
  </si>
  <si>
    <t>NIP/FBN/AZEEZ MARUFF OLASUNKANMI/FBNMOBILE:IVY LEAGUE ASSOCIATES LTD/PAYMENT FOR ASMAU ABDULAZEEZ</t>
  </si>
  <si>
    <t>18-Mar-2021 01:46 PM</t>
  </si>
  <si>
    <t>1024626/CD/ADEBIYI VICTORIA</t>
  </si>
  <si>
    <t>20-Mar-2021 04:50 AM</t>
  </si>
  <si>
    <t>NIP/GTB/ANGAYE PREYE EDWARD GESIYEANGAYE PREYE E/PreyeAngayeAPM</t>
  </si>
  <si>
    <t>20-Mar-2021 06:35 AM</t>
  </si>
  <si>
    <t>NIP/GTB/OLOGUNRO GBOLAHAN KAYODEOLOGUNRO GBOLAHA/via GTWORLD Gbolahan APM Balance</t>
  </si>
  <si>
    <t>20-Mar-2021 08:19 AM</t>
  </si>
  <si>
    <t>NIP Charge:REFUND 4 INTERNET DATA&amp;amp;CALL CARD</t>
  </si>
  <si>
    <t>REFUND 4 INTERNET DATA&amp;amp;CALL CARD/NIP TFR TO EBIETOMIYE OLUMIDE AYODELE/GTB</t>
  </si>
  <si>
    <t>NIP Charge:Pyt for admin materials</t>
  </si>
  <si>
    <t>Pyt for admin materials/NIP TFR TO EBIETOMIYE OLUMIDE AYODELE/GTB</t>
  </si>
  <si>
    <t>20-Mar-2021 10:25 AM</t>
  </si>
  <si>
    <t>NIP/ABN/JOY NNENNA NWAOKOCHA/TRF/registration fee/FRM JOY NNENNA NWAOKOCHA TO IVY</t>
  </si>
  <si>
    <t>20-Mar-2021 02:29 PM</t>
  </si>
  <si>
    <t>TRF FRM CHIOMA J. UMEASIEGBU TO IVY LEAGUE ASSOCIATES LTD|Tuition fee</t>
  </si>
  <si>
    <t>20-Mar-2021 02:32 PM</t>
  </si>
  <si>
    <t>NIP/GTB/ADEBAYO TEMITOPE JANETADEBAYO TEMITOPE J/USSD NIP Transfer from  09030726218</t>
  </si>
  <si>
    <t>20-Mar-2021 04:05 PM</t>
  </si>
  <si>
    <t>20-Mar-2021 11:48 PM</t>
  </si>
  <si>
    <t>TRANSFER BETWEEN CUSTOMERS 000015210315143538001570452271| SBR Tuition - Adesina Olatunji|IBA375925532||ADESINA EMMANUEL OLATUNJI REF:000015210315143538001570452271</t>
  </si>
  <si>
    <t>STAMP DUTY CHARGE 15032021 STAMP DUTY CHARGE - 15/03/2021</t>
  </si>
  <si>
    <t>TRANSFER BETWEEN CUSTOMERS via Internet Banking APM June standard class from AGUNBIADE OMOWUNMI, M to IVY LEAGUE ASSOCIATES LIMITED</t>
  </si>
  <si>
    <t>STAMP DUTY CHARGE 17032021 STAMP DUTY CHARGE - 17/03/2021</t>
  </si>
  <si>
    <t>TRANSFER BETWEEN CUSTOMERS AGENT-BANKING-MB-GT - Loan Repayment REF:570129305650080650007161164978 ANY Account Transfer from IKHILLE,TIMOTHY IFIDON to IVY LEAGUE ASSOCIATES LIMITED</t>
  </si>
  <si>
    <t>TRANSFER BETWEEN CUSTOMERS Via GTWorld REF:242234457000000050002103181129 from ADEYEMI KHADIJAH FIFELOMO to IVY LEAGUE ASSOCIATES LIMITED</t>
  </si>
  <si>
    <t>TRANSFER BETWEEN CUSTOMERS MBANKING - Bal payment on Loan REF:771227040866710500005213115038 ANY Account Transfer from IKHILLE,TIMOTHY IFIDON to IVY LEAGUE ASSOCIATES LIMITED</t>
  </si>
  <si>
    <t>TRANSFER BETWEEN CUSTOMERS 000016210318201928000094340384|FBNMOBILE:IVY LEAGUE ASSOCIATES LIMITED/LECTURE FEE BALANCE|637516955688578805||FATUSIN OYINDAMOLA REF:000016210318201928000094340384</t>
  </si>
  <si>
    <t>STAMP DUTY CHARGE 18032021 STAMP DUTY CHARGE - 18/03/2021</t>
  </si>
  <si>
    <t>TRANSFER BETWEEN CUSTOMERS Via GTWorld Bosayo REF:300102907000000050002103200829 from OYELEKE , BOSAYO UMMUHANI to IVY LEAGUE ASSOCIATES LIMITED</t>
  </si>
  <si>
    <t>TRANSFER BETWEEN CUSTOMERS 000016210320175358000000060809|FBNMOBILE:IVY LEAGUE ASSOCIATES LIMITED/LECTURE FEES|637518596381739013||ADEYELE OPEYEMI OLUFUNMILAYO REF:000016210320175358000000060809</t>
  </si>
  <si>
    <t>STAMP DUTY CHARGE 20032021 STAMP DUTY CHARGE - 20/03/2021</t>
  </si>
  <si>
    <t>22-Mar-2021 11:00 AM</t>
  </si>
  <si>
    <t>TRF FRM TEMITAYO KEJI FANIMOKUN TO IVY LEAGUE ASSOCIATES LTD|Lecture n registration 2 courses</t>
  </si>
  <si>
    <t>24-Mar-2021 09:42 AM</t>
  </si>
  <si>
    <t>24-Mar-2021 08:22 PM</t>
  </si>
  <si>
    <t>NIP/GTB/IPINLAYE AYODEJI OLANREWAJUIPINLAYE AYOD/PaymentforAAclass</t>
  </si>
  <si>
    <t>25-Mar-2021 08:13 AM</t>
  </si>
  <si>
    <t>NIP/SKYE/OLUTOBA BABATOLA FASERU/AAA AND SBR CLASSES FOR FASERU  IBUKUN G</t>
  </si>
  <si>
    <t>25-Mar-2021 06:21 PM</t>
  </si>
  <si>
    <t>NIP Charge:STAFF SALARY FOR MARCH 2021</t>
  </si>
  <si>
    <t>STAFF SALARY FOR MARCH 2021/NIP TFR TO YAKUBU ISIYAKA/UNITY</t>
  </si>
  <si>
    <t>NIP Charge:REFUND OF EXCESS PYT FOR TUITION</t>
  </si>
  <si>
    <t>REFUND OF EXCESS PYT FOR TUITION/NIP TFR TO VICTOR OMOLADE ALIMI/STBC</t>
  </si>
  <si>
    <t>NIP Charge:STAFF-SALARY FOR MARCH 2020</t>
  </si>
  <si>
    <t>STAFF-SALARY FOR MARCH 2020/NIP TFR TO JAMIU OLUKAYODE OSHIBOLU/STBC</t>
  </si>
  <si>
    <t>NIP Charge:STAFF SALARY RAPHEAL MARCH 2021</t>
  </si>
  <si>
    <t>STAFF SALARY RAPHEAL MARCH 2021/NIP TFR TO JAMIU OLUKAYODE OSHIBOLU/STBC</t>
  </si>
  <si>
    <t>NIP Charge:Staff Salary for March 2021 Ruth</t>
  </si>
  <si>
    <t>Staff Salary for March 2021 Ruth/NIP TFR TO RUTH OLUWAWUNMI AJAYI/STBC</t>
  </si>
  <si>
    <t>REFUND OF EXCESS TUITION FEE/NIP TFR TO AKINBOBOLA O OLABISI/UBA</t>
  </si>
  <si>
    <t>NIP Charge:STAFF-SALARY-4-MARCH 2020</t>
  </si>
  <si>
    <t>STAFF-SALARY-4-MARCH 2020/NIP TFR TO LUCKY ISHAYA MUSA/ABN</t>
  </si>
  <si>
    <t>NIP Charge:PYT 4 FOOD FOR MGMT MEETING</t>
  </si>
  <si>
    <t>PYT 4 FOOD FOR MGMT MEETING/NIP TFR TO EBIETOMIYE OLUMIDE AYODELE/GTB</t>
  </si>
  <si>
    <t>NIP Charge:PYT 4 WASTE BILL FOR JAN&amp;amp;FEB 2021</t>
  </si>
  <si>
    <t>PYT 4 WASTE BILL FOR JAN&amp;amp;FEB 2021/NIP TFR TO TEMMY VENTURES/GTB</t>
  </si>
  <si>
    <t>NIP Charge:STAFF SALARY FOR MARCH 2020</t>
  </si>
  <si>
    <t>STAFF SALARY FOR MARCH 2020/NIP TFR TO EBIETOMIYE OLUMIDE AYODELE/GTB</t>
  </si>
  <si>
    <t>NIP Charge:STAFF SALARY-4-MARCH 2020</t>
  </si>
  <si>
    <t>STAFF SALARY-4-MARCH 2020/NIP TFR TO SANNI TOYE MUSTAPHA/GTB</t>
  </si>
  <si>
    <t>NIP Charge:STAFF SALARY FOR _MARCH 2020</t>
  </si>
  <si>
    <t>STAFF SALARY FOR _MARCH 2020/NIP TFR TO ADEYIN TEMIDAYO OMOSHEWA/GTB</t>
  </si>
  <si>
    <t>26-Mar-2021 04:46 AM</t>
  </si>
  <si>
    <t>NIP/GTB/AGBOOLA  AISHAT DOYINSOLAAGBOOLA, AISHAT/USSD NIP Transfer from  0908175</t>
  </si>
  <si>
    <t>26-Mar-2021 12:47 PM</t>
  </si>
  <si>
    <t>NIP/WBP/0229197875_1013300084/TUITION FEE FROM MARY ANIEDI BENJAMIN TO IVY LEAGUE ASSOCIATES LTD</t>
  </si>
  <si>
    <t>27-Mar-2021 05:20 PM</t>
  </si>
  <si>
    <t>28-Mar-2021 02:48 AM</t>
  </si>
  <si>
    <t>29-Mar-2021 06:25 AM</t>
  </si>
  <si>
    <t>TRF FRM OSE   AGHONGHON TO IVY LEAGUE ASSOCIATES LTD|Final pymt</t>
  </si>
  <si>
    <t>29-Mar-2021 09:24 AM</t>
  </si>
  <si>
    <t>NIP/UBA/IDAHOR PRECIOUS ESOHE/IVYLEAGUE ASSOCIATES LIMITED</t>
  </si>
  <si>
    <t>29-Mar-2021 11:01 AM</t>
  </si>
  <si>
    <t>NIP Charge:PYT FOR NEPA BILL FOR FEB  2021</t>
  </si>
  <si>
    <t>PYT FOR NEPA BILL FOR FEB  2021/NIP TFR TO EBIETOMIYE OLUMIDE AYODELE/GTB</t>
  </si>
  <si>
    <t>NIP Charge:Staff salary for Segun for march 2</t>
  </si>
  <si>
    <t>Staff salary for Segun for march 2/NIP TFR TO LUCKY ISHAYA MUSA/ABN</t>
  </si>
  <si>
    <t>NIP Charge:Car park security pay 4 March 2021</t>
  </si>
  <si>
    <t>Car park security pay 4 March 2021/NIP TFR TO GODDEY KELVIN EMUDIAYERE/SKYE</t>
  </si>
  <si>
    <t>NIP Charge:SHORTFALL ON SALARY 4 MARCH 2021</t>
  </si>
  <si>
    <t>SHORTFALL ON SALARY 4 MARCH 2021/NIP TFR TO YAKUBU ISIYAKA/UNITY</t>
  </si>
  <si>
    <t>TRANSFER BETWEEN CUSTOMERS MBANKING - Registration REF:471124313527915800009813535862 ANY Account Transfer from OSHIYOYE, OLUMAYOKUN THERESA to IVY LEAGUE ASSOCIATES LIMITED</t>
  </si>
  <si>
    <t>TRANSFER BETWEEN CUSTOMERS MBANKING - TRF REF:390311363116768300005750325643 ANY Account Transfer from AJAYI, OLUWASEUN EMMANUEL to IVY LEAGUE ASSOCIATES LIMITED</t>
  </si>
  <si>
    <t>TRANSFER BETWEEN CUSTOMERS 000003210326135634000784085763|NIP IFO Ivy League Associates Limited Frm Deloitte And Touch|S45730660||DELOITTE AND TOUCHE DELOITTE AND TOUCHE REF:000003210326135634000784085763</t>
  </si>
  <si>
    <t>STAMP DUTY CHARGE 26032021 STAMP DUTY CHARGE - 26/03/2021</t>
  </si>
  <si>
    <t>TRANSFER BETWEEN CUSTOMERS 000014210327125628242954300399|TRF/3 papers skills/FRM MAKOJU AUSTIN TO IVY|VNM7676315610677125||MAKOJU AUSTIN REF:000014210327125628242954300399</t>
  </si>
  <si>
    <t>TRANSFER BETWEEN CUSTOMERS 000016210327171506000021066734|FBNMOBILE:IVY LEAGUE ASSOCIATES LIMITED/TAXATION UK|637524621064232511||OYEROTIMI AKINTUNDE OWORU REF:000016210327171506000021066734</t>
  </si>
  <si>
    <t>STAMP DUTY CHARGE 27032021 STAMP DUTY CHARGE - 27/03/2021</t>
  </si>
  <si>
    <t>NIP/SCB/0000151013300084/IBANKING TRANSFER IFO IBUNKUNOLUWA ARIYIBI EMMANUEL</t>
  </si>
  <si>
    <t>NIP/OPAY/Austin Bossan Markus/Mrs pearl Jonah</t>
  </si>
  <si>
    <t>NIP/OPAY/Austin Bossan Markus/Transfer from to IVY LEAGUE ASSOCIATES LTD</t>
  </si>
  <si>
    <t>TRF FRM CHIDINMA JOY OBIAKOR TO IVY LEAGUE ASSOCIATES LTD|Being pymt for ACCA Foundtn classes</t>
  </si>
  <si>
    <t>NIP/SCB/0000151013300084/Tuition fee from kingsley</t>
  </si>
  <si>
    <t>NIP/WBP/ONYEBUCHI MOHA/ZENITH BANK-AFM</t>
  </si>
  <si>
    <t>NIP/GTB/MOSES OLUWATOSIN OMOBOLANLE/MosesOluwaTosinSBLIntensive</t>
  </si>
  <si>
    <t>TRF FRM CHIDERA NJOKU TO IVY LEAGUE ASSOCIATES LTD|New student registration</t>
  </si>
  <si>
    <t>NIP/FBN/OKE BABALOLA AYOBAMI/FBNMOBILE:IVY LEAGUE ASSOCIATES LTD/ACCA SBR PYMT I</t>
  </si>
  <si>
    <t>TRF FRM TEMITOPE ESTHER OBAYEMI TO IVY LEAGUE ASSOCIATES LTD|Tuition balance</t>
  </si>
  <si>
    <t>NIP/ABN/ADEBUKONLA OLUWADAMILARE ADEFULU/NIP/ussd/IFT114413261558574726741585463</t>
  </si>
  <si>
    <t>TRANSFER BETWEEN CUSTOMERS MBANKING - Tuition REF:410414692698013700008335388446 ANY Account Transfer from ANIMASHAUN MFONOBONG GRACE to IVY LEAGUE ASSOCIATES LIMITED</t>
  </si>
  <si>
    <t>TRANSFER BETWEEN CUSTOMERS Via GTWorld REF:481469203000000050002103300704 from ITAMA ESEOSE OMONIGHO to IVY LEAGUE ASSOCIATES LIMITED</t>
  </si>
  <si>
    <t>TRANSFER BETWEEN CUSTOMERS via GAPS PYT 4 FLOORING &amp; TILLING OF FRONT GATE DECORATN 110461299 PYT FOR FLOORING &amp; TILLING OF FRONT GATE DECORATN AND REPAIR OF OF BIG GEN ALTERNATOR from IVY LEAGUE REF: 0124533814110461299000000</t>
  </si>
  <si>
    <t>TRANSFER BETWEEN CUSTOMERS via GAPS PYT FOR PROJECTOR HANGERVGA CABLELAPTOP CHARGER 110456832 PYT FOR PROJECTOR HANGERVGA CABLELAPTOP CHARGER from IVY LEAGUE ASSOCIATES LIMITED to EBIETOMIYE OLANI REF: 0124533814110456832000000</t>
  </si>
  <si>
    <t>TRANSFER BETWEEN CUSTOMERS via GAPS BEING REFUND OF EXCESS PYT FOR EXAM 110457456 BEING REFUND OF EXCESS PYT FOR EXAM from IVY LEAGUE ASSOCIATES LIMITED to ARUNA GBEMISOLA JANET REF: 0124533814110457456000000</t>
  </si>
  <si>
    <t>TRANSFER BETWEEN CUSTOMERS via GAPS BEING REFUND OF LECTURE FEE TO-STUDENT 110461574 BEING REFUND OF LECTURE FEE TOSTUDENT from IVY LEAGUE ASSOCIATES LIMITED to MAKOJU AUSTIN BABATUNDE REF: 0124533814110461574000000</t>
  </si>
  <si>
    <t>TRANSFER BETWEEN CUSTOMERS 000014210331185749255037249221|TRFLecturesregistrationfeeFRMADEDOYINESTHERADEJIMITOIVYLEAGUEASSOCIATESLIMITED|000014210331185650227194644654||ADEDOYIN ESTHER ADEJIMREF:000014210331185749255037249221</t>
  </si>
  <si>
    <t>STAMP DUTY CHARGE 31032021 STAMP DUTY CHARGE - 31/03/2021</t>
  </si>
  <si>
    <t>TRANSFER BETWEEN CUSTOMERS MBANKING - Abiola Asaolu-Acca tutorial balance REF:430571505426270450006588036616 ANY Account Transfer from ASAOLU ABIOLA ESTHER to IVY LEAGUE ASSOCIATES LIMITED</t>
  </si>
  <si>
    <t>STAMP DUTY CHARGE 01042021 STAMP DUTY CHARGE - 01/04/2021</t>
  </si>
  <si>
    <t>TRANSFER BETWEEN CUSTOMERS 000014210403093137259703706098|TRFTuitionfeesforCBLandACCAregFRMFEYIKEMIAYOMIDEITASANMITOIVYLEAGUEASSOCIATESLIMITED|000014210403093050256010301307||FEYIKEMI AYOMIDEREF:000014210403093137259703706098</t>
  </si>
  <si>
    <t>TRANSFER BETWEEN CUSTOMERS MBANKING - REF:696818051710736900009567195171 ANY Account Transfer from ODEGHE, AKPORUGO WISDOM to IVY LEAGUE ASSOCIATES LIMITED</t>
  </si>
  <si>
    <t>TRANSFER BETWEEN CUSTOMERS 000014210403143802295596935079|TRF//FRM ABISOLA OLUWASEUN OLAYINKA TO IVY|VNM6521541513916456||ABISOLA OLUWASEUN OLAYINKA REF:000014210403143802295596935079</t>
  </si>
  <si>
    <t>STAMP DUTY CHARGE 03042021 STAMP DUTY CHARGE - 03/04/2021</t>
  </si>
  <si>
    <t>23-Mar-2021 08:43 AM</t>
  </si>
  <si>
    <t>NIP/GTB/ADEDUGBE  ADEYEMI AYOMIDEADEDUGBE, ADEYE/USSD NIP Transfer from  09032539365</t>
  </si>
  <si>
    <t>23-Mar-2021 10:00 AM</t>
  </si>
  <si>
    <t>ISW ATMPyt-001211180485-326 HERBERT MACAULAY STR YABA LAGOS LANG</t>
  </si>
  <si>
    <t>24-Mar-2021 02:40 PM</t>
  </si>
  <si>
    <t>NIP/GTB/ARUNA GBEMISOLA JANETARUNA GBEMISOLA JAN/USSD NIP Transfer from  08121275361</t>
  </si>
  <si>
    <t>24-Mar-2021 02:44 PM</t>
  </si>
  <si>
    <t>NIP/ABN/JANET GBEMISOLA ARINA/NIP/ussd/1144132610669057844980</t>
  </si>
  <si>
    <t>25-Mar-2021 02:00 PM</t>
  </si>
  <si>
    <t>NIP/GTB/NWAOSHA VICTOR OLUCHUKWUNWAOSHA VICTOR O/via GTWORLD Payment for ACCA Paper F2</t>
  </si>
  <si>
    <t>25-Mar-2021 02:31 PM</t>
  </si>
  <si>
    <t>ds 1036565 CD ZAINAB MOYOSOLA OLABODE</t>
  </si>
  <si>
    <t>25-Mar-2021 02:30 PM</t>
  </si>
  <si>
    <t>DS 1036550 CD ADEDOYIN OLUWATOBI F1</t>
  </si>
  <si>
    <t>27-Mar-2021 04:35 PM</t>
  </si>
  <si>
    <t>NIP/GTB/FAGBOLAGUN KAYODE MATHEWFAGBOLAGUN KAYOD/MichaelFagbolagun</t>
  </si>
  <si>
    <t>NIP/GTB/FAGBOLAGUN KAYODE MATHEWFAGBOLAGUN KAYOD/ACCARegFeeMichaelFagbolagun</t>
  </si>
  <si>
    <t>NIP/UBA/UNEGBU OLUCHI STELLA/MOB/UTO/7514661897/000015/CBL  Stella Unegbu</t>
  </si>
  <si>
    <t>28-Mar-2021 02:33 AM</t>
  </si>
  <si>
    <t>29-Mar-2021 02:23 AM</t>
  </si>
  <si>
    <t>SMS Notification Charge Mar 2021</t>
  </si>
  <si>
    <t>29-Mar-2021 04:21 PM</t>
  </si>
  <si>
    <t>NIP/GTB/ADAMU  MUHAMMAD MUNTASIRADAMU, MUHAMMAD /USSD NIP Transfer from  07036898563</t>
  </si>
  <si>
    <t>30-Mar-2021 07:39 AM</t>
  </si>
  <si>
    <t>NIP/VFD/OTACHE OCHEFO/NIP/AB ACCA Exam OCHEFIO OTACHE AMALI/To IVY LEAGUE ASSOCIATES LTD   CBE/1015362596</t>
  </si>
  <si>
    <t>30-Mar-2021 03:30 PM</t>
  </si>
  <si>
    <t>NIP/GTB/MUHAMMAD TOYYIBAH ADEDOLAPOMUHAMMAD TOYY/via GTWORLD Payment for Business Technology exam</t>
  </si>
  <si>
    <t>30-Mar-2021 04:16 PM</t>
  </si>
  <si>
    <t>TRF FRM CHINENYE DORCAS NWACHUKWU TO IVY LEAGUE ASSOCIATES LTD -  CBE|Ok</t>
  </si>
  <si>
    <t>31-Mar-2021 04:31 PM</t>
  </si>
  <si>
    <t>NIP/GTB/OSIKOMAIYA LYDIA OKIKIOLUWA/via GTWORLD F1 Examination fee.</t>
  </si>
  <si>
    <t>31-Mar-2021 11:22 AM</t>
  </si>
  <si>
    <t>CD-VICTOR O. EJOME/DS-7446162/ACCA FEE</t>
  </si>
  <si>
    <t>01-Apr-2021 01:31 AM</t>
  </si>
  <si>
    <t>01-Apr-2021 08:38 AM</t>
  </si>
  <si>
    <t>NIP/GTB/ADESOLA  HELEN JESUTOFUNMIADESOLA, HELEN/via GTWORLD FA Paper</t>
  </si>
  <si>
    <t>01-Apr-2021 02:50 PM</t>
  </si>
  <si>
    <t>NIP/GTB/NUSA-YAKUBU   OSHIOKE DANIELNUSA-YAKUBU /PaymentforBTExamACCA</t>
  </si>
  <si>
    <t>03-Apr-2021 03:09 AM</t>
  </si>
  <si>
    <t>NIP/GTB/OLUSESI BARAKAT AYINKE/via GTWORLD</t>
  </si>
  <si>
    <t>04-Apr-2021 08:44 AM</t>
  </si>
  <si>
    <t>05-Apr-2021 07:36 PM</t>
  </si>
  <si>
    <t>NIP/GTB/OLAIFA TEMITAYO M.OLAIFA,TEMITAYO M./via GTWORLD FR AA and TAX TUITION FEES</t>
  </si>
  <si>
    <t>07-Apr-2021 10:32 AM</t>
  </si>
  <si>
    <t>TRF FRM HANAH OYINDAMOLA AKINBULE TO IVY LEAGUE ASSOCIATES LTD -  CBE|Exam fees</t>
  </si>
  <si>
    <t>07-Apr-2021 02:07 PM</t>
  </si>
  <si>
    <t>07-Apr-2021 06:45 PM</t>
  </si>
  <si>
    <t>NIP/GTB/MUDASHIRU ADEMOLAMUDASHIRU ADEMOLA/PaymentforACCAStudentRegistrationfeeifoAlMustahaOlakuleAdemola</t>
  </si>
  <si>
    <t>08-Apr-2021 01:22 PM</t>
  </si>
  <si>
    <t>NIP/ABN/EMMANUELLA UCHE OKAFOR/TRFF2ExamRN4969984EmmanuellaOkaforFRMEMMANUELLAUCHEOKAFORTOIVYLEAGUEASSOCIATESLTD-CBE</t>
  </si>
  <si>
    <t>11-Apr-2021 01:13 AM</t>
  </si>
  <si>
    <t>11-Apr-2021 08:39 AM</t>
  </si>
  <si>
    <t>NIP/FBN/AUGUSTINE UCHE DANIEL/FBNMOBILE:IVY LEAGUE ASSOCIATES LTD    CBE/CBL EXAM PAYMENT</t>
  </si>
  <si>
    <t>13-Apr-2021 09:49 AM</t>
  </si>
  <si>
    <t>CBE RENEWAL LISCENCE FOR 2021/22// TRF TO SEACRON EDUCATIONAL NIGERIA LIMITED</t>
  </si>
  <si>
    <t>09-Apr-2021 09:13 AM</t>
  </si>
  <si>
    <t>TRF FRM OGHENEKEVWE IFEOLUWA OLOGBO TO IVY LEAGUE ASSOCIATES LTD|Payment for revision and videos</t>
  </si>
  <si>
    <t>09-Apr-2021 09:52 AM</t>
  </si>
  <si>
    <t>NIP/STLB/JOY PEARL EDWARD/Transfer from JOY PEARL EDWARD to IVY LEAGUE ASSOCIATES LTD</t>
  </si>
  <si>
    <t>09-Apr-2021 03:29 PM</t>
  </si>
  <si>
    <t>NIP/GTB/EGUNJOBI DANIEL OLOLADEEGUNJOBI DANIEL O/NIP Inflow from EGUNJOBI DANIEL OLOLADEEGUNJOBI DANIEL OLOLADE</t>
  </si>
  <si>
    <t>11-Apr-2021 01:33 AM</t>
  </si>
  <si>
    <t>11-Apr-2021 11:22 AM</t>
  </si>
  <si>
    <t>NIP/GTB/TAIWO TITILOLA ADENIKETAIWO TITILOLA ADE/via GTWORLD Balance payment for</t>
  </si>
  <si>
    <t>11-Apr-2021 12:08 PM</t>
  </si>
  <si>
    <t>NIP/STBC/OLAIDE ADESHOLA JOHN/Olaide Adedipe John FM and Tax</t>
  </si>
  <si>
    <t>12-Apr-2021 07:02 AM</t>
  </si>
  <si>
    <t>NIP/UBA/AJIBOLA OLATUNJI OGUNLANA/MOB/UTO/7673338181/000015/AAA   AFM fees</t>
  </si>
  <si>
    <t>12-Apr-2021 11:30 AM</t>
  </si>
  <si>
    <t>TRF FRM DEBORAH OLASUNKANMI DAVID TO IVY LEAGUE ASSOCIATES LTD|AFM_RESIT_JUNE</t>
  </si>
  <si>
    <t>12-Apr-2021 01:15 PM</t>
  </si>
  <si>
    <t>TRF FRM CHIBUZO COLLINS OKOYE TO IVY LEAGUE ASSOCIATES LTD|Chibuzo Okoye Revision</t>
  </si>
  <si>
    <t>12-Apr-2021 04:27 PM</t>
  </si>
  <si>
    <t>NIP/GTB/AKINDELE  ADEBANKE BOLARINWAAKINDELE, AD/AdebankeAkindeleSBLandAFMrevisionclasses</t>
  </si>
  <si>
    <t>13-Apr-2021 04:16 AM</t>
  </si>
  <si>
    <t>NIP/FBN/AZEEZ TAIWO KAMILUDEEN/FBNMOBILE:IVY LEAGUE ASSOCIATES LTD/TUTORIAL FEE</t>
  </si>
  <si>
    <t>13-Apr-2021 09:05 AM</t>
  </si>
  <si>
    <t>NIP/UBA/TONMAYE  MICHAEL EBITIMI/MOB/UTO/7685197254/000015/Michael</t>
  </si>
  <si>
    <t>13-Apr-2021 01:54 PM</t>
  </si>
  <si>
    <t>NIP/ABN/ANULIKA JANE EMEDIEGWU-203-CURRENT STAFF/TRFSbrAaaafmFRMANULIKAJANEEMEDIEGWUTOIVYLEAGUEASSOCIATESLTD</t>
  </si>
  <si>
    <t>13-Apr-2021 04:54 PM</t>
  </si>
  <si>
    <t>NIP/GTB/OBAEDO JOY ISIUWAOBAEDO JOY ISIUWA/via GTWORLD Revision-Obaedo Isiuwa</t>
  </si>
  <si>
    <t>TRANSFER BETWEEN CUSTOMERS via GAPS BEING LOAN TO LETURER DEDUCTABLE FROM LECTURER PAY 110597672 BLE FROM LECTURER PAY from IVY LEAGUE ASSOCIATES LIMITED to AKINWANDEOLUMIDE RICHARD REF: 0124533814110597672000000</t>
  </si>
  <si>
    <t>TRANSFER BETWEEN CUSTOMERS via GAPS 637528153126902028-2 110597673 BALANCE PAYMENT FOR FIXING OF PROJECTORS WORKMANSHIP AND MATERIALS from IVY LEAGUE ASSOCIATES LIMITED to EBIETOMIYE OLUMIDE AYODE REF: 0124533814110597673000000</t>
  </si>
  <si>
    <t>NIBSS Instant Payment Outward 000013210409092855000078509957 PYT 4 ACCA REG FEE 4 MICHEAL FAGBOLAGUN5087140 BEING PYT FOR ACCA REG FEE FOR 4 FAGBOLAGUN MICHAEL TEMITOPEREG NO 5087140 110981907 IF REF:209075818121240000001109819070</t>
  </si>
  <si>
    <t>COMMISSION 000013210409092855000078509957 NIP TRANSFER COMMISSION FOR PYT 4 ACCA REG FEE 4 MICHEAL FAGBOLAGUN5087140 BEING PYT FOR ACCA REG FEE FOR 4 FAGBOLAGUN MICHAEL TEMITOPEREF:209075818121240000001109819070</t>
  </si>
  <si>
    <t>NIBSS Instant Payment Outward 000013210409092921000078510020 PYT 4 ACCA REG FEE 4 DORCAS CHINENYE5087152 BEING PYT FOR ACCA REG FEE FOR 4 NWACHUKWUB DORCAS CHINENYE REG NO 5087152 110981906 IFO : REF:209075818121240000001109819060</t>
  </si>
  <si>
    <t>COMMISSION 000013210409092921000078510020 NIP TRANSFER COMMISSION FOR PYT 4 ACCA REG FEE 4 DORCAS CHINENYE5087152 BEING PYT FOR ACCA REG FEE FOR 4 NWACHUKWUB DORCAS CHINENYE REGREF:209075818121240000001109819060</t>
  </si>
  <si>
    <t>TRANSFER BETWEEN CUSTOMERS via GAPS PYT FOR DP DESIGNED FOR MARCH AND CERT. OF RECONGI 110998164 PYT FOR DP DESIGNED FOR MARCH AND CERT. OF RECONGITION from IVY LEAGUE ASSOCIATES LIMITED to OLIBEY REF: 0124533814110998164000000</t>
  </si>
  <si>
    <t>TRANSFER BETWEEN CUSTOMERS via GAPS BEING PYT FOR NEPA PRTONERBULBMOVEMENT OF CHAIR 111083326 BEING PYT FOR NEPA PRTONERBULBMOVEMENT OF CHAIRS AND TABLES FROM OLD BUILDING from IVY LEAGUE ASSOCIAT REF: 0124533814111083326000000</t>
  </si>
  <si>
    <t>NIBSS Instant Payment Outward 000013210409093239000078515522 BEING TRANSFER FOR SM FUNDING FOR IG BEING TRANSFER FOR SM FUNDING FOR IG 111088723 IFO : ZBN/OLUMIDE AYODELE EBIETOMIYE REF:209075818150000000001110887230</t>
  </si>
  <si>
    <t>COMMISSION 000013210409093239000078515522 NIP TRANSFER COMMISSION FOR BEING TRANSFER FOR SM FUNDING FOR IG BEING TRANSFER FOR SM FUNDING FOR IG 111088723 REF:209075818150000000001110887230</t>
  </si>
  <si>
    <t>NIBSS Instant Payment Outward 000013210409092919000078509959 PYT 4 ACCA REG FEE 4 ITASANMI FEYIKEMI .A5087169 BEING PYT FOR ACCA REG FEE FOR 4 ITASANMI FEYIKEMI AYOMIDE REG NO 5087152 110981908 REF:209075818121240000001109819080</t>
  </si>
  <si>
    <t>COMMISSION 000013210409092919000078509959 NIP TRANSFER COMMISSION FOR PYT 4 ACCA REG FEE 4 ITASANMI FEYIKEMI .A5087169 BEING PYT FOR ACCA REG FEE FOR 4 ITASANMI FEYIKEMI AYOMIREF:209075818121240000001109819080</t>
  </si>
  <si>
    <t>NIBSS Instant Payment Outward 000013210409093540000078520450 PYT FOR GIFT CARD FOR YOMI AKINYEMI PYT FOR GIFT CARD FOR GUEST SPEAKERYOMI AKINYEMION SBL CLASS 111107806 IFO : ZBN/OLUMIDE AYODELE E REF:209075818130000000001111078060</t>
  </si>
  <si>
    <t>COMMISSION 000013210409093540000078520450 NIP TRANSFER COMMISSION FOR PYT FOR GIFT CARD FOR YOMI AKINYEMI PYT FOR GIFT CARD FOR GUEST SPEAKERYOMI AKINYEMION SBL CLASS 111107806 REF:209075818130000000001111078060</t>
  </si>
  <si>
    <t>TRANSFER BETWEEN CUSTOMERS via GAPS PYT FOR REPLACE OF VGA CABLE FOR PRJECTOR 111107985 PYT FOR REPLACE OF VGA CABLE FOR PROJECTOR from IVY LEAGUE ASSOCIATES LIMITED to EBIETOMIYE OLANIYI FREDRICK REF: 0124533814111107985000000</t>
  </si>
  <si>
    <t>NIBSS Instant Payment Outward 000013210409102454000078607920 BAL. PYT FOR FENCESEPTIC TANK - GATE CONSTRUCTN BAL. PYT FOR FENCESEPTIC TANK - GATE CONSTRUCTN 111107905 IFO : ACCESS/ABINYE AHUNANY REF:209075818190000000001111079050</t>
  </si>
  <si>
    <t>COMMISSION 000013210409102454000078607920 NIP TRANSFER COMMISSION FOR BAL. PYT FOR FENCESEPTIC TANK - GATE CONSTRUCTN BAL. PYT FOR FENCESEPTIC TANK - GATE CONSTRUCTN 111107905 REF:209075818190000000001111079050</t>
  </si>
  <si>
    <t>TRANSFER BETWEEN CUSTOMERS via GAPS PRT PYT FOR DOOR HUNGE CLOSERS AND INSTALLATION 111108069 PRT PYT FOR DOOR HUNGE CLOSERS AND INSTALLATION from IVY LEAGUE ASSOCIATES LIMITED to LAWAL OLATUNDE REF: 0124533814111108069000000</t>
  </si>
  <si>
    <t>TRANSFER BETWEEN CUSTOMERS Via GTWorld Ivy League Classes REF:275106980000000240002104091532 from OKAFOR CHISOM UZOMA to IVY LEAGUE ASSOCIATES LIMITED</t>
  </si>
  <si>
    <t>STAMP DUTY CHARGE 09042021 STAMP DUTY CHARGE - 09/04/2021</t>
  </si>
  <si>
    <t>TRANSFER BETWEEN CUSTOMERS 000010210413090343111244927735|REF706752354 BO TEMITOPE AJAYI IFO IVY LEAGUE ASS|706752354||TEMITOPE AJAYI REF:000010210413090343111244927735</t>
  </si>
  <si>
    <t>TRANSFER BETWEEN CUSTOMERS via GAPS BAL. PYT FOR DOOR HUNGE CLOSERS AND INSTALLATION 111108088 BAL. PYT FOR DOOR HUNGE CLOSERS AND INSTALLATION from IVY LEAGUE ASSOCIATES LIMITED to LAWAL OLATUNDE REF: 0124533814111108088000000</t>
  </si>
  <si>
    <t>NIBSS Instant Payment Outward 000013210413094807000084374117 BEING PYT FOR REFERRING NEW STUDENT TO IVYLEAGUE BEING PAYMENT FOR REFERRING NEW STUDENT TO IVYLEAGUE 111278683 IFO : ZBN/OLUWATOMIIWO REF:209075818110000000001112786830</t>
  </si>
  <si>
    <t>COMMISSION 000013210413094807000084374117 NIP TRANSFER COMMISSION FOR BEING PYT FOR REFERRING NEW STUDENT TO IVYLEAGUE BEING PAYMENT FOR REFERRING NEW STUDENT TO IVYLEAGUE 11127REF:209075818110000000001112786830</t>
  </si>
  <si>
    <t>NIBSS Instant Payment Outward 000013210413094840000084375116 BEING PYT FOR REFERRING NEW STUDENT-TO IVYLEAGUE BEING PAYMENT FOR REFERRING NEW STUDENT TO IVYLEAGUE 111278937 IFO : FBN/ONI-OLUWASEU REF:209075818110000000001112789370</t>
  </si>
  <si>
    <t>COMMISSION 000013210413094840000084375116 NIP TRANSFER COMMISSION FOR BEING PYT FOR REFERRING NEW STUDENT-TO IVYLEAGUE BEING PAYMENT FOR REFERRING NEW STUDENT TO IVYLEAGUE 11127REF:209075818110000000001112789370</t>
  </si>
  <si>
    <t>NIBSS Instant Payment Outward 000013210413094944000084377033 BEING REWARD 4 REFERRING NEW STUDENTS-TO IVYLEAGUE BEING REWARD 4 REFERRING NEW STUDENTS TO IVYLEAGUE 111280438 IFO : UBA/ANIMASHAUN J REF:209075818110000000001112804380</t>
  </si>
  <si>
    <t>COMMISSION 000013210413094944000084377033 NIP TRANSFER COMMISSION FOR BEING REWARD 4 REFERRING NEW STUDENTS-TO IVYLEAGUE BEING REWARD 4 REFERRING NEW STUDENTS TO IVYLEAGUE 11128REF:209075818110000000001112804380</t>
  </si>
  <si>
    <t>NIBSS Instant Payment Outward 000013210413094944000084377044 BEING REWARD FOR REFERRING NEW STUDENT 2 IVYLEAGUE BEING REWARD FOR REFERRING NEW STUDENT 2 IVYLEAGUE 111280436 IFO : STANBIC/HANAH OY REF:209075818110000000001112804360</t>
  </si>
  <si>
    <t>COMMISSION 000013210413094944000084377044 NIP TRANSFER COMMISSION FOR BEING REWARD FOR REFERRING NEW STUDENT 2 IVYLEAGUE BEING REWARD FOR REFERRING NEW STUDENT 2 IVYLEAGUE 11128REF:209075818110000000001112804360</t>
  </si>
  <si>
    <t>TRANSFER BETWEEN CUSTOMERS via GAPS BEING REWARD 4 REFERRING NEW STUDENTS TO IVYLEAGUE 111280437 BEING REWARD 4 REFERRING NEW STUDENTS TO IVYLEAGUE from IVY LEAGUE ASSOCIATES LIMITED to AKINTOYE I REF: 0124533814111280437000000</t>
  </si>
  <si>
    <t>STAMP DUTY CHARGE 13042021 STAMP DUTY CHARGE - 13/04/2021</t>
  </si>
  <si>
    <t>SEPT/DEC. 2019 full diet</t>
  </si>
  <si>
    <t>TRF FRM ADEOLA DEBORAH AKANBI TO IVY LEAGUE ASSOCIATES LTD|Acca payment IFO ONONAIYE TEMITOPE IDOWU</t>
  </si>
  <si>
    <t>TRANSFER BETWEEN CUSTOMERS Via GTWorld PM June Revision class- Phebean Oyesiku Faramoluwa REF:275120654000000200002104151716 from OYESIKU PHEBEAN FARAMOLUWA to IVY LEAGUE ASSOCIATES LIMITED</t>
  </si>
  <si>
    <t>TRANSFER BETWEEN CUSTOMERS 000004210416200007662109371604|MOB/UTO/7722608818/000013/Prof Classes Bal|7722608818||SOYINKA OREOLUWA ADEDUNMOLA REF:000004210416200007662109371604</t>
  </si>
  <si>
    <t>STAMP DUTY CHARGE 16042021 STAMP DUTY CHARGE - 16/04/2021</t>
  </si>
  <si>
    <t>TRANSFER BETWEEN CUSTOMERS Via USSD GTBank Transfer 00000000275010070320907581810000005000202104171739 from MBATA, AMARACHI BETSY to IVY LEAGUE ASSOCIATES LIMITED</t>
  </si>
  <si>
    <t>TRANSFER BETWEEN CUSTOMERS 000007210417195541404942440558|ONB TRF FROM UJUNWA ELI **9623 FBP|ONB21041707554000893||UJUNWA ELIZABETH JOHNSON REF:000007210417195541404942440558</t>
  </si>
  <si>
    <t>STAMP DUTY CHARGE 17042021 STAMP DUTY CHARGE - 17/04/2021</t>
  </si>
  <si>
    <t>TRANSFER BETWEEN CUSTOMERS via GAPS REFUND OF PYT 4 BLUETOOTH MICROUTER&amp;POWERBANK. 111554356 BEING REFUND OF PYT 4 BLUETOOTH MICROUTER &amp; POWERBANK. from IVY LEAGUE ASSOCIATES LIMITED to OSHIBOLU A REF: 0124533814111554356000000</t>
  </si>
  <si>
    <t>TRANSFER BETWEEN CUSTOMERS 000012210418201313935395080000|APM June Intensive class|93539508||ADEDOLAPO ABIDEMI ADEJUMO REF:000012210418201313935395080000</t>
  </si>
  <si>
    <t>STAMP DUTY CHARGE 18042021 STAMP DUTY CHARGE - 18/04/2021</t>
  </si>
  <si>
    <t>14-Apr-2021 08:25 AM</t>
  </si>
  <si>
    <t>NIP/ABN/SHATONG PAM DACHOMO/TRFFRMSHATONGPAMDACHOMOTOIVYLEAGUEASSOCIATESLTD</t>
  </si>
  <si>
    <t>14-Apr-2021 05:51 PM</t>
  </si>
  <si>
    <t>NIP/STBC/PRISCILLA GBEMISOLA ANARI/Audit and assuranceonline</t>
  </si>
  <si>
    <t>14-Apr-2021 07:02 PM</t>
  </si>
  <si>
    <t>TRF FRM LATIFAT DAMILOLA BANKOLE TO IVY LEAGUE ASSOCIATES LTD|AFM</t>
  </si>
  <si>
    <t>14-Apr-2021 08:40 PM</t>
  </si>
  <si>
    <t>NIP/ABN/ADAOBI ONYINYE ONYIA/TRFAFMREVISIONCLASSFRMADAOBIONYINYEONYIATOIVYLEAGUEASSOCIATESLTD</t>
  </si>
  <si>
    <t>14-Apr-2021 08:55 PM</t>
  </si>
  <si>
    <t>NIP/GTB/IMASUEN OLAOLUWA ITOHANIMASUEN OLAOLUWA /via GTWORLD AFM LECTURES</t>
  </si>
  <si>
    <t>15-Apr-2021 05:31 AM</t>
  </si>
  <si>
    <t>NIP/ABN/OLAIDE ARAMIDE ATOYEBI/TRF//FRM OLAIDE ARAMIDE ATOYEBI TO IVY</t>
  </si>
  <si>
    <t>15-Apr-2021 09:21 AM</t>
  </si>
  <si>
    <t>NIP/GTB/ABEGUNDE OLUWASEUN OLUYOMI BABEGUNDE OLU/OnlineclassforAFM</t>
  </si>
  <si>
    <t>15-Apr-2021 02:39 PM</t>
  </si>
  <si>
    <t>NIP/GTB/ODUMOSU  OLUBUKOLA OLANIKEODUMOSU, OLUBU/via GTWORLD Payment for PM revision course</t>
  </si>
  <si>
    <t>15-Apr-2021 03:30 PM</t>
  </si>
  <si>
    <t>TRF FRM SUMAYYA BELLO ABUBAKAR TO IVY LEAGUE ASSOCIATES LTD</t>
  </si>
  <si>
    <t>15-Apr-2021 05:53 PM</t>
  </si>
  <si>
    <t>TRF FRM IHINOSEN AUSTEN ANI-OTOIBHI TO IVY LEAGUE ASSOCIATES LTD|IHINOSEN</t>
  </si>
  <si>
    <t>16-Apr-2021 10:34 AM</t>
  </si>
  <si>
    <t>TRF FRM CHIDINMA MAGDALYN NWOKO TO IVY LEAGUE ASSOCIATES LTD|PM revision class</t>
  </si>
  <si>
    <t>16-Apr-2021 11:00 AM</t>
  </si>
  <si>
    <t>NIP/FBN/IKENDU OLUCHI JOY/FBNMOBILE:IVY LEAGUE ASSOCIATES LTD/LECTURES</t>
  </si>
  <si>
    <t>16-Apr-2021 11:19 AM</t>
  </si>
  <si>
    <t>NIP/FBN/ADEYEMI TOLULOPE TOYOSI/FBNMOBILE:IVY LEAGUE ASSOCIATES LTD/JUNE REVISION APM  AAA</t>
  </si>
  <si>
    <t>16-Apr-2021 11:20 AM</t>
  </si>
  <si>
    <t>16-Apr-2021 12:03 PM</t>
  </si>
  <si>
    <t>TRF FRM OLABISI BASIRAT ALIU TO IVY LEAGUE ASSOCIATES LTD|AAA revision</t>
  </si>
  <si>
    <t>16-Apr-2021 12:08 PM</t>
  </si>
  <si>
    <t>NIP/SKYE/ADERIBIGBE ADESAKIN  SEYI/DGBNK:Vulte FT To:IVY LEAGUE ASSOCIATES LTD:Zenith Bank:ADERIBIGBE ADESAKIN - PAYMENT</t>
  </si>
  <si>
    <t>16-Apr-2021 12:39 PM</t>
  </si>
  <si>
    <t>NIP/ABN/SAHEED ADEWALE ADEDOKUN/TRF/Saheed/FRM SAHEED ADEWALE ADEDOKUN TO IVY</t>
  </si>
  <si>
    <t>16-Apr-2021 01:30 PM</t>
  </si>
  <si>
    <t>NIP/STBC/KEHINDE OLUWATOYOSI LAWAL/FM Revision. Kehinde Lawal</t>
  </si>
  <si>
    <t>16-Apr-2021 01:33 PM</t>
  </si>
  <si>
    <t>NIP/GTB/ADEPOJU OLUWAFUNMILAYOADEPOJU OLUWAFUNMI/via GTWORLD</t>
  </si>
  <si>
    <t>16-Apr-2021 02:46 PM</t>
  </si>
  <si>
    <t>NIP/ECO/ADEJUMO OLUWASEGUN/REF710188389 BO ADEJUMO OLUWASEGUN IFO IVY LEAGUE</t>
  </si>
  <si>
    <t>16-Apr-2021 03:51 PM</t>
  </si>
  <si>
    <t>NIP/STLB/TAOFIK AYOBAMI LAWAL/Transfer from TAOFIK AYOBAMI LAWAL to IVY LEAGUE ASSOCIATES LTD</t>
  </si>
  <si>
    <t>16-Apr-2021 04:11 PM</t>
  </si>
  <si>
    <t>NIP/GTB/NZE OLUCHUKWU BLESSINGNZE OLUCHUKWU BLES/via GTWORLD</t>
  </si>
  <si>
    <t>16-Apr-2021 07:00 PM</t>
  </si>
  <si>
    <t>NIP/FDP/ENOCH IJEOMA MARIAM/770 TRANSFER FROM ENOCH IJEOMA MARIAM *</t>
  </si>
  <si>
    <t>16-Apr-2021 07:15 PM</t>
  </si>
  <si>
    <t>NIP/ABN/CHINWENDU VIVIAN ATUEYI/TRF/ACCA classes balance payment discount20/FRM CHINWENDU VIVIAN ATUEYI TO IVY</t>
  </si>
  <si>
    <t>16-Apr-2021 08:11 PM</t>
  </si>
  <si>
    <t>NIP/GTB/OGUNGBANGBE PAUL OLADAYO O.OGUNGBANGBE P/via GTWORLD</t>
  </si>
  <si>
    <t>16-Apr-2021 08:56 PM</t>
  </si>
  <si>
    <t>NIP/GTB/OGBE  OSAJIE EROMOSELE/USSD NIP Transfer from  08023523131</t>
  </si>
  <si>
    <t>16-Apr-2021 03:49 PM</t>
  </si>
  <si>
    <t>CD UDEH JOY/0492896</t>
  </si>
  <si>
    <t>17-Apr-2021 06:55 AM</t>
  </si>
  <si>
    <t>NIP/GTB/AGUNBIADE BISOLA ANUOLUWAPOAGUNBIADE BIS/PMANDAAAREVISIONCLASS</t>
  </si>
  <si>
    <t>17-Apr-2021 07:15 AM</t>
  </si>
  <si>
    <t>NIP/GTB/FATOBERU OLATUNJI SOLOMONFATOBERU OLATUN/USSD NIP Transfer from  08062743786</t>
  </si>
  <si>
    <t>17-Apr-2021 08:19 AM</t>
  </si>
  <si>
    <t>NIP/FBN/YUSUF BISOLA MARIAM/FBNMOBILE:IVY LEAGUE ASSOCIATES LTD/BALANCE FOR BISOLA YUSUF FOR SBR</t>
  </si>
  <si>
    <t>17-Apr-2021 09:34 AM</t>
  </si>
  <si>
    <t>NIP/STBC/VICTOR OBADEMI/AFM REVISION</t>
  </si>
  <si>
    <t>17-Apr-2021 10:35 AM</t>
  </si>
  <si>
    <t>NIP/ABN/DAMILOLA LAWRENCE ABASS/TRF//FRM DAMILOLA LAWRENCE ABASS TO IVY</t>
  </si>
  <si>
    <t>17-Apr-2021 11:00 AM</t>
  </si>
  <si>
    <t>NIP/STBC/MOTUNRAYO LATEEFAT LIGALI/AA June 2021 Revision class</t>
  </si>
  <si>
    <t>17-Apr-2021 11:21 AM</t>
  </si>
  <si>
    <t>ISW ATMPyt-000740178423-STERLING BANK AKUTE    LAGOS        SWNG</t>
  </si>
  <si>
    <t>17-Apr-2021 11:25 AM</t>
  </si>
  <si>
    <t>TRF FRM BOLANLE SULIAT SADIKU TO IVY LEAGUE ASSOCIATES LTD|Afm - bolanle sadiku</t>
  </si>
  <si>
    <t>17-Apr-2021 11:46 AM</t>
  </si>
  <si>
    <t>TRF FRM OBIEZU TO IVY LEAGUE ASSOCIATES LTD|June exams revision- Lotanna Obiezu</t>
  </si>
  <si>
    <t>17-Apr-2021 11:51 AM</t>
  </si>
  <si>
    <t>TRF FRM OYEYINKA O. OLOJO TO IVY LEAGUE ASSOCIATES LTD|AFMRevOlojo</t>
  </si>
  <si>
    <t>17-Apr-2021 12:01 PM</t>
  </si>
  <si>
    <t>TRF FRM UNYIME BASSEY JOHN TO IVY LEAGUE ASSOCIATES LTD|Revision class</t>
  </si>
  <si>
    <t>17-Apr-2021 01:24 PM</t>
  </si>
  <si>
    <t>NIP/FBN/ADESOGA OLUSINA AKEEM/FBNMOBILE:IVY LEAGUE ASSOCIATES LTD/AFM REVISION CLASS</t>
  </si>
  <si>
    <t>ETZ OtherBanks-0571013300-ABN/ZEN-000034450245;NXG :TRF/JEMIMA - FM ONLINE</t>
  </si>
  <si>
    <t>17-Apr-2021 02:09 PM</t>
  </si>
  <si>
    <t>17-Apr-2021 02:12 PM</t>
  </si>
  <si>
    <t>NIP/ABN/BOLUWATIFE MERCY OJEDOKUN/NIP/ussd/IFT114413263138795976290931702</t>
  </si>
  <si>
    <t>17-Apr-2021 04:45 PM</t>
  </si>
  <si>
    <t>NIP/UBN/OYAWIRI OGHENEFOVIE/MOBILE/UNION Transfer from OYAWIRI OGHENEFOVIE - Oyawiri Oghenefovie-AAA and APM June 2021 R</t>
  </si>
  <si>
    <t>17-Apr-2021 11:46 PM</t>
  </si>
  <si>
    <t>18-Apr-2021 12:31 PM</t>
  </si>
  <si>
    <t>NIP/ABN/AJAYI-OBATOYINBO CECLIA OLUFUNMILAYO/TRFTOnullATnull-AAAjune2021intensiveFunmiAjayi</t>
  </si>
  <si>
    <t>18-Apr-2021 05:08 PM</t>
  </si>
  <si>
    <t>ETZ OtherBanks-0571013300-ABN/ZEN-000034510336;NXG :TRF/Payment AA and FR/</t>
  </si>
  <si>
    <t>14-Apr-2021 12:19 PM</t>
  </si>
  <si>
    <t>NIP/GTB/ONIPINLA ADEYINKA IYANUONIPINLA ADEYINKA/CbeexamforMAandFA</t>
  </si>
  <si>
    <t>15-Apr-2021 09:58 AM</t>
  </si>
  <si>
    <t>NIP/GTB/NWOBIA  CHIOMA RITANWOBIA, CHIOMA RITA/via GTWORLD Payment for F.A exam</t>
  </si>
  <si>
    <t>16-Apr-2021 03:57 AM</t>
  </si>
  <si>
    <t>NIP/ABN/OLUWAGBENGA JOHN AJAYI/TRF//FRM OLUWAGBENGA JOHN AJAYI TO IVY</t>
  </si>
  <si>
    <t>17-Apr-2021 08:13 AM</t>
  </si>
  <si>
    <t>TRF FRM QUADIR IDOWU BALE TO IVY LEAGUE ASSOCIATES LTD -  CBE|CBL Exam fee</t>
  </si>
  <si>
    <t>17-Apr-2021 01:11 PM</t>
  </si>
  <si>
    <t>NIP/FBN/FAFOWORA MOJISOLA SUSAN/FBNMOBILE:IVY LEAGUE ASSOCIATES LTD    CBE/BALANCE FEE</t>
  </si>
  <si>
    <t>17-Apr-2021 05:11 PM</t>
  </si>
  <si>
    <t>NIP/GTB/MONYE PAUL AGILIGAMONYE PAUL AGILIGA/NIP Inflow from MONYE PAUL AGILIGAMONYE PAUL AGILIGA</t>
  </si>
  <si>
    <t>17-Apr-2021 11:27 PM</t>
  </si>
  <si>
    <t>19-Apr-2021 07:25 PM</t>
  </si>
  <si>
    <t>NIP/GTB/OJO   OMOTOSHO SAMUELOJO , OMOTOSHO SAMU/PytforonlineSBLrevisionclass</t>
  </si>
  <si>
    <t>19-Apr-2021 12:59 PM</t>
  </si>
  <si>
    <t>DS 127472 CD OLADIMEJI AZEEZ</t>
  </si>
  <si>
    <t>20-Apr-2021 12:11 PM</t>
  </si>
  <si>
    <t>NIP/GTB/AGANRAN KEHINDE MARYAGANRAN KEHINDE MARY/SBR_Kehinde_Aganran</t>
  </si>
  <si>
    <t>20-Apr-2021 12:14 PM</t>
  </si>
  <si>
    <t>20-Apr-2021 01:20 PM</t>
  </si>
  <si>
    <t>NIP/ABN/FELIX-AREMO O.502389/TRF/FELIX AREMO OLUBUSOLA DIPIFRS/FRM FELIX-AREMO O.502389 TO IVY</t>
  </si>
  <si>
    <t>ISW ATMPyt-002036441470-ATM3_PLOT12 BLK 113A   Lekki        LANG IFO CHINWE ANNABEL EMEGWARA</t>
  </si>
  <si>
    <t>NIP/WBP/DIVINE FAVOUR NWAGU/945 Transfer to |IVY LEAGUE ASSOCIATES LTD</t>
  </si>
  <si>
    <t>TRANSFER BETWEEN CUSTOMERS MBANKING - REF:424532094098109900008978860245 ANY Account Transfer from BALOGUN , GANIYAT ADERONKE to IVY LEAGUE ASSOCIATES LIMITED</t>
  </si>
  <si>
    <t>TRANSFER BETWEEN CUSTOMERS via Internet Banking Registration Fee from CHIGBUFUE, ONOCHIE JUDE to IVY LEAGUE ASSOCIATES LIMITED</t>
  </si>
  <si>
    <t>STAMP DUTY CHARGE 19042021 STAMP DUTY CHARGE - 19/04/2021</t>
  </si>
  <si>
    <t>TRANSFER BETWEEN CUSTOMERS 000017210421123821150081973580|GTB-Part Payment (knowledge)|637546054995866764||PATRICK CHIEDU UTUKA REF:000017210421123821150081973580</t>
  </si>
  <si>
    <t>STAMP DUTY CHARGE 21042021 STAMP DUTY CHARGE - 21/04/2021</t>
  </si>
  <si>
    <t>TRANSFER BETWEEN CUSTOMERS 000014210422050950238005437195|TRFFRMJUSTICEAGBONIKATOIVYLEAGUEASSOCIATESLIMITED|000014210422050901276192838149||JUSTICE AGBONIKA REF:000014210422050950238005437195</t>
  </si>
  <si>
    <t>STAMP DUTY CHARGE 22042021 STAMP DUTY CHARGE - 22/04/2021</t>
  </si>
  <si>
    <t>TRANSFER BETWEEN CUSTOMERS Via USSD GTBank Transfer 00000000275010893820907581810000004000202104240735 from OGUNBUYIDE, MOYINOLUWA M. to IVY LEAGUE ASSOCIATES LIMITED</t>
  </si>
  <si>
    <t>TRANSFER BETWEEN CUSTOMERS Via GTWorld Revision classes REF:904467488000000200002104240951 from FAMUYIWA, OLUWATOYIN TAIWO to IVY LEAGUE ASSOCIATES LIMITED</t>
  </si>
  <si>
    <t>TRANSFER BETWEEN CUSTOMERS MBANKING - Ivy League classes REF:350153370265514760002650453251 ANY Account Transfer from AKINBOWALE TIMILEHIN SAMUEL to IVY LEAGUE ASSOCIATES LIMITED</t>
  </si>
  <si>
    <t>TRANSFER BETWEEN CUSTOMERS 000014210424143813221865654328|TRFUfuomaChikekaFRMMAUREENUFUOMAICHIDETOIVYLEAGUEASSOCIATESLIMITED|000014210424143750279042953696||MAUREEN UFUOMA ICHIDE REF:000014210424143813221865654328</t>
  </si>
  <si>
    <t>STAMP DUTY CHARGE 24042021 STAMP DUTY CHARGE - 24/04/2021</t>
  </si>
  <si>
    <t>TRANSFER BETWEEN CUSTOMERS 000021210425120411200000025487|IBANKING TRANSFER|7b911480421d4e848b7cdb885f146938||0000130124533814 REF:000021210425120411200000025487</t>
  </si>
  <si>
    <t>TRANSFER BETWEEN CUSTOMERS 000016210425140331000013095919|FBNMOBILE:IVY LEAGUE ASSOCIATES LIMITED/AAA TOLU BADEJO|637549562118609196||ORIOYE ADEYEMI ABOLANLE REF:000016210425140331000013095919</t>
  </si>
  <si>
    <t>STAMP DUTY CHARGE 25042021 STAMP DUTY CHARGE - 25/04/2021</t>
  </si>
  <si>
    <t>21-Apr-2021 04:14 PM</t>
  </si>
  <si>
    <t>NIP/FBN/ONYEGBULEM PRECIOUS CHIAMKA/98721619018128243/FIP:ZENITH BANK/98721619018128243/FAVOR ONYEGBULEM</t>
  </si>
  <si>
    <t>21-Apr-2021 04:17 PM</t>
  </si>
  <si>
    <t>TRF FRM CHINWE A ENEGWARA TO IVY LEAGUE ASSOCIATES LTD|Balance for registration for June diets</t>
  </si>
  <si>
    <t>21-Apr-2021 04:27 PM</t>
  </si>
  <si>
    <t>22-Apr-2021 03:41 PM</t>
  </si>
  <si>
    <t>NIP/ABN/CHINENYE DARLINTINA NWACHUKWU/TRFTaxrevisionclassFRMCHINENYEDARLINTINANWACHUKWUTOIVYLEAGUEASSOCIATESLTD</t>
  </si>
  <si>
    <t>22-Apr-2021 03:52 PM</t>
  </si>
  <si>
    <t>NIP/GTB/OGUNFOWOTE ADETOUN .O.OGUNFOWOTE ADETOUN/Balancepayment</t>
  </si>
  <si>
    <t>NIP/UBA/BOLUWATIFE DEBORAH OGBONMIDE/MOB/UTO/7776429299/000015/Audit and assurance revision</t>
  </si>
  <si>
    <t>23-Apr-2021 05:27 AM</t>
  </si>
  <si>
    <t>23-Apr-2021 11:10 AM</t>
  </si>
  <si>
    <t>REFUND OF REVISION FEE FOR LECTURE// TRF TO DEBORAH OLASUNKANMI DAVID</t>
  </si>
  <si>
    <t>PYT 4 REG FEE 4 AJAYI JOHN-5092799// TRF TO SEACRON EDUCATIONAL NIGERIA LIMITED</t>
  </si>
  <si>
    <t>REG FEE 4 AJAYI ADESINA-5095428// TRF TO SEACRON EDUCATIONAL NIGERIA LIMITED</t>
  </si>
  <si>
    <t>AKINMOLAYAN SHARON-REG NO-5094409// TRF TO SEACRON EDUCATIONAL NIGERIA LIMITED</t>
  </si>
  <si>
    <t>REG FEE 4 MONYE PAUL-5087966// TRF TO SEACRON EDUCATIONAL NIGERIA LIMITED</t>
  </si>
  <si>
    <t>REG FEE 4 ADEMOLA OLAKUNLE-5095511// TRF TO SEACRON EDUCATIONAL NIGERIA LIMITED</t>
  </si>
  <si>
    <t>OWN ACCT TRSF ZBN MAIN TO ZBN CBE// TRF TO    IVY LEAGUE ASSOCIATES LTD -  CBE</t>
  </si>
  <si>
    <t>23-Apr-2021 11:47 AM</t>
  </si>
  <si>
    <t>NIP Charge:PYT FOR 400LTRS OF DIESEL</t>
  </si>
  <si>
    <t>PYT FOR 400LTRS OF DIESEL/NIP TFR TO ASHARAMI SYNERGY PLCD2D/GTB</t>
  </si>
  <si>
    <t>23-Apr-2021 04:38 PM</t>
  </si>
  <si>
    <t>NIP/GTB/OYENIYI  COMFORT OYELAYOOYENIYI, COMFORT/USSD NIP Transfer from  07061590604</t>
  </si>
  <si>
    <t>23-Apr-2021 06:07 PM</t>
  </si>
  <si>
    <t>NIP/GTB/AKANO VICTOR JAKANO VICTOR J/Revisionclass</t>
  </si>
  <si>
    <t>23-Apr-2021 07:27 PM</t>
  </si>
  <si>
    <t>NIP/GTB/AKUBUE  UZOAMAKA VIVIANAKUBUE, UZOAMAKA /BeingpaymentforSBRonlinelectureforAkubueUzoamaka</t>
  </si>
  <si>
    <t>24-Apr-2021 06:36 AM</t>
  </si>
  <si>
    <t>NIP/GTB/NNANNA  ISRAEL IBENNANNA, ISRAEL IBE/NIP Inflow from NNANNA  ISRAEL IBENNANNA, ISRAEL IBE</t>
  </si>
  <si>
    <t>24-Apr-2021 07:40 AM</t>
  </si>
  <si>
    <t>NIP/UBA/NANA  OLUFUNKE JESUNIFEMI BLESSING/MOB/UTO/7791449705/000015/Balance</t>
  </si>
  <si>
    <t>24-Apr-2021 08:45 AM</t>
  </si>
  <si>
    <t>NIP/ABN/ADEBUKONLA OLUWADAMILARE ADEFULU/NIP/ussd/IFT114413263724043632634449702</t>
  </si>
  <si>
    <t>24-Apr-2021 08:46 AM</t>
  </si>
  <si>
    <t>NIP/ABN/ADEBUKONLA OLUWADAMILARE ADEFULU/NIP/ussd/IFT114413263724105192900998296</t>
  </si>
  <si>
    <t>24-Apr-2021 08:58 AM</t>
  </si>
  <si>
    <t>NIP/GTB/OLUWADAMILARE TOLUWALASE FELICOLUWADAMIL/USSD NIP Transfer from  08181656296</t>
  </si>
  <si>
    <t>24-Apr-2021 10:57 AM</t>
  </si>
  <si>
    <t>NIP/UBA/BLAISE CHUKWUDI ONYENEME/MOB2/UTO/To IVY ASSOCIATES/AFM tutor class</t>
  </si>
  <si>
    <t>24-Apr-2021 02:08 PM</t>
  </si>
  <si>
    <t>NIP/STBC/FAVOUR CHIBUNDO UZOKWE/Favour Uzokwe</t>
  </si>
  <si>
    <t>24-Apr-2021 02:45 PM</t>
  </si>
  <si>
    <t>TRF FRM EBUKA JUDE OKPALA TO IVY LEAGUE ASSOCIATES LTD|ACCA classes</t>
  </si>
  <si>
    <t>24-Apr-2021 10:45 PM</t>
  </si>
  <si>
    <t>25-Apr-2021 06:43 AM</t>
  </si>
  <si>
    <t>25-Apr-2021 07:55 AM</t>
  </si>
  <si>
    <t>NIP/FBN/ADEYEMI OLUWAROTIMI OLUMIDE/FBNMOBILE:IVY LEAGUE ASSOCIATES LTD/APM CLASS</t>
  </si>
  <si>
    <t>25-Apr-2021 08:17 AM</t>
  </si>
  <si>
    <t>NIP/GTB/AGBO  OMEGA IMMACULATAAGBO, OMEGA IMMACU/USSD NIP Transfer from  08039650914</t>
  </si>
  <si>
    <t>25-Apr-2021 08:27 AM</t>
  </si>
  <si>
    <t>TRF FRM TITILOPE VICTORIA ADEGUN TO IVY LEAGUE ASSOCIATES LTD|Titilope Adegun</t>
  </si>
  <si>
    <t>25-Apr-2021 11:02 AM</t>
  </si>
  <si>
    <t>NIP/WBP/MIBRAHIM/ZENITH BANK-AAA revision class</t>
  </si>
  <si>
    <t>25-Apr-2021 01:39 PM</t>
  </si>
  <si>
    <t>NIP/GTB/OJO  RACHAEL FOLAKEOJO, RACHAEL FOLAKE/via GTWORLD Payment for audit and assurance class</t>
  </si>
  <si>
    <t>25-Apr-2021 02:18 PM</t>
  </si>
  <si>
    <t>NIP/GTB/DADA AYODEJIDADA AYODEJI/via GTWORLD Part payment AAA revision</t>
  </si>
  <si>
    <t>25-Apr-2021 06:14 PM</t>
  </si>
  <si>
    <t>NIP/UBA/IDAHOR PRECIOUS ESOHE/MOB/UTO/7804650211/000015/Balance tuition fee</t>
  </si>
  <si>
    <t>ISW ATMPyt-000846503378-54, Ogudu rd, Ogudu Lagos LANG IFO YUSUF OLAMIPOSI</t>
  </si>
  <si>
    <t>CFA CLASS FOR JUNE 2021</t>
  </si>
  <si>
    <t>26-Apr-2021 03:00 PM</t>
  </si>
  <si>
    <t>TRF FROM BETAPLUS PROFESSIONAL SERVICES</t>
  </si>
  <si>
    <t>27-Apr-2021 07:57 AM</t>
  </si>
  <si>
    <t>NIP/GTB/DEMUREN  YETUNDE TITILAYODEMUREN, YETUND/Junerevision</t>
  </si>
  <si>
    <t>29-Apr-2021 10:10 AM</t>
  </si>
  <si>
    <t>BEING WASTE BILL PYT 4 MARCH 2021/NIP TFR TO TEMMY VENTURES/GTB</t>
  </si>
  <si>
    <t>NIP Charge:BEING WASTE BILL PYT 4 MARCH 2021</t>
  </si>
  <si>
    <t>29-Apr-2021 12:51 PM</t>
  </si>
  <si>
    <t>NIP/GTB/ASEMOTA  OGHOSAASEMOTA, OGHOSA/via GTWORLD</t>
  </si>
  <si>
    <t>30-Apr-2021 02:00 PM</t>
  </si>
  <si>
    <t>TRF FRM BETAPLUS PROFESSIONAL SERVICES</t>
  </si>
  <si>
    <t>30-Apr-2021 06:38 PM</t>
  </si>
  <si>
    <t>NIP/GTB/NWANNEKA UCHENNA MICHAELNWANNEKA UCHENNA/USSD NIP Transfer from  08068232152</t>
  </si>
  <si>
    <t>01-May-2021 01:41 AM</t>
  </si>
  <si>
    <t>01-May-2021 09:39 AM</t>
  </si>
  <si>
    <t>01-May-2021 09:59 AM</t>
  </si>
  <si>
    <t>TRF FRM FREEBORN IGBIDIKE ODEGOR TO IVY LEAGUE ASSOCIATES LTD|F3 revision class</t>
  </si>
  <si>
    <t>01-May-2021 01:44 PM</t>
  </si>
  <si>
    <t>NIP/GTB/PAMAH JULIET ESEOGHENEPAMAH JULIET ESEOG/via GTWORLD Additional payment as advised</t>
  </si>
  <si>
    <t>02-May-2021 12:28 AM</t>
  </si>
  <si>
    <t>TRANSFER BETWEEN CUSTOMERS 000014210426120642221091261570|TRFRegisterationfeeFRMMFONTOLULOPEBASSEYTOIVYLEAGUEASSOCIATESLIMITED|000014210426120609226433260720||MFON TOLULOPE BASSEY REF:000014210426120642221091261570</t>
  </si>
  <si>
    <t>TRANSFER BETWEEN CUSTOMERS MBANKING - TRF REF:445830657894523040008752360823 ANY Account Transfer from AJAYI, OLUWASEUN EMMANUEL to IVY LEAGUE ASSOCIATES LIMITED</t>
  </si>
  <si>
    <t>STAMP DUTY CHARGE 28042021 STAMP DUTY CHARGE - 28/04/2021</t>
  </si>
  <si>
    <t>NIBSS Instant Payment Outward 000013210501020531000111106171 SALARY FOR-THE-MONTH-OF-APRIL-2021 FOR SEGUN SALAM SALARY FOR-THE-MONTH-OF-APRIL-2021 FOR SEGUN SALAMI 112060507 IFO : ACCESS/LUCKY IS REF:209075818140650000001120605070</t>
  </si>
  <si>
    <t>COMMISSION 000013210501020531000111106171 NIP TRANSFER COMMISSION FOR SALARY FOR-THE-MONTH-OF-APRIL-2021 FOR SEGUN SALAM SALARY FOR-THE-MONTH-OF-APRIL-2021 FOR SEGUN SALAMI 1120REF:209075818140650000001120605070</t>
  </si>
  <si>
    <t>VALUE ADDED TAX VAT ON NIP TRANSFER FOR SALAR</t>
  </si>
  <si>
    <t>NIBSS Instant Payment Outward 000013210501020815000111106572 STAFF SALARY FOR-THE-MONTH-OF-APRIL-2021 STAFF SALARY FOR-THE-MONTH-OF-APRIL-2021 112060203 IFO : ACCESS/LUCKY ISHAYA MUSA REF:209075818160300000001120602030</t>
  </si>
  <si>
    <t>COMMISSION 000013210501020815000111106572 NIP TRANSFER COMMISSION FOR STAFF SALARY FOR-THE-MONTH-OF-APRIL-2021 STAFF SALARY FOR-THE-MONTH-OF-APRIL-2021 112060203 REF:209075818160300000001120602030</t>
  </si>
  <si>
    <t>NIBSS Instant Payment Outward 000013210501020918000111106737 AUX. STAFF SALARY FOR-THE-MONTH-OF-APRIL-2021 AUX. STAFF SALARY FOR-THE-MONTH-OF-APRIL-2021 112060976 IFO : UNITY/YAKUBU ISIYAKA REF:209075818137400000001120609760</t>
  </si>
  <si>
    <t>COMMISSION 000013210501020918000111106737 NIP TRANSFER COMMISSION FOR AUX. STAFF SALARY FOR-THE-MONTH-OF-APRIL-2021 AUX. STAFF SALARY FOR-THE-MONTH-OF-APRIL-2021 112060976 REF:209075818137400000001120609760</t>
  </si>
  <si>
    <t>NIBSS Instant Payment Outward 000013210501021020000111106870 AUX. STAFF SALARY 4-THE-MONTH-OF-APR-2021 CAR PARK AUX. STAFF SALARY 4-THE-MONTH-OF-APR-2021 CAR PARK SECURITY 112061654 IFO : SKYE(PO REF:209075818170000000001120616540</t>
  </si>
  <si>
    <t>COMMISSION 000013210501021020000111106870 NIP TRANSFER COMMISSION FOR AUX. STAFF SALARY 4-THE-MONTH-OF-APR-2021 CAR PARK AUX. STAFF SALARY 4-THE-MONTH-OF-APR-2021 CAR PARK SECURREF:209075818170000000001120616540</t>
  </si>
  <si>
    <t>NIBSS Instant Payment Outward 000013210501021123000111107013 STAFF SALARY-4-THE-MONTH-OF-APR-2021 STAFF SALARY-4-THE-MONTH-OF-APR-2021 112104505 IFO : STANBIC/RUTH OLUWAWUNMI AJAYI REF:209075818112000000001121045050</t>
  </si>
  <si>
    <t>COMMISSION 000013210501021123000111107013 NIP TRANSFER COMMISSION FOR STAFF SALARY-4-THE-MONTH-OF-APR-2021 STAFF SALARY-4-THE-MONTH-OF-APR-2021 112104505 REF:209075818112000000001121045050</t>
  </si>
  <si>
    <t>TRANSFER BETWEEN CUSTOMERS via GAPS STAFF SALARY FOR-THE-MONTH-OF-APR-2021 112058964 STAFF SALARY FORTHEMONTHOFAPR2021 from IVY LEAGUE ASSOCIATES LIMITED to EBIETOMIYE OLUMIDE AYODELE REF: 0124533814112058964000000</t>
  </si>
  <si>
    <t>TRANSFER BETWEEN CUSTOMERS via GAPS STAFF SALARY FOR-THE-MONTH-APR-2021 112059122 STAFF SALARY FORTHEMONTHAPR2021 from IVY LEAGUE ASSOCIATES LIMITED to OSHIBOLU JAMIU OLUKAYODE REF: 0124533814112059122000000</t>
  </si>
  <si>
    <t>TRANSFER BETWEEN CUSTOMERS via GAPS STAFF SALARY FOR-THE-MONTH-OF-APRIL --2021 112061419 STAFF SALARY FORTHEMONTHOFAPRIL 2021 from IVY LEAGUE ASSOCIATES LIMITED to ADEYIN TEMIDAYO OMOSHEWA REF: 0124533814112061419000000</t>
  </si>
  <si>
    <t>TRANSFER BETWEEN CUSTOMERS via GAPS BEING FUEL REINBURSEMENT FOR JAN - APRIL 2021 112062348 BEING FUEL REINBURSEMENT FOR JAN APRIL 2021 FOR THE OFFICE from IVY LEAGUE ASSOCIATES LIMITED to EBIETO REF: 0124533814112062348000000</t>
  </si>
  <si>
    <t>TRANSFER BETWEEN CUSTOMERS via GAPS BEING REFUND OF PETTY CASH FROM JAN-APRIL 2021 112417104 BEING REFUND OF PETTY CASH FROM JANAPRIL 2021 from IVY LEAGUE ASSOCIATES LIMITED to EBIETOMIYE OLUMIDE REF: 0124533814112417104000000</t>
  </si>
  <si>
    <t>NIBSS Instant Payment Outward 000013210501021241000111107325 BEING FUEL AND PETTY CASH REIMBURSEMENT FOR OFFICE BEING FUEL AND PETTY CASH REIMBURSEMENT FOR THE OFFICE 112417003 IFO : ZBN/OLUMIDE REF:209075818170000000001124170030</t>
  </si>
  <si>
    <t>COMMISSION 000013210501021241000111107325 NIP TRANSFER COMMISSION FOR BEING FUEL AND PETTY CASH REIMBURSEMENT FOR OFFICE BEING FUEL AND PETTY CASH REIMBURSEMENT FOR THE OFFICE 1REF:209075818170000000001124170030</t>
  </si>
  <si>
    <t>04-May-2021 11:46 AM</t>
  </si>
  <si>
    <t>NIP/GTB/YOOSUF  ADENRELE RASHIDATYOOSUF, ADENREL/NIP Inflow from YOOSUF  ADENRELE RASHIDATYOOSUF, ADENRELE RASHIDAT</t>
  </si>
  <si>
    <t>07-May-2021 05:38 PM</t>
  </si>
  <si>
    <t>NIP/STBC/ANTHONY NNAMDI EZIASHI/Quadri Ajuwon</t>
  </si>
  <si>
    <t>08-May-2021 01:22 PM</t>
  </si>
  <si>
    <t>NIP/FBN/SHONUBI MOYOSORE ABDULRAOOF/FBNMOBILE:IVY LEAGUE ASSOCIATES LTD/CLASSES FOR SBR AFM AND AAA</t>
  </si>
  <si>
    <t>08-May-2021 11:41 PM</t>
  </si>
  <si>
    <t>09-May-2021 11:07 AM</t>
  </si>
  <si>
    <t>NIP/WBP/EZICHI  MBA/ZENITH BANK-FINALPAYMENTFORFR</t>
  </si>
  <si>
    <t>09-May-2021 11:09 AM</t>
  </si>
  <si>
    <t>19-Apr-2021 08:31 AM</t>
  </si>
  <si>
    <t>NIP/UBA/UANGBAOJE UYI   N/MOB/UTO/7741951053/000015/Exam fee for F4 and F2</t>
  </si>
  <si>
    <t>19-Apr-2021 12:44 PM</t>
  </si>
  <si>
    <t>ETZ OtherBanks-0571015362-ABN/ZEN-000034549934;NXG :TRF/ACCA STUDENT REGIS</t>
  </si>
  <si>
    <t>19-Apr-2021 01:03 PM</t>
  </si>
  <si>
    <t>ETZ OtherBanks-0571015362-ABN/ZEN-000034551809;NXG :TRF//FRM SHARON OLUWAR</t>
  </si>
  <si>
    <t>21-Apr-2021 10:34 AM</t>
  </si>
  <si>
    <t>NIP/ABN/promise ngozi ajufo/TRFCBLexamsFRMpromisengoziajufoTOIVYLEAGUEASSOCIATESLTD-CBE</t>
  </si>
  <si>
    <t>22-Apr-2021 07:39 PM</t>
  </si>
  <si>
    <t>NIP/GTB/ADELEYE MAYOWA ABIOLA/ACCAID5039873</t>
  </si>
  <si>
    <t>23-Apr-2021 10:29 AM</t>
  </si>
  <si>
    <t>NIP/UBN/ADEGUN ABAYOMI G/MOBILE/UNION Transfer from ADEGUN ABAYOMI G - ACCA reg pymt</t>
  </si>
  <si>
    <t>23-Apr-2021 10:44 AM</t>
  </si>
  <si>
    <t>NIP/UBN/ADEGUN ABAYOMI G/MOBILE/UNION Transfer from ADEGUN ABAYOMI G - CBL exam fee pymt</t>
  </si>
  <si>
    <t>CBE REMITCE MAR. 2021 INV.NO-66515// TRF TO SEACRON EDUCATIONAL NIGERIA LIMITED</t>
  </si>
  <si>
    <t>CBE REMITTC 4 JAN 2021 INV-65603// TRF TO SEACRON EDUCATIONAL NIGERIA LIMITED</t>
  </si>
  <si>
    <t>REFUND OF EXCESS PYT FOR EXAM// TRF TO AKHERE JOSEPH EHON</t>
  </si>
  <si>
    <t>23-Apr-2021 12:53 PM</t>
  </si>
  <si>
    <t>NIP/GTB/OGEGE ORONA EHISUORIAOGEGE ORONA EHISUOR/via GTWORLD Payment for CBL - Orona Ogege</t>
  </si>
  <si>
    <t>23-Apr-2021 05:10 PM</t>
  </si>
  <si>
    <t>NIP/GTB/OLAJIDE  TOLUWALASHE USMANOLAJIDE, TOLUW/CBLExamToluwalasheOlajide4964315</t>
  </si>
  <si>
    <t>24-Apr-2021 03:37 PM</t>
  </si>
  <si>
    <t>TRF FRM CHUKWUEMEKA UCHE OKOROAFOR TO IVY LEAGUE ASSOCIATES LTD -  CBE|CBL exam fee</t>
  </si>
  <si>
    <t>24-Apr-2021 10:25 PM</t>
  </si>
  <si>
    <t>26-Apr-2021 01:36 AM</t>
  </si>
  <si>
    <t>SMS Notification Charge Apr 2021</t>
  </si>
  <si>
    <t>26-Apr-2021 10:09 AM</t>
  </si>
  <si>
    <t>NIP/STBC/AYO ISHMEAL TAIRE/F3 ACCA exams</t>
  </si>
  <si>
    <t>26-Apr-2021 11:37 AM</t>
  </si>
  <si>
    <t>NIP/STBC/DAMILARE VICTOR AGBOLADE/CBL paper</t>
  </si>
  <si>
    <t>26-Apr-2021 11:49 AM</t>
  </si>
  <si>
    <t>TRF FRM TITILOPE VICTORIA ADEGUN TO IVY LEAGUE ASSOCIATES LTD -  CBE|Registration fee  titilope adegun</t>
  </si>
  <si>
    <t>26-Apr-2021 12:01 PM</t>
  </si>
  <si>
    <t>NIP/GTB/NEGEDU ENE-OJO DAVIDNEGEDU,ENE-OJO DAVID/via GTWORLD For ACCA - Corporate Business Law CBL Exam</t>
  </si>
  <si>
    <t>26-Apr-2021 12:49 PM</t>
  </si>
  <si>
    <t>NIP/ECO/AJUMOBI OYINKANSOLA/REF719865736 BO AJUMOBI OYINKANSOLA IFO IVY LEAGU</t>
  </si>
  <si>
    <t>26-Apr-2021 03:34 PM</t>
  </si>
  <si>
    <t>NIP/GTB/LAWAL-OWONIFARI  OLUWAPELUMI OLAWAL-OWON/NIP Inflow from LAWAL-OWONIFARI  OLUWAPELUMI OLAWAL-OWONIFARI, OLUWAPEL</t>
  </si>
  <si>
    <t>26-Apr-2021 09:00 PM</t>
  </si>
  <si>
    <t>NIP/GTB/MAJEKODUNMI BISOLA FLORENCEMAJEKODUNMI B/ExamPyt</t>
  </si>
  <si>
    <t>27-Apr-2021 09:38 AM</t>
  </si>
  <si>
    <t>NIP/GTB/AKINTAYO AYOMIPOSI ABIDEMIAKINTAYO AYOMI/via GTWORLD Payment for MA and CBL ACCA papers.</t>
  </si>
  <si>
    <t>27-Apr-2021 10:58 AM</t>
  </si>
  <si>
    <t>NIP/GTB/AIGBIREMWEN OSAGUMWENROAIGBIREMWEN OSAGU/OsagumwenroFA</t>
  </si>
  <si>
    <t>27-Apr-2021 07:54 PM</t>
  </si>
  <si>
    <t>NIP/GTB/AJOJESU TOLU PETERAJOJESU TOLU PETER/USSD NIP Transfer from  08034300039</t>
  </si>
  <si>
    <t>28-Apr-2021 08:34 AM</t>
  </si>
  <si>
    <t>NIP/GTB/ADEBODUN  TOPE SAMUELADEBODUN, TOPE SAMU/CBLExamPayment</t>
  </si>
  <si>
    <t>28-Apr-2021 08:42 AM</t>
  </si>
  <si>
    <t>NIP/GTB/AGOH LOVE EWEREAGOH LOVE EWERE/NIP Inflow from AGOH LOVE EWEREAGOH LOVE EWERE</t>
  </si>
  <si>
    <t>EXAM FEE REFUND FOR-STUDENT/NIP TFR TO KHALID OMOTOLA KAZEEM/ABN</t>
  </si>
  <si>
    <t>NIP Charge:EXAM FEE REFUND FOR-STUDENT</t>
  </si>
  <si>
    <t>EXAM-FEE-REFUND-FOR-STUDENT/NIP TFR TO DORCAS ANUOLUWAPO JEMITOBA/ABN</t>
  </si>
  <si>
    <t>NIP Charge:EXAM-FEE-REFUND-FOR-STUDENT</t>
  </si>
  <si>
    <t>EXAM FEE REFUND TO STUDENT/NIP TFR TO ADESOLA HELEN JESUTOFUNMI/GTB</t>
  </si>
  <si>
    <t>BEING EXAM-FEE REFUND TO STUDENT/NIP TFR TO MUHAMMAD TOYYIBAH ADEDOLAPO/GTB</t>
  </si>
  <si>
    <t>NIP Charge:BEING EXAM-FEE REFUND TO STUDENT</t>
  </si>
  <si>
    <t>29-Apr-2021 10:11 AM</t>
  </si>
  <si>
    <t>BEING REFUND OF EXAM FEE/NIP TFR TO NUSAYAKUBU  OSHIOKE DANIEL/GTB</t>
  </si>
  <si>
    <t>NIP Charge:BEING REFUND OF EXAM FEE</t>
  </si>
  <si>
    <t>REFUND OF EXAM FEE/NIP TFR TO LAWAL TOLULOPE ADEDEJI/GTB</t>
  </si>
  <si>
    <t>CBE REMTTCE 4 FEB 2021 INV-66004// TRF TO SEACRON EDUCATIONAL NIGERIA LIMITED</t>
  </si>
  <si>
    <t>30-Apr-2021 10:49 AM</t>
  </si>
  <si>
    <t>NIP/FBN/ABDULAZEEZ OMOBOLANLE RASHIDAT/FBNMOBILE:IVY LEAGUE ASSOCIATES LTD    CBE/NONE</t>
  </si>
  <si>
    <t>01-May-2021 02:00 AM</t>
  </si>
  <si>
    <t>01-May-2021 09:33 AM</t>
  </si>
  <si>
    <t>NIP/GTB/AKINRINOLA OLASUBOMI AKINTOLAAKINRINOLA /NIP Inflow from AKINRINOLA OLASUBOMI AKINTOLAAKINRINOLA OLASUBOMI AKINT</t>
  </si>
  <si>
    <t>01-May-2021 10:04 AM</t>
  </si>
  <si>
    <t>NIP/FBN/OCHEFIO GODWIN OCHECHI/FBNMOBILE:IVY LEAGUE ASSOCIATES LTD    CBE/CBL EX</t>
  </si>
  <si>
    <t>01-May-2021 10:45 AM</t>
  </si>
  <si>
    <t>EXAM-_FEE REFUND TO STUDENT// TRF TO HANAH OYINDAMOLA AKINBULE</t>
  </si>
  <si>
    <t>REG FEE 4 ADEGUN AYOBAMI-5099060// TRF TO SEACRON EDUCATIONAL NIGERIA LIMITED</t>
  </si>
  <si>
    <t>REG FEE 4 AJUMOBI OYINKAN-5099060// TRF TO SEACRON EDUCATIONAL NIGERIA LIMITED</t>
  </si>
  <si>
    <t>01-May-2021 01:15 PM</t>
  </si>
  <si>
    <t>NIP/ABN/OKORO GRACE IFY/TRFIfediorachiwenduBTFAMAAccapapersFRMOKOROGRACEIFYTOIVYLEAGUEASSOCIATESLTD-CBE</t>
  </si>
  <si>
    <t>02-May-2021 12:06 AM</t>
  </si>
  <si>
    <t>04-May-2021 10:39 AM</t>
  </si>
  <si>
    <t>NIP/GTB/OBI CHIKE CASMIROBI CHIKE CASMIR/USSD NIP Transfer from  08057625746</t>
  </si>
  <si>
    <t>04-May-2021 12:18 PM</t>
  </si>
  <si>
    <t>TRF FRM OLUWASEUN OLUFUNKE OPEYEMI TO IVY LEAGUE ASSOCIATES LTD -  CBE|MA exam</t>
  </si>
  <si>
    <t>04-May-2021 02:17 PM</t>
  </si>
  <si>
    <t>05-May-2021 09:26 AM</t>
  </si>
  <si>
    <t>NIP/STLB/OLASOJI SUNMBOYE/CBL EXAM FEE FOR SUNMBOYE MARTHA 4660542</t>
  </si>
  <si>
    <t>06-May-2021 08:27 AM</t>
  </si>
  <si>
    <t>NIP/FBN/SEGBUYOTA RUKEVWE/FBNMOBILE:IVY LEAGUE ASSOCIATES LTD    CBE/RUKEVWE</t>
  </si>
  <si>
    <t>07-May-2021 12:35 PM</t>
  </si>
  <si>
    <t>NIP/FBN/ENYINNA CHIEMELA OGBONNA/FBNMOBILE:IVY LEAGUE ASSOCIATES LTD    CBE/ENYINNA CHIEMELA ACCA FA MA CBL EXAMS</t>
  </si>
  <si>
    <t>08-May-2021 04:13 PM</t>
  </si>
  <si>
    <t>NIP/GTB/AWOTIMIRO SHARON OLUWATOMILAYOAWOTIMIRO /NIP Inflow from AWOTIMIRO SHARON OLUWATOMILAYOAWOTIMIRO SHARON OLUWATOM</t>
  </si>
  <si>
    <t>08-May-2021 11:21 PM</t>
  </si>
  <si>
    <t>STAMP DUTY CHARGE 07052021 STAMP DUTY CHARGE - 07/05/2021</t>
  </si>
  <si>
    <r>
      <t xml:space="preserve">TRANSFER BETWEEN CUSTOMERS MBANKING - Tuition payment REF:789150703410926900002357230543 ANY Account Transfer from TIJANI, OLALEYE IBRAHIM to IVY LEAGUE ASSOCIATES LIMITED </t>
    </r>
    <r>
      <rPr>
        <sz val="10"/>
        <color rgb="FFFF0000"/>
        <rFont val="Verdana"/>
        <family val="2"/>
      </rPr>
      <t>IFO TIJANI AHMED.</t>
    </r>
  </si>
  <si>
    <t>TRANSFER BETWEEN CUSTOMERS via GAPS PYT FOR DP DESIGNED FOR THE MONTH OF APRIL 2021 112639595 PYT FOR DP DESIGNED FOR THE MONTH OF APRIL 2021 from IVY LEAGUE ASSOCIATES LIMITED to OLIBEY VALENTIN REF: 0124533814112639595000000</t>
  </si>
  <si>
    <t>TRANSFER BETWEEN CUSTOMERS via GAPS PYT FOR NEPA BILL FOR APRIL 2021 112793925 PYT FOR NEPA BILL FOR APRIL 2021 from IVY LEAGUE ASSOCIATES LIMITED to OSHIBOLU JAMIU OLUKAYODE REF: 0124533814112793925000000</t>
  </si>
  <si>
    <t>TRANSFER BETWEEN CUSTOMERS via GAPS PYT FOR LEATHER COVER FOR 2 CHAIRS 112793924 PYT FOR LEATHER COVER FOR 2 CHAIRS from IVY LEAGUE ASSOCIATES LIMITED to ALAWODE ISMAIL AKANNI REF: 0124533814112793924000000</t>
  </si>
  <si>
    <t>TRANSFER BETWEEN CUSTOMERS via GAPS BEING WASTE PYT FOR APRIL 2021 112794125 BEING WASTE PYT FOR APRIL 2021 from IVY LEAGUE ASSOCIATES LIMITED to TEMMY VENTURES REF: 0124533814112794125000000</t>
  </si>
  <si>
    <t>TRANSFER BETWEEN CUSTOMERS via GAPS PYT FOR REPAIR AND SERVICING OF PETROL GENERATOR 112962859 PYT FOR REPAIR AND SERVICING OF PETROL GENERATOR from IVY LEAGUE ASSOCIATES LIMITED to EBIETOMIYE OLU REF: 0124533814112962859000000</t>
  </si>
  <si>
    <t>TRANSFER BETWEEN CUSTOMERS via GAPS PYT FOR COVID-19 DISINFECTANT-ACCESSARIES 112964375 PYT FOR COVID19 DISINFECTANT ACCESSARIES from IVY LEAGUE ASSOCIATES LIMITED to MAKINDE OLUFEMI ELIJAH REF: 0124533814112964375000000</t>
  </si>
  <si>
    <t>NIBSS Instant Payment Outward 000013210512090844000129227011 BNG REFUND FOR AAA CLASS TO STUDENT BNG REFUND FOR AAA CLASS TO STUDENT 112966932 IFO : UBA/EBOKA ANSELM REF:209075818120000000001129669320</t>
  </si>
  <si>
    <t>COMMISSION 000013210512090844000129227011 NIP TRANSFER COMMISSION FOR BNG REFUND FOR AAA CLASS TO STUDENT BNG REFUND FOR AAA CLASS TO STUDENT 112966932 REF:209075818120000000001129669320</t>
  </si>
  <si>
    <t>VALUE ADDED TAX VAT ON NIP TRANSFER FOR BNG R</t>
  </si>
  <si>
    <t>NIBSS Instant Payment Outward 000013210512090836000129227963 BEING REFUND OF EXCESS PYT FOR CLASS BEING REFUND OF EXCESS PYT FOR CLASS 112979987 IFO : WEMA/EZICHI MBA REF:209075818150000000001129799870</t>
  </si>
  <si>
    <t>COMMISSION 000013210512090836000129227963 NIP TRANSFER COMMISSION FOR BEING REFUND OF EXCESS PYT FOR CLASS BEING REFUND OF EXCESS PYT FOR CLASS 112979987 REF:209075818150000000001129799870</t>
  </si>
  <si>
    <t>GAPS TRANSFER BETWEEN CUSTOMERS via GAPS 05142021Oyin03 113146339 from KPMG ADVISORY SERVICES to IVY LEAGUE ASSOCIATES LIMITED REF: 0107433306113146339000000</t>
  </si>
  <si>
    <t>STAMP DUTY CHARGE 16052021 STAMP DUTY CHARGE - 16/05/2021</t>
  </si>
  <si>
    <t>NIBSS Instant Payment Outward 000013210521123708000142359888 BEING REFUND OF LECTURE FEE TO STUDENT- BEING REFUND OF LECTURE FEE TO STUDENT- 113184355 IFO : UBA/BELLO STELLA OMOYENI REF:209075818111000000001131843550</t>
  </si>
  <si>
    <t>COMMISSION 000013210521123708000142359888 NIP TRANSFER COMMISSION FOR BEING REFUND OF LECTURE FEE TO STUDENT- BEING REFUND OF LECTURE FEE TO STUDENT- 113184355 REF:209075818111000000001131843550</t>
  </si>
  <si>
    <t>NIBSS Instant Payment Outward 000013210521123711000142361150 BEING REFUND OF EXCESS PAYMENT FOR REGISTRATION BEING REFUND OF EXCESS PAYMENT FOR REGISTRATION 113184356 IFO : ZBN/CHIDERA NJOKU REF:209075818135000000001131843560</t>
  </si>
  <si>
    <t>COMMISSION 000013210521123711000142361150 NIP TRANSFER COMMISSION FOR BEING REFUND OF EXCESS PAYMENT FOR REGISTRATION BEING REFUND OF EXCESS PAYMENT FOR REGISTRATION 113184356 REF:209075818135000000001131843560</t>
  </si>
  <si>
    <t>TRANSFER BETWEEN CUSTOMERS via GAPS AUX. STAFF SALARY 4-THE-MONTH-OF-APR-2021 RAPHEAL 112794284 AUX. STAFF SALARY 4THEMONTHOFAPR2021 RAPHEAL from IVY LEAGUE ASSOCIATES LIMITED to OSHIBOLU JAMIU OL REF: 0124533814112794284000000</t>
  </si>
  <si>
    <t>TRANSFER BETWEEN CUSTOMERS MBANKING - TRF REF:550947462345306700005790629646 ANY Account Transfer from AJAYI, OLUWASEUN EMMANUEL to IVY LEAGUE ASSOCIATES LIMITED</t>
  </si>
  <si>
    <t>TRANSFER BETWEEN CUSTOMERS Via GTWorld REF:217829120000000250002105252013 from CHUKWUJEKWU MERCY OGOCHUKWU to IVY LEAGUE ASSOCIATES LIMITED</t>
  </si>
  <si>
    <t>NIBSS Instant Payment Outward 000013210604170338000165246043 OWN ACCT TRANSFER FROM GTB MAIN TO ZENITH MAIN OWN ACCT TRANSFER FROM GTB MAIN TO ZENITH MAIN 114338330 IFO : ZBN/IVY LEAGUE ASSOCIATE REF:209075818115000000001143383300</t>
  </si>
  <si>
    <t>COMMISSION 000013210604170338000165246043 NIP TRANSFER COMMISSION FOR OWN ACCT TRANSFER FROM GTB MAIN TO ZENITH MAIN OWN ACCT TRANSFER FROM GTB MAIN TO ZENITH MAIN 114338330 REF:209075818115000000001143383300</t>
  </si>
  <si>
    <t>NIBSS Instant Payment Outward 000013210604170609000165247274 BEING LECTURER PAY-JUNE-2021 DIET BEING LECTURER PAY-JUNE-2021 DIET 114350596 IFO : SKYE(POL)/FOLAKEMI ESTHER OGUNYEMI REF:209075818113585000001143505960</t>
  </si>
  <si>
    <t>COMMISSION 000013210604170609000165247274 NIP TRANSFER COMMISSION FOR BEING LECTURER PAY-JUNE-2021 DIET BEING LECTURER PAY-JUNE-2021 DIET 114350596 REF:209075818113585000001143505960</t>
  </si>
  <si>
    <t>TRANSFER BETWEEN CUSTOMERS via GAPS BEING CASH ADV. 4 END OF DIET MEETING REFRESTMENTS 114376777 BEING CASH ADV. 4 END OF DIET MEETING REFRESTMENTS from IVY LEAGUE ASSOCIATES LIMITED to EBIETOMIYE REF: 0124533814114376777000000</t>
  </si>
  <si>
    <t>14-May-2021 04:14 AM</t>
  </si>
  <si>
    <t>NIP/GTB/ALLI OLUWAROTIMI TOFUNMIALLI OLUWAROTIMI/via GTWORLD</t>
  </si>
  <si>
    <t>22-May-2021 08:30 AM</t>
  </si>
  <si>
    <t>INTERNET SUB REIMBURSTMENT// TRF TO OLUMIDE AYODELE EBIETOMIYE</t>
  </si>
  <si>
    <t>NIP Charge:STAFF SALARY FOR MAY 2021 AJAYI</t>
  </si>
  <si>
    <t>STAFF SALARY FOR MAY 2021 AJAYI/NIP TFR TO RUTH OLUWAWUNMI AJAYI/STBC</t>
  </si>
  <si>
    <t>24-May-2021 07:25 PM</t>
  </si>
  <si>
    <t>NIP/GTB/EBONG  JOSHUA RAYMONDEBONG, JOSHUA RAYMO/NIP Inflow from EBONG  JOSHUA RAYMONDEBONG, JOSHUA RAYMOND</t>
  </si>
  <si>
    <t>25-May-2021 06:40 AM</t>
  </si>
  <si>
    <t>NIP Charge:STAFF-SALARY-4 MAY 2021</t>
  </si>
  <si>
    <t>STAFF-SALARY-4 MAY 2021/NIP TFR TO EBIETOMIYE OLUMIDE AYODELE/GTB</t>
  </si>
  <si>
    <t>NIP Charge:STAFF-SALARY-4 MAY-2021</t>
  </si>
  <si>
    <t>STAFF-SALARY-4 MAY-2021/NIP TFR TO JAMIU OLUKAYODE OSHIBOLU/STBC</t>
  </si>
  <si>
    <t>NIP Charge:PAYE PYT FOR APRIL AND MAY 2021</t>
  </si>
  <si>
    <t>PAYE PYT FOR APRIL AND MAY 2021/NIP TFR TO JAMIU OLUKAYODE OSHIBOLU/STBC</t>
  </si>
  <si>
    <t>BEING STAFF-SALARY-4 MAY-2021/NIP TFR TO LUCKY ISHAYA MUSA/ABN</t>
  </si>
  <si>
    <t>NIP Charge:BEING STAFF-SALARY-4 MAY-2021</t>
  </si>
  <si>
    <t>NIP Charge:STAFF SALARY FOR RAPHEAL-MAY 2021</t>
  </si>
  <si>
    <t>STAFF SALARY FOR RAPHEAL-MAY 2021/NIP TFR TO JAMIU OLUKAYODE OSHIBOLU/STBC</t>
  </si>
  <si>
    <t>PYT 4 ACCA REG FEE-ADEGUN-5097591// TRF TO SEACRON EDUCATIONAL NIGERIA LIMITED</t>
  </si>
  <si>
    <t>PYT 4 ACCA REG FEE-KEHINDE-3310827// TRF TO SEACRON EDUCATIONAL NIGERIA LIMITED</t>
  </si>
  <si>
    <t>PYT 4 ACCA REG FEE-AFIA MUNACHIMSO// TRF TO SEACRON EDUCATIONAL NIGERIA LIMITED</t>
  </si>
  <si>
    <t>BEING FUEL-&amp;-PETTY REIMBURSMENT// TRF TO OLUMIDE AYODELE EBIETOMIYE</t>
  </si>
  <si>
    <t>NIP Charge:STAFF SALARY 4 MAY 2021</t>
  </si>
  <si>
    <t>STAFF SALARY 4 MAY 2021/NIP TFR TO ADEYIN TEMIDAYO OMOSHEWA/GTB</t>
  </si>
  <si>
    <t>NIP Charge:STAFF-SALARY-4-SEGUN MAY-2021</t>
  </si>
  <si>
    <t>STAFF-SALARY-4-SEGUN MAY-2021/NIP TFR TO LUCKY ISHAYA MUSA/ABN</t>
  </si>
  <si>
    <t>25-May-2021 06:41 AM</t>
  </si>
  <si>
    <t>NIP Charge:STAFF-SALARY 4 MAY 2021</t>
  </si>
  <si>
    <t>STAFF-SALARY 4 MAY 2021/NIP TFR TO GODDEY KELVIN EMUDIAYERE/SKYE</t>
  </si>
  <si>
    <t>26-May-2021 06:54 PM</t>
  </si>
  <si>
    <t>NIP/GTB/ONI  AFOLAKE TEMITOPEONI, AFOLAKE TEMITO/USSD NIP Transfer from  08161139941</t>
  </si>
  <si>
    <t>26-May-2021 07:42 PM</t>
  </si>
  <si>
    <t>NIP/GTB/AKINWANDE OLUMIDE RICHARDAKINWANDE OLUMI/1st Tab loan repayment o/s - N125k -OLUMIDE</t>
  </si>
  <si>
    <t>28-May-2021 07:22 AM</t>
  </si>
  <si>
    <t>NIP/ABN/KOSISOCHUKWU OLIVE NWUBA/TRFAFMRECORDINGSFRMKOSISOCHUKWUOLIVENWUBATOIVYLEAGUEASSOCIATESLTD</t>
  </si>
  <si>
    <t>30-May-2021 01:56 AM</t>
  </si>
  <si>
    <t>01-Jun-2021 12:12 AM</t>
  </si>
  <si>
    <t>01-Jun-2021 06:16 PM</t>
  </si>
  <si>
    <t>TRF FRM CHIDERA   NJOKU TO IVY LEAGUE ASSOCIATES LTD|Part Payment For Tuition</t>
  </si>
  <si>
    <t>01-Jun-2021 06:25 PM</t>
  </si>
  <si>
    <t>NIP/ECO/ADEJUMO OLUWASEGUN/REF756990881 BO ADEJUMO OLUWASEGUN IFO IVY LEAGUE</t>
  </si>
  <si>
    <t>02-Jun-2021 01:18 PM</t>
  </si>
  <si>
    <t>NIP/ECO/AWO GORDON/REF13734223 BO AWO GORDON IFO IVY LEAGUE ASSOCIAT</t>
  </si>
  <si>
    <t>04-Jun-2021 04:51 PM</t>
  </si>
  <si>
    <t>NIP/GTB/OSHIBOLU AHMED OLUWASEYIOSHIBOLU AHMED O/NIP Inflow from OSHIBOLU AHMED OLUWASEYIOSHIBOLU AHMED OLUWASEYI</t>
  </si>
  <si>
    <t>04-Jun-2021 05:05 PM</t>
  </si>
  <si>
    <t>NIP/GTB/IVY LEAGUE ASSOCIATES LIMITEDIVY LEAGUE /OWN ACCT TRANSFER FROM GTB MAIN TO ZENITH MAIN OWN ACCT TRANSFER FROM G</t>
  </si>
  <si>
    <t>04-Jun-2021 05:17 PM</t>
  </si>
  <si>
    <t>BNG-LECTURER-PAY-4-JUNE-2021-DIET/NIP TFR TO OLAKISAN JAMIU ADEYEMI/FBN</t>
  </si>
  <si>
    <t>NIP Charge:BNG-LECTURER-PAY-4-JUNE-2021-DIET</t>
  </si>
  <si>
    <t>LECTURER-PAY-FOR JUNE 2021 DIET/NIP TFR TO FOLAKEMI SHOBAYO/TITAN</t>
  </si>
  <si>
    <t>NIP Charge:LECTURER-PAY-FOR JUNE 2021 DIET</t>
  </si>
  <si>
    <t>LECTURER PAY=FOR JUNE 2021 DIET/NIP TFR TO TUNDE SOLOMON JOHNSON/STBC</t>
  </si>
  <si>
    <t>NIP Charge:LECTURER PAY=FOR JUNE 2021 DIET</t>
  </si>
  <si>
    <t>BNG-CFA-LECTURER PAY FOR JUNE 2021/NIP TFR TO CHUKWUJINDU GABRIEL CHIDIEBERE/FBN</t>
  </si>
  <si>
    <t>NIP Charge:BNG-CFA-LECTURER PAY FOR JUNE 2021</t>
  </si>
  <si>
    <t>LECTURER PAY- JUNE 2021 DIET/NIP TFR TO ONYINYE DAVID OGABU/STBC</t>
  </si>
  <si>
    <t>NIP Charge:LECTURER PAY- JUNE 2021 DIET</t>
  </si>
  <si>
    <t>LECTURER PAY-JUNE-2021 DIET/NIP TFR TO IFEOLUWA  ODEBO/WBP</t>
  </si>
  <si>
    <t>NIP Charge:LECTURER PAY-JUNE-2021 DIET</t>
  </si>
  <si>
    <t>LECTURER-PAY-JUNE-2021 DIET/NIP TFR TO AIMEE DUSHIME/SCB</t>
  </si>
  <si>
    <t>NIP Charge:LECTURER-PAY-JUNE-2021 DIET</t>
  </si>
  <si>
    <t>BEING=LECTURER PAY-JUNE-2021 DIET/NIP TFR TO APENA MUYIDEEN ADE/FCMB</t>
  </si>
  <si>
    <t>NIP Charge:BEING=LECTURER PAY-JUNE-2021 DIET</t>
  </si>
  <si>
    <t>04-Jun-2021 05:18 PM</t>
  </si>
  <si>
    <t>BEING-LECTURER PAY-JUNE-2021-DIET-/NIP TFR TO DUROSANYA GABRIEL O/UBN</t>
  </si>
  <si>
    <t>NIP Charge:BEING-LECTURER PAY-JUNE-2021-DIET-</t>
  </si>
  <si>
    <t>BEING PROFFESSIONAL FEE 4 THE DIET/NIP TFR TO IKEOLUMBA JONATHAN OBINNA/GTB</t>
  </si>
  <si>
    <t>NIP Charge:BEING PROFFESSIONAL FEE 4 THE DIET</t>
  </si>
  <si>
    <t>04-Jun-2021 05:19 PM</t>
  </si>
  <si>
    <t>BEING LECTURER PAY-JUNE-2021 DIET/NIP TFR TO GBADAMOSI OMOWONUOLA REGINA/GTB</t>
  </si>
  <si>
    <t>NIP Charge:BEING LECTURER PAY-JUNE-2021 DIET</t>
  </si>
  <si>
    <t>LECTURER PAY 4 JUN 2021 DIET/NIP TFR TO BINUYO IBUKUNOLUWA ADEWUNMI/GTB</t>
  </si>
  <si>
    <t>NIP Charge:LECTURER PAY 4 JUN 2021 DIET</t>
  </si>
  <si>
    <t>LECTURER PAY FOR JUNE 2021 DIET/NIP TFR TO SOKUNBIOLUWAFEMI STEPHEN/GTB</t>
  </si>
  <si>
    <t>NIP Charge:LECTURER PAY FOR JUNE 2021 DIET</t>
  </si>
  <si>
    <t>LECTURER PAY FOR-JUNE 2021 DIET/NIP TFR TO FATOKI OLUWADARE SAMUEL/GTB</t>
  </si>
  <si>
    <t>NIP Charge:LECTURER PAY FOR-JUNE 2021 DIET</t>
  </si>
  <si>
    <t>LECTURER PAY FOR JUNE 2021-DIET/NIP TFR TO OMOTOSO KAZEEM ADEKUNLE/GTB</t>
  </si>
  <si>
    <t>NIP Charge:LECTURER PAY FOR JUNE 2021-DIET</t>
  </si>
  <si>
    <t>BEING-LECTURER PAY-JUNE-2021 DIET/NIP TFR TO OLAKITAN HABEEB OLATOMIWA/GTB</t>
  </si>
  <si>
    <t>NIP Charge:BEING-LECTURER PAY-JUNE-2021 DIET</t>
  </si>
  <si>
    <t>BEING LECTURER-PAY-JUNE-2021 DIET/NIP TFR TO OYEDOKUN ABIODUN/GTB</t>
  </si>
  <si>
    <t>NIP Charge:BEING LECTURER-PAY-JUNE-2021 DIET</t>
  </si>
  <si>
    <t>LECTURER   PAY FOR JUNE 2021 DIET/NIP TFR TO OSHIKOYA OLUMIDE GBOYEGA/GTB</t>
  </si>
  <si>
    <t>NIP Charge:LECTURER   PAY FOR JUNE 2021 DIET</t>
  </si>
  <si>
    <t>04-Jun-2021 05:20 PM</t>
  </si>
  <si>
    <t>-BEING-LECTURER PAY-JUNE-2021 DIET/NIP TFR TO OLUDARE ADETUTU/GTB</t>
  </si>
  <si>
    <t>NIP Charge:-BEING-LECTURER PAY-JUNE-2021 DIET</t>
  </si>
  <si>
    <t>04-Jun-2021 05:21 PM</t>
  </si>
  <si>
    <t>LECTURER-PAY = JUNE 2021 DIET/NIP TFR TO HABIB MUSBAHU ABDULLAHI/GTB</t>
  </si>
  <si>
    <t>NIP Charge:LECTURER-PAY = JUNE 2021 DIET</t>
  </si>
  <si>
    <t>BNG-LECTURER PAY-JUNE-2021 DIET/NIP TFR TO OWOLESHO MAYOWA HAGI/GTB</t>
  </si>
  <si>
    <t>NIP Charge:BNG-LECTURER PAY-JUNE-2021 DIET</t>
  </si>
  <si>
    <t>BNG LECTURER-PAY-JUNE-2021-DIET/NIP TFR TO OLADOSU OLADIMEJI AFEEZ/GTB</t>
  </si>
  <si>
    <t>NIP Charge:BNG LECTURER-PAY-JUNE-2021-DIET</t>
  </si>
  <si>
    <t>&amp;apos;BNG LECTURER PAY-JUNE-2021 DIET&amp;apos;&amp;apos;/NIP TFR TO AREOLA JOSHUA OLANIPEKUN/GTB</t>
  </si>
  <si>
    <t>NIP Charge:&amp;apos;BNG LECTURER PAY-JUNE-2021 DIET&amp;apos;&amp;apos;</t>
  </si>
  <si>
    <t>BEING LECTURERPAY-JUN-2021-DIET/NIP TFR TO SHOTANDEHAFEEZ OLADIPUPO/GTB</t>
  </si>
  <si>
    <t>NIP Charge:BEING LECTURERPAY-JUN-2021-DIET</t>
  </si>
  <si>
    <t>BNG LECTURER PAY 4 JUNE 2021-DIET/NIP TFR TO ADETOLA BABAJIDE OLUMIDE/GTB</t>
  </si>
  <si>
    <t>NIP Charge:BNG LECTURER PAY 4 JUNE 2021-DIET</t>
  </si>
  <si>
    <t>BNG-LECTURER PAYFOR JUNE 2021 DIET/NIP TFR TO AJAYI OLUWASEUN EMMANUEL/GTB</t>
  </si>
  <si>
    <t>NIP Charge:BNG-LECTURER PAYFOR JUNE 2021 DIET</t>
  </si>
  <si>
    <t>BNG LECTURER-PAY-4-JUNE-2021-DIET/NIP TFR TO OSHIBOLU AHMED OLUWASEYI/GTB</t>
  </si>
  <si>
    <t>NIP Charge:BNG LECTURER-PAY-4-JUNE-2021-DIET</t>
  </si>
  <si>
    <t>CFA LECTURER PAY JUNE 2021/NIP TFR TO OSHIBOLU AHMED OLUWASEYI/GTB</t>
  </si>
  <si>
    <t>NIP Charge:CFA LECTURER PAY JUNE 2021</t>
  </si>
  <si>
    <t>04-Jun-2021 05:22 PM</t>
  </si>
  <si>
    <t>CFA LECTURER PAY 4 JUNE 2021/NIP TFR TO OLAKIIGBEOLUWATOMILOLA MONISO/GTB</t>
  </si>
  <si>
    <t>NIP Charge:CFA LECTURER PAY 4 JUNE 2021</t>
  </si>
  <si>
    <t>CFA-LECTURER PAY 4 JUNE 2021/NIP TFR TO OLAJIDE ANUOLUWA JEREMIAH/GTB</t>
  </si>
  <si>
    <t>NIP Charge:CFA-LECTURER PAY 4 JUNE 2021</t>
  </si>
  <si>
    <t>CFA-LECTURER-PAY 4 JUNE 2021/NIP TFR TO ADEGOKE KOLAWOLE SUNDAY/GTB</t>
  </si>
  <si>
    <t>NIP Charge:CFA-LECTURER-PAY 4 JUNE 2021</t>
  </si>
  <si>
    <t>CFA LECTURER PAY-4-JUNE 2021/NIP TFR TO OLADOSU OLADIMEJI AFEEZ/GTB</t>
  </si>
  <si>
    <t>NIP Charge:CFA LECTURER PAY-4-JUNE 2021</t>
  </si>
  <si>
    <t>CFA LECTURER-PAY-JUNE 2021/NIP TFR TO ODEWOLE OLUMIDE JOSEPH/GTB</t>
  </si>
  <si>
    <t>NIP Charge:CFA LECTURER-PAY-JUNE 2021</t>
  </si>
  <si>
    <t>BNG CFA LECTURER PAY 4 JUNE 2021/NIP TFR TO ISIAKA MARZUQ OLADIPUPO/GTB</t>
  </si>
  <si>
    <t>NIP Charge:BNG CFA LECTURER PAY 4 JUNE 2021</t>
  </si>
  <si>
    <t>BNG-CFA-LECTURER PAY 4 JUNE 2021/NIP TFR TO ADESERI TOLUWANI OLUFEMI/GTB</t>
  </si>
  <si>
    <t>NIP Charge:BNG-CFA-LECTURER PAY 4 JUNE 2021</t>
  </si>
  <si>
    <t>04-Jun-2021 05:30 PM</t>
  </si>
  <si>
    <t>LECTURER=PAY-JUNE-2021 DIET/NIP TFR TO AKANBI SAHEED/KBL</t>
  </si>
  <si>
    <t>NIP Charge:LECTURER=PAY-JUNE-2021 DIET</t>
  </si>
  <si>
    <t>NIP Charge:REFUND OF TRSF ERROR TO STUDENT</t>
  </si>
  <si>
    <t>REFUND OF TRSF ERROR TO STUDENT/NIP TFR TO EBONG JOSHUA RAYMOND/GTB</t>
  </si>
  <si>
    <t>04-Jun-2021 05:39 PM</t>
  </si>
  <si>
    <t>LECTURER PAY 4-JUNE 2021 DIET/NIP TFR TO FASHESIN OMOLOLA SOLA/GTB</t>
  </si>
  <si>
    <t>NIP Charge:LECTURER PAY 4-JUNE 2021 DIET</t>
  </si>
  <si>
    <t>LECTURER-PAY FOR-JUNE 2021 DIET/NIP TFR TO AKINWANDEOLUMIDE RICHARD/GTB</t>
  </si>
  <si>
    <t>NIP Charge:LECTURER-PAY FOR-JUNE 2021 DIET</t>
  </si>
  <si>
    <t>LECTURER _PAY-JUNE-2021 DIET/NIP TFR TO IKEOLUMBA JONATHAN OBINNA/GTB</t>
  </si>
  <si>
    <t>NIP Charge:LECTURER _PAY-JUNE-2021 DIET</t>
  </si>
  <si>
    <t>04-Jun-2021 06:00 PM</t>
  </si>
  <si>
    <t>-LECTURER PAY-FOR JUNE 2021 DIET/NIP TFR TO OLAJITAN OLADIMEJI AYOOLU /GTB</t>
  </si>
  <si>
    <t>NIP Charge:-LECTURER PAY-FOR JUNE 2021 DIET</t>
  </si>
  <si>
    <t>05-Jun-2021 08:00 PM</t>
  </si>
  <si>
    <t>TRF FRM CHARLES I OSEMENE TO IVY LEAGUE ASSOCIATES LTD</t>
  </si>
  <si>
    <t>07-Jun-2021 04:48 PM</t>
  </si>
  <si>
    <t>NIP/GTB/OGAH  ENEGOLOINUOGAH, ENEGOLOINU/EneOgah</t>
  </si>
  <si>
    <t>08-Jun-2021 07:55 PM</t>
  </si>
  <si>
    <t>08-Jun-2021 09:00 PM</t>
  </si>
  <si>
    <t>08-Jun-2021 05:50 PM</t>
  </si>
  <si>
    <t>NIP/KBL/ASEHON CHINYERE OSEHI/TRF BO ASEHON CHINYERE OSEHI</t>
  </si>
  <si>
    <t>09-Jun-2021 04:34 AM</t>
  </si>
  <si>
    <t>NIP Charge:STAFF LOAN TO SEGUN</t>
  </si>
  <si>
    <t>STAFF LOAN TO SEGUN/NIP TFR TO LUCKY ISHAYA MUSA/ABN</t>
  </si>
  <si>
    <t>NEPA BILL FOR MAY 2021 + PR/NIP TFR TO LUCKY ISHAYA MUSA/ABN</t>
  </si>
  <si>
    <t>NIP Charge:NEPA BILL FOR MAY 2021 + PR</t>
  </si>
  <si>
    <t>BAL PYT 4 END OF DIET MEETING/NIP TFR TO EBIETOMIYE OLUMIDE AYODELE/GTB</t>
  </si>
  <si>
    <t>NIP Charge:BAL PYT 4 END OF DIET MEETING</t>
  </si>
  <si>
    <t>NIP Charge:PYT 4 DP DESIGN FOR MAY 2021</t>
  </si>
  <si>
    <t>PYT 4 DP DESIGN FOR MAY 2021/NIP TFR TO OLIBEY  VALENTINE AZUBUIKE/GTB</t>
  </si>
  <si>
    <t>NIP Charge:STAFF LOAN REPAYABLEFRM SALARY</t>
  </si>
  <si>
    <t>STAFF LOAN REPAYABLEFRM SALARY/NIP TFR TO JAMIU OLUKAYODE OSHIBOLU/SKYE</t>
  </si>
  <si>
    <t>BEING STAFF HANGOUT COST APPROVED/NIP TFR TO EBIETOMIYE OLUMIDE AYODELE/GTB</t>
  </si>
  <si>
    <t>NIP Charge:BEING STAFF HANGOUT COST APPROVED</t>
  </si>
  <si>
    <t>PYT 4 REG FEE 4 ADEJUMO-5130585// TRF TO SEACRON EDUCATIONAL NIGERIA LIMITED</t>
  </si>
  <si>
    <t>ACCA REG FEE 4 OLAGUNJU BH-5126458// TRF TO SEACRON EDUCATIONAL NIGERIA LIMITED</t>
  </si>
  <si>
    <t>BNG PYT 4 2HRS MOCK DEBRIEF/NIP TFR TO TUNDE SOLOMON JOHNSON/STBC</t>
  </si>
  <si>
    <t>NIP Charge:BNG PYT 4 2HRS MOCK DEBRIEF</t>
  </si>
  <si>
    <t>ACCA REG FEE 4 YUSUF-5133567// TRF TO SEACRON EDUCATIONAL NIGERIA LIMITED</t>
  </si>
  <si>
    <t>PYT FOR GAS TANK &amp; GAS 4 SECURITY// TRF TO OLUMIDE AYODELE EBIETOMIYE</t>
  </si>
  <si>
    <t>PETTY AND FUEL REINBURSMENT// TRF TO OLUMIDE AYODELE EBIETOMIYE</t>
  </si>
  <si>
    <t>09-Jun-2021 04:35 AM</t>
  </si>
  <si>
    <t>CONSTRN OF WOODEN RACK SECTY HOUSE/NIP TFR TO ALAWODE ISMAIL AKANNI/GTB</t>
  </si>
  <si>
    <t>NIP Charge:CONSTRN OF WOODEN RACK SECTY HOUSE</t>
  </si>
  <si>
    <t>10-Jun-2021 09:12 AM</t>
  </si>
  <si>
    <t>NIP/GTB/KOMOLAFE ADEDOYIN LOLAKOMOLAFE ADEDOYIN /PaymentforAFMintensivelectures</t>
  </si>
  <si>
    <t>12-Jun-2021 06:06 PM</t>
  </si>
  <si>
    <t>NIP/ABN/ACCELERATE/TRFTOIVYLEAGUEASSOCIATESLTDATZenithBank-ACCATuitionfee</t>
  </si>
  <si>
    <t>14-Jun-2021 03:45 PM</t>
  </si>
  <si>
    <t>14-Jun-2021 03:50 PM</t>
  </si>
  <si>
    <t>14-Jun-2021 04:17 PM</t>
  </si>
  <si>
    <t>14-Jun-2021 05:53 PM</t>
  </si>
  <si>
    <t>15-Jun-2021 01:44 PM</t>
  </si>
  <si>
    <t>Rvsl:STAMP DUTY CHARGE</t>
  </si>
  <si>
    <t>15-Jun-2021 02:57 PM</t>
  </si>
  <si>
    <t>10-May-2021 08:53 AM</t>
  </si>
  <si>
    <t>NIP/STBC/MORIKE CAROLINE ALONGE/Pyt for Pamilerin exam</t>
  </si>
  <si>
    <t>10-May-2021 04:26 PM</t>
  </si>
  <si>
    <t>TRF FRM AKHERE   OMOIGBERALE TO IVY LEAGUE ASSOCIATES LTD -  CBE|FROM LINDA EKIOMO PATRCK-BELLO</t>
  </si>
  <si>
    <t>10-May-2021 05:29 PM</t>
  </si>
  <si>
    <t>NIP/STBC/MORIKE CAROLINE ALONGE/Balance pyt4 Pamilerin's exam fee</t>
  </si>
  <si>
    <t>11-May-2021 01:05 PM</t>
  </si>
  <si>
    <t>NIP/ABN/NWANKPA ROGERS CHIDOZIE-117-DIAMOND SAVI/TRFAccaFAexamsforthelmaphillipsFRMNWANKPAROGERSCHIDOZIETOIVYLEAGUEASSOC</t>
  </si>
  <si>
    <t>11-May-2021 02:16 PM</t>
  </si>
  <si>
    <t>NIP/UBA/EGBEKE NNENNA PATIENCE/MOB/UTO/7966172466/000015/ACCA MA</t>
  </si>
  <si>
    <t>11-May-2021 06:52 PM</t>
  </si>
  <si>
    <t>NIP/ABN/NWANKPA ROGERS CHIDOZIE-117-DIAMOND SAVI/TRFACCAEXAMFEEOFFABTforNkechiMFRMNWANKPAROGERSCHIDOZIETOIVYLEAGUEASSOCI</t>
  </si>
  <si>
    <t>11-May-2021 03:16 PM</t>
  </si>
  <si>
    <t>CD-ADEDOYIN OLUWATOBI(ACCAFEE/DS-9711951</t>
  </si>
  <si>
    <t>12-May-2021 11:08 AM</t>
  </si>
  <si>
    <t>NIP/FBN/ENYINNA CHIEMELA OGBONNA/FBNMOBILE:IVY LEAGUE ASSOCIATES LTD    CBE/CBL</t>
  </si>
  <si>
    <t>12-May-2021 11:44 AM</t>
  </si>
  <si>
    <t>TRF FRM OLULU DORCAS IMONE TO IVY LEAGUE ASSOCIATES LTD -  CBE|FA Exam fee IFO 5093395</t>
  </si>
  <si>
    <t>12-May-2021 02:07 PM</t>
  </si>
  <si>
    <t>NIP/ABN/NWANKPA ROGERS CHIDOZIE-117-DIAMOND SAVI/TRFACCAMAEXAMFEEforThelmaPhillipsFRMNWANKPAROGERSCHIDOZIETOIVYLEAGUEASS</t>
  </si>
  <si>
    <t>12-May-2021 02:10 PM</t>
  </si>
  <si>
    <t>NIP/ABN/NWANKPA ROGERS CHIDOZIE-117-DIAMOND SAVI/TRFAccaFAExamfeeforObianigweUchechiHFRMNWANKPAROGERSCHIDOZIETOIVYLEAGUE</t>
  </si>
  <si>
    <t>15-May-2021 02:08 PM</t>
  </si>
  <si>
    <t>NIP/GTB/IMONE DORCAS OLULUIMONE DORCAS OLULU/via GTWORLD Acca BT and FA exam fee IFO 5103472</t>
  </si>
  <si>
    <t>16-May-2021 12:16 AM</t>
  </si>
  <si>
    <t>16-May-2021 03:51 PM</t>
  </si>
  <si>
    <t>NIP/GTB/OKO-ODION  COURAGEOKO-ODION, COURAGE/ExamPaymentforFAandMA</t>
  </si>
  <si>
    <t>18-May-2021 06:08 AM</t>
  </si>
  <si>
    <t>NIP/GTB/OLABODE MOYOSOLA OYINLOLAOLABODE,MOYOSOL/USSD NIP Transfer from  07060415803</t>
  </si>
  <si>
    <t>18-May-2021 03:19 PM</t>
  </si>
  <si>
    <t>REFUND OF EXAM FEE TO STUDENT---// TRF TO AKHERE JOSEPH EHON</t>
  </si>
  <si>
    <t>18-May-2021 12:25 PM</t>
  </si>
  <si>
    <t>DS 4572076 CD OLONODE JOSEPH A</t>
  </si>
  <si>
    <t>19-May-2021 07:07 PM</t>
  </si>
  <si>
    <t>TRF FRM OLUWAFEMI SOLOMON AFOLARIN TO IVY LEAGUE ASSOCIATES LTD -  CBE|F2 exam fees</t>
  </si>
  <si>
    <t>19-May-2021 07:19 PM</t>
  </si>
  <si>
    <t>TRF FRM OLUWAFEMI SOLOMON AFOLARIN TO IVY LEAGUE ASSOCIATES LTD -  CBE|F3 exam fee</t>
  </si>
  <si>
    <t>21-May-2021 07:09 PM</t>
  </si>
  <si>
    <t>NIP/GTB/ADELEYE MAYOWA ABIOLAADELEYE MAYOWA ABIO/PAYMENTFORFAIFOADELEYEMAYOWAABIOLA5039873</t>
  </si>
  <si>
    <t>21-May-2021 08:14 PM</t>
  </si>
  <si>
    <t>NIP/ABN/MUNACHIMSO KOSOLUCHUKWU AFIA/TRFACCAregistrationFRMMUNACHIMSOKOSOLUCHUKWUAFIATOIVYLEAGUEASSOCIATESLTD-CBE</t>
  </si>
  <si>
    <t>22-May-2021 06:28 AM</t>
  </si>
  <si>
    <t>TRF FRM OLULU DORCAS IMONE TO IVY LEAGUE ASSOCIATES LTD -  CBE|MA exam fee IFO 5108082</t>
  </si>
  <si>
    <t>22-May-2021 05:06 PM</t>
  </si>
  <si>
    <t>NIP/GTB/KEHINDE BABATUNDE OLAMILEKANKEHINDE BABA/accaregistration</t>
  </si>
  <si>
    <t>22-May-2021 11:50 PM</t>
  </si>
  <si>
    <t>24-May-2021 01:07 PM</t>
  </si>
  <si>
    <t>NIP/ABN/LAWAL BOLAJOKO/TRFFAEXAMFRMLAWALBOLAJOKOTOIVYLEAGUEASSOCIATESLTD-CBE</t>
  </si>
  <si>
    <t>EXAM FEE REFUND TO STUDENT/NIP TFR TO OGUNYE OLUWAPELUMI AYODOGUN/FBN</t>
  </si>
  <si>
    <t>NIP Charge:STAFF SALARY FOR MUHAMMED MAY 2021</t>
  </si>
  <si>
    <t>STAFF SALARY FOR MUHAMMED MAY 2021/NIP TFR TO EBIETOMIYE OLUMIDE AYODELE/GTB</t>
  </si>
  <si>
    <t>EXAM- FEE REFUND TO STUDENT// TRF TO JIDEOFOR MADUEMEZIA MEGBU</t>
  </si>
  <si>
    <t>26-May-2021 10:46 AM</t>
  </si>
  <si>
    <t>NIP/WBP/STEPHEN  SANWO/ZENITH BANK-</t>
  </si>
  <si>
    <t>26-May-2021 02:56 PM</t>
  </si>
  <si>
    <t>NIP/GTB/LAWAL-OWONIFARI  OLUWAPELUMI OLAWAL-OWON/ACCAPaymentBalanceforMAFA</t>
  </si>
  <si>
    <t>27-May-2021 09:13 AM</t>
  </si>
  <si>
    <t>NIP/GTB/WILLIAMS OLOAIGBE LUCYWILLIAMS OLOAIGBE /USSD NIP Transfer from  08101738379</t>
  </si>
  <si>
    <t>27-May-2021 09:40 AM</t>
  </si>
  <si>
    <t>NIP/GTB/LADAN-BAKI YASMINLADAN-BAKI YASMIN/CBL</t>
  </si>
  <si>
    <t>27-May-2021 09:41 AM</t>
  </si>
  <si>
    <t>NIP/STBC/ADERONKE JUBEMI ADEKUNLE/Trf</t>
  </si>
  <si>
    <t>28-May-2021 09:23 AM</t>
  </si>
  <si>
    <t>TRF FRM OLUWATOMIIWO ADEPOSOLA TOYIN-ABE TO IVY LEAGUE ASSOCIATES LTD -  CBE|Payment for MA exam</t>
  </si>
  <si>
    <t>28-May-2021 09:27 AM</t>
  </si>
  <si>
    <t>TRF FRM OLUWATOMIIWO ADEPOSOLA TOYIN-ABE TO IVY LEAGUE ASSOCIATES LTD -  CBE|Additional payment for MA</t>
  </si>
  <si>
    <t>28-May-2021 10:39 AM</t>
  </si>
  <si>
    <t>NIP/FBN/AROH JUSTUS C/PAYMENT FOR MA</t>
  </si>
  <si>
    <t>28-May-2021 02:53 PM</t>
  </si>
  <si>
    <t>TRF FRM AKINOLA TUGBIYELE FADENI TO IVY LEAGUE ASSOCIATES LTD -  CBE|Shortfall for F4 exam</t>
  </si>
  <si>
    <t>28-May-2021 03:35 PM</t>
  </si>
  <si>
    <t>NIP/GTB/NWANKPA  ROGERS CHIDOZIENWANKPA, ROGERS /via GTWORLD ACCA MA exams for oluwasayo Emmanuel AndOlufunmi Azeez resp</t>
  </si>
  <si>
    <t>29-May-2021 01:15 PM</t>
  </si>
  <si>
    <t>NIP/GTB/AREMU IYABO RIHANATAREMU IYABO RIHANAT/Paymentfor1paperHaleemAremu</t>
  </si>
  <si>
    <t>30-May-2021 01:33 AM</t>
  </si>
  <si>
    <t>30-May-2021 01:58 AM</t>
  </si>
  <si>
    <t>31-May-2021 02:29 AM</t>
  </si>
  <si>
    <t>SMS Notification Charge May 2021</t>
  </si>
  <si>
    <t>31-May-2021 06:13 PM</t>
  </si>
  <si>
    <t>NIP/FCMB/OSINLOYE JUMOKE MARGRET/App Exam fee F1  F2  F3 To Zenith Bank IVY LEAGUE ASSOCIATES</t>
  </si>
  <si>
    <t>01-Jun-2021 01:05 AM</t>
  </si>
  <si>
    <t>01-Jun-2021 05:23 PM</t>
  </si>
  <si>
    <t>NIP/STBC/OLUWAFUNMILAYO AGATHA YUSUF/ACCA reg. Posi</t>
  </si>
  <si>
    <t>02-Jun-2021 02:15 PM</t>
  </si>
  <si>
    <t>NIP/GTB/ADENIYI LUKMAN ADEREMI/via GTWORLD FA exam for Aishat Adeniyi</t>
  </si>
  <si>
    <t>02-Jun-2021 12:41 PM</t>
  </si>
  <si>
    <t>CD DAMILOLA OMONIYI/DS 298427</t>
  </si>
  <si>
    <t>03-Jun-2021 08:24 PM</t>
  </si>
  <si>
    <t>TRF FRM AKHERE   OMOIGBERALE TO IVY LEAGUE ASSOCIATES LTD -  CBE|ANNUAL SUBSCRIPTION</t>
  </si>
  <si>
    <t>04-Jun-2021 01:33 PM</t>
  </si>
  <si>
    <t>NIP/GTB/MBANUGO CHINELO MARYANNMBANUGO CHINELO M/NIP Inflow from MBANUGO CHINELO MARYANNMBANUGO CHINELO MARYANN</t>
  </si>
  <si>
    <t>04-Jun-2021 02:08 PM</t>
  </si>
  <si>
    <t>NIP/UBA/UZOAMAKA EMMANUELLA CHINEDU PEACE/MOB/UTO/8209064588/000015/Cbl IFO Emmanuella Uzoamaka</t>
  </si>
  <si>
    <t>04-Jun-2021 02:16 PM</t>
  </si>
  <si>
    <t>NIP/ABN/ADEYEMI DORCAS ADEDAYO/TRFPaymentforFAMACBEExams5021646FRMADEYEMIDORCASADEDAYOTOIVYLEAGUEASSOCIATESLTD-CBE</t>
  </si>
  <si>
    <t>05-Jun-2021 09:08 AM</t>
  </si>
  <si>
    <t>NIP/GTB/LAWAL BOLAJOKO SULIYATLAWAL BOLAJOKO SUL/via GTWORLD Bola</t>
  </si>
  <si>
    <t>06-Jun-2021 06:58 AM</t>
  </si>
  <si>
    <t>NIP/GTB/NWANKPA  ROGERS CHIDOZIENWANKPA, ROGERS /via GTWORLD ACCA EXAM fee of BT MA and FA for Idris Oluwakemi</t>
  </si>
  <si>
    <t>07-Jun-2021 12:24 PM</t>
  </si>
  <si>
    <t>NIP/GTB/OKEKE CHUKWUIKE CHRISTIANOKEKE CHUKWUIKE/NIP Inflow from OKEKE CHUKWUIKE CHRISTIANOKEKE CHUKWUIKE CHRISTIAN</t>
  </si>
  <si>
    <t>07-Jun-2021 03:00 PM</t>
  </si>
  <si>
    <t>NIP/GTB/ADEDEJI PETER AYOBAMIADEDEJI PETER AYOBA/via GTWORLD</t>
  </si>
  <si>
    <t>07-Jun-2021 03:29 PM</t>
  </si>
  <si>
    <t>NIP/ABN/OKORO GRACE IFY/TRFACCAexamfeeforFAadMAosasuzamaFRMOKOROGRACEIFYTOIVYLEAGUEASSOCIATESLTD-CBE</t>
  </si>
  <si>
    <t>08-Jun-2021 07:36 PM</t>
  </si>
  <si>
    <t>08-Jun-2021 09:06 PM</t>
  </si>
  <si>
    <t>08-Jun-2021 05:09 PM</t>
  </si>
  <si>
    <t>08-Jun-2021 01:36 PM</t>
  </si>
  <si>
    <t>CD DS 165785 OYEKOLA  ZAINAB</t>
  </si>
  <si>
    <t>CBE REMTTCE 4 APRIL 2021 INV-66995// TRF TO SEACRON EDUCATIONAL NIGERIA LIMITED</t>
  </si>
  <si>
    <t>CBE REMTTC FOR MAY 2021-INV-67448// TRF TO SEACRON EDUCATIONAL NIGERIA LIMITED</t>
  </si>
  <si>
    <t>09-Jun-2021 07:23 AM</t>
  </si>
  <si>
    <t>NIP/ABN/CHIKE G OBIKE/TRF/exam fee for MA and FA Sophia Nwagbo /FRM CHIKE G OBIKE TO IVY</t>
  </si>
  <si>
    <t>09-Jun-2021 10:29 AM</t>
  </si>
  <si>
    <t>TRF FRM OLULU DORCAS IMONE TO IVY LEAGUE ASSOCIATES LTD -  CBE|F3 Exam fee IFO student ID: 5042086</t>
  </si>
  <si>
    <t>10-Jun-2021 01:49 PM</t>
  </si>
  <si>
    <t>NIP/FBN/OBARO  TIJANI  ANDAR/FBNMOBILE:IVY LEAGUE ASSOCIATES LTD    CBE/CBL TIJANI</t>
  </si>
  <si>
    <t>10-Jun-2021 02:08 PM</t>
  </si>
  <si>
    <t>NIP/ABN/ADEDOYIN ESTHER ADEJIMI/TRFMAandBTexamfeeFRMADEDOYINESTHERADEJIMITOIVYLEAGUEASSOCIATESLTD-CBE</t>
  </si>
  <si>
    <t>11-Jun-2021 09:31 AM</t>
  </si>
  <si>
    <t>NIP/STLB/OYINKANSOLA MODUPEORE AJUMOBI/Transfer from OYINKANSOLA MODUPEORE AJUMOBI to IVY LEAGUE ASSOCIATES LTD -  CBE</t>
  </si>
  <si>
    <t>11-Jun-2021 05:35 PM</t>
  </si>
  <si>
    <t>NIP/GTB/ASUQUO FLORENCE ETIMASUQUO FLORENCE ETIM/via GTWORLD BT FA AND MA CBE</t>
  </si>
  <si>
    <t>12-Jun-2021 12:05 PM</t>
  </si>
  <si>
    <t>NIP/WBP/MOTUNRAYO MARIAM ABDULAZEEZ/945 Transfer to |IVY LEAGUE ASSOCIATES LTD -  CBE</t>
  </si>
  <si>
    <t>12-Jun-2021 06:02 PM</t>
  </si>
  <si>
    <t>NIP/ABN/ACCELERATE/TRFTOIVYLEAGUEASSOCIATESLTD-CBEATZenithBank-ACCAStudentRegistration</t>
  </si>
  <si>
    <t>13-Jun-2021 06:53 PM</t>
  </si>
  <si>
    <t>NIP/GTB/ANIMASHAUN MFONOBONG GRACEANIMASHAUN MFO/ManagementAccounting</t>
  </si>
  <si>
    <t>14-Jun-2021 11:01 AM</t>
  </si>
  <si>
    <t>NIP/ABN/MARY ADEOLA FOLORUNSHO/TRFFRMMARYADEOLAFOLORUNSHOTOIVYLEAGUEASSOCIATESLTD-CBE</t>
  </si>
  <si>
    <t>14-Jun-2021 12:08 PM</t>
  </si>
  <si>
    <t>NIP/GTB/OKO-ODION  COURAGEOKO-ODION, COURAGE/USSD NIP Transfer from  07035542525</t>
  </si>
  <si>
    <t>14-Jun-2021 12:10 PM</t>
  </si>
  <si>
    <t>NIP/GTB/ASUQUO FLORENCE ETIMASUQUO FLORENCE ETIM/via GTWORLD Resit</t>
  </si>
  <si>
    <t>14-Jun-2021 03:37 PM</t>
  </si>
  <si>
    <t>14-Jun-2021 03:41 PM</t>
  </si>
  <si>
    <t>14-Jun-2021 05:35 PM</t>
  </si>
  <si>
    <t>14-Jun-2021 05:40 PM</t>
  </si>
  <si>
    <t>14-Jun-2021 09:14 PM</t>
  </si>
  <si>
    <t>NIP/ABN/OKORO GRACE IFY/TRFBTFAadMAACCAexamforAdunnimustapFRMOKOROGRACEIFYTOIVYLEAGUEASSOCIATESLTD-CBE</t>
  </si>
  <si>
    <t>15-Jun-2021 03:04 AM</t>
  </si>
  <si>
    <t>NIP/ABN/OKORO GRACE IFY/TRFBalanceforAdunniACCAexamFRMOKOROGRACEIFYTOIVYLEAGUEASSOCIATESLTD-CBE</t>
  </si>
  <si>
    <t>NIP/ABN/MARY ADEOLA FOLORUNSHO/TRFBTMAANDFACBAEXAMFORKOKORICHAOKEFRMMARYADEOLAFOLORUNSHOTOIVYLEAGUEASSOCIATESLTD-CBE</t>
  </si>
  <si>
    <t>15-Jun-2021 01:39 PM</t>
  </si>
  <si>
    <t>15-Jun-2021 02:31 PM</t>
  </si>
  <si>
    <t>NIP/GTB/OKASIA NONSO KENNEDYOKASIA NONSO KENNEDY/via GTWORLD</t>
  </si>
  <si>
    <t>15-Jun-2021 02:49 PM</t>
  </si>
  <si>
    <t>16-Jun-2021 10:41 AM</t>
  </si>
  <si>
    <t>NIP/ABN/MICHEAL  FAGBOLAGUN/NIP/ussd/IFT114413268309998061509956157</t>
  </si>
  <si>
    <t>16-Jun-2021 11:03 AM</t>
  </si>
  <si>
    <t>NIP/GTB/SANNI  OLAYEMI OLABANJISANNI, OLAYEMI OL/BTMACollinsOgheneovo</t>
  </si>
  <si>
    <t>16-Jun-2021 11:25 AM</t>
  </si>
  <si>
    <t>NIP/FBN/ADEOSUN OLABISI BOSEDE/FBNMOBILE:IVY LEAGUE ASSOCIATES LTD    CBE/PAYMENT FOR F4 FAV OLABISI ADEOSUN</t>
  </si>
  <si>
    <t>16-Jun-2021 02:44 PM</t>
  </si>
  <si>
    <t>TRF FRM OGHENERUONA JAPHET AKARAH TO IVY LEAGUE ASSOCIATES LTD -  CBE|Tr</t>
  </si>
  <si>
    <t>16-Jun-2021 02:54 PM</t>
  </si>
  <si>
    <t>NIP/GTB/OPUROZOR AMARACHI MARYOPUROZOR AMARACHI /USSD NIP Transfer from  08034714137</t>
  </si>
  <si>
    <t>16-Jun-2021 04:43 PM</t>
  </si>
  <si>
    <t>NIP/GTB/DARE  OLUFEMI JOHNDARE, OLUFEMI JOHN/FAexam</t>
  </si>
  <si>
    <t>MARCH/JUN. 2021 FULL DIET</t>
  </si>
  <si>
    <t>17-Jun-2021 09:01 AM</t>
  </si>
  <si>
    <t>NIP/ABN/NWAFOR NKECHI HILDA-117-DIAMOND SAVINGS /NIP000014210617090115005115676593VNS02000321061709011534461430602823279</t>
  </si>
  <si>
    <t>18-Jun-2021 04:44 PM</t>
  </si>
  <si>
    <t>NIP/FBN/FAFOWORA MOJISOLA SUSAN/FBNMOBILE:IVY LEAGUE ASSOCIATES LTD    CBE/PAYMENT FOR MA EXAM   BALANCE PAYMENT FA</t>
  </si>
  <si>
    <t>19-Jun-2021 03:59 AM</t>
  </si>
  <si>
    <t>NIP/GTB/EZEOGIDI CHISOM VIVIANEZEOGIDI CHISOM VI/via GTWORLD Payment for Acca exam fees for BT and FAStudent Registratio</t>
  </si>
  <si>
    <t>19-Jun-2021 04:01 AM</t>
  </si>
  <si>
    <t>NIP/ABN/OKORO GRACE IFY/TRFChimeIfeomaACCAMAexamfeeFRMOKOROGRACEIFYTOIVYLEAGUEASSOCIATESLTD-CBE</t>
  </si>
  <si>
    <t>19-Jun-2021 12:34 PM</t>
  </si>
  <si>
    <t>NIP/STBC/OLUWAFUNMILAYO AGATHA YUSUF/Olamiposi Yusuf</t>
  </si>
  <si>
    <t>19-Jun-2021 06:03 PM</t>
  </si>
  <si>
    <t>NIP/GTB/OYEFUSI  ROFIAT OLUWASEYIOYEFUSI  ROFIAT/via GTWORLD</t>
  </si>
  <si>
    <t>19-Jun-2021 11:12 PM</t>
  </si>
  <si>
    <t>20-Jun-2021 09:53 AM</t>
  </si>
  <si>
    <t>NIP/ABN/BABATUNDE HABEEB OLAGUNJU/NIP/ussd/IFT114413268614064365514481671</t>
  </si>
  <si>
    <t>21-Jun-2021 10:27 AM</t>
  </si>
  <si>
    <t>NIP/GTB/OLANIYAN OLAWALE BISIRIYUOLANIYAN OLAWAL/via GTWORLD For Olaniyan AB/BT</t>
  </si>
  <si>
    <t>21-Jun-2021 02:54 PM</t>
  </si>
  <si>
    <t>ETZ OtherBanks-0571015362-ABN/ZEN-000035707091;NXG :TRFPaymentforCBLexamFR</t>
  </si>
  <si>
    <t>21-Jun-2021 04:00 PM</t>
  </si>
  <si>
    <t>NIP/GTB/OKENIYI  OLUWATOMISIN MOTUNRAYOKENIYI, O/Forregistrationfees REF492470200000023000002106211529</t>
  </si>
  <si>
    <t>23-Jun-2021 02:57 PM</t>
  </si>
  <si>
    <t>NIP/ABN/MAUREEN CHINENYE NWACHUKWU-102-SAVINGS S/NIP000014210623145712005124357773VNS02000121062302571234548686202646262</t>
  </si>
  <si>
    <t>23-Jun-2021 03:21 PM</t>
  </si>
  <si>
    <t>NIP/ABN/MAUREEN CHINENYE NWACHUKWU-106-DIAMONDXT/NIP000014210623152124005124421413VNS02003321062303212434549106802646262</t>
  </si>
  <si>
    <t>24-Jun-2021 10:43 AM</t>
  </si>
  <si>
    <t>TRF FRM BETTY LUXURY GALLERY AND BRAND TO IVY LEAGUE ASSOCIATES LTD -  CBE|Exam registration</t>
  </si>
  <si>
    <t>24-Jun-2021 10:44 AM</t>
  </si>
  <si>
    <t>TRF FRM BETTY LUXURY GALLERY AND BRAND TO IVY LEAGUE ASSOCIATES LTD -  CBE|Completion</t>
  </si>
  <si>
    <t>24-Jun-2021 02:28 PM</t>
  </si>
  <si>
    <t>TRF FRM KINGSLEY EMEKA OKORIE TO IVY LEAGUE ASSOCIATES LTD -  CBE|F2 and F3</t>
  </si>
  <si>
    <t>24-Jun-2021 06:59 PM</t>
  </si>
  <si>
    <t>NIP/GTB/LAWAL  ADEWEMIMO ALAWAL, ADEWEMIMO A/MosunmolaShobowale REF248231590000048000002106241858</t>
  </si>
  <si>
    <t>24-Jun-2021 09:26 PM</t>
  </si>
  <si>
    <t>TRF FRM BETTY LUXURY GALLERY AND BRAND TO IVY LEAGUE ASSOCIATES LTD -  CBE|Exam fee</t>
  </si>
  <si>
    <t>24-Jun-2021 09:29 PM</t>
  </si>
  <si>
    <t>NIP/GTB/IWUOHA   OLUCHI JULIETIWUOHA , OLUCHI JU/via GTWORLD Payment for ACCA exam fees BT and FAStudent registration nu</t>
  </si>
  <si>
    <t>25-Jun-2021 04:58 AM</t>
  </si>
  <si>
    <t>NIP/GTB/AWOTIMIRO SHARON OLUWATOMILAYOAWOTIMIRO /ExamfeeforF2andF3 REF215802139000089400002106242200</t>
  </si>
  <si>
    <t>25-Jun-2021 10:57 AM</t>
  </si>
  <si>
    <t>ACCA REGISTRATN FOR 6 STUDTS// TRF FROM CORONA SECONDARY SCH</t>
  </si>
  <si>
    <t>25-Jun-2021 12:59 PM</t>
  </si>
  <si>
    <t>TRF FRM ABIODUN ABIOLA ADETUNJI TO IVY LEAGUE ASSOCIATES LTD -  CBE|Adetunji Abiodun</t>
  </si>
  <si>
    <t>25-Jun-2021 01:09 PM</t>
  </si>
  <si>
    <t>NIP/FBN/AKANDE ADEDAMOLA MICHAEL/FBNMOBILE:IVY LEAGUE ASSOCIATES LTD    CBE/5117600 STANLEY OLISEYENUM F1F2F3</t>
  </si>
  <si>
    <t>25-Jun-2021 04:38 PM</t>
  </si>
  <si>
    <t>NIP/FBN/AROH JUSTUS C/PAYMENT FOR FA</t>
  </si>
  <si>
    <t>25-Jun-2021 07:37 PM</t>
  </si>
  <si>
    <t>NIP/ETRAN/eTranzact/NXG :TRFACCAMAandFAexamfeeforRichmanGodw</t>
  </si>
  <si>
    <t>25-Jun-2021 07:40 PM</t>
  </si>
  <si>
    <t>NIP/ETRAN/eTranzact/NXG :TRFACCABTExamFeeforPhillipsThelmaFR</t>
  </si>
  <si>
    <t>26-Jun-2021 12:42 PM</t>
  </si>
  <si>
    <t>NIP/FBN/UGOJI EBERE GINIKA/FBNMOBILE:IVY LEAGUE ASSOCIATES LTD    CBE/UGOJI EBERE</t>
  </si>
  <si>
    <t>26-Jun-2021 11:40 PM</t>
  </si>
  <si>
    <t>28-Jun-2021 01:43 AM</t>
  </si>
  <si>
    <t>SMS Notification Charge Jun 2021</t>
  </si>
  <si>
    <t>28-Jun-2021 08:40 AM</t>
  </si>
  <si>
    <t>CD DAMILOLA OMONIYI DS 0234048</t>
  </si>
  <si>
    <t>28-Jun-2021 11:18 AM</t>
  </si>
  <si>
    <t>TRF FRM FAVOUR DIVINE NWAGU TO IVY LEAGUE ASSOCIATES LTD -  CBE|Payment for my MA ACCA exam</t>
  </si>
  <si>
    <t>28-Jun-2021 03:26 PM</t>
  </si>
  <si>
    <t>29-Jun-2021 08:08 AM</t>
  </si>
  <si>
    <t>NIP/ABN/NDIDIAMAKA WINIFRED NDEBU/TRF//FRM NDIDIAMAKA WINIFRED NDEBU TO IVY</t>
  </si>
  <si>
    <t>29-Jun-2021 11:00 AM</t>
  </si>
  <si>
    <t>TRF FRM EMONENA SONIA OYAIDE TO IVY LEAGUE ASSOCIATES LTD -  CBE|ACCA exam</t>
  </si>
  <si>
    <t>29-Jun-2021 05:38 PM</t>
  </si>
  <si>
    <t>NIP/GTB/MEGBULUBA   JANE TOCHUKWUMEGBULUBA   JAN/USSD NIP Transfer from  07067493640</t>
  </si>
  <si>
    <t>01-Jul-2021 01:37 AM</t>
  </si>
  <si>
    <t>01-Jul-2021 06:38 AM</t>
  </si>
  <si>
    <t>NIP/FBN/AFIA MUNACHIMSO KOSOLUCHUKWU/FBNMOBILE:IVY LEAGUE ASSOCIATES LTD    CBE/ONLINE TUITION AND STUDENT REGISTRATION</t>
  </si>
  <si>
    <t>01-Jul-2021 10:20 AM</t>
  </si>
  <si>
    <t>NIP/UBA/AGINAM OBIANUJU C./MOB/UTO/8471481560/000015/Acca exam</t>
  </si>
  <si>
    <t>01-Jul-2021 12:43 PM</t>
  </si>
  <si>
    <t>NIP/FBN/UDENIGWE CHUKWUMA OKPUNWA/FBNMOBILE:IVY LEAGUE ASSOCIATES LTD    CBE/MA AND FA EXAM FEES ADAOBI C UDENIGWE</t>
  </si>
  <si>
    <t>01-Jul-2021 02:37 PM</t>
  </si>
  <si>
    <t>NIP/UBA/EHIDIAMHEN SANDRA EKATA/MOB/UTO/8473582270/000015/F3 CBE</t>
  </si>
  <si>
    <t>01-Jul-2021 03:16 PM</t>
  </si>
  <si>
    <t>REG FEE 4 AKINBULE JEMIMA-5024740// TRF TO SEACRON EDUCATIONAL NIGERIA LIMITED</t>
  </si>
  <si>
    <t>CBE REMITC 4 MONTH OF JUNE 2021// TRF TO SEACRON EDUCATIONAL NIGERIA LIMITED</t>
  </si>
  <si>
    <t>01-Jul-2021 06:49 PM</t>
  </si>
  <si>
    <t>NIP/GTB/UDOIDUNG NDIFREKE GODDEYUDOIDUNG NDIFREK/MAexams REF551539488000048500002107011846</t>
  </si>
  <si>
    <t>01-Jul-2021 07:04 PM</t>
  </si>
  <si>
    <t>NIP/ABN/SEFLINMI AYODELE AROWOKA/TRF//FRM SEFLINMI AYODELE AROWOKA TO IVY</t>
  </si>
  <si>
    <t>01-Jul-2021 07:24 PM</t>
  </si>
  <si>
    <t>NIP/GTB/UDOIDUNG NDIFREKE GODDEYUDOIDUNG NDIFREK/MA REF551539488000001500002107011922</t>
  </si>
  <si>
    <t>02-Jul-2021 10:12 AM</t>
  </si>
  <si>
    <t>02-Jul-2021 08:54 PM</t>
  </si>
  <si>
    <t>NIP/UBA/MEGBULUBA JANE TOCHUKWU/MOB/UTO/8488941957/000015/</t>
  </si>
  <si>
    <t>03-Jul-2021 06:47 AM</t>
  </si>
  <si>
    <t>NIP/GTB/AKINBOWALE TIMILEHIN SAMUELAKINBOWALE TI/BTExamfee REF251229289000050000002107030646</t>
  </si>
  <si>
    <t>03-Jul-2021 09:02 AM</t>
  </si>
  <si>
    <t>TRF FRM BOLUWATIFE MERCY OJEDOKUN TO IVY LEAGUE ASSOCIATES LTD -  CBE|Ma exam</t>
  </si>
  <si>
    <t>03-Jul-2021 02:57 PM</t>
  </si>
  <si>
    <t>NIP/ABN/OLAMIDE CAROLINE  AKINYOSOLA/TRFCBEforFinancialAccountingFRMOLAMIDECAROLINEAKINYOSOLATOIVYLEAGUEASSOCIATESLTD-CB</t>
  </si>
  <si>
    <t>03-Jul-2021 03:53 PM</t>
  </si>
  <si>
    <t>NIP/GTB/OKORO  KELECHIOKORO, KELECHI/via GTWORLD</t>
  </si>
  <si>
    <t>03-Jul-2021 11:38 PM</t>
  </si>
  <si>
    <t>04-Jul-2021 08:46 AM</t>
  </si>
  <si>
    <t>NIP/GTB/ODUDU TITILAYO VICTORIAODUDU TITILAYO VI/via GTWORLD</t>
  </si>
  <si>
    <t>05-Jul-2021 11:26 AM</t>
  </si>
  <si>
    <t>NIP/OPAY/AMUDALAT BIMPE OLANREWAJU/Transfer from to IVY LEAGUE ASSOCIATES LTD -  CBE</t>
  </si>
  <si>
    <t>05-Jul-2021 01:52 PM</t>
  </si>
  <si>
    <t>NIP/STBC/ABAYOMI OLAWALE AJAO/Adebukola Dada Scholars</t>
  </si>
  <si>
    <t>05-Jul-2021 05:38 PM</t>
  </si>
  <si>
    <t>NIP/ECO/AWO GORDON/REF239678242 BO AWO GORDON IFO IVY LEAGUE ASSOCIA</t>
  </si>
  <si>
    <t>05-Jul-2021 05:40 PM</t>
  </si>
  <si>
    <t>NIP/ECO/AWO GORDON/REF239698912 BO AWO GORDON IFO IVY LEAGUE ASSOCIA</t>
  </si>
  <si>
    <t>06-Jul-2021 11:19 AM</t>
  </si>
  <si>
    <t>NIP/GTB/OKORO  KELECHIOKORO, KELECHI/via GTWORLD Uchenna Okoros School fee</t>
  </si>
  <si>
    <t>06-Jul-2021 01:40 PM</t>
  </si>
  <si>
    <t>NIP/FBN/UDENIGWE CHUKWUMA OKPUNWA/FBNMOBILE:IVY LEAGUE ASSOCIATES LTD    CBE/ACCA CBE MA ADAOBI C UDENIGWE</t>
  </si>
  <si>
    <t>07-Jul-2021 07:04 PM</t>
  </si>
  <si>
    <t>NIP/FBN/OLANIYAN ABDUL-RASAQ ADEDAMOLA/FBNMOBILE:IVY LEAGUE ASSOCIATES LTD    CBE/ACCA REGISTRATION FEE   DAVID DAMILOLA</t>
  </si>
  <si>
    <t>08-Jul-2021 10:39 AM</t>
  </si>
  <si>
    <t>NIP/UBA/IMEUKO  IDARESIT FAVOUR/MOB/UTO/8543654472/000015/Exams</t>
  </si>
  <si>
    <t>08-Jul-2021 02:39 PM</t>
  </si>
  <si>
    <t>NIP/UBN/FATUNGASE ADEREMI Y/MOBILE/UNION Transfer from FATUNGASE ADEREMI Y - Acca exam</t>
  </si>
  <si>
    <t>09-Jul-2021 08:14 AM</t>
  </si>
  <si>
    <t>DS/0765435/CD/DAMILOLA OMONIYI</t>
  </si>
  <si>
    <t>09-Jul-2021 09:06 AM</t>
  </si>
  <si>
    <t>NIP/GTB/RANDLE OLAYEMI  D./RANDLE EUNICE ENIOLA</t>
  </si>
  <si>
    <t>11-Jul-2021 12:07 AM</t>
  </si>
  <si>
    <t>TRANSFER BETWEEN CUSTOMERS 000014210625111630221053376981|TRFTOIVYLEAGUEASSOCIATESLIMITEDATGTBankPlc-UcheNkemdirimRegFee|000014210625111629210727678663||COMCLOUD IT SERVICES NIGERIA REF:000014210625111630221053376981</t>
  </si>
  <si>
    <t>STAMP DUTY CHARGE 25062021 STAMP DUTY CHARGE - 25/06/2021</t>
  </si>
  <si>
    <t>TRANSFER BETWEEN CUSTOMERS 000008210626172623183783141707|williams Joseph D|MB2021210626172505251056680833||JOSEPH DUROJAIYE WILLIAMS REF:000008210626172623183783141707</t>
  </si>
  <si>
    <t>STAMP DUTY CHARGE 26062021 STAMP DUTY CHARGE - 26/06/2021</t>
  </si>
  <si>
    <t>TRANSFER BETWEEN CUSTOMERS MBANKING - Trf REF:506989285197142700008739970690 ANY Account Transfer from AJAYI, OLUWASEUN EMMANUEL to IVY LEAGUE ASSOCIATES LIMITED</t>
  </si>
  <si>
    <t>TRANSFER BETWEEN CUSTOMERS 000007210628142058336675819257|ONB TRF FROM AGULANNA M **0084 FBP|ONB21062802205801589||AGULANNA MARY ANN NNEKA REF:000007210628142058336675819257</t>
  </si>
  <si>
    <t>STAMP DUTY CHARGE 28062021 STAMP DUTY CHARGE - 28/06/2021</t>
  </si>
  <si>
    <t>TRANSFER BETWEEN CUSTOMERS via Internet Banking SBR Intensive from IHEANACHOR CHINONYE G. to IVY LEAGUE ASSOCIATES LIMITED</t>
  </si>
  <si>
    <t>NIBSS Instant Payment Outward 000013210629172946000202152205 OWN ACCT TRANSFER FROM GTBMAIN TO ZENITH MAIN OWN ACCT TRANSFER FROM GTB MAIN TO ZENITH MAIN 115385055 IFO : ZBN/IVY LEAGUE ASSOCIATES REF:209075818130000000001153850550</t>
  </si>
  <si>
    <t>COMMISSION 000013210629172946000202152205 NIP TRANSFER COMMISSION FOR OWN ACCT TRANSFER FROM GTBMAIN TO ZENITH MAIN OWN ACCT TRANSFER FROM GTB MAIN TO ZENITH MAIN 115385055 REF:209075818130000000001153850550</t>
  </si>
  <si>
    <t>TRANSFER BETWEEN CUSTOMERS 000012210629213345102171498000|ACCA LEVEL 1 LECTURES|102171498||STEPHANIE CHIOMA OKPALUGO REF:000012210629213345102171498000</t>
  </si>
  <si>
    <t>STAMP DUTY CHARGE 29062021 STAMP DUTY CHARGE - 29/06/2021</t>
  </si>
  <si>
    <t>TRANSFER BETWEEN CUSTOMERS Via GTWorld SBL sept intensive REF:236278678000000350002106301035 from ALUKO, OLUWATOYIN E. to IVY LEAGUE ASSOCIATES LIMITED</t>
  </si>
  <si>
    <t>TRANSFER BETWEEN CUSTOMERS Via GTWorld REF:203156434000000250002106301225 from ADEGOKE, OLAYINKA DEBORAH to IVY LEAGUE ASSOCIATES LIMITED</t>
  </si>
  <si>
    <t>TRANSFER BETWEEN CUSTOMERS via Internet Banking SBL intensive class from ZENDI MIKUK DEANNA KUSHIAK to IVY LEAGUE ASSOCIATES LIMITED</t>
  </si>
  <si>
    <t>TRANSFER BETWEEN CUSTOMERS Via GTWorld Payment for Registration &amp; Lecture for PM REF:250238733000000390002106301504 from TABANSI-DURU EGOIGWE IRENE to IVY LEAGUE ASSOCIATES LIMITED</t>
  </si>
  <si>
    <t>TRANSFER BETWEEN CUSTOMERS 000012210630203812102323511000|Ebi Adeyemi FM and MA|102323511||MR AYOOLA AND MRS EBI ADEYEMI REF:000012210630203812102323511000</t>
  </si>
  <si>
    <t>STAMP DUTY CHARGE 30062021 STAMP DUTY CHARGE - 30/06/2021</t>
  </si>
  <si>
    <t>TRANSFER BETWEEN CUSTOMERS 000004210701034839867117405935|MOB/UTO/8468778277/000013/Acca reg|8468778277||ALUKO MONSURAT OLAITAN REF:000004210701034839867117405935</t>
  </si>
  <si>
    <t>STAMP DUTY CHARGE 01072021 STAMP DUTY CHARGE - 01/07/2021</t>
  </si>
  <si>
    <t>TRANSFER BETWEEN CUSTOMERS Via GTWorld Lamidi Jelili Alabi Reg and Lecture Fees REF:442447631000000640002107020549 from LAMIDI JELILI ALABI to IVY LEAGUE ASSOCIATES LIMITED</t>
  </si>
  <si>
    <t>TRANSFER BETWEEN CUSTOMERS MBANKING - REF:704794025902126400007433490810 ANY Account Transfer from OJIELO, CHIZOBA HENRY to IVY LEAGUE ASSOCIATES LIMITED</t>
  </si>
  <si>
    <t>TRANSFER BETWEEN CUSTOMERS Via GTWorld AFM Dec F2F and AAA intensive plus reg REF:481462245000000740002107021727 from JOEL EGILEONISO OLAMONISO to IVY LEAGUE ASSOCIATES LIMITED</t>
  </si>
  <si>
    <t>TRANSFER BETWEEN CUSTOMERS 000014210703100722235983170838|TRFOLAITANOLUBUKOLASOGBEINACCACLASSESFRMOLAITANOLUBUKOLASOGBEINTOIVYLEAGUEASSOCIATESLIMITED|000014210703100642266930667657||OLAITAN OREF:000014210703100722235983170838</t>
  </si>
  <si>
    <t>TRANSFER BETWEEN CUSTOMERS Via GTWorld Payment for FR standard class and TX intensive class. REF:492461292000000600002107031849 from ALLI OLUWAROTIMI TOFUNMI to IVY LEAGUE ASSOCIATES LIMITED</t>
  </si>
  <si>
    <t>STAMP DUTY CHARGE 03072021 STAMP DUTY CHARGE - 03/07/2021</t>
  </si>
  <si>
    <t>TRANSFER BETWEEN CUSTOMERS Via GTWorld Standard class for PM REF:215785889000000350002107040934 from KOLOFO ADEM to IVY LEAGUE ASSOCIATES LIMITED</t>
  </si>
  <si>
    <t>STAMP DUTY CHARGE 04072021 STAMP DUTY CHARGE - 04/07/2021</t>
  </si>
  <si>
    <t>TRANSFER BETWEEN CUSTOMERS MBANKING - For online APM September intensive class REF:156137506342322140003046161454 ANY Account Transfer from AKUBUE, UZOAMAKA VIVIAN to IVY LEAGUE ASSOCIATES LIMITED</t>
  </si>
  <si>
    <t>TRANSFER BETWEEN CUSTOMERS MBANKING - Payment for Financial Reporting Lectures REF:352728198884226300009339037345 ANY Account Transfer from JUWETO EDIRIN EILEEN to IVY LEAGUE ASSOCIATES LIMITED</t>
  </si>
  <si>
    <t>STAMP DUTY CHARGE 05072021 STAMP DUTY CHARGE - 05/07/2021</t>
  </si>
  <si>
    <t>TRANSFER BETWEEN CUSTOMERS via Internet Banking AAA INTENSIVE CLASS from LASISI SIMBIAT ATINUKE to IVY LEAGUE ASSOCIATES LIMITED</t>
  </si>
  <si>
    <t>TRANSFER BETWEEN CUSTOMERS Via GTWorld Initial Registration and ACCA Foundation lectures (3 classes) REF:275168951000000540002107061608 from OKAFOR CHELSEA CHIDUBEM to IVY LEAGUE ASSOCIATES LIMITED</t>
  </si>
  <si>
    <t>TRANSFER BETWEEN CUSTOMERS MBANKING - ACCA Foundation level - Tomisin Ajiboye REF:246073449161144500005435275492 ANY Account Transfer from AJIBOYE, OLUWATOMISIN DEBORAH to IVY LEAGUE ASSOCIATES LIMITED</t>
  </si>
  <si>
    <t>STAMP DUTY CHARGE 06072021 STAMP DUTY CHARGE - 06/07/2021</t>
  </si>
  <si>
    <t>TRANSFER BETWEEN CUSTOMERS 000014210707193339225888018775|TRFF2FskillstutorialFRMMFONTOLULOPEBASSEYTOIVYLEAGUEASSOCIATESLIMITED|000014210707193237242981716476||MFON TOLULOPE BASSEY REF:000014210707193339225888018775</t>
  </si>
  <si>
    <t>STAMP DUTY CHARGE 07072021 STAMP DUTY CHARGE - 07/07/2021</t>
  </si>
  <si>
    <t>TRANSFER BETWEEN CUSTOMERS via Internet Banking OLALEKAN ASIWAJU from LASISI SIMBIAT ATINUKE to IVY LEAGUE ASSOCIATES LIMITED</t>
  </si>
  <si>
    <t>TRANSFER BETWEEN CUSTOMERS MBANKING - SBR/SBL/Regstr.-intensive classes REF:730817192072390400005544361269 ANY Account Transfer from OMOSOWON, MOYOSORE YEWANDE to IVY LEAGUE ASSOCIATES LIMITED</t>
  </si>
  <si>
    <t>STAMP DUTY CHARGE 08072021 STAMP DUTY CHARGE - 08/07/2021</t>
  </si>
  <si>
    <t>TRANSFER BETWEEN CUSTOMERS MBANKING - Part payment for AFM intensive REF:889833169833393700006074339776 ANY Account Transfer from IMEAH, SOR-ASIRA BERNARD to IVY LEAGUE ASSOCIATES LIMITED</t>
  </si>
  <si>
    <t>TRANSFER BETWEEN CUSTOMERS MBANKING - AFM Intensive Lectures REF:565180488054475700004445317676 ANY Account Transfer from ONI, SIMILOLUWA MARY to IVY LEAGUE ASSOCIATES LIMITED</t>
  </si>
  <si>
    <t>TRANSFER BETWEEN CUSTOMERS Via GTWorld Intensive lecture for SOME REF:224892290000000250002107091211 from ODEKUNLE ODEBIYI OMOTAYO to IVY LEAGUE ASSOCIATES LIMITED</t>
  </si>
  <si>
    <t>TRANSFER BETWEEN CUSTOMERS MBANKING - For AFM &amp; SBL REF:971911164245742700007057204141 ANY Account Transfer from OKWULEHIE CHIBUIKEM KINGSLEY to IVY LEAGUE ASSOCIATES LIMITED</t>
  </si>
  <si>
    <t>TRANSFER BETWEEN CUSTOMERS via Internet Banking intensive acca lectures from OLOWU, YETUNDE AJOKE to IVY LEAGUE ASSOCIATES LIMITED</t>
  </si>
  <si>
    <t>TRANSFER BETWEEN CUSTOMERS 000016210709195750000043199181|FBNMOBILE:IVY LEAGUE ASSOCIATES LIMITED/SBR INTENSIVE CLASS|637614574706452069||WILLIAMS OLUSEYITANFE REF:000016210709195750000043199181</t>
  </si>
  <si>
    <t>STAMP DUTY CHARGE 09072021 STAMP DUTY CHARGE - 09/07/2021</t>
  </si>
  <si>
    <t>TRANSFER BETWEEN CUSTOMERS 000025210710103933363130996482|TTB/TOLULOPE OYEWOLE /Part payment for SBL and SBR exams|1kooZsAFa2||TOLULOPE OYEWOLE REF:000025210710103933363130996482</t>
  </si>
  <si>
    <t>TRANSFER BETWEEN CUSTOMERS 000021210710110701200000006976|IBANKING TRANSFERPAYMENT FOR TUITIO|NG-013-210710-124459499-095639-286||0000130124533814 REF:000021210710110701200000006976</t>
  </si>
  <si>
    <t>STAMP DUTY CHARGE 10072021 STAMP DUTY CHARGE - 10/07/2021</t>
  </si>
  <si>
    <t>TRANSFER BETWEEN CUSTOMERS 000017210711083156291359175872|GTB-Tuition Fee ( AFM Andamp SBL) Oduleye Mercy |637615891075763563|| MERCY ODULEYE REF:000017210711083156291359175872</t>
  </si>
  <si>
    <t>STAMP DUTY CHARGE 11072021 STAMP DUTY CHARGE - 11/07/2021</t>
  </si>
  <si>
    <t>20-Jun-2021 01:12 PM</t>
  </si>
  <si>
    <t>NIP/GTB/JAIYESIMI SHERIFF MOYOSOREJAIYESIMI SHER/PaymentforRAPOBUMentorship</t>
  </si>
  <si>
    <t>21-Jun-2021 08:31 PM</t>
  </si>
  <si>
    <t>TRF FRM DAMILOLA SEMILORE  ADESHINA TO IVY LEAGUE ASSOCIATES LTD|Acca (AA</t>
  </si>
  <si>
    <t>22-Jun-2021 01:28 PM</t>
  </si>
  <si>
    <t>23-Jun-2021 08:47 AM</t>
  </si>
  <si>
    <t>NIP Charge:PYT 4 REPAIRS OF-4-LAPTOPS</t>
  </si>
  <si>
    <t>PYT 4 REPAIRS OF-4-LAPTOPS/NIP TFR TO EBIETOMIYE OLANIYI FREDRICK/GTB</t>
  </si>
  <si>
    <t>NIP Charge:PYT 4 MATRESS 4 SECURITY HOUSE</t>
  </si>
  <si>
    <t>PYT 4 MATRESS 4 SECURITY HOUSE/NIP TFR TO LUCKY ISHAYA MUSA/ABN</t>
  </si>
  <si>
    <t>FATHER BURIAL SUPPORT FOR LECTURER/NIP TFR TO SAMUEL PRINCE NWAFOR/STBC</t>
  </si>
  <si>
    <t>NIP Charge:FATHER BURIAL SUPPORT FOR LECTURER</t>
  </si>
  <si>
    <t>23-Jun-2021 08:48 AM</t>
  </si>
  <si>
    <t>INTERNET SUB-&amp;-SHORTFALL REFUND// TRF TO OLUMIDE AYODELE EBIETOMIYE</t>
  </si>
  <si>
    <t>23-Jun-2021 09:06 AM</t>
  </si>
  <si>
    <t>NIP Charge:PYT 4 FLYER DISTRIBUTION AT CENTRE</t>
  </si>
  <si>
    <t>PYT 4 FLYER DISTRIBUTION AT CENTRE/NIP TFR TO EBIETOMIYE OLUMIDE AYODELE/GTB</t>
  </si>
  <si>
    <t>BEING FATHER BURIAL SUPPORT/NIP TFR TO FATOKI OLUWADARE SAMUEL/GTB</t>
  </si>
  <si>
    <t>NIP Charge:BEING FATHER BURIAL SUPPORT</t>
  </si>
  <si>
    <t>23-Jun-2021 06:47 PM</t>
  </si>
  <si>
    <t>TRF FRM FEMI   FESOJAYE TO IVY LEAGUE ASSOCIATES LTD|F2f tuition balance</t>
  </si>
  <si>
    <t>25-Jun-2021 07:09 PM</t>
  </si>
  <si>
    <t>NIP/GTB/OSHIBOLU AHMED OLUWASEYIOSHIBOLU AHMED O/Allinterest REF236231770000257000002106251908</t>
  </si>
  <si>
    <t>26-Jun-2021 02:47 PM</t>
  </si>
  <si>
    <t>TRF FRM FAITH   ONYEBEZIE TO IVY LEAGUE ASSOCIATES LTD|Registration and tuition</t>
  </si>
  <si>
    <t>26-Jun-2021 06:18 PM</t>
  </si>
  <si>
    <t>NIP/STLB/RUBIES MICROFINANCE BANK LTD/Transfer from RUBIES MICROFINANCE BANK LTD to IVY LEAGUE ASSOCIATES LTD</t>
  </si>
  <si>
    <t>26-Jun-2021 11:13 PM</t>
  </si>
  <si>
    <t>27-Jun-2021 04:15 PM</t>
  </si>
  <si>
    <t>TRF FRM OLUWASESAN G ADEBAYO TO IVY LEAGUE ASSOCIATES LTD|SBL</t>
  </si>
  <si>
    <t>27-Jun-2021 04:41 PM</t>
  </si>
  <si>
    <t>NIP/ABN/AMINAT AJOKE ADELEKAN/TRFPaymentforclassesFRMAMINATAJOKEADELEKANTOIVYLEAGUEASSOCIATESLTD</t>
  </si>
  <si>
    <t>27-Jun-2021 04:52 PM</t>
  </si>
  <si>
    <t>NIP/ABN/OKAFOR OBIANUJU ANWULI-117-DIAMOND SAVIN/TRFPaymentforSBLAPM-ObianujuOkaforFRMOKAFOROBIANUJUANWULITOIVYLEAGUEASS</t>
  </si>
  <si>
    <t>27-Jun-2021 07:11 PM</t>
  </si>
  <si>
    <t>NIP/FBN/IBHAFIDON PRISCILLIA/FBNMOBILE:IVY LEAGUE ASSOCIATES LTD/PRISCILLIA IBHAFIDON SBL   APM INTENSIVE</t>
  </si>
  <si>
    <t>28-Jun-2021 09:31 AM</t>
  </si>
  <si>
    <t>NIP/FBN/ADUEKPE PRECIOUS EDINAEVAL/FBNMOBILE:IVY LEAGUE ASSOCIATES LTD/REGISTRATION X LECTURE FEE  4 COURSES</t>
  </si>
  <si>
    <t>28-Jun-2021 10:14 AM</t>
  </si>
  <si>
    <t>NIP/ABN/IFEOMA JESSICA OKEAKWALAM/TRF/AFM tutorials /FRM IFEOMA JESSICA OKEAKWALAM TO IVY</t>
  </si>
  <si>
    <t>28-Jun-2021 12:10 PM</t>
  </si>
  <si>
    <t>NIP/ABN/OLUWATOMISIN FAVOUR OMOSANYA/TRF/Tomisin Omosanya ACCA/FRM OLUWATOMISIN FAVOUR OMOSANYA TO IVY</t>
  </si>
  <si>
    <t>29-Jun-2021 09:39 AM</t>
  </si>
  <si>
    <t>NIP/FBN/ODANYE OLUWAKEMI VICTORIA/FBNMOBILE:IVY LEAGUE ASSOCIATES LTD/ODANYE OLUWAKEMI</t>
  </si>
  <si>
    <t>29-Jun-2021 02:50 PM</t>
  </si>
  <si>
    <t>NIP/ABN/URHOMWEN AKIOYA/TRF/Lecture fee for Corporate and BusLaw/FRM URHOMWEN AKIOYA TO IVY</t>
  </si>
  <si>
    <t>29-Jun-2021 05:30 PM</t>
  </si>
  <si>
    <t>NIP/GTB/IVY LEAGUE ASSOCIATES LIMITEDIVY LEAGUE /OWN ACCT TRANSFER FROM GTBMAIN TO ZENITH MAIN OWN ACCT TRANSFER FROM GT</t>
  </si>
  <si>
    <t>29-Jun-2021 06:19 PM</t>
  </si>
  <si>
    <t>NIP/GTB/AKINWANDE OLUMIDE RICHARDAKINWANDE OLUMI/2nd Tab loan repayment o/s - N100k -OLUMIDE</t>
  </si>
  <si>
    <t>29-Jun-2021 07:28 PM</t>
  </si>
  <si>
    <t>ACCA REG FEE 4 OKENIYI- 5146979// TRF TO SEACRON EDUCATIONAL NIGERIA LIMITED</t>
  </si>
  <si>
    <t>ACCA REG FEE 4 NWAFOR -5147112// TRF TO SEACRON EDUCATIONAL NIGERIA LIMITED</t>
  </si>
  <si>
    <t>NIP Charge:STAFF-SALARY 4 JUNE 20201</t>
  </si>
  <si>
    <t>STAFF-SALARY 4 JUNE 20201/NIP TFR TO LUCKY ISHAYA MUSA/ABN</t>
  </si>
  <si>
    <t>AUX -STAFF SALARY 4 JUNE 2021/NIP TFR TO GODDEY KELVIN EMUDIAYERE/SKYE</t>
  </si>
  <si>
    <t>NIP Charge:AUX -STAFF SALARY 4 JUNE 2021</t>
  </si>
  <si>
    <t>NIP Charge:STAFF SALARY JUN 2021</t>
  </si>
  <si>
    <t>STAFF SALARY JUN 2021/NIP TFR TO RUTH OLUWAWUNMI AJAYI/STBC</t>
  </si>
  <si>
    <t>BONUS BAL 4 DEC 20 DIET-PASS RATE/NIP TFR TO TUNDE SOLOMON JOHNSON/STBC</t>
  </si>
  <si>
    <t>NIP Charge:BONUS BAL 4 DEC 20 DIET-PASS RATE</t>
  </si>
  <si>
    <t>NIP Charge:STAFF SALARY 4-JUNE-20201</t>
  </si>
  <si>
    <t>STAFF SALARY 4-JUNE-20201/NIP TFR TO LUCKY ISHAYA MUSA/ABN</t>
  </si>
  <si>
    <t>29-Jun-2021 07:29 PM</t>
  </si>
  <si>
    <t>NIP Charge:RENEWAL OF WEB HOSTING21-22 YR END</t>
  </si>
  <si>
    <t>RENEWAL OF WEB HOSTING21-22 YR END/NIP TFR TO DATALEX MEDIA SERVICES/GTB</t>
  </si>
  <si>
    <t>NIP Charge:REFUND OF EXCESS PYT 4 EXAM</t>
  </si>
  <si>
    <t>REFUND OF EXCESS PYT 4 EXAM/NIP TFR TO ADEJIMI ADEDOYIN ESTHER/GTB</t>
  </si>
  <si>
    <t>NIP Charge:REFUND ERRO TRSF TO IVY 4RM STUDEN</t>
  </si>
  <si>
    <t>REFUND ERRO TRSF TO IVY 4RM STUDEN/NIP TFR TO ASEHON CHINYERE OSEHI/KBL</t>
  </si>
  <si>
    <t>NIP Charge:STAFF SALARY 4 JUNE 20201</t>
  </si>
  <si>
    <t>STAFF SALARY 4 JUNE 20201/NIP TFR TO EBIETOMIYE OLUMIDE AYODELE/GTB</t>
  </si>
  <si>
    <t>NIP Charge:STAFF SALARY 4 JUNE 2021 SECURITY</t>
  </si>
  <si>
    <t>STAFF SALARY 4 JUNE 2021 SECURITY/NIP TFR TO EBIETOMIYE OLUMIDE AYODELE/GTB</t>
  </si>
  <si>
    <t>AUX  STAFF SALARY 4 JUNE 2021/NIP TFR TO ADEYIN TEMIDAYO OMOSHEWA/GTB</t>
  </si>
  <si>
    <t>NIP Charge:AUX  STAFF SALARY 4 JUNE 2021</t>
  </si>
  <si>
    <t>CFA REVISION PAY JUNE 2021/NIP TFR TO OSHIBOLU AHMED OLUWASEYI/GTB</t>
  </si>
  <si>
    <t>NIP Charge:CFA REVISION PAY JUNE 2021</t>
  </si>
  <si>
    <t>CFA-REVISION LECTURER PAY JUN 2021/NIP TFR TO ADEGOKE KOLAWOLE SUNDAY/GTB</t>
  </si>
  <si>
    <t>NIP Charge:CFA-REVISION LECTURER PAY JUN 2021</t>
  </si>
  <si>
    <t>CFA REVISION LECTURER PAY JUN 21/NIP TFR TO ISIAKA MARZUQ OLADIPUPO/GTB</t>
  </si>
  <si>
    <t>NIP Charge:CFA REVISION LECTURER PAY JUN 21</t>
  </si>
  <si>
    <t>CFA REVISION- LECTURER PAY JUN 21/NIP TFR TO OLAKIIGBEOLUWATOMILOLA MONISO/GTB</t>
  </si>
  <si>
    <t>NIP Charge:CFA REVISION- LECTURER PAY JUN 21</t>
  </si>
  <si>
    <t>NIP Charge:STAF-APPRAISAL-BONUS-4 JUN DIET 21</t>
  </si>
  <si>
    <t>STAF-APPRAISAL-BONUS-4 JUN DIET 21/NIP TFR TO LUCKY ISHAYA MUSA/ABN</t>
  </si>
  <si>
    <t>CFA REVISION-LECTURER-PAY JUN 21/NIP TFR TO ODEWOLE OLUMIDE JOSEPH/GTB</t>
  </si>
  <si>
    <t>NIP Charge:CFA REVISION-LECTURER-PAY JUN 21</t>
  </si>
  <si>
    <t>CFA REVISION LECTURER PAY-JUN 2021/NIP TFR TO ADESERI TOLUWANI OLUFEMI/GTB</t>
  </si>
  <si>
    <t>NIP Charge:CFA REVISION LECTURER PAY-JUN 2021</t>
  </si>
  <si>
    <t>NIP Charge:STAF-APPRAISAL-BONUS 4 JUN DIET 21</t>
  </si>
  <si>
    <t>STAF-APPRAISAL-BONUS 4 JUN DIET 21/NIP TFR TO LUCKY ISHAYA MUSA/ABN</t>
  </si>
  <si>
    <t>29-Jun-2021 07:30 PM</t>
  </si>
  <si>
    <t>NIP Charge:STAF APPRAISAL BONUS 4 JUN DIET 21</t>
  </si>
  <si>
    <t>STAF APPRAISAL BONUS 4 JUN DIET 21/NIP TFR TO EBIETOMIYE OLUMIDE AYODELE/GTB</t>
  </si>
  <si>
    <t>NIP Charge:STAF APPRAISAL BONUS-4-JUN DIET 21</t>
  </si>
  <si>
    <t>STAF APPRAISAL BONUS-4-JUN DIET 21/NIP TFR TO EBIETOMIYE OLUMIDE AYODELE/GTB</t>
  </si>
  <si>
    <t>NIP Charge:STAF APPRAISAL BONUS 4 JUN DIET-21</t>
  </si>
  <si>
    <t>STAF APPRAISAL BONUS 4 JUN DIET-21/NIP TFR TO ADEYIN TEMIDAYO OMOSHEWA/GTB</t>
  </si>
  <si>
    <t>BONUS BAL 4 DEC-20 DIET-PASS RATE/NIP TFR TO IKEOLUMBA JONATHAN OBINNA/GTB</t>
  </si>
  <si>
    <t>NIP Charge:BONUS BAL 4 DEC-20 DIET-PASS RATE</t>
  </si>
  <si>
    <t>BONUS-BAL 4 DEC 20 DIET PASS-RATE/NIP TFR TO OWOLESHO MAYOWA HAGI/GTB</t>
  </si>
  <si>
    <t>NIP Charge:BONUS-BAL 4 DEC 20 DIET PASS-RATE</t>
  </si>
  <si>
    <t>BAL 4 DEC 20 DIET PASS RATE BONUS/NIP TFR TO OSHIBOLU AHMED OLUWASEYI/GTB</t>
  </si>
  <si>
    <t>NIP Charge:BAL 4 DEC 20 DIET PASS RATE BONUS</t>
  </si>
  <si>
    <t>BAL 4 DEC 20-DIET PASS RATE BONUS/NIP TFR TO SHOTANDEHAFEEZ OLADIPUPO/GTB</t>
  </si>
  <si>
    <t>NIP Charge:BAL 4 DEC 20-DIET PASS RATE BONUS</t>
  </si>
  <si>
    <t>CFA-REVISION-LECTURER PAY JUN 2021/NIP TFR TO OLAJIDE ANUOLUWA JEREMIAH/GTB</t>
  </si>
  <si>
    <t>NIP Charge:CFA-REVISION-LECTURER PAY JUN 2021</t>
  </si>
  <si>
    <t>BONUS BAL 4 DEC 20 DIET PASS RATE/NIP TFR TO BINUYO IBUKUNOLUWA ADEWUNMI/GTB</t>
  </si>
  <si>
    <t>NIP Charge:BONUS BAL 4 DEC 20 DIET PASS RATE</t>
  </si>
  <si>
    <t>BONUS-BAL 4 DEC 20 DIET PASS RATE/NIP TFR TO FATOKI OLUWADARE SAMUEL/GTB</t>
  </si>
  <si>
    <t>NIP Charge:BONUS-BAL 4 DEC 20 DIET PASS RATE</t>
  </si>
  <si>
    <t>29-Jun-2021 07:49 PM</t>
  </si>
  <si>
    <t>NIP Charge:STAFF SALARY 4 JUNE-20201</t>
  </si>
  <si>
    <t>STAFF SALARY 4 JUNE-20201/NIP TFR TO JAMIU OLUKAYODE OSHIBOLU/STBC</t>
  </si>
  <si>
    <t>29-Jun-2021 07:51 PM</t>
  </si>
  <si>
    <t>NIP Charge:STAF-APPRAISAL BONUS 4 JUN DIET 21</t>
  </si>
  <si>
    <t>STAF-APPRAISAL BONUS 4 JUN DIET 21/NIP TFR TO JAMIU OLUKAYODE OSHIBOLU/STBC</t>
  </si>
  <si>
    <t>29-Jun-2021 09:25 PM</t>
  </si>
  <si>
    <t>30-Jun-2021 07:30 AM</t>
  </si>
  <si>
    <t>30-Jun-2021 12:19 PM</t>
  </si>
  <si>
    <t>TRF FRM CHIOMA LILIAN NWEKE-EZE-UNIZIK TO IVY LEAGUE ASSOCIATES LTD|AFM lectures</t>
  </si>
  <si>
    <t>30-Jun-2021 04:07 PM</t>
  </si>
  <si>
    <t>TRF FRM OGECHI REGINA CHUKWURAH TO IVY LEAGUE ASSOCIATES LTD|lectures fees for tax and audit</t>
  </si>
  <si>
    <t>01-Jul-2021 01:05 AM</t>
  </si>
  <si>
    <t>01-Jul-2021 09:33 AM</t>
  </si>
  <si>
    <t>NIP/SCB/0000151013300084/Oxford Brookes Project Mentoring fe</t>
  </si>
  <si>
    <t>01-Jul-2021 11:02 AM</t>
  </si>
  <si>
    <t>NIP/FBN/CHIDOZIE-EZEABA NKECHINYERE OGOCHUKWU/FBNMOBILE:IVY LEAGUE ASSOCIATES LTD/REG CLASS FEES</t>
  </si>
  <si>
    <t>PYT FOR 3 MORE STADING FANS// TRF TO VINCENT ANENE EZEH</t>
  </si>
  <si>
    <t>01-Jul-2021 04:13 PM</t>
  </si>
  <si>
    <t>NIP Charge:PYT FOR ADMIN MATERIAL 4 THE DIET</t>
  </si>
  <si>
    <t>PYT FOR ADMIN MATERIAL 4 THE DIET/NIP TFR TO EBIETOMIYE OLUMIDE AYODELE/GTB</t>
  </si>
  <si>
    <t>01-Jul-2021 04:14 PM</t>
  </si>
  <si>
    <t>NIP Charge:PYT 4 SERVICING OF PHOTOCOPIER</t>
  </si>
  <si>
    <t>PYT 4 SERVICING OF PHOTOCOPIER/NIP TFR TO EBIETOMIYE OLUMIDE AYODELE/GTB</t>
  </si>
  <si>
    <t>01-Jul-2021 04:16 PM</t>
  </si>
  <si>
    <t>NIP Charge:PYT GLASS DOOR TINT &amp;amp; RUBBER COVER</t>
  </si>
  <si>
    <t>PYT GLASS DOOR TINT &amp;amp; RUBBER COVER/NIP TFR TO LAWAL OLATUNDE/GTB</t>
  </si>
  <si>
    <t>01-Jul-2021 04:17 PM</t>
  </si>
  <si>
    <t>NIP Charge:PYT 4 DIESEL SUPPLY FOR THE OFFICE</t>
  </si>
  <si>
    <t>PYT 4 DIESEL SUPPLY FOR THE OFFICE/NIP TFR TO ASHARAMI SYNERGY PLCD2D/GTB</t>
  </si>
  <si>
    <t>01-Jul-2021 04:39 PM</t>
  </si>
  <si>
    <t>NIP Charge:PYT FOR TONER PRINTER 4 RECEPTION</t>
  </si>
  <si>
    <t>PYT FOR TONER PRINTER 4 RECEPTION/NIP TFR TO LUCKY ISHAYA MUSA/ABN</t>
  </si>
  <si>
    <t>01-Jul-2021 04:54 PM</t>
  </si>
  <si>
    <t>NIP Charge:PAT PYT 4 SERVICING &amp;amp;REPAIRS AC</t>
  </si>
  <si>
    <t>PAT PYT 4 SERVICING &amp;amp;REPAIRS AC/NIP TFR TO OLUDIRAN AKINLABI/UBA</t>
  </si>
  <si>
    <t>01-Jul-2021 05:08 PM</t>
  </si>
  <si>
    <t>NIP Charge:PYT 4 12 NEW SUCKETS 4 OFFICE</t>
  </si>
  <si>
    <t>PYT 4 12 NEW SUCKETS 4 OFFICE/NIP TFR TO JAMIU OLUKAYODE OSHIBOLU/STBC</t>
  </si>
  <si>
    <t>01-Jul-2021 05:24 PM</t>
  </si>
  <si>
    <t>NIP/STLB/MARIAM AHUOYIZA OTARU/Transfer from MARIAM AHUOYIZA OTARU to IVY LEAGUE ASSOCIATES LTD</t>
  </si>
  <si>
    <t>01-Jul-2021 06:22 PM</t>
  </si>
  <si>
    <t>NIP/GTB/JOSIAH  DONENAZIBA ENOCKJOSIAH  DONENAZI/via GTWORLD Part payment for lectures for FR FM TAX AND PM</t>
  </si>
  <si>
    <t>01-Jul-2021 09:46 PM</t>
  </si>
  <si>
    <t>NIP Charge:DIVIDENDEXCOPAY 2 DIRECTOR JUN21</t>
  </si>
  <si>
    <t>DIVIDENDEXCOPAY 2 DIRECTOR JUN21/NIP TFR TO AJAYI OLUWASEUN EMMANUEL/GTB</t>
  </si>
  <si>
    <t>NIP Charge:DIVIDEND-EXCOPAY 2 DIRECTORS JUN21</t>
  </si>
  <si>
    <t>DIVIDEND-EXCOPAY 2 DIRECTORS JUN21/NIP TFR TO OSHIBOLU AHMED OLUWASEYI/GTB</t>
  </si>
  <si>
    <t>02-Jul-2021 10:38 AM</t>
  </si>
  <si>
    <t>NIP Charge:PYT 4 10 NEW BULBS FOR THE OFFICE/NIP TFR TO JAMIU OLUKAYODE</t>
  </si>
  <si>
    <t>PYT 4 10 NEW BULBS FOR THE OFFICE/NIP TFR TO JAMIU OLUKAYODE/NIP TFR TO JAMIU OLUKAYODE OSHIBOLU/STBC</t>
  </si>
  <si>
    <t>03-Jul-2021 11:12 PM</t>
  </si>
  <si>
    <t>04-Jul-2021 05:17 PM</t>
  </si>
  <si>
    <t>NIP/FBN/OGBINIKI STEPHEN ETAUDU/FBNMOBILE:IVY LEAGUE ASSOCIATES LTD/OGBINIKI STEPHEN ETAUDU</t>
  </si>
  <si>
    <t>05-Jul-2021 07:43 AM</t>
  </si>
  <si>
    <t>NIP/FBN/DAN-ABIA, GLORIA GODWIN/FBNMOBILE:IVY LEAGUE ASSOCIATES LTD/TUITION REG FEE FOR GLORIA DAN ABIA</t>
  </si>
  <si>
    <t>05-Jul-2021 11:17 AM</t>
  </si>
  <si>
    <t>NIP/KBL/MONAGO ANITA UCHECHUKWU/TRF BO MONAGO ANITA UCHECHUKWU</t>
  </si>
  <si>
    <t>05-Jul-2021 01:28 PM</t>
  </si>
  <si>
    <t>NIP/UBA/FADARE, OPEYEMI OLALEKAN/SBW/UTO/AAA INTENSIVE LECTURE TUTORIAL FEE</t>
  </si>
  <si>
    <t>05-Jul-2021 03:56 PM</t>
  </si>
  <si>
    <t>NIP/UBA/EMMANUEL CHUKWUDI OCHULOR/MOB2/UTO/To IVY ASSOCIATES/Ochulor Emmanuel FM and TX</t>
  </si>
  <si>
    <t>05-Jul-2021 05:20 PM</t>
  </si>
  <si>
    <t>NIP/GTB/OWOKONIRAN FARUQ ADEYEMIOWOKONIRAN FARUQ/via GTWORLD</t>
  </si>
  <si>
    <t>05-Jul-2021 10:03 PM</t>
  </si>
  <si>
    <t>NIP/GTB/MADUBUKO NONYEMADUBUKO NONYE/via GTWORLD Nonye Douglas</t>
  </si>
  <si>
    <t>06-Jul-2021 12:51 PM</t>
  </si>
  <si>
    <t>NIP/STBC/EVELYN CHINENYENWA UCHE/AAA and AFM</t>
  </si>
  <si>
    <t>06-Jul-2021 01:56 PM</t>
  </si>
  <si>
    <t>NIP/ABN/BLESSING OLOLADE AKINTEYE-117-DIAMOND SA/TRFPaymentforSBRintensiveLectureFRMBLESSINGOLOLADEAKINTEYETOIVYLEAGUEAS</t>
  </si>
  <si>
    <t>06-Jul-2021 04:48 PM</t>
  </si>
  <si>
    <t>NIP Charge:PYT FOR DP DESIGN FOR JUNE 2021</t>
  </si>
  <si>
    <t>PYT FOR DP DESIGN FOR JUNE 2021/NIP TFR TO OLIBEY  VALENTINE AZUBUIKE/GTB</t>
  </si>
  <si>
    <t>BAL  PYT FOR AC SERVICE &amp;amp; REPAIRS/NIP TFR TO OLUDIRAN AKINLABI/UBA</t>
  </si>
  <si>
    <t>NIP Charge:BAL  PYT FOR AC SERVICE &amp;amp; REPAIRS</t>
  </si>
  <si>
    <t>DIVIDENDEXCOPAY2 DIRECTORS JUN 21/NIP TFR TO ADETOLA BABAJIDE OLUMIDE/GTB</t>
  </si>
  <si>
    <t>NIP Charge:DIVIDENDEXCOPAY2 DIRECTORS JUN 21</t>
  </si>
  <si>
    <t>DIVIDEND PAY TO DIRECTORS-JUN 21/NIP TFR TO SHOTANDEHAFEEZ OLADIPUPO/GTB</t>
  </si>
  <si>
    <t>NIP Charge:DIVIDEND PAY TO DIRECTORS-JUN 21</t>
  </si>
  <si>
    <t>DIVIDEND PAY-TO-DIRECTORS JUN 21/NIP TFR TO IKHILLETIMOTHY IFIDON/GTB</t>
  </si>
  <si>
    <t>NIP Charge:DIVIDEND PAY-TO-DIRECTORS JUN 21</t>
  </si>
  <si>
    <t>BAL  PYT FOR GLASS DOOR TINT/NIP TFR TO LAWAL OLATUNDE/GTB</t>
  </si>
  <si>
    <t>NIP Charge:BAL  PYT FOR GLASS DOOR TINT</t>
  </si>
  <si>
    <t>PETTY &amp; FUEL REBURSEMENT 4 OFFICE// TRF TO OLUMIDE AYODELE EBIETOMIYE</t>
  </si>
  <si>
    <t>PYT FOR SM FUNDING FOR IG/FACEBOOK// TRF TO OLUMIDE AYODELE EBIETOMIYE</t>
  </si>
  <si>
    <t>PYT FOR REG FEE 4 ADETUNJI-5151297// TRF TO SEACRON EDUCATIONAL NIGERIA LIMITED</t>
  </si>
  <si>
    <t>PYT FOR BULK SMS NIGERIA// TRF TO OLUMIDE AYODELE EBIETOMIYE</t>
  </si>
  <si>
    <t>PYT FOR REG FEE 4 OKASIA-5126716// TRF TO SEACRON EDUCATIONAL NIGERIA LIMITED</t>
  </si>
  <si>
    <t>PYT FOR REG FEE 4 NDEBU-5153000// TRF TO SEACRON EDUCATIONAL NIGERIA LIMITED</t>
  </si>
  <si>
    <t>07-Jul-2021 01:00 PM</t>
  </si>
  <si>
    <t>NIP/ABN/REGINA CHIAMAKA NJOKU/TRFAAAintensivelecturesFRMREGINACHIAMAKANJOKUTOIVYLEAGUEASSOCIATESLTD</t>
  </si>
  <si>
    <t>07-Jul-2021 01:42 PM</t>
  </si>
  <si>
    <t>CD-KUNDILI MUSTAPHA/9340542</t>
  </si>
  <si>
    <t>07-Jul-2021 01:43 PM</t>
  </si>
  <si>
    <t>CD-KUNDILI MUSTAPHA/9340543</t>
  </si>
  <si>
    <t>07-Jul-2021 06:22 PM</t>
  </si>
  <si>
    <t>TRF FRM OLAWALE TAOHEED SULAIMAN TO IVY LEAGUE ASSOCIATES LTD|PM</t>
  </si>
  <si>
    <t>08-Jul-2021 05:20 AM</t>
  </si>
  <si>
    <t>NIP/STBC/JOSHUA OSABO OMOREGBE/SBR Intensive onlineJoshua Omore</t>
  </si>
  <si>
    <t>08-Jul-2021 06:58 AM</t>
  </si>
  <si>
    <t>NIP/SCB/0000151013300084/IBANKING- Intensive training class</t>
  </si>
  <si>
    <t>08-Jul-2021 12:19 PM</t>
  </si>
  <si>
    <t>TRF FRM ANITA OSHIORENOYA OGIRRI TO IVY LEAGUE ASSOCIATES LTD|Sbr,Apm and Afm..Anita</t>
  </si>
  <si>
    <t>08-Jul-2021 02:10 PM</t>
  </si>
  <si>
    <t>NIP/ABN/TEMITOPE  OGUNKOYA/TRF/for Fm lecture/FRM TEMITOPE  OGUNKOYA TO IVY</t>
  </si>
  <si>
    <t>08-Jul-2021 03:03 PM</t>
  </si>
  <si>
    <t>08-Jul-2021 04:30 PM</t>
  </si>
  <si>
    <t>NIP/UBA/DAMILARE JUNIOR OLADELE/MOB/UTO/8547346194/000015/Bill</t>
  </si>
  <si>
    <t>08-Jul-2021 06:28 PM</t>
  </si>
  <si>
    <t>NIP/UBA/ISIOMA HILDA OFUASE/MOB/UTO/8548545985/000015/Transfer</t>
  </si>
  <si>
    <t>08-Jul-2021 07:00 PM</t>
  </si>
  <si>
    <t>NIP/UBA/SUNMBOYE MARTHA TEMILOLA/MOB/UTO/8548850027/000015/Lecture fee for AA only ACCA</t>
  </si>
  <si>
    <t>08-Jul-2021 08:05 PM</t>
  </si>
  <si>
    <t>NIP/FDP/IJEOMA KENNETH-OKOYEGBE/ONB TRF FROM IJEOMA KEN **3184 FBP</t>
  </si>
  <si>
    <t>09-Jul-2021 04:09 AM</t>
  </si>
  <si>
    <t>NIP/UBA/FAITH OLUWATOMIWO OLUDOWOLE/MOB2/UTO/To IVY ASSOCIATES/4 Online Intensive Prof Papers</t>
  </si>
  <si>
    <t>09-Jul-2021 06:37 AM</t>
  </si>
  <si>
    <t>NIP/PBNL/BRANCH INT'L FIN.SERVICES LTD/Branch funds transfer, 849380011394, Grace Chimenum Wosu</t>
  </si>
  <si>
    <t>09-Jul-2021 08:29 AM</t>
  </si>
  <si>
    <t>NIP/GTB/ODINE  MATILDA EBOSEREMENODINE, MATILDA /via GTWORLD Payment for AFM  intensive classes</t>
  </si>
  <si>
    <t>09-Jul-2021 09:48 AM</t>
  </si>
  <si>
    <t>NIP/UBA/TEMITOPE DORCAS OYEDEJI/MOB/UTO/8553279469/000015/AFM intensive class</t>
  </si>
  <si>
    <t>09-Jul-2021 10:00 AM</t>
  </si>
  <si>
    <t>TRF FRM ADEBAYO JOSEPH ADEAGBO TO IVY LEAGUE ASSOCIATES LTD|Sbr AFM</t>
  </si>
  <si>
    <t>09-Jul-2021 10:04 AM</t>
  </si>
  <si>
    <t>TRF FRM CHRISTIAN ONYEKACHUKWU EGWU TO IVY LEAGUE ASSOCIATES LTD|SBR, AFM AND AAA</t>
  </si>
  <si>
    <t>09-Jul-2021 02:26 PM</t>
  </si>
  <si>
    <t>TRF FRM FAITH IBUKUN BABALOLA TO IVY LEAGUE ASSOCIATES LTD|AFM Intensive</t>
  </si>
  <si>
    <t>09-Jul-2021 03:10 PM</t>
  </si>
  <si>
    <t>TRF FRM SAMSON OLUGBADE TAIWO TO IVY LEAGUE ASSOCIATES LTD|samtaiwo</t>
  </si>
  <si>
    <t>09-Jul-2021 03:38 PM</t>
  </si>
  <si>
    <t>NIP/FCMB/CHIKWENDU CHUKWUDI CHINONYEREM/web:from chukwudi i AFM intensive</t>
  </si>
  <si>
    <t>10-Jul-2021 07:29 AM</t>
  </si>
  <si>
    <t>NIP/FBN/OLATUNBOSUN AYOKUNLE/USSD_OLATUNBOSUN AYOKUNLE</t>
  </si>
  <si>
    <t>10-Jul-2021 07:36 AM</t>
  </si>
  <si>
    <t>TRF FRM PEARL   JONAH TO IVY LEAGUE ASSOCIATES LTD|SBR AND AAA LECTURES FOR SEPT. DIET 2021</t>
  </si>
  <si>
    <t>10-Jul-2021 08:59 AM</t>
  </si>
  <si>
    <t>NIP/GTB/ONUORA  AMAKA JOSEPHINEONUORA  AMAKA JOS/USSD NIP Transfer from  08029235855</t>
  </si>
  <si>
    <t>10-Jul-2021 09:01 AM</t>
  </si>
  <si>
    <t>TRF FRM OLUBUKOLA OLAYEMI OSUYI TO IVY LEAGUE ASSOCIATES LTD|Payment for Apm and afm</t>
  </si>
  <si>
    <t>10-Jul-2021 09:07 AM</t>
  </si>
  <si>
    <t>10-Jul-2021 11:22 AM</t>
  </si>
  <si>
    <t>NIP/UBA/ADEYINKA  ADEDOTUN OLUWASEYI/MOB/UTO/8565636559/000015/ACCA TUTORIALS IVY LEAGUE</t>
  </si>
  <si>
    <t>10-Jul-2021 11:48 AM</t>
  </si>
  <si>
    <t>NIP/GTB/MOSES  OLUWATOSIN OMOBOLANLEMOSES, OLUWA/IntensiveclassAFM4044389MosesOluwaTosin REF2652214310000250000021071011</t>
  </si>
  <si>
    <t>10-Jul-2021 12:07 PM</t>
  </si>
  <si>
    <t>NIP/FBN/LAMIDI SAMUEL ABAYOMI/FBNMOBILE:IVY LEAGUE ASSOCIATES LTD/TUITION</t>
  </si>
  <si>
    <t>10-Jul-2021 12:09 PM</t>
  </si>
  <si>
    <t>TRF FRM BOLANLE SULIAT SADIKU TO IVY LEAGUE ASSOCIATES LTD|OBU Mentoring</t>
  </si>
  <si>
    <t>10-Jul-2021 12:39 PM</t>
  </si>
  <si>
    <t>10-Jul-2021 06:11 PM</t>
  </si>
  <si>
    <t>NIP/FBN/ODOGWU JONAS EJIKE/FBNMOBILE:IVY LEAGUE ASSOCIATES LTD/OBU PROJECT AND MENTORING</t>
  </si>
  <si>
    <t>10-Jul-2021 08:35 PM</t>
  </si>
  <si>
    <t>TRF FRM OSE   AGHONGHON TO IVY LEAGUE ASSOCIATES LTD|APM intensive-Part pymt</t>
  </si>
  <si>
    <t>10-Jul-2021 11:37 PM</t>
  </si>
  <si>
    <t>11-Jul-2021 03:03 PM</t>
  </si>
  <si>
    <t>NIP/GTB/JAIYESIMI SHERIFF MOYOSOREJAIYESIMI SHER/REF461475265000020000002107111503</t>
  </si>
  <si>
    <t>11-Jul-2021 03:51 PM</t>
  </si>
  <si>
    <t>NIP/UBA/KOREDE DADA/MOB/UTO/8576017829/000015/Korede FR AA</t>
  </si>
  <si>
    <t>First name</t>
  </si>
  <si>
    <t>Last name</t>
  </si>
  <si>
    <t>Which bank did you pay to?</t>
  </si>
  <si>
    <t>Bank payment mode?</t>
  </si>
  <si>
    <t>By submitting this you confirm that you have read and agreed to our TERMS and CONDITIONS                   https://ivyleaguenigeria.com/terms-and-conditions/</t>
  </si>
  <si>
    <t>NIP/GTB/OSHIBOLU AHMED OLUWASEYI OSHIBOLU AHMED O/REF236231770004800000002106292120</t>
  </si>
  <si>
    <t>NIP/GTB/OSHIBOLU AHMED OLUWASEYI OSHIBOLU AHMED O/REF236231770002200000002106300727</t>
  </si>
  <si>
    <t>12-Jul-2021 11:53 AM</t>
  </si>
  <si>
    <t>NIP/FBN/ONAMAKINDE DARE DANIEL/FBNMOBILE:IVY LEAGUE ASSOCIATES LTD/ONAMAKINDE DARE FEES</t>
  </si>
  <si>
    <t>12-Jul-2021 02:27 PM</t>
  </si>
  <si>
    <t>INFLOW FRM PYRAMID SECURITIES LTD</t>
  </si>
  <si>
    <t>13-Jul-2021 06:39 AM</t>
  </si>
  <si>
    <t>TRF FRM JAMES OGO-OLUWA OSINOWO TO IVY LEAGUE ASSOCIATES LTD|Transfer</t>
  </si>
  <si>
    <t>13-Jul-2021 09:35 AM</t>
  </si>
  <si>
    <t>NIP/UBA/OHOMINA DORIS O./MOB/UTO/8591196250/000015/Doris tuition fee for skills</t>
  </si>
  <si>
    <t>13-Jul-2021 09:37 AM</t>
  </si>
  <si>
    <t>DIVIDEND PAY TO DIRECTORS JUN 21/NIP TFR TO OLAKISAN JAMIU ADEYEMI/FBN</t>
  </si>
  <si>
    <t>NIP Charge:DIVIDEND PAY TO DIRECTORS JUN 21</t>
  </si>
  <si>
    <t>LOAN TO LECTURER FOR URGENT NEEDS/NIP TFR TO BINUYO IBUKUNOLUWA ADEWUNMI/GTB</t>
  </si>
  <si>
    <t>NIP Charge:LOAN TO LECTURER FOR URGENT NEEDS</t>
  </si>
  <si>
    <t>FURTHER PYT FOR BULK SMS NIGERIA// TRF TO OLUMIDE AYODELE EBIETOMIYE</t>
  </si>
  <si>
    <t>13-Jul-2021 10:36 AM</t>
  </si>
  <si>
    <t>TRF FRM OLAMIDE OPEYEMI AWOYOMI TO IVY LEAGUE ASSOCIATES LTD|Olamide Awoyomi</t>
  </si>
  <si>
    <t>13-Jul-2021 11:41 AM</t>
  </si>
  <si>
    <t>NIP/GTB/AKINLABI TAIWO TOYINAKINLABI TAIWO TOYIN/USSD NIP Transfer from  08038088909</t>
  </si>
  <si>
    <t>13-Jul-2021 12:23 PM</t>
  </si>
  <si>
    <t>NIP/GTB/OKENIYI  OLUWATOMISIN MOTUNRAYOKENIYI, O/Newstudentregistration REF492470200000004000002107131222</t>
  </si>
  <si>
    <t>13-Jul-2021 12:34 PM</t>
  </si>
  <si>
    <t>NIP/ABN/CHIDIMMA JANE CHUKWUKA/TRFFeeforFRAAFRMCHIDIMMAJANECHUKWUKATOIVYLEAGUEASSOCIATESLTD</t>
  </si>
  <si>
    <t>13-Jul-2021 07:29 PM</t>
  </si>
  <si>
    <t>NIP/ABN/EHIS TIMAVBETIOSA CHRISTOPHER/TRF//FRM EHIS TIMAVBETIOSA CHRISTOPHER TO IVY</t>
  </si>
  <si>
    <t>13-Jul-2021 09:09 PM</t>
  </si>
  <si>
    <t>TRF FRM FUNMIBI OLAMIDE AINA TO IVY LEAGUE ASSOCIATES LTD|Down payment AFM and SBL</t>
  </si>
  <si>
    <t>14-Jul-2021 07:36 AM</t>
  </si>
  <si>
    <t>14-Jul-2021 09:27 AM</t>
  </si>
  <si>
    <t>NIP/FBN/ARCHIBONG LYNDA MAURICE/FBNMOBILE:IVY LEAGUE ASSOCIATES LTD/LECTURE FEE SBR PART</t>
  </si>
  <si>
    <t>14-Jul-2021 12:09 PM</t>
  </si>
  <si>
    <t>NIP/GTB/ONATEMOWO   ADEEKO DAVIDONATEMOWO , ADEE/ByOnatemowoAdeekoregistrationforstandardclass REF2198814890000740000021</t>
  </si>
  <si>
    <t>14-Jul-2021 06:10 PM</t>
  </si>
  <si>
    <t>NIP/FBN/HAMMED KAMORUDEEN ADEBAYO/FBNMOBILE:IVY LEAGUE ASSOCIATES LTD/HAMMED KAMORUDEEN  DIPIFR LECTURE FEE DE</t>
  </si>
  <si>
    <t>14-Jul-2021 06:29 PM</t>
  </si>
  <si>
    <t>TRF FRM IFEANYI ANTHONY MADUKA TO IVY LEAGUE ASSOCIATES LTD|Maduka Anthony Ifeanyi - FR</t>
  </si>
  <si>
    <t>14-Jul-2021 08:10 PM</t>
  </si>
  <si>
    <t>TRF FRM OMOLADE AGNES JULIUS TO IVY LEAGUE ASSOCIATES LTD</t>
  </si>
  <si>
    <t>14-Jul-2021 09:05 PM</t>
  </si>
  <si>
    <t>NIP/SKYE/OKOLI ALEXANDER CHIJIOKE/DGBNK:Vulte FT To:IVY LEAGUE ASSOCIATES LTD:Zenith Bank:Linda : 9F7126B93F637618934797</t>
  </si>
  <si>
    <t>14-Jul-2021 09:18 PM</t>
  </si>
  <si>
    <t>15-Jul-2021 07:25 AM</t>
  </si>
  <si>
    <t>NIP/UBA/OHOMINA DORIS O./MOB/UTO/8609257628/000015/Doris additional skill fee</t>
  </si>
  <si>
    <t>15-Jul-2021 08:26 AM</t>
  </si>
  <si>
    <t>NIP/STBC/CHIGBOO OGU MICHAEL UDEKWE/PMT FOR TUTORIAL &amp; REGISTRATION</t>
  </si>
  <si>
    <t>15-Jul-2021 10:41 AM</t>
  </si>
  <si>
    <t>NIP/OPAY/Richard Emeka Ekeocha/20 percent discount applied</t>
  </si>
  <si>
    <t>15-Jul-2021 03:09 PM</t>
  </si>
  <si>
    <t>NIP/UBN/ADEGUN ABAYOMI G/MOBILE/UNION Transfer from ADEGUN ABAYOMI G - pymt 4 (3 courses) standard wknd lectures   face2</t>
  </si>
  <si>
    <t>15-Jul-2021 05:06 PM</t>
  </si>
  <si>
    <t>NIP/UBA/OLUWATOBILOBA VICTORIA DUROSOMO/MOB/UTO/8615610567/000015/Acca</t>
  </si>
  <si>
    <t>15-Jul-2021 05:58 PM</t>
  </si>
  <si>
    <t>NIP/ABN/USULOR OBINNA FREDRICK-117-DIAMOND SAVIN/TRFPaymentforAFMlecturesUsulorObinnaFRMUSULOROBINNAFREDRICKTOIVYLEAGUEA</t>
  </si>
  <si>
    <t>15-Jul-2021 09:25 PM</t>
  </si>
  <si>
    <t>NIP/ABN/BEAUTY CHIZOBA OKOLI/TRFACCAfeeFRMBEAUTYCHIZOBAOKOLITOIVYLEAGUEASSOCIATESLTD</t>
  </si>
  <si>
    <t>16-Jul-2021 03:31 AM</t>
  </si>
  <si>
    <t>NIP/FDP/VICTOR CHUKWUEMEKA ANICHE/ONB TRF FROM VICTOR CHU *</t>
  </si>
  <si>
    <t>NIP/UBA/OKOLI CHIJIOKE ALEXANDER/MOB/UTO/8618687593/000015/Linda</t>
  </si>
  <si>
    <t>16-Jul-2021 09:27 AM</t>
  </si>
  <si>
    <t>NIP/UBA/CHUKWURA FAITH UNOAMAKA/LECTURES FOR CHIWETA CHUKWURA</t>
  </si>
  <si>
    <t>16-Jul-2021 11:12 AM</t>
  </si>
  <si>
    <t>DS 241679/ CD/TAIWO ADEDEJI/ACCA 5076143</t>
  </si>
  <si>
    <t>16-Jul-2021 12:44 PM</t>
  </si>
  <si>
    <t>CD CHIMELA E 647541</t>
  </si>
  <si>
    <t>16-Jul-2021 04:30 PM</t>
  </si>
  <si>
    <t>NIP/STBC/OLUWADAMILOLA ABIODUN AKINWALE/ACCA Tutorial for December Diet</t>
  </si>
  <si>
    <t>16-Jul-2021 05:58 PM</t>
  </si>
  <si>
    <t>NIP/FBN/OGBEIDE JUSTICE ODIANOSEN/FBNMOBILE:IVY LEAGUE ASSOCIATES LTD/DIPLOMA IN IFRS LECTURE FEE</t>
  </si>
  <si>
    <t>17-Jul-2021 09:14 AM</t>
  </si>
  <si>
    <t>NIP/ECO/AWO GORDON/REF387189320 BO AWO GORDON IFO IVY LEAGUE ASSOCIA</t>
  </si>
  <si>
    <t>17-Jul-2021 09:24 AM</t>
  </si>
  <si>
    <t>NIP/ECO/AWO GORDON/REF387264022 BO AWO GORDON IFO IVY LEAGUE ASSOCIA</t>
  </si>
  <si>
    <t>17-Jul-2021 09:28 AM</t>
  </si>
  <si>
    <t>NIP/ECO/AWO GORDON/REF387319575 BO AWO GORDON IFO IVY LEAGUE ASSOCIA</t>
  </si>
  <si>
    <t>17-Jul-2021 10:54 AM</t>
  </si>
  <si>
    <t>NIP/FBN/LAMIDI SAMUEL ABAYOMI/FBNMOBILE:IVY LEAGUE ASSOCIATES LTD/TUITION FEES</t>
  </si>
  <si>
    <t>17-Jul-2021 11:33 AM</t>
  </si>
  <si>
    <t>NIP/GTB/EDWARD JOY PEARLEDWARD JOY PEARL/via GTWORLD</t>
  </si>
  <si>
    <t>17-Jul-2021 12:07 PM</t>
  </si>
  <si>
    <t>NIP/FBN/ENYINNA CHIEMELA OGBONNA/FBNMOBILE:IVY LEAGUE ASSOCIATES LTD/PM  FR AND AA</t>
  </si>
  <si>
    <t>17-Jul-2021 12:18 PM</t>
  </si>
  <si>
    <t>TRF FRM OLUWASOLAPE EBUN JOHNSON TO IVY LEAGUE ASSOCIATES LTD|Tr</t>
  </si>
  <si>
    <t>17-Jul-2021 12:22 PM</t>
  </si>
  <si>
    <t>NIP/FBN/EWULOTAN TAIWO JOSHUA/FBNMOBILE:IVY LEAGUE ASSOCIATES LTD/IFRS DIP</t>
  </si>
  <si>
    <t>17-Jul-2021 12:35 PM</t>
  </si>
  <si>
    <t>ISW ATMPyt-003895848760-GTBank Herbert Macaulay Lib Yaba    LANG</t>
  </si>
  <si>
    <t>17-Jul-2021 01:27 PM</t>
  </si>
  <si>
    <t>NIP/FBN/LAMIDI SAMUEL ABAYOMI/FBNMOBILE:IVY LEAGUE ASSOCIATES LTD/NONE</t>
  </si>
  <si>
    <t>17-Jul-2021 03:33 PM</t>
  </si>
  <si>
    <t>NIP/UBN/OYEGADE MORONKE O/MOBILE/UNION Transfer from OYEGADE MORONKE O - Registration and lectures for Moronke Oyegade</t>
  </si>
  <si>
    <t>17-Jul-2021 03:47 PM</t>
  </si>
  <si>
    <t>NIP/GTB/IBRAHIM SHERIF BABATUNDEIBRAHIM SHERIF B/via GTWORLD</t>
  </si>
  <si>
    <t>17-Jul-2021 04:34 PM</t>
  </si>
  <si>
    <t>NIP/ABN/VICTOR OLUWASANMI ADEOSUN-183-DIAMOND SW/NIP000014210717163412005159615053VNS02000621071704341234896915501989310</t>
  </si>
  <si>
    <t>17-Jul-2021 04:37 PM</t>
  </si>
  <si>
    <t>NIP/ABN/VICTOR OLUWASANMI ADEOSUN-183-DIAMOND SW/NIP000014210717163658005159616783VNS02000621071704365834896963501989310</t>
  </si>
  <si>
    <t>17-Jul-2021 04:50 PM</t>
  </si>
  <si>
    <t>TRF FRM ESTHER TEMITAYO ABIODUN TO IVY LEAGUE ASSOCIATES LTD|SBR,AAA,AFM</t>
  </si>
  <si>
    <t>17-Jul-2021 11:43 PM</t>
  </si>
  <si>
    <t>18-Jul-2021 08:26 AM</t>
  </si>
  <si>
    <t>TRF FRM AZUKA CHARITY MAKINDE TO IVY LEAGUE ASSOCIATES LTD|AZUKA MAKINDE /3papers_PM,TAX&amp;amp;FM</t>
  </si>
  <si>
    <t>18-Jul-2021 03:06 PM</t>
  </si>
  <si>
    <t>NIP/UBA/OGUNSAKIN TOLUWALOPE ZAINAB/MOB/UTO/8641829696/000015/Ogunsakin Toluwalope AAA</t>
  </si>
  <si>
    <t>19-Jul-2021 03:07 AM</t>
  </si>
  <si>
    <t>NIP/UBN/NA ONORO AGHOGHO BLESSING/MOBILE/UNION Transfer from NA ONORO AGHOGHO BLESSING - Aaa intensive class</t>
  </si>
  <si>
    <t>19-Jul-2021 10:00 AM</t>
  </si>
  <si>
    <t>NIP/UBA/OYEDEJI AYODELE SAMUEL/MOB/UTO/8647670462/000015/ACCA</t>
  </si>
  <si>
    <t>19-Jul-2021 11:33 AM</t>
  </si>
  <si>
    <t>NIP/ABN/OYAWIRI OGHENEFOVIE BRIGHT-106-DIAMONDXT/TRFOghenefovieOyawiriFRMOYAWIRIOGHENEFOVIEBRIGHTTOIVYLEAGUEASSOCIATESLT</t>
  </si>
  <si>
    <t>19-Jul-2021 11:50 AM</t>
  </si>
  <si>
    <t>TRF FRM KAREEM KOLAWOLE FASEUN TO IVY LEAGUE ASSOCIATES LTD|Faseun Kareem (AAA intensive</t>
  </si>
  <si>
    <t>19-Jul-2021 01:20 PM</t>
  </si>
  <si>
    <t>NIP/STBC/KENNETH CHIDI ASHIABUCHI/FM, PM &amp; TAX</t>
  </si>
  <si>
    <t>19-Jul-2021 02:00 PM</t>
  </si>
  <si>
    <t>NIP/STBC/OLUWADAMILOLA ABIODUN AKINWALE/ACCA Tutorial balance</t>
  </si>
  <si>
    <t>19-Jul-2021 02:08 PM</t>
  </si>
  <si>
    <t>NIP/GTB/ALTRAIDE  NWAKAEGO CHIZOBA  J.ALTRAIDE, /via GTWORLD AAA weekend class for Ego Altraide</t>
  </si>
  <si>
    <t>19-Jul-2021 05:07 PM</t>
  </si>
  <si>
    <t>NIP/FBN/DAN-ABIA, GLORIA GODWIN/FBNMOBILE:IVY LEAGUE ASSOCIATES LTD/SBL SEPTEMBER INTENSIVE CLASS</t>
  </si>
  <si>
    <t>19-Jul-2021 05:36 PM</t>
  </si>
  <si>
    <t>NIP/ABN/ANOLIEFOH HARRISON C/TRF/Tuition fee/FRM ANOLIEFOH HARRISON C TO IVY</t>
  </si>
  <si>
    <t>19-Jul-2021 07:30 PM</t>
  </si>
  <si>
    <t>TRF FRM MORAYO . A . OGUNLOYE TO IVY LEAGUE ASSOCIATES LTD|IntensiveClasses</t>
  </si>
  <si>
    <t>19-Jul-2021 08:03 PM</t>
  </si>
  <si>
    <t>NIP/GTB/ADEKOYA  ROSE OGWAADEKOYA, ROSE OGWA/via GTWORLD PM and CBL</t>
  </si>
  <si>
    <t>20-Jul-2021 05:44 AM</t>
  </si>
  <si>
    <t>TRF FRM MICHAEL ABRAHAM TO IVY LEAGUE ASSOCIATES LTD|AFM/AAA LECT FEE  ABRAHAM MOYOSOLA</t>
  </si>
  <si>
    <t>21-Jul-2021 10:00 AM</t>
  </si>
  <si>
    <t>TRF FRM SAMUEL OGBONNAYA AJAH TO IVY LEAGUE ASSOCIATES LTD|Tax tuition fee Samuel Ogbonnaya Ajah</t>
  </si>
  <si>
    <t>21-Jul-2021 02:35 PM</t>
  </si>
  <si>
    <t>TRF FRM TAJUDEEN BABATUNDE LAWAL TO IVY LEAGUE ASSOCIATES LTD|Part payment for AAA</t>
  </si>
  <si>
    <t>21-Jul-2021 05:14 PM</t>
  </si>
  <si>
    <t>NIP/FBN/OLAJIDE OLAWALE MOSES/FBNMOBILE:IVY LEAGUE ASSOCIATES LTD/PART PYT FOR 2 CLASSES MA   FA</t>
  </si>
  <si>
    <t>TRANSFER BETWEEN CUSTOMERS Via GTWorld REF:406480350000000600002107121858 from OKASIA NONSO KENNEDY to IVY LEAGUE ASSOCIATES LIMITED</t>
  </si>
  <si>
    <t>STAMP DUTY CHARGE 12072021 STAMP DUTY CHARGE - 12/07/2021</t>
  </si>
  <si>
    <t>TRANSFER BETWEEN CUSTOMERS 000016210713085848000052665565|FBNMOBILE:IVY LEAGUE ASSOCIATES LIMITED/TUITION FEE|637617635273324474||OWOLABI ANUOLUWAPO FISAYO REF:000016210713085848000052665565</t>
  </si>
  <si>
    <t>TRANSFER BETWEEN CUSTOMERS via Internet Banking December exams tutorials and registration fee from MADAYESE JOHN OLUWASHOLA to IVY LEAGUE ASSOCIATES LIMITED</t>
  </si>
  <si>
    <t>TRANSFER BETWEEN CUSTOMERS Via GTWorld REF:275146347000001100002107131910 from AJUFO PROMISE NGOZI to IVY LEAGUE ASSOCIATES LIMITED</t>
  </si>
  <si>
    <t>STAMP DUTY CHARGE 13072021 STAMP DUTY CHARGE - 13/07/2021</t>
  </si>
  <si>
    <t>TRANSFER BETWEEN CUSTOMERS MBANKING - Adebanke Akindele SBR, AAA, AFM REF:157168762438041930005148353816 ANY Account Transfer from AKINDELE, ADEBANKE BOLARINWA to IVY LEAGUE ASSOCIATES LIMITED</t>
  </si>
  <si>
    <t>TRANSFER BETWEEN CUSTOMERS Via GTWorld Tax and FM December diet REF:230680143000000500002107141411 from ALALI, JULIET N to IVY LEAGUE ASSOCIATES LIMITED</t>
  </si>
  <si>
    <t>TRANSFER BETWEEN CUSTOMERS MBANKING - REF:237214474302026870008571199379 ANY Account Transfer from ONATUGA TOMISIN GOODNESS to IVY LEAGUE ASSOCIATES LIMITED</t>
  </si>
  <si>
    <t>TRANSFER BETWEEN CUSTOMERS MBANKING - AA &amp; FM PART PAYMENT REF:364374068660596370003277500687 ANY Account Transfer from OMONTUEMHEN STEPHEN to IVY LEAGUE ASSOCIATES LIMITED</t>
  </si>
  <si>
    <t>TRANSFER BETWEEN CUSTOMERS Via USSD GTBank Transfer 00000000421047074220907581810000069000202107141805 from ITIOLA CAROLINE OLUBUKOLA to IVY LEAGUE ASSOCIATES LIMITED</t>
  </si>
  <si>
    <t>TRANSFER BETWEEN CUSTOMERS MBANKING - AA &amp; FM Online class Feyisara REF:291369499055608750009891102662 ANY Account Transfer from SORINOLA FEYISARA IYABODE to IVY LEAGUE ASSOCIATES LIMITED</t>
  </si>
  <si>
    <t>TRANSFER BETWEEN CUSTOMERS Via GTWorld Skills paper ACCA REF:226901439000000600002107141920 from OWULADE, ADEBIMPE THERESA to IVY LEAGUE ASSOCIATES LIMITED</t>
  </si>
  <si>
    <t>TRANSFER BETWEEN CUSTOMERS Via USSD GTBank Transfer 00000000492045133520907581810000040000202107141944 from ALAKE OLABOBOLA ELIZABETH to IVY LEAGUE ASSOCIATES LIMITED</t>
  </si>
  <si>
    <t>STAMP DUTY CHARGE 14072021 STAMP DUTY CHARGE - 14/07/2021</t>
  </si>
  <si>
    <t>TRANSFER BETWEEN CUSTOMERS 000012210715084945104222420000|IVY LEAGUE ASSOCIATES LIMITED|104222420||OYINADE RUTH OYINLOYE REF:000012210715084945104222420000</t>
  </si>
  <si>
    <t>TRANSFER BETWEEN CUSTOMERS 000017210715101207919229557686|GTB-Omotola Deji-Olaopa AAA standard class|637619407265678989||OMOTOLA OGUNWOMOJU REF:000017210715101207919229557686</t>
  </si>
  <si>
    <t>TRANSFER BETWEEN CUSTOMERS MBANKING - REF:287932245002331670008583653856 ANY Account Transfer from EDAGHESE , OSELUOLEBHEN FAITH to IVY LEAGUE ASSOCIATES LIMITED</t>
  </si>
  <si>
    <t>TRANSFER BETWEEN CUSTOMERS MBANKING - Olaide Adedipe John REF:345959689065899660007884083457 ANY Account Transfer from JOHN, OLAIDE ADESHOLA to IVY LEAGUE ASSOCIATES LIMITED</t>
  </si>
  <si>
    <t>TRANSFER BETWEEN CUSTOMERS Via USSD GTBank Transfer 00000000272022834020907581810000023000202107151417 from OLUGBADE , OLUWATOBILOBA G to IVY LEAGUE ASSOCIATES LIMITED</t>
  </si>
  <si>
    <t>TRANSFER BETWEEN CUSTOMERS via Internet Banking AAA intensive/AFM Standard Class from OLATUNJI OLUWABUNMI PENTHO to IVY LEAGUE ASSOCIATES LIMITED</t>
  </si>
  <si>
    <t>TRANSFER BETWEEN CUSTOMERS MBANKING - AFM and SBL. Mariam Odumosu REF:525312997127540200004531895782 ANY Account Transfer from ODUMOSU,BIODUN to IVY LEAGUE ASSOCIATES LIMITED</t>
  </si>
  <si>
    <t>TRANSFER BETWEEN CUSTOMERS via Internet Banking SBR September; APM December from AGUNBIADE OMOWUNMI, M to IVY LEAGUE ASSOCIATES LIMITED</t>
  </si>
  <si>
    <t>TRANSFER BETWEEN CUSTOMERS 000007210715195453954352402984|ONB TRF FROM UJUNWA ELI **1376 FBP|ONB21071507545304292||UJUNWA ELIZABETH JOHNSON REF:000007210715195453954352402984</t>
  </si>
  <si>
    <t>TRANSFER BETWEEN CUSTOMERS 000012210715205104104334263000|Tuition|104334263||NKECHI HILDA NWAFOR REF:000012210715205104104334263000</t>
  </si>
  <si>
    <t>TRANSFER BETWEEN CUSTOMERS via Internet Banking Payment for SBL and ATx from EYINADE WASIU ADESOLA to IVY LEAGUE ASSOCIATES LIMITED</t>
  </si>
  <si>
    <t>TRANSFER BETWEEN CUSTOMERS MBANKING - Being payment for initial registration and tution fee for two applied skill courses REF:529070055092081300007374000131 ANY Account Transfer from OGUNGBILE PEACE TEMILOLUWA to IVY LEA</t>
  </si>
  <si>
    <t>STAMP DUTY CHARGE 15072021 STAMP DUTY CHARGE - 15/07/2021</t>
  </si>
  <si>
    <t>TRANSFER BETWEEN CUSTOMERS Via GTWorld REF:204192064000000300002107161134 from AJAYI OLUBUKOLA ANUOLUWAPO to IVY LEAGUE ASSOCIATES LIMITED</t>
  </si>
  <si>
    <t>TRANSFER BETWEEN CUSTOMERS MBANKING - ATX REF:376598982729398850009214408428 ANY Account Transfer from ADEWOLE MOROHUNKEJI ADUKE to IVY LEAGUE ASSOCIATES LIMITED</t>
  </si>
  <si>
    <t>TRANSFER BETWEEN CUSTOMERS MBANKING - REF:118567412529894170006208847029 ANY Account Transfer from AKINULI, OLUFUNMI VICTORIA to IVY LEAGUE ASSOCIATES LIMITED</t>
  </si>
  <si>
    <t>TRANSFER BETWEEN CUSTOMERS 000017210716161909558559705389|GTB-Tutorial|637620491479213697||DAMILOLA BAKARE REF:000017210716161909558559705389</t>
  </si>
  <si>
    <t>TRANSFER BETWEEN CUSTOMERS 000016210716162635000063887711|FBNMOBILE:IVY LEAGUE ASSOCIATES LIMITED/PM AND FM LECTURES FOR DEC 2021|637620495952518678||MAC-YOROKI TARELA LEMUEL REF:000016210716162635000063887711</t>
  </si>
  <si>
    <t>TRANSFER BETWEEN CUSTOMERS 000008210716182646806130319006|DGBNK:Vulte FT To:IVY LEAGUE ASSOCIATES LIMITED:GTBank: 10C7E8B3396376205679296082621606|MB1020210716182635567956181774||AYODEJI AUGUREF:000008210716182646806130319006</t>
  </si>
  <si>
    <t>TRANSFER BETWEEN CUSTOMERS 000016210716182802000064348631|FBNMOBILE:IVY LEAGUE ASSOCIATES LIMITED/NONE|637620568821940729||ATIFE OGHENETEGA ELOHOR REF:000016210716182802000064348631</t>
  </si>
  <si>
    <t>TRANSFER BETWEEN CUSTOMERS via Internet Banking Sept intensive class SBR AAA from MUOGBO,IJEOMA THERESA to IVY LEAGUE ASSOCIATES LIMITED</t>
  </si>
  <si>
    <t>STAMP DUTY CHARGE 16072021 STAMP DUTY CHARGE - 16/07/2021</t>
  </si>
  <si>
    <t>TRANSFER BETWEEN CUSTOMERS Via GTWorld REF:289194627000000440002107170805 from FAWEHINMI, OLUWATOSIN MICHAEL to IVY LEAGUE ASSOCIATES LIMITED</t>
  </si>
  <si>
    <t>TRANSFER BETWEEN CUSTOMERS MBANKING - SBR face 2 face lecture fee REF:888951599723252800002626714829 ANY Account Transfer from OGUNKENU, OLUWAFEMI SUNDAY to IVY LEAGUE ASSOCIATES LIMITED</t>
  </si>
  <si>
    <t>TRANSFER BETWEEN CUSTOMERS Via GTWorld REF:248268292000000600002107170915 from EKECHI, SOMTOCHUKWU to IVY LEAGUE ASSOCIATES LIMITED</t>
  </si>
  <si>
    <t>TRANSFER BETWEEN CUSTOMERS Via GTWorld ACCA LECTURE REF:421464473000000790002107170928 from BEN-OKOH JOY FAVOUR to IVY LEAGUE ASSOCIATES LIMITED</t>
  </si>
  <si>
    <t>TRANSFER BETWEEN CUSTOMERS 000012210717103825104521971000|AA classes|104521971||PRISCILLA GBEMISOLA ANARI REF:000012210717103825104521971000</t>
  </si>
  <si>
    <t>TRANSFER BETWEEN CUSTOMERS 000007210717105910786875835912|ONB TRF FROM SHULAMMITE **64|ONB21071710590900127||SHULAMMITE AYOBAMI ILEBIYI REF:000007210717105910786875835912</t>
  </si>
  <si>
    <t>TRANSFER BETWEEN CUSTOMERS 000016210717105955000066074147|FBNMOBILE:IVY LEAGUE ASSOCIATES LIMITED/OLADIPUPO AWOYEMI|637621163950597020||AWOYEMI OLADIPUPO SHEFIU REF:000016210717105955000066074147</t>
  </si>
  <si>
    <t>TRANSFER BETWEEN CUSTOMERS 000016210717110735000066104197|USSD_AJOSE DOMINIC KAYODE|101300005309597367||AJOSE DOMINIC KAYODE REF:000016210717110735000066104197</t>
  </si>
  <si>
    <t>TRANSFER BETWEEN CUSTOMERS via Internet Banking IFRS ACCA DIPLOMA LECTURES JULY TO NOV 2021 from MUHAMMED AZEEZ MORAKINYO to IVY LEAGUE ASSOCIATES LIMITED</t>
  </si>
  <si>
    <t>TRANSFER BETWEEN CUSTOMERS 000016210717115647000066301551|FBNMOBILE:IVY LEAGUE ASSOCIATES LIMITED/FM BAL|637621198071946908||MISS EDAGHESE OSELUOLEBHEN FAITH REF:000016210717115647000066301551</t>
  </si>
  <si>
    <t>TRANSFER BETWEEN CUSTOMERS 000003210717115332000949355364|App To GTBank Plc IVY LEAGUE ASSOCIATES LIMITED|S22058925||AKINMOLADUN RICHARD AKINNOLA REF:000003210717115332000949355364</t>
  </si>
  <si>
    <t>TRANSFER BETWEEN CUSTOMERS Via USSD GTBank Transfer 00000000202030866120907581810000064000202107171220 from WILLIAMS OLABISI IBIDUN to IVY LEAGUE ASSOCIATES LIMITED</t>
  </si>
  <si>
    <t>TRANSFER BETWEEN CUSTOMERS 000012210717130856104545501000|Adekoya Kunle Dip IFRS|104545501||ADEKUNLE OMOTAYO ADEKOYA REF:000012210717130856104545501000</t>
  </si>
  <si>
    <t>TRANSFER BETWEEN CUSTOMERS 000012210717132408104547767000|CFA1 Funmilola Adekola Daramola|104547767||FUNMILOLA COMFORT ADEKOLA DARAMO REF:000012210717132408104547767000</t>
  </si>
  <si>
    <t>TRANSFER BETWEEN CUSTOMERS 000014210717141229228385784512|NIP000014210717141158005159410743VNS020006210717021158348946537019559649|000014210717141104214331778341||OLUWAPELUMI HEPHZIBAH OLUTUREF:000014210717141229228385784512</t>
  </si>
  <si>
    <t>TRANSFER BETWEEN CUSTOMERS 000004210717151841732794342919|MOB/UTO/8634401425/000013/Tuition Fee|8634401425||AGWANA MAUREEN REF:000004210717151841732794342919</t>
  </si>
  <si>
    <t>TRANSFER BETWEEN CUSTOMERS Via GTWorld ACCA Strategic Professional Class REF:904486166000000990002107171543 from ADESOYE ABIOLA OPEYEMI to IVY LEAGUE ASSOCIATES LIMITED</t>
  </si>
  <si>
    <t>TRANSFER BETWEEN CUSTOMERS via Internet Banking Lecture fee: Performance Mgt &amp; Audit from OYALEYE,OLUFUNKE FAITH to IVY LEAGUE ASSOCIATES LIMITED</t>
  </si>
  <si>
    <t>STAMP DUTY CHARGE 17072021 STAMP DUTY CHARGE - 17/07/2021</t>
  </si>
  <si>
    <t>TRANSFER BETWEEN CUSTOMERS MBANKING - Payment for Reg. And online tuition for SBR REF:378601289577721000005885014415 ANY Account Transfer from OJO , OMOTOSHO SAMUEL to IVY LEAGUE ASSOCIATES LIMITED</t>
  </si>
  <si>
    <t>TRANSFER BETWEEN CUSTOMERS 000016210719071306000071239921|FBNMOBILE:IVY LEAGUE ASSOCIATES LIMITED/APM LECTURES|637622755863669160||EKWE CLARA OTEKPE REF:000016210719071306000071239921</t>
  </si>
  <si>
    <t>NEFT TRANSFER ZIB//NEFT//PRICEWATERHOUSECOOPERS LTD//NGZ2BJUL10 NEFT TRF TO Ivy League Associates Li//1881775464|20210719|01 Ref:NC01245338142120000070355041</t>
  </si>
  <si>
    <t>TRANSFER BETWEEN CUSTOMERS MBANKING - Intensive for SBL and SBR REF:637299409391294000001090855467 ANY Account Transfer from DANIEL ANGEL OLUWATOSIN to IVY LEAGUE ASSOCIATES LIMITED</t>
  </si>
  <si>
    <t>TRANSFER BETWEEN CUSTOMERS Via USSD GTBank Transfer 00000000492045432620907581810000050000202107191620 from AKINDEKO OLUWATOSIN to IVY LEAGUE ASSOCIATES LIMITED</t>
  </si>
  <si>
    <t>TRANSFER BETWEEN CUSTOMERS Via USSD GTBank Transfer 00000000492045432620907581810000020000202107191631 from AKINDEKO OLUWATOSIN to IVY LEAGUE ASSOCIATES LIMITED</t>
  </si>
  <si>
    <t>STAMP DUTY CHARGE 19072021 STAMP DUTY CHARGE - 19/07/2021</t>
  </si>
  <si>
    <t>TRANSFER BETWEEN CUSTOMERS 000004210720100418867073403934|MOB/UTO/8657708259/000013/Ivy|8657708259||OBI NOMNSO EMMANUEL REF:000004210720100418867073403934</t>
  </si>
  <si>
    <t>TRANSFER BETWEEN CUSTOMERS Via GTWorld Sept intensive REF:222858942000000200002107201603 from OJO TOLULOPE, OLUWATOYIN to IVY LEAGUE ASSOCIATES LIMITED</t>
  </si>
  <si>
    <t>STAMP DUTY CHARGE 20072021 STAMP DUTY CHARGE - 20/07/2021</t>
  </si>
  <si>
    <t>TRANSFER BETWEEN CUSTOMERS MBANKING - Payment for standard class AAA and AFM REF:999653067207509400007491073113 ANY Account Transfer from KOMOLAFE ADEDOYIN LOLA to IVY LEAGUE ASSOCIATES LIMITED</t>
  </si>
  <si>
    <t>ISW ATMPyt-003513688843-GTBank Masha, Surulere Lagos        LANG</t>
  </si>
  <si>
    <t>12-Jul-2021 07:03 AM</t>
  </si>
  <si>
    <t>TRF FRM OLUWAFEMI SOLOMON AFOLARIN TO IVY LEAGUE ASSOCIATES LTD -  CBE|Payment for F2 and top up for F3</t>
  </si>
  <si>
    <t>13-Jul-2021 06:29 AM</t>
  </si>
  <si>
    <t>NIP/STBC/OLUWAFUNMILAYO AGATHA YUSUF/IVY LEAGUE ASSOCIATES LTD   CBE</t>
  </si>
  <si>
    <t>13-Jul-2021 08:17 AM</t>
  </si>
  <si>
    <t>13-Jul-2021 12:24 PM</t>
  </si>
  <si>
    <t>NIP/GTB/OKENIYI  OLUWATOMISIN MOTUNRAYOKENIYI, O/FAandMAclasseswithf2ffees REF492470200000050000002107131223</t>
  </si>
  <si>
    <t>13-Jul-2021 12:26 PM</t>
  </si>
  <si>
    <t>NIP/GTB/OKENIYI  OLUWATOMISIN MOTUNRAYOKENIYI, O/ForCBLskillslecture REF492470200000035000002107131225</t>
  </si>
  <si>
    <t>13-Jul-2021 05:10 PM</t>
  </si>
  <si>
    <t>NIP/ABN/ALADEJEBI IYINOLUWA ADEDAMOLA/TRFForMAexamtobetakenonfridayFRMALADEJEBIIYINOLUWAADEDAMOLATOIVYLEAGUEASSOCIATESLT</t>
  </si>
  <si>
    <t>14-Jul-2021 07:32 PM</t>
  </si>
  <si>
    <t>NIP/GTB/ADENIYI LUKMAN ADEREMIADENIYI,LUKMAN ADE/via GTWORLD Aishat MA exam fee</t>
  </si>
  <si>
    <t>15-Jul-2021 12:25 PM</t>
  </si>
  <si>
    <t>NIP/GTB/ZAMENU BOLAJI  SAMUELZAMENU BOLAJI  SAMU/via GTWORLD FA On-demand exams</t>
  </si>
  <si>
    <t>15-Jul-2021 03:18 PM</t>
  </si>
  <si>
    <t>NIP/ECO/IFECHUKWUDE CHUKWURA/REF993262691 BO IFECHUKWUDE CHUKWURA IFO IVY LEAG</t>
  </si>
  <si>
    <t>17-Jul-2021 10:42 PM</t>
  </si>
  <si>
    <t>19-Jul-2021 06:29 AM</t>
  </si>
  <si>
    <t>NIP/GTB/JOSEPH ANNE AYOMIPOSIJOSEPH ANNE AYOMIPO/via GTWORLD Rita Mayowa Joseph Fee for ACCA Exam in Business and Techno</t>
  </si>
  <si>
    <t>19-Jul-2021 03:42 PM</t>
  </si>
  <si>
    <t>NIP/GTB/JOSEPH ANNE AYOMIPOSIJOSEPH ANNE AYOMIPO/via GTWORLD Rita Mayowa Joseph - ACCA Registration for Registration Num</t>
  </si>
  <si>
    <t>19-Jul-2021 09:08 PM</t>
  </si>
  <si>
    <t>NIP/GTB/JOSEPH ANNE AYOMIPOSIJOSEPH ANNE AYOMIPO/via GTWORLD Rita Mayowa Joseph - ACCA Registration Number fee completio</t>
  </si>
  <si>
    <t>20-Jul-2021 02:20 PM</t>
  </si>
  <si>
    <t>TRF FRM OLULU DORCAS IMONE TO IVY LEAGUE ASSOCIATES LTD -  CBE|F1</t>
  </si>
  <si>
    <t>FUNDS TRANSFER -008440- -685004-326 HERBERT MACAULAY STR YABA LAGOS LANG IFO OLOGE JOHN EJENAVI</t>
  </si>
  <si>
    <t>TRANSFER BETWEEN CUSTOMERS MBANKING - Sbl added paper REF:932895495501384700007812243219 ANY Account Transfer from OGUNKENU, OLUWAFEMI SUNDAY to IVY LEAGUE ASSOCIATES LIMITED</t>
  </si>
  <si>
    <t>TRANSFER BETWEEN CUSTOMERS Via GTWorld Payment for SBR and AFM lectures REF:402513372000000600002107221007 from ODUMOSU, OLUBUKOLA OLANIK to IVY LEAGUE ASSOCIATES LIMITED</t>
  </si>
  <si>
    <t>TRANSFER BETWEEN CUSTOMERS Via GTWorld REF:289112080000000400002107221022 from AWODELE ARIYO EZEKIEL to IVY LEAGUE ASSOCIATES LIMITED</t>
  </si>
  <si>
    <t>TRANSFER BETWEEN CUSTOMERS Via GTWorld ATUNLESE OLUWATUNMISE David REF:912456925000000379002107221401 from ATUNLESE OLUWATUNMISE DAVID to IVY LEAGUE ASSOCIATES LIMITED</t>
  </si>
  <si>
    <t>TRANSFER BETWEEN CUSTOMERS MBANKING - PM/FM ESTHER ILORI REF:927401057094857000009455457701 ANY Account Transfer from ILORI ESTHER OLUWADUNSIN to IVY LEAGUE ASSOCIATES LIMITED</t>
  </si>
  <si>
    <t>TRANSFER BETWEEN CUSTOMERS MBANKING - AFM - December standard weekend REF:354193005108809970007225449297 ANY Account Transfer from FAMILUGBA JOHN OLUBUNMI to IVY LEAGUE ASSOCIATES LIMITED</t>
  </si>
  <si>
    <t>TRANSFER BETWEEN CUSTOMERS Via GTWorld BY ADESAKIN 'SEYI ADERIBIGBE TO IVY LEAGUE REF:216797646000000400002107230039 from ADERIBIGBE ADESAKIN SEYI to IVY LEAGUE ASSOCIATES LIMITED</t>
  </si>
  <si>
    <t>TRANSFER BETWEEN CUSTOMERS Via GTWorld Payment for ATAX December 2021 REF:205174947000000400002107230505 from MOHAMMED-IFABUA ARAFAT to IVY LEAGUE ASSOCIATES LIMITED</t>
  </si>
  <si>
    <t>TRANSFER BETWEEN CUSTOMERS Via GAPSLITE IBRAHIM MULERO REF:481289338000000750002107231029 from OMBUDOY AGRO-ALLIED ENTERP to IVY LEAGUE ASSOCIATES LIMITED</t>
  </si>
  <si>
    <t>TRANSFER BETWEEN CUSTOMERS Via GTWorld REF:402513372000000100002107231052 from ODUMOSU, OLUBUKOLA OLANIK to IVY LEAGUE ASSOCIATES LIMITED</t>
  </si>
  <si>
    <t>CASH DEPOSIT BAKARE SHERIFF OLUWAFEYISAYO</t>
  </si>
  <si>
    <t>CASH DEPOSIT OJORI BOLUWATIFE JANET</t>
  </si>
  <si>
    <t>TRANSFER BETWEEN CUSTOMERS Via GTWorld Payment for F2F class- SBR &amp; ATX REF:203228115000000700002107231415 from BABSKAREEM,YEWANDE RUKAYAT to IVY LEAGUE ASSOCIATES LIMITED</t>
  </si>
  <si>
    <t>TRANSFER BETWEEN CUSTOMERS Via GTWorld Part payment for tuition REF:631930092000000450002107231812 from LAWAL SADIYA JOHANNA to IVY LEAGUE ASSOCIATES LIMITED</t>
  </si>
  <si>
    <t>TRANSFER BETWEEN CUSTOMERS MBANKING - 2 professional classes REF:509708670246637700003741280359 ANY Account Transfer from OGUNRINDE, TITILAYO ADERONKE to IVY LEAGUE ASSOCIATES LIMITED</t>
  </si>
  <si>
    <t>TRANSFER BETWEEN CUSTOMERS 000017210723202023555751351498|GTB-oluwakemi_AFM|637626683297189095||TOPE IYANUOLUWA AKANDE REF:000017210723202023555751351498</t>
  </si>
  <si>
    <t>TRANSFER BETWEEN CUSTOMERS MBANKING - AFM SEPTEMBER REF:686436639373843000006806412001 ANY Account Transfer from SAYO-KAZEEM, MOJISOLA AJOKE .S to IVY LEAGUE ASSOCIATES LIMITED</t>
  </si>
  <si>
    <t>TRANSFER BETWEEN CUSTOMERS 000016210723212037000086110531|FBNMOBILE:IVY LEAGUE ASSOCIATES LIMITED/ACCA|637626720371358144||BELLO OLUWATOBI OLAWALE REF:000016210723212037000086110531</t>
  </si>
  <si>
    <t>TRANSFER BETWEEN CUSTOMERS MBANKING - SBL and AFM REF:951984023508533900003712224919 ANY Account Transfer from ADEBAJO-TAIWO ADEOLA ADEBISI to IVY LEAGUE ASSOCIATES LIMITED</t>
  </si>
  <si>
    <t>STAMP DUTY CHARGE 23072021 STAMP DUTY CHARGE - 23/07/2021</t>
  </si>
  <si>
    <t>TRANSFER BETWEEN CUSTOMERS Via USSD GTBank Transfer 00000000503057916820907581810000025000202107240033 from SUNMOLA OPEYEMI RABIAT to IVY LEAGUE ASSOCIATES LIMITED</t>
  </si>
  <si>
    <t>TRANSFER BETWEEN CUSTOMERS Via GTWorld SBR AFM FM REF:904467488000000560002107240744 from FAMUYIWA, OLUWATOYIN TAIWO to IVY LEAGUE ASSOCIATES LIMITED</t>
  </si>
  <si>
    <t>TRANSFER BETWEEN CUSTOMERS Via GTWorld Initial Deposit for Lectures for SBR and AFM ifo Oluwafunmike Ogundiran REF:902480326000000500002107240810 from OGUNDIRAN OLUWAFUNMIKE to IVY LEAGUE ASSOCIATES LIMITED</t>
  </si>
  <si>
    <t>TRANSFER BETWEEN CUSTOMERS 000016210724081056000086535051|USSD_ISIOHIA PATIENCE EKWUTOS|101300005340026958||ISIOHIA PATIENCE EKWUTOS REF:000016210724081056000086535051</t>
  </si>
  <si>
    <t>TRANSFER BETWEEN CUSTOMERS Via GTWorld Taxation and audit REF:275111561000000350002107240956 from OGUNKOYA ESTHER OLUWAKEMI to IVY LEAGUE ASSOCIATES LIMITED</t>
  </si>
  <si>
    <t>TRANSFER BETWEEN CUSTOMERS MBANKING - Lecture fee Skill Dec 2021 REF:307622404577708700002806106051 ANY Account Transfer from OLAIFA,TEMITAYO M. to IVY LEAGUE ASSOCIATES LIMITED</t>
  </si>
  <si>
    <t>TRANSFER BETWEEN CUSTOMERS 000014210724113817271960130709|TRFPaymentforPMandTAXFRMPATRICKDANIELOKOHTOIVYLEAGUEASSOCIATESLIMITED|000014210724113733219100229051||PATRICK DANIEL OKOH REF:000014210724113817271960130709</t>
  </si>
  <si>
    <t>TRANSFER BETWEEN CUSTOMERS Via GTWorld AAA Tution REF:904486166000000100002107241233 from ADESOYE ABIOLA OPEYEMI to IVY LEAGUE ASSOCIATES LIMITED</t>
  </si>
  <si>
    <t>TRANSFER BETWEEN CUSTOMERS MBANKING - Intensive lectures AFM- Michael Badiru REF:697715099728954400006419306905 ANY Account Transfer from BADIRU,MICHAEL ADEOLA to IVY LEAGUE ASSOCIATES LIMITED</t>
  </si>
  <si>
    <t>TRANSFER BETWEEN CUSTOMERS Via GTWorld StandardclassonlineforSBLandSBR REF:228674386000000750002107241444 from MADUEKE IJEOMA MERCY to IVY LEAGUE ASSOCIATES LIMITED</t>
  </si>
  <si>
    <t>TRANSFER BETWEEN CUSTOMERS Via GTWorld Motunrayo OKE - payment for SBL REF:214794773000000390002107241556 from AREGBE MOTUNRAYO OYINKANSOLA to IVY LEAGUE ASSOCIATES LIMITED</t>
  </si>
  <si>
    <t>STAMP DUTY CHARGE 24072021 STAMP DUTY CHARGE - 24/07/2021</t>
  </si>
  <si>
    <t>22-Jul-2021 08:57 AM</t>
  </si>
  <si>
    <t>NIP/GTB/EWUOLA MORENIKEJI OLAYINKAEWUOLA MORENIK/USSD NIP Transfer from  0909266</t>
  </si>
  <si>
    <t>22-Jul-2021 09:13 AM</t>
  </si>
  <si>
    <t>NIP/GTB/AKANO VICTOR JAKANO VICTOR J/REF402505856000005000002107220911</t>
  </si>
  <si>
    <t>22-Jul-2021 09:34 PM</t>
  </si>
  <si>
    <t>NIP/ABN/AMINAT AJOKE ADELEKAN/TRFBalforclassestxandSbrFRMAMINATAJOKEADELEKANTOIV</t>
  </si>
  <si>
    <t>22-Jul-2021 02:53 PM</t>
  </si>
  <si>
    <t>22-Jul-2021 12:33 PM</t>
  </si>
  <si>
    <t>NIP/GTB/DAFE OGHENEKEVWE ROSABELLADAFE OGHENEKEV/USSD NIP Transfer from  0803605</t>
  </si>
  <si>
    <t>22-Jul-2021 02:11 PM</t>
  </si>
  <si>
    <t>NIP/ECO/UBABUKO UBABUKO/REF1037614845 BO UBABUKO UBABUKO IFO IVY LEAGUE A</t>
  </si>
  <si>
    <t>22-Jul-2021 08:48 AM</t>
  </si>
  <si>
    <t>NIP/ABN/OLUTAYO VICTOR ADEYEYE/TRFIntensiveFRMOLUTAYOVICTORADEYEYETOIVYLEAGUEASS</t>
  </si>
  <si>
    <t>22-Jul-2021 04:31 PM</t>
  </si>
  <si>
    <t>NIP/FDP/QUEEN ESTHER CHIZITEREM KENNETH-OKOYEGBE/NIP/TRF IFO IVY LEAGUE ASSOCIAT</t>
  </si>
  <si>
    <t>22-Jul-2021 12:11 PM</t>
  </si>
  <si>
    <t>NIP/GTB/AYODELE LATIFAT ADEFUNMILOLAAYODELE LATI/via GTWORLD For OBU mentoring f</t>
  </si>
  <si>
    <t>22-Jul-2021 12:28 PM</t>
  </si>
  <si>
    <t>22-Jul-2021 09:14 PM</t>
  </si>
  <si>
    <t>TRF FRM SIVARAM SRAVAN KUMAR YELCHURU TO IVY LEAGUE ASSOCIATES LTD|Fees</t>
  </si>
  <si>
    <t>22-Jul-2021 08:44 AM</t>
  </si>
  <si>
    <t>TRF FRM MORENIKEJI OLAYINKA EWUOLA TO IVY LEAGUE ASSOCIATES LTD|Classes</t>
  </si>
  <si>
    <t>22-Jul-2021 03:13 PM</t>
  </si>
  <si>
    <t>NIP/GTB/DIBASHI ELIZABETH NGOZIDIBASHI ELIZABETH/via GTWORLD Payment for Tuition</t>
  </si>
  <si>
    <t>22-Jul-2021 08:02 AM</t>
  </si>
  <si>
    <t>NIP Charge:REFUND OF ANNUAL SUBCRIPTION</t>
  </si>
  <si>
    <t>NIP Charge:REFUND OF INTENSIVE FEE FOR SKILLS</t>
  </si>
  <si>
    <t>NIP Charge:REFUND-OF-EXCESS PYT FOR CLASS</t>
  </si>
  <si>
    <t>NIP Charge:PYT FOR WASTE BILL FOR MAY 2021</t>
  </si>
  <si>
    <t>NIP Charge:PYT FOR NEPA BILL FOR JUNE 2021+PR</t>
  </si>
  <si>
    <t>REFUND OF EXCESS PYT FOR CLASS/NIP TFR TO ADEYINKA, ADEDOTUN OLUWASEYI/UBA</t>
  </si>
  <si>
    <t>REFUND-OF-EXCESS PYT FOR CLASS/NIP TFR TO OKENIYI OLUWATOMISIN MOTUNRAY/GTB</t>
  </si>
  <si>
    <t>PYT FOR WASTE BILL FOR MAY 2021/NIP TFR TO TEMMY VENTURES/GTB</t>
  </si>
  <si>
    <t>ACCA REG FEE FOR RANDLE-5170021// TRF TO SEACRON EDUCATIONAL NIGERIA LIMITED</t>
  </si>
  <si>
    <t>PYT 4 ACCA REG FEE 4GORDON-5165671// TRF TO SEACRON EDUCATIONAL NIGERIA LIMITED</t>
  </si>
  <si>
    <t>REFUND OF INTENSIVE FEE FOR SKILLS/NIP TFR TO OLUWAROTIMI TOFUNMI ALLI/WBP</t>
  </si>
  <si>
    <t>REFUND OF ANNUAL SUBCRIPTION/NIP TFR TO PATRICK-BELLO LINDA EKIOMO/FBN</t>
  </si>
  <si>
    <t>PYT FOR NEPA BILL FOR JUNE 2021+PR/NIP TFR TO EBIETOMIYE OLUMIDE AYODELE/GTB</t>
  </si>
  <si>
    <t>23-Jul-2021 06:50 AM</t>
  </si>
  <si>
    <t>NIP/ABN/OLAYINKA OYINKANSOLA FADIRE/TRFSBR-IntensiveFRMOLAYINKAOYINKANSOLAFADIRE</t>
  </si>
  <si>
    <t>23-Jul-2021 06:19 PM</t>
  </si>
  <si>
    <t>NIP/STBC/OLAOLUWA ITOHAN IMASUEN/AFM DEC DIET</t>
  </si>
  <si>
    <t>23-Jul-2021 01:25 PM</t>
  </si>
  <si>
    <t>NIP/STBC/OSARUMWENSE LURINA OSAWE/ACCA Sept.21 Diet AFM</t>
  </si>
  <si>
    <t>23-Jul-2021 07:50 PM</t>
  </si>
  <si>
    <t>NIP/STBC/TEMITOPE ROSALINA ROBERTS/SBL intensive lectures</t>
  </si>
  <si>
    <t>23-Jul-2021 05:38 PM</t>
  </si>
  <si>
    <t>TRF FRM PAULINE   EMERUEM TO IVY LEAGUE ASSOCIATES LTD|Online class</t>
  </si>
  <si>
    <t>23-Jul-2021 09:40 AM</t>
  </si>
  <si>
    <t>NIP/GTB/BAMGBALA   OLUWASEYI OYEWOLEBAMGBALA , O/USSD NIP Transfer from  0803307</t>
  </si>
  <si>
    <t>23-Jul-2021 02:42 PM</t>
  </si>
  <si>
    <t>NIP/WBP/LAURETTA CHINWENDU IHEMENA/ZENITH BANK-IHEMENA LAURETTA F7 ONLINE Dec di</t>
  </si>
  <si>
    <t>23-Jul-2021 08:04 PM</t>
  </si>
  <si>
    <t>NIP/STBC/OLUWAYEMISI EBENEZER LEWU/Lewu yemisi PM AND TAX Part Pyt</t>
  </si>
  <si>
    <t>23-Jul-2021 04:58 PM</t>
  </si>
  <si>
    <t>NIP/WBP/MARTINA EBUNOLUWA ADEMOLA-SADIPE/ZENITH BANK-Martina Awopetu SBR</t>
  </si>
  <si>
    <t>23-Jul-2021 06:16 AM</t>
  </si>
  <si>
    <t>NIP/FBN/OGBUE STEPHEN CHUKWUNWIKE/FBNMOBILE:IVY LEAGUE ASSOCIATES LTD/AFM  STAND</t>
  </si>
  <si>
    <t>23-Jul-2021 03:32 PM</t>
  </si>
  <si>
    <t>NIP/CMB/AWODIYA IDUNNUOLUWA OLUWADARA/TRF FRM AWODIYA IDUNNUOLUWA OLUWADARA TO I</t>
  </si>
  <si>
    <t>23-Jul-2021 03:35 PM</t>
  </si>
  <si>
    <t>TRF FRM HARMONY CHUKWUEBUKA CLEMENT-EBERE TO IVY LEAGUE ASSOCIATES LTD|70% schoo</t>
  </si>
  <si>
    <t>23-Jul-2021 03:03 PM</t>
  </si>
  <si>
    <t>NIP/STBC/NKIRU PERPETUA IGWE/Tuition for Igwe Perpetua</t>
  </si>
  <si>
    <t>23-Jul-2021 05:33 PM</t>
  </si>
  <si>
    <t>TRF FRM IBUKUNOLUWA TITILAYO AGBAJE TO IVY LEAGUE ASSOCIATES LTD|Registration an</t>
  </si>
  <si>
    <t>23-Jul-2021 12:01 PM</t>
  </si>
  <si>
    <t>NIP/FBN/IJIEKHUAMEN EHIS IMHENITIE/FBNMOBILE:IVY LEAGUE ASSOCIATES LTD/SBR AND A</t>
  </si>
  <si>
    <t>23-Jul-2021 06:17 PM</t>
  </si>
  <si>
    <t>NIP/STBC/TITILAYO ELIZABETH ODULEYE/Strategic professional Tutorial</t>
  </si>
  <si>
    <t>23-Jul-2021 07:03 PM</t>
  </si>
  <si>
    <t>TRF FRM CHIBUZOR DAVID NWOLISA TO IVY LEAGUE ASSOCIATES LTD|Sbl and AFM classes</t>
  </si>
  <si>
    <t>23-Jul-2021 08:30 AM</t>
  </si>
  <si>
    <t>NIP/STBC/FAVOUR CHIBUNDO UZOKWE/IVY LEAGUE ASSOCIATES LTD</t>
  </si>
  <si>
    <t>23-Jul-2021 03:27 AM</t>
  </si>
  <si>
    <t>NIP/FWTSL/TRF/RS0-RA000511384775-Download Eversend</t>
  </si>
  <si>
    <t>24-Jul-2021 12:27 PM</t>
  </si>
  <si>
    <t>NIP/GTB/UMEASIEGBU CHIOMA JENNIFERUMEASIEGBU CHI/via GTWORLD ACCA SEPT 2021 Inte</t>
  </si>
  <si>
    <t>24-Jul-2021 01:06 PM</t>
  </si>
  <si>
    <t>NIP/FBN/FOLORUNSO OLADAYO OLUFEMI/FBNMOBILE:IVY LEAGUE ASSOCIATES LTD/DIPIFRS OL</t>
  </si>
  <si>
    <t>24-Jul-2021 08:19 AM</t>
  </si>
  <si>
    <t>NIP/STBC/ONYEDIKA NWAMAKA AKUNNE/From Onyedika Akunne</t>
  </si>
  <si>
    <t>24-Jul-2021 11:42 AM</t>
  </si>
  <si>
    <t>TRF FRM AYOKUNMI OREOLUWA ATANDA TO IVY LEAGUE ASSOCIATES LTD|AFM intensive clas</t>
  </si>
  <si>
    <t>24-Jul-2021 04:49 PM</t>
  </si>
  <si>
    <t>TRF FRM IHUOMA MARY-THERESA OGBUAKANNE TO IVY LEAGUE ASSOCIATES LTD|Part payment</t>
  </si>
  <si>
    <t>24-Jul-2021 12:23 PM</t>
  </si>
  <si>
    <t>NIP/ECO/AMUSAN OLUBAYO/REF1049931023 BO AMUSAN OLUBAYO IFO IVY LEAGUE AS</t>
  </si>
  <si>
    <t>24-Jul-2021 07:19 AM</t>
  </si>
  <si>
    <t>NIP/FBN/OMOTAJE OLUWADAMILOLA OLAYEMI/FBNMOBILE:IVY LEAGUE ASSOCIATES LTD/OMOTAJ</t>
  </si>
  <si>
    <t>24-Jul-2021 09:20 AM</t>
  </si>
  <si>
    <t>NIP/GTB/EBUZEME IRUCHUKWU DEBORAHEBUZEME IRUCHUK/via GTWORLD</t>
  </si>
  <si>
    <t>24-Jul-2021 10:43 AM</t>
  </si>
  <si>
    <t>NIP/KBL/OBU TOBENNA IFECHUKWU/TRF BO OBU TOBENNA IFECHUKWU</t>
  </si>
  <si>
    <t>24-Jul-2021 03:18 PM</t>
  </si>
  <si>
    <t>TRF FRM OMOLOLU STEPHEN LOTO TO IVY LEAGUE ASSOCIATES LTD|FR</t>
  </si>
  <si>
    <t>24-Jul-2021 04:18 PM</t>
  </si>
  <si>
    <t>NIP/GTB/AWODUN UMAR-FAROUQ A.AWODUN UMAR-FAROUQ /PaymentforFRandAAclassesforAwod</t>
  </si>
  <si>
    <t>24-Jul-2021 03:52 PM</t>
  </si>
  <si>
    <t>TRF FRM JAMES KEHINDE BABALOLA TO IVY LEAGUE ASSOCIATES LTD|For Acca ivy league</t>
  </si>
  <si>
    <t>24-Jul-2021 08:30 PM</t>
  </si>
  <si>
    <t>NIP/GTB/ALAO IDOWU OLUWATOYINALAO IDOWU OLUWATOY/via GTWORLD</t>
  </si>
  <si>
    <t>24-Jul-2021 12:16 PM</t>
  </si>
  <si>
    <t>TRF FRM OGOCHUKWU ADA OGBULIE TO IVY LEAGUE ASSOCIATES LTD|SBL CLASSES</t>
  </si>
  <si>
    <t>24-Jul-2021 01:38 PM</t>
  </si>
  <si>
    <t>NIP/GTB/LAWAL OLUWASEUN OLAWALELAWAL OLUWASEUN O/via GTWORLD Payment For Sbl cla</t>
  </si>
  <si>
    <t>24-Jul-2021 03:09 PM</t>
  </si>
  <si>
    <t>TRF FRM BLESSING DAMILOLA OMOYA TO IVY LEAGUE ASSOCIATES LTD|SBL and AAA</t>
  </si>
  <si>
    <t>24-Jul-2021 06:17 AM</t>
  </si>
  <si>
    <t>NIP/STLB/TAIWO SHITTU/Transfer from TAIWO SHITTU to IVY LEAGUE ASSOCIATES LTD</t>
  </si>
  <si>
    <t>24-Jul-2021 11:36 PM</t>
  </si>
  <si>
    <t>25-Jul-2021 10:15 AM</t>
  </si>
  <si>
    <t>TRF FRM QUADRI OLAWALE OLAWUNMI TO IVY LEAGUE ASSOCIATES LTD|Bolarinwa Qudroh</t>
  </si>
  <si>
    <t>25-Jul-2021 04:19 PM</t>
  </si>
  <si>
    <t>NIP/FDP/THERESA DARE-BABATUNDE/ONB TRF FROM THERESA DA *</t>
  </si>
  <si>
    <t>25-Jul-2021 01:41 PM</t>
  </si>
  <si>
    <t>NIP/GTB/UMEASIEGBU CHIOMA JENNIFERUMEASIEGBU CHI/via GTWORLD</t>
  </si>
  <si>
    <t>25-Jul-2021 12:59 PM</t>
  </si>
  <si>
    <t>NIP/FBN/ASHIRU LOLA-ADE AMINAT/FBNMOBILE:IVY LEAGUE ASSOCIATES LTD/ASHIRU LOLA</t>
  </si>
  <si>
    <t>25-Jul-2021 03:53 PM</t>
  </si>
  <si>
    <t>NIP/GTB/ASAOLU ABIOLA  ESTHERASAOLU ABIOLA  ESTH/AsaoluAbiolapartpaymentaccatuto</t>
  </si>
  <si>
    <t>25-Jul-2021 11:33 AM</t>
  </si>
  <si>
    <t>TRF FRM BLESSING IFEYINWA CHINEDU-DIKEOGU TO IVY LEAGUE ASSOCIATES LTD|ACCA LECT</t>
  </si>
  <si>
    <t>ACCA LECTURE FEE// TRF FROM GREENGROCERS FOOD VE IFO ARIWODOLA TITO</t>
  </si>
  <si>
    <t>NIP/ECO/ADEJUMO OLUWASEGUN/REF944768210 BO ADEJUMO OLUWASEGUN IFO IVY LEAGUE FOR CBE EXAM</t>
  </si>
  <si>
    <t>BANK TRSFED TO</t>
  </si>
  <si>
    <t xml:space="preserve">FIRSTNAME </t>
  </si>
  <si>
    <t>LAST NAME</t>
  </si>
  <si>
    <t>26-Jul-2021 07:43 AM</t>
  </si>
  <si>
    <t>NIP/KBL/MONAGO UCHECHUKWU/TRF BO MONAGO UCHECHUKWU</t>
  </si>
  <si>
    <t>26-Jul-2021 12:41 PM</t>
  </si>
  <si>
    <t>26-Jul-2021 02:42 PM</t>
  </si>
  <si>
    <t>27-Jul-2021 11:42 AM</t>
  </si>
  <si>
    <t>NIP/UBA/OLAOLUWA EMMANUEL OMODARA/MOB2/UTO/To IVY ASSOCIATES/part payment of ACCA lectures</t>
  </si>
  <si>
    <t>27-Jul-2021 12:52 PM</t>
  </si>
  <si>
    <t>NIP/ABN/BABATUNDE OPEYEMI ALEGBELEYE/TRF/Diploma in IFRS Lecture fee/FRM BABATUNDE OPEYEMI ALEGBELEYE TO IVY</t>
  </si>
  <si>
    <t>27-Jul-2021 01:02 PM</t>
  </si>
  <si>
    <t>TRF FRM SUNDAY NOSA OMOKARO TO IVY LEAGUE ASSOCIATES LTD|Tuition fee and Reg. On line</t>
  </si>
  <si>
    <t>27-Jul-2021 02:20 PM</t>
  </si>
  <si>
    <t>TRF FRM OLAOLUWA ZAIDAT QUADRI TO IVY LEAGUE ASSOCIATES LTD|PART  TUITION PYT OLAOLUWA  QUADRI</t>
  </si>
  <si>
    <t>27-Jul-2021 02:47 PM</t>
  </si>
  <si>
    <t>NIP Charge:PYT 4 STAFF ID CARDS</t>
  </si>
  <si>
    <t>PYT 4 STAFF ID CARDS/NIP TFR TO OLIBEY VALENTINE AZUBUIKE/FBN</t>
  </si>
  <si>
    <t>NIP Charge:OWN ACCT TRSF FROM ZENITH TO GTB</t>
  </si>
  <si>
    <t>OWN ACCT TRSF FROM ZENITH TO GTB/NIP TFR TO IVY LEAGUE ASSOCIATES LIMITED/GTB</t>
  </si>
  <si>
    <t>NIP Charge:REFUND OF TUITION DISCOUNT</t>
  </si>
  <si>
    <t>REFUND OF TUITION DISCOUNT/NIP TFR TO OLUTAYO VICTOR ADEYEYE/ABN</t>
  </si>
  <si>
    <t>NIP Charge:REFUND OF TUITION-DISCOUNT</t>
  </si>
  <si>
    <t>REFUND OF TUITION-DISCOUNT/NIP TFR TO DANIEL ANGEL OLUWATOSIN/GTB</t>
  </si>
  <si>
    <t>NIP Charge:REFUND 4 F2F EXCESS TO STUDENT</t>
  </si>
  <si>
    <t>REFUND 4 F2F EXCESS TO STUDENT/NIP TFR TO ADEGUN ABAYOMI GIDEO/UBN</t>
  </si>
  <si>
    <t>NIP Charge:REFUND OF-TUITION FEE TO STUDENT</t>
  </si>
  <si>
    <t>REFUND OF-TUITION FEE TO STUDENT/NIP TFR TO MUSTAPHA KUNDILI/GTB</t>
  </si>
  <si>
    <t>NIP Charge:REFUND FOR F2F CLASS EXCESS</t>
  </si>
  <si>
    <t>REFUND FOR F2F CLASS EXCESS/NIP TFR TO AWOYEMI OLADIPUPO SHEFIU/FBN</t>
  </si>
  <si>
    <t>NIP Charge:REFERRAL DISCOUNT TO STUDENT</t>
  </si>
  <si>
    <t>REFERRAL DISCOUNT TO STUDENT/NIP TFR TO AJUFO PROMISE NGOZI/GTB</t>
  </si>
  <si>
    <t>NIP Charge:STAFF-SALARY 4-JULY 2021-SECURTY</t>
  </si>
  <si>
    <t>STAFF-SALARY 4-JULY 2021-SECURTY/NIP TFR TO LUCKY ISHAYA MUSA/ABN</t>
  </si>
  <si>
    <t>NIP Charge:BNG STAFF-SALARY 4 JULY 2021</t>
  </si>
  <si>
    <t>BNG STAFF-SALARY 4 JULY 2021/NIP TFR TO JAMIU OLUKAYODE OSHIBOLU/STBC</t>
  </si>
  <si>
    <t>NIP Charge:BNG STAFF SALARY 4 JULY 2021</t>
  </si>
  <si>
    <t>BNG STAFF SALARY 4 JULY 2021/NIP TFR TO EBIETOMIYE OLUMIDE AYODELE/GTB</t>
  </si>
  <si>
    <t>NIP Charge:AUX  STAFF-SALARY 4-JULY 2021-</t>
  </si>
  <si>
    <t>AUX  STAFF-SALARY 4-JULY 2021-/NIP TFR TO ADEYIN TEMIDAYO OMOSHEWA/GTB</t>
  </si>
  <si>
    <t>NIP Charge:BNG REFUND FOR CCTV CAMERA</t>
  </si>
  <si>
    <t>BNG REFUND FOR CCTV CAMERA/NIP TFR TO OSHIBOLU AHMED OLUWASEYI/GTB</t>
  </si>
  <si>
    <t>NIP Charge:PYT 4 WASTE BILL 4 JUNE 2021</t>
  </si>
  <si>
    <t>PYT 4 WASTE BILL 4 JUNE 2021/NIP TFR TO TEMMY VENTURES/GTB</t>
  </si>
  <si>
    <t>27-Jul-2021 02:59 PM</t>
  </si>
  <si>
    <t>NIP Charge:BNG STAFF-SALARY FOR JULY 2021</t>
  </si>
  <si>
    <t>BNG STAFF-SALARY FOR JULY 2021/NIP TFR TO LUCKY ISHAYA MUSA/ABN</t>
  </si>
  <si>
    <t>NIP Charge:STAFF-SALARY 4-JULY 2021-SEGUN  S</t>
  </si>
  <si>
    <t>STAFF-SALARY 4-JULY 2021-SEGUN  S/NIP TFR TO LUCKY ISHAYA MUSA/ABN</t>
  </si>
  <si>
    <t>NIP Charge:AUX STAFF-SALARY 4-JULY 2021-SECUR</t>
  </si>
  <si>
    <t>AUX STAFF-SALARY 4-JULY 2021-SECUR/NIP TFR TO GODDEY KELVIN EMUDIAYERE/SKYE</t>
  </si>
  <si>
    <t>27-Jul-2021 03:03 PM</t>
  </si>
  <si>
    <t>PYT FOR DATA FOR LECTURES &amp; VIDEOS// TRF TO OLUMIDE AYODELE EBIETOMIYE</t>
  </si>
  <si>
    <t>27-Jul-2021 03:04 PM</t>
  </si>
  <si>
    <t>NIP Charge:PYT FOR CFA BOOT CAMP ADVERT 2021</t>
  </si>
  <si>
    <t>PYT FOR CFA BOOT CAMP ADVERT 2021/NIP TFR TO CFA SOCIETY NIGERIA/GTB</t>
  </si>
  <si>
    <t>27-Jul-2021 05:44 PM</t>
  </si>
  <si>
    <t>NIP/GTB/MONYE VIVIAN AMALAONYEMONYE VIVIAN AMALA/via GTWORLD APM Dec 21 Lectures</t>
  </si>
  <si>
    <t>27-Jul-2021 06:30 PM</t>
  </si>
  <si>
    <t>27-Jul-2021 08:30 PM</t>
  </si>
  <si>
    <t>28-Jul-2021 07:26 AM</t>
  </si>
  <si>
    <t>NIP/SCB/0000151013300084/AAA SEP AFM DEC</t>
  </si>
  <si>
    <t>28-Jul-2021 09:05 AM</t>
  </si>
  <si>
    <t>NIP/FDP/ORABUEZE IKENNA OBAIAJULU/ONB TRF FROM ORABUEZE I **7285 FBP</t>
  </si>
  <si>
    <t>28-Jul-2021 09:43 AM</t>
  </si>
  <si>
    <t>NIP/STBC/ELIZABETH TOSIN OKUWOBI/Tuition</t>
  </si>
  <si>
    <t>28-Jul-2021 12:46 PM</t>
  </si>
  <si>
    <t>TRF FRM DAMILOLA YETUNDE YUSUF TO IVY LEAGUE ASSOCIATES LTD|Damilola Yusuf</t>
  </si>
  <si>
    <t>29-Jul-2021 06:42 AM</t>
  </si>
  <si>
    <t>TRF FRM OLUGBENGA FRANCIS DADA TO IVY LEAGUE ASSOCIATES LTD|Dada Olugbenga AFM first tranche</t>
  </si>
  <si>
    <t>TRF FRM AYOOLA OMOTAYO ODEJOBI TO IVY LEAGUE ASSOCIATES LTD|LECTURE FEE</t>
  </si>
  <si>
    <t>29-Jul-2021 06:49 AM</t>
  </si>
  <si>
    <t>NIP/UBA/ELIZABETH OLUWAFUNMILOLA FALOPE/MOB/UTO/8539210115/000015/Transfer</t>
  </si>
  <si>
    <t>29-Jul-2021 08:32 AM</t>
  </si>
  <si>
    <t>TRF FRM OLUGBENGA FRANCIS DADA TO IVY LEAGUE ASSOCIATES LTD|Trf Dada</t>
  </si>
  <si>
    <t>30-Jul-2021 08:17 AM</t>
  </si>
  <si>
    <t>NIP/FBN/IGE OMAJEREMI OMOLADE/IB:DEC2021ACCAREGISTRATION</t>
  </si>
  <si>
    <t>30-Jul-2021 08:41 AM</t>
  </si>
  <si>
    <t>NIP/UBA/FOLAHAN O ITABIYI/MOB/UTO/8548174081/000015/Tuition fees</t>
  </si>
  <si>
    <t>30-Jul-2021 11:32 AM</t>
  </si>
  <si>
    <t>NIP/STBC/OYINADE OLUWASEMILORE ALADE/Acca diploma</t>
  </si>
  <si>
    <t>30-Jul-2021 02:06 PM</t>
  </si>
  <si>
    <t>TRF FRM AMINAT ADETOUN OGIDAN TO IVY LEAGUE ASSOCIATES LTD|Thanks</t>
  </si>
  <si>
    <t>30-Jul-2021 06:47 PM</t>
  </si>
  <si>
    <t>NIP/GTB/AKINWANDE OLUMIDE RICHARDAKINWANDE OLUMI/3rd Tab loan repayment o/s  N75k OLUMIDE</t>
  </si>
  <si>
    <t>30-Jul-2021 06:55 PM</t>
  </si>
  <si>
    <t>NIP/STLB/ABIOLA IBIDAPO OYEWUSI/Transfer from ABIOLA IBIDAPO OYEWUSI to IVY LEAGUE ASSOCIATES LTD</t>
  </si>
  <si>
    <t>31-Jul-2021 04:29 AM</t>
  </si>
  <si>
    <t>NIP/GTB/OKOSODO MUAREENOKOSODO MUAREEN/USSD NIP Transfer from  08035843856</t>
  </si>
  <si>
    <t>31-Jul-2021 07:31 AM</t>
  </si>
  <si>
    <t>NIP/GTB/JOSIAH  DONENAZIBA ENOCKJOSIAH  DONENAZI/via GTWORLD Balance payment for 4 classes FR FM PM TAX</t>
  </si>
  <si>
    <t>31-Jul-2021 08:15 AM</t>
  </si>
  <si>
    <t>TRF FRM ARAMIDE K BALOGUN TO IVY LEAGUE ASSOCIATES LTD|AA and FR Lectures_December Diet</t>
  </si>
  <si>
    <t>31-Jul-2021 08:25 AM</t>
  </si>
  <si>
    <t>TRF FRM FUNMIBI OLAMIDE AINA TO IVY LEAGUE ASSOCIATES LTD|Lecture Balance</t>
  </si>
  <si>
    <t>31-Jul-2021 09:00 AM</t>
  </si>
  <si>
    <t>NIP/GTB/OBI EMMANUELLA ANULIKAOBI EMMANUELLA ANU/USSD NIP Transfer from  08104083058</t>
  </si>
  <si>
    <t>31-Jul-2021 09:25 AM</t>
  </si>
  <si>
    <t>NIP/GTB/ALABI ELIJAH OLADUNNIALABI ELIJAH OLADUN/PaymentforAFMDECCLASSES REF902441135000028000002107310924</t>
  </si>
  <si>
    <t>31-Jul-2021 12:58 PM</t>
  </si>
  <si>
    <t>TRF FRM FUNMILOLA   AKINNIBOSUN TO IVY LEAGUE ASSOCIATES LTD|Tuition plus reg</t>
  </si>
  <si>
    <t>31-Jul-2021 01:19 PM</t>
  </si>
  <si>
    <t>NIP/FBN/FOLORUNSO OLADAYO OLUFEMI/FBNMOBILE:IVY LEAGUE ASSOCIATES LTD/OLADAYO FOLORUNSO DIPIFRS</t>
  </si>
  <si>
    <t>31-Jul-2021 03:53 PM</t>
  </si>
  <si>
    <t>NIP/UBA/OLUWAFEYISAYOPOPOOLA/TUD  IBG/UTO/FR and AA fees/POPOOLA/IVY LEAGUE A</t>
  </si>
  <si>
    <t>31-Jul-2021 09:44 PM</t>
  </si>
  <si>
    <t>01-Aug-2021 12:56 AM</t>
  </si>
  <si>
    <t>01-Aug-2021 06:46 AM</t>
  </si>
  <si>
    <t>NIP/FDP/ENOCH IJEOMA MARIAM/ONB TRF FROM ENOCH IJEO **8991</t>
  </si>
  <si>
    <t>01-Aug-2021 07:02 AM</t>
  </si>
  <si>
    <t>NIP/ABN/CHINENYE CHIMNO OKEKE/TRF/Intensive class AFM Chinenye Okeke/FRM CHINENYE CHIMNO OKEKE TO IVY</t>
  </si>
  <si>
    <t>01-Aug-2021 09:33 AM</t>
  </si>
  <si>
    <t>TRF FRM TEMITOPE RUTH FALEYE TO IVY LEAGUE ASSOCIATES LTD|Part payment for AA Dec 2021 lectures</t>
  </si>
  <si>
    <t>01-Aug-2021 10:38 AM</t>
  </si>
  <si>
    <t>TRF FRM LATIFAT DAMILOLA BANKOLE TO IVY LEAGUE ASSOCIATES LTD|AFM Fee</t>
  </si>
  <si>
    <t>01-Aug-2021 08:35 PM</t>
  </si>
  <si>
    <t>TRF FRM ANSLEM LEONARD JON TO IVY LEAGUE ASSOCIATES LTD|For Onyinye</t>
  </si>
  <si>
    <t>TRANSFER BETWEEN CUSTOMERS Via USSD GTBank Transfer 00000000259024172620907581810000050000202107261357 from NWOSU, UCHENNA MAUREEN to IVY LEAGUE ASSOCIATES LIMITED</t>
  </si>
  <si>
    <t>TRANSFER BETWEEN CUSTOMERS MBANKING - TRF REF:816385442883595500004006302870 ANY Account Transfer from AJAYI, OLUWASEUN EMMANUEL to IVY LEAGUE ASSOCIATES LIMITED</t>
  </si>
  <si>
    <t>STAMP DUTY CHARGE 26072021 STAMP DUTY CHARGE - 26/07/2021</t>
  </si>
  <si>
    <t>TRANSFER BETWEEN CUSTOMERS 000014210727093909247384011748|TRFLecturefeeforpmfmcblFRMODUNAYOAMINATAFOLABITOIVYLEAGUEASSOCIATESLIMITED|000014210727093809277651509716||ODUNAYO AMINAT AFOLABI REF:000014210727093909247384011748</t>
  </si>
  <si>
    <t>TRANSFER BETWEEN CUSTOMERS 000004210727120210754604669584|MOB/UTO/8700711112/000013/Tuition fee|8700711112||OLUWAKEMI AIYENIGBA REF:000004210727120210754604669584</t>
  </si>
  <si>
    <t>TRANSFER BETWEEN CUSTOMERS 000010210727131958111029042710|REF1068240762 BO OLAMMA ONUMONU IFO IVY LEAGUE AS|1068240762||OLAMMA ONUMONU REF:000010210727131958111029042710</t>
  </si>
  <si>
    <t>TRANSFER BETWEEN CUSTOMERS MBANKING - ATX lecture REF:428454204543408500004381100173 ANY Account Transfer from KAREEM MARIAM OMOTAYO to IVY LEAGUE ASSOCIATES LIMITED</t>
  </si>
  <si>
    <t>NIBSS Instant Payment Outward 000013210727143712000246675771 BNG STAFF SALARY FOR JULY 2021 BNG STAFF SALARY FOR JULY 2021 117174784 IFO : STANBIC/RUTH OLUWAWUNMI AJAYI REF:209075818112000000001171747840</t>
  </si>
  <si>
    <t>COMMISSION 000013210727143712000246675771 NIP TRANSFER COMMISSION FOR BNG STAFF SALARY FOR JULY 2021 BNG STAFF SALARY FOR JULY 2021 117174784 REF:209075818112000000001171747840</t>
  </si>
  <si>
    <t>VALUE ADDED TAX VAT ON NIP TRANSFER FOR BNG S</t>
  </si>
  <si>
    <t>NIBSS Instant Payment Outward 000013210727144706000246694313 Bng trsf for fd with piggyvest BEING TRANSFER FOR FIXED DEPOSIT WITH PIGGY VEST 117147055 IFO : WEMA/Oluwaseun Ajayi REF:209075818125000000001171470550</t>
  </si>
  <si>
    <t>COMMISSION 000013210727144706000246694313 NIP TRANSFER COMMISSION FOR Bng trsf for fd with piggyvest BEING TRANSFER FOR FIXED DEPOSIT WITH PIGGY VEST 117147055 REF:209075818125000000001171470550</t>
  </si>
  <si>
    <t>VALUE ADDED TAX VAT ON NIP TRANSFER FOR Bng t</t>
  </si>
  <si>
    <t>TRANSFER BETWEEN CUSTOMERS 000015210727144704001892601771|OWN ACCT TRSF FROM ZENITH TO GTB|162136411||IVY LEAGUE ASSOCIATES LTD REF:000015210727144704001892601771</t>
  </si>
  <si>
    <t>TRANSFER BETWEEN CUSTOMERS via GAPS BNG TRSF FOR FD PLACEMENT FOR 4MONTHS-MERISTEM 117121544 BEING TRSF FOR FD PLACEMENT FOR 4MONTHSMERISTEM from IVY LEAGUE ASSOCIATES LIMITED to MERISTEM WEALTH M REF: 0124533814117121544000000</t>
  </si>
  <si>
    <t>STAMP DUTY CHARGE 27072021 STAMP DUTY CHARGE - 27/07/2021</t>
  </si>
  <si>
    <t>TRANSFER BETWEEN CUSTOMERS 000012210728002154105856055000|Akintola Timothy AFM|105856055||AKINWALE TIMOTHY AKINTOLA REF:000012210728002154105856055000</t>
  </si>
  <si>
    <t>TRANSFER BETWEEN CUSTOMERS 000017210728090155960281737571|GTB-3869732|637630597122743751||MUHAMMED IBRAHIM REF:000017210728090155960281737571</t>
  </si>
  <si>
    <t>TRANSFER BETWEEN CUSTOMERS Via GTWorld REF:395345787000000250002107281123 from YUSUF NAFISA OJOCHOGWU to IVY LEAGUE ASSOCIATES LIMITED</t>
  </si>
  <si>
    <t>TRANSFER BETWEEN CUSTOMERS Via USSD GTBank Transfer 00000000272022834020907581810000012000202107281347 from OLUGBADE , OLUWATOBILOBA G to IVY LEAGUE ASSOCIATES LIMITED</t>
  </si>
  <si>
    <t>STAMP DUTY CHARGE 28072021 STAMP DUTY CHARGE - 28/07/2021</t>
  </si>
  <si>
    <t>TRANSFER BETWEEN CUSTOMERS 000001210729102611000113383706|Transfer from ADEWOLE MOROHUNKEJI to IVY LEAGUE ASSOCIATES LIMITED|Online to GTBank Plc|IVY LEAGUE ASSOCIATES LIMITED Onepay TransferREF:000001210729102611000113383706</t>
  </si>
  <si>
    <t>TRANSFER BETWEEN CUSTOMERS Via GTWorld SBR RETAKE CLASS REF:902444056000000200002107291049 from OLOPADE ESTHER MOTUNRAYO to IVY LEAGUE ASSOCIATES LIMITED</t>
  </si>
  <si>
    <t>TRANSFER BETWEEN CUSTOMERS Via GTWorld REF:406480350000000040002107291216 from OKASIA NONSO KENNEDY to IVY LEAGUE ASSOCIATES LIMITED</t>
  </si>
  <si>
    <t>TRANSFER BETWEEN CUSTOMERS MBANKING - 2 papers, reg&amp;f2f REF:477613538466504300007033990232 ANY Account Transfer from NNAJI, FAVOUR CHIDUBEM to IVY LEAGUE ASSOCIATES LIMITED</t>
  </si>
  <si>
    <t>TRANSFER BETWEEN CUSTOMERS 000012210729155747106125724000|Part payment for ATX tuition|106125724||OLADAPO STEPHEN JAYEOLA REF:000012210729155747106125724000</t>
  </si>
  <si>
    <t>TRANSFER BETWEEN CUSTOMERS 000016210729173243000003321352|FBNMOBILE:IVY LEAGUE ASSOCIATES LIMITED/ONAKOYA ADEKOLA APM|637631767635327926||ONAKOYA ADEKOLA OLAITAN REF:000016210729173243000003321352</t>
  </si>
  <si>
    <t>TRANSFER BETWEEN CUSTOMERS MBANKING - Raymond Olanrewaju.. SBL and SBR intensive weekend lesson REF:939641263674798700008722312999 ANY Account Transfer from OLANREWAJU OLUGBENGA RAYMOND to IVY LEAGUE ASSOCIATES LIMITED</t>
  </si>
  <si>
    <t>STAMP DUTY CHARGE 29072021 STAMP DUTY CHARGE - 29/07/2021</t>
  </si>
  <si>
    <t>TRANSFER BETWEEN CUSTOMERS MBANKING - Payment for Registration of ACCA PM and TAXLectures REF:139534545100794510005409992557 ANY Account Transfer from ADEOYE FELIX OLAYEMI to IVY LEAGUE ASSOCIATES LIMITED</t>
  </si>
  <si>
    <t>STAMP DUTY CHARGE 30072021 STAMP DUTY CHARGE - 30/07/2021</t>
  </si>
  <si>
    <t>TRANSFER BETWEEN CUSTOMERS MBANKING - Registration Fee New Student REF:612250890747331200008942579779 ANY Account Transfer from TOWOLAWI OLUFEMI OLATAYO to IVY LEAGUE ASSOCIATES LIMITED</t>
  </si>
  <si>
    <t>TRANSFER BETWEEN CUSTOMERS Via USSD GTBank Transfer 00000000246022424020907581810000040000202107310744 from OBAFEMI, IBUKUN OLUWASEUN to IVY LEAGUE ASSOCIATES LIMITED</t>
  </si>
  <si>
    <t>TRANSFER BETWEEN CUSTOMERS 000025210731081340587021162132|TTB/TOLULOPE OYEWOLE /Balance of initial payment of 60k|kJ02hRPyYf||TOLULOPE OYEWOLE REF:000025210731081340587021162132</t>
  </si>
  <si>
    <t>TRANSFER BETWEEN CUSTOMERS MBANKING - Knowledge level online tuition REF:973480784389956000009343657106 ANY Account Transfer from OSHIYOYE, OLUMAYOKUN THERESA to IVY LEAGUE ASSOCIATES LIMITED</t>
  </si>
  <si>
    <t>TRANSFER BETWEEN CUSTOMERS 000004210731093007651423003075|MOB/UTO/8559079267/000013/MA FA F2F|8559079267||AKINBOBOLA O OLABISI REF:000004210731093007651423003075</t>
  </si>
  <si>
    <t>TRANSFER BETWEEN CUSTOMERS MBANKING - APM, Dec 2021 Diet REF:759509420725819500009369208599 ANY Account Transfer from NUHU SHEDRACH ALIM to IVY LEAGUE ASSOCIATES LIMITED</t>
  </si>
  <si>
    <t>TRANSFER BETWEEN CUSTOMERS Via GTWorld Tuition fee for Babalola Esther REF:421444408000000500002107311035 from ADENIYI TOBI ADETUNJI to IVY LEAGUE ASSOCIATES LIMITED</t>
  </si>
  <si>
    <t>TRANSFER BETWEEN CUSTOMERS MBANKING - Online SBL and SBR classes REF:591945065368064600001286150888 ANY Account Transfer from UZOWULU EVAEZI ADELINE to IVY LEAGUE ASSOCIATES LIMITED</t>
  </si>
  <si>
    <t>TRANSFER BETWEEN CUSTOMERS Via USSD GTBank Transfer 00000000240023191220907581810000054000202107311218 from AKINJOYEGBE, MOPELOLA TEMITOPE to IVY LEAGUE ASSOCIATES LIMITED</t>
  </si>
  <si>
    <t>TRANSFER BETWEEN CUSTOMERS MBANKING - 2 papers New REF:754371437566451000005754114434 ANY Account Transfer from TOWOLAWI OLUFEMI OLATAYO to IVY LEAGUE ASSOCIATES LIMITED</t>
  </si>
  <si>
    <t>TRANSFER BETWEEN CUSTOMERS Via GTWorld Divine REF:205187411000000440002107311454 from OMOIKE, DIVINE OSEMUDIAMEN to IVY LEAGUE ASSOCIATES LIMITED</t>
  </si>
  <si>
    <t>STAMP DUTY CHARGE 31072021 STAMP DUTY CHARGE - 31/07/2021</t>
  </si>
  <si>
    <t>TRANSFER BETWEEN CUSTOMERS 000015210801072756001904735069|ACCA part put fort SBR and SBL Olaifa K|541306034||OLAIDE E MOSAKU REF:000015210801072756001904735069</t>
  </si>
  <si>
    <t>STAMP DUTY CHARGE 01082021 STAMP DUTY CHARGE - 01/08/2021</t>
  </si>
  <si>
    <t>22-Jul-2021 12:29 PM</t>
  </si>
  <si>
    <t>22-Jul-2021 01:55 PM</t>
  </si>
  <si>
    <t>NIP/ABN/TITILOPE OYEBISI OYEDEJI/TRFFAexamFRMTITILOPEOYEBISIOYEDEJITOIVYLEAGUEASSOCIATESLTD-CBE</t>
  </si>
  <si>
    <t>23-Jul-2021 08:32 AM</t>
  </si>
  <si>
    <t>NIP/FBN/AGBONKINA EGHOSA/FBNMOBILE:IVY LEAGUE ASSOCIATES LTD    CBE/PAYMENT FOR FA</t>
  </si>
  <si>
    <t>23-Jul-2021 09:53 PM</t>
  </si>
  <si>
    <t>NIP/GTB/OSIKOMAIYA LYDIA OKIKIOLUWAOSIKOMAIYA LY/via GTWORLD From Osikomaiya Lydia okikioluwa for F2 exams</t>
  </si>
  <si>
    <t>24-Jul-2021 10:31 AM</t>
  </si>
  <si>
    <t>NIP/ABN/BABATUNDE OLUWASEUN ODUNOYE/TRFPaymentforMAFRMBABATUNDEOLUWASEUNODUNOYETOIVYLEAGUEASSOCIATESLTD-CBE</t>
  </si>
  <si>
    <t>24-Jul-2021 10:43 PM</t>
  </si>
  <si>
    <t>25-Jul-2021 09:40 AM</t>
  </si>
  <si>
    <t>NIP/ABN/YUSUF ADEWALE TAIWO/TRF//FRM YUSUF ADEWALE TAIWO TO IVY</t>
  </si>
  <si>
    <t>27-Jul-2021 08:36 AM</t>
  </si>
  <si>
    <t>NIP/GTB/ATIBA OLANREWAJU AFEEZATIBA OLANREWAJU A/via GTWORLD Atiba Olanrewaju MA paper</t>
  </si>
  <si>
    <t>27-Jul-2021 08:39 AM</t>
  </si>
  <si>
    <t>TRF FRM ARINZE TOCHUKWU OKEKE TO IVY LEAGUE ASSOCIATES LTD -  CBE|ARINZE TOCHUKWU OKEKE F1 CBE EXAMS</t>
  </si>
  <si>
    <t>27-Jul-2021 11:05 AM</t>
  </si>
  <si>
    <t>NIP/VFD/AKINBIY ANTIHONY AKINYEM/NIP/ To IVY LEAGUE ASSOCIATES LTD   CBE/1015362596</t>
  </si>
  <si>
    <t>ACCA REG FEE FOR JEDO-5176038// TRF TO SEACRON EDUCATIONAL NIGERIA LIMITED</t>
  </si>
  <si>
    <t>ACCA REG FEE 4 RITA JOSEPH-5176006// TRF TO SEACRON EDUCATIONAL NIGERIA LIMITED</t>
  </si>
  <si>
    <t>NIP Charge:RFD OF EXCESS PYT FOR LECTURES</t>
  </si>
  <si>
    <t>RFD OF EXCESS PYT FOR LECTURES/NIP TFR TO ADEGUN ABAYOMI GIDEO/UBN</t>
  </si>
  <si>
    <t>NIP Charge:RFD PYT 2 WRONG ACCOUNT BY STUDENT</t>
  </si>
  <si>
    <t>RFD PYT 2 WRONG ACCOUNT BY STUDENT/NIP TFR TO OKORO KELECHI                /GTB</t>
  </si>
  <si>
    <t>28-Jul-2021 02:33 AM</t>
  </si>
  <si>
    <t>SMS Notification Charge Jul 2021</t>
  </si>
  <si>
    <t>28-Jul-2021 09:58 AM</t>
  </si>
  <si>
    <t>NIP/GTB/JEDO  OLUWADARE OLANIYIJEDO, OLUWADARE O/ACCAREGISTRATIONJEDOOLUWADARE. REF250226683000025000002107280957</t>
  </si>
  <si>
    <t>29-Jul-2021 08:50 AM</t>
  </si>
  <si>
    <t>TRF FRM AYO ISHMAEL TAIRE TO IVY LEAGUE ASSOCIATES LTD -  CBE</t>
  </si>
  <si>
    <t>30-Jul-2021 04:54 AM</t>
  </si>
  <si>
    <t>NIP/GTB/ADEBODUN  TOPE SAMUELADEBODUN, TOPE SAMU/CBLCBEBalance REF432437780000004000002107300453</t>
  </si>
  <si>
    <t>30-Jul-2021 07:36 AM</t>
  </si>
  <si>
    <t>NIP/GTB/OGHENEOVO COLLINS ODUNAYOOGHENEOVO COLLI/via GTWORLD Bal for MA exam</t>
  </si>
  <si>
    <t>31-Jul-2021 07:47 AM</t>
  </si>
  <si>
    <t>TRF FRM NDIFREKE GODDEY UDOIDUNG TO IVY LEAGUE ASSOCIATES LTD -  CBE|FA Udoidung Ndifreke</t>
  </si>
  <si>
    <t>31-Jul-2021 03:22 PM</t>
  </si>
  <si>
    <t>NIP/ABN/SYBIL OYIRI EGWU-106-DIAMONDXTRA/NIP000014210731152131005179641143VNS020033210731032131350744653026796642</t>
  </si>
  <si>
    <t>31-Jul-2021 08:39 PM</t>
  </si>
  <si>
    <t>01-Aug-2021 12:36 AM</t>
  </si>
  <si>
    <t>01-Aug-2021 03:12 PM</t>
  </si>
  <si>
    <t>NIP/ABN/EGBEJIOGU NWAKAEGO L/TRF/Payment for FBT CBE Exam Nwakaego Egbejiogu/FRM EGBEJIOGU NWAKAEGO L TO IVY</t>
  </si>
  <si>
    <t>TRANSFER BETWEEN CUSTOMERS Via USSD GTBank Transfer 00000000441038627520907581810000070000202107231620 from OLA ESTHER FUNMILAYO to IVY LEAGUE ASSOCIATES LIMITED IFO AONDONA GRACE</t>
  </si>
  <si>
    <t>TRANSFER BETWEEN CUSTOMERS Via GTWorld Payment for ACCA Registration fee : 4000 Level Skill: 50,000 Face2 face:10,000 REF:532589961000000640002107031253 from ODUPE ALABA GODWIN to IVY LEAGUE ASSOCIATES LIMITED IFO ADEBIMPE ADEWUNMI</t>
  </si>
  <si>
    <t>TRF FRM AZUKA C MAKINDE TO IVY LEAGUE ASSOCIATES LTD|HAYATU HARRISON BALA /2ResitPapers_FR,AA IFO HAYATU HARRISON</t>
  </si>
  <si>
    <t>TRANSFER BETWEEN CUSTOMERS Via USSD GTBank Transfer 00000000492045133520907581810000024000202108022121 from ALAKE OLABOBOLA ELIZABETH to IVY LEAGUE ASSOCIATES LIMITED</t>
  </si>
  <si>
    <t>TRANSFER BETWEEN CUSTOMERS MBANKING - Taxation and performance mgt REF:448333843187203100005526841633 ANY Account Transfer from ENUBUOGIDI, FAITH IFEOMA to IVY LEAGUE ASSOCIATES LIMITED</t>
  </si>
  <si>
    <t>TRANSFER BETWEEN CUSTOMERS Via GTWorld 70% of my tuition fee plus registration fee REF:275153671000000460002108051048 from TOLUWALADE , OPEYIMIKA EUNICE to IVY LEAGUE ASSOCIATES LIMITED</t>
  </si>
  <si>
    <t>STAMP DUTY CHARGE 05082021 STAMP DUTY CHARGE - 05/08/2021</t>
  </si>
  <si>
    <t>TRANSFER BETWEEN CUSTOMERS MBANKING - Balance to move to regular class REF:228150252113398580002476375553 ANY Account Transfer from SAYO-KAZEEM, MOJISOLA AJOKE .S to IVY LEAGUE ASSOCIATES LIMITED</t>
  </si>
  <si>
    <t>STAMP DUTY CHARGE 06082021 STAMP DUTY CHARGE - 06/08/2021</t>
  </si>
  <si>
    <t>TRANSFER BETWEEN CUSTOMERS 000016210807071538000031310527|FBNMOBILE:IVY LEAGUE ASSOCIATES LIMITED/THREE PAPERS|637639173386937467||ADERIBIGBE GANIYAT BUSAYO REF:000016210807071538000031310527</t>
  </si>
  <si>
    <t>TRANSFER BETWEEN CUSTOMERS Via USSD GTBank Transfer 00000000442046098620907581810000050000202108070747 from OLANREWAJU,BILKIS MOSUNMOLA to IVY LEAGUE ASSOCIATES LIMITED</t>
  </si>
  <si>
    <t>TRANSFER BETWEEN CUSTOMERS 000012210807083804107334710000|Ugochukwu ekwugha 3 classes|107334710||UGOCHUKWU HECTOR EKWUGHA REF:000012210807083804107334710000</t>
  </si>
  <si>
    <t>TRANSFER BETWEEN CUSTOMERS Via GTWorld Lectures fee for AFM &amp; APM online class REF:403478180000000600002108071012 from OLOJEDE TEMITOPE HANNA to IVY LEAGUE ASSOCIATES LIMITED</t>
  </si>
  <si>
    <t>TRANSFER BETWEEN CUSTOMERS 090267210807103844357007424748|ACCA CLASS |090267210807103844357007424748||Tosin Adegbola Lawuyi REF:090267210807103844357007424748</t>
  </si>
  <si>
    <t>TRANSFER BETWEEN CUSTOMERS via Internet Banking babafemi ademilola from BABAFEMI, ADEMILOLA ADEFEMI to IVY LEAGUE ASSOCIATES LIMITED</t>
  </si>
  <si>
    <t>STAMP DUTY CHARGE 07082021 STAMP DUTY CHARGE - 07/08/2021</t>
  </si>
  <si>
    <t>TRANSFER BETWEEN CUSTOMERS Via USSD GTBank Transfer 00000000204018995120907581810000025000202108081310 from IYADI, ANDREW ONYEKA to IVY LEAGUE ASSOCIATES LIMITED</t>
  </si>
  <si>
    <t>TRANSFER BETWEEN CUSTOMERS Via GTWorld REF:422478655000000640002108081328 from OGEFERE EMUEJEVOKE EJIROGHENE to IVY LEAGUE ASSOCIATES LIMITED</t>
  </si>
  <si>
    <t>STAMP DUTY CHARGE 08082021 STAMP DUTY CHARGE - 08/08/2021</t>
  </si>
  <si>
    <t>02-Aug-2021 09:46 AM</t>
  </si>
  <si>
    <t>NIP/GTB/OLUFADE OLUWAYIMIKA ADEBUKOLAOLUFADE OLU/Yimika REF210985097000135000002108020946</t>
  </si>
  <si>
    <t>02-Aug-2021 02:02 PM</t>
  </si>
  <si>
    <t>NIP/ABN/CHUKWUEMEKA ALEXANDER ODUNUKWE/TRF3646239AccaAAlecturesAlexOdunukweFRMCHUKWUEMEKAALEXANDERODUNUKWETOIVYLEAGUEASS</t>
  </si>
  <si>
    <t>02-Aug-2021 02:29 PM</t>
  </si>
  <si>
    <t>NIP/GTB/LADAN-BAKI YASMINLADAN-BAKI YASMIN/Pmclasses REF329340114000035000002108021428</t>
  </si>
  <si>
    <t>02-Aug-2021 03:42 PM</t>
  </si>
  <si>
    <t>NIP/ABN/FAITH OMOTOYOSI  ALADESURU/TRFPaymentforlecturesFRMFAITHOMOTOYOSIALADESURUTOIVYLEAGUEASSOCIATESLTD</t>
  </si>
  <si>
    <t>02-Aug-2021 05:23 PM</t>
  </si>
  <si>
    <t>NIP/UBA/DAMILARE JUNIOR OLADELE/MOB/UTO/8580558722/000015/Bill</t>
  </si>
  <si>
    <t>03-Aug-2021 01:31 PM</t>
  </si>
  <si>
    <t>NIP/FDP/DARE SIMON OLA-SAMUEL/ONB TRF FROM DARE SIMON **1499 FBP</t>
  </si>
  <si>
    <t>03-Aug-2021 07:48 PM</t>
  </si>
  <si>
    <t>NIP/STBC/MORONFOLUWA JOSEPH ODEDEJI/Odedeji Folu</t>
  </si>
  <si>
    <t>04-Aug-2021 10:29 AM</t>
  </si>
  <si>
    <t>CD OLADIRAN OBEISUN DS0651147</t>
  </si>
  <si>
    <t>04-Aug-2021 12:16 PM</t>
  </si>
  <si>
    <t>NIP/ECO/ADEJUMO OLUWASEGUN/REF1128414533 BO ADEJUMO OLUWASEGUN IFO IVY LEAGU</t>
  </si>
  <si>
    <t>04-Aug-2021 03:53 PM</t>
  </si>
  <si>
    <t>NIP/GTB/OKOLOCHA  FAITH UDOKAOKOLOCHA, FAITH UDO/ACCA REF221866583000080000002108041552</t>
  </si>
  <si>
    <t>04-Aug-2021 08:55 PM</t>
  </si>
  <si>
    <t>NIP/FBN/OLUWOLE-AWORETAN UDODIRIM HOPE/FBNMOBILE:IVY LEAGUE ASSOCIATES LTD/LECTURE FEES FOR FM</t>
  </si>
  <si>
    <t>05-Aug-2021 08:59 AM</t>
  </si>
  <si>
    <t>NIP/ABN/FATIMAH FOLASHADE BELLO-117-DIAMOND SAVI/TRFTuitionRegistrationFeeFRMFATIMAHFOLASHADEBELLOTOIVYLEAGUEASSOCIATESL</t>
  </si>
  <si>
    <t>05-Aug-2021 11:05 AM</t>
  </si>
  <si>
    <t>NIP/ABN/IBUKUNOLUWA GLORY FASERU/TRF/SBL and AAA classes/FRM IBUKUNOLUWA GLORY FASERU TO IVY</t>
  </si>
  <si>
    <t>05-Aug-2021 11:33 AM</t>
  </si>
  <si>
    <t>NIP/FBN/ABDULLAHI MARYAM YELWA/FBNMOBILE:IVY LEAGUE ASSOCIATES LTD/REG FEE</t>
  </si>
  <si>
    <t>05-Aug-2021 11:46 AM</t>
  </si>
  <si>
    <t>TRF FRM DARE LOVE OLUWASEUN TO IVY LEAGUE ASSOCIATES LTD|Tuition fee for PM classes</t>
  </si>
  <si>
    <t>05-Aug-2021 04:39 PM</t>
  </si>
  <si>
    <t>NIP Charge:PYT FOR DP DESIGN 4 JULY 2021</t>
  </si>
  <si>
    <t>PYT FOR DP DESIGN 4 JULY 2021/NIP TFR TO OLIBEY  VALENTINE AZUBUIKE/GTB</t>
  </si>
  <si>
    <t>REFUND OF EXCESS PYT FOR TUITION/NIP TFR TO OYENIYI COMFORT OYELAYO/GTB</t>
  </si>
  <si>
    <t>REFUND OF EXCESS PAYMENT FOR CLASS// TRF TO CHRISTIAN ONYEKACHUKWU EGWU</t>
  </si>
  <si>
    <t>NIP Charge:Refund of tuition fee to student</t>
  </si>
  <si>
    <t>Refund of tuition fee to student/NIP TFR TO JAIYEOLA ADEDOYIN MORAYO/GTB</t>
  </si>
  <si>
    <t>05-Aug-2021 04:40 PM</t>
  </si>
  <si>
    <t>BAL REFUND TO STUDENT IRO E-F-P/NIP TFR TO MUSTAPHA KUNDILI/GTB</t>
  </si>
  <si>
    <t>NIP Charge:BAL REFUND TO STUDENT IRO E-F-P</t>
  </si>
  <si>
    <t>NIP Charge:PYT 4 REPAIR OF SMALL GEN,SERVING</t>
  </si>
  <si>
    <t>PYT 4 REPAIR OF SMALL GEN,SERVING/NIP TFR TO ALARAPE OLALEKAN/ABN</t>
  </si>
  <si>
    <t>NIP Charge:REFUND-OF EXCESS PYT FOR TUITION</t>
  </si>
  <si>
    <t>REFUND-OF EXCESS PYT FOR TUITION/NIP TFR TO PRECIOUS CHUKWUALASUNE OKOLOCHA/ABN</t>
  </si>
  <si>
    <t>06-Aug-2021 12:57 PM</t>
  </si>
  <si>
    <t>NIP/GTB/OKOLOCHA  FAITH UDOKAOKOLOCHA, FAITH UDO/ACCA REF221866583000010000002108061254</t>
  </si>
  <si>
    <t>06-Aug-2021 03:35 PM</t>
  </si>
  <si>
    <t>NIP/FBN/IBRAHIM DAMILOLA CHRISTIANA/USSD_IBRAHIM DAMILOLA CHRISTIANA</t>
  </si>
  <si>
    <t>06-Aug-2021 04:57 PM</t>
  </si>
  <si>
    <t>NIP/SCB/0000151013300084/Kayode Lasisi</t>
  </si>
  <si>
    <t>06-Aug-2021 05:24 PM</t>
  </si>
  <si>
    <t>NIP/GTB/ABANGWU  OKECHUKWU JUNIORABANGWU, OKECHU/via GTWORLD Payment for Virtual SBR lectures.</t>
  </si>
  <si>
    <t>06-Aug-2021 06:02 PM</t>
  </si>
  <si>
    <t>TRF FRM KUDIRAT ABIDEMI  OYEDIRAN-AWOYEMI TO IVY LEAGUE ASSOCIATES LTD|Obu</t>
  </si>
  <si>
    <t>06-Aug-2021 06:05 PM</t>
  </si>
  <si>
    <t>NIP/FBN/KAZEEM IDRIS BABATUNDE/FBNMOBILE:IVY LEAGUE ASSOCIATES LTD/TUITION FEE</t>
  </si>
  <si>
    <t>06-Aug-2021 08:25 PM</t>
  </si>
  <si>
    <t>NIP/KUDA/OWOLABI, HADASSAH OPEYEMI/SENT FROM KUDA</t>
  </si>
  <si>
    <t>06-Aug-2021 09:19 PM</t>
  </si>
  <si>
    <t>NIP/STBC/COMFORT UGONNA OGBONNA/ACCA Lectures</t>
  </si>
  <si>
    <t>07-Aug-2021 07:45 AM</t>
  </si>
  <si>
    <t>NIP/STBC/ADERONKE JUBEMI ADEKUNLE/Ronke Adekunle</t>
  </si>
  <si>
    <t>07-Aug-2021 12:17 PM</t>
  </si>
  <si>
    <t>NIP/FBN/OLALUDE OLAYEMI OLUGBENGA/USSD_OLALUDE OLAYEMI OLUGBENGA</t>
  </si>
  <si>
    <t>07-Aug-2021 12:23 PM</t>
  </si>
  <si>
    <t>NIP/GTB/AGBOMABIWON  MORENIKE IDOWUAGBOMABIWON, /via GTWORLD Agbomabiwon oluwaseun</t>
  </si>
  <si>
    <t>07-Aug-2021 12:57 PM</t>
  </si>
  <si>
    <t>NIP/WBP/IBUKUNOLUWA  AGBAJE/ZENITH BANK-Deferral fee</t>
  </si>
  <si>
    <t>07-Aug-2021 04:22 PM</t>
  </si>
  <si>
    <t>TRF FRM DARE LOVE OLUWASEUN TO IVY LEAGUE ASSOCIATES LTD|Payment for Financial Reporting FR class</t>
  </si>
  <si>
    <t>08-Aug-2021 12:00 AM</t>
  </si>
  <si>
    <t>AJUFO PROMISE</t>
  </si>
  <si>
    <t>DAMILOLA OLAJIDE</t>
  </si>
  <si>
    <t>NKECHIYERE CHIDOZIA-EZEABA</t>
  </si>
  <si>
    <t>07062024979</t>
  </si>
  <si>
    <t>OMODIALE ROSE</t>
  </si>
  <si>
    <t>DAMILARE AGBOLADE</t>
  </si>
  <si>
    <t>0703198747</t>
  </si>
  <si>
    <t>BUSAYO ADERIBIGBE</t>
  </si>
  <si>
    <t>08038441978</t>
  </si>
  <si>
    <t>MICHEAL UDEKWE</t>
  </si>
  <si>
    <t>08167449319</t>
  </si>
  <si>
    <t>Pauline Emeruem</t>
  </si>
  <si>
    <t>0424351721 gtb</t>
  </si>
  <si>
    <t>0033097799 gtb</t>
  </si>
  <si>
    <t>chwukwunomnso Obi</t>
  </si>
  <si>
    <t>0168889359 gtb</t>
  </si>
  <si>
    <t>PAID UP/ PENDING REFERAL FOR DEC 2021</t>
  </si>
  <si>
    <t>09-Aug-2021 02:47 AM</t>
  </si>
  <si>
    <t>TRF FRM OLUWATOSIN T ANIMAWUN TO IVY LEAGUE ASSOCIATES LTD|MA class</t>
  </si>
  <si>
    <t>09-Aug-2021 05:28 PM</t>
  </si>
  <si>
    <t>NIP/GTB/ZANNA BABAGANAZANNA BABAGANA/BeingpaymentfortuitionfeeAPMandAFM REF343312163000036000002108091726</t>
  </si>
  <si>
    <t>09-Aug-2021 07:02 PM</t>
  </si>
  <si>
    <t>NIP/ECO/AGBAJE TITILOPE VICTORIA/TRANSFER TO IVY LEAGUE ASSOCIATES LTD FROM AGBAJE TITILOPE VICTORIA</t>
  </si>
  <si>
    <t>09-Aug-2021 08:39 PM</t>
  </si>
  <si>
    <t>TRF FRM ANASTASIA NGOZI NWANKWO TO IVY LEAGUE ASSOCIATES LTD|FR</t>
  </si>
  <si>
    <t>10-Aug-2021 01:15 PM</t>
  </si>
  <si>
    <t>NIP/FCMB/6283368014/QR Q20178211779 Trf To IVY LEAGUE ASSOCIATES LTD</t>
  </si>
  <si>
    <t>10-Aug-2021 01:42 PM</t>
  </si>
  <si>
    <t>NIP/ABN/FAITH OMOTOYOSI  ALADESURU/TRFLecturesFRMFAITHOMOTOYOSIALADESURUTOIVYLEAGUEASSOCIATESLTD</t>
  </si>
  <si>
    <t>10-Aug-2021 03:08 PM</t>
  </si>
  <si>
    <t>NIP/ABN/ALIYAT OYINKANSOLA SHOBERU/TRF//FRM ALIYAT OYINKANSOLA SHOBERU TO IVY</t>
  </si>
  <si>
    <t>11-Aug-2021 03:42 AM</t>
  </si>
  <si>
    <t>NIP/KUDA/OYEWOLE VINCENT OYEBADE/PAYMENT</t>
  </si>
  <si>
    <t>11-Aug-2021 10:41 AM</t>
  </si>
  <si>
    <t>PAYMENT 4 DATA FOR LECTURES// TRF TO OLUMIDE AYODELE EBIETOMIYE</t>
  </si>
  <si>
    <t>PETTY AND FUEL REIMBURSEMENT// TRF TO OLUMIDE AYODELE EBIETOMIYE</t>
  </si>
  <si>
    <t>NIP Charge:REFUND 4 VIDEO DOWNACCESS BLOCKAGE</t>
  </si>
  <si>
    <t>REFUND 4 VIDEO DOWNACCESS BLOCKAGE/NIP TFR TO EBIETOMIYE OLUMIDE AYODELE/GTB</t>
  </si>
  <si>
    <t>NIP Charge:REFUND 4 VOICE OVER VIDEO AND</t>
  </si>
  <si>
    <t>REFUND 4 VOICE OVER VIDEO AND/NIP TFR TO EBIETOMIYE OLUMIDE AYODELE/GTB</t>
  </si>
  <si>
    <t>REFERRAL DISCOUNT TO STUDENT/NIP TFR TO CHIDOZIEEZEABA NKECHINYERE O/GTB</t>
  </si>
  <si>
    <t>12-Aug-2021 03:27 PM</t>
  </si>
  <si>
    <t>NIP/FBN/GBADAMOSI RAFIAT AJOKE/IB:RAFIATGBADAMOSIPARTPYMTFORACCALECTURESFORSBRANDAAA</t>
  </si>
  <si>
    <t>12-Aug-2021 04:30 PM</t>
  </si>
  <si>
    <t>13-Aug-2021 10:09 AM</t>
  </si>
  <si>
    <t>13-Aug-2021 07:59 PM</t>
  </si>
  <si>
    <t>NIP/STBC/OLUWATOBI OMOLOLU FADEYIBI/TobiFadeyibi</t>
  </si>
  <si>
    <t>14-Aug-2021 07:52 AM</t>
  </si>
  <si>
    <t>TRF FRM IFEOLUWA ASAKE LANIYAN TO IVY LEAGUE ASSOCIATES LTD|Revision  class</t>
  </si>
  <si>
    <t>14-Aug-2021 07:58 AM</t>
  </si>
  <si>
    <t>NIP/ABN/ROSEMARY EGBUCHUA/TRF//FRM ROSEMARY EGBUCHUA TO IVY</t>
  </si>
  <si>
    <t>14-Aug-2021 11:37 AM</t>
  </si>
  <si>
    <t>NIP/STBC/OLUWAYEMISI EBENEZER LEWU/Lewu Complete payment and FR fee</t>
  </si>
  <si>
    <t>14-Aug-2021 01:49 PM</t>
  </si>
  <si>
    <t>NIP/ABN/TAOFIK A. ADELEKE/TRF//FRM TAOFIK A. ADELEKE TO IVY</t>
  </si>
  <si>
    <t>14-Aug-2021 05:32 PM</t>
  </si>
  <si>
    <t>TRF FRM IDAM EZE OKOCHE TO IVY LEAGUE ASSOCIATES LTD|IVY LEAGUE ACCA CLASS</t>
  </si>
  <si>
    <t>14-Aug-2021 11:00 PM</t>
  </si>
  <si>
    <t>15-Aug-2021 11:09 AM</t>
  </si>
  <si>
    <t>TRF FRM ADEBAYO JOSEPH ADEAGBO TO IVY LEAGUE ASSOCIATES LTD|APM</t>
  </si>
  <si>
    <t>15-Aug-2021 12:03 PM</t>
  </si>
  <si>
    <t>NIP/ABN/GBOLAHAN KAYODE OLOGUNRO/TRF/Gbolahan Ologunro SBL std/FRM GBOLAHAN KAYODE OLOGUNRO TO IVY</t>
  </si>
  <si>
    <t>TRANSFER BETWEEN CUSTOMERS 000016210809162942000038404975|FBNMOBILE:IVY LEAGUE ASSOCIATES LIMITED/RESIT FM DEC 2021|637641233832652664||FALOMO ORITOKE IRAMOSIMEH REF:000016210809162942000038404975</t>
  </si>
  <si>
    <t>TRANSFER BETWEEN CUSTOMERS Via GTWorld DIPIFRS tutorial fee- 1st installment REF:275111890000000400002108091709 from JEGEDE ELIZABETH TOLULOPE to IVY LEAGUE ASSOCIATES LIMITED</t>
  </si>
  <si>
    <t>STAMP DUTY CHARGE 09082021 STAMP DUTY CHARGE - 09/08/2021</t>
  </si>
  <si>
    <t>TRANSFER BETWEEN CUSTOMERS Via GTWorld Being 70% pyt for Ma &amp; Fa online class REF:226914888000000280002108111532 from GARBER AYODEJI FRANCIS to IVY LEAGUE ASSOCIATES LIMITED</t>
  </si>
  <si>
    <t>TRANSFER BETWEEN CUSTOMERS Via GTWorld AAA - Ayo Akeni REF:219850930000000400002108120934 from AKENI AYO OLUWAFUNMILAYO to IVY LEAGUE ASSOCIATES LIMITED</t>
  </si>
  <si>
    <t>TRANSFER BETWEEN CUSTOMERS Via GTWorld SBR REF:252222270000000400002108121910 from MAKINDE, OLUFEMI ELIJAH to IVY LEAGUE ASSOCIATES LIMITED</t>
  </si>
  <si>
    <t>STAMP DUTY CHARGE 12082021 STAMP DUTY CHARGE - 12/08/2021</t>
  </si>
  <si>
    <t>TRANSFER BETWEEN CUSTOMERS MBANKING - REF:781546259377999400009617336601 ANY Account Transfer from AJAYI OLUWADAMILOLA MODUPE to IVY LEAGUE ASSOCIATES LIMITED</t>
  </si>
  <si>
    <t>TRANSFER BETWEEN CUSTOMERS 000004210813105833985029380505|MOB/UTO/8674853420/000013/Defer fee|8674853420||ANOLIEFO HARRISON REF:000004210813105833985029380505</t>
  </si>
  <si>
    <t>TRANSFER BETWEEN CUSTOMERS via Internet Banking Fatimah Oladipo from OLADIPO, FATIMAH ADEPEJU to IVY LEAGUE ASSOCIATES LIMITED</t>
  </si>
  <si>
    <t>TRANSFER BETWEEN CUSTOMERS 000001210813171120000116164363|Transfer from VICTORIA ONYINYECHI UGWU to IVY LEAGUE ASSOCIATES LIMITED|OneBank Transfer to IVY LEAGUE ASSOCIATES LIMITED(ACCA FM FR)REF:000001210813171120000116164363</t>
  </si>
  <si>
    <t>STAMP DUTY CHARGE 13082021 STAMP DUTY CHARGE - 13/08/2021</t>
  </si>
  <si>
    <t>TRANSFER BETWEEN CUSTOMERS 000020210814104632004001026551|Trf from Iyanu Ajayi|646a9e91-eb13-47c0-86c5-f11e550342d7||IYANUOLUWA MERCY AJAYI REF:000020210814104632004001026551</t>
  </si>
  <si>
    <t>TRANSFER BETWEEN CUSTOMERS 000004210814124237411239323967|MOB/UTO/8684834049/000013/REG EJIRO OVUAKPORAYE|8684834049||OVUAKPORAYE EJIRO PRAISE REF:000004210814124237411239323967</t>
  </si>
  <si>
    <t>STAMP DUTY CHARGE 14082021 STAMP DUTY CHARGE - 14/08/2021</t>
  </si>
  <si>
    <t>NIP/FCMB/ALLIANCE-INFOTECH NIGERIA/NIP IFO Ivy League Associates Ltd Frm Alliance Infotech Nige IFO RAYMOND TERFA ASEMAKAHA</t>
  </si>
  <si>
    <t>TRANSFER BETWEEN CUSTOMERS Via GTWorld Lectures REF:290155555000000440002108171840 from ABE , TOLUWANI DEBORAH to IVY LEAGUE ASSOCIATES LIMITED</t>
  </si>
  <si>
    <t>TRANSFER BETWEEN CUSTOMERS 000004210819120854003498498583|ATM NIP @ 10330376/0124533814 GTBank|NIPONATM10330376001265003498498583||ODUNSI, INUMIDUN LATEEFAH REF:000004210819120854003498498583</t>
  </si>
  <si>
    <t>TRANSFER BETWEEN CUSTOMERS via Internet Banking balance APM Standard Dec Lectures from AGUNBIADE OMOWUNMI, M to IVY LEAGUE ASSOCIATES LIMITED</t>
  </si>
  <si>
    <t>TRANSFER BETWEEN CUSTOMERS MBANKING - Balance- Lecture fee REF:956445698887936000008632682093 ANY Account Transfer from ONATUGA TOMISIN GOODNESS to IVY LEAGUE ASSOCIATES LIMITED</t>
  </si>
  <si>
    <t>STAMP DUTY CHARGE 19082021 STAMP DUTY CHARGE - 19/08/2021</t>
  </si>
  <si>
    <t>TRANSFER BETWEEN CUSTOMERS MBANKING - Sbl Dec 2021 REF:286569891579291030009555006257 ANY Account Transfer from AKINTOYE SOLOMON AYOMIDE to IVY LEAGUE ASSOCIATES LIMITED</t>
  </si>
  <si>
    <t>TRANSFER BETWEEN CUSTOMERS Via GTWorld Part payment for Financial Report class REF:276101186000000280002108201227 from ADEGOROYE ELIZABETH EBUNOLUWA to IVY LEAGUE ASSOCIATES LIMITED</t>
  </si>
  <si>
    <t>TRANSFER BETWEEN CUSTOMERS 000004210820203856476465014721|MOB/UTO/8740194500/000013/TUTION FEE EJIRO OVUAKPORAYE|8740194500||OVUAKPORAYE EJIRO PRAISE REF:000004210820203856476465014721</t>
  </si>
  <si>
    <t>STAMP DUTY CHARGE 20082021 STAMP DUTY CHARGE - 20/08/2021</t>
  </si>
  <si>
    <t>TRANSFER BETWEEN CUSTOMERS 000012210821100312109114467000|Gbenga for ATX|109114467||OLUGBENGA OLUTOBA ASAOLU REF:000012210821100312109114467000</t>
  </si>
  <si>
    <t>STAMP DUTY CHARGE 21082021 STAMP DUTY CHARGE - 21/08/2021</t>
  </si>
  <si>
    <t>17-Aug-2021 10:16 PM</t>
  </si>
  <si>
    <t>TRF FRM LILIAN CHINWE OKORIE TO IVY LEAGUE ASSOCIATES LTD|Lectures</t>
  </si>
  <si>
    <t>17-Aug-2021 06:15 PM</t>
  </si>
  <si>
    <t>NIP/FBN/AYENI OLUWATOYIN ELIZABETH/FBNMOBILE:IVY LEAGUE ASSOCIATES LTD/PM  RETAK</t>
  </si>
  <si>
    <t>17-Aug-2021 03:08 PM</t>
  </si>
  <si>
    <t>NIP/ABN/OLAIDE ARAMIDE ATOYEBI/TRF/fm tuition fee/FRM OLAIDE ARAMIDE ATOYEBI TO</t>
  </si>
  <si>
    <t>18-Aug-2021 01:18 PM</t>
  </si>
  <si>
    <t>NIP/GTB/IBIKUNLE   OLUWAKEMI ESTHERIBIKUNLE , OL/SBRAAAAPM REF214851986100070000</t>
  </si>
  <si>
    <t>18-Aug-2021 07:55 PM</t>
  </si>
  <si>
    <t>PYT4-SERVICING-OF PETROL GENERATOR// TRF TO OLUMIDE AYODELE EBIETOMIYE</t>
  </si>
  <si>
    <t>19-Aug-2021 09:25 AM</t>
  </si>
  <si>
    <t>NIP/GTB/AMADASUN  JOY IVIEAMADASUN, JOY IVIE/USSD NIP Transfer from  08063713696</t>
  </si>
  <si>
    <t>19-Aug-2021 08:28 AM</t>
  </si>
  <si>
    <t>NIP/ABN/OLUWATOMISIN RACHEAL DADA/TRF/Tution fee/FRM OLUWATOMISIN RACHEAL DADA T</t>
  </si>
  <si>
    <t>20-Aug-2021 10:44 AM</t>
  </si>
  <si>
    <t>NIP Charge:RESULT BONUS FOR JUNE 2021/NIP TFR TO BINUYO IBUKUNOLUWA ADE</t>
  </si>
  <si>
    <t>NIP Charge:BNG RESULTBONUS 4-JUNE 2021/NIP TFR TO HABIB MUSBAHU ABDULLA</t>
  </si>
  <si>
    <t>NIP Charge:RESULT-BONUS FOR JUNE 2021/NIP TFR TO FOLAKEMI SHOBAYO/TITAN</t>
  </si>
  <si>
    <t>NIP Charge:BNG RESULT-BONUS-4-JUNE-2021/NIP TFR TO APENA MUYIDEEN ADE/F</t>
  </si>
  <si>
    <t>NIP Charge:BNG RESULT-BONUS FOR JUNE 2021/NIP TFR TO AIMEE DUSHIME/SCB</t>
  </si>
  <si>
    <t>NIP Charge:BNG RESULT BONUS 4-JUNE-2021/NIP TFR TO DUROSANYA GABRIEL O/</t>
  </si>
  <si>
    <t>NIP Charge:REFUND OF OBU FEE TO STUDENT/NIP TFR TO AYODEJI ADEWALE AREO</t>
  </si>
  <si>
    <t>NIP Charge:BAL PYT FOR REPAIR &amp;amp; SERVICING OF/NIP TFR TO ALARAPE OLA</t>
  </si>
  <si>
    <t>NIP Charge:REFUND OF TUITION FEE TO STUDENT/NIP TFR TO ARUNA GBEMISOLA</t>
  </si>
  <si>
    <t>NIP Charge:STAFF LOAN TO ISIAKA DEDUCTABLE/NIP TFR TO JAMIU OLUKAYODE O</t>
  </si>
  <si>
    <t>NIP Charge:LOAN TO SEGUN DEDUCTABLE FROM/NIP TFR TO EBIETOMIYE OLUMIDE</t>
  </si>
  <si>
    <t>NIP Charge:BNG RESULT-BONUS 4 JUNE 2021/NIP TFR TO AKANBI SAHEED/KBL</t>
  </si>
  <si>
    <t>NIP Charge:BNG RESULT-BONUS 4-JUNE-2021/NIP TFR TO OLUDARE ADETUTU/GTB</t>
  </si>
  <si>
    <t>NIP Charge:BNG-RESULT-BONUS-FOR-JUNE-2021/NIP TFR TO OSHIKOYA OLUMIDE G</t>
  </si>
  <si>
    <t>NIP Charge:BNG_RESULT-BONUS 4-JUNE-2021/NIP TFR TO OLADOSU OLADIMEJI AF</t>
  </si>
  <si>
    <t>NIP Charge:RESULT-BONUS FOR JUNE-2021/NIP TFR TO TUNDE SOLOMON JOHNSON/</t>
  </si>
  <si>
    <t>NIP Charge:BNG RESULT-BONUS 4-JUNE --2021/NIP TFR TO OSHIBOLU AHMED OLU</t>
  </si>
  <si>
    <t>NIP Charge:RESULT-BONUS-FOR JUNE 2021/NIP TFR TO IFEOLUWA  ODEBO/WBP</t>
  </si>
  <si>
    <t>NIP Charge:BNGRESULT-BONUS_FOR_JUNE 2021/NIP TFR TO AREOLA JOSHUA OLANI</t>
  </si>
  <si>
    <t>NIP Charge:BNG-RESULT_BONUS 4-JUNE-2021/NIP TFR TO SHOTANDEHAFEEZ OLADI</t>
  </si>
  <si>
    <t>NIP Charge:BNG_RESULT-BONUS-4-JUNE-2021/NIP TFR TO OLAKISAN JAMIU ADEYE</t>
  </si>
  <si>
    <t>NIP Charge:NEPA BILL FOR JUNE 2021 + PR/NIP TFR TO EBIETOMIYE OLUMIDE A</t>
  </si>
  <si>
    <t>NIP Charge:BNG RESULT-BONUS FOR JUNE-2021/NIP TFR TO IKEOLUMBA JONATHAN</t>
  </si>
  <si>
    <t>RESULT BONUS FOR JUNE 2021/NIP TFR TO BINUYO IBUKUNOLUWA ADE/NIP TFR TO BINUYO I</t>
  </si>
  <si>
    <t>RESULT-BONUS FOR JUNE 2021/NIP TFR TO FOLAKEMI SHOBAYO/TITAN/NIP TFR TO FOLAKEMI</t>
  </si>
  <si>
    <t>BNG RESULTBONUS 4-JUNE 2021/NIP TFR TO HABIB MUSBAHU ABDULLA/NIP TFR TO HABIB MU</t>
  </si>
  <si>
    <t>BNGRESULT-BONUS_FOR_JUNE 2021/NIP TFR TO AREOLA JOSHUA OLANI/NIP TFR TO AREOLA J</t>
  </si>
  <si>
    <t>RESULT-BONUS-FOR JUNE 2021/NIP TFR TO IFEOLUWA  ODEBO/WBP/NIP TFR TO IFEOLUWA  O</t>
  </si>
  <si>
    <t>BNG RESULT-BONUS FOR JUNE 2021/NIP TFR TO AIMEE DUSHIME/SCB/NIP TFR TO AIMEE DUS</t>
  </si>
  <si>
    <t>BNG RESULT-BONUS 4-JUNE-2021/NIP TFR TO OLUDARE ADETUTU/GTB/NIP TFR TO OLUDARE A</t>
  </si>
  <si>
    <t>RESULT-BONUS FOR JUNE-2021/NIP TFR TO TUNDE SOLOMON JOHNSON//NIP TFR TO TUNDE SO</t>
  </si>
  <si>
    <t>BNG-RESULT-BONUS-FOR-JUNE-2021/NIP TFR TO OSHIKOYA OLUMIDE G/NIP TFR TO OSHIKOYA</t>
  </si>
  <si>
    <t>BNG RESULT BONUS 4-JUNE-2021/NIP TFR TO DUROSANYA GABRIEL O//NIP TFR TO DUROSANY</t>
  </si>
  <si>
    <t>LOAN TO SEGUN DEDUCTABLE FROM/NIP TFR TO EBIETOMIYE OLUMIDE/NIP TFR TO EBIETOMIY</t>
  </si>
  <si>
    <t>BNG RESULT-BONUS 4 JUNE 2021/NIP TFR TO AKANBI SAHEED/KBL/NIP TFR TO AKANBI SAHE</t>
  </si>
  <si>
    <t>BNG_RESULT-BONUS 4-JUNE-2021/NIP TFR TO OLADOSU OLADIMEJI AF/NIP TFR TO OLADOSU</t>
  </si>
  <si>
    <t>BNG RESULT-BONUS-4-JUNE-2021/NIP TFR TO APENA MUYIDEEN ADE/F/NIP TFR TO APENA MU</t>
  </si>
  <si>
    <t>BNG RESULT-BONUS 4-JUNE --2021/NIP TFR TO OSHIBOLU AHMED OLU/NIP TFR TO OSHIBOLU</t>
  </si>
  <si>
    <t>BAL PYT FOR REPAIR &amp;amp; SERVICING OF/NIP TFR TO ALARAPE OLA/NIP TFR TO ALARAPE</t>
  </si>
  <si>
    <t>STAFF LOAN TO ISIAKA DEDUCTABLE/NIP TFR TO JAMIU OLUKAYODE O/NIP TFR TO JAMIU OL</t>
  </si>
  <si>
    <t>BNG-RESULT_BONUS 4-JUNE-2021/NIP TFR TO SHOTANDEHAFEEZ OLADI/NIP TFR TO SHOTANDE</t>
  </si>
  <si>
    <t>REFUND OF TUITION FEE TO STUDENT/NIP TFR TO ARUNA GBEMISOLA/NIP TFR TO ARUNA GBE</t>
  </si>
  <si>
    <t>REFUND OF OBU FEE TO STUDENT/NIP TFR TO AYODEJI ADEWALE AREO/NIP TFR TO AYODEJI</t>
  </si>
  <si>
    <t>BNG RESULT-BONUS FOR JUNE-2021/NIP TFR TO IKEOLUMBA JONATHAN/NIP TFR TO IKEOLUMB</t>
  </si>
  <si>
    <t>BNG_RESULT-BONUS-4-JUNE-2021/NIP TFR TO OLAKISAN JAMIU ADEYE/NIP TFR TO OLAKISAN</t>
  </si>
  <si>
    <t>NEPA BILL FOR JUNE 2021 + PR/NIP TFR TO EBIETOMIYE OLUMIDE A/NIP TFR TO EBIETOMI</t>
  </si>
  <si>
    <t>21-Aug-2021 08:01 AM</t>
  </si>
  <si>
    <t>NIP/FCMB/AKINMOLADUN RICHARD AKINNOLA/App Acca class Tuition To Zenith Bank IVY</t>
  </si>
  <si>
    <t>21-Aug-2021 12:57 PM</t>
  </si>
  <si>
    <t>NIP/ABN/VICTOR OLUWASANMI ADEOSUN-183-DIAMOND SW/NIP0000142108211256460052049442</t>
  </si>
  <si>
    <t>21-Aug-2021 04:03 PM</t>
  </si>
  <si>
    <t>NIP/GTB/AHONSI EGHONGHON OLUWASEYIAHONSI EGHONGH/AADecemberclasses REF2296994690</t>
  </si>
  <si>
    <t>21-Aug-2021 07:02 AM</t>
  </si>
  <si>
    <t>NIP/ABN/JEMIMA IKONG ITUEN/TRFACCALESSONS-PMAAFRMJEMIMAIKONGITUENTOIVYLEAGUEASSO</t>
  </si>
  <si>
    <t>21-Aug-2021 11:43 PM</t>
  </si>
  <si>
    <t>22-Aug-2021 01:33 PM</t>
  </si>
  <si>
    <t>NIP/UBA/HIKMOT OMOTARA AGBOOLA/MOB/UTO/8752755308/000015/Salami Basit</t>
  </si>
  <si>
    <t>22-Aug-2021 08:30 AM</t>
  </si>
  <si>
    <t>NIP/GTB/AIYEOLA  HADIJAT OLUSOLAAIYEOLA, HADIJAT/AAFR REF22489017800005400000210</t>
  </si>
  <si>
    <t>23-Aug-2021 11:53 AM</t>
  </si>
  <si>
    <t>NIP/FDP/OLAWALE MOSES OLAJIDE/ONB TRF FROM OLAWALE MO **0405 F</t>
  </si>
  <si>
    <t>24-Aug-2021 10:08 AM</t>
  </si>
  <si>
    <t>NIP/GTB/OWOLAJA IYINOLUWA  ADEOBAOWOLAJA IYINOLU/via GTWORLD Tomi Badewa</t>
  </si>
  <si>
    <t>RECEIVABLE ANALYSIS</t>
  </si>
  <si>
    <t>RECEIVABLE CATEGORIES</t>
  </si>
  <si>
    <t>LAST WEEK</t>
  </si>
  <si>
    <t>TOTAL AMOUNT</t>
  </si>
  <si>
    <t>ABOVE 20K EACH (TOTAL AMOUNT)</t>
  </si>
  <si>
    <t>BELOW 20K EACH (TOTAL AMOUNT)</t>
  </si>
  <si>
    <t xml:space="preserve">NO OF STUDENT FOR ABOVE 20K </t>
  </si>
  <si>
    <t xml:space="preserve">NO OF STUDENT FOR BELOW 20K </t>
  </si>
  <si>
    <t>AMOUNT MORE THAN 30DAYS DUE</t>
  </si>
  <si>
    <t>AMOUNT LESS THAN 30DAYS DUE</t>
  </si>
  <si>
    <t>24-Aug-2021 01:50 PM</t>
  </si>
  <si>
    <t>TRF FRM ADEYEMI RAPHEAL AJANI TO IVY LEAGUE ASSOCIATES LTD|Payment PM and FR</t>
  </si>
  <si>
    <t>26-Aug-2021 04:17 AM</t>
  </si>
  <si>
    <t>TRF FRM TEMITOPE RUTH FALEYE TO IVY LEAGUE ASSOCIATES LTD|AA Dec lectures balance payment</t>
  </si>
  <si>
    <t>26-Aug-2021 08:24 AM</t>
  </si>
  <si>
    <t>NIP Charge:STAFF NET SALARY 4-AUG  2021</t>
  </si>
  <si>
    <t>STAFF NET SALARY 4-AUG  2021/NIP TFR TO JAMIU OLUKAYODE OSHIBOLU/STBC</t>
  </si>
  <si>
    <t>NIP Charge:STAFF NET SALARY -FOR- AUG  2021</t>
  </si>
  <si>
    <t>STAFF NET SALARY -FOR- AUG  2021/NIP TFR TO YAKUBU ISIYAKA/UNITY</t>
  </si>
  <si>
    <t>NIP Charge:STAFF NET-SALARY -FOR- AUG  2021</t>
  </si>
  <si>
    <t>STAFF NET-SALARY -FOR- AUG  2021/NIP TFR TO GODDEY KELVIN EMUDIAYERE/SKYE</t>
  </si>
  <si>
    <t>REFUND OF EXCESS PYT FOR TUITION// TRF TO ESTHER TEMITAYO ABIODUN</t>
  </si>
  <si>
    <t>NIP Charge:STAFF NET SALARY-4-AUG  2021</t>
  </si>
  <si>
    <t>STAFF NET SALARY-4-AUG  2021/NIP TFR TO LUCKY ISHAYA MUSA/ABN</t>
  </si>
  <si>
    <t>NIP Charge:PYT OF PAYE 4 JUN,JUL  &amp;amp; AUG  2021</t>
  </si>
  <si>
    <t>PYT OF PAYE 4 JUN,JUL  &amp;amp; AUG  2021/NIP TFR TO JAMIU OLUKAYODE OSHIBOLU/STBC</t>
  </si>
  <si>
    <t>NIP Charge:STAFF NET SALARY 4 AUG  2021</t>
  </si>
  <si>
    <t>STAFF NET SALARY 4 AUG  2021/NIP TFR TO EBIETOMIYE OLUMIDE AYODELE/GTB</t>
  </si>
  <si>
    <t>NIP Charge:STAFF-SALARY-FOR AUGUST 2021</t>
  </si>
  <si>
    <t>STAFF-SALARY-FOR AUGUST 2021/NIP TFR TO RUTH OLUWAWUNMI AJAYI/STBC</t>
  </si>
  <si>
    <t>NIP Charge:STAFF NET SALARY FOR AUG  2021</t>
  </si>
  <si>
    <t>STAFF NET SALARY FOR AUG  2021/NIP TFR TO EBIETOMIYE OLUMIDE AYODELE/GTB</t>
  </si>
  <si>
    <t>STAFF NET SALARY -FOR- AUG  2021/NIP TFR TO AKISANYA PATRICK TITILOPE/GTB</t>
  </si>
  <si>
    <t>NIP Charge:STAFF NET SALARY -FOR-AUG  2021</t>
  </si>
  <si>
    <t>STAFF NET SALARY -FOR-AUG  2021/NIP TFR TO ADEYIN TEMIDAYO OMOSHEWA/GTB</t>
  </si>
  <si>
    <t>NIP Charge:PART PYT 4 OUTDOOR ROOFING</t>
  </si>
  <si>
    <t>PART PYT 4 OUTDOOR ROOFING/NIP TFR TO LAWAL OLATUNDE/GTB</t>
  </si>
  <si>
    <t>NIP Charge:Pyt for 500L diesel for the office</t>
  </si>
  <si>
    <t>Pyt for 500L diesel for the office/NIP TFR TO ASHARAMI SYNERGY PLCD2D/GTB</t>
  </si>
  <si>
    <t>NIP Charge:Refund for tablet Repair SAMSUNG T</t>
  </si>
  <si>
    <t>Refund for tablet Repair SAMSUNG T/NIP TFR TO EBIETOMIYE OLUMIDE AYODELE/GTB</t>
  </si>
  <si>
    <t>26-Aug-2021 05:14 PM</t>
  </si>
  <si>
    <t>NIP/FBN/GBADAMOSI RAFIAT AJOKE/IB:BALANCEPAYMENTFROMRAFIATGBADAMOSI</t>
  </si>
  <si>
    <t>26-Aug-2021 06:52 PM</t>
  </si>
  <si>
    <t>NIP/FBN/AJAO OLUBANKE OLAJUMOKE/FBNMOBILE:IVY LEAGUE ASSOCIATES LTD/FOR TUTORIALS</t>
  </si>
  <si>
    <t>26-Aug-2021 07:01 PM</t>
  </si>
  <si>
    <t>NIP Charge:OWN ACCOUNT TRANFER ZBN TO GTB</t>
  </si>
  <si>
    <t>OWN ACCOUNT TRANFER ZBN TO GTB/NIP TFR TO IVY LEAGUE ASSOCIATES LIMITED/GTB</t>
  </si>
  <si>
    <t>27-Aug-2021 08:27 AM</t>
  </si>
  <si>
    <t>TRF FRM adeline ulonwadi iheanacho TO IVY LEAGUE ASSOCIATES LTD|Iheanacho Chinwe-payt for lesson</t>
  </si>
  <si>
    <t>27-Aug-2021 08:29 AM</t>
  </si>
  <si>
    <t>NIP/GTB/AYENI  RUTH ANUOLUWAPOAYENI, RUTH ANUOLU/USSD NIP Transfer from  07088649918</t>
  </si>
  <si>
    <t>27-Aug-2021 08:45 PM</t>
  </si>
  <si>
    <t>NIP/FBN/ELEBUTE RAFIAT ADENIKE/FBNMOBILE:IVY LEAGUE ASSOCIATES LTD/ELEBUTE RAFIAT ADENIKE</t>
  </si>
  <si>
    <t>28-Aug-2021 10:16 AM</t>
  </si>
  <si>
    <t>NIP/FBN/ARCHIBONG LYNDA MAURICE/FBNMOBILE:IVY LEAGUE ASSOCIATES LTD/LYNDA ARCHIBONG PAYMENT FOR LECTURES</t>
  </si>
  <si>
    <t>28-Aug-2021 12:52 PM</t>
  </si>
  <si>
    <t>NIP/UBA/NOSA- UGOBOR ESOSA OLUTAYO/MOB/UTO/8807310117/000015/Esosa  SBR Standard Class F2F</t>
  </si>
  <si>
    <t>28-Aug-2021 11:46 PM</t>
  </si>
  <si>
    <t>TRANSFER BETWEEN CUSTOMERS 000016210823194732000082095257|FBNMOBILE:IVY LEAGUE ASSOCIATES LIMITED/TRF|637653448519702623||AJAYI OLUWASEUN EMMANUEL REF:000016210823194732000082095257</t>
  </si>
  <si>
    <t>STAMP DUTY CHARGE 23082021 STAMP DUTY CHARGE - 23/08/2021</t>
  </si>
  <si>
    <t>TRANSFER BETWEEN CUSTOMERS Via GTWorld Part payment for tuition fee REF:204192064000000150002108241122 from AJAYI OLUBUKOLA ANUOLUWAPO to IVY LEAGUE ASSOCIATES LIMITED</t>
  </si>
  <si>
    <t>STAMP DUTY CHARGE 24082021 STAMP DUTY CHARGE - 24/08/2021</t>
  </si>
  <si>
    <t>TRANSFER BETWEEN CUSTOMERS MBANKING - REF:943631356998791300009907005094 ANY Account Transfer from HAMIDU FARUK UMAR to IVY LEAGUE ASSOCIATES LIMITED</t>
  </si>
  <si>
    <t>TRANSFER BETWEEN CUSTOMERS MBANKING - REF:853408239414562000007407238205 ANY Account Transfer from GARBA SANUSI to IVY LEAGUE ASSOCIATES LIMITED</t>
  </si>
  <si>
    <t>STAMP DUTY CHARGE 25082021 STAMP DUTY CHARGE - 25/08/2021</t>
  </si>
  <si>
    <t>TRANSFER BETWEEN CUSTOMERS 000015210826190144001966981966|OWN ACCOUNT TRANFER ZBN TO GTB|164497986||IVY LEAGUE ASSOCIATES LTD REF:000015210826190144001966981966</t>
  </si>
  <si>
    <t>STAMP DUTY CHARGE 26082021 STAMP DUTY CHARGE - 26/08/2021</t>
  </si>
  <si>
    <t>NIBSS Instant Payment Outward 000013210827085122000296326521 FURTHER INVMT ON PIGGYVESTTILL DEC 2021 FURTHER INVMT ON PIGGYVESTTILL DEC 2021 118947905 IFO : WEMA/Oluwaseun Ajayi*FLW REF:209075818150000000001189479050</t>
  </si>
  <si>
    <t>COMMISSION 000013210827085122000296326521 NIP TRANSFER COMMISSION FOR FURTHER INVMT ON PIGGYVESTTILL DEC 2021 FURTHER INVMT ON PIGGYVESTTILL DEC 2021 118947905 REF:209075818150000000001189479050</t>
  </si>
  <si>
    <t>TRANSFER BETWEEN CUSTOMERS Via GTWorld Being 30% bal pyt for Ma &amp; Fa classes REF:226914888000000120002108271927 from GARBER AYODEJI FRANCIS to IVY LEAGUE ASSOCIATES LIMITED</t>
  </si>
  <si>
    <t>TRANSFER BETWEEN CUSTOMERS 000016210827214752000095408475|FBNMOBILE:IVY LEAGUE ASSOCIATES LIMITED/ACCA|637656976725585953||BASSEY MARTHA ADOLPHUS REF:000016210827214752000095408475</t>
  </si>
  <si>
    <t>STAMP DUTY CHARGE 27082021 STAMP DUTY CHARGE - 27/08/2021</t>
  </si>
  <si>
    <t>TRANSFER BETWEEN CUSTOMERS 000014210828104359249402771957|TRF//FRM BABATOMIWA ABAYOMI ORIOWO TO IVY|VNM9074743953889726||BABATOMIWA ABAYOMI ORIOWO REF:000014210828104359249402771957</t>
  </si>
  <si>
    <t>TRANSFER BETWEEN CUSTOMERS MBANKING - ACCA Tuition REF:350055014105085600009853778614 ANY Account Transfer from ADEDEJI, MAYOWA EUNICE to IVY LEAGUE ASSOCIATES LIMITED</t>
  </si>
  <si>
    <t>STAMP DUTY CHARGE 28082021 STAMP DUTY CHARGE - 28/08/2021</t>
  </si>
  <si>
    <t>TRANSFER BETWEEN CUSTOMERS 000014210829104246220819269721|NIP000014210829104245005213921163VNS020033210829104245354163785019473922|000014210829104225251414972025||HILARY IFEANYI-106-DIAMONDXREF:000014210829104246220819269721</t>
  </si>
  <si>
    <t>STAMP DUTY CHARGE 29082021 STAMP DUTY CHARGE - 29/08/2021</t>
  </si>
  <si>
    <t>TRANSFER BETWEEN CUSTOMERS 000014210826043859238133043979|TRFBalancefromlasttimeFRMNNEOMASYLVIAOHAERITOIVYLEAGUEASSOCIATESLIMITED|000014210826043836284761844785||NNEOMA SYLVIA OHAERI REF:000014210826043859238133043979 balance payment for last deit</t>
  </si>
  <si>
    <t>03-Aug-2021 08:40 AM</t>
  </si>
  <si>
    <t>NIP/GTB/OBIORAH CHIDINMA ADAKUOBIORAH CHIDINMA A/via GTWORLD FA And AB Exam</t>
  </si>
  <si>
    <t>NIP Charge:REFUND OF EXAM FEE TO STUDENT</t>
  </si>
  <si>
    <t>REFUND OF EXAM FEE TO STUDENT/NIP TFR TO OLABODEMOYOSOLA OYINLOLA/GTB</t>
  </si>
  <si>
    <t>ACCA REG-FEE FOR CHUKURA-5178786// TRF TO SEACRON EDUCATIONAL NIGERIA LIMITED</t>
  </si>
  <si>
    <t>ACCA REG FEE-FOR DAVID-5178847// TRF TO SEACRON EDUCATIONAL NIGERIA LIMITED</t>
  </si>
  <si>
    <t>07-Aug-2021 10:39 PM</t>
  </si>
  <si>
    <t>18-Aug-2021 07:54 PM</t>
  </si>
  <si>
    <t>CBE REMITCE 4 JULY 2021 INV-68420// TRF TO SEACRON EDUCATIONAL NIGERIA LIMITED</t>
  </si>
  <si>
    <t>19-Aug-2021 07:37 AM</t>
  </si>
  <si>
    <t>NIP/UBA/IMEUKO  IDARESIT FAVOUR/MOB/UTO/8724083700/000015/F3 and F2 exam</t>
  </si>
  <si>
    <t>19-Aug-2021 12:02 PM</t>
  </si>
  <si>
    <t>NIP/UBN/LUCKY NWOBU/MOBILE/UNION Transfer from LUCKY NWOBU - F1 exam</t>
  </si>
  <si>
    <t>20-Aug-2021 10:43 AM</t>
  </si>
  <si>
    <t>EXAM FEE REFUND TO STUDENT/NIP TFR TO SYBIL OYIRI EGWU/ABN/NIP TFR TO SYBIL OYIRI EGWU/ABN</t>
  </si>
  <si>
    <t>NIP Charge:EXAM FEE REFUND TO STUDENT/NIP TFR TO SYBIL OYIRI EGWU/ABN</t>
  </si>
  <si>
    <t>21-Aug-2021 10:33 PM</t>
  </si>
  <si>
    <t>24-Aug-2021 06:06 PM</t>
  </si>
  <si>
    <t>NIP/GTB/ADESOYE IDOWU OLUWAGBENGAADESOYE IDOWU O/FIAFEEADESOYEIDOWU REF204198757000150000002108241726</t>
  </si>
  <si>
    <t>25-Aug-2021 11:31 AM</t>
  </si>
  <si>
    <t>NIP/ABN/CHINASAOKWU JUDITH OBIWURU/TRFAccaFAexamFRMCHINASAOKWUJUDITHOBIWURUTOIVYLEAGUEASSOCIATESLTD-CBE</t>
  </si>
  <si>
    <t>26-Aug-2021 10:59 AM</t>
  </si>
  <si>
    <t>26-Aug-2021 01:35 PM</t>
  </si>
  <si>
    <t>NIP/ABN/OKEKE ARINZE TOCHUKWU/TRFF2PaperArinzeTochukwuOkekeFRMOKEKEARINZETOCHUKWUTOIVYLEAGUEASSOCIATESLTD-CBE</t>
  </si>
  <si>
    <t>26-Aug-2021 04:04 PM</t>
  </si>
  <si>
    <t>TRF FRM CHINENYE AGNES-SANDRA EZEH TO IVY LEAGUE ASSOCIATES LTD -  CBE|LW EXAM</t>
  </si>
  <si>
    <t>27-Aug-2021 04:16 PM</t>
  </si>
  <si>
    <t>NIP/GTB/EZEH  LAWRENCE S.EZEH, LAWRENCE S./REF250242555000050000002108271615</t>
  </si>
  <si>
    <t>27-Aug-2021 05:13 PM</t>
  </si>
  <si>
    <t>NIP/STBC/CHIBUZOR GLADYS CHUKWU/IVY LEAGUE ASSOCIATES LTD   CBE</t>
  </si>
  <si>
    <t>28-Aug-2021 01:06 PM</t>
  </si>
  <si>
    <t>NIP/GTB/OSIKOMAIYA LYDIA OKIKIOLUWAOSIKOMAIYA LY/via GTWORLD F2 examination</t>
  </si>
  <si>
    <t>28-Aug-2021 06:28 PM</t>
  </si>
  <si>
    <t>NIP/ABN/NWANKPA ROGERS CHIDOZIE-117-DIAMOND SAVI/TRFACCAMAFAPapersforJosephChinweizuFRMNWANKPAROGERSCHIDOZIETOIVYLEAGUEA</t>
  </si>
  <si>
    <t>28-Aug-2021 10:46 PM</t>
  </si>
  <si>
    <t>29-Aug-2021 12:00 PM</t>
  </si>
  <si>
    <t>NIP/GTB/OKEKE  ARINZE TOCHUKWUOKEKE, ARINZE TOCH/via GTWORLD F3 CBE//Arinze Tochukwu Okeke</t>
  </si>
  <si>
    <t>30-Aug-2021 02:27 AM</t>
  </si>
  <si>
    <t>SMS Notification Charge Aug 2021</t>
  </si>
  <si>
    <t>30-Aug-2021 01:31 PM</t>
  </si>
  <si>
    <t>TRF FRM FAVOUR DIVINE NWAGU TO IVY LEAGUE ASSOCIATES LTD -  CBE|Payment for FA (4821734) ID</t>
  </si>
  <si>
    <t>30-Aug-2021 02:27 PM</t>
  </si>
  <si>
    <t>NIP/UBN/ADEKOYA DOYINSOLA ADEDAMOLA/MOBILE/UNION Transfer from ADEKOYA DOYINSOLA ADEDAMOLA - ACCA LW exam fee - Doyinsol</t>
  </si>
  <si>
    <t>30-Aug-2021 02:44 PM</t>
  </si>
  <si>
    <t>NIP/ABN/BOLUWATIFE MERCY OJEDOKUN/TRF/Fa exams/FRM BOLUWATIFE MERCY OJEDOKUN TO IVY</t>
  </si>
  <si>
    <t>30-Aug-2021 06:09 PM</t>
  </si>
  <si>
    <t>NIP/ABN/EGBEJIOGU NWAKAEGO L/TRF/Payment for BT FA and MA Exams Egbejiogu LINDA Nwakaego/FRM EGBEJIOGU NWAKAEGO L TO IVY</t>
  </si>
  <si>
    <t>01-Sep-2021 12:08 AM</t>
  </si>
  <si>
    <t>30-Aug-2021 03:09 PM</t>
  </si>
  <si>
    <t>NIP/GTB/GIREI  MUHAMMAD ABUBAKARGIREI  MUHAMMAD /PaymentforregistrationandtuitionforAAA REF31121987700004400000210830150</t>
  </si>
  <si>
    <t>31-Aug-2021 10:12 AM</t>
  </si>
  <si>
    <t>NIP/FBN/ABDULLAHI AMINA/FBNMOBILE:IVY LEAGUE ASSOCIATES LTD/REGISTRATION AND PM TUTORIALS</t>
  </si>
  <si>
    <t>01-Sep-2021 12:03 AM</t>
  </si>
  <si>
    <t>01-Sep-2021 10:12 AM</t>
  </si>
  <si>
    <t>NIP/FDP/PRECIOUS ADUEKPE AND GRACE ADUEKPE/ONB TRF FROM PRECIOUS A **4</t>
  </si>
  <si>
    <t>01-Sep-2021 12:05 PM</t>
  </si>
  <si>
    <t>02-Sep-2021 04:49 AM</t>
  </si>
  <si>
    <t>02-Sep-2021 01:24 PM</t>
  </si>
  <si>
    <t>NIP/GTB/OKOSODO MUAREENOKOSODO MUAREEN/via GTWORLD 2nd inst SBR APM</t>
  </si>
  <si>
    <t>03-Sep-2021 06:58 AM</t>
  </si>
  <si>
    <t>NIP/STBC/NKIRU PERPETUA IGWE/Bal PMT for 2 courses</t>
  </si>
  <si>
    <t>03-Sep-2021 08:22 AM</t>
  </si>
  <si>
    <t>NIP/PBNL/BRANCH INT'L FIN.SERVICES LTD/Branch funds transfer, 155212885723, Grace Chimenum Wosu, Tuition balance and Reg</t>
  </si>
  <si>
    <t>03-Sep-2021 10:25 AM</t>
  </si>
  <si>
    <t>NIP/GTB/AKINWANDE OLUMIDE RICHARDAKINWANDE OLUMI/4rd Tab loan repayment o/s N50k  -OLUMIDE</t>
  </si>
  <si>
    <t>03-Sep-2021 11:22 AM</t>
  </si>
  <si>
    <t>NIP/ABN/OKAFOR OBIANUJU ANWULI-117-DIAMOND SAVIN/TRFBalanceforSBLclassFRMOKAFOROBIANUJUANWULITOIVYLEAGUEASSOCIATESLTD</t>
  </si>
  <si>
    <t>03-Sep-2021 01:23 PM</t>
  </si>
  <si>
    <t>TRF FRM ELIZABETH   ADEGOROYE TO IVY LEAGUE ASSOCIATES LTD|Balance payment</t>
  </si>
  <si>
    <t>03-Sep-2021 07:51 PM</t>
  </si>
  <si>
    <t>NIP/GTB/OGUNDIRAN OLUWAFUNMIKEOGUNDIRAN OLUWAFUN/via GTWORLD Balance for funmikes Tuition</t>
  </si>
  <si>
    <t>04-Sep-2021 07:06 AM</t>
  </si>
  <si>
    <t>NIP/GTB/ADEKUNLE SAMUEL ADEYANJUADEKUNLE SAMUEL /USSD NIP Transfer from  08091133851</t>
  </si>
  <si>
    <t>04-Sep-2021 09:51 AM</t>
  </si>
  <si>
    <t>NIP/FBN/FAKUNMOJU BABAJIDE/FBNMOBILE:IVY LEAGUE ASSOCIATES LTD/ACCA SBR LECTURE</t>
  </si>
  <si>
    <t>04-Sep-2021 11:40 PM</t>
  </si>
  <si>
    <t>06-Sep-2021 01:22 PM</t>
  </si>
  <si>
    <t>NIP/FBN/ORILOYE TAIWO TOLULOPE/FBNMOBILE:IVY LEAGUE ASSOCIATES LTD/TUITION FEE AND TUITION REGISTRATION</t>
  </si>
  <si>
    <t>06-Sep-2021 02:31 PM</t>
  </si>
  <si>
    <t>NIP/FBN/IHEANACHO ADELINE ULOWADI/IB:CHINWEIHEANACHOTUITIONREGISTRATIONFEE</t>
  </si>
  <si>
    <t>TRANSFER BETWEEN CUSTOMERS Via GTWorld DIPIFRS tuition balance REF:275111890000000200002108300937 from JEGEDE ELIZABETH TOLULOPE to IVY LEAGUE ASSOCIATES LIMITED</t>
  </si>
  <si>
    <t>TRANSFER BETWEEN CUSTOMERS MBANKING - Lecture REF:955662222404083900008035921695 ANY Account Transfer from HARRISON SARAH ADERINOLA to IVY LEAGUE ASSOCIATES LIMITED</t>
  </si>
  <si>
    <t>TRANSFER BETWEEN CUSTOMERS 000016210830201054000003992474|FBNMOBILE:IVY LEAGUE ASSOCIATES LIMITED/FOR AIYEWUMI TAMILORE FIFTY FOUR THOUSAN|637659510543626477||AIYEWUMI OMOTOLA JUMMAI REF:000016210830201054000003992474</t>
  </si>
  <si>
    <t>STAMP DUTY CHARGE 30082021 STAMP DUTY CHARGE - 30/08/2021</t>
  </si>
  <si>
    <t>TRANSFER BETWEEN CUSTOMERS 000004210901090939663395398058|MOB/UTO/8843198780/000013/Fee|8843198780||OVUAKPORAYE EJIRO PRAISE REF:000004210901090939663395398058</t>
  </si>
  <si>
    <t>TRANSFER BETWEEN CUSTOMERS MBANKING - BalanceF2F REF:146534914591361040005824819399 ANY Account Transfer from OSHIYOYE, OLUMAYOKUN THERESA to IVY LEAGUE ASSOCIATES LIMITED</t>
  </si>
  <si>
    <t>TRANSFER TRSF FRM BAKARE SHERIFF TO IVY LEAGUE ASSOCIATE LTD</t>
  </si>
  <si>
    <t>STAMP DUTY CHARGE 01092021 STAMP DUTY CHARGE - 01/09/2021</t>
  </si>
  <si>
    <t>TRANSFER BETWEEN CUSTOMERS 000016210902092046000012126034|FBNMOBILE:IVY LEAGUE ASSOCIATES LIMITED/LESSON FM|637661712468123120||FALOMO ORITOKE IRAMOSIMEH REF:000016210902092046000012126034</t>
  </si>
  <si>
    <t>TRANSFER BETWEEN CUSTOMERS 000016210902151106000013627326|FBNMOBILE:IVY LEAGUE ASSOCIATES LIMITED/BALANCE PAYMENT FOR LECTURES|637661922661366273||MAC-YOROKI TARELA LEMUEL REF:000016210902151106000013627326</t>
  </si>
  <si>
    <t>STAMP DUTY CHARGE 02092021 STAMP DUTY CHARGE - 02/09/2021</t>
  </si>
  <si>
    <t>TRANSFER BETWEEN CUSTOMERS Via GTWorld Balance Payment REF:421464473000000050002109041630 from BEN-OKOH JOY FAVOUR to IVY LEAGUE ASSOCIATES LIMITED</t>
  </si>
  <si>
    <t>TRANSFER BETWEEN CUSTOMERS MBANKING - On Demand Law Exam REF:479116157219416500006188033006 ANY Account Transfer from JOHN, OLAIDE ADESHOLA to IVY LEAGUE ASSOCIATES LIMITED</t>
  </si>
  <si>
    <t>TRANSFER BETWEEN CUSTOMERS Via GTWorld ACCA CLASS (AAA) REF:203226182000000308002109071424 from AKINJIDE,SEUN O to IVY LEAGUE ASSOCIATES LIMITED</t>
  </si>
  <si>
    <t>STAMP DUTY CHARGE 07092021 STAMP DUTY CHARGE - 07/09/2021</t>
  </si>
  <si>
    <t>TRANSFER BETWEEN CUSTOMERS via Internet Banking Financial Reporting from CHOKO UZOAMAKA ADANNA to IVY LEAGUE ASSOCIATES LIMITED</t>
  </si>
  <si>
    <t>09-Sep-2021 10:55 AM</t>
  </si>
  <si>
    <t>NIP/ABN/AISHA OLAJUMOKE LAWAL/TRF//FRM AISHA OLAJUMOKE LAWAL TO IVY</t>
  </si>
  <si>
    <t>09-Sep-2021 11:03 AM</t>
  </si>
  <si>
    <t>PYT 4 DATA 4 CLASSES &amp; VID UPLOADS// TRF TO OLUMIDE AYODELE EBIETOMIYE</t>
  </si>
  <si>
    <t>NIP Charge:PYT 4 DP DESIGNED FOR AUGUST 2021</t>
  </si>
  <si>
    <t>PYT 4 DP DESIGNED FOR AUGUST 2021/NIP TFR TO OLIBEY  VALENTINE AZUBUIKE/GTB</t>
  </si>
  <si>
    <t>PETTY &amp; FUEL FOR THE OFFICE// TRF TO OLUMIDE AYODELE EBIETOMIYE</t>
  </si>
  <si>
    <t>BAL PYT 4 CANOPY 4 OUTSIDE COVER/NIP TFR TO LAWAL OLATUNDE/GTB</t>
  </si>
  <si>
    <t>NIP Charge:BAL PYT 4 CANOPY 4 OUTSIDE COVER</t>
  </si>
  <si>
    <t>NIP Charge:PYT FOR BULB FOR THE OFFICE</t>
  </si>
  <si>
    <t>PYT FOR BULB FOR THE OFFICE/NIP TFR TO JAMIU OLUKAYODE OSHIBOLU/STBC</t>
  </si>
  <si>
    <t>NIP Charge:REFERRAL DISCOUNT FOR STUDENT</t>
  </si>
  <si>
    <t>REFERRAL DISCOUNT FOR STUDENT/NIP TFR TO Rose Omodiale/WBP</t>
  </si>
  <si>
    <t>09-Sep-2021 01:59 PM</t>
  </si>
  <si>
    <t>NIP/UBA/BOLUWATIFE DEBORAH OGBONMIDE/MOB/UTO/8928517922/000015/Tutorial fee</t>
  </si>
  <si>
    <t>10-Sep-2021 12:13 PM</t>
  </si>
  <si>
    <t>NIP/GTB/AKINRINOLA  FUNMILOLA OLAAKINRINOLA, FUN/Paymentforthree3ACCAlectures REF201151155000052000002109101212</t>
  </si>
  <si>
    <t>10-Sep-2021 04:54 PM</t>
  </si>
  <si>
    <t>NIP/JAIZ/MARUF OLUREMI MUTIU/IFO IVY LEAGUE ASSOCIATES LTD Halimah Mutiu/acca</t>
  </si>
  <si>
    <t>11-Sep-2021 01:00 PM</t>
  </si>
  <si>
    <t>NIP/UBN/ADEYEYE ADEDOYIN A/MOBILE/UNION Transfer from ADEYEYE ADEDOYIN A - Adedoyin Adeluwoye FM Part payment</t>
  </si>
  <si>
    <t>11-Sep-2021 01:04 PM</t>
  </si>
  <si>
    <t>NIP/GTB/MAGREOLA OLUWASEUN PETERMAGREOLA OLUWASE/MAGREOLAOLUWASEUNSBRF2F REF492441026000045000002109111303</t>
  </si>
  <si>
    <t>11-Sep-2021 01:17 PM</t>
  </si>
  <si>
    <t>NIP/STBC/ELIJAH OLADUNNI ALABI/Balance payment for AFM Dec Class</t>
  </si>
  <si>
    <t>11-Sep-2021 01:23 PM</t>
  </si>
  <si>
    <t>11-Sep-2021 02:54 PM</t>
  </si>
  <si>
    <t>NIP/FBN/ONYEGBULEM PRECIOUS CHIAMKA/66261631368389195/FIP:TRANSFER/CHIAMAKA/66261631368389195/PP</t>
  </si>
  <si>
    <t>11-Sep-2021 04:49 PM</t>
  </si>
  <si>
    <t>NIP/GTB/BABALOLA ESTHER FUNMILAYOBABALOLA ESTHER/USSD NIP Transfer from  08165413967</t>
  </si>
  <si>
    <t>11-Sep-2021 11:48 PM</t>
  </si>
  <si>
    <t>12-Sep-2021 06:31 PM</t>
  </si>
  <si>
    <t>NIP/STBC/OWOLABI LAWAL HAMDALAT TEMITOPE/Deposit PM class Dec 2021</t>
  </si>
  <si>
    <t>TRANSFER BETWEEN CUSTOMERS 000012210911065709112000883000|Osariemen Osagiobare SBL Andamp SBR|112000883||OSARIEMEN OSAGIOBARE REF:000012210911065709112000883000</t>
  </si>
  <si>
    <t>TRANSFER BETWEEN CUSTOMERS MBANKING - Extra fee for F2F REF:801528652280024100007706017446 ANY Account Transfer from OGUNGBILE PEACE TEMILOLUWA to IVY LEAGUE ASSOCIATES LIMITED</t>
  </si>
  <si>
    <t>TRANSFER BETWEEN CUSTOMERS MBANKING - Balance on tuition fee AFM and SBL REF:900186527838377200006740788746 ANY Account Transfer from ADEBAJO-TAIWO ADEOLA ADEBISI to IVY LEAGUE ASSOCIATES LIMITED</t>
  </si>
  <si>
    <t>STAMP DUTY CHARGE 11092021 STAMP DUTY CHARGE - 11/09/2021</t>
  </si>
  <si>
    <t>TRANSFER BETWEEN CUSTOMERS Via GTWorld Pymt for FM Tuition Dec 2021 diet for Oluwole Kosile-Palmer REF:202296816000000262502109141101 from KOSILE-PALMER, OLUWOLE O. to IVY LEAGUE ASSOCIATES LIMITED</t>
  </si>
  <si>
    <t>TRANSFER BETWEEN CUSTOMERS MBANKING - Tuition fees REF:187479230297962050008831478923 ANY Account Transfer from OFOMA CHINELO CLEMENTINE to IVY LEAGUE ASSOCIATES LIMITED</t>
  </si>
  <si>
    <t>TRANSFER BETWEEN CUSTOMERS Via GTWorld Balances - TOLU OWOLABI REF:231680358000000040002109170907 from OWOLABI, DANIEL AMAO to IVY LEAGUE ASSOCIATES LIMITED</t>
  </si>
  <si>
    <t>TRANSFER BETWEEN CUSTOMERS Via GTWorld Payment for ACCA Diploma in IFRS REF:205152644000000450002109171209 from OLOBATUYI OLUWATOSIN OLUWAKEMI to IVY LEAGUE ASSOCIATES LIMITED</t>
  </si>
  <si>
    <t>STAMP DUTY CHARGE 17092021 STAMP DUTY CHARGE - 17/09/2021</t>
  </si>
  <si>
    <t>TRANSFER BETWEEN CUSTOMERS Via GTWorld REF:275153671000000100002109181412 from TOLUWALADE , OPEYIMIKA EUNICE to IVY LEAGUE ASSOCIATES LIMITED</t>
  </si>
  <si>
    <t>13-Sep-2021 08:53 AM</t>
  </si>
  <si>
    <t>TRF FRM MERCY AMARACHI NWUBA TO IVY LEAGUE ASSOCIATES LTD|Two papers</t>
  </si>
  <si>
    <t>14-Sep-2021 08:51 AM</t>
  </si>
  <si>
    <t>TRF FRM CHIBUIKE EMMANUEL DIKE TO IVY LEAGUE ASSOCIATES LTD|Transfer</t>
  </si>
  <si>
    <t>14-Sep-2021 02:22 PM</t>
  </si>
  <si>
    <t>TRF FRM IREOLUWATELE O SOLADOYE</t>
  </si>
  <si>
    <t>14-Sep-2021 03:45 PM</t>
  </si>
  <si>
    <t>NIP/SKYE/ADEYEYE OLUSOLA/DGBNK:Vulte FT To:IVY LEAGUE ASSOCIATES LTD:Zenith Bank:ACCA Study fee and reg: 5E9C60066163767</t>
  </si>
  <si>
    <t>16-Sep-2021 03:53 PM</t>
  </si>
  <si>
    <t>NIP/ABN/GRACE KIKELOMO MEGBELE/TRFAAAFRMGRACEKIKELOMOMEGBELETOIVYLEAGUEASSOCIATESLTD</t>
  </si>
  <si>
    <t>16-Sep-2021 06:26 PM</t>
  </si>
  <si>
    <t>17-Sep-2021 12:19 PM</t>
  </si>
  <si>
    <t>ACCA REG FEE 4 OPEMIPO-5230395// TRF TO SEACRON EDUCATIONAL NIGERIA LIMITED</t>
  </si>
  <si>
    <t>ACCA REG FEE 4 EBERE-UGOJI-5230438// TRF TO SEACRON EDUCATIONAL NIGERIA LIMITED</t>
  </si>
  <si>
    <t>ACCA REG FEE-DIKE CHIBUIKE-5073966// TRF TO SEACRON EDUCATIONAL NIGERIA LIMITED</t>
  </si>
  <si>
    <t>PYT FOR SM WALLET FUNDING (IG&amp;FB)// TRF TO OLUMIDE AYODELE EBIETOMIYE</t>
  </si>
  <si>
    <t>NIP Charge:OVERPAYMENT 4 LECTURES 4 DEC 2021</t>
  </si>
  <si>
    <t>OVERPAYMENT 4 LECTURES 4 DEC 2021/NIP TFR TO OWOLAJA IYINOLUWA ADEOBA/GTB</t>
  </si>
  <si>
    <t>NIP Charge:WASTE BILL PYT 4 JULY-AUG 2021</t>
  </si>
  <si>
    <t>WASTE BILL PYT 4 JULY-AUG 2021/NIP TFR TO TEMMY VENTURES/GTB</t>
  </si>
  <si>
    <t>NIP Charge:PYT 4 NEPA BILL 4 AUGUST 2021</t>
  </si>
  <si>
    <t>PYT 4 NEPA BILL 4 AUGUST 2021/NIP TFR TO EBIETOMIYE OLUMIDE AYODELE/GTB</t>
  </si>
  <si>
    <t>17-Sep-2021 01:18 PM</t>
  </si>
  <si>
    <t>NIP/ABN/AMINAT AJOKE ADELEKAN/TRFOuttutionfeeFRMAMINATAJOKEADELEKANTOIVYLEAGUEASSOCIATESLTD</t>
  </si>
  <si>
    <t>17-Sep-2021 06:36 PM</t>
  </si>
  <si>
    <t>TRF FRM TAJUDEEN BABATUNDE LAWAL TO IVY LEAGUE ASSOCIATES LTD|Bal. payment for AAA</t>
  </si>
  <si>
    <t>18-Sep-2021 08:02 AM</t>
  </si>
  <si>
    <t>TRF FRM SAM A AJOSE TO IVY LEAGUE ASSOCIATES LTD|Dominic Ajose</t>
  </si>
  <si>
    <t>18-Sep-2021 08:06 AM</t>
  </si>
  <si>
    <t>NIP/ECO/AWO GORDON/REF19I7638TEVQ BO AWO GORDON IFO IVY LEAGUE ASSOC</t>
  </si>
  <si>
    <t>18-Sep-2021 08:19 AM</t>
  </si>
  <si>
    <t>NIP/STBC/OLUWATOBI OLAWALE BELLO/Tuition</t>
  </si>
  <si>
    <t>18-Sep-2021 08:21 AM</t>
  </si>
  <si>
    <t>TRF FRM VICTOR   UCHE TO IVY LEAGUE ASSOCIATES LTD|Victor Uche</t>
  </si>
  <si>
    <t>18-Sep-2021 08:34 AM</t>
  </si>
  <si>
    <t>NIP/GTB/ADEDEJI  MAYOWA EUNICEADEDEJI, MAYOWA EU/Balanceacca REF252271378000005000002109180834</t>
  </si>
  <si>
    <t>18-Sep-2021 09:40 AM</t>
  </si>
  <si>
    <t>NIP/UBA/ELIZABETH OLUWAFUNMILOLA FALOPE/MOB/UTO/9010529653/000015/Transfer</t>
  </si>
  <si>
    <t>18-Sep-2021 09:56 AM</t>
  </si>
  <si>
    <t>NIP/UBA/ALIU GABRIEL OLAMIDIPUPO/MOB/UTO/9010706887/000015/Tuition for MA</t>
  </si>
  <si>
    <t>18-Sep-2021 12:35 PM</t>
  </si>
  <si>
    <t>NIP/GTB/ADEDIPE OLUWAFEMI OLUWATOSINADEDIPE OLUW/via GTWORLD AA standard</t>
  </si>
  <si>
    <t>18-Sep-2021 04:20 PM</t>
  </si>
  <si>
    <t>TRF FRM ADEDAYO ADETAYO ADEOLA TO IVY LEAGUE ASSOCIATES LTD|Omolara's Lecture fee</t>
  </si>
  <si>
    <t>19-Sep-2021 12:06 AM</t>
  </si>
  <si>
    <t>19-Sep-2021 09:36 AM</t>
  </si>
  <si>
    <t>NIP/ABN/OLUWASOLAPE ESTHER JOHNSON-183-DIAMOND S/NIP000014210919093617005238011763VNS02000621091909361735656643702120288</t>
  </si>
  <si>
    <t>NIP/SCB/0000151013300084/APM and AAA IFO PREYE ANGAYE</t>
  </si>
  <si>
    <t>03-Sep-2021 01:22 PM</t>
  </si>
  <si>
    <t>NIP/UBA/ALOGBA OLADOKE NURAT/MOB/UTO/8869090700/000015/MA exam</t>
  </si>
  <si>
    <t>04-Sep-2021 10:35 PM</t>
  </si>
  <si>
    <t>06-Sep-2021 12:31 PM</t>
  </si>
  <si>
    <t>07-Sep-2021 05:59 AM</t>
  </si>
  <si>
    <t>NIP/ABN/OLANIYAN OLAWALE/TRFOlaniyanCBLFRMOLANIYANOLAWALETOIVYLEAGUEASSOCIATESLTD-CBE</t>
  </si>
  <si>
    <t>07-Sep-2021 06:00 AM</t>
  </si>
  <si>
    <t>TRF FRM IBUKUNOLU TOLULOPE OYEBANJO TO IVY LEAGUE ASSOCIATES LTD -  CBE|Ibukunolu - exam papers</t>
  </si>
  <si>
    <t>07-Sep-2021 11:16 AM</t>
  </si>
  <si>
    <t>NIP/ABN/OPEMIPO SAMUEL OLANREWAJU/TRF/ACCA  Reg Fee Opemipo Olanrewaju/FRM OPEMIPO SAMUEL OLANREWAJU TO IVY</t>
  </si>
  <si>
    <t>08-Sep-2021 12:31 PM</t>
  </si>
  <si>
    <t>TRF FRM QUADIR IDOWU BALE TO IVY LEAGUE ASSOCIATES LTD -  CBE|Bale?s MA Exam fee</t>
  </si>
  <si>
    <t>10-Sep-2021 10:59 AM</t>
  </si>
  <si>
    <t>NIP/UBA/OGUNLAJA SAMUEL ABIMBOLA/MOB/UTO/8936018916/000015/F1 F2 F3 for Ogunlaja 5209598</t>
  </si>
  <si>
    <t>11-Sep-2021 10:50 PM</t>
  </si>
  <si>
    <t>14-Sep-2021 09:04 AM</t>
  </si>
  <si>
    <t>NIP/ABN/AKINFOLARIN DELE/TRFF1ExamFRMAKINFOLARINDELETOIVYLEAGUEASSOCIATESLTD-CBE</t>
  </si>
  <si>
    <t>15-Sep-2021 08:45 AM</t>
  </si>
  <si>
    <t>NIP/FDP/CHIDIMMA HENRIETTA AKUBUE/ONB TRF FROM CHIDIMMA H **3599 FBP</t>
  </si>
  <si>
    <t>15-Sep-2021 10:40 AM</t>
  </si>
  <si>
    <t>NIP/FBN/ADEYEYE DAMILOLA REMILEKUN/FBNMOBILE:IVY LEAGUE ASSOCIATES LTD    CBE/NONE</t>
  </si>
  <si>
    <t>16-Sep-2021 02:27 PM</t>
  </si>
  <si>
    <t>NIP/FBN/ETOH BENEDICTA  NGOZI/FBNMOBILE:IVY LEAGUE ASSOCIATES LTD    CBE/REG NO 5009999 ACCA EXAM FEES FOR F2 F3</t>
  </si>
  <si>
    <t>17-Sep-2021 04:56 PM</t>
  </si>
  <si>
    <t>NIP/GTB/OKPARA CHIMA SOMADINACHIOKPARA CHIMA SOM/via GTWORLD Payment for Samuel Obioras ACCa exam F2 And F3</t>
  </si>
  <si>
    <t>NIP/GTB/OKPARA CHIMA SOMADINACHIOKPARA CHIMA SOM/via GTWORLD Payment for Oluwasayo ACCA exam FA</t>
  </si>
  <si>
    <t>18-Sep-2021 11:18 PM</t>
  </si>
  <si>
    <t>NIP/FBN/NGENE KOSISOCHUKWU EMMANUELLA/USSD_NGENE KOSISOCHUKWU EMMANUELLA IFO OJEDOKUN BOLUWATIFE</t>
  </si>
  <si>
    <t>TRANSFER BETWEEN CUSTOMERS MBANKING - SBR Dec Ã¢â‚¬?21 REF:963833901896575400003876701905 ANY Account Transfer from ELEGBEDE BABAFEMI AKEEM to IVY LEAGUE ASSOCIATES LIMITED</t>
  </si>
  <si>
    <t>TRANSFER BETWEEN CUSTOMERS MBANKING - Afeez Muraina REF:447339827440859100001395639491 ANY Account Transfer from TAIWO IDOWU OLORUNMOTEMI to IVY LEAGUE ASSOCIATES LIMITED</t>
  </si>
  <si>
    <t>TRANSFER BETWEEN CUSTOMERS MBANKING - Akingbehin Ifeoluwa REF:421197310763620100002374656611 ANY Account Transfer from TAIWO IDOWU OLORUNMOTEMI to IVY LEAGUE ASSOCIATES LIMITED</t>
  </si>
  <si>
    <t>STAMP DUTY CHARGE 23092021 STAMP DUTY CHARGE - 23/09/2021</t>
  </si>
  <si>
    <t>TRANSFER BETWEEN CUSTOMERS Via GTWorld The remaining balance for my tuition fee. Thank you. REF:204192064000000150002109241208 from AJAYI OLUBUKOLA ANUOLUWAPO to IVY LEAGUE ASSOCIATES LIMITED</t>
  </si>
  <si>
    <t>TRANSFER BETWEEN CUSTOMERS Via GTWorld Payment for AAA classes @ 25% discount. Usulor Obinna Fredrick. 3507784. REF:591603022000000300002109241429 from USULOR OBINNA FEDRICK to IVY LEAGUE ASSOCIATES LIMITED</t>
  </si>
  <si>
    <t>STAMP DUTY CHARGE 24092021 STAMP DUTY CHARGE - 24/09/2021</t>
  </si>
  <si>
    <t>TRANSFER BETWEEN CUSTOMERS 000014210926084722268143413166|TRF2papersFRMNNEOMASYLVIAOHAERITOIVYLEAGUEASSOCIATESLIMITED|000014210926084647288013312051||NNEOMA SYLVIA OHAERI REF:000014210926084722268143413166</t>
  </si>
  <si>
    <t>TRANSFER BETWEEN CUSTOMERS MBANKING - Trf REF:845430506908078700007369513685 ANY Account Transfer from AJAYI, OLUWASEUN EMMANUEL to IVY LEAGUE ASSOCIATES LIMITED</t>
  </si>
  <si>
    <t>STAMP DUTY CHARGE 26092021 STAMP DUTY CHARGE - 26/09/2021</t>
  </si>
  <si>
    <t>STAMP DUTY CHARGE 27092021 STAMP DUTY CHARGE - 27/09/2021</t>
  </si>
  <si>
    <t>20-Sep-2021 09:22 AM</t>
  </si>
  <si>
    <t>NIP/ABN/DAWODU OLUSHILE BENEDICT-200-CURRENT ACC/TRFToluladeDawoduFRMDAWODUOLUSHILEBENEDICTTOIVYLEAGUEASSOCIATESLTD</t>
  </si>
  <si>
    <t>20-Sep-2021 02:03 PM</t>
  </si>
  <si>
    <t>NIP/GTB/ODEKUNLE ODEBIYI OMOTAYOODEKUNLE ODEBIYI/via GTWORLD Payment for OBU mentoring.</t>
  </si>
  <si>
    <t>20-Sep-2021 08:28 PM</t>
  </si>
  <si>
    <t>20-Sep-2021 08:46 PM</t>
  </si>
  <si>
    <t>NIP/UBA/OHOMINA DORIS O./MOB/UTO/9033924587/000015/Balance for tutorial fee</t>
  </si>
  <si>
    <t>21-Sep-2021 10:53 AM</t>
  </si>
  <si>
    <t>NIP/ABN/FEYISAYO ARAMIDE OGUNSANYA-117-DIAMOND S/TRFAAAclassesFRMFEYISAYOARAMIDEOGUNSANYATOIVYLEAGUEASSOCIATESLTD</t>
  </si>
  <si>
    <t>22-Sep-2021 09:49 AM</t>
  </si>
  <si>
    <t>NIP/STBC/OLUWATOSIN ADEWUMI AYENI/Mentor</t>
  </si>
  <si>
    <t>23-Sep-2021 09:36 AM</t>
  </si>
  <si>
    <t>TRF FRM OLUWAFUNMILAYO ELIZABETH OSHOBU</t>
  </si>
  <si>
    <t>23-Sep-2021 10:14 AM</t>
  </si>
  <si>
    <t>NIP Charge:REFUND OF TIUTION FEE TO STUDENT</t>
  </si>
  <si>
    <t>REFUND OF TIUTION FEE TO STUDENT/NIP TFR TO PATRICK  NTUKA/WBP</t>
  </si>
  <si>
    <t>NIP Charge:STAFF LOAN REPAYABLE FROM SALARY</t>
  </si>
  <si>
    <t>STAFF LOAN REPAYABLE FROM SALARY/NIP TFR TO EBIETOMIYE OLUMIDE AYODELE/GTB</t>
  </si>
  <si>
    <t>NIP Charge:PYT 4 REPAIR OF AC(CAPACITOR)</t>
  </si>
  <si>
    <t>PYT 4 REPAIR OF AC(CAPACITOR)/NIP TFR TO OLUDIRAN AKINLABI/UBA</t>
  </si>
  <si>
    <t>24-Sep-2021 08:00 AM</t>
  </si>
  <si>
    <t>24-Sep-2021 10:03 AM</t>
  </si>
  <si>
    <t>24-Sep-2021 12:10 PM</t>
  </si>
  <si>
    <t>NIP/FBN/OVIERO HENDRIX OKEOGHENE/ATM_OVIERO HENDRIX OKEOGHENE</t>
  </si>
  <si>
    <t>25-Sep-2021 10:06 AM</t>
  </si>
  <si>
    <t>TRF FRM HARMONY CHUKWUEBUKA CLEMENT-EBERE TO IVY LEAGUE ASSOCIATES LTD|Remaining School fees 30%</t>
  </si>
  <si>
    <t>25-Sep-2021 12:58 PM</t>
  </si>
  <si>
    <t>NIP/ABN/OLU ALADEJEBIE28169/TRF/Iyin Aladejebi/FRM OLU ALADEJEBIE28169 TO IVY</t>
  </si>
  <si>
    <t>25-Sep-2021 01:46 PM</t>
  </si>
  <si>
    <t>TRF FRM OSE   AGHONGHON TO IVY LEAGUE ASSOCIATES LTD|Comp pymt</t>
  </si>
  <si>
    <t>25-Sep-2021 10:46 PM</t>
  </si>
  <si>
    <t>26-Sep-2021 02:48 PM</t>
  </si>
  <si>
    <t>NIP/FBN/ENOIDEM EPHRAIM UWEMEDIMO/FBNMOBILE:IVY LEAGUE ASSOCIATES LTD/NONE</t>
  </si>
  <si>
    <t>26-Sep-2021 03:41 PM</t>
  </si>
  <si>
    <t>NIP/STBC/TOLUWANIMI DANIEL OYENIYI/IVY LEAGUE ASSOCIATES LTD</t>
  </si>
  <si>
    <t>27-Sep-2021 06:17 AM</t>
  </si>
  <si>
    <t>27-Sep-2021 06:20 AM</t>
  </si>
  <si>
    <t>NIP/GTB/ONAMADE  SAMUEL OLADAPOONAMADE  SAMUEL O/PaymentforACCAtuitionforOnamadeSamuel REF232826504000045000002109262330</t>
  </si>
  <si>
    <t>27-Sep-2021 04:32 PM</t>
  </si>
  <si>
    <t>21-Sep-2021 04:09 PM</t>
  </si>
  <si>
    <t>NIP/GTB/KAYODE OPEYEMI MOSESKAYODE OPEYEMI MOSES/via GTWORLD For CBL- GLO</t>
  </si>
  <si>
    <t>21-Sep-2021 05:27 PM</t>
  </si>
  <si>
    <t>BNG EXAM FEE REFUND TO STUDENT/NIP TFR TO OGWU ANITA/ECO</t>
  </si>
  <si>
    <t>NIP Charge:BNG EXAM FEE REFUND TO STUDENT</t>
  </si>
  <si>
    <t>23-Sep-2021 04:40 PM</t>
  </si>
  <si>
    <t>NIP/PAGE/Nweke    Ogechukwujenyfa/NIP:FA Exam Fee</t>
  </si>
  <si>
    <t>25-Sep-2021 03:13 PM</t>
  </si>
  <si>
    <t>NIP/ABN/MICHEAL  FAGBOLAGUN/NIP/ussd/IFT114413277052788260491065460</t>
  </si>
  <si>
    <t>25-Sep-2021 09:51 PM</t>
  </si>
  <si>
    <t>26-Sep-2021 11:30 AM</t>
  </si>
  <si>
    <t>SMS Notification Charge Sep 2021</t>
  </si>
  <si>
    <t>27-Sep-2021 10:45 AM</t>
  </si>
  <si>
    <t>NIP/ECO/AJUMOBI OYINKANSOLA/REF1460480225 BO AJUMOBI OYINKANSOLA IFO IVY LEAG</t>
  </si>
  <si>
    <t>27-Sep-2021 01:36 PM</t>
  </si>
  <si>
    <t>NIP/ABN/EMMANUELLA UCHE OKAFOR/TRFF2-managementaccountingFRMEMMANUELLAUCHEOKAFORTOIVYLEAGUEASSOCIATESLTD-CBE</t>
  </si>
  <si>
    <t>27-Sep-2021 04:36 PM</t>
  </si>
  <si>
    <t>27-Sep-2021 05:28 PM</t>
  </si>
  <si>
    <t>NIP/FBN/OLANIYAN ABDUL-RASAQ ADEDAMOLA/FBNMOBILE:IVY LEAGUE ASSOCIATES LTD/FOR CBL EXAM</t>
  </si>
  <si>
    <t>27-Sep-2021 05:46 PM</t>
  </si>
  <si>
    <t>TRF FRM OGOCHUKWU ADA OGBULIE TO IVY LEAGUE ASSOCIATES LTD -  CBE|Law exam..01102021</t>
  </si>
  <si>
    <t>NIP/ROLEZ/POS Agent BASHANS PLACE 5/BASHANS PLAC POS Trf for  Customer/AT68_DEP|2MPT1cz1|1442512259703668736 IFO FEYISAYO BENEDICT</t>
  </si>
  <si>
    <t>TRF FRM SAL   Virtual TO IVY LEAGUE ASSOCIATES LTD|ACCA IFO VICTOR OKOLI</t>
  </si>
  <si>
    <t>TRANSFER BETWEEN CUSTOMERS 000014210813214817282737715656|TRF/Part Payment SBR /FRM HAPPINESS N OKEREKE TO IVY|VNM5038678361468345||HAPPINESS N OKEREKE REF:000014210813214817282737715656  IFO ODEOGBOLA STEPHEN</t>
  </si>
  <si>
    <t>28-Sep-2021 04:44 AM</t>
  </si>
  <si>
    <t>NIP/ECO/AMUSAN OLUBAYO/REF1464548625 BO AMUSAN OLUBAYO IFO IVY LEAGUE AS</t>
  </si>
  <si>
    <t>30-Sep-2021 05:39 AM</t>
  </si>
  <si>
    <t>NIP Charge:BNG STAFF SALARY 4 SEPT  2021</t>
  </si>
  <si>
    <t>BNG STAFF SALARY 4 SEPT  2021/NIP TFR TO LUCKY ISHAYA MUSA/ABN</t>
  </si>
  <si>
    <t>NIP Charge:PYT 4 WATER &amp;amp; DRINK(MAY-SEPT )2021</t>
  </si>
  <si>
    <t>PYT 4 WATER &amp;amp; DRINK(MAY-SEPT )2021/NIP TFR TO LUCKY ISHAYA MUSA/ABN</t>
  </si>
  <si>
    <t>NIP Charge:STAFF-SALARY-FOR SEPT 2021</t>
  </si>
  <si>
    <t>STAFF-SALARY-FOR SEPT 2021/NIP TFR TO YAKUBU ISIYAKA/UNITY</t>
  </si>
  <si>
    <t>NIP Charge:STAFF SALARY 4 - SEPT 2021</t>
  </si>
  <si>
    <t>STAFF SALARY 4 - SEPT 2021/NIP TFR TO OLUWASEGUN JOSEPH SALAMI/FDP</t>
  </si>
  <si>
    <t>NIP Charge:=STAFF=SALARY FOR SEPT 2021</t>
  </si>
  <si>
    <t>=STAFF=SALARY FOR SEPT 2021/NIP TFR TO GODDEY KELVIN EMUDIAYERE/SKYE</t>
  </si>
  <si>
    <t>NIP Charge:STAFF-SALARY FOR SEPT  2021</t>
  </si>
  <si>
    <t>STAFF-SALARY FOR SEPT  2021/NIP TFR TO RUTH OLUWAWUNMI AJAYI/STBC</t>
  </si>
  <si>
    <t>30-Sep-2021 05:40 AM</t>
  </si>
  <si>
    <t>NIP Charge:STAFF SALARY FOR SEPT 2021</t>
  </si>
  <si>
    <t>STAFF SALARY FOR SEPT 2021/NIP TFR TO AKISANYA PATRICK TITILOPE/GTB</t>
  </si>
  <si>
    <t>NIP Charge:STAFF SALARY FOR SEPT -2021</t>
  </si>
  <si>
    <t>STAFF SALARY FOR SEPT -2021/NIP TFR TO ADEYIN TEMIDAYO OMOSHEWA/GTB</t>
  </si>
  <si>
    <t>NIP Charge:REFUND OF DOUBLE PYT FOR TUITION</t>
  </si>
  <si>
    <t>REFUND OF DOUBLE PYT FOR TUITION/NIP TFR TO AKINGBEHIN IFEOLUWA DANIEL/GTB</t>
  </si>
  <si>
    <t>30-Sep-2021 05:41 AM</t>
  </si>
  <si>
    <t>SUCKETS AND LIGHT FIXING @ LOUNGE// TRF TO OLUMIDE AYODELE EBIETOMIYE</t>
  </si>
  <si>
    <t>30-Sep-2021 02:38 PM</t>
  </si>
  <si>
    <t>NIP/GTB/AKINWANDE OLUMIDE RICHARDAKINWANDE OLUMI/5th Tab loan repayment o/s N25k -OLUMIDE</t>
  </si>
  <si>
    <t>01-Oct-2021 01:37 AM</t>
  </si>
  <si>
    <t>01-Oct-2021 01:21 PM</t>
  </si>
  <si>
    <t>NIP/GTB/ODEOGBOLA STEPHEN ADEDEJIODEOGBOLA STEPH/REF275149569000020000002110011320</t>
  </si>
  <si>
    <t>01-Oct-2021 01:48 PM</t>
  </si>
  <si>
    <t>NIP/KUDA/FUNMILAYO ABIGAIL JEMILEHIN/TUITION FEE IN IVY LEAGUE (ACCA)</t>
  </si>
  <si>
    <t>01-Oct-2021 04:35 PM</t>
  </si>
  <si>
    <t>NIP/ABN/FAITH OMOTOYOSI  ALADESURU/TRFBalanceforlecturesFRMFAITHOMOTOYOSIALADESURUTOIVYLEAGUEASSOCIATESLTD</t>
  </si>
  <si>
    <t>01-Oct-2021 06:43 PM</t>
  </si>
  <si>
    <t>02-Oct-2021 06:42 AM</t>
  </si>
  <si>
    <t>NIP/ECO/AWO GORDON/REF1A2542361HWDG BO AWO GORDON IFO IVY LEAGUE ASS</t>
  </si>
  <si>
    <t>02-Oct-2021 07:43 AM</t>
  </si>
  <si>
    <t>NIP/GTB/ELETE  FAITH O.ELETE, FAITH O./Scholarshipof75off REF508580436000012500002110020743</t>
  </si>
  <si>
    <t>02-Oct-2021 08:08 AM</t>
  </si>
  <si>
    <t>NIP/ABN/OLATUNJI BASIT SALAMI/TRFForSBRTunjiFRMOLATUNJIBASITSALAMITOIVYLEAGUEASSOCIATESLTD</t>
  </si>
  <si>
    <t>02-Oct-2021 12:14 PM</t>
  </si>
  <si>
    <t>TRF FRM OLAIDE E MOSAKU TO IVY LEAGUE ASSOCIATES LTD|Olaifa Kudus</t>
  </si>
  <si>
    <t>02-Oct-2021 12:45 PM</t>
  </si>
  <si>
    <t>NIP/ABN/VICTOR OLUWASANMI ADEOSUN-183-DIAMOND SW/TRFOutstandingtuitionfeeFRMVICTOROLUWASANMIADEOSUNTOIVYLEAGUEASSOCIATES</t>
  </si>
  <si>
    <t>02-Oct-2021 01:31 PM</t>
  </si>
  <si>
    <t>NIP/WBP/OMOLARA FADEKE AJAYI/ZENITH BANK-Dec Diet AFM Intensive Class</t>
  </si>
  <si>
    <t>03-Oct-2021 12:26 AM</t>
  </si>
  <si>
    <t>03-Oct-2021 10:04 AM</t>
  </si>
  <si>
    <t>NIP/GTB/OKOSODO MUAREENOKOSODO MUAREEN/TUITION 3RD INST</t>
  </si>
  <si>
    <t>TRANSFER BETWEEN CUSTOMERS MBANKING - Asaolu Abiola -balance payment of tuition fees (Ivy League) REF:218939248779185560003644033185 ANY Account Transfer from ASAOLU ABIOLA ESTHER to IVY LEAGUE ASSOCIATES LIMITED</t>
  </si>
  <si>
    <t>TRANSFER BETWEEN CUSTOMERS via GAPS 10012021oby58 121155772 2209202125 | Ivy League Associates Ltd from KPMG ADVISORY SERVICES to IVY LEAGUE ASSOCIATES LIMITED REF: 0107433306121155772000000</t>
  </si>
  <si>
    <t>TRANSFER BETWEEN CUSTOMERS MBANKING - AFM F2F REF:187880325136269900004848392672 ANY Account Transfer from FAMILUGBA JOHN OLUBUNMI to IVY LEAGUE ASSOCIATES LIMITED</t>
  </si>
  <si>
    <t>TRANSFER BETWEEN CUSTOMERS 000012211001200655114867785000|IFRS Dec 2021 Adekoya Adekunle|114867785||ADEKOYA ADEKUNLE OMOTAYO REF:000012211001200655114867785000</t>
  </si>
  <si>
    <t>STAMP DUTY CHARGE 01102021 STAMP DUTY CHARGE - 01/10/2021</t>
  </si>
  <si>
    <t>TRANSFER BETWEEN CUSTOMERS via Internet Banking Balance payment from EYINADE WASIU ADESOLA to IVY LEAGUE ASSOCIATES LIMITED</t>
  </si>
  <si>
    <t>STAMP DUTY CHARGE 02102021 STAMP DUTY CHARGE - 02/10/2021</t>
  </si>
  <si>
    <t>28-Sep-2021 04:39 PM</t>
  </si>
  <si>
    <t>NIP/SPARK/Adesola Helen/FA CBT Exam</t>
  </si>
  <si>
    <t>29-Sep-2021 02:26 PM</t>
  </si>
  <si>
    <t>TRF FRM JOSHUA OLUWATOMINIYI OJO TO IVY LEAGUE ASSOCIATES LTD -  CBE|Abraham Ojo-Tirimi</t>
  </si>
  <si>
    <t>30-Sep-2021 11:45 AM</t>
  </si>
  <si>
    <t>NIP/UBA/AKANMU OLUWATOFUNMI MARY/MOB/UTO/9125965337/000015/FA Fee</t>
  </si>
  <si>
    <t>01-Oct-2021 01:49 AM</t>
  </si>
  <si>
    <t>01-Oct-2021 09:42 AM</t>
  </si>
  <si>
    <t>TRF FRM BABATUNDE OLUWASEUN ODUNOYE TO IVY LEAGUE ASSOCIATES LTD -  CBE|MA Exam fee Adedamola</t>
  </si>
  <si>
    <t>01-Oct-2021 09:44 AM</t>
  </si>
  <si>
    <t>NIP/ABN/OKORO GRACE IFY/TRFAccaBTandFAforOsasefeFRMOKOROGRACEIFYTOIVYLEAGUEASSOCIATESLTD-CBE</t>
  </si>
  <si>
    <t>01-Oct-2021 10:52 AM</t>
  </si>
  <si>
    <t>TRF FRM ESTHER IYADUNNI OMIWOLE TO IVY LEAGUE ASSOCIATES LTD -  CBE|Payment for FA, MA and BT exams</t>
  </si>
  <si>
    <t>02-Oct-2021 08:06 AM</t>
  </si>
  <si>
    <t>NIP/ABN/BOLUWATIFE MERCY OJEDOKUN/TRFBalanceFRMBOLUWATIFEMERCYOJEDOKUNTOIVYLEAGUEASSOCIATESLTD-CBE</t>
  </si>
  <si>
    <t>02-Oct-2021 10:52 AM</t>
  </si>
  <si>
    <t>NIP/FBN/MAKINDE KAYODE OLANREWAJU/FBNMOBILE:IVY LEAGUE ASSOCIATES LTD    CBE/BUSINESS   TECHNOLOGY  F1</t>
  </si>
  <si>
    <t>02-Oct-2021 11:20 PM</t>
  </si>
  <si>
    <t>TRANSFER BETWEEN CUSTOMERS Via GTWorld REF:275153671000000080002110041504 from TOLUWALADE , OPEYIMIKA EUNICE to IVY LEAGUE ASSOCIATES LIMITED</t>
  </si>
  <si>
    <t>TRANSFER BETWEEN CUSTOMERS MBANKING - Lectures REF:720881670002525200005424980342 ANY Account Transfer from IMEAH, SOR-ASIRA BERNARD to IVY LEAGUE ASSOCIATES LIMITED</t>
  </si>
  <si>
    <t>STAMP DUTY CHARGE 05102021 STAMP DUTY CHARGE - 05/10/2021</t>
  </si>
  <si>
    <t>TRANSFER BETWEEN CUSTOMERS 000014211007143841231861264805|TRFMAFAclassesFRMIJEOMACHINEDUWORUKATOIVYLEAGUEASSOCIATESLIMITED|000014211007143815298683961541||IJEOMA CHINEDU WORUKA REF:000014211007143841231861264805</t>
  </si>
  <si>
    <t>STAMP DUTY CHARGE 07102021 STAMP DUTY CHARGE - 07/10/2021</t>
  </si>
  <si>
    <t>TRANSFER BETWEEN CUSTOMERS 000015211009131508002078625176|OWN ACCOUNT TRSF ZBN - GTB|167810216||IVY LEAGUE ASSOCIATES LTD REF:000015211009131508002078625176</t>
  </si>
  <si>
    <t>TRANSFER BETWEEN CUSTOMERS 000015211009131506002078625105|OWN ACCT TRS ZBN-CBE - GTB|167810718||IVY LEAGUE ASSOCIATES LTD REF:000015211009131506002078625105</t>
  </si>
  <si>
    <t>STAMP DUTY CHARGE 09102021 STAMP DUTY CHARGE - 09/10/2021</t>
  </si>
  <si>
    <t>05-Oct-2021 10:10 AM</t>
  </si>
  <si>
    <t>NIP/UBA/BALAMI BARKA MICHAEL/MOB/UTO/9178097215/000015/Financial reporting class</t>
  </si>
  <si>
    <t>05-Oct-2021 03:12 PM</t>
  </si>
  <si>
    <t>05-Oct-2021 08:45 PM</t>
  </si>
  <si>
    <t>NIP Charge:BNG STAFF SALARY FOR SEPT  2021</t>
  </si>
  <si>
    <t>BNG STAFF SALARY FOR SEPT  2021/NIP TFR TO EBIETOMIYE OLUMIDE AYODELE/GTB</t>
  </si>
  <si>
    <t>NIP Charge:BNG STAFF-SALARY 4 SEPT  2021</t>
  </si>
  <si>
    <t>BNG STAFF-SALARY 4 SEPT  2021/NIP TFR TO JAMIU OLUKAYODE OSHIBOLU/STBC</t>
  </si>
  <si>
    <t>05-Oct-2021 08:54 PM</t>
  </si>
  <si>
    <t>PYT 4 DATA 4 CLASS&amp;VIDEO DOWNLOADS// TRF TO OLUMIDE AYODELE EBIETOMIYE</t>
  </si>
  <si>
    <t>PYT FOR ADMIN MATERIALS FOR OFFICE// TRF TO OLUMIDE AYODELE EBIETOMIYE</t>
  </si>
  <si>
    <t>06-Oct-2021 12:35 PM</t>
  </si>
  <si>
    <t>NIP/GTB/OLADEJO  OLUBUNMI AMINATOLADEJO, OLUBUNM/PaymentforACCAtuitionandtuitionregistration REF231442084000041500002110</t>
  </si>
  <si>
    <t>06-Oct-2021 05:09 PM</t>
  </si>
  <si>
    <t>NIP/FBN/OLUFEMI RICHARD FOLARIN/FBNMOBILE:IVY LEAGUE ASSOCIATES LTD/TUITION AND REGISTRATION FEE FOR RICHARD</t>
  </si>
  <si>
    <t>07-Oct-2021 10:54 AM</t>
  </si>
  <si>
    <t>NIP/GTB/ONAMADE  SAMUEL OLADAPOONAMADE  SAMUEL O/BalanceoftuitionforOnamadeSamuel REF232826504000040000002110071025</t>
  </si>
  <si>
    <t>07-Oct-2021 02:39 PM</t>
  </si>
  <si>
    <t>NIP/FDP/CROSSTIE SOLUTIONS LIMITED/COB TRF FROM CROSSTIE S **9843 FBP</t>
  </si>
  <si>
    <t>07-Oct-2021 02:57 PM</t>
  </si>
  <si>
    <t>NIP/ABN/EKENE DONALD NNAJI/TRFNnajiekeneregustrationFRMEKENEDONALDNNAJITOIVYLEAGUEASSOCIATESLTD</t>
  </si>
  <si>
    <t>08-Oct-2021 10:13 AM</t>
  </si>
  <si>
    <t>NIP/ECO/MUSA ODUSANYA/REF1537027227 BO MUSA ODUSANYA IFO IVY LEAGUE ASS</t>
  </si>
  <si>
    <t>09-Oct-2021 10:42 AM</t>
  </si>
  <si>
    <t>NIP/FDP/NWOSU UCHECHUKWU/ONB TRF FROM NWOSU UCHE **1040 FBP</t>
  </si>
  <si>
    <t>09-Oct-2021 11:07 AM</t>
  </si>
  <si>
    <t>NIP/ABN/BOLUWATIFE MERCY OJEDOKUN/NIP/ussd/IFT114413278247633550357466884</t>
  </si>
  <si>
    <t>09-Oct-2021 12:58 PM</t>
  </si>
  <si>
    <t>NIP/FBN/EWULOTAN TAIWO JOSHUA/FBNMOBILE:IVY LEAGUE ASSOCIATES LTD/BALANCE OF TUITION FEE</t>
  </si>
  <si>
    <t>09-Oct-2021 01:14 PM</t>
  </si>
  <si>
    <t>PETTY &amp; FUEL RIMBURSEMENT 4 OFFICE// TRF TO OLUMIDE AYODELE EBIETOMIYE</t>
  </si>
  <si>
    <t>ACCA REG FEE- OKORO UHENNA-5263660// TRF TO SEACRON EDUCATIONAL NIGERIA LIMITED</t>
  </si>
  <si>
    <t>BALANCE FOR OVERDUE PETTY// TRF TO OLUMIDE AYODELE EBIETOMIYE</t>
  </si>
  <si>
    <t>TRSF 4 SOCIAL MEDIA FUNDING(IG&amp;FB)// TRF TO OLUMIDE AYODELE EBIETOMIYE</t>
  </si>
  <si>
    <t>TRSF 4 FOOD&amp;DRINK 4 CAMPAIGN TEAM// TRF TO OLUMIDE AYODELE EBIETOMIYE</t>
  </si>
  <si>
    <t>09-Oct-2021 01:15 PM</t>
  </si>
  <si>
    <t>NIP Charge:REFUND OF OVERPAYMENT FROM STUDENT</t>
  </si>
  <si>
    <t>REFUND OF OVERPAYMENT FROM STUDENT/NIP TFR TO EKENE DONALD NNAJI/ABN</t>
  </si>
  <si>
    <t>NIP Charge:PYT FOR DP DESIGNS FOR SEPTEMBER</t>
  </si>
  <si>
    <t>PYT FOR DP DESIGNS FOR SEPTEMBER/NIP TFR TO OLIBEY  VALENTINE AZUBUIKE/GTB</t>
  </si>
  <si>
    <t>NIP Charge:OWN ACCOUNT TRSF ZBN - GTB</t>
  </si>
  <si>
    <t>OWN ACCOUNT TRSF ZBN - GTB/NIP TFR TO IVY LEAGUE ASSOCIATES LIMITED/GTB</t>
  </si>
  <si>
    <t>09-Oct-2021 06:00 PM</t>
  </si>
  <si>
    <t>NIP/GTB/AWODIJI ADESOPEFOLU ADERINSOLAAWODIJI AD/AccalecturesSBRAFMAAA REF206201314000059000002110091800</t>
  </si>
  <si>
    <t>09-Oct-2021 10:50 PM</t>
  </si>
  <si>
    <t>10-Oct-2021 10:08 AM</t>
  </si>
  <si>
    <t>NIP/ABN/YUSUF ADEWALE TAIWO/TRFFRMYUSUFADEWALETAIWOTOIVYLEAGUEASSOCIATESLTD</t>
  </si>
  <si>
    <t>11-Oct-2021 11:51 AM</t>
  </si>
  <si>
    <t>NIP/ABN/OMOJOLAADE ADEDEJI/TRFAccaFRMOMOJOLAADEADEDEJITOIVYLEAGUEASSOCIATESLTD</t>
  </si>
  <si>
    <t>11-Oct-2021 08:52 PM</t>
  </si>
  <si>
    <t>NIP/GTB/OLOGUNRO GBOLAHAN KAYODEOLOGUNRO GBOLAHA/via GTWORLD Gbolahan SBL standard</t>
  </si>
  <si>
    <t>12-Oct-2021 09:04 AM</t>
  </si>
  <si>
    <t>NIP/STBC/NKIRU PERPETUA IGWE/Extension for SBR class</t>
  </si>
  <si>
    <t>12-Oct-2021 12:03 PM</t>
  </si>
  <si>
    <t>NIP/FBN/YUSUF DAMILOLA/FBNMOBILE:IVY LEAGUE ASSOCIATES LTD/IVY LEAGUE BALANCE   DAMILOLA YUSUF</t>
  </si>
  <si>
    <t>12-Oct-2021 04:47 PM</t>
  </si>
  <si>
    <t>TRF FRM TAJUDEEN BABATUNDE LAWAL TO IVY LEAGUE ASSOCIATES LTD|SBL</t>
  </si>
  <si>
    <t>04-Oct-2021 08:44 AM</t>
  </si>
  <si>
    <t>NIP/GTB/ANIAH MARGARET -THERESAANIAH MARGARET -T/Victoria Umbeye Udida-Exam Papers</t>
  </si>
  <si>
    <t>04-Oct-2021 11:55 AM</t>
  </si>
  <si>
    <t>NIP/GTB/OBIORAH CHIDINMA ADAKUOBIORAH CHIDINMA A/via GTWORLD Exam</t>
  </si>
  <si>
    <t>06-Oct-2021 07:51 PM</t>
  </si>
  <si>
    <t>TRF FRM BABATUNDE OLUWASEUN ODUNOYE TO IVY LEAGUE ASSOCIATES LTD -  CBE|FA Exam Fee Adedamola</t>
  </si>
  <si>
    <t>09-Oct-2021 05:27 AM</t>
  </si>
  <si>
    <t>TRF FRM NDIFREKE GODDEY UDOIDUNG TO IVY LEAGUE ASSOCIATES LTD -  CBE|Lw</t>
  </si>
  <si>
    <t>NIP Charge:OWN ACCT TRS ZBN-CBE - GTB</t>
  </si>
  <si>
    <t>OWN ACCT TRS ZBN-CBE - GTB/NIP TFR TO IVY LEAGUE ASSOCIATES LIMITED/GTB</t>
  </si>
  <si>
    <t>09-Oct-2021 09:50 PM</t>
  </si>
  <si>
    <t>11-Oct-2021 11:06 AM</t>
  </si>
  <si>
    <t>NIP/GTB/ASHIEDU BENEDICT IFECHUKWUDEASHIEDU BENE/ABMAforBenedictAshiedu REF263245644000100000002110111050</t>
  </si>
  <si>
    <t>13-Oct-2021 09:30 PM</t>
  </si>
  <si>
    <t>NIP/GTB/ALUKO  MONSURAT OLAITANALUKO, MONSURAT O/via GTWORLD Exampaper-Fin accounting</t>
  </si>
  <si>
    <t>16-Oct-2021 09:18 PM</t>
  </si>
  <si>
    <t>18-Oct-2021 02:41 PM</t>
  </si>
  <si>
    <t>NIP/GTB/ALUKO  MONSURAT OLAITANALUKO, MONSURAT O/via GTWORLD Business in technology..</t>
  </si>
  <si>
    <t>18-Oct-2021 07:23 PM</t>
  </si>
  <si>
    <t>NIP/GTB/ADEKOYA  ROSE OGWAADEKOYA, ROSE OGWA/via GTWORLD Rose Adekoya-CBL EXAMS</t>
  </si>
  <si>
    <t>NIBSS Instant Payment Outward 000013211013163002000375537369 70DAYS SAFELOCK WITH PIGGYVEST 70DAYS SAFELOCK WITH PIGGYVEST 121629205 IFO : WEMA/Oluwaseun Ajayi REF:209075818160000000001216292050</t>
  </si>
  <si>
    <t>COMMISSION 000013211013163002000375537369 NIP TRANSFER COMMISSION FOR 70DAYS SAFELOCK WITH PIGGYVEST 70DAYS SAFELOCK WITH PIGGYVEST 121629205 ReF:209075818160000000001216292050</t>
  </si>
  <si>
    <t>VALUE ADDED TAX VAT ON NIP TRANSFER FOR 70DAY</t>
  </si>
  <si>
    <t>TRANSFER BETWEEN CUSTOMERS Via GTWorld Remaining balance REF:204192064000000050002110142237 from AJAYI OLUBUKOLA ANUOLUWAPO to IVY LEAGUE ASSOCIATES LIMITED</t>
  </si>
  <si>
    <t>TRANSFER BETWEEN CUSTOMERS MBANKING - TRF REF:553322354267527300006015565599 ANY Account Transfer from AJAYI, OLUWASEUN EMMANUEL to IVY LEAGUE ASSOCIATES LIMITED</t>
  </si>
  <si>
    <t>STAMP DUTY CHARGE 17102021 STAMP DUTY CHARGE - 17/10/2021</t>
  </si>
  <si>
    <t>TRANSFER BETWEEN CUSTOMERS via Internet Banking AFM lecture from EYINADE WASIU ADESOLA to IVY LEAGUE ASSOCIATES LIMITED</t>
  </si>
  <si>
    <t>STAMP DUTY CHARGE 19102021 STAMP DUTY CHARGE - 19/10/2021</t>
  </si>
  <si>
    <t>13-Oct-2021 11:57 AM</t>
  </si>
  <si>
    <t>NIP/ABN/SHATONG PAM DACHOMO/TRFAPMFRMSHATONGPAMDACHOMOTOIVYLEAGUEASSOCIATESLTD</t>
  </si>
  <si>
    <t>13-Oct-2021 04:38 PM</t>
  </si>
  <si>
    <t>NIP/ABN/OLOWU  YETUNDE AJOKE-117-DIAMOND SAVINGS/TRFBalancepaymenttutorialFRMOLOWUYETUNDEAJOKETOIVYLEAGUEASSOCIATESLTD</t>
  </si>
  <si>
    <t>16-Oct-2021 05:13 AM</t>
  </si>
  <si>
    <t>NIP/STBC/CHINELOMA OLUCHI AKITI/AFM Revision class</t>
  </si>
  <si>
    <t>16-Oct-2021 10:21 PM</t>
  </si>
  <si>
    <t>18-Oct-2021 06:12 AM</t>
  </si>
  <si>
    <t>NIP/FBN/OYENIYAN TOSIN SAMUEL/FBNMOBILE:IVY LEAGUE ASSOCIATES LTD/FT</t>
  </si>
  <si>
    <t>18-Oct-2021 11:21 AM</t>
  </si>
  <si>
    <t>NIP/GTB/DADA KUDIRAT ABIMBOLADADA KUDIRAT ABIMBO/REF214770474000025000002110181121</t>
  </si>
  <si>
    <t>19-Oct-2021 09:53 AM</t>
  </si>
  <si>
    <t>NIP/SKYE/ADEOLA OLUWASEUN BANJO/DGBNK:Vulte FT To:IVY LEAGUE ASSOCIATES LTD:Zenith Bank:adeola banjo   AAA revision : 32</t>
  </si>
  <si>
    <t>19-Oct-2021 11:23 AM</t>
  </si>
  <si>
    <t>NIP/GTB/AKUBUE  UZOAMAKA VIVIANAKUBUE, UZOAMAKA /RevisionclassSBRforDec2021 REF240650356000020000002110191123</t>
  </si>
  <si>
    <t>19-Oct-2021 11:36 AM</t>
  </si>
  <si>
    <t>NIP/GTB/AKUBUE  UZOAMAKA VIVIANAKUBUE, UZOAMAKA /AccesstostandardlecturesSBR REF240650356000005000002110191136</t>
  </si>
  <si>
    <t>19-Oct-2021 11:51 AM</t>
  </si>
  <si>
    <t>NIP/GTB/OKEKE CHUKWUIKE CHRISTIANOKEKE CHUKWUIKE/REF227666581000030000002110191151</t>
  </si>
  <si>
    <t>19-Oct-2021 12:31 PM</t>
  </si>
  <si>
    <t>NIP/GTB/MOHAMMED MUSA KANDIMOHAMMED MUSA KANDI/30kfor2papersFRFMand10kforVideos REF208730557000040000002110191231</t>
  </si>
  <si>
    <t>20-Oct-2021 09:53 AM</t>
  </si>
  <si>
    <t>NIP/GTB/OBI CHIKE CASMIROBI CHIKE CASMIR/ATM Transfer of N40625 to 1013300084</t>
  </si>
  <si>
    <t>20-Oct-2021 10:43 AM</t>
  </si>
  <si>
    <t>NIP/ECO/JACKSON TEMITOPE DEBORAH/TRANSFER TO IVY LEAGUE ASSOCIATES LTD FROM JACKSON TEMITOPE DEBORAH</t>
  </si>
  <si>
    <t>20-Oct-2021 11:28 AM</t>
  </si>
  <si>
    <t>NIP/GTB/ARO OLUWASEUN OLUWAPELUMIARO OLUWASEUN O/Afmrevisionclass REF403461737000025000002110201128</t>
  </si>
  <si>
    <t>20-Oct-2021 12:50 PM</t>
  </si>
  <si>
    <t>NIP/ABN/EGOIGWE IRENE TABANSI-DURU-106-DIAMONDXT/TRFBalanceonTuitionFRMEGOIGWEIRENETABANSI-DURUTOIVYLEAGUEASSOCIATESLTD</t>
  </si>
  <si>
    <t>21-Oct-2021 10:06 AM</t>
  </si>
  <si>
    <t>PYT 4 GIFT CARD 4  GUEST SPEAKERS// TRF TO OLUMIDE AYODELE EBIETOMIYE</t>
  </si>
  <si>
    <t>PYT FOR BULKSMS NIGERIA PORTAL// TRF TO OLUMIDE AYODELE EBIETOMIYE</t>
  </si>
  <si>
    <t>21-Oct-2021 10:10 AM</t>
  </si>
  <si>
    <t>TRF FRM ADEBAYO JOSEPH ADEAGBO TO IVY LEAGUE ASSOCIATES LTD|AFM and APM and access to videos</t>
  </si>
  <si>
    <t>21-Oct-2021 11:46 AM</t>
  </si>
  <si>
    <t>NIP/ABN/ONWUKWE ONYINYECHI J/TRF/APM and AAA/FRM ONWUKWE ONYINYECHI J TO IVY</t>
  </si>
  <si>
    <t>21-Oct-2021 11:47 AM</t>
  </si>
  <si>
    <t>NIP/GTB/OWOLABI-LAWAL  TEMITOPE H.OWOLABI-LAWAL,/via GTWORLD Balance AA</t>
  </si>
  <si>
    <t>21-Oct-2021 04:16 PM</t>
  </si>
  <si>
    <t>TRF FRM HENRIETTA UCHE IGWEH TO IVY LEAGUE ASSOCIATES LTD|CLASSES- SBR &amp;amp; SBL</t>
  </si>
  <si>
    <t>21-Oct-2021 09:40 PM</t>
  </si>
  <si>
    <t>TRF FRM EDIDIONG UBONG ABBA TO IVY LEAGUE ASSOCIATES LTD|Revision Classes Ivy League</t>
  </si>
  <si>
    <t>22-Oct-2021 05:42 AM</t>
  </si>
  <si>
    <t>NIP/ABN/OLUWABUSOLA OLUWATOSIN AWOJIDE/TRFAPMlecturefeeFRMOLUWABUSOLAOLUWATOSINAWOJIDETOIVYLEAGUEASSOCIATESLTD</t>
  </si>
  <si>
    <t>22-Oct-2021 09:43 AM</t>
  </si>
  <si>
    <t>NIP/GTB/ADEBAYO KEHINDE FUNMILOLAADEBAYO KEHINDE/REF255224640000020000002110220936</t>
  </si>
  <si>
    <t>NIP/ABN/OLAYINKA OYINKANSOLA FADIRE/TRFRevisionClass-DecemberDietFRMOLAYINKAOYINKANSOLAFADIRETOIVYLEAGUEASSOCIATESLTD</t>
  </si>
  <si>
    <t>22-Oct-2021 10:44 AM</t>
  </si>
  <si>
    <t>CD/OSHUNKOA MARIA/0835126</t>
  </si>
  <si>
    <t>22-Oct-2021 01:38 PM</t>
  </si>
  <si>
    <t>TRF FRM AGATHA ZICHAT MALLAM-DIRIYA TO IVY LEAGUE ASSOCIATES LTD|Agatha Mallam</t>
  </si>
  <si>
    <t>22-Oct-2021 03:57 PM</t>
  </si>
  <si>
    <t>NIP/GTB/ADENLOLU  ADEMOLA EMMANUELADENLOLU, ADEM/ACCARevisionClass REF214963623000025000002110221557</t>
  </si>
  <si>
    <t>22-Oct-2021 04:12 PM</t>
  </si>
  <si>
    <t>NIP/GTB/OLUDIPE GABRIELOLUDIPE GABRIEL/NIP Inflow from OLUDIPE GABRIELOLUDIPE GABRIEL</t>
  </si>
  <si>
    <t>22-Oct-2021 04:20 PM</t>
  </si>
  <si>
    <t>NIP/ABN/OKECHUKWU RONALD AJAH-117-DIAMOND SAVING/NIP000014211022161936005273158093VNS02000321102204193636005573700908808</t>
  </si>
  <si>
    <t>22-Oct-2021 05:15 PM</t>
  </si>
  <si>
    <t>NIP/STB/OJENIKE FOLUSO AYODELE/Trf to IVY|revision classes and videos</t>
  </si>
  <si>
    <t>22-Oct-2021 06:14 PM</t>
  </si>
  <si>
    <t>NIP/UBA/TOYIN DARE ODEYINDE/MOB/UTO/9347490171/000015/AFM Revision Toyin Odeyinde</t>
  </si>
  <si>
    <t>22-Oct-2021 07:16 PM</t>
  </si>
  <si>
    <t>NIP/GTB/ONYEOCHA  CHIDOZIEONYEOCHA, CHIDOZIE/APMAAARevision REF213801732000030000002110221916</t>
  </si>
  <si>
    <t>22-Oct-2021 07:28 PM</t>
  </si>
  <si>
    <t>NIP/GTB/ACHUMBA CHINWENDU PRECIOUSACHUMBA CHINWE/AFMDecdietrevisionclassforMsPrech REF326253021000020000002110221929</t>
  </si>
  <si>
    <t>22-Oct-2021 07:42 PM</t>
  </si>
  <si>
    <t>NIP/UBA/OLUSHOLA SHERIFDEEN OGUNLANA/USSD-NIP/To IVY L./23481XXXX8377</t>
  </si>
  <si>
    <t>22-Oct-2021 09:42 PM</t>
  </si>
  <si>
    <t>NIP/ABN/CHINENYE DARLINTINA NWACHUKWU/TRFPmclassesFRMCHINENYEDARLINTINANWACHUKWUTOIVYLEAGUEASSOCIATESLTD</t>
  </si>
  <si>
    <t>22-Oct-2021 09:53 PM</t>
  </si>
  <si>
    <t>NIP/GTB/IHEANACHOR CHINONYE G.IHEANACHOR CHINONY/AFM Revision- Chinonye Iheanachor</t>
  </si>
  <si>
    <t>22-Oct-2021 10:21 PM</t>
  </si>
  <si>
    <t>NIP/GTB/OKOLI IFEOMA NGOZIOKOLI IFEOMA NGOZI/via GTWORLD Afm revision</t>
  </si>
  <si>
    <t>23-Oct-2021 05:33 AM</t>
  </si>
  <si>
    <t>NIP/STBC/JOSHUA OSABO OMOREGBE/Recorded classes access</t>
  </si>
  <si>
    <t>23-Oct-2021 06:23 AM</t>
  </si>
  <si>
    <t>NIP/GTB/BELLO  SHAKIRAT  KEHINDEBELLO, SHAKIRAT /USSD NIP Transfer from  09035156663</t>
  </si>
  <si>
    <t>23-Oct-2021 08:25 AM</t>
  </si>
  <si>
    <t>NIP/UBN/ONORO AGHOGHO BLESSING/MOBILE/UNION Transfer from ONORO AGHOGHO BLESSING - AAA deferral fee</t>
  </si>
  <si>
    <t>23-Oct-2021 09:47 AM</t>
  </si>
  <si>
    <t>NIP/ABN/OSHUNGBOYE YETUNDE/TRF/Yetunde Balogun /FRM OSHUNGBOYE YETUNDE TO IVY</t>
  </si>
  <si>
    <t>23-Oct-2021 10:00 AM</t>
  </si>
  <si>
    <t>NIP/UBA/ADAEZEOKONKWO/TUD  IBG/UTO/Adaeze Okonkwo APM Rev/ABAZA/IVY LEAGUE A</t>
  </si>
  <si>
    <t>23-Oct-2021 10:20 AM</t>
  </si>
  <si>
    <t>TRF FRM SAMUEL KANU ACHINIVU TO IVY LEAGUE ASSOCIATES LTD|Samuel</t>
  </si>
  <si>
    <t>23-Oct-2021 10:51 AM</t>
  </si>
  <si>
    <t>NIP/FCMB/FATOLU FUNMI JOY/App  To Zenith Bank IVY LEAGUE ASSOCIATES LTD</t>
  </si>
  <si>
    <t>23-Oct-2021 11:23 AM</t>
  </si>
  <si>
    <t>NIP/FBN/IPINLAYE AYODEJI OLANREWAJU/FBNMOBILE:IVY LEAGUE ASSOCIATES LTD/PAYMENT FOR REVISION CLASS</t>
  </si>
  <si>
    <t>23-Oct-2021 11:30 AM</t>
  </si>
  <si>
    <t>NIP/STBC/CHIZOBA ANITA UCHEBO/SBL Revison Class Chizoba Uchebo</t>
  </si>
  <si>
    <t>23-Oct-2021 11:47 AM</t>
  </si>
  <si>
    <t>NIP/GTB/ADEGBITE  MARYAM IFEOLUWAADEGBITE  MARYA/Fmandaarevision REF249305153000030000002110231147</t>
  </si>
  <si>
    <t>23-Oct-2021 12:46 PM</t>
  </si>
  <si>
    <t>NIP/GTB/BADIRU MICHAEL ADEOLABADIRU,MICHAEL ADEO/MichaelBadiruAFMRevisionclass REF239236241000025000002110231247</t>
  </si>
  <si>
    <t>23-Oct-2021 01:36 PM</t>
  </si>
  <si>
    <t>TRF FRM NANCY CHARLES IWARA TO IVY LEAGUE ASSOCIATES LTD|Revision recorded classes</t>
  </si>
  <si>
    <t>23-Oct-2021 01:39 PM</t>
  </si>
  <si>
    <t>NIP/STLB/TITILAYO OLUFUNMI TAYO/Transfer from TITILAYO OLUFUNMI TAYO to IVY LEAGUE ASSOCIATES LTD</t>
  </si>
  <si>
    <t>23-Oct-2021 02:08 PM</t>
  </si>
  <si>
    <t>NIP/WBP/ADETUTU ABIDEMI ADEBAYO/ZENITH BANK-Standard AA lectures</t>
  </si>
  <si>
    <t>23-Oct-2021 02:51 PM</t>
  </si>
  <si>
    <t>NIP/GTB/OKEKE CHINENYE CHIMNOOKEKE CHINENYE CHIM/via GTWORLD Chinenye revision class</t>
  </si>
  <si>
    <t>23-Oct-2021 05:51 PM</t>
  </si>
  <si>
    <t>NIP/WBP/ABIGAIL  OKEKE/945 Transfer to ZENITH|IVY LEAGUE ASSOCIATES LTD</t>
  </si>
  <si>
    <t>23-Oct-2021 06:18 PM</t>
  </si>
  <si>
    <t>NIP/GTB/ISOBERENGE BELEMAISOBERENGE BELEMA/SBLandAAA REF508581385000030000002110231819</t>
  </si>
  <si>
    <t>23-Oct-2021 06:51 PM</t>
  </si>
  <si>
    <t>NIP/FBN/SOMOYE  TOLULOPE OLUFUNKE/FBNMOBILE:IVY LEAGUE ASSOCIATES LTD/FR  AA</t>
  </si>
  <si>
    <t>23-Oct-2021 07:53 PM</t>
  </si>
  <si>
    <t>NIP/STBC/OLUWAFEMI OLATOYE KUSHIMO/Olatoye  AAA</t>
  </si>
  <si>
    <t>23-Oct-2021 10:45 PM</t>
  </si>
  <si>
    <t>24-Oct-2021 09:15 AM</t>
  </si>
  <si>
    <t>TRF FRM FOLASHADE ALEEMAT JIMOH TO IVY LEAGUE ASSOCIATES LTD|SBL Revision classes</t>
  </si>
  <si>
    <t>24-Oct-2021 11:00 AM</t>
  </si>
  <si>
    <t>NIP/SKYE/ALAO OBAFEMI OLUWASEUN/DGBNK:Vulte FT To:IVY LEAGUE ASSOCIATES LTD:Zenith Bank:AAA tuition for Temitope ALAO :</t>
  </si>
  <si>
    <t>24-Oct-2021 11:02 AM</t>
  </si>
  <si>
    <t>NIP/FBN/OLUKEYE OLUWATOBILOBA/FBNMOBILE:IVY LEAGUE ASSOCIATES LTD/PM AND TAX</t>
  </si>
  <si>
    <t>TRANSFER BETWEEN CUSTOMERS 000012211020103705000315687747|TRF FRM IRENE EFE LAWRENCE|1LPSDTCO1XWP29AE||IRENE EFE LAWRENCE REF:000012211020103705000315687747</t>
  </si>
  <si>
    <t>STAMP DUTY CHARGE 20102021 STAMP DUTY CHARGE - 20/10/2021</t>
  </si>
  <si>
    <t>TRANSFER BETWEEN CUSTOMERS MBANKING - 07068769904 REF:964848677539858000005188885455 ANY Account Transfer from MARTINS TEMITOPE TOSIN to IVY LEAGUE ASSOCIATES LIMITED</t>
  </si>
  <si>
    <t>STAMP DUTY CHARGE 23102021 STAMP DUTY CHARGE - 23/10/2021</t>
  </si>
  <si>
    <t>TRANSFER BETWEEN CUSTOMERS 000014211024085725280215252951|TRFPaymentforrevisionofSBLFRMOKAFOROBIANUJUANWULITOIVYLEAGUEASSOCIATESLIMITED|000014211024085701291636251408||OKAFOR OBIANUJU ANWULI-REF:000014211024085725280215252951</t>
  </si>
  <si>
    <t>TRANSFER BETWEEN CUSTOMERS Via USSD GTBank Transfer 00000000246022424020907581810000020000202110242219 from OBAFEMI, IBUKUN OLUWASEUN to IVY LEAGUE ASSOCIATES LIMITED</t>
  </si>
  <si>
    <t>STAMP DUTY CHARGE 24102021 STAMP DUTY CHARGE - 24/10/2021</t>
  </si>
  <si>
    <t>REVISION  CLASS</t>
  </si>
  <si>
    <t>NIP/STBC/TEMITOPE ABISOLA OJORA/Temi Ojora APM revision classes</t>
  </si>
  <si>
    <t>NIP/STBC/CHIJIOKE JAMES NWANGWU/Tuition</t>
  </si>
  <si>
    <t>TRF FRM OLUWADOLAPO OYINDAMOLA ADEGOKE TO IVY LEAGUE ASSOCIATES LTD|Revision and standard classes</t>
  </si>
  <si>
    <t>TRF FRM SENAMI OLUWASEUN OLUSANYA TO IVY LEAGUE ASSOCIATES LTD|Tuition</t>
  </si>
  <si>
    <t>NIP/GTB/GABRIEL ADEJUMOKE ESTHERGABRIEL ADEJUMOK/via GTWORLD Tuition fee and Reg</t>
  </si>
  <si>
    <t>26-Oct-2021 03:59 PM</t>
  </si>
  <si>
    <t>26-Oct-2021 04:02 PM</t>
  </si>
  <si>
    <t>27-Oct-2021 05:52 AM</t>
  </si>
  <si>
    <t>NIP/GTB/FADAIRO EDNA IZIEGBEFADAIRO EDNA IZIEGBE/Lessonfee REF214862005500020000002110270553</t>
  </si>
  <si>
    <t>27-Oct-2021 10:42 AM</t>
  </si>
  <si>
    <t>NIP/GTB/SUNMONU SAIDAT OLUBUKOLASUNMONU SAIDAT O/via GTWORLD Pymt for PM revision class and material access. Sunmonu Sad</t>
  </si>
  <si>
    <t>27-Oct-2021 12:49 PM</t>
  </si>
  <si>
    <t>NIP/GTB/ADEKUNLE SAMUEL ADEYANJUADEKUNLE SAMUEL /via GTWORLD CFA class balance</t>
  </si>
  <si>
    <t>27-Oct-2021 01:40 PM</t>
  </si>
  <si>
    <t>ZENITH MOBILE TRANSFER FROM MORAYO A OGUNLOYE</t>
  </si>
  <si>
    <t>27-Oct-2021 03:19 PM</t>
  </si>
  <si>
    <t>NIP/GTB/LAWAL  KAREEMAH OLASHILELAWAL, KAREEMAH /FRrevisionclass REF275119583000025000002110271519</t>
  </si>
  <si>
    <t>27-Oct-2021 05:23 PM</t>
  </si>
  <si>
    <t>NIP/ABN/UNOMA  NWOSA/TRFUnomaDavid-EzeFRMUNOMANWOSATOIVYLEAGUEASSOCIATESLTD</t>
  </si>
  <si>
    <t>27-Oct-2021 06:05 PM</t>
  </si>
  <si>
    <t>NIP/GTB/SOBOWALE ADEROJU RAINATSOBOWALE ADEROJU /via GTWORLD SBL And AAA Lectures</t>
  </si>
  <si>
    <t>27-Oct-2021 08:15 PM</t>
  </si>
  <si>
    <t>TRF FRM OLORUNTOBI DAPO ADELOKUN TO IVY LEAGUE ASSOCIATES LTD|Payment for SBL</t>
  </si>
  <si>
    <t>27-Oct-2021 10:54 PM</t>
  </si>
  <si>
    <t>NIP/UBN/ADEYEYE ADEDOYIN A/MOBILE/UNION Transfer from ADEYEYE ADEDOYIN A - Adedoyins balance</t>
  </si>
  <si>
    <t>28-Oct-2021 08:12 AM</t>
  </si>
  <si>
    <t>NIP/UBA/DIKE CHIBUIKE EMMANUEL/MOB/UTO/9401985981/000015/Transfer</t>
  </si>
  <si>
    <t>28-Oct-2021 10:31 AM</t>
  </si>
  <si>
    <t>NIP/GTB/ADELOYE  OYINDAMOLA TOLUWALASEADELOYE, O/via GTWORLD</t>
  </si>
  <si>
    <t>28-Oct-2021 10:46 AM</t>
  </si>
  <si>
    <t>PAYE TAX PYT 4 SEPT &amp; OCT. 2021// TRF TO OLUMIDE AYODELE EBIETOMIYE</t>
  </si>
  <si>
    <t>NIP Charge:STAFF NET SALARY-4-OCT  2021</t>
  </si>
  <si>
    <t>STAFF NET SALARY-4-OCT  2021/NIP TFR TO OLUWASEGUN JOSEPH SALAMI/FDP</t>
  </si>
  <si>
    <t>NIP Charge:STAFF NET SALARY 4 OCT  2021</t>
  </si>
  <si>
    <t>STAFF NET SALARY 4 OCT  2021/NIP TFR TO EBIETOMIYE OLUMIDE AYODELE/GTB</t>
  </si>
  <si>
    <t>NIP Charge:STAFF-NET SALARY 4 OCT  2021</t>
  </si>
  <si>
    <t>STAFF-NET SALARY 4 OCT  2021/NIP TFR TO LUCKY ISHAYA MUSA/ABN</t>
  </si>
  <si>
    <t>NIP Charge:STAFF NET SALARY 4 OCT-2021</t>
  </si>
  <si>
    <t>STAFF NET SALARY 4 OCT-2021/NIP TFR TO AKISANYA PATRICK TITILOPE/GTB</t>
  </si>
  <si>
    <t>NIP Charge:AUX-STAFF NET SALARY 4 OCT  2021</t>
  </si>
  <si>
    <t>AUX-STAFF NET SALARY 4 OCT  2021/NIP TFR TO ADEYIN TEMIDAYO OMOSHEWA/GTB</t>
  </si>
  <si>
    <t>NIP Charge:STAFF-NET SALARY 4 OCT-2021</t>
  </si>
  <si>
    <t>STAFF-NET SALARY 4 OCT-2021/NIP TFR TO JAMIU OLUKAYODE OSHIBOLU/STBC</t>
  </si>
  <si>
    <t>NIP Charge:NEPA BILL FOR SEPT  2021+PR</t>
  </si>
  <si>
    <t>NEPA BILL FOR SEPT  2021+PR/NIP TFR TO EBIETOMIYE OLUMIDE AYODELE/GTB</t>
  </si>
  <si>
    <t>NIP Charge:AUX STAFF NET SALARY 4 OCT  2021</t>
  </si>
  <si>
    <t>AUX STAFF NET SALARY 4 OCT  2021/NIP TFR TO YAKUBU ISIYAKA/UNITY</t>
  </si>
  <si>
    <t>NIP Charge:AUX STAFF-NET-SALARY 4 OCT  2021</t>
  </si>
  <si>
    <t>AUX STAFF-NET-SALARY 4 OCT  2021/NIP TFR TO GODDEY KELVIN EMUDIAYERE/SKYE</t>
  </si>
  <si>
    <t>NIP Charge:WASTE BILL PYT 4 SEPT  2021</t>
  </si>
  <si>
    <t>WASTE BILL PYT 4 SEPT  2021/NIP TFR TO TEMMY VENTURES/GTB</t>
  </si>
  <si>
    <t>NIP Charge:STAFF NET-SALARY-4 OCT  2021</t>
  </si>
  <si>
    <t>STAFF NET-SALARY-4 OCT  2021/NIP TFR TO RUTH OLUWAWUNMI AJAYI/STBC</t>
  </si>
  <si>
    <t>28-Oct-2021 10:51 AM</t>
  </si>
  <si>
    <t>FUEL&amp; PETTY CASH REIMBURSEMENT// TRF TO OLUMIDE AYODELE EBIETOMIYE</t>
  </si>
  <si>
    <t>PYT4 INTERNET SUB 4 LECTURE&amp;VIDEOS// TRF TO OLUMIDE AYODELE EBIETOMIYE</t>
  </si>
  <si>
    <t>28-Oct-2021 02:53 PM</t>
  </si>
  <si>
    <t>NIP/GTB/OBA  BAMIDELE OLADIPOOBA  BAMIDELE OLADI/REGISTRATION And PAYMENT FOR AFM REVISION DEC21</t>
  </si>
  <si>
    <t>29-Oct-2021 04:06 PM</t>
  </si>
  <si>
    <t>NIP/ABN/KAFAYAT  ANIFOWOSE/TRFKafayatAFMrevisionFRMKAFAYATANIFOWOSETOIVYLEAGUEASSOCIATESLTD</t>
  </si>
  <si>
    <t>29-Oct-2021 05:18 PM</t>
  </si>
  <si>
    <t>NIP/GTB/YUSUF YUSUF BABATUNDEYUSUF YUSUF BABATUN/SBR and APM Dec Revision Class</t>
  </si>
  <si>
    <t>30-Oct-2021 08:17 AM</t>
  </si>
  <si>
    <t>NIP/GTB/BELLO OLUWATOYIN ELIZABETHBELLO OLUWATOY/via GTWORLD For revision and recorded classes</t>
  </si>
  <si>
    <t>30-Oct-2021 10:51 AM</t>
  </si>
  <si>
    <t>NIP/ABN/ONYIA ONYINYE/TRFFRMONYIAONYINYETOIVYLEAGUEASSOCIATESLTD</t>
  </si>
  <si>
    <t>30-Oct-2021 02:05 PM</t>
  </si>
  <si>
    <t>NIP/FBN/ONYEGBULEM PRECIOUS CHIAMKA/58051635599087527/FIP:TRANSFER/CHIAMAKA/58051635599087527/PP</t>
  </si>
  <si>
    <t>30-Oct-2021 11:42 PM</t>
  </si>
  <si>
    <t>31-Oct-2021 08:12 AM</t>
  </si>
  <si>
    <t>NIP/FBN/UWOGHIREN ITOHAN/FBNMOBILE:IVY LEAGUE ASSOCIATES LTD/FR REVISION</t>
  </si>
  <si>
    <t>31-Oct-2021 09:38 PM</t>
  </si>
  <si>
    <t>TRANSFER BETWEEN CUSTOMERS 000014211026204753285757195353|NIP000014211026204753005277070543VNS020033211026084753360443045019473922|000014211026204726266292197791||HILARY IFEANYI-106-DIAMONDXREF:000014211026204753285757195353</t>
  </si>
  <si>
    <t>STAMP DUTY CHARGE 26102021 STAMP DUTY CHARGE - 26/10/2021</t>
  </si>
  <si>
    <t>TRANSFER BETWEEN CUSTOMERS 000012211027143812118473552000|Drugs|118473552||GANIYAT DOLAPO AKANNI REF:000012211027143812118473552000</t>
  </si>
  <si>
    <t>STAMP DUTY CHARGE 27102021 STAMP DUTY CHARGE - 27/10/2021</t>
  </si>
  <si>
    <t>STAMP DUTY CHARGE 28102021 STAMP DUTY CHARGE - 28/10/2021</t>
  </si>
  <si>
    <t>STAMP DUTY CHARGE 29102021 STAMP DUTY CHARGE - 29/10/2021</t>
  </si>
  <si>
    <t>TRANSFER BETWEEN CUSTOMERS Via GTWorld APM revision REF:215785623000000200002110281537 from ADEJUMO ADEDOLAPO ABIDEMI to IVY LEAGUE ASSOCIATES LIMITED APM</t>
  </si>
  <si>
    <t>TRANSFER BETWEEN CUSTOMERS Via USSD GTBank Transfer 00000000229068847920907581810000025000202110290712 from OMAGE JENNIFER to IVY LEAGUE ASSOCIATES LIMITED AA</t>
  </si>
  <si>
    <t>01-Nov-2021 05:08 AM</t>
  </si>
  <si>
    <t>NIP/GTB/AKINWANDE OLUMIDE RICHARDAKINWANDE OLUMI/6th/final Tab loan repayment - Olumide A.</t>
  </si>
  <si>
    <t>02-Nov-2021 06:47 PM</t>
  </si>
  <si>
    <t>TRF FRM OLAOLUWA ZAIDAT QUADRI TO IVY LEAGUE ASSOCIATES LTD|BAL TUITION PYT OLAOLUWA</t>
  </si>
  <si>
    <t>02-Nov-2021 09:26 PM</t>
  </si>
  <si>
    <t>NIP/WBP/ABIGAIL  OKEKE/ZENITH BANK-</t>
  </si>
  <si>
    <t>04-Nov-2021 08:54 AM</t>
  </si>
  <si>
    <t>NIP/STBC/IBRAHIM ADEWALE HAMMED/ACCA TRAINING</t>
  </si>
  <si>
    <t>05-Nov-2021 02:03 PM</t>
  </si>
  <si>
    <t>NIP/STBC/MICHAEL ATARI ATA/IVY LeagueOnline DipIFR prep (Michael ATARIATA)</t>
  </si>
  <si>
    <t>05-Nov-2021 02:14 PM</t>
  </si>
  <si>
    <t>NIP/STLB/MUSEFIU ADEKUNLE KILANI/Transfer from MUSEFIU ADEKUNLE KILANI to IVY LEAGUE ASSOCIATES LTD</t>
  </si>
  <si>
    <t>NIP/UBN/IKENDU OLUCHI JOY/SBL Revision  Tuition Fees /NIB/UIP/ FROM Oluchi Agomoh</t>
  </si>
  <si>
    <t>05-Nov-2021 05:11 PM</t>
  </si>
  <si>
    <t>NIP/ABN/AKPAN NSIKAK JOHN/TRFAuditandStrategicreportingFRMAKPANNSIKAKJOHNTOIVYLEAGUEASSOCIATESLTD</t>
  </si>
  <si>
    <t>06-Nov-2021 02:09 PM</t>
  </si>
  <si>
    <t>NIP/KBL/AKINYEMI OLUWAKEGAN ADEBOSOLA/TRF BO AKINYEMI OLUWAKEGAN ADEBOSOLA</t>
  </si>
  <si>
    <t>06-Nov-2021 03:05 PM</t>
  </si>
  <si>
    <t>NIP/GTB/OLUTAYO TAIWO ELIZABETHOLUTAYO TAIWO ELI/REF903460794000025000002111061505</t>
  </si>
  <si>
    <t>06-Nov-2021 11:51 PM</t>
  </si>
  <si>
    <t>08-Nov-2021 11:26 AM</t>
  </si>
  <si>
    <t>NIP/ECO/LADELE OLUFEMI/REF9f670951739760632 BO LADELE OLUFEMI IFO IVY LE</t>
  </si>
  <si>
    <t>09-Nov-2021 11:14 AM</t>
  </si>
  <si>
    <t>NIP/GTB/OSAZUWA  SHALOM ITOHANOSAZUWA, SHALOM IT/Januaryclasses REF228669765000054000002111091114</t>
  </si>
  <si>
    <t>09-Nov-2021 03:56 PM</t>
  </si>
  <si>
    <t>NIP/ABN/ABEEB TEMITAYO ADESINA/TRF/Adesina Abeeb/FRM ABEEB TEMITAYO ADESINA TO IVY</t>
  </si>
  <si>
    <t>10-Nov-2021 10:40 AM</t>
  </si>
  <si>
    <t>NIP Charge:LOAN 2 STAFF DEDUCTABLE FRM SALARY</t>
  </si>
  <si>
    <t>LOAN 2 STAFF DEDUCTABLE FRM SALARY/NIP TFR TO OLUWASEGUN JOSEPH SALAMI/FDP</t>
  </si>
  <si>
    <t>NIP Charge:BNG ADVANCE 2 MR SEYI 4RM LECT PAY</t>
  </si>
  <si>
    <t>BNG ADVANCE 2 MR SEYI 4RM LECT PAY/NIP TFR TO OSHIBOLU AHMED OLUWASEYI/GTB</t>
  </si>
  <si>
    <t>NIP Charge:REFUND OF DISCOUNT ON CFA TUITION</t>
  </si>
  <si>
    <t>REFUND OF DISCOUNT ON CFA TUITION/NIP TFR TO ADEKUNLE SAMUEL ADEYANJU/GTB</t>
  </si>
  <si>
    <t>NIP Charge:LOAN 2 STAFF-DEDUCTABLE FRM SALARY</t>
  </si>
  <si>
    <t>LOAN 2 STAFF-DEDUCTABLE FRM SALARY/NIP TFR TO ADEYIN TEMIDAYO OMOSHEWA/GTB</t>
  </si>
  <si>
    <t>NIP Charge:REFUND OF ERROR PYT 2 OUR GTB ACCT</t>
  </si>
  <si>
    <t>REFUND OF ERROR PYT 2 OUR GTB ACCT/NIP TFR TO GANIYAT DOLAPO AKANNI/STBC</t>
  </si>
  <si>
    <t>NIP Charge:PYT FOR CLEANING MATERIALS</t>
  </si>
  <si>
    <t>PYT FOR CLEANING MATERIALS/NIP TFR TO OLUWASEGUN JOSEPH SALAMI/FDP</t>
  </si>
  <si>
    <t>10-Nov-2021 08:34 PM</t>
  </si>
  <si>
    <t>RVSL:STAMP DUTY CHARGE</t>
  </si>
  <si>
    <t>11-Nov-2021 08:38 PM</t>
  </si>
  <si>
    <t>12-Nov-2021 06:56 PM</t>
  </si>
  <si>
    <t>NIP Charge:REFUND OF TUITION FEE TO STUDENT</t>
  </si>
  <si>
    <t>19-Oct-2021 09:33 AM</t>
  </si>
  <si>
    <t>NIP/GTB/TALABI OLUWATUMININU ADEROPOTALABI OLUWA/via GTWORLD Payment MA  exam</t>
  </si>
  <si>
    <t>19-Oct-2021 12:30 PM</t>
  </si>
  <si>
    <t>NIP/GTB/OKAFOR  CHELSEA CHIDUBEMOKAFOR  CHELSEA /via GTWORLD AB CBE Registration- Chelsea Okafor</t>
  </si>
  <si>
    <t>INV. NO 68865 CBE REMTCE-AUG.2021// TRF TO SEACRON EDUCATIONAL NIGERIA LIMITED</t>
  </si>
  <si>
    <t>INV. NO 69367 CBE REMTCE-SEPT.2021// TRF TO SEACRON EDUCATIONAL NIGERIA LIMITED</t>
  </si>
  <si>
    <t>21-Oct-2021 10:20 AM</t>
  </si>
  <si>
    <t>NIP/KUDA/IBUKUN  KOLEOSO/IBUKUN KOLEOSO</t>
  </si>
  <si>
    <t>22-Oct-2021 02:06 PM</t>
  </si>
  <si>
    <t>NIP/WBP/OMASAN JACKSON SEY/ZENITH BANK-FA &amp; MA omasan</t>
  </si>
  <si>
    <t>23-Oct-2021 09:48 PM</t>
  </si>
  <si>
    <t>24-Oct-2021 04:52 PM</t>
  </si>
  <si>
    <t>SMS Notification Charge Oct 2021</t>
  </si>
  <si>
    <t>26-Oct-2021 03:55 PM</t>
  </si>
  <si>
    <t>NIP/GTB/GABRIEL ADEJUMOKE ESTHERGABRIEL ADEJUMOK/via GTWORLD Registration for Management Accounting</t>
  </si>
  <si>
    <t>26-Oct-2021 04:58 PM</t>
  </si>
  <si>
    <t>NIP/KUDA/IBUKUN  KOLEOSO/IBUKUN KOLEOSO LAW EXAM</t>
  </si>
  <si>
    <t>26-Oct-2021 08:15 PM</t>
  </si>
  <si>
    <t>NIP/ABN/JOY/TRFCBE_MAexamFRMJOYTOIVYLEAGUEASSOCIATESLTD-CBE</t>
  </si>
  <si>
    <t>27-Oct-2021 12:24 PM</t>
  </si>
  <si>
    <t>27-Oct-2021 05:38 PM</t>
  </si>
  <si>
    <t>NIP/UBA/ODUNSI  INUMIDUN LATEEFAH/MOB/UTO/9397891823/000015/MA exam</t>
  </si>
  <si>
    <t>28-Oct-2021 05:26 PM</t>
  </si>
  <si>
    <t>NIP/ABN/FAITH IFY OKOLIE/TRFCBEexamF2F3FRMFAITHIFYOKOLIETOIVYLEAGUEASSOCIATESLTD-CBE</t>
  </si>
  <si>
    <t>28-Oct-2021 09:01 PM</t>
  </si>
  <si>
    <t>NIP/KUDA/OBI, . ADAEZE/FOUNDATION PAPERS (FA, MA, &amp; BT)- ADAEZE OBI</t>
  </si>
  <si>
    <t>29-Oct-2021 03:23 PM</t>
  </si>
  <si>
    <t>30-Oct-2021 03:13 PM</t>
  </si>
  <si>
    <t>30-Oct-2021 03:16 PM</t>
  </si>
  <si>
    <t>NIP/FDP/VICTOR CHUKWUEMEKA ANICHE/ONB TRF FROM VICTOR CHU **0363</t>
  </si>
  <si>
    <t>30-Oct-2021 10:39 PM</t>
  </si>
  <si>
    <t>31-Oct-2021 09:46 PM</t>
  </si>
  <si>
    <t>05-Nov-2021 04:56 PM</t>
  </si>
  <si>
    <t>TRF FRM BOLUWATIFE DAVID JOHNSON TO IVY LEAGUE ASSOCIATES LTD -  CBE|Payment for MA Exam</t>
  </si>
  <si>
    <t>05-Nov-2021 09:30 PM</t>
  </si>
  <si>
    <t>NIP/GTB/ORILOYE OLUMIDE BABAJIDEORILOYE OLUMIDE /FA EXAM - CTB / AJEPE TAIWO</t>
  </si>
  <si>
    <t>06-Nov-2021 10:23 PM</t>
  </si>
  <si>
    <t>09-Nov-2021 04:48 PM</t>
  </si>
  <si>
    <t>NIP/GTB/OYEBADE OLUBUNMI IBIWUNMIOYEBADE OLUBUNM/USSD NIP Transfer from  08063346865</t>
  </si>
  <si>
    <t>ACCA REG FEE 4 UGBANG - 5295385// TRF TO SEACRON EDUCATIONAL NIGERIA LIMITED</t>
  </si>
  <si>
    <t>10-Nov-2021 08:35 PM</t>
  </si>
  <si>
    <t>11-Nov-2021 09:30 AM</t>
  </si>
  <si>
    <t>NIP/KBL/CHUKWUMA FELIX IKENNA/TRF BO CHUKWUMA FELIX IKENNA/TRF FROM CHUKWUMA FELIX IKENNA TO IVY LEAGUE ASSOCIATES LTD</t>
  </si>
  <si>
    <t>11-Nov-2021 07:11 PM</t>
  </si>
  <si>
    <t>12-Nov-2021 03:53 PM</t>
  </si>
  <si>
    <t>NIP/FBN/BIOYO MOTUNRAYO R./FBNMOBILE:IVY LEAGUE ASSOCIATES LTD    CBE/NONE</t>
  </si>
  <si>
    <t>13-Nov-2021 11:29 PM</t>
  </si>
  <si>
    <t>14-Nov-2021 12:17 PM</t>
  </si>
  <si>
    <t>NIP/ABN/FAITH IFY OKOLIE/TRFExamFeeCBEExamFRMFAITHIFYOKOLIETOIVYLEAGUEASSOCIATESLTD-CBE</t>
  </si>
  <si>
    <t>16-Nov-2021 09:46 AM</t>
  </si>
  <si>
    <t>NIP/FBN/AFIA MUNACHIMSO KOSOLUCHUKWU/FBNMOBILE:IVY LEAGUE ASSOCIATES LTD    CBE/EXAM PAYMENT FA AND MA</t>
  </si>
  <si>
    <t>PAYMENT FOR NEXT DIET FROM STUDENT</t>
  </si>
  <si>
    <t>17-Nov-2021 04:05 AM</t>
  </si>
  <si>
    <t>NIP/FDP/SHULAMMITE AYOBAMI ILEBIYI/ONB TRF FROM SHULAMMITE **6</t>
  </si>
  <si>
    <t>19-Nov-2021 08:45 AM</t>
  </si>
  <si>
    <t>NIP/ABN/NDIDIAMAKA WINIFRED NDEBU/TRFFRMNDIDIAMAKAWINIFREDNDEBUTOIVYLEAGUEASSOCIATESLTD-CBE</t>
  </si>
  <si>
    <t>19-Nov-2021 11:07 AM</t>
  </si>
  <si>
    <t>NIP/STBC/ADEYEMI OLUWAGBEMIGA FAJIMI/FA EXAM FEE (ACCA)</t>
  </si>
  <si>
    <t>19-Nov-2021 12:35 PM</t>
  </si>
  <si>
    <t>NIP/WBP/FELIX IKENNA CHUKWUMA/ZENITH BANK-</t>
  </si>
  <si>
    <t>20-Nov-2021 10:36 PM</t>
  </si>
  <si>
    <t>21-Nov-2021 03:59 PM</t>
  </si>
  <si>
    <t>NIP/FBN/AYANWOLA BAYO OLAOLUWA/USSD_AYANWOLA BAYO OLAOLUWA</t>
  </si>
  <si>
    <t>21-Nov-2021 08:57 PM</t>
  </si>
  <si>
    <t>NIP/GTB/OWOLABI  DANIEL AMAOOWOLABI, DANIEL AMAO/via GTWORLD Two ACCA Papers for TOLU OWOLABI</t>
  </si>
  <si>
    <t>30-Nov-2021 10:19 PM</t>
  </si>
  <si>
    <t>01-Dec-2021 03:42 AM</t>
  </si>
  <si>
    <t>NIP Charge:AUX  STAFF-SALARY-FOR NOV 2021</t>
  </si>
  <si>
    <t>AUX  STAFF-SALARY-FOR NOV 2021/NIP TFR TO YAKUBU ISIYAKA/UNITY</t>
  </si>
  <si>
    <t>NIP Charge:NET-STAFF SALARY FOR NOV  2021</t>
  </si>
  <si>
    <t>NET-STAFF SALARY FOR NOV  2021/NIP TFR TO OLUWASEGUN JOSEPH SALAMI/FDP</t>
  </si>
  <si>
    <t>NIP Charge:STAFF SALARY FOR NOV--2021</t>
  </si>
  <si>
    <t>STAFF SALARY FOR NOV--2021/NIP TFR TO RUTH OLUWAWUNMI AJAYI/STBC</t>
  </si>
  <si>
    <t>NIP Charge:NET-STAFF-SALARY-FOR NOV 2021</t>
  </si>
  <si>
    <t>NIP Charge:NET STAFF SALARY FOR NOV 2021</t>
  </si>
  <si>
    <t>NET-STAFF-SALARY-FOR NOV 2021/NIP TFR TO JAMIU OLUKAYODE OSHIBOLU/STBC</t>
  </si>
  <si>
    <t>NET STAFF SALARY FOR NOV 2021/NIP TFR TO EBIETOMIYE OLUMIDE AYODELE/GTB</t>
  </si>
  <si>
    <t>NIP Charge:AUX  STAFF-SALARY-FOR-NOV 2021</t>
  </si>
  <si>
    <t>AUX  STAFF-SALARY-FOR-NOV 2021/NIP TFR TO ADEYIN TEMIDAYO OMOSHEWA/GTB</t>
  </si>
  <si>
    <t>NIP Charge:AUX-STAFF-SALARY-FOR NOV 2021</t>
  </si>
  <si>
    <t>AUX-STAFF-SALARY-FOR NOV 2021/NIP TFR TO GODDEY KELVIN EMUDIAYERE/SKYE</t>
  </si>
  <si>
    <t>NIP Charge:NET STAFF SALARY FOR NOV-2021</t>
  </si>
  <si>
    <t>NET STAFF SALARY FOR NOV-2021/NIP TFR TO LUCKY ISHAYA MUSA/ABN</t>
  </si>
  <si>
    <t>NIP Charge:NET STAFF-SALARY-FOR NOV 2021</t>
  </si>
  <si>
    <t>NET STAFF-SALARY-FOR NOV 2021/NIP TFR TO AKISANYA PATRICK TITILOPE/GTB</t>
  </si>
  <si>
    <t>NIP Charge:PYT FOR WASTE BILL 4 OCT  2021</t>
  </si>
  <si>
    <t>PYT FOR WASTE BILL 4 OCT  2021/NIP TFR TO TEMMY VENTURES/GTB</t>
  </si>
  <si>
    <t>01-Dec-2021 03:46 AM</t>
  </si>
  <si>
    <t>PYT FOR DATA FOR OFFICE USE// TRF TO OLUMIDE AYODELE EBIETOMIYE</t>
  </si>
  <si>
    <t>PETTY CASH REIMBURSEMENT 4 OFFICE// TRF TO OLUMIDE AYODELE EBIETOMIYE</t>
  </si>
  <si>
    <t>02-Dec-2021 02:41 PM</t>
  </si>
  <si>
    <t>ISW AP-063382652462--A28/ACCA LECTURE FOR/5276211/       LANG CBE LAW EXAM</t>
  </si>
  <si>
    <t>04-Dec-2021 01:11 PM</t>
  </si>
  <si>
    <t>NIP/GTB/IVY LEAGUE ASSOCIATES LIMITED/OWN ACCOUNT TRSF GTB TO ZBN OWN ACCOUNT TRSF GTB TO ZBN 125499801</t>
  </si>
  <si>
    <t>04-Dec-2021 06:41 PM</t>
  </si>
  <si>
    <t>NIP Charge:LECTURERPAYFORDEC2021DIET</t>
  </si>
  <si>
    <t>LECTURERPAYFORDEC2021DIET/NIP TFR TO AJAYI OLUWASEUN EMMANUEL/GTB</t>
  </si>
  <si>
    <t>LECTURERPAYFORDEC2021DIET/NIP TFR TO ADETOLA BABAJIDE OLUMIDE/GTB</t>
  </si>
  <si>
    <t>NIP Charge:LECTURER PAY FOR DEC  2021 D1ET</t>
  </si>
  <si>
    <t>LECTURER PAY FOR DEC  2021 D1ET/NIP TFR TO OLADETAN OLUWATOSIN EMMANUEL/FBN</t>
  </si>
  <si>
    <t>NIP Charge:LECTURER PAY FOR DEC 2021 DIET</t>
  </si>
  <si>
    <t>LECTURER PAY FOR DEC 2021 DIET /NIP TFR TO OLAKIIGBEOLUWATOMILOLA MONISO/GTB</t>
  </si>
  <si>
    <t>LECTURER PAY FOR DEC 2021 DIET/NIP TFR TO OLAJIDE ANUOLUWA JEREMIAH/GTB</t>
  </si>
  <si>
    <t>NIP Charge:LECTURER PAY F0R DEC  2021 DIET</t>
  </si>
  <si>
    <t>LECTURER PAY F0R DEC  2021 DIET/NIP TFR TO ONYINYE DAVID OGABU/STBC</t>
  </si>
  <si>
    <t>04-Dec-2021 10:17 PM</t>
  </si>
  <si>
    <t>06-Dec-2021 07:42 PM</t>
  </si>
  <si>
    <t>NIP Charge:PYT FOR PRINTING OF FLYER 4 D OFFI</t>
  </si>
  <si>
    <t>PYT FOR PRINTING OF FLYER 4 D OFFI/NIP TFR TO OLADAPO WAHEED ONAPAJO/UBA</t>
  </si>
  <si>
    <t>NIP Charge:BNG LECTURER-PAY-4_2021-DEC DIET</t>
  </si>
  <si>
    <t>BNG LECTURER-PAY-4_2021-DEC DIET/NIP TFR TO OLAKISAN JAMIU ADEYEMI/FBN</t>
  </si>
  <si>
    <t>NIP Charge:BNG LECTURER -PAY-4-2021-DEC DIET</t>
  </si>
  <si>
    <t>BNG LECTURER -PAY-4-2021-DEC DIET/NIP TFR TO APENA MUYIDEEN ADE/FCMB</t>
  </si>
  <si>
    <t>NIP Charge:LECTURER-PAY-FOR-DEC  2021-DIET</t>
  </si>
  <si>
    <t>LECTURER-PAY-FOR-DEC  2021-DIET/NIP TFR TO FOLAKEMI ESTHER OGUNYEMI/SKYE</t>
  </si>
  <si>
    <t>NIP Charge:CFA LECTURER -PAY-4- 2021 DEC-DIET</t>
  </si>
  <si>
    <t>CFA LECTURER -PAY-4- 2021 DEC-DIET/NIP TFR TO ISIAKA MARZUQ OLADIPUPO/GTB</t>
  </si>
  <si>
    <t>NIP Charge:LECTURER-PAY-4-2021 DEC DIET</t>
  </si>
  <si>
    <t>LECTURER-PAY-4-2021 DEC DIET/NIP TFR TO TUNDE SOLOMON JOHNSON/STBC</t>
  </si>
  <si>
    <t>NIP Charge:CFA LECTURER -PAY-4 2021 DEC -DIET</t>
  </si>
  <si>
    <t>CFA LECTURER -PAY-4 2021 DEC -DIET/NIP TFR TO ADESERI TOLUWANI OLUFEMI/GTB</t>
  </si>
  <si>
    <t>NIP Charge:CFA-LECTURER-PAY-4-DEC 2021 DIET</t>
  </si>
  <si>
    <t>CFA-LECTURER-PAY-4-DEC 2021 DIET/NIP TFR TO ODEWOLE OLUMIDE JOSEPH/GTB</t>
  </si>
  <si>
    <t>NIP Charge:BNG LECTURER-PAY-4-2021 DEC DIET</t>
  </si>
  <si>
    <t>BNG LECTURER-PAY-4-2021 DEC DIET/NIP TFR TO AKANBI SAHEED/KBL</t>
  </si>
  <si>
    <t>NIP Charge:LECTURER-PAY-FOR-DEC  2021 DIET</t>
  </si>
  <si>
    <t>LECTURER-PAY-FOR-DEC  2021 DIET/NIP TFR TO OMOREGIE LAWRENCE OSAKHUWOMWAN/ECO</t>
  </si>
  <si>
    <t>NIP Charge:LECTURER - PAY -4- 2021-DEC-DIET</t>
  </si>
  <si>
    <t>LECTURER - PAY -4- 2021-DEC-DIET/NIP TFR TO DUROSANYA GABRIEL O/UBN</t>
  </si>
  <si>
    <t>NIP Charge:LECTURER PAY FOR DEC 2021-DIET</t>
  </si>
  <si>
    <t>LECTURER PAY FOR DEC 2021-DIET/NIP TFR TO SOKUNBIOLUWAFEMI STEPHEN/GTB</t>
  </si>
  <si>
    <t>NIP Charge:LECTURER PAY-FOR-DEC 2021 DIET</t>
  </si>
  <si>
    <t>LECTURER PAY-FOR-DEC 2021 DIET/NIP TFR TO FATOKI OLUWADARE SAMUEL/GTB</t>
  </si>
  <si>
    <t>NIP Charge:LECTURER-PAY FOR DEC_2021 DIET</t>
  </si>
  <si>
    <t>LECTURER-PAY FOR DEC_2021 DIET/NIP TFR TO ADAM OLAMILEKAN SALAUDEEN/ABN</t>
  </si>
  <si>
    <t>NIP Charge:LECTURER-PAY-4-DEC  2021 DIET</t>
  </si>
  <si>
    <t>LECTURER-PAY-4-DEC  2021 DIET/NIP TFR TO OMOTOSO KAZEEM ADEKUNLE/GTB</t>
  </si>
  <si>
    <t>NIP Charge:-LECTURER-PAY 4 DEC  2021 DIET</t>
  </si>
  <si>
    <t>-LECTURER-PAY 4 DEC  2021 DIET/NIP TFR TO AKINNIYI ITANOLA SULAIMAN/ABN</t>
  </si>
  <si>
    <t>NIP Charge:-LECTURER-PAY-4-DEC  2021 DIET</t>
  </si>
  <si>
    <t>-LECTURER-PAY-4-DEC  2021 DIET/NIP TFR TO GBADAMOSI OMOWONUOLA REGINA/GTB</t>
  </si>
  <si>
    <t>NIP Charge:LECTURER-PAY-4-DEC_2021-DIET</t>
  </si>
  <si>
    <t>LECTURER-PAY-4-DEC_2021-DIET/NIP TFR TO ASADE  ADENIYI SOLOMON/GTB</t>
  </si>
  <si>
    <t>NIP Charge:-LECTURER-PAY-4-DEC 2021-DIET</t>
  </si>
  <si>
    <t>-LECTURER-PAY-4-DEC 2021-DIET/NIP TFR TO OYEDOKUN ABIODUN/GTB</t>
  </si>
  <si>
    <t>NIP Charge:LECTURER-PAY-4-2021 DEC -DIET</t>
  </si>
  <si>
    <t>LECTURER-PAY-4-2021 DEC -DIET/NIP TFR TO AKINWANDEOLUMIDE RICHARD/GTB</t>
  </si>
  <si>
    <t>NIP Charge:LECTURER -PAY - 4 - DEC  2021 DIET</t>
  </si>
  <si>
    <t>LECTURER -PAY - 4 - DEC  2021 DIET/NIP TFR TO OLAKITAN HABEEB OLATOMIWA/GTB</t>
  </si>
  <si>
    <t>NIP Charge:LECTURER -PAY - 4 - DEC  2021-DIET</t>
  </si>
  <si>
    <t>LECTURER -PAY - 4 - DEC  2021-DIET/NIP TFR TO ODENIYI JOEL ADEOLA/GTB</t>
  </si>
  <si>
    <t>NIP Charge:LECTURER -PAY - 4 - DEC--2021-DIET</t>
  </si>
  <si>
    <t>LECTURER -PAY - 4 - DEC--2021-DIET/NIP TFR TO ODEBO IFEOLUWA ADETAYO /GTB</t>
  </si>
  <si>
    <t>NIP Charge:LECTURER -PAY -4-  2021 DEC DIET</t>
  </si>
  <si>
    <t>LECTURER -PAY -4-  2021 DEC DIET/NIP TFR TO OSHIKOYA OLUMIDE GBOYEGA/GTB</t>
  </si>
  <si>
    <t>NIP Charge:LECTURER -PAY-4-2021 DEC-DIET</t>
  </si>
  <si>
    <t>LECTURER -PAY-4-2021 DEC-DIET/NIP TFR TO OLUDARE ADETUTU/GTB</t>
  </si>
  <si>
    <t>NIP Charge:BNG LECTURER -PAY-4-2021 DEC DIET</t>
  </si>
  <si>
    <t>BNG LECTURER -PAY-4-2021 DEC DIET/NIP TFR TO HABIB MUSBAHU ABDULLAHI/GTB</t>
  </si>
  <si>
    <t>NIP Charge:BNG LECTURER PAY-4-2021 DEC DIET</t>
  </si>
  <si>
    <t>BNG LECTURER PAY-4-2021 DEC DIET/NIP TFR TO OWOLESHO MAYOWA HAGI/GTB</t>
  </si>
  <si>
    <t>NIP Charge:BNG-LECTURER -PAY-4-2021 DEC DIET</t>
  </si>
  <si>
    <t>BNG-LECTURER -PAY-4-2021 DEC DIET/NIP TFR TO BINUYO IBUKUNOLUWA ADEWUNMI/GTB</t>
  </si>
  <si>
    <t>NIP Charge:BNG-LECTURER-PAY-4-2021 DEC DIET</t>
  </si>
  <si>
    <t>BNG-LECTURER-PAY-4-2021 DEC DIET/NIP TFR TO FASHESIN OMOLOLA SOLA/GTB</t>
  </si>
  <si>
    <t>NIP Charge:BNG LECTURER -PAY-4-2021-DEC-DIET</t>
  </si>
  <si>
    <t>BNG LECTURER -PAY-4-2021-DEC-DIET/NIP TFR TO OLAJITAN OLADIMEJI AYOOLU /GTB</t>
  </si>
  <si>
    <t>NIP Charge:BNG-LECTURER-PAY_4-2021 DEC DIET</t>
  </si>
  <si>
    <t>BNG-LECTURER-PAY_4-2021 DEC DIET/NIP TFR TO OLADOSU OLADIMEJI AFEEZ/GTB</t>
  </si>
  <si>
    <t>NIP Charge:-BNG-LECTURER-PAY-4-2021-DEC-DIET</t>
  </si>
  <si>
    <t>-BNG-LECTURER-PAY-4-2021-DEC-DIET/NIP TFR TO SHOTANDEHAFEEZ OLADIPUPO/GTB</t>
  </si>
  <si>
    <t>NIP Charge:BNG LECTURER -PAY-4-DEC  2021-DIET</t>
  </si>
  <si>
    <t>BNG LECTURER -PAY-4-DEC  2021-DIET/NIP TFR TO OSHIBOLU AHMED OLUWASEYI/GTB</t>
  </si>
  <si>
    <t>NIP Charge:CFA LECTURER -PAY-4-DEC  2021-DIET</t>
  </si>
  <si>
    <t>CFA LECTURER -PAY-4-DEC  2021-DIET/NIP TFR TO ADEGOKE KOLAWOLE SUNDAY/GTB</t>
  </si>
  <si>
    <t>NIP Charge:CFA-LECTURER-PAY-4-DEC  2021-DIET</t>
  </si>
  <si>
    <t>CFA-LECTURER-PAY-4-DEC  2021-DIET/NIP TFR TO OLADOSU OLADIMEJI AFEEZ/GTB</t>
  </si>
  <si>
    <t>NIP Charge:PYT 4 CPU FOR CBE ROOM 4 EXAM</t>
  </si>
  <si>
    <t>PYT 4 CPU FOR CBE ROOM 4 EXAM/NIP TFR TO EBIETOMIYE OLANIYI FREDRICK/GTB</t>
  </si>
  <si>
    <t>NIP Charge:PYT FOR DP DESIGN FOR NOV  2021</t>
  </si>
  <si>
    <t>PYT FOR DP DESIGN FOR NOV  2021/NIP TFR TO OLIBEY  VALENTINE AZUBUIKE/GTB</t>
  </si>
  <si>
    <t>NIP Charge:BNG-LECTURER -PAY-4_DEC  2021-DIET</t>
  </si>
  <si>
    <t>BNG-LECTURER -PAY-4_DEC  2021-DIET/NIP TFR TO IKEOLUMBA JONATHAN OBINNA/GTB</t>
  </si>
  <si>
    <t>08-Dec-2021 09:25 AM</t>
  </si>
  <si>
    <t>09-Dec-2021 09:43 AM</t>
  </si>
  <si>
    <t>NIP/FBN/AKINOLA EYITEMI/FBNMOBILE:IVY LEAGUE ASSOCIATES LTD/IVY LEAGUE SBR VIDEO LECTURES</t>
  </si>
  <si>
    <t>11-Dec-2021 08:48 AM</t>
  </si>
  <si>
    <t>PYT 4 NEPA BILL FOR COT. 2021+PR// TRF TO OLUMIDE AYODELE EBIETOMIYE</t>
  </si>
  <si>
    <t>NIP Charge:PYT 4 REPAIR OF SCHOOL PHONE</t>
  </si>
  <si>
    <t>PYT 4 REPAIR OF SCHOOL PHONE /NIP TFR TO EBIETOMIYE OLUMIDE AYODELE/GTB</t>
  </si>
  <si>
    <t>11-Dec-2021 11:10 PM</t>
  </si>
  <si>
    <t>14-Dec-2021 03:13 PM</t>
  </si>
  <si>
    <t>NIP/UBA/OLUWALOSEYIFUNMI SAMUEL AJALA/MOB/OLUWALOSEYIFUNMI SAMUEL AJALA/UTO/9932303830/000015/MA exam</t>
  </si>
  <si>
    <t>PYT LOGISTICS 4 FLYER DISTRIBUTION// TRF TO OLUMIDE AYODELE EBIETOMIYE</t>
  </si>
  <si>
    <t>PART PYT 4 SERVICING OF 17 ACs/NIP TFR TO OLUDIRAN AKINLABI/UBA</t>
  </si>
  <si>
    <t>NIP Charge:PART PYT 4 SERVICING OF 17 ACs</t>
  </si>
  <si>
    <t>NIP Charge:PYT FOR 45UNITS OF 25KG RICE</t>
  </si>
  <si>
    <t>PART PYT 4 NEW TANK,INSTALLATN/NIP TFR TO OLOKO SODIQ OLAYIWOLA/FBN</t>
  </si>
  <si>
    <t>NIP Charge:PART PYT 4 NEW TANK,INSTALLATN</t>
  </si>
  <si>
    <t>BEING PYT FOR ADMIN MATERIALS FOR// TRF TO OLUMIDE AYODELE EBIETOMIYE</t>
  </si>
  <si>
    <t>PYT 4 NEW SUCKET AND FIXING FEE// TRF TO OLUMIDE AYODELE EBIETOMIYE</t>
  </si>
  <si>
    <t>PYT 4 COPIER SERVICING,TOUNER// TRF TO OLUMIDE AYODELE EBIETOMIYE</t>
  </si>
  <si>
    <t>PYT FOR NEPA BILL 4 NOV. 2021+PR// TRF TO OLUMIDE AYODELE EBIETOMIYE</t>
  </si>
  <si>
    <t>TRANSFER BETWEEN CUSTOMERS MBANKING - Trf REF:724080883905951000004897663152 ANY Account Transfer from AJAYI, OLUWASEUN EMMANUEL to IVY LEAGUE ASSOCIATES LIMITED</t>
  </si>
  <si>
    <t>STAMP DUTY CHARGE 24112021 STAMP DUTY CHARGE - 24/11/2021</t>
  </si>
  <si>
    <t>FUNDS TRANSFER -609681- -656650-3012021_/termination of f/5296008/ LANG</t>
  </si>
  <si>
    <t>STAMP DUTY CHARGE 30112021 STAMP DUTY CHARGE - 30/11/2021</t>
  </si>
  <si>
    <t>NIBSS Instant Payment Outward 000013211204130925000467529409 OWN ACCOUNT TRSF GTB TO ZBN OWN ACCOUNT TRSF GTB TO ZBN 125499801 IFO : ZBN/IVY LEAGUE ASSOCIATES LTD REF:209075818111250000001254998010</t>
  </si>
  <si>
    <t>COMMISSION 000013211204130925000467529409 NIP TRANSFER COMMISSION FOR OWN ACCOUNT TRSF GTB TO ZBN OWN ACCOUNT TRSF GTB TO ZBN 125499801 ReF:209075818111250000001254998010</t>
  </si>
  <si>
    <t>23-Nov-2021 06:20 PM</t>
  </si>
  <si>
    <t>NIP/FDP/OLAWALE MOSES OLAJIDE/ONB TRF FROM OLAWALE MO **0405 FBP</t>
  </si>
  <si>
    <t>23-Nov-2021 10:00 PM</t>
  </si>
  <si>
    <t>NIP/ABN/JERRISON  ESEDEBE/TRFMgtaccountingIFOJerrisonEsedebeFRMJERRISONESEDEBETOIVYLEAGUEASSOCIATESLTD-CBE</t>
  </si>
  <si>
    <t>25-Nov-2021 05:24 AM</t>
  </si>
  <si>
    <t>NIP/STBC/AYOKUNUMI ODEMORIN/Payment for MA and FA Exam</t>
  </si>
  <si>
    <t>25-Nov-2021 07:05 PM</t>
  </si>
  <si>
    <t>26-Nov-2021 05:55 AM</t>
  </si>
  <si>
    <t>NIP/ABN/AMUCHECHUKWU RITA ANAEBONAM/TRF/CBE EXAM F2/FRM AMUCHECHUKWU RITA ANAEBONAM TO IVY</t>
  </si>
  <si>
    <t>26-Nov-2021 11:46 AM</t>
  </si>
  <si>
    <t>NIP/UBA/OLUWALOSEYIFUNMI SAMUEL AJALA/MOB/UTO/9729731784/000015/MA and FA exam</t>
  </si>
  <si>
    <t>26-Nov-2021 03:03 PM</t>
  </si>
  <si>
    <t>NIP/GTB/GABRIEL ADEJUMOKE ESTHERGABRIEL ADEJUMOK/via GTWORLD Adejumoke Gabriel ACCA BT Exam reg</t>
  </si>
  <si>
    <t>27-Nov-2021 11:35 PM</t>
  </si>
  <si>
    <t>28-Nov-2021 04:28 AM</t>
  </si>
  <si>
    <t>NIP/GTB/OKENIYI  OLUWATOMISIN MOTUNRAYOKENIYI, O/FAEXAMS REF492470200000050000002111272155</t>
  </si>
  <si>
    <t>28-Nov-2021 10:45 AM</t>
  </si>
  <si>
    <t>SMS Notification Charge Nov 2021</t>
  </si>
  <si>
    <t>29-Nov-2021 09:16 AM</t>
  </si>
  <si>
    <t>TRF FRM OLULU DORCAS IMONE TO IVY LEAGUE ASSOCIATES LTD -  CBE|Exam fee for FA IFO 5183398</t>
  </si>
  <si>
    <t>30-Nov-2021 07:49 AM</t>
  </si>
  <si>
    <t>NIP/ABN/AMUCHECHUKWU RITA ANAEBONAM/TRF/Payment for olamilekun salaudeen CBE exa/FRM AMUCHECHUKWU RITA ANAEBONAM TO IVY</t>
  </si>
  <si>
    <t>30-Nov-2021 11:53 AM</t>
  </si>
  <si>
    <t>TRF FRM OLUWASOLAPE EBUN JOHNSON TO IVY LEAGUE ASSOCIATES LTD -  CBE|Tr</t>
  </si>
  <si>
    <t>30-Nov-2021 03:19 PM</t>
  </si>
  <si>
    <t>NIP/GTB/RANDLE OLAYEMI  D./ACCA EXAM FEE RANDLE EUNICE ENIOLA</t>
  </si>
  <si>
    <t>30-Nov-2021 10:12 PM</t>
  </si>
  <si>
    <t>CBE REMITTCE 4 OCT. 2021-INV-69884// TRF TO SEACRON EDUCATIONAL NIGERIA LIMITED</t>
  </si>
  <si>
    <t>02-Dec-2021 06:05 AM</t>
  </si>
  <si>
    <t>NIP/ABN/FAITH IFY OKOLIE/TRFCBEExamBTPerpetualFRMFAITHIFYOKOLIETOIVYLEAGUEASSOCIATESLTD-CBE</t>
  </si>
  <si>
    <t>02-Dec-2021 08:44 PM</t>
  </si>
  <si>
    <t>NIP/GTB/ALAO IDOWU OLUWATOYINALAO IDOWU OLUWATOY/via GTWORLD PAYMENT OF TWO PAPERS ACCA- ON DEMAND</t>
  </si>
  <si>
    <t>03-Dec-2021 01:16 PM</t>
  </si>
  <si>
    <t>NIP/GTB/OKUBOYEJO MOYOSOREOLUWA CALEBOKUBOYEJO M/FoundationpaperX3 REF275100902000150000002112031317</t>
  </si>
  <si>
    <t>03-Dec-2021 01:38 PM</t>
  </si>
  <si>
    <t>04-Dec-2021 02:38 PM</t>
  </si>
  <si>
    <t>NIP/ABN/MICHEAL  FAGBOLAGUN/NIP/ussd/IFT114413283098655693882934658</t>
  </si>
  <si>
    <t>REFUND OF EXAM FEE TO STUDENT/NIP TFR TO AKINYEMI AKINBIYI ANTHONY/GTB</t>
  </si>
  <si>
    <t>04-Dec-2021 10:38 PM</t>
  </si>
  <si>
    <t>06-Dec-2021 10:55 AM</t>
  </si>
  <si>
    <t>TRF FRM IFEOLUWA FAITH ONIBOKUN TO IVY LEAGUE ASSOCIATES LTD -  CBE|Exam</t>
  </si>
  <si>
    <t>06-Dec-2021 01:41 PM</t>
  </si>
  <si>
    <t>NIP/GTB/LAMIDI ESTHER OPEOLUWALAMIDI ESTHER OPEO/via GTWORLD</t>
  </si>
  <si>
    <t>07-Dec-2021 08:23 PM</t>
  </si>
  <si>
    <t>NIP/GTB/JOSEPH ANNE AYOMIPOSIJOSEPH ANNE AYOMIPO/via GTWORLD</t>
  </si>
  <si>
    <t>08-Dec-2021 03:52 AM</t>
  </si>
  <si>
    <t>NIP/FBN/AFIA MUNACHIMSO KOSOLUCHUKWU/FBNMOBILE:IVY LEAGUE ASSOCIATES LTD    CBE/EXAM PAYMENT BT</t>
  </si>
  <si>
    <t>08-Dec-2021 06:19 PM</t>
  </si>
  <si>
    <t>NIP/STBC/ADEYINKA EMMANUEL ADEJOLU/Payment for Asibor CBE (MA&amp;FA)</t>
  </si>
  <si>
    <t>09-Dec-2021 10:13 AM</t>
  </si>
  <si>
    <t>NIP/FBN/CHIDOZIE-EZEABA NKECHINYERE OGOCHUKWU/FBNMOBILE:IVY LEAGUE ASSOCIATES LTD    CBE/FA ON DEMNAD PAPER</t>
  </si>
  <si>
    <t>10-Dec-2021 12:30 PM</t>
  </si>
  <si>
    <t>NIP/STLB/AYODELE SHOYEMI/Transfer from AYODELE SHOYEMI to IVY LEAGUE ASSOCIATES LTD -  CBE</t>
  </si>
  <si>
    <t>11-Dec-2021 12:39 PM</t>
  </si>
  <si>
    <t>NIP/WBP/ADENIYI OBAFEMI ODUNUBI/ZENITH BANK-CBE payment for FA</t>
  </si>
  <si>
    <t>11-Dec-2021 05:40 PM</t>
  </si>
  <si>
    <t>NIP/FCMB/AKINJOYEGBE MOPELOLA TEMITOPE/App Transfer for MA and FA from Mopelola To Zenith Bank IVY</t>
  </si>
  <si>
    <t>11-Dec-2021 11:29 PM</t>
  </si>
  <si>
    <t>13-Dec-2021 09:25 AM</t>
  </si>
  <si>
    <t>NIP/ABN/VICTOR ADETAYO ADEKOYA/TRF/CBL/FRM VICTOR ADETAYO ADEKOYA TO IVY</t>
  </si>
  <si>
    <t>13-Dec-2021 03:27 PM</t>
  </si>
  <si>
    <t>NIP/GTB/RANDLE OLAYEMI  D./TOIVY LEAGUE ASSOCIATES LTD -  CBE FRM  ACCA EXAM FEERANDLE OLAYEMI EUNICE</t>
  </si>
  <si>
    <t>14-Dec-2021 09:13 AM</t>
  </si>
  <si>
    <t>NIP/STBC/ADEDAMILOLA FERDINARD OLARELE/Cbl exam  Adedamilola Olarele</t>
  </si>
  <si>
    <t>14-Dec-2021 10:35 AM</t>
  </si>
  <si>
    <t>NIP/GTB/OMOLOLU  OMOLADE JOYOMOLOLU, OMOLADE JOY/Ondemandexam REF232735243000050000002112141036</t>
  </si>
  <si>
    <t>14-Dec-2021 01:05 PM</t>
  </si>
  <si>
    <t>NIP/ABN/BENJAMIN-ADE MODUPE/TRFACCA MA CBE EXAM FEEFRM BENJAMIN-ADE MODUPE TO IVY LEAGUE ASSOCIATES LTD -  CBE</t>
  </si>
  <si>
    <t>NIP/FBN/OBI CHIKE/USSD_OBI CHIKE</t>
  </si>
  <si>
    <t>CBE REMTTCE 4 NOV. 2021-INV. 70411// TRF TO SEACRON EDUCATIONAL NIGERIA LIMITED</t>
  </si>
  <si>
    <t>NIP/GTB/OMOLOLU OMOLADE JOYOMOLOLU, OMOLADE JOY/ACCAexam REF232735243000050000002112151800</t>
  </si>
  <si>
    <t>16-Dec-2021 10:16 AM</t>
  </si>
  <si>
    <t>PYT FOR 45UNITS OF 25KG RICE/NIP TFR TO OLUWAKEMI  AYODEJI/UBA</t>
  </si>
  <si>
    <t>17-Dec-2021 02:54 PM</t>
  </si>
  <si>
    <t>NIP/UBA/OLUWALOSEYIFUNMI SAMUEL AJALA/MOB/OLUWALOSEYIFUNMI SAMUEL AJALA/UTO/9965709024/000015/Ma</t>
  </si>
  <si>
    <t>18-Dec-2021 10:16 PM</t>
  </si>
  <si>
    <t>21-Dec-2021 04:16 PM</t>
  </si>
  <si>
    <t>NIP Charge:BEING CSR TO COMMUNITY DEC 2021</t>
  </si>
  <si>
    <t>BEING CSR TO COMMUNITY DEC 2021/NIP TFR TO ST. AGNES AND GRAY STREET NEIGHBOURHOOD /FDP</t>
  </si>
  <si>
    <t>NIP Charge:BAL PYT FOR TANK &amp;amp; PLUMBERING WORK</t>
  </si>
  <si>
    <t>BAL PYT FOR TANK &amp;amp; PLUMBERING WORK/NIP TFR TO OLOKO SODIQ OLAYIWOLA/FBN</t>
  </si>
  <si>
    <t>21-Dec-2021 04:17 PM</t>
  </si>
  <si>
    <t>NIP Charge:BAL PYT 4 SERVINCING OF 17 ACs</t>
  </si>
  <si>
    <t>BAL PYT 4 SERVINCING OF 17 ACs/NIP TFR TO OLUDIRAN AKINLABI/UBA</t>
  </si>
  <si>
    <t>NIP Charge:NET STAFF SALARY-4-DEC 2021</t>
  </si>
  <si>
    <t>NET STAFF SALARY-4-DEC 2021/NIP TFR TO EBIETOMIYE OLUMIDE AYODELE/GTB</t>
  </si>
  <si>
    <t>NIP Charge:NET STAFF-SALARY-4-DEC 2021</t>
  </si>
  <si>
    <t>NET STAFF-SALARY-4-DEC 2021/NIP TFR TO LUCKY ISHAYA MUSA/ABN</t>
  </si>
  <si>
    <t>NIP Charge:BNG-PBP-PAY-DEC  2021-TO STAFF</t>
  </si>
  <si>
    <t>BNG-PBP-PAY-DEC  2021-TO STAFF/NIP TFR TO LUCKY ISHAYA MUSA/ABN</t>
  </si>
  <si>
    <t>NIP Charge:AUX NET-STAFF-SALARY-4-DEC 2021</t>
  </si>
  <si>
    <t>AUX NET-STAFF-SALARY-4-DEC 2021/NIP TFR TO ADEYIN TEMIDAYO OMOSHEWA/GTB</t>
  </si>
  <si>
    <t>NIP Charge:NET-STAFF-SALARY-4-DEC 2021</t>
  </si>
  <si>
    <t>NET-STAFF-SALARY-4-DEC 2021/NIP TFR TO OLUWASEGUN JOSEPH SALAMI/FDP</t>
  </si>
  <si>
    <t>NIP Charge:BNG PBP PAY-DEC  2021 TO STAFF</t>
  </si>
  <si>
    <t>BNG PBP PAY-DEC  2021 TO STAFF/NIP TFR TO OSHIBOLU JAMIU OLUKAYODE/GTB</t>
  </si>
  <si>
    <t>NIP Charge:NET STAFF SALARY 4 DEC 2021</t>
  </si>
  <si>
    <t>NET STAFF SALARY 4 DEC 2021/NIP TFR TO JAMIU OLUKAYODE OSHIBOLU/STBC</t>
  </si>
  <si>
    <t>NIP Charge:BNG PBP-PAY-DEC  2021-TO STAFF</t>
  </si>
  <si>
    <t>BNG PBP-PAY-DEC  2021-TO STAFF/NIP TFR TO OLUWASEGUN JOSEPH SALAMI/FDP</t>
  </si>
  <si>
    <t>NIP Charge:BNG PBP PAY-DEC  2021-TO STAFF</t>
  </si>
  <si>
    <t>BNG PBP PAY-DEC  2021-TO STAFF/NIP TFR TO EBIETOMIYE OLUMIDE AYODELE/GTB</t>
  </si>
  <si>
    <t>NIP Charge:AUX NET STAFF-SALARY-4-DEC 2021</t>
  </si>
  <si>
    <t>AUX NET STAFF-SALARY-4-DEC 2021/NIP TFR TO YAKUBU ISIYAKA/UNITY</t>
  </si>
  <si>
    <t>NIP Charge:BNG-PBP-PAY-DEC, 2021-TO-STAFF</t>
  </si>
  <si>
    <t>BNG-PBP-PAY-DEC, 2021-TO-STAFF/NIP TFR TO ADEYIN TEMIDAYO OMOSHEWA/GTB</t>
  </si>
  <si>
    <t>NIP Charge:AUX NET STAFF SALARY-4-DEC 2021</t>
  </si>
  <si>
    <t>AUX NET STAFF SALARY-4-DEC 2021/NIP TFR TO GODDEY KELVIN EMUDIAYERE/SKYE</t>
  </si>
  <si>
    <t>NIP Charge:BNG-PBP PAY-DEC  2021-TO-STAFF</t>
  </si>
  <si>
    <t>BNG-PBP PAY-DEC  2021-TO-STAFF/NIP TFR TO YAKUBU ISIYAKA/UNITY</t>
  </si>
  <si>
    <t>NIP Charge:PYT 4 CHRISMAS HAMPER EQUIVALENT</t>
  </si>
  <si>
    <t>PYT 4 CHRISMAS HAMPER EQUIVALENT/NIP TFR TO SHOTANDEHAFEEZ OLADIPUPO/GTB</t>
  </si>
  <si>
    <t>NIP Charge:STAFF SALARY FOR DEC 2021</t>
  </si>
  <si>
    <t>STAFF SALARY FOR DEC 2021/NIP TFR TO RUTH OLUWAWUNMI AJAYI/STBC</t>
  </si>
  <si>
    <t>NIP Charge:DIVIDEND-EXCOPAY PYT-4-DEC-2021</t>
  </si>
  <si>
    <t>DIVIDEND-EXCOPAY PYT-4-DEC-2021/NIP TFR TO SHOTANDEHAFEEZ OLADIPUPO/GTB</t>
  </si>
  <si>
    <t>NIP Charge:DIVIDEND-EXCOPAY-PYT-4-DEC-2021</t>
  </si>
  <si>
    <t>DIVIDEND-EXCOPAY-PYT-4-DEC-2021 /NIP TFR TO IKHILLETIMOTHY IFIDON/GTB</t>
  </si>
  <si>
    <t>NIP Charge:PYT 4-CHRISMAS HAMPER EQUIVALENT</t>
  </si>
  <si>
    <t>PYT 4-CHRISMAS HAMPER EQUIVALENT/NIP TFR TO IKHILLETIMOTHY IFIDON/GTB</t>
  </si>
  <si>
    <t>22-Dec-2021 07:06 PM</t>
  </si>
  <si>
    <t>NIP/GTB/OSHIBOLU AHMED OLUWASEYIOSHIBOLU AHMED O/REF236231770000100000002112221907</t>
  </si>
  <si>
    <t>23-Dec-2021 10:43 AM</t>
  </si>
  <si>
    <t>NIP/FBN/BAMIDELE OMODOLAPO FLORENCE/LECTURE FEE &amp; REG FEE</t>
  </si>
  <si>
    <t>23-Dec-2021 01:53 PM</t>
  </si>
  <si>
    <t>NIP/ABN/FAIZAT ABIKE LASISI/NIP/ussd/IFT114413284737487054583071299</t>
  </si>
  <si>
    <t>23-Dec-2021 01:56 PM</t>
  </si>
  <si>
    <t>NIP/ABN/FAIZAT ABIKE LASISI/NIP/ussd/IFT114413284737537795139790658</t>
  </si>
  <si>
    <t>NIP/ABN/FAIZAT ABIKE LASISI/NIP/ussd/IFT114413284737584834585836993</t>
  </si>
  <si>
    <t>NIP/ABN/FAIZAT ABIKE LASISI/NIP/ussd/IFT114413284737636678812898583</t>
  </si>
  <si>
    <t>24-Dec-2021 05:16 PM</t>
  </si>
  <si>
    <t>NIP/PBNL/OLAYINKA SHERIFF AKINKUGBE/MOB: To Zenith Bank Plc|IVY LEAGUE ASSOCIATES LTD BEING 70% FEES FOR DIPIFRS OLAYINK</t>
  </si>
  <si>
    <t>25-Dec-2021 11:18 PM</t>
  </si>
  <si>
    <t>27-Dec-2021 10:02 AM</t>
  </si>
  <si>
    <t>NIP/UBA/AJIBOWU TEMITOPE TAIWO/MOB/AJIBOWU TEMITOPE TAIWO/UTO/10061036410/000015/ACCA SBL TUITION FEE MAR EXAM</t>
  </si>
  <si>
    <t>29-Dec-2021 03:41 AM</t>
  </si>
  <si>
    <t>NIP/FBN/AJAYI OLUWASEUN EMMANUEL/FBNMOBILE:IVY LEAGUE ASSOCIATES LTD/PIGGYVEST LIQUIDATION</t>
  </si>
  <si>
    <t>29-Dec-2021 03:52 AM</t>
  </si>
  <si>
    <t>29-Dec-2021 05:31 AM</t>
  </si>
  <si>
    <t>NIP Charge:DIVIDEND-EXCOPAY PYT 4-DEC 2021</t>
  </si>
  <si>
    <t>DIVIDEND-EXCOPAY PYT 4-DEC 2021/NIP TFR TO Oluwaseun Ajayi/WBP</t>
  </si>
  <si>
    <t>NIP Charge:DIVIDENDEXCOPAY PYT 4 DEC 2021</t>
  </si>
  <si>
    <t>DIVIDENDEXCOPAY PYT 4 DEC 2021/NIP TFR TO OSHIBOLU AHMED OLUWASEYI/GTB</t>
  </si>
  <si>
    <t>NIP Charge:DIVIDEND-EXCOPAY PYT 4 DEC 2021</t>
  </si>
  <si>
    <t>DIVIDEND-EXCOPAY PYT 4 DEC 2021/NIP TFR TO OLAKISAN JAMIU ADEYEMI/FBN</t>
  </si>
  <si>
    <t>NIP Charge:DIVIDEND-EXCOPAY PYT-4-DEC 2021</t>
  </si>
  <si>
    <t>DIVIDEND-EXCOPAY PYT-4-DEC 2021/NIP TFR TO ADETOLA BABAJIDE OLUMIDE/GTB</t>
  </si>
  <si>
    <t>29-Dec-2021 05:38 AM</t>
  </si>
  <si>
    <t>PETTY CASH FOR THE OFFICE USE.// TRF TO OLUMIDE AYODELE EBIETOMIYE</t>
  </si>
  <si>
    <t>NIP Charge:BNG PBP PAY-DEC  2021 TO DIRECTOR</t>
  </si>
  <si>
    <t>BNG PBP PAY-DEC  2021 TO DIRECTOR/NIP TFR TO IKEOLUMBA JONATHAN OBINNA/GTB</t>
  </si>
  <si>
    <t>29-Dec-2021 02:00 PM</t>
  </si>
  <si>
    <t>NIP/ABN/CHIDERA JANET AGORUA/TRFACCAFRM CHIDERA JANET AGORUA TO IVY LEAGUE ASSOCIATES LTD</t>
  </si>
  <si>
    <t>01-Jan-2022 02:21 AM</t>
  </si>
  <si>
    <t>02-Jan-2022 01:07 AM</t>
  </si>
  <si>
    <t>04-Jan-2022 11:40 AM</t>
  </si>
  <si>
    <t>NIP/ECO/ZULAI TINUOLA/REF2181416770 BO ZULAI TINUOLA IFO IVY LEAGUE ASS</t>
  </si>
  <si>
    <t>04-Jan-2022 05:37 PM</t>
  </si>
  <si>
    <t>TRF FRM OPEYEMI FEHINTOLA FEHINTOLA ADEYEMI TO IVY LEAGUE ASSOCIATES LTD|Tutorial fee</t>
  </si>
  <si>
    <t>05-Jan-2022 05:27 PM</t>
  </si>
  <si>
    <t>NIP/STBC/JAMIU OLUKAYODE OSHIBOLU/Tuition fee4 Adetope Adeniyi F13</t>
  </si>
  <si>
    <t>06-Jan-2022 02:14 PM</t>
  </si>
  <si>
    <t>NIP/UBA/AJIBOWU TEMITOPE TAIWO/MOB/AJIBOWU TEMITOPE TAIWO/UTO/10150704601/000015/SBL BAL  ACCA</t>
  </si>
  <si>
    <t>06-Jan-2022 02:24 PM</t>
  </si>
  <si>
    <t>NIP/FBN/ADENIJI SAMSON OLUWATOSIN./FBNMOBILE:IVY LEAGUE ASSOCIATES LTD/AAA TUTION TOSIN ADENIJI</t>
  </si>
  <si>
    <t>06-Jan-2022 05:20 PM</t>
  </si>
  <si>
    <t>NIP/UBA/SUNMBOYE MARTHA TEMILOLA/MOB/SUNMBOYE MARTHA TEMILOLA/UTO/10152394376/000015/Fifty five thousand</t>
  </si>
  <si>
    <t>06-Jan-2022 05:34 PM</t>
  </si>
  <si>
    <t>NIP/FBN/SUARA OREOLUWA GRACE/FBNMOBILE:IVY LEAGUE ASSOCIATES LTD/SBR AND AFM</t>
  </si>
  <si>
    <t>06-Jan-2022 06:37 PM</t>
  </si>
  <si>
    <t>NIP/FBN/ADENIJI SAMSON OLUWATOSIN./FBNMOBILE:IVY LEAGUE ASSOCIATES LTD/BALANCE PAYMENT FOR AAA</t>
  </si>
  <si>
    <t>07-Jan-2022 09:49 AM</t>
  </si>
  <si>
    <t>NIP/FBN/BEREMBO TREASURE SOIBIFAA/FBNMOBILE:IVY LEAGUE ASSOCIATES LTD/TUITION SKILL LEVEL   TAXATION</t>
  </si>
  <si>
    <t>07-Jan-2022 11:38 AM</t>
  </si>
  <si>
    <t>NIP/ABN/VICTOR BAMIDELE AWOTUNDE/TRF/Victor Bamidele Awotunde AFM CLASS /FRM VICTOR BAMIDELE AWOTUNDE TO IVY</t>
  </si>
  <si>
    <t>07-Jan-2022 12:24 PM</t>
  </si>
  <si>
    <t>TRF FRM DARE SAMUEL ALUKO TO IVY LEAGUE ASSOCIATES LTD|DARE ALUKO</t>
  </si>
  <si>
    <t>07-Jan-2022 02:11 PM</t>
  </si>
  <si>
    <t>NIP/ABN/JOHN NSIKAK AKPAN/TRFACCA Lectures by John AkpanFRM JOHN NSIKAK AKPAN TO IVY LEAGUE ASSOCIATES LTD</t>
  </si>
  <si>
    <t>07-Jan-2022 03:34 PM</t>
  </si>
  <si>
    <t>07-Jan-2022 03:54 PM</t>
  </si>
  <si>
    <t>TRF FRM AYOMIKUN GRACE MOKELU TO IVY LEAGUE ASSOCIATES LTD|Lesson SBR AAA</t>
  </si>
  <si>
    <t>07-Jan-2022 04:03 PM</t>
  </si>
  <si>
    <t>NIP/FBN/OHWAGUONO UFUOMA FRANCESCA/USSD_OHWAGUONO UFUOMA FRANCESCA</t>
  </si>
  <si>
    <t>07-Jan-2022 04:39 PM</t>
  </si>
  <si>
    <t>07-Jan-2022 07:03 PM</t>
  </si>
  <si>
    <t>NIP/WBP/OLUWAROTIMI TOFUNMI ALLI/ZENITH BANK-PM intensive class</t>
  </si>
  <si>
    <t>08-Jan-2022 04:00 AM</t>
  </si>
  <si>
    <t>NIP/GTB/AZERE  ERUMENA ONOMEAZERE  ERUMENA ONOME/Part Payment DIP IFRS CLASS</t>
  </si>
  <si>
    <t>08-Jan-2022 08:20 AM</t>
  </si>
  <si>
    <t>NIP/FBN/OLIWAYA OLUWADAMILOLA OLAYEMI/FBNMOBILE:IVY LEAGUE ASSOCIATES LTD/SBR INTENSIVE MARCH CLASS</t>
  </si>
  <si>
    <t>08-Jan-2022 08:38 AM</t>
  </si>
  <si>
    <t>TRF FRM CHIAMAKA I ONYIMA TO IVY LEAGUE ASSOCIATES LTD</t>
  </si>
  <si>
    <t>08-Jan-2022 08:42 AM</t>
  </si>
  <si>
    <t>NIP/GTB/ONYIMA  CHIAMAKA IRUKAONYIMA, CHIAMAKA I/REF482441728000005000002201080844</t>
  </si>
  <si>
    <t>08-Jan-2022 10:07 AM</t>
  </si>
  <si>
    <t>NIP/GTB/OLAYEMI RHODA TAIWOOLAYEMI RHODA TAIWO/via GTWORLD AFM and SBL</t>
  </si>
  <si>
    <t>08-Jan-2022 11:23 AM</t>
  </si>
  <si>
    <t>NIP/SCB/0000151013300084/Ogunkoya Temitope</t>
  </si>
  <si>
    <t>08-Jan-2022 12:31 PM</t>
  </si>
  <si>
    <t>NIP/GTB/ADEWUYI  ALABA OLUWAKEMIADEWUYI, ALABA O/via GTWORLD Adewuyi Oluwakemi AFM Class</t>
  </si>
  <si>
    <t>08-Jan-2022 04:25 PM</t>
  </si>
  <si>
    <t>TRF FRM AYOKUNMI OREOLUWA ATANDA TO IVY LEAGUE ASSOCIATES LTD|AFM intensive</t>
  </si>
  <si>
    <t>08-Jan-2022 04:33 PM</t>
  </si>
  <si>
    <t>NIP/ECO/OLUSEGUN LAWRENCE/REF2212422745 BO OLUSEGUN LAWRENCE IFO IVY LEAGUE</t>
  </si>
  <si>
    <t>08-Jan-2022 07:03 PM</t>
  </si>
  <si>
    <t>NIP/ABN/PRISCILLA KOFOWOROLA OPABOLA/TRFAA  FMFRM PRISCILLA KOFOWOROLA OPABOLA TO IVY LEAGUE ASSOCIATES LTD</t>
  </si>
  <si>
    <t>08-Jan-2022 10:50 PM</t>
  </si>
  <si>
    <t>09-Jan-2022 05:01 AM</t>
  </si>
  <si>
    <t>NIP/ABN/BABATOPE BENJAMIN  EKUNDAYO AIKULOLA/TRF/benjamin ekundayo /FRM BABATOPE BENJAMIN  EKUNDAYO AIKULOLA TO IVY</t>
  </si>
  <si>
    <t>09-Jan-2022 07:48 AM</t>
  </si>
  <si>
    <t>NIP/GTB/AKINSULIE ADENIKE AJOKEAKINSULIE ADENIKE/REF205139438000037000002201090750</t>
  </si>
  <si>
    <t>09-Jan-2022 05:18 PM</t>
  </si>
  <si>
    <t>NIP/ABN/TITILOPE RAHEEM GAFAR/TRFTuitionFRM TITILOPE RAHEEM GAFAR TO IVY LEAGUE ASSOCIATES LTD</t>
  </si>
  <si>
    <t>10-Jan-2022 12:37 PM</t>
  </si>
  <si>
    <t>NIP/FBN/ONWUEGBULE CHINEDUMIJE MAUREEN/FBNMOBILE:IVY LEAGUE ASSOCIATES LTD/TUITION AND TUITION REG FOR 2 PAPERS</t>
  </si>
  <si>
    <t>10-Jan-2022 12:54 PM</t>
  </si>
  <si>
    <t>TRF FRM ARAMIDE OLUWAFUNMILAYO EWETUGA</t>
  </si>
  <si>
    <t>10-Jan-2022 01:27 PM</t>
  </si>
  <si>
    <t>TRF FRM JESSICA OLUWADAMILOLA OJO TO IVY LEAGUE ASSOCIATES LTD|APM AFM Intensive</t>
  </si>
  <si>
    <t>10-Jan-2022 02:19 PM</t>
  </si>
  <si>
    <t>NIP/GTB/ANARADO ARINZE LEOFICANARADO ARINZE LEOF/AFMClasses REF205163380000040000002201101421</t>
  </si>
  <si>
    <t>10-Jan-2022 04:13 PM</t>
  </si>
  <si>
    <t>NIP/FBN/YUSUF DAMILOLA/FBNMOBILE:IVY LEAGUE ASSOCIATES LTD/CLASS PM   AA</t>
  </si>
  <si>
    <t>10-Jan-2022 04:21 PM</t>
  </si>
  <si>
    <t>TRF FRM MUYIWA ADEBAYO ADEWALE TO IVY LEAGUE ASSOCIATES LTD|Fashoro Modupe Omolayo</t>
  </si>
  <si>
    <t>10-Jan-2022 04:41 PM</t>
  </si>
  <si>
    <t>NIP/FCMB/OKE MOTUNRAYO OYINKANSOLA/App  To Zenith Bank IVY LEAGUE ASSOCIATES LTD</t>
  </si>
  <si>
    <t>10-Jan-2022 05:16 PM</t>
  </si>
  <si>
    <t>NIP/FBN/YUSUF DAMILOLA/FBNMOBILE:IVY LEAGUE ASSOCIATES LTD/IVY COURSE PM   AA</t>
  </si>
  <si>
    <t>10-Jan-2022 05:52 PM</t>
  </si>
  <si>
    <t>NIP/ABN/NDIDIAMAKA WINIFRED NDEBU/TRFFRM NDIDIAMAKA WINIFRED NDEBU TO IVY LEAGUE ASSOCIATES LTD</t>
  </si>
  <si>
    <t>10-Jan-2022 06:38 PM</t>
  </si>
  <si>
    <t>NIP/UBA/OLANREWAJU OPEMIPO SAMUEL/MOB/OLANREWAJU OPEMIPO SAMUEL/UTO/10185735280/000015/SBR Intensive   Opemipo Olanre</t>
  </si>
  <si>
    <t>11-Jan-2022 07:55 AM</t>
  </si>
  <si>
    <t>NIP/STBC/IBRAHIM ADEWALE HAMMED/Annual Membership Fee</t>
  </si>
  <si>
    <t>11-Jan-2022 10:33 AM</t>
  </si>
  <si>
    <t>NIP/GTB/AKINRINOLA  FUNMILOLA OLAAKINRINOLA, FUN/FMstandardlectureforJuneDiet REF201151155000030000002201111035</t>
  </si>
  <si>
    <t>11-Jan-2022 12:55 PM</t>
  </si>
  <si>
    <t>NIP/FBN/ADEBOLU AYOOLUWA MARVELOUS/FBNMOBILE:IVY LEAGUE ASSOCIATES LTD/LESSON AND REG   JUNE</t>
  </si>
  <si>
    <t>11-Jan-2022 02:05 PM</t>
  </si>
  <si>
    <t>NIP/FBN/ADEKUNLE RASHIDAT ADEPEJU/FBNMOBILE:IVY LEAGUE ASSOCIATES LTD/IVYLEAGUE TUITION FEE</t>
  </si>
  <si>
    <t>12-Jan-2022 08:37 AM</t>
  </si>
  <si>
    <t>TRF FRM GBEMISOLA MOSUN JIBOYE TO IVY LEAGUE ASSOCIATES LTD|For AAA and SBR lectures</t>
  </si>
  <si>
    <t>12-Jan-2022 11:55 AM</t>
  </si>
  <si>
    <t>NIP/STLB/TAIWO OLUGBENGA OSUNLEYE/Transfer from TAIWO OLUGBENGA OSUNLEYE to IVY LEAGUE ASSOCIATES LTD</t>
  </si>
  <si>
    <t>12-Jan-2022 12:04 PM</t>
  </si>
  <si>
    <t>TRF FRM GBENGA SUNDAY AJAYI TO IVY LEAGUE ASSOCIATES LTD|5029628 Reg and Tutorial SBR nd AAA</t>
  </si>
  <si>
    <t>12-Jan-2022 12:17 PM</t>
  </si>
  <si>
    <t>DS 01331837 CD SHADRACH E IMAKU</t>
  </si>
  <si>
    <t>12-Jan-2022 12:34 PM</t>
  </si>
  <si>
    <t>NIP/STBC/VIVIAN IFEANYI OKOBI/online class standard knowledge</t>
  </si>
  <si>
    <t>12-Jan-2022 01:45 PM</t>
  </si>
  <si>
    <t>PYT 4 NEW PRINTER DRUM 4 RECEPTION// TRF TO OLUMIDE AYODELE EBIETOMIYE</t>
  </si>
  <si>
    <t>PYT 4 PRINTER TORNER 4 RECEPTION// TRF TO OLUMIDE AYODELE EBIETOMIYE</t>
  </si>
  <si>
    <t>REFUND OF EXCESS TUITION FEE// TRF TO IREOLUWATELE O SOLADOYE</t>
  </si>
  <si>
    <t>PYT 4 TORNER 4 CBE PRINTER// TRF TO OLUMIDE AYODELE EBIETOMIYE</t>
  </si>
  <si>
    <t>PYT BULK SMS NIGERIA 4 SMS PORTAL// TRF TO OLUMIDE AYODELE EBIETOMIYE</t>
  </si>
  <si>
    <t>PYT 4SOCIAL MEDIA FUNDING 4 ADVERT// TRF TO OLUMIDE AYODELE EBIETOMIYE</t>
  </si>
  <si>
    <t>NIP Charge:PYT 4 CBE DEMARCATN 4 EXAM PURPOSE</t>
  </si>
  <si>
    <t>PYT 4 CBE DEMARCATN 4 EXAM PURPOSE/NIP TFR TO ALAWODE ISMAIL AKANNI/GTB</t>
  </si>
  <si>
    <t>NIP Charge:PYT 4 DIESEL 4 THE OFFICE-500LTRS</t>
  </si>
  <si>
    <t>PYT 4 DIESEL 4 THE OFFICE-500LTRS/NIP TFR TO ASHARAMI SYNERGY PLCD2D/GTB</t>
  </si>
  <si>
    <t>NIP Charge:PYT 4 DP DESIGN 4 DEC 2021</t>
  </si>
  <si>
    <t>PYT 4 DP DESIGN 4 DEC 2021/NIP TFR TO OLIBEY  VALENTINE AZUBUIKE/GTB</t>
  </si>
  <si>
    <t>12-Jan-2022 01:53 PM</t>
  </si>
  <si>
    <t>TRF FRM OLUWABUKOLA KEHINDE ONI TO IVY LEAGUE ASSOCIATES LTD|standard class</t>
  </si>
  <si>
    <t>12-Jan-2022 02:05 PM</t>
  </si>
  <si>
    <t>PYT 4 DATA FOR LECTURES// TRF TO OLUMIDE AYODELE EBIETOMIYE</t>
  </si>
  <si>
    <t>PETTY &amp; FUEL REIMBURSEMENT 4 OFFIC// TRF TO OLUMIDE AYODELE EBIETOMIYE</t>
  </si>
  <si>
    <t>12-Jan-2022 02:22 PM</t>
  </si>
  <si>
    <t>NIP/WBP/LAURETTA  IHEMENA/ZENITH BANK-SBR/JUNE 2022STD CLASS/IHEMENA LAURETTA</t>
  </si>
  <si>
    <t>12-Jan-2022 02:24 PM</t>
  </si>
  <si>
    <t>TRF FRM MAGNUS JOSEPH ULOH TO IVY LEAGUE ASSOCIATES LTD|ACCA Prep Class</t>
  </si>
  <si>
    <t>12-Jan-2022 02:25 PM</t>
  </si>
  <si>
    <t>NIP/UBA/YAKUB OLAKUNBI/ATM NIP @ 10330006/1013300084 Zenith</t>
  </si>
  <si>
    <t>12-Jan-2022 02:53 PM</t>
  </si>
  <si>
    <t>NIP/SCB/0000151013300084/From Precious Akinbode for AAA Clas</t>
  </si>
  <si>
    <t>12-Jan-2022 03:06 PM</t>
  </si>
  <si>
    <t>NIP/UBA/FADARE  OPEYEMI OLALEKAN/MOB/FADARE  OPEYEMI OLALEKAN/UTO/10202023920/000015/APM Tutorial fee</t>
  </si>
  <si>
    <t>12-Jan-2022 03:13 PM</t>
  </si>
  <si>
    <t>NIP/ABN/FAITH OLUWATOBILOBA ADEDIRAN/LECTURE FEE(ACCA) $ REGISTRATION</t>
  </si>
  <si>
    <t>12-Jan-2022 03:48 PM</t>
  </si>
  <si>
    <t>TUITION FEE - ACCA (TOPE)// TRF FROM DE FLIGHT MEDICS NIG</t>
  </si>
  <si>
    <t>12-Jan-2022 04:59 PM</t>
  </si>
  <si>
    <t>TRF FRM OMOLARA CHRISTIANA SALAMI TO IVY LEAGUE ASSOCIATES LTD|Registration</t>
  </si>
  <si>
    <t>12-Jan-2022 09:21 PM</t>
  </si>
  <si>
    <t>NIP/UBA/CHINENYE MERCY CHUKWU/MOB/CHINENYE MERCY CHUKWU/UTO/10205407599/000015/Payment for SBL and APM</t>
  </si>
  <si>
    <t>12-Jan-2022 09:35 PM</t>
  </si>
  <si>
    <t>TRF FRM OLAWALE TAOHEED SULAIMAN TO IVY LEAGUE ASSOCIATES LTD|SBR    AFM</t>
  </si>
  <si>
    <t>13-Jan-2022 06:38 AM</t>
  </si>
  <si>
    <t>NIP/ABN/BABATUNDE OPEYEMI ALEGBELEYE/TRFRegistration feeFRM BABATUNDE OPEYEMI ALEGBELEYE TO IVY LEAGUE ASSOCIATES LTD</t>
  </si>
  <si>
    <t>13-Jan-2022 09:25 AM</t>
  </si>
  <si>
    <t>NIP/ABN/BABATUNDE OPEYEMI ALEGBELEYE/TRFTuition feeFRM BABATUNDE OPEYEMI ALEGBELEYE TO IVY LEAGUE ASSOCIATES LTD</t>
  </si>
  <si>
    <t>13-Jan-2022 04:59 PM</t>
  </si>
  <si>
    <t>NIP/GTB/ADEJUMO ADEDOLAPO ABIDEMIADEJUMO ADEDOLA/via GTWORLD APM March intensive</t>
  </si>
  <si>
    <t>13-Jan-2022 05:00 PM</t>
  </si>
  <si>
    <t>NIP/UBA/OLUWAFEYISAYO IBIRONKE POPOOLA/MOB2/UTO/To IVY LTD/AA and FR June 2022 classes</t>
  </si>
  <si>
    <t>13-Jan-2022 05:06 PM</t>
  </si>
  <si>
    <t>TRF FRM ABIODUN DURODOLA TO IVY LEAGUE ASSOCIATES LTD|Pay for tuition fee</t>
  </si>
  <si>
    <t>13-Jan-2022 05:24 PM</t>
  </si>
  <si>
    <t>NIP/ABN/IHUOMA IKENNA WILSON-200-CURRENT ACCOUNT/TRFAfm and apm tutorialsFRM IHUOMA IKENNA WILSON TO IVY LEAGUE ASSOCIAT</t>
  </si>
  <si>
    <t>13-Jan-2022 08:43 PM</t>
  </si>
  <si>
    <t>TRF FRM DARE LOVE OLUWASEUN TO IVY LEAGUE ASSOCIATES LTD|Payment for FM Online Classes</t>
  </si>
  <si>
    <t>13-Jan-2022 09:41 PM</t>
  </si>
  <si>
    <t>NIP/ABN/NWANNEKA UCHENNA MICHAEL/TRFFee for Tax and FM June 2022 Std ClassesFRM NWANNEKA UCHENNA MICHAEL TO IVY LEAGUE A</t>
  </si>
  <si>
    <t>14-Jan-2022 04:16 AM</t>
  </si>
  <si>
    <t>NIP/ABN/OLAYINKA OYINKANSOLA FADIRE/TRFSBL  APMFRM OLAYINKA OYINKANSOLA FADIRE TO IVY LEAGUE ASSOCIATES LTD</t>
  </si>
  <si>
    <t>14-Jan-2022 04:19 AM</t>
  </si>
  <si>
    <t>14-Jan-2022 08:47 AM</t>
  </si>
  <si>
    <t>TRF FRM HENRIETTA UCHE IGWEH TO IVY LEAGUE ASSOCIATES LTD|AAA class</t>
  </si>
  <si>
    <t>14-Jan-2022 09:17 AM</t>
  </si>
  <si>
    <t>NIP/UBA/FELIX CHIBUNNA ONWUBIKO/TUD  IBG/UTO/Part payment for FR and FM/FELIX/IVY LEAG</t>
  </si>
  <si>
    <t>14-Jan-2022 09:51 AM</t>
  </si>
  <si>
    <t>NIP/FCMB/FAMIWOLE DAMILARE DAVID/App  To Zenith Bank IVY LEAGUE ASSOCIATES LTD</t>
  </si>
  <si>
    <t>14-Jan-2022 09:54 AM</t>
  </si>
  <si>
    <t>14-Jan-2022 11:13 AM</t>
  </si>
  <si>
    <t>TRF FRM EDIDIONG UBONG ABBA TO IVY LEAGUE ASSOCIATES LTD|SBL</t>
  </si>
  <si>
    <t>14-Jan-2022 12:30 PM</t>
  </si>
  <si>
    <t>NIP/KUDA/ALAO, OLUWATOYIN IDOWU/PAYMENT OF LECTURE FEE(ALAO IDOWU)</t>
  </si>
  <si>
    <t>14-Jan-2022 12:46 PM</t>
  </si>
  <si>
    <t>NIP/UBA/ABOLAJI HAMMED OLADIMEJI/MOB/ABOLAJI HAMMED OLADIMEJI/UTO/10218291207/000015/Tuition</t>
  </si>
  <si>
    <t>14-Jan-2022 01:22 PM</t>
  </si>
  <si>
    <t>NIP/STLB/MICHELINE ESTHER AZAMMA/Transfer from MICHELINE ESTHER AZAMMA to IVY LEAGUE ASSOCIATES LTD</t>
  </si>
  <si>
    <t>14-Jan-2022 01:40 PM</t>
  </si>
  <si>
    <t>TRF FRM ADENIYI OLAMIDE ODUWOLE TO IVY LEAGUE ASSOCIATES LTD|transfer for 3 lectures for ACCA</t>
  </si>
  <si>
    <t>14-Jan-2022 02:11 PM</t>
  </si>
  <si>
    <t>MC Loc ATM Pyt-002733449036--244/246 H/Macaulay Way YABA         LANG</t>
  </si>
  <si>
    <t>14-Jan-2022 03:42 PM</t>
  </si>
  <si>
    <t>NIP/STBC/ELIJAH OLADUNNI ALABI/IVY LEAGUE ASSOCIATES LTD</t>
  </si>
  <si>
    <t>14-Jan-2022 04:17 PM</t>
  </si>
  <si>
    <t>TRF FRM TOLULOPE OLAYINKA AMPITAN TO IVY LEAGUE ASSOCIATES LTD|Financial taxation</t>
  </si>
  <si>
    <t>14-Jan-2022 04:32 PM</t>
  </si>
  <si>
    <t>NIP/FBN/OBU CHISOM NONYELUM/FBNMOBILE:IVY LEAGUE ASSOCIATES LTD/PM AND AA</t>
  </si>
  <si>
    <t>14-Jan-2022 06:32 PM</t>
  </si>
  <si>
    <t>14-Jan-2022 07:14 PM</t>
  </si>
  <si>
    <t>NIP/FBN/EKOHWO ELOHOR PAMELA/FBNMOBILE:IVY LEAGUE ASSOCIATES LTD/ACCA ONLINE CLASS</t>
  </si>
  <si>
    <t>15-Jan-2022 08:18 AM</t>
  </si>
  <si>
    <t>NIP/FBN/EKWE CLARA OTEKPE/FBNMOBILE:IVY LEAGUE ASSOCIATES LTD/SBR APM JUNE EXAM CLASSES</t>
  </si>
  <si>
    <t>15-Jan-2022 08:42 AM</t>
  </si>
  <si>
    <t>NIP/ABN/SYBIL OYIRI EGWU-106-DIAMONDXTRA/TRFBalance for Skills ClassesFRM SYBIL OYIRI EGWU TO IVY LEAGUE ASSOCIATES LTD</t>
  </si>
  <si>
    <t>15-Jan-2022 09:00 AM</t>
  </si>
  <si>
    <t>NIP/STBC/COMFORT UGONNA OGBONNA/Intensive SBR &amp; AAA</t>
  </si>
  <si>
    <t>15-Jan-2022 10:28 AM</t>
  </si>
  <si>
    <t>NIP/FCMB/AYEMO FEHINTOLA ORISHEMEYIWA/App tuition fees To Zenith Bank IVY LEAGUE ASSOCIATES LTD</t>
  </si>
  <si>
    <t>15-Jan-2022 11:00 AM</t>
  </si>
  <si>
    <t>TRF FRM IHUOMA MARY-THERESA OGBUAKANNE TO IVY LEAGUE ASSOCIATES LTD|Part payment for Audit online lectures</t>
  </si>
  <si>
    <t>15-Jan-2022 11:18 AM</t>
  </si>
  <si>
    <t>NIP/FBN/SHODIPO ISKILU AREMU/FBNMOBILE:IVY LEAGUE ASSOCIATES LTD/TOLULOPE ALAWODE AFM REVISION CLASS</t>
  </si>
  <si>
    <t>15-Jan-2022 11:36 AM</t>
  </si>
  <si>
    <t>NIP/UBA/ANOCHIE IFEOMA JUDITH/MOB/ANOCHIE IFEOMA JUDITH/UTO/10226369372/000015/Judith s Tutorial fees for Cla</t>
  </si>
  <si>
    <t>15-Jan-2022 12:01 PM</t>
  </si>
  <si>
    <t>NIP/ABN/IFECHUKWU  TOBENNA OBU/NIP/ussd/IFT114413286718056412527574533</t>
  </si>
  <si>
    <t>15-Jan-2022 12:02 PM</t>
  </si>
  <si>
    <t>NIP/ABN/OLAYEMI SAMSON  KALEJAIYE/TRFFRM OLAYEMI SAMSON  KALEJAIYE TO IVY LEAGUE ASSOCIATES LTD</t>
  </si>
  <si>
    <t>15-Jan-2022 12:05 PM</t>
  </si>
  <si>
    <t>NIP/ABN/IFECHUKWU  TOBENNA OBU/NIP/ussd/IFT114413286718244285311819895</t>
  </si>
  <si>
    <t>15-Jan-2022 12:07 PM</t>
  </si>
  <si>
    <t>NIP/ABN/IFECHUKWU  TOBENNA OBU/NIP/ussd/IFT114413286718350742801061355</t>
  </si>
  <si>
    <t>15-Jan-2022 12:10 PM</t>
  </si>
  <si>
    <t>NIP/FBN/ANOKWURU CHIDIEBERE FAVOUR/FBNMOBILE:IVY LEAGUE ASSOCIATES LTD/PART PAY FOR ACCA LECTURE</t>
  </si>
  <si>
    <t>15-Jan-2022 12:58 PM</t>
  </si>
  <si>
    <t>NIP/ABN/CHIMEZUO GINIGAEME AJAEGBU/TRFChimezuo AjaegbuFRM CHIMEZUO GINIGAEME AJAEGBU TO IVY LEAGUE ASSOCIATES LTD</t>
  </si>
  <si>
    <t>15-Jan-2022 02:31 PM</t>
  </si>
  <si>
    <t>NIP/GTB/ADEKOYA  ROSE OGWAADEKOYA, ROSE OGWA/via GTWORLD AA and FR</t>
  </si>
  <si>
    <t>15-Jan-2022 04:20 PM</t>
  </si>
  <si>
    <t>NIP/ABN/ALADEJEBI IYINOLUWA ADEDAMOLA/TRFFRM ALADEJEBI IYINOLUWA ADEDAMOLA TO IVY LEAGUE ASSOCIATES LTD</t>
  </si>
  <si>
    <t>15-Jan-2022 07:42 PM</t>
  </si>
  <si>
    <t>15-Jan-2022 08:29 PM</t>
  </si>
  <si>
    <t>NIP/GTB/BAKARE  ADIJAT KUBURAT ORITOKEBAKARE, AD/via GTWORLD SBRAndSBL June Diet Lecture Fee- Bakare Adijat</t>
  </si>
  <si>
    <t>15-Jan-2022 09:59 PM</t>
  </si>
  <si>
    <t>16-Jan-2022 10:21 AM</t>
  </si>
  <si>
    <t>NIP/GTB/JACOBS TITILOLA BOLAJOKOJACOBS TITILOLA,/via GTWORLD For lectures</t>
  </si>
  <si>
    <t>16-Jan-2022 11:02 AM</t>
  </si>
  <si>
    <t>NIP/STBC/VERILY OYINYE AZEH/APM lectures</t>
  </si>
  <si>
    <t>16-Jan-2022 08:14 PM</t>
  </si>
  <si>
    <t>NIP/FBN/WILLIAMS OLUSOLA ANIKE/FBNMOBILE:IVY LEAGUE ASSOCIATES LTD/OLUFIKUNOREMI WILLIAMS</t>
  </si>
  <si>
    <t>16-Jan-2022 08:57 PM</t>
  </si>
  <si>
    <t>NIP/UBA/TITILOLA ADEDIRE BELLO/MOB/TITILOLA ADEDIRE BELLO/UTO/10238263566/000015/t</t>
  </si>
  <si>
    <t>16-Dec-2021 11:05 AM</t>
  </si>
  <si>
    <t>NIP/GTB/NWANKPA  ROGERS CHIDOZIE/ACCA EXAM PAPERSMA&amp;FAFOR AKINWOLERE OMOLARA ACTHERINE IFO IVY LEAGUE ASSOCIATES LTD -</t>
  </si>
  <si>
    <t>16-Dec-2021 12:06 PM</t>
  </si>
  <si>
    <t>17-Dec-2021 03:24 PM</t>
  </si>
  <si>
    <t>NIP/PAGE/ADEDEJI EUNICE MAYOWA/NIP:exam</t>
  </si>
  <si>
    <t>17-Dec-2021 03:57 PM</t>
  </si>
  <si>
    <t>NIP/ABN/ALADEJEBI IYINOLUWA ADEDAMOLA/TRFFor MA CBEFRM ALADEJEBI IYINOLUWA ADEDAMOLA TO IVY LEAGUE ASSOCIATES LTD -  CBE</t>
  </si>
  <si>
    <t>18-Dec-2021 03:32 PM</t>
  </si>
  <si>
    <t>NIP/FBN/OSIKOMAIYA LYDIA OKIKIOLUWA/FBNMOBILE:IVY LEAGUE ASSOCIATES LTD    CBE/F3 EXAMINATION</t>
  </si>
  <si>
    <t>18-Dec-2021 10:35 PM</t>
  </si>
  <si>
    <t>20-Dec-2021 09:35 AM</t>
  </si>
  <si>
    <t>NIP/ABN/VICTOR ADETAYO ADEKOYA/TRF/ACCA  FA/FRM VICTOR ADETAYO ADEKOYA TO IVY</t>
  </si>
  <si>
    <t>20-Dec-2021 02:02 PM</t>
  </si>
  <si>
    <t>NIP/GTB/OKENIYI  OLUWATOMISIN MOTUNRAYOKENIYI, O/REF492470200000040000002112201402</t>
  </si>
  <si>
    <t>20-Dec-2021 03:28 PM</t>
  </si>
  <si>
    <t>NIP/ABN/AKINYOSOLA OLAMIDE CAROLINE/TRFOlamide Akinyosola BTFRM AKINYOSOLA OLAMIDE CAROLINE TO IVY LEAGUE ASSOCIATES LTD</t>
  </si>
  <si>
    <t>20-Dec-2021 03:45 PM</t>
  </si>
  <si>
    <t>NIP/GTB/OKENIYI  OLUWATOMISIN MOTUNRAYOKENIYI, O/REF492470200000019000002112201529</t>
  </si>
  <si>
    <t>20-Dec-2021 07:55 PM</t>
  </si>
  <si>
    <t>NIP/FBN/OKENIYI OLUWATOMISIN MOTUNRAYO/FBNMOBILE:IVY LEAGUE ASSOCIATES LTD    CBE/NONE</t>
  </si>
  <si>
    <t>21-Dec-2021 10:24 AM</t>
  </si>
  <si>
    <t>NIP/ABN/OLUWAPELUMI HEPHZIBAH  OLUTUNDE -183-DIA/NIP000014211221102246005328880853VNS02000621122110224636557793401955964</t>
  </si>
  <si>
    <t>21-Dec-2021 11:12 AM</t>
  </si>
  <si>
    <t>NIP/STBC/ADEYEMI OLUWAGBEMIGA FAJIMI/AB EXAM FEE (ACCA)</t>
  </si>
  <si>
    <t>22-Dec-2021 10:33 AM</t>
  </si>
  <si>
    <t>NIP/GTB/MAKINDE KAYODE OLANREWAJUMAKINDE KAYODE /via GTWORLD ACCA F3</t>
  </si>
  <si>
    <t>22-Dec-2021 12:56 PM</t>
  </si>
  <si>
    <t>TRF FRM OLULU DORCAS IMONE TO IVY LEAGUE ASSOCIATES LTD -  CBE|.</t>
  </si>
  <si>
    <t>24-Dec-2021 05:19 AM</t>
  </si>
  <si>
    <t>NIP/UBA/AKANMU OLUWATOFUNMI MARY/MOB/AKANMU OLUWATOFUNMI MARY/UTO/10032813055/000015/Ivy League</t>
  </si>
  <si>
    <t>25-Dec-2021 11:43 PM</t>
  </si>
  <si>
    <t>27-Dec-2021 01:02 PM</t>
  </si>
  <si>
    <t>SMS Notification Charge Dec 2021</t>
  </si>
  <si>
    <t>27-Dec-2021 08:20 PM</t>
  </si>
  <si>
    <t>NIP/GTB/ALAO IDOWU OLUWATOYINALAO IDOWU OLUWATOY/via GTWORLD Alao Idowu_BT Paper</t>
  </si>
  <si>
    <t>01-Jan-2022 02:08 AM</t>
  </si>
  <si>
    <t>02-Jan-2022 01:23 AM</t>
  </si>
  <si>
    <t>07-Jan-2022 04:17 AM</t>
  </si>
  <si>
    <t>CBE REMITTC 4 DEC 2021 INVNO-70957// TRF TO SEACRON EDUCATIONAL NIGERIA LIMITED</t>
  </si>
  <si>
    <t>09-Jan-2022 10:09 AM</t>
  </si>
  <si>
    <t>NIP/GTB/ORILOYE OLUMIDE BABAJIDEORILOYE OLUMIDE /OriloyeTaiwoMAexam REF641933622000050000002201091011</t>
  </si>
  <si>
    <t>10-Jan-2022 03:15 PM</t>
  </si>
  <si>
    <t>NIP/GTB/ADAMU MASA'UDU KAZAUREADAMU MASA'UDU KAZ/3787667MAFA REF311224498000100000002201101517</t>
  </si>
  <si>
    <t>14-Jan-2022 12:37 PM</t>
  </si>
  <si>
    <t>NIP/KUDA/ALAO, OLUWATOYIN IDOWU/PAYMENT OF CBL EXAM FEE(ALAO IDOWU)</t>
  </si>
  <si>
    <t>14-Jan-2022 12:45 PM</t>
  </si>
  <si>
    <t>NIP/WBP/FELIX IKENNA CHUKWUMA/ZENITH BANK-3820939 Felix Chukwuma</t>
  </si>
  <si>
    <t>14-Jan-2022 01:42 PM</t>
  </si>
  <si>
    <t>NIP/GTB/ADEYEMI EBI LORETTAADEYEMI,EBI LORETTA/REF461476524000050000002201141343</t>
  </si>
  <si>
    <t>14-Jan-2022 04:01 PM</t>
  </si>
  <si>
    <t>NIP/GTB/OBIORAH CHIDINMA ADAKUOBIORAH CHIDINMA A/via GTWORLD MA Exam February</t>
  </si>
  <si>
    <t>14-Jan-2022 05:13 PM</t>
  </si>
  <si>
    <t>NIP/GTB/ADEBOYE DAMILOLA AGNESADEBOYE DAMILOLA A/ABExamfeeforMagretAdeboye REF248226826000050000002201141714</t>
  </si>
  <si>
    <t>15-Jan-2022 10:14 PM</t>
  </si>
  <si>
    <t>TRANSFER BETWEEN CUSTOMERS MBANKING - TRF REF:621426154793896000006417691931 ANY Account Transfer from AJAYI, OLUWASEUN EMMANUEL to IVY LEAGUE ASSOCIATES LIMITED</t>
  </si>
  <si>
    <t>STAMP DUTY CHARGE 19122021 STAMP DUTY CHARGE - 19/12/2021</t>
  </si>
  <si>
    <t>TRANSFER BETWEEN CUSTOMERS 000004220105102146950779728365|MOB/OBIJI CHIKA NKIRUKA/UTO/10139324237/000013/C|10139324237||OBIJI CHIKA NKIRUKA REF:000004220105102146950779728365</t>
  </si>
  <si>
    <t>STAMP DUTY CHARGE 05012022 STAMP DUTY CHARGE - 05/01/2022</t>
  </si>
  <si>
    <t>TRANSFER BETWEEN CUSTOMERS MBANKING - Payment for March 2022 SBR intensive lecture REF:252698586778497150007948594704 ANY Account Transfer from AKUBUE, UZOAMAKA VIVIAN to IVY LEAGUE ASSOCIATES LIMITED</t>
  </si>
  <si>
    <t>TRANSFER BETWEEN CUSTOMERS Via GTWorld Sadiq Abisoye-AAA REF:904448520000000270002201061417 from SADIQ, ABISOYE AISHAT to IVY LEAGUE ASSOCIATES LIMITED</t>
  </si>
  <si>
    <t>TRANSFER BETWEEN CUSTOMERS Via GTWorld Part payment for TX and FR online classes REF:27512065400035000.012201062137 from OYESIKU PHEBEAN FARAMOLUWA to IVY LEAGUE ASSOCIATES LIMITED</t>
  </si>
  <si>
    <t>STAMP DUTY CHARGE 06012022 STAMP DUTY CHARGE - 06/01/2022</t>
  </si>
  <si>
    <t>TRANSFER BETWEEN CUSTOMERS 000007220107095008000042080763|NIP/ft ifo IVY LEAGUE ASSOCIATES LIMITED|N13520207691||UJUNWA ELIZABETH JOHNSON REF:000007220107095008000042080763</t>
  </si>
  <si>
    <t>TRANSFER BETWEEN CUSTOMERS Via GTWorld AFM Intensive class REF:371374012000000270002201071227 from MOHAMMED UMAR IBRAHIM to IVY LEAGUE ASSOCIATES LIMITED</t>
  </si>
  <si>
    <t>TRANSFER BETWEEN CUSTOMERS 000016220107125500000044670396|FBNMOBILE:IVY LEAGUE ASSOCIATES LIMITED/FOR OMOBOLAJI FAMAKINWA|637771569000898009||ONAJOBI ADEBAJO ABIODUN REF:000016220107125500000044670396</t>
  </si>
  <si>
    <t>STAMP DUTY CHARGE 07012022 STAMP DUTY CHARGE - 07/01/2022</t>
  </si>
  <si>
    <t>TRANSFER BETWEEN CUSTOMERS 000014220108082904249783143834|TRFTuition registration and Tuition feesFRM ELOHOR ELMA UTI TO IVY LEAGUE ASSOCIATES LIMITED|000014220108082812279211242457||ELOHOR EREF:000014220108082904249783143834</t>
  </si>
  <si>
    <t>TRANSFER BETWEEN CUSTOMERS Via GTWorld Registration and fees REF:492447634000000320002201080930 from BAMIGBOYE BOLUWAPE GRACE to IVY LEAGUE ASSOCIATES LIMITED</t>
  </si>
  <si>
    <t>TRANSFER BETWEEN CUSTOMERS 000004220108093134643972812177|MOB/OKUNOLA OLUWASEYI RICHARD/UTO/10165660692/000013/Lecture Fee|10165660692||OKUNOLA OLUWASEYI RICHARD REF:000004220108093134643972812177</t>
  </si>
  <si>
    <t>TRANSFER BETWEEN CUSTOMERS 000002220108124534647910584476|TRF BO AKINYEMI OLUWAKEGAN ADEBOSOLA|FT22010310049022||AKINYEMI OLUWAKEGAN ADEBOSOLA REF:000002220108124534647910584476</t>
  </si>
  <si>
    <t>TRANSFER BETWEEN CUSTOMERS 000015220108181634002322919166|Part payment for SBR and AAA - Intensive|762089651||ADEBUKOLA OLASUMBO OJERINDE REF:000015220108181634002322919166</t>
  </si>
  <si>
    <t>STAMP DUTY CHARGE 08012022 STAMP DUTY CHARGE - 08/01/2022</t>
  </si>
  <si>
    <t>TRANSFER BETWEEN CUSTOMERS Via GTWorld Being payment for PM, FM and Taxation. Registration inclusive. REF:442550609000000800002201100538 from BANJO OYINKANSOLA TOBILOBA to IVY LEAGUE ASSOCIATES LIMITED</t>
  </si>
  <si>
    <t>TRANSFER BETWEEN CUSTOMERS MBANKING - TUITION FEE &amp; REG. REF:408441240690353500001038646468 ANY Account Transfer from JABITA ZAINAB BISOLA to IVY LEAGUE ASSOCIATES LIMITED</t>
  </si>
  <si>
    <t>TRANSFER BETWEEN CUSTOMERS MBANKING - Tuition fee &amp; reg balance REF:505898941449745600006061434328 ANY Account Transfer from JABITA ZAINAB BISOLA to IVY LEAGUE ASSOCIATES LIMITED</t>
  </si>
  <si>
    <t>TRANSFER BETWEEN CUSTOMERS Via USSD GTBank Transfer 00000000259024376120907581810000055000202201101548 from NWOSU, CHISOM GENEVIVE NWOSU, to IVY LEAGUE ASSOCIATES LIMITED</t>
  </si>
  <si>
    <t>TRANSFER BETWEEN CUSTOMERS MBANKING - FunmiAkinuli REF:629304217456574000001330705739 ANY Account Transfer from AKINULI, OLUFUNMI VICTORIA to IVY LEAGUE ASSOCIATES LIMITED</t>
  </si>
  <si>
    <t>TRANSFER BETWEEN CUSTOMERS 000007220110171431000042123732|NIP/trsf ifo IVY LEAGUE ASSOCIATES LIMITED|N13520228436||UJUNWA ELIZABETH JOHNSON REF:000007220110171431000042123732</t>
  </si>
  <si>
    <t>STAMP DUTY CHARGE 10012022 STAMP DUTY CHARGE - 10/01/2022</t>
  </si>
  <si>
    <t>TRANSFER BETWEEN CUSTOMERS Via GTWorld REF:492461292000000180002201111112 from ALLI OLUWAROTIMI TOFUNMI to IVY LEAGUE ASSOCIATES LIMITED</t>
  </si>
  <si>
    <t>TRANSFER BETWEEN CUSTOMERS 000016220111120649000056625543|FBNMOBILE:IVY LEAGUE ASSOCIATES LIMITED/SBR|637774996090851851||HARRISON TINNA ABBEY REF:000016220111120649000056625543</t>
  </si>
  <si>
    <t>TRANSFER BETWEEN CUSTOMERS Via GTWorld Payment for AFM June standard online class REF:402513372000000400002201111243 from ODUMOSU, OLUBUKOLA OLANIK to IVY LEAGUE ASSOCIATES LIMITED</t>
  </si>
  <si>
    <t>TRANSFER BETWEEN CUSTOMERS Via GTWorld PM - June online regular REF:253222512000000350002201111733 from ADEBAKIN OMOTOKE ADERIKE to IVY LEAGUE ASSOCIATES LIMITED</t>
  </si>
  <si>
    <t>STAMP DUTY CHARGE 11012022 STAMP DUTY CHARGE - 11/01/2022</t>
  </si>
  <si>
    <t>TRANSFER BETWEEN CUSTOMERS MBANKING - Mariam ODUMOSU REF:263559425981551500004813351811 ANY Account Transfer from ODUMOSU,BIODUN to IVY LEAGUE ASSOCIATES LIMITED</t>
  </si>
  <si>
    <t>TRANSFER BETWEEN CUSTOMERS MBANKING - SBL June standard REF:583792524515606900009448339887 ANY Account Transfer from FAMILUGBA JOHN OLUBUNMI to IVY LEAGUE ASSOCIATES LIMITED</t>
  </si>
  <si>
    <t>TRANSFER BETWEEN CUSTOMERS MBANKING - Part payment for 2 strategic papers REF:436133655994152200002891154262 ANY Account Transfer from ADESANYA, OLUBUKOLA MARIAN to IVY LEAGUE ASSOCIATES LIMITED</t>
  </si>
  <si>
    <t>TRANSFER BETWEEN CUSTOMERS MBANKING - Registration fee, MA and Tax class REF:166242643799356330003394771781 ANY Account Transfer from AGBOOLA OLOLADE MONDIAT to IVY LEAGUE ASSOCIATES LIMITED</t>
  </si>
  <si>
    <t>TRANSFER BETWEEN CUSTOMERS 000017220112144010426046547135|GTB-Oniwaiye Clementina |637775952113734545||CLEMENTINA OLUWADAMILOLA ONIWAIYE REF:000017220112144010426046547135</t>
  </si>
  <si>
    <t>TRANSFER BETWEEN CUSTOMERS MBANKING - ACCA KNOWLEDGE CLASS REF:396136834144223100008239264135 ANY Account Transfer from ONIGBOGI OLALEKAN, ABEL to IVY LEAGUE ASSOCIATES LIMITED</t>
  </si>
  <si>
    <t>TRANSFER BETWEEN CUSTOMERS Via USSD GTBank Transfer 00000000227065051920907581810000050000202201122300 from BALOGUN, TOHEEB ODUNTAN to IVY LEAGUE ASSOCIATES LIMITED</t>
  </si>
  <si>
    <t>STAMP DUTY CHARGE 12012022 STAMP DUTY CHARGE - 12/01/2022</t>
  </si>
  <si>
    <t>TRANSFER BETWEEN CUSTOMERS MBANKING - Skills-3 papers REF:661388089068962000001620494789 ANY Account Transfer from BADEJO TAIWO OLUWATUMININU to IVY LEAGUE ASSOCIATES LIMITED</t>
  </si>
  <si>
    <t>TRANSFER BETWEEN CUSTOMERS 000017220113103201690386698905|GTB-SBR AND AFM(MOHA)|637776667218052112||ONYEBUCHI MOHA REF:000017220113103201690386698905</t>
  </si>
  <si>
    <t>TRANSFER BETWEEN CUSTOMERS MBANKING - REF:221737509556781700008576060277 ANY Account Transfer from OSENI, ATINUKE EMERALD to IVY LEAGUE ASSOCIATES LIMITED</t>
  </si>
  <si>
    <t>TRANSFER BETWEEN CUSTOMERS Via GTWorld PYMT FOR FOUR LECTURE REF:274231733000001050002201131446 from MURIANO AFEEZ OMONIYI to IVY LEAGUE ASSOCIATES LIMITED</t>
  </si>
  <si>
    <t>TRANSFER BETWEEN CUSTOMERS Via GTWorld SBL Standard Lecture for June 2022 diet REF:214788443000000550002201131527 from ELEBUTE TAIWO BOLANLE to IVY LEAGUE ASSOCIATES LIMITED</t>
  </si>
  <si>
    <t>TRANSFER BETWEEN CUSTOMERS MBANKING - REF:387906185891144000005851388881 ANY Account Transfer from HAMIDU FARUK UMAR to IVY LEAGUE ASSOCIATES LIMITED</t>
  </si>
  <si>
    <t>STAMP DUTY CHARGE 13012022 STAMP DUTY CHARGE - 13/01/2022</t>
  </si>
  <si>
    <t>TRANSFER BETWEEN CUSTOMERS Via GTWorld REF:203156434000000270002201132337 from ADEGOKE, OLAYINKA DEBORAH to IVY LEAGUE ASSOCIATES LIMITED</t>
  </si>
  <si>
    <t>TRANSFER BETWEEN CUSTOMERS Via GTWorld Tuition Fees(3)&amp; Reg by Arunsi Emmanuel REF:224915255000000700002201140902 from ARUNSI, EMMANUEL EJIEKE to IVY LEAGUE ASSOCIATES LIMITED</t>
  </si>
  <si>
    <t>TRANSFER BETWEEN CUSTOMERS via Internet Banking Tuition AFM from SOLOMON NNEKA CHUKWUBUISI to IVY LEAGUE ASSOCIATES LIMITED</t>
  </si>
  <si>
    <t>TRANSFER BETWEEN CUSTOMERS via Internet Banking Pymt for Registration &amp; FA, MA &amp; CBL from RAIMI-LAWAL OLAGOKE WAHAB to IVY LEAGUE ASSOCIATES LIMITED</t>
  </si>
  <si>
    <t>TRANSFER BETWEEN CUSTOMERS MBANKING - Acca lecture REF:620547138059312740009674506361 ANY Account Transfer from AMODU OPEYEMI MARYAM to IVY LEAGUE ASSOCIATES LIMITED</t>
  </si>
  <si>
    <t>TRANSFER BETWEEN CUSTOMERS 000014220114141334653467197780|TRF FRM KOUTONOU ELIJAH FOLI TO IVY LEAGUE ASSOCIATES LIMITED AT GTB GTBank Plc|PSM000435064410046408227||KOUTONOU ELIJAH FOLI REF:000014220114141334653467197780</t>
  </si>
  <si>
    <t>TRANSFER BETWEEN CUSTOMERS Via GTWorld REF:202269735000000650002201141429 from EYITAYO ADESEWA OLUBUNMI to IVY LEAGUE ASSOCIATES LIMITED</t>
  </si>
  <si>
    <t>TRANSFER BETWEEN CUSTOMERS 000012220114163627130566253000|Adeniyi oluwatoyin|130566253||OLUWATOYIN ADEOLA ADENIYI REF:000012220114163627130566253000</t>
  </si>
  <si>
    <t>TRANSFER BETWEEN CUSTOMERS Via GTWorld AAA SBR ATX GTBMTRF REF:213760598000000750002201141639 from SMITH ABADAT ENIOLA to IVY LEAGUE ASSOCIATES LIMITED</t>
  </si>
  <si>
    <t>TRANSFER BETWEEN CUSTOMERS MBANKING - APM June Diet REF:771913073380222600005294272244 ANY Account Transfer from ADEGEBO, OMONIKE RHODA to IVY LEAGUE ASSOCIATES LIMITED</t>
  </si>
  <si>
    <t>TRANSFER BETWEEN CUSTOMERS MBANKING - AFM Intensive REF:442677262301830100002501190383 ANY Account Transfer from OLATUNJI OLUWABUNMI PENTHO to IVY LEAGUE ASSOCIATES LIMITED</t>
  </si>
  <si>
    <t>TRANSFER BETWEEN CUSTOMERS 000012220114204434130604466000|Odedeji Moronfoluwa two skills|130604466||MORONFOLUWA JOSEPH ODEDEJI REF:000012220114204434130604466000</t>
  </si>
  <si>
    <t>TRANSFER BETWEEN CUSTOMERS Via GTWorld REF:262232179000000270002201142140 from ADEROJU AISHAT to IVY LEAGUE ASSOCIATES LIMITED</t>
  </si>
  <si>
    <t>STAMP DUTY CHARGE 14012022 STAMP DUTY CHARGE - 14/01/2022</t>
  </si>
  <si>
    <t>TRANSFER BETWEEN CUSTOMERS MBANKING - REF:168187032557882860001971328645 ANY Account Transfer from WUYEP(NEE OKU)ELIZABETH KOKOMA to IVY LEAGUE ASSOCIATES LIMITED</t>
  </si>
  <si>
    <t>TRANSFER BETWEEN CUSTOMERS 000014220115071441233697182913|TRFTuition Fees Adeniji A OluwadamilolaFRM OLUWADAMILOLA A ADENIJI TO IVY LEAGUE ASSOCIATES LIMITED|000014220115071250275392780864||OREF:000014220115071441233697182913</t>
  </si>
  <si>
    <t>TRANSFER BETWEEN CUSTOMERS 110002220115075840000206185725|ACCA class EBUNOLUWA KOYA to IVY LEAGUE ASSOCIATES LIMITEDSent 75000 to GT|045897728977||TRF REF:110002220115075840000206185725</t>
  </si>
  <si>
    <t>TRANSFER BETWEEN CUSTOMERS Via GTWorld Skills level ( PM and TAX) REF:217807650000000550002201150807 from ADEMOLA-YAKUBU ADERONKE to IVY LEAGUE ASSOCIATES LIMITED</t>
  </si>
  <si>
    <t>TRANSFER BETWEEN CUSTOMERS MBANKING - PM, TAX REF:274645858434601250009575867152 ANY Account Transfer from ONABAMIRO ADEOLA OLUFUNMIBI to IVY LEAGUE ASSOCIATES LIMITED</t>
  </si>
  <si>
    <t>TRANSFER BETWEEN CUSTOMERS 000017220115081950625867098746|GTB-SBRAndamp AFM(MOHA)|637778315907248960||ONYEBUCHI MOHA REF:000017220115081950625867098746</t>
  </si>
  <si>
    <t>TRANSFER BETWEEN CUSTOMERS 000007220115100609339402268931|ONB TRF FROM ADEDAYO AD **3854 FB|ONB22011510060900012||ADEDAYO ADEBAJO REF:000007220115100609339402268931</t>
  </si>
  <si>
    <t>TRANSFER BETWEEN CUSTOMERS 000027220115101645031358143608|FT MB MA class and registration Anthonia Ohw|MB15012210163913200853092213||ANTHONIA E OHWOFOSIRAI REF:000027220115101645031358143608</t>
  </si>
  <si>
    <t>TRANSFER BETWEEN CUSTOMERS Via GTWorld Acca payment REF:288105653000000270002201151139 from OLADAPO, OLABISI AYOBAMI to IVY LEAGUE ASSOCIATES LIMITED</t>
  </si>
  <si>
    <t>TRANSFER BETWEEN CUSTOMERS 000014220115114801222646744849|TRFIVY league ACCA Classes n registrationFRM OBAJI NNENNA CHRISTABEL TO IVY LEAGUE ASSOCIATES LIMITE|000014220115114649240040339869||REF:000014220115114801222646744849</t>
  </si>
  <si>
    <t>TRANSFER BETWEEN CUSTOMERS Via USSD GTBank Transfer 00000000398010700820907581810000045000202201151224 from AJALA , OLAYINKA ANTONIA to IVY LEAGUE ASSOCIATES LIMITED</t>
  </si>
  <si>
    <t>TRANSFER BETWEEN CUSTOMERS MBANKING - Tf REF:195337252981124900005937006536 ANY Account Transfer from OGUNLANA, AJIBOLA OLATUNJI to IVY LEAGUE ASSOCIATES LIMITED</t>
  </si>
  <si>
    <t>TRANSFER BETWEEN CUSTOMERS Via GTWorld REF:218827712000000500002201151250 from IHEAGWAM COLLINS UCHECHUKWU to IVY LEAGUE ASSOCIATES LIMITED</t>
  </si>
  <si>
    <t>TRANSFER BETWEEN CUSTOMERS MBANKING - SBR Online Class REF:245838326441957620001687374160 ANY Account Transfer from ADEMOLA, OMOLARA FADEKE to IVY LEAGUE ASSOCIATES LIMITED</t>
  </si>
  <si>
    <t>TRANSFER BETWEEN CUSTOMERS via Internet Banking from ASHIMI, AKINOLA &amp; SARAH to IVY LEAGUE ASSOCIATES LIMITED</t>
  </si>
  <si>
    <t>TRANSFER BETWEEN CUSTOMERS 000014220115150515254141337903|TRFAFM March Intensive ClassesFRM IDOWU ABISOLA BAJU TO IVY LEAGUE ASSOCIATES LIMITED|000014220115150428271034034570||IDOWU ABISOLA BREF:000014220115150515254141337903</t>
  </si>
  <si>
    <t>TRANSFER BETWEEN CUSTOMERS Via GTWorld Part payment for APM STANDARD LECTURE FOR JUNE 2022 REF:502594865000000200002201151801 from IMEAH, SOR-ASIRA BERNARD to IVY LEAGUE ASSOCIATES LIMITED</t>
  </si>
  <si>
    <t>TRANSFER BETWEEN CUSTOMERS Via GTWorld Lecture Fee REF:403470376000000600002201152018 from OLALEYE MOTOLANI OYINDAMOLA to IVY LEAGUE ASSOCIATES LIMITED</t>
  </si>
  <si>
    <t>STAMP DUTY CHARGE 15012022 STAMP DUTY CHARGE - 15/01/2022</t>
  </si>
  <si>
    <t>TRANSFER BETWEEN CUSTOMERS MBANKING - Registration and lecture part payment REF:832092117365100500002216224453 ANY Account Transfer from BAMIDELE TOSIN ESTHER to IVY LEAGUE ASSOCIATES LIMITED</t>
  </si>
  <si>
    <t>TRANSFER BETWEEN CUSTOMERS 000016220116062204000072075284|FBNMOBILE:IVY LEAGUE ASSOCIATES LIMITED/AKINOLA INITIAL PAYMENT|637779109244348550||AKINOLA EYITEMI REF:000016220116062204000072075284</t>
  </si>
  <si>
    <t>TRANSFER BETWEEN CUSTOMERS MBANKING - SBL and AFM Olaide Adedipe John REF:691759657738245500007930111650 ANY Account Transfer from JOHN, OLAIDE ADESHOLA to IVY LEAGUE ASSOCIATES LIMITED</t>
  </si>
  <si>
    <t>TRANSFER BETWEEN CUSTOMERS 000014220116131219250609623708|TRFFR LECTURESFRM NONSO CHRISTOPHER IWUNOH TO IVY LEAGUE ASSOCIATES LIMITED|000014220116131108230115425967||NONSO CHRISTOPHER IWUNOH REF:000014220116131219250609623708</t>
  </si>
  <si>
    <t>TRANSFER BETWEEN CUSTOMERS Via GTWorld CFA Training Dr Ologunde REF:402510308000001500002201161334 from SAKA BABATUNDE AKEEM to IVY LEAGUE ASSOCIATES LIMITED</t>
  </si>
  <si>
    <t>TRANSFER BETWEEN CUSTOMERS 000014220116140558221650207225|TRFAccessFRM ABEEB TEMITAYO ADESINA TO IVY LEAGUE ASSOCIATES LIMITED|000014220116140509216917905209||ABEEB TEMITAYO ADESINA REF:000014220116140558221650207225</t>
  </si>
  <si>
    <t>TRANSFER BETWEEN CUSTOMERS Via GTWorld P4 REF:210733952000000270002201161413 from ODEYEMI BABAJIDE ADEBAYO to IVY LEAGUE ASSOCIATES LIMITED</t>
  </si>
  <si>
    <t>TRANSFER BETWEEN CUSTOMERS 000012220116144837130813401000|Lectures|130813401||DAMILOLA LOIS OMONAIYE REF:000012220116144837130813401000</t>
  </si>
  <si>
    <t>TRANSFER BETWEEN CUSTOMERS 000016220116211710000074213789|FBNMOBILE:IVY LEAGUE ASSOCIATES LIMITED/SBR APM SUMAYYA|637779646307933222||ABUBAKAR SUMAYYA BELLO REF:000016220116211710000074213789</t>
  </si>
  <si>
    <t>STAMP DUTY CHARGE 16012022 STAMP DUTY CHARGE - 16/01/2022</t>
  </si>
  <si>
    <t>Email address as given to ACCA</t>
  </si>
  <si>
    <t>TITLE</t>
  </si>
  <si>
    <t>We seek your consent to upload your details on ACCA-ALP web page for the purpose of result service. Completing and submitting  this form shows your interest and consent for us to use the information provided to contact you.</t>
  </si>
  <si>
    <t xml:space="preserve">TRANSFER BETWEEN CUSTOMERS MBANKING - ACCA - Opemipo Adebayo REF:455647610090165000006547503555 ANY Account Transfer from ADEBAYO OPEMIPO OPEYEMI IBUKUN to IVY LEAGUE ASSOCIATES LIMITED </t>
  </si>
  <si>
    <t>TRANSFER BETWEEN CUSTOMERS 000008220115083307387840242707|DGBNK:Vulte FT To:IVY LEAGUE ASSOCIATES LIMITED:GTBank:DIPIFRS: 749F7B57826377783235419551911508|MB5020220115083307323877927870||TEMIREF:000008220115083307387840242707 IFO ADETAYO OLUFEMI</t>
  </si>
  <si>
    <t>TRANSFER BETWEEN CUSTOMERS MBANKING - AAA intensive class REF:420873244678791000003541576878 ANY Account Transfer from KOMOLAFE ADEDOYIN LOLA to IVY LEAGUE ASSOCIATES LIMITED</t>
  </si>
  <si>
    <t>TRANSFER BETWEEN CUSTOMERS ACCA / FRS-- TRF FRM ADETAYO JOHN OLUWAFEMI TO IVY LEAGUE ASSOCIATES LIMITED</t>
  </si>
  <si>
    <t>STAMP DUTY CHARGE 17012022 STAMP DUTY CHARGE - 17/01/2022</t>
  </si>
  <si>
    <t>TRANSFER BETWEEN CUSTOMERS 000014220117232835297097504849|TRFAPM June 2022FRM BABAFEMI AKEEM ELEGBEDE TO IVY LEAGUE ASSOCIATES LIMITED|000014220117232733293859202329||BABAFEMI AKEEM ELEGBEDE REF:000014220117232835297097504849</t>
  </si>
  <si>
    <t>TRANSFER BETWEEN CUSTOMERS Via GTWorld June 2022 standard lecture FR REF:215785889000000350002201180933 from KOLOFO ADEM to IVY LEAGUE ASSOCIATES LIMITED</t>
  </si>
  <si>
    <t>TRANSFER BETWEEN CUSTOMERS Via GTWorld Part payment for AFM. June standard classes Imeah Bernard. Reg no.3192478 REF:502594865000000200002201181202 from IMEAH, SOR-ASIRA BERNARD to IVY LEAGUE ASSOCIATES LIMITED</t>
  </si>
  <si>
    <t>CASH DEPOSIT OLUFUNMILOLA OLAYIWOLA</t>
  </si>
  <si>
    <t>STAMP DUTY CHARGE 18012022 STAMP DUTY CHARGE - 18/01/2022</t>
  </si>
  <si>
    <t>TRANSFER BETWEEN CUSTOMERS MBANKING - Apm fast track REF:189620544841734300004964106530 ANY Account Transfer from BENSON TELE KATE to IVY LEAGUE ASSOCIATES LIMITED</t>
  </si>
  <si>
    <t>TRANSFER BETWEEN CUSTOMERS Via GTWorld SBL-Ope Sadiq REF:904448520000000370002201191210 from SADIQ, ABISOYE AISHAT to IVY LEAGUE ASSOCIATES LIMITED</t>
  </si>
  <si>
    <t>STAMP DUTY CHARGE 19012022 STAMP DUTY CHARGE - 19/01/2022</t>
  </si>
  <si>
    <t>CASH DEPOSIT OKWUDIKE JOHN (INTENSIVE TUITION FEE)</t>
  </si>
  <si>
    <t>TRANSFER BETWEEN CUSTOMERS Via GTWorld REF:503599029000000300002201201054 from EZENWA CHINEMEREM PORTIA to IVY LEAGUE ASSOCIATES LIMITED</t>
  </si>
  <si>
    <t>TRANSFER BETWEEN CUSTOMERS Via GTWorld BRIDGET JOSEPH AFM REF:220831896000000450002201201530 from AGBAJE,ABIODUN BRIDGET to IVY LEAGUE ASSOCIATES LIMITED</t>
  </si>
  <si>
    <t>TRANSFER BETWEEN CUSTOMERS MBANKING - REF:998935045437522900005684258886 ANY Account Transfer from TOMONE ISRAEL ADETOLANI to IVY LEAGUE ASSOCIATES LIMITED</t>
  </si>
  <si>
    <t>TRANSFER BETWEEN CUSTOMERS 000016220120155651000086015616|FBNMOBILE:IVY LEAGUE ASSOCIATES LIMITED/AA|637782910119896116||BALOGUN AYOMIDE REF:000016220120155651000086015616</t>
  </si>
  <si>
    <t>TRANSFER BETWEEN CUSTOMERS MBANKING - FM &amp; SBR REF:557193099018146600006239705274 ANY Account Transfer from SHODUNKE, FOLORUNSHO FEMI to IVY LEAGUE ASSOCIATES LIMITED</t>
  </si>
  <si>
    <t>STAMP DUTY CHARGE 20012022 STAMP DUTY CHARGE - 20/01/2022</t>
  </si>
  <si>
    <t>TRANSFER BETWEEN CUSTOMERS MBANKING - Part payment of tuition fee REF:590332067906901100006275523164 ANY Account Transfer from OGUNGBILE PEACE TEMILOLUWA to IVY LEAGUE ASSOCIATES LIMITED</t>
  </si>
  <si>
    <t>TRANSFER BETWEEN CUSTOMERS Via GTWorld Payment for AFM Online Class REF:205174947000000400002201211004 from MOHAMMED-IFABUA ARAFAT to IVY LEAGUE ASSOCIATES LIMITED</t>
  </si>
  <si>
    <t>TRANSFER BETWEEN CUSTOMERS 000016220121114448000088426420|FBNMOBILE:IVY LEAGUE ASSOCIATES LIMITED/AFM MARCH 2022|637783622883521765||OLOYEDE OLUMIDE OLAWALE REF:000016220121114448000088426420</t>
  </si>
  <si>
    <t>TRANSFER BETWEEN CUSTOMERS Via GTWorld ACCA Diploma IFRS - Rilwan Abaniwonda REF:216794974000000600002201211127 from ABANIWONDA, RILWAN ADEYEMI to IVY LEAGUE ASSOCIATES LIMITED</t>
  </si>
  <si>
    <t>TRANSFER BETWEEN CUSTOMERS 000010220121132539111230016596|REF2299479659 BO TEMITOPE ODUMUYIWA IFO IVY LEAGU|2299479659||TEMITOPE ODUMUYIWA REF:000010220121132539111230016596</t>
  </si>
  <si>
    <t>TRANSFER BETWEEN CUSTOMERS Via GTWorld AFM REF:253222512000000300002201211438 from ADEBAKIN OMOTOKE ADERIKE to IVY LEAGUE ASSOCIATES LIMITED</t>
  </si>
  <si>
    <t>TRANSFER BETWEEN CUSTOMERS Via USSD GTBank Transfer 00000000246022424020907581810000034000202201211847 from OBAFEMI, IBUKUN OLUWASEUN to IVY LEAGUE ASSOCIATES LIMITED</t>
  </si>
  <si>
    <t>STAMP DUTY CHARGE 21012022 STAMP DUTY CHARGE - 21/01/2022</t>
  </si>
  <si>
    <t>TRANSFER BETWEEN CUSTOMERS Via GTWorld 3 classes-Ajuwon Deborah REF:902465000000000900002201220427 from AJUWON DEBORAH RACHEAL to IVY LEAGUE ASSOCIATES LIMITED</t>
  </si>
  <si>
    <t>TRANSFER BETWEEN CUSTOMERS 000016220122043845000090905446|FBNMOBILE:IVY LEAGUE ASSOCIATES LIMITED/PARTFEES4FEMIAKANDE|637784231253098620||OLADIPO SAMUEL OLUTOSIN REF:000016220122043845000090905446</t>
  </si>
  <si>
    <t>TRANSFER BETWEEN CUSTOMERS 000014220122050906245977654416|TRFSBR Intensive Class March DietFRM OLUWADAMILOLA AJAYI TO IVY LEAGUE ASSOCIATES LIMITED|000014220122050817279274852956||OLUWADAMILREF:000014220122050906245977654416</t>
  </si>
  <si>
    <t>TRANSFER BETWEEN CUSTOMERS Via GTWorld Efe Bakare REF:506570026000000500002201220754 from BAKARE EFE MRABURE to IVY LEAGUE ASSOCIATES LIMITED</t>
  </si>
  <si>
    <t>TRANSFER BETWEEN CUSTOMERS 000014220122081059299475323870|NIP000014220122081058005348416143VNS020033220122081059367498962024961790|000014220122081036229710925086||JUMOKE BOLANLE AWE-106-DIAMOREF:000014220122081059299475323870</t>
  </si>
  <si>
    <t>TRANSFER BETWEEN CUSTOMERS Via GTWorld FR &amp; FM Lectures REF:551562794000000550002201221206 from OLUGU FOLASHADE NMESOMA to IVY LEAGUE ASSOCIATES LIMITED</t>
  </si>
  <si>
    <t>TRANSFER BETWEEN CUSTOMERS Via GTWorld REF:275121875000000400002201221214 from TOMORI, AYOMIDE JULIUS to IVY LEAGUE ASSOCIATES LIMITED</t>
  </si>
  <si>
    <t>TRANSFER BETWEEN CUSTOMERS 000014220122122351250362936452|TRFSBR paymentFRM UZOIGWE CHINONSO BONYBEN TO IVY LEAGUE ASSOCIATES LIMITED|000014220122122325234483534446||UZOIGWE CHINONSO BONYBEN REF:000014220122122351250362936452</t>
  </si>
  <si>
    <t>TRANSFER BETWEEN CUSTOMERS MBANKING - Classses for SBL,AAA,AFM REF:345906035532450240002294214581 ANY Account Transfer from OKONKWOR EMMANUEL IKECHUKWU to IVY LEAGUE ASSOCIATES LIMITED</t>
  </si>
  <si>
    <t>TRANSFER BETWEEN CUSTOMERS Via USSD GTBank Transfer 00000000701066542220907581810000075000202201221246 from UGAH, HENRY IKECHUKWU to IVY LEAGUE ASSOCIATES LIMITED</t>
  </si>
  <si>
    <t>TRANSFER BETWEEN CUSTOMERS Via GTWorld Student Registration plus CBL &amp; FR REF:203237752000000600002201221335 from SAMBO, YUSUF to IVY LEAGUE ASSOCIATES LIMITED</t>
  </si>
  <si>
    <t>TRANSFER BETWEEN CUSTOMERS MBANKING - REF:667955819539952400005700015090 ANY Account Transfer from ADEBIYI FATHIA TENIOLA to IVY LEAGUE ASSOCIATES LIMITED</t>
  </si>
  <si>
    <t>STAMP DUTY CHARGE 22012022 STAMP DUTY CHARGE - 22/01/2022</t>
  </si>
  <si>
    <t>TRANSFER BETWEEN CUSTOMERS MBANKING - Payment for SBL June exam sitting REF:490927830317722700007204321409 ANY Account Transfer from FATUNBI, KEHINDE AYODEJI to IVY LEAGUE ASSOCIATES LIMITED</t>
  </si>
  <si>
    <t>TRANSFER BETWEEN CUSTOMERS MBANKING - Payment for AAA Lectures JUNE 2022 REF:538051929583601750003802332483 ANY Account Transfer from AKINYEMI ADEBOSOLA OLUWAKEGAN to IVY LEAGUE ASSOCIATES LIMITED</t>
  </si>
  <si>
    <t>TRANSFER BETWEEN CUSTOMERS via Internet Banking Tuition fees for TAX AND PM from OGIDI, OJOGBANE PAUL to IVY LEAGUE ASSOCIATES LIMITED</t>
  </si>
  <si>
    <t>STAMP DUTY CHARGE 23012022 STAMP DUTY CHARGE - 23/01/2022</t>
  </si>
  <si>
    <t>TRANSFER BETWEEN CUSTOMERS Via GTWorld ACCA registration &amp; lecture fees for Alice Ojobo for BT,Ma,Fa REF:502594865000000800002201240944 from IMEAH, SOR-ASIRA BERNARD to IVY LEAGUE ASSOCIATES LIMITED</t>
  </si>
  <si>
    <t>TRANSFER BETWEEN CUSTOMERS MBANKING - AFM-Intensive-Class REF:469382795066680200007856942457 ANY Account Transfer from ODEYINDE TOYIN, DARE to IVY LEAGUE ASSOCIATES LIMITED</t>
  </si>
  <si>
    <t>TRANSFER BETWEEN CUSTOMERS MBANKING - Trf REF:211255727171497100008452907416 ANY Account Transfer from AJAYI, OLUWASEUN EMMANUEL to IVY LEAGUE ASSOCIATES LIMITED</t>
  </si>
  <si>
    <t>STAMP DUTY CHARGE 24012022 STAMP DUTY CHARGE - 24/01/2022</t>
  </si>
  <si>
    <t>TRANSFER BETWEEN CUSTOMERS Via GTWorld Lecture Fee and Registration Fee REF:403470376000000150002201250636 from OLALEYE MOTOLANI OYINDAMOLA to IVY LEAGUE ASSOCIATES LIMITED</t>
  </si>
  <si>
    <t>STAMP DUTY CHARGE 25012022 STAMP DUTY CHARGE - 25/01/2022</t>
  </si>
  <si>
    <t>17-Jan-2022 07:23 PM</t>
  </si>
  <si>
    <t>NIP/GTB/ADEBOWALE TOLULOPE ADEKEMIADEBOWALE TOLU/via GTWORLD Payment for SBL- Tolulope Adebowale</t>
  </si>
  <si>
    <t>18-Jan-2022 09:44 AM</t>
  </si>
  <si>
    <t>NIP/ABN/ANOLIEFOH HARRISON C/TRFSBR  AccaFRM ANOLIEFOH HARRISON C TO IVY LEAGUE ASSOCIATES LTD</t>
  </si>
  <si>
    <t>18-Jan-2022 01:32 PM</t>
  </si>
  <si>
    <t>NIP/UBN/ADEYEYE ADEDOYIN A/MOBILE/UNION Transfer from ADEYEYE ADEDOYIN A - Adedoyin Adeluwoye FR and AA</t>
  </si>
  <si>
    <t>18-Jan-2022 02:29 PM</t>
  </si>
  <si>
    <t>TRF FRM TALLGROWTH PROFESSIONAL SERVCS. LTD TO IVY LEAGUE ASSOCIATES LTD|Pyt</t>
  </si>
  <si>
    <t>18-Jan-2022 03:21 PM</t>
  </si>
  <si>
    <t>NIP/UBN/KENNETH-OKOYEGBE, Ijeoma  Maria/MOBILE/UNION Transfer from KENNETH-OKOYEGBE, Ijeoma  Maria - AFM March exam clas</t>
  </si>
  <si>
    <t>18-Jan-2022 05:23 PM</t>
  </si>
  <si>
    <t>NIP/FBN/JAIYEOLA MUTALIB MAYOWA/IB:MAYOWA</t>
  </si>
  <si>
    <t>19-Jan-2022 04:40 AM</t>
  </si>
  <si>
    <t>NIP/ABN/GRACE KIKELOMO MEGBELE/TRFSBR STD CLASSFRM GRACE KIKELOMO MEGBELE TO IVY LEAGUE ASSOCIATES LTD</t>
  </si>
  <si>
    <t>19-Jan-2022 07:23 AM</t>
  </si>
  <si>
    <t>19-Jan-2022 07:43 AM</t>
  </si>
  <si>
    <t>NIP/UBA/KOREDE DADA/MOB2/UTO/To IVY LTD/SBR and AAA</t>
  </si>
  <si>
    <t>19-Jan-2022 12:43 PM</t>
  </si>
  <si>
    <t>NIP/KBL/OZUMBA SIMON ODILI/KIP:ZENITH/1013300084/OZUMBA SIMON ODILI/TRF IFO IVY LEAGUE ASSO</t>
  </si>
  <si>
    <t>19-Jan-2022 04:52 PM</t>
  </si>
  <si>
    <t>NIP/GTB/ALTRAIDE  NWAKAEGO CHIZOBA  J.ALTRAIDE, /via GTWORLD AFM classes</t>
  </si>
  <si>
    <t>19-Jan-2022 05:53 PM</t>
  </si>
  <si>
    <t>TRF FRM CHIAMAKA   IFEDI TO IVY LEAGUE ASSOCIATES LTD|Chiamaka Ifedi</t>
  </si>
  <si>
    <t>20-Jan-2022 04:42 AM</t>
  </si>
  <si>
    <t>NIP/STBC/JOHN OYEJIDE FATOKI/JFatoki AFM and SBL Online June</t>
  </si>
  <si>
    <t>20-Jan-2022 10:57 AM</t>
  </si>
  <si>
    <t>NIP/GTB/AJULO  OSEKA MARYAJULO  OSEKA MARY/AFM- intensive</t>
  </si>
  <si>
    <t>20-Jan-2022 02:15 PM</t>
  </si>
  <si>
    <t>NIP/GTB/RANDLE OLAYEMI  D.RANDLE OLAYEMI, D./USSD NIP Transfer from  08023123300</t>
  </si>
  <si>
    <t>21-Jan-2022 08:22 AM</t>
  </si>
  <si>
    <t>NIP/GTB/BAMGBALA   OLUWASEYI OYEWOLEBAMGBALA , O/REF229696401000055000002201210815</t>
  </si>
  <si>
    <t>21-Jan-2022 11:40 AM</t>
  </si>
  <si>
    <t>NIP/STBC/ESTHER OYINDAMOLA OGUNASE/Ogunase Esther Oyindamola</t>
  </si>
  <si>
    <t>21-Jan-2022 11:56 AM</t>
  </si>
  <si>
    <t>NIP/FDP/RHODA CHIMDINMA UZOHUE/ONB TRF FROM RHODA CHIM **5113 FB</t>
  </si>
  <si>
    <t>21-Jan-2022 12:09 PM</t>
  </si>
  <si>
    <t>NIP/GTB/OLADEJO  OLUBUNMI AMINATOLADEJO, OLUBUNM/ExtrapaymentfortuitionMarchJuneDiet REF231442084000018500002201211208</t>
  </si>
  <si>
    <t>21-Jan-2022 12:41 PM</t>
  </si>
  <si>
    <t>NIP/FBN/ILEBIYI TOLUWALOPEMI MOSES/FBNMOBILE:IVY LEAGUE ASSOCIATES LTD/TUITION FEE</t>
  </si>
  <si>
    <t>21-Jan-2022 12:59 PM</t>
  </si>
  <si>
    <t>NIP/SKYE/OKOLI ALEXANDER CHIJIOKE/DGBNK:Vulte FT To:IVY LEAGUE ASSOCIATES LTD:Zenith Bank:ACCA Class: AF0AAE268563778366</t>
  </si>
  <si>
    <t>21-Jan-2022 01:37 PM</t>
  </si>
  <si>
    <t>TRF FRM BLESSING IFEYINWA CHINEDU-DIKEOGU TO IVY LEAGUE ASSOCIATES LTD|FINANCIAL REPORTING/LECTURE FEES</t>
  </si>
  <si>
    <t>21-Jan-2022 01:43 PM</t>
  </si>
  <si>
    <t>NIP/ABN/MICHAEL SIMEON YASUNU/TRF70 study feeFRM MICHAEL SIMEON YASUNU TO IVY LEAGUE ASSOCIATES LTD</t>
  </si>
  <si>
    <t>21-Jan-2022 02:30 PM</t>
  </si>
  <si>
    <t>NIP/FBN/ONI-OLUWASEUN AFOLAKE TEMITOPE/FBNMOBILE:IVY LEAGUE ASSOCIATES LTD/TRAINING FEES BALANCE</t>
  </si>
  <si>
    <t>21-Jan-2022 03:07 PM</t>
  </si>
  <si>
    <t>NIP/KBL/OZUMBA SIMON ODILI/KIP:ZENITH/1013300084/OZUMBA SIMON ODILI/TRANSFER OF FUNDS</t>
  </si>
  <si>
    <t>21-Jan-2022 04:09 PM</t>
  </si>
  <si>
    <t>NIP/FDP/CHIOMA LILIAN EZEMA/ONB TRF FROM CHIOMA LIL **7487 FBP</t>
  </si>
  <si>
    <t>21-Jan-2022 05:06 PM</t>
  </si>
  <si>
    <t>TRF FRM ADEBAYO JOSEPH ADEAGBO TO IVY LEAGUE ASSOCIATES LTD|SBR and CBL</t>
  </si>
  <si>
    <t>21-Jan-2022 05:42 PM</t>
  </si>
  <si>
    <t>TRF FRM OLUWAFEMI SOLOMON AFOLARIN TO IVY LEAGUE ASSOCIATES LTD|70% class fee</t>
  </si>
  <si>
    <t>21-Jan-2022 05:57 PM</t>
  </si>
  <si>
    <t>NIP/GTB/UDENSI  NWANNEKA CHIDERAUDENSI  NWANNEKA/via GTWORLD lesson and registration fees</t>
  </si>
  <si>
    <t>22-Jan-2022 06:57 AM</t>
  </si>
  <si>
    <t>NIP/GTB/AHMED OYIZA SABDATAHMED OYIZA SABDAT/via GTWORLD</t>
  </si>
  <si>
    <t>22-Jan-2022 08:09 AM</t>
  </si>
  <si>
    <t>NIP/WBP/CHINEDU  OHANAKA/ZENITH BANK-Part payment for ACCA LECTURE FEE</t>
  </si>
  <si>
    <t>22-Jan-2022 08:55 AM</t>
  </si>
  <si>
    <t>NIP/STBC/TEMIDAYO TOLULOPE OGUNNOWO/Registration and AFM fee</t>
  </si>
  <si>
    <t>22-Jan-2022 09:21 AM</t>
  </si>
  <si>
    <t>NIP/GTB/IWUNOH COMFORT CHIAZAMIWUNOH COMFORT CHI/1stpaymentforAAAtuition REF213790034000025000002201220920</t>
  </si>
  <si>
    <t>22-Jan-2022 09:25 AM</t>
  </si>
  <si>
    <t>NIP/ABN/MATILDA EBOSEREMEN ODINE-117-DIAMOND SAV/TRFPayment for standard AFM onlineFRM MATILDA EBOSEREMEN ODINE TO IVY L</t>
  </si>
  <si>
    <t>22-Jan-2022 09:57 AM</t>
  </si>
  <si>
    <t>NIP/ECO/AMUSAN OLUBAYO/REF2305073282 BO AMUSAN OLUBAYO IFO IVY LEAGUE AS</t>
  </si>
  <si>
    <t>22-Jan-2022 11:21 AM</t>
  </si>
  <si>
    <t>NIP/STBC/OLUWATOSIN EUNICE AMUDA/Pm Fr</t>
  </si>
  <si>
    <t>22-Jan-2022 11:28 AM</t>
  </si>
  <si>
    <t>TRF FRM THELMA CHIZOBA NWACHUKWU TO IVY LEAGUE ASSOCIATES LTD|FEES</t>
  </si>
  <si>
    <t>22-Jan-2022 11:33 AM</t>
  </si>
  <si>
    <t>NIP/ABN/ESEOGHENE OTEGA PALMER-106-DIAMONDXTRA/TRFIfeoluwakishi AdedayoFRM ESEOGHENE OTEGA PALMER TO IVY LEAGUE ASSOCIAT</t>
  </si>
  <si>
    <t>22-Jan-2022 12:13 PM</t>
  </si>
  <si>
    <t>TRF FRM JULIAN ALIMA JIM TO IVY LEAGUE ASSOCIATES LTD|JJ</t>
  </si>
  <si>
    <t>22-Jan-2022 12:15 PM</t>
  </si>
  <si>
    <t>NIP/ABN/CHUKWUEMEKA ALEXANDER ODUNUKWE/TRF3646239 FM Chukwuemeka Alex OdunukweFRM CHUKWUEMEKA ALEXANDER ODUNUKWE TO IVY</t>
  </si>
  <si>
    <t>22-Jan-2022 12:27 PM</t>
  </si>
  <si>
    <t>NIP/ABN/OLUWAKEMI OLAMIDE ABIKE BANKOLE/TRFSBR ClassFRM OLUWAKEMI OLAMIDE ABIKE BANKOLE TO IVY LEAGUE ASSOCIATES LTD</t>
  </si>
  <si>
    <t>22-Jan-2022 12:36 PM</t>
  </si>
  <si>
    <t>NIP/ABN/LADELE OLUFEMI SEUN/TRFAPM ClassesFRM LADELE OLUFEMI SEUN TO IVY LEAGUE ASSOCIATES LTD</t>
  </si>
  <si>
    <t>22-Jan-2022 04:29 PM</t>
  </si>
  <si>
    <t>NIP/FBN/OLANIPEKUN OLAKUNLE ANUOLUWAPO/USSD_OLANIPEKUN OLAKUNLE ANUOLUWAPO</t>
  </si>
  <si>
    <t>22-Jan-2022 04:47 PM</t>
  </si>
  <si>
    <t>NIP/ABN/CHIKA IKECHUKWU ENE-111-DIAMONDXTRA/TRFIntensive class SBLFRM CHIKA IKECHUKWU ENE TO IVY LEAGUE ASSOCIATES LTD</t>
  </si>
  <si>
    <t>22-Jan-2022 06:00 PM</t>
  </si>
  <si>
    <t>NIP/GTB/BABALOLA OLAIYA MUDASHIRUBABALOLA OLAIYA/via GTWORLD For AFM Lectures- Yewande Babskareem</t>
  </si>
  <si>
    <t>22-Jan-2022 10:07 PM</t>
  </si>
  <si>
    <t>23-Jan-2022 08:13 AM</t>
  </si>
  <si>
    <t>NIP/WBP/ABIGAIL  OKEKE/ZENITH BANK-Part payment for FR and AA</t>
  </si>
  <si>
    <t>23-Jan-2022 08:16 AM</t>
  </si>
  <si>
    <t>NIP/ABN/BOLUWATIFE MERCY OJEDOKUN/TRFFR and AAFRM BOLUWATIFE MERCY OJEDOKUN TO IVY LEAGUE ASSOCIATES LTD</t>
  </si>
  <si>
    <t>23-Jan-2022 08:46 AM</t>
  </si>
  <si>
    <t>NIP/UBA/SUNMBOYE MARTHA TEMILOLA/MOB/SUNMBOYE MARTHA TEMILOLA/UTO/10297598467/000015/Deferral fee</t>
  </si>
  <si>
    <t>23-Jan-2022 10:04 AM</t>
  </si>
  <si>
    <t>NIP/GTB/SALAU SEYI BENJAMINSALAU SEYI BENJAMIN/via GTWORLD AAA</t>
  </si>
  <si>
    <t>23-Jan-2022 12:22 PM</t>
  </si>
  <si>
    <t>NIP/STBC/MORIKE CAROLINE ALONGE/Pyt for lecture. Oluwapamilerin</t>
  </si>
  <si>
    <t>23-Jan-2022 12:23 PM</t>
  </si>
  <si>
    <t>NIP/STLB/SALAKO AISHAH ABISOLA/Transfer from SALAKO AISHAH ABISOLA to IVY LEAGUE ASSOCIATES LTD</t>
  </si>
  <si>
    <t>NIP/ABN/GRACE GANGIMA LOKO/TRFCFA Level 1 Tuition FeesFRM GRACE GANGIMA LOKO TO IVY LEAGUE ASSOCIATES LTD</t>
  </si>
  <si>
    <t>23-Jan-2022 03:07 PM</t>
  </si>
  <si>
    <t>TRF FRM OBINNA OBODOAKOR TO IVY LEAGUE ASSOCIATES LTD|Obinna Rudolph Obodoakor-payment</t>
  </si>
  <si>
    <t>23-Jan-2022 03:23 PM</t>
  </si>
  <si>
    <t>NIP/GTB/MBANUGO CHINELO MARYANNMBANUGO CHINELO M/FRFMandAA REF275116031000065000002201231522</t>
  </si>
  <si>
    <t>23-Jan-2022 07:55 PM</t>
  </si>
  <si>
    <t>TRF FRM OGOCHUKWU ADA OGBULIE TO IVY LEAGUE ASSOCIATES LTD|AAA and SBR classes</t>
  </si>
  <si>
    <t>24-Jan-2022 12:25 PM</t>
  </si>
  <si>
    <t>CD ELUJOBA OYINOLUWA/779303</t>
  </si>
  <si>
    <t>24-Jan-2022 03:13 PM</t>
  </si>
  <si>
    <t>NIP/FBN/OGUNYALE COVENANT EYITOPE/FBNMOBILE:IVY LEAGUE ASSOCIATES LTD/REGISTRATION AND LECTURE FEES</t>
  </si>
  <si>
    <t>25-Jan-2022 08:23 AM</t>
  </si>
  <si>
    <t>NIP/STBC/UGOCHUKWU HECTOR EKWUGHA/IVY LEAGUE ASSOCIATES LTD</t>
  </si>
  <si>
    <t>25-Jan-2022 09:01 AM</t>
  </si>
  <si>
    <t>NIP/GTB/ANWO  MUTIAT OMOWUNMIANWO, MUTIAT OMOWUN/via GTWORLD Fola itabiyi lecture fees</t>
  </si>
  <si>
    <t>25-Jan-2022 11:14 AM</t>
  </si>
  <si>
    <t>NIP/GTB/ADERIBIGBE ADESAKIN SEYIADERIBIGBE ADESA/via GTWORLD BY ADESAKIN SEYU ADERIBIGBE TO IVY LEAGUE FOR FM RECORDED L</t>
  </si>
  <si>
    <t>25-Jan-2022 02:03 PM</t>
  </si>
  <si>
    <t>NIP/ABN/AISHA OLAJUMOKE LAWAL/TRFSBR class fee Lawal AishaFRM AISHA OLAJUMOKE LAWAL TO IVY LEAGUE ASSOCIATES LTD</t>
  </si>
  <si>
    <t>25-Jan-2022 02:10 PM</t>
  </si>
  <si>
    <t>NIP/ABN/AISHA OLAJUMOKE LAWAL/TRFFRM AISHA OLAJUMOKE LAWAL TO IVY LEAGUE ASSOCIATES LTD</t>
  </si>
  <si>
    <t>25-Jan-2022 02:42 PM</t>
  </si>
  <si>
    <t>NIP/GTB/ADEKUNLE TESLIM ADEWALEADEKUNLE TESLIM A/via GTWORLD</t>
  </si>
  <si>
    <t>25-Jan-2022 02:47 PM</t>
  </si>
  <si>
    <t>NIP/ABN/ADEMIDARA FOLAYEMI ADESANYA/TRF/lesson fees/FRM ADEMIDARA FOLAYEMI ADESANYA TO IVY</t>
  </si>
  <si>
    <t>25-Jan-2022 02:57 PM</t>
  </si>
  <si>
    <t>NIP/FBN/SUARA OREOLUWA GRACE/FBNMOBILE:IVY LEAGUE ASSOCIATES LTD/SBR AND AFM BALANCE</t>
  </si>
  <si>
    <t>25-Jan-2022 05:29 PM</t>
  </si>
  <si>
    <t>NIP/WBP/ANJOLA TEMILOLUWA MACAULAY/ZENITH BANK-Tuitions Anjola Macaulay</t>
  </si>
  <si>
    <t>25-Jan-2022 06:00 PM</t>
  </si>
  <si>
    <t>NIP/GTB/AZERE  ERUMENA ONOMEAZERE  ERUMENA ONOME/Balance Payment</t>
  </si>
  <si>
    <t>25-Jan-2022 06:17 PM</t>
  </si>
  <si>
    <t>NIP/GTB/FALOLA    SAMSON OLUWASESANFALOLA ,  SAM/PaymentforACCASBLMARCH2022EXAMINTENSIVECLASS REF26123424900003700000220</t>
  </si>
  <si>
    <t>25-Jan-2022 07:36 PM</t>
  </si>
  <si>
    <t>NIP/GTB/GARBA SANUSIGARBA SANUSI/REF631926016000067000002201251934</t>
  </si>
  <si>
    <t>25-Jan-2022 08:32 PM</t>
  </si>
  <si>
    <t>NIP/FBN/ASHIRU LOLA-ADE AMINAT/FBNMOBILE:IVY LEAGUE ASSOCIATES LTD/NONE</t>
  </si>
  <si>
    <t>TRANSFER BETWEEN CUSTOMERS 000016220107093719000043869792|USSD_ALEMEDE EUNICE OLUWADAMILOLA|101300006329151444||ALEMEDE EUNICE OLUWADAMILOLA REF:000016220107093719000043869792 CONVERTED TO EXAM FEE FOR JUNE 2022 CBL</t>
  </si>
  <si>
    <t>SEPT./DEC. 2021 FULL DIET</t>
  </si>
  <si>
    <t>TRANSFER BETWEEN CUSTOMERS Via GTWorld AA June diet REF:219849794000000350002201260820 from BELLO RAMOTA OLANIKE to IVY LEAGUE ASSOCIATES LIMITED</t>
  </si>
  <si>
    <t>TRANSFER BETWEEN CUSTOMERS 000016220126111204000004358787|FBNMOBILE:IVY LEAGUE ASSOCIATES LIMITED/SBL AAA JUNE EXAMS|637787923240078239||ORIOYE ADEYEMI ABOLANLE REF:000016220126111204000004358787</t>
  </si>
  <si>
    <t>TRANSFER BETWEEN CUSTOMERS MBANKING - Two Skill Papers ACCA - Sabina Olowu REF:111686367873563420009190178644 ANY Account Transfer from OLOWU SABINA OMOGWEME to IVY LEAGUE ASSOCIATES LIMITED</t>
  </si>
  <si>
    <t>TRANSFER BETWEEN CUSTOMERS MBANKING - Sbr and apm class REF:399973413461546350004550004545 ANY Account Transfer from ADEGBITE MARYAM IFEOLUWA to IVY LEAGUE ASSOCIATES LIMITED</t>
  </si>
  <si>
    <t>TRANSFER BETWEEN CUSTOMERS MBANKING - Tuition fee REF:776386654344640600003894028467 ANY Account Transfer from BAMIDELE TOSIN ESTHER to IVY LEAGUE ASSOCIATES LIMITED</t>
  </si>
  <si>
    <t>STAMP DUTY CHARGE 26012022 STAMP DUTY CHARGE - 26/01/2022</t>
  </si>
  <si>
    <t>TRANSFER BETWEEN CUSTOMERS Via GTWorld REF:275122770000000700002201270329 from IDOWU, JULIUS AYOMIDE to IVY LEAGUE ASSOCIATES LIMITED</t>
  </si>
  <si>
    <t>TRANSFER BETWEEN CUSTOMERS 000016220127154035000008735496|FBNMOBILE:IVY LEAGUE ASSOCIATES LIMITED/QUADRI MONSURAT DIPIFRS|637788948348226791||QUADRI MONSURAT OMOBOLANLE REF:000016220127154035000008735496</t>
  </si>
  <si>
    <t>STAMP DUTY CHARGE 27012022 STAMP DUTY CHARGE - 27/01/2022</t>
  </si>
  <si>
    <t>TRANSFER BETWEEN CUSTOMERS MBANKING - REF:828583187917269200004266327713 ANY Account Transfer from ADELEKE SOLIU KAYODE to IVY LEAGUE ASSOCIATES LIMITED</t>
  </si>
  <si>
    <t>TRANSFER BETWEEN CUSTOMERS 000014220128093041246836529010|TRFTuition for PM and FMJune2022 dietFRM ISIJOLA BENEDICT TO IVY LEAGUE ASSOCIATES LIMITED|000014220128092937229669123521||ISIJOLA BEREF:000014220128093041246836529010</t>
  </si>
  <si>
    <t>TRANSFER BETWEEN CUSTOMERS MBANKING - Asatebo Bayo SBL AFM REF:133000075300369000001055783135 ANY Account Transfer from ASATEBO OLABISI,ADENIKE to IVY LEAGUE ASSOCIATES LIMITED</t>
  </si>
  <si>
    <t>TRANSFER BETWEEN CUSTOMERS via Internet Banking from OLABAKARE,ADEOLA DAMILOLA to IVY LEAGUE ASSOCIATES LIMITED</t>
  </si>
  <si>
    <t>TRANSFER BETWEEN CUSTOMERS MBANKING - AA online class REF:137926606192289320007343274059 ANY Account Transfer from LAWAL, KAREEMAH OLASHILE to IVY LEAGUE ASSOCIATES LIMITED</t>
  </si>
  <si>
    <t>CASH DEPOSIT ODUSANYA MAYOWA DAVID</t>
  </si>
  <si>
    <t>TRANSFER BETWEEN CUSTOMERS Via GTWorld ACCA S.prof REF:223877775000001150002201281537 from BABARINSA OLUWABUKUNMI ADELOLA to IVY LEAGUE ASSOCIATES LIMITED</t>
  </si>
  <si>
    <t>TRANSFER BETWEEN CUSTOMERS 000014220128171542246684926769|NIP/ussd/IFT114413287860141700314845365|NIPUSSD_IFT114413287860141700314845365||JESUTOFUNMI DAMILOLA DADA REF:000014220128171542246684926769</t>
  </si>
  <si>
    <t>TRANSFER BETWEEN CUSTOMERS 000004220128172901998657336248|MOB/DADA JESUTOFUNMI DAMILOLA/UTO/10352761504/000013/Tuition fee|10352761504||DADA JESUTOFUNMI DAMILOLA REF:000004220128172901998657336248</t>
  </si>
  <si>
    <t>TRANSFER BETWEEN CUSTOMERS Via GTWorld Hamzat Abisoye REF:289187192000000950002201281811 from HAMZAT ABISOYE ADUNOLA to IVY LEAGUE ASSOCIATES LIMITED</t>
  </si>
  <si>
    <t>TRANSFER BETWEEN CUSTOMERS Via GTWorld Final payment for FR and Tax online tutorials REF:275120654000000200002201281932 from OYESIKU PHEBEAN FARAMOLUWA to IVY LEAGUE ASSOCIATES LIMITED</t>
  </si>
  <si>
    <t>STAMP DUTY CHARGE 28012022 STAMP DUTY CHARGE - 28/01/2022</t>
  </si>
  <si>
    <t>TRANSFER BETWEEN CUSTOMERS Via GTWorld REF:215794628000000750002201290742 from OKOJIE, OMOETUSI EDITH to IVY LEAGUE ASSOCIATES LIMITED</t>
  </si>
  <si>
    <t>TRANSFER BETWEEN CUSTOMERS MBANKING - PM,FM,FRand CBl REF:995233347907706700003168579728 ANY Account Transfer from ADEBERO TEMITOPE, JOSEPH to IVY LEAGUE ASSOCIATES LIMITED</t>
  </si>
  <si>
    <t>TRANSFER BETWEEN CUSTOMERS MBANKING - REF:117751120850793760006414487394 ANY Account Transfer from OGUNLEYE PRECIOUS ENIOLA to IVY LEAGUE ASSOCIATES LIMITED</t>
  </si>
  <si>
    <t>TRANSFER BETWEEN CUSTOMERS MBANKING - REF:475328810337165560008028987139 ANY Account Transfer from SALAUDEEN HUSSENAT FADEKEMI to IVY LEAGUE ASSOCIATES LIMITED</t>
  </si>
  <si>
    <t>TRANSFER BETWEEN CUSTOMERS Via GTWorld REF:236301387000000200002201291212 from IGE , FEMI JAMES to IVY LEAGUE ASSOCIATES LIMITED</t>
  </si>
  <si>
    <t>TRANSFER BETWEEN CUSTOMERS via Internet Banking SBR tuition and reg for June 2022 diet from OBINNAYA SOLOMON OLUWATOBI to IVY LEAGUE ASSOCIATES LIMITED</t>
  </si>
  <si>
    <t>TRANSFER BETWEEN CUSTOMERS Via GTWorld REF:219864540000000650002201291313 from BABALOLA, SAMSON DAMILARE to IVY LEAGUE ASSOCIATES LIMITED</t>
  </si>
  <si>
    <t>STAMP DUTY CHARGE 29012022 STAMP DUTY CHARGE - 29/01/2022</t>
  </si>
  <si>
    <t>NIBSS Instant Payment Outward 000013220130093521000016463245 TRSF 4 INVESTMENT WITH PIGGYVEST TRSF 4 INVESTMENT WITH PIGGYVEST 128465170 IFO : WEMA/Oluwaseun Ajayi REF:209075818165000000001284651700</t>
  </si>
  <si>
    <t>COMMISSION 000013220130093521000016463245 NIP TRANSFER COMMISSION FOR TRSF 4 INVESTMENT WITH PIGGYVEST TRSF 4 INVESTMENT WITH PIGGYVEST 128465170 ReF:209075818165000000001284651700</t>
  </si>
  <si>
    <t>VALUE ADDED TAX VAT ON NIP TRANSFER FOR TRSF</t>
  </si>
  <si>
    <t>TRANSFER BETWEEN CUSTOMERS 000016220130102147000018166464|FBNMOBILE:IVY LEAGUE ASSOCIATES LIMITED/TUITIONFR AAA|637791349078264716||OGUNDALU FELIX OLUFEMI REF:000016220130102147000018166464</t>
  </si>
  <si>
    <t>TRANSFER BETWEEN CUSTOMERS MBANKING - Payment for SBR &amp; AAA lectures REF:849461369272201700009356122005 ANY Account Transfer from IPINLAYE AYODEJI OLANREWAJU to IVY LEAGUE ASSOCIATES LIMITED</t>
  </si>
  <si>
    <t>TRANSFER BETWEEN CUSTOMERS MBANKING - Face to face fees REF:681184677444966600004549722376 ANY Account Transfer from IPINLAYE AYODEJI OLANREWAJU to IVY LEAGUE ASSOCIATES LIMITED</t>
  </si>
  <si>
    <t>STAMP DUTY CHARGE 30012022 STAMP DUTY CHARGE - 30/01/2022</t>
  </si>
  <si>
    <t>17-Jan-2022 03:44 AM</t>
  </si>
  <si>
    <t>NIP/ABN/CLIFFORD CHINEMEREM CHIMEZIE/TRFMAandFAExamCliffordChimezieFRM CLIFFORD CHINEMEREM CHIMEZIE TO IVY LEAGUE ASSOCI</t>
  </si>
  <si>
    <t>17-Jan-2022 09:12 AM</t>
  </si>
  <si>
    <t>NIP/ABN/ODUNAYO AMINAT AFOLABI-117-DIAMOND SAVIN/TRFFRM ODUNAYO AMINAT AFOLABI TO IVY LEAGUE ASSOCIATES LTD -  CBE</t>
  </si>
  <si>
    <t>17-Jan-2022 11:16 AM</t>
  </si>
  <si>
    <t>NIP/GTB/LAZARUS  CHINEDU SAMSONLAZARUS, CHINEDU /REF505600423000100000002201171118</t>
  </si>
  <si>
    <t>17-Jan-2022 01:37 PM</t>
  </si>
  <si>
    <t>NIP/GTB/KALEJAIYE GBENGA CHRISTOPHERKALEJAIYE GB/ACCABT REF204190586000050000002201171339</t>
  </si>
  <si>
    <t>17-Jan-2022 04:09 PM</t>
  </si>
  <si>
    <t>NIP/GTB/ALALI  JULIET NALALI, JULIET N/via GTWORLD Part payment for AAA and SBR Class</t>
  </si>
  <si>
    <t>19-Jan-2022 07:54 PM</t>
  </si>
  <si>
    <t>NIP/ABN/CLIFFORD CHINEMEREM CHIMEZIE/TRFCliffordChimezieACCAFRM CLIFFORD CHINEMEREM CHIMEZIE TO IVY LEAGUE ASSOCIATES LT</t>
  </si>
  <si>
    <t>19-Jan-2022 07:59 PM</t>
  </si>
  <si>
    <t>NIP/ABN/SAMSON CHINEDU LASARUS-117-DIAMOND SAVIN/TRFFRM SAMSON CHINEDU LASARUS TO IVY LEAGUE ASSOCIATES LTD -  CBE</t>
  </si>
  <si>
    <t>20-Jan-2022 09:14 AM</t>
  </si>
  <si>
    <t>NIP/STBC/FUNMILOLA FAITH ESHO/Balance for ACCA registation</t>
  </si>
  <si>
    <t>NIP/STLB/ABANGWU OKECHUKWU JUNIOR/Transfer from ABANGWU OKECHUKWU JUNIOR to IVY LEAGUE ASSOCIATES LTD -  CBE</t>
  </si>
  <si>
    <t>22-Jan-2022 11:49 AM</t>
  </si>
  <si>
    <t>NIP/ABN/OMOLADE JOY OMOLOLU/TRFBT CBEFRM OMOLADE JOY OMOLOLU TO IVY LEAGUE ASSOCIATES LTD -  CBE</t>
  </si>
  <si>
    <t>22-Jan-2022 10:21 PM</t>
  </si>
  <si>
    <t>24-Jan-2022 03:03 PM</t>
  </si>
  <si>
    <t>NIP/UBA/PHILIPS NNEOMA THELMA/MOB/PHILIPS NNEOMA THELMA/UTO/10310331120/000015/OlusolA Yemisi  BT  FA and MA</t>
  </si>
  <si>
    <t>25-Jan-2022 12:07 PM</t>
  </si>
  <si>
    <t>NIP/SKYE/JOSEPH DUROJAIYE WILLIAMS/DGBNK:Vulte FT To:IVY LEAGUE ASSOCIATES LTD -  CBE:Zenith Bank:Ivy League Associate :</t>
  </si>
  <si>
    <t>NIP/FDP/OLANREWAJU AFEEZ ATIBA/ONB TRF FROM OLANREWAJU **2789 FBP</t>
  </si>
  <si>
    <t>25-Jan-2022 07:31 PM</t>
  </si>
  <si>
    <t>NIP/FBN/ASAGUN ABAYOMI/FBNMOBILE:IVY LEAGUE ASSOCIATES LTD    CBE/NONE</t>
  </si>
  <si>
    <t>26-Jan-2022 09:04 AM</t>
  </si>
  <si>
    <t>NIP/GTB/OMOSHULE OLUWATOMISIN REBECCAOMOSHULE OL/Lecturefee REF902475609000050000002201260857</t>
  </si>
  <si>
    <t>26-Jan-2022 09:41 AM</t>
  </si>
  <si>
    <t>NIP/SKYE/MOYOSOREOLUWA OKUBOYEJO/DGBNK:Vulte FT To:IVY LEAGUE ASSOCIATES LTD -  CBE:Zenith Bank:okuboyejo Moyo FA : 833D</t>
  </si>
  <si>
    <t>26-Jan-2022 03:23 PM</t>
  </si>
  <si>
    <t>TRF FRM SWITCH AND ROOTS VENTURE TO IVY LEAGUE ASSOCIATES LTD -  CBE|TOLU OWOLABI  EXAM</t>
  </si>
  <si>
    <t>27-Jan-2022 07:41 PM</t>
  </si>
  <si>
    <t>NIP/GTB/AGBAJE TITILOPE VICTORIAAGBAJE TITILOPE /ATM Transfer of N150000 to 1015362596</t>
  </si>
  <si>
    <t>28-Jan-2022 06:23 PM</t>
  </si>
  <si>
    <t>TRF FRM rukayat   iyanda TO IVY LEAGUE ASSOCIATES LTD -  CBE|Exam fee</t>
  </si>
  <si>
    <t>29-Jan-2022 11:23 PM</t>
  </si>
  <si>
    <t>30-Jan-2022 05:30 AM</t>
  </si>
  <si>
    <t>NIP/GTB/ADEBOYE DAMILOLA AGNESADEBOYE DAMILOLA A/MAexamfeeforMagretAdeboye REF248226826000050000002201292136</t>
  </si>
  <si>
    <t>30-Jan-2022 11:00 AM</t>
  </si>
  <si>
    <t>SMS Notification Charge Jan 2022</t>
  </si>
  <si>
    <t>30-Jan-2022 05:50 PM</t>
  </si>
  <si>
    <t>NIP/ABN/VICTOR ADETAYO ADEKOYA/TRF/BT ACCA/FRM VICTOR ADETAYO ADEKOYA TO IVY</t>
  </si>
  <si>
    <t>31-Jan-2022 02:34 PM</t>
  </si>
  <si>
    <t>NIP/GTB/ADEBOYE DAMILOLA AGNESADEBOYE DAMILOLA A/REF248226826000050000002201311433</t>
  </si>
  <si>
    <t>31-Jan-2022 10:31 PM</t>
  </si>
  <si>
    <t>26-Jan-2022 09:03 AM</t>
  </si>
  <si>
    <t>NIP/ABN/YUSUF ADEWALE TAIWO/TRFFirst installment Yusuf TaiwoFRM YUSUF ADEWALE TAIWO TO IVY LEAGUE ASSOCIATES LTD</t>
  </si>
  <si>
    <t>26-Jan-2022 11:01 AM</t>
  </si>
  <si>
    <t>TRF FRM TEMITOPE RUTH FALEYE TO IVY LEAGUE ASSOCIATES LTD|SBR lectures</t>
  </si>
  <si>
    <t>26-Jan-2022 01:12 PM</t>
  </si>
  <si>
    <t>NIP/GTB/GBADAMOSI-IDOWU RAFAT FEYISARAGBADAMOSI-/via GTWORLD ACCA Lectures</t>
  </si>
  <si>
    <t>26-Jan-2022 04:47 PM</t>
  </si>
  <si>
    <t>NIP/GTB/FAGBAMIGBE  OLAMIDE MERCYFAGBAMIGBE  OLA/USSD NIP Transfer from  08068166153</t>
  </si>
  <si>
    <t>27-Jan-2022 06:23 AM</t>
  </si>
  <si>
    <t>NIP/KUDA/NNAMDI FELIX ECHEGWISI/BALANCE PAYMENT-NNAMDI ECHEGWISI</t>
  </si>
  <si>
    <t>27-Jan-2022 08:52 AM</t>
  </si>
  <si>
    <t>NIP/KBL/ANIAKOR IFEOMA FRANCESS/TRF BO ANIAKOR IFEOMA FRANCESS</t>
  </si>
  <si>
    <t>27-Jan-2022 11:06 AM</t>
  </si>
  <si>
    <t>NIP/STBC/BOLANLE ANIKE OLATUNJI/Payment to tax lecture</t>
  </si>
  <si>
    <t>27-Jan-2022 11:12 AM</t>
  </si>
  <si>
    <t>NIP/STBC/HENRY ASHIMEDUA CHUKWURA/IBR + FEES FOR CHIWETA CHUKWURA</t>
  </si>
  <si>
    <t>27-Jan-2022 12:34 PM</t>
  </si>
  <si>
    <t>NIP/GTB/DIBASHI ELIZABETH NGOZIDIBASHI ELIZABETH/via GTWORLD</t>
  </si>
  <si>
    <t>28-Jan-2022 07:22 AM</t>
  </si>
  <si>
    <t>TRF FRM ESTHER TEMITAYO ABIODUN TO IVY LEAGUE ASSOCIATES LTD|sbr intensive</t>
  </si>
  <si>
    <t>28-Jan-2022 08:00 AM</t>
  </si>
  <si>
    <t>28-Jan-2022 09:13 AM</t>
  </si>
  <si>
    <t>TRF FRM AYOMIKUN GRACE MOKELU TO IVY LEAGUE ASSOCIATES LTD|Ext of AAA lectures</t>
  </si>
  <si>
    <t>28-Jan-2022 09:41 AM</t>
  </si>
  <si>
    <t>NIP Charge:Payment 4 5new Mouse 4 office use</t>
  </si>
  <si>
    <t>Payment 4 5new Mouse 4 office use/NIP TFR TO EBIETOMIYE OLANIYI FREDRICK/GTB</t>
  </si>
  <si>
    <t>NIP Charge:STAFF NET SALARY-4-JAN 2022</t>
  </si>
  <si>
    <t>STAFF NET SALARY-4-JAN 2022/NIP TFR TO OLUWASEGUN JOSEPH SALAMI/FDP</t>
  </si>
  <si>
    <t>NIP Charge:PAYE TAX REMTCE 4 NOV &amp;amp; DEC 2021</t>
  </si>
  <si>
    <t>PAYE TAX REMTCE 4 NOV &amp;amp; DEC 2021/NIP TFR TO OSHIBOLU JAMIU OLUKAYODE/GTB</t>
  </si>
  <si>
    <t>NIP Charge:STAFF-NET-SALARY 4 JAN 2022</t>
  </si>
  <si>
    <t>STAFF-NET-SALARY 4 JAN 2022/NIP TFR TO LUCKY ISHAYA MUSA/ABN</t>
  </si>
  <si>
    <t>NIP Charge:STAFF-NET SALARY 4 JAN 2022</t>
  </si>
  <si>
    <t>STAFF-NET SALARY 4 JAN 2022/NIP TFR TO OSHIBOLU JAMIU OLUKAYODE/GTB</t>
  </si>
  <si>
    <t>PYTMENT FOR SERVICIN OF 3 PRINTERS// TRF TO OLUMIDE AYODELE EBIETOMIYE</t>
  </si>
  <si>
    <t>PYT FOR 4 AIRTEL MIFI 4 D OFFICE// TRF TO OLUMIDE AYODELE EBIETOMIYE</t>
  </si>
  <si>
    <t>REFUND OF TUITION FEE TO STUDENT// TRF TO EDIDIONG UBONG ABBA</t>
  </si>
  <si>
    <t>REFUND OF TUITION FEE-TO-STUDENT// TRF TO CHIDERA   NJOKU</t>
  </si>
  <si>
    <t>NIP Charge:Refund of reg fee paid by student</t>
  </si>
  <si>
    <t>Refund of reg fee paid by student/NIP TFR TO WILLIAMS OLUSOLA ANIKE/FBN</t>
  </si>
  <si>
    <t>NIP Charge:AUX STAFF-NET-SALARY 4 JAN 2022</t>
  </si>
  <si>
    <t>AUX STAFF-NET-SALARY 4 JAN 2022/NIP TFR TO OSHIBOLU JAMIU OLUKAYODE/GTB</t>
  </si>
  <si>
    <t>NIP Charge:AUX STAFF NET SALARY 4 JAN 2022</t>
  </si>
  <si>
    <t>AUX STAFF NET SALARY 4 JAN 2022/NIP TFR TO YAKUBU ISIYAKA/UNITY</t>
  </si>
  <si>
    <t>NIP Charge:STAFF PAYE REMMTTCE FOR JAN  2022</t>
  </si>
  <si>
    <t>STAFF PAYE REMMTTCE FOR JAN  2022/NIP TFR TO OSHIBOLU JAMIU OLUKAYODE/GTB</t>
  </si>
  <si>
    <t>NIP Charge:AUX-STAFF NET SALARY 4 JAN 2022</t>
  </si>
  <si>
    <t>AUX-STAFF NET SALARY 4 JAN 2022/NIP TFR TO GODDEY KELVIN EMUDIAYERE/SKYE</t>
  </si>
  <si>
    <t>NIP Charge:STAFF NET SALARY FOR JAN  2022</t>
  </si>
  <si>
    <t>STAFF NET SALARY FOR JAN  2022/NIP TFR TO RUTH OLUWAWUNMI AJAYI/STBC</t>
  </si>
  <si>
    <t>NIP Charge:CFA TUITION FEE REFUND TO STUDENT</t>
  </si>
  <si>
    <t>CFA TUITION FEE REFUND TO STUDENT/NIP TFR TO DAPOAJAYI OMOBOLADE TOLULOPE/GTB</t>
  </si>
  <si>
    <t>28-Jan-2022 09:42 AM</t>
  </si>
  <si>
    <t>NIP Charge:STAFF NET SALARY 4 JAN 2022</t>
  </si>
  <si>
    <t>STAFF NET SALARY 4 JAN 2022/NIP TFR TO EBIETOMIYE OLUMIDE AYODELE/GTB</t>
  </si>
  <si>
    <t>28-Jan-2022 10:30 AM</t>
  </si>
  <si>
    <t>DS 901250/ORIOLA HIKIMOTALAHI</t>
  </si>
  <si>
    <t>28-Jan-2022 11:34 AM</t>
  </si>
  <si>
    <t>NIP/FBN/OLADELE GBENGA OLAITAN/FBNMOBILE:IVY LEAGUE ASSOCIATES LTD/FOR SBR CLASS</t>
  </si>
  <si>
    <t>28-Jan-2022 12:54 PM</t>
  </si>
  <si>
    <t>NIP/FBN/OGUNYALE COVENANT EYITOPE/FBNMOBILE:IVY LEAGUE ASSOCIATES LTD/REVISION KITS</t>
  </si>
  <si>
    <t>28-Jan-2022 01:23 PM</t>
  </si>
  <si>
    <t>28-Jan-2022 04:06 PM</t>
  </si>
  <si>
    <t>NIP/GTB/ASHADE OMOWUNMI BUSAYOASHADE OMOWUNMI BU/via GTWORLD Part payment for Online Tuition Fee</t>
  </si>
  <si>
    <t>28-Jan-2022 04:27 PM</t>
  </si>
  <si>
    <t>TRF FRM OMOBUSOLA PATRICIA SHONUBI TO IVY LEAGUE ASSOCIATES LTD|ACCA Tuition Fee</t>
  </si>
  <si>
    <t>28-Jan-2022 05:45 PM</t>
  </si>
  <si>
    <t>NIP/SCB/0000151013300084/Diploma IFRS tutorial</t>
  </si>
  <si>
    <t>28-Jan-2022 06:07 PM</t>
  </si>
  <si>
    <t>NIP/GTB/ONYEBEZIE FAITHONYEBEZIE FAITH/Tuition REF425452426000055000002201281805</t>
  </si>
  <si>
    <t>28-Jan-2022 07:16 PM</t>
  </si>
  <si>
    <t>TRF FRM MOJISOLA HALIMAT OMOTOSHO TO IVY LEAGUE ASSOCIATES LTD|Advanced Tax class</t>
  </si>
  <si>
    <t>29-Jan-2022 07:17 AM</t>
  </si>
  <si>
    <t>NIP/FBN/SOGOLO ELOGHENE LAURENTA/FBNMOBILE:IVY LEAGUE ASSOCIATES LTD/PM FM TAX LECTURE FEE</t>
  </si>
  <si>
    <t>29-Jan-2022 08:20 AM</t>
  </si>
  <si>
    <t>NIP/ABN/JUBRIL ADEWALE AFOLABI/TRFFor payment of my FR and PM tution feeFRM JUBRIL ADEWALE AFOLABI TO IVY LEAGUE ASSOCIA</t>
  </si>
  <si>
    <t>29-Jan-2022 09:25 AM</t>
  </si>
  <si>
    <t>TRF FRM AHMED ADELEKE ADEYEMI TO IVY LEAGUE ASSOCIATES LTD|Pyt for ACCA F2 Tuition fee</t>
  </si>
  <si>
    <t>29-Jan-2022 09:45 AM</t>
  </si>
  <si>
    <t>NIP/WBP/OLUWASEUN ORIJA/ZENITH BANK-Oluwaseun Orija MA tuition</t>
  </si>
  <si>
    <t>29-Jan-2022 09:55 AM</t>
  </si>
  <si>
    <t>NIP/GTB/BEN-OKOH JOY FAVOURBEN-OKOH JOY FAVOUR/via GTWORLD AFM STD LECTURE</t>
  </si>
  <si>
    <t>29-Jan-2022 10:01 AM</t>
  </si>
  <si>
    <t>TRF FRM AHMED ADELEKE ADEYEMI TO IVY LEAGUE ASSOCIATES LTD|Student Registration Fee</t>
  </si>
  <si>
    <t>29-Jan-2022 12:40 PM</t>
  </si>
  <si>
    <t>NIP/ABN/OLUYEMI EZEKIEL ADEGUNLE/NIP/ussd/IFT114413287929995029978172465</t>
  </si>
  <si>
    <t>29-Jan-2022 12:42 PM</t>
  </si>
  <si>
    <t>NIP/ABN/OLUYEMI EZEKIEL ADEGUNLE/NIP/ussd/IFT114413287930103540277881518</t>
  </si>
  <si>
    <t>29-Jan-2022 12:44 PM</t>
  </si>
  <si>
    <t>NIP/ABN/OLUYEMI EZEKIEL ADEGUNLE/NIP/ussd/IFT114413287930237192429866358</t>
  </si>
  <si>
    <t>29-Jan-2022 12:46 PM</t>
  </si>
  <si>
    <t>NIP/ABN/OLUYEMI EZEKIEL ADEGUNLE/NIP/ussd/IFT114413287930307269667170715</t>
  </si>
  <si>
    <t>29-Jan-2022 12:56 PM</t>
  </si>
  <si>
    <t>TRF FRM TEMITOPE ESTHER OBAYEMI TO IVY LEAGUE ASSOCIATES LTD|SBR Tuition</t>
  </si>
  <si>
    <t>29-Jan-2022 01:13 PM</t>
  </si>
  <si>
    <t>NIP/FBN/OLAJIDE OLASUNMBO JOSEPH/FBNMOBILE:IVY LEAGUE ASSOCIATES LTD/MARIA OSHUNKOYA</t>
  </si>
  <si>
    <t>29-Jan-2022 02:56 PM</t>
  </si>
  <si>
    <t>NIP/GTB/OKOSODO MUAREENOKOSODO MUAREEN/Tuition fee</t>
  </si>
  <si>
    <t>29-Jan-2022 06:06 PM</t>
  </si>
  <si>
    <t>NIP/FBN/AJAO OLUWAKEMI ADEKUNBI/KEMI AJAO/IVY LEAGUE  AJAO OLUWAKEMI ADEKUNBI</t>
  </si>
  <si>
    <t>29-Jan-2022 08:08 PM</t>
  </si>
  <si>
    <t>NIP/FCMB/AKAM MARY JOSEPH/App Tuition fee To Zenith Bank IVY LEAGUE ASSOCIATES LTD</t>
  </si>
  <si>
    <t>29-Jan-2022 11:04 PM</t>
  </si>
  <si>
    <t>30-Jan-2022 08:07 AM</t>
  </si>
  <si>
    <t>TRF FRM SEYI O SONEYE TO IVY LEAGUE ASSOCIATES LTD|FEES FOR STD CLASS 1 P TAXATION</t>
  </si>
  <si>
    <t>30-Jan-2022 09:36 AM</t>
  </si>
  <si>
    <t>DIRECTOR SUBCRIPTION FEE 2022// TRF TO SEACRON EDUCATIONAL NIGERIA LIMITED</t>
  </si>
  <si>
    <t>ACCA REG FEE 4 SHOBALOJU-5420297// TRF TO SEACRON EDUCATIONAL NIGERIA LIMITED</t>
  </si>
  <si>
    <t>NIP Charge:TRSF 4 INVESTMENT WITH PIGGYVEST</t>
  </si>
  <si>
    <t>TRSF 4 INVESTMENT WITH PIGGYVEST/NIP TFR TO Oluwaseun Ajayi/WBP</t>
  </si>
  <si>
    <t>NIP Charge:DIRECTORS-SUBCRIPTION FEE FOR 2022</t>
  </si>
  <si>
    <t>DIRECTORS-SUBCRIPTION FEE FOR 2022/NIP TFR TO OSHIBOLU AHMED OLUWASEYI/GTB</t>
  </si>
  <si>
    <t>NIP Charge:REFUND OF EXCESS PYT 4 TUITION</t>
  </si>
  <si>
    <t>REFUND OF EXCESS PYT 4 TUITION/NIP TFR TO OGUNYALE COVENANT EYITOPE/FBN</t>
  </si>
  <si>
    <t>30-Jan-2022 09:05 PM</t>
  </si>
  <si>
    <t>NIP/FCMB/AKAM MARY JOSEPH/App tuition fee To Zenith Bank IVY LEAGUE ASSOCIATES LTD</t>
  </si>
  <si>
    <t>31-Jan-2022 07:34 AM</t>
  </si>
  <si>
    <t>NIP/ABN/NNEOMA SYLVIA OHAERI/TRFAFM  AAA NneomaFRM NNEOMA SYLVIA OHAERI TO IVY LEAGUE ASSOCIATES LTD</t>
  </si>
  <si>
    <t>31-Jan-2022 08:53 AM</t>
  </si>
  <si>
    <t>NIP/ABN/PEACE  NJIMEZI-106-DIAMONDXTRA/NIP000014220131085144005353909493VNS020033220131085144368048573018570735</t>
  </si>
  <si>
    <t>31-Jan-2022 09:49 AM</t>
  </si>
  <si>
    <t>TRF FROM CHISOM MARAGORETTI ABUGU</t>
  </si>
  <si>
    <t>31-Jan-2022 12:23 PM</t>
  </si>
  <si>
    <t>NIP/ABN/QOZEEM OLALEKAN SHOBALOJU/TRFTfFRM QOZEEM OLALEKAN SHOBALOJU TO IVY LEAGUE ASSOCIATES LTD</t>
  </si>
  <si>
    <t>31-Jan-2022 06:47 PM</t>
  </si>
  <si>
    <t>TRF FRM DAMILOLA YETUNDE YUSUF TO IVY LEAGUE ASSOCIATES LTD|Ivy FR</t>
  </si>
  <si>
    <t>31-Jan-2022 10:24 PM</t>
  </si>
  <si>
    <t>ISW ATMPyt-000657176259-Omatsola Mall,4,Kaffi SBhd Shoprite  IFO ADENUGA OLUWOLE FOR CFA CLASS</t>
  </si>
  <si>
    <t>DEFFERED</t>
  </si>
  <si>
    <t>TRANSFER BETWEEN CUSTOMERS Via GTWorld REF:323283078000000350002202020938 from EDUN KIKELOMO RASHEEDAH to IVY LEAGUE ASSOCIATES LIMITED</t>
  </si>
  <si>
    <t>TRANSFER BETWEEN CUSTOMERS Via GTWorld Payment for June 2022 diet Intensive Class- Obinna Usulor. Student Id- 3507784 REF:591603022000000400002202021427 from USULOR OBINNA FEDRICK to IVY LEAGUE ASSOCIATES LIMITED</t>
  </si>
  <si>
    <t>TRANSFER BETWEEN CUSTOMERS 000015220202223152002390111794|Balance for SBR |796475120||ADEBUKOLA OLASUMBO OJERINDE REF:000015220202223152002390111794</t>
  </si>
  <si>
    <t>STAMP DUTY CHARGE 02022022 STAMP DUTY CHARGE - 02/02/2022</t>
  </si>
  <si>
    <t>TRANSFER BETWEEN CUSTOMERS MBANKING - REF:527033784969954800008679874000 ANY Account Transfer from TOMONE ISRAEL ADETOLANI to IVY LEAGUE ASSOCIATES LIMITED</t>
  </si>
  <si>
    <t>TRANSFER BETWEEN CUSTOMERS MBANKING - REF:754810566246709800009387189127 ANY Account Transfer from OSIBEMEKUN, FIYINFOLUWA TEMITO to IVY LEAGUE ASSOCIATES LIMITED</t>
  </si>
  <si>
    <t>TRANSFER BETWEEN CUSTOMERS MBANKING - Classes(AFM and SBL) REF:975430390359035700001203930802 ANY Account Transfer from OSHOBU, OLUWAFUNMILAYO ELIZABE to IVY LEAGUE ASSOCIATES LIMITED</t>
  </si>
  <si>
    <t>TRANSFER BETWEEN CUSTOMERS Via USSD GTBank Transfer 00000000492045432620907581810000040000202202050950 from AKINDEKO OLUWATOSIN to IVY LEAGUE ASSOCIATES LIMITED</t>
  </si>
  <si>
    <t>TRANSFER BETWEEN CUSTOMERS Via USSD GTBank Transfer 00000000491048043920907581810000073000202202050957 from UKACHI-ONUOHA TEMITOPE ONINNA to IVY LEAGUE ASSOCIATES LIMITED</t>
  </si>
  <si>
    <t>TRANSFER BETWEEN CUSTOMERS Via GTWorld SBR REF:404459006000000500002202051049 from OYEDOKUN AYOOLUWA THEOPHILUS to IVY LEAGUE ASSOCIATES LIMITED</t>
  </si>
  <si>
    <t>TRANSFER BETWEEN CUSTOMERS Via GTWorld FM REF:202302311000000400002202051214 from AJAYI, OLUFUNMILOLA ADETORO to IVY LEAGUE ASSOCIATES LIMITED</t>
  </si>
  <si>
    <t>TRANSFER BETWEEN CUSTOMERS Via GTWorld Tuition Fee for paper PM REF:219868252000000250002202061641 from OJO OYINDAMOLA DEBORAH to IVY LEAGUE ASSOCIATES LIMITED</t>
  </si>
  <si>
    <t>TRANSFER BETWEEN CUSTOMERS MBANKING - SBL std June classes Fey Sorinola REF:656950025450971700006444431964 ANY Account Transfer from SORINOLA FEYISARA IYABODE to IVY LEAGUE ASSOCIATES LIMITED</t>
  </si>
  <si>
    <t>01-Feb-2022 04:58 AM</t>
  </si>
  <si>
    <t>NIP/FLUTT/TRF/RA000542866976-Download Eversend</t>
  </si>
  <si>
    <t>01-Feb-2022 02:40 PM</t>
  </si>
  <si>
    <t>NIP/GTB/ABOGUNRIN  HANNAH OLUWABUNMIABOGUNRIN, H/REF2751227310000600000022020114</t>
  </si>
  <si>
    <t>02-Feb-2022 02:51 PM</t>
  </si>
  <si>
    <t>NIP/GTB/BAJOMO MICHEAL  ADEWALEBAJOMO MICHEAL  A/Payment for SBR and AFM part pa</t>
  </si>
  <si>
    <t>02-Feb-2022 11:46 AM</t>
  </si>
  <si>
    <t>NIP/UBA/ORHEWERE JOHN/MOB/ORHEWERE JOHN/UTO/10400898573/000015/Payment for Ivy L</t>
  </si>
  <si>
    <t>02-Feb-2022 11:49 AM</t>
  </si>
  <si>
    <t>NIP/FBN/ILEBIYI TOLUWALOPEMI MOSES/FBNMOBILE:IVY LEAGUE ASSOCIATES LTD/MA EXAM</t>
  </si>
  <si>
    <t>03-Feb-2022 12:41 PM</t>
  </si>
  <si>
    <t>NIP/ABN/PAULINE OTUOKWA AGBOR/NIP/ussd/IFT114413288361884683599977824</t>
  </si>
  <si>
    <t>03-Feb-2022 12:43 PM</t>
  </si>
  <si>
    <t>NIP/ABN/PAULINE OTUOKWA AGBOR/NIP/ussd/IFT114413288362097160278463766</t>
  </si>
  <si>
    <t>03-Feb-2022 12:44 PM</t>
  </si>
  <si>
    <t>NIP/ABN/PAULINE OTUOKWA AGBOR/NIP/ussd/IFT114413288362132552268016534</t>
  </si>
  <si>
    <t>03-Feb-2022 08:04 AM</t>
  </si>
  <si>
    <t>NIP/GTB/IBIKUNLE   OLUWAKEMI ESTHERIBIKUNLE , OL/SBRAAA REF214851986100030000002</t>
  </si>
  <si>
    <t>03-Feb-2022 05:14 AM</t>
  </si>
  <si>
    <t>03-Feb-2022 09:35 PM</t>
  </si>
  <si>
    <t>NIP/WBP/DAMILOLA  BAKARE/ZENITH BANK-</t>
  </si>
  <si>
    <t>04-Feb-2022 09:46 AM</t>
  </si>
  <si>
    <t>NIP/ABN/JUSTICE AGBONIKA/TRFFRM JUSTICE AGBONIKA TO IVY LEAGUE ASSOCIATES LTD</t>
  </si>
  <si>
    <t>04-Feb-2022 05:16 AM</t>
  </si>
  <si>
    <t>NIP/ABN/KEHINDE BLESSING OJO/TRFFRM KEHINDE BLESSING OJO TO IVY LEAGUE ASSOCIATE</t>
  </si>
  <si>
    <t>04-Feb-2022 04:42 PM</t>
  </si>
  <si>
    <t>NIP/FBN/ONYEGBULEM PRECIOUS CHIAMKA/13301643989234840/FIP:TRANSFER/ONYEGBULEM PR</t>
  </si>
  <si>
    <t>04-Feb-2022 03:17 PM</t>
  </si>
  <si>
    <t>NIP/FBN/OKON EMMANUEL ETIM/FBNMOBILE:IVY LEAGUE ASSOCIATES LTD/LECTURE</t>
  </si>
  <si>
    <t>04-Feb-2022 12:58 PM</t>
  </si>
  <si>
    <t>NIP/FBN/EMABINO EMOSHIOKE OLUWAFISAYOMI/FBNMOBILE:IVY LEAGUE ASSOCIATES LTD/ACCA</t>
  </si>
  <si>
    <t>04-Feb-2022 07:16 PM</t>
  </si>
  <si>
    <t>TRF FRM IFEYINWA FAITH IHIEME TO IVY LEAGUE ASSOCIATES LTD|ACCA Lecture</t>
  </si>
  <si>
    <t>04-Feb-2022 03:25 PM</t>
  </si>
  <si>
    <t>NIP/SKYE/ADEITAN ADEDAYO IBRAHIM/DGBNK:Vulte FT To:IVY LEAGUE ASSOCIATES LTD:Zen</t>
  </si>
  <si>
    <t>04-Feb-2022 09:11 PM</t>
  </si>
  <si>
    <t>NIP/ABN/IYANULOLUWA  ADEWUYI/TRFRegistration and tutorial fee SBR  AAAFRM IYANUL</t>
  </si>
  <si>
    <t>05-Feb-2022 02:53 PM</t>
  </si>
  <si>
    <t>NIP/FBN/DANIEL ANGEL OLUWATOSIN/FBNMOBILE:IVY LEAGUE ASSOCIATES LTD/NONE</t>
  </si>
  <si>
    <t>05-Feb-2022 07:46 AM</t>
  </si>
  <si>
    <t>NIP/GTB/NNANNA  ISRAEL IBENNANNA, ISRAEL IBE/REF249236916000020000002202050745</t>
  </si>
  <si>
    <t>05-Feb-2022 12:33 PM</t>
  </si>
  <si>
    <t>TRF FRM EMMANUEL ABIODUN OKETOKUN TO IVY LEAGUE ASSOCIATES LTD|FM Online Class</t>
  </si>
  <si>
    <t>05-Feb-2022 03:09 PM</t>
  </si>
  <si>
    <t>TRF FRM NANCY CHARLES IWARA TO IVY LEAGUE ASSOCIATES LTD|for classes</t>
  </si>
  <si>
    <t>05-Feb-2022 11:58 AM</t>
  </si>
  <si>
    <t>NIP/FBN/DANIEL ANGEL OLUWATOSIN/FBNMOBILE:IVY LEAGUE ASSOCIATES LTD/ADVANCED AUD</t>
  </si>
  <si>
    <t>05-Feb-2022 02:15 PM</t>
  </si>
  <si>
    <t>05-Feb-2022 12:58 PM</t>
  </si>
  <si>
    <t>NIP/ABN/OLAYINKA OLAJUMOKE SOWUNMI/TRF/ACCA TUITION FEES/FRM OLAYINKA OLAJUMOKE</t>
  </si>
  <si>
    <t>05-Feb-2022 10:10 PM</t>
  </si>
  <si>
    <t>06-Feb-2022 12:02 PM</t>
  </si>
  <si>
    <t>NIP/STLB/SHUKURAT MOJIROLA BELLO/Transfer from SHUKURAT MOJIROLA BELLO to IVY LE</t>
  </si>
  <si>
    <t>06-Feb-2022 05:36 PM</t>
  </si>
  <si>
    <t>NIP/KBL/ADEDIPE OLUWATOSIN OLUWAFEMI/TRF BO ADEDIPE OLUWATOSIN OLUWAFEMI</t>
  </si>
  <si>
    <t>06-Feb-2022 05:27 PM</t>
  </si>
  <si>
    <t>NIP/ABN/YEWANDE FAVOUR ONI/TRFAAA  SBRFRM YEWANDE FAVOUR ONI TO IVY LEAGUE ASSOC</t>
  </si>
  <si>
    <t>07-Feb-2022 08:42 AM</t>
  </si>
  <si>
    <t>NIP/STBC/JOSHUA OSABO OMOREGBE/Access to RecordingsJoshua O</t>
  </si>
  <si>
    <t>07-Feb-2022 10:04 AM</t>
  </si>
  <si>
    <t>NIP/FBN/NWANGWU CHIJIOKE JAMES/FBNMOBILE:IVY LEAGUE ASSOCIATES LTD/BALANCE PAYMENT FOR OBU MENTORING</t>
  </si>
  <si>
    <t>07-Feb-2022 10:05 AM</t>
  </si>
  <si>
    <t>NIP/WBP/KORA PAYMENTS OPERATIONS/ZENI IVY LEAGUE AS Joshua Okunola</t>
  </si>
  <si>
    <t>07-Feb-2022 10:34 AM</t>
  </si>
  <si>
    <t>NIP/GTB/AYODELE LATIFAT ADEFUNMILOLAAYODELE LATI/via GTWORLD For Mentorship fee</t>
  </si>
  <si>
    <t>07-Feb-2022 03:40 PM</t>
  </si>
  <si>
    <t>NIP/GTB/AFOLABI-SMITH OLOLADE OLABISIAFOLABI-SMI/via GTWORLD 50 tuition fee</t>
  </si>
  <si>
    <t>08-Feb-2022 04:35 AM</t>
  </si>
  <si>
    <t>NIP/ABN/MUKAILA  ANIMASHAUN-247-DIAMOND XCLUSIVE/TRFAnimashaun Jareer lecture pa</t>
  </si>
  <si>
    <t>08-Feb-2022 04:40 PM</t>
  </si>
  <si>
    <t>NIP/UBA/OYEDEPO TIMOTHY OYEWUNMI/MOB/OYEDEPO TIMOTHY OYEWUNMI/UTO/10467015024/00</t>
  </si>
  <si>
    <t>09-Feb-2022 05:18 PM</t>
  </si>
  <si>
    <t>NIP/FBN/OVIERO HENDRIX OKEOGHENE/FBNMOBILE:IVY LEAGUE ASSOCIATES LTD/PARTPAYMENT</t>
  </si>
  <si>
    <t>NIP/UBA/ODEYEMI OLUWATOSIN MARY/MOB/ODEYEMI OLUWATOSIN MARY/UTO/10478089867/0000</t>
  </si>
  <si>
    <t>09-Feb-2022 09:20 AM</t>
  </si>
  <si>
    <t>NIP/KUDA/ESHO, FAITH TAIWO/JUNE 2022 LECTURE FEE - TAIWO ESHO</t>
  </si>
  <si>
    <t>09-Feb-2022 05:42 AM</t>
  </si>
  <si>
    <t>NIP/GTB/OSHIBOLU AHMED OLUWASEYIOSHIBOLU AHMED O/PlspaymyACCAsubscription REF236</t>
  </si>
  <si>
    <t>11-Feb-2022 04:30 PM</t>
  </si>
  <si>
    <t>TRF FRM TEMITOPE IDOWU ONONAIYE TO IVY LEAGUE ASSOCIATES LTD|Tuition Fee Part Pa</t>
  </si>
  <si>
    <t>11-Feb-2022 06:43 AM</t>
  </si>
  <si>
    <t>NIP/ABN/EYITEMI  AKINOLA-117-DIAMOND SAVINGS ACC/TRFBalance for lecturersFRM EYI</t>
  </si>
  <si>
    <t>11-Feb-2022 12:44 PM</t>
  </si>
  <si>
    <t>NIP/FBN/MALLAM-DIRIYAH AGATHA ZICHAT/FBNMOBILE:IVY LEAGUE ASSOCIATES LTD/AGATHA</t>
  </si>
  <si>
    <t>11-Feb-2022 09:46 PM</t>
  </si>
  <si>
    <t>TRF FRM OLABISI BASIRAT SOGUNRO TO IVY LEAGUE ASSOCIATES LTD|ATX&amp;amp;APM Olabisi</t>
  </si>
  <si>
    <t>11-Feb-2022 03:44 PM</t>
  </si>
  <si>
    <t>NIP Charge:REFUND OF EXCESS TUITION FEE 4 STD</t>
  </si>
  <si>
    <t>11-Feb-2022 04:28 PM</t>
  </si>
  <si>
    <t>NIP Charge:PAYMENT 4 DP DESIGN 4 JANUARY 2022</t>
  </si>
  <si>
    <t>11-Feb-2022 03:49 PM</t>
  </si>
  <si>
    <t>NIP Charge:REFUND OF CFA TUITN FEE TO STUDENT</t>
  </si>
  <si>
    <t>11-Feb-2022 02:39 PM</t>
  </si>
  <si>
    <t>PYT 4 SERVICING OF SMALL GENERATOR// TRF TO MOSHOOD KOLA SHOBOWALE</t>
  </si>
  <si>
    <t>PAYMENT 4 DP DESIGN 4 JANUARY 2022/NIP TFR TO OLIBEY  VALENTINE AZUBUIKE/GTB</t>
  </si>
  <si>
    <t>REFUND OF EXCESS TUITION FEE 4 STD/NIP TFR TO SALAUDEEN HUSSENAT FADEKEMI/GTB</t>
  </si>
  <si>
    <t>11-Feb-2022 02:38 PM</t>
  </si>
  <si>
    <t>PYT 4 DATA 4 LECTURES &amp; DOWNLOADS// TRF TO OLUMIDE AYODELE EBIETOMIYE</t>
  </si>
  <si>
    <t>REFUND OF TUITION FEE TO STUDENT// TRF TO OMOLARA CHRISTIANA SALAMI</t>
  </si>
  <si>
    <t>REIMBURSEMENT 4 PETTY AND FUEL// TRF TO OLUMIDE AYODELE EBIETOMIYE</t>
  </si>
  <si>
    <t>NEPA BILL FOR JANUARY 2022 + PR// TRF TO OLUMIDE AYODELE EBIETOMIYE</t>
  </si>
  <si>
    <t>REFUND OF CFA TUITN FEE TO STUDENT/NIP TFR TO MICHAEL SIMEON YASUNU/ABN</t>
  </si>
  <si>
    <t>ACCA MEMBERSHIP FEE 4 SEYI-1270697// TRF TO SEACRON EDUCATIONAL NIGERIA LIMITED</t>
  </si>
  <si>
    <t>12-Feb-2022 04:06 PM</t>
  </si>
  <si>
    <t>TRF FRM ADESINA EMMANUEL OLATUNJI TO IVY LEAGUE ASSOCIATES LTD|APM March 2022 Ad</t>
  </si>
  <si>
    <t>12-Feb-2022 08:55 AM</t>
  </si>
  <si>
    <t>NIP/ABN/BABAJIDE JIDEOLUWA MEADOWS/TRFSBR and SBL classesFRM BABAJIDE JIDEOLUWA</t>
  </si>
  <si>
    <t>12-Feb-2022 10:43 AM</t>
  </si>
  <si>
    <t>NIP/STBC/ADERONKE VICTORIA OWOEYE/Acca tutorial</t>
  </si>
  <si>
    <t>12-Feb-2022 04:19 AM</t>
  </si>
  <si>
    <t>NIP Charge:REFUND OF EXCESSS TUITN FEE</t>
  </si>
  <si>
    <t>12-Feb-2022 10:34 PM</t>
  </si>
  <si>
    <t>REFUND OF EXCESSS TUITN FEE/NIP TFR TO MURIANO AFEEZ OMONIYI/GTB</t>
  </si>
  <si>
    <t>13-Feb-2022 11:12 AM</t>
  </si>
  <si>
    <t>NIP/GTB/AZEEZ   YUSUF AYODAMOLAAZEEZ,  YUSUF AYO/via GTWORLD Tuition fee for APM</t>
  </si>
  <si>
    <t>14-Feb-2022 09:24 PM</t>
  </si>
  <si>
    <t>14-Feb-2022 12:03 PM</t>
  </si>
  <si>
    <t>NIP/UBA/ALAKA NURSERY/ PRIMARY SCHOOL/MOB/ALAKA FAROUQ ADESHINA/UTO/10524041341/</t>
  </si>
  <si>
    <t>TRANSFER BETWEEN CUSTOMERS MBANKING - Balanced payment REF:939176311062318800007237915139 ANY Account Transfer from OGUNGBILE PEACE TEMILOLUWA to IVY LEAGUE ASSOCIATES LIMITED</t>
  </si>
  <si>
    <t>TRANSFER BETWEEN CUSTOMERS 000014220208222416296938446153|TRFDIPIFRs LecturesFRM GRACE NJOKA OSANG TO IVY LEAGUE ASSOCIATES LIMITED|000014220208222201294362940462||GRACE NJOKA OSANG REF:000014220208222416296938446153</t>
  </si>
  <si>
    <t>STAMP DUTY CHARGE 08022022 STAMP DUTY CHARGE - 08/02/2022</t>
  </si>
  <si>
    <t>TRANSFER BETWEEN CUSTOMERS 000016220209083234000054035960|FBNMOBILE:IVY LEAGUE ASSOCIATES LIMITED/OLAJUMOKE ADEKEYE AFM|637799923539373872||ADEKEYE OLAJUMOKE VICTORIA REF:000016220209083234000054035960</t>
  </si>
  <si>
    <t>TRANSFER BETWEEN CUSTOMERS 000004220209192952525346094067|MOB2/UTO/To IVY LIMITED/Tutorial SBR and AFM|000004220209192952525346094067||OYINDAMOLA BARAKAT BUSARI REF:000004220209192952525346094067</t>
  </si>
  <si>
    <t>STAMP DUTY CHARGE 09022022 STAMP DUTY CHARGE - 09/02/2022</t>
  </si>
  <si>
    <t>TRANSFER BETWEEN CUSTOMERS Via GTWorld Registry and two Papers 2866731 REF:234519646000000600002202100943 from JOKOSENUMI ADEBIYI GILBERT to IVY LEAGUE ASSOCIATES LIMITED</t>
  </si>
  <si>
    <t>TRANSFER BETWEEN CUSTOMERS 000016220210163901000059814060|FBNMOBILE:IVY LEAGUE ASSOCIATES LIMITED/TWENTY THOUSAND NAIRA ONLY|637801079420200479||AMADI STEPHANIE CHIDINMA REF:000016220210163901000059814060</t>
  </si>
  <si>
    <t>TRANSFER BETWEEN CUSTOMERS 000016220210164110000059822020|FBNMOBILE:IVY LEAGUE ASSOCIATES LIMITED/FIFTY FIVE THOUSAND NAIRA ONLY|637801080700929554||AMADI STEPHANIE CHIDINMA REF:000016220210164110000059822020</t>
  </si>
  <si>
    <t>STAMP DUTY CHARGE 10022022 STAMP DUTY CHARGE - 10/02/2022</t>
  </si>
  <si>
    <t>TRANSFER BETWEEN CUSTOMERS Via USSD GTBank Transfer 00000000441036229720907581810000005000202202121328 from SULYMAN KAYODE AHMED to IVY LEAGUE ASSOCIATES LIMITED</t>
  </si>
  <si>
    <t>TRANSFER BETWEEN CUSTOMERS Via GTWorld APM standard class REF:224892290000000400002202121706 from ODEKUNLE ODEBIYI OMOTAYO to IVY LEAGUE ASSOCIATES LIMITED</t>
  </si>
  <si>
    <t>STAMP DUTY CHARGE 12022022 STAMP DUTY CHARGE - 12/02/2022</t>
  </si>
  <si>
    <t>CASH DEPOSIT LAWAL ABDULMALIK AJIBOLA</t>
  </si>
  <si>
    <t>TRANSFER BETWEEN CUSTOMERS Via GTWorld Tutorials REF:222858942000000320002202142052 from OJO TOLULOPE, OLUWATOYIN to IVY LEAGUE ASSOCIATES LIMITED</t>
  </si>
  <si>
    <t>STAMP DUTY CHARGE 14022022 STAMP DUTY CHARGE - 14/02/2022</t>
  </si>
  <si>
    <t>01-Feb-2022 12:47 PM</t>
  </si>
  <si>
    <t>TRF FRM OMOTOLA OLAITAN SOWANDE TO IVY LEAGUE ASSOCIATES LTD -  CBE|AFM AAA</t>
  </si>
  <si>
    <t>01-Feb-2022 08:28 AM</t>
  </si>
  <si>
    <t>NIP/STBC/NNENNA CHRISTABEL OBAJI/F4 Exam  ACCA</t>
  </si>
  <si>
    <t>NIP/WBP/DAMILOLA  BAKARE/ZENITH BANK-Damilola CBL</t>
  </si>
  <si>
    <t>02-Feb-2022 01:42 PM</t>
  </si>
  <si>
    <t>NIP/GTB/ABANGWU  OKECHUKWU JUNIORABANGWU, OKECHU/PartpaymentforSBLRegistration.</t>
  </si>
  <si>
    <t>04-Feb-2022 08:33 AM</t>
  </si>
  <si>
    <t>NIP/WBP/MOSES UCHE MUOMELITE/ZENITH BANK-ACCA-FA</t>
  </si>
  <si>
    <t>05-Feb-2022 02:19 PM</t>
  </si>
  <si>
    <t>NIP/GTB/OYEM   MARY OBIAGELIOYEM , MARY OBIAGELI/via GTWORLD FA Exam</t>
  </si>
  <si>
    <t>05-Feb-2022 10:27 PM</t>
  </si>
  <si>
    <t>06-Feb-2022 03:56 PM</t>
  </si>
  <si>
    <t>NIP/GTB/OYADEJI EMMANUEL ABIODUNOYADEJI EMMANUEL/USSD NIP Transfer from  0803811</t>
  </si>
  <si>
    <t>07-Feb-2022 10:08 AM</t>
  </si>
  <si>
    <t>NIP/WBP/KORA PAYMENTS NETWORK LIMITED/ZENI IVY LEAGUE AS Joshua Okunlola</t>
  </si>
  <si>
    <t>08-Feb-2022 10:27 AM</t>
  </si>
  <si>
    <t>TRF FRM EZEKIEL M OLUSANYA</t>
  </si>
  <si>
    <t>08-Feb-2022 12:27 PM</t>
  </si>
  <si>
    <t>NIP/GTB/NLEMUZOR  CHIAMAKA JENNIFERNLEMUZOR, CHI/USSD NIP Transfer from  0816044</t>
  </si>
  <si>
    <t>10-Feb-2022 10:57 AM</t>
  </si>
  <si>
    <t>NIP/GTB/OLADAPO  OLASUNKANMI OLAOLUWAOLADAPO  OL/via GTWORLD Exam fee for knowle</t>
  </si>
  <si>
    <t>11-Feb-2022 11:25 AM</t>
  </si>
  <si>
    <t>NIP/GTB/ABANGWU  OKECHUKWU JUNIORABANGWU, OKECHU/Balance70percentpaymentforSBLAT</t>
  </si>
  <si>
    <t>CBE REMITTCE-4-JAN 2022 INV-71442// TRF TO SEACRON EDUCATIONAL NIGERIA LIMITED</t>
  </si>
  <si>
    <t>12-Feb-2022 10:50 PM</t>
  </si>
  <si>
    <t>NIP/FBN/ADEKOYA KEHINDE ADEKUNLE/IB:REGTUTIONVICTORIAWILLIAMS WEEKDAY</t>
  </si>
  <si>
    <t>15-Feb-2022 08:58 PM</t>
  </si>
  <si>
    <t>NIP/GTB/OBI-NJOKU  OZICHUKWU JACINTAOBI-NJOKU, O/via GTWORLD</t>
  </si>
  <si>
    <t>16-Feb-2022 04:13 PM</t>
  </si>
  <si>
    <t>NIP/GTB/OBI-NJOKU  OZICHUKWU JACINTAOBI-NJOKU, O/via GTWORLD FA June exams</t>
  </si>
  <si>
    <t>16-Feb-2022 12:53 PM</t>
  </si>
  <si>
    <t>NIP/WBP/OLUSHOLA ADEBAYO ALOKOLARO/ZENITH BANK-</t>
  </si>
  <si>
    <t>16-Feb-2022 05:31 PM</t>
  </si>
  <si>
    <t>TRF FRM Jennifer   Uzorchukwu TO IVY LEAGUE ASSOCIATES LTD|FM and CBL Lectures</t>
  </si>
  <si>
    <t>16-Feb-2022 01:20 PM</t>
  </si>
  <si>
    <t>16-Feb-2022 08:49 PM</t>
  </si>
  <si>
    <t>ISW ATMPyt-204719880154-ESTATE PLAZA, MAGODOPHASELAGOS STATE  NG</t>
  </si>
  <si>
    <t>16-Feb-2022 01:02 PM</t>
  </si>
  <si>
    <t>PYT 4 WALL PAPER CBE ROOM &amp; GLUE// TRF TO OLUMIDE AYODELE EBIETOMIYE</t>
  </si>
  <si>
    <t>REFUND OF EXCESS PETTY,FUEL &amp; DATA// TRF TO OLUMIDE AYODELE EBIETOMIYE</t>
  </si>
  <si>
    <t>17-Feb-2022 10:47 AM</t>
  </si>
  <si>
    <t>17-Feb-2022 08:29 PM</t>
  </si>
  <si>
    <t>NIP/FBN/ABODERIN SEDOTEN ADEKITAN MRS/FBNMOBILE:IVY LEAGUE ASSOCIATES LTD/ABODER</t>
  </si>
  <si>
    <t>17-Feb-2022 05:34 PM</t>
  </si>
  <si>
    <t>NIP Charge:PYT 4 SUPPLY OF 500LTRS OF DIESEL</t>
  </si>
  <si>
    <t>NIP Charge:REFUND OF CFA TUITION FEE</t>
  </si>
  <si>
    <t>NIP Charge:TRSF FOR PIGGYVEST INVESTMNT</t>
  </si>
  <si>
    <t>PYT FOR SERVICING OF BIG GENERATOR// TRF TO OLUMIDE AYODELE EBIETOMIYE</t>
  </si>
  <si>
    <t>REFUND OF CFA TUITION FEE/NIP TFR TO GRACE GANGIMA LOKO/ABN</t>
  </si>
  <si>
    <t>PYT 4 SUPPLY OF 500LTRS OF DIESEL/NIP TFR TO ASHARAMI SYNERGY PLCD2D/GTB</t>
  </si>
  <si>
    <t>TRSF FOR PIGGYVEST INVESTMNT/NIP TFR TO Oluwaseun Ajayi/WBP</t>
  </si>
  <si>
    <t>18-Feb-2022 08:03 AM</t>
  </si>
  <si>
    <t>NIP/GTB/IMAKU ETSEAMHE SHADRACH/USSD NIP Transfer from  08122884441</t>
  </si>
  <si>
    <t>18-Feb-2022 10:22 PM</t>
  </si>
  <si>
    <t>NIP/GTB/WILLIAMS OLABISI IBIDUN/via GTWORLD FR</t>
  </si>
  <si>
    <t>19-Feb-2022 05:13 PM</t>
  </si>
  <si>
    <t>NIP/ABN/MARGARET TAIWO SORUNKE/TRFTutorialsFRM MARGARET TAIWO SORUNKE TO IVY LEA</t>
  </si>
  <si>
    <t>19-Feb-2022 10:16 PM</t>
  </si>
  <si>
    <t>20-Feb-2022 12:03 PM</t>
  </si>
  <si>
    <t>NIP/FBN/ALAO TEMITOPE/FBNMOBILE:IVY LEAGUE ASSOCIATES LTD/AAA TUITION FOR JUNE D</t>
  </si>
  <si>
    <t>21-Feb-2022 12:37 PM</t>
  </si>
  <si>
    <t>NEFT/GTB/EGBERINDE SULIAT OYI/trMBANKING Suliat_AFM</t>
  </si>
  <si>
    <t>22-Feb-2022 12:56 PM</t>
  </si>
  <si>
    <t>NIP/ECO/IBEGBUNAM PROSPER CHISOM/TRANSFER TO IVY LEAGUE ASSOCIATES LTD FROM IBEG</t>
  </si>
  <si>
    <t>TRANSFER BETWEEN CUSTOMERS Via GTWorld Balance for aaa and fm REF:323283078000000300002202151902 from EDUN KIKELOMO RASHEEDAH to IVY LEAGUE ASSOCIATES LIMITED</t>
  </si>
  <si>
    <t>STAMP DUTY CHARGE 15022022 STAMP DUTY CHARGE - 15/02/2022</t>
  </si>
  <si>
    <t>TRANSFER BETWEEN CUSTOMERS Via GTWorld REF:441362297000000400002202162220 from SULYMAN KAYODE AHMED to IVY LEAGUE ASSOCIATES LIMITED</t>
  </si>
  <si>
    <t>NIBSS Instant Payment Outward 000013220217173204000050945815 TRSF-4-INVESTMENT WITH PIGGYVEST TRSF 4 INVESTMENT WITH PIGGYVEST 129669039 IFO : WEMA/Oluwaseun Ajayi REF:209075818122000000001296690390</t>
  </si>
  <si>
    <t>COMMISSION 000013220217173204000050945815 NIP TRANSFER COMMISSION FOR TRSF-4-INVESTMENT WITH PIGGYVEST TRSF 4 INVESTMENT WITH PIGGYVEST 129669039 ReF:209075818122000000001296690390</t>
  </si>
  <si>
    <t>VALUE ADDED TAX VAT ON NIP TRANSFER FOR TRSF-</t>
  </si>
  <si>
    <t>TRANSFER BETWEEN CUSTOMERS Via GTWorld Tuition fee REF:210745074000000600002202191207 from OLUDARE, OLUWOLE J. to IVY LEAGUE ASSOCIATES LIMITED</t>
  </si>
  <si>
    <t>NIP/ROLEZ/POS Agent BREAKING LIMITS 6/Isiwu B/AT68_DEP|2MPT0v3g|1493923094745088 IFO JOY OMOROGIEVO</t>
  </si>
  <si>
    <t>NIP/ROLEZ/RAVEN-/lesson fee deposit/AT5_MFDS20220217104640BULXWP IFO CHINAZA EKWUEIKE</t>
  </si>
  <si>
    <t>23-Feb-2022 01:14 PM</t>
  </si>
  <si>
    <t>NIP/UBA/CHUKWUEBUKA AKOSA/MOB2/UTO/To IVY CBE/3 CBE Papers March 2022</t>
  </si>
  <si>
    <t>24-Feb-2022 11:12 AM</t>
  </si>
  <si>
    <t>NIP/GTB/SOFT TOUCH BOULEVARD/via GTWORLD Acca exam fee</t>
  </si>
  <si>
    <t>25-Feb-2022 11:53 AM</t>
  </si>
  <si>
    <t>NIP/GTB/OKAFOR  CHELSEA CHIDUBEM/via GTWORLD Chelsea Okafor 4968708 - Financial</t>
  </si>
  <si>
    <t>26-Feb-2022 11:15 PM</t>
  </si>
  <si>
    <t>27-Feb-2022 12:14 PM</t>
  </si>
  <si>
    <t>SMS Notification Charge Feb 2022</t>
  </si>
  <si>
    <t>28-Feb-2022 02:00 PM</t>
  </si>
  <si>
    <t>NIP/GTB/SOFT TOUCH BOULEVARD/via GTWORLD Payment for exam</t>
  </si>
  <si>
    <t>28-Feb-2022 03:18 PM</t>
  </si>
  <si>
    <t>NIP/SCB/0000151015362596/Exam fees</t>
  </si>
  <si>
    <t>25-Feb-2022 05:54 PM</t>
  </si>
  <si>
    <t>NIP/ABN/SYLVIA IFEYINWA AGWANIHU/TRFPyt for sbr lecturesFRM SYLVIA IFEYINWA AGWA</t>
  </si>
  <si>
    <t>25-Feb-2022 06:13 AM</t>
  </si>
  <si>
    <t>26-Feb-2022 12:36 PM</t>
  </si>
  <si>
    <t>NIP/ABN/KEHINDE FUNMILOLA ADEBAYO/TRFAcca feeFRM KEHINDE FUNMILOLA ADEBAYO TO IV</t>
  </si>
  <si>
    <t>26-Feb-2022 10:58 PM</t>
  </si>
  <si>
    <t>01-Mar-2022 01:03 AM</t>
  </si>
  <si>
    <t>01-Mar-2022 09:55 AM</t>
  </si>
  <si>
    <t>NIP/UBA/AJIBOWU TEMITOPE TAIWO/MOB/AJIBOWU TEMITOPE TAIWO/UTO/10673922719/000015</t>
  </si>
  <si>
    <t>01-Mar-2022 01:25 PM</t>
  </si>
  <si>
    <t>NIP/GTB/JOSIAH DONENAZIBA ENOCKJOSIAH DONENAZIBA/via GTWORLD JUNE LECTURE FEES F</t>
  </si>
  <si>
    <t>01-Mar-2022 08:09 PM</t>
  </si>
  <si>
    <t>TRF FRM ATONOPRIYA ALAPUYE COTTERELL TO IVY LEAGUE ASSOCIATES LTD|ACCA classes</t>
  </si>
  <si>
    <t>02-Mar-2022 11:55 AM</t>
  </si>
  <si>
    <t>NIP/GTB/OLADAPO  OLASUNKANMI OLAOLUWAOLADAPO  OL/via GTWORLD Tutorial fee</t>
  </si>
  <si>
    <t>02-Mar-2022 06:28 PM</t>
  </si>
  <si>
    <t>02-Mar-2022 06:29 PM</t>
  </si>
  <si>
    <t>NIP Charge:STAFF-NET=SALARY 4 FEB 2022</t>
  </si>
  <si>
    <t>02-Mar-2022 06:33 PM</t>
  </si>
  <si>
    <t>NIP Charge:AUX  STAFF NET SALARY 4 FEB 2022</t>
  </si>
  <si>
    <t>NIP Charge:AUX  STAFF-NET SALARY 4 FEB 2022</t>
  </si>
  <si>
    <t>NIP Charge:STAFF NET SALARY 4 FEB 2022</t>
  </si>
  <si>
    <t>NIP Charge:STAFF NET-SALARY 4 FEB 2022</t>
  </si>
  <si>
    <t>NIP Charge:PYT 4 BUS RENTAL 4 ACCA SUMMIT</t>
  </si>
  <si>
    <t>NIP Charge:STAFF-NET SALARY 4-FEB-2022</t>
  </si>
  <si>
    <t>NIP Charge:STAFF-_NET SALAR- 4 FEB 2022-</t>
  </si>
  <si>
    <t>AUX  STAFF-NET SALARY 4 FEB 2022/NIP TFR TO GODDEY KELVIN EMUDIAYERE/SKYE</t>
  </si>
  <si>
    <t>REFUND OF EXCESS TUITION FEE/NIP TFR TO AMADI STEPHANIE CHIDINMA/FBN</t>
  </si>
  <si>
    <t>ACCA REG FEE 4 SOYEMI.O.N-5453907// TRF TO SEACRON EDUCATIONAL NIGERIA LIMITED</t>
  </si>
  <si>
    <t>PAYMENT 4 SCHOOL PARK PRINCIPAL// TRF TO OLUMIDE AYODELE EBIETOMIYE</t>
  </si>
  <si>
    <t>AUX. STAFF NET-SALARY 4-FEB 2022// TRF TO OLUMIDE AYODELE EBIETOMIYE</t>
  </si>
  <si>
    <t>PYT-T-SHIRT 4 LAG STUDENT 4 SUMMIT// TRF TO OLUMIDE AYODELE EBIETOMIYE</t>
  </si>
  <si>
    <t>PYT 4PARKING LOT LAG EDUCATN BOARD// TRF TO OLUMIDE AYODELE EBIETOMIYE</t>
  </si>
  <si>
    <t>AUX  STAFF NET SALARY 4 FEB 2022/NIP TFR TO YAKUBU ISIYAKA/UNITY</t>
  </si>
  <si>
    <t>STAFF-NET=SALARY 4 FEB 2022/NIP TFR TO OLUWASEGUN JOSEPH SALAMI/FDP</t>
  </si>
  <si>
    <t>STAFF NET SALARY 4 FEB 2022/NIP TFR TO LUCKY ISHAYA MUSA/ABN</t>
  </si>
  <si>
    <t>PYT 4 BUS RENTAL 4 ACCA SUMMIT/NIP TFR TO LAGOS BUS SERVICES LTD/ABN</t>
  </si>
  <si>
    <t>STAFF-NET SALARY 4-FEB-2022 /NIP TFR TO OSHIBOLU JAMIU OLUKAYODE/GTB</t>
  </si>
  <si>
    <t>STAFF NET-SALARY 4 FEB 2022/NIP TFR TO EBIETOMIYE OLUMIDE AYODELE/GTB</t>
  </si>
  <si>
    <t>STAFF-_NET SALAR- 4 FEB 2022-/NIP TFR TO RUTH OLUWAWUNMI AJAYI/STBC</t>
  </si>
  <si>
    <t>03-Mar-2022 06:45 PM</t>
  </si>
  <si>
    <t>NIP/KUDA/ESHO, FAITH TAIWO/TUITION BALANCE - TAIWO ESHO</t>
  </si>
  <si>
    <t>03-Mar-2022 07:58 PM</t>
  </si>
  <si>
    <t>TRF FRM IHUOMA MARY-THERESA OGBUAKANNE TO IVY LEAGUE ASSOCIATES LTD|Balance of t</t>
  </si>
  <si>
    <t>03-Mar-2022 06:59 PM</t>
  </si>
  <si>
    <t>TRF FRM OLUWAFEMI SOLOMON AFOLARIN TO IVY LEAGUE ASSOCIATES LTD|Balance for MA a</t>
  </si>
  <si>
    <t>03-Mar-2022 08:48 PM</t>
  </si>
  <si>
    <t>NIP/UBA/ABOLAJI HAMMED OLADIMEJI/MOB/ABOLAJI HAMMED OLADIMEJI/UTO/10708561388/00</t>
  </si>
  <si>
    <t>03-Mar-2022 01:39 PM</t>
  </si>
  <si>
    <t>NIP/FDP/ADEFIOYE D ADERONKE/ONB TRF FROM ADEFIOYE D *</t>
  </si>
  <si>
    <t>03-Mar-2022 05:16 PM</t>
  </si>
  <si>
    <t>NIP/SKYE/CHINAZAEKPELE LUCY ORABUEZE/DGBNK:Vulte FT To:IVY LEAGUE ASSOCIATES LTD</t>
  </si>
  <si>
    <t>04-Mar-2022 09:26 AM</t>
  </si>
  <si>
    <t>NIP/GTB/BELLO OLUWATOYIN ELIZABETH/via GTWORLD Final installment for SBR intensi</t>
  </si>
  <si>
    <t>04-Mar-2022 06:34 PM</t>
  </si>
  <si>
    <t>NIP/PBNL/ANGAYE PREYE EDWARD GESIYE/Online: To ZENITH|IVY LEAGUE ASSOCIATES LTD</t>
  </si>
  <si>
    <t>05-Mar-2022 07:07 AM</t>
  </si>
  <si>
    <t>TRF FRM KEHINDE OMOTOKE OMISESAN TO IVY LEAGUE ASSOCIATES LTD|FA MA CLASSES</t>
  </si>
  <si>
    <t>05-Mar-2022 10:43 AM</t>
  </si>
  <si>
    <t>NIP/UBA/ODELOLA BABATUNDE TIMOTHY/MOB/ODELOLA BABATUNDE TIMOTHY/UTO/10726836428/</t>
  </si>
  <si>
    <t>05-Mar-2022 07:08 AM</t>
  </si>
  <si>
    <t>TRF FRM KEHINDE OMOTOKE OMISESAN TO IVY LEAGUE ASSOCIATES LTD|FA MA BALANCE</t>
  </si>
  <si>
    <t>05-Mar-2022 10:09 PM</t>
  </si>
  <si>
    <t>06-Mar-2022 07:15 AM</t>
  </si>
  <si>
    <t>NIP/UBA/ODELOLA BABATUNDE TIMOTHY/MOB/ODELOLA BABATUNDE TIMOTHY/UTO/10733923900/</t>
  </si>
  <si>
    <t>07-Mar-2022 07:21 AM</t>
  </si>
  <si>
    <t>TRF FRM IJEOMA CHIDINMA NWOSU-NNAMDI TO IVY LEAGUE ASSOCIATES LTD|SBR and AAA</t>
  </si>
  <si>
    <t>07-Mar-2022 09:15 AM</t>
  </si>
  <si>
    <t>NIP/UBA/ODEWOLE OLAYEMI OREOLUWA/USSD-NIP/To IVY L./23480XXXX3414</t>
  </si>
  <si>
    <t>07-Mar-2022 09:17 AM</t>
  </si>
  <si>
    <t>07-Mar-2022 09:33 AM</t>
  </si>
  <si>
    <t>TRANSFER BETWEEN CUSTOMERS 000001220223115133000151912589|Transfer from HAROON HALIYAH AYOMIDE to IVY LEAGUE ASSOCIATES LIMITED|OneBank Transfer from HAROON HALIYAH AYOMIDE to IVY LEAGUE ASSOREF:000001220223115133000151912589</t>
  </si>
  <si>
    <t>TRANSFER BETWEEN CUSTOMERS Via GTWorld Bal for FR class REF:503599029000000100002202231703 from EZENWA CHINEMEREM PORTIA to IVY LEAGUE ASSOCIATES LIMITED</t>
  </si>
  <si>
    <t>STAMP DUTY CHARGE 23022022 STAMP DUTY CHARGE - 23/02/2022</t>
  </si>
  <si>
    <t>TRANSFER BETWEEN CUSTOMERS 000004220224171642588747958480|MOB/ISHAKU ELIJAH AUDU/UTO/10627905521/000013/Ishaku Elijah A |10627905521||ISHAKU ELIJAH AUDU REF:000004220224171642588747958480</t>
  </si>
  <si>
    <t>STAMP DUTY CHARGE 24022022 STAMP DUTY CHARGE - 24/02/2022</t>
  </si>
  <si>
    <t>TRANSFER BETWEEN CUSTOMERS 000021220225090259200000008905|IBANKING TRANSFER|NG-013-220225-104758478-932647-126||0000130124533814 REF:000021220225090259200000008905</t>
  </si>
  <si>
    <t>TRANSFER BETWEEN CUSTOMERS 000014220225113241251647740321|TRFTuition fee ACCAFRM UDOAMAKA ANENE AFAM TO IVY LEAGUE ASSOCIATES LIMITED|000014220225113154223687434386||UDOAMAKA ANENE AFAM-117-DREF:000014220225113241251647740321</t>
  </si>
  <si>
    <t>TRANSFER BETWEEN CUSTOMERS 000014220225120619218531101645|TRFTuition Reg feeFRM UDOAMAKA ANENE AFAM TO IVY LEAGUE ASSOCIATES LIMITED|000014220225120603287817000409||UDOAMAKA ANENE AFAM-117-DIREF:000014220225120619218531101645</t>
  </si>
  <si>
    <t>TRANSFER BETWEEN CUSTOMERS Via GTWorld Advance payment against lectures fee for 2 papers REF:219874457000000500002202251804 from OKORO ALEX to IVY LEAGUE ASSOCIATES LIMITED</t>
  </si>
  <si>
    <t>STAMP DUTY CHARGE 25022022 STAMP DUTY CHARGE - 25/02/2022</t>
  </si>
  <si>
    <t>TRANSFER BETWEEN CUSTOMERS MBANKING - Balance for Lecture Fee REF:505695525105325500009055293446 ANY Account Transfer from BAMIDELE TOSIN ESTHER to IVY LEAGUE ASSOCIATES LIMITED</t>
  </si>
  <si>
    <t>TRANSFER BETWEEN CUSTOMERS 110006220226164516011426257301|HAMMOD GBAIYE part payment for acca classFairMoney|0011426257301||Paystack REF:110006220226164516011426257301</t>
  </si>
  <si>
    <t>STAMP DUTY CHARGE 26022022 STAMP DUTY CHARGE - 26/02/2022</t>
  </si>
  <si>
    <t>TRANSFER BETWEEN CUSTOMERS MBANKING - Trf REF:169936092731539780004456220198 ANY Account Transfer from AJAYI, OLUWASEUN EMMANUEL to IVY LEAGUE ASSOCIATES LIMITED</t>
  </si>
  <si>
    <t>STAMP DUTY CHARGE 01032022 STAMP DUTY CHARGE - 01/03/2022</t>
  </si>
  <si>
    <t>TRANSFER BETWEEN CUSTOMERS 000004220303190258846426255823|MOB/DADA JESUTOFUNMI DAMILOLA/UTO/10707117132/000013/Balance of tuition fee|10707117132||DADA JESUTOFUNMI DAMILOLA REF:000004220303190258846426255823</t>
  </si>
  <si>
    <t>TRANSFER BETWEEN CUSTOMERS 000017220303213335449529306196|GTB-payment for SBR classes for June diet |637819400195058989||ELOBUIKE WILLIAM OKOYE REF:000017220303213335449529306196</t>
  </si>
  <si>
    <t>STAMP DUTY CHARGE 03032022 STAMP DUTY CHARGE - 03/03/2022</t>
  </si>
  <si>
    <t>TRANSFER BETWEEN CUSTOMERS Via GTWorld REF:451485925000000200002203041858 from AZEEZ, YUSUF AYODAMOLA to IVY LEAGUE ASSOCIATES LIMITED</t>
  </si>
  <si>
    <t>TRANSFER BETWEEN CUSTOMERS MBANKING - Nwannebuike Orjiude REF:353320883140283060008738980836 ANY Account Transfer from OKOLI, EZINNE BLESSING to IVY LEAGUE ASSOCIATES LIMITED</t>
  </si>
  <si>
    <t>TRANSFER BETWEEN CUSTOMERS Via USSD GTBank Transfer 00000000417010275020907581810000080000202203070946/21.5/ from EYAUFE SAMUEL AGHOGHO to IVY LEAGUE ASSOCIATES LIMITED</t>
  </si>
  <si>
    <t>28-Feb-2022 11:55 PM</t>
  </si>
  <si>
    <t>02-Mar-2022 12:38 PM</t>
  </si>
  <si>
    <t>NIP/STBC/VICTOR OLADAMOLA OLAOSEBIKAN/Payment for Adeniji M.A CBE exam</t>
  </si>
  <si>
    <t>02-Mar-2022 04:48 PM</t>
  </si>
  <si>
    <t>NIP/ABN/JOHN BABATUNDE OGUNYEMI/TRFFRM JOHN BABATUNDE OGUNYEMI TO IVY LEAGUE ASS</t>
  </si>
  <si>
    <t>NIP Charge:REFUND 4 WRONG EXAM PYT</t>
  </si>
  <si>
    <t>REFUND 4 WRONG EXAM PYT/NIP TFR TO EZUMA DOROTHY NWAMAKA/GTB</t>
  </si>
  <si>
    <t>PYT 4 CBE LIECENSE FOR 2022/2023// TRF TO SEACRON EDUCATIONAL NIGERIA LIMITED</t>
  </si>
  <si>
    <t>CBE REMTTCE 4 FEB 2022 INVNO-71894// TRF TO SEACRON EDUCATIONAL NIGERIA LIMITED</t>
  </si>
  <si>
    <t>04-Mar-2022 08:59 AM</t>
  </si>
  <si>
    <t>NIP/FCMB/OLAIFA KUDUS OLADIMEJI/App 60  payment for AFM To Zenith Bank IVY LEAGU</t>
  </si>
  <si>
    <t>04-Mar-2022 09:41 AM</t>
  </si>
  <si>
    <t>TRF FRM BUKOLA SOFIYA OLADOTUN TO IVY LEAGUE ASSOCIATES LTD -  CBE|MA exam fee</t>
  </si>
  <si>
    <t>05-Mar-2022 10:30 PM</t>
  </si>
  <si>
    <t>06-Mar-2022 07:47 PM</t>
  </si>
  <si>
    <t>TRF FRM CHIAMAKA IJEOMA IBEAWUCHI TO IVY LEAGUE ASSOCIATES LTD -  CBE|Ibeawuchi</t>
  </si>
  <si>
    <t>ISW ATMPyt-205605363600-EGBEDA BRANCH            LAGOS STATE  NG IFO OKOH VALLERE</t>
  </si>
  <si>
    <t>08-Mar-2022 02:15 PM</t>
  </si>
  <si>
    <t>NIP/FBN/OLOYEDE OYEBAYO MICHAEL/FBNMOBILE:IVY LEAGUE ASSOCIATES LTD    CBE/FROM</t>
  </si>
  <si>
    <t>09-Mar-2022 03:59 PM</t>
  </si>
  <si>
    <t>NIP/FBN/ILEBIYI TOLUWALOPEMI MOSES/FBNMOBILE:IVY LEAGUE ASSOCIATES LTD    CBE/MA</t>
  </si>
  <si>
    <t>11-Mar-2022 04:48 PM</t>
  </si>
  <si>
    <t>NIP/GTB/ALALI  JULIET N/via GTWORLD Balance payment for SBR</t>
  </si>
  <si>
    <t>11-Mar-2022 01:15 PM</t>
  </si>
  <si>
    <t>NIP/STBC/JAMIU OLUKAYODE OSHIBOLU/PYT 4 CBL EXAM FOR ODUNAYO FATIMO</t>
  </si>
  <si>
    <t>12-Mar-2022 11:17 PM</t>
  </si>
  <si>
    <t>14-Mar-2022 02:44 PM</t>
  </si>
  <si>
    <t>NIP/WBP/ADEMIDARA FOLAYEMI ADESANYA/ZENITH BANK-Ademidara Adesanya - CBL exam</t>
  </si>
  <si>
    <t>15-Mar-2022 02:44 PM</t>
  </si>
  <si>
    <t>NIP/GTB/ADEBAYO TOYE MARGARETADEBAYO TOYE MARGAR/ACCAexamfee REF3223493520001000</t>
  </si>
  <si>
    <t>07-Mar-2022 04:44 PM</t>
  </si>
  <si>
    <t>TRF FRM PEARL   JONAH TO IVY LEAGUE ASSOCIATES LTD|DipIFRS tuition for June exam</t>
  </si>
  <si>
    <t>10-Mar-2022 11:51 AM</t>
  </si>
  <si>
    <t>NIP/STBC/ABDULWAHAB ADEBAYO AWA IBRAHEEM/Abdul  APM</t>
  </si>
  <si>
    <t>10-Mar-2022 04:25 AM</t>
  </si>
  <si>
    <t>TRF FRM VALENTINE CHIGOZIE EZIOKWU TO IVY LEAGUE ASSOCIATES LTD|Tutorial Payment</t>
  </si>
  <si>
    <t>10-Mar-2022 03:58 AM</t>
  </si>
  <si>
    <t>NIP/GTB/IGBINOVIA EHIZOGIE OSAHEN/LectureRegistrationFeeACCASBLLectureFee REF249</t>
  </si>
  <si>
    <t>11-Mar-2022 12:45 PM</t>
  </si>
  <si>
    <t>NIP/ABN/FAIZAT ABIKE LASISI/NIP/ussd/IFT114413291472675331905618338</t>
  </si>
  <si>
    <t>11-Mar-2022 11:16 AM</t>
  </si>
  <si>
    <t>TRF FRM THELMA CHIZOBA NWACHUKWU TO IVY LEAGUE ASSOCIATES LTD|tution fee</t>
  </si>
  <si>
    <t>11-Mar-2022 12:22 PM</t>
  </si>
  <si>
    <t>NIP/GTB/AZEEZ   YUSUF AYODAMOLA/via GTWORLD</t>
  </si>
  <si>
    <t>11-Mar-2022 02:38 PM</t>
  </si>
  <si>
    <t>NIP/GTB/SORUNKE MARGARET TAIWO O.SORUNKE MARGARE/via GTWORLD Registration fee</t>
  </si>
  <si>
    <t>11-Mar-2022 03:49 PM</t>
  </si>
  <si>
    <t>NIP/ABN/ELOHOR ELMA UTI/TRFRegistration feeFRM ELOHOR ELMA UTI TO IVY LEAGUE ASS</t>
  </si>
  <si>
    <t>11-Mar-2022 09:30 PM</t>
  </si>
  <si>
    <t>NIP/GTB/AMODU OPEYEMI MARYAMAMODU OPEYEMI MARYAM/Registrationfee REF228663743000</t>
  </si>
  <si>
    <t>NIP/ECO/PROSPER IBEGBUNAM/REF2679777927 BO PROSPER IBEGBUNAM IFO IVY LEAGUE</t>
  </si>
  <si>
    <t>NIP/ROLEZ/RAVEN-/Balance payment for Class/AT5_MFDS20220311124423BZWKEX</t>
  </si>
  <si>
    <t>11-Mar-2022 02:57 PM</t>
  </si>
  <si>
    <t>TRF FRM TEMITOPE IDOWU ONONAIYE TO IVY LEAGUE ASSOCIATES LTD|Balance on Tuition</t>
  </si>
  <si>
    <t>12-Mar-2022 07:41 AM</t>
  </si>
  <si>
    <t>NIP/ECO/ozichukwu obi-njoku/REF2686036270 BO ozichukwu obinjoku IFO IVY LEAGU</t>
  </si>
  <si>
    <t>12-Mar-2022 08:32 AM</t>
  </si>
  <si>
    <t>NIP/ABN/JUMOKE BOLANLE AWE-106-DIAMONDXTRA/TRFBalance on tuitionFRM JUMOKE BOLAN</t>
  </si>
  <si>
    <t>12-Mar-2022 06:41 AM</t>
  </si>
  <si>
    <t>NIP/ABN/BABAJIDE JIDEOLUWA MEADOWS/TRFPart payment for ACCA tutorialFRM BABAJIDE</t>
  </si>
  <si>
    <t>12-Mar-2022 08:02 AM</t>
  </si>
  <si>
    <t>NIP/ABN/OLAYEMI SAMSON  KALEJAIYE/TRFFRM OLAYEMI SAMSON  KALEJAIYE TO IVY LEAGUE</t>
  </si>
  <si>
    <t>12-Mar-2022 08:12 AM</t>
  </si>
  <si>
    <t>TRF FRM KEMI BLESSING AJAYI TO IVY LEAGUE ASSOCIATES LTD|ACCA lecture</t>
  </si>
  <si>
    <t>12-Mar-2022 09:52 AM</t>
  </si>
  <si>
    <t>NIP/GTB/ADEBOYE DAMILOLA AGNES/REF248226826000045000002203120951</t>
  </si>
  <si>
    <t>12-Mar-2022 11:01 PM</t>
  </si>
  <si>
    <t>13-Mar-2022 08:50 AM</t>
  </si>
  <si>
    <t>TRF FRM ROLAKE   ABAIRE TO IVY LEAGUE ASSOCIATES LTD|from Abigail</t>
  </si>
  <si>
    <t>14-Mar-2022 05:48 PM</t>
  </si>
  <si>
    <t>NIP/GTB/LAMIDI ABAYOMI SAMUEL/via GTWORLD Tuition fee for APM</t>
  </si>
  <si>
    <t>14-Mar-2022 03:26 PM</t>
  </si>
  <si>
    <t>NIP/FBN/AMAECHI UDODILIM BRIGHT/FBNMOBILE:IVY LEAGUE ASSOCIATES LTD/NONE</t>
  </si>
  <si>
    <t>14-Mar-2022 08:18 PM</t>
  </si>
  <si>
    <t>NIP Charge:PYT 4 AC INSTALLATN AND GAS</t>
  </si>
  <si>
    <t>14-Mar-2022 08:19 PM</t>
  </si>
  <si>
    <t>NIP Charge:PYT 4  10MTRS OF PRINTER CORD</t>
  </si>
  <si>
    <t>NIP Charge:PYT 4 DP DESIGN FOR FEB  2022</t>
  </si>
  <si>
    <t>NIP Charge:PYT FOR 1 5HPR MEDIA AC 4 RECEPTN</t>
  </si>
  <si>
    <t>NIP Charge:PYT 4 WASTE BILL-NOV 21- FEB 2022</t>
  </si>
  <si>
    <t>PYT 4  10MTRS OF PRINTER CORD/NIP TFR TO EBIETOMIYE OLANIYI FREDRICK/GTB</t>
  </si>
  <si>
    <t>PYT 4 DP DESIGN FOR FEB  2022/NIP TFR TO OLIBEY  VALENTINE AZUBUIKE/GTB</t>
  </si>
  <si>
    <t>PYT 4 AC INSTALLATN AND GAS/NIP TFR TO OLUDIRAN AKINLABI/UBA</t>
  </si>
  <si>
    <t>PYT 4 REPAIR,PRAYINGMAT,ELECT.WORK// TRF TO OLUMIDE AYODELE EBIETOMIYE</t>
  </si>
  <si>
    <t>PYT 4 BULB &amp; SUCKET FOR THE OFFICE// TRF TO OLUMIDE AYODELE EBIETOMIYE</t>
  </si>
  <si>
    <t>REIMBURSEMENT OF DATA FOR CLASS// TRF TO OLUMIDE AYODELE EBIETOMIYE</t>
  </si>
  <si>
    <t>PETTY/FUEL REIMBURSEMENT 4 OFFICE// TRF TO OLUMIDE AYODELE EBIETOMIYE</t>
  </si>
  <si>
    <t>PYT 4 NEPA BILL 4 FEB 2022 + PR// TRF TO OLUMIDE AYODELE EBIETOMIYE</t>
  </si>
  <si>
    <t>PYT 4 WASTE BILL-NOV 21- FEB 2022/NIP TFR TO TEMMY VENTURES/GTB</t>
  </si>
  <si>
    <t>PYT FOR 1 5HPR MEDIA AC 4 RECEPTN/NIP TFR TO OSHIBOLU AHMED OLUWASEYI/GTB</t>
  </si>
  <si>
    <t>15-Mar-2022 06:44 PM</t>
  </si>
  <si>
    <t>TRF FRM VICTORIA IFEOLUWA ABIONA TO IVY LEAGUE ASSOCIATES LTD|Registration and d</t>
  </si>
  <si>
    <t>15-Mar-2022 04:48 AM</t>
  </si>
  <si>
    <t>NIP/FCMB/ADEYEMI OYINKANSOLA JANET/App ACCA registration and tutorial  To Zenith</t>
  </si>
  <si>
    <t>STAMP DUTY CHARGE 07032022 STAMP DUTY CHARGE - 07/03/2022</t>
  </si>
  <si>
    <t>TRANSFER BETWEEN CUSTOMERS 000014220311084417262435508624|TRF/2nd instalment/FRM IGE JAMES FEMI TO IVY|VNM3773402067655616||IGE JAMES FEMI REF:000014220311084417262435508624</t>
  </si>
  <si>
    <t>TRANSFER BETWEEN CUSTOMERS Via GTWorld Balance payment REF:492461292000000450002203110938 from ALLI OLUWAROTIMI TOFUNMI to IVY LEAGUE ASSOCIATES LIMITED</t>
  </si>
  <si>
    <t>TRANSFER BETWEEN CUSTOMERS MBANKING - REF:518062338841823800001423951028 ANY Account Transfer from LAWAL, OLAIDE ABDULRAHAMON to IVY LEAGUE ASSOCIATES LIMITED</t>
  </si>
  <si>
    <t>TRANSFER BETWEEN CUSTOMERS Via GAPSLITE Tutorial fee balance ( Toheeb Balogun) REF:227722596000000200002203111656 from DE BEST FLAVOR ENTERPRISES to IVY LEAGUE ASSOCIATES LIMITED</t>
  </si>
  <si>
    <t>STAMP DUTY CHARGE 11032022 STAMP DUTY CHARGE - 11/03/2022</t>
  </si>
  <si>
    <t>TRANSFER BETWEEN CUSTOMERS MBANKING - Registration fee REF:850652528385506700008137461311 ANY Account Transfer from OYEDEPO , TIMOTHY OYEWUNMI to IVY LEAGUE ASSOCIATES LIMITED</t>
  </si>
  <si>
    <t>TRANSFER BETWEEN CUSTOMERS MBANKING - Payment for AFM &amp; APM Virtual classes and recordings REF:293957925825622220007769237776 ANY Account Transfer from TEMITOPE-ESAN MOYOSORE to IVY LEAGUE ASSOCIATES LIMITED</t>
  </si>
  <si>
    <t>STAMP DUTY CHARGE 14032022 STAMP DUTY CHARGE - 14/03/2022</t>
  </si>
  <si>
    <t>TRANSFER BETWEEN CUSTOMERS Via GTWorld Balance of ACCA f2f tuition fee REF:217807650000000050002203150956 from ADEMOLA-YAKUBU ADERONKE to IVY LEAGUE ASSOCIATES LIMITED</t>
  </si>
  <si>
    <t>TRANSFER BETWEEN CUSTOMERS MBANKING - Initial registration (new student) REF:457221837020031000008778694273 ANY Account Transfer from ADEJUMO , JADESOLA ESTELLA to IVY LEAGUE ASSOCIATES LIMITED</t>
  </si>
  <si>
    <t>TRANSFER BETWEEN CUSTOMERS MBANKING - Two papers - applied skills (FM &amp; AA) REF:605081923582731500003130075504 ANY Account Transfer from ADEJUMO , JADESOLA ESTELLA to IVY LEAGUE ASSOCIATES LIMITED</t>
  </si>
  <si>
    <t>STAMP DUTY CHARGE 15032022 STAMP DUTY CHARGE - 15/03/2022</t>
  </si>
  <si>
    <t>17-Mar-2022 05:47 PM</t>
  </si>
  <si>
    <t>5764092132510// TRF FROM PALMPAY LIMITED</t>
  </si>
  <si>
    <t>19-Mar-2022 10:15 PM</t>
  </si>
  <si>
    <t>22-Mar-2022 07:08 PM</t>
  </si>
  <si>
    <t>NIP/HBC/GRACE AMAH UKPAI/Ukpai Grace ACCA BT Exam</t>
  </si>
  <si>
    <t>22-Mar-2022 09:06 PM</t>
  </si>
  <si>
    <t>NIP/STBC/CHIZOBA HENRY CHINEGWU OJIELO/Ebele Ojielo ACCA Foundation Exam</t>
  </si>
  <si>
    <t>TRANSFER BETWEEN CUSTOMERS Via GTWorld SBR CLASS REF:902446759000000400002203212327 from ADEWUMI IBILOLA JUMOKE to IVY LEAGUE ASSOCIATES LIMITED</t>
  </si>
  <si>
    <t>16-Mar-2022 01:37 PM</t>
  </si>
  <si>
    <t>NIP/GTB/OWOEYE OLAWUNMI/NIP Inflow from OWOEYE OLAWUNMI</t>
  </si>
  <si>
    <t>16-Mar-2022 04:15 PM</t>
  </si>
  <si>
    <t>16-Mar-2022 06:22 PM</t>
  </si>
  <si>
    <t>TRF FRM INIOLUWA DEMILADE ONI TO IVY LEAGUE ASSOCIATES LTD|Inioluwa oni SBL diet tuition</t>
  </si>
  <si>
    <t>17-Mar-2022 10:06 AM</t>
  </si>
  <si>
    <t>NIP/GTB/OTUKUEKU PETER SUVWEOTUKUEKU PETER SUVWE/via GTWORLD Ivy league tuition</t>
  </si>
  <si>
    <t>17-Mar-2022 11:34 AM</t>
  </si>
  <si>
    <t>NIP/GTB/AJAYI OMOFOLARIN PETER/REF214796060000031500002203171134</t>
  </si>
  <si>
    <t>18-Mar-2022 11:02 AM</t>
  </si>
  <si>
    <t>NIP/GTB/ALLISON BABAJIDE RAFIU/via GTWORLD Tuition FeeBabajide Allison</t>
  </si>
  <si>
    <t>18-Mar-2022 12:51 PM</t>
  </si>
  <si>
    <t>NIP/FBN/ADELOLA THEOPHILUS OKEOWO/FBNMOBILE:IVY LEAGUE ASSOCIATES LTD/OLUBUKOLA ADELOLA AFM TUITION F2F</t>
  </si>
  <si>
    <t>18-Mar-2022 01:39 PM</t>
  </si>
  <si>
    <t>NIP/GTB/OWORU OYEROTIMI  AKINTUNDE/ACCATXANDFMonlinelectures REF209730974000038500002203181339</t>
  </si>
  <si>
    <t>18-Mar-2022 02:39 PM</t>
  </si>
  <si>
    <t>NIP/FBN/ONI-OLUWASEUN AFOLAKE TEMITOPE/FBNMOBILE:IVY LEAGUE ASSOCIATES LTD/BAL</t>
  </si>
  <si>
    <t>18-Mar-2022 02:53 PM</t>
  </si>
  <si>
    <t>NIP/FBN/ALAWODE TOLULOPE VICTORIA/FBNMOBILE:IVY LEAGUE ASSOCIATES LTD/SBR CLASS FOR ALAWODE TOLULOPE</t>
  </si>
  <si>
    <t>18-Mar-2022 03:50 PM</t>
  </si>
  <si>
    <t>NIP/GTB/SYLVANUS  IKECHUKWU C./SBR Class Registration - IK</t>
  </si>
  <si>
    <t>19-Mar-2022 10:41 AM</t>
  </si>
  <si>
    <t>NIP/FBN/OBAYEMI TEMITOPE ESTHER/FBNMOBILE:IVY LEAGUE ASSOCIATES LTD/TUITION BALANCE</t>
  </si>
  <si>
    <t>19-Mar-2022 05:23 PM</t>
  </si>
  <si>
    <t>NIP/FCMB/OVIERO HENDRIX OKEOGHENE/App trf To Zenith Bank IVY LEAGUE ASSOCIATES LTD</t>
  </si>
  <si>
    <t>19-Mar-2022 09:59 PM</t>
  </si>
  <si>
    <t>20-Mar-2022 03:42 AM</t>
  </si>
  <si>
    <t>21-Mar-2022 01:55 PM</t>
  </si>
  <si>
    <t>NIP/UBA/ELIZABETH OLUWAFUNMILOLA FALOPE/MOB/ELIZABETH OLUWAFUNMILOLA FALOPE/UTO/10894585798/000015/Transfer</t>
  </si>
  <si>
    <t>22-Mar-2022 08:47 AM</t>
  </si>
  <si>
    <t>NIP/FBN/SOKENU JOSEPH OLUPELUMI/FBNMOBILE:IVY LEAGUE ASSOCIATES LTD/IVY</t>
  </si>
  <si>
    <t>22-Mar-2022 08:56 AM</t>
  </si>
  <si>
    <t>NIP/PBNL/OLAYINKA SHERIFF AKINKUGBE/MOB: To Zenith Bank Plc|IVY LEAGUE ASSOCIATES LTD FULL AND FINAL PYT FOR LESSON FEE</t>
  </si>
  <si>
    <t>22-Mar-2022 12:49 PM</t>
  </si>
  <si>
    <t>NIP/ABN/IGBOANUGO UCHECHUKWU JULIET/TRFAA FR FMFRM IGBOANUGO UCHECHUKWU JULIET TO IVY LEAGUE ASSOCIATES LTD</t>
  </si>
  <si>
    <t>22-Mar-2022 02:11 PM</t>
  </si>
  <si>
    <t>NIP/UBN/KENNETH-OKOYEGBE, Ijeoma  Maria/MOBILE/UNION Transfer from KENNETH-OKOYEGBE, Ijeoma  Maria - APM June 1208452</t>
  </si>
  <si>
    <t>23-Mar-2022 06:53 PM</t>
  </si>
  <si>
    <t>TRF FRM ABIODUN PETER ADELOWO TO IVY LEAGUE ASSOCIATES LTD|Tuition</t>
  </si>
  <si>
    <t>NIP/STACK/Paystack/AFM classBrass Technologies Inc IFO ELUWOLE OLUWATOSIN</t>
  </si>
  <si>
    <t>NIP/SCB/0000151013300084/Sbl IFO ASHIRU LOLA</t>
  </si>
  <si>
    <t>26-Mar-2022 10:27 PM</t>
  </si>
  <si>
    <t>27-Mar-2022 08:35 AM</t>
  </si>
  <si>
    <t>NIP/GTB/ABANGWU  OKECHUKWU JUNIOR/Balancepayment. REF219961517000021000002203270834</t>
  </si>
  <si>
    <t>27-Mar-2022 01:43 PM</t>
  </si>
  <si>
    <t>SMS Notification Charge Mar 2022</t>
  </si>
  <si>
    <t>24-Mar-2022 03:27 PM</t>
  </si>
  <si>
    <t>NIP/FBN/ABDULLAHI AMINA/FBNMOBILE:IVY LEAGUE ASSOCIATES LTD/AUDIT AND ASSURANCE TUITION</t>
  </si>
  <si>
    <t>24-Mar-2022 03:48 PM</t>
  </si>
  <si>
    <t>TRF FRM OLUBAYO PAMILERIN AMUSAN TO IVY LEAGUE ASSOCIATES LTD|Bal payment Bayo Amusan</t>
  </si>
  <si>
    <t>24-Mar-2022 05:40 PM</t>
  </si>
  <si>
    <t>NIP/ABN/ABDULKAREEM ADEYEMI/TRFFRM ABDULKAREEM ADEYEMI TO IVY LEAGUE ASSOCIATES LTD</t>
  </si>
  <si>
    <t>24-Mar-2022 07:38 PM</t>
  </si>
  <si>
    <t>NIP/GTB/ODEKUNLE ODEBIYI OMOTAYOODEKUNLE ODEBIYI/via GTWORLD Payment for mentorship</t>
  </si>
  <si>
    <t>25-Mar-2022 08:25 AM</t>
  </si>
  <si>
    <t>TRF FRM VICTORIA ONYINYECHI NWAKOBIA TO IVY LEAGUE ASSOCIATES LTD|Registration</t>
  </si>
  <si>
    <t>25-Mar-2022 11:07 AM</t>
  </si>
  <si>
    <t>NIP/STBC/ELIZABETH KOKOMMA OKU/Elizabeth Kokomma Dan Oku</t>
  </si>
  <si>
    <t>25-Mar-2022 12:55 PM</t>
  </si>
  <si>
    <t>NIP/PAGE/ADEKUNLE ADEPEJU RASHIDAT/NIP:ADEPEJU fee bal</t>
  </si>
  <si>
    <t>25-Mar-2022 01:02 PM</t>
  </si>
  <si>
    <t>NIP/ABN/BABATUNDE ILIAS LATEEF/TRFLecture feeFRM BABATUNDE ILIAS LATEEF TO IVY LEAGUE ASSOCIATES LTD</t>
  </si>
  <si>
    <t>25-Mar-2022 07:29 PM</t>
  </si>
  <si>
    <t>NIP/FBN/OMENYE OKECHUKWU PATRICK/IB:OKECHUKWU</t>
  </si>
  <si>
    <t>25-Mar-2022 08:32 PM</t>
  </si>
  <si>
    <t>NIP/GTB/UGAH  HENRY IKECHUKWU/USSD NIP Transfer from  08188263829</t>
  </si>
  <si>
    <t>26-Mar-2022 09:58 AM</t>
  </si>
  <si>
    <t>NIP/GTB/SMITH OPEOLUWA JOKOTOLASMITH OPEOLUWA JO/via GTWORLD</t>
  </si>
  <si>
    <t>26-Mar-2022 12:13 PM</t>
  </si>
  <si>
    <t>NIP/UBA/ODEYEMI OLUWATOSIN MARY/MOB/ODEYEMI OLUWATOSIN MARY/UTO/10944873953/000015/Adesoji</t>
  </si>
  <si>
    <t>26-Mar-2022 03:22 PM</t>
  </si>
  <si>
    <t>NIP/GTB/NWEKE  FRANCIS EMEKANWEKE, FRANCIS EMEKA/TuitionFeeforAPM REF532596986000028000002203261521</t>
  </si>
  <si>
    <t>26-Mar-2022 10:11 PM</t>
  </si>
  <si>
    <t>27-Mar-2022 10:59 AM</t>
  </si>
  <si>
    <t>NIP/FCMB/APALARA OPEYEMI OLUWASEUN/App  To Zenith Bank IVY LEAGUE ASSOCIATES LTD</t>
  </si>
  <si>
    <t>27-Mar-2022 12:17 PM</t>
  </si>
  <si>
    <t>NIP/GTB/FADAIRO EDNA IZIEGBE/LessonfeeEmmanuelAiriohuodion REF214862005500060000002203271216</t>
  </si>
  <si>
    <t>TRANSFER BETWEEN CUSTOMERS Via USSD GTBank Transfer 00000000227065051920907581810000005000202203241516/21.5/\7.5\ from BALOGUN, TOHEEB ODUNTAN to IVY LEAGUE ASSOCIATES LIMITED</t>
  </si>
  <si>
    <t>TRANSFER BETWEEN CUSTOMERS Via GTWorld Olubunmi Odagbodo tuition fee payment for AA REF:248277721000000245002203250706 from ODAGBODO OLUBUNMI ISRAEL to IVY LEAGUE ASSOCIATES LIMITED</t>
  </si>
  <si>
    <t>TRANSFER BETWEEN CUSTOMERS 000003220325215444001335411266|web:|S58658094||OYELOWO ABDULMOJEED RASHEEDAT REF:000003220325215444001335411266</t>
  </si>
  <si>
    <t>STAMP DUTY CHARGE 25032022 STAMP DUTY CHARGE - 25/03/2022</t>
  </si>
  <si>
    <t>TRANSFER BETWEEN CUSTOMERS Via GTWorld Diploma IFRS tutorial REF:492456623000000420002203261010 from OLADIPUPO KAYODE FRANCIS to IVY LEAGUE ASSOCIATES LIMITED</t>
  </si>
  <si>
    <t>TRANSFER BETWEEN CUSTOMERS 000004220326101355891541241562|MOB2/UTO/To IVY LIMITED/Asmau FA exam fee |000004220326101355891541241562||ASMAU OLAWUNMI ABDULAZEEZ REF:000004220326101355891541241562</t>
  </si>
  <si>
    <t>TRANSFER BETWEEN CUSTOMERS MBANKING - REF:613827161248733800003837179269 ANY Account Transfer from ONYIMA, CHIAMAKA IRUKA to IVY LEAGUE ASSOCIATES LIMITED</t>
  </si>
  <si>
    <t>STAMP DUTY CHARGE 26032022 STAMP DUTY CHARGE - 26/03/2022</t>
  </si>
  <si>
    <t>TRANSFER BETWEEN CUSTOMERS 100026220327082722000021703899|bal payment for ACCA class|XPS/20220327/8/208259082710837||Hammod Gbaiye REF:100026220327082722000021703899</t>
  </si>
  <si>
    <t>TRANSFER BETWEEN CUSTOMERS 000015220327110257002536170813|registration |875836164||UDO BETHUEL UDUAGA REF:000015220327110257002536170813</t>
  </si>
  <si>
    <t>TRANSFER BETWEEN CUSTOMERS 000004220327210347269084202050|MOB2/UTO/To IVY LIMITED/ACCA lectures and materials|000004220327210347269084202050||CHINEDU ISAAC OKEBE REF:000004220327210347269084202050</t>
  </si>
  <si>
    <t>TRANSFER BETWEEN CUSTOMERS 000004220327210630525494934077|MOB2/UTO/To IVY LIMITED/ACCA lectures and materials |000004220327210630525494934077||CHINEDU ISAAC OKEBE REF:000004220327210630525494934077</t>
  </si>
  <si>
    <t>STAMP DUTY CHARGE 27032022 STAMP DUTY CHARGE - 27/03/2022</t>
  </si>
  <si>
    <t>TRANSFER BETWEEN CUSTOMERS Via USSD GTBank Transfer 00000000491048043920907581810000007000202203281314/21.5/\7.5\ from UKACHI-ONUOHA TEMITOPE ONINNA to IVY LEAGUE ASSOCIATES LIMITED</t>
  </si>
  <si>
    <t>TRANSFER BETWEEN CUSTOMERS Via GTWorld REF:330344519000000245002203301554 from OGUNMUYIWA, OLAMIDE RIHANAT to IVY LEAGUE ASSOCIATES LIMITED</t>
  </si>
  <si>
    <t>28-Mar-2022 06:53 AM</t>
  </si>
  <si>
    <t>NIP/GTB/UMAHI CHINENYE CHRISTIANA/via GTWORLD Complete Payment for SBR and AAA</t>
  </si>
  <si>
    <t>28-Mar-2022 12:38 PM</t>
  </si>
  <si>
    <t>NIP/UBA/OKOYE CHIDINMA FAITH/MOB/OKOYE CHIDINMA FAITH/UTO/10963165429/000015/Classes</t>
  </si>
  <si>
    <t>29-Mar-2022 09:23 AM</t>
  </si>
  <si>
    <t>NIP/UBA/ODELOLA BABATUNDE TIMOTHY/MOB/ODELOLA BABATUNDE TIMOTHY/UTO/10970857548/000015/Bal to Join AAA</t>
  </si>
  <si>
    <t>29-Mar-2022 09:30 AM</t>
  </si>
  <si>
    <t>NIP/UBA/ADEDAMOLA OLUFEMI OGUNMOKUN/MOB2/UTO/To IVY LTD/Tuition fee</t>
  </si>
  <si>
    <t>29-Mar-2022 03:08 PM</t>
  </si>
  <si>
    <t>NIP Charge:refund of_excess pyt to student</t>
  </si>
  <si>
    <t>refund of_excess pyt to student/NIP TFR TO OKEBE, CHINEDU ISAAC/UBA</t>
  </si>
  <si>
    <t>NIP Charge:STAFF NET-SALARY FOR-MARCH 2022</t>
  </si>
  <si>
    <t>STAFF NET-SALARY FOR-MARCH 2022/NIP TFR TO OLUWASEGUN JOSEPH SALAMI/FDP</t>
  </si>
  <si>
    <t>NIP Charge:REFUND 4 ELECTRICAL WORKS 4 IVY</t>
  </si>
  <si>
    <t>REFUND 4 ELECTRICAL WORKS 4 IVY/NIP TFR TO OSHIBOLU AHMED OLUWASEYI/GTB</t>
  </si>
  <si>
    <t>NIP Charge:REFUND-OF EXCESS LECTURE FEE</t>
  </si>
  <si>
    <t>REFUND-OF EXCESS LECTURE FEE/NIP TFR TO GBADAMOSIIDOWURAFAT FEYISARA/GTB</t>
  </si>
  <si>
    <t>NIP Charge:STAFF-NET SALARY FOR MARCH 2022</t>
  </si>
  <si>
    <t>STAFF-NET SALARY FOR MARCH 2022/NIP TFR TO LUCKY ISHAYA MUSA/ABN</t>
  </si>
  <si>
    <t>NIP Charge:BNG LOAN TO STAFF DEDUCTBLE 4RM SA</t>
  </si>
  <si>
    <t>BNG LOAN TO STAFF DEDUCTBLE 4RM SA/NIP TFR TO OLUWASEGUN JOSEPH SALAMI/FDP</t>
  </si>
  <si>
    <t>NIP Charge:AUX  STAFF NET SALARY 4 MARCH 2022</t>
  </si>
  <si>
    <t>AUX  STAFF NET SALARY 4 MARCH 2022/NIP TFR TO YAKUBU ISIYAKA/UNITY</t>
  </si>
  <si>
    <t>NIP Charge:STAFF PAYE REMTTCE 4 FEB &amp;amp;MAR 2022</t>
  </si>
  <si>
    <t>STAFF PAYE REMTTCE 4 FEB &amp;amp;MAR 2022/NIP TFR TO OSHIBOLU JAMIU OLUKAYODE/GTB</t>
  </si>
  <si>
    <t>REFUND OF EXCESS PYT FOR LECTURE/NIP TFR TO IGBOANUGO UCHECHUKWU JULIET/ABN</t>
  </si>
  <si>
    <t>NIP Charge:AUX -STAFF NET SALARY 4 MARCH 2022</t>
  </si>
  <si>
    <t>AUX -STAFF NET SALARY 4 MARCH 2022/NIP TFR TO GODDEY KELVIN EMUDIAYERE/SKYE</t>
  </si>
  <si>
    <t>NIP Charge:BNG LOAN TO LECTURER DUCTBLE 4RM P</t>
  </si>
  <si>
    <t>BNG LOAN TO LECTURER DUCTBLE 4RM P/NIP TFR TO BINUYO IBUKUNOLUWA ADEWUNMI/GTB</t>
  </si>
  <si>
    <t>PYT 4 TF FLYER DISTRIBUTN@ CENTRES// TRF TO OLUMIDE AYODELE EBIETOMIYE</t>
  </si>
  <si>
    <t>ACCA REG FEE 4 ADEYEMI.O.J-5473761// TRF TO SEACRON EDUCATIONAL NIGERIA LIMITED</t>
  </si>
  <si>
    <t>AUX.-STAFF NET-SALARY 4-MARCH 2022// TRF TO OLUMIDE AYODELE EBIETOMIYE</t>
  </si>
  <si>
    <t>30-Mar-2022 09:24 AM</t>
  </si>
  <si>
    <t>PYT 4 REPAIR OF BIG GENERATOR// TRF TO OLUMIDE AYODELE EBIETOMIYE</t>
  </si>
  <si>
    <t>DS 1027742 CD/ SOYEMI OLANIYI</t>
  </si>
  <si>
    <t>NIP Charge:Refund of Exam fee for student</t>
  </si>
  <si>
    <t>Refund of Exam fee for student/NIP TFR TO CHUKWUEBUKA  AKOSA/UBA</t>
  </si>
  <si>
    <t>01-Apr-2022 12:40 AM</t>
  </si>
  <si>
    <t>01-Apr-2022 04:07 PM</t>
  </si>
  <si>
    <t>NIP/GTB/ADESANYA  OLUBUKOLA MARIAN/BalancePaymentforclassJunediet REF44544109000</t>
  </si>
  <si>
    <t>02-Apr-2022 11:30 PM</t>
  </si>
  <si>
    <t>TRANSFER BETWEEN CUSTOMERS 000017220401093746337817286341|GTB-ADDITIONAL PMT FOR ACCA LECTURE FEE SBR Andamp AAA|637844026663561011||CHINEDU OHANAKA REF:000017220401093746337817286341</t>
  </si>
  <si>
    <t>TRANSFER BETWEEN CUSTOMERS MBANKING - For Reg as a new student REF:260343892386857100007104176881 ANY Account Transfer from BADEJO TAIWO OLUWATUMININU to IVY LEAGUE ASSOCIATES LIMITED</t>
  </si>
  <si>
    <t>STAMP DUTY CHARGE 01042022 STAMP DUTY CHARGE - 01/04/2022</t>
  </si>
  <si>
    <t>TRANSFER BETWEEN CUSTOMERS MBANKING - REF:206232849089006000002867031739 ANY Account Transfer from IGE , FEMI JAMES to IVY LEAGUE ASSOCIATES LIMITED</t>
  </si>
  <si>
    <t>TRANSFER BETWEEN CUSTOMERS Via GTWorld PM-June 2022 Face to Face lecture REF:414424263000000350002204021026 from OBASAN ESTHER IFEOLUWA to IVY LEAGUE ASSOCIATES LIMITED</t>
  </si>
  <si>
    <t>TRANSFER BETWEEN CUSTOMERS 000014220402103958296442209810|TRFBalance on tuition to ivy leagueFRM ISIJOLA BENEDICT TO IVY LEAGUE ASSOCIATES LIMITED|000014220402103719293586300813||ISIJOLA BENEREF:000014220402103958296442209810</t>
  </si>
  <si>
    <t>TRANSFER BETWEEN CUSTOMERS MBANKING - Ivyleague tuition balance REF:819695384176974600001397116641 ANY Account Transfer from JOHN, OLAIDE ADESHOLA to IVY LEAGUE ASSOCIATES LIMITED</t>
  </si>
  <si>
    <t>TRANSFER BETWEEN CUSTOMERS via Internet Banking Balance for March 2022 lectures from OKOSODO MUAREEN to IVY LEAGUE ASSOCIATES LIMITED</t>
  </si>
  <si>
    <t>TRANSFER BETWEEN CUSTOMERS via ibank nonye-apm, afm from IHEANACHOR CHINONYE G. to IVY LEAGUE ASSOCIATES LIMITED REF:022287724200000455002204041120 from IHEANACHOR CHINONYE G. to IVY LEAGUE ASSOCIATES LIMITED</t>
  </si>
  <si>
    <t>31-Mar-2022 04:40 AM</t>
  </si>
  <si>
    <t>TRF FRM ESTHER MOTUNRAYO OLOPADE TO IVY LEAGUE ASSOCIATES LTD|AAA LECTURE JUNE DIET</t>
  </si>
  <si>
    <t>31-Mar-2022 11:47 AM</t>
  </si>
  <si>
    <t>NIP/GTB/OKEKE ABIGAIL BLESSINGOKEKE ABIGAIL BLES/via GTWORLD</t>
  </si>
  <si>
    <t>31-Mar-2022 12:26 PM</t>
  </si>
  <si>
    <t>NIP/GTB/AKANBI FUNKE DEBORAHAKANBI FUNKE DEBORAH/via GTWORLD</t>
  </si>
  <si>
    <t>31-Mar-2022 02:23 PM</t>
  </si>
  <si>
    <t>NIP/SKYE/OLASUNKANMI OLAOLUWA OLADAPO/FT To: IVY LEAGUE ASSOCIATES LTD:Zenith Bank : E501C86437284AF08AFF0191AA207BDE</t>
  </si>
  <si>
    <t>31-Mar-2022 02:31 PM</t>
  </si>
  <si>
    <t>TRF FRM OLAMIDE OPEYEMI AWOYOMI TO IVY LEAGUE ASSOCIATES LTD|AAA Classes Olamide Awoyomi</t>
  </si>
  <si>
    <t>31-Mar-2022 11:56 PM</t>
  </si>
  <si>
    <t>01-Apr-2022 01:54 PM</t>
  </si>
  <si>
    <t>NIP/GTB/SHONUBI   TENIOLA ABDULLATEEF/REF275120448000029500002204011353</t>
  </si>
  <si>
    <t>01-Apr-2022 02:16 PM</t>
  </si>
  <si>
    <t>NIP/FBN/EKOHWO ELOHOR PAMELA/FBNMOBILE:IVY LEAGUE ASSOCIATES LTD/BALANCE IVY</t>
  </si>
  <si>
    <t>01-Apr-2022 03:35 PM</t>
  </si>
  <si>
    <t>NIP/ABN/CHINAZA PRINCE EGWUEKWE-117-DIAMOND SAVI/TRFRegistration feeFRM CHINAZA PRINCE EGWUEKWE TO IVY LEAGUE ASSOCIATES</t>
  </si>
  <si>
    <t>01-Apr-2022 04:13 PM</t>
  </si>
  <si>
    <t>01-Apr-2022 05:16 PM</t>
  </si>
  <si>
    <t>NIP/FBN/UZOIGWE CHINONSO BONIBEN/FBNMOBILE:IVY LEAGUE ASSOCIATES LTD/BALANCE FOR SBR</t>
  </si>
  <si>
    <t>01-Apr-2022 07:27 PM</t>
  </si>
  <si>
    <t>TRF FRM SEYI O SONEYE TO IVY LEAGUE ASSOCIATES LTD|balance</t>
  </si>
  <si>
    <t>01-Apr-2022 08:47 PM</t>
  </si>
  <si>
    <t>NIP/SCB/0000151013300084/June FM and AA</t>
  </si>
  <si>
    <t>02-Apr-2022 08:10 AM</t>
  </si>
  <si>
    <t>NIP/FBN/AMUDA OLUWATOSIN EUNICE/FBNMOBILE:IVY LEAGUE ASSOCIATES LTD/NONE</t>
  </si>
  <si>
    <t>02-Apr-2022 12:02 PM</t>
  </si>
  <si>
    <t>NIP/GTB/NNANNA  ISRAEL IBE/REF249236916000013000002204021200</t>
  </si>
  <si>
    <t>02-Apr-2022 12:16 PM</t>
  </si>
  <si>
    <t>NIP/GTB/OMONAIYE  LOIS DAMILOLA/via GTWORLD School fee balance</t>
  </si>
  <si>
    <t>02-Apr-2022 12:45 PM</t>
  </si>
  <si>
    <t>NIP/ABN/OLAMIDE OPEYEMI FAGBOYO/TRFAcca tutorialFRM OLAMIDE OPEYEMI FAGBOYO TO IVY LEAGUE ASSOCIATES LTD</t>
  </si>
  <si>
    <t>02-Apr-2022 01:29 PM</t>
  </si>
  <si>
    <t>NIP/FBN/SOLE OMOTAYO SAMUEL/FBNMOBILE:IVY LEAGUE ASSOCIATES LTD/TUITION FEE  SBR  AAA</t>
  </si>
  <si>
    <t>02-Apr-2022 11:10 PM</t>
  </si>
  <si>
    <t>03-Apr-2022 02:15 PM</t>
  </si>
  <si>
    <t>NIP/GTB/ADEKANYE  BENEDICTA A./USSD NIP Transfer from  08062268279</t>
  </si>
  <si>
    <t>TRANSFER BETWEEN CUSTOMERS MBANKING - Idowu Olanike - FR TUTORIAL REF:806845026418766600003445332841 ANY Account Transfer from IDOWU OLANIKE OLUWABUKOLA to IVY LEAGUE ASSOCIATES LIMITED</t>
  </si>
  <si>
    <t>TRANSFER BETWEEN CUSTOMERS MBANKING - Trf REF:408784765324501900004605697008 ANY Account Transfer from AJAYI, OLUWASEUN EMMANUEL to IVY LEAGUE ASSOCIATES LIMITED</t>
  </si>
  <si>
    <t>TRANSFER BETWEEN CUSTOMERS /21/ATMNIP - ANY Account Transfer from AKINLABI TAIWO TOYIN to IVY LEAGUE ASSOCIATES LIMITED</t>
  </si>
  <si>
    <t>STAMP DUTY CHARGE 07042022 STAMP DUTY CHARGE - 07/04/2022</t>
  </si>
  <si>
    <t>CASH DEPOSIT OLUMIDE EBIETOMIYE FOR VALERIE</t>
  </si>
  <si>
    <t>STAMP DUTY CHARGE 08042022 STAMP DUTY CHARGE - 08/04/2022</t>
  </si>
  <si>
    <t>TRANSFER BETWEEN CUSTOMERS via ibank balance pymt fot taxation lecture from OLATUNJI OMOBOLANLE ANIKE to IVY LEAGUE ASSOCIATES LIMITED REF:024822918300000100002204101458 from OLATUNJI OMOBOLANLE ANIKE to IVY LEAGUE ASSOCIATE</t>
  </si>
  <si>
    <t>04-Apr-2022 01:53 PM</t>
  </si>
  <si>
    <t>NIP/FBN/BAKARE OMOLARA OLAJUMOKE/USSD_BAKARE OMOLARA OLAJUMOKE</t>
  </si>
  <si>
    <t>04-Apr-2022 03:24 PM</t>
  </si>
  <si>
    <t>NIP/ABN/OLUWAPAMILERIN MARGRET ALONGE/NIP/ussd/IFT114413293555792503307964610</t>
  </si>
  <si>
    <t>04-Apr-2022 09:27 PM</t>
  </si>
  <si>
    <t>NIP/FBN/ONYEGBULEM PRECIOUS CHIAMKA/80631649104003906/FIP:TRANSFER/PRECIOUS/80631649104003906/TUITION FEE</t>
  </si>
  <si>
    <t>05-Apr-2022 04:35 AM</t>
  </si>
  <si>
    <t>NIP/GTB/LAWAL AZEEZ OLANREWAJULAWAL AZEEZ OLANRE/For ACCA Class - Lawal Azeez O.</t>
  </si>
  <si>
    <t>05-Apr-2022 07:33 AM</t>
  </si>
  <si>
    <t>NIP/STBC/COMFORT UGONNA OGBONNA/Tuition and Registration Oluebube</t>
  </si>
  <si>
    <t>05-Apr-2022 09:33 AM</t>
  </si>
  <si>
    <t>NIP/UBA/OKODUWA EHIZELE DEAN/MOB/OKODUWA EHIZELE DEAN/UTO/11044272483/000015/Tuition   IVY League</t>
  </si>
  <si>
    <t>05-Apr-2022 01:23 PM</t>
  </si>
  <si>
    <t>NIP/FBN/ABDUSSALAM SHERIFF BABAJIDE/FBNMOBILE:IVY LEAGUE ASSOCIATES LTD/NONE</t>
  </si>
  <si>
    <t>05-Apr-2022 06:03 PM</t>
  </si>
  <si>
    <t>NIP Charge:Staff Salary for March 2022</t>
  </si>
  <si>
    <t>Staff Salary for March 2022/NIP TFR TO RUTH OLUWAWUNMI AJAYI/STBC</t>
  </si>
  <si>
    <t>05-Apr-2022 06:04 PM</t>
  </si>
  <si>
    <t>NIP Charge:STAFF NET SALARY FOR MARCH 2022</t>
  </si>
  <si>
    <t>STAFF NET SALARY FOR MARCH 2022/NIP TFR TO EBIETOMIYE OLUMIDE AYODELE/GTB</t>
  </si>
  <si>
    <t>08-Apr-2022 01:52 PM</t>
  </si>
  <si>
    <t>NIP/GTB/AFOLABI-SMITH OLOLADE OLABISI/via GTWORLD Balance on tuition fee</t>
  </si>
  <si>
    <t>08-Apr-2022 02:45 PM</t>
  </si>
  <si>
    <t>REFUND OF LECTURER FEE TO STUDENT// TRF TO UDO BETHUEL UDUAGA</t>
  </si>
  <si>
    <t>PETTY &amp; FUEL RIMBURSEMENT MARCH 22// TRF TO OLUMIDE AYODELE EBIETOMIYE</t>
  </si>
  <si>
    <t>DATA FOR-CLASS &amp;VIDEO UPLOADS// TRF TO OLUMIDE AYODELE EBIETOMIYE</t>
  </si>
  <si>
    <t>NIP Charge:PYT FOR DP DESIGN 4 MARCH 2022</t>
  </si>
  <si>
    <t>PYT FOR DP DESIGN 4 MARCH 2022/NIP TFR TO OLIBEY  VALENTINE AZUBUIKE/GTB</t>
  </si>
  <si>
    <t>NIP Charge:PYT FOR MARCH WASTE BILL 2022</t>
  </si>
  <si>
    <t>PYT FOR MARCH WASTE BILL 2022/NIP TFR TO TEMMY VENTURES/GTB</t>
  </si>
  <si>
    <t>08-Apr-2022 02:57 PM</t>
  </si>
  <si>
    <t>NIP Charge:PYT 4 DIESEL 4 OFFICE 500L</t>
  </si>
  <si>
    <t>PYT 4 DIESEL 4 OFFICE 500L/NIP TFR TO ASHARAMI SYNERGY LTDD2D/GTB</t>
  </si>
  <si>
    <t>REFUND OF EXCESS EXPENSES ON PETTY// TRF TO OLUMIDE AYODELE EBIETOMIYE</t>
  </si>
  <si>
    <t>08-Apr-2022 05:38 PM</t>
  </si>
  <si>
    <t>09-Apr-2022 06:08 PM</t>
  </si>
  <si>
    <t>09-Apr-2022 10:03 PM</t>
  </si>
  <si>
    <t>BANK TRSF TO</t>
  </si>
  <si>
    <t>TRANSFER BETWEEN CUSTOMERS Via GTWorld REF:203156434000000250002204121151 from ADEGOKE, OLAYINKA DEBORAH to IVY LEAGUE ASSOCIATES LIMITED</t>
  </si>
  <si>
    <t>STAMP DUTY CHARGE 12042022 STAMP DUTY CHARGE - 12/04/2022</t>
  </si>
  <si>
    <t>TRANSFER BETWEEN CUSTOMERS 000014220418232119234908746755|TRFAAA RevisionFRM OLUWASEYITANFE FARIDA WILLIAMS TO IVY LEAGUE ASSOCIATES LIMITED|000014220418232039270621348413||OLUWASEYITANFE FARREF:000014220418232119234908746755</t>
  </si>
  <si>
    <t>STAMP DUTY CHARGE 18042022 STAMP DUTY CHARGE - 18/04/2022</t>
  </si>
  <si>
    <t>STAMP DUTY CHARGE 19042022 STAMP DUTY CHARGE - 19/04/2022</t>
  </si>
  <si>
    <t>TRANSFER BETWEEN CUSTOMERS 000003220420121731001376858051|web:ACCA revision class|S40136616||OJO OLUWATOMIKE AGNES REF:000003220420121731001376858051</t>
  </si>
  <si>
    <t>TRANSFER BETWEEN CUSTOMERS MBANKING - Omotayo Adedeji SBR REF:357361364777970600008336362659 ANY Account Transfer from ADEDEJI OLAOLUWA ADELEKE to IVY LEAGUE ASSOCIATES LIMITED</t>
  </si>
  <si>
    <t>TRANSFER BETWEEN CUSTOMERS 000012220420144102145647629000|AAA Revision class|145647629||ADEDOYIN OLUWATOSIN KALESANWO REF:000012220420144102145647629000</t>
  </si>
  <si>
    <t>STAMP DUTY CHARGE 20042022 STAMP DUTY CHARGE - 20/04/2022</t>
  </si>
  <si>
    <t>TRANSFER BETWEEN CUSTOMERS Via GTWorld Payment for AFM revision class- REF:443443098000000200002204210553 from OLAYINKA MOTUNRAYO FUNMILAYO to IVY LEAGUE ASSOCIATES LIMITED</t>
  </si>
  <si>
    <t>TRANSFER BETWEEN CUSTOMERS MBANKING - REF:985301072554823000002471670757 ANY Account Transfer from MENYIR, RINBYEN LEAH to IVY LEAGUE ASSOCIATES LIMITED</t>
  </si>
  <si>
    <t>TRANSFER BETWEEN CUSTOMERS Via GTWorld AFM Revision class REF:239242169000000200002204210907 from AKINMOLADUN RICHARD AKINNOLA to IVY LEAGUE ASSOCIATES LIMITED</t>
  </si>
  <si>
    <t>TRANSFER BETWEEN CUSTOMERS MBANKING - One paper Revision REF:525544702381988700003383372617 ANY Account Transfer from NNAJI, FAVOUR CHIDUBEM to IVY LEAGUE ASSOCIATES LIMITED</t>
  </si>
  <si>
    <t>TRANSFER BETWEEN CUSTOMERS Via GTWorld Ibrahim Lawal ATX revision class REF:445448484000000200002204211033 from LAWAL, IBRAHIM SUNKANMI to IVY LEAGUE ASSOCIATES LIMITED</t>
  </si>
  <si>
    <t>TRANSFER BETWEEN CUSTOMERS Via GTWorld Seun Salami REF:205136281000000250002204211529 from OLALEKAN-SALAMI OLUWASEUN T. to IVY LEAGUE ASSOCIATES LIMITED</t>
  </si>
  <si>
    <t>TRANSFER BETWEEN CUSTOMERS MBANKING - Revision class and Recorded Lectures REF:426916886058069500004224874902 ANY Account Transfer from OSO OLUBUKOLA OMOWUMI to IVY LEAGUE ASSOCIATES LIMITED</t>
  </si>
  <si>
    <t>STAMP DUTY CHARGE 21042022 STAMP DUTY CHARGE - 21/04/2022</t>
  </si>
  <si>
    <t>TRANSFER BETWEEN CUSTOMERS MBANKING - FmRevision REF:963448849863694700007227120544 ANY Account Transfer from EDAGHESE OSELUOLEBHEN FAITH to IVY LEAGUE ASSOCIATES LIMITED</t>
  </si>
  <si>
    <t>TRANSFER BETWEEN CUSTOMERS Via USSD GTBank Transfer 00000000275011447720907581810000030000202204220941/21.5/\7.5\ from NLEMUZOR, CHIAMAKA JENNIFER to IVY LEAGUE ASSOCIATES LIMITED</t>
  </si>
  <si>
    <t>TRANSFER BETWEEN CUSTOMERS MBANKING - Revision class and std lectures REF:961171890889866800009778985863 ANY Account Transfer from ONATOYE,OPEYEMI EMMANUEL to IVY LEAGUE ASSOCIATES LIMITED</t>
  </si>
  <si>
    <t>04-Apr-2022 03:29 PM</t>
  </si>
  <si>
    <t>NIP/UBA/ROFIAT OLUWASEYI OYEFUSI/MOB2/UTO/To IVY CBE/BT exam</t>
  </si>
  <si>
    <t>PYT OF DIFFERENCE DUE TO EXCHANGE// TRF TO SEACRON EDUCATIONAL NIGERIA LIMITED</t>
  </si>
  <si>
    <t>09-Apr-2022 10:21 PM</t>
  </si>
  <si>
    <t>13-Apr-2022 02:30 PM</t>
  </si>
  <si>
    <t>NIP/ABN/ABIRIYI BENEDICT GIMBA/TRF4949430 Abiriyi Benedict GimbaFRM ABIRIYI BENE</t>
  </si>
  <si>
    <t>13-Apr-2022 07:42 PM</t>
  </si>
  <si>
    <t>REFUND OF EXAM FEE TO STUDENT/NIP TFR TO OBI CHIKE CASMIR/GTB</t>
  </si>
  <si>
    <t>14-Apr-2022 05:16 PM</t>
  </si>
  <si>
    <t>NIP/ABN/BENJAMIN-ADE MODUPE/TRFFFA Exam Fee - IvyLeague Associates LtdFRM BENJAM</t>
  </si>
  <si>
    <t>15-Apr-2022 08:02 PM</t>
  </si>
  <si>
    <t>NIP/GTB/AYANTUNJI  OLUWASEGUN DAYO/via GTWORLD On behalf of Ayantunji Rasheed Or</t>
  </si>
  <si>
    <t>16-Apr-2022 11:05 PM</t>
  </si>
  <si>
    <t>21-Apr-2022 04:30 PM</t>
  </si>
  <si>
    <t>NIP/GTB/BANJO   OLUFEMI SAMUEL/via GTWORLD CBL And MA Exams</t>
  </si>
  <si>
    <t>21-Apr-2022 12:18 PM</t>
  </si>
  <si>
    <t>PYT 4 ACCA REG 4 AYANTUNJI-5489150// TRF TO SEACRON EDUCATIONAL NIGERIA LIMITED</t>
  </si>
  <si>
    <t>CBE REMITCE 4 MAR 2022INV.NO-72376// TRF TO SEACRON EDUCATIONAL NIGERIA LIMITED</t>
  </si>
  <si>
    <t>11-Apr-2022 09:23 AM</t>
  </si>
  <si>
    <t>TRF FRM OMOBUSOLA PATRICIA SHONUBI TO IVY LEAGUE ASSOCIATES LTD|tuition balance</t>
  </si>
  <si>
    <t>12-Apr-2022 01:38 PM</t>
  </si>
  <si>
    <t>NIP/UBA/OLAYINKA MICHEAL OMODARA/MOB/OLAYINKA MICHEAL OMODARA/UTO/11115389768/00</t>
  </si>
  <si>
    <t>NIP Charge:REFUND OF EXAM FEE-TO-STUDENT</t>
  </si>
  <si>
    <t>REFUND OF EXAM FEE-TO-STUDENT/NIP TFR TO REGINA GOODLUCK ALEX/PALM</t>
  </si>
  <si>
    <t>PYT 4 ALP LICENCE RENEWAL YR 22/23// TRF TO SEACRON EDUCATIONAL NIGERIA LIMITED</t>
  </si>
  <si>
    <t>16-Apr-2022 10:48 PM</t>
  </si>
  <si>
    <t>18-Apr-2022 10:33 AM</t>
  </si>
  <si>
    <t>NIP/STBC/EVELYN CHINENYENWA UCHE/AFM rec</t>
  </si>
  <si>
    <t>18-Apr-2022 08:43 AM</t>
  </si>
  <si>
    <t>NIP/GTB/BASHIRU  SAHEED OLANREWAJU/via GTWORLD AAA Revision Class</t>
  </si>
  <si>
    <t>18-Apr-2022 12:14 PM</t>
  </si>
  <si>
    <t>TRF FRM ADEDEJI FOLARIN FADEYI TO IVY LEAGUE ASSOCIATES LTD|AAA June22 revision</t>
  </si>
  <si>
    <t>18-Apr-2022 12:28 PM</t>
  </si>
  <si>
    <t>NIP/UBA/KUBIAT EKPO EVANSON/MOB/KUBIAT EKPO EVANSON/UTO/11175604133/000015/Pay f</t>
  </si>
  <si>
    <t>19-Apr-2022 06:07 PM</t>
  </si>
  <si>
    <t>NIP/FBN/OVIERO HENDRIX OKEOGHENE/FBNMOBILE:IVY LEAGUE ASSOCIATES LTD/BALANCE</t>
  </si>
  <si>
    <t>19-Apr-2022 03:53 AM</t>
  </si>
  <si>
    <t>NIP/GTB/IMASUEN OLAOLUWA ITOHAN/via GTWORLD AFM JUNE QUESTION</t>
  </si>
  <si>
    <t>19-Apr-2022 12:36 PM</t>
  </si>
  <si>
    <t>NIP/ABN/BENEDICTA NMACHI EZEALA/TRFBenita for Audit and assuranceFRM BENEDICTA N</t>
  </si>
  <si>
    <t>19-Apr-2022 11:36 AM</t>
  </si>
  <si>
    <t>NIP/GTB/OKUWOBI  ELIZABETH TOSIN/APM REF245235320000025000002204191136</t>
  </si>
  <si>
    <t>19-Apr-2022 09:38 AM</t>
  </si>
  <si>
    <t>NIP/STBC/OLUWAGBEMISOLA AYOKUNNU ONI/AA and FM Gbemi Oni</t>
  </si>
  <si>
    <t>20-Apr-2022 02:09 PM</t>
  </si>
  <si>
    <t>NIP/GTB/EDWARD JOY PEARLEDWARD JOY PEARL/via GTWORLD FM</t>
  </si>
  <si>
    <t>20-Apr-2022 04:33 AM</t>
  </si>
  <si>
    <t>TRF FRM RAMAT AJIKOBI AFOLAKE LAWALSON TO IVY LEAGUE ASSOCIATES LTD|Revision pay</t>
  </si>
  <si>
    <t>20-Apr-2022 02:54 PM</t>
  </si>
  <si>
    <t>TRF FRM ELIZABETH OLUCHUKWU UBABUKO TO IVY LEAGUE ASSOCIATES LTD|Revision class</t>
  </si>
  <si>
    <t>21-Apr-2022 03:23 PM</t>
  </si>
  <si>
    <t>TRF FRM TERRENCE IKECHUKWU UCHE TO IVY LEAGUE ASSOCIATES LTD|AFM</t>
  </si>
  <si>
    <t>21-Apr-2022 01:11 PM</t>
  </si>
  <si>
    <t>NIP/GTB/AMOO TOBA SAMUELAMOO,TOBA SAMUEL/F2videoforAmooCaroline REF2286525030000</t>
  </si>
  <si>
    <t>21-Apr-2022 08:07 PM</t>
  </si>
  <si>
    <t>NIP/ABN/PATRICK DANIEL OKOH/TRFPayment for PM RevisionFRM PATRICK DANIEL OKOH TO</t>
  </si>
  <si>
    <t>21-Apr-2022 04:25 PM</t>
  </si>
  <si>
    <t>NIP/GTB/BANJO   OLUFEMI SAMUEL/via GTWORLD MA And CBL Lectures</t>
  </si>
  <si>
    <t>21-Apr-2022 11:42 AM</t>
  </si>
  <si>
    <t>NIP/UBA/IKUMAPAYI AYODELE SUNDAY/TUD  IBG/UTO/Agnes Bini ACCA Revision Tuition/I</t>
  </si>
  <si>
    <t>PYT 4 REPAIR &amp;SERVICE 2 PETROL GEN// TRF TO OLUMIDE AYODELE EBIETOMIYE</t>
  </si>
  <si>
    <t>NIP/FDP/ADA BLISS ONOJA/ONB TRF FROM ADA BLISS  **3204 FBP</t>
  </si>
  <si>
    <t>22-Apr-2022 04:25 PM</t>
  </si>
  <si>
    <t>NIP/GTB/JOSIAH DONENAZIBA ENOCK/via GTWORLD CBL EXAMS</t>
  </si>
  <si>
    <t>23-Apr-2022 10:24 PM</t>
  </si>
  <si>
    <t>24-Apr-2022 01:23 PM</t>
  </si>
  <si>
    <t>SMS Notification Charge Apr 2022</t>
  </si>
  <si>
    <t>25-Apr-2022 09:36 AM</t>
  </si>
  <si>
    <t>NIP/ABN/ODUNAYO AMINAT AFOLABI-117-DIAMOND SAVIN/TRFExam feeFRM ODUNAYO AMINAT AFOLABI TO IVY LEAGUE ASSOCIATES LTD -  C</t>
  </si>
  <si>
    <t>25-Apr-2022 10:09 AM</t>
  </si>
  <si>
    <t>NIP/GTB/ASHIEDU BENEDICT IFECHUKWUDEASHIEDU BENE/REF263245644000050000002204250913</t>
  </si>
  <si>
    <t>22-Apr-2022 07:37 AM</t>
  </si>
  <si>
    <t>TRF FRM OLAYINKA BILIKIS FAGBOHUN TO IVY LEAGUE ASSOCIATES LTD|AAA Revision Clas</t>
  </si>
  <si>
    <t>22-Apr-2022 11:39 AM</t>
  </si>
  <si>
    <t>NIP/UBA/OLUSHOLA SHERIFDEEN OGUNLANA/MOB2/UTO/To IVY LTD/Revision Classes Fee SB</t>
  </si>
  <si>
    <t>22-Apr-2022 06:01 PM</t>
  </si>
  <si>
    <t>NIP/ABN/OLUGBENGA RAYMOND OLANREWAJU/TRFSbrFRM OLUGBENGA RAYMOND OLANREWAJU TO I</t>
  </si>
  <si>
    <t>22-Apr-2022 07:44 PM</t>
  </si>
  <si>
    <t>NIP/GTB/AJUWON   QUADRI ALABI/USSD NIP Transfer from  08052017436</t>
  </si>
  <si>
    <t>22-Apr-2022 09:12 AM</t>
  </si>
  <si>
    <t>22-Apr-2022 11:04 AM</t>
  </si>
  <si>
    <t>NIP/UBA/OLAYIWOLA ABDUL-LATEEF OLABODE/MOB/OLAYIWOLA ABDUL LATEEF OLABODE/UTO/11</t>
  </si>
  <si>
    <t>22-Apr-2022 11:46 AM</t>
  </si>
  <si>
    <t>TRF FRM MADELEINE EZENMA TO IVY LEAGUE ASSOCIATES LTD|APM Revision class June 20</t>
  </si>
  <si>
    <t>22-Apr-2022 07:41 PM</t>
  </si>
  <si>
    <t>NIP/GTB/OLEDIBE  OGECHIOLEDIBE, OGECHI/via GTWORLD For FM plus lecture videos</t>
  </si>
  <si>
    <t>22-Apr-2022 04:20 PM</t>
  </si>
  <si>
    <t>NIP/ABN/eneh adaeze cynthia/TRFFA  MAFRM eneh adaeze cynthia TO IVY LEAGUE ASSOC</t>
  </si>
  <si>
    <t>23-Apr-2022 07:38 AM</t>
  </si>
  <si>
    <t>TRF FRM FUNMIBI OLAMIDE AINA TO IVY LEAGUE ASSOCIATES LTD|lectures deposit for S</t>
  </si>
  <si>
    <t>23-Apr-2022 02:46 PM</t>
  </si>
  <si>
    <t>TRF FRM GBENGA GREAT OLALEYE TO IVY LEAGUE ASSOCIATES LTD|Yep</t>
  </si>
  <si>
    <t>23-Apr-2022 09:05 AM</t>
  </si>
  <si>
    <t>NIP/SCB/0000151013300084/Fast track class</t>
  </si>
  <si>
    <t>23-Apr-2022 11:55 AM</t>
  </si>
  <si>
    <t>NIP/STBC/OLAKUNLE MOSHOOD SOMUYIWA/AFM fast track</t>
  </si>
  <si>
    <t>23-Apr-2022 12:11 PM</t>
  </si>
  <si>
    <t>NIP/ABN/IFECHUKWU  TOBENNA OBU/TRFAFM  APM REV FEE  STAND LECTURE ACCESSFRM IFEC</t>
  </si>
  <si>
    <t>23-Apr-2022 10:08 PM</t>
  </si>
  <si>
    <t>24-Apr-2022 02:14 PM</t>
  </si>
  <si>
    <t>NIP/GTB/BASHIRU  SAHEED OLANREWAJU/via GTWORLD Video AAA</t>
  </si>
  <si>
    <t>24-Apr-2022 01:43 PM</t>
  </si>
  <si>
    <t>NIP/GTB/IGBEKA  CHUKWUNEDUM ROSEMARY/USSD NIP Transfer from  08035081420</t>
  </si>
  <si>
    <t>24-Apr-2022 08:16 AM</t>
  </si>
  <si>
    <t>TRF FRM PRISCA O NWAOKOCHA TO IVY LEAGUE ASSOCIATES LTD|Prisca</t>
  </si>
  <si>
    <t>24-Apr-2022 02:51 PM</t>
  </si>
  <si>
    <t>NIP/FBN/JAIYEOLA MUTALIB MAYOWA/IB:MAYOWA4543124</t>
  </si>
  <si>
    <t>24-Apr-2022 05:22 PM</t>
  </si>
  <si>
    <t>NIP/GTB/ADENLOLU  ADEMOLA EMMANUEL/PaymentForSBLJune2022RevisionClass REF2149636</t>
  </si>
  <si>
    <t>24-Apr-2022 07:58 AM</t>
  </si>
  <si>
    <t>NIP/UBN/MAHMUD NEFISA/MOBILE/UNION Transfer from MAHMUD NEFISA - Acca revision /</t>
  </si>
  <si>
    <t>25-Apr-2022 09:48 AM</t>
  </si>
  <si>
    <t>NIP/ABN/AMINAT AJOKE ADELEKAN/TRFSBL revisionFRM AMINAT AJOKE ADELEKAN TO IVY LEAGUE ASSOCIATES LTD</t>
  </si>
  <si>
    <t>TRANSFER BETWEEN CUSTOMERS 000004220422103217200150528787|TUD IBG/UTO/Rita Adejare ATX and AAA/ADEJARE/IVY LEAG|200150528787||ADEJARE AKINSOLA CHINEDU REF:000004220422103217200150528787</t>
  </si>
  <si>
    <t>TRANSFER BETWEEN CUSTOMERS Via GTWorld For F6 Taxation classes REF:403599698000000200002204221649 from ADEBAYO IFEOLUWA ATINUKE to IVY LEAGUE ASSOCIATES LIMITED</t>
  </si>
  <si>
    <t>TRANSFER BETWEEN CUSTOMERS 000014220422195625246188846486|TRFFRM CHINENYE DARLINTINA NWACHUKWU TO IVY LEAGUE ASSOCIATES LIMITED|000014220422195610234448645727||CHINENYE DARLINTINA NWACHUKWU REF:000014220422195625246188846486</t>
  </si>
  <si>
    <t>STAMP DUTY CHARGE 22042022 STAMP DUTY CHARGE - 22/04/2022</t>
  </si>
  <si>
    <t>TRANSFER BETWEEN CUSTOMERS MBANKING - AFM Revision Class REF:408780137281917100008124709697 ANY Account Transfer from YUSUFF, BABATUNDE JAMIU to IVY LEAGUE ASSOCIATES LIMITED</t>
  </si>
  <si>
    <t>TRANSFER BETWEEN CUSTOMERS MBANKING - SBL revision classes REF:264313971367916200005800634388 ANY Account Transfer from ADEWOLE MOROHUNKEJI ADUKE to IVY LEAGUE ASSOCIATES LIMITED</t>
  </si>
  <si>
    <t>TRANSFER BETWEEN CUSTOMERS 000014220423193501282203582438|TRFAPMFRM KIKELOMO BOLUWATIFE SOBANDE TO IVY LEAGUE ASSOCIATES LIMITED|000014220423193434298283181832||KIKELOMO BOLUWATIFE SOBANDE REF:000014220423193501282203582438</t>
  </si>
  <si>
    <t>TRANSFER BETWEEN CUSTOMERS MBANKING - REF:274620657874317720003570233698 ANY Account Transfer from IVOKO UCHECHUKWU EUCHARIA to IVY LEAGUE ASSOCIATES LIMITED</t>
  </si>
  <si>
    <t>STAMP DUTY CHARGE 23042022 STAMP DUTY CHARGE - 23/04/2022</t>
  </si>
  <si>
    <t>TRANSFER BETWEEN CUSTOMERS MBANKING - Bamidele Ademoyeje REF:754670348456167300002132703231 ANY Account Transfer from ADEMOYEJE BAMIDELE, YINKA to IVY LEAGUE ASSOCIATES LIMITED</t>
  </si>
  <si>
    <t>TRANSFER BETWEEN CUSTOMERS 000014220424134659262499566103|TRFFRM ORAFIRI CHELSEA OGAN TO IVY LEAGUE ASSOCIATES LIMITED|000014220424134647254991363666||ORAFIRI CHELSEA OGAN REF:000014220424134659262499566103</t>
  </si>
  <si>
    <t>STAMP DUTY CHARGE 24042022 STAMP DUTY CHARGE - 24/04/2022</t>
  </si>
  <si>
    <t>NAME:</t>
  </si>
  <si>
    <t xml:space="preserve">GENDER </t>
  </si>
  <si>
    <t>PAPER REGISTERED:</t>
  </si>
  <si>
    <t>PAPER(S) TO BE DEFERRED :</t>
  </si>
  <si>
    <t>AMOUNT REFUNDABLE:</t>
  </si>
  <si>
    <t>REASON FOR DEFERRING:</t>
  </si>
  <si>
    <t>By submitting this form i agree to the terms and condition of Ivy League deferral Policy</t>
  </si>
  <si>
    <t>25-Apr-2022 11:36 AM</t>
  </si>
  <si>
    <t>CD OLAYIWOLA OLUFUNMI DS1433208</t>
  </si>
  <si>
    <t>26-Apr-2022 11:04 AM</t>
  </si>
  <si>
    <t>NIP/SCB/0000151013300084/RONKE AAA AND SBR</t>
  </si>
  <si>
    <t>27-Apr-2022 10:43 AM</t>
  </si>
  <si>
    <t>NIP/GTB/AKINWUNMI ST JOSEPH ABAYOMI/via GTWORLD</t>
  </si>
  <si>
    <t>27-Apr-2022 05:38 PM</t>
  </si>
  <si>
    <t>TRF FRM YETUNDE OLAYINKA-AJIBOYE TO IVY LEAGUE ASSOCIATES LTD|Revision fees plus videos</t>
  </si>
  <si>
    <t>28-Apr-2022 05:53 AM</t>
  </si>
  <si>
    <t>NIP Charge:NET STAFF-SALARY 4 MARCH 2022</t>
  </si>
  <si>
    <t>NET STAFF-SALARY 4 MARCH 2022/NIP TFR TO OSHIBOLU JAMIU OLUKAYODE/GTB</t>
  </si>
  <si>
    <t>NIP Charge:STAFF NET_SALARY-FOR APRIL 2022</t>
  </si>
  <si>
    <t>STAFF NET_SALARY-FOR APRIL 2022/NIP TFR TO OLUWASEGUN JOSEPH SALAMI/FDP</t>
  </si>
  <si>
    <t>NIP Charge:PYT FOR GIFT CARD FOR PASTOR</t>
  </si>
  <si>
    <t>PYT FOR GIFT CARD FOR PASTOR /NIP TFR TO EBIETOMIYE OLUMIDE AYODELE/GTB</t>
  </si>
  <si>
    <t>PYT 4 NEPA BILL FOR MARCH 2022// TRF TO OLUMIDE AYODELE EBIETOMIYE</t>
  </si>
  <si>
    <t>PYT 4 GIFT CARD 2 GUEST LECTURERS// TRF TO OLUMIDE AYODELE EBIETOMIYE</t>
  </si>
  <si>
    <t>AUX STAFF SALARY 4 APRIL 2022 MARY// TRF TO OLUMIDE AYODELE EBIETOMIYE</t>
  </si>
  <si>
    <t>REFUND OF EXCESS PETTY FOR APRIL// TRF TO OLUMIDE AYODELE EBIETOMIYE</t>
  </si>
  <si>
    <t>NIP Charge:AUX STAFF-SALARY-4 APRIL 2022 MARY</t>
  </si>
  <si>
    <t>AUX STAFF-SALARY-4 APRIL 2022 MARY/NIP TFR TO GODDEY KELVIN EMUDIAYERE/SKYE</t>
  </si>
  <si>
    <t>NIP Charge:STAFF NET SALARY=FOR APRIL 2022</t>
  </si>
  <si>
    <t>STAFF NET SALARY=FOR APRIL 2022/NIP TFR TO YAKUBU ISIYAKA/UNITY</t>
  </si>
  <si>
    <t>NIP Charge:STAFF-=SALARY FOR APRIL-2022</t>
  </si>
  <si>
    <t>STAFF-=SALARY FOR APRIL-2022/NIP TFR TO RUTH OLUWAWUNMI AJAYI/STBC</t>
  </si>
  <si>
    <t>28-Apr-2022 10:59 AM</t>
  </si>
  <si>
    <t>NIP/GTB/FADAIRO EDNA IZIEGBE/PmLessonfee REF214862005500025000002204281058</t>
  </si>
  <si>
    <t>29-Apr-2022 01:50 PM</t>
  </si>
  <si>
    <t>NIP/STBC/TITILAYO ELIZABETH ODULEYE/Revision class</t>
  </si>
  <si>
    <t>29-Apr-2022 03:32 PM</t>
  </si>
  <si>
    <t>29-Apr-2022 04:28 PM</t>
  </si>
  <si>
    <t>TRF FRM MODUPEOLUWA OSASENAGA ADELAJA TO IVY LEAGUE ASSOCIATES LTD|ACCA Tutorial - PM</t>
  </si>
  <si>
    <t>29-Apr-2022 05:40 PM</t>
  </si>
  <si>
    <t>TRF FRM MARY ABIDEMI  FADIJI TO IVY LEAGUE ASSOCIATES LTD|Payment for AAA Revision classes</t>
  </si>
  <si>
    <t>30-Apr-2022 08:05 AM</t>
  </si>
  <si>
    <t>NIP/GTB/IHEAGWAM COLLINS  UCHECHUKWU/via GTWORLD</t>
  </si>
  <si>
    <t>30-Apr-2022 10:15 AM</t>
  </si>
  <si>
    <t>NIP/STBC/OSARUMWENSE LURINA OBASUYI/AFM revision and video lectures</t>
  </si>
  <si>
    <t>30-Apr-2022 11:08 AM</t>
  </si>
  <si>
    <t>NIP/FDP/ADEFIOYE D ADERONKE/ONB TRF FROM ADEFIOYE D **6056 FBP</t>
  </si>
  <si>
    <t>30-Apr-2022 12:21 PM</t>
  </si>
  <si>
    <t>NIP/FCMB/OLAIFA KUDUS OLADIMEJI/App 40  balance AFM OLAIFA KUDUS To Zenith Bank IVY LEAGUE A</t>
  </si>
  <si>
    <t>30-Apr-2022 12:37 PM</t>
  </si>
  <si>
    <t>30-Apr-2022 08:43 PM</t>
  </si>
  <si>
    <t>01-May-2022 12:19 AM</t>
  </si>
  <si>
    <t>01-May-2022 07:26 AM</t>
  </si>
  <si>
    <t>NIP/ECO/ADEJUMO OLUWASEGUN/REF3109512092 BO ADEJUMO OLUWASEGUN IFO IVY LEAGU</t>
  </si>
  <si>
    <t>03-May-2022 01:06 PM</t>
  </si>
  <si>
    <t>NIP Charge:STAFF NET SALARY FOR-APRIL-2022</t>
  </si>
  <si>
    <t>STAFF NET SALARY FOR-APRIL-2022/NIP TFR TO LUCKY ISHAYA MUSA/ABN</t>
  </si>
  <si>
    <t>04-May-2022 07:03 PM</t>
  </si>
  <si>
    <t>TRF FRM FUNMIBI OLAMIDE AINA TO IVY LEAGUE ASSOCIATES LTD|balance for SBR revision and lectur</t>
  </si>
  <si>
    <t>05-May-2022 05:23 PM</t>
  </si>
  <si>
    <t>NIP Charge:NET STAFF SALARY 4 APRIL 2022</t>
  </si>
  <si>
    <t>NET STAFF SALARY 4 APRIL 2022/NIP TFR TO EBIETOMIYE OLUMIDE AYODELE/GTB</t>
  </si>
  <si>
    <t>By submitting this form i agree to the terms and condition of Ivy League refund Policy</t>
  </si>
  <si>
    <t>BANK DETAILS:</t>
  </si>
  <si>
    <t>REASON FOR REFUND:</t>
  </si>
  <si>
    <t>RECEIPT NUMBER:</t>
  </si>
  <si>
    <t>CONTACT PHONE NO:</t>
  </si>
  <si>
    <t>26-Apr-2022 09:19 AM</t>
  </si>
  <si>
    <t>NIP/ABN/BARAKAT AYINKE OLUSESI/TRFFRM BARAKAT AYINKE OLUSESI TO IVY LEAGUE ASSOCIATES LTD -  CBE</t>
  </si>
  <si>
    <t>27-Apr-2022 05:33 AM</t>
  </si>
  <si>
    <t>NIP/GTB/FAWEHINMI  OLUWATOSIN MICHAEL/via GTWORLD</t>
  </si>
  <si>
    <t>27-Apr-2022 06:36 PM</t>
  </si>
  <si>
    <t>NIP/ABN/ELOHOR ELMA UTI/TRFMA ACCA Exam Monday 2nd May 2022FRM ELOHOR ELMA UTI TO IVY LEAGUE ASSOCIATES LTD -  CBE</t>
  </si>
  <si>
    <t>27-Apr-2022 07:14 PM</t>
  </si>
  <si>
    <t>NIP/GTB/OHWOFOSIRAI ANTHONIA EBELE/via GTWORLD Payment for MA exams</t>
  </si>
  <si>
    <t>28-Apr-2022 01:06 PM</t>
  </si>
  <si>
    <t>NIP/UBA/JOANNE ONOME EKUGBERE EBASA/MOB/JOANNE ONOME EKUGBERE EBASA/UTO/11272832952/000015/Exam fee</t>
  </si>
  <si>
    <t>28-Apr-2022 04:04 PM</t>
  </si>
  <si>
    <t>NIP/ABN/OLUWASEUNFUNMI TOYOSI ADANRI/TRFFRM OLUWASEUNFUNMI TOYOSI ADANRI TO IVY LEAGUE ASSOCIATES LTD -  CBE</t>
  </si>
  <si>
    <t>28-Apr-2022 04:17 PM</t>
  </si>
  <si>
    <t>NIP/STBC/ADEYEMI OLUWAGBEMIGA FAJIMI/Management Accounting Exam Fee</t>
  </si>
  <si>
    <t>29-Apr-2022 08:03 AM</t>
  </si>
  <si>
    <t>NIP/FBN/ALEMEDE EUNICE OLUWADAMILOLA/FBNMOBILE:IVY LEAGUE ASSOCIATES LTD    CBE/EXAM FEES BALANCE    4PAPERS</t>
  </si>
  <si>
    <t>29-Apr-2022 09:05 AM</t>
  </si>
  <si>
    <t>NIP/STBC/AYO ISHMEAL TAIRE/Payment for law exams, ACCA</t>
  </si>
  <si>
    <t>29-Apr-2022 02:39 PM</t>
  </si>
  <si>
    <t>ACCA EXAM BOOKING// TRF FROM CORONA SECONDARY SCH</t>
  </si>
  <si>
    <t>29-Apr-2022 08:02 PM</t>
  </si>
  <si>
    <t>NIP/GTB/ADENOLA  EMMANUEL ADETOLA/via GTWORLD</t>
  </si>
  <si>
    <t>30-Apr-2022 10:10 AM</t>
  </si>
  <si>
    <t>NIP/STBC/BABAJIDE MARTINS ADEBIYI/FA,MA,BT,CBL</t>
  </si>
  <si>
    <t>30-Apr-2022 08:58 PM</t>
  </si>
  <si>
    <t>30-Apr-2022 11:57 PM</t>
  </si>
  <si>
    <t>01-May-2022 08:06 AM</t>
  </si>
  <si>
    <t>NIP/SKYE/KINGSLEY EMEKA OKORIE/DGBNK:Vulte FT To:IVY LEAGUE ASSOCIATES LTD -  CBE:Zenith Bank:FA exam: FDE51241186378695</t>
  </si>
  <si>
    <t>01-May-2022 09:19 AM</t>
  </si>
  <si>
    <t>BNG CBE REMITTCE 4 APRIL 2022// TRF TO SEACRON EDUCATIONAL NIGERIA LIMITED</t>
  </si>
  <si>
    <t>01-May-2022 04:08 PM</t>
  </si>
  <si>
    <t>TRF FRM ENDURANCE BENARD OLOWO TO IVY LEAGUE ASSOCIATES LTD -  CBE|Balance CBL exam payment- Endurance</t>
  </si>
  <si>
    <t>02-May-2022 05:22 AM</t>
  </si>
  <si>
    <t>NIP/ABN/DELIGHT EMALERETA EREZI/TRFPayment for MA FA BT CBL  ACCA JuneFRM DELIGHT EMALERETA EREZI TO IVY LEAGUE ASSOCIAT</t>
  </si>
  <si>
    <t>02-May-2022 05:24 AM</t>
  </si>
  <si>
    <t>NIP/STBC/ADEOLA ODUMADE/EXAM FEE  ADEOLA ODUMADE</t>
  </si>
  <si>
    <t>02-May-2022 01:02 PM</t>
  </si>
  <si>
    <t>NIP/GTB/ODUDU TITILAYO VICTORIA/via GTWORLD</t>
  </si>
  <si>
    <t>03-May-2022 06:57 AM</t>
  </si>
  <si>
    <t>NIP/UBA/JOANNE ONOME EKUGBERE EBASA/MOB/JOANNE ONOME EKUGBERE EBASA/UTO/11317038543/000015/4146520 Exam fees</t>
  </si>
  <si>
    <t>04-May-2022 03:04 PM</t>
  </si>
  <si>
    <t>NIP/SKYE/KINGSLEY EMEKA OKORIE/DGBNK:Vulte FT To:IVY LEAGUE ASSOCIATES LTD -  CBE:Zenith Bank:5490604- FA exam : 834C8BF</t>
  </si>
  <si>
    <t>05-May-2022 11:09 AM</t>
  </si>
  <si>
    <t>NIP/GTB/OLUKANNI OLUWAFUNMILAYO ESTHER/CBEs REF208728661000160000002205051108</t>
  </si>
  <si>
    <t>05-May-2022 06:23 PM</t>
  </si>
  <si>
    <t>NIP/WBP/FOLAKEMI AYOMIDE OLATUNBOSUN/ZENITH BANK-BT Exam</t>
  </si>
  <si>
    <t>06-May-2022 10:19 AM</t>
  </si>
  <si>
    <t>NIP/SKYE/KINGSLEY EMEKA OKORIE/DGBNK:Vulte FT To:IVY LEAGUE ASSOCIATES LTD -  CBE:Zenith Bank:f2 Alex : C23735EB24637874</t>
  </si>
  <si>
    <t>06-May-2022 01:30 PM</t>
  </si>
  <si>
    <t>NIP/STLB/IBRAHIM OLATAYO SHITTU/Transfer from IBRAHIM OLATAYO SHITTU to IVY LEAGUE ASSOCIATES LTD -  CBE</t>
  </si>
  <si>
    <t>07-May-2022 11:06 PM</t>
  </si>
  <si>
    <t>09-May-2022 10:42 AM</t>
  </si>
  <si>
    <t>NIP/GTB/ADEBIYI FATHIA TENIOLAADEBIYI FATHIA TEN/REF231745004000050000002205091041</t>
  </si>
  <si>
    <t>09-May-2022 03:44 PM</t>
  </si>
  <si>
    <t>NIP/FDP/MARTINS IFEANYI EJEJE/ONB TRF FROM MARTINS IF **2111 FBP</t>
  </si>
  <si>
    <t>09-May-2022 08:53 PM</t>
  </si>
  <si>
    <t>NIP/ABN/IRUOGHENE MAUREEN OGURE/TRFFRM IRUOGHENE MAUREEN OGURE TO IVY LEAGUE ASSOCIATES LTD -  CBE</t>
  </si>
  <si>
    <t>10-May-2022 09:41 AM</t>
  </si>
  <si>
    <t>NIP/ECO/EDET DANIEL PAUL/REF3190896234 BO EDET DANIEL PAUL IFO IVY LEAGUE</t>
  </si>
  <si>
    <t>10-May-2022 01:44 PM</t>
  </si>
  <si>
    <t>NIP/STBC/JAMIU OLUKAYODE OSHIBOLU/Exam fee for oyebanjo solape</t>
  </si>
  <si>
    <t>10-May-2022 03:22 PM</t>
  </si>
  <si>
    <t>NIP/GTB/JOSEPH ANNE AYOMIPOSI/via GTWORLD</t>
  </si>
  <si>
    <t>12-May-2022 10:15 AM</t>
  </si>
  <si>
    <t>EXAM FEE - TOPE ACCA// TRF FROM DE FLIGHT MEDICS NIG</t>
  </si>
  <si>
    <t>12-May-2022 05:18 PM</t>
  </si>
  <si>
    <t>NIP/ABN/ELOHOR ELMA UTI/TRFExam fee FAFRM ELOHOR ELMA UTI TO IVY LEAGUE ASSOCIATES LTD -  CBE</t>
  </si>
  <si>
    <t>13-May-2022 05:13 AM</t>
  </si>
  <si>
    <t>NIP/ABN/Okeke Emeka/NIP/ussd/IFT114413296865092023537035966</t>
  </si>
  <si>
    <t>NIP/ABN/Okeke Emeka/NIP/ussd/IFT114413296864866170133220454</t>
  </si>
  <si>
    <t>13-May-2022 05:14 AM</t>
  </si>
  <si>
    <t>NIP/ABN/Okeke Emeka/NIP/ussd/IFT114413296865137695060816937</t>
  </si>
  <si>
    <t>13-May-2022 11:00 AM</t>
  </si>
  <si>
    <t>NIP/STLB/OLANIPEKUN ENIOLA AYOOLUWA/Transfer from OLANIPEKUN ENIOLA AYOOLUWA to IVY LEAGUE ASSOCIATES LTD -  CBE</t>
  </si>
  <si>
    <t>13-May-2022 12:26 PM</t>
  </si>
  <si>
    <t>NIP/UBA/ADETOLA TEMITOPE DORCAS/USSD-NIP/To LEAGUE C./23490XXXX9173</t>
  </si>
  <si>
    <t>13-May-2022 12:27 PM</t>
  </si>
  <si>
    <t>13-May-2022 12:28 PM</t>
  </si>
  <si>
    <t>13-May-2022 05:30 PM</t>
  </si>
  <si>
    <t>TRF FRM IFEOLUWA FAITH ONIBOKUN TO IVY LEAGUE ASSOCIATES LTD -  CBE|Fa</t>
  </si>
  <si>
    <t>14-May-2022 08:40 AM</t>
  </si>
  <si>
    <t>14-May-2022 11:25 PM</t>
  </si>
  <si>
    <t>17-May-2022 10:27 AM</t>
  </si>
  <si>
    <t>NIP/GTB/OGUNMOLA OLUWATUNMISE O./NIP Inflow from OGUNMOLA OLUWATUNMISE O.</t>
  </si>
  <si>
    <t>17-May-2022 03:56 PM</t>
  </si>
  <si>
    <t>NIP/GTB/MUDASHIRU ADEMOLA/PaymentforexamifoAlMustaphaADEMOLA REF202260566000150000002205171556</t>
  </si>
  <si>
    <t>18-May-2022 08:28 AM</t>
  </si>
  <si>
    <t>NIP/KUDA/ADEBAYO, GRACE ENIOLA/FA EXAM</t>
  </si>
  <si>
    <t>18-May-2022 03:56 PM</t>
  </si>
  <si>
    <t>NIP/KUDA/OBI, . ADAEZE/CBL EXAM</t>
  </si>
  <si>
    <t>18-May-2022 05:06 PM</t>
  </si>
  <si>
    <t>REGISTRA OF 9 STUDENTS 4 ACCA EXAM// TRF FROM CORONA SECONDARY SCH</t>
  </si>
  <si>
    <t>21-May-2022 07:47 AM</t>
  </si>
  <si>
    <t>NIP/UBA/AKINLABI DAVID MAYOWA/SBF/UTO/000004220521074714653115634787/AKINLABI DAVID MAYOWA/IVY LEAGUE ASSOCIATES LTD -</t>
  </si>
  <si>
    <t>21-May-2022 10:25 PM</t>
  </si>
  <si>
    <t>06-May-2022 11:19 AM</t>
  </si>
  <si>
    <t>NIP Charge:STAFF-NET SALARY FOR APRIL 2022</t>
  </si>
  <si>
    <t>STAFF-NET SALARY FOR APRIL 2022/NIP TFR TO OSHIBOLU JAMIU OLUKAYODE/GTB</t>
  </si>
  <si>
    <t>06-May-2022 02:17 PM</t>
  </si>
  <si>
    <t>07-May-2022 08:22 AM</t>
  </si>
  <si>
    <t>NIP/GTB/NNANNA  ISRAEL IBE/REF249236916000010000002205070821</t>
  </si>
  <si>
    <t>07-May-2022 10:47 PM</t>
  </si>
  <si>
    <t>08-May-2022 07:41 AM</t>
  </si>
  <si>
    <t>NIP/ABN/JOY NNENNA NWAOKOCHA/TRFVideos of standard lecturesFRM JOY NNENNA NWAOKOCHA TO IVY LEAGUE ASSOCIATES LTD</t>
  </si>
  <si>
    <t>09-May-2022 09:45 AM</t>
  </si>
  <si>
    <t>CD OMONIYI DAMILOLA DS 825919</t>
  </si>
  <si>
    <t>10-May-2022 07:48 PM</t>
  </si>
  <si>
    <t>NIP/FBN/EMUH CHINEDU EMMANUEL/FBNMOBILE:IVY LEAGUE ASSOCIATES LTD/LECTURE</t>
  </si>
  <si>
    <t>14-May-2022 11:08 PM</t>
  </si>
  <si>
    <t>15-May-2022 04:33 AM</t>
  </si>
  <si>
    <t>NIP/STBC/JOSHUA OSABO OMOREGBE/SBL online platform</t>
  </si>
  <si>
    <t>15-May-2022 01:30 PM</t>
  </si>
  <si>
    <t>NIP/GTB/TOMORI   AYOMIDE JULIUS/via GTWORLD</t>
  </si>
  <si>
    <t>17-May-2022 12:12 PM</t>
  </si>
  <si>
    <t>20-May-2022 08:44 AM</t>
  </si>
  <si>
    <t>NIP/ABN/DAMILOLA TIMILEHIN OLANISEBE-117-DIAMOND/TRFDFRM DAMILOLA TIMILEHIN OLANISEBE TO IVY LEAGUE ASSOCIATES LTD</t>
  </si>
  <si>
    <t>21-May-2022 04:51 AM</t>
  </si>
  <si>
    <t>NIP/GTB/MEADOWS BABAJIDE/via GTWORLD June Tuition Balance</t>
  </si>
  <si>
    <t>21-May-2022 10:06 PM</t>
  </si>
  <si>
    <t>TRANSFER BETWEEN CUSTOMERS Via GTWorld 6 weeks Revision classes and lecture videos REF:275118947000000400002204251926 from ETAKIBUEBU MERCY ELOHO to IVY LEAGUE ASSOCIATES LIMITED</t>
  </si>
  <si>
    <t>STAMP DUTY CHARGE 25042022 STAMP DUTY CHARGE - 25/04/2022</t>
  </si>
  <si>
    <t>TRANSFER BETWEEN CUSTOMERS 000001220429161609000165022437|Transfer from MARIAM AHUOYIZA OTARU to IVY LEAGUE ASSOCIATES LIMITED|OneBank Transfer from MARIAM AHUOYIZA OTARU to IVY LEAGUE ASSOCIREF:000001220429161609000165022437</t>
  </si>
  <si>
    <t>STAMP DUTY CHARGE 29042022 STAMP DUTY CHARGE - 29/04/2022</t>
  </si>
  <si>
    <t>TRANSFER BETWEEN CUSTOMERS MBANKING - APM Revision class REF:988514620242902200008172254222 ANY Account Transfer from TAYO, TITILAYO OLUFUNMI to IVY LEAGUE ASSOCIATES LIMITED</t>
  </si>
  <si>
    <t>TRANSFER BETWEEN CUSTOMERS 000027220430130421032198142060|FT MB IVY LEAGUE ASSOCIATES LIMITED|MB30042201041621011153092213||OLAKUNLE O AJAYI REF:000027220430130421032198142060</t>
  </si>
  <si>
    <t>STAMP DUTY CHARGE 30042022 STAMP DUTY CHARGE - 30/04/2022</t>
  </si>
  <si>
    <t>TRANSFER BETWEEN CUSTOMERS via Internet Banking AFM &amp; AAA revision-Mary Oladeji from OLADEJI OLAJIDE SUNDAY to IVY LEAGUE ASSOCIATES LIMITED</t>
  </si>
  <si>
    <t>TRANSFER BETWEEN CUSTOMERS MBANKING - REF:107014907294060070002139840394 ANY Account Transfer from LAWAL, OLAIDE ABDULRAHAMON to IVY LEAGUE ASSOCIATES LIMITED</t>
  </si>
  <si>
    <t>TRANSFER BETWEEN CUSTOMERS MBANKING - Trf REF:111263547106253350002596887256 ANY Account Transfer from AJAYI, OLUWASEUN EMMANUEL to IVY LEAGUE ASSOCIATES LIMITED</t>
  </si>
  <si>
    <t>TRANSFER BETWEEN CUSTOMERS 000016220507165219000047724995|FBNMOBILE:IVY LEAGUE ASSOCIATES LIMITED/ADEKOLA APM|637875391397297982||ONAKOYA ADEKOLA OLAITAN REF:000016220507165219000047724995</t>
  </si>
  <si>
    <t>STAMP DUTY CHARGE 07052022 STAMP DUTY CHARGE - 07/05/2022</t>
  </si>
  <si>
    <t>TRANSFER BETWEEN CUSTOMERS via Internet Banking Tuition balance from OBAFEMI, IBUKUN OLUWASEUN to IVY LEAGUE ASSOCIATES LIMITED</t>
  </si>
  <si>
    <t>STAMP DUTY CHARGE 09052022 STAMP DUTY CHARGE - 09/05/2022</t>
  </si>
  <si>
    <t>WITH VIDEO OPTION AND VIDEO ONLY</t>
  </si>
  <si>
    <t>NIP/KUDA/UANGBAOJE, NOAHSON UYI/UYI ACCA LESSON ACCESS FEE FOR VIDEOS</t>
  </si>
  <si>
    <t>NIP/GTB/OWOYEMI  OYINKANSOLA JADESOLAOWOYEMI  OY/via GTWORLD FOR VIDEOS</t>
  </si>
  <si>
    <t>piggyvest</t>
  </si>
  <si>
    <t>bank bal</t>
  </si>
  <si>
    <t>TRANSFER BETWEEN CUSTOMERS 000007220528080813111286993178|ONB TRF FROM CHINEDU OK **8445 FBP|ONB22052808081302802||CHINEDU OKECHUKWU OHANAKA REF:000007220528080813111286993178</t>
  </si>
  <si>
    <t>STAMP DUTY CHARGE 28052022 STAMP DUTY CHARGE - 28/05/2022</t>
  </si>
  <si>
    <t>24-May-2022 03:24 PM</t>
  </si>
  <si>
    <t>NIP/GTB/POPOOLA IFEOLUWA MOYOSORE/via GTWORLD Revision classs</t>
  </si>
  <si>
    <t>24-May-2022 07:05 PM</t>
  </si>
  <si>
    <t>NIP/WBP/FOLAKEMI AYOMIDE OLATUNBOSUN/ZENITH BANK-</t>
  </si>
  <si>
    <t>27-May-2022 12:27 PM</t>
  </si>
  <si>
    <t>AUX.STAFF-SALARY 4 MAY 2022-MARIAM// TRF TO OLUMIDE AYODELE EBIETOMIYE</t>
  </si>
  <si>
    <t>PAYE REMITTCE 4 APRIL &amp; MAY 2022// TRF TO OLUMIDE AYODELE EBIETOMIYE</t>
  </si>
  <si>
    <t>ACCA REG FEE 4 YAKUBU.O.K-5504271// TRF TO SEACRON EDUCATIONAL NIGERIA LIMITED</t>
  </si>
  <si>
    <t>NIP Charge:PYT 4 SECURITY FEE 4 THE YEAR 2022</t>
  </si>
  <si>
    <t>PYT 4 SECURITY FEE 4 THE YEAR 2022/NIP TFR TO ST. AGNES AND GRAY STREET NEIGHBOURHOOD /FDP</t>
  </si>
  <si>
    <t>NIP Charge:BNG CONTRIBUTN TO COMMUNITY GATE</t>
  </si>
  <si>
    <t>BNG CONTRIBUTN TO COMMUNITY GATE/NIP TFR TO ST. AGNES AND GRAY STREET NEIGHBOURHOOD /FDP</t>
  </si>
  <si>
    <t>REFUND OF TUITION FEE TO STUDENT/NIP TFR TO OSIBEMEKUN FIYINFOLUWA TEMITOPE/UBA</t>
  </si>
  <si>
    <t>27-May-2022 12:28 PM</t>
  </si>
  <si>
    <t>NIP Charge:AUX STAFF=SALARY FOR MAY 2022</t>
  </si>
  <si>
    <t>AUX STAFF=SALARY FOR MAY 2022/NIP TFR TO YAKUBU ISIYAKA/UNITY</t>
  </si>
  <si>
    <t>NIP Charge:AUX STAFF-SALARY 4 MAY 2022-PARK</t>
  </si>
  <si>
    <t>AUX STAFF-SALARY 4 MAY 2022-PARK/NIP TFR TO GODDEY KELVIN EMUDIAYERE/SKYE</t>
  </si>
  <si>
    <t>NIP Charge:Staff salary for May 2022</t>
  </si>
  <si>
    <t>Staff salary for May 2022/NIP TFR TO RUTH OLUWAWUNMI AJAYI/STBC</t>
  </si>
  <si>
    <t>NIP Charge:PYT 4 DP DESIGN 4 APRIL 2022</t>
  </si>
  <si>
    <t>PYT 4 DP DESIGN 4 APRIL 2022/NIP TFR TO OLIBEY  VALENTINE AZUBUIKE/GTB</t>
  </si>
  <si>
    <t>NIP Charge:REFUND FOR FA PAPER REVISION FEE</t>
  </si>
  <si>
    <t>REFUND FOR FA PAPER REVISION FEE/NIP TFR TO NLEMUZOR CHIAMAKA JENNIFER/GTB</t>
  </si>
  <si>
    <t>27-May-2022 12:38 PM</t>
  </si>
  <si>
    <t>PETTY/FUEL REIMBUSMT 4 THE OFFICE// TRF TO OLUMIDE AYODELE EBIETOMIYE</t>
  </si>
  <si>
    <t>PYT 4 DATA FOR THE OFFICE// TRF TO OLUMIDE AYODELE EBIETOMIYE</t>
  </si>
  <si>
    <t>PETTY,DATA,AND FUEL EXPENSE 4 MAY// TRF TO OLUMIDE AYODELE EBIETOMIYE</t>
  </si>
  <si>
    <t>PYT 4 NEPA BILL 4 APRIL 2022// TRF TO OLUMIDE AYODELE EBIETOMIYE</t>
  </si>
  <si>
    <t>27-May-2022 02:46 PM</t>
  </si>
  <si>
    <t>NIP/KUDA/ESAN , FIDELIS TEMITOPE/LECTURE VIDEOS</t>
  </si>
  <si>
    <t>27-May-2022 05:49 PM</t>
  </si>
  <si>
    <t>NIP/GTB/ADELAKUN ABIODUN GANIYAT/USSD NIP Transfer from  08023086403</t>
  </si>
  <si>
    <t>28-May-2022 08:42 AM</t>
  </si>
  <si>
    <t>NIP Charge:NET STAFF SALARY 4- MAY 2022</t>
  </si>
  <si>
    <t>NET STAFF SALARY 4- MAY 2022/NIP TFR TO OSHIBOLU JAMIU OLUKAYODE/GTB</t>
  </si>
  <si>
    <t>NIP Charge:NET-STAFF-SALARY FOR MAY 2022</t>
  </si>
  <si>
    <t>NET-STAFF-SALARY FOR MAY 2022/NIP TFR TO OLUWASEGUN JOSEPH SALAMI/FDP</t>
  </si>
  <si>
    <t>28-May-2022 08:43 AM</t>
  </si>
  <si>
    <t>NIP Charge:NET-STAFF SALARY FOR MAY 2022</t>
  </si>
  <si>
    <t>NET-STAFF SALARY FOR MAY 2022/NIP TFR TO LUCKY ISHAYA MUSA/ABN</t>
  </si>
  <si>
    <t>NIP Charge:NET STAFF SALARY FOR MAY 2022</t>
  </si>
  <si>
    <t>NET STAFF SALARY FOR MAY 2022/NIP TFR TO EBIETOMIYE OLUMIDE AYODELE/GTB</t>
  </si>
  <si>
    <t>28-May-2022 09:57 AM</t>
  </si>
  <si>
    <t>NIP/FDP/OLUWASEGUN JOSEPH SALAMI/ONB TRF FROM OLUWASEGUN **7749 FBP</t>
  </si>
  <si>
    <t>28-May-2022 06:47 PM</t>
  </si>
  <si>
    <t>NIP/GTB/ADEROJU BARAKAT FOLAKEADEROJU BARAKAT FO/F4recordings REF402654263000015000002205281847</t>
  </si>
  <si>
    <t>28-May-2022 11:19 PM</t>
  </si>
  <si>
    <t>TRANSFER BETWEEN CUSTOMERS 000012220418152204145354891000|ACCA June revision class|145354891||OLUWATOMINSIN TENIOLA OYEGBAMI REF:000012220418152204145354891000 IFO CHADASH BLACK</t>
  </si>
  <si>
    <t>NIP/GTB/OJIELO MARY CHIZOBA/ATM Transfer of N60000 to 1013300084</t>
  </si>
  <si>
    <t>NIP/FBN/AJAYI OLUWASEUN EMMANUEL/FBNMOBILE:IVY LEAGUE ASSOCIATES LTD/TRF3</t>
  </si>
  <si>
    <t>NIP/FBN/AJAYI OLUWASEUN EMMANUEL/FBNMOBILE:IVY LEAGUE ASSOCIATES LTD/TRF2</t>
  </si>
  <si>
    <t>NIP/FBN/AJAYI OLUWASEUN EMMANUEL/FBNMOBILE:IVY LEAGUE ASSOCIATES LTD/TRF1</t>
  </si>
  <si>
    <t>NIP/UBA/EFE AKPOROWHE/MOB/IVY LEAGUE ASSO/UTO/11590977775/Efe Akporowhe</t>
  </si>
  <si>
    <t>NIP/GTB/ELUMADE OMOLOLA MODUPE/USSD NIP Transfer from 08035720605</t>
  </si>
  <si>
    <t>NIP/GTB/SULEIMAN ZAHRA YAHAYA/via GTWORLD</t>
  </si>
  <si>
    <t>CD OLAYIWOLA OLUFUNMILOLA PYT FOR VIDEOS</t>
  </si>
  <si>
    <t>TRANSFER BETWEEN CUSTOMERS MBANKING - Trf REF:148683400573424410003178010037 ANY Account Transfer from AJAYI, OLUWASEUN EMMANUEL to IVY LEAGUE ASSOCIATES LIMITED</t>
  </si>
  <si>
    <t>MARCH/JUN. 2022 FULL DIET</t>
  </si>
  <si>
    <t>TRANSFER BETWEEN CUSTOMERS 000004220611130203795741955834|MOB/IVY LEAGUE ASSO/UTO/11660386927/C|11660386927||OBIJI CHIKA NKIRUKA REF:000004220611130203795741955834</t>
  </si>
  <si>
    <t>STAMP DUTY CHARGE 11062022 STAMP DUTY CHARGE - 11/06/2022</t>
  </si>
  <si>
    <t>TRANSFER BETWEEN CUSTOMERS MBANKING - FR lecture Dec diet 2022 REF:965588607104359600004269303669 ANY Account Transfer from ASHIGIDI OSAZE GRACIOUS to IVY LEAGUE ASSOCIATES LIMITED</t>
  </si>
  <si>
    <t>TRANSFER BETWEEN CUSTOMERS Via GTWorld Knowledge class and Reg REF:225948910000000600002206201241 from EWENLA TOMIWA JOSEPH to IVY LEAGUE ASSOCIATES LIMITED</t>
  </si>
  <si>
    <t>TRANSFER BETWEEN CUSTOMERS Via GTWorld SBR and APM REF:214830332300000650002207032211 from MADUBUKO NONYE to IVY LEAGUE ASSOCIATES LIMITED</t>
  </si>
  <si>
    <t>23-May-2022 11:13 AM</t>
  </si>
  <si>
    <t>NIP/GTB/LAMIDI ESTHER OPEOLUWALAMIDI ESTHER OPEO/via GTWORLD Financial Accountin</t>
  </si>
  <si>
    <t>23-May-2022 11:19 AM</t>
  </si>
  <si>
    <t>23-May-2022 11:36 AM</t>
  </si>
  <si>
    <t>ETZ OtherBanks-0571015362-ABN/ZEN-000285152266;NXG :TRFEXAMPAYMENTCBLID519</t>
  </si>
  <si>
    <t>23-May-2022 03:51 PM</t>
  </si>
  <si>
    <t>NIP/FBN/ICHU CHISOM J/FBNMOBILE:IVY LEAGUE ASSOCIATES LTD    CBE/ACCA FOUNDATION</t>
  </si>
  <si>
    <t>25-May-2022 04:19 PM</t>
  </si>
  <si>
    <t>NIP/GTB/SODIPE OLAYINKA AYODEJISODIPE OLAYINKA A/via GTWORLD Payment for CBL pap</t>
  </si>
  <si>
    <t>25-May-2022 12:16 PM</t>
  </si>
  <si>
    <t>NIP/GTB/NWEKE VIVIAN IFEANYI/CBE  FA And MA OKOBI VIVIAN IFEANYI</t>
  </si>
  <si>
    <t>25-May-2022 06:51 PM</t>
  </si>
  <si>
    <t>NIP/SCB/EMMANUEL UCHE/Exam fees MA and CBL EMMANUEL UCHE</t>
  </si>
  <si>
    <t>26-May-2022 01:44 PM</t>
  </si>
  <si>
    <t>NIP/WBP/ADENIYI OBAFEMI ODUNUBI/ZENITH BANK-Company Law ACCA paper fee</t>
  </si>
  <si>
    <t>26-May-2022 02:42 PM</t>
  </si>
  <si>
    <t>NIP/GTB/OGUNSINA GRACE KEHINDEOGUNSINA GRACE KEH/via GTWORLD Ogunsina Grace - F1</t>
  </si>
  <si>
    <t>26-May-2022 09:27 AM</t>
  </si>
  <si>
    <t>NIP/GTB/AYODELE   ABIOLA PAULAYODELE , ABIOLA PA/via GTWORLD Abiola Ayodele pyt</t>
  </si>
  <si>
    <t>27-May-2022 11:45 AM</t>
  </si>
  <si>
    <t>ETZ OtherBanks-0571015362-ABN/ZEN-000289631972;NXG :TRFEXAMPAYMENTMAID5199</t>
  </si>
  <si>
    <t>27-May-2022 11:52 AM</t>
  </si>
  <si>
    <t>ETZ OtherBanks-0571015362-ABN/ZEN-000289641492;NXG :TRFEXAMPAYMENTFAID5199</t>
  </si>
  <si>
    <t>27-May-2022 03:42 PM</t>
  </si>
  <si>
    <t>NIP/GTB/BELLO ADEWUMI QUDUS/KnowledgeandSkillsACCA REF90645403600021000000220527</t>
  </si>
  <si>
    <t>28-May-2022 02:24 PM</t>
  </si>
  <si>
    <t>NIP/HBC/SAMMY OPEYEMI OLASUPO/Octiplus: PAYMENT OF EXAM FEES FOR FA AND MA ACCA</t>
  </si>
  <si>
    <t>28-May-2022 11:38 PM</t>
  </si>
  <si>
    <t>29-May-2022 04:06 PM</t>
  </si>
  <si>
    <t>SMS Notification Charge May 2022</t>
  </si>
  <si>
    <t>30-May-2022 06:41 PM</t>
  </si>
  <si>
    <t>NIP/ETRAN/LAWAL BOLAJOKO/NXG :TRFCBEFRMLAWALBOLAJOKOTOLEAGUEASSOC</t>
  </si>
  <si>
    <t>30-May-2022 06:45 PM</t>
  </si>
  <si>
    <t>NIP/FBN/URANTA CHURCHILL SIMILAILAIHIM/FBNMOBILE:IVY LEAGUE ASSOCIATES LTD    CB</t>
  </si>
  <si>
    <t>31-May-2022 11:43 AM</t>
  </si>
  <si>
    <t>NIP/STLB/OLUWATOSIN OLAJUMOKE COLE/Transfer from OLUWATOSIN OLAJUMOKE COLE to IV</t>
  </si>
  <si>
    <t>31-May-2022 11:09 PM</t>
  </si>
  <si>
    <t>01-Jun-2022 04:23 PM</t>
  </si>
  <si>
    <t>NIP/ETRAN/LAWAL BOLAJOKO/NXG :TRFCBLFRMLAWALBOLAJOKOTOLEAGUEASSOC</t>
  </si>
  <si>
    <t>01-Jun-2022 05:59 PM</t>
  </si>
  <si>
    <t>ETZ OtherBanks-0571015362-ABN/ZEN-000295322414;NXG :TRFMAFAFRMENEHADAEZECY</t>
  </si>
  <si>
    <t>03-Jun-2022 02:51 PM</t>
  </si>
  <si>
    <t>NIP/ECO/ADEDAYO ADEBAJO/REF3438921032 BO ADEDAYO ADEBAJO IFO IVY LEAGUE A</t>
  </si>
  <si>
    <t>04-Jun-2022 06:30 PM</t>
  </si>
  <si>
    <t>NIP/GTB/OKAFOR  CHELSEA CHIDUBEM/via GTWORLD Chelsea Okafor ACCA Management Acco</t>
  </si>
  <si>
    <t>04-Jun-2022 05:53 PM</t>
  </si>
  <si>
    <t>NIP/FBN/OBIAJULU THEODORE CHIDINMA/FBNMOBILE:IVY LEAGUE ASSOCIATES LTD    CBE/CB</t>
  </si>
  <si>
    <t>04-Jun-2022 10:37 PM</t>
  </si>
  <si>
    <t>05-Jun-2022 07:06 AM</t>
  </si>
  <si>
    <t>NIP/FBN/IBEGBUNAM OGOCHUKWU FIDELIA/FBNMOBILE:IVY LEAGUE ASSOCIATES LTD    CBE/5</t>
  </si>
  <si>
    <t>07-Jun-2022 03:56 PM</t>
  </si>
  <si>
    <t>NIP/FCMB/ADEMOSU ADEWUNMI FLORENCE/App 5015576 BT exam fee To Zenith Bank IVY LE</t>
  </si>
  <si>
    <t>07-Jun-2022 07:18 AM</t>
  </si>
  <si>
    <t>NIP/FBN/OBU CHISOM NONYELUM/FBNMOBILE:IVY LEAGUE ASSOCIATES LTD    CBE/CBL</t>
  </si>
  <si>
    <t>07-Jun-2022 03:36 PM</t>
  </si>
  <si>
    <t>NIP/FBN/ILEBIYI TOLUWALOPEMI MOSES/FBNMOBILE:IVY LEAGUE ASSOCIATES LTD    CBE/CB</t>
  </si>
  <si>
    <t>09-Jun-2022 02:59 PM</t>
  </si>
  <si>
    <t>NIP/UBA/ADEYEMI OLUWAKOREDE ESTHER/MOB/IVY LEAGUE ASSO/UTO/11643692309/Adeyemi D</t>
  </si>
  <si>
    <t>09-Jun-2022 10:28 AM</t>
  </si>
  <si>
    <t>NIP/FBN/OGUNYALE COVENANT EYITOPE/FBNMOBILE:IVY LEAGUE ASSOCIATES LTD    CBE/EXA</t>
  </si>
  <si>
    <t>09-Jun-2022 11:14 AM</t>
  </si>
  <si>
    <t>NIP/GTB/ALUKO  MONSURAT OLAITANALUKO, MONSURAT O/via GTWORLD Exam pyt-Financial</t>
  </si>
  <si>
    <t>09-Jun-2022 07:27 PM</t>
  </si>
  <si>
    <t>NIP/GTB/ZAMENU BOLAJI  SAMUELZAMENU BOLAJI  SAMU/via GTWORLD On demand exams fee</t>
  </si>
  <si>
    <t>10-Jun-2022 09:41 AM</t>
  </si>
  <si>
    <t>NIP/FBN/HARUNA AJAO RASAQ/FBNMOBILE:IVY LEAGUE ASSOCIATES LTD    CBE/HAROON HALI</t>
  </si>
  <si>
    <t>10-Jun-2022 12:21 PM</t>
  </si>
  <si>
    <t>NIP/ABN/HALIMAT DOLAPO SALAWUDEEN-183-DIAMOND SW/TRFBT examFRM HALIMAT DOLAPO SA</t>
  </si>
  <si>
    <t>11-Jun-2022 02:57 PM</t>
  </si>
  <si>
    <t>NIP/UBA/AYANTUNJI RASHEED ORIYOMI/MOB/IVY LEAGUE ASSO/UTO/11661357725/B T Exam A</t>
  </si>
  <si>
    <t>11-Jun-2022 11:25 PM</t>
  </si>
  <si>
    <t>12-Jun-2022 08:44 PM</t>
  </si>
  <si>
    <t>NIP/FBN/ODIOR ALEOGHO MICHAEL/FBNMOBILE:IVY LEAGUE ASSOCIATES LTD    CBE/EXAM PA</t>
  </si>
  <si>
    <t>14-Jun-2022 07:19 AM</t>
  </si>
  <si>
    <t>NIP/GTB/EYAUFE SAMUEL AGHOGHO/USSD NIP Transfer from  09021615682</t>
  </si>
  <si>
    <t>14-Jun-2022 11:50 AM</t>
  </si>
  <si>
    <t>EXAM FEE TEMITOPE// TRF FROM DE FLIGHT MEDICS NIG</t>
  </si>
  <si>
    <t>14-Jun-2022 01:02 PM</t>
  </si>
  <si>
    <t>NIP/WBP/ZAINAB  OLUKOGA/ZENITH BANK-For BT and CBL exams</t>
  </si>
  <si>
    <t>16-Jun-2022 10:14 AM</t>
  </si>
  <si>
    <t>NIP/ABN/FERANMI EMMANUEL OLASEINDE/TRFOlaseinde Oluwaferanmi BTFRM FERANMI EMMAN</t>
  </si>
  <si>
    <t>16-Jun-2022 12:55 PM</t>
  </si>
  <si>
    <t>NIP/GTB/ADEBAJO  MOSES ADEDAYOADEBAJO, MOSES ADE/REF2032250500000500000022061612</t>
  </si>
  <si>
    <t>16-Jun-2022 02:00 PM</t>
  </si>
  <si>
    <t>TRF FRM OMODOLAPO FLORENCE BAMIDELE TO IVY LEAGUE ASSOCIATES LTD -  CBE|BT &amp;amp;</t>
  </si>
  <si>
    <t>16-Jun-2022 08:23 AM</t>
  </si>
  <si>
    <t>NIP/FCMB/NETCROSS AGRO INDUSTRIES LIMITED/web:App: Akande Adefemi Adisa -Student</t>
  </si>
  <si>
    <t>17-Jun-2022 10:54 AM</t>
  </si>
  <si>
    <t>NIP/UBA/FAIZAT ABIKE LASISI/MOB2/UTO/To IVY CBE/FA Paper</t>
  </si>
  <si>
    <t>17-Jun-2022 08:33 PM</t>
  </si>
  <si>
    <t>TRF FRM EBENEZER ABAYOMI ADELEYE TO IVY LEAGUE ASSOCIATES LTD -  CBE|ACCA EXAM F</t>
  </si>
  <si>
    <t>18-Jun-2022 11:01 PM</t>
  </si>
  <si>
    <t>19-Jun-2022 02:56 PM</t>
  </si>
  <si>
    <t>NIP/GTB/AWODUN UMAR-FAROUQ A.AWODUN UMAR-FAROUQ /PaymentforCBLexamforAwodunUmarFarouq REF227784848000060000002206191456</t>
  </si>
  <si>
    <t>20-Jun-2022 09:26 AM</t>
  </si>
  <si>
    <t>NIP/ABN/QOZEEM OLALEKAN SHOBALOJU/TRFExam feeFRM QOZEEM OLALEKAN SHOBALOJU TO IV</t>
  </si>
  <si>
    <t>20-Jun-2022 10:42 AM</t>
  </si>
  <si>
    <t>NIP/STLB/OLUWADAMILOLA AFOLALU/Transfer from OLUWADAMILOLA AFOLALU to IVY LEAGUE</t>
  </si>
  <si>
    <t>21-Jun-2022 12:08 PM</t>
  </si>
  <si>
    <t>NIP/GTB/AKANBI FUNKE DEBORAH/via GTWORLD</t>
  </si>
  <si>
    <t>21-Jun-2022 10:18 AM</t>
  </si>
  <si>
    <t>NIP/ABN/OLADOKE NURAT ALOGBA-183-DIAMOND SWAG/TRFFA and BT examsFRM OLADOKE NURA</t>
  </si>
  <si>
    <t>22-Jun-2022 11:46 AM</t>
  </si>
  <si>
    <t>1885068 DP OLAWALE AKIN 4621947</t>
  </si>
  <si>
    <t>22-Jun-2022 01:01 PM</t>
  </si>
  <si>
    <t>23-Jun-2022 10:56 AM</t>
  </si>
  <si>
    <t>NIP/STLB/TAIWO OLUGBENGA OSUNLEYE/Transfer from TAIWO OLUGBENGA OSUNLEYE to IVY</t>
  </si>
  <si>
    <t>24-Jun-2022 12:13 PM</t>
  </si>
  <si>
    <t>NIP/GTB/OKEDEYI  ABISOYE SAMSON/PaymentforACCAFAExamafternoonsessionforJuly1 REF</t>
  </si>
  <si>
    <t>24-Jun-2022 12:15 PM</t>
  </si>
  <si>
    <t>NIP/ABN/ABISOYE SAMSON OKEDEYI/TRFPayment for ACCA BT exam July 1FRM ABISOYE SAM</t>
  </si>
  <si>
    <t>24-Jun-2022 03:59 PM</t>
  </si>
  <si>
    <t>NIP/GTB/ADEBAJO  MOSES ADEDAYO/REF203225050000050000002206241558</t>
  </si>
  <si>
    <t>24-Jun-2022 04:24 PM</t>
  </si>
  <si>
    <t>NIP/ABN/FERANMI EMMANUEL OLASEINDE/TRFCBL270622NOONFRM FERANMI EMMANUEL OLASEIND</t>
  </si>
  <si>
    <t>25-Jun-2022 08:28 AM</t>
  </si>
  <si>
    <t>NIP/GTB/ADAMU MASA'UDU KAZAURE/REF311224498000050000002206250828</t>
  </si>
  <si>
    <t>25-Jun-2022 12:05 PM</t>
  </si>
  <si>
    <t>NIP/ECO/WILLIAMS VICTORIA/REF220625120441797 BO WILLIAMS VICTORIA IFO IVY L</t>
  </si>
  <si>
    <t>25-Jun-2022 03:36 PM</t>
  </si>
  <si>
    <t>NIP/GTB/ONIBOKUN IFEOLUWA  FAITH/via GTWORLD</t>
  </si>
  <si>
    <t>25-Jun-2022 09:26 PM</t>
  </si>
  <si>
    <t>26-Jun-2022 09:43 AM</t>
  </si>
  <si>
    <t>NIP/GTB/FADAIRO EDNA IZIEGBEFADAIRO EDNA IZIEGBE/ExamfeeEmmanuelAiriohuodion REF</t>
  </si>
  <si>
    <t>26-Jun-2022 07:13 PM</t>
  </si>
  <si>
    <t>SMS Notification Charge Jun 2022</t>
  </si>
  <si>
    <t>28-Jun-2022 02:09 PM</t>
  </si>
  <si>
    <t>NIP/GTB/ADAMU MASA'UDU KAZAURE/Adamukazaure3787667 REF31122449800005000000220628</t>
  </si>
  <si>
    <t>28-Jun-2022 08:35 PM</t>
  </si>
  <si>
    <t>NIP/GTB/OSAZUWA  SHALOM ITOHAN/BTpaper REF228669765000050000002206282034</t>
  </si>
  <si>
    <t>28-Jun-2022 10:02 AM</t>
  </si>
  <si>
    <t>28-Jun-2022 10:05 AM</t>
  </si>
  <si>
    <t>PR FOR NEPA FOR MAY 2022// TRF TO OLUMIDE AYODELE EBIETOMIYE</t>
  </si>
  <si>
    <t>REFUND OF EXAM FEE TO STUDENT/NIP TFR TO URANTA CHURCHILL SIMILAILAIHIM/FBN</t>
  </si>
  <si>
    <t>CBE REMITTCE 4 MAY-2022 INV-73220// TRF TO SEACRON EDUCATIONAL NIGERIA LIMITED</t>
  </si>
  <si>
    <t>29-Jun-2022 11:50 AM</t>
  </si>
  <si>
    <t>29-Jun-2022 03:52 PM</t>
  </si>
  <si>
    <t>TRF FRM QUADIR IDOWU BALE TO IVY LEAGUE ASSOCIATES LTD -  CBE|Bale Quadir CBL Ex</t>
  </si>
  <si>
    <t>30-Jun-2022 10:57 AM</t>
  </si>
  <si>
    <t>NIP/ITEX/ITEX Integrated Services LTD/Cash Deposit from Oloruntoyin Adebayo to I</t>
  </si>
  <si>
    <t>30-Jun-2022 10:35 PM</t>
  </si>
  <si>
    <t>01-Jul-2022 05:59 AM</t>
  </si>
  <si>
    <t>NIP/GTB/SOMOYE OLATUNDE ABIODUN/USSD NIP Transfer from  08056655705</t>
  </si>
  <si>
    <t>NIP/GTB/UDENSI  NWANNEKA CHIDERA/via GTWORLD Bt exam payment</t>
  </si>
  <si>
    <t>NIP/GTB/OBI-NJOKU  OZICHUKWU JACINTA/via GTWORLD MA and FA</t>
  </si>
  <si>
    <t>04-Jul-2022 09:18 AM</t>
  </si>
  <si>
    <t>NIP/UBA/AYANTUNJI RASHEED ORIYOMI/ATM NIP @ 10331723/1015362596 Zenith</t>
  </si>
  <si>
    <t>04-Jul-2022 02:04 PM</t>
  </si>
  <si>
    <t>NIP/SKYE/ADENIKE FOLASHADE SHITTU/DGBNK:Vulte FT To:IVY LEAGUE ASSOCIATES LTD -  CBE:Zenith Bank:ACCA - CBE MA -Adenike</t>
  </si>
  <si>
    <t>NIP/GTB/YUSUF DAMILOLA RUKAYAT YUSUF DAMILOLA RUK/TuitionandRegistrationfee REF442447438000160000002201071641</t>
  </si>
  <si>
    <t>10-Jun-2022 11:34 AM</t>
  </si>
  <si>
    <t>NIP Charge:BNG PYT 4 APR &amp;amp; MAY WASTE BILL</t>
  </si>
  <si>
    <t>NIP Charge:BNG PYT 4 DP DESIGNED 4 MAY 2022</t>
  </si>
  <si>
    <t>NIP Charge:PYT 4 SYSTEMREPAIRS &amp;amp; MEMORY 4 CBE</t>
  </si>
  <si>
    <t>NIP Charge:PYT  WEB HOSTING RENEWAL-2023</t>
  </si>
  <si>
    <t>10-Jun-2022 11:42 AM</t>
  </si>
  <si>
    <t>NIP Charge:LECTURERS PAY 4 MAR-JUNE 2022 DIET</t>
  </si>
  <si>
    <t>NIP Charge:LECTURERS PAY-4-MAR-JUNE-2022-DIET</t>
  </si>
  <si>
    <t>10-Jun-2022 11:43 AM</t>
  </si>
  <si>
    <t>NIP Charge:LECTURERS PAY-4-MAR-JUNE 2022 DIET</t>
  </si>
  <si>
    <t>NIP Charge:LECTURERS PAY_4_MAR&amp;amp;JUN 2022 DIET</t>
  </si>
  <si>
    <t>NIP Charge:LECTURERS=PAY 4 MAR&amp;amp;JUN=2022 DIET</t>
  </si>
  <si>
    <t>NIP Charge:LECTURERS PAY 4 MAR&amp;amp;JUN=2022=DIET-</t>
  </si>
  <si>
    <t>NIP Charge:LECTURERS_PAY 4 MAR-JUNE-2022 DIET</t>
  </si>
  <si>
    <t>NIP Charge:EXAM FEE REFUND FOR STUDENT</t>
  </si>
  <si>
    <t>NIP Charge:LECTURERS_PAY 4-MAR-JUNE 2022 DIET</t>
  </si>
  <si>
    <t>NIP Charge:LECTURERS PAY 4-MAR&amp;amp;JUN 2022-DIET</t>
  </si>
  <si>
    <t>NIP Charge:LECTURERS PAY 4 MAR-JUN-=2022 DIET</t>
  </si>
  <si>
    <t>NIP Charge:LECTURERS PAY=4 MAR&amp;amp;JUN 2022 DIET</t>
  </si>
  <si>
    <t>NIP Charge:LECTURERS_PAY 4 MAR-JUN 2022 DIET</t>
  </si>
  <si>
    <t>NIP Charge:LECTURERS_PAY 4 MAR&amp;amp;JUN 2022_DIET</t>
  </si>
  <si>
    <t>NIP Charge:LECTURERS PAY 4 MAR-JUNE 2022-DIET</t>
  </si>
  <si>
    <t>NIP Charge:LECTURERS PAY-4 MAR-JUNE 2022 DIET</t>
  </si>
  <si>
    <t>NIP Charge:LECTURERS=PAY=4 MAR-JUNE 2022 DIET</t>
  </si>
  <si>
    <t>NIP Charge:LECTURERS=PAY-4-MAR-JUNE-2022-DIET</t>
  </si>
  <si>
    <t>NIP Charge:LECTURERS PAY 4 MAR-JUN-2022 DIET</t>
  </si>
  <si>
    <t>NIP Charge:LECTURERS PAY-4-MAR-JUN 2022 DIET</t>
  </si>
  <si>
    <t>NIP Charge:LECTURERS =PAY 4=MAR-JUN 2022 DIET</t>
  </si>
  <si>
    <t>NIP Charge:LECTURERS PAY 4 MAR-JUN 2022_DIET</t>
  </si>
  <si>
    <t>NIP Charge:LECTURERS PAY 4 MAR_JUN 2022 DIET</t>
  </si>
  <si>
    <t>NIP Charge:LECTURERS_PAY 4 MAR-JUN_2022 DIET</t>
  </si>
  <si>
    <t>NIP Charge:LECTURERS PAY 4 MAR&amp;amp;JUN 2022 DIET</t>
  </si>
  <si>
    <t>NIP Charge:LECTURERS PAY-4 MAR&amp;amp;JUN 2022 DIET</t>
  </si>
  <si>
    <t>NIP Charge:LECTURERS-PAY-4 MAR&amp;amp;JUN 2022 DIET</t>
  </si>
  <si>
    <t>NIP Charge:LECTURERS PAY 4_MAR&amp;amp;JUN 2022 DIET</t>
  </si>
  <si>
    <t>NIP Charge:LECTURERS PAY 4 MAR&amp;amp;JUN 2022 =DIET</t>
  </si>
  <si>
    <t>NIP Charge:LECTURERS PAY 4 MAR&amp;amp;=JUN 2022 DIET</t>
  </si>
  <si>
    <t>NIP Charge:LECTURERS PAY 4 MAR&amp;amp;JUN 2022 DIET=</t>
  </si>
  <si>
    <t>NIP Charge:LECTURERS PAY 4 MAR=JUN 2022 DIET</t>
  </si>
  <si>
    <t>NIP Charge:LECTURERS PAY 4 MAR=JUN=2022 DIET</t>
  </si>
  <si>
    <t>NIP Charge:LECTURERS PAY 4=MAR=JUN=2022 DIET</t>
  </si>
  <si>
    <t>NIP Charge:LECTURERS-PAY 4=MAR=JUN 2022 DIET</t>
  </si>
  <si>
    <t>NIP Charge:LECTURERS PAY=4 MAR&amp;amp;JUN 2022 +DIET</t>
  </si>
  <si>
    <t>NIP Charge:LECTURERS PAY 4 MAR+JUN DIET-2022</t>
  </si>
  <si>
    <t>NIP Charge:LECTURERS PAY 4 MAR-JUN 2022 DIET</t>
  </si>
  <si>
    <t>10-Jun-2022 11:44 AM</t>
  </si>
  <si>
    <t>NIP Charge:LECTURERS PAY-4 MAR-JUN-2022 DIET</t>
  </si>
  <si>
    <t>NIP Charge:LECTURERS PAY 4 MAR+JUN 2022 DIET</t>
  </si>
  <si>
    <t>10-Jun-2022 12:05 PM</t>
  </si>
  <si>
    <t>NIP Charge:staff loan repayable 4rm salary</t>
  </si>
  <si>
    <t>BNG PYT 4 DP DESIGNED 4 MAY 2022/NIP TFR TO OLIBEY  VALENTINE AZUBUIKE/GTB</t>
  </si>
  <si>
    <t>LECTURERS_PAY 4 MAR-JUNE-2022 DIET/NIP TFR TO MOSES IDONGESIT CHISOM/FBN</t>
  </si>
  <si>
    <t>PYT 4 SYSTEMREPAIRS &amp;amp; MEMORY 4 CBE/NIP TFR TO EBIETOMIYE OLANIYI FREDRICK/GT</t>
  </si>
  <si>
    <t>LECTURERS PAY_4_MAR&amp;amp;JUN 2022 DIET/NIP TFR TO OWOLESHO MAYOWA HAGI/GTB</t>
  </si>
  <si>
    <t>LECTURERS PAY-4-MAR-JUNE 2022 DIET/NIP TFR TO DONONYANABO SANDRA/GTB</t>
  </si>
  <si>
    <t>10-Jun-2022 11:41 AM</t>
  </si>
  <si>
    <t>PYT 4 FLIER DISTRITN@EXAM CENTRE// TRF TO OLUMIDE AYODELE EBIETOMIYE</t>
  </si>
  <si>
    <t>LECTURERS PAY-4-MAR-JUNE-2022-DIET/NIP TFR TO AKINNIYI ITANOLA SULAIMAN/ABN</t>
  </si>
  <si>
    <t>LECTURERS=PAY 4 MAR&amp;amp;JUN=2022 DIET/NIP TFR TO FASHESIN OMOLOLA SOLA/GTB</t>
  </si>
  <si>
    <t>BNG PYT 4 APR &amp;amp; MAY WASTE BILL/NIP TFR TO TEMMY VENTURES/GTB</t>
  </si>
  <si>
    <t>PYT  WEB HOSTING RENEWAL-2023/NIP TFR TO DATALEX MEDIA SERVICES/GTB</t>
  </si>
  <si>
    <t>LECTURERS PAY 4 MAR-JUNE 2022 DIET/NIP TFR TO ADAM OLAMILEKAN SALAUDEEN/ABN</t>
  </si>
  <si>
    <t>LECTURERS PAY 4 MAR&amp;amp;JUN=2022=DIET-/NIP TFR TO ORESILE  MODUPE JANET/GTB</t>
  </si>
  <si>
    <t>LECTURERS PAY 4 MAR&amp;amp;=JUN 2022 DIET/NIP TFR TO OLAJITAN OLADIMEJI AYOOLU /GTB</t>
  </si>
  <si>
    <t>LECTURERS PAY 4 MAR&amp;amp;JUN 2022 DIET=/NIP TFR TO ISIAKA MARZUQ OLADIPUPO/GTB</t>
  </si>
  <si>
    <t>EXAM FEE REFUND FOR STUDENT/NIP TFR TO OGUNMOLA OLUWATUNMISE O/GTB</t>
  </si>
  <si>
    <t>staff loan repayable 4rm salary/NIP TFR TO JAMIU OLUKAYODE OSHIBOLU/STBC</t>
  </si>
  <si>
    <t>LECTURERS =PAY 4=MAR-JUN 2022 DIET/NIP TFR TO OYEDOKUN ABIODUN/GTB</t>
  </si>
  <si>
    <t>LECTURERS PAY-4 MAR-JUNE 2022 DIET/NIP TFR TO OMOREGIE LAWRENCE OSAKHUWOMWAN/ECO</t>
  </si>
  <si>
    <t>LECTURERS PAY-4 MAR&amp;amp;JUN 2022 DIET/NIP TFR TO SOSANYA AKINJIDE LANRE /GTB</t>
  </si>
  <si>
    <t>LECTURERS PAY 4 MAR&amp;amp;JUN 2022 DIET/NIP TFR TO OSHIKOYA OLUMIDE GBOYEGA/GTB</t>
  </si>
  <si>
    <t>LECTURERS=PAY-4-MAR-JUNE-2022-DIET/NIP TFR TO OMOTOSO KAZEEM ADEKUNLE/GTB</t>
  </si>
  <si>
    <t>LECTURERS PAY 4 MAR_JUN 2022 DIET/NIP TFR TO OLAKITAN HABEEB OLATOMIWA/GTB</t>
  </si>
  <si>
    <t>LECTURERS PAY 4 MAR-JUN 2022 DIET/NIP TFR TO OGABU DAVID ONYINYE/FBN</t>
  </si>
  <si>
    <t>LECTURERS PAY 4 MAR&amp;amp;JUN 2022 DIET/NIP TFR TO ODEBO IFEOLUWA ADETAYO /GTB</t>
  </si>
  <si>
    <t>LECTURERS PAY 4 MAR-JUN-=2022 DIET/NIP TFR TO FOLAKEMI ESTHER OGUNYEMI/SKYE</t>
  </si>
  <si>
    <t>LECTURERS PAY 4_MAR&amp;amp;JUN 2022 DIET/NIP TFR TO HABIB MUSBAHU ABDULLAHI/GTB</t>
  </si>
  <si>
    <t>LECTURERS_PAY 4 MAR-JUN_2022 DIET/NIP TFR TO ODENIYI JOEL ADEOLA/GTB</t>
  </si>
  <si>
    <t>LECTURERS PAY 4 MAR-JUN-2022 DIET/NIP TFR TO GBADAMOSI OMOWONUOLA REGINA/GTB</t>
  </si>
  <si>
    <t>LECTURERS PAY 4 MAR-JUNE 2022-DIET/NIP TFR TO KOREDE DADA/UBA</t>
  </si>
  <si>
    <t>LECTURERS PAY 4-MAR&amp;amp;JUN 2022-DIET/NIP TFR TO DUROSANYA GABRIEL O/UBN</t>
  </si>
  <si>
    <t>LECTURERS_PAY 4 MAR-JUN 2022 DIET/NIP TFR TO TUNDE SOLOMON JOHNSON/STBC</t>
  </si>
  <si>
    <t>LECTURERS PAY 4 MAR-JUN 2022_DIET/NIP TFR TO AKINWANDEOLUMIDE RICHARD/GTB</t>
  </si>
  <si>
    <t>LECTURERS-PAY-4 MAR&amp;amp;JUN 2022 DIET/NIP TFR TO OLUDARE ADETUTU/GTB</t>
  </si>
  <si>
    <t>LECTURERS PAY-4-MAR-JUN 2022 DIET/NIP TFR TO ASADE  ADENIYI SOLOMON/GTB</t>
  </si>
  <si>
    <t>LECTURERS PAY-4 MAR-JUNE 2022 DIET/NIP TFR TO SOKUNBIOLUWAFEMI STEPHEN/GTB</t>
  </si>
  <si>
    <t>LECTURERS PAY 4 MAR&amp;amp;JUN 2022 =DIET/NIP TFR TO BINUYO IBUKUNOLUWA ADEWUNMI/GT</t>
  </si>
  <si>
    <t>LECTURERS_PAY 4-MAR-JUNE 2022 DIET/NIP TFR TO FOLAKEMI SHOBAYO/TITAN</t>
  </si>
  <si>
    <t>LECTURERS PAY 4 MAR=JUN 2022 DIET/NIP TFR TO OLADOSU OLADIMEJI AFEEZ/GTB</t>
  </si>
  <si>
    <t>LECTURERS=PAY=4 MAR-JUNE 2022 DIET/NIP TFR TO FATOKI OLUWADARE SAMUEL/GTB</t>
  </si>
  <si>
    <t>LECTURERS PAY=4 MAR&amp;amp;JUN 2022 DIET/NIP TFR TO APENA MUYIDEEN ADE/FCMB</t>
  </si>
  <si>
    <t>LECTURERS PAY-4 MAR-JUN-2022 DIET/NIP TFR TO OLADETAN OLUWATOSIN EMMANUEL/FBN</t>
  </si>
  <si>
    <t>LECTURERS_PAY 4 MAR&amp;amp;JUN 2022_DIET/NIP TFR TO AKANBI SAHEED/KBL</t>
  </si>
  <si>
    <t>LECTURERS-PAY 4=MAR=JUN 2022 DIET/NIP TFR TO ADETOLA BABAJIDE OLUMIDE/GTB</t>
  </si>
  <si>
    <t>LECTURERS PAY=4 MAR&amp;amp;JUN 2022 +DIET/NIP TFR TO AJAYI OLUWASEUN EMMANUEL/GTB</t>
  </si>
  <si>
    <t>LECTURERS PAY 4 MAR+JUN 2022 DIET/NIP TFR TO OLAKISAN JAMIU ADEYEMI/FBN</t>
  </si>
  <si>
    <t>LECTURERS PAY 4=MAR=JUN=2022 DIET/NIP TFR TO SHOTANDEHAFEEZ OLADIPUPO/GTB</t>
  </si>
  <si>
    <t>LECTURERS PAY 4 MAR=JUN=2022 DIET/NIP TFR TO IKEOLUMBA JONATHAN OBINNA/GTB</t>
  </si>
  <si>
    <t>LECTURERS PAY 4 MAR+JUN DIET-2022/NIP TFR TO OSHIBOLU AHMED OLUWASEYI/GTB</t>
  </si>
  <si>
    <t>11-Jun-2022 12:55 PM</t>
  </si>
  <si>
    <t>11-Jun-2022 11:07 PM</t>
  </si>
  <si>
    <t>13-Jun-2022 03:52 PM</t>
  </si>
  <si>
    <t>NIP/GTB/ALABI ANUOLUWAPO REBECCA/REF219937601000020000002206131551</t>
  </si>
  <si>
    <t>17-Jun-2022 05:23 PM</t>
  </si>
  <si>
    <t>ZENITH MOBILE TRANSFER FROM OLUWASEYIFUNMI IFEOLUWA OKI</t>
  </si>
  <si>
    <t>17-Jun-2022 03:08 PM</t>
  </si>
  <si>
    <t>18-Jun-2022 10:45 PM</t>
  </si>
  <si>
    <t>NIP/WBP/UGOCHUKWU OKUBOWEI OKAFOR/ZENITH BANK-</t>
  </si>
  <si>
    <t>21-Jun-2022 12:13 PM</t>
  </si>
  <si>
    <t>NIP/ABN/PAULA OBIANUJU IHENACHOR/TRFACCA tution Paula IhenachorFRM PAULA OBIANUJ</t>
  </si>
  <si>
    <t>23-Jun-2022 01:57 PM</t>
  </si>
  <si>
    <t xml:space="preserve">NIP/FBN/WILLIAMS OLUSOLA ANIKE/FBNMOBILE:IVY LEAGUE ASSOCIATES LTD/ACCA   KIKI </t>
  </si>
  <si>
    <t>24-Jun-2022 10:18 AM</t>
  </si>
  <si>
    <t>NIP/FCMB/ODUNAYO OYINKANSOLA SIMISOLA/App part payment for class To Zenith Bank</t>
  </si>
  <si>
    <t>24-Jun-2022 10:42 AM</t>
  </si>
  <si>
    <t>NIP/FBN/OYELAMI OLUWADAMILARE PETER/FBNMOBILE:IVY LEAGUE ASSOCIATES LTD/ACCA TUI</t>
  </si>
  <si>
    <t>25-Jun-2022 12:37 PM</t>
  </si>
  <si>
    <t>NIP/GTB/ABORISADE OPEYEMI TEMITAYO/USSD NIP Transfer from  08176591644</t>
  </si>
  <si>
    <t>25-Jun-2022 04:38 PM</t>
  </si>
  <si>
    <t>NIP/FDP/TITILAYO ADEBUKOLA GBOKAN/ONB TRF FROM TITILAYO A **3598 FBP</t>
  </si>
  <si>
    <t>25-Jun-2022 12:58 PM</t>
  </si>
  <si>
    <t>TRF FRM JOSHUA ADEBOYE BADEJO TO IVY LEAGUE ASSOCIATES LTD|tution</t>
  </si>
  <si>
    <t>25-Jun-2022 01:09 PM</t>
  </si>
  <si>
    <t>25-Jun-2022 08:45 PM</t>
  </si>
  <si>
    <t>NIP Charge:AUX  STAFF NET SALRY 4 JUNE 2022</t>
  </si>
  <si>
    <t>NIP Charge:AUX  STAFF NET SALRY_4 JUNE 2022</t>
  </si>
  <si>
    <t>NIP Charge:STAFF NET SALRY 4-JUNE 2022</t>
  </si>
  <si>
    <t>28-Jun-2022 10:06 AM</t>
  </si>
  <si>
    <t>NIP Charge:NET STAFF SALARY FOR JUNE 2022</t>
  </si>
  <si>
    <t>NIP Charge:Shortfall on staff salary June 022</t>
  </si>
  <si>
    <t>NIP Charge:Staff Salary for-June 2022</t>
  </si>
  <si>
    <t>NIP Charge:STAFF NET SALRY 4 JUNE 2022</t>
  </si>
  <si>
    <t>NIP Charge:STAFF NET SALRY_4 JUNE 2022</t>
  </si>
  <si>
    <t>AUX  STAFF NET SALRY_4 JUNE 2022/NIP TFR TO GODDEY KELVIN EMUDIAYERE/SKYE</t>
  </si>
  <si>
    <t>Shortfall on staff salary June 022/NIP TFR TO EBIETOMIYE OLUMIDE AYODELE/GTB</t>
  </si>
  <si>
    <t>PYT FOR DATA FOR THE OFFICE// TRF TO OLUMIDE AYODELE EBIETOMIYE</t>
  </si>
  <si>
    <t>AUX. STAFF NET-SALRY 4 JUNE 2022// TRF TO OLUMIDE AYODELE EBIETOMIYE</t>
  </si>
  <si>
    <t>PYT 4 CAR STICKER 4 STUDENT// TRF TO OLUMIDE AYODELE EBIETOMIYE</t>
  </si>
  <si>
    <t>STAFF NET SALRY 4-JUNE 2022/NIP TFR TO LUCKY ISHAYA MUSA/ABN</t>
  </si>
  <si>
    <t>NET STAFF SALARY FOR JUNE 2022/NIP TFR TO WILLIAMS VANESSA OCHUOLLE /GTB</t>
  </si>
  <si>
    <t>AUX  STAFF NET SALRY 4 JUNE 2022/NIP TFR TO YAKUBU ISIYAKA/UNITY</t>
  </si>
  <si>
    <t>BAL REMITTCE-4APRIL 2022-INV-72795// TRF TO SEACRON EDUCATIONAL NIGERIA LIMITED</t>
  </si>
  <si>
    <t>STAFF NET SALRY_4 JUNE 2022/NIP TFR TO OSHIBOLU JAMIU OLUKAYODE/GTB</t>
  </si>
  <si>
    <t>PETTY/FUEL CASH FOR THE OFFICE// TRF TO OLUMIDE AYODELE EBIETOMIYE</t>
  </si>
  <si>
    <t>PYT 4 NEPA BILL 4 MAY 2022// TRF TO OLUMIDE AYODELE EBIETOMIYE</t>
  </si>
  <si>
    <t>STAFF NET SALRY 4 JUNE 2022/NIP TFR TO EBIETOMIYE OLUMIDE AYODELE/GTB</t>
  </si>
  <si>
    <t>Staff Salary for-June 2022/NIP TFR TO RUTH OLUWAWUNMI AJAYI/STBC</t>
  </si>
  <si>
    <t>30-Jun-2022 10:04 PM</t>
  </si>
  <si>
    <t>02-Jul-2022 08:18 AM</t>
  </si>
  <si>
    <t>02-Jul-2022 09:04 AM</t>
  </si>
  <si>
    <t>02-Jul-2022 11:37 AM</t>
  </si>
  <si>
    <t>NIP/GTB/OKPALA    EBUKA JUDE/REF227696706000092000002207021136</t>
  </si>
  <si>
    <t>04-Jul-2022 01:24 PM</t>
  </si>
  <si>
    <t>TRF FRM OLUWATOBI ADEWUMI ADEGOKE TO IVY LEAGUE ASSOCIATES LTD|reg fee and lecture fee</t>
  </si>
  <si>
    <t xml:space="preserve">•	Which group best describes your current stage                                              </t>
  </si>
  <si>
    <t>Papers of interest for September 2022 exam?</t>
  </si>
  <si>
    <t xml:space="preserve">Preferred Class Model For December 2022 Exam? </t>
  </si>
  <si>
    <t>Papers of interest for December 2022 exam (FACE TO FACE)?</t>
  </si>
  <si>
    <t>Papers of interest for December 2022 exams (Online)?</t>
  </si>
  <si>
    <t>NIP/ABN/OLAYINKA OYINKANSOLA FADIRE/TRFFRM OLAYINKA OYINKANSOLA FADIRE TO IVY LEAGUE ASSOCIATES LTD</t>
  </si>
  <si>
    <t>NIP/UBA/NOSA- UGOBOR ESOSA OLUTAYO/MOB/IVY LEAGUE ASSO/UTO/11838157463/Esosa AAA and SBR Lecture</t>
  </si>
  <si>
    <t>05-Jul-2022 12:48 PM</t>
  </si>
  <si>
    <t>05-Jul-2022 01:57 PM</t>
  </si>
  <si>
    <t>TRF FRM OLUWABUSOLA AZEEZAT SULAIMAN TO IVY LEAGUE ASSOCIATES LTD|ACCA Lectures part</t>
  </si>
  <si>
    <t>05-Jul-2022 04:45 PM</t>
  </si>
  <si>
    <t>NIP/STBC/UGOCHUKWU HECTOR EKWUGHA/Sbr</t>
  </si>
  <si>
    <t>05-Jul-2022 05:06 PM</t>
  </si>
  <si>
    <t>TRF FRM EDIDIONG UBONG ABBA TO IVY LEAGUE ASSOCIATES LTD|Edidiong Abba - Ivy League</t>
  </si>
  <si>
    <t>06-Jul-2022 04:50 AM</t>
  </si>
  <si>
    <t>NIP/ECO/EUCHARIA MUODOZIE/REF3702201376 BO EUCHARIA MUODOZIE IFO IVY LEAGUE</t>
  </si>
  <si>
    <t>06-Jul-2022 10:28 AM</t>
  </si>
  <si>
    <t>TRF FRM OLAYINKA KAZEEM AGBOOLA TO IVY LEAGUE ASSOCIATES LTD|Agboola Olayinka K Sept AFM</t>
  </si>
  <si>
    <t>06-Jul-2022 12:16 PM</t>
  </si>
  <si>
    <t>NIP/STLB/GOODLUCK KANYINSOLA OREOLUWA/Transfer from GOODLUCK KANYINSOLA OREOLUWA to IVY LEAGUE ASSOCIATES LTD</t>
  </si>
  <si>
    <t>06-Jul-2022 07:20 PM</t>
  </si>
  <si>
    <t>NIP/GTB/IHENYEM ODEGUA ESTHER/TuitionOdeguaEAilemen REF352348139000075000002207061920</t>
  </si>
  <si>
    <t>07-Jul-2022 12:51 PM</t>
  </si>
  <si>
    <t>NIP/ABN/AKANIRO SAMPSON ONYEABO-114-HIDA/TRFFunds TransferFRM AKANIRO SAMPSON ONYEABO TO IVY LEAGUE ASSOCIATES LTD</t>
  </si>
  <si>
    <t>07-Jul-2022 01:49 PM</t>
  </si>
  <si>
    <t>NIP/UBN/ADHERIOMA LAURA E/MOBILE/UNION Transfer from ADHERIOMA LAURA E - AAA intensive class</t>
  </si>
  <si>
    <t>07-Jul-2022 02:32 PM</t>
  </si>
  <si>
    <t>NIP/SCB/CHARLES OGECHUKWU UDECHUKWU/AFM payment for Charles Udechukwu</t>
  </si>
  <si>
    <t>07-Jul-2022 05:13 PM</t>
  </si>
  <si>
    <t>NIP/KUDA/Magret Oluwafunmibi Adeboye/EXAM</t>
  </si>
  <si>
    <t>08-Jul-2022 03:41 PM</t>
  </si>
  <si>
    <t>PYT OF NEPA BILL 4 JUNE 2022+PR// TRF TO OLUMIDE AYODELE EBIETOMIYE</t>
  </si>
  <si>
    <t>PYT 4 ADMIN MATERIAL 4 DEC 2022// TRF TO OLUMIDE AYODELE EBIETOMIYE</t>
  </si>
  <si>
    <t>PYT 4 TONNER AND DRUM 4 2 PRINTER// TRF TO OLUMIDE AYODELE EBIETOMIYE</t>
  </si>
  <si>
    <t>PYT 4 HALF ENGINE 4 PETROL GEN// TRF TO MOSHOOD KOLA SHOBOWALE</t>
  </si>
  <si>
    <t>BAL 4 HALF ENGINE 4 PETROL GEN// TRF TO OLUMIDE AYODELE EBIETOMIYE</t>
  </si>
  <si>
    <t>BAL PYT 4 DOOR KEYS,HANDLES TABLE// TRF TO OLUMIDE AYODELE EBIETOMIYE</t>
  </si>
  <si>
    <t>08-Jul-2022 03:55 PM</t>
  </si>
  <si>
    <t>NIP Charge:PYT 4 REPAIR,SERVICE OF DIESEL GEN</t>
  </si>
  <si>
    <t>PYT 4 REPAIR,SERVICE OF DIESEL GEN/NIP TFR TO AKANBI M SAUBANA/UBA</t>
  </si>
  <si>
    <t>08-Jul-2022 03:59 PM</t>
  </si>
  <si>
    <t>NIP Charge:PYT 4 SERVICING OF 17 ACs 4 IVY</t>
  </si>
  <si>
    <t>PYT 4 SERVICING OF 17 ACs 4 IVY/NIP TFR TO OLUDIRAN AKINLABI/UBA</t>
  </si>
  <si>
    <t>08-Jul-2022 05:02 PM</t>
  </si>
  <si>
    <t>NIP Charge:PYT 4 JUNE WASTE BILL 2022</t>
  </si>
  <si>
    <t>PYT 4 JUNE WASTE BILL 2022/NIP TFR TO TEMMY VENTURES/GTB</t>
  </si>
  <si>
    <t>NIP Charge:PART PYT 4 DOOR KEYS,HANDLES TABLE</t>
  </si>
  <si>
    <t>PART PYT 4 DOOR KEYS,HANDLES TABLE/NIP TFR TO ALAWODE ISMAIL AKANNI/GTB</t>
  </si>
  <si>
    <t>08-Jul-2022 05:03 PM</t>
  </si>
  <si>
    <t>NIP Charge:STAFF PAYE TAX REMTTC 4 JUNE 2022</t>
  </si>
  <si>
    <t>STAFF PAYE TAX REMTTC 4 JUNE 2022/NIP TFR TO OSHIBOLU JAMIU OLUKAYODE/GTB</t>
  </si>
  <si>
    <t>NIP Charge:PYT FOR DP DESIGNED FOR JUNE 2022</t>
  </si>
  <si>
    <t>PYT FOR DP DESIGNED FOR JUNE 2022/NIP TFR TO OLIBEY  VALENTINE AZUBUIKE/GTB</t>
  </si>
  <si>
    <t>08-Jul-2022 08:39 PM</t>
  </si>
  <si>
    <t>NIP/ABN/ADEDOYIN  KALESANWO/TRFSeptember Diet Intensive ClassFRM ADEDOYIN  KALESANWO TO IVY LEAGUE ASSOCIATES LTD</t>
  </si>
  <si>
    <t>09-Jul-2022 11:16 PM</t>
  </si>
  <si>
    <t>10-Jul-2022 01:54 PM</t>
  </si>
  <si>
    <t>NIP/ABN/ODOSAMAMWEN TESTIMONY OGBOGHODO/TRFSBR Lecture FeeFRM ODOSAMAMWEN TESTIMONY OGBOGHODO TO IVY LEAGUE ASSOCIATES L</t>
  </si>
  <si>
    <t>11-Jul-2022 10:05 AM</t>
  </si>
  <si>
    <t>NIP/SKYE/ZAINAB OMUWUNMI NURUDEEN/DGBNK:Vulte FT To:IVY LEAGUE ASSOCIATES LTD:Zenith Bank:Online Tutorial fee for Nurude</t>
  </si>
  <si>
    <t>11-Jul-2022 10:48 AM</t>
  </si>
  <si>
    <t>NIP/UBA/SUNMBOYE MARTHA TEMILOLA/MOB/IVY LEAGUE ASSO/UTO/11933301843/Acca tuition fees</t>
  </si>
  <si>
    <t>12-Jul-2022 08:16 AM</t>
  </si>
  <si>
    <t>NIP/FBN/YUSUF FADILAT OMOTOLANI/FBNMOBILE:IVY LEAGUE ASSOCIATES LTD/PART PAYMENT OF LECTURE FEE</t>
  </si>
  <si>
    <t>12-Jul-2022 08:54 AM</t>
  </si>
  <si>
    <t>NIP/ABN/MOTUNRAYO BUSAYO KUSHIMO/TRF/Tutorial fee /FRM MOTUNRAYO BUSAYO KUSHIMO TO IVY</t>
  </si>
  <si>
    <t>12-Jul-2022 10:07 AM</t>
  </si>
  <si>
    <t>NIP/FBN/OKAFOR VIVIAN/FBNMOBILE:IVY LEAGUE ASSOCIATES LTD/VIVIAN OKAFOR</t>
  </si>
  <si>
    <t>13-Jul-2022 07:16 AM</t>
  </si>
  <si>
    <t>NIP/ABN/DAVID OLUWATAMILORE DUROWAIYE/TRFDavid Durowaiye- SBR ATAX  Reg feeFRM DAVID OLUWATAMILORE DUROWAIYE TO IVY LEAG</t>
  </si>
  <si>
    <t>13-Jul-2022 03:30 PM</t>
  </si>
  <si>
    <t>NIP/KUDA/EFEZOKHAE, JOSEPHINE ODION/LESSON FEE</t>
  </si>
  <si>
    <t>13-Jul-2022 03:38 PM</t>
  </si>
  <si>
    <t>TRF FRM RAMAT AJIKOBI AFOLAKE LAWALSON TO IVY LEAGUE ASSOCIATES LTD|Payment</t>
  </si>
  <si>
    <t>13-Jul-2022 05:41 PM</t>
  </si>
  <si>
    <t>NIP/UBA/OWHONDAH FRIDA CHIKA/MOB/IVY LEAGUE ASSO/UTO/11953105969/Tuition fee  70</t>
  </si>
  <si>
    <t>13-Jul-2022 06:06 PM</t>
  </si>
  <si>
    <t>NIP Charge:PYT 4 HARD DRIVE 4 FINANCE SYSTEM</t>
  </si>
  <si>
    <t>PYT 4 HARD DRIVE 4 FINANCE SYSTEM/NIP TFR TO EBIETOMIYE OLANIYI FREDRICK/GTB</t>
  </si>
  <si>
    <t>13-Jul-2022 06:07 PM</t>
  </si>
  <si>
    <t>14-Jul-2022 09:53 AM</t>
  </si>
  <si>
    <t>NIP/STBC/IFEOMA CHRISTIANA EZEJI/ACCA Lectures</t>
  </si>
  <si>
    <t>14-Jul-2022 11:15 AM</t>
  </si>
  <si>
    <t>14-Jul-2022 11:47 AM</t>
  </si>
  <si>
    <t>NIP/GTB/FADAIRO OREOLUWA FAVOUR/via GTWORLD</t>
  </si>
  <si>
    <t>14-Jul-2022 12:39 PM</t>
  </si>
  <si>
    <t>NIP/ABN/OYEWOLE VINCENT OYEBADE/TRFLesson feesFRM OYEWOLE VINCENT OYEBADE TO IVY LEAGUE ASSOCIATES LTD</t>
  </si>
  <si>
    <t>14-Jul-2022 03:55 PM</t>
  </si>
  <si>
    <t>NIP/GTB/AJAH OGOMEGBUNAM OLIVER/PART PAYMENT FOR TUITION</t>
  </si>
  <si>
    <t>14-Jul-2022 07:28 PM</t>
  </si>
  <si>
    <t>NIP/WBP/ELOBUIKE WILLIAM OKOYE/ZENITH BANK-</t>
  </si>
  <si>
    <t>14-Jul-2022 08:41 PM</t>
  </si>
  <si>
    <t>NIP/UBA/AMINATOGI GLOBAL VENTURES/MOB/IVY LEAGUE ASSO/UTO/11964176854/Thank you</t>
  </si>
  <si>
    <t>15-Jul-2022 05:09 AM</t>
  </si>
  <si>
    <t>NIP/GTB/JAIYEPE  DANIEL OLUGBENGA/via GTWORLD ACCA Tuition for Toluwanimi Jaiyepe</t>
  </si>
  <si>
    <t>15-Jul-2022 09:09 AM</t>
  </si>
  <si>
    <t>EXCESS FUEL REIMBURSEMENT// TRF TO OLUMIDE AYODELE EBIETOMIYE</t>
  </si>
  <si>
    <t>PYT 4 AC &amp; PLUG SUCKETS,BULBS// TRF TO OLUMIDE AYODELE EBIETOMIYE</t>
  </si>
  <si>
    <t>PYT4 SOCIAL MEDIA FUNDING 4 ADVERT// TRF TO OLUMIDE AYODELE EBIETOMIYE</t>
  </si>
  <si>
    <t>15-Jul-2022 11:39 AM</t>
  </si>
  <si>
    <t>NIP/ABN/KANCHAN  RAWAT/TRFAcca kanchanFRM KANCHAN  RAWAT TO IVY LEAGUE ASSOCIATES LTD</t>
  </si>
  <si>
    <t>15-Jul-2022 11:53 AM</t>
  </si>
  <si>
    <t>NIP/ABN/OLUSHOLAMI ESTHER OLOYEDE/TRFFRM OLUSHOLAMI ESTHER OLOYEDE TO IVY LEAGUE ASSOCIATES LTD</t>
  </si>
  <si>
    <t>15-Jul-2022 01:05 PM</t>
  </si>
  <si>
    <t>NIP/ABN/VALENTINE CHIGOZIE EZIOKWU/TRFAcca TuitionFRM VALENTINE CHIGOZIE EZIOKWU TO IVY LEAGUE ASSOCIATES LTD</t>
  </si>
  <si>
    <t>15-Jul-2022 02:54 PM</t>
  </si>
  <si>
    <t>NIP/STLB/EBUNOLUWA ANUOLUWAPO OBE/Transfer from EBUNOLUWA ANUOLUWAPO OBE to IVY LEAGUE ASSOCIATES LTD</t>
  </si>
  <si>
    <t>15-Jul-2022 03:43 PM</t>
  </si>
  <si>
    <t>TRF FRM FAVOUR CHIKAMSO OLEWUENYI TO IVY LEAGUE ASSOCIATES LTD|ACCA registration for Olewuenyi Favour C</t>
  </si>
  <si>
    <t>15-Jul-2022 03:56 PM</t>
  </si>
  <si>
    <t>TRF FRM OLAOLUWA ABDULWASIU SALAMI TO IVY LEAGUE ASSOCIATES LTD|Lecture fee</t>
  </si>
  <si>
    <t>15-Jul-2022 04:35 PM</t>
  </si>
  <si>
    <t>NIP/GTB/KILANI KABIR OLAWALE/Afmandsbrtutorials REF442500689000085000002207151633</t>
  </si>
  <si>
    <t>15-Jul-2022 05:00 PM</t>
  </si>
  <si>
    <t>TRF FRM ADESOLA OLUWADEMILADE ADEJOORIN TO IVY LEAGUE ASSOCIATES LTD|PartDiplomaInIFRS</t>
  </si>
  <si>
    <t>15-Jul-2022 05:08 PM</t>
  </si>
  <si>
    <t>TRF FRM OLABODE JACOBSON ADEDOKUN TO IVY LEAGUE ASSOCIATES LTD|Class Payment</t>
  </si>
  <si>
    <t>15-Jul-2022 06:02 PM</t>
  </si>
  <si>
    <t>NIP/UBA/ADAEZEOKONKWO/TUD  IBG/UTO/Adaeze Okonkwo SBR and AAA/ABAZA/IVY LEAG</t>
  </si>
  <si>
    <t>15-Jul-2022 06:04 PM</t>
  </si>
  <si>
    <t>NIP/GTB/BANJO   OLUFEMI SAMUEL/via GTWORLD BANJO OLUFEMI</t>
  </si>
  <si>
    <t>15-Jul-2022 08:18 PM</t>
  </si>
  <si>
    <t>NIP/FCMB/ATINUKE  ADERONKE AKINLOYE/App SBR Lecture To Zenith Bank IVY LEAGUE ASSOCIATES LTD</t>
  </si>
  <si>
    <t>16-Jul-2022 05:37 AM</t>
  </si>
  <si>
    <t>NIP/ABN/LADEINDE ADETOUN OLUWASEUN/TRF/AFM/FRM LADEINDE ADETOUN OLUWASEUN TO IVY</t>
  </si>
  <si>
    <t>16-Jul-2022 05:50 AM</t>
  </si>
  <si>
    <t>NIP/STBC/OLUSHOLA MOLONEY/Sept Intensive classes</t>
  </si>
  <si>
    <t>16-Jul-2022 05:51 AM</t>
  </si>
  <si>
    <t>NIP/FDP/JOY PEARL EDWARD/ONB TRF FROM JOY PEARL  **1663 FBP</t>
  </si>
  <si>
    <t>16-Jul-2022 05:52 AM</t>
  </si>
  <si>
    <t>NIP/GTB/OJO  RUFUS TAIWO/TuitionfeeforMAclass. REF235249316000030000002207152348</t>
  </si>
  <si>
    <t>16-Jul-2022 08:18 AM</t>
  </si>
  <si>
    <t>16-Jul-2022 08:24 AM</t>
  </si>
  <si>
    <t>NIP/ECO/ZULAI TINUOLA/REF3714150692 BO ZULAI TINUOLA IFO IVY LEAGUE ASS</t>
  </si>
  <si>
    <t>16-Jul-2022 08:48 AM</t>
  </si>
  <si>
    <t>TRF FRM CHARIS CHIMUANYA GEORGE TO IVY LEAGUE ASSOCIATES LTD|FM and PM Class</t>
  </si>
  <si>
    <t>16-Jul-2022 08:58 AM</t>
  </si>
  <si>
    <t>NIP/GTB/SULEIMAN ZAHRA YAHAYASULEIMAN ZAHRA YAHA/via GTWORLD</t>
  </si>
  <si>
    <t>16-Jul-2022 10:45 AM</t>
  </si>
  <si>
    <t>16-Jul-2022 11:29 AM</t>
  </si>
  <si>
    <t>NIP/UBA/EZEUKWU CHIAMAKA ANNE/TUD  IBG/UTO/CHIAMAKA OZORJIRI for APM Revision Class/</t>
  </si>
  <si>
    <t>16-Jul-2022 12:09 PM</t>
  </si>
  <si>
    <t>NIP/GTB/ODUNLAMI AYOMIDE ADUNOLA/via GTWORLD AAA And SBL Intensive classes</t>
  </si>
  <si>
    <t>16-Jul-2022 12:45 PM</t>
  </si>
  <si>
    <t>NIP/SCB/CHARLES OGECHUKWU UDECHUKWU/Balance AFM payment Std Classes</t>
  </si>
  <si>
    <t>16-Jul-2022 01:10 PM</t>
  </si>
  <si>
    <t>NIP/FCMB/ALONGE ADEWALE OLAKUNLE/App Tutuion fee for SBR and AAA To Zenith Bank IVY LEAGUE AS</t>
  </si>
  <si>
    <t>16-Jul-2022 01:29 PM</t>
  </si>
  <si>
    <t>NIP/FDP/ADEWALE OLAKUNLE ALONGE/ONB TRF FROM ADEWALE OL **4</t>
  </si>
  <si>
    <t>16-Jul-2022 02:10 PM</t>
  </si>
  <si>
    <t>NIP/ABN/CHIOMA CYNTHIA NWOKEDI/TRFPayment for tutorial knowledge levelFRM CHIOMA CYNTHIA NWOKEDI TO IVY LEAGUE ASSOCIATE</t>
  </si>
  <si>
    <t>16-Jul-2022 02:24 PM</t>
  </si>
  <si>
    <t>16-Jul-2022 04:41 PM</t>
  </si>
  <si>
    <t>NIP/UBA/AYOKANMI AKINBOBOLA/MOB2/UTO/To IVY LTD/APM Intensive</t>
  </si>
  <si>
    <t>16-Jul-2022 07:05 PM</t>
  </si>
  <si>
    <t>TRF FRM AMINA   ABDULLAHI TO IVY LEAGUE ASSOCIATES LTD|FR and Tax Standard Tuition</t>
  </si>
  <si>
    <t>16-Jul-2022 08:37 PM</t>
  </si>
  <si>
    <t>NIP/ABN/TITILOLA BOLAJOKO JACOBS/TRFFor FR lecturesFRM TITILOLA BOLAJOKO JACOBS TO IVY LEAGUE ASSOCIATES LTD</t>
  </si>
  <si>
    <t>16-Jul-2022 10:25 PM</t>
  </si>
  <si>
    <t>17-Jul-2022 06:45 AM</t>
  </si>
  <si>
    <t>NIP/FBN/ODUTEMOWO AGBOLAHAN LEKAN/FBNMOBILE:IVY LEAGUE ASSOCIATES LTD/AAA INTENSIVE</t>
  </si>
  <si>
    <t>17-Jul-2022 08:49 AM</t>
  </si>
  <si>
    <t>17-Jul-2022 09:38 AM</t>
  </si>
  <si>
    <t>TRF FRM ABIODUN PETER ADELOWO TO IVY LEAGUE ASSOCIATES LTD|Tax lectures</t>
  </si>
  <si>
    <t>17-Jul-2022 10:36 AM</t>
  </si>
  <si>
    <t>TRF FRM ESTHER TEMITAYO ABIODUN TO IVY LEAGUE ASSOCIATES LTD|SBRAAA</t>
  </si>
  <si>
    <t>17-Jul-2022 12:00 PM</t>
  </si>
  <si>
    <t>TRF FRM HALIMAH TOLUWALASE MUTIU TO IVY LEAGUE ASSOCIATES LTD|FM and Tax</t>
  </si>
  <si>
    <t>17-Jul-2022 12:44 PM</t>
  </si>
  <si>
    <t>NIP/KUDA/EFEZOKHAE, JOSEPHINE ODION/ACCA</t>
  </si>
  <si>
    <t>17-Jul-2022 06:52 PM</t>
  </si>
  <si>
    <t>NIP/UBA/ONYEKWERE JOY NNENNA/MOB/IVY LEAGUE ASSO/UTO/11989085635/AAA Complete and SBR Half</t>
  </si>
  <si>
    <t>18-Jul-2022 08:50 AM</t>
  </si>
  <si>
    <t>NIP/FDP/CHUKWUDI C. MADUBOM/ONB TRF FROM CHUKWUDI C **3047 FBP</t>
  </si>
  <si>
    <t>18-Jul-2022 10:14 AM</t>
  </si>
  <si>
    <t>NIP/WBP/MAGDALENE ONYEBUCHI ONYEUKWU/ZENITH BANK-</t>
  </si>
  <si>
    <t>18-Jul-2022 04:17 PM</t>
  </si>
  <si>
    <t>TRF FRM OLAWALE TAOHEED SULAIMAN TO IVY LEAGUE ASSOCIATES LTD|SBR  DEC 2022</t>
  </si>
  <si>
    <t>01-Jul-2022 06:46 AM</t>
  </si>
  <si>
    <t>TRF FRM OMOBUSOLA PATRICIA SHONUBI TO IVY LEAGUE ASSOCIATES LTD -  CBE|Exam fee FA</t>
  </si>
  <si>
    <t>01-Jul-2022 06:48 AM</t>
  </si>
  <si>
    <t>01-Jul-2022 11:40 AM</t>
  </si>
  <si>
    <t>02-Jul-2022 10:43 PM</t>
  </si>
  <si>
    <t>04-Jul-2022 05:00 PM</t>
  </si>
  <si>
    <t>NIP/GTB/OHAEDOGHASI OLISANONSO C./BTExamACCAID5455468 REF276104103000050000002207041651</t>
  </si>
  <si>
    <t>05-Jul-2022 08:58 AM</t>
  </si>
  <si>
    <t>NIP/GTB/OKAFOR  CHELSEA CHIDUBEM/via GTWORLD ACCA CBL CBE- Chelsea Okafor 4968708</t>
  </si>
  <si>
    <t>05-Jul-2022 12:32 PM</t>
  </si>
  <si>
    <t>NIP/GTB/RANDLE OLAYEMI  D./USSD NIP Transfer from  08023123300</t>
  </si>
  <si>
    <t>06-Jul-2022 05:07 AM</t>
  </si>
  <si>
    <t>NIP/UBA/OGUNLEYE PRECIOUS ENIOLA/MOB/IVY LEAGUE ASSO/UTO/11881318685/Precious OGUNLEYE eniola</t>
  </si>
  <si>
    <t>07-Jul-2022 09:33 AM</t>
  </si>
  <si>
    <t>NIP/GTB/MUDE OGHENETEDJERE GLADYSMUDE OGHENETEDJ/REF259231137000050000002207070933</t>
  </si>
  <si>
    <t>09-Jul-2022 11:38 PM</t>
  </si>
  <si>
    <t>12-Jul-2022 10:54 AM</t>
  </si>
  <si>
    <t>NIP/FBN/OKAFOR VIVIAN/FBNMOBILE:IVY LEAGUE ASSOCIATES LTD    CBE/VIVIAN OKAFOR</t>
  </si>
  <si>
    <t>12-Jul-2022 05:32 PM</t>
  </si>
  <si>
    <t>NIP/EYOWO/JOY OMOROGIEVA/NIP Transfer to IVY LEAGUE ASSOCIATES LTD   CBE ZENITH BANK PLC 1015362596 09032822071216323615</t>
  </si>
  <si>
    <t>13-Jul-2022 01:26 PM</t>
  </si>
  <si>
    <t>NIP/STBC/LETICIA AZUKA AGHAIBE/IVY LEAGUE ASSOCIATES LTD   CBE</t>
  </si>
  <si>
    <t>13-Jul-2022 01:31 PM</t>
  </si>
  <si>
    <t>NIP/SKYE/OLUSOLA JOSEPH KEHINDE/DGBNK:Vulte FT To:IVY LEAGUE ASSOCIATES LTD -  CBE:Zenith Bank:BT, CBL- Kehinde Olusola:</t>
  </si>
  <si>
    <t>14-Jul-2022 08:54 AM</t>
  </si>
  <si>
    <t>NIP/STLB/HAROON HALIYAH AYOMIDE/Transfer from HAROON HALIYAH AYOMIDE to IVY LEAGUE ASSOCIATES LTD -  CBE</t>
  </si>
  <si>
    <t>16-Jul-2022 10:42 PM</t>
  </si>
  <si>
    <t>STAMP DUTY CHARGE 04072022 STAMP DUTY CHARGE - 04/07/2022</t>
  </si>
  <si>
    <t>TRANSFER BETWEEN CUSTOMERS MBANKING - Trf REF:322204166206914100001550906557 ANY Account Transfer from AJAYI, OLUWASEUN EMMANUEL to IVY LEAGUE ASSOCIATES LIMITED</t>
  </si>
  <si>
    <t>TRANSFER BETWEEN CUSTOMERS Via GTWorld REF:275149561000000500002207051716 from ONIBOKUN IFEOLUWA FAITH to IVY LEAGUE ASSOCIATES LIMITED</t>
  </si>
  <si>
    <t>TRANSFER BETWEEN CUSTOMERS 000016220705180740000046439579|USSD_ABUBAKAR SUMAYYA BELLO|101300007473613669||ABUBAKAR SUMAYYA BELLO REF:000016220705180740000046439579</t>
  </si>
  <si>
    <t>STAMP DUTY CHARGE 05072022 STAMP DUTY CHARGE - 05/07/2022</t>
  </si>
  <si>
    <t>TRANSFER BETWEEN CUSTOMERS via Internet Banking from Motunrayo Dudubo for SBR from ADIO, NASIMOT MOTUNRAYO to IVY LEAGUE ASSOCIATES LIMITED</t>
  </si>
  <si>
    <t>TRANSFER BETWEEN CUSTOMERS 000007220706054315400945938398|ONB TRF FROM UJUNWA ELI **1376 FBP|ONB22070605431508033||UJUNWA ELIZABETH JOHNSON REF:000007220706054315400945938398</t>
  </si>
  <si>
    <t>TRANSFER BETWEEN CUSTOMERS 000004220706095239640527328131|MOB/IVY LEAGUE ASSO/UTO/11884473321/ACCA Registration and tuition|11884473321||oparinde david iyanuoluwa REF:000004220706095239640527328131</t>
  </si>
  <si>
    <t>TRANSFER BETWEEN CUSTOMERS 000004220706100209901642737739|MOB/IVY LEAGUE ASSO/UTO/11884590157/F2F and registration fee|11884590157||oparinde david iyanuoluwa REF:000004220706100209901642737739</t>
  </si>
  <si>
    <t>TRANSFER BETWEEN CUSTOMERS 090267220706105145985031179528|ACCA SEPTEMBER INTENSIVE LECTURES|090267220706105145985031179528||Adesola Busola Akomolafe REF:090267220706105145985031179528</t>
  </si>
  <si>
    <t>TRANSFER BETWEEN CUSTOMERS Via GTWorld AA Skills REF:442453944000000350002207061303 from ADEOLA ADEDAYO ADETAYO to IVY LEAGUE ASSOCIATES LIMITED</t>
  </si>
  <si>
    <t>STAMP DUTY CHARGE 06072022 STAMP DUTY CHARGE - 06/07/2022</t>
  </si>
  <si>
    <t>TRANSFER BETWEEN CUSTOMERS via Internet Banking SBR Lectures Dec 2022 from AGUNBIADE OMOWUNMI, M to IVY LEAGUE ASSOCIATES LIMITED</t>
  </si>
  <si>
    <t>TRANSFER BETWEEN CUSTOMERS 000004220708130459691992740669|MOB/IVY LEAGUE ASSO/UTO/11909526736/Aiyenigba Oluwakemi|11909526736||AIYENIGBA OLUWAKEMI TEMIDAYO REF:000004220708130459691992740669</t>
  </si>
  <si>
    <t>STAMP DUTY CHARGE 08072022 STAMP DUTY CHARGE - 08/07/2022</t>
  </si>
  <si>
    <t>TRANSFER BETWEEN CUSTOMERS 000007220709161816333862257275|ONB TRF FROM VICTOR OLU **413|ONB22070904181608939||VICTOR OLUTENI ADE-ODUNTAN REF:000007220709161816333862257275</t>
  </si>
  <si>
    <t>STAMP DUTY CHARGE 09072022 STAMP DUTY CHARGE - 09/07/2022</t>
  </si>
  <si>
    <t>TRANSFER BETWEEN CUSTOMERS Via GTWorld Sopefoluwa Oluyide - Professional ACCA REF:461489521000000540002207112250 from FADIPE SOPEFOLUWA EUNICE to IVY LEAGUE ASSOCIATES LIMITED</t>
  </si>
  <si>
    <t>TRANSFER BETWEEN CUSTOMERS Via GTWorld Ekechi Somtochukwu REF:248268292000000650002207121117 from EKECHI, SOMTOCHUKWU to IVY LEAGUE ASSOCIATES LIMITED</t>
  </si>
  <si>
    <t>TRANSFER BETWEEN CUSTOMERS 000001220712214331000179487608|Transfer from ONIPEDE OLUWATOSIN MAYOWA to IVY LEAGUE ASSOCIATES LIMITED|Online to GTBank Plc|IVY LEAGUE ASSOCIATES LIMITED Onepay TrREF:000001220712214331000179487608</t>
  </si>
  <si>
    <t>STAMP DUTY CHARGE 12072022 STAMP DUTY CHARGE - 12/07/2022</t>
  </si>
  <si>
    <t>TRANSFER BETWEEN CUSTOMERS MBANKING - SBR &amp; AAA DEC STANDARD REF:416177858088597200008319554050 ANY Account Transfer from APALARA, OPEYEMI OLUWASEUN to IVY LEAGUE ASSOCIATES LIMITED</t>
  </si>
  <si>
    <t>TRANSFER BETWEEN CUSTOMERS MBANKING - FINANCIAL ACCOUNTING EXAM BOLUWATIFE AKAPO REF:853185236242001100009681651968 ANY Account Transfer from AKAPO BOLUWATIFE O. to IVY LEAGUE ASSOCIATES LIMITED</t>
  </si>
  <si>
    <t>TRANSFER BETWEEN CUSTOMERS 000014220713070315221038050192|TRFAFM intensive classesFRM OLUWASEYITANFE FARIDA WILLIAMS TO IVY LEAGUE ASSOCIATES LIMITED|000014220713070255266859750082||OLUWASEYIREF:000014220713070315221038050192</t>
  </si>
  <si>
    <t>STAMP DUTY CHARGE 13072022 STAMP DUTY CHARGE - 13/07/2022</t>
  </si>
  <si>
    <t>TRANSFER BETWEEN CUSTOMERS Via GTWorld FM &amp; TAX First installment REF:272228340000000385002207141017 from OLUGBADE OLUWATOBILOBA G to IVY LEAGUE ASSOCIATES LIMITED</t>
  </si>
  <si>
    <t>TRANSFER BETWEEN CUSTOMERS Via GTWorld Payment for December 2022 ACCA tutorial. REF:505687239000000850002207141506 from AKPATI, OGECHUKWU AMANDA to IVY LEAGUE ASSOCIATES LIMITED</t>
  </si>
  <si>
    <t>STAMP DUTY CHARGE 14072022 STAMP DUTY CHARGE - 14/07/2022</t>
  </si>
  <si>
    <t>TRANSFER BETWEEN CUSTOMERS 000014220715102641244373031361|TRFACCA Classes for Adaeze AsigbeFRM ADAEZE VICTORIA ASIGBE TO IVY LEAGUE ASSOCIATES LIMITED|000014220715102436275177821489||ADAEZE VREF:000014220715102641244373031361</t>
  </si>
  <si>
    <t>TRANSFER BETWEEN CUSTOMERS Via GTWorld Reg+Lectures REF:204176139000000600002207151352 from OJEYINKA ABDUL-HAKEEM to IVY LEAGUE ASSOCIATES LIMITED</t>
  </si>
  <si>
    <t>TRANSFER BETWEEN CUSTOMERS Via USSD GTBank Transfer 00000000328044420320907581810000065000202207151631/21.5/\6.98\ from OLISA CLARE CHIKA to IVY LEAGUE ASSOCIATES LIMITED</t>
  </si>
  <si>
    <t>TRANSFER BETWEEN CUSTOMERS 000016220715172650000080376441|FBNMOBILE:IVY LEAGUE ASSOCIATES LIMITED/AFM ALTRAIDE NWAKAEGO|637935028112131706||ALTRAIDE NWAKAEGO CHIZOBA REF:000016220715172650000080376441</t>
  </si>
  <si>
    <t>TRANSFER BETWEEN CUSTOMERS MBANKING - REF:260618186113754700004328089630 ANY Account Transfer from BELLO OLALEKAN ARIMIYAU to IVY LEAGUE ASSOCIATES LIMITED</t>
  </si>
  <si>
    <t>STAMP DUTY CHARGE 15072022 STAMP DUTY CHARGE - 15/07/2022</t>
  </si>
  <si>
    <t>TRANSFER BETWEEN CUSTOMERS Via GTWorld BosedeAlabi ACCA Standard REF:243243890000000500002207152230 from ALABI BOSEDE TITILAYO to IVY LEAGUE ASSOCIATES LIMITED</t>
  </si>
  <si>
    <t>TRANSFER BETWEEN CUSTOMERS 000016220716080934000081749329|FBNMOBILE:IVY LEAGUE ASSOCIATES LIMITED/MA CLASSES AND REGISTRATION|637935557747897000||OJORA OLUWAKEMI SULIAT REF:000016220716080934000081749329</t>
  </si>
  <si>
    <t>TRANSFER BETWEEN CUSTOMERS 000004220716082759852612909766|MOB/IVY LEAGUE ASSO/UTO/11976329992/Initial Reg Fee|11976329992||OLANIPEKUN KHADIJAT OLAYINKA REF:000004220716082759852612909766</t>
  </si>
  <si>
    <t>TRANSFER BETWEEN CUSTOMERS Via GTWorld Sbl and afm REF:492473066000000560002207160839 from ADEYEYE OLUTAYO VICTOR to IVY LEAGUE ASSOCIATES LIMITED</t>
  </si>
  <si>
    <t>TRANSFER BETWEEN CUSTOMERS Via GTWorld Tuition fee for SBR &amp; AFM, reg fee REF:446441376000000800002207160858 from AKANDE BISOLA TOLANI to IVY LEAGUE ASSOCIATES LIMITED</t>
  </si>
  <si>
    <t>TRANSFER BETWEEN CUSTOMERS 000016220716122625000082662086|FBNMOBILE:IVY LEAGUE ASSOCIATES LIMITED/AFM PART PAYMENT|637935711857439298||ARCHIBONG LYNDA MAURICE REF:000016220716122625000082662086</t>
  </si>
  <si>
    <t>TRANSFER BETWEEN CUSTOMERS 000012220716145130159403335000|Pm and AA lecture|159403335||SADIAT OLUBUKOLA SUNMONU REF:000012220716145130159403335000</t>
  </si>
  <si>
    <t>TRANSFER BETWEEN CUSTOMERS Via GTWorld AFM and SBR REF:219820542000000650002207161536 from ADELEYE AJIBOLA FUNMILOLA to IVY LEAGUE ASSOCIATES LIMITED</t>
  </si>
  <si>
    <t>TRANSFER BETWEEN CUSTOMERS Via GTWorld ACCA FOUNDATION TUTORIAL FEES REF:233294826000000600002207161620 from ANYA GRACE EZINNE to IVY LEAGUE ASSOCIATES LIMITED</t>
  </si>
  <si>
    <t>TRANSFER BETWEEN CUSTOMERS Via USSD GTBank Transfer 00000000249023421820907581810000040000202207161720/21.5/\6.98\ from MESHINOYE OLUSOLA,A to IVY LEAGUE ASSOCIATES LIMITED</t>
  </si>
  <si>
    <t>STAMP DUTY CHARGE 16072022 STAMP DUTY CHARGE - 16/07/2022</t>
  </si>
  <si>
    <t>TRANSFER BETWEEN CUSTOMERS Via GTWorld Payment for SBR, SBL and AAA lectures REF:443443098000000900002207170532 from OLAYINKA MOTUNRAYO FUNMILAYO to IVY LEAGUE ASSOCIATES LIMITED</t>
  </si>
  <si>
    <t>TRANSFER BETWEEN CUSTOMERS MBANKING - My tuition fee REF:391879692271641600005600569629 ANY Account Transfer from OKAFOR CHINAZA EKWUTOSI to IVY LEAGUE ASSOCIATES LIMITED</t>
  </si>
  <si>
    <t>TRANSFER BETWEEN CUSTOMERS Via GTWorld PAYMENT FOR 2classes SBL and SBR Plus registration fee REF:208825310000000850002207171646 from FAWEHINMI, OLAMIDAYO DIVINE-GL to IVY LEAGUE ASSOCIATES LIMITED</t>
  </si>
  <si>
    <t>STAMP DUTY CHARGE 17072022 STAMP DUTY CHARGE - 17/07/2022</t>
  </si>
  <si>
    <t>TRANSFER BETWEEN CUSTOMERS 000004220718093808336479347828|MOB/IVY LEAGUE ASSO/UTO/11992539355/Oluwakemi Aiyenigba Balance|11992539355||AIYENIGBA OLUWAKEMI TEMIDAYO REF:000004220718093808336479347828</t>
  </si>
  <si>
    <t>TRANSFER BETWEEN CUSTOMERS MBANKING - Intensive AFM and SBL REF:452185365105788500001822425872 ANY Account Transfer from EJEZIEM CHINELO CECILIA to IVY LEAGUE ASSOCIATES LIMITED</t>
  </si>
  <si>
    <t>TRANSFER BETWEEN CUSTOMERS Via GTWorld Rotimi Alli, part payment REF:492461292000000150002207181310 from ALLI OLUWAROTIMI TOFUNMI to IVY LEAGUE ASSOCIATES LIMITED</t>
  </si>
  <si>
    <t>TRANSFER BETWEEN CUSTOMERS 000017220718170212201496147991|GTB-|637937605326202724||LAURETTA CHINWENDU IHEMENA REF:000017220718170212201496147991</t>
  </si>
  <si>
    <t>TRANSFER BETWEEN CUSTOMERS 000016220718182107000089716837|FBNMOBILE:IVY LEAGUE ASSOCIATES LIMITED/SBR INTENSIVE CLASS PART|637937652678135087||ARCHIBONG LYNDA MAURICE REF:000016220718182107000089716837</t>
  </si>
  <si>
    <t>STAMP DUTY CHARGE 18072022 STAMP DUTY CHARGE - 18/07/2022</t>
  </si>
  <si>
    <t>TRANSFER BETWEEN CUSTOMERS 000012220719090932159736534000|Olaide Adedipe John Intensive|159736534||OLAIDE ADESHOLA JOHN REF:000012220719090932159736534000</t>
  </si>
  <si>
    <t>TRANSFER BETWEEN CUSTOMERS 000012220719114315159762489000|AA and FR Rukeme|159762489||OGHENERUKEME YEWANDE JOSEPH REF:000012220719114315159762489000</t>
  </si>
  <si>
    <t xml:space="preserve">Papers of interest </t>
  </si>
  <si>
    <t xml:space="preserve">Email address </t>
  </si>
  <si>
    <t>19-Jul-2022 11:03 AM</t>
  </si>
  <si>
    <t>TRF FRM AYOMIKUN GRACE MOKELU TO IVY LEAGUE ASSOCIATES LTD|AFM and SBL Standard Class fee</t>
  </si>
  <si>
    <t>19-Jul-2022 11:14 AM</t>
  </si>
  <si>
    <t>NIP/FCMB/OLAORE OLUDAYO ADETOMIWA/App December F9 standard class To Zenith Bank IVY LEAGUE ASS</t>
  </si>
  <si>
    <t>19-Jul-2022 01:33 PM</t>
  </si>
  <si>
    <t>TRF FRM PATHWAYCARE EDUCATION TO IVY LEAGUE ASSOCIATES LTD|balance of Chidera tutorial fee</t>
  </si>
  <si>
    <t>19-Jul-2022 03:24 PM</t>
  </si>
  <si>
    <t>TRF FRM MAKWONE INT L TRADING CO/IMAKU</t>
  </si>
  <si>
    <t>20-Jul-2022 05:00 AM</t>
  </si>
  <si>
    <t>20-Jul-2022 09:01 AM</t>
  </si>
  <si>
    <t>TRF FRM RAPHAEL UCHENNA UGBONAGHARA TO IVY LEAGUE ASSOCIATES LTD|RAPHAEL U U ACCA REG AND TUITION</t>
  </si>
  <si>
    <t>20-Jul-2022 11:06 AM</t>
  </si>
  <si>
    <t>NIP/GTB/LADEJOBI ADEYINKA ANTHONYLADEJOBI,ADEYIN/via GTWORLD Lectures for Dip Ifrs DECEMBER Diet</t>
  </si>
  <si>
    <t>20-Jul-2022 01:36 PM</t>
  </si>
  <si>
    <t>TRF FRM EYEMEKID ISOPIDA IKROK TO IVY LEAGUE ASSOCIATES LTD|ma and fa classes</t>
  </si>
  <si>
    <t>20-Jul-2022 03:43 PM</t>
  </si>
  <si>
    <t>TRF FRM OSE   AGHONGHON TO IVY LEAGUE ASSOCIATES LTD|P5 Intensive Sep</t>
  </si>
  <si>
    <t>20-Jul-2022 07:33 PM</t>
  </si>
  <si>
    <t>NIP Charge:REFUND OF LECTURE FEE TO STUDENT</t>
  </si>
  <si>
    <t>REFUND OF LECTURE FEE TO STUDENT/NIP TFR TO ELUMADEOMOLOLA MODUPE/GTB</t>
  </si>
  <si>
    <t>NIP Charge:REFUND OF EXCESS PYT 4 CLASS</t>
  </si>
  <si>
    <t>REFUND OF EXCESS PYT 4 CLASS/NIP TFR TO KANCHAN  RAWAT/ABN</t>
  </si>
  <si>
    <t>20-Jul-2022 07:50 PM</t>
  </si>
  <si>
    <t>NIP Charge:REFUND OF EXCESS PYT FROM STUDENT</t>
  </si>
  <si>
    <t>REFUND OF EXCESS PYT FROM STUDENT/NIP TFR TO IFEOMA CHRISTIANA EZEJI/STBC</t>
  </si>
  <si>
    <t>20-Jul-2022 08:30 PM</t>
  </si>
  <si>
    <t>NIP/UBA/KOREDE DADA/MOB2/UTO/To IVY LTD/for tuition</t>
  </si>
  <si>
    <t>21-Jul-2022 06:54 AM</t>
  </si>
  <si>
    <t>NIP/UBA/AYOKANMI AKINBOBOLA/MOB2/UTO/To IVY LTD/AFM INT SEPT</t>
  </si>
  <si>
    <t>21-Jul-2022 07:43 AM</t>
  </si>
  <si>
    <t>NIP/FBN/OGUNYALE COVENANT EYITOPE/FBNMOBILE:IVY LEAGUE ASSOCIATES LTD/TUITION FEES</t>
  </si>
  <si>
    <t>21-Jul-2022 12:49 PM</t>
  </si>
  <si>
    <t>TRF FRM OLUGBENGA FRANCIS DADA TO IVY LEAGUE ASSOCIATES LTD|AFM Dada Olugbenga F</t>
  </si>
  <si>
    <t>21-Jul-2022 03:19 PM</t>
  </si>
  <si>
    <t>TRF FRM CHIDINMA MAUREEN MOKWENYE TO IVY LEAGUE ASSOCIATES LTD|Chidinma Mokwenye ACCA FEES</t>
  </si>
  <si>
    <t>21-Jul-2022 03:39 PM</t>
  </si>
  <si>
    <t>TRF FRM OGOCHUKWU ADA OGBULIE TO IVY LEAGUE ASSOCIATES LTD|AFM INTENSIVE CLASS SEPTEMBER DIET</t>
  </si>
  <si>
    <t>22-Jul-2022 05:21 AM</t>
  </si>
  <si>
    <t>NIP/ABN/BISOLA TITILOLA  OGUNLANA/TRFFA and MA classesFRM BISOLA TITILOLA  OGUNLANA TO IVY LEAGUE ASSOCIATES LTD</t>
  </si>
  <si>
    <t>22-Jul-2022 05:34 AM</t>
  </si>
  <si>
    <t>TRF FRM OLAWALE TAOHEED SULAIMAN TO IVY LEAGUE ASSOCIATES LTD|AFM INTENSIVE</t>
  </si>
  <si>
    <t>22-Jul-2022 06:49 AM</t>
  </si>
  <si>
    <t>NIP/GTB/AGBOOLA KEHINDE ADEFOLARIN/KehindeAgboolaOBUpayment REF275149955000070000002207220649</t>
  </si>
  <si>
    <t>22-Jul-2022 07:00 AM</t>
  </si>
  <si>
    <t>NIP Charge:PYT 4 DIESEL 4 THE OFFICE</t>
  </si>
  <si>
    <t>PYT 4 DIESEL 4 THE OFFICE/NIP TFR TO ASHARAMI SYNERGY LTDD2D/GTB</t>
  </si>
  <si>
    <t>REFUND OF EXCESS PYT4 LECTURES// TRF TO ELOBUIKE WILLIAM OKOYE</t>
  </si>
  <si>
    <t>PYT 4 GIFT CARD 4 OPENDAY GUEST// TRF TO OLUMIDE AYODELE EBIETOMIYE</t>
  </si>
  <si>
    <t>22-Jul-2022 08:56 AM</t>
  </si>
  <si>
    <t>NIP/FBN/AASA TITUS OLUWASEUN/FBNMOBILE:IVY LEAGUE ASSOCIATES LTD/TITUS AASA</t>
  </si>
  <si>
    <t>22-Jul-2022 09:38 AM</t>
  </si>
  <si>
    <t>TRF FRM FUNMIBI OLAMIDE AINA TO IVY LEAGUE ASSOCIATES LTD|AFM</t>
  </si>
  <si>
    <t>22-Jul-2022 10:35 AM</t>
  </si>
  <si>
    <t>22-Jul-2022 11:39 AM</t>
  </si>
  <si>
    <t>DS003991439 CD OLUFUNMI OLAYIWOLA</t>
  </si>
  <si>
    <t>22-Jul-2022 12:23 PM</t>
  </si>
  <si>
    <t>NIP/VFD/BAYO ROY ASATEBO/NIP/AFM intensive class/ To IVY LEAGUE ASSOCIATES LTD/1013300084</t>
  </si>
  <si>
    <t>22-Jul-2022 01:21 PM</t>
  </si>
  <si>
    <t>NIP/UBA/AYINLA ABIODUN AFEEZ/MOB/IVY LEAGUE ASSO/UTO/12034947311/Student s registration</t>
  </si>
  <si>
    <t>22-Jul-2022 01:43 PM</t>
  </si>
  <si>
    <t>NIP/KUDA/AGBOOLA, KAZEEM OLAYINKA/ADDON/TRF FROM OLAYINKA AGBOOLA/AFM</t>
  </si>
  <si>
    <t>22-Jul-2022 01:50 PM</t>
  </si>
  <si>
    <t>DS844059/CD/RUTH TAIWO</t>
  </si>
  <si>
    <t>22-Jul-2022 02:54 PM</t>
  </si>
  <si>
    <t>NIP/SKYE/ADEITAN ADEDAYO IBRAHIM/DGBNK:Vulte FT To:IVY LEAGUE ASSOCIATES LTD:Zenith Bank:Tax    AFM - Dec exams: 9CAA5C2</t>
  </si>
  <si>
    <t>22-Jul-2022 04:03 PM</t>
  </si>
  <si>
    <t>NIP/STBC/SAMUEL CHINAZOM WESIAH/Tuition fee for ATX exam</t>
  </si>
  <si>
    <t>22-Jul-2022 04:05 PM</t>
  </si>
  <si>
    <t>NIP/GLOBU/SAMUEL AGHOGHO EYAUFE/FT MB ACCA tuition fee deposit for December D</t>
  </si>
  <si>
    <t>22-Jul-2022 04:37 PM</t>
  </si>
  <si>
    <t>NIP/GTB/FOLARIN  DANIEL OLUWATOBI/via GTWORLD Lectures</t>
  </si>
  <si>
    <t>22-Jul-2022 05:29 PM</t>
  </si>
  <si>
    <t>NIP/ABN/KENECHUKWU UCHECHUKWU EKWUNIFE-117-DIAMO/TRFIntensive Lectures for AAAFRM KENECHUKWU UCHECHUKWU EKWUNIFE TO IVY</t>
  </si>
  <si>
    <t>22-Jul-2022 05:30 PM</t>
  </si>
  <si>
    <t>NIP/ABN/KENECHUKWU UCHECHUKWU EKWUNIFE-117-DIAMO/TRFInitial registration fee for new studentFRM KENECHUKWU UCHECHUKWU EK</t>
  </si>
  <si>
    <t>22-Jul-2022 06:46 PM</t>
  </si>
  <si>
    <t>TRF FRM OLUGBENGA FRANCIS DADA TO IVY LEAGUE ASSOCIATES LTD|trf</t>
  </si>
  <si>
    <t>22-Jul-2022 07:23 PM</t>
  </si>
  <si>
    <t>NIP/SKYE/ADEOLA OLUWASEUN BANJO/DGBNK:Vulte FT To:IVY LEAGUE ASSOCIATES LTD:Zenith Bank:adeola banjo payment for AAA int</t>
  </si>
  <si>
    <t>22-Jul-2022 07:36 PM</t>
  </si>
  <si>
    <t>NIP/ABN/IBUKUNOLUWA GLORY FASERU/TRFAPM ACCA ClassesFRM IBUKUNOLUWA GLORY FASERU TO IVY LEAGUE ASSOCIATES LTD</t>
  </si>
  <si>
    <t>22-Jul-2022 07:41 PM</t>
  </si>
  <si>
    <t>NIP/ABN/OLORUNDA E IFEOLUWA/TRFAfm intensiveFRM OLORUNDA E IFEOLUWA TO IVY LEAGUE ASSOCIATES LTD</t>
  </si>
  <si>
    <t>22-Jul-2022 07:54 PM</t>
  </si>
  <si>
    <t>NIP/UBA/OYINKANSOLA BANJO TOBILOBA/MOB2/UTO/To IVY LTD/oyin</t>
  </si>
  <si>
    <t>22-Jul-2022 08:07 PM</t>
  </si>
  <si>
    <t>NIP/GTB/OJERINDE ADEBUKOLA OLASUMBO/Afmtuitionfeeandregistration REF213787131000045000002207222007</t>
  </si>
  <si>
    <t>22-Jul-2022 08:37 PM</t>
  </si>
  <si>
    <t>NIP/GTB/ETUK   ENO SUNDAY/via GTWORLD Eno Etuk Classes for December Exams</t>
  </si>
  <si>
    <t>TRANSFER BETWEEN CUSTOMERS Via GTWorld REF:323283078000000600002207191420 from EDUN KIKELOMO RASHEEDAH to IVY LEAGUE ASSOCIATES LIMITED</t>
  </si>
  <si>
    <t>TRANSFER BETWEEN CUSTOMERS MBANKING - TAY STEPHANIE AMANI REF:940889295278636700003914738560 ANY Account Transfer from ADAMSON, ADEWUNMI ISMAIL to IVY LEAGUE ASSOCIATES LIMITED</t>
  </si>
  <si>
    <t>STAMP DUTY CHARGE 19072022 STAMP DUTY CHARGE - 19/07/2022</t>
  </si>
  <si>
    <t>TRANSFER BETWEEN CUSTOMERS Via GTWorld AFM INTENSIVE TUTORIALS FOR SEPT 2022 REF:222858942000000270002207200843 from OJO TOLULOPE, OLUWATOYIN to IVY LEAGUE ASSOCIATES LIMITED</t>
  </si>
  <si>
    <t>TRANSFER BETWEEN CUSTOMERS Via GTWorld REF:591603022000000270002207201415 from USULOR OBINNA FEDRICK to IVY LEAGUE ASSOCIATES LIMITED</t>
  </si>
  <si>
    <t>TRANSFER BETWEEN CUSTOMERS 000001220720171909000181013881|Transfer from MICHAEL IHIEKONYE ISIMOYA to IVY LEAGUE ASSOCIATES LIMITED|OneBank Transfer from MICHAEL IHIEKONYE ISIMOYA to IVY LEAGUREF:000001220720171909000181013881</t>
  </si>
  <si>
    <t>TRANSFER BETWEEN CUSTOMERS Via GTWorld FM &amp; AA LECTURE - ADESAKIN ADERIBIGBE TO IVY LEAGUE REF:216797646000000600002207201806 from ADERIBIGBE ADESAKIN SEYI to IVY LEAGUE ASSOCIATES LIMITED</t>
  </si>
  <si>
    <t>STAMP DUTY CHARGE 20072022 STAMP DUTY CHARGE - 20/07/2022</t>
  </si>
  <si>
    <t>TRANSFER BETWEEN CUSTOMERS Via GTWorld Part Pymnt for skills lectures REF:218827712000000200002207211155 from IHEAGWAM COLLINS UCHECHUKWU to IVY LEAGUE ASSOCIATES LIMITED</t>
  </si>
  <si>
    <t>TRANSFER BETWEEN CUSTOMERS 000014220721140959285166901886|TRF/strategic professional papers/FRM MARYAM ABDULLAHI HABIB TO IVY|VNM4821141116169606||MARYAM ABDULLAHI HABIB REF:000014220721140959285166901886</t>
  </si>
  <si>
    <t>TRANSFER BETWEEN CUSTOMERS Via GTWorld Registration fee REF:323291622000000050002207211413 from HABIB, MARYAM ABDULLAHI to IVY LEAGUE ASSOCIATES LIMITED</t>
  </si>
  <si>
    <t>TRANSFER BETWEEN CUSTOMERS Via GTWorld PM AND SBL REF:219849794000000800002207211954 from BELLO RAMOTA OLANIKE to IVY LEAGUE ASSOCIATES LIMITED</t>
  </si>
  <si>
    <t>TRANSFER BETWEEN CUSTOMERS 000014220721204245287378434202|TRFTution fee from FatimahFRM FATIMAH OLAMIDE OLALEYE TO IVY LEAGUE ASSOCIATES LIMITED|000014220721204132242001433266||FATIMAH OLAMIDREF:000014220721204245287378434202</t>
  </si>
  <si>
    <t>STAMP DUTY CHARGE 21072022 STAMP DUTY CHARGE - 21/07/2022</t>
  </si>
  <si>
    <t>TRANSFER BETWEEN CUSTOMERS Via USSD GTBank Transfer 00000000234049056020907581810000015000202207220736/21.5/\6.98\ from TALABI, MUDASHIRU OLAIDE ALABA to IVY LEAGUE ASSOCIATES LIMITED</t>
  </si>
  <si>
    <t>TRANSFER BETWEEN CUSTOMERS Via USSD GTBank Transfer 00000000234049056020907581810000030000202207220741/21.5/\6.98\ from TALABI, MUDASHIRU OLAIDE ALABA to IVY LEAGUE ASSOCIATES LIMITED</t>
  </si>
  <si>
    <t>TRANSFER BETWEEN CUSTOMERS MBANKING - Payment for SBR online class for Uzoamaka Akubue REF:781378629050587500002355088418 ANY Account Transfer from AKUBUE, UZOAMAKA VIVIAN to IVY LEAGUE ASSOCIATES LIMITED</t>
  </si>
  <si>
    <t>TRANSFER BETWEEN CUSTOMERS Via USSD GTBank Transfer 00000000275011516320907581810000045000202207221218/21.5/\6.98\ from OTARU MARIAM AHUOYIZA to IVY LEAGUE ASSOCIATES LIMITED</t>
  </si>
  <si>
    <t>TRANSFER BETWEEN CUSTOMERS 000002220722125324324726968163|TRF BO AKINYEMI OLUWAKEGAN ADEBOSOLA/AFM Standard lectures|FT22203060150440||AKINYEMI OLUWAKEGAN ADEBOSOLA REF:000002220722125324324726968163</t>
  </si>
  <si>
    <t>TRANSFER BETWEEN CUSTOMERS 000003220722160116001537849992|App:payment for SBR lectures To GTBank Plc IVY LEAGUE ASSOCIATES LIMITED|S44466491||ADEYEYE SARAH AANUOLUWAPO REF:000003220722160116001537849992</t>
  </si>
  <si>
    <t>TRANSFER BETWEEN CUSTOMERS Via USSD GTBank Transfer 00000000492045432620907581810000027000202207221614/21.5/\6.98\ from AKINDEKO OLUWATOSIN to IVY LEAGUE ASSOCIATES LIMITED</t>
  </si>
  <si>
    <t>TRANSFER BETWEEN CUSTOMERS Via GTWorld SBL tution for returning student REF:217815065000000550002207221645 from TAJUDEEN IBRAHIM ABAYOMI to IVY LEAGUE ASSOCIATES LIMITED</t>
  </si>
  <si>
    <t>TRANSFER BETWEEN CUSTOMERS 000016220722170525000003347603|FBNMOBILE:IVY LEAGUE ASSOCIATES LIMITED/PAYMENT FOR BOTH INTENSIVE AND STANDARD|637941063266499595||IPINLAYE AYODEJI OLANREWAJU REF:000016220722170525000003347603</t>
  </si>
  <si>
    <t>TRANSFER BETWEEN CUSTOMERS 000012220722175559160311039000|2 skills paper part payment|160311039||BOLUWATIFE OLUWATOBI AKANDE REF:000012220722175559160311039000</t>
  </si>
  <si>
    <t>TRANSFER BETWEEN CUSTOMERS 000007220722183933510248648155|ONB TRF FROM OLADUNNI A **9679 FBP|ONB22072206393402972||OLADUNNI ABDULHAFEEZ JIDE REF:000007220722183933510248648155</t>
  </si>
  <si>
    <t>TRANSFER BETWEEN CUSTOMERS Via GTWorld Tuition fee for Tax. Dec 2022 online by Arunsi Emmanuel. REF:224915255000000350002207221929 from ARUNSI, EMMANUEL EJIEKE to IVY LEAGUE ASSOCIATES LIMITED</t>
  </si>
  <si>
    <t>TRANSFER BETWEEN CUSTOMERS MBANKING - Lecture fee REF:436587224303654500004147367238 ANY Account Transfer from MAKU CHEKWUBE SHARON to IVY LEAGUE ASSOCIATES LIMITED</t>
  </si>
  <si>
    <t>TRANSFER BETWEEN CUSTOMERS 000004220722200554993028021983|MOB2/UTO/To IVY LIMITED/part payment of tuition fee|000004220722200554993028021983||JESUTOFUNMI DAMILOLA DADA REF:000004220722200554993028021983</t>
  </si>
  <si>
    <t>STAMP DUTY CHARGE 22072022 STAMP DUTY CHARGE - 22/07/2022</t>
  </si>
  <si>
    <t>TRANSFER BETWEEN CUSTOMERS MBANKING - Standard lectures for Dec 22 exams TX and FM REF:442858228761953900007010132106 ANY Account Transfer from OWORU OYEROTIMI, AKINTUNDE to IVY LEAGUE ASSOCIATES LIMITED</t>
  </si>
  <si>
    <t>TRANSFER BETWEEN CUSTOMERS MBANKING - Bamidele Ademoyeje REF:321917305718535300008985978524 ANY Account Transfer from ADEMOYEJE BAMIDELE, YINKA to IVY LEAGUE ASSOCIATES LIMITED</t>
  </si>
  <si>
    <t>TRANSFER BETWEEN CUSTOMERS MBANKING - Tuition fee part payment REF:274376552073568050007000068232 ANY Account Transfer from BABATUNDE,GBOLAHAN IDRIS to IVY LEAGUE ASSOCIATES LIMITED</t>
  </si>
  <si>
    <t>TRANSFER BETWEEN CUSTOMERS 000016220723125424000005793183|FBNMOBILE:IVY LEAGUE ASSOCIATES LIMITED/ATX AND APM CLASSES WEEKEND|637941776647682251||ENE IKECHUKWU A REF:000016220723125424000005793183</t>
  </si>
  <si>
    <t>TRANSFER BETWEEN CUSTOMERS 000012220723125952160417273000|IVY LEAGUE ASSOCIATES LIMITED|160417273||OLIORA ANTHONETH IZU EGWUATU REF:000012220723125952160417273000</t>
  </si>
  <si>
    <t>TRANSFER BETWEEN CUSTOMERS 000001220723175812000181636127|Transfer from NAOMI OLAMAKINDE to IVY LEAGUE ASSOCIATES LIMITED|OneBank Transfer from NAOMI OLAMAKINDE to IVY LEAGUE ASSOCIATES LIMITREF:000001220723175812000181636127</t>
  </si>
  <si>
    <t>TRANSFER BETWEEN CUSTOMERS 000016220723210049000007503431|FBNMOBILE:IVY LEAGUE ASSOCIATES LIMITED/PYT FOR TAX FR|637942068496383672||SOKENU JOSEPH OLUPELUMI REF:000016220723210049000007503431</t>
  </si>
  <si>
    <t>TRANSFER BETWEEN CUSTOMERS Via GTWorld REF:203228115000000370002207232105 from BABSKAREEM,YEWANDE RUKAYAT to IVY LEAGUE ASSOCIATES LIMITED</t>
  </si>
  <si>
    <t>STAMP DUTY CHARGE 23072022 STAMP DUTY CHARGE - 23/07/2022</t>
  </si>
  <si>
    <t>TRANSFER BETWEEN CUSTOMERS 000014220724075043222314879942|TRFFRM AISHAT ADEROJU TO IVY LEAGUE ASSOCIATES LIMITED|000014220724075028232875181758||AISHAT ADEROJU REF:000014220724075043222314879942</t>
  </si>
  <si>
    <t>TRANSFER BETWEEN CUSTOMERS 090110220724082608317957913624|NIP/sept intensive classAAA / EBUNOLUWA KOYA to IVY LEAGUE ASSOCIAT/0124533814|1658647568855||AbegApp REF:090110220724082608317957913624</t>
  </si>
  <si>
    <t>TRANSFER BETWEEN CUSTOMERS Via GTWorld For AAA Intensive lectures REF:551527838000000270002207240940 from NKANGA EDOABASI BASSEY to IVY LEAGUE ASSOCIATES LIMITED</t>
  </si>
  <si>
    <t>TRANSFER BETWEEN CUSTOMERS Via GTWorld Balance tuition payment for AFM and SBL standard class REF:214788443000000300002207240949 from ELEBUTE TAIWO BOLANLE to IVY LEAGUE ASSOCIATES LIMITED</t>
  </si>
  <si>
    <t>TRANSFER BETWEEN CUSTOMERS Via GTWorld Sopefoluwa Oluyide -Professional ACCA REF:461489521000000160002207241642 from FADIPE SOPEFOLUWA EUNICE to IVY LEAGUE ASSOCIATES LIMITED</t>
  </si>
  <si>
    <t>TRANSFER BETWEEN CUSTOMERS Via GTWorld TUITION FEE REF:219868252000000350002207241832 from OJO OYINDAMOLA DEBORAH to IVY LEAGUE ASSOCIATES LIMITED</t>
  </si>
  <si>
    <t>STAMP DUTY CHARGE 24072022 STAMP DUTY CHARGE - 24/07/2022</t>
  </si>
  <si>
    <t>TRANSFER BETWEEN CUSTOMERS MBANKING - Tuition fee REF:461242816366506600001603784766 ANY Account Transfer from BABATUNDE,GBOLAHAN IDRIS to IVY LEAGUE ASSOCIATES LIMITED</t>
  </si>
  <si>
    <t>TRANSFER BETWEEN CUSTOMERS 000007220725103749255131072156|ONB TRF FROM UJUNWA ELI **1376|ONB22072510374903610||UJUNWA ELIZABETH JOHNSON REF:000007220725103749255131072156</t>
  </si>
  <si>
    <t>23-Jul-2022 04:53 AM</t>
  </si>
  <si>
    <t>NIP/ABN/CHINENYE DARLINTINA NWACHUKWU/TRFAAAFRM CHINENYE DARLINTINA NWACHUKWU TO IVY LEAGUE ASSOCIATES LTD</t>
  </si>
  <si>
    <t>23-Jul-2022 05:22 AM</t>
  </si>
  <si>
    <t>NIP/ABN/STELLA U UDEH-106-DIAMONDXTRA/TRFSBR  SBLFRM STELLA U UDEH TO IVY LEAGUE ASSOCIATES LTD</t>
  </si>
  <si>
    <t>23-Jul-2022 06:50 AM</t>
  </si>
  <si>
    <t>TRF FRM OLUBAYO PAMILERIN AMUSAN TO IVY LEAGUE ASSOCIATES LTD|Advance Tuition fee SBR and AFM</t>
  </si>
  <si>
    <t>23-Jul-2022 07:52 AM</t>
  </si>
  <si>
    <t>NIP/FCMB/ATINUKE  ADERONKE AKINLOYE/App:face 2 face SBR Class To Zenith Bank IVY LEAGUE ASSOCIATES LTD</t>
  </si>
  <si>
    <t>23-Jul-2022 07:59 AM</t>
  </si>
  <si>
    <t>NIP/FBN/OLUWOLE-AWORETAN UDODIRIM HOPE/FBNMOBILE:IVY LEAGUE ASSOCIATES LTD/DECEMBER STANDARD LECTURES</t>
  </si>
  <si>
    <t>23-Jul-2022 08:14 AM</t>
  </si>
  <si>
    <t>NIP/GTB/OKOEGUALE   GEORGE AYEMERE/FromVictoria REF425495658000040000002207230814</t>
  </si>
  <si>
    <t>23-Jul-2022 09:03 AM</t>
  </si>
  <si>
    <t>NIP/STBC/SOLOMON OLANIRAN ALONGE/Lecture fee for paminlerin Alonge</t>
  </si>
  <si>
    <t>23-Jul-2022 09:59 AM</t>
  </si>
  <si>
    <t>NIP/GTB/NWOKO CHINENYENWA EVELYNNWOKO CHINENYENW/via GTWORLD Recorded</t>
  </si>
  <si>
    <t>23-Jul-2022 10:02 AM</t>
  </si>
  <si>
    <t>TRF FRM DANIEL A OKON TO IVY LEAGUE ASSOCIATES LTD|Acca Fees</t>
  </si>
  <si>
    <t>23-Jul-2022 10:36 AM</t>
  </si>
  <si>
    <t>NIP/GTB/AJAYI OMOFOLARIN PETER/REF214796060000035000002207231036</t>
  </si>
  <si>
    <t>23-Jul-2022 10:37 AM</t>
  </si>
  <si>
    <t>NIP/STLB/BARAKAT OYINDAMOLA BUSARI/Transfer from BARAKAT OYINDAMOLA BUSARI to IVY LEAGUE ASSOCIATES LTD</t>
  </si>
  <si>
    <t>23-Jul-2022 11:24 AM</t>
  </si>
  <si>
    <t>NIP/ECO/LADELE OLUFEMI/REF3722391598 BO LADELE OLUFEMI IFO IVY LEAGUE AS</t>
  </si>
  <si>
    <t>23-Jul-2022 11:48 AM</t>
  </si>
  <si>
    <t>NIP/GTB/EGBERINDE SULIAT OYINDAMOLA/AFMtuitionpayment REF212936281000018900002207231147</t>
  </si>
  <si>
    <t>23-Jul-2022 12:15 PM</t>
  </si>
  <si>
    <t>NIP/UBN/ADEYEYE ADEDOYIN A/MOBILE/UNION Transfer from ADEYEYE ADEDOYIN A - Part payment for PM Lecture</t>
  </si>
  <si>
    <t>23-Jul-2022 12:24 PM</t>
  </si>
  <si>
    <t>NIP/FBN/UDODOK EMEM NSESE/FBNMOBILE:IVY LEAGUE ASSOCIATES LTD/EMEM UDODOK</t>
  </si>
  <si>
    <t>23-Jul-2022 03:15 PM</t>
  </si>
  <si>
    <t>NIP/GTB/ABADA BLESSING ENO/REF201176778000035000002207231515</t>
  </si>
  <si>
    <t>23-Jul-2022 06:06 PM</t>
  </si>
  <si>
    <t>NIP/UBN/ADHERIOMA LAURA E/MOBILE/UNION Transfer from ADHERIOMA LAURA E - Balance payment</t>
  </si>
  <si>
    <t>23-Jul-2022 11:24 PM</t>
  </si>
  <si>
    <t>24-Jul-2022 07:24 AM</t>
  </si>
  <si>
    <t>NIP/FBN/ALAO TEMITOPE/FBNMOBILE:IVY LEAGUE ASSOCIATES LTD/INTENSIVE CLASS FOR TEMITOPE ALAO SEPT22</t>
  </si>
  <si>
    <t>19-Jul-2022 09:16 AM</t>
  </si>
  <si>
    <t>NIP/GTB/JOSEPH ANNE AYOMIPOSI/via GTWORLD Rita Mayowa Joseph Classes for F2</t>
  </si>
  <si>
    <t>19-Jul-2022 10:11 AM</t>
  </si>
  <si>
    <t>NIP/STBC/GIFT ENO OBONG IHEUKWUMERE/Gift Iheukwumere ACCA Registratio</t>
  </si>
  <si>
    <t>20-Jul-2022 10:40 AM</t>
  </si>
  <si>
    <t>NIP/FLUTT/Joel Omotola/Joel Omotola</t>
  </si>
  <si>
    <t>20-Jul-2022 02:20 PM</t>
  </si>
  <si>
    <t>DS 317968 CD FAVOUR BOLUWATIFE</t>
  </si>
  <si>
    <t>EXAM FEE REUND TO STUDENT// TRF TO rukayat   iyanda</t>
  </si>
  <si>
    <t>REG FEE 4 OKAFOR VIVIAN E-5543717// TRF TO SEACRON EDUCATIONAL NIGERIA LIMITED</t>
  </si>
  <si>
    <t>22-Jul-2022 01:08 PM</t>
  </si>
  <si>
    <t>DS 161797 CD FERUKE ABISOLE/BOLA FERUKE</t>
  </si>
  <si>
    <t>23-Jul-2022 11:30 AM</t>
  </si>
  <si>
    <t>NIP/ECO/MICHEAL FAGBOLAGUN/REF3722398761 BO MICHEAL FAGBOLAGUN IFO IVY LEAGU</t>
  </si>
  <si>
    <t>23-Jul-2022 11:35 AM</t>
  </si>
  <si>
    <t>NIP/GTB/ALALI  JULIET N/via GTWORLD For AFM Intensive class</t>
  </si>
  <si>
    <t>23-Jul-2022 11:39 PM</t>
  </si>
  <si>
    <t>24-Jul-2022 01:24 PM</t>
  </si>
  <si>
    <t>SMS Notification Charge Jul 2022</t>
  </si>
  <si>
    <t>TRF FRM PATHWAYCARE EDUCATION TO IVY LEAGUE ASSOCIATES LTD|ACCA tutorial IFO CHIDERA WEEKDAY STUDENT</t>
  </si>
  <si>
    <t>TRF FRM EBENEZER ABAYOMI ADELEYE TO IVY LEAGUE ASSOCIATES LTD|ACCA TUITION IFO OF SULTAN</t>
  </si>
  <si>
    <r>
      <t xml:space="preserve">TRANSFER BETWEEN CUSTOMERS 000014220715095824298101663056|TRFPayment for 3 lecturesFRM SYLVIA IFEYINWA AGWANIHU TO IVY LEAGUE ASSOCIATES LIMITED|000014220715095745212375062276||SYLVIA IFEYINWREF:000014220715095824298101663056 </t>
    </r>
    <r>
      <rPr>
        <sz val="10"/>
        <color rgb="FFFF0000"/>
        <rFont val="Verdana"/>
        <family val="2"/>
      </rPr>
      <t xml:space="preserve">TO DROP AAA </t>
    </r>
  </si>
  <si>
    <t>NIP/GTB/OTUBOR ISAAC/ATM Transfer of N27000 to 1013300084 SBR</t>
  </si>
  <si>
    <t>TRANSFER BETWEEN CUSTOMERS Via GTWorld Ibrahim Lawal OBU training and project mentoring REF:445448484000000700002207251912 from LAWAL, IBRAHIM SUNKANMI to IVY LEAGUE ASSOCIATES LIMITED</t>
  </si>
  <si>
    <t>TRANSFER BETWEEN CUSTOMERS Via GTWorld Tuition Fee Balance REF:248277721000000150002207252142 from ODAGBODO OLUBUNMI ISRAEL to IVY LEAGUE ASSOCIATES LIMITED</t>
  </si>
  <si>
    <t>STAMP DUTY CHARGE 25072022 STAMP DUTY CHARGE - 25/07/2022</t>
  </si>
  <si>
    <t>TRANSFER BETWEEN CUSTOMERS 000004220725225355071167017558|MOB/IVY LEAGUE ASSO/UTO/12066212885/SBL|12066212885||AJIBOWU TEMITOPE TAIWO REF:000004220725225355071167017558</t>
  </si>
  <si>
    <t>TRANSFER BETWEEN CUSTOMERS Via USSD GTBank Transfer 00000000492045133520907581810000040000202207260007/21.5/\6.98\ from ALAKE OLABOBOLA ELIZABETH to IVY LEAGUE ASSOCIATES LIMITED</t>
  </si>
  <si>
    <t>TRANSFER BETWEEN CUSTOMERS /21.5/ATMNIP - ANY Account Transfer from RANDLE OLAYEMI, D. to IVY LEAGUE ASSOCIATES LIMITED</t>
  </si>
  <si>
    <t>TRANSFER BETWEEN CUSTOMERS 000004220726153105278833916182|MOB/IVY LEAGUE ASSO/UTO/12071791333/Virtual classes Knowledge|12071791333||OLANIPEKUN KHADIJAT OLAYINKA REF:000004220726153105278833916182</t>
  </si>
  <si>
    <t>TRANSFER BETWEEN CUSTOMERS 100004220726144626101495515067|Transfer from to IVY LEAGUE ASSOCIATES LIMITED|100004220726144626101495515067||Adedayo Olubummo REF:100004220726144626101495515067</t>
  </si>
  <si>
    <t>STAMP DUTY CHARGE 26072022 STAMP DUTY CHARGE - 26/07/2022</t>
  </si>
  <si>
    <t>TRANSFER BETWEEN CUSTOMERS Via GTWorld For 3 classes REF:425448880000000700002207281527 from AGEH ELO ANITA to IVY LEAGUE ASSOCIATES LIMITED</t>
  </si>
  <si>
    <t>TRANSFER BETWEEN CUSTOMERS MBANKING - AFM lectures REF:741932543652657000009574651428 ANY Account Transfer from AKINDERE OLANREWAJU KINGSLEY to IVY LEAGUE ASSOCIATES LIMITED</t>
  </si>
  <si>
    <t>TRANSFER BETWEEN CUSTOMERS 000025220728192854261953816652|TTB/PRISCILLA GBEMISOLA ANARI/AA|kEYqyZ4h87||PRISCILLA GBEMISOLA ANARI REF:000025220728192854261953816652</t>
  </si>
  <si>
    <t>TRANSFER BETWEEN CUSTOMERS 000014220728194038278011466369|TRFLecture Part payment FRFRM BABATUNDE OPEYEMI ALEGBELEYE TO IVY LEAGUE ASSOCIATES LIMITED|000014220728193931286103064856||BABATUNDEREF:000014220728194038278011466369</t>
  </si>
  <si>
    <t>STAMP DUTY CHARGE 28072022 STAMP DUTY CHARGE - 28/07/2022</t>
  </si>
  <si>
    <t>TRANSFER BETWEEN CUSTOMERS 000014220729170243226082670891|TRFPayment for AFM LecturesFRM PATRICK DANIEL OKOH TO IVY LEAGUE ASSOCIATES LIMITED|000014220729170154259494667977||PATRICK DANIEL OKREF:000014220729170243226082670891</t>
  </si>
  <si>
    <t>TRANSFER BETWEEN CUSTOMERS 000008220729203008408458080408|DGBNK:Vulte FT To:IVY LEAGUE ASSOCIATES LIMITED:GTBank:Tutorial fee from Omotayo: CBDBEFBF5563794723|MB1020220729203008234084194782||REF:000008220729203008408458080408</t>
  </si>
  <si>
    <t>STAMP DUTY CHARGE 29072022 STAMP DUTY CHARGE - 29/07/2022</t>
  </si>
  <si>
    <t>TRANSFER BETWEEN CUSTOMERS 000014220730022038216988664615|TRFSBR and AAA classesFRM YEWANDE FAVOUR ONI TO IVY LEAGUE ASSOCIATES LIMITED|000014220730022008236016066034||YEWANDE FAVOUR ONI REF:000014220730022038216988664615</t>
  </si>
  <si>
    <t>TRANSFER BETWEEN CUSTOMERS Via GTWorld FR &amp; AA STD lectures REF:551562794000000450002207301045 from OLUGU FOLASHADE NMESOMA to IVY LEAGUE ASSOCIATES LIMITED</t>
  </si>
  <si>
    <t>TRANSFER BETWEEN CUSTOMERS 000014220730120621221369631254|TRFTuition fee PM and FMFRM ELOHOR ELMA UTI TO IVY LEAGUE ASSOCIATES LIMITED|000014220730120514227513126842||ELOHOR ELMA UTI REF:000014220730120621221369631254</t>
  </si>
  <si>
    <t>TRANSFER BETWEEN CUSTOMERS Via GTWorld FA and MA REF:422486461000000600002207301246 from NKPAJI EMMANUELLA CHEKWUBE to IVY LEAGUE ASSOCIATES LIMITED</t>
  </si>
  <si>
    <t>TRANSFER BETWEEN CUSTOMERS Via GTWorld For FM AND CBL REF:902471174000000450002207301251 from AKINOLA AKINTUNDE SAMSON to IVY LEAGUE ASSOCIATES LIMITED</t>
  </si>
  <si>
    <t>TRANSFER BETWEEN CUSTOMERS MBANKING - OBU Mentorship REF:689203455304890300004732465411 ANY Account Transfer from GBENRO BOLUWATIFE RAPHEAL to IVY LEAGUE ASSOCIATES LIMITED</t>
  </si>
  <si>
    <t>TRANSFER BETWEEN CUSTOMERS 000004220730175602925589175699|MOB2/UTO/To IVY LIMITED/payment of tuition fee|000004220730175602925589175699||JESUTOFUNMI DAMILOLA DADA REF:000004220730175602925589175699</t>
  </si>
  <si>
    <t>TRANSFER BETWEEN CUSTOMERS via Internet Banking Acca professional lecture fee from OWOLABI OLUFUNKE OMOWUNMI to IVY LEAGUE ASSOCIATES LIMITED</t>
  </si>
  <si>
    <t>STAMP DUTY CHARGE 30072022 STAMP DUTY CHARGE - 30/07/2022</t>
  </si>
  <si>
    <t>TRANSFER BETWEEN CUSTOMERS Via GTWorld Apm, sbr n SBL REF:229662519000000615002207310638 from ARIWODOLA, TEMITOPE BOLATITO to IVY LEAGUE ASSOCIATES LIMITED</t>
  </si>
  <si>
    <t>TRANSFER BETWEEN CUSTOMERS Via GTWorld AAA REF:223860161000000189002207310723 from NWANKWO , CHIOMA NWANDAEZE to IVY LEAGUE ASSOCIATES LIMITED</t>
  </si>
  <si>
    <t>25-Jul-2022 07:03 AM</t>
  </si>
  <si>
    <t>NIP/GTB/OHWOFOSIRAI ANTHONIA EBELE/via GTWORLD PM class</t>
  </si>
  <si>
    <t>25-Jul-2022 01:23 PM</t>
  </si>
  <si>
    <t>NIP/ABN/OLAYINKA OLAJUMOKE SOWUNMI/TRF/Lecture fees/FRM OLAYINKA OLAJUMOKE SOWUN</t>
  </si>
  <si>
    <t>26-Jul-2022 05:29 PM</t>
  </si>
  <si>
    <t>TRF FRM FAKHIRAH SIMISOLA IBRAHIM TO IVY LEAGUE ASSOCIATES LTD|Simisola?s regist</t>
  </si>
  <si>
    <t>26-Jul-2022 01:40 PM</t>
  </si>
  <si>
    <t>NIP/GTB/ONYIMA  CHIAMAKA IRUKA/REF482441728000037800002207261339</t>
  </si>
  <si>
    <t>26-Jul-2022 06:25 AM</t>
  </si>
  <si>
    <t>TRF FRM JOSIAH AYODAMOPE FALOBI TO IVY LEAGUE ASSOCIATES LTD|FRM JOSIAH FALOBI</t>
  </si>
  <si>
    <t>26-Jul-2022 04:58 PM</t>
  </si>
  <si>
    <t>TRF FRM FAKHIRAH SIMISOLA IBRAHIM TO IVY LEAGUE ASSOCIATES LTD|Simisola?s tutori</t>
  </si>
  <si>
    <t>27-Jul-2022 06:23 PM</t>
  </si>
  <si>
    <t>NIP/UBA/EXCELLENCE CHUKWUNONSO BEST-OKWU/MOB/IVY LEAGUE ASSO/UTO/12082957431/Reg</t>
  </si>
  <si>
    <t>27-Jul-2022 05:48 PM</t>
  </si>
  <si>
    <t>NIP/STBC/OSARUMWENSE LURINA OBASUYI/ACCAAFMSEPT2022</t>
  </si>
  <si>
    <t>27-Jul-2022 11:53 AM</t>
  </si>
  <si>
    <t>NIP/UBA/NDIDIAMAKA WINIFRED NDEBU/MOB/IVY LEAGUE ASSO/UTO/12079084071/For AA tui</t>
  </si>
  <si>
    <t>27-Jul-2022 07:58 PM</t>
  </si>
  <si>
    <t>NIP/PBNL/ODUNUKWE ALEXANDER C/Online: To ZENITH|IVY LEAGUE ASSOCIATES LTD ABIMBO</t>
  </si>
  <si>
    <t>27-Jul-2022 07:27 PM</t>
  </si>
  <si>
    <t>TRF FRM PASCHAL MMESOMA EZELIORA TO IVY LEAGUE ASSOCIATES LTD|FA and MA Dec</t>
  </si>
  <si>
    <t>27-Jul-2022 05:07 AM</t>
  </si>
  <si>
    <t>NIP/UBN/AJETUNMOBI ELIZABETH/MOBILE/UNION Transfer from AJETUNMOBI ELIZABETH -</t>
  </si>
  <si>
    <t>27-Jul-2022 10:30 AM</t>
  </si>
  <si>
    <t>NIP/GTB/LAWAL  KAREEMAH OLASHILE/REF275119583000055000002207271029</t>
  </si>
  <si>
    <t>27-Jul-2022 03:34 PM</t>
  </si>
  <si>
    <t>NIP/ABN/EXCELLENCE CHUKWUNONSO BEST-OKWU/TRFBest-Okwu Excellence Acca tuition fe</t>
  </si>
  <si>
    <t>27-Jul-2022 06:11 AM</t>
  </si>
  <si>
    <t>NIP/UBA/CHINEDU ISAAC OKEBE/MOB2/UTO/To IVY LTD/Tuition fees</t>
  </si>
  <si>
    <t>27-Jul-2022 09:14 AM</t>
  </si>
  <si>
    <t>NIP/GTB/ADEBAYO KEHINDE FUNMILOLAADEBAYO KEHINDE/REF2552246400000850000022072709</t>
  </si>
  <si>
    <t>28-Jul-2022 12:07 PM</t>
  </si>
  <si>
    <t>NIP/ABN/NONSO CHRISTOPHER IWUNOH/TRFFRM NONSO CHRISTOPHER IWUNOH TO IVY LEAGUE A</t>
  </si>
  <si>
    <t>28-Jul-2022 05:35 AM</t>
  </si>
  <si>
    <t>NIP/PAGE/AJALA OLUWAFUNMILAYO FAVOUR/NIP:Knowledge level- F2F standard classes</t>
  </si>
  <si>
    <t>29-Jul-2022 02:48 PM</t>
  </si>
  <si>
    <t>29-Jul-2022 03:55 PM</t>
  </si>
  <si>
    <t>NIP/GTB/DARE  OLUFEMI JOHN/via GTWORLD Registration  lectures</t>
  </si>
  <si>
    <t>29-Jul-2022 08:25 PM</t>
  </si>
  <si>
    <t>NIP/ECO/OLUWABUSOLA SULAIMAN/REF3730297331 BO OLUWABUSOLA SULAIMAN IFO IVY LEA</t>
  </si>
  <si>
    <t>29-Jul-2022 08:59 PM</t>
  </si>
  <si>
    <t>NIP/FBN/ONWUEGBULE CHINEDUMIJE MAUREEN/FBNMOBILE:IVY LEAGUE ASSOCIATES LTD/ACCA</t>
  </si>
  <si>
    <t>29-Jul-2022 05:09 PM</t>
  </si>
  <si>
    <t>NIP/STLB/ADEWOLE MOROHUNKEJI/Transfer from ADEWOLE MOROHUNKEJI to IVY LEAGUE ASS</t>
  </si>
  <si>
    <t>29-Jul-2022 07:02 PM</t>
  </si>
  <si>
    <t>ZENITH MOBILE TRANSFER FROM OLUBUKOLA ANUOLUWAPO AJAYI</t>
  </si>
  <si>
    <t>29-Jul-2022 11:43 AM</t>
  </si>
  <si>
    <t>TRF FRM OMOLADE OMOTOLA OLUFUNMILAYO TO IVY LEAGUE ASSOCIATES LTD|Acca  registra</t>
  </si>
  <si>
    <t>29-Jul-2022 05:27 AM</t>
  </si>
  <si>
    <t>NIP Charge:STAFF SALARY-4-JULY-2022</t>
  </si>
  <si>
    <t>NIP Charge:AUX  STAFF 4 SALARY JULY-2022</t>
  </si>
  <si>
    <t>NIP Charge:AUX  STAFF NET-SALARY-4 JULY 2022</t>
  </si>
  <si>
    <t>NIP Charge:AUX  STAFF 4-SALARY JULY 2022</t>
  </si>
  <si>
    <t>NIP Charge:STAFF=SALARY 4-JULY 2022</t>
  </si>
  <si>
    <t>NIP Charge:STAFF SALARY 4 JULY 2022</t>
  </si>
  <si>
    <t>NIP Charge:-STAFF-NET-SALARY-4 JULY 2022</t>
  </si>
  <si>
    <t>NIP Charge:STAFF SALARY-4-JULY 2022</t>
  </si>
  <si>
    <t>AUX  STAFF NET-SALARY-4 JULY 2022/NIP TFR TO GODDEY KELVIN EMUDIAYERE/SKYE</t>
  </si>
  <si>
    <t>STAFF SALARY-4-JULY-2022/NIP TFR TO LUCKY ISHAYA MUSA/ABN</t>
  </si>
  <si>
    <t>AUX  STAFF 4 SALARY JULY-2022/NIP TFR TO ABDULQUADRI OPEYEMI MARIAM/GTB</t>
  </si>
  <si>
    <t>STAFF=SALARY 4-JULY 2022/NIP TFR TO WILLIAMS VANESSA OCHUOLLE /GTB</t>
  </si>
  <si>
    <t>AUX  STAFF 4-SALARY JULY 2022/NIP TFR TO YAKUBU ISIYAKA/UNITY</t>
  </si>
  <si>
    <t>STAFF SALARY 4 JULY 2022/NIP TFR TO OSHIBOLU JAMIU OLUKAYODE/GTB</t>
  </si>
  <si>
    <t>-STAFF-NET-SALARY-4 JULY 2022/NIP TFR TO RUTH OLUWAWUNMI AJAYI/STBC</t>
  </si>
  <si>
    <t>STAFF SALARY-4-JULY 2022/NIP TFR TO EBIETOMIYE OLUMIDE AYODELE/GTB</t>
  </si>
  <si>
    <t>30-Jul-2022 08:19 AM</t>
  </si>
  <si>
    <t>NIP/GTB/OKEKE ABIGAIL BLESSING/via GTWORLD</t>
  </si>
  <si>
    <t>30-Jul-2022 09:34 AM</t>
  </si>
  <si>
    <t>NIP/WBP/CHINEDU  OHANAKA/ZENITH BANK-</t>
  </si>
  <si>
    <t>30-Jul-2022 05:32 PM</t>
  </si>
  <si>
    <t>TRF FRM DEBORAH IKEOLUWA IBIDAPO-OJEWUYI TO IVY LEAGUE ASSOCIATES LTD|Intensive</t>
  </si>
  <si>
    <t>30-Jul-2022 06:20 PM</t>
  </si>
  <si>
    <t>NIP/UBA/OYINDAMOLA BARAKAT BUSARI/MOB2/UTO/To IVY LTD/APM</t>
  </si>
  <si>
    <t>30-Jul-2022 06:38 PM</t>
  </si>
  <si>
    <t>TRF FRM DANIEL TOBILOBA AKINKUNMI TO IVY LEAGUE ASSOCIATES LTD|Tution fee for Ta</t>
  </si>
  <si>
    <t>30-Jul-2022 09:21 AM</t>
  </si>
  <si>
    <t>TRF FRM ADAMS ADEMOLA YAKUB TO IVY LEAGUE ASSOCIATES LTD|Tutor class</t>
  </si>
  <si>
    <t>30-Jul-2022 01:04 PM</t>
  </si>
  <si>
    <t>TRF FRM LUMEN PAUL IRIVBOGBE TO IVY LEAGUE ASSOCIATES LTD|Paul</t>
  </si>
  <si>
    <t>30-Jul-2022 02:27 PM</t>
  </si>
  <si>
    <t>NIP/SCB/OLUWASEYE BELLO/DipIFRS - Oluwaseye</t>
  </si>
  <si>
    <t>30-Jul-2022 08:22 PM</t>
  </si>
  <si>
    <t>NIP/FBN/OSAKWE CHIAMAKA JANET/FBNMOBILE:IVY LEAGUE ASSOCIATES LTD/PAYMENT FOR PM</t>
  </si>
  <si>
    <t>30-Jul-2022 12:34 PM</t>
  </si>
  <si>
    <t>NIP/FBN/OLIWAYA OLUWADAMILOLA OLAYEMI/FBNMOBILE:IVY LEAGUE ASSOCIATES LTD/DEC ST</t>
  </si>
  <si>
    <t>30-Jul-2022 10:38 PM</t>
  </si>
  <si>
    <t>31-Jul-2022 01:33 PM</t>
  </si>
  <si>
    <t>NIP/GTB/OLUWAFUNMILAYO  PHILIP OLUWATO/USSD NIP Transfer from  09093310685</t>
  </si>
  <si>
    <t>31-Jul-2022 01:35 PM</t>
  </si>
  <si>
    <t>31-Jul-2022 08:41 AM</t>
  </si>
  <si>
    <t>TRF FRM ESTHER MOTUNRAYO OLOPADE TO IVY LEAGUE ASSOCIATES LTD|SBL CLASS</t>
  </si>
  <si>
    <t>31-Jul-2022 09:35 AM</t>
  </si>
  <si>
    <t>NIP/GTB/AKANDE   ADEFEMI ADISAAKANDE , ADEFEMI A/TutorialfeeforPMFRandTaxation R</t>
  </si>
  <si>
    <t>31-Jul-2022 09:26 AM</t>
  </si>
  <si>
    <t>NIP/ABN/OLAMIDE OLUWALAYOMI FOLORUNSO/TRF/FRAA tuition/FRM OLAMIDE OLUWALAYOMI F</t>
  </si>
  <si>
    <t>31-Jul-2022 10:04 AM</t>
  </si>
  <si>
    <t>NIP/UBA/OLUSHOLA SHERIFDEEN OGUNLANA/MOB2/UTO/To IVY LTD/Lecture Fee</t>
  </si>
  <si>
    <t>31-Jul-2022 09:09 AM</t>
  </si>
  <si>
    <t>NIP/ABN/MUKAILA  ANIMASHAUN-247-DIAMOND XCLUSIVE/TRFAnimashaun Jareer PM and TAX</t>
  </si>
  <si>
    <t>31-Jul-2022 09:02 AM</t>
  </si>
  <si>
    <t>NIP/GTB/JOSIAH DONENAZIBA ENOCK/via GTWORLD Classes for AFM and SBR</t>
  </si>
  <si>
    <t>31-Jul-2022 07:58 AM</t>
  </si>
  <si>
    <t>NIP/ABN/OLUYEMI EZEKIEL ADEGUNLE/TRFOluyemi Adegunle -  SBL  AAAFRM OLUYEMI EZEK</t>
  </si>
  <si>
    <t>31-Jul-2022 09:39 PM</t>
  </si>
  <si>
    <t>01-Aug-2022 07:10 AM</t>
  </si>
  <si>
    <t>NIP/UBA/NOSA- UGOBOR ESOSA OLUTAYO/MOB/IVY LEAGUE ASSO/UTO/12122678941/Esosa  SBR tutorial class</t>
  </si>
  <si>
    <t>01-Aug-2022 07:28 AM</t>
  </si>
  <si>
    <t>NIP/GTB/LAMIDI ABAYOMI SAMUEL/via GTWORLD Abayomi Lamidi Sept diet APM</t>
  </si>
  <si>
    <t>01-Aug-2022 07:40 AM</t>
  </si>
  <si>
    <t>TRF FRM BOGOFANYO NGOWARI BOKOLO TO IVY LEAGUE ASSOCIATES LTD|RegnTuition Fees</t>
  </si>
  <si>
    <t>01-Aug-2022 08:14 AM</t>
  </si>
  <si>
    <t>TRF FRM IJEOMA CHIDINMA NWOSU-NNAMDI TO IVY LEAGUE ASSOCIATES LTD|AFM tutorials</t>
  </si>
  <si>
    <t>01-Aug-2022 09:20 AM</t>
  </si>
  <si>
    <t>NIP/FBN/ODEJOBI AYOOLA OMOTAYO/FBNMOBILE:IVY LEAGUE ASSOCIATES LTD/AAA AND SBR</t>
  </si>
  <si>
    <t>01-Aug-2022 03:13 PM</t>
  </si>
  <si>
    <t>NIP/FDP/UTULU  IFEOMA STELLA/ONB TRF FROM UTULU  IFE **1849 FBP</t>
  </si>
  <si>
    <t>01-Aug-2022 09:53 PM</t>
  </si>
  <si>
    <t>NIP/ABN/ANOLIEFOH HARRISON C/TRF/AAA and SBR/FRM ANOLIEFOH HARRISON C TO IVY</t>
  </si>
  <si>
    <r>
      <t xml:space="preserve">TRANSFER BETWEEN CUSTOMERS 000008220719215338418302886007|DGBNK:Vulte FT To:IVY LEAGUE ASSOCIATES LIMITED:GTBank:payment for tuition initial Registration for|MB3020220719215338644182642896||REF:000008220719215338418302886007 </t>
    </r>
    <r>
      <rPr>
        <sz val="10"/>
        <color rgb="FFFF0000"/>
        <rFont val="Verdana"/>
        <family val="2"/>
      </rPr>
      <t>IFO TALABI OLUWADEMILADE</t>
    </r>
  </si>
  <si>
    <t>REFUND/ACCA INITAL. REGISTRATION FEE</t>
  </si>
  <si>
    <t>SPONSORED (SEPT. INTENSIVE)</t>
  </si>
  <si>
    <t>25-Jul-2022 10:27 AM</t>
  </si>
  <si>
    <t>NIP/UBA/AYANTUNJI RASHEED ORIYOMI/TRF IFO IVY LEAGUE ASSOCIATE L</t>
  </si>
  <si>
    <t>26-Jul-2022 06:08 AM</t>
  </si>
  <si>
    <t>26-Jul-2022 12:12 PM</t>
  </si>
  <si>
    <t>NIP/ABN/BENJAMIN-ADE MODUPE/TRFFFA Exam Fee for Richard AkinwunmiFRM BENJAMIN-AD</t>
  </si>
  <si>
    <t>27-Jul-2022 04:39 PM</t>
  </si>
  <si>
    <t>NIP/ABN/ALADEJEBI IYINOLUWA ADEDAMOLA/TRFMA ExamFRM ALADEJEBI IYINOLUWA ADEDAMOL</t>
  </si>
  <si>
    <t>28-Jul-2022 09:52 AM</t>
  </si>
  <si>
    <t>NIP/UBN/BABATUNDE HABEEB OLAGUNJU/MOBILE/UNION Transfer from BABATUNDE HABEEB OL</t>
  </si>
  <si>
    <t>28-Jul-2022 03:55 PM</t>
  </si>
  <si>
    <t>NIP/GTB/AMURE  OLUWAMISIMI I./NIP IFO FRM  AMURE OLUWAMISIMI I. TO IVY LEAGUE AS</t>
  </si>
  <si>
    <t>29-Jul-2022 10:03 AM</t>
  </si>
  <si>
    <t>NIP/GTB/OHAEDOGHASI OLISANONSO C./MAExamID5455468 REF276104103000050000002207291</t>
  </si>
  <si>
    <t>29-Jul-2022 08:51 PM</t>
  </si>
  <si>
    <t>NIP/SCB/ENIOLA AYOOLUWA OLANIPEKUN/FA  exam</t>
  </si>
  <si>
    <t>29-Jul-2022 09:01 PM</t>
  </si>
  <si>
    <t>NIP/FBN/ONWUEGBULE CHINEDUMIJE MAUREEN/FBNMOBILE:IVY LEAGUE ASSOCIATES LTD    CB</t>
  </si>
  <si>
    <t>29-Jul-2022 07:26 AM</t>
  </si>
  <si>
    <t>NIP/GTB/EKECHI  SOMTOCHUKWU/via GTWORLD</t>
  </si>
  <si>
    <t>29-Jul-2022 05:26 AM</t>
  </si>
  <si>
    <t>ACCA REG FEE 4 IHEUKWUMERE-5543773// TRF TO SEACRON EDUCATIONAL NIGERIA LIMITED</t>
  </si>
  <si>
    <t>CBE REMITCE 4 JUNE 2022 INV-73679// TRF TO SEACRON EDUCATIONAL NIGERIA LIMITED</t>
  </si>
  <si>
    <t>30-Jul-2022 10:51 PM</t>
  </si>
  <si>
    <t>31-Jul-2022 12:43 PM</t>
  </si>
  <si>
    <t>NIP/FBN/OBU CHISOM NONYELUM/FBNMOBILE:IVY LEAGUE ASSOCIATES LTD    CBE/TAXATION</t>
  </si>
  <si>
    <t>31-Jul-2022 09:48 PM</t>
  </si>
  <si>
    <t>01-Aug-2022 07:11 AM</t>
  </si>
  <si>
    <t>NIP/GTB/OKEKE  CHUKWUEMEKA EMMANUEL/USSD NIP Transfer from  08061226797</t>
  </si>
  <si>
    <t>01-Aug-2022 03:11 PM</t>
  </si>
  <si>
    <t>NIP/GTB/SULYMAN SALMAN AYODEJISULYMAN SALMAN AYO/via GTWORLD</t>
  </si>
  <si>
    <t>02-Aug-2022 01:31 PM</t>
  </si>
  <si>
    <t>NIP/FCMB/OLAYEMI OLUWAFOLAYEMISI EUNICE/Cash transferred from FCMB By : OLAYEMI</t>
  </si>
  <si>
    <t>03-Aug-2022 11:22 AM</t>
  </si>
  <si>
    <t>NIP/GTB/OSAZUWA  SHALOM ITOHANOSAZUWA, SHALOM IT/examfeesMAandFA REF228669765000</t>
  </si>
  <si>
    <t>05-Aug-2022 11:42 AM</t>
  </si>
  <si>
    <t>NIP/UBA/OPUROZOR AMARACHI MARY/MOB/IVY LEAGUE ASSO/UTO/12171903537/MA exam 45526</t>
  </si>
  <si>
    <t>05-Aug-2022 05:07 PM</t>
  </si>
  <si>
    <t>NIP/GTB/ADEBOYE DAMILOLA AGNES/REF248226826000070000002208051700</t>
  </si>
  <si>
    <t>05-Aug-2022 06:01 PM</t>
  </si>
  <si>
    <t>NIP/STBC/GIFT E IHEUKWUMERE/ACCA Tuition fees 2 papers</t>
  </si>
  <si>
    <t>06-Aug-2022 11:48 PM</t>
  </si>
  <si>
    <t>02-Aug-2022 05:08 PM</t>
  </si>
  <si>
    <t>NIP/GTB/DARE  OLUFEMI JOHN/via GTWORLD</t>
  </si>
  <si>
    <t>02-Aug-2022 04:46 PM</t>
  </si>
  <si>
    <t>ISW ATMPyt-001727195358-FCMB MEDILAG ATM1, LUTHLAGOS        SWNG</t>
  </si>
  <si>
    <t>03-Aug-2022 06:25 AM</t>
  </si>
  <si>
    <t>NIP/STBC/COMFORT UGONNA OGBONNA/IVY LEAGUE ASSOCIATES LTD</t>
  </si>
  <si>
    <t>03-Aug-2022 11:54 AM</t>
  </si>
  <si>
    <t>NIP/UBA/ODUSANYA KELECHI TEMITOPE/SBW/UTO/First install ACCA Tuition/IVY LEAGUE</t>
  </si>
  <si>
    <t>05-Aug-2022 03:00 PM</t>
  </si>
  <si>
    <t>NIP/STLB/AYOMIDE RHODA FOLORUNSHO/Transfer from AYOMIDE RHODA FOLORUNSHO to IVY</t>
  </si>
  <si>
    <t>05-Aug-2022 11:31 AM</t>
  </si>
  <si>
    <t>NIP/GTB/AKINMOLADUN FOLUKE OLAMIPOSI/USSD NIP Transfer from  08169225133</t>
  </si>
  <si>
    <t>05-Aug-2022 12:58 PM</t>
  </si>
  <si>
    <t>05-Aug-2022 02:01 PM</t>
  </si>
  <si>
    <t>NIP/GTB/IROJAH MAYOWA STEVE/via GTWORLD Trf</t>
  </si>
  <si>
    <t>05-Aug-2022 04:52 PM</t>
  </si>
  <si>
    <t>NIP/FBN/EZEANYANWU MARYLAWRENCIA OLUCHUKWU/FBNMOBILE:IVY LEAGUE ASSOCIATES LTD/T</t>
  </si>
  <si>
    <t>05-Aug-2022 04:02 PM</t>
  </si>
  <si>
    <t>NIP/UBA/ADEOLU GABRIEL AJAO/MOB2/UTO/To IVY LTD/SBL and SBR LEctures Tomisin Ona</t>
  </si>
  <si>
    <t>05-Aug-2022 10:32 AM</t>
  </si>
  <si>
    <t>05-Aug-2022 10:34 AM</t>
  </si>
  <si>
    <t>05-Aug-2022 10:35 AM</t>
  </si>
  <si>
    <t>05-Aug-2022 10:36 AM</t>
  </si>
  <si>
    <t>05-Aug-2022 10:38 AM</t>
  </si>
  <si>
    <t>05-Aug-2022 10:39 AM</t>
  </si>
  <si>
    <t>05-Aug-2022 10:45 AM</t>
  </si>
  <si>
    <t>05-Aug-2022 10:46 AM</t>
  </si>
  <si>
    <t>05-Aug-2022 10:47 AM</t>
  </si>
  <si>
    <t>NIP CR/OLIBEY  VALENTINE AZUBUIKE/GTB</t>
  </si>
  <si>
    <t>NIP CR/ABORISADE OPEYEMI TEMITAYO/GTB</t>
  </si>
  <si>
    <t>NIP CR/ONWUEGBULE CHINEDUMIJE MAUREEN/FBN</t>
  </si>
  <si>
    <t>NIP CR/UDODOK EMEM NSESE/FBN</t>
  </si>
  <si>
    <t>05-Aug-2022 10:31 AM</t>
  </si>
  <si>
    <t>TF TO OLUMIDE EBIETOMIYE</t>
  </si>
  <si>
    <t>05-Aug-2022 10:29 AM</t>
  </si>
  <si>
    <t>TF TO SENAMI OLUSANYA</t>
  </si>
  <si>
    <t>NIP CR/TALABI MUDASHIRU OLAIDE ALABA/GTB</t>
  </si>
  <si>
    <t>NIP CR/IKHILLETIMOTHY IFIDON/GTB</t>
  </si>
  <si>
    <t>NIP CR/SHOTANDEHAFEEZ OLADIPUPO/GTB</t>
  </si>
  <si>
    <t>NIP CR/ADETOLA BABAJIDE OLUMIDE/GTB</t>
  </si>
  <si>
    <t>NIP CR/AJAYI OLUWASEUN EMMANUEL/GTB</t>
  </si>
  <si>
    <t>06-Aug-2022 01:03 PM</t>
  </si>
  <si>
    <t>TRF FRM KEMI BLESSING AJAYI TO IVY LEAGUE ASSOCIATES LTD|reg fee</t>
  </si>
  <si>
    <t>06-Aug-2022 12:48 PM</t>
  </si>
  <si>
    <t>TRF FRM TOLULOPE OLAYINKA AMPITAN TO IVY LEAGUE ASSOCIATES LTD|Taxation .  paid</t>
  </si>
  <si>
    <t>06-Aug-2022 05:53 AM</t>
  </si>
  <si>
    <t>TRF FRM ITORO-OBONG PATRICK ESSIEN TO IVY LEAGUE ASSOCIATES LTD|PM and TX</t>
  </si>
  <si>
    <t>06-Aug-2022 07:22 AM</t>
  </si>
  <si>
    <t>NIP/GTB/AMODU OPEYEMI MARYAMAMODU OPEYEMI MARYAM/Atx REF228663743000040000002208</t>
  </si>
  <si>
    <t>06-Aug-2022 07:56 PM</t>
  </si>
  <si>
    <t>NIP/STBC/DAMILOLA YUSUF/PMFR CLASSES</t>
  </si>
  <si>
    <t>06-Aug-2022 11:30 AM</t>
  </si>
  <si>
    <t>NIP/GTB/ADEBAJO  MOSES ADEDAYO/REF203225050000050000002208061129</t>
  </si>
  <si>
    <t>06-Aug-2022 07:16 AM</t>
  </si>
  <si>
    <t>NIP/GTB/ADEFUYE ADEOLA REBECCA/via GTWORLD</t>
  </si>
  <si>
    <t>06-Aug-2022 11:11 AM</t>
  </si>
  <si>
    <t>NIP/UBA/CHIAMAKA LINDA ILOMUANYA/MOB2/UTO/To IVY LTD/pmt for 2 papers and Tuitio</t>
  </si>
  <si>
    <t>06-Aug-2022 11:26 PM</t>
  </si>
  <si>
    <t>TRANSFER BETWEEN CUSTOMERS Via GTWorld Payment REF:210737385000000170002208031318 from AGWANIHU, IFEYINWA SYLVIA to IVY LEAGUE ASSOCIATES LIMITED</t>
  </si>
  <si>
    <t>TRANSFER BETWEEN CUSTOMERS Via GTWorld Bal pay APM dec std REF:228657034000000130002208040215 from AKINBOBOLA,AYOKANMI to IVY LEAGUE ASSOCIATES LIMITED</t>
  </si>
  <si>
    <t>TRANSFER BETWEEN CUSTOMERS MBANKING - Lectures for foundation REF:242819363264205130004099203079 ANY Account Transfer from AKAPO BOLUWATIFE O. to IVY LEAGUE ASSOCIATES LIMITED</t>
  </si>
  <si>
    <t>TRANSFER BETWEEN CUSTOMERS Via GTWorld OBU part payment REF:275133668000000500002208061135 from BAKARE SHERIFF OLUWAFEYISAYO to IVY LEAGUE ASSOCIATES LIMITED</t>
  </si>
  <si>
    <t>TRANSFER BETWEEN CUSTOMERS 000012220806212241162929467000|Lecture fees|162929467||CHIBUZOR ANTHONY EZE REF:000012220806212241162929467000</t>
  </si>
  <si>
    <t>STAMP DUTY CHARGE 06082022 STAMP DUTY CHARGE - 06/08/2022</t>
  </si>
  <si>
    <t>TRANSFER BETWEEN CUSTOMERS Via GTWorld REF:491486133000000100002208071516 from ODERINDE ADEDOLAPO KEHINDE to IVY LEAGUE ASSOCIATES LIMITED</t>
  </si>
  <si>
    <t>STAMP DUTY CHARGE 07082022 STAMP DUTY CHARGE - 07/08/2022</t>
  </si>
  <si>
    <t>TRANSFER BETWEEN CUSTOMERS 000004220808205410695443046784|MOB/IVY LEAGUE ASSO/UTO/12208562900/Tutorial fee|12208562900||ASMAU OLAWUNMI ABDULAZEEZ REF:000004220808205410695443046784</t>
  </si>
  <si>
    <t>STAMP DUTY CHARGE 08082022 STAMP DUTY CHARGE - 08/08/2022</t>
  </si>
  <si>
    <t>08-Aug-2022 05:04 PM</t>
  </si>
  <si>
    <t>NIP/GTB/ALALI  JULIET N/via GTWORLD Part payment for OBU</t>
  </si>
  <si>
    <t>08-Aug-2022 02:22 PM</t>
  </si>
  <si>
    <t>NIP/FBN/EZE NNAEMEKA REUBEN/FBNMOBILE:IVY LEAGUE ASSOCIATES LTD    CBE/EXAM FEES</t>
  </si>
  <si>
    <t>09-Aug-2022 01:12 PM</t>
  </si>
  <si>
    <t>10-Aug-2022 10:27 AM</t>
  </si>
  <si>
    <t>NIP/UBA/GRANDEUR O IGHORODJE/MOB/IVY LEAGUE ASSO/UTO/12222042289/ACCA registrati</t>
  </si>
  <si>
    <t>10-Aug-2022 06:29 PM</t>
  </si>
  <si>
    <t>NIP/FCMB/ADEYEMI OYINKANSOLA JANET/App:Exam Payment (FA) To Zenith Bank IVY LEAG</t>
  </si>
  <si>
    <t>11-Aug-2022 02:53 PM</t>
  </si>
  <si>
    <t>NIP/ECO/ERICANTONI LIMITED/REFPC238397891576420 BO ERICANTONI LIMITED IFO IV</t>
  </si>
  <si>
    <t>09-Aug-2022 01:10 PM</t>
  </si>
  <si>
    <t>NIP/GTB/ALABI ANUOLUWAPO REBECCA/Balance REF219937601000040000002208091310</t>
  </si>
  <si>
    <t>09-Aug-2022 02:06 PM</t>
  </si>
  <si>
    <t>NIP/ABN/TIMOTHY AYOBAMI OMOTAYO/TRFFRM TIMOTHY AYOBAMI OMOTAYO TO IVY LEAGUE ASS</t>
  </si>
  <si>
    <t>09-Aug-2022 06:28 PM</t>
  </si>
  <si>
    <t>NIP/FBN/AKINBOLA BEST BOLUWATIFE/FBNMOBILE:IVY LEAGUE ASSOCIATES LTD/SBR AND AAA</t>
  </si>
  <si>
    <t>10-Aug-2022 06:41 AM</t>
  </si>
  <si>
    <t>NIP/STBC/OLATUNJI ELIAS ODUOLA/PM and AA 2022</t>
  </si>
  <si>
    <t>10-Aug-2022 12:29 PM</t>
  </si>
  <si>
    <t>NIP/FBN/ODIAH ROSEMARY NDIDI/FBNMOBILE:IVY LEAGUE ASSOCIATES LTD/TUTORIAL FEE FO</t>
  </si>
  <si>
    <t>11-Aug-2022 03:32 PM</t>
  </si>
  <si>
    <t>TRF FRM DAMILOLA GBOYEGA KUSIMO TO IVY LEAGUE ASSOCIATES LTD|Tuition FeeF7F9</t>
  </si>
  <si>
    <t>11-Aug-2022 05:23 PM</t>
  </si>
  <si>
    <t>NIP/UBA/GRANDEUR O IGHORODJE/MOB/IVY LEAGUE ASSO/UTO/12236397408/ACCA lecture registration</t>
  </si>
  <si>
    <t>NIP/GTB/ALABI ANUOLUWAPO REBECCA/REF219937601000040000002208091311 PART PYT FOR EXAM</t>
  </si>
  <si>
    <t>TRF FRM CHIDI JACQUELINE CHUDE TO IVY LEAGUE ASSOCIATES LTD|Videos</t>
  </si>
  <si>
    <t>NIP/KBL/AYO-ONITA SAMUEL ADEDAMOLA/TRF BO AYO-ONITA SAMUEL ADEDAMOLA</t>
  </si>
  <si>
    <t>TRF FRM TAIWO O WILLIAMS TO IVY LEAGUE ASSOCIATES LTD|TAIWO WILLIAMS</t>
  </si>
  <si>
    <t>TRF FRM RACHAEL NKENCHOR TO IVY LEAGUE ASSOCIATES LTD|knowledge class</t>
  </si>
  <si>
    <t>TRF FRM OSARUMWENSE MICHAEL OSAYIWU TO IVY LEAGUE ASSOCIATES LTD|AFM FR</t>
  </si>
  <si>
    <t>NIP/FBN/ADEMOLA-SADIPE MARTINA EBUNOLUWA/FBNMOBILE:IVY LEAGUE ASSOCIATES LTD/OBU MARTINA</t>
  </si>
  <si>
    <t>NIP/GTB/BAKARE SHAKIRAT OLABISI/via GTWORLD AA FR for Abdul-lateef Olayiwola Olabode</t>
  </si>
  <si>
    <t>TRF FRM TEMITOPE RUTH FALEYE TO IVY LEAGUE ASSOCIATES LTD|SBR class with 30% discount</t>
  </si>
  <si>
    <t>ZENITH MOBILE TRANSFER FROM XPEEL VENTURES</t>
  </si>
  <si>
    <t>NIP/STBC/CHIGBOO OGU MICHAEL UDEKWE/UDEKWE MICHAEL TUTORIAL FEE</t>
  </si>
  <si>
    <t>NIP/GTB/ONYECHERE PRINCESS CHINENYEONYECHERE PRI/REF214853618000065000002208120915</t>
  </si>
  <si>
    <t>TRF FRM SUNDAY NOSA OMOKARO TO IVY LEAGUE ASSOCIATES LTD|AAA and AFM adv</t>
  </si>
  <si>
    <t>TRANSFER BETWEEN CUSTOMERS 000014220812095332245149002784|TRFSBL classFRM IFEOMA B ONOKPASA TO IVY LEAGUE ASSOCIATES LIMITED|000014220812095133255636099697||IFEOMA B ONOKPASA REF:000014220812095332245149002784</t>
  </si>
  <si>
    <t>TRANSFER BETWEEN CUSTOMERS 000012220812101156163776975000|ACCA Classes|163776975||OYINKANSOLA GRACE AYO FOLORUNSO REF:000012220812101156163776975000</t>
  </si>
  <si>
    <t>STAMP DUTY CHARGE 12082022 STAMP DUTY CHARGE - 12/08/2022</t>
  </si>
  <si>
    <t>TRANSFER BETWEEN CUSTOMERS Via GTWorld REF:218827712000000300002208130828 from IHEAGWAM COLLINS UCHECHUKWU to IVY LEAGUE ASSOCIATES LIMITED</t>
  </si>
  <si>
    <t>TRANSFER BETWEEN CUSTOMERS 100004220813092030101564283843|Transfer from to IVY LEAGUE ASSOCIATES LIMITED|100004220813092030101564283843||Sunday Odion Daudu REF:100004220813092030101564283843</t>
  </si>
  <si>
    <t>TRANSFER BETWEEN CUSTOMERS Via GTWorld REF:275149422000000300002208131235 from OJORI BOLUWATIFE JANET to IVY LEAGUE ASSOCIATES LIMITED</t>
  </si>
  <si>
    <t>TRANSFER BETWEEN CUSTOMERS 000014220813134324231606547669|TRFDiploma in IFRS Lecture FeeFRM RASHIDAT DAMILOLA OGUNSESAN TO IVY LEAGUE ASSOCIATES LIMITED|000014220813134233294218048341||RASHIDREF:000014220813134324231606547669</t>
  </si>
  <si>
    <t>STAMP DUTY CHARGE 13082022 STAMP DUTY CHARGE - 13/08/2022</t>
  </si>
  <si>
    <t>TRANSFER BETWEEN CUSTOMERS MBANKING - Trf REF:234344317571312270001216407235 ANY Account Transfer from AJAYI, OLUWASEUN EMMANUEL to IVY LEAGUE ASSOCIATES LIMITED</t>
  </si>
  <si>
    <t>STAMP DUTY CHARGE 14082022 STAMP DUTY CHARGE - 14/08/2022</t>
  </si>
  <si>
    <t>TRANSFER BETWEEN CUSTOMERS Via GTWorld Lectures- Frank Olabode REF:201140207000001150002208151336 from OLABODE FRANK GBENGA to IVY LEAGUE ASSOCIATES LIMITED</t>
  </si>
  <si>
    <t>SUNDRY ENTRIES )3754011391ifo:IVY LEAGUE ASSO</t>
  </si>
  <si>
    <t>VALUE ADDED TAX S/N)3754011391ifo:IVY LEAGUE A</t>
  </si>
  <si>
    <t>TRANSFER BETWEEN CUSTOMERS 000016220815135017000083234132|FBNMOBILE:IVY LEAGUE ASSOCIATES LIMITED/PM ONLINE|637961682177486360||BEREMBO TREASURE SOIBIFAA REF:000016220815135017000083234132</t>
  </si>
  <si>
    <t>STAMP DUTY CHARGE 15082022 STAMP DUTY CHARGE - 15/08/2022</t>
  </si>
  <si>
    <t>TRANSFER BETWEEN CUSTOMERS MBANKING - Two papers SBR and AAA REF:694691513691263550004959820968 ANY Account Transfer from AJAYI OLUWADAMILOLA MODUPE to IVY LEAGUE ASSOCIATES LIMITED</t>
  </si>
  <si>
    <t>STAMP DUTY CHARGE 19082022 STAMP DUTY CHARGE - 19/08/2022</t>
  </si>
  <si>
    <t>TRANSFER BETWEEN CUSTOMERS 000004220822200401109559285983|MOB/IVY LEAGUE ASSO/UTO/12348039306/PM classes|12348039306||AGWANA MAUREEN REF:000004220822200401109559285983</t>
  </si>
  <si>
    <t>STAMP DUTY CHARGE 22082022 STAMP DUTY CHARGE - 22/08/2022</t>
  </si>
  <si>
    <t>15-Aug-2022 07:38 PM</t>
  </si>
  <si>
    <t>16-Aug-2022 11:52 AM</t>
  </si>
  <si>
    <t>NIP/UBA/BAMIGBOYE AISHAT MOPELOLA/MOB/IVY LEAGUE ASSO/UTO/12284395324/Bamigboye Aisha</t>
  </si>
  <si>
    <t>16-Aug-2022 12:00 PM</t>
  </si>
  <si>
    <t>NIP/GTB/OBI CHIKE CASMIR/ATM Transfer of N50000 to 1013300084</t>
  </si>
  <si>
    <t>17-Aug-2022 04:47 AM</t>
  </si>
  <si>
    <t>17-Aug-2022 10:52 AM</t>
  </si>
  <si>
    <t>DS 70646 CD JOVITA OBIAKOR</t>
  </si>
  <si>
    <t>17-Aug-2022 01:20 PM</t>
  </si>
  <si>
    <t>NIP/SCB/TEMITOPE OGUNKOYA/OBU Rap  Ogunkoya Temitope</t>
  </si>
  <si>
    <t>18-Aug-2022 05:17 AM</t>
  </si>
  <si>
    <t>TRF FRM joel opeoluwa omotola TO IVY LEAGUE ASSOCIATES LTD|Project Mentorship</t>
  </si>
  <si>
    <t>18-Aug-2022 08:53 AM</t>
  </si>
  <si>
    <t>NIP/GTB/OKORO UCHECHI MARTINA/via GTWORLD</t>
  </si>
  <si>
    <t>18-Aug-2022 12:59 PM</t>
  </si>
  <si>
    <t>REFUND OF EXCESS PYT 4 CLASS/NIP TFR TO ABIOLA FELIX OLUWATIMILEYIN/FBN</t>
  </si>
  <si>
    <t>NIP Charge:BEING LOAN TO STAFF (SECURITY)</t>
  </si>
  <si>
    <t>BEING LOAN TO STAFF (SECURITY)/NIP TFR TO DANAGUDI YINUSA/FDP</t>
  </si>
  <si>
    <t>ACCA REG FEE 4 FERUKE-5523846// TRF TO SEACRON EDUCATIONAL NIGERIA LIMITED</t>
  </si>
  <si>
    <t>ACCA REG FEE 4 UTULU-5563551// TRF TO    SEACRON EDUCATIONAL NIGERIA LIMITED</t>
  </si>
  <si>
    <t>PYT FOR NEPA BILL 4 JULY 2022// TRF TO OLUMIDE AYODELE EBIETOMIYE</t>
  </si>
  <si>
    <t>REG. FEE 4 OLABODE FRANK-5569806// TRF TO SEACRON EDUCATIONAL NIGERIA LIMITED</t>
  </si>
  <si>
    <t>REG. FEE 4 IGHORODJE. G.O -5569806// TRF TO SEACRON EDUCATIONAL NIGERIA LIMITED</t>
  </si>
  <si>
    <t>REFUND OF EXCESS PYT 4 LECTURE// TRF TO OMOLADE OMOTOLA OLUFUNMILAYO</t>
  </si>
  <si>
    <t>REFUND OF EXCESS PYT ON LECTURE// TRF TO EDIDIONG UBONG ABBA</t>
  </si>
  <si>
    <t>18-Aug-2022 02:48 PM</t>
  </si>
  <si>
    <t>NIP/GTB/ADEGBITE  MARYAM IFEOLUWAADEGBITE  MARYA/Sbrandapm REF249305153000040000002208181447</t>
  </si>
  <si>
    <t>20-Aug-2022 09:13 AM</t>
  </si>
  <si>
    <t>NIP/WBP/OYINKANSOLA SIMISOLA ODUNAYO/ZENITH BANK-</t>
  </si>
  <si>
    <t>20-Aug-2022 09:16 AM</t>
  </si>
  <si>
    <t>NIP/FBN/UHOEGBU AMAECHINA EDWARD/FBNMOBILE:IVY LEAGUE ASSOCIATES LTD/UHOEGBU AMAECHINA AA LECTURE</t>
  </si>
  <si>
    <t>20-Aug-2022 10:35 AM</t>
  </si>
  <si>
    <t>NIP/KUDA/Enit Elijah Nsa/FUNDS</t>
  </si>
  <si>
    <t>20-Aug-2022 02:53 PM</t>
  </si>
  <si>
    <t>NIP/FBN/EKWE CLARA OTEKPE/FBNMOBILE:IVY LEAGUE ASSOCIATES LTD/SEPT TUITION</t>
  </si>
  <si>
    <t>20-Aug-2022 05:03 PM</t>
  </si>
  <si>
    <t>TRF FRM OSARUMWENSE MICHAEL OSAYIWU TO IVY LEAGUE ASSOCIATES LTD|AFM FR Bal</t>
  </si>
  <si>
    <t>20-Aug-2022 11:12 PM</t>
  </si>
  <si>
    <t>13-Aug-2022 10:28 AM</t>
  </si>
  <si>
    <t>NIP/GTB/OLABODE FRANK GBENGA/via GTWORLD ACCA Registration Gbenga Frank Olabode</t>
  </si>
  <si>
    <t>13-Aug-2022 01:47 PM</t>
  </si>
  <si>
    <t>NIP/UBA/FAIZAT ABIKE LASISI/MOB2/UTO/To IVY CBE/MA Exam</t>
  </si>
  <si>
    <t>13-Aug-2022 10:51 PM</t>
  </si>
  <si>
    <t>15-Aug-2022 12:47 PM</t>
  </si>
  <si>
    <t>NIP/GTB/EPUNAM IFEANYI CHIBUZOR/via GTWORLD Exam Reg for Accountant in Biz - 4932141</t>
  </si>
  <si>
    <t>15-Aug-2022 01:45 PM</t>
  </si>
  <si>
    <t>NIP/UBA/ORHEWERE JOHN/MOB/IVY LEAGUE ASSO/UTO/12274460405/MA F2</t>
  </si>
  <si>
    <t>15-Aug-2022 02:38 PM</t>
  </si>
  <si>
    <t>15-Aug-2022 04:38 PM</t>
  </si>
  <si>
    <t>NIP/FBN/UDE CHIDERA INNOCNET/FBNMOBILE:IVY LEAGUE ASSOCIATES LTD    CBE/CBL FEE</t>
  </si>
  <si>
    <t>16-Aug-2022 08:00 AM</t>
  </si>
  <si>
    <t>NIP/UBA/ATINUKE OLAWUNMI EGWUATU/MOB2/UTO/To IVY CBE/5425712 Atinuke Egwuatu LW CBE</t>
  </si>
  <si>
    <t>16-Aug-2022 09:59 AM</t>
  </si>
  <si>
    <t>16-Aug-2022 11:59 AM</t>
  </si>
  <si>
    <t>NIP/FBN/ABIOLA FELIX OLUWATIMILEYIN/FBNMOBILE:IVY LEAGUE ASSOCIATES LTD    CBE/ACCA REG PAYMENT</t>
  </si>
  <si>
    <t>16-Aug-2022 02:18 PM</t>
  </si>
  <si>
    <t>NIP/GTB/IHENYEM ODEGUA ESTHERIHENYEM,ODEGUA ESTH/ACCARegistrationExemptions REF352348139000124500002208161418</t>
  </si>
  <si>
    <t>16-Aug-2022 03:13 PM</t>
  </si>
  <si>
    <t>NIP/GTB/OMOTOYE  SAMUEL LIGALI/USSD NIP Transfer from  07032471083</t>
  </si>
  <si>
    <t>17-Aug-2022 07:27 AM</t>
  </si>
  <si>
    <t>NIP/ABN/AGNES  BINI/TRFExamination feeFRM AGNES  BINI TO IVY LEAGUE ASSOCIATES LTD -  CBE</t>
  </si>
  <si>
    <t>17-Aug-2022 02:12 PM</t>
  </si>
  <si>
    <t>18-Aug-2022 05:14 AM</t>
  </si>
  <si>
    <t>NIP/OPAY/Folakemi Olatunbosun/MA exams</t>
  </si>
  <si>
    <t>18-Aug-2022 07:24 AM</t>
  </si>
  <si>
    <t>NIP/FBN/ABIOLA FELIX OLUWATIMILEYIN/FBNMOBILE:IVY LEAGUE ASSOCIATES LTD    CBE/ACCA TAX STUDY AND PRACTICE KITS</t>
  </si>
  <si>
    <t>19-Aug-2022 05:01 PM</t>
  </si>
  <si>
    <t>ISW ATMPyt-003372827151-ATM3 Tejuosho Mkt, Yabalagos        LANG</t>
  </si>
  <si>
    <t>20-Aug-2022 12:29 PM</t>
  </si>
  <si>
    <t>NIP/UBA/FAIZAT ABIKE LASISI/MOB2/UTO/To IVY CBE/BT Exam</t>
  </si>
  <si>
    <t>20-Aug-2022 11:36 PM</t>
  </si>
  <si>
    <t>NIP/GTB/ALABI ANUOLUWAPO REBECCAALABI ANUOLUWAPO/REF219937601000010000002208171412 BALANCE PYT FOR EXAM.</t>
  </si>
  <si>
    <t>23-Aug-2022 06:45 AM</t>
  </si>
  <si>
    <t>NIP/ABN/AISHAT  ADEROJU/TRFFRM AISHAT  ADEROJU TO IVY LEAGUE ASSOCIATES LTD</t>
  </si>
  <si>
    <t>24-Aug-2022 01:25 PM</t>
  </si>
  <si>
    <t>NIP/UBA/KELECHI TEMITOPE ODUSANYA/MOB2/UTO/To IVY LTD/2nd installment</t>
  </si>
  <si>
    <t>25-Aug-2022 05:36 AM</t>
  </si>
  <si>
    <t>TRF FRM JOSIAH AYODAMOPE FALOBI TO IVY LEAGUE ASSOCIATES LTD|Tuition bal for SBR and AAA</t>
  </si>
  <si>
    <t>25-Aug-2022 07:37 AM</t>
  </si>
  <si>
    <t>NIP/FDP/ANYABOLO CHEKWUBE EVANS/ONB TRF FROM ANYABOLO C **5113 FBP</t>
  </si>
  <si>
    <t>25-Aug-2022 08:27 AM</t>
  </si>
  <si>
    <t>DS 6545992/CD   NWANKWO JOY IJEOMA</t>
  </si>
  <si>
    <t>26-Aug-2022 08:52 AM</t>
  </si>
  <si>
    <t>NIP/GTB/OPALEYE   OMOLOLA TEMITOPE/via GTWORLD FA and MA weekday classes</t>
  </si>
  <si>
    <t>26-Aug-2022 10:33 AM</t>
  </si>
  <si>
    <t>NIP/ABN/CHIJIOKE OMO DAVIES/TRFACCA CLASSESFRM CHIJIOKE OMO DAVIES TO IVY LEAGUE ASSOCIATES LTD</t>
  </si>
  <si>
    <t>26-Aug-2022 11:21 AM</t>
  </si>
  <si>
    <t>NIP/FBN/OJOGHO AKUNNA CORDELIA/FBNMOBILE:IVY LEAGUE ASSOCIATES LTD/PART PAYMENT   PROFESSIONAL</t>
  </si>
  <si>
    <t>26-Aug-2022 03:33 PM</t>
  </si>
  <si>
    <t>NIP/GTB/AHMED OYIZA SABDATAHMED OYIZA SABDAT/via GTWORLD Lesson Fee</t>
  </si>
  <si>
    <t>26-Aug-2022 06:58 PM</t>
  </si>
  <si>
    <t>NIP/ABN/IFEANYICHUKWU BIANCA CHISOM-117-DIAMOND /TRFBianca APMFRM IFEANYICHUKWU BIANCA CHISOM TO IVY LEAGUE ASSOCIATES L</t>
  </si>
  <si>
    <t>26-Aug-2022 07:19 PM</t>
  </si>
  <si>
    <t>NIP/FBN/ONYEGBULEM PRECIOUS CHIAMKA/77871661537922371/FIP:TRANSFER/PRECIOUS/77871661537922371/TUTION FEE</t>
  </si>
  <si>
    <t>26-Aug-2022 08:47 PM</t>
  </si>
  <si>
    <t>NIP/FBN/AMOO JUMOKE IBUKUNOLUWA/FBNMOBILE:IVY LEAGUE ASSOCIATES LTD/TUTORIAL</t>
  </si>
  <si>
    <t>27-Aug-2022 06:23 AM</t>
  </si>
  <si>
    <t>NIP/UBA/NWANERI CHRISTAIN NNAMDI/MOB/IVY LEAGUE ASSO/UTO/12391585947/BLESS</t>
  </si>
  <si>
    <t>27-Aug-2022 09:57 AM</t>
  </si>
  <si>
    <t>NIP/FBN/ADEOSUN OLABISI BOSEDE/FBNMOBILE:IVY LEAGUE ASSOCIATES LTD/AFM   AAA LECTURES  FAV BISI ADEOSUN</t>
  </si>
  <si>
    <t>27-Aug-2022 05:36 PM</t>
  </si>
  <si>
    <t>TRF FRM IJEOMA GRACE NWEKE TO IVY LEAGUE ASSOCIATES LTD|tuition</t>
  </si>
  <si>
    <t>27-Aug-2022 10:37 PM</t>
  </si>
  <si>
    <t>TRANSFER BETWEEN CUSTOMERS 000014220824020237250241290223|TRFPart payment for lectureFRM SAMSON OLUWASESAN FALOLA TO IVY LEAGUE ASSOCIATES LIMITED|000014220824020202290004392193||SAMSON OLUWAREF:000014220824020237250241290223</t>
  </si>
  <si>
    <t>TRANSFER BETWEEN CUSTOMERS 000016220824211533000015500086|FBNMOBILE:IVY LEAGUE ASSOCIATES LIMITED/AFM AND SBR TUTION FEE BAL PAYMENT|637969725335088731||ARCHIBONG LYNDA MAURICE REF:000016220824211533000015500086</t>
  </si>
  <si>
    <t>STAMP DUTY CHARGE 24082022 STAMP DUTY CHARGE - 24/08/2022</t>
  </si>
  <si>
    <t>TRANSFER BETWEEN CUSTOMERS 000014220826090948262250919518|TRFBALANCE PAYMENT FR LECTUREFRM BABATUNDE OPEYEMI ALEGBELEYE TO IVY LEAGUE ASSOCIATES LIMITED|000014220826090706291988313161||BABATUREF:000014220826090948262250919518</t>
  </si>
  <si>
    <t>TRANSFER BETWEEN CUSTOMERS Via GTWorld Nneoma Ohaeri - AFM Bal. REF:250241608000000200002208260940 from OHAERI NNEOMA SYLVIA to IVY LEAGUE ASSOCIATES LIMITED</t>
  </si>
  <si>
    <t>TRANSFER BETWEEN CUSTOMERS Via GTWorld Pmt for DipIFRS class REF:492450655000000600002208261525 from AJIBADE FAIDAT ADEDOLAPO to IVY LEAGUE ASSOCIATES LIMITED</t>
  </si>
  <si>
    <t>TRANSFER BETWEEN CUSTOMERS 000012220826171937166141877000|Payment for f3 and f4|166141877||KOLAPO TAJUDEEN OBIDARE REF:000012220826171937166141877000</t>
  </si>
  <si>
    <t>STAMP DUTY CHARGE 26082022 STAMP DUTY CHARGE - 26/08/2022</t>
  </si>
  <si>
    <t>23-Aug-2022 05:15 AM</t>
  </si>
  <si>
    <t>24-Aug-2022 01:44 PM</t>
  </si>
  <si>
    <t>NIP/GTB/OGUNGBE OLUWABUNMI ABOSEDE/REF461523478000050000002208241343</t>
  </si>
  <si>
    <t>24-Aug-2022 02:19 PM</t>
  </si>
  <si>
    <t>NIP/GTB/IHENYEM ODEGUA ESTHERIHENYEM,ODEGUA ESTH/Odegua.ACCARegistrationbalance REF352348139000005000002208241410</t>
  </si>
  <si>
    <t>25-Aug-2022 08:26 AM</t>
  </si>
  <si>
    <t>DS 6545994/CD  NWANKWO JOY IJEOMA</t>
  </si>
  <si>
    <t>25-Aug-2022 01:28 PM</t>
  </si>
  <si>
    <t>26-Aug-2022 11:09 AM</t>
  </si>
  <si>
    <t>TRF FRM BOGOFANYO NGOWARI BOKOLO TO IVY LEAGUE ASSOCIATES LTD -  CBE|ACCA Registration</t>
  </si>
  <si>
    <t>26-Aug-2022 03:24 PM</t>
  </si>
  <si>
    <t>NIP/GTB/AKANDE   ADEFEMI ADISA/FinancialAccountingExams REF275148324000050000002208261524</t>
  </si>
  <si>
    <t>26-Aug-2022 06:53 PM</t>
  </si>
  <si>
    <t>NIP/SKYE/ADENIKE FOLASHADE SHITTU/DGBNK:Vulte FT To:IVY LEAGUE ASSOCIATES LTD -  CBE:Zenith Bank:CBE-ACCA-MA-ADENIKE : 7</t>
  </si>
  <si>
    <t>27-Aug-2022 07:43 PM</t>
  </si>
  <si>
    <t>NIP/FCMB/ADEYEMI OYINKANSOLA JANET/App:BT exams. To Zenith Bank IVY LEAGUE ASSOCIATES LTD -  CB</t>
  </si>
  <si>
    <t>27-Aug-2022 10:54 PM</t>
  </si>
  <si>
    <t>28-Aug-2022 08:53 AM</t>
  </si>
  <si>
    <t>NIP Charge:PYT 4 REPAIRS OF26 CHAIRS&amp;amp;9 TABLES</t>
  </si>
  <si>
    <t>PYT 4 REPAIRS OF26 CHAIRS&amp;amp;9 TABLES/NIP TFR TO ALAWODE ISMAIL AKANNI/GTB</t>
  </si>
  <si>
    <t>NIP Charge:AUX  STAFF SALARY-4-AUGUST 2022</t>
  </si>
  <si>
    <t>AUX  STAFF SALARY-4-AUGUST 2022/NIP TFR TO GODDEY KELVIN EMUDIAYERE/SKYE</t>
  </si>
  <si>
    <t>NIP Charge:NET STAFF SALARY 4 AUGUST 2022</t>
  </si>
  <si>
    <t>NET STAFF SALARY 4 AUGUST 2022/NIP TFR TO DANAGUDI YINUSA/FDP</t>
  </si>
  <si>
    <t>NIP Charge:PYT 4 2TB EXTERNAL HARD DRIVE</t>
  </si>
  <si>
    <t>PYT 4 2TB EXTERNAL HARD DRIVE /NIP TFR TO EBIETOMIYE OLANIYI FREDRICK/GTB</t>
  </si>
  <si>
    <t>NIP Charge:AUX  STAFF SALARY 4 AUGUST 2022</t>
  </si>
  <si>
    <t>AUX  STAFF SALARY 4 AUGUST 2022/NIP TFR TO ABDULQUADRI OPEYEMI MARIAM/GTB</t>
  </si>
  <si>
    <t>NIP Charge:NET STAFF SALARY-4-AUGUST-2022</t>
  </si>
  <si>
    <t>NET STAFF SALARY-4-AUGUST-2022/NIP TFR TO EBIETOMIYE OLUMIDE AYODELE/GTB</t>
  </si>
  <si>
    <t>NIP Charge:NET STAFF-SALARY 4-AUGUST-2022</t>
  </si>
  <si>
    <t>NET STAFF-SALARY 4-AUGUST-2022/NIP TFR TO OSHIBOLU JAMIU OLUKAYODE/GTB</t>
  </si>
  <si>
    <t>NIP Charge:NET SAFF SALARY-FOR-AUGUST 2022</t>
  </si>
  <si>
    <t>NET SAFF SALARY-FOR-AUGUST 2022/NIP TFR TO OJONGBEDE BLESSING OLUWATOMIS/GTB</t>
  </si>
  <si>
    <t>NIP Charge:NET STAFF SALERY-FOR -AUGUST-2022</t>
  </si>
  <si>
    <t>NET STAFF SALERY-FOR -AUGUST-2022/NIP TFR TO WILLIAMS VANESSA OCHUOLLE /GTB</t>
  </si>
  <si>
    <t>REG FEE 4 FELIX ABIOLA-5578662// TRF TO SEACRON EDUCATIONAL NIGERIA LIMITED</t>
  </si>
  <si>
    <t>PYT 4 DATA 4 CLASS 4 SEPT 2022// TRF TO OLUMIDE AYODELE EBIETOMIYE</t>
  </si>
  <si>
    <t>PETTY/FUEL CASH 4 SEPT. 2022// TRF TO OLUMIDE AYODELE EBIETOMIYE</t>
  </si>
  <si>
    <t>29-Aug-2022 08:42 AM</t>
  </si>
  <si>
    <t>NIP/GTB/EBIETOMIYE  OLUMIDE AYODELEEBIETOMIYE, O/via GTWORLD Anunukem Chidera exam fee</t>
  </si>
  <si>
    <t>29-Aug-2022 10:22 AM</t>
  </si>
  <si>
    <t>PYT 4GIFT-CARD 4 ACCA STAFF(RONKE)// TRF TO OLUMIDE AYODELE EBIETOMIYE</t>
  </si>
  <si>
    <t>REFUND 4 FUEL 4 JULY&amp;AUGUST 2022// TRF TO OLUMIDE AYODELE EBIETOMIYE</t>
  </si>
  <si>
    <t>REFUND 4 DATA 4 CLASS JUL&amp;AUG 2022// TRF TO OLUMIDE AYODELE EBIETOMIYE</t>
  </si>
  <si>
    <t>REFUND OF PETTY EXP 4 JUL/AUG 2022// TRF TO OLUMIDE AYODELE EBIETOMIYE</t>
  </si>
  <si>
    <t>30-Aug-2022 05:15 AM</t>
  </si>
  <si>
    <t>NIP Charge:NET STAFF SALARY-FOR-AUGUST 2022</t>
  </si>
  <si>
    <t>NET STAFF SALARY-FOR-AUGUST 2022/NIP TFR TO LUCKY ISHAYA MUSA/ABN</t>
  </si>
  <si>
    <t>30-Aug-2022 11:29 AM</t>
  </si>
  <si>
    <t>ZENITH MOBILE TRANSFER FROM JOAN IBUKUN ABIDOYE</t>
  </si>
  <si>
    <t>30-Aug-2022 12:37 PM</t>
  </si>
  <si>
    <t>TRF FRM SUNDAY NOSA OMOKARO TO IVY LEAGUE ASSOCIATES LTD|Lect fee bal AAA</t>
  </si>
  <si>
    <t>30-Aug-2022 02:54 PM</t>
  </si>
  <si>
    <t>NIP/GTB/OLATUNJI-ALAFE PEACE FUMILAYOOLATUNJI-AL/via GTWORLD Payment for tuition-Tax</t>
  </si>
  <si>
    <t>30-Aug-2022 04:44 PM</t>
  </si>
  <si>
    <t>NIP/FBN/ELIBE JOHN CHIBUZO/FBNMOBILE:IVY LEAGUE ASSOCIATES LTD/OBU REGISTRATION</t>
  </si>
  <si>
    <t>30-Aug-2022 08:28 PM</t>
  </si>
  <si>
    <t>TRF FRM BALIKIS ELIZABETH FATUGA TO IVY LEAGUE ASSOCIATES LTD|Elizabeth Fatuga</t>
  </si>
  <si>
    <t>30-Aug-2022 08:50 PM</t>
  </si>
  <si>
    <t>NIP/KUDA/Magret Oluwafunmibi Adeboye/MA EXAM</t>
  </si>
  <si>
    <t>REG FEE 4 ODEGUA ESTTHER-5578664// TRF TO SEACRON EDUCATIONAL NIGERIA LIMITED</t>
  </si>
  <si>
    <t>REG FEE 4 LIGALI SAMUEL-5541893// TRF TO SEACRON EDUCATIONAL NIGERIA LIMITED</t>
  </si>
  <si>
    <t>BNG CBE REMTTCE FOR AUGUST 2022// TRF TO SEACRON EDUCATIONAL NIGERIA LIMITED</t>
  </si>
  <si>
    <t>5578664-EXEMPTION FEE 4 ODEGUA.E// TRF TO SEACRON EDUCATIONAL NIGERIA LIMITED</t>
  </si>
  <si>
    <t>ACCA REG FEE 4 OBIAKOR-5544891// TRF TO SEACRON EDUCATIONAL NIGERIA LIMITED</t>
  </si>
  <si>
    <t>ACCA REG FEE 4 BOKOLO-5580166// TRF TO SEACRON EDUCATIONAL NIGERIA LIMITED</t>
  </si>
  <si>
    <t>ACCA REG FEE 4 NWANKWO-5580185// TRF TO SEACRON EDUCATIONAL NIGERIA LIMITED</t>
  </si>
  <si>
    <t>ACCA REG FEE 4 OGUNMUYIWA-5580225// TRF TO SEACRON EDUCATIONAL NIGERIA LIMITED</t>
  </si>
  <si>
    <t>CBE REMITCE 4-JULY 22 INV.NO-74108// TRF TO SEACRON EDUCATIONAL NIGERIA LIMITED</t>
  </si>
  <si>
    <t>28-Aug-2022 03:24 PM</t>
  </si>
  <si>
    <t>SMS Notification Charge Aug 2022</t>
  </si>
  <si>
    <t>28-Aug-2022 06:05 PM</t>
  </si>
  <si>
    <t>NIP/ABN/HALIMAT DOLAPO SALAWUDEEN-183-DIAMOND SW/TRFExam fee  MAFAFRM HALIMAT DOLAPO SALAWUDEEN TO IVY LEAGUE ASSOCIATES</t>
  </si>
  <si>
    <t>29-Aug-2022 05:11 AM</t>
  </si>
  <si>
    <t>NIP/FBN/EDOSOMWAN OSAHENRUMWEN CHERYL/FBNMOBILE:IVY LEAGUE ASSOCIATES LTD    CBE/BT FA AND MA EXAM FEES</t>
  </si>
  <si>
    <t>29-Aug-2022 09:25 AM</t>
  </si>
  <si>
    <t>NIP/GTB/OGUNGBE OLUWABUNMI ABOSEDEOGUNGBE OLUWAB/REF461523478000050000002208290925</t>
  </si>
  <si>
    <t>29-Aug-2022 03:43 PM</t>
  </si>
  <si>
    <t>NIP/FBN/OJORA OLUWAKEMI SULIAT/FBNMOBILE:IVY LEAGUE ASSOCIATES LTD    CBE/FA CBE</t>
  </si>
  <si>
    <t>29-Aug-2022 06:28 PM</t>
  </si>
  <si>
    <t>NIP/FBN/EDOSOMWAN OSAHENRUMWEN CHERYL/FBNMOBILE:IVY LEAGUE ASSOCIATES LTD    CBE/CBL ACCA</t>
  </si>
  <si>
    <t>29-Aug-2022 06:50 PM</t>
  </si>
  <si>
    <t>NIP/GTB/OHAEDOGHASI OLISANONSO C.OHAEDOGHASI OLI/FAExam5455468 REF276104103000050000002208291849</t>
  </si>
  <si>
    <t>29-Aug-2022 07:40 PM</t>
  </si>
  <si>
    <t>NIP/GTB/OBI-NJOKU  OZICHUKWU JACINTAOBI-NJOKU, O/via GTWORLD Company law</t>
  </si>
  <si>
    <t>29-Aug-2022 07:49 PM</t>
  </si>
  <si>
    <t>NIP/SCB/OLUMAYOKUN THERESA OSHIYOYE/Foundation papers</t>
  </si>
  <si>
    <t>2ND CBE REMTTCE FOR AUGUST 2022// TRF TO SEACRON EDUCATIONAL NIGERIA LIMITED</t>
  </si>
  <si>
    <t>30-Aug-2022 04:50 PM</t>
  </si>
  <si>
    <t>NIP/ABN/TITILOPE OYEBISI OYEDEJI/TRFBt examFRM TITILOPE OYEBISI OYEDEJI TO IVY LEAGUE ASSOCIATES LTD -  CBE</t>
  </si>
  <si>
    <t>TRANSFER BETWEEN CUSTOMERS MBANKING - REF:136015526660511830005326714762 ANY Account Transfer from ADEJUMO , JADESOLA ESTELLA to IVY LEAGUE ASSOCIATES LIMITED</t>
  </si>
  <si>
    <t>TRANSFER BETWEEN CUSTOMERS 000014220901162116276314821320|TRFTax and PM classFRM TAIWO TEMITOPE OLUWOLE TO IVY LEAGUE ASSOCIATES LIMITED|000014220901162041232395918166||TAIWO TEMITOPE OLUWOLEREF:000014220901162116276314821320</t>
  </si>
  <si>
    <t>TRANSFER BETWEEN CUSTOMERS 000014220902160617217692039050|TRFACCA Tuition feeFRM MAHMUD DAMILOLA OLALEYE TO IVY LEAGUE ASSOCIATES LIMITED|000014220902160528252892436200||MAHMUD DAMILOLA OLALEREF:000014220902160617217692039050</t>
  </si>
  <si>
    <t>TRANSFER BETWEEN CUSTOMERS 000014220902193326247233574057|TRFFRM FAVOUR CHUKWUEMEKA IFECHUKWUDE TO IVY LEAGUE ASSOCIATES LIMITED|000014220902193308267817073432||FAVOUR CHUKWUEMEKA IFECHUKWUDEREF:000014220902193326247233574057</t>
  </si>
  <si>
    <t>31-Aug-2022 07:06 AM</t>
  </si>
  <si>
    <t>NIP/ECO/UDEH STELLA/REF3786467061 BO UDEH STELLA IFO IVY LEAGUE ASSOC</t>
  </si>
  <si>
    <t>31-Aug-2022 08:17 AM</t>
  </si>
  <si>
    <t>ETZ OtherBanks-0571015362-ABN/ZEN-000418995753;NXG :TRFACCA REGISTRATIONFR</t>
  </si>
  <si>
    <t>31-Aug-2022 01:44 PM</t>
  </si>
  <si>
    <t>NIP/FBN/OJORA OLUWAKEMI SULIAT/FBNMOBILE:IVY LEAGUE ASSOCIATES LTD    CBE/NONE</t>
  </si>
  <si>
    <t>31-Aug-2022 04:03 PM</t>
  </si>
  <si>
    <t>NIP/GTB/OLOTU  AYOOLUWA EUNICE/DanielAdebayoJosephF1 REF210761730000065000002208311603</t>
  </si>
  <si>
    <t>31-Aug-2022 10:06 PM</t>
  </si>
  <si>
    <t>01-Sep-2022 05:52 AM</t>
  </si>
  <si>
    <t>NIP/GTB/OJIELO  CHIZOBA HENRYOJIELO, CHIZOBA HEN/EbeleOjieloACCAExam REF201128260000050000002209010552</t>
  </si>
  <si>
    <t>02-Sep-2022 07:57 AM</t>
  </si>
  <si>
    <t>NIP/GTB/OJIELO  CHIZOBA HENRY/EbeleOjielobalforACCAExam REF201128260000015000002209020757</t>
  </si>
  <si>
    <t>02-Sep-2022 08:47 AM</t>
  </si>
  <si>
    <t>ZENITH MOBILE TRANSFER FROM ODUNAYO AMINAT AFOLABI</t>
  </si>
  <si>
    <t>02-Sep-2022 09:04 AM</t>
  </si>
  <si>
    <t>NIP/FBN/WILLIAMS OLUSOLA ANIKE/FBNMOBILE:IVY LEAGUE ASSOCIATES LTD    CBE/OLUFIKUNOREMI WILLIAMS EXAMS</t>
  </si>
  <si>
    <t>02-Sep-2022 12:48 PM</t>
  </si>
  <si>
    <t>NIP/GTB/ALABI ANUOLUWAPO REBECCAALABI ANUOLUWAPO/REF219937601000010000002209021248</t>
  </si>
  <si>
    <t>02-Sep-2022 04:08 PM</t>
  </si>
  <si>
    <t>NIP/ECO/UDEH STELLA/REF3793206238 BO UDEH STELLA IFO IVY LEAGUE ASSOC</t>
  </si>
  <si>
    <t>02-Sep-2022 05:08 PM</t>
  </si>
  <si>
    <t>TUTORIAL &amp; TEXTBOOKS// TRF FROM DE FLIGHT MEDICS NIG</t>
  </si>
  <si>
    <t>02-Sep-2022 06:11 PM</t>
  </si>
  <si>
    <t>NIP/ABN/SAMUEL OLUWASEGUN OSHINUGA/TRFFRM SAMUEL OLUWASEGUN OSHINUGA TO IVY LEAGUE ASSOCIATES LTD -  CBE</t>
  </si>
  <si>
    <t>03-Sep-2022 02:48 PM</t>
  </si>
  <si>
    <t>TRF FRM CHIDERA   ANUNUKEM TO IVY LEAGUE ASSOCIATES LTD -  CBE</t>
  </si>
  <si>
    <t>31-Aug-2022 11:22 AM</t>
  </si>
  <si>
    <t>NIP/VFD/OYEWUNMI TIMOTHY OYEDEPO/NIP/Payment for AFM online / To IVY LEAGUE ASSOCIATES LTD/1013300084</t>
  </si>
  <si>
    <t>31-Aug-2022 10:28 PM</t>
  </si>
  <si>
    <t>01-Sep-2022 08:31 AM</t>
  </si>
  <si>
    <t>NIP/GTB/OYEM   MARY OBIAGELI/via GTWORLD Standard Lectures FAMABT</t>
  </si>
  <si>
    <t>01-Sep-2022 01:38 PM</t>
  </si>
  <si>
    <t>NIP/GTB/MOHAMMED  ABUBAKAR SADIQ/PMpaperclasses REF321220336000035000002209011327</t>
  </si>
  <si>
    <t>02-Sep-2022 07:39 AM</t>
  </si>
  <si>
    <t>NIP/KUDA/OLABODE, EMMANUEL OLUWATOBI/PM CLASS AND REGISTRATION</t>
  </si>
  <si>
    <t>02-Sep-2022 11:34 AM</t>
  </si>
  <si>
    <t>TRF FRM DANIEL BUNMI AYENI TO IVY LEAGUE ASSOCIATES LTD|From Daniel for 4 Skill ACCA courses CBL</t>
  </si>
  <si>
    <t>02-Sep-2022 03:29 PM</t>
  </si>
  <si>
    <t>NIP/GTB/FADOJU  DUPE DORCASFADOJU, DUPE DORCAS/via GTWORLD For Dupe Fadoju</t>
  </si>
  <si>
    <t>02-Sep-2022 03:47 PM</t>
  </si>
  <si>
    <t>NIP/STBC/ABIOLA FUNMILAYO ILESANMI/AFM &amp; APM Dec diet standard class</t>
  </si>
  <si>
    <t>03-Sep-2022 01:43 PM</t>
  </si>
  <si>
    <t>NIP/GTB/ADEJOORIN OLUWADEMILADE A./via GTWORLD Bal. For Diploma IFRS</t>
  </si>
  <si>
    <t xml:space="preserve">TRANSFER BETWEEN CUSTOMERS MBANKING - Part payment for FR Lecture REF:801829334146350300007060240165 ANY Account Transfer from OLATUNJI OMOBOLANLE ANIKE to IVY LEAGUE ASSOCIATES LIMITED    </t>
  </si>
  <si>
    <t>STAMP DUTY CHARGE 31082022 STAMP DUTY CHARGE - 31/08/2022</t>
  </si>
  <si>
    <t>STAMP DUTY CHARGE 01092022 STAMP DUTY CHARGE - 01/09/2022</t>
  </si>
  <si>
    <t>STAMP DUTY CHARGE 02092022 STAMP DUTY CHARGE - 02/09/2022</t>
  </si>
  <si>
    <t>TRANSFER BETWEEN CUSTOMERS 000004220907123757346675520002|MOB/IVY LEAGUE ASSO/UTO/12517733383/BT ACCA exam registration|12517733383||EZENWOKO CHIAMAKA DEBORAH REF:000004220907123757346675520002</t>
  </si>
  <si>
    <t>STAMP DUTY CHARGE 07092022 STAMP DUTY CHARGE - 07/09/2022</t>
  </si>
  <si>
    <t>TRANSFER BETWEEN CUSTOMERS Via USSD GTBank Transfer 00000000217082288820907581810000042000202209081309/21.5/\6.98\ from ASHAYE DEBORAH IBUKUNOLUWA to IVY LEAGUE ASSOCIATES LIMITED</t>
  </si>
  <si>
    <t>TRANSFER BETWEEN CUSTOMERS Via USSD GTBank Transfer 00000000249023421820907581810000020000202209081457/21.5/\6.98\ from MESHINOYE OLUSOLA,A to IVY LEAGUE ASSOCIATES LIMITED</t>
  </si>
  <si>
    <t>STAMP DUTY CHARGE 08092022 STAMP DUTY CHARGE - 08/09/2022</t>
  </si>
  <si>
    <t>TRANSFER BETWEEN CUSTOMERS 000012220909124722168725648000|Sbl|168725648||KIKELOMO RASHEEDAH EDUN REF:000012220909124722168725648000</t>
  </si>
  <si>
    <t>TRANSFER BETWEEN CUSTOMERS Via USSD GTBank Transfer 00000000239024986620907581810000032500202209091533/21.5/\6.98\ from OLAYINKA, OLUWASEYI ELIZABETH to IVY LEAGUE ASSOCIATES LIMITED</t>
  </si>
  <si>
    <t>TRANSFER BETWEEN CUSTOMERS MBANKING - SBR &amp; AAA payment REF:954893747484098700006061723247 ANY Account Transfer from BELLO, TOLUWALOPE OLUWATOBI to IVY LEAGUE ASSOCIATES LIMITED</t>
  </si>
  <si>
    <t>TRANSFER BETWEEN CUSTOMERS Via USSD GTBank Transfer 00000000239024986620907581810000017500202209091716/21.5/\6.98\ from OLAYINKA, OLUWASEYI ELIZABETH to IVY LEAGUE ASSOCIATES LIMITED</t>
  </si>
  <si>
    <t>STAMP DUTY CHARGE 09092022 STAMP DUTY CHARGE - 09/09/2022</t>
  </si>
  <si>
    <t>TRANSFER BETWEEN CUSTOMERS 000014220910113329254232412480|TRFBasheer L ADEGBOYEGAAAFRM BASHIRU ADEGBOYEGA LAWAL TO IVY LEAGUE ASSOCIATES LIMITED|000014220910113152240329706823||BASHIRU ADEGBREF:000014220910113329254232412480</t>
  </si>
  <si>
    <t>TRANSFER BETWEEN CUSTOMERS MBANKING - Balance fees REF:950056745125188700002173619425 ANY Account Transfer from YUSUF DAMILOLA RUKAYAT to IVY LEAGUE ASSOCIATES LIMITED</t>
  </si>
  <si>
    <t>TRANSFER BETWEEN CUSTOMERS 000001220910190053000191826472|Transfer from AKANDE VIVIAN YEWANDE to IVY LEAGUE ASSOCIATES LIMITED|Trf 29500.00 frm AKANDE VIVIAN YEWANDE to IVY LEAGUE ASSOCIATES REF:000001220910190053000191826472</t>
  </si>
  <si>
    <t>STAMP DUTY CHARGE 10092022 STAMP DUTY CHARGE - 10/09/2022</t>
  </si>
  <si>
    <t>TRANSFER BETWEEN CUSTOMERS Via USSD GTBank Transfer 00000000237024793220907581810000033000202209120806/21.5/\6.98\ from AKINTOLA, MARIAM OLAMIDE to IVY LEAGUE ASSOCIATES LIMITED</t>
  </si>
  <si>
    <t>TRANSFER BETWEEN CUSTOMERS 000014220912164237264242341211|TRFSBL AFMFRM KENECHUKWU UCHECHUKWU EKWUNIFE TO IVY LEAGUE ASSOCIATES LIMITED|000014220912164154231710039097||KENECHUKWU UCHECHUKWU REF:000014220912164237264242341211</t>
  </si>
  <si>
    <t>STAMP DUTY CHARGE 12092022 STAMP DUTY CHARGE - 12/09/2022</t>
  </si>
  <si>
    <t>04-Sep-2022 10:30 PM</t>
  </si>
  <si>
    <t>05-Sep-2022 10:24 AM</t>
  </si>
  <si>
    <t>NIP/GTB/ATULAEGWU  BRIGHT CHUKWUDI BOB/via GTWORLD</t>
  </si>
  <si>
    <t>05-Sep-2022 12:31 PM</t>
  </si>
  <si>
    <t>NIP/STLB/IBRAHIM OLATAYO SHITTU/Transfer from IBRAHIM OLATAYO SHITTU to IVY LEAGUE ASSOCIATES LTD</t>
  </si>
  <si>
    <t>05-Sep-2022 02:59 PM</t>
  </si>
  <si>
    <t>NIP/KUDA/MARYAM MOTUNRAYO ELIAS/PAYMENT: ACCA KNOWLEDGE LEVELS(2 PAPERS) ONLINE</t>
  </si>
  <si>
    <t>06-Sep-2022 06:36 PM</t>
  </si>
  <si>
    <t>NIP/ABN/GLORIA OLUWADARASIMI AKINBI/TRFFRM GLORIA OLUWADARASIMI AKINBI TO IVY LEAGUE ASSOCIATES LTD</t>
  </si>
  <si>
    <t>07-Sep-2022 11:43 AM</t>
  </si>
  <si>
    <t>TRF FRM OLUBUKOLA ANUOLUWAPO AJAYI TO IVY LEAGUE ASSOCIATES LTD|being balance on SBR and AAA</t>
  </si>
  <si>
    <t>08-Sep-2022 08:51 AM</t>
  </si>
  <si>
    <t>TRF FRM DARE LOVE OLUWASEUN TO IVY LEAGUE ASSOCIATES LTD|Payment for AA Classes</t>
  </si>
  <si>
    <t>08-Sep-2022 04:25 PM</t>
  </si>
  <si>
    <t>08-Sep-2022 08:16 PM</t>
  </si>
  <si>
    <t>NIP/FBN/ADESINA GBEMIGA OLUSEGUN/FBNMOBILE:IVY LEAGUE ASSOCIATES LTD/TEMIDAYO ADESINA   REGISTRATION FEE</t>
  </si>
  <si>
    <t>09-Sep-2022 12:56 PM</t>
  </si>
  <si>
    <t>NIP/GTB/ONAKOYA TAIWO ELIZABETHONAKOYA TAIWO ELI/REF903460794000021000002209091255</t>
  </si>
  <si>
    <t>09-Sep-2022 01:56 PM</t>
  </si>
  <si>
    <t>NIP/GTB/IBIRONKE OLUWATOMIWA ELIZABETH/via GTWORLD AFM and AAA tutorial fee</t>
  </si>
  <si>
    <t>09-Sep-2022 01:57 PM</t>
  </si>
  <si>
    <t>ZENITH MOBILE TRANSFER FROM WASILAT OMOTAYO LAWAL</t>
  </si>
  <si>
    <t>09-Sep-2022 03:12 PM</t>
  </si>
  <si>
    <t>NIP/STBC/ADENIKE SIMISOLA ADEKOYA/Tution fee</t>
  </si>
  <si>
    <t>09-Sep-2022 07:08 PM</t>
  </si>
  <si>
    <t>NIP/UBA/BUSAYO AKERELE/MOB2/UTO/To IVY LTD/okay</t>
  </si>
  <si>
    <t>10-Sep-2022 05:41 AM</t>
  </si>
  <si>
    <t>NIP/GTB/BASHIRU  SAHEED OLANREWAJU/via GTWORLD</t>
  </si>
  <si>
    <t>10-Sep-2022 07:25 AM</t>
  </si>
  <si>
    <t>NIP/ABN/OGUNSUGBA ADENIKE ADERONKE-114-HIDA/TRFPayment for F6 and  F9FRM OGUNSUGBA ADENIKE ADERONKE TO IVY LEAGUE ASSOCI</t>
  </si>
  <si>
    <t>10-Sep-2022 07:36 AM</t>
  </si>
  <si>
    <t>NIP/UBA/THELMA UHUNOMA ORDIA/MOB2/UTO/To IVY LTD/Noma Ordia FR class</t>
  </si>
  <si>
    <t>11-Sep-2022 08:11 AM</t>
  </si>
  <si>
    <t>NIP/GTB/AGBAJE  OLAJUMOKE OMOLABAKE/via GTWORLD 38500</t>
  </si>
  <si>
    <t>11-Sep-2022 09:31 AM</t>
  </si>
  <si>
    <t>NIP/FBN/OBI CHIBUMMA GRACE MARYVIANNI/FBNMOBILE:IVY LEAGUE ASSOCIATES LTD/LECTURE FEE</t>
  </si>
  <si>
    <t>11-Sep-2022 01:39 PM</t>
  </si>
  <si>
    <t>NIP/GTB/AZEEZ   YUSUF AYODAMOLA/via GTWORLD AFM online tuition fee</t>
  </si>
  <si>
    <t>11-Sep-2022 03:20 PM</t>
  </si>
  <si>
    <t>TRF FRM BLESSING A AKOLO TO IVY LEAGUE ASSOCIATES LTD|PM tutorial</t>
  </si>
  <si>
    <t>11-Sep-2022 04:21 PM</t>
  </si>
  <si>
    <t>TRF FRM OLUWATOYIN YEMISI OWOEYE TO IVY LEAGUE ASSOCIATES LTD|Trf from Tunmise Owoeye</t>
  </si>
  <si>
    <t>12-Sep-2022 12:10 AM</t>
  </si>
  <si>
    <t>12-Sep-2022 06:39 AM</t>
  </si>
  <si>
    <t>NIP/STLB/HAROON HALIYAH AYOMIDE/Transfer from HAROON HALIYAH AYOMIDE to IVY LEAGUE ASSOCIATES LTD</t>
  </si>
  <si>
    <t>12-Sep-2022 10:05 AM</t>
  </si>
  <si>
    <t>NIP/ABN/ADENIKE SARAH AIYEGBIROJU/TRFAdenikeFRM ADENIKE SARAH AIYEGBIROJU TO IVY LEAGUE ASSOCIATES LTD</t>
  </si>
  <si>
    <t>12-Sep-2022 12:44 PM</t>
  </si>
  <si>
    <t>NIP/FBN/OSAMEYAN OLUFUNTO OLUFUNBI/FBNMOBILE:IVY LEAGUE ASSOCIATES LTD/TRANSFER</t>
  </si>
  <si>
    <t>12-Sep-2022 02:18 PM</t>
  </si>
  <si>
    <t>04-Sep-2022 11:00 PM</t>
  </si>
  <si>
    <t>05-Sep-2022 03:55 PM</t>
  </si>
  <si>
    <t>NIP/GTB/ALABI ANUOLUWAPO REBECCAALABI ANUOLUWAPO/REF219937601000005000002209051554</t>
  </si>
  <si>
    <t>09-Sep-2022 02:12 PM</t>
  </si>
  <si>
    <t>NIP/GTB/EWENLA TOMIWA JOSEPH/via GTWORLD BT Business and Technology Exams</t>
  </si>
  <si>
    <t>09-Sep-2022 02:41 PM</t>
  </si>
  <si>
    <t>NIP/GTB/KALEJAIYE GBENGA CHRISTOPHERKALEJAIYE GB/ACCAFFAExam REF204190586000065000002209091441</t>
  </si>
  <si>
    <t>09-Sep-2022 03:53 PM</t>
  </si>
  <si>
    <t>NIP/GTB/ONAKOYA TAIWO ELIZABETHONAKOYA TAIWO ELI/REF903460794000065000002209091552</t>
  </si>
  <si>
    <t>11-Sep-2022 06:22 AM</t>
  </si>
  <si>
    <t>NIP/ABN/ZAINAB BUSAYO BALOGUN/TRFFRM ZAINAB BUSAYO BALOGUN TO IVY LEAGUE ASSOCIATES LTD -  CBE</t>
  </si>
  <si>
    <t>11-Sep-2022 06:42 AM</t>
  </si>
  <si>
    <t>11-Sep-2022 03:21 PM</t>
  </si>
  <si>
    <t>NIP/GTB/AKINBOWALE TIMILEHIN SAMUEL/MAexam REF251229289000065000002209111521</t>
  </si>
  <si>
    <t>11-Sep-2022 04:28 PM</t>
  </si>
  <si>
    <t>12-Sep-2022 12:31 AM</t>
  </si>
  <si>
    <t>12-Sep-2022 10:31 AM</t>
  </si>
  <si>
    <t>CD DAMILOLA OMONIYI\DS 1246132</t>
  </si>
  <si>
    <t>NIP/FCMB/OWOEYE OLUWATOYIN/App To Zenith Bank IVY LEAGUE ASSOCIATES LTD   CBE REGISTRATION FEE IFO OWOEYE TUNMISE</t>
  </si>
  <si>
    <t>13-Sep-2022 03:31 PM</t>
  </si>
  <si>
    <t>NIP/FBN/AJAYI RUTH TAIWO/USSD_AJAYI RUTH TAIWO</t>
  </si>
  <si>
    <t>14-Sep-2022 10:15 PM</t>
  </si>
  <si>
    <t>NIP Charge:REFUND 4 EXCESS PYT FOR LECTURES</t>
  </si>
  <si>
    <t>NIP Charge:PAYMENT FOR DP&amp;apos;S</t>
  </si>
  <si>
    <t>NIP Charge:REFUND PYT 4 EXCESS LECTURES</t>
  </si>
  <si>
    <t>NIP Charge:REFUND 4 ACCA REGISTRATION</t>
  </si>
  <si>
    <t>REFUND 4 EXCESS PYT FOR LECTURES/NIP TFR TO JOSEPH ANNE AYOMIPOSI/GTB</t>
  </si>
  <si>
    <t>PAYMENT FOR DP&amp;apos;S/NIP TFR TO OLIBEY  VALENTINE AZUBUIKE/GTB</t>
  </si>
  <si>
    <t>REFUND PYT 4 EXCESS LECTURES/NIP TFR TO OBIAKOR JOVITA CHINENYENWA/FDP</t>
  </si>
  <si>
    <t>REFUND 4 ACCA REGISTRATION/NIP TFR TO EKWEFI PETER ISABELLA CHINENYE/ECO</t>
  </si>
  <si>
    <t>PYT 4 NEPA BILL FOR SEPTEMBER// TRF TO OLUMIDE AYODELE EBIETOMIYE</t>
  </si>
  <si>
    <t>15-Sep-2022 09:28 AM</t>
  </si>
  <si>
    <t>15-Sep-2022 07:16 AM</t>
  </si>
  <si>
    <t>NIP/UBA/MOJISOLA HALIMAT OMOTOSHO/MOB2/UTO/To IVY LTD/advanced Tax</t>
  </si>
  <si>
    <t>15-Sep-2022 09:59 AM</t>
  </si>
  <si>
    <t>NIP/GTB/ORIKOKU   OPEMIPO EBUNOLAORIKOKU , OPEMI/OrikokuOpemipoSBRDEC2022 REF209</t>
  </si>
  <si>
    <t>15-Sep-2022 07:46 PM</t>
  </si>
  <si>
    <t>NIP Charge:EXCESS PYT FOR LECTURES</t>
  </si>
  <si>
    <t>NIP Charge:EXCESS PAYMENT 4 LECTURES</t>
  </si>
  <si>
    <t>NIP Charge:EXCESS PYT FOR LECTURE</t>
  </si>
  <si>
    <t>NIP Charge:REFUND FOR CFA LEVEL 1 LECTURE</t>
  </si>
  <si>
    <t>NIP Charge:REFUND FOR ACCA MATERIALS</t>
  </si>
  <si>
    <t>NIP Charge:PAYMENT 4 MR SEUN</t>
  </si>
  <si>
    <t>EXCESS PYT FOR LECTURES/NIP TFR TO KANCHAN  RAWAT/ABN</t>
  </si>
  <si>
    <t>EXCESS PAYMENT 4 LECTURES/NIP TFR TO AKANDE BISOLA TOLANI/GTB</t>
  </si>
  <si>
    <t>EXCESS PYT FOR LECTURE/NIP TFR TO oparinde david iyanuoluwa/UBA</t>
  </si>
  <si>
    <t>FLYLIER SHARING// TRF TO OLUMIDE AYODELE EBIETOMIYE</t>
  </si>
  <si>
    <t>REFUND FOR ACCA MATERIALS/NIP TFR TO ADETOLA TEMITOPE DORCAS/UBA</t>
  </si>
  <si>
    <t>REFUND FOR CFA LEVEL 1 LECTURE/NIP TFR TO AGBAJE TITILOPE VICTORIA/GTB</t>
  </si>
  <si>
    <t>PAYMENT 4 MR SEUN/NIP TFR TO Oluwaseun Ajayi/WBP</t>
  </si>
  <si>
    <t>16-Sep-2022 12:23 PM</t>
  </si>
  <si>
    <t>NIP/GTB/BAMIDELE  TOSIN ESTHER/APMFee REF319106688000028000002209161222</t>
  </si>
  <si>
    <t>16-Sep-2022 02:01 PM</t>
  </si>
  <si>
    <t>NIP/FBN/YUSUF FADILAT OMOTOLANI/FBNMOBILE:IVY LEAGUE ASSOCIATES LTD/BALANCE OF L</t>
  </si>
  <si>
    <t>16-Sep-2022 12:28 PM</t>
  </si>
  <si>
    <t>NIP/STBC/CHIJIOKE JAMES NWANGWU/OBU deferral &amp; SBL Tuition</t>
  </si>
  <si>
    <t>18-Sep-2022 09:08 AM</t>
  </si>
  <si>
    <t>TRF FRM IJEOMA JOY NWANKWO TO IVY LEAGUE ASSOCIATES LTD|Nwankwo Joy tuition bala</t>
  </si>
  <si>
    <t>18-Sep-2022 08:57 AM</t>
  </si>
  <si>
    <t>NIP/UBA/OWHONDAH FRIDA CHIKA/MOB/IVY LEAGUE ASSO/UTO/12620281676/December  diet</t>
  </si>
  <si>
    <t>18-Sep-2022 04:49 PM</t>
  </si>
  <si>
    <t>18-Sep-2022 11:12 AM</t>
  </si>
  <si>
    <t>NIP/GTB/OKAFOR CHINEDU SIXTUSOKAFOR,CHINEDU SIXT/ObianujuOkaforfee REF2157817520</t>
  </si>
  <si>
    <t>18-Sep-2022 09:57 PM</t>
  </si>
  <si>
    <t>19-Sep-2022 03:57 PM</t>
  </si>
  <si>
    <t>NIP/GTB/NKANGA EDOABASI BASSEYNKANGA EDOABASI BA/via GTWORLD Edoabasi Nkanga</t>
  </si>
  <si>
    <t>19-Sep-2022 04:10 PM</t>
  </si>
  <si>
    <t>NIP/GTB/OLAYEMI OLUWAFOLAYEMISI EUNICE/USSD NIP Transfer from  08163872579</t>
  </si>
  <si>
    <t>20-Sep-2022 10:09 AM</t>
  </si>
  <si>
    <t>NIP/UBA/AYINLA ABIODUN AFEEZ/MOB/IVY LEAGUE ASSO/UTO/12648124582/Ayinla  Abiodun</t>
  </si>
  <si>
    <t>20-Sep-2022 12:01 PM</t>
  </si>
  <si>
    <t>NIP/SCB/TEMITOPE OGUNKOYA/Ogunkoya Temitope</t>
  </si>
  <si>
    <t>TRANSFER BETWEEN CUSTOMERS 000007220915143416040389091265|ONB TRF FROM IWEKA OBIO *|ONB22091502341306621||IWEKA OBIOMA CHIAMAKA REF:000007220915143416040389091265</t>
  </si>
  <si>
    <t>TRANSFER BETWEEN CUSTOMERS viaGAPSINVTMTWITHMERISTEMFOR182DAYS143070173INVTMTWITHMERISTEMFOR182DAYSfromIVYLEAGUEASSOCIATESLIMITEDtoMERISTEMWEALTHMANAGEMENTLTDREF:0124533814143070173000000</t>
  </si>
  <si>
    <t>STAMP DUTY CHARGE 15092022 STAMP DUTY CHARGE - 15/09/2022</t>
  </si>
  <si>
    <t>TRANSFER BETWEEN CUSTOMERS Via GTWorld REF:403599698000000295002209162138 from ADEBAYO IFEOLUWA ATINUKE to IVY LEAGUE ASSOCIATES LIMITED</t>
  </si>
  <si>
    <t>STAMP DUTY CHARGE 16092022 STAMP DUTY CHARGE - 16/09/2022</t>
  </si>
  <si>
    <t>22-Sep-2022 07:18 AM</t>
  </si>
  <si>
    <t>ZENITH MOBILE TRANSFER FROM OLUWAPONMILE PAMILERIN GBOKAN</t>
  </si>
  <si>
    <t>22-Sep-2022 12:36 PM</t>
  </si>
  <si>
    <t>22-Sep-2022 01:16 PM</t>
  </si>
  <si>
    <t>TRF FRM ACHENYO MOSES SULE TO IVY LEAGUE ASSOCIATES LTD|UK TAXATION AND PERFORMANCE MANAGEMENT</t>
  </si>
  <si>
    <t>22-Sep-2022 02:46 PM</t>
  </si>
  <si>
    <t>23-Sep-2022 12:13 PM</t>
  </si>
  <si>
    <t>NIP/GTB/ACCOUNTING WOMEN'S NETWORK NIG/230922-01 ACCAWNN - PMT OF TUITION FEES FOR ANJOLA 143431938</t>
  </si>
  <si>
    <t>23-Sep-2022 02:18 PM</t>
  </si>
  <si>
    <t>TRF FRM AYOMIDE OLUBUNMI COLE</t>
  </si>
  <si>
    <t>23-Sep-2022 06:50 PM</t>
  </si>
  <si>
    <t>NIP/WBP/OJOLOWO MOBOLANLE SHERIFAT/ZENITH BANK-Tuition and Registration fee for PM AND FR</t>
  </si>
  <si>
    <t>23-Sep-2022 08:42 PM</t>
  </si>
  <si>
    <t>NIP/GTB/UMIOM ESTHER AMARACHI/REF551553224000029500002209232042</t>
  </si>
  <si>
    <t>24-Sep-2022 12:05 PM</t>
  </si>
  <si>
    <t>NIP/GTB/ETUK   ENO SUNDAY/via GTWORLD Eno Etuk Reg Fee</t>
  </si>
  <si>
    <t>24-Sep-2022 12:16 PM</t>
  </si>
  <si>
    <t>NIP/GTB/ISHAYA  SALOMEY IKOK/via GTWORLD APM Tuition fees</t>
  </si>
  <si>
    <t>24-Sep-2022 01:13 PM</t>
  </si>
  <si>
    <t>25-Sep-2022 07:59 PM</t>
  </si>
  <si>
    <t>NIP/ABN/JOY NNENNA NWAOKOCHA/TRFAudit and Assurance ClassFRM JOY NNENNA NWAOKOCHA TO IVY LEAGUE ASSOCIATES LTD</t>
  </si>
  <si>
    <t>25-Sep-2022 10:00 PM</t>
  </si>
  <si>
    <t>26-Sep-2022 05:36 AM</t>
  </si>
  <si>
    <t>NIP/GTB/APALARA  OPEYEMI OLUWASEUNAPALARA, OPEYE/Lecturefeebal REF481457048000030000002209252312</t>
  </si>
  <si>
    <t>26-Sep-2022 07:31 AM</t>
  </si>
  <si>
    <t>NIP/ABN/OLABUKUNMI SETH OJOMO/TRFOjomo seth tuition feeFRM OLABUKUNMI SETH OJOMO TO IVY LEAGUE ASSOCIATES LTD</t>
  </si>
  <si>
    <t>26-Sep-2022 01:06 PM</t>
  </si>
  <si>
    <t>NIP/GTB/UDENSI-JOHNSON ADA/Payt for Registration TX And FR.</t>
  </si>
  <si>
    <t>13-Sep-2022 01:19 PM</t>
  </si>
  <si>
    <t>NIP/ECO/EKWEFI-PETER ISABELLA/REF3813729584 BO EKWEFIPETER ISABELLA IFO IVY LEA</t>
  </si>
  <si>
    <t>NIP Charge:REFUND 4 FA &amp;amp; CBL CBE EXAM</t>
  </si>
  <si>
    <t>REFUND 4 FA &amp;amp; CBL CBE EXAM/NIP TFR TO AFOLAYAN TEMITOPE OMOLABAKE/FBN</t>
  </si>
  <si>
    <t>NIP Charge:REFUND FOR CBL EXAM</t>
  </si>
  <si>
    <t>REFUND FOR CBL EXAM/NIP TFR TO UDE CHIDERA INNOCNET/FBN</t>
  </si>
  <si>
    <t>REG FEE 4 OLALEYE MAHMUD-5585673// TRF TO SEACRON EDUCATIONAL NIGERIA LIMITED</t>
  </si>
  <si>
    <t>REG FEE 4 OLUFUNMILAYO-5587172// TRF TO SEACRON EDUCATIONAL NIGERIA LIMITED</t>
  </si>
  <si>
    <t>15-Sep-2022 07:45 PM</t>
  </si>
  <si>
    <t>NIP Charge:PYT TO MR SEUN</t>
  </si>
  <si>
    <t>PYT TO MR SEUN/NIP TFR TO Oluwaseun Ajayi/WBP</t>
  </si>
  <si>
    <t>16-Sep-2022 10:21 AM</t>
  </si>
  <si>
    <t>NIP/UBA/EFE AKPOROWHE/MOB/IVY LEAGUE ASSO/UTO/12610358468/Efe</t>
  </si>
  <si>
    <t>18-Sep-2022 08:45 AM</t>
  </si>
  <si>
    <t>NIP/FBN/OGUNYALE COVENANT EYITOPE/FBNMOBILE:IVY LEAGUE ASSOCIATES LTD    CBE/MA EXAM FEE</t>
  </si>
  <si>
    <t>18-Sep-2022 10:26 AM</t>
  </si>
  <si>
    <t>NIP/GTB/EPUNAM IFEANYI CHIBUZOR/via GTWORLD MA exam - Ifeanyi Epunam</t>
  </si>
  <si>
    <t>18-Sep-2022 10:03 PM</t>
  </si>
  <si>
    <t>19-Sep-2022 04:08 PM</t>
  </si>
  <si>
    <t>NIP/STBC/EMMANUEL CHUKWUEBUKA OSUNWA/FA EXAM</t>
  </si>
  <si>
    <t>19-Sep-2022 05:45 PM</t>
  </si>
  <si>
    <t>TRF FRM AYOOLUWA EUNICE AJAYI-OWOEYE TO IVY LEAGUE ASSOCIATES LTD -  CBE|Daniel-Adebayo Joseph F1</t>
  </si>
  <si>
    <t>19-Sep-2022 07:04 PM</t>
  </si>
  <si>
    <t>NIP/FBN/NUBI  ADELEKE AYODEJI/FBNMOBILE:IVY LEAGUE ASSOCIATES LTD    CBE/NUBI4254340</t>
  </si>
  <si>
    <t>21-Sep-2022 02:39 PM</t>
  </si>
  <si>
    <t>NIP/GTB/EWENLA TOMIWA JOSEPH/via GTWORLD Business and Technology BT</t>
  </si>
  <si>
    <t>22-Sep-2022 08:36 AM</t>
  </si>
  <si>
    <t>NIP/STBC/ADEYEMI OLUWAGBEMIGA FAJIMI/CBL EXAM  ACCA</t>
  </si>
  <si>
    <t>22-Sep-2022 11:11 AM</t>
  </si>
  <si>
    <t>EXAM TEMITOPE// TRF FROM DE FLIGHT MEDICS NIG</t>
  </si>
  <si>
    <t>22-Sep-2022 06:23 PM</t>
  </si>
  <si>
    <t>NIP/STBC/TOSIN EMMANUEL FOLARIN/Management Accounting</t>
  </si>
  <si>
    <t>22-Sep-2022 08:17 PM</t>
  </si>
  <si>
    <t>22-Sep-2022 08:51 PM</t>
  </si>
  <si>
    <t>NIP/STBC/CHIZOBA HENRY CHINEGWU OJIELO/Ebele Ojielo  ACCA FA Exam</t>
  </si>
  <si>
    <t>24-Sep-2022 05:30 AM</t>
  </si>
  <si>
    <t>NIP/KUDA/EMMANUELLA CHIOMA EMELIFE/OUTSTANDING BALANCE</t>
  </si>
  <si>
    <t>25-Sep-2022 10:20 PM</t>
  </si>
  <si>
    <t>26-Sep-2022 09:19 AM</t>
  </si>
  <si>
    <t>NIP/ABN/OLUSHOLAMI ESTHER OLOYEDE/TRFFRM OLUSHOLAMI ESTHER OLOYEDE TO IVY LEAGUE ASSOCIATES LTD -  CBE</t>
  </si>
  <si>
    <t>26-Sep-2022 09:58 AM</t>
  </si>
  <si>
    <t>NIP/SCB/OTACHE AMALI OCHEFIO/MA, FA, CBL.</t>
  </si>
  <si>
    <t>TRANSFER BETWEEN CUSTOMERS MBANKING - June 2022 REF:698607995625864800001464618462 ANY Account Transfer from IFEDI CHIAMAKA GRACE to IVY LEAGUE ASSOCIATES LIMITED</t>
  </si>
  <si>
    <t>STAMP DUTY CHARGE 22092022 STAMP DUTY CHARGE - 22/09/2022</t>
  </si>
  <si>
    <t>TRANSFER BETWEEN CUSTOMERS 000014220923173347260551707378|TRFDip IFRS lecture fee- Omotayo AdejokeFRM OMOTAYO OLAWUNMI TO IVY LEAGUE ASSOCIATES LIMITED|000014220923173251235971103720||OMOTAYOREF:000014220923173347260551707378</t>
  </si>
  <si>
    <t>STAMP DUTY CHARGE 23092022 STAMP DUTY CHARGE - 23/09/2022</t>
  </si>
  <si>
    <t>TRANSFER BETWEEN CUSTOMERS 000004220926055041787023133083|MOB/IVY LEAGUE ASSO/UTO/12705841730/Patricia Gada|12705841730||OJUKO TEMITAYO JOHN REF:000004220926055041787023133083</t>
  </si>
  <si>
    <t>STAMP DUTY CHARGE 26092022 STAMP DUTY CHARGE - 26/09/2022</t>
  </si>
  <si>
    <t>TRANSFER BETWEEN CUSTOMERS trGP 682540370001900 Tuition fee part payment058 0124533814 PALMPAY LIMITED PALMIVY LEAGUE ASSOCIATE   IFO OLUBUNMI ODAGBODO SBR,AAA REF:20501904155000000000682540370001900000000000000000</t>
  </si>
  <si>
    <t>TRANSFER BETWEEN CUSTOMERS Via GTWorld BALANCE PAYMENT- ACCA DEC 2022 TUITION FEE REF:505687239000000200002209271321 from AKPATI, OGECHUKWU AMANDA to IVY LEAGUE ASSOCIATES LIMITED</t>
  </si>
  <si>
    <t>TRANSFER BETWEEN CUSTOMERS MBANKING - Acca lecture balance payment REF:561959479695714900002792842123 ANY Account Transfer from LAWAL SADIYA JOHANNA to IVY LEAGUE ASSOCIATES LIMITED</t>
  </si>
  <si>
    <t>27-Sep-2022 06:11 PM</t>
  </si>
  <si>
    <t>ISW ATMPyt-001718732282-AWOYAYA SHOPPING COM_9 LEKKI        SWNG</t>
  </si>
  <si>
    <t>28-Sep-2022 02:20 PM</t>
  </si>
  <si>
    <t>CDDS 7196591/ SHALOM ALPOBORIE</t>
  </si>
  <si>
    <t>29-Sep-2022 01:33 PM</t>
  </si>
  <si>
    <t>NIP/GTB/OYEM   MARY OBIAGELI/via GTWORLD Mary Oyem</t>
  </si>
  <si>
    <t>29-Sep-2022 05:35 PM</t>
  </si>
  <si>
    <t>NIP/STLB/TAIWO OLUGBENGA OSUNLEYE/Transfer from TAIWO OLUGBENGA OSUNLEYE to IVY LEAGUE ASSOCIATES LTD -  CBE</t>
  </si>
  <si>
    <t>29-Sep-2022 08:35 PM</t>
  </si>
  <si>
    <t>SMS Notification Charge Sep 2022</t>
  </si>
  <si>
    <t>01-Oct-2022 04:15 AM</t>
  </si>
  <si>
    <t>01-Oct-2022 06:52 PM</t>
  </si>
  <si>
    <t>ISW ATMPyt-001792133851-FCMB EHI MULTI SYS ATM2MAFOLUK LAGOSLANG</t>
  </si>
  <si>
    <t>02-Oct-2022 09:27 AM</t>
  </si>
  <si>
    <t>NIP/SCB/ABIODUN TOHEEB AFOLABI/PAYMENT FOR BT F1 AFOLABI ABIODUN</t>
  </si>
  <si>
    <t>02-Oct-2022 11:45 PM</t>
  </si>
  <si>
    <t>27-Sep-2022 04:47 PM</t>
  </si>
  <si>
    <t>NIP/STBC/ADENIKE SIMISOLA ADEKOYA/Bal payment</t>
  </si>
  <si>
    <t>27-Sep-2022 06:07 PM</t>
  </si>
  <si>
    <t>27-Sep-2022 08:56 PM</t>
  </si>
  <si>
    <t>NIP/SKYE/ADENIKE FOLASHADE SHITTU/DGBNK:Vulte FT To:IVY LEAGUE ASSOCIATES LTD:Zenith Bank:ACCA Ma lesson: 43A3AF4B226379</t>
  </si>
  <si>
    <t>28-Sep-2022 08:14 AM</t>
  </si>
  <si>
    <t>NIP Charge:NET STAFF SALARY FOR SEPT 2022</t>
  </si>
  <si>
    <t>NET STAFF SALARY FOR SEPT 2022/NIP TFR TO DANAGUDI YINUSA/FDP</t>
  </si>
  <si>
    <t>NIP Charge:PYT 4 WASTE BILL FOR SEPT 2022</t>
  </si>
  <si>
    <t>PYT 4 WASTE BILL FOR SEPT 2022/NIP TFR TO TEMMY VENTURES/GTB</t>
  </si>
  <si>
    <t>NIP Charge:SEPTEMBER NET SALARY FOR STAFF</t>
  </si>
  <si>
    <t>SEPTEMBER NET SALARY FOR STAFF/NIP TFR TO EBIETOMIYE OLUMIDE AYODELE/GTB</t>
  </si>
  <si>
    <t>NIP Charge:SALARY 4 SEPTEMBER FOR STAFF</t>
  </si>
  <si>
    <t>SALARY 4 SEPTEMBER FOR STAFF/NIP TFR TO LUCKY ISHAYA MUSA/ABN</t>
  </si>
  <si>
    <t>NIP Charge:PYT FOR CAR PARK</t>
  </si>
  <si>
    <t>PYT FOR CAR PARK/NIP TFR TO GODDEY KELVIN EMUDIAYERE/SKYE</t>
  </si>
  <si>
    <t>NIP Charge:SEPTEMBER NET SALARY 4 STAFF</t>
  </si>
  <si>
    <t>SEPTEMBER NET SALARY 4 STAFF/NIP TFR TO WILLIAMS VANESSA OCHUOLLE /GTB</t>
  </si>
  <si>
    <t>NIP Charge:SEPTEMBER NET STAFF SALARY</t>
  </si>
  <si>
    <t>SEPTEMBER NET STAFF SALARY/NIP TFR TO OJONGBEDE BLESSING OLUWATOMIS/GTB</t>
  </si>
  <si>
    <t>NIP Charge:CLEANER SALARY FOR SEPTEMBER</t>
  </si>
  <si>
    <t>CLEANER SALARY FOR SEPTEMBER/NIP TFR TO EBIETOMIYE OLUMIDE AYODELE/GTB</t>
  </si>
  <si>
    <t>PYT FOR DAMEGED SEPTIC TANK// TRF TO OLUMIDE AYODELE EBIETOMIYE</t>
  </si>
  <si>
    <t>PYT 4 STAFF PAYE FRM JULY TO SEPT// TRF TO OLUMIDE AYODELE EBIETOMIYE</t>
  </si>
  <si>
    <t>PYT 4 DATA 4 CLASS 4 OCTOBER 2022// TRF TO OLUMIDE AYODELE EBIETOMIYE</t>
  </si>
  <si>
    <t>PETTY/FUEL CASH 4 OCTOBER 2022// TRF TO OLUMIDE AYODELE EBIETOMIYE</t>
  </si>
  <si>
    <t>REFUND 4 PETTY 4 SEPT 2022// TRF TO OLUMIDE AYODELE EBIETOMIYE</t>
  </si>
  <si>
    <t>REFUND 4 S.M GIVEAWAY// TRF TO OLUMIDE AYODELE EBIETOMIYE</t>
  </si>
  <si>
    <t>PYT FOR ADMIN EXPENSES 4 OCT 2022// TRF TO OLUMIDE AYODELE EBIETOMIYE</t>
  </si>
  <si>
    <t>REFUND 4 FUEL 4 SEPTEMBER 2022// TRF TO OLUMIDE AYODELE EBIETOMIYE</t>
  </si>
  <si>
    <t>28-Sep-2022 12:56 PM</t>
  </si>
  <si>
    <t>TRF FRM CHIDERA   ANUNUKEM TO IVY LEAGUE ASSOCIATES LTD</t>
  </si>
  <si>
    <t>28-Sep-2022 01:11 PM</t>
  </si>
  <si>
    <t>28-Sep-2022 01:17 PM</t>
  </si>
  <si>
    <t>28-Sep-2022 01:19 PM</t>
  </si>
  <si>
    <t>28-Sep-2022 07:27 PM</t>
  </si>
  <si>
    <t>TRF FRM RACHAEL   NKENCHOR TO IVY LEAGUE ASSOCIATES LTD|balance payment</t>
  </si>
  <si>
    <t>29-Sep-2022 02:58 PM</t>
  </si>
  <si>
    <t>29-Sep-2022 04:27 PM</t>
  </si>
  <si>
    <t>NIP/GTB/OYADEJI EMMANUEL ABIODUN/via GTWORLD First instalment for ACCA Lectures MA and FA</t>
  </si>
  <si>
    <t>29-Sep-2022 06:24 PM</t>
  </si>
  <si>
    <t>NIP/STBC/OLUWABUNMI KEMI AKINOLA/Tutorials</t>
  </si>
  <si>
    <t>30-Sep-2022 09:48 AM</t>
  </si>
  <si>
    <t>NIP/GTB/ABIDOYE  IBUKUN JOAN/REF252247547000010000002209300948</t>
  </si>
  <si>
    <t>30-Sep-2022 04:01 PM</t>
  </si>
  <si>
    <t>NIP/GTB/AKINDEKO OLUWATOSIN/USSD NIP Transfer from  08178732694</t>
  </si>
  <si>
    <t>01-Oct-2022 03:51 AM</t>
  </si>
  <si>
    <t>02-Oct-2022 08:37 AM</t>
  </si>
  <si>
    <t>NIP/GTB/ADEDIRAN  ADETONA ADEDOTUN/via GTWORLD Adetona Adediran</t>
  </si>
  <si>
    <t>02-Oct-2022 08:03 PM</t>
  </si>
  <si>
    <t>NIP/GTB/DARE  OLUFEMI JOHN/via GTWORLD ACCA TUITION BALANCE</t>
  </si>
  <si>
    <t>02-Oct-2022 09:22 PM</t>
  </si>
  <si>
    <t>TRF FRM JENNIFER ADAOBI GEORGE TO IVY LEAGUE ASSOCIATES LTD|Damilola Abass</t>
  </si>
  <si>
    <t>02-Oct-2022 11:20 PM</t>
  </si>
  <si>
    <t>04-Oct-2022 01:53 PM</t>
  </si>
  <si>
    <t>NIP/ECO/AMUSAN OLUBAYO/REF3851581856 BO AMUSAN OLUBAYO IFO IVY LEAGUE AS</t>
  </si>
  <si>
    <t>04-Oct-2022 02:15 PM</t>
  </si>
  <si>
    <t>TRF FRM BALIKIS ELIZABETH FATUGA TO IVY LEAGUE ASSOCIATES LTD|Elisabeth fatuga balance</t>
  </si>
  <si>
    <t>05-Oct-2022 05:16 PM</t>
  </si>
  <si>
    <t>TRF FRM OLUBUKOLA ANUOLUWAPO AJAYI TO IVY LEAGUE ASSOCIATES LTD|balance on SBR and AAA</t>
  </si>
  <si>
    <t>06-Oct-2022 07:46 AM</t>
  </si>
  <si>
    <t>NIP/SKYE/MR  TALABI MUDASHIRU OLAIDE ALABA/DGBNK:Vulte FT To:IVY LEAGUE ASSOCIATES LTD:Zenith Bank:payment for foundatio</t>
  </si>
  <si>
    <t>06-Oct-2022 09:22 AM</t>
  </si>
  <si>
    <t>TRF FRM IBUKUNOLUWA   IJIYERA TO IVY LEAGUE ASSOCIATES LTD|BT, MA, FA Dec. Exams</t>
  </si>
  <si>
    <t>06-Oct-2022 03:59 PM</t>
  </si>
  <si>
    <t>NIP/GTB/SUARA OREOLUWA GRACE/via GTWORLD SBL Tuition</t>
  </si>
  <si>
    <t>07-Oct-2022 07:45 AM</t>
  </si>
  <si>
    <t>NIP/GTB/TALABI  MUDASHIRU OLAIDE ALABA/USSD NIP Transfer from  08023240036</t>
  </si>
  <si>
    <t>07-Oct-2022 11:37 AM</t>
  </si>
  <si>
    <t>NIP/GTB/EGBERINDE SULIAT OYINDAMOLA/SBR_Suliat REF212936281000010000002210071136</t>
  </si>
  <si>
    <t>07-Oct-2022 11:39 AM</t>
  </si>
  <si>
    <t>NIP/GTB/EGBERINDE SULIAT OYINDAMOLA/SBR_Suliat REF212936281000010000002210071139</t>
  </si>
  <si>
    <t>07-Oct-2022 03:47 PM</t>
  </si>
  <si>
    <t>NIP/ABN/MOTUNRAYO BUSAYO KUSHIMO/TRFBalanceFRM MOTUNRAYO BUSAYO KUSHIMO TO IVY LEAGUE ASSOCIATES LTD</t>
  </si>
  <si>
    <t>08-Oct-2022 07:43 AM</t>
  </si>
  <si>
    <t>NIP/JAIZ/MUHAMMED RABIU AMINU/IFO IVY LEAGUE ASSOCIATES LTD Tuition Fee Acca P4</t>
  </si>
  <si>
    <t>08-Oct-2022 07:56 AM</t>
  </si>
  <si>
    <t>NIP/ABN/RUTH TAIWO AJAYI/IVY LEAGUE ASSOCIATES LTD</t>
  </si>
  <si>
    <t>08-Oct-2022 09:02 AM</t>
  </si>
  <si>
    <t>TRF FRM IFEOMA VIVIAN IFEANACHO TO IVY LEAGUE ASSOCIATES LTD|tuition fees</t>
  </si>
  <si>
    <t>08-Oct-2022 12:25 PM</t>
  </si>
  <si>
    <t>NIP/FBN/ABADA BLESSING ENO/FBNMOBILE:IVY LEAGUE ASSOCIATES LTD/NONE</t>
  </si>
  <si>
    <t>08-Oct-2022 03:26 PM</t>
  </si>
  <si>
    <t>NIP/GTB/AKINNIRAN OMOWUNMI/via GTWORLD Lecture fees</t>
  </si>
  <si>
    <t>08-Oct-2022 07:48 PM</t>
  </si>
  <si>
    <t>NIP/SCB/VICTORIA ONYINYECHI NWAKOBIA/FR Tutorial</t>
  </si>
  <si>
    <t>09-Oct-2022 10:49 PM</t>
  </si>
  <si>
    <t>10-Oct-2022 06:03 AM</t>
  </si>
  <si>
    <t>REFUND 4 REPAIR OF SCH. PHONE// TRF TO OLUMIDE AYODELE EBIETOMIYE</t>
  </si>
  <si>
    <t>NIP Charge:REFUND FOR LECTURES</t>
  </si>
  <si>
    <t>REFUND FOR LECTURES/NIP TFR TO OYADEJI EMMANUEL ABIODUN/GTB</t>
  </si>
  <si>
    <t>NIP Charge:LOAN 4 MR BINUYO</t>
  </si>
  <si>
    <t>LOAN 4 MR BINUYO/NIP TFR TO BINUYO IBUKUNOLUWA ADEWUNMI/GTB</t>
  </si>
  <si>
    <t>10-Oct-2022 12:00 PM</t>
  </si>
  <si>
    <t>NIP/STBC/ANUOLUWAPO ABIDEMI OYELANA/Lecture</t>
  </si>
  <si>
    <t>10-Oct-2022 12:25 PM</t>
  </si>
  <si>
    <t>NIP/GTB/OKUWOBI  ELIZABETH TOSIN/Decemberrevision REF245235320000020000002210101225</t>
  </si>
  <si>
    <t>11-Oct-2022 08:11 PM</t>
  </si>
  <si>
    <t>NIP/GTB/AZUBUIKE-  EMOKHOR  LAURETA O./via GTWORLD Marvellous Azubuike</t>
  </si>
  <si>
    <t>11-Oct-2022 09:39 PM</t>
  </si>
  <si>
    <t>TRF FRM ABDULQUADRI OLUWATOSIN MOHAMMED TO IVY LEAGUE ASSOCIATES LTD|AbdulQuadri Mohammed</t>
  </si>
  <si>
    <t>TRANSFER BETWEEN CUSTOMERS MBANKING - Lecture balance REF:444943594880433500001279290698 ANY Account Transfer from AKAPO BOLUWATIFE O. to IVY LEAGUE ASSOCIATES LIMITED</t>
  </si>
  <si>
    <t>TRANSFER BETWEEN CUSTOMERS 000027221005124322010023075113|FT GTL IVY LEAGUE FUNDS TRANSFER|001221005123134F420||OGOMEGBUNEM O AJAH REF:000027221005124322010023075113</t>
  </si>
  <si>
    <t>TRANSFER BETWEEN CUSTOMERS Via GTWorld Balance payment REF:264222850000000150002210051413 from AKANDE BOLUWATIFE OLUWATOBI to IVY LEAGUE ASSOCIATES LIMITED</t>
  </si>
  <si>
    <t>TRANSFER BETWEEN CUSTOMERS 000004221005210648027612531336|MOB/IVY LEAGUE ASSO/UTO/12817123829/Dafiewhare Oghenetega Tutorial|12817123829||DAFIEWHARE OGHENETEGA T REF:000004221005210648027612531336</t>
  </si>
  <si>
    <t>TRANSFER BETWEEN CUSTOMERS MBANKING - MA&amp;FA exam fees REF:260102472406642280001998073829 ANY Account Transfer from ABUBAKAR BILIKISU to IVY LEAGUE ASSOCIATES LIMITED</t>
  </si>
  <si>
    <t>STAMP DUTY CHARGE 05102022 STAMP DUTY CHARGE - 05/10/2022</t>
  </si>
  <si>
    <t>TRANSFER BETWEEN CUSTOMERS MBANKING - Idowu Olanike Oluwabukola REF:360084056966815800006848526771 ANY Account Transfer from IDOWU OLANIKE OLUWABUKOLA to IVY LEAGUE ASSOCIATES LIMITED</t>
  </si>
  <si>
    <t>TRANSFER BETWEEN CUSTOMERS MBANKING - Balance payment REF:217652511583016300001770492681 ANY Account Transfer from ABUBAKAR BILIKISU to IVY LEAGUE ASSOCIATES LIMITED</t>
  </si>
  <si>
    <t>STAMP DUTY CHARGE 06102022 STAMP DUTY CHARGE - 06/10/2022</t>
  </si>
  <si>
    <t>TRANSFER BETWEEN CUSTOMERS Via GTWorld SBR and ATX REF:243243890000000100002210062217 from ALABI BOSEDE TITILAYO to IVY LEAGUE ASSOCIATES LIMITED</t>
  </si>
  <si>
    <t>TRANSFER BETWEEN CUSTOMERS Via GTWorld FM &amp; TX 2nd Installment REF:272228340000000165002210102050 from OLUGBADE OLUWATOBILOBA G to IVY LEAGUE ASSOCIATES LIMITED</t>
  </si>
  <si>
    <t>STAMP DUTY CHARGE 10102022 STAMP DUTY CHARGE - 10/10/2022</t>
  </si>
  <si>
    <t>05-Oct-2022 06:24 AM</t>
  </si>
  <si>
    <t>NIP/GTB/ALABI ANUOLUWAPO REBECCA/REF219937601000050000002210050013</t>
  </si>
  <si>
    <t>05-Oct-2022 08:42 PM</t>
  </si>
  <si>
    <t>06-Oct-2022 01:52 PM</t>
  </si>
  <si>
    <t>NIP/UBA/TEMITOPE DORCAS ADETOLA/MOB2/UTO/To IVY CBE/CBL</t>
  </si>
  <si>
    <t>08-Oct-2022 12:51 PM</t>
  </si>
  <si>
    <t>09-Oct-2022 10:51 PM</t>
  </si>
  <si>
    <t>REFUND FOR CBL EXAM// TRF TO ADAEZE   OBI</t>
  </si>
  <si>
    <t>NIP Charge:REFUND 4 BT EXAM</t>
  </si>
  <si>
    <t>REFUND 4 BT EXAM/NIP TFR TO LASISI FAIZAT ABIKE/UBA</t>
  </si>
  <si>
    <t>NIP Charge:REFUND FOR BT EXAM</t>
  </si>
  <si>
    <t>REFUND FOR BT EXAM/NIP TFR TO ABIODUN TOHEEB AFOLABI/SCB</t>
  </si>
  <si>
    <t>NIP Charge:REFUND FOR BTMAFA EXAMS</t>
  </si>
  <si>
    <t>REFUND FOR BTMAFA EXAMS/NIP TFR TO SOYEMI OLANIYI NURUDEEN/GTB</t>
  </si>
  <si>
    <t>10-Oct-2022 08:03 AM</t>
  </si>
  <si>
    <t>NIP/FDP/CHUKWUDI C. MADUBOM/ONB TRF FROM CHUKWUDI C **3047</t>
  </si>
  <si>
    <t>11-Oct-2022 03:02 PM</t>
  </si>
  <si>
    <t>NIP/GTB/ATIBA OLANREWAJU AFEEZ/via GTWORLD LW- ENG paper</t>
  </si>
  <si>
    <t>11-Oct-2022 03:25 PM</t>
  </si>
  <si>
    <t>NIP/PALM/Palmpay - EMMANUEL OKWARA/Emmanuel Okwara BT, MA.</t>
  </si>
  <si>
    <t>13-Oct-2022 12:42 PM</t>
  </si>
  <si>
    <t>NIP/FBN/OLADETAN OLUWATOSIN EMMANUEL/FBNMOBILE:IVY LEAGUE ASSOCIATES LTD    CBE/DAMILOLA YUSUF EXAMINATION FEES</t>
  </si>
  <si>
    <t>14-Oct-2022 08:10 AM</t>
  </si>
  <si>
    <t>Acct Maint. Fee + VAT/UNDER-CHARGED AMF</t>
  </si>
  <si>
    <t>16-Oct-2022 10:43 PM</t>
  </si>
  <si>
    <t>17-Oct-2022 01:28 PM</t>
  </si>
  <si>
    <t>NIP/FBN/EZE NNAEMEKA REUBEN/FBNMOBILE:IVY LEAGUE ASSOCIATES LTD    CBE/BALANCE FOR F1 F3</t>
  </si>
  <si>
    <t>18-Oct-2022 05:56 AM</t>
  </si>
  <si>
    <t>18-Oct-2022 12:20 PM</t>
  </si>
  <si>
    <t>NIP/GTB/OJIELO  CHIZOBA HENRY/EbeleOjieloACCAMAExam REF201128260000065000002210181220</t>
  </si>
  <si>
    <t>20-Oct-2022 02:28 PM</t>
  </si>
  <si>
    <t>NIP/GTB/EPUNAM IFEANYI CHIBUZOR/via GTWORLD FA exam</t>
  </si>
  <si>
    <t>22-Oct-2022 06:31 AM</t>
  </si>
  <si>
    <t>TRF FRM OMOLADE OMOTOLA OLUFUNMILAYO TO IVY LEAGUE ASSOCIATES LTD -  CBE|5587172  MA BT FA  OLUFUNMILAYO OMO</t>
  </si>
  <si>
    <t>22-Oct-2022 01:23 PM</t>
  </si>
  <si>
    <t>NIP/ABN/CHIBUZOR COLLINS MMADU-106-DIAMONDXTRA/TRFFRM CHIBUZOR COLLINS MMADU TO IVY LEAGUE ASSOCIATES LTD -  CBE</t>
  </si>
  <si>
    <t>12-Oct-2022 05:24 AM</t>
  </si>
  <si>
    <t>TRF FRM ITORO-OBONG PATRICK ESSIEN TO IVY LEAGUE ASSOCIATES LTD|Balance payment for Tax and PM</t>
  </si>
  <si>
    <t>12-Oct-2022 05:40 PM</t>
  </si>
  <si>
    <t>NIP/ABN/PATRICK DANIEL OKOH/TRFPayment for AAA TuitionFRM PATRICK DANIEL OKOH TO IVY LEAGUE ASSOCIATES LTD</t>
  </si>
  <si>
    <t>12-Oct-2022 07:24 PM</t>
  </si>
  <si>
    <t>NIP Charge:JUNE DIET BONUS 4 JAMIU OSHIBOLU</t>
  </si>
  <si>
    <t>JUNE DIET BONUS 4 JAMIU OSHIBOLU/NIP TFR TO OSHIBOLU JAMIU OLUKAYODE/GTB</t>
  </si>
  <si>
    <t>PYT 4 SEPTEMBER NEPA BILL// TRF TO OLUMIDE AYODELE EBIETOMIYE</t>
  </si>
  <si>
    <t>PYT FOR 2 NEW SCH. PHONE// TRF TO OLUMIDE AYODELE EBIETOMIYE</t>
  </si>
  <si>
    <t>13-Oct-2022 09:11 AM</t>
  </si>
  <si>
    <t>NIP/FDP/OLAWALE MOSES OLAJIDE/ONB TRF FROM OLAWALE MO **9506 FBP</t>
  </si>
  <si>
    <t>13-Oct-2022 04:15 PM</t>
  </si>
  <si>
    <t>NIP/STBC/SEYI BENJAMIN SALAU/AAA Class</t>
  </si>
  <si>
    <t>13-Oct-2022 04:24 PM</t>
  </si>
  <si>
    <t>ISW ATMPyt-001982183951-326 HERBERT MACAULAY STR YABA LAGOS LANG</t>
  </si>
  <si>
    <t>14-Oct-2022 07:55 AM</t>
  </si>
  <si>
    <t>TRF FRM RAPHAEL UCHENNA UGBONAGHARA TO IVY LEAGUE ASSOCIATES LTD|BALANCE</t>
  </si>
  <si>
    <t>14-Oct-2022 08:05 AM</t>
  </si>
  <si>
    <t>14-Oct-2022 08:47 AM</t>
  </si>
  <si>
    <t>NIP/FBN/CHIDOZIE-EZEABA NKECHINYERE OGOCHUKWU/FBNMOBILE:IVY LEAGUE ASSOCIATES LTD/NONE</t>
  </si>
  <si>
    <t>14-Oct-2022 09:49 AM</t>
  </si>
  <si>
    <t>NIP/GTB/NWOSU  CHISOM GENEVIVE/USSD NIP Transfer from  08121510330</t>
  </si>
  <si>
    <t>14-Oct-2022 10:25 AM</t>
  </si>
  <si>
    <t>TRF FRM ADAMS ADEMOLA YAKUB TO IVY LEAGUE ASSOCIATES LTD|Balance of tutions fee</t>
  </si>
  <si>
    <t>15-Oct-2022 09:08 AM</t>
  </si>
  <si>
    <t>NIP/GTB/IZE-IYAMU  DEBORAH  NNEKA/FMRevision REF442446002000020000002210150908</t>
  </si>
  <si>
    <t>15-Oct-2022 09:26 AM</t>
  </si>
  <si>
    <t>NIP/KBL/GEORGE CHIMUANYA CHARIS/TRF BO GEORGE CHIMUANYA CHARIS/USSD Transfer  Transfer</t>
  </si>
  <si>
    <t>15-Oct-2022 03:16 PM</t>
  </si>
  <si>
    <t>NIP/STLB/EBUNOLUWA OLUWASOLAPE JOHNSON/Transfer from EBUNOLUWA OLUWASOLAPE JOHNSON to IVY LEAGUE ASSOCIATES LTD</t>
  </si>
  <si>
    <t>16-Oct-2022 11:21 AM</t>
  </si>
  <si>
    <t>NIP/STBC/YUSUF ADEOLA OGUNDARE/Revision class for Yusuf Ogundare</t>
  </si>
  <si>
    <t>16-Oct-2022 10:42 PM</t>
  </si>
  <si>
    <t>17-Oct-2022 09:23 AM</t>
  </si>
  <si>
    <t>NIP/GTB/ALABI ELIJAH OLADUNNI/via GTWORLD Payment fir AFM class</t>
  </si>
  <si>
    <t>17-Oct-2022 10:22 AM</t>
  </si>
  <si>
    <t>NIP/TAJ/FALMATA BABA SHEHU/NIP/SBR Revision Classes</t>
  </si>
  <si>
    <t>17-Oct-2022 11:00 AM</t>
  </si>
  <si>
    <t>TRF FRM DARE LOVE OLUWASEUN TO IVY LEAGUE ASSOCIATES LTD|Payment for FM Revision Class</t>
  </si>
  <si>
    <t>17-Oct-2022 03:12 PM</t>
  </si>
  <si>
    <t>CD OWHOLO E ONOME 3795571</t>
  </si>
  <si>
    <t>17-Oct-2022 03:40 PM</t>
  </si>
  <si>
    <t>18-Oct-2022 08:52 AM</t>
  </si>
  <si>
    <t>TRF FRM OYINKANSOLA TOBILOBA BANJO TO IVY LEAGUE ASSOCIATES LTD|FM revision class</t>
  </si>
  <si>
    <t>18-Oct-2022 09:20 AM</t>
  </si>
  <si>
    <t>NIP/GTB/ADEBERO TEMITOPE  JOSEPH/BusinesslawexamAdeberoTemitope REF229673889000080000002210180920</t>
  </si>
  <si>
    <t>18-Oct-2022 09:19 PM</t>
  </si>
  <si>
    <t>NIP/GTB/ADEBAJO-TAIWO ADEOLA ADEBISI/via GTWORLD SBL Revision Class</t>
  </si>
  <si>
    <t>19-Oct-2022 07:14 AM</t>
  </si>
  <si>
    <t>TRF FRM NNEOMA VICTORIA UKA TO IVY LEAGUE ASSOCIATES LTD|SBR AND AAA VIDEOS</t>
  </si>
  <si>
    <t>19-Oct-2022 09:00 AM</t>
  </si>
  <si>
    <t>NIP/JAIZ/MUHAMMED RABIU AMINU/IFO IVY LEAGUE ASSOCIATES LTD Payment For Deferred P4</t>
  </si>
  <si>
    <t>19-Oct-2022 10:55 AM</t>
  </si>
  <si>
    <t>TRF FRM MCHIVIR STEPHANIE AKPAM TO IVY LEAGUE ASSOCIATES LTD|Revision classes for AA and FR</t>
  </si>
  <si>
    <t>19-Oct-2022 10:58 AM</t>
  </si>
  <si>
    <t>TRF FRM FUNMIBI OLAMIDE AINA TO IVY LEAGUE ASSOCIATES LTD|Revision class</t>
  </si>
  <si>
    <t>19-Oct-2022 11:57 AM</t>
  </si>
  <si>
    <t>NIP/KUDA/Chiamaka Emmanuella Chike-Obi/IVY LEAGUE TUITION</t>
  </si>
  <si>
    <t>19-Oct-2022 12:28 PM</t>
  </si>
  <si>
    <t>NIP/FBN/AKINOLA EYITEMI/FBNMOBILE:IVY LEAGUE ASSOCIATES LTD/INTENSIVE FOR AKINOLA EYITEMI</t>
  </si>
  <si>
    <t>19-Oct-2022 12:31 PM</t>
  </si>
  <si>
    <t>NIP/FBN/AKINOLA EYITEMI/FBNMOBILE:IVY LEAGUE ASSOCIATES LTD/INTENSIVE LECTURES FOR OZUMBA SIMON</t>
  </si>
  <si>
    <t>19-Oct-2022 07:09 PM</t>
  </si>
  <si>
    <t>NIP/GTB/DEMUREN  YETUNDE TITILAYO/via GTWORLD</t>
  </si>
  <si>
    <t>20-Oct-2022 05:22 AM</t>
  </si>
  <si>
    <t>NIP/GTB/MADAKI  GODIYA ROSE/Prerecorded REF325356159000015000002210192210</t>
  </si>
  <si>
    <t>20-Oct-2022 08:58 AM</t>
  </si>
  <si>
    <t>NIP/UBA/NDIDIAMAKA WINIFRED NDEBU/MOB/IVY LEAGUE ASSO/UTO/12969177499/CBL REVISION PAYMENT</t>
  </si>
  <si>
    <t>20-Oct-2022 10:06 AM</t>
  </si>
  <si>
    <t>NIP/FBN/OLADETAN OLUWATOSIN EMMANUEL/FBNMOBILE:IVY LEAGUE ASSOCIATES LTD/CHIDINMA NWAOGU ATX REVISION</t>
  </si>
  <si>
    <t>20-Oct-2022 12:01 PM</t>
  </si>
  <si>
    <t>NIP/ABN/NWANNEKA UCHENNA MICHAEL/TRFRevision fee for TX and PMFRM NWANNEKA UCHENNA MICHAEL TO IVY LEAGUE ASSOCIATES LTD</t>
  </si>
  <si>
    <t>20-Oct-2022 03:54 PM</t>
  </si>
  <si>
    <t>NIP/GTB/THOMAS DIEKOLA SAMUEL/ForSBLrevisionclasses REF224899811000020000002210201554</t>
  </si>
  <si>
    <t>20-Oct-2022 04:33 PM</t>
  </si>
  <si>
    <t>NIP/GTB/OLATOYE  AZEEZ OLASUNKANMI/SBL_Revision_Fee REF249238231000020000002210201633</t>
  </si>
  <si>
    <t>21-Oct-2022 05:33 AM</t>
  </si>
  <si>
    <t>NIP/SCB/ABIOLA ADEOLUWA ADELEKE/Abiola Adeleke AFM lecture</t>
  </si>
  <si>
    <t>21-Oct-2022 08:01 AM</t>
  </si>
  <si>
    <t>NIP/ABN/NGOZI MARIAM NATHALIA PETERS/TRF/payment for PM revision class/FRM NGOZI MARIAM NATHALIA PETERS TO IVY</t>
  </si>
  <si>
    <t>21-Oct-2022 08:48 AM</t>
  </si>
  <si>
    <t>NIP/SKYE/OLANREWAJU SAMUEL AGBEMUKO/DGBNK:Vulte FT To:IVY LEAGUE ASSOCIATES LTD:Zenith Bank:Payment for ACCA lecture : 3</t>
  </si>
  <si>
    <t>21-Oct-2022 01:29 PM</t>
  </si>
  <si>
    <t>NIP/GTB/ILORI OLUWATOBI ADEOLA/RevisionfeeforAfmOluwatobiIlori REF691976855000020000002210211328</t>
  </si>
  <si>
    <t>21-Oct-2022 02:33 PM</t>
  </si>
  <si>
    <t>NIP/UBA/TEMITOPE OLUWAFEMI/MOB2/UTO/To IVY LTD/AFM Revision classes</t>
  </si>
  <si>
    <t>21-Oct-2022 03:31 PM</t>
  </si>
  <si>
    <t>NIP/FBN/OLATUNBOSUN AYOKUNLE/IB:AYOKUNLEOLATUNBOSUNAPM</t>
  </si>
  <si>
    <t>21-Oct-2022 05:20 PM</t>
  </si>
  <si>
    <t>NIP/UBA/KELECHIODUSANYA/TUD  IBG/UTO/KELECHIODUSANYA/IVY LEAGUE ASSOCIAT/Reg f</t>
  </si>
  <si>
    <t>NIP/ECO/TEMITOPE ODUMUYIWA/REF3882918006 BO TEMITOPE ODUMUYIWA IFO IVY LEAGU</t>
  </si>
  <si>
    <t>21-Oct-2022 05:53 PM</t>
  </si>
  <si>
    <t>TRF FRM ADEOLA TAWAKALIT SHITTU TO IVY LEAGUE ASSOCIATES LTD|ONLINE REVISION SBR CLASS</t>
  </si>
  <si>
    <t>21-Oct-2022 06:09 PM</t>
  </si>
  <si>
    <t>NIP/ABN/OLUWATOBI ABOSEDE ADEPOJU/IVY LEAGUE ASSOCIATES LTD</t>
  </si>
  <si>
    <t>21-Oct-2022 06:53 PM</t>
  </si>
  <si>
    <t>NIP/FBN/IFOKWE CHINENYE KATE/FBNMOBILE:IVY LEAGUE ASSOCIATES LTD/F1 F3</t>
  </si>
  <si>
    <t>21-Oct-2022 07:43 PM</t>
  </si>
  <si>
    <t>NIP/ABN/HAJARA SALIHU SANTALI-200-CURRENT ACCOUN/TRFRevision Class - Hajara SantaliFRM HAJARA SALIHU SANTALI TO IVY LEAG</t>
  </si>
  <si>
    <t>22-Oct-2022 09:11 AM</t>
  </si>
  <si>
    <t>NIP/STBC/OLABODE ADEMOLA AFOLABI/Damilola Afolabi QBR PM FM TX</t>
  </si>
  <si>
    <t>22-Oct-2022 09:17 AM</t>
  </si>
  <si>
    <t>TRF FRM OGOCHUKWU ADA OGBULIE TO IVY LEAGUE ASSOCIATES LTD|revision class for AFM and AAA</t>
  </si>
  <si>
    <t>22-Oct-2022 09:21 AM</t>
  </si>
  <si>
    <t>22-Oct-2022 11:38 AM</t>
  </si>
  <si>
    <t>TRF FRM SAHEED O YUSUF TO IVY LEAGUE ASSOCIATES LTD|Revision AA....</t>
  </si>
  <si>
    <t>22-Oct-2022 12:08 PM</t>
  </si>
  <si>
    <t>NIP/STBC/NINA LEMUEL GRANDEUR/Afm rev class</t>
  </si>
  <si>
    <t>22-Oct-2022 12:39 PM</t>
  </si>
  <si>
    <t>NIP/GTB/IDRIS OLANREWAJU ABDULKABIR/AFMrevisionclass REF229695892000020000002210221239</t>
  </si>
  <si>
    <t>22-Oct-2022 12:45 PM</t>
  </si>
  <si>
    <t>NIP/GTB/AHMED UMAR MUNIR/ForAFM REF395330363000020000002210221245</t>
  </si>
  <si>
    <t>22-Oct-2022 02:28 PM</t>
  </si>
  <si>
    <t>NIP/GTB/EBONG  JOSHUA RAYMOND/via GTWORLD Revision classes fee</t>
  </si>
  <si>
    <t>22-Oct-2022 03:31 PM</t>
  </si>
  <si>
    <t>NIP/STBC/OLUGBENGA OLUTOBA ASAOLU/Gbenga paynenr</t>
  </si>
  <si>
    <t>22-Oct-2022 06:36 PM</t>
  </si>
  <si>
    <t>NIP/GTB/DADA KUDIRAT ABIMBOLA  AJIKE/REF214770474000016000002210221836</t>
  </si>
  <si>
    <t>22-Oct-2022 09:28 PM</t>
  </si>
  <si>
    <t>NIP/GTB/SANI  ZAINAB LAWAL/USSD NIP Transfer from  08064352675</t>
  </si>
  <si>
    <t>By submitting this you confirm that you have read and agreed to our TERMS and CONDITIONS https://ivyleaguenigeria.com/terms-and-conditions/</t>
  </si>
  <si>
    <t>Did you take the September revision class at Ivy League?</t>
  </si>
  <si>
    <t>Name</t>
  </si>
  <si>
    <t>STAMP DUTY CHARGE 13102022 STAMP DUTY CHARGE - 13/10/2022</t>
  </si>
  <si>
    <t>TRANSFER BETWEEN CUSTOMERS Via GTWorld REF:218827712000000150002210160616 from IHEAGWAM COLLINS UCHECHUKWU to IVY LEAGUE ASSOCIATES LIMITED</t>
  </si>
  <si>
    <t>STAMP DUTY CHARGE 16102022 STAMP DUTY CHARGE - 16/10/2022</t>
  </si>
  <si>
    <t>TRANSFER BETWEEN CUSTOMERS MBANKING - Tuition_fees REF:801128053804495300003150526256 ANY Account Transfer from OFOMA CHINELO CLEMENTINE to IVY LEAGUE ASSOCIATES LIMITED</t>
  </si>
  <si>
    <t>STAMP DUTY CHARGE 20102022 STAMP DUTY CHARGE - 20/10/2022</t>
  </si>
  <si>
    <t>TRANSFER BETWEEN CUSTOMERS MBANKING - PM and FM revision class REF:730685031742134350002890634857 ANY Account Transfer from ADEBERO TEMITOPE, JOSEPH to IVY LEAGUE ASSOCIATES LIMITED</t>
  </si>
  <si>
    <t>STAMP DUTY CHARGE 21102022 STAMP DUTY CHARGE - 21/10/2022</t>
  </si>
  <si>
    <t>TRANSFER BETWEEN CUSTOMERS via Internet Banking Acca revision AFM and SBL from EYINADE WASIU ADESOLA to IVY LEAGUE ASSOCIATES LIMITED</t>
  </si>
  <si>
    <t>STAMP DUTY CHARGE 22102022 STAMP DUTY CHARGE - 22/10/2022</t>
  </si>
  <si>
    <t>23-Oct-2022 05:38 AM</t>
  </si>
  <si>
    <t>NIP/GTB/IMARHIA SAMUEL OZOEMEZILEM/PmtforACCAF7intensivetutorials REF218811911000020000002210222336</t>
  </si>
  <si>
    <t>23-Oct-2022 07:56 AM</t>
  </si>
  <si>
    <t>NIP/KUDA/OGUNBUYIDE,  M  MOYINOLUWA/REVISION CLASS</t>
  </si>
  <si>
    <t>23-Oct-2022 08:37 AM</t>
  </si>
  <si>
    <t>NIP/GTB/UKANWOKO  ANTHONIA CHIGOZIE/via GTWORLD Tonia Ukanwoko AAA DEC REVISION CLASS</t>
  </si>
  <si>
    <t>23-Oct-2022 09:28 AM</t>
  </si>
  <si>
    <t>23-Oct-2022 10:05 AM</t>
  </si>
  <si>
    <t>NIP/UBA/AVWAROSUOGHENE  ONAKONVWEN/MOB/IVY LEAGUE ASSO/UTO/13000796139/AA</t>
  </si>
  <si>
    <t>23-Oct-2022 11:02 AM</t>
  </si>
  <si>
    <t>NIP/GTB/OLANREWAJU OLUWATOYIN OMOLADE/RevisionFee REF211740544000030000002210231102</t>
  </si>
  <si>
    <t>23-Oct-2022 06:48 PM</t>
  </si>
  <si>
    <t>NIP/GTB/OKWULEHIE CHIBUIKEM  KINGSLEY/AFMDec REF501630844000020000002210231848</t>
  </si>
  <si>
    <t>23-Oct-2022 07:40 PM</t>
  </si>
  <si>
    <t>NIP/GTB/ABDUSSALAM SHERIFF/via GTWORLD</t>
  </si>
  <si>
    <t>23-Oct-2022 08:55 PM</t>
  </si>
  <si>
    <t>NIP/GTB/TAYO  TITILAYO OLUFUNMI/via GTWORLD AAA revision class</t>
  </si>
  <si>
    <t>24-Oct-2022 08:14 AM</t>
  </si>
  <si>
    <t>NIP/UBN/ADEYEYE ADEDOYIN A/MOBILE/UNION Transfer from ADEYEYE ADEDOYIN A - ADEDOYIN ADELUWOYE</t>
  </si>
  <si>
    <t>24-Oct-2022 09:05 AM</t>
  </si>
  <si>
    <t>NIP/GTB/AMAHWE OMOEFE ANDREW/via GTWORLD ACCA REVISION-AA</t>
  </si>
  <si>
    <t>24-Oct-2022 11:44 AM</t>
  </si>
  <si>
    <t>NIP/STLB/BAYO ROY ASATEBO/Transfer from BAYO ROY ASATEBO to IVY LEAGUE ASSOCIATES LTD</t>
  </si>
  <si>
    <t>24-Oct-2022 01:14 PM</t>
  </si>
  <si>
    <t>NIP/STBC/VIVIAN ONYINYE OFOR/SBL revision class</t>
  </si>
  <si>
    <t>24-Oct-2022 07:57 PM</t>
  </si>
  <si>
    <t>NIP/GTB/ADEKOYA ADEFOLAJUWON OLUWADAMI/via GTWORLD Fola Adekoya</t>
  </si>
  <si>
    <t>TRANSFER BETWEEN CUSTOMERS Via GTWorld Bal REF:243243890000000100002210230757 from ALABI BOSEDE TITILAYO to IVY LEAGUE ASSOCIATES LIMITED</t>
  </si>
  <si>
    <t>STAMP DUTY CHARGE 23102022 STAMP DUTY CHARGE - 23/10/2022</t>
  </si>
  <si>
    <t>25-Oct-2022 11:50 AM</t>
  </si>
  <si>
    <t>NIP/GTB/OTABOR ISAAC/ATM Transfer of N16000 to 1013300084</t>
  </si>
  <si>
    <t>25-Oct-2022 11:58 AM</t>
  </si>
  <si>
    <t>NIP/FCMB/AKINMOLADUN RICHARD AKINNOLA/AppAFM videos Access To Zenith Bank IVY LEAGUE ASSOCIATES LT</t>
  </si>
  <si>
    <t>25-Oct-2022 01:03 PM</t>
  </si>
  <si>
    <t>NIP/GTB/ONYEKWELU OBIORA  JOHN/via GTWORLD SBR tutorials Obiora Onyekwelu</t>
  </si>
  <si>
    <t>25-Oct-2022 04:16 PM</t>
  </si>
  <si>
    <t>NIP/GTB/MUDASHIRU ADEMOLA/PaymentfortutoriallecturesMustaphaADEMOLA REF202260566000025000002210251616</t>
  </si>
  <si>
    <t>25-Oct-2022 04:26 PM</t>
  </si>
  <si>
    <t>NIP/GTB/MUDASHIRU ADEMOLA/PaymentfortutoriallecturesMustaphaADEMOLA REF202260566000025000002210251626</t>
  </si>
  <si>
    <t>25-Oct-2022 05:01 PM</t>
  </si>
  <si>
    <t>NIP/GTB/BAMGBALA   OLUWASEYI OYEWOLE/REF229696401000020000002210251701</t>
  </si>
  <si>
    <t>25-Oct-2022 05:16 PM</t>
  </si>
  <si>
    <t>NIP/UBN/IBEME FRANCESS  IFEOMA/MOBILE/UNION Transfer from IBEME FRANCESS  IFEOMA - AAA</t>
  </si>
  <si>
    <t>25-Oct-2022 07:49 PM</t>
  </si>
  <si>
    <t>NIP/FBN/OKOYE KENECHUKWU MARTINS/USSD_OKOYE KENECHUKWU MARTINS</t>
  </si>
  <si>
    <t>27-Oct-2022 08:17 PM</t>
  </si>
  <si>
    <t>NIP/GTB/BAMIDELE  TOSIN ESTHER/AAArevisionclasspartpayment REF319106688000010000002210272017</t>
  </si>
  <si>
    <t>28-Oct-2022 07:45 PM</t>
  </si>
  <si>
    <t>NIP/STBC/BENEDICTA ADEDOLAPO ADEKANYE/Balance</t>
  </si>
  <si>
    <t>29-Oct-2022 07:27 AM</t>
  </si>
  <si>
    <t>NIP/STBC/AYO ISHMEAL TAIRE/Part payment for rev classes</t>
  </si>
  <si>
    <t>29-Oct-2022 12:31 PM</t>
  </si>
  <si>
    <t>NIP/UBA/OYINDAMOLA BARAKAT BUSARI/MOB2/UTO/To IVY LTD/Revision and access to past classes</t>
  </si>
  <si>
    <t>29-Oct-2022 01:03 PM</t>
  </si>
  <si>
    <t>NIP/ABN/FOLASADE FAUSAT AKANBI/TRFFRM FOLASADE FAUSAT AKANBI TO IVY LEAGUE ASSOCIATES LTD</t>
  </si>
  <si>
    <t>29-Oct-2022 07:09 PM</t>
  </si>
  <si>
    <t>NIP Charge:NET SALARY 4 OCT</t>
  </si>
  <si>
    <t>NET SALARY 4 OCT/NIP TFR TO LUCKY ISHAYA MUSA/ABN</t>
  </si>
  <si>
    <t>NIP Charge:REFUND 4 PM,FR &amp;amp; AA TUITION J22</t>
  </si>
  <si>
    <t>REFUND 4 PM,FR &amp;amp; AA TUITION J22/NIP TFR TO AMADI STEPHANIE CHIDINMA/FBN</t>
  </si>
  <si>
    <t>NIP Charge:REFUND 4 EXCESS PYT 4 LECTURES</t>
  </si>
  <si>
    <t>REFUND 4 EXCESS PYT 4 LECTURES/NIP TFR TO ADEMOLA  ALMUSTAPHA OLAKUNLE/GTB</t>
  </si>
  <si>
    <t>NIP Charge:AUX SALARY 4 OCT</t>
  </si>
  <si>
    <t>AUX SALARY 4 OCT /NIP TFR TO TAIWO NIMOTA KAREEM/UBA</t>
  </si>
  <si>
    <t>NIP Charge:NET SALARY FOR OCT</t>
  </si>
  <si>
    <t>NET SALARY FOR OCT/NIP TFR TO EBIETOMIYE OLUMIDE AYODELE/GTB</t>
  </si>
  <si>
    <t>AUX SALARY 4 OCT/NIP TFR TO DANAGUDI YINUSA/FDP</t>
  </si>
  <si>
    <t>NIP Charge:PYT CAR PARK 4 OCT</t>
  </si>
  <si>
    <t>PYT CAR PARK 4 OCT/NIP TFR TO GODDEY KELVIN EMUDIAYERE/SKYE</t>
  </si>
  <si>
    <t>NIP Charge:SALARY FOR OCT</t>
  </si>
  <si>
    <t>SALARY FOR OCT/NIP TFR TO WILLIAMS VANESSA OCHUOLLE /GTB</t>
  </si>
  <si>
    <t>NIP Charge:SALARY 4 OCT</t>
  </si>
  <si>
    <t>SALARY 4 OCT/NIP TFR TO OJONGBEDE BLESSING OLUWATOMIS/GTB</t>
  </si>
  <si>
    <t>NIP Charge:PYT FOR DIESEL</t>
  </si>
  <si>
    <t>PYT FOR DIESEL/NIP TFR TO ASHARAMI SYNERGY LTDD2D/GTB</t>
  </si>
  <si>
    <t>PAYEE FOR OCT// TRF TO OLUMIDE AYODELE EBIETOMIYE</t>
  </si>
  <si>
    <t>29-Oct-2022 07:12 PM</t>
  </si>
  <si>
    <t>REFUND 4 S.M GIVEAWAY 4 OCT 22// TRF TO OLUMIDE AYODELE EBIETOMIYE</t>
  </si>
  <si>
    <t>29-Oct-2022 07:14 PM</t>
  </si>
  <si>
    <t>PYT 4 DATA 4 CLASS 4 NOV 22// TRF TO OLUMIDE AYODELE EBIETOMIYE</t>
  </si>
  <si>
    <t>PYT 4 FUEL &amp; PETTY 4 NOV 22// TRF TO OLUMIDE AYODELE EBIETOMIYE</t>
  </si>
  <si>
    <t>DIESEL REINBURSEMENT// TRF TO OLUMIDE AYODELE EBIETOMIYE</t>
  </si>
  <si>
    <t>30-Oct-2022 09:35 AM</t>
  </si>
  <si>
    <t>30-Oct-2022 02:02 PM</t>
  </si>
  <si>
    <t>NIP/KUDA/OGENE, EMMANUEL IKECHUKWU/ACCA TAX AND FM REVISION CLASS</t>
  </si>
  <si>
    <t>31-Oct-2022 11:31 AM</t>
  </si>
  <si>
    <t>CD OLUFUNMI OLAYIWOLA DS 0017185</t>
  </si>
  <si>
    <t>31-Oct-2022 03:12 PM</t>
  </si>
  <si>
    <t>NIP/KUDA/Magret Oluwafunmibi Adeboye/EXAM BALANCE</t>
  </si>
  <si>
    <t>31-Oct-2022 10:39 PM</t>
  </si>
  <si>
    <t>01-Nov-2022 01:29 PM</t>
  </si>
  <si>
    <t>NIP/SKYE/AMAO OLAYEMI TOLULOPE/DGBNK:Vulte FT To:IVY LEAGUE ASSOCIATES LTD:Zenith Bank:f7: 93F5BA25066380290617606168260</t>
  </si>
  <si>
    <t>03-Nov-2022 06:05 AM</t>
  </si>
  <si>
    <t>NIP/PBNL/ABRAHAM ABIMBOLA ABIDEMI/Online: To ZENITH|IVY LEAGUE ASSOCIATES LTD Lecture bal Abimbola Abraham</t>
  </si>
  <si>
    <t>03-Nov-2022 09:08 AM</t>
  </si>
  <si>
    <t>NIP/ABN/CHIDIEBERE LYNDA ASHIMOLE/TRFTaxation VideosFRM CHIDIEBERE LYNDA ASHIMOLE TO IVY LEAGUE ASSOCIATES LTD</t>
  </si>
  <si>
    <t>04-Nov-2022 09:52 AM</t>
  </si>
  <si>
    <t>NIP Charge:PAYMENT FOR DP&amp;apos;S OCT 22</t>
  </si>
  <si>
    <t>PAYMENT FOR DP&amp;apos;S OCT 22/NIP TFR TO OLIBEY  VALENTINE AZUBUIKE/GTB</t>
  </si>
  <si>
    <t>NIP Charge:REFUND 4 AFM LECTURE</t>
  </si>
  <si>
    <t>REFUND 4 AFM LECTURE/NIP TFR TO AHMED UMAR MUNIR/GTB</t>
  </si>
  <si>
    <t>NIP Charge:PYT 4 2 DESKTOP SYSTEM</t>
  </si>
  <si>
    <t>PYT 4 2 DESKTOP SYSTEM/NIP TFR TO EBIETOMIYE OLANIYI FREDRICK/GTB</t>
  </si>
  <si>
    <t>05-Nov-2022 06:18 AM</t>
  </si>
  <si>
    <t>NIP/ABN/OLUGBENGA RAYMOND OLANREWAJU/TRFAAA Revision classFRM OLUGBENGA RAYMOND OLANREWAJU TO IVY LEAGUE ASSOCIATES LTD</t>
  </si>
  <si>
    <t>05-Nov-2022 07:55 AM</t>
  </si>
  <si>
    <t>TRF FRM OKECHUKWU KALU UKOHA TO IVY LEAGUE ASSOCIATES LTD|Okechukwu Ukoha</t>
  </si>
  <si>
    <t>05-Nov-2022 09:41 AM</t>
  </si>
  <si>
    <t>NIP/UBA/IYADI ANDREW ONYEKA/MOB/IVY LEAGUE ASSO/UTO/13152737108/Access to APM videos   Notes</t>
  </si>
  <si>
    <t>06-Nov-2022 07:33 AM</t>
  </si>
  <si>
    <t>06-Nov-2022 03:13 PM</t>
  </si>
  <si>
    <t>NIP/FBN/OSAMEYAN OLUFUNTO OLUFUNBI/FBNMOBILE:IVY LEAGUE ASSOCIATES LTD/TUITION BALANCE</t>
  </si>
  <si>
    <t>07-Nov-2022 03:37 PM</t>
  </si>
  <si>
    <t>NIP/ABN/CHIDINMA FAITH OKOYE/TRFBT testFRM CHIDINMA FAITH OKOYE TO IVY LEAGUE ASSOCIATES LTD</t>
  </si>
  <si>
    <t>CUSTOMER DEPOSIT CHEQUES CHQ IFO IVY LEAGUE ASSOCIATE FRM FATONADE BENJAMIN</t>
  </si>
  <si>
    <t>STAMP DUTY CHARGE 31102022 STAMP DUTY CHARGE - 31/10/2022</t>
  </si>
  <si>
    <t>TRANSFER BETWEEN CUSTOMERS 000001221101111900000202641166|Transfer from OLISA CLARE CHIKA to IVY LEAGUE ASSOCIATES LIMITED|OneBank Transfer from OLISA CLARE CHIKA to IVY LEAGUE ASSOCIATES LIMREF:000001221101111900000202641166</t>
  </si>
  <si>
    <t>STAMP DUTY CHARGE 01112022 STAMP DUTY CHARGE - 01/11/2022</t>
  </si>
  <si>
    <t>TRANSFER BETWEEN CUSTOMERS MBANKING - Dipifrs revision class REF:333422220528873600006172504184 ANY Account Transfer from ADEDOKUN,ADEDAYO ADEWUNMI to IVY LEAGUE ASSOCIATES LIMITED</t>
  </si>
  <si>
    <t>STAMP DUTY CHARGE 05112022 STAMP DUTY CHARGE - 05/11/2022</t>
  </si>
  <si>
    <t>08-Nov-2022 12:37 PM</t>
  </si>
  <si>
    <t>NIP/ECO/OLUWADAMILOLA OLABANJI/REF2B8B36505TQIM BO OLUWADAMILOLA OLABANJI IFO IV</t>
  </si>
  <si>
    <t>13-Nov-2022 08:34 AM</t>
  </si>
  <si>
    <t>15-Nov-2022 12:16 PM</t>
  </si>
  <si>
    <t>NIP/GTB/AYANFEOLUWA ISRAEL OLUWASEUN/DipIFRSVideos REF28910795900001500000221115</t>
  </si>
  <si>
    <t>20-Nov-2022 07:48 AM</t>
  </si>
  <si>
    <t>20-Nov-2022 01:57 PM</t>
  </si>
  <si>
    <t>PR 2 NEPA// TRF TO OLUMIDE AYODELE EBIETOMIYE</t>
  </si>
  <si>
    <t>PYT 4 REPAIR OF GEN// TRF TO OLUMIDE AYODELE EBIETOMIYE</t>
  </si>
  <si>
    <t>PYT 4 NEPA BILL 4 OCTOBER 22// TRF TO    EKO ELECT DIST-IJORA BU REM A/C</t>
  </si>
  <si>
    <t>29-Nov-2022 05:11 PM</t>
  </si>
  <si>
    <t>NIP/GTB/BAMIDELE  TOSIN ESTHER/BalanceAAArevisionclass REF3191066880000100000022</t>
  </si>
  <si>
    <t>29-Nov-2022 04:17 AM</t>
  </si>
  <si>
    <t>NIP Charge:PYT FOR 1 DELL KEYBOARD</t>
  </si>
  <si>
    <t>NIP Charge:AUX-STAFF-SALARY 4 NOV 22</t>
  </si>
  <si>
    <t>NIP Charge:HAKEEM SALARY NOV 22</t>
  </si>
  <si>
    <t>NIP Charge:PYT 4 SYSTEM INSTALLATION</t>
  </si>
  <si>
    <t>NIP Charge:PYT 4 WASTE 2 LAWMA OCT &amp;amp; NOV 22</t>
  </si>
  <si>
    <t>29-Nov-2022 04:18 AM</t>
  </si>
  <si>
    <t>NIP Charge:PTY 4 REPAIR OF BIG PRINTER</t>
  </si>
  <si>
    <t>29-Nov-2022 04:19 AM</t>
  </si>
  <si>
    <t>NIP Charge:AUX STAFF SALARY 4 NOV 22</t>
  </si>
  <si>
    <t>29-Nov-2022 04:24 AM</t>
  </si>
  <si>
    <t>NIP Charge:PYT 4 CAR PARK NOV 22</t>
  </si>
  <si>
    <t>NIP Charge:STAFF- NET- SALARY 4 NOV 22</t>
  </si>
  <si>
    <t>NIP Charge:STAFF NET SALARY 4 NOV 22</t>
  </si>
  <si>
    <t>NIP Charge:NET- STAFF- SALARY 4 NOV 22</t>
  </si>
  <si>
    <t>NIP Charge:NET STAFF SALARY 4 NOV 22</t>
  </si>
  <si>
    <t>PYT FOR 1 DELL KEYBOARDCIB//NIP TFR TO EBIETOMIYE OLANIYI FREDRICK/GTB</t>
  </si>
  <si>
    <t>REFUND 4 FUEL &amp; PETTY 4 NOV 22// TRF TO OLUMIDE AYODELE EBIETOMIYE</t>
  </si>
  <si>
    <t>PYT 4 CAR PARK NOV 22CIB//NIP TFR TO GODDEY KELVIN EMUDIAYERE/SKYE</t>
  </si>
  <si>
    <t>HAKEEM SALARY NOV 22CIB//NIP TFR TO LAWANSON BUNMI GRACE/GTB</t>
  </si>
  <si>
    <t>PAYEE 4 NOV 22// TRF TO OLUMIDE AYODELE EBIETOMIYE</t>
  </si>
  <si>
    <t>AUX-STAFF-SALARY 4 NOV 22CIB//NIP TFR TO TAIWO NIMOTA KAREEM/UBA</t>
  </si>
  <si>
    <t>PYT 4 DATA 4 CLASS NOV 22// TRF TO OLUMIDE AYODELE EBIETOMIYE</t>
  </si>
  <si>
    <t>PTY 4 REPAIR OF BIG PRINTERCIB//NIP TFR TO SUBAIR OKATAHI ABDULRAHMAN/GTB</t>
  </si>
  <si>
    <t>PYT 4 WASTE 2 LAWMA OCT &amp;amp; NOV 22CIB//NIP TFR TO TEMMY VENTURES/GTB</t>
  </si>
  <si>
    <t>AUX STAFF SALARY 4 NOV 22CIB//NIP TFR TO DANAGUDI YINUSA/FDP</t>
  </si>
  <si>
    <t>PYT 4 SYSTEM INSTALLATIONCIB//NIP TFR TO BRIGHT SORGWE/FDP</t>
  </si>
  <si>
    <t>PYT FOR FUEL &amp; PETTY 4 NOV 22// TRF TO OLUMIDE AYODELE EBIETOMIYE</t>
  </si>
  <si>
    <t>STAFF- NET- SALARY 4 NOV 22CIB//NIP TFR TO LUCKY ISHAYA MUSA/ABN</t>
  </si>
  <si>
    <t>NET- STAFF- SALARY 4 NOV 22CIB//NIP TFR TO OJONGBEDE BLESSING OLUWATOMIS/GTB</t>
  </si>
  <si>
    <t>NET STAFF SALARY 4 NOV 22CIB//NIP TFR TO WILLIAMS VANESSA OCHUOLLE /GTB</t>
  </si>
  <si>
    <t>STAFF NET SALARY 4 NOV 22CIB//NIP TFR TO EBIETOMIYE OLUMIDE AYODELE/GTB</t>
  </si>
  <si>
    <t>30-Nov-2022 10:36 PM</t>
  </si>
  <si>
    <t>04-Dec-2022 08:50 PM</t>
  </si>
  <si>
    <t>NIP/FBN/AJAYI OLUWASEUN EMMANUEL/FBNMOBILE:IVY LEAGUE ASSOCIATES LTD/FIRSTBATCH</t>
  </si>
  <si>
    <t>04-Dec-2022 07:53 AM</t>
  </si>
  <si>
    <t>05-Dec-2022 08:21 AM</t>
  </si>
  <si>
    <t>NIP/FBN/AJAYI OLUWASEUN EMMANUEL/FBNMOBILE:IVY LEAGUE ASSOCIATES LTD/BATCHTWO</t>
  </si>
  <si>
    <t>11-Dec-2022 08:27 AM</t>
  </si>
  <si>
    <t>11-Dec-2022 02:35 PM</t>
  </si>
  <si>
    <t>NEPA BILL 4 NOVEMBER 2022// TRF TO    EKO ELECT DIST-IJORA BU REM A/C</t>
  </si>
  <si>
    <t>13-Dec-2022 09:10 AM</t>
  </si>
  <si>
    <t>BORROWED FRM CBE 2 ZENITH MAIN// TRF TO    IVY LEAGUE ASSOCIATES LTD</t>
  </si>
  <si>
    <t>13-Dec-2022 11:29 AM</t>
  </si>
  <si>
    <t>NIP Charge:DIET PAY 4 SEPT-DEC 2022</t>
  </si>
  <si>
    <t>DIET PAY 4 SEPT-DEC 2022CIB//NIP TFR TO OSHIBOLU AHMED OLUWASEYI/GTB</t>
  </si>
  <si>
    <t>NIP Charge:DIET PAY SEPTDEC 22</t>
  </si>
  <si>
    <t>DIET PAY SEPTDEC 22CIB//NIP TFR TO APENA MUYIDEEN ADE/FCMB</t>
  </si>
  <si>
    <t>NIP Charge:PAY 4 SEPDEC DIET 22</t>
  </si>
  <si>
    <t>PAY 4 SEPDEC DIET 22CIB//NIP TFR TO AJAYI OLAGOKE/GTB</t>
  </si>
  <si>
    <t>NIP Charge:DIET PAY FOR SEPTDEC</t>
  </si>
  <si>
    <t>DIET PAY FOR SEPTDECCIB//NIP TFR TO FOLAKEMI ESTHER OGUNYEMI/SKYE</t>
  </si>
  <si>
    <t>NIP Charge:PAY FOR SEPT-DEC DIET 2022</t>
  </si>
  <si>
    <t>PAY FOR SEPT-DEC DIET 2022CIB//NIP TFR TO DUROSANYA GABRIEL O/UBN</t>
  </si>
  <si>
    <t>NIP Charge:DIET PAY 4 SEPTDEC 2022</t>
  </si>
  <si>
    <t>DIET PAY 4 SEPTDEC 2022CIB//NIP TFR TO OGABU DAVID ONYINYE/FBN</t>
  </si>
  <si>
    <t>NIP Charge:SEPTDEC 22 DIET PAY</t>
  </si>
  <si>
    <t>SEPTDEC 22 DIET PAYCIB//NIP TFR TO ADAM OLAMILEKAN SALAUDEEN/ABN</t>
  </si>
  <si>
    <t>NIP Charge:PAY FOR SEPTDEC 2022 DIET</t>
  </si>
  <si>
    <t>PAY FOR SEPTDEC 2022 DIETCIB//NIP TFR TO TUNDE SOLOMON JOHNSON/STBC</t>
  </si>
  <si>
    <t>NIP Charge:SEPTDEC DIET PAY 2022</t>
  </si>
  <si>
    <t>SEPTDEC DIET PAY 2022CIB//NIP TFR TO KOREDE DADA/UBA</t>
  </si>
  <si>
    <t>NIP Charge:PAY FOR SEPTDEC DIET 2022</t>
  </si>
  <si>
    <t>PAY FOR SEPTDEC DIET 2022CIB//NIP TFR TO FOLAKEMI SHOBAYO/TITAN</t>
  </si>
  <si>
    <t>NIP Charge:DIET PAY SEPTDEC 2022</t>
  </si>
  <si>
    <t>DIET PAY SEPTDEC 2022CIB//NIP TFR TO OMOREGIE LAWRENCE OSAKHUWOMWAN/ECO</t>
  </si>
  <si>
    <t>NIP Charge:DIET PAY 4 SEPTDEC</t>
  </si>
  <si>
    <t>DIET PAY 4 SEPTDECCIB//NIP TFR TO OLADETAN OLUWATOSIN EMMANUEL/FBN</t>
  </si>
  <si>
    <t>NIP Charge:PAY 4 SEPDEC DIET 2022</t>
  </si>
  <si>
    <t>PAY 4 SEPDEC DIET 2022CIB//NIP TFR TO AJAYI OLUWASEUN EMMANUEL/GTB</t>
  </si>
  <si>
    <t>NIP Charge:PAY 4 SEPDEC 2022 DIET</t>
  </si>
  <si>
    <t>PAY 4 SEPDEC 2022 DIETCIB//NIP TFR TO OLUWAPAMILERIN MARGRET ALONGE/ABN</t>
  </si>
  <si>
    <t>NIP Charge:PAY 4 DIET SEPTDEC</t>
  </si>
  <si>
    <t>PAY 4 DIET SEPTDECCIB//NIP TFR TO AKINWANDEOLUMIDE RICHARD/GTB</t>
  </si>
  <si>
    <t>NIP Charge:SEPTDEC DIET PAY 22</t>
  </si>
  <si>
    <t>SEPTDEC DIET PAY 22CIB//NIP TFR TO AKANBI SAHEED/KBL</t>
  </si>
  <si>
    <t>NIP Charge:DIET PAY FOR SEPT-DEC 2022</t>
  </si>
  <si>
    <t>DIET PAY FOR SEPT-DEC 2022CIB//NIP TFR TO OLAKISAN JAMIU ADEYEMI/FBN</t>
  </si>
  <si>
    <t>NIP Charge:PAY 4 SEPTDEC DIET 2022</t>
  </si>
  <si>
    <t>PAY 4 SEPTDEC DIET 2022CIB//NIP TFR TO AKINNIYI ITANOLA SULAIMAN/ABN</t>
  </si>
  <si>
    <t>NIP Charge:PAY 4 DIET SEPTDEC 22</t>
  </si>
  <si>
    <t>PAY 4 DIET SEPTDEC 22CIB//NIP TFR TO BINUYO IBUKUNOLUWA ADEWUNMI/GTB</t>
  </si>
  <si>
    <t>NIP Charge:PAY 4 FUNCTIONAL ROLE</t>
  </si>
  <si>
    <t>PAY 4 FUNCTIONAL ROLECIB//NIP TFR TO BINUYO IBUKUNOLUWA ADEWUNMI/GTB</t>
  </si>
  <si>
    <t>NIP Charge:FUNCTIONAL ROLE PAY</t>
  </si>
  <si>
    <t>FUNCTIONAL ROLE PAYCIB//NIP TFR TO AKINWANDEOLUMIDE RICHARD/GTB</t>
  </si>
  <si>
    <t>NIP Charge:SEPTDEC DIET PAY</t>
  </si>
  <si>
    <t>SEPTDEC DIET PAYCIB//NIP TFR TO SOKUNBIOLUWAFEMI STEPHEN/GTB</t>
  </si>
  <si>
    <t>NIP Charge:SEPTDEC 2022 DIET PAY</t>
  </si>
  <si>
    <t>SEPTDEC 2022 DIET PAYCIB//NIP TFR TO DONONYANABO SANDRA/GTB</t>
  </si>
  <si>
    <t>PAY 4 SEPT/DEC 22 DIET// TRF TO EMMANUEL CHINONSO OGBONNAYA</t>
  </si>
  <si>
    <t>NIP Charge:PAY 4 SEPTDEC DIET</t>
  </si>
  <si>
    <t>PAY 4 SEPTDEC DIETCIB//NIP TFR TO GAFAR RAHMAN ABIODUN/GTB</t>
  </si>
  <si>
    <t>NIP Charge:PAY FOR SEPTDEC DIET</t>
  </si>
  <si>
    <t>PAY FOR SEPTDEC DIETCIB//NIP TFR TO OMOLOLA TOBI OLUWASEUN/GTB</t>
  </si>
  <si>
    <t>NIP Charge:PAY FOR SEPTDEC DIET 22</t>
  </si>
  <si>
    <t>PAY FOR SEPTDEC DIET 22CIB//NIP TFR TO ORESILE  MODUPE JANET/GTB</t>
  </si>
  <si>
    <t>DIET PAY SEPTDEC 22CIB//NIP TFR TO FATOKI OLUWADARE SAMUEL/GTB</t>
  </si>
  <si>
    <t>NIP Charge:DIET PAY 4 SEPTDEC 22</t>
  </si>
  <si>
    <t>DIET PAY 4 SEPTDEC 22CIB//NIP TFR TO OMOTOSO KAZEEM ADEKUNLE/GTB</t>
  </si>
  <si>
    <t>NIP Charge:PAY 4 SEPTDEC 2022</t>
  </si>
  <si>
    <t>PAY 4 SEPTDEC 2022CIB//NIP TFR TO GBADAMOSI OMOWONUOLA REGINA/GTB</t>
  </si>
  <si>
    <t>NIP Charge:PAY 4 SEPTDEC 22</t>
  </si>
  <si>
    <t>PAY 4 SEPTDEC 22CIB//NIP TFR TO ASADE  ADENIYI SOLOMON/GTB</t>
  </si>
  <si>
    <t>NIP Charge:DIET PAY FOR SEPTDEC 2022</t>
  </si>
  <si>
    <t>DIET PAY FOR SEPTDEC 2022CIB//NIP TFR TO OYEDOKUN ABIODUN/GTB</t>
  </si>
  <si>
    <t>NIP Charge:PAY FOR SEPTDEC 22 DIET</t>
  </si>
  <si>
    <t>PAY FOR SEPTDEC 22 DIETCIB//NIP TFR TO OSHIKOYA OLUMIDE GBOYEGA/GTB</t>
  </si>
  <si>
    <t>NIP Charge:PAY 4 SEPT-DEC 22</t>
  </si>
  <si>
    <t>PAY 4 SEPT-DEC 22CIB//NIP TFR TO OLAKITAN HABEEB OLATOMIWA/GTB</t>
  </si>
  <si>
    <t>NIP Charge:PAY FOR SEPT-DEC 22</t>
  </si>
  <si>
    <t>PAY FOR SEPT-DEC 22CIB//NIP TFR TO ODENIYI JOEL ADEOLA/GTB</t>
  </si>
  <si>
    <t>NIP Charge:PAY FOR SEPT-DEC 22 DIET</t>
  </si>
  <si>
    <t>PAY FOR SEPT-DEC 22 DIETCIB//NIP TFR TO SOSANYA AKINJIDE LANRE /GTB</t>
  </si>
  <si>
    <t>NIP Charge:PAY FOR SEPT-DEC DIET 22</t>
  </si>
  <si>
    <t>PAY FOR SEPT-DEC DIET 22CIB//NIP TFR TO OLUDARE ADETUTU/GTB</t>
  </si>
  <si>
    <t>NIP Charge:SEPT-DEC DIET PAY 2022</t>
  </si>
  <si>
    <t>SEPT-DEC DIET PAY 2022CIB//NIP TFR TO HABIB MUSBAHU ABDULLAHI/GTB</t>
  </si>
  <si>
    <t>NIP Charge:SEPT-DEC DIET PAY 22</t>
  </si>
  <si>
    <t>SEPT-DEC DIET PAY 22CIB//NIP TFR TO OWOLESHO MAYOWA HAGI/GTB</t>
  </si>
  <si>
    <t>NIP Charge:22 DIET PAY SEPTDEC</t>
  </si>
  <si>
    <t>22 DIET PAY SEPTDECCIB//NIP TFR TO OLAJITAN OLADIMEJI AYOOLU /GTB</t>
  </si>
  <si>
    <t>13-Dec-2022 11:30 AM</t>
  </si>
  <si>
    <t>NIP Charge:2022 DIET PAY SEPTDEC</t>
  </si>
  <si>
    <t>2022 DIET PAY SEPTDECCIB//NIP TFR TO FASHESIN OMOLOLA SOLA/GTB</t>
  </si>
  <si>
    <t>NIP Charge:2022 DIET PAY 4 SEPTDEC</t>
  </si>
  <si>
    <t>2022 DIET PAY 4 SEPTDECCIB//NIP TFR TO OLADOSU OLADIMEJI AFEEZ/GTB</t>
  </si>
  <si>
    <t>NIP Charge:2022 DIET PAY FOR SEPTDEC</t>
  </si>
  <si>
    <t>2022 DIET PAY FOR SEPTDECCIB//NIP TFR TO IKEOLUMBA JONATHAN OBINNA/GTB</t>
  </si>
  <si>
    <t>NIP Charge:2022 DIET PAY FOR SEPT-DEC</t>
  </si>
  <si>
    <t>2022 DIET PAY FOR SEPT-DECCIB//NIP TFR TO SHOTANDEHAFEEZ OLADIPUPO/GTB</t>
  </si>
  <si>
    <t>14-Dec-2022 10:37 AM</t>
  </si>
  <si>
    <t>NIP/GTB/AKANDE   ADEFEMI ADISA/USSD NIP Transfer from  09063654918</t>
  </si>
  <si>
    <t>18-Dec-2022 08:27 AM</t>
  </si>
  <si>
    <t>19-Dec-2022 08:20 PM</t>
  </si>
  <si>
    <t>NIP/OPAY/Adebayo Folorunso/SBR Lectures</t>
  </si>
  <si>
    <t>20-Dec-2022 03:47 AM</t>
  </si>
  <si>
    <t>BORROWED FRM CBE 2 ZENITH  MAIN// TRF TO    IVY LEAGUE ASSOCIATES LTD</t>
  </si>
  <si>
    <t>NIP Charge:PYT 4 APPROVED EXT CLASSES</t>
  </si>
  <si>
    <t>PYT 4 APPROVED EXT CLASSESCIB//NIP TFR TO AKINWANDEOLUMIDE RICHARD/GTB</t>
  </si>
  <si>
    <t>NIP Charge:PAY 4 APPROVED EXT CLASS D22</t>
  </si>
  <si>
    <t>PAY 4 APPROVED EXT CLASS D22CIB//NIP TFR TO BINUYO BLESSING ADEWUMI/GTB</t>
  </si>
  <si>
    <t>NIP Charge:APPRECIATION AWARD</t>
  </si>
  <si>
    <t>APPRECIATION AWARDCIB//NIP TFR TO OLAKITAN HABEEB OLATOMIWA/GTB</t>
  </si>
  <si>
    <t>NIP Charge:PAY 4 APPROVED EXT CLASS D22 DIET</t>
  </si>
  <si>
    <t>PAY 4 APPROVED EXT CLASS D22 DIETCIB//NIP TFR TO OLADETAN OLUWATOSIN EMMANUEL/FBN</t>
  </si>
  <si>
    <t>NIP Charge:APPROVED EXTRA CLASS PAY D22</t>
  </si>
  <si>
    <t>NIP Charge:PYT 4 DP&amp;apos;S 4 SEPT &amp;amp; NOV 22</t>
  </si>
  <si>
    <t>APPROVED EXTRA CLASS PAY D22CIB//NIP TFR TO AKANBI SAHEED/KBL</t>
  </si>
  <si>
    <t>PYT 4 DP&amp;apos;S 4 SEPT &amp;amp; NOV 22CIB//NIP TFR TO OLIBEY  VALENTINE AZUBUIKE/GTB</t>
  </si>
  <si>
    <t>NIP Charge:BEING PYT 4 29 BAGS OF RICE @25KG</t>
  </si>
  <si>
    <t>BEING PYT 4 29 BAGS OF RICE @25KGCIB//NIP TFR TO OLUWAKEMI  AYODEJI/UBA</t>
  </si>
  <si>
    <t>NIP Charge:APPRECIATION AWARD 22</t>
  </si>
  <si>
    <t>APPRECIATION AWARD 22CIB//NIP TFR TO SOSANYA AKINJIDE LANRE /GTB</t>
  </si>
  <si>
    <t>NIP Charge:APPROVED EXTRA CLASS PAY</t>
  </si>
  <si>
    <t>APPROVED EXTRA CLASS PAYCIB//NIP TFR TO OLAKISAN JAMIU ADEYEMI/FBN</t>
  </si>
  <si>
    <t>NIP Charge:APPRECIATION AWARD D22</t>
  </si>
  <si>
    <t>APPRECIATION AWARD D22CIB//NIP TFR TO APENA MUYIDEEN ADE/FCMB</t>
  </si>
  <si>
    <t>NIP Charge:IVY APPRECIATION AWARD DEC 22</t>
  </si>
  <si>
    <t>IVY APPRECIATION AWARD DEC 22CIB//NIP TFR TO DUROSANYA GABRIEL O/UBN</t>
  </si>
  <si>
    <t>NIP Charge:APPRECIATION AWARD IVY</t>
  </si>
  <si>
    <t>APPRECIATION AWARD IVYCIB//NIP TFR TO HABIB MUSBAHU ABDULLAHI/GTB</t>
  </si>
  <si>
    <t>NIP Charge:APPRECIATION AWARD IVY 22</t>
  </si>
  <si>
    <t>APPRECIATION AWARD IVY 22CIB//NIP TFR TO BINUYO BLESSING ADEWUMI/GTB</t>
  </si>
  <si>
    <t>CASH 4 RICECIB//NIP TFR TO ORESILE  MODUPE JANET/GTB</t>
  </si>
  <si>
    <t>NIP Charge:CASH 4 CHRISTMAS HAMPER 22</t>
  </si>
  <si>
    <t>CASH 4 CHRISTMAS HAMPER 22CIB//NIP TFR TO OMOTOSO KAZEEM ADEKUNLE/GTB</t>
  </si>
  <si>
    <t>NIP Charge:CHRISTMAS RICE D22</t>
  </si>
  <si>
    <t>CHRISTMAS RICE D22CIB//NIP TFR TO IKEOLUMBA JONATHAN OBINNA/GTB</t>
  </si>
  <si>
    <t>NIP Charge:IVY APPRECIATION AWARD</t>
  </si>
  <si>
    <t>IVY APPRECIATION AWARDCIB//NIP TFR TO AJAYI OLAGOKE SAMUEL/GTB</t>
  </si>
  <si>
    <t>NIP Charge:DEC22 CHRISTMAS RICE</t>
  </si>
  <si>
    <t>DEC22 CHRISTMAS RICECIB//NIP TFR TO BINUYO BLESSING ADEWUMI/GTB</t>
  </si>
  <si>
    <t>NIP Charge:4 RICEODENIYI JOEL ADEOLA</t>
  </si>
  <si>
    <t>4 RICEODENIYI JOEL ADEOLACIB//NIP TFR TO ODENIYI JOEL ADEOLA/GTB</t>
  </si>
  <si>
    <t>NIP Charge:4 RICE D22OLAJITAN OLADIMEJI AYOOLU</t>
  </si>
  <si>
    <t>4 RICE D22OLAJITAN OLADIMEJI AYOOLU CIB//NIP TFR TO OLAJITAN OLADIMEJI AYOOLU /GTB</t>
  </si>
  <si>
    <t>NIP Charge:4 RICE DEC 22</t>
  </si>
  <si>
    <t>4 RICE DEC 22CIB//NIP TFR TO AJAYI OLAGOKE SAMUEL/GTB</t>
  </si>
  <si>
    <t>NIP Charge:IVY APPRECIATION AWARD D22</t>
  </si>
  <si>
    <t>IVY APPRECIATION AWARD D22CIB//NIP TFR TO OLADOSU OLADIMEJI AFEEZ/GTB</t>
  </si>
  <si>
    <t>NIP Charge:4 CHRISTMAS RICE DEC 22</t>
  </si>
  <si>
    <t>4 CHRISTMAS RICE DEC 22CIB//NIP TFR TO FASHESIN OMOLOLA SOLA/GTB</t>
  </si>
  <si>
    <t>NIP Charge:D22 CHRISTMAS RICE</t>
  </si>
  <si>
    <t>D22 CHRISTMAS RICECIB//NIP TFR TO AKANBI SAHEED/KBL</t>
  </si>
  <si>
    <t>NIP Charge:PYT 4 APPROVED EXTRA CLASSES</t>
  </si>
  <si>
    <t>PYT 4 APPROVED EXTRA CLASSESCIB//NIP TFR TO OSHIBOLU AHMED OLUWASEYI/GTB</t>
  </si>
  <si>
    <t>NIP Charge:4 CHRISTMAS-RICE D22</t>
  </si>
  <si>
    <t>4 CHRISTMAS-RICE D22CIB//NIP TFR TO SHOTANDEHAFEEZ OLADIPUPO/GTB</t>
  </si>
  <si>
    <t>NIP Charge:4 CHRISTMAS-RICE 22</t>
  </si>
  <si>
    <t>4 CHRISTMAS-RICE 22CIB//NIP TFR TO AJAYI OLUWASEUN EMMANUEL/GTB</t>
  </si>
  <si>
    <t>NIP Charge:BEING CASH 4 CHRISTMAS HAMPER</t>
  </si>
  <si>
    <t>BEING CASH 4 CHRISTMAS HAMPERCIB//NIP TFR TO OGABU ONYINYE DAVID/FBN</t>
  </si>
  <si>
    <t>NIP Charge:CHRISTMAS RICE</t>
  </si>
  <si>
    <t>CHRISTMAS RICECIB//NIP TFR TO DONONYANABO SANDRA/GTB</t>
  </si>
  <si>
    <t>HAMPEROLADETAN OLUWATOSIN EMMANUELCIB//NIP TFR TO OLADETAN OLUWATOSIN EMMANUEL/FBN</t>
  </si>
  <si>
    <t>NIP Charge:HAMPEROLADETAN OLUWATOSIN EMMANUEL</t>
  </si>
  <si>
    <t>NIP Charge:HAMPER 4 CHRISTMAS</t>
  </si>
  <si>
    <t>HAMPER 4 CHRISTMASCIB//NIP TFR TO GAFAR RAHMAN ABIODUN/GTB</t>
  </si>
  <si>
    <t>NIP Charge:FOR CHRISTMAS RICE</t>
  </si>
  <si>
    <t>FOR CHRISTMAS RICECIB//NIP TFR TO OMOLOLA OLUWATOBILOBA SEGUN/GTB</t>
  </si>
  <si>
    <t>NIP Charge:CASH 4 RICE</t>
  </si>
  <si>
    <t>20-Dec-2022 03:59 AM</t>
  </si>
  <si>
    <t>NIP Charge:CASH 4 CHRISTMAS HAMPER</t>
  </si>
  <si>
    <t>CASH 4 CHRISTMAS HAMPERCIB//NIP TFR TO FOLAKEMI SHOBAYO/TITAN</t>
  </si>
  <si>
    <t>20-Dec-2022 12:20 PM</t>
  </si>
  <si>
    <t>PAYEE 4 DEC// TRF TO OLUMIDE AYODELE EBIETOMIYE</t>
  </si>
  <si>
    <t>20-Dec-2022 12:21 PM</t>
  </si>
  <si>
    <t>NIP Charge:STAFF-NET SALARY 4 DEC 22</t>
  </si>
  <si>
    <t>STAFF-NET SALARY 4 DEC 22CIB//NIP TFR TO EBIETOMIYE OLUMIDE AYODELE/GTB</t>
  </si>
  <si>
    <t>NIP Charge:STAFF-NET-SALARY 4 DEC 22</t>
  </si>
  <si>
    <t>STAFF-NET-SALARY 4 DEC 22CIB//NIP TFR TO WILLIAMS VANESSA OCHUOLLE /GTB</t>
  </si>
  <si>
    <t>NIP Charge:STAFF-NET-SALARY 4 DEC</t>
  </si>
  <si>
    <t>STAFF-NET-SALARY 4 DECCIB//NIP TFR TO OJONGBEDE BLESSING OLUWATOMISI/GTB</t>
  </si>
  <si>
    <t>NIP Charge:SALARY 4 DEC</t>
  </si>
  <si>
    <t>SALARY 4 DECCIB//NIP TFR TO LAWANSON BUNMI GRACE/GTB</t>
  </si>
  <si>
    <t>20-Dec-2022 12:23 PM</t>
  </si>
  <si>
    <t>NIP Charge:SALARY 4 DEC 22</t>
  </si>
  <si>
    <t>SALARY 4 DEC 22CIB//NIP TFR TO TAIWO NIMOTA KAREEM/UBA</t>
  </si>
  <si>
    <t>20-Dec-2022 12:26 PM</t>
  </si>
  <si>
    <t>NIP Charge:SALARY 4 DEC 2022</t>
  </si>
  <si>
    <t>SALARY 4 DEC 2022CIB//NIP TFR TO YAKUBU ISIYAKA/UNITY</t>
  </si>
  <si>
    <t>22-Dec-2022 09:10 AM</t>
  </si>
  <si>
    <t>NIP/FCMB/H AND R RESOURCES AND SHOE MANUFACTURING/webApp Being balance of payments for tutorial  To Zenith</t>
  </si>
  <si>
    <t>26-Dec-2022 01:24 PM</t>
  </si>
  <si>
    <t>27-Dec-2022 09:02 AM</t>
  </si>
  <si>
    <t>NIP Charge:HAMPERSOLUWAKEMI  AYODEJI</t>
  </si>
  <si>
    <t>HAMPERSOLUWAKEMI  AYODEJICIB//NIP TFR TO OLUWAKEMI  AYODEJI/UBA</t>
  </si>
  <si>
    <t>PR 4 PARKING SPACE// TRF TO OLUMIDE AYODELE EBIETOMIYE</t>
  </si>
  <si>
    <t>28-Dec-2022 04:31 AM</t>
  </si>
  <si>
    <t>NIP Charge:RICE-4-CHRISTMAS D22</t>
  </si>
  <si>
    <t>RICE-4-CHRISTMAS D22CIB//NIP TFR TO TUNDE SOLOMON JOHNSON/STBC</t>
  </si>
  <si>
    <t>NIP Charge:NET STAFF SALARY 4 DEC 22</t>
  </si>
  <si>
    <t>NET STAFF SALARY 4 DEC 22CIB//NIP TFR TO LUCKY ISHAYA MUSA/ABN</t>
  </si>
  <si>
    <t>NIP Charge:RICE 4 CHRISTMAS D22</t>
  </si>
  <si>
    <t>RICE 4 CHRISTMAS D22CIB//NIP TFR TO ADAM OLAMILEKAN SALAUDEEN/ABN</t>
  </si>
  <si>
    <t>NIP Charge:BAL PAY 4 SEPTDEC DIET</t>
  </si>
  <si>
    <t>BAL PAY 4 SEPTDEC DIETCIB//NIP TFR TO BINUYO BLESSING ADEWUMI/GTB</t>
  </si>
  <si>
    <t>NIP Charge:RICE-CHRISTMAS D22</t>
  </si>
  <si>
    <t>RICE-CHRISTMAS D22CIB//NIP TFR TO AKINNIYI ITANOLA SULAIMAN/ABN</t>
  </si>
  <si>
    <t>NIP Charge:BAL PAY 4 SEPTDEC DIET 22</t>
  </si>
  <si>
    <t>BAL PAY 4 SEPTDEC DIET 22CIB//NIP TFR TO AKINWANDEOLUMIDE RICHARD/GTB</t>
  </si>
  <si>
    <t>NIP Charge:PYT 4 CAR PARK</t>
  </si>
  <si>
    <t>PYT 4 CAR PARKCIB//NIP TFR TO GODDEY KELVIN EMUDIAYERE/SKYE</t>
  </si>
  <si>
    <t>NIP Charge:PYT 4 WASTE BILL 4 DEC 22</t>
  </si>
  <si>
    <t>PYT 4 WASTE BILL 4 DEC 22CIB//NIP TFR TO TEMMY VENTURES/GTB</t>
  </si>
  <si>
    <t>NIP Charge:RICE 4 CHRISTMAS 22</t>
  </si>
  <si>
    <t>RICE 4 CHRISTMAS 22CIB//NIP TFR TO FOLAKEMI ESTHER OGUNYEMI/SKYE</t>
  </si>
  <si>
    <t>NIP/GTB/ALABI ANUOLUWAPO REBECCA/REF219937601000015000002210222337</t>
  </si>
  <si>
    <t>23-Oct-2022 09:29 AM</t>
  </si>
  <si>
    <t>25-Oct-2022 11:26 AM</t>
  </si>
  <si>
    <t>NIP/PALM/Palmpay - EMMANUEL OKWARA/Emmanuel Okwara - FA</t>
  </si>
  <si>
    <t>25-Oct-2022 02:17 PM</t>
  </si>
  <si>
    <t>NIP/FLUTT/AKINWANDE ONADEKO/AKINWANDE ONADEKO</t>
  </si>
  <si>
    <t>25-Oct-2022 08:45 PM</t>
  </si>
  <si>
    <t>NIP/GTB/MATHIAS COLLINS TOBECHUKWU/via GTWORLD Payment for FA MA CBL Exam</t>
  </si>
  <si>
    <t>26-Oct-2022 08:44 AM</t>
  </si>
  <si>
    <t>NIP/FBN/NNAWUIHE OLUNNA OLIVIA/FBNMOBILE:IVY LEAGUE ASSOCIATES LTD    CBE/BT MA FA CBL EXAM FEES</t>
  </si>
  <si>
    <t>27-Oct-2022 01:13 PM</t>
  </si>
  <si>
    <t>NIP/FBN/OFFOR OLUEBUBE CHRISTOPHER/FBNMOBILE:IVY LEAGUE ASSOCIATES LTD    CBE/EXAM FEES FOR BT AND FA</t>
  </si>
  <si>
    <t>28-Oct-2022 11:03 AM</t>
  </si>
  <si>
    <t>TRF FRM MODINAT   YUSUF-SALAUDEEN TO IVY LEAGUE ASSOCIATES LTD -  CBE|Reg Acca rasheed salaudeen</t>
  </si>
  <si>
    <t>28-Oct-2022 11:30 AM</t>
  </si>
  <si>
    <t>NIP/GTB/ASENUGA GABRIEL OLUWATOBI/Gabriel REF214844385900065000002210281130</t>
  </si>
  <si>
    <t>28-Oct-2022 01:14 PM</t>
  </si>
  <si>
    <t>TRF FRM BILIKISU   ABUBAKAR TO IVY LEAGUE ASSOCIATES LTD -  CBE|BT exam fee</t>
  </si>
  <si>
    <t>29-Oct-2022 01:55 PM</t>
  </si>
  <si>
    <t>SMS Notification Charge Oct 2022</t>
  </si>
  <si>
    <t>NIP Charge:REFUND 4 BT,MA,FA EXAM</t>
  </si>
  <si>
    <t>REFUND 4 BT,MA,FA EXAM/NIP TFR TO EZE NNAEMEKA REUBEN/FBN</t>
  </si>
  <si>
    <t>NIP Charge:REFUND FOR FA &amp;amp; MA EXAMS</t>
  </si>
  <si>
    <t>REFUND FOR FA &amp;amp; MA EXAMS/NIP TFR TO OLASUPO SAMMY/KBL</t>
  </si>
  <si>
    <t>29-Oct-2022 07:13 PM</t>
  </si>
  <si>
    <t>NIP Charge:REFUND 4 CBL EXAM</t>
  </si>
  <si>
    <t>REFUND 4 CBL EXAM/NIP TFR TO OKAFOR  CHELSEA CHIDUBEM/GTB</t>
  </si>
  <si>
    <t>CBE REMTTCE FOR OCTOBER 22// TRF TO SEACRON EDUCATIONAL NIGERIA LIMITED</t>
  </si>
  <si>
    <t>30-Oct-2022 09:36 AM</t>
  </si>
  <si>
    <t>31-Oct-2022 08:39 AM</t>
  </si>
  <si>
    <t>NIP/FDP/VICTOR OLUTENI ADE-ODUNTAN/ONB TRF FROM VICTOR OLU **4133 FBP</t>
  </si>
  <si>
    <t>31-Oct-2022 06:47 PM</t>
  </si>
  <si>
    <t>ISW ATMPyt-007808816620-Bariga ATM 6           Bariga         NG</t>
  </si>
  <si>
    <t>31-Oct-2022 10:57 PM</t>
  </si>
  <si>
    <t>02-Nov-2022 09:17 PM</t>
  </si>
  <si>
    <t>NIP/GTB/AKINBOWALE TIMILEHIN SAMUEL/FAexamfee REF251229289000065000002211022117</t>
  </si>
  <si>
    <t>PYT 4 ACCA REG 5622855-SALAUDEEN// TRF TO SEACRON EDUCATIONAL NIGERIA LIMITED</t>
  </si>
  <si>
    <t>05-Nov-2022 05:28 PM</t>
  </si>
  <si>
    <t>NIP/FBN/ULOR PAULA ONYINYECHUKWU/USSD_ULOR PAULA ONYINYECHUKWU</t>
  </si>
  <si>
    <t>06-Nov-2022 07:34 AM</t>
  </si>
  <si>
    <t>07-Nov-2022 04:22 PM</t>
  </si>
  <si>
    <t>NIP/GTB/OKAFOR CHINAZA  EKWUTOSI/via GTWORLD FA Exams</t>
  </si>
  <si>
    <t>09-Nov-2022 02:27 PM</t>
  </si>
  <si>
    <t>NIP/SCB/ENIOLA AYOOLUWA OLANIPEKUN/MA exam</t>
  </si>
  <si>
    <t>13-Nov-2022 08:35 AM</t>
  </si>
  <si>
    <t>15-Nov-2022 09:05 AM</t>
  </si>
  <si>
    <t>NIP/GTB/NWANYA  SOMUTOCHUKWU SULLIVAN/PYMT FOR BT MA FA AND CBL EXAMS IN DECEMBER TRSF FRM NWANYA SOMUTOCHUKWU SULLIVAN</t>
  </si>
  <si>
    <t>20-Nov-2022 07:49 AM</t>
  </si>
  <si>
    <t>NIP Charge:REFUND 4 CBE BT &amp;amp; FA EXAMS</t>
  </si>
  <si>
    <t>REFUND 4 CBE BT &amp;amp; FA EXAMSCIB//NIP TFR TO OSINLOYE JUMOKE MARGRET/FCMB</t>
  </si>
  <si>
    <t>NIP Charge:REFUND 4 CBE FA EXAM</t>
  </si>
  <si>
    <t>REFUND 4 CBE FA EXAMCIB//NIP TFR TO EMMANUEL CHUKWUEBUKA OSUNWA/STBC</t>
  </si>
  <si>
    <t>CBE REMTTCE 4 OCT 2022// TRF TO SEACRON EDUCATIONAL NIGERIA LIMITED</t>
  </si>
  <si>
    <t>24-Nov-2022 09:45 AM</t>
  </si>
  <si>
    <t>TRF FRM OLUWABANJO JOSHUA OLUWAJUYITAN TO IVY LEAGUE ASSOCIATES LTD -  CBE|MA</t>
  </si>
  <si>
    <t>24-Nov-2022 08:55 PM</t>
  </si>
  <si>
    <t>NIP/ABN/BENJAMIN-ADE MODUPE/TRFFBT PAPERACCA EXAMFRM BENJAMIN-ADE MODUPE TO IVY LEAGUE ASSOCIATES LTD -  CBE</t>
  </si>
  <si>
    <t>25-Nov-2022 12:56 PM</t>
  </si>
  <si>
    <t>NIP/GTB/SHOLUADE KEHINDE DAMILOLA/via GTWORLD Examination Fee for CBL Corporate Business Law</t>
  </si>
  <si>
    <t>25-Nov-2022 04:07 PM</t>
  </si>
  <si>
    <t>NIP/GTB/ALEMEDE EUNICE O./MAExam REF236288366000070000002211251607</t>
  </si>
  <si>
    <t>27-Nov-2022 01:39 AM</t>
  </si>
  <si>
    <t>NIP/UBA/ANDINO NSENAM UDOKA/MOB/IVY LEAGUE ASSO/UTO/13402880728/FA BT exam fees</t>
  </si>
  <si>
    <t>27-Nov-2022 04:06 AM</t>
  </si>
  <si>
    <t>NIP/STLB/SANDRA ONYINYECHI ODUSOLA-STEVENSON/Transfer from SANDRA ONYINYECHI ODUSOLA-STEVENSON to IVY LEAGUE ASSOCIATES</t>
  </si>
  <si>
    <t>27-Nov-2022 04:38 AM</t>
  </si>
  <si>
    <t>NIP/STBC/BENEDICTA IJEOMA ONYEODI/BT, MA FA  Foundation papers</t>
  </si>
  <si>
    <t>27-Nov-2022 04:49 PM</t>
  </si>
  <si>
    <t>SMS Notification Charge Nov 2022</t>
  </si>
  <si>
    <t>27-Nov-2022 06:02 PM</t>
  </si>
  <si>
    <t>27-Nov-2022 06:56 PM</t>
  </si>
  <si>
    <t>NIP/FBN/EYETSEMITAN RUTH AROGBEORITSE/FBNMOBILE:IVY LEAGUE ASSOCIATES LTD    CBE/FA AND MA EXAMS</t>
  </si>
  <si>
    <t>28-Nov-2022 12:12 PM</t>
  </si>
  <si>
    <t>NIP/ABN/NTEH, NGOZI HENRY-203-CURRENT STAFF/TRFACCA EXAM FEES FOR DAVID AILENMOAGBONFRM NTEH NGOZI HENRY TO IVY LEAGUE A</t>
  </si>
  <si>
    <t>29-Nov-2022 01:30 PM</t>
  </si>
  <si>
    <t>NIP/SKYE/IFEOMA  STELLA UTULU/DGBNK:Vulte FT To:IVY LEAGUE ASSOCIATES LTD -  CBE:Zenith Bank:For FA exam booking: B8947E</t>
  </si>
  <si>
    <t>29-Nov-2022 02:21 PM</t>
  </si>
  <si>
    <t>NIP/STACK/Paystack/NNAMDI ECHEGWISI  payment for LawGlobal VariantFairMoney</t>
  </si>
  <si>
    <t>29-Nov-2022 04:08 PM</t>
  </si>
  <si>
    <t>ISW ATMPyt-002065477854-326 HERBERT MACAULAY STR YABA LAGOS LANG</t>
  </si>
  <si>
    <t>30-Nov-2022 09:14 AM</t>
  </si>
  <si>
    <t>NIP/KUDA/GBEMILEKE SAMUEL BABATUNDE/ACCA EXAM FEE BT FA MA CBL</t>
  </si>
  <si>
    <t>30-Nov-2022 12:48 PM</t>
  </si>
  <si>
    <t>NIP/FBN/NUBI  ADELEKE AYODEJI/FBNMOBILE:IVY LEAGUE ASSOCIATES LTD    CBE/ADELEKE NUBI</t>
  </si>
  <si>
    <t>30-Nov-2022 10:35 PM</t>
  </si>
  <si>
    <t>02-Dec-2022 10:54 AM</t>
  </si>
  <si>
    <t>NIP/GTB/ASENUGA GABRIEL OLUWATOBI/GabrielAsenuga REF214844385900070000002212021053</t>
  </si>
  <si>
    <t>02-Dec-2022 11:39 AM</t>
  </si>
  <si>
    <t>TRF FRM MOJISOLA BUKOLA OWOAJE TO IVY LEAGUE ASSOCIATES LTD -  CBE|ACCA Exam</t>
  </si>
  <si>
    <t>02-Dec-2022 11:52 AM</t>
  </si>
  <si>
    <t>NIP/ABN/FATIMAH OLAMIDE OLALEYE/IVY LEAGUE ASSOCIATES LTD -  CBE</t>
  </si>
  <si>
    <t>02-Dec-2022 11:53 AM</t>
  </si>
  <si>
    <t>02-Dec-2022 11:54 AM</t>
  </si>
  <si>
    <t>02-Dec-2022 12:01 PM</t>
  </si>
  <si>
    <t>02-Dec-2022 12:34 PM</t>
  </si>
  <si>
    <t>NIP/FBN/EDOSOMWAN OSAHENRUMWEN CHERYL/FBNMOBILE:IVY LEAGUE ASSOCIATES LTD    CBE/FA PAYMENTS</t>
  </si>
  <si>
    <t>02-Dec-2022 01:56 PM</t>
  </si>
  <si>
    <t>NIP/FBN/AFOLALU OLUWADAMILOLA/FBNMOBILE:IVY LEAGUE ASSOCIATES LTD    CBE/OLUWADAMILOLA AFOLALU</t>
  </si>
  <si>
    <t>03-Dec-2022 01:04 PM</t>
  </si>
  <si>
    <t>NIP/ABN/DELIGHT EMALERETA EREZI/TRFPaper FA FeeFRM DELIGHT EMALERETA EREZI TO IVY LEAGUE ASSOCIATES LTD -  CBE</t>
  </si>
  <si>
    <t>04-Dec-2022 07:54 AM</t>
  </si>
  <si>
    <t>04-Dec-2022 05:35 PM</t>
  </si>
  <si>
    <t>NIP/FBN/ADEYANJU FIYINFOLUWA ADEOLA/FBNMOBILE:IVY LEAGUE ASSOCIATES LTD    CBE/BT  MA  FA  CBL FOR ADEYANJU FIYINFOLUWA</t>
  </si>
  <si>
    <t>05-Dec-2022 11:02 AM</t>
  </si>
  <si>
    <t>MC Loc Web Pyt-001164244491--Tran/889503515465/1015362596/IVY LE/LANG-</t>
  </si>
  <si>
    <t>05-Dec-2022 02:38 PM</t>
  </si>
  <si>
    <t>NIP/GTB/LAMIDI ESTHER OPEOLUWA/via GTWORLD Corporate and Business Law</t>
  </si>
  <si>
    <t>05-Dec-2022 06:12 PM</t>
  </si>
  <si>
    <t>NIP/GTB/ADEYELE OPEYEMI OLUWAFUNMILAYO/via GTWORLD BT EXAMS</t>
  </si>
  <si>
    <t>06-Dec-2022 02:11 PM</t>
  </si>
  <si>
    <t>NIP/FBN/ODEYALE OMOBOLANLE ADETAYO/FBNMOBILE:IVY LEAGUE ASSOCIATES LTD    CBE/FA EXAM FEE</t>
  </si>
  <si>
    <t>06-Dec-2022 03:17 PM</t>
  </si>
  <si>
    <t>NIP/UBA/IRUOGHENE MAUREEN OGURE/MOB/IVY LEAGUE ASSO/UTO/13536736433/Ma</t>
  </si>
  <si>
    <t>07-Dec-2022 10:50 AM</t>
  </si>
  <si>
    <t>NIP/GTB/GABRIEL ADEJUMOKE ESTHER/via GTWORLD Balance for MA and BT payment due to increase</t>
  </si>
  <si>
    <t>07-Dec-2022 11:21 AM</t>
  </si>
  <si>
    <t>NIP/FBN/EHIREMEN ISAIAH/FBNMOBILE:IVY LEAGUE ASSOCIATES LTD    CBE/FEE FOR MA</t>
  </si>
  <si>
    <t>08-Dec-2022 06:04 AM</t>
  </si>
  <si>
    <t>NIP/KUDA/OLUWAYOMI DEBORAH OJO/PART PAYMENT FOR F1</t>
  </si>
  <si>
    <t>08-Dec-2022 08:34 AM</t>
  </si>
  <si>
    <t>TRF FRM PRECIOUS   PETER TO IVY LEAGUE ASSOCIATES LTD -  CBE</t>
  </si>
  <si>
    <t>09-Dec-2022 11:29 AM</t>
  </si>
  <si>
    <t>TRF FRM OMOLADE OMOTOLA OLUFUNMILAYO TO IVY LEAGUE ASSOCIATES LTD -  CBE|EXAM</t>
  </si>
  <si>
    <t>10-Dec-2022 09:49 AM</t>
  </si>
  <si>
    <t>NIP/GTB/OCHEFIO   OTACHE  AMALI/via GTWORLD MA -Exam</t>
  </si>
  <si>
    <t>11-Dec-2022 08:29 AM</t>
  </si>
  <si>
    <t>11-Dec-2022 09:46 AM</t>
  </si>
  <si>
    <t>NIP/ABN/RUTH AROGBEORITSE EYETSEMITAN/TRFFRM RUTH AROGBEORITSE EYETSEMITAN TO IVY LEAGUE ASSOCIATES LTD -  CBE</t>
  </si>
  <si>
    <t>CBE REMTTCE 4 NOVEMBER 22// TRF TO SEACRON EDUCATIONAL NIGERIA LIMITED</t>
  </si>
  <si>
    <t>PYT 4 ACCA REG 5526073-JOSHUA// TRF TO SEACRON EDUCATIONAL NIGERIA LIMITED</t>
  </si>
  <si>
    <t>12-Dec-2022 03:57 AM</t>
  </si>
  <si>
    <t>12-Dec-2022 03:09 PM</t>
  </si>
  <si>
    <t>NIP/ECO/PROSPER IBEGBUNAM/REF3985639952 BO PROSPER IBEGBUNAM IFO IVY LEAGUE</t>
  </si>
  <si>
    <t>12-Dec-2022 04:50 PM</t>
  </si>
  <si>
    <t>NIP/ABN/DAVID CHUKWUNWIKE OKEI/TRFCorporate and Business Law ExaminationFRM DAVID CHUKWUNWIKE OKEI TO IVY LEAGUE ASSOCIA</t>
  </si>
  <si>
    <t>13-Dec-2022 08:02 AM</t>
  </si>
  <si>
    <t>NIP/FBN/ONWUEGBULE CHINEDUMIJE MAUREEN/FBNMOBILE:IVY LEAGUE ASSOCIATES LTD    CBE/FA EXAM</t>
  </si>
  <si>
    <t>13-Dec-2022 08:09 AM</t>
  </si>
  <si>
    <t>NIP/WBP/ZAINAB  OLUKOGA/ZENITH BANK-MA and FA Exams</t>
  </si>
  <si>
    <t>13-Dec-2022 09:23 AM</t>
  </si>
  <si>
    <t>NIP Charge:REFUND 4 ACCA EXEMPTION FEE</t>
  </si>
  <si>
    <t>REFUND 4 ACCA EXEMPTION FEECIB//NIP TFR TO IHENYEMODEGUA ESTHER/GTB</t>
  </si>
  <si>
    <t>13-Dec-2022 12:09 PM</t>
  </si>
  <si>
    <t>NIP/GTB/OKAFOR CHINAZA  EKWUTOSI/via GTWORLD Payment for FAFinancial Account exam fee</t>
  </si>
  <si>
    <t>14-Dec-2022 07:57 AM</t>
  </si>
  <si>
    <t>14-Dec-2022 09:52 AM</t>
  </si>
  <si>
    <t>NIP/GTB/AJAO TIMOTHY ADEYEMI/via GTWORLD BT MA FA AND CBL</t>
  </si>
  <si>
    <t>14-Dec-2022 10:58 AM</t>
  </si>
  <si>
    <t>NIP/KUDA/OLUWAYOMI DEBORAH OJO/BALANCE PAYMENT FOR ACCA F1</t>
  </si>
  <si>
    <t>14-Dec-2022 12:00 PM</t>
  </si>
  <si>
    <t>NIP/ABN/FERANMI EMMANUEL OLASEINDE/TRFFeranmiolaseinde MAFAFRM FERANMI EMMANUEL OLASEINDE TO IVY LEAGUE ASSOCIATES LTD -</t>
  </si>
  <si>
    <t>15-Dec-2022 11:20 AM</t>
  </si>
  <si>
    <t>NIP/ETRAN/BABATUNDE RILWAN TOMILOLA/ONLINE: TO ZENITH BANK|LEAGUE ASSOCIATES</t>
  </si>
  <si>
    <t>15-Dec-2022 12:41 PM</t>
  </si>
  <si>
    <t>NIP/ABN/AGNES  BINI/TRFFRM AGNES  BINI TO IVY LEAGUE ASSOCIATES LTD -  CBE</t>
  </si>
  <si>
    <t>16-Dec-2022 07:43 AM</t>
  </si>
  <si>
    <t>NIP/GTB/OWOLABI  AISHAT BUKOLA/via GTWORLD BT - Bukola</t>
  </si>
  <si>
    <t>16-Dec-2022 08:27 AM</t>
  </si>
  <si>
    <t>NIP/ABN/ADEDOYIN AYOMIDE ADESANMI/TRFPayment for BT ExamsFRM ADEDOYIN AYOMIDE ADESANMI TO IVY LEAGUE ASSOCIATES LTD -  C</t>
  </si>
  <si>
    <t>16-Dec-2022 12:23 PM</t>
  </si>
  <si>
    <t>16-Dec-2022 02:10 PM</t>
  </si>
  <si>
    <t>NIP/VFD/Ruth Arogbeoritse Eyetsemitan/NIP/ To IVY LEAGUE ASSOCIATES LTD   CBE/1015362596</t>
  </si>
  <si>
    <t>16-Dec-2022 03:28 PM</t>
  </si>
  <si>
    <t>NIP/GTB/AKINTOYE IBRAHIM OLUWAFEMI/via GTWORLD Ibrahim Akintoye CBL</t>
  </si>
  <si>
    <t>18-Dec-2022 08:28 AM</t>
  </si>
  <si>
    <t>19-Dec-2022 09:11 AM</t>
  </si>
  <si>
    <t>NIP/FBN/NNAWUIHE OLUNNA OLIVIA/FBNMOBILE:IVY LEAGUE ASSOCIATES LTD    CBE/OUTSTANDING CBE FEES</t>
  </si>
  <si>
    <t>19-Dec-2022 10:42 AM</t>
  </si>
  <si>
    <t>NIP/FBN/OGUAMANAM MAUREEN CHIOMA/FBNMOBILE:IVY LEAGUE ASSOCIATES LTD    CBE/MA CBE</t>
  </si>
  <si>
    <t>19-Dec-2022 11:50 AM</t>
  </si>
  <si>
    <t>TRF FRM /EWETUGA AYOBAMIDELE/ARAMIDE OLU</t>
  </si>
  <si>
    <t>19-Dec-2022 01:01 PM</t>
  </si>
  <si>
    <t>NIP/GTB/OSISANWO ABIMBOLA JAPHETH/via GTWORLD BT EXAM FEE FOR ANUOLUWA OSISANWO</t>
  </si>
  <si>
    <t>19-Dec-2022 08:49 PM</t>
  </si>
  <si>
    <t>NIP/GTB/OKORO   ALERO ORITSESEMAYE/via GTWORLD Payment for ACCA BT exam</t>
  </si>
  <si>
    <t>20-Dec-2022 04:16 AM</t>
  </si>
  <si>
    <t>NIP/SCB/AKINWANDE OLUWATOBI ONADEKO/Akin Onadeko LAW exam fee</t>
  </si>
  <si>
    <t>20-Dec-2022 12:16 PM</t>
  </si>
  <si>
    <t>NIP/STBC/ANGEL OLUTOKI ADE ODUNTAN/Victor AdeOduntan</t>
  </si>
  <si>
    <t>21-Dec-2022 01:48 PM</t>
  </si>
  <si>
    <t>NIP/UBA/EKPO EVANSON KUBIAT/MOB2/UTO/To IVY CBE/pay for Ivy League BT CBE Exams</t>
  </si>
  <si>
    <t>25-Dec-2022 05:42 PM</t>
  </si>
  <si>
    <t>NIP/GTB/ABUBAKAR BILIKISU/via GTWORLD Balance for FA MA BT</t>
  </si>
  <si>
    <t>26-Dec-2022 01:25 PM</t>
  </si>
  <si>
    <t>26-Dec-2022 02:21 PM</t>
  </si>
  <si>
    <t>NIP/GTB/SANUSI HALIMAT SADIAT ADETORO/via GTWORLD Payment for sanusi Hamdalat BT exam</t>
  </si>
  <si>
    <t>27-Dec-2022 11:10 AM</t>
  </si>
  <si>
    <t>27-Dec-2022 01:37 PM</t>
  </si>
  <si>
    <t>SMS Notification Charge Dec 2022</t>
  </si>
  <si>
    <t>27-Dec-2022 03:03 PM</t>
  </si>
  <si>
    <t>NIP/GTB/OWOEYE OLUWATOYIN YEMISI/via GTWORLD</t>
  </si>
  <si>
    <t>27-Dec-2022 08:53 PM</t>
  </si>
  <si>
    <t>NIP/PALM/Palmpay - EMMANUEL  OKALA  OKWARA/[[TUE=]]</t>
  </si>
  <si>
    <t>28-Dec-2022 06:30 PM</t>
  </si>
  <si>
    <t>NIP/GTB/NWANYA  SOMUTOCHUKWU SULLIVAN/USSD NIP Transfer from  08064662432</t>
  </si>
  <si>
    <t xml:space="preserve">NORMAL DISCOUNT AMOUNT </t>
  </si>
  <si>
    <t>SCHOLASHIP DISCOUNT AMOUNT</t>
  </si>
  <si>
    <t>SEPT/DEC. 2022 FULL DIET</t>
  </si>
  <si>
    <t>TRANSFER BETWEEN CUSTOMERS 000021230104010139200000011906|SBL Arinze Anarado|NG-013-230104-141338018-608099-208||ARINZE LEOFIC ANARADO REF:000021230104010139200000011906</t>
  </si>
  <si>
    <t>TRANSFER BETWEEN CUSTOMERS via Internet Banking ACCA OLUSEGUN SANNI from SANNI, OLUSEGUN FESTUS to IVY LEAGUE ASSOCIATES LIMITED</t>
  </si>
  <si>
    <t>STAMP DUTY CHARGE 04012023 STAMP DUTY CHARGE - 04/01/2023</t>
  </si>
  <si>
    <t>TRANSFER BETWEEN CUSTOMERS 110006230105083339022536592401|IDOWU BASHIRU for registration FairMoney|0022536592401||Paystack REF:110006230105083339022536592401</t>
  </si>
  <si>
    <t>TRANSFER BETWEEN CUSTOMERS 110006230105140831022550586001|IDOWU BASHIRU for tutorial FairMoney|0022550586001||Paystack REF:110006230105140831022550586001</t>
  </si>
  <si>
    <t>TRANSFER BETWEEN CUSTOMERS Via GTWorld REF:403599698000000150002301051912 from ADEBAYO IFEOLUWA ATINUKE to IVY LEAGUE ASSOCIATES LIMITED</t>
  </si>
  <si>
    <t>STAMP DUTY CHARGE 05012023 STAMP DUTY CHARGE - 05/01/2023</t>
  </si>
  <si>
    <t>TRANSFER BETWEEN CUSTOMERS Via GTWorld For APM intensive lectures. REF:227660170000000250002301061409 from EVWODERE PAUL EDUVIE to IVY LEAGUE ASSOCIATES LIMITED</t>
  </si>
  <si>
    <t>TRANSFER BETWEEN CUSTOMERS Via GTWorld New Student Registration REF:227660170000000050002301061427 from EVWODERE PAUL EDUVIE to IVY LEAGUE ASSOCIATES LIMITED</t>
  </si>
  <si>
    <t>TRANSFER BETWEEN CUSTOMERS 000012230106155228191402759000|IVY LEAGUE ASSOCIATES LIMITED|191402759||OLUWAFEMI OLATOYE KUSHIMO REF:000012230106155228191402759000</t>
  </si>
  <si>
    <t>STAMP DUTY CHARGE 06012023 STAMP DUTY CHARGE - 06/01/2023</t>
  </si>
  <si>
    <t>TRANSFER BETWEEN CUSTOMERS Via GTWorld Registration &amp; part-payment for tutorial fee REF:270200243000000350002301071010 from KOLEAJE OPEYEMI SHULAMITE to IVY LEAGUE ASSOCIATES LIMITED</t>
  </si>
  <si>
    <t>TRANSFER BETWEEN CUSTOMERS 000012230107123822191548619000|FM online lecture|191548619||SADIAT OLUBUKOLA SUNMONU REF:000012230107123822191548619000</t>
  </si>
  <si>
    <t>TRANSFER BETWEEN CUSTOMERS 000012230107130135191553459000|AAA March 2023|191553459||FAVOUR CHUKWUDUBEM NNAJI REF:000012230107130135191553459000</t>
  </si>
  <si>
    <t>TRANSFER BETWEEN CUSTOMERS Via GTWorld AAA,SBR,AFM classes REF:421491963000001000002301071537 from OYEDELE NURUDEEN ABIODUN to IVY LEAGUE ASSOCIATES LIMITED</t>
  </si>
  <si>
    <t>STAMP DUTY CHARGE 07012023 STAMP DUTY CHARGE - 07/01/2023</t>
  </si>
  <si>
    <t>TRANSFER BETWEEN CUSTOMERS Via GTWorld Adetona Adediran REF:201165759000000720002301080642 from ADEDIRAN, ADETONA ADEDOTUN to IVY LEAGUE ASSOCIATES LIMITED</t>
  </si>
  <si>
    <t>TRANSFER BETWEEN CUSTOMERS Via USSD GTBank Transfer 00000000204018995120907581810000025000202301081102/21.5/\6.98\ from IYADI ANDREW ONYEKA to IVY LEAGUE ASSOCIATES LIMITED</t>
  </si>
  <si>
    <t>TRANSFER BETWEEN CUSTOMERS 000029230109085544538917148198|NIP TRF OLUFUNKE ZAINAB OYESANYA to IVY LEAGUE ASSOCIATES LIMITED SBL CLASS to IVY L|FT230090M6MVLRC8||OLUFUNKE ZAINAB OYESANYA REF:000029230109085544538917148198</t>
  </si>
  <si>
    <t>TRANSFER BETWEEN CUSTOMERS 000029230109090137649569165018|NIP TRF OLUFUNKE ZAINAB OYESANYA to IVY LEAGUE ASSOCIATES LIMITED to IVY LEAGUE ASSO|FT230090BGDZVX4J||OLUFUNKE ZAINAB OYESANYA REF:000029230109090137649569165018</t>
  </si>
  <si>
    <t>TRANSFER BETWEEN CUSTOMERS Via GTWorld Lectures part payment. SBL and SBR. 50% ADVANCE REF:226953440000000450002301091441 from SANUSI,AHMED A to IVY LEAGUE ASSOCIATES LIMITED</t>
  </si>
  <si>
    <t>TRANSFER BETWEEN CUSTOMERS 000014230109154531264990157017|TRFOnline Class for ATXFRM BOLUWATIFE ADEOLA ADEGBOYEGA TO IVY LEAGUE ASSOCIATES LIMITED|000014230109154245224308855030||BOLUWATIFE AREF:000014230109154531264990157017</t>
  </si>
  <si>
    <t>TRANSFER BETWEEN CUSTOMERS viaGAPS638088813194821492-1150536825LECTURESSBRATAXTAX.OLAIDE25000ANDOLADIMEJIOLUTOYE65000fromDEMAVENADV.&amp;CONSULTINGLTDtoIVYLEAGUEASSOCIATESLIMREF:0262507423150536825000000</t>
  </si>
  <si>
    <t>STAMP DUTY CHARGE 09012023 STAMP DUTY CHARGE - 09/01/2023</t>
  </si>
  <si>
    <t>TRANSFER BETWEEN CUSTOMERS 000008230110084356036169427109|DGBNK:Vulte FT To:IVY LEAGUE ASSOCIATES LIMITED:GTBank:80 Lecture fee : C1AC6D403563808937034749600|MB4020230110084356370361272845||REF:000008230110084356036169427109</t>
  </si>
  <si>
    <t>TRANSFER BETWEEN CUSTOMERS Via GTWorld Payment for pm training REF:270137525000000300002301101014 from EZUMA DOROTHY NWAMAKA to IVY LEAGUE ASSOCIATES LIMITED</t>
  </si>
  <si>
    <t>TRANSFER BETWEEN CUSTOMERS Via USSD GTBank Transfer 00000000209075810820907581810000075000202301101058/21.5/\6.98\ from ADESANYA ADEWALE OLUMIDE to IVY LEAGUE ASSOCIATES LIMITED</t>
  </si>
  <si>
    <t>TRANSFER BETWEEN CUSTOMERS via Internet Banking Bal on courses SBR&amp;SBL from AKINULI, OLUFUNMI VICTORIA to IVY LEAGUE ASSOCIATES LIMITED</t>
  </si>
  <si>
    <t>TRANSFER BETWEEN CUSTOMERS Via GTWorld Payment for ACCA first three(BT, MA,FA) lecture fees for Abosede and Titilayo. REF:254225266000001300002301101300 from ADEMOLA, FOLASHADE BERNICE to IVY LEAGUE ASSOCIATES LIMITED</t>
  </si>
  <si>
    <t>STAMP DUTY CHARGE 10012023 STAMP DUTY CHARGE - 10/01/2023</t>
  </si>
  <si>
    <t>TRANSFER BETWEEN CUSTOMERS 000016230111084039000011099602|FBNMOBILE:IVY LEAGUE ASSOCIATES LIMITED/FOR REG FOR F5 F8 F9 LECTURES|638090232389764752||ORIDAMISI OYINKANSOLA HANNAH REF:000016230111084039000011099602</t>
  </si>
  <si>
    <t>TRANSFER BETWEEN CUSTOMERS Via GTWorld JUNE 2023 SBR F2F + SBL BY ADESAKIN SEYI ADERIBIGBE TO IVY LEAGUE REF:216797646000000900002301110851 from ADERIBIGBE ADESAKIN SEYI to IVY LEAGUE ASSOCIATES LIMITED</t>
  </si>
  <si>
    <t>TRANSFER BETWEEN CUSTOMERS 000016230111094405000011325792|FBNMOBILE:IVY LEAGUE ASSOCIATES LIMITED/AFM MARCH 2023|638090270452248712||ALABI IFEOLUWA GRACE REF:000016230111094405000011325792</t>
  </si>
  <si>
    <t>TRANSFER BETWEEN CUSTOMERS 000004230111094720991744565225|MOB/IVY LEAGUE ASSO/UTO/13969238321/ACCA tuition|13969238321||WILLIAMS ADERINSOLA REF:000004230111094720991744565225</t>
  </si>
  <si>
    <t>ATM/POS ACOUNT TO ACCOUNT TRANSFER -679145--573004-000630984846;ONLINE: TO GTBANK|LEAGUE AS</t>
  </si>
  <si>
    <t>STAMP DUTY CHARGE 11012023 STAMP DUTY CHARGE - 11/01/2023</t>
  </si>
  <si>
    <t>02-Jan-2023 07:08 PM</t>
  </si>
  <si>
    <t>03-Jan-2023 12:38 PM</t>
  </si>
  <si>
    <t>NIP/ABN/oladipupo shefiu awoyemi/TRFOladipupo awoyemiFRM oladipupo shefiu awoyemi TO IVY LEAGUE ASSOCIATES LTD</t>
  </si>
  <si>
    <t>03-Jan-2023 01:40 PM</t>
  </si>
  <si>
    <t>TRF FRM ABDULQUADRI OLUWATOSIN MOHAMMED TO IVY LEAGUE ASSOCIATES LTD|AbdulQuadri Mohammed OBU mentorship</t>
  </si>
  <si>
    <t>NIP/GTB/ORIKOKU   OPEMIPO EBUNOLA/OrikokuOpemipoAAA REF209101766000025000002301041551</t>
  </si>
  <si>
    <t>TRF FRM CHEKWUBE EVANS ANYABOLO TO IVY LEAGUE ASSOCIATES LTD|Anyabolo Evans, june classes</t>
  </si>
  <si>
    <t>06-Jan-2023 03:32 AM</t>
  </si>
  <si>
    <t>NIP/STBC/SARAFA LEKAN LASISI/TAX &amp; PM CLASS Plus REG FEE</t>
  </si>
  <si>
    <t>06-Jan-2023 10:22 AM</t>
  </si>
  <si>
    <t>NIP/ABN/NKEMDILIM AND CHINONYE IHEANACHOR-106-DI/TRFSBL intensiveFRM NKEMDILIM AND CHINONYE IHEANACHOR TO IVY LEAGUE ASS</t>
  </si>
  <si>
    <t>06-Jan-2023 12:51 PM</t>
  </si>
  <si>
    <t>NIP/FBN/WILLIAMS SARIAT YETUNDE/FBNMOBILE:IVY LEAGUE ASSOCIATES LTD/NONE</t>
  </si>
  <si>
    <t>06-Jan-2023 01:02 PM</t>
  </si>
  <si>
    <t>06-Jan-2023 02:11 PM</t>
  </si>
  <si>
    <t>NIP/SCB/TEMITOPE OGUNKOYA/SBL intensive and ATX standard PP</t>
  </si>
  <si>
    <t>NIP/KBL/ISIAKA ABDULQADIR TAIWO/TRF BO ISIAKA ABDULQADIR TAIWO/USSD Transfer  Transfer</t>
  </si>
  <si>
    <t>07-Jan-2023 07:04 AM</t>
  </si>
  <si>
    <t>NIP/FCMB/AKINMOLADUN RICHARD AKINNOLA/AppAFM March class To Zenith Bank IVY LEAGUE ASSOCIATES LTD</t>
  </si>
  <si>
    <t>07-Jan-2023 10:32 AM</t>
  </si>
  <si>
    <t>NIP/FCMB/BAMIDELE YINKA ADEMOYEJE/AppBamidele Ademoyeje To Zenith Bank IVY LEAGUE ASSOCIATES L</t>
  </si>
  <si>
    <t>TRF FRM MONSURAT ARINOLA LAMIDI TO IVY LEAGUE ASSOCIATES LTD|SBR June Standard Lecture fee</t>
  </si>
  <si>
    <t>07-Jan-2023 12:02 PM</t>
  </si>
  <si>
    <t>NIP/STLB/CHISOM STELLA UCHE/Transfer from CHISOM STELLA UCHE to IVY LEAGUE ASSOCIATES LTD</t>
  </si>
  <si>
    <t>07-Jan-2023 12:20 PM</t>
  </si>
  <si>
    <t>TRF FRM NORA ABIODUN ADEKOYA TO IVY LEAGUE ASSOCIATES LTD|Acca tutorial registration</t>
  </si>
  <si>
    <t>07-Jan-2023 01:02 PM</t>
  </si>
  <si>
    <t>NIP/GTB/EGBERINDE SULIAT OYINDAMOLA/SBRonlineclass REF212936281000017500002301071301</t>
  </si>
  <si>
    <t>07-Jan-2023 01:27 PM</t>
  </si>
  <si>
    <t>NIP/FBN/BOLAJI OLUWAGBEMILEKE OLAMIDE/FBNMOBILE:IVY LEAGUE ASSOCIATES LTD/AFM INTENSIVE CLASS   LEKE BOLAJI</t>
  </si>
  <si>
    <t>07-Jan-2023 01:45 PM</t>
  </si>
  <si>
    <t>NIP/GTB/TIAMIYU AKEEM OLAJIDE/via GTWORLD Akeem Tiamiyu - Reg. Fee</t>
  </si>
  <si>
    <t>07-Jan-2023 02:57 PM</t>
  </si>
  <si>
    <t>NIP/UBN/ADEYEYE ADEDOYIN A/MOBILE/UNION Transfer from ADEYEYE ADEDOYIN A - Part payment for lectures</t>
  </si>
  <si>
    <t>NIP/GTB/ODUKOYA  OLUWATOBILOBA A./ODUKOYA ACCA LECTURE PAPERS</t>
  </si>
  <si>
    <t>NIP/GTB/ADESANYA  FOLASADE OLUBUKOLA/AdemidaraAdesanya REF210738698000025000002301072254</t>
  </si>
  <si>
    <t>08-Jan-2023 08:02 AM</t>
  </si>
  <si>
    <t>NIP/FBN/ONAKONVWEN AVWAROSUOGHENE/FBNMOBILE:IVY LEAGUE ASSOCIATES LTD/PM</t>
  </si>
  <si>
    <t>08-Jan-2023 08:56 AM</t>
  </si>
  <si>
    <t>ELECTRONIC MONEY TRANSFER LEVY</t>
  </si>
  <si>
    <t>08-Jan-2023 10:51 AM</t>
  </si>
  <si>
    <t>NIP/FBN/AKANNI IFEOLUWAPO RUTH/SBR CLASS IFE AKANNI. AKANNI IFEOLUWAPO RUTH</t>
  </si>
  <si>
    <t>08-Jan-2023 02:30 PM</t>
  </si>
  <si>
    <t>TRF FRM BOGOFANYO NGOWARI BOKOLO TO IVY LEAGUE ASSOCIATES LTD|PreRecoreder Videos SBR</t>
  </si>
  <si>
    <t>08-Jan-2023 03:22 PM</t>
  </si>
  <si>
    <t>NIP/SKYE/ADEITAN ADEDAYO IBRAHIM/DGBNK:Vulte FT To:IVY LEAGUE ASSOCIATES LTD:Zenith Bank:AFM APM: 5F4078614D638087881317</t>
  </si>
  <si>
    <t>08-Jan-2023 05:17 PM</t>
  </si>
  <si>
    <t>NIP/FCMB/BAMIDELE YINKA ADEMOYEJE/QR TRF FRM Bamidele Yinka Ademoyeje-QRQ21106878030 Trf To IV</t>
  </si>
  <si>
    <t>08-Jan-2023 07:46 PM</t>
  </si>
  <si>
    <t>NIP/ETRAN/eTranzact/App:registration fee for olatoye tawa bo</t>
  </si>
  <si>
    <t>09-Jan-2023 03:14 AM</t>
  </si>
  <si>
    <t>NIP/GTB/ODUWAYE  OLUWOLE OLUSESAN/via GTWORLD Tuition fee for AA</t>
  </si>
  <si>
    <t>09-Jan-2023 12:24 PM</t>
  </si>
  <si>
    <t>NIP/STBC/CHIJIOKE JAMES NWANGWU/AFM Tuition</t>
  </si>
  <si>
    <t>09-Jan-2023 12:32 PM</t>
  </si>
  <si>
    <t>TRF FRM CHIMDIA REJOICE DAVE-UGWU TO IVY LEAGUE ASSOCIATES LTD|SBL intensive</t>
  </si>
  <si>
    <t>09-Jan-2023 12:56 PM</t>
  </si>
  <si>
    <t>NIP/STBC/OPEYEMI OLUWATOYIN ADEKANYE/Tuition ma fa bt Opeyemi Dosu</t>
  </si>
  <si>
    <t>09-Jan-2023 01:36 PM</t>
  </si>
  <si>
    <t>TRF FRM AYODEJI ELIJAH OLOWE TO IVY LEAGUE ASSOCIATES LTD|Tuition and Resgistration</t>
  </si>
  <si>
    <t>09-Jan-2023 02:16 PM</t>
  </si>
  <si>
    <t>TRF FRM DARE LOVE OLUWASEUN TO IVY LEAGUE ASSOCIATES LTD|Payment for ACCA Tax Classes</t>
  </si>
  <si>
    <t>NIP/FCMB/NWOGENE JUDE/AppTuition  SBR  AAA To Zenith Bank IVY LEAGUE ASSOCIATES LT</t>
  </si>
  <si>
    <t>09-Jan-2023 04:27 PM</t>
  </si>
  <si>
    <t>NIP/STACK/Paystack/STEPHANIE  OKPALUGO  January 2023 standard class for ACCA June examsFairMoney</t>
  </si>
  <si>
    <t>09-Jan-2023 04:40 PM</t>
  </si>
  <si>
    <t>TRF FRM SAMUEL OLUWATOSIN OMOPE TO IVY LEAGUE ASSOCIATES LTD|Registration, SBR/AFM lectures</t>
  </si>
  <si>
    <t>09-Jan-2023 08:43 PM</t>
  </si>
  <si>
    <t>NIP/STBC/ANITA ADACHUKWU OKAFOR/Anita Okafor(registration and FR)</t>
  </si>
  <si>
    <t>NIP/GTB/FESOJAYE KHADIJAT OLUWATOBILOB/FesojayeKhadijatOluwatobiloba REF903480096000065000002301101050</t>
  </si>
  <si>
    <t>10-Jan-2023 12:54 PM</t>
  </si>
  <si>
    <t>NIP/GTB/OLAFEMI OLUWATOMI OWAOPEMIPO/LecturesTomiOlafemi REF442475183000050000002301101253</t>
  </si>
  <si>
    <t>10-Jan-2023 02:08 PM</t>
  </si>
  <si>
    <t>NIP/GTB/EDAGHESE OSELUOLEBHEN FAITH/PMTX REF275116271000060000002301101407</t>
  </si>
  <si>
    <t>10-Jan-2023 03:41 PM</t>
  </si>
  <si>
    <t>TRF FRM ADEOLA TAWAKALIT SHITTU TO IVY LEAGUE ASSOCIATES LTD|SBR and AAA LECTURE FEE</t>
  </si>
  <si>
    <t>10-Jan-2023 04:10 PM</t>
  </si>
  <si>
    <t>NIP/GTB/EDAGHESE OSELUOLEBHEN FAITH/F2F REF275116271000005000002301101610</t>
  </si>
  <si>
    <t>10-Jan-2023 06:39 PM</t>
  </si>
  <si>
    <t>TRF FRM OLAOLUWA TOLUWANI TEJUOSO TO IVY LEAGUE ASSOCIATES LTD|For class reg .ACCA.  3 papers in view .</t>
  </si>
  <si>
    <t>11-Jan-2023 08:27 AM</t>
  </si>
  <si>
    <t>NIP/GTB/AKERELE  EUNICE AMENEBUE/ACCADipinIFRSJan2023 REF214794479000060000002301110814</t>
  </si>
  <si>
    <t>11-Jan-2023 08:46 AM</t>
  </si>
  <si>
    <t>NIP/SKYE/SODIQ AJIBOLA ZAKARIYAH/DGBNK:Vulte FT To:IVY LEAGUE ASSOCIATES LTD:Zenith Bank:payment for classes : B77204A91</t>
  </si>
  <si>
    <t>11-Jan-2023 09:39 AM</t>
  </si>
  <si>
    <t>NIP/FBN/YUSUF OLUWASEUN  TEMITAYO/FBNMOBILE:IVY LEAGUE ASSOCIATES LTD/SEUNYUSUF FRMARCHCLASS</t>
  </si>
  <si>
    <t>11-Jan-2023 11:30 AM</t>
  </si>
  <si>
    <t>NIP/UBA/TOLULOPE OLUDARE OLADAPO/MOB2/UTO/To IVY LTD/ACCA Part Payment</t>
  </si>
  <si>
    <t>11-Jan-2023 11:53 AM</t>
  </si>
  <si>
    <t>NIP/KUDA/OBI, . ADAEZE/PAYMENT FOR PM AND AA CLASSES</t>
  </si>
  <si>
    <t>11-Jan-2023 02:25 PM</t>
  </si>
  <si>
    <t>NIP/ABN/ADETOUN OLUWASEUN OCHEME/TRFSBR online classFRM ADETOUN OLUWASEUN OCHEME TO IVY LEAGUE ASSOCIATES LTD</t>
  </si>
  <si>
    <t>11-Jan-2023 04:26 PM</t>
  </si>
  <si>
    <t>NIP/SCB/SAMSON OLUWASESAN FALOLA/Intensive lecture fee</t>
  </si>
  <si>
    <r>
      <t>ISW AP-000466573878--A05/ACCA KNOWLEDGE L/4678186/       LANG</t>
    </r>
    <r>
      <rPr>
        <sz val="12"/>
        <color indexed="10"/>
        <rFont val="Arial"/>
        <family val="2"/>
      </rPr>
      <t xml:space="preserve"> IFO BOLAJOKO LAWAL</t>
    </r>
  </si>
  <si>
    <r>
      <t>NIP/KBL/VEEESSA GLAM HOUSE/TRF BO VEEESSA GLAM HOUSE</t>
    </r>
    <r>
      <rPr>
        <sz val="12"/>
        <color indexed="10"/>
        <rFont val="Arial"/>
        <family val="2"/>
      </rPr>
      <t xml:space="preserve"> IFO OF NWUBOGOR CHIOMA</t>
    </r>
  </si>
  <si>
    <r>
      <t xml:space="preserve">NIP/ABN/ESELE PATIENCE OKHUELEIGBE/TRF/Ese Patience Okhueleigbe/FRM ESELE PATIENCE OKHUELEIGBE TO IVY LEAGUE ASSOCIATES </t>
    </r>
    <r>
      <rPr>
        <sz val="12"/>
        <color indexed="10"/>
        <rFont val="Arial"/>
        <family val="2"/>
      </rPr>
      <t>TUITION FEE AND ACCA REGISTRATION FEES</t>
    </r>
  </si>
  <si>
    <r>
      <t xml:space="preserve">NIP/OPAY/Segun Peter Dipeolu/Transfer from to IVY LEAGUE ASSOCIATES LTD </t>
    </r>
    <r>
      <rPr>
        <sz val="12"/>
        <color rgb="FFFF0000"/>
        <rFont val="Arial"/>
        <family val="2"/>
      </rPr>
      <t>IFO JOVITA OBIAKOR</t>
    </r>
  </si>
  <si>
    <r>
      <t xml:space="preserve">ISW ATMPyt-001820525702-326 HERBERT MACAULAY STR YABA LAGOS LANG IFO OF </t>
    </r>
    <r>
      <rPr>
        <sz val="12"/>
        <color rgb="FFFF0000"/>
        <rFont val="Arial"/>
        <family val="2"/>
      </rPr>
      <t>MOSE CHISOM</t>
    </r>
  </si>
  <si>
    <r>
      <t xml:space="preserve">NIP/GTB/MUDASHIRU ADEMOLA/PaymentforlecturesmaterialsifoADEMOLAMUSTAPHA </t>
    </r>
    <r>
      <rPr>
        <sz val="12"/>
        <color rgb="FFFF0000"/>
        <rFont val="Arial"/>
        <family val="2"/>
      </rPr>
      <t>TO BE REFUNDEDBACK TO STUDENT</t>
    </r>
    <r>
      <rPr>
        <sz val="12"/>
        <rFont val="Arial"/>
        <family val="2"/>
      </rPr>
      <t xml:space="preserve">  REF202260566000030000002209121418</t>
    </r>
  </si>
  <si>
    <r>
      <t xml:space="preserve">2992050 CD JACOB CHISOM  </t>
    </r>
    <r>
      <rPr>
        <sz val="12"/>
        <color rgb="FFFF0000"/>
        <rFont val="Arial"/>
        <family val="2"/>
      </rPr>
      <t>BALANCE PYT FOR INT SBL CLASS</t>
    </r>
  </si>
  <si>
    <r>
      <t xml:space="preserve">NIP/GTB/EPUNAM IFEANYI CHIBUZOREPUNAM IFEANYI CH/via GTWORLD MA    </t>
    </r>
    <r>
      <rPr>
        <sz val="12"/>
        <color rgb="FFFF0000"/>
        <rFont val="Arial"/>
        <family val="2"/>
      </rPr>
      <t>PAYMENT FOR CBE EXAM</t>
    </r>
  </si>
  <si>
    <r>
      <t xml:space="preserve">ETZ OtherBanks-0571013300-FCM/ZEN-000460182963;App:Tuition balance To Zeni   </t>
    </r>
    <r>
      <rPr>
        <sz val="12"/>
        <color rgb="FFFF0000"/>
        <rFont val="Arial"/>
        <family val="2"/>
      </rPr>
      <t>IFO SARAH ADEYEYE</t>
    </r>
  </si>
  <si>
    <t>TRANSFER BETWEEN CUSTOMERS 000004230112030507166553395315|MOB/IVY LEAGUE ASSO/UTO/13979534176/Payment for Online Tutorial|13979534176||ALUKO EUNICE OLUWATOSIN REF:000004230112030507166553395315</t>
  </si>
  <si>
    <t>TRANSFER BETWEEN CUSTOMERS 000016230112090233000014691062|FBNMOBILE:IVY LEAGUE ASSOCIATES LIMITED/NONE|638091109533431336||ADEPOJU KEHINDE BUKOLA REF:000016230112090233000014691062</t>
  </si>
  <si>
    <t>TRANSFER BETWEEN CUSTOMERS 000004230112081306939811703500|MOB2/UTO/To IVY LIMITED/ENIFOME OLUSUYI |000004230112081306939811703500||ENIFOME OLUSUYI REF:000004230112081306939811703500</t>
  </si>
  <si>
    <t>TRANSFER BETWEEN CUSTOMERS Via GTWorld Damilola Afolalu registration + tuition REF:203370426000000650002301121545 from AFOLALU DAMILOLA A. to IVY LEAGUE ASSOCIATES LIMITED</t>
  </si>
  <si>
    <t>TRANSFER BETWEEN CUSTOMERS Via GTWorld Part Payment for tuition for SBL and AFM REF:248277721000000500002301122157 from ODAGBODO OLUBUNMI ISRAEL to IVY LEAGUE ASSOCIATES LIMITED</t>
  </si>
  <si>
    <t>STAMP DUTY CHARGE 12012023 STAMP DUTY CHARGE - 12/01/2023</t>
  </si>
  <si>
    <t>12-Jan-2023 03:38 AM</t>
  </si>
  <si>
    <t>12-Jan-2023 10:22 AM</t>
  </si>
  <si>
    <t>12-Jan-2023 01:22 PM</t>
  </si>
  <si>
    <t>12-Jan-2023 01:39 PM</t>
  </si>
  <si>
    <t>12-Jan-2023 02:44 PM</t>
  </si>
  <si>
    <t>12-Jan-2023 04:05 PM</t>
  </si>
  <si>
    <t>12-Jan-2023 04:08 PM</t>
  </si>
  <si>
    <t>12-Jan-2023 05:23 PM</t>
  </si>
  <si>
    <t>12-Jan-2023 05:29 PM</t>
  </si>
  <si>
    <t>12-Jan-2023 05:41 PM</t>
  </si>
  <si>
    <t>12-Jan-2023 05:53 PM</t>
  </si>
  <si>
    <t>12-Jan-2023 06:07 PM</t>
  </si>
  <si>
    <t>12-Jan-2023 07:47 PM</t>
  </si>
  <si>
    <t>12-Jan-2023 08:21 PM</t>
  </si>
  <si>
    <t>TRF FRM TEMITOPE KOLAWOLE AWODEYI TO IVY LEAGUE ASSOCIATES LTD|AFM CLASS MAR 23</t>
  </si>
  <si>
    <t>NIP/SKYE/ZAINAB OMUWUNMI NURUDEEN/DGBNK:Vulte FT To:IVY LEAGUE ASSOCIATES LTD:Zenith Bank:AA lectures - ACCA: 41B567D925</t>
  </si>
  <si>
    <t>NIP/SCB/ADAEZE PRINCESS OBAHOR/Adaeze Obahor ACCA classes</t>
  </si>
  <si>
    <t>TRF FRM OLAWALE TAOHEED SULAIMAN TO IVY LEAGUE ASSOCIATES LTD|SBR intensive</t>
  </si>
  <si>
    <t>NIP/GTB/IGBINOVIA EHIZOGIE OSAHEN/PaymentforSBRlecturetuitionfee2023 REF249240774000035000002301121443</t>
  </si>
  <si>
    <t>TRF FRM OGOCHUKWU ADA OGBULIE TO IVY LEAGUE ASSOCIATES LTD|AFM INTENSIVE CLASS</t>
  </si>
  <si>
    <t>NIP/GTB/OLATUNJI-ALAFE PEACE FUMILAYO/via GTWORLD Payment for AA tuition</t>
  </si>
  <si>
    <t>TRF FRM OYINKANSOLA TOBILOBA BANJO TO IVY LEAGUE ASSOCIATES LTD|Oyin</t>
  </si>
  <si>
    <t>NIP/STBC/CHIBUZOR ANTHONY EZE/AFM Lecture fees</t>
  </si>
  <si>
    <t>NIP/GTB/RUFAI JAMIU OLAYIDE/via GTWORLD Jamiu Rufai</t>
  </si>
  <si>
    <t>NIP/GTB/ADIBE VERONICA OGECHI/Pymt for Two professional papers tutorial</t>
  </si>
  <si>
    <t>NIP/GTB/SOLOMON MOREMI OMOTOLANI/via GTWORLD Half Payment of June - Strategic Professional classes 3papers84000after dis</t>
  </si>
  <si>
    <t>NIP/ABN/MOTUNRAYO BUSAYO KUSHIMO/TRFSkills Standard class FM TX  AAFRM MOTUNRAYO BUSAYO KUSHIMO TO IVY LEAGUE ASSOCIATES</t>
  </si>
  <si>
    <t>TRF FRM OLORUNTOBI DAPO ADELOKUN TO IVY LEAGUE ASSOCIATES LTD|SBL</t>
  </si>
  <si>
    <t>THIS WEEK</t>
  </si>
  <si>
    <t>TRANSFER BETWEEN CUSTOMERS 000014230113020722244136665818|TRF/payment for 3 papers and registration/FRM IBIDOTUN EDWARD AINA TO IVY|VNM4645320223602316||IBIDOTUN EDWARD AINA REF:000014230113020722244136665818</t>
  </si>
  <si>
    <t>TRANSFER BETWEEN CUSTOMERS Via GTWorld Oluyide-SBR&amp;AAA REF:461489521000000700002301131021 from FADIPE SOPEFOLUWA EUNICE to IVY LEAGUE ASSOCIATES LIMITED</t>
  </si>
  <si>
    <t>TRANSFER BETWEEN CUSTOMERS Via GTWorld Reg&amp;FR Lec REF:239251326000000350002301131140 from OSAKUE PRISCILLIA CHINEDU to IVY LEAGUE ASSOCIATES LIMITED</t>
  </si>
  <si>
    <t>TRANSFER BETWEEN CUSTOMERS Via GTWorld SBR and SBL - TIAMIYU Akeem REF:274395375000000700002301131114 from TIAMIYU AKEEM OLAJIDE to IVY LEAGUE ASSOCIATES LIMITED</t>
  </si>
  <si>
    <t>TRANSFER BETWEEN CUSTOMERS Via GTWorld FM and SBR REF:208728167000000650002301131229 from SHODUNKE, FOLORUNSHO FEMI to IVY LEAGUE ASSOCIATES LIMITED</t>
  </si>
  <si>
    <t>TRANSFER BETWEEN CUSTOMERS Via GTWorld AFM lectures REF:451485925000000350002301131220 from AZEEZ, YUSUF AYODAMOLA to IVY LEAGUE ASSOCIATES LIMITED</t>
  </si>
  <si>
    <t>TRANSFER BETWEEN CUSTOMERS 000014230113132418236946044517|TRFFRM SAHEED OLASENI SALAMI TO IVY LEAGUE ASSOCIATES LIMITED|000014230113132403265561546168||SAHEED OLASENI SALAMI REF:000014230113132418236946044517</t>
  </si>
  <si>
    <t>TRANSFER BETWEEN CUSTOMERS Via GTWorld PM and FM REF:901510511000000750002301131354 from ODOGU, RUKEVWE SUSAN to IVY LEAGUE ASSOCIATES LIMITED</t>
  </si>
  <si>
    <t>TRANSFER BETWEEN CUSTOMERS MBANKING - REF:943776143313870400007358346823 ANY Account Transfer from DURU PATIENCE UZOMA to IVY LEAGUE ASSOCIATES LIMITED</t>
  </si>
  <si>
    <t>TRANSFER BETWEEN CUSTOMERS Via GTWorld Tuition fee for SBL, AAA and AFM - Olaide Adigun REF:275117766000000960002301131519 from ADIGUN , OLAIDE TEMITOPE to IVY LEAGUE ASSOCIATES LIMITED</t>
  </si>
  <si>
    <t>TRANSFER BETWEEN CUSTOMERS 000004230113152003555007015161|MOB/IVY LEAGUE ASSO/UTO/13998678730/Ayomo Oluwatosin Intensive AAA|13998678730||AYOMO OLUWATOSIN ESTHER REF:000004230113152003555007015161</t>
  </si>
  <si>
    <t>TRANSFER BETWEEN CUSTOMERS 000012230113152440192657108000|ACCA Tuition Fees|192657108||OMOWUMI MARY ONIBALUSI REF:000012230113152440192657108000</t>
  </si>
  <si>
    <t>TRANSFER BETWEEN CUSTOMERS Via GTWorld June AFM Std class 2023 REF:202280195000000350002301131616 from AKINMOLADUN FOLUKE OLAMIPOSI to IVY LEAGUE ASSOCIATES LIMITED</t>
  </si>
  <si>
    <t>TRANSFER BETWEEN CUSTOMERS 000016230113170335000020325932|FBNMOBILE:IVY LEAGUE ASSOCIATES LIMITED/NONE|638092262153460377||AYANRINDE OLAIDE OLUWASEUN REF:000016230113170335000020325932</t>
  </si>
  <si>
    <t>TRANSFER BETWEEN CUSTOMERS 000001230113172310000218998354|Transfer from MARIAM AHUOYIZA OTARU to IVY LEAGUE ASSOCIATES LIMITED|OneBank Transfer from MARIAM AHUOYIZA OTARU to IVY LEAGUE ASSOCIREF:000001230113172310000218998354</t>
  </si>
  <si>
    <t>TRANSFER BETWEEN CUSTOMERS MBANKING - SBR and SBL REF:425541975415837100005558826258 ANY Account Transfer from BADMUS, AISHAT OLOLADE to IVY LEAGUE ASSOCIATES LIMITED</t>
  </si>
  <si>
    <t>TRANSFER BETWEEN CUSTOMERS 000004230113180114613205086571|MOB/IVY LEAGUE ASSO/UTO/14000811022/Registration fee|14000811022||ALUKO EUNICE OLUWATOSIN REF:000004230113180114613205086571</t>
  </si>
  <si>
    <t>TRANSFER BETWEEN CUSTOMERS MBANKING - SBR and AFM REF:483488552720750100008946996769 ANY Account Transfer from AJAYI OMOLARA FADEKE to IVY LEAGUE ASSOCIATES LIMITED</t>
  </si>
  <si>
    <t>TRANSFER BETWEEN CUSTOMERS Via GTWorld AFM LECTURE JOY BEN REF:421464473000000250002301132056 from BEN-OKOH JOY FAVOUR to IVY LEAGUE ASSOCIATES LIMITED</t>
  </si>
  <si>
    <t>Electronic Money Transfer Levy 13012023 STAMP DUTY CHARGE - 13/01/2023</t>
  </si>
  <si>
    <t>13-Jan-2023 06:22 AM</t>
  </si>
  <si>
    <t>13-Jan-2023 09:05 AM</t>
  </si>
  <si>
    <t>13-Jan-2023 09:13 AM</t>
  </si>
  <si>
    <t>13-Jan-2023 10:15 AM</t>
  </si>
  <si>
    <t>13-Jan-2023 10:52 AM</t>
  </si>
  <si>
    <t>13-Jan-2023 11:25 AM</t>
  </si>
  <si>
    <t>13-Jan-2023 02:07 PM</t>
  </si>
  <si>
    <t>13-Jan-2023 02:24 PM</t>
  </si>
  <si>
    <t>13-Jan-2023 03:14 PM</t>
  </si>
  <si>
    <t>13-Jan-2023 03:27 PM</t>
  </si>
  <si>
    <t>13-Jan-2023 05:04 PM</t>
  </si>
  <si>
    <t>13-Jan-2023 05:07 PM</t>
  </si>
  <si>
    <t>13-Jan-2023 05:17 PM</t>
  </si>
  <si>
    <t>13-Jan-2023 05:31 PM</t>
  </si>
  <si>
    <t>13-Jan-2023 05:55 PM</t>
  </si>
  <si>
    <t>13-Jan-2023 06:06 PM</t>
  </si>
  <si>
    <t>13-Jan-2023 06:16 PM</t>
  </si>
  <si>
    <t>13-Jan-2023 07:47 PM</t>
  </si>
  <si>
    <t>13-Jan-2023 08:05 PM</t>
  </si>
  <si>
    <t>13-Jan-2023 08:13 PM</t>
  </si>
  <si>
    <t>13-Jan-2023 08:19 PM</t>
  </si>
  <si>
    <t>NIP/FDP/VICTOR CHUKWUEMEKA ANICHE/ONB TRF FROM VICTOR CHU **0363 FBP</t>
  </si>
  <si>
    <t>NIP/UBA/PASCHAL OGUERI ANYA/LEO/SBW/UTO/Tax skill level Tuition/IVY LEAGUE ASSOCIATES LTD</t>
  </si>
  <si>
    <t>NIP/STBC/RACHAEL OSAREMWEN EBO/Rachaels classes fees</t>
  </si>
  <si>
    <t>NIP/GTB/IZE-IYAMU  DEBORAH  NNEKA/Taxlecturefee REF442446002000030000002301131014</t>
  </si>
  <si>
    <t>NIP/GTB/AKANGBE OLUWATOBI JENNIFER/Afm REF201179197000035000002301131052</t>
  </si>
  <si>
    <t>TRF FRM OGECHI KALU EME TO IVY LEAGUE ASSOCIATES LTD|payment for ACCA classes and regist</t>
  </si>
  <si>
    <t>NIP/UBA/MAUREEN ISIBHAKHOME OSEGHAE/MOB/IVY LEAGUE ASSO/UTO/13997704331/Maureen</t>
  </si>
  <si>
    <t>TRF FRM DARE LOVE OLUWASEUN TO IVY LEAGUE ASSOCIATES LTD|Payment for CBL Videos Access</t>
  </si>
  <si>
    <t>NIP/FCMB/MBOFUNG NNEOMA WEISUA/Apptrfbo weisua To Zenith Bank IVY LEAGUE ASSOCIATES LTD</t>
  </si>
  <si>
    <t>NIP/ABN/KEHINDE OLUWABUKOLA ONI/TRFTutorialsFRM KEHINDE OLUWABUKOLA ONI TO IVY LEAGUE ASSOCIATES LTD</t>
  </si>
  <si>
    <t>NIP/ABN/TEMITOPE SHAKIRAT TAIWO/TRF3 courses 3 materials  New Student feeFRM TEMITOPE SHAKIRAT TAIWO TO IVY LEAGUE ASSOC</t>
  </si>
  <si>
    <t>NIP/FBN/AIYEWUMI OLUWATAMILORE/FBNMOBILE:IVY LEAGUE ASSOCIATES LTD/SBL AND SBR STANDARD CLASSES</t>
  </si>
  <si>
    <t>NIP/STBC/OLUWAFUNKE ESTHER THOMAS/Acca tutorial</t>
  </si>
  <si>
    <t>TRF FRM PRECIOUS   GODWIN TO IVY LEAGUE ASSOCIATES LTD</t>
  </si>
  <si>
    <t>NIP/STBC/ANITA ADACHUKWU OKAFOR/IVY LEAGUE ASSOCIATES LTD</t>
  </si>
  <si>
    <t>TRF FRM SAHEED O YUSUF TO IVY LEAGUE ASSOCIATES LTD|Part payment, FM, SBL,</t>
  </si>
  <si>
    <t>NIP/ABN/MUIZA OLUWATOSIN AWA-IBRAHEEM/TRFMuizah AI APM June seating ClassesFRM MUIZA OLUWATOSIN AWA-IBRAHEEM TO IVY LEAG</t>
  </si>
  <si>
    <t>NEPA BILL 4 DECEMBER 2022// TRF TO    EKO ELECT DIST-IJORA BU REM A/C</t>
  </si>
  <si>
    <t>PR FOR NEPA// TRF TO OLUMIDE AYODELE EBIETOMIYE</t>
  </si>
  <si>
    <t>DATA 4 CLASS// TRF TO OLUMIDE AYODELE EBIETOMIYE</t>
  </si>
  <si>
    <t>PYT 4 FUEL &amp; PETTY 4 JANUARY// TRF TO OLUMIDE AYODELE EBIETOMIYE</t>
  </si>
  <si>
    <t>MBRP SUB FEES FOR 4 DIRECTOR'S// TRF TO SEACRON EDUCATIONAL NIGERIA LIMITED</t>
  </si>
  <si>
    <t>NIP Charge:PYT 4 REPAIR OF SMALL GEN</t>
  </si>
  <si>
    <t>PYT 4 REPAIR OF SMALL GENCIB//NIP TFR TO AKANBI M SAUBANA/UBA</t>
  </si>
  <si>
    <t>NIP Charge:CHRISTMAS HAMPER</t>
  </si>
  <si>
    <t>CHRISTMAS HAMPERCIB//NIP TFR TO IKHILLETIMOTHY IFIDON/GTB</t>
  </si>
  <si>
    <t>NIP Charge:PYT 4 HEADSET</t>
  </si>
  <si>
    <t>PYT 4 HEADSETCIB//NIP TFR TO AKINWANDEOLUMIDE RICHARD/GTB</t>
  </si>
  <si>
    <t>TRF FRM IFEOLORUNPO ESTHER AJETOMOBI TO IVY LEAGUE ASSOCIATES LTD|ACCA Knowledge Weekend lectures</t>
  </si>
  <si>
    <t>ADMIN EXPENSES// TRF TO OLUMIDE AYODELE EBIETOMIYE</t>
  </si>
  <si>
    <t>NIP Charge:PYT 4 NEW HP 14-DQ2039 LAPTOP</t>
  </si>
  <si>
    <t>PYT 4 NEW HP 14-DQ2039 LAPTOPCIB//NIP TFR TO EBIETOMIYE OLANIYI FREDRICK/GTB</t>
  </si>
  <si>
    <t>NIP Charge:PYT FOR REPAIR OF BIG GEN</t>
  </si>
  <si>
    <t>PYT FOR REPAIR OF BIG GENCIB//NIP TFR TO AKANBI M SAUBANA/UBA</t>
  </si>
  <si>
    <t>NIP Charge:PYT 4 SERVICING OF AC&amp;apos;S</t>
  </si>
  <si>
    <t>PYT 4 SERVICING OF AC&amp;apos;SCIB//NIP TFR TO OLUDIRAN AKINLABI/UBA</t>
  </si>
  <si>
    <t>NIP Charge:PYT 4 INSTLN &amp;amp; SER OF LAPTOP&amp;apos;S</t>
  </si>
  <si>
    <t>PYT 4 INSTLN &amp;amp; SER OF LAPTOP&amp;apos;SCIB//NIP TFR TO EBIETOMIYE OLANIYI FREDRICK/GTB</t>
  </si>
  <si>
    <t>TRANSFER BETWEEN CUSTOMERS Via GTWorld Acca classes plus registration fee REF:275104927000000785002301140655 from OGUNBEKUN TEMILOLUWA CHRISTIAN to IVY LEAGUE ASSOCIATES LIMITED</t>
  </si>
  <si>
    <t>TRANSFER BETWEEN CUSTOMERS Via GTWorld Tutor fee for standard class REF:275111561000000300002301140704 from OGUNKOYA ESTHER OLUWAKEMI to IVY LEAGUE ASSOCIATES LIMITED</t>
  </si>
  <si>
    <t>TRANSFER BETWEEN CUSTOMERS 000027230114073154037149325610|2002764320 FT MB Asagun Abayomi registration IVY LEAGUE |MB14012307315132012553092213||ABAYOMIASAGUN REF:000027230114073154037149325610</t>
  </si>
  <si>
    <t>TRANSFER BETWEEN CUSTOMERS 000004230114074819663279731272|MOB/IVY LEAGUE ASSO/UTO/14005529416/Tuition fee|14005529416||DADA JESUTOFUNMI DAMILOLA REF:000004230114074819663279731272</t>
  </si>
  <si>
    <t>TRANSFER BETWEEN CUSTOMERS Via GTWorld Good REF:252288147000000720002301140753 from OLAGUNJU, OLAYEMI MUBRAK to IVY LEAGUE ASSOCIATES LIMITED</t>
  </si>
  <si>
    <t>TRANSFER BETWEEN CUSTOMERS Via GTWorld REF:248259245000000560002301140802 from AKINSIJU AYOMIDE OMOTOLA to IVY LEAGUE ASSOCIATES LIMITED</t>
  </si>
  <si>
    <t>TRANSFER BETWEEN CUSTOMERS 000007230114083945724085550988|ONB TRF FROM ENOCH IJEO **8991 FBP|ONB23011408394404658||ENOCH IJEOMA MARIAM REF:000007230114083945724085550988</t>
  </si>
  <si>
    <t>TRANSFER BETWEEN CUSTOMERS Via GTWorld For 2 - AA+ SBR(plus material) REF:223878567000002280002301140848 from AYENI RUTH ANUOLUWAPO to IVY LEAGUE ASSOCIATES LIMITED</t>
  </si>
  <si>
    <t>TRANSFER BETWEEN CUSTOMERS 000012230114090258192772240000|Tuition fee|192772240||OMOWUMI MARY ONIBALUSI REF:000012230114090258192772240000</t>
  </si>
  <si>
    <t>TRANSFER BETWEEN CUSTOMERS 000006230114100139231069659588|IFO IVY LEAGUE ASSOCIATES LIMITED Sbr Tuition Saka Olaitan |JF0281601088||ABDULKADIR OLAITAN SAKA REF:000006230114100139231069659588</t>
  </si>
  <si>
    <t>TRANSFER BETWEEN CUSTOMERS Via GTWorld Class REF:492449531000000650002301141222 from AJAYI KEMI BLESSING to IVY LEAGUE ASSOCIATES LIMITED</t>
  </si>
  <si>
    <t>TRANSFER BETWEEN CUSTOMERS 000014230114124601274944561460|TRFPM lecture feesFRM EMMANUELLA CHEKWUBE NKPAJI TO IVY LEAGUE ASSOCIATES LIMITED|000014230114124249229727760570||EMMANUELLA CHEKWUBEREF:000014230114124601274944561460</t>
  </si>
  <si>
    <t>TRANSFER BETWEEN CUSTOMERS 000001230114160846000219185382|Transfer from OLISA CLARE CHIKA to IVY LEAGUE ASSOCIATES LIMITED|OneBank Transfer from OLISA CLARE CHIKA to IVY LEAGUE ASSOCIATES LIMREF:000001230114160846000219185382</t>
  </si>
  <si>
    <t>TRANSFER BETWEEN CUSTOMERS Via GTWorld Bukola Owolabi REF:394159656000000890002301141635 from OWOLABI, AISHAT BUKOLA to IVY LEAGUE ASSOCIATES LIMITED</t>
  </si>
  <si>
    <t>Electronic Money Transfer Levy 14012023 STAMP DUTY CHARGE - 14/01/2023</t>
  </si>
  <si>
    <t>14-Jan-2023 04:48 AM</t>
  </si>
  <si>
    <t>14-Jan-2023 04:53 AM</t>
  </si>
  <si>
    <t>14-Jan-2023 05:07 AM</t>
  </si>
  <si>
    <t>14-Jan-2023 05:09 AM</t>
  </si>
  <si>
    <t>14-Jan-2023 05:12 AM</t>
  </si>
  <si>
    <t>14-Jan-2023 05:13 AM</t>
  </si>
  <si>
    <t>14-Jan-2023 07:56 AM</t>
  </si>
  <si>
    <t>14-Jan-2023 08:29 AM</t>
  </si>
  <si>
    <t>14-Jan-2023 08:36 AM</t>
  </si>
  <si>
    <t>14-Jan-2023 08:54 AM</t>
  </si>
  <si>
    <t>14-Jan-2023 09:27 AM</t>
  </si>
  <si>
    <t>14-Jan-2023 10:37 AM</t>
  </si>
  <si>
    <t>14-Jan-2023 11:46 AM</t>
  </si>
  <si>
    <t>14-Jan-2023 12:27 PM</t>
  </si>
  <si>
    <t>14-Jan-2023 12:52 PM</t>
  </si>
  <si>
    <t>14-Jan-2023 01:52 PM</t>
  </si>
  <si>
    <t>14-Jan-2023 01:53 PM</t>
  </si>
  <si>
    <t>14-Jan-2023 01:55 PM</t>
  </si>
  <si>
    <t>14-Jan-2023 02:08 PM</t>
  </si>
  <si>
    <t>14-Jan-2023 04:46 PM</t>
  </si>
  <si>
    <t>14-Jan-2023 05:58 PM</t>
  </si>
  <si>
    <t>14-Jan-2023 06:41 PM</t>
  </si>
  <si>
    <t>14-Jan-2023 07:33 PM</t>
  </si>
  <si>
    <t>14-Jan-2023 07:47 PM</t>
  </si>
  <si>
    <t>NIP/UBA/MWUESE MWUESE PASCHAL-ANYA/MOB2/UTO/To IVY LTD/part pymt 4  FR and reg by Mwuese P</t>
  </si>
  <si>
    <t>NIP/STBC/OLAMIDE ESTHER OREBIYI/ACCA Reg &amp; Tuition  Orebiyi</t>
  </si>
  <si>
    <t>NIP/ABN/MALIK MUHAMMAD SIDIQUE-278-PREMIUM CURRE/TRFTuition Ivy LeagueFRM MALIK MUHAMMAD SIDIQUE TO IVY LEAGUE ASSOCIATE</t>
  </si>
  <si>
    <t>NIP/FBN/SHODIPO ISKILU AREMU/FBNMOBILE:IVY LEAGUE ASSOCIATES LTD/ONLINE ACCA LECTURES SHODIPO ALLMAT</t>
  </si>
  <si>
    <t>NIP/ABN/ANOLIEFOH HARRISON C/TRFAFMFRM ANOLIEFOH HARRISON C TO IVY LEAGUE ASSOCIATES LTD</t>
  </si>
  <si>
    <t>NIP/FCMB/OMIRIN ADEBOBOLA ABIGAIL/AppTXUK and AA To Zenith Bank IVY LEAGUE ASSOCIATES LTD</t>
  </si>
  <si>
    <t>NIP/FBN/EKWE CLARA OTEKPE/FBNMOBILE:IVY LEAGUE ASSOCIATES LTD/SBR  JUNE EXAMS</t>
  </si>
  <si>
    <t>NIP/FBN/ABDULLAHI AMINA/FBNMOBILE:IVY LEAGUE ASSOCIATES LTD/FM TUITION FEE DEPOSIT</t>
  </si>
  <si>
    <t>NIP/GTB/DARE  OLUFEMI JOHN/via GTWORLD FM VID.</t>
  </si>
  <si>
    <t>TRF FRM AKEEM ROTIMI ATOYEBI TO IVY LEAGUE ASSOCIATES LTD|Payment for ACCA tuition fees</t>
  </si>
  <si>
    <t>NIP/FBN/MUOMELITE MOSES UCHE/FBNMOBILE:IVY LEAGUE ASSOCIATES LTD/NONE</t>
  </si>
  <si>
    <t>NIP/FBN/OLALUDE OLAYEMI OLUGBENGA/FBNMOBILE:IVY LEAGUE ASSOCIATES LTD/IVY LEAGUE OLALUDE OLUGBENGA</t>
  </si>
  <si>
    <t>NIP/UBA/POPOOLA ENIOLA RACHEAL/MOB/IVY LEAGUE ASSO/UTO/14007230507/Registration Fees</t>
  </si>
  <si>
    <t>NIP/GTB/BAJU  IDOWU ABISOLA/REF234504751000025000002301141146</t>
  </si>
  <si>
    <t>NIP/FBN/AKINBOWALE TIMILEHIN SAMUEL/FBNMOBILE:IVY LEAGUE ASSOCIATES LTD/ACCA CLASS</t>
  </si>
  <si>
    <t>NIP/ABN/DAMILOLA OLAWUNMI TEMITOPE/TRF70 payment for FM classFRM DAMILOLA OLAWUNMI TEMITOPE TO IVY LEAGUE ASSOCIATES LTD</t>
  </si>
  <si>
    <t>NIP/UBA/SHOSIMI ESTHER JOY/USSD-NIP/To IVY L./23490XXXX3394</t>
  </si>
  <si>
    <t>NIP/FBN/DUNU NNEKA PEACE/NNEKA DUNU/AA, SBL &amp; REG DUNU NNEKA PEACE</t>
  </si>
  <si>
    <t>NIP/FBN/MAC-YOROKI TARELA LEMUEL/FBNMOBILE:IVY LEAGUE ASSOCIATES LTD/FINANCIAL MANAGEMENT TARELA MAC</t>
  </si>
  <si>
    <t>NIP/ABN/MUAZZAM MUHTARI DANGANA/TRFMuazzam DanganaFRM MUAZZAM MUHTARI DANGANA TO IVY LEAGUE ASSOCIATES LTD</t>
  </si>
  <si>
    <t>NIP/FBN/ADEOYE IKHMAT ADERINSOLA/FBNMOBILE:IVY LEAGUE ASSOCIATES LTD/IKHMAT</t>
  </si>
  <si>
    <t>TRF FRM ARAMIDE K BALOGUN TO IVY LEAGUE ASSOCIATES LTD|AA Standard Lectures</t>
  </si>
  <si>
    <t>NIP/GTB/ADETUNJI TIMILEHIN SAMUEL/via GTWORLD Timilehin Adetunji</t>
  </si>
  <si>
    <t>TRANSFER BETWEEN CUSTOMERS 000021230114080122200000022848|acca class|NG-013-230114-213021221-734688-287||JOSEPH OLUPELUMI SOKENU REF:000021230114080122200000022848</t>
  </si>
  <si>
    <t>TRANSFER BETWEEN CUSTOMERS 000016230114222116000024880374|FBNMOBILE:IVY LEAGUE ASSOCIATES LIMITED/LECTURE FOR FINANCIAL REPORTING ACCA|638093316761277962||UMEH CHIAMAKA BLESSING REF:000016230114222116000024880374</t>
  </si>
  <si>
    <t>TRANSFER BETWEEN CUSTOMERS MBANKING - Registration, SBR, APM, ATX REF:275332075200456800001824141447 ANY Account Transfer from BABANIJI VICTORIA OLAYINKA to IVY LEAGUE ASSOCIATES LIMITED</t>
  </si>
  <si>
    <t>TRANSFER BETWEEN CUSTOMERS 090267230115140311863007424748|TOSIN LAWUYI |090267230115140311863007424748||Tosin Adegbola Lawuyi REF:090267230115140311863007424748</t>
  </si>
  <si>
    <t>Electronic Money Transfer Levy 15012023 Electronic Money Transfer Levy - 15/01/2023</t>
  </si>
  <si>
    <t>15-Jan-2023 04:50 AM</t>
  </si>
  <si>
    <t>15-Jan-2023 07:48 AM</t>
  </si>
  <si>
    <t>15-Jan-2023 08:58 AM</t>
  </si>
  <si>
    <t>15-Jan-2023 10:15 AM</t>
  </si>
  <si>
    <t>15-Jan-2023 11:19 AM</t>
  </si>
  <si>
    <t>15-Jan-2023 11:53 AM</t>
  </si>
  <si>
    <t>15-Jan-2023 01:36 PM</t>
  </si>
  <si>
    <t>15-Jan-2023 04:30 PM</t>
  </si>
  <si>
    <t>NIP/ABN/ADEDOYIN AYOMIDE ADESANMI/TRFSkills ClassesFRM ADEDOYIN AYOMIDE ADESANMI TO IVY LEAGUE ASSOCIATES LTD</t>
  </si>
  <si>
    <t>NIP/SCB/ADEYEMI ABOLANLE ORIOYE/JUNE APM</t>
  </si>
  <si>
    <t>NIP/ABN/MUAZZAM MUHTARI DANGANA/TRFSbl balanceFRM MUAZZAM MUHTARI DANGANA TO IVY LEAGUE ASSOCIATES LTD</t>
  </si>
  <si>
    <t>NIP/PALM/Palmpay - SASAENIYAN OTUKOYA/Palmpay - SASAENIYAN OTUKOYA:9090727336</t>
  </si>
  <si>
    <t>NIP/FBN/EZEANYANWU MARYLAWRENCIA OLUCHUKWU/FBNMOBILE:IVY LEAGUE ASSOCIATES LTD/SBR AND AAA</t>
  </si>
  <si>
    <t>NIP/FBN/OKEOWO OLAYINWOLA OLUKOREDE/FBNMOBILE:IVY LEAGUE ASSOCIATES LTD/REGISTRATION PLUS TUITION FEE</t>
  </si>
  <si>
    <t>NIP/UBA/GRACE TOLULOPE OGUNDARE/MOB/IVY LEAGUE ASSO/UTO/14022820711/Part payment for Tolu</t>
  </si>
  <si>
    <t>TRANSFER BETWEEN CUSTOMERS 000021230116080100200000048189|acca class|NG-013-230116-093459099-279394-443||JOSEPH OLUPELUMI SOKENU REF:000021230116080100200000048189</t>
  </si>
  <si>
    <t>TRANSFER BETWEEN CUSTOMERS 000007230116164706340139992470|ONB TRF FROM UJUNWA ELI **9623 FBP|ONB23011604470604978||UJUNWA ELIZABETH JOHNSON REF:000007230116164706340139992470</t>
  </si>
  <si>
    <t>TRANSFER BETWEEN CUSTOMERS Via GTWorld REF:323283078000000250002301161421 from EDUN KIKELOMO RASHEEDAH to IVY LEAGUE ASSOCIATES LIMITED</t>
  </si>
  <si>
    <t>TRANSFER BETWEEN CUSTOMERS 000014230116205630270744220934|TRFLecture FeeFRM KENECHUKWU UCHECHUKWU EKWUNIFE TO IVY LEAGUE ASSOCIATES LIMITED|000014230116205554299646722614||KENECHUKWU UCHECHUKREF:000014230116205630270744220934</t>
  </si>
  <si>
    <t>TRANSFER BETWEEN CUSTOMERS Via GTWorld Abioye Qawiyat Abiola REF:213768773000000650002301162147 from ABIOYE, AMINA IKEOLUWA to IVY LEAGUE ASSOCIATES LIMITED</t>
  </si>
  <si>
    <t>Electronic Money Transfer Levy 16012023 Electronic Money Transfer Levy - 16/01/2023</t>
  </si>
  <si>
    <t>16/01/2023</t>
  </si>
  <si>
    <t>CD ONOME OWHOLO 3894011</t>
  </si>
  <si>
    <t>NIP/ABN/PAULINE BELLGAM UKO/TRFPmt for deferred courseFRM PAULINE BELLGAM UKO TO IVY LEAGUE ASSOCIATES LTD</t>
  </si>
  <si>
    <t>NIP/GTB/OKEKE CHIKAMSO MMESOMA/Kamso REF298121988000015000002301161445</t>
  </si>
  <si>
    <t>DS 669775 CD JOVITA O</t>
  </si>
  <si>
    <t>NIP/WBP/CHUKWUIKE CHRISTIAN OKEKE/ZENITH BANK-</t>
  </si>
  <si>
    <t>NIP/FBN/ABUBAKAR SUMAYYA BELLO/FBNMOBILE:IVY LEAGUE ASSOCIATES LTD/SUMAYYA</t>
  </si>
  <si>
    <t>TRANSFER BETWEEN CUSTOMERS Via GTWorld SBR and ATX classes REF:272228340000000700002301162153 from OLUGBADE OLUWATOBILOBA G to IVY LEAGUE ASSOCIATES LIMITED</t>
  </si>
  <si>
    <t>TRANSFER BETWEEN CUSTOMERS 000017230117071529768706162442|GTB-|638095365229080200||DAMILOLA BAKARE REF:000017230117071529768706162442</t>
  </si>
  <si>
    <t>TRANSFER BETWEEN CUSTOMERS Via GTWorld Initial Registration fee for new students REF:323258410000000050002301170923 from BAKO, GIDEON DAVID to IVY LEAGUE ASSOCIATES LIMITED</t>
  </si>
  <si>
    <t>TRANSFER BETWEEN CUSTOMERS Via GTWorld FM RECORDED LECTURES FOR DEC 2022 - ADESAKIN SEYI TO IVY LEAGUE REF:216797646000000150002301171003 from ADERIBIGBE ADESAKIN SEYI to IVY LEAGUE ASSOCIATES LIMITED</t>
  </si>
  <si>
    <t>TRANSFER BETWEEN CUSTOMERS 000007230117114813898385225076|ONB TRF FROM UGWUEZI IH *|ONB23011711481205756||UGWUEZI IHUOMA NWOKOCHA REF:000007230117114813898385225076</t>
  </si>
  <si>
    <t>TRANSFER BETWEEN CUSTOMERS Via GTWorld TUITION FEE FOR SBR, JUNE DIET REF:217815065000000350002301171157 from TAJUDEEN IBRAHIM ABAYOMI to IVY LEAGUE ASSOCIATES LIMITED</t>
  </si>
  <si>
    <t>Electronic Money Transfer Levy 17012023 Electronic Money Transfer Levy - 17/01/2023</t>
  </si>
  <si>
    <t>17/01/2023</t>
  </si>
  <si>
    <t>TRF FRM PETRON DRILLING FIELDS LTD TO IVY LEAGUE ASSOCIATES LTD|CBL Registration/Bonny Peter</t>
  </si>
  <si>
    <t>TRF FRM FUNSHO TOLULOPE OLUGBODE TO IVY LEAGUE ASSOCIATES LTD|FUNSHO APM March Intensive</t>
  </si>
  <si>
    <t>NIP/UBA/EDOBOR INCREASE OSAREME/MOB/IVY LEAGUE ASSO/UTO/14041894936/Edobor Increase Acca tuition</t>
  </si>
  <si>
    <t>TRF FRM PETRON DRILLING FIELDS LTD TO IVY LEAGUE ASSOCIATES LTD|Performance Management</t>
  </si>
  <si>
    <t>TRF FRM FAVOUR AMARACHI ANYAEGBUNA TO IVY LEAGUE ASSOCIATES LTD|Payment for FM and AA</t>
  </si>
  <si>
    <t>TRF FRM EDIDIONG UBONG ABBA TO IVY LEAGUE ASSOCIATES LTD|Edidiong Abba - APM</t>
  </si>
  <si>
    <t>NIP/FBN/AIYEWUMI OLUWATAMILORE/FBNMOBILE:IVY LEAGUE ASSOCIATES LTD/TWENTY FIVE THOUSAND NAIRA</t>
  </si>
  <si>
    <t>NIP/GTB/ORIKOKU   OPEMIPO EBUNOLA/AFMJ23Partpayment REF209101766000020000002301171445</t>
  </si>
  <si>
    <t>NIP/UBA/IDOTENYIN ISAAC/TUD  IB/UTO/APM intensive class /IVY LEAGUE ASSOCIATES</t>
  </si>
  <si>
    <t>TRF FRM INNOCENT CHINEDU ANUFORO TO IVY LEAGUE ASSOCIATES LTD|ACCA Tuition fees</t>
  </si>
  <si>
    <t>NIP/GTB/BABA-USMAN ZAINAB/USSD NIP Transfer from  08145340821</t>
  </si>
  <si>
    <t>TRANSFER BETWEEN CUSTOMERS Via USSD GTBank Transfer 00000000208082531020907581810000070000202301181035/21.5/\6.98\ from FAWEHINMI OLAMIDAYO DIVINE-GLO to IVY LEAGUE ASSOCIATES LIMITED</t>
  </si>
  <si>
    <t>TRANSFER BETWEEN CUSTOMERS MBANKING - FM and AA IDOWU OLANIKE REF:732802025801545650008778220325 ANY Account Transfer from IDOWU OLANIKE OLUWABUKOLA to IVY LEAGUE ASSOCIATES LIMITED</t>
  </si>
  <si>
    <t>TRANSFER BETWEEN CUSTOMERS Via GTWorld Olaide Esther REF:461478527000000420002301181250 from OLUTOYE,OLADIMEJI to IVY LEAGUE ASSOCIATES LIMITED</t>
  </si>
  <si>
    <t>TRANSFER BETWEEN CUSTOMERS Via GTWorld PM and AA REF:402505031000000600002301181643 from AGBOOLA OLOLADE MONDIAT to IVY LEAGUE ASSOCIATES LIMITED</t>
  </si>
  <si>
    <t>TRANSFER BETWEEN CUSTOMERS Via USSD GTBank Transfer 00000000259024172620907581810000070000202301182010/21.5/\6.98\ from NWOSU, UCHENNA MAUREEN to IVY LEAGUE ASSOCIATES LIMITED</t>
  </si>
  <si>
    <t>Electronic Money Transfer Levy 18012023 Electronic Money Transfer Levy - 18/01/2023</t>
  </si>
  <si>
    <t>18/01/2023</t>
  </si>
  <si>
    <t>TRF FRM IJEOMA CHIDINMA NWOSU-NNAMDI TO IVY LEAGUE ASSOCIATES LTD|SBR standard class</t>
  </si>
  <si>
    <t>TRF FRM TEMITOPE KOLAWOLE AWODEYI TO IVY LEAGUE ASSOCIATES LTD|AAA MAR 23 class</t>
  </si>
  <si>
    <t>TRF FRM CHINONYEREM EMMANUELLA ANYIM TO IVY LEAGUE ASSOCIATES LTD|ACCA Prof level reg nd lectures</t>
  </si>
  <si>
    <t>NIP/GTB/OBI CHIDINMA KAREEN/via GTWORLD Tuition</t>
  </si>
  <si>
    <t>NIP/FBN/ADESANMI  KEHINDE ADEOLA/FBNMOBILE:IVY LEAGUE ASSOCIATES LTD/SBR REVISIIN</t>
  </si>
  <si>
    <t>NIP/WBP/KAREEMAH   LAWAL/ZENITH BANK-pm class</t>
  </si>
  <si>
    <t>TRANSFER BETWEEN CUSTOMERS 000016230119091555000038996492|FBNMOBILE:IVY LEAGUE ASSOCIATES LIMITED/AAA AND AFM JULY STANDARD LECTURES|638097165560934259||PROSPER GERALDINE FAVOUR REF:000016230119091555000038996492</t>
  </si>
  <si>
    <t>TRANSFER BETWEEN CUSTOMERS MBANKING - AFM June online lectures REF:341792358411329330007252770951 ANY Account Transfer from OLUWAFEMI TEMITOPE to IVY LEAGUE ASSOCIATES LIMITED</t>
  </si>
  <si>
    <t>TRANSFER BETWEEN CUSTOMERS 000014230119100650221865460944|TRFFR standard class june 2023FRM OSAZE GRACIOUS ASHIGIDI TO IVY LEAGUE ASSOCIATES LIMITED|000014230119100607274554757624||OSAZE GRACREF:000014230119100650221865460944</t>
  </si>
  <si>
    <t>TRANSFER BETWEEN CUSTOMERS 000006230119110432708591943723|IFO IVY LEAGUE ASSOCIATES LIMITED Classes Fees Pm Andamp Fm|JF0285294661||NELSON ENEMALI REF:000006230119110432708591943723</t>
  </si>
  <si>
    <t>TRANSFER BETWEEN CUSTOMERS 000003230119122305001864960977|AppDIPIFRS LECTURE To GTBank Plc IVY LEAGUE ASSOCIATES LIMIT|S60162358||AKEREKAN HANNAH AYOMIDE REF:000003230119122305001864960977</t>
  </si>
  <si>
    <t>TRANSFER BETWEEN CUSTOMERS PART PAYMENT FOR IFRS DIPLOMA----FRM OLAWUYI ADEKUNLE FELIX</t>
  </si>
  <si>
    <t>TRANSFER BETWEEN CUSTOMERS 000016230119215941000041977679|FBNMOBILE:IVY LEAGUE ASSOCIATES LIMITED/AA AND FR|638097623815223977||OBU CHISOM NONYELUM REF:000016230119215941000041977679</t>
  </si>
  <si>
    <t>Electronic Money Transfer Levy 19012023 Electronic Money Transfer Levy - 19/01/2023</t>
  </si>
  <si>
    <t>19/01/2023</t>
  </si>
  <si>
    <t>NIP/STBC/MODUPE OLUSOLA AYOKO/IVY LEAGUE ASSOCIATES LTD</t>
  </si>
  <si>
    <t>NIP/ABN/OLAMIDE OMOWUNMI OGINNI/TRFTution FeeFRM OLAMIDE OMOWUNMI OGINNI TO IVY LEAGUE ASSOCIATES LTD</t>
  </si>
  <si>
    <t>NIP/ABN/OLAIYA O OLAWALE/TRFAPM Intensive  Reg - Olawale OlaiyaFRM OLAIYA O OLAWALE TO IVY LEAGUE ASSOCIATES LTD</t>
  </si>
  <si>
    <t>NIP/ABN/NWANNEKA UCHENNA MICHAEL/TRFTuition fee for FM + SBL June Std classFRM NWANNEKA UCHENNA MICHAEL TO IVY LEAGUE AS</t>
  </si>
  <si>
    <t>NIP/STLB/BENEDICTA OBEHI ONOLUNOSE/Transfer from BENEDICTA OBEHI ONOLUNOSE to IVY LEAGUE ASSOCIATES LTD</t>
  </si>
  <si>
    <t>TRANSFER BETWEEN CUSTOMERS 000016230120124602000043643449|FBNMOBILE:IVY LEAGUE ASSOCIATES LIMITED/SBR STANDARD LECTURES|638098155623061331||OLUWOLE-AWORETAN UDODIRIM HOPE REF:000016230120124602000043643449</t>
  </si>
  <si>
    <t>TRANSFER BETWEEN CUSTOMERS 000008230120140043043585898507|DGBNK:Vulte FT To:IVY LEAGUE ASSOCIATES LIMITED:GTBank:standard lessson: 5DD965E6AE63809820031826904|MB6020230120140043200435309496||REF:000008230120140043043585898507</t>
  </si>
  <si>
    <t>TRANSFER BETWEEN CUSTOMERS via Internet Banking Part pmt for APM Standard June from AGUNBIADE OMOWUNMI, M to IVY LEAGUE ASSOCIATES LIMITED</t>
  </si>
  <si>
    <t>TRANSFER BETWEEN CUSTOMERS 000004230120160245246607031883|MOB/IVY LEAGUE ASSO/UTO/14085030117/2 Profess Lecture Oyin Yemi G|14085030117||YEMI GIWA OYINDAMOLA OLADUNNI REF:000004230120160245246607031883</t>
  </si>
  <si>
    <t>TRANSFER BETWEEN CUSTOMERS 000010230120161212111053859209|REF4069344427 BO PATRICK AKINOLA IFO IVY LEAGUE A|4069344427||PATRICK AKINOLA REF:000010230120161212111053859209</t>
  </si>
  <si>
    <t>TRANSFER BETWEEN CUSTOMERS via Internet Banking ATX Class from OGUNMOLA OLUWATUNMISE OLUWAPEL to IVY LEAGUE ASSOCIATES LIMITED</t>
  </si>
  <si>
    <t>TRANSFER BETWEEN CUSTOMERS MBANKING - APM June 2023 Std Class REF:532075966709625300007670083892 ANY Account Transfer from ADEGEBO, OMONIKE RHODA to IVY LEAGUE ASSOCIATES LIMITED</t>
  </si>
  <si>
    <t>TRANSFER BETWEEN CUSTOMERS 000003230120201421001867784692|AppAFM CLASS OLAIFA KUDUS To GTBank Plc IVY LEAGUE ASSOCIATE|S65121246||OLAIFA KUDUS OLADIMEJI REF:000003230120201421001867784692</t>
  </si>
  <si>
    <t>Electronic Money Transfer Levy 20012023 Electronic Money Transfer Levy - 20/01/2023</t>
  </si>
  <si>
    <t>20/01/2023</t>
  </si>
  <si>
    <t>NIP/ABN/OLUWATOSIN ADEKUNBI ILESANMI-106-DIAMOND/TRFFRM OLUWATOSIN ADEKUNBI ILESANMI TO IVY LEAGUE ASSOCIATES LTD</t>
  </si>
  <si>
    <t>NIP/GTB/ADEBAYO KEHINDE FUNMILOLA/REF255224640000070000002301200728</t>
  </si>
  <si>
    <t>TRF FRM KEHINDE ISAAC OLU-JOSHUA TO IVY LEAGUE ASSOCIATES LTD|ACCA June 2023 Tuition 4 SP Papers</t>
  </si>
  <si>
    <t>NIP/FBN/ADEYEMI HAGGAI ADERIBIGBE/FBNMOBILE:IVY LEAGUE ASSOCIATES LTD/DIPIFR CLASSES FEE PART PAYMENT</t>
  </si>
  <si>
    <t>NIP/CARBO/Victor Akano/Transfer from Victor Akano (Afm Class)</t>
  </si>
  <si>
    <t>NIP/WBP/ZAINAB OLABISI YUSSUF/ZENITH BANK-</t>
  </si>
  <si>
    <t>TRF FRM OLANREWAJU OGUNWALE TO IVY LEAGUE ASSOCIATES LTD|Tuition fees Oluwadamilola ogunwale</t>
  </si>
  <si>
    <t>NIP/STBC/INITS LIMITED/EB Tuition fee for 2 paper / BST1681630T1681630</t>
  </si>
  <si>
    <t>NIP/ABN/OLUWAKEMI ESTHER IBIKUNLE-106-DIAMONDXTR/TRFPM and SBRFRM OLUWAKEMI ESTHER IBIKUNLE TO IVY LEAGUE ASSOCIATES LTD</t>
  </si>
  <si>
    <t>NIP/SKYE/OLANREWAJU SAMUEL AGBEMUKO/DGBNK:Vulte FT To:IVY LEAGUE ASSOCIATES LTD:Zenith Bank:Olanrewaju Opmipo online les</t>
  </si>
  <si>
    <t>3029768/CD ONOME OWHOLO</t>
  </si>
  <si>
    <t>NIP/FBN/OLATUNBOSUN AYOKUNLE/FBNMOBILE:IVY LEAGUE ASSOCIATES LTD/AFM   SBR ONLINE CLASSES</t>
  </si>
  <si>
    <t>TRF FRM ESTHER TEMITAYO ABIODUN TO IVY LEAGUE ASSOCIATES LTD|sbr and aaa online</t>
  </si>
  <si>
    <t>NIP/FBN/IPINLAYE AYODEJI OLANREWAJU/FBNMOBILE:IVY LEAGUE ASSOCIATES LTD/SBR FOR MARCH</t>
  </si>
  <si>
    <t>NIP/ABN/JOY OLABISI OYEKAN/TRFPart payment for lessonFRM JOY OLABISI OYEKAN TO IVY LEAGUE ASSOCIATES LTD</t>
  </si>
  <si>
    <t>NIP/FBN/ASHIMOLE CHIDIEBERE LYNDA/FBNMOBILE:IVY LEAGUE ASSOCIATES LTD/TAXATION VIDEOS</t>
  </si>
  <si>
    <t>NIP/FBN/IPINLAYE AYODEJI OLANREWAJU/FBNMOBILE:IVY LEAGUE ASSOCIATES LTD/AAA FOR JUNE</t>
  </si>
  <si>
    <t>NIP/GTB/ADENIYI ONAOPEMIPO ENOCH/via GTWORLD Part payment for tutorials</t>
  </si>
  <si>
    <t>TRF FRM JFL SYNERGY LTD TO IVY LEAGUE ASSOCIATES LTD|Babatunde Ajose</t>
  </si>
  <si>
    <t>NIP/STBC/GBEMISOLA ADEBIMPE ADEGOKE/Gbemisola Adegoke  SBL</t>
  </si>
  <si>
    <t>NIP/GTB/ADEYEYE SAMUEL ADURAGBEMI/DipIfrs REF421448863000060000002301201825</t>
  </si>
  <si>
    <t>NIP/FBN/NWANKWO GEORGE UDOKA/USSD_NWANKWO GEORGE UDOKA</t>
  </si>
  <si>
    <t>NIP/ABN/OLUGBENGA RAYMOND OLANREWAJU/TRFATX STDFRM OLUGBENGA RAYMOND OLANREWAJU TO IVY LEAGUE ASSOCIATES LTD</t>
  </si>
  <si>
    <t>TRANSFER BETWEEN CUSTOMERS Via GTWorld SBR AND AFM June 2023 REF:229695892000000700002301210751 from IDRIS OLANREWAJU ABDULKABIR to IVY LEAGUE ASSOCIATES LIMITED</t>
  </si>
  <si>
    <t>TRANSFER BETWEEN CUSTOMERS 000004230121080838841422376966|MOB/IVY LEAGUE ASSO/UTO/14091620634/Tutorial fee|14091620634||GOODLUCK JOY UCHECHI REF:000004230121080838841422376966</t>
  </si>
  <si>
    <t>TRANSFER BETWEEN CUSTOMERS Via GTWorld REF:218827712000000350002301210850 from IHEAGWAM COLLINS UCHECHUKWU to IVY LEAGUE ASSOCIATES LIMITED</t>
  </si>
  <si>
    <t>TRANSFER BETWEEN CUSTOMERS via Internet Banking from YUSUF, ABDULLAHI OLALEKAN to IVY LEAGUE ASSOCIATES LIMITED</t>
  </si>
  <si>
    <t>TRANSFER BETWEEN CUSTOMERS Via USSD GTBank Transfer 00000000904049610920907581810000010000202301211127/21.5/\6.98\ from AKANDE , DEBORAH IFEOLUWA to IVY LEAGUE ASSOCIATES LIMITED</t>
  </si>
  <si>
    <t>TRANSFER BETWEEN CUSTOMERS 000008230121112622182395777509|DGBNK:Vulte FT To:IVY LEAGUE ASSOCIATES LIMITED:GTBank:Part Payment : 59D4C7903D63809897178185007121|MB4020230121112622971823821145||REF:000008230121112622182395777509</t>
  </si>
  <si>
    <t>TRANSFER BETWEEN CUSTOMERS Via GTWorld Standard classes SBR&amp;SBL REF:571569176000000850002301211124 from MONYE VIVIAN AMALAONYE to IVY LEAGUE ASSOCIATES LIMITED</t>
  </si>
  <si>
    <t>TRANSFER BETWEEN CUSTOMERS 000014230121121311242721278702|TRFTUITION AND REGISTRATION FEE FOR ADEIFEFRM IFEOLUWA ADEIFE OWOLABI TO IVY LEAGUE ASSOCIATES LIMIT|000014230121121235232295578533||REF:000014230121121311242721278702</t>
  </si>
  <si>
    <t>TRANSFER BETWEEN CUSTOMERS MBANKING - AAA march 2023 intensive lecture Adebayo Oluwaseyi Samuel REF:304938601093309400005320284111 ANY Account Transfer from ADEBAYO OLUWASEYI SAMUEL to IVY LEAGUE ASSOCIATES LIMITED</t>
  </si>
  <si>
    <t>TRANSFER BETWEEN CUSTOMERS Via GTWorld PM &amp; Tax REF:205187391000000650002301211603 from OLUDIYA OREOLUWA RUTH to IVY LEAGUE ASSOCIATES LIMITED</t>
  </si>
  <si>
    <t>TRANSFER BETWEEN CUSTOMERS 000016230121181617000048797765|FBNMOBILE:IVY LEAGUE ASSOCIATES LIMITED/AAA INTENSIVE AND ATX RECORD|638099217777682210||DANIEL ANGEL OLUWATOSIN REF:000016230121181617000048797765</t>
  </si>
  <si>
    <t>TRANSFER BETWEEN CUSTOMERS Via USSD GTBank Transfer 00000000602038747520907581810000020000202301211935/21.5/\6.98\ from MGBEOJI, IKENNA REAGAN to IVY LEAGUE ASSOCIATES LIMITED</t>
  </si>
  <si>
    <t>Electronic Money Transfer Levy 21012023 Electronic Money Transfer Levy - 21/01/2023</t>
  </si>
  <si>
    <t>TRANSFER BETWEEN CUSTOMERS MBANKING - March Diet class REF:506921781079491600008791141283 ANY Account Transfer from ILORI OLUWATOBI ADEOLA to IVY LEAGUE ASSOCIATES LIMITED</t>
  </si>
  <si>
    <t>TRANSFER BETWEEN CUSTOMERS Via GTWorld ACCA lectures SBR REF:541519854000000300002301210733 from BAMIGBADE ADEDOYIN MARIA to IVY LEAGUE ASSOCIATES LIMITED</t>
  </si>
  <si>
    <t>NIP/UBA/PASCHAL OGUERI ANYA/LEO/SBW/UTO/Dep for FR tuition fee/IVY LEAGUE ASSOCIATES LTD</t>
  </si>
  <si>
    <t>NIP/GTB/MAKANJUOLA AMINAT OMOWUNMI/via GTWORLD F1-3</t>
  </si>
  <si>
    <t>TRF FRM OLUWAFUNMILAYO ELIZABETH OSHOBU TO IVY LEAGUE ASSOCIATES LTD|AFM lectures</t>
  </si>
  <si>
    <t>NIP/ABN/IYANUOLUWA FAVOUR AWODIPE/TRFTutorial for iyanu for PM and AA AccaFRM IYANUOLUWA FAVOUR AWODIPE TO IVY LEAGUE AS</t>
  </si>
  <si>
    <t>NIP/GTB/UZOECHI  CHIBUEZE JOHN/TutionFee REF443469713000080000002301211111</t>
  </si>
  <si>
    <t>NIP/FDP/CHUKWUDEME CAROLINE ORIZU/ONB TRF FROM CHUKWUDEME **8337 FBP</t>
  </si>
  <si>
    <t>NIP/ABN/LASISI SULEMAN/TRFIvy Part payment tuition fee ACCAFRM LASISI SULEMAN TO IVY LEAGUE ASSOCIATES LTD</t>
  </si>
  <si>
    <t>NIP/GTB/UDOH PHEBE NKECHI SAMUEL/via GTWORLD Registration for MA and FA classes</t>
  </si>
  <si>
    <t>NIP/KBL/OLOWE ELIJAH AYODEJI/TRF BO OLOWE ELIJAH AYODEJI</t>
  </si>
  <si>
    <t>NIP/GTB/FAGBEMI TIMOTHY OLUTOPE/TuitionFeesFRandTXJune2023Diet REF411301106000065000002301211539</t>
  </si>
  <si>
    <t>NIP/GTB/BAMGBALA   OLUWASEYI OYEWOLE/REF229696401000060000002301211724</t>
  </si>
  <si>
    <t>NIP/GTB/SULEIMAN  NASIRDEEN OMOJASOLA/REF445451726000035000002301211904</t>
  </si>
  <si>
    <t>21/01/2023</t>
  </si>
  <si>
    <t>21/01/2024</t>
  </si>
  <si>
    <t>21/01/2025</t>
  </si>
  <si>
    <t>21/01/2026</t>
  </si>
  <si>
    <t>21/01/2027</t>
  </si>
  <si>
    <t>21/01/2028</t>
  </si>
  <si>
    <t>21/01/2029</t>
  </si>
  <si>
    <t>21/01/2030</t>
  </si>
  <si>
    <t>21/01/2031</t>
  </si>
  <si>
    <t>21/01/2032</t>
  </si>
  <si>
    <t>21/01/2033</t>
  </si>
  <si>
    <t>21/01/2034</t>
  </si>
  <si>
    <t>22/01/2023</t>
  </si>
  <si>
    <t>ISW AP-298426742525--V07/ACCA LECTURE FEE/5875486/       LANG</t>
  </si>
  <si>
    <t>NIP/WBP/LAURETTA CHINWENDU OGBOGU/ZENITH BANK-Lauretta Ogbogu APM lecture/ June diet</t>
  </si>
  <si>
    <t>NIP/GTB/AJANAKU FOLAJIMI FAGBEMI/FRSTANDARDCLASSES REF210735817000030000002301221120</t>
  </si>
  <si>
    <t>NIP/UBN/OGUNLANA AJIBOLA OLATUNJI/MOBILE/UNION Transfer from OGUNLANA AJIBOLA OLATUNJI - Tf</t>
  </si>
  <si>
    <t>TRANSFER BETWEEN CUSTOMERS 000014230123134412279286996428|TRFPayment for AAA and SBL tuitionFRM PATRICK DANIEL OKOH TO IVY LEAGUE ASSOCIATES LIMITED|000014230123134310275715796183||PATRICK DAREF:000014230123134412279286996428</t>
  </si>
  <si>
    <t>TRANSFER BETWEEN CUSTOMERS 000007230123180524499754124119|ONB TRF FROM UGWUEZI IH **8966 FB|ONB23012306052409106||UGWUEZI IHUOMA NWOKOCHA REF:000007230123180524499754124119</t>
  </si>
  <si>
    <t>Electronic Money Transfer Levy 23012023 Electronic Money Transfer Levy - 23/01/2023</t>
  </si>
  <si>
    <t>TRANSFER BETWEEN CUSTOMERS 000007230124115148497809924234|ONB TRF FROM GBENGA SUN **8536|ONB23012411514805612||GBENGA SUNDAY AJAYI REF:000007230124115148497809924234</t>
  </si>
  <si>
    <t>Electronic Money Transfer Levy 24012023 Electronic Money Transfer Levy - 24/01/2023</t>
  </si>
  <si>
    <t>23-Jan-2023 11:39 AM</t>
  </si>
  <si>
    <t>23-Jan-2023 07:57 AM</t>
  </si>
  <si>
    <t>23-Jan-2023 01:15 PM</t>
  </si>
  <si>
    <t>23-Jan-2023 10:50 AM</t>
  </si>
  <si>
    <t>NIP/UBA/OMOSALEWA RITA ADEDIPE/MOB/IVY LEAGUE ASSO/UTO/14116893821/Trsf</t>
  </si>
  <si>
    <t>NIP/UBA/OMOSALEWA RITA ADEDIPE/MOB/IVY LEAGUE ASSO/UTO/14116810733/ACCA TUITION</t>
  </si>
  <si>
    <t>NIP/FDP/CHINENYE DARLINTINA NWACHUKWU/ONB TRF FROM CHINENYE D **6735 FBP</t>
  </si>
  <si>
    <t>CD FUNMI OLAYIWOLA 16577835</t>
  </si>
  <si>
    <t>NIP/FDP/ADEDOYIN ADUFE ADELUWOYE/ONB TRF FROM ADEDOYIN A **5288 FBP</t>
  </si>
  <si>
    <t>24-Jan-2023 05:21 AM</t>
  </si>
  <si>
    <t>24-Jan-2023 08:33 PM</t>
  </si>
  <si>
    <t>24-Jan-2023 03:06 PM</t>
  </si>
  <si>
    <t>24-Jan-2023 03:30 PM</t>
  </si>
  <si>
    <t>24-Jan-2023 04:10 AM</t>
  </si>
  <si>
    <t>NIP/GTB/AKINOLA AKINTUNDE SAMSON/via GTWORLD Online class.</t>
  </si>
  <si>
    <t>NIP/STBC/GBEMISOLA ADEBIMPE ADEGOKE/IVY LEAGUE ASSOCIATES LTD</t>
  </si>
  <si>
    <t>NIP/FDP/CHINYERE DORIS OBAYI/ONB TRF FROM CHINYERE D **9921 FBP</t>
  </si>
  <si>
    <t>NIP/UBA/TOLULOPE OLUDARE OLADAPO/MOB2/UTO/To IVY LTD/AAA and AFM</t>
  </si>
  <si>
    <t>NIP/WBP/MAGDALENE ONYEBUCHI ONYEUKWU/ZENITH BANK-Sbl</t>
  </si>
  <si>
    <t>TRANSFER BETWEEN CUSTOMERS 000016230125163258000063432850|FBNMOBILE:IVY LEAGUE ASSOCIATES LIMITED/PART PAYMENT FOR SBR AAA AND AFM|638102611790789428||ARCHIBONG LYNDA MAURICE REF:000016230125163258000063432850</t>
  </si>
  <si>
    <t>Electronic Money Transfer Levy 25012023 Electronic Money Transfer Levy - 25/01/2023</t>
  </si>
  <si>
    <t>25-Jan-2023 06:29 PM</t>
  </si>
  <si>
    <t>25-Jan-2023 07:47 AM</t>
  </si>
  <si>
    <t>25-Jan-2023 04:40 AM</t>
  </si>
  <si>
    <t>25-Jan-2023 04:07 PM</t>
  </si>
  <si>
    <t>25-Jan-2023 04:35 AM</t>
  </si>
  <si>
    <t>NIP/WBP/OLAMIDE OYEKAN/ZENITH BANK-</t>
  </si>
  <si>
    <t>NIP/GTB/OHWOFOSIRAI ANTHONIA EBELE/via GTWORLD FR</t>
  </si>
  <si>
    <t>NIP/UBA/MWUESE PASCHAL-ANYA/LEO/SBW/UTO/Pymt for FM and bal for FR/IVY LEAGUE AS</t>
  </si>
  <si>
    <t>NIP/VFD/FRANCISCA ADEBOLA OLAIFA/NIP/ACCA June diet tuition fee / To IVY LEAGUE</t>
  </si>
  <si>
    <t>26-Jan-2023 01:26 PM</t>
  </si>
  <si>
    <t>26-Jan-2023 03:59 PM</t>
  </si>
  <si>
    <t>26-Jan-2023 04:01 PM</t>
  </si>
  <si>
    <t>NIP/GTB/SOSANYA  OLUWADOLAPO MARY/REF482441687000025000002301261300</t>
  </si>
  <si>
    <t>NIP/FCMB/JAIYEOLA OLADIPUPO AYODEJI/webAFM</t>
  </si>
  <si>
    <t>NIP/UBA/AYINLA ABIODUN AFEEZ/MOB/IVY LEAGUE ASSO/UTO/14161347499/Acca lectures</t>
  </si>
  <si>
    <t>NIP/KUDA/EFEZOKHAE, JOSEPHINE ODION/CLASSES</t>
  </si>
  <si>
    <t>TRANSFER BETWEEN CUSTOMERS 000014230127065232233678669465|TRFAdetoro - ACCAFRM ADETORO NURUDEEN OKIKIOLA TO IVY LEAGUE ASSOCIATES LIMITED|000014230127065159212871369399||ADETORO NURUDEEN OKIKREF:000014230127065232233678669465</t>
  </si>
  <si>
    <t>TRANSFER BETWEEN CUSTOMERS Via GTWorld For DipIFRS Classes REF:227662111000000600002301271123 from TIJANI OLUWADARASIMI AYOMIDE to IVY LEAGUE ASSOCIATES LIMITED</t>
  </si>
  <si>
    <t>TRANSFER BETWEEN CUSTOMERS 000023230127131307005045571078|ValeMoney APMACCAMarch2023|vale_fin-VFW2301277057896130904||Vale Finance Limited Transfer Account REF:000023230127131307005045571078</t>
  </si>
  <si>
    <t>TRANSFER BETWEEN CUSTOMERS Via GTWorld Tuition and registration REF:27512308600080000.012301271316 from SAKA OLUWABUSOLA ADURAGBEMI to IVY LEAGUE ASSOCIATES LIMITED</t>
  </si>
  <si>
    <t>TRANSFER BETWEEN CUSTOMERS Via USSD GTBank Transfer 00000000275016579420907581810000073000202301271603 from ADELEKE ESTHER AYOBOLA to IVY LEAGUE ASSOCIATES LIMITED</t>
  </si>
  <si>
    <t>TRANSFER BETWEEN CUSTOMERS MBANKING - ACCA registration , tuition registration and part payment for classes REF:695776357465887050007482825481 ANY Account Transfer from ESEKIE JEFFERY OMOZOKPIA to IVY LEAGUE ASSOCIATES LIM</t>
  </si>
  <si>
    <t>TRANSFER BETWEEN CUSTOMERS 000016230127214953000074592996|FBNMOBILE:IVY LEAGUE ASSOCIATES LIMITED/CR|638104529936090747||ADERIBIGBE GANIYAT BUSAYO REF:000016230127214953000074592996</t>
  </si>
  <si>
    <t>TRANSFER BETWEEN CUSTOMERS Via GTWorld REF:208713009000000750002301272205 from ILESANMI, AYODEJI SAMUEL to IVY LEAGUE ASSOCIATES LIMITED</t>
  </si>
  <si>
    <t>Electronic Money Transfer Levy 27012023 Electronic Money Transfer Levy - 27/01/2023</t>
  </si>
  <si>
    <t>27-Jan-2023 06:09 AM</t>
  </si>
  <si>
    <t>27-Jan-2023 12:10 PM</t>
  </si>
  <si>
    <t>27-Jan-2023 09:14 AM</t>
  </si>
  <si>
    <t>27-Jan-2023 09:14 PM</t>
  </si>
  <si>
    <t>27-Jan-2023 11:12 AM</t>
  </si>
  <si>
    <t>27-Jan-2023 05:44 AM</t>
  </si>
  <si>
    <t>27-Jan-2023 09:32 AM</t>
  </si>
  <si>
    <t>27-Jan-2023 10:50 AM</t>
  </si>
  <si>
    <t>27-Jan-2023 04:40 PM</t>
  </si>
  <si>
    <t>27-Jan-2023 03:08 PM</t>
  </si>
  <si>
    <t>27-Jan-2023 08:16 PM</t>
  </si>
  <si>
    <t>27-Jan-2023 07:13 AM</t>
  </si>
  <si>
    <t>27-Jan-2023 05:57 PM</t>
  </si>
  <si>
    <t>NIP/UBA/CHINWENDUNJOKU/TUD  IBG/UTO/CHINWENDUNJOKU/IVY LEAGUE ASSOCIAT/SBR on</t>
  </si>
  <si>
    <t>NIP/SKYE/NINA LEMUEL GRANDEUR/DGBNK:Vulte FT To:IVY LEAGUE ASSOCIATES LTD:Zenith</t>
  </si>
  <si>
    <t>NIP/UBA/AJIBOWU TEMITOPE TAIWO/MOB/IVY LEAGUE ASSO/UTO/14169768461/AFM</t>
  </si>
  <si>
    <t>NIP/SCB/CHINWE SHEILA OSUAGWU/Payment for AFM class chinweosuagwu</t>
  </si>
  <si>
    <t>NIP/GTB/OKWULEHIE CHIBUIKEM  KINGSLEY/AFMAAAJune REF5016308440000490000023012711</t>
  </si>
  <si>
    <t>NIP/ABN/YEWANDE FAVOUR ONI/TRFSBR and AAAFRM YEWANDE FAVOUR ONI TO IVY LEAGUE AS</t>
  </si>
  <si>
    <t>NIP/GTB/BAMIDELE  TOSIN ESTHER/PartpaymentforSBLandAFMclass REF31910668800005000</t>
  </si>
  <si>
    <t>NIP/SCB/AZEEZ ODUNLAMI/Tuition fee</t>
  </si>
  <si>
    <t>NIP/PBNL/CAVEY CONSULT LIMITED/OLUSOLA MOSES OLASUBULUMI</t>
  </si>
  <si>
    <t>NIP/FBN/AKINYEMI ADEKUNLE JOHNSON/FBNMOBILE:IVY LEAGUE ASSOCIATES LTD/SBR N AA</t>
  </si>
  <si>
    <t>NIP/GTB/ABODUNDE  OLATOMIDE OLUMAYOWA/via GTWORLD Olatomide abodunde tutorial fe</t>
  </si>
  <si>
    <t>NIP/UBA/ABODUNDE MOFETOLUWA FEYISOPE/MOB/IVY LEAGUE ASSO/UTO/14168293220/Mofetol</t>
  </si>
  <si>
    <t>NIP/GTB/OGUNFOWORA  ISLAMIAT RANTI/USSD NIP Transfer from  09058970054</t>
  </si>
  <si>
    <t>TRANSFER BETWEEN CUSTOMERS 000004230128072323378738182621|MOB/IVY LEAGUE ASSO/UTO/14184982318/Okebugwu Bernice|14184982318||BERNICE CHIKAMUCHE CHIKAMUCHE OKEBUGWU REF:000004230128072323378738182621</t>
  </si>
  <si>
    <t>TRANSFER BETWEEN CUSTOMERS Via GTWorld SBR, SBL &amp; AFM REF:331345908000000960002301280630 from OGUNBANJO OLUWATOBI JOSEPH to IVY LEAGUE ASSOCIATES LIMITED</t>
  </si>
  <si>
    <t>TRANSFER BETWEEN CUSTOMERS Via GTWorld TAX FEE REF:219858744000000300002301281424 from MUOKA KINGSLEY to IVY LEAGUE ASSOCIATES LIMITED</t>
  </si>
  <si>
    <t>TRANSFER BETWEEN CUSTOMERS Via GTWorld Payment for first three papers and registration for Joshua Olowookere REF:254225266000000650002301281507 from ADEMOLA, FOLASHADE BERNICE to IVY LEAGUE ASSOCIATES LIMITED</t>
  </si>
  <si>
    <t>TRANSFER BETWEEN CUSTOMERS 000004230128173532199321620810|MOB/IVY LEAGUE ASSO/UTO/14195668945/Balance ACCA classes|14195668945||GOODLUCK JOY UCHECHI REF:000004230128173532199321620810</t>
  </si>
  <si>
    <t>TRANSFER BETWEEN CUSTOMERS Via GTWorld FR Lecture and Registration REF:414424263000000350002301281753 from OBASAN ESTHER IFEOLUWA to IVY LEAGUE ASSOCIATES LIMITED</t>
  </si>
  <si>
    <t>Electronic Money Transfer Levy 28012023 Electronic Money Transfer Levy - 28/01/2023</t>
  </si>
  <si>
    <t>28-Jan-2023 09:14 PM</t>
  </si>
  <si>
    <t>28-Jan-2023 05:44 AM</t>
  </si>
  <si>
    <t>28-Jan-2023 08:09 PM</t>
  </si>
  <si>
    <t>28-Jan-2023 08:50 AM</t>
  </si>
  <si>
    <t>28-Jan-2023 09:23 AM</t>
  </si>
  <si>
    <t>28-Jan-2023 01:12 PM</t>
  </si>
  <si>
    <t>28-Jan-2023 02:51 PM</t>
  </si>
  <si>
    <t>28-Jan-2023 07:04 AM</t>
  </si>
  <si>
    <t>28-Jan-2023 03:49 PM</t>
  </si>
  <si>
    <t>28-Jan-2023 06:15 PM</t>
  </si>
  <si>
    <t>28-Jan-2023 11:58 AM</t>
  </si>
  <si>
    <t>28-Jan-2023 11:38 AM</t>
  </si>
  <si>
    <t>28-Jan-2023 06:05 PM</t>
  </si>
  <si>
    <t>28-Jan-2023 11:30 AM</t>
  </si>
  <si>
    <t>28-Jan-2023 08:08 AM</t>
  </si>
  <si>
    <t>28-Jan-2023 12:30 PM</t>
  </si>
  <si>
    <t>28-Jan-2023 01:13 PM</t>
  </si>
  <si>
    <t>28-Jan-2023 04:13 PM</t>
  </si>
  <si>
    <t>28-Jan-2023 01:33 PM</t>
  </si>
  <si>
    <t>28-Jan-2023 10:32 AM</t>
  </si>
  <si>
    <t>NIP/ECO/ozichukwu obi-njoku/REFNG4084770458 BO ozichukwu obinjoku IFO IVY LEA</t>
  </si>
  <si>
    <t>TRF FRM CHARIS CHIMUANYA GEORGE TO IVY LEAGUE ASSOCIATES LTD|AA and FR</t>
  </si>
  <si>
    <t>NIP/KUDA/Osedebamen  Aigbokhaevbo/ACCA CLASS AAA</t>
  </si>
  <si>
    <t>NIP/KUDA/Osedebamen  Aigbokhaevbo/ACCA CLASS APM</t>
  </si>
  <si>
    <t>NIP/FBN/ODUTEMOWO AGBOLAHAN LEKAN/FBNMOBILE:IVY LEAGUE ASSOCIATES LTD/JUNE 23</t>
  </si>
  <si>
    <t>NIP/UBA/AKINDAHUNSI TOLU AKINTUNDE/MOB/IVY LEAGUE ASSO/UTO/14192626466/Book</t>
  </si>
  <si>
    <t>NIP/FCMB/OTUYA GODDAY/AppSBL online tuition To Zenith Bank IVY LEAGUE ASSOCIATES</t>
  </si>
  <si>
    <t>TRF FRM OLUWAFEMI AYOADE ADEGBOLA TO IVY LEAGUE ASSOCIATES LTD|part payment</t>
  </si>
  <si>
    <t>NIP/UBA/ORDIA THELMA UHUNOMA/LEO/SBW/UTO/IVY LEAGUE ASSOCIATES LTD</t>
  </si>
  <si>
    <t>NIP/STBC/AKINWALE TIMOTHY AKINTOLA/Akintola TimothyAFM</t>
  </si>
  <si>
    <t>TRF FRM ADERONKE DEBORAH ADEFIOYE TO IVY LEAGUE ASSOCIATES LTD|Pmt For Pm and Fr</t>
  </si>
  <si>
    <t>NIP/ABN/NDIDIAMAKA WINIFRED NDEBU/TRFFRM NDIDIAMAKA WINIFRED NDEBU TO IVY LEAGUE</t>
  </si>
  <si>
    <t>TRF FRM ENIOLA LANKE DAYO-ADEPOJU TO IVY LEAGUE ASSOCIATES LTD|ACCA Lessons</t>
  </si>
  <si>
    <t>NIP/GTB/OJO MOSES ABIODUN-SAL/via GTWORLD Eniola OjO- ACCA foundation</t>
  </si>
  <si>
    <t>NIP/ABN/BABAFEMI KAYODE AMOS/TRFFees Babafemi AmosFRM BABAFEMI KAYODE AMOS TO IV</t>
  </si>
  <si>
    <t>TRF FRM VERA OBEHI OFEIMU TO IVY LEAGUE ASSOCIATES LTD|Tuition fee</t>
  </si>
  <si>
    <t>NIP/STBC/OSARUMWENSE MICHAEL OSAYIWU/FR &amp; SBL June 2023</t>
  </si>
  <si>
    <t>NIP/UBA/FAVOUR ADANNA NWACHINEKE/ATM NIP @ 10331256/1013300084 Zenith</t>
  </si>
  <si>
    <t>NIP/STBC/OLUWATOMISIN COMFORT JOHN/Tuition for SBR and AAA</t>
  </si>
  <si>
    <t>NIP/UBA/AKINDAHUNSI TOLU AKINTUNDE/MOB/IVY LEAGUE ASSO/UTO/14187550924/Fees</t>
  </si>
  <si>
    <t>TRANSFER BETWEEN CUSTOMERS Via GTWorld Tax payment REF:275111561000000300002301291345 from OGUNKOYA ESTHER OLUWAKEMI to IVY LEAGUE ASSOCIATES LIMITED</t>
  </si>
  <si>
    <t>TRANSFER BETWEEN CUSTOMERS 110006230130083641023644644601|IDOWU BASHIRU balance for tutorial FairMoney|0023644644601||Paystack REF:110006230130083641023644644601</t>
  </si>
  <si>
    <t>TRANSFER BETWEEN CUSTOMERS Via GTWorld For class and reg fee AAA and AFM REF:507628234000000750002301301452 from ISHOLA , DAVID OLUSEYI to IVY LEAGUE ASSOCIATES LIMITED</t>
  </si>
  <si>
    <t>Electronic Money Transfer Levy 30012023 Electronic Money Transfer Levy - 30/01/2023</t>
  </si>
  <si>
    <t>29-Jan-2023 01:09 PM</t>
  </si>
  <si>
    <t>29-Jan-2023 01:29 PM</t>
  </si>
  <si>
    <t>29-Jan-2023 01:49 PM</t>
  </si>
  <si>
    <t>29-Jan-2023 02:09 PM</t>
  </si>
  <si>
    <t>29-Jan-2023 05:28 PM</t>
  </si>
  <si>
    <t>29-Jan-2023 05:26 PM</t>
  </si>
  <si>
    <t>29-Jan-2023 07:36 AM</t>
  </si>
  <si>
    <t>29-Jan-2023 01:38 PM</t>
  </si>
  <si>
    <t>29-Jan-2023 07:03 AM</t>
  </si>
  <si>
    <t>29-Jan-2023 06:52 PM</t>
  </si>
  <si>
    <t>29-Jan-2023 02:07 PM</t>
  </si>
  <si>
    <t>29-Jan-2023 06:25 AM</t>
  </si>
  <si>
    <t>**Rev NIP Charge:JAN SALARYYAKUBU ISIYAKA</t>
  </si>
  <si>
    <t>NIP/UBN/UMOREN,MBUOTIDEM S./USSD/UNION Transfer from UMOREN,MBUOTIDEM S.</t>
  </si>
  <si>
    <t>TRF FRM JOSHUA ADEBOYE BADEJO TO IVY LEAGUE ASSOCIATES LTD|AA Audit  5609576</t>
  </si>
  <si>
    <t>**Rev JAN SALARYYAKUBU ISIYAKACIB//NIP TFR TO YAKUBU ISIYAKA/UNITY</t>
  </si>
  <si>
    <t>NIP/FBN/UTI ELOHOR ELMA/FBNMOBILE:IVY LEAGUE ASSOCIATES LTD/AA TUITION FEE</t>
  </si>
  <si>
    <t>NIP/JAIZ/OLABISI BASIRAT SOGUNRO/IFO IVY LEAGUE ASSOCIATES LTD Apm Jun 23 Diet O</t>
  </si>
  <si>
    <t>NIP/ABN/NATHANIEL AYODELE ONI/TRF60TutionFRM NATHANIEL AYODELE ONI TO IVY LEAGUE</t>
  </si>
  <si>
    <t>NIP/ABN/OLUKOLADE OPEOLUWA FABAMWO/TRFFRM OLUKOLADE OPEOLUWA FABAMWO TO IVY LEAG</t>
  </si>
  <si>
    <t>NIP Charge:SALARY 4 JAN 23</t>
  </si>
  <si>
    <t>NIP Charge:JAN SALARYYAKUBU ISIYAKA</t>
  </si>
  <si>
    <t>NIP Charge:STAFF-SALARY</t>
  </si>
  <si>
    <t>NIP Charge:STAFF-NET-SALARY 4 JAN</t>
  </si>
  <si>
    <t>NIP Charge:NET STAFF SALARY 4 JAN</t>
  </si>
  <si>
    <t>NIP Charge:NET-STAFF-SALARY 4 JAN 23</t>
  </si>
  <si>
    <t>NIP Charge:STAFF-NET-SALARY 4 JAN 23</t>
  </si>
  <si>
    <t>NIP Charge:PYT 4 DIESEL</t>
  </si>
  <si>
    <t>PYT 2 LIRS 4 BUZ PREM &amp; DEV LEVY// TRF TO OLUMIDE AYODELE EBIETOMIYE</t>
  </si>
  <si>
    <t>JAN SALARYYAKUBU ISIYAKACIB//NIP TFR TO YAKUBU ISIYAKA/UNITY</t>
  </si>
  <si>
    <t>SALARY 4 JAN 23CIB//NIP TFR TO AISHAT AMOKE KAREEM/FDP</t>
  </si>
  <si>
    <t>STAFF-SALARYCIB//NIP TFR TO LAWANSON BUNMI GRACE/GTB</t>
  </si>
  <si>
    <t>PYT 4 MICROSOFT TEAMS UPDATE// TRF TO DAMILOLA RASHEED MOHAMMED</t>
  </si>
  <si>
    <t>NET-STAFF-SALARY 4 JAN 23CIB//NIP TFR TO WILLIAMS VANESSA OCHUOLLE /GTB</t>
  </si>
  <si>
    <t>STAFF-NET-SALARY 4 JAN 23CIB//NIP TFR TO OJONGBEDE BLESSING OLUWATOMISI/GTB</t>
  </si>
  <si>
    <t>NET STAFF SALARY 4 JANCIB//NIP TFR TO LUCKY ISHAYA MUSA/ABN</t>
  </si>
  <si>
    <t>PYT 4 2 UPS// TRF TO VINCENT ANENE EZEH</t>
  </si>
  <si>
    <t>STAFF-NET-SALARY 4 JANCIB//NIP TFR TO EBIETOMIYE OLUMIDE AYODELE/GTB</t>
  </si>
  <si>
    <t>PYT 4 DIESELCIB//NIP TFR TO ASHARAMI SYNERGY LTDD2D/GTB</t>
  </si>
  <si>
    <t>REFUND 2 ZENITH CBE// TRF TO IVY LEAGUE ASSOCIATES LTD -  CBE</t>
  </si>
  <si>
    <t>30-Jan-2023 12:54 PM</t>
  </si>
  <si>
    <t>30-Jan-2023 09:04 PM</t>
  </si>
  <si>
    <t>30-Jan-2023 09:23 PM</t>
  </si>
  <si>
    <t>30-Jan-2023 09:22 PM</t>
  </si>
  <si>
    <t>NIP/FBN/ADESANMI  KEHINDE ADEOLA/FBNMOBILE:IVY LEAGUE ASSOCIATES LTD/SBL LECTURE</t>
  </si>
  <si>
    <t>NIP/ABN/ADEBIMPE SEMIRAT AREMU/TRFPM FM and FRFRM ADEBIMPE SEMIRAT AREMU TO IVY</t>
  </si>
  <si>
    <t>NIP Charge:REFUND 4 EXCESS PYT 4 LECTURE</t>
  </si>
  <si>
    <t>NIP Charge:REFUND 4 EXCESS PYT 4 TUITION</t>
  </si>
  <si>
    <t>NIP Charge:REFUND 4 EXCESS PYT-4-TUITION</t>
  </si>
  <si>
    <t>NIP Charge:REFUND 4 EXC PYT 4 LECTURE&amp;amp;BOOKS</t>
  </si>
  <si>
    <t>NIP Charge:Refund 4 class materials</t>
  </si>
  <si>
    <t>NIP Charge:REFUND 4 FR INT CLASS</t>
  </si>
  <si>
    <t>NIP Charge:REFUND 4 EXCESS TUITION FEE</t>
  </si>
  <si>
    <t>REFUND 4 EXCESS PYT 4 LECTURECIB//NIP TFR TO OKONJI E ONYEBUCHI/ABN</t>
  </si>
  <si>
    <t>REFUND 4 EXCESS PYT-4-TUITIONCIB//NIP TFR TO AKINMOLADUN RICHARD AKINNOLA/GTB</t>
  </si>
  <si>
    <t>REFUND 4 EXCESS TUITION FEECIB//NIP TFR TO ADETORO NURUDEEN OKI/ABN</t>
  </si>
  <si>
    <t>PAYE 4 JAN 2023// TRF TO OLUMIDE AYODELE EBIETOMIYE</t>
  </si>
  <si>
    <t>REFUND 4 DIESEL// TRF TO OLUMIDE AYODELE EBIETOMIYE</t>
  </si>
  <si>
    <t>REFUND 4 EXCESS PYT 4 TUITIONCIB//NIP TFR TO TEMITOPE SHAKIRAT TAIWO/ABN</t>
  </si>
  <si>
    <t>REFUND 4 FR INT CLASSCIB//NIP TFR TO YUSUF OLUWASEUN  TEMITAYO/FBN</t>
  </si>
  <si>
    <t>Refund 4 class materialsCIB//NIP TFR TO AKINDAHUNSI TOLU AKINTUNDE/UBA</t>
  </si>
  <si>
    <t>REFUND 4 EXC PYT 4 LECTURE&amp;amp;BOOKSCIB//NIP TFR TO AYENI RUTH ANUOLUWAPO/GTB</t>
  </si>
  <si>
    <t>03-Jan-2023 02:27 PM</t>
  </si>
  <si>
    <t>04-Jan-2023 10:10 AM</t>
  </si>
  <si>
    <t>05-Jan-2023 10:21 AM</t>
  </si>
  <si>
    <t>06-Jan-2023 02:39 PM</t>
  </si>
  <si>
    <t>08-Jan-2023 08:48 AM</t>
  </si>
  <si>
    <t>08-Jan-2023 05:22 PM</t>
  </si>
  <si>
    <t>08-Jan-2023 08:58 AM</t>
  </si>
  <si>
    <t>09-Jan-2023 08:39 PM</t>
  </si>
  <si>
    <t>10-Jan-2023 01:48 PM</t>
  </si>
  <si>
    <t>11-Jan-2023 03:01 PM</t>
  </si>
  <si>
    <t>11-Jan-2023 01:50 PM</t>
  </si>
  <si>
    <t>15-Jan-2023 04:52 AM</t>
  </si>
  <si>
    <t>16-Jan-2023 08:38 PM</t>
  </si>
  <si>
    <t>20-Jan-2023 12:30 PM</t>
  </si>
  <si>
    <t>22-Jan-2023 07:09 AM</t>
  </si>
  <si>
    <t>23-Jan-2023 08:43 AM</t>
  </si>
  <si>
    <t>23-Jan-2023 04:14 PM</t>
  </si>
  <si>
    <t>23-Jan-2023 07:41 PM</t>
  </si>
  <si>
    <t>23-Jan-2023 04:40 PM</t>
  </si>
  <si>
    <t>24-Jan-2023 10:04 AM</t>
  </si>
  <si>
    <t>25-Jan-2023 07:00 PM</t>
  </si>
  <si>
    <t>25-Jan-2023 07:06 PM</t>
  </si>
  <si>
    <t>25-Jan-2023 01:25 PM</t>
  </si>
  <si>
    <t>26-Jan-2023 10:08 AM</t>
  </si>
  <si>
    <t>26-Jan-2023 03:55 PM</t>
  </si>
  <si>
    <t>27-Jan-2023 11:48 AM</t>
  </si>
  <si>
    <t>27-Jan-2023 08:59 PM</t>
  </si>
  <si>
    <t>28-Jan-2023 09:37 PM</t>
  </si>
  <si>
    <t>29-Jan-2023 06:26 AM</t>
  </si>
  <si>
    <t>31-Jan-2023 07:03 PM</t>
  </si>
  <si>
    <t>31-Jan-2023 10:35 PM</t>
  </si>
  <si>
    <t>01-Feb-2023 01:47 PM</t>
  </si>
  <si>
    <t>NIP/ABN/JOY ESOHE OMOROGIEVA/TRFFRM JOY ESOHE OMOROGIEVA TO IVY LEAGUE ASSOCIATE</t>
  </si>
  <si>
    <t>TRF FRM IBUKUNOLUWA   IJIYERA TO IVY LEAGUE ASSOCIATES LTD -  CBE|Cbl</t>
  </si>
  <si>
    <t>NIP/OPAY/KOLAPO TAJUDEEN OBIDARE/Payment for F3</t>
  </si>
  <si>
    <t>NIP/GTB/ADAMU MASA'UDU KAZAURE/FAbalance REF311224498000022500002301061438</t>
  </si>
  <si>
    <t>NIP/FBN/EHIREMEN ISAIAH/FBNMOBILE:IVY LEAGUE ASSOCIATES LTD    CBE/ACCA BT EXAM</t>
  </si>
  <si>
    <t>NIP/GTB/EPUNAM IFEANYI CHIBUZOR/via GTWORLD</t>
  </si>
  <si>
    <t>NIP/ABN/DAVID OSAZELE AILENMOAGBON-117-DIAMOND S/TRFExam paymentFRM DAVID OSAZEL</t>
  </si>
  <si>
    <t>10609295/CD FAVOUR DENNIS</t>
  </si>
  <si>
    <t>NIP/GTB/ASENUGA GABRIEL OLUWATOBI/GabrielFBT REF214844385900072500002301111500</t>
  </si>
  <si>
    <t>NIP/GTB/EPUNAM IFEANYI CHIBUZOR/via GTWORLD Cbl</t>
  </si>
  <si>
    <t>NIP/OPAY/STEPHEN OMONTUEMHEN/Transfer from to IVY LEAGUE ASSOCIATES LTD -  CBE</t>
  </si>
  <si>
    <t>NIP/ABN/FATIMAH OLAMIDE OLALEYE/TRFBt exam fee  fatimahFRM FATIMAH OLAMIDE OLALE</t>
  </si>
  <si>
    <t>NIP/FBN/AFOLALU OLUWADAMILOLA/FBNMOBILE:IVY LEAGUE ASSOCIATES LTD    CBE/OLUWADA</t>
  </si>
  <si>
    <t>NIP/ABN/ADENIKE SARAH AIYEGBIROJU/TRFNikeFRM ADENIKE SARAH AIYEGBIROJU TO IVY LE</t>
  </si>
  <si>
    <t>NIP/ABN/ISAIAH IDEMUDIA  AILENMOAGBON`/TRF TO IVY LEAGUE ASSOCIATES LTD - CBE AT</t>
  </si>
  <si>
    <t>NIP/GTB/ADESOYE OLAJUMOKE/Accaregistration REF232764033000038000002301241002</t>
  </si>
  <si>
    <t>ISW ATMPyt-003823063099-ATM4 Ayobo rd, Ipaja   Ipaja        LANG</t>
  </si>
  <si>
    <t>ISW ATMPyt-003823086738-ATM5 Ayobo rd, Ipaja   Ipaja        LANG</t>
  </si>
  <si>
    <t>NIP/ABN/PETER CHUKWUEMEKA BONNY/TRFCBE MA Bonny C PeterFRM PETER CHUKWUEMEKA BON</t>
  </si>
  <si>
    <t>NIP/GTB/ADESOYE OLAJUMOKE/PMAALECTURES REF232764033000065000002301261007</t>
  </si>
  <si>
    <t>NIP/ABN/FATIMAH OLAMIDE OLALEYE/TRFBt top upFRM FATIMAH OLAMIDE OLALEYE TO IVY L</t>
  </si>
  <si>
    <t>NIP/UBA/OLAOLUWA EMMANUEL OMODARA/MOB2/UTO/To IVY CBE/Exam payment Foundations (</t>
  </si>
  <si>
    <t>SMS Notification Charge Jan 2023</t>
  </si>
  <si>
    <t>CBE REMTTNC 4 DEC 2022// TRF TO SEACRON EDUCATIONAL NIGERIA LIMITED</t>
  </si>
  <si>
    <t>NIP/GTB/AROWOLO  AKINLABI ABRAHAM/via GTWORLD Management Accounting Exams Ivy L</t>
  </si>
  <si>
    <t>NIP/GTB/OLALEYE RONKE  ABOLORE/BTexamforAzeezahOlaleye REF2127516560000725000023</t>
  </si>
  <si>
    <t>NB ATTENDCE OF LAST WEEK</t>
  </si>
  <si>
    <t>31-Jan-2023 04:02 AM</t>
  </si>
  <si>
    <t>31-Jan-2023 10:18 AM</t>
  </si>
  <si>
    <t>31-Jan-2023 01:17 PM</t>
  </si>
  <si>
    <t>31-Jan-2023 10:57 PM</t>
  </si>
  <si>
    <t>01-Feb-2023 11:53 AM</t>
  </si>
  <si>
    <t>01-Feb-2023 12:54 PM</t>
  </si>
  <si>
    <t>01-Feb-2023 02:14 PM</t>
  </si>
  <si>
    <t>REFUND 4 EXCESS PYT 4 LECTURESCIB//NIP TFR TO IBIDOTUN EDWARD AINA/ABN</t>
  </si>
  <si>
    <t>NIP/VFD/OYEWUNMI TIMOTHY OYEDEPO/NIP/ To IVY LEAGUE ASSOCIATES LTD/1013300084</t>
  </si>
  <si>
    <t>TRF FRM FAVOUR CHIKAMSO OLEWUENYI TO IVY LEAGUE ASSOCIATES LTD|Olewuenyi Favour</t>
  </si>
  <si>
    <t>NIP/VFD/OYEWUNMI TIMOTHY OYEDEPO/NIP/Tuition fee / To IVY LEAGUE ASSOCIATES LTD/1013300084</t>
  </si>
  <si>
    <t>NIP/STBC/ADEJUMOKE ESTHER GABRIEL/Tuition fee for 3 skills exam pap</t>
  </si>
  <si>
    <t>NIP/GTB/OSISANWO  ABIMBOLA JAPHETH/Tuition fee for F4 and F5 ifo ANUOLUWA OSISAN</t>
  </si>
  <si>
    <t>TRANSFER BETWEEN CUSTOMERS MBANKING - Bako Gideon David REF:954641655050997300002936556805 ANY Account Transfer from BAKO, GIDEON DAVID to IVY LEAGUE ASSOCIATES LIMITED</t>
  </si>
  <si>
    <t>TRANSFER BETWEEN CUSTOMERS 110006230202163640023803904601|AFURE EDIJALA trf for lecturesFairMoney|0023803904601||Paystack REF:110006230202163640023803904601</t>
  </si>
  <si>
    <t>TRANSFER BETWEEN CUSTOMERS 000001230202181705000223988940|Transfer from EBUNOLUWA OLUWASOLAPE JOHNSON to IVY LEAGUE ASSOCIATES LIMITED|OneBank Transfer from EBUNOLUWA OLUWASOLAPE JOHNSON to IREF:000001230202181705000223988940</t>
  </si>
  <si>
    <t>Electronic Money Transfer Levy 02022023 Electronic Money Transfer Levy - 02/02/2023</t>
  </si>
  <si>
    <t>TRANSFER BETWEEN CUSTOMERS 000003230203002847001898436680|Applecture fees To GTBank Plc IVY LEAGUE ASSOCIATES LIMITED|S17952436||OLATOYE TAWA SARAH REF:000003230203002847001898436680</t>
  </si>
  <si>
    <t>TRANSFER BETWEEN CUSTOMERS 000008230203053231151406819008|DGBNK:Vulte FT To:IVY LEAGUE ASSOCIATES LIMITED:GTBank:Part payment : B92E67B8AE63810999150019591503|MB5020230203053231991513587639||REF:000008230203053231151406819008</t>
  </si>
  <si>
    <t>TRANSFER BETWEEN CUSTOMERS Via GTWorld Abisoye Hamzat REF:289187192000000800002302030628 from HAMZAT ABISOYE ADUNOLA to IVY LEAGUE ASSOCIATES LIMITED</t>
  </si>
  <si>
    <t>TRANSFER BETWEEN CUSTOMERS 000003230203111234001899564250|AppTuition for Pm and Fm To GTBank Plc IVY LEAGUE ASSOCIATES|S19681086||AYEMO FEHINTOLA ORISHEMEYIWA REF:000003230203111234001899564250</t>
  </si>
  <si>
    <t>TRANSFER BETWEEN CUSTOMERS MBANKING - AA and SBR REF:690903358713752600004527935046 ANY Account Transfer from ONABAMIRO ADEOLA OLUFUNMIBI to IVY LEAGUE ASSOCIATES LIMITED</t>
  </si>
  <si>
    <t>TRANSFER BETWEEN CUSTOMERS 000023230203141155008046156491|MOB: To GTBank Plc|IVY LEAGUE ASSOCIATES LIMITED You |1675429897949||ADEDOKUN OLABODE JACOBSON REF:000023230203141155008046156491</t>
  </si>
  <si>
    <t>TRANSFER BETWEEN CUSTOMERS viaGAPS03022023152075009JUNEDIETLECTURESPMTFORANJOLAACCAWNNfromACCOUNTINGWOMENSNETWORKNIGtoIVYLEAGUEASSOCIATESLIMITEDREF:0659547236152075009000000</t>
  </si>
  <si>
    <t>Electronic Money Transfer Levy 03022023 Electronic Money Transfer Levy - 03/02/2023</t>
  </si>
  <si>
    <t>TRANSFER BETWEEN CUSTOMERS /21.5/ATMNIP - ANY Account Transfer from OGUNBOYE, TAIWO VICTORIA to IVY LEAGUE ASSOCIATES LIMITED</t>
  </si>
  <si>
    <t>Electronic Money Transfer Levy 04022023 Electronic Money Transfer Levy - 04/02/2023</t>
  </si>
  <si>
    <t>02-Feb-2023 06:24 AM</t>
  </si>
  <si>
    <t>02-Feb-2023 08:05 AM</t>
  </si>
  <si>
    <t>02-Feb-2023 12:18 PM</t>
  </si>
  <si>
    <t>02-Feb-2023 06:16 PM</t>
  </si>
  <si>
    <t>02-Feb-2023 06:18 PM</t>
  </si>
  <si>
    <t>03-Feb-2023 05:15 AM</t>
  </si>
  <si>
    <t>03-Feb-2023 05:48 AM</t>
  </si>
  <si>
    <t>03-Feb-2023 06:02 AM</t>
  </si>
  <si>
    <t>03-Feb-2023 06:12 AM</t>
  </si>
  <si>
    <t>03-Feb-2023 06:17 AM</t>
  </si>
  <si>
    <t>03-Feb-2023 08:17 AM</t>
  </si>
  <si>
    <t>03-Feb-2023 08:54 AM</t>
  </si>
  <si>
    <t>03-Feb-2023 11:27 AM</t>
  </si>
  <si>
    <t>03-Feb-2023 02:23 PM</t>
  </si>
  <si>
    <t>03-Feb-2023 06:13 PM</t>
  </si>
  <si>
    <t>03-Feb-2023 08:15 PM</t>
  </si>
  <si>
    <t>03-Feb-2023 10:35 PM</t>
  </si>
  <si>
    <t>04-Feb-2023 01:25 PM</t>
  </si>
  <si>
    <t>04-Feb-2023 02:54 PM</t>
  </si>
  <si>
    <t>04-Feb-2023 02:56 PM</t>
  </si>
  <si>
    <t>04-Feb-2023 05:50 PM</t>
  </si>
  <si>
    <t>04-Feb-2023 07:14 PM</t>
  </si>
  <si>
    <t>04-Feb-2023 08:21 PM</t>
  </si>
  <si>
    <t>04-Feb-2023 08:23 PM</t>
  </si>
  <si>
    <t>04-Feb-2023 08:33 PM</t>
  </si>
  <si>
    <t>04-Feb-2023 08:35 PM</t>
  </si>
  <si>
    <t>04-Feb-2023 08:56 PM</t>
  </si>
  <si>
    <t>04-Feb-2023 09:11 PM</t>
  </si>
  <si>
    <t>05-Feb-2023 06:46 PM</t>
  </si>
  <si>
    <t>05-Feb-2023 08:53 PM</t>
  </si>
  <si>
    <t>NIP/ABN/DAMILOLA OLAWUNMI TEMITOPE/TRFPart paymentFRM DAMILOLA OLAWUNMI TEMITOPE TO IVY LEAGUE ASSOCIATES LTD</t>
  </si>
  <si>
    <t>NIP/STBC/AKINWALE TIMOTHY AKINTOLA/Akintola Timothy AFM AAA</t>
  </si>
  <si>
    <t>NIP Charge:SALARY 4 JAN 2023</t>
  </si>
  <si>
    <t>SALARY 4 JAN 2023CIB//NIP TFR TO YAKUBU ISIYAKA/UNITY</t>
  </si>
  <si>
    <t>NIP/GTB/OLUWOLE TAIWO TEMITOPE/via GTWORLD Classes</t>
  </si>
  <si>
    <t>NIP/PBNL/SKYSTONE CAPITAL AND INV. LTD/To ZENITH BANK | IVY LEAGUE ASSOCIATES LTD Bng bal. payt for staff            pro</t>
  </si>
  <si>
    <t>NIP/FBN/OKPAMEN IGHO/FBNMOBILE:IVY LEAGUE ASSOCIATES LTD/TUITION   ACCA DIPLOMA IN IFRS</t>
  </si>
  <si>
    <t>NIP/GTB/LAWAL SADIYA JOHANNA/REF631930092000050000002302022229</t>
  </si>
  <si>
    <t>NIP/ABN/YEMISI TEMITOPE  ADERINALE/TRFTuition feesFRM YEMISI TEMITOPE  ADERINALE TO IVY LEAGUE ASSOCIATES LTD</t>
  </si>
  <si>
    <t>NIP/UBA/GRANDEUR O IGHORODJE/MOB/IVY LEAGUE ASSO/UTO/14300669215/AA lecture registration</t>
  </si>
  <si>
    <t>NIP/GTB/ALTRAIDE  NWAKAEGO CHIZOBA  J./via GTWORLD SBL for Nwakaego Altraide</t>
  </si>
  <si>
    <t>NIP/GTB/OJA ELIZABETH OLADUNNI/via GTWORLD</t>
  </si>
  <si>
    <t>NIP/GTB/OKALA  VIVIAN OGECHUKWU/ACCAtutoring REF219864185000035000002302030834</t>
  </si>
  <si>
    <t>NIP/VFD/PERPETUA IJEOMA AIKAY-UNEGBU/NIP/IFRS Diploma / To IVY LEAGUE ASSOCIATES LTD/1013300084</t>
  </si>
  <si>
    <t>NIP/GTB/DOSUMU   ADEYINKA ADENIKE/via GTWORLD For financial reporting lectures and reg</t>
  </si>
  <si>
    <t>TRF FRM HALIMAH TOLUWALASE MUTIU TO IVY LEAGUE ASSOCIATES LTD|Audit and FM  tutorial fee</t>
  </si>
  <si>
    <t>NIP/OPAY/ONYINYECHUKWU SHARON MORDI/Transfer from to IVY LEAGUE ASSOCIATES LTD</t>
  </si>
  <si>
    <t>NIP/OPAY/ONYINYECHUKWU SHARON MORDI/Tution Registration</t>
  </si>
  <si>
    <t>NIP/FCMB/ADETUNJI TIMILEHIN SAMUEL/AppACCA Class for PM  FR  June 2023 To Zenith Bank IVY LEAGU</t>
  </si>
  <si>
    <t>NIP/GTB/RASAQ RASHEEDAT OMOBOLANLE/via GTWORLD Being Registration and PM lecture fee</t>
  </si>
  <si>
    <t>NIP/GTB/OHANAKA  OKECHUKWU CHINEDU/via GTWORLD Part pmt lecture fee AFM</t>
  </si>
  <si>
    <t>NIP/STBC/ADEFUNKE OMOWUMI OSOTA/ATX CLASSES</t>
  </si>
  <si>
    <t>TRF FRM KEMI BLESSING AJAYI TO IVY LEAGUE ASSOCIATES LTD|joy ajayi</t>
  </si>
  <si>
    <t>NIP/ABN/FATIMAH OLAMIDE OLALEYE/Amt includes COMM  VATUSSD_NIPIVY LEAGUE ASSOCIATES LTD</t>
  </si>
  <si>
    <t>NIP/ECO/OLUWADAMILOLA OLABANJI/REF32491354Y8CGZ BO OLUWADAMILOLA OLABANJI IFO IV</t>
  </si>
  <si>
    <t>NIP/ECO/OLUWADAMILOLA OLABANJI/REF32493125DVWQK BO OLUWADAMILOLA OLABANJI IFO IV</t>
  </si>
  <si>
    <t>NIP/UBA/EMMANUEL  TAMUNOALA/MOB/IVY LEAGUE ASSO/UTO/14327512256/Pay</t>
  </si>
  <si>
    <t>NIP/ECO/Ajibulu Ajibulu/REFNG4111839477 BO Ajibulu Ajibulu IFO IVY LEAGUE</t>
  </si>
  <si>
    <t>NIP/GTB/ALABI ELIJAH OLADUNNI/via GTWORLD Payment for AFM June Diet</t>
  </si>
  <si>
    <t>TRF FRM DANIEL BUNMI AYENI TO IVY LEAGUE ASSOCIATES LTD|From Daniel for Ivy. 4 courses.</t>
  </si>
  <si>
    <t>NIP/PBNL/OPADIRAN ADETAYO ADENIYI/MOB: To Zenith Bank Plc|IVY LEAGUE ASSOCIATES LTD Opadiran Adetayo.... AFM, SBR, TAX</t>
  </si>
  <si>
    <t>01-Feb-2023 01:46 PM</t>
  </si>
  <si>
    <t>02-Feb-2023 07:54 AM</t>
  </si>
  <si>
    <t>03-Feb-2023 10:41 PM</t>
  </si>
  <si>
    <t>04-Feb-2023 09:28 PM</t>
  </si>
  <si>
    <t>05-Feb-2023 06:48 PM</t>
  </si>
  <si>
    <t>05-Feb-2023 09:47 PM</t>
  </si>
  <si>
    <t>NIP/GTB/AROWOLO  AKINLABI ABRAHAM/via GTWORLD Management Accounting Exams Ivy L - Akinlabi A</t>
  </si>
  <si>
    <t>NIP/GTB/OLALEYE RONKE  ABOLORE/BTexamforAzeezahOlaleye REF212751656000072500002302011011</t>
  </si>
  <si>
    <t>NIP/FBN/NUBI ADELEKE AYODEJI/FBNMOBILE:IVY LEAGUE ASSOCIATES LTD    CBE/NUBI 4254340</t>
  </si>
  <si>
    <t>NIP/GTB/ADAMU MASA'UDU KAZAURE/MAexams REF311224498000072500002302032123</t>
  </si>
  <si>
    <t>NIP/PBNL/AGBOOLA  AJIBOLA YETUNDE/MOB: To Zenith Bank Plc|IVY LEAGUE ASSOCIATES LTD -  CBE FA EXAM</t>
  </si>
  <si>
    <t>Mar&amp;Jun    2022</t>
  </si>
  <si>
    <t>Class Video?</t>
  </si>
  <si>
    <t>Paper</t>
  </si>
  <si>
    <t>Total Amount</t>
  </si>
  <si>
    <t>Amount Paid</t>
  </si>
  <si>
    <t>Discount</t>
  </si>
  <si>
    <t>Refund</t>
  </si>
  <si>
    <t>Recievable</t>
  </si>
  <si>
    <t>LESS SCHOLARSHIPS</t>
  </si>
  <si>
    <t>LESS VIDEO ACCESS</t>
  </si>
  <si>
    <t>Video Access</t>
  </si>
  <si>
    <t>Video access</t>
  </si>
  <si>
    <t>05-Feb-2023 09:48 PM</t>
  </si>
  <si>
    <t>07-Feb-2023 11:44 AM</t>
  </si>
  <si>
    <t>07-Feb-2023 01:58 PM</t>
  </si>
  <si>
    <t>08-Feb-2023 12:38 PM</t>
  </si>
  <si>
    <t>09-Feb-2023 11:36 AM</t>
  </si>
  <si>
    <t>10-Feb-2023 11:30 AM</t>
  </si>
  <si>
    <t>10-Feb-2023 07:15 PM</t>
  </si>
  <si>
    <t>12-Feb-2023 09:29 AM</t>
  </si>
  <si>
    <t>13-Feb-2023 04:41 PM</t>
  </si>
  <si>
    <t>NIP/GTB/AKINBOWALE TIMILEHIN SAMUEL/PmTimilehinAkinbowale REF2512292890000350000</t>
  </si>
  <si>
    <t>ZENITH MOBILE TRANSFER FROM JOSHUA TOLULOLA OKUNLOLA</t>
  </si>
  <si>
    <t>NIP/STBC/VICTOR OLUTENI ADE ODUNTAN/CBL CBE</t>
  </si>
  <si>
    <t>TRF FRM DAMILOLA JEREMIAH AYANDA TO IVY LEAGUE ASSOCIATES LTD -  CBE|Paymt for M</t>
  </si>
  <si>
    <t>NIP/ABN/PETER CHUKWUEMEKA BONNY/TRFFFA CBEFRM PETER CHUKWUEMEKA BONNY  TO IVY LE</t>
  </si>
  <si>
    <t>NIP/STLB/HAROON HALIYAH AYOMIDE/Transfer from HAROON HALIYAH AYOMIDE to IVY LEAG</t>
  </si>
  <si>
    <t>TRANSFER BETWEEN CUSTOMERS Via GTWorld Financial reporting REF:571600305000000300002302060423 from OBI-NJOKU, OZICHUKWU JACINTA to IVY LEAGUE ASSOCIATES LIMITED</t>
  </si>
  <si>
    <t>TRANSFER BETWEEN CUSTOMERS MBANKING - Trf for AFM standard class23 REF:780995341025068800005822650649 ANY Account Transfer from OJO , OMOTOSHO SAMUEL to IVY LEAGUE ASSOCIATES LIMITED</t>
  </si>
  <si>
    <t>TRANSFER BETWEEN CUSTOMERS via Internet Banking Abiola Registration and Tuition from AKINYIMIKA, ABIOLA ISAAC to IVY LEAGUE ASSOCIATES LIMITED</t>
  </si>
  <si>
    <t>TRANSFER BETWEEN CUSTOMERS 000016230206163345000036008185|IB:70ADVANCESBLSBR|638112980252799708||GBADEBO JOHN OSOMA REF:000016230206163345000036008185</t>
  </si>
  <si>
    <t>Electronic Money Transfer Levy 06022023 Electronic Money Transfer Levy - 06/02/2023</t>
  </si>
  <si>
    <t>TRANSFER BETWEEN CUSTOMERS MBANKING - Registration and Tuition fee(FM &amp; Tax)-Aiyenuro Paul O REF:207572069478595300008740970484 ANY Account Transfer from AIYENURO, PAUL OLUKUNLE to IVY LEAGUE ASSOCIATES LIMITED</t>
  </si>
  <si>
    <t>TRANSFER BETWEEN CUSTOMERS 000010230207122802111319319419|REFNG4120725564 BO JESSE AKU IFO IVY LEAGUE ASSOC|NG4120725564||JESSE AKU REF:000010230207122802111319319419</t>
  </si>
  <si>
    <t>TRANSFER BETWEEN CUSTOMERS 000017230207133919859973383974|GTB-|638113739509867499||OLAMIDE OYEKAN REF:000017230207133919859973383974</t>
  </si>
  <si>
    <t>TRANSFER BETWEEN CUSTOMERS 000016230207163948000043309047|FBNMOBILE:IVY LEAGUE ASSOCIATES LIMITED/NONE|638113847883735373||ODIDA CHRISTIANAH AYOMIPO REF:000016230207163948000043309047</t>
  </si>
  <si>
    <t>Electronic Money Transfer Levy 07022023 Electronic Money Transfer Levy - 07/02/2023</t>
  </si>
  <si>
    <t>TRANSFER BETWEEN CUSTOMERS 000014230208113755240640403318|TRFAudit Assurance classFRM BABATUNDE OPEYEMI ALEGBELEYE TO IVY LEAGUE ASSOCIATES LIMITED|000014230208113708290576000190||BABATUNDE OREF:000014230208113755240640403318</t>
  </si>
  <si>
    <t>TRANSFER BETWEEN CUSTOMERS Via GTWorld Olaronke Arigbede REF:226893810000000350002302081239 from ARIGBEDE OLARONKE SADIAT to IVY LEAGUE ASSOCIATES LIMITED</t>
  </si>
  <si>
    <t>Electronic Money Transfer Levy 08022023 Electronic Money Transfer Levy - 08/02/2023</t>
  </si>
  <si>
    <t>TRANSFER BETWEEN CUSTOMERS 000018230209070214000508865460|MOBILE/UNION Transfer from OLOWOJOBA ADEDAMOLA DAVIES - SBR lecture and Registration |000018230209070214000508865460||OLOWOJOBA ADEDAREF:000018230209070214000508865460</t>
  </si>
  <si>
    <t>TRANSFER BETWEEN CUSTOMERS Via GTWorld JANET OKOJIE PAYMENT FOR MANAGEMENT ACCOUNTING EXAM REF:214775279000000300002302090801 from EROJE, IDRIS BOLAJI to IVY LEAGUE ASSOCIATES LIMITED</t>
  </si>
  <si>
    <t>TRANSFER BETWEEN CUSTOMERS Via GTWorld Payment for MA CBE REF:205212930000000750002302091242 from ADEJIMI, ADEDOYIN ESTHER to IVY LEAGUE ASSOCIATES LIMITED</t>
  </si>
  <si>
    <t>TRANSFER BETWEEN CUSTOMERS MBANKING - AAA and SBR Clasa REF:890919768214195400003248636751 ANY Account Transfer from AGBOOLA OLOLADE MONDIAT to IVY LEAGUE ASSOCIATES LIMITED</t>
  </si>
  <si>
    <t>Electronic Money Transfer Levy 09022023 Electronic Money Transfer Levy - 09/02/2023</t>
  </si>
  <si>
    <t>TRANSFER BETWEEN CUSTOMERS Via USSD GTBank Transfer 00000000351034205820907581810000015000202302101105/21.5/\6.98\ from OBASUYI, OBOSA ADESUWA to IVY LEAGUE ASSOCIATES LIMITED</t>
  </si>
  <si>
    <t>TRANSFER BETWEEN CUSTOMERS 000016230210122413000062811568|USSD_OWOEYE MOSES KAYODE|101300009028512671||OWOEYE MOSES KAYODE REF:000016230210122413000062811568</t>
  </si>
  <si>
    <t>TRANSFER BETWEEN CUSTOMERS Via USSD GTBank Transfer 00000000332099240220907581810000025000202302101710/21.5/\6.98\ from AGBO, OMEGA IMMACULATA to IVY LEAGUE ASSOCIATES LIMITED</t>
  </si>
  <si>
    <t>TRANSFER BETWEEN CUSTOMERS 999999230210210322893796770164|Transfer Payment|NIPMINI/110022230210210320170863045698/nibss-trf-T8G8vgemrKz7pql||KORA PAYMENTS NETWORK LIMITED REF:999999230210210322893796770164</t>
  </si>
  <si>
    <t>Electronic Money Transfer Levy 10022023 Electronic Money Transfer Levy - 10/02/2023</t>
  </si>
  <si>
    <t>TRANSFER BETWEEN CUSTOMERS MBANKING - ACCA Foundation Classes REF:937516456646275400003019006177 ANY Account Transfer from SALAU, FARUQ DOLAPO to IVY LEAGUE ASSOCIATES LIMITED</t>
  </si>
  <si>
    <t>TRANSFER BETWEEN CUSTOMERS 000014230210204737211519568086|TRFPayment for classes and registrationFRM OLUWAMAYOWA MERCY KUYORO TO IVY LEAGUE ASSOCIATES LIMITED|000014230210204647227109965698||REF:000014230210204737211519568086</t>
  </si>
  <si>
    <t>TRANSFER BETWEEN CUSTOMERS 000014230211064816253157999026|TRFSBR ONLUNE CLASSFRM JUMOKE BOLANLE AWE TO IVY LEAGUE ASSOCIATES LIMITED|000014230211064719270572798922||JUMOKE BOLANLE AWE-106-DIAREF:000014230211064816253157999026</t>
  </si>
  <si>
    <t>TRANSFER BETWEEN CUSTOMERS 000015230211091132692537002083|lectures |1335308862||SAMUEL EROMONSELE AKHUEMONKHAN REF:000015230211091132692537002083</t>
  </si>
  <si>
    <t>TRANSFER BETWEEN CUSTOMERS Via GTWorld REF:324350803000000800002302111248 from ODEY FAUSTINA, OKUKWE to IVY LEAGUE ASSOCIATES LIMITED</t>
  </si>
  <si>
    <t>TRANSFER BETWEEN CUSTOMERS MBANKING - Dip IFRS class REF:617989827871491900007253297732 ANY Account Transfer from OLANREWAJU ABIOLA OLUWAKEMI to IVY LEAGUE ASSOCIATES LIMITED</t>
  </si>
  <si>
    <t>TRANSFER BETWEEN CUSTOMERS MBANKING - REF:737993591979479000001492685360 ANY Account Transfer from ALABI ANUOLUWAPO REBECCA to IVY LEAGUE ASSOCIATES LIMITED</t>
  </si>
  <si>
    <t>Airtime Purchase CR|OPY|GTB|110223180151|059326:FROM JOEL OMOTOLA TO IVY LEAGUE ASSOCIATES LIMITED REF: 100000230211180152417482558994</t>
  </si>
  <si>
    <t>TRANSFER BETWEEN CUSTOMERS 000017230211181658080074995348|GTB-Eunice Omobolanle Fees|638117362121727482||OLANREWAJU OLUWASHINAMICHAEL AJAYI REF:000017230211181658080074995348</t>
  </si>
  <si>
    <t>Electronic Money Transfer Levy 11022023 Electronic Money Transfer Levy - 11/02/2023</t>
  </si>
  <si>
    <t>TRANSFER BETWEEN CUSTOMERS 000011230211224624000082599259|UNIFI-MobApp: ACCA EXAM FEE, Trf to GTBank Plc IVY LEAGUE ASSOCIATES LIMITED|000000000110000132302112246169||UKA CHINWENDU JULIET REF:000011230211224624000082599259</t>
  </si>
  <si>
    <t>TRANSFER BETWEEN CUSTOMERS 000017230212074639769355126824|GTB-|638117847936093716||ABIGAIL OKEKE REF:000017230212074639769355126824</t>
  </si>
  <si>
    <t>Electronic Money Transfer Levy 12022023 Electronic Money Transfer Levy - 12/02/2023</t>
  </si>
  <si>
    <t>TRANSFER BETWEEN CUSTOMERS 000016230213135341000081816464|FBNMOBILE:IVY LEAGUE ASSOCIATES LIMITED/SBR AND AFM ONLINE TUITION FEES|638118932217663528||ALABI OLABIMPE ATOKE REF:000016230213135341000081816464</t>
  </si>
  <si>
    <t>TRANSFER BETWEEN CUSTOMERS Via GTWorld For SBR JUNE 2023 REF:492451335000000300002302132130 from ALAKE OLABOBOLA ELIZABETH to IVY LEAGUE ASSOCIATES LIMITED</t>
  </si>
  <si>
    <t>Electronic Money Transfer Levy 13022023 Electronic Money Transfer Levy - 13/02/2023</t>
  </si>
  <si>
    <t>TRANSFER BETWEEN CUSTOMERS 100004230214083339102547174426|Payment for PM Class by Kolapo|100004230214083339102547174426||KOLAPO TAJUDEEN OBIDARE REF:100004230214083339102547174426</t>
  </si>
  <si>
    <t>TRANSFER BETWEEN CUSTOMERS 000001230214141659000228248922|Transfer from ODUKALE MUDIRAH ORIYOMI to IVY LEAGUE ASSOCIATES LIMITED|OneBank Transfer from ODUKALE MUDIRAH ORIYOMI to IVY LEAGUE ASREF:000001230214141659000228248922</t>
  </si>
  <si>
    <t>TRANSFER BETWEEN CUSTOMERS 000018230214140254000513003794|MOBILE/UNION Transfer from OGUN OLAYINKA BAMIDELE|000018230214140254000513003794||OGUN OLAYINKA BAMIDELE REF:000018230214140254000513003794</t>
  </si>
  <si>
    <t>Electronic Money Transfer Levy 14022023 Electronic Money Transfer Levy - 14/02/2023</t>
  </si>
  <si>
    <t>05-Feb-2023 08:54 PM</t>
  </si>
  <si>
    <t>05-Feb-2023 06:47 PM</t>
  </si>
  <si>
    <t>06-Feb-2023 11:51 AM</t>
  </si>
  <si>
    <t>08-Feb-2023 12:40 PM</t>
  </si>
  <si>
    <t>09-Feb-2023 08:09 AM</t>
  </si>
  <si>
    <t>09-Feb-2023 05:06 PM</t>
  </si>
  <si>
    <t>09-Feb-2023 11:26 AM</t>
  </si>
  <si>
    <t>10-Feb-2023 07:47 PM</t>
  </si>
  <si>
    <t>10-Feb-2023 03:29 PM</t>
  </si>
  <si>
    <t>10-Feb-2023 03:55 PM</t>
  </si>
  <si>
    <t>11-Feb-2023 08:55 AM</t>
  </si>
  <si>
    <t>11-Feb-2023 10:05 AM</t>
  </si>
  <si>
    <t>11-Feb-2023 01:06 PM</t>
  </si>
  <si>
    <t>12-Feb-2023 07:14 AM</t>
  </si>
  <si>
    <t>12-Feb-2023 07:22 AM</t>
  </si>
  <si>
    <t>12-Feb-2023 09:27 AM</t>
  </si>
  <si>
    <t>13-Feb-2023 02:41 PM</t>
  </si>
  <si>
    <t>13-Feb-2023 03:25 PM</t>
  </si>
  <si>
    <t>14-Feb-2023 03:24 PM</t>
  </si>
  <si>
    <t>NIP/PBNL/OPADIRAN ADETAYO ADENIYI/MOB: To Zenith Bank Plc|IVY LEAGUE ASSOCIATES</t>
  </si>
  <si>
    <t>TRF FRM MARY NNENNA OKORIE TO IVY LEAGUE ASSOCIATES LTD|Mary Okorie</t>
  </si>
  <si>
    <t>NIP/UBA/DARE S ALUKO/MOB2/UTO/To IVY LTD/AAA AfM SBL</t>
  </si>
  <si>
    <t>NIP/STBC/IZIEGBE EDNA FADAIRO/Edna Fadairo AAA part lecture fee</t>
  </si>
  <si>
    <t>NIP/FLUTT/TRF/ebun afm  EBUNOLUWA KOYA to IVY LEAGUE ASSOCIATES LTDSent 20000 to</t>
  </si>
  <si>
    <t>NIP/FBN/ADEOSUN OLABISI BOSEDE/FBNMOBILE:IVY LEAGUE ASSOCIATES LTD/FOR SBR LECTU</t>
  </si>
  <si>
    <t>NIP/WBP/FOLASADE ORIMOLADE/ZENITH BANK-Lecture fee</t>
  </si>
  <si>
    <t>TRF FRM WASIU   MORADEYO TO IVY LEAGUE ASSOCIATES LTD|PM FR and Tax</t>
  </si>
  <si>
    <t>NIP/GTB/AKANDE BOLUWATIFE OLUWATOBI/via GTWORLD Boluwatife Akande part payment S</t>
  </si>
  <si>
    <t>NIP/GTB/AKINOLA  OLABODE JOSHUA/LecturesandRegistration REF908429225000035000002</t>
  </si>
  <si>
    <t>NIP/FBN/ADEOSUN OLABISI BOSEDE/FBNMOBILE:IVY LEAGUE ASSOCIATES LTD/PAYMENT FOR A</t>
  </si>
  <si>
    <t>NIP/ABN/ADETUNJI ABOLANLE OLUSEUN-117-DIAMOND SA/TRFAFM  SBLFRM ADETUNJI ABOLANL</t>
  </si>
  <si>
    <t>NIP/UBA/CHINEDU ISAAC OKEBE/MOB2/UTO/To IVY LTD/Acca SBR</t>
  </si>
  <si>
    <t>TRF FRM AMINU MUHAMMAD RABIU TO IVY LEAGUE ASSOCIATES LTD|P4 FOR MUHD RABIU AMIN</t>
  </si>
  <si>
    <t>NIP/ABN/JAYNEFRANCES NNEKA CHIEDU/TRFACCA REGISTRATION FEBFRM JAYNEFRANCES NNEKA</t>
  </si>
  <si>
    <t>NIP/FBN/AJAKAYE LATEEFAT ADEDAYO/USSD_AJAKAYE LATEEFAT ADEDAYO</t>
  </si>
  <si>
    <t xml:space="preserve">NIP/GTB/AKINBOWALE TIMILEHIN SAMUEL/PmTimilehinAkinbowale REF251229289000035000002302052147 </t>
  </si>
  <si>
    <t>TRANSFER BETWEEN CUSTOMERS 000014230213131700231067189140|EXAM FEE TRFFRM ADAMU KAZAURE MASUD TO IVY LEAGUE ASSOCIATES LIMITED|000014230213131642288995090314||ADAMU KAZAURE MASUD REF:000014230213131700231067189140</t>
  </si>
  <si>
    <t>TRANSFER BETWEEN CUSTOMERS 000014230213161432274695857184|EXAM FEE TRFAcca Financial Accounting FeeFRM TAYE MUTIYAT KAMARU TO IVY LEAGUE ASSOCIATES LIMITED|000014230213161235269021555753||TAYE MUTIYATREF:000014230213161432274695857184</t>
  </si>
  <si>
    <t>TRANSFER BETWEEN CUSTOMERS MBANKING - REF:674049005006617100002796939809 ANY Account Transfer from ADAMU MASA'UDU KAZAURE to IVY LEAGUE ASSOCIATES LIMITED</t>
  </si>
  <si>
    <t>TRANSFER BETWEEN CUSTOMERS Via GTWorld Sbr and Aaa REF:422449294000000750002302150927 from ILOH, CHIEDU ROLAND to IVY LEAGUE ASSOCIATES LIMITED</t>
  </si>
  <si>
    <t>TRANSFER BETWEEN CUSTOMERS MBANKING - Chiamaka Mbofung REF:694035995326677600007981244668 ANY Account Transfer from MBOFUNG IKENNA to IVY LEAGUE ASSOCIATES LIMITED</t>
  </si>
  <si>
    <t>TRANSFER BETWEEN CUSTOMERS 000023230216183507008047232387|MOB: To GTBank Plc|IVY LEAGUE ASSOCIATES LIMITED .|1676568842840||DEPEJU-SMITH OLAMIDE RIHANAT REF:000023230216183507008047232387</t>
  </si>
  <si>
    <t>Electronic Money Transfer Levy 16022023 Electronic Money Transfer Levy - 16/02/2023</t>
  </si>
  <si>
    <t>ATM/POS ACOUNT TO ACCOUNT TRANSFER -362725--170067-000691040519;USD :AMT INCLUDES COMM VAT</t>
  </si>
  <si>
    <t>TRANSFER BETWEEN CUSTOMERS 000003230217105309001946554946|AppBT MA and FA and registration fee To GTBank Plc IVY LEAGU|S90266852||ABDULLAHI SEIDU ABEJIDE REF:000003230217105309001946554946</t>
  </si>
  <si>
    <t>Electronic Money Transfer Levy 17022023 Electronic Money Transfer Levy - 17/02/2023</t>
  </si>
  <si>
    <t>TRANSFER BETWEEN CUSTOMERS 100026230218100806000029473088|Transfer from Usman Ibrahim (Ibrahim Rasheed) |XPS/20230218/10/209487641177779||Usman Ibrahim REF:100026230218100806000029473088</t>
  </si>
  <si>
    <t>TRANSFER BETWEEN CUSTOMERS 100026230218100930000029473166|Transfer from Usman Ibrahim (Sanyaolu Hasbiyallah) |XPS/20230218/10/200059940842013||Usman Ibrahim REF:100026230218100930000029473166</t>
  </si>
  <si>
    <t>TRANSFER BETWEEN CUSTOMERS Via GTWorld Outstanding balance of the tutor fee REF:270200243000000300002302181152 from KOLEAJE OPEYEMI SHULAMITE to IVY LEAGUE ASSOCIATES LIMITED</t>
  </si>
  <si>
    <t>Electronic Money Transfer Levy 18022023 Electronic Money Transfer Levy - 18/02/2023</t>
  </si>
  <si>
    <t>TRANSFER BETWEEN CUSTOMERS 000014230221085527218671530463|TRFOdukoya tution balanceFRM OLUWATOBILOBA ADEDOYIN ODUKOYA TO IVY LEAGUE ASSOCIATES LIMITED|000014230221085446216008228195||OLUWATOBREF:000014230221085527218671530463</t>
  </si>
  <si>
    <t>Electronic Money Transfer Levy 21022023 Electronic Money Transfer Levy - 21/02/2023</t>
  </si>
  <si>
    <t>15-Feb-2023 04:45 PM</t>
  </si>
  <si>
    <t>16-Feb-2023 03:41 PM</t>
  </si>
  <si>
    <t>17-Feb-2023 04:24 PM</t>
  </si>
  <si>
    <t>17-Feb-2023 08:34 AM</t>
  </si>
  <si>
    <t>17-Feb-2023 10:24 AM</t>
  </si>
  <si>
    <t>17-Feb-2023 02:14 PM</t>
  </si>
  <si>
    <t>18-Feb-2023 11:58 AM</t>
  </si>
  <si>
    <t>18-Feb-2023 05:22 AM</t>
  </si>
  <si>
    <t>18-Feb-2023 06:38 AM</t>
  </si>
  <si>
    <t>18-Feb-2023 08:04 AM</t>
  </si>
  <si>
    <t>18-Feb-2023 12:36 PM</t>
  </si>
  <si>
    <t>18-Feb-2023 06:17 AM</t>
  </si>
  <si>
    <t>18-Feb-2023 08:29 AM</t>
  </si>
  <si>
    <t>18-Feb-2023 09:52 AM</t>
  </si>
  <si>
    <t>19-Feb-2023 06:38 AM</t>
  </si>
  <si>
    <t>22-Feb-2023 04:48 PM</t>
  </si>
  <si>
    <t>22-Feb-2023 04:50 PM</t>
  </si>
  <si>
    <t>22-Feb-2023 09:41 AM</t>
  </si>
  <si>
    <t>NIP/ABN/IBIKUNLE SUNDAY AKINGBADE/TRFRegistration and Tuition for AkingbadesFRM</t>
  </si>
  <si>
    <t>NIP/ABN/PRECIOUS LOLUWA NEJO/TRFTuition for PM n std reg feeFRM PRECIOUS LOLUWA</t>
  </si>
  <si>
    <t>NIP/WBP/SAHEED OLUWANISHOLA YUSUF/ZENITH BANK-Ok</t>
  </si>
  <si>
    <t>TRF FROM OLUWAFEMI   ADETAYO</t>
  </si>
  <si>
    <t>NIP/FBN/GEORGE SAMUEL AKPAN/FBNMOBILE:IVY LEAGUE ASSOCIATES LTD/TX PM</t>
  </si>
  <si>
    <t>NIP/GTB/DIBASHI ELIZABETH NGOZI/via GTWORLD OBU RAP Mentoring</t>
  </si>
  <si>
    <t>NIP/ABN/IFEOLUWA ADEIFE OWOLABI/TRFREMANING BALANCEFRM IFEOLUWA ADEIFE OWOLABI T</t>
  </si>
  <si>
    <t>NIP/GTB/SOSANYA  OLUWADOLAPO MARY/REF482441687000005000002302180109</t>
  </si>
  <si>
    <t>NIP/GTB/AKEREKAN HANNAH AYOMIDE/Lecturebalance REF232742243000015000002302172228</t>
  </si>
  <si>
    <t>NIP/GTB/TIAMIYU AKEEM OLAJIDE/via GTWORLD Akeem Tiamiyu</t>
  </si>
  <si>
    <t>NIP/UBA/THELMA UHUNOMA ORDIA/MOB2/UTO/To IVY LTD/Noma June class completion</t>
  </si>
  <si>
    <t>NIP/UBA/PASCHAL OGUERI ANYA/LEO/SBW/UTO/FR and Tax fee balance/IVY LEAGUE ASSOCI</t>
  </si>
  <si>
    <t>NIP/ABN/BASHIRU ADEGBOYEGA  LAWAL/TRFBasheer L AdegboyegaFRM BASHIRU ADEGBOYEGA</t>
  </si>
  <si>
    <t>NIP/STBC/TIKRISTI GAMALIEL AKANDE/Class registration fee</t>
  </si>
  <si>
    <t>TRF FRM ELJAY CONSULT CONSTRN LTD-NE PROJECT ACC TO IVY LEAGUE ASSOCIATES LTD|Tu</t>
  </si>
  <si>
    <t>NIP/FDP/HARRISON CHUKWUEBUKA ONYIBA/770 TRANSFER FROM HARRISON CHUKWUEBUKA</t>
  </si>
  <si>
    <t>NIP/ABN/NNEOMA SYLVIA OHAERI-183-DIAMOND SWAG/TRFFor AFMFRM NNEOMA SYLVIA OHAERI</t>
  </si>
  <si>
    <t>23-Feb-2023 02:15 PM</t>
  </si>
  <si>
    <t>23-Feb-2023 05:41 PM</t>
  </si>
  <si>
    <t>23-Feb-2023 09:20 PM</t>
  </si>
  <si>
    <t>24-Feb-2023 01:05 PM</t>
  </si>
  <si>
    <t>25-Feb-2023 06:16 AM</t>
  </si>
  <si>
    <t>25-Feb-2023 03:25 PM</t>
  </si>
  <si>
    <t>25-Feb-2023 04:28 PM</t>
  </si>
  <si>
    <t>25-Feb-2023 04:59 PM</t>
  </si>
  <si>
    <t>26-Feb-2023 07:25 PM</t>
  </si>
  <si>
    <t>27-Feb-2023 02:05 PM</t>
  </si>
  <si>
    <t>27-Feb-2023 06:06 PM</t>
  </si>
  <si>
    <t>27-Feb-2023 06:52 PM</t>
  </si>
  <si>
    <t>27-Feb-2023 08:04 PM</t>
  </si>
  <si>
    <t>28-Feb-2023 06:14 AM</t>
  </si>
  <si>
    <t>01-Mar-2023 12:49 AM</t>
  </si>
  <si>
    <t>NIP/GTB/SOLOMON MOREMI OMOTOLANI/via GTWORLD Tutorial Balance</t>
  </si>
  <si>
    <t>NIP/STLB/AKANDE VIVIAN YEWANDE/Transfer from AKANDE VIVIAN YEWANDE to IVY LEAGUE ASSOCIATES LTD</t>
  </si>
  <si>
    <t>NIP/GTB/BAMIDELE  TOSIN ESTHER/Partoffee REF319106688000020000002302241129</t>
  </si>
  <si>
    <t>NIP/WBP/FOLASADE ORIMOLADE/ZENITH BANK-Tuition fee balance</t>
  </si>
  <si>
    <t>NIP/GTB/TAIWO RACHAEL OLUWATOYIN/via GTWORLD From toyin taiwo</t>
  </si>
  <si>
    <t>NIP/SKYE/MUFUTAU ADEWALE OGUNDARE/DGBNK:Vulte FT To:IVY LEAGUE ASSOCIATES LTD:Zenith Bank:FA,MA and BT lectures: 64E3C1E</t>
  </si>
  <si>
    <t>NIP/FCMB/OKAFOR DIVINE-FAVOUR CHIMERENMA/AppTAX and SBL To Zenith Bank IVY LEAGUE ASSOCIATES LTD</t>
  </si>
  <si>
    <t>NIP/STBC/UGOCHUKWU HECTOR EKWUGHA/Ugochukwu E.</t>
  </si>
  <si>
    <t>NIP/GTB/YUSUF  MARIAM MORENIKEJI/via GTWORLD Tution and Reg fee</t>
  </si>
  <si>
    <t>NIP/GTB/TAIWO RACHAEL OLUWATOYIN/via GTWORLD For 3 session cbl pm and fr</t>
  </si>
  <si>
    <t>NIP/GTB/RUFAI JAMIU OLAYIDE/via GTWORLD Jamiu Rufai Tuition Balance</t>
  </si>
  <si>
    <t>NIP/UBA/PASCHAL OGUERI ANYA/LEO/SBW/UTO/Registration Fee Balance/IVY LEAGUE ASSOCIATES LTD</t>
  </si>
  <si>
    <t>TRANSFER BETWEEN CUSTOMERS MBANKING - REF:158098947399067700008655894626 ANY Account Transfer from ESEKIE JEFFERY OMOZOKPIA to IVY LEAGUE ASSOCIATES LIMITED</t>
  </si>
  <si>
    <t>TRANSFER BETWEEN CUSTOMERS 000018230223140245000520937709|MOBILE/UNION Transfer from GBADEBO JOHN OSOMA - Bal: SBR Andamp amp amp SBL|000018230223140245000520937709||GBADEBO JOHN OSOMA REF:000018230223140245000520937709</t>
  </si>
  <si>
    <t>Electronic Money Transfer Levy 23022023 Electronic Money Transfer Levy - 23/02/2023</t>
  </si>
  <si>
    <t>TRANSFER BETWEEN CUSTOMERS Via GTWorld Tuition Fee balance for SBL &amp; AFM REF:248277721000000300002302240955 from ODAGBODO OLUBUNMI ISRAEL to IVY LEAGUE ASSOCIATES LIMITED</t>
  </si>
  <si>
    <t>Electronic Money Transfer Levy 24022023 Electronic Money Transfer Levy - 24/02/2023</t>
  </si>
  <si>
    <t>TRANSFER BETWEEN CUSTOMERS 000016230226122135000071773076|FBNMOBILE:IVY LEAGUE ASSOCIATES LIMITED/BAL FOR SBR AAA AND AFM LECTURES|638130108956045669||ARCHIBONG LYNDA MAURICE REF:000016230226122135000071773076</t>
  </si>
  <si>
    <t>Electronic Money Transfer Levy 26022023 Electronic Money Transfer Levy - 26/02/2023</t>
  </si>
  <si>
    <t>TRANSFER BETWEEN CUSTOMERS 000008230227163539539774109307|DGBNK:Vulte FT To:IVY LEAGUE ASSOCIATES LIMITED:GTBank:Balance Payment : 7D6002282E63813112536901340|MB3020230227163539125397435728||REF:000008230227163539539774109307</t>
  </si>
  <si>
    <t>Electronic Money Transfer Levy 27022023 Electronic Money Transfer Levy - 27/02/2023</t>
  </si>
  <si>
    <t>TRANSFER BETWEEN CUSTOMERS 000036230228113813531792950512|000036230228113813531792950512 FROM OPTIMUS BANK KEHINDE OLUWANIFEMI ADEYEMO TO IVY LEAGUE ASSOCIATE|581223329978336877||KEHINDE OLUWREF:000036230228113813531792950512</t>
  </si>
  <si>
    <t>Electronic Money Transfer Levy 28022023 Electronic Money Transfer Levy - 28/02/2023</t>
  </si>
  <si>
    <t>TRANSFER BETWEEN CUSTOMERS 000014230301102002294801466089|TRFTuition balanceFRM ENIFOME ABANABA TO IVY LEAGUE ASSOCIATES LIMITED|000014230301101936284807264165||ENIFOME ABANABA REF:000014230301102002294801466089</t>
  </si>
  <si>
    <t>TRANSFER BETWEEN CUSTOMERS Via GTWorld 50% BALANCE FOR SBR AND SBL LECTURES REF:226953440000000450002303011855 from SANUSI,AHMED A to IVY LEAGUE ASSOCIATES LIMITED</t>
  </si>
  <si>
    <t>TRANSFER BETWEEN CUSTOMERS Via GTWorld Balance REF:323258410000000100002303011910 from BAKO, GIDEON DAVID to IVY LEAGUE ASSOCIATES LIMITED</t>
  </si>
  <si>
    <t>Electronic Money Transfer Levy 01032023 Electronic Money Transfer Levy - 01/03/2023</t>
  </si>
  <si>
    <t>TRANSFER BETWEEN CUSTOMERS Via GTWorld For FR June REF:215785889000000300002303021301 from KOLOFO ADEM to IVY LEAGUE ASSOCIATES LIMITED</t>
  </si>
  <si>
    <t>Electronic Money Transfer Levy 02032023 Electronic Money Transfer Levy - 02/03/2023</t>
  </si>
  <si>
    <t>TRANSFER BETWEEN CUSTOMERS 000008230303100901941553329608|DGBNK:Vulte FT To:IVY LEAGUE ASSOCIATES LIMITED:GTBank:balance lecture fee : 8187542C576381343493628|MB1020230303100901349414941135||REF:000008230303100901941553329608</t>
  </si>
  <si>
    <t>TRANSFER BETWEEN CUSTOMERS 000014230303120928233764931487|TRFBalance for AAA lectureFRM OMEGA IMMACULATA AGBO TO IVY LEAGUE ASSOCIATES LIMITED|000014230303120913296250229463||OMEGA IMMACULATAREF:000014230303120928233764931487</t>
  </si>
  <si>
    <t>TRANSFER BETWEEN CUSTOMERS Via GTWorld Balance REF:248259245000000240002303031822 from AKINSIJU AYOMIDE OMOTOLA to IVY LEAGUE ASSOCIATES LIMITED</t>
  </si>
  <si>
    <t>Electronic Money Transfer Levy 03032023 Electronic Money Transfer Levy - 03/03/2023</t>
  </si>
  <si>
    <t>TRANSFER BETWEEN CUSTOMERS 000006230304081830345968453324|IFO IVY LEAGUE ASSOCIATES LIMITED Saka Aaa Part Payment |JF0351510493||ABDULKADIR OLAITAN SAKA REF:000006230304081830345968453324</t>
  </si>
  <si>
    <t>TRANSFER BETWEEN CUSTOMERS 000004230304142554200203038532|TUD IBG/UTO/BERNICEOKEBUGWU/IVY LEAGUE ASSOCIAT/BERNI|200203038532||BERNICEOKEBUGWU REF:000004230304142554200203038532</t>
  </si>
  <si>
    <t>Electronic Money Transfer Levy 04032023 Electronic Money Transfer Levy - 04/03/2023</t>
  </si>
  <si>
    <t>TRANSFER BETWEEN CUSTOMERS via Internet Banking Bal. for APM June STD from AGUNBIADE OMOWUNMI, M to IVY LEAGUE ASSOCIATES LIMITED</t>
  </si>
  <si>
    <t>TRANSFER BETWEEN CUSTOMERS viaGAPS638135395294983893-1153731959STAFFSALARYfromIVYLEAGUEASSOCIATESLIMITEDtoEBIETOMIYEOLUMIDEAYODELEREF:0124533814153731959000000</t>
  </si>
  <si>
    <t>TRANSFER BETWEEN CUSTOMERS viaGAPS638135473229341992-1153736790STAFFSALARYfromIVYLEAGUEASSOCIATESLIMITEDtoLAWANSONBUNMIGRACEREF:0124533814153736790000000</t>
  </si>
  <si>
    <t>NIBSS Instant Payment Outward 000013230305160219000006986032 638135456785512204-1 STAFF PAYE 153736314 IFO : ZBN/OLUMIDE AYODELE EBIETOMIYE REF:209075818122960000001537363140</t>
  </si>
  <si>
    <t>NIP CHARGE 000013230305160219000006986032 NIP TRANSFER COMMISSION FOR 638135456785512204-1 STAFF PAYE 153736314 ReF:209075818122960000001537363140</t>
  </si>
  <si>
    <t>VALUE ADDED TAX VAT ON NIP TRANSFER FOR 63813</t>
  </si>
  <si>
    <t>TRANSFER BETWEEN CUSTOMERS via GAPS 638135461660661348-2 153736666 STAFF NET SALARY from IVY LEAGUE ASSOCIATES LIMITED to OJONGBEDE BLESSING OLUWATOMISI REF: 0124533814153736666000000</t>
  </si>
  <si>
    <t>TRANSFER BETWEEN CUSTOMERS via GAPS 638135462424505606-3 153736667 STAFF NETSALARY from IVY LEAGUE ASSOCIATES LIMITED to WILLIAMS VANESSA OCHUOLLE REF: 0124533814153736667000000</t>
  </si>
  <si>
    <t>NIBSS Instant Payment Outward 000013230305160853000006999053 638135466124556730-6 PYT 4 CAR PARK 153736670 IFO : SKYE(POL)/GODDEY KELVIN EMUDIAYERE REF:209075818110000000001537366700</t>
  </si>
  <si>
    <t>NIP CHARGE 000013230305160853000006999053 NIP TRANSFER COMMISSION FOR 638135466124556730-6 PYT 4 CAR PARK 153736670 ReF:209075818110000000001537366700</t>
  </si>
  <si>
    <t>NIBSS Instant Payment Outward 000013230305160853000006999073 638135463844575544-4 STAFF-SALARY 153736668 IFO : FB/AISHAT AMOKE KAREEM REF:209075818130000000001537366680</t>
  </si>
  <si>
    <t>NIP CHARGE 000013230305160853000006999073 NIP TRANSFER COMMISSION FOR 638135463844575544-4 STAFF-SALARY 153736668 ReF:209075818130000000001537366680</t>
  </si>
  <si>
    <t>NIBSS Instant Payment Outward 000013230305160852000006999040 638135460483607546-1 STAFF-NET-SALARY 153736665 IFO : ACCESS/LUCKY ISHAYA MUSA REF:209075818110579333001537366650</t>
  </si>
  <si>
    <t>NIP CHARGE 000013230305160852000006999040 NIP TRANSFER COMMISSION FOR 638135460483607546-1 STAFF-NET-SALARY 153736665 ReF:209075818110579333001537366650</t>
  </si>
  <si>
    <t>NIBSS Instant Payment Outward 000013230305160853000006999056 638135468685054059-8 SALARY 4 STAFF 153736672 IFO : ACCESS/ISIYAKU YAKUBU REF:209075818130000000001537366720</t>
  </si>
  <si>
    <t>NIP CHARGE 000013230305160853000006999056 NIP TRANSFER COMMISSION FOR 638135468685054059-8 SALARY 4 STAFF 153736672 ReF:209075818130000000001537366720</t>
  </si>
  <si>
    <t>Electronic Money Transfer Levy 06032023 Electronic Money Transfer Levy - 06/03/2023</t>
  </si>
  <si>
    <t>TRANSFER BETWEEN CUSTOMERS viaGAPS638136311339649411-1153755387INVTMTWITHMERISTEMfromIVYLEAGUEASSOCIATESLIMITEDtoMERISTEMWEALTHMANAGEMENTLTDREF:0124533814153755387000000</t>
  </si>
  <si>
    <t>TRANSFER BETWEEN CUSTOMERS 000014230307072928215220728442|TRFBalance of tuition feeFRM JESUTOFUNMI DAMILOLA DADA TO IVY LEAGUE ASSOCIATES LIMITED|000014230307072706238858325600||JESUTOFUNMI DREF:000014230307072928215220728442</t>
  </si>
  <si>
    <t>TRANSFER BETWEEN CUSTOMERS Via GTWorld 70% part payment tuition etc REF:461610302000000490002303070914 from FAGUNWA OLUWANISHOLA O to IVY LEAGUE ASSOCIATES LIMITED</t>
  </si>
  <si>
    <t>Electronic Money Transfer Levy 07032023 Electronic Money Transfer Levy - 07/03/2023</t>
  </si>
  <si>
    <t>01-Mar-2023 12:39 PM</t>
  </si>
  <si>
    <t>01-Mar-2023 03:09 PM</t>
  </si>
  <si>
    <t>01-Mar-2023 05:27 PM</t>
  </si>
  <si>
    <t>01-Mar-2023 05:49 PM</t>
  </si>
  <si>
    <t>01-Mar-2023 08:57 PM</t>
  </si>
  <si>
    <t>01-Mar-2023 09:06 PM</t>
  </si>
  <si>
    <t>01-Mar-2023 09:26 PM</t>
  </si>
  <si>
    <t>02-Mar-2023 08:19 AM</t>
  </si>
  <si>
    <t>02-Mar-2023 10:28 AM</t>
  </si>
  <si>
    <t>02-Mar-2023 10:39 AM</t>
  </si>
  <si>
    <t>02-Mar-2023 11:31 AM</t>
  </si>
  <si>
    <t>02-Mar-2023 06:37 PM</t>
  </si>
  <si>
    <t>03-Mar-2023 05:04 PM</t>
  </si>
  <si>
    <t>03-Mar-2023 05:23 PM</t>
  </si>
  <si>
    <t>04-Mar-2023 07:36 AM</t>
  </si>
  <si>
    <t>04-Mar-2023 07:39 AM</t>
  </si>
  <si>
    <t>04-Mar-2023 07:49 AM</t>
  </si>
  <si>
    <t>04-Mar-2023 08:11 AM</t>
  </si>
  <si>
    <t>04-Mar-2023 12:28 PM</t>
  </si>
  <si>
    <t>04-Mar-2023 04:46 PM</t>
  </si>
  <si>
    <t>05-Mar-2023 08:52 AM</t>
  </si>
  <si>
    <t>05-Mar-2023 11:39 AM</t>
  </si>
  <si>
    <t>06-Mar-2023 01:47 PM</t>
  </si>
  <si>
    <t>06-Mar-2023 05:00 PM</t>
  </si>
  <si>
    <t>07-Mar-2023 08:55 AM</t>
  </si>
  <si>
    <t>07-Mar-2023 10:37 AM</t>
  </si>
  <si>
    <t>NIP/VFD/PocketApp/NIP/ivy lecture fee / OKECHUKWU AJAH to IVY LEAGUE ASSOCIATES LTDS/1013300084</t>
  </si>
  <si>
    <t>NIP/GTB/OLAFEMI OLUWATOMI OWAOPEMIPO/via GTWORLD Balance payment - Tomi Olafemi</t>
  </si>
  <si>
    <t>NIP/UBA/ABODUNDE MOFETOLUWA FEYISOPE/MOB/IVY LEAGUE ASSO/UTO/14922596552/Mofe</t>
  </si>
  <si>
    <t>NIP/ABN/DAMILOLA OLAWUNMI TEMITOPE/TRFBalace 10FRM DAMILOLA OLAWUNMI TEMITOPE TO IVY LEAGUE ASSOCIATES LTD</t>
  </si>
  <si>
    <t>NIP/GTB/BAMIDELE  TOSIN ESTHER/Balancepayment REF319106688000015000002302281944</t>
  </si>
  <si>
    <t>NIP/ABN/LASISI SULEMAN/TRFFRM LASISI SULEMAN TO IVY LEAGUE ASSOCIATES LTD</t>
  </si>
  <si>
    <t>NIP/GTB/AYANFEOLUWA ISRAEL OLUWASEUN/via GTWORLD ACCA Dip IFRS</t>
  </si>
  <si>
    <t>NIP/GTB/OJA ELIZABETH OLADUNNI/via GTWORLD Payment for MAF2 tuition</t>
  </si>
  <si>
    <t>NIP/ABN/AFEES ADETUNJI TIAMIYU/TRFFinancial Reporting + Reg FeeFRM AFEES ADETUNJI TIAMIYU TO IVY LEAGUE ASSOCIATES LTD</t>
  </si>
  <si>
    <t>NIP/GTB/LOLARA ACCESSORIES AND MORE/Laura Imongirie ACCA class LAURA IMONGIRIE ACCA CLASS</t>
  </si>
  <si>
    <t>NIP/GTB/GHOMORAI  TIENADOR/via GTWORLD OBU Mentorship</t>
  </si>
  <si>
    <t>NIP/FBN/ORIKOKU OPEMIPO EBUNOLA/FBNMOBILE:IVY LEAGUE ASSOCIATES LTD/BALANCE OF AFM</t>
  </si>
  <si>
    <t>NIP/GTB/IGHODARO NOSAKHARE UYIME-ABASI/via GTWORLD</t>
  </si>
  <si>
    <t>TRF FRM MATILDA OGHENEYOME ATO TO IVY LEAGUE ASSOCIATES LTD|acca classes</t>
  </si>
  <si>
    <t>TRF FRM MBUOTIDEM SUNDAY UMOREN TO IVY LEAGUE ASSOCIATES LTD|2nd payment for classes</t>
  </si>
  <si>
    <t>NIP/UBA/AYINLA ABIODUN AFEEZ/MOB/IVY LEAGUE ASSO/UTO/14995349654/ACCA tuition</t>
  </si>
  <si>
    <t>NIP/UBA/AYINLA ABIODUN AFEEZ/MOB/IVY LEAGUE ASSO/UTO/14995383019/ACCA tuition</t>
  </si>
  <si>
    <t>NIP/ABN/JOY OLABISI OYEKAN/TRFBalanceFRM JOY OLABISI OYEKAN TO IVY LEAGUE ASSOCIATES LTD</t>
  </si>
  <si>
    <t>NIP/STBC/FEYISAYO RAHEEMA AROGUNDADE/A class and registration</t>
  </si>
  <si>
    <t>NIP/GTB/OGUNLANA  AJIBOLA OLATUNJI/REF213787875000020000002303041644</t>
  </si>
  <si>
    <t>TRF FRM FUNSHO TOLULOPE OLUGBODE TO IVY LEAGUE ASSOCIATES LTD|Funsho student registration</t>
  </si>
  <si>
    <t>NIP/GTB/HABIB SAFIYYA SARDAUNA/via GTWORLD</t>
  </si>
  <si>
    <t>NIP/GTB/ADEBAYO TOLULOPE OLUSEYE/via GTWORLD Tuition Balance</t>
  </si>
  <si>
    <t>NIP/GTB/IYIORIOBHE OGUEKHIAN ANASTASIA/AnastasiaIyioriobhe REF412415092000030000002303070854</t>
  </si>
  <si>
    <t>NIP/KUDA/ADENIYI, ENOCH ONAOPEMIPO/PAYMENT</t>
  </si>
  <si>
    <t>TRANSFER BETWEEN CUSTOMERS 100004230306124413102939742539|Adamu Kazaure 37876670 MA|100004230306124413102939742539||CBE-ADAMU KAZAURE MASUD REF:100004230306124413102939742539</t>
  </si>
  <si>
    <t>TRANSFER BETWEEN CUSTOMERS Via GTWorld Tutorial fee- AA. Virtual REF:216801781000000350002303101313 from OLANIYI, AKEEM OLALEKAN to IVY LEAGUE ASSOCIATES LIMITED</t>
  </si>
  <si>
    <t>TRANSFER BETWEEN CUSTOMERS Via GTWorld 2 ACCA courses (Performance mgt and Audit) for Laju REF:240359217000000650002303101319 from MALEGHEMI UTSEORITSELAJU to IVY LEAGUE ASSOCIATES LIMITED</t>
  </si>
  <si>
    <t>Electronic Money Transfer Levy 10032023 Electronic Money Transfer Levy - 10/03/2023</t>
  </si>
  <si>
    <t>09-Mar-2023 06:11 PM</t>
  </si>
  <si>
    <t>09-Mar-2023 09:53 AM</t>
  </si>
  <si>
    <t>09-Mar-2023 04:33 PM</t>
  </si>
  <si>
    <t>10-Mar-2023 08:47 AM</t>
  </si>
  <si>
    <t>10-Mar-2023 08:55 AM</t>
  </si>
  <si>
    <t>10-Mar-2023 08:12 AM</t>
  </si>
  <si>
    <t>11-Mar-2023 10:33 AM</t>
  </si>
  <si>
    <t>11-Mar-2023 12:01 PM</t>
  </si>
  <si>
    <t>11-Mar-2023 02:06 PM</t>
  </si>
  <si>
    <t>11-Mar-2023 09:13 AM</t>
  </si>
  <si>
    <t>11-Mar-2023 12:46 PM</t>
  </si>
  <si>
    <t>11-Mar-2023 07:29 AM</t>
  </si>
  <si>
    <t>12-Mar-2023 07:49 AM</t>
  </si>
  <si>
    <t>13-Mar-2023 11:20 AM</t>
  </si>
  <si>
    <t>13-Mar-2023 03:12 PM</t>
  </si>
  <si>
    <t>TRF FRM HAGGAI   ADEYEMI TO IVY LEAGUE ASSOCIATES LTD|BAL PAYMENT - DipIFR Class</t>
  </si>
  <si>
    <t>NIP/ABN/TIMOTHY AYOBAMI OMOTAYO/TRFAcca OBUFRM TIMOTHY AYOBAMI OMOTAYO TO IVY LE</t>
  </si>
  <si>
    <t>NIP CR/MERISTEM WEALTH MANAGEMENT LTD/GTB/NIP</t>
  </si>
  <si>
    <t>NIP/GTB/UNEIDU JOY OJONUGWA/via GTWORLD Purpose laura Imongirie SBR Class</t>
  </si>
  <si>
    <t>NIP/GTB/SYLVANUS  IKECHUKWU C./APM Class Registration - IK</t>
  </si>
  <si>
    <t>TRF FRM IFEOMA NGOZI OKOLI TO IVY LEAGUE ASSOCIATES LTD|AFM class</t>
  </si>
  <si>
    <t>NIP/SCB/TEMITOPE OGUNKOYA/Temitope balance</t>
  </si>
  <si>
    <t>NIP/GTB/ORUNGBEJA ADEOLA JOLADE/via GTWORLD Adeola tuition</t>
  </si>
  <si>
    <t>NIP/WBP/IFEANYI  EPUNAM/ZENITH BANK-FM and TAX classes</t>
  </si>
  <si>
    <t>NIP/STBC/ANUOLUWAPO MODUPEOLA IDOWU/Anuoluwapo's tutorial</t>
  </si>
  <si>
    <t>NIP/ABN/ABEEB TEMITAYO ADESINA/TRFAFM AND SBRFRM ABEEB TEMITAYO ADESINA TO IVY L</t>
  </si>
  <si>
    <t>NIP/ABN/ADEBIMPE NOFISAT ADEWUNMI-183-DIAMOND SW/NIPIVY LEAGUE ASSOCIATES LTD101</t>
  </si>
  <si>
    <t>NIP/ABN/ADEBIMPE NOFISAT ADEWUNMI/NIPIVY LEAGUE ASSOCIATES LTD1010084ADEBIMPE NO</t>
  </si>
  <si>
    <t>NIP/FCMB/SILONG MARVIN NJIDEK/App To Zenith Bank IVY LEAGUE ASSOCIATES LTD</t>
  </si>
  <si>
    <t>RECEIVABLES/EXCESS PAYMENT</t>
  </si>
  <si>
    <t>Intensive revision JUNE 2023(WEEKDAY)</t>
  </si>
  <si>
    <t>STANDARD CLASS</t>
  </si>
  <si>
    <t>ACTUAL</t>
  </si>
  <si>
    <t>DICOUNT</t>
  </si>
  <si>
    <t>RECVB</t>
  </si>
  <si>
    <t>INTENSIVE</t>
  </si>
  <si>
    <t>DIPLOMA</t>
  </si>
  <si>
    <t>WEEKDAY</t>
  </si>
  <si>
    <t>VIDEO ACCESS</t>
  </si>
  <si>
    <t>DIFF</t>
  </si>
  <si>
    <t>CHECK</t>
  </si>
  <si>
    <t>Expected revenue</t>
  </si>
  <si>
    <t>Cash at Bank</t>
  </si>
  <si>
    <t>Less refund</t>
  </si>
  <si>
    <t>Schorlaship</t>
  </si>
  <si>
    <t>Receivables</t>
  </si>
  <si>
    <t>Deductables</t>
  </si>
  <si>
    <t>Less deductables</t>
  </si>
  <si>
    <t>Less expected revenue</t>
  </si>
  <si>
    <t>Revenue surplus</t>
  </si>
  <si>
    <t>Revenue Sources</t>
  </si>
  <si>
    <t>REVENUE SOURCES</t>
  </si>
  <si>
    <t>EXPECTED NET INFLOWS</t>
  </si>
  <si>
    <t xml:space="preserve">ADD EXP REVENUE FROM SPONSORED </t>
  </si>
  <si>
    <t>LESS DIET REFUNDS</t>
  </si>
  <si>
    <t>Surplus or suspense A/C</t>
  </si>
  <si>
    <t>SPONSORED</t>
  </si>
  <si>
    <t>TRANSFER BETWEEN CUSTOMERS 000014230316203839254112249325|TRFSbr PaulaFRM PAULA OBIANUJU IHENACHOR TO IVY LEAGUE ASSOCIATES LIMITED|000014230316203750283926047477||PAULA OBIANUJU IHENACHOR REF:000014230316203839254112249325</t>
  </si>
  <si>
    <t>Electronic Money Transfer Levy 16032023 Electronic Money Transfer Levy - 16/03/2023</t>
  </si>
  <si>
    <t>TRANSFER BETWEEN CUSTOMERS MBANKING - Rabia to Ivy League Associates for January to April 2023 ACCA Prep Classes REF:912737598171610000007754351110 ANY Account Transfer from IBRAHIM RABIATU, B. to IVY LEAGUE ASSOCIATES LIM</t>
  </si>
  <si>
    <t>Electronic Money Transfer Levy 17032023 Electronic Money Transfer Levy - 17/03/2023</t>
  </si>
  <si>
    <t>TRANSFER BETWEEN CUSTOMERS Via GTWorld JoshTuitionfee REF:571591499000000750002303180710 from AYENI JOSHUA OPEYEMI to IVY LEAGUE ASSOCIATES LIMITED</t>
  </si>
  <si>
    <t>TRANSFER BETWEEN CUSTOMERS viaGAPS638143045828988197-1154109091IOUTOMRBINUYOfromIVYLEAGUEASSOCIATESLIMITEDtoBINUYOBLESSINGADEWUMIREF:0124533814154109091000000</t>
  </si>
  <si>
    <t>TRANSFER BETWEEN CUSTOMERS viaGAPS638145935072174485-1154285031LOANTOAJIBOLAfromIVYLEAGUEASSOCIATESLIMITEDtoAJIBOLAADETUNJIADEGBEMIREF:0124533814154285031000000</t>
  </si>
  <si>
    <t>TRANSFER BETWEEN CUSTOMERS viaGAPS638143205865569215-1154122855REFUND4ACCAREGfromIVYLEAGUEASSOCIATESLIMITEDtoADESOYEOLAJUMOKEREF:0124533814154122855000000</t>
  </si>
  <si>
    <t>NIBSS Instant Payment Outward 000013230321155729000052461863 638143053996443430-1 5723906 JEFFREY ACCA REG FEE 154109268 IFO : ZBN/SEACRON EDUCATIONAL NIGERIA LIMITED REF:209075818118000000001541092680</t>
  </si>
  <si>
    <t>NIP CHARGE 000013230321155729000052461863 NIP TRANSFER COMMISSION FOR 638143053996443430-1 5723906 JEFFREY ACCA REG FEE 154109268 ReF:209075818118000000001541092680</t>
  </si>
  <si>
    <t>VALUE ADDED TAX VAT ON NIP TRANSFER FOR 63814</t>
  </si>
  <si>
    <t>15-Mar-2023 03:27 PM</t>
  </si>
  <si>
    <t>16-Mar-2023 07:50 PM</t>
  </si>
  <si>
    <t>16-Mar-2023 01:01 PM</t>
  </si>
  <si>
    <t>16-Mar-2023 11:46 AM</t>
  </si>
  <si>
    <t>17-Mar-2023 05:43 AM</t>
  </si>
  <si>
    <t>18-Mar-2023 03:27 PM</t>
  </si>
  <si>
    <t>19-Mar-2023 02:13 PM</t>
  </si>
  <si>
    <t>19-Mar-2023 09:10 AM</t>
  </si>
  <si>
    <t>19-Mar-2023 01:24 PM</t>
  </si>
  <si>
    <t>20-Mar-2023 04:04 PM</t>
  </si>
  <si>
    <t>20-Mar-2023 06:56 PM</t>
  </si>
  <si>
    <t>21-Mar-2023 04:59 PM</t>
  </si>
  <si>
    <t>NIP/PALM/Palmpay - Qozeem  Shobaloju/Palmpay - Qozeem  Shobaloju:9020261345</t>
  </si>
  <si>
    <t>TRF FRM INCREASE OSAREME EDOBOR TO IVY LEAGUE ASSOCIATES LTD|Balance tutorial fe</t>
  </si>
  <si>
    <t>NIP/FCMB/SHOBERU ALIYAT OYINKANSOLA/App To Zenith Bank IVY LEAGUE ASSOCIATES LTD</t>
  </si>
  <si>
    <t>NIP/FBN/MISS AKUBADA EBUN ELIZABETH/FBNMOBILE:IVY LEAGUE ASSOCIATES LTD/PAYMENT</t>
  </si>
  <si>
    <t>NIP/OPAY/JOEL OMOTOLA/Part payment OBU</t>
  </si>
  <si>
    <t>NIP/UBN/KENNETH-OKOYEGBE, Ijeoma  Maria/MOBILE/UNION Transfer from KENNETH-OKOYE</t>
  </si>
  <si>
    <t>NIP/SCB/IBRAHIM BASHIR YAHAYA/Bash</t>
  </si>
  <si>
    <t>NIP/ABN/VOBIET VENTURES/TRFSBL lectures for June 2023FRM VOBIET VENTURES TO IVY</t>
  </si>
  <si>
    <t>NIP/PALM/Palmpay - JANET OMOLEFE JOHNSON/Palmpay - JANET OMOLEFE JOHNSON:9076036</t>
  </si>
  <si>
    <t>TRF FRM SAMIAT OMOTAYO HASSAN TO IVY LEAGUE ASSOCIATES LTD|registration and lect</t>
  </si>
  <si>
    <t>NIP/PALM/Palmpay - Oreoluwa Blessing Ayodele/Palmpay - Oreoluwa Blessing Ayodele</t>
  </si>
  <si>
    <t>TRANSFER BETWEEN CUSTOMERS 000016230324162412000055691994|FBNMOBILE:IVY LEAGUE ASSOCIATES LIMITED/FOR 3 PAPERS TAX FR PM|638152718527637663||OMENYE OKECHUKWU PATRICK REF:000016230324162412000055691994</t>
  </si>
  <si>
    <t>Electronic Money Transfer Levy 24032023 Electronic Money Transfer Levy - 24/03/2023</t>
  </si>
  <si>
    <t>TRANSFER BETWEEN CUSTOMERS via Internet Banking SBL - Final lecture payment from YUSUF, ABDULLAHI OLALEKAN to IVY LEAGUE ASSOCIATES LIMITED</t>
  </si>
  <si>
    <t>Electronic Money Transfer Levy 26032023 Electronic Money Transfer Levy - 26/03/2023</t>
  </si>
  <si>
    <t>TRANSFER BETWEEN CUSTOMERS Via GTWorld ACCA June intensive classes, AAA, AFM REF:22969482600050000.012303281105 from JAKPOR MEJIRE ANITA to IVY LEAGUE ASSOCIATES LIMITED</t>
  </si>
  <si>
    <t>TRANSFER BETWEEN CUSTOMERS TRFS IFO IVY LEAGUE ASSOCIATES LTD (TUITION) FRM OLAWUYI ADEKUNLE FELIX</t>
  </si>
  <si>
    <t>Electronic Money Transfer Levy 28032023 Electronic Money Transfer Levy - 28/03/2023</t>
  </si>
  <si>
    <t>22-Mar-2023 07:42 AM</t>
  </si>
  <si>
    <t>23-Mar-2023 10:39 AM</t>
  </si>
  <si>
    <t>23-Mar-2023 10:14 AM</t>
  </si>
  <si>
    <t>23-Mar-2023 07:13 PM</t>
  </si>
  <si>
    <t>23-Mar-2023 02:46 PM</t>
  </si>
  <si>
    <t>24-Mar-2023 10:51 AM</t>
  </si>
  <si>
    <t>25-Mar-2023 10:36 AM</t>
  </si>
  <si>
    <t>25-Mar-2023 09:17 AM</t>
  </si>
  <si>
    <t>25-Mar-2023 08:04 PM</t>
  </si>
  <si>
    <t>26-Mar-2023 02:23 PM</t>
  </si>
  <si>
    <t>26-Mar-2023 08:49 AM</t>
  </si>
  <si>
    <t>NIP/ABN/OVIE SCOTTY NANA/TRFfeesFRM OVIE SCOTTY NANA TO IVY LEAGUE ASSOCIATES LT</t>
  </si>
  <si>
    <t>TRF FRM SEJIRO BERNARD HUNSU TO IVY LEAGUE ASSOCIATES LTD|SrJovita</t>
  </si>
  <si>
    <t>NIP/FDP/ADEDOYIN ADUFE ADELUWOYE/ONB TRF FROM ADEDOYIN A **528</t>
  </si>
  <si>
    <t>NIP/GTB/GARBA SANUSI/NormallectureforJune2023Exam REF631926016000035000002303231</t>
  </si>
  <si>
    <t>NIP/OPAY/Muslim Aremu/Transfer from to IVY LEAGUE ASSOCIATES LTD</t>
  </si>
  <si>
    <t>NIP/STBC/VICTOR ADETUNJI ADEWUSI/APM and afm</t>
  </si>
  <si>
    <t>TRF FRM FAVOUR AMARACHI ANYAEGBUNA TO IVY LEAGUE ASSOCIATES LTD|Balance for face</t>
  </si>
  <si>
    <t>NIP/STBC/ISRAEL ANUOM/2 curses and 5k</t>
  </si>
  <si>
    <t>NIP/OPAY/GRACE TOLULOPE OGUNDARE/Transfer from to IVY LEAGUE ASSOCIATES LTD</t>
  </si>
  <si>
    <t>NIP/FBN/DMICL SERVICES/FBNMOBILE:IVY LEAGUE ASSOCIATES LTD/LECTURE AND REG  BUKO</t>
  </si>
  <si>
    <t>28-Mar-2023 06:27 AM</t>
  </si>
  <si>
    <t>29-Mar-2023 10:13 AM</t>
  </si>
  <si>
    <t>30-Mar-2023 01:57 PM</t>
  </si>
  <si>
    <t>30-Mar-2023 10:35 AM</t>
  </si>
  <si>
    <t>30-Mar-2023 10:18 AM</t>
  </si>
  <si>
    <t>31-Mar-2023 12:08 PM</t>
  </si>
  <si>
    <t>31-Mar-2023 01:48 PM</t>
  </si>
  <si>
    <t>01-Apr-2023 05:31 AM</t>
  </si>
  <si>
    <t>02-Apr-2023 03:52 PM</t>
  </si>
  <si>
    <t>02-Apr-2023 04:37 AM</t>
  </si>
  <si>
    <t>02-Apr-2023 09:02 PM</t>
  </si>
  <si>
    <t>02-Apr-2023 09:03 PM</t>
  </si>
  <si>
    <t>02-Apr-2023 02:38 PM</t>
  </si>
  <si>
    <t>02-Apr-2023 09:17 PM</t>
  </si>
  <si>
    <t>NIP/GTB/AYODELE OREOLUWA IBUKUN/USSD NIP Transfer from  07067368164</t>
  </si>
  <si>
    <t>NIP/ABN/AGNES  BINI/TRFRegistration plus lecture feeFRM AGNES  BINI TO IVY LEAGU</t>
  </si>
  <si>
    <t>NIP/CARBO/Obinna Usulor/Transfer from Obinna Usulor (ACCA F9 Lectures for Neha C</t>
  </si>
  <si>
    <t>NIP/UBA/VICTOR NONYAI OJEI/MOB2/UTO/To IVY LTD/registration</t>
  </si>
  <si>
    <t>PYT 4 CANVA SUB// TRF TO OLUMIDE AYODELE EBIETOMIYE</t>
  </si>
  <si>
    <t>PYT 4 NEPA BILL 4 JAN 23// TRF TO    EKO ELECT DIST-IJORA BU REM A/C</t>
  </si>
  <si>
    <t>NIP/SKYE/ADENIKE FOLASHADE SHITTU/DGBNK:Vulte FT To:IVY LEAGUE ASSOCIATES LTD:Ze</t>
  </si>
  <si>
    <t>NIP/FBN/OGORO ODEZI DANIEL/FBNMOBILE:IVY LEAGUE ASSOCIATES LTD/IVY LEAGUE CLASS</t>
  </si>
  <si>
    <t>NIP/STLB/AKANDE VIVIAN YEWANDE/Transfer from AKANDE VIVIAN YEWANDE to IVY LEAGUE</t>
  </si>
  <si>
    <t>NIP/STLB/NAFEESAT LAWAL/Transfer from NAFEESAT LAWAL to IVY LEAGUE ASSOCIATES LT</t>
  </si>
  <si>
    <t>NIP Charge:SALARY-4-M23</t>
  </si>
  <si>
    <t>NIP Charge:SALARYAISHAT AMOKE KAREEM</t>
  </si>
  <si>
    <t>NIP Charge:TFARE ALWLUCKY ISHAYA MUSA</t>
  </si>
  <si>
    <t>NIP Charge:TFARE ALLOWANCE</t>
  </si>
  <si>
    <t>NIP Charge:TFARE ALW M23</t>
  </si>
  <si>
    <t>NIP Charge:TFARE ALW-M23</t>
  </si>
  <si>
    <t>NIP Charge:SALARY 4 M23</t>
  </si>
  <si>
    <t>NIP Charge:STAFF-NET-SALARY</t>
  </si>
  <si>
    <t>NIP Charge:STAFF NET SALARY</t>
  </si>
  <si>
    <t>NIP Charge:NET STAFF SALARY</t>
  </si>
  <si>
    <t>NIP Charge:NET-STAFF-SALARY</t>
  </si>
  <si>
    <t>TFARE ALWLUCKY ISHAYA MUSACIB//NIP TFR TO LUCKY ISHAYA MUSA/ABN</t>
  </si>
  <si>
    <t>TFARE ALW M23CIB//NIP TFR TO WILLIAMS VANESSA OCHUOLLE /GTB</t>
  </si>
  <si>
    <t>TFARE ALLOWANCECIB//NIP TFR TO EBIETOMIYE OLUMIDE AYODELE/GTB</t>
  </si>
  <si>
    <t>TFARE ALW-M23CIB//NIP TFR TO OJONGBEDE BLESSING OLUWATOMISI/GTB</t>
  </si>
  <si>
    <t>PAYEE// TRF TO OLUMIDE AYODELE EBIETOMIYE</t>
  </si>
  <si>
    <t>SALARY-4-M23CIB//NIP TFR TO ISIYAKU  YAKUBU/ABN</t>
  </si>
  <si>
    <t>SALARYAISHAT AMOKE KAREEMCIB//NIP TFR TO AISHAT AMOKE KAREEM/FDP</t>
  </si>
  <si>
    <t>SALARY 4 M23CIB//NIP TFR TO LAWANSON BUNMI GRACE/GTB</t>
  </si>
  <si>
    <t>NET STAFF SALARYCIB//NIP TFR TO WILLIAMS VANESSA OCHUOLLE /GTB</t>
  </si>
  <si>
    <t>NET-STAFF-SALARYCIB//NIP TFR TO OJONGBEDE BLESSING OLUWATOMISI/GTB</t>
  </si>
  <si>
    <t>STAFF-NET-SALARYCIB//NIP TFR TO LUCKY ISHAYA MUSA/ABN</t>
  </si>
  <si>
    <t>STAFF NET SALARYCIB//NIP TFR TO EBIETOMIYE OLUMIDE AYODELE/GTB</t>
  </si>
  <si>
    <t>CBE LICENSE RENEWAL// TRF TO SEACRON EDUCATIONAL NIGERIA LIMITED</t>
  </si>
  <si>
    <t>TRANSFER BETWEEN CUSTOMERS 090110230330154419709023686504|NIP/balance tution Ebun / EBUNOLUWA KOYA to IVY LEAGUE ASSOCIATES L/0124533814|1680187459870||PocketApp REF:090110230330154419709023686504</t>
  </si>
  <si>
    <t>Electronic Money Transfer Levy 30032023 Electronic Money Transfer Levy - 30/03/2023</t>
  </si>
  <si>
    <t>TRANSFER BETWEEN CUSTOMERS 090267230403141133812027029295|GOOD |090267230403141133812027029295||OLAGUNJU, MUBARAK OLAYEMI REF:090267230403141133812027029295</t>
  </si>
  <si>
    <t>TRANSFER BETWEEN CUSTOMERS Via GTWorld REF:229694826000000040002304031416 from JAKPOR MEJIRE ANITA to IVY LEAGUE ASSOCIATES LIMITED</t>
  </si>
  <si>
    <t>TRANSFER BETWEEN CUSTOMERS viaGAPSPAYMENTFROMMATUREDFIXTIPINVESTMENT-0304155380067PAYMENTFROMMATUREDFIXTIPINVESTMENTfromMERISTEMWEALTHMANAGEMENTLTDtoIVYLEAGUEASSOCIATESLIMIREF:0003603726155380067000000</t>
  </si>
  <si>
    <t>Electronic Money Transfer Levy 03042023 Electronic Money Transfer Levy - 03/04/2023</t>
  </si>
  <si>
    <t>TRANSFER BETWEEN CUSTOMERS Via GTWorld REF:218827712000000300002304041545 from IHEAGWAM COLLINS UCHECHUKWU to IVY LEAGUE ASSOCIATES LIMITED</t>
  </si>
  <si>
    <t>Electronic Money Transfer Levy 04042023 Electronic Money Transfer Levy - 04/04/2023</t>
  </si>
  <si>
    <t>NIBSS Instant Payment Outward 000013230405120827000099020008 638162843723155011-1 REFUND 155499586 IFO : ZBN/IVY LEAGUE ASSOCIATES LTD REF:209075818140000000001554995860</t>
  </si>
  <si>
    <t>NIP CHARGE 000013230405120827000099020008 NIP TRANSFER COMMISSION FOR 638162843723155011-1 REFUND 155499586 ReF:209075818140000000001554995860</t>
  </si>
  <si>
    <t>VALUE ADDED TAX VAT ON NIP TRANSFER FOR 63816</t>
  </si>
  <si>
    <t>03-Apr-2023 01:15 PM</t>
  </si>
  <si>
    <t>03-Apr-2023 04:33 PM</t>
  </si>
  <si>
    <t>03-Apr-2023 05:38 PM</t>
  </si>
  <si>
    <t>03-Apr-2023 08:42 PM</t>
  </si>
  <si>
    <t>03-Apr-2023 08:50 PM</t>
  </si>
  <si>
    <t>04-Apr-2023 09:27 AM</t>
  </si>
  <si>
    <t>04-Apr-2023 03:39 PM</t>
  </si>
  <si>
    <t>04-Apr-2023 04:36 PM</t>
  </si>
  <si>
    <t>04-Apr-2023 04:42 PM</t>
  </si>
  <si>
    <t>04-Apr-2023 04:43 PM</t>
  </si>
  <si>
    <t>04-Apr-2023 04:44 PM</t>
  </si>
  <si>
    <t>04-Apr-2023 04:45 PM</t>
  </si>
  <si>
    <t>04-Apr-2023 04:52 PM</t>
  </si>
  <si>
    <t>04-Apr-2023 04:53 PM</t>
  </si>
  <si>
    <t>04-Apr-2023 04:54 PM</t>
  </si>
  <si>
    <t>04-Apr-2023 04:58 PM</t>
  </si>
  <si>
    <t>04-Apr-2023 05:03 PM</t>
  </si>
  <si>
    <t>04-Apr-2023 05:04 PM</t>
  </si>
  <si>
    <t>04-Apr-2023 05:11 PM</t>
  </si>
  <si>
    <t>04-Apr-2023 05:12 PM</t>
  </si>
  <si>
    <t>05-Apr-2023 10:42 AM</t>
  </si>
  <si>
    <t>05-Apr-2023 01:10 PM</t>
  </si>
  <si>
    <t>05-Apr-2023 02:14 PM</t>
  </si>
  <si>
    <t>06-Apr-2023 08:30 AM</t>
  </si>
  <si>
    <t>06-Apr-2023 08:59 AM</t>
  </si>
  <si>
    <t>06-Apr-2023 09:46 AM</t>
  </si>
  <si>
    <t>06-Apr-2023 09:55 AM</t>
  </si>
  <si>
    <t>06-Apr-2023 09:56 AM</t>
  </si>
  <si>
    <t>06-Apr-2023 09:57 AM</t>
  </si>
  <si>
    <t>07-Apr-2023 07:03 AM</t>
  </si>
  <si>
    <t>07-Apr-2023 10:51 AM</t>
  </si>
  <si>
    <t>07-Apr-2023 12:29 PM</t>
  </si>
  <si>
    <t>08-Apr-2023 10:38 AM</t>
  </si>
  <si>
    <t>08-Apr-2023 02:48 PM</t>
  </si>
  <si>
    <t>08-Apr-2023 09:06 PM</t>
  </si>
  <si>
    <t>09-Apr-2023 06:24 AM</t>
  </si>
  <si>
    <t>NIP/STBC/CHIJIOKE JAMES NWANGWU/Deferral Fee</t>
  </si>
  <si>
    <t>NIP/OPAY/GIANI bukky AYODELE/Transfer from to IVY LEAGUE ASSOCIATES LTD</t>
  </si>
  <si>
    <t>NIP/STBC/ISRAEL ANUOM/Balance tuition</t>
  </si>
  <si>
    <t>NIP/STBC/BOLUWATIFE OLUWATOBI AKANDE/SBR balance</t>
  </si>
  <si>
    <t>NIP/SCB/AZEEZ ODUNLAMI/Outstanding</t>
  </si>
  <si>
    <t>NIP/GTB/ADESANYA ADEWALE OLUMIDE/USSD NIP Transfer from  08066008122</t>
  </si>
  <si>
    <t>NIP CR/OLAKISAN JAMIU ADEYEMI/FBN/NIP</t>
  </si>
  <si>
    <t>NIP/GTB/OSISANWO ABIMBOLA JAPHETH/via GTWORLD TUITION REGISTRATION FOR ANUOLUWA RACHAEL OSISANWO</t>
  </si>
  <si>
    <t>NIP CR/EBIETOMIYE OLUMIDE AYODELE/GTB/NIP</t>
  </si>
  <si>
    <t>NIP CR/LUCKY ISHAYA MUSA/ABN/NIP</t>
  </si>
  <si>
    <t>NIP CR/OJONGBEDE BLESSING OLUWATOMISI/GTB/NIP</t>
  </si>
  <si>
    <t>NIP CR/WILLIAMS VANESSA OCHUOLLE /GTB/NIP</t>
  </si>
  <si>
    <t>NIP CR/ISIYAKU  YAKUBU/ABN/NIP</t>
  </si>
  <si>
    <t>**Rev NIP CR/EBIETOMIYE OLUMIDE AYODELE/GTB/NIP</t>
  </si>
  <si>
    <t>**Rev NIP Charge + VAT</t>
  </si>
  <si>
    <t>TF TO EBIETOMIE OLUMIDE</t>
  </si>
  <si>
    <t>NIP CR/LAWANSON BUNMI GRACE/GTB/NIP</t>
  </si>
  <si>
    <t>NIP CR/JAMIU OLUKAYODE OSHIBOLU/SKYE/NIP</t>
  </si>
  <si>
    <t>NIP CR/IKHILLETIMOTHY IFIDON/GTB/NIP</t>
  </si>
  <si>
    <t>NIP CR/SHOTANDEHAFEEZ OLADIPUPO/GTB/NIP</t>
  </si>
  <si>
    <t>NIP/GTB/OGUNDARE MUFUTAU  A./via GTWORLD</t>
  </si>
  <si>
    <t>NIP/GTB/IVY LEAGUE ASSOCIATES LIMITEDIVY LEAGUE /638162843723155011-1 REFUND 155499586</t>
  </si>
  <si>
    <t>NIP/UBA/SHARON IFEANYICHUKWU UCHUNOR/MOB2/UTO/To IVY LTD/Revision Class SBR</t>
  </si>
  <si>
    <t>NIP/ABN/GLORY ELIAS/TRFMgt AcctFRM GLORY ELIAS  TO IVY LEAGUE ASSOCIATES LTD</t>
  </si>
  <si>
    <t>NIP/ABN/ADETUNJI ABOLANLE OLUSEUN-117-DIAMOND SA/TRFTuition BalanceFRM ADETUNJI ABOLANLE OLUSEUN TO IVY LEAGUE ASSOCIATE</t>
  </si>
  <si>
    <t>NIP CR/OSHIBOLU AHMED OLUWASEYI/GTB/NIP</t>
  </si>
  <si>
    <t>NIP CR/AJAYI OLUWASEUN EMMANUEL/GTB/NIP</t>
  </si>
  <si>
    <t>NIP CR/ADETOLA BABAJIDE OLUMIDE/GTB/NIP</t>
  </si>
  <si>
    <t>NIP/GTB/OJO MOSES ABIODUN-SAL/via GTWORLD Extra Payment</t>
  </si>
  <si>
    <t>NIP/GTB/ADEROJU AISHAT/via GTWORLD</t>
  </si>
  <si>
    <t>TRF FRM AYOKUNMI OREOLUWA ATANDA TO IVY LEAGUE ASSOCIATES LTD|lecture videos</t>
  </si>
  <si>
    <t>NIP/WBP/ABIODUN EMMANUELLA AKINYANJU/ZENITH BANK-PM &amp; SBR September</t>
  </si>
  <si>
    <t>NIP/UBA/SUNMBOYE MARTHA TEMILOLA/MOB/IVY LEAGUE ASSO/UTO/15873098092/ACCA REVISION CLASS</t>
  </si>
  <si>
    <t>NIP/STLB/ODUKALE MUDIRAH ORIYOMI/Transfer from ODUKALE MUDIRAH ORIYOMI to IVY LEAGUE ASSOCIATES LTD</t>
  </si>
  <si>
    <t>16-Feb-2023 03:53 PM</t>
  </si>
  <si>
    <t>17-Feb-2023 09:15 AM</t>
  </si>
  <si>
    <t>18-Feb-2023 05:06 PM</t>
  </si>
  <si>
    <t>18-Feb-2023 05:08 PM</t>
  </si>
  <si>
    <t>19-Feb-2023 06:39 AM</t>
  </si>
  <si>
    <t>24-Feb-2023 07:09 PM</t>
  </si>
  <si>
    <t>25-Feb-2023 05:29 PM</t>
  </si>
  <si>
    <t>26-Feb-2023 07:27 PM</t>
  </si>
  <si>
    <t>27-Feb-2023 09:06 AM</t>
  </si>
  <si>
    <t>01-Mar-2023 10:14 PM</t>
  </si>
  <si>
    <t>02-Mar-2023 08:56 PM</t>
  </si>
  <si>
    <t>03-Mar-2023 12:07 PM</t>
  </si>
  <si>
    <t>05-Mar-2023 09:28 AM</t>
  </si>
  <si>
    <t>05-Mar-2023 11:41 AM</t>
  </si>
  <si>
    <t>08-Mar-2023 11:07 AM</t>
  </si>
  <si>
    <t>08-Mar-2023 03:03 PM</t>
  </si>
  <si>
    <t>08-Mar-2023 05:46 PM</t>
  </si>
  <si>
    <t>12-Mar-2023 07:44 AM</t>
  </si>
  <si>
    <t>12-Mar-2023 07:50 AM</t>
  </si>
  <si>
    <t>14-Mar-2023 04:52 PM</t>
  </si>
  <si>
    <t>16-Mar-2023 08:38 PM</t>
  </si>
  <si>
    <t>19-Mar-2023 01:25 PM</t>
  </si>
  <si>
    <t>19-Mar-2023 05:46 PM</t>
  </si>
  <si>
    <t>19-Mar-2023 05:51 PM</t>
  </si>
  <si>
    <t>22-Mar-2023 03:42 PM</t>
  </si>
  <si>
    <t>24-Mar-2023 08:37 AM</t>
  </si>
  <si>
    <t>25-Mar-2023 06:39 PM</t>
  </si>
  <si>
    <t>26-Mar-2023 08:50 AM</t>
  </si>
  <si>
    <t>28-Mar-2023 12:11 PM</t>
  </si>
  <si>
    <t>28-Mar-2023 03:14 PM</t>
  </si>
  <si>
    <t>28-Mar-2023 07:35 PM</t>
  </si>
  <si>
    <t>28-Mar-2023 07:55 PM</t>
  </si>
  <si>
    <t>29-Mar-2023 10:49 AM</t>
  </si>
  <si>
    <t>29-Mar-2023 10:59 AM</t>
  </si>
  <si>
    <t>29-Mar-2023 03:23 PM</t>
  </si>
  <si>
    <t>30-Mar-2023 10:07 AM</t>
  </si>
  <si>
    <t>30-Mar-2023 12:53 PM</t>
  </si>
  <si>
    <t>01-Apr-2023 05:40 AM</t>
  </si>
  <si>
    <t>02-Apr-2023 03:10 AM</t>
  </si>
  <si>
    <t>02-Apr-2023 03:12 AM</t>
  </si>
  <si>
    <t>02-Apr-2023 02:40 PM</t>
  </si>
  <si>
    <t>02-Apr-2023 09:25 PM</t>
  </si>
  <si>
    <t>05-Apr-2023 09:25 AM</t>
  </si>
  <si>
    <t>05-Apr-2023 04:06 PM</t>
  </si>
  <si>
    <t>06-Apr-2023 07:52 AM</t>
  </si>
  <si>
    <t>07-Apr-2023 02:39 PM</t>
  </si>
  <si>
    <t>08-Apr-2023 01:11 PM</t>
  </si>
  <si>
    <t>09-Apr-2023 06:26 AM</t>
  </si>
  <si>
    <t>14-Apr-2023 09:34 AM</t>
  </si>
  <si>
    <t>16-Apr-2023 10:57 AM</t>
  </si>
  <si>
    <t>NIP/FBN/OGUAMANAM MAUREEN CHIOMA/FBNMOBILE:IVY LEAGUE ASSOCIATES LTD    CBE/CBE F2 REG NO 3973358</t>
  </si>
  <si>
    <t>NIP/GTB/ASENUGA GABRIEL OLUWATOBI/GabrielFBT REF214844385900075000002302170913</t>
  </si>
  <si>
    <t>NIP/FBN/ADESINA GBEMIGA OLUSEGUN/FBNMOBILE:IVY LEAGUE ASSOCIATES LTD    CBE/EXAM FEE   TEMIDAYO MARY ADESINA</t>
  </si>
  <si>
    <t>NIP/ABN/BUKOLA OLUWATOSIN FALOMO/TRFBukola Falomo -MA ExamsFRM BUKOLA OLUWATOSIN FALOMO TO IVY LEAGUE ASSOCIATES LTD -</t>
  </si>
  <si>
    <t>TRF FRM PETRON DRILLING FIELDS LTD TO IVY LEAGUE ASSOCIATES LTD -  CBE|CBL Peter Chukwuemeke Bonny</t>
  </si>
  <si>
    <t>SMS Notification Charge Feb 2023</t>
  </si>
  <si>
    <t>NIP/ABN/TAYE MUTIYAT KAMARU/TRFBT and MA PaymentFRM TAYE MUTIYAT KAMARU TO IVY LEAGUE ASSOCIATES LTD -  CBE</t>
  </si>
  <si>
    <t>NIP/GTB/GOMBE KENECHUKWU RALUCHUKWU/PaymentforCBLGloCBE REF250229077000090000002303031207</t>
  </si>
  <si>
    <t>NIP/ABN/OLUSHOLAMI ESTHER OLOYEDE/TRFCBE feeFRM OLUSHOLAMI ESTHER OLOYEDE TO IVY LEAGUE ASSOCIATES LTD -  CBE</t>
  </si>
  <si>
    <t>TRF FRM AZUBUIKE SUNNY OKONJI TO IVY LEAGUE ASSOCIATES LTD -  CBE|Bills</t>
  </si>
  <si>
    <t>NIP/GTB/ALUKO  MONSURAT OLAITAN/via GTWORLD FA</t>
  </si>
  <si>
    <t>NIP/GTB/AROWOLO  AKINLABI ABRAHAM/via GTWORLD Management Accounting Exams2 - Ivy L - Akinlabi A</t>
  </si>
  <si>
    <t>NIP/GTB/MUDASHIRU ADEMOLA/PaymentforACCAexams REF202260566000075000002303120743</t>
  </si>
  <si>
    <t>NIP/GTB/MUDASHIRU ADEMOLA/PaymentforACCAexamAlMustaphaAdemola REF202260566000075000002303141341</t>
  </si>
  <si>
    <t>NIP/GTB/ADEYEMI EBI LORETTA/FAEbiAdeyemi REF461476524000075000002303152157</t>
  </si>
  <si>
    <t>NIP/KUDA/AIYEGBIROJU, SARAH ADENIKE/NIKE</t>
  </si>
  <si>
    <t>NIP/ABN/ENIOLA JOSEPH BENJAMIN -200-CURRENT ACCO/TRFF4-CBLFRM ENIOLA JOSEPH BENJAMIN  TO IVY LEAGUE ASSOCIATES LTD -  CB</t>
  </si>
  <si>
    <t>NIP/FCMB/ADEYEMI OYINKANSOLA JANET/AppMA Exam To Zenith Bank IVY LEAGUE ASSOCIATES LTD   CBE</t>
  </si>
  <si>
    <t>SMS Notification Charge Mar 2023</t>
  </si>
  <si>
    <t>NIP/FBN/OGUAMANAM MAUREEN CHIOMA/FBNMOBILE:IVY LEAGUE ASSOCIATES LTD    CBE/BAL PAYMENT</t>
  </si>
  <si>
    <t>NIP/PALM/Palmpay - Oluwafunmilayo Esther  Arowolo/[[TUEgZXhhbSBmZWUgZm9yIFByYWlzZSBBcm93b2xv]]</t>
  </si>
  <si>
    <t>NIP/UBA/CORONA SECONDARY SCHOOL POCKET MONEY/trf ifo IVY LEAGUE ASSOCIATES</t>
  </si>
  <si>
    <t>TRF FRM CHIGOZIRI OLOBI ISIOLU TO IVY LEAGUE ASSOCIATES LTD -  CBE|Exam fee for Financial accounting</t>
  </si>
  <si>
    <t>CBE REMTTNC 4 JAN 2023// TRF TO SEACRON EDUCATIONAL NIGERIA LIMITED</t>
  </si>
  <si>
    <t>NIP/UBA/EZENWOKO CHIAMAKA DEBORAH/MOB/IVY LEAGUE ASSO/UTO/15679206306/ACCA FA Exam ID 5481820</t>
  </si>
  <si>
    <t>NIP/ABN/FATIMAH OLAMIDE OLALEYE/TRFCbl exam that i wsnt to write on mondayFRM FATIMAH OLAMIDE OLALEYE TO IVY LEAGUE ASSO</t>
  </si>
  <si>
    <t>NIP/ABN/FATIMAH OLAMIDE OLALEYE/TRFThe remainingFRM FATIMAH OLAMIDE OLALEYE TO IVY LEAGUE ASSOCIATES LTD -  CBE</t>
  </si>
  <si>
    <t>CBE REMTTCN 4 FEB// TRF TO SEACRON EDUCATIONAL NIGERIA LIMITED</t>
  </si>
  <si>
    <t>5497749 ISIOMA ACCA REG FEE// TRF TO SEACRON EDUCATIONAL NIGERIA LIMITED</t>
  </si>
  <si>
    <t>NIP/STBC/OPEYEMI OLUWATOYIN ADEKANYE/Dosu Opeyemi Paper BT CBE APRMay</t>
  </si>
  <si>
    <t>NIP/GTB/AROWOLO  AKINLABI ABRAHAM/via GTWORLD IVYLEAGUEASS_AKINLABI_ACCA_MA</t>
  </si>
  <si>
    <t>TRF FRM CHIDERA   ANUNUKEM TO IVY LEAGUE ASSOCIATES LTD -  CBE|5489648 Chidera MA paper</t>
  </si>
  <si>
    <t>NIP/UBA/AJIBODE  BOLUWATIFE ESTHER/MOB/IVY LEAGUE ASSO/UTO/15853636462/Exams ACCA</t>
  </si>
  <si>
    <t>NIP/GTB/LAWAL ADEYEMI  OLUGBENGA/Registration Ogo Lawal</t>
  </si>
  <si>
    <t>NIP/GTB/FATONADE BENJAMIN  F./via GTWORLD</t>
  </si>
  <si>
    <t>NEFT TRANSFER FBN//NEFT//DELOITTE AND TOUCHE//Being the NEFT Trans for LECTURE FEE MAY 21 - DEC?//18915394881899986|20230411|01 Ref:NC01245338142310100070425511</t>
  </si>
  <si>
    <t>Electronic Money Transfer Levy 12042023 Electronic Money Transfer Levy - 12/04/2023</t>
  </si>
  <si>
    <t>TRANSFER BETWEEN CUSTOMERS Via GTWorld Revision for SBR, AFM &amp; APM REF:902465000000000400002304130530 from AJUWON DEBORAH RACHEAL to IVY LEAGUE ASSOCIATES LIMITED</t>
  </si>
  <si>
    <t>Electronic Money Transfer Levy 13042023 Electronic Money Transfer Levy - 13/04/2023</t>
  </si>
  <si>
    <t>TRANSFER BETWEEN CUSTOMERS via Internet Banking June 2023 Intensive classes from AGUNBIADE OMOWUNMI, M to IVY LEAGUE ASSOCIATES LIMITED</t>
  </si>
  <si>
    <t>Electronic Money Transfer Levy 17042023 Electronic Money Transfer Levy - 17/04/2023</t>
  </si>
  <si>
    <t>NIBSS Instant Payment Outward 000013230418095433000130363621 638173196353947834-1 PYT 4 NEPA BILL 4 FEB 23 156006714 IFO : ZBN/EKO ELECT DIST-IJORA BU REM A/C REF:209075818110000000001560067140</t>
  </si>
  <si>
    <t>NIP CHARGE 000013230418095433000130363621 NIP TRANSFER COMMISSION FOR 638173196353947834-1 PYT 4 NEPA BILL 4 FEB 23 156006714 ReF:209075818110000000001560067140</t>
  </si>
  <si>
    <t>VALUE ADDED TAX VAT ON NIP TRANSFER FOR 63817</t>
  </si>
  <si>
    <t>NIBSS Instant Payment Outward 000013230418095236000130358479 638173197443602996-2 PYT 4 NEPA BILL 4 MAR 23 156006715 IFO : ZBN/EKO ELECT DIST-IJORA BU REM A/C REF:209075818110000000001560067150</t>
  </si>
  <si>
    <t>NIP CHARGE 000013230418095236000130358479 NIP TRANSFER COMMISSION FOR 638173197443602996-2 PYT 4 NEPA BILL 4 MAR 23 156006715 ReF:209075818110000000001560067150</t>
  </si>
  <si>
    <t>13-Apr-2023 08:57 AM</t>
  </si>
  <si>
    <t>14-Apr-2023 01:40 PM</t>
  </si>
  <si>
    <t>14-Apr-2023 05:11 PM</t>
  </si>
  <si>
    <t>14-Apr-2023 05:27 PM</t>
  </si>
  <si>
    <t>14-Apr-2023 06:23 PM</t>
  </si>
  <si>
    <t>15-Apr-2023 03:06 PM</t>
  </si>
  <si>
    <t>16-Apr-2023 10:56 AM</t>
  </si>
  <si>
    <t>16-Apr-2023 01:48 PM</t>
  </si>
  <si>
    <t>17-Apr-2023 09:28 AM</t>
  </si>
  <si>
    <t>17-Apr-2023 10:20 AM</t>
  </si>
  <si>
    <t>NIP/WBP/FELIX IKENNA CHUKWUMA/ZENITH BANK-Audit and Assurance</t>
  </si>
  <si>
    <t>NIP/CARBO/Morning Offong/Transfer from Morning Offong (AA)</t>
  </si>
  <si>
    <t>NIP/FBN/ABDULLAHI AMINA/FBNMOBILE:IVY LEAGUE ASSOCIATES LTD/TAXATION REVISION CLASS</t>
  </si>
  <si>
    <t>NIP/FBN/OGUNMOLA OLUWATOOSINMILE OLUWATOBERU/FBNMOBILE:IVY LEAGUE ASSOCIATES LTD/OLUWATUNMISE OGUNMOLA</t>
  </si>
  <si>
    <t>NIP/GTB/LAMIDI ABAYOMI SAMUEL/via GTWORLD Revision class fee</t>
  </si>
  <si>
    <t>NIP/KUDA/OMAGE ,  JENNIFER/AA SENT FROM KUDA</t>
  </si>
  <si>
    <t>NIP/GTB/EMELOGU   FAITH OLUCHI/via GTWORLD Revision</t>
  </si>
  <si>
    <t>NIP/GTB/YEKINI  BISOLA KEMI/REF324353394000020000002304170928</t>
  </si>
  <si>
    <t>NIP/FDP/JESSICA IFEOMA OKEAKWALAM/ONB TRF FROM JESSICA IF **8005 FBP</t>
  </si>
  <si>
    <t>June revision</t>
  </si>
  <si>
    <t>TRANSFER BETWEEN CUSTOMERS 000008230419052253573494971708|DGBNK:Vulte FT To:IVY LEAGUE ASSOCIATES LIMITED:GTBank:ADESAKIN ADERIBIGBE- AA REVISION CLASS FOE JU|MB1020230419052253785734498754||REF:000008230419052253573494971708</t>
  </si>
  <si>
    <t>Electronic Money Transfer Levy 19042023 Electronic Money Transfer Levy - 19/04/2023</t>
  </si>
  <si>
    <t>TRANSFER BETWEEN CUSTOMERS MBANKING - Revision class fees REF:701398602242203700009809755606 ANY Account Transfer from OSADEBE RACHEAL ONYINYE to IVY LEAGUE ASSOCIATES LIMITED</t>
  </si>
  <si>
    <t>Electronic Money Transfer Levy 21042023 Electronic Money Transfer Levy - 21/04/2023</t>
  </si>
  <si>
    <t>18-Apr-2023 03:26 PM</t>
  </si>
  <si>
    <t>18-Apr-2023 01:36 PM</t>
  </si>
  <si>
    <t>18-Apr-2023 02:47 PM</t>
  </si>
  <si>
    <t>18-Apr-2023 02:46 PM</t>
  </si>
  <si>
    <t>18-Apr-2023 02:36 PM</t>
  </si>
  <si>
    <t>20-Apr-2023 08:49 AM</t>
  </si>
  <si>
    <t>23-Apr-2023 02:49 PM</t>
  </si>
  <si>
    <t>24-Apr-2023 01:49 PM</t>
  </si>
  <si>
    <t>NIP/GTB/TAIWO RACHAEL OLUWATOYIN/via GTWORLD</t>
  </si>
  <si>
    <t>TF  TO SEACRON EDUCATIONAL NIGERIA LIMIT</t>
  </si>
  <si>
    <t>NIP CR/ADEMOLA  ALMUSTAPHA OLAKUNLE/GTB/NIP</t>
  </si>
  <si>
    <t>TF TO SEACRON EDUCATIONAL NIGERIA LIMITE</t>
  </si>
  <si>
    <t>NIP/GTB/OKAFOR  CHELSEA CHIDUBEM/via GTWORLD Chelsea Okafor 4968708 ACCA CBL ENG</t>
  </si>
  <si>
    <t>NIP/FBN/MUOMELITE MOSES UCHE/FBNMOBILE:IVY LEAGUE ASSOCIATES LTD    CBE/NONE</t>
  </si>
  <si>
    <t>18-Apr-2023 08:36 AM</t>
  </si>
  <si>
    <t>18-Apr-2023 12:51 PM</t>
  </si>
  <si>
    <t>18-Apr-2023 11:03 AM</t>
  </si>
  <si>
    <t>18-Apr-2023 07:48 AM</t>
  </si>
  <si>
    <t>18-Apr-2023 02:24 PM</t>
  </si>
  <si>
    <t>18-Apr-2023 02:22 PM</t>
  </si>
  <si>
    <t>18-Apr-2023 02:27 PM</t>
  </si>
  <si>
    <t>19-Apr-2023 09:42 AM</t>
  </si>
  <si>
    <t>19-Apr-2023 10:52 AM</t>
  </si>
  <si>
    <t>19-Apr-2023 02:59 PM</t>
  </si>
  <si>
    <t>19-Apr-2023 11:42 AM</t>
  </si>
  <si>
    <t>19-Apr-2023 08:19 PM</t>
  </si>
  <si>
    <t>20-Apr-2023 07:00 PM</t>
  </si>
  <si>
    <t>21-Apr-2023 01:46 PM</t>
  </si>
  <si>
    <t>21-Apr-2023 07:50 AM</t>
  </si>
  <si>
    <t>21-Apr-2023 10:38 AM</t>
  </si>
  <si>
    <t>21-Apr-2023 11:50 AM</t>
  </si>
  <si>
    <t>21-Apr-2023 12:25 PM</t>
  </si>
  <si>
    <t>21-Apr-2023 04:34 PM</t>
  </si>
  <si>
    <t>21-Apr-2023 06:11 PM</t>
  </si>
  <si>
    <t>21-Apr-2023 06:45 PM</t>
  </si>
  <si>
    <t>21-Apr-2023 07:48 PM</t>
  </si>
  <si>
    <t>21-Apr-2023 03:50 PM</t>
  </si>
  <si>
    <t>21-Apr-2023 08:00 AM</t>
  </si>
  <si>
    <t>21-Apr-2023 09:23 PM</t>
  </si>
  <si>
    <t>22-Apr-2023 06:28 AM</t>
  </si>
  <si>
    <t>22-Apr-2023 07:53 AM</t>
  </si>
  <si>
    <t>22-Apr-2023 12:00 PM</t>
  </si>
  <si>
    <t>23-Apr-2023 12:18 PM</t>
  </si>
  <si>
    <t>23-Apr-2023 11:42 AM</t>
  </si>
  <si>
    <t>23-Apr-2023 10:36 AM</t>
  </si>
  <si>
    <t>23-Apr-2023 11:28 AM</t>
  </si>
  <si>
    <t>23-Apr-2023 11:33 AM</t>
  </si>
  <si>
    <t>23-Apr-2023 01:48 PM</t>
  </si>
  <si>
    <t>23-Apr-2023 02:47 PM</t>
  </si>
  <si>
    <t>24-Apr-2023 03:07 PM</t>
  </si>
  <si>
    <t>NIP/KUDA/Magret Oluwafunmibi Adeboye/TRF</t>
  </si>
  <si>
    <t>NIP/GTB/NKORO SEWUESE SUSAN/SEWUESE NKORO - AAA 6 weeks revision classes</t>
  </si>
  <si>
    <t>ZENITH MOBILE TRANSFER FROM OGHENETEGA IKECHUKWU AKPOFURE</t>
  </si>
  <si>
    <t>NIP/FDP/ABISOLA TEMITOPE FERUKE/ONB TRF FROM ABISOLA TE **5631 FBP</t>
  </si>
  <si>
    <t>TRF TO EBIETOMIYE OLUMIDE/DATA 4 APRIL</t>
  </si>
  <si>
    <t>TRF TO EBIETOMIYE OLUMIDE/ADMIN EXPENSE</t>
  </si>
  <si>
    <t>TRF TO EBIETOMIYE OLUMIDE/FUEL &amp; PETTY</t>
  </si>
  <si>
    <t>NIP/ABN/FOLAHAN OLAJUWON ITABIYI/TRFRevision classFRM FOLAHAN OLAJUWON ITABIYI T</t>
  </si>
  <si>
    <t>NIP/UBA/POPOOLA ENIOLA RACHEAL/MOB/IVY LEAGUE ASSO/UTO/16064206033/Lecture Balan</t>
  </si>
  <si>
    <t>NIP/PBNL/BUDPAY/Lemonade transfer</t>
  </si>
  <si>
    <t>NIP/GTB/OBI CHIKE CASMIR/ATM Transfer of N40000 to 1013300084</t>
  </si>
  <si>
    <t>NIP/KBL/OGUNMOKUN OLUFEMI ADEDAMOLA/TRF BO OGUNMOKUN OLUFEMI ADEDAMOLA/Revision</t>
  </si>
  <si>
    <t>NIP/ABN/ADETOUN OLUWASEUN OCHEME/TRFAfm intensiveFRM ADETOUN OLUWASEUN OCHEME TO</t>
  </si>
  <si>
    <t>TRF FRM AYOMIKUN GRACE MOKELU TO IVY LEAGUE ASSOCIATES LTD|AFM Revision classes</t>
  </si>
  <si>
    <t>NIP/GTB/OYENIYI  COMFORT OYELAYO/via GTWORLD Payment for June revision class - S</t>
  </si>
  <si>
    <t>NIP/ABN/AROGUNDADE OLUSHOLA/TRFSBR revision  classesFRM AROGUNDADE OLUSHOLA TO I</t>
  </si>
  <si>
    <t>NIP/ABN/PAULINE BELLGAM UKO/TRFAcca classesFRM PAULINE BELLGAM UKO TO IVY LEAGUE</t>
  </si>
  <si>
    <t>NIP/SCB/ADETOYIN ADEBOLA EDEKI/Education</t>
  </si>
  <si>
    <t>TRF FRM OLORUNTOBI DAPO ADELOKUN TO IVY LEAGUE ASSOCIATES LTD|AFM Revision</t>
  </si>
  <si>
    <t>NIP/GTB/NUHU  SHEDRACH ALIM/SBR REF391392798000020000002304211810</t>
  </si>
  <si>
    <t>TRF FRM OLUWADEMILADE DARREL AKANFE TO IVY LEAGUE ASSOCIATES LTD|Anu Akanfe AFM</t>
  </si>
  <si>
    <t>NIP/GTB/OLAYEMI RHODA TAIWO/via GTWORLD AFM</t>
  </si>
  <si>
    <t>NIP/WBP/ADEMIDARA FOLAYEMI ADESANYA/ZENITH BANK-SBL</t>
  </si>
  <si>
    <t>NIP/PALM/Palmpay - elizabeth makinde/Palmpay - elizabeth makinde:7046112982</t>
  </si>
  <si>
    <t>NIP/ABN/NKEMDILIM AND CHINONYE IHEANACHOR-106-DI/TRFAFM AAAFRM NKEMDILIM AND CHI</t>
  </si>
  <si>
    <t>TRF FRM BLESSING A AKOLO TO IVY LEAGUE ASSOCIATES LTD|Pm 6wks revision class</t>
  </si>
  <si>
    <t>NIP/STBC/ONYEDIKA NWAMAKA AKUNNE/AFM</t>
  </si>
  <si>
    <t>NIP/GTB/EZEKIEL OGHENEKARO/via GTWORLD QBR classes - Tax and FM</t>
  </si>
  <si>
    <t>NIP/VFD/Olanrewaju Oyedele/NIP/Revision for Ma and FA classes for Fisayo Seriki/</t>
  </si>
  <si>
    <t>TRF FRM AYOKUNMI OREOLUWA ATANDA TO IVY LEAGUE ASSOCIATES LTD|balance for fast t</t>
  </si>
  <si>
    <t>TRF FRM OLUWAFEMI AYOADE ADEGBOLA TO IVY LEAGUE ASSOCIATES LTD|final tution</t>
  </si>
  <si>
    <t>NIP/GTB/IBIRONKE OLUWATOMIWA ELIZABETH/via GTWORLD SBR intensive class</t>
  </si>
  <si>
    <t>NIP/PBNL/AMPITAN TOLULOPE  OLAYINKA/MOB: To Zenith Bank Plc|IVY LEAGUE ASSOCIATE</t>
  </si>
  <si>
    <t>NIP/STLB/OPEYEMI AYOOLA ADEJUMO/Transfer from OPEYEMI AYOOLA ADEJUMO to IVY LEAG</t>
  </si>
  <si>
    <t>NIP/FBN/SOWANDE OMOTOLA OLAITAN/FBNMOBILE:IVY LEAGUE ASSOCIATES LTD/AAA AND AFM</t>
  </si>
  <si>
    <t>NIP/GTB/AKPATI  OGECHUKWU AMANDA/via GTWORLD Advance Audit and Assurance-AAA rev</t>
  </si>
  <si>
    <t>TRANSFER BETWEEN CUSTOMERS Via GTWorld REF:414424263000000300002304271604 from OBASAN ESTHER IFEOLUWA to IVY LEAGUE ASSOCIATES LIMITED</t>
  </si>
  <si>
    <t>Electronic Money Transfer Levy 27042023 Electronic Money Transfer Levy - 27/04/2023</t>
  </si>
  <si>
    <t>25-Apr-2023 03:50 PM</t>
  </si>
  <si>
    <t>25-Apr-2023 02:14 PM</t>
  </si>
  <si>
    <t>25-Apr-2023 06:57 PM</t>
  </si>
  <si>
    <t>27-Apr-2023 07:10 PM</t>
  </si>
  <si>
    <t>27-Apr-2023 01:20 PM</t>
  </si>
  <si>
    <t>27-Apr-2023 01:21 PM</t>
  </si>
  <si>
    <t>27-Apr-2023 01:22 PM</t>
  </si>
  <si>
    <t>27-Apr-2023 01:24 PM</t>
  </si>
  <si>
    <t>27-Apr-2023 01:25 PM</t>
  </si>
  <si>
    <t>27-Apr-2023 01:27 PM</t>
  </si>
  <si>
    <t>27-Apr-2023 02:30 PM</t>
  </si>
  <si>
    <t>27-Apr-2023 02:34 PM</t>
  </si>
  <si>
    <t>27-Apr-2023 02:35 PM</t>
  </si>
  <si>
    <t>27-Apr-2023 01:19 PM</t>
  </si>
  <si>
    <t>27-Apr-2023 02:24 PM</t>
  </si>
  <si>
    <t>27-Apr-2023 02:26 PM</t>
  </si>
  <si>
    <t>27-Apr-2023 02:28 PM</t>
  </si>
  <si>
    <t>27-Apr-2023 02:29 PM</t>
  </si>
  <si>
    <t>27-Apr-2023 01:16 PM</t>
  </si>
  <si>
    <t>27-Apr-2023 02:11 PM</t>
  </si>
  <si>
    <t>27-Apr-2023 01:13 PM</t>
  </si>
  <si>
    <t>28-Apr-2023 11:08 AM</t>
  </si>
  <si>
    <t>28-Apr-2023 11:07 AM</t>
  </si>
  <si>
    <t>29-Apr-2023 06:43 AM</t>
  </si>
  <si>
    <t>29-Apr-2023 08:46 AM</t>
  </si>
  <si>
    <t>29-Apr-2023 10:27 AM</t>
  </si>
  <si>
    <t>29-Apr-2023 12:05 PM</t>
  </si>
  <si>
    <t>30-Apr-2023 11:35 AM</t>
  </si>
  <si>
    <t>30-Apr-2023 09:17 AM</t>
  </si>
  <si>
    <t>30-Apr-2023 10:05 PM</t>
  </si>
  <si>
    <t>01-May-2023 08:53 AM</t>
  </si>
  <si>
    <t>TRF FRM AYOMIKUN GRACE MOKELU TO IVY LEAGUE ASSOCIATES LTD|balance on AFM revisi</t>
  </si>
  <si>
    <t>NIP/FDP/OGONNAYA NGOZI UDUMA/ONB TRF FROM OGONNAYA N **8923 FBP</t>
  </si>
  <si>
    <t>NIP/FBN/OBISESAN ABIDEMI JANET/FBNMOBILE:IVY LEAGUE ASSOCIATES LTD/PM REVISION C</t>
  </si>
  <si>
    <t>NIP/FCMB/OLATOYE TAWA SARAH/Appbalance fee To Zenith Bank IVY LEAGUE ASSOCIATES</t>
  </si>
  <si>
    <t>NIP CR/GODDEY KELVIN EMUDIAYERE/SKYE/CAR PARK</t>
  </si>
  <si>
    <t>NIP CR/MUAZZAM MUHTARI DANGANA/JAIZ/EXCESS PYT 4 LECTURES</t>
  </si>
  <si>
    <t>TR TO EBIETOMIYE OLUMIDE</t>
  </si>
  <si>
    <t>NIP CR/DAMILOLA OLAWUNMI TEMITOPE/ABN/REFUND 4 LECTURE</t>
  </si>
  <si>
    <t>NIP CR/ABISOLA TEMITOPE FERUKE/FDP/NIP</t>
  </si>
  <si>
    <t>TRF TO EBIETOMIYE OLUMIDE/STAFF PAYE</t>
  </si>
  <si>
    <t>TRF TO MEJIRE JAKPO/REFUND</t>
  </si>
  <si>
    <t>NIP CR/OLIBEY  VALENTINE AZUBUIKE/GTB/PYT 4 DPS 4 DEC JAN</t>
  </si>
  <si>
    <t>NIP CR/EFEZOKHAE, JOSEPHINE ODION/KUDA/REFUND 4 LECTURE</t>
  </si>
  <si>
    <t>NIP CR/ISIYAKU  YAKUBU/ABN/APRIL SALARY</t>
  </si>
  <si>
    <t>NIP CR/AJIBOWU TEMITOPE TAIWO/UBA/NIP</t>
  </si>
  <si>
    <t>NIP CR/Akeem Olayinka LAWANSON/OPAY/APRIL SALARY</t>
  </si>
  <si>
    <t>NIP CR/ADELEKE ESTHER AYOBOLA/GTB/REFUND FOR LECTURES</t>
  </si>
  <si>
    <t>NIP CR/WILLIAMS VANESSA OCHUOLLE /GTB/APRILSALARY</t>
  </si>
  <si>
    <t>NIP CR/OJONGBEDE BLESSING OLUWATOMISI/GTB/APRIL SALARY</t>
  </si>
  <si>
    <t>NIP CR/LUCKY ISHAYA MUSA/ABN/APRIL SALARY</t>
  </si>
  <si>
    <t>NIP CR/EBIETOMIYE OLUMIDE AYODELE/GTB/APRIL SALARY</t>
  </si>
  <si>
    <t>NIP/ABN/OLUWAYEMISI OLUWANISOLA FAGUNWA/TRFTotal payment tuitionFRM OLUWAYEMISI</t>
  </si>
  <si>
    <t>TRF FRM OLUBUKOLA MARIAN ADESANYA TO IVY LEAGUE ASSOCIATES LTD|Exam revision</t>
  </si>
  <si>
    <t>NIP/GTB/ASIEN JENNIFER IKUGBE/REF233299025000015000002304290642</t>
  </si>
  <si>
    <t>NIP/STLB/MARIAM AHUOYIZA OTARU/Transfer from MARIAM AHUOYIZA OTARU to IVY LEAGUE</t>
  </si>
  <si>
    <t>NIP/UNITY/AGBONIKA JUSTICE IDOKO/UNIFI-Online: Trf to Zenith Bank IVY LEAGUE ASS</t>
  </si>
  <si>
    <t>NIP/STBC/OLUDEMILADE TEMILOLA ODUWAYE/From Demi</t>
  </si>
  <si>
    <t>NIP/GTB/ADEGOKE GBEMISOLA ADEBIMPE/via GTWORLD</t>
  </si>
  <si>
    <t>NIP/GTB/OHANAKA  OKECHUKWU CHINEDU/via GTWORLD Balance Fee</t>
  </si>
  <si>
    <t>02-May-2023 08:17 AM</t>
  </si>
  <si>
    <t>07-May-2023 06:20 AM</t>
  </si>
  <si>
    <t>TRF FRM TIMOTHY KAYODE ONI TO IVY LEAGUE ASSOCIATES LTD|Lecture fees</t>
  </si>
  <si>
    <t>NIP/ABN/AYOKANMI  AKINBOBOLA/TRFAPMFRM AYOKANMI  AKINBOBOLA TO IVY LEAGUE ASSOCI</t>
  </si>
  <si>
    <t>NIP/STBC/JOSEPHINE OLUWATIMILEHIN ASOKHIA/AAA revision class</t>
  </si>
  <si>
    <t>NIP/GTB/AMACHAGHI CHINMA BEATRICE/PAYMENT FOR SBS AND TAX</t>
  </si>
  <si>
    <t>09-May-2023 10:24 AM</t>
  </si>
  <si>
    <t>10-May-2023 03:09 PM</t>
  </si>
  <si>
    <t>10-May-2023 10:18 AM</t>
  </si>
  <si>
    <t>11-May-2023 03:27 PM</t>
  </si>
  <si>
    <t>12-May-2023 06:29 PM</t>
  </si>
  <si>
    <t>12-May-2023 06:22 PM</t>
  </si>
  <si>
    <t>14-May-2023 04:53 AM</t>
  </si>
  <si>
    <t>15-May-2023 06:16 PM</t>
  </si>
  <si>
    <t>NIP/ABN/FATIMAH OLAMIDE OLALEYE/NIPIVY LEAGUE ASSOCIATES LTD1010084FATIMAH OLAMI</t>
  </si>
  <si>
    <t>NIP/OPAY/JOEL OMOTOLA/OBU mentorship balance</t>
  </si>
  <si>
    <t>NIP/GTB/OWOLABI-LAWAL  TEMITOPE H./via GTWORLD</t>
  </si>
  <si>
    <t>NIP/ABN/CYNTHIA OLUWATOYIN AWIYA/TRFafmFRM CYNTHIA OLUWATOYIN AWIYA TO IVY LEAGU</t>
  </si>
  <si>
    <t>TRF FRM OLUWADEMILADE DARREL AKANFE TO IVY LEAGUE ASSOCIATES LTD|TOYIN ADEWUMI R</t>
  </si>
  <si>
    <t>NIP/STBC/ABIOLA FUNMILAYO ILESANMI/SBL Revision class  June23</t>
  </si>
  <si>
    <t>NIP/GTB/ADEGOKE  OLAYINKA DEBORAH/via GTWORLD</t>
  </si>
  <si>
    <t>25-Apr-2023 12:20 PM</t>
  </si>
  <si>
    <t>25-Apr-2023 12:16 PM</t>
  </si>
  <si>
    <t>25-Apr-2023 12:09 PM</t>
  </si>
  <si>
    <t>29-Apr-2023 04:57 PM</t>
  </si>
  <si>
    <t>30-Apr-2023 09:19 AM</t>
  </si>
  <si>
    <t>30-Apr-2023 11:41 PM</t>
  </si>
  <si>
    <t>NIP/SCB/OTACHE AMALI OCHEFIO/MA exam June</t>
  </si>
  <si>
    <t>SMS Notification Charge Apr 2023</t>
  </si>
  <si>
    <t>17-May-2023 08:56 AM</t>
  </si>
  <si>
    <t>18-May-2023 10:49 AM</t>
  </si>
  <si>
    <t>21-May-2023 05:17 AM</t>
  </si>
  <si>
    <t>EXAM FEE FOR JUNE// TRF FROM DE FLIGHT MEDICS NIG</t>
  </si>
  <si>
    <t>NIP Charge:REFUND 4 CBE MA</t>
  </si>
  <si>
    <t>5698500 OREOLUWA-ACCA REG// TRF TO SEACRON EDUCATIONAL NIGERIA LIMITED</t>
  </si>
  <si>
    <t>REFUND 4 CBE MACIB//NIP TFR TO AROWOLO AKINLABI ABRAHAM/GTB</t>
  </si>
  <si>
    <t>REFUND 4 MA CBE// TRF TO CHIDERA   ANUNUKEM</t>
  </si>
  <si>
    <t>REFUND 4 CBL EXAMCIB//NIP TFR TO OKAFOR  CHELSEA CHIDUBEM/GTB</t>
  </si>
  <si>
    <t>TRANSFER BETWEEN CUSTOMERS 000015230519141843105056024216|Training Sunmola Mercy|225564223||INNER KONSULT LIMITED REF:000015230519141843105056024216</t>
  </si>
  <si>
    <t>Electronic Money Transfer Levy 19052023 Electronic Money Transfer Levy - 19/05/2023</t>
  </si>
  <si>
    <t>17-May-2023 11:14 PM</t>
  </si>
  <si>
    <t>18-May-2023 10:55 AM</t>
  </si>
  <si>
    <t>21-May-2023 05:15 AM</t>
  </si>
  <si>
    <t>NIP Charge:DATA 4 MAYEBIETOMIYE OLUMIDE AYODELE</t>
  </si>
  <si>
    <t>NIP Charge:IVY 2023 WEBSITE ANNUAL RENEWAL</t>
  </si>
  <si>
    <t>NIP Charge:STAFF SALARY 4 APRIL</t>
  </si>
  <si>
    <t>NIP Charge:FUEL 4 MAYEBIETOMIYE OLUMIDE AYODELE</t>
  </si>
  <si>
    <t>STAFF SALARY 4 APRILCIB//NIP TFR TO AISHAT AMOKE KAREEM/FDP</t>
  </si>
  <si>
    <t>IVY 2023 WEBSITE ANNUAL RENEWALCIB//NIP TFR TO DATALEX MEDIA SERVICES/GTB</t>
  </si>
  <si>
    <t>DATA 4 MAYEBIETOMIYE OLUMIDE AYODELECIB//NIP TFR TO EBIETOMIYE OLUMIDE AYODELE/G</t>
  </si>
  <si>
    <t>FUEL 4 MAYEBIETOMIYE OLUMIDE AYODELECIB//NIP TFR TO EBIETOMIYE OLUMIDE AYODELE/G</t>
  </si>
  <si>
    <t>Income-Weekday</t>
  </si>
  <si>
    <t>Income-revision</t>
  </si>
  <si>
    <t>Income-OBU</t>
  </si>
  <si>
    <t>Income-Dipifrs</t>
  </si>
  <si>
    <t>Income-Video</t>
  </si>
  <si>
    <t>Income-Intensive</t>
  </si>
  <si>
    <t>Income-Standard</t>
  </si>
  <si>
    <t>27-May-2023 01:06 PM</t>
  </si>
  <si>
    <t>29-May-2023 01:19 PM</t>
  </si>
  <si>
    <t>29-May-2023 01:20 PM</t>
  </si>
  <si>
    <t>SMS Notification Charge May 2023</t>
  </si>
  <si>
    <t>NIP Charge:REFUND 4 CBE CBL</t>
  </si>
  <si>
    <t>NIP Charge:REFUND 4 CBE BT</t>
  </si>
  <si>
    <t>NIP Charge:REFUND 4 CBL CBE</t>
  </si>
  <si>
    <t>NIP Charge:REFUND 4 CBE MA&amp;amp;CBL</t>
  </si>
  <si>
    <t>REFUND-4-CBE BT// TRF TO PRECIOUS   PETER</t>
  </si>
  <si>
    <t>REFUND 4 CBE BTCIB//NIP TFR TO AJIBODE, BOLUWATIFE ESTHER/UBA</t>
  </si>
  <si>
    <t>REFUND 4 CBE CBLCIB//NIP TFR TO ONADEKO AKINWANDE OLUWATOBI/ABN</t>
  </si>
  <si>
    <t>REFUND 4 CBL CBECIB//NIP TFR TO MUOMELITE MOSES UCHE/GTB</t>
  </si>
  <si>
    <t>REFUND 4 CBE MA&amp;amp;CBLCIB//NIP TFR TO AJAO TIMOTHY ADEYEMI/GTB</t>
  </si>
  <si>
    <t>29-May-2023 01:21 PM</t>
  </si>
  <si>
    <t>NIP Charge:SALARY 4 MAY</t>
  </si>
  <si>
    <t>NIP Charge:SALARYISIYAKU  YAKUBU</t>
  </si>
  <si>
    <t>NIP Charge:TRANS ALWOJONGBEDE BLESSING OLUWATOMISI</t>
  </si>
  <si>
    <t>NIP Charge:MAY SALARYAkeem Olayinka Lawanson</t>
  </si>
  <si>
    <t>NIP Charge:T FARE ALWWILLIAMS VANESSA OCHUOLLE</t>
  </si>
  <si>
    <t>NIP Charge:T FARE ALW 4 MAY</t>
  </si>
  <si>
    <t>NIP Charge:CAR PARKGODDEY KELVIN EMUDIAYERE</t>
  </si>
  <si>
    <t>NIP Charge:TFARE-ALWLUCKY ISHAYA MUSA</t>
  </si>
  <si>
    <t>NIP Charge:TFARE ALCEBIETOMIYE OLUMIDE AYODELE</t>
  </si>
  <si>
    <t>T FARE ALWWILLIAMS VANESSA OCHUOLLE CIB//NIP TFR TO WILLIAMS VANESSA OCHUOLLE /G</t>
  </si>
  <si>
    <t>T FARE ALW 4 MAYCIB//NIP TFR TO Akeem Olayinka Lawanson/PALM</t>
  </si>
  <si>
    <t>CAR PARKGODDEY KELVIN EMUDIAYERECIB//NIP TFR TO GODDEY KELVIN EMUDIAYERE/SKYE</t>
  </si>
  <si>
    <t>TFARE-ALWLUCKY ISHAYA MUSACIB//NIP TFR TO LUCKY ISHAYA MUSA/ABN</t>
  </si>
  <si>
    <t>TRANS ALWOJONGBEDE BLESSING OLUWATOMISICIB//NIP TFR TO OJONGBEDE BLESSING OLUWAT</t>
  </si>
  <si>
    <t>TFARE ALCEBIETOMIYE OLUMIDE AYODELECIB//NIP TFR TO EBIETOMIYE OLUMIDE AYODELE/GT</t>
  </si>
  <si>
    <t>SALARY 4 MAYCIB//NIP TFR TO AISHAT AMOKE KAREEM/FDP</t>
  </si>
  <si>
    <t>MAY SALARYAkeem Olayinka LawansonCIB//NIP TFR TO Akeem Olayinka Lawanson/PALM</t>
  </si>
  <si>
    <t>SALARYISIYAKU  YAKUBUCIB//NIP TFR TO ISIYAKU  YAKUBU/ABN</t>
  </si>
  <si>
    <t>STAFF-NET-SALARYCIB//NIP TFR TO OJONGBEDE BLESSING OLUWATOMISI/GTB</t>
  </si>
  <si>
    <t>NET-STAFF-SALARYCIB//NIP TFR TO WILLIAMS VANESSA OCHUOLLE /GTB</t>
  </si>
  <si>
    <t>NEPA BILL 4 MAY 2023// TRF TO    EKO ELECT DIST-IJORA BU REM A/C</t>
  </si>
  <si>
    <t>NET STAFF SALARYCIB//NIP TFR TO LUCKY ISHAYA MUSA/ABN</t>
  </si>
  <si>
    <t>31-May-2023 10:07 PM</t>
  </si>
  <si>
    <t>03-Jun-2023 05:57 PM</t>
  </si>
  <si>
    <t>03-Jun-2023 05:55 PM</t>
  </si>
  <si>
    <t>06-Jun-2023 02:18 PM</t>
  </si>
  <si>
    <t>08-Jun-2023 07:24 AM</t>
  </si>
  <si>
    <t>11-Jun-2023 06:05 AM</t>
  </si>
  <si>
    <t>12-Jun-2023 06:08 PM</t>
  </si>
  <si>
    <t>5698500-OREOLUWA-ACCA REG BAL// TRF TO SEACRON EDUCATIONAL NIGERIA LIMITED</t>
  </si>
  <si>
    <t>5766611-VICTOR-ACCA REG PYT// TRF TO SEACRON EDUCATIONAL NIGERIA LIMITED</t>
  </si>
  <si>
    <t>REFUND 4 BT EXAMCIB//NIP TFR TO OLALEYE RONKE ABOLORE/GTB</t>
  </si>
  <si>
    <t>MOVE2ZENITH// TRF TO    IVY LEAGUE ASSOCIATES LTD</t>
  </si>
  <si>
    <t>NIP/SCB/OLUWATOYIN RACHAEL TAIWO/Bal for cbl</t>
  </si>
  <si>
    <t>CBE REMITT 4 APRIL// TRF TO SEACRON EDUCATIONAL NIGERIA LIMITED</t>
  </si>
  <si>
    <t>NIP Charge:PYT 4 CBL CBE-TAIWO OLUWATOYIN</t>
  </si>
  <si>
    <t>PYT 4 CBL CBE-TAIWO OLUWATOYINCIB//NIP TFR TO CLB LIMITED - ACCOUNT 3/ABN</t>
  </si>
  <si>
    <t>31-May-2023 09:53 PM</t>
  </si>
  <si>
    <t>03-Jun-2023 05:51 PM</t>
  </si>
  <si>
    <t>03-Jun-2023 05:56 PM</t>
  </si>
  <si>
    <t>04-Jun-2023 08:33 AM</t>
  </si>
  <si>
    <t>05-Jun-2023 03:52 AM</t>
  </si>
  <si>
    <t>09-Jun-2023 08:43 AM</t>
  </si>
  <si>
    <t>09-Jun-2023 10:21 AM</t>
  </si>
  <si>
    <t>11-Jun-2023 06:04 AM</t>
  </si>
  <si>
    <t>12-Jun-2023 07:55 PM</t>
  </si>
  <si>
    <t>12-Jun-2023 06:05 PM</t>
  </si>
  <si>
    <t>NIP/GTB/IVY LEAGUE ASSOCIATES LIMITEDIVY LEAGUE /638213988365761160-1 MOVE2ZENIT</t>
  </si>
  <si>
    <t>NIP Charge:LECT-PAY-J23-DIET</t>
  </si>
  <si>
    <t>NIP Charge:LECT PAY 4 J23</t>
  </si>
  <si>
    <t>NIP Charge:LECT PAY-4-J23DIET</t>
  </si>
  <si>
    <t>NIP Charge:LECT PAY-J23</t>
  </si>
  <si>
    <t>NIP Charge:LECT PAY-4-J23-DIET</t>
  </si>
  <si>
    <t>NIP Charge:LECT-PAY-4DIETJ23</t>
  </si>
  <si>
    <t>NIP Charge:LECT PAY-J23 DIET</t>
  </si>
  <si>
    <t>NIP Charge:LECT PAY-J23-DIET</t>
  </si>
  <si>
    <t>NIP Charge:LECT PAY-4DIET-J23</t>
  </si>
  <si>
    <t>NIP Charge:PAY 4 J23ADAM OLAMILEKAN SALAUDEEN</t>
  </si>
  <si>
    <t>NIP Charge:LECT-PAY-4-J23DIET</t>
  </si>
  <si>
    <t>NIP Charge:LECT PAY J23 DIET</t>
  </si>
  <si>
    <t>NIP Charge:LECT PAY J23-DIET</t>
  </si>
  <si>
    <t>NIP Charge:LECT PAY 4J23DIET</t>
  </si>
  <si>
    <t>NIP Charge:LECT-PAY 4J23DIET</t>
  </si>
  <si>
    <t>LECT PAY 4 J23CIB//NIP TFR TO DONONYANABO SANDRA/GTB</t>
  </si>
  <si>
    <t>LECT-PAY-J23-DIETCIB//NIP TFR TO OMOREGIE LAWRENCE OSAKHUWOMWAN/ECO</t>
  </si>
  <si>
    <t>LECT PAY-4-J23DIETCIB//NIP TFR TO PASEDA OLUSEUN/FCMB</t>
  </si>
  <si>
    <t>LECT PAY-4-J23-DIETCIB//NIP TFR TO AJIBOLA ADETUNJI ADEGBEMI/GTB</t>
  </si>
  <si>
    <t>LECT-PAY-4DIETJ23CIB//NIP TFR TO SOSANYA AKINJIDE LANRE /GTB</t>
  </si>
  <si>
    <t>LECT PAY-J23CIB//NIP TFR TO ORESILE  MODUPE JANET/GTB</t>
  </si>
  <si>
    <t>PAY 4 J23ADAM OLAMILEKAN SALAUDEENCIB//NIP TFR TO ADAM OLAMILEKAN SALAUDEEN/ABN</t>
  </si>
  <si>
    <t>LECT PAY-J23 DIETCIB//NIP TFR TO OMOLOLA OLUWATOBILOBA SEGUN/GTB</t>
  </si>
  <si>
    <t>LECT PAY J23-DIETCIB//NIP TFR TO GBADAMOSI OMOWONUOLA REGINA/GTB</t>
  </si>
  <si>
    <t>LECT PAY J23 DIETCIB//NIP TFR TO OLUWAPAMILERIN MARGRET ALONGE/ABN</t>
  </si>
  <si>
    <t>LECT PAY-4DIET-J23CIB//NIP TFR TO DUROSANYA GABRIEL O/UBN</t>
  </si>
  <si>
    <t>LECT-PAY 4J23DIETCIB//NIP TFR TO OLAKITAN HABEEB OLATOMIWA/GTB</t>
  </si>
  <si>
    <t>LECT PAY 4J23DIETCIB//NIP TFR TO FOLAKEMI ESTHER OGUNYEMI/SKYE</t>
  </si>
  <si>
    <t>LECT-PAY-4-J23DIETCIB//NIP TFR TO AKINWANDE OMORE/WBP</t>
  </si>
  <si>
    <t>LECT PAY-J23-DIETCIB//NIP TFR TO FOLAKEMI SHOBAYO/TITAN</t>
  </si>
  <si>
    <t>NIP Charge:FLIER SHARING</t>
  </si>
  <si>
    <t>NIP Charge:PAYE 4 MAYEBIETOMIYE OLUMIDE AYODELE</t>
  </si>
  <si>
    <t>NIP Charge:JUN23-DIET---PAY</t>
  </si>
  <si>
    <t>NIP Charge:J23 DIET PAY</t>
  </si>
  <si>
    <t>NIP Charge:J23-DIET-PAY</t>
  </si>
  <si>
    <t>NIP Charge:JUN23--DIET--PAY</t>
  </si>
  <si>
    <t>NIP Charge:JUN23 DIET-PAY</t>
  </si>
  <si>
    <t>NIP Charge:STAFF NET-SALARY</t>
  </si>
  <si>
    <t>NIP Charge:J23 DIET--PAY</t>
  </si>
  <si>
    <t>NIP Charge:J23--DIET-PAY</t>
  </si>
  <si>
    <t>NIP Charge:JUN23 DIET---PAY</t>
  </si>
  <si>
    <t>NIP Charge:JUN23 DIET--PAY</t>
  </si>
  <si>
    <t>JUN23-DIET---PAYCIB//NIP TFR TO AJAYI OLAGOKE SAMUEL/GTB</t>
  </si>
  <si>
    <t>PAYE 4 MAYEBIETOMIYE OLUMIDE AYODELECIB//NIP TFR TO EBIETOMIYE OLUMIDE AYODELE/G</t>
  </si>
  <si>
    <t>FLIER SHARINGCIB//NIP TFR TO EBIETOMIYE OLUMIDE AYODELE/GTB</t>
  </si>
  <si>
    <t>J23-DIET PAY// TRF TO EMMANUEL CHINONSO OGBONNAYA</t>
  </si>
  <si>
    <t>REINBURSEMENT 4 FUEL// TRF TO OLUMIDE AYODELE EBIETOMIYE</t>
  </si>
  <si>
    <t>DATA// TRF TO OLUMIDE AYODELE EBIETOMIYE</t>
  </si>
  <si>
    <t>J23 DIET-PAY// TRF TO JADESOLA JAMES AKINWUNMI</t>
  </si>
  <si>
    <t>JUN23 DIET---PAYCIB//NIP TFR TO FASHESIN OMOLOLA SOLA/GTB</t>
  </si>
  <si>
    <t>J23 DIET--PAYCIB//NIP TFR TO AYOOLUWA ADEGOKE ADEKOJE/ABN</t>
  </si>
  <si>
    <t>J23--DIET--PAY// TRF TO OLUWATOMISIN   OLATUNJI</t>
  </si>
  <si>
    <t>FUEL// TRF TO OLUMIDE AYODELE EBIETOMIYE</t>
  </si>
  <si>
    <t>J23 DIET PAYCIB//NIP TFR TO SOKUNBIOLUWAFEMI STEPHEN/GTB</t>
  </si>
  <si>
    <t>JUN23--DIET--PAYCIB//NIP TFR TO OLAJITAN OLADIMEJI AYOOLU /GTB</t>
  </si>
  <si>
    <t>J23--DIET-PAYCIB//NIP TFR TO OSHIKOYA OLUMIDE GBOYEGA/GTB</t>
  </si>
  <si>
    <t>JUN23 DIET--PAYCIB//NIP TFR TO OLADOSU OLADIMEJI AFEEZ/GTB</t>
  </si>
  <si>
    <t>STAFF NET-SALARYCIB//NIP TFR TO EBIETOMIYE OLUMIDE AYODELE/GTB</t>
  </si>
  <si>
    <t>J23-DIET-PAYCIB//NIP TFR TO FATOKI OLUWADARE SAMUEL/GTB</t>
  </si>
  <si>
    <t>JUN23 DIET-PAYCIB//NIP TFR TO OSHIBOLU AHMED OLUWASEYI/GTB</t>
  </si>
  <si>
    <t>NIP/ABN/OLAOLUWA O. TALABI/TRFSBR Sept Class n RegistrationFRM OLAOLUWA O TALABI</t>
  </si>
  <si>
    <t>REFUND 4- WRONG PYT// TRF TO EHIS   IJIEKHUAMEN</t>
  </si>
  <si>
    <t>ETZ OtherBanks-0571013300-SKY/ZEN-000916402101;DEBORAH IFEOLUWA AKANDE to</t>
  </si>
  <si>
    <t>NEPA BILL 4 MAY// TRF TO    EKO ELECT DIST-IJORA BU REM A/C</t>
  </si>
  <si>
    <t>NIBSS Instant Payment Outward 000013230603174849000040092492 638213988365761160-1 MOVE2ZENITH 159165773 IFO : ZBN/IVY LEAGUE ASSOCIATES LTD REF:209075818119000000001591657730</t>
  </si>
  <si>
    <t>NIP CHARGE 000013230603174849000040092492 NIP TRANSFER COMMISSION FOR 638213988365761160-1 MOVE2ZENITH 159165773 ReF:209075818119000000001591657730</t>
  </si>
  <si>
    <t>VALUE ADDED TAX VAT ON NIP TRANSFER FOR 63821</t>
  </si>
  <si>
    <t>13-Jun-2023 07:11 AM</t>
  </si>
  <si>
    <t>NIP/PALM/Palmpay - SASAENIYAN DANIEL OTUKOYA/Palmpay - SASAENIYAN DANIEL OTUKOYA</t>
  </si>
  <si>
    <t>DEC</t>
  </si>
  <si>
    <t>MARCH/JUN. 2023 FULL DIET</t>
  </si>
  <si>
    <t>FUNDS TRANSFER -099778- -770851-14062023/LIQUIDATION OF M/6180327/ LANG</t>
  </si>
  <si>
    <t>Electronic Money Transfer Levy 14062023 Electronic Money Transfer Levy - 14/06/2023</t>
  </si>
  <si>
    <t>NIBSS Instant Payment Outward 000013230617094946000068831812 638223414549170657-1 MOVE2ZENITH 159613411 IFO : ZBN/IVY LEAGUE ASSOCIATES LTD REF:209075818110000000001596134110</t>
  </si>
  <si>
    <t>NIP CHARGE 000013230617094946000068831812 NIP TRANSFER COMMISSION FOR 638223414549170657-1 MOVE2ZENITH 159613411 ReF:209075818110000000001596134110</t>
  </si>
  <si>
    <t>VALUE ADDED TAX VAT ON NIP TRANSFER FOR 63822</t>
  </si>
  <si>
    <t>TRANSFER BETWEEN CUSTOMERS Via GTWorld ACCA Classes REF:531532199000000815002306211147 from ORUCHE, ADAUGO MARY-JOAN to IVY LEAGUE ASSOCIATES LIMITED</t>
  </si>
  <si>
    <t>Electronic Money Transfer Levy 21062023 Electronic Money Transfer Levy - 21/06/2023</t>
  </si>
  <si>
    <t>TRANSFER BETWEEN CUSTOMERS 000014230626181230299744404992|TRFACCAFRM ABIGAIL OLUWADUNSIN AJAYI TO IVY LEAGUE ASSOCIATES LIMITED|000014230626181206275274304812||ABIGAIL OLUWADUNSIN AJAYI REF:000014230626181230299744404992</t>
  </si>
  <si>
    <t>Electronic Money Transfer Levy 26062023 Electronic Money Transfer Levy - 26/06/2023</t>
  </si>
  <si>
    <t>TRANSFER BETWEEN CUSTOMERS 000001230627213855000271405646|Transfer from OLEWUENYI FAVOUR CHIKAMSO to IVY LEAGUE ASSOCIATES LIMITED|OneBank Transfer from OLEWUENYI FAVOUR CHIKAMSO to IVY LEAGUREF:000001230627213855000271405646</t>
  </si>
  <si>
    <t>Electronic Money Transfer Levy 27062023 Electronic Money Transfer Levy - 27/06/2023</t>
  </si>
  <si>
    <t>TRANSFER BETWEEN CUSTOMERS MBANKING - ArinzeAnarado AFM Standard Class REF:373948943503888060003177766665 ANY Account Transfer from ANARADO ARINZE LEOFIC to IVY LEAGUE ASSOCIATES LIMITED</t>
  </si>
  <si>
    <t>Electronic Money Transfer Levy 28062023 Electronic Money Transfer Levy - 28/06/2023</t>
  </si>
  <si>
    <t>TRANSFER BETWEEN CUSTOMERS 000014230630080457237213367022|TRFLecture FeeFRM FATIMAH FOLASHADE BELLO TO IVY LEAGUE ASSOCIATES LIMITED|000014230630080429233656566911||FATIMAH FOLASHADE BELLO-11REF:000014230630080457237213367022</t>
  </si>
  <si>
    <t>Electronic Money Transfer Levy 30062023 Electronic Money Transfer Levy - 30/06/2023</t>
  </si>
  <si>
    <t>TRANSFER BETWEEN CUSTOMERS Via GTWorld Reg &amp; ATX REF:214794654000000040002307011235 from OSIFESO OLAMIDE YETUNDE to IVY LEAGUE ASSOCIATES LIMITED</t>
  </si>
  <si>
    <t>TRANSFER BETWEEN CUSTOMERS Via GTWorld Reg &amp; ATX bal REF:214794654000000360002307011236 from OSIFESO OLAMIDE YETUNDE to IVY LEAGUE ASSOCIATES LIMITED</t>
  </si>
  <si>
    <t>TRANSFER BETWEEN CUSTOMERS 000001230701131105000272327496|Transfer from CHIKA NGOZI CHIKWE to IVY LEAGUE ASSOCIATES LIMITED|OneBank Transfer from CHIKA NGOZI CHIKWE to IVY LEAGUE ASSOCIATES LREF:000001230701131105000272327496</t>
  </si>
  <si>
    <t>TRANSFER BETWEEN CUSTOMERS 000016230701135250000017388067|FBNMOBILE:IVY LEAGUE ASSOCIATES LIMITED/PM AND TAX|638238163707989454||AMAGWULA AMARACHI GENEVIVE REF:000016230701135250000017388067</t>
  </si>
  <si>
    <t>Electronic Money Transfer Levy 01072023 Electronic Money Transfer Levy - 01/07/2023</t>
  </si>
  <si>
    <t>TRANSFER BETWEEN CUSTOMERS 000014230702163130259071271294|TRFAdekunle Temitope5776330 Course RegistFRM BLESSING ICHIOMA AZAKA TO IVY LEAGUE ASSOCIATES LIMITED|000014230702162934266073472134||REF:000014230702163130259071271294</t>
  </si>
  <si>
    <t>Electronic Money Transfer Levy 02072023 Electronic Money Transfer Levy - 02/07/2023</t>
  </si>
  <si>
    <t>TRANSFER BETWEEN CUSTOMERS 000014230704133221250201647655|TRFFR and AA ClassesFRM ADEDOYIN AYOMIDE ADESANMI TO IVY LEAGUE ASSOCIATES LIMITED|000014230704133114234451547094||ADEDOYIN AYOMIDE AREF:000014230704133221250201647655</t>
  </si>
  <si>
    <t>Electronic Money Transfer Levy 04072023 Electronic Money Transfer Levy - 04/07/2023</t>
  </si>
  <si>
    <t>TRANSFER BETWEEN CUSTOMERS 000018230705150709000601600065|ACCA + Classes + Material /NIB/UIP/ FROM AMINAT OLUFUNMILAYO|000018230705150709000601600065||ODEJAYI OLUFUNMILAYO AMINAT REF:000018230705150709000601600065</t>
  </si>
  <si>
    <t>TRANSFER BETWEEN CUSTOMERS 090110230705180045538818829655|NIP/ACCA Foundation Classes / JOY CHIMAEDWARD to IVY LEAGUE ASSOCIA/0124533814|1688576445854||PocketApp REF:090110230705180045538818829655</t>
  </si>
  <si>
    <t>TRANSFER BETWEEN CUSTOMERS 090110230705180258913743591334|NIP/Ivy League Tuition Fee / JOY CHIMAEDWARD to IVY LEAGUE ASSOCIAT/0124533814|1688576578726||PocketApp REF:090110230705180258913743591334</t>
  </si>
  <si>
    <t>Electronic Money Transfer Levy 05072023 Electronic Money Transfer Levy - 05/07/2023</t>
  </si>
  <si>
    <t>TRANSFER BETWEEN CUSTOMERS 110002230706165535000380143106|Olaide Olutoye FM AA Lect|045RSZZ39201688658935512225||TRF REF:110002230706165535000380143106</t>
  </si>
  <si>
    <t>Electronic Money Transfer Levy 06072023 Electronic Money Transfer Levy - 06/07/2023</t>
  </si>
  <si>
    <t>TRANSFER BETWEEN CUSTOMERS Via GTWorld APM-sept REF:248259245000000250002307062227 from AKINSIJU AYOMIDE OMOTOLA to IVY LEAGUE ASSOCIATES LIMITED</t>
  </si>
  <si>
    <t>ATM/POS ACOUNT TO ACCOUNT TRANSFER -707629--773211-PETER OYINDAMOLA AMOLE to REFID:2307071</t>
  </si>
  <si>
    <t>CASH DEPOSIT AROKOYO TAIWO ( ACCA TUTION )</t>
  </si>
  <si>
    <t>TRANSFER BETWEEN CUSTOMERS Via GTWorld For AAA Intensive REF:250241608000000250002307071526 from OHAERI NNEOMA SYLVIA to IVY LEAGUE ASSOCIATES LIMITED</t>
  </si>
  <si>
    <t>TRANSFER BETWEEN CUSTOMERS Via GTWorld Tuition fee. REF:213823125000000815002307071557 from OSOBAJO PRECIOUS TITILAYO to IVY LEAGUE ASSOCIATES LIMITED</t>
  </si>
  <si>
    <t>TRANSFER BETWEEN CUSTOMERS 000012230707174845246775054000|Part pmt SBL Standard Dec 2023|246775054||OMOWUNMI MORENIKE AGUNBIADE REF:000012230707174845246775054000</t>
  </si>
  <si>
    <t>TRANSFER BETWEEN CUSTOMERS Via GTWorld APM - intensive REF:406551832000000250002307072123 from SUARA OREOLUWA GRACE to IVY LEAGUE ASSOCIATES LIMITED</t>
  </si>
  <si>
    <t>Electronic Money Transfer Levy 07072023 Electronic Money Transfer Levy - 07/07/2023</t>
  </si>
  <si>
    <t>TRANSFER BETWEEN CUSTOMERS Via GTWorld September Standard Class (SBR, APM &amp; AFM) REF:902465000000000750002307072149 from AJUWON DEBORAH RACHEAL to IVY LEAGUE ASSOCIATES LIMITED</t>
  </si>
  <si>
    <t>TRANSFER BETWEEN CUSTOMERS Via GTWorld December 2023 Standard class REF:492451932000001020002307081205 from AYANSIJI AYANGBEMI, SUNDAY to IVY LEAGUE ASSOCIATES LIMITED</t>
  </si>
  <si>
    <t>TRANSFER BETWEEN CUSTOMERS via Internet Banking Payment for Revision of AFM and Std classAT from EYINADE WASIU ADESOLA to IVY LEAGUE ASSOCIATES LIMITED</t>
  </si>
  <si>
    <t>TRANSFER BETWEEN CUSTOMERS via Internet Banking Intensive class AAA from IGE BABAJIDE RUFUS to IVY LEAGUE ASSOCIATES LIMITED</t>
  </si>
  <si>
    <t>Electronic Money Transfer Levy 08072023 Electronic Money Transfer Levy - 08/07/2023</t>
  </si>
  <si>
    <t>TRANSFER BETWEEN CUSTOMERS Via GTWorld ACCA-AAA payment fir intensive class REF:214773810000000250002307091015 from OWOYOMI BABATOPE STEPHEN to IVY LEAGUE ASSOCIATES LIMITED</t>
  </si>
  <si>
    <t>TRANSFER BETWEEN CUSTOMERS Via GTWorld Revision class- AAA REF:202308118000000250002307091207 from AMADASUN JOY IVIE to IVY LEAGUE ASSOCIATES LIMITED</t>
  </si>
  <si>
    <t>TRANSFER BETWEEN CUSTOMERS Via GTWorld APM intensive Lecture Adebayo Oluwaseyi Samuel REF:461521714000000250002307091333 from ADEBAYO OLUWASEYI SAMUEL to IVY LEAGUE ASSOCIATES LIMITED</t>
  </si>
  <si>
    <t>Electronic Money Transfer Levy 09072023 Electronic Money Transfer Levy - 09/07/2023</t>
  </si>
  <si>
    <t>TRANSFER BETWEEN CUSTOMERS 000014230710125938237674887892|TRFTuition for TAX and ATX Dec 2023 DietFRM QUWIYU AKANNI SALAAM TO IVY LEAGUE ASSOCIATES LIMITED|000014230710125808251585387297||QUREF:000014230710125938237674887892</t>
  </si>
  <si>
    <t>TRANSFER BETWEEN CUSTOMERS 000021230710010721200000067356|FMangment|NG-013-230710-142920760-159337-825||MONSURAT OLAITAN ALUKO REF:000021230710010721200000067356</t>
  </si>
  <si>
    <t>TRANSFER BETWEEN CUSTOMERS 000001230710193954057102899424|Transfer from AHMED ADEWALE SANUSI to IVY LEAGUE ASSOCIATES LIMITED|AltBank Trf to|IVY LEAGUE ASSOCIATES LIMITED|AFM FOR DEC 2023||AHREF:000001230710193954057102899424</t>
  </si>
  <si>
    <t>Electronic Money Transfer Levy 10072023 Electronic Money Transfer Levy - 10/07/2023</t>
  </si>
  <si>
    <t>TRANSFER BETWEEN CUSTOMERS 000016230711100854000056847341|FBNMOBILE:IVY LEAGUE ASSOCIATES LIMITED/SBL SUMAYYA|638246669341774101||ABUBAKAR SUMAYYA BELLO REF:000016230711100854000056847341</t>
  </si>
  <si>
    <t>TRANSFER BETWEEN CUSTOMERS Via GTWorld Lesson fee Elizabeth REF:901528144000000350002307111031 from TELLA ELIZABETH KIKELOMO to IVY LEAGUE ASSOCIATES LIMITED</t>
  </si>
  <si>
    <t>TRANSFER BETWEEN CUSTOMERS Via GTWorld For ATX standard online classess REF:203227042000000350002307111110 from TAYLOR ,OLUWASEUN BUSAYO to IVY LEAGUE ASSOCIATES LIMITED</t>
  </si>
  <si>
    <t>TRANSFER BETWEEN CUSTOMERS 000004230711141907629615235339|MOB/UTO/IVY LEAGUE ASS/twenty five/17457174649|17457174649||OLOWOOKERE JOSHUA TOSIN REF:000004230711141907629615235339</t>
  </si>
  <si>
    <t>TRANSFER BETWEEN CUSTOMERS via Internet Banking TAX, ATX LECTURES FEES from UKA AGBAI IDIKA to IVY LEAGUE ASSOCIATES LIMITED</t>
  </si>
  <si>
    <t>Electronic Money Transfer Levy 11072023 Electronic Money Transfer Levy - 11/07/2023</t>
  </si>
  <si>
    <t>TRANSFER BETWEEN CUSTOMERS 000012230712123349247910945000|AFM n SBL dec|247910945||PRISCILLA GBEMISOLA ANARI REF:000012230712123349247910945000</t>
  </si>
  <si>
    <t>TRANSFER BETWEEN CUSTOMERS Via GTWorld Tuition FR, PM &amp; TX REF:219867488000000857502307121547 from OSUNWA EMMANUEL CHUKWUEBUKA to IVY LEAGUE ASSOCIATES LIMITED</t>
  </si>
  <si>
    <t>Electronic Money Transfer Levy 12072023 Electronic Money Transfer Levy - 12/07/2023</t>
  </si>
  <si>
    <t>TRANSFER BETWEEN CUSTOMERS Via GTWorld Mustapha Taiye Abdullahi F5 and F7 REF:441449514000000600002307130622 from MUSTAPHA,TAIYE ABDULLAHI to IVY LEAGUE ASSOCIATES LIMITED</t>
  </si>
  <si>
    <t>TRANSFER BETWEEN CUSTOMERS Via GTWorld Lecture fee for ACCA Diploma in IFRS REF:395379373000000600002307131000 from AGBO, JOHN IDOKO to IVY LEAGUE ASSOCIATES LIMITED</t>
  </si>
  <si>
    <t>TRANSFER BETWEEN CUSTOMERS Via GTWorld ACCA F1, F2, F3 classes including Registration. REF:245227575000000687502307131716 from ONIKOSI, BUKOLA ABISOYE to IVY LEAGUE ASSOCIATES LIMITED</t>
  </si>
  <si>
    <t>TRANSFER BETWEEN CUSTOMERS Via GTWorld ACCA-FINANCIAL REPORTING AND TAXATION REF:912484278000000700002307131734 from AKINTAYO DEBORAH DAMILOLA to IVY LEAGUE ASSOCIATES LIMITED</t>
  </si>
  <si>
    <t>TRANSFER BETWEEN CUSTOMERS MBANKING - REF:755414082884012000006609025663 ANY Account Transfer from KILANI KABIR OLAWALE to IVY LEAGUE ASSOCIATES LIMITED</t>
  </si>
  <si>
    <t>TRANSFER BETWEEN CUSTOMERS Via GTWorld DipIFRS class REF:214787100000000600002307132051 from AROWOSEGBE SUNDAY SHOLA to IVY LEAGUE ASSOCIATES LIMITED</t>
  </si>
  <si>
    <t>Electronic Money Transfer Levy 13072023 Electronic Money Transfer Levy - 13/07/2023</t>
  </si>
  <si>
    <t>TRANSFER BETWEEN CUSTOMERS 100014230714073524963427123073|AW/Transfer/100014230714073524963427123073/ojebiyi wale|100014230714073524963427123073||OFIELU SIMEON CHINEDU REF:100014230714073524963427123073</t>
  </si>
  <si>
    <t>TRANSFER BETWEEN CUSTOMERS Via GTWorld AA lecture from KOLOFO adem REF:215785889000000300002307141152 from KOLOFO ADEM to IVY LEAGUE ASSOCIATES LIMITED</t>
  </si>
  <si>
    <t>TRANSFER BETWEEN CUSTOMERS 000002230714134506118308015361|TRF BO SOLANA PHILLIP OLUWAGBEMIGA/TRF to 0124533814|FT23195670167092||SOLANA PHILLIP OLUWAGBEMIGA REF:000002230714134506118308015361</t>
  </si>
  <si>
    <t>TRANSFER BETWEEN CUSTOMERS 090267230714145659180005855658|PART PAYMENT FOR ACCA TUITION|090267230714145659180005855658||JESULOLUWA HANNAH OLUNAIKE REF:090267230714145659180005855658</t>
  </si>
  <si>
    <t>TRANSFER BETWEEN CUSTOMERS Via GTWorld JENET OKOJIE FOR SBR REF:214775279000000350002307141619 from EROJE, IDRIS BOLAJI to IVY LEAGUE ASSOCIATES LIMITED</t>
  </si>
  <si>
    <t>TRANSFER BETWEEN CUSTOMERS 000004230714162813618729935054|MOB/UTO/IVY LEAGUE ASS/NewstudentAcca4/17510471909|17510471909||EZENWOKO CHIAMAKA DEBORAH REF:000004230714162813618729935054</t>
  </si>
  <si>
    <t>TRANSFER BETWEEN CUSTOMERS 000015230714165035765634002109|SBR class Chinaza Udeagu part payme|1563953526||CHINAZAEKPERE TOCHUKWU UDEAGU REF:000015230714165035765634002109</t>
  </si>
  <si>
    <t>TRANSFER BETWEEN CUSTOMERS 000016230714183925000071736735|FBNMOBILE:IVY LEAGUE ASSOCIATES LIMITED/PART PAYMENT FOR ACCA CLASS|638249567654850938||AKINWUMI OLUWASEUN JOSEPH REF:000016230714183925000071736735</t>
  </si>
  <si>
    <t>TRANSFER BETWEEN CUSTOMERS Via GAPSLITE Oladimeji Olutoye for SBR AND ATX ONLINE REF:261228270000000700002307142015 from DE MAVEN ADV.&amp; CONSULTING LTD to IVY LEAGUE ASSOCIATES LIMITED</t>
  </si>
  <si>
    <t>TRANSFER BETWEEN CUSTOMERS 000012230714215652248594713000|APM Sept diet|248594713||PAMELA EYITEMI NANU REF:000012230714215652248594713000</t>
  </si>
  <si>
    <t>Electronic Money Transfer Levy 14072023 Electronic Money Transfer Levy - 14/07/2023</t>
  </si>
  <si>
    <t>TRANSFER BETWEEN CUSTOMERS 000014230714225525266675917294|TRF3papersFRM CHUKWUDI SAMUEL EZE TO IVY LEAGUE ASSOCIATES LIMITED|000014230714225453292780515850||CHUKWUDI SAMUEL EZE REF:000014230714225525266675917294</t>
  </si>
  <si>
    <t>TRANSFER BETWEEN CUSTOMERS 000014230715083203279654349114|TRFBukola FalomoFRM BUKOLA OLUWATOSIN FALOMO TO IVY LEAGUE ASSOCIATES LIMITED|000014230715083026290197547785||BUKOLA OLUWATOSIN FALOMREF:000014230715083203279654349114</t>
  </si>
  <si>
    <t>TRANSFER BETWEEN CUSTOMERS 090267230715081506141000587006|LECTURE FEE|090267230715081506141000587006||ADEOLA OLAMIDE ADEKOYA REF:090267230715081506141000587006</t>
  </si>
  <si>
    <t>TRANSFER BETWEEN CUSTOMERS 000012230715081546248633057000|Part pymt intensive AFM and APM|248633057||VICTOR ADETUNJI ADEWUSI REF:000012230715081546248633057000</t>
  </si>
  <si>
    <t>TRANSFER BETWEEN CUSTOMERS 000003230715092308002360019802|App To GTBank Plc IVY LEAGUE ASSOCIATES LIMITED|S71201911||OKE MOTUNRAYO OYINKANSOLA REF:000003230715092308002360019802</t>
  </si>
  <si>
    <t>TRANSFER BETWEEN CUSTOMERS 000017230715103938256173346592|GTB-SBR Dec 2023|638250144026059655||OLUWASESAN GANIYU ADEBAYO REF:000017230715103938256173346592</t>
  </si>
  <si>
    <t>TRANSFER BETWEEN CUSTOMERS Via GTWorld FR REF:275100388000000300002307151127 from OKEKE ABIGAIL BLESSING to IVY LEAGUE ASSOCIATES LIMITED</t>
  </si>
  <si>
    <t>TRANSFER BETWEEN CUSTOMERS Via GTWorld TOLU ILEBIYI tuition payment REF:243230668000000350002307151234 from ILEBIYI SHULAMMITE AYOBAMI to IVY LEAGUE ASSOCIATES LIMITED</t>
  </si>
  <si>
    <t>TRANSFER BETWEEN CUSTOMERS 000014230715123751226233450338|TRFTutorialsFRM ASHLEY EMMA CHINYERE TO IVY LEAGUE ASSOCIATES LIMITED|000014230715123731247563950187||ASHLEY EMMA CHINYERE REF:000014230715123751226233450338</t>
  </si>
  <si>
    <t>TRANSFER BETWEEN CUSTOMERS 000017230715132451199363397021|GTB-|638250243161144735||ABIGAIL OKEKE REF:000017230715132451199363397021</t>
  </si>
  <si>
    <t>TRANSFER BETWEEN CUSTOMERS 000014230715133959295332001041|TRFAPM Tuition feeFRM ISHAYA SALOME TO IVY LEAGUE ASSOCIATES LIMITED|000014230715133848228639799189||ISHAYA SALOME REF:000014230715133959295332001041</t>
  </si>
  <si>
    <t>TRANSFER BETWEEN CUSTOMERS 000014230715151641264547879741|TRFAAA intensive classFRM EKENEDILICHUKWU FREDRICK UZOR TO IVY LEAGUE ASSOCIATES LIMITED|000014230715151621283197479568||EKENEDILICHUREF:000014230715151641264547879741</t>
  </si>
  <si>
    <t>TRANSFER BETWEEN CUSTOMERS 000016230715155749000075202181|FBNMOBILE:IVY LEAGUE ASSOCIATES LIMITED/LECTURE REMITTANCE|638250334688531328||KOLAWOLE EMMANUEL AYODEJI REF:000016230715155749000075202181</t>
  </si>
  <si>
    <t>TRANSFER BETWEEN CUSTOMERS via Internet Banking Part payment for Tuition Fees from ANYA PASCHAL OGUERI to IVY LEAGUE ASSOCIATES LIMITED</t>
  </si>
  <si>
    <t>TRANSFER BETWEEN CUSTOMERS 000004230715185715493638631443|MOB/UTO/IVY LEAGUE ASS/For FM AA PM/17533265747|17533265747||PRISCILLA OKHIPO REF:000004230715185715493638631443</t>
  </si>
  <si>
    <t>TRANSFER BETWEEN CUSTOMERS Via GTWorld APM REF:201179197000000350002307151947 from AKANGBE OLUWATOBI JENNIFER to IVY LEAGUE ASSOCIATES LIMITED</t>
  </si>
  <si>
    <t>TRANSFER BETWEEN CUSTOMERS 000010230715190127111228340382|REFENG422511356 BO CHRISTIANA ADENIYI IFO IVY LEA|ENG422511356||CHRISTIANA ADENIYI REF:000010230715190127111228340382</t>
  </si>
  <si>
    <t>TRANSFER BETWEEN CUSTOMERS via Internet Banking Tuition Fees Pymt for PM IFO-Mwuese from ANYA PASCHAL OGUERI to IVY LEAGUE ASSOCIATES LIMITED</t>
  </si>
  <si>
    <t>Electronic Money Transfer Levy 15072023 Electronic Money Transfer Levy - 15/07/2023</t>
  </si>
  <si>
    <t>TRANSFER BETWEEN CUSTOMERS 000014230717085959265116451441|TRFSBL IntensiveFRM KENECHUKWU UCHECHUKWU EKWUNIFE TO IVY LEAGUE ASSOCIATES LIMITED|000014230717085911236254751181||KENECHUKWU UCHECHREF:000014230717085959265116451441</t>
  </si>
  <si>
    <t>TRANSFER BETWEEN CUSTOMERS Via GTWorld Payment for PM &amp; FM lectures REF:250232807000000600002307171007 from ORIDAMISI OYINKANSOLA HANNAH to IVY LEAGUE ASSOCIATES LIMITED</t>
  </si>
  <si>
    <t>TRANSFER BETWEEN CUSTOMERS 000014230717110122257647438949|TRFFRM OLUWATOBI ABOSEDE ADEPOJU TO IVY LEAGUE ASSOCIATES LIMITED|000014230717110013283108138508||OLUWATOBI ABOSEDE ADEPOJU REF:000014230717110122257647438949</t>
  </si>
  <si>
    <t>TRANSFER BETWEEN CUSTOMERS 000015230717113811803093003115|acca tuition|1567154130||GODSWILL CHINEDU BENSON REF:000015230717113811803093003115</t>
  </si>
  <si>
    <t>TRANSFER BETWEEN CUSTOMERS Via GTWorld Classes REF:250241608000000600002307171144 from OHAERI NNEOMA SYLVIA to IVY LEAGUE ASSOCIATES LIMITED</t>
  </si>
  <si>
    <t>TRANSFER BETWEEN CUSTOMERS Via GTWorld REF:403970053000000300002307171459 from DOSUMU , ADEYINKA ADENIKE to IVY LEAGUE ASSOCIATES LIMITED</t>
  </si>
  <si>
    <t>TRANSFER BETWEEN CUSTOMERS viaGAPS638252054608571905-1161589405PAYMENTFORTEMITRAINNINGfromCENTERBASEINTCOMMLTDtoIVYLEAGUEASSOCIATESLIMITEDREF:0002873157161589405000000</t>
  </si>
  <si>
    <t>TRANSFER BETWEEN CUSTOMERS 090267230717161955747008697507|VVBJJHN|090267230717161955747008697507||Rukayat Oyindamola Shobande REF:090267230717161955747008697507</t>
  </si>
  <si>
    <t>Electronic Money Transfer Levy 17072023 Electronic Money Transfer Levy - 17/07/2023</t>
  </si>
  <si>
    <t>TRANSFER BETWEEN CUSTOMERS Via GTWorld AAA paper REF:208825310000000350002307180807 from FAWEHINMI OLAMIDAYO DIVINE-GLO to IVY LEAGUE ASSOCIATES LIMITED</t>
  </si>
  <si>
    <t>TRANSFER BETWEEN CUSTOMERS Via GTWorld Payment for Fr and AA intensive classes. Sept diet REF:403599698000000600002307181137 from ADEBAYO IFEOLUWA ATINUKE to IVY LEAGUE ASSOCIATES LIMITED</t>
  </si>
  <si>
    <t>TRANSFER BETWEEN CUSTOMERS 000012230718170017249482493000|PM|249482493||VICTOR OLUTENI ADE ODUNTAN REF:000012230718170017249482493000</t>
  </si>
  <si>
    <t>Electronic Money Transfer Levy 18072023 Electronic Money Transfer Levy - 18/07/2023</t>
  </si>
  <si>
    <t>TRANSFER BETWEEN CUSTOMERS via GTWORLD Tuition Fee REF:0124533814015818195385000202307190702 from UZOECHI, CHIBUEZE JOHN to IVY LEAGUE ASSOCIATES LIMITED</t>
  </si>
  <si>
    <t>TRANSFER BETWEEN CUSTOMERS Via GTWorld ATX FEE Dec_2023 REF:328441608000000350002307190704 from ADEYEMI AYOWALE to IVY LEAGUE ASSOCIATES LIMITED</t>
  </si>
  <si>
    <t>TRANSFER BETWEEN CUSTOMERS via GTWORLD Sbr balance REF:0124533814012426653210000202307190715 from AKINSIJU AYOMIDE OMOTOLA to IVY LEAGUE ASSOCIATES LIMITED</t>
  </si>
  <si>
    <t>TRANSFER BETWEEN CUSTOMERS 000014230719091119228801206766|TRFPart payment of tuition feeFRM JESUTOFUNMI DAMILOLA DADA TO IVY LEAGUE ASSOCIATES LIMITED|000014230719091044274677306566||JESUTOFUREF:000014230719091119228801206766</t>
  </si>
  <si>
    <t>TRANSFER BETWEEN CUSTOMERS 000014230719180225285822224565|TRFPart payment for lecture feeFRM OLUWAFEMI LAWRENCE ONI TO IVY LEAGUE ASSOCIATES LIMITED|000014230719180202274091724425||OLUWAFEMI REF:000014230719180225285822224565</t>
  </si>
  <si>
    <t>Electronic Money Transfer Levy 19072023 Electronic Money Transfer Levy - 19/07/2023</t>
  </si>
  <si>
    <t>TRANSFER BETWEEN CUSTOMERS 000014230720065504221326445066|TRFPart payment for ivy leagueFRM BUSOLA OPEYEMI BAMIDELE TO IVY LEAGUE ASSOCIATES LIMITED|000014230720065355288973343681||BUSOLA OPEREF:000014230720065504221326445066</t>
  </si>
  <si>
    <t>TRANSFER BETWEEN CUSTOMERS via GTWORLD , REF:0124533814012266087535000202307200847 from AJIBOYE RAFIAT, MAYOWA to IVY LEAGUE ASSOCIATES LIMITED</t>
  </si>
  <si>
    <t>TRANSFER BETWEEN CUSTOMERS Via GTWorld SBR STD DEC 23 REF:272228340000000350002307201013 from OLUGBADE OLUWATOBILOBA G to IVY LEAGUE ASSOCIATES LIMITED</t>
  </si>
  <si>
    <t>Electronic Money Transfer Levy 20072023 Electronic Money Transfer Levy - 20/07/2023</t>
  </si>
  <si>
    <t>TRANSFER BETWEEN CUSTOMERS Via GTWorld Tuition for AFM REF:217815065000000350002307210815 from TAJUDEEN IBRAHIM ABAYOMI to IVY LEAGUE ASSOCIATES LIMITED</t>
  </si>
  <si>
    <t>TRANSFER BETWEEN CUSTOMERS 090529230721115935051885485405|ebun AFM Dec STD EBUNOLUWA KOYA to IVY LEAGUE ASSOCIATES LIMITEDSent 25000 to GTBank 0124533|pocket_disburse_7423339602381583||POCKREF:090529230721115935051885485405</t>
  </si>
  <si>
    <t>TRANSFER BETWEEN CUSTOMERS 090267230721131044074023751602|CANDIDATE?S SEPTEMBER DIET TUITION FEE|090267230721131044074023751602||Kenechi Faith Okeke REF:090267230721131044074023751602</t>
  </si>
  <si>
    <t>TRANSFER BETWEEN CUSTOMERS 000012230721131419250210519000|SBR Physical Class|250210519||EMMANUEL SUNDAY AJAYI REF:000012230721131419250210519000</t>
  </si>
  <si>
    <t>TRANSFER BETWEEN CUSTOMERS 000014230716085513242012085371|TRFDecember Lectures Ogunkola MichaelFRM MICHAEL ANUOLUWAPO OGUNKOLA TO IVY LEAGUE ASSOCIATES LIMIT|000014230716085322286702486539||REF:000014230716085513242012085371</t>
  </si>
  <si>
    <t>TRANSFER BETWEEN CUSTOMERS 000014230721140737231852285464|TRFMariam ACCA LecturesFRM SALAMI Mariam TO IVY LEAGUE ASSOCIATES LIMITED|000014230721140705278060185256||SALAMI Mariam REF:000014230721140737231852285464</t>
  </si>
  <si>
    <t>CASH DEPOSIT OLIVER AJAH</t>
  </si>
  <si>
    <t>TRANSFER BETWEEN CUSTOMERS via Internet Banking FR &amp; AA Lecture from RUFAI, JAMIU OLAYIDE to IVY LEAGUE ASSOCIATES LIMITED</t>
  </si>
  <si>
    <t>TRANSFER BETWEEN CUSTOMERS Via GTWorld Acca_FM paper REF:223863835000000300002307211915 from ALI GRACE EBELE to IVY LEAGUE ASSOCIATES LIMITED</t>
  </si>
  <si>
    <t>TRANSFER BETWEEN CUSTOMERS 000023230721212957005067148724|AbimbolaMuinat|ven_garden1-VGPRNNF43TT30E5EZKVMTZ3Q||AbimbolaMuinat REF:000023230721212957005067148724</t>
  </si>
  <si>
    <t>Electronic Money Transfer Levy 21072023 Electronic Money Transfer Levy - 21/07/2023</t>
  </si>
  <si>
    <t>TRANSFER BETWEEN CUSTOMERS Via GTWorld Funmi REF:330337693000000600002307220817 from AGBOLA OLAKUNLE to IVY LEAGUE ASSOCIATES LIMITED</t>
  </si>
  <si>
    <t>TRANSFER BETWEEN CUSTOMERS 000016230722103238000002314271|FBNMOBILE:IVY LEAGUE ASSOCIATES LIMITED/INIOLUWA ADEAGBO MA ONLINE CLASS|638256187579312489||ADEAGBO INIOLUWA ADEOLA REF:000016230722103238000002314271</t>
  </si>
  <si>
    <t>TRANSFER BETWEEN CUSTOMERS Via GTWorld AAA Dec. 2023 REF:255221502000000350002307221419 from SORINOLA FEYISARA IYABODE to IVY LEAGUE ASSOCIATES LIMITED</t>
  </si>
  <si>
    <t>TRANSFER BETWEEN CUSTOMERS via GTWORLD Sopefoluwa Oluyide-AAA REF:0124533814003626547835000202307221531 from FADIPE SOPEFOLUWA EUNICE to IVY LEAGUE ASSOCIATES LIMITED</t>
  </si>
  <si>
    <t>Electronic Money Transfer Levy 22072023 Electronic Money Transfer Levy - 22/07/2023</t>
  </si>
  <si>
    <t>TRANSFER BETWEEN CUSTOMERS MBANKING - Nneka Dunu / SBL REF:707168226674542800008552965218 ANY Account Transfer from DUNU NNEKA PEACE to IVY LEAGUE ASSOCIATES LIMITED</t>
  </si>
  <si>
    <t>TRANSFER BETWEEN CUSTOMERS Via GTWorld APM standard class upgrade balance REF:461521714000000100002307230819 from ADEBAYO OLUWASEYI SAMUEL to IVY LEAGUE ASSOCIATES LIMITED</t>
  </si>
  <si>
    <t>TRANSFER BETWEEN CUSTOMERS via GTWORLD Joshua Ayeni Standard Class Fee REF:0124533814016904301585000202307230941 from AYENI JOSHUA OPEYEMI to IVY LEAGUE ASSOCIATES LIMITED</t>
  </si>
  <si>
    <t>TRANSFER BETWEEN CUSTOMERS 000012230723131332250687495000|AAA lectures|250687495||ADEDAMOLA DAVIES OLOWOJOBA REF:000012230723131332250687495000</t>
  </si>
  <si>
    <t>TRANSFER BETWEEN CUSTOMERS Via USSD GTBank Transfer 00000000237024793220907581810000035000202307232109/21.5/\6.98\ from AKINTOLA, MARIAM OLAMIDE to IVY LEAGUE ASSOCIATES LIMITED</t>
  </si>
  <si>
    <t>Electronic Money Transfer Levy 23072023 Electronic Money Transfer Levy - 23/07/2023</t>
  </si>
  <si>
    <t>16-Jun-2023 06:14 PM</t>
  </si>
  <si>
    <t>17-Jun-2023 09:50 AM</t>
  </si>
  <si>
    <t>17-Jun-2023 09:56 AM</t>
  </si>
  <si>
    <t>17-Jun-2023 10:36 AM</t>
  </si>
  <si>
    <t>17-Jun-2023 10:37 AM</t>
  </si>
  <si>
    <t>17-Jun-2023 10:39 AM</t>
  </si>
  <si>
    <t>17-Jun-2023 10:42 AM</t>
  </si>
  <si>
    <t>17-Jun-2023 10:46 AM</t>
  </si>
  <si>
    <t>18-Jun-2023 05:44 AM</t>
  </si>
  <si>
    <t>21-Jun-2023 05:24 PM</t>
  </si>
  <si>
    <t>22-Jun-2023 08:26 PM</t>
  </si>
  <si>
    <t>25-Jun-2023 03:22 AM</t>
  </si>
  <si>
    <t>25-Jun-2023 07:33 AM</t>
  </si>
  <si>
    <t>27-Jun-2023 11:54 AM</t>
  </si>
  <si>
    <t>27-Jun-2023 08:09 AM</t>
  </si>
  <si>
    <t>27-Jun-2023 07:26 AM</t>
  </si>
  <si>
    <t>28-Jun-2023 09:28 PM</t>
  </si>
  <si>
    <t>28-Jun-2023 09:31 PM</t>
  </si>
  <si>
    <t>28-Jun-2023 09:29 PM</t>
  </si>
  <si>
    <t>28-Jun-2023 09:30 PM</t>
  </si>
  <si>
    <t>29-Jun-2023 11:48 AM</t>
  </si>
  <si>
    <t>30-Jun-2023 08:02 PM</t>
  </si>
  <si>
    <t>30-Jun-2023 01:29 PM</t>
  </si>
  <si>
    <t>03-Jul-2023 02:19 AM</t>
  </si>
  <si>
    <t>01-Jul-2023 01:53 AM</t>
  </si>
  <si>
    <t>01-Jul-2023 01:54 PM</t>
  </si>
  <si>
    <t>01-Jul-2023 09:54 AM</t>
  </si>
  <si>
    <t>01-Jul-2023 10:25 AM</t>
  </si>
  <si>
    <t>02-Jul-2023 07:01 PM</t>
  </si>
  <si>
    <t>02-Jul-2023 05:55 PM</t>
  </si>
  <si>
    <t>02-Jul-2023 02:48 PM</t>
  </si>
  <si>
    <t>02-Jul-2023 10:16 AM</t>
  </si>
  <si>
    <t>03-Jul-2023 02:29 PM</t>
  </si>
  <si>
    <t>03-Jul-2023 03:11 PM</t>
  </si>
  <si>
    <t>03-Jul-2023 01:33 PM</t>
  </si>
  <si>
    <t>03-Jul-2023 06:04 PM</t>
  </si>
  <si>
    <t>03-Jul-2023 07:41 AM</t>
  </si>
  <si>
    <t>04-Jul-2023 08:38 PM</t>
  </si>
  <si>
    <t>04-Jul-2023 06:14 PM</t>
  </si>
  <si>
    <t>04-Jul-2023 07:38 AM</t>
  </si>
  <si>
    <t>05-Jul-2023 12:19 PM</t>
  </si>
  <si>
    <t>05-Jul-2023 09:15 PM</t>
  </si>
  <si>
    <t>06-Jul-2023 09:11 PM</t>
  </si>
  <si>
    <t>06-Jul-2023 12:51 PM</t>
  </si>
  <si>
    <t>06-Jul-2023 10:00 AM</t>
  </si>
  <si>
    <t>06-Jul-2023 05:08 AM</t>
  </si>
  <si>
    <t>07-Jul-2023 06:11 PM</t>
  </si>
  <si>
    <t>07-Jul-2023 10:55 AM</t>
  </si>
  <si>
    <t>07-Jul-2023 04:35 AM</t>
  </si>
  <si>
    <t>08-Jul-2023 09:23 AM</t>
  </si>
  <si>
    <t>08-Jul-2023 04:54 PM</t>
  </si>
  <si>
    <t>08-Jul-2023 10:48 AM</t>
  </si>
  <si>
    <t>08-Jul-2023 03:11 PM</t>
  </si>
  <si>
    <t>08-Jul-2023 03:28 PM</t>
  </si>
  <si>
    <t>08-Jul-2023 03:35 PM</t>
  </si>
  <si>
    <t>08-Jul-2023 05:57 AM</t>
  </si>
  <si>
    <t>08-Jul-2023 12:56 PM</t>
  </si>
  <si>
    <t>08-Jul-2023 07:13 PM</t>
  </si>
  <si>
    <t>08-Jul-2023 02:55 PM</t>
  </si>
  <si>
    <t>09-Jul-2023 11:44 AM</t>
  </si>
  <si>
    <t>09-Jul-2023 01:04 PM</t>
  </si>
  <si>
    <t>09-Jul-2023 07:31 AM</t>
  </si>
  <si>
    <t>09-Jul-2023 06:50 PM</t>
  </si>
  <si>
    <t>09-Jul-2023 08:07 AM</t>
  </si>
  <si>
    <t>10-Jul-2023 09:13 PM</t>
  </si>
  <si>
    <t>10-Jul-2023 03:09 PM</t>
  </si>
  <si>
    <t>10-Jul-2023 07:14 AM</t>
  </si>
  <si>
    <t>10-Jul-2023 09:14 PM</t>
  </si>
  <si>
    <t>11-Jul-2023 02:53 PM</t>
  </si>
  <si>
    <t>11-Jul-2023 05:00 PM</t>
  </si>
  <si>
    <t>11-Jul-2023 04:17 PM</t>
  </si>
  <si>
    <t>11-Jul-2023 02:08 PM</t>
  </si>
  <si>
    <t>11-Jul-2023 02:58 PM</t>
  </si>
  <si>
    <t>11-Jul-2023 02:04 PM</t>
  </si>
  <si>
    <t>11-Jul-2023 01:54 PM</t>
  </si>
  <si>
    <t>11-Jul-2023 10:14 AM</t>
  </si>
  <si>
    <t>11-Jul-2023 09:43 AM</t>
  </si>
  <si>
    <t>12-Jul-2023 07:07 AM</t>
  </si>
  <si>
    <t>12-Jul-2023 05:16 PM</t>
  </si>
  <si>
    <t>12-Jul-2023 11:45 AM</t>
  </si>
  <si>
    <t>12-Jul-2023 07:41 PM</t>
  </si>
  <si>
    <t>12-Jul-2023 07:54 PM</t>
  </si>
  <si>
    <t>12-Jul-2023 09:39 AM</t>
  </si>
  <si>
    <t>12-Jul-2023 09:43 AM</t>
  </si>
  <si>
    <t>12-Jul-2023 02:30 PM</t>
  </si>
  <si>
    <t>13-Jul-2023 05:01 PM</t>
  </si>
  <si>
    <t>13-Jul-2023 03:36 PM</t>
  </si>
  <si>
    <t>13-Jul-2023 09:12 AM</t>
  </si>
  <si>
    <t>13-Jul-2023 05:56 PM</t>
  </si>
  <si>
    <t>14-Jul-2023 06:29 PM</t>
  </si>
  <si>
    <t>14-Jul-2023 05:02 PM</t>
  </si>
  <si>
    <t>14-Jul-2023 05:28 PM</t>
  </si>
  <si>
    <t>14-Jul-2023 01:55 PM</t>
  </si>
  <si>
    <t>14-Jul-2023 03:27 PM</t>
  </si>
  <si>
    <t>14-Jul-2023 08:25 PM</t>
  </si>
  <si>
    <t>14-Jul-2023 01:57 PM</t>
  </si>
  <si>
    <t>14-Jul-2023 01:00 PM</t>
  </si>
  <si>
    <t>14-Jul-2023 02:38 PM</t>
  </si>
  <si>
    <t>14-Jul-2023 10:38 AM</t>
  </si>
  <si>
    <t>14-Jul-2023 04:00 PM</t>
  </si>
  <si>
    <t>14-Jul-2023 06:39 PM</t>
  </si>
  <si>
    <t>14-Jul-2023 03:38 PM</t>
  </si>
  <si>
    <t>14-Jul-2023 05:04 PM</t>
  </si>
  <si>
    <t>14-Jul-2023 04:25 PM</t>
  </si>
  <si>
    <t>14-Jul-2023 11:07 AM</t>
  </si>
  <si>
    <t>14-Jul-2023 11:08 AM</t>
  </si>
  <si>
    <t>15-Jul-2023 06:29 PM</t>
  </si>
  <si>
    <t>15-Jul-2023 06:33 PM</t>
  </si>
  <si>
    <t>15-Jul-2023 09:28 PM</t>
  </si>
  <si>
    <t>15-Jul-2023 12:02 PM</t>
  </si>
  <si>
    <t>15-Jul-2023 06:45 AM</t>
  </si>
  <si>
    <t>15-Jul-2023 05:21 AM</t>
  </si>
  <si>
    <t>15-Jul-2023 11:43 AM</t>
  </si>
  <si>
    <t>15-Jul-2023 06:58 PM</t>
  </si>
  <si>
    <t>15-Jul-2023 07:40 AM</t>
  </si>
  <si>
    <t>15-Jul-2023 12:57 PM</t>
  </si>
  <si>
    <t>15-Jul-2023 09:12 PM</t>
  </si>
  <si>
    <t>15-Jul-2023 07:43 AM</t>
  </si>
  <si>
    <t>15-Jul-2023 04:19 PM</t>
  </si>
  <si>
    <t>15-Jul-2023 05:35 AM</t>
  </si>
  <si>
    <t>15-Jul-2023 11:29 AM</t>
  </si>
  <si>
    <t>16-Jul-2023 08:16 AM</t>
  </si>
  <si>
    <t>16-Jul-2023 04:00 PM</t>
  </si>
  <si>
    <t>16-Jul-2023 07:22 PM</t>
  </si>
  <si>
    <t>16-Jul-2023 03:00 PM</t>
  </si>
  <si>
    <t>16-Jul-2023 02:00 PM</t>
  </si>
  <si>
    <t>16-Jul-2023 07:20 PM</t>
  </si>
  <si>
    <t>16-Jul-2023 02:50 PM</t>
  </si>
  <si>
    <t>16-Jul-2023 06:57 AM</t>
  </si>
  <si>
    <t>17-Jul-2023 11:09 AM</t>
  </si>
  <si>
    <t>17-Jul-2023 02:47 PM</t>
  </si>
  <si>
    <t>17-Jul-2023 11:32 AM</t>
  </si>
  <si>
    <t>17-Jul-2023 03:59 AM</t>
  </si>
  <si>
    <t>17-Jul-2023 01:39 PM</t>
  </si>
  <si>
    <t>17-Jul-2023 10:18 AM</t>
  </si>
  <si>
    <t>18-Jul-2023 11:42 AM</t>
  </si>
  <si>
    <t>18-Jul-2023 09:56 AM</t>
  </si>
  <si>
    <t>18-Jul-2023 11:39 AM</t>
  </si>
  <si>
    <t>18-Jul-2023 04:25 PM</t>
  </si>
  <si>
    <t>18-Jul-2023 09:09 PM</t>
  </si>
  <si>
    <t>18-Jul-2023 09:14 PM</t>
  </si>
  <si>
    <t>18-Jul-2023 06:36 AM</t>
  </si>
  <si>
    <t>18-Jul-2023 03:28 PM</t>
  </si>
  <si>
    <t>18-Jul-2023 05:40 AM</t>
  </si>
  <si>
    <t>18-Jul-2023 07:46 PM</t>
  </si>
  <si>
    <t>18-Jul-2023 12:29 PM</t>
  </si>
  <si>
    <t>19-Jul-2023 12:42 PM</t>
  </si>
  <si>
    <t>19-Jul-2023 08:19 PM</t>
  </si>
  <si>
    <t>20-Jul-2023 01:26 PM</t>
  </si>
  <si>
    <t>20-Jul-2023 09:13 AM</t>
  </si>
  <si>
    <t>20-Jul-2023 09:53 AM</t>
  </si>
  <si>
    <t>20-Jul-2023 12:52 PM</t>
  </si>
  <si>
    <t>20-Jul-2023 09:22 AM</t>
  </si>
  <si>
    <t>20-Jul-2023 11:06 AM</t>
  </si>
  <si>
    <t>20-Jul-2023 01:45 PM</t>
  </si>
  <si>
    <t>20-Jul-2023 08:43 PM</t>
  </si>
  <si>
    <t>20-Jul-2023 02:44 PM</t>
  </si>
  <si>
    <t>20-Jul-2023 07:22 AM</t>
  </si>
  <si>
    <t>20-Jul-2023 03:02 PM</t>
  </si>
  <si>
    <t>20-Jul-2023 07:30 PM</t>
  </si>
  <si>
    <t>20-Jul-2023 04:45 PM</t>
  </si>
  <si>
    <t>21-Jul-2023 04:13 PM</t>
  </si>
  <si>
    <t>21-Jul-2023 04:26 AM</t>
  </si>
  <si>
    <t>21-Jul-2023 12:43 PM</t>
  </si>
  <si>
    <t>21-Jul-2023 05:15 PM</t>
  </si>
  <si>
    <t>21-Jul-2023 03:01 PM</t>
  </si>
  <si>
    <t>21-Jul-2023 09:50 AM</t>
  </si>
  <si>
    <t>21-Jul-2023 01:28 PM</t>
  </si>
  <si>
    <t>21-Jul-2023 05:54 PM</t>
  </si>
  <si>
    <t>21-Jul-2023 10:20 AM</t>
  </si>
  <si>
    <t>22-Jul-2023 09:25 AM</t>
  </si>
  <si>
    <t>22-Jul-2023 10:43 AM</t>
  </si>
  <si>
    <t>22-Jul-2023 05:15 PM</t>
  </si>
  <si>
    <t>22-Jul-2023 09:52 AM</t>
  </si>
  <si>
    <t>22-Jul-2023 11:14 AM</t>
  </si>
  <si>
    <t>22-Jul-2023 01:07 PM</t>
  </si>
  <si>
    <t>22-Jul-2023 01:29 PM</t>
  </si>
  <si>
    <t>22-Jul-2023 02:51 PM</t>
  </si>
  <si>
    <t>22-Jul-2023 04:09 PM</t>
  </si>
  <si>
    <t>22-Jul-2023 08:12 AM</t>
  </si>
  <si>
    <t>22-Jul-2023 11:56 AM</t>
  </si>
  <si>
    <t>22-Jul-2023 04:57 AM</t>
  </si>
  <si>
    <t>22-Jul-2023 09:58 AM</t>
  </si>
  <si>
    <t>22-Jul-2023 01:04 PM</t>
  </si>
  <si>
    <t>22-Jul-2023 10:02 PM</t>
  </si>
  <si>
    <t>22-Jul-2023 08:23 AM</t>
  </si>
  <si>
    <t>22-Jul-2023 01:15 PM</t>
  </si>
  <si>
    <t>22-Jul-2023 05:26 PM</t>
  </si>
  <si>
    <t>22-Jul-2023 11:41 AM</t>
  </si>
  <si>
    <t>22-Jul-2023 11:47 AM</t>
  </si>
  <si>
    <t>22-Jul-2023 12:16 PM</t>
  </si>
  <si>
    <t>22-Jul-2023 05:13 AM</t>
  </si>
  <si>
    <t>22-Jul-2023 05:46 PM</t>
  </si>
  <si>
    <t>22-Jul-2023 04:56 AM</t>
  </si>
  <si>
    <t>23-Jul-2023 05:46 AM</t>
  </si>
  <si>
    <t>23-Jul-2023 04:15 PM</t>
  </si>
  <si>
    <t>23-Jul-2023 07:06 AM</t>
  </si>
  <si>
    <t>23-Jul-2023 04:02 PM</t>
  </si>
  <si>
    <t>23-Jul-2023 06:52 PM</t>
  </si>
  <si>
    <t>23-Jul-2023 08:00 AM</t>
  </si>
  <si>
    <t>23-Jul-2023 07:00 AM</t>
  </si>
  <si>
    <t>NIP/FBN/IGHOMEREHO OGHENEKEVWE RUTH/FBNMOBILE:IVY LEAGUE ASSOCIATES LTD/ACCA SBR</t>
  </si>
  <si>
    <t>NIP/GTB/IVY LEAGUE ASSOCIATES LIMITEDIVY LEAGUE /638223414549170657-1 MOVE2ZENIT</t>
  </si>
  <si>
    <t>NIP Charge:JUN23--DIET---PAY</t>
  </si>
  <si>
    <t>NIP Charge:DIET--PAY JUN23</t>
  </si>
  <si>
    <t>NIP Charge:DIET-PAY-JUN23</t>
  </si>
  <si>
    <t>NIP Charge:DIET-PAY--JUN23</t>
  </si>
  <si>
    <t>NIP Charge:DIET--PAY--JUN23</t>
  </si>
  <si>
    <t>NIP Charge:DIET-PAYJUN 23</t>
  </si>
  <si>
    <t>NIP Charge:DIET--PAY-JUN23</t>
  </si>
  <si>
    <t>NIP Charge:DIET--PAYJUN23</t>
  </si>
  <si>
    <t>NIP Charge:DIET--PAYJUN 23</t>
  </si>
  <si>
    <t>NIP Charge:DIET--PAYJUN-23</t>
  </si>
  <si>
    <t>NIP Charge:J23--DIET---PAY</t>
  </si>
  <si>
    <t>NIP Charge:DIET--PAY-JUN-23</t>
  </si>
  <si>
    <t>NIP Charge:DIET-PAYJUN23</t>
  </si>
  <si>
    <t>NIP Charge:DIETPAYJUN23</t>
  </si>
  <si>
    <t>NIP Charge:LOAN TO HAKEEM</t>
  </si>
  <si>
    <t>NIP Charge:PAY 4 J23-DIET</t>
  </si>
  <si>
    <t>NIP Charge:LOAN TO MANAGER</t>
  </si>
  <si>
    <t>LOAN TO HAKEEMCIB//NIP TFR TO Akeem Olayinka Lawanson/PALM</t>
  </si>
  <si>
    <t>JUN23--DIET---PAYCIB//NIP TFR TO HABIB MUSBAHU ABDULLAHI/GTB</t>
  </si>
  <si>
    <t>LOAN TO MANAGERCIB//NIP TFR TO EBIETOMIYE OLUMIDE AYODELE/GTB</t>
  </si>
  <si>
    <t>J23--DIET---PAYCIB//NIP TFR TO OLUDARE ADETUTU/GTB</t>
  </si>
  <si>
    <t>DIET--PAYJUN-23CIB//NIP TFR TO OMOTOSO KAZEEM ADEKUNLE/GTB</t>
  </si>
  <si>
    <t>DIET-PAYJUN 23CIB//NIP TFR TO OLADETAN OLUWATOSIN EMMANUEL/FBN</t>
  </si>
  <si>
    <t>DIET--PAYJUN 23CIB//NIP TFR TO ASADE  ADENIYI SOLOMON/GTB</t>
  </si>
  <si>
    <t>DIET--PAY-JUN-23CIB//NIP TFR TO KOREDE DADA/UBA</t>
  </si>
  <si>
    <t>PAY 4 J23-DIETCIB//NIP TFR TO CHINEDU JOHN UCHECHUKWU/ABN</t>
  </si>
  <si>
    <t>DIETPAYJUN23CIB//NIP TFR TO TUNDE SOLOMON JOHNSON/STBC</t>
  </si>
  <si>
    <t>DIET--PAY--JUN23CIB//NIP TFR TO SHOTANDEHAFEEZ OLADIPUPO/GTB</t>
  </si>
  <si>
    <t>DIET--PAY JUN23CIB//NIP TFR TO APENA MUYIDEEN ADE/FCMB</t>
  </si>
  <si>
    <t>DIET-PAYJUN23CIB//NIP TFR TO AKANBI SAHEED/KBL</t>
  </si>
  <si>
    <t>DIET--PAYJUN23CIB//NIP TFR TO BINUYO BLESSING ADEWUMI/GTB</t>
  </si>
  <si>
    <t>DIET-PAY--JUN23CIB//NIP TFR TO OLAKISAN JAMIU ADEYEMI/FBN</t>
  </si>
  <si>
    <t>DIET--PAY-JUN23CIB//NIP TFR TO IKEOLUMBA JONATHAN OBINNA/GTB</t>
  </si>
  <si>
    <t>DIET-PAY-JUN23CIB//NIP TFR TO OSHIBOLU AHMED OLUWASEYI/GTB</t>
  </si>
  <si>
    <t>TRF FRM ELKANAH JOHN GARANG TO IVY LEAGUE ASSOCIATES LTD|tuition Mrs Kucheli Gar</t>
  </si>
  <si>
    <t>NIP/GTB/SHITTU  BOLUWATIFE MARY/via GTWORLD</t>
  </si>
  <si>
    <t>TRF FRM RACHAEL PRINCE UKWAK TO IVY LEAGUE ASSOCIATES LTD|fee</t>
  </si>
  <si>
    <t>ETZ OtherBanks-0571013300-SKY/ZEN-000939041181;SAMUEL ADEGBENRO ADEOGUN  t</t>
  </si>
  <si>
    <t>TRF FRM ADEBUKOLA OLASUMBO OJERINDE TO IVY LEAGUE ASSOCIATES LTD|Intensive class</t>
  </si>
  <si>
    <t>NIP/UBA/NNENNA FAVOUR NDUKWE/MOB/UTO/IVY LEAGUE ASS/REG AFM SBR/17194316384</t>
  </si>
  <si>
    <t>NIP Charge:SALARYAkeem Olayinka Lawanson</t>
  </si>
  <si>
    <t>NIP Charge:JUN SALARYAISHAT AMOKE KAREEM</t>
  </si>
  <si>
    <t>NIP Charge:TRANS ALWEBIETOMIYE OLUMIDE AYODELE</t>
  </si>
  <si>
    <t>NIP Charge:TRANS-ALWLUCKY ISHAYA MUSA</t>
  </si>
  <si>
    <t>NIP Charge:ALW 4 T FARE</t>
  </si>
  <si>
    <t>NIP Charge:SALARY 4 JUN</t>
  </si>
  <si>
    <t>NIP Charge:NET-STAFF SALARY</t>
  </si>
  <si>
    <t>NIP Charge:REFUND 4 LECTURES CBL</t>
  </si>
  <si>
    <t>NIP Charge:NET STAFF-SALARY</t>
  </si>
  <si>
    <t>NIP Charge:75793 33OJONGBEDE BLESSING OLUWATOMISI</t>
  </si>
  <si>
    <t>NIP Charge:NET-STAFF SALARY J23</t>
  </si>
  <si>
    <t>NIP Charge:PYT 4 LAWMA JAN 2 JUN 23</t>
  </si>
  <si>
    <t>TRANS-ALWLUCKY ISHAYA MUSACIB//NIP TFR TO LUCKY ISHAYA MUSA/ABN</t>
  </si>
  <si>
    <t>ALW 4 T FARECIB//NIP TFR TO Akeem Olayinka Lawanson/PALM</t>
  </si>
  <si>
    <t>REFUND 4 LECTURES CBLCIB//NIP TFR TO JOSEPH ANNE AYOMIPOSI/GTB</t>
  </si>
  <si>
    <t>TRANS ALWEBIETOMIYE OLUMIDE AYODELECIB//NIP TFR TO EBIETOMIYE OLUMIDE AYODELE/GT</t>
  </si>
  <si>
    <t>NET-STAFF SALARYCIB//NIP TFR TO OJONGBEDE BLESSING OLUWATOMISI/GTB</t>
  </si>
  <si>
    <t>SALARYAkeem Olayinka LawansonCIB//NIP TFR TO Akeem Olayinka Lawanson/PALM</t>
  </si>
  <si>
    <t>PAYE 4 J23// TRF TO OLUMIDE AYODELE EBIETOMIYE</t>
  </si>
  <si>
    <t>JUN SALARYAISHAT AMOKE KAREEMCIB//NIP TFR TO AISHAT AMOKE KAREEM/FDP</t>
  </si>
  <si>
    <t>SALARY 4 JUNCIB//NIP TFR TO ISIYAKU  YAKUBU/ABN</t>
  </si>
  <si>
    <t>75793 33OJONGBEDE BLESSING OLUWATOMISICIB//NIP TFR TO OJONGBEDE BLESSING OLUWATO</t>
  </si>
  <si>
    <t>NET-STAFF SALARY J23CIB//NIP TFR TO WILLIAMS VANESSA OCHUOLLE /GTB</t>
  </si>
  <si>
    <t>PART PYT 4 NEPA BILL// TRF TO    EKO ELECT DIST-IJORA BU REM A/C</t>
  </si>
  <si>
    <t>NET STAFF-SALARYCIB//NIP TFR TO LUCKY ISHAYA MUSA/ABN</t>
  </si>
  <si>
    <t>PYT 4 LAWMA JAN 2 JUN 23CIB//NIP TFR TO TEMMY VENTURES/GTB</t>
  </si>
  <si>
    <t>STAFF-SALARYCIB//NIP TFR TO EBIETOMIYE OLUMIDE AYODELE/GTB</t>
  </si>
  <si>
    <t>ZENITH MOBILE TRANSFER FROM WILSON TOBENNA AKUMUO</t>
  </si>
  <si>
    <t>ZENITH MOBILE TRANSFER FROM ABDULQUADRI OLUWATOSIN MOHAMMED</t>
  </si>
  <si>
    <t>ETZ OtherBanks-0571013300-PKM/ZEN-000944362417;IVY   LEAGUE ASSOCIATES LTD</t>
  </si>
  <si>
    <t>NIP/GTB/OYEWO ADEDOLAPO OYELEYE/via GTWORLD SBL And AAA Sept 23 intensive part p</t>
  </si>
  <si>
    <t>TRF FRM OLUWADOLAPO MARY SOSANYA TO IVY LEAGUE ASSOCIATES LTD|SBR Tuition</t>
  </si>
  <si>
    <t>TRF FRM IJEOMA CHIDINMA NWOSU-NNAMDI TO IVY LEAGUE ASSOCIATES LTD|SBL tutorial</t>
  </si>
  <si>
    <t>NIP/OPAY/RACHAEL OSAREMWEN EBO/FR video extension</t>
  </si>
  <si>
    <t>NIP/ABN/ADEOLA TAWAKALIT SHITTU/TRFACCA SBL LECTUREFRM ADEOLA TAWAKALIT SHITTU T</t>
  </si>
  <si>
    <t>NIP/ABN/ADENIKE ROFIAT ROSHEED/TRFTuition Fee for DipIFRSFRM ADENIKE ROFIAT ROSH</t>
  </si>
  <si>
    <t>ETZ OtherBanks-0571013300-SKY/ZEN-000949500088;JOSHUA CHIKPANDU IHENAKARAM</t>
  </si>
  <si>
    <t>NIP/SCB/ADEYEMI ABOLANLE ORIOYE/Sept- SBL</t>
  </si>
  <si>
    <t>TRF FRM ELIZABETH ODUNOLA AKINDELE TO IVY LEAGUE ASSOCIATES LTD|SBRAAA Reg</t>
  </si>
  <si>
    <t>ETZ OtherBanks-0571013300-SKY/ZEN-000949950479;ANUOLUWAPO ADULOJU to  REFI</t>
  </si>
  <si>
    <t>NIP Charge:REPAIR &amp;amp; SERVICING OF BIG PRINTER</t>
  </si>
  <si>
    <t>NIP Charge:END OF DIET PAY J23</t>
  </si>
  <si>
    <t>REPAIR &amp;amp; SERVICING OF BIG PRINTERCIB//NIP TFR TO SUBAIR O. ABDULRAHMAN/UBA</t>
  </si>
  <si>
    <t>END OF DIET PAY J23CIB//NIP TFR TO AKINWANDEOLUMIDE RICHARD/GTB</t>
  </si>
  <si>
    <t>REFUND 2 ZENITH-CBE// TRF TO IVY LEAGUE ASSOCIATES LTD -  CBE</t>
  </si>
  <si>
    <t>NIP/OPAY/OYINKANSOLA TOBILOBA BANJO/oyinkansola payment for AA online class</t>
  </si>
  <si>
    <t>NIP/ABN/OLUWAKEMI ESTHER IBIKUNLE-106-DIAMONDXTR/TRFPM  SBRFRM OLUWAKEMI ESTHER</t>
  </si>
  <si>
    <t>NIP/LOTUS/ADESOPE IBUKUNOLUWA AJAYI/NIP TRF ADESOPE IBUKUNOLUWA AJAYI to IVY LEA</t>
  </si>
  <si>
    <t>NIP/GTB/OMOTOYE  SAMUEL LIGALI/REF701597404000015000002307051218</t>
  </si>
  <si>
    <t>NIP/FBN/EMEKA CHIAMAKA VIRGINIA/IB:SBRANDREGFEE</t>
  </si>
  <si>
    <t>NIP/FBN/OLABODE BALKIS ADEDUNMOLA/FBNMOBILE:IVY LEAGUE ASSOCIATES LTD/SBR INTENS</t>
  </si>
  <si>
    <t>TRF FRM ADEBAYO TIMOTHY AYITI TO IVY LEAGUE ASSOCIATES LTD|SBR September Class</t>
  </si>
  <si>
    <t>ZENITH MOBILE TRANSFER FROM KINGSLEY   MUOKA</t>
  </si>
  <si>
    <t>NIP/GTB/OWOEYE AYODEJI SIMIAT/via GTWORLD Diploma in IFRS - Ayodeji Owoeye</t>
  </si>
  <si>
    <t>NIP/FBN/ADELOLA OKEOGHENE ANNA/FBNMOBILE:IVY LEAGUE ASSOCIATES LTD/SBR WEEKEND</t>
  </si>
  <si>
    <t>NIP/GTB/ADESANYA ADEWALE OLUMIDE/via GTWORLD ALL SBR RECORDINGS AND AAA DEC.2023</t>
  </si>
  <si>
    <t>NIP/GTB/BAMGBALA   OLUWASEYI OYEWOLE/REF229696401000015000002307080922</t>
  </si>
  <si>
    <t>NIP/GTB/DARE  OLUFEMI JOHN/via GTWORLD CBL Video Access</t>
  </si>
  <si>
    <t>NIP/ABN/CHUKWUEMEKA ALEXANDER ODUNUKWE/TRFACCA 3646239 SBR Sept intensiv ALEXAND</t>
  </si>
  <si>
    <t>NIP/FBN/ARCHIBONG LYNDA MAURICE/FBNMOBILE:IVY LEAGUE ASSOCIATES LTD/AAA INTENSIV</t>
  </si>
  <si>
    <t>TRF FRM OLUBUKOLA MARIAN ADESANYA TO IVY LEAGUE ASSOCIATES LTD|Sbr intensive cla</t>
  </si>
  <si>
    <t>NIP/FLUTT/TRF/Sariat Williams for APM intens</t>
  </si>
  <si>
    <t>NIP/STBC/CHIBUZOR ANTHONY EZE/IVY LEAGUE ASSOCIATES LTD</t>
  </si>
  <si>
    <t>NIP/UBN/OLAKUNLE LUQMAN AKINTUNDE/MOBILE/UNION Transfer from OLAKUNLE LUQMAN AKI</t>
  </si>
  <si>
    <t>TRF FRM OYINOLUWA SIMILOLUWA ADELEYE TO IVY LEAGUE ASSOCIATES LTD|Law</t>
  </si>
  <si>
    <t>NIP/ABN/DAVID OLUWATAMILORE DUROWAIYE/TRFDavid Durowaiye- SBL and AAA standardFR</t>
  </si>
  <si>
    <t>NIP/FBN/ALAWODE TOLULOPE VICTORIA/FBNMOBILE:IVY LEAGUE ASSOCIATES LTD/AAA REVISI</t>
  </si>
  <si>
    <t>NIP/STBC/ANUOLUWAPO MODUPEOLA IDOWU/Audit and Assurance</t>
  </si>
  <si>
    <t>NIP/PALM/Palmpay - AZEEZAT JAMIU/Jamiu Azeezat FR lectures fees</t>
  </si>
  <si>
    <t>TRF FRM AZUBUIKE SUNNY OKONJI TO IVY LEAGUE ASSOCIATES LTD|Yvette Okonji sch fee</t>
  </si>
  <si>
    <t>ETZ OtherBanks-0571013300-SKY/ZEN-000961819055;OLUTOYIN OLUFUNMILAYO OGUNW</t>
  </si>
  <si>
    <t>NIP/GLOBU/OMOWUNMINAPOLEON/2001006915 FT MB Study fees IVY LEAGUE ASSOCIATES LTD</t>
  </si>
  <si>
    <t>NIP/CARBO/Quadri Fashina/Transfer from Quadri Fashina</t>
  </si>
  <si>
    <t>NIP/WBP/SAHEED OLUWANISHOLA YUSUF/ZENITH BANK-Tuition AAA &amp; Recorded SBL</t>
  </si>
  <si>
    <t>NIP/GTB/JOSEPH  RITA MAYOWA/via GTWORLD Tutorial</t>
  </si>
  <si>
    <t>TRF FRM AYOKUNMI OREOLUWA ATANDA TO IVY LEAGUE ASSOCIATES LTD|lectures</t>
  </si>
  <si>
    <t>NIP/FBN/AIYEWUMI OLUWATAMILORE/FBNMOBILE:IVY LEAGUE ASSOCIATES LTD/BALANCE FOR S</t>
  </si>
  <si>
    <t>NIP/FBN/AIYEWUMI OLUWATAMILORE/FBNMOBILE:IVY LEAGUE ASSOCIATES LTD/INSTALLMENT F</t>
  </si>
  <si>
    <t>NIP/FBN/OGUNYALE COVENANT EYITOPE/FBNMOBILE:IVY LEAGUE ASSOCIATES LTD/FOR FR AND</t>
  </si>
  <si>
    <t>TRF FRM ADEMOLA OLAJIDE &amp; MOGBEKE KOLAJO TO IVY LEAGUE ASSOCIATES LTD|Gbeke Olaj</t>
  </si>
  <si>
    <t>NIP/UBA/CHIKAMSO MMESOMA OKEKE/MOB2/UTO/To IVY LTD/SBR &amp; AAA</t>
  </si>
  <si>
    <t>NIP/SCB/OLAWUNMI MONIOLA EDET/ACCA Lectures and registration</t>
  </si>
  <si>
    <t>NIP/GTB/OSADEBE RACHEAL ONYINYE/REF248264410000005000002307120706</t>
  </si>
  <si>
    <t>NIP/GTB/DARE  OLUFEMI JOHN/via GTWORLD FM Standard</t>
  </si>
  <si>
    <t>TRF FRM MERCY ILUNUAMIE EWESOR TO IVY LEAGUE ASSOCIATES LTD|ACCA SBR</t>
  </si>
  <si>
    <t>NIP/UBA/SALAWU SALIU GBADEBO/MOB/UTO/IVY LEAGUE ASS/Ivy League asso/17478405388</t>
  </si>
  <si>
    <t>NIP/ABN/EKUNDAYO AIKULOLA BENJAMIN/TRFFRM EKUNDAYO AIKULOLA BENJAMIN TO IVY LEAG</t>
  </si>
  <si>
    <t>NIP/SCB/OLAJUMOKE RUKIYAT OKE/Standard lectures  December classes</t>
  </si>
  <si>
    <t>NIP/FBN/AJAKAYE LATEEFAT ADEDAYO/FBNMOBILE:IVY LEAGUE ASSOCIATES LTD/AA  FR</t>
  </si>
  <si>
    <t>NIP/STBC/OSARUMWENSE MICHAEL OSAYIWU/Dec 23 FR SBL</t>
  </si>
  <si>
    <t>NIP/FBN/ABDULLAHI AMINA/FBNMOBILE:IVY LEAGUE ASSOCIATES LTD/FM DEC CLASS BALANCE</t>
  </si>
  <si>
    <t>TRF FRM IRENE YETUNDE FALOLA TO IVY LEAGUE ASSOCIATES LTD|SBR</t>
  </si>
  <si>
    <t>NIP/GTB/AJISOLA OLADELE ARIKAWE/via GTWORLD Strategic Business Reporting</t>
  </si>
  <si>
    <t>TRF FRM JOSHUA OLUSEGUN OSHIAFI TO IVY LEAGUE ASSOCIATES LTD|ACCA Payment Physic</t>
  </si>
  <si>
    <t>NIP/SCB/OLAJUMOKE RUKIYAT OKE/First time registration</t>
  </si>
  <si>
    <t>NIP/VFD/KEHINDE HABEEB OMOTOSO/NIP/ To IVY LEAGUE ASSOCIATES LTD/1013300084</t>
  </si>
  <si>
    <t>NIP/GTB/OLAJIDE  TOLUWALASHE USMAN/Septemberdietintensive REF4424705690000250000</t>
  </si>
  <si>
    <t>TRF FRM EMMANUELLA NGUAVESE DEORTI TO IVY LEAGUE ASSOCIATES LTD|Tuition for ATX</t>
  </si>
  <si>
    <t>NIP/PALM/Palmpay - AZEEZAT JAMIU/JAMIU AZEEZAT AA  lectures fees</t>
  </si>
  <si>
    <t>NIP/GTB/EKECHI  KINGSLEY NNADOZIE/via GTWORLD Payment for SBL lectures</t>
  </si>
  <si>
    <t>ZENITH MOBILE TRANSFER FROM OLUGBENGA FRANCIS DADA</t>
  </si>
  <si>
    <t>NIP/OPAY/SAMUEL ADEGBENRO ADEOGUN/Part Payment for Two Papers</t>
  </si>
  <si>
    <t>NIP/ABN/ADETOUN OLUWASEUN OCHEME/TRFSBL standard classFRM ADETOUN OLUWASEUN OCHE</t>
  </si>
  <si>
    <t>TRF FRM KEMI BLESSING AJAYI TO IVY LEAGUE ASSOCIATES LTD|class</t>
  </si>
  <si>
    <t>NIP/GTB/JOHNSON-ADEOMI TITILAYO VICTOR/via GTWORLD Cbl and Fr Tuition fee.</t>
  </si>
  <si>
    <t>NIP/UBA/ADEOLA JESUGBOHUNMI MAKINDE/MOB2/UTO/To IVY LTD/Adeola Ayo Akinloye</t>
  </si>
  <si>
    <t>NIP/GTB/BAKARE  SHAKIRAT OLABISI/via GTWORLD</t>
  </si>
  <si>
    <t>TRF FRM LILY OGHO OGBE TO IVY LEAGUE ASSOCIATES LTD|Lily Ogbe-Tuition fee</t>
  </si>
  <si>
    <t>NIP Charge:Income - Lecture refunds 2</t>
  </si>
  <si>
    <t>NIP Charge:Income - Lecture refunds</t>
  </si>
  <si>
    <t>NIP Charge:Income - Lecture refunds 3</t>
  </si>
  <si>
    <t>NIP Charge:Equipment Laptop Charges</t>
  </si>
  <si>
    <t>NIP Charge:Expenses - General Plumbing</t>
  </si>
  <si>
    <t>NIP Charge:Expenses-General Serv Diesel Gen</t>
  </si>
  <si>
    <t>NIP Charge:Expense - PowerFuel Diesel</t>
  </si>
  <si>
    <t>NIP Charge:Expenses - General AC servicing</t>
  </si>
  <si>
    <t>EXPENSES - GENERAL {REPAIR-DOORS}// TRF TO OLUMIDE AYODELE EBIETOMIYE</t>
  </si>
  <si>
    <t>Equipment Laptop ChargesCIB//NIP TFR TO EBIETOMIYE OLANIYI FREDRICK/GTB</t>
  </si>
  <si>
    <t>Income - Lecture refundsCIB//NIP TFR TO ODEJAYI OLUFUNMILAYO AMINAT/FBN</t>
  </si>
  <si>
    <t>EXPENSE - MBD {BULK SMS}// TRF TO OLUMIDE AYODELE EBIETOMIYE</t>
  </si>
  <si>
    <t>Income - Lecture refunds 2CIB//NIP TFR TO EYINADE WASIU ADESOLA/GTB</t>
  </si>
  <si>
    <t>Income - Lecture refunds 3CIB//NIP TFR TO FASHINA QUADRI OLUWASEGUN/FBN</t>
  </si>
  <si>
    <t>Expenses-General Serv Diesel GenCIB//NIP TFR TO AKANBI M SAUBANA/UBA</t>
  </si>
  <si>
    <t>EXPENSES - GENERAL {WINDOW TINT}// TRF TO OLUMIDE AYODELE EBIETOMIYE</t>
  </si>
  <si>
    <t>Expenses - General PlumbingCIB//NIP TFR TO OLOKO SODIQ OLAYIWOLA/FBN</t>
  </si>
  <si>
    <t>EXPENSE - MBD {FACEBOOK ADS}// TRF TO OLUMIDE AYODELE EBIETOMIYE</t>
  </si>
  <si>
    <t>Expenses - General AC servicingCIB//NIP TFR TO OLUDIRAN AKINLABI/UBA</t>
  </si>
  <si>
    <t>EXPENSES - GENERAL {BULB RPLC}// TRF TO OLUMIDE AYODELE EBIETOMIYE</t>
  </si>
  <si>
    <t>EXPENSE - POWER/FUEL {POWER}// TRF TO    EKO ELECT DIST-IJORA BU REM A/C</t>
  </si>
  <si>
    <t>GENERAL - EXPENSE {ADMIN}// TRF TO OLUMIDE AYODELE EBIETOMIYE</t>
  </si>
  <si>
    <t>Expense - PowerFuel DieselCIB//NIP TFR TO ASHARAMI SYNERGY LTDD2D/GTB</t>
  </si>
  <si>
    <t>NIP/ABN/SAMPSON AUGUSTINA ETUWE/TRFregistration feeFRM SAMPSON AUGUSTINA ETUWE T</t>
  </si>
  <si>
    <t>NIP/GTB/OLAORE TEMILOLUWA AYOMIDE/via GTWORLD Reg fee</t>
  </si>
  <si>
    <t>NIP/ABN/PRISCILLA ODEGUA IYORIOBHE/TRFPart pay fo Acca papers FM  TX- Dec staFRM</t>
  </si>
  <si>
    <t>NIP/ABN/KAYODE HABEEB LASISI/TRFKayodeFRM KAYODE HABEEB LASISI TO IVY LEAGUE ASS</t>
  </si>
  <si>
    <t>TRF FRM EGO OMA LIMITED TO IVY LEAGUE ASSOCIATES LTD|Tutorials</t>
  </si>
  <si>
    <t>TRF FRM OLUWASEUN AKEEM YUSUFF TO IVY LEAGUE ASSOCIATES LTD|Reg fee SBR and AAA</t>
  </si>
  <si>
    <t>NIP/TAJ/NNANNA STANLEY EKUMANKAMA/NIP/70% Tuition</t>
  </si>
  <si>
    <t>NIP/GTB/TASIU MUBARAK SANI/via GTWORLD Payment for AA And PM December Standard C</t>
  </si>
  <si>
    <t>NIP/STLB/ASMOU OLUWASEUN BALOGUN/Transfer from ASMOU OLUWASEUN BALOGUN to IVY LE</t>
  </si>
  <si>
    <t>NIP/GTB/OLAORE TEMILOLUWA AYOMIDE/via GTWORLD Prof class</t>
  </si>
  <si>
    <t>NIP/UBA/OLAWALE BREAKTHROUGH OREOLUWA/MOB/UTO/IVY LEAGUE ASS/ACCA papers /175176</t>
  </si>
  <si>
    <t>NIP/FDP/NWAJUO VIVIAN CHIEMEKA/ONB TRF FROM NWAJUO VIV **3557 FBP</t>
  </si>
  <si>
    <t>NIP/GTB/OYENIYI  COMFORT OYELAYO/via GTWORLD Tution payment for AAA Sept revisio</t>
  </si>
  <si>
    <t>NIP/GTB/UDEOGU  DUBEM/via GTWORLD SBR SEPT DIET AND REG FEE</t>
  </si>
  <si>
    <t>TRF FRM OLUWAFEMI AYOADE ADEGBOLA TO IVY LEAGUE ASSOCIATES LTD|dip ifrs</t>
  </si>
  <si>
    <t>NIP/FBN/EZIOKWU CHIGOZIE VALENTINE/FBNMOBILE:IVY LEAGUE ASSOCIATES LTD/AAA TUTOR</t>
  </si>
  <si>
    <t>NIP/UBA/ESSIEN MICHAEL WHILEY/MOB2/UTO/To IVY LTD/FR &amp; Tax</t>
  </si>
  <si>
    <t>TRF FRM ADEKUNLE TEMITOPE AJAYI TO IVY LEAGUE ASSOCIATES LTD|Lectures</t>
  </si>
  <si>
    <t>NIP/UBA/BOLAJI DESTINY AKINBINU/MOB2/UTO/To IVY LTD/for reg n tuitions</t>
  </si>
  <si>
    <t>TRF FRM DANIEL BUNMI AYENI TO IVY LEAGUE ASSOCIATES LTD|From Daniel for 4 acca</t>
  </si>
  <si>
    <t>NIP/ABN/OKECHUKWU PATRICK OMENYE-106-DIAMONDXTRA/TRFDeferral fee For TaxFRM OKEC</t>
  </si>
  <si>
    <t>NIP/UBN/IFEOLUWAPO AKANNI/MOBILE/UNION Transfer from IFEOLUWAPO AKANNI - AAA Sep</t>
  </si>
  <si>
    <t>NIP/CARBO/Obinna Usulor/Transfer from Obinna Usulor (PM December 2023 Diet- Chow</t>
  </si>
  <si>
    <t>NIP/OPAY/Stephen Omontuemhen/Transfer from to IVY LEAGUE ASSOCIATES LTD</t>
  </si>
  <si>
    <t>NIP/FDP/ZAINAB UBA RINGIM/ONB TRF FROM ZAINAB UBA **1173 FB</t>
  </si>
  <si>
    <t>NIP/PBNL/ISAAC ELUWOLE ENTERPRISE/To ZENITH BANK | IVY LEAGUE ASSOCIATES LTD</t>
  </si>
  <si>
    <t>TRF FRM ELIZABETH KIKELOMO TELLA TO IVY LEAGUE ASSOCIATES LTD|eli</t>
  </si>
  <si>
    <t>NIP/STBC/TOLUWANI OLAMIDE BAMGBOYE/APM Intensive Classes</t>
  </si>
  <si>
    <t>TRF FRM HENRY CHUKWUDI NKORO TO IVY LEAGUE ASSOCIATES LTD|Payment for classes fo</t>
  </si>
  <si>
    <t>NIP/FBN/ODINAKA NNADOZIE BONAVENTURE/FBNMOBILE:IVY LEAGUE ASSOCIATES LTD/TRF APM</t>
  </si>
  <si>
    <t>NIP/ABN/ADETUNJI ABOLANLE OLUSEUN-117-DIAMOND SA/TRFAFM - AbolanleFRM ADETUNJI A</t>
  </si>
  <si>
    <t>NIP/ABN/HARRISON  CHINAZOR ANOLIEFO/TRFIntensive class AAAFRM  HARRISON  CHINAZO</t>
  </si>
  <si>
    <t>TRF FRM DARE LOVE OLUWASEUN TO IVY LEAGUE ASSOCIATES LTD|Payment for AA December</t>
  </si>
  <si>
    <t>NIP/WBP/LAURETTA CHINWENDU OGBOGU/ZENITH BANK-APM LECTURES DEC 23 DIET</t>
  </si>
  <si>
    <t>NIP/FBN/ADELOLA OKEOGHENE ANNA/FBNMOBILE:IVY LEAGUE ASSOCIATES LTD/NONE</t>
  </si>
  <si>
    <t>NIP/KUDA/Oluwaladeorimi Elizabeth Hector-Fowobaje/ACCA EXAM CLASSES - OLUWALADEO</t>
  </si>
  <si>
    <t>DS 20299932 FRM JOVITA OBIAKOR</t>
  </si>
  <si>
    <t>NIP/FBN/IPINLAYE AYODEJI OLANREWAJU/FBNMOBILE:IVY LEAGUE ASSOCIATES LTD/SBL N AF</t>
  </si>
  <si>
    <t>NIP/UBA/DARE S ALUKO/MOB2/UTO/To IVY LTD/AAA intensive class</t>
  </si>
  <si>
    <t>NIP/UBA/ALEGBELEYE BABATUNDE OPEYEMI/MOB/UTO/IVY LEAGUE ASS/Dec Standard/1760341</t>
  </si>
  <si>
    <t>TRF FRM HALIMAH TOLUWALASE MUTIU TO IVY LEAGUE ASSOCIATES LTD|FM TUITION FEE</t>
  </si>
  <si>
    <t>NIP/ECO/BOLUWATIFE ADEKOYA/REFENG434747891 BO BOLUWATIFE ADEKOYA IFO IVY LEA</t>
  </si>
  <si>
    <t>NIP/UBA/AKINDAHUNSI TOLU AKINTUNDE/MOB/UTO/IVY LEAGUE ASS/Sbl class /17603537210</t>
  </si>
  <si>
    <t>NIP/FCMB/SILONG MARVIN NJIDEK/AppSBL Sept diet To Zenith Bank IVY LEAGUE ASSOCIA</t>
  </si>
  <si>
    <t>CD 9447233 OLUFUNMI OLAYIWOLA</t>
  </si>
  <si>
    <t>NIP/UBA/BRUME ESEOGHENE HONOUR/MOB/UTO/IVY LEAGUE ASS/Reg fee and tui/1760863387</t>
  </si>
  <si>
    <t>NIP/KBL/OLOWE ELIJAH AYODEJI/TRF BO OLOWE ELIJAH AYODEJI/AAA  AFM</t>
  </si>
  <si>
    <t>NIP/FDP/TAIWO MOBOLAJI OLOYEDE/ONB TRF FROM TAIWO MOBO **1721 FBP</t>
  </si>
  <si>
    <t>NIP/ABN/NWANNEKA UCHENNA MICHAEL/TRFSBR + AFM Regular ClassesFRM NWANNEKA UCHENN</t>
  </si>
  <si>
    <t>TRF FRM TAIWO O WILLIAMS TO IVY LEAGUE ASSOCIATES LTD|Williams TaIwo O</t>
  </si>
  <si>
    <t>TRF FRM BLESSING IMEH DURU TO IVY LEAGUE ASSOCIATES LTD|70per adv pymt ACCA FR</t>
  </si>
  <si>
    <t>NIP/STBC/AKINWALE TIMOTHY AKINTOLA/Akintola Timothy AFM DEC</t>
  </si>
  <si>
    <t>NIP/UBA/EDOBOR INCREASE OSAREME/MOB/UTO/IVY LEAGUE ASS/Sbl and aaa/17622652165</t>
  </si>
  <si>
    <t>NIP/GTB/NWOKO  CHINENYENWA EVELYN/AFM</t>
  </si>
  <si>
    <t>NIP/ABN/AKINYEKE TRUDIE O/TRFSBR Tuition feeFRM AKINYEKE TRUDIE O TO IVY LEAGUE</t>
  </si>
  <si>
    <t>NIP/STBC/OLAOLU AYODEJI ADARAMOLA/SBR and SBL</t>
  </si>
  <si>
    <t>NIP/UBN/IBEME FRANCESS  IFEOMA/MOBILE/UNION Transfer from IBEME FRANCESS  IFEOMA</t>
  </si>
  <si>
    <t>NIP/FBN/AJIKOBI RAMAT AFOLAKE/FBNMOBILE:IVY LEAGUE ASSOCIATES LTD/LECTURE FEES</t>
  </si>
  <si>
    <t>TRF FRM KEHINDE ISAAC OLU-JOSHUA TO IVY LEAGUE ASSOCIATES LTD|Dec2023 Standard 4</t>
  </si>
  <si>
    <t>NIP/SCB/BISOLA KEMI YEKINI/SBR</t>
  </si>
  <si>
    <t>NIP/UBN/OLUYEDE ABRAHAM FEMI/MOBILE/UNION Transfer from OLUYEDE ABRAHAM FEMI - D</t>
  </si>
  <si>
    <t>NIP/ROLEZ/Udyson Bakes Bread  ConfectioneryFEMI OL/Transfer from Udyson Bakes Br</t>
  </si>
  <si>
    <t>NIP/GTB/NWOKOCHA ADAOBIAGELI DAMIANA/APM intensive classes</t>
  </si>
  <si>
    <t>NIP/GTB/MOHA DAVID IKEMEFUNA/.</t>
  </si>
  <si>
    <t>NIP/FDP/NNADI  BERNICE MUNACHISO EDWINA/ONB TRF FROM NNADI  BER **6389 FBP</t>
  </si>
  <si>
    <t>NIP/FAIR/Tolulope Ayandibu/BT &amp; FA</t>
  </si>
  <si>
    <t>NIP/UBA/MOJISOLA HALIMAT OMOTOSHO/MOB2/UTO/To IVY LTD/AFM</t>
  </si>
  <si>
    <t>NIP/GTB/IZE-IYAMU  DEBORAH  NNEKA/SBR lecture</t>
  </si>
  <si>
    <t>NIP/WBP/OLUWADARA MERCY ABIONA/ZENITH BANK-Tutorial fee part payment</t>
  </si>
  <si>
    <t>NIP/FBN/ASEMOKHA XANDA ALOAYE/FBNMOBILE:IVY LEAGUE ASSOCIATES LTD/LECTURE FEE AS</t>
  </si>
  <si>
    <t>NIP/ABN/OLUKOLADE OPEOLUWA FABAMWO/TRFSBR and AAA intensive classFRM OLUKOLADE O</t>
  </si>
  <si>
    <t>NIP/SCB/ADEYEMI ABOLANLE ORIOYE/SBL std/ APM int</t>
  </si>
  <si>
    <t>TRF FRM ISMAIL OYEBOWALE ODUSANYA TO IVY LEAGUE ASSOCIATES LTD|Lecture fee for S</t>
  </si>
  <si>
    <t>NIP/PALM/Palmpay - WASIU ADEWALE RASAQ/[[U0JMLVdBU0lVIFJBU0FRIA==]]</t>
  </si>
  <si>
    <t>NIP/SCB/TAWWAB OLUWANISHOLA BALOGUN/Tawwab</t>
  </si>
  <si>
    <t>NIP/FCMB/CIVIL SERVANTS EMPOWERMENT SOCIETY/webApp  To Zenith Bank IVY LEAGUE AS</t>
  </si>
  <si>
    <t>NIP/ABN/EMMANUELLA CHEKWUBE NKPAJI/TRFIVy for FM and TaxFRM EMMANUELLA CHEKWUBE</t>
  </si>
  <si>
    <t>NIP/FLUTT/TRF/transfer -from- Ubong  Okon</t>
  </si>
  <si>
    <t>NIP/ABN/ELOHOR ELMA UTI/TRFTAX and AFMFRM ELOHOR ELMA UTI TO IVY LEAGUE ASSOCIAT</t>
  </si>
  <si>
    <t>NIP/FBN/AVIDIME ABDULAHI SHUAIB/FBNMOBILE:IVY LEAGUE ASSOCIATES LTD/LECTURE FEE</t>
  </si>
  <si>
    <t>NIP/PBNL/BUDPAY/Lem transfer</t>
  </si>
  <si>
    <t>NIP/ABN/GLADYS MEDINA ABU/TRFFRM GLADYS MEDINA ABU TO IVY LEAGUE ASSOCIATES LTD</t>
  </si>
  <si>
    <t>NIP/WBP/BudPay-budpay/WMB:000017230722005454429482132665/1300007360/Lem</t>
  </si>
  <si>
    <t>NIP/VFD/FRANCISCA ADEBOLA OLAIFA/NIP/AAA  Revision Class fee/ To IVY LEAGUE ASSO</t>
  </si>
  <si>
    <t>NIP/STBC/VERILY OYINYE AZEH/Verily Azeh APM</t>
  </si>
  <si>
    <t>NIP/ABN/AYOKANMI  AKINBOBOLA/TRFAPM-AKINBOBOLA AYOFRM AYOKANMI  AKINBOBOLA TO IV</t>
  </si>
  <si>
    <t>NIP/ABN/ABIOLA FUNMILAYO ILESANMI/TRFSBL tuitionFRM ABIOLA FUNMILAYO ILESANMI TO</t>
  </si>
  <si>
    <t>17-Jun-2023 10:03 AM</t>
  </si>
  <si>
    <t>29-Jun-2023 04:17 PM</t>
  </si>
  <si>
    <t>03-Jul-2023 02:21 AM</t>
  </si>
  <si>
    <t>01-Jul-2023 01:58 AM</t>
  </si>
  <si>
    <t>03-Jul-2023 07:43 AM</t>
  </si>
  <si>
    <t>03-Jul-2023 07:42 AM</t>
  </si>
  <si>
    <t>03-Jul-2023 07:44 AM</t>
  </si>
  <si>
    <t>17-Jul-2023 02:40 PM</t>
  </si>
  <si>
    <t>20-Jul-2023 05:21 PM</t>
  </si>
  <si>
    <t>21-Jul-2023 07:26 PM</t>
  </si>
  <si>
    <t>23-Jul-2023 07:01 AM</t>
  </si>
  <si>
    <t>REFUND 4 FA&amp;MA CBE// TRF TO EMMANUEL OKALA OKWARA</t>
  </si>
  <si>
    <t>SMS Notification Charge Jun 2023</t>
  </si>
  <si>
    <t>NIP Charge:REFUND 4 CBE</t>
  </si>
  <si>
    <t>NIP Charge:REFUND 4 MA</t>
  </si>
  <si>
    <t>REFUND 4 CBE MACIB//NIP TFR TO ALADEJEBI IYINOLUWA ADEDAMOLA/ABN</t>
  </si>
  <si>
    <t>REFUND 4 MACIB//NIP TFR TO OCHEFIO   OTACHE  AMALI/GTB</t>
  </si>
  <si>
    <t>REFUND 4 CBECIB//NIP TFR TO CORONA SECONDARY SCHOOL AGBARA/UBA</t>
  </si>
  <si>
    <t>ZENITH MOBILE TRANSFER FROM EBENEZER DARE OWAGBEMI</t>
  </si>
  <si>
    <t>NIP/PBNL/DARTOP GLOBAL RESOURCE VENT/To ZENITH BANK | IVY LEAGUE ASSOCIATES LTD</t>
  </si>
  <si>
    <t>ACCESS TO VIDEO</t>
  </si>
  <si>
    <t>ACCESS TO VIDEO SBR</t>
  </si>
  <si>
    <t>35K AAA STD &amp; SBL 10K VIDEO</t>
  </si>
  <si>
    <t>35K AFM STD &amp; 15K TX VIDEO</t>
  </si>
  <si>
    <t>STD 124K &amp; OBU 75K</t>
  </si>
  <si>
    <t>24-Jul-2023 06:17 PM</t>
  </si>
  <si>
    <t>24-Jul-2023 07:37 PM</t>
  </si>
  <si>
    <t>24-Jul-2023 08:18 PM</t>
  </si>
  <si>
    <t>24-Jul-2023 07:13 AM</t>
  </si>
  <si>
    <t>24-Jul-2023 08:23 AM</t>
  </si>
  <si>
    <t>24-Jul-2023 09:42 PM</t>
  </si>
  <si>
    <t>24-Jul-2023 09:54 PM</t>
  </si>
  <si>
    <t>24-Jul-2023 07:10 AM</t>
  </si>
  <si>
    <t>24-Jul-2023 11:01 AM</t>
  </si>
  <si>
    <t>25-Jul-2023 06:11 PM</t>
  </si>
  <si>
    <t>25-Jul-2023 02:23 PM</t>
  </si>
  <si>
    <t>25-Jul-2023 08:28 AM</t>
  </si>
  <si>
    <t>25-Jul-2023 06:53 PM</t>
  </si>
  <si>
    <t>25-Jul-2023 04:35 AM</t>
  </si>
  <si>
    <t>25-Jul-2023 01:05 PM</t>
  </si>
  <si>
    <t>26-Jul-2023 09:37 AM</t>
  </si>
  <si>
    <t>26-Jul-2023 07:41 AM</t>
  </si>
  <si>
    <t>26-Jul-2023 08:54 AM</t>
  </si>
  <si>
    <t>26-Jul-2023 09:42 AM</t>
  </si>
  <si>
    <t>26-Jul-2023 08:12 PM</t>
  </si>
  <si>
    <t>26-Jul-2023 08:30 AM</t>
  </si>
  <si>
    <t>27-Jul-2023 12:17 PM</t>
  </si>
  <si>
    <t>27-Jul-2023 08:11 PM</t>
  </si>
  <si>
    <t>27-Jul-2023 04:59 PM</t>
  </si>
  <si>
    <t>27-Jul-2023 08:34 PM</t>
  </si>
  <si>
    <t>27-Jul-2023 09:56 AM</t>
  </si>
  <si>
    <t>27-Jul-2023 05:07 PM</t>
  </si>
  <si>
    <t>28-Jul-2023 10:58 PM</t>
  </si>
  <si>
    <t>28-Jul-2023 12:51 PM</t>
  </si>
  <si>
    <t>28-Jul-2023 10:36 AM</t>
  </si>
  <si>
    <t>28-Jul-2023 11:18 PM</t>
  </si>
  <si>
    <t>28-Jul-2023 06:18 AM</t>
  </si>
  <si>
    <t>28-Jul-2023 09:38 AM</t>
  </si>
  <si>
    <t>28-Jul-2023 05:39 PM</t>
  </si>
  <si>
    <t>28-Jul-2023 02:28 PM</t>
  </si>
  <si>
    <t>28-Jul-2023 10:27 AM</t>
  </si>
  <si>
    <t>28-Jul-2023 04:14 PM</t>
  </si>
  <si>
    <t>28-Jul-2023 11:43 AM</t>
  </si>
  <si>
    <t>28-Jul-2023 03:06 PM</t>
  </si>
  <si>
    <t>28-Jul-2023 03:51 AM</t>
  </si>
  <si>
    <t>28-Jul-2023 04:07 PM</t>
  </si>
  <si>
    <t>28-Jul-2023 04:40 PM</t>
  </si>
  <si>
    <t>28-Jul-2023 07:53 PM</t>
  </si>
  <si>
    <t>28-Jul-2023 07:54 PM</t>
  </si>
  <si>
    <t>28-Jul-2023 07:55 PM</t>
  </si>
  <si>
    <t>29-Jul-2023 07:28 AM</t>
  </si>
  <si>
    <t>29-Jul-2023 10:35 AM</t>
  </si>
  <si>
    <t>29-Jul-2023 07:31 AM</t>
  </si>
  <si>
    <t>29-Jul-2023 01:34 PM</t>
  </si>
  <si>
    <t>29-Jul-2023 08:29 PM</t>
  </si>
  <si>
    <t>29-Jul-2023 04:05 PM</t>
  </si>
  <si>
    <t>29-Jul-2023 08:15 AM</t>
  </si>
  <si>
    <t>29-Jul-2023 09:15 PM</t>
  </si>
  <si>
    <t>29-Jul-2023 12:24 PM</t>
  </si>
  <si>
    <t>29-Jul-2023 09:34 AM</t>
  </si>
  <si>
    <t>30-Jul-2023 10:00 AM</t>
  </si>
  <si>
    <t>30-Jul-2023 05:01 AM</t>
  </si>
  <si>
    <t>30-Jul-2023 08:48 AM</t>
  </si>
  <si>
    <t>30-Jul-2023 08:54 AM</t>
  </si>
  <si>
    <t>30-Jul-2023 06:13 PM</t>
  </si>
  <si>
    <t>30-Jul-2023 06:47 PM</t>
  </si>
  <si>
    <t>30-Jul-2023 06:24 AM</t>
  </si>
  <si>
    <t>NIP/ECO/OJEVWE GORDON/REFENG445458033 BO OJEVWE GORDON IFO IVY LEAGUE A</t>
  </si>
  <si>
    <t>TRF FRM CHINAZAEKPERE TOCHUKWU UDEAGU TO IVY LEAGUE ASSOCIATES LTD|SBR balance</t>
  </si>
  <si>
    <t>TRF FRM KINGSLEY   MUOKA TO IVY LEAGUE ASSOCIATES LTD|balance payments</t>
  </si>
  <si>
    <t>NIP/GTB/GARBA SANUSI/SBRRegforDec2023 REF631926016000025000002307232120</t>
  </si>
  <si>
    <t>NIP/ABN/NURUDEEN ABIODUN OYEDELE/TRFFRM NURUDEEN ABIODUN OYEDELE TO IVY LEAGUE A</t>
  </si>
  <si>
    <t>NIP/UBA/SHARON IFEANYICHUKWU UCHUNOR/MOB2/UTO/To IVY LTD/SBL Intensive Revision</t>
  </si>
  <si>
    <t>NIP/UBA/FOLARIN MORAYO KOFOWOROLA/IB/UTO/SBR Lecture/IVY LEAGUE ASSOCIATES</t>
  </si>
  <si>
    <t>TRF FRM CHINONSO AMA OTA TO IVY LEAGUE ASSOCIATES LTD|ACCA Applied Knowledge Cla</t>
  </si>
  <si>
    <t>TRF FRM ADEBAYO TIMOTHY AYITI TO IVY LEAGUE ASSOCIATES LTD|SBR Dec</t>
  </si>
  <si>
    <t>TRF FRM OLUBUKOLA MARIAN ADESANYA TO IVY LEAGUE ASSOCIATES LTD|Balance for decem</t>
  </si>
  <si>
    <t>NIP/ABN/LAWAL BOLAJOKO/TRFLecture for AAFRM LAWAL BOLAJOKO TO IVY LEAGUE ASSOCIA</t>
  </si>
  <si>
    <t>NIP/FBN/OBISESAN ABIDEMI JANET/FBNMOBILE:IVY LEAGUE ASSOCIATES LTD/TAX CLASSES</t>
  </si>
  <si>
    <t>TRF FRM GBADURA   SAKA TO IVY LEAGUE ASSOCIATES LTD|Oluwabusola Saka Lecture Fee</t>
  </si>
  <si>
    <t>NIP/ABN/OLAOLUWA O. TALABI/TRFBal Pyt to join Dec std classFRM OLAOLUWA O TALABI</t>
  </si>
  <si>
    <t>NIP/GTB/OYEWO ADEDOLAPO OYELEYE/Balance payment Sept 23 diet</t>
  </si>
  <si>
    <t>NIP/UBA/MICHAEL EBITIMI TONMAYE/MOB2/UTO/To IVY LTD/Michael Tonmaye AAA and ATX</t>
  </si>
  <si>
    <t>TRF FRM IFEANYICHUKWU ESTHER EMEAGWAI TO IVY LEAGUE ASSOCIATES LTD|IFY ACCA SBL</t>
  </si>
  <si>
    <t>TRF FRM PRECIOUS   JOSIAH-WASA TO IVY LEAGUE ASSOCIATES LTD|ACCA Classes</t>
  </si>
  <si>
    <t>NIP/UBA/HARRIET OGHENEVWAIRE OYIBODE/MOB/UTO/IVY LEAGUE ASS/applied skills/17699</t>
  </si>
  <si>
    <t>NIP/UBA/HARRIET OGHENEVWAIRE OYIBODE/MOB/UTO/IVY LEAGUE ASS/balance /17722892513</t>
  </si>
  <si>
    <t>NIP/GTB/JOSEPH  RITA MAYOWA/via GTWORLD FR LECTURES</t>
  </si>
  <si>
    <t>NIP/STBC/PAMELA EYITEMI NANU/Tuition fee APM Dec Diet Bal</t>
  </si>
  <si>
    <t>NIP/GTB/BAKO  GIDEON DAVID/Gideon David Bako</t>
  </si>
  <si>
    <t>NIP/ABN/AYOBAMI OPEYEMI ISIAKA/TRFTuition feesFRM AYOBAMI OPEYEMI ISIAKA TO IVY</t>
  </si>
  <si>
    <t>NIP/PBNL/IMONGIRIELAURA ELOHO/IMONGIRIELAURA ELOHO</t>
  </si>
  <si>
    <t>NIP/WBP/OLUWADARA MERCY ABIONA/ZENITH BANK-Tutorial Balance</t>
  </si>
  <si>
    <t>NIP/GTB/ADESANYA ADEWALE OLUMIDE/via GTWORLD ADEWALE ADESANYA- SBL SEPT CLASS</t>
  </si>
  <si>
    <t>TRF FRM FEYISAYO EMILY AKERELE TO IVY LEAGUE ASSOCIATES LTD|Part payment tutoria</t>
  </si>
  <si>
    <t>NIP/ABN/IFUNANYA ZITA EZEGBOBELU/TRFAFM classesFRM IFUNANYA ZITA EZEGBOBELU TO I</t>
  </si>
  <si>
    <t>NIP/ABN/EKUNDAYO AIKULOLA BENJAMIN/TRFRemaining paymentFRM EKUNDAYO AIKULOLA BEN</t>
  </si>
  <si>
    <t>NIP/GTB/ALUKO OLUWATOYIN E./Aluko oluwatoyin for sbl</t>
  </si>
  <si>
    <t>ZENITH MOBILE TRANSFER FROM OLORUNTOBI DAPO ADELOKUN</t>
  </si>
  <si>
    <t>NIP/ABN/oladipupo shefiu awoyemi/TRFOladipupo awoyemiFRM oladipupo shefiu awoyem</t>
  </si>
  <si>
    <t>NIP/FCMB/SILONG MARVIN NJIDEK/AppSBR  SBL To Zenith Bank IVY LEAGUE ASSOCIATES L</t>
  </si>
  <si>
    <t>NIP/HOPE/Fadare Olalekan Opeyemi/SBL DECEMBER 2023 TUTION FEE</t>
  </si>
  <si>
    <t>NIP/KUDA/MUHEEZ KAYODE AZEEZ/FOR SBL AND SBR TUTORIAL. MUHEEZ AZEEZ</t>
  </si>
  <si>
    <t>NIP/ABN/CYNTHIA OLUWATOYIN AWIYA/TRFAfmApmFRM CYNTHIA OLUWATOYIN AWIYA TO IVY LE</t>
  </si>
  <si>
    <t>NIP/STBC/ISRAEL NSIKAK EKIKO/SBR &amp; AAA Dec'23 diet Lecture Fee</t>
  </si>
  <si>
    <t>NIP/ABN/EMEKA ELMER EMORDI/TRFSybil Egwu PM FM Tx classFRM EMEKA ELMER EMORDI TO</t>
  </si>
  <si>
    <t>ZENITH MOBILE TRANSFER FROM JUBRIL SODIQ ABUBAKAR</t>
  </si>
  <si>
    <t>NIP/ECO/MOSHOOD AMUSA/REFENG462540018 BO MOSHOOD AMUSA IFO IVY LEAGUE A</t>
  </si>
  <si>
    <t>NIP Charge:Expenses - Salary 8</t>
  </si>
  <si>
    <t>NIP Charge:Expenses - Salary 7</t>
  </si>
  <si>
    <t>NIP Charge:Income - Lecture refunds 3STD</t>
  </si>
  <si>
    <t>NIP Charge:Expenses - Salary 6</t>
  </si>
  <si>
    <t>NIP Charge:Expenses - Salary 9</t>
  </si>
  <si>
    <t>NIP Charge:Expenses - Salary Car Park</t>
  </si>
  <si>
    <t>NIP Charge:Expenses - Salary 3 TRANS ALW</t>
  </si>
  <si>
    <t>NIP Charge:Income - Lecture refunds 4STD</t>
  </si>
  <si>
    <t>NIP Charge:Expenses - Salary 5 TRANS ALW</t>
  </si>
  <si>
    <t>NIP Charge:Income - Lecture refunds 1STD</t>
  </si>
  <si>
    <t>NIP Charge:Expenses - Salary 5</t>
  </si>
  <si>
    <t>NIP Charge:Income - Lecture refunds 2STD</t>
  </si>
  <si>
    <t>NIP Charge:Expenses - Salary 1 TRANS ALW</t>
  </si>
  <si>
    <t>NIP Charge:Expenses - Salary 2 TRANS ALW</t>
  </si>
  <si>
    <t>NIP Charge:Expenses - Salary 4 TRANS ALW</t>
  </si>
  <si>
    <t>NIP Charge:Expenses - General Lawma</t>
  </si>
  <si>
    <t>NIP Charge:Expenses - Salary 1</t>
  </si>
  <si>
    <t>NIP Charge:Expenses - Salary 2</t>
  </si>
  <si>
    <t>NIP Charge:Expenses - Salary 3</t>
  </si>
  <si>
    <t>NIP Charge:Expenses - Salary 4</t>
  </si>
  <si>
    <t>NIP Charge:Expenses - General Security fee</t>
  </si>
  <si>
    <t>Expenses - Salary Car ParkCIB//NIP TFR TO GODDEY KELVIN EMUDIAYERE/SKYE</t>
  </si>
  <si>
    <t>Expenses - Salary 3 TRANS ALWCIB//NIP TFR TO LUCKY ISHAYA MUSA/ABN</t>
  </si>
  <si>
    <t>Expenses - Salary 5 TRANS ALWCIB//NIP TFR TO Akeem Olayinka Lawanson/PALM</t>
  </si>
  <si>
    <t>Expenses - Salary 4 TRANS ALWCIB//NIP TFR TO WILLIAMS VANESSA OCHUOLLE /GTB</t>
  </si>
  <si>
    <t>Income - Lecture refunds 4STDCIB//NIP TFR TO CHIKA NGOZI CHIKWE/ABN</t>
  </si>
  <si>
    <t>Expenses - Salary 8CIB//NIP TFR TO Akeem Olayinka Lawanson/PALM</t>
  </si>
  <si>
    <t>Income - Lecture refunds 1STDCIB//NIP TFR TO NWAKAEGO NNEKA UCHECHUKWU/ABN</t>
  </si>
  <si>
    <t>Income - Lecture refunds 2STDCIB//NIP TFR TO AKINYEKE TRUDIE O/ABN</t>
  </si>
  <si>
    <t>Expenses - Salary 1 TRANS ALWCIB//NIP TFR TO EBIETOMIYE OLUMIDE AYODELE/GTB</t>
  </si>
  <si>
    <t>Expenses - Salary 2 TRANS ALWCIB//NIP TFR TO OJONGBEDE BLESSING OLUWATOMISI/GTB</t>
  </si>
  <si>
    <t>Expenses - Salary 9CIB//NIP TFR TO OLUMIDE AFOLABI AINA/ABN</t>
  </si>
  <si>
    <t>Expenses - General LawmaCIB//NIP TFR TO TEMMY VENTURES/GTB</t>
  </si>
  <si>
    <t>Expenses - Salary 5CIB//NIP TFR TO SUBAIR BILQEES OLAJUMOKE/GTB</t>
  </si>
  <si>
    <t>PAYE// TRF TO OLUMIDE AYODELE EBIETOMIYE</t>
  </si>
  <si>
    <t>Expenses - Salary 7CIB//NIP TFR TO AISHAT AMOKE KAREEM/FDP</t>
  </si>
  <si>
    <t>EXPENSES - GENERAL {PETTY}// TRF TO OLUMIDE AYODELE EBIETOMIYE</t>
  </si>
  <si>
    <t>Expenses - Salary 6CIB//NIP TFR TO ISIYAKU  YAKUBU/ABN</t>
  </si>
  <si>
    <t>EXPENSES-GENERAL{CAR PARK-EDU BUD}// TRF TO OLUMIDE AYODELE EBIETOMIYE</t>
  </si>
  <si>
    <t>Income - Lecture refunds 3STDCIB//NIP TFR TO MUODOZIE EUCHARIA ANULIKA/ECO</t>
  </si>
  <si>
    <t>EXPENSES - PHONE/DATA {DATA}// TRF TO OLUMIDE AYODELE EBIETOMIYE</t>
  </si>
  <si>
    <t>EXPENSES-GENERAL{EXCES FUEL&amp;PETTY}// TRF TO OLUMIDE AYODELE EBIETOMIYE</t>
  </si>
  <si>
    <t>INCOME - OTHER {FR&amp;AA SEPT CLASS}// TRF TO    BETAPLUS PROFESSIONAL SERVICES</t>
  </si>
  <si>
    <t>EXPENSE - POWER/FUEL {FUEL}// TRF TO OLUMIDE AYODELE EBIETOMIYE</t>
  </si>
  <si>
    <t>Expenses - Salary 3CIB//NIP TFR TO OJONGBEDE BLESSING OLUWATOMISI/GTB</t>
  </si>
  <si>
    <t>Expenses - Salary 4CIB//NIP TFR TO WILLIAMS VANESSA OCHUOLLE /GTB</t>
  </si>
  <si>
    <t>Expenses - General Security feeCIB//NIP TFR TO ST. AGNES AND GRAY STREET NEIGHBO</t>
  </si>
  <si>
    <t>Expenses - Salary 2CIB//NIP TFR TO LUCKY ISHAYA MUSA/ABN</t>
  </si>
  <si>
    <t>Expenses - Salary 1CIB//NIP TFR TO EBIETOMIYE OLUMIDE AYODELE/GTB</t>
  </si>
  <si>
    <t>NIP/ABN/KAREEMAT OLUWATOYIN TIJANI/TRFTuition fee -ACCA SBRFRM KAREEMAT OLUWATOY</t>
  </si>
  <si>
    <t>NIP/GTB/OHANAKA  OKECHUKWU CHINEDU/via GTWORLD Advances</t>
  </si>
  <si>
    <t>NIP/ABN/KAREEMAT OLUWATOYIN TIJANI/TRFFRM KAREEMAT OLUWATOYIN TIJANI TO IVY LEAG</t>
  </si>
  <si>
    <t>NIP/UBA/EMMANUEL  TAMUNOALA/MOB/UTO/IVY LEAGUE ASS/AAA TUTION FEE/17758351005</t>
  </si>
  <si>
    <t>NIP/UBA/OLUSHOLA SHERIFDEEN OGUNLANA/MOB2/UTO/To IVY LTD/Tuition</t>
  </si>
  <si>
    <t>NIP/ECO/GREGORY IDU/REFENG466170739 BO GREGORY IDU IFO IVY LEAGUE ASS</t>
  </si>
  <si>
    <t>TRF FRM NOFISAT MOTUNRAYO AKINOLA TO IVY LEAGUE ASSOCIATES LTD|payment</t>
  </si>
  <si>
    <t>NIP/ABN/LASISI SULEMAN/TRFACCA LECTURE FEE AT IVY LEAGUEFRM LASISI SULEMAN TO IV</t>
  </si>
  <si>
    <t>NIP/ABN/CYNTHIA CHIAMAKA ENEH/TRFTUTION FEE FOR MA AND FAFRM CYNTHIA CHIAMAKA EN</t>
  </si>
  <si>
    <t>NIP/PAO/PAYARENA/TRANSFER TO IVY LEAGUE ASSOCIATE 2501LA00PA00010</t>
  </si>
  <si>
    <t>NIP/GTB/JOSEPH  RITA MAYOWA/via GTWORLD FR lectures</t>
  </si>
  <si>
    <t>NIP/ECO/OJEVWE GORDON/REFENG467259855 BO OJEVWE GORDON IFO IVY LEAGUE A</t>
  </si>
  <si>
    <t>TRF FRM FOLASHADE ALEEMAT OLUSOLA TO IVY LEAGUE ASSOCIATES LTD|SBL December Diet</t>
  </si>
  <si>
    <t>NIP/ABN/AKINBOLA AYODOTUN/TRFFRM AKINBOLA AYODOTUN TO IVY LEAGUE ASSOCIATES LTD</t>
  </si>
  <si>
    <t>NIP/KUDA/Boluwatife Mary Shittu/LECTURE FEE BALANCE FOR PROFESSIONAL</t>
  </si>
  <si>
    <t>NIP/GTB/AKINWALE  TAIWO MORENIKE/USSD NIP Transfer from  08028255885</t>
  </si>
  <si>
    <t>29-Jul-2023 04:08 PM</t>
  </si>
  <si>
    <t>NIP Charge:Income - CBE refunds</t>
  </si>
  <si>
    <t>NIP Charge:Income - Lecture refunds 5STD</t>
  </si>
  <si>
    <t>EXPENSES-REG 5827600 DARE-ACCA REG// TRF TO SEACRON EDUCATIONAL NIGERIA LIMITED</t>
  </si>
  <si>
    <t>Income - CBE refundsCIB//NIP TFR TO FATIMAH OLAMIDE OLALEYE/ABN</t>
  </si>
  <si>
    <t>Income - Lecture refunds 5STDCIB//NIP TFR TO DARTOP GLOBAL RESOURCE VENT/PBNL</t>
  </si>
  <si>
    <t>SMS Notification Charge Jul 2023</t>
  </si>
  <si>
    <t>TRANSFER BETWEEN CUSTOMERS 100033230724105254000694735967|Palmpay - elizabeth makinde:7046112982|100033230724105254000694735967||Palmpay - elizabeth makinde REF:100033230724105254000694735967</t>
  </si>
  <si>
    <t>TRANSFER BETWEEN CUSTOMERS 000016230724123322000009816415|FBNMOBILE:IVY LEAGUE ASSOCIATES LIMITED/NONE|638257988022728135||KAWEDO CHUKWUDI SILAS REF:000016230724123322000009816415</t>
  </si>
  <si>
    <t>TRANSFER BETWEEN CUSTOMERS 000004230724142747151953784213|MOB/UTO/IVY LEAGUE ASS/ACCA Tuition/17672724701|17672724701||ORILE GLORY E REF:000004230724142747151953784213</t>
  </si>
  <si>
    <t>TRANSFER BETWEEN CUSTOMERS 000014230724161539217553330407|TRFBalance for Dip IFRS tuitionFRM OLUWAFEMI LAWRENCE ONI TO IVY LEAGUE ASSOCIATES LIMITED|000014230724161509247560028810||OLUWAFEMI REF:000014230724161539217553330407</t>
  </si>
  <si>
    <t>TRANSFER BETWEEN CUSTOMERS via Internet Banking APM Intensive Discounted Fee from AGUNBIADE OMOWUNMI, M to IVY LEAGUE ASSOCIATES LIMITED</t>
  </si>
  <si>
    <t>Electronic Money Transfer Levy 24072023 Electronic Money Transfer Levy - 24/07/2023</t>
  </si>
  <si>
    <t>TRANSFER BETWEEN CUSTOMERS Via GTWorld ACCA registration and tutorial REF:902488022000000350002307251117 from ADEROUNMU TEMITOPE ELIZABETH to IVY LEAGUE ASSOCIATES LIMITED</t>
  </si>
  <si>
    <t>Electronic Money Transfer Levy 25072023 Electronic Money Transfer Levy - 25/07/2023</t>
  </si>
  <si>
    <t>TRANSFER BETWEEN CUSTOMERS 000014230726024013299050469861|TRFRegistration and classesFRM EMMANUEL OLUWAJOMILOJU SOWUNMI TO IVY LEAGUE ASSOCIATES LIMITED|000014230726023912245900369828||EMMANUREF:000014230726024013299050469861</t>
  </si>
  <si>
    <t>TRANSFER BETWEEN CUSTOMERS Via GTWorld REF:323283078000000200002307261000 from EDUN KIKELOMO RASHEEDAH to IVY LEAGUE ASSOCIATES LIMITED</t>
  </si>
  <si>
    <t>TRANSFER BETWEEN CUSTOMERS Via GTWorld REF:323283078000000050002307261049 from EDUN KIKELOMO RASHEEDAH to IVY LEAGUE ASSOCIATES LIMITED</t>
  </si>
  <si>
    <t>TRANSFER BETWEEN CUSTOMERS via GTWORLD Tuition fee REF:0124533814044937984768750202307262048 from ABIAMUWA MONICA NGOZI to IVY LEAGUE ASSOCIATES LIMITED</t>
  </si>
  <si>
    <t>Electronic Money Transfer Levy 26072023 Electronic Money Transfer Levy - 26/07/2023</t>
  </si>
  <si>
    <t>TRANSFER BETWEEN CUSTOMERS 000014230727114917243366044066|TRFSBR lectureonlineregistration feeFRM CHRISTIANAH ANUOLUWAPO SOYOYE TO IVY LEAGUE ASSOCIATES LIMIT|000014230727114602238444242074||REF:000014230727114917243366044066</t>
  </si>
  <si>
    <t>TRANSFER BETWEEN CUSTOMERS 000014230727132735279131428369|TRFLesson feesFRM OLUWAPAMILERIN MARGRET ALONGE TO IVY LEAGUE ASSOCIATES LIMITED|000014230727132540236467726074||OLUWAPAMILERIN MARGRREF:000014230727132735279131428369</t>
  </si>
  <si>
    <t>Electronic Money Transfer Levy 27072023 Electronic Money Transfer Levy - 27/07/2023</t>
  </si>
  <si>
    <t>TRANSFER BETWEEN CUSTOMERS 000016230727233613000025719488|AAA INTENSIVE COURSE EDEKI|638260977178411108||EDEKI ADETOYIN ADEBOLA REF:000016230727233613000025719488</t>
  </si>
  <si>
    <t>TRANSFER BETWEEN CUSTOMERS Via GTWorld ACCA lectures REF:232853044000000921502307272353 from OMOTOYE OLABISI PRAISE to IVY LEAGUE ASSOCIATES LIMITED</t>
  </si>
  <si>
    <t>TRANSFER BETWEEN CUSTOMERS Via GTWorld REF:249305153000000500002307281027 from ADEGBITE MARYAM IFEOLUWA to IVY LEAGUE ASSOCIATES LIMITED</t>
  </si>
  <si>
    <t>TRANSFER BETWEEN CUSTOMERS viaGAPSLecturefeeforPerformanceManagementClass162236586LECTUREFEEFORPERFORMANCEMANAGEMENTCLASSfromLOVEHOMEORPHANAGEtoIVYLEAGUEASSOCIATESLIMITEDREF:0012056298162236586000000</t>
  </si>
  <si>
    <t>TRANSFER BETWEEN CUSTOMERS via GTWORLD APM &amp; AAA classes REF:012453381404215912507000000202307281445 from AKINYEMI ADEKUNLE JOHNSON to IVY LEAGUE ASSOCIATES LIMITED</t>
  </si>
  <si>
    <t>TRANSFER BETWEEN CUSTOMERS 000014230728152518291617082514|TRFLecture fee AFM and SBL DecFRM UGOCHUKWU MICHAEL MUONAGOLU TO IVY LEAGUE ASSOCIATES LIMITED|000014230728152451218430782292||UGOCHUREF:000014230728152518291617082514</t>
  </si>
  <si>
    <t>TRANSFER BETWEEN CUSTOMERS 100026230728165032000035592552|Transfer from Onyekachi Onah|XPS/20230728/16/207139185723695||Onyekachi Onah REF:100026230728165032000035592552</t>
  </si>
  <si>
    <t>TRANSFER BETWEEN CUSTOMERS via GTWORLD APM and AAA REF:012453381402514589167000000202307281933 from BADMUS, AISHAT OLOLADE to IVY LEAGUE ASSOCIATES LIMITED</t>
  </si>
  <si>
    <t>TRANSFER BETWEEN CUSTOMERS 090110230728202541541847910225|NIP/Transfer from Anthony Akinniyi /0124533814|1690572341812||6950791008148029 REF:090110230728202541541847910225</t>
  </si>
  <si>
    <t>TRANSFER BETWEEN CUSTOMERS 090110230728211414725880146457|NIP/Transfer from Oreoluwa Makanjuola From Oreoluwa Makanjuola/0124533814|1690575254809||6950791008148029 REF:090110230728211414725880146457</t>
  </si>
  <si>
    <t>TRANSFER BETWEEN CUSTOMERS trGP tnx_2TDSHrr3cxvBIeupyZLpl0AMI5O CHIOMA PERPETUAL ONAOLAPO058 0124533814 CAVEY CONSULT LIMITEIVY LEAGUE ASSOCIATE REF:28801575997000000000tnx_2TDSHrr3cxvBIeupyZLpl0AMI5</t>
  </si>
  <si>
    <t>Electronic Money Transfer Levy 28072023 Electronic Money Transfer Levy - 28/07/2023</t>
  </si>
  <si>
    <t>TRANSFER BETWEEN CUSTOMERS Via GTWorld AFM STANDARD CLASS DEC REF:403478180000000350002307291015 from OLOJEDE TEMITOPE HANNA to IVY LEAGUE ASSOCIATES LIMITED</t>
  </si>
  <si>
    <t>TRANSFER BETWEEN CUSTOMERS 000016230729105149000031861670|FBNMOBILE:IVY LEAGUE ASSOCIATES LIMITED/FOR FR OBU CHISOM|638262247092504010||OBU CHISOM NONYELUM REF:000016230729105149000031861670</t>
  </si>
  <si>
    <t>TRANSFER BETWEEN CUSTOMERS 000016230729120627000032247993|FBNMOBILE:IVY LEAGUE ASSOCIATES LIMITED/AFM INTENSIVE CLASS|638262291873910029||PROSPER GERALDINE FAVOUR REF:000016230729120627000032247993</t>
  </si>
  <si>
    <t>TRANSFER BETWEEN CUSTOMERS via GTWORLD DipIFRS payment REF:012453381401148790505400000202307291747 from EHINMITAN AYODELE TOLULOPE to IVY LEAGUE ASSOCIATES LIMITED</t>
  </si>
  <si>
    <t>Electronic Money Transfer Levy 29072023 Electronic Money Transfer Levy - 29/07/2023</t>
  </si>
  <si>
    <t>TRANSFER BETWEEN CUSTOMERS via GTWORLD Omonike A APM Dec Diet lecture REF:012453381400134579262450000202307292349 from ADEGEBO OMONIKE RHODA to IVY LEAGUE ASSOCIATES LIMITED</t>
  </si>
  <si>
    <t>TRANSFER BETWEEN CUSTOMERS via GTWORLD SBL tuition fee REF:0124533814015767823840000202307301216 from AZEEZ, YUSUF AYODAMOLA to IVY LEAGUE ASSOCIATES LIMITED</t>
  </si>
  <si>
    <t>Electronic Money Transfer Levy 30072023 Electronic Money Transfer Levy - 30/07/2023</t>
  </si>
  <si>
    <t>25K SBR INT &amp; 15K SBL STD</t>
  </si>
  <si>
    <t>31-Jul-2023 05:36 AM</t>
  </si>
  <si>
    <t>31-Jul-2023 10:20 PM</t>
  </si>
  <si>
    <t>01-Aug-2023 06:20 AM</t>
  </si>
  <si>
    <t>01-Aug-2023 06:59 AM</t>
  </si>
  <si>
    <t>01-Aug-2023 05:45 PM</t>
  </si>
  <si>
    <t>01-Aug-2023 03:14 PM</t>
  </si>
  <si>
    <t>01-Aug-2023 10:12 AM</t>
  </si>
  <si>
    <t>01-Aug-2023 11:11 AM</t>
  </si>
  <si>
    <t>NIP/GTB/MARTINS TEMITOPE TOSIN/07068769904 REF902498943000070000002307310535</t>
  </si>
  <si>
    <t>NIP/GTB/OGUNDELE  TOLUDAYO ABRAHAM/Recording For Paper F7 For Peace Dangaya</t>
  </si>
  <si>
    <t>NIP/UBN/NWACHINEKE FAVOUR A/USSD/UNION Transfer from NWACHINEKE FAVOUR A</t>
  </si>
  <si>
    <t>NIP/GTB/ALALI  JULIET N/For AAA</t>
  </si>
  <si>
    <t>ETZ OtherBanks-0571013300-SKY/ZEN-000996956094;ADENIKE FOLASHADE SHITTU to</t>
  </si>
  <si>
    <t>ETZ OtherBanks-0571013300-SKY/ZEN-000996347952;OLUTOYIN OLUFUNMILAYO OGUNW</t>
  </si>
  <si>
    <t>NIP/ABN/IFEOLUWA TEMIWUNOLUWA OLASENI-SOETAN/TRFPart payment of tuitionFRM IFEOL</t>
  </si>
  <si>
    <t>ACCESS TO FR VIDEO</t>
  </si>
  <si>
    <t>ACCESS TO SBR VIDEO</t>
  </si>
  <si>
    <t>PAID 70K STD &amp; 15K AA VIDEO</t>
  </si>
  <si>
    <t>Sept&amp;Dec  2023</t>
  </si>
  <si>
    <t>Mar/Jun 2023</t>
  </si>
  <si>
    <t>TRANSFER BETWEEN CUSTOMERS Via GTWorld Payment for Strategic online class by Damilola Ekibajo REF:402472757000000750002308020656 from EKIBAJO DAMILOLA DEBORAH to IVY LEAGUE ASSOCIATES LIMITED</t>
  </si>
  <si>
    <t>TRANSFER BETWEEN CUSTOMERS 000004230802164455733691184107|MOB/UTO/IVY LEAGUE ASS/Sophia Ekeh AC/17830602679|17830602679||EKEH SOPHIA EBERE REF:000004230802164455733691184107</t>
  </si>
  <si>
    <t>TRANSFER BETWEEN CUSTOMERS 000014230802174206210352012842|TRFFRM TIMILEHIN JOSEPH OYEWALE TO IVY LEAGUE ASSOCIATES LIMITED|000014230802174138285370610674||TIMILEHIN JOSEPH OYEWALE REF:000014230802174206210352012842</t>
  </si>
  <si>
    <t>Electronic Money Transfer Levy 02082023 Electronic Money Transfer Levy - 02/08/2023</t>
  </si>
  <si>
    <t>TRANSFER BETWEEN CUSTOMERS 000012230803113423253712068000|IVY LEAGUE ASSOCIATES LIMITED|253712068||SHERIFF BAMGBOLA OYESANYA REF:000012230803113423253712068000</t>
  </si>
  <si>
    <t>Electronic Money Transfer Levy 03082023 Electronic Money Transfer Levy - 03/08/2023</t>
  </si>
  <si>
    <t>TRANSFER BETWEEN CUSTOMERS 000014230804080447276387592520|TRFCompletion of paymentFRM BUSOLA OPEYEMI BAMIDELE TO IVY LEAGUE ASSOCIATES LIMITED|000014230804080427261857992223||BUSOLA OPEYEMI BREF:000014230804080447276387592520</t>
  </si>
  <si>
    <t>TRANSFER BETWEEN CUSTOMERS 000002230804104732520429232966|TRF BO SOLANA PHILLIP OLUWAGBEMIGA/TRF to 0124533814|FT23216932002800||SOLANA PHILLIP OLUWAGBEMIGA REF:000002230804104732520429232966</t>
  </si>
  <si>
    <t>TRANSFER BETWEEN CUSTOMERS via GTWORLD AFM tuition fee REF:0124533814015767823835000202308041258 from AZEEZ, YUSUF AYODAMOLA to IVY LEAGUE ASSOCIATES LIMITED</t>
  </si>
  <si>
    <t>TRANSFER BETWEEN CUSTOMERS via GTWORLD TX , FR and FM Lectures for Dec 2023 Exams REF:0124533814000642394576500202308042030 from OWORU OYEROTIMI, AKINTUNDE to IVY LEAGUE ASSOCIATES LIMITED</t>
  </si>
  <si>
    <t>Electronic Money Transfer Levy 04082023 Electronic Money Transfer Levy - 04/08/2023</t>
  </si>
  <si>
    <t>ATM/POS ACOUNT TO ACCOUNT TRANSFER -895718--809524-001002691607;MARGRET YETUNDE OLATUNJI to</t>
  </si>
  <si>
    <t>TRANSFER BETWEEN CUSTOMERS via GTWORLD SBR- Sopefoluwa Oluyide REF:0124533814003626547835000202308051502 from FADIPE SOPEFOLUWA EUNICE to IVY LEAGUE ASSOCIATES LIMITED</t>
  </si>
  <si>
    <t>Electronic Money Transfer Levy 05082023 Electronic Money Transfer Levy - 05/08/2023</t>
  </si>
  <si>
    <t>TRANSFER BETWEEN CUSTOMERS 000014230806080420271250601058|TRFSBL SBR registrationFRM OLADEJO OLANREWAJU TO IVY LEAGUE ASSOCIATES LIMITED|000014230806080320275228300324||OLADEJO OLANREWAJU REF:000014230806080420271250601058</t>
  </si>
  <si>
    <t>TRANSFER BETWEEN CUSTOMERS 000014230806081142262543911754|TRFSBL balanceFRM OLADEJO OLANREWAJU TO IVY LEAGUE ASSOCIATES LIMITED|000014230806081008293786110583||OLADEJO OLANREWAJU REF:000014230806081142262543911754</t>
  </si>
  <si>
    <t>ATM/POS ACOUNT TO ACCOUNT TRANSFER -162747--610358-001004318462;DEBORAH IFEOLUWA AKANDE to</t>
  </si>
  <si>
    <t>TRANSFER BETWEEN CUSTOMERS via GTWORLD For Tutorial fee Financial Reporting(FR) REF:0124533814012622982130000202308061014 from AFOLABI JUBRIL ADEWALE to IVY LEAGUE ASSOCIATES LIMITED</t>
  </si>
  <si>
    <t>Electronic Money Transfer Levy 06082023 Electronic Money Transfer Levy - 06/08/2023</t>
  </si>
  <si>
    <t>02-Aug-2023 02:32 PM</t>
  </si>
  <si>
    <t>NIP/ABN/GLORIA OLUWADARASIMI AKINBI/TRFFRM GLORIA OLUWADARASIMI AKINBI TO IVY LE</t>
  </si>
  <si>
    <t>02-Aug-2023 03:34 PM</t>
  </si>
  <si>
    <t>NIP/FBN/ONAMAKINDE DARE DANIEL/FBNMOBILE:IVY LEAGUE ASSOCIATES LTD/AA AND FR CLA</t>
  </si>
  <si>
    <t>03-Aug-2023 10:58 AM</t>
  </si>
  <si>
    <t>NIP/GTB/GARBA SANUSI/P7registration REF631926016000035000002308031056</t>
  </si>
  <si>
    <t>03-Aug-2023 11:32 AM</t>
  </si>
  <si>
    <t>NIP/ABN/HARRISON  CHINAZOR ANOLIEFO/TRFAFMFRM  HARRISON  CHINAZOR ANOLIEFO TO IV</t>
  </si>
  <si>
    <t>03-Aug-2023 07:23 PM</t>
  </si>
  <si>
    <t>03-Aug-2023 05:55 PM</t>
  </si>
  <si>
    <t>N-10137524414/2308030OT68N0000E: TRN IFO IVY LEAGUE ASSOCIATES BO TF CAMERON COU</t>
  </si>
  <si>
    <t>03-Aug-2023 02:42 PM</t>
  </si>
  <si>
    <t>NIP/GTB/AKINBIYI LAWAL OLUWASEGUN/via GTWORLD Tuition fees  PM and Tax</t>
  </si>
  <si>
    <t>03-Aug-2023 08:22 PM</t>
  </si>
  <si>
    <t>TRF FRM OLUWATOYIN CHRISTIANAH ASAJU TO IVY LEAGUE ASSOCIATES LTD|physical class</t>
  </si>
  <si>
    <t>04-Aug-2023 06:19 AM</t>
  </si>
  <si>
    <t>NIP/GTB/BAMIDELE  TOSIN ESTHER/REF319106688000015000002308040618</t>
  </si>
  <si>
    <t>04-Aug-2023 02:12 PM</t>
  </si>
  <si>
    <t>NIP/ABN/BABATUNDE OLUFUNSHO OGUNDIJO/TRFIbukun O Emmanuel- Adv payt IFRS dipFRM</t>
  </si>
  <si>
    <t>04-Aug-2023 08:29 AM</t>
  </si>
  <si>
    <t>NIP/SCB/ADENIKE OLUWATOBI ADEYEMI/Reg and tuition</t>
  </si>
  <si>
    <t>04-Aug-2023 12:08 PM</t>
  </si>
  <si>
    <t>NIP/STBC/OLAJUMOKE JOSEPHINE FASANMI/APM DEC 2023</t>
  </si>
  <si>
    <t>04-Aug-2023 12:40 PM</t>
  </si>
  <si>
    <t>NIP/ABN/CHIMEZIE HOPE ORUKWO/TRFACCA Tax lecturer paymentFRM CHIMEZIE HOPE ORUKW</t>
  </si>
  <si>
    <t>04-Aug-2023 10:50 AM</t>
  </si>
  <si>
    <t>reg n tuition| TRF FRM UZOAMAKA BEAUTY NWAMANNA TO IVY LEAGUE ASSOCIATES LTD</t>
  </si>
  <si>
    <t>04-Aug-2023 04:12 PM</t>
  </si>
  <si>
    <t>For SBL| TRF FRM CHINONYEREM EMMANUELLA ANYIM TO IVY LEAGUE ASSOCIATES LTD</t>
  </si>
  <si>
    <t>04-Aug-2023 12:38 PM</t>
  </si>
  <si>
    <t>NIP/GTB/AJUMO SEGUN DANIEL/IVY LEAGUE ASSOCIATES MA&amp;FA TUITION</t>
  </si>
  <si>
    <t>04-Aug-2023 05:06 AM</t>
  </si>
  <si>
    <t>Pyt AA | TRF FRM EMMANUEL BASSEY TO IVY LEAGUE ASSOCIATES LTD</t>
  </si>
  <si>
    <t>04-Aug-2023 07:03 AM</t>
  </si>
  <si>
    <t>Lesson Fees| TRF FRM BOLUWATIFE MERCY OJEDOKUN TO IVY LEAGUE ASSOCIATES LTD</t>
  </si>
  <si>
    <t>04-Aug-2023 10:15 AM</t>
  </si>
  <si>
    <t>04-Aug-2023 07:22 PM</t>
  </si>
  <si>
    <t>NIP/STACK/Paystack/CHRISTOPHER AYENI to IVY LEAGUE ASSOCIATES LTDSent 64500 to Z</t>
  </si>
  <si>
    <t>05-Aug-2023 05:02 PM</t>
  </si>
  <si>
    <t>NIP/ABN/OLAMIDE OMOWUNMI OGINNI/TRFTutorial part paymentFRM OLAMIDE OMOWUNMI OGI</t>
  </si>
  <si>
    <t>05-Aug-2023 05:22 AM</t>
  </si>
  <si>
    <t>NIP/KUDA/ASEHON, CHINYERE OSEHI/F2 ONLINE TUTORIALS</t>
  </si>
  <si>
    <t>05-Aug-2023 08:24 AM</t>
  </si>
  <si>
    <t>AFM AND AAA STANDARD CLASSES| TRF FRM OGOCHUKWU ADA OGBULIE TO IVY LEAGUE ASSOCI</t>
  </si>
  <si>
    <t>05-Aug-2023 10:31 AM</t>
  </si>
  <si>
    <t>NIP/STACK/Paystack/AAA and APM classes / JOHN TOFUNMI ALABI to IVY LEAGUE ASSOCI</t>
  </si>
  <si>
    <t>06-Aug-2023 02:36 PM</t>
  </si>
  <si>
    <t>NIP/ABN/OLAYINKA OLAJUMOKE SOWUNMI/TRFSBL lecturesFRM OLAYINKA OLAJUMOKE SOWUNMI</t>
  </si>
  <si>
    <t>06-Aug-2023 08:07 AM</t>
  </si>
  <si>
    <t>31-Jul-2023 10:12 PM</t>
  </si>
  <si>
    <t>08-Aug-2023 09:11 PM</t>
  </si>
  <si>
    <t>08-Aug-2023 09:12 PM</t>
  </si>
  <si>
    <t>NIP Charge:Income - CBE Refunds 2</t>
  </si>
  <si>
    <t>NIP Charge:Income - CBE Refunds 4</t>
  </si>
  <si>
    <t>NIP Charge:Income - CBE Refunds BT</t>
  </si>
  <si>
    <t>NIP Charge:Income - CBE Refunds 3</t>
  </si>
  <si>
    <t>NIP Charge:Income - CBE Refunds 1</t>
  </si>
  <si>
    <t>INCOME-CBE REFUNDS// TRF TO joel opeoluwa omotola</t>
  </si>
  <si>
    <t>Income - CBE Refunds 3CIB//NIP TFR TO FERANMI EMMANUEL OLASEINDE/ABN</t>
  </si>
  <si>
    <t>Income - CBE Refunds 4CIB//NIP TFR TO FATONADE OLUWASEUN COMFORT/GTB</t>
  </si>
  <si>
    <t>Income - CBE Refunds BTCIB//NIP TFR TO LASISI FAIZAT ABIKE/UBA</t>
  </si>
  <si>
    <t>Income - CBE Refunds 1CIB//NIP TFR TO ADETOLA TEMITOPE DORCAS/UBA</t>
  </si>
  <si>
    <t>Income - CBE Refunds 2CIB//NIP TFR TO EMMANUEL TOCHUKWU ONYEABOR/ABN</t>
  </si>
  <si>
    <t>07-Aug-2023 01:16 PM</t>
  </si>
  <si>
    <t>08-Aug-2023 11:56 AM</t>
  </si>
  <si>
    <t>08-Aug-2023 01:06 PM</t>
  </si>
  <si>
    <t>09-Aug-2023 10:19 AM</t>
  </si>
  <si>
    <t>09-Aug-2023 11:03 AM</t>
  </si>
  <si>
    <t>NIP/UBA/POPOOLA ENIOLA RACHEAL/MOB/UTO/IVY LEAGUE ASS/1st payment for/1791379856</t>
  </si>
  <si>
    <t>NIP/GTB/SOLANKE ITUNUOLUWA ABRAHAM/via GTWORLD APM lectures</t>
  </si>
  <si>
    <t>ZENITH MOBILE TRANSFER FROM EGOMARON KAROSI OGUNMOLA-DAOMI</t>
  </si>
  <si>
    <t>NIP Charge:Income - Lecture refundsINT</t>
  </si>
  <si>
    <t>NIP Charge:Income - Lecture refundsStd</t>
  </si>
  <si>
    <t>INCOME-LECTURE REFUNDS 2{STD}// TRF TO PRECIOUS   JOSIAH-WASA</t>
  </si>
  <si>
    <t>Income - Lecture refundsINTCIB//NIP TFR TO AIGBOKHAEVBO OSEDEBAMEN/PBNL</t>
  </si>
  <si>
    <t>Income - Lecture refundsStdCIB//NIP TFR TO OYIBODE HARRIET OGHENEVWAIRE/GTB</t>
  </si>
  <si>
    <t>EXPENSES - GENERAL{GEN REPAIR} 2// TRF TO MOSHOOD KOLA SHOBOWALE</t>
  </si>
  <si>
    <t>EXPENSES - GENERAL{HALF ENGINE} 1// TRF TO OLAOLUWA MUSA VENTURES LTD</t>
  </si>
  <si>
    <t>NIP/UBA/HAMMOND ANUOLUWAPO/IB/UTO/FROM MERCY FOR ONLIN/IVY LEAGUE ASSOCIATES</t>
  </si>
  <si>
    <t>NIP/WBP/ADEMIDARA FOLAYEMI ADESANYA/ZENITH BANK-lesson fee</t>
  </si>
  <si>
    <t>10-Aug-2023 09:43 AM</t>
  </si>
  <si>
    <t>10-Aug-2023 09:38 AM</t>
  </si>
  <si>
    <t>10-Aug-2023 04:29 PM</t>
  </si>
  <si>
    <t>10-Aug-2023 05:09 PM</t>
  </si>
  <si>
    <t>10-Aug-2023 07:22 PM</t>
  </si>
  <si>
    <t>11-Aug-2023 06:53 PM</t>
  </si>
  <si>
    <t>11-Aug-2023 11:20 AM</t>
  </si>
  <si>
    <t>11-Aug-2023 01:11 PM</t>
  </si>
  <si>
    <t>11-Aug-2023 07:31 AM</t>
  </si>
  <si>
    <t>11-Aug-2023 04:24 AM</t>
  </si>
  <si>
    <t>11-Aug-2023 07:26 PM</t>
  </si>
  <si>
    <t>11-Aug-2023 01:18 PM</t>
  </si>
  <si>
    <t>11-Aug-2023 10:10 AM</t>
  </si>
  <si>
    <t>11-Aug-2023 04:43 AM</t>
  </si>
  <si>
    <t>11-Aug-2023 12:06 PM</t>
  </si>
  <si>
    <t>12-Aug-2023 08:25 AM</t>
  </si>
  <si>
    <t>12-Aug-2023 02:45 PM</t>
  </si>
  <si>
    <t>12-Aug-2023 01:43 PM</t>
  </si>
  <si>
    <t>12-Aug-2023 05:13 AM</t>
  </si>
  <si>
    <t>12-Aug-2023 01:42 PM</t>
  </si>
  <si>
    <t>12-Aug-2023 09:44 PM</t>
  </si>
  <si>
    <t>12-Aug-2023 02:46 PM</t>
  </si>
  <si>
    <t>12-Aug-2023 06:39 AM</t>
  </si>
  <si>
    <t>12-Aug-2023 12:55 PM</t>
  </si>
  <si>
    <t>13-Aug-2023 04:57 AM</t>
  </si>
  <si>
    <t>13-Aug-2023 10:11 AM</t>
  </si>
  <si>
    <t>13-Aug-2023 06:41 PM</t>
  </si>
  <si>
    <t>13-Aug-2023 09:50 AM</t>
  </si>
  <si>
    <t>13-Aug-2023 03:03 PM</t>
  </si>
  <si>
    <t>13-Aug-2023 08:12 AM</t>
  </si>
  <si>
    <t>13-Aug-2023 06:39 AM</t>
  </si>
  <si>
    <t>NIP/WBP/KAREEMAH   LAWAL/ZENITH BANK-Tax</t>
  </si>
  <si>
    <t>NIP/ABN/CHIKA IKECHUKWU ENE-111-DIAMONDXTRA/TRFATX December 2023FRM CHIKA IKECHU</t>
  </si>
  <si>
    <t>NIP/ABN/AJIDE SEMIRAT BISOLA/TRFACCA live class SemiratFRM AJIDE SEMIRAT BISOLA</t>
  </si>
  <si>
    <t>NIP/ABN/GBEMISOLA PRECIOUS ADELOKIKI/TRFSbrFRM GBEMISOLA PRECIOUS ADELOKIKI TO I</t>
  </si>
  <si>
    <t>NIP/STBC/GBEMISOLA ADEBIMPE ADEGOKE/SBL Revision</t>
  </si>
  <si>
    <t>ZENITH MOBILE TRANSFER FROM CHINONYEREM EMMANUELLA ANYIM</t>
  </si>
  <si>
    <t>NIP/GTB/OYENIYI  COMFORT OYELAYO/AAA REVISION CLASS BAL. AND SBR REVISION CLASS</t>
  </si>
  <si>
    <t>NIP/SCB/ABIOLA ADEOLUWA ADELEKE/AFM Std lecture</t>
  </si>
  <si>
    <t>first payment | TRF FRM IFEOMA VIVIAN IFEANACHO TO IVY LEAGUE ASSOCIATES LTD</t>
  </si>
  <si>
    <t>NIP/UBA/LAWRENCE VICTORY NWANKEGO/MOB/UTO/IVY LEAGUE ASS/classes/17981928063</t>
  </si>
  <si>
    <t>NIP/ABN/ATUEGBU LOVETH AKUDO/NIPIVY LEAGUE ASSOCIATES LTD1010084ATUEGBU LOVETH A</t>
  </si>
  <si>
    <t>NIP/GTB/ARCHIBONG  UWAKMFON FFIONG/.</t>
  </si>
  <si>
    <t>NIP/UBA/OFFONG MORNING CHARLES/MOB/UTO/IVY LEAGUE ASS/Sbr and sbl/17980641655</t>
  </si>
  <si>
    <t>NIP/ABN/EKENEDILICHUKWU FREDRICK UZOR/TRFSBL September intensive classFRM EKENED</t>
  </si>
  <si>
    <t>NIP/GTB/IBRAHIM IFEOLUWA DANIEL/4307066 - Ifeoluwa Ibrahim</t>
  </si>
  <si>
    <t>NIP/ABN/PRISCILLA ODEGUA IYORIOBHE/TRFBalance payment for Tx Fm dec standardFRM</t>
  </si>
  <si>
    <t>NIP/GTB/IZE-IYAMU  DEBORAH  NNEKA/70 for OBU Training</t>
  </si>
  <si>
    <t>NIP/GTB/OMONIYI  OLUWAFEMI ADETAYO/Damilola Omoniyi  Payment for  2 skills  onli</t>
  </si>
  <si>
    <t>NIP/GTB/IBRAHIM SHERIF BABATUNDE/via GTWORLD AA And FM</t>
  </si>
  <si>
    <t>NIP/KUDA/Aderonke Elizabeth Bailey/FR AND AA CLASSES WITH REGISTRATION FEE</t>
  </si>
  <si>
    <t>Tuition fee| TRF FRM IHEADIGWU AUGUSTINA  ADAUGO TO IVY LEAGUE ASSOCIATES LTD</t>
  </si>
  <si>
    <t>NIP/WBP/ADEKUNLE IBRAHIM BELLO/ZENITH BANK-SBR and AFM lectures</t>
  </si>
  <si>
    <t>NIP/GTB/UBABUKO ELIZABETH OLUCHUKWU/.</t>
  </si>
  <si>
    <t>NIP/PALM/Palmpay - Daniel  Ajakaiye/Palmpay - Daniel  Ajakaiye:7012145016</t>
  </si>
  <si>
    <t>NIP/FDP/JOHANNA SADIYA OWOYALE/ONB TRF FROM JOHANNA SA **5881 FBP</t>
  </si>
  <si>
    <t>NIP/OPAY/RAPHAEL UGBONAGHARA/BT TUTORIALS</t>
  </si>
  <si>
    <t>NIP/GTB/GOLD ADESOLA RUTH/.</t>
  </si>
  <si>
    <t>NIP/FCMB/ALONGE ADEWALE OLAKUNLE/AppSBR CLASS To Zenith Bank IVY LEAGUE ASSOCIAT</t>
  </si>
  <si>
    <t>FR VIDEO ACCES</t>
  </si>
  <si>
    <t>TRANSFER BETWEEN CUSTOMERS via GAPS VEN0808202313 163418458 IVY|1125|ACCA March/June tuition for thirty five (35) KPMG Staffs from KPMG ADVISORY SERVICES to IVY LEAGUE ASSOCIATES LIMITED REF: 0107433306163418458000000</t>
  </si>
  <si>
    <t>Electronic Money Transfer Levy 10082023 Electronic Money Transfer Levy - 10/08/2023</t>
  </si>
  <si>
    <t>TRANSFER BETWEEN CUSTOMERS MBANKING - Safiyya Habib REF:653457469844438060008462630850 ANY Account Transfer from MOHAMMED LAWAL HASSAN to IVY LEAGUE ASSOCIATES LIMITED</t>
  </si>
  <si>
    <t>Electronic Money Transfer Levy 11082023 Electronic Money Transfer Levy - 11/08/2023</t>
  </si>
  <si>
    <t>TRANSFER BETWEEN CUSTOMERS MBANKING - AFM DEC 2023 EXAM REF:853463713871486500008739041164 ANY Account Transfer from AKINMOLADUN FOLUKE OLAMIPOSI to IVY LEAGUE ASSOCIATES LIMITED</t>
  </si>
  <si>
    <t>TRANSFER BETWEEN CUSTOMERS 000004230811192430255463113307|MOB/UTO/IVY LEAGUE ASS/Gbenga /17989192982|17989192982||AKINSOLA GBENGA EMMANUEL REF:000004230811192430255463113307</t>
  </si>
  <si>
    <t>Electronic Money Transfer Levy 12082023 Electronic Money Transfer Levy - 12/08/2023</t>
  </si>
  <si>
    <t>TRANSFER BETWEEN CUSTOMERS via Internet Banking AAA lecture for Dec from ONAFOWOKAN FOLUKE OLUKEMI to IVY LEAGUE ASSOCIATES LIMITED</t>
  </si>
  <si>
    <t>Electronic Money Transfer Levy 13082023 Electronic Money Transfer Levy - 13/08/2023</t>
  </si>
  <si>
    <t>NIP/ABN/MR AND MRS ADEBAYO BODEDE-278-PREMIUM CU/TRFDeacon Adebayo Bodede for AC</t>
  </si>
  <si>
    <t>NIP/FBN/INNOCENT SANDRA IJEOMA/FBNMOBILE:IVY LEAGUE ASSOCIATES LTD/TUITION FEES</t>
  </si>
  <si>
    <t>NIP/GTB/ATOLAGBE  OLUWATOYIN T./Bello Toyin - AFM</t>
  </si>
  <si>
    <t>NIP/FBN/ISIKALU TITILOPE ESTHER/FBNMOBILE:IVY LEAGUE ASSOCIATES LTD/ACCA LECTURE</t>
  </si>
  <si>
    <t>NIP/FBN/ADESINA OLUWATIMILEHIN OLUWAFEMI/FBNMOBILE:IVY LEAGUE ASSOCIATES LTD/GLO</t>
  </si>
  <si>
    <t>14-Aug-2023 09:24 PM</t>
  </si>
  <si>
    <t>14-Aug-2023 11:02 AM</t>
  </si>
  <si>
    <t>14-Aug-2023 08:00 PM</t>
  </si>
  <si>
    <t>14-Aug-2023 09:10 AM</t>
  </si>
  <si>
    <t>14-Aug-2023 02:12 PM</t>
  </si>
  <si>
    <t>15-Aug-2023 04:25 AM</t>
  </si>
  <si>
    <t>15-Aug-2023 03:48 PM</t>
  </si>
  <si>
    <t>16-Aug-2023 04:53 PM</t>
  </si>
  <si>
    <t>16-Aug-2023 03:36 PM</t>
  </si>
  <si>
    <t>16-Aug-2023 09:19 PM</t>
  </si>
  <si>
    <t>17-Aug-2023 04:50 AM</t>
  </si>
  <si>
    <t>17-Aug-2023 05:55 PM</t>
  </si>
  <si>
    <t>18-Aug-2023 02:00 PM</t>
  </si>
  <si>
    <t>18-Aug-2023 10:18 AM</t>
  </si>
  <si>
    <t>18-Aug-2023 01:04 PM</t>
  </si>
  <si>
    <t>18-Aug-2023 04:00 PM</t>
  </si>
  <si>
    <t>18-Aug-2023 10:19 AM</t>
  </si>
  <si>
    <t>19-Aug-2023 07:04 AM</t>
  </si>
  <si>
    <t>19-Aug-2023 11:43 AM</t>
  </si>
  <si>
    <t>20-Aug-2023 08:44 AM</t>
  </si>
  <si>
    <t>20-Aug-2023 10:07 AM</t>
  </si>
  <si>
    <t>21-Aug-2023 04:28 AM</t>
  </si>
  <si>
    <t>NIP/GTB/ADEKANYE BENEDICTA ADEDOLAPO/REF906447619000025000002308150038</t>
  </si>
  <si>
    <t>NIP/GTB/MOHAMMED  ABUBAKAR SADIQ/PM December diet</t>
  </si>
  <si>
    <t>NIP/STLB/TAOFIK AYOBAMI LAWAL/Transfer from TAOFIK AYOBAMI LAWAL to IVY LEAGUE A</t>
  </si>
  <si>
    <t>NIP/KUDA/NNAMDI CHRISTIAN NWANERI/IFRS TRAINING</t>
  </si>
  <si>
    <t>NIP/FBN/EGUAKUN EVELYN OGHOGHO/FBNMOBILE:IVY LEAGUE ASSOCIATES LTD/EVELYN EGUAKU</t>
  </si>
  <si>
    <t>NIP/UBA/OLUWASEUN RACHEAL ALAO/MOB2/UTO/To IVY LTD/Tuition fee</t>
  </si>
  <si>
    <t>AA class-olayiwola Oreoluwa | TRF FRM OREOLUWA   OLAYIWOLA TO IVY LEAGUE ASSOCIA</t>
  </si>
  <si>
    <t>NIP/GTB/ADEOYE FELIX OLAYEMI/Payment for FM Lecture</t>
  </si>
  <si>
    <t>George Tuition Fee| TRF FRM UDOKA GEORGE NWANKWO TO IVY LEAGUE ASSOCIATES LTD</t>
  </si>
  <si>
    <t>NIP/UBA/MIKE IDISI OGHENEKOME MERISSA/MOB/UTO/IVY LEAGUE ASS/ACCA classes/181069</t>
  </si>
  <si>
    <t>NIP/ABN/NURUDEEN ABIODUN OYEDELE/TRFOBU MENTORSHIPFRM NURUDEEN ABIODUN OYEDELE T</t>
  </si>
  <si>
    <t>NIP/FBN/ADEYELE OPEYEMI OLUWAFUNMILAYO/FBNMOBILE:IVY LEAGUE ASSOCIATES LTD/NONE</t>
  </si>
  <si>
    <t>NIP/OPAY/KEHINDE GBENGA FOLORUNSHO/IFRS DIPLOMA CLASS</t>
  </si>
  <si>
    <t>NIP/KBL/ODUSOLA OLUBUSOLA RUTH/TRF BO ODUSOLA OLUBUSOLA RUTH/ACCA reg  foundatio</t>
  </si>
  <si>
    <t>Omobola Akanfe for AFM | TRF FRM OLUWADEMILADE DARREL AKANFE TO IVY LEAGUE ASSOC</t>
  </si>
  <si>
    <t>TRANSFER BETWEEN CUSTOMERS 090267230816183922772053725992|ACCA|090267230816183922772053725992||SAIDU, SAIDU MOHAMMED REF:090267230816183922772053725992</t>
  </si>
  <si>
    <t>Electronic Money Transfer Levy 16082023 Electronic Money Transfer Levy - 16/08/2023</t>
  </si>
  <si>
    <t>TRANSFER BETWEEN CUSTOMERS 000014230817160655291480629342|TRF TO IVY LEAGUE ASSOCIATES LIMITED AT GTBank Plc - For Gbenga Olaniyan|000014230817160654252479327896||ADEBOWALE M.A.134722 REF:000014230817160655291480629342</t>
  </si>
  <si>
    <t>Electronic Money Transfer Levy 17082023 Electronic Money Transfer Levy - 17/08/2023</t>
  </si>
  <si>
    <t>TRANSFER BETWEEN CUSTOMERS Via GTWorld Afolabi Ayomide Tuition Fee REF:401824331000000350002308181323 from AFOLABI DAVID OLUWATONI to IVY LEAGUE ASSOCIATES LIMITED</t>
  </si>
  <si>
    <t>TRANSFER BETWEEN CUSTOMERS Via GTWorld For Arinola Solarin (Tuition fee) REF:231706535000000800002308181654 from SOLARIN TEMITOPE OLUWAYEMISI to IVY LEAGUE ASSOCIATES LIMITED</t>
  </si>
  <si>
    <t>Electronic Money Transfer Levy 18082023 Electronic Money Transfer Levy - 18/08/2023</t>
  </si>
  <si>
    <t xml:space="preserve">DIET TOTAL </t>
  </si>
  <si>
    <t xml:space="preserve">                                                                                                                                                                                        WEEKDAY </t>
  </si>
  <si>
    <t>WEEKDAY CLASS</t>
  </si>
  <si>
    <t>Intensive lectures Class Total</t>
  </si>
  <si>
    <t>22-Aug-2023 05:01 PM</t>
  </si>
  <si>
    <t>22-Aug-2023 01:30 PM</t>
  </si>
  <si>
    <t>22-Aug-2023 09:06 AM</t>
  </si>
  <si>
    <t>22-Aug-2023 10:27 AM</t>
  </si>
  <si>
    <t>23-Aug-2023 07:04 PM</t>
  </si>
  <si>
    <t>23-Aug-2023 04:53 AM</t>
  </si>
  <si>
    <t>23-Aug-2023 05:01 PM</t>
  </si>
  <si>
    <t>23-Aug-2023 10:42 AM</t>
  </si>
  <si>
    <t>23-Aug-2023 07:36 AM</t>
  </si>
  <si>
    <t>23-Aug-2023 09:17 PM</t>
  </si>
  <si>
    <t>24-Aug-2023 11:25 AM</t>
  </si>
  <si>
    <t>24-Aug-2023 10:15 AM</t>
  </si>
  <si>
    <t>25-Aug-2023 04:49 AM</t>
  </si>
  <si>
    <t>25-Aug-2023 01:14 PM</t>
  </si>
  <si>
    <t>25-Aug-2023 12:17 PM</t>
  </si>
  <si>
    <t>25-Aug-2023 12:25 PM</t>
  </si>
  <si>
    <t>25-Aug-2023 09:09 PM</t>
  </si>
  <si>
    <t>25-Aug-2023 02:48 PM</t>
  </si>
  <si>
    <t>25-Aug-2023 02:49 PM</t>
  </si>
  <si>
    <t>25-Aug-2023 04:03 PM</t>
  </si>
  <si>
    <t>27-Aug-2023 12:37 PM</t>
  </si>
  <si>
    <t>27-Aug-2023 10:40 AM</t>
  </si>
  <si>
    <t>27-Aug-2023 01:57 PM</t>
  </si>
  <si>
    <t>27-Aug-2023 07:04 AM</t>
  </si>
  <si>
    <t>30per bal pymt ACCA FR| TRF FRM BLESSING IMEH DURU TO IVY LEAGUE ASSOCIATES LTD</t>
  </si>
  <si>
    <t>NIP/UBA/ESSIEN MICHAEL WHILEY/MOB2/UTO/To IVY LTD/balance for AA</t>
  </si>
  <si>
    <t>NIP/STBC/OLAOLU AYODEJI ADARAMOLA/IVY LEAGUE ASSOCIATES LTD</t>
  </si>
  <si>
    <t>NIP/VFD/Fincra/NIP/RA0005792177341/1013300084</t>
  </si>
  <si>
    <t>NIP/UBN/ADEYEYE ADEDOYIN A/MOBILE/UNION Transfer from ADEYEYE ADEDOYIN A - Balan</t>
  </si>
  <si>
    <t>NIP/VFD/Chukwudi Silas Kawedo/NIP/ To IVY LEAGUE ASSOCIATES LTD/1013300084</t>
  </si>
  <si>
    <t>NIP/UBA/OLUWASEUN ABIOLA YUSUFF/MOB/UTO/IVY LEAGUE ASS/Balance /18182502479</t>
  </si>
  <si>
    <t>NIP/CARBO/Obinna Usulor/Transfer from Obinna Usulor (Number:3649079.
Name:Chandn</t>
  </si>
  <si>
    <t>NIP/ABN/ABDULQUDUS BABATUNDE TIAMIYU/TRFFRM ABDULQUDUS BABATUNDE TIAMIYU TO IVY</t>
  </si>
  <si>
    <t>NIP/STBC/CHINELOMA OLUCHI AKITI/OBU mentorship</t>
  </si>
  <si>
    <t>NIP/KUDA/JESULOLUWA HANNAH OLUNAIKE/TUITION FEE BALANCE</t>
  </si>
  <si>
    <t>NIP/UBA/MICHAEL EBITIMI TONMAYE/MOB2/UTO/To IVY LTD/balance payment for AAA and</t>
  </si>
  <si>
    <t>NIP/NIBSS/Branch International Financial Services /Ashley Emma Chinyere</t>
  </si>
  <si>
    <t>NIP/FBN/OLADAPO VICTOR OLAWALE/FBNMOBILE:IVY LEAGUE ASSOCIATES LTD/PAYMENT FOR A</t>
  </si>
  <si>
    <t>NIP/UBA/JULIUS OLUWATOYIN AFOLAYAN/MOB2/UTO/To IVY LTD/Mentorship Afolayan Nicho</t>
  </si>
  <si>
    <t>NIP/ABN/DOLAPO TOLULOPE ADEJORO/TRFOBU programFRM DOLAPO TOLULOPE ADEJORO TO IVY</t>
  </si>
  <si>
    <t>NIP/AMPER/POCKET - APP/ACCA Lecture reg and lectures  TOCHIJESSICA CHUKSOSUJI to</t>
  </si>
  <si>
    <t>NIP Charge:Expenses - Salary11</t>
  </si>
  <si>
    <t>NIP Charge:Income - Lecture Refunds std</t>
  </si>
  <si>
    <t>NIP Charge:Expenses - Salary10Car park</t>
  </si>
  <si>
    <t>NIP Charge:Expenses - Salary12</t>
  </si>
  <si>
    <t>NIP Charge:Expenses - Salary13Tran Alw</t>
  </si>
  <si>
    <t>NIP Charge:Expenses - Salary6Tran alw</t>
  </si>
  <si>
    <t>NIP Charge:Expense - MBD DP&amp;apos;S</t>
  </si>
  <si>
    <t>NIP Charge:Expense -Salary</t>
  </si>
  <si>
    <t>NIP Charge:INVSTM WITH MERISTEM</t>
  </si>
  <si>
    <t>Expenses - Salary10Car parkCIB//NIP TFR TO GODDEY KELVIN EMUDIAYERE/SKYE</t>
  </si>
  <si>
    <t>Expenses - Salary 4CIB//NIP TFR TO LUCKY ISHAYA MUSA/ABN</t>
  </si>
  <si>
    <t>Expenses - Salary13Tran AlwCIB//NIP TFR TO Akeem Olayinka Lawanson/PALM</t>
  </si>
  <si>
    <t>Expense - MBD DP&amp;apos;SCIB//NIP TFR TO OLIBEY  VALENTINE AZUBUIKE/GTB</t>
  </si>
  <si>
    <t>Income - Lecture Refunds stdCIB//NIP TFR TO ALONGE ADEWALE OLAKUNLE/FCMB</t>
  </si>
  <si>
    <t>Expenses - Salary 2CIB//NIP TFR TO EBIETOMIYE OLUMIDE AYODELE/GTB</t>
  </si>
  <si>
    <t>Expenses - Salary6Tran alwCIB//NIP TFR TO OJONGBEDE BLESSING OLUWATOMISI/GTB</t>
  </si>
  <si>
    <t>Expenses - Salary12CIB//NIP TFR TO Akeem Olayinka Lawanson/PALM</t>
  </si>
  <si>
    <t>EXPENSES-GENERAL{REPAIR-ELECT BOX}// TRF TO OLUMIDE AYODELE EBIETOMIYE</t>
  </si>
  <si>
    <t>Expenses - Salary11CIB//NIP TFR TO AISHAT AMOKE KAREEM/FDP</t>
  </si>
  <si>
    <t>Expenses - Salary 8CIB//NIP TFR TO OLUMIDE AFOLABI AINA/ABN</t>
  </si>
  <si>
    <t>Expenses - Salary 7CIB//NIP TFR TO SUBAIR BILQEES OLAJUMOKE/GTB</t>
  </si>
  <si>
    <t>Expenses - Salary 9CIB//NIP TFR TO ISIYAKU  YAKUBU/ABN</t>
  </si>
  <si>
    <t>Expenses - Salary 5CIB//NIP TFR TO OJONGBEDE BLESSING OLUWATOMISI/GTB</t>
  </si>
  <si>
    <t>Expense -SalaryCIB//NIP TFR TO LUCKY ISHAYA MUSA/ABN</t>
  </si>
  <si>
    <t>EXPENSE - POWER/FUEL{POWER}// TRF TO    EKO ELECT DIST-IJORA BU REM A/C</t>
  </si>
  <si>
    <t>INVSTM WITH MERISTEMCIB//NIP TFR TO MERISTEM WEALTH MANAGEMENT LTD/GTB</t>
  </si>
  <si>
    <t>NIP/FBN/ASEMOKHA XANDA ALOAYE/FBNMOBILE:IVY LEAGUE ASSOCIATES LTD/FULL PAYMENT L</t>
  </si>
  <si>
    <t>NIP/WBP/OLAMIDE MERCY FAGBAMIGBE/ZENITH BANK-FM class</t>
  </si>
  <si>
    <t>NIP/GTB/OGUNMOKUN BUKOLA BLESSING/Lecture Fees- Bukola Ogunmokun</t>
  </si>
  <si>
    <t>TRANSFER BETWEEN CUSTOMERS 090110230824112734245065453415|NIP/Transfer from Muinat Abimbola /0124533814|1692872854785||Fincra REF:090110230824112734245065453415</t>
  </si>
  <si>
    <t>NEFT TRANSFER ZIB//NEFT//PRICEWATERHOUSECOOPERS LTD//Z2BAUG23125EF NEFT TRF TO Ivy League Associates//2323735642109886|20230825|11 Ref:NC01245338142323701860109851</t>
  </si>
  <si>
    <t>TRANSFER BETWEEN CUSTOMERS via GTWORLD Part payment for ACCA Class for Ezenwa Chiamaka REF:0124533814016322788651500202308251153 from UGBUTA VINCENT KALU to IVY LEAGUE ASSOCIATES LIMITED</t>
  </si>
  <si>
    <t>TRANSFER BETWEEN CUSTOMERS viaGAPS638285678615592098-1164243344INVTMTWITHMERISTEMfromIVYLEAGUEASSOCIATESLIMITEDtoMERISTEMWEALTHMANAGEMENTLTDREF:0124533814164243344000000</t>
  </si>
  <si>
    <t>TRANSFER BETWEEN CUSTOMERS 090267230825173715589006852544|AJAGBE ISAAC ADEWUSI -TUITION |090267230825173715589006852544||AKINJIDE LANRE SOSANYA REF:090267230825173715589006852544</t>
  </si>
  <si>
    <t>TRANSFER BETWEEN CUSTOMERS Via GTWorld REF:227734454000000300002308251807 from OTUNLA OLUWASEYI AYOMIDE to IVY LEAGUE ASSOCIATES LIMITED</t>
  </si>
  <si>
    <t>Electronic Money Transfer Levy 25082023 Electronic Money Transfer Levy - 25/08/2023</t>
  </si>
  <si>
    <t>21-Aug-2023 08:12 PM</t>
  </si>
  <si>
    <t>24-Aug-2023 04:21 PM</t>
  </si>
  <si>
    <t>24-Aug-2023 04:17 PM</t>
  </si>
  <si>
    <t>26-Aug-2023 01:19 PM</t>
  </si>
  <si>
    <t>27-Aug-2023 07:06 AM</t>
  </si>
  <si>
    <t>NIP/GTB/OKEKE CHUKWUEMEKA EMMANUEL/USSD NIP Transfer from  08061226797</t>
  </si>
  <si>
    <t>NIP/ABN/TESLIM ADEKUNLE/TRFFRM TESLIM ADEKUNLE TO IVY LEAGUE ASSOCIATES LTD -  C</t>
  </si>
  <si>
    <t>SMS Notification Charge Aug 2023</t>
  </si>
  <si>
    <t>TRANSFER BETWEEN CUSTOMERS via GTWORLD Class fee REF:0124533814046300301452000202308281523 from ADEGBITE MARYAM IFEOLUWA to IVY LEAGUE ASSOCIATES LIMITED</t>
  </si>
  <si>
    <t>Electronic Money Transfer Levy 28082023 Electronic Money Transfer Levy - 28/08/2023</t>
  </si>
  <si>
    <t>ATM/POS ACOUNT TO ACCOUNT TRANSFER -491050--312469-001033557767;FAITH OLUWAFUNMILAYO AJAYI</t>
  </si>
  <si>
    <t>TRANSFER BETWEEN CUSTOMERS via GTWORLD AA, FR, PM AND FM REF:0124533814025901038796000202308291654 from EMELOGU , FAITH OLUCHI to IVY LEAGUE ASSOCIATES LIMITED</t>
  </si>
  <si>
    <t>TRANSFER BETWEEN CUSTOMERS MBANKING - REF:731051694999771000002938544420 ANY Account Transfer from OGHOMWEN, DIXON to IVY LEAGUE ASSOCIATES LIMITED</t>
  </si>
  <si>
    <t>Electronic Money Transfer Levy 29082023 Electronic Money Transfer Levy - 29/08/2023</t>
  </si>
  <si>
    <t>TRANSFER BETWEEN CUSTOMERS 000014230830081024298987904372|TRFTuition feeFRM JESUTOFUNMI DAMILOLA DADA TO IVY LEAGUE ASSOCIATES LIMITED|000014230830080908233650202995||JESUTOFUNMI DAMILOLA DADREF:000014230830081024298987904372</t>
  </si>
  <si>
    <t>Electronic Money Transfer Levy 30082023 Electronic Money Transfer Levy - 30/08/2023</t>
  </si>
  <si>
    <t>TRANSFER BETWEEN CUSTOMERS via Internet Banking Balance of lecture fees from AGUNBIADE OMOWUNMI, M to IVY LEAGUE ASSOCIATES LIMITED</t>
  </si>
  <si>
    <t>TRANSFER BETWEEN CUSTOMERS N-10139722892/TRSF BO PRICEWATERHOUSE COOP:STANCHART::DC9999 9101397228920 From PRICEWATERHOUSE COOP To IVY LEAGUE ASSOCIATES LIMITED REF: 000000000000000009101397228920</t>
  </si>
  <si>
    <t>TRANSFER BETWEEN CUSTOMERS N-10139722893/TRSF BO PRICEWATERHOUSE COOP:STANCHART::DC9999 9101397228930 From PRICEWATERHOUSE COOP To IVY LEAGUE ASSOCIATES LIMITED REF: 000000000000000009101397228930</t>
  </si>
  <si>
    <t>TRANSFER BETWEEN CUSTOMERS N-10139722894/TRSF BO PRICEWATERHOUSE COOP:STANCHART::DC9999 9101397228940 From PRICEWATERHOUSE COOP To IVY LEAGUE ASSOCIATES LIMITED REF: 000000000000000009101397228940</t>
  </si>
  <si>
    <t>Electronic Money Transfer Levy 01092023 Electronic Money Transfer Levy - 01/09/2023</t>
  </si>
  <si>
    <t>28-Aug-2023 07:26 PM</t>
  </si>
  <si>
    <t>28-Aug-2023 08:36 PM</t>
  </si>
  <si>
    <t>28-Aug-2023 05:16 AM</t>
  </si>
  <si>
    <t>29-Aug-2023 09:16 AM</t>
  </si>
  <si>
    <t>29-Aug-2023 09:55 AM</t>
  </si>
  <si>
    <t>29-Aug-2023 04:08 PM</t>
  </si>
  <si>
    <t>29-Aug-2023 01:04 PM</t>
  </si>
  <si>
    <t>29-Aug-2023 03:25 PM</t>
  </si>
  <si>
    <t>29-Aug-2023 09:19 PM</t>
  </si>
  <si>
    <t>29-Aug-2023 11:11 AM</t>
  </si>
  <si>
    <t>30-Aug-2023 02:12 PM</t>
  </si>
  <si>
    <t>30-Aug-2023 08:46 AM</t>
  </si>
  <si>
    <t>30-Aug-2023 11:33 AM</t>
  </si>
  <si>
    <t>30-Aug-2023 05:26 PM</t>
  </si>
  <si>
    <t>30-Aug-2023 12:17 PM</t>
  </si>
  <si>
    <t>30-Aug-2023 12:34 PM</t>
  </si>
  <si>
    <t>30-Aug-2023 11:53 AM</t>
  </si>
  <si>
    <t>30-Aug-2023 03:03 PM</t>
  </si>
  <si>
    <t>31-Aug-2023 08:53 AM</t>
  </si>
  <si>
    <t>31-Aug-2023 04:35 PM</t>
  </si>
  <si>
    <t>31-Aug-2023 03:00 PM</t>
  </si>
  <si>
    <t>31-Aug-2023 11:48 AM</t>
  </si>
  <si>
    <t>31-Aug-2023 10:33 PM</t>
  </si>
  <si>
    <t>01-Sep-2023 02:59 PM</t>
  </si>
  <si>
    <t>01-Sep-2023 01:02 PM</t>
  </si>
  <si>
    <t>01-Sep-2023 12:16 PM</t>
  </si>
  <si>
    <t>01-Sep-2023 06:58 AM</t>
  </si>
  <si>
    <t>01-Sep-2023 03:14 PM</t>
  </si>
  <si>
    <t>02-Sep-2023 10:02 AM</t>
  </si>
  <si>
    <t>02-Sep-2023 09:57 AM</t>
  </si>
  <si>
    <t>02-Sep-2023 04:08 PM</t>
  </si>
  <si>
    <t>03-Sep-2023 09:57 AM</t>
  </si>
  <si>
    <t>03-Sep-2023 08:45 AM</t>
  </si>
  <si>
    <t>NIP/ABN/OLAMIDE OMOWUNMI OGINNI/TRFTUTORIAL BALANCE PAYMENTFRM OLAMIDE OMOWUNMI</t>
  </si>
  <si>
    <t>NIP/UBA/SALAWU SALIU GBADEBO/MOB/UTO/IVY LEAGUE ASS/IVY LEAGUE ASSO/18248091099</t>
  </si>
  <si>
    <t>NIP/FCMB/SILONG MARVIN NJIDEK/Appbalance payment To Zenith Bank IVY LEAGUE ASSOC</t>
  </si>
  <si>
    <t>NIP/SCB/ABIOLA ADEOLUWA ADELEKE/AFM Dec standard lectures</t>
  </si>
  <si>
    <t>NIP/UBA/AKERELE FEYISAYO EMILY/MOB/UTO/IVY LEAGUE ASS/tuition balan/18275025495</t>
  </si>
  <si>
    <t>ETZ OtherBanks-0571013300-SKY/ZEN-001033656984;JOSHUA CHIKPANDU IHENAKARAM</t>
  </si>
  <si>
    <t>ETZ OtherBanks-0571013300-SKY/ZEN-001033827414;SAMUEL ADEGBENRO ADEOGUN  t</t>
  </si>
  <si>
    <t>NIP/ABN/CHINAZA PRINCE EGWUEKWE-117-DIAMOND SAVI/TRFFRM CHINAZA PRINCE EGWUEKWE</t>
  </si>
  <si>
    <t>NIP/OPAY/TIENADOR GHOMORAI/OBU Mentorship</t>
  </si>
  <si>
    <t>NIP/GTB/IZE-IYAMU  DEBORAH  NNEKA/Balance for OBU Training</t>
  </si>
  <si>
    <t>NIP/KUDA/MUHEEZ KAYODE AZEEZ/AZEEZ MUHEEZ BALANCE.</t>
  </si>
  <si>
    <t>NIP/GTB/ADEROUNMU TEMITOPE ELIZABETH/Balance of tuition fee</t>
  </si>
  <si>
    <t>NIP/ABN/CHINAZA AUGUSTINA ADIGWE/TRFFrom tinaFRM CHINAZA AUGUSTINA ADIGWE TO IVY</t>
  </si>
  <si>
    <t>ZENITH MOBILE TRANSFER FROM ZUBAIDAH JUBRIL SALAUDEEN</t>
  </si>
  <si>
    <t>NIP/KUDA/OLAITAN ADEKUNLE BELLO/DIPLOMA IN IFRS LECTURE</t>
  </si>
  <si>
    <t>NIP/KUDA/Dada Ojuolape/MENTORING</t>
  </si>
  <si>
    <t>NIP/STLB/JOSHUA YINKA ADEGOKE/Transfer from JOSHUA YINKA ADEGOKE to IVY LEAGUE A</t>
  </si>
  <si>
    <t>Balance for ATX| TRF FRM EMMANUELLA NGUAVESE DEORTI TO IVY LEAGUE ASSOCIATES LTD</t>
  </si>
  <si>
    <t>NIP/ECO/OJEVWE GORDON/REFENG564058002 BO OJEVWE GORDON IFO IVY LEAGUE A</t>
  </si>
  <si>
    <t>Tuition | TRF FRM NNANA UDE EKUMANKAMA TO IVY LEAGUE ASSOCIATES LTD</t>
  </si>
  <si>
    <t>NIP/ABN/BABATUNDE OLUFUNSHO OGUNDIJO/TRFIbukun O EmmanuBal tutorial fee dipIFRSF</t>
  </si>
  <si>
    <t>NIP/ABN/OLUCHUKWU MIRIAM NNEBOH/TRFPart payment for Tuition feeFRM OLUCHUKWU MIR</t>
  </si>
  <si>
    <t>NIP/SCB/UYODHUKA PRECIOUS AKINBODE/From Precious AKINBODE for AFM clas</t>
  </si>
  <si>
    <t>NIP/GTB/NWOBODO SANDRA NKEIRUKA/CBL n TX tutorial</t>
  </si>
  <si>
    <t>NIP/ABN/ENIOLA OLUWATOMIWA OBIPEHIN/TRFFRM ENIOLA OLUWATOMIWA OBIPEHIN TO IVY LE</t>
  </si>
  <si>
    <t>NIP Charge:Consultancy fee</t>
  </si>
  <si>
    <t>Consultancy feeCIB//NIP TFR TO OSHIBOLU AHMED OLUWASEYI/GTB</t>
  </si>
  <si>
    <t>NIP/FDP/VICTOR CHUKWUEMEKA ANICHE/ONB TRF FROM VICTOR CHU **03</t>
  </si>
  <si>
    <t>NIP/UBA/OYINDAMOLA BARAKAT BUSARI/MOB2/UTO/To IVY LTD/SBL</t>
  </si>
  <si>
    <t>NIP/FCMB/BALOGUN- HAMMED- OLANREWAJU/AppAcca LECTURE Hammed Balogun To Zenith Ba</t>
  </si>
  <si>
    <t>NIP/GTB/EPUNAM IFEANYI CHIBUZOR/Payment for classes</t>
  </si>
  <si>
    <t>29-Aug-2023 04:59 PM</t>
  </si>
  <si>
    <t>31-Aug-2023 10:20 PM</t>
  </si>
  <si>
    <t>01-Sep-2023 03:10 PM</t>
  </si>
  <si>
    <t>03-Sep-2023 08:48 AM</t>
  </si>
  <si>
    <t>NIP/ABN/OLUSHOLAMI ESTHER OLOYEDE/TRFManagement accounting exam feeFRM OLUSHOLAM</t>
  </si>
  <si>
    <t>EXPENSES-REG {DIP-5885523 TESLIM}// TRF TO SEACRON EDUCATIONAL NIGERIA LIMITED</t>
  </si>
  <si>
    <t>04-Sep-2023 03:43 PM</t>
  </si>
  <si>
    <t>05-Sep-2023 03:04 PM</t>
  </si>
  <si>
    <t>05-Sep-2023 08:54 AM</t>
  </si>
  <si>
    <t>06-Sep-2023 09:08 AM</t>
  </si>
  <si>
    <t>07-Sep-2023 09:45 AM</t>
  </si>
  <si>
    <t>07-Sep-2023 06:19 AM</t>
  </si>
  <si>
    <t>07-Sep-2023 05:36 AM</t>
  </si>
  <si>
    <t>07-Sep-2023 08:43 AM</t>
  </si>
  <si>
    <t>07-Sep-2023 04:23 PM</t>
  </si>
  <si>
    <t>07-Sep-2023 06:52 PM</t>
  </si>
  <si>
    <t>07-Sep-2023 09:40 AM</t>
  </si>
  <si>
    <t>07-Sep-2023 12:53 PM</t>
  </si>
  <si>
    <t>08-Sep-2023 01:01 PM</t>
  </si>
  <si>
    <t>08-Sep-2023 05:09 PM</t>
  </si>
  <si>
    <t>08-Sep-2023 06:13 PM</t>
  </si>
  <si>
    <t>08-Sep-2023 11:02 AM</t>
  </si>
  <si>
    <t>08-Sep-2023 12:43 PM</t>
  </si>
  <si>
    <t>08-Sep-2023 06:16 PM</t>
  </si>
  <si>
    <t>08-Sep-2023 12:07 PM</t>
  </si>
  <si>
    <t>08-Sep-2023 08:51 PM</t>
  </si>
  <si>
    <t>09-Sep-2023 11:46 AM</t>
  </si>
  <si>
    <t>10-Sep-2023 06:41 AM</t>
  </si>
  <si>
    <t>NIP/TAJ/HAUWA HASSAN MOHAMMED/NIP/Sbr Lectures</t>
  </si>
  <si>
    <t>NIP/GTB/EZE CYNTHIA UCHECHUKWU/via GTWORLD Uchechukwu Cynthia</t>
  </si>
  <si>
    <t>DOT03242727420230905085347988/Ifeanyi Nwani/DOT03242727420230905085347988| TRF F</t>
  </si>
  <si>
    <t>NIP/STBC/KAREN UCHECHUKWU ABAH/Payment for online lectures</t>
  </si>
  <si>
    <t>balance | TRF FRM PETER BONNY TO IVY LEAGUE ASSOCIATES LTD</t>
  </si>
  <si>
    <t>PLEASE TRANSFER| TRF FRM AGBAI IDIKA UKA TO IVY LEAGUE ASSOCIATES LTD</t>
  </si>
  <si>
    <t>NIP/STBC/ADERONKE DEBORAH ADEFIOYE/AA lectures dec</t>
  </si>
  <si>
    <t>NIP/ABN/YUSUF ADEWALE TAIWO/TRFFee for ATXFRM YUSUF ADEWALE TAIWO TO IVY LEAGUE</t>
  </si>
  <si>
    <t>ZENITH MOBILE TRANSFER FROM ESTHER BUKOLA OLAREWAJU</t>
  </si>
  <si>
    <t>NIP/GTB/MADUKA WINIFRED AMARACHI/ACCA SBR</t>
  </si>
  <si>
    <t>Tax and FM| TRF FRM PETER BONNY TO IVY LEAGUE ASSOCIATES LTD</t>
  </si>
  <si>
    <t>NIP/GTB/ARIWO-OLA AKINOLA SHADLU/Zainab ariwo-ola acca class</t>
  </si>
  <si>
    <t>NIP/ABN/ADENIKE ROFIAT ROSHEED/TRFDIP IFRS remaining balanceFRM ADENIKE ROFIAT R</t>
  </si>
  <si>
    <t>NIP/GTB/OYEWO ADEDOLAPO OYELEYE/AFM Dec diet standard class</t>
  </si>
  <si>
    <t>NIP/KUDA/OBI, . ADAEZE/FM CLASSES</t>
  </si>
  <si>
    <t>NIP/ABN/KEHINDE TIMILEHIN OYEBAMIJI/TRFTimi-Tutorial feesFRM KEHINDE TIMILEHIN O</t>
  </si>
  <si>
    <t>NIP/OPAY/Adeyinka Ibrahim Oduniyi/Transfer from to IVY LEAGUE ASSOCIATES LTD</t>
  </si>
  <si>
    <t>Trf | TRF FRM DAVID OLUWATODIMU BAMIDELE TO IVY LEAGUE ASSOCIATES LTD</t>
  </si>
  <si>
    <t>NIP/ABN/KAOSARA ADEYOOLA ALIMI/TRFAlimi Kaosara A Class and regFRM KAOSARA ADEYO</t>
  </si>
  <si>
    <t>NIP/ABN/YEWANDE FAVOUR ONI/TRFTuition feesFRM YEWANDE FAVOUR ONI TO IVY LEAGUE A</t>
  </si>
  <si>
    <t>NIP/GTB/SOLARIN  ADEDAPO TOSIN/Ayodamola Azeez</t>
  </si>
  <si>
    <t>TRANSFER BETWEEN CUSTOMERS 000014230909143238281592821018|TRFTuition and Reg FeesFRM FOLUKE AYOBAMI ADAMSON TO IVY LEAGUE ASSOCIATES LIMITED|000014230909143150261215217871||FOLUKE AYOBAMI ADAREF:000014230909143238281592821018</t>
  </si>
  <si>
    <t>Electronic Money Transfer Levy 09092023 Electronic Money Transfer Levy - 09/09/2023</t>
  </si>
  <si>
    <t>11-Sep-2023 09:59 AM</t>
  </si>
  <si>
    <t>12-Sep-2023 07:13 PM</t>
  </si>
  <si>
    <t>12-Sep-2023 03:12 PM</t>
  </si>
  <si>
    <t>12-Sep-2023 03:29 PM</t>
  </si>
  <si>
    <t>13-Sep-2023 06:03 PM</t>
  </si>
  <si>
    <t>13-Sep-2023 04:23 PM</t>
  </si>
  <si>
    <t>13-Sep-2023 11:10 AM</t>
  </si>
  <si>
    <t>14-Sep-2023 04:14 PM</t>
  </si>
  <si>
    <t>14-Sep-2023 01:19 PM</t>
  </si>
  <si>
    <t>14-Sep-2023 10:01 AM</t>
  </si>
  <si>
    <t>14-Sep-2023 11:33 AM</t>
  </si>
  <si>
    <t>15-Sep-2023 01:27 PM</t>
  </si>
  <si>
    <t>15-Sep-2023 04:44 AM</t>
  </si>
  <si>
    <t>15-Sep-2023 04:58 PM</t>
  </si>
  <si>
    <t>15-Sep-2023 09:56 AM</t>
  </si>
  <si>
    <t>15-Sep-2023 01:21 PM</t>
  </si>
  <si>
    <t>15-Sep-2023 01:34 PM</t>
  </si>
  <si>
    <t>17-Sep-2023 09:50 AM</t>
  </si>
  <si>
    <t>NIP/GTB/OYEWO ADEDOLAPO OYELEYE/.</t>
  </si>
  <si>
    <t>NIP/STBC/TEMITOPE OLUWAKEMI AKINBOWALE/APM Tutorial class &amp; REGISTRATION</t>
  </si>
  <si>
    <t>NIP/OPAY/DESMOND OPEYEMI SOREMEKUN/Soremekun Desmond AAA TUTORIALS FEE</t>
  </si>
  <si>
    <t>NIP/ABN/ATAKA CHUKWUEBUKA CASMIR-117-DIAMOND SAV/TRFLecture videosFRM ATAKA CHUK</t>
  </si>
  <si>
    <t>NIP/JAIZ/OLABISI BASIRAT SOGUNRO/IFO IVY LEAGUE ASSOCIATES LTD Apm And Atx</t>
  </si>
  <si>
    <t>NIP/ABN/DIAMOND NDIFON OBIM/TRF54kFRM DIAMOND NDIFON OBIM TO IVY LEAGUE ASSOCIAT</t>
  </si>
  <si>
    <t>NIP/GTB/AKANMU FRANCESCA OLUWADAMILOLA/AA</t>
  </si>
  <si>
    <t>NIP/OPTIM/KEHINDE OLUWANIFEMI ADEYEMO/Transfer Frm KEHINDE OLUWANIFEMI ADEYEMO T</t>
  </si>
  <si>
    <t>Registration and classes| TRF FRM IBIRONKE OMOSOLAPE GBEMISOLA TO IVY LEAGUE ASS</t>
  </si>
  <si>
    <t>NIP/ABN/OLUWAKEMI ESTHER IBIKUNLE-106-DIAMONDXTR/TRFAAAAPMFRM OLUWAKEMI ESTHER I</t>
  </si>
  <si>
    <t>Audit and assurance lesson Eunice Randle| TRF FRM ESTHER ADURAGBEMI RANDLE TO IV</t>
  </si>
  <si>
    <t>ATX by Akanfe omobola | TRF FRM OLUWADEMILADE DARREL AKANFE TO IVY LEAGUE ASSOCI</t>
  </si>
  <si>
    <t>NIP/FBN/KOLOH UTSEORITSELAJU/FBNMOBILE:IVY LEAGUE ASSOCIATES LTD/WEEKLY LECTURES</t>
  </si>
  <si>
    <t>NIP/ABN/ZAINAB OJOCHOGWU OBAJE-106-DIAMONDXTRA/TRFReg fee x 2 course classesFRM</t>
  </si>
  <si>
    <t>NIP/FAIR/Joseph Ayo/diploma in IFRS Ayo Joseph</t>
  </si>
  <si>
    <t>EXPENSE - MBD{SOCIAL MEDIA}// TRF TO OLUMIDE AYODELE EBIETOMIYE</t>
  </si>
  <si>
    <t>EXPENSE-GENERAL{REP OF A/C&amp;FRIDGE}// TRF TO OLUMIDE AYODELE EBIETOMIYE</t>
  </si>
  <si>
    <t>EXPENSE - MBD{WEEKLY FLIER} REIMB// TRF TO OLUMIDE AYODELE EBIETOMIYE</t>
  </si>
  <si>
    <t>EXPENSE - MBD{EXAM CENTER} FLIER// TRF TO OLUMIDE AYODELE EBIETOMIYE</t>
  </si>
  <si>
    <t>EXPENSE-POWER/FUEL{FUEL&amp;PETTY}// TRF TO OLUMIDE AYODELE EBIETOMIYE</t>
  </si>
  <si>
    <t>EXPENSES-PHONE/DATA{REIMB}// TRF TO OLUMIDE AYODELE EBIETOMIYE</t>
  </si>
  <si>
    <t>EQUIPMENT-{5G RAUTER}// TRF TO OLUMIDE AYODELE EBIETOMIYE</t>
  </si>
  <si>
    <t>EXPENSE - POWER/FUEL{FUEL}// TRF TO OLUMIDE AYODELE EBIETOMIYE</t>
  </si>
  <si>
    <t>05-Sep-2023 02:33 PM</t>
  </si>
  <si>
    <t>10-Sep-2023 06:43 AM</t>
  </si>
  <si>
    <t>17-Sep-2023 05:41 AM</t>
  </si>
  <si>
    <t>NIP/GTB/IJIYERA IBUKUNOLUWA BOLUWATIFE/via GTWORLD BTFAMA balance</t>
  </si>
  <si>
    <t>NIP/ABN/OLUSHOLAMI ESTHER OLOYEDE/TRFFRM OLUSHOLAMI ESTHER OLOYEDE TO IVY LEAGUE</t>
  </si>
  <si>
    <t>TRANSFER BETWEEN CUSTOMERS 000014230915211650284917187944|TRFCLASSESFRM ORAFIRI CHELSEA OGAN TO IVY LEAGUE ASSOCIATES LIMITED|000014230915211632289578185807||ORAFIRI CHELSEA OGAN REF:000014230915211650284917187944</t>
  </si>
  <si>
    <t>Electronic Money Transfer Levy 15092023 Electronic Money Transfer Levy - 15/09/2023</t>
  </si>
  <si>
    <t>18-Sep-2023 02:37 PM</t>
  </si>
  <si>
    <t>19-Sep-2023 02:04 PM</t>
  </si>
  <si>
    <t>20-Sep-2023 08:57 AM</t>
  </si>
  <si>
    <t>20-Sep-2023 04:31 PM</t>
  </si>
  <si>
    <t>20-Sep-2023 03:15 PM</t>
  </si>
  <si>
    <t>20-Sep-2023 11:45 AM</t>
  </si>
  <si>
    <t>21-Sep-2023 11:40 AM</t>
  </si>
  <si>
    <t>21-Sep-2023 11:44 AM</t>
  </si>
  <si>
    <t>21-Sep-2023 11:39 AM</t>
  </si>
  <si>
    <t>21-Sep-2023 11:43 AM</t>
  </si>
  <si>
    <t>21-Sep-2023 01:55 PM</t>
  </si>
  <si>
    <t>23-Sep-2023 11:39 AM</t>
  </si>
  <si>
    <t>23-Sep-2023 05:24 AM</t>
  </si>
  <si>
    <t>24-Sep-2023 07:29 AM</t>
  </si>
  <si>
    <t>NIP/UBA/RALIAT ABOSEDE AWESU/MOB/UTO/IVY LEAGUE ASS/Haminat Awesu /18602399069</t>
  </si>
  <si>
    <t>NIP/LOTUS/TOHEEB ODUNTAN BALOGUN/NIP TRF TOHEEB ODUNTAN BALOGUN to IVY LEAGUE AS</t>
  </si>
  <si>
    <t>NIP/ABN/AKPAN EKEMINI ANIETI-117-DIAMOND SAVINGS/TRFLeasonsFRM AKPAN EKEMINI ANI</t>
  </si>
  <si>
    <t>NIP/STBC/ELIZABETH OYINKANSOLA AMIOLA/SBR Tuition fee</t>
  </si>
  <si>
    <t>NIP/PBNL/DEPEJU-SMITH OLAMIDE RIHANAT/MOB: To Zenith Bank Plc|IVY LEAGUE ASSOCIA</t>
  </si>
  <si>
    <t>NIP/GTB/AROYEWUN  ABIBAT  OLUFUNKE/via GTWORLD</t>
  </si>
  <si>
    <t>NIP Charge:Refund - LecturesSTD F2F</t>
  </si>
  <si>
    <t>NIP Charge:Refund - LecturesSTD</t>
  </si>
  <si>
    <t>NIP Charge:Refund -LecturesSTD</t>
  </si>
  <si>
    <t>NIP Charge:Expense - PowerFuelpower 1Reimb</t>
  </si>
  <si>
    <t>NIP Charge:Expenses-GeneralRepair of Systems</t>
  </si>
  <si>
    <t>Refund - LecturesSTDCIB//NIP TFR TO KOLOH UTSEORITSELAJU/FBN</t>
  </si>
  <si>
    <t>Refund - LecturesSTD F2FCIB//NIP TFR TO ILEBIYI TOLUWALOPEMI MOSES/FBN</t>
  </si>
  <si>
    <t>Refund -LecturesSTDCIB//NIP TFR TO OGUNDIPE OLUWATOYIN MULIKAT/UBN</t>
  </si>
  <si>
    <t>Expense - PowerFuelpower 1ReimbCIB//NIP TFR TO EBIETOMIYE OLUMIDE AYODELE/GTB</t>
  </si>
  <si>
    <t>Expenses-GeneralRepair of SystemsCIB//NIP TFR TO EBIETOMIYE OLANIYI FREDRICK/GTB</t>
  </si>
  <si>
    <t>NIP/STBC/ANUOLUWAPO MODUPEOLA IDOWU/Lecture fee balance</t>
  </si>
  <si>
    <t>21-Sep-2023 09:03 PM</t>
  </si>
  <si>
    <t>23-Sep-2023 03:09 PM</t>
  </si>
  <si>
    <t>24-Sep-2023 07:32 AM</t>
  </si>
  <si>
    <t>NIP/GTB/BALOGUN EMMANUEL GBENGA/FA exam for Blessing Ojongbede</t>
  </si>
  <si>
    <t>TRANSFER BETWEEN CUSTOMERS Via GTWorld REF:275149422000000245002309181419 from OJORI BOLUWATIFE JANET to IVY LEAGUE ASSOCIATES LIMITED</t>
  </si>
  <si>
    <t>Electronic Money Transfer Levy 18092023 Electronic Money Transfer Levy - 18/09/2023</t>
  </si>
  <si>
    <t>TRANSFER BETWEEN CUSTOMERS via GTWORLD , REF:0124533814024107722055000202309201448 - GWTR from ADELEKAN OMOTOLANI ADENIKE to IVY LEAGUE ASSOCIATES LIMITED</t>
  </si>
  <si>
    <t>TRANSFER BETWEEN CUSTOMERS via GTWORLD , REF:0124533814000281347810000202309201709 - GWTR from OJEDAPO OLUWATOBI TEMITAYO to IVY LEAGUE ASSOCIATES LIMITED</t>
  </si>
  <si>
    <t>TRANSFER BETWEEN CUSTOMERS 000010230920185745111052873345|REFENG615852799 BO OLUWADAMILOLA OLABANJI IFO IVY|ENG615852799||OLUWADAMILOLA OLABANJI REF:000010230920185745111052873345</t>
  </si>
  <si>
    <t>Electronic Money Transfer Levy 20092023 Electronic Money Transfer Levy - 20/09/2023</t>
  </si>
  <si>
    <t>TRANSFER BETWEEN CUSTOMERS via GTWORLD ACCA Nnaemeka Ozioko REF:0124533814038674051949000202309211521 - GWTR from OZIOKO NNAEMEKA JAPHET to IVY LEAGUE ASSOCIATES LIMITED</t>
  </si>
  <si>
    <t>Electronic Money Transfer Levy 21092023 Electronic Money Transfer Levy - 21/09/2023</t>
  </si>
  <si>
    <t>26-Sep-2023 10:15 AM</t>
  </si>
  <si>
    <t>26-Sep-2023 10:45 AM</t>
  </si>
  <si>
    <t>26-Sep-2023 06:45 PM</t>
  </si>
  <si>
    <t>27-Sep-2023 04:52 PM</t>
  </si>
  <si>
    <t>27-Sep-2023 05:31 AM</t>
  </si>
  <si>
    <t>27-Sep-2023 01:09 PM</t>
  </si>
  <si>
    <t>27-Sep-2023 10:42 AM</t>
  </si>
  <si>
    <t>27-Sep-2023 11:02 AM</t>
  </si>
  <si>
    <t>27-Sep-2023 10:47 AM</t>
  </si>
  <si>
    <t>28-Sep-2023 05:47 PM</t>
  </si>
  <si>
    <t>28-Sep-2023 03:35 PM</t>
  </si>
  <si>
    <t>28-Sep-2023 05:06 PM</t>
  </si>
  <si>
    <t>28-Sep-2023 10:01 AM</t>
  </si>
  <si>
    <t>29-Sep-2023 06:07 PM</t>
  </si>
  <si>
    <t>29-Sep-2023 06:03 PM</t>
  </si>
  <si>
    <t>30-Sep-2023 04:46 PM</t>
  </si>
  <si>
    <t>30-Sep-2023 11:09 AM</t>
  </si>
  <si>
    <t>30-Sep-2023 11:02 PM</t>
  </si>
  <si>
    <t>NIP/STBC/KAREN UCHECHUKWU ABAH/Payment for Law book</t>
  </si>
  <si>
    <t>NIP/ABN/AISHAT  ADEROJU/TRFBalance of my tutorial feeFRM AISHAT  ADEROJU TO IVY</t>
  </si>
  <si>
    <t>NIP/FBN/JACOB PRISCILLA AKEMYEM/FBNMOBILE:IVY LEAGUE ASSOCIATES LTD/PM TUITION</t>
  </si>
  <si>
    <t>NIP/GTB/MUSTAPHA TAIYE ABDULLAHI/Outstanding balance fav Mustapha Taiye Abdullah</t>
  </si>
  <si>
    <t>NIP/GTB/BAMGBALA   OLUWASEYI OYEWOLE/Payment for tax material</t>
  </si>
  <si>
    <t>NIP/ABN/OLADIMEJI DIVINE AYOMIDE/TRFTuition and one time registrationFRM OLADIME</t>
  </si>
  <si>
    <t>NIP Charge:Expense-PowerFuelMeter Prcsg</t>
  </si>
  <si>
    <t>NIP Charge:Expenses - Salary6</t>
  </si>
  <si>
    <t>NIP Charge:Expenses - Salary Tran alws</t>
  </si>
  <si>
    <t>NIP Charge:Expenses - SalaryCar park</t>
  </si>
  <si>
    <t>NIP Charge:Expenses - SalaryTrans Alws</t>
  </si>
  <si>
    <t>NIP Charge:Expenses - Salary7</t>
  </si>
  <si>
    <t>NIP Charge:Expenses - SalaryTrans alw</t>
  </si>
  <si>
    <t>NIP Charge:Expenses - Salary Tran alw</t>
  </si>
  <si>
    <t>NIP Charge:Expenses - Salary5</t>
  </si>
  <si>
    <t>NIP Charge:Equipment Company seal</t>
  </si>
  <si>
    <t>NIP Charge:Expenses-GeneralLawma Aug &amp;amp; Sept</t>
  </si>
  <si>
    <t>NIP Charge:Expenses - Salary</t>
  </si>
  <si>
    <t>EXPENSE - POWER/FUEL {FUEL REIMB}// TRF TO OLUMIDE AYODELE EBIETOMIYE</t>
  </si>
  <si>
    <t>Expenses - Salary Tran alwsCIB//NIP TFR TO LUCKY ISHAYA MUSA/ABN</t>
  </si>
  <si>
    <t>Expenses - SalaryCar parkCIB//NIP TFR TO GODDEY KELVIN EMUDIAYERE/SKYE</t>
  </si>
  <si>
    <t>Expenses - SalaryTrans AlwsCIB//NIP TFR TO Akeem Olayinka Lawanson/PALM</t>
  </si>
  <si>
    <t>Expenses - SalaryTrans alwCIB//NIP TFR TO EBIETOMIYE OLUMIDE AYODELE/GTB</t>
  </si>
  <si>
    <t>Expenses - Salary Tran alwCIB//NIP TFR TO OJONGBEDE BLESSING OLUWATOMISI/GTB</t>
  </si>
  <si>
    <t>Expenses - Salary5CIB//NIP TFR TO Akeem Olayinka Lawanson/PALM</t>
  </si>
  <si>
    <t>Equipment Company sealCIB//NIP TFR TO EBIETOMIYE OLUMIDE AYODELE/GTB</t>
  </si>
  <si>
    <t>Expense-PowerFuelMeter PrcsgCIB//NIP TFR TO BADEJO ADETUNJI/FBN</t>
  </si>
  <si>
    <t>Expenses - Salary6CIB//NIP TFR TO AISHAT AMOKE KAREEM/FDP</t>
  </si>
  <si>
    <t>EXPENSE - POWER/FUEL {PETTY}// TRF TO OLUMIDE AYODELE EBIETOMIYE</t>
  </si>
  <si>
    <t>Expenses - Salary 4CIB//NIP TFR TO SUBAIR BILQEES OLAJUMOKE/GTB</t>
  </si>
  <si>
    <t>Expenses - Salary7CIB//NIP TFR TO YAKUBU ISIYAKA/UNITY</t>
  </si>
  <si>
    <t>Expenses-GeneralLawma Aug &amp;amp; SeptCIB//NIP TFR TO TEMMY VENTURES/GTB</t>
  </si>
  <si>
    <t>EXPENSE-POWER/FUEL{METER PROC}// TRF TO    GOSSLINK ENGINEERING LTD-METER SERVIC</t>
  </si>
  <si>
    <t>Expenses - SalaryCIB//NIP TFR TO EBIETOMIYE OLUMIDE AYODELE/GTB</t>
  </si>
  <si>
    <t>NIP/UBA/Abba Edidiong Ubong/MOB/UTO/IVY LEAGUE ASS/E Abba APM Std/18762147414</t>
  </si>
  <si>
    <t>NIP/GTB/ADEKANYE BENEDICTA ADEDOLAPO/Tuition feebalance</t>
  </si>
  <si>
    <t>NIP/GTB/ALABI RAFIAT OLABISI/FM classes for Alabi Rafiat olabisi</t>
  </si>
  <si>
    <t>NIP/GTB/AJAYI OLUWADAMILOLA MODUPE/AAA and AFM</t>
  </si>
  <si>
    <t>NIP/FBN/ONAKONVWEN AVWAROSUOGHENE/FBNMOBILE:IVY LEAGUE ASSOCIATES LTD/FM</t>
  </si>
  <si>
    <t>NIP/ABN/ESTHER OPEYEMI OYEWUMI/TRFAcca classesFRM ESTHER OPEYEMI OYEWUMI TO IVY</t>
  </si>
  <si>
    <t>NIP/ABN/OLUCHUKWU MIRIAM NNEBOH/TRFCOMPLETION OF SBR TUITION FEEFRM OLUCHUKWU MI</t>
  </si>
  <si>
    <t>NIP/GTB/BAMIKOLE OLUBUSAYO MODUPE/TuitionFeeDipIFRS REF2148357946000420000023093</t>
  </si>
  <si>
    <t>TRANSFER BETWEEN CUSTOMERS 000016230926083620000088586914|FBNMOBILE:IVY LEAGUE ASSOCIATES LIMITED/INITIAL AND FA TUITION|638313141805559622||ABIMBOLA OMOLAYO ADEKEMI REF:000016230926083620000088586914</t>
  </si>
  <si>
    <t>Electronic Money Transfer Levy 26092023 Electronic Money Transfer Levy - 26/09/2023</t>
  </si>
  <si>
    <t>TRANSFER BETWEEN CUSTOMERS 000016230928155424000000265935|FBNMOBILE:IVY LEAGUE ASSOCIATES LIMITED/STANDARD ONLINE LESSON FOR ACCA FR|638315132638208908||BENEBO SAMUEL JOSEPHUS KIO REF:000016230928155424000000265935</t>
  </si>
  <si>
    <t>Electronic Money Transfer Levy 28092023 Electronic Money Transfer Levy - 28/09/2023</t>
  </si>
  <si>
    <t>NEFT TRANSFER 0571500131229006862 IVY LEAGUE ASSOCIATEIVY LEAGUE ASSOCIATEtrGP 638319225303726971-1 INVTMT PROJECTS0124533814 REF: 0124533814167053651000000</t>
  </si>
  <si>
    <t>COMMISSION NEFT Charges REF: 0124533814226390417000000</t>
  </si>
  <si>
    <t>TRANSFER BETWEEN CUSTOMERS viaGAPS638316159547441130-1166900309INVTMTWITHMERISTEMfromIVYLEAGUEASSOCIATESLIMITEDtoMERISTEMWEALTHMANAGEMENTLTDREF:0124533814166900309000000</t>
  </si>
  <si>
    <t>TRANSFER BETWEEN CUSTOMERS 000014231004162828286638708937|TRFPaymentFRM UNOMA NWOSA TO IVY LEAGUE ASSOCIATES LIMITED|000014231004162639225183902755||UNOMA NWOSA REF:000014231004162828286638708937</t>
  </si>
  <si>
    <t>Electronic Money Transfer Levy 04102023 Electronic Money Transfer Levy - 04/10/2023</t>
  </si>
  <si>
    <t>TRANSFER BETWEEN CUSTOMERS via GTWORLD , Intra Transfer REF:0124533814016322788630000202310052028 from UGBUTA VINCENT KALU to IVY LEAGUE ASSOCIATES LIMITED</t>
  </si>
  <si>
    <t>Electronic Money Transfer Levy 05102023 Electronic Money Transfer Levy - 05/10/2023</t>
  </si>
  <si>
    <t>TRANSFER BETWEEN CUSTOMERS 000014231006163830249012251483|TRFAA and cblFRM TEMITAYO TOLULOPE OSIBO TO IVY LEAGUE ASSOCIATES LIMITED|000014231006163748229661252123||TEMITAYO TOLULOPE OSIBO REF:000014231006163830249012251483</t>
  </si>
  <si>
    <t>Electronic Money Transfer Levy 06102023 Electronic Money Transfer Levy - 06/10/2023</t>
  </si>
  <si>
    <t>01-Oct-2023 05:31 PM</t>
  </si>
  <si>
    <t>02-Oct-2023 12:44 PM</t>
  </si>
  <si>
    <t>02-Oct-2023 04:42 PM</t>
  </si>
  <si>
    <t>03-Oct-2023 05:51 PM</t>
  </si>
  <si>
    <t>03-Oct-2023 02:58 PM</t>
  </si>
  <si>
    <t>03-Oct-2023 04:41 PM</t>
  </si>
  <si>
    <t>04-Oct-2023 04:21 PM</t>
  </si>
  <si>
    <t>04-Oct-2023 06:58 PM</t>
  </si>
  <si>
    <t>05-Oct-2023 07:35 AM</t>
  </si>
  <si>
    <t>05-Oct-2023 03:23 PM</t>
  </si>
  <si>
    <t>05-Oct-2023 03:26 PM</t>
  </si>
  <si>
    <t>06-Oct-2023 07:55 AM</t>
  </si>
  <si>
    <t>06-Oct-2023 05:54 PM</t>
  </si>
  <si>
    <t>06-Oct-2023 05:19 AM</t>
  </si>
  <si>
    <t>06-Oct-2023 02:17 PM</t>
  </si>
  <si>
    <t>07-Oct-2023 12:19 PM</t>
  </si>
  <si>
    <t>NIP/FBN/OKPAMEN IGHO/FBNMOBILE:IVY LEAGUE ASSOCIATES LTD/BAL PAYMENT</t>
  </si>
  <si>
    <t>NIP/UBA/POPOOLA ENIOLA RACHEAL/MOB/UTO/IVY LEAGUE ASS/tutorial balan/18830190334</t>
  </si>
  <si>
    <t>trf | TRF FRM DAVID OLUWATODIMU BAMIDELE TO IVY LEAGUE ASSOCIATES LTD</t>
  </si>
  <si>
    <t>NIP/FBN/ADEYELE OPEYEMI OLUFUNMILAYO/FBNMOBILE:IVY LEAGUE ASSOCIATES LTD/BALANCE</t>
  </si>
  <si>
    <t>NIP/FBN/AKINWUMI OLUWASEUN JOSEPH/FBNMOBILE:IVY LEAGUE ASSOCIATES LTD/TUITION BA</t>
  </si>
  <si>
    <t>NIP/ABN/AKINYEMI SEGUN AKANJI/TRFAPMFRM AKINYEMI SEGUN AKANJI TO IVY LEAGUE ASSO</t>
  </si>
  <si>
    <t>NIP/STLB/BAMIDELE YINKA ADEMOYEJE/Transfer from BAMIDELE YINKA ADEMOYEJE to IVY</t>
  </si>
  <si>
    <t>NIP/ABN/ADETUNJI ABOLANLE OLUSEUN-117-DIAMOND SA/TRFTuition Bal-AFMFRM ADETUNJI</t>
  </si>
  <si>
    <t>NIP/ABN/JUMOKE IBUKUNOLUWA AMOO/TRFClass videoFRM JUMOKE IBUKUNOLUWA AMOO TO IVY</t>
  </si>
  <si>
    <t>NIP/PAO/RightCard Payment Se/Transfer from Oluwatobiloba Olowe,</t>
  </si>
  <si>
    <t>NIP Charge:Staff loanYAKUBU ISIYAKA</t>
  </si>
  <si>
    <t>NIP Charge:Ivy League Support</t>
  </si>
  <si>
    <t>Staff loanYAKUBU ISIYAKACIB//NIP TFR TO YAKUBU ISIYAKA/UNITY</t>
  </si>
  <si>
    <t>Ivy League SupportCIB//NIP TFR TO YAKUBU ISIYAKA/UNITY</t>
  </si>
  <si>
    <t>NIP/STBC/RACHAEL OSAREMWEN EBO/FM Recorded class</t>
  </si>
  <si>
    <t>NIP/STLB/AHMED OLAJIDE POPOOLA/Transfer from AHMED OLAJIDE POPOOLA to IVY LEAGUE</t>
  </si>
  <si>
    <t>NIP/CARBO/Samuel Oshinuga/Transfer from Samuel Oshinuga (Payment for Revision Cl</t>
  </si>
  <si>
    <t>NIP/OPAY/DANIEL OBAKPORORO OGHENEDERHIE/ACCA Classes Tx and PM</t>
  </si>
  <si>
    <t>NIP/GTB/AMACHAGHI CHINMA BEATRICE/2 Papers</t>
  </si>
  <si>
    <t>NIP/ABN/PRINCEWILL OSAYEMERE OMOAFEH/TRFFRM PRINCEWILL OSAYEMERE OMOAFEH TO IVY</t>
  </si>
  <si>
    <t>Email</t>
  </si>
  <si>
    <t>08-Oct-2023 07:15 AM</t>
  </si>
  <si>
    <t>08-Oct-2023 07:46 AM</t>
  </si>
  <si>
    <t>08-Oct-2023 07:52 AM</t>
  </si>
  <si>
    <t>08-Oct-2023 09:37 AM</t>
  </si>
  <si>
    <t>08-Oct-2023 11:35 AM</t>
  </si>
  <si>
    <t>08-Oct-2023 11:56 AM</t>
  </si>
  <si>
    <t>09-Oct-2023 02:37 PM</t>
  </si>
  <si>
    <t>09-Oct-2023 05:08 PM</t>
  </si>
  <si>
    <t>09-Oct-2023 05:23 PM</t>
  </si>
  <si>
    <t>10-Oct-2023 08:05 AM</t>
  </si>
  <si>
    <t>11-Oct-2023 11:47 AM</t>
  </si>
  <si>
    <t>11-Oct-2023 06:10 PM</t>
  </si>
  <si>
    <t>11-Oct-2023 06:20 PM</t>
  </si>
  <si>
    <t>11-Oct-2023 07:28 PM</t>
  </si>
  <si>
    <t>12-Oct-2023 11:46 AM</t>
  </si>
  <si>
    <t>13-Oct-2023 08:30 AM</t>
  </si>
  <si>
    <t>13-Oct-2023 08:32 AM</t>
  </si>
  <si>
    <t>13-Oct-2023 12:43 PM</t>
  </si>
  <si>
    <t>13-Oct-2023 04:27 PM</t>
  </si>
  <si>
    <t>13-Oct-2023 04:49 PM</t>
  </si>
  <si>
    <t>13-Oct-2023 05:43 PM</t>
  </si>
  <si>
    <t>13-Oct-2023 05:56 PM</t>
  </si>
  <si>
    <t>13-Oct-2023 06:10 PM</t>
  </si>
  <si>
    <t>13-Oct-2023 07:19 PM</t>
  </si>
  <si>
    <t>14-Oct-2023 04:47 AM</t>
  </si>
  <si>
    <t>14-Oct-2023 05:12 AM</t>
  </si>
  <si>
    <t>14-Oct-2023 09:15 AM</t>
  </si>
  <si>
    <t>14-Oct-2023 10:57 AM</t>
  </si>
  <si>
    <t>14-Oct-2023 01:30 PM</t>
  </si>
  <si>
    <t>14-Oct-2023 02:28 PM</t>
  </si>
  <si>
    <t>NIP/STBC/AYODEJI DADA/2 paper Revision class</t>
  </si>
  <si>
    <t>NIP/ABN/PATRICK DANIEL OKOH/TRFPayment for AAA and SBL RevisionFRM PATRICK DANIEL OKOH TO IVY LEAGUE ASSOCIATES LTD</t>
  </si>
  <si>
    <t>NIP/ABN/AHARAUKA CECILIA EZINNE-183-DIAMOND SWAG/NIPIVY LEAGUE ASSOCIATES LTD1010084AHARAUKA CECILIA EZINNE</t>
  </si>
  <si>
    <t>NIP/FBN/OLABODE BALKIS ADEDUNMOLA/FBNMOBILE:IVY LEAGUE ASSOCIATES LTD/OLABODE BALKIS</t>
  </si>
  <si>
    <t>NIP/GTB/IDIKA CHINMA BEATRICE/USSD NIP Transfer from  08033610760</t>
  </si>
  <si>
    <t>Revision class-| TRF FRM UCHENNA LILIAN UGOCHUKWU TO IVY LEAGUE ASSOCIATES LTD</t>
  </si>
  <si>
    <t>NIP/GTB/OYENIYI  COMFORT OYELAYO/APM REVISION CLASS</t>
  </si>
  <si>
    <t>NIP/UBA/IFESINACHI JUDITH ANENE/MOB/UTO/IVY LEAGUE ASS/MA FA Ifesinac/18961305723</t>
  </si>
  <si>
    <t>NIP/STBC/CHEKWUBE AGNES EZEMA/Payment</t>
  </si>
  <si>
    <t>ETZ OtherBanks-0571013300-SKY/ZEN-001098345038;PETER OYINDAMOLA AMOLE to</t>
  </si>
  <si>
    <t>Revision class for PM| TRF FRM SAMIAT OMOTAYO HASSAN TO IVY LEAGUE ASSOCIATES LTD</t>
  </si>
  <si>
    <t>NIP/ABN/ABIDOYE ADESUWA SOMORIN/TRFFRM ABIDOYE ADESUWA SOMORIN TO IVY LEAGUE ASSOCIATES LTD</t>
  </si>
  <si>
    <t>NIP/STLB/JAYNEFRANCES NNEKA CHIEDU/Transfer from JAYNEFRANCES NNEKA CHIEDU to IVY LEAGUE ASSOCIATES LTD</t>
  </si>
  <si>
    <t>ETZ OtherBanks-0571013300-SKY/ZEN-001099410400;AMAO OLAYEMI TOLULOPE to</t>
  </si>
  <si>
    <t>NIP/ABN/MUBARAK SANI TASIU-106-DIAMONDXTRA/TRFPayment for AA  PM revision classFRM MUBARAK SANI TASIU TO IVY LEAGUE ASSO</t>
  </si>
  <si>
    <t>NIP/ABN/ZAINAB OYINDAMOLA ALIMI/TRFRevision fee for FM and TXFRM ZAINAB OYINDAMOLA ALIMI TO IVY LEAGUE ASSOCIATES LTD</t>
  </si>
  <si>
    <t>NIP/STBC/TINUADE NIHINLOLA SHODEINDE/AFM and  APM</t>
  </si>
  <si>
    <t>NIP/GTB/POPOOLA IFEOLUWA MOYOSORE/SBL AAA&amp;AFM</t>
  </si>
  <si>
    <t>SBL rev| TRF FRM ELIZABETH ODUNOLA AKINDELE TO IVY LEAGUE ASSOCIATES LTD</t>
  </si>
  <si>
    <t>NIP/SKYE/CHIJIOKE OGBONNAYA KAJA/DGBNK:Vulte FT From: CHIJIOKE OGBONNAYA KAJA To: IVY LEAGUE ASSOCIATES LTD:SBL REVISION</t>
  </si>
  <si>
    <t>NIP/UBA/EZEUKWU CHIAMAKA ANNE/IB/UTO/SBR and AAA Classes /IVY LEAGUE ASSOCIATES</t>
  </si>
  <si>
    <t>NIP/GTB/IDOWU OLANIKE OLUWABUKOLA/via GTWORLD AA REVISION OLANIKE IDOWU</t>
  </si>
  <si>
    <t>NIP/FBN/OKORIE OKECHUKWU NDUBUISI/FBNMOBILE:IVY LEAGUE ASSOCIATES LTD/ACCA REVISION CLASS FEE AND VIDEO</t>
  </si>
  <si>
    <t>NIP/ABN/OLUEBUBE DORIS EZEANI/TRFRevision 2 and video 2FRM OLUEBUBE DORIS EZEANI TO IVY LEAGUE ASSOCIATES LTD</t>
  </si>
  <si>
    <t>NIP/ECO/VICTORIA AGBAJE/REFENG685140757 BO VICTORIA AGBAJE IFO IVY LEAGUE</t>
  </si>
  <si>
    <t>NIP/ABN/ADEFUNKE OMOWUMI OSOTA/TRFATX Dec REVISIONFRM ADEFUNKE OMOWUMI OSOTA TO IVY LEAGUE ASSOCIATES LTD</t>
  </si>
  <si>
    <t>NIP/KUDA/MOSES, CHISOM IDONGESIT/BALANCE FOR SEPTEMBER SBL CLASSES 2022</t>
  </si>
  <si>
    <t>NIP/GTB/WILSON AYEBATARI ROYAL/USSD NIP Transfer from  08033166888</t>
  </si>
  <si>
    <t>27-Sep-2023 01:23 PM</t>
  </si>
  <si>
    <t>01-Oct-2023 12:09 AM</t>
  </si>
  <si>
    <t>03-Oct-2023 11:02 AM</t>
  </si>
  <si>
    <t>03-Oct-2023 05:34 PM</t>
  </si>
  <si>
    <t>05-Oct-2023 12:32 PM</t>
  </si>
  <si>
    <t>06-Oct-2023 06:33 PM</t>
  </si>
  <si>
    <t>08-Oct-2023 07:17 AM</t>
  </si>
  <si>
    <t>09-Oct-2023 01:24 PM</t>
  </si>
  <si>
    <t>10-Oct-2023 06:24 AM</t>
  </si>
  <si>
    <t>10-Oct-2023 10:20 AM</t>
  </si>
  <si>
    <t>10-Oct-2023 02:37 PM</t>
  </si>
  <si>
    <t>11-Oct-2023 11:16 AM</t>
  </si>
  <si>
    <t>12-Oct-2023 10:07 AM</t>
  </si>
  <si>
    <t>13-Oct-2023 04:05 PM</t>
  </si>
  <si>
    <t>SMS Notification Charge Sep 2023</t>
  </si>
  <si>
    <t>NIP/SKYE/ADENIKE FOLASHADE SHITTU/DGBNK:Vulte FT From: ADENIKE FOLASHADE SHITTU To: IVY LEAGUE ASSOCIATES LTD -  CBE:Trf</t>
  </si>
  <si>
    <t>NIP/OPAY/Oluwafemi Lawrence Oni/Transfer to IVY LEAGUE ASSOCIATES LTD -  CBE</t>
  </si>
  <si>
    <t>NIP/GTB/MUDE OGHENETEDJERE GLADYS/Payment for Fa exams for December 2023</t>
  </si>
  <si>
    <t>CBE PAYMENT{SEPT REMITT}// TRF TO SEACRON EDUCATIONAL NIGERIA LIMITED</t>
  </si>
  <si>
    <t>NIP/GTB/OKOROAFOR JESSICA EFURU/Payment for Business and Technology ACCA exams</t>
  </si>
  <si>
    <t>NIP/GTB/IGHODARO NOSAKHARE UYIME-ABASI/Exam fees financial accounting and law</t>
  </si>
  <si>
    <t>NIP/GTB/IGHODARO NOSAKHARE UYIME-ABASI/NIP Inflow from IGHODARO NOSAKHARE UYIME-ABASI</t>
  </si>
  <si>
    <t>NIP/GTB/ODIAH FAITH IFEOMA/FAforFaithOdiahIfeoma REF225948895000100000002310101020</t>
  </si>
  <si>
    <t>TRFFRM AKINLABI A AROWOLO</t>
  </si>
  <si>
    <t>NIP/GTB/AKINOLA AKINTUNDE SAMSON/4640196 CBL _ CBE exam Booking</t>
  </si>
  <si>
    <t>NIP/GTB/ADEJUMO  OLUWASEGUN OLANREWAJU/Chooo</t>
  </si>
  <si>
    <t>TRANSFER BETWEEN CUSTOMERS 000014231008222817284755785306|TRFAAA Lateefah BankoleFRM ABDUL-GAFAR PELUMI LAWAL TO IVY LEAGUE ASSOCIATES LIMITED|000014231008222743266367386772||ABDUL-GAFAR PEREF:000014231008222817284755785306</t>
  </si>
  <si>
    <t>Electronic Money Transfer Levy 09102023 Electronic Money Transfer Levy - 09/10/2023</t>
  </si>
  <si>
    <t>TRANSFER BETWEEN CUSTOMERS 000015231013025339076619019081|_10102023_IVY|ILA0055|Tuition Fee ACCA - SeptDec|42514695||KPMG PROFESSIONAL SERVICES REF:000015231013025339076619019081</t>
  </si>
  <si>
    <t>TRANSFER BETWEEN CUSTOMERS 000015231013025340273792001180|_10102023_IVY|ILA0044|Tuition Fee ACCA - MarchJun|42514696||KPMG PROFESSIONAL SERVICES REF:000015231013025340273792001180</t>
  </si>
  <si>
    <t>TRANSFER BETWEEN CUSTOMERS 000015231013031339607266002139|_10102023_IVY|ILA0044|Tuition Fee ACCA - SeptDec|42514694||KPMG PROFESSIONAL SERVICES REF:000015231013031339607266002139</t>
  </si>
  <si>
    <t>Electronic Money Transfer Levy 13102023 Electronic Money Transfer Levy - 13/10/2023</t>
  </si>
  <si>
    <t>REVISION</t>
  </si>
  <si>
    <t>Dip</t>
  </si>
  <si>
    <t>15-Oct-2023 07:54 AM</t>
  </si>
  <si>
    <t>15-Oct-2023 01:48 PM</t>
  </si>
  <si>
    <t>15-Oct-2023 03:09 PM</t>
  </si>
  <si>
    <t>15-Oct-2023 10:28 AM</t>
  </si>
  <si>
    <t>16-Oct-2023 10:10 AM</t>
  </si>
  <si>
    <t>16-Oct-2023 09:40 PM</t>
  </si>
  <si>
    <t>17-Oct-2023 11:01 AM</t>
  </si>
  <si>
    <t>17-Oct-2023 10:50 AM</t>
  </si>
  <si>
    <t>17-Oct-2023 06:09 PM</t>
  </si>
  <si>
    <t>17-Oct-2023 08:47 PM</t>
  </si>
  <si>
    <t>19-Oct-2023 06:49 AM</t>
  </si>
  <si>
    <t>19-Oct-2023 11:38 AM</t>
  </si>
  <si>
    <t>19-Oct-2023 04:07 PM</t>
  </si>
  <si>
    <t>19-Oct-2023 10:13 AM</t>
  </si>
  <si>
    <t>19-Oct-2023 01:40 PM</t>
  </si>
  <si>
    <t>19-Oct-2023 02:25 PM</t>
  </si>
  <si>
    <t>19-Oct-2023 08:06 AM</t>
  </si>
  <si>
    <t>19-Oct-2023 12:10 PM</t>
  </si>
  <si>
    <t>20-Oct-2023 03:43 PM</t>
  </si>
  <si>
    <t>20-Oct-2023 09:36 AM</t>
  </si>
  <si>
    <t>20-Oct-2023 04:41 PM</t>
  </si>
  <si>
    <t>20-Oct-2023 02:36 PM</t>
  </si>
  <si>
    <t>21-Oct-2023 08:17 AM</t>
  </si>
  <si>
    <t>21-Oct-2023 02:24 PM</t>
  </si>
  <si>
    <t>21-Oct-2023 04:16 PM</t>
  </si>
  <si>
    <t>21-Oct-2023 06:45 AM</t>
  </si>
  <si>
    <t>21-Oct-2023 08:56 AM</t>
  </si>
  <si>
    <t>21-Oct-2023 12:13 PM</t>
  </si>
  <si>
    <t>22-Oct-2023 09:55 AM</t>
  </si>
  <si>
    <t>22-Oct-2023 07:14 AM</t>
  </si>
  <si>
    <t>24-Oct-2023 01:48 PM</t>
  </si>
  <si>
    <t>25-Oct-2023 10:44 AM</t>
  </si>
  <si>
    <t>27-Oct-2023 09:10 PM</t>
  </si>
  <si>
    <t>27-Oct-2023 06:00 AM</t>
  </si>
  <si>
    <t>27-Oct-2023 12:59 PM</t>
  </si>
  <si>
    <t>28-Oct-2023 05:39 PM</t>
  </si>
  <si>
    <t>28-Oct-2023 06:48 AM</t>
  </si>
  <si>
    <t>28-Oct-2023 10:47 AM</t>
  </si>
  <si>
    <t>29-Oct-2023 09:07 AM</t>
  </si>
  <si>
    <t>30-Oct-2023 09:01 PM</t>
  </si>
  <si>
    <t>31-Oct-2023 11:40 AM</t>
  </si>
  <si>
    <t>01-Nov-2023 12:33 AM</t>
  </si>
  <si>
    <t>01-Nov-2023 03:34 PM</t>
  </si>
  <si>
    <t>01-Nov-2023 09:18 AM</t>
  </si>
  <si>
    <t>01-Nov-2023 05:56 PM</t>
  </si>
  <si>
    <t>01-Nov-2023 10:45 AM</t>
  </si>
  <si>
    <t>01-Nov-2023 10:46 AM</t>
  </si>
  <si>
    <t>03-Nov-2023 02:18 PM</t>
  </si>
  <si>
    <t>05-Nov-2023 01:46 PM</t>
  </si>
  <si>
    <t>05-Nov-2023 08:02 AM</t>
  </si>
  <si>
    <t>06-Nov-2023 12:17 PM</t>
  </si>
  <si>
    <t>NIP/JAIZ/ZAINAB LAWAL SANI/IFO IVY LEAGUE ASSOCIATES LTD Payt For Aa And Fr Revi</t>
  </si>
  <si>
    <t>NIP/ECO/VICTORIA AGBAJE/REFENG687919846 BO VICTORIA AGBAJE IFO IVY LEAGUE</t>
  </si>
  <si>
    <t>NIP/FCMB/OLAIFA KUDUS OLADIMEJI/Appaudit acca To Zenith Bank IVY LEAGUE ASSOCIAT</t>
  </si>
  <si>
    <t>NIP/FBN/ANENE JUDITH IFESINACHI/FBNMOBILE:IVY LEAGUE ASSOCIATES LTD/CLASSES IFES</t>
  </si>
  <si>
    <t>NIP/UBA/HASSAN FARIDA ENITAN/MOB/UTO/IVY LEAGUE ASS/SBR Pre recordi/19207709975</t>
  </si>
  <si>
    <t>NIP/SCB/AYODEJI DADA/AAA revision</t>
  </si>
  <si>
    <t>NIP/SCB/UCHENNA CHIOKE/APM Online Revision</t>
  </si>
  <si>
    <t>NIP/PBNL/BUDPAY/IVY League ACCA Training</t>
  </si>
  <si>
    <t>NIP/ETRAN/SODIQ AJIBOLA ZAKARIYAH/SODIQ AJIBOLA ZAKARIYAH to</t>
  </si>
  <si>
    <t>NIP/ABN/ADEBAYO OLUWASESAN-106-DIAMONDXTRA/TRFFRM ADEBAYO OLUWASESAN TO IVY LEAG</t>
  </si>
  <si>
    <t>ETZ OtherBanks-0571013300-SKY/ZEN-001115594597;NINA LEMUEL GRANDEUR to</t>
  </si>
  <si>
    <t>NIP/GTB/WILLIAMS ADERINSOLA OYINKAN/ACCA CLASSES</t>
  </si>
  <si>
    <t>NIP/GTB/OGUNSILE TITILAYO BOLUWATIFE/SBR Revision Class</t>
  </si>
  <si>
    <t>NIP/ABN/TOLULOPE LYDIA AYANDIBU/TRFFee balanceFRM TOLULOPE LYDIA AYANDIBU TO IVY</t>
  </si>
  <si>
    <t>NIP/FCMB/FOLORUNSHO KEHINDE GBENGA/App To Zenith Bank IVY LEAGUE ASSOCIATES LTD</t>
  </si>
  <si>
    <t>NIP/CARBO/Obinna Usulor/Transfer from Obinna Usulor (Gopee Chandnee- APM Revisio</t>
  </si>
  <si>
    <t>NIP/GTB/BAMGBALA   OLUWASEYI OYEWOLE/NIP Inflow from BAMGBALA   OLUWASEYI OYEWOL</t>
  </si>
  <si>
    <t>NIP/ABN/OLUYEMI EZEKIEL ADEGUNLE/TRFadegunle oluyemiFRM OLUYEMI EZEKIEL ADEGUNLE</t>
  </si>
  <si>
    <t>NIP/ABN/OLUWATOBI ABOSEDE ADEPOJU/TRFFRM OLUWATOBI ABOSEDE ADEPOJU TO IVY LEAGUE</t>
  </si>
  <si>
    <t>NIP/STBC/DOYINSOLA IFEOLUWA OGUNBIYI/SBR Revision class</t>
  </si>
  <si>
    <t>NIP/OPAY/Ata Awajinor Waribo/Transfer to IVY LEAGUE ASSOCIATES LTD</t>
  </si>
  <si>
    <t>NIP/GTB/ISHOLA   DAVID OLUSEYI/via GTWORLD</t>
  </si>
  <si>
    <t>NIP/ABN/ZAINAB BUSAYO BALOGUN/TRFFRM ZAINAB BUSAYO BALOGUN TO IVY LEAGUE ASSOCIA</t>
  </si>
  <si>
    <t>Trf| TRF FRM BASHIRU ADEGBOYEGA LAWAL TO IVY LEAGUE ASSOCIATES LTD</t>
  </si>
  <si>
    <t>NIP/ABN/SIMISOLA OLAMIDE OLAOSEBIKAN/TRFAcca classes -AAFRM SIMISOLA OLAMIDE OLA</t>
  </si>
  <si>
    <t>NIP Charge:Liability - BonusStaff3</t>
  </si>
  <si>
    <t>NIP Charge:Liability - BonusStaff5</t>
  </si>
  <si>
    <t>NIP Charge:Liability - BonusStaff4</t>
  </si>
  <si>
    <t>NIP Charge:Refund -Lecturesstd</t>
  </si>
  <si>
    <t>NIP Charge:Liability - BonusStaff 6</t>
  </si>
  <si>
    <t>NIP Charge:Refund - LecturesDipifr</t>
  </si>
  <si>
    <t>NIP Charge:Liability - BonusStaff1</t>
  </si>
  <si>
    <t>NIP Charge:Liability - BonusStaff2</t>
  </si>
  <si>
    <t>Refund - LecturesSTDCIB//NIP TFR TO LAWAL DAMILOLA BUSOLA/GTB</t>
  </si>
  <si>
    <t>Refund -LecturesstdCIB//NIP TFR TO ARCHIBONG UWAKMFON FFIONG/GTB</t>
  </si>
  <si>
    <t>Liability - BonusStaff5CIB//NIP TFR TO AISHAT AMOKE KAREEM/FDP</t>
  </si>
  <si>
    <t>Liability - BonusStaff4CIB//NIP TFR TO Akeem Olayinka Lawanson/PALM</t>
  </si>
  <si>
    <t>Liability - BonusStaff 6CIB//NIP TFR TO YAKUBU ISIYAKA/UNITY</t>
  </si>
  <si>
    <t>EXPENSES - GENERAL{CBE UPGRADE}// TRF TO OLUMIDE AYODELE EBIETOMIYE</t>
  </si>
  <si>
    <t>Refund - LecturesDipifrCIB//NIP TFR TO ESTHER OPEYEMI OYEWUMI/ABN</t>
  </si>
  <si>
    <t>EXPENSES - PHONE/DATA {DATA REIMB}// TRF TO OLUMIDE AYODELE EBIETOMIYE</t>
  </si>
  <si>
    <t>EXPENSES -PHONE/DATA{DATA}// TRF TO OLUMIDE AYODELE EBIETOMIYE</t>
  </si>
  <si>
    <t>Liability - BonusStaff3CIB//NIP TFR TO OJONGBEDE BLESSING OLUWATOMISI/GTB</t>
  </si>
  <si>
    <t>EXPENSE -POWER/FUEL{FUEL}// TRF TO OLUMIDE AYODELE EBIETOMIYE</t>
  </si>
  <si>
    <t>Liability - BonusStaff2CIB//NIP TFR TO LUCKY ISHAYA MUSA/ABN</t>
  </si>
  <si>
    <t>Liability - BonusStaff1CIB//NIP TFR TO EBIETOMIYE OLUMIDE AYODELE/GTB</t>
  </si>
  <si>
    <t>NIP/FBN/ALAWODE TOLULOPE VICTORIA/FBNMOBILE:IVY LEAGUE ASSOCIATES LTD/SBL REVISI</t>
  </si>
  <si>
    <t>NIP/ROLEZ/Odiah Faith/Odiah Faithpart payment revision class/AT68_TRF2MPTemza171</t>
  </si>
  <si>
    <t>NIP/GTB/ILORI OLUWATOSIN AMOS/NIP Inflow from ILORI OLUWATOSIN AMOS</t>
  </si>
  <si>
    <t>NIP/FBN/AMADI STEPHANIE CHIDINMA/FBNMOBILE:IVY LEAGUE ASSOCIATES LTD/FOR AA ACCA</t>
  </si>
  <si>
    <t>NIP/WBP/ADEMIDARA  ADESANYA/ZENITH BANK-</t>
  </si>
  <si>
    <t>NIP/FBN/OLAWEPO LYDIA MODUPE/FBNMOBILE:IVY LEAGUE ASSOCIATES LTD/REVISION  CORPO</t>
  </si>
  <si>
    <t>NIP/UBA/OKOYE CHIDINMA FAITH/MOB/UTO/IVY LEAGUE ASS/FA rev/19417229485</t>
  </si>
  <si>
    <t>NIP/AMPER/POCKET - APP/CHRISTOPHER AYENI to IVY LEAGUE ASSOCIATES LTDSent 25500</t>
  </si>
  <si>
    <t>NIP/GTB/AYANFEOLUWA ISRAEL OLUWASEUN/NIP Inflow from AYANFEOLUWA ISRAEL OLUWASEU</t>
  </si>
  <si>
    <t>NIP/GTB/ODIAH FAITH IFEOMA/2ndinstallmentpaymentforFAandMArevisionclassforFaithO</t>
  </si>
  <si>
    <t>NIP/KUDA/MOSES, CHISOM IDONGESIT/AAA REVISION CLASS DECEMBER</t>
  </si>
  <si>
    <t>NIP/UBA/PRISCILLA  OKHIPO/MOB/UTO/IVY LEAGUE ASS/Balance payment/19498454500</t>
  </si>
  <si>
    <t>NIP Charge:Expenses - Salary parking</t>
  </si>
  <si>
    <t>NIP Charge:Expenses - Salary Trans alws)</t>
  </si>
  <si>
    <t>NIP Charge:Expenses - Salary J</t>
  </si>
  <si>
    <t>NIP Charge:Expenses - MBD (Dps)</t>
  </si>
  <si>
    <t>NIP Charge:Expenses - Salary Tran alw)</t>
  </si>
  <si>
    <t>NIP Charge:Expenses - Salary Trans alws</t>
  </si>
  <si>
    <t>NIP Charge:Expenses - Salary i</t>
  </si>
  <si>
    <t>NIP Charge:Expenses - Salary1</t>
  </si>
  <si>
    <t>NIP Charge:Expenses - Salary OCT</t>
  </si>
  <si>
    <t>Expenses - MBD (Dps)CIB//NIP TFR TO OLIBEY  VALENTINE AZUBUIKE/GTB</t>
  </si>
  <si>
    <t>Expenses - Salary parkingCIB//NIP TFR TO GODDEY KELVIN EMUDIAYERE/SKYE</t>
  </si>
  <si>
    <t>Expenses - Salary Trans alws)CIB//NIP TFR TO Akeem Olayinka Lawanson/PALM</t>
  </si>
  <si>
    <t>Expenses - Salary Tran alw)CIB//NIP TFR TO EBIETOMIYE OLUMIDE AYODELE/GTB</t>
  </si>
  <si>
    <t>Expenses - Salary Trans alwsCIB//NIP TFR TO OJONGBEDE BLESSING OLUWATOMISI/GTB</t>
  </si>
  <si>
    <t>Expenses - Salary 2CIB//NIP TFR TO Akeem Olayinka Lawanson/PALM</t>
  </si>
  <si>
    <t>EXPENSE - POWER/FUEL ( GEN REPAIR)// TRF TO OLUMIDE AYODELE EBIETOMIYE</t>
  </si>
  <si>
    <t>Expenses - Salary iCIB//NIP TFR TO ISIYAKU  YAKUBU/ABN</t>
  </si>
  <si>
    <t>EXPENSE - POWER/FUEL (METR ISNTLL)// TRF TO OLUMIDE AYODELE EBIETOMIYE</t>
  </si>
  <si>
    <t>Expenses - Salary JCIB//NIP TFR TO SUBAIR BILQEES OLAJUMOKE/GTB</t>
  </si>
  <si>
    <t>Expenses - Salary1CIB//NIP TFR TO OJONGBEDE BLESSING OLUWATOMISI/GTB</t>
  </si>
  <si>
    <t>Expenses - Salary OCTCIB//NIP TFR TO LUCKY ISHAYA MUSA/ABN</t>
  </si>
  <si>
    <t>NIP/GTB/OWOLABI  AISHAT BUKOLA/NIP Inflow from OWOLABI  AISHAT BUKOLA</t>
  </si>
  <si>
    <t>Akindele Victoria Bukola | TRF FRM VICTORIA BUKOLA  AKINDELE TO IVY LEAGUE ASSOC</t>
  </si>
  <si>
    <t>NIP/ABN/ZAINAB OJOCHOGWU OBAJE/TRFAccess extensionFRM ZAINAB OJOCHOGWU OBAJE TO</t>
  </si>
  <si>
    <t>TRANSFER BETWEEN CUSTOMERS 000014231028122259224690438867|TRFLecture feesFRM EMMANUEL OLUWAJOMILOJU SOWUNMI TO IVY LEAGUE ASSOCIATES LIMITED|000014231028122220242146438574||EMMANUEL OLUWAJOMIREF:000014231028122259224690438867</t>
  </si>
  <si>
    <t>Electronic Money Transfer Levy 28102023 Electronic Money Transfer Levy - 28/10/2023</t>
  </si>
  <si>
    <t>15-Oct-2023 04:54 PM</t>
  </si>
  <si>
    <t>15-Oct-2023 10:30 AM</t>
  </si>
  <si>
    <t>16-Oct-2023 11:13 AM</t>
  </si>
  <si>
    <t>16-Oct-2023 11:25 AM</t>
  </si>
  <si>
    <t>18-Oct-2023 06:52 PM</t>
  </si>
  <si>
    <t>19-Oct-2023 12:19 PM</t>
  </si>
  <si>
    <t>21-Oct-2023 10:18 AM</t>
  </si>
  <si>
    <t>22-Oct-2023 02:55 PM</t>
  </si>
  <si>
    <t>22-Oct-2023 07:16 AM</t>
  </si>
  <si>
    <t>23-Oct-2023 04:53 PM</t>
  </si>
  <si>
    <t>28-Oct-2023 03:48 PM</t>
  </si>
  <si>
    <t>29-Oct-2023 09:09 AM</t>
  </si>
  <si>
    <t>31-Oct-2023 04:33 PM</t>
  </si>
  <si>
    <t>01-Nov-2023 12:07 AM</t>
  </si>
  <si>
    <t>02-Nov-2023 02:01 PM</t>
  </si>
  <si>
    <t>05-Nov-2023 08:05 AM</t>
  </si>
  <si>
    <t>NIP/SKYE/ERICANTONI LIMITED/Ok</t>
  </si>
  <si>
    <t>NIP/GTB/ABIOYE  AMINA IKEOLUWA/Management Accounting for Qawiyat Abioye</t>
  </si>
  <si>
    <t>NIP/GTB/ALIMI  TAIWO IDRIS/NIP Inflow from ALIMI  TAIWO IDRIS</t>
  </si>
  <si>
    <t>NIP/UBA/OJEI VICTOR NONYAI/MOB/UTO/IVY LEAGUE ASS/FA exam fee/19241569285</t>
  </si>
  <si>
    <t>CBL Exam payment| TRF FRM MONSURAT   AYODELE TO IVY LEAGUE ASSOCIATES LTD -  CBE</t>
  </si>
  <si>
    <t>NIP/ABN/HALIYAH AYOMIDE HAROON/TRFFRM HALIYAH AYOMIDE HAROON TO IVY LEAGUE ASSOC</t>
  </si>
  <si>
    <t>ETZ OtherBanks-0571015362-PKM/ZEN-001124877880;IVY  LEAGUE ASSOCIATES LTD</t>
  </si>
  <si>
    <t>NIP/ECO/ADEJUMO OLUWASEGUN/REFENG710468928 BO ADEJUMO OLUWASEGUN IFO IVY LEA</t>
  </si>
  <si>
    <t>NIP Charge:Refund -Others</t>
  </si>
  <si>
    <t>NIP Charge:CBE - Refunds</t>
  </si>
  <si>
    <t>Refund -OthersCIB//NIP TFR TO OLUWAFEMI LAWRENCE ONI/ABN</t>
  </si>
  <si>
    <t>CBE - RefundsCIB//NIP TFR TO BLESSING OLUWATOMISIN OJONGBEDE/ABN</t>
  </si>
  <si>
    <t>SMS Notification Charge Oct 2023</t>
  </si>
  <si>
    <t>NIP/FBN/MUSA MATTHEW SHEHU/FBNMOBILE:IVY LEAGUE ASSOCIATES LTD    CBE/EXAM FEE</t>
  </si>
  <si>
    <t>NIP/GTB/SHITTABEY NOIMOT TAIWO/via GTWORLD ACCA -Management Accounting and Finan</t>
  </si>
  <si>
    <t>10-Nov-2023 11:30 AM</t>
  </si>
  <si>
    <t>NIP/FBN/CHIDOZIE-EZEABA NKECHINYERE OGOCHUKWU/FBNMOBILE:IVY LEAGUE ASSOCIATES LT</t>
  </si>
  <si>
    <t>07-Nov-2023 04:57 PM</t>
  </si>
  <si>
    <t>07-Nov-2023 12:00 PM</t>
  </si>
  <si>
    <t>08-Nov-2023 08:54 AM</t>
  </si>
  <si>
    <t>10-Nov-2023 10:18 AM</t>
  </si>
  <si>
    <t>12-Nov-2023 08:06 AM</t>
  </si>
  <si>
    <t>NIP/OPAY/Adeyinka Ibrahim Oduniyi/Transfer to IVY LEAGUE ASSOCIATES LTD</t>
  </si>
  <si>
    <t>NIP/FBN/AINA TITILOLA/FBNMOBILE:IVY LEAGUE ASSOCIATES LTD/F6 DEC 2023 LECTURE VI</t>
  </si>
  <si>
    <t>NIP/FBN/EGUAKUN EVELYN OGHOGHO/FBNMOBILE:IVY LEAGUE ASSOCIATES LTD/TUITION</t>
  </si>
  <si>
    <t>Cynthia ACCA| TRF FRM CYNTHIA CHUKWUAMAKA IJEI TO IVY LEAGUE ASSOCIATES LTD</t>
  </si>
  <si>
    <t>14-Nov-2023 02:39 PM</t>
  </si>
  <si>
    <t>15-Nov-2023 09:27 PM</t>
  </si>
  <si>
    <t>17-Nov-2023 01:48 PM</t>
  </si>
  <si>
    <t>AA lectures</t>
  </si>
  <si>
    <t>Femi's Ivy League AA tutorial payment | TRF FRM ABDULLAHI OLUWAFEMI ABDULLAZEEZ</t>
  </si>
  <si>
    <t>NIP/ABN/MUSA EDIKAN/TRFEdikan musaFRM MUSA EDIKAN TO IVY LEAGUE ASSOCIATES LTD</t>
  </si>
  <si>
    <t>NIP Charge:Refund - LecturesRev</t>
  </si>
  <si>
    <t>NIP Charge:Refund - Lectures STD</t>
  </si>
  <si>
    <t>NIP Charge:Refund -LecturesRev</t>
  </si>
  <si>
    <t>Refund - LecturesRevCIB//NIP TFR TO ABIDOYE ADESUWA SOMORIN/ABN</t>
  </si>
  <si>
    <t>EXPENSES - GENERAL{PETTY}// TRF TO OLUMIDE AYODELE EBIETOMIYE</t>
  </si>
  <si>
    <t>Refund -LecturesRevCIB//NIP TFR TO OYENIYI COMFORT OYELAYO/GTB</t>
  </si>
  <si>
    <t>Refund - Lectures STDCIB//NIP TFR TO ADEKOYA BOLUWATIFE EBUNOLUWA/ECO</t>
  </si>
  <si>
    <t>EXPENSES - PHONE/DATA{DATA}// TRF TO OLUMIDE AYODELE EBIETOMIYE</t>
  </si>
  <si>
    <t>CONSULTANT FEE// TRF TO    CHARLESTON SOLICITORS</t>
  </si>
  <si>
    <t>12-Nov-2023 08:09 AM</t>
  </si>
  <si>
    <t>13-Nov-2023 08:05 AM</t>
  </si>
  <si>
    <t>13-Nov-2023 04:40 PM</t>
  </si>
  <si>
    <t>14-Nov-2023 01:04 PM</t>
  </si>
  <si>
    <t>NIP/STBC/BUKOLA ABISOYE ONIKOSI/Management Accounting Exam</t>
  </si>
  <si>
    <t>NIP/GTB/SHITTABEY NOIMOT TAIWO/via GTWORLD CBLaw exam</t>
  </si>
  <si>
    <t>CBE PAYMENT{OCT REMITT}// TRF TO SEACRON EDUCATIONAL NIGERIA LIMITED</t>
  </si>
  <si>
    <t>REV</t>
  </si>
  <si>
    <t>19-Nov-2023 06:15 AM</t>
  </si>
  <si>
    <t>20-Nov-2023 02:01 PM</t>
  </si>
  <si>
    <t>23-Nov-2023 05:04 PM</t>
  </si>
  <si>
    <t>25-Nov-2023 09:29 AM</t>
  </si>
  <si>
    <t>25-Nov-2023 11:50 AM</t>
  </si>
  <si>
    <t>25-Nov-2023 01:23 PM</t>
  </si>
  <si>
    <t>TRF FRM MOHAMMED MUSA</t>
  </si>
  <si>
    <t>NIP/UBA/ENIOLA OLUWATOMIWA OBIPEHIN/MOB/UTO/IVY LEAGUE ASS/h/19892565749</t>
  </si>
  <si>
    <t>NIP/FBN/DADA EMMANUEL OPEYEMI/FBNMOBILE:IVY LEAGUE ASSOCIATES LTD    CBE/JUBILEE</t>
  </si>
  <si>
    <t>NIP/FBN/UGWUJA CHISOM VIVIAN/FBNMOBILE:IVY LEAGUE ASSOCIATES LTD    CBE/4537420</t>
  </si>
  <si>
    <t>SMS Notification Charge Nov 2023</t>
  </si>
  <si>
    <t>18-Nov-2023 07:05 AM</t>
  </si>
  <si>
    <t>19-Nov-2023 12:43 PM</t>
  </si>
  <si>
    <t>19-Nov-2023 01:50 PM</t>
  </si>
  <si>
    <t>19-Nov-2023 06:13 AM</t>
  </si>
  <si>
    <t>20-Nov-2023 10:56 AM</t>
  </si>
  <si>
    <t>21-Nov-2023 04:00 PM</t>
  </si>
  <si>
    <t>24-Nov-2023 11:26 AM</t>
  </si>
  <si>
    <t>24-Nov-2023 03:27 PM</t>
  </si>
  <si>
    <t>NIP/UBA/OLAKUNLE MOSHOOD SOMUYIWA/MOB/UTO/IVY LEAGUE ASS/APM Mosh/19791474818</t>
  </si>
  <si>
    <t>NIP/UBA/OLUSEGUN RICHARDS AJIBOYE/MOB2/UTO/To IVY LTD/for IFRS</t>
  </si>
  <si>
    <t>NIP/GTB/OGUNDIPE EMMANUEL OYELADE/For current Acca Tax UK and SBL lectures</t>
  </si>
  <si>
    <t>NIP/GTB/OGEGE EMOSHIOKEKE AUGUSTINA/Acca recorded class softcopy</t>
  </si>
  <si>
    <t>Osazemen Eboiyehi | TRF FRM OSAZEMEN CHINELO EBOIYEHI TO IVY LEAGUE ASSOCIATES L</t>
  </si>
  <si>
    <t>NIP/GTB/ANYA PASCHAL   OGUERI/FM Dec Tuition fee Balance</t>
  </si>
  <si>
    <t>CONSULTANT FEE1// TRF TO    CHARLESTON SOLICITORS</t>
  </si>
  <si>
    <t>26-Nov-2023 11:05 AM</t>
  </si>
  <si>
    <t>29-Nov-2023 06:50 PM</t>
  </si>
  <si>
    <t>30-Nov-2023 12:57 PM</t>
  </si>
  <si>
    <t>30-Nov-2023 06:21 PM</t>
  </si>
  <si>
    <t>30-Nov-2023 06:22 PM</t>
  </si>
  <si>
    <t>30-Nov-2023 06:23 PM</t>
  </si>
  <si>
    <t>30-Nov-2023 06:24 PM</t>
  </si>
  <si>
    <t>01-Dec-2023 12:58 AM</t>
  </si>
  <si>
    <t>01-Dec-2023 09:09 PM</t>
  </si>
  <si>
    <t>01-Dec-2023 11:10 PM</t>
  </si>
  <si>
    <t>03-Dec-2023 09:24 AM</t>
  </si>
  <si>
    <t>NIP/GTB/IPINLAYE AYODEJI OLANREWAJU/Bal</t>
  </si>
  <si>
    <t>NIP/GTB/ODIAH FAITH IFEOMA/Finalpaymentforrevisionclass REF225948895000010000002</t>
  </si>
  <si>
    <t>NIP Charge:Expenses - Salary Oct</t>
  </si>
  <si>
    <t>NIP Charge:Plant and machineryRepair of Ac</t>
  </si>
  <si>
    <t>NIP Charge:Expenses - Salary2Trans alw]</t>
  </si>
  <si>
    <t>NIP Charge:Expenses - Salary4</t>
  </si>
  <si>
    <t>NIP Charge:Expenses - Salary1Trans alw]</t>
  </si>
  <si>
    <t>NIP Charge:Expenses - Salary3Trans alw]</t>
  </si>
  <si>
    <t>NIP Charge:Expenses - Salary4Trans alw]</t>
  </si>
  <si>
    <t>NIP Charge:Expenses - Salary2</t>
  </si>
  <si>
    <t>NIP Charge:Expenses - Salary3</t>
  </si>
  <si>
    <t>Expenses - Salary5CIB//NIP TFR TO GODDEY KELVIN EMUDIAYERE/SKYE</t>
  </si>
  <si>
    <t>Expenses - Salary2Trans alw]CIB//NIP TFR TO LUCKY ISHAYA MUSA/ABN</t>
  </si>
  <si>
    <t>Expenses - Salary4Trans alw]CIB//NIP TFR TO Akeem Olayinka Lawanson/PALM</t>
  </si>
  <si>
    <t>Plant and machineryRepair of AcCIB//NIP TFR TO OLUDIRAN AKINLABI/UBA</t>
  </si>
  <si>
    <t>Expenses - Salary1Trans alw]CIB//NIP TFR TO EBIETOMIYE OLUMIDE AYODELE/GTB</t>
  </si>
  <si>
    <t>Expenses - Salary3Trans alw]CIB//NIP TFR TO OJONGBEDE BLESSING OLUWATOMISI/GTB</t>
  </si>
  <si>
    <t>Expenses - Salary6CIB//NIP TFR TO Akeem Olayinka Lawanson/PALM</t>
  </si>
  <si>
    <t>Expenses - Salary OctCIB//NIP TFR TO AISHAT AMOKE KAREEM/FDP</t>
  </si>
  <si>
    <t>Expenses - Salary7CIB//NIP TFR TO ISIYAKU  YAKUBU/ABN</t>
  </si>
  <si>
    <t>Expenses - Salary4CIB//NIP TFR TO SUBAIR BILQEES OLAJUMOKE/GTB</t>
  </si>
  <si>
    <t>Expenses - Salary3CIB//NIP TFR TO OJONGBEDE BLESSING OLUWATOMISI/GTB</t>
  </si>
  <si>
    <t>Expenses - Salary2CIB//NIP TFR TO LUCKY ISHAYA MUSA/ABN</t>
  </si>
  <si>
    <t>CONSULTANT FEE II// TRF TO    CHARLESTON SOLICITORS</t>
  </si>
  <si>
    <t>EXPENSE - POWER/FUEL{FUEL REIMB}// TRF TO OLUMIDE AYODELE EBIETOMIYE</t>
  </si>
  <si>
    <t>Expenses - Salary1CIB//NIP TFR TO EBIETOMIYE OLUMIDE AYODELE/GTB</t>
  </si>
  <si>
    <t>26-Nov-2023 11:08 AM</t>
  </si>
  <si>
    <t>27-Nov-2023 05:55 PM</t>
  </si>
  <si>
    <t>27-Nov-2023 10:26 AM</t>
  </si>
  <si>
    <t>27-Nov-2023 04:45 PM</t>
  </si>
  <si>
    <t>27-Nov-2023 09:22 AM</t>
  </si>
  <si>
    <t>28-Nov-2023 02:19 PM</t>
  </si>
  <si>
    <t>28-Nov-2023 11:10 AM</t>
  </si>
  <si>
    <t>29-Nov-2023 12:55 PM</t>
  </si>
  <si>
    <t>29-Nov-2023 12:33 PM</t>
  </si>
  <si>
    <t>29-Nov-2023 09:52 PM</t>
  </si>
  <si>
    <t>30-Nov-2023 05:56 PM</t>
  </si>
  <si>
    <t>30-Nov-2023 05:41 PM</t>
  </si>
  <si>
    <t>30-Nov-2023 05:20 PM</t>
  </si>
  <si>
    <t>30-Nov-2023 05:54 PM</t>
  </si>
  <si>
    <t>30-Nov-2023 10:18 AM</t>
  </si>
  <si>
    <t>01-Dec-2023 12:15 AM</t>
  </si>
  <si>
    <t>01-Dec-2023 04:19 PM</t>
  </si>
  <si>
    <t>NIP/GTB/ORUCHE ADAUGO MARY-JOAN/BT exam</t>
  </si>
  <si>
    <t>NIP/GTB/MUHAMMED SIKIRU ISHOLA/Corperate and Business Law  LW- ENGCBL EXAM Sikir</t>
  </si>
  <si>
    <t>NIP/ABN/OLADOKE NURAT ALOGBA-183-DIAMOND SWAG/TRFCBL examFRM OLADOKE NURAT ALOGB</t>
  </si>
  <si>
    <t>NIP/FDP/UGOCHI OLUWABUNMI INYAMA/ONB TRF FROM UGOCHI OLU **9392</t>
  </si>
  <si>
    <t>NIP/STBC/MOFOLUKE OLUWAGBEMISOLA SANNI/FA paper</t>
  </si>
  <si>
    <t>Part payment  BT  MA FA| TRF FRM IHEADIGWU AUGUSTINA  ADAUGO TO IVY LEAGUE ASSOC</t>
  </si>
  <si>
    <t>Balance payment | TRF FRM IHEADIGWU AUGUSTINA  ADAUGO TO IVY LEAGUE ASSOCIATES L</t>
  </si>
  <si>
    <t>NIP/STBC/KAREN UCHECHUKWU ABAH/Karen Abah  CBL</t>
  </si>
  <si>
    <t>Exam fee, FA &amp;amp; MA| TRF FRM OLUWATOYIN CHRISTIANAH ASAJU TO IVY LEAGUE ASSOCI</t>
  </si>
  <si>
    <t>MA exam fee - differential | TRF FRM PRECIOUS   JOSIAH-WASA TO IVY LEAGUE ASSOCI</t>
  </si>
  <si>
    <t>MA acca exam fee| TRF FRM PRECIOUS   JOSIAH-WASA TO IVY LEAGUE ASSOCIATES LTD -</t>
  </si>
  <si>
    <t>NIP/UBA/OJEI VICTOR NONYAI/MOB/UTO/IVY LEAGUE ASS/BT paper fee/20024173805</t>
  </si>
  <si>
    <t>FA acca exam fee | TRF FRM PRECIOUS   JOSIAH-WASA TO IVY LEAGUE ASSOCIATES LTD -</t>
  </si>
  <si>
    <t>NIP/SCB/AZEEZ ODUNLAMI/Exam fee</t>
  </si>
  <si>
    <t>CBE PAYMENT {NOV REMITT}// TRF TO SEACRON EDUCATIONAL NIGERIA LIMITED</t>
  </si>
  <si>
    <t>NIP/UBA/BRUME ESEOGHENE HONOUR/ATM NIP @ 10331172/1015362596 Zenith</t>
  </si>
  <si>
    <t>Diff</t>
  </si>
  <si>
    <t>Refunds - Lectures</t>
  </si>
  <si>
    <t>Total of combined payments</t>
  </si>
  <si>
    <t>AMOUNT PAID PER STUDENT POSITION</t>
  </si>
  <si>
    <t>NET CASH REVENUE RECEIVED</t>
  </si>
  <si>
    <t>REFUND PER REVENUE SOURCE</t>
  </si>
  <si>
    <t>PER BANK STATEMENT</t>
  </si>
  <si>
    <t>06-Dec-2023 02:39 PM</t>
  </si>
  <si>
    <t>07-Dec-2023 02:49 PM</t>
  </si>
  <si>
    <t>07-Dec-2023 05:16 AM</t>
  </si>
  <si>
    <t>07-Dec-2023 05:18 AM</t>
  </si>
  <si>
    <t>07-Dec-2023 05:19 AM</t>
  </si>
  <si>
    <t>07-Dec-2023 05:17 AM</t>
  </si>
  <si>
    <t>07-Dec-2023 05:21 AM</t>
  </si>
  <si>
    <t>08-Dec-2023 05:49 AM</t>
  </si>
  <si>
    <t>08-Dec-2023 05:51 AM</t>
  </si>
  <si>
    <t>08-Dec-2023 05:56 AM</t>
  </si>
  <si>
    <t>08-Dec-2023 05:50 AM</t>
  </si>
  <si>
    <t>TRF FRM OLUTOYIN OLUFUNMILAYO OGUNWALE TO IVY LEAGUE ASSOCIATES LTD</t>
  </si>
  <si>
    <t>NEFT/GTB/IVY LEAGUE ASSOCIATE/trGP 6383736477435052431</t>
  </si>
  <si>
    <t>NIP Charge:Expense - lecturer pay33</t>
  </si>
  <si>
    <t>NIP Charge:Expense - lecturer pay16</t>
  </si>
  <si>
    <t>NIP Charge:Expense - lecturer pay1</t>
  </si>
  <si>
    <t>NIP Charge:Expense - lecturer pay3</t>
  </si>
  <si>
    <t>NIP Charge:Expenses - Salary8</t>
  </si>
  <si>
    <t>NIP Charge:Expense - lecturer pay27</t>
  </si>
  <si>
    <t>NIP Charge:Expense-lecturer payII</t>
  </si>
  <si>
    <t>NIP Charge:Expense-lecturer pay</t>
  </si>
  <si>
    <t>NIP Charge:Expense- lecturer pay</t>
  </si>
  <si>
    <t>NIP Charge:Expense - lecturer pay12</t>
  </si>
  <si>
    <t>NIP Charge:Expense - lecturer pay23</t>
  </si>
  <si>
    <t>NIP Charge:Expense - lecturer pay32</t>
  </si>
  <si>
    <t>NIP Charge:Expense -lecturer pay31</t>
  </si>
  <si>
    <t>NIP Charge:Expense - lecturer pay7</t>
  </si>
  <si>
    <t>NIP Charge:Expense - lecturer pay10</t>
  </si>
  <si>
    <t>Expenses - Salary8CIB//NIP TFR TO AISHAT AMOKE KAREEM/FDP</t>
  </si>
  <si>
    <t>Expense - lecturer pay3CIB//NIP TFR TO DONONYANABO SANDRA/GTB</t>
  </si>
  <si>
    <t>Expense - lecturer pay16CIB//NIP TFR TO PASEDA OLUSEUN/FCMB</t>
  </si>
  <si>
    <t>EXPENSE - MBD {FLIER SHARING}// TRF TO OLUMIDE AYODELE EBIETOMIYE</t>
  </si>
  <si>
    <t>EXPENSE - LECTURER PAY11// TRF TO JADESOLA JAMES AKINWUNMI</t>
  </si>
  <si>
    <t>Expense - lecturer pay1CIB//NIP TFR TO SOKUNBIOLUWAFEMI STEPHEN/GTB</t>
  </si>
  <si>
    <t>Expense - lecturer pay33CIB//NIP TFR TO OLADOSU OLADIMEJI AFEEZ/GTB</t>
  </si>
  <si>
    <t>Expense-lecturer payIICIB//NIP TFR TO OMOLOLA OLUWATOBILOBA SEGUN/GTB</t>
  </si>
  <si>
    <t>Expense - lecturer pay27CIB//NIP TFR TO OSHIKOYA OLUMIDE GBOYEGA/GTB</t>
  </si>
  <si>
    <t>Expense -lecturer pay31CIB//NIP TFR TO OLAJITAN OLADIMEJI AYOOLU /GTB</t>
  </si>
  <si>
    <t>Expense-lecturer payCIB//NIP TFR TO ORESILE  MODUPE JANET/GTB</t>
  </si>
  <si>
    <t>Expense - lecturer pay12CIB//NIP TFR TO AJIBOLA ADETUNJI ADEGBEMI/GTB</t>
  </si>
  <si>
    <t>Expense - lecturer pay7CIB//NIP TFR TO FOLAKEMI SHOBAYO/TITAN</t>
  </si>
  <si>
    <t>Expense - lecturer pay10CIB//NIP TFR TO GBADAMOSI OMOWONUOLA REGINA/GTB</t>
  </si>
  <si>
    <t>Expense - lecturer pay23CIB//NIP TFR TO OLAKITAN HABEEB OLATOMIWA/GTB</t>
  </si>
  <si>
    <t>Expense - lecturer pay32CIB//NIP TFR TO FASHESIN OMOLOLA SOLA/GTB</t>
  </si>
  <si>
    <t>EXPENSE - LECTURER PAY4// TRF TO EMMANUEL CHINONSO OGBONNAYA</t>
  </si>
  <si>
    <t>Expense- lecturer payCIB//NIP TFR TO KOREDE DADA/UBA</t>
  </si>
  <si>
    <t>NIP Charge:Expense - lecturer pay26</t>
  </si>
  <si>
    <t>NIP Charge:Expense - lecturer pay25</t>
  </si>
  <si>
    <t>NIP Charge:Expense - lecturer pay20</t>
  </si>
  <si>
    <t>NIP Charge:Expense - lecturer pay37</t>
  </si>
  <si>
    <t>NIP Charge:Expense - lecturer pay9</t>
  </si>
  <si>
    <t>NIP Charge:Expense - lecturer pay21</t>
  </si>
  <si>
    <t>NIP Charge:Expense - lecturer pay29</t>
  </si>
  <si>
    <t>NIP Charge:Expense - lecturer pay18</t>
  </si>
  <si>
    <t>NIP Charge:Expense - lecturer pay34</t>
  </si>
  <si>
    <t>NIP Charge:Expense - lecturer pay28</t>
  </si>
  <si>
    <t>NIP Charge:Expense - lecturer pay22</t>
  </si>
  <si>
    <t>NIP Charge:Expense - lecturer pay15</t>
  </si>
  <si>
    <t>NIP Charge:Expense - lecturer pay30</t>
  </si>
  <si>
    <t>NIP Charge:Expense - lecturer pay35</t>
  </si>
  <si>
    <t>NIP Charge:Consultant fee Tax &amp;amp; CAC filing</t>
  </si>
  <si>
    <t>NIP Charge:Expense - lecturer pay8</t>
  </si>
  <si>
    <t>NIP Charge:Expense - lecturer pay24</t>
  </si>
  <si>
    <t>NIP Charge:Expense - lecturer pay14</t>
  </si>
  <si>
    <t>NIP Charge:Expense - lecturer pay19</t>
  </si>
  <si>
    <t>NIP Charge:Expense - lecturer pay36</t>
  </si>
  <si>
    <t>Expense - lecturer pay25CIB//NIP TFR TO DUROSANYA GABRIEL O/UBN</t>
  </si>
  <si>
    <t>Expense - lecturer pay26CIB//NIP TFR TO HABIB MUSBAHU ABDULLAHI/GTB</t>
  </si>
  <si>
    <t>Expense - lecturer pay20CIB//NIP TFR TO FOLAKEMI ESTHER OGUNYEMI/SKYE</t>
  </si>
  <si>
    <t>Expense - lecturer pay21CIB//NIP TFR TO TUNDE SOLOMON JOHNSON/STBC</t>
  </si>
  <si>
    <t>Expense - lecturer pay18CIB//NIP TFR TO ASADE  ADENIYI SOLOMON/GTB</t>
  </si>
  <si>
    <t>Expense - lecturer pay24CIB//NIP TFR TO OLUDARE ADETUTU/GTB</t>
  </si>
  <si>
    <t>Expense - lecturer pay9CIB//NIP TFR TO OMOTOSO KAZEEM ADEKUNLE/GTB</t>
  </si>
  <si>
    <t>Expense - lecturer pay8CIB//NIP TFR TO FATOKI OLUWADARE SAMUEL/GTB</t>
  </si>
  <si>
    <t>Expense - lecturer pay15CIB//NIP TFR TO AKINWANDE OMORE/WBP</t>
  </si>
  <si>
    <t>Consultant fee Tax &amp;amp; CAC filingCIB//NIP TFR TO ASSIDUOUS ACCOUNTING MANAGERS</t>
  </si>
  <si>
    <t>Expense - lecturer pay35CIB//NIP TFR TO SHOTANDEHAFEEZ OLADIPUPO/GTB</t>
  </si>
  <si>
    <t>Expense - lecturer pay19CIB//NIP TFR TO OLADETAN OLUWATOSIN EMMANUEL/FBN</t>
  </si>
  <si>
    <t>Expense - lecturer pay14CIB//NIP TFR TO CHINEDU JOHN UCHECHUKWU/ABN</t>
  </si>
  <si>
    <t>Expense - lecturer pay30CIB//NIP TFR TO APENA MUYIDEEN ADE/FCMB</t>
  </si>
  <si>
    <t>Expense - lecturer pay28CIB//NIP TFR TO AKANBI SAHEED/KBL</t>
  </si>
  <si>
    <t>Expense - lecturer pay22CIB//NIP TFR TO AKINWANDEOLUMIDE RICHARD/GTB</t>
  </si>
  <si>
    <t>Expense - lecturer pay34CIB//NIP TFR TO IKEOLUMBA JONATHAN OBINNA/GTB</t>
  </si>
  <si>
    <t>Expense - lecturer pay36CIB//NIP TFR TO OLAKISAN JAMIU ADEYEMI/FBN</t>
  </si>
  <si>
    <t>Expense - lecturer pay37CIB//NIP TFR TO OSHIBOLU AHMED OLUWASEYI/GTB</t>
  </si>
  <si>
    <t>Expense - lecturer pay29CIB//NIP TFR TO BINUYO BLESSING ADEWUMI/GTB</t>
  </si>
  <si>
    <t>03-Dec-2023 03:05 PM</t>
  </si>
  <si>
    <t>03-Dec-2023 03:44 PM</t>
  </si>
  <si>
    <t>03-Dec-2023 10:16 PM</t>
  </si>
  <si>
    <t>03-Dec-2023 04:28 PM</t>
  </si>
  <si>
    <t>03-Dec-2023 09:51 PM</t>
  </si>
  <si>
    <t>03-Dec-2023 09:26 AM</t>
  </si>
  <si>
    <t>04-Dec-2023 03:21 PM</t>
  </si>
  <si>
    <t>04-Dec-2023 09:46 PM</t>
  </si>
  <si>
    <t>04-Dec-2023 12:20 PM</t>
  </si>
  <si>
    <t>05-Dec-2023 08:44 AM</t>
  </si>
  <si>
    <t>05-Dec-2023 08:58 AM</t>
  </si>
  <si>
    <t>05-Dec-2023 10:16 AM</t>
  </si>
  <si>
    <t>05-Dec-2023 06:08 AM</t>
  </si>
  <si>
    <t>05-Dec-2023 12:15 PM</t>
  </si>
  <si>
    <t>06-Dec-2023 01:59 PM</t>
  </si>
  <si>
    <t>06-Dec-2023 06:44 PM</t>
  </si>
  <si>
    <t>06-Dec-2023 07:18 PM</t>
  </si>
  <si>
    <t>06-Dec-2023 02:10 PM</t>
  </si>
  <si>
    <t>06-Dec-2023 12:25 PM</t>
  </si>
  <si>
    <t>07-Dec-2023 03:58 PM</t>
  </si>
  <si>
    <t>08-Dec-2023 04:13 PM</t>
  </si>
  <si>
    <t>08-Dec-2023 05:49 PM</t>
  </si>
  <si>
    <t>09-Dec-2023 01:11 PM</t>
  </si>
  <si>
    <t>NIP/UBA/BRUME ESEOGHENE HONOUR/MOB/UTO/IVY LEAGUE ASS/Bal exam fee/20082941264</t>
  </si>
  <si>
    <t>NIP/GTB/ORUCHE ADAUGO MARY-JOAN/Balance increase payment</t>
  </si>
  <si>
    <t>NIP/PBNL/OSHIAFI JOSHUA OLUSEGUN/MOB: To Zenith Bank Plc|IVY LEAGUE ASSOCIATES L</t>
  </si>
  <si>
    <t>balance payments | TRF FRM IHEADIGWU AUGUSTINA  ADAUGO TO IVY LEAGUE ASSOCIATES</t>
  </si>
  <si>
    <t>NIP/FBN/CHIMA-EDWARD JOY NMERIOMA/FBNMOBILE:IVY LEAGUE ASSOCIATES LTD    CBE/ACC</t>
  </si>
  <si>
    <t>CBL balance | TRF FRM MONSURAT   AYODELE TO IVY LEAGUE ASSOCIATES LTD -  CBE</t>
  </si>
  <si>
    <t>NIP/STBC/KAREN UCHECHUKWU ABAH/Balance of Exam Fee  Karen Abah</t>
  </si>
  <si>
    <t>NIP/VFD/PocketApp/NIP/UGOCHI INYAMA to IVY LEAGUE ASSOCIATES LTD   CBESent 10000</t>
  </si>
  <si>
    <t>NIP/UBA/OJEI VICTOR NONYAI/MOB/UTO/IVY LEAGUE ASS/BT paper pymt/20116220338</t>
  </si>
  <si>
    <t>NIP/FCMB/MUSA MOHAMMED BABA/AppBALANCE PAYMENT BY MOHAMMED MUSA To Zenith Bank I</t>
  </si>
  <si>
    <t>Exam fee| TRF FRM OLUWATOYIN CHRISTIANAH ASAJU TO IVY LEAGUE ASSOCIATES LTD -  C</t>
  </si>
  <si>
    <t>NIP/ABN/IFEOLUWA ADEIFE OWOLABI/TRFACCAFRM IFEOLUWA ADEIFE OWOLABI TO IVY LEAGUE</t>
  </si>
  <si>
    <t>NIP/ABN/OLUSHOLAMI ESTHER OLOYEDE/TRFManagement accountingFRM OLUSHOLAMI ESTHER</t>
  </si>
  <si>
    <t>NIP/ABN/OLADOKE NURAT ALOGBA-183-DIAMOND SWAG/TRFCBL - balanceFRM OLADOKE NURAT</t>
  </si>
  <si>
    <t>NIP/KUDA/ASEHON, CHINYERE OSEHI/MA EXAM FEES</t>
  </si>
  <si>
    <t>ISW WebPyt-335686027910-CBL Exam Fee           /889417097508LANG</t>
  </si>
  <si>
    <t>Dynamic Stride Students | TRF FRM OLUWABANJO JOSHUA OLUWAJUYITAN TO IVY LEAGUE A</t>
  </si>
  <si>
    <t>NIP/FDP/UGOCHI OLUWABUNMI INYAMA/ONB TRF FROM UGOCHI OLU **9392 FBP</t>
  </si>
  <si>
    <t>BT Exam| TRF FRM RUTH CHIGEMEZU DURU TO IVY LEAGUE ASSOCIATES LTD -  CBE</t>
  </si>
  <si>
    <t>NIP/GTB/OKOROAFOR JESSICA EFURU/Payment for MA and FA exams</t>
  </si>
  <si>
    <t>NIP/UBA/SANNI MOFOLUKE OLUWAGBEMIGA/MOB/UTO/IVY LEAGUE ASS/fund/20203988756</t>
  </si>
  <si>
    <t>TRANSFER BETWEEN CUSTOMERS viaGAPSTERMINATIONOFFIXTIPINVESTMENT_04122023171363002TERMINATIONOFFIXTIPINVESTMENTfromMERISTEMWEALTHMANAGEMENTLTDtoIVYLEAGUEASSOCIATESLIMITEDREF:0003603726171363002000000</t>
  </si>
  <si>
    <t>Electronic Money Transfer Levy 04122023 Electronic Money Transfer Levy - 04/12/2023</t>
  </si>
  <si>
    <t>NEFT TRANSFER 0571500131013300084 IVY LEAGUE ASSOCIATEIVY LEAGUE ASSOCIATEtrGP 638373647743505243-1 FUND MOVEMENT 1 OUT0124533814 REF: 0124533814171437333000000</t>
  </si>
  <si>
    <t>COMMISSION NEFT Charges REF: 0124533814231124682000000</t>
  </si>
  <si>
    <t>10-Dec-2023 02:08 PM</t>
  </si>
  <si>
    <t>11-Dec-2023 02:18 PM</t>
  </si>
  <si>
    <t>12-Dec-2023 01:32 PM</t>
  </si>
  <si>
    <t>12-Dec-2023 01:34 PM</t>
  </si>
  <si>
    <t>12-Dec-2023 01:35 PM</t>
  </si>
  <si>
    <t>16-Dec-2023 10:30 AM</t>
  </si>
  <si>
    <t>17-Dec-2023 07:39 AM</t>
  </si>
  <si>
    <t>NIP/ABN/ADEBAYO JOSEPH ADEAGBO/TRFCbl revision classFRM ADEBAYO JOSEPH ADEAGBO T</t>
  </si>
  <si>
    <t>NIP Charge:Expense -lecturer pay 13</t>
  </si>
  <si>
    <t>NIP Charge:Expenses - GeneralWaste bill</t>
  </si>
  <si>
    <t>NIP Charge:Expense -lecturer pay 2</t>
  </si>
  <si>
    <t>NIP Charge:Expense -lecturer pay 5</t>
  </si>
  <si>
    <t>Expense -lecturer pay 13CIB//NIP TFR TO AYOOLUWA ADEGOKE ADEKOJE/ABN</t>
  </si>
  <si>
    <t>Expenses - GeneralWaste billCIB//NIP TFR TO TEMMY VENTURES/GTB</t>
  </si>
  <si>
    <t>Expense -lecturer pay 2CIB//NIP TFR TO ADAM OLAMILEKAN SALAUDEEN/ABN</t>
  </si>
  <si>
    <t>Expense -lecturer pay 5CIB//NIP TFR TO OLUWAPAMILERIN MARGRET ALONGE/ABN</t>
  </si>
  <si>
    <t>NIP/KBL/OLOWE ELIJAH AYODEJI/TRF BO OLOWE ELIJAH AYODEJI/Mobile  Transfer</t>
  </si>
  <si>
    <t>FGN - ELECTRONIC MONEY TRANSFER LEVY</t>
  </si>
  <si>
    <t>10-Dec-2023 02:10 PM</t>
  </si>
  <si>
    <t>11-Dec-2023 09:44 AM</t>
  </si>
  <si>
    <t>11-Dec-2023 04:58 PM</t>
  </si>
  <si>
    <t>11-Dec-2023 04:09 PM</t>
  </si>
  <si>
    <t>12-Dec-2023 07:05 AM</t>
  </si>
  <si>
    <t>13-Dec-2023 11:20 AM</t>
  </si>
  <si>
    <t>13-Dec-2023 04:24 PM</t>
  </si>
  <si>
    <t>13-Dec-2023 10:18 AM</t>
  </si>
  <si>
    <t>15-Dec-2023 06:21 AM</t>
  </si>
  <si>
    <t>16-Dec-2023 06:25 AM</t>
  </si>
  <si>
    <t>16-Dec-2023 11:52 AM</t>
  </si>
  <si>
    <t>17-Dec-2023 07:41 AM</t>
  </si>
  <si>
    <t>NIP/STBC/OPEYEMI EMMANUEL DADA/IVY LEAGUE ASSOCIATES LTD   CBE</t>
  </si>
  <si>
    <t>Balance payment for CBE exam for MAFA| TRF FRM JOSHUA OLUSEGUN OSHIAFI TO IVY LE</t>
  </si>
  <si>
    <t>TRF FRM DARE LOVE OLUWASEUN</t>
  </si>
  <si>
    <t>NIP/GTB/ARCHIBONG  UWAKMFON EFFIONG/NIP Inflow from ARCHIBONG  UWAKMFON EFFIONG</t>
  </si>
  <si>
    <t>NIP/GTB/SHITTABEY NOIMOT TAIWO/MA Addition on exam fee</t>
  </si>
  <si>
    <t>NIP/GTB/LAWAL  DAMILOLA BUSOLA/Business and technology</t>
  </si>
  <si>
    <t>NIP/ABN/MUKAILA  ANIMASHAUN-247-DIAMOND XCLUSIVE/TRFAnimashaun Jareer ACCA-CBL e</t>
  </si>
  <si>
    <t>NIP/GTB/GABRIEL ADEJUMOKE ESTHER/Payment for FA MA and CBL</t>
  </si>
  <si>
    <t>NIP/SCB/AZEEZ ODUNLAMI/Extra pay</t>
  </si>
  <si>
    <t>NIP/FAIR/Tolulope Ayandibu/BT exam</t>
  </si>
  <si>
    <t>18-Dec-2023 04:39 PM</t>
  </si>
  <si>
    <t>18-Dec-2023 10:08 AM</t>
  </si>
  <si>
    <t>19-Dec-2023 10:24 AM</t>
  </si>
  <si>
    <t>19-Dec-2023 06:01 PM</t>
  </si>
  <si>
    <t>21-Dec-2023 10:06 AM</t>
  </si>
  <si>
    <t>23-Dec-2023 03:49 PM</t>
  </si>
  <si>
    <t>23-Dec-2023 02:12 PM</t>
  </si>
  <si>
    <t>23-Dec-2023 03:34 PM</t>
  </si>
  <si>
    <t>24-Dec-2023 09:27 AM</t>
  </si>
  <si>
    <t>26-Dec-2023 09:37 AM</t>
  </si>
  <si>
    <t>NIP/ABN/MAHMUD DAMILOLA OLALEYE/TRFFA Exam paymentFRM MAHMUD DAMILOLA OLALEYE TO</t>
  </si>
  <si>
    <t>NIP/GTB/LAWAL ABDULMALIK AJIBOLA/via GTWORLD Payment for CBL Exam - 5473802</t>
  </si>
  <si>
    <t>Dynamic Stride CBE| TRF FRM OLUWABANJO JOSHUA OLUWAJUYITAN TO IVY LEAGUE ASSOCIA</t>
  </si>
  <si>
    <t>NIP/GTB/SOLARIN TEMITOPE OLUWAYEMISI/Exam fee for Solarin Arinola</t>
  </si>
  <si>
    <t>NIP/GTB/GABRIEL ADEJUMOKE ESTHER/FA exam</t>
  </si>
  <si>
    <t>NIP/GTB/ODIAH FAITH IFEOMA/BalancepaymentforFAforOdiahFaithIfeoma REF22594889500</t>
  </si>
  <si>
    <t>NIP/GTB/GABRIEL ADEJUMOKE ESTHER/CBL exam</t>
  </si>
  <si>
    <t>DYNAMIC Students | TRF FRM OLUWABANJO JOSHUA OLUWAJUYITAN TO IVY LEAGUE ASSOCIAT</t>
  </si>
  <si>
    <t>SMS Notification Charge Dec 2023</t>
  </si>
  <si>
    <t>19-Dec-2023 08:49 PM</t>
  </si>
  <si>
    <t>20-Dec-2023 06:16 PM</t>
  </si>
  <si>
    <t>20-Dec-2023 04:52 PM</t>
  </si>
  <si>
    <t>21-Dec-2023 06:56 PM</t>
  </si>
  <si>
    <t>21-Dec-2023 06:57 PM</t>
  </si>
  <si>
    <t>21-Dec-2023 06:58 PM</t>
  </si>
  <si>
    <t>21-Dec-2023 07:03 PM</t>
  </si>
  <si>
    <t>21-Dec-2023 07:04 PM</t>
  </si>
  <si>
    <t>21-Dec-2023 07:11 PM</t>
  </si>
  <si>
    <t>21-Dec-2023 07:30 PM</t>
  </si>
  <si>
    <t>21-Dec-2023 07:31 PM</t>
  </si>
  <si>
    <t>21-Dec-2023 07:53 PM</t>
  </si>
  <si>
    <t>21-Dec-2023 07:08 PM</t>
  </si>
  <si>
    <t>22-Dec-2023 05:27 PM</t>
  </si>
  <si>
    <t>22-Dec-2023 06:45 AM</t>
  </si>
  <si>
    <t>24-Dec-2023 09:24 AM</t>
  </si>
  <si>
    <t>NIP/GTB/OGUNMOKUN BUKOLA BLESSING/F6- Tax March Diet</t>
  </si>
  <si>
    <t>NIP/FBN/AYOOLA  RASHIDAT ADEDOYIN/FBNMOBILE:IVY LEAGUE ASSOCIATES LTD/PAYMENT FO</t>
  </si>
  <si>
    <t>NIP Charge:Consultant fee Taxe &amp;amp; CAC filing</t>
  </si>
  <si>
    <t>Consultant fee Taxe &amp;amp; CAC filingCIB//NIP TFR TO ASSIDUOUS ACCOUNTING MANAGER</t>
  </si>
  <si>
    <t>NIP Charge:Expenses - GeneralBag of rice6</t>
  </si>
  <si>
    <t>NIP Charge:Equipment power unity pack desk</t>
  </si>
  <si>
    <t>NIP Charge:Expenses - Salary9 Trans alw</t>
  </si>
  <si>
    <t>NIP Charge:Expenses - Salary11 Trans alw</t>
  </si>
  <si>
    <t>NIP Charge:Expenses - GeneralBag of rice)</t>
  </si>
  <si>
    <t>NIP Charge:Expenses -GeneralBag of rice)3</t>
  </si>
  <si>
    <t>NIP Charge:Expenses -GeneralBag of rice)4</t>
  </si>
  <si>
    <t>NIP Charge:Expenses - Salary10 Trans alw</t>
  </si>
  <si>
    <t>NIP Charge:Expenses -GeneralBag of rice)2</t>
  </si>
  <si>
    <t>NIP Charge:Expenses - Salary12 Trans alw</t>
  </si>
  <si>
    <t>NIP Charge:Refund - Lectures [Std</t>
  </si>
  <si>
    <t>NIP Charge:Expenses - GeneralBag of rice5</t>
  </si>
  <si>
    <t>NIP Charge:EquipmentProc desktop &amp;amp; monitor</t>
  </si>
  <si>
    <t>NIP Charge:Consultant fee (part)</t>
  </si>
  <si>
    <t>Expenses - Salary10 Trans alwCIB//NIP TFR TO LUCKY ISHAYA MUSA/ABN</t>
  </si>
  <si>
    <t>Expenses - Salary12 Trans alwCIB//NIP TFR TO Akeem Olayinka Lawanson/PALM</t>
  </si>
  <si>
    <t>Refund - Lectures [StdCIB//NIP TFR TO OSHIAFI JOSHUA OLUSEGUN/PBNL</t>
  </si>
  <si>
    <t>Expenses - Salary8CIB//NIP TFR TO GODDEY KELVIN EMUDIAYERE/SKYE</t>
  </si>
  <si>
    <t>Expenses - Salary9 Trans alwCIB//NIP TFR TO EBIETOMIYE OLUMIDE AYODELE/GTB</t>
  </si>
  <si>
    <t>Expenses - Salary11 Trans alwCIB//NIP TFR TO OJONGBEDE BLESSING OLUWATOMISI/GTB</t>
  </si>
  <si>
    <t>Expenses - Salary7CIB//NIP TFR TO Akeem Olayinka Lawanson/PALM</t>
  </si>
  <si>
    <t>Equipment power unity pack deskCIB//NIP TFR TO EBIETOMIYE OLANIYI FREDRICK/GTB</t>
  </si>
  <si>
    <t>Expenses - GeneralBag of rice6CIB//NIP TFR TO AISHAT AMOKE KAREEM/FDP</t>
  </si>
  <si>
    <t>Expenses -GeneralBag of rice)3CIB//NIP TFR TO OJONGBEDE BLESSING OLUWATOMISI/GTB</t>
  </si>
  <si>
    <t>Expenses -GeneralBag of rice)4CIB//NIP TFR TO SUBAIR BILQEES OLAJUMOKE/GTB</t>
  </si>
  <si>
    <t>Expenses - Salary5CIB//NIP TFR TO YAKUBU ISIYAKA/UNITY</t>
  </si>
  <si>
    <t>Expenses -GeneralBag of rice)2CIB//NIP TFR TO LUCKY ISHAYA MUSA/ABN</t>
  </si>
  <si>
    <t>EQUIPMENT {STYLUS PEN}// TRF TO OLUMIDE AYODELE EBIETOMIYE</t>
  </si>
  <si>
    <t>Expenses - GeneralBag of rice5CIB//NIP TFR TO YAKUBU ISIYAKA/UNITY</t>
  </si>
  <si>
    <t>Expenses - GeneralBag of rice)CIB//NIP TFR TO EBIETOMIYE OLUMIDE AYODELE/GTB</t>
  </si>
  <si>
    <t>EquipmentProc desktop &amp;amp; monitorCIB//NIP TFR TO EBIETOMIYE OLANIYI FREDRICK/G</t>
  </si>
  <si>
    <t>EQUIPMENT {TABLET}// TRF TO OLUMIDE AYODELE EBIETOMIYE</t>
  </si>
  <si>
    <t>Consultant fee (part)CIB//NIP TFR TO OSHIBOLU AHMED OLUWASEYI/GTB</t>
  </si>
  <si>
    <t>**Rev NIP Charge:Expenses - Salary5</t>
  </si>
  <si>
    <t>NIP/UBA/OGUNWALE ADEGBOYEGA/MOB/UTO/IVY LEAGUE ASS/Lecture fee/20466258605</t>
  </si>
  <si>
    <t>**Rev Expenses - Salary5CIB//NIP TFR TO YAKUBU ISIYAKA/UNITY</t>
  </si>
  <si>
    <t>NIP/FBN/IGHOMEREHO OGHENEKEVWE RUTH/FBNMOBILE:IVY LEAGUE ASSOCIATES LTD/AFM AND</t>
  </si>
  <si>
    <t>29-Dec-2023 01:31 PM</t>
  </si>
  <si>
    <t>EXPENSES - PHONE/DATA{DATA EXCESS}// TRF TO OLUMIDE AYODELE EBIETOMIYE</t>
  </si>
  <si>
    <t>EXPENSE - POWER/FUEL{FUEL EXCESS}// TRF TO OLUMIDE AYODELE EBIETOMIYE</t>
  </si>
  <si>
    <t>29-Dec-2023 07:51 AM</t>
  </si>
  <si>
    <t>29-Dec-2023 12:45 PM</t>
  </si>
  <si>
    <t>CBE PAYMENT {DEC}// TRF TO SEACRON EDUCATIONAL NIGERIA LIMITED</t>
  </si>
  <si>
    <t>SEPT/DEC. 2023 FULL DIET</t>
  </si>
  <si>
    <t>30-Dec-2023 01:53 PM</t>
  </si>
  <si>
    <t>31-Dec-2023 06:26 AM</t>
  </si>
  <si>
    <t>31-Dec-2023 11:56 PM</t>
  </si>
  <si>
    <t>02-Jan-2024 09:05 PM</t>
  </si>
  <si>
    <t>02-Jan-2024 09:03 PM</t>
  </si>
  <si>
    <t>03-Jan-2024 05:07 PM</t>
  </si>
  <si>
    <t>04-Jan-2024 04:54 PM</t>
  </si>
  <si>
    <t>04-Jan-2024 07:14 PM</t>
  </si>
  <si>
    <t>05-Jan-2024 11:34 AM</t>
  </si>
  <si>
    <t>05-Jan-2024 11:04 PM</t>
  </si>
  <si>
    <t>05-Jan-2024 05:19 AM</t>
  </si>
  <si>
    <t>06-Jan-2024 10:48 AM</t>
  </si>
  <si>
    <t>06-Jan-2024 08:55 AM</t>
  </si>
  <si>
    <t>07-Jan-2024 07:20 AM</t>
  </si>
  <si>
    <t>07-Jan-2024 08:18 AM</t>
  </si>
  <si>
    <t>07-Jan-2024 08:58 AM</t>
  </si>
  <si>
    <t>08-Jan-2024 09:35 AM</t>
  </si>
  <si>
    <t>08-Jan-2024 08:31 PM</t>
  </si>
  <si>
    <t>09-Jan-2024 11:02 AM</t>
  </si>
  <si>
    <t>09-Jan-2024 05:23 AM</t>
  </si>
  <si>
    <t>10-Jan-2024 05:44 PM</t>
  </si>
  <si>
    <t>10-Jan-2024 12:56 PM</t>
  </si>
  <si>
    <t>10-Jan-2024 08:25 PM</t>
  </si>
  <si>
    <t>10-Jan-2024 05:45 PM</t>
  </si>
  <si>
    <t>10-Jan-2024 10:11 AM</t>
  </si>
  <si>
    <t>11-Jan-2024 04:28 PM</t>
  </si>
  <si>
    <t>11-Jan-2024 06:26 PM</t>
  </si>
  <si>
    <t>12-Jan-2024 01:02 PM</t>
  </si>
  <si>
    <t>12-Jan-2024 01:28 PM</t>
  </si>
  <si>
    <t>12-Jan-2024 08:16 PM</t>
  </si>
  <si>
    <t>12-Jan-2024 08:44 AM</t>
  </si>
  <si>
    <t>12-Jan-2024 08:11 PM</t>
  </si>
  <si>
    <t>12-Jan-2024 08:06 PM</t>
  </si>
  <si>
    <t>13-Jan-2024 09:25 AM</t>
  </si>
  <si>
    <t>13-Jan-2024 02:03 PM</t>
  </si>
  <si>
    <t>13-Jan-2024 06:05 AM</t>
  </si>
  <si>
    <t>13-Jan-2024 11:36 AM</t>
  </si>
  <si>
    <t>13-Jan-2024 06:22 AM</t>
  </si>
  <si>
    <t>13-Jan-2024 02:54 PM</t>
  </si>
  <si>
    <t>13-Jan-2024 05:39 AM</t>
  </si>
  <si>
    <t>14-Jan-2024 06:10 AM</t>
  </si>
  <si>
    <t>14-Jan-2024 07:16 AM</t>
  </si>
  <si>
    <t>14-Jan-2024 07:47 AM</t>
  </si>
  <si>
    <t>NIP/WBP/OJOLOWO MOBOLANLE SHERIFAT/ZENITH BANK-FR LESSON AND REVISION FOR JUNE 2</t>
  </si>
  <si>
    <t>NIP/PAGA/Lemonade Technology Limited/LemFi transfer | Lemonade Technology Limite</t>
  </si>
  <si>
    <t>NIP/GTB/YEKINI  BISOLA KEMI/SBR Aminat</t>
  </si>
  <si>
    <t>SBR intensive 4691005| TRF FRM OLAWALE TAOHEED SULAIMAN TO IVY LEAGUE ASSOCIATES</t>
  </si>
  <si>
    <t>NIP/GTB/AGBOOLA OLOLADE MONDIAT/Recording Access</t>
  </si>
  <si>
    <t>NIP/FBN/ALAWODE TOLULOPE VICTORIA/FBNMOBILE:IVY LEAGUE ASSOCIATES LTD/SBL INTENS</t>
  </si>
  <si>
    <t>NIP/GTB/BAMGBOSE STEPHEN EBUNOLUWA/USSD NIP Transfer from  08116826235</t>
  </si>
  <si>
    <t>NIP/UBA/LAWAL OGO-OLUWA IBUKUN/MOB/UTO/IVY LEAGUE ASS/lecture fee/20741888521</t>
  </si>
  <si>
    <t>NIP/ABN/AKPAN EKEMINI ANIETI-117-DIAMOND SAVINGS/TRFAudit lessonsFRM AKPAN EKEMI</t>
  </si>
  <si>
    <t>NIP/GTB/AINA PETER ADEBOLA/TuitionRegistrationSoft Copy Material IFO Perpetua Te</t>
  </si>
  <si>
    <t>NIP/PBNL/ONI-ORISAN ADEMOLA ADEOYE/MOB: To Zenith Bank Plc|IVY LEAGUE ASSOCIATES</t>
  </si>
  <si>
    <t>NIP/FBN/ADARAYAKI OLUWAMAYOKUN HANNAH/FBNMOBILE:IVY LEAGUE ASSOCIATES LTD/OLUWAM</t>
  </si>
  <si>
    <t>NIP/SCB/ADERONKE OMOWUNMI AKINDELE/Ronke APM March 2024</t>
  </si>
  <si>
    <t>NIP/GTB/FOLLY TEMITOPE JOSEPHINE/NIP Inflow from FOLLY TEMITOPE JOSEPHINE</t>
  </si>
  <si>
    <t>NIP/KUDA/OBI, . ADAEZE/TAX CLASSES</t>
  </si>
  <si>
    <t>NIP/STBC/ADERIIKE MOTUNRAYO OLORODE/Aderiike Olorode FA &amp; MA</t>
  </si>
  <si>
    <t>:ETZ INFLOW 09FG240109110050649HJYCB0:IBILOLA OLAJUMOKE ADEWUMI to</t>
  </si>
  <si>
    <t>NIP/GTB/ABUBAKAR AISHAT OYINDAMOLA/Aishat AA and FR ACCA June 2025 class - enrol</t>
  </si>
  <si>
    <t>ACCA FR recordings| TRF FRM BLESSING IMEH DURU TO IVY LEAGUE ASSOCIATES LTD</t>
  </si>
  <si>
    <t>NIP/OPAY/winner Amarachukwu ojiaku/March Intensive class</t>
  </si>
  <si>
    <t>NIP/STBC/RICHARD AUDU MAIKAI/PM skill level</t>
  </si>
  <si>
    <t>NIP/STLB/OREOLUWA TENIOLA OKUNUGA/Transfer from OREOLUWA TENIOLA OKUNUGA to IVY</t>
  </si>
  <si>
    <t>SBR SBL and Registration payment | TRF FRM RICHARD CHIMEZIE AKALONU TO IVY LEAGU</t>
  </si>
  <si>
    <t>Desmond Soremekun Tutorial Fees for SBL</t>
  </si>
  <si>
    <t>NIP/UBA/SALAWU SALIU GBADEBO/MOB/UTO/IVY LEAGUE ASS/Ivy League asso/20855950866</t>
  </si>
  <si>
    <t>NIP/ECO/UDEH STELLA/REFENG969201407 BO UDEH STELLA IFO IVY LEAGUE ASS</t>
  </si>
  <si>
    <t>Osajie Ogbe | TRF FRM LILY OGHO OGBE TO IVY LEAGUE ASSOCIATES LTD</t>
  </si>
  <si>
    <t>NIP/GTB/OGEGE EMOSHIOKEKE AUGUSTINA/AAA LECTURE FEES - INTENSIVE CLASS</t>
  </si>
  <si>
    <t>NIP/ECO/ZULAI TINUOLA/REFENG968425945 BO ZULAI TINUOLA IFO IVY LEAGUE A</t>
  </si>
  <si>
    <t>SBR June 24| TRF FRM EHIS   IJIEKHUAMEN TO IVY LEAGUE ASSOCIATES LTD</t>
  </si>
  <si>
    <t>NIP/FCMB/ADEYEMI OYINKANSOLA JANET/AppPerformance Management Taxation To Zenith</t>
  </si>
  <si>
    <t>SBR INTENSIVE CHINAZA| TRF FRM CHINAZAEKPERE TOCHUKWU UDEAGU TO IVY LEAGUE ASSOC</t>
  </si>
  <si>
    <t>NIP/UBA/AYINLA ABIODUN AFEEZ/MOB/UTO/IVY LEAGUE ASS/AFM intensive/20887142159</t>
  </si>
  <si>
    <t>SBR Lesson fee and New student Reg fee| TRF FRM CYNTHIA CHUKWUAMAKA IJEI TO IVY</t>
  </si>
  <si>
    <t>NIP/BUD/'-BIL-RIGHTCARD PAYMENT SERVICES LIMITED/Lem transfer</t>
  </si>
  <si>
    <t>NIP/FBN/ODINAKA NNADOZIE BONAVENTURE/FBNMOBILE:IVY LEAGUE ASSOCIATES LTD/AFM JUN</t>
  </si>
  <si>
    <t>Tuition fee| TRF FRM OLUEBUBE DORIS EZEANI TO IVY LEAGUE ASSOCIATES LTD</t>
  </si>
  <si>
    <t>NIP/SCB/OMONIKE RHODA ADEGEBO/March Intensive</t>
  </si>
  <si>
    <t>NIP/STBC/OGHENERUKEME YEWANDE JOSEPH/FMstdlectureandrevisionandmock</t>
  </si>
  <si>
    <t>Audit and Assurance March diet| TRF FRM JOSHUA ADEBOYE BADEJO TO IVY LEAGUE ASSOCIATES LTD</t>
  </si>
  <si>
    <t>TRANSFER BETWEEN CUSTOMERS viaGAPSPartliquidationoffixtipinvestmentIvy173186933PARTLIQUIDATIONOFFIXTIPINVESTMENTfromMERISTEMWEALTHMANAGEMENTLTDtoIVYLEAGUEASSOCIATESLIMITEDREF:0003603726173186933000000</t>
  </si>
  <si>
    <t>Electronic Money Transfer Levy 27122023 Electronic Money Transfer Levy - 27/12/2023</t>
  </si>
  <si>
    <t>TRANSFER BETWEEN CUSTOMERS 000015231228091625822397031674|Z2BDEC23-151BGR|249336333||PRICEWATERHOUSECOOPERS LTD REF:000015231228091625822397031674</t>
  </si>
  <si>
    <t>Electronic Money Transfer Levy 28122023 Electronic Money Transfer Levy - 28/12/2023</t>
  </si>
  <si>
    <t>TRANSFER BETWEEN CUSTOMERS 100004240101154522110158834944|Adesodun Ayodele|100004240101154522110158834944||Ayodele Samuel Adesodun REF:100004240101154522110158834944</t>
  </si>
  <si>
    <t>Electronic Money Transfer Levy 01012024 Electronic Money Transfer Levy - 01/01/2024</t>
  </si>
  <si>
    <t>TRANSFER BETWEEN CUSTOMERS via GTWORLD For AAA intensive lecture Intra Transfer REF:0124533814021086883135000202401030911 from WAHAAB OLUSHADE ESTHER to IVY LEAGUE ASSOCIATES LIMITED</t>
  </si>
  <si>
    <t>TRANSFER BETWEEN CUSTOMERS via GTWORLD ACCA Tuition Fee Intra Transfer REF:01245338140436475026119000202401031304 from AYOOLA BABATUNDE SIKIRU to IVY LEAGUE ASSOCIATES LIMITED</t>
  </si>
  <si>
    <t>Electronic Money Transfer Levy 03012024 Electronic Money Transfer Levy - 03/01/2024</t>
  </si>
  <si>
    <t>TRANSFER BETWEEN CUSTOMERS 000014240104145925228435152905|TRFSBR TutorialFRM FATIMO ODUNAYO GIWA TO IVY LEAGUE ASSOCIATES LIMITED|000014240104145851216838351242||FATIMO ODUNAYO GIWA REF:000014240104145925228435152905</t>
  </si>
  <si>
    <t>Electronic Money Transfer Levy 04012024 Electronic Money Transfer Levy - 04/01/2024</t>
  </si>
  <si>
    <t>TRANSFER BETWEEN CUSTOMERS 000016240105152000000010426071|FBNMOBILE:IVY LEAGUE ASSOCIATES LIMITED/ACCA|638400648001479315||HUSSEIN AYUB OLANREWAJU REF:000016240105152000000010426071</t>
  </si>
  <si>
    <t>Electronic Money Transfer Levy 05012024 Electronic Money Transfer Levy - 05/01/2024</t>
  </si>
  <si>
    <t>TRANSFER BETWEEN CUSTOMERS via GTWORLD Sbr March, SbL June Intra Transfer REF:0124533814012426653250000202401061922 from AKINSIJU, AYOMIDE OMOTOLA to IVY LEAGUE ASSOCIATES LIMITED</t>
  </si>
  <si>
    <t>Electronic Money Transfer Levy 06012024 Electronic Money Transfer Levy - 06/01/2024</t>
  </si>
  <si>
    <t>TRANSFER BETWEEN CUSTOMERS via GTWORLD , Intra Transfer REF:0124533814049111368860000202401070619 from SAMPSON, AUGUSTINA ETUWE to IVY LEAGUE ASSOCIATES LIMITED</t>
  </si>
  <si>
    <t>Electronic Money Transfer Levy 07012024 Electronic Money Transfer Levy - 07/01/2024</t>
  </si>
  <si>
    <t>TRANSFER BETWEEN CUSTOMERS via GTWORLD Sbl balance Intra Transfer REF:0124533814012426653240000202401090717 from AKINSIJU, AYOMIDE OMOTOLA to IVY LEAGUE ASSOCIATES LIMITED</t>
  </si>
  <si>
    <t>Electronic Money Transfer Levy 09012024 Electronic Money Transfer Levy - 09/01/2024</t>
  </si>
  <si>
    <t>TRANSFER BETWEEN CUSTOMERS 100004240111135752110447456597|part payment for march diet classes|100004240111135752110447456597||Olanrewaju Oloruntoba Adekogbe REF:100004240111135752110447456597</t>
  </si>
  <si>
    <t>TRANSFER BETWEEN CUSTOMERS 000003240111203829002780793914|AppFor ACCA lecturesrevision bpp and registration To GTBank| S8526489||ANYA ELIZABETH PRINCESS REF:000003240111203829002780793914</t>
  </si>
  <si>
    <t>TRANSFER BETWEEN CUSTOMERS via GTWORLD Moremi Solomon Intra Transfer REF:01245338140668990681112500202401112114 from SOLOMON MOREMI OMOTOLANI to IVY LEAGUE ASSOCIATES LIMITED</t>
  </si>
  <si>
    <t>Electronic Money Transfer Levy 11012024 Electronic Money Transfer Levy - 11/01/2024</t>
  </si>
  <si>
    <t>TRANSFER BETWEEN CUSTOMERS 000016240112232243000047810723|FBNMOBILE:IVY LEAGUE ASSOCIATES LIMITED/SBL INTENSIVE|638406985575614347||ABUBAKAR SUMAYYA BELLO REF:000016240112232243000047810723</t>
  </si>
  <si>
    <t>TRANSFER BETWEEN CUSTOMERS via GTWORLD Strategic Professional- Two papers Intra Transfer REF:0124533814012235651070000202401122319 from IBIRONKE OLUWATOMIWA ELIZABETH to IVY LEAGUE ASSOCIATES LIMITED</t>
  </si>
  <si>
    <t>TRANSFER BETWEEN CUSTOMERS 000016240113075937000048286019|FBNMOBILE:IVY LEAGUE ASSOCIATES LIMITED/4 STRATEGIC PAPER PART PMT|638407295772605585||MOYSE SALOME AKANINYENE REF:000016240113075937000048286019</t>
  </si>
  <si>
    <t>TRANSFER BETWEEN CUSTOMERS via GTWORLD Part payment SBR Intensive class march Intra Transfer REF:0124533814017179790025000202401130837 from BEIDA , JOY OJOMA to IVY LEAGUE ASSOCIATES LIMITED</t>
  </si>
  <si>
    <t>TRANSFER BETWEEN CUSTOMERS 000012240113132425297597795000|Tutor|297597795||IBIJOKE ROKOSU REF:000012240113132425297597795000</t>
  </si>
  <si>
    <t>TRANSFER BETWEEN CUSTOMERS via GTWORLD June Diet SBL AFM classes Intra Transfer REF:0124533814000185282960000202401131331 from OGUNJOBI IFEANYICHUKWU to IVY LEAGUE ASSOCIATES LIMITED</t>
  </si>
  <si>
    <t>TRANSFER BETWEEN CUSTOMERS via GTWORLD AA Intensive class Intra Transfer REF:0124533814023758540530000202401131839 from OYENIYI EBUNOLUWA SAMUEL to IVY LEAGUE ASSOCIATES LIMITED</t>
  </si>
  <si>
    <t>TRANSFER BETWEEN CUSTOMERS via GTWORLD Registration fee Intra Transfer REF:012453381402375854055000202401131907 from OYENIYI EBUNOLUWA SAMUEL to IVY LEAGUE ASSOCIATES LIMITED</t>
  </si>
  <si>
    <t>TRANSFER BETWEEN CUSTOMERS via GTWORLD AAA Intra Transfer REF:0124533814014824897440000202401131939 from OMOTOSO RACHEAL TAAROSINOLUWA to IVY LEAGUE ASSOCIATES LIMITED</t>
  </si>
  <si>
    <t>Electronic Money Transfer Levy 13012024 Electronic Money Transfer Levy - 13/01/2024</t>
  </si>
  <si>
    <t>14-Jan-2024 08:42 AM</t>
  </si>
  <si>
    <t>14-Jan-2024 09:31 AM</t>
  </si>
  <si>
    <t>14-Jan-2024 09:09 PM</t>
  </si>
  <si>
    <t>14-Jan-2024 09:35 AM</t>
  </si>
  <si>
    <t>14-Jan-2024 10:06 AM</t>
  </si>
  <si>
    <t>14-Jan-2024 08:07 AM</t>
  </si>
  <si>
    <t>14-Jan-2024 11:12 AM</t>
  </si>
  <si>
    <t>15-Jan-2024 02:41 PM</t>
  </si>
  <si>
    <t>15-Jan-2024 08:29 PM</t>
  </si>
  <si>
    <t>15-Jan-2024 03:28 PM</t>
  </si>
  <si>
    <t>15-Jan-2024 04:38 PM</t>
  </si>
  <si>
    <t>15-Jan-2024 09:39 PM</t>
  </si>
  <si>
    <t>15-Jan-2024 01:21 PM</t>
  </si>
  <si>
    <t>15-Jan-2024 06:08 PM</t>
  </si>
  <si>
    <t>15-Jan-2024 06:05 PM</t>
  </si>
  <si>
    <t>16-Jan-2024 11:30 AM</t>
  </si>
  <si>
    <t>16-Jan-2024 06:20 PM</t>
  </si>
  <si>
    <t>16-Jan-2024 06:58 PM</t>
  </si>
  <si>
    <t>16-Jan-2024 08:54 PM</t>
  </si>
  <si>
    <t>16-Jan-2024 09:23 PM</t>
  </si>
  <si>
    <t>16-Jan-2024 11:22 AM</t>
  </si>
  <si>
    <t>16-Jan-2024 09:58 AM</t>
  </si>
  <si>
    <t>16-Jan-2024 06:36 PM</t>
  </si>
  <si>
    <t>16-Jan-2024 08:00 PM</t>
  </si>
  <si>
    <t>17-Jan-2024 12:10 PM</t>
  </si>
  <si>
    <t>17-Jan-2024 11:31 AM</t>
  </si>
  <si>
    <t>17-Jan-2024 11:10 AM</t>
  </si>
  <si>
    <t>17-Jan-2024 08:55 PM</t>
  </si>
  <si>
    <t>17-Jan-2024 05:36 PM</t>
  </si>
  <si>
    <t>17-Jan-2024 09:23 AM</t>
  </si>
  <si>
    <t>17-Jan-2024 06:29 PM</t>
  </si>
  <si>
    <t>17-Jan-2024 03:15 PM</t>
  </si>
  <si>
    <t>18-Jan-2024 10:39 AM</t>
  </si>
  <si>
    <t>18-Jan-2024 05:21 AM</t>
  </si>
  <si>
    <t>18-Jan-2024 07:16 AM</t>
  </si>
  <si>
    <t>18-Jan-2024 10:03 AM</t>
  </si>
  <si>
    <t>18-Jan-2024 03:27 PM</t>
  </si>
  <si>
    <t>18-Jan-2024 11:44 AM</t>
  </si>
  <si>
    <t>18-Jan-2024 10:26 AM</t>
  </si>
  <si>
    <t>18-Jan-2024 11:55 AM</t>
  </si>
  <si>
    <t>18-Jan-2024 12:36 PM</t>
  </si>
  <si>
    <t>18-Jan-2024 10:01 AM</t>
  </si>
  <si>
    <t>18-Jan-2024 04:55 PM</t>
  </si>
  <si>
    <t>19-Jan-2024 11:49 AM</t>
  </si>
  <si>
    <t>19-Jan-2024 03:59 PM</t>
  </si>
  <si>
    <t>19-Jan-2024 01:15 PM</t>
  </si>
  <si>
    <t>19-Jan-2024 10:12 AM</t>
  </si>
  <si>
    <t>19-Jan-2024 02:45 PM</t>
  </si>
  <si>
    <t>19-Jan-2024 03:03 PM</t>
  </si>
  <si>
    <t>19-Jan-2024 09:38 PM</t>
  </si>
  <si>
    <t>19-Jan-2024 06:20 PM</t>
  </si>
  <si>
    <t>19-Jan-2024 04:02 PM</t>
  </si>
  <si>
    <t>19-Jan-2024 07:52 PM</t>
  </si>
  <si>
    <t>19-Jan-2024 09:07 AM</t>
  </si>
  <si>
    <t>19-Jan-2024 10:55 AM</t>
  </si>
  <si>
    <t>19-Jan-2024 11:42 AM</t>
  </si>
  <si>
    <t>19-Jan-2024 01:43 PM</t>
  </si>
  <si>
    <t>19-Jan-2024 03:09 PM</t>
  </si>
  <si>
    <t>19-Jan-2024 08:52 AM</t>
  </si>
  <si>
    <t>19-Jan-2024 07:18 PM</t>
  </si>
  <si>
    <t>19-Jan-2024 09:05 AM</t>
  </si>
  <si>
    <t>19-Jan-2024 03:14 PM</t>
  </si>
  <si>
    <t>19-Jan-2024 12:48 PM</t>
  </si>
  <si>
    <t>19-Jan-2024 11:12 AM</t>
  </si>
  <si>
    <t>19-Jan-2024 03:42 PM</t>
  </si>
  <si>
    <t>20-Jan-2024 07:55 AM</t>
  </si>
  <si>
    <t>20-Jan-2024 12:51 PM</t>
  </si>
  <si>
    <t>20-Jan-2024 06:15 AM</t>
  </si>
  <si>
    <t>20-Jan-2024 12:58 PM</t>
  </si>
  <si>
    <t>20-Jan-2024 06:25 AM</t>
  </si>
  <si>
    <t>20-Jan-2024 12:15 PM</t>
  </si>
  <si>
    <t>20-Jan-2024 08:00 AM</t>
  </si>
  <si>
    <t>20-Jan-2024 09:25 AM</t>
  </si>
  <si>
    <t>20-Jan-2024 09:28 AM</t>
  </si>
  <si>
    <t>20-Jan-2024 12:42 PM</t>
  </si>
  <si>
    <t>20-Jan-2024 12:01 PM</t>
  </si>
  <si>
    <t>20-Jan-2024 12:08 PM</t>
  </si>
  <si>
    <t>20-Jan-2024 10:37 AM</t>
  </si>
  <si>
    <t>20-Jan-2024 09:02 AM</t>
  </si>
  <si>
    <t>20-Jan-2024 11:34 AM</t>
  </si>
  <si>
    <t>20-Jan-2024 06:10 AM</t>
  </si>
  <si>
    <t>20-Jan-2024 08:43 AM</t>
  </si>
  <si>
    <t>20-Jan-2024 11:26 AM</t>
  </si>
  <si>
    <t>20-Jan-2024 02:28 PM</t>
  </si>
  <si>
    <t>20-Jan-2024 09:51 AM</t>
  </si>
  <si>
    <t>20-Jan-2024 12:52 PM</t>
  </si>
  <si>
    <t>20-Jan-2024 01:12 PM</t>
  </si>
  <si>
    <t>20-Jan-2024 01:15 PM</t>
  </si>
  <si>
    <t>20-Jan-2024 06:35 AM</t>
  </si>
  <si>
    <t>20-Jan-2024 08:30 AM</t>
  </si>
  <si>
    <t>20-Jan-2024 11:21 AM</t>
  </si>
  <si>
    <t>20-Jan-2024 02:45 PM</t>
  </si>
  <si>
    <t>20-Jan-2024 08:47 AM</t>
  </si>
  <si>
    <t>21-Jan-2024 12:29 PM</t>
  </si>
  <si>
    <t>21-Jan-2024 08:08 AM</t>
  </si>
  <si>
    <t>21-Jan-2024 09:29 AM</t>
  </si>
  <si>
    <t>21-Jan-2024 01:14 PM</t>
  </si>
  <si>
    <t>21-Jan-2024 05:55 AM</t>
  </si>
  <si>
    <t>21-Jan-2024 07:44 AM</t>
  </si>
  <si>
    <t>21-Jan-2024 02:17 PM</t>
  </si>
  <si>
    <t>21-Jan-2024 06:46 AM</t>
  </si>
  <si>
    <t>21-Jan-2024 06:44 AM</t>
  </si>
  <si>
    <t>21-Jan-2024 10:25 AM</t>
  </si>
  <si>
    <t>21-Jan-2024 08:07 AM</t>
  </si>
  <si>
    <t>21-Jan-2024 08:25 AM</t>
  </si>
  <si>
    <t>21-Jan-2024 09:37 AM</t>
  </si>
  <si>
    <t>22-Jan-2024 01:29 PM</t>
  </si>
  <si>
    <t>22-Jan-2024 01:20 PM</t>
  </si>
  <si>
    <t>22-Jan-2024 09:36 PM</t>
  </si>
  <si>
    <t>22-Jan-2024 04:02 PM</t>
  </si>
  <si>
    <t>22-Jan-2024 04:17 PM</t>
  </si>
  <si>
    <t>22-Jan-2024 01:04 PM</t>
  </si>
  <si>
    <t>22-Jan-2024 02:15 PM</t>
  </si>
  <si>
    <t>22-Jan-2024 03:50 PM</t>
  </si>
  <si>
    <t>22-Jan-2024 11:38 AM</t>
  </si>
  <si>
    <t>AA fast track class| TRF FRM ADETUTU O. OSIFUYE TO IVY LEAGUE ASSOCIATES LTD</t>
  </si>
  <si>
    <t>NIP/FBN/ALLI OLUWAROTIMI TOFUNMI/FBNMOBILE:IVY LEAGUE ASSOCIATES LTD/FR INTENSIV</t>
  </si>
  <si>
    <t>March SBL intensive | TRF FRM EHIS   IJIEKHUAMEN TO IVY LEAGUE ASSOCIATES LTD</t>
  </si>
  <si>
    <t>NIP/PALM/Palmpay - oladipupo shefiu awoyemi/SBR/AAA oladipupo awoyemi</t>
  </si>
  <si>
    <t>NIP/VFD/Oluwadara Mercy Abiona/NIP/March Intensive class for SBR/ To IVY LEAGUE</t>
  </si>
  <si>
    <t>Intensive class TX Tobiloba Akinkunmi | TRF FRM DANIEL TOBILOBA AKINKUNMI TO IVY</t>
  </si>
  <si>
    <t>Omobola Akanfe ATX march intensive| TRF FRM OLUWADEMILADE DARREL AKANFE TO IVY L</t>
  </si>
  <si>
    <t>NIP/STLB/RITA AKINLOLU/Transfer from RITA AKINLOLU to IVY LEAGUE ASSOCIATES LTD</t>
  </si>
  <si>
    <t>NIP/STLB/MOYOSORE YEWANDE OMOSOWON/Transfer from MOYOSORE YEWANDE OMOSOWON to IV</t>
  </si>
  <si>
    <t>Transfer from Ata Awajinor Waribo</t>
  </si>
  <si>
    <t>EXPENSE - MBD{SMS}// TRF TO OLUMIDE AYODELE EBIETOMIYE</t>
  </si>
  <si>
    <t>EXPENSE - MBD// TRF TO OLUMIDE AYODELE EBIETOMIYE</t>
  </si>
  <si>
    <t>EXPENSES -GENERAL{FUEL,DATA,PETTY}// TRF TO OLUMIDE AYODELE EBIETOMIYE</t>
  </si>
  <si>
    <t>EXPENSES - GENERAL{BPP ECR}// TRF TO GARUBA   AMIDU</t>
  </si>
  <si>
    <t>NIP/GTB/ADE-ODUNTAN  VICTOR OLUTENI/For FR</t>
  </si>
  <si>
    <t>NIP/ABN/ABIGAEL TEMITOPE AWOTOLA/TRFFRM ABIGAEL TEMITOPE AWOTOLA TO IVY LEAGUE A</t>
  </si>
  <si>
    <t>NIP/GTB/BADEJO TAIWO OLUWATUMININU/via GTWORLD Payment for recordings</t>
  </si>
  <si>
    <t>NIP/KUDA/GOLD CHIGOZIRIM EMENIKE/TUITION FEE</t>
  </si>
  <si>
    <t>NIP/ABN/PETER ABIODUN  OLASENI/TRFPM INTENSIVE CLASS WITH MOCK EXAMFRM PETER ABI</t>
  </si>
  <si>
    <t>Standard classes and revision | TRF FRM INYENE ANTHONIA IBORO-AKPAN TO IVY LEAGU</t>
  </si>
  <si>
    <t>NIP/KBL/IBEME IFEOMA FRANCESS/TRF BO IBEME IFEOMA FRANCESS/AFM AND AAA INTENSIVE</t>
  </si>
  <si>
    <t>NIP/FBN/AGHAIBE LETICIA AZUKA/FBNMOBILE:IVY LEAGUE ASSOCIATES LTD/LECTURE AND RE</t>
  </si>
  <si>
    <t>NIP/ABN/ANOLIEFOH HARRISON C/TRFAFM intensive and SBL standard ClassFRM ANOLIEFO</t>
  </si>
  <si>
    <t>NIP/ABN/OLAOLUWA O. TALABI/TRFOlaoluwa Talabi SBRFRM OLAOLUWA O TALABI TO IVY LE</t>
  </si>
  <si>
    <t>Recorded class| TRF FRM IFEOMA NGOZI OKOLI TO IVY LEAGUE ASSOCIATES LTD</t>
  </si>
  <si>
    <t>NIP/FCMB/OLALEYE OLAMITOYOSI RUKAYAT/Applecture and Reg To Zenith Bank IVY LEAGU</t>
  </si>
  <si>
    <t>NIP/OPAY/Rebecca Funmi Philip/For June class Atax</t>
  </si>
  <si>
    <t>NIP/GTB/AYEWUMI SHOLA ISMAIL/Shola Ayewumi AFM</t>
  </si>
  <si>
    <t>NIP/ABN/SAMUEL IKECHUKWU EKWERIKE/TRFLecture fee for AFMFRM SAMUEL IKECHUKWU EKW</t>
  </si>
  <si>
    <t>NIP/ABN/OLABISI MORENIKE RICHARD-FASHIPE/TRFLectureMockReg for OlabisiFRM OLABIS</t>
  </si>
  <si>
    <t>NIP/FDP/CHUKWUDEME CAROLINE ORIZU/ONB TRF FROM CHUKWUDEME **2290 FBP</t>
  </si>
  <si>
    <t>NIP/GTB/IZE-IYAMU DEBORAH  NNEKA/SBR Intensive clasd</t>
  </si>
  <si>
    <t>NIP/PBNL/AKANJI AKINYEMI SEGUN/MOB: To Zenith Bank Plc|IVY LEAGUE ASSOCIATES LTD</t>
  </si>
  <si>
    <t>NIP/FBN/ADEOGUN GLORY OLUWANIFEMI/FBNMOBILE:IVY LEAGUE ASSOCIATES LTD/MARCH APM</t>
  </si>
  <si>
    <t>NIP/ABN/MUMEEN ADEDAYO ADEYEMI/TRFSBL COURSE + registrationFRM MUMEEN ADEDAYO AD</t>
  </si>
  <si>
    <t>CD OLAYIWOLA OLUFUNMI 578170</t>
  </si>
  <si>
    <t>NIP/SCB/OLAWUNMI MONIOLA EDET/AFM and APM Lectures</t>
  </si>
  <si>
    <t>NIP/ABN/CHIMEZIE HOPE ORUKWO/TRFSBR  ATX Lecture  + Revision feeFRM CHIMEZIE HOP</t>
  </si>
  <si>
    <t>Lecture | TRF FRM KEMI BLESSING AJAYI TO IVY LEAGUE ASSOCIATES LTD</t>
  </si>
  <si>
    <t>NIP/UBA/OGUNWALE ADEGBOYEGA/MOB/UTO/IVY LEAGUE ASS/Lecture fees/20975208906</t>
  </si>
  <si>
    <t>NIP/ABN/FUNMILAYO SARAH EWARAWON/TRFLecturesFRM FUNMILAYO SARAH EWARAWON TO IVY</t>
  </si>
  <si>
    <t>NIP/GTB/OJA ELIZABETH OLADUNNI/Payment for MA class</t>
  </si>
  <si>
    <t>NIP/ABN/ILAMOSIMHE AGATHA ONAULOGHO/TRFFM TuturioalsFRM ILAMOSIMHE AGATHA ONAULO</t>
  </si>
  <si>
    <t>June Tax Tutorial| TRF FRM BLESSING IMEH DURU TO IVY LEAGUE ASSOCIATES LTD</t>
  </si>
  <si>
    <t>NIP/WBP/ENIOLA ESTHER SOLOMON/ZENITH BANK-ACCA CBL</t>
  </si>
  <si>
    <t>NIP/FBN/UKO PAULINE BELLGAM/USSD_UKO PAULINE BELLGAM</t>
  </si>
  <si>
    <t>NIP/PALM/EFURO EMMANUEL AKINYEMI/EFURO EMMANUEL AKINYEMI:7085164043</t>
  </si>
  <si>
    <t>NIP/OPAY/oladipupo shefiu awoyemi/oladipupo Awoyemi</t>
  </si>
  <si>
    <t>NIP/ABN/ESTHER OPEYEMI OYEWUMI/TRFDipifr classes part payFRM ESTHER OPEYEMI OYEW</t>
  </si>
  <si>
    <t>NIP/OPAY/AZEEZAT OKIKIOLA JAMIU/Part payment for PM and FM June 24</t>
  </si>
  <si>
    <t>NIP/NIBSS/CNL/Customer - Sent from LAURA ELOHO IMONGIRIE / LAURA ELOHO IMONGIRIE</t>
  </si>
  <si>
    <t>NIP/UBA/NWOKE CHIOMA EMMANUELLA/MOB/UTO/IVY LEAGUE ASS/performancemgt/2099413919</t>
  </si>
  <si>
    <t>NIP/KUDA/ALIMAT ABISOLA SHODIPO/AFM JUNE STANDARD CLASSES PLUS REVISION</t>
  </si>
  <si>
    <t>NIP/ABN/MR AND MRS ADEBAYO BODEDE-278-PREMIUM CU/TRFAdebayo BodedeFRM MR AND MRS</t>
  </si>
  <si>
    <t>NIP/KUDA/JESSICA NNENNA OKECHUKWU/JESSICA OKECHUKWU SBR</t>
  </si>
  <si>
    <t>FM and Tax| TRF FRM PETER BONNY TO IVY LEAGUE ASSOCIATES LTD</t>
  </si>
  <si>
    <t>NIP/ABN/MARY OLUWASEUN MARTINS/TRFFRM MARY OLUWASEUN MARTINS TO IVY LEAGUE ASSOC</t>
  </si>
  <si>
    <t>Reg fee and tuition for Dip in IFRS Dixo| TRF FRM ADEDAMOLA OLUWASEUN DIXON TO I</t>
  </si>
  <si>
    <t>1946033/TAIWO AROKOYO/ACCA(FR,FM) JUNE S</t>
  </si>
  <si>
    <t>ISW AP-874347172175--F10/ACCA LECTURE (2 /6404694/       LANG</t>
  </si>
  <si>
    <t>NIP/ABN/OJAJUNI FOLUSHO IBUKUNOLUWA-117-DIAMOND /TRFPart pymt for Tax classFRM O</t>
  </si>
  <si>
    <t>NIP/FBN/SOGOLO ELOGHENE LAURENTA/FBNMOBILE:IVY LEAGUE ASSOCIATES LTD/FM LECTURE</t>
  </si>
  <si>
    <t>NIP/ECO/EMMANUEL SOWUNMI/REFENG991649764 BO EMMANUEL SOWUNMI IFO IVY LEAGU</t>
  </si>
  <si>
    <t>NIP/FBN/NATHANIEL ABIOLA ADEOLUWA/FBNMOBILE:IVY LEAGUE ASSOCIATES LTD/AFM INTENS</t>
  </si>
  <si>
    <t>NIP/UBA/PASCHAL OGUERI ANYA/LEO/SBW/UTO/PM class June fees/IVY LEAGUE ASS</t>
  </si>
  <si>
    <t>NIP/FCMB/ADEYEYE SARAH AANUOLUWAPO/AppAFM Lectures To Zenith Bank IVY LEAGUE ASS</t>
  </si>
  <si>
    <t>NIP/ABN/NURUDEEN ABIODUN OYEDELE/TRFSBRFRM NURUDEEN ABIODUN OYEDELE TO IVY LEAGU</t>
  </si>
  <si>
    <t>NIP/STBC/AKINWALE TIMOTHY AKINTOLA/AFM akintola.timothygmail.com</t>
  </si>
  <si>
    <t>NIP/FBN/AYOADE TOMISIN VICTORIA/FBNMOBILE:IVY LEAGUE ASSOCIATES LTD/DIPLOMA IFRS</t>
  </si>
  <si>
    <t>NIP/GTB/AKINBOWALE  TEMITOPE OLUWAKEMI/APM standard class  revision  June 2024 d</t>
  </si>
  <si>
    <t>NIP/ECO/OLUWADAMILOLA OLABANJI/REFENG992496835 BO OLUWADAMILOLA OLABANJI IFO IVY</t>
  </si>
  <si>
    <t>NIP/FBN/OLUGBILE MICHAEL OPEYEMI/FBNMOBILE:IVY LEAGUE ASSOCIATES LTD/PART PAYMEN</t>
  </si>
  <si>
    <t>SBL class| TRF FRM UZOAMAKA BEAUTY NWAMANNA TO IVY LEAGUE ASSOCIATES LTD</t>
  </si>
  <si>
    <t>NIP/ABN/TEMITOPE SHAKIRAT TAIWO/TRFDipIFRFRM TEMITOPE SHAKIRAT TAIWO TO IVY LEAG</t>
  </si>
  <si>
    <t>NIP/ABN/TOSIN AKINLEYE/TRFDipIFRS TosinFRM TOSIN AKINLEYE TO IVY LEAGUE ASSOCIAT</t>
  </si>
  <si>
    <t>NIP/GTB/GARBA SANUSI/PymtforSBRintensiveandAAAstandardclass REF63192601600006800</t>
  </si>
  <si>
    <t>NIP/ECO/SOLOMON ERIYOJA/REFENG991943504 BO SOLOMON ERIYOJA IFO IVY LEAGUE</t>
  </si>
  <si>
    <t>NIP/UBA/SHARON IFEANYICHUKWU UCHUNOR/MOB2/UTO/To IVY LTD/AFM APM Intensive</t>
  </si>
  <si>
    <t>NIP/STBC/OLUFISAYO OLADELE AKANDE/Oladele Akande Jun24 FR and AA</t>
  </si>
  <si>
    <t>NIP/FBN/OLALUDE OLAYEMI OLUGBENGA/FBNMOBILE:IVY LEAGUE ASSOCIATES LTD/TUITION FE</t>
  </si>
  <si>
    <t>NIP/FBN/ODOFIN AYOMIKUN OLUWABORI/FBNMOBILE:IVY LEAGUE ASSOCIATES LTD/AYOMIKUN</t>
  </si>
  <si>
    <t>:ETZ INFLOW 09FG240120131111130JLD8IL:ADEITAN ADEDAYO IBRAHIM to</t>
  </si>
  <si>
    <t>NIP/STBC/STEPHEN IFEANYI OJEME/IVY LEAGUE ASSOCIATES LTD</t>
  </si>
  <si>
    <t>NIP/GTB/NZE  OLUWASOLA EUNICE/ACCA lecture fees</t>
  </si>
  <si>
    <t>NIP/GTB/AKINWALE TAIWO MORENIKE/USSD NIP Transfer from  08028255885</t>
  </si>
  <si>
    <t>NIP/KBL/OWORU OLATUNDE ADEKUNLE/TRF BO OWORU OLATUNDE ADEKUNLE/ACCA Lectures and</t>
  </si>
  <si>
    <t>TAIWO WILLIAMS| TRF FRM TAIWO O WILLIAMS TO IVY LEAGUE ASSOCIATES LTD</t>
  </si>
  <si>
    <t>FR, FM and CBL classes| TRF FRM CHIDERA   ANUNUKEM TO IVY LEAGUE ASSOCIATES LTD</t>
  </si>
  <si>
    <t>NIP/FCMB/MUSA MOHAMMED BABA/AppPAYMENT FOR REGISTRATION MOHAMMED MUSA To Zenith</t>
  </si>
  <si>
    <t>NIP/FBN/IGHOMEREHO OGHENEKEVWE RUTH/FBNMOBILE:IVY LEAGUE ASSOCIATES LTD/SBL AND</t>
  </si>
  <si>
    <t>NIP/GTB/UMEH CHIAMAKA BLESSING/via GTWORLD AA lectures and Revision</t>
  </si>
  <si>
    <t>NIP/PBNL/MOHAMMED ATTAYI SHAIBU/MOB: To Zenith Bank Plc|IVY LEAGUE ASSOCIATES LT</t>
  </si>
  <si>
    <t>NIP/FBN/FAGBENRO TOLULOPE CHRISTIANAH/FBNMOBILE:IVY LEAGUE ASSOCIATES LTD/NONE</t>
  </si>
  <si>
    <t>NIP/FBN/AJOSE BABATUNDE NOJEEM/FBNMOBILE:IVY LEAGUE ASSOCIATES LTD/FOR BABATUNDE</t>
  </si>
  <si>
    <t>NIP/GTB/ILEBIYI SHULAMMITE AYOBAMI/Tolulope ILEBIYI tuition fee</t>
  </si>
  <si>
    <t>:ETZ INFLOW 09FG24012106461350135B33M:QR TRF FRM ARISA OBIAGELI AUGUSTINA</t>
  </si>
  <si>
    <t>NIP/OPAY/winner Amarachukwu ojiaku/Transfer from winner Amarachukwu ojiaku</t>
  </si>
  <si>
    <t>NIP/AMPER/POCKET - APP/OYINOLUWA ADELEYE to IVY LEAGUE ASSOCIATES LTDSent 80000</t>
  </si>
  <si>
    <t>NIP/FBN/AKINBILE HANIFAT TEMITOPE/IB:HANIFATAKINBILE</t>
  </si>
  <si>
    <t>NIP/FBN/OSHO FATAI ALANI/FBNMOBILE:IVY LEAGUE ASSOCIATES LTD/OSHO ABDULQUADRI OL</t>
  </si>
  <si>
    <t>NIP/OPAY/SODIQ OLUWANISOLA TIJANI/Tuition fee plus soft copy of practice kit</t>
  </si>
  <si>
    <t>Initial payment | TRF FRM SULEIMAN AISEGAME TO IVY LEAGUE ASSOCIATES LTD</t>
  </si>
  <si>
    <t>Balance payment for AAA and SBR| TRF FRM SULEIMAN AISEGAME TO IVY LEAGUE ASSOCIA</t>
  </si>
  <si>
    <t>NIP/GTB/OGUNKOLA MICHAEL ANUOLUWAPO/NIP Inflow from OGUNKOLA MICHAEL ANUOLUWAPO</t>
  </si>
  <si>
    <t>NIP/STBC/KAREN UCHECHUKWU ABAH/Tax revision</t>
  </si>
  <si>
    <t>NIP/FBN/ABUBAKAR ZELIHA ADAM/FBNMOBILE:IVY LEAGUE ASSOCIATES LTD/AISEGAME SULIEM</t>
  </si>
  <si>
    <t>NIP/STBC/ISRAEL ANUOM/Std lecture FM, AA and FR</t>
  </si>
  <si>
    <t>NIP/ABN/LATIFAT OLABISI SANUSI/TRFTution fee Revision and RegistrationFRM LATIFA</t>
  </si>
  <si>
    <t>TRANSFER BETWEEN CUSTOMERS 000021240114070120200000044539|AFM AND SFMhalf|NG-013-240114-204919759-752515-603||PRISCILLA GBEMISOLA UKPABIO REF:000021240114070120200000044539</t>
  </si>
  <si>
    <t>Electronic Money Transfer Levy 14012024 Electronic Money Transfer Levy - 14/01/2024</t>
  </si>
  <si>
    <t>TRANSFER BETWEEN CUSTOMERS via GTWORLD STANDARD CLASS SBR AND AAA OLANIKE IDOWU Intra Transfer REF:0124533814017840102290000202401150303 from IDOWU OLANIKE OLUWABUKOLA to IVY LEAGUE ASSOCIATES LIMITED</t>
  </si>
  <si>
    <t>TRANSFER BETWEEN CUSTOMERS 000012240115132943298055233000|IVY LEAGUE ASSOCIATES LIMITED|298055233||MORONFOLUWA JOSEPH ODEDEJI REF:000012240115132943298055233000</t>
  </si>
  <si>
    <t>TRANSFER BETWEEN CUSTOMERS 000014240115150205248030752605|TRFAFM March Diet TuitionFRM THECLA C EGWU TO IVY LEAGUE ASSOCIATES LIMITED|000014240115150122267486248970||THECLA C. EGWU REF:000014240115150205248030752605</t>
  </si>
  <si>
    <t>TRANSFER BETWEEN CUSTOMERS via GTWORLD Class Intra Transfer REF:0124533814005047746045000202401151723 from CORNELIUS JOY TEMITOPE to IVY LEAGUE ASSOCIATES LIMITED</t>
  </si>
  <si>
    <t>Electronic Money Transfer Levy 15012024 Electronic Money Transfer Levy - 15/01/2024</t>
  </si>
  <si>
    <t>TRANSFER BETWEEN CUSTOMERS Via GTWorld AFM June diet REF:209101766000000450002401160751 from ORIKOKU , OPEMIPO EBUNOLA to IVY LEAGUE ASSOCIATES LIMITED</t>
  </si>
  <si>
    <t>TRANSFER BETWEEN CUSTOMERS 000012240116105645298290074000|SBR Standard.APM revision|298290074||TOLUWANI OLAMIDE BAMGBOYE REF:000012240116105645298290074000</t>
  </si>
  <si>
    <t>TRANSFER BETWEEN CUSTOMERS via GTWORLD LECTURE FEE Intra Transfer REF:0124533814026604485630000202401161130 from LAWAL NAFEESAT ABOLANLE to IVY LEAGUE ASSOCIATES LIMITED</t>
  </si>
  <si>
    <t>TRANSFER BETWEEN CUSTOMERS 000001240116121810569054746626|Transfer from TOYIN DARE ODEYINDE to IVY LEAGUE ASSOCIATES LIMITED|OneBank Transfer from TOYIN DARE ODEYINDE to IVY LEAGUE ASSOCIATESREF:000001240116121810569054746626</t>
  </si>
  <si>
    <t>TRANSFER BETWEEN CUSTOMERS 000004240116121955072863252820|MOB/UTO/IVY LEAGUE ASS/Tutorial /20941109653|20941109653||NWANGELE VERONICA NGOZI REF:000004240116121955072863252820</t>
  </si>
  <si>
    <t>TRANSFER BETWEEN CUSTOMERS 000014240116123124296993331583|TRFSulaimon Khadijat SBL Intensive lectureFRM KHADIJAT BOLATITO SULAIMON TO IVY LEAGUE ASSOCIATES LI|000014240116122944265108821726||REF:000014240116123124296993331583</t>
  </si>
  <si>
    <t>TRANSFER BETWEEN CUSTOMERS 090267240116135437652101639508|AAA STRATEGIC DYLIS IJIEH OGHOMWEN|090267240116135437652101639508||DIXON OWIE OGHOMWEN REF:090267240116135437652101639508</t>
  </si>
  <si>
    <t>TRANSFER BETWEEN CUSTOMERS via GTWORLD Pm lecture fee Intra Transfer REF:0124533814014219149434000202401161803 from YUSUF, MARIAM MORENIKEJI to IVY LEAGUE ASSOCIATES LIMITED</t>
  </si>
  <si>
    <t>TRANSFER BETWEEN CUSTOMERS 000016240116191527000066589229|FBNMOBILE:IVY LEAGUE ASSOCIATES LIMITED/REG MA AND FA CLASSES|638410293268657514||OGUERI CHIDERA REF:000016240116191527000066589229</t>
  </si>
  <si>
    <t>TRANSFER BETWEEN CUSTOMERS 000004240116201027475060268432|MOB/UTO/IVY LEAGUE ASS/SBR Lecture/20950821371|20950821371||AKINSOLA GBENGA EMMANUEL REF:000004240116201027475060268432</t>
  </si>
  <si>
    <t>Electronic Money Transfer Levy 16012024 Electronic Money Transfer Levy - 16/01/2024</t>
  </si>
  <si>
    <t>TRANSFER BETWEEN CUSTOMERS 000016240117092842000068380765|FBNMOBILE:IVY LEAGUE ASSOCIATES LIMITED/FOR ACCA CLASSES|638410805228664379||AMADI STEPHANIE CHIDINMA REF:000016240117092842000068380765</t>
  </si>
  <si>
    <t>TRANSFER BETWEEN CUSTOMERS 090405240117094506229218505186|PART PAYMENT LECTURE FEE FOR PM AND FM/AT68_TRF2MPT20glf1747540536396828672|AT68_TRF2MPT20glf1747540536396828672||KINGSLEY MUOKA REF:090405240117094506229218505186</t>
  </si>
  <si>
    <t>TRANSFER BETWEEN CUSTOMERS via GTWORLD SBR Intensive Class Intra Transfer REF:0124533814045112520335000202401171134 from AYITI , ADEBAYO TIMOTHY to IVY LEAGUE ASSOCIATES LIMITED</t>
  </si>
  <si>
    <t>TRANSFER BETWEEN CUSTOMERS via GTWORLD , Intra Transfer REF:0124533814012658507560000202401171140 from RABIU, ADEKUNLE MICHAEL to IVY LEAGUE ASSOCIATES LIMITED</t>
  </si>
  <si>
    <t>TRANSFER BETWEEN CUSTOMERS via GTWORLD AA lecture fee- standard lecture Intra Transfer REF:0124533814001003462940000202401171152 from SUNMONU, SAIDAT OLUBUKOLA to IVY LEAGUE ASSOCIATES LIMITED</t>
  </si>
  <si>
    <t>TRANSFER BETWEEN CUSTOMERS via GTWORLD , Intra Transfer REF:0124533814015337891830000202401171745 from DEPEJU-SMITH OLAMIDE RIHANAT to IVY LEAGUE ASSOCIATES LIMITED</t>
  </si>
  <si>
    <t>Electronic Money Transfer Levy 17012024 Electronic Money Transfer Levy - 17/01/2024</t>
  </si>
  <si>
    <t>TRANSFER BETWEEN CUSTOMERS 000014240117221308217651255487|TRFIviePM standard classFRM ABIDOYE ADESUWA SOMORIN TO IVY LEAGUE ASSOCIATES LIMITED|000014240117221134269370052992||ABIDOYE ADESUWA REF:000014240117221308217651255487</t>
  </si>
  <si>
    <t>TRANSFER BETWEEN CUSTOMERS 000014240118111502215444193303|TRFTutorials PM FRFRM OLUWATOBILOBA MOYOSOLA ABIMBOLA TO IVY LEAGUE ASSOCIATES LIMITED|000014240118111421229202191509||OLUWATOBILOBA REF:000014240118111502215444193303</t>
  </si>
  <si>
    <t>TRANSFER BETWEEN CUSTOMERS 000014240118123243244829876523|TRFFor lectureFRM CHIKA SOPHIA EMEJURU TO IVY LEAGUE ASSOCIATES LIMITED|000014240118123212264760473111||CHIKA SOPHIA EMEJURU-117-DIAMREF:000014240118123243244829876523</t>
  </si>
  <si>
    <t>TRANSFER BETWEEN CUSTOMERS via GTWORLD ATX classes -Kikelomo James Intra Transfer REF:0124533814059913320350000202401181337 from JAMES,KIKELOMO BABATUNDE JANET to IVY LEAGUE ASSOCIATES LIMITED</t>
  </si>
  <si>
    <t>TRANSFER BETWEEN CUSTOMERS 000012240118152844298893833000|Lecture and Revison fees|298893833||SAMUEL JOHN MUSA REF:000012240118152844298893833000</t>
  </si>
  <si>
    <t>Electronic Money Transfer Levy 18012024 Electronic Money Transfer Levy - 18/01/2024</t>
  </si>
  <si>
    <t>TRANSFER BETWEEN CUSTOMERS 000016240119093629000078846180|PHUB:OUTWARD6851881-0_IVY LEAGUE ASSOCIATES LIMITE|638412537894311843||ADEYEMO OLAOLU MATTHEW REF:000016240119093629000078846180</t>
  </si>
  <si>
    <t>TRANSFER BETWEEN CUSTOMERS Via USSD GTBank Transfer 00000000551053687620907581810000035000202401191057/21.5/ from OSIBIE CHIAMAKA SYLVIA to IVY LEAGUE ASSOCIATES LIMITED</t>
  </si>
  <si>
    <t>TRANSFER BETWEEN CUSTOMERS via GTWORLD FM Intra Transfer REF:0124533814023758540530000202401191250 from OYENIYI EBUNOLUWA SAMUEL to IVY LEAGUE ASSOCIATES LIMITED</t>
  </si>
  <si>
    <t>TRANSFER BETWEEN CUSTOMERS 100033240119121044000066195798|JOSEPH OLUWALE OJEBIYI:8088566285|100033240119121044000066195798||JOSEPH OLUWALE OJEBIYI REF:100033240119121044000066195798</t>
  </si>
  <si>
    <t>TRANSFER BETWEEN CUSTOMERS via GTWORLD MA jan 2024 lectures Adejumoke Nna Intra Transfer REF:0124533814070578819640000202401191400 from NNA, ADEJUMOKE ADEBUKOLA to IVY LEAGUE ASSOCIATES LIMITED</t>
  </si>
  <si>
    <t>CASH DEPOSIT OLAOLU ADEYEMO</t>
  </si>
  <si>
    <t>TRANSFER BETWEEN CUSTOMERS via GTWORLD SBR and AFM Intra Transfer REF:0124533814011112110580000202401191434 from AKINLOLU RAHMAT OLANIKE to IVY LEAGUE ASSOCIATES LIMITED</t>
  </si>
  <si>
    <t>TRANSFER BETWEEN CUSTOMERS via GTWORLD Sbr June lectures Intra Transfer REF:0124533814013932122845000202401191437 from MUHAMMED HAUWA HASSAN to IVY LEAGUE ASSOCIATES LIMITED</t>
  </si>
  <si>
    <t>TRANSFER BETWEEN CUSTOMERS via GTWORLD AFM March intensive Intra Transfer REF:0124533814003747308935000202401191544 from IPINLAYE AYODEJI OLANREWAJU to IVY LEAGUE ASSOCIATES LIMITED</t>
  </si>
  <si>
    <t>TRANSFER BETWEEN CUSTOMERS 000014240119172316259658176045|TRFF5 and F6 TutorialFRM SAHEED OLASENI SALAMI TO IVY LEAGUE ASSOCIATES LIMITED|000014240119172110260766768102||SAHEED OLASENI SALAMIREF:000014240119172316259658176045</t>
  </si>
  <si>
    <t>TRANSFER BETWEEN CUSTOMERS 110006240119164125044228953701|ACCARIGHTCARD PAYMENT SERVICES LIMITED|0044228953701||Paystack REF:110006240119164125044228953701</t>
  </si>
  <si>
    <t>TRANSFER BETWEEN CUSTOMERS 000014240119181352242856966452|TRFPart payment tuition feeFRM JESUTOFUNMI DAMILOLA DADA TO IVY LEAGUE ASSOCIATES LIMITED|000014240119181325217126164789||JESUTOFUNMIREF:000014240119181352242856966452</t>
  </si>
  <si>
    <t>TRANSFER BETWEEN CUSTOMERS 000017240119182343750057402322|GTB-pm|638412854470117112||LAWRENCE DAMILARE OYENIYI REF:000017240119182343750057402322</t>
  </si>
  <si>
    <t>TRANSFER BETWEEN CUSTOMERS 000014240119191446264155591301|TRFFM intensive classFRM UGBUTA VINCENT KALU AND EZENWA CHIAMAKA RACHEAL TO IVY LEAGUE ASSOCIATES LI|000014240119191325251327686763||REF:000014240119191446264155591301</t>
  </si>
  <si>
    <t>TRANSFER BETWEEN CUSTOMERS via GTWORLD For SBR _AFM _AKINOLA AKINTUNDE Samson Intra Transfer REF:0124533814085460602260000202401191942 from AKINOLA AKINTUNDE SAMSON to IVY LEAGUE ASSOCIATES LIMITED</t>
  </si>
  <si>
    <t>TRANSFER BETWEEN CUSTOMERS via GTWORLD AFM Standard class and revision Intra Transfer REF:0124533814003540406945000202401192014 from TEMITOPE-ESAN MOYOSORE to IVY LEAGUE ASSOCIATES LIMITED</t>
  </si>
  <si>
    <t>Electronic Money Transfer Levy 19012024 Electronic Money Transfer Levy - 19/01/2024</t>
  </si>
  <si>
    <t>TRANSFER BETWEEN CUSTOMERS via GTWORLD , Intra Transfer REF:0124533814012235651010000202401201055 from IBIRONKE OLUWATOMIWA ELIZABETH to IVY LEAGUE ASSOCIATES LIMITED</t>
  </si>
  <si>
    <t>TRANSFER BETWEEN CUSTOMERS 000014240120110140241735437331|TRFAdm fee standard prof and inten skillsFRM WURAOLA OLUWADUNSIN OLORUNTOBA TO IVY LEAGUE ASSOCIATES|000014240120110045297175333570||REF:000014240120110140241735437331</t>
  </si>
  <si>
    <t>ATM/POS ACOUNT TO ACCOUNT TRANSFER -097764- -956602-Ayomide Ogunlade Lectur/889318471738LANG</t>
  </si>
  <si>
    <t>TRANSFER BETWEEN CUSTOMERS 000014240120114054255215973061|TRFFor tuitionto bal 49kFRM ZAINAB OYINDAMOLA ALIMI TO IVY LEAGUE ASSOCIATES LIMITED|000014240120113931286479967051||ZAINAB OYINDAMOLREF:000014240120114054255215973061</t>
  </si>
  <si>
    <t>TRANSFER BETWEEN CUSTOMERS 090110240120114200102971443282|NIP/AFM Intensive Class / SAMUEL OLUWASEYI BELLO to IVY LEAGUE ASSOC/0124533814|1705747320290||PocketApp REF:090110240120114200102971443282</t>
  </si>
  <si>
    <t>TRANSFER BETWEEN CUSTOMERS 000029240120115222119293672911|NIP TRF TOHEEB ODUNTAN BALOGUN to IVY LEAGUE ASSOCIATES LIMITED FM PM FR to IVY LEAGU|FT240220T3SB2JHT||TOHEEB ODUNTAN BALOGUN REF:000029240120115222119293672911</t>
  </si>
  <si>
    <t>TRANSFER BETWEEN CUSTOMERS via GTWORLD FA CLASSES JUNE 2024 ADEJUMOKE NNA Intra Transfer REF:0124533814070578819640000202401201208 from NNA, ADEJUMOKE ADEBUKOLA to IVY LEAGUE ASSOCIATES LIMITED</t>
  </si>
  <si>
    <t>Electronic Money Transfer Levy 20012024 Electronic Money Transfer Levy - 20/01/2024</t>
  </si>
  <si>
    <t>TRANSFER BETWEEN CUSTOMERS via GTWORLD , Intra Transfer REF:0124533814062916296430000202401202317 from FAGUNWA OLUWANISHOLA O to IVY LEAGUE ASSOCIATES LIMITED</t>
  </si>
  <si>
    <t>TRANSFER BETWEEN CUSTOMERS via GTWORLD Part payment for two ACCA (standard) Tax and FR lectures. Intra Transfer REF:0124533814000777711920000202401210917 from OGUNDIPE,EMMANUEL OYELADE to IVY LEAGUE ASSOCIATES LIMITED</t>
  </si>
  <si>
    <t>TRANSFER BETWEEN CUSTOMERS 000016240121123446000089767972|FBNMOBILE:IVY LEAGUE ASSOCIATES LIMITED/FR AND CBL|638414372862114853||ITIOLA CAROLINE OLUBUKOLA REF:000016240121123446000089767972</t>
  </si>
  <si>
    <t>Electronic Money Transfer Levy 21012024 Electronic Money Transfer Levy - 21/01/2024</t>
  </si>
  <si>
    <t>TRANSFER BETWEEN CUSTOMERS via GTWORLD , Intra Transfer REF:0124533814012658507530000202401212221 from RABIU, ADEKUNLE MICHAEL to IVY LEAGUE ASSOCIATES LIMITED</t>
  </si>
  <si>
    <t>TRANSFER BETWEEN CUSTOMERS via GTWORLD SBR weekend class Intra Transfer REF:0124533814002315304345000202401221042 from MOHAMMED, ABUBAKAR SADIQ to IVY LEAGUE ASSOCIATES LIMITED</t>
  </si>
  <si>
    <t>TRANSFER BETWEEN CUSTOMERS 000014240122123145283103752367|TRFFEES FOR GBENGA OLANIYAN STUDYING FOR THE ACCA EXAMSFRM ADEBOWALE MA134722 TO IVY LEAGUE ASSOCIAT|000014240122122522265242625369||REF:000014240122123145283103752367</t>
  </si>
  <si>
    <t>TRANSFER BETWEEN CUSTOMERS via GTWORLD Balance on ACCA Tax/FR June 2024 standard Intra Transfer REF:0124533814000777711965000202401221600 from OGUNDIPE,EMMANUEL OYELADE to IVY LEAGUE ASSOCIATES LIMITED</t>
  </si>
  <si>
    <t>TRANSFER BETWEEN CUSTOMERS 000014240122195416262363936510|TRFAPMFRM ADETUNJI ABOLANLE OLUSEUN TO IVY LEAGUE ASSOCIATES LIMITED|000014240122195357274835236028||ADETUNJI ABOLANLE OLUSEUN-117-DIREF:000014240122195416262363936510</t>
  </si>
  <si>
    <t>Electronic Money Transfer Levy 22012024 Electronic Money Transfer Levy - 22/01/2024</t>
  </si>
  <si>
    <t>23-Jan-2024 09:58 AM</t>
  </si>
  <si>
    <t>23-Jan-2024 10:01 AM</t>
  </si>
  <si>
    <t>23-Jan-2024 09:55 AM</t>
  </si>
  <si>
    <t>23-Jan-2024 08:41 PM</t>
  </si>
  <si>
    <t>23-Jan-2024 06:30 AM</t>
  </si>
  <si>
    <t>23-Jan-2024 08:44 AM</t>
  </si>
  <si>
    <t>23-Jan-2024 12:40 PM</t>
  </si>
  <si>
    <t>23-Jan-2024 04:01 PM</t>
  </si>
  <si>
    <t>23-Jan-2024 09:06 AM</t>
  </si>
  <si>
    <t>23-Jan-2024 06:45 PM</t>
  </si>
  <si>
    <t>23-Jan-2024 06:41 AM</t>
  </si>
  <si>
    <t>24-Jan-2024 06:35 PM</t>
  </si>
  <si>
    <t>24-Jan-2024 10:26 AM</t>
  </si>
  <si>
    <t>24-Jan-2024 07:16 AM</t>
  </si>
  <si>
    <t>24-Jan-2024 08:34 AM</t>
  </si>
  <si>
    <t>24-Jan-2024 03:48 PM</t>
  </si>
  <si>
    <t>24-Jan-2024 12:05 PM</t>
  </si>
  <si>
    <t>25-Jan-2024 10:29 AM</t>
  </si>
  <si>
    <t>25-Jan-2024 05:25 PM</t>
  </si>
  <si>
    <t>25-Jan-2024 04:33 PM</t>
  </si>
  <si>
    <t>25-Jan-2024 10:35 AM</t>
  </si>
  <si>
    <t>25-Jan-2024 10:44 AM</t>
  </si>
  <si>
    <t>25-Jan-2024 01:47 PM</t>
  </si>
  <si>
    <t>25-Jan-2024 07:46 PM</t>
  </si>
  <si>
    <t>25-Jan-2024 10:16 AM</t>
  </si>
  <si>
    <t>25-Jan-2024 09:02 PM</t>
  </si>
  <si>
    <t>25-Jan-2024 06:29 PM</t>
  </si>
  <si>
    <t>26-Jan-2024 06:09 PM</t>
  </si>
  <si>
    <t>26-Jan-2024 08:43 PM</t>
  </si>
  <si>
    <t>26-Jan-2024 09:00 AM</t>
  </si>
  <si>
    <t>26-Jan-2024 09:01 AM</t>
  </si>
  <si>
    <t>26-Jan-2024 11:34 AM</t>
  </si>
  <si>
    <t>26-Jan-2024 07:53 PM</t>
  </si>
  <si>
    <t>26-Jan-2024 08:57 PM</t>
  </si>
  <si>
    <t>26-Jan-2024 06:29 PM</t>
  </si>
  <si>
    <t>26-Jan-2024 01:30 PM</t>
  </si>
  <si>
    <t>26-Jan-2024 02:46 PM</t>
  </si>
  <si>
    <t>26-Jan-2024 09:32 AM</t>
  </si>
  <si>
    <t>26-Jan-2024 10:55 AM</t>
  </si>
  <si>
    <t>26-Jan-2024 08:31 AM</t>
  </si>
  <si>
    <t>26-Jan-2024 08:56 AM</t>
  </si>
  <si>
    <t>26-Jan-2024 02:51 PM</t>
  </si>
  <si>
    <t>26-Jan-2024 06:53 PM</t>
  </si>
  <si>
    <t>26-Jan-2024 02:29 PM</t>
  </si>
  <si>
    <t>26-Jan-2024 09:49 AM</t>
  </si>
  <si>
    <t>26-Jan-2024 12:32 PM</t>
  </si>
  <si>
    <t>26-Jan-2024 03:47 PM</t>
  </si>
  <si>
    <t>26-Jan-2024 06:22 AM</t>
  </si>
  <si>
    <t>26-Jan-2024 07:30 PM</t>
  </si>
  <si>
    <t>26-Jan-2024 03:38 PM</t>
  </si>
  <si>
    <t>26-Jan-2024 02:07 PM</t>
  </si>
  <si>
    <t>26-Jan-2024 10:32 AM</t>
  </si>
  <si>
    <t>27-Jan-2024 04:59 PM</t>
  </si>
  <si>
    <t>27-Jan-2024 07:45 AM</t>
  </si>
  <si>
    <t>27-Jan-2024 06:59 PM</t>
  </si>
  <si>
    <t>27-Jan-2024 05:29 AM</t>
  </si>
  <si>
    <t>27-Jan-2024 05:56 AM</t>
  </si>
  <si>
    <t>27-Jan-2024 12:45 PM</t>
  </si>
  <si>
    <t>27-Jan-2024 07:16 PM</t>
  </si>
  <si>
    <t>27-Jan-2024 09:59 AM</t>
  </si>
  <si>
    <t>27-Jan-2024 11:55 AM</t>
  </si>
  <si>
    <t>27-Jan-2024 12:23 PM</t>
  </si>
  <si>
    <t>27-Jan-2024 05:18 PM</t>
  </si>
  <si>
    <t>27-Jan-2024 11:19 AM</t>
  </si>
  <si>
    <t>27-Jan-2024 09:04 PM</t>
  </si>
  <si>
    <t>27-Jan-2024 10:29 AM</t>
  </si>
  <si>
    <t>27-Jan-2024 10:02 AM</t>
  </si>
  <si>
    <t>28-Jan-2024 04:52 AM</t>
  </si>
  <si>
    <t>28-Jan-2024 02:16 PM</t>
  </si>
  <si>
    <t>28-Jan-2024 02:39 PM</t>
  </si>
  <si>
    <t>28-Jan-2024 02:28 PM</t>
  </si>
  <si>
    <t>28-Jan-2024 07:36 AM</t>
  </si>
  <si>
    <t>29-Jan-2024 06:50 AM</t>
  </si>
  <si>
    <t>29-Jan-2024 09:49 AM</t>
  </si>
  <si>
    <t>29-Jan-2024 10:14 AM</t>
  </si>
  <si>
    <t>NIP/UBA/MICHAEL EBITIMI TONMAYE/MOB2/UTO/To IVY LTD/Financial management class</t>
  </si>
  <si>
    <t>NIP/GTB/EBOWE JOY OFURE/SBL</t>
  </si>
  <si>
    <t>NIP/GTB/OGEGE EMOSHIOKEKE AUGUSTINA/AAA Balance tuition fee and AA &amp; SBR video r</t>
  </si>
  <si>
    <t>NIP/ABN/FLORA TERNA NONGOMIN/TRFSBR IntensiveFloraFRM FLORA TERNA NONGOMIN TO IV</t>
  </si>
  <si>
    <t>NIP/ABN/OLUCHUKWU MIRIAM NNEBOH/TRFPART PAYMENT FOR TUITION FEEFRM OLUCHUKWU MIR</t>
  </si>
  <si>
    <t>Prt pmt- SBL Lecture| TRF FRM ISAAC AYANFE SANNI TO IVY LEAGUE ASSOCIATES LTD</t>
  </si>
  <si>
    <t>NIP/GTB/LAWAL OLUWAFUNKE ABOSEDE/IFRS in Diploma course Jun24</t>
  </si>
  <si>
    <t>NIP/GTB/EBOWE JOY OFURE/ACCA lectures</t>
  </si>
  <si>
    <t>Tuition fee| TRF FRM IFEOMA VIVIAN IFEANACHO TO IVY LEAGUE ASSOCIATES LTD</t>
  </si>
  <si>
    <t>NIP Charge:Refund - Lecturesstd</t>
  </si>
  <si>
    <t>NIP Charge:Refund - othersECR</t>
  </si>
  <si>
    <t>Refund - LecturesstdCIB//NIP TFR TO AINA PETER ADEBOLA/GTB</t>
  </si>
  <si>
    <t>Refund - othersECRCIB//NIP TFR TO OSHIBOLU AHMED OLUWASEYI/GTB</t>
  </si>
  <si>
    <t>Deposit Financial accounting| TRF FRM OMODOLAPO FLORENCE BAMIDELE TO IVY LEAGUE</t>
  </si>
  <si>
    <t>NIP/ECO/OLUWADAMILOLA OLABANJI/REFENG1003516109 BO OLUWADAMILOLA OLABANJI IFO IV</t>
  </si>
  <si>
    <t>NIP/ABN/FAVOUR OROMUNO EKENIFOME/TRFFRM FAVOUR OROMUNO EKENIFOME TO IVY LEAGUE A</t>
  </si>
  <si>
    <t>NIP/UBA/FANIYAN ADEOLUWA CATHERINE/MOB/UTO/IVY LEAGUE ASS/tuition reg/2108871682</t>
  </si>
  <si>
    <t>NIP/FCMB/OLAWOYIN TOLUWANI JOSIAH/AppPayment for SBL and SBR Lectures To Zenith</t>
  </si>
  <si>
    <t>NIP/FBN/SOGOLO ELOGHENE LAURENTA/FBNMOBILE:IVY LEAGUE ASSOCIATES LTD/BAL FM LECT</t>
  </si>
  <si>
    <t>NIP/WBP/ABISOLA ABISOYE ADESINA/ZENITH BANK-</t>
  </si>
  <si>
    <t>NIP/ABN/OLUWAKEMI ESTHER IBIKUNLE-106-DIAMONDXTR/TRFFor prof standard classFRM O</t>
  </si>
  <si>
    <t>NIP/GTB/TAMUNOALA  EMMANUEL FUBARA/AFM STANDARD CLASS</t>
  </si>
  <si>
    <t>NIP/STBC/MATTHEW OLUWASEUN RAJI/IVY LEAGUE ASSOCIATES LTD</t>
  </si>
  <si>
    <t>NIP/GTB/KAJA CHIJIOKE OGBONNAYA/SBR TUITION JUNE DIET</t>
  </si>
  <si>
    <t>NIP/PBNL/AYODELEGBENGA AKINDELE/AYODELEGBENGA AKINDELE</t>
  </si>
  <si>
    <t>NIP/KUDA/SHITTABEY, JOSEPH TEMIDAYO/SHITTABEY TEMIDAYO- DIPIFR LECTURE FEES</t>
  </si>
  <si>
    <t>NIP/GTB/OGBEBOR OSATOHANMWEN GLORIA/via GTWORLD</t>
  </si>
  <si>
    <t>Tuition Fee revision and Reg| TRF FRM CHUKWUMA FRANKLIN ONYEGBULA TO IVY LEAGUE</t>
  </si>
  <si>
    <t>SBR n ATAX lec n revn n new std registra| TRF FRM DAMILOLA JUDITH OLAYEMI TO IVY</t>
  </si>
  <si>
    <t>Access to class recording| TRF FRM KAOSARA ADEYOOLA ALIMI TO IVY LEAGUE ASSOCIAT</t>
  </si>
  <si>
    <t>NIP/STBC/JULIUS ENITAN OLAJIDE/TRF FRM JULIUS ENITAN OLAJIDE</t>
  </si>
  <si>
    <t>NIP/FBN/OMENYE OKECHUKWU PATRICK/FBNMOBILE:IVY LEAGUE ASSOCIATES LTD/FM AND TAX</t>
  </si>
  <si>
    <t>:ISW INFLOW CR|OPY|ZIB|260124195241|345909:AFM Deposit</t>
  </si>
  <si>
    <t>NIP/GTB/OWOLESHO TOYOSI MARY/NIP Inflow from OWOLESHO TOYOSI MARY</t>
  </si>
  <si>
    <t>NIP/FBN/OBISESAN ABIDEMI JANET/FBNMOBILE:IVY LEAGUE ASSOCIATES LTD/4896868   AA</t>
  </si>
  <si>
    <t>NIP/GTB/UBIEBOR-KING  AGHOGHO/via GTWORLD</t>
  </si>
  <si>
    <t>NIP/VFD/OYEWUNMI TIMOTHY OYEDEPO/NIP/Payment for SBR lecture / To IVY LEAGUE ASS</t>
  </si>
  <si>
    <t>MA FEES | TRF FRM RAPHAEL UCHENNA UGBONAGHARA TO IVY LEAGUE ASSOCIATES LTD</t>
  </si>
  <si>
    <t>Tuition Fee Part Payment| TRF FRM SHERIFDEEN SHOLA OGUNLANA TO IVY LEAGUE ASSOCI</t>
  </si>
  <si>
    <t>NIP/FBN/OLATUNBOSUN AYOKUNLE/FBNMOBILE:IVY LEAGUE ASSOCIATES LTD/NONE</t>
  </si>
  <si>
    <t>NIP/KUDA/JESSICA NNENNA OKECHUKWU/JESSICA OKECHUKWU AAA</t>
  </si>
  <si>
    <t>For APM| TRF FRM CHINONYEREM EMMANUELLA ANYIM TO IVY LEAGUE ASSOCIATES LTD</t>
  </si>
  <si>
    <t>NIP/GTB/UMEASIEGBU CHIOMA JENNIFER/AFM Lectures</t>
  </si>
  <si>
    <t>Lecture fee and Registration fee | TRF FRM IFEOLUWA ADEPEJU GBADEBO TO IVY LEAGU</t>
  </si>
  <si>
    <t>NIP/GTB/OLAWALE TOLULOPE DEBORAH/SBR lecture</t>
  </si>
  <si>
    <t>AFM AND REG FEE JUNE 24| TRF FRM AMINU MUHAMMAD RABIU TO IVY LEAGUE ASSOCIATES L</t>
  </si>
  <si>
    <t>NIP/STBC/OLALEKAN WASIU OLAITAN/AAA &amp;ATX</t>
  </si>
  <si>
    <t>NIP/STLB/FEYISAYO UMAR MUSTAPHA/Transfer from FEYISAYO UMAR MUSTAPHA to IVY LEAG</t>
  </si>
  <si>
    <t>NIP/KUDA/AMODU, BUKUNMI TAIWO/ACCA LESSON FEES</t>
  </si>
  <si>
    <t>NIP/ABN/UFUOMA MAYOWA NAPOLEON/TRFSBR  APMFRM UFUOMA MAYOWA NAPOLEON TO IVY LEAG</t>
  </si>
  <si>
    <t>NIP/OPAY/PRAISE OLUWATOSIN OLADOSU/Transfer from PRAISE OLUWATOSIN OLADOSU</t>
  </si>
  <si>
    <t>Payment for SBL and SBR classes.| TRF FRM DARE LOVE OLUWASEUN TO IVY LEAGUE ASSO</t>
  </si>
  <si>
    <t>NIP/FCMB/OWORU ADEKUNLE OLATUNDE/Applecture fee To Zenith Bank IVY LEAGUE ASSOCI</t>
  </si>
  <si>
    <t>NIP/ABN/OJAJUNI FOLUSHO IBUKUNOLUWA-117-DIAMOND /TRFPart payment for SBR class J</t>
  </si>
  <si>
    <t>NIP/UBA/AYINLA ABIODUN AFEEZ/MOB/UTO/IVY LEAGUE ASS/AAA Lecture/21148340982</t>
  </si>
  <si>
    <t>NIP/GTB/AKANDE  DEBORAH IFEOLUWA/Part Payment of Tution Fee</t>
  </si>
  <si>
    <t>FR March 24 Intensive Class| TRF FRM BLESSING IMEH DURU TO IVY LEAGUE ASSOCIATES</t>
  </si>
  <si>
    <t>NIP/GTB/ADEJAYAN AYOMIDE VIVIAN/NIP Inflow from ADEJAYAN AYOMIDE VIVIAN</t>
  </si>
  <si>
    <t>NIP/GTB/ODUKOYA  AUGUSTINE OLAWALE/Reg And Tuition</t>
  </si>
  <si>
    <t>NIP/ABN/KALUSI PHILIP OGHENEOCHUKO-106-DIAMONDXT/TRFAritetsoma WilbertFRM KALUSI</t>
  </si>
  <si>
    <t>NIP/OPAY/RICHARD CHUKWU/Richy</t>
  </si>
  <si>
    <t>NIP/FBN/ABASIONO EDIMA UFOT/FBNMOBILE:IVY LEAGUE ASSOCIATES LTD/TUITION</t>
  </si>
  <si>
    <t>NIP/FBN/AGUBUZO SOMTOCHUKWU THELMA/FBNMOBILE:IVY LEAGUE ASSOCIATES LTD/NONE</t>
  </si>
  <si>
    <t>NIP/FCMB/OKEOWO VICTOR AYOMIDE/App To Zenith Bank IVY LEAGUE ASSOCIATES LTD</t>
  </si>
  <si>
    <t>NIP/ABN/BIHU BEAUTY AYON/TRFRegAA  AM classRevisionFRM BIHU BEAUTY AYON TO IVY L</t>
  </si>
  <si>
    <t>NIP/OPAY/VERA OBEHI OFEIMU/payment for classes</t>
  </si>
  <si>
    <t>NIP/GTB/YEKINI  BISOLA KEMI/AFM</t>
  </si>
  <si>
    <t>NIP/WBP/MOHAMMED BABA MUSA/ZENITH BANK-Part payment for Classes</t>
  </si>
  <si>
    <t>NIP/FBN/OLAWEPO LYDIA MODUPE/FBNMOBILE:IVY LEAGUE ASSOCIATES LTD/CBL AND PM</t>
  </si>
  <si>
    <t>NIP/ABN/ARINZE VINCENT OFOEGBU/TRFTutorial feeFRM ARINZE VINCENT OFOEGBU TO IVY</t>
  </si>
  <si>
    <t>NIP/FBN/NATHANIEL ABIOLA ADEOLUWA/FBNMOBILE:IVY LEAGUE ASSOCIATES LTD/FINAL BALANCE AFM INTENSIVE CLASS</t>
  </si>
  <si>
    <t>NIP/STBC/KAREEMAH OLASHILE LAWAL/Online access</t>
  </si>
  <si>
    <t>NIP/NIBSS/FINCRA DISBURSEMENTS/Transfer from Ifeoluwa Ibrahim, Jun AFM APM Ife Ibrahim</t>
  </si>
  <si>
    <t>TRANSFER BETWEEN CUSTOMERS Via GTWorld REF:275149422000000400002401230812 from OJORI BOLUWATIFE JANET to IVY LEAGUE ASSOCIATES LIMITED</t>
  </si>
  <si>
    <t>TRANSFER BETWEEN CUSTOMERS 090267240123102843357001777985|STANDARD CLASS FOR PM, FM AND FR|090267240123102843357001777985||AJAYI, OLUWADUNSIN ABIGAIL REF:090267240123102843357001777985</t>
  </si>
  <si>
    <t>TRANSFER BETWEEN CUSTOMERS via GTWORLD Boluwatife Adekoya- FM class Intra Transfer REF:0124533814074151379440000202401231734 from ADEKOYA BOLUWATIFE EBUNOLUWA to IVY LEAGUE ASSOCIATES LIMITED</t>
  </si>
  <si>
    <t>TRANSFER BETWEEN CUSTOMERS via GTWORLD , Intra Transfer REF:01245338140122810962107000202401231815 from OGBONDU OTHUKE to IVY LEAGUE ASSOCIATES LIMITED</t>
  </si>
  <si>
    <t>Electronic Money Transfer Levy 23012024 Electronic Money Transfer Levy - 23/01/2024</t>
  </si>
  <si>
    <t>TRANSFER BETWEEN CUSTOMERS 000012240124073347300323333000|SBR and AFM|300323333||MODUPE OMOTAYO KAFI REF:000012240124073347300323333000</t>
  </si>
  <si>
    <t>TRANSFER BETWEEN CUSTOMERS 000014240124142942241035316647|TRFTUITION FEE FOR JUNE 2024 ACCA EXAMSFRM EBERE MARYJANE AZUBUIKE TO IVY LEAGUE ASSOCIATES LIMITED|000014240124142724234638807849||EREF:000014240124142942241035316647</t>
  </si>
  <si>
    <t>TRANSFER BETWEEN CUSTOMERS Via GTWorld Lecture fee®. REF:209741778000000950002401241845 from BALOGUN LATEEF OLAWALE to IVY LEAGUE ASSOCIATES LIMITED</t>
  </si>
  <si>
    <t>TRANSFER BETWEEN CUSTOMERS via GTWORLD OBU mentorship Intra Transfer REF:0124533814024394676675000202401242156 from OFEIMU EHINOMEN JUNIOR to IVY LEAGUE ASSOCIATES LIMITED</t>
  </si>
  <si>
    <t>Electronic Money Transfer Levy 24012024 Electronic Money Transfer Levy - 24/01/2024</t>
  </si>
  <si>
    <t>TRANSFER BETWEEN CUSTOMERS via Internet Banking Standard Lecture (AA &amp; PM) from RAIMI-LAWAL OLAGOKE WAHAB to IVY LEAGUE ASSOCIATES LIMITED</t>
  </si>
  <si>
    <t>TRANSFER BETWEEN CUSTOMERS via GTWORLD Registration and payment for 1 paper Intra Transfer REF:0124533814026619575845000202401251034 from UCHE PATRICIA OLANMA to IVY LEAGUE ASSOCIATES LIMITED</t>
  </si>
  <si>
    <t>TRANSFER BETWEEN CUSTOMERS via GTWORLD , Intra Transfer REF:01245338140121837140100000202401251225 from ADEBAYO KEHINDE FUNMILOLA to IVY LEAGUE ASSOCIATES LIMITED</t>
  </si>
  <si>
    <t>TRANSFER BETWEEN CUSTOMERS Via GTWorld SeyiOtunlaFA REF:227734454000000300002401251422 from OTUNLA OLUWASEYI AYOMIDE to IVY LEAGUE ASSOCIATES LIMITED</t>
  </si>
  <si>
    <t>TRANSFER BETWEEN CUSTOMERS via GTWORLD FR Standard June Class Intra Transfer REF:0124533814000915953140000202401251434 from KOLOFO ADEM to IVY LEAGUE ASSOCIATES LIMITED</t>
  </si>
  <si>
    <t>TRANSFER BETWEEN CUSTOMERS 000016240125155342000008318969|FBNMOBILE:IVY LEAGUE ASSOCIATES LIMITED/J ORIWOH OBU PROJECT MENTORSHIP|638417948225526611||ORIWOH JOSHUA EIMHENYA REF:000016240125155342000008318969</t>
  </si>
  <si>
    <t>TRANSFER BETWEEN CUSTOMERS 000014240125171831219731183386|TRFFRM TEKENA OBA TO IVY LEAGUE ASSOCIATES LIMITED|000014240125171818219906981560||TEKENA OBA REF:000014240125171831219731183386</t>
  </si>
  <si>
    <t>TRANSFER BETWEEN CUSTOMERS via GTWORLD SBR, AFM &amp; AAA Intra Transfer REF:01245338140177759599125000202401251810 from OKPALA , EBUKA JUDE to IVY LEAGUE ASSOCIATES LIMITED</t>
  </si>
  <si>
    <t>TRANSFER BETWEEN CUSTOMERS via GTWORLD Acca Lectures Fees for PM and Tax Intra Transfer REF:0124533814001849467460000202401251938 from ADEFOPE OLUWADAMILOLA OLUWASEU to IVY LEAGUE ASSOCIATES LIMITED</t>
  </si>
  <si>
    <t>Electronic Money Transfer Levy 25012024 Electronic Money Transfer Levy - 25/01/2024</t>
  </si>
  <si>
    <t>TRANSFER BETWEEN CUSTOMERS 000014240126091931248528071189|TRFOkoye Henry OnyebuchiFRM HENRY ONYEBUCHI OKOYE TO IVY LEAGUE ASSOCIATES LIMITED|000014240126091857279693570348||HENRY ONYEBUCHI OKREF:000014240126091931248528071189</t>
  </si>
  <si>
    <t>TRANSFER BETWEEN CUSTOMERS via GTWORLD Awoyemi Awoyokun Intra Transfer REF:0124533814000129640135000202401261054 from AWOYOKUN AWOYEMI, TOLULOPE to IVY LEAGUE ASSOCIATES LIMITED</t>
  </si>
  <si>
    <t>TRANSFER BETWEEN CUSTOMERS 000012240126141828301035059000|Part payment SBL Andamp SBR|301035059||FRANKLIN CHINEDU EJIOFOR REF:000012240126141828301035059000</t>
  </si>
  <si>
    <t>TRANSFER BETWEEN CUSTOMERS via GTWORLD Mrs Oluwatosin Olu-Theophilus Tax &amp;FM Intra Transfer REF:0124533814000616377985000202401261532 from OLUWATOSIN,OLU-THEOPHILUS to IVY LEAGUE ASSOCIATES LIMITED</t>
  </si>
  <si>
    <t>TRANSFER BETWEEN CUSTOMERS 000010240126144203111052045760|REFENG1011206882 BO AKINTUNDE AKINTUNDE IFO IVY L|ENG1011206882||AKINTUNDE AKINTUNDE REF:000010240126144203111052045760</t>
  </si>
  <si>
    <t>TRANSFER BETWEEN CUSTOMERS 000021240126030129200000023421|For Nnamdi Ohaeri AFM lectures|NG-013-240126-162428668-724418-673||MELVIN NNAMDI OHAERI REF:000021240126030129200000023421</t>
  </si>
  <si>
    <t>TRANSFER BETWEEN CUSTOMERS via GTWORLD SBR and AAA lectures Intra Transfer REF:0124533814015439674095000202401261819 from ORESANYA, OMOTAYO ABAYOMI to IVY LEAGUE ASSOCIATES LIMITED</t>
  </si>
  <si>
    <t>TRANSFER BETWEEN CUSTOMERS 000014240126185924244876036477|TRFTuition fee for AAAFRM PATRICK DANIEL OKOH TO IVY LEAGUE ASSOCIATES LIMITED|000014240126185850258232533417||PATRICK DANIEL OKOH REF:000014240126185924244876036477</t>
  </si>
  <si>
    <t>TRANSFER BETWEEN CUSTOMERS via GTWORLD Advance Tuition Professional Intra Transfer REF:0124533814024764805177500202401262051 from OREGBESAN OLAJIDE SEGUN to IVY LEAGUE ASSOCIATES LIMITED</t>
  </si>
  <si>
    <t>TRANSFER BETWEEN CUSTOMERS via GTWORLD , Intra Transfer REF:01245338140450994673107000202401262106 from OMOAFEH PRINCEWILL OSAYEMERE to IVY LEAGUE ASSOCIATES LIMITED</t>
  </si>
  <si>
    <t>Electronic Money Transfer Levy 26012024 Electronic Money Transfer Levy - 26/01/2024</t>
  </si>
  <si>
    <t>TRANSFER BETWEEN CUSTOMERS via GTWORLD SBR SBL Intra Transfer REF:01245338140173558392100000202401270546 from ONABAMIRO ADEOLA OLUFUNMIBI to IVY LEAGUE ASSOCIATES LIMITED</t>
  </si>
  <si>
    <t>TRANSFER BETWEEN CUSTOMERS 000012240127060248301208841000|IVY LEAGUE ASSOCIATES LIMITED|301208841||OLAMIDE ADEOLA OLUYEMI REF:000012240127060248301208841000</t>
  </si>
  <si>
    <t>TRANSFER BETWEEN CUSTOMERS via GTWORLD AAA lectures Intra Transfer REF:0124533814002546520535000202401271210 from ANIMASHAUN OLAMIDE KAZEEM to IVY LEAGUE ASSOCIATES LIMITED</t>
  </si>
  <si>
    <t>TRANSFER BETWEEN CUSTOMERS 100026240127143201000040966266|Transfer from Obinna Usulor (SBL. No: 5594237. Uchenna Anukam.) |XPS/20240127/14/203149616272454||Obinna Usulor REF:100026240127143201000040966266</t>
  </si>
  <si>
    <t>TRANSFER BETWEEN CUSTOMERS 000014240127162401288945131165|TRFFRM AKINWALE BABATUNDE ODEWALE TO IVY LEAGUE ASSOCIATES LIMITED|000014240127162325270677928700||AKINWALE BABATUNDE ODEWALE REF:000014240127162401288945131165</t>
  </si>
  <si>
    <t>TRANSFER BETWEEN CUSTOMERS trGP tnx_2bXvFJn3JPSqkZr7yYbN0S7Skxn CHIOMA PERPETUAL ONAOLAPO058 0124533814 CAVEY CONSULT LIMITEIVY LEAGUE ASSOCIATE REF:28801575994500000000tnx_2bXvFJn3JPSqkZr7yYbN0S7Skx</t>
  </si>
  <si>
    <t>TRANSFER BETWEEN CUSTOMERS via GTWORLD DipIFRS Intra Transfer REF:0124533814046387378740000202401271817 from DADA BLESSING TEMITOPE to IVY LEAGUE ASSOCIATES LIMITED</t>
  </si>
  <si>
    <t>TRANSFER BETWEEN CUSTOMERS via GTWORLD SBL lecture..Ojewumi Ibukun Intra Transfer REF:0124533814010677371545000202401271849 from OJEWUMI, IBUKUN O. to IVY LEAGUE ASSOCIATES LIMITED</t>
  </si>
  <si>
    <t>TRANSFER BETWEEN CUSTOMERS via GTWORLD SBR JUNE Intra Transfer REF:0124533814026222775835000202401272010 from MADUKA WINIFRED AMARACHI to IVY LEAGUE ASSOCIATES LIMITED</t>
  </si>
  <si>
    <t>Electronic Money Transfer Levy 27012024 Electronic Money Transfer Levy - 27/01/2024</t>
  </si>
  <si>
    <t>TRANSFER BETWEEN CUSTOMERS via GTWORLD , Intra Transfer REF:0124533814012063932355000202401280949 from ANINYE, OGECHUKWUKAMA ROSEMARY to IVY LEAGUE ASSOCIATES LIMITED</t>
  </si>
  <si>
    <t>TRANSFER BETWEEN CUSTOMERS via GTWORLD , Intra Transfer REF:0124533814010695989850000202401281358 from ADELEYE BABAJIDE SAMUEL to IVY LEAGUE ASSOCIATES LIMITED</t>
  </si>
  <si>
    <t>Electronic Money Transfer Levy 28012024 Electronic Money Transfer Levy - 28/01/2024</t>
  </si>
  <si>
    <t>TRANSFER BETWEEN CUSTOMERS 000014240129051231217304478003|TRFTax intensive xlassFRM OLUWAYEMISI OLUWANISOLA FAGUNWA TO IVY LEAGUE ASSOCIATES LIMITED|000014240129051156242581077835||OLUWAYEMISREF:000014240129051231217304478003</t>
  </si>
  <si>
    <t>TRANSFER BETWEEN CUSTOMERS 000036240129110002465647720065|Transfer Frm ABIOLA ISAAC AKINYIMIKA-PM and FM - March 2024- TO IVY LEAGUE ASSOCIATES LIMITED 835539|835539551570546334||ABIOLA ISAACREF:000036240129110002465647720065</t>
  </si>
  <si>
    <t>29-Jan-2024 11:51 AM</t>
  </si>
  <si>
    <t>29-Jan-2024 01:04 PM</t>
  </si>
  <si>
    <t>29-Jan-2024 06:33 PM</t>
  </si>
  <si>
    <t>29-Jan-2024 07:37 PM</t>
  </si>
  <si>
    <t>30-Jan-2024 09:53 AM</t>
  </si>
  <si>
    <t>30-Jan-2024 10:19 AM</t>
  </si>
  <si>
    <t>30-Jan-2024 12:19 PM</t>
  </si>
  <si>
    <t>30-Jan-2024 12:21 PM</t>
  </si>
  <si>
    <t>30-Jan-2024 12:24 PM</t>
  </si>
  <si>
    <t>30-Jan-2024 12:42 PM</t>
  </si>
  <si>
    <t>30-Jan-2024 01:57 PM</t>
  </si>
  <si>
    <t>30-Jan-2024 03:24 PM</t>
  </si>
  <si>
    <t>30-Jan-2024 03:37 PM</t>
  </si>
  <si>
    <t>30-Jan-2024 05:59 PM</t>
  </si>
  <si>
    <t>30-Jan-2024 06:43 PM</t>
  </si>
  <si>
    <t>31-Jan-2024 09:19 AM</t>
  </si>
  <si>
    <t>31-Jan-2024 10:51 PM</t>
  </si>
  <si>
    <t>01-Feb-2024 10:06 AM</t>
  </si>
  <si>
    <t>01-Feb-2024 01:14 PM</t>
  </si>
  <si>
    <t>01-Feb-2024 04:55 PM</t>
  </si>
  <si>
    <t>01-Feb-2024 07:19 PM</t>
  </si>
  <si>
    <t>01-Feb-2024 07:21 PM</t>
  </si>
  <si>
    <t>02-Feb-2024 09:24 AM</t>
  </si>
  <si>
    <t>02-Feb-2024 12:35 PM</t>
  </si>
  <si>
    <t>02-Feb-2024 07:01 PM</t>
  </si>
  <si>
    <t>02-Feb-2024 08:31 PM</t>
  </si>
  <si>
    <t>02-Feb-2024 08:37 PM</t>
  </si>
  <si>
    <t>03-Feb-2024 06:49 AM</t>
  </si>
  <si>
    <t>03-Feb-2024 06:50 AM</t>
  </si>
  <si>
    <t>03-Feb-2024 06:51 AM</t>
  </si>
  <si>
    <t>03-Feb-2024 08:12 AM</t>
  </si>
  <si>
    <t>03-Feb-2024 08:31 AM</t>
  </si>
  <si>
    <t>03-Feb-2024 09:28 AM</t>
  </si>
  <si>
    <t>03-Feb-2024 09:31 AM</t>
  </si>
  <si>
    <t>03-Feb-2024 11:04 AM</t>
  </si>
  <si>
    <t>03-Feb-2024 01:47 PM</t>
  </si>
  <si>
    <t>03-Feb-2024 03:52 PM</t>
  </si>
  <si>
    <t>03-Feb-2024 04:33 PM</t>
  </si>
  <si>
    <t>04-Feb-2024 07:24 AM</t>
  </si>
  <si>
    <t>04-Feb-2024 07:31 AM</t>
  </si>
  <si>
    <t>04-Feb-2024 07:50 AM</t>
  </si>
  <si>
    <t>04-Feb-2024 07:52 AM</t>
  </si>
  <si>
    <t>04-Feb-2024 08:12 AM</t>
  </si>
  <si>
    <t>04-Feb-2024 09:21 AM</t>
  </si>
  <si>
    <t>04-Feb-2024 09:51 AM</t>
  </si>
  <si>
    <t>04-Feb-2024 11:46 AM</t>
  </si>
  <si>
    <t>04-Feb-2024 05:01 PM</t>
  </si>
  <si>
    <t>05-Feb-2024 08:28 AM</t>
  </si>
  <si>
    <t>05-Feb-2024 09:35 AM</t>
  </si>
  <si>
    <t>05-Feb-2024 11:38 AM</t>
  </si>
  <si>
    <t>05-Feb-2024 02:46 PM</t>
  </si>
  <si>
    <t>05-Feb-2024 08:57 PM</t>
  </si>
  <si>
    <t>06-Feb-2024 10:28 AM</t>
  </si>
  <si>
    <t>07-Feb-2024 06:53 AM</t>
  </si>
  <si>
    <t>07-Feb-2024 11:15 AM</t>
  </si>
  <si>
    <t>07-Feb-2024 03:15 PM</t>
  </si>
  <si>
    <t>07-Feb-2024 09:40 PM</t>
  </si>
  <si>
    <t>08-Feb-2024 01:40 PM</t>
  </si>
  <si>
    <t>08-Feb-2024 04:39 PM</t>
  </si>
  <si>
    <t>08-Feb-2024 07:05 PM</t>
  </si>
  <si>
    <t>09-Feb-2024 10:57 AM</t>
  </si>
  <si>
    <t>09-Feb-2024 03:34 PM</t>
  </si>
  <si>
    <t>09-Feb-2024 03:50 PM</t>
  </si>
  <si>
    <t>09-Feb-2024 04:07 PM</t>
  </si>
  <si>
    <t>09-Feb-2024 04:39 PM</t>
  </si>
  <si>
    <t>10-Feb-2024 06:02 AM</t>
  </si>
  <si>
    <t>10-Feb-2024 10:29 AM</t>
  </si>
  <si>
    <t>10-Feb-2024 01:45 PM</t>
  </si>
  <si>
    <t>11-Feb-2024 05:18 AM</t>
  </si>
  <si>
    <t>11-Feb-2024 06:29 AM</t>
  </si>
  <si>
    <t>11-Feb-2024 12:32 PM</t>
  </si>
  <si>
    <t>11-Feb-2024 02:49 PM</t>
  </si>
  <si>
    <t>11-Feb-2024 05:39 PM</t>
  </si>
  <si>
    <t>13-Feb-2024 12:26 PM</t>
  </si>
  <si>
    <t>NIP/WBP/EBITEI WOYEINPREYE FRANCIS/ZENITH BANK-</t>
  </si>
  <si>
    <t>NIP/STBC/CHISOM IHUAKU AKAKURU/Part payment for diploma in IFRS</t>
  </si>
  <si>
    <t>NIP/WBP/MARY FUNMILAYO LAWAL/ZENITH BANK-Miracle Lawal ACCA</t>
  </si>
  <si>
    <t>NIP/ABN/JULIET ANASTASIA NNAJI/TRFLecture paymentFRM JULIET ANASTASIA NNAJI TO IVY LEAGUE ASSOCIATES LTD</t>
  </si>
  <si>
    <t>NIP/STBC/SIMISOLA BUNMI SOLAGBADE/IFRS class</t>
  </si>
  <si>
    <t>:ISW INFLOW CR|OPY|ZIB|300124101949|013478:Transfer from AZEEZAT OKIKIOLA JAMIU</t>
  </si>
  <si>
    <t>Expenses - Salary6CIB//NIP TFR TO GODDEY KELVIN EMUDIAYERE/SKYE</t>
  </si>
  <si>
    <t>Expenses - Salary5CIB//NIP TFR TO ISIYAKU  YAKUBU/ABN</t>
  </si>
  <si>
    <t>Expenses - Salary11CIB//NIP TFR TO LUCKY ISHAYA MUSA/ABN</t>
  </si>
  <si>
    <t>Expenses - Salary13CIB//NIP TFR TO Akeem Olayinka Lawanson/PALM</t>
  </si>
  <si>
    <t>NIP Charge:Expenses - Salary13</t>
  </si>
  <si>
    <t>Expenses - Salary10CIB//NIP TFR TO OJONGBEDE BLESSING OLUWATOMISI/GTB</t>
  </si>
  <si>
    <t>NIP Charge:Expenses - Salary10</t>
  </si>
  <si>
    <t>Expenses - Salary12CIB//NIP TFR TO SUBAIR BILQEES OLAJUMOKE/GTB</t>
  </si>
  <si>
    <t>Expense - MBDDp&amp;apos;sCIB//NIP TFR TO OLIBEY  VALENTINE AZUBUIKE/GTB</t>
  </si>
  <si>
    <t>NIP Charge:Expense - MBDDp&amp;apos;s</t>
  </si>
  <si>
    <t>Refund -LecturesstdCIB//NIP TFR TO SODIQ OLUWANISOLA TIJANI/OPAY</t>
  </si>
  <si>
    <t>Refund - LecturesINTCIB//NIP TFR TO HUSSEIN AYUB OLANREWAJU/FBN</t>
  </si>
  <si>
    <t>NIP Charge:Refund - LecturesINT</t>
  </si>
  <si>
    <t>Expenses - Salary9CIB//NIP TFR TO EBIETOMIYE OLUMIDE AYODELE/GTB</t>
  </si>
  <si>
    <t>NIP Charge:Expenses - Salary9</t>
  </si>
  <si>
    <t>NIP/FCMB/TARIAH  GLORY  LAYEKEKON AMONIA/Apppayment for acca pm and tx standard classregistration To</t>
  </si>
  <si>
    <t>NIP/WBP/ADANLAWO MAYOWA EMMANUEL/ZENITH BANK-Standard Lecture+ Revision FM &amp; MA Adanlawo Mayowa</t>
  </si>
  <si>
    <t>NIP/PBNL/IFEANYICHUKWU VICTORIA GOODLUC/MOB: To Zenith Bank Plc|IVY LEAGUE ASSOCIATES LTD Online lecture for F4, F5 and</t>
  </si>
  <si>
    <t>NIP/GTB/TIJANI OLUWATOYIN KAREEMAT/NIP Inflow from TIJANI OLUWATOYIN KAREEMAT</t>
  </si>
  <si>
    <t>NIP/OPAY/SODIQ OLUWANISOLA TIJANI/Payment for ACCA Exemption</t>
  </si>
  <si>
    <t>Akindele Victoria Bukola | TRF FRM VICTORIA BUKOLA  AKINDELE TO IVY LEAGUE ASSOCIATES LTD</t>
  </si>
  <si>
    <t>NIP/PAGA/Lemonade Technology Limited/LemFi transfer | Lemonade Technology Limited</t>
  </si>
  <si>
    <t>NIP/FDP/EMMANUEL IFEANYI EMEAGWALI/ONB TRF FROM EMMANUEL I **17</t>
  </si>
  <si>
    <t>NIP/FBN/ASEIN JENNIFER IKUGBE/FBNMOBILE:IVY LEAGUE ASSOCIATES LTD/AFM LECTURES AND REVISION</t>
  </si>
  <si>
    <t>PM,FR &amp;amp;REGISTRAION| TRF FRM OLUWAYEMISI ABIODUN OLAITAN TO IVY LEAGUE ASSOCIATES LTD</t>
  </si>
  <si>
    <t>Ify SBR and AAA class| TRF FRM IFEANYICHUKWU ESTHER EMEAGWAI TO IVY LEAGUE ASSOCIATES LTD</t>
  </si>
  <si>
    <t>NIP/GTB/SALAMI MARIAM OLAMIDE/NIP Inflow from SALAMI MARIAM OLAMIDE</t>
  </si>
  <si>
    <t>NIP/ROLEZ/GRACE PLACE INTERIORS/GRACE PLACE  Trf for Customer/AT68_TRF2MPT1o5hq1753152735233789952</t>
  </si>
  <si>
    <t>NIP/ABN/ELOHOR ELMA UTI/TRFTuition fee SBLFRM ELOHOR ELMA UTI TO IVY LEAGUE ASSOCIATES LTD</t>
  </si>
  <si>
    <t>NIP/STBC/SIMBIAT SALMAN/SBR AND AFM REG CLASSES PLUS REG</t>
  </si>
  <si>
    <t>NIP/VFD/PERPETUA IJEOMA AIKAY-UNEGBU/NIP/Dip IFRS / To IVY LEAGUE ASSOCIATES LTD/1013300084</t>
  </si>
  <si>
    <t>NIP/GTB/ADIGUN   OLAIDE TEMITOPE/AFM Tutorial June Diet</t>
  </si>
  <si>
    <t>Refund - otherswrongful pytCIB//NIP TFR TO SODIQ OLUWANISOLA TIJANI/OPAY</t>
  </si>
  <si>
    <t>NIP Charge:Refund - otherswrongful pyt</t>
  </si>
  <si>
    <t>Expenses- SalaryCIB//NIP TFR TO TAIWO ADURAGBEMI OLAYINKA/ABN</t>
  </si>
  <si>
    <t>NIP Charge:Expenses- Salary</t>
  </si>
  <si>
    <t>NIP/UBA/OFFONG MORNING CHARLES/MOB/UTO/IVY LEAGUE ASS/SBL intensive c/21274438149</t>
  </si>
  <si>
    <t>NIP/GTB/OBATOMOWO AYOOLUWA JESUFERANMI/ACCA Lectures</t>
  </si>
  <si>
    <t>NIP/FBN/ODIDA CHRISTIANAH AYOMIPO/FBNMOBILE:IVY LEAGUE ASSOCIATES LTD/CHRISTIANAH ODIDA</t>
  </si>
  <si>
    <t>NIP/FBN/OKEOWO OLAYINWOLA OLUKOREDE/FBNMOBILE:IVY LEAGUE ASSOCIATES LTD/DIEKO  COACHING CLASS  THREE SUBJECTS</t>
  </si>
  <si>
    <t>NIP/GTB/AKINOLA  OLABODE JOSHUA/Prt Pymnt for PM and FM Lectures</t>
  </si>
  <si>
    <t>NIP/PARAL/BUD INFRASTRUCTURE LTD/TPT Trf to IVY LEAGUE ASSOCIATES LTD Lem transfer</t>
  </si>
  <si>
    <t>NIP/GTB/AGBONWANEGBE OMOYEMWEN/NIP Inflow from AGBONWANEGBE OMOYEMWEN</t>
  </si>
  <si>
    <t>NIP/STBC/OSARUMWENSE MICHAEL OSAYIWU/FR Standard Lecture</t>
  </si>
  <si>
    <t>NIP/STBC/FAUSAT MORENIKEJI SADARE/ACCA LECTURE F6</t>
  </si>
  <si>
    <t>NIP/ECO/UZOR EKENEDILICHUKWU/REFENG1038673752 BO UZOR EKENEDILICHUKWU IFO IVY</t>
  </si>
  <si>
    <t>:ETZ INFLOW 09FG24020320493849997L2KD:USD :NIPIVY   LEAGUE ASSOCIATES LTD10100</t>
  </si>
  <si>
    <t>APM | TRF FRM OLORUNTOBI DAPO ADELOKUN TO IVY LEAGUE ASSOCIATES LTD</t>
  </si>
  <si>
    <t>NIP/ECO/OJEVWE GORDON/REFENG1038997078 BO OJEVWE GORDON IFO IVY LEAGUE</t>
  </si>
  <si>
    <t>NIP/ABN/ABDULAZEEZ RASHIDAT OMOBOLANLE/TRFFA  MA TUTORIALSFRM ABDULAZEEZ RASHIDAT OMOBOLANLE TO IVY LEAGUE ASSOCIATES LT</t>
  </si>
  <si>
    <t>NIP/ABN/VALUCON BUSINESS SERVICES-235-DBA - BASI/TRFACCA feesFRM VALUCON BUSINESS SERVICES TO IVY LEAGUE ASSOCIATES LTD</t>
  </si>
  <si>
    <t>NIP/GTB/LAWAL ESTHER TEMITAYO/Sbr 3641337</t>
  </si>
  <si>
    <t>ETZ INFW :SUNDAY YINKA OBADIMU to</t>
  </si>
  <si>
    <t>ETZ--1013300084-09FG240131071903568NWO6LW-TRANSFER:;CUD170668175927-1/31/2024</t>
  </si>
  <si>
    <t>PM | TRF FRM ABDULLAHI OLUWAFEMI ABDULLAZEEZ TO IVY LEAGUE ASSOCIATES LTD</t>
  </si>
  <si>
    <t>NIP/UBA/OJEI VICTOR NONYAI/MOB/UTO/IVY LEAGUE ASS/FR tutorial/21327239585</t>
  </si>
  <si>
    <t>NIP/FBN/OKONKWO CHIKAODI GENEVIEVE/FBNMOBILE:IVY LEAGUE ASSOCIATES LTD/PM MARCH INTENSIVE CLASS</t>
  </si>
  <si>
    <t>NIP/FBN/ADARAYAKI OLUWAMAYOKUN HANNAH/FBNMOBILE:IVY LEAGUE ASSOCIATES LTD/MAYOKUN</t>
  </si>
  <si>
    <t>NIP/ABN/KEHINDE OLUWABUKOLA ONI/TRFFR tution classFRM KEHINDE OLUWABUKOLA ONI TO IVY LEAGUE ASSOCIATES LTD</t>
  </si>
  <si>
    <t>One standard class and revision | TRF FRM OLUEBUBE DORIS EZEANI TO IVY LEAGUE ASSOCIATES LTD</t>
  </si>
  <si>
    <t>NIP/ECO/OJEVWE GORDON/REFENG1050505637 BO OJEVWE GORDON IFO IVY LEAGUE</t>
  </si>
  <si>
    <t>NIP/STLB/BUSAYO OSOBA/Transfer from BUSAYO OSOBA to IVY LEAGUE ASSOCIATES LTD</t>
  </si>
  <si>
    <t>NIP/UBA/MICHAEL EBITIMI TONMAYE/MOB2/UTO/To IVY LTD/Acca FM class Balance payment</t>
  </si>
  <si>
    <t>NIP/UBA/OJEI VICTOR NONYAI/MOB/UTO/IVY LEAGUE ASS/acca registrat/21386419210</t>
  </si>
  <si>
    <t>NIP/FDP/AINA JOHN AYOKANMI/ONB TRF FROM AINA JOHN  **2893 FBP</t>
  </si>
  <si>
    <t>NIP/ABN/PETER ABIODUN  OLASENI/TRFFM standard tutor for june dietFRM PETER ABIODUN  OLASENI TO IVY LEAGUE ASSOCIATES LTD</t>
  </si>
  <si>
    <t>NIP/FBN/ANUMBA UZOAMAKA JUDITH/FBNMOBILE:IVY LEAGUE ASSOCIATES LTD/FM CLASS</t>
  </si>
  <si>
    <t>NIP/STBC/OLUSHOLA ABIDEMI FOLAHAN/Tutorial 2 papers</t>
  </si>
  <si>
    <t>NIP/UBA/OJEI VICTOR NONYAI/MOB/UTO/IVY LEAGUE ASS/FA   MA tutor/21402909647</t>
  </si>
  <si>
    <t>TAX CLASS REG| TRF FRM BABAJIDE   MEADOWS TO IVY LEAGUE ASSOCIATES LTD</t>
  </si>
  <si>
    <t>NIP/GTB/ADEWUNMI  OLUWATOYIN ADEOLA/APM intensive classes- Toyin Adewunmi</t>
  </si>
  <si>
    <t>NIP/STBC/VICTOR CHARLES OKON/Victor Charles Okon</t>
  </si>
  <si>
    <t>NIP/FBN/AZEEZ OMOGBOLAHAN BABATUNDE/FBNMOBILE:IVY LEAGUE ASSOCIATES LTD/TUTORIAL FEE</t>
  </si>
  <si>
    <t>NIP/VFD/PocketApp/NIP/class AFM / EBUNOLUWA KOYA to IVY LEAGUE ASSOCIATES LTDSent 1/1013300084</t>
  </si>
  <si>
    <t>NIP/GTB/IFADA JESSICA EHIJIE/TutorialClass REF492443714000120000002402111739</t>
  </si>
  <si>
    <t>Refund - LecturesExcess stdCIB//NIP TFR TO EWARAWON FUNMILAYO SARAH/STLB</t>
  </si>
  <si>
    <t>NIP Charge:Refund - LecturesExcess std</t>
  </si>
  <si>
    <t>Fund Movement 1 - OutCIB//NIP TFR TO IVY LEAGUE ASSOCIATES LIMITED/GTB</t>
  </si>
  <si>
    <t>NIP Charge:Fund Movement 1 - Out</t>
  </si>
  <si>
    <t>Expenses-GeneralDec23&amp;amp;Jan24CIB//NIP TFR TO TEMMY VENTURES/GTB</t>
  </si>
  <si>
    <t>NIP Charge:Expenses-GeneralDec23&amp;amp;Jan24</t>
  </si>
  <si>
    <t>Electronic Money Transfer Levy 29012024 Electronic Money Transfer Levy - 29/01/2024</t>
  </si>
  <si>
    <t>TRANSFER BETWEEN CUSTOMERS FR STANDARD &amp; REVISION SKILL----FRM OLOKODANA RAFIAT OLUFUNKE TO IVY LEAGUE ASSOCIATE LTD</t>
  </si>
  <si>
    <t>TRANSFER BETWEEN CUSTOMERS 000014240130213106270395540036|TRFPART PAYMENT FOR FR Udeh daberechiFRM GLORY DABERECHI UDEH TO IVY LEAGUE ASSOCIATES LIMITED|000014240130213019257347133453||GLOREF:000014240130213106270395540036</t>
  </si>
  <si>
    <t>Electronic Money Transfer Levy 30012024 Electronic Money Transfer Levy - 30/01/2024</t>
  </si>
  <si>
    <t>TRANSFER BETWEEN CUSTOMERS via GTWORLD Toyin Bello - AFM Intra Transfer REF:0124533814001445973840000202401310655 from BELLO, OLAWALE OLUMIDE to IVY LEAGUE ASSOCIATES LIMITED</t>
  </si>
  <si>
    <t>TRANSFER BETWEEN CUSTOMERS Via GTWorld Ruth -SBR + Audit REF:223878567000000900002401310808 from AYENI, RUTH ANUOLUWAPO to IVY LEAGUE ASSOCIATES LIMITED</t>
  </si>
  <si>
    <t>TRANSFER BETWEEN CUSTOMERS 100004240131101333111065883813|Transfer from Olanrewaju Oloruntoba Adekogbe|100004240131101333111065883813||Olanrewaju Oloruntoba Adekogbe REF:100004240131101333111065883813</t>
  </si>
  <si>
    <t>Electronic Money Transfer Levy 31012024 Electronic Money Transfer Levy - 31/01/2024</t>
  </si>
  <si>
    <t>TRANSFER BETWEEN CUSTOMERS via GTWORLD FM LECTURE FEE FOR ANUOLUWA OSISANWO Intra Transfer REF:0124533814000450639830000202402011221 from OSISANWO ABIMBOLA JAPHETH to IVY LEAGUE ASSOCIATES LIMITED</t>
  </si>
  <si>
    <t>TRANSFER BETWEEN CUSTOMERS via GTWORLD Mock exam, feedback &amp; debrief Intra Transfer REF:012453381400045063988000202402011224 from OSISANWO ABIMBOLA JAPHETH to IVY LEAGUE ASSOCIATES LIMITED</t>
  </si>
  <si>
    <t>TRANSFER BETWEEN CUSTOMERS 000004240201144630534345039116|MOB/UTO/IVY LEAGUE ASS/fees/21240126846|21240126846||ROBERTS EMEM SAMSON REF:000004240201144630534345039116</t>
  </si>
  <si>
    <t>TRANSFER BETWEEN CUSTOMERS via GTWORLD Part payment for class Intra Transfer REF:0124533814075929443030000202402012213 from ADEOGUN , SAMUEL ADEGBENRO to IVY LEAGUE ASSOCIATES LIMITED</t>
  </si>
  <si>
    <t>Electronic Money Transfer Levy 01022024 Electronic Money Transfer Levy - 01/02/2024</t>
  </si>
  <si>
    <t>TRANSFER BETWEEN CUSTOMERS 000003240201192431002833455236|QR TRF FRM Olayemi Oluwafolayemisi Eunice-QRQ22104223201 Trf|S93872350||OLAYEMI OLUWAFOLAYEMISI EUNICE REF:000003240201192431002833455236</t>
  </si>
  <si>
    <t>TRANSFER BETWEEN CUSTOMERS via GTWORLD APM STANDARD LECTURE Intra Transfer REF:0124533814015094993545000202402020201 from OLOJEDE TEMITOPE HANNA to IVY LEAGUE ASSOCIATES LIMITED</t>
  </si>
  <si>
    <t>TRANSFER BETWEEN CUSTOMERS 000014240201220018252266093427|TRFTuition fee BalanceFRM ZAINAB OYINDAMOLA ALIMI TO IVY LEAGUE ASSOCIATES LIMITED|000014240201215954249852489794||ZAINAB OYINDAMOLA REF:000014240201220018252266093427</t>
  </si>
  <si>
    <t>TRANSFER BETWEEN CUSTOMERS via Internet Banking SBR standard June 2024 diet from AGUNBIADE OMOWUNMI, M to IVY LEAGUE ASSOCIATES LIMITED</t>
  </si>
  <si>
    <t>TRANSFER BETWEEN CUSTOMERS Via GTWorld Part payment of Lecture Fee-June diet REF:904542573000001000002402021728 from JIMOH MARY BOLA to IVY LEAGUE ASSOCIATES LIMITED</t>
  </si>
  <si>
    <t>Electronic Money Transfer Levy 02022024 Electronic Money Transfer Levy - 02/02/2024</t>
  </si>
  <si>
    <t>TRANSFER BETWEEN CUSTOMERS via GTWORLD , Intra Transfer REF:0124533814021086883155000202402031011 from WAHAAB OLUSHADE ESTHER to IVY LEAGUE ASSOCIATES LIMITED</t>
  </si>
  <si>
    <t>TRANSFER BETWEEN CUSTOMERS via GTWORLD AFM- Temmy Intra Transfer REF:0124533814023294784845000202402031152 from OLAORE TEMILOLUWA AYOMIDE to IVY LEAGUE ASSOCIATES LIMITED</t>
  </si>
  <si>
    <t>Electronic Money Transfer Levy 03022024 Electronic Money Transfer Levy - 03/02/2024</t>
  </si>
  <si>
    <t>TRANSFER BETWEEN CUSTOMERS 000014240204120920249826174562|TRFClass registration for ChidinmaFRM CHIGOZIE CHIBUEZE NWANERI TO IVY LEAGUE ASSOCIATES LIMITED|000014240204120843215448369879||CHIREF:000014240204120920249826174562</t>
  </si>
  <si>
    <t>TRANSFER BETWEEN CUSTOMERS 000017240204133103686283935327|GTB-PM lectures and Revision ( June)|638426503027971742||OLAMIDE MERCY FAGBAMIGBE REF:000017240204133103686283935327</t>
  </si>
  <si>
    <t>Electronic Money Transfer Levy 04022024 Electronic Money Transfer Levy - 04/02/2024</t>
  </si>
  <si>
    <t>TRANSFER BETWEEN CUSTOMERS via GTWORLD Foe tuition fees Intra Transfer REF:0124533814010740443635000202402050950 from SANUSI IMOLE ABRAHAM to IVY LEAGUE ASSOCIATES LIMITED</t>
  </si>
  <si>
    <t>Electronic Money Transfer Levy 05022024 Electronic Money Transfer Levy - 05/02/2024</t>
  </si>
  <si>
    <t>TRANSFER BETWEEN CUSTOMERS MBANKING - ACCA MA Tuition &amp; Registration Fee REF:285154846418223000003907065067 ANY Account Transfer from OGUNLESI OLUWATOSIN OLUBUNMI to IVY LEAGUE ASSOCIATES LIMITED</t>
  </si>
  <si>
    <t>Electronic Money Transfer Levy 06022024 Electronic Money Transfer Levy - 06/02/2024</t>
  </si>
  <si>
    <t>TRANSFER BETWEEN CUSTOMERS via GTWORLD APM and ATX Intra Transfer REF:0124533814002588889390000202402070933 from SOGUNRO OLABISI BASIRAT to IVY LEAGUE ASSOCIATES LIMITED</t>
  </si>
  <si>
    <t>Electronic Money Transfer Levy 07022024 Electronic Money Transfer Levy - 07/02/2024</t>
  </si>
  <si>
    <t>TRANSFER BETWEEN CUSTOMERS via GTWORLD Lecture &amp; Revision fee for FM and PM Intra Transfer REF:0124533814066305113880000202402081144 from ADEBAYO IFEOLUWA ATINUKE to IVY LEAGUE ASSOCIATES LIMITED</t>
  </si>
  <si>
    <t>TRANSFER BETWEEN CUSTOMERS 000014240208165714294738904886|TRFmock exams for ChidinmaFRM CHIGOZIE CHIBUEZE NWANERI TO IVY LEAGUE ASSOCIATES LIMITED|000014240208165646256541201388||CHIGOZIE CHIREF:000014240208165714294738904886</t>
  </si>
  <si>
    <t>Electronic Money Transfer Levy 08022024 Electronic Money Transfer Levy - 08/02/2024</t>
  </si>
  <si>
    <t>TRANSFER BETWEEN CUSTOMERS 100004240210163728111411198380|Transfer from SAMAD ADEWALE ADEROJU|100004240210163728111411198380||SAMAD ADEWALE ADEROJU REF:100004240210163728111411198380</t>
  </si>
  <si>
    <t>Electronic Money Transfer Levy 10022024 Electronic Money Transfer Levy - 10/02/2024</t>
  </si>
  <si>
    <t>TRANSFER BETWEEN CUSTOMERS 000014240213004251212368643526|TRFOkoye Henry Onyebuchi for FM and PM lectFRM HENRY ONYEBUCHI OKOYE TO IVY LEAGUE ASSOCIATES LIMITE|000014240213004219286852643315||REF:000014240213004251212368643526</t>
  </si>
  <si>
    <t>TRANSFER BETWEEN CUSTOMERS 090267240213113332648016467493|OLAYINKA TAIWO|090267240213113332648016467493||TAIWO, SULAIMAN OLAYINKA REF:090267240213113332648016467493</t>
  </si>
  <si>
    <t>TRANSFER BETWEEN CUSTOMERS 000015240213122615620680010888|Fund Movement 1 - Out|253797659||IVY LEAGUE ASSOCIATES LTD REF:000015240213122615620680010888</t>
  </si>
  <si>
    <t>Electronic Money Transfer Levy 13022024 Electronic Money Transfer Levy - 13/02/2024</t>
  </si>
  <si>
    <t>TRANSFER BETWEEN CUSTOMERS via GTWORLD AFM lectures Intra Transfer REF:0124533814002633404325000202402140759 from AGBO, OMEGA IMMACULATA to IVY LEAGUE ASSOCIATES LIMITED</t>
  </si>
  <si>
    <t>TRANSFER BETWEEN CUSTOMERS viaGAPSINVTMTWITHMERISTEM176024406INVTMTWITHMERISTEMfromIVYLEAGUEASSOCIATESLIMITEDtoMERISTEMWEALTHMANAGEMENTLTDREF:0124533814176024406000000</t>
  </si>
  <si>
    <t>Electronic Money Transfer Levy 14022024 Electronic Money Transfer Levy - 14/02/2024</t>
  </si>
  <si>
    <t>TRANSFER BETWEEN CUSTOMERS via GTWORLD , Intra Transfer REF:0124533814042934877345000202402150946 from FAWEHINMI OLAMIDAYO DIVINE-GLO to IVY LEAGUE ASSOCIATES LIMITED</t>
  </si>
  <si>
    <t>TRANSFER BETWEEN CUSTOMERS via GTWORLD Balance- June SBR Intra Transfer REF:0124533814045112520310000202402151137 from AYITI , ADEBAYO TIMOTHY to IVY LEAGUE ASSOCIATES LIMITED</t>
  </si>
  <si>
    <t>14-Feb-2024 04:15 PM</t>
  </si>
  <si>
    <t>14-Feb-2024 08:52 AM</t>
  </si>
  <si>
    <t>14-Feb-2024 05:10 PM</t>
  </si>
  <si>
    <t>NIP/ABN/AHARAUKA CECILIA EZINNE/TRF FRM AHARAUKA CECILIA EZINNE TO IVY LEAGUE AS</t>
  </si>
  <si>
    <t>NIP/ECO/AKAKURU CHISOM IHUAKU/REFPC9368274176772 BO AKAKURU CHISOM IHUAKU IFO I</t>
  </si>
  <si>
    <t>NIP/GTB/RUFAI  JAMIU OLAYIDE/Tax lecture</t>
  </si>
  <si>
    <t>31-Dec-2023 06:28 AM</t>
  </si>
  <si>
    <t>31-Dec-2023 10:28 PM</t>
  </si>
  <si>
    <t>05-Jan-2024 04:49 PM</t>
  </si>
  <si>
    <t>05-Jan-2024 09:26 AM</t>
  </si>
  <si>
    <t>07-Jan-2024 09:00 AM</t>
  </si>
  <si>
    <t>09-Jan-2024 01:57 PM</t>
  </si>
  <si>
    <t>13-Jan-2024 09:36 AM</t>
  </si>
  <si>
    <t>14-Jan-2024 03:37 PM</t>
  </si>
  <si>
    <t>14-Jan-2024 11:14 AM</t>
  </si>
  <si>
    <t>20-Jan-2024 08:15 AM</t>
  </si>
  <si>
    <t>21-Jan-2024 09:39 AM</t>
  </si>
  <si>
    <t>22-Jan-2024 12:58 PM</t>
  </si>
  <si>
    <t>26-Jan-2024 05:44 AM</t>
  </si>
  <si>
    <t>27-Jan-2024 01:00 PM</t>
  </si>
  <si>
    <t>28-Jan-2024 07:34 AM</t>
  </si>
  <si>
    <t>28-Jan-2024 01:01 PM</t>
  </si>
  <si>
    <t>28-Jan-2024 07:37 AM</t>
  </si>
  <si>
    <t>29-Jan-2024 03:49 PM</t>
  </si>
  <si>
    <t>29-Jan-2024 12:48 PM</t>
  </si>
  <si>
    <t>29-Jan-2024 02:01 PM</t>
  </si>
  <si>
    <t>30-Jan-2024 12:20 PM</t>
  </si>
  <si>
    <t>30-Jan-2024 12:18 PM</t>
  </si>
  <si>
    <t>31-Jan-2024 11:25 PM</t>
  </si>
  <si>
    <t>02-Feb-2024 12:53 PM</t>
  </si>
  <si>
    <t>03-Feb-2024 02:00 PM</t>
  </si>
  <si>
    <t>04-Feb-2024 09:53 AM</t>
  </si>
  <si>
    <t>05-Feb-2024 03:12 PM</t>
  </si>
  <si>
    <t>11-Feb-2024 04:45 PM</t>
  </si>
  <si>
    <t>11-Feb-2024 06:31 AM</t>
  </si>
  <si>
    <t>12-Feb-2024 12:14 PM</t>
  </si>
  <si>
    <t>12-Feb-2024 10:25 AM</t>
  </si>
  <si>
    <t>12-Feb-2024 05:00 PM</t>
  </si>
  <si>
    <t>NIP/GTB/SANUSI   HAMDALAT OPEYEMI/Payment for CBL exam fee</t>
  </si>
  <si>
    <t>NIP/GTB/UKEKO  ANTHONY OGHALEOGHENE/ACCA ID5807736</t>
  </si>
  <si>
    <t>NIP/UBA/ATORO BARAKAH TEMITOPE/MOB/UTO/IVY LEAGUE ASS/Standard class/20881920637</t>
  </si>
  <si>
    <t>NIP/ABN/AROYEWUN ABIBAT/TRFFaadil Aroyewun  FAFRM AROYEWUN ABIBAT TO IVY LEAGUE</t>
  </si>
  <si>
    <t>NIP/ABN/MUKAILA  ANIMASHAUN-247-DIAMOND XCLUSIVE/TRFAnimashaun Jareer tuition fe</t>
  </si>
  <si>
    <t>NIP/STBC/JESSICA EHIJIE IFADA/MA Exam</t>
  </si>
  <si>
    <t>CBE - RefundsCIB//NIP TFR TO ADENIKE FOLASHADE SHITTU/SKYE</t>
  </si>
  <si>
    <t>NIP/FBN/DADA EMMANUEL OPEYEMI/FBNMOBILE:IVY LEAGUE ASSOCIATES LTD    CBE/NONE</t>
  </si>
  <si>
    <t>SMS Notification Charge Jan 2024</t>
  </si>
  <si>
    <t>NIP/UBA/ATORO BARAKAH TEMITOPE/MOB/UTO/IVY LEAGUE ASS/CBL recording /21153595878</t>
  </si>
  <si>
    <t>NIP/GTB/SOLARIN TEMITOPE OLUWAYEMISI/Solarin Arinola 6007413 exam fee ACCA</t>
  </si>
  <si>
    <t>NIP/UBA/BRUME ESEOGHENE HONOUR/MOB/UTO/IVY LEAGUE ASS/MA Exam /21175573770</t>
  </si>
  <si>
    <t>NIP/ABN/TEMIDAYO EBENEZER ADEBIYI/TRFTemidayo Adebiyi - MAFRM TEMIDAYO EBENEZER</t>
  </si>
  <si>
    <t>NIP Charge:CBE -Refunds</t>
  </si>
  <si>
    <t>CBE -RefundsCIB//NIP TFR TO OPEYEMI  OLUWATOYIN  ADEKANYE/STBC</t>
  </si>
  <si>
    <t>CBE PAYMENT// TRF TO SEACRON EDUCATIONAL NIGERIA LIMITED</t>
  </si>
  <si>
    <t>NIP/GTB/MUDE OGHENETEDJERE GLADYS/NIP Inflow from MUDE OGHENETEDJERE GLADYS</t>
  </si>
  <si>
    <t>NIP/UBA/BRUME ESEOGHENE HONOUR/MOB/UTO/IVY LEAGUE ASS/MA Exam bal/21281621455</t>
  </si>
  <si>
    <t>NIP/GTB/SOLARIN TEMITOPE OLUWAYEMISI/Solarin Arinola 6007413 ACCA exam fee</t>
  </si>
  <si>
    <t>NIP/ABN/TEMIDAYO EBENEZER ADEBIYI/TRFTemidayo Adebiyi MAFRM TEMIDAYO EBENEZER AD</t>
  </si>
  <si>
    <t>Exams| TRF FRM GODSWILL CHINEDU BENSON TO IVY LEAGUE ASSOCIATES LTD -  CBE</t>
  </si>
  <si>
    <t>FA exams| TRF FRM GODSWILL CHINEDU BENSON TO IVY LEAGUE ASSOCIATES LTD -  CBE</t>
  </si>
  <si>
    <t>NIP/GTB/ORUCHE ADAUGO MARY-JOAN/FA &amp; MA Exam</t>
  </si>
  <si>
    <t>NIP Charge:CBE-Refunds</t>
  </si>
  <si>
    <t>CBE-RefundsCIB//NIP TFR TO JOSIAH-WASA PRECIOUS FAITH/UBA</t>
  </si>
  <si>
    <t>14-Jan-2024 10:19 AM</t>
  </si>
  <si>
    <t>NIP/KUDA/ADEOLA OLAMIDE ADEKOYA/FR CLASS</t>
  </si>
  <si>
    <t>Intensive lectures (March &amp; June)</t>
  </si>
  <si>
    <t>March&amp;June  2024</t>
  </si>
  <si>
    <t>Sept/Dec 2023</t>
  </si>
  <si>
    <t>March&amp;June 2024</t>
  </si>
  <si>
    <t>Mock &amp; Debrief</t>
  </si>
  <si>
    <t>Bpp</t>
  </si>
  <si>
    <t>Electronic Money Transfer Levy 15022024 Electronic Money Transfer Levy - 15/02/2024</t>
  </si>
  <si>
    <t>TRANSFER BETWEEN CUSTOMERS 000014240216172313261462378229|TRFFRM ADEWUMI BOSEDE ADEJUMO TO IVY LEAGUE ASSOCIATES LIMITED|000014240216172302230116177624||ADEWUMI BOSEDE ADEJUMO REF:000014240216172313261462378229</t>
  </si>
  <si>
    <t>Electronic Money Transfer Levy 16022024 Electronic Money Transfer Levy - 16/02/2024</t>
  </si>
  <si>
    <t>TRANSFER BETWEEN CUSTOMERS 000012240217105203307316354000|AFM June Exam Foluke Akinmoladun|307316354||TRIZON LAWCHAMBERS REF:000012240217105203307316354000</t>
  </si>
  <si>
    <t>TRANSFER BETWEEN CUSTOMERS 090529240217113506355839853035|part pmt FEHINTOLA ORISHEMEYIWA AYEMO to IVY LEAGUE ASSOCIATES LIMITEDSent 20000 to GTBank 0|pocket_disburse_7507378667834546||POCKREF:090529240217113506355839853035</t>
  </si>
  <si>
    <t>Electronic Money Transfer Levy 17022024 Electronic Money Transfer Levy - 17/02/2024</t>
  </si>
  <si>
    <t>TRANSFER BETWEEN CUSTOMERS via GTWORLD , Intra Transfer REF:0124533814087756377140000202402181817 from BAKARE , DAMILOLA ELIZABETH to IVY LEAGUE ASSOCIATES LIMITED</t>
  </si>
  <si>
    <t>Electronic Money Transfer Levy 18022024 Electronic Money Transfer Levy - 18/02/2024</t>
  </si>
  <si>
    <t>15-Feb-2024 04:32 PM</t>
  </si>
  <si>
    <t>16-Feb-2024 08:52 PM</t>
  </si>
  <si>
    <t>16-Feb-2024 08:50 PM</t>
  </si>
  <si>
    <t>16-Feb-2024 05:26 PM</t>
  </si>
  <si>
    <t>16-Feb-2024 04:57 PM</t>
  </si>
  <si>
    <t>16-Feb-2024 04:58 PM</t>
  </si>
  <si>
    <t>17-Feb-2024 08:19 PM</t>
  </si>
  <si>
    <t>17-Feb-2024 04:02 PM</t>
  </si>
  <si>
    <t>17-Feb-2024 12:26 PM</t>
  </si>
  <si>
    <t>17-Feb-2024 07:14 PM</t>
  </si>
  <si>
    <t>18-Feb-2024 01:37 PM</t>
  </si>
  <si>
    <t>18-Feb-2024 06:46 PM</t>
  </si>
  <si>
    <t>18-Feb-2024 05:53 PM</t>
  </si>
  <si>
    <t>18-Feb-2024 10:45 AM</t>
  </si>
  <si>
    <t>NIP/GTB/OYELAMI  OYEDAMOLA OMOWONUOLA/Registration and Lecture</t>
  </si>
  <si>
    <t>NIP/UBA/UCHECHUKWU DANIEL PAUL-OJIMADU/MOB/UTO/IVY LEAGUE ASS/SBR Lectures/21549</t>
  </si>
  <si>
    <t>NIP/WBP/BOLANLE  SADIKU/ZENITH BANK-SBL &amp; ATX</t>
  </si>
  <si>
    <t>NIP/GTB/AKAMABE OLIVER LIPIOUNIM/Tuition</t>
  </si>
  <si>
    <t>R-40995850424/Pay - Federal Inland Revenue Service (FIRS For - CIT Payment</t>
  </si>
  <si>
    <t>R-90995850389/Pay - Federal Inland Revenue Service (FIRS For - CIT Payment</t>
  </si>
  <si>
    <t>R-10995850465/Pay - Federal Inland Revenue Service (FIRS For - CIT Payment</t>
  </si>
  <si>
    <t>NIP/WBP/IFEANYI NWABUEZE/ZENITH BANK-AA vedio access</t>
  </si>
  <si>
    <t>NIP/FBN/ANUMBA UZOAMAKA JUDITH/FBNMOBILE:IVY LEAGUE ASSOCIATES LTD/TAXATION CLAS</t>
  </si>
  <si>
    <t>NIP/GTB/SUNMBOYE MARTHA TEMILOLA/USSD NIP Transfer from  08101599588</t>
  </si>
  <si>
    <t>NIP/STBC/AYOMIDE ABEL ADEBOYEJO/Mofoluke Sanni  lecture fee</t>
  </si>
  <si>
    <t>NIP/ABN/SULTAN AKINTOLA AKINTUNDE/TRFAudit and Assurance TutorialsFRM SULTAN AKI</t>
  </si>
  <si>
    <t>NIP/FBN/MUSA MATTHEW SHEHU/FBNMOBILE:IVY LEAGUE ASSOCIATES LTD/LECTURE FEE 4 FR</t>
  </si>
  <si>
    <t>NIP/ABN/QUWIYU  AKANNI SALAAM/TRFOBU Mentorship _ SalaamFRM QUWIYU  AKANNI SALAA</t>
  </si>
  <si>
    <t xml:space="preserve">STANDARD CLASS FEE </t>
  </si>
  <si>
    <t>TRANSFER BETWEEN CUSTOMERS 000014240219083414257950821866|TRFAAAFRM GRACE KIKELOMO MEGBELE TO IVY LEAGUE ASSOCIATES LIMITED|000014240219083326299727020311||GRACE KIKELOMO MEGBELE REF:000014240219083414257950821866</t>
  </si>
  <si>
    <t>Electronic Money Transfer Levy 19022024 Electronic Money Transfer Levy - 19/02/2024</t>
  </si>
  <si>
    <t>TRANSFER BETWEEN CUSTOMERS via Internet Banking Bal for SBR June 2024 from AGUNBIADE OMOWUNMI, M to IVY LEAGUE ASSOCIATES LIMITED</t>
  </si>
  <si>
    <t>Electronic Money Transfer Levy 21022024 Electronic Money Transfer Levy - 21/02/2024</t>
  </si>
  <si>
    <t>TRANSFER BETWEEN CUSTOMERS 000014240222143949285592559355|TRFPartpay Adv tax SBRFRM OLUWAKOREDE FLORENCE ADEBOWALE TO IVY LEAGUE ASSOCIATES LIMITED|000014240222143910284546756538||OLUWAKOREDREF:000014240222143949285592559355</t>
  </si>
  <si>
    <t>TRANSFER BETWEEN CUSTOMERS Via GTWorld Exemption Fee REF:904542573000001552502402222050 from JIMOH MARY BOLA to IVY LEAGUE ASSOCIATES LIMITED</t>
  </si>
  <si>
    <t>Electronic Money Transfer Levy 22022024 Electronic Money Transfer Levy - 22/02/2024</t>
  </si>
  <si>
    <t>TRANSFER BETWEEN CUSTOMERS via GTWORLD , Intra Transfer REF:0124533814066899068137500202402231114 from SOLOMON MOREMI OMOTOLANI to IVY LEAGUE ASSOCIATES LIMITED</t>
  </si>
  <si>
    <t>Electronic Money Transfer Levy 23022024 Electronic Money Transfer Levy - 23/02/2024</t>
  </si>
  <si>
    <t>TRANSFER BETWEEN CUSTOMERS 000025240224152351752149446612|TTB/PRISCILLA GBEMISOLA ANARI/balance|PfNBUcNVcv||PRISCILLA GBEMISOLA ANARI REF:000025240224152351752149446612</t>
  </si>
  <si>
    <t>Electronic Money Transfer Levy 24022024 Electronic Money Transfer Levy - 24/02/2024</t>
  </si>
  <si>
    <t>19-Feb-2024 02:36 PM</t>
  </si>
  <si>
    <t>19-Feb-2024 06:56 AM</t>
  </si>
  <si>
    <t>20-Feb-2024 02:23 PM</t>
  </si>
  <si>
    <t>20-Feb-2024 10:41 AM</t>
  </si>
  <si>
    <t>20-Feb-2024 01:53 PM</t>
  </si>
  <si>
    <t>21-Feb-2024 11:51 AM</t>
  </si>
  <si>
    <t>21-Feb-2024 12:08 PM</t>
  </si>
  <si>
    <t>21-Feb-2024 05:49 PM</t>
  </si>
  <si>
    <t>21-Feb-2024 01:21 PM</t>
  </si>
  <si>
    <t>21-Feb-2024 10:32 AM</t>
  </si>
  <si>
    <t>22-Feb-2024 01:51 PM</t>
  </si>
  <si>
    <t>22-Feb-2024 01:14 PM</t>
  </si>
  <si>
    <t>22-Feb-2024 09:23 PM</t>
  </si>
  <si>
    <t>22-Feb-2024 07:58 PM</t>
  </si>
  <si>
    <t>23-Feb-2024 01:28 PM</t>
  </si>
  <si>
    <t>23-Feb-2024 07:54 AM</t>
  </si>
  <si>
    <t>23-Feb-2024 05:11 PM</t>
  </si>
  <si>
    <t>23-Feb-2024 05:51 PM</t>
  </si>
  <si>
    <t>23-Feb-2024 04:35 AM</t>
  </si>
  <si>
    <t>24-Feb-2024 05:15 AM</t>
  </si>
  <si>
    <t>NIP/PALM/Aliyyah Motunrayo Subair/Aliyyah Motunrayo Subair:7031230100</t>
  </si>
  <si>
    <t>NIP/STBC/CHINELOMA OLUCHI AKITI/SBL class and BPP text &amp; workbook</t>
  </si>
  <si>
    <t>NIP/ABN/TEMILOLUWA ESTHER OWOLABI/TRFFRM TEMILOLUWA ESTHER OWOLABI TO IVY LEAGUE</t>
  </si>
  <si>
    <t>OBU RAP MENTORING| TRF FRM SAMUEL LIGALI OMOTOYE TO IVY LEAGUE ASSOCIATES LTD</t>
  </si>
  <si>
    <t>NIP/GTB/ADESANYA  TOLULOPE OLUYOMBO/OBU RAP MENTORING</t>
  </si>
  <si>
    <t>NIP/PBNL/OGUNJOBI IFEANYICHUKWU/MOB: To Zenith Bank Plc|IVY LEAGUE ASSOCIATES LT</t>
  </si>
  <si>
    <t>NIP/STBC/ANUOLUWAPO ABIDEMI OYELANA/2Skills lecture part payment</t>
  </si>
  <si>
    <t>NIP/GTB/JAIYESIMI SHERIFF MOYOSORE/Discounted Payment for Mentorship fees</t>
  </si>
  <si>
    <t>FR and TAX payment | TRF FRM SAMIAT OMOTAYO HASSAN TO IVY LEAGUE ASSOCIATES LTD</t>
  </si>
  <si>
    <t>NIP/FDP/HABIBAT OLANIKE MAJOLAGBE/ONB TRF FROM HABIBAT</t>
  </si>
  <si>
    <t>NIP/ABN/KHADIJAT BOLATITO SULAIMON/TRFKhadijat Sulaimons SBL BalanceFRM KHADIJAT</t>
  </si>
  <si>
    <t>NIP/ABN/OLUCHUKWU MIRIAM NNEBOH/TRFCOMPLETION OF TUITION FEE FOR AAAAFMFRM OLUCH</t>
  </si>
  <si>
    <t>NIP/GTB/ADE-ODUNTAN  VICTOR OLUTENI/For RAP SLS</t>
  </si>
  <si>
    <t>NIP/STBC/BOLUWATIFE OLUWATOBI AKANDE/AAA AND AFM</t>
  </si>
  <si>
    <t>Balance payment| TRF FRM KINGSLEY   MUOKA TO IVY LEAGUE ASSOCIATES LTD</t>
  </si>
  <si>
    <t>NIP/CARBO/Obinna Usulor/Transfer from Obinna Usulor (Uchenna Anukam- Revision an</t>
  </si>
  <si>
    <t>NIP/FBN/ENOMA BOSEDE  MARY/FBNMOBILE:IVY LEAGUE ASSOCIATES LTD/OSAMA ENOMA ACCA</t>
  </si>
  <si>
    <t>LectureFee| TRF FRM AYODEJI ELIJAH OLOWE TO IVY LEAGUE ASSOCIATES LTD</t>
  </si>
  <si>
    <t>NIP Charge:Expenses-GeneralReimb Medical</t>
  </si>
  <si>
    <t>Refund - LecturesstdCIB//NIP TFR TO IFADA JESSICA EHIJIE/GTB</t>
  </si>
  <si>
    <t>EXPENSE - POWER/FUEL{FUEL}REIMB// TRF TO OLUMIDE AYODELE EBIETOMIYE</t>
  </si>
  <si>
    <t>EXPENSES - PHONE/DATA{DATA}REIMB// TRF TO OLUMIDE AYODELE EBIETOMIYE</t>
  </si>
  <si>
    <t>PLANT &amp; MACHINERY{GEN REPAIR&amp;SERV}// TRF TO MOSHOOD KOLA SHOBOWALE</t>
  </si>
  <si>
    <t>Expenses-GeneralReimb MedicalCIB//NIP TFR TO LUCKY ISHAYA MUSA/ABN</t>
  </si>
  <si>
    <t>Lecture balance| TRF FRM OMODOLAPO FLORENCE BAMIDELE TO IVY LEAGUE ASSOCIATES LT</t>
  </si>
  <si>
    <t>30K VIDEO</t>
  </si>
  <si>
    <t>TRANSFER BETWEEN CUSTOMERS via GTWORLD Doyinsola Adekoya Intra Transfer REF:01245338140403096078140000202402261431 from ADEKOYA DOYINSOLA ADEDAMOLA to IVY LEAGUE ASSOCIATES LIMITED</t>
  </si>
  <si>
    <t>TRANSFER BETWEEN CUSTOMERS 000012240226181851309971162000|Balance payment SBL Andamp SBR|309971162||FRANKLIN CHINEDU EJIOFOR REF:000012240226181851309971162000</t>
  </si>
  <si>
    <t>Electronic Money Transfer Levy 26022024 Electronic Money Transfer Levy - 26/02/2024</t>
  </si>
  <si>
    <t>25-Feb-2024 03:20 PM</t>
  </si>
  <si>
    <t>25-Feb-2024 05:39 PM</t>
  </si>
  <si>
    <t>25-Feb-2024 06:38 PM</t>
  </si>
  <si>
    <t>25-Feb-2024 06:34 AM</t>
  </si>
  <si>
    <t>26-Feb-2024 09:09 AM</t>
  </si>
  <si>
    <t>26-Feb-2024 07:59 PM</t>
  </si>
  <si>
    <t>26-Feb-2024 01:16 PM</t>
  </si>
  <si>
    <t>26-Feb-2024 08:02 PM</t>
  </si>
  <si>
    <t>26-Feb-2024 03:54 PM</t>
  </si>
  <si>
    <t>NIP/UBA/MAYOWA EMMANUEL ADANLAWO/MOB2/UTO/To IVY LTD/New Student Reg Fee</t>
  </si>
  <si>
    <t>NIP/FCMB/OKE MOTUNRAYO OYINKANSOLA/App To Zenith Bank IVY LEAGUE ASSOCIATES LTD</t>
  </si>
  <si>
    <t>Acca registration n lectures | TRF FRM CHIKA JENNIFER MBADIWE TO IVY LEAGUE ASSO</t>
  </si>
  <si>
    <t>:ETZ INFLOW 09FG2402260909191217V2LM8:QR TRF FRM OLAYEMI OLUWAFOLAYEMISI EUNIC</t>
  </si>
  <si>
    <t>NIP/OPAY/TOSIN ESTHER BAMIDELE/AFM Balance and revision fee</t>
  </si>
  <si>
    <t>NIP/GTB/GOLD ADESOLA RUTH/NIP Inflow from GOLD ADESOLA RUTH</t>
  </si>
  <si>
    <t>FA TUTORIAL FEES| TRF FRM RAPHAEL UCHENNA UGBONAGHARA TO IVY LEAGUE ASSOCIATES L</t>
  </si>
  <si>
    <t>NIP/AMPER/POCKET - APP/FR TrainingAnjolaoluwa  ANJOLAOLUWA ITUNUOLUWA SOGBESAN t</t>
  </si>
  <si>
    <t>TRANSFER BETWEEN CUSTOMERS 000014240227105956255085436997|TRFadegunle oluyemiFRM OLUYEMI EZEKIEL ADEGUNLE TO IVY LEAGUE ASSOCIATES LIMITED|000014240227105934244580634776||OLUYEMI EZEKIEL ADEGREF:000014240227105956255085436997</t>
  </si>
  <si>
    <t>Electronic Money Transfer Levy 27022024 Electronic Money Transfer Levy - 27/02/2024</t>
  </si>
  <si>
    <t>TRANSFER BETWEEN CUSTOMERS 000014240229094447231057242804|TRFBalance of tuition feeFRM JESUTOFUNMI DAMILOLA DADA TO IVY LEAGUE ASSOCIATES LIMITED|000014240229094401268839037281||JESUTOFUNMI DREF:000014240229094447231057242804</t>
  </si>
  <si>
    <t>TRANSFER BETWEEN CUSTOMERS 000014240229162003266934009635|TRFFRM ADETUNJI ABOLANLE OLUSEUN TO IVY LEAGUE ASSOCIATES LIMITED|000014240229161942266306110193||ADETUNJI ABOLANLE OLUSEUN-117-DIAMOREF:000014240229162003266934009635</t>
  </si>
  <si>
    <t>Electronic Money Transfer Levy 29022024 Electronic Money Transfer Levy - 29/02/2024</t>
  </si>
  <si>
    <t>TRANSFER BETWEEN CUSTOMERS via GTWORLD Final payment for sbr intensive class Intra Transfer REF:0124533814017179790010000202403011721 from BEIDA , JOY OJOMA to IVY LEAGUE ASSOCIATES LIMITED</t>
  </si>
  <si>
    <t>TRANSFER BETWEEN CUSTOMERS 000014240301215210243443902669|TRFLecture fee balanceFRM OMEGA IMMACULATA AGBO TO IVY LEAGUE ASSOCIATES LIMITED|000014240301215149279481701907||OMEGA IMMACULATA AGBREF:000014240301215210243443902669</t>
  </si>
  <si>
    <t>Electronic Money Transfer Levy 01032024 Electronic Money Transfer Levy - 01/03/2024</t>
  </si>
  <si>
    <t>27-Feb-2024 09:06 AM</t>
  </si>
  <si>
    <t>27-Feb-2024 08:59 AM</t>
  </si>
  <si>
    <t>27-Feb-2024 02:31 PM</t>
  </si>
  <si>
    <t>27-Feb-2024 05:09 PM</t>
  </si>
  <si>
    <t>28-Feb-2024 05:43 AM</t>
  </si>
  <si>
    <t>29-Feb-2024 11:31 PM</t>
  </si>
  <si>
    <t>01-Mar-2024 10:15 AM</t>
  </si>
  <si>
    <t>01-Mar-2024 03:09 PM</t>
  </si>
  <si>
    <t>01-Mar-2024 01:06 PM</t>
  </si>
  <si>
    <t>01-Mar-2024 02:39 PM</t>
  </si>
  <si>
    <t>01-Mar-2024 06:44 PM</t>
  </si>
  <si>
    <t>01-Mar-2024 06:50 PM</t>
  </si>
  <si>
    <t>01-Mar-2024 12:31 PM</t>
  </si>
  <si>
    <t>01-Mar-2024 01:05 PM</t>
  </si>
  <si>
    <t>01-Mar-2024 09:29 AM</t>
  </si>
  <si>
    <t>01-Mar-2024 09:30 AM</t>
  </si>
  <si>
    <t>01-Mar-2024 09:31 AM</t>
  </si>
  <si>
    <t>01-Mar-2024 06:59 PM</t>
  </si>
  <si>
    <t>01-Mar-2024 07:00 PM</t>
  </si>
  <si>
    <t>01-Mar-2024 07:01 PM</t>
  </si>
  <si>
    <t>02-Mar-2024 10:51 AM</t>
  </si>
  <si>
    <t>02-Mar-2024 02:59 PM</t>
  </si>
  <si>
    <t>02-Mar-2024 07:45 PM</t>
  </si>
  <si>
    <t>02-Mar-2024 07:12 AM</t>
  </si>
  <si>
    <t>NIP/STBC/CHISOM IHUAKU AKAKURU/Deferral Fee</t>
  </si>
  <si>
    <t>NIP/SCB/OPEOLUWA OLADIMEJI FAKAYODE/Mentorship</t>
  </si>
  <si>
    <t>NIP/GTB/ADENIRAN TAIWO ADEYINKA/Oxford brooks project- Taiwo Adeniran</t>
  </si>
  <si>
    <t>NIP/ABN/KEHINDE ADEBOLA ELUMADE/TRFPayment for Oxford brookes mentorshipFRM KEHI</t>
  </si>
  <si>
    <t>NIP/ECO/OLADELE ALABI/REFENG1112679470 BO OLADELE ALABI IFO IVY LEAGUE</t>
  </si>
  <si>
    <t>NIP/ABN/SAMUEL IKECHUKWU EKWERIKE/TRFPayment of amount dueFRM SAMUEL IKECHUKWU E</t>
  </si>
  <si>
    <t>NIP/KUDA/SHITTABEY, JOSEPH TEMIDAYO/TEMIDAYO SHITTABEY 20% BAL PAYMENT</t>
  </si>
  <si>
    <t>Tuition Bal.| TRF FRM ISAAC AYANFE SANNI TO IVY LEAGUE ASSOCIATES LTD</t>
  </si>
  <si>
    <t>NIP/STLB/ANUMBA UZOAMAKA JUDITH/Transfer from ANUMBA UZOAMAKA JUDITH to IVY LEAG</t>
  </si>
  <si>
    <t>NIP/STBC/JULIUS ENITAN OLAJIDE/00</t>
  </si>
  <si>
    <t>NIP/GTB/NWOGENE JUDE I./SBR Tuition</t>
  </si>
  <si>
    <t>O| TRF FRM AYODEJI ELIJAH OLOWE TO IVY LEAGUE ASSOCIATES LTD</t>
  </si>
  <si>
    <t>NIP Charge:Expenses - Salary10car park</t>
  </si>
  <si>
    <t>NIP Charge:Expenses - Salary12Tans alw</t>
  </si>
  <si>
    <t>NIP Charge:Expenses - Salary2Tans alw</t>
  </si>
  <si>
    <t>NIP Charge:Expenses-Salary</t>
  </si>
  <si>
    <t>NIP Charge:Expenses - Salary8Tans alw</t>
  </si>
  <si>
    <t>NIP Charge:Refund- Lecturestd</t>
  </si>
  <si>
    <t>NIP Charge:Refund-Lecturesstd</t>
  </si>
  <si>
    <t>NIP Charge:Expenses - Salary6Tans alw</t>
  </si>
  <si>
    <t>NIP Charge:Refund - others</t>
  </si>
  <si>
    <t>NIP Charge:Expenses - Salary4Tans alw</t>
  </si>
  <si>
    <t>NIP Charge:Refund-others</t>
  </si>
  <si>
    <t>Expenses - Salary10car parkCIB//NIP TFR TO GODDEY KELVIN EMUDIAYERE/SKYE</t>
  </si>
  <si>
    <t>Expenses - Salary12Tans alwCIB//NIP TFR TO Akeem Olayinka Lawanson/PALM</t>
  </si>
  <si>
    <t>Expenses - Salary8Tans alwCIB//NIP TFR TO SUBAIR BILQEES OLAJUMOKE/GTB</t>
  </si>
  <si>
    <t>Expenses - Salary4Tans alwCIB//NIP TFR TO LUCKY ISHAYA MUSA/ABN</t>
  </si>
  <si>
    <t>Expenses - Salary2Tans alwCIB//NIP TFR TO EBIETOMIYE OLUMIDE AYODELE/GTB</t>
  </si>
  <si>
    <t>Refund- LecturestdCIB//NIP TFR TO ANINYE OGECHUKWUKAMA ROSEMARY/GTB</t>
  </si>
  <si>
    <t>Expenses - Salary6Tans alwCIB//NIP TFR TO OJONGBEDE BLESSING OLUWATOMISI/GTB</t>
  </si>
  <si>
    <t>ASSET {LAND EXPENSSE}REIMB// TRF TO OLUMIDE AYODELE EBIETOMIYE</t>
  </si>
  <si>
    <t>Expenses - Salary11CIB//NIP TFR TO Akeem Olayinka Lawanson/PALM</t>
  </si>
  <si>
    <t>Refund-LecturesstdCIB//NIP TFR TO ABIMBOLA OSUCHUKWU/ABN</t>
  </si>
  <si>
    <t>Refund - othersCIB//NIP TFR TO GRACE KIKELOMO MEGBELE/ABN</t>
  </si>
  <si>
    <t>Expenses - Salary13CIB//NIP TFR TO ISIYAKU  YAKUBU/ABN</t>
  </si>
  <si>
    <t>Expenses-SalaryCIB//NIP TFR TO TAIWO ADURAGBEMI OLAYINKA/ABN</t>
  </si>
  <si>
    <t>Expenses - Salary7CIB//NIP TFR TO SUBAIR BILQEES OLAJUMOKE/GTB</t>
  </si>
  <si>
    <t>Expenses - Salary5CIB//NIP TFR TO OJONGBEDE BLESSING OLUWATOMISI/GTB</t>
  </si>
  <si>
    <t>Expenses - Salary3CIB//NIP TFR TO LUCKY ISHAYA MUSA/ABN</t>
  </si>
  <si>
    <t>Refund-othersCIB//NIP TFR TO JIMOH MARY BOLA/GTB</t>
  </si>
  <si>
    <t>CBE PAYMENT{CBE RENEWAL}// TRF TO SEACRON EDUCATIONAL NIGERIA LIMITED</t>
  </si>
  <si>
    <t>NIP/FCMB/ADEYEYE SARAH AANUOLUWAPO/Appbalance payments To Zenith Bank IVY LEAGUE</t>
  </si>
  <si>
    <t>NIP/OPAY/ELIZABETH NGOZI DIBASHI/Transfer from ELIZABETH NGOZI DIBASHI</t>
  </si>
  <si>
    <t>NIP/UBN/ADEYEYE ADEDOYIN A/MOBILE/UNION Transfer from ADEYEYE ADEDOYIN A - Part</t>
  </si>
  <si>
    <t>NIP/KUDA/SAMUEL, JOHN BARNABAS/AUDIT AND FM CLASS FEE</t>
  </si>
  <si>
    <t>TRANSFER BETWEEN CUSTOMERS 000016240304090112000008608506|FBNMOBILE:IVY LEAGUE ASSOCIATES LIMITED/LECTURE FEES|638451396721575059||ANULOPO EUNICE TOLUWALOPE REF:000016240304090112000008608506</t>
  </si>
  <si>
    <t>TRANSFER BETWEEN CUSTOMERS 090110240304115642757283649423|NIP/balance for tuition / FEHINTOLA ORISHEMEYIWA AYEMO to IVY LEAGU/0124533814|1709549802642||PocketApp REF:090110240304115642757283649423</t>
  </si>
  <si>
    <t>Electronic Money Transfer Levy 04032024 Electronic Money Transfer Levy - 04/03/2024</t>
  </si>
  <si>
    <t>03-Mar-2024 12:19 PM</t>
  </si>
  <si>
    <t>03-Mar-2024 11:18 AM</t>
  </si>
  <si>
    <t>03-Mar-2024 10:09 AM</t>
  </si>
  <si>
    <t>NIP/ABN/RAZAQ OLADUNNI TIAMIYU/TRFMA  FA video accessFRM RAZAQ OLADUNNI TIAMIYU</t>
  </si>
  <si>
    <t>NIP/UBA/BUSARI, OYINDAMOLA BARAKAT/LEO/SBW/UTO/APM/IVY LEAGUE ASS</t>
  </si>
  <si>
    <t>05-Mar-2024 04:49 PM</t>
  </si>
  <si>
    <t>05-Mar-2024 08:54 AM</t>
  </si>
  <si>
    <t>05-Mar-2024 10:04 AM</t>
  </si>
  <si>
    <t>06-Mar-2024 02:41 PM</t>
  </si>
  <si>
    <t>06-Mar-2024 07:27 PM</t>
  </si>
  <si>
    <t>NIP/FAIR/Oluwadamilola Adefope/Reg fee</t>
  </si>
  <si>
    <t>NIP/GTB/ADEOGUN   SAMUEL ADEGBENRO/NIP Inflow from ADEOGUN   SAMUEL ADEGBENRO</t>
  </si>
  <si>
    <t>NIP/UBA/JULIUS OLUWATOYIN AFOLAYAN/MOB2/UTO/To IVY LTD/Oxford Brookes mentorship</t>
  </si>
  <si>
    <t>NIP/PTB/VICTOR CHARLES OKON/ACCA NIP Transfer from VICTOR CHARLES OKON to IVY LE</t>
  </si>
  <si>
    <t>TRANSFER BETWEEN CUSTOMERS 000023240306071354002094005116|To GTBANK PLC | IVY LEAGUE ASSOCIATES LIMITED Balance|20240306071328080||RAIMENT REPUBLIC REF:000023240306071354002094005116</t>
  </si>
  <si>
    <t>TRANSFER BETWEEN CUSTOMERS 000014240306203215242111668721|TRFPart paymentFRM GLORY DABERECHI UDEH TO IVY LEAGUE ASSOCIATES LIMITED|000014240306203204243833868392||GLORY DABERECHI UDEH REF:000014240306203215242111668721</t>
  </si>
  <si>
    <t>Electronic Money Transfer Levy 06032024 Electronic Money Transfer Levy - 06/03/2024</t>
  </si>
  <si>
    <t>ATM/POS ACOUNT TO ACCOUNT TRANSFER -512964--151418-001391354996;DEBORAH IFEOLUWA AKANDE to</t>
  </si>
  <si>
    <t>Electronic Money Transfer Levy 07032024 Electronic Money Transfer Levy - 07/03/2024</t>
  </si>
  <si>
    <t>07-Mar-2024 01:27 PM</t>
  </si>
  <si>
    <t>07-Mar-2024 03:27 PM</t>
  </si>
  <si>
    <t>07-Mar-2024 12:14 PM</t>
  </si>
  <si>
    <t>08-Mar-2024 05:10 AM</t>
  </si>
  <si>
    <t>08-Mar-2024 06:42 PM</t>
  </si>
  <si>
    <t>08-Mar-2024 06:28 PM</t>
  </si>
  <si>
    <t>09-Mar-2024 05:03 AM</t>
  </si>
  <si>
    <t>09-Mar-2024 07:06 AM</t>
  </si>
  <si>
    <t>09-Mar-2024 08:24 AM</t>
  </si>
  <si>
    <t>Femi Abdulazeez FM balance payments | TRF FRM ABDULLAHI OLUWAFEMI ABDULLAZEEZ TO</t>
  </si>
  <si>
    <t>NIP/FBN/IBORO-AKPAN INYENE ANTHONIA/FBNMOBILE:IVY LEAGUE ASSOCIATES LTD/COMPLETE</t>
  </si>
  <si>
    <t>NIP/FBN/GBADEBO JOHN OSOMA/IB:AFMAAA</t>
  </si>
  <si>
    <t>NIP/ABN/ILAMOSIMHE AGATHA ONAULOGHO/TRFFM tutorialsFRM ILAMOSIMHE AGATHA ONAULOG</t>
  </si>
  <si>
    <t>:ETZ INFLOW 09FG240308184132650AMBPX8:USD :NIPIVY   LEAGUE ASSOCIATES LTD10100</t>
  </si>
  <si>
    <t>NIP/PARAL/BUD INFRASTRUCTURE LTD/TPT Trf to IVY LEAGUE ASSOCIATES LTD Lem transf</t>
  </si>
  <si>
    <t>NIP/UBA/ADAIDU BLESSING UNEKWU/MOB/UTO/IVY LEAGUE ASS/BlessingAdaidu/21990503319</t>
  </si>
  <si>
    <t>10-Mar-2024 09:43 AM</t>
  </si>
  <si>
    <t>10-Mar-2024 05:17 PM</t>
  </si>
  <si>
    <t>10-Mar-2024 06:16 PM</t>
  </si>
  <si>
    <t>10-Mar-2024 03:53 PM</t>
  </si>
  <si>
    <t>10-Mar-2024 09:15 PM</t>
  </si>
  <si>
    <t>10-Mar-2024 04:37 AM</t>
  </si>
  <si>
    <t>10-Mar-2024 05:39 AM</t>
  </si>
  <si>
    <t>NIP/GTB/OJA ELIZABETH OLADUNNI/Balance payment for MA classvirtual</t>
  </si>
  <si>
    <t>Tutorial  70%| TRF FRM OLUWASEUN OMOLARA ARAGBAIYE TO IVY LEAGUE ASSOCIATES LTD</t>
  </si>
  <si>
    <t>NIP/GTB/MAJEKODUNMI  RACHEAL ABIOLA/NIP Inflow from MAJEKODUNMI  RACHEAL ABIOLA</t>
  </si>
  <si>
    <t>Balance for SBR and AAA tuition | TRF FRM IFEANYICHUKWU ESTHER EMEAGWAI TO IVY L</t>
  </si>
  <si>
    <t>NIP/ABN/JOY NNENNA NWAOKOCHA/TRFPM standard class with RevisionFRM JOY NNENNA NW</t>
  </si>
  <si>
    <t>Ifeoluwa Gbadebo-Lecture fee balance | TRF FRM IFEOLUWA ADEPEJU GBADEBO TO IVY L</t>
  </si>
  <si>
    <t>09-Mar-2024 03:17 PM</t>
  </si>
  <si>
    <t>09-Mar-2024 03:29 PM</t>
  </si>
  <si>
    <t>09-Mar-2024 06:20 AM</t>
  </si>
  <si>
    <t>09-Mar-2024 11:20 AM</t>
  </si>
  <si>
    <t>NIP/ABN/EMMANUEL OLUWAJOMILOJU SOWUNMI/TRFnonFRM EMMANUEL OLUWAJOMILOJU SOWUNMI</t>
  </si>
  <si>
    <t>NIP/FBN/ADEYELE OPEYEMI OLUWAFUNMILAYO/FBNMOBILE:IVY LEAGUE ASSOCIATES LTD/JUNE</t>
  </si>
  <si>
    <t>18-Feb-2024 10:47 AM</t>
  </si>
  <si>
    <t>19-Feb-2024 06:20 PM</t>
  </si>
  <si>
    <t>21-Feb-2024 05:01 PM</t>
  </si>
  <si>
    <t>23-Feb-2024 04:06 PM</t>
  </si>
  <si>
    <t>23-Feb-2024 03:12 PM</t>
  </si>
  <si>
    <t>24-Feb-2024 11:29 AM</t>
  </si>
  <si>
    <t>25-Feb-2024 06:36 AM</t>
  </si>
  <si>
    <t>26-Feb-2024 08:38 AM</t>
  </si>
  <si>
    <t>28-Feb-2024 05:38 PM</t>
  </si>
  <si>
    <t>01-Mar-2024 12:14 AM</t>
  </si>
  <si>
    <t>03-Mar-2024 10:11 AM</t>
  </si>
  <si>
    <t>08-Mar-2024 02:36 PM</t>
  </si>
  <si>
    <t>09-Mar-2024 12:01 PM</t>
  </si>
  <si>
    <t>10-Mar-2024 05:41 AM</t>
  </si>
  <si>
    <t>NIP/KUDA/AJAYI, OLUWADUNSIN ABIGAIL/KNOWLEDGE EXAMS (MA AND FA)</t>
  </si>
  <si>
    <t>Payment| TRF FRM ANITA CHIGOZIRIM NWOKO TO IVY LEAGUE ASSOCIATES LTD -  CBE</t>
  </si>
  <si>
    <t>NIP/GTB/OKOROAFOR JESSICA EFURU/Top up payment for FA ACCA Exam</t>
  </si>
  <si>
    <t>CBE - RefundsCIB//NIP TFR TO ORUCHE ADAUGO/GTB</t>
  </si>
  <si>
    <t>SMS Notification Charge Feb 2024</t>
  </si>
  <si>
    <t>NIP/SCB/EDWIN OLOCHE OKLOBIA/Bbd</t>
  </si>
  <si>
    <t>NIP/SCB/OLUMAYOKUN THERESA OSHIYOYE/FA CBE 4905330 APRIL21</t>
  </si>
  <si>
    <t>CBE PAYMENT{FEB RMTTNC}// TRF TO SEACRON EDUCATIONAL NIGERIA LIMITED</t>
  </si>
  <si>
    <t>NIP/STBC/ADEJUMOKE ESTHER GABRIEL/MA examination</t>
  </si>
  <si>
    <t>NIP/FBN/SOBANJO OLUWADOLAPO JESULAYOMI/FBNMOBILE:IVY LEAGUE ASSOCIATES LTD    CB</t>
  </si>
  <si>
    <t>TRANSFER BETWEEN CUSTOMERS 000012240309141307313667196000|Additional fees|313667196||FRANKLIN CHINEDU EJIOFOR REF:000012240309141307313667196000</t>
  </si>
  <si>
    <t>TRANSFER BETWEEN CUSTOMERS via GTWORLD , Intra Transfer REF:0124533814046387378720000202403091938 from DADA BLESSING TEMITOPE to IVY LEAGUE ASSOCIATES LIMITED</t>
  </si>
  <si>
    <t>Electronic Money Transfer Levy 09032024 Electronic Money Transfer Levy - 09/03/2024</t>
  </si>
  <si>
    <t>TRANSFER BETWEEN CUSTOMERS via GTWORLD PM Class for Chiamaka Ezenwa Intra Transfer REF:0124533814016322788640000202403101831 from UGBUTA VINCENT KALU to IVY LEAGUE ASSOCIATES LIMITED</t>
  </si>
  <si>
    <t>TRANSFER BETWEEN CUSTOMERS 000014240310205840287802416093|TRFBalance AA classFRM JOY TEMITOPE CORNELIUS TO IVY LEAGUE ASSOCIATES LIMITED|000014240310205812222433814054||JOY TEMITOPE CORNELIUSREF:000014240310205840287802416093</t>
  </si>
  <si>
    <t>Electronic Money Transfer Levy 10032024 Electronic Money Transfer Levy - 10/03/2024</t>
  </si>
  <si>
    <t>11-Mar-2024 07:47 PM</t>
  </si>
  <si>
    <t>12-Mar-2024 12:51 PM</t>
  </si>
  <si>
    <t>12-Mar-2024 05:30 PM</t>
  </si>
  <si>
    <t>12-Mar-2024 07:48 AM</t>
  </si>
  <si>
    <t>12-Mar-2024 04:37 AM</t>
  </si>
  <si>
    <t>12-Mar-2024 02:54 PM</t>
  </si>
  <si>
    <t>13-Mar-2024 11:00 AM</t>
  </si>
  <si>
    <t>15-Mar-2024 06:04 PM</t>
  </si>
  <si>
    <t>16-Mar-2024 04:27 PM</t>
  </si>
  <si>
    <t>16-Mar-2024 04:37 AM</t>
  </si>
  <si>
    <t>16-Mar-2024 02:32 PM</t>
  </si>
  <si>
    <t>16-Mar-2024 10:33 AM</t>
  </si>
  <si>
    <t>16-Mar-2024 09:25 AM</t>
  </si>
  <si>
    <t>17-Mar-2024 06:35 AM</t>
  </si>
  <si>
    <t>17-Mar-2024 08:26 AM</t>
  </si>
  <si>
    <t>NIP/PBNL/IFEANYICHUKWU VICTORIA GOODLUC/MOB: To Zenith Bank Plc|IVY LEAGUE ASSOC</t>
  </si>
  <si>
    <t>NIP/ABN/PETER ABIODUN  OLASENI/TRFRevision classFRM PETER ABIODUN  OLASENI TO IV</t>
  </si>
  <si>
    <t>NIP/FBN/AYOADE TOMISIN VICTORIA/FBNMOBILE:IVY LEAGUE ASSOCIATES LTD/BALANCE PAYM</t>
  </si>
  <si>
    <t>NIP/ABN/oladipupo shefiu awoyemi/TRFOladipupo AwoyemiFRM oladipupo shefiu awoyem</t>
  </si>
  <si>
    <t>:ETZ INFLOW 09FG240312043311760SPEQYB:USD :NIPIVY  LEAGUE ASSOCIATES LTD101008</t>
  </si>
  <si>
    <t>Lecture Fee| TRF FRM FAITH OLAYEMI ATOYEBI TO IVY LEAGUE ASSOCIATES LTD</t>
  </si>
  <si>
    <t>NIP/UBA/FEYISAYO UMAR MUSTAPHA/MOB/UTO/IVY LEAGUE ASS/mustapha balanc/2207647972</t>
  </si>
  <si>
    <t>NIP/ABN/ADEOLA VICTORIA DARAMOLA/TRFSBR LECTURE  REVISION AND REG FEEFRM ADEOLA</t>
  </si>
  <si>
    <t>NIP/UBA/OLUWASEUN RACHEAL ALAO/MOB2/UTO/To IVY LTD/FR Video Access</t>
  </si>
  <si>
    <t>NIP/OPAY/JOEL OPEOLUWA OMOTOLA/Part payment for Sbr Tuition</t>
  </si>
  <si>
    <t>NIP/UBN/ABODUNRIN A STEPHEN/USSD/UNION Transfer from ABODUNRIN A STEPHEN</t>
  </si>
  <si>
    <t>NIP/GTB/MOMOH  ABDUL-LATEEF OLADIMEJI/Classes</t>
  </si>
  <si>
    <t>NIP/UBA/SMITH TAIWO RUTH/MOB/UTO/IVY LEAGUE ASS/Tuition fee ACC/22142793089</t>
  </si>
  <si>
    <t>NIP/AMPER/POCKET - APP/CHRISTOPHER AYENI to IVY LEAGUE ASSOCIATES LTDSent 35000</t>
  </si>
  <si>
    <t>TRANSFER BETWEEN CUSTOMERS via GTWORLD Part of lecture fee Intra Transfer REF:0124533814085460602210000202403112017 from AKINOLA AKINTUNDE SAMSON to IVY LEAGUE ASSOCIATES LIMITED</t>
  </si>
  <si>
    <t>Electronic Money Transfer Levy 11032024 Electronic Money Transfer Levy - 11/03/2024</t>
  </si>
  <si>
    <t>TRANSFER BETWEEN CUSTOMERS 100004240313071138112461814229|ACCA|100004240313071138112461814229||John Dominic Abuaya REF:100004240313071138112461814229</t>
  </si>
  <si>
    <t>Electronic Money Transfer Levy 13032024 Electronic Money Transfer Levy - 13/03/2024</t>
  </si>
  <si>
    <t>TRANSFER BETWEEN CUSTOMERS via GAPS 638459433389408972-17 178255015 Ivy League/1125/ACCA Tuition Fee Nov 2023 Dec2023 from KPMG ADVISORY SERVICES to IVY LEAGUE ASSOCIATES LIMITED REF: 0107433306178255015000000</t>
  </si>
  <si>
    <t>Electronic Money Transfer Levy 15032024 Electronic Money Transfer Levy - 15/03/2024</t>
  </si>
  <si>
    <t>18-Mar-2024 11:23 AM</t>
  </si>
  <si>
    <t>19-Mar-2024 06:27 PM</t>
  </si>
  <si>
    <t>19-Mar-2024 06:28 PM</t>
  </si>
  <si>
    <t>19-Mar-2024 03:20 PM</t>
  </si>
  <si>
    <t>19-Mar-2024 01:56 PM</t>
  </si>
  <si>
    <t>20-Mar-2024 12:49 PM</t>
  </si>
  <si>
    <t>20-Mar-2024 02:04 PM</t>
  </si>
  <si>
    <t>20-Mar-2024 02:05 PM</t>
  </si>
  <si>
    <t>21-Mar-2024 11:12 AM</t>
  </si>
  <si>
    <t>22-Mar-2024 01:43 PM</t>
  </si>
  <si>
    <t>23-Mar-2024 07:52 AM</t>
  </si>
  <si>
    <t>23-Mar-2024 07:49 AM</t>
  </si>
  <si>
    <t>23-Mar-2024 02:48 PM</t>
  </si>
  <si>
    <t>23-Mar-2024 03:40 PM</t>
  </si>
  <si>
    <t>24-Mar-2024 07:39 AM</t>
  </si>
  <si>
    <t>24-Mar-2024 06:17 AM</t>
  </si>
  <si>
    <t>NIP/GTB/UFOT ABASIONO  JACOB/NIP Inflow from UFOT ABASIONO  JACOB</t>
  </si>
  <si>
    <t>NIP/GTB/AKINBINU  BOLAJI DESTINY/For tuition</t>
  </si>
  <si>
    <t>NIP/ABN/JAYNEFRANCES NNEKA CHIEDU/TRFTAX Tuition RegistrationFRM JAYNEFRANCES NN</t>
  </si>
  <si>
    <t>NIP/OPAY/MERCY Talatu OGAH/Transfer from MERCY Talatu OGAH</t>
  </si>
  <si>
    <t>NIP/OPAY/GEORGE BURABARI ORGAN/Transfer from GEORGE BURABARI ORGAN</t>
  </si>
  <si>
    <t>NIP Charge:Refund - Lecturesstd3</t>
  </si>
  <si>
    <t>NIP Charge:Refund- Lecturesstd2</t>
  </si>
  <si>
    <t>NIP Charge:Expenses - PhoneDatadata</t>
  </si>
  <si>
    <t>NIP Charge:Refund - OBU</t>
  </si>
  <si>
    <t>EXPENSE - POWER/FUEL{DIESEL}REIMB// TRF TO OLUMIDE AYODELE EBIETOMIYE</t>
  </si>
  <si>
    <t>EXPENSE - MBD{FLIER SHARING}// TRF TO OLUMIDE AYODELE EBIETOMIYE</t>
  </si>
  <si>
    <t>Refund - Lecturesstd3CIB//NIP TFR TO OJEI VICTOR NONYAI/UBA</t>
  </si>
  <si>
    <t>Refund- Lecturesstd2CIB//NIP TFR TO ABUAYA JOHN DOMINIC/FBN</t>
  </si>
  <si>
    <t>EXPENSE- POWER/FUEL{POWER}// TRF TO    EKO ELECT DIST-IJORA BU REM A/C</t>
  </si>
  <si>
    <t>Refund - OBUCIB//NIP TFR TO Lemonade Technology Limited - FATIMOT TE/PAGA</t>
  </si>
  <si>
    <t>EXPENSES - GENERAL{ADMIN}// TRF TO OLUMIDE AYODELE EBIETOMIYE</t>
  </si>
  <si>
    <t>Expenses - PhoneDatadataCIB//NIP TFR TO FIBERONE BROADBAND LIMITED A/C 2/UBA</t>
  </si>
  <si>
    <t>EXPENSE-SUBSCRIPTIONS{ALP RENEWAL}// TRF TO SEACRON EDUCATIONAL NIGERIA LIMITED</t>
  </si>
  <si>
    <t>NIP/ABN/JULIET ANASTASIA NNAJI/TRFBalance paymentFRM JULIET ANASTASIA NNAJI TO I</t>
  </si>
  <si>
    <t>NIP/GTB/OFORAH  NKECHI LYDIA/Tuition feeReg</t>
  </si>
  <si>
    <t>NIP/ECO/SOLOMON ERIYOJA/REFENG1183270192 BO SOLOMON ERIYOJA IFO IVY LEAGU</t>
  </si>
  <si>
    <t>NIP/UBA/SAMSON OLAMIPOSI ADEKUNLE/MOB/UTO/IVY LEAGUE ASS/trdf/22286574546</t>
  </si>
  <si>
    <t>NIP/FAIR/Gift Nnabuihe/Gift Nnabuihe</t>
  </si>
  <si>
    <t>NIP/GTB/OSIBIE CHIAMAKA SYLVIA/USSD NIP Transfer from  07011572755</t>
  </si>
  <si>
    <t>25-Mar-2024 07:06 PM</t>
  </si>
  <si>
    <t>26-Mar-2024 04:51 PM</t>
  </si>
  <si>
    <t>NIP/OPAY/EMEKA JOSEPH EKEOMA/Transfer from EMEKA JOSEPH EKEOMA</t>
  </si>
  <si>
    <t>NIP/STBC/OLALEKAN WASIU OLAITAN/Tuition balance</t>
  </si>
  <si>
    <t>12-Mar-2024 04:30 PM</t>
  </si>
  <si>
    <t>13-Mar-2024 04:47 PM</t>
  </si>
  <si>
    <t>15-Mar-2024 07:09 PM</t>
  </si>
  <si>
    <t>16-Mar-2024 11:00 AM</t>
  </si>
  <si>
    <t>16-Mar-2024 08:15 AM</t>
  </si>
  <si>
    <t>17-Mar-2024 08:27 AM</t>
  </si>
  <si>
    <t>18-Mar-2024 12:40 PM</t>
  </si>
  <si>
    <t>24-Mar-2024 06:18 AM</t>
  </si>
  <si>
    <t>29-Mar-2024 06:34 PM</t>
  </si>
  <si>
    <t>30-Mar-2024 07:50 PM</t>
  </si>
  <si>
    <t>31-Mar-2024 10:28 PM</t>
  </si>
  <si>
    <t>NIP/ABN/TEMIDAYO EBENEZER ADEBIYI/TRFTemidayo Adebiyi ACCA FA examFRM TEMIDAYO E</t>
  </si>
  <si>
    <t>:ISW INFLOW CR|OPY|ZIB|130324164657|061616:Transfer from JOHN ADERINSOLA ALFRED</t>
  </si>
  <si>
    <t>NIP/GTB/ONABAMIRO ADEOLA OLUFUNMIBI/CBL</t>
  </si>
  <si>
    <t>NIP/VFD/PocketApp/NIP/kamma couture  to IVY LEAGUE ASSOCIATES LTD   CBESent 5000</t>
  </si>
  <si>
    <t>NIP/ECO/SALMUNA OLAYINKA/REFENG1167476173 BO SALMUNA OLAYINKA IFO IVY LEAG</t>
  </si>
  <si>
    <t>FUND MOVEMENT 2 -OUT{REMB CBE PYT}// TRF TO    IVY LEAGUE ASSOCIATES LTD</t>
  </si>
  <si>
    <t>SMS Notification Charge Mar 2024</t>
  </si>
  <si>
    <t>29-Mar-2024 09:34 AM</t>
  </si>
  <si>
    <t>29-Mar-2024 08:58 PM</t>
  </si>
  <si>
    <t>29-Mar-2024 11:16 AM</t>
  </si>
  <si>
    <t>29-Mar-2024 08:55 PM</t>
  </si>
  <si>
    <t>29-Mar-2024 09:37 PM</t>
  </si>
  <si>
    <t>30-Mar-2024 09:43 AM</t>
  </si>
  <si>
    <t>30-Mar-2024 11:55 AM</t>
  </si>
  <si>
    <t>30-Mar-2024 03:17 PM</t>
  </si>
  <si>
    <t>31-Mar-2024 11:35 AM</t>
  </si>
  <si>
    <t>31-Mar-2024 10:23 PM</t>
  </si>
  <si>
    <t>01-Apr-2024 06:47 AM</t>
  </si>
  <si>
    <t>NIP/PALM/GLORIA AYOBANKALE  USIADE/GLORIA AYOBANKALE  USIADE:8023309718</t>
  </si>
  <si>
    <t>NIP Charge:Expenses - Salary8trans alw</t>
  </si>
  <si>
    <t>Expenses - Salary4CIB//NIP TFR TO EBIETOMIYE OLUMIDE AYODELE/GTB</t>
  </si>
  <si>
    <t>Expenses - Salary8trans alwCIB//NIP TFR TO SUBAIR BILQEES OLAJUMOKE/GTB</t>
  </si>
  <si>
    <t>Expenses - Salary2CIB//NIP TFR TO EBIETOMIYE OLUMIDE AYODELE/GTB</t>
  </si>
  <si>
    <t>Expenses - Salary10CIB//NIP TFR TO TAIWO ADURAGBEMI OLAYINKA/ABN</t>
  </si>
  <si>
    <t>Expenses - Salary9CIB//NIP TFR TO ISIYAKU  YAKUBU/ABN</t>
  </si>
  <si>
    <t>NIP/KUDA/OYEWUMI, ESTHER OPEYEMI/TUTORIAL BALANCE</t>
  </si>
  <si>
    <t>NIP/WBP/FOLUKE ADAMSON/ZENITH BANK-PM Tutorial</t>
  </si>
  <si>
    <t>NIP/FBN/IPINLAYE AYODEJI OLANREWAJU/FBNMOBILE:IVY LEAGUE ASSOCIATES LTD/SBL LECT</t>
  </si>
  <si>
    <t>NIP/UBA/OFFONG MORNING CHARLES/MOB/UTO/IVY LEAGUE ASS/SBR class/22472104550</t>
  </si>
  <si>
    <t>04-Apr-2024 07:23 PM</t>
  </si>
  <si>
    <t>07-Apr-2024 06:03 AM</t>
  </si>
  <si>
    <t>07-Apr-2024 06:56 PM</t>
  </si>
  <si>
    <t>NIP/PBNL/ODUSOLA OLUBUSOLA RUTH/MOB: To Zenith Bank Plc|IVY LEAGUE ASSOCIATES LT</t>
  </si>
  <si>
    <t>CBE PAYMENT{MAR RMTTNC}// TRF TO SEACRON EDUCATIONAL NIGERIA LIMITED</t>
  </si>
  <si>
    <t>FUND MOVEMENT 4 -OUT{WHT}// TRF TO    IVY LEAGUE ASSOCIATES LTD</t>
  </si>
  <si>
    <t>02-Apr-2024 03:52 PM</t>
  </si>
  <si>
    <t>02-Apr-2024 04:12 PM</t>
  </si>
  <si>
    <t>02-Apr-2024 10:26 AM</t>
  </si>
  <si>
    <t>03-Apr-2024 07:15 PM</t>
  </si>
  <si>
    <t>03-Apr-2024 03:49 PM</t>
  </si>
  <si>
    <t>04-Apr-2024 02:26 PM</t>
  </si>
  <si>
    <t>04-Apr-2024 04:48 AM</t>
  </si>
  <si>
    <t>04-Apr-2024 07:46 PM</t>
  </si>
  <si>
    <t>06-Apr-2024 12:08 PM</t>
  </si>
  <si>
    <t>06-Apr-2024 06:28 PM</t>
  </si>
  <si>
    <t>06-Apr-2024 05:03 PM</t>
  </si>
  <si>
    <t>06-Apr-2024 08:48 AM</t>
  </si>
  <si>
    <t>07-Apr-2024 06:55 PM</t>
  </si>
  <si>
    <t>07-Apr-2024 06:02 AM</t>
  </si>
  <si>
    <t>08-Apr-2024 09:09 AM</t>
  </si>
  <si>
    <t>08-Apr-2024 05:26 PM</t>
  </si>
  <si>
    <t>:ETZ INFLOW 09FG2404021551527126WJKFW:100004240402145152113123864680:Tuition B</t>
  </si>
  <si>
    <t>NIP/OPAY/JULIUS AYOMIDE IDOWU/Transfer from JULIUS AYOMIDE IDOWU</t>
  </si>
  <si>
    <t>NIP Charge:Liability - Bonus 7</t>
  </si>
  <si>
    <t>NIP Charge:Liability - Bonus 6</t>
  </si>
  <si>
    <t>NIP Charge:Liability - Bonus 5</t>
  </si>
  <si>
    <t>NIP Charge:Liability - Bonus 4</t>
  </si>
  <si>
    <t>NIP Charge:Liability - Bonus 2</t>
  </si>
  <si>
    <t>NIP Charge:Liability - Bonus 1</t>
  </si>
  <si>
    <t>NIP Charge:Liability - Bonus 3</t>
  </si>
  <si>
    <t>Liability - Bonus 5CIB//NIP TFR TO SUBAIR BILQEES OLAJUMOKE/GTB</t>
  </si>
  <si>
    <t>Liability - Bonus 7CIB//NIP TFR TO AISHAT AMOKE KAREEM/FDP</t>
  </si>
  <si>
    <t>Liability - Bonus 6CIB//NIP TFR TO YAKUBU ISIYAKA/UNITY</t>
  </si>
  <si>
    <t>Liability - Bonus 4CIB//NIP TFR TO Akeem Olayinka Lawanson/PALM</t>
  </si>
  <si>
    <t>Liability - Bonus 3CIB//NIP TFR TO OJONGBEDE BLESSING OLUWATOMISI/GTB</t>
  </si>
  <si>
    <t>Liability - Bonus 1CIB//NIP TFR TO LUCKY ISHAYA MUSA/ABN</t>
  </si>
  <si>
    <t>Liability - Bonus 2CIB//NIP TFR TO EBIETOMIYE OLUMIDE AYODELE/GTB</t>
  </si>
  <si>
    <t>FUND MOVEMENT 1 - OUT// TRF TO    IVY LEAGUE ASSOCIATES LTD-PROJECTS</t>
  </si>
  <si>
    <t>EXPENSE-SUBSCRIPTION{MBRP 4 DIR.}// TRF TO SEACRON EDUCATIONAL NIGERIA LIMITED</t>
  </si>
  <si>
    <t>NIP/FBN/ANULOPO EUNICE TOLUWALOPE/FBNMOBILE:IVY LEAGUE ASSOCIATES LTD/BALANCE</t>
  </si>
  <si>
    <t>NIP/ABN/EDINI NSIKAN NTAH/TRFEdini Ntah - Ivy League CBL RecFRM EDINI NSIKAN NTA</t>
  </si>
  <si>
    <t>NIP/GTB/AFUAPE VICTORIA TOLULOPE/BT videos</t>
  </si>
  <si>
    <t>NIP/FBN/FALADE IDOWU FESTUS/FBNMOBILE:IVY LEAGUE ASSOCIATES LTD/PAYMENT FOR VIDE</t>
  </si>
  <si>
    <t>NIP/ABN/OJAJUNI FOLUSHO IBUKUNOLUWA-117-DIAMOND /TRFBalance payment for tax clas</t>
  </si>
  <si>
    <t>NIP/WBP/JOSEPH KEHINDE POPOOLA/ZENITH BANK-</t>
  </si>
  <si>
    <t>NIP/STBC/GOODGOD ELEMCHUKWU NNABUCHI/GOODGOD NNABUCHI SBL</t>
  </si>
  <si>
    <t>NIP/GTB/JIMOH MARY BOLA/via GTWORLD Balance payment for lectures</t>
  </si>
  <si>
    <t>NIP/ABN/OLUWAKOREDE FLORENCE ADEBOWALE/TRFTuition balanceFRM OLUWAKOREDE FLORENC</t>
  </si>
  <si>
    <t>NIP Charge:Refund - Lecturesstd)3</t>
  </si>
  <si>
    <t>NIP Charge:Refund - Lecturesstd)4</t>
  </si>
  <si>
    <t>NIP Charge:Refund - Lecturesstd)2</t>
  </si>
  <si>
    <t>NIP Charge:Expense - MBDdp)</t>
  </si>
  <si>
    <t>NIP Charge:Expenses-Generalfeb&amp;amp;mar lawma</t>
  </si>
  <si>
    <t>NIP Charge:Refund - Lecturesstd)</t>
  </si>
  <si>
    <t>Refund - Lecturesstd)3CIB//NIP TFR TO JESUTOFUNMI DAMILOLA DADA/ABN</t>
  </si>
  <si>
    <t>Expense - MBDdp)CIB//NIP TFR TO OLIBEY  VALENTINE AZUBUIKE/GTB</t>
  </si>
  <si>
    <t>Refund - Lecturesstd)4CIB//NIP TFR TO TIJANI SODIQ OLUWANISOLA/GTB</t>
  </si>
  <si>
    <t>Refund - Lecturesstd)2CIB//NIP TFR TO CHINELOMA OLUCHI AKITI/STBC</t>
  </si>
  <si>
    <t>Expenses-Generalfeb&amp;amp;mar lawmaCIB//NIP TFR TO TEMMY VENTURES/GTB</t>
  </si>
  <si>
    <t>EXPENSE - POWER/FUEL{POWER}MAR// TRF TO    EKO ELECT DIST-IJORA BU REM A/C</t>
  </si>
  <si>
    <t>Refund - Lecturesstd)CIB//NIP TFR TO AKAMABE OLIVER LIPIOUNIM/GTB</t>
  </si>
  <si>
    <t>FUND MOVEMENT 5 - OUT{WHT}// TRF TO OLUMIDE AYODELE EBIETOMIYE</t>
  </si>
  <si>
    <t>NIP/OPAY/REBECCA FUNMI PHILIP/Balance pymt for Atx June 2024</t>
  </si>
  <si>
    <t>NIP/UBA/SALAWU SALIU GBADEBO/MOB/UTO/IVY LEAGUE ASS/ivy League ass/22639039305</t>
  </si>
  <si>
    <t>VIDEO</t>
  </si>
  <si>
    <t>15-Apr-2024 06:52 PM</t>
  </si>
  <si>
    <t>NIP/OPAY/JANET AUDU/ACCA registration fee</t>
  </si>
  <si>
    <t>09-Apr-2024 05:40 PM</t>
  </si>
  <si>
    <t>09-Apr-2024 01:32 PM</t>
  </si>
  <si>
    <t>11-Apr-2024 09:39 AM</t>
  </si>
  <si>
    <t>13-Apr-2024 06:14 PM</t>
  </si>
  <si>
    <t>13-Apr-2024 07:26 PM</t>
  </si>
  <si>
    <t>13-Apr-2024 07:52 PM</t>
  </si>
  <si>
    <t>13-Apr-2024 07:37 AM</t>
  </si>
  <si>
    <t>13-Apr-2024 03:41 PM</t>
  </si>
  <si>
    <t>13-Apr-2024 05:49 PM</t>
  </si>
  <si>
    <t>13-Apr-2024 12:09 PM</t>
  </si>
  <si>
    <t>14-Apr-2024 08:30 AM</t>
  </si>
  <si>
    <t>14-Apr-2024 03:30 PM</t>
  </si>
  <si>
    <t>14-Apr-2024 05:21 PM</t>
  </si>
  <si>
    <t>14-Apr-2024 07:22 AM</t>
  </si>
  <si>
    <t>15-Apr-2024 02:53 PM</t>
  </si>
  <si>
    <t>15-Apr-2024 03:29 PM</t>
  </si>
  <si>
    <t>ATAX lecture  deferral Olayemi Damilola | TRF FRM DAMILOLA JUDITH OLAYEMI TO IVY</t>
  </si>
  <si>
    <t>NIP/FBN/MUSA MATTHEW SHEHU/FBNMOBILE:IVY LEAGUE ASSOCIATES LTD/REV FOR EZEANI ST</t>
  </si>
  <si>
    <t>FUND MOVEMENT 7 - OUT{WHT}// TRF TO OLUMIDE AYODELE EBIETOMIYE</t>
  </si>
  <si>
    <t>FUND MOVEMENT 8 - OUT{WHT}// TRF TO OLUMIDE AYODELE EBIETOMIYE</t>
  </si>
  <si>
    <t>FUND MOVEMENT 6 - OUT{WHT}// TRF TO OLUMIDE AYODELE EBIETOMIYE</t>
  </si>
  <si>
    <t>FUND MOVEMENT 9 - OUT{WHT}// TRF TO OLUMIDE AYODELE EBIETOMIYE</t>
  </si>
  <si>
    <t>FUND MOVEMENT 10 - OUT{WHT}// TRF TO OLUMIDE AYODELE EBIETOMIYE</t>
  </si>
  <si>
    <t>NIP/ABN/BIHU BEAUTY AYON/TRFBalance paymentFRM BIHU BEAUTY AYON TO IVY LEAGUE AS</t>
  </si>
  <si>
    <t>NIP/ABN/ILAMOSIMHE AGATHA ONAULOGHO/TRFFm revisionFRM ILAMOSIMHE AGATHA ONAULOGH</t>
  </si>
  <si>
    <t>NIP/KUDA/OGUNLANA, AZEEZAT OYINDAMOLA/IVY</t>
  </si>
  <si>
    <t>NIP/ABN/IBIDOTUN EDWARD AINA/TRFPayment for SBL revision class June 24FRM IBIDOT</t>
  </si>
  <si>
    <t>NIP/GTB/DANDAURA  FAITH &amp; GRACE/Registration and SBL Videos</t>
  </si>
  <si>
    <t>NIP/FCMB/ELEMUWA CHIOMA FORTUNE/AppAA Revision class To Zenith Bank IVY LEAGUE A</t>
  </si>
  <si>
    <t>NIP Charge:Lecturer - Loan</t>
  </si>
  <si>
    <t>Lecturer - LoanCIB//NIP TFR TO AJIBOLA ADETUNJI ADEGBEMI/GTB</t>
  </si>
  <si>
    <t>NIP/OPAY/JANET AUDU/Transfer from JANET AUDU</t>
  </si>
  <si>
    <t>NIP/FBN/ANULOPO EUNICE TOLUWALOPE/FBNMOBILE:IVY LEAGUE ASSOCIATES LTD/REVISION C</t>
  </si>
  <si>
    <t>NIP/UBA/NNENNA FAVOUR NDUKWE/MOB/UTO/IVY LEAGUE ASS/NNENNA NDUKWE R/22750876818</t>
  </si>
  <si>
    <t>NIP/ABN/NNEOMA SYLVIA OHAERI-183-DIAMOND SWAG/TRFAPMFRM NNEOMA SYLVIA OHAERI TO</t>
  </si>
  <si>
    <t>NIP/FBN/AINA PETER ADEBOLA/FBNMOBILE:IVY LEAGUE ASSOCIATES LTD/REVISION CLASS IF</t>
  </si>
  <si>
    <t>BAL 4 TUITION &amp; REV</t>
  </si>
  <si>
    <t>REVISON</t>
  </si>
  <si>
    <t>BAL 4 TUITION &amp; REV SBR</t>
  </si>
  <si>
    <t>NEFT TRANSFER 0571500131229006862 IVY LEAGUE ASSOCIATEIVY LEAGUE ASSOCIATEtrGP Fund Movement 2 - Out FUND MOVEMENT 2 OUT0124533814 REF: 0124533814179727425000000</t>
  </si>
  <si>
    <t>COMMISSION NEFT Charges REF: 0124533814236654699000000</t>
  </si>
  <si>
    <t>TRANSFER BETWEEN CUSTOMERS via Internet Banking from OGUNMOLA OLUWATUNMISE OLUWAPEL to IVY LEAGUE ASSOCIATES LIMITED</t>
  </si>
  <si>
    <t>Electronic Money Transfer Levy 02042024 Electronic Money Transfer Levy - 02/04/2024</t>
  </si>
  <si>
    <t>TRANSFER BETWEEN CUSTOMERS 000014240408195727292057050647|TRFRevision BalanceFRM OLUWATOBILOBA MOYOSOLA ABIMBOLA TO IVY LEAGUE ASSOCIATES LIMITED|000014240408195710276685345778||OLUWATOBILOBAREF:000014240408195727292057050647</t>
  </si>
  <si>
    <t>16-Apr-2024 09:13 AM</t>
  </si>
  <si>
    <t>16-Apr-2024 03:27 PM</t>
  </si>
  <si>
    <t>16-Apr-2024 08:19 PM</t>
  </si>
  <si>
    <t>16-Apr-2024 09:19 PM</t>
  </si>
  <si>
    <t>17-Apr-2024 04:20 AM</t>
  </si>
  <si>
    <t>17-Apr-2024 07:46 AM</t>
  </si>
  <si>
    <t>17-Apr-2024 08:09 AM</t>
  </si>
  <si>
    <t>NIP/GTB/AKINMOLADUN RICHARD AKINNOLA/AAA videos</t>
  </si>
  <si>
    <t>NIP/FBN/KAKA MARIA AUDU/FBNMOBILE:IVY LEAGUE ASSOCIATES LTD/MATERIALS  IRO AUDU</t>
  </si>
  <si>
    <t>NIP/ABN/AKPAN EKEMINI ANIETI-117-DIAMOND SAVINGS/TRFRevision classFRM AKPAN EKEM</t>
  </si>
  <si>
    <t>NIP/ABN/FLORA TERNA NONGOMIN/TRFFlora SBLAAAFRM FLORA TERNA NONGOMIN TO IVY LEAG</t>
  </si>
  <si>
    <t>NIP/UBA/IBRAHIM BASHIR YAHAYA/MOB/UTO/IVY LEAGUE ASS/bash/22798798166</t>
  </si>
  <si>
    <t>NIP/KUDA/AYENI, OPEYEMI JOSHUA/JOSHUA AYENI (REVISION AND LECTURE VID)</t>
  </si>
  <si>
    <t>NIP/GLOBU/OMODOLAPO F BAMIDELE/FT MB Revision IVY LEAGUE ASSOCIATES LTD</t>
  </si>
  <si>
    <t>REVISON &amp; VIDEO</t>
  </si>
  <si>
    <t>LOAN</t>
  </si>
  <si>
    <t>REVISION &amp; VIDEO</t>
  </si>
  <si>
    <t>TRANSFER BETWEEN CUSTOMERS via GTWORLD , Intra Transfer REF:012453381404225592173000000202404160944 from OWOLABI, AISHAT BUKOLA to IVY LEAGUE ASSOCIATES LIMITED</t>
  </si>
  <si>
    <t>Electronic Money Transfer Levy 16042024 Electronic Money Transfer Levy - 16/04/2024</t>
  </si>
  <si>
    <t>TRANSFER BETWEEN CUSTOMERS 100002240417085621000887374072|LemFi transfer | Lemonade Technology Limited|00000887374072||Lemonade Technology Limited REF:100002240417085621000887374072</t>
  </si>
  <si>
    <t>17-Apr-2024 08:11 AM</t>
  </si>
  <si>
    <t>17-Apr-2024 08:19 AM</t>
  </si>
  <si>
    <t>17-Apr-2024 03:40 PM</t>
  </si>
  <si>
    <t>17-Apr-2024 07:52 PM</t>
  </si>
  <si>
    <t>17-Apr-2024 11:14 AM</t>
  </si>
  <si>
    <t>17-Apr-2024 10:03 AM</t>
  </si>
  <si>
    <t>18-Apr-2024 02:04 PM</t>
  </si>
  <si>
    <t>18-Apr-2024 02:11 PM</t>
  </si>
  <si>
    <t>18-Apr-2024 01:08 PM</t>
  </si>
  <si>
    <t>18-Apr-2024 07:16 PM</t>
  </si>
  <si>
    <t>18-Apr-2024 08:51 AM</t>
  </si>
  <si>
    <t>19-Apr-2024 02:51 PM</t>
  </si>
  <si>
    <t>19-Apr-2024 07:00 PM</t>
  </si>
  <si>
    <t>19-Apr-2024 08:39 PM</t>
  </si>
  <si>
    <t>19-Apr-2024 07:20 PM</t>
  </si>
  <si>
    <t>19-Apr-2024 08:23 AM</t>
  </si>
  <si>
    <t>19-Apr-2024 07:51 PM</t>
  </si>
  <si>
    <t>19-Apr-2024 11:03 AM</t>
  </si>
  <si>
    <t>19-Apr-2024 05:20 PM</t>
  </si>
  <si>
    <t>19-Apr-2024 07:39 PM</t>
  </si>
  <si>
    <t>19-Apr-2024 08:31 PM</t>
  </si>
  <si>
    <t>19-Apr-2024 06:29 PM</t>
  </si>
  <si>
    <t>19-Apr-2024 07:35 PM</t>
  </si>
  <si>
    <t>20-Apr-2024 01:43 PM</t>
  </si>
  <si>
    <t>20-Apr-2024 05:53 AM</t>
  </si>
  <si>
    <t>20-Apr-2024 08:11 AM</t>
  </si>
  <si>
    <t>20-Apr-2024 11:50 AM</t>
  </si>
  <si>
    <t>20-Apr-2024 11:30 AM</t>
  </si>
  <si>
    <t>20-Apr-2024 12:14 PM</t>
  </si>
  <si>
    <t>21-Apr-2024 09:31 AM</t>
  </si>
  <si>
    <t>21-Apr-2024 10:09 AM</t>
  </si>
  <si>
    <t>21-Apr-2024 09:02 AM</t>
  </si>
  <si>
    <t>21-Apr-2024 10:53 AM</t>
  </si>
  <si>
    <t>21-Apr-2024 09:19 AM</t>
  </si>
  <si>
    <t>NIP/FBN/SOKENU JOSEPH OLUPELUMI/FBNMOBILE:IVY LEAGUE ASSOCIATES LTD/FR AND TAX S</t>
  </si>
  <si>
    <t>NIP/UBN/ADEYEYE ADEDOYIN A/MOBILE/UNION Transfer from ADEYEYE ADEDOYIN A - OBU m</t>
  </si>
  <si>
    <t>NIP/ABN/FLORA TERNA NONGOMIN/TRFFlora ATAXFRM FLORA TERNA NONGOMIN TO IVY LEAGUE</t>
  </si>
  <si>
    <t>NIP/UBN/GBADEBO JOHN  OSOMA/MOBILE/UNION Transfer from GBADEBO JOHN  OSOMA - Bal</t>
  </si>
  <si>
    <t>NIP/ABN/ZAINAB OLAMIDE ADEBOYEJO/TRFFRM ZAINAB OLAMIDE ADEBOYEJO TO IVY LEAGUE A</t>
  </si>
  <si>
    <t>NIP/ABN/FOLAHAN OLAJUWON ITABIYI/TRFAAA Revisin ClassFRM FOLAHAN OLAJUWON ITABIY</t>
  </si>
  <si>
    <t>NIP/GTB/TIAMIYU AKEEM OLAJIDE/AAA Revision - AQEEM TIAMIYU</t>
  </si>
  <si>
    <t>NIP/PALM/SILIFAT OMOTOKE GBADAMOSI/SILIFAT OMOTOKE GBADAMOSI:8021077963</t>
  </si>
  <si>
    <t>Revision and Access| TRF FRM VICTORIA OLAYINKA OLUATA TO IVY LEAGUE ASSOCIATES L</t>
  </si>
  <si>
    <t>NIP/PBNL/AJOSE BABATUNDE NOJEEM/MOB: To Zenith Bank Plc|IVY LEAGUE ASSOCIATES LT</t>
  </si>
  <si>
    <t>NIP/GTB/EBOWE JOY OFURE/NIP Inflow from EBOWE JOY OFURE</t>
  </si>
  <si>
    <t>0cd891f9-c06d-461b-9e82-b8e03e179ecc/368156/Lem transfer| TRF FRM BUD INFRASTRUC</t>
  </si>
  <si>
    <t>NIP/GTB/JOSEPH  RITA MAYOWA/FR</t>
  </si>
  <si>
    <t>Anthony Maduka  FM revision| TRF FRM IFEANYI ANTHONY MADUKA TO IVY LEAGUE ASSOCI</t>
  </si>
  <si>
    <t>NIP/UBA/OGUNWALE ADEGBOYEGA/MOB/UTO/IVY LEAGUE ASS/OGUNWALE REV/22857310540</t>
  </si>
  <si>
    <t>NIP/GTB/ANIMASHAUN OLAMIDE KAZEEM/AFM lecture fees</t>
  </si>
  <si>
    <t>ATX Revision omobola Akanfe | TRF FRM OLUWADEMILADE DARREL AKANFE TO IVY LEAGUE</t>
  </si>
  <si>
    <t>NIP/GTB/JOHNSON GLORY OSAGWE/NIP Inflow from JOHNSON GLORY OSAGWE</t>
  </si>
  <si>
    <t>NIP/STBC/YUSUF ADEOLA OGUNDARE/IVY LEAGUE ASSOCIATES LTD</t>
  </si>
  <si>
    <t>ATX revision oluwatoyin Adewunmi| TRF FRM OLUWADEMILADE DARREL AKANFE TO IVY LEA</t>
  </si>
  <si>
    <t>NIP/KUDA/AJAYI, OLUWADUNSIN ABIGAIL/REVISION CLASSES</t>
  </si>
  <si>
    <t>NIP/UBA/RUKAYAT OLAMITOYOSI OLALEYE/MOB/UTO/IVY LEAGUE ASS/revision/22869865627</t>
  </si>
  <si>
    <t>NIP/ABN/QUWIYU  AKANNI SALAAM/TRFAFM Videos Access SeptFRM QUWIYU  AKANNI SALAAM</t>
  </si>
  <si>
    <t>NIP/OPAY/IKECHUKWU EMMANUEL OGENE/FM Revision Class</t>
  </si>
  <si>
    <t>NIP/ABN/AYENI SEUN EMMANUEL-117-DIAMOND SAVINGS /TRFFRFRM AYENI SEUN EMMANUEL TO</t>
  </si>
  <si>
    <t>NIP/GTB/ADEBAYO OLUWASEYI SAMUEL/APM exam focus and standard lecture video acces</t>
  </si>
  <si>
    <t>NIP/FBN/OBU CHISOM NONYELUM/FBNMOBILE:IVY LEAGUE ASSOCIATES LTD/FR</t>
  </si>
  <si>
    <t>NIP/FBN/IPINLAYE AYODEJI OLANREWAJU/FBNMOBILE:IVY LEAGUE ASSOCIATES LTD/SNL REVI</t>
  </si>
  <si>
    <t>Lecture v| TRF FRM ELIZABETH ODUNOLA AKINDELE TO IVY LEAGUE ASSOCIATES LTD</t>
  </si>
  <si>
    <t>NIP/GTB/DUNU NNEKA PEACE/NIP Inflow from DUNU NNEKA PEACE</t>
  </si>
  <si>
    <t>NIP/ABN/PATRICK DANIEL OKOH/TRFAPM - REVISION  VIDEOFRM PATRICK DANIEL OKOH TO I</t>
  </si>
  <si>
    <t>BAL 4 OBU</t>
  </si>
  <si>
    <t>Electronic Money Transfer Levy 17042024 Electronic Money Transfer Levy - 17/04/2024</t>
  </si>
  <si>
    <t>TRANSFER BETWEEN CUSTOMERS via GTWORLD , Intra Transfer REF:012453381402123708313200000202404190840 from ADEJARE RITA ONYEKA to IVY LEAGUE ASSOCIATES LIMITED</t>
  </si>
  <si>
    <t>Electronic Money Transfer Levy 19042024 Electronic Money Transfer Levy - 19/04/2024</t>
  </si>
  <si>
    <t>TRANSFER BETWEEN CUSTOMERS via GTWORLD , Intra Transfer REF:012453381402123708311000000202404201237 from ADEJARE RITA ONYEKA to IVY LEAGUE ASSOCIATES LIMITED</t>
  </si>
  <si>
    <t>Electronic Money Transfer Levy 20042024 Electronic Money Transfer Levy - 20/04/2024</t>
  </si>
  <si>
    <t>TRANSFER BETWEEN CUSTOMERS 000014240421112508232785972760|TRFFRM MARY OLUWASEUN MARTINS TO IVY LEAGUE ASSOCIATES LIMITED|000014240421112448239855072176||MARY OLUWASEUN MARTINS REF:000014240421112508232785972760</t>
  </si>
  <si>
    <t>Electronic Money Transfer Levy 21042024 Electronic Money Transfer Levy - 21/04/2024</t>
  </si>
  <si>
    <t>BAL 4 TUITION &amp; REV 4 MA FA</t>
  </si>
  <si>
    <t>REVISION &amp; VIDEO &amp; MOCK</t>
  </si>
  <si>
    <t xml:space="preserve">BAL 4 TUITION &amp; REV </t>
  </si>
  <si>
    <t>23-Apr-2024 12:03 PM</t>
  </si>
  <si>
    <t>23-Apr-2024 04:25 PM</t>
  </si>
  <si>
    <t>24-Apr-2024 12:21 PM</t>
  </si>
  <si>
    <t>24-Apr-2024 09:37 PM</t>
  </si>
  <si>
    <t>24-Apr-2024 11:22 AM</t>
  </si>
  <si>
    <t>25-Apr-2024 06:15 PM</t>
  </si>
  <si>
    <t>25-Apr-2024 11:49 AM</t>
  </si>
  <si>
    <t>25-Apr-2024 08:03 AM</t>
  </si>
  <si>
    <t>25-Apr-2024 01:24 PM</t>
  </si>
  <si>
    <t>25-Apr-2024 08:57 AM</t>
  </si>
  <si>
    <t>25-Apr-2024 06:30 PM</t>
  </si>
  <si>
    <t>25-Apr-2024 11:36 AM</t>
  </si>
  <si>
    <t>25-Apr-2024 11:43 AM</t>
  </si>
  <si>
    <t>25-Apr-2024 10:19 AM</t>
  </si>
  <si>
    <t>26-Apr-2024 08:54 PM</t>
  </si>
  <si>
    <t>26-Apr-2024 02:06 PM</t>
  </si>
  <si>
    <t>27-Apr-2024 08:33 AM</t>
  </si>
  <si>
    <t>27-Apr-2024 02:33 PM</t>
  </si>
  <si>
    <t>27-Apr-2024 06:53 AM</t>
  </si>
  <si>
    <t>27-Apr-2024 08:05 AM</t>
  </si>
  <si>
    <t>28-Apr-2024 07:06 AM</t>
  </si>
  <si>
    <t>28-Apr-2024 10:40 AM</t>
  </si>
  <si>
    <t>28-Apr-2024 05:12 PM</t>
  </si>
  <si>
    <t>28-Apr-2024 10:21 AM</t>
  </si>
  <si>
    <t>NIP/GTB/EDOH  OMOYI  FAVOUR/Revision and class video</t>
  </si>
  <si>
    <t>NIP/CARBO/Tejuoso Olaoluwa/Transfer from Tejuoso Olaoluwa (for FA and CBL classe</t>
  </si>
  <si>
    <t>Revision balance | TRF FRM JANET MOTUNRAYO OBADIMU TO IVY LEAGUE ASSOCIATES LTD</t>
  </si>
  <si>
    <t>NIP/KUDA/AJAYI, OLUWADUNSIN ABIGAIL/BLANCA FOR REVISION CLASS</t>
  </si>
  <si>
    <t>NIP/OPAY/RITA MAYOWA JOSEPH/Revision class</t>
  </si>
  <si>
    <t>NIP/OPAY/DESTINY EVANS-OMONUWA/payment for revision videos</t>
  </si>
  <si>
    <t>DS 1321100 FRM JOVITA</t>
  </si>
  <si>
    <t>NIP/UBA/OLOLADE AKINYELE FATAI/MOB/UTO/IVY LEAGUE ASS/lectures /22955645763</t>
  </si>
  <si>
    <t>NIP/GTB/OLAKIIGBE OLUWATOMILOLA M./NIP Inflow from OLAKIIGBE OLUWATOMILOLA M.</t>
  </si>
  <si>
    <t>NIP Charge:Refund - Lectures std</t>
  </si>
  <si>
    <t>NIP Charge:Consultant fee1</t>
  </si>
  <si>
    <t>EXPENSES - PHONE/DATA{DATA REIMB}// TRF TO OLUMIDE AYODELE EBIETOMIYE</t>
  </si>
  <si>
    <t>Refund - Lectures stdCIB//NIP TFR TO AKINBINU BOLAJI DESTINY/UBA</t>
  </si>
  <si>
    <t>Consultant fee1CIB//NIP TFR TO OSHIBOLU AHMED OLUWASEYI/GTB</t>
  </si>
  <si>
    <t>NIP/GTB/OSUNSANYA  OMONIYI OLUKUNLE/Video access for P8 - AA</t>
  </si>
  <si>
    <t>NIP/FCMB/ONATOYE OPEYEMI EMMANUEL/AppTuition fee To Zenith Bank IVY LEAGUE ASSOC</t>
  </si>
  <si>
    <t>NIP/ECO/olusewo olakunle idowu/REFENG1265166964 BO olusewo olakunle idowu IFO IV</t>
  </si>
  <si>
    <t>SBR| TRF FRM CHIDI JACQUELINE CHUDE TO IVY LEAGUE ASSOCIATES LTD</t>
  </si>
  <si>
    <t>NIP/PALM/AJIBOLA OLATUNJI OGUNLANA/AJIBOLA OLATUNJI OGUNLANA:8135840251</t>
  </si>
  <si>
    <t>NIP/UBA/NWANGELE VERONICA NGOZI/MOB/UTO/IVY LEAGUE ASS/FA   MA revisio/230043719</t>
  </si>
  <si>
    <t>NIP/GTB/OYEDELE NURUDEEN ABIODUN/NIP Inflow from OYEDELE NURUDEEN ABIODUN</t>
  </si>
  <si>
    <t>NIP/ABN/MAGRET OLUWAFUNMIBI ADEBOYE/TRFFRM MAGRET OLUWAFUNMIBI ADEBOYE TO IVY LE</t>
  </si>
  <si>
    <t>NIP/PALM/FARUQ ADINOYI IBRAHIM/FARUQ ADINOYI IBRAHIM:7026624821</t>
  </si>
  <si>
    <t>21-Apr-2024 09:21 AM</t>
  </si>
  <si>
    <t>22-Apr-2024 01:32 PM</t>
  </si>
  <si>
    <t>25-Apr-2024 12:15 PM</t>
  </si>
  <si>
    <t>25-Apr-2024 10:44 AM</t>
  </si>
  <si>
    <t>27-Apr-2024 01:42 PM</t>
  </si>
  <si>
    <t>28-Apr-2024 10:24 AM</t>
  </si>
  <si>
    <t>NIP/FBN/ADEYEMO OLAOLU MATTHEW/PHUB:OUTWARD7784678-0_IVY LEAGUE ASSOCIATES LTD -</t>
  </si>
  <si>
    <t>NIP/ABN/AROGUNDADE ADEKEMI-106-DIAMONDXTRA/TRFBTexamFRM AROGUNDADE ADEKEMI TO IV</t>
  </si>
  <si>
    <t>NIP Charge:CBE-Refundsfa</t>
  </si>
  <si>
    <t>EXPENSES-ACCA REG[6182121 JANET}// TRF TO SEACRON EDUCATIONAL NIGERIA LIMITED</t>
  </si>
  <si>
    <t>EXPENSE-ACCA REG{6185324-OLAOLUWA}// TRF TO SEACRON EDUCATIONAL NIGERIA LIMITED</t>
  </si>
  <si>
    <t>CBE-RefundsfaCIB//NIP TFR TO Oluwatomiwa Saidat Obipehin/ABN</t>
  </si>
  <si>
    <t>SMS Notification Charge Apr 2024</t>
  </si>
  <si>
    <t>TRANSFER BETWEEN CUSTOMERS 000016240424223047000072219744|FBNMOBILE:IVY LEAGUE ASSOCIATES LIMITED/MA REVISION CLASS|638495946475196460||OGUERI CHIDERA REF:000016240424223047000072219744</t>
  </si>
  <si>
    <t>TRANSFER BETWEEN CUSTOMERS 000014240425092632210943223824|TRFDipIFR revision classFRM OLUWAFEMI LAWRENCE ONI TO IVY LEAGUE ASSOCIATES LIMITED|000014240425092610283925623265||OLUWAFEMI LAWRENCREF:000014240425092632210943223824</t>
  </si>
  <si>
    <t>Electronic Money Transfer Levy 25042024 Electronic Money Transfer Levy - 25/04/2024</t>
  </si>
  <si>
    <t>TRANSFER BETWEEN CUSTOMERS 000014240427112605262639624419|TRFTax Revision class Oluwatobi AdaramolaFRM OLUWATOBI ADARAMOLA TO IVY LEAGUE ASSOCIATES LIMITED|000014240427112428219983618582||OLREF:000014240427112605262639624419</t>
  </si>
  <si>
    <t>TRANSFER BETWEEN CUSTOMERS 000014240427120313255094462052|TRFTax RevisionFRM OLUWATOBI ADARAMOLA TO IVY LEAGUE ASSOCIATES LIMITED|000014240427120251262964459466||OLUWATOBI ADARAMOLA REF:000014240427120313255094462052</t>
  </si>
  <si>
    <t>Electronic Money Transfer Levy 27042024 Electronic Money Transfer Levy - 27/04/2024</t>
  </si>
  <si>
    <t>REVISIO</t>
  </si>
  <si>
    <t>TRANSFER BETWEEN CUSTOMERS via GTWORLD , Intra Transfer REF:012453381402408981564500000202405040707 from SODUNKE , OLUWASEUN MARY to IVY LEAGUE ASSOCIATES LIMITED</t>
  </si>
  <si>
    <t>Electronic Money Transfer Levy 04052024 Electronic Money Transfer Levy - 04/05/2024</t>
  </si>
  <si>
    <t>PAID 4 NEXT DIET</t>
  </si>
  <si>
    <t>01-May-2024 12:56 AM</t>
  </si>
  <si>
    <t>02-May-2024 12:02 PM</t>
  </si>
  <si>
    <t>02-May-2024 02:35 PM</t>
  </si>
  <si>
    <t>03-May-2024 04:24 PM</t>
  </si>
  <si>
    <t>03-May-2024 04:22 PM</t>
  </si>
  <si>
    <t>03-May-2024 05:13 PM</t>
  </si>
  <si>
    <t>05-May-2024 05:24 PM</t>
  </si>
  <si>
    <t>05-May-2024 06:32 AM</t>
  </si>
  <si>
    <t>06-May-2024 04:19 PM</t>
  </si>
  <si>
    <t>07-May-2024 05:18 AM</t>
  </si>
  <si>
    <t>NIP/ABN/MOROUNKEJI ADEOLA OYEKAN/TRFFinancial Acct ExamFRM MOROUNKEJI ADEOLA OYE</t>
  </si>
  <si>
    <t>FUND MOVEMENT 1 -OUT// TRF TO    IVY LEAGUE ASSOCIATES LTD</t>
  </si>
  <si>
    <t>NIP/OPAY/opeyemi emmanuel dada/Transfer from opeyemi emmanuel dada</t>
  </si>
  <si>
    <t>NIP/FAIR/Tolulope Ayandibu/NIP Inflow from Tolulope Ayandibu</t>
  </si>
  <si>
    <t>NIP/WBP/OREOLUWA TENIOLA OKUNUGA/ZENITH BANK-BT- Okunuga Oreoluwa</t>
  </si>
  <si>
    <t>NIP/STLB/SALAKO ADEKUNLE OLADAYO/Transfer from SALAKO ADEKUNLE OLADAYO to IVY LE</t>
  </si>
  <si>
    <t>Business and technology exam.BT EXAM| TRF FRM Olamide   Makinde TO IVY LEAGUE AS</t>
  </si>
  <si>
    <t>Business and technology exam.  BT EXAM 2| TRF FRM Olamide   Makinde TO IVY LEAGUE ASSOCIATES LTD -  CBE</t>
  </si>
  <si>
    <t>30-Apr-2024 07:13 PM</t>
  </si>
  <si>
    <t>30-Apr-2024 01:01 PM</t>
  </si>
  <si>
    <t>30-Apr-2024 12:47 PM</t>
  </si>
  <si>
    <t>30-Apr-2024 12:48 PM</t>
  </si>
  <si>
    <t>30-Apr-2024 12:49 PM</t>
  </si>
  <si>
    <t>01-May-2024 01:21 AM</t>
  </si>
  <si>
    <t>02-May-2024 12:10 PM</t>
  </si>
  <si>
    <t>02-May-2024 12:32 PM</t>
  </si>
  <si>
    <t>02-May-2024 06:39 PM</t>
  </si>
  <si>
    <t>02-May-2024 01:04 PM</t>
  </si>
  <si>
    <t>02-May-2024 02:46 PM</t>
  </si>
  <si>
    <t>02-May-2024 02:47 PM</t>
  </si>
  <si>
    <t>05-May-2024 06:30 AM</t>
  </si>
  <si>
    <t>06-May-2024 02:23 PM</t>
  </si>
  <si>
    <t>07-May-2024 05:22 AM</t>
  </si>
  <si>
    <t>NIP/PALM/DANIEL OLUWATOBI AJAKAIYE/intensive class payment (Dec 2023)</t>
  </si>
  <si>
    <t>NIP/GTB/ADEBAYO OLUWASEUN O./Payment for AAA Sept 2024 Lectures</t>
  </si>
  <si>
    <t>NIP Charge:Expenses - Salary6trans alw</t>
  </si>
  <si>
    <t>NIP Charge:Expenses-Salary4</t>
  </si>
  <si>
    <t>NIP Charge:Expenses-Salary5</t>
  </si>
  <si>
    <t>NIP Charge:Expenses - Salary9trans alw</t>
  </si>
  <si>
    <t>NIP Charge:Expenses-Salary7</t>
  </si>
  <si>
    <t>NIP Charge:Expenses-Salary6</t>
  </si>
  <si>
    <t>NIP Charge:Expenses-Salary3</t>
  </si>
  <si>
    <t>Expenses - Salary9trans alwCIB//NIP TFR TO Akeem Olayinka Lawanson/PALM</t>
  </si>
  <si>
    <t>Expenses - Salary6trans alwCIB//NIP TFR TO OJONGBEDE BLESSING OLUWATOMISI/GTB</t>
  </si>
  <si>
    <t>Expenses-Salary7CIB//NIP TFR TO Akeem Olayinka Lawanson/PALM</t>
  </si>
  <si>
    <t>Expenses-Salary6CIB//NIP TFR TO TAIWO ADURAGBEMI OLAYINKA/ABN</t>
  </si>
  <si>
    <t>Expenses-Salary4CIB//NIP TFR TO SUBAIR BILQEES OLAJUMOKE/GTB</t>
  </si>
  <si>
    <t>Expenses-Salary5CIB//NIP TFR TO ISIYAKU  YAKUBU/ABN</t>
  </si>
  <si>
    <t>Expenses-Salary3CIB//NIP TFR TO OJONGBEDE BLESSING OLUWATOMISI/GTB</t>
  </si>
  <si>
    <t>NIP/GTB/YEKINI  BISOLA KEMI/SBR Revision</t>
  </si>
  <si>
    <t>PM class | TRF FRM CHINAZAEKPERE TOCHUKWU UDEAGU TO IVY LEAGUE ASSOCIATES LTD</t>
  </si>
  <si>
    <t>NIP/UBA/OFORNNAMDI CHINOMSO SANDRA/LEO/SBF/UTO/Revision/IVY LEAGUE ASS</t>
  </si>
  <si>
    <t>NIP Charge:Expenses - Salary5trans alw</t>
  </si>
  <si>
    <t>NIP Charge:Expenses - Salary7trans alw</t>
  </si>
  <si>
    <t>Expenses - Salary7trans alwCIB//NIP TFR TO LUCKY ISHAYA MUSA/ABN</t>
  </si>
  <si>
    <t>Expenses - Salary5trans alwCIB//NIP TFR TO EBIETOMIYE OLUMIDE AYODELE/GTB</t>
  </si>
  <si>
    <t>NIP/PALM/FAITH ADEDOTUN ADEWUNI/Revision lectures + mock exam</t>
  </si>
  <si>
    <t>NIP/ABN/SAMUEL OLUWASEGUN OGUNRINOLA-117-DIAMOND/NIPIVY LEAGUE ASSOCIATES LTD1010084SAMUEL OLUWASEGUN OGUNRINOLA</t>
  </si>
  <si>
    <t>EXCESS PYT 4 SBR</t>
  </si>
  <si>
    <t>HAS NOT FILLED THE FORM</t>
  </si>
  <si>
    <t>REVISION &amp; MOCK</t>
  </si>
  <si>
    <t>07-May-2024 11:01 AM</t>
  </si>
  <si>
    <t>07-May-2024 11:43 AM</t>
  </si>
  <si>
    <t>07-May-2024 11:10 AM</t>
  </si>
  <si>
    <t>07-May-2024 04:33 PM</t>
  </si>
  <si>
    <t>08-May-2024 12:13 PM</t>
  </si>
  <si>
    <t>08-May-2024 10:19 AM</t>
  </si>
  <si>
    <t>08-May-2024 06:10 PM</t>
  </si>
  <si>
    <t>10-May-2024 05:03 PM</t>
  </si>
  <si>
    <t>10-May-2024 06:42 PM</t>
  </si>
  <si>
    <t>10-May-2024 11:58 AM</t>
  </si>
  <si>
    <t>10-May-2024 07:38 PM</t>
  </si>
  <si>
    <t>11-May-2024 05:41 AM</t>
  </si>
  <si>
    <t>11-May-2024 06:26 AM</t>
  </si>
  <si>
    <t>11-May-2024 09:08 AM</t>
  </si>
  <si>
    <t>11-May-2024 04:28 PM</t>
  </si>
  <si>
    <t>11-May-2024 06:32 PM</t>
  </si>
  <si>
    <t>12-May-2024 09:09 AM</t>
  </si>
  <si>
    <t>FUND MOVEMENT 1 -OUT 9// TRF TO    IVY LEAGUE ASSOCIATES LTD</t>
  </si>
  <si>
    <t>Refund - LecturesRevCIB//NIP TFR TO AYENI JOSHUA OPEYEMI/GTB</t>
  </si>
  <si>
    <t>Refund -LecturesRevCIB//NIP TFR TO OGUNWALE ADEGBOYEGA/UBA</t>
  </si>
  <si>
    <t>EXPENSE-GENERAL{BPP ECR}// TRF TO GARUBA   AMIDU</t>
  </si>
  <si>
    <t>NIP/ECO/EMMANUEL SOWUNMI/REFENG1294269325 BO EMMANUEL SOWUNMI IFO IVY LEAG</t>
  </si>
  <si>
    <t>NIP/FCMB/WILBERT ARITETSOMA/App To Zenith Bank IVY LEAGUE ASSOCIATES LTD</t>
  </si>
  <si>
    <t>38a4af45-83a2-49c8-994a-3c5d112572ba/085447/SBR revision class| TRF FRM BUD INFR</t>
  </si>
  <si>
    <t>NIP/GTB/SADARE FAUSAT MORENIKEJI/Revision Fee</t>
  </si>
  <si>
    <t>AAA Revision Class| TRF FRM IFEANYICHUKWU ESTHER EMEAGWAI TO IVY LEAGUE ASSOCIAT</t>
  </si>
  <si>
    <t>NIP/ABN/IFUNANAYA ZITA EZEGBOBELU/TRFRevision class APMFRM IFUNANAYA ZITA EZEGBO</t>
  </si>
  <si>
    <t>NIP/ABN/OJAJUNI FOLUSHO IBUKUNOLUWA-117-DIAMOND /TRFBalance payment fr SBRFRM OJ</t>
  </si>
  <si>
    <t>NIP/GTB/AKANDE  DEBORAH IFEOLUWA/NIP Inflow from AKANDE  DEBORAH IFEOLUWA</t>
  </si>
  <si>
    <t>Tx revision class| TRF FRM BLESSING IMEH DURU TO IVY LEAGUE ASSOCIATES LTD</t>
  </si>
  <si>
    <t>NIP/UBA/PASCHAL OGUERI ANYA/LEO/SBW/UTO/Fees PM/IVY LEAGUE ASS</t>
  </si>
  <si>
    <t>NIP/GTB/UMEH CHIAMAKA BLESSING/NIP Inflow from UMEH CHIAMAKA BLESSING</t>
  </si>
  <si>
    <t>NIP/ABN/OLUWAYEMISI OLUWANISOLA FAGUNWA/TRFRevision classFRM OLUWAYEMISI OLUWANI</t>
  </si>
  <si>
    <t>08-May-2024 01:59 PM</t>
  </si>
  <si>
    <t>10-May-2024 10:35 AM</t>
  </si>
  <si>
    <t>10-May-2024 07:51 AM</t>
  </si>
  <si>
    <t>12-May-2024 03:42 PM</t>
  </si>
  <si>
    <t>12-May-2024 09:11 AM</t>
  </si>
  <si>
    <t>13-May-2024 06:49 AM</t>
  </si>
  <si>
    <t>13-May-2024 06:54 AM</t>
  </si>
  <si>
    <t>13-May-2024 09:57 PM</t>
  </si>
  <si>
    <t>NIP/OPAY/CHIGOZIE CHIDUBEM CHUKWUDI/FA Exam</t>
  </si>
  <si>
    <t>NIP/GTB/ANIMASAUN  SINMISOLA AALIYAH/Transfer for FFA CBE EXAM ACCA ACCA ID61790</t>
  </si>
  <si>
    <t>NIP/UBA/FANIYAN ADEOLUWA CATHERINE/MOB/UTO/IVY LEAGUE ASS/MA and BT exam/2329086</t>
  </si>
  <si>
    <t>NIP/STBC/MOFOLUKE OLUWAGBEMISOLA SANNI/BT paper</t>
  </si>
  <si>
    <t>NIP/OPAY/CHIGOZIE CHIDUBEM CHUKWUDI/BT EXAM</t>
  </si>
  <si>
    <t>NIP/LOTUS/ABIBAT OLUFUNKE AROYEWUN/NIP TRF ABIBAT OLUFUNKE AROYEWUN to IVY LEAGU</t>
  </si>
  <si>
    <t>Tiamiyu Qudus| TRF FRM RASAQ OLADUNNI TIAMIYU TO IVY LEAGUE ASSOCIATES LTD -  CB</t>
  </si>
  <si>
    <t>REVISION VIDEO</t>
  </si>
  <si>
    <t>TRANSFER BETWEEN CUSTOMERS via GTWORLD PM revision class Intra Transfer REF:012453381400231530432000000202405101142 from MOHAMMED, ABUBAKAR SADIQ to IVY LEAGUE ASSOCIATES LIMITED</t>
  </si>
  <si>
    <t>Electronic Money Transfer Levy 10052024 Electronic Money Transfer Levy - 10/05/2024</t>
  </si>
  <si>
    <t>TRANSFER BETWEEN CUSTOMERS via GTWORLD , Intra Transfer REF:012453381404630030141000000202405111258 from ADEGBITE MARYAM IFEOLUWA to IVY LEAGUE ASSOCIATES LIMITED</t>
  </si>
  <si>
    <t>Electronic Money Transfer Levy 11052024 Electronic Money Transfer Levy - 11/05/2024</t>
  </si>
  <si>
    <t>BAL 4 TUITION</t>
  </si>
  <si>
    <t>14-May-2024 11:54 AM</t>
  </si>
  <si>
    <t>15-May-2024 09:13 AM</t>
  </si>
  <si>
    <t>17-May-2024 06:24 AM</t>
  </si>
  <si>
    <t>19-May-2024 06:08 AM</t>
  </si>
  <si>
    <t>NIP/FBN/CHUDE CHIDI JACQUELINE/FBNMOBILE:IVY LEAGUE ASSOCIATES LTD/BAL OF REVISI</t>
  </si>
  <si>
    <t>NIP/ECO/BATTOY EXQUISITE/REFPC1169840973208 BO BATTOY EXQUISITE IFO IVY LE</t>
  </si>
  <si>
    <t>NIP/UBA/AYOMIKUN DAVID AROGUNDADE/MOB2/UTO/To IVY LTD/lessons</t>
  </si>
  <si>
    <t>14-May-2024 01:35 PM</t>
  </si>
  <si>
    <t>14-May-2024 06:25 AM</t>
  </si>
  <si>
    <t>15-May-2024 03:32 PM</t>
  </si>
  <si>
    <t>15-May-2024 03:12 PM</t>
  </si>
  <si>
    <t>17-May-2024 07:08 PM</t>
  </si>
  <si>
    <t>19-May-2024 06:10 AM</t>
  </si>
  <si>
    <t>NIP/GTB/OWOLABI   IFEOLUWA ADEIFE/The remainder for CBL</t>
  </si>
  <si>
    <t>NIP/GTB/OLUWOLE TEMITOPE OLUSEYI/BT Exam</t>
  </si>
  <si>
    <t>NIP/GTB/ASENUGA GABRIEL OLUWATOBI/Asenuga Gabriel Oluwatobi FMA exam fee</t>
  </si>
  <si>
    <t>MC Loc Web Pyt-396054060081--Tran/889421977245/1015362596/IVY LE/LANG-</t>
  </si>
  <si>
    <t>CBE PAYMENT{CBE RMTTNC 4 APRIL}// TRF TO SEACRON EDUCATIONAL NIGERIA LIMITED</t>
  </si>
  <si>
    <t>20-May-2024 02:57 PM</t>
  </si>
  <si>
    <t>21-May-2024 12:15 PM</t>
  </si>
  <si>
    <t>21-May-2024 11:46 AM</t>
  </si>
  <si>
    <t>24-May-2024 07:09 PM</t>
  </si>
  <si>
    <t>25-May-2024 12:30 PM</t>
  </si>
  <si>
    <t>26-May-2024 10:07 AM</t>
  </si>
  <si>
    <t>27-May-2024 03:36 PM</t>
  </si>
  <si>
    <t>27-May-2024 05:49 PM</t>
  </si>
  <si>
    <t>28-May-2024 11:38 AM</t>
  </si>
  <si>
    <t>28-May-2024 11:57 AM</t>
  </si>
  <si>
    <t>NIP/GTB/ADEWUMI IBILOLA JUMOKE/AFM</t>
  </si>
  <si>
    <t>From OPEMIPO ABIOLA| TRF FRM OLAKUNLE O OLABISI TO IVY LEAGUE ASSOCIATES LTD</t>
  </si>
  <si>
    <t>NIP/GTB/OLUMEGBON-OMOSEHIN ORIAT Y/NIP Inflow from OLUMEGBON-OMOSEHIN ORIAT Y</t>
  </si>
  <si>
    <t>NIP/ABN/CHRISTOPHER OLUWASEYI AYENI/TRFFRM CHRISTOPHER OLUWASEYI AYENI TO IVY LE</t>
  </si>
  <si>
    <t>NIP/GTB/OSIBO  TEMITAYO TOLULOPE/Fr video lectures</t>
  </si>
  <si>
    <t>:ISW INFLOW CR|OPY|ZIB|270524153541|606224:Transfer from OSHOREAME ABDULAFEEZ AU</t>
  </si>
  <si>
    <t>NIP/ABN/UDOAMAKA ANENE AFAM-117-DIAMOND SAVINGS /TRFACCAFRM UDOAMAKA ANENE AFAM</t>
  </si>
  <si>
    <t>EXPENSE - POWER/FUEL{FUEL)// TRF TO OLUMIDE AYODELE EBIETOMIYE</t>
  </si>
  <si>
    <t>EXPENSE - POWER/FUEL{FUEL)REIMB// TRF TO OLUMIDE AYODELE EBIETOMIYE</t>
  </si>
  <si>
    <t>EquipmentData cableCIB//NIP TFR TO EBIETOMIYE OLANIYI FREDRICK/GTB</t>
  </si>
  <si>
    <t>NIP Charge:EquipmentData cable</t>
  </si>
  <si>
    <t>EXPENSES - GENERAL{MICROSFT365PCKG// TRF TO OLUMIDE AYODELE EBIETOMIYE</t>
  </si>
  <si>
    <t>Expenses-Generallawma April&amp;amp;MayCIB//NIP TFR TO TEMMY VENTURES/GTB</t>
  </si>
  <si>
    <t>NIP Charge:Expenses-Generallawma April&amp;amp;May</t>
  </si>
  <si>
    <t>FUND MOVEMENT 13 - OUT// TRF TO    IVY LEAGUE ASSOCIATES LTD</t>
  </si>
  <si>
    <t>EquipmentPower packCIB//NIP TFR TO FIBERONE BROADBAND LIMITED A/C 2/UBA</t>
  </si>
  <si>
    <t>NIP Charge:EquipmentPower pack</t>
  </si>
  <si>
    <t>Applied skill fee | TRF FRM ADETAYO A ADEBAYO TO IVY LEAGUE ASSOCIATES LTD</t>
  </si>
  <si>
    <t>24-May-2024 06:31 AM</t>
  </si>
  <si>
    <t>24-May-2024 03:16 PM</t>
  </si>
  <si>
    <t>24-May-2024 05:03 AM</t>
  </si>
  <si>
    <t>25-May-2024 09:00 AM</t>
  </si>
  <si>
    <t>25-May-2024 10:24 AM</t>
  </si>
  <si>
    <t>26-May-2024 10:09 AM</t>
  </si>
  <si>
    <t>27-May-2024 10:07 AM</t>
  </si>
  <si>
    <t>NIP/OPAY/CHIGOZIE CHIDUBEM CHUKWUDI/MA Exam</t>
  </si>
  <si>
    <t>NIP/GWICH/OLUWAGBEMIGA PHILLIP SOLANA/NIP Inflow from OLUWAGBEMIGA PHILLIP SOLAN</t>
  </si>
  <si>
    <t>NIP/WBP/ENIOLA ESTHER SOLOMON/ZENITH BANK-ACCA CBL exam</t>
  </si>
  <si>
    <t>NIP/UBA/NWANGELE VERONICA NGOZI/MOB/UTO/IVY LEAGUE ASS/exam fee/23615711451</t>
  </si>
  <si>
    <t>SMS Notification Charge May 2024</t>
  </si>
  <si>
    <t>NIP/FBN/UYANWANNE IFEANYI CHUKWU PRAISE/FBNMOBILE:IVY LEAGUE ASSOCIATES LTD    C</t>
  </si>
  <si>
    <t>CBE-Refunds(FA)CIB//NIP TFR TO SHITTABEY NOIMOT TAIWO/GTB</t>
  </si>
  <si>
    <t>NIP Charge:CBE-Refunds(FA)</t>
  </si>
  <si>
    <t>CBE-RefundsCBLCIB//NIP TFR TO JOHN ADERINSOLA ALFRED/OPAY</t>
  </si>
  <si>
    <t>NIP Charge:CBE-RefundsCBL</t>
  </si>
  <si>
    <t>NIP/UBA/KARUNWI OREOLUWA ADEDAMOLA/MOB/UTO/IVY LEAGUE ASS/exam fee/23681991029</t>
  </si>
  <si>
    <t>NEXT DIET</t>
  </si>
  <si>
    <t xml:space="preserve">BAL 4 TUITION &amp; REV &amp; 10K FOR NEXT DIET </t>
  </si>
  <si>
    <t>28-May-2024 11:42 AM</t>
  </si>
  <si>
    <t>28-May-2024 11:39 AM</t>
  </si>
  <si>
    <t>28-May-2024 11:55 AM</t>
  </si>
  <si>
    <t>28-May-2024 01:56 PM</t>
  </si>
  <si>
    <t>28-May-2024 01:57 PM</t>
  </si>
  <si>
    <t>28-May-2024 02:08 PM</t>
  </si>
  <si>
    <t>28-May-2024 02:09 PM</t>
  </si>
  <si>
    <t>28-May-2024 02:59 PM</t>
  </si>
  <si>
    <t>29-May-2024 11:33 AM</t>
  </si>
  <si>
    <t>29-May-2024 02:48 PM</t>
  </si>
  <si>
    <t>29-May-2024 02:49 PM</t>
  </si>
  <si>
    <t>29-May-2024 02:50 PM</t>
  </si>
  <si>
    <t>29-May-2024 02:45 PM</t>
  </si>
  <si>
    <t>01-Jun-2024 12:19 AM</t>
  </si>
  <si>
    <t>02-Jun-2024 04:07 PM</t>
  </si>
  <si>
    <t>02-Jun-2024 08:45 AM</t>
  </si>
  <si>
    <t>NIP Charge:Expenses - Salary7 (Trans alw)</t>
  </si>
  <si>
    <t>NIP Charge:Expenses - Salary9 (Trans alw)</t>
  </si>
  <si>
    <t>NIP Charge:Expenses - Salary8 (Trans alw)</t>
  </si>
  <si>
    <t>NIP Charge:Expense-salary11</t>
  </si>
  <si>
    <t>Expenses - Salary8 (Trans alw)CIB//NIP TFR TO LUCKY ISHAYA MUSA/ABN</t>
  </si>
  <si>
    <t>Expenses - Salary7 (Trans alw)CIB//NIP TFR TO EBIETOMIYE OLUMIDE AYODELE/GTB</t>
  </si>
  <si>
    <t>Expenses - Salary9 (Trans alw)CIB//NIP TFR TO OJONGBEDE BLESSING OLUWATOMISI/GTB</t>
  </si>
  <si>
    <t>Expenses - Salary6CIB//NIP TFR TO TAIWO ADURAGBEMI OLAYINKA/ABN</t>
  </si>
  <si>
    <t>Expenses - Salary4CIB//NIP TFR TO ISIYAKU  YAKUBU/ABN</t>
  </si>
  <si>
    <t>Expense-salary11CIB//NIP TFR TO EBIETOMIYE OLUMIDE AYODELE/GTB</t>
  </si>
  <si>
    <t>NIP/STBC/OLUSHOLA  ABIDEMI FOLAHAN/For tutorial</t>
  </si>
  <si>
    <t>NIP Charge:Expenses - Salary10Tran alwc</t>
  </si>
  <si>
    <t>Expenses - Salary10Tran alwcCIB//NIP TFR TO Akeem Olayinka Lawanson/PALM</t>
  </si>
  <si>
    <t>FUND MOVEMENT 14 - OUT// TRF TO IVY LEAGUE ASSOCIATES LTD -  CBE</t>
  </si>
  <si>
    <t>NIP/GTB/OGENE IKECHUKWU EMMANUEL/FM lecture videos</t>
  </si>
  <si>
    <t>NIP/GTB/SOSANYA  OLUWADOLAPO MARY/REF482441687000035000002406040850</t>
  </si>
  <si>
    <t>28-May-2024 01:53 PM</t>
  </si>
  <si>
    <t>NIP/FBN/ADENIRAN OLUWATOYIN GRACE/FBNMOBILE:IVY LEAGUE ASSOCIATES LTD/REGISTRATI</t>
  </si>
  <si>
    <t>28-May-2024 11:50 AM</t>
  </si>
  <si>
    <t>29-May-2024 02:46 PM</t>
  </si>
  <si>
    <t>30-May-2024 05:05 AM</t>
  </si>
  <si>
    <t>01-Jun-2024 12:41 AM</t>
  </si>
  <si>
    <t>02-Jun-2024 08:47 AM</t>
  </si>
  <si>
    <t>03-Jun-2024 03:44 PM</t>
  </si>
  <si>
    <t>03-Jun-2024 03:04 PM</t>
  </si>
  <si>
    <t>03-Jun-2024 03:18 PM</t>
  </si>
  <si>
    <t>03-Jun-2024 06:59 PM</t>
  </si>
  <si>
    <t>04-Jun-2024 02:35 PM</t>
  </si>
  <si>
    <t>04-Jun-2024 12:21 PM</t>
  </si>
  <si>
    <t>05-Jun-2024 04:00 PM</t>
  </si>
  <si>
    <t>05-Jun-2024 12:58 PM</t>
  </si>
  <si>
    <t>06-Jun-2024 11:45 AM</t>
  </si>
  <si>
    <t>06-Jun-2024 09:00 AM</t>
  </si>
  <si>
    <t>06-Jun-2024 07:50 AM</t>
  </si>
  <si>
    <t>07-Jun-2024 01:56 PM</t>
  </si>
  <si>
    <t>07-Jun-2024 02:22 PM</t>
  </si>
  <si>
    <t>07-Jun-2024 05:30 PM</t>
  </si>
  <si>
    <t>CBE PAYMENT{CBE MAY RMTTNC}// TRF TO SEACRON EDUCATIONAL NIGERIA LIMITED</t>
  </si>
  <si>
    <t>NIP/FBN/DADA EMMANUEL OPEYEMI/FBNMOBILE:IVY LEAGUE ASSOCIATES LTD    CBE/FA CBE</t>
  </si>
  <si>
    <t>NIP/UBA/KARUNWI OREOLUWA ADEDAMOLA/MOB/UTO/IVY LEAGUE ASS/cbl completion /238281</t>
  </si>
  <si>
    <t>NIP/FBN/OGUERI CHIDERA/FBNMOBILE:IVY LEAGUE ASSOCIATES LTD    CBE/FA AND MA EXAM</t>
  </si>
  <si>
    <t>NIP/WBP/ENIOLA ESTHER SOLOMON/ZENITH BANK-Eniola</t>
  </si>
  <si>
    <t>NIP/OPAY/CHIGOZIE CHIDUBEM CHUKWUDI/CBL EXAM</t>
  </si>
  <si>
    <t>NIP/GTB/SOLANA OLUWAGBEMIGA PHILIP/NIP Inflow from SOLANA OLUWAGBEMIGA PHILIP</t>
  </si>
  <si>
    <t>NIP/OPAY/TOYOSI CYNTHIA OWOLESHO/for two Acca exam papers</t>
  </si>
  <si>
    <t>ACCA | TRF FRM HEPHZIBAH ADEMOLA OLANIYI TO IVY LEAGUE ASSOCIATES LTD -  CBE</t>
  </si>
  <si>
    <t>NIP/UBA/NWANGELE VERONICA NGOZI/MOB/UTO/IVY LEAGUE ASS/Exam fee/23888377693</t>
  </si>
  <si>
    <t>NIP/OPAY/KOLAPO TAJUDEEN OBIDARE/Transfer from KOLAPO TAJUDEEN OBIDARE</t>
  </si>
  <si>
    <t>Oludare Isaac Olumide FA Exam| TRF FRM GBENGA LAWRENCE OLUDARE TO IVY LEAGUE ASS</t>
  </si>
  <si>
    <t>NIP/ABN/REMILEKUN CHRISTIANAH ALADE/TRFFMA CBE fee Alade KanyinsolaFRM REMILEKUN</t>
  </si>
  <si>
    <t>28-May-2024 12:46 PM</t>
  </si>
  <si>
    <t>28-May-2024 12:48 PM</t>
  </si>
  <si>
    <t>TRANSFER BETWEEN CUSTOMERS via GTWORLD Apm revision balance Intra Transfer REF:012453381404630030141000000202405252009 from ADEGBITE MARYAM IFEOLUWA to IVY LEAGUE ASSOCIATES LIMITED</t>
  </si>
  <si>
    <t>Electronic Money Transfer Levy 25052024 Electronic Money Transfer Levy - 25/05/2024</t>
  </si>
  <si>
    <t>TRANSFER BETWEEN CUSTOMERS via GAPS 638530196776296538-1 183966288 TERMINATION OF FIXTIP from MERISTEM WEALTH MANAGEMENT LTD to IVY LEAGUE ASSOCIATES LIMITED REF: 0003603726183966288000000</t>
  </si>
  <si>
    <t>TRANSFER BETWEEN CUSTOMERS viaGAPS638531035199253275-1184027953CEOPAYPARTfromIVYLEAGUEASSOCIATESLIMITEDtoOSHIBOLUAHMEDOLUWASEYIREF:0124533814184027953000000</t>
  </si>
  <si>
    <t>TRANSFER BETWEEN CUSTOMERS viaGAPS638531033960965042-1184027680EXPENSELECTURERPAY32fromIVYLEAGUEASSOCIATESLIMITEDtoOSHIBOLUAHMEDOLUWASEYIREF:0124533814184027680000000</t>
  </si>
  <si>
    <t>NEFT TRANSFER 0111510032013376277 IVY LEAGUE ASSOCIATEOLAKISAN JAMIU ADEYEtrGP 638531031280470853-1 EXPENSE LECTURER PAY 310124533814 REF: 0124533814184026852000000</t>
  </si>
  <si>
    <t>COMMISSION NEFT Charges REF: 0124533814239083509000000</t>
  </si>
  <si>
    <t>NEFT TRANSFER 0571500131013300084 IVY LEAGUE ASSOCIATEIVY LEAGUE ASSOCIATEtrGP 638531027467226882-1 FUND MOVEMENT 13 OUT0124533814 REF: 0124533814184026137000000</t>
  </si>
  <si>
    <t>COMMISSION NEFT Charges REF: 0124533814239083320000000</t>
  </si>
  <si>
    <t>Electronic Money Transfer Levy 04062024 Electronic Money Transfer Levy - 04/06/2024</t>
  </si>
  <si>
    <t>04-Jun-2024 01:55 PM</t>
  </si>
  <si>
    <t>04-Jun-2024 08:51 AM</t>
  </si>
  <si>
    <t>05-Jun-2024 07:33 AM</t>
  </si>
  <si>
    <t>05-Jun-2024 06:03 PM</t>
  </si>
  <si>
    <t>05-Jun-2024 07:15 PM</t>
  </si>
  <si>
    <t>05-Jun-2024 07:16 PM</t>
  </si>
  <si>
    <t>05-Jun-2024 07:17 PM</t>
  </si>
  <si>
    <t>05-Jun-2024 07:20 PM</t>
  </si>
  <si>
    <t>05-Jun-2024 07:21 PM</t>
  </si>
  <si>
    <t>05-Jun-2024 08:01 PM</t>
  </si>
  <si>
    <t>05-Jun-2024 08:29 PM</t>
  </si>
  <si>
    <t>06-Jun-2024 03:21 PM</t>
  </si>
  <si>
    <t>06-Jun-2024 08:28 PM</t>
  </si>
  <si>
    <t>09-Jun-2024 08:32 AM</t>
  </si>
  <si>
    <t>10-Jun-2024 12:13 PM</t>
  </si>
  <si>
    <t>11-Jun-2024 06:10 AM</t>
  </si>
  <si>
    <t>13-Jun-2024 04:49 PM</t>
  </si>
  <si>
    <t>13-Jun-2024 04:39 PM</t>
  </si>
  <si>
    <t>NIP/GTB/ONUORA  AMAKA JOSEPHINE/USSD NIP Transfer from  08029235855</t>
  </si>
  <si>
    <t>NIP/SCB/SUNDAY ADESOJI AIYEOLA/Olaoluwa AIYEOLA Skills</t>
  </si>
  <si>
    <t>NEFT/GTB/IVY LEAGUE ASSOCIATE/trGP 6385310274672268821</t>
  </si>
  <si>
    <t>NIP Charge:Expense -lecturer pay 6</t>
  </si>
  <si>
    <t>NIP Charge:Expense -lecturer pay 12</t>
  </si>
  <si>
    <t>NIP Charge:Expense -lecturer pay 16</t>
  </si>
  <si>
    <t>NIP Charge:Expense -lecturer pay 7</t>
  </si>
  <si>
    <t>NIP Charge:Expense -lecturer pay 1</t>
  </si>
  <si>
    <t>NIP Charge:Expense -lecturer pay 3</t>
  </si>
  <si>
    <t>NIP Charge:Expense -lecturer pay 8</t>
  </si>
  <si>
    <t>NIP Charge:Expense -lecturer pay 9</t>
  </si>
  <si>
    <t>NIP Charge:Expense -lecturer pay 14</t>
  </si>
  <si>
    <t>NIP Charge:Expense -lecturer pay 10</t>
  </si>
  <si>
    <t>NIP Charge:Expense -lecturer pay 19</t>
  </si>
  <si>
    <t>NIP Charge:Expense -lecturer pay 20</t>
  </si>
  <si>
    <t>NIP Charge:Expense -lecturer pay 21</t>
  </si>
  <si>
    <t>NIP Charge:Expense -lecturer pay 22</t>
  </si>
  <si>
    <t>NIP Charge:Expense -lecturer pay 25</t>
  </si>
  <si>
    <t>NIP Charge:Expense -lecturer pay 27</t>
  </si>
  <si>
    <t>NIP Charge:Expense -lecturer pay 28</t>
  </si>
  <si>
    <t>NIP Charge:Expense -lecturer pay 29</t>
  </si>
  <si>
    <t>NIP Charge:Expense -lecturer pay 30</t>
  </si>
  <si>
    <t>NIP Charge:Expense -lecturer pay 15</t>
  </si>
  <si>
    <t>NIP Charge:Expense -lecturer pay 17</t>
  </si>
  <si>
    <t>NIP Charge:Expense -lecturer pay 23</t>
  </si>
  <si>
    <t>NIP Charge:Expense -lecturer pay 26</t>
  </si>
  <si>
    <t>NIP Charge:Expenses - Generalsecurity fee</t>
  </si>
  <si>
    <t>NIP Charge:Expense -lecturer pay 18</t>
  </si>
  <si>
    <t>NIP Charge:Expense -lecturer pay 24</t>
  </si>
  <si>
    <t>EXPENSE -LECTURER PAY 11// TRF TO JADESOLA JAMES AKINWUNMI</t>
  </si>
  <si>
    <t>Expense -lecturer pay 12CIB//NIP TFR TO AJIBOLA ADETUNJI ADEGBEMI/GTB</t>
  </si>
  <si>
    <t>Expense -lecturer pay 6CIB//NIP TFR TO OMOLOLA OLUWATOBILOBA SEGUN/GTB</t>
  </si>
  <si>
    <t>Expense -lecturer pay 2CIB//NIP TFR TO ADEDOYIN  KALESANWO/ABN</t>
  </si>
  <si>
    <t>EXPENSE -LECTURER PAY 4// TRF TO EMMANUEL CHINONSO OGBONNAYA</t>
  </si>
  <si>
    <t>Expense -lecturer pay 1CIB//NIP TFR TO ADAM OLAMILEKAN SALAUDEEN/ABN</t>
  </si>
  <si>
    <t>Expense -lecturer pay 10CIB//NIP TFR TO GBADAMOSI OMOWONUOLA REGINA/GTB</t>
  </si>
  <si>
    <t>Expense -lecturer pay 7CIB//NIP TFR TO FOLAKEMI SHOBAYO/TITAN</t>
  </si>
  <si>
    <t>Expense -lecturer pay 23CIB//NIP TFR TO DUROSANYA GABRIEL O/UBN</t>
  </si>
  <si>
    <t>Expense -lecturer pay 17CIB//NIP TFR TO FOLAKEMI ESTHER OGUNYEMI/SKYE</t>
  </si>
  <si>
    <t>Expenses - Generalsecurity feeCIB//NIP TFR TO ST. AGNES AND GRAY STREET NEIGHBOU</t>
  </si>
  <si>
    <t>Expense -lecturer pay 27CIB//NIP TFR TO OLAJITAN OLADIMEJI AYOOLU /GTB</t>
  </si>
  <si>
    <t>Expense -lecturer pay 20CIB//NIP TFR TO OLAKITAN HABEEB OLATOMIWA/GTB</t>
  </si>
  <si>
    <t>Expense -lecturer pay 16CIB//NIP TFR TO OLADETAN OLUWATOSIN EMMANUEL/FBN</t>
  </si>
  <si>
    <t>Expense -lecturer pay 28CIB//NIP TFR TO FASHESIN OMOLOLA SOLA/GTB</t>
  </si>
  <si>
    <t>Expense -lecturer pay 9CIB//NIP TFR TO OMOTOSO KAZEEM ADEKUNLE/GTB</t>
  </si>
  <si>
    <t>Expense -lecturer pay 19CIB//NIP TFR TO AKINWANDE OLUMIDE RICHARD/GTB</t>
  </si>
  <si>
    <t>Expense -lecturer pay 21CIB//NIP TFR TO OSHIKOYA OLUMIDE GBOYEGA/GTB</t>
  </si>
  <si>
    <t>Expense -lecturer pay 3CIB//NIP TFR TO KOREDE DADA/UBA</t>
  </si>
  <si>
    <t>Expense -lecturer pay 15CIB//NIP TFR TO AKINWANDE OMORE/WBP</t>
  </si>
  <si>
    <t>Expense -lecturer pay 22CIB//NIP TFR TO OLUDARE ADETUTU/GTB</t>
  </si>
  <si>
    <t>Expense -lecturer pay 30CIB//NIP TFR TO SHOTANDE HAFEEZ OLADIPUPO/GTB</t>
  </si>
  <si>
    <t>Expense -lecturer pay 18CIB//NIP TFR TO TUNDE SOLOMON JOHNSON/STBC</t>
  </si>
  <si>
    <t>Expense -lecturer pay 8CIB//NIP TFR TO FATOKI OLUWADARE SAMUEL/GTB</t>
  </si>
  <si>
    <t>Expense -lecturer pay 14CIB//NIP TFR TO CHINEDU JOHN UCHECHUKWU/ABN</t>
  </si>
  <si>
    <t>Expense -lecturer pay 24CIB//NIP TFR TO AKANBI SAHEED/KBL</t>
  </si>
  <si>
    <t>Expense -lecturer pay 25CIB//NIP TFR TO BINUYO BLESSING ADEWUMI/GTB</t>
  </si>
  <si>
    <t>Expense -lecturer pay 26CIB//NIP TFR TO APENA MUYIDEEN ADE/FCMB</t>
  </si>
  <si>
    <t>Expense -lecturer pay 29CIB//NIP TFR TO IKEOLUMBA JONATHAN OBINNA/GTB</t>
  </si>
  <si>
    <t>:ETZ INFLOW 09FG2406061520163618826LJ:USD :NIPIVY   LEAGUE ASSOCIATES LTD10100</t>
  </si>
  <si>
    <t>NIP/ABN/FRANCESS IFEOMA IBEME/TRFAFM video accessFRM FRANCESS IFEOMA IBEME TO IV</t>
  </si>
  <si>
    <t>NIP/FBN/ADEYELE OPEYEMI OLUFUNMILAYO/FBNMOBILE:IVY LEAGUE ASSOCIATES LTD/CLASS</t>
  </si>
  <si>
    <t>NIP/ABN/GOODNESS MARY AYORINDE/TRFAcca classesFRM GOODNESS MARY AYORINDE TO IVY</t>
  </si>
  <si>
    <t>ACCA Reg Class| TRF FRM TEMIDAYO MARY ASHAOLU TO IVY LEAGUE ASSOCIATES LTD</t>
  </si>
  <si>
    <t>ACCA Lectures| TRF FRM OLUCHUKWU   OJOECHEM TO IVY LEAGUE ASSOCIATES LTD</t>
  </si>
  <si>
    <t>09-Jun-2024 08:34 AM</t>
  </si>
  <si>
    <t>11-Jun-2024 10:00 AM</t>
  </si>
  <si>
    <t>11-Jun-2024 02:30 PM</t>
  </si>
  <si>
    <t>13-Jun-2024 07:00 AM</t>
  </si>
  <si>
    <t>13-Jun-2024 10:50 AM</t>
  </si>
  <si>
    <t>14-Jun-2024 05:19 PM</t>
  </si>
  <si>
    <t>NIP/FBN/OFFOR OLUEBUBE CHRISTOPHER/FBNMOBILE:IVY LEAGUE ASSOCIATES LTD    CBE/MA</t>
  </si>
  <si>
    <t>NIP/JAIZ/KAREEMAH OLASHILE LAWAL/EXAM-CBL /BO KAREEMAH OLASHILE LAWAL</t>
  </si>
  <si>
    <t>NIP/UBA/SANNI MOFOLUKE OLUWAGBEMIGA/MOB/UTO/IVY LEAGUE ASS/exam fee for FA/24045</t>
  </si>
  <si>
    <t>NIP/SCB/EDWIN OLOCHE OKLOBIA/Fees for Edwin Oklobia</t>
  </si>
  <si>
    <t>NIP/GTB/RAJI  DAMILOLA TITILAYO/DIPLOMA IN IFRS REG</t>
  </si>
  <si>
    <t>Bpp -M</t>
  </si>
  <si>
    <t>MOCK</t>
  </si>
  <si>
    <t>15-Jun-2024 11:58 AM</t>
  </si>
  <si>
    <t>15-Jun-2024 04:24 AM</t>
  </si>
  <si>
    <t>16-Jun-2024 03:48 AM</t>
  </si>
  <si>
    <t>16-Jun-2024 05:35 AM</t>
  </si>
  <si>
    <t>NIP/GTB/FANIYAN ADEOLUWA CATHERINE/NIP Inflow from FANIYAN ADEOLUWA CATHERINE</t>
  </si>
  <si>
    <t>NIP/OPAY/JULIUS ENITAN OLAJIDE/JULIUS OLAJIDE ACCA QUALIFICATION EXAMINATION FEE</t>
  </si>
  <si>
    <t>18-Jun-2024 04:36 AM</t>
  </si>
  <si>
    <t>19-Jun-2024 04:29 AM</t>
  </si>
  <si>
    <t>19-Jun-2024 09:45 AM</t>
  </si>
  <si>
    <t>21-Jun-2024 09:17 PM</t>
  </si>
  <si>
    <t>21-Jun-2024 01:04 PM</t>
  </si>
  <si>
    <t>22-Jun-2024 10:27 AM</t>
  </si>
  <si>
    <t>23-Jun-2024 07:03 AM</t>
  </si>
  <si>
    <t>25-Jun-2024 09:39 AM</t>
  </si>
  <si>
    <t>25-Jun-2024 11:30 AM</t>
  </si>
  <si>
    <t>NIP/STBC/ADEFOLAHAN OBALOLUWA ADEDIRAN/F7 and F8 tutorial fee</t>
  </si>
  <si>
    <t>NIP/STBC/FEYISAYO EMILY AKERELE/Taxation</t>
  </si>
  <si>
    <t>Reg and classes SBL AAA | TRF FRM MUBARAK OLADEJI YUSUF TO IVY LEAGUE ASSOCIATES</t>
  </si>
  <si>
    <t>NIP/FAIR/Gift Nnabuihe/Gift Chinaza Nnabuihe</t>
  </si>
  <si>
    <t>NIP/FBN/ADENIRAN OLUWATOYIN GRACE/FBNMOBILE:IVY LEAGUE ASSOCIATES LTD/BAL  OF AL</t>
  </si>
  <si>
    <t>NIP/GTB/OLAJIGA  OLAMIDE TIMILEHIN/Transfer</t>
  </si>
  <si>
    <t>NIP/OPAY/DESTINY EVANS-OMONUWA/FM and Tax lecture</t>
  </si>
  <si>
    <t>NIP/STACK/Paystack/Transfer to IVY LEAGUE ASSOCIATES LTDRIGHTCARD PAYMENT SERVIC</t>
  </si>
  <si>
    <t>20-Jun-2024 10:56 AM</t>
  </si>
  <si>
    <t>25-Jun-2024 04:30 PM</t>
  </si>
  <si>
    <t>NIP/GTB/ANIMASAUN  SINMISOLA AALIYAH/Transfer for balance of the FFA CBE EXAM. 6</t>
  </si>
  <si>
    <t>NIP/WBP/ADANLAWO MAYOWA EMMANUEL/ZENITH BANK-ADANLAWO MAYOWA EXAM FEE (FA AND MA</t>
  </si>
  <si>
    <t>TRANSFER BETWEEN CUSTOMERS via GTWORLD Balance payment for 2 lectures for December Diet. Intra Transfer REF:012453381402408981565000000202406092227 from SODUNKE , OLUWASEUN MARY to IVY LEAGUE ASSOCIATES LIMITED</t>
  </si>
  <si>
    <t>Electronic Money Transfer Levy 10062024 Electronic Money Transfer Levy - 10/06/2024</t>
  </si>
  <si>
    <t>TRANSFER BETWEEN CUSTOMERS via GTWORLD ACCA LECTURES PAYMENT Intra Transfer REF:0124533814012907472310000000202406121918 from OLUSOLA, FUNMILOLA FLORENCE to IVY LEAGUE ASSOCIATES LIMITED</t>
  </si>
  <si>
    <t>Electronic Money Transfer Levy 12062024 Electronic Money Transfer Levy - 12/06/2024</t>
  </si>
  <si>
    <t>26-Jun-2024 06:28 PM</t>
  </si>
  <si>
    <t>26-Jun-2024 04:53 AM</t>
  </si>
  <si>
    <t>27-Jun-2024 08:42 AM</t>
  </si>
  <si>
    <t>28-Jun-2024 04:03 PM</t>
  </si>
  <si>
    <t>28-Jun-2024 08:50 AM</t>
  </si>
  <si>
    <t>29-Jun-2024 06:02 PM</t>
  </si>
  <si>
    <t>30-Jun-2024 11:02 AM</t>
  </si>
  <si>
    <t>30-Jun-2024 06:19 AM</t>
  </si>
  <si>
    <t>30-Jun-2024 06:11 PM</t>
  </si>
  <si>
    <t>Lecture and registration fee| TRF FRM OLUWANIFEMI MERCY OWOLABI TO IVY LEAGUE AS</t>
  </si>
  <si>
    <t>NIP/CARBO/Onyekachi Ezedike/Transfer from Onyekachi Ezedike (Onyekachi Ezedike)</t>
  </si>
  <si>
    <t>SBL SBR | TRF FRM ELIZABETH ODUNOLA AKINDELE TO IVY LEAGUE ASSOCIATES LTD</t>
  </si>
  <si>
    <t>NIP/GTB/OGENE IKECHUKWU EMMANUEL/AFM Lecture video - Ik Emmanuel</t>
  </si>
  <si>
    <t>NIP/VFD/PocketApp-TOLUWANIMI FLORENCE OLAONI/NIP/ACCA  UK Tax tutorial re / TOLU</t>
  </si>
  <si>
    <t>NIP/GTB/OGENE IKECHUKWU EMMANUEL/Augment for AFM Lecture video</t>
  </si>
  <si>
    <t>NIP Charge:Expenses-Salary(Alw Trans</t>
  </si>
  <si>
    <t>NIP Charge:Refund - Lectures Mock6</t>
  </si>
  <si>
    <t>NIP Charge:Plant and machineryRepair fridge</t>
  </si>
  <si>
    <t>NIP Charge:Refund - Lectures Mock2</t>
  </si>
  <si>
    <t>NIP Charge:Expenses-GeneralWaste bill 4 Jun</t>
  </si>
  <si>
    <t>NIP Charge:Refund - Lectures Std5</t>
  </si>
  <si>
    <t>NIP Charge:Refund - Lectures Mock1</t>
  </si>
  <si>
    <t>NIP Charge:Refund - Lectures Mock3</t>
  </si>
  <si>
    <t>NIP Charge:Refund - Lectures Std4</t>
  </si>
  <si>
    <t>NIP Charge:Expense - lecturer pay Bal</t>
  </si>
  <si>
    <t>Refund - Lectures Mock1/CIB//NIP TFR TO NWANERIAHIARAKWE CHIDINMA OGE/GTB</t>
  </si>
  <si>
    <t>Refund - Lectures Std4/CIB//NIP TFR TO IBRAHIM IFEOLUWA DANIEL/GTB</t>
  </si>
  <si>
    <t>Refund - Lectures Mock6/CIB//NIP TFR TO OLABISI MORENIKE RICHARD-FASHIPE/ABN</t>
  </si>
  <si>
    <t>Refund - Lectures Mock3/CIB//NIP TFR TO ADEJARE RITA ONYEKA/GTB</t>
  </si>
  <si>
    <t>Expenses-Salary(Alw Trans/CIB//NIP TFR TO OJONGBEDE BLESSING OLUWATOMISI/GTB</t>
  </si>
  <si>
    <t>Refund - Lectures Mock2/CIB//NIP TFR TO AYODELE SAMUEL ADESODUN/OPAY</t>
  </si>
  <si>
    <t>Expenses-GeneralWaste bill 4 Jun/CIB//NIP TFR TO TEMMY VENTURES/GTB</t>
  </si>
  <si>
    <t>Refund - Lectures Std5/CIB//NIP TFR TO SAMUEL ADEGBENRO ADEOGUN/SKYE</t>
  </si>
  <si>
    <t>Expense - lecturer pay Bal/CIB//NIP TFR TO IKEOLUMBA JONATHAN OBINNA/GTB</t>
  </si>
  <si>
    <t>Plant and machineryRepair fridge/CIB//NIP TFR TO OLUDIRAN AKINLABI/UBA</t>
  </si>
  <si>
    <t>EXPENSE - MBD {FLIER}// TRF TO OLUMIDE AYODELE EBIETOMIYE</t>
  </si>
  <si>
    <t>PLANT AND MACHINERY{REPAIR OF GEN}// TRF TO MOSHOOD KOLA SHOBOWALE</t>
  </si>
  <si>
    <t>FUND MOVEMENT 10-OUT{PART REFUND}// TRF TO IVY LEAGUE ASSOCIATES LTD -  CBE</t>
  </si>
  <si>
    <t>27-Jun-2024 09:54 AM</t>
  </si>
  <si>
    <t>29-Jun-2024 05:41 PM</t>
  </si>
  <si>
    <t>30-Jun-2024 06:20 AM</t>
  </si>
  <si>
    <t>30-Jun-2024 05:53 PM</t>
  </si>
  <si>
    <t>30-Jun-2024 11:06 AM</t>
  </si>
  <si>
    <t>30-Jun-2024 11:05 AM</t>
  </si>
  <si>
    <t>NIP/OPAY/SOMTOCHUKWU THELMA AGUBUZO/Transfer from SOMTOCHUKWU THELMA AGUBUZO</t>
  </si>
  <si>
    <t>SMS Notification Charge Jun 2024</t>
  </si>
  <si>
    <t>NIP Charge:CBE - Refunds FA</t>
  </si>
  <si>
    <t>EXPENSE- ACCA REG DAMILOLA 6219524// TRF TO SEACRON EDUCATIONAL NIGERIA LIMITED</t>
  </si>
  <si>
    <t>CBE - Refunds FA/CIB//NIP TFR TO CHIDOZIE-EZEABA NKECHINYERE OGOCHUKWU/FBN</t>
  </si>
  <si>
    <t>CBE PAYMENT(CBE JUNE RMTTNC)// TRF TO SEACRON EDUCATIONAL NIGERIA LIMITED</t>
  </si>
  <si>
    <t>CBE-REFUNDS{FA}// TRF TO EDWIN OLOCHE OKLOBIA</t>
  </si>
  <si>
    <t>TRANSFER BETWEEN CUSTOMERS 000004240626084025789294433221|MOB/UTO/IVY LEAGUE ASS/Edikan Ekong AC/24328065686|24328065686||EKONG IBANGA EYO REF:000004240626084025789294433221</t>
  </si>
  <si>
    <t>Electronic Money Transfer Levy 26062024 Electronic Money Transfer Levy - 26/06/2024</t>
  </si>
  <si>
    <t>TRANSFER BETWEEN CUSTOMERS via GTWORLD , Intra Transfer REF:012453381400443179614500000202406291928 from ONWUKA, IJEOMA OGECHI to IVY LEAGUE ASSOCIATES LIMITED</t>
  </si>
  <si>
    <t>Electronic Money Transfer Levy 29062024 Electronic Money Transfer Levy - 29/06/2024</t>
  </si>
  <si>
    <t>TRANSFER BETWEEN CUSTOMERS via GTWORLD Standards lectures and revision plus Reg fees Intra Transfer REF:012453381400127783145000000202406300929 from OLAWOYIN, MOJEED ABIOLA to IVY LEAGUE ASSOCIATES LIMITED</t>
  </si>
  <si>
    <t>TRANSFER BETWEEN CUSTOMERS via GTWORLD ACCA Tutorial Intra Transfer REF:012453381403263289647000000202406301509 from ADEKEYE ADEBOLA SAMUEL to IVY LEAGUE ASSOCIATES LIMITED</t>
  </si>
  <si>
    <t>TRANSFER BETWEEN CUSTOMERS via GTWORLD ACCA Tutorial Registration Intra Transfer REF:01245338140326328964500000202406301516 from ADEKEYE ADEBOLA SAMUEL to IVY LEAGUE ASSOCIATES LIMITED</t>
  </si>
  <si>
    <t>TRANSFER BETWEEN CUSTOMERS via GTWORLD SBL September Intra Transfer REF:012453381404030960784500000202406301750 from ADEKOYA DOYINSOLA ADEDAMOLA to IVY LEAGUE ASSOCIATES LIMITED</t>
  </si>
  <si>
    <t>TRANSFER BETWEEN CUSTOMERS 000017240630194401438553461389|GTB-Tax intensive class|638553734407528532||KAREEMAH LAWAL REF:000017240630194401438553461389</t>
  </si>
  <si>
    <t>Electronic Money Transfer Levy 30062024 Electronic Money Transfer Levy - 30/06/2024</t>
  </si>
  <si>
    <t>TRANSFER BETWEEN CUSTOMERS 000004240701112253192573820680|MOB/UTO/IVY LEAGUE ASS/Intensive lectu/24439378824|24439378824||OFFOR NNAMDI CHINOMNSO REF:000004240701112253192573820680</t>
  </si>
  <si>
    <t>TRANSFER BETWEEN CUSTOMERS 090267240701151646438004752169|INTENSIVE CLASS - APM|090267240701151646438004752169||ADEOLA MICHEAL ILESANMI REF:090267240701151646438004752169</t>
  </si>
  <si>
    <t>TRANSFER BETWEEN CUSTOMERS via Internet Banking pmt for lectures- 2papers dec'24 acca exams from ELIJAH FESTUS OSIOMAYE to IVY LEAGUE ASSOCIATES LIMITED</t>
  </si>
  <si>
    <t>TRANSFER BETWEEN CUSTOMERS 000023240701173428002110165824|To GTBANK PLC | IVY LEAGUE ASSOCIATES LIMITED |20240701173316929||SPURTEN ENERGY LIMITED REF:000023240701173428002110165824</t>
  </si>
  <si>
    <t>Electronic Money Transfer Levy 01072024 Electronic Money Transfer Levy - 01/07/2024</t>
  </si>
  <si>
    <t>MARCH/JUN. 2024 FULL DIET</t>
  </si>
  <si>
    <t>Sept&amp;Dec  2024</t>
  </si>
  <si>
    <t>Sept/Dec 2024</t>
  </si>
  <si>
    <t>Intensive revision JUNE (WEEKDAY)</t>
  </si>
  <si>
    <t>TRANSFER BETWEEN CUSTOMERS via GTWORLD AFM Intensive class Intra Transfer REF:012453381408540160833500000202407020823 from OLUGBILE OLUWAPELUMI to IVY LEAGUE ASSOCIATES LIMITED</t>
  </si>
  <si>
    <t>TRANSFER BETWEEN CUSTOMERS via GTWORLD Part Tuition Intra Transfer REF:012453381401769180054000000202407021504 from RAJI, DAMILOLA TITILAYO to IVY LEAGUE ASSOCIATES LIMITED</t>
  </si>
  <si>
    <t>Electronic Money Transfer Levy 02072024 Electronic Money Transfer Levy - 02/07/2024</t>
  </si>
  <si>
    <t>TRANSFER BETWEEN CUSTOMERS via GTWORLD Part payment for SBR lecture and revision class Intra Transfer REF:012453381401373020762500000202407041034 from UDEOGU, DUBEM to IVY LEAGUE ASSOCIATES LIMITED</t>
  </si>
  <si>
    <t>Electronic Money Transfer Levy 04072024 Electronic Money Transfer Levy - 04/07/2024</t>
  </si>
  <si>
    <t>TRANSFER BETWEEN CUSTOMERS via GTWORLD TX lectures Intra Transfer REF:012453381400064239453000000202407051103 from OWORU OYEROTIMI, AKINTUNDE to IVY LEAGUE ASSOCIATES LIMITED</t>
  </si>
  <si>
    <t>Electronic Money Transfer Levy 05072024 Electronic Money Transfer Levy - 05/07/2024</t>
  </si>
  <si>
    <t>TRANSFER BETWEEN CUSTOMERS 100004240706080301116440594666|AFM Intensive|100004240706080301116440594666||ESTHER OLUWABUNMI AJAYI REF:100004240706080301116440594666</t>
  </si>
  <si>
    <t>TRANSFER BETWEEN CUSTOMERS 000004240706192341783915179898|MOB/UTO/IVY LEAGUE ASS/AA Intensive cl/24553217271|24553217271||ENITAN OLUWAROTIMI OLATUNJI REF:000004240706192341783915179898</t>
  </si>
  <si>
    <t>Electronic Money Transfer Levy 06072024 Electronic Money Transfer Levy - 06/07/2024</t>
  </si>
  <si>
    <t>TRANSFER BETWEEN CUSTOMERS via GTWORLD FR &amp; FM September class for Chidinma Nwaneri Intra Transfer REF:012453381401654771806000000202407070104 from NWANERI-AHIARAKWE CHIDINMA OGE to IVY LEAGUE ASSOCIATES LIMITED</t>
  </si>
  <si>
    <t>TRANSFER BETWEEN CUSTOMERS via GTWORLD SURAJU ADEOLA AGBOGUNLERI Intra Transfer REF:012453381400137678813500000202407070724 from SULAIMAN,EYITAYO QAZIM to IVY LEAGUE ASSOCIATES LIMITED</t>
  </si>
  <si>
    <t>Electronic Money Transfer Levy 07072024 Electronic Money Transfer Levy - 07/07/2024</t>
  </si>
  <si>
    <t>TRANSFER BETWEEN CUSTOMERS via GTWORLD SRB Lectures Intra Transfer REF:012453381401599927765000000202407081133 from ABDULMUMIN, IBRAHIM SALISU to IVY LEAGUE ASSOCIATES LIMITED</t>
  </si>
  <si>
    <t>Electronic Money Transfer Levy 08072024 Electronic Money Transfer Levy - 08/07/2024</t>
  </si>
  <si>
    <t>TRANSFER BETWEEN CUSTOMERS via GTWORLD AkintolaMariam AFM Intra Transfer REF:012453381400116634463500000202407090916 from OGUNDARE MUFUTAU, A. to IVY LEAGUE ASSOCIATES LIMITED</t>
  </si>
  <si>
    <t>TRANSFER BETWEEN CUSTOMERS via GTWORLD Part lecture payment Intra Transfer REF:012453381401213355435000000202407091116 from DABIRI, JEMILAT OYINDAMOLA to IVY LEAGUE ASSOCIATES LIMITED</t>
  </si>
  <si>
    <t>TRANSFER BETWEEN CUSTOMERS via GTWORLD Payment for Sept 2024 APM ACCA intensive class Intra Transfer REF:012453381400432364703500000202407091415 from OTABOR, ISAAC to IVY LEAGUE ASSOCIATES LIMITED</t>
  </si>
  <si>
    <t>TRANSFER BETWEEN CUSTOMERS via GTWORLD Acca lecture fees Intra Transfer REF:012453381402120007096000000202407091610 from AMODU TAIWO BUKUNMI . to IVY LEAGUE ASSOCIATES LIMITED</t>
  </si>
  <si>
    <t>TRANSFER BETWEEN CUSTOMERS via GTWORLD Apm prt pyt Intra Transfer REF:012453381401242665322000000202407092003 from AKINSIJU, AYOMIDE OMOTOLA to IVY LEAGUE ASSOCIATES LIMITED</t>
  </si>
  <si>
    <t>Electronic Money Transfer Levy 09072024 Electronic Money Transfer Levy - 09/07/2024</t>
  </si>
  <si>
    <t>TRANSFER BETWEEN CUSTOMERS via GTWORLD Weekend intensive lectures-AAA and AFM Intra Transfer REF:012453381401269868547000000202407101218 from UKANWOKO, ANTHONIA CHIGOZIE to IVY LEAGUE ASSOCIATES LIMITED</t>
  </si>
  <si>
    <t>TRANSFER BETWEEN CUSTOMERS 100004240710113549116598296321|Transfer from muslim ayobami aremu|100004240710113549116598296321||muslim ayobami aremu REF:100004240710113549116598296321</t>
  </si>
  <si>
    <t>TRANSFER BETWEEN CUSTOMERS via GTWORLD PM Standard Class September 2024 Exam Intra Transfer REF:012453381401241267683000000202407101433 from MUHAMMED SIKIRU ISHOLA to IVY LEAGUE ASSOCIATES LIMITED</t>
  </si>
  <si>
    <t>TRANSFER BETWEEN CUSTOMERS via GTWORLD Standard Class for AFM Intra Transfer REF:012453381402148885274500000202407101543 from OJO , OMOTOSHO SAMUEL to IVY LEAGUE ASSOCIATES LIMITED</t>
  </si>
  <si>
    <t>TRANSFER BETWEEN CUSTOMERS via GTWORLD TX-UK-Sept 2024 Intra Transfer REF:012453381401244199983000000202407101610 from ODEDEYI, BABAJIDE MICHAEL to IVY LEAGUE ASSOCIATES LIMITED</t>
  </si>
  <si>
    <t>Electronic Money Transfer Levy 10072024 Electronic Money Transfer Levy - 10/07/2024</t>
  </si>
  <si>
    <t>TRANSFER BETWEEN CUSTOMERS via GTWORLD AAA Dec 2024 exam Intra Transfer REF:012453381401622868154500000202407110736 from ENE IKECHUKWU ALVIN to IVY LEAGUE ASSOCIATES LIMITED</t>
  </si>
  <si>
    <t>TRANSFER BETWEEN CUSTOMERS via GTWORLD ACCA CLASSES SEPT Intra Transfer REF:012453381404586707404500000202407110902 from ABU GIFT IRETE to IVY LEAGUE ASSOCIATES LIMITED</t>
  </si>
  <si>
    <t>TRANSFER BETWEEN CUSTOMERS 000012240711092235609273381463|IVY LEAGUE ASSOCIATES LIMITED|8775-3||MR AYOOLA AND MRS EBI ADEYEMI REF:000012240711092235609273381463</t>
  </si>
  <si>
    <t>TRANSFER BETWEEN CUSTOMERS via GTWORLD Standard Class-Skills Intra Transfer REF:012453381401177228274000000202407111947 from NZEWI UCHECHUKWU CYNTHIA to IVY LEAGUE ASSOCIATES LIMITED</t>
  </si>
  <si>
    <t>Electronic Money Transfer Levy 11072024 Electronic Money Transfer Levy - 11/07/2024</t>
  </si>
  <si>
    <t>TRANSFER BETWEEN CUSTOMERS via Internet Banking AA - Intensive Class &amp; Revision (Sept) from RAIMI-LAWAL OLAGOKE WAHAB to IVY LEAGUE ASSOCIATES LIMITED</t>
  </si>
  <si>
    <t>TRANSFER BETWEEN CUSTOMERS via GTWORLD , Intra Transfer REF:012453381406989016249500000202407120821 from OLAIFA FAIDAT KIKELOMO to IVY LEAGUE ASSOCIATES LIMITED</t>
  </si>
  <si>
    <t>TRANSFER BETWEEN CUSTOMERS via GTWORLD ACCA AAA Lectures Intra Transfer REF:012453381400146564104000000202407121154 from ESSIEN, SAMUEL AUGUSTINE to IVY LEAGUE ASSOCIATES LIMITED</t>
  </si>
  <si>
    <t>TRANSFER BETWEEN CUSTOMERS 100004240712110500116674190084|intensive class lecture fee balance|100004240712110500116674190084||FAITH ADEDOTUN ADEWUNI REF:100004240712110500116674190084</t>
  </si>
  <si>
    <t>TRANSFER BETWEEN CUSTOMERS 100004240712122923116677239308|Transfer from MERCY HILDA OKPOSIO|100004240712122923116677239308||MERCY HILDA OKPOSIO REF:100004240712122923116677239308</t>
  </si>
  <si>
    <t>TRANSFER BETWEEN CUSTOMERS via GTWORLD , Intra Transfer REF:012453381404404736183500000202407121334 from OLUFADE TOLAMISE GRACE to IVY LEAGUE ASSOCIATES LIMITED</t>
  </si>
  <si>
    <t>TRANSFER BETWEEN CUSTOMERS 000016240712152501000014034987|FBNMOBILE:IVY LEAGUE ASSOCIATES LIMITED/SBR AND AAA CLASS|638563947008198103||NWOKE CHIOMA EMMANUELLA REF:000016240712152501000014034987</t>
  </si>
  <si>
    <t>Electronic Money Transfer Levy 12072024 Electronic Money Transfer Levy - 12/07/2024</t>
  </si>
  <si>
    <t>TRANSFER BETWEEN CUSTOMERS 000007240713061203760887963418|ONB TRF FR|ONB24071306110202643||MISTURA ADUKE SUBAIR REF:000007240713061203760887963418</t>
  </si>
  <si>
    <t>TRANSFER BETWEEN CUSTOMERS 000003240713105213003238207672|AppPM intensive FM Standard To GTBank Plc IVY LEAGUE ASSOCIA| S6881513||NNAGBORO IFUNANYA FLORENCE REF:000003240713105213003238207672</t>
  </si>
  <si>
    <t>TRANSFER BETWEEN CUSTOMERS 000010240713112635111287762503|REFNGA1456945544 BO OLADELE ALABI IFO IVY LEAGUE |NGA1456945544||OLADELE ALABI REF:000010240713112635111287762503</t>
  </si>
  <si>
    <t>TRANSFER BETWEEN CUSTOMERS via GTWORLD , Intra Transfer REF:012453381401396864998000000202407132014 from ABDULRASAK, ABDULKADIR OLAWALE to IVY LEAGUE ASSOCIATES LIMITED</t>
  </si>
  <si>
    <t>Electronic Money Transfer Levy 13072024 Electronic Money Transfer Levy - 13/07/2024</t>
  </si>
  <si>
    <t>TRANSFER BETWEEN CUSTOMERS via GTWORLD Fr study text papers Intra Transfer REF:012453381401654771801250000202407140641 from NWANERI-AHIARAKWE CHIDINMA OGE to IVY LEAGUE ASSOCIATES LIMITED</t>
  </si>
  <si>
    <t>TRANSFER BETWEEN CUSTOMERS 000014240714090603259754616975|TRFPart pyt IntensiveFRM PEACE CHIDINMA OGBONNAYA TO IVY LEAGUE ASSOCIATES LIMITED|000014240714090529296718315083||PEACE CHIDINMA OGBREF:000014240714090603259754616975</t>
  </si>
  <si>
    <t>Electronic Money Transfer Levy 14072024 Electronic Money Transfer Levy - 14/07/2024</t>
  </si>
  <si>
    <t>TRANSFER BETWEEN CUSTOMERS via GTWORLD Payment for FM and SBR classes. Rashidat A Intra Transfer REF:012453381401410184596500000202407150649 from AYOOLA RASHIDAT ABEKE to IVY LEAGUE ASSOCIATES LIMITED</t>
  </si>
  <si>
    <t>TRANSFER BETWEEN CUSTOMERS via GTWORLD AA class Intra Transfer REF:012453381401421914944000000202407151058 from YUSUF, MARIAM MORENIKEJI to IVY LEAGUE ASSOCIATES LIMITED</t>
  </si>
  <si>
    <t>TRANSFER BETWEEN CUSTOMERS via GTWORLD Lecture fee for APM &amp; SBR intensive Intra Transfer REF:012453381401152475598000000202407151207 from OWORU, ADEKUNLE OLATUNDE to IVY LEAGUE ASSOCIATES LIMITED</t>
  </si>
  <si>
    <t>TRANSFER BETWEEN CUSTOMERS via GTWORLD Standard lecture Intra Transfer REF:012453381401486030144000000202407151314 from IWUANYANWU AMARACHI PROMISE to IVY LEAGUE ASSOCIATES LIMITED</t>
  </si>
  <si>
    <t>TRANSFER BETWEEN CUSTOMERS 000014240715164437214849985831|TRFTAX Standard Class + RevisionFRM ADEDOYIN AYOMIDE ADESANMI TO IVY LEAGUE ASSOCIATES LIMITED|000014240715164403255739783517||ADEDOYREF:000014240715164437214849985831</t>
  </si>
  <si>
    <t>TRANSFER BETWEEN CUSTOMERS via GTWORLD For SBR Intensive Intra Transfer REF:012453381401131228693500000202407151715 from ALAKE OLABOBOLA ELIZABETH to IVY LEAGUE ASSOCIATES LIMITED</t>
  </si>
  <si>
    <t>TRANSFER BETWEEN CUSTOMERS via GTWORLD ACCA LECTURES-PM &amp; TX Intra Transfer REF:012453381404910450208500000202407151809 from ONWUCHELU EMEKA VALENTINE to IVY LEAGUE ASSOCIATES LIMITED</t>
  </si>
  <si>
    <t>TRANSFER BETWEEN CUSTOMERS via GTWORLD , Intra Transfer REF:012453381401686660663500000202407152024 from OLORIEGBE , HUSSAINAT KEHINDE to IVY LEAGUE ASSOCIATES LIMITED</t>
  </si>
  <si>
    <t>Electronic Money Transfer Levy 15072024 Electronic Money Transfer Levy - 15/07/2024</t>
  </si>
  <si>
    <t>TRANSFER BETWEEN CUSTOMERS via GTWORLD ACCA FA Tuition Fee Intra Transfer REF:012453381402684141674000000202407160845 from OGUNLESI OLUWATOSIN OLUBUNMI to IVY LEAGUE ASSOCIATES LIMITED</t>
  </si>
  <si>
    <t>TRANSFER BETWEEN CUSTOMERS 100039240716080237058196423701|SBR lecture and reRIGHTCARD PAYMENT SERVICES LIMITED|0058196423701||Paystack REF:100039240716080237058196423701</t>
  </si>
  <si>
    <t>TRANSFER BETWEEN CUSTOMERS 000012240716120337291115381483|AFM APMlectures|2012-3||SAHEED ABIODUN ADEWALE REF:000012240716120337291115381483</t>
  </si>
  <si>
    <t>TRANSFER BETWEEN CUSTOMERS via GTWORLD FR tuition and revision Intra Transfer REF:012453381400304599234000000202407161233 from DOSUMU ADEYINKA ADENIKE to IVY LEAGUE ASSOCIATES LIMITED</t>
  </si>
  <si>
    <t>TRANSFER BETWEEN CUSTOMERS via GTWORLD Payment for SBR Class Zuliat Lawal Intra Transfer REF:012453381400092513325000000202407161309 from LAWAL ZULIAT ABIOLA to IVY LEAGUE ASSOCIATES LIMITED</t>
  </si>
  <si>
    <t>ATM/POS ACOUNT TO ACCOUNT TRANSFER -361464--545068-001883952216;CHISOM IFEBUBE LEO NKEMAKA</t>
  </si>
  <si>
    <t>Electronic Money Transfer Levy 16072024 Electronic Money Transfer Levy - 16/07/2024</t>
  </si>
  <si>
    <t>TRANSFER BETWEEN CUSTOMERS 000004240716222726200299229234|IB/UTO/AAA INTENSIVE CLASS /IVY LEAGUE ASSOCIATES |200299229234||ADEJARE AKINSOLA CHINEDU REF:000004240716222726200299229234</t>
  </si>
  <si>
    <t>TRANSFER BETWEEN CUSTOMERS via GTWORLD SBR STANDARD LECTURE FOR OLUWASEUN TAYLOR Intra Transfer REF:012453381400035446634500000202407170847 from TAYLOR OLUWASEUN BUSAYO to IVY LEAGUE ASSOCIATES LIMITED</t>
  </si>
  <si>
    <t>TRANSFER BETWEEN CUSTOMERS via GTWORLD AFM Intensive class. Augusto Ewilem Intra Transfer REF:012453381401230843403500000202407171140 from EWILEM, AUGUSTO EHIWEHE to IVY LEAGUE ASSOCIATES LIMITED</t>
  </si>
  <si>
    <t>TRANSFER BETWEEN CUSTOMERS via Internet Banking Sept Acca exam class for FM from ALABI RAFIAT OLABISI to IVY LEAGUE ASSOCIATES LIMITED</t>
  </si>
  <si>
    <t>TRANSFER BETWEEN CUSTOMERS 000004240717154647754329934129|MOB/UTO/IVY LEAGUE ASS/Esther T pymnt /24718427023|24718427023||ESTHER OLUWATOMI TAIWO REF:000004240717154647754329934129</t>
  </si>
  <si>
    <t>TRANSFER BETWEEN CUSTOMERS via GTWORLD Enrolment and lctures for Sept AAA and Dec AFM Intra Transfer REF:012453381401221770728500000202407171622 from GARBA, ISHAQ A. to IVY LEAGUE ASSOCIATES LIMITED</t>
  </si>
  <si>
    <t>TRANSFER BETWEEN CUSTOMERS 090267240717182939960001777985|MA AND FA |090267240717182939960001777985||AJAYI, OLUWADUNSIN ABIGAIL REF:090267240717182939960001777985</t>
  </si>
  <si>
    <t>TRANSFER BETWEEN CUSTOMERS 000016240717185130000042371911|FBNMOBILE:IVY LEAGUE ASSOCIATES LIMITED/ACCA FR|638568390901079483||MUOMELITE MOSES UCHECHUKWU REF:000016240717185130000042371911</t>
  </si>
  <si>
    <t>Electronic Money Transfer Levy 17072024 Electronic Money Transfer Levy - 17/07/2024</t>
  </si>
  <si>
    <t>TRANSFER BETWEEN CUSTOMERS 090551240718090922000085956731|Payment for ACCA lectures|3316759251f689dd1-a9df-44e3-ad45-4eac57e72dae||Ahmed Adebayo REF:090551240718090922000085956731</t>
  </si>
  <si>
    <t>TRANSFER BETWEEN CUSTOMERS via GTWORLD Lecture fee Intra Transfer REF:012453381408540160834500000202407181035 from OLUGBILE OLUWAPELUMI to IVY LEAGUE ASSOCIATES LIMITED</t>
  </si>
  <si>
    <t>TRANSFER BETWEEN CUSTOMERS via GTWORLD Lecture fees for MA, FA and Reg Intra Transfer REF:012453381404277380358500000202407181049 from OLAONI OLUWASEGUN MICHAEL to IVY LEAGUE ASSOCIATES LIMITED</t>
  </si>
  <si>
    <t>TRANSFER BETWEEN CUSTOMERS via GTWORLD SBR Intensive Intra Transfer REF:012453381402093688562000000202407181250 from OLUGBADE OLUWATOBILOBA G to IVY LEAGUE ASSOCIATES LIMITED</t>
  </si>
  <si>
    <t>TRANSFER BETWEEN CUSTOMERS 100002240718125426000941226659|SBR Intensive | Lemonade Technology Limited|00000941226659||Lemonade Technology Limited REF:100002240718125426000941226659</t>
  </si>
  <si>
    <t>TRANSFER BETWEEN CUSTOMERS 100004240718130144116907721804|SBR and SBL Dec 2024 Deit|100004240718130144116907721804||ABIODUN IBRAHIM ALIMI REF:100004240718130144116907721804</t>
  </si>
  <si>
    <t>TRANSFER BETWEEN CUSTOMERS 100004240718172525116919815175|AFM INTENSIVE SEPTEMBER CLASS|100004240718172525116919815175||AKINTUNDE SAMSON AKINOLA REF:100004240718172525116919815175</t>
  </si>
  <si>
    <t>TRANSFER BETWEEN CUSTOMERS via GTWORLD Std lect/revision Intra Transfer REF:012453381401690430154500000202407182159 from AYENI JOSHUA OPEYEMI to IVY LEAGUE ASSOCIATES LIMITED</t>
  </si>
  <si>
    <t>Electronic Money Transfer Levy 18072024 Electronic Money Transfer Levy - 18/07/2024</t>
  </si>
  <si>
    <t>TRANSFER BETWEEN CUSTOMERS 000014240719071523277220915585|TRFStrategic std lecture and revsbradvtaxFRM OLUWADARASIMI EMMANUEL AKINTAYO TO IVY LEAGUE ASSOCIATE|000014240719071418235857114355||REF:000014240719071523277220915585</t>
  </si>
  <si>
    <t>TRANSFER BETWEEN CUSTOMERS 000023240719082048008112529139|MOB: To GTBank Plc|IVY LEAGUE ASSOCIATES LIMITED Dip ifrs fees|3736249145261||OLANIPEKUN OLAKUNLE ANUOLUWAPO REF:000023240719082048008112529139</t>
  </si>
  <si>
    <t>TRANSFER BETWEEN CUSTOMERS 000014240719090934295992394887|TRFATX DECEMBER DIET TUITION FEEFRM THECLA C EGWU TO IVY LEAGUE ASSOCIATES LIMITED|000014240719090821273439590289||THECLA C. EGWU REF:000014240719090934295992394887</t>
  </si>
  <si>
    <t>ATM/POS ACOUNT TO ACCOUNT TRANSFER -276382--090120-001895614457;SODIQ AJIBOLA ZAKARIYAH TO</t>
  </si>
  <si>
    <t>TRANSFER BETWEEN CUSTOMERS via GTWORLD AA Lectures Intra Transfer REF:012453381400528105823000000202407191057 from OYENIYI, OYEWOLE to IVY LEAGUE ASSOCIATES LIMITED</t>
  </si>
  <si>
    <t>TRANSFER BETWEEN CUSTOMERS 100004240719101731116941111777|Transfer from RIDWAN FUNSHO ALAO|100004240719101731116941111777||RIDWAN FUNSHO ALAO REF:100004240719101731116941111777</t>
  </si>
  <si>
    <t>TRANSFER BETWEEN CUSTOMERS 100004240719110710116941740624|Transfer from TOYE MUSTAPHA SANNI|100004240719110710116941740624||TOYE MUSTAPHA SANNI REF:100004240719110710116941740624</t>
  </si>
  <si>
    <t>TRANSFER BETWEEN CUSTOMERS via GTWORLD Lecture Intra Transfer REF:012453381401075439663500000202407191533 from AJAYI KEMI BLESSING to IVY LEAGUE ASSOCIATES LIMITED</t>
  </si>
  <si>
    <t>TRANSFER BETWEEN CUSTOMERS via Internet Banking FM Saturday Classes from MAKANJUOLA FOLAYINKA TEMITOPE to IVY LEAGUE ASSOCIATES LIMITED</t>
  </si>
  <si>
    <t>TRANSFER BETWEEN CUSTOMERS 000016240719171027000052643125|FBNMOBILE:IVY LEAGUE ASSOCIATES LIMITED/NONE|638570058268950421||EZEOBIDI EMMANUELA CHINYERE REF:000016240719171027000052643125</t>
  </si>
  <si>
    <t>TRANSFER BETWEEN CUSTOMERS via GTWORLD Aaa/Apm Intra Transfer REF:012453381401242665322500000202407191852 from AKINSIJU, AYOMIDE OMOTOLA to IVY LEAGUE ASSOCIATES LIMITED</t>
  </si>
  <si>
    <t>TRANSFER BETWEEN CUSTOMERS via GTWORLD , Intra Transfer REF:012453381401649183585000000202407192005 from UWANAMODO CHIDINMA SOPHIA to IVY LEAGUE ASSOCIATES LIMITED</t>
  </si>
  <si>
    <t>TRANSFER BETWEEN CUSTOMERS 000016240719210306000053939523|FBNMOBILE:IVY LEAGUE ASSOCIATES LIMITED/APM|638570197867815915||ABUBAKAR SUMAYYA BELLO REF:000016240719210306000053939523</t>
  </si>
  <si>
    <t>TRANSFER BETWEEN CUSTOMERS 000014240719212807258723451434|TRFRegistrationFRM IFEOLUWA MARY OLUBUNMI TO IVY LEAGUE ASSOCIATES LIMITED|000014240719212755234306854483||IFEOLUWA MARY OLUBUNMI REF:000014240719212807258723451434</t>
  </si>
  <si>
    <t>TRANSFER BETWEEN CUSTOMERS 000021240719080732200000027426|Ft|NG-013-240719-215832712-217336-286||PRISCILLA GBEMISOLA UKPABIO REF:000021240719080732200000027426</t>
  </si>
  <si>
    <t>Electronic Money Transfer Levy 19072024 Electronic Money Transfer Levy - 19/07/2024</t>
  </si>
  <si>
    <t>TRANSFER BETWEEN CUSTOMERS via GTWORLD Tuitions fee for sbr,fm &amp; AA Intra Transfer REF:012453381401208107249500000202407200737 from AKINWALE TAIWO MORENIKE to IVY LEAGUE ASSOCIATES LIMITED</t>
  </si>
  <si>
    <t>TRANSFER BETWEEN CUSTOMERS 000014240720083101277734181319|TRFAudit skillsFRM OLUWATOBILOBA MOYOSOLA ABIMBOLA TO IVY LEAGUE ASSOCIATES LIMITED|000014240720083029210883080239||OLUWATOBILOBA MOYREF:000014240720083101277734181319</t>
  </si>
  <si>
    <t>TRANSFER BETWEEN CUSTOMERS 000012240720091748800909381472|AA lecture and revision |2326-3||SADIAT OLUBUKOLA SUNMONU REF:000012240720091748800909381472</t>
  </si>
  <si>
    <t>TRANSFER BETWEEN CUSTOMERS via GTWORLD ACCA LECTURE Fee Intra Transfer REF:012453381400368428353000000202407201005 from SADARE FAUSAT MORENIKEJI to IVY LEAGUE ASSOCIATES LIMITED</t>
  </si>
  <si>
    <t>TRANSFER BETWEEN CUSTOMERS via GTWORLD , Intra Transfer REF:012453381400323046494000000202407201012 from OTUKUEKU PETER SUVWE to IVY LEAGUE ASSOCIATES LIMITED</t>
  </si>
  <si>
    <t>TRANSFER BETWEEN CUSTOMERS 000001240720105431794060264985|Transfer from Olufunke Oyesanya to IVY LEAGUE ASSOCIATES LIMITED|OneBank Transfer from Olufunke Oyesanya to IVY LEAGUE ASSOCIATES LIMREF:000001240720105431794060264985</t>
  </si>
  <si>
    <t>TRANSFER BETWEEN CUSTOMERS via Internet Banking Adv. for Dec APM &amp; SBR from AGUNBIADE OMOWUNMI, M to IVY LEAGUE ASSOCIATES LIMITED</t>
  </si>
  <si>
    <t>TRANSFER BETWEEN CUSTOMERS 000016240720122707000056475539|FBNMOBILE:IVY LEAGUE ASSOCIATES LIMITED/FM FR AND CIL|638570752273620586||OGUERI CHIDERA REF:000016240720122707000056475539</t>
  </si>
  <si>
    <t>TRANSFER BETWEEN CUSTOMERS via GTWORLD SBL (std) &amp; AAA (intensive) Intra Transfer REF:012453381404524291288000000202407201233 from IBIRONKE OLUWATOMIWA ELIZABETH to IVY LEAGUE ASSOCIATES LIMITED</t>
  </si>
  <si>
    <t>TRANSFER BETWEEN CUSTOMERS 000017240720125732000892603311|GTB-AA Andamp FR Eniola |638570770505035412||ENIOLA ESTHER SOLOMON REF:000017240720125732000892603311</t>
  </si>
  <si>
    <t>TRANSFER BETWEEN CUSTOMERS 000016240720131224000056753375|FBNMOBILE:IVY LEAGUE ASSOCIATES LIMITED/DIP IN IFRS|638570779451408630||TUASE VICTORIA IREOLUWA REF:000016240720131224000056753375</t>
  </si>
  <si>
    <t>TRANSFER BETWEEN CUSTOMERS via GTWORLD Payment for FM and AA for Dec diet Intra Transfer REF:012453381401252204438000000202407201500 from JUBRIL-SALAWUDEEN ABDULAZEEZ to IVY LEAGUE ASSOCIATES LIMITED</t>
  </si>
  <si>
    <t>Electronic Money Transfer Levy 20072024 Electronic Money Transfer Levy - 20/07/2024</t>
  </si>
  <si>
    <t>TRANSFER BETWEEN CUSTOMERS via GTWORLD APM lecture fees December 2024 Intra Transfer REF:012453381401407059124500000202407202159 from ADEBAYO OLUWASEYI SAMUEL to IVY LEAGUE ASSOCIATES LIMITED</t>
  </si>
  <si>
    <t>TRANSFER BETWEEN CUSTOMERS via GTWORLD AAA Intra Transfer REF:012453381401649183584500000202407202220 from UWANAMODO CHIDINMA SOPHIA to IVY LEAGUE ASSOCIATES LIMITED</t>
  </si>
  <si>
    <t>TRANSFER BETWEEN CUSTOMERS via GTWORLD Habeeb Jolaosos payment for SBR and SBL lectures Intra Transfer REF:012453381401698151777000000202407210612 from JOLAOSO, HABEEB IBIKUNLE to IVY LEAGUE ASSOCIATES LIMITED</t>
  </si>
  <si>
    <t>TRANSFER BETWEEN CUSTOMERS via GTWORLD , Intra Transfer REF:012453381402193654672800000202407211121 from BELLO, SHUKURAT MOJIROLA to IVY LEAGUE ASSOCIATES LIMITED</t>
  </si>
  <si>
    <t>TRANSFER BETWEEN CUSTOMERS 000014240721121926267340302150|TRFPayment for APM Standard classFRM PATRICK DANIEL OKOH TO IVY LEAGUE ASSOCIATES LIMITED|000014240721121835227685297187||PATRICK DANREF:000014240721121926267340302150</t>
  </si>
  <si>
    <t>TRANSFER BETWEEN CUSTOMERS 000014240721145023290811121265|TRFAPM INTENSIVE CLASSFRM PATRICK DANIEL OKOH TO IVY LEAGUE ASSOCIATES LIMITED|000014240721144941243418218471||PATRICK DANIEL OKOH REF:000014240721145023290811121265</t>
  </si>
  <si>
    <t>Electronic Money Transfer Levy 21072024 Electronic Money Transfer Levy - 21/07/2024</t>
  </si>
  <si>
    <t>TRANSFER BETWEEN CUSTOMERS via GTWORLD Sept INTENSIVE Tuition fees Intra Transfer REF:012453381400255567656000000202407231219 from OLISA CLARE CHIKA to IVY LEAGUE ASSOCIATES LIMITED</t>
  </si>
  <si>
    <t>TRANSFER BETWEEN CUSTOMERS 000014240723142622296864752461|TRFFRM OYEWOLE VINCENT OYEBADE TO IVY LEAGUE ASSOCIATES LIMITED|000014240723142608238773052140||OYEWOLE VINCENT OYEBADE REF:000014240723142622296864752461</t>
  </si>
  <si>
    <t>TRANSFER BETWEEN CUSTOMERS 000017240723202557366803887017|GTB-Gbemi Onatola-Morakinyo PM|638573631567707271||OLUWAGBEMISOLA ADEOLA ONATOLA-MORAKINYO REF:000017240723202557366803887017</t>
  </si>
  <si>
    <t>Electronic Money Transfer Levy 23072024 Electronic Money Transfer Levy - 23/07/2024</t>
  </si>
  <si>
    <t>TRANSFER BETWEEN CUSTOMERS 000014240724064056236958277259|TRFUdeh Daberechi FR ClassFRM GLORY DABERECHI UDEH TO IVY LEAGUE ASSOCIATES LIMITED|000014240724064021216402580967||GLORY DABERECHI UREF:000014240724064056236958277259</t>
  </si>
  <si>
    <t>TRANSFER BETWEEN CUSTOMERS 000015240724104431754671030199|Fund Movement 1 - Out|269328723||IVY LEAGUE ASSOCIATES LTD REF:000015240724104431754671030199</t>
  </si>
  <si>
    <t>TRANSFER BETWEEN CUSTOMERS via GTWORLD , Intra Transfer REF:012453381401218371403500000202407241717 from ADEBAYO KEHINDE FUNMILOLA to IVY LEAGUE ASSOCIATES LIMITED</t>
  </si>
  <si>
    <t>TRANSFER BETWEEN CUSTOMERS via GTWORLD , Intra Transfer REF:012453381401218371401000000202407241723 from ADEBAYO KEHINDE FUNMILOLA to IVY LEAGUE ASSOCIATES LIMITED</t>
  </si>
  <si>
    <t>Electronic Money Transfer Levy 24072024 Electronic Money Transfer Levy - 24/07/2024</t>
  </si>
  <si>
    <t>TRANSFER BETWEEN CUSTOMERS via GTWORLD SBR &amp; AAA Intra Transfer REF:012453381402622277587000000202407251058 from MADUKA WINIFRED AMARACHI to IVY LEAGUE ASSOCIATES LIMITED</t>
  </si>
  <si>
    <t>TRANSFER BETWEEN CUSTOMERS 000012240725153355053430381463|Acca lecture and reg|5093-3||CHIKWADO WISDOM AZUNNAYA REF:000012240725153355053430381463</t>
  </si>
  <si>
    <t>Electronic Money Transfer Levy 25072024 Electronic Money Transfer Levy - 25/07/2024</t>
  </si>
  <si>
    <t>TRANSFER BETWEEN CUSTOMERS viaGAPS638574163302036309-1186942747INVESTMENTSfromIVYLEAGUEASSOCIATESLIMITEDtoMERISTEMWEALTHMANAGEMENTLTDREF:0124533814186942747000000</t>
  </si>
  <si>
    <t>NEFT TRANSFER 057 1229006862 IVY LEAGUE ASSOCIATEIVY LEAGUE ASSOCIATEtrGP 638574166524068829-1 FUND MOVEMENT 2 OUT0124533814 REF: 0124533814186943470000000</t>
  </si>
  <si>
    <t>COMMISSION NEFT Charges REF: 0124533814240284845000000</t>
  </si>
  <si>
    <t>TRANSFER BETWEEN CUSTOMERS 100033240726084244000734410592|Payment for ACCA Classes|100033240726084244000734410592||ESTHER OLUWAPELUMI OLADUNMOYE REF:100033240726084244000734410592</t>
  </si>
  <si>
    <t>TRANSFER BETWEEN CUSTOMERS via GTWORLD Part payment of tuition Intra Transfer REF:012453381401702373221000000202407261203 from AKINYOOLA JOSHUA PELUMI to IVY LEAGUE ASSOCIATES LIMITED</t>
  </si>
  <si>
    <t>TRANSFER BETWEEN CUSTOMERS via GTWORLD ACCA Lecture fee Intra Transfer REF:012453381401475176179500000202407261657 from ONILADO, VICTORIA MORENIKEJI to IVY LEAGUE ASSOCIATES LIMITED</t>
  </si>
  <si>
    <t>Electronic Money Transfer Levy 26072024 Electronic Money Transfer Levy - 26/07/2024</t>
  </si>
  <si>
    <t>TRANSFER BETWEEN CUSTOMERS 100004240726213026117240303550|Transfer from CALEB OLUWATOFARATI OSADARE|100004240726213026117240303550||CALEB OLUWATOFARATI OSADARE REF:100004240726213026117240303550</t>
  </si>
  <si>
    <t>TRANSFER BETWEEN CUSTOMERS 090110240727041139164097173297|NIP/Standard lecture fee / OMOBUSOLA PATRICIA SHONUBI to IVY LEAGUE /0124533814|1722049899139||PocketApp-OMOBUSOLA PATRICIA SHONUBI REF:090110240727041139164097173297</t>
  </si>
  <si>
    <t>TRANSFER BETWEEN CUSTOMERS via Internet Banking Payment for Damola Jacobs for PM FRand FM cla from ABIOLA GBEMISOLA OYINDAMOLA to IVY LEAGUE ASSOCIATES LIMITED</t>
  </si>
  <si>
    <t>TRANSFER BETWEEN CUSTOMERS 000001240727080608641379530477|Transfer from ENOCH ADEYINKA ALAMU to IVY LEAGUE ASSOCIATES LIMITED|OneBank Transfer from ENOCH ADEYINKA ALAMU to IVY LEAGUE ASSOCIATREF:000001240727080608641379530477</t>
  </si>
  <si>
    <t>TRANSFER BETWEEN CUSTOMERS via GTWORLD Acca Intra Transfer REF:012453381407328152473500000202407270913 from OLAJIDE, OLUWAPAMILERIN ESTHER to IVY LEAGUE ASSOCIATES LIMITED</t>
  </si>
  <si>
    <t>TRANSFER BETWEEN CUSTOMERS 000014240727091956226163867511|TRFFRM JUDITH OMONYE ENERIJIOFI TO IVY LEAGUE ASSOCIATES LIMITED|000014240727091944246776868062||JUDITH OMONYE ENERIJIOFI REF:000014240727091956226163867511</t>
  </si>
  <si>
    <t>TRANSFER BETWEEN CUSTOMERS 000014240727103046275570950147|TRFFRM DAMILOLA DAVID OYEKUNBI TO IVY LEAGUE ASSOCIATES LIMITED|000014240727103004251146548280||DAMILOLA DAVID OYEKUNBI-183-DIAMOND SREF:000014240727103046275570950147</t>
  </si>
  <si>
    <t>TRANSFER BETWEEN CUSTOMERS via GTWORLD AAA Dec24 n revision Intra Transfer REF:012453381401640883364500000202407271308 from OLAWALE TOLULOPE DEBORAH to IVY LEAGUE ASSOCIATES LIMITED</t>
  </si>
  <si>
    <t>TRANSFER BETWEEN CUSTOMERS via GTWORLD SBL and SBR dec standard lecture Intra Transfer REF:012453381405991332038000000202407271706 from JAMES,KIKELOMO BABATUNDE JANET to IVY LEAGUE ASSOCIATES LIMITED</t>
  </si>
  <si>
    <t>TRANSFER BETWEEN CUSTOMERS via GTWORLD , Intra Transfer REF:012453381401596572931500000202407271712 from ALLI OLUWAROTIMI TOFUNMI to IVY LEAGUE ASSOCIATES LIMITED</t>
  </si>
  <si>
    <t>Electronic Money Transfer Levy 27072024 Electronic Money Transfer Levy - 27/07/2024</t>
  </si>
  <si>
    <t>TRANSFER BETWEEN CUSTOMERS 000002240728123416376382508428|TRF BO EKUNDAYO OLALEKAN OLUWASEGUN/AA lecture fee|FT24211060955032||EKUNDAYO OLALEKAN OLUWASEGUN REF:000002240728123416376382508428</t>
  </si>
  <si>
    <t>Electronic Money Transfer Levy 28072024 Electronic Money Transfer Levy - 28/07/2024</t>
  </si>
  <si>
    <t>TRANSFER BETWEEN CUSTOMERS via GTWORLD AAA and SBL tuition fee Intra Transfer REF:012453381406643201367500000202407300618 from OKANLAWON HAMED SEGUN to IVY LEAGUE ASSOCIATES LIMITED</t>
  </si>
  <si>
    <t>TRANSFER BETWEEN CUSTOMERS via GTWORLD , Intra Transfer REF:012453381402596306409500000202407301422 from OLORUNTOBA MOJOLAOLUWA OLAKEMI to IVY LEAGUE ASSOCIATES LIMITED</t>
  </si>
  <si>
    <t>TRANSFER BETWEEN CUSTOMERS 000012240730175251473616381458|Tutorial few for AdvTax|6327-3||TEMITOPE MERCY ADELABU REF:000012240730175251473616381458</t>
  </si>
  <si>
    <t>Electronic Money Transfer Levy 30072024 Electronic Money Transfer Levy - 30/07/2024</t>
  </si>
  <si>
    <t xml:space="preserve">START </t>
  </si>
  <si>
    <t>COMBINED STD 100K, 70K INT</t>
  </si>
  <si>
    <t>COMBINED PM INT &amp; FM STD</t>
  </si>
  <si>
    <t>Income-other</t>
  </si>
  <si>
    <t>01-Jul-2024 04:46 PM</t>
  </si>
  <si>
    <t>01-Jul-2024 12:25 PM</t>
  </si>
  <si>
    <t>01-Jul-2024 07:31 AM</t>
  </si>
  <si>
    <t>02-Jul-2024 02:26 PM</t>
  </si>
  <si>
    <t>02-Jul-2024 05:09 AM</t>
  </si>
  <si>
    <t>02-Jul-2024 10:18 AM</t>
  </si>
  <si>
    <t>03-Jul-2024 08:18 PM</t>
  </si>
  <si>
    <t>03-Jul-2024 04:12 PM</t>
  </si>
  <si>
    <t>03-Jul-2024 08:07 PM</t>
  </si>
  <si>
    <t>03-Jul-2024 10:10 AM</t>
  </si>
  <si>
    <t>04-Jul-2024 05:20 PM</t>
  </si>
  <si>
    <t>04-Jul-2024 09:30 AM</t>
  </si>
  <si>
    <t>05-Jul-2024 02:32 PM</t>
  </si>
  <si>
    <t>05-Jul-2024 02:30 PM</t>
  </si>
  <si>
    <t>05-Jul-2024 04:34 PM</t>
  </si>
  <si>
    <t>05-Jul-2024 06:50 AM</t>
  </si>
  <si>
    <t>06-Jul-2024 07:22 AM</t>
  </si>
  <si>
    <t>06-Jul-2024 11:10 AM</t>
  </si>
  <si>
    <t>07-Jul-2024 03:45 AM</t>
  </si>
  <si>
    <t>07-Jul-2024 09:43 AM</t>
  </si>
  <si>
    <t>07-Jul-2024 07:01 AM</t>
  </si>
  <si>
    <t>08-Jul-2024 05:11 PM</t>
  </si>
  <si>
    <t>08-Jul-2024 11:24 AM</t>
  </si>
  <si>
    <t>08-Jul-2024 06:10 AM</t>
  </si>
  <si>
    <t>09-Jul-2024 01:31 PM</t>
  </si>
  <si>
    <t>09-Jul-2024 04:36 AM</t>
  </si>
  <si>
    <t>09-Jul-2024 11:21 AM</t>
  </si>
  <si>
    <t>09-Jul-2024 02:11 PM</t>
  </si>
  <si>
    <t>09-Jul-2024 02:08 PM</t>
  </si>
  <si>
    <t>09-Jul-2024 12:19 PM</t>
  </si>
  <si>
    <t>10-Jul-2024 03:42 PM</t>
  </si>
  <si>
    <t>10-Jul-2024 03:33 PM</t>
  </si>
  <si>
    <t>10-Jul-2024 03:36 PM</t>
  </si>
  <si>
    <t>10-Jul-2024 03:37 PM</t>
  </si>
  <si>
    <t>11-Jul-2024 12:49 PM</t>
  </si>
  <si>
    <t>11-Jul-2024 06:10 PM</t>
  </si>
  <si>
    <t>11-Jul-2024 06:31 PM</t>
  </si>
  <si>
    <t>11-Jul-2024 10:25 AM</t>
  </si>
  <si>
    <t>11-Jul-2024 06:48 AM</t>
  </si>
  <si>
    <t>11-Jul-2024 07:20 AM</t>
  </si>
  <si>
    <t>12-Jul-2024 04:37 PM</t>
  </si>
  <si>
    <t>12-Jul-2024 09:25 AM</t>
  </si>
  <si>
    <t>12-Jul-2024 01:08 PM</t>
  </si>
  <si>
    <t>12-Jul-2024 07:17 PM</t>
  </si>
  <si>
    <t>12-Jul-2024 07:36 PM</t>
  </si>
  <si>
    <t>12-Jul-2024 03:38 PM</t>
  </si>
  <si>
    <t>13-Jul-2024 08:38 AM</t>
  </si>
  <si>
    <t>13-Jul-2024 05:08 PM</t>
  </si>
  <si>
    <t>13-Jul-2024 07:26 PM</t>
  </si>
  <si>
    <t>13-Jul-2024 09:59 AM</t>
  </si>
  <si>
    <t>13-Jul-2024 10:23 AM</t>
  </si>
  <si>
    <t>13-Jul-2024 02:39 PM</t>
  </si>
  <si>
    <t>13-Jul-2024 09:04 AM</t>
  </si>
  <si>
    <t>13-Jul-2024 05:32 PM</t>
  </si>
  <si>
    <t>13-Jul-2024 08:33 AM</t>
  </si>
  <si>
    <t>13-Jul-2024 12:08 PM</t>
  </si>
  <si>
    <t>13-Jul-2024 03:04 PM</t>
  </si>
  <si>
    <t>13-Jul-2024 06:13 AM</t>
  </si>
  <si>
    <t>14-Jul-2024 05:45 PM</t>
  </si>
  <si>
    <t>14-Jul-2024 08:44 PM</t>
  </si>
  <si>
    <t>14-Jul-2024 07:30 AM</t>
  </si>
  <si>
    <t>14-Jul-2024 07:35 AM</t>
  </si>
  <si>
    <t>14-Jul-2024 01:59 PM</t>
  </si>
  <si>
    <t>14-Jul-2024 02:28 PM</t>
  </si>
  <si>
    <t>14-Jul-2024 12:45 PM</t>
  </si>
  <si>
    <t>14-Jul-2024 04:39 PM</t>
  </si>
  <si>
    <t>14-Jul-2024 06:28 AM</t>
  </si>
  <si>
    <t>15-Jul-2024 03:31 PM</t>
  </si>
  <si>
    <t>15-Jul-2024 06:59 PM</t>
  </si>
  <si>
    <t>15-Jul-2024 10:59 AM</t>
  </si>
  <si>
    <t>15-Jul-2024 09:05 AM</t>
  </si>
  <si>
    <t>15-Jul-2024 07:55 PM</t>
  </si>
  <si>
    <t>15-Jul-2024 11:55 AM</t>
  </si>
  <si>
    <t>15-Jul-2024 06:36 PM</t>
  </si>
  <si>
    <t>15-Jul-2024 02:52 PM</t>
  </si>
  <si>
    <t>15-Jul-2024 09:37 AM</t>
  </si>
  <si>
    <t>15-Jul-2024 10:33 AM</t>
  </si>
  <si>
    <t>16-Jul-2024 04:34 PM</t>
  </si>
  <si>
    <t>16-Jul-2024 07:19 AM</t>
  </si>
  <si>
    <t>16-Jul-2024 07:33 PM</t>
  </si>
  <si>
    <t>16-Jul-2024 12:31 PM</t>
  </si>
  <si>
    <t>16-Jul-2024 01:53 PM</t>
  </si>
  <si>
    <t>16-Jul-2024 02:28 PM</t>
  </si>
  <si>
    <t>16-Jul-2024 09:53 AM</t>
  </si>
  <si>
    <t>16-Jul-2024 06:13 PM</t>
  </si>
  <si>
    <t>16-Jul-2024 09:58 AM</t>
  </si>
  <si>
    <t>16-Jul-2024 11:15 AM</t>
  </si>
  <si>
    <t>16-Jul-2024 04:55 PM</t>
  </si>
  <si>
    <t>16-Jul-2024 09:59 AM</t>
  </si>
  <si>
    <t>16-Jul-2024 01:04 PM</t>
  </si>
  <si>
    <t>17-Jul-2024 05:34 PM</t>
  </si>
  <si>
    <t>17-Jul-2024 09:08 AM</t>
  </si>
  <si>
    <t>17-Jul-2024 09:54 AM</t>
  </si>
  <si>
    <t>17-Jul-2024 10:21 AM</t>
  </si>
  <si>
    <t>17-Jul-2024 01:03 PM</t>
  </si>
  <si>
    <t>17-Jul-2024 10:45 AM</t>
  </si>
  <si>
    <t>17-Jul-2024 01:54 PM</t>
  </si>
  <si>
    <t>17-Jul-2024 02:06 PM</t>
  </si>
  <si>
    <t>17-Jul-2024 05:11 PM</t>
  </si>
  <si>
    <t>17-Jul-2024 06:36 PM</t>
  </si>
  <si>
    <t>17-Jul-2024 05:18 PM</t>
  </si>
  <si>
    <t>17-Jul-2024 12:58 PM</t>
  </si>
  <si>
    <t>18-Jul-2024 01:57 PM</t>
  </si>
  <si>
    <t>18-Jul-2024 08:34 AM</t>
  </si>
  <si>
    <t>18-Jul-2024 11:50 AM</t>
  </si>
  <si>
    <t>18-Jul-2024 01:08 PM</t>
  </si>
  <si>
    <t>18-Jul-2024 07:03 PM</t>
  </si>
  <si>
    <t>18-Jul-2024 08:39 AM</t>
  </si>
  <si>
    <t>18-Jul-2024 04:52 PM</t>
  </si>
  <si>
    <t>18-Jul-2024 06:34 PM</t>
  </si>
  <si>
    <t>18-Jul-2024 07:43 PM</t>
  </si>
  <si>
    <t>18-Jul-2024 01:56 PM</t>
  </si>
  <si>
    <t>18-Jul-2024 12:18 PM</t>
  </si>
  <si>
    <t>18-Jul-2024 07:15 PM</t>
  </si>
  <si>
    <t>18-Jul-2024 08:52 AM</t>
  </si>
  <si>
    <t>18-Jul-2024 12:24 PM</t>
  </si>
  <si>
    <t>18-Jul-2024 02:20 PM</t>
  </si>
  <si>
    <t>18-Jul-2024 05:14 PM</t>
  </si>
  <si>
    <t>18-Jul-2024 11:57 AM</t>
  </si>
  <si>
    <t>19-Jul-2024 05:30 PM</t>
  </si>
  <si>
    <t>19-Jul-2024 07:49 PM</t>
  </si>
  <si>
    <t>19-Jul-2024 08:14 PM</t>
  </si>
  <si>
    <t>19-Jul-2024 10:48 AM</t>
  </si>
  <si>
    <t>19-Jul-2024 06:28 AM</t>
  </si>
  <si>
    <t>19-Jul-2024 09:18 AM</t>
  </si>
  <si>
    <t>19-Jul-2024 03:12 PM</t>
  </si>
  <si>
    <t>19-Jul-2024 09:25 AM</t>
  </si>
  <si>
    <t>19-Jul-2024 04:34 PM</t>
  </si>
  <si>
    <t>19-Jul-2024 04:43 PM</t>
  </si>
  <si>
    <t>19-Jul-2024 07:23 PM</t>
  </si>
  <si>
    <t>19-Jul-2024 08:28 PM</t>
  </si>
  <si>
    <t>19-Jul-2024 03:31 PM</t>
  </si>
  <si>
    <t>19-Jul-2024 05:29 PM</t>
  </si>
  <si>
    <t>19-Jul-2024 10:53 AM</t>
  </si>
  <si>
    <t>19-Jul-2024 08:50 AM</t>
  </si>
  <si>
    <t>19-Jul-2024 05:13 AM</t>
  </si>
  <si>
    <t>19-Jul-2024 09:27 AM</t>
  </si>
  <si>
    <t>19-Jul-2024 05:41 PM</t>
  </si>
  <si>
    <t>19-Jul-2024 06:12 PM</t>
  </si>
  <si>
    <t>19-Jul-2024 08:08 AM</t>
  </si>
  <si>
    <t>19-Jul-2024 05:43 PM</t>
  </si>
  <si>
    <t>19-Jul-2024 02:44 PM</t>
  </si>
  <si>
    <t>19-Jul-2024 08:18 PM</t>
  </si>
  <si>
    <t>19-Jul-2024 09:23 PM</t>
  </si>
  <si>
    <t>20-Jul-2024 06:42 PM</t>
  </si>
  <si>
    <t>20-Jul-2024 05:17 AM</t>
  </si>
  <si>
    <t>20-Jul-2024 09:57 AM</t>
  </si>
  <si>
    <t>20-Jul-2024 07:46 AM</t>
  </si>
  <si>
    <t>20-Jul-2024 04:51 PM</t>
  </si>
  <si>
    <t>20-Jul-2024 08:34 AM</t>
  </si>
  <si>
    <t>20-Jul-2024 05:16 AM</t>
  </si>
  <si>
    <t>20-Jul-2024 11:44 AM</t>
  </si>
  <si>
    <t>20-Jul-2024 08:41 PM</t>
  </si>
  <si>
    <t>20-Jul-2024 08:00 AM</t>
  </si>
  <si>
    <t>20-Jul-2024 05:23 AM</t>
  </si>
  <si>
    <t>20-Jul-2024 06:46 AM</t>
  </si>
  <si>
    <t>20-Jul-2024 09:15 AM</t>
  </si>
  <si>
    <t>20-Jul-2024 10:45 AM</t>
  </si>
  <si>
    <t>20-Jul-2024 03:36 PM</t>
  </si>
  <si>
    <t>20-Jul-2024 10:32 AM</t>
  </si>
  <si>
    <t>20-Jul-2024 08:23 AM</t>
  </si>
  <si>
    <t>20-Jul-2024 08:44 AM</t>
  </si>
  <si>
    <t>20-Jul-2024 04:37 AM</t>
  </si>
  <si>
    <t>20-Jul-2024 05:15 AM</t>
  </si>
  <si>
    <t>20-Jul-2024 11:27 AM</t>
  </si>
  <si>
    <t>20-Jul-2024 07:13 PM</t>
  </si>
  <si>
    <t>21-Jul-2024 02:28 PM</t>
  </si>
  <si>
    <t>21-Jul-2024 09:42 AM</t>
  </si>
  <si>
    <t>21-Jul-2024 06:45 AM</t>
  </si>
  <si>
    <t>21-Jul-2024 07:43 AM</t>
  </si>
  <si>
    <t>21-Jul-2024 07:19 AM</t>
  </si>
  <si>
    <t>21-Jul-2024 12:50 PM</t>
  </si>
  <si>
    <t>21-Jul-2024 11:37 AM</t>
  </si>
  <si>
    <t>21-Jul-2024 08:57 AM</t>
  </si>
  <si>
    <t>21-Jul-2024 11:57 AM</t>
  </si>
  <si>
    <t>21-Jul-2024 12:40 PM</t>
  </si>
  <si>
    <t>21-Jul-2024 07:31 AM</t>
  </si>
  <si>
    <t>21-Jul-2024 08:20 AM</t>
  </si>
  <si>
    <t>22-Jul-2024 04:14 PM</t>
  </si>
  <si>
    <t>22-Jul-2024 05:25 PM</t>
  </si>
  <si>
    <t>22-Jul-2024 10:54 AM</t>
  </si>
  <si>
    <t>22-Jul-2024 10:53 AM</t>
  </si>
  <si>
    <t>22-Jul-2024 04:42 AM</t>
  </si>
  <si>
    <t>22-Jul-2024 12:28 PM</t>
  </si>
  <si>
    <t>23-Jul-2024 10:51 AM</t>
  </si>
  <si>
    <t>23-Jul-2024 04:08 PM</t>
  </si>
  <si>
    <t>23-Jul-2024 03:46 PM</t>
  </si>
  <si>
    <t>23-Jul-2024 02:08 PM</t>
  </si>
  <si>
    <t>23-Jul-2024 03:41 PM</t>
  </si>
  <si>
    <t>23-Jul-2024 01:20 PM</t>
  </si>
  <si>
    <t>23-Jul-2024 02:27 PM</t>
  </si>
  <si>
    <t>23-Jul-2024 01:13 PM</t>
  </si>
  <si>
    <t>23-Jul-2024 03:14 PM</t>
  </si>
  <si>
    <t>24-Jul-2024 08:37 AM</t>
  </si>
  <si>
    <t>24-Jul-2024 02:42 PM</t>
  </si>
  <si>
    <t>24-Jul-2024 08:52 AM</t>
  </si>
  <si>
    <t>24-Jul-2024 03:09 PM</t>
  </si>
  <si>
    <t>24-Jul-2024 11:26 AM</t>
  </si>
  <si>
    <t>24-Jul-2024 08:29 PM</t>
  </si>
  <si>
    <t>24-Jul-2024 10:56 AM</t>
  </si>
  <si>
    <t>24-Jul-2024 07:11 PM</t>
  </si>
  <si>
    <t>24-Jul-2024 10:45 AM</t>
  </si>
  <si>
    <t>25-Jul-2024 09:27 AM</t>
  </si>
  <si>
    <t>25-Jul-2024 12:09 PM</t>
  </si>
  <si>
    <t>25-Jul-2024 06:09 AM</t>
  </si>
  <si>
    <t>25-Jul-2024 06:17 PM</t>
  </si>
  <si>
    <t>25-Jul-2024 09:26 AM</t>
  </si>
  <si>
    <t>25-Jul-2024 09:57 AM</t>
  </si>
  <si>
    <t>25-Jul-2024 06:07 AM</t>
  </si>
  <si>
    <t>25-Jul-2024 07:21 AM</t>
  </si>
  <si>
    <t>25-Jul-2024 03:52 PM</t>
  </si>
  <si>
    <t>25-Jul-2024 12:57 PM</t>
  </si>
  <si>
    <t>26-Jul-2024 08:02 AM</t>
  </si>
  <si>
    <t>26-Jul-2024 08:24 PM</t>
  </si>
  <si>
    <t>26-Jul-2024 10:39 AM</t>
  </si>
  <si>
    <t>26-Jul-2024 07:34 PM</t>
  </si>
  <si>
    <t>26-Jul-2024 08:07 PM</t>
  </si>
  <si>
    <t>26-Jul-2024 03:49 PM</t>
  </si>
  <si>
    <t>26-Jul-2024 11:02 AM</t>
  </si>
  <si>
    <t>26-Jul-2024 07:39 PM</t>
  </si>
  <si>
    <t>26-Jul-2024 03:38 PM</t>
  </si>
  <si>
    <t>26-Jul-2024 06:38 AM</t>
  </si>
  <si>
    <t>26-Jul-2024 02:58 PM</t>
  </si>
  <si>
    <t>26-Jul-2024 07:18 PM</t>
  </si>
  <si>
    <t>26-Jul-2024 12:46 PM</t>
  </si>
  <si>
    <t>26-Jul-2024 05:04 PM</t>
  </si>
  <si>
    <t>27-Jul-2024 04:35 PM</t>
  </si>
  <si>
    <t>27-Jul-2024 02:05 PM</t>
  </si>
  <si>
    <t>27-Jul-2024 07:30 AM</t>
  </si>
  <si>
    <t>27-Jul-2024 09:21 AM</t>
  </si>
  <si>
    <t>27-Jul-2024 06:55 PM</t>
  </si>
  <si>
    <t>27-Jul-2024 08:55 AM</t>
  </si>
  <si>
    <t>27-Jul-2024 07:06 AM</t>
  </si>
  <si>
    <t>27-Jul-2024 06:41 AM</t>
  </si>
  <si>
    <t>27-Jul-2024 07:19 AM</t>
  </si>
  <si>
    <t>27-Jul-2024 11:37 AM</t>
  </si>
  <si>
    <t>27-Jul-2024 06:16 AM</t>
  </si>
  <si>
    <t>27-Jul-2024 10:48 AM</t>
  </si>
  <si>
    <t>27-Jul-2024 12:45 PM</t>
  </si>
  <si>
    <t>27-Jul-2024 09:11 AM</t>
  </si>
  <si>
    <t>28-Jul-2024 04:22 AM</t>
  </si>
  <si>
    <t>28-Jul-2024 08:20 AM</t>
  </si>
  <si>
    <t>28-Jul-2024 08:53 AM</t>
  </si>
  <si>
    <t>28-Jul-2024 01:17 PM</t>
  </si>
  <si>
    <t>28-Jul-2024 09:10 AM</t>
  </si>
  <si>
    <t>28-Jul-2024 04:37 AM</t>
  </si>
  <si>
    <t>28-Jul-2024 05:46 AM</t>
  </si>
  <si>
    <t>29-Jul-2024 12:43 PM</t>
  </si>
  <si>
    <t>29-Jul-2024 07:29 PM</t>
  </si>
  <si>
    <t>29-Jul-2024 06:33 PM</t>
  </si>
  <si>
    <t>30-Jul-2024 11:06 AM</t>
  </si>
  <si>
    <t>30-Jul-2024 06:48 PM</t>
  </si>
  <si>
    <t>30-Jul-2024 09:03 PM</t>
  </si>
  <si>
    <t>31-Jul-2024 03:11 PM</t>
  </si>
  <si>
    <t>31-Jul-2024 10:34 AM</t>
  </si>
  <si>
    <t>31-Jul-2024 02:34 PM</t>
  </si>
  <si>
    <t>31-Jul-2024 04:53 PM</t>
  </si>
  <si>
    <t>31-Jul-2024 03:51 PM</t>
  </si>
  <si>
    <t>31-Jul-2024 11:50 AM</t>
  </si>
  <si>
    <t>01-Aug-2024 12:16 AM</t>
  </si>
  <si>
    <t>01-Aug-2024 09:29 AM</t>
  </si>
  <si>
    <t>01-Aug-2024 03:22 PM</t>
  </si>
  <si>
    <t>01-Aug-2024 09:34 AM</t>
  </si>
  <si>
    <t>01-Aug-2024 12:10 PM</t>
  </si>
  <si>
    <t>01-Aug-2024 12:50 PM</t>
  </si>
  <si>
    <t>NIP/ABN/ILAMOSIMHE AGATHA ONAULOGHO/TRFFR and PMFRM ILAMOSIMHE AGATHA ONAULOGHO</t>
  </si>
  <si>
    <t>NIP/FBN/AIYEWUMI OLUWATAMILORE/FBNMOBILE:IVY LEAGUE ASSOCIATES LTD/AAA AND AFM O</t>
  </si>
  <si>
    <t>NIP Charge:Expenses - Salary 3 trans alw</t>
  </si>
  <si>
    <t>NIP Charge:Expenses - Salary 7 trans alw</t>
  </si>
  <si>
    <t>NIP Charge:Expenses - Salary 5 trans alw</t>
  </si>
  <si>
    <t>Expenses - Salary 3 trans alw/CIB//NIP TFR TO AKEEM OLAYINKA LAWANSON/PALM</t>
  </si>
  <si>
    <t>Expenses - Salary 7 trans alw/CIB//NIP TFR TO LUCKY ISHAYA MUSA/ABN</t>
  </si>
  <si>
    <t>Expenses - Salary 5 trans alw/CIB//NIP TFR TO EBIETOMIYE OLUMIDE AYODELE/GTB</t>
  </si>
  <si>
    <t>PAYE1// TRF TO OLUMIDE AYODELE EBIETOMIYE</t>
  </si>
  <si>
    <t>Expenses - Salary 4/CIB//NIP TFR TO AKEEM OLAYINKA LAWANSON/PALM</t>
  </si>
  <si>
    <t>Expenses - Salary 1/CIB//NIP TFR TO TAIWO ADURAGBEMI OLAYINKA/ABN</t>
  </si>
  <si>
    <t>Expenses - Salary 2/CIB//NIP TFR TO ISIYAKU  YAKUBU/ABN</t>
  </si>
  <si>
    <t>Expenses - Salary 6/CIB//NIP TFR TO OJONGBEDE BLESSING OLUWATOMISI/GTB</t>
  </si>
  <si>
    <t>Expenses - Salary 8/CIB//NIP TFR TO LUCKY ISHAYA MUSA/ABN</t>
  </si>
  <si>
    <t>Expenses - Salary 9/CIB//NIP TFR TO EBIETOMIYE OLUMIDE AYODELE/GTB</t>
  </si>
  <si>
    <t>NIP/ABN/OJAJUNI FOLUSHO IBUKUNOLUWA-117-DIAMOND /TRFPayment for June videos for</t>
  </si>
  <si>
    <t>NIP/UBA/WILLAIMS ABIDEMI OMOLEGHO/MOB/UTO/IVY LEAGUE ASS/Class fee /24452093164</t>
  </si>
  <si>
    <t>NIP/STBC/TAIWO AMINAT ALAPAFUJA/Tuition fee for Kenny and Taiwo</t>
  </si>
  <si>
    <t>NIP/ABN/EBUNOLUWA ONAOPEMIPO AJILORE/TRFACCA lesson regFRM EBUNOLUWA ONAOPEMIPO</t>
  </si>
  <si>
    <t>NIP/FCMB/OLAIFA KUDUS OLADIMEJI/AppAPM olaifa kudus To Zenith Bank IVY LEAGUE AS</t>
  </si>
  <si>
    <t>NIP/ABN/EBUNOLUWA ONAOPEMIPO AJILORE/TRFACCAFRM EBUNOLUWA ONAOPEMIPO AJILORE TO</t>
  </si>
  <si>
    <t>NIP/ABN/FAITH DAMILOLA BELLO/TRFRegistration and Lectures feeFRM FAITH DAMILOLA</t>
  </si>
  <si>
    <t>NIP/GTB/OLAORE TEMILOLUWA AYOMIDE/Afm</t>
  </si>
  <si>
    <t>NIP/LOTUS/TOHEEB ODUNTAN BALOGUN/Financial Reporting FR to IVY LEA</t>
  </si>
  <si>
    <t>NIP/STLB/INUMIDUN ANJOLAOLUWA SUFIANU/Transfer from INUMIDUN ANJOLAOLUWA SUFIANU</t>
  </si>
  <si>
    <t>NIP/GTB/OMAGE  JENNIFER/NIP Inflow from OMAGE  JENNIFER</t>
  </si>
  <si>
    <t>NIP/ABN/KINGSLEY ITOPA EMMANUEL/TRFFt iro sbr online classFRM KINGSLEY ITOPA EMM</t>
  </si>
  <si>
    <t>NIP/GTB/JOEL ELEAZAR KABRA/Eleazar Kabra JOEL ACCA registration</t>
  </si>
  <si>
    <t>Tuition fee for acca sbr and atx| TRF FRM OMOEFE   ESISO TO IVY LEAGUE ASSOCIATE</t>
  </si>
  <si>
    <t>NIP/GTB/ADEYEMI IDIAT OMOLARA/Mumeen Adedayo Adeyemi lectures</t>
  </si>
  <si>
    <t>NIP/ABN/CHIDUBEM MICHAEL NJOKU/TRFACCA classes paymentFRM CHIDUBEM MICHAEL NJOKU</t>
  </si>
  <si>
    <t>Mary | TRF FRM MARY NNENNA OKORIE TO IVY LEAGUE ASSOCIATES LTD</t>
  </si>
  <si>
    <t>NIP/ABN/KEHINDE TIMILEHIN OYEBAMIJI/TRFAAA lectureFRM KEHINDE TIMILEHIN OYEBAMIJ</t>
  </si>
  <si>
    <t>NIP/GTB/BADEJO TAIWO OLUWATUMININU/For FM Videos</t>
  </si>
  <si>
    <t>NIP/ABN/AKPAN EKEMINI ANIETI-117-DIAMOND SAVINGS/TRFATXFRM AKPAN EKEMINI ANIETI</t>
  </si>
  <si>
    <t>NIP/FBN/OLABODE BALKIS ADEDUNMOLA/FBNMOBILE:IVY LEAGUE ASSOCIATES LTD/OLABODE FM</t>
  </si>
  <si>
    <t>NIP/ABN/QUWIYU  AKANNI SALAAM/TRFAFM n SBR LecturesFRM QUWIYU  AKANNI SALAAM TO</t>
  </si>
  <si>
    <t>NIP/STACK/Paystack/Tuition feesRIGHTCARD PAYMENT SERVICES LIMITED</t>
  </si>
  <si>
    <t>NIP/WBP/BONO ENERGY LIMITED/ZENITH BANK-Training Invoice 0028524</t>
  </si>
  <si>
    <t>NIP/LOTUS/TOHEEB ODUNTAN BALOGUN/FM Paper to IVY LEAGUE ASSOCIATES</t>
  </si>
  <si>
    <t>NIP/VFD/AbegApp-CHINWENDU UGOCHI NJOKU/NIP/SBL INTENSIVE CLASS / CHINWENDUUGOCHI</t>
  </si>
  <si>
    <t>NIP/VFD/PocketApp-NIIMATU OJODOMO MOHAMMED/NIP/ACCA TUTORIAL / NIIMATU MOHAMMED</t>
  </si>
  <si>
    <t>NIP/VFD/AbegApp-CHINWENDU UGOCHI NJOKU/NIP/SBR AND AFM STANDARD PLUS REVISION DE</t>
  </si>
  <si>
    <t>NIP/GTB/AKINYOOLA JOSHUA PELUMI/Registration fee</t>
  </si>
  <si>
    <t>September Exam - SBR| TRF FRM Habibat   Majolagbe TO IVY LEAGUE ASSOCIATES LTD</t>
  </si>
  <si>
    <t>NIP/OPAY/JONATHAN ETSEOWA OKEIGAR/Transfer from JONATHAN ETSEOWA OKEIGAR</t>
  </si>
  <si>
    <t>NIP/STBC/GOODGOD ELEMCHUKWU NNABUCHI/GOODGOD NNABUCHI ATAX</t>
  </si>
  <si>
    <t>NIP/STBC/WOLE AYO DAVIS/PM and TAX</t>
  </si>
  <si>
    <t>NIP/ABN/OYINLOLUWA TESTIMONY FAYEMI/TRFTUTORIAL FEEFRM OYINLOLUWA TESTIMONY FAYE</t>
  </si>
  <si>
    <t>Registration fee for Fabrice Nsongolo | TRF FRM FABRICE KIAKU NSONGOLO TO IVY LE</t>
  </si>
  <si>
    <t>NIP/ABN/DIVINE OLATUNJI OBAFEMI/TRFFRM DIVINE OLATUNJI OBAFEMI TO IVY LEAGUE ASS</t>
  </si>
  <si>
    <t>PM- Boluwatife Adekoya| TRF FRM BOLUWATIFE EBUNOLUWA ONANUGA TO IVY LEAGUE ASSOC</t>
  </si>
  <si>
    <t>NIP/ABN/EBERE MARYJANE AZUBUIKE/TRFADVANCE PAYMENT FOR LECTURES  MATERIALSFRM EB</t>
  </si>
  <si>
    <t>NIP/STBC/SARAH ADERINOLA HARRISON/APM   AAA</t>
  </si>
  <si>
    <t>NIP/KUDA/NSEBOT, WILLIE EDIDIONG/MR. WUKEH M. J. EGEM ODEY'S TUITION FEE AND REG</t>
  </si>
  <si>
    <t>NIP/SCB/AYODEJI DADA/Intensive SBR part payment</t>
  </si>
  <si>
    <t>:ETZ INFLOW 09FG240713170543502MLNZEM:100004240713160746116727321409:FR FAST T</t>
  </si>
  <si>
    <t>NIP/ABN/MARIAM FOLASHADE MUSTAPHA/TRFFRM MARIAM FOLASHADE MUSTAPHA TO IVY LEAGUE</t>
  </si>
  <si>
    <t>NIP/VFD/PocketApp/NIP/AFM intensive class / WuraolaOloruntoba to IVY LEAGUE ASSO</t>
  </si>
  <si>
    <t>NIP/STBC/IBIJOKE ROKOSU/September Afm diet</t>
  </si>
  <si>
    <t>NIP/ABN/SYLVIA ORIAEHI OGHOMWEN/TRFAAA DYLIS OGHOMWEN IJIEHFRM SYLVIA ORIAEHI OG</t>
  </si>
  <si>
    <t>NIP/ABN/OLUWATOFUNMI AYOBAMI OTITODUN/TRFLectureFRM OLUWATOFUNMI AYOBAMI OTITODU</t>
  </si>
  <si>
    <t>NIP/FBN/ODIDA CHRISTIANAH AYOMIPO/FBNMOBILE:IVY LEAGUE ASSOCIATES LTD/AA SEPT</t>
  </si>
  <si>
    <t>NIP/FBN/LOTO OMOLOLU STEPHEN/FBNMOBILE:IVY LEAGUE ASSOCIATES LTD/TAX   AFM</t>
  </si>
  <si>
    <t>NIP/GTB/UMAR YAHYA/Payment for two classes FAMA . Yahya umar</t>
  </si>
  <si>
    <t>SBR SBL and Registration fee| TRF FRM RICHARD CHIMEZIE AKALONU TO IVY LEAGUE ASS</t>
  </si>
  <si>
    <t>NIP/WBP/MIRACLE AHUOYIZA LAWAL/ZENITH BANK-ACCA September 2024 exams</t>
  </si>
  <si>
    <t>ISW WebPyt-415309011576-Tran/889323647261/1013300084/IVY LE/LANG</t>
  </si>
  <si>
    <t>Kehinde somuyiwa| TRF FRM KEHINDE OLAIDE SOMUYIWA TO IVY LEAGUE ASSOCIATES LTD</t>
  </si>
  <si>
    <t>Sept exam| TRF FRM SULEIMAN AISEGAME TO IVY LEAGUE ASSOCIATES LTD</t>
  </si>
  <si>
    <t>Exam prep 2| TRF FRM SULEIMAN AISEGAME TO IVY LEAGUE ASSOCIATES LTD</t>
  </si>
  <si>
    <t>NIP/GTB/ALABI ELIJAH OLADUNNI/Payment for AFM</t>
  </si>
  <si>
    <t>NIP/GTB/SULEIMAN MUHAMMAD MUSTAPHA/APM- Muhammad Mustapha</t>
  </si>
  <si>
    <t>NIP/GTB/BAKARE  SHAKIRAT OLABISI/SBR- Shakirat Bakare</t>
  </si>
  <si>
    <t>NIP/UBA/OBIEFUNA TOBENNA  CHUKS ISAAC/MOB/UTO/IVY LEAGUE ASS/skill level Tob/246</t>
  </si>
  <si>
    <t>NIP/ABN/OLUCHUKWU MIRIAM NNEBOH/TRFCompletion of Tution fee for AAA and AFMFRM O</t>
  </si>
  <si>
    <t>NIP/ABN/JULIET ANASTASIA NNAJI/TRFBal payment for FM lecture Sept dietFRM JULIET</t>
  </si>
  <si>
    <t>NIP/ABN/OLUCHUKWU MIRIAM NNEBOH/TRFAFM TUTORIAL FEEFRM OLUCHUKWU MIRIAM NNEBOH T</t>
  </si>
  <si>
    <t>NIP/FDP/VICTOR CHUKWUEMEKA ANICHE/ONB TRF FROM VICTOR CHU **0</t>
  </si>
  <si>
    <t>NIP/ABN/GLORIA ONYEKACHI NWOYE-106-DIAMONDXTRA/TRFFR tuitionFRM GLORIA ONYEKACHI</t>
  </si>
  <si>
    <t>NIP/KUDA/OBI, . ADAEZE/AFM INTENSIVE CLASS</t>
  </si>
  <si>
    <t>NIP/STBC/TOLUWANI OLAMIDE BAMGBOYE/AFM - Classs and Revision</t>
  </si>
  <si>
    <t>NIP/GTB/OYEDELE NURUDEEN ABIODUN/SBR SEP &amp; AFM DEC</t>
  </si>
  <si>
    <t>NIP/UBA/OGUNWALE ADEGBOYEGA/MOB/UTO/IVY LEAGUE ASS/SBR Ogunwale /24701419801</t>
  </si>
  <si>
    <t>Taxation classes | TRF FRM FLOURISH UWOMANO ADIA TO IVY LEAGUE ASSOCIATES LTD</t>
  </si>
  <si>
    <t>NIP/ABN/AMANA D SHAIBU/TRF FRM AMANA D SHAIBU TO IVY LEAGUE ASSOCIATES LTD AT ZI</t>
  </si>
  <si>
    <t>PM and AA| TRF FRM INYENE ANTHONIA IBORO-AKPAN TO IVY LEAGUE ASSOCIATES LTD</t>
  </si>
  <si>
    <t>NIP/GLOBU/QUEENDALINEOGECHUKWUOKONKWO/2001455991 FT MB Standard Lectures  Revisi</t>
  </si>
  <si>
    <t>NIP/STBC/EPHRAIM BOLUWATIFE OGIDI/AA   FR Standard Revision Decembe</t>
  </si>
  <si>
    <t>Ebele Ojielo| TRF FRM CHIZOBA CHINEGWU OJIELO TO IVY LEAGUE ASSOCIATES LTD</t>
  </si>
  <si>
    <t>NIP/ABN/BUKOLA OLUWATOYIN OLORE/TRFReg AFM  APM lecture feesFRM BUKOLA OLUWATOYI</t>
  </si>
  <si>
    <t>DP 0991412 BY ADETUNJI ADEDEJI</t>
  </si>
  <si>
    <t>Knowledge classes| TRF FRM GODSWILL CHINEDU BENSON TO IVY LEAGUE ASSOCIATES LTD</t>
  </si>
  <si>
    <t>:ETZ INFLOW 09FG240716095721576W4U5NN:100004240716085928116820382024:TUITION F</t>
  </si>
  <si>
    <t>NIP/FBN/JOHN MAYOWA MICHAEL/FBNMOBILE:IVY LEAGUE ASSOCIATES LTD/3 ACCA LECTURES</t>
  </si>
  <si>
    <t>NIP/PALM/JOSEPH KEHINDE POPOOLA/JOSEPH KEHINDE POPOOLA:9137117263</t>
  </si>
  <si>
    <t>NIP/GTB/ODUSANYA OLUWATONI EZEKIEL/NIP Inflow from ODUSANYA OLUWATONI EZEKIEL</t>
  </si>
  <si>
    <t>NIP/ABN/LATIFAT OLABISI SANUSI/SBR (ACCA)INTERNSIVE CLASS 5698809</t>
  </si>
  <si>
    <t>NIP/STLB/SAMUEL AKINTOMIWA ADERINTO/Transfer from SAMUEL AKINTOMIWA ADERINTO to</t>
  </si>
  <si>
    <t>NIP/ABN/MMESOMA FAITH ARUM/TRFMmesoma ArumFRM MMESOMA FAITH ARUM TO IVY LEAGUE A</t>
  </si>
  <si>
    <t>NIP/GTB/EKEOMA  EMEKA JOSEPH/NIP Inflow from EKEOMA  EMEKA JOSEPH</t>
  </si>
  <si>
    <t>TAIWO AROKOYO/ DEC STD CL PM/TAX DS 1668</t>
  </si>
  <si>
    <t>NIP/UBA/POPOOLA ENIOLA RACHEAL/MOB/UTO/IVY LEAGUE ASS/Acca Tutorial F/2471645606</t>
  </si>
  <si>
    <t>Tuition FM| TRF FRM IFEANYI ANTHONY MADUKA TO IVY LEAGUE ASSOCIATES LTD</t>
  </si>
  <si>
    <t>NIP/UBA/SUNMBOYE MARTHA TEMILOLA/MOB/UTO/IVY LEAGUE ASS/AFM and SBL sta/24721648</t>
  </si>
  <si>
    <t>NIP/GTB/ONIBABA  OLATOMIWA ESTHER/Lecture fee</t>
  </si>
  <si>
    <t>NIP/FDP/OBINNA COLLINS OBIDIKE/ONB TRF FROM OBINNA COL **9383 FBP</t>
  </si>
  <si>
    <t>NIP/ABN/GLORIA ONYEKACHI NWOYE-106-DIAMONDXTRA/TRFTuition pmtFRM GLORIA ONYEKACH</t>
  </si>
  <si>
    <t>NIP/UBA/OLUWALOSEYIFUNMI SAMUEL AJALA/MOB/UTO/IVY LEAGUE ASS/fr tuition fee/2472</t>
  </si>
  <si>
    <t>NIP/GTB/KWEN AKUHWA/ACCA Tax lectures payment</t>
  </si>
  <si>
    <t>CD/  OLAOLUWA ADEYEMO / 4469807</t>
  </si>
  <si>
    <t>NIP/OPAY/RACHAEL OSAREMWEN EBO/Tax December Diet Lectures</t>
  </si>
  <si>
    <t>NIP/STBC/BENJAMIN ONYEKACHUKWU UGBOH/BENJAMIN</t>
  </si>
  <si>
    <t>SBR Intensive Sept 2024| TRF FRM DANIEL TOBILOBA AKINKUNMI TO IVY LEAGUE ASSOCIA</t>
  </si>
  <si>
    <t>NIP/ABN/UFUOMA MAYOWA NAPOLEON/TRFTuitionFRM UFUOMA MAYOWA NAPOLEON TO IVY LEAGU</t>
  </si>
  <si>
    <t>NIP/ABN/CHINASAOKWU JUDITH OBIWURU/TRFMA class for CHINASAFRM CHINASAOKWU JUDITH</t>
  </si>
  <si>
    <t>:ETZ INFLOW 09FG24071813532949283QMK5:100004240718125540116908513662:TRANSFER</t>
  </si>
  <si>
    <t>NIP/STBC/JOHN OYEJIDE  FATOKI/SBL DEC 2024 from John Fatoki</t>
  </si>
  <si>
    <t>NIP/ABN/ALI MOHAMMED SHUAIBU/TRFSBL - DEC 2024FRM ALI MOHAMMED SHUAIBU TO IVY LE</t>
  </si>
  <si>
    <t>NIP/ABN/GLORIA ONYEKACHI NWOYE-106-DIAMONDXTRA/TRFTuition paymentFRM GLORIA ONYE</t>
  </si>
  <si>
    <t>NIP/UBA/ORUKWO HOPE CHIMEZIE/MOB/UTO/IVY LEAGUE ASS/Sept diet inten/24732198404</t>
  </si>
  <si>
    <t>NIP/GLOBU/ELOCHUKWUMARTINSOKAHIA/2001717374 FT MB ACCA TUITION FEE IVY LEAGUE AS</t>
  </si>
  <si>
    <t>NIP/FBN/ANULOPO EUNICE TOLUWALOPE/FBNMOBILE:IVY LEAGUE ASSOCIATES LTD/NONE</t>
  </si>
  <si>
    <t>TRF FRM JEREMIAH OLUWASEGUN IBITOYE</t>
  </si>
  <si>
    <t>PM Class| TRF FRM EMMANUEL ABIODUN OKETOKUN TO IVY LEAGUE ASSOCIATES LTD</t>
  </si>
  <si>
    <t>NIP/ABN/oluwayemisi oluwanisola fagunwa/TRFLectureFRM oluwayemisi oluwanisola fa</t>
  </si>
  <si>
    <t>NIP/ABN/JAMIU OLAYIDE RUFAI/TRFFRM JAMIU OLAYIDE RUFAI TO IVY LEAGUE ASSOCIATES</t>
  </si>
  <si>
    <t>NIP/GTB/LAWAL NAFEESAT ABOLANLE/CLASSES AND REVISION</t>
  </si>
  <si>
    <t>NIP/STBC/CHINELOMA OLUCHI AKITI/For SBL September Intensive class</t>
  </si>
  <si>
    <t>NIP/ABN/TOSIN BUKOLA ALUKO-183-DIAMOND SWAG/TRFAluko Toyin for AFMFRM TOSIN BUKO</t>
  </si>
  <si>
    <t>NIP/OPAY/ADETUTU OLUFUNMILOLA OSHAGBAMI/AAA Class</t>
  </si>
  <si>
    <t>NIP/FCMB/AYANWUYI DAMILOLA RUKAYAT/App To Zenith Bank IVY LEAGUE ASSOCIATES LTD</t>
  </si>
  <si>
    <t>NIP/ROLEZ/Transfer/Transfer/AT5_MFDS27920240719092419041303TNH63S</t>
  </si>
  <si>
    <t>NIP/UBA/FOLAHAN O ITABIYI/MOB/UTO/IVY LEAGUE ASS/ATX six month l/24755560833</t>
  </si>
  <si>
    <t>AFM Dec akintola timothy gmail com | TRF FRM AKINWALE TIMOTHY AKINTOLA TO IVY LE</t>
  </si>
  <si>
    <t>NIP/ABN/GERARD O OLOH/TRFLecture feeFRM GERARD O OLOH TO IVY LEAGUE ASSOCIATES L</t>
  </si>
  <si>
    <t>NIP/ABN/BLESSING RITA AWOFISOYE/TRFATX Tutorial  B AWOFISOYEFRM BLESSING RITA AW</t>
  </si>
  <si>
    <t>Igbru Jane s ACCA SBR lecture payment| TRF FRM IGBRU AVWEROSUOGHENE JANE TO IVY</t>
  </si>
  <si>
    <t>NIP/ABN/BABATUNDE OPEYEMI ALEGBELEYE/TRFDipifr class feeFRM BABATUNDE OPEYEMI AL</t>
  </si>
  <si>
    <t>NIP/UBA/MICHAEL EBITIMI TONMAYE/MOB2/UTO/To IVY LTD/Acca December class</t>
  </si>
  <si>
    <t>NIP/ABN/IBIDOTUN EDWARD AINA/TRFBeing Payment for ATX and AAAFRM IBIDOTUN EDWARD</t>
  </si>
  <si>
    <t>NIP/ABN/DEBORAH OGECHI DANIEL - OKPOKOR/TRFAcca tutorial feeFRM DEBORAH OGECHI D</t>
  </si>
  <si>
    <t>:ETZ INFLOW 09FG240719173737530R2EUQE:BWO :TRFACCA CLASSESFRM BELLO WAHEED B T</t>
  </si>
  <si>
    <t>NIP/GTB/BUSARI FEMI HAMID/NIP Inflow from BUSARI FEMI HAMID</t>
  </si>
  <si>
    <t>AA  FR  FA Chisomaga Okeke| TRF FRM CHISOMAGA EMMANUELLA OKEKE TO IVY LEAGUE ASS</t>
  </si>
  <si>
    <t>NIP/FBN/OBU CHISOM NONYELUM/FBNMOBILE:IVY LEAGUE ASSOCIATES LTD/SBL AND AFM  OBU</t>
  </si>
  <si>
    <t>NIP/UBA/ELIZABETH OLUWAFUNMILOLA FALOPE/MOB2/UTO/To IVY LTD/transfer</t>
  </si>
  <si>
    <t>NIP/FSDH/DAVID FRIDAY AIYEYI -/Online  ACCA Tuition  Trf to ZENITH BANK IVY LEAG</t>
  </si>
  <si>
    <t>NIP/ABN/EKENE GILBERT ONYEAMA-203-CURRENT STAFF/TRFNew student registration fee</t>
  </si>
  <si>
    <t>NIP/ABN/TOLULOPE LYDIA AYANDIBU/TRFMA lecture feeFRM TOLULOPE LYDIA AYANDIBU TO</t>
  </si>
  <si>
    <t>NIP/ABN/LAWAL BOLAJOKO/TRFFM intesive classFRM LAWAL BOLAJOKO TO IVY LEAGUE ASSO</t>
  </si>
  <si>
    <t>NIP/GTB/ODUFOTE  JOKOTOLU OLUSEGUN/FM  ACCA Mr ODUFOTE</t>
  </si>
  <si>
    <t>NIP/UBA/KOLOH UTSEORITSELAJU ./MOB/UTO/IVY LEAGUE ASS/AA INTENSIVE/24773033988</t>
  </si>
  <si>
    <t>NIP/ECO/AMAKA ELENDU/REFNGA1473540207 BO AMAKA ELENDU IFO IVY LEAGUE A</t>
  </si>
  <si>
    <t>NIP/STBC/EBERE ENI UDUMA/SBR LECTURE FEE</t>
  </si>
  <si>
    <t>Transfer | TRF FRM JFL SYNERGY LTD TO IVY LEAGUE ASSOCIATES LTD</t>
  </si>
  <si>
    <t>NIP/ABN/ADERONKE OLATAYO KOLEOSHO/TRFAderonke payment for AA  registrationFRM AD</t>
  </si>
  <si>
    <t>NIP/ABN/ARINZE VINCENT 
 OFOEGBU/TRFTutorial - FM TAXFRM ARINZE VINCENT 
 OFOEGB</t>
  </si>
  <si>
    <t>NIP/ECO/AFOLABI DAMILOLA GEORGE/REFPC1336680132338 BO AFOLABI DAMILOLA GEORGE IF</t>
  </si>
  <si>
    <t>NIP/ABN/PAUL OCHUKO ADJEKOPHORI/TRFATX  SBRFRM PAUL OCHUKO ADJEKOPHORI TO IVY LE</t>
  </si>
  <si>
    <t>Intensive class for AAA and AFM| TRF FRM OGOCHUKWU ADA OGBULIE TO IVY LEAGUE ASS</t>
  </si>
  <si>
    <t>NIP/ABN/EKENE GILBERT ONYEAMA-203-CURRENT STAFF/TRFACCA SBL and SBLFRM EKENE GIL</t>
  </si>
  <si>
    <t>NIP/GTB/AMACHAGHI CHINMA BEATRICE/Payment for 2 Courses</t>
  </si>
  <si>
    <t>NIP/ABN/YEWANDE FAVOUR ONI/TRFStandard classFRM YEWANDE FAVOUR ONI TO IVY LEAGUE</t>
  </si>
  <si>
    <t>93495b26-0b0b-4ba3-9969-fd4e3fd43f2f SBR and AFM| TRF FRM RIGHTCARD PAYMENT SERV</t>
  </si>
  <si>
    <t>NIP/ABN/LOVETH OBIANUJU AKAEZE/TRFStandardTuition Fee and Registration FeeFRM LO</t>
  </si>
  <si>
    <t>NIP/GTB/ASAFA OLUWASEYI/standard plus revision ATX &amp; SBR and new student r</t>
  </si>
  <si>
    <t>Maranna Igbokwe 2 papers| TRF FRM OLUWASIJIBOMI IYIOLA OWOKA TO IVY LEAGUE ASSOC</t>
  </si>
  <si>
    <t>NIP/GTB/AGUN OYINDAMOLA ABOSEDE/NIP Inflow from AGUN OYINDAMOLA ABOSEDE</t>
  </si>
  <si>
    <t>NIP/FBN/ADJEKOPHORI PAUL OCHUKO/FBNMOBILE:IVY LEAGUE ASSOCIATES LTD/REGISTRATION</t>
  </si>
  <si>
    <t>SBL BALANCE PYMNT 2| TRF FRM OLAWALE TAOHEED SULAIMAN TO IVY LEAGUE ASSOCIATES L</t>
  </si>
  <si>
    <t>NIP/OPAY/TOSIN ESTHER BAMIDELE/making 25k</t>
  </si>
  <si>
    <t>NIP/GTB/ASAFA OLUWASEYI/AAA materials</t>
  </si>
  <si>
    <t>NIP/ABN/STANLEY GRACE CHIAMAKA/TRFFinancial ReportingFRM STANLEY GRACE CHIAMAKA</t>
  </si>
  <si>
    <t>NIP/ABN/STANLEY GRACE CHIAMAKA/TRFTaxationFRM STANLEY GRACE CHIAMAKA TO IVY LEAG</t>
  </si>
  <si>
    <t>NIP/STBC/OLAYEMI TOLULOPE AMAO/AA</t>
  </si>
  <si>
    <t>SBL balance pymnt | TRF FRM OLAWALE TAOHEED SULAIMAN TO IVY LEAGUE ASSOCIATES LT</t>
  </si>
  <si>
    <t>NIP/UBA/WILLAIMS ABIDEMI OMOLEGHO/MOB/UTO/IVY LEAGUE ASS/AA lectures /2478466046</t>
  </si>
  <si>
    <t>FR and AA tution fee| TRF FRM KAOSARA ADEYOOLA ALIMI TO IVY LEAGUE ASSOCIATES LT</t>
  </si>
  <si>
    <t>:ETZ INFLOW 09FG240721142825829151R9F:ALAWODE OLUWADAMILOLA SAMUEL  TO</t>
  </si>
  <si>
    <t>NIP/STBC/TITILOPE AIRAT BALOGUN/Airah Balogun F7</t>
  </si>
  <si>
    <t>NIP/PARAL/CHRISTIANAH A ODIDA/MobTrf to IVY LEAGUE ASSOCIATES LTD30000.00Fr paym</t>
  </si>
  <si>
    <t>NIP/FBN/OGUNYALE COVENANT EYITOPE/FBNMOBILE:IVY LEAGUE ASSOCIATES LTD/AA TUITION</t>
  </si>
  <si>
    <t>NIP/STBC/GODWIN IKECHUKWU UGWOKE/Tutorial fee by Godwin Ugwoke</t>
  </si>
  <si>
    <t>NIP/KUDA/ADETONA ADEDOTUN ADEDIRAN/ADETONA ADEDIRAN FR, PM &amp; AA</t>
  </si>
  <si>
    <t>Registration | TRF FRM KAYODE S AKINSEYIMI TO IVY LEAGUE ASSOCIATES LTD</t>
  </si>
  <si>
    <t>NIP/UBA/MICHAEL EBITIMI TONMAYE/MOB2/UTO/To IVY LTD/balance payment for acca cla</t>
  </si>
  <si>
    <t>NIP/OPAY/JOEL OPEOLUWA OMOTOLA/SBR Intensive</t>
  </si>
  <si>
    <t>NIP/GTB/AYITI   ADEBAYO TIMOTHY/SBR Intensive Class</t>
  </si>
  <si>
    <t>NIP/GTB/MONGUNO MUHAMMAD TIJANI/NIP Inflow from MONGUNO MUHAMMAD TIJANI</t>
  </si>
  <si>
    <t>NIP/WBP/DAMILOLA  BAKARE/ZENITH BANK-Tutorial</t>
  </si>
  <si>
    <t>NIP/GTB/OYENIYI  COMFORT OYELAYO/SBR DEC DIET</t>
  </si>
  <si>
    <t>NIP/UBA/KENECHUKWU  NWAFOR-NWANGWU/MOB/UTO/IVY LEAGUE ASS/ACCA Classes /24821293</t>
  </si>
  <si>
    <t>NIP/LOTUS/ABDULMALIK ONAOPEPO FOLAMI/to IVY LEAGUE ASSOCIATES LTD from</t>
  </si>
  <si>
    <t>NIP/GTB/ADEKEYE DESTINY ABAYOMI/Tuition fee for Adekeye Abayomi ACCA</t>
  </si>
  <si>
    <t>NIP/PALM/Palmpay/Palmpay:9550732361</t>
  </si>
  <si>
    <t>NIP/GTB/SOLARIN TEMITOPE OLUWAYEMISI/Arinola Solarin ACCA 6007413</t>
  </si>
  <si>
    <t>NIP/STBC/OLAMIDE ADEOLA  OLUYEMI/SBR- Olamide Oluyemi</t>
  </si>
  <si>
    <t>NIP/STBC/EMMANUEL SUNDAY  AJAYI/AAA LECTURE   REVISION DEC 24</t>
  </si>
  <si>
    <t>NIP/FBN/ADEMOLA-SADIPE MARTINA EBUNOLUWA/FBNMOBILE:IVY LEAGUE ASSOCIATES LTD/OBU</t>
  </si>
  <si>
    <t>:ETZ INFLOW 09FG2407242030033682K57F4:PM AND TAX</t>
  </si>
  <si>
    <t>NIP/ABN/STEPHNORA UZOAMAKA CHIDOLUE/TRFFRM STEPHNORA UZOAMAKA CHIDOLUE TO IVY LE</t>
  </si>
  <si>
    <t>NIP/GTB/ADEAGBO  OLAMIDE OPEYEMI/Olamide</t>
  </si>
  <si>
    <t>NIP Charge:Refund - Lectures INT</t>
  </si>
  <si>
    <t>NIP Charge:Refund - Lectures INT 2</t>
  </si>
  <si>
    <t>EXPENSE-PHONE/DATA{D.REIMB}BACK UP// TRF TO OLUMIDE AYODELE EBIETOMIYE</t>
  </si>
  <si>
    <t>Refund - Lectures INT/CIB//NIP TFR TO muslim ayobami aremu/OPAY</t>
  </si>
  <si>
    <t>EXPENSE-MBD{SOCIAL MEDIA}// TRF TO OLUMIDE AYODELE EBIETOMIYE</t>
  </si>
  <si>
    <t>Refund - Lectures INT 2/CIB//NIP TFR TO GOODGOD ELEMCHUKWU NNABUCHI/STBC</t>
  </si>
  <si>
    <t>Fund Movement 1 - Out/CIB//NIP TFR TO IVY LEAGUE ASSOCIATES LIMITED/GTB</t>
  </si>
  <si>
    <t>NIP/ABN/OLUBUKOLA PEACE ADELEKE/TRFStudent Registration feeFRM OLUBUKOLA PEACE A</t>
  </si>
  <si>
    <t>NIP/GTB/MEADOWS BABAJIDE/Tax Class Tutorial</t>
  </si>
  <si>
    <t>NIP/STACK/Paystack/Transfer to ivy league associates ltdRIGHTCARD PAYMENT SERVIC</t>
  </si>
  <si>
    <t>:ETZ INFLOW 09FG240725181629534WL3FA6:TRANSFER FROM MERCY TALATU OGAH;08147706</t>
  </si>
  <si>
    <t>NIP/ABN/OLUBUKOLA PEACE ADELEKE/TRFDipifrs tuitionFRM OLUBUKOLA PEACE ADELEKE TO</t>
  </si>
  <si>
    <t>NIP/ABN/MARY OLUWASEUN MARTINS/TRFPayment for standard classesFRM MARY OLUWASEUN</t>
  </si>
  <si>
    <t>NIP/FDP/HABIBAT OLANIKE MAJOLAGBE/ONB TRF FROM HABIBAT OL **4664 FBP</t>
  </si>
  <si>
    <t>NIP/FBN/OBISESAN ABIDEMI JANET/FBNMOBILE:IVY LEAGUE ASSOCIATES LTD/AA AND SBR LE</t>
  </si>
  <si>
    <t>70  ACCA tuition fees for 4 papers| TRF FRM ROBERT AND MABEL ONORUVIE TO IVY LEA</t>
  </si>
  <si>
    <t>NIP/ABN/ADEKUNLE JOHNSON AKINYEMI/TRFFRM ADEKUNLE JOHNSON AKINYEMI TO IVY LEAGUE</t>
  </si>
  <si>
    <t>Tosin| TRF FRM ABDULQUADRI OLUWATOSIN MOHAMMED TO IVY LEAGUE ASSOCIATES LTD</t>
  </si>
  <si>
    <t>NIP/ABN/KHADIJAT BOLATITO SULAIMON/TRFATX UK Tutorial Sulaimon KhadijatFRM KHADI</t>
  </si>
  <si>
    <t>NIP/ABN/RODIAT TEMITOPE ADEWUMI/TRFFr classsesFRM RODIAT TEMITOPE ADEWUMI TO IVY</t>
  </si>
  <si>
    <t>NIP/ABN/ANOLIEFOH HARRISON C/TRFFRM ANOLIEFOH HARRISON C TO IVY LEAGUE ASSOCIATE</t>
  </si>
  <si>
    <t>NIP/ABN/VIVIAN CHIOMA ONYEODI/TRFSBL tutorial and registration fee DecembFRM VIV</t>
  </si>
  <si>
    <t>NIP/KBL/EROMOSELE GODWIN DANIEL/TRF BO EROMOSELE GODWIN DANIEL/Lecture fee dipif</t>
  </si>
  <si>
    <t>Tuition for FR n FM n registration fee| TRF FRM AZ EXPRESS GENERALE LOGISTIQUE L</t>
  </si>
  <si>
    <t>NIP/GTB/AKINSEYE OLUWAGBEMIGA STEPHEN/SBR and AAA lecture fee</t>
  </si>
  <si>
    <t>2 Papers professional | TRF FRM SMAT CONCEPT &amp; RESOURCES INTL TO IVY LEAGUE ASSO</t>
  </si>
  <si>
    <t>NIP/GTB/ADEDIRAN  MOJEED  ADEBUKOLA/Being ACCA tuition and registration fees</t>
  </si>
  <si>
    <t>NIP/PBNL/DIGITEMIE MILDRED OKEOGHENE/MOB: To Zenith Bank Plc|IVY LEAGUE ASSOCIAT</t>
  </si>
  <si>
    <t>NIP/GTB/OJEWUMI  IBUKUN O./Ope Abiola</t>
  </si>
  <si>
    <t>P4 DEC 24 LECTURES | TRF FRM AMINU MUHAMMAD RABIU TO IVY LEAGUE ASSOCIATES LTD</t>
  </si>
  <si>
    <t>NIP/ABN/oladipupo shefiu awoyemi/TRFOladipupo Awoyemi shefiuFRM oladipupo shefiu</t>
  </si>
  <si>
    <t>AFM Funsho| TRF FRM FUNSHO TOLULOPE OLUWAFEMI TO IVY LEAGUE ASSOCIATES LTD</t>
  </si>
  <si>
    <t>NIP/GTB/ADELOWO ABIBAT OLUWATOSIN/NIP Inflow from ADELOWO ABIBAT OLUWATOSIN</t>
  </si>
  <si>
    <t>NIP/STBC/VICTOR ADETUNJI ADEWUSI/Adewusi Victor APM AFM part payme</t>
  </si>
  <si>
    <t>NIP/WBP/UZOAMAKA BEAUTY NWAMANNA/ZENITH BANK-AFM</t>
  </si>
  <si>
    <t>NIP/PALM/KELECHI EMMANUEL OKPARA/SBR_ACCA Registration (Goodness Osuji)</t>
  </si>
  <si>
    <t>NIP/FBN/GBADAMOSI RAFIAT AJOKE/FBNMOBILE:IVY LEAGUE ASSOCIATES LTD/PART PAYMT FO</t>
  </si>
  <si>
    <t>f0496614-f86f-4b5c-a48c-5d6ad4166211 188805 lem transfer| TRF FRM BUD INFRASTRUC</t>
  </si>
  <si>
    <t>SBR  amp APM standard| TRF FRM IJEOMA MARIAM ENOCH TO IVY LEAGUE ASSOCIATES LTD</t>
  </si>
  <si>
    <t>NIP/GTB/OJEWUMI  IBUKUN O./Tuition fee Ope Abiola</t>
  </si>
  <si>
    <t>NIP/GTB/MOMOH  KINGSLEY ODION/NIP Inflow from MOMOH  KINGSLEY ODION</t>
  </si>
  <si>
    <t>NIP/GTB/OGBONDU OTHUKE/NIP Inflow from OGBONDU OTHUKE</t>
  </si>
  <si>
    <t>NIP/ABN/ADETUNJI ABOLANLE OLUSEUN-117-DIAMOND SA/TRFSBL -DecFRM ADETUNJI ABOLANL</t>
  </si>
  <si>
    <t>Standard Lectures A A| TRF FRM ARAMIDE K BALOGUN TO IVY LEAGUE ASSOCIATES LTD</t>
  </si>
  <si>
    <t>NIP/ABN/IFUNANAYA ZITA EZEGBOBELU/TRFClass for APMFRM IFUNANAYA ZITA EZEGBOBELU</t>
  </si>
  <si>
    <t>NIP/OPAY/IYENEBARI HOPE PETER - K/tuition fee for ACCA</t>
  </si>
  <si>
    <t>NIP/GTB/UDEOGU  DUBEM/Balance of tuition fee</t>
  </si>
  <si>
    <t>CD OLUFUNMI OLAYIWOLA 7674609</t>
  </si>
  <si>
    <t>NIP/GTB/DANDAURA  FAITH &amp; GRACE/SBL VIDEO ACCESS</t>
  </si>
  <si>
    <t>NIP/GTB/AYENI JOSHUA OPEYEMI/NIP Inflow from AYENI JOSHUA OPEYEMI</t>
  </si>
  <si>
    <t>NIP/FBN/SUNDAY ADIBALAKUMOR/FBNMOBILE:IVY LEAGUE ASSOCIATES LTD/NONE</t>
  </si>
  <si>
    <t>NIP/ABN/ILAMOSIMHE AGATHA ONAULOGHO/TRFBalFRM ILAMOSIMHE AGATHA ONAULOGHO TO IVY</t>
  </si>
  <si>
    <t>NIP/UBA/HARUN SAMAILA KEWA/MOB/UTO/IVY LEAGUE ASS/ACCA/24962497136</t>
  </si>
  <si>
    <t>NIP/9PSB/9PSB PAYMENT OPERATIONS ACCOUNT/Payment For Audit and Assurance Trainin</t>
  </si>
  <si>
    <t>NIP/ABN/JAYNEFRANCES NNEKA CHIEDU/TRFPM TutorialFRM JAYNEFRANCES NNEKA CHIEDU TO</t>
  </si>
  <si>
    <t>NIP/STBC/OLUWATOBILOBA AYINDE ABILAWON/AFM Dec Diet New reg Class Revis</t>
  </si>
  <si>
    <t>NIP/ABN/OLUCHUKWU MIRIAM NNEBOH/TRFCOMPLETION OF TUITION FEEFRM OLUCHUKWU MIRIAM</t>
  </si>
  <si>
    <t>ATX December 2024| TRF FRM OLUWADEMILADE DARREL AKANFE TO IVY LEAGUE ASSOCIATES</t>
  </si>
  <si>
    <t>Agboola Olayinka Kazeem SBR| TRF FRM OLAYINKA KAZEEM AGBOOLA TO IVY LEAGUE ASSOC</t>
  </si>
  <si>
    <t>NIP/ABN/OLUWASEGUN AMOS ADEYEMI/TRFAPM and AFM standard plus revisionFRM OLUWASE</t>
  </si>
  <si>
    <t>NIP Charge:Expenses - Salary7 Trans alw</t>
  </si>
  <si>
    <t>NIP Charge:Expenses - Salary8 Trans alw</t>
  </si>
  <si>
    <t>NIP Charge:Expenses - Salary 9 Trans alw</t>
  </si>
  <si>
    <t>Expenses - Salary8 Trans alw/CIB//NIP TFR TO LUCKY ISHAYA MUSA/ABN</t>
  </si>
  <si>
    <t>Expenses - Salary7 Trans alw/CIB//NIP TFR TO EBIETOMIYE OLUMIDE AYODELE/GTB</t>
  </si>
  <si>
    <t>Expenses - Salary 9 Trans alw/CIB//NIP TFR TO OJONGBEDE BLESSING OLUWATOMISI/GTB</t>
  </si>
  <si>
    <t>Expenses - Salary5/CIB//NIP TFR TO TAIWO ADURAGBEMI OLAYINKA/ABN</t>
  </si>
  <si>
    <t>Expenses - Salary6/CIB//NIP TFR TO AKEEM OLAYINKA LAWANSON/PALM</t>
  </si>
  <si>
    <t>Expenses - Salary4/CIB//NIP TFR TO ISIYAKU  YAKUBU/ABN</t>
  </si>
  <si>
    <t>Expenses - Salary3/CIB//NIP TFR TO OJONGBEDE BLESSING OLUWATOMISI/GTB</t>
  </si>
  <si>
    <t>Expenses - Salary2/CIB//NIP TFR TO LUCKY ISHAYA MUSA/ABN</t>
  </si>
  <si>
    <t>Expenses - Salary1/CIB//NIP TFR TO EBIETOMIYE OLUMIDE AYODELE/GTB</t>
  </si>
  <si>
    <t>Emmanuel</t>
  </si>
  <si>
    <t>LECTURES 85K AND REG 65K</t>
  </si>
  <si>
    <t>TX STD 45K &amp; PM INT 30K</t>
  </si>
  <si>
    <t>ATX STD 40K &amp; SBLSBRAAA INT 115K</t>
  </si>
  <si>
    <t>SBR INT 35K &amp; STD ATX 35K</t>
  </si>
  <si>
    <t>AAA INT 35K &amp; ATX 45K</t>
  </si>
  <si>
    <t>DIP</t>
  </si>
  <si>
    <t>02-Aug-2024 01:21 PM</t>
  </si>
  <si>
    <t>02-Aug-2024 01:58 PM</t>
  </si>
  <si>
    <t>02-Aug-2024 03:26 PM</t>
  </si>
  <si>
    <t>02-Aug-2024 05:41 PM</t>
  </si>
  <si>
    <t>02-Aug-2024 08:44 PM</t>
  </si>
  <si>
    <t>02-Aug-2024 03:04 PM</t>
  </si>
  <si>
    <t>02-Aug-2024 03:23 PM</t>
  </si>
  <si>
    <t>02-Aug-2024 05:14 AM</t>
  </si>
  <si>
    <t>02-Aug-2024 04:04 PM</t>
  </si>
  <si>
    <t>02-Aug-2024 05:56 PM</t>
  </si>
  <si>
    <t>02-Aug-2024 12:50 PM</t>
  </si>
  <si>
    <t>03-Aug-2024 08:31 AM</t>
  </si>
  <si>
    <t>03-Aug-2024 04:53 AM</t>
  </si>
  <si>
    <t>03-Aug-2024 10:38 AM</t>
  </si>
  <si>
    <t>03-Aug-2024 05:10 AM</t>
  </si>
  <si>
    <t>03-Aug-2024 11:59 AM</t>
  </si>
  <si>
    <t>03-Aug-2024 05:09 AM</t>
  </si>
  <si>
    <t>04-Aug-2024 07:11 PM</t>
  </si>
  <si>
    <t>04-Aug-2024 01:14 PM</t>
  </si>
  <si>
    <t>04-Aug-2024 09:51 AM</t>
  </si>
  <si>
    <t>05-Aug-2024 03:46 AM</t>
  </si>
  <si>
    <t>05-Aug-2024 01:10 PM</t>
  </si>
  <si>
    <t>05-Aug-2024 12:40 PM</t>
  </si>
  <si>
    <t>06-Aug-2024 06:16 PM</t>
  </si>
  <si>
    <t>07-Aug-2024 10:37 AM</t>
  </si>
  <si>
    <t>07-Aug-2024 02:02 PM</t>
  </si>
  <si>
    <t>07-Aug-2024 11:19 AM</t>
  </si>
  <si>
    <t>07-Aug-2024 05:23 PM</t>
  </si>
  <si>
    <t>08-Aug-2024 01:55 PM</t>
  </si>
  <si>
    <t>08-Aug-2024 06:42 PM</t>
  </si>
  <si>
    <t>08-Aug-2024 09:58 AM</t>
  </si>
  <si>
    <t>08-Aug-2024 02:51 PM</t>
  </si>
  <si>
    <t>09-Aug-2024 11:36 AM</t>
  </si>
  <si>
    <t>09-Aug-2024 01:15 PM</t>
  </si>
  <si>
    <t>09-Aug-2024 11:00 AM</t>
  </si>
  <si>
    <t>09-Aug-2024 04:19 PM</t>
  </si>
  <si>
    <t>09-Aug-2024 10:22 AM</t>
  </si>
  <si>
    <t>09-Aug-2024 11:24 AM</t>
  </si>
  <si>
    <t>10-Aug-2024 11:20 AM</t>
  </si>
  <si>
    <t>10-Aug-2024 09:37 AM</t>
  </si>
  <si>
    <t>10-Aug-2024 12:27 PM</t>
  </si>
  <si>
    <t>11-Aug-2024 01:09 PM</t>
  </si>
  <si>
    <t>11-Aug-2024 08:23 AM</t>
  </si>
  <si>
    <t>11-Aug-2024 06:42 AM</t>
  </si>
  <si>
    <t>12-Aug-2024 11:43 AM</t>
  </si>
  <si>
    <t>12-Aug-2024 09:28 AM</t>
  </si>
  <si>
    <t>12-Aug-2024 09:13 AM</t>
  </si>
  <si>
    <t>NIP/GTB/OLUWATOSIN OLU-THEOPHILUS/Oluwatosin OluTheophilus TAX Videos</t>
  </si>
  <si>
    <t>NIP/FBN/OKEKE VICTOR EBUKA/FBNMOBILE:IVY LEAGUE ASSOCIATES LTD/ACCA</t>
  </si>
  <si>
    <t>NIP/GTB/SULEIMAN  NASIRDEEN OMOJASOLA/NIP Inflow from SULEIMAN  NASIRDEEN OMOJAS</t>
  </si>
  <si>
    <t>NIP/ABN/OLADOKE NURAT ALOGBA-183-DIAMOND SWAG/TRFAA- lecturesFRM OLADOKE NURAT A</t>
  </si>
  <si>
    <t>NIP/ECO/CHIAMAKA FRIDAY/REFNGA1508580917 BO CHIAMAKA FRIDAY IFO IVY LEAGU</t>
  </si>
  <si>
    <t>NIP/STBC/SIMBIAT SALMAN/ATX- standard paper</t>
  </si>
  <si>
    <t>ACCA MA CLASS| TRF FRM DEINMOWEI EMMANUEL NDIOMU TO IVY LEAGUE ASSOCIATES LTD</t>
  </si>
  <si>
    <t>NIP/PALM/MICHEAL OLUWASEGUN SANYA/MICHEAL OLUWASEGUN SANYA:9063105953</t>
  </si>
  <si>
    <t>NIP/GTB/AYEOMONI OLUWASEYI RACHEAL/NIP Inflow from AYEOMONI OLUWASEYI RACHEAL</t>
  </si>
  <si>
    <t>NIP/STBC/SIMBIAT SALMAN/OBU Mentorship</t>
  </si>
  <si>
    <t>NIP/OPAY/OPEYEMI BENARDINE ALAO/Transfer from OPEYEMI BENARDINE ALAO</t>
  </si>
  <si>
    <t>NIP/WBP/IGHODARO WILLIAMS AGBONZE/ZENITH BANK-AAA</t>
  </si>
  <si>
    <t>NIP/ECO/EMMANUEL SOWUNMI/REFNGA1508883397 BO EMMANUEL SOWUNMI IFO IVY LEAG</t>
  </si>
  <si>
    <t>NIP/WBP/OLAMIDE AWOYOMI/ZENITH BANK-</t>
  </si>
  <si>
    <t>NIP/ABN/ROSE NGOZI DUBLIN-GREEN/TRFTamunonengiofori Dublin-GreenFRM ROSE NGOZI D</t>
  </si>
  <si>
    <t>NIP/STBC/DICKSON CHINEDU OBI/Tuition  Revision and Reg</t>
  </si>
  <si>
    <t>NIP/STBC/OPEYEMI EMMANUEL DADA/Exam booking for Jubilee Dada</t>
  </si>
  <si>
    <t>NIP/ECO/CHIAMAKA FRIDAY/REFNGA1512548617 BO CHIAMAKA FRIDAY IFO IVY LEAGU</t>
  </si>
  <si>
    <t>NIP/GTB/NGENE JUDE CHIMEZIE/Jude Ngene ACCA tuition</t>
  </si>
  <si>
    <t>NIP/ABN/EMMANUEL OLUWAJOMILOJU SOWUNMI/TRFLecture feesFRM EMMANUEL OLUWAJOMILOJU</t>
  </si>
  <si>
    <t>NIP/WBP/MAGDALENE ONYEBUCHI ONYEUKWU/ZENITH BANK-Sbr Onyebuchi</t>
  </si>
  <si>
    <t>d64260ca-09ed-4ad9-a120-9868ade78b61 523447 aa and sbr lecture| TRF FRM BUD INFR</t>
  </si>
  <si>
    <t>NIP/ABN/MERCY OLAMIPOSI LADIPO/TRFFRM MERCY OLAMIPOSI LADIPO TO IVY LEAGUE ASSOC</t>
  </si>
  <si>
    <t>NIP/OPAY/OSETOHAMHEN MARYMAGDALENE EBHOMIELEN/lecture fees and new student fees</t>
  </si>
  <si>
    <t>NIP/PALM/ISRAEL OLUWASEGUN AYANFEOLUWA/ISRAEL OLUWASEGUN AYANFEOLUWA:8064837461</t>
  </si>
  <si>
    <t>NIP/KUDA/AYODEJI MOSES ROTIMI/SHITTU OPEYEMI TUTORIAL AND REGISTRATION</t>
  </si>
  <si>
    <t>NIP/OPAY/IKECHUKWU EMMANUEL OGENE/Ikechukwu Emmanuell SBL tutorial June 2024</t>
  </si>
  <si>
    <t>NIP/WBP/IGHODARO WILLIAMS AGBONZE/ZENITH BANK-</t>
  </si>
  <si>
    <t>Part payment for ACCA  lectures| TRF FRM ELOHO   EFEBE TO IVY LEAGUE ASSOCIATES</t>
  </si>
  <si>
    <t>Tuition for FR  standard class December | TRF FRM FABRICE KIAKU NSONGOLO TO IVY</t>
  </si>
  <si>
    <t>NIP/GTB/MOHAMMED MUSA KANDI/IFRS Diploma Tuition</t>
  </si>
  <si>
    <t>NIP/WBP/MOSUNMOLA OLUWAPONMILE AKINSANYA/ZENITH BANK-Standard classes for SBR an</t>
  </si>
  <si>
    <t>4575689-OBU Mentorship Awodun Farou| TRF FRM MOJISOLA TO IVY LEAGUE ASSOCIATES L</t>
  </si>
  <si>
    <t>NIP/ABN/TEMIDAYO OPEYEMI ADEBAYO/TRF2PapersFRM TEMIDAYO OPEYEMI ADEBAYO TO IVY L</t>
  </si>
  <si>
    <t>NIP/GTB/LAMIDI MONSURAT ARINOLA/Payment for SBR &amp; APM</t>
  </si>
  <si>
    <t>NIP/STLB/ADETAYO GRACE ADEGBAMIYE/Transfer from ADETAYO GRACE ADEGBAMIYE to IVY</t>
  </si>
  <si>
    <t>NIP/STBC/LETICIA AZUKA AGHAIBE/IVY LEAGUE ASSOCIATES LTD</t>
  </si>
  <si>
    <t>NIP/GTB/OMONIYI  OLUWAFEMI ADETAYO/Halve 50percent  payment  for Online Class Fo</t>
  </si>
  <si>
    <t>NIP/ABN/CELESTINE ENO OKOI/TRFACCA CLASSESFRM CELESTINE ENO OKOI TO IVY LEAGUE A</t>
  </si>
  <si>
    <t>NIP/STBC/OLAYIWOLA O  OKEOWO/Tutorial</t>
  </si>
  <si>
    <t>Trf Ivy league frm Osajie Ogbe| TRF FRM EROMOSELE OSAJIE OGBE TO IVY LEAGUE ASSO</t>
  </si>
  <si>
    <t>Tuition- FR| TRF FRM ABIRIYI BENEDICT GIMBA TO IVY LEAGUE ASSOCIATES LTD</t>
  </si>
  <si>
    <t>NIP/FBN/MUSA MATTHEW SHEHU/FBNMOBILE:IVY LEAGUE ASSOCIATES LTD/TUITION FOR SODIP</t>
  </si>
  <si>
    <t>NIP Charge:Refund-Lecture(std)3</t>
  </si>
  <si>
    <t>NIP Charge:Refund-Lecture(st)6</t>
  </si>
  <si>
    <t>NIP Charge:Refund-Lecture(int)7</t>
  </si>
  <si>
    <t>NIP Charge:Refund-Lecture(std)2</t>
  </si>
  <si>
    <t>NIP Charge:Refund-Other</t>
  </si>
  <si>
    <t>NIP Charge:Refund-Lecture(std)1</t>
  </si>
  <si>
    <t>NIP Charge:Refund-Lecture(std)4</t>
  </si>
  <si>
    <t>NIP Charge:Expenses-General(Lawma)</t>
  </si>
  <si>
    <t>NIP Charge:Refund-Lecture(int)5</t>
  </si>
  <si>
    <t>NIP Charge:Expense - MBD(Dp's)</t>
  </si>
  <si>
    <t>NIP Charge:Expense - Subscriptions(website)</t>
  </si>
  <si>
    <t>Refund-Lecture(std)3/CIB//NIP TFR TO ADEKEYE DESTINY ABAYOMI/GTB</t>
  </si>
  <si>
    <t>Refund-Lecture(int)5/CIB//NIP TFR TO CHINELOMA OLUCHI AKITI/STBC</t>
  </si>
  <si>
    <t>Refund-Lecture(std)2/CIB//NIP TFR TO ABUBAKAR SUMAYYA BELLO/FBN</t>
  </si>
  <si>
    <t>Refund-Other/CIB//NIP TFR TO NWANERIAHIARAKWE CHIDINMA OGE/GTB</t>
  </si>
  <si>
    <t>Expenses-General(Lawma)/CIB//NIP TFR TO TEMMY VENTURES/GTB</t>
  </si>
  <si>
    <t>Refund-Lecture(std)4/CIB//NIP TFR TO JOHN MAYOWA MICHAEL/FBN</t>
  </si>
  <si>
    <t>Refund-Lecture(int)7/CIB//NIP TFR TO KHADIJAT BOLATITO SULAIMON/ABN</t>
  </si>
  <si>
    <t>Refund-Lecture(std)1/CIB//NIP TFR TO JONATHAN ETSEOWA OKEIGAR/OPAY</t>
  </si>
  <si>
    <t>Refund-Lecture(st)6/CIB//NIP TFR TO JUDITH OMONYE ENERIJIOFI/ABN</t>
  </si>
  <si>
    <t>Expense - MBD(Dp's)/CIB//NIP TFR TO OLIBEY  VALENTINE AZUBUIKE/GTB</t>
  </si>
  <si>
    <t>EXPENSE-POWER/FUEL(POWER)JULY// TRF TO EKO ELECT DIST-IJORA BU REM A/C</t>
  </si>
  <si>
    <t>EXPENSE-PHONE/DATA(REIMB DATA)// TRF TO OLUMIDE AYODELE EBIETOMIYE</t>
  </si>
  <si>
    <t>EXPENSE-PHONE/DATA(DATA}// TRF TO OLUMIDE AYODELE EBIETOMIYE</t>
  </si>
  <si>
    <t>Expense - Subscriptions(website)/CIB//NIP TFR TO DATALEX MEDIA SERVICES/GTB</t>
  </si>
  <si>
    <t>TRANSFER BETWEEN CUSTOMERS 090405240801145749492126305311|DAREEM FARM Trf for CustomerAT126TRF2MPT2kpnz1819009643867541504AT126TRF2MPT2kpnz181900964386754|AT126_TRF2MPT2kpnz181900964386754150REF:090405240801145749492126305311</t>
  </si>
  <si>
    <t>TRANSFER BETWEEN CUSTOMERS 090405240801151504743126433113|DAREEM FARM Trf for CustomerAT126TRF2MPT2kpnz1819013985872969728AT126TRF2MPT2kpnz181901398587296|AT126_TRF2MPT2kpnz181901398587296972REF:090405240801151504743126433113</t>
  </si>
  <si>
    <t>Electronic Money Transfer Levy 01082024 Electronic Money Transfer Levy - 01/08/2024</t>
  </si>
  <si>
    <t>TRANSFER BETWEEN CUSTOMERS via GTWORLD Part-payment for SBR tutorial fee Intra Transfer REF:012453381402190496992950000202408020839 from AJALA ALICE OLAPEJU to IVY LEAGUE ASSOCIATES LIMITED</t>
  </si>
  <si>
    <t>TRANSFER BETWEEN CUSTOMERS 000014240802092659214034088310|TRFACCA knowledgclasses -Precious OkoedionFRM TIMOTHY AYOBAMI OMOTAYO TO IVY LEAGUE ASSOCIATES LIMI|000014240802092528269129482367||REF:000014240802092659214034088310</t>
  </si>
  <si>
    <t>TRANSFER BETWEEN CUSTOMERS via GTWORLD AA_Standard Lecture Dec Diet Intra Transfer REF:012453381400020497694000000202408021103 from AKINRINOLA, FUNMILOLA OLA to IVY LEAGUE ASSOCIATES LIMITED</t>
  </si>
  <si>
    <t>TRANSFER BETWEEN CUSTOMERS via GTWORLD Aluko Praisel ACCA Registration and tuition for Intra Transfer REF:012453381400118911959050000202408021207 from ALUKO OLASUMBO MARILYN MODUPE to IVY LEAGUE ASSOCIATES LIMITED</t>
  </si>
  <si>
    <t>TRANSFER BETWEEN CUSTOMERS via Internet Banking from AKINULI, OLUFUNMI VICTORIA to IVY LEAGUE ASSOCIATES LIMITED</t>
  </si>
  <si>
    <t>Electronic Money Transfer Levy 02082024 Electronic Money Transfer Levy - 02/08/2024</t>
  </si>
  <si>
    <t>TRANSFER BETWEEN CUSTOMERS 090110240803101702466545226751|NIP/Standard AdefamolaAdeboye/0124533814|1722676623276||Systemspecs REF:090110240803101702466545226751</t>
  </si>
  <si>
    <t>TRANSFER BETWEEN CUSTOMERS via GTWORLD Lesson fee for AFM Intra Transfer REF:012453381401132022774500000202408031030 from AJAYI OBIANIBELI, FAVOUR to IVY LEAGUE ASSOCIATES LIMITED</t>
  </si>
  <si>
    <t>TRANSFER BETWEEN CUSTOMERS via GTWORLD SBL Intensive Class Intra Transfer REF:012453381400351417824500000202408031051 from SOARES,OREOLUWA AKINTAYO to IVY LEAGUE ASSOCIATES LIMITED</t>
  </si>
  <si>
    <t>TRANSFER BETWEEN CUSTOMERS 000014240803131455258979887250|TRFBalance feesFRM PEACE CHIDINMA OGBONNAYA TO IVY LEAGUE ASSOCIATES LIMITED|000014240803131435274471185746||PEACE CHIDINMA OGBONNAYAREF:000014240803131455258979887250</t>
  </si>
  <si>
    <t>TRANSFER BETWEEN CUSTOMERS 000014240803210041234563033657|TRFPart payment for OBU project MentorshipFRM ZAINAB OYINDAMOLA ALIMI TO IVY LEAGUE ASSOCIATES LIMIT|000014240803205906277174828433||REF:000014240803210041234563033657</t>
  </si>
  <si>
    <t>Electronic Money Transfer Levy 03082024 Electronic Money Transfer Levy - 03/08/2024</t>
  </si>
  <si>
    <t>TRANSFER BETWEEN CUSTOMERS 000016240804120146000037470550|FBNMOBILE:IVY LEAGUE ASSOCIATES LIMITED/AAA DEC DIET LECTURE|638583697064125466||ADENIJI SAMSON OLUWATOSIN. REF:000016240804120146000037470550</t>
  </si>
  <si>
    <t>TRANSFER BETWEEN CUSTOMERS via Internet Banking Audit class from ABIOLA GBEMISOLA OYINDAMOLA to IVY LEAGUE ASSOCIATES LIMITED</t>
  </si>
  <si>
    <t>Electronic Money Transfer Levy 04082024 Electronic Money Transfer Levy - 04/08/2024</t>
  </si>
  <si>
    <t>TRANSFER BETWEEN CUSTOMERS via GAPS 638584860171505647-4 188156285 ACCA DEC CLASSES 3 from THE GAMESMASTERS ENTERTAINMENT to IVY LEAGUE ASSOCIATES LIMITED REF: 0690529530188156285000000</t>
  </si>
  <si>
    <t>Electronic Money Transfer Levy 05082024 Electronic Money Transfer Levy - 05/08/2024</t>
  </si>
  <si>
    <t>TRANSFER BETWEEN CUSTOMERS via GTWORLD SBR PAYMENT Intra Transfer REF:012453381408546060223600000202408071918 from AKINOLA AKINTUNDE SAMSON to IVY LEAGUE ASSOCIATES LIMITED</t>
  </si>
  <si>
    <t>Electronic Money Transfer Levy 07082024 Electronic Money Transfer Levy - 07/08/2024</t>
  </si>
  <si>
    <t>TRANSFER BETWEEN CUSTOMERS 000016240808133024000058907819|FBNMOBILE:IVY LEAGUE ASSOCIATES LIMITED/ONYINYE DOUGLAS ACCA INTENSIVE CLASS|638587206245962901||DOUGLAS OMACHUGO REF:000016240808133024000058907819</t>
  </si>
  <si>
    <t>TRANSFER BETWEEN CUSTOMERS 000036240808163835881030922621|Transfer Frm OLUWAMAYOWA MERCY KUYORO-CBL PM classes- TO IVY LEAGUE ASSOCIATES LIMITED 83827209722|838272097222766749||OLUWAMAYOWA REF:000036240808163835881030922621</t>
  </si>
  <si>
    <t>Electronic Money Transfer Levy 08082024 Electronic Money Transfer Levy - 08/08/2024</t>
  </si>
  <si>
    <t>TRANSFER BETWEEN CUSTOMERS via GTWORLD Olabisi Fabiyi Intra Transfer REF:0124533814012663234010700000202408091549 from FABIYI OLABISI ELIZABETH to IVY LEAGUE ASSOCIATES LIMITED</t>
  </si>
  <si>
    <t>Electronic Money Transfer Levy 09082024 Electronic Money Transfer Levy - 09/08/2024</t>
  </si>
  <si>
    <t>TRANSFER BETWEEN CUSTOMERS 000016240810161539000071397207|FBNMOBILE:IVY LEAGUE ASSOCIATES LIMITED/DONE|638589033389583415||OGUERI CHIDERA REF:000016240810161539000071397207</t>
  </si>
  <si>
    <t>TRANSFER BETWEEN CUSTOMERS 000012240810180038161429381421|Part payment for lecture |5198-3||WILSON SAMUEL IZEKOR REF:000012240810180038161429381421</t>
  </si>
  <si>
    <t>TRANSFER BETWEEN CUSTOMERS via GTWORLD Grace udo acca Intra Transfer REF:012453381401283901309500000202408102110 from UDO, VICTORIA to IVY LEAGUE ASSOCIATES LIMITED</t>
  </si>
  <si>
    <t>Electronic Money Transfer Levy 10082024 Electronic Money Transfer Levy - 10/08/2024</t>
  </si>
  <si>
    <t>TRANSFER BETWEEN CUSTOMERS 100033240811144731000779277146|PIUS BAMIDELE OLORUNGBEMI:9026094463|100033240811144731000779277146||PIUS BAMIDELE OLORUNGBEMI REF:100033240811144731000779277146</t>
  </si>
  <si>
    <t>Electronic Money Transfer Levy 11082024 Electronic Money Transfer Levy - 11/08/2024</t>
  </si>
  <si>
    <t>TRANSFER BETWEEN CUSTOMERS 000004240812135931688362155246|MOB/UTO/IVY LEAGUE ASS/Acca turorial f/25181123019|25181123019||KOLAWOLE BUSAYO ELIZABETH REF:000004240812135931688362155246</t>
  </si>
  <si>
    <t>Electronic Money Transfer Levy 12082024 Electronic Money Transfer Levy - 12/08/2024</t>
  </si>
  <si>
    <t>TRANSFER BETWEEN CUSTOMERS via GTWORLD Balance Tuition Payment Intra Transfer REF:012453381401769180052000000202407311557 from RAJI, DAMILOLA TITILAYO to IVY LEAGUE ASSOCIATES LIMITED</t>
  </si>
  <si>
    <t>TRANSFER BETWEEN CUSTOMERS via GTWORLD , Intra Transfer REF:012453381401289532104500000202407312000 from MARTINS TEMITOPE TOSIN to IVY LEAGUE ASSOCIATES LIMITED</t>
  </si>
  <si>
    <t>TRANSFER BETWEEN CUSTOMERS via GTWORLD Part PMT for ACCA Tuition Intra Transfer REF:012453381401547419554000000202407312051 from ADAGBOR, CHIEDU DENNIS to IVY LEAGUE ASSOCIATES LIMITED</t>
  </si>
  <si>
    <t>Electronic Money Transfer Levy 31072024 Electronic Money Transfer Levy - 31/07/2024</t>
  </si>
  <si>
    <t xml:space="preserve">Preferred Class Model For June 2024 Exams? </t>
  </si>
  <si>
    <t>01-Jul-2024 06:53 PM</t>
  </si>
  <si>
    <t>02-Jul-2024 05:04 AM</t>
  </si>
  <si>
    <t>06-Jul-2024 10:25 AM</t>
  </si>
  <si>
    <t>07-Jul-2024 07:03 AM</t>
  </si>
  <si>
    <t>08-Jul-2024 06:31 PM</t>
  </si>
  <si>
    <t>08-Jul-2024 12:12 PM</t>
  </si>
  <si>
    <t>08-Jul-2024 01:14 PM</t>
  </si>
  <si>
    <t>09-Jul-2024 04:52 AM</t>
  </si>
  <si>
    <t>09-Jul-2024 03:46 PM</t>
  </si>
  <si>
    <t>10-Jul-2024 06:01 AM</t>
  </si>
  <si>
    <t>10-Jul-2024 02:40 PM</t>
  </si>
  <si>
    <t>11-Jul-2024 10:23 AM</t>
  </si>
  <si>
    <t>14-Jul-2024 07:49 PM</t>
  </si>
  <si>
    <t>14-Jul-2024 06:30 AM</t>
  </si>
  <si>
    <t>18-Jul-2024 11:05 AM</t>
  </si>
  <si>
    <t>18-Jul-2024 05:59 PM</t>
  </si>
  <si>
    <t>21-Jul-2024 08:22 AM</t>
  </si>
  <si>
    <t>22-Jul-2024 11:33 AM</t>
  </si>
  <si>
    <t>22-Jul-2024 05:03 PM</t>
  </si>
  <si>
    <t>22-Jul-2024 08:07 PM</t>
  </si>
  <si>
    <t>27-Jul-2024 04:03 PM</t>
  </si>
  <si>
    <t>28-Jul-2024 05:48 AM</t>
  </si>
  <si>
    <t>31-Jul-2024 10:49 PM</t>
  </si>
  <si>
    <t>NIP/ABN/GRACE OGHENE-KARO OBONYANO/TRFFRM GRACE OGHENE-KARO OBONYANO TO IVY LEAG</t>
  </si>
  <si>
    <t>NIP/GTB/SOLARIN TEMITOPE OLUWAYEMISI/ACCA exam Solarin Arinola 6007413</t>
  </si>
  <si>
    <t>NIP/STBC/GODWIN IKECHUKWU UGWOKE/Diploma in IFRS-July to Dec 2024</t>
  </si>
  <si>
    <t>NIP/GTB/OWOLABI   IFEOLUWA ADEIFE/FA</t>
  </si>
  <si>
    <t>NIP/ABN/OPEYEMI OLUWASEUN OLUFUNKE/TRFFA examFRM OPEYEMI OLUWASEUN OLUFUNKE TO I</t>
  </si>
  <si>
    <t>NIP/GTB/ODIAH FAITH IFEOMA/Part payment for MA exam fees for Faith Odiah Ifeo</t>
  </si>
  <si>
    <t>NIP/GTB/ODIAH FAITH IFEOMA/COMPLETE PAYMENT FOR MA EXAM FEES FOR ODIAH FAITH</t>
  </si>
  <si>
    <t>FA Exam| TRF FRM OMODOLAPO FLORENCE BAMIDELE TO IVY LEAGUE ASSOCIATES LTD -  CBE</t>
  </si>
  <si>
    <t>NIP/STBC/MOFOLUKE OLUWAGBEMISOLA SANNI/CBL FEE</t>
  </si>
  <si>
    <t>MA fee- Azeezah Olaleye | TRF FRM AZ EXPRESS GENERALE LOGISTIQUE LTD TO IVY LEAG</t>
  </si>
  <si>
    <t>NIP/GTB/ASENUGA GABRIEL OLUWATOBI/NIP Inflow from ASENUGA GABRIEL OLUWATOBI</t>
  </si>
  <si>
    <t>NIP/ABN/ANUOLUWAPO/TRFUuFRM ANUOLUWAPO TO IVY LEAGUE ASSOCIATES LTD -  CBE</t>
  </si>
  <si>
    <t>NIP/ABN/MOROUNKEJI ADEOLA OYEKAN/TRFFRM MOROUNKEJI ADEOLA OYEKAN TO IVY LEAGUE A</t>
  </si>
  <si>
    <t>NIP/ABN/OLAMIDE OMOWUNMI OGINNI/TRFMA EXAMFRM OLAMIDE OMOWUNMI OGINNI TO IVY LEA</t>
  </si>
  <si>
    <t>EXPENSES-ACCA REG{CHINWE AJOKU}// TRF TO SEACRON EDUCATIONAL NIGERIA LIMITED</t>
  </si>
  <si>
    <t>EXPENSES-ACCA REG{GODWIN UGWOKE}// TRF TO SEACRON EDUCATIONAL NIGERIA LIMITED</t>
  </si>
  <si>
    <t>SMS Notification Charge Jul 2024</t>
  </si>
  <si>
    <t>13-Aug-2024 05:49 PM</t>
  </si>
  <si>
    <t>13-Aug-2024 02:33 PM</t>
  </si>
  <si>
    <t>13-Aug-2024 07:29 PM</t>
  </si>
  <si>
    <t>14-Aug-2024 11:43 AM</t>
  </si>
  <si>
    <t>14-Aug-2024 10:27 AM</t>
  </si>
  <si>
    <t>14-Aug-2024 05:01 AM</t>
  </si>
  <si>
    <t>15-Aug-2024 06:46 PM</t>
  </si>
  <si>
    <t>15-Aug-2024 12:40 PM</t>
  </si>
  <si>
    <t>15-Aug-2024 12:53 PM</t>
  </si>
  <si>
    <t>15-Aug-2024 07:32 AM</t>
  </si>
  <si>
    <t>15-Aug-2024 08:22 AM</t>
  </si>
  <si>
    <t>15-Aug-2024 03:34 PM</t>
  </si>
  <si>
    <t>15-Aug-2024 07:10 PM</t>
  </si>
  <si>
    <t>15-Aug-2024 05:59 PM</t>
  </si>
  <si>
    <t>15-Aug-2024 10:40 AM</t>
  </si>
  <si>
    <t>16-Aug-2024 05:44 AM</t>
  </si>
  <si>
    <t>16-Aug-2024 05:18 PM</t>
  </si>
  <si>
    <t>17-Aug-2024 06:51 AM</t>
  </si>
  <si>
    <t>17-Aug-2024 11:19 AM</t>
  </si>
  <si>
    <t>17-Aug-2024 06:12 PM</t>
  </si>
  <si>
    <t>17-Aug-2024 10:04 AM</t>
  </si>
  <si>
    <t>17-Aug-2024 05:29 AM</t>
  </si>
  <si>
    <t>18-Aug-2024 02:49 PM</t>
  </si>
  <si>
    <t>19-Aug-2024 09:26 AM</t>
  </si>
  <si>
    <t>19-Aug-2024 05:06 PM</t>
  </si>
  <si>
    <t>Registration fee| TRF FRM ABIRIYI BENEDICT GIMBA TO IVY LEAGUE ASSOCIATES LTD</t>
  </si>
  <si>
    <t>NIP/UBA/AYODELE oluwamayowa ZACCHAEUS/MOB/UTO/IVY LEAGUE ASS/tutorial fee/252001</t>
  </si>
  <si>
    <t>NIP/FBNMM/OLUWAKEMI SHAHEERA AWONUGA/AW/Transfer/100014240813192902543214852146/</t>
  </si>
  <si>
    <t>NIP/GTB/AKINTAYO IYABODE  MIRABEL/Akintayo Mirabel</t>
  </si>
  <si>
    <t>NIP/ABN/TEMIDAYO OPEYEMI ADEBAYO/TRFBalFRM TEMIDAYO OPEYEMI ADEBAYO TO IVY LEAGU</t>
  </si>
  <si>
    <t>NIP/SCB/UYODHUKA PRECIOUS AKINBODE/From Precious For AFM</t>
  </si>
  <si>
    <t>NIP/ABN/PRECIOUS LOLUWA NEJO/TRFPM tutorialsFRM PRECIOUS LOLUWA NEJO TO IVY LEAG</t>
  </si>
  <si>
    <t>NIP/UBA/SUNMBOYE MARTHA TEMILOLA/MOB/UTO/IVY LEAGUE ASS/oxford brooks m/25229222</t>
  </si>
  <si>
    <t>NIP/FBN/IWEKA OBIOMA CHIAMAKA/FBNMOBILE:IVY LEAGUE ASSOCIATES LTD/CLASSES FOR BT</t>
  </si>
  <si>
    <t>NIP/FBN/OCHEJE COSMOS OMEDE/USSD_OCHEJE COSMOS OMEDE</t>
  </si>
  <si>
    <t>NIP/UBA/CHRISTY OMOWUNMI BUZUGBE/MOB2/UTO/To IVY LTD/g</t>
  </si>
  <si>
    <t>NIP/OPAY/HALIYAH AYOMIDE HAROON/Transfer from HALIYAH AYOMIDE HAROON</t>
  </si>
  <si>
    <t>NIP Charge:Fund Movement 2 - Out</t>
  </si>
  <si>
    <t>Fund Movement 2 - Out/CIB//NIP TFR TO IVY LEAGUE ASSOCIATES LIMITED/GTB</t>
  </si>
  <si>
    <t>Lecture F es Ogunseye| TRF FRM BIASHARA NZURI AGENCY TO IVY LEAGUE ASSOCIATES LT</t>
  </si>
  <si>
    <t>NIP/GTB/OMONIYI  OLUWAFEMI ADETAYO/Balance  50 Percent payment  for online class</t>
  </si>
  <si>
    <t>Pymt| TRF FRM ONYEMAECHI EMDIN TO IVY LEAGUE ASSOCIATES LTD</t>
  </si>
  <si>
    <t>NIP/FBN/NWANOSIKE NKIRU CHIBUONUM/FBNMOBILE:IVY LEAGUE ASSOCIATES LTD/TUTORIAL A</t>
  </si>
  <si>
    <t>NIP/UBA/JEBE ADEBANJO OLUWAPELUMI/MOB/UTO/IVY LEAGUE ASS/tutorial Adeban/2527093</t>
  </si>
  <si>
    <t>NIP/GTB/AIGBEDION  GODSPOWER ABIODUN/NIP Inflow from AIGBEDION  GODSPOWER ABIODU</t>
  </si>
  <si>
    <t>NIP/ABN/AYOBAMI OREOLUWA ODUDE-183-DIAMOND SWAG/TRFFR and AA tuitionFRM AYOBAMI</t>
  </si>
  <si>
    <t>Oluwatoyin Adewunmi SBL Dec| TRF FRM OLUWADEMILADE DARREL AKANFE TO IVY LEAGUE A</t>
  </si>
  <si>
    <t>TRANSFER BETWEEN CUSTOMERS via GTWORLD Standard lecture and revision Intra Transfer REF:012453381400319198864000000202408131540 from NEGEDU, JOHN UNEKWU-OJO to IVY LEAGUE ASSOCIATES LIMITED</t>
  </si>
  <si>
    <t>Electronic Money Transfer Levy 13082024 Electronic Money Transfer Levy - 13/08/2024</t>
  </si>
  <si>
    <t>TRANSFER BETWEEN CUSTOMERS via GTWORLD Eno Intra Transfer REF:012453381403804936484000000202408140514 from ETUK , ENO SUNDAY to IVY LEAGUE ASSOCIATES LIMITED</t>
  </si>
  <si>
    <t>Electronic Money Transfer Levy 14082024 Electronic Money Transfer Levy - 14/08/2024</t>
  </si>
  <si>
    <t>TRANSFER BETWEEN CUSTOMERS 000004240815071617975723531482|MOB/UTO/IVY LEAGUE ASS/part payment of/25231630891|25231630891||DADA JESUTOFUNMI DAMILOLA REF:000004240815071617975723531482</t>
  </si>
  <si>
    <t>TRANSFER BETWEEN CUSTOMERS 000015240815103941171324028498|Fund Movement 2 - Out|271334130||IVY LEAGUE ASSOCIATES LTD REF:000015240815103941171324028498</t>
  </si>
  <si>
    <t>Electronic Money Transfer Levy 15082024 Electronic Money Transfer Levy - 15/08/2024</t>
  </si>
  <si>
    <t>TRANSFER BETWEEN CUSTOMERS via GTWORLD , Intra Transfer REF:012453381400042877634000000202408180657 from AKINGBADE, AKINSOLA OLUWASEUN to IVY LEAGUE ASSOCIATES LIMITED</t>
  </si>
  <si>
    <t>Electronic Money Transfer Levy 18082024 Electronic Money Transfer Levy - 18/08/2024</t>
  </si>
  <si>
    <t>TRANSFER BETWEEN CUSTOMERS via Internet Banking Oluwatunmise Ogunmola - OBU-ACCA Registration from OGUNMOLA OLUWATUNMISE OLUWAPEL to IVY LEAGUE ASSOCIATES LIMITED</t>
  </si>
  <si>
    <t>TRANSFER BETWEEN CUSTOMERS via GTWORLD OBU PROJECT MENTORSHIP Intra Transfer REF:012453381401069179517500000202408191257 from SHODUNKE, FOLORUNSHO FEMI to IVY LEAGUE ASSOCIATES LIMITED</t>
  </si>
  <si>
    <t>TRANSFER BETWEEN CUSTOMERS 090110240819142913971540089600|Transfer/AFM lecture / To IVY LEAGUE ASSOCIATES LIMITED/0124533814|1724074153766||OYEWUNMI TIMOTHY OYEDEPO REF:090110240819142913971540089600</t>
  </si>
  <si>
    <t>Electronic Money Transfer Levy 19082024 Electronic Money Transfer Levy - 19/08/2024</t>
  </si>
  <si>
    <t>NIP/NIBSS/RENMONEY MICROFINANCE BANK LIMITED/Payment to 1013300084 from 35896869-Kasimawo</t>
  </si>
  <si>
    <t>NIP/FBN/OBAZEE ENOYOZE/188-//TUITION</t>
  </si>
  <si>
    <t>07-Aug-2024 04:46 PM</t>
  </si>
  <si>
    <t>08-Aug-2024 08:19 AM</t>
  </si>
  <si>
    <t>09-Aug-2024 07:56 PM</t>
  </si>
  <si>
    <t>11-Aug-2024 06:44 AM</t>
  </si>
  <si>
    <t>12-Aug-2024 09:11 AM</t>
  </si>
  <si>
    <t>15-Aug-2024 06:10 PM</t>
  </si>
  <si>
    <t>15-Aug-2024 09:05 PM</t>
  </si>
  <si>
    <t>18-Aug-2024 02:51 PM</t>
  </si>
  <si>
    <t>22-Aug-2024 06:38 AM</t>
  </si>
  <si>
    <t>24-Aug-2024 11:15 AM</t>
  </si>
  <si>
    <t>25-Aug-2024 08:35 AM</t>
  </si>
  <si>
    <t>CBE PAYMENT(JULY CBE RMTTNC)// TRF TO SEACRON EDUCATIONAL NIGERIA LIMITED</t>
  </si>
  <si>
    <t>NIP/GTB/MUDE OGHENETEDJERE GLADYS/Part payment for CBE</t>
  </si>
  <si>
    <t>NIP/GTB/OSUOLALE  ZAINAB OLUWATOBI/Exam Fee Paper</t>
  </si>
  <si>
    <t>NIP/ABN/MOROUNKEJI ADEOLA OYEKAN/TRFMA top upFRM MOROUNKEJI ADEOLA OYEKAN TO IVY</t>
  </si>
  <si>
    <t>NIP/UBA/FANIYAN ADEOLUWA CATHERINE/MOB/UTO/IVY LEAGUE ASS/FA/25175086151</t>
  </si>
  <si>
    <t>CBE-REFUNDS// TRF TO JOSHUA TOLULOLA OKUNLOLA</t>
  </si>
  <si>
    <t>NIP/STBC/JESSICA EFURU OKOROAFOR/FA Exam</t>
  </si>
  <si>
    <t>NIP/ABN/TEMIDAYO EBENEZER ADEBIYI/TRFTemidayo Adebiyi CBLFRM TEMIDAYO EBENEZER A</t>
  </si>
  <si>
    <t>NIP/WBP/HAKEEMAT ALAGBE/ZENITH BANK-BT CBE exam</t>
  </si>
  <si>
    <t>SMS Notification Charge Aug 2024</t>
  </si>
  <si>
    <t>20-Aug-2024 02:48 PM</t>
  </si>
  <si>
    <t>20-Aug-2024 05:07 AM</t>
  </si>
  <si>
    <t>20-Aug-2024 07:42 PM</t>
  </si>
  <si>
    <t>20-Aug-2024 02:22 PM</t>
  </si>
  <si>
    <t>21-Aug-2024 04:36 AM</t>
  </si>
  <si>
    <t>22-Aug-2024 02:59 PM</t>
  </si>
  <si>
    <t>22-Aug-2024 12:40 PM</t>
  </si>
  <si>
    <t>23-Aug-2024 10:42 AM</t>
  </si>
  <si>
    <t>23-Aug-2024 03:49 PM</t>
  </si>
  <si>
    <t>23-Aug-2024 10:34 AM</t>
  </si>
  <si>
    <t>23-Aug-2024 06:01 PM</t>
  </si>
  <si>
    <t>23-Aug-2024 04:32 PM</t>
  </si>
  <si>
    <t>24-Aug-2024 07:17 AM</t>
  </si>
  <si>
    <t>24-Aug-2024 03:10 PM</t>
  </si>
  <si>
    <t>24-Aug-2024 01:20 PM</t>
  </si>
  <si>
    <t>25-Aug-2024 10:25 AM</t>
  </si>
  <si>
    <t>25-Aug-2024 08:34 AM</t>
  </si>
  <si>
    <t>26-Aug-2024 12:47 PM</t>
  </si>
  <si>
    <t>26-Aug-2024 12:46 PM</t>
  </si>
  <si>
    <t>26-Aug-2024 03:36 PM</t>
  </si>
  <si>
    <t>26-Aug-2024 10:45 AM</t>
  </si>
  <si>
    <t>26-Aug-2024 09:04 AM</t>
  </si>
  <si>
    <t>26-Aug-2024 10:55 AM</t>
  </si>
  <si>
    <t>26-Aug-2024 05:02 PM</t>
  </si>
  <si>
    <t>NIP/ECO/AFOLABI DAMILOLA GEORGE/REFPC1419108142925 BO AFOLABI DAMILOLA GEORGE IF</t>
  </si>
  <si>
    <t>NIP/WBP/ABAYOMI  FEMI-TAIWO/ZENITH BANK-OBU Mentorship Fee</t>
  </si>
  <si>
    <t>NIP/FBN/OTITOJU ADEJOKE PRISCILLIA/FBNMOBILE:IVY LEAGUE ASSOCIATES LTD/SBR LECTU</t>
  </si>
  <si>
    <t>For pre recorded videos| TRF FRM OLUBUKOLA MARIAN ADESANYA TO IVY LEAGUE ASSOCIA</t>
  </si>
  <si>
    <t>NIP/STBC/AKUHWA  KWEN/Performance Mgt  Dec  2024</t>
  </si>
  <si>
    <t>NIP/ABN/IFEOMA JULIET EJIOFOR/TRFAdvance payment for tuitionFRM IFEOMA JULIET EJ</t>
  </si>
  <si>
    <t>NIP/TAJ/NUHU IDRIS MUHAMMAD/NIP/Nuhu Muhammad Idris</t>
  </si>
  <si>
    <t>NIP/PALM/YETUNDE ADEBUKOLA IDOWU/Anuoluwapo Mentoring</t>
  </si>
  <si>
    <t>NIP/OPAY/TOSIN ESTHER BAMIDELE/afm intensive balance</t>
  </si>
  <si>
    <t>NIP/FBN/MUOMELITE MOSES UCHECHUKWU/FBNMOBILE:IVY LEAGUE ASSOCIATES LTD/F3</t>
  </si>
  <si>
    <t>NIP/FBN/ANUMBA UZOAMAKA JUDITH/FBNMOBILE:IVY LEAGUE ASSOCIATES LTD/FM</t>
  </si>
  <si>
    <t>NIP/ABN/CHRISTOPHER OLUWASEYI AYENI/TRFTutorial BalanceFRM CHRISTOPHER OLUWASEYI</t>
  </si>
  <si>
    <t>NIP/ABN/CYNTHIA NNENNA OKENNA/NIP1010084CYNTHIA NNENNA OKENNA</t>
  </si>
  <si>
    <t>NIP/ABN/CYNTHIA NNENNA OKENNA/NIPIVY LEAGUE ASSOCIATES LTD1010084CYNTHIA NNENNA</t>
  </si>
  <si>
    <t>Andrew Amahwe| TRF FRM ANDREW OMOEFE AMAHWE TO IVY LEAGUE ASSOCIATES LTD</t>
  </si>
  <si>
    <t>NIP/VFD/PocketApp-david chukwueku atewe/NIP/david atewe to IVY LEAGUE ASSOCIATES</t>
  </si>
  <si>
    <t>NIP/STBC/FAVOUR OMOSORIA OLAJIDE-GEORGE/From favour</t>
  </si>
  <si>
    <t>ACCA knowledge level-Idowu Bolutife| TRF FRM BOLUTIFE FADEKE IDOWU TO IVY LEAGUE</t>
  </si>
  <si>
    <t>NIP/GTB/AKPONOVWE LUCKY OBORAVWOWHORUE/Cash transfer</t>
  </si>
  <si>
    <t>TRANSFER BETWEEN CUSTOMERS viaGAPS638590701439934372-1188443157INVESTMENTSfromIVYLEAGUEASSOCIATESLIMITEDtoMERISTEMWEALTHMANAGEMENTLTDREF:0124533814188443157000000</t>
  </si>
  <si>
    <t>TRANSFER BETWEEN CUSTOMERS via GTWORLD AFM class Intra Transfer REF:012453381401174259604500000202408202119 from ODEKUNLE, ODEBIYI OMOTAYO to IVY LEAGUE ASSOCIATES LIMITED</t>
  </si>
  <si>
    <t>Electronic Money Transfer Levy 20082024 Electronic Money Transfer Levy - 20/08/2024</t>
  </si>
  <si>
    <t>TRANSFER BETWEEN CUSTOMERS via GTWORLD SBR LECTURES Intra Transfer REF:012453381402090574514500000202408210735 from OMUETI SANDRA OSASUMWEN to IVY LEAGUE ASSOCIATES LIMITED</t>
  </si>
  <si>
    <t>TRANSFER BETWEEN CUSTOMERS via Internet Banking OBU from AKINULI, OLUFUNMI VICTORIA to IVY LEAGUE ASSOCIATES LIMITED</t>
  </si>
  <si>
    <t>Electronic Money Transfer Levy 21082024 Electronic Money Transfer Levy - 21/08/2024</t>
  </si>
  <si>
    <t>TRANSFER BETWEEN CUSTOMERS 100004240823150902118344973920|registration and sbr class|100004240823150902118344973920||ISA OLASIJI LAYENI REF:100004240823150902118344973920</t>
  </si>
  <si>
    <t>TRANSFER BETWEEN CUSTOMERS 100033240823153438000006102573|ATX|100033240823153438000006102573||UCHENNA LILIAN UGOCHUKWU REF:100033240823153438000006102573</t>
  </si>
  <si>
    <t>TRANSFER BETWEEN CUSTOMERS via GTWORLD Folayemi Akindugbagbe -Tution Intra Transfer REF:012453381401511051695000000202408231811 from AKINDUGBAGBE FOLAYEMI FLORENCE to IVY LEAGUE ASSOCIATES LIMITED</t>
  </si>
  <si>
    <t>TRANSFER BETWEEN CUSTOMERS via GTWORLD Lecture and Initial registration Intra Transfer REF:012453381402095496284000000202408231831 from AKPOJEVWE DEBORAH ONOME to IVY LEAGUE ASSOCIATES LIMITED</t>
  </si>
  <si>
    <t>Electronic Money Transfer Levy 23082024 Electronic Money Transfer Levy - 23/08/2024</t>
  </si>
  <si>
    <t>Electronic Money Transfer Levy 24082024 Electronic Money Transfer Levy - 24/08/2024</t>
  </si>
  <si>
    <t>TRANSFER BETWEEN CUSTOMERS via GTWORLD OBU mentorship fee Intra Transfer REF:012453381404630030147500000202408261455 from ADEGBITE MARYAM IFEOLUWA to IVY LEAGUE ASSOCIATES LIMITED</t>
  </si>
  <si>
    <t>TRANSFER BETWEEN CUSTOMERS via GTWORLD SBR standard class Intra Transfer REF:012453381401486030144000000202408261628 from IWUANYANWU AMARACHI PROMISE to IVY LEAGUE ASSOCIATES LIMITED</t>
  </si>
  <si>
    <t>Electronic Money Transfer Levy 26082024 Electronic Money Transfer Levy - 26/08/2024</t>
  </si>
  <si>
    <t>TRANSFER BETWEEN CUSTOMERS 100002240824120703000963714126|lecture fee | Lemonade Technology Limited|00000963714126||Lemonade Technology Limited REF:100002240824120703000963714126-Kingsley Okuh</t>
  </si>
  <si>
    <t>NIP/PBNL/IVY LEAGUE ASSOCIATES LTD/TR57883404-Abimbola Ogungbesan</t>
  </si>
  <si>
    <t>TRANSFER BETWEEN CUSTOMERS via GTWORLD Balance Intra Transfer REF:012453381406643201361000000202408270625 from OKANLAWON HAMED SEGUN to IVY LEAGUE ASSOCIATES LIMITED</t>
  </si>
  <si>
    <t>TRANSFER BETWEEN CUSTOMERS viaGAPS638603712855454649-1189289930LIQUIDATIONOFMATUREDFIXTIPfromMERISTEMWEALTHMANAGEMENTLTDtoIVYLEAGUEASSOCIATESLIMITEDREF:0003603726189289930000000</t>
  </si>
  <si>
    <t>Electronic Money Transfer Levy 27082024 Electronic Money Transfer Levy - 27/08/2024</t>
  </si>
  <si>
    <t>TRANSFER BETWEEN CUSTOMERS via GTWORLD Tutorial on FR Intra Transfer REF:012453381405597895924000000202408280609 from JOSEPH RITA MAYOWA to IVY LEAGUE ASSOCIATES LIMITED</t>
  </si>
  <si>
    <t>TRANSFER BETWEEN CUSTOMERS via GTWORLD Tuition fee Intra Transfer REF:012453381401702373221000000202408280836 from AKINYOOLA JOSHUA PELUMI to IVY LEAGUE ASSOCIATES LIMITED</t>
  </si>
  <si>
    <t>TRANSFER BETWEEN CUSTOMERS viaGAPS638601177178980257-1189071608LECTURERLOANfromIVYLEAGUEASSOCIATESLIMITEDtoSHOTANDEHAFEEZOLADIPUPOREF:0124533814189071608000000</t>
  </si>
  <si>
    <t>TRANSFER BETWEEN CUSTOMERS 000021240828110838200000012786|Ft|NG-013-240828-125137897-636509-120||PRISCILLA GBEMISOLA UKPABIO REF:000021240828110838200000012786</t>
  </si>
  <si>
    <t>Electronic Money Transfer Levy 28082024 Electronic Money Transfer Levy - 28/08/2024</t>
  </si>
  <si>
    <t>TRANSFER BETWEEN CUSTOMERS 000008240829064911951958307407|DGBNK2:Vulte FT From: DEBORAH IFEOLUWA AKANDE To: IVY LEAGUE ASSOCIATES LIMITED: 1ECF5DDD44638605109|MB3032240829064911109519220660||REF:000008240829064911951958307407</t>
  </si>
  <si>
    <t>TRANSFER BETWEEN CUSTOMERS 100033240829115632000826271421|New student Reg. Fee|100033240829115632000826271421||ESTHER OLUWAPELUMI OLADUNMOYE REF:100033240829115632000826271421</t>
  </si>
  <si>
    <t>TRANSFER BETWEEN CUSTOMERS 000014240829195131249788969877|TRFPM TAXFRM SAHEED OLASENI SALAMI TO IVY LEAGUE ASSOCIATES LIMITED|000014240829195028286750164779||SAHEED OLASENI SALAMI REF:000014240829195131249788969877</t>
  </si>
  <si>
    <t>Electronic Money Transfer Levy 29082024 Electronic Money Transfer Levy - 29/08/2024</t>
  </si>
  <si>
    <t>TRANSFER BETWEEN CUSTOMERS 090110240830091747125549350607|NIP/Tuition fee / OMOBUSOLA PATRICIA SHONUBI to IVY LEAGUE ASSOCIATE/0124533814|1725005867222||PocketApp-OMOBUSOLA PATRICIA SHONUBI REF:090110240830091747125549350607</t>
  </si>
  <si>
    <t>Electronic Money Transfer Levy 30082024 Electronic Money Transfer Levy - 30/08/2024</t>
  </si>
  <si>
    <t>TRANSFER BETWEEN CUSTOMERS 000012240831011400658001381424|Balance for Lectures|7441-2||OMOWUNMI MORENIKE AGUNBIADE REF:000012240831011400658001381424</t>
  </si>
  <si>
    <t>TRANSFER BETWEEN CUSTOMERS via GTWORLD Balance Intra Transfer REF:01245338140209057451500000202408310831 from OMUETI SANDRA OSASUMWEN to IVY LEAGUE ASSOCIATES LIMITED</t>
  </si>
  <si>
    <t>Electronic Money Transfer Levy 31082024 Electronic Money Transfer Levy - 31/08/2024</t>
  </si>
  <si>
    <t>TRANSFER BETWEEN CUSTOMERS via GTWORLD ACCA Tutorial and New Student Registration fee Intra Transfer REF:012453381401275726349500000202408312225 from OSOBA TAIWO PETER to IVY LEAGUE ASSOCIATES LIMITED</t>
  </si>
  <si>
    <t>Electronic Money Transfer Levy 01092024 Electronic Money Transfer Levy - 01/09/2024</t>
  </si>
  <si>
    <t>TRANSFER BETWEEN CUSTOMERS via GTWORLD , Intra Transfer REF:012453381405570576889500000202409021519 from HASSAN, BELLO ABDULLAHI to IVY LEAGUE ASSOCIATES LIMITED</t>
  </si>
  <si>
    <t>Electronic Money Transfer Levy 02092024 Electronic Money Transfer Levy - 02/09/2024</t>
  </si>
  <si>
    <t>27-Aug-2024 05:34 PM</t>
  </si>
  <si>
    <t>27-Aug-2024 07:08 PM</t>
  </si>
  <si>
    <t>27-Aug-2024 03:27 PM</t>
  </si>
  <si>
    <t>27-Aug-2024 11:46 AM</t>
  </si>
  <si>
    <t>28-Aug-2024 06:53 PM</t>
  </si>
  <si>
    <t>28-Aug-2024 08:43 AM</t>
  </si>
  <si>
    <t>28-Aug-2024 05:40 PM</t>
  </si>
  <si>
    <t>28-Aug-2024 06:31 PM</t>
  </si>
  <si>
    <t>28-Aug-2024 02:14 PM</t>
  </si>
  <si>
    <t>28-Aug-2024 09:13 AM</t>
  </si>
  <si>
    <t>28-Aug-2024 03:45 PM</t>
  </si>
  <si>
    <t>29-Aug-2024 09:05 AM</t>
  </si>
  <si>
    <t>29-Aug-2024 07:44 PM</t>
  </si>
  <si>
    <t>29-Aug-2024 04:49 AM</t>
  </si>
  <si>
    <t>29-Aug-2024 08:55 PM</t>
  </si>
  <si>
    <t>29-Aug-2024 04:14 PM</t>
  </si>
  <si>
    <t>29-Aug-2024 11:22 AM</t>
  </si>
  <si>
    <t>29-Aug-2024 07:20 PM</t>
  </si>
  <si>
    <t>29-Aug-2024 10:01 AM</t>
  </si>
  <si>
    <t>30-Aug-2024 10:01 AM</t>
  </si>
  <si>
    <t>30-Aug-2024 06:50 PM</t>
  </si>
  <si>
    <t>30-Aug-2024 12:06 PM</t>
  </si>
  <si>
    <t>30-Aug-2024 01:03 PM</t>
  </si>
  <si>
    <t>30-Aug-2024 07:26 AM</t>
  </si>
  <si>
    <t>30-Aug-2024 09:33 AM</t>
  </si>
  <si>
    <t>31-Aug-2024 10:26 AM</t>
  </si>
  <si>
    <t>31-Aug-2024 11:55 AM</t>
  </si>
  <si>
    <t>31-Aug-2024 12:42 PM</t>
  </si>
  <si>
    <t>31-Aug-2024 09:32 AM</t>
  </si>
  <si>
    <t>31-Aug-2024 08:29 PM</t>
  </si>
  <si>
    <t>01-Sep-2024 10:35 AM</t>
  </si>
  <si>
    <t>01-Sep-2024 08:17 AM</t>
  </si>
  <si>
    <t>01-Sep-2024 08:04 AM</t>
  </si>
  <si>
    <t>01-Sep-2024 10:05 AM</t>
  </si>
  <si>
    <t>01-Sep-2024 02:51 PM</t>
  </si>
  <si>
    <t>01-Sep-2024 10:06 AM</t>
  </si>
  <si>
    <t>02-Sep-2024 09:01 AM</t>
  </si>
  <si>
    <t>02-Sep-2024 10:56 AM</t>
  </si>
  <si>
    <t>02-Sep-2024 09:11 AM</t>
  </si>
  <si>
    <t>02-Sep-2024 07:05 PM</t>
  </si>
  <si>
    <t>NIP/ABN/WURAOLA OLUWADUNSIN OLORUNTOBA/TRFAFM Mock S24FRM WURAOLA OLUWADUNSIN OL</t>
  </si>
  <si>
    <t>NIP/OPAY/JOEL OPEOLUWA OMOTOLA/Transfer from JOEL OPEOLUWA OMOTOLA</t>
  </si>
  <si>
    <t>Balance - Idowu Bolutife| TRF FRM BOLUTIFE FADEKE IDOWU TO IVY LEAGUE ASSOCIATES</t>
  </si>
  <si>
    <t>NIP/GTB/IPINLAYE AYODEJI OLANREWAJU/OBU for November submission</t>
  </si>
  <si>
    <t>NIP/UBA/WILLAIMS ABIDEMI OMOLEGHO/MOB/UTO/IVY LEAGUE ASS/balance payment/2546848</t>
  </si>
  <si>
    <t>NIP/ABN/QUWIYU  AKANNI SALAAM/TRFAFM MOCK FEEFRM QUWIYU  AKANNI SALAAM TO IVY LE</t>
  </si>
  <si>
    <t>NIP/ABN/IFEOMA JULIET EJIOFOR/TRFFA training feeFRM IFEOMA JULIET EJIOFOR TO IVY</t>
  </si>
  <si>
    <t>NIP/KUDA/OGUNBUYIDE,  M  MOYINOLUWA/AFM LECTURE VIDEOS</t>
  </si>
  <si>
    <t>NIP/ABN/JULIET ANASTASIA NNAJI/TRFpayment for TX and PMFRM JULIET ANASTASIA NNAJ</t>
  </si>
  <si>
    <t>NIP/FBN/FASHADE OLUWATOBI DAVID/FBNMOBILE:IVY LEAGUE ASSOCIATES LTD/COURSE FEE</t>
  </si>
  <si>
    <t>NIP/JAIZ/MUSADDIQ ADO BALA TALLE/IFO IVY LEAGUE ASSOCIATES LTD Musaddiq Talle- A</t>
  </si>
  <si>
    <t>NIP/VFD/PocketApp-IFEANYICHUKWU EMEAGWAI/NIP/Balance for SBR / IFEANYICHUKWU  EM</t>
  </si>
  <si>
    <t>NIP/GTB/KEWA  HARUN SAMAILA/NIP Inflow from KEWA  HARUN SAMAILA</t>
  </si>
  <si>
    <t>NIP/SCB/AYODEJI DADA/Balance sbr intensive</t>
  </si>
  <si>
    <t>NIP/UBA/ABIOLA MOJISOLA AJIBODE/MOB/UTO/IVY LEAGUE ASS/ACCA LECTURE /25490937077</t>
  </si>
  <si>
    <t>NIP/STBC/MOFOLUKE OLUWAGBEMISOLA SANNI/MA Class and revision</t>
  </si>
  <si>
    <t>NIP/FBN/OKOYE KENECHUKWU MARTINS/FBNMOBILE:IVY LEAGUE ASSOCIATES LTD/AFM ACCA TU</t>
  </si>
  <si>
    <t>NIP/UBA/OLADEJO SAMUEL OLUSEYE/MOB/UTO/IVY LEAGUE ASS/DipIFR/25489350930</t>
  </si>
  <si>
    <t>NIP/NIBSS/Adejumo Jadesola/December 2024 standard cl</t>
  </si>
  <si>
    <t>NIP/WBP/BOLANLE  SADIKU/ZENITH BANK-SBL balance</t>
  </si>
  <si>
    <t>NIP/WBP/ABIMBOLA FEYISETAN/ZENITH BANK-</t>
  </si>
  <si>
    <t>NIP/FBN/OBAZEE ENOYOZE/ATM_OBAZEE ENOYOZE</t>
  </si>
  <si>
    <t>NIP/UBA/LOIS OREOLUWA ALAKA/MOB/UTO/IVY LEAGUE ASS/ACCA Tutors/25500835245</t>
  </si>
  <si>
    <t>NIP/GTB/ADAGBOR   CHIEDU DENNIS/Balance of tuition fees ACCA</t>
  </si>
  <si>
    <t>NIP/FBN/OKPAMEN IGHO/FBNMOBILE:IVY LEAGUE ASSOCIATES LTD/NONE</t>
  </si>
  <si>
    <t>NIP/FBN/AYOADE TOMISIN VICTORIA/FBNMOBILE:IVY LEAGUE ASSOCIATES LTD/NONE</t>
  </si>
  <si>
    <t>NIP/ABN/AYOBAMI OREOLUWA ODUDE-183-DIAMOND SWAG/TRFOutstanding BalanceFRM AYOBAM</t>
  </si>
  <si>
    <t>:ETZ INFLOW 09FG2408310931541193Y8HPP:TUTORIAL OLAITAN SALAWU FR</t>
  </si>
  <si>
    <t>NIP/OPAY/OLUWAGBEMIGA STEPHEN AKINSEYE/Transfer from OLUWAGBEMIGA STEPHEN AKINSE</t>
  </si>
  <si>
    <t>NIP/UBA/ABIGAIL NKWOR IFEOMA/MOB2/UTO/To IVY LTD/I</t>
  </si>
  <si>
    <t>NIP/UBA/ONYEBUCHI JULIANA CHINEME/MOB/UTO/IVY LEAGUE ASS/REGISTRATION/TU/2553327</t>
  </si>
  <si>
    <t>NIP Charge:Expenses - Salary10(Trans alw)</t>
  </si>
  <si>
    <t>NIP Charge:Expenses - Salary7(Trans alw)</t>
  </si>
  <si>
    <t>NIP Charge:Expenses - Salary8(Trans alw)</t>
  </si>
  <si>
    <t>NIP Charge:Expenses - Salary9(Trans alw)</t>
  </si>
  <si>
    <t>EXPENSES - GENERAL(REIMB T.FARE)// TRF TO OLUMIDE AYODELE EBIETOMIYE</t>
  </si>
  <si>
    <t>Expenses - Salary10(Trans alw)/CIB//NIP TFR TO AKEEM OLAYINKA LAWANSON/PALM</t>
  </si>
  <si>
    <t>Expenses - Salary8(Trans alw)/CIB//NIP TFR TO LUCKY ISHAYA MUSA/ABN</t>
  </si>
  <si>
    <t>Expenses - Salary7(Trans alw)/CIB//NIP TFR TO EBIETOMIYE OLUMIDE AYODELE/GTB</t>
  </si>
  <si>
    <t>Expenses - Salary9(Trans alw)/CIB//NIP TFR TO OJONGBEDE BLESSING OLUWATOMISI/GTB</t>
  </si>
  <si>
    <t>PLANT&amp;MACHINERY(REIM REPAIR OF GEN// TRF TO OLUMIDE AYODELE EBIETOMIYE</t>
  </si>
  <si>
    <t>EXPENSES - GENERAL(PETTY)// TRF TO OLUMIDE AYODELE EBIETOMIYE</t>
  </si>
  <si>
    <t>Expenses - Salary5/CIB//NIP TFR TO AKEEM OLAYINKA LAWANSON/PALM</t>
  </si>
  <si>
    <t>Expenses - Salary6/CIB//NIP TFR TO TAIWO ADURAGBEMI OLAYINKA/ABN</t>
  </si>
  <si>
    <t>FUND MOVEMENT 3 -OUT(JUBILEE EXAM)// TRF TO IVY LEAGUE ASSOCIATES LTD -  CBE</t>
  </si>
  <si>
    <t>FUND MOVEMENT 4 -OUT(SOLARIN EXAM)// TRF TO IVY LEAGUE ASSOCIATES LTD -  CBE</t>
  </si>
  <si>
    <t>NIP/STBC/BENJAMIN ONYEKACHUKWU UGBOH/Registration</t>
  </si>
  <si>
    <t>NIP/UBA/OLUWAKEMI BOLAJI OKUWA/MOB/UTO/IVY LEAGUE ASS/Okuwa Precious /2556421660</t>
  </si>
  <si>
    <t>27-Aug-2024 10:10 AM</t>
  </si>
  <si>
    <t>27-Aug-2024 10:18 AM</t>
  </si>
  <si>
    <t>28-Aug-2024 05:50 AM</t>
  </si>
  <si>
    <t>31-Aug-2024 08:13 PM</t>
  </si>
  <si>
    <t>01-Sep-2024 02:53 PM</t>
  </si>
  <si>
    <t>:ETZ INFLOW 09FG2408271010279110HCVJH:GRACE OGHENEKARO OBONYANO TO</t>
  </si>
  <si>
    <t>:ETZ INFLOW 09FG240827102331813JE88BN:GRACE OGHENEKARO OBONYANO TO</t>
  </si>
  <si>
    <t>NIP/UBA/ORIYE IYANUAYO EMMANUEL/MOB/UTO/IVY LEAGUE ASS/standard lectur/254516002</t>
  </si>
  <si>
    <t>CBE PAYMENT(AUG CBE RMTTNC)// TRF TO SEACRON EDUCATIONAL NIGERIA LIMITED</t>
  </si>
  <si>
    <t>03-Sep-2024 10:03 AM</t>
  </si>
  <si>
    <t>04-Sep-2024 07:52 PM</t>
  </si>
  <si>
    <t>05-Sep-2024 03:59 PM</t>
  </si>
  <si>
    <t>05-Sep-2024 04:58 PM</t>
  </si>
  <si>
    <t>05-Sep-2024 06:44 AM</t>
  </si>
  <si>
    <t>05-Sep-2024 05:58 AM</t>
  </si>
  <si>
    <t>05-Sep-2024 08:58 AM</t>
  </si>
  <si>
    <t>05-Sep-2024 03:47 PM</t>
  </si>
  <si>
    <t>06-Sep-2024 04:44 AM</t>
  </si>
  <si>
    <t>06-Sep-2024 01:13 PM</t>
  </si>
  <si>
    <t>06-Sep-2024 04:17 PM</t>
  </si>
  <si>
    <t>06-Sep-2024 10:44 AM</t>
  </si>
  <si>
    <t>06-Sep-2024 10:02 AM</t>
  </si>
  <si>
    <t>07-Sep-2024 04:46 PM</t>
  </si>
  <si>
    <t>07-Sep-2024 03:35 PM</t>
  </si>
  <si>
    <t>07-Sep-2024 11:33 AM</t>
  </si>
  <si>
    <t>08-Sep-2024 07:13 AM</t>
  </si>
  <si>
    <t>08-Sep-2024 07:23 AM</t>
  </si>
  <si>
    <t>08-Sep-2024 09:22 AM</t>
  </si>
  <si>
    <t>08-Sep-2024 09:18 AM</t>
  </si>
  <si>
    <t>NIP/GTB/SULEIMAN MUHAMMAD MUSTAPHA/Outstanding</t>
  </si>
  <si>
    <t>NIP/UBA/AYODELE oluwamayowa ZACCHAEUS/MOB/UTO/IVY LEAGUE ASS/lecture balanc/2560</t>
  </si>
  <si>
    <t>NIP/ECO/AFOLABI DAMILOLA GEORGE/REFPC1461355106688 BO AFOLABI DAMILOLA GEORGE IF</t>
  </si>
  <si>
    <t>NIP/ECO/JESUTOSIN ADEWOYE/REFNGA1588693020 BO JESUTOSIN ADEWOYE IFO IVY LEA</t>
  </si>
  <si>
    <t>FUND MOVEMENT6-OUT-GRACE O.TUITION// TRF TO    IVY LEAGUE ASSOCIATES LTD</t>
  </si>
  <si>
    <t>FUND MOVEMENT 5-OUT(ORIYE TUITION)// TRF TO    IVY LEAGUE ASSOCIATES LTD</t>
  </si>
  <si>
    <t>EXPENSES-GENARAL(BPP ECR)2// TRF TO GARUBA   AMIDU</t>
  </si>
  <si>
    <t>EXPENSES - PHONE/DATA(DATA REINB))// TRF TO OLUMIDE AYODELE EBIETOMIYE</t>
  </si>
  <si>
    <t>EXPENSES-GENERAL (BPP ECR)// TRF TO GARUBA   AMIDU</t>
  </si>
  <si>
    <t>CONSULTANT FEE2// TRF TO GOODNESS MOSOGOFOLUWA AYODEJI</t>
  </si>
  <si>
    <t>FUND MOVEMENT 6-OUT(PROJECTS)// TRF TO IVY LEAGUE ASSOCIATES LTD-PROJECTS</t>
  </si>
  <si>
    <t>NIP/STBC/OLAWALE FRANCIS BURAIMOH/REG FEE FOR STANDARD LECTURES- FR AND AA</t>
  </si>
  <si>
    <t>NIP/FBN/KAKA MARIA AUDU/FBNMOBILE:IVY LEAGUE ASSOCIATES LTD/SBL MATERIALS</t>
  </si>
  <si>
    <t>NIP/STBC/OLAWALE FRANCIS BURAIMOH/FIRST INSTALLMENT - LECTURE FEE - STAND</t>
  </si>
  <si>
    <t>NIP/WBP/ABIGEAL BLESSING OAMEN/ZENITH BANK-Abigeal oamen</t>
  </si>
  <si>
    <t>NIP/OPAY/ADETUTU OLUFUNMILOLA OSHAGBAMI/Transfer from ADETUTU OLUFUNMILOLA OSHAG</t>
  </si>
  <si>
    <t>NIP/ABN/IDARA EMMANUEL EKANEM/TRFlecture fee for SBR and AAA - IdaraFRM IDARA EM</t>
  </si>
  <si>
    <t>NIP/STBC/PHILIPPA CHUKWUNONSO OKONKWO/Acca class tuition fee</t>
  </si>
  <si>
    <t>NIP/UBA/ABIOLA MOJISOLA AJIBODE/MOB/UTO/IVY LEAGUE ASS/tuition /25658820259</t>
  </si>
  <si>
    <t>NIP/KUDA/MOSES, CHISOM IDONGESIT/BSC MENTORSHIP - MOSES</t>
  </si>
  <si>
    <t>NIP/STBC/ANUOLUWAPO ABIDEMI OYELANA/Lecture advance  2papers</t>
  </si>
  <si>
    <t>NIP/ABN/OPEYEMI VICTORIA ADENIRAN/TRFFr AAFRM OPEYEMI VICTORIA ADENIRAN TO IVY L</t>
  </si>
  <si>
    <t>04-Sep-2024 10:39 AM</t>
  </si>
  <si>
    <t>05-Sep-2024 09:58 AM</t>
  </si>
  <si>
    <t>08-Sep-2024 09:20 AM</t>
  </si>
  <si>
    <t>NIP/GTB/OLUSAKIN ADEOLA OLUFUNMIBI/CBL</t>
  </si>
  <si>
    <t>TRANSFER BETWEEN CUSTOMERS via GTWORLD APM balance Intra Transfer REF:012453381401242665322500000202409042314 from AKINSIJU, AYOMIDE OMOTOLA to IVY LEAGUE ASSOCIATES LIMITED</t>
  </si>
  <si>
    <t>TRANSFER BETWEEN CUSTOMERS 000001240905144632329217768791|Transfer from OLUFUNKE ZAINAB OYESANYA to IVY LEAGUE ASSOCIATES LIMITED|AltBank Transfer from|OLUFUNKE ZAINAB OYESANYA|to|IVY LEAGUE REF:000001240905144632329217768791</t>
  </si>
  <si>
    <t>TRANSFER BETWEEN CUSTOMERS via GTWORLD SBR Intra Transfer REF:012453381400231530434500000202409052115 from MOHAMMED, ABUBAKAR SADIQ to IVY LEAGUE ASSOCIATES LIMITED</t>
  </si>
  <si>
    <t>Electronic Money Transfer Levy 05092024 Electronic Money Transfer Levy - 05/09/2024</t>
  </si>
  <si>
    <t>TRANSFER BETWEEN CUSTOMERS 000001240906101130720143130826|Transfer from OLUFUNKE ZAINAB OYESANYA to IVY LEAGUE ASSOCIATES LIMITED|AltBank Transfer from|OLUFUNKE ZAINAB OYESANYA|to|IVY LEAGUE REF:000001240906101130720143130826</t>
  </si>
  <si>
    <t>TRANSFER BETWEEN CUSTOMERS via GTWORLD APPLIED KNOWLEDGE FEE Intra Transfer REF:012453381407119180998000000202409061147 from MOMOH, ABDUL-LATEEF OLADIMEJI to IVY LEAGUE ASSOCIATES LIMITED</t>
  </si>
  <si>
    <t>Electronic Money Transfer Levy 06092024 Electronic Money Transfer Levy - 06/09/2024</t>
  </si>
  <si>
    <t>TRANSFER BETWEEN CUSTOMERS 100004240907090317118989432118|Balance for lecture fee|100004240907090317118989432118||TOYE MUSTAPHA SANNI REF:100004240907090317118989432118</t>
  </si>
  <si>
    <t>Electronic Money Transfer Levy 07092024 Electronic Money Transfer Levy - 07/09/2024</t>
  </si>
  <si>
    <t>TRANSFER BETWEEN CUSTOMERS via GTWORLD Payment for OBU Intra Transfer REF:012453381402439467663750000202409072211 from OFEIMU EHINOMEN JUNIOR to IVY LEAGUE ASSOCIATES LIMITED</t>
  </si>
  <si>
    <t>TRANSFER BETWEEN CUSTOMERS 000012240907221045595804381421|ACCA TUITION FEES|9570-3||ODUWOLE ODUFOLAKEMI AJUWA JOSEPH REF:000012240907221045595804381421</t>
  </si>
  <si>
    <t>TRANSFER BETWEEN CUSTOMERS 000010240908144309111205360431|REFNGA1598015643 BO OGUNDIPE OLUSEUN IFO IVY LEAG|NGA1598015643||OGUNDIPE OLUSEUN REF:000010240908144309111205360431</t>
  </si>
  <si>
    <t>Electronic Money Transfer Levy 08092024 Electronic Money Transfer Levy - 08/09/2024</t>
  </si>
  <si>
    <t>CIP/CR//Part payment forAPM class 000022972345-Israel</t>
  </si>
  <si>
    <t>09-Sep-2024 11:04 AM</t>
  </si>
  <si>
    <t>09-Sep-2024 11:23 AM</t>
  </si>
  <si>
    <t>10-Sep-2024 02:58 PM</t>
  </si>
  <si>
    <t>10-Sep-2024 05:09 PM</t>
  </si>
  <si>
    <t>10-Sep-2024 07:22 PM</t>
  </si>
  <si>
    <t>NIP/GTB/UANGBAOJE UYI NOAHSON/Uyi fees for APM</t>
  </si>
  <si>
    <t>NIP/ABN/ITUNU AJOKE OWOLABI/TRFPayment for registration and FR classFRM ITUNU AJ</t>
  </si>
  <si>
    <t>NIP/STLB/AHMED OLAJIDE POPOOLA/Transfer from AHMED OLAJIDE POPOOLA to IVY LEAGUE ASSOCIATES LTD</t>
  </si>
  <si>
    <t>NIP/OPAY/REBECCA FUNMI PHILIP/Pymt for SBL Dec 2024 class</t>
  </si>
  <si>
    <t>NIP/GTB/BAJU  IDOWU ABISOLA/Tuition fees ATX and AFM</t>
  </si>
  <si>
    <t>TRANSFER BETWEEN CUSTOMERS 000012240909163227274490381439|For ACCA Class (AAA)|0032-3||AMENZE BLESSING OMOREGIE REF:000012240909163227274490381439</t>
  </si>
  <si>
    <t>Electronic Money Transfer Levy 09092024 Electronic Money Transfer Levy - 09/09/2024</t>
  </si>
  <si>
    <t>TRANSFER BETWEEN CUSTOMERS 100033240911151856000173699332|PIUS BAMIDELE OLORUNGBEMI:9026094463|100033240911151856000173699332||PIUS BAMIDELE OLORUNGBEMI REF:100033240911151856000173699332</t>
  </si>
  <si>
    <t>TRANSFER BETWEEN CUSTOMERS 000014240912093042294506296221|TRFBalance of tuition feeFRM JESUTOFUNMI DAMILOLA DADA TO IVY LEAGUE ASSOCIATES LIMITED|000014240912093012269353494837||JESUTOFUNMI DREF:000014240912093042294506296221</t>
  </si>
  <si>
    <t>TRANSFER BETWEEN CUSTOMERS 000004240912103732638759871836|MOB/UTO/IVY LEAGUE ASS/Enitan Olatunji/25744676536|25744676536||ENITAN OLUWAROTIMI OLATUNJI REF:000004240912103732638759871836</t>
  </si>
  <si>
    <t>TRANSFER BETWEEN CUSTOMERS 100004240912195437119235367693|Balance payments|100004240912195437119235367693||ABIODUN IBRAHIM ALIMI REF:100004240912195437119235367693</t>
  </si>
  <si>
    <t>Electronic Money Transfer Levy 12092024 Electronic Money Transfer Levy - 12/09/2024</t>
  </si>
  <si>
    <t>TRANSFER BETWEEN CUSTOMERS 100004240913113147119254023959|Balance for tutorial and revision class|100004240913113147119254023959||ALICE OLAPEJU AJALA REF:100004240913113147119254023959</t>
  </si>
  <si>
    <t>TRANSFER BETWEEN CUSTOMERS via GTWORLD , Intra Transfer REF:012453381402435645753600000202409131309 from LAWAL TAIWO RAFIAT to IVY LEAGUE ASSOCIATES LIMITED</t>
  </si>
  <si>
    <t>Electronic Money Transfer Levy 13092024 Electronic Money Transfer Levy - 13/09/2024</t>
  </si>
  <si>
    <t>TRANSFER BETWEEN CUSTOMERS via GTWORLD AFM December 2024 classes Intra Transfer REF:012453381400028936563450000202409140139 from AKINMOLADUN FOLUKE OLAMIPOSI to IVY LEAGUE ASSOCIATES LIMITED</t>
  </si>
  <si>
    <t>TRANSFER BETWEEN CUSTOMERS via GTWORLD Lectures plus registration Intra Transfer REF:012453381402342403233950000202409140827 from OLASEHINDE ADENIKE MUTIAT to IVY LEAGUE ASSOCIATES LIMITED</t>
  </si>
  <si>
    <t>Electronic Money Transfer Levy 14092024 Electronic Money Transfer Levy - 14/09/2024</t>
  </si>
  <si>
    <t>10-Sep-2024 09:35 PM</t>
  </si>
  <si>
    <t>13-Sep-2024 04:09 PM</t>
  </si>
  <si>
    <t>15-Sep-2024 06:27 AM</t>
  </si>
  <si>
    <t>NIP/GTB/SOLARIN TEMITOPE OLUWAYEMISI/Arinola Solarin</t>
  </si>
  <si>
    <t>11-Sep-2024 04:22 PM</t>
  </si>
  <si>
    <t>11-Sep-2024 04:36 PM</t>
  </si>
  <si>
    <t>11-Sep-2024 04:51 PM</t>
  </si>
  <si>
    <t>11-Sep-2024 06:47 AM</t>
  </si>
  <si>
    <t>11-Sep-2024 04:30 PM</t>
  </si>
  <si>
    <t>12-Sep-2024 09:37 PM</t>
  </si>
  <si>
    <t>12-Sep-2024 10:07 AM</t>
  </si>
  <si>
    <t>13-Sep-2024 02:11 PM</t>
  </si>
  <si>
    <t>14-Sep-2024 10:56 AM</t>
  </si>
  <si>
    <t>14-Sep-2024 04:39 AM</t>
  </si>
  <si>
    <t>14-Sep-2024 10:40 AM</t>
  </si>
  <si>
    <t>14-Sep-2024 07:44 PM</t>
  </si>
  <si>
    <t>14-Sep-2024 09:25 AM</t>
  </si>
  <si>
    <t>14-Sep-2024 04:49 PM</t>
  </si>
  <si>
    <t>15-Sep-2024 07:57 PM</t>
  </si>
  <si>
    <t>15-Sep-2024 06:26 AM</t>
  </si>
  <si>
    <t>16-Sep-2024 02:18 PM</t>
  </si>
  <si>
    <t>17-Sep-2024 07:06 AM</t>
  </si>
  <si>
    <t>NIP/ABN/EBERE MARYJANE AZUBUIKE/TRFBALANCE PAYMENT FOR LECTURESFRM EBERE MARYJAN</t>
  </si>
  <si>
    <t>NIP/GTB/MOTAJO  MUDASHIR KEHINDE/Dabiri Jemilat Oyindamola</t>
  </si>
  <si>
    <t>NIP/STBC/VICTOR ADETUNJI ADEWUSI/Balance tuition payment</t>
  </si>
  <si>
    <t>NIP/KUDA/ADENUGA, ELIZABETH AYODAMOLA/LECTURE FEE</t>
  </si>
  <si>
    <t>AFM class| TRF FRM OLUBUKOLA MARIAN ADESANYA TO IVY LEAGUE ASSOCIATES LTD</t>
  </si>
  <si>
    <t>NIP/STBC/OLAWALE FRANCIS BURAIMOH/2ND INSTALMENT OF LECTURE FEES - AA  FR</t>
  </si>
  <si>
    <t>NIP/FBN/IZUNWANNE PRECIOUS OGECHUKWU/FBNMOBILE:IVY LEAGUE ASSOCIATES LTD/NONE</t>
  </si>
  <si>
    <t>NIP/STBC/AZEEZ AYOTUNDE SOKUNBI/Azeez Sokunbi PM FM Dec class</t>
  </si>
  <si>
    <t>NIP/STLB/AYODAMOLA NIFEMI KAYODE/Transfer from AYODAMOLA NIFEMI KAYODE to IVY LE</t>
  </si>
  <si>
    <t>NIP/KUDA/MARTINS, OLANREWAJU MUSTAPHA/SBR LECTURE AND REVISION CLASS</t>
  </si>
  <si>
    <t>NIP/STBC/AYODEJI DADA/AAA</t>
  </si>
  <si>
    <t>NIP/FDP/AYOOLA HALIMAT WILLIAMS/ONB TRF FROM AYOOLA HAL **2380 FBP</t>
  </si>
  <si>
    <t>lecture and revision fee x2 and reg fee| TRF FRM OLOLADE EMMANUEL ATEWOLOGUN TO</t>
  </si>
  <si>
    <t>NIP/OPAY/IJINLEIFEOLUWA ISAAC AJAYI/Transfer from IJINLEIFEOLUWA ISAAC AJAYI</t>
  </si>
  <si>
    <t>NIP/UBA/ORUKWO HOPE CHIMEZIE/MOB/UTO/IVY LEAGUE ASS/SBR standard De/25817084437</t>
  </si>
  <si>
    <t>NIP/FDP/EXCELLENCE CHUKWUDI AGUNZE/ONB TRF FROM EXCELLE</t>
  </si>
  <si>
    <t>NIP/ROLEZ/Keji Venture 1/Keji Venture Trf for Customer/AT68_TRF2MPT2uuph18258859-Aladejebi</t>
  </si>
  <si>
    <t>NIP/PAO/PAYARENA/TRANSFER TO IVY LEAGUE ASSOCIATE 2501LA00PA00010-Sodiq</t>
  </si>
  <si>
    <t>17-Sep-2024 06:00 PM</t>
  </si>
  <si>
    <t>18-Sep-2024 06:37 AM</t>
  </si>
  <si>
    <t>19-Sep-2024 04:24 AM</t>
  </si>
  <si>
    <t>19-Sep-2024 11:19 AM</t>
  </si>
  <si>
    <t>20-Sep-2024 07:07 PM</t>
  </si>
  <si>
    <t>20-Sep-2024 06:18 PM</t>
  </si>
  <si>
    <t>21-Sep-2024 10:35 AM</t>
  </si>
  <si>
    <t>22-Sep-2024 04:46 PM</t>
  </si>
  <si>
    <t>22-Sep-2024 07:57 AM</t>
  </si>
  <si>
    <t>23-Sep-2024 06:57 PM</t>
  </si>
  <si>
    <t>24-Sep-2024 08:27 AM</t>
  </si>
  <si>
    <t>NIP/GTB/ADELAKUN TAIWO OLUWABUNMI/For SBL Lecture</t>
  </si>
  <si>
    <t>:ETZ INFLOW 09FG240918064233359QX9YEP:MOHAMMED ATTAYI SHAIBU|MOB: TO ZENITH BA</t>
  </si>
  <si>
    <t>ETZ INFLOW 09FG2409182143072971FK98T:BWO :TRFFISAYO ADEOSUNFRM OLUFISAYO BEAT</t>
  </si>
  <si>
    <t>:ISW INFLOW CR|MNP|ZIB|190924111921|297260:Aanu Ivy League classes/AT117_TRF|2MP</t>
  </si>
  <si>
    <t>NIP/UBA/Ajose Hamdallah Tolulope/MOB/UTO/IVY LEAGUE ASS/Hamdallah Ajose/25895807</t>
  </si>
  <si>
    <t>NIP/FBN/OYENIJI OLUWATOBI TEMIDAYO/FBNMOBILE:IVY LEAGUE ASSOCIATES LTD/FR   FM L</t>
  </si>
  <si>
    <t>NIP/UBA/SHARON IFEANYICHUKWU UCHUNOR/MOB2/UTO/To IVY LTD/AFM Lectures</t>
  </si>
  <si>
    <t>NIP/GTB/FADAIRO EDNA IZIEGBE/Lesson fee- Edna Fadairo</t>
  </si>
  <si>
    <t>NIP/ABN/YUSUF YUSUF DAYYABU/TRFSBR Virtual Classes Dec DietFRM YUSUF YUSUF DAYYA</t>
  </si>
  <si>
    <t>NIP/KUDA/OBI, . ADAEZE/SBR CLASSES</t>
  </si>
  <si>
    <t>TRANSFER BETWEEN CUSTOMERS 100004240917131506119427418899|Transfer from RIDWAN FUNSHO ALAO|100004240917131506119427418899||RIDWAN FUNSHO ALAO REF:100004240917131506119427418899</t>
  </si>
  <si>
    <t>Electronic Money Transfer Levy 17092024 Electronic Money Transfer Levy - 17/09/2024</t>
  </si>
  <si>
    <t>TRANSFER BETWEEN CUSTOMERS via GTWORLD , Intra Transfer REF:012453381402216009413950000202409180415 from OLARINDE, KASIM to IVY LEAGUE ASSOCIATES LIMITED</t>
  </si>
  <si>
    <t>TRANSFER BETWEEN CUSTOMERS 000014240918052508265336907705|TRFBal for PM TAXFRM SAHEED OLASENI SALAMI TO IVY LEAGUE ASSOCIATES LIMITED|000014240918052433223508110140||SAHEED OLASENI SALAMI REF:000014240918052508265336907705</t>
  </si>
  <si>
    <t>Electronic Money Transfer Levy 18092024 Electronic Money Transfer Levy - 18/09/2024</t>
  </si>
  <si>
    <t>TRANSFER BETWEEN CUSTOMERS 100004240920141041119561308945|ACCA Lesson fee|100004240920141041119561308945||SUCCESS ADANNE ODEBUNMI REF:100004240920141041119561308945</t>
  </si>
  <si>
    <t>Electronic Money Transfer Levy 20092024 Electronic Money Transfer Levy - 20/09/2024</t>
  </si>
  <si>
    <t>TRANSFER BETWEEN CUSTOMERS 090267240923114812179016467493|OLAYINKA TAIWO OBU|090267240923114812179016467493||TAIWO, SULAIMAN OLAYINKA REF:090267240923114812179016467493</t>
  </si>
  <si>
    <t>Electronic Money Transfer Levy 23092024 Electronic Money Transfer Levy - 23/09/2024</t>
  </si>
  <si>
    <t>19-Sep-2024 09:56 AM</t>
  </si>
  <si>
    <t>21-Sep-2024 10:59 AM</t>
  </si>
  <si>
    <t>22-Sep-2024 07:59 AM</t>
  </si>
  <si>
    <t>24-Sep-2024 10:42 AM</t>
  </si>
  <si>
    <t>NIP/LOTUS/ABIBAT OLUFUNKE AROYEWUN/MOB Faadil MA to IVY LEAGUE ASSOCIATES</t>
  </si>
  <si>
    <t>SMS Notification Charge Sep 2024</t>
  </si>
  <si>
    <t>FUND MOVEMENT7-OUT(OYINKAN TUITION// TRF TO    IVY LEAGUE ASSOCIATES LTD</t>
  </si>
  <si>
    <t>FUND MOVEMENT8-OUT(SALAKO TUITION)// TRF TO    IVY LEAGUE ASSOCIATES LTD</t>
  </si>
  <si>
    <t>NIP/STACK/Paystack/Transfer to ivy league associates ltdRIGHTCARD PAYMENT SERVIC-Oyelokiki</t>
  </si>
  <si>
    <t>:ETZ INFLOW 09FG240914105618020QW5T7M:USD :NIPIVY   LEAGUE ASSOCIATES LTD10100-Iseoluwa</t>
  </si>
  <si>
    <t>25-Sep-2024 03:25 PM</t>
  </si>
  <si>
    <t>26-Sep-2024 09:32 AM</t>
  </si>
  <si>
    <t>NIP/ABN/REMILEKUN CHRISTIANAH ALADE/TRFAlade kanyinsola FBT Exam feeFRM REMILEKU</t>
  </si>
  <si>
    <t>ACCA Financial Accounting Exam| TRF FRM NIKHIL   KESWANI TO IVY LEAGUE ASSOCIATE</t>
  </si>
  <si>
    <t>TRANSFER BETWEEN CUSTOMERS 100004240925220034119794665970|outstandig tuition|100004240925220034119794665970||TEMITOPE mercy ADELABU REF:100004240925220034119794665970</t>
  </si>
  <si>
    <t>Electronic Money Transfer Levy 26092024 Electronic Money Transfer Levy - 26/09/2024</t>
  </si>
  <si>
    <t>TRANSFER BETWEEN CUSTOMERS via GTWORLD Balance payment Intra Transfer REF:012453381401698151771000000202409270832 from JOLAOSO, HABEEB IBIKUNLE to IVY LEAGUE ASSOCIATES LIMITED</t>
  </si>
  <si>
    <t>TRANSFER BETWEEN CUSTOMERS via GTWORLD Rodiat Hassan Intra Transfer REF:01245338140137597135500000202409270952 from HASSAN UTHMAN ADEKUNLE to IVY LEAGUE ASSOCIATES LIMITED</t>
  </si>
  <si>
    <t>TRANSFER BETWEEN CUSTOMERS 000014240927154308271053581081|TRFSBL SBR and ATXFRM NNENNA AGU TO IVY LEAGUE ASSOCIATES LIMITED|000014240927154242253794179326|| NNENNA AGU REF:000014240927154308271053581081</t>
  </si>
  <si>
    <t>TRANSFER BETWEEN CUSTOMERS via GTWORLD Balance of tuition Intra Transfer REF:012453381401235361551000000202409271632 from UANGBAOJE UYI NOAHSON to IVY LEAGUE ASSOCIATES LIMITED</t>
  </si>
  <si>
    <t>Electronic Money Transfer Levy 27092024 Electronic Money Transfer Levy - 27/09/2024</t>
  </si>
  <si>
    <t>TRANSFER BETWEEN CUSTOMERS 000014240927231023259573734922|TRFOBU balanceFRM ZAINAB OYINDAMOLA ALIMI TO IVY LEAGUE ASSOCIATES LIMITED|000014240927231001227287534727||ZAINAB OYINDAMOLA ALIMI REF:000014240927231023259573734922</t>
  </si>
  <si>
    <t>Electronic Money Transfer Levy 28092024 Electronic Money Transfer Levy - 28/09/2024</t>
  </si>
  <si>
    <t>TRANSFER BETWEEN CUSTOMERS via GTWORLD AFM Dec 2024 diet tuition Intra Transfer REF:012453381406072057173450000202409300741 from OYEWO ADEDOLAPO OYELEYE to IVY LEAGUE ASSOCIATES LIMITED</t>
  </si>
  <si>
    <t>Electronic Money Transfer Levy 30092024 Electronic Money Transfer Levy - 30/09/2024</t>
  </si>
  <si>
    <t>Refund-lecture1(std rev)/CIB//NIP TFR TO JOHN MAYOWA MICHAEL/FBN</t>
  </si>
  <si>
    <t>NIP Charge:Refund-lecture1(std rev)</t>
  </si>
  <si>
    <t>Equipments1/CIB//NIP TFR TO EBIETOMIYE OLANIYI FREDRICK/GTB</t>
  </si>
  <si>
    <t>NIP Charge:Equipments1</t>
  </si>
  <si>
    <t>Expenses-General(Lawma Aug&amp;Sept)/CIB//NIP TFR TO TEMMY VENTURES/GTB</t>
  </si>
  <si>
    <t>NIP Charge:Expenses-General(Lawma Aug&amp;Sept)</t>
  </si>
  <si>
    <t>Refund - Lectures(std)/CIB//NIP TFR TO WILSON SAMUEL IZEKOR/STBC</t>
  </si>
  <si>
    <t>NIP Charge:Refund - Lectures(std)</t>
  </si>
  <si>
    <t>FUND MOVEMENT7-OUT(OYINKAN TUITION// TRF TO LEAGUE ASSOCIATES LTD</t>
  </si>
  <si>
    <t>FUND MOVEMENT8-OUT(SALAKO TUITION)// TRF TO LEAGUE ASSOCIATES LTD</t>
  </si>
  <si>
    <t>EXPENSE - POWER/FUEL(POWER)1// TRF TO EKO ELECT DIST-IJORA BU REM A/C</t>
  </si>
  <si>
    <t>Refund - OBU/CIB//NIP TFR TO Chisom  Moses/KUDA</t>
  </si>
  <si>
    <t>NIP/FBN/MADZIVIRE ROY/FBNMOBILE:IVY LEAGUE ASSOCIATES LTD/PAYMENT FOR ACCA</t>
  </si>
  <si>
    <t>NIP/STBC/AKUHWA  KWEN/Registration</t>
  </si>
  <si>
    <t>ASSOCIATES LTD/BAL PYMT STD LECTURES RAFIAT GBADAMOSI</t>
  </si>
  <si>
    <t>:ETZ INFLOW 09FG240927125018753G8THII:USD :NIPIVY LEAGUE ASSOCIATES LTD10100</t>
  </si>
  <si>
    <t>NIP/STBC/OLAWALE FRANCIS BURAIMOH/BALANCE FOR LECTURE FEES</t>
  </si>
  <si>
    <t>NIP/ABN/Hamdallah Tolulope Ajose/TRFOut septFRM Hamdallah Tolulope Ajose TO IVY LEAGUE ASSOCIATES LTD</t>
  </si>
  <si>
    <t>NIP/ABN/ABIGAEL TEMITOPE AWOTOLA/TRFFRM ABIGAEL TEMITOPE AWOTOLA TO IVY LEAGUE ASSOCIATES LTD</t>
  </si>
  <si>
    <t>NIP/VFD/PocketApp-ABIGAIL IFEOMA NKWOR/NIP/ABIGAILIFEOMA NKWOR to IVY LEAGUE ASSOCIATES LTDSent 5000 to/1013300084</t>
  </si>
  <si>
    <t>Refund - Lectures1(std)/CIB//NIP TFR TO OYENIJI OLUWATOBI TEMIDAYO/FBN</t>
  </si>
  <si>
    <t>Expenses -Salary4/CIB//NIP TFR TO AKEEM OLAYINKA LAWANSON/ROLEZ</t>
  </si>
  <si>
    <t>Expenses - Salary6(trans alw)/CIB//NIP TFR TO LUCKY ISHAYA MUSA/ABN</t>
  </si>
  <si>
    <t>PAYEEBIETOMIYE OLUMIDE AYODELE/CIB//NIP TFR TO EBIETOMIYE OLUMIDE AYODELE/GTB</t>
  </si>
  <si>
    <t>NIP Charge:Expenses - General(CBE upgrade)</t>
  </si>
  <si>
    <t>NIP Charge:Expenses - General(CBE Networking)</t>
  </si>
  <si>
    <t>NIP Charge:Expense - MBD Dp's</t>
  </si>
  <si>
    <t>NIP Charge:Expenses - Salary6(trans alw)</t>
  </si>
  <si>
    <t>NIP Charge:Expenses - Salary7(trans alw)</t>
  </si>
  <si>
    <t>NIP Charge:PAYEEBIETOMIYE OLUMIDE AYODELE</t>
  </si>
  <si>
    <t>REFUND -LECTURES(STD)2// TRF TO OLOLADE EMMANUEL ATEWOLOGUN</t>
  </si>
  <si>
    <t>NIP Charge:Refund - Lectures2(int)</t>
  </si>
  <si>
    <t>NIP Charge:Staff loanISIYAKU  YAKUBU</t>
  </si>
  <si>
    <t>Expenses-Salary8/CIB//NIP TFR TO EBIETOMIYE OLUMIDE AYODELE/GTB</t>
  </si>
  <si>
    <t>Staff loanISIYAKU  YAKUBU/CIB//NIP TFR TO ISIYAKU  YAKUBU/ABN</t>
  </si>
  <si>
    <t>Expenses - General(CBE Networking)/CIB//NIP TFR TO METU  MARK/KBL</t>
  </si>
  <si>
    <t>Expense - MBD Dp's/CIB//NIP TFR TO OLIBEY  VALENTINE AZUBUIKE/GTB</t>
  </si>
  <si>
    <t>NIP Charge:Expenses - Salary3(Trans alw)</t>
  </si>
  <si>
    <t>Expenses - Salary2/CIB//NIP TFR TO ISIYAKU  YAKUBU/ABN</t>
  </si>
  <si>
    <t>Expenses - General(CBE upgrade)/CIB//NIP TFR TO PETER DESTINY SYLVESTER/OPAY</t>
  </si>
  <si>
    <t>NIP Charge:Expenses - Salary5(trans alw)</t>
  </si>
  <si>
    <t>Expenses - Salary5(trans alw)/CIB//NIP TFR TO AKEEM OLAYINKA LAWANSON/ROLEZ</t>
  </si>
  <si>
    <t>Expenses - Salary1/CIB//NIP TFR TO OJONGBEDE BLESSING OLUWATOMISI/GTB</t>
  </si>
  <si>
    <t>Refund - Lectures2(int)/CIB//NIP TFR TO MIRACLE AHUOYIZA LAWAL/WBP</t>
  </si>
  <si>
    <t>Expenses - Salary9/CIB//NIP TFR TO LUCKY ISHAYA MUSA/ABN</t>
  </si>
  <si>
    <t>NIP Charge:Refund - Lectures1(std)</t>
  </si>
  <si>
    <t>Expenses - Salary3(Trans alw)/CIB//NIP TFR TO OJONGBEDE BLESSING OLUWATOMISI/GTB</t>
  </si>
  <si>
    <t>Expenses - Salary7(trans alw)/CIB//NIP TFR TO EBIETOMIYE OLUMIDE AYODELE/GTB</t>
  </si>
  <si>
    <t>NIP Charge:Expenses-Salary8</t>
  </si>
  <si>
    <t>NIP Charge:Expenses -Salary4</t>
  </si>
  <si>
    <t>NIP/OPAY/ADETUTU OLUFUNMILOLA OSHAGBAMI/SBL bal payment</t>
  </si>
  <si>
    <t>NIP/UBA/AKIVIE PRECIOUS EMUEJEVOKE/MOB/UTO/IVY LEAGUE ASS/tution fee/26137042398</t>
  </si>
  <si>
    <t>FGN - ELECTRONIC MONEY TRANSFER LEVY 22-30/09/24</t>
  </si>
  <si>
    <t>NIP//OYEDOKUN FAITH TITILOPE/MOB: To Zenith Bank Plc|IVY LEAGUE ASSOCIATES LTD Revision &amp; tutorial videos</t>
  </si>
  <si>
    <t>NIP/UBA/FUNMILAYO RUTH ODELANA/MOB/UTO/IVY LEAGUE ASS/ACCA class/26185550562</t>
  </si>
  <si>
    <t>Deferred ACCA income</t>
  </si>
  <si>
    <t>TRANSFER BETWEEN CUSTOMERS 000012241003114732657261381455|Audio tutorials (tax|6566-3||STEPHEN ONYEMACHI UGWU REF:000012241003114732657261381455</t>
  </si>
  <si>
    <t>TRANSFER BETWEEN CUSTOMERS 100004241003140152120138270745|UK Law exam tutorial|100004241003140152120138270745||IKECHUKWU EMMANUEL OGENE REF:100004241003140152120138270745</t>
  </si>
  <si>
    <t>TRANSFER BETWEEN CUSTOMERS 000004241003152540292121760272|MOB2/UTO/To IVY LIMITED/sbr lecture video access|000004241003152540292121760272||AMARACHI OBINNE NWODOH REF:000004241003152540292121760272</t>
  </si>
  <si>
    <t>Electronic Money Transfer Levy 03102024 Electronic Money Transfer Levy - 03/10/2024</t>
  </si>
  <si>
    <t>TRANSFER BETWEEN CUSTOMERS 000016241004164607000080764166|FBNMOBILE:IVY LEAGUE ASSOCIATES LIMITED/TUITION VIDEO CLASSES|638636571674579948||OJO EUNICE IFEOLUWA REF:000016241004164607000080764166</t>
  </si>
  <si>
    <t>Electronic Money Transfer Levy 04102024 Electronic Money Transfer Levy - 04/10/2024</t>
  </si>
  <si>
    <t>TRANSFER BETWEEN CUSTOMERS 000015241005093706000017358677|Trf|2229152584||OGEDEGBE REF:000015241005093706000017358677</t>
  </si>
  <si>
    <t>Electronic Money Transfer Levy 05102024 Electronic Money Transfer Levy - 05/10/2024</t>
  </si>
  <si>
    <t>TRANSFER BETWEEN CUSTOMERS 000014241006035804213562734648|TRFSBL - BalFRM ADETUNJI ABOLANLE OLUSEUN TO IVY LEAGUE ASSOCIATES LIMITED|000014241006035737258031234527||ADETUNJI ABOLANLE OLUSEUN-REF:000014241006035804213562734648</t>
  </si>
  <si>
    <t>TRANSFER BETWEEN CUSTOMERS 090551241006174209000113332443||3888646531f0e6185-ad96-4e70-bc62-59f0b495b447||Stephen Omontuemhen REF:090551241006174209000113332443</t>
  </si>
  <si>
    <t>TRANSFER BETWEEN CUSTOMERS 090551241006175648000113337081||38887003448ac9dfd-fb5c-46fc-86ac-5b9267fc76a5||Stephen Omontuemhen REF:090551241006175648000113337081</t>
  </si>
  <si>
    <t>Electronic Money Transfer Levy 06102024 Electronic Money Transfer Levy - 06/10/2024</t>
  </si>
  <si>
    <t>TRANSFER BETWEEN CUSTOMERS via GTWORLD AFM intensive, pre-recorded videos and revision fo Intra Transfer REF:012453381407107072984500000202410071110 from ONYEAMA, EKENE GILBERT to IVY LEAGUE ASSOCIATES LIMITED</t>
  </si>
  <si>
    <t>Electronic Money Transfer Levy 07102024 Electronic Money Transfer Levy - 07/10/2024</t>
  </si>
  <si>
    <t>10K BAL STD AND 35K REVISION WITH VIDEO</t>
  </si>
  <si>
    <t>Papers of interest for December 2024 exams (Online)?</t>
  </si>
  <si>
    <t>01-Oct-2024 12:15:16</t>
  </si>
  <si>
    <t>07-Oct-2024 03:56:11</t>
  </si>
  <si>
    <t>CBE PAYMENT(RMTTNC 4 SEPT)// TRF TO SEACRON EDUCATIONAL NIGERIA LIMITED</t>
  </si>
  <si>
    <t>NIP CR/1015362596/000015241010201657000046844218</t>
  </si>
  <si>
    <t>NIP/GTB/AJAYI YUSUF OLUWADARE/Yusuf Kamal</t>
  </si>
  <si>
    <r>
      <rPr>
        <sz val="12"/>
        <rFont val="Arial"/>
        <family val="2"/>
      </rPr>
      <t>NIP/UBA/NWANGELE VERONICA NGOZI/MOB/UTO/IVY LEAGUE
ASS/CBL exam fee/26232030528</t>
    </r>
  </si>
  <si>
    <t>AYODAMOLA NIFEMI KAYODE to IVY LEAGUE ASSOCIATES  LTD</t>
  </si>
  <si>
    <t>NIP/ABN/OLUEBUBE DORIS EZEANI/TRFVideo and bal for revisionFRM OLUEBUBE DORIS EZEANI TO IVY LEAGUE ASSOCIATES</t>
  </si>
  <si>
    <t>NIP/ABN/AKPAN EKEMINI ANIETI-117-DIAMOND SAVINGS/TRFRevision  classFRM AKPAN EKEMINI ANIETI TO IVY LEAGUE ASSOCIATES LTD</t>
  </si>
  <si>
    <t>NIP/VFD/KAREN UCHECHUKWU ABAH/Transfer/Materials for Revision F9/ To IVY LEAGUE ASSOCIATES LTD/1013300084</t>
  </si>
  <si>
    <t>NIP CR/1013300084/000015241010230122000047474332</t>
  </si>
  <si>
    <t>CIB-2176244846/Consultant fee2</t>
  </si>
  <si>
    <t>NIP/FBN/AIYEWUMI OLUWATAMILORE/FBNMOBILE:IVY LEAGUE ASSOCIATES LTD/FOURTY THOUSAND NAIRA ONLY</t>
  </si>
  <si>
    <t>NIP CR/1013300084/000015241010230122000047474332-Refunds - Lectures</t>
  </si>
  <si>
    <t>CORPORATE IBANK-Expenses-Power/fuel(Power)</t>
  </si>
  <si>
    <t>01/10/2024</t>
  </si>
  <si>
    <t>04/10/2024</t>
  </si>
  <si>
    <t>06/10/2024</t>
  </si>
  <si>
    <t>07/10/2024</t>
  </si>
  <si>
    <t>08/10/2024</t>
  </si>
  <si>
    <t>09/10/2024</t>
  </si>
  <si>
    <t>10/10/2024</t>
  </si>
  <si>
    <t>11/10/2024</t>
  </si>
  <si>
    <t>12/10/2024</t>
  </si>
  <si>
    <t>13/10/2024</t>
  </si>
  <si>
    <t>NIP/GLOBU/DEBORAH OGECHI DANIEL-OKPOKOR/FT MB  IVY LEAGUE ASSOCIATES LTD</t>
  </si>
  <si>
    <t>NIP/GTB/AKINBOHUNJE  HELEN CECILIA/Being payment for exams documents ACCA</t>
  </si>
  <si>
    <t>TRFSBR revision  videoFRM ABDULAKEEM ADIAMO AMEEN TO IVY LEAGUE ASSOCIATES LTD</t>
  </si>
  <si>
    <t>TRFBUSAYO OSOBA revisionlecture feeFRM MOSUNMADE  OSOBA TO IVY LEAGUE ASSOCIATES</t>
  </si>
  <si>
    <t>NIP/STLB/AYODAMOLA NIFEMI KAYODE/Transfer from AYODAMOLA NIFEMI KAYODE to IVY LEAGUE ASSOCIATES LTD</t>
  </si>
  <si>
    <t>CORPORATE IBANK</t>
  </si>
  <si>
    <t>NIP/PARAL/BUD INFRASTRUCTURE LTD/TPT Trf to IVY LEAGUE ASSOCIATES LTD 890412abi motunrayo</t>
  </si>
  <si>
    <t>NIP/ROLEZ/Transfer/Taptap Send/payment/AT5_MFDS69120241011175633009198CJZEVP</t>
  </si>
  <si>
    <t>14/10/2024</t>
  </si>
  <si>
    <t>15/10/2024</t>
  </si>
  <si>
    <t>16/10/2024</t>
  </si>
  <si>
    <t>17/10/2024</t>
  </si>
  <si>
    <t>18/10/2024</t>
  </si>
  <si>
    <t>19/10/2024</t>
  </si>
  <si>
    <t>20/10/2024</t>
  </si>
  <si>
    <t>21/10/2024</t>
  </si>
  <si>
    <t>NIP FCMB ELEMUWA CHIOMA FORTUNE AppDec Revision Class  FR To Zenith Bank IVY LEAGUE ASSOCIAT</t>
  </si>
  <si>
    <t>Revision-SBR</t>
  </si>
  <si>
    <t>NIP/STBC/KEHINDE OLUWATOYOSI LAWAL/FM revision and full</t>
  </si>
  <si>
    <t>NIP/UBA/OGUNWALE ADEGBOYEGA/MOB/UTO/IVY LEAGUE ASS/OgunwaleSBR/26284213568</t>
  </si>
  <si>
    <t xml:space="preserve">TRF FROM DEBORAH NJIDEKA OSUJI//TRF TO IVY LEAGUE ASSOCIATES LTD//Ivy League associates </t>
  </si>
  <si>
    <t>NIP/FBN/MBOFUNG WEISUA NNEOMA/IB AFMREVISION</t>
  </si>
  <si>
    <t>NIP/GTB/AKINLOLU RAHMAT OLANIKE/NIP Transfer to  000013241015194203000110122524</t>
  </si>
  <si>
    <t>NIP/STBC/OLAMIDE KAZEEM ANIMASHAUN/AFM recorded lecture</t>
  </si>
  <si>
    <t>NIP/ABN/GIFT UYO AFANGIDE-183-DIAMOND SWAG/TRFPM revision classFRM GIFT UYO AFANGIDE TO IVY LEAGUE ASSOCIATES LTD</t>
  </si>
  <si>
    <t>NIP/ABN/NWANNEKA UCHENNA MICHAEL/TRFAFM Revision ClassesFRM NWANNEKA UCHENNA MICHAEL TO IVY LEAGUE ASSOCIATES LTD</t>
  </si>
  <si>
    <t>NIP/OPAY/VICTORIA ONYINYECHI UGWU/ACCA ATX recording</t>
  </si>
  <si>
    <t>NIP/OPAY/OPEYEMI SHULAMITE KOLEAJE/revision class</t>
  </si>
  <si>
    <t>NIP/SKYE/CHISOM IFEBUBE LEO NKEMAKA/DGBNK2 Vulte FT From  CHISOM IFEBUBE LEO NKEMAKA To  IVY LEAGUE ASSOCIATES LTD</t>
  </si>
  <si>
    <t>NIP/OPTIM/ABIOLA ISAAC AKINYIMIKA/Transfer Frm ABIOLA ISAAC AKINYIMIKA TO IVY LEAGUE ASSOCIATES LTD 90597380498971</t>
  </si>
  <si>
    <t>NIP/ABN/ADETAYO GRACE ADEGBAMIYE/TRFFRM ADETAYO GRACE ADEGBAMIYE TO IVY LEAGUE ASSOCIATES LTD</t>
  </si>
  <si>
    <t>NIP/ABN/OMOSALEWA OMOTAYO AKINLEYE/TRFFR LECTURE VIDEOFRM OMOSALEWA OMOTAYO AKINLEYE TO IVY LEAGUE ASSOCIATES LTD</t>
  </si>
  <si>
    <t>NIP/PALM/JULIUS AYOMIDE IDOWU/JULIUS AYOMIDE IDOWU 7089279061</t>
  </si>
  <si>
    <t>Expenses -General Admin /CIB//NIP TFR TO EBIETOMIYE OLUMIDE AYODELE/GTB</t>
  </si>
  <si>
    <t>NIP CHARGE + VAT</t>
  </si>
  <si>
    <t>Expenses -PhoneDataData /CIB//NIP TFR TO EBIETOMIYE OLUMIDE AYODELE/GTB</t>
  </si>
  <si>
    <t>***RSVL Expenses -General Admin /CIB//NIP TFR TO EBIETOMIYE OLUMIDE AYODELE/GTB</t>
  </si>
  <si>
    <t>***RSVL NIP CHARGE + VAT</t>
  </si>
  <si>
    <t>***RSVL Expenses -PhoneDataData /CIB//NIP TFR TO EBIETOMIYE OLUMIDE AYODELE/GTB</t>
  </si>
  <si>
    <t>NIP/KUDA/AYINDE, DAMILOLA KAFAYAT/AFM REVISION CLASS</t>
  </si>
  <si>
    <t xml:space="preserve">TRF FROM AKANFE//TRF TO IVY LEAGUE ASSOCIATES LTD//ATX revision omobola Adebayo </t>
  </si>
  <si>
    <t>NIP/OPAY/OLUWADAMILOLA AYOTUNDE OJO/Dami Tunde Ojo</t>
  </si>
  <si>
    <t>NIP/STLB/OPEYEMI AYOOLA ADEJUMO/Transfer from OPEYEMI AYOOLA ADEJUMO to IVY LEAGUE ASSOCIATES LTD</t>
  </si>
  <si>
    <t>NIP/UBA/OLUWASEUN ABIOLA YUSUFF/MOB/UTO/IVY LEAGUE ASS/AFM revision cl/26344884363</t>
  </si>
  <si>
    <t>NIP/FBN/OGUERI CHIDERA/FBNMOBILE IVY LEAGUE ASSOCIATES LTD/FM AND FR REVISION</t>
  </si>
  <si>
    <t>NIP/KUDA/AJAYI, OLUWADUNSIN ABIGAIL/MA AND FA REVISION CLASS</t>
  </si>
  <si>
    <t>NIP/FBN/JOHN MAYOWA MICHAEL/FBNMOBILE IVY LEAGUE ASSOCIATES LTD/SBL REVISION</t>
  </si>
  <si>
    <t>NIP CR//AIYEWUMI OLUWATAMILORE/FBN  /REFUND - LECTURES  STD</t>
  </si>
  <si>
    <t>NIP/GTB/OLUMEGBON-OMOSEHIN ORIAT Y/NIP Transfer to IVY LEAGUE ASSOCIATES LTD 000013241018155814000112846605</t>
  </si>
  <si>
    <t>NIP/FBN/OBU CHISOM NONYELUM/FBNMOBILE IVY LEAGUE ASSOCIATES LTD/AFM REVISON</t>
  </si>
  <si>
    <t>NIP CR//CHISOM IFEBUBE LEO-NKEMAKA/STBC /REFUND - LECTURES</t>
  </si>
  <si>
    <t>TRF TO OLUMIDE AYODELE EBIETOMIYE FRM IVY LEAGUE ASSOCIATES LTD</t>
  </si>
  <si>
    <t>TRF TO OLUMIDE AYODELE EBIETOMIYE FRM IVY LEAGUE ASSOCIATES LTD/EXPENSES-PHONE/DATA(DATA)</t>
  </si>
  <si>
    <t>TRF TO OLUMIDE AYODELE EBIETOMIYE FRM IVY LEAGUE ASSOCIATES LTD/EXPENSES- POWER/FUEL(FUEL)</t>
  </si>
  <si>
    <t>NIP/UBA/CHINEYE OGOCHUKWU NDEGO/MOB/UTO/IVY LEAGUE ASS/revision class /26350334640</t>
  </si>
  <si>
    <t>NIP/STLB/OLANREWAJU TIMILEYIN IDOWU/Transfer from OLANREWAJU TIMILEYIN IDOWU to IVY LEAGUE ASSOCIATES LTD</t>
  </si>
  <si>
    <t>NIP/ABN/KHADIJAT BOLATITO SULAIMON/TRFATX-UK revision classFRM KHADIJAT BOLATITO SULAIMON TO IVY LEAGUE ASSOCIATES</t>
  </si>
  <si>
    <t>NIP/OPAY/MIRABEL IYABODE AKINTAYO/Mirabel balance</t>
  </si>
  <si>
    <t>NIP/STBC/VICTOR ADETUNJI ADEWUSI/Revision AFM</t>
  </si>
  <si>
    <t>NIP/ABN/IROHA SAMPSON NDUBUISI/TRFSamFRM IROHA SAMPSON NDUBUISI TO IVY LEAGUE ASSOCIATES LTD</t>
  </si>
  <si>
    <t>NIP/WBP/MOHAMMED BABA MUSA/ZENITH BANK-PAYMENT OF BALANCE OF ACCA CLASS</t>
  </si>
  <si>
    <t>NIP/STLB/JANE IFECHUKWU OJUKWU/Transfer from JANE IFECHUKWU OJUKWU to IVY LEAGUE ASSOCIATES LTD</t>
  </si>
  <si>
    <t>NIP/ABN/OLUWATOBI ABOSEDE ADEPOJU/TRFFRM OLUWATOBI ABOSEDE ADEPOJU TO IVY LEAGUE ASSOCIATES LTD</t>
  </si>
  <si>
    <t>NIP/UBN/DABIRI JEMILAT O/MOBILE/UNION Transfer from DABIRI JEMILAT O - SBL revision</t>
  </si>
  <si>
    <t>NIP/STBC/ABIOLA SUNDAY FOLARIN/Financial Reporting</t>
  </si>
  <si>
    <t>NIP//Paystack/ACCA Classes and RevRIGHTCARD PAYMENT SERVICES LIMITED</t>
  </si>
  <si>
    <t>NIP/ABN/HAMINAT OLOLADE AWESU/TRFFRM HAMINAT OLOLADE AWESU TO IVY LEAGUE ASSOCIATES LTD</t>
  </si>
  <si>
    <t>TRF FROM OGUNFOWORA ISLAMIYAT RANTI//TRF TO IVY LEAGUE ASSOCIATES LTD//Revision fee</t>
  </si>
  <si>
    <t xml:space="preserve">TRF FROM FABRICE KIAKU NSONGOLO//TRF TO IVY LEAGUE ASSOCIATES LTD//FR Revision fee for December </t>
  </si>
  <si>
    <t>NIP/VFD/Olanrewaju Oluwatofunmi Shogbolu/Transfer/ndidiamaka balance/ To IVY LEAGUE ASSOCIATES LTD/1013300084</t>
  </si>
  <si>
    <t>TRF FROM ONYEBUCHI EVELYN OKONJI//TRF TO IVY LEAGUE ASSOCIATES LTD//AAA revision fee and recorded lectures</t>
  </si>
  <si>
    <t>NIP/UBA/ABIGAIL NKWOR IFEOMA/MOB2/UTO/To IVY LTD/Revision for SBR</t>
  </si>
  <si>
    <t>NIP/JAIZ/ADETAYO MUSLIMOT DUROSINMI/IFO IVY LEAGUE ASSOCIATES LTD Adetayo Acca Revisi</t>
  </si>
  <si>
    <t>NIP/FCMB/OKOBOH TOCHUKWU JENNIFER/Applecture recordings To Zenith Bank IVY LEAGUE ASSOCIATES L</t>
  </si>
  <si>
    <t>NIP/UBA/ADAIDU BLESSING UNEKWU/MOB/UTO/IVY LEAGUE ASS/blessing/26395509853</t>
  </si>
  <si>
    <t>NIP/UBA/BOLAJOKOADEKOYA/IB/UTO/Bolajoko Adekoya SBR/IVY LEAGUE ASSOCIATES</t>
  </si>
  <si>
    <t>NIP/OPAY/MAYOWA STEVE IROJAH/Video lectures for AFM and SBL</t>
  </si>
  <si>
    <t>NIP/FDP/IBUKUN GABRIEL AKINOLA/ONB TRF FROM IBUKUN GAB   1939 FBP</t>
  </si>
  <si>
    <t>NIP CR//ABIOYE  QAWIYAT ABIOLA/GTB  /CBE REFUND</t>
  </si>
  <si>
    <t>***RSVL NIP CR//ABIOYE  QAWIYAT ABIOLA/GTB  /CBE REFUND</t>
  </si>
  <si>
    <t>NIP CR//ABIOYE  QAWIYAT ABIOLA/GTB  /NIP</t>
  </si>
  <si>
    <t>NIP/ABN/NNENNA CHIGOZIE ENWERE/TRFNnenna Enwere - FA On-Demand PaperFRM NNENNA CHIGOZIE ENWERE TO IVY LEAGUE AS</t>
  </si>
  <si>
    <t>NIP/WBP/MOHAMMED BABA MUSA/ZENITH BANK-PAYMENT FOR ACCA MA</t>
  </si>
  <si>
    <t>NIP/PAGA/Lemonade Technology Limited/LemFi transfer | Lemonade Technology Limited-Stephen</t>
  </si>
  <si>
    <t>AA revision class and pre - recordings-Duru</t>
  </si>
  <si>
    <t>CORPORATE IBANK-Expense-Power/Fuel(Power)</t>
  </si>
  <si>
    <t>Bal std &amp; rev</t>
  </si>
  <si>
    <t>NIP CR/1013300084/000015241010230122000047474332-Refund-Lectures</t>
  </si>
  <si>
    <t>NIP//Paystack/Transfer to IVY LEAGUE ASSOCIATES LTDRIGHTCARD PAYMENT SERVICES LIMITED-Obiri</t>
  </si>
  <si>
    <t>NIP/PARAL/BUD INFRASTRUCTURE LTD/TPT Trf to IVY LEAGUE ASSOCIATES LTD 220713lem transfer-Abimbola</t>
  </si>
  <si>
    <t>NIP CR/1015362596/000015241010201657000046844218-CBE REFUND</t>
  </si>
  <si>
    <t>09-Oct-2024</t>
  </si>
  <si>
    <t>10-Oct-2024</t>
  </si>
  <si>
    <t>11-Oct-2024</t>
  </si>
  <si>
    <t>12-Oct-2024</t>
  </si>
  <si>
    <t>13-Oct-2024</t>
  </si>
  <si>
    <t>15-Oct-2024</t>
  </si>
  <si>
    <t>16-Oct-2024</t>
  </si>
  <si>
    <t>17-Oct-2024</t>
  </si>
  <si>
    <t>22-Oct-2024</t>
  </si>
  <si>
    <t>23-Oct-2024</t>
  </si>
  <si>
    <t>27-Oct-2024</t>
  </si>
  <si>
    <t xml:space="preserve">TRANSFER BETWEEN CUSTOMERS 000014241009195317248486899964|TRFRevision classFRM CHINASAOKWU JUDITH OBIWURU TO IVY LEAGUE ASSOCIA TES LIMITED|000014241009195253235566898649||CHINASAOKWU JUDITH OREF:000014241009195317248486899964  </t>
  </si>
  <si>
    <t xml:space="preserve">Electronic Money Transfer Levy 09102024 Electronic Money Transfer Levy - 09/10/2024 </t>
  </si>
  <si>
    <t>TRANSFER BETWEEN CUSTOMERS via GTWORLD Revision - FM Intra Transfer REF:012453381400079060302000000202410101104  from LADEJOBI, ADEYINKA ANTHONY  to  IVY LEAGUE ASSOCIATES LIMITED</t>
  </si>
  <si>
    <t xml:space="preserve">TRANSFER BETWEEN CUSTOMERS 100004241010180748120467406121|ACCA Revision tutorial|100004241010180748120467406121||ELIZABETH PRIN CESS UCHE                                                       REF:100004241010180748120467406121  </t>
  </si>
  <si>
    <t xml:space="preserve">Electronic Money Transfer Levy 10102024 Electronic Money Transfer Levy - 10/10/2024 </t>
  </si>
  <si>
    <t xml:space="preserve">TRANSFER BETWEEN CUSTOMERS 000016241011022830000014313840|FBNMOBILE:IVY LEAGUE ASSOCIATES LIMITED/NONE|638642105104967508||OKPA MEN IGHO                                                        REF:000016241011022830000014313840  </t>
  </si>
  <si>
    <t xml:space="preserve">Electronic Money Transfer Levy 11102024 Electronic Money Transfer Levy - 11/10/2024 </t>
  </si>
  <si>
    <t>TRANSFER BETWEEN CUSTOMERS via GTWORLD Balance TO make up for revision Intra Transfer REF:0124533814012217707210000002024101117 07  from GARBA, ISHAQ A.  to  IVY LEAGUE ASSOCIATES LIMITED</t>
  </si>
  <si>
    <t xml:space="preserve">TRANSFER BETWEEN CUSTOMERS 000014241012120643230056446236|TRFPart Payment of Standard LecturesFRM DAVID OLUWATODIMU BAMIDELE TO  IVY LEAGUE ASSOCIATES LIMITED|000014241012120615231414543234||DREF:000014241012120643230056446236  </t>
  </si>
  <si>
    <t xml:space="preserve">TRANSFER BETWEEN CUSTOMERS 000014241012121139286050670892|TRFTrfFRM DAVID OLUWATODIMU BAMIDELE TO IVY LEAGUE ASSOCIATES LIMITED |000014241012121125240118068687||DAVID OLUWATODIMU BAMIDELE     REF:000014241012121139286050670892  </t>
  </si>
  <si>
    <t>TRANSFER BETWEEN CUSTOMERS via GTWORLD AFM Intra Transfer REF:012453381406072492321500000202410130952  from OKOLI, IFEOMA NGOZI   to  IVY LEAGUE ASSOCIATES LIMITED</t>
  </si>
  <si>
    <t xml:space="preserve"> Stamp Duty Charges </t>
  </si>
  <si>
    <t xml:space="preserve">TRANSFER BETWEEN CUSTOMERS 000015241022154242000107545979-IVYILA0101ACCA TUITION FEE FOR MARJUN - 2024-057- </t>
  </si>
  <si>
    <t xml:space="preserve">TRANSFER BETWEEN CUSTOMERS REVISION AAA AND SBL </t>
  </si>
  <si>
    <t xml:space="preserve">            10,000.00</t>
  </si>
  <si>
    <t xml:space="preserve">            20,000.00</t>
  </si>
  <si>
    <t xml:space="preserve">            15,000.00</t>
  </si>
  <si>
    <t xml:space="preserve">         1,099,350.00</t>
  </si>
  <si>
    <t xml:space="preserve">                50.00</t>
  </si>
  <si>
    <t xml:space="preserve">               100.00</t>
  </si>
  <si>
    <t>Bal rev std</t>
  </si>
  <si>
    <t>BAL DIPIFR</t>
  </si>
  <si>
    <t>Bal std rev</t>
  </si>
  <si>
    <t>TRANSFER BETWEEN CUSTOMERS-Makinde Eliz</t>
  </si>
  <si>
    <t>23/10/2024</t>
  </si>
  <si>
    <t>24/10/2024</t>
  </si>
  <si>
    <t>25/10/2024</t>
  </si>
  <si>
    <t>26/10/2024</t>
  </si>
  <si>
    <t>27/10/2024</t>
  </si>
  <si>
    <t>NIP/STBC/BLESSING OSEWAGIAGEMEN OKOEBOR/Revision Class Video</t>
  </si>
  <si>
    <t>NIP/NAVY/JOSEPH ADEREMI AGBOOLA/SBR/AAA</t>
  </si>
  <si>
    <t>NIP/KUDA/GOLD CHIGOZIRIM EMENIKE/ATX REVISION LECTURE</t>
  </si>
  <si>
    <t>NIP/STBC/AKUHWA  KWEN/Dec2024 revision</t>
  </si>
  <si>
    <t>NIP/FBN/OLATUNBOSUN AYOKUNLE/FBNMOBILE IVY LEAGUE ASSOCIATES LTD/NONE</t>
  </si>
  <si>
    <t>NIP/FBN/OGUNYALE COVENANT EYITOPE/FBNMOBILE IVY LEAGUE ASSOCIATES LTD/FR REVISION CLASSES</t>
  </si>
  <si>
    <t>NIP/ABN/ADEBAYO TIMOTHY AYITI/TRFAAA Dec 2024FRM ADEBAYO TIMOTHY AYITI TO IVY LEAGUE ASSOCIATES LTD</t>
  </si>
  <si>
    <t>NIP/FCMB/OKAFOR DIVINE-FAVOUR CHIMERENMA/AppAFM Revision classes To Zenith Bank IVY LEAGUE ASSOCIATES</t>
  </si>
  <si>
    <t>NIP/ABN/PETER ABIODUN  OLASENI/TRFRevision class FmFRM PETER ABIODUN  OLASENI TO IVY LEAGUE ASSOCIATES LTD</t>
  </si>
  <si>
    <t>NIP/GTB/AMADASUN  JOY IVIE/Payment for revision class to IVY LEAGUE ASSOCIATES LTD  00001324102608495100012</t>
  </si>
  <si>
    <t>NIP/STLB/OLUWAFIMIJOBA DANIEL OYEGUNLE/Transfer from OLUWAFIMIJOBA DANIEL OYEGUNLE to IVY LEAGUE ASSOCIATES LTD</t>
  </si>
  <si>
    <t>NIP/UBA/FALOBI DORCAS  AYENI/MOB/UTO/IVY LEAGUE ASS/Falobi Dorcas O/26484943688</t>
  </si>
  <si>
    <t>NIP/GLOBU/AMARACHI P IWUANYANWU/FT MB  IVY LEAGUE ASSOCIATES LTD</t>
  </si>
  <si>
    <t xml:space="preserve">TRF FROM S.A. AGBOGUNLERI &amp; ASSOCIATE//TRF TO IVY LEAGUE ASSOCIATES LTD//TRSF FROM MR ADEOLA AGBOGUNLERI </t>
  </si>
  <si>
    <t>TRANSFER BETWEEN CUSTOMERS VIA USSD GTBANK TRANSFER-Elendu</t>
  </si>
  <si>
    <t>Overpayment</t>
  </si>
  <si>
    <t>Over payment</t>
  </si>
  <si>
    <t>TRANSFER BETWEEN CUSTOMERS 090267241028093817661006847023|REVISION CLASSES |090267|NAPOLEON, MAYOWA UFUOMA</t>
  </si>
  <si>
    <t>Stamp Duty Charges</t>
  </si>
  <si>
    <t>TRANSFER BETWEEN CUSTOMERS VIA NIP FROM TO IVY LEAGUE ASSOCIATES LIMITED</t>
  </si>
  <si>
    <t>Electronic Money Transfer Levy Electronic Money Transfer Levy - 22-OCT-24</t>
  </si>
  <si>
    <t>Electronic Money Transfer Levy Electronic Money Transfer Levy - 27-OCT-24</t>
  </si>
  <si>
    <t>Electronic Money Transfer Levy Electronic Money Transfer Levy - 28-OCT-24</t>
  </si>
  <si>
    <t>29/10/2024</t>
  </si>
  <si>
    <t>30/10/2024</t>
  </si>
  <si>
    <t>31/10/2024</t>
  </si>
  <si>
    <t>NIP/GTB/JAMES KIKELOMO BABATUNDE JANET/SBR revision to IVY LEAGUE ASSOCIATES LTD  000013241029100600000128234869</t>
  </si>
  <si>
    <t>NIP/FBN/AKANBI SAMOD BOLAJI/FBNMOBILE IVY LEAGUE ASSOCIATES LTD/NONE</t>
  </si>
  <si>
    <t>NIP/ECO/ARINOLA AKINGBADE/REFNGA1729531261 BO ARINOLA AKINGBADE IFO IVY LEA</t>
  </si>
  <si>
    <t>TRF FROM DORCAS OLAJUMOKE LESI//TRF TO IVY LEAGUE ASSOCIATES LTD//Dorcas Lesi  SBR</t>
  </si>
  <si>
    <t>TRF FROM MOSUNMOLA OLUWAPONMILE AKINSANYA//TRF TO IVY LEAGUE ASSOCIATES LTD//Reg fee amd revision class for SBR</t>
  </si>
  <si>
    <t>NIP/GTB/ABU MARGARET EYO/Tuition fees to IVY LEAGUE ASSOCIATES LTD  000013241030155457000130614017</t>
  </si>
  <si>
    <t xml:space="preserve">TRF FROM ADEWALE OLUMIDE ADESANYA//TRF TO IVY LEAGUE ASSOCIATES LTD//SBR REVISION CLASS </t>
  </si>
  <si>
    <t>CORPORATE IBANK AMF EXEMPT</t>
  </si>
  <si>
    <t>TRF TO OLUMIDE AYODELE EBIETOMIYE/Paye1</t>
  </si>
  <si>
    <t>Expenses-Salary6 tran alw /CIB//NIP TFR TO OJONGBEDE BLESSING OLUWATOMISI/GTB</t>
  </si>
  <si>
    <t>Expenses-Salary2/CIB//NIP TFR TO EBIETOMIYE OLUMIDE AYODELE/GTB</t>
  </si>
  <si>
    <t>Expenses -General Lawma /CIB//NIP TFR TO TEMMY VENTURES/GTB</t>
  </si>
  <si>
    <t>Expenses-Salary7/CIB//NIP TFR TO OJONGBEDE BLESSING OLUWATOMISI/GTB</t>
  </si>
  <si>
    <t>Expenses-Salary3 tran alw /CIB//NIP TFR TO EBIETOMIYE OLUMIDE AYODELE/GTB</t>
  </si>
  <si>
    <t>Expense -MBD Dp's/CIB//NIP TFR TO OLIBEY  VALENTINE AZUBUIKE/GTB</t>
  </si>
  <si>
    <t>***RSVL Expenses-Salary3 tran alw /CIB//NIP TFR TO EBIETOMIYE OLUMIDE AYODELE/GTB</t>
  </si>
  <si>
    <t>Expenses-Salary1/CIB//NIP TFR TO ISIYAKU  YAKUBU/ABN</t>
  </si>
  <si>
    <t>Expenses-Salary4 tran alw /CIB//NIP TFR TO LUCKY ISHAYA MUSA/ABN</t>
  </si>
  <si>
    <t>Expenses-General[ECR BPP /CIB//NIP TFR TO AMIDU GARUBA/ABN</t>
  </si>
  <si>
    <t>Expenses-Salary5 tran alw /CIB//NIP TFR TO LUCKY ISHAYA MUSA/ABN</t>
  </si>
  <si>
    <t>Expense- Salary9/CIB//NIP TFR TO AKEEM OLAYINKA LAWANSON/ROLEZ</t>
  </si>
  <si>
    <t>Expense- Salary10 Trans alw /CIB//NIP TFR TO AKEEM OLAYINKA LAWANSON/ROLEZ</t>
  </si>
  <si>
    <t>***RSVL Expenses-Salary1/CIB//NIP TFR TO ISIYAKU  YAKUBU/ABN</t>
  </si>
  <si>
    <t>NIP/ABN/ILAMOSIMHE AGATHA ONAULOGHO/TRFBalFRM ILAMOSIMHE AGATHA ONAULOGHO TO IVY LEAGUE ASSOCIATES LTD</t>
  </si>
  <si>
    <t>ACCOUNT MAINTENANCE FEE</t>
  </si>
  <si>
    <t>VAT ON ACCOUNT MAINTENNACE FEE</t>
  </si>
  <si>
    <t>02/11/2024</t>
  </si>
  <si>
    <t>03/11/2024</t>
  </si>
  <si>
    <t>04/11/2024</t>
  </si>
  <si>
    <t>NIP/GTB/IYORSHE JUSTIN SEVERSHIMA/TX revision to IVY LEAGUE ASSOCIATES LTD  000013241102155232000136340768</t>
  </si>
  <si>
    <t>NIP/GTB/TIJANI KAREEMAT OLUWATOYIN/NIP Transfer to IVY LEAGUE ASSOCIATES LTD  000013241102163543000136422737</t>
  </si>
  <si>
    <t>TRF TO JOBOSELE TOMILOLA IBADIN/Consultant fee1</t>
  </si>
  <si>
    <t>Expenses - Salary /CIB//NIP TFR TO ISIYAKU  YAKUBU/ABN</t>
  </si>
  <si>
    <t>Expenses - Salary Allwn trans /CIB//NIP TFR TO EBIETOMIYE OLUMIDE AYODELE/GTB</t>
  </si>
  <si>
    <t>FGN ELECTRONIC MONEY TRANSFER LEVY</t>
  </si>
  <si>
    <t>NIP/GTB/ADEJUMO OPEYEMI AYOOLA/NIP Transfer to IVY LEAGUE ASSOCIATES LTD  000013241103093311000137299658</t>
  </si>
  <si>
    <t>NIP/ECO/OSASUMWEN OKUNKPOLOR ISAAC/REFNGA1744313526 BO OSASUMWEN OKUNKPOLOR ISAAC IF</t>
  </si>
  <si>
    <t>NIP/PARAL/BUD INFRASTRUCTURE LTD/TPT Trf to IVY LEAGUE ASSOCIATES LTD 198787abi accafrfmpm</t>
  </si>
  <si>
    <t>22/10/2024</t>
  </si>
  <si>
    <t>28/10/2024</t>
  </si>
  <si>
    <t>NIP/GTB/HUSSAINI FAISAL HARUNA/Exam payment for Faisal to IVY LEAGUE ASSOCIATES LTD -  CBE 00001324102210280100</t>
  </si>
  <si>
    <t>NIP/ABN/OGUH CHINEMEREM N A/TRFPayment for BTFRM OGUH CHINEMEREM NA TO IVY LEAGUE ASSOCIATES LTD -  CBE</t>
  </si>
  <si>
    <t>NIP/ABN/GRACE OGHENE-KARO OBONYANO/TRFFRM GRACE OGHENE-KARO OBONYANO TO IVY LEAGUE ASSOCIATES LTD -  CBE</t>
  </si>
  <si>
    <t>NIP/UBA/ONIKOLA HAMMED OLAWALE/MOB/UTO/IVY LEAGUE ASS/DipIFRS revisio/26471572015</t>
  </si>
  <si>
    <t>SMS FEE</t>
  </si>
  <si>
    <t>TRF FROM KAYODE S AKINSEYIMI//TRF TO IVY LEAGUE ASSOCIATES LTD -  CBE//School fees</t>
  </si>
  <si>
    <t>NIP/GTB/ONYEMA  DANIEL CHIDOZIE/BT MA FA Exam fees - Daniel Onyema to IVY LEAGUE ASSOCIATES LTD -  CBE  00001324</t>
  </si>
  <si>
    <t>NIP/GTB/OLUMEGBON-OMOSEHIN ORIAT Y/NIP Transfer to IVY LEAGUE ASSOCIATES LTD -  CBE  000013241031163331000132429247</t>
  </si>
  <si>
    <t>01/11/2024</t>
  </si>
  <si>
    <t>NIP/ABN/TEMIDAYO OPEYEMI ADEBAYO/TRFPartPayment4ACCAFRM TEMIDAYO OPEYEMI ADEBAYO TO IVY LEAGUE ASSOCIATES LTD -</t>
  </si>
  <si>
    <t>NIP/ABN/TEMIDAYO OPEYEMI ADEBAYO/TRFBal4ACCAExamFRM TEMIDAYO OPEYEMI ADEBAYO TO IVY LEAGUE ASSOCIATES LTD -  CBE</t>
  </si>
  <si>
    <t>NIP//Paystack/exam deposit  OYINKANSOLA OLAYINKA to IVY LEAGUE ASSOCIATES LTD   CBESent 200000</t>
  </si>
  <si>
    <t>NIP/ABN/GOODNESS MARY AYORINDE/TRFCBL Exam-11112024FRM GOODNESS MARY AYORINDE TO IVY LEAGUE ASSOCIATES LTD -  C</t>
  </si>
  <si>
    <t>10K INT &amp; 5K STD</t>
  </si>
  <si>
    <t>CORPORATE IBANK AMF EXEMPT-Fund movement-Onikola DIPIFR REV</t>
  </si>
  <si>
    <t>05/11/2024</t>
  </si>
  <si>
    <t>06/11/2024</t>
  </si>
  <si>
    <t>07/11/2024</t>
  </si>
  <si>
    <t>08/11/2024</t>
  </si>
  <si>
    <t>NIP/FBN/OFFOR OLUEBUBE CHRISTOPHER/USSD OFFOR OLUEBUBE CHRISTOPHER</t>
  </si>
  <si>
    <t>NIP/PALM/OLUEBUBE CHRISTOPHER OFFOR/OLUEBUBE CHRISTOPHER OFFOR 8032186815</t>
  </si>
  <si>
    <t>Offline Under charged Acct Maint  Fee + VAT OCT 2024</t>
  </si>
  <si>
    <t>CIP|100004241106075234121700071998|CHRISTOPHER OLUEBUBE OFFOR|1015362596|06/11/2024</t>
  </si>
  <si>
    <t>NIP/GTB/OBOZUA  HENRIETTA ELOHOR/BT exam fees to IVY LEAGUE ASSOCIATES LTD -  CBE  000013241108144036000146450024</t>
  </si>
  <si>
    <t>09/11/2024</t>
  </si>
  <si>
    <t>10/11/2024</t>
  </si>
  <si>
    <t>11/11/2024</t>
  </si>
  <si>
    <t>12/11/2024</t>
  </si>
  <si>
    <t>NIP/ABN/MAGRET OLUWAFUNMIBI ADEBOYE/TRFFRM MAGRET OLUWAFUNMIBI ADEBOYE TO IVY LEAGUE ASSOCIATES LTD</t>
  </si>
  <si>
    <t>NIP/ABN/EMMANUEL EJIEKE ARUNSI/TRFFRM EMMANUEL EJIEKE ARUNSI TO IVY LEAGUE ASSOCIATES LTD</t>
  </si>
  <si>
    <t>NIP/KUDA/UANGBAOJE, NOAHSON UYI/REVISION FEES</t>
  </si>
  <si>
    <t>NIP/FBN/OLANIYAN UDUAK JESSICA/FBNMOBILE IVY LEAGUE ASSOCIATES LTD/DEC  SBR</t>
  </si>
  <si>
    <t>TRF FROM CYNTHIA CHUKWUAMAKA IJEI//TRF TO IVY LEAGUE ASSOCIATES LTD//Sbr Revision class</t>
  </si>
  <si>
    <t>NIP/ABN/HALIYAH AYOMIDE HAROON/TRFFRM HALIYAH AYOMIDE HAROON TO IVY LEAGUE ASSOCIATES LTD</t>
  </si>
  <si>
    <t>NIP/FBN/IZUNWANNE PRECIOUS OGECHUKWU/FBNMOBILE IVY LEAGUE ASSOCIATES LTD/NONE</t>
  </si>
  <si>
    <t>NIP/ABN/FOLUKE AYOBAMI ADAMSON/TRF75 payment for AA revision classesFRM FOLUKE AYOBAMI ADAMSON TO IVY LEAGUE AS</t>
  </si>
  <si>
    <t>NIP/PBNL/UMAR ABUBAKAR MAKKI/MOB  To Zenith Bank Plc IVY LEAGUE ASSOCIATES LTD</t>
  </si>
  <si>
    <t>NIP/GTB/SOLARIN TEMITOPE OLUWAYEMISI/For Arinola Solarin to IVY LEAGUE ASSOCIATES LTD  000013241109182056000148540865</t>
  </si>
  <si>
    <t>NIP/ABN/FAITH DAMILOLA BELLO/TRFAA Revision ClassFRM FAITH DAMILOLA BELLO TO IVY LEAGUE ASSOCIATES LTD</t>
  </si>
  <si>
    <t>NIP/GTB/ADEJARE RITA ONYEKA/NIP Transfer to IVY LEAGUE ASSOCIATES LTD  000013241110093243000149155040</t>
  </si>
  <si>
    <t>NIP/TAJ/KAREEMAH OLASHILE LAWAL/NIP/NIP/IVY LEAGUE ASS/Interbank/T</t>
  </si>
  <si>
    <t>TRF TO EKO ELECT DIST-IJORA BU REM A/C/Expense - Power/Fuel{Power}1</t>
  </si>
  <si>
    <t>TRF TO OLUMIDE AYODELE EBIETOMIYE/Expense- Power/Fuel{Fuel}</t>
  </si>
  <si>
    <t>TRF TO OLUMIDE AYODELE EBIETOMIYE/Expense - Power/Fuel{Fuel} Reimb</t>
  </si>
  <si>
    <t>Lecturer loan2/CIB//NIP TFR TO AJIBOLA ADETUNJI ADEGBEMI/GTB</t>
  </si>
  <si>
    <t>NIP/STBC/ISRAEL NSIKAK  EKIKO/AAA n SBR June Diet</t>
  </si>
  <si>
    <t>NIP/GTB/ARUNSI  EMMANUEL EJIEKE/NIP Transfer to IVY LEAGUE ASSOCIATES LTD  000013241111113655000150680311</t>
  </si>
  <si>
    <t>NIP/UBA/WILLAIMS ABIDEMI OMOLEGHO/MOB/UTO/IVY LEAGUE ASS/AA REVISION/26796688088</t>
  </si>
  <si>
    <t>NIP/ABN/EMMANUEL OLUWAJOMILOJU SOWUNMI/TRFFull paymentFRM EMMANUEL OLUWAJOMILOJU SOWUNMI TO IVY LEAGUE ASSOCIATES LTD</t>
  </si>
  <si>
    <t>CORPORATE IBANK-Expense-General(Repair of transformer)</t>
  </si>
  <si>
    <t>TRANSFER BETWEEN CUSTOMERS VIA GTWORLD PAYMENT FOR SBR REVISION CLASS FROM JOLAOSO HABEEB IBIKUNLE TO IVY</t>
  </si>
  <si>
    <t>TRANSFER BETWEEN CUSTOMERS 000012241109174825998866381475-AJIBOLA L IADI - AAA -221-OLUFUNMILAYO BOLAJI LIA</t>
  </si>
  <si>
    <t>Electronic Money Transfer Levy Electronic Money Transfer Levy - 09-NOV-24</t>
  </si>
  <si>
    <t>TRANSFER BETWEEN CUSTOMERS 000016241111153512000096545539-FBNMOBILE:IVY LEAGUE ASSOCIAT ES LIMITED/AAA REVI</t>
  </si>
  <si>
    <t>Electronic Money Transfer Levy Electronic Money Transfer Levy - 11-NOV-24</t>
  </si>
  <si>
    <t>NIP//Paystack/Transfer to IVY LEAGUE ASSOCIATES LTDRIGHTCARD PAYMENT SERVICES LIMITED-Hafsat Olabode</t>
  </si>
  <si>
    <t>13/11/2024</t>
  </si>
  <si>
    <t>15/11/2024</t>
  </si>
  <si>
    <t>16/11/2024</t>
  </si>
  <si>
    <t>17/11/2024</t>
  </si>
  <si>
    <t>18/11/2024</t>
  </si>
  <si>
    <t>19/11/2024</t>
  </si>
  <si>
    <t>NIP/ABN/GERARD O OLOH/TRFAAA mock marking and guideFRM GERARD O OLOH TO IVY LEAGUE ASSOCIATES LTD</t>
  </si>
  <si>
    <t>NIP/STBC/HENRY OKOYE/Part payment 3 class</t>
  </si>
  <si>
    <t>:ETZ INFLOW 09FG241116081233315ZOB4U3:TRANSFER FROM FESTUS IFEAKACHUKWU ENEGID</t>
  </si>
  <si>
    <t>NIP/ABN/EUNICE IBUKUNOLUWA TANIMOWO/TRFFor AAA RevisionFRM EUNICE IBUKUNOLUWA TANIMOWO TO IVY LEAGUE ASSOCIATES LTD</t>
  </si>
  <si>
    <t>NIP/ABN/FOLUKE AYOBAMI ADAMSON/TRFBalance Payment for AA revision classesFRM FOLUKE AYOBAMI ADAMSON TO IVY LEAG</t>
  </si>
  <si>
    <t>TRF FROM EYITAYO ADEDAYO AKANFE//TRF TO IVY LEAGUE ASSOCIATES LTD//Omobola Adebayo ATX MOCK</t>
  </si>
  <si>
    <t>NIP/ABN/IDARA EMMANUEL EKANEM/TRFMock narkingFRM IDARA EMMANUEL EKANEM TO IVY LEAGUE ASSOCIATES LTD</t>
  </si>
  <si>
    <t>LIST OF STUDENTS DEFERING FROM DEC 2024 TO JUNE 2025</t>
  </si>
  <si>
    <t>:ETZ INFLOW 09FG2407160717018485CNUDM:100004240716061909116815298692:TRANSFER-Patricia Dada</t>
  </si>
  <si>
    <t>Income - Others</t>
  </si>
  <si>
    <t>Wrongful payment</t>
  </si>
  <si>
    <t>23/11/2024</t>
  </si>
  <si>
    <t>24/11/2024</t>
  </si>
  <si>
    <t>NIP/KUDA/OYINKANSOLA FAITH OLAYINKA/ACCA EXAM DEPOSIT</t>
  </si>
  <si>
    <t>20/11/2024</t>
  </si>
  <si>
    <t>22/11/2024</t>
  </si>
  <si>
    <t>25/11/2024</t>
  </si>
  <si>
    <t>:ETZ INFLOW 09FG241119142331003ETMBF9:TRANSFER FROM HAMINAT OLOLADE AWESU;7036</t>
  </si>
  <si>
    <t>NIP/SCB/OMONIKE RHODA ADEGEBO/Recording till March</t>
  </si>
  <si>
    <t>NIP/STBC/JOHN OYEJIDE  FATOKI/SBL Mock Marking Joh</t>
  </si>
  <si>
    <t>NIP/PALM/AYOTOMIWA OBALOLU ADEBOYA/AYOTOMIWA OBALOLU ADEBOYA 9017231375</t>
  </si>
  <si>
    <t xml:space="preserve">:ETZ INFLOW 09FG241120084338610LTNN49:MARKING FEE -Patricia Dada                           </t>
  </si>
  <si>
    <t>23­Nov­2024</t>
  </si>
  <si>
    <t>TRANSFER BETWEEN CUSTOMERS 0000162411230604100000655… 13460685_FD/FT/PAYMENT OF IN V ILA0102­011­PRICEW</t>
  </si>
  <si>
    <t>23­Nov­2024 '</t>
  </si>
  <si>
    <t>Electronic Money Transfer Levy Electronic Money Transfer Levy ­ 23­11­2024</t>
  </si>
  <si>
    <t>26/11/2024</t>
  </si>
  <si>
    <t>27/11/2024</t>
  </si>
  <si>
    <t>28/11/2024</t>
  </si>
  <si>
    <t>NIP/STBC/MOFOLUKE OLUWAGBEMISOLA SANNI/Fund</t>
  </si>
  <si>
    <t>NIP/ABN/OYINDAMOLA  AGUN/TRFFRM OYINDAMOLA  AGUN TO IVY LEAGUE ASSOCIATES LTD -  CBE</t>
  </si>
  <si>
    <t>NIP/ABN/GOODNESS MARY AYORINDE/TRFPayment for FADeposit for MAFRM GOODNESS MARY AYORINDE TO IVY LEAGUE ASSOCIAT</t>
  </si>
  <si>
    <t>NIP/PTB/ADENIKE ADERONKE OGUNSUGBA/parent for F4 computer based  NIP Transfer from ADENIKE ADERONKE OGUNSUGBA to IV</t>
  </si>
  <si>
    <t>NIP/PTB/ADENIKE ADERONKE OGUNSUGBA/ NIP Transfer from ADENIKE ADERONKE OGUNSUGBA to IVY LEAGUE ASSOCIATES LTD    CB</t>
  </si>
  <si>
    <t>01/12/2024</t>
  </si>
  <si>
    <t>02/12/2024</t>
  </si>
  <si>
    <t>TRF TO SEACRON EDUCATIONAL NIGERIA LIMITED/CBE Payment CBE Nov RMTTNC</t>
  </si>
  <si>
    <t>TRF FROM ADEBAJO ABIODUN ONAJOBI//TRF TO IVY LEAGUE ASSOCIATES LTD -  CBE//Omobolaji Famakinwa - Management Acc</t>
  </si>
  <si>
    <t>NIP/OPAY/ABDULMALIK ONAOPEPO FOLAMI/Transfer from ABDULMALIK ONAOPEPO FOLAMI</t>
  </si>
  <si>
    <t>30/11/2024</t>
  </si>
  <si>
    <t>NIP/UBA/OSUYALI NKECHINYERE HILDA/MOB/UTO/IVY LEAGUE ASS/learning videos/27083835716</t>
  </si>
  <si>
    <t>TRF FROM UZOAMAKA BEAUTY NWAMANNA//TRF TO IVY LEAGUE ASSOCIATES LTD//Mock</t>
  </si>
  <si>
    <t>TRF TO JOBOSELE TOMILOLA IBADIN/Consultant fee-2</t>
  </si>
  <si>
    <t>TRF TO OLUMIDE AYODELE EBIETOMIYE/PAYE 1</t>
  </si>
  <si>
    <t>TRF TO OLUMIDE AYODELE EBIETOMIYE/Expense - Power/Fuel{Fuel}Reimb1</t>
  </si>
  <si>
    <t>TRF TO OLUMIDE AYODELE EBIETOMIYE/Expenses - General Petty 1</t>
  </si>
  <si>
    <t>TRF TO OLUMIDE AYODELE EBIETOMIYE/Expense - Power/Fuel{Fuel}1</t>
  </si>
  <si>
    <t>Expense - Salary5/CIB//NIP TFR TO ISIYAKU  YAKUBU/ABN</t>
  </si>
  <si>
    <t>Expense - Salary2/CIB//NIP TFR TO LUCKY ISHAYA MUSA/ABN</t>
  </si>
  <si>
    <t>Refund - others/CIB//NIP TFR TO ADETAYO GRACE ADEGBAMIYE/ABN</t>
  </si>
  <si>
    <t>Expense - Salary4 trans alwn /CIB//NIP TFR TO LUCKY ISHAYA MUSA/ABN</t>
  </si>
  <si>
    <t>Expense - Salary7 trans alwn /CIB//NIP TFR TO AKEEM OLAYINKA LAWANSON/ROLEZ</t>
  </si>
  <si>
    <t>Expense - Salary6/CIB//NIP TFR TO AKEEM OLAYINKA LAWANSON/ROLEZ</t>
  </si>
  <si>
    <t>Refund - Lecture std /CIB//NIP TFR TO IZUNWANNE PRECIOUS OGECHUKWU/FBN</t>
  </si>
  <si>
    <t>Expense - Salary1/CIB//NIP TFR TO EBIETOMIYE OLUMIDE AYODELE/GTB</t>
  </si>
  <si>
    <t>Expense - Salary3 trans alwn /CIB//NIP TFR TO EBIETOMIYE OLUMIDE AYODELE/GTB</t>
  </si>
  <si>
    <t>Expense - MBD Dp's /CIB//NIP TFR TO OLIBEY  VALENTINE AZUBUIKE/GTB</t>
  </si>
  <si>
    <t>LEAGUE ASSOCIATES LTD -  CBE//Payment for BT - Love Emmanuel</t>
  </si>
  <si>
    <t>NIP/ROLEZ/EMMANUEL OBODO VENTURES/payment for FA and MA Exams/AT68 TRF2MPT3qhud1864584517792747520</t>
  </si>
  <si>
    <t>NIP/ROLEZ/pocket by Abeg technologies/exam  OYINKANSOLA</t>
  </si>
  <si>
    <t>OLAYINKA to IVY LEAG/AT5</t>
  </si>
  <si>
    <t>MFDS5120241205122256038573A46RJD</t>
  </si>
  <si>
    <r>
      <rPr>
        <sz val="12"/>
        <rFont val="Arial"/>
        <family val="2"/>
      </rPr>
      <t>NIP/UBA/OLAYINKA OYINKANSOLA FAITH/MOB/UTO/IVY
LEAGUE ASS/exam balance /27282158689</t>
    </r>
  </si>
  <si>
    <r>
      <rPr>
        <sz val="12"/>
        <rFont val="Arial"/>
        <family val="2"/>
      </rPr>
      <t>NIP/WBP/ADANLAWO MAYOWA EMMANUEL/ZENITH BANK-
Balance for FA and MA Exam</t>
    </r>
  </si>
  <si>
    <t>NIP/ABN/CHIDUBEM MICHAEL NJOKU/TRFChidubem Njoku FA</t>
  </si>
  <si>
    <t>and MA examFRM CHIDUBEM MICHAEL NJOKU TO IVY LEAGUE</t>
  </si>
  <si>
    <t>ASSOCIA</t>
  </si>
  <si>
    <t>TRF TO IVY LEAGUE ASSOCIATES LTD/Fund Movement 10 - Out</t>
  </si>
  <si>
    <t>NIP/ABN/IBANGA EYO EKONG-200-CURRENT</t>
  </si>
  <si>
    <t>ACCOUNTS/TRFEdikan Ekong ACCAFRM IBANGA EYO EKONG</t>
  </si>
  <si>
    <t>TO IVY LEAGUE ASSOCIATES LTD -  C</t>
  </si>
  <si>
    <t>ACCOUNTS/TRFEdikan Ekong ACCA balanceFRM IBANGA EYO</t>
  </si>
  <si>
    <t>EKONG TO IVY LEAGUE ASSOCIATES</t>
  </si>
  <si>
    <t>NIP/UBA/ATORO BARAKAH TEMITOPE/MOB/UTO/IVY LEAGUE ASS/Barakah 5486032/27356822631</t>
  </si>
  <si>
    <t>NIP/ABN/BENITA CHIOMA OKOLO/TRFFor videos and classFRM BENITA CHIOMA OKOLO TO IVY LEAGUE ASSOCIATES LTD</t>
  </si>
  <si>
    <t>NEFT/GTB/IVY LEAGUE ASSOCIATE/TRGAPS 0571500131013300084IVY LEAGUE ASSOCIATEI</t>
  </si>
  <si>
    <t>NIP/GTB/ONITILO   OLUWATOMISIN VICTORY/NIP Transfer to Ivy League Associates Ltd 000013241204145915000011194620</t>
  </si>
  <si>
    <t>NIP/UBA/OFFOR NNAMDI CHINOMNSO/MOB/UTO/IVY LEAGUE ASS/AAA 08066572772/27304808018</t>
  </si>
  <si>
    <t>Expense - lecturer pay6/CIB//NIP TFR TO FATOKI OLUWADARE SAMUEL/GTB</t>
  </si>
  <si>
    <t>Expense - lecturer pay5/CIB//NIP TFR TO FOLAKEMI  SHOBAYO</t>
  </si>
  <si>
    <t>Expense - Lecturer pay22/CIB//NIP TFR TO OLUDARE ADETUTU/GTB</t>
  </si>
  <si>
    <t>Expense - Lecturer pay27/CIB//NIP TFR TO OLAJITAN OLADIMEJI AYOOLU /GTB</t>
  </si>
  <si>
    <t>Expense - lecturer pay7/CIB//NIP TFR TO OMOTOSO KAZEEM ADEKUNLE/GTB</t>
  </si>
  <si>
    <t>Expense - Lecturer pay20/CIB//NIP TFR TO OLAKITAN HABEEB OLATOMIWA/GTB</t>
  </si>
  <si>
    <t>Expense - Lecturer pay19/CIB//NIP TFR TO OSHIKOYA OLUMIDE GBOYEGA/GTB</t>
  </si>
  <si>
    <t>Expense - Lecturer pay25/CIB//NIP TFR TO BINUYO BLESSING ADEWUMI/GTB</t>
  </si>
  <si>
    <t>Expense - Lecturer pay26/CIB//NIP TFR TO APENA MUYIDEEN ADE/FCMB</t>
  </si>
  <si>
    <t>Expense - Lecturer pay21/CIB//NIP TFR TO SOSANYA AKINJIDE LANRE /GTB</t>
  </si>
  <si>
    <t>Expense - lecturer pay8/CIB//NIP TFR TO GBADAMOSI OMOWONUOLA REGINA/GTB</t>
  </si>
  <si>
    <t>Expense - lecturer pay9/CIB//NIP TFR TO ODAGBODO OLUBUNMI ISRAEL/GTB</t>
  </si>
  <si>
    <t>Expense - Lecturer pay28/CIB//NIP TFR TO FASHESIN OMOLOLA SOLA/GTB</t>
  </si>
  <si>
    <t>Expense - Lecturer pay23/CIB//NIP TFR TO DUROSANYA GABRIEL O/UBN</t>
  </si>
  <si>
    <t>TRF TO EMMANUEL CHINONSO OGBONNAYA/Expense - lecturer pay3</t>
  </si>
  <si>
    <t>NEFT IFO AJIBOLA ADETUNJI ADEGBEMI</t>
  </si>
  <si>
    <t>NEFT CHARGE + VAT - PAY20241206145926813F0O7V4C36</t>
  </si>
  <si>
    <t>Expense - lecturer pay1/CIB//NIP TFR TO ADEDOYIN KALESANWO/ABN</t>
  </si>
  <si>
    <t>Expense - Lecturer pay12/CIB//NIP TFR TO AYOOLUWA ADEGOKE ADEKOJE/ABN</t>
  </si>
  <si>
    <t>Expense - Lecturer pay29/CIB//NIP TFR TO IKEOLUMBA JONATHAN OBINNA/GTB</t>
  </si>
  <si>
    <t>Expense - Lecturer pay16/CIB//NIP TFR TO FOLAKEMI ESTHER OGUNYEMI/SKYE</t>
  </si>
  <si>
    <t>Expense - Lecturer pay10/CIB//NIP TFR TO AKINWUNMI JADESOLA JAMES/PBNL</t>
  </si>
  <si>
    <t>Expense - Lecturer pay31/CIB//NIP TFR TO AJAYI OLUWASEUN EMMANUEL/GTB</t>
  </si>
  <si>
    <t>Expense - Lecturer pay30/CIB//NIP TFR TO SHOTANDE HAFEEZ OLADIPUPO/GTB</t>
  </si>
  <si>
    <t>Expense - Lecturer pay17/CIB//NIP TFR TO TUNDE SOLOMON JOHNSON/STBC</t>
  </si>
  <si>
    <t>Expense - lecturer pay4/CIB//NIP TFR TO OLUWAPAMILERIN MARGRET ALONGE/ABN</t>
  </si>
  <si>
    <t>Expense - lecturer pay2/CIB//NIP TFR TO KOREDE DADA/UBA</t>
  </si>
  <si>
    <t>NIP/FBN/SOBANJO OLUWADOLAPO JESULAYOMI/FBNMOBILE IVY LEAGUE ASSOCIATES LTD/NONE</t>
  </si>
  <si>
    <t>NEFT IFO CHINEDU JOHN UCHECHUKWU</t>
  </si>
  <si>
    <t>NEFT CHARGE + VAT - PAY20241208095332435I8OM9RMC3</t>
  </si>
  <si>
    <t>Expense - Lecturer pay14/CIB//NIP TFR TO AKINWANDE OMORE/WBP</t>
  </si>
  <si>
    <t>Expense - Lecturer pay18/CIB//NIP TFR TO AKINWANDE OLUMIDE RICHARD/GTB</t>
  </si>
  <si>
    <t>Expense - Lecturer pay24/CIB//NIP TFR TO AKANBI SAHEED/KBL</t>
  </si>
  <si>
    <t>Expense - Lecturer pay15/CIB//NIP TFR TO OLADETAN OLUWATOSIN EMMANUEL/FBN</t>
  </si>
  <si>
    <t>Expense - Lecturer pay32/CIB//NIP TFR TO OLAKISAN JAMIU ADEYEMI/FBN</t>
  </si>
  <si>
    <t>TRF TO GARUBA</t>
  </si>
  <si>
    <r>
      <rPr>
        <sz val="12"/>
        <rFont val="Arial"/>
        <family val="2"/>
      </rPr>
      <t>TRF TO GOODNESS MOSOGOFOLUWA AYODEJI/Expense -
Lecturer pay33</t>
    </r>
  </si>
  <si>
    <r>
      <rPr>
        <sz val="12"/>
        <rFont val="Arial"/>
        <family val="2"/>
      </rPr>
      <t>TRF FROM IVY LEAGUE ASSOCIATES LTD -  CBE/Fund
Movement 10 - Out</t>
    </r>
  </si>
  <si>
    <r>
      <rPr>
        <sz val="12"/>
        <rFont val="Arial"/>
        <family val="2"/>
      </rPr>
      <t>TRF TO OLUMIDE AYODELE EBIETOMIYE/Expenses -
Phone/Data {Data 1</t>
    </r>
  </si>
  <si>
    <t>NEFT TRANSFER TRGAPS 0571500131013300084IVY LEAGUE ASSOCIATEI</t>
  </si>
  <si>
    <t>NIP/ROLEZ/WUNMSYAYAD  ENTERPRISES - Wunmsy Cash Po/WUNMSYAYAD  Trf for Customer/AT68 TRF2MPT3ewyn1851589557274980352-GRACE</t>
  </si>
  <si>
    <t>TOTAL INFLO</t>
  </si>
  <si>
    <t>DEFRD FRM PRV DIET</t>
  </si>
  <si>
    <t>DIFF/CHECK</t>
  </si>
  <si>
    <t>13/12/2024</t>
  </si>
  <si>
    <t>NIP/ABN/REMILEKUN CHRISTIANAH ALADE/TRFAlade Kanyinsolas Acca FA exam feeFRM REMILEKUN CHRISTIANAH ALADE TO IVY LEAG</t>
  </si>
  <si>
    <t>20/12/2024</t>
  </si>
  <si>
    <t>NIP/OPAY/opeyemi emmanuel dada/Esther Akindele</t>
  </si>
  <si>
    <t>NIP/ABN/GOODNESS MARY AYORINDE/TRFFA ExamFRM GOODNESS MARY AYORINDE TO IVY LEAGUE ASSOCIATES LTD -  CBE</t>
  </si>
  <si>
    <t>22/12/2024</t>
  </si>
  <si>
    <t>NIP/ABN/CHINASAOKWU JUDITH OBIWURU/TRFMA examFRM CHINASAOKWU JUDITH OBIWURU TO IVY LEAGUE ASSOCIATES LTD -  CBE</t>
  </si>
  <si>
    <t>TRANSFER BETWEEN CUSTOMERS 000001241216145116323395725003-TRANSFER FROM OLEWUENYI FAVOUR CHIK AMSO TO IVY L AMSO</t>
  </si>
  <si>
    <t>Electronic Money Transfer Levy Electronic Money Transfer Levy - 16-12-2024</t>
  </si>
  <si>
    <t>NIP/FBN/MUSA SHEHU/FBNMOBILE IVY LEAGUE ASSOCIATES LTD/TUITION FEE  FR   FM MUHAMMAD MUHAMMAD</t>
  </si>
  <si>
    <t>16/12/2024</t>
  </si>
  <si>
    <t>NIP/SKYE/REMITLY MONEY TRANSFER/PBLPAY PBLTRNSF008 R84506196841</t>
  </si>
  <si>
    <t>17/12/2024</t>
  </si>
  <si>
    <t>NIP/GTB/AKINSEYE OLUWAGBEMIGA STEPHEN/AFM to IVY LEAGUE ASSOCIATES LTD  000013241217195144000036278461</t>
  </si>
  <si>
    <t>18/12/2024</t>
  </si>
  <si>
    <t>NIP/ABN/TEMITOPE TITILAYO OGUNTOYINBO-117-DIAMON/TRFAdvancdd tax plus registtation june 2025FRM TEMITOPE TITILAYO OGUNTO</t>
  </si>
  <si>
    <t>NIP/STBC/TIMILEHIN  AKINBOWALE SAMUEL/Tax recording</t>
  </si>
  <si>
    <t>NIP/FBN/OLAONI TOLUWANIMI FLORENCE/FBNMOBILE IVY LEAGUE ASSOCIATES LTD/SBL</t>
  </si>
  <si>
    <t>NIP/FDP/MOSES WILLY AUGUSTINE/ONB TRF FROM MOSES WILL   9409</t>
  </si>
  <si>
    <t>:ETZ INFLOW 09FG2412181806146430QWTZP:BADEJO TAIWO OLUWATUMININU|MOB: TO ZENIT</t>
  </si>
  <si>
    <t>19/12/2024</t>
  </si>
  <si>
    <t>NIP/STLB/JENNIFER OMAGE/Transfer from JENNIFER OMAGE to IVY LEAGUE ASSOCIATES LTD</t>
  </si>
  <si>
    <t>NIP/GTB/AKINYEMI OLUWABIMIPE ASHAKE/NIP Transfer to IVY LEAGUE ASSOCIATES LTD  000013241219122806000039443110</t>
  </si>
  <si>
    <t>NIP/GTB/ONUORAH  LOVETH NWANNEKA/ACCA videos PM and FR to IVY LEAGUE ASSOCIATES LTD  0000132412191352380000396438</t>
  </si>
  <si>
    <t>21/12/2024</t>
  </si>
  <si>
    <t xml:space="preserve">:ETZ INFLOW 09FG241221144900557WR08A4:AAA AND REGISTRATION                    </t>
  </si>
  <si>
    <t>TRF FROM HAUWA OLUWATOBI MOMOH//TRF TO IVY LEAGUE ASSOCIATES LTD//Hauwa</t>
  </si>
  <si>
    <t>23/12/2024</t>
  </si>
  <si>
    <t>TRF FROM DARE LOVE OLUWASEUN//TRF TO IVY LEAGUE ASSOCIATES LTD//Payment for AFM and APM June2025 Classes</t>
  </si>
  <si>
    <t>NIP/KBL/ELUE CONFIDENCE CHINEDU/TRF BO ELUE CONFIDENCE CHINEDU/Tuition fee</t>
  </si>
  <si>
    <t>24/12/2024</t>
  </si>
  <si>
    <t>25/12/2024</t>
  </si>
  <si>
    <t>NIP/FDP/FAVOUR CHIZARAM EWIM/ONB TRF FROM FAVOUR CHI   3617 FBP</t>
  </si>
  <si>
    <t>CBE - Refunds  BTMAFA 1/CIB//NIP TFR TO IBANGA EYO EKONG/ABN</t>
  </si>
  <si>
    <t>26/12/2024</t>
  </si>
  <si>
    <t>27/12/2024</t>
  </si>
  <si>
    <t>TRF FROM ONYEDIKACHI CHINOMSO UKAIRE//TRF TO IVY LEAGUE ASSOCIATES LTD//AFM</t>
  </si>
  <si>
    <t xml:space="preserve">:ETZ INFLOW 09FG241224110454693WKD0P6:ATX RECORDING                           </t>
  </si>
  <si>
    <t>NIP/UBA/ZAINAB OLUWAJOMILOJU KUKU/MOB/UTO/IVY LEAGUE ASS/SBR lecture fee/27678331135</t>
  </si>
  <si>
    <t>CHRISTMAS HAMPER 19/CIB//NIP TFR TO OLUWAPAMILERIN MARGRET ALONGE/ABN</t>
  </si>
  <si>
    <t>CHRISTMAS HAMPER 23/CIB//NIP TFR TO TUNDE SOLOMON JOHNSON/STBC</t>
  </si>
  <si>
    <t>CHRISTMAS HAMPER 21/CIB//NIP TFR TO OSHIKOYA OLUMIDE GBOYEGA/GTB</t>
  </si>
  <si>
    <t>CHRISTMAS HAMPER 16/CIB//NIP TFR TO AJIBOLA ADETUNJI ADEGBEMI/GTB</t>
  </si>
  <si>
    <t>CHRISTMAS HAMPER 10/CIB//NIP TFR TO FOLAKEMI ESTHER OGUNYEMI/SKYE</t>
  </si>
  <si>
    <t>CHRISTMAS HAMPER D24/CIB//NIP TFR TO ADEDOYIN  KALESANWO/ABN</t>
  </si>
  <si>
    <t>CHRISTMAS HAMPER 2/CIB//NIP TFR TO OLUDARE ADETUTU/GTB</t>
  </si>
  <si>
    <t>CHRISTMAS HAMPER 7/CIB//NIP TFR TO FATOKI OLUWADARE SAMUEL/GTB</t>
  </si>
  <si>
    <t>CHRISTMAS HAMPER 8/CIB//NIP TFR TO DUROSANYA GABRIEL O/UBN</t>
  </si>
  <si>
    <t>TRF TO EMMANUEL CHINONSO OGBONNAYA/CHRISTMAS HAMPER 9</t>
  </si>
  <si>
    <t>TRF TO JOBOSELE TOMILOLA IBADIN/CHRISTMAS HAMPER 27</t>
  </si>
  <si>
    <t>CHRISTMAS HAMPER 20/CIB//NIP TFR TO AKINWANDE OMORE/WBP</t>
  </si>
  <si>
    <t>CHRISTMAS HAMPER 14/CIB//NIP TFR TO APENA MUYIDEEN ADE/FCMB</t>
  </si>
  <si>
    <t>CHRISTMAS HAMPER 28/CIB//NIP TFR TO AKEEM OLAYINKA LAWANSON/ROLEZ</t>
  </si>
  <si>
    <t>CHRISTMAS HAMPER 22/CIB//NIP TFR TO AKANBI SAHEED/KBL</t>
  </si>
  <si>
    <t>CHRISTMAS HAMPER 3/CIB//NIP TFR TO AKINWUNMI JADESOLA JAMES/PBNL</t>
  </si>
  <si>
    <t>CHRISTMAS HAMPER 6/CIB//NIP TFR TO CHINEDU JOHN UCHECHUKWU/ABN</t>
  </si>
  <si>
    <t>CHRISTMAS HAMPER 15/CIB//NIP TFR TO OLADETAN OLUWATOSIN EMMANUEL/FBN</t>
  </si>
  <si>
    <t>CHRISTMAS HAMPER 4/CIB//NIP TFR TO AYOOLUWA ADEGOKE ADEKOJE/ABN</t>
  </si>
  <si>
    <t>CHRISTMAS HAMPER 29/CIB//NIP TFR TO ISIYAKU  YAKUBU/ABN</t>
  </si>
  <si>
    <t>CHRISTMAS HAMPER 26/CIB//NIP TFR TO LUCKY ISHAYA MUSA/ABN</t>
  </si>
  <si>
    <t>CHRISTMAS HAMPER 13/CIB//NIP TFR TO KOREDE DADA/UBA</t>
  </si>
  <si>
    <t>CHRISTMAS HAMPER 25/CIB//NIP TFR TO EBIETOMIYE OLUMIDE AYODELE/GTB</t>
  </si>
  <si>
    <t>CHRISTMAS HAMPER 5/CIB//NIP TFR TO BINUYO BLESSING ADEWUMI/GTB</t>
  </si>
  <si>
    <t>CHRISTMAS HAMPER 12/CIB//NIP TFR TO OMOTOSO KAZEEM ADEKUNLE/GTB</t>
  </si>
  <si>
    <t>CHRISTMAS HAMPER 18/CIB//NIP TFR TO AKINWANDE OLUMIDE RICHARD/GTB</t>
  </si>
  <si>
    <t>CHRISTMAS HAMPER 24/CIB//NIP TFR TO GBADAMOSI OMOWONUOLA REGINA/GTB</t>
  </si>
  <si>
    <t>CHRISTMAS HAMPER 11/CIB//NIP TFR TO IKEOLUMBA JONATHAN OBINNA/GTB</t>
  </si>
  <si>
    <t>CHRISTMAS HAMPER 17/CIB//NIP TFR TO ODAGBODO OLUBUNMI ISRAEL/GTB</t>
  </si>
  <si>
    <t>Expense - Salary 3/CIB//NIP TFR TO LUCKY ISHAYA MUSA/ABN</t>
  </si>
  <si>
    <t>TRF TO OLUMIDE AYODELE EBIETOMIYE/PAYE</t>
  </si>
  <si>
    <t>TRF TO OLUMIDE AYODELE EBIETOMIYE/Expense - Power/Fuel1 Fuel Reim</t>
  </si>
  <si>
    <t>Expense - Salary 7/CIB//NIP TFR TO AKEEM OLAYINKA LAWANSON/ROLEZ</t>
  </si>
  <si>
    <t>Expense - Salary 6/CIB//NIP TFR TO AKEEM OLAYINKA LAWANSON/ROLEZ</t>
  </si>
  <si>
    <t>Expense - Salary 4  Trans alwn /CIB//NIP TFR TO LUCKY ISHAYA MUSA/ABN</t>
  </si>
  <si>
    <t>Expense - Salary 5/CIB//NIP TFR TO ISIYAKU  YAKUBU/ABN</t>
  </si>
  <si>
    <t>Expense - Salary 2  Trans alwn /CIB//NIP TFR TO EBIETOMIYE OLUMIDE AYODELE/GTB</t>
  </si>
  <si>
    <t>Expense - General Lawma 1/CIB//NIP TFR TO TEMMY VENTURES/GTB</t>
  </si>
  <si>
    <t>NIP/STBC/LETICIA AZUKA AGHAIBE/IVY LEAGUE ASSOCIATE</t>
  </si>
  <si>
    <t>NIP/GTB/JAMES KIKELOMO BABATUNDE JANET/SBR video extension to IVY LEAGUE ASSOCIATES LTD  000013241225225148000054324256</t>
  </si>
  <si>
    <t>NIP/UBA/KOLAWOLE BUSAYO ELIZABETH/MOB/UTO/IVY LEAGUE ASS/class/27713323433</t>
  </si>
  <si>
    <t>NIP/FCMB/NEJO QUEENETH FUNMILOLA/App To Zenith Bank IVY LEAGUE ASSOCIATES LTD</t>
  </si>
  <si>
    <t>TRANSFER BETWEEN CUSTOMERS 000016241226224857000080103502-FBNMOBILE:IVY LEAGUE ASSOCIATES LIMITED/SBR AFM C</t>
  </si>
  <si>
    <t>28/12/2024</t>
  </si>
  <si>
    <t>29/12/2024</t>
  </si>
  <si>
    <t>30/12/2024</t>
  </si>
  <si>
    <t>31/12/2024</t>
  </si>
  <si>
    <t>TRF TO OLUMIDE AYODELE EBIETOMIYE/Expense - Power/Fuel Fuel 2</t>
  </si>
  <si>
    <t>TRF FROM IVY LEAGUE ASSOCIATES LTD -  CBE/Fund movemnet 9 - Out</t>
  </si>
  <si>
    <t>NIP/ABN/ILAMOSIMHE AGATHA ONAULOGHO/TRFJune standard dietFRM ILAMOSIMHE AGATHA ONAULOGHO TO IVY LEAGUE ASSOCIATES LT</t>
  </si>
  <si>
    <t>NIP/UBA/OLAMIDEOLAJIDE/IB/UTO/ACCA PM JUNE 2025/IVY LEAGUE ASSOCIATES</t>
  </si>
  <si>
    <t xml:space="preserve">:ETZ INFLOW 09FG241228231112948FE3OFC:TAX DECEMBER 2024 RECORDED CLASS        </t>
  </si>
  <si>
    <t>NIP/WBP/NENGI CRESCENT INIMGBA-OLUNWA/Zenith Bank-March 2025-APM</t>
  </si>
  <si>
    <t>NIP/STBC/WOLE AYO DAVIS/FR class fee</t>
  </si>
  <si>
    <t>NIP/STBC/WOLE AYO DAVIS/Tax revision</t>
  </si>
  <si>
    <t>NIP/FBN/IZUNWANNE PRECIOUS OGECHUKWU/FBNMOBILE IVY LEAGUE ASSOCIATES LTD/SBL  AAA</t>
  </si>
  <si>
    <t>:ETZ INFLOW 09FG251230200643661FI66NY:UGEH IJEOMA ONYEBUCHIM|MOB: TO ZENITH BA</t>
  </si>
  <si>
    <t>NIP/KBL/OCHIGBO GODFREY/TRF BO OCHIGBO GODFREY/ACCA LECTURES FM AND AA</t>
  </si>
  <si>
    <t>NIP/GTB/ALABI KHALIDAT ADERAYO/March and June classes to IVY LEAGUE ASSOCIATES LTD  000013241230233631000063301</t>
  </si>
  <si>
    <t>NIP/GLOBU/VICTOR EMAMOKE JARIKRE/FT MB  IVY LEAGUE ASSOCIATES LTD</t>
  </si>
  <si>
    <t>Expenses-Salary1/CIB//NIP TFR TO EBIETOMIYE OLUMIDE AYODELE/GTB</t>
  </si>
  <si>
    <t>TRF TO EKO ELECT DIST-IJORA BU REM A/C/Expense-Power/Fuel{Power}1</t>
  </si>
  <si>
    <t>TRF TO JOBOSELE TOMILOLA IBADIN/Consultant fee2</t>
  </si>
  <si>
    <t>TRF TO GARUBA   AMIDU/Expense - MBD social media</t>
  </si>
  <si>
    <t>NIP/ABN/GOODNESS OSUJI KELECHI/TRFMarch 2025 intensiveFRM GOODNESS OSUJI KELECHI TO IVY LEAGUE ASSOCIATES LTD</t>
  </si>
  <si>
    <t>TRF TO IVY LEAGUE ASSOCIATES LTD/Fund movemnet 9 - Out</t>
  </si>
  <si>
    <t>TRF TO SEACRON EDUCATIONAL NIGERIA LIMITED/CBE Payment  CBE DEC RMTTNC</t>
  </si>
  <si>
    <t>Electronic Money Transfer Levy Electronic Money Transfer Levy - 26-12-2024</t>
  </si>
  <si>
    <t>TRANSFER BETWEEN CUSTOMERS 000014241230143344226854700521-TRFFRM FATHIA AYOMIDE KILANI TO IVY LEAGUE ASSOC</t>
  </si>
  <si>
    <t>TRANSFER BETWEEN CUSTOMERS 000012241230153234076278381461-SBR APM MARCH 2025 INTENSIVE-221-OMOWUNMI MOREN</t>
  </si>
  <si>
    <t>Electronic Money Transfer Levy Electronic Money Transfer Levy - 30-12-2024</t>
  </si>
  <si>
    <t>TRANSFER BETWEEN CUSTOMERS VIA NAPS N-10169076924/TRSF BO PRICEWATERHOUSE COOP:STANCHART::DC9999 9101690769 0000000009 FROM TO IVY LEAGUE ASSOCIATES LIMITED</t>
  </si>
  <si>
    <t>TRANSFER BETWEEN CUSTOMERS VIA GTWORLD CLASS FROM AJAYI KEMI BLESSING TO IVY LEAGUE ASSOCIATES LIMITED</t>
  </si>
  <si>
    <t>Electronic Money Transfer Levy Electronic Money Transfer Levy - 31-12-2024</t>
  </si>
  <si>
    <t>ACCOUNT MAINTENANCE CHARGE Acct Maint. Charges:01-DEC-24 to 31-DEC-24</t>
  </si>
  <si>
    <t>VALUE ADDED TAX VAT ON Acct Maint Charges:01-DEC-24 to 31-DEC-24</t>
  </si>
  <si>
    <t>TARGET/BUDGET MAR/JUN.2025</t>
  </si>
  <si>
    <t>MAR/JUN. 2025 AS AT NOW</t>
  </si>
  <si>
    <t>SEPT/DEC. 2024 FULL DIET</t>
  </si>
  <si>
    <t>THIS TIME LAST DIET</t>
  </si>
  <si>
    <t>02-Jan-2025</t>
  </si>
  <si>
    <t>03-Jan-2025</t>
  </si>
  <si>
    <t>04-Jan-2025</t>
  </si>
  <si>
    <t>05-Jan-2025</t>
  </si>
  <si>
    <t>06-Jan-2025</t>
  </si>
  <si>
    <t>07-Jan-2025</t>
  </si>
  <si>
    <t>08-Jan-2025</t>
  </si>
  <si>
    <t>09-Jan-2025</t>
  </si>
  <si>
    <t>10-Jan-2025</t>
  </si>
  <si>
    <t>11-Jan-2025</t>
  </si>
  <si>
    <t>12-Jan-2025</t>
  </si>
  <si>
    <t>13-Jan-2025</t>
  </si>
  <si>
    <t>14-Jan-2025</t>
  </si>
  <si>
    <t>15-Jan-2025</t>
  </si>
  <si>
    <t>16-Jan-2025</t>
  </si>
  <si>
    <t>17-Jan-2025</t>
  </si>
  <si>
    <t>18-Jan-2025</t>
  </si>
  <si>
    <t>19-Jan-2025</t>
  </si>
  <si>
    <t>NIP/ABN/OLUEBUBE DORIS EZEANI/TRFAFM and ATX MarchFRM OLUEBUBE DORIS EZEANI TO IVY LEAGUE ASSOCIATES LTD</t>
  </si>
  <si>
    <t>TRF FROM BLESSING IMEH DURU//TRF TO IVY LEAGUE ASSOCIATES LTD//AFM Tutorial fee</t>
  </si>
  <si>
    <t>NIP/STBC/OLAMIDE ADEOLA OLUYEMI/IVY LEAGUE ASSOCIATE</t>
  </si>
  <si>
    <t>NIP/ABN/IYANUOLUWA FAVOUR AWODIPE/TRFMarch intensive class plus mock examFRM IYANUOLUWA FAVOUR AWODIPE TO IVY LEAG</t>
  </si>
  <si>
    <t>NIP/ABN/JOY OLABISI OYEKAN/TRFSBR and TAXFRM JOY OLABISI OYEKAN TO IVY LEAGUE ASSOCIATES LTD</t>
  </si>
  <si>
    <t>NIP/FBN/AYODELE OLUWAMAYOWA ZACCHAEUS/FBNMOBILE IVY LEAGUE ASSOCIATES LTD/AFM AND SBR VIDEOS</t>
  </si>
  <si>
    <t>TRF FROM ABIRIYI BENEDICT GIMBA//TRF TO IVY LEAGUE ASSOCIATES LTD//AA</t>
  </si>
  <si>
    <t>NIP/GTB/OSOYEMI MARIAM FEHINTOLA/NIP Transfer to IVY LEAGUE ASSOCIATES LTD  000013250103134045000069504269</t>
  </si>
  <si>
    <t>NIP/KUDA/ADELEYE, ADEBAYO INIOLUWA/PAYMENT FOR CLASSES</t>
  </si>
  <si>
    <t>NIP/VFD/PocketApp-MOSEBOLATAN RABIAT IDRIS/NIP/March Lecture fee and Registration  MOSEBOLATAN RABIAT IDRIS to /10133000</t>
  </si>
  <si>
    <t>NIP/FBN/FIJABI MARIAM MORENIKEJI/FBNMOBILE IVY LEAGUE ASSOCIATES LTD/NONE</t>
  </si>
  <si>
    <t>NIP/GTB/FIJABI  MARIAM MORENIKEJI/NIP Transfer to IVY LEAGUE ASSOCIATES LTD  000013250103174147000070009413</t>
  </si>
  <si>
    <t>NIP/ABN/NKECHI RITA UDE/TRFLecture and registration feeFRM NKECHI RITA UDE TO IVY LEAGUE ASSOCIATES LTD</t>
  </si>
  <si>
    <t xml:space="preserve">:ETZ INFLOW 09FG250104090913090375C6P:ACCA TUTORIAL FEE                       </t>
  </si>
  <si>
    <t xml:space="preserve">:ETZ INFLOW 09FG2501041124019607ICV4S:SBR LECTURE FEE                         </t>
  </si>
  <si>
    <t>NIP/STBC/NATHANIEL  OKON/ACCA registration</t>
  </si>
  <si>
    <t>NIP//Paystack/Abimbola Akanle ACCARIGHTCARD PAYMENT SERVICES LIMITED</t>
  </si>
  <si>
    <t>NIP//Paystack/Transfer to IVY LEAGUE ASSOCIATES LTDRIGHTCARD PAYMENT SERVICES LIMITED</t>
  </si>
  <si>
    <t>NIP/STBC/OLAWALE FRANCIS BURAIMOH/ACTIVATION OF ACCOUNT</t>
  </si>
  <si>
    <t>NIP/WBP/SAMUEL OLUWASEGUN OGUNRINOLA/ZENITH BANK-</t>
  </si>
  <si>
    <t>NIP/GTB/MAKINDE  OLUFEMI ELIJAH/SBL Mad SBR access to IVY LEAGUE ASSOCIATES LTD  000013250105184905000073332209</t>
  </si>
  <si>
    <t>TRF FROM JOY AMADASUN IVIE//TRF TO IVY LEAGUE ASSOCIATES LTD//Payment for Mar 25 intensive class</t>
  </si>
  <si>
    <t>NIP/OPAY/tawakalitu moboluwaduro osho/lecture fee</t>
  </si>
  <si>
    <t>NIP/CARBO/Obinna Usulor/Transfer from Obinna Usulor  Gopee Chandnee - SBR Classes</t>
  </si>
  <si>
    <t>NIP/STBC/ADEOLA  DAVID IBIGBEMI/ACCA Knowledge level</t>
  </si>
  <si>
    <t>:ETZ INFLOW 09FG250106165334550V89YX0:ELUWOLE OLUWATOSIN ODUNAYO|MOB: TO ZENIT</t>
  </si>
  <si>
    <t xml:space="preserve">TRF FROM OMOWUMI ABISAYO JAYEOBA//TRF TO IVY LEAGUE ASSOCIATES LTD//SBL,SBR </t>
  </si>
  <si>
    <t>NIP/ABN/TIMILEHIN JOSEPH OYEWALE/TRFFRM TIMILEHIN JOSEPH OYEWALE TO IVY LEAGUE ASSOCIATES LTD</t>
  </si>
  <si>
    <t>NIP/UBA/OLOLADE VICTOR DEJO-OJOMO/MOB/UTO/IVY LEAGUE ASS/ Ololade  PM  F/27929780728</t>
  </si>
  <si>
    <t>:ISW INFLOW CR|NSM|ZIB|060125225010|108079:SBR March 2025</t>
  </si>
  <si>
    <t>NIP/WBP/OLUWASEMILORE ADUNOLUWA ADELAKUN/Zenith Bank-</t>
  </si>
  <si>
    <t>NIP/STLB/COMFORT OGUNNIYI  OLUWADAMILOLA/Transfer from COMFORT OGUNNIYI  OLUWADAMILOLA to IVY LEAGUE ASSOCIATES LTD</t>
  </si>
  <si>
    <t>NIP/FBN/UGWU CHIKA DESMOND/FBNMOBILE IVY LEAGUE ASSOCIATES LTD/SBR AND AAA  STANDARD REVISION</t>
  </si>
  <si>
    <t>NIP/GTB/AMOO  HAMMED ABOLORE/NIP Transfer to IVY LEAGUE ASSOCIATES LTD  000013250108074144000077629667</t>
  </si>
  <si>
    <t>NIP/ABN/KINGSLEY ITOPA EMMANUEL/TRFFt iro SBR standard online class+revisioFRM KINGSLEY ITOPA EMMANUEL TO IVY LE</t>
  </si>
  <si>
    <t>NIP/WBP/DAMILOLA AJOLADE SADIQ/Zenith Bank-FA study pack soft copy</t>
  </si>
  <si>
    <t>NIP/FBN/JOHN MAYOWA MICHAEL/FBNMOBILE IVY LEAGUE ASSOCIATES LTD/SBR MAR25</t>
  </si>
  <si>
    <t>NIP/GTB/IBRAHIM BABAJIDE OPEYEMI ABDUL/NIP Transfer to IVY LEAGUE ASSOCIATES LTD  000013250108180550000078885297</t>
  </si>
  <si>
    <t>NIP/UBA/OLUDURO OLUDURO TEMIDAYO/MOB/UTO/IVY LEAGUE ASS/Samuel OLUDURO /27964640812</t>
  </si>
  <si>
    <t>NIP/STLB/OLUWAKEMI TOSIN KASSEM/Transfer from OLUWAKEMI TOSIN KASSEM to IVY LEAGUE ASSOCIATES LTD</t>
  </si>
  <si>
    <t>NIP/ABN/ADERIIKE MOTUNRAYO OLORODE/TRFPayment for ACCA lecture feesFRM ADERIIKE MOTUNRAYO OLORODE TO IVY LEAGUE ASS</t>
  </si>
  <si>
    <t>NIP/VFD/PocketApp-EUNICE OLUWABUKUNMI TANIMOWO/NIP/For AFM QBR  EUNICE TANIMOWO to IVY LEAGUE ASSOCIATES LTDSent /101330</t>
  </si>
  <si>
    <t>NIP/GTB/UDOFIA IMOH GIDEON/ACCA online classes for Ariwodola Bolatito Temitop to IVY LEAGUE ASSOCIATES LTD</t>
  </si>
  <si>
    <t>NIP/OPAY/MERCY HILDA OKPOSIO/Transfer from MERCY HILDA OKPOSIO</t>
  </si>
  <si>
    <t>NIP/SCB/AYODEJI ELIJAH OLOWE/Standard Lecture</t>
  </si>
  <si>
    <t>NIP/SCB/AYODEJI ELIJAH OLOWE/March Intensive</t>
  </si>
  <si>
    <t>NIP/KUDA/OBI,   ADAEZE/SBL AND AAA LECTURE</t>
  </si>
  <si>
    <t>NIP/FBN/ALAMU GIDEON MOBOLAJI/FBNMOBILE IVY LEAGUE ASSOCIATES LTD/ACCA LECTURE</t>
  </si>
  <si>
    <t>NIP/FCMB/Romoke Oyetunde/webBA Sunday</t>
  </si>
  <si>
    <t>TRF FROM JOY AMADASUN IVIE//TRF TO IVY LEAGUE ASSOCIATES LTD//Balance for intensive class</t>
  </si>
  <si>
    <t xml:space="preserve">TRF FROM OLAWALE TAOHEED SULAIMAN//TRF TO IVY LEAGUE ASSOCIATES LTD//SBR intensive </t>
  </si>
  <si>
    <t>NIP/UBA/OLORUNDARE PRAISE TOYOSI/MOB/UTO/IVY LEAGUE ASS/PRAISE TOYOSI O/27987101221</t>
  </si>
  <si>
    <t>NIP/UBA/AISHA KABIRU ABDULLAHI/MOB/UTO/IVY LEAGUE ASS/taxation/27989206683</t>
  </si>
  <si>
    <t>TRF FROM JANET MOTUNRAYO OBADIMU//TRF TO IVY LEAGUE ASSOCIATES LTD//70% AAA</t>
  </si>
  <si>
    <t>NIP/ABN/FOLAHAN OLAJUWON ITABIYI/TRFIntensive advance tax classFRM FOLAHAN OLAJUWON ITABIYI TO IVY LEAGUE ASSOCIA</t>
  </si>
  <si>
    <t>NIP/UBA/OFFOR NNAMDI CHINOMNSO/MOB/UTO/IVY LEAGUE ASS/AFM June Diet/27993362962</t>
  </si>
  <si>
    <t>NIP/ABN/ABDULAKEEM ADIAMO AMEEN-106-DIAMONDXTRA/TRFA FM - March 2025 classFRM ABDULAKEEM ADIAMO AMEEN TO IVY LEAGUE ASSO</t>
  </si>
  <si>
    <t>NIP/GTB/OLARINDE  KASIM/NIP Transfer to IVY LEAGUE ASSOCIATES LTD  000013250110145239000082175042</t>
  </si>
  <si>
    <t>NIP/ABN/CHIDUBEM MICHAEL NJOKU/TRFPayment for FM AA and PMFRM CHIDUBEM MICHAEL NJOKU TO IVY LEAGUE ASSOCIATES L</t>
  </si>
  <si>
    <t>NIP/GTB/ADELOWO ABIBAT OLUWATOSIN/NIP Transfer to IVY LEAGUE ASSOCIATES LTD  000013250110184230000082688171</t>
  </si>
  <si>
    <t>NIP/ABN/OLUWATOBILOLA OLUYEMI OLU-AWE/TRFFRM OLUWATOBILOLA OLUYEMI OLU-AWE TO IVY LEAGUE ASSOCIATES LTD</t>
  </si>
  <si>
    <t>NIP/UBA/BOLAJOKOADEKOYA/IB/UTO/intensive sbr/IVY LEAGUE ASSOCIATES</t>
  </si>
  <si>
    <t xml:space="preserve">:ETZ INFLOW 09FG25011021222060857D7EQ:FM CLASS                                </t>
  </si>
  <si>
    <t>NIP/ABN/UJU FAVOUR  ONYEDIKA-117-DIAMOND SAVINGS/TRFATX  AAAFRM UJU FAVOUR  ONYEDIKA TO IVY LEAGUE ASSOCIATES LTD</t>
  </si>
  <si>
    <t>NIP/PALM/SODIQ ABAYOMI SHOFOLUWE/SODIQ ABAYOMI SHOFOLUWE 9135556325</t>
  </si>
  <si>
    <t>NIP/ECO/ANTYO NGUHIDEN/REFNGA1901071126 BO ANTYO NGUHIDEN IFO IVY LEAGUE</t>
  </si>
  <si>
    <t>NIP/ROLEZ/Transfer/Transfer/AT5 MFDS335202501110743332228586ABLW3</t>
  </si>
  <si>
    <t>TRF FROM CHINOMSO TESSY AKATAOBI-MICHEAL//TRF TO IVY LEAGUE ASSOCIATES LTD//Aaa n sbr</t>
  </si>
  <si>
    <t>NIP/VFD/QUEEN IFUNANYA NWONWU/Transfer/ACCA Lecture fee for AFM fast track and APM June25/ To IVY LEAGUE ASSOC</t>
  </si>
  <si>
    <t>NIP/ABN/EKANEM JAMES/TRFEkanem AA MarchFRM EKANEM JAMES TO IVY LEAGUE ASSOCIATES LTD</t>
  </si>
  <si>
    <t>NIP/ABN/EKANEM JAMES/TRFRegistration Ekanem JamesFRM EKANEM JAMES TO IVY LEAGUE ASSOCIATES LTD</t>
  </si>
  <si>
    <t>NIP/ABN/EBERE MARYJANE AZUBUIKE/TRFACCESS TO ACCA LECTURE VIDEOS FOR SKILLFRM EBERE MARYJANE AZUBUIKE TO IVY LEA</t>
  </si>
  <si>
    <t>NIP/UBA/ABIGAIL NKWOR IFEOMA/MOB2/UTO/To IVY LTD/AAA</t>
  </si>
  <si>
    <t>TRF FROM ESSANG ESSANG EBIEME//TRF TO IVY LEAGUE ASSOCIATES LTD//ACCA lecture part payment for Essang</t>
  </si>
  <si>
    <t>NIP/UBA/LOIS OLUWATOYIN ETOP/MOB/UTO/IVY LEAGUE ASS/ACCA/28019093496</t>
  </si>
  <si>
    <t>TRF FROM ISAAC AYANFE SANNI//TRF TO IVY LEAGUE ASSOCIATES LTD//P5 (Prt pmt)</t>
  </si>
  <si>
    <t>NIP/ABN/AMANA D SHAIBU/TRFAcca Tutorial feesFRM AMANA D SHAIBU TO IVY LEAGUE ASSOCIATES LTD</t>
  </si>
  <si>
    <t xml:space="preserve">TRF FROM CHIDERA   ANUNUKEM//TRF TO IVY LEAGUE ASSOCIATES LTD//Lesson </t>
  </si>
  <si>
    <t>NIP/OPTIM/TOVIA ENYINDIYA NWASIMUO/Transfer Frm TOVIA ENYINDIYA NWASIMUO-PM March diet classe- TO IVY LEAGUE ASSOCI</t>
  </si>
  <si>
    <t xml:space="preserve">TRF FROM AYOOLA UMAR-FAROUQ AWODUN//TRF TO IVY LEAGUE ASSOCIATES LTD//Standard  Revision Classes for SBL </t>
  </si>
  <si>
    <t>NIP/FBN/OKOYE KENECHUKWU MARTINS/FBNMOBILE IVY LEAGUE ASSOCIATES LTD/PART PAYMENT FOR ATX LECTURES</t>
  </si>
  <si>
    <t>NIP/STBC/KAREN UCHECHUKWU ABAH/Lecture and revision</t>
  </si>
  <si>
    <t>NIP/FBN/OMOTAYO SAMSON AYOOLA/FBNMOBILE IVY LEAGUE ASSOCIATES LTD/FOR TUITION   OMOTAYO SAMSON</t>
  </si>
  <si>
    <t>NIP/GTB/FAGBAMIGBE  OLAMIDE MERCY/NIP Transfer to IVY LEAGUE ASSOCIATES LTD  000013250113134109000087067131</t>
  </si>
  <si>
    <t>NIP/ECO/Adebayo Christiana/REFNGA1905747562 BO Adebayo Christiana IFO IVY LE</t>
  </si>
  <si>
    <t>TRF FROM OKIEMUTE AGHOGHO ETCHIE//TRF TO IVY LEAGUE ASSOCIATES LTD//Part pyt</t>
  </si>
  <si>
    <t>NIP/KBL/SODEINDE SAKEEB ADESINA/TRF BO SODEINDE SAKEEB ADESINA/FM and AA and registration</t>
  </si>
  <si>
    <t>NIP/STBC/ONYEKACHI AUGUSTINE OKOLI/DipFin Reporting Cla</t>
  </si>
  <si>
    <t>NIP/GTB/AMANA RABIETU/Lecture fees for two papers AA and FR to IVY LEAGUE ASSOCIATES LTD  000013250114</t>
  </si>
  <si>
    <t>NIP/UBA/AMARACHI OBINNE NWODOH/MOB2/UTO/To IVY LTD/SBR JUNE STANDARD LECTURE</t>
  </si>
  <si>
    <t>NIP/STLB/MICHAEL OGUNKOLA/Transfer from MICHAEL OGUNKOLA to IVY LEAGUE ASSOCIATES LTD</t>
  </si>
  <si>
    <t>NIP/UBA/AROKOYO TAIWO KERENHAPPUCH/MOB/UTO/IVY LEAGUE ASS/PTY  SBL   SBR /28062977870</t>
  </si>
  <si>
    <t>NIP/KUDA/SANU, SAMSON OLUWADAMILARE/SBL TUITION FEE</t>
  </si>
  <si>
    <t>NIP/KUDA/SANU, SAMSON OLUWADAMILARE/DAMILARE SBL</t>
  </si>
  <si>
    <t>:ETZ INFLOW 09FG2501141116280191GCJ7Y:TRANSFER FROM ABDULMALIK ONAOPEPO FOLAMI</t>
  </si>
  <si>
    <t>:ETZ INFLOW 09FG2501141203509902Z305O:NXG :TRFAA AND CBLFRM AINA J AYOKANMIC64</t>
  </si>
  <si>
    <t>Consultant fee3/CIB//NIP TFR TO CHARLESTON SOLICITORS/GTB</t>
  </si>
  <si>
    <t>TRF TO OLUMIDE AYODELE EBIETOMIYE/Expenses - Phone/Data{Data 1</t>
  </si>
  <si>
    <t>NIP/FBN/ADEBAYO COLE &amp; CO/PHUB OUTWARD2579826-0 IVY LEAGUE ASSOCIATES LTD/AD</t>
  </si>
  <si>
    <t>NIP/ECO/NWAORGU CHINONYE/REFNGA1907997197 BO NWAORGU CHINONYE IFO IVY LEAG</t>
  </si>
  <si>
    <t>NIP/UBA/KOLAWOLE BUSAYO ELIZABETH/MOB/UTO/IVY LEAGUE ASS/FA MA BT/28071482047</t>
  </si>
  <si>
    <t>NIP/UBA/CHIKAMSO MMESOMA OKEKE/LEO/SBW/UTO/Advanced Audit/IVY LEAGUE ASS</t>
  </si>
  <si>
    <t>TRF FROM ADESEYE JAMES ADESEMOWO//TRF TO IVY LEAGUE ASSOCIATES LTD//June SBR and AAA</t>
  </si>
  <si>
    <t>NIP//Paystack/Transfer to ivy league associates ltdRIGHTCARD PAYMENT SERVICES LIMITED</t>
  </si>
  <si>
    <t>NIP/STBC/EPHRAIM BOLUWATIFE OGIDI/FR   FM Standard Rev</t>
  </si>
  <si>
    <t>NIP/WBP/ABIOLA JAMES OYEGBILE/Zenith Bank-Lecture fee and Reg fee</t>
  </si>
  <si>
    <t>NIP/UBA/OGECHI MIRIAM OMENYURU/MOB/UTO/IVY LEAGUE ASS/ogechi/28086219154</t>
  </si>
  <si>
    <t>NIP/UBA/OGECHI MIRIAM OMENYURU/MOB/UTO/IVY LEAGUE ASS/ogechi /28086988193</t>
  </si>
  <si>
    <t>NIP/UBA/ADENIRAN SUNDAY/MOB/UTO/IVY LEAGUE ASS/SBR lecture par/28089337504</t>
  </si>
  <si>
    <t>NIP/FBN/ANEKE CHINECHEREM PAMELA/FBNMOBILE IVY LEAGUE ASSOCIATES LTD/TUTORIAL AND REVISION FOR TAX N REGISTRA</t>
  </si>
  <si>
    <t>NIP/UBA/OSUYALI NKECHINYERE HILDA/MOB/UTO/IVY LEAGUE ASS/online lecture/28090193903</t>
  </si>
  <si>
    <t>NIP/UBA/OLASUNKANMI JAMES ADELAGUN/MOB/UTO/IVY LEAGUE ASS/tuition applied/28094081190</t>
  </si>
  <si>
    <t>TRF FROM CHINAZAEKPERE TOCHUKWU UDEAGU//TRF TO IVY LEAGUE ASSOCIATES LTD//Tutorials</t>
  </si>
  <si>
    <t>TRF FROM CHINAZAEKPERE TOCHUKWU UDEAGU//TRF TO IVY LEAGUE ASSOCIATES LTD//Part payment -AFM</t>
  </si>
  <si>
    <t>NIP/VFD/OYEWUNMI TIMOTHY OYEDEPO/Transfer/Tuition fees / To IVY LEAGUE ASSOCIATES LTD/1013300084</t>
  </si>
  <si>
    <t xml:space="preserve">TRF FROM INYENE ANTHONIA IBORO-AKPAN//TRF TO IVY LEAGUE ASSOCIATES LTD//PM and CBL </t>
  </si>
  <si>
    <t>TRF FROM ADETUTU SEUN POPOOLA//TRF TO IVY LEAGUE ASSOCIATES LTD// ACCA SBR AND SBL LECTURES</t>
  </si>
  <si>
    <t>NIP/TITAN/AMIT SHARMA/TTB/AMIT SHARMA/acca tution</t>
  </si>
  <si>
    <t>NIP/SCB/UYODHUKA PRECIOUS AKINBODE/For march AFM revision</t>
  </si>
  <si>
    <t>:ETZ INFLOW 09FG250116104158608BOUUCY:NXG :TRFLECTURE FEE_AFM  SBLFRM LAWAL BO</t>
  </si>
  <si>
    <t>NIP/STBC/JOY NNENNA NWAOKOCHA/Performance Mgt/ Aud</t>
  </si>
  <si>
    <t>NIP/STBC/PRECIOUS ADEBOWALE OKUWA/Continuous access</t>
  </si>
  <si>
    <t>NIP/ROLEZ/Transfer/RightCard Payment Services Limited/Tr/AT5 MFDS51920250116135750178072EB9LXH</t>
  </si>
  <si>
    <t>NIP/FBN/FANIYAN ADEOLUWA CATHERINE/FBNMOBILE IVY LEAGUE ASSOCIATES LTD/NONE</t>
  </si>
  <si>
    <t>NIP/ROLEZ/Transfer/RightCard Payment Services Limited/Tr/AT5 MFDS227202501161702232011579LGX95</t>
  </si>
  <si>
    <t>NIP/KBL/ABDUL JAMILA/TRF BO ABDUL JAMILA/MOBILE Inter bank TRF FROM ABDUL JAMI TO IVY LEAGUE</t>
  </si>
  <si>
    <t>NIP/STBC/KAFAYAT OLOLADE SALIU/ SBR   AFM</t>
  </si>
  <si>
    <t xml:space="preserve">:ETZ INFLOW 09FG2501161839485473YGQJ4:NXG :TRFSTANDARD CLASS ACCA FOR ZUBAIRU </t>
  </si>
  <si>
    <t>:ETZ INFLOW 09FG250116190151093T6CKKH:NXG :TRFPART PMT FOR ACCA LECTURESFRM AM</t>
  </si>
  <si>
    <t>NIP/LOTUS/TOHEEB ODUNTAN BALOGUN/MOB MOB TRF IVY LEAGUE ASSOCIATES LTDZENITH BANK  Tuition fee three papers</t>
  </si>
  <si>
    <t>NIP/GTB/NKORO SEWUESE SUSAN/Sewuese Nkoro - ACCA AAA Tuition and Revision to IVY LEAGUE ASSOCIATES LTD  0000</t>
  </si>
  <si>
    <t>NIP/KUDA/OGOLOMA, ACHINEHWO CLINTON/WEEKEND LECTURES</t>
  </si>
  <si>
    <t>NIP/SCB/ISAIAH JOSHUA ALI/JuneStandardClass</t>
  </si>
  <si>
    <t>NIP/UBA/SALAWU ADEBOLA AYOBAMI/MOB/UTO/IVY LEAGUE ASS/Lecture /28117286533</t>
  </si>
  <si>
    <t>:ETZ INFLOW 09FG250117022250522LIEUZJ:NXG :TRFSBR WITH REVISIONFRM OLUEBUBE DO</t>
  </si>
  <si>
    <t>TRF FROM ESTHER BOLUWATIFE SOBANDE//TRF TO IVY LEAGUE ASSOCIATES LTD//Lecture Fee and reg fee</t>
  </si>
  <si>
    <t>NIP/FCMB/BOLARINWA OYINDAMOLA ABIMBOLA/AppACCA IFRS diploma class To Zenith Bank IVY LEAGUE ASSOCIA</t>
  </si>
  <si>
    <t xml:space="preserve">TRF FROM KAZEEM BADEJI LAMIDI//TRF TO IVY LEAGUE ASSOCIATES LTD//On-line Lecture </t>
  </si>
  <si>
    <t>:ETZ INFLOW 09FG250117083039153580TY3:NXG :TRFSBL CLASS EYITAYO TINUOYEFRM EYI</t>
  </si>
  <si>
    <t xml:space="preserve">TRF FROM DAMILOLA JUDITH OLAYEMI//TRF TO IVY LEAGUE ASSOCIATES LTD//Balance payments </t>
  </si>
  <si>
    <t>:ETZ INFLOW 09FG2501170912298252E6NH6:TRANSFER FROM ANOINTED OLAOLUWAKIITAN OK</t>
  </si>
  <si>
    <t>TRF FROM OLAYINKA KAZEEM AGBOOLA//TRF TO IVY LEAGUE ASSOCIATES LTD//Olayinka Agboola March SBR</t>
  </si>
  <si>
    <t xml:space="preserve">TRF FROM ROBERT AND MABEL ONORUVIE//TRF TO IVY LEAGUE ASSOCIATES LTD//SBL, SBR, AAA </t>
  </si>
  <si>
    <t>NIP/STLB/BALOGUN RUTH OLUWADAMILARE/Transfer from BALOGUN RUTH OLUWADAMILARE to IVY LEAGUE ASSOCIATES LTD</t>
  </si>
  <si>
    <t>:ETZ INFLOW 09FG250117110423293I4NKJH:TRANSFER FROM OLUWASIJIBOMI OWOKA;806981</t>
  </si>
  <si>
    <t>:ETZ INFLOW 09FG250117115325061PHZWFJ:NXG :TRFTUITION FEE AAA AND ATX  REGISTR</t>
  </si>
  <si>
    <t xml:space="preserve">:ETZ INFLOW 09FG250117121013270UQNYNT:NXG :TRFFRM ZAINAB OLAMIDE ADEBOYEJO TO </t>
  </si>
  <si>
    <t>:ETZ INFLOW 09FG2501171247140470MCCJ7:NXG :TRFPAYMENTS FA  MAFRM PAUL OLUWAMUY</t>
  </si>
  <si>
    <t>NIP/ROLEZ/Transfer/Taptap Send/payment/AT5 MFDS649202501171304042960684V28C3</t>
  </si>
  <si>
    <t>NIP/UBA/TONMAYE  MICHAEL EBITIMI/MOB/UTO/IVY LEAGUE ASS/ATX and AAA Jun/28127949276</t>
  </si>
  <si>
    <t>NIP//Paystack/lecturesRIGHTCARD PAYMENT SERVICES LIMITED</t>
  </si>
  <si>
    <t>NIP/STLB/EZAKA SYLVANUS ONYA/Transfer from EZAKA SYLVANUS ONYA to IVY LEAGUE ASSOCIATES LTD</t>
  </si>
  <si>
    <t>TRF FROM AYODEJI ELIJAH OLOWE//TRF TO IVY LEAGUE ASSOCIATES LTD//Musadeeq Talle</t>
  </si>
  <si>
    <t>NIP/STBC/TOLUWALOPE  ZAINAB  OGUNSAKIN/SBL March</t>
  </si>
  <si>
    <t>NIP/STBC/ODOSAMAMWEN TESTIMONY OGBOGHODO/SBR Lecture Fee   Re</t>
  </si>
  <si>
    <t>NIP/GTB/OLADARIDE BILIKIS FUNMI/Registration And 1 paper to IVY LEAGUE ASSOCIATES LTD  0000132501171659080000951</t>
  </si>
  <si>
    <t>NIP/KUDA/AYINDE, DAMILOLA KAFAYAT/AFM, MOCK AND SBL</t>
  </si>
  <si>
    <t>NIP/FBN/SOBANJO OLUWADOLAPO JESULAYOMI/FBNMOBILE IVY LEAGUE ASSOCIATES LTD/4 PAPERS  LECTURE   REV  FR  PM  AA   FM</t>
  </si>
  <si>
    <t>:ETZ INFLOW 09FG25011717371351538VP2N:NXG :TRFJUNE AAA STANDARD CLASSFRM GOODN</t>
  </si>
  <si>
    <t>NIP/STBC/EMMANUEL  AYOMIDE  OSINUGA/Student Reg   lectur</t>
  </si>
  <si>
    <t>NIP/ECO/SEMILORE TOLUWASE/REFNGA1914272029 BO SEMILORE TOLUWASE IFO IVY LEA</t>
  </si>
  <si>
    <t>NIP/GTB/MONGUNO MUHAMMAD TIJANI/NIP Transfer to IVY LEAGUE ASSOCIATES LTD  000013250117171903000095146313</t>
  </si>
  <si>
    <t xml:space="preserve">:ETZ INFLOW 09FG250117183908763N09E0T:NXG :TRFSBR AND AAAFRM PRAISE EBUNOLUWA </t>
  </si>
  <si>
    <t>TRF FROM CECIL CHARLES ESIN//TRF TO IVY LEAGUE ASSOCIATES LTD//Reg fee/ Lecture fee</t>
  </si>
  <si>
    <t>NIP/FBN/NWANOSIKE NKIRU CHIBUONUM/FBNMOBILE IVY LEAGUE ASSOCIATES LTD/NONE</t>
  </si>
  <si>
    <t>NIP/ECO/FUNMILOLA OGUNJIMI/REFNGA1914537184 BO FUNMILOLA OGUNJIMI IFO IVY LE</t>
  </si>
  <si>
    <t>NIP/FBN/KARUNWI AYOMIDE CHRISTIANA/FBNMOBILE IVY LEAGUE ASSOCIATES LTD/AAA JUNE  AFM MARCH LESSON  REG FEE</t>
  </si>
  <si>
    <t>NIP/LOTUS/ABIBAT OLUFUNKE AROYEWUN/MOB MOB TRF IVY LEAGUE ASSOCIATES LTDZENITH BANK  Faadil Aroyewun FR and PM</t>
  </si>
  <si>
    <t>NIP/ROLEZ/pocket by Abeg technologies/BUKOLA OWOLABI to IVY LEAGUE ASSOCIATES/AT5 MFDS620250117214230369650XKP02W</t>
  </si>
  <si>
    <t>NIP/STBC/VALENTINE INEJI ASHIA/Registration   Tutor</t>
  </si>
  <si>
    <t>:ETZ INFLOW 09FG2501172212257447DUEJA:NXG :TRFSBL JUNE 2025 AND REVISIONFRM QU</t>
  </si>
  <si>
    <t>NIP/STBC/AMENZE BLESSING OMOREGIE/Payment for ACCA Cla</t>
  </si>
  <si>
    <t xml:space="preserve">TRF FROM AGBAI IDIKA UKA//TRF TO IVY LEAGUE ASSOCIATES LTD//TAX AND ATX LECTURES </t>
  </si>
  <si>
    <t>NIP/FBN/OBU CHISOM NONYELUM/FBNMOBILE IVY LEAGUE ASSOCIATES LTD/SBR AND APM</t>
  </si>
  <si>
    <t>NIP/UBN/KENNETH-OKOYEGBE, Ijeoma  Maria/MOBILE/UNION Transfer from KENNETH-OKOYEGBE, Ijeoma  Maria - For AFM standard cl</t>
  </si>
  <si>
    <t>:ETZ INFLOW 09FG250118071832304E0WC1V:NXG :TRFLECTURE SBRFRM PAUL OCHUKO ADJEK</t>
  </si>
  <si>
    <t xml:space="preserve">:ETZ INFLOW 09FG250118073805745MKR8JP:NXG :TRFFRM GLORY ADENIKE BOBOYE TO IVY </t>
  </si>
  <si>
    <t>NIP/FBN/IGWE NAOMI CHINENYE/FBNMOBILE IVY LEAGUE ASSOCIATES LTD/NONE</t>
  </si>
  <si>
    <t>NIP/UBA/ABIGAIL NKWOR IFEOMA/MOB2/UTO/To IVY LTD/SBL APM</t>
  </si>
  <si>
    <t>TRF FROM A. A LADEJOBI//TRF TO IVY LEAGUE ASSOCIATES LTD//Intensive class - FM</t>
  </si>
  <si>
    <t>NIP/KUDA/AYENI, OPEYEMI JOSHUA/MARCH INTENSIVE</t>
  </si>
  <si>
    <t>NIP/FBN/OLALUDE OLAYEMI OLUGBENGA/FBNMOBILE IVY LEAGUE ASSOCIATES LTD/FOR AAA AND SBR</t>
  </si>
  <si>
    <t xml:space="preserve">:ETZ INFLOW 09FG250118110043632V47PY7:NXG :TRFATX-UK J25 KHADIJAT SULAIMONFRM </t>
  </si>
  <si>
    <t xml:space="preserve">:ETZ INFLOW 09FG250118090033298ZDGBDN:AAA BALANCE                             </t>
  </si>
  <si>
    <t>:ETZ INFLOW 09FG2501181140393669PRNJZ:NXG :TRFFRM RODIAT TEMITOPE ADEWUMI TO I</t>
  </si>
  <si>
    <t>NIP/GTB/AKINGBADE  AKINSOLA OLUWASEUN/NIP Transfer to IVY LEAGUE ASSOCIATES LTD  000013250118114150000096313541</t>
  </si>
  <si>
    <t>NIP/GTB/OFOHAORJI WISDOM CHINEDU/ACCA Tuition to IVY LEAGUE ASSOCIATES LTD  000013250118115328000096337441</t>
  </si>
  <si>
    <t>NIP/GTB/MUZAN BOMANE DEBBY/SBR - Bomane Muzan to IVY LEAGUE ASSOCIATES LTD  000013250118121147000096375325</t>
  </si>
  <si>
    <t>NIP//Mummy Tolu venture  Nomba Transfer  [850/Mummy Tolu venture  Nomba Transfer  [85000 0] - Nomba</t>
  </si>
  <si>
    <t>NIP/GTB/BEN-OKOH JOY FAVOUR/AFM March Intensive to IVY LEAGUE ASSOCIATES LTD  000013250118123601000096426591</t>
  </si>
  <si>
    <t>NIP/UBA/ESSIEN MICHAEL WHILEY/MOB/UTO/IVY LEAGUE ASS/70 /28143711849</t>
  </si>
  <si>
    <t>NIP/GTB/OJO ARAMIDE KHADIJAT/NIP Transfer to IVY LEAGUE ASSOCIATES LTD  000013250118130738000096492026</t>
  </si>
  <si>
    <t>NIP/FCMB/UDO GRACE ONYIYECHI/App To Zenith Bank IVY LEAGUE ASSOCIATES LTD</t>
  </si>
  <si>
    <t>NIP/GTB/OLADAPO OLABISI AYOBAMI/NIP Transfer to IVY LEAGUE ASSOCIATES LTD  000013250118151254000096744489</t>
  </si>
  <si>
    <t>NIP/GTB/UDEOGU  DUBEM/Part payment for AFM to IVY LEAGUE ASSOCIATES LTD  00001325011815235000009676784</t>
  </si>
  <si>
    <t>:ETZ INFLOW 09FG2501181539192271LD9WP:NXG :TRFUK TAX INTENSIVE CLASSFRM ADETOM</t>
  </si>
  <si>
    <t>NIP/KUDA/MOSES, CHISOM IDONGESIT/OXFORD BROOKES UNIVERSITY MENTORSHIP FEE</t>
  </si>
  <si>
    <t>NIP/UBA/AYINLA ABIODUN AFEEZ/MOB/UTO/IVY LEAGUE ASS/SBL   AAA/28148267621</t>
  </si>
  <si>
    <t>:ETZ INFLOW 09FG25011816300575997IWKN:TRANSFER FROM KENINDE JAMES OBIDARE;8146</t>
  </si>
  <si>
    <t>NIP/GTB/ADELOWO ABIBAT OLUWATOSIN/NIP Transfer to IVY LEAGUE ASSOCIATES LTD  000013250118205116000097449136</t>
  </si>
  <si>
    <t>TRF FROM ADEYEMI RAPHEAL AJANI//TRF TO IVY LEAGUE ASSOCIATES LTD//March FR class</t>
  </si>
  <si>
    <t>:ETZ INFLOW 09FG250119092900484RITH4M:NXG :TRFPATMENT FOR SBR AND APMFRM OKAFO</t>
  </si>
  <si>
    <t>NIP/STBC/IZIEGBE EDNA FADAIRO/Edna Fadairo- AAA le</t>
  </si>
  <si>
    <t>:ETZ INFLOW 09FG250119141014938U9C2S8:NXG :TRFSBLFRM ANOLIEFOH HARRISON C TO I</t>
  </si>
  <si>
    <t>TRANSFER BETWEEN CUSTOMERS 000014250102175623241911156152-TRFAFM JUNE24FRM ADEBAYO TIMOTHY AYITI TO IVY LEAGUE ASSOCIATES LIMITED-044-ADEBAYO TIMOTHY AYITI</t>
  </si>
  <si>
    <t>TRANSFER BETWEEN CUSTOMERS 000029250102192151604818399589-MOB MOB TRF IVY LEAGUE ASSOCIATES LIMITEDGTBANK SBR MARCH INTENSIVE-303-YUSUF BABATUNDE YUSUF</t>
  </si>
  <si>
    <t>Electronic Money Transfer Levy Electronic Money Transfer Levy - 02-01-2025</t>
  </si>
  <si>
    <t>TRANSFER BETWEEN CUSTOMERS VIA GTWORLD SBL MAR 2025 FROM OYEDELE NURUDEEN ABIODUN TO IVY LEAGUE ASSOCIATES LIMITED</t>
  </si>
  <si>
    <t>TRANSFER BETWEEN CUSTOMERS VIA GTWORLD REGISTRATION AND SBR TUTORIAL FROM ABDUL, OLABIMPE EBUNOLUWA TO IVY LEAGUE ASSOCIATES LIMITED</t>
  </si>
  <si>
    <t>TRANSFER BETWEEN CUSTOMERS 000016250103173109000024822449-FBNMOBILE:IVY LEAGUE ASSOCIATES LIMITED/NEW STUDE NT REG SBL AND SBR-011-YAKUBU MUTARI</t>
  </si>
  <si>
    <t>Electronic Money Transfer Levy Electronic Money Transfer Levy - 03-01-2025</t>
  </si>
  <si>
    <t>TRANSFER BETWEEN CUSTOMERS VIA GTWORLD SBL FROM SHEDRACH DORCAS MUSA TO IVY LEAGUE ASSOCIATES LIMITED</t>
  </si>
  <si>
    <t>Electronic Money Transfer Levy Electronic Money Transfer Levy - 04-01-2025</t>
  </si>
  <si>
    <t>TRANSFER BETWEEN CUSTOMERS 000023250106154723008136701808-MOB: TO GTBANK PLC|IVY LEAGUE ASSOCIATES LIMITED TUITION+MOCK+REVISION-101-CHRISTIE OGECHI ETENWA</t>
  </si>
  <si>
    <t>Electronic Money Transfer Levy Electronic Money Transfer Levy - 06-01-2025</t>
  </si>
  <si>
    <t>TRANSFER BETWEEN CUSTOMERS 000014250107043321261928780640-TRFFISAYO - MARCH SBRFRM OLUFISAYO BEATRIC E ADEOSUN TO IVY LEAGUE ASSOCIATES LIMITED-044-OLUFISAYO BEATRICE ADEOSUN</t>
  </si>
  <si>
    <t>TRANSFER BETWEEN CUSTOMERS VIA GTWORLD ACCA TAX AND PM CLASSES FROM OGUNLESI OLUWATOSIN OLUBUNMI TO IVY LEAGUE ASSOCIATES LIMITED</t>
  </si>
  <si>
    <t>TRANSFER BETWEEN CUSTOMERS VIA GTWORLD SBL JUNE LECTURE AND REVISION FROM OHAERI MELVIN NNAMDI TO IVY LEAGUE ASSOCIATES LIMITED</t>
  </si>
  <si>
    <t>TRANSFER BETWEEN CUSTOMERS VIA GTWORLD ACCA - SBR &amp; APM FROM ADIGUN MODUPEOLUWA ADEBIMPE TO IVY LEAGUE ASSOCIATES LIMITED</t>
  </si>
  <si>
    <t>TRANSFER BETWEEN CUSTOMERS 000016250107180404000047037221-FBNMOBILE:IVY LEAGUE ASSOCIATES LIMITED/FR INTENS IVE CLASS MARCH 2025 DIET-011-AYENI SEUN EMMANUEL</t>
  </si>
  <si>
    <t>TRANSFER BETWEEN CUSTOMERS 000016250107210041000048128605-FBNMOBILE:IVY LEAGUE ASSOCIATES LIMITED/PM FR TX CLASS AND REVISION-011-OJO EUNICE IFEOLUWA</t>
  </si>
  <si>
    <t>Electronic Money Transfer Levy Electronic Money Transfer Levy - 07-01-2025</t>
  </si>
  <si>
    <t>TRANSFER BETWEEN CUSTOMERS VIA GTWORLD FROM DOSUNMU, OLABISI SAMUEL TO IVY LEAGUE ASSOCIATES LIMITED</t>
  </si>
  <si>
    <t>TRANSFER BETWEEN CUSTOMERS 000023250108180838008136998776-MOB: TO GTBANK PLC|IVY LEAGUE ASSOCIATES LIMITED 000023250108180838008136998776-MOB: TO GTBANK PLC|</t>
  </si>
  <si>
    <t>Electronic Money Transfer Levy Electronic Money Transfer Levy - 08-01-2025</t>
  </si>
  <si>
    <t>TRANSFER BETWEEN CUSTOMERS VIA GTWORLD FROM IWUANYANWU AMARACHI PROMISE TO IVY LEAGUE ASSOCIATES LIMITED</t>
  </si>
  <si>
    <t>TRANSFER BETWEEN CUSTOMERS VIA GTWORLD AAA &amp; AFM MAR 25 INTENSIVE CLASSES - TOSIN ILORI FROM ILORI OLUWATOSIN AMOS TO IVY LEAGUE ASSOCIATES LIMITED</t>
  </si>
  <si>
    <t>TRANSFER BETWEEN CUSTOMERS VIA GTWORLD I'M PAYING FOR SBR INTENSIVE FOR MAR 35K, SBL STAN FROM OLAWOYIN MOJEED ABIOLA TO IVY LEAGUE ASSOCIATES LIMITED</t>
  </si>
  <si>
    <t>Electronic Money Transfer Levy Electronic Money Transfer Levy - 09-01-2025</t>
  </si>
  <si>
    <t>TRANSFER BETWEEN CUSTOMERS VIA GTWORLD MARCH INTENSIVE CLASS FROM AKINOLA AKINTUNDE SAMSON TO IVY LEAGUE ASSOCIATES LIMITED</t>
  </si>
  <si>
    <t>TRANSFER BETWEEN CUSTOMERS VIA GTWORLD AAA TUTORIALS FROM UANGBAOJE UYI NOAHSON TO IVY LEAGUE ASSOCIATES LIMITED</t>
  </si>
  <si>
    <t>TRANSFER BETWEEN CUSTOMERS 000015250110163201000003801630-TUITION FEE PAYMENT-057-DELOITTE AND TOUCHE .</t>
  </si>
  <si>
    <t>TRANSFER BETWEEN CUSTOMERS VIA GTWORLD TAX MARCH INTENSIVE CLASS - MAYOWA O FROM OGUNMOLA MAYOWA AJOKE TOIVY LEAGUE ASSOCIATES LIMITED</t>
  </si>
  <si>
    <t>TRANSFER BETWEEN CUSTOMERS VIA GTWORLD FROM EDE, CATHERINE TO IVY LEAGUE ASSOCIATES LIMITED</t>
  </si>
  <si>
    <t>Electronic Money Transfer Levy Electronic Money Transfer Levy - 10-01-2025</t>
  </si>
  <si>
    <t>TRANSFER BETWEEN CUSTOMERS VIA GTWORLD SBR TUITION FEE FROM OLASEHINDE ADENIKE MUTIAT TO IVY LEAGUE ASSOCIATES LIMITED</t>
  </si>
  <si>
    <t>TRANSFER BETWEEN CUSTOMERS 000012250111090100827798381418-SBR AND AAA-221-EBERE ENI UDUMA .</t>
  </si>
  <si>
    <t>TRANSFER BETWEEN CUSTOMERS VIA GTWORLD MARCH INTENSIVE CLASS FM FROM IYORSHE JUSTIN SEVERSHIMA TO IVY LEAGUE ASSOCIATES LIMITED</t>
  </si>
  <si>
    <t>TRANSFER BETWEEN CUSTOMERS VIA GTWORLD OLUWATOSIN OLUTHEOPHILUS FROM OLUWATOSIN,OLU-THEOPHILUS TO IVY LEAGUE ASSOCIATES LIMITED</t>
  </si>
  <si>
    <t>TRANSFER BETWEEN CUSTOMERS 000014250111150909217110436604-TRFACCA - SBR APM NEW STUDENT REGFRM OLAYINKA MOSES OLOWOOKERE TO IVY LEAGUE ASSOCIATES LIMITED-044-OLAYINKA MOSES OLOWOOKERE</t>
  </si>
  <si>
    <t>TRANSFER BETWEEN CUSTOMERS VIA GTWORLD AAA MAR. FROM AKINSIJU, AYOMIDE OMOTOLA TO IVY LEAGUE ASSOCIATES LIMITED</t>
  </si>
  <si>
    <t>TRANSFER BETWEEN CUSTOMERS VIA GTWORLD APM INTENSIVE LECTURES MARCH 2025 FROM ADEBAYO OLUWASEYI SAMUEL TOIVY LEAGUE ASSOCIATES LIMITED</t>
  </si>
  <si>
    <t>TRANSFER BETWEEN CUSTOMERS VIA GTWORLD SBL AND SBR FROM DUNU NNEKA PEACE TO IVY LEAGUE ASSOCIATES LIMITED</t>
  </si>
  <si>
    <t>TRANSFER BETWEEN CUSTOMERS 000014250111175424210798742834-TRFMARCH ACCA FEEFRM OLUWAKOREDE FLORENCE AD EBOWALE TO IVY LEAGUE ASSOCIATES LIMITED-044-OLUWAKOREDE FLORENCE ADEBOWALE</t>
  </si>
  <si>
    <t>TRANSFER BETWEEN CUSTOMERS 000016250111185903000070956285-FBNMOBILE:IVY LEAGUE ASSOCIATES LIMITED/FATIMA TI 000016250111185903000070956285-FBNMOBILE:IVY LEAGU</t>
  </si>
  <si>
    <t>Electronic Money Transfer Levy Electronic Money Transfer Levy - 11-01-2025</t>
  </si>
  <si>
    <t>TRANSFER BETWEEN CUSTOMERS VIA GTWORLD JANET OKOJIE FOR JUNE 2025 FROM EROJE, JOYCE EBEHITALE TO IVY LEAGUE ASSOCIATES LIMITED</t>
  </si>
  <si>
    <t>TRANSFER BETWEEN CUSTOMERS 000014250112133345273400745209-TRFFRM EMEKA DAVID EMMA-EZE TO IVY LEAGUE ASSOCIATES LIMITED-044-EMEKA DAVID EMMA-EZE</t>
  </si>
  <si>
    <t>TRANSFER BETWEEN CUSTOMERS 100004250112190355125333813815-FOR PM JUNE STANDARD LECTURES AND REVISIONS-305-ELIZABETH PRINCESS UCHE</t>
  </si>
  <si>
    <t>Electronic Money Transfer Levy Electronic Money Transfer Levy - 12-01-2025</t>
  </si>
  <si>
    <t>TRANSFER BETWEEN CUSTOMERS VIA GTWORLD JUNE STANDARD LECTURE FROM KOLOFO ADEM TO IVY LEAGUE ASSOCIATES LIMITED</t>
  </si>
  <si>
    <t>TRANSFER BETWEEN CUSTOMERS 000004250113144418434650618306-MOB/UTO/IVY LEAGUE ASS/SBL INTENSIVE /2804900476 3-033-ADEDOKUN ADEDAYO OLUWAKAYODE</t>
  </si>
  <si>
    <t>TRANSFER BETWEEN CUSTOMERS VIA GTWORLD FROM FARINRE OLUFUNMBI TUMILARA TO IVY LEAGUE ASSOCIATES LIMITED</t>
  </si>
  <si>
    <t>TRANSFER BETWEEN CUSTOMERS VIA GTWORLD JUNE FM CLASS FROM NZEWI UCHECHUKWU CYNTHIA TO IVY LEAGUE ASSOCIATES LIMITED</t>
  </si>
  <si>
    <t>Electronic Money Transfer Levy Electronic Money Transfer Levy - 13-01-2025</t>
  </si>
  <si>
    <t>TRANSFER BETWEEN CUSTOMERS 100002250114111942001072488045-LEMFI TRANSFER | LEMONADE TECHNOLOGY LIMITED-327- LEMONADE TECHNOLOGY LIMITED</t>
  </si>
  <si>
    <t>TRANSFER BETWEEN CUSTOMERS 090110250114135521915558522436-TRANSFER/PAYMENT FOR LECTURE DIPIFRS/ TO IVY LEAG 090110250114135521915558522436-TRANSFER/PAYMENT FO</t>
  </si>
  <si>
    <t>TRANSFER BETWEEN CUSTOMERS 000004250114181849354646555292-MOB/UTO/IVY LEAGUE ASS/4 ACCA EXAM PAP/2807330824 1-033-AGESIN JOSHUA AYODEJI</t>
  </si>
  <si>
    <t>TRANSFER BETWEEN CUSTOMERS VIA GTWORLD ORIANATU P- AFM TUITION FROM OGUNMOROTI ARIT EVELYN TO IVY LEAGUE ASSOCIATES LIMITED</t>
  </si>
  <si>
    <t>Electronic Money Transfer Levy Electronic Money Transfer Levy - 14-01-2025</t>
  </si>
  <si>
    <t>TRANSFER BETWEEN CUSTOMERS 000016250114232641000088311282-FBNMOBILE:IVY LEAGUE ASSOCIATES LIMITED/TUTORIAL FOR MARCH EXAM-011-OGUNYINKA GRACE MODUPEOLA</t>
  </si>
  <si>
    <t>TRANSFER BETWEEN CUSTOMERS 000016250115001629000088361814-FBNMOBILE:IVY LEAGUE ASSOCIATES LIMITED/REGISTRAT ION-011-OGUNYINKA GRACE MODUPEOLA</t>
  </si>
  <si>
    <t>TRANSFER BETWEEN CUSTOMERS 000004250115113116634526297049-MOB/UTO/IVY LEAGUE ASS/ACCA LECTURE/RE/2808374920 4-033-KEHINDE KAYODE OKUNADE</t>
  </si>
  <si>
    <t>TRANSFER BETWEEN CUSTOMERS 000007250115122846789776847314-ONB TRF FROM AYOOLA HAL **2380 FBP-070-AYOOLA HAL IMAT WILLIAMS</t>
  </si>
  <si>
    <t>Electronic Money Transfer Levy Electronic Money Transfer Levy - 15-01-2025</t>
  </si>
  <si>
    <t>TRANSFER BETWEEN CUSTOMERS 000014250116052413215568400847-TRFJUNE 2025 SBR EXAM REGISTRATION FEEFRM TINUOLA ANIFAT AKIN TAYO TO IVY LEAGUE ASSOCIATES LIMITED-044-TINUOLA ANIFAT AKINTAYO-117-DIAMOND SAVINGS A</t>
  </si>
  <si>
    <t>TRANSFER BETWEEN CUSTOMERS VIA GTWORLD PART PAYMENT FOR AFM &amp; APM FROM ILESANMI ADEOLA MICHAEL TO IVY LEAGUE ASSOCIATES LIMITED</t>
  </si>
  <si>
    <t>TRANSFER BETWEEN CUSTOMERS 000016250116062610000094473104-FBNMOBILE:IVY LEAGUE ASSOCIATES LIMITED/SBL LECTU RES REVISION-011-OLUGBILE MICHAEL OPEYEMI</t>
  </si>
  <si>
    <t>TRANSFER BETWEEN CUSTOMERS VIA GTWORLD SBL MARCH INTENSIVE CLASS FROM IBIRONKE OLUWATOMIWA ELIZABETH TO IVY LEAGUE ASSOCIATES LIMITED</t>
  </si>
  <si>
    <t>TRANSFER BETWEEN CUSTOMERS VIA GTWORLD BAL FOR MARCH SBL CLASS FROM IBIRONKE OLUWATOMIWA ELIZABETH TO IVYLEAGUE ASSOCIATES LIMITED</t>
  </si>
  <si>
    <t>TRANSFER BETWEEN CUSTOMERS VIA GTWORLD ADESAKIN SEYI ADERIBIGBE FM STANDARD LECTURE FROM ADERIBIGBE ADESAKIN SEYI TO IVY LEAGUE ASSOCIATES LIMITED</t>
  </si>
  <si>
    <t>TRANSFER BETWEEN CUSTOMERS 000016250116121459000096329742-FBNMOBILE:IVY LEAGUE ASSOCIATES LIMITED/NONE-011- ENYINNAYA CHIBUGO SUCCESS</t>
  </si>
  <si>
    <t>TRANSFER BETWEEN CUSTOMERS 000004250116140957958484337971-MOB/UTO/IVY LEAGUE ASS/REG AAA SBR /28106938958 -033-OKAFOR NGOZI C-NEE EZEKWUGO</t>
  </si>
  <si>
    <t>TRANSFER BETWEEN CUSTOMERS 000014250116171936238855994957-TRFFRM DEBORAH OLAYINKA ARIYIBI TO IVY LEAGUE ASSOCIATES LIMITED-044-DEBORAH OLAYINKA ARIYIBI</t>
  </si>
  <si>
    <t>TRANSFER BETWEEN CUSTOMERS VIA GTWORLD SHOLOTAN ABIMBOLA OMOYIOLA FROM SHOLOTAN, OLUWAMAYOWA ABOLAJI TO IVY LEAGUE ASSOCIATES LIMITED</t>
  </si>
  <si>
    <t>TRANSFER BETWEEN CUSTOMERS 090267250116213530611007506985-TRANSFER FROM JULIET AHIPUE -090267-AHIPUE, ONYIN ECHUKWU JULIET</t>
  </si>
  <si>
    <t>Electronic Money Transfer Levy Electronic Money Transfer Levy - 16-01-2025</t>
  </si>
  <si>
    <t>TRANSFER BETWEEN CUSTOMERS 000014250117051515274818900984-TRFJUNE 25 ATX STANDARD LECTURE + REVISIONFRM IBIDOTUN EDWARD AINA TO IVY LEAGUE ASSOCIATES LIMITED-044-IBIDOTUN EDWARD AINA</t>
  </si>
  <si>
    <t>TRANSFER BETWEEN CUSTOMERS VIA GTWORLD CBL &amp; FM (LECTURE AND REVISION) FROM ALLI ADETOUN ENITAN TO IVY LEAGUE ASSOCIATES LIMITED</t>
  </si>
  <si>
    <t>TRANSFER BETWEEN CUSTOMERS VIA GTWORLD LESSON FEE FROM USMAN HASSAN FAROUK TO IVY LEAGUE ASSOCIATES LIMITED</t>
  </si>
  <si>
    <t>TRANSFER BETWEEN CUSTOMERS 000016250117104908000001779767-FBNMOBILE:IVY LEAGUE ASSOCIATES LIMITED/PEFORMANC E MANAGEMENT-011-OGUERI CHIDERA ESTHER</t>
  </si>
  <si>
    <t>TRANSFER BETWEEN CUSTOMERS 100004250117122011125591881120-TRANSFER FROM FATHIA AYOMIDE KILANI-305-FATHIA AY OMIDE KILANI</t>
  </si>
  <si>
    <t>TRANSFER BETWEEN CUSTOMERS VIA GTWORLD AFM &amp; SBL LECTURE FEE FROM ADEITAN, IBRAHIM ADEDAYO TO IVY LEAGUE ASSOCIATES LIMITED</t>
  </si>
  <si>
    <t>TRANSFER BETWEEN CUSTOMERS VIA INTERNET BANKING PYMT MADE TWDS AA AND FM VIRTUAL CLASS-JUNE FROM OLABANJI, OLAWALE JOSEPH TO IVY LEAGUE ASSOCIATES LIMITED</t>
  </si>
  <si>
    <t>TRANSFER BETWEEN CUSTOMERS 000017250117141708114402914728-GTB-LECTURE FEE, TWO SKILLS PAPER -035-CLEMENTINA OLUWADAMILOLA ONIWAIYE</t>
  </si>
  <si>
    <t>TRANSFER BETWEEN CUSTOMERS VIA GTWORLD JUNE 25 AFM STANDARD LECTURE FROM TAMUNOALA, EMMANUEL FUBARA TO IVY LEAGUE ASSOCIATES LIMITED</t>
  </si>
  <si>
    <t>TRANSFER BETWEEN CUSTOMERS VIA GTWORLD TAX, INTENSIVE REVISION MOCK FROM BAKARE, SHAKIRAT OLABISI TO IVY LEAGUE ASSOCIATES LIMITED</t>
  </si>
  <si>
    <t>TRANSFER BETWEEN CUSTOMERS 000023250117171702008138143505-MOB: TO GTBANK PLC|IVY LEAGUE ASSOCIATES LIMITED AA TUTORIAL-101-OKAFOR CHELSEA CHIDUBEM</t>
  </si>
  <si>
    <t>TRANSFER BETWEEN CUSTOMERS 000003250117171926003705883282-APPSBL AFM TO GTBANK PLC IVY LEAGUE ASSOCIATES L IMITED-214-OWORU ADEKUNLE OLATUNDE</t>
  </si>
  <si>
    <t>TRANSFER BETWEEN CUSTOMERS VIA GTWORLD ACCA JUNE EXAM FROM ODUTEMOWO, AGBOLAHAN LEKAN TO IVY LEAGUE ASSOCIATES LIMITED</t>
  </si>
  <si>
    <t>TRANSFER BETWEEN CUSTOMERS 100004250117163754125607749825-TRANSFER FROM IFEO LUWA ATINUKE ADEBAYO-305-IFEOLUWA ATINUKE ADEBAYO</t>
  </si>
  <si>
    <t>TRANSFER BETWEEN CUSTOMERS VIA GTWORLD PM AND AA FEES FROM AKINSANYA OMOLARA PEACE TO IVY LEAGUE ASSOCIATES LIMITED</t>
  </si>
  <si>
    <t>TRANSFER BETWEEN CUSTOMERS VIA GTWORLD FROM ONITILO, OLUWATOMISIN VICTORY TO IVY LEAGUE ASSOCIATES LIMITED</t>
  </si>
  <si>
    <t>TRANSFER BETWEEN CUSTOMERS 000021250117080154200000023101-PMT CLASSES AA ELIJAH ONASOKHARE-068-FESTUS OSIOM AYE ELIJAH</t>
  </si>
  <si>
    <t>TRANSFER BETWEEN CUSTOMERS 000010250117202815111243187415-REFNGA1914698756 BO AMAKA ELENDU IFO IVY LEAGUE A -050-AMAKA ELENDU</t>
  </si>
  <si>
    <t>TRANSFER BETWEEN CUSTOMERS 100004250117212526125625529318-PAYMENT FOR ONLINE CLASSES MA AND FA-305-PELUMI EMMANUEL TELLA</t>
  </si>
  <si>
    <t>Electronic Money Transfer Levy Electronic Money Transfer Levy - 17-01-2025</t>
  </si>
  <si>
    <t>TRANSFER BETWEEN CUSTOMERS VIA GTWORLD FA &amp; BT JUNE CLASS IFO PERPETUA TENIOLA AINA FROM AINA PETER ADEBOLA TO IVY LEAGUE ASSOCIATES LIMITED</t>
  </si>
  <si>
    <t>TRANSFER BETWEEN CUSTOMERS VIA GTWORLD LECTURES FROM OKONKWO QUEENDALINE OGECHUKWU TO IVY LEAGUE ASSOCIATES LIMITED</t>
  </si>
  <si>
    <t>TRANSFER BETWEEN CUSTOMERS VIA GTWORLD FROM RAHEEM MARIAM TEMITOPE TO IVY LEAGUE ASSOCIATES LIMITED</t>
  </si>
  <si>
    <t>TRANSFER BETWEEN CUSTOMERS 000021250118060111200000001292-FT-068-PRISCILLA GBEMISOLA UKPABIO .</t>
  </si>
  <si>
    <t>TRANSFER BETWEEN CUSTOMERS VIA GTWORLD ACCA CLASSES FROM SAMUEL, ANDY AKANIMOH TO IVY LEAGUE ASSOCIATES LIMITED</t>
  </si>
  <si>
    <t>TRANSFER BETWEEN CUSTOMERS 000014250118082639230777396290-TRFPART PAYMENT FOR FR AND AAFRM UGBUTA VINCENT KALU AND EZE NWA CHIAMAKA RACHEAL TO IVY LEAGUE ASSOC-044-UGBUTA VINCENT KALU AND EZENWA CHIAMAKA RAC</t>
  </si>
  <si>
    <t>TRANSFER BETWEEN CUSTOMERS VIA GTWORLD YUSUF KAMAL FROM AJAYI,YUSUF OLUWADARE TO IVY LEAGUE ASSOCIATES LIMITED</t>
  </si>
  <si>
    <t>TRANSFER BETWEEN CUSTOMERS VIA GTWORLD SBR LECTURE FROM OTITOJU ADEJOKE PRISCILLIA TO IVY LEAGUE ASSOCIATES LIMITED</t>
  </si>
  <si>
    <t>TRANSFER BETWEEN CUSTOMERS 000016250118093258000007266799-FBNMOBILE:IVY LEAGUE ASSOCIATES LIMITED/FOR PM ST ANDARD CLASS JUNE 2025-011-AYENI SEUN EMMANUEL</t>
  </si>
  <si>
    <t>Etranzact Transfer 002288232891 APP TO GTBANK PLC IVY LEAGUE ASSOCIATES 666734 09FG250118111959847LQNTDA627749*********0000</t>
  </si>
  <si>
    <t>TRANSFER BETWEEN CUSTOMERS 000021250118100133200000006518-FT-068-PRISCILLA GBEMISOLA UKPABIO .</t>
  </si>
  <si>
    <t>TRANSFER BETWEEN CUSTOMERS 000016250118115517000008178197-FBNMOBILE:IVY LEAGUE ASSOCIATES LIMITED/FA TUTORI AL AND REVISION-011-OGUNYINKA GRACE MODUPEOLA</t>
  </si>
  <si>
    <t>TRANSFER BETWEEN CUSTOMERS VIA GTWORLD FROM AKINWALE TAIWO MORENIKE TO IVY LEAGUE ASSOCIATES LIMITED</t>
  </si>
  <si>
    <t>TRANSFER BETWEEN CUSTOMERS 100002250118182039001075931246-AAA FEES | LEMONADE TECHNOLOGY LIMITED-327-LEMONA DE TECHNOLOGY LIMITED</t>
  </si>
  <si>
    <t>TRANSFER BETWEEN CUSTOMERS 100004250118203545125677673680-FROM ANASTASIA IYIORIOB HE FOR STD LEVTURED-305-OGUEKHIAN ANASTASIA IYIORIOBHE</t>
  </si>
  <si>
    <t>Etranzact Transfer 002289913313 ABIOLA OLUDAYO TO 555384 09FG2501182210596352HI3R3627749*********0000</t>
  </si>
  <si>
    <t>Electronic Money Transfer Levy Electronic Money Transfer Levy - 18-01-2025</t>
  </si>
  <si>
    <t>TRANSFER BETWEEN CUSTOMERS VIA GTWORLD LECTURE AND REVISION FROM ABDULLAHI, AMINA TO IVY LEAGUE ASSOCIATES LIMITED</t>
  </si>
  <si>
    <t>TRANSFER BETWEEN CUSTOMERS VIA GTWORLD PART PAYMENT FROM NZEWI UCHECHUKWU CYNTHIA TO IVY LEAGUE ASSOCIATES LIMITED</t>
  </si>
  <si>
    <t>TRANSFER BETWEEN CUSTOMERS VIA GTWORLD ADVANCED TAXATION FROM UWAECHIE KATE UJU TO IVY LEAGUE ASSOCIATES LIMITED</t>
  </si>
  <si>
    <t>TRANSFER BETWEEN CUSTOMERS 000016250119182543000015273283-FBNMOBILE:IVY LEAGUE ASSOCIATES LIMITED/G-011-SAL IU ABDULAZEEZ OLAWALE</t>
  </si>
  <si>
    <t>Electronic Money Transfer Levy Electronic Money Transfer Levy - 19-01-2025</t>
  </si>
  <si>
    <t>01-Jan-2025</t>
  </si>
  <si>
    <t>NIP/UBA/CHIKA EBERE IMANYI/MOB/UTO/IVY LEAGUE ASS/ACCA   FA/27834651498</t>
  </si>
  <si>
    <t>NIP/ROLEZ/EMMANUEL OBODO VENTURES/Payment for FA exam /AT68 TRF2MPT3qhud1875181690515451904</t>
  </si>
  <si>
    <t>NIP/GTB/OBAHOR ADAEZE PRINCESS/ACCA MA exam fee to IVY LEAGUE ASSOCIATES LTD -  CBE  00001325010513354100007286</t>
  </si>
  <si>
    <t xml:space="preserve">:ETZ INFLOW 09FG2501101655223479HEKSK:GRACE OGHENEKARO OBONYANO TO            </t>
  </si>
  <si>
    <t xml:space="preserve">:ETZ INFLOW 09FG250111201757189SHPUEC:GRACE OGHENEKARO OBONYANO TO            </t>
  </si>
  <si>
    <t>NIP/FBN/SANUSI OLUWABUNMI MORENIKEJI/FBNMOBILE IVY LEAGUE ASSOCIATES LTD    CBE/BT   SANUSI OLUWABUNMI MORENIKEJI</t>
  </si>
  <si>
    <t>NIP/GTB/OSUOLALE  ZAINAB OLUWATOBI/MA Exam Fee- Zainab Osuolale to IVY LEAGUE ASSOCIATES LTD -  CBE  00001325011412</t>
  </si>
  <si>
    <t>:ETZ INFLOW 09FG250114150459019FJIWF1:TRANSFER FROM SOMTOCHUKWU THELMA AGUBUZO</t>
  </si>
  <si>
    <t>NIP/GTB/ADEYEMI EBI LORETTA/NIP Transfer to IVY LEAGUE ASSOCIATES LTD -  CBE  000013250118073315000095893809</t>
  </si>
  <si>
    <t>NIP/GTB/AGUN OYINDAMOLA ABOSEDE/NIP Transfer to IVY LEAGUE ASSOCIATES LTD -  CBE  000013250118100117000096115564</t>
  </si>
  <si>
    <t xml:space="preserve">Oluebube </t>
  </si>
  <si>
    <t xml:space="preserve">Ezeani </t>
  </si>
  <si>
    <t>oluebubae@gmail.com</t>
  </si>
  <si>
    <t>+2348136528691</t>
  </si>
  <si>
    <t>TRANSFER</t>
  </si>
  <si>
    <t>AFM,TX</t>
  </si>
  <si>
    <t>ZENITH</t>
  </si>
  <si>
    <t>blessingchizaramduru@gmail.com</t>
  </si>
  <si>
    <t xml:space="preserve">Blessing </t>
  </si>
  <si>
    <t>Duru</t>
  </si>
  <si>
    <t>08129521885</t>
  </si>
  <si>
    <t>Olamideadeola350@gmail.com</t>
  </si>
  <si>
    <t>Olamide</t>
  </si>
  <si>
    <t xml:space="preserve">Oluyemi </t>
  </si>
  <si>
    <t>07066556724</t>
  </si>
  <si>
    <t>SBL,SBR</t>
  </si>
  <si>
    <t>ONLINE</t>
  </si>
  <si>
    <t>iyanuoluwa.awodipe@stu.cu.edu.ng</t>
  </si>
  <si>
    <t xml:space="preserve">Iyanuoluwa </t>
  </si>
  <si>
    <t xml:space="preserve">Awodipe </t>
  </si>
  <si>
    <t>09084859448</t>
  </si>
  <si>
    <t>joy.oyekan@outlook.com</t>
  </si>
  <si>
    <t>Joy</t>
  </si>
  <si>
    <t>Oyekan</t>
  </si>
  <si>
    <t>08129494917</t>
  </si>
  <si>
    <t>SBR,ATX</t>
  </si>
  <si>
    <t>bennygimba@gmail.com</t>
  </si>
  <si>
    <t>Abiriyi</t>
  </si>
  <si>
    <t>Gimba</t>
  </si>
  <si>
    <t>08168146883</t>
  </si>
  <si>
    <t>Osoyemim@gmail.com</t>
  </si>
  <si>
    <t>Mariam</t>
  </si>
  <si>
    <t xml:space="preserve">Osoyemi </t>
  </si>
  <si>
    <t>08092289866</t>
  </si>
  <si>
    <t>SBR,AAA</t>
  </si>
  <si>
    <t>001</t>
  </si>
  <si>
    <t>ainioluwa39@gmail.com</t>
  </si>
  <si>
    <t xml:space="preserve">ADELEYE </t>
  </si>
  <si>
    <t xml:space="preserve">INIOLUWA </t>
  </si>
  <si>
    <t>CBL,FR,AA</t>
  </si>
  <si>
    <t>mosebolatanidris@gmail.com</t>
  </si>
  <si>
    <t>Mosebolatan</t>
  </si>
  <si>
    <t>Idris</t>
  </si>
  <si>
    <t>08168740356</t>
  </si>
  <si>
    <t>FR,AA</t>
  </si>
  <si>
    <t>mfijabi@outloo.com</t>
  </si>
  <si>
    <t>Fijabi</t>
  </si>
  <si>
    <t>08097728057</t>
  </si>
  <si>
    <t>nkechibeng@yahoo.com</t>
  </si>
  <si>
    <t xml:space="preserve">Nkechi </t>
  </si>
  <si>
    <t>Ude</t>
  </si>
  <si>
    <t>07062288005</t>
  </si>
  <si>
    <t>SBL,AFM</t>
  </si>
  <si>
    <t>Transfer</t>
  </si>
  <si>
    <t>abimbolajamesakanle@gmail.com</t>
  </si>
  <si>
    <t>Abimbola</t>
  </si>
  <si>
    <t>Akanle</t>
  </si>
  <si>
    <t>+447729248350</t>
  </si>
  <si>
    <t xml:space="preserve">Amadasun </t>
  </si>
  <si>
    <t>bolle2.0.tm@gmail.com</t>
  </si>
  <si>
    <t xml:space="preserve">Moboluwaduro </t>
  </si>
  <si>
    <t>Osho</t>
  </si>
  <si>
    <t>08141351558</t>
  </si>
  <si>
    <t>gchandnee19@gmail.com</t>
  </si>
  <si>
    <t>07403964812</t>
  </si>
  <si>
    <t>Chandnee</t>
  </si>
  <si>
    <t>Gooee</t>
  </si>
  <si>
    <t>adeolaibigbemi@gmail.com</t>
  </si>
  <si>
    <t>Adeola</t>
  </si>
  <si>
    <t>Ibigbemi</t>
  </si>
  <si>
    <t>07032059059</t>
  </si>
  <si>
    <t>BT,MA,FA</t>
  </si>
  <si>
    <t>eluwole.odunayo@gmail.com</t>
  </si>
  <si>
    <t xml:space="preserve">Oluwatosin </t>
  </si>
  <si>
    <t>Eluwole</t>
  </si>
  <si>
    <t>Omowumijayeoba@gmail.com</t>
  </si>
  <si>
    <t>Omowumi</t>
  </si>
  <si>
    <t>Jayeoba</t>
  </si>
  <si>
    <t>08071567192</t>
  </si>
  <si>
    <t>SBR,AFM</t>
  </si>
  <si>
    <t>timilehinoyewale01@gmail.com</t>
  </si>
  <si>
    <t>Timilehin</t>
  </si>
  <si>
    <t xml:space="preserve">Oyewale </t>
  </si>
  <si>
    <t>+447887943286</t>
  </si>
  <si>
    <t>ololadeojomo@gmail.com</t>
  </si>
  <si>
    <t>Ololade</t>
  </si>
  <si>
    <t>Dejo-Ojomo</t>
  </si>
  <si>
    <t>07920441732</t>
  </si>
  <si>
    <t>aslore12@outlook.com</t>
  </si>
  <si>
    <t xml:space="preserve">Adunoluwa </t>
  </si>
  <si>
    <t>Adelakun</t>
  </si>
  <si>
    <t>+4407401095999</t>
  </si>
  <si>
    <t>CBL,FM</t>
  </si>
  <si>
    <t>Comfort</t>
  </si>
  <si>
    <t>Oguniyi</t>
  </si>
  <si>
    <t xml:space="preserve">ugwuchikadesmond@gmail.com </t>
  </si>
  <si>
    <t>Chika</t>
  </si>
  <si>
    <t>Ugwu</t>
  </si>
  <si>
    <t>+2347067869490</t>
  </si>
  <si>
    <t>amoohammed372@gmail.com</t>
  </si>
  <si>
    <t xml:space="preserve">Hammed </t>
  </si>
  <si>
    <t>Amoo</t>
  </si>
  <si>
    <t>08163576848</t>
  </si>
  <si>
    <t>itopaemmanuel@gmail.com</t>
  </si>
  <si>
    <t>Kingsley</t>
  </si>
  <si>
    <t>08062670847</t>
  </si>
  <si>
    <t>Mayowamichaeljohn@gmail.com</t>
  </si>
  <si>
    <t>Mayowa</t>
  </si>
  <si>
    <t>John</t>
  </si>
  <si>
    <t>+2348102802757</t>
  </si>
  <si>
    <t>jidebrhm@live.co.uk</t>
  </si>
  <si>
    <t>Babajide</t>
  </si>
  <si>
    <t>Ibrahim</t>
  </si>
  <si>
    <t>08168463450</t>
  </si>
  <si>
    <t>oludurovip@gmail.com</t>
  </si>
  <si>
    <t xml:space="preserve">Samuel </t>
  </si>
  <si>
    <t xml:space="preserve">OLUDURO </t>
  </si>
  <si>
    <t>07031927287</t>
  </si>
  <si>
    <t>k.asaolu@yahoo.com</t>
  </si>
  <si>
    <t>Oluwakemi</t>
  </si>
  <si>
    <t>Kassem</t>
  </si>
  <si>
    <t>07033752264</t>
  </si>
  <si>
    <t>PM,FR</t>
  </si>
  <si>
    <t>riikeolorode81@gmail.com</t>
  </si>
  <si>
    <t>Aderiike</t>
  </si>
  <si>
    <t>Olorode</t>
  </si>
  <si>
    <t>09091003651</t>
  </si>
  <si>
    <t>tanimowoeunice@gmail.com</t>
  </si>
  <si>
    <t>Eunice</t>
  </si>
  <si>
    <t>Tanimowo</t>
  </si>
  <si>
    <t>09035203441</t>
  </si>
  <si>
    <t>ariten812special@yahoo.co.uk</t>
  </si>
  <si>
    <t>Tito</t>
  </si>
  <si>
    <t>Ariwodola</t>
  </si>
  <si>
    <t>08187037232</t>
  </si>
  <si>
    <t>Mhokposio@gmail.com</t>
  </si>
  <si>
    <t>Mercy</t>
  </si>
  <si>
    <t>Okposio</t>
  </si>
  <si>
    <t>08109704094</t>
  </si>
  <si>
    <t>SBR,APM</t>
  </si>
  <si>
    <t>elijaholowe@gmail.com</t>
  </si>
  <si>
    <t>OLOWE</t>
  </si>
  <si>
    <t>+447708239787</t>
  </si>
  <si>
    <t>SBL,SBR,AFM</t>
  </si>
  <si>
    <t>missadaezeobi@gmail.com</t>
  </si>
  <si>
    <t>Adaeze</t>
  </si>
  <si>
    <t>Obi</t>
  </si>
  <si>
    <t>+2347089795232</t>
  </si>
  <si>
    <t xml:space="preserve">magretadeboye@gmail.com </t>
  </si>
  <si>
    <t>Magret</t>
  </si>
  <si>
    <t>Adeboye</t>
  </si>
  <si>
    <t>09032722966</t>
  </si>
  <si>
    <t>gideonmobolaji@gmail.com</t>
  </si>
  <si>
    <t>Gideon</t>
  </si>
  <si>
    <t>Alamu</t>
  </si>
  <si>
    <t>07013390492</t>
  </si>
  <si>
    <t>ajjuliet991@gmail.com</t>
  </si>
  <si>
    <t xml:space="preserve">Bridget </t>
  </si>
  <si>
    <t>Sunday</t>
  </si>
  <si>
    <t>08138621394</t>
  </si>
  <si>
    <t>olawalesulaiman.os@gmail.com</t>
  </si>
  <si>
    <t>Taoheed</t>
  </si>
  <si>
    <t>Sulaiman</t>
  </si>
  <si>
    <t>praiseoginni@gmail.com</t>
  </si>
  <si>
    <t xml:space="preserve">PRAISE </t>
  </si>
  <si>
    <t xml:space="preserve">OGINNI </t>
  </si>
  <si>
    <t>07068137999</t>
  </si>
  <si>
    <t>aishaabdullahikabiru01@gmail.com</t>
  </si>
  <si>
    <t>Aisha</t>
  </si>
  <si>
    <t>Abdullahi</t>
  </si>
  <si>
    <t>08070979897</t>
  </si>
  <si>
    <t>janetmotunrayo58@gmail.com</t>
  </si>
  <si>
    <t>Janet</t>
  </si>
  <si>
    <t>Obadimu</t>
  </si>
  <si>
    <t>09090544462</t>
  </si>
  <si>
    <t>folatabiyi@gmail.com</t>
  </si>
  <si>
    <t xml:space="preserve">FOLAHAN </t>
  </si>
  <si>
    <t xml:space="preserve">Itabiyi </t>
  </si>
  <si>
    <t>sandrachris001@yahoo.com</t>
  </si>
  <si>
    <t xml:space="preserve">Chinomnso Sandra </t>
  </si>
  <si>
    <t xml:space="preserve">Ofor-Nnamdi </t>
  </si>
  <si>
    <t>08066572772</t>
  </si>
  <si>
    <t>akeem5050@yahoo.com</t>
  </si>
  <si>
    <t xml:space="preserve">Abdulakeem </t>
  </si>
  <si>
    <t>Ameen</t>
  </si>
  <si>
    <t>08037749295</t>
  </si>
  <si>
    <t>kasim.olarinde@gmail.com</t>
  </si>
  <si>
    <t>Kasim</t>
  </si>
  <si>
    <t>Olarinde</t>
  </si>
  <si>
    <t>08034997348</t>
  </si>
  <si>
    <t>chidubemnjoku111@gmail.com</t>
  </si>
  <si>
    <t xml:space="preserve">Chidubem </t>
  </si>
  <si>
    <t>Njoku</t>
  </si>
  <si>
    <t>07015000926</t>
  </si>
  <si>
    <t>PM,FR,FM</t>
  </si>
  <si>
    <t>tosin.adelowo@yahoo.com</t>
  </si>
  <si>
    <t>Abibat</t>
  </si>
  <si>
    <t xml:space="preserve">Adelowo </t>
  </si>
  <si>
    <t>08054055960</t>
  </si>
  <si>
    <t>oluaweoluwatobilola0294@gmail.com</t>
  </si>
  <si>
    <t>Olu-Awe</t>
  </si>
  <si>
    <t>Oluwatobilola</t>
  </si>
  <si>
    <t>7/23/2001</t>
  </si>
  <si>
    <t>PM,TX,AA</t>
  </si>
  <si>
    <t>Bolajokoadekoya@hotmail.co.uk</t>
  </si>
  <si>
    <t xml:space="preserve">Bolajoko </t>
  </si>
  <si>
    <t xml:space="preserve">Adekoya </t>
  </si>
  <si>
    <t>07963195925</t>
  </si>
  <si>
    <t>ujuonyedika@yahoo.com</t>
  </si>
  <si>
    <t>Uju</t>
  </si>
  <si>
    <t xml:space="preserve">Onyedika </t>
  </si>
  <si>
    <t>+447735913770</t>
  </si>
  <si>
    <t>ATX,SBL</t>
  </si>
  <si>
    <t>shofoluwesodiq@gmail.com</t>
  </si>
  <si>
    <t xml:space="preserve">Sodiq </t>
  </si>
  <si>
    <t xml:space="preserve">Shofoluwe </t>
  </si>
  <si>
    <t>09135556325</t>
  </si>
  <si>
    <t xml:space="preserve">tessyakataobi@gmail.com </t>
  </si>
  <si>
    <t>Chinomso</t>
  </si>
  <si>
    <t xml:space="preserve">Akataobi-Michael </t>
  </si>
  <si>
    <t>queny4real@yahoo.com</t>
  </si>
  <si>
    <t>Queen</t>
  </si>
  <si>
    <t>Nwonwu</t>
  </si>
  <si>
    <t>07031341653</t>
  </si>
  <si>
    <t>ekasworld@yahoo.com</t>
  </si>
  <si>
    <t>Ekanem</t>
  </si>
  <si>
    <t>James</t>
  </si>
  <si>
    <t>1/6/0084</t>
  </si>
  <si>
    <t>09038859453</t>
  </si>
  <si>
    <t>abigael.ifeoma@yahoo.com</t>
  </si>
  <si>
    <t>Ifeoma</t>
  </si>
  <si>
    <t>NKWOR</t>
  </si>
  <si>
    <t>08167447722</t>
  </si>
  <si>
    <t>eebieme2012@gmail.com</t>
  </si>
  <si>
    <t>Essang</t>
  </si>
  <si>
    <t>Ebieme</t>
  </si>
  <si>
    <t>08039090315</t>
  </si>
  <si>
    <t>etoplois@yahoo.com</t>
  </si>
  <si>
    <t>Lois</t>
  </si>
  <si>
    <t>Etop</t>
  </si>
  <si>
    <t>09079945384</t>
  </si>
  <si>
    <t>MA,FA</t>
  </si>
  <si>
    <t>sanniisaac22@gmail.com, feoluwa22@gmail.com</t>
  </si>
  <si>
    <t xml:space="preserve">Sanni </t>
  </si>
  <si>
    <t>Isaac</t>
  </si>
  <si>
    <t>09155927484</t>
  </si>
  <si>
    <t>shaibuamana@yahoo.com</t>
  </si>
  <si>
    <t xml:space="preserve">Amana </t>
  </si>
  <si>
    <t xml:space="preserve">Shaibu </t>
  </si>
  <si>
    <t>+2347087234253</t>
  </si>
  <si>
    <t>AA,FM</t>
  </si>
  <si>
    <t>anunukemchidera2003@gmail.com</t>
  </si>
  <si>
    <t>Chidera</t>
  </si>
  <si>
    <t>Anunukem</t>
  </si>
  <si>
    <t>09019195100</t>
  </si>
  <si>
    <t>toviarose@gmail.com</t>
  </si>
  <si>
    <t xml:space="preserve">Tovia </t>
  </si>
  <si>
    <t xml:space="preserve">Nwasimuo </t>
  </si>
  <si>
    <t>08149801733</t>
  </si>
  <si>
    <t>farouqawodun@gmail.com</t>
  </si>
  <si>
    <t xml:space="preserve">Umar-Farouq </t>
  </si>
  <si>
    <t xml:space="preserve">Awodun </t>
  </si>
  <si>
    <t>+2349057475036</t>
  </si>
  <si>
    <t>kenemartinsokoye@gmail.com</t>
  </si>
  <si>
    <t xml:space="preserve">Kenechukwu </t>
  </si>
  <si>
    <t>Okoye</t>
  </si>
  <si>
    <t>08034227918</t>
  </si>
  <si>
    <t>karenabah@yahoo.com</t>
  </si>
  <si>
    <t>Uchechukwu</t>
  </si>
  <si>
    <t>Abah</t>
  </si>
  <si>
    <t>09093934589</t>
  </si>
  <si>
    <t>omotayosamson@rocketmail.com</t>
  </si>
  <si>
    <t>Samson</t>
  </si>
  <si>
    <t>Omotayo</t>
  </si>
  <si>
    <t>08053528614</t>
  </si>
  <si>
    <t xml:space="preserve">Christy2032000@yahoo.com </t>
  </si>
  <si>
    <t xml:space="preserve">Christiana </t>
  </si>
  <si>
    <t xml:space="preserve">Adebayo </t>
  </si>
  <si>
    <t>kitebytecode@gmail.com</t>
  </si>
  <si>
    <t xml:space="preserve">Okiemute </t>
  </si>
  <si>
    <t>Etchie</t>
  </si>
  <si>
    <t>09011631754</t>
  </si>
  <si>
    <t>sodeindeoluwaseyi9@gmail.com</t>
  </si>
  <si>
    <t>Oluwaseyi</t>
  </si>
  <si>
    <t xml:space="preserve">Sodeinde </t>
  </si>
  <si>
    <t>07089048409</t>
  </si>
  <si>
    <t xml:space="preserve">Onyekachi </t>
  </si>
  <si>
    <t xml:space="preserve">Okoli </t>
  </si>
  <si>
    <t>DIP IFR</t>
  </si>
  <si>
    <t>rabietu.amana@yahoo.com</t>
  </si>
  <si>
    <t>Rabietu</t>
  </si>
  <si>
    <t>Amana</t>
  </si>
  <si>
    <t>08064457778</t>
  </si>
  <si>
    <t>nwodohamarachiobinne@gmail.com</t>
  </si>
  <si>
    <t xml:space="preserve">Amarachi </t>
  </si>
  <si>
    <t xml:space="preserve">Nwodoh </t>
  </si>
  <si>
    <t>09050607958</t>
  </si>
  <si>
    <t>taiwoarokoyo7@gmail.com</t>
  </si>
  <si>
    <t>Taiwo</t>
  </si>
  <si>
    <t xml:space="preserve">Arokoyo </t>
  </si>
  <si>
    <t>08113846099</t>
  </si>
  <si>
    <t>Sanuhazard@gmail.com</t>
  </si>
  <si>
    <t xml:space="preserve">Oluwadamilare </t>
  </si>
  <si>
    <t>Sanu</t>
  </si>
  <si>
    <t>08137591505</t>
  </si>
  <si>
    <t>Ayokanmi.aina@yahoo.com</t>
  </si>
  <si>
    <t>Ayokanmi</t>
  </si>
  <si>
    <t>Aina</t>
  </si>
  <si>
    <t>08075366466</t>
  </si>
  <si>
    <t>CBL,AA</t>
  </si>
  <si>
    <t>adebayo@adebayocole.com</t>
  </si>
  <si>
    <t xml:space="preserve">Nosirudeen </t>
  </si>
  <si>
    <t xml:space="preserve">Cole </t>
  </si>
  <si>
    <t>08023203719</t>
  </si>
  <si>
    <t>FR,SBR</t>
  </si>
  <si>
    <t>chinonye.nwaorgu17@gmail.com</t>
  </si>
  <si>
    <t>Chinonye</t>
  </si>
  <si>
    <t xml:space="preserve">Nwaorgu </t>
  </si>
  <si>
    <t>08123221124</t>
  </si>
  <si>
    <t xml:space="preserve">Chikamso </t>
  </si>
  <si>
    <t xml:space="preserve">Okeke </t>
  </si>
  <si>
    <t>+353899898347</t>
  </si>
  <si>
    <t>jamesadeseye.adesemowo@gmail.com</t>
  </si>
  <si>
    <t>Adeseye James</t>
  </si>
  <si>
    <t>Adesemowo</t>
  </si>
  <si>
    <t>08023559462</t>
  </si>
  <si>
    <t>tomiwaogidi@gmail.com</t>
  </si>
  <si>
    <t xml:space="preserve">Ephraim </t>
  </si>
  <si>
    <t>Ogidi</t>
  </si>
  <si>
    <t>08143033027</t>
  </si>
  <si>
    <t>FR,FM</t>
  </si>
  <si>
    <t>abiolaoyegbile@gmail.com</t>
  </si>
  <si>
    <t>Abiola</t>
  </si>
  <si>
    <t>Oyegbile</t>
  </si>
  <si>
    <t>07031087427</t>
  </si>
  <si>
    <t>ogemiriam8@gmail.com</t>
  </si>
  <si>
    <t>Ogechi</t>
  </si>
  <si>
    <t xml:space="preserve">Omenyuru </t>
  </si>
  <si>
    <t>08142159082</t>
  </si>
  <si>
    <t>PM,TX</t>
  </si>
  <si>
    <t>toyinbejydaca@yahoo.com</t>
  </si>
  <si>
    <t xml:space="preserve">Oluwatoyin </t>
  </si>
  <si>
    <t xml:space="preserve">Adeniran </t>
  </si>
  <si>
    <t>08059257661</t>
  </si>
  <si>
    <t>pamelaneke4@gmail.com</t>
  </si>
  <si>
    <t>CHINECHEREM</t>
  </si>
  <si>
    <t>ANEKE</t>
  </si>
  <si>
    <t>07036850911</t>
  </si>
  <si>
    <t>nkechiyemosuyali@gmail.com</t>
  </si>
  <si>
    <t>Nkechiyem</t>
  </si>
  <si>
    <t>Masagbor</t>
  </si>
  <si>
    <t>08162697394</t>
  </si>
  <si>
    <t>adelagunolasunkanmi@gmail.com</t>
  </si>
  <si>
    <t xml:space="preserve">Olasunkanmi </t>
  </si>
  <si>
    <t xml:space="preserve">Adelagun </t>
  </si>
  <si>
    <t>08096784914</t>
  </si>
  <si>
    <t>nazaudeagu@gmail.com</t>
  </si>
  <si>
    <t>CHINAZAEKPERE</t>
  </si>
  <si>
    <t>UDEAGU</t>
  </si>
  <si>
    <t>08098509105</t>
  </si>
  <si>
    <t>Timothy_oyedepo@yahoo.com</t>
  </si>
  <si>
    <t xml:space="preserve">Timothy </t>
  </si>
  <si>
    <t>Oyedepo</t>
  </si>
  <si>
    <t>+447796666131</t>
  </si>
  <si>
    <t>abarainyene.a@gmail.com</t>
  </si>
  <si>
    <t xml:space="preserve">Inyene </t>
  </si>
  <si>
    <t xml:space="preserve">Abara </t>
  </si>
  <si>
    <t>08031142710</t>
  </si>
  <si>
    <t>CBL,PM</t>
  </si>
  <si>
    <t>Adetutu</t>
  </si>
  <si>
    <t>Popoola</t>
  </si>
  <si>
    <t>Amitratti@outlook.com</t>
  </si>
  <si>
    <t>Amit</t>
  </si>
  <si>
    <t xml:space="preserve">Sharma </t>
  </si>
  <si>
    <t>08023867230</t>
  </si>
  <si>
    <t>PRECIOUS_OMUKPAI@YAHOO.COM</t>
  </si>
  <si>
    <t xml:space="preserve">Uyodhuka Precious </t>
  </si>
  <si>
    <t>Akinbode</t>
  </si>
  <si>
    <t>09155355165</t>
  </si>
  <si>
    <t>lawalbolajoko18@gmail.com</t>
  </si>
  <si>
    <t>Bolajoko</t>
  </si>
  <si>
    <t>Lawal</t>
  </si>
  <si>
    <t>07035695130</t>
  </si>
  <si>
    <t>Nwaokochajoy@gmail.com</t>
  </si>
  <si>
    <t xml:space="preserve">Nwaokocha </t>
  </si>
  <si>
    <t>08164146408</t>
  </si>
  <si>
    <t>PM,AA</t>
  </si>
  <si>
    <t>Kathrynfaniyan@gmail.com</t>
  </si>
  <si>
    <t xml:space="preserve">Adeoluwa </t>
  </si>
  <si>
    <t xml:space="preserve">Faniyan </t>
  </si>
  <si>
    <t>08162840816</t>
  </si>
  <si>
    <t>PM,AA,FM</t>
  </si>
  <si>
    <t>abduljamila88@gmail.com</t>
  </si>
  <si>
    <t>Jamila</t>
  </si>
  <si>
    <t>Abdul</t>
  </si>
  <si>
    <t>07012658999</t>
  </si>
  <si>
    <t>ololadekifayah@gmail.com</t>
  </si>
  <si>
    <t xml:space="preserve">Kafayat </t>
  </si>
  <si>
    <t xml:space="preserve">Saliu </t>
  </si>
  <si>
    <t>07067834319</t>
  </si>
  <si>
    <t>jozubairu@gmail.com</t>
  </si>
  <si>
    <t>Zubairu Sani</t>
  </si>
  <si>
    <t>09076738973</t>
  </si>
  <si>
    <t>professortoyib2020@gmail.com</t>
  </si>
  <si>
    <t>Toheeb</t>
  </si>
  <si>
    <t>Balogun</t>
  </si>
  <si>
    <t>07061940717</t>
  </si>
  <si>
    <t>sewueseh@gmail.com</t>
  </si>
  <si>
    <t>Sewuese</t>
  </si>
  <si>
    <t>Nkoro</t>
  </si>
  <si>
    <t>08066056737</t>
  </si>
  <si>
    <t>clintonchimelem@gmail.com</t>
  </si>
  <si>
    <t>Clinton</t>
  </si>
  <si>
    <t>Ogoloma</t>
  </si>
  <si>
    <t>08105329611</t>
  </si>
  <si>
    <t>Joshua</t>
  </si>
  <si>
    <t>Salawuolaitan845@gmail.com</t>
  </si>
  <si>
    <t>Olaitan</t>
  </si>
  <si>
    <t>Salawu</t>
  </si>
  <si>
    <t>08078872022</t>
  </si>
  <si>
    <t>Oluebubae@gmail.com</t>
  </si>
  <si>
    <t>Oshilajaolushola@yahoo.com</t>
  </si>
  <si>
    <t>Olushola</t>
  </si>
  <si>
    <t>Folahan</t>
  </si>
  <si>
    <t>08023981517</t>
  </si>
  <si>
    <t>tifemoyinoluwa@gmail.com</t>
  </si>
  <si>
    <t>Esther</t>
  </si>
  <si>
    <t>Sobande</t>
  </si>
  <si>
    <t>08076438910</t>
  </si>
  <si>
    <t>Oyindamola</t>
  </si>
  <si>
    <t>Bolarinwa</t>
  </si>
  <si>
    <t>23, popoola street off olorunkemi ladi lak bariga Lagos.</t>
  </si>
  <si>
    <t xml:space="preserve">KAZEEM LAMIDI </t>
  </si>
  <si>
    <t>BADEJI</t>
  </si>
  <si>
    <t>08162454185</t>
  </si>
  <si>
    <t>teosage@yahoo.com</t>
  </si>
  <si>
    <t xml:space="preserve">Eyitayo </t>
  </si>
  <si>
    <t xml:space="preserve">Tinuoye </t>
  </si>
  <si>
    <t>olayemidamilolajudith@gmail.com</t>
  </si>
  <si>
    <t>08131878014</t>
  </si>
  <si>
    <t>Damilola</t>
  </si>
  <si>
    <t>Olayemi</t>
  </si>
  <si>
    <t>okunolaanointed@gmail.com</t>
  </si>
  <si>
    <t>Anointed</t>
  </si>
  <si>
    <t>Okunola</t>
  </si>
  <si>
    <t>07047164903</t>
  </si>
  <si>
    <t>Tayinka@gmail.com</t>
  </si>
  <si>
    <t>Olayinka</t>
  </si>
  <si>
    <t>Agboola</t>
  </si>
  <si>
    <t>08022223361</t>
  </si>
  <si>
    <t>elmarooil@yahoo.com</t>
  </si>
  <si>
    <t xml:space="preserve">Robert </t>
  </si>
  <si>
    <t xml:space="preserve">Onoruvie </t>
  </si>
  <si>
    <t>07031938692</t>
  </si>
  <si>
    <t>SBL,SBR,ATX,AAA</t>
  </si>
  <si>
    <t>Adeboyejozainab@yahoo.com</t>
  </si>
  <si>
    <t>Zainab</t>
  </si>
  <si>
    <t>Ariwo-ola</t>
  </si>
  <si>
    <t>+2348169926986</t>
  </si>
  <si>
    <t>SBR,AFM,AAA</t>
  </si>
  <si>
    <t>paulolufemi2@gmail.com</t>
  </si>
  <si>
    <t>Paul</t>
  </si>
  <si>
    <t>Olufemi</t>
  </si>
  <si>
    <t>+2348135205259</t>
  </si>
  <si>
    <t>adejumo.ayoola@gmail.com</t>
  </si>
  <si>
    <t>ADEJUMO</t>
  </si>
  <si>
    <t>08178565642</t>
  </si>
  <si>
    <t>Tonmaye</t>
  </si>
  <si>
    <t>Ebitimi</t>
  </si>
  <si>
    <t>ATX,AAA</t>
  </si>
  <si>
    <t>musaddiqabt@gmail.com</t>
  </si>
  <si>
    <t>Musaddiq</t>
  </si>
  <si>
    <t>Talle</t>
  </si>
  <si>
    <t>Toluwalope.ogunsakin@gmail.com</t>
  </si>
  <si>
    <t>Toluwalope</t>
  </si>
  <si>
    <t xml:space="preserve">Ogunsakin </t>
  </si>
  <si>
    <t>odosaogboghodo@gmail.com</t>
  </si>
  <si>
    <t>Odosamamwen</t>
  </si>
  <si>
    <t>Ogboghodo</t>
  </si>
  <si>
    <t>08134180452</t>
  </si>
  <si>
    <t>oladaridefunmi@gmail.com</t>
  </si>
  <si>
    <t>BILIKIS FUNMI</t>
  </si>
  <si>
    <t>DOLAPO</t>
  </si>
  <si>
    <t>07066720633</t>
  </si>
  <si>
    <t>kafayatogunsusi@gmail.com</t>
  </si>
  <si>
    <t>Kafayat</t>
  </si>
  <si>
    <t>Ayinde</t>
  </si>
  <si>
    <t>dssobanjo@gmail.com</t>
  </si>
  <si>
    <t xml:space="preserve">Oluwadolapo </t>
  </si>
  <si>
    <t>Sobanjo</t>
  </si>
  <si>
    <t>08175901514</t>
  </si>
  <si>
    <t>PM,FR,FM,AA</t>
  </si>
  <si>
    <t>pakeleosujigoodness@gmail.com</t>
  </si>
  <si>
    <t>Kelechi</t>
  </si>
  <si>
    <t>Osuji</t>
  </si>
  <si>
    <t>09034669623</t>
  </si>
  <si>
    <t>Osinuga</t>
  </si>
  <si>
    <t>toluwaseadetomiwa.ta@gmail.com</t>
  </si>
  <si>
    <t>Adetomiwa</t>
  </si>
  <si>
    <t>Toluwase</t>
  </si>
  <si>
    <t>07025991670</t>
  </si>
  <si>
    <t>TX,AA,FM</t>
  </si>
  <si>
    <t>mongunomuhammad@gmail.com</t>
  </si>
  <si>
    <t>Muhammad</t>
  </si>
  <si>
    <t>Monguno</t>
  </si>
  <si>
    <t>08138677848</t>
  </si>
  <si>
    <t>praiseebunoluwa@gmail.com</t>
  </si>
  <si>
    <t>Praise</t>
  </si>
  <si>
    <t xml:space="preserve">Oluwalade </t>
  </si>
  <si>
    <t>08170352230</t>
  </si>
  <si>
    <t>cicilcharles19@gmail.com</t>
  </si>
  <si>
    <t xml:space="preserve">Cecil </t>
  </si>
  <si>
    <t>Esin</t>
  </si>
  <si>
    <t>Nkirunwanosike.nn@gmail.com</t>
  </si>
  <si>
    <t>Nkiru</t>
  </si>
  <si>
    <t xml:space="preserve">Nwanosike </t>
  </si>
  <si>
    <t>09067063056</t>
  </si>
  <si>
    <t>ogunjimiabolade2000@gmail.com</t>
  </si>
  <si>
    <t xml:space="preserve">Funmilola </t>
  </si>
  <si>
    <t xml:space="preserve">Ogunjimi </t>
  </si>
  <si>
    <t>08024528529</t>
  </si>
  <si>
    <t>Karunwiayomide@gmail.com</t>
  </si>
  <si>
    <t>Ayomide</t>
  </si>
  <si>
    <t>Karunwi</t>
  </si>
  <si>
    <t>08169792568</t>
  </si>
  <si>
    <t>faadilaroy21@gmail.com</t>
  </si>
  <si>
    <t>Faadil</t>
  </si>
  <si>
    <t>Aroyewun</t>
  </si>
  <si>
    <t>08091575280</t>
  </si>
  <si>
    <t>bukkyowolabi467@gmail.com</t>
  </si>
  <si>
    <t>Bukola</t>
  </si>
  <si>
    <t>Owolabi</t>
  </si>
  <si>
    <t>maryukeashia@gmail.com</t>
  </si>
  <si>
    <t>Mary</t>
  </si>
  <si>
    <t>Ashia</t>
  </si>
  <si>
    <t>09072564954</t>
  </si>
  <si>
    <t>omoregieamy@gmail.com</t>
  </si>
  <si>
    <t>Amenze</t>
  </si>
  <si>
    <t>Omoregie</t>
  </si>
  <si>
    <t>08169894576</t>
  </si>
  <si>
    <t>Agbai</t>
  </si>
  <si>
    <t>Idika</t>
  </si>
  <si>
    <t>+447435271989</t>
  </si>
  <si>
    <t>TX.ATX</t>
  </si>
  <si>
    <t>okoyechisombili@yahoo.com</t>
  </si>
  <si>
    <t>Chisom</t>
  </si>
  <si>
    <t>Obu</t>
  </si>
  <si>
    <t>07063922675</t>
  </si>
  <si>
    <t>inwajagu@yahoo.com</t>
  </si>
  <si>
    <t xml:space="preserve">Ijeoma </t>
  </si>
  <si>
    <t>Kenneth-Okoyegbe</t>
  </si>
  <si>
    <t>08021399494</t>
  </si>
  <si>
    <t>paulochuks2001@yahoo.com</t>
  </si>
  <si>
    <t xml:space="preserve">Adjekophori </t>
  </si>
  <si>
    <t>08034824609</t>
  </si>
  <si>
    <t>boboyegloryadenike@gmail.com</t>
  </si>
  <si>
    <t>Glory</t>
  </si>
  <si>
    <t>Boboye</t>
  </si>
  <si>
    <t>08105063209</t>
  </si>
  <si>
    <t>naayigwe@gmail.com</t>
  </si>
  <si>
    <t>Naomi</t>
  </si>
  <si>
    <t>Igwe</t>
  </si>
  <si>
    <t>08132160519</t>
  </si>
  <si>
    <t>SBL,APM</t>
  </si>
  <si>
    <t xml:space="preserve">Adeyinka </t>
  </si>
  <si>
    <t xml:space="preserve">Ladejobi </t>
  </si>
  <si>
    <t>joshuaayenio@gmail.com</t>
  </si>
  <si>
    <t>Ayeni</t>
  </si>
  <si>
    <t>+2347063359239</t>
  </si>
  <si>
    <t>oluolalude@yahoo.com</t>
  </si>
  <si>
    <t xml:space="preserve">Olayemi </t>
  </si>
  <si>
    <t>Olalude</t>
  </si>
  <si>
    <t>Khadijatbolatito7@gmail.com</t>
  </si>
  <si>
    <t>Khadijat</t>
  </si>
  <si>
    <t>Sulaimon</t>
  </si>
  <si>
    <t>08130849252</t>
  </si>
  <si>
    <t>olamideadewumi528@gmail.com</t>
  </si>
  <si>
    <t>Rodiat</t>
  </si>
  <si>
    <t>Hassan</t>
  </si>
  <si>
    <t>08103229096</t>
  </si>
  <si>
    <t>deleakingbade79@gmail.com</t>
  </si>
  <si>
    <t xml:space="preserve">Akinsola </t>
  </si>
  <si>
    <t>Akingbade</t>
  </si>
  <si>
    <t>orjiwisdomchinedu@gmail.com</t>
  </si>
  <si>
    <t>Wisdom</t>
  </si>
  <si>
    <t>Ofohaorji</t>
  </si>
  <si>
    <t>10/16/1988</t>
  </si>
  <si>
    <t>Debbyboms2003@yahoo.com</t>
  </si>
  <si>
    <t>Bomane</t>
  </si>
  <si>
    <t>Muzan</t>
  </si>
  <si>
    <t>+2348030598903</t>
  </si>
  <si>
    <t>benokohjoy@gmail.com</t>
  </si>
  <si>
    <t>Ben-Okoh</t>
  </si>
  <si>
    <t>08130238556</t>
  </si>
  <si>
    <t>whileyessien@gmail.com</t>
  </si>
  <si>
    <t>Essien</t>
  </si>
  <si>
    <t>Whiley</t>
  </si>
  <si>
    <t>07083210978</t>
  </si>
  <si>
    <t>AA,SBL,AFM</t>
  </si>
  <si>
    <t>aramide_ojo@yahoo.com</t>
  </si>
  <si>
    <t>Aramide</t>
  </si>
  <si>
    <t>Ojo</t>
  </si>
  <si>
    <t>08023909417</t>
  </si>
  <si>
    <t>Mariamotaru01@gmail.com</t>
  </si>
  <si>
    <t>Otaru</t>
  </si>
  <si>
    <t>gudo493@gmail.com</t>
  </si>
  <si>
    <t>Grace</t>
  </si>
  <si>
    <t>Udo</t>
  </si>
  <si>
    <t>08144044761</t>
  </si>
  <si>
    <t>SBL,ATX</t>
  </si>
  <si>
    <t>anitaokedi@gmail.com</t>
  </si>
  <si>
    <t xml:space="preserve">Anita </t>
  </si>
  <si>
    <t>Okedi</t>
  </si>
  <si>
    <t>+447562907076</t>
  </si>
  <si>
    <t>olabisi_oladapo@yahoo.com</t>
  </si>
  <si>
    <t>Olabisi</t>
  </si>
  <si>
    <t>Oladapo</t>
  </si>
  <si>
    <t>udeogudubem088@gmail.com</t>
  </si>
  <si>
    <t>Dubem</t>
  </si>
  <si>
    <t>Udeogu</t>
  </si>
  <si>
    <t>08032437975</t>
  </si>
  <si>
    <t xml:space="preserve">ayinlaabiodub87@gmail.com </t>
  </si>
  <si>
    <t>Abiodun</t>
  </si>
  <si>
    <t>Ayinla</t>
  </si>
  <si>
    <t>08081102858</t>
  </si>
  <si>
    <t>SBL,AAA</t>
  </si>
  <si>
    <t>Kehindeobodare@gmail.com</t>
  </si>
  <si>
    <t>Kehinde</t>
  </si>
  <si>
    <t>Obidare</t>
  </si>
  <si>
    <t>08146589148</t>
  </si>
  <si>
    <t>ajaniadeyemi07@gmail.com</t>
  </si>
  <si>
    <t xml:space="preserve">Adeyemi </t>
  </si>
  <si>
    <t>Ajani</t>
  </si>
  <si>
    <t>+2348068032564</t>
  </si>
  <si>
    <t>ednafad@yahoo.com</t>
  </si>
  <si>
    <t>Edna</t>
  </si>
  <si>
    <t>Fadairo</t>
  </si>
  <si>
    <t>08053178911</t>
  </si>
  <si>
    <t>chinazorharrison@gmail.com</t>
  </si>
  <si>
    <t>Harrison</t>
  </si>
  <si>
    <t>Anoliefo</t>
  </si>
  <si>
    <t>+447448574419</t>
  </si>
  <si>
    <t>adebayoayiti@gmail.com</t>
  </si>
  <si>
    <t>Adebayo</t>
  </si>
  <si>
    <t>Ayiti</t>
  </si>
  <si>
    <t>08039481283</t>
  </si>
  <si>
    <t xml:space="preserve">Usufy1@gmail.com </t>
  </si>
  <si>
    <t xml:space="preserve">Yusuf </t>
  </si>
  <si>
    <t>08087081131</t>
  </si>
  <si>
    <t>GTB</t>
  </si>
  <si>
    <t>easytundey@gmail.com</t>
  </si>
  <si>
    <t xml:space="preserve">Nurudeen </t>
  </si>
  <si>
    <t xml:space="preserve">Oyedele </t>
  </si>
  <si>
    <t>08138182464</t>
  </si>
  <si>
    <t xml:space="preserve">abdulbimpe@gmail.com </t>
  </si>
  <si>
    <t xml:space="preserve">Olabimpe </t>
  </si>
  <si>
    <t>08083865592</t>
  </si>
  <si>
    <t>yakubu.mutari1@gmail.com</t>
  </si>
  <si>
    <t>Mutari</t>
  </si>
  <si>
    <t>Yakubu</t>
  </si>
  <si>
    <t>08061380386</t>
  </si>
  <si>
    <t>samailadorcas19@gmail.com</t>
  </si>
  <si>
    <t>Dorcas</t>
  </si>
  <si>
    <t>Shedrach</t>
  </si>
  <si>
    <t>+2348060047761</t>
  </si>
  <si>
    <t>christieetenwa@gmail.com</t>
  </si>
  <si>
    <t>Christie</t>
  </si>
  <si>
    <t xml:space="preserve">Etenwa </t>
  </si>
  <si>
    <t>09028420956</t>
  </si>
  <si>
    <t>fisayo.adeosun@yahoo.com</t>
  </si>
  <si>
    <t>Olufisayo</t>
  </si>
  <si>
    <t>Adeosun</t>
  </si>
  <si>
    <t>ogunlesitosin@gmail.com</t>
  </si>
  <si>
    <t>Oluwatosin</t>
  </si>
  <si>
    <t>Ogunlesi</t>
  </si>
  <si>
    <t>08100406068</t>
  </si>
  <si>
    <t>Ohaeri</t>
  </si>
  <si>
    <t>Nnamdi</t>
  </si>
  <si>
    <t>modupeoreoluwadebimpe@gmail.com</t>
  </si>
  <si>
    <t xml:space="preserve">Modupeoreoluwa </t>
  </si>
  <si>
    <t xml:space="preserve">Adigun </t>
  </si>
  <si>
    <t>07048930020</t>
  </si>
  <si>
    <t>Emmadel.emma@yahoo.com</t>
  </si>
  <si>
    <t>08176051506</t>
  </si>
  <si>
    <t xml:space="preserve">euniceifeoluwa8@gmail.com </t>
  </si>
  <si>
    <t xml:space="preserve">Eunice </t>
  </si>
  <si>
    <t>08132745282</t>
  </si>
  <si>
    <t>PM,TX,FM</t>
  </si>
  <si>
    <t>odosunmu95@gmail.com</t>
  </si>
  <si>
    <t>Dosunmu</t>
  </si>
  <si>
    <t>08121710804</t>
  </si>
  <si>
    <t>iwuanyanwuamarachi@gmail.com</t>
  </si>
  <si>
    <t>Amarachi</t>
  </si>
  <si>
    <t>Iwuanyanwu</t>
  </si>
  <si>
    <t>08137339154</t>
  </si>
  <si>
    <t>tosinlori@gmail.com</t>
  </si>
  <si>
    <t>Tosin</t>
  </si>
  <si>
    <t>Ilori</t>
  </si>
  <si>
    <t>08165522496</t>
  </si>
  <si>
    <t>AFM,AAA</t>
  </si>
  <si>
    <t>mojeed.olawoyin@yahoo.com</t>
  </si>
  <si>
    <t>Mojeed</t>
  </si>
  <si>
    <t>Olawoyin</t>
  </si>
  <si>
    <t>07065210110</t>
  </si>
  <si>
    <t>sakintunde01@gmail.com</t>
  </si>
  <si>
    <t>samson</t>
  </si>
  <si>
    <t>Akinola</t>
  </si>
  <si>
    <t>08100771245</t>
  </si>
  <si>
    <t>uyivictor@gmail.com</t>
  </si>
  <si>
    <t>Uyi</t>
  </si>
  <si>
    <t>Uangbaoje</t>
  </si>
  <si>
    <t>07035039313</t>
  </si>
  <si>
    <t xml:space="preserve">Mayowa </t>
  </si>
  <si>
    <t>Ogunmola</t>
  </si>
  <si>
    <t>ogunmola.mayowa@gmail.com</t>
  </si>
  <si>
    <t>08091090315</t>
  </si>
  <si>
    <t>Catherineede@rocketmail.com</t>
  </si>
  <si>
    <t xml:space="preserve">Catherine </t>
  </si>
  <si>
    <t xml:space="preserve">Ede Johnmark </t>
  </si>
  <si>
    <t>08035157077</t>
  </si>
  <si>
    <t xml:space="preserve">Adenikeolasehinde123@gmail.com </t>
  </si>
  <si>
    <t>Adenike</t>
  </si>
  <si>
    <t xml:space="preserve">Olasehinde </t>
  </si>
  <si>
    <t>08181157845</t>
  </si>
  <si>
    <t>eberechiuduma05@gmail.com</t>
  </si>
  <si>
    <t>Ebere</t>
  </si>
  <si>
    <t>Uduma</t>
  </si>
  <si>
    <t>08064559998</t>
  </si>
  <si>
    <t>iyorshejustin@gmail.com</t>
  </si>
  <si>
    <t>Severshima</t>
  </si>
  <si>
    <t xml:space="preserve">Iyorshe </t>
  </si>
  <si>
    <t>08184219727</t>
  </si>
  <si>
    <t>Taina8479@yahoo.com</t>
  </si>
  <si>
    <t>Olu-Theophilus</t>
  </si>
  <si>
    <t>08023195787</t>
  </si>
  <si>
    <t>Oolayinka619@gmail.com</t>
  </si>
  <si>
    <t>Olowookere</t>
  </si>
  <si>
    <t>+4407564685333</t>
  </si>
  <si>
    <t>ayomideakinsiju@gmail.com</t>
  </si>
  <si>
    <t>Akinsiju</t>
  </si>
  <si>
    <t>07084357354</t>
  </si>
  <si>
    <t xml:space="preserve">Oluwaseyi </t>
  </si>
  <si>
    <t>nnekadunu@live.com</t>
  </si>
  <si>
    <t>Nneka</t>
  </si>
  <si>
    <t>Dunu</t>
  </si>
  <si>
    <t>08023062235</t>
  </si>
  <si>
    <t>bolajikorede1@gmail.com</t>
  </si>
  <si>
    <t>Oluwakorede</t>
  </si>
  <si>
    <t>Adebowale</t>
  </si>
  <si>
    <t>08029973864</t>
  </si>
  <si>
    <t>tyma56tj@gmail.com</t>
  </si>
  <si>
    <t>Fatima</t>
  </si>
  <si>
    <t>Tijjani</t>
  </si>
  <si>
    <t>+2348102562259</t>
  </si>
  <si>
    <t>omoniblue@yahoo.co.uk</t>
  </si>
  <si>
    <t xml:space="preserve">Janet </t>
  </si>
  <si>
    <t xml:space="preserve">Okojie </t>
  </si>
  <si>
    <t>07846780182</t>
  </si>
  <si>
    <t>Emmaezeemeka@gmail.com</t>
  </si>
  <si>
    <t>Emeka</t>
  </si>
  <si>
    <t>Emma-eze</t>
  </si>
  <si>
    <t>08083075226</t>
  </si>
  <si>
    <t>princessijeoma566@gmail.com</t>
  </si>
  <si>
    <t>Elizabeth</t>
  </si>
  <si>
    <t>Uche</t>
  </si>
  <si>
    <t>07062949913</t>
  </si>
  <si>
    <t>a.kolofo1@gmail.com</t>
  </si>
  <si>
    <t>Adem</t>
  </si>
  <si>
    <t>kolofo</t>
  </si>
  <si>
    <t>adedokunadedayo87@gmail.com</t>
  </si>
  <si>
    <t xml:space="preserve">Adedayo </t>
  </si>
  <si>
    <t xml:space="preserve">Adedokun </t>
  </si>
  <si>
    <t>07038170018</t>
  </si>
  <si>
    <t>folufunmbi@gmail.com</t>
  </si>
  <si>
    <t xml:space="preserve">Olufunmbi </t>
  </si>
  <si>
    <t>Koyejo(Farinre)</t>
  </si>
  <si>
    <t>08087520970</t>
  </si>
  <si>
    <t>cynthia.nzewi@gmail.com</t>
  </si>
  <si>
    <t xml:space="preserve">Uchechukwu Cynthia Nzewi </t>
  </si>
  <si>
    <t xml:space="preserve">Nzewi </t>
  </si>
  <si>
    <t>08065004461</t>
  </si>
  <si>
    <t>agesinayodeji@gmail.com</t>
  </si>
  <si>
    <t>Agesin</t>
  </si>
  <si>
    <t>08105807829</t>
  </si>
  <si>
    <t>SBL,SBR,AAA,AFM</t>
  </si>
  <si>
    <t>hpujeh@hotmail.com</t>
  </si>
  <si>
    <t xml:space="preserve">Ogunyinkagrace7@gmail.com </t>
  </si>
  <si>
    <t xml:space="preserve">Orianatu </t>
  </si>
  <si>
    <t xml:space="preserve">Pujeh </t>
  </si>
  <si>
    <t>07477967948</t>
  </si>
  <si>
    <t xml:space="preserve">Ogunyinka </t>
  </si>
  <si>
    <t>08083685923</t>
  </si>
  <si>
    <t>okunadeoluwadara@gmail.com</t>
  </si>
  <si>
    <t>Oluwadara</t>
  </si>
  <si>
    <t>Okunade</t>
  </si>
  <si>
    <t>+447490935163</t>
  </si>
  <si>
    <t>BT,FA</t>
  </si>
  <si>
    <t>ayoolawilliams4@gmail.com</t>
  </si>
  <si>
    <t>Ayoola</t>
  </si>
  <si>
    <t>Williams</t>
  </si>
  <si>
    <t>08100532751</t>
  </si>
  <si>
    <t>akintayo86tinu@gmail.com</t>
  </si>
  <si>
    <t xml:space="preserve">AKINTAYO </t>
  </si>
  <si>
    <t xml:space="preserve">Tinuola </t>
  </si>
  <si>
    <t>08089888783</t>
  </si>
  <si>
    <t>adeola.m.sanmi@gmail.com</t>
  </si>
  <si>
    <t xml:space="preserve">Adeola </t>
  </si>
  <si>
    <t>Ilesanmi</t>
  </si>
  <si>
    <t>08068937677</t>
  </si>
  <si>
    <t>AFM,APM</t>
  </si>
  <si>
    <t>polugbile@gmail.com</t>
  </si>
  <si>
    <t>Pelumi</t>
  </si>
  <si>
    <t>Olugbile</t>
  </si>
  <si>
    <t>08058117788</t>
  </si>
  <si>
    <t>Ibironkeoluwatomiwa@yahoo.com</t>
  </si>
  <si>
    <t xml:space="preserve">Oluwatomiwa </t>
  </si>
  <si>
    <t>Ibironke</t>
  </si>
  <si>
    <t>adede180@yahoo.com</t>
  </si>
  <si>
    <t>Adesakin</t>
  </si>
  <si>
    <t>Aderibigbe</t>
  </si>
  <si>
    <t>enyinnayachibugo@gmail.com</t>
  </si>
  <si>
    <t>Chibugo</t>
  </si>
  <si>
    <t>Enyinnaya</t>
  </si>
  <si>
    <t>08063468524</t>
  </si>
  <si>
    <t xml:space="preserve">ngdaveo146@gmail.com </t>
  </si>
  <si>
    <t xml:space="preserve">NGOZI </t>
  </si>
  <si>
    <t>ariyibideborah83@gmail.com</t>
  </si>
  <si>
    <t xml:space="preserve">Deborah </t>
  </si>
  <si>
    <t xml:space="preserve">Ariyibi </t>
  </si>
  <si>
    <t>08038775765</t>
  </si>
  <si>
    <t>abimbolaomoyiola423@gmail.com</t>
  </si>
  <si>
    <t xml:space="preserve">Omoyiola </t>
  </si>
  <si>
    <t xml:space="preserve">Sholotan </t>
  </si>
  <si>
    <t>08131275980</t>
  </si>
  <si>
    <t>Julietahipue@gmail.com</t>
  </si>
  <si>
    <t>Juliet</t>
  </si>
  <si>
    <t>Ahipue</t>
  </si>
  <si>
    <t>ibidotunaina848@gmail.com</t>
  </si>
  <si>
    <t>Ibidotun</t>
  </si>
  <si>
    <t>08134151061</t>
  </si>
  <si>
    <t>tounadesokan@gmail.com</t>
  </si>
  <si>
    <t xml:space="preserve">Adetoun </t>
  </si>
  <si>
    <t>Alli</t>
  </si>
  <si>
    <t>07034779827</t>
  </si>
  <si>
    <t>u.hassan007@gmail.com</t>
  </si>
  <si>
    <t>Usman</t>
  </si>
  <si>
    <t>07019999151</t>
  </si>
  <si>
    <t>Oguerichidera@gmail.com</t>
  </si>
  <si>
    <t>Ogueri</t>
  </si>
  <si>
    <t>08183496694</t>
  </si>
  <si>
    <t>Kilanifathia32001@gmail.com</t>
  </si>
  <si>
    <t xml:space="preserve">Fathia </t>
  </si>
  <si>
    <t>Kilani</t>
  </si>
  <si>
    <t>07054900417</t>
  </si>
  <si>
    <t>Adedayo</t>
  </si>
  <si>
    <t>Adeitan</t>
  </si>
  <si>
    <t>kenwale2011@gmail.com</t>
  </si>
  <si>
    <t xml:space="preserve">Olawale Joseph </t>
  </si>
  <si>
    <t xml:space="preserve">Olabanji </t>
  </si>
  <si>
    <t>+37063835025</t>
  </si>
  <si>
    <t>Oniwaiye.Clementina@ivyleaguenigeria.com</t>
  </si>
  <si>
    <t xml:space="preserve">Clementina </t>
  </si>
  <si>
    <t xml:space="preserve">Oniwaiye </t>
  </si>
  <si>
    <t>08161190371</t>
  </si>
  <si>
    <t>TX,FR</t>
  </si>
  <si>
    <t>tamunoemmanuel13@gmail.com</t>
  </si>
  <si>
    <t xml:space="preserve">Emmanuel </t>
  </si>
  <si>
    <t>Tamunoala</t>
  </si>
  <si>
    <t>08162210263</t>
  </si>
  <si>
    <t>olabodeshakirat14@gmail.com</t>
  </si>
  <si>
    <t>Shakirat</t>
  </si>
  <si>
    <t>Bakare</t>
  </si>
  <si>
    <t>08032174876</t>
  </si>
  <si>
    <t>okafor.chelsea@gmail.com</t>
  </si>
  <si>
    <t>Chelsea</t>
  </si>
  <si>
    <t>Okafor</t>
  </si>
  <si>
    <t>08183300917</t>
  </si>
  <si>
    <t>kunleoworu@yahoo.co.uk</t>
  </si>
  <si>
    <t>Adekunle</t>
  </si>
  <si>
    <t>Oworu</t>
  </si>
  <si>
    <t>08068669098</t>
  </si>
  <si>
    <t>gbolahanodut@gmail.com</t>
  </si>
  <si>
    <t>Agbolahan</t>
  </si>
  <si>
    <t>Odutemowo</t>
  </si>
  <si>
    <t>08154453479</t>
  </si>
  <si>
    <t>ifemartins@ymail.com</t>
  </si>
  <si>
    <t xml:space="preserve">Ifeoluwa </t>
  </si>
  <si>
    <t>07083640606</t>
  </si>
  <si>
    <t>akinsanyapeace@gmail.com</t>
  </si>
  <si>
    <t>Omolara</t>
  </si>
  <si>
    <t>Akinsanya</t>
  </si>
  <si>
    <t>08183920516</t>
  </si>
  <si>
    <t>tomi.onitilo@gmail.com</t>
  </si>
  <si>
    <t>Oluwatomisin</t>
  </si>
  <si>
    <t>Onitilo</t>
  </si>
  <si>
    <t>09064481190</t>
  </si>
  <si>
    <t>elijahonasokhare33@gmail.com</t>
  </si>
  <si>
    <t xml:space="preserve">Onasokhare </t>
  </si>
  <si>
    <t>Elijah</t>
  </si>
  <si>
    <t>07069472200</t>
  </si>
  <si>
    <t>Amaka</t>
  </si>
  <si>
    <t>Elendu</t>
  </si>
  <si>
    <t>Tellapelumiemm@gmail.com</t>
  </si>
  <si>
    <t>Tella</t>
  </si>
  <si>
    <t>08161640852</t>
  </si>
  <si>
    <t>perpetua.aina@yahoo.com</t>
  </si>
  <si>
    <t>Perpetua</t>
  </si>
  <si>
    <t>07720306180</t>
  </si>
  <si>
    <t>queendalineoya@gmail.com</t>
  </si>
  <si>
    <t>4/19/1993</t>
  </si>
  <si>
    <t>Queendaline Ogechukwu</t>
  </si>
  <si>
    <t>Okonkwo</t>
  </si>
  <si>
    <t>raheemmariam97@gmail.com</t>
  </si>
  <si>
    <t>Raheem</t>
  </si>
  <si>
    <t>07015733292</t>
  </si>
  <si>
    <t>prgbemi@yahoo.com</t>
  </si>
  <si>
    <t>Priscilla</t>
  </si>
  <si>
    <t>+2348039474147</t>
  </si>
  <si>
    <t>akanimohasamuel@gmail.com</t>
  </si>
  <si>
    <t>Andy</t>
  </si>
  <si>
    <t>Samuel</t>
  </si>
  <si>
    <t>08033618941</t>
  </si>
  <si>
    <t>MA,FA,CBL</t>
  </si>
  <si>
    <t>Chiamakaracheal09@gmail.com</t>
  </si>
  <si>
    <t>Chiamaka</t>
  </si>
  <si>
    <t>Ezenwa</t>
  </si>
  <si>
    <t>+2348107761233</t>
  </si>
  <si>
    <t xml:space="preserve">Opedola002@gmail.com </t>
  </si>
  <si>
    <t>Kamal</t>
  </si>
  <si>
    <t>Yusuf</t>
  </si>
  <si>
    <t>08150837324</t>
  </si>
  <si>
    <t>jokeotitoju@gmail.com</t>
  </si>
  <si>
    <t>Adejoke</t>
  </si>
  <si>
    <t>Otitoju</t>
  </si>
  <si>
    <t>08143674234</t>
  </si>
  <si>
    <t>Akinwale</t>
  </si>
  <si>
    <t>8/18/1973</t>
  </si>
  <si>
    <t>iyioriobheanastasia@gmail.com</t>
  </si>
  <si>
    <t>Anastasia</t>
  </si>
  <si>
    <t>Iyioriobhe</t>
  </si>
  <si>
    <t>08062116480</t>
  </si>
  <si>
    <t>amiinaabdullah000@gmail.com</t>
  </si>
  <si>
    <t>Amina</t>
  </si>
  <si>
    <t xml:space="preserve">Abdullahi </t>
  </si>
  <si>
    <t>08145928322</t>
  </si>
  <si>
    <t>FM,AA</t>
  </si>
  <si>
    <t>Ukateisreal@yahoo.com</t>
  </si>
  <si>
    <t>Kate</t>
  </si>
  <si>
    <t>Uwaechie</t>
  </si>
  <si>
    <t>Olawale</t>
  </si>
  <si>
    <t>Saliu</t>
  </si>
  <si>
    <t xml:space="preserve">otitojutemitope18@gmail.com </t>
  </si>
  <si>
    <t xml:space="preserve">Temitope </t>
  </si>
  <si>
    <t xml:space="preserve">Oguntoyinbo </t>
  </si>
  <si>
    <t>08164245570</t>
  </si>
  <si>
    <t>hauwaoluwatobi18@gmail.com</t>
  </si>
  <si>
    <t xml:space="preserve">Hauwa </t>
  </si>
  <si>
    <t>Momoh</t>
  </si>
  <si>
    <t>08162387245</t>
  </si>
  <si>
    <t>AAA,AFM</t>
  </si>
  <si>
    <t>dare.oluwaseun@gmail.com</t>
  </si>
  <si>
    <t>Dare</t>
  </si>
  <si>
    <t>Oluwaseun</t>
  </si>
  <si>
    <t>08070980834</t>
  </si>
  <si>
    <t>kukujomiloju2001@gmail.com</t>
  </si>
  <si>
    <t>Kuku</t>
  </si>
  <si>
    <t>09083316732</t>
  </si>
  <si>
    <t>carewfolarin5@gmail.com</t>
  </si>
  <si>
    <t>Carew</t>
  </si>
  <si>
    <t xml:space="preserve">Folarin </t>
  </si>
  <si>
    <t>08159402827</t>
  </si>
  <si>
    <t>Olamideabosede@gmail.com</t>
  </si>
  <si>
    <t>Afolabi</t>
  </si>
  <si>
    <t>+353899794253</t>
  </si>
  <si>
    <t>woledavis1@gmail.com</t>
  </si>
  <si>
    <t>Wole</t>
  </si>
  <si>
    <t>Davis</t>
  </si>
  <si>
    <t>08064472746</t>
  </si>
  <si>
    <t>FR,TX</t>
  </si>
  <si>
    <t>ezedimbupearl@gmail.com</t>
  </si>
  <si>
    <t>Ijeoma</t>
  </si>
  <si>
    <t xml:space="preserve">Ugeh </t>
  </si>
  <si>
    <t>khalidatalabi@gmail.com</t>
  </si>
  <si>
    <t>Khalidat</t>
  </si>
  <si>
    <t>Alabi</t>
  </si>
  <si>
    <t>08033441007</t>
  </si>
  <si>
    <t>victor.jarikre@stu.cu.edu.ng</t>
  </si>
  <si>
    <t>Victor</t>
  </si>
  <si>
    <t>Jarikre</t>
  </si>
  <si>
    <t>08096712111</t>
  </si>
  <si>
    <t>kemiblessingajayi@yahoo.com</t>
  </si>
  <si>
    <t>Blessing</t>
  </si>
  <si>
    <t>Ajayi</t>
  </si>
  <si>
    <t>07063417382</t>
  </si>
  <si>
    <t>ochigodfrey2k2@yahoo.com</t>
  </si>
  <si>
    <t>GODFREY</t>
  </si>
  <si>
    <t xml:space="preserve">OCHIGBO </t>
  </si>
  <si>
    <t>08036947012</t>
  </si>
  <si>
    <t>yinkus4real16@gmail.com</t>
  </si>
  <si>
    <t xml:space="preserve">Dosumu </t>
  </si>
  <si>
    <t>08032565849</t>
  </si>
  <si>
    <t>akinyemiashake@gmail.com</t>
  </si>
  <si>
    <t xml:space="preserve">Oluwabimipe </t>
  </si>
  <si>
    <t xml:space="preserve">Akinyemi </t>
  </si>
  <si>
    <t>07056221246</t>
  </si>
  <si>
    <t>AA.FM</t>
  </si>
  <si>
    <t>Lawrenceraphael1406@gmail.com</t>
  </si>
  <si>
    <t>Raphael</t>
  </si>
  <si>
    <t xml:space="preserve">Lawrence - Araba </t>
  </si>
  <si>
    <t>09165088668</t>
  </si>
  <si>
    <t>mayflowersozioma@gmail.com</t>
  </si>
  <si>
    <t>Mayflowers Kysburn</t>
  </si>
  <si>
    <t>Agi</t>
  </si>
  <si>
    <t>+4407876782388</t>
  </si>
  <si>
    <t>promiseachimugugmail.com</t>
  </si>
  <si>
    <t>Promise</t>
  </si>
  <si>
    <t xml:space="preserve">Achimugu </t>
  </si>
  <si>
    <t>07061194231</t>
  </si>
  <si>
    <t>otiko.becca@gmail.com</t>
  </si>
  <si>
    <t>Rebecca</t>
  </si>
  <si>
    <t>Otiko</t>
  </si>
  <si>
    <t>08150441633</t>
  </si>
  <si>
    <t xml:space="preserve">Ladyp762.pj@gmail.com </t>
  </si>
  <si>
    <t xml:space="preserve">Izunwanne </t>
  </si>
  <si>
    <t xml:space="preserve">Precious </t>
  </si>
  <si>
    <t>09066874647</t>
  </si>
  <si>
    <t>orezimenagrace@gmail.com</t>
  </si>
  <si>
    <t xml:space="preserve">Obonyano </t>
  </si>
  <si>
    <t>09076407361</t>
  </si>
  <si>
    <t>ZENITH-CBE</t>
  </si>
  <si>
    <t>akivieprecious@gmail.com</t>
  </si>
  <si>
    <t>Precious</t>
  </si>
  <si>
    <t>Akivie</t>
  </si>
  <si>
    <t>08169784587</t>
  </si>
  <si>
    <t>dinma.nwaneri@gmail.com</t>
  </si>
  <si>
    <t xml:space="preserve">Chidinma </t>
  </si>
  <si>
    <t xml:space="preserve">Nwaneri-Ahiarakwe </t>
  </si>
  <si>
    <t>+447404809504</t>
  </si>
  <si>
    <t>ol.okomayin@gmail.com</t>
  </si>
  <si>
    <t>Onefuwa</t>
  </si>
  <si>
    <t>Okomayin</t>
  </si>
  <si>
    <t>08183270024</t>
  </si>
  <si>
    <t>Ige</t>
  </si>
  <si>
    <t>agubuzosomto@gmail.com</t>
  </si>
  <si>
    <t xml:space="preserve">Somtochukwu </t>
  </si>
  <si>
    <t>Agubuzo</t>
  </si>
  <si>
    <t>08134577751</t>
  </si>
  <si>
    <t>TX,FM</t>
  </si>
  <si>
    <t>Onauloghoilamosimhe@gmail.com</t>
  </si>
  <si>
    <t>Ilamosimhe</t>
  </si>
  <si>
    <t>Onaulogho</t>
  </si>
  <si>
    <t>Ichu</t>
  </si>
  <si>
    <t>Abdul-Rasaq</t>
  </si>
  <si>
    <t>Olaniyan</t>
  </si>
  <si>
    <t>Ibukunoluwa</t>
  </si>
  <si>
    <t>Oluwaserantimi</t>
  </si>
  <si>
    <t>Favour</t>
  </si>
  <si>
    <t>Ewim</t>
  </si>
  <si>
    <t>Adejumoke</t>
  </si>
  <si>
    <t>Gabriel</t>
  </si>
  <si>
    <t>Chisomichu36@gmail.com</t>
  </si>
  <si>
    <t>oabdulrasaqq@gmail.com</t>
  </si>
  <si>
    <t>oluseran.ibk@gmail.com</t>
  </si>
  <si>
    <t>Favourchizaram321@gmail.com</t>
  </si>
  <si>
    <t>30 Moleye Street Alagomeji Street</t>
  </si>
  <si>
    <t>08184188731</t>
  </si>
  <si>
    <t>08142096568</t>
  </si>
  <si>
    <t>09055469420</t>
  </si>
  <si>
    <t>08100126497</t>
  </si>
  <si>
    <t>SBL,AFM,AAA</t>
  </si>
  <si>
    <t>CBL,FM,FR</t>
  </si>
  <si>
    <t>oluebubeofforc@gmail.com</t>
  </si>
  <si>
    <t>Oluebube</t>
  </si>
  <si>
    <t>Offor</t>
  </si>
  <si>
    <t>08032186815</t>
  </si>
  <si>
    <t>TX,FR,FM</t>
  </si>
  <si>
    <t>akinseyestephen100@gmail.com</t>
  </si>
  <si>
    <t>Oluwagbemiga</t>
  </si>
  <si>
    <t>Akinseye</t>
  </si>
  <si>
    <t>07034251375</t>
  </si>
  <si>
    <t>ekikoisrael@gmail.com</t>
  </si>
  <si>
    <t>Israel</t>
  </si>
  <si>
    <t>Ekiko</t>
  </si>
  <si>
    <t>08032394047</t>
  </si>
  <si>
    <t>Kuchjosh@gmail.com</t>
  </si>
  <si>
    <t>Kucheli</t>
  </si>
  <si>
    <t>Garang</t>
  </si>
  <si>
    <t>07496823547</t>
  </si>
  <si>
    <t>olabodehafsah7@gmail.com</t>
  </si>
  <si>
    <t xml:space="preserve">Hafsat </t>
  </si>
  <si>
    <t>Olabode</t>
  </si>
  <si>
    <t>+447867769567</t>
  </si>
  <si>
    <t>okorieamobi@yahoo.com</t>
  </si>
  <si>
    <t>Okorie</t>
  </si>
  <si>
    <t>Amobi Okechukwu</t>
  </si>
  <si>
    <t>08066986128</t>
  </si>
  <si>
    <t>SBL,SBR,AAA</t>
  </si>
  <si>
    <t>Monye.vivian.a@gmail.com</t>
  </si>
  <si>
    <t>Vivian A.</t>
  </si>
  <si>
    <t>Monye</t>
  </si>
  <si>
    <t>09092868787</t>
  </si>
  <si>
    <t>20-Jan-2025</t>
  </si>
  <si>
    <t>21-Jan-2025</t>
  </si>
  <si>
    <t>22-Jan-2025</t>
  </si>
  <si>
    <t>23-Jan-2025</t>
  </si>
  <si>
    <t>24-Jan-2025</t>
  </si>
  <si>
    <t>25-Jan-2025</t>
  </si>
  <si>
    <t>26-Jan-2025</t>
  </si>
  <si>
    <t>27-Jan-2025</t>
  </si>
  <si>
    <t>28-Jan-2025</t>
  </si>
  <si>
    <t>:ETZ INFLOW 09FG250120100847351TT3KPL:TRANSFER FROM KANYINSOLA AMINAT ALADE;81</t>
  </si>
  <si>
    <t xml:space="preserve">:ETZ INFLOW 09FG2501201708483691NUNBT:NXG :TRFLECTURE VIDEOSFRM OLUWAFIMIJOBA </t>
  </si>
  <si>
    <t>:ETZ INFLOW 09FG250120172048095QRDBTQ:NXG :TRFFRM OLUWATOBILOLA OLUYEMI OLU-AW</t>
  </si>
  <si>
    <t>NIP/STBC/TOLUWANI OLAMIDE BAMGBOYE/AFM intensive and mo</t>
  </si>
  <si>
    <t xml:space="preserve">:ETZ INFLOW 09FG250120201259402010G88:FOLUSHO FOR CLASSES                     </t>
  </si>
  <si>
    <t>:ETZ INFLOW 09FG250121110446571IZJ2P3:NXG :TRFFMFRM OYINOLUWA SIMILOLUWA ADELE</t>
  </si>
  <si>
    <t>NIP/PALM/ISRAEL OLUWASEGUN AYANFEOLUWA/ISRAEL OLUWASEGUN AYANFEOLUWA 8064837461</t>
  </si>
  <si>
    <t>NIP/PARAL/BUD INFRASTRUCTURE LTD/TPT Trf to IVY LEAGUE ASSOCIATES LTD 827227lem transfer</t>
  </si>
  <si>
    <t>:ETZ INFLOW 09FG250121133223432XR4N6C:NXG :TRFFOR FR AND AUDIT CLASSESFRM HALI</t>
  </si>
  <si>
    <t>NIP/FBN/IDOWU OLUWATOBILOBA ADEDAMOLA/FBNMOBILE IVY LEAGUE ASSOCIATES LTD/TUITION FEE FOR ACCA</t>
  </si>
  <si>
    <t>NIP/GTB/IVY LEAGUE ASSOCIATES LIMITED/638730625993752188-1 FUND MOVEMENT 3 - OUT 198294441 to IVY LEAGUE ASSOCIATES LT</t>
  </si>
  <si>
    <t>TRF FROM TAIWO O WILLIAMS//TRF TO IVY LEAGUE ASSOCIATES LTD//TaIwo Williams</t>
  </si>
  <si>
    <t>:ETZ INFLOW 09FG250121214326073ZD8DQE:NXG :TRFOLAJIDE TAIWOFRM TAIWO O  OLAJID</t>
  </si>
  <si>
    <t>NIP/UBA/SHARON IFEANYICHUKWU UCHUNOR/MOB2/UTO/To IVY LTD/AFM March Intensive</t>
  </si>
  <si>
    <t>NIP/KUDA/ANIMASAHUN, AYOMIDE RIDWANULAHI/SBR AND AFM</t>
  </si>
  <si>
    <t>NIP CR//MERISTEM WEALTH MANAGEMENT LTD/GTB  /NIP</t>
  </si>
  <si>
    <t xml:space="preserve">:ETZ INFLOW 09FG250122161129929C03UQD:AT92_MFDS6632025012216102538800452WJ82  </t>
  </si>
  <si>
    <t>NIP/FAIR/Gift Nnabuihe/</t>
  </si>
  <si>
    <t>:ETZ INFLOW 09FG250122211157594U4A12B:NXG :TRFFRM OKEKE CHIOMA B TO IVY   LEAG</t>
  </si>
  <si>
    <t>NIP/GTB/OCHONOGOR  RUTH UJU/FR skills online lectures with revisions to IVY LEAGUE ASSOCIATES LTD  000013250</t>
  </si>
  <si>
    <t>:ETZ INFLOW 09FG250123165755005HES42K:NXG :TRFLECTURE PAYMENTFRM JULIET ANASTA</t>
  </si>
  <si>
    <t>NIP/ECO/OLUFUNKE OYALEYE/REFNGA1924928056 BO OLUFUNKE OYALEYE IFO IVY LEAG</t>
  </si>
  <si>
    <t>NIP/OPAY/BOLUWATIFE SARAH SILVER-AGBOWURO/ACCA TUTORIAL FEE</t>
  </si>
  <si>
    <t>:ETZ INFLOW 09FG2501231952429069NFH9U:NXG :TRFJ25TUITIONFRM PRECIOUS LOLUWA NE</t>
  </si>
  <si>
    <t>NIP/FBN/MUSA MATTHEW SHEHU/FBNMOBILE IVY LEAGUE ASSOCIATES LTD/TUITION FEE  ABDULHAFIZ</t>
  </si>
  <si>
    <t>TRF FROM SAL   Virtual//TRF TO IVY LEAGUE ASSOCIATES LTD//Ok</t>
  </si>
  <si>
    <t>NIP/OPAY/ABDUL-WARITH OLAMIDE OLALEYE/Transfer from ABDUL-WARITH OLAMIDE OLALEYE</t>
  </si>
  <si>
    <t>NIP/FBN/AIYEWUMI OLUWATAMILORE/FBNMOBILE IVY LEAGUE ASSOCIATES LTD/FOURTY FIVE THOUSAND NAIRA ONLY</t>
  </si>
  <si>
    <t>NIP/GTB/ADELAKUN TAIWO OLUWABUNMI/For SBL Lectures IVY League to IVY LEAGUE ASSOCIATES LTD  0000132501241019250001</t>
  </si>
  <si>
    <t>NIP/GTB/TITILOLA OLUSOLA JOSEPH/Tuition and Registration to IVY LEAGUE ASSOCIATES LTD  0000132501241030430001069</t>
  </si>
  <si>
    <t>NIP/STLB/TOLULOPE BENEDICTA BABATUNDE/Transfer from TOLULOPE BENEDICTA BABATUNDE to IVY LEAGUE ASSOCIATES LTD</t>
  </si>
  <si>
    <t>:ETZ INFLOW 09FG250124111106396CMT6DG:TRANSFER FROM OLUWATOYIN E ALUKO;8027259</t>
  </si>
  <si>
    <t>NIP/UBA/SAMSON OLAMIPOSI ADEKUNLE/BAS/NIP/SAMSON O/IVY L/Funds Transfer</t>
  </si>
  <si>
    <t>NIP/GTB/DABIRI  JEMILAT OYINDAMOLA/Intensive to IVY LEAGUE ASSOCIATES LTD  000013250124135907000107430166</t>
  </si>
  <si>
    <t xml:space="preserve">:ETZ INFLOW 09FG2501241432586964DKSKU:SODIQ AJIBOLA ZAKARIYAH TO              </t>
  </si>
  <si>
    <t>NIP/GTB/OSOBA TAIWO PETER/Tutorial fee for SBL and AFM to IVY LEAGUE ASSOCIATES LTD  000013250124162732000</t>
  </si>
  <si>
    <t>NIP/UBA/LENBANG JERRY ZEPHANIAH/MOB/UTO/IVY LEAGUE ASS/Jennifer Omage/28266150097</t>
  </si>
  <si>
    <t xml:space="preserve">TRF FROM IKEOLUWA OLAJIDE//TRF TO IVY LEAGUE ASSOCIATES LTD//PM MARCH </t>
  </si>
  <si>
    <t>TRF FROM JANET MOTUNRAYO OBADIMU//TRF TO IVY LEAGUE ASSOCIATES LTD//SBR and AAA</t>
  </si>
  <si>
    <t>NIP/FCMB/EWETUGA OLUWAFUNMILAYO A /App5395816 AYOBAMIDELE EWETUGA To Zenith Bank IVY LEAGUE ASS</t>
  </si>
  <si>
    <t>NIP/FBN/OGUNYALE COVENANT EYITOPE/FBNMOBILE IVY LEAGUE ASSOCIATES LTD/FM AND TAX TUITION FEES</t>
  </si>
  <si>
    <t>NIP/STBC/GBEMISOLA ADEBIMPE ADEGOKE/ACCA Classes</t>
  </si>
  <si>
    <t xml:space="preserve">:ETZ INFLOW 09FG25012507223250273XIRW:NXG :TRFTAIWO AZEEZFRM TAIWO KAMILUDEEN </t>
  </si>
  <si>
    <t>NIP/KUDA/OHANAKA, CHINEDU OKECHUKWU/FM INTENSIVE FEE</t>
  </si>
  <si>
    <t>NIP/OPAY/OLUWASEYI ENIOLA AWE/ivy leaugue tuition</t>
  </si>
  <si>
    <t>NIP/STLB/OLUWATOYIN YESIRAT BELLO/Transfer from OLUWATOYIN YESIRAT BELLO to IVY LEAGUE ASSOCIATES LTD</t>
  </si>
  <si>
    <t>NIP/GLOBU/VICTOR EMAMOKE JARIKRE/FT MB SBR   AAA Revision Classes IVY LEAGUE A</t>
  </si>
  <si>
    <t>NIP/GTB/ODEKA OLUFEMI OGHENEKEVWE/NIP Transfer to IVY LEAGUE ASSOCIATES LTD  000013250125104109000109036018</t>
  </si>
  <si>
    <t>NIP/STBC/PATIENCE   OKOH/AFM lecture   Revisi</t>
  </si>
  <si>
    <t>NIP/STBC/OLAYIWOLA O  OKEOWO/FM- TUTORIAL</t>
  </si>
  <si>
    <t>NIP/PALM/SUNDAY ODION DAUDU/SUNDAY ODION DAUDU 8032723054</t>
  </si>
  <si>
    <t>NIP/PBNL/AJOSE BABATUNDE NOJEEM/MOB  To Zenith Bank Plc IVY LEAGUE ASSOCIATES LTD TAX CLASS PAYMENT</t>
  </si>
  <si>
    <t xml:space="preserve">:ETZ INFLOW 09FG250125171820806X8X9SK:NXG :TRFTUTION FEES PAYMENTFRM PATRICIA </t>
  </si>
  <si>
    <t xml:space="preserve">:ETZ INFLOW 09FG2501251831112200L8I4Q:AT92_MFDS60720250125183340084758F7ZHCK  </t>
  </si>
  <si>
    <t>NIP/FDP/NDU ALBERT/ONB TRF FROM NDU ALBERT   6704 FBP</t>
  </si>
  <si>
    <t>:ETZ INFLOW 09FG2501251954487421274AI:NXG :TRFAAAFRM OLUWATOFUNMI AYOBAMI OTIT</t>
  </si>
  <si>
    <t xml:space="preserve">TRF FROM BLESSING IMEH DURU//TRF TO IVY LEAGUE ASSOCIATES LTD//Bal pyt for UK-TX,AAA,AFM </t>
  </si>
  <si>
    <t>NIP/WBP/KAREEMAH   LAWAL/Zenith Bank-acca- SBR classes</t>
  </si>
  <si>
    <t>NIP/KUDA/OBI,   ADAEZE/SBL REVISION</t>
  </si>
  <si>
    <t>NIP/WBP/LAURETTA CHINWENDU OGBOGU/Zenith Bank-LAUARTTA OGBOGU STARTEGIC  STD LECTURE</t>
  </si>
  <si>
    <t>NIP/STLB/OLUWAKEMI OLUWADAMILOLA OBADAN/Transfer from OLUWAKEMI OLUWADAMILOLA OBADAN to IVY LEAGUE ASSOCIATES LTD</t>
  </si>
  <si>
    <t>:ETZ INFLOW 09FG250126134017674DMZP1Q:NXG :TRFAAFRM ASHLEY EMMA CHINYERE TO IV</t>
  </si>
  <si>
    <t>NIP/SCB/BLESSING UNEKU ADAIDU/Blessing Adaidu</t>
  </si>
  <si>
    <t>NIP/STBC/ENO SUNDAY ETUK/Eno Etuk TX</t>
  </si>
  <si>
    <t>NIP/ROLEZ/Transfer/Transfer/AT5 MFDS86820250126191247195223X1QRKM</t>
  </si>
  <si>
    <t>NIP/STBC/LETICIA AZUKA AGHAIBE/PM</t>
  </si>
  <si>
    <t>NIP/GTB/AGBAJE BUNMI MERCY/Lecture fee ACCA to IVY LEAGUE ASSOCIATES LTD  000013250127091519000112356307</t>
  </si>
  <si>
    <t>NIP/GTB/UCHE PATRICIA OLANMA/FM lesson fees to IVY LEAGUE ASSOCIATES LTD  000013250127124229000112820581</t>
  </si>
  <si>
    <t>NIP/GTB/DUROSINMI SAMIAT MORENIKE/NIP Transfer to IVY LEAGUE ASSOCIATES LTD  000013250127133943000112945622</t>
  </si>
  <si>
    <t>NIP/STBC/NATHANIEL  OKON/ACCA tuition</t>
  </si>
  <si>
    <t xml:space="preserve">:ETZ INFLOW 09FG250127191318173UTDMI2:MAGREOLA OLUWASEUN                      </t>
  </si>
  <si>
    <t>NIP/FDP/SOMTOCHUKWU CHIBUZO EZEAGABU/ONB TRF FROM SOMTOCHUKW   7657 FBP</t>
  </si>
  <si>
    <t>:ETZ INFLOW 09FG250128095040302WSL8W5:OYEDOKUN FAITH TITILOPE|MOB: TO ZENITH B</t>
  </si>
  <si>
    <t>NIP/GTB/ADEWUNMI  OLUWATOYIN ADEOLA/AAA to IVY LEAGUE ASSOCIATES LTD  000013250128174948000115627331</t>
  </si>
  <si>
    <t xml:space="preserve">TRF FROM OLUWABANJO JOSHUA OLUWAJUYITAN//TRF TO IVY LEAGUE ASSOCIATES LTD -  CBE//CBE - FA </t>
  </si>
  <si>
    <t>NIP/STBC/NNENNA CHIGOZIE NWOKEDI/Business and Technol</t>
  </si>
  <si>
    <t>NIP/STBC/CHISOM IFEBUBE LEO-NKEMAKA/6188450 - Leo-Nkemak</t>
  </si>
  <si>
    <t>TRANSFER BETWEEN CUSTOMERS VIA GTWORLD AAA &amp; SBR FROM MADUKA WINIFRED AMARACHI TO IVY LEAGUE ASSOCIATES LIMITED</t>
  </si>
  <si>
    <t>TRANSFER BETWEEN CUSTOMERS VIA GTWORLD AFM LECTURE &amp; REVISION FROM OLAWALE TOLULOPE DEBORAH TO IVY LEAGUEASSOCIATES LIMITED</t>
  </si>
  <si>
    <t>TRANSFER BETWEEN CUSTOMERS 000003250120160158003711342690-APPFM REV PM FR AND AA STD TO GTBANK PLC IVY LEAG UE ASSOCIAT-214-OLISA CHIKA CLARE</t>
  </si>
  <si>
    <t>Etranzact Transfer 002293505828 APP TO GTBANK PLC IVY LEAGUE ASSOCIATES 130331 09FG2501201613388768R87KJ627749*********0000</t>
  </si>
  <si>
    <t>TRANSFER BETWEEN CUSTOMERS VIA INTERNET BANKING BEING THE BAL OF JUNE STANDARD CLASS 4 PAPER. FROM OLABANJI, OLAWALE JOSEPH TO IVY LEAGUE ASSOCIATES LIMITED</t>
  </si>
  <si>
    <t>Electronic Money Transfer Levy Electronic Money Transfer Levy - 20-01-2025</t>
  </si>
  <si>
    <t>TRANSFER BETWEEN CUSTOMERS 100033250121085225020011159237-SBR TUITION P LUS REVISION-100033-IBRAHIM ABAYOMI TAJUDEEN</t>
  </si>
  <si>
    <t>TRANSFER BETWEEN CUSTOMERS 000014250121145444273845590904-TRFFRM NMESOMA EMMANUELLA UGOCHUKWU TO IVY LEAGUE ASSOCIATES LIMITED-044-NMESOMA EMMANUELLA UGOCHUKWU</t>
  </si>
  <si>
    <t>NIBSS Instant Payment Outward 000013250121165824000102023005 638730625993752188-1 FUND MOVEMENT 3 - OUT 198294441 TO ZBN - IVY LEAGUE ASSOCIATES LTD</t>
  </si>
  <si>
    <t>Commission on NIP TransferCHARGES</t>
  </si>
  <si>
    <t>VATCHARGES</t>
  </si>
  <si>
    <t>TRANSFER BETWEEN CUSTOMERS 000014250121234604260755461300-TRFSBL _BOLA DEPOSITFRM ADETUNJI ABOLANLE OLUSEUN TO IVY LEAGUE ASSOCIATES LIMITED-044-ADETUNJI ABOLANLE OLUSEUN-117-DIAMOND SAVINGS ACCO</t>
  </si>
  <si>
    <t>Electronic Money Transfer Levy Electronic Money Transfer Levy - 21-01-2025</t>
  </si>
  <si>
    <t>TRANSFER BETWEEN CUSTOMERS 000016250122070706000026791175-FBNMOBILE:IVY LEAGUE ASSOCIATES LIMITED/LECTURE F EES-011-EMIANTOR ABRAHAM ONABUREKHAN</t>
  </si>
  <si>
    <t>TRANSFER BETWEEN CUSTOMERS 000014250122071955223108966872-TRFACCAFRM OLUWAFIKUNAYOMI JOSEPHINE AISEDI ON TO IVY LEAGUE ASSOCIATES LIMITED-044-OLUWAFIKUNAYOMI JOSEPHINE AISEDION</t>
  </si>
  <si>
    <t>TRANSFER BETWEEN CUSTOMERS VIA GTWORLD APM JUN FROM AKINSIJU, AYOMIDE OMOTOLA TO IVY LEAGUE ASSOCIATES LIMITED</t>
  </si>
  <si>
    <t>TRANSFER BETWEEN CUSTOMERS VIA GTWORLD PAYMENT FOR AAA STANDARD CLASS FROM FATUNBI, KEHINDE AYODEJI TO IVY LEAGUE ASSOCIATES LIMITED</t>
  </si>
  <si>
    <t>Electronic Money Transfer Levy Electronic Money Transfer Levy - 22-01-2025</t>
  </si>
  <si>
    <t>TRANSFER BETWEEN CUSTOMERS 090551250123132956000155133561--090551-STEPHEN OMONTUEMHEN .</t>
  </si>
  <si>
    <t>TRANSFER BETWEEN CUSTOMERS 000014250123154815264215338758-TRFFRM AL-AMIN BUBA DAHIRU TO IVY LEAGUE ASSOCIATES LIMITED-044-AL-AMIN BUBA DAHIRU</t>
  </si>
  <si>
    <t>TRANSFER BETWEEN CUSTOMERS VIA GTWORLD SBR AND SBL FROM SOSANYA, OLUWADOLAPO MARY TO IVY LEAGUE ASSOCIATES LIMITED</t>
  </si>
  <si>
    <t>Electronic Money Transfer Levy Electronic Money Transfer Levy - 23-01-2025</t>
  </si>
  <si>
    <t>TRANSFER BETWEEN CUSTOMERS VIA GTWORLD OBU MENTORSHIP FROM EMORINKEN EVELYN IMABONG TO IVY LEAGUE ASSOCIATES LIMITED</t>
  </si>
  <si>
    <t>TRANSFER BETWEEN CUSTOMERS VIA GTWORLD SBR FEE FROM AKINLOLU RAHMAT OLANIKE TO IVY LEAGUE ASSOCIATES LIMITED</t>
  </si>
  <si>
    <t>TRANSFER BETWEEN CUSTOMERS VIA GTWORLD FROM SANYAOLU HASBIYALLAH TEMILADE TO IVY LEAGUE ASSOCIATES LIMITED</t>
  </si>
  <si>
    <t>TRANSFER BETWEEN CUSTOMERS 110006250124104229074438675201-ACCA PMRIGHTCARD PAYMENT SERVICES LIMITED--PAYSTA CK</t>
  </si>
  <si>
    <t>TRANSFER BETWEEN CUSTOMERS 000014250124122530276795607658-TRFPART PAYMENT TUITION FEEFRM JESUTOFUNMI D AMILOLA DADA TO IVY LEAGUE ASSOCIATES LIMITED-044-JESUTOFUNMI DAMILOLA DADA</t>
  </si>
  <si>
    <t>TRANSFER BETWEEN CUSTOMERS VIA GTWORLD LECTURES AND REVISION FROM TAYLOR OLUWASEUN BUSAYO TO IVY LEAGUE ASSOCIATES LIMITED</t>
  </si>
  <si>
    <t>TRANSFER BETWEEN CUSTOMERS VIA GTWORLD TUITION FEE FOR ACCA SBR FROM ODUGBEMI, SEGUN ABIDEMI TO IVY LEAGUE ASSOCIATES LIMITED</t>
  </si>
  <si>
    <t>Electronic Money Transfer Levy Electronic Money Transfer Levy - 24-01-2025</t>
  </si>
  <si>
    <t>TRANSFER BETWEEN CUSTOMERS 100004250125081612126009414275-TRANSFER FROM SAMU EL BAMIDELE KOLAWOLE-305-SAMUEL BAMIDELE KOLAWOLE</t>
  </si>
  <si>
    <t>TRANSFER BETWEEN CUSTOMERS VIA GTWORLD FROM OBUNADIKE UCHECHI AMARACHUKWU TO IVY LEAGUE ASSOCIATES LIMITED</t>
  </si>
  <si>
    <t>TRANSFER BETWEEN CUSTOMERS 000016250125224623000050063808-FBNMOBILE:IVY LEAGUE ASSOCIATES LIMITED/REG FEE A ND 2 PAPERS-011-ALAYANDE OLUFUNMI TOSIN</t>
  </si>
  <si>
    <t>Electronic Money Transfer Levy Electronic Money Transfer Levy - 25-01-2025</t>
  </si>
  <si>
    <t>TRANSFER BETWEEN CUSTOMERS 000014250125080354228244891902-TRFAPM INTENSIVE CLASSFRM PATRICK D ANIEL OKOH TO IVY LEAGUE ASSOCIATES LIMITED-044-PATRICK DANIELOKOH</t>
  </si>
  <si>
    <t>TRANSFER BETWEEN CUSTOMERS VIA GTWORLD FROM BAMGBALA , OLUWASEYI OYEWOLE TO IVY LEAGUE ASSOCIATES LIMITED</t>
  </si>
  <si>
    <t>TRANSFER BETWEEN CUSTOMERS VIA GTWORLD 70 PERCENT PART PAYMENT FOR SBR AND AFM JUNE EXAM FROM AKINGBADE ARINOLA OLUWAMAYOKUN TO IVY LEAGUE ASSOCIATES LIMITED</t>
  </si>
  <si>
    <t>Electronic Money Transfer Levy Electronic Money Transfer Levy - 26-01-2025</t>
  </si>
  <si>
    <t>Kanyinsolaalade61@gmail.com</t>
  </si>
  <si>
    <t xml:space="preserve">Kanyinsola </t>
  </si>
  <si>
    <t>Alade</t>
  </si>
  <si>
    <t>09010002222</t>
  </si>
  <si>
    <t xml:space="preserve">Olu-Awe </t>
  </si>
  <si>
    <t xml:space="preserve">Oluwatobilola </t>
  </si>
  <si>
    <t>08178815198</t>
  </si>
  <si>
    <t xml:space="preserve">toluwanibamgboye@yahoo.com </t>
  </si>
  <si>
    <t>Tolu</t>
  </si>
  <si>
    <t xml:space="preserve">Bamgboye </t>
  </si>
  <si>
    <t>08066647429</t>
  </si>
  <si>
    <t xml:space="preserve">fshoresp@ymail.com </t>
  </si>
  <si>
    <t xml:space="preserve">Folusho </t>
  </si>
  <si>
    <t xml:space="preserve">Ojajuni-Adebayo </t>
  </si>
  <si>
    <t>oyinoluwaa@gmail.com</t>
  </si>
  <si>
    <t>Oyinoluwa</t>
  </si>
  <si>
    <t>Adeleye</t>
  </si>
  <si>
    <t>08182694611</t>
  </si>
  <si>
    <t>haliyahayomide2@gmail.com</t>
  </si>
  <si>
    <t>Haliyah</t>
  </si>
  <si>
    <t>Haroon</t>
  </si>
  <si>
    <t>07062316955</t>
  </si>
  <si>
    <t>Oluwatobiloba</t>
  </si>
  <si>
    <t>Idowu</t>
  </si>
  <si>
    <t>20, Chief Collins Uchidiuno Street, Lagos</t>
  </si>
  <si>
    <t>Sharon</t>
  </si>
  <si>
    <t>Uchunor</t>
  </si>
  <si>
    <t>ridwanulahianimasahun@gmail.com</t>
  </si>
  <si>
    <t>Ridwanulahi</t>
  </si>
  <si>
    <t>Animasahun</t>
  </si>
  <si>
    <t>08175625318</t>
  </si>
  <si>
    <t>danieloyegunle337@gmail.com</t>
  </si>
  <si>
    <t xml:space="preserve">Oluwafimijoba </t>
  </si>
  <si>
    <t xml:space="preserve">Oyegunle </t>
  </si>
  <si>
    <t>08189935190</t>
  </si>
  <si>
    <t>gftchnz@gmail.com</t>
  </si>
  <si>
    <t>Gift</t>
  </si>
  <si>
    <t>Nnabuihe</t>
  </si>
  <si>
    <t>08122279966</t>
  </si>
  <si>
    <t>okekeblessingc@gmail.com</t>
  </si>
  <si>
    <t>Benjamin-Ifejiofor</t>
  </si>
  <si>
    <t>08065248835</t>
  </si>
  <si>
    <t>ruthujucos7@gmail.com</t>
  </si>
  <si>
    <t>Ruth Uju</t>
  </si>
  <si>
    <t xml:space="preserve">Ochonogor </t>
  </si>
  <si>
    <t>08067100724</t>
  </si>
  <si>
    <t>Julietnnani97@gmail.com</t>
  </si>
  <si>
    <t xml:space="preserve">Nnaji </t>
  </si>
  <si>
    <t>08107069121</t>
  </si>
  <si>
    <t xml:space="preserve">Olufunke </t>
  </si>
  <si>
    <t xml:space="preserve">Oyaleye </t>
  </si>
  <si>
    <t>silverboluwatife@gmail.com</t>
  </si>
  <si>
    <t xml:space="preserve">Boluwatife </t>
  </si>
  <si>
    <t xml:space="preserve">Silver-Agbowuro </t>
  </si>
  <si>
    <t>08154343757</t>
  </si>
  <si>
    <t>nejopreciouslolu@gmail.com</t>
  </si>
  <si>
    <t>Nejo</t>
  </si>
  <si>
    <t>08101837841</t>
  </si>
  <si>
    <t>Feezy2good@gmail.com</t>
  </si>
  <si>
    <t>AbdulHafiz</t>
  </si>
  <si>
    <t>Aminu</t>
  </si>
  <si>
    <t>08065748795</t>
  </si>
  <si>
    <t>warith2604@gmail.com</t>
  </si>
  <si>
    <t>Olaleye</t>
  </si>
  <si>
    <t xml:space="preserve">Abdul-Warith </t>
  </si>
  <si>
    <t>08171667893</t>
  </si>
  <si>
    <t>tamilore91@gmail.com</t>
  </si>
  <si>
    <t>Oluwatamilore</t>
  </si>
  <si>
    <t>Aiyewumi</t>
  </si>
  <si>
    <t>08176655103</t>
  </si>
  <si>
    <t>adelakuntaiwo5@gmail.com</t>
  </si>
  <si>
    <t>08187273383</t>
  </si>
  <si>
    <t>titilolaolusolaj@gmail.com</t>
  </si>
  <si>
    <t xml:space="preserve">Olusola </t>
  </si>
  <si>
    <t xml:space="preserve">Titilola </t>
  </si>
  <si>
    <t>07065331304</t>
  </si>
  <si>
    <t>Tolulope</t>
  </si>
  <si>
    <t>Babatunde</t>
  </si>
  <si>
    <t>oluwatoyinajakaye0@gmail.com</t>
  </si>
  <si>
    <t xml:space="preserve">oluwatoyin </t>
  </si>
  <si>
    <t>Aluko</t>
  </si>
  <si>
    <t>08027259934</t>
  </si>
  <si>
    <t>samsonadekunle2015@gmail.com</t>
  </si>
  <si>
    <t xml:space="preserve">Adekunle </t>
  </si>
  <si>
    <t>08034964042</t>
  </si>
  <si>
    <t>Jemmyoyin@yahoo.com</t>
  </si>
  <si>
    <t>Jemilat</t>
  </si>
  <si>
    <t>Dabiri</t>
  </si>
  <si>
    <t>08058004624</t>
  </si>
  <si>
    <t>1sirdeeq@gmail.com</t>
  </si>
  <si>
    <t>Sodiq</t>
  </si>
  <si>
    <t>Zakariyah</t>
  </si>
  <si>
    <t>09020590835</t>
  </si>
  <si>
    <t>osobataiwo2015@yahoo.como</t>
  </si>
  <si>
    <t>Osoba</t>
  </si>
  <si>
    <t>08168675562</t>
  </si>
  <si>
    <t>jenniferomage1@gmail.com</t>
  </si>
  <si>
    <t>Jennifer</t>
  </si>
  <si>
    <t>Omage</t>
  </si>
  <si>
    <t>olajideike2@gmail.com</t>
  </si>
  <si>
    <t>Ikeoluwa</t>
  </si>
  <si>
    <t>Olajide</t>
  </si>
  <si>
    <t>08145040594</t>
  </si>
  <si>
    <t>ayobamideleewetuga@gmail.com</t>
  </si>
  <si>
    <t xml:space="preserve">Ayobamidele </t>
  </si>
  <si>
    <t xml:space="preserve">Ewetuga </t>
  </si>
  <si>
    <t>+2347016199978</t>
  </si>
  <si>
    <t>PM,FR,AA</t>
  </si>
  <si>
    <t>covenantogunyale@gmail.com</t>
  </si>
  <si>
    <t xml:space="preserve">Covenant </t>
  </si>
  <si>
    <t xml:space="preserve">Ogunyale </t>
  </si>
  <si>
    <t>08086099403</t>
  </si>
  <si>
    <t xml:space="preserve">Adegokegbemisola.Ga@gmail.com </t>
  </si>
  <si>
    <t>Gbemisola</t>
  </si>
  <si>
    <t>Adegoke</t>
  </si>
  <si>
    <t xml:space="preserve">+2348149168941 </t>
  </si>
  <si>
    <t>taiwoazeez2015@gmail.com</t>
  </si>
  <si>
    <t>Azeez</t>
  </si>
  <si>
    <t>aweoluwaseyi98@gmail.com</t>
  </si>
  <si>
    <t>Awe</t>
  </si>
  <si>
    <t>08108157047</t>
  </si>
  <si>
    <t xml:space="preserve">Lawayot@yahoo.com </t>
  </si>
  <si>
    <t xml:space="preserve">Lawal </t>
  </si>
  <si>
    <t>Taofik</t>
  </si>
  <si>
    <t>ttinuke@yahoo.com</t>
  </si>
  <si>
    <t>Toyin</t>
  </si>
  <si>
    <t>Bello</t>
  </si>
  <si>
    <t>5/7/0076</t>
  </si>
  <si>
    <t>08055690670</t>
  </si>
  <si>
    <t>emekaekeoma2018@gmail.com</t>
  </si>
  <si>
    <t xml:space="preserve">Emeka </t>
  </si>
  <si>
    <t xml:space="preserve">Ekeoma </t>
  </si>
  <si>
    <t>08160352645</t>
  </si>
  <si>
    <t>0698645</t>
  </si>
  <si>
    <t>101 Haldens, Welwyn Garden City, AL7 1DQ</t>
  </si>
  <si>
    <t>Odeka</t>
  </si>
  <si>
    <t>08178080002</t>
  </si>
  <si>
    <t>onyisilo@gmail.com</t>
  </si>
  <si>
    <t xml:space="preserve">Patience </t>
  </si>
  <si>
    <t>Okoh</t>
  </si>
  <si>
    <t>08105991594</t>
  </si>
  <si>
    <t>diekosax@gmail.com</t>
  </si>
  <si>
    <t xml:space="preserve">Diekolopemioluwa </t>
  </si>
  <si>
    <t>Okeowo</t>
  </si>
  <si>
    <t>08112084207</t>
  </si>
  <si>
    <t>odiondaudu@gmail.com</t>
  </si>
  <si>
    <t>Daudu</t>
  </si>
  <si>
    <t>08032723054</t>
  </si>
  <si>
    <t>Block 464 Flat 3 Abesan Estate Ipaja Lagos</t>
  </si>
  <si>
    <t>Ajose</t>
  </si>
  <si>
    <t>08036888381</t>
  </si>
  <si>
    <t>patwat2003@yahoo.com</t>
  </si>
  <si>
    <t xml:space="preserve">Patricia </t>
  </si>
  <si>
    <t>Dada</t>
  </si>
  <si>
    <t>09963462015</t>
  </si>
  <si>
    <t>tofunmioti@gmail.com</t>
  </si>
  <si>
    <t xml:space="preserve">Oluwatofunmi </t>
  </si>
  <si>
    <t xml:space="preserve">Otitodun </t>
  </si>
  <si>
    <t>08106608521</t>
  </si>
  <si>
    <t>Kareemah</t>
  </si>
  <si>
    <t>Claubeng@gmail.com</t>
  </si>
  <si>
    <t xml:space="preserve">LAURETTA </t>
  </si>
  <si>
    <t xml:space="preserve">OGBOGU </t>
  </si>
  <si>
    <t>08120979302</t>
  </si>
  <si>
    <t>Obadan</t>
  </si>
  <si>
    <t>ashleyehma11@gmail.com</t>
  </si>
  <si>
    <t>Emma</t>
  </si>
  <si>
    <t>Ashley</t>
  </si>
  <si>
    <t>09091514846</t>
  </si>
  <si>
    <t>badaidu97@gmail.com</t>
  </si>
  <si>
    <t>Adaidu</t>
  </si>
  <si>
    <t>07044689354</t>
  </si>
  <si>
    <t>FR,AA,AFM</t>
  </si>
  <si>
    <t>Etuk</t>
  </si>
  <si>
    <t>Eno</t>
  </si>
  <si>
    <t>aghaibel@gmail.com</t>
  </si>
  <si>
    <t>Leticia</t>
  </si>
  <si>
    <t>Aghaibe</t>
  </si>
  <si>
    <t>08131280022</t>
  </si>
  <si>
    <t xml:space="preserve">bunmiagbaje5@gmail.com </t>
  </si>
  <si>
    <t>Bunmi</t>
  </si>
  <si>
    <t>Adeniyi</t>
  </si>
  <si>
    <t>08063623021</t>
  </si>
  <si>
    <t>PM,FM,AA</t>
  </si>
  <si>
    <t>uchepatriciaolanma@gmail.com</t>
  </si>
  <si>
    <t>Patricia</t>
  </si>
  <si>
    <t>09021997061</t>
  </si>
  <si>
    <t>Samiatdurosinmi@yahoo.com</t>
  </si>
  <si>
    <t>Samiat</t>
  </si>
  <si>
    <t>Durosinmi</t>
  </si>
  <si>
    <t>+2348128101892</t>
  </si>
  <si>
    <t>nathanielokon020@gmail.com</t>
  </si>
  <si>
    <t xml:space="preserve">Nathaniel </t>
  </si>
  <si>
    <t>Okon</t>
  </si>
  <si>
    <t>+447867296189</t>
  </si>
  <si>
    <t>TX,SBR</t>
  </si>
  <si>
    <t>sezeagabu@gmail.com</t>
  </si>
  <si>
    <t>Somtochukwu</t>
  </si>
  <si>
    <t>Ezeagabu</t>
  </si>
  <si>
    <t>09072081083</t>
  </si>
  <si>
    <t>balogunruth1738@gmail.com</t>
  </si>
  <si>
    <t>Ruth</t>
  </si>
  <si>
    <t>07052516400</t>
  </si>
  <si>
    <t>oyedokunfaithtiti@gmail.com</t>
  </si>
  <si>
    <t>Faith</t>
  </si>
  <si>
    <t>Oyedokun</t>
  </si>
  <si>
    <t>08095280092</t>
  </si>
  <si>
    <t>toyin.adewunmi@gmail.com</t>
  </si>
  <si>
    <t xml:space="preserve">Adewunmi </t>
  </si>
  <si>
    <t>+16134046015</t>
  </si>
  <si>
    <t>winifredmaduka@gmail.com</t>
  </si>
  <si>
    <t>Winifred</t>
  </si>
  <si>
    <t>Maduka</t>
  </si>
  <si>
    <t>08088800027</t>
  </si>
  <si>
    <t>debbytolu04@gmail.com</t>
  </si>
  <si>
    <t>08156584883</t>
  </si>
  <si>
    <t xml:space="preserve">Clare </t>
  </si>
  <si>
    <t>Olisa</t>
  </si>
  <si>
    <t>08160690382</t>
  </si>
  <si>
    <t>AA,FM,PM,TX</t>
  </si>
  <si>
    <t>abidemi4uall@gmail.com</t>
  </si>
  <si>
    <t xml:space="preserve">Ibrahim </t>
  </si>
  <si>
    <t>Tajudeen</t>
  </si>
  <si>
    <t>08024316431</t>
  </si>
  <si>
    <t>nmesoma.ug@gmail.com</t>
  </si>
  <si>
    <t>Nmesoma</t>
  </si>
  <si>
    <t xml:space="preserve">Ugochukwu </t>
  </si>
  <si>
    <t>08110786180</t>
  </si>
  <si>
    <t>MA,FA,FR,AA</t>
  </si>
  <si>
    <t>sayitobola@yahoo.com</t>
  </si>
  <si>
    <t>Abolanle</t>
  </si>
  <si>
    <t>abrahamemiantor@yahoo.com</t>
  </si>
  <si>
    <t>Abraham</t>
  </si>
  <si>
    <t>Emiantor</t>
  </si>
  <si>
    <t>08037166578</t>
  </si>
  <si>
    <t>Paisedion123@gmail.com</t>
  </si>
  <si>
    <t xml:space="preserve">Oluwafikunayomi </t>
  </si>
  <si>
    <t xml:space="preserve">Aisedion </t>
  </si>
  <si>
    <t>07052504053</t>
  </si>
  <si>
    <t>fatunbikehinde@gmail.com</t>
  </si>
  <si>
    <t>Fatunbi</t>
  </si>
  <si>
    <t>7/16/0073</t>
  </si>
  <si>
    <t>08029728211</t>
  </si>
  <si>
    <t>Omonsteven1@gmail.com</t>
  </si>
  <si>
    <t>Stephen</t>
  </si>
  <si>
    <t>Omontuemhen</t>
  </si>
  <si>
    <t>08069494333</t>
  </si>
  <si>
    <t>Alameendahiru@gmail.con</t>
  </si>
  <si>
    <t>Alamin</t>
  </si>
  <si>
    <t>Dahiru</t>
  </si>
  <si>
    <t>08088984415</t>
  </si>
  <si>
    <t>dolapososanya1@gmail.com</t>
  </si>
  <si>
    <t>Dolapo</t>
  </si>
  <si>
    <t>Sosanya</t>
  </si>
  <si>
    <t>08105443665</t>
  </si>
  <si>
    <t>bellolanike@gmail.com</t>
  </si>
  <si>
    <t xml:space="preserve">Rahmat </t>
  </si>
  <si>
    <t xml:space="preserve">Akinlolu </t>
  </si>
  <si>
    <t>07082044715</t>
  </si>
  <si>
    <t>thasbiyallah@gmail.com</t>
  </si>
  <si>
    <t>Hasbiyallah</t>
  </si>
  <si>
    <t>Sanyaolu</t>
  </si>
  <si>
    <t>PM,FM</t>
  </si>
  <si>
    <t>dadatofunmi03@gmail.com</t>
  </si>
  <si>
    <t>Jesutofunmi</t>
  </si>
  <si>
    <t>08184933124</t>
  </si>
  <si>
    <t>taylorseun@hotmail.com</t>
  </si>
  <si>
    <t xml:space="preserve">Oluwaseun </t>
  </si>
  <si>
    <t>Taylor</t>
  </si>
  <si>
    <t>Odugbemisegun7@gmail.com</t>
  </si>
  <si>
    <t>Segun</t>
  </si>
  <si>
    <t>Odugbemi</t>
  </si>
  <si>
    <t>08029182316</t>
  </si>
  <si>
    <t>obunadikeuchechi@gmail.com</t>
  </si>
  <si>
    <t>OBUNADIKE</t>
  </si>
  <si>
    <t>08097750979</t>
  </si>
  <si>
    <t>olufunmiabode@gmail.com</t>
  </si>
  <si>
    <t>Olufunmi</t>
  </si>
  <si>
    <t>Alayande</t>
  </si>
  <si>
    <t>+2348033838707</t>
  </si>
  <si>
    <t xml:space="preserve">Daniel </t>
  </si>
  <si>
    <t xml:space="preserve">Patrick </t>
  </si>
  <si>
    <t>seyibamgbala@gmail.com</t>
  </si>
  <si>
    <t>Seyi</t>
  </si>
  <si>
    <t>Bamgbala</t>
  </si>
  <si>
    <t>08033075978</t>
  </si>
  <si>
    <t>arinolaakingbade@gmail.com</t>
  </si>
  <si>
    <t xml:space="preserve">Arinola </t>
  </si>
  <si>
    <t xml:space="preserve">Akingbade </t>
  </si>
  <si>
    <t>08057696150</t>
  </si>
  <si>
    <t>Eke</t>
  </si>
  <si>
    <t>Awa</t>
  </si>
  <si>
    <t>08141381055</t>
  </si>
  <si>
    <t>AAA,ATX</t>
  </si>
  <si>
    <t>biodunsadiku104@gmail.com</t>
  </si>
  <si>
    <t xml:space="preserve">Abiodun </t>
  </si>
  <si>
    <t>Obiri</t>
  </si>
  <si>
    <t>Ebi</t>
  </si>
  <si>
    <t>Adeyemi</t>
  </si>
  <si>
    <t xml:space="preserve">Olubunmi </t>
  </si>
  <si>
    <t xml:space="preserve">Ogundari </t>
  </si>
  <si>
    <t>08103516130</t>
  </si>
  <si>
    <t>olaitanoyinlola@yahoo.com</t>
  </si>
  <si>
    <t>Muinat</t>
  </si>
  <si>
    <t>08189055185</t>
  </si>
  <si>
    <t>29-Jan-2025</t>
  </si>
  <si>
    <t>30-Jan-2025</t>
  </si>
  <si>
    <t>31-Jan-2025</t>
  </si>
  <si>
    <t>:ETZ INFLOW 09FG250129130442576QGON2Z:NXG :TRFFRM OLAIDE VICTORIA OLADELE TO I</t>
  </si>
  <si>
    <t>"Cash Deposit/OLUFUNMI DS7571464"</t>
  </si>
  <si>
    <t>TRF FROM FABRICE KIAKU NSONGOLO//TRF TO IVY LEAGUE ASSOCIATES LTD//Fee for Taxation standard class June025</t>
  </si>
  <si>
    <t>NIP/FBN/ADENIRAN OLUWATOYIN GRACE/FBNMOBILE IVY LEAGUE ASSOCIATES LTD/SBR TUITION FEE AND OTHERS BALANCE</t>
  </si>
  <si>
    <t>NIP/ABN/FAITH DAMILOLA BELLO/TRFFRM FAITH DAMILOLA BELLO TO IVY LEAGUE ASSOCIATES LTD</t>
  </si>
  <si>
    <t>NIP/GTB/MAKINDE OLUWABUSAYO VICTORIA/Classs fee  SBR and Advanced taxation to IVY LEAGUE ASSOCIATES LTD  000013250130</t>
  </si>
  <si>
    <t>CIP/CR//June 2025 Standard Lecture - FA to IVY LEAGUE ASSOCIATES LTD. 000013250130202207000120520173 000120520173</t>
  </si>
  <si>
    <t>TRF FROM BLESSING IMEH DURU//TRF TO IVY LEAGUE ASSOCIATES LTD//Underpaid bal for UK-TX,AAA,AFM</t>
  </si>
  <si>
    <t>NIP/STBC/OLAMIDE  ESTHER OREBIYI/ATX Lecture and Revi</t>
  </si>
  <si>
    <t>NIP/STBC/CHINELOMA OLUCHI AKITI/SBR class - June 202</t>
  </si>
  <si>
    <t>NIP/FBN/OLADELE ADEOLA VICTORIA/FBNMOBILE IVY LEAGUE ASSOCIATES LTD/TUTORIAL FEE</t>
  </si>
  <si>
    <t>NIP/GTB/BAMIGBADE ADEDOYIN MARIA/ACCA ATX PT Pyt to IVY LEAGUE ASSOCIATES LTD  000013250131104757000121359130</t>
  </si>
  <si>
    <t>NIP/WBP/AMIOLA OYINKANSOLA ELIZABETH/ZENITH BANK-SBR June 2025 Tuition Fee</t>
  </si>
  <si>
    <t>:ETZ INFLOW 09FG250131135642139WPSE19:ODJIMOGHO OGAGAOGHENE O|MOB: TO ZENITH B</t>
  </si>
  <si>
    <t>NIP/STBC/ADENIKE SIMISOLA ADEKOYA/Tutorial</t>
  </si>
  <si>
    <t>:ETZ INFLOW 09FG250131150126042M4KB2L:NXG :TRFFRM AZEEZAT BUKOLA ADEYEMI TO IV</t>
  </si>
  <si>
    <t>NIP/STBC/CHINENYE WINIFRED OBI/SBR CLASS</t>
  </si>
  <si>
    <t>TRF FROM IRENE CHIAMAKA EDEH//TRF TO IVY LEAGUE ASSOCIATES LTD//SBR, AAA and registration fee</t>
  </si>
  <si>
    <t>03-Feb-2025</t>
  </si>
  <si>
    <t>TRF TO SEACRON EDUCATIONAL NIGERIA LIMITED/CBE Payment CBE RMTTNC</t>
  </si>
  <si>
    <t>TRANSFER BETWEEN CUSTOMERS VIA GTWORLD PAYMENT FOR AAA STD CLASS FROM AGBO, OMEGA IMMACULATA TO IVY LEAGUE ASSOCIATES LIMITED</t>
  </si>
  <si>
    <t>TRANSFER BETWEEN CUSTOMERS VIA GTWORLD AFM JUNE 2025 STANDARD AND REVISION LECTURES FROM EWILEM, AUGUSTO EHIWEHE TO IVY LEAGUE ASSOCIATES LIMITED</t>
  </si>
  <si>
    <t>TRANSFER BETWEEN CUSTOMERS 000017250130133452998638578313-GTB-FR ANDAMP; AA INTENSIVE CLASSES-035-TITILOLA MORONKOLA AJAYI</t>
  </si>
  <si>
    <t>TRANSFER BETWEEN CUSTOMERS VIA GTWORLD PM JUNE 2025 FROM MOHAMMED, ABUBAKAR SADIQ TO IVY LEAGUE ASSOCIATES LIMITED</t>
  </si>
  <si>
    <t>TRANSFER BETWEEN CUSTOMERS 000016250130182151000078441459-FBNMOBILE:IVY LEAGUE ASSOCIATES LIMITED/BALANCE-0 11-ENYINNAYA CHIBUGO SUCCESS</t>
  </si>
  <si>
    <t>Electronic Money Transfer Levy Electronic Money Transfer Levy - 29-01-2025</t>
  </si>
  <si>
    <t>Electronic Money Transfer Levy Electronic Money Transfer Levy - 30-01-2025</t>
  </si>
  <si>
    <t>TRANSFER BETWEEN CUSTOMERS VIA GTWORLD FEE FOR 2 PAPERS FROM UQUAH, ARIT EFIONG TO IVY LEAGUE ASSOCIATES LIMITED</t>
  </si>
  <si>
    <t>TRANSFER BETWEEN CUSTOMERS VIA GTWORLD LECTURES/REG FROM UMARU JOY ATULE TO IVY LEAGUE ASSOCIATES LIMITED</t>
  </si>
  <si>
    <t>Electronic Money Transfer Levy Electronic Money Transfer Levy - 31-01-2025</t>
  </si>
  <si>
    <t>ACCOUNT MAINTENANCE CHARGE Acct Maint. Charges:01-JAN-25 to 31-JAN-25</t>
  </si>
  <si>
    <t>VALUE ADDED TAX VAT ON Acct Maint Charges:01-JAN-25 to 31-JAN-25</t>
  </si>
  <si>
    <t>TRANSFER BETWEEN CUSTOMERS 000016250201085823000087548805-FBNMOBILE:IVY LEAGUE ASSOCIATES LIMITED/STANDARD CLASS-011-WAKILU FATHIA AYOMIDE</t>
  </si>
  <si>
    <t>TRANSFER BETWEEN CUSTOMERS VIA GTWORLD AA AND FR FROM OSIBO, TEMITAYO TOLULOPE TO IVY LEAGUE ASSOCIATES LIMITED</t>
  </si>
  <si>
    <t>TRANSFER BETWEEN CUSTOMERS VIA GTWORLD BALANCE OF PAYMENT - AA FROM NZEWI UCHECHUKWU CYNTHIA TO IVY LEAGUE ASSOCIATES LIMITED</t>
  </si>
  <si>
    <t>TRANSFER BETWEEN CUSTOMERS VIA GTWORLD FROM ALLI OLUWAROTIMI TOFUNMI TO IVY LEAGUE ASSOCIATES LIMITED</t>
  </si>
  <si>
    <t>Electronic Money Transfer Levy Electronic Money Transfer Levy - 01-02-2025</t>
  </si>
  <si>
    <t>TRANSFER BETWEEN CUSTOMERS 000004250202085753827977039800-MOB/UTO/IVY LEAGUE ASS/CLASS FEE/28433569410-033- UANGBAOJE UYI N</t>
  </si>
  <si>
    <t>TRANSFER BETWEEN CUSTOMERS VIA GTWORLD FROM UBARA, FAITH JESUTEKOME TO IVY LEAGUE ASSOCIATES LIMITED</t>
  </si>
  <si>
    <t>TRANSFER BETWEEN CUSTOMERS VIA GTWORLD CLASS FROM EKOKO, ALERO INUMIDUN TO IVY LEAGUE ASSOCIATES LIMITED</t>
  </si>
  <si>
    <t>Electronic Money Transfer Levy Electronic Money Transfer Levy - 02-02-2025</t>
  </si>
  <si>
    <t>olavicky30@gmail.com</t>
  </si>
  <si>
    <t xml:space="preserve">Olaide </t>
  </si>
  <si>
    <t xml:space="preserve">Victoria </t>
  </si>
  <si>
    <t>08060656396</t>
  </si>
  <si>
    <t>olayiwolaolufunmi@gmail.com</t>
  </si>
  <si>
    <t xml:space="preserve">Olufunmi </t>
  </si>
  <si>
    <t xml:space="preserve">Olayiwola </t>
  </si>
  <si>
    <t>08051869717</t>
  </si>
  <si>
    <t xml:space="preserve">fabnsongolo@gmail.com </t>
  </si>
  <si>
    <t xml:space="preserve">Fabrice </t>
  </si>
  <si>
    <t xml:space="preserve">NSONGOLO </t>
  </si>
  <si>
    <t>+243828160430</t>
  </si>
  <si>
    <t>dammyfaith15@gmail.com</t>
  </si>
  <si>
    <t>08094206190</t>
  </si>
  <si>
    <t>makindeoluwabusayo@gmail.com</t>
  </si>
  <si>
    <t>Oluwabusayo</t>
  </si>
  <si>
    <t>Makinde</t>
  </si>
  <si>
    <t>08170626770</t>
  </si>
  <si>
    <t>Veronicaadibe@gmail.com</t>
  </si>
  <si>
    <t xml:space="preserve">Veronica </t>
  </si>
  <si>
    <t xml:space="preserve">Adibe </t>
  </si>
  <si>
    <t>08021337149</t>
  </si>
  <si>
    <t>olamideorebiyi0505@gmail.com</t>
  </si>
  <si>
    <t>Orebiyi</t>
  </si>
  <si>
    <t>+2348131596275</t>
  </si>
  <si>
    <t>Chineloma</t>
  </si>
  <si>
    <t>Akiti</t>
  </si>
  <si>
    <t>Oladele</t>
  </si>
  <si>
    <t>bamigbadeope@gmail.com</t>
  </si>
  <si>
    <t>Maria</t>
  </si>
  <si>
    <t>Bamigbade</t>
  </si>
  <si>
    <t>oyinkansolaamiola@gmail.com</t>
  </si>
  <si>
    <t xml:space="preserve">Elizabeth </t>
  </si>
  <si>
    <t>Amiola</t>
  </si>
  <si>
    <t>09035707072</t>
  </si>
  <si>
    <t>07065621242</t>
  </si>
  <si>
    <t>nikeadekoya85@gmail.com</t>
  </si>
  <si>
    <t>Adekoya</t>
  </si>
  <si>
    <t>07069400892</t>
  </si>
  <si>
    <t>adeyemiboukey@gmail.com</t>
  </si>
  <si>
    <t xml:space="preserve">Azeezat </t>
  </si>
  <si>
    <t>09090500746</t>
  </si>
  <si>
    <t>AFM,ATX</t>
  </si>
  <si>
    <t>Obichinenye288@gmail.com</t>
  </si>
  <si>
    <t>09038525288</t>
  </si>
  <si>
    <t xml:space="preserve">edehchiamakairene@gmail.com </t>
  </si>
  <si>
    <t xml:space="preserve">Chiamaka </t>
  </si>
  <si>
    <t>Edeh</t>
  </si>
  <si>
    <t>Meglorra@yahoo.com</t>
  </si>
  <si>
    <t>Omega</t>
  </si>
  <si>
    <t>Agbo</t>
  </si>
  <si>
    <t>08039650914</t>
  </si>
  <si>
    <t>Augustoewilem@yahoo.co.uk</t>
  </si>
  <si>
    <t xml:space="preserve">Augusto </t>
  </si>
  <si>
    <t xml:space="preserve">Ewilem </t>
  </si>
  <si>
    <t>Iseoluwaajayi5@gmail.com</t>
  </si>
  <si>
    <t xml:space="preserve">Iseoluwa </t>
  </si>
  <si>
    <t>08133581772</t>
  </si>
  <si>
    <t>sadeeqmubi@yahoo.co.uk</t>
  </si>
  <si>
    <t>Abubakar</t>
  </si>
  <si>
    <t>Mohammed</t>
  </si>
  <si>
    <t>Uquah</t>
  </si>
  <si>
    <t>Arit Effiong</t>
  </si>
  <si>
    <t>joyumaru1@gmail.com</t>
  </si>
  <si>
    <t>Umaru</t>
  </si>
  <si>
    <t>08034180228</t>
  </si>
  <si>
    <t>CBL,FR</t>
  </si>
  <si>
    <t>fathiawakilu@gmail.com</t>
  </si>
  <si>
    <t>Fathia</t>
  </si>
  <si>
    <t>Wakilu</t>
  </si>
  <si>
    <t>08116454346</t>
  </si>
  <si>
    <t>osibotemitayo@yahoo.com</t>
  </si>
  <si>
    <t>Tayo</t>
  </si>
  <si>
    <t xml:space="preserve">Osibo </t>
  </si>
  <si>
    <t>07062619607</t>
  </si>
  <si>
    <t xml:space="preserve">Oluwarotimi </t>
  </si>
  <si>
    <t>Ubara</t>
  </si>
  <si>
    <t>ekokoalero@gmail.com</t>
  </si>
  <si>
    <t>Alero</t>
  </si>
  <si>
    <t>Ekoko</t>
  </si>
  <si>
    <t>07031240532</t>
  </si>
  <si>
    <t>01-Feb-2025</t>
  </si>
  <si>
    <t>02-Feb-2025</t>
  </si>
  <si>
    <t>04-Feb-2025</t>
  </si>
  <si>
    <t>NIP/STBC/NNENNA CHIGOZIE NWOKEDI/FR and AA classes</t>
  </si>
  <si>
    <t>:ETZ INFLOW 09FG250131223733670O83M3G:TRANSFER FROM FELIX UCHENNA UDEH;8077864</t>
  </si>
  <si>
    <t>:ETZ INFLOW 09FG250131233915935ZXFHHY:NXG :TRFPRT PAYMENT OF ACCA LECTURE ON S</t>
  </si>
  <si>
    <t>NIP/STBC/OLUWANIFEMI MERCY OWOLABI/AFM CLASS and Revisi</t>
  </si>
  <si>
    <t>NIP/SCB/OLABISI AYOBAMI OLADAPO/Class Registration</t>
  </si>
  <si>
    <t>TRF FROM OKIEMUTE AGHOGHO ETCHIE//TRF TO IVY LEAGUE ASSOCIATES LTD//Bal p</t>
  </si>
  <si>
    <t>NIP/UBA/IDONIBOYE SOTONYE HEPZIBAH/MOB/UTO/IVY LEAGUE ASS/SBR /28420208917</t>
  </si>
  <si>
    <t>:ETZ INFLOW 09FG250201135043354Y9LCZT:NXG :TRFSBRFRM GBEMISOLA PRECIOUS ADELOK</t>
  </si>
  <si>
    <t>NIP/FBN/AKINOLA ESTHER ISILAMIYAT/FBNMOBILE IVY LEAGUE ASSOCIATES LTD/PART PAYMT OF LECTURE</t>
  </si>
  <si>
    <t>TRF FROM SHEDRACH ALIM NUHU//TRF TO IVY LEAGUE ASSOCIATES LTD//Lectures</t>
  </si>
  <si>
    <t>NIP/FBN/ABIRI SAMSON TEMITOPE{MR]/FBNMOBILE IVY LEAGUE ASSOCIATES LTD/LECTURE FEE 4 THREE SUBJECTS</t>
  </si>
  <si>
    <t xml:space="preserve">:ETZ INFLOW 09FG25020208352032097BQO0:ACCA CLASSES FOR ATAX AND AAA           </t>
  </si>
  <si>
    <t>:ETZ INFLOW 09FG2502020835452049LGSUF:NXG :TRFFRM MARY OLUWASEUN MARTINS TO IV</t>
  </si>
  <si>
    <t>NIP/GTB/ELEKWA UZOAMAKA JOYCE/Elekwa Uzoamaka Joyce SBR June Diet to IVY LEAGUE ASSOCIATES LTD  00001325020214</t>
  </si>
  <si>
    <t>NIP/GTB/OLAJIDE TAIWO OLUWAREMILEKUN/Olajide Taiwo AAA to IVY LEAGUE ASSOCIATES LTD  000013250202143035000126306270</t>
  </si>
  <si>
    <t xml:space="preserve">:ETZ INFLOW 09FG250202162838529XYINTT:NXG :TRFFM  FR CLASS FEEFRM OLUWAMAYOWA </t>
  </si>
  <si>
    <t>NIP/GTB/SHITTU BOLUWATIFE MARY/ACCA SBR CLASSES to IVY LEAGUE ASSOCIATES LTD  000013250202204703000126998993</t>
  </si>
  <si>
    <t>NIP/FDP/VICTOR CHUKWUEMEKA ANICHE/ONB TRF FROM VICTOR CHU   0363 FBP</t>
  </si>
  <si>
    <t>TRF TO JOBOSELE TOMILOLA IBADIN/Consultant fee 1</t>
  </si>
  <si>
    <t>TRF TO OLUMIDE AYODELE EBIETOMIYE/Expense - Salary9 sarah alw</t>
  </si>
  <si>
    <t>TRF TO OLUMIDE AYODELE EBIETOMIYE/Expense-Salary Sarah</t>
  </si>
  <si>
    <t>TRF TO GOODNESS MOSOGOFOLUWA AYODEJI/Consultant fee 2  adv</t>
  </si>
  <si>
    <t>Expense - Salary8 Trans alw /CIB//NIP TFR TO ISIYAKU  YAKUBU/ABN</t>
  </si>
  <si>
    <t>Expenses - Salary3/CIB//NIP TFR TO ISIYAKU  YAKUBU/ABN</t>
  </si>
  <si>
    <t>Refund-Lecture Std 2/CIB//NIP TFR TO TOLUWASE SEMILORE ADETOMIWA/ECO</t>
  </si>
  <si>
    <t>Expense-Lecturer Pay Videos /CIB//NIP TFR TO AJIBOLA ADETUNJI ADEGBEMI/GTB</t>
  </si>
  <si>
    <t>Expense-MBD Dp's Dec&amp;Jan /CIB//NIP TFR TO OLIBEY  VALENTINE AZUBUIKE/GTB</t>
  </si>
  <si>
    <t>Expense - Salary 5/CIB//NIP TFR TO EMMANUEL ENIOLA EBI-FREDRICK/OPAY</t>
  </si>
  <si>
    <t>Refund-Lecture Std 5/CIB//NIP TFR TO BOLUWATIFE SARAH SILVER-AGBOWURO/OPAY</t>
  </si>
  <si>
    <t>Refund-Lecture Std 3/CIB//NIP TFR TO OLUWASEYI ENIOLA  AWE/OPAY</t>
  </si>
  <si>
    <t>Refund-Lecture  Std /CIB//NIP TFR TO Lemonade Technology Limited - ABIGAIL Olufadeji/ PAGA</t>
  </si>
  <si>
    <t>Refund-Lecture Std 4/CIB//NIP TFR TO OLUWAKEMI OLUWADAMILOLA OBADAN/STLB</t>
  </si>
  <si>
    <t>Expense - Salary6 Trans alw /CIB//NIP TFR TO EBIETOMIYE OLUMIDE AYODELE/GTB</t>
  </si>
  <si>
    <t>Expense - Salary7 Trans alw /CIB//NIP TFR TO LUCKY ISHAYA MUSA/ABN</t>
  </si>
  <si>
    <t>TRF TO OLUMIDE AYODELE EBIETOMIYE/PAYE1</t>
  </si>
  <si>
    <t>Expense-Salary 2/CIB//NIP TFR TO LUCKY ISHAYA MUSA/ABN</t>
  </si>
  <si>
    <t>:ETZ INFLOW 09FG250203220733169EOCM5E:NXG :TRFTUTORIAL PART PAYMENTFRM OLUWATO</t>
  </si>
  <si>
    <t>TRF FROM UNYIME A JAMES//TRF TO IVY LEAGUE ASSOCIATES LTD//Pay for FM lecture -June 2025</t>
  </si>
  <si>
    <t>:ETZ INFLOW 09FG250204121952900T5MM9V:NXG :TRFFRM MARY OLUWASEUN MARTINS TO IV</t>
  </si>
  <si>
    <t>nnenna.nwokedi@gmail.com</t>
  </si>
  <si>
    <t>Nnenna</t>
  </si>
  <si>
    <t>Enwere</t>
  </si>
  <si>
    <t>07033485695</t>
  </si>
  <si>
    <t>Udehfelix81@yahoo.com</t>
  </si>
  <si>
    <t>Felix</t>
  </si>
  <si>
    <t>Udeh</t>
  </si>
  <si>
    <t>AA,SBR</t>
  </si>
  <si>
    <t>nifeowolabi16@gmail.com</t>
  </si>
  <si>
    <t xml:space="preserve">Oluwanifemi </t>
  </si>
  <si>
    <t>07038174125</t>
  </si>
  <si>
    <t>Ayobami</t>
  </si>
  <si>
    <t>sotonyeidoniboye3@gmail.com</t>
  </si>
  <si>
    <t>Sotonye</t>
  </si>
  <si>
    <t>Ogunleye (Née Idoniboye)</t>
  </si>
  <si>
    <t>08164725070</t>
  </si>
  <si>
    <t>gbemisolaadelokiki@gmail.com</t>
  </si>
  <si>
    <t>Gbemi</t>
  </si>
  <si>
    <t>Adelokiki</t>
  </si>
  <si>
    <t xml:space="preserve">Esther </t>
  </si>
  <si>
    <t>oobadan@boi.ng</t>
  </si>
  <si>
    <t>08033339344</t>
  </si>
  <si>
    <t>Shedrachn@yahoo.com</t>
  </si>
  <si>
    <t>Nuhu</t>
  </si>
  <si>
    <t>07039363004</t>
  </si>
  <si>
    <t>SBR,APM,AAA</t>
  </si>
  <si>
    <t>topsy_abiri@yahoo.co.uk</t>
  </si>
  <si>
    <t>Abiri</t>
  </si>
  <si>
    <t>08023970340</t>
  </si>
  <si>
    <t>PM,TX,FR</t>
  </si>
  <si>
    <t>mrtnsmary@gmail.com</t>
  </si>
  <si>
    <t xml:space="preserve">Martins </t>
  </si>
  <si>
    <t>09056156232</t>
  </si>
  <si>
    <t>joyceelekwa@gmail.com</t>
  </si>
  <si>
    <t xml:space="preserve">Uzoamaka Joyce </t>
  </si>
  <si>
    <t xml:space="preserve">Elekwa </t>
  </si>
  <si>
    <t>08136615275</t>
  </si>
  <si>
    <t>Remijidetai730@gmail.com</t>
  </si>
  <si>
    <t>08068481560</t>
  </si>
  <si>
    <t>oluwamayowa3@gmail.com</t>
  </si>
  <si>
    <t xml:space="preserve">Oluwamayowa </t>
  </si>
  <si>
    <t xml:space="preserve">Kuyoro </t>
  </si>
  <si>
    <t>08099681681</t>
  </si>
  <si>
    <t>bolushittu234@gmail.com</t>
  </si>
  <si>
    <t>Boluwatife</t>
  </si>
  <si>
    <t>Shittu</t>
  </si>
  <si>
    <t>08166910196</t>
  </si>
  <si>
    <t>vicem2@yahoo.co.uk</t>
  </si>
  <si>
    <t xml:space="preserve">Victor </t>
  </si>
  <si>
    <t>Aniche</t>
  </si>
  <si>
    <t>nejo.queeneth@gmail.com</t>
  </si>
  <si>
    <t>Queeneth</t>
  </si>
  <si>
    <t>08147605151</t>
  </si>
  <si>
    <t>tobilobaolugbade@gmail.com</t>
  </si>
  <si>
    <t>Tobiloba</t>
  </si>
  <si>
    <t>Olugbade</t>
  </si>
  <si>
    <t>+447383955553</t>
  </si>
  <si>
    <t>olewuenyichikamso@gmail.com</t>
  </si>
  <si>
    <t>Olewuenyi</t>
  </si>
  <si>
    <t>07013843064</t>
  </si>
  <si>
    <t>Obianujuegenti@yahoo.com</t>
  </si>
  <si>
    <t>Obianuju</t>
  </si>
  <si>
    <t>Egenti</t>
  </si>
  <si>
    <t>08034064903</t>
  </si>
  <si>
    <t>ujundukauba@gmail.com</t>
  </si>
  <si>
    <t>Ndukauba</t>
  </si>
  <si>
    <t>+447496047038</t>
  </si>
  <si>
    <t>idaraclaire@gmail.com</t>
  </si>
  <si>
    <t>Idara</t>
  </si>
  <si>
    <t xml:space="preserve">Ekanem </t>
  </si>
  <si>
    <t>08154086167</t>
  </si>
  <si>
    <t>mydivine017@gmail.com</t>
  </si>
  <si>
    <t xml:space="preserve">Divine-favour </t>
  </si>
  <si>
    <t xml:space="preserve">Okafor </t>
  </si>
  <si>
    <t>09056967981</t>
  </si>
  <si>
    <t>1/23/2025 10:47:56</t>
  </si>
  <si>
    <t>dupefadoju0@gmail.com</t>
  </si>
  <si>
    <t>Dupe</t>
  </si>
  <si>
    <t>Fadoju</t>
  </si>
  <si>
    <t>08162232418</t>
  </si>
  <si>
    <t>seun_sodunke@yahoo.com</t>
  </si>
  <si>
    <t>Sodunke</t>
  </si>
  <si>
    <t>08136328516</t>
  </si>
  <si>
    <t>ngozi.igboanusi@yahoo.com</t>
  </si>
  <si>
    <t>Ngozi</t>
  </si>
  <si>
    <t>Igboanusi</t>
  </si>
  <si>
    <t>08059206292</t>
  </si>
  <si>
    <t>klas20alade@gmail.com</t>
  </si>
  <si>
    <t>iyinoluwa</t>
  </si>
  <si>
    <t>Aladejebi</t>
  </si>
  <si>
    <t>+2348166464310</t>
  </si>
  <si>
    <t>ezakasylvanus@gmail.com</t>
  </si>
  <si>
    <t xml:space="preserve">Sylvanus </t>
  </si>
  <si>
    <t xml:space="preserve">Ezaka </t>
  </si>
  <si>
    <t>08077055050</t>
  </si>
  <si>
    <t>remisam72@gmail.com</t>
  </si>
  <si>
    <t>Remi</t>
  </si>
  <si>
    <t>08025123495</t>
  </si>
  <si>
    <t>PM,TX,FR,AA</t>
  </si>
  <si>
    <t>atakacasmir@gmail.com</t>
  </si>
  <si>
    <t>Casmir Chukwuebuka</t>
  </si>
  <si>
    <t>Ataka</t>
  </si>
  <si>
    <t>+2348165211305</t>
  </si>
  <si>
    <t>Henryonyebuchiokoye@gmail.com</t>
  </si>
  <si>
    <t xml:space="preserve">HENRY </t>
  </si>
  <si>
    <t xml:space="preserve">OKOYE </t>
  </si>
  <si>
    <t>08069507145</t>
  </si>
  <si>
    <t>faithoyekanmi8@gmail.com</t>
  </si>
  <si>
    <t xml:space="preserve">Oyekanmi </t>
  </si>
  <si>
    <t>08134776116</t>
  </si>
  <si>
    <t>Abigailolufadeji@hotmail.co.uk</t>
  </si>
  <si>
    <t xml:space="preserve">Abigail </t>
  </si>
  <si>
    <t>Olufadeji</t>
  </si>
  <si>
    <t>07960702106</t>
  </si>
  <si>
    <t>dabo4ever@gmail.com</t>
  </si>
  <si>
    <t>Tordoo</t>
  </si>
  <si>
    <t xml:space="preserve">DABO </t>
  </si>
  <si>
    <t>07030312222</t>
  </si>
  <si>
    <t>Confidenceelue@gmail.com</t>
  </si>
  <si>
    <t>Confidence</t>
  </si>
  <si>
    <t>Elue</t>
  </si>
  <si>
    <t>09076022952</t>
  </si>
  <si>
    <t>ukaireonyedikachi@gmail.com</t>
  </si>
  <si>
    <t>Onyedikachi</t>
  </si>
  <si>
    <t>Ukaire</t>
  </si>
  <si>
    <t>08091327857</t>
  </si>
  <si>
    <t>oduminike@yahoo.com</t>
  </si>
  <si>
    <t>Omowunmi</t>
  </si>
  <si>
    <t>Agunbiade</t>
  </si>
  <si>
    <t>nenginimgba@gmail.com</t>
  </si>
  <si>
    <t>Nengi</t>
  </si>
  <si>
    <t xml:space="preserve">Inimgba-Olunwa </t>
  </si>
  <si>
    <t>09052635674</t>
  </si>
  <si>
    <t xml:space="preserve">Kelechi </t>
  </si>
  <si>
    <t>victoriaugwu30@gmail.com</t>
  </si>
  <si>
    <t>07031069069</t>
  </si>
  <si>
    <t>elraj07@yahoo.com</t>
  </si>
  <si>
    <t>Muhammad Raji</t>
  </si>
  <si>
    <t>Tomiwaadeboya@hotmail.co.uk</t>
  </si>
  <si>
    <t>Ayotomiwa</t>
  </si>
  <si>
    <t xml:space="preserve">Adeboya </t>
  </si>
  <si>
    <t>+2349017231375</t>
  </si>
  <si>
    <t>Oliviaodimegwu@rocketmail.com</t>
  </si>
  <si>
    <t>Olive</t>
  </si>
  <si>
    <t xml:space="preserve">Odimegwu </t>
  </si>
  <si>
    <t>+447391296821</t>
  </si>
  <si>
    <t>benitaokolo@gmail.com</t>
  </si>
  <si>
    <t xml:space="preserve">Chioma </t>
  </si>
  <si>
    <t>Okolo</t>
  </si>
  <si>
    <t>08106510670</t>
  </si>
  <si>
    <t>omachilefriday@gmail.com</t>
  </si>
  <si>
    <t>Ida</t>
  </si>
  <si>
    <t xml:space="preserve">Omachile Friday </t>
  </si>
  <si>
    <t>08059375824</t>
  </si>
  <si>
    <t>chidinmauchep@gmail.com</t>
  </si>
  <si>
    <t>Chidinma</t>
  </si>
  <si>
    <t>+447475131813</t>
  </si>
  <si>
    <t>ajayiijinleifeoluwa@gmail.com</t>
  </si>
  <si>
    <t>Ijinleifeoluwa</t>
  </si>
  <si>
    <t>09026306312</t>
  </si>
  <si>
    <t>rainfamelogistics@gmail.com</t>
  </si>
  <si>
    <t>Oyelokiki George</t>
  </si>
  <si>
    <t>Egbedayo</t>
  </si>
  <si>
    <t>08183786449</t>
  </si>
  <si>
    <t>SBR,SBL</t>
  </si>
  <si>
    <t>Maranaigbokwe@gmail.com</t>
  </si>
  <si>
    <t>Maranna</t>
  </si>
  <si>
    <t>Igbokwe</t>
  </si>
  <si>
    <t>09098057646</t>
  </si>
  <si>
    <t>olamideadeagbo043@gmail.com</t>
  </si>
  <si>
    <t>Adeagbo</t>
  </si>
  <si>
    <t>08108865093</t>
  </si>
  <si>
    <t>adetomiwa2031@gmail.com</t>
  </si>
  <si>
    <t>Adeleke</t>
  </si>
  <si>
    <t>07038238964</t>
  </si>
  <si>
    <t xml:space="preserve">Esther23.gabriel@gmail.com </t>
  </si>
  <si>
    <t>miraclebolajijohnson@gmail.com</t>
  </si>
  <si>
    <t>Miracle</t>
  </si>
  <si>
    <t>Bolaji-Johnson</t>
  </si>
  <si>
    <t>08188900867</t>
  </si>
  <si>
    <t>excellent2092@gmail.com</t>
  </si>
  <si>
    <t>Onwuka</t>
  </si>
  <si>
    <t>+2348038923923</t>
  </si>
  <si>
    <t>RECEIVABLES LIST FOR MAR/JUN 2025</t>
  </si>
  <si>
    <t>STANDARD</t>
  </si>
  <si>
    <t xml:space="preserve">Ogagaoghene </t>
  </si>
  <si>
    <t xml:space="preserve">Odjimogho </t>
  </si>
  <si>
    <t>princeog1@gmail.com</t>
  </si>
  <si>
    <t>08150865702</t>
  </si>
  <si>
    <t>austinekachi@gmail.com</t>
  </si>
  <si>
    <t xml:space="preserve">                                                                                                                        STANDARD CLASS ONLINE</t>
  </si>
  <si>
    <t xml:space="preserve">                                                                                                                                                                  INTENSIVE CLASS ONLINE</t>
  </si>
  <si>
    <t xml:space="preserve">                                                                                                                         REVISION CLASS ONLINE</t>
  </si>
  <si>
    <t>Mar&amp;Jun 2025</t>
  </si>
  <si>
    <t>Mar/Jun 2025</t>
  </si>
  <si>
    <t xml:space="preserve"> revision DEC 2024(WEEKEND)</t>
  </si>
  <si>
    <t>Intensive lectures (MARCH. 2025)</t>
  </si>
  <si>
    <t>Intensive lectures (March 2025)</t>
  </si>
  <si>
    <t>05-Feb-2025</t>
  </si>
  <si>
    <t>06-Feb-2025</t>
  </si>
  <si>
    <t>07-Feb-2025</t>
  </si>
  <si>
    <t>08-Feb-2025</t>
  </si>
  <si>
    <t>09-Feb-2025</t>
  </si>
  <si>
    <t>NIP/PALM/oluwaranti agnes AKINOLA/Akinola Samuel B</t>
  </si>
  <si>
    <t>NIP/OPAY/OLUWADARA AYANFEOLUWA IYANDA/Iyanda Oluwadara Lecture fee for SBR and AAA</t>
  </si>
  <si>
    <t>NIP/ABN/ENIOLA AISHAT ADEWALE/TRFTuitionFRM ENIOLA AISHAT ADEWALE TO IVY LEAGUE ASSOCIATES LTD</t>
  </si>
  <si>
    <t>NIP/KUDA/NWOFIA, JESSICA CHINENYE/FINANCIAL REPORTING</t>
  </si>
  <si>
    <t>NIP/GTB/EGBEYEMI MONINUOLA ZION/March Tuition to IVY LEAGUE ASSOCIATES LTD  000013250205152532000132767699</t>
  </si>
  <si>
    <t>NIP/KUDA/ETUKUDO, DOMINIC OBO/TUTION AND REGISTRATION, OBO DOMINIC</t>
  </si>
  <si>
    <t>NIP/WBP/MARIAM OMOLADE SALAMI/Zenith Bank-Priya - Lectures &amp; past video</t>
  </si>
  <si>
    <t>:ETZ INFLOW 09FG250206122051761SPC9WT:NXG :TRFAAAFRM GBEMISOLA PRECIOUS ADELOK</t>
  </si>
  <si>
    <t>NIP//IFEOMA OBASANYA/part pay for Dip IFRS program</t>
  </si>
  <si>
    <t>:ETZ INFLOW 09FG2502061646378307YP3S2:NXG :TRFFRM SIMBIAH OLUWAFUNKE SANUTHSAL</t>
  </si>
  <si>
    <t>NIP/ROLEZ/Transfer/RightCard Payment Services Limited/Tr/AT5 MFDS29220250206165402198836TGHVCB</t>
  </si>
  <si>
    <t>NIP/STBC/CHINENYE WINIFRED OBI/AFM LECTURES</t>
  </si>
  <si>
    <t>NIP/STBC/ABIDEMI ABISOLA ODUKOYA/ACCA Class-PM ABIDEM</t>
  </si>
  <si>
    <t>NIP/UBA/AKINRINOLA HANNAH OLUWABUKOLA/MOB/UTO/IVY LEAGUE ASS/part payment /28537443136</t>
  </si>
  <si>
    <t>NIP/PALM/ANUOLUWAPO OLAMILEKAN NAFIU/Olayinka lecture fee</t>
  </si>
  <si>
    <t>:ETZ INFLOW 09FG250208090027854NOHL3M:NXG :TRFFR TUITIONFRM JAYNEFRANCES NNEKA</t>
  </si>
  <si>
    <t>NIP/FBN/ADEYELE OPEYEMI OLUFUNMILAYO/FBNMOBILE IVY LEAGUE ASSOCIATES LTD/FINANCIAL ACCOUNTING CLASS</t>
  </si>
  <si>
    <t>NIP/GTB/OLORUNTOBA FAVOUR J/ACCA AFM Tutorial Fee to IVY LEAGUE ASSOCIATES LTD  0000132502081543500001391891</t>
  </si>
  <si>
    <t>NIP/GTB/OJO  MUIDEEN ABIMBOLA/NIP Transfer to IVY LEAGUE ASSOCIATES LTD  000013250208225502000140043247</t>
  </si>
  <si>
    <t>:ETZ INFLOW 09FG250209062457213LWPBH4:TRANSFER FROM OLUWAYEMISI EUNICE OLAYEMI</t>
  </si>
  <si>
    <t>NIP/UBA/KOLAWOLE BUSAYO ELIZABETH/MOB/UTO/IVY LEAGUE ASS/MA exam/28505833312</t>
  </si>
  <si>
    <t>NIP/UBA/BOLUWATIFE FADEKE IDOWU/MOB/UTO/IVY LEAGUE ASS/MA CBE exam/28536660021</t>
  </si>
  <si>
    <t>CIP/CR//AT132_TRF|2MPT3qhud|1886681047081304064-AT132_TRF|2MPT3qhud|1886681047081304064-payment for CBL exam AT132_TRF|-OBODO</t>
  </si>
  <si>
    <t>Etranzact Transfer 002336570367 NXG TRFPM STANDARD CLASS AND REVISIONFR 874224 09FG250204110039244F2Y4SW627749*********0000</t>
  </si>
  <si>
    <t>Electronic Money Transfer Levy Electronic Money Transfer Levy - 04-02-2025</t>
  </si>
  <si>
    <t>TRANSFER BETWEEN CUSTOMERS 100026250205004312000049498466-TRANSFER FROM MAYOWA ADEYINA (TUITION FOR FR AA F M) -100026-MAYOWA ADEYINA</t>
  </si>
  <si>
    <t>TRANSFER BETWEEN CUSTOMERS 000003250205114521003747784612-APPDIP IFR TO GTBANK PLC IVY LEAGUE ASSOCIATES LI MITED-214-ONATOYE OPEYEMI EMMANUEL</t>
  </si>
  <si>
    <t>TRANSFER BETWEEN CUSTOMERS VIA GTWORLD FROM ODEY FAUSTINA, OKUKWE TO IVY LEAGUE ASSOCIATES LIMITED</t>
  </si>
  <si>
    <t>TRANSFER BETWEEN CUSTOMERS VIA USSD GTBANK TRANSFER FROM AWOLEYE ABEEBAT DAMILOLA TO IVY LEAGUE ASSOCIATESLIMITED</t>
  </si>
  <si>
    <t>Electronic Money Transfer Levy Electronic Money Transfer Levy - 05-02-2025</t>
  </si>
  <si>
    <t>TRANSFER BETWEEN CUSTOMERS 090267250206141948392004176486-THE -090267-ADEBAYO, OLUWASEMILOBA SAMSON .</t>
  </si>
  <si>
    <t>TRANSFER BETWEEN CUSTOMERS 000027250206212543033432328570-5648205973 FT MB ACCA SBR IVY LEAGUE ASSOCIATES L IMITED-103-UKWADINAMORPETERNWACHUKWU</t>
  </si>
  <si>
    <t>Electronic Money Transfer Levy Electronic Money Transfer Levy - 06-02-2025</t>
  </si>
  <si>
    <t>TRANSFER BETWEEN CUSTOMERS VIA GTWORLD AFM JUNE 2025 EXAM FROM AKINMOLADUN FOLUKE OLAMIPOSI TO IVY LEAGUEASSOCIATES LIMITED</t>
  </si>
  <si>
    <t>TRANSFER BETWEEN CUSTOMERS VIA GTWORLD FROM CHIME, CHIMALUME PATRICIA TO IVY LEAGUE ASSOCIATES LIMITED</t>
  </si>
  <si>
    <t>Electronic Money Transfer Levy Electronic Money Transfer Levy - 08-02-2025</t>
  </si>
  <si>
    <t>TRANSFER BETWEEN CUSTOMERS VIA GTWORLD SBL JUNE TUITION FROM ESSIEN, SAMUEL AUGUSTINE TO IVY LEAGUE ASSOCIATES LIMITED</t>
  </si>
  <si>
    <t>Electronic Money Transfer Levy Electronic Money Transfer Levy - 09-02-2025</t>
  </si>
  <si>
    <t xml:space="preserve">Akinola </t>
  </si>
  <si>
    <t>jamesunyime@gmail.com</t>
  </si>
  <si>
    <t xml:space="preserve">Unyime </t>
  </si>
  <si>
    <t xml:space="preserve">James </t>
  </si>
  <si>
    <t>08028132472</t>
  </si>
  <si>
    <t>ayanfedara58@gmail.com</t>
  </si>
  <si>
    <t>Iyanda</t>
  </si>
  <si>
    <t>08035111527</t>
  </si>
  <si>
    <t>Eniola</t>
  </si>
  <si>
    <t>Adewale</t>
  </si>
  <si>
    <t>Aishatdewale6@gmail.com</t>
  </si>
  <si>
    <t>08183080692</t>
  </si>
  <si>
    <t>BT,MA,FA,CBL</t>
  </si>
  <si>
    <t>nenyelawrencee@gmail.com</t>
  </si>
  <si>
    <t xml:space="preserve">Jessica </t>
  </si>
  <si>
    <t>Nwofia</t>
  </si>
  <si>
    <t>08163912321</t>
  </si>
  <si>
    <t>megbeyemi@hotmail.co.uk</t>
  </si>
  <si>
    <t xml:space="preserve">Moninuola </t>
  </si>
  <si>
    <t xml:space="preserve">Egbeyemi </t>
  </si>
  <si>
    <t>+447830908808</t>
  </si>
  <si>
    <t>Obodominic@gmail.com</t>
  </si>
  <si>
    <t>Obo</t>
  </si>
  <si>
    <t xml:space="preserve">Etukudo </t>
  </si>
  <si>
    <t>08149925384</t>
  </si>
  <si>
    <t>priya.babu@live.com</t>
  </si>
  <si>
    <t>Priya</t>
  </si>
  <si>
    <t>Babu</t>
  </si>
  <si>
    <t>00447451459719</t>
  </si>
  <si>
    <t>Obasanya</t>
  </si>
  <si>
    <t>salmansimbiah@gmail.com</t>
  </si>
  <si>
    <t>Simbiat</t>
  </si>
  <si>
    <t>Salman</t>
  </si>
  <si>
    <t>08033626928</t>
  </si>
  <si>
    <t>abidemiabisola@gmail.com</t>
  </si>
  <si>
    <t>Abidemi</t>
  </si>
  <si>
    <t>Odukoya</t>
  </si>
  <si>
    <t>08165470594</t>
  </si>
  <si>
    <t>akinrinolahannah@gmail.com</t>
  </si>
  <si>
    <t xml:space="preserve">Hannah </t>
  </si>
  <si>
    <t xml:space="preserve">Akinrinola </t>
  </si>
  <si>
    <t>08104151740</t>
  </si>
  <si>
    <t xml:space="preserve">Olayinka </t>
  </si>
  <si>
    <t>Nafiu</t>
  </si>
  <si>
    <t>Jaynenneka@yahoo.com</t>
  </si>
  <si>
    <t>Jayne</t>
  </si>
  <si>
    <t xml:space="preserve">Chiedu </t>
  </si>
  <si>
    <t>09012852773</t>
  </si>
  <si>
    <t>adeyele.opeyemi@gmail.com</t>
  </si>
  <si>
    <t>Opeyemi</t>
  </si>
  <si>
    <t>Adeyele</t>
  </si>
  <si>
    <t>08039148879</t>
  </si>
  <si>
    <t>favourtoloruntoba@gmail.com</t>
  </si>
  <si>
    <t>Oloruntoba</t>
  </si>
  <si>
    <t>08166886646</t>
  </si>
  <si>
    <t>Oluwayemisi</t>
  </si>
  <si>
    <t>mayowa2013mms@gmail.com</t>
  </si>
  <si>
    <t>MAYOWA ANUOLUWAPO</t>
  </si>
  <si>
    <t>ADEYINA</t>
  </si>
  <si>
    <t>FR,AA,FM</t>
  </si>
  <si>
    <t>Onatoye</t>
  </si>
  <si>
    <t>faustina.odey@yahoo.com</t>
  </si>
  <si>
    <t>Faustina</t>
  </si>
  <si>
    <t xml:space="preserve">Ajulo </t>
  </si>
  <si>
    <t>07030552080</t>
  </si>
  <si>
    <t>g_abeebat@ymail.com</t>
  </si>
  <si>
    <t>Abeebat</t>
  </si>
  <si>
    <t>Gbolarumi</t>
  </si>
  <si>
    <t>08037557714</t>
  </si>
  <si>
    <t>soluwasemiloba@gmail.com</t>
  </si>
  <si>
    <t>08145422472</t>
  </si>
  <si>
    <t>ukwadinamorpeter202@gmail.com</t>
  </si>
  <si>
    <t>Peter</t>
  </si>
  <si>
    <t>Ukwadinamor</t>
  </si>
  <si>
    <t>08132475886</t>
  </si>
  <si>
    <t xml:space="preserve">Ola4jc@gmail.com </t>
  </si>
  <si>
    <t xml:space="preserve">Foluke </t>
  </si>
  <si>
    <t xml:space="preserve">Akinmoladun </t>
  </si>
  <si>
    <t>08186691813</t>
  </si>
  <si>
    <t>chimalumechime@gmail.com</t>
  </si>
  <si>
    <t>Chimalume</t>
  </si>
  <si>
    <t>Chime</t>
  </si>
  <si>
    <t>08085030829</t>
  </si>
  <si>
    <t>psamyel@gmail.com</t>
  </si>
  <si>
    <t xml:space="preserve">Essien </t>
  </si>
  <si>
    <t>08137822122</t>
  </si>
  <si>
    <t>TX,PM</t>
  </si>
  <si>
    <t xml:space="preserve">Chineloma </t>
  </si>
  <si>
    <t>abimbolaoluwatobiloba@gmail.com</t>
  </si>
  <si>
    <t>Mobola</t>
  </si>
  <si>
    <t>08165814898</t>
  </si>
  <si>
    <t>rotimialli@yahoo.com</t>
  </si>
  <si>
    <t>OVERPAYMENT</t>
  </si>
  <si>
    <t>aafamekene@gmail.com</t>
  </si>
  <si>
    <t xml:space="preserve">Ekene </t>
  </si>
  <si>
    <t>Afam</t>
  </si>
  <si>
    <t>08106935205</t>
  </si>
  <si>
    <t>SBL,SBR,AAA,ATX</t>
  </si>
  <si>
    <t>Kareemaholawal@gmail.com</t>
  </si>
  <si>
    <t>08083265403</t>
  </si>
  <si>
    <t xml:space="preserve">Ubarafaith16@gmail.com </t>
  </si>
  <si>
    <t>08148040822</t>
  </si>
  <si>
    <t>arit.uquah91@gmail.com</t>
  </si>
  <si>
    <t>+2348065458680</t>
  </si>
  <si>
    <t>Melvinohaeri@gmail.com</t>
  </si>
  <si>
    <t>08060687190</t>
  </si>
  <si>
    <t>samuel.akinola02@gmail.com</t>
  </si>
  <si>
    <t>ifobasanya@gmail.com</t>
  </si>
  <si>
    <t>olayimikaesther112@gmail.com</t>
  </si>
  <si>
    <t>Male</t>
  </si>
  <si>
    <t>Returning</t>
  </si>
  <si>
    <t xml:space="preserve">Timilehin </t>
  </si>
  <si>
    <t>Akinbowale</t>
  </si>
  <si>
    <t>samakinbowale0@gmail.com</t>
  </si>
  <si>
    <t xml:space="preserve">Toluwanimi </t>
  </si>
  <si>
    <t xml:space="preserve">Olaoni </t>
  </si>
  <si>
    <t>Female</t>
  </si>
  <si>
    <t>olaonitoluwa@gmail.com</t>
  </si>
  <si>
    <t xml:space="preserve"> Taiwo Oluwatumininu</t>
  </si>
  <si>
    <t>Badejo</t>
  </si>
  <si>
    <t>badejo.oluwatumininu@ivyleaguenigeria.com</t>
  </si>
  <si>
    <t>jennifer.omage@ivyleaguenigeria.com</t>
  </si>
  <si>
    <t xml:space="preserve">Jennifer </t>
  </si>
  <si>
    <t xml:space="preserve"> Victoria </t>
  </si>
  <si>
    <t>kikelomojanet@icloud.com</t>
  </si>
  <si>
    <t xml:space="preserve">Kikelomo Janet </t>
  </si>
  <si>
    <t>kolawoleoluwabusayomi@gmail.com</t>
  </si>
  <si>
    <t xml:space="preserve">Busayo </t>
  </si>
  <si>
    <t>Kolawole</t>
  </si>
  <si>
    <t>New students</t>
  </si>
  <si>
    <t>Leticia.Aghaibe@ivyleaguenigeria.com</t>
  </si>
  <si>
    <t xml:space="preserve">Leticia </t>
  </si>
  <si>
    <t>falopedanieljr@gmail.com</t>
  </si>
  <si>
    <t xml:space="preserve">Williams </t>
  </si>
  <si>
    <t xml:space="preserve">Falope </t>
  </si>
  <si>
    <t>Rachael.Ebo@ivyleaguenigeria.com</t>
  </si>
  <si>
    <t xml:space="preserve">Rachael </t>
  </si>
  <si>
    <t>Ebo</t>
  </si>
  <si>
    <t>oluwamayowa.ayodele@ivyleaguenigeria.com</t>
  </si>
  <si>
    <t xml:space="preserve"> Oluwamayowa Zacchaeus</t>
  </si>
  <si>
    <t>Ayodele</t>
  </si>
  <si>
    <t>olawale.buraimoh@ivyleaguenigeria.com</t>
  </si>
  <si>
    <t>BURAIMOH</t>
  </si>
  <si>
    <t>segun01samuel@gmail.com</t>
  </si>
  <si>
    <t>felmakina@yahoo.co.uk</t>
  </si>
  <si>
    <t xml:space="preserve"> MAKINDE</t>
  </si>
  <si>
    <t>Ebere.Azubuike@ivyleaguenigeria.com</t>
  </si>
  <si>
    <t xml:space="preserve">Ebere </t>
  </si>
  <si>
    <t xml:space="preserve">Azubuike </t>
  </si>
  <si>
    <t>mercyfagbamigbe@gmail.com</t>
  </si>
  <si>
    <t xml:space="preserve"> Olamide Mercy</t>
  </si>
  <si>
    <t>Fagbamigbe</t>
  </si>
  <si>
    <t>michael.ogunkola@ivyleaguenigeria.com</t>
  </si>
  <si>
    <t xml:space="preserve">Michael </t>
  </si>
  <si>
    <t>Ogunkola</t>
  </si>
  <si>
    <t>justtmaleek@gmail.com</t>
  </si>
  <si>
    <t xml:space="preserve">Abdulmalik </t>
  </si>
  <si>
    <t>Folami</t>
  </si>
  <si>
    <t>preciousokuwa@ivyleaguenigeria.com</t>
  </si>
  <si>
    <t>Okuwa</t>
  </si>
  <si>
    <t xml:space="preserve"> Precious </t>
  </si>
  <si>
    <t>Ayanfeoluwa</t>
  </si>
  <si>
    <t>DIPIFR</t>
  </si>
  <si>
    <t xml:space="preserve">MARY OLUWASEUN </t>
  </si>
  <si>
    <t>10-Feb-2025</t>
  </si>
  <si>
    <t>NIP/GTB/LAWAL ESTHER TEMITAYO/AFM lectures june to IVY LEAGUE ASSOCIATES LTD  000013250210080735000141794890</t>
  </si>
  <si>
    <t>NIP/UBA/ABDULKADIR HENRY IBRAHIM/MOB/UTO/IVY LEAGUE ASS/reg and tuition/28605449144</t>
  </si>
  <si>
    <t>NIP/FBN/AKINBOYEWA ABIMBOLA DOYIN/FBNMOBILE IVY LEAGUE ASSOCIATES LTD/TUITION AND REGISTRATION  FA  MA</t>
  </si>
  <si>
    <t>NIP/GTB/ALUKO OLASUMBO MARILYN MODUPE/Aluko Praisel ACCA MA And BT to IVY LEAGUE ASSOCIATES LTD -  CBE  00001325021017</t>
  </si>
  <si>
    <t>TRANSFER BETWEEN CUSTOMERS VIA GTWORLD PAYMENT FOR JUNE 2025 STANDARD LECTURE PLUS REVISI FROM JUWETO EDIRIN EILEEN TO IVY LEAGUE ASSOCIATES LIMITED</t>
  </si>
  <si>
    <t>TRANSFER BETWEEN CUSTOMERS VIA GTWORLD BALANCE OF TUTORIAL FROM ILESANMI ADEOLA MICHAEL TO IVY LEAGUE ASSOCIATES LIMITED</t>
  </si>
  <si>
    <t>Electronic Money Transfer Levy Electronic Money Transfer Levy - 10-02-2025</t>
  </si>
  <si>
    <t>Abiodunesther14@yahoo.com</t>
  </si>
  <si>
    <t>Khadreeyibrahim@gmail.com</t>
  </si>
  <si>
    <t>Abdulkadir Henry</t>
  </si>
  <si>
    <t>dakinboyewa@gmail.com</t>
  </si>
  <si>
    <t>Abimbola Doyin</t>
  </si>
  <si>
    <t>Akinboyewa</t>
  </si>
  <si>
    <t>08090777576</t>
  </si>
  <si>
    <t>edirinjuweto@yahoo.co.uk</t>
  </si>
  <si>
    <t xml:space="preserve">Edirin </t>
  </si>
  <si>
    <t xml:space="preserve">Juweto </t>
  </si>
  <si>
    <t>+447875680679</t>
  </si>
  <si>
    <t>Loveth</t>
  </si>
  <si>
    <t>Onuora</t>
  </si>
  <si>
    <t>AAA, SBR</t>
  </si>
  <si>
    <t>zakienche@gmail.com</t>
  </si>
  <si>
    <t xml:space="preserve">Zakie </t>
  </si>
  <si>
    <t>Nche</t>
  </si>
  <si>
    <t>+4407712117477</t>
  </si>
  <si>
    <t>Miss.</t>
  </si>
  <si>
    <t xml:space="preserve">5A Atlantic Boulevard, Ocean bay estate, Orchid road, Lekki , Lagos state </t>
  </si>
  <si>
    <t>Fully/Self employed</t>
  </si>
  <si>
    <t>New Student</t>
  </si>
  <si>
    <t>Business  and Technology (BT), Management Accounting (MA), Financial Accounting (FA)</t>
  </si>
  <si>
    <t>Yes, I have made payment</t>
  </si>
  <si>
    <t>GT Bank</t>
  </si>
  <si>
    <t>Mobile or Internet Transfer</t>
  </si>
  <si>
    <t>Maybe</t>
  </si>
  <si>
    <t>Agreed</t>
  </si>
  <si>
    <t>I AGREE</t>
  </si>
  <si>
    <t xml:space="preserve">9 parkside estate, Rutland road, E9 7JU </t>
  </si>
  <si>
    <t>Financial Reporting (FR)</t>
  </si>
  <si>
    <t>Zenith Bank</t>
  </si>
  <si>
    <t>No</t>
  </si>
  <si>
    <t>Friends</t>
  </si>
  <si>
    <t>Esther Taiwo+44 7506 125116</t>
  </si>
  <si>
    <t>otitojutemitope18@gmail.com</t>
  </si>
  <si>
    <t>Mrs.</t>
  </si>
  <si>
    <t>24 Oke Anu Street Idimu Lagos</t>
  </si>
  <si>
    <t>Advanced Taxation (ATX)</t>
  </si>
  <si>
    <t>07365830726</t>
  </si>
  <si>
    <t>Lagos</t>
  </si>
  <si>
    <t>https://drive.google.com/open?id=1FbVA34hN6Xg0Qyh3wmiyJrzcFvHmZeV3</t>
  </si>
  <si>
    <t>Advanced Taxation (ATX), Advanced Audit and Assurance (AAA)</t>
  </si>
  <si>
    <t>Mr.</t>
  </si>
  <si>
    <t>Bankole Street, Pedro, Lagos</t>
  </si>
  <si>
    <t>https://drive.google.com/open?id=1XcVb4rCwNsqjHGAYa0mo86CwQ_tvDGZX</t>
  </si>
  <si>
    <t>Returning Student</t>
  </si>
  <si>
    <t>Advanced Financial Management (AFM), Advanced Performance Management (APM)</t>
  </si>
  <si>
    <t>Yes</t>
  </si>
  <si>
    <t>Afolake Oni-Oluwaseun</t>
  </si>
  <si>
    <t>1 Mojoyinola Street, Bariga, Lagos</t>
  </si>
  <si>
    <t>https://drive.google.com/open?id=17vioP_q9JVD9S8NKDIvb_4DFzAkCTrMf</t>
  </si>
  <si>
    <t>Strategic Business Reporting (SBR)</t>
  </si>
  <si>
    <t>Mr. Omore Babalola</t>
  </si>
  <si>
    <t>Thomas estate Ajah</t>
  </si>
  <si>
    <t>https://drive.google.com/open?id=1hKoVMdOmFOFsk4cFhGAfUj2_S2IFdS78</t>
  </si>
  <si>
    <t>Strategic Business Reporting (SBR), Advanced Financial Management (AFM)</t>
  </si>
  <si>
    <t>Nil</t>
  </si>
  <si>
    <t>olamidesbosede@gmail.com</t>
  </si>
  <si>
    <t>25 Mariavilla Way Maynooth, Kildare, Ireland. W23W6AC</t>
  </si>
  <si>
    <t>https://drive.google.com/open?id=1f64Anq68UiMCdAzYHID4BBwxjyJzmtMo</t>
  </si>
  <si>
    <t>Performance Management (PM)</t>
  </si>
  <si>
    <t>Chikamso</t>
  </si>
  <si>
    <t>Ilorin</t>
  </si>
  <si>
    <t>https://drive.google.com/open?id=1UI2383lUO57eQAfSQ8p3ZJFbKruSHZ1Q</t>
  </si>
  <si>
    <t>Our social media platforms</t>
  </si>
  <si>
    <t>https://drive.google.com/open?id=1_nVPLIY0_UI1z2SX7ZgsDviCkYKUGmPP</t>
  </si>
  <si>
    <t>Taxation (TX)</t>
  </si>
  <si>
    <t>Deferred from last diet</t>
  </si>
  <si>
    <t>Higher ground estate Sangotedo lagos,Eti-osa</t>
  </si>
  <si>
    <t>Performance Management (PM), Financial Reporting (FR)</t>
  </si>
  <si>
    <t>Charles +234 815 323 1046</t>
  </si>
  <si>
    <t>Oke-ela, ilaro</t>
  </si>
  <si>
    <t>https://drive.google.com/open?id=1i5N5BIomNS0ZuEIAFGbeYHMcJDg2FcOt</t>
  </si>
  <si>
    <t>jarikrevictor21@gmail.com</t>
  </si>
  <si>
    <t xml:space="preserve">G-Close Home Foundation Estate Lasu Isheri Lagos </t>
  </si>
  <si>
    <t>https://drive.google.com/open?id=1-9h2Qt7XKt-r-Sy4UKK12x5mkukCpkJ_</t>
  </si>
  <si>
    <t>Strategic Business Reporting (SBR), Advanced Audit and Assurance (AAA)</t>
  </si>
  <si>
    <t xml:space="preserve">No 8 Alake Onielere </t>
  </si>
  <si>
    <t>https://drive.google.com/open?id=1khqVIZnKeR6Ft-1C7yIsoa9PjGRIPdsn</t>
  </si>
  <si>
    <t>Strategic Business Leader (SBL)</t>
  </si>
  <si>
    <t xml:space="preserve">5 EFON ALAYE STREET, SHOMOLU  LAGOS </t>
  </si>
  <si>
    <t>https://drive.google.com/open?id=1XBnn39DyXm0n-LhGn1B_I_okwTnCfy4v</t>
  </si>
  <si>
    <t>Audit and Assurance (AA), Financial Management (FM)</t>
  </si>
  <si>
    <t>olamideadeola350@gmail.com</t>
  </si>
  <si>
    <t>Fola Agoro, Yaba, Lagos</t>
  </si>
  <si>
    <t>https://drive.google.com/open?id=1_DJPobuNwng_0opf1QyDaCyIzSZmALeP</t>
  </si>
  <si>
    <t>Strategic Business Leader (SBL), Strategic Business Reporting (SBR)</t>
  </si>
  <si>
    <t xml:space="preserve">Not applicable </t>
  </si>
  <si>
    <t>Tinumola Estate, Osogbo, Osun State</t>
  </si>
  <si>
    <t>https://drive.google.com/open?id=1l3FDKpK4fu4DSFOp4RBAVZZaaZx7lLKT</t>
  </si>
  <si>
    <t>Advanced Financial Management (AFM)</t>
  </si>
  <si>
    <t xml:space="preserve">11 orimolade crescent akora villas adeniyi jonnes Ikeja Lagos </t>
  </si>
  <si>
    <t>https://drive.google.com/open?id=1iSysnJtEUGDemby0lR7-s9GQUbsJs72y</t>
  </si>
  <si>
    <t>18, Patience Street, Ebute Meta (west), Lagos</t>
  </si>
  <si>
    <t>https://drive.google.com/open?id=1oY8MFgKPx-yiKZ6hCKP-uaTr39B1sjKc</t>
  </si>
  <si>
    <t>Graduate expecting to join the workforce</t>
  </si>
  <si>
    <t>Financial Accounting (FA)</t>
  </si>
  <si>
    <t>No, I am yet to make payment</t>
  </si>
  <si>
    <t>Dada Jesutofunmi</t>
  </si>
  <si>
    <t xml:space="preserve">12, Dele Olaleye Crescent Ona-ara Ipaja Lagos </t>
  </si>
  <si>
    <t>https://drive.google.com/open?id=1a8zWfGa3nkAMdHO3EFrajzlh4FWKdR8f</t>
  </si>
  <si>
    <t>Strategic Business Reporting (SBR), Advanced Taxation (ATX)</t>
  </si>
  <si>
    <t xml:space="preserve">Flat 3a Bethel Gardens Iponri Surulere Lagos </t>
  </si>
  <si>
    <t>https://drive.google.com/open?id=1C010y9wDM4wJ2-iJ4BwshPGYlE12Kb18</t>
  </si>
  <si>
    <t>Opic Estate, Agbara Ogun state</t>
  </si>
  <si>
    <t>https://drive.google.com/open?id=1AYTfMPu8NTjP4GMCVcDebW7mJjziUiLG</t>
  </si>
  <si>
    <t>Audit and Assurance (AA)</t>
  </si>
  <si>
    <t>None</t>
  </si>
  <si>
    <t>osoyemim@gmail.com</t>
  </si>
  <si>
    <t xml:space="preserve">Lagos </t>
  </si>
  <si>
    <t>https://drive.google.com/open?id=1NDO54zg-7mruFv5bNMAd92InL4vNpsgR</t>
  </si>
  <si>
    <t>Audit and Assurance (AA), Strategic Business Reporting (SBR)</t>
  </si>
  <si>
    <t>mfijabi@outlook.com</t>
  </si>
  <si>
    <t>107b Ojo Road Ajegunle</t>
  </si>
  <si>
    <t>https://drive.google.com/open?id=13LHpTX5UihixcF3sQl42Sp6hVJ8tH4g3</t>
  </si>
  <si>
    <t>Management Accounting (MA)</t>
  </si>
  <si>
    <t>Kristen +234 813 461 1996</t>
  </si>
  <si>
    <t>lawrenceraphael1406@gmail.com</t>
  </si>
  <si>
    <t xml:space="preserve">Obafemi Awolowo University </t>
  </si>
  <si>
    <t>https://drive.google.com/open?id=1EBUg158StExycWi9xqheFhAk6zPF7Lpj</t>
  </si>
  <si>
    <t>Undergraduate</t>
  </si>
  <si>
    <t>Kehinde poopola ( +234 907 671 4658)</t>
  </si>
  <si>
    <t>Flat 28 Southhouse, Gillingham Gate Road, Gillingham, Kent, United Kingdom. ME4 4RS</t>
  </si>
  <si>
    <t>https://drive.google.com/open?id=1PyChcWlSLsYqfqQut0aobRpQopaayQ8-</t>
  </si>
  <si>
    <t>+4407437 729144</t>
  </si>
  <si>
    <t xml:space="preserve">66, gra Road sabo sagamu ogun state </t>
  </si>
  <si>
    <t>https://drive.google.com/open?id=1Mc7WZofTviPP3fldSDyssmE0j2jblSkH</t>
  </si>
  <si>
    <t>Apartment 4, 24 Goodiers Drive, M5 3QS</t>
  </si>
  <si>
    <t>https://drive.google.com/open?id=1SwUr2R1JEBx0s4CVYhvGchuZWXHSQTKi</t>
  </si>
  <si>
    <t>Obinna Usulor</t>
  </si>
  <si>
    <t>kenechukwuagundu001@gmail.com</t>
  </si>
  <si>
    <t>Kenechukwuagundu001@gmail.com</t>
  </si>
  <si>
    <t xml:space="preserve">Chialuzuo Kenechukwu </t>
  </si>
  <si>
    <t>Ikechukwu-Agundu</t>
  </si>
  <si>
    <t>08139200288</t>
  </si>
  <si>
    <t>House17, 21 road, W close, Festac town Lagos</t>
  </si>
  <si>
    <t>https://drive.google.com/open?id=1uvZaEKeEt39N3vAuD11dKuter2lKHOaa</t>
  </si>
  <si>
    <t>Performance Management (PM), Financial Management (FM)</t>
  </si>
  <si>
    <t>I wasn’t referred by a friend</t>
  </si>
  <si>
    <t>01 alaba close, off olufemi ojo street. Olowora, Lagos</t>
  </si>
  <si>
    <t>https://drive.google.com/open?id=1z1F9Wdjt3IpWnVIawlr_sqMW-E02fwQJ</t>
  </si>
  <si>
    <t>21 Layi Adesiyan Street Parakin Ile-Ife</t>
  </si>
  <si>
    <t>https://drive.google.com/open?id=1Q0ztsGdYmTeK88fWSyq6NMJP8QPeVD9K</t>
  </si>
  <si>
    <t>omowumijayeoba@gmail.com</t>
  </si>
  <si>
    <t>Abisayo.jayeoba@gmail.com</t>
  </si>
  <si>
    <t>https://drive.google.com/open?id=19nzia_WLEsxrNUfI1E-ojEVqQzdKkRjP</t>
  </si>
  <si>
    <t>139, The Hides, Harlow, CM20 3QR</t>
  </si>
  <si>
    <t>https://drive.google.com/open?id=10iJ78CUpHvzQvWE3qXI7ntE8D3y1accL</t>
  </si>
  <si>
    <t>Dibden Road, Bristol. BS16 6UD</t>
  </si>
  <si>
    <t>https://drive.google.com/open?id=1__t8huavIVK9RoofCIzvaWN_7ondxj8J</t>
  </si>
  <si>
    <t>N/a</t>
  </si>
  <si>
    <t xml:space="preserve">12 Oyelola Street, Anifowoshe, Ikeja </t>
  </si>
  <si>
    <t>https://drive.google.com/open?id=1th7JeuidW7QJzNBfJM-MD5DfS9hqCLTa</t>
  </si>
  <si>
    <t>-</t>
  </si>
  <si>
    <t>Disagreed</t>
  </si>
  <si>
    <t xml:space="preserve">3a Karimu Kotun Street Victoria Island </t>
  </si>
  <si>
    <t>https://drive.google.com/open?id=1KsHUlChpFeLiwC2vg7qS2dInE9IvOtw3, https://drive.google.com/open?id=1gW_OjiulOgHj7JwTsGqCP5TNC6ReZif_</t>
  </si>
  <si>
    <t>Corporate and Business Law (LW), Financial Management (FM)</t>
  </si>
  <si>
    <t>oluebubenneka25@gmail.com</t>
  </si>
  <si>
    <t>Ezeani</t>
  </si>
  <si>
    <t>81 Withywood drive Malinslee Telford</t>
  </si>
  <si>
    <t>https://drive.google.com/open?id=134whw3DcV6HDaiZ0102iSogvd8OBSRim</t>
  </si>
  <si>
    <t>Chiamaka Ezenwa</t>
  </si>
  <si>
    <t>promiseachimugu@gmail.com</t>
  </si>
  <si>
    <t>No 14 Alhaji Auwal street Ado, Karu, Abuja</t>
  </si>
  <si>
    <t>https://drive.google.com/open?id=1sCggEuEbUd3WW6cMS6G-UNgTn4WQEXSw</t>
  </si>
  <si>
    <t>Cash Deposit</t>
  </si>
  <si>
    <t xml:space="preserve">27 Okachukwu Eke street, Port Harcourt </t>
  </si>
  <si>
    <t>https://drive.google.com/open?id=1BgEOHROTAV3lFwsbCCDpOMEbjeBzYWqc</t>
  </si>
  <si>
    <t>Performance Management (PM), Taxation (TX)</t>
  </si>
  <si>
    <t>ugwuchikadesmond@gmail.com</t>
  </si>
  <si>
    <t xml:space="preserve">25A London Road,  Gloucester-United Kingdom </t>
  </si>
  <si>
    <t>https://drive.google.com/open?id=10ZsP75W3q78hbF3ECQtJ3vEl_4CjZeC7</t>
  </si>
  <si>
    <t>2 alara street sabo yaba</t>
  </si>
  <si>
    <t>https://drive.google.com/open?id=1H5cnzN20rGcxN2kaR_-BD6f2Sa57JCQ2</t>
  </si>
  <si>
    <t xml:space="preserve">No referral </t>
  </si>
  <si>
    <t>euniceifeoluwa8@gmail.com</t>
  </si>
  <si>
    <t xml:space="preserve">15 Oladipo Banjo Street Okeira Ogba Lagos </t>
  </si>
  <si>
    <t>https://drive.google.com/open?id=1m7MmiMha_BPkJnsrO6IldE70ByZAslfd</t>
  </si>
  <si>
    <t>Performance Management (PM), Taxation (TX), Financial Reporting (FR)</t>
  </si>
  <si>
    <t xml:space="preserve">No 2 Phil Nwachukwu crescent Megabond Villa estate Gwarimpa Abuja </t>
  </si>
  <si>
    <t>https://drive.google.com/open?id=1n0-alzEtJ_MyBOjo1lAbS0ftlh4tXe1Z</t>
  </si>
  <si>
    <t>Strategic Business Reporting (SBR), Advanced Performance Management (APM)</t>
  </si>
  <si>
    <t>18 Norbury Close London SW16 3ND</t>
  </si>
  <si>
    <t>https://drive.google.com/open?id=1HA4IOj-30sK0eP2Zf-SK8ujTZksAx9ps</t>
  </si>
  <si>
    <t>oluwakemikassem@gmail.com</t>
  </si>
  <si>
    <t>22 Pedro Street Iwaya, Yaba</t>
  </si>
  <si>
    <t>https://drive.google.com/open?id=1nTz5sq8TVlMCPNjuzWhamOlmXQ7dHPGU</t>
  </si>
  <si>
    <t>Kafilat Owokoniran</t>
  </si>
  <si>
    <t>Emsywise Pharmacy, BIU Complex, opp. Uniben Main gate, Benin City, Edo State</t>
  </si>
  <si>
    <t>https://drive.google.com/open?id=18hgvrn8JnxYo-0OIhjIg6oWgTtJE6Gzk</t>
  </si>
  <si>
    <t>Nill</t>
  </si>
  <si>
    <t>16 Folarin street, Lagos</t>
  </si>
  <si>
    <t>https://drive.google.com/open?id=17Gcy-nrR1F3_glqWaCsQUNa8p4Hi42p-</t>
  </si>
  <si>
    <t xml:space="preserve">133 Walakker, 1446GE Purmerend, Netherlands </t>
  </si>
  <si>
    <t>https://drive.google.com/open?id=1NziyiimhzUDdiK2AiRUDTsQXG6XxhjUC</t>
  </si>
  <si>
    <t>Advanced Audit and Assurance (AAA)</t>
  </si>
  <si>
    <t>Na</t>
  </si>
  <si>
    <t>Ikorodu</t>
  </si>
  <si>
    <t>https://drive.google.com/open?id=1oyacNiyqwJWFZ9rn4uJcHzzj-H2h7Pha</t>
  </si>
  <si>
    <t>Taxation (TX), Audit and Assurance (AA), Financial Management (FM), Strategic Business Reporting (SBR)</t>
  </si>
  <si>
    <t>I am a sponsored students</t>
  </si>
  <si>
    <t>Sponsored by my firm</t>
  </si>
  <si>
    <t>IBUKUN +2347036401482</t>
  </si>
  <si>
    <t>14 AKANBI DANMOLA STREET
OFF RIBADU ROAD</t>
  </si>
  <si>
    <t>https://drive.google.com/open?id=1sMCrDVlrkvx_7vl00Bg5SH_Y-v2KC2bQ</t>
  </si>
  <si>
    <t>Strategic Business Leader (SBL), Strategic Business Reporting (SBR), Advanced Financial Management (AFM)</t>
  </si>
  <si>
    <t>NIL</t>
  </si>
  <si>
    <t>25 Olorunsogo street Somolu Lagos state.</t>
  </si>
  <si>
    <t>https://drive.google.com/open?id=10JaeUSQWqd6Rz8sRUSznpVsHtFN0DkFV</t>
  </si>
  <si>
    <t xml:space="preserve">Feyisayo Ogunrinde </t>
  </si>
  <si>
    <t xml:space="preserve">Customary Court of Appeal </t>
  </si>
  <si>
    <t>https://drive.google.com/open?id=1IgacJa5PevgJc7DU5YU42XlcKmDk4P_3</t>
  </si>
  <si>
    <t>26 ashimowu bakare street, ikate, surulere, lagos</t>
  </si>
  <si>
    <t>https://drive.google.com/open?id=1gPZCR6n1N_zOJ6pScZlno3sd3T3KBCsu</t>
  </si>
  <si>
    <t>Performance Management (PM), Audit and Assurance (AA), Financial Management (FM)</t>
  </si>
  <si>
    <t>ladyp762.pj@gmail.com</t>
  </si>
  <si>
    <t xml:space="preserve">3rd Avenue festac lagos </t>
  </si>
  <si>
    <t>https://drive.google.com/open?id=107oBSWNM8GwaIv4jLhQ5qWOy7l22z171</t>
  </si>
  <si>
    <t xml:space="preserve">Acca website </t>
  </si>
  <si>
    <t>oolayinka619@gmail.com</t>
  </si>
  <si>
    <t>Flat 14 Verona House, Versailles Road, Dagenham, RM9 6GN</t>
  </si>
  <si>
    <t>https://drive.google.com/open?id=15_ejADoW3v7_LZDbGqeH9WqlLUPYvOla</t>
  </si>
  <si>
    <t>Maryann</t>
  </si>
  <si>
    <t xml:space="preserve">Lekki, Lagos </t>
  </si>
  <si>
    <t>https://drive.google.com/open?id=1DWD-mVDGljjbPNcqY-hTI6TZIeFTJ2h0</t>
  </si>
  <si>
    <t>social media platform</t>
  </si>
  <si>
    <t>2b Ishola street Alagomeji Yaba</t>
  </si>
  <si>
    <t>https://drive.google.com/open?id=1Reb65NBmVtHxV7YJeA6ZU6Ii0_vEctwY</t>
  </si>
  <si>
    <t>Management Accounting (MA), Financial Accounting (FA)</t>
  </si>
  <si>
    <t>Afees Mayowa 08141116884</t>
  </si>
  <si>
    <t>13 Adams Manuel, Sabo</t>
  </si>
  <si>
    <t>https://drive.google.com/open?id=1cOF14_-GnR8IN4fOq9GJIlzTHww0VATc</t>
  </si>
  <si>
    <t xml:space="preserve">25 Olorunsogo street Somolu Lagos state </t>
  </si>
  <si>
    <t>https://drive.google.com/open?id=1y1GkNcxXEM-PGUF01F3kJSFe5TJcggrd</t>
  </si>
  <si>
    <t>Feyi Ogunrinde</t>
  </si>
  <si>
    <t>sanniisaac22@gmail.com</t>
  </si>
  <si>
    <t>No. 9 Fashade Close, Oregun, Ikeja, Lagos.</t>
  </si>
  <si>
    <t>https://drive.google.com/open?id=1QQvAo9-qAg87Sw_JfPLZEMxsRzCBd-ta</t>
  </si>
  <si>
    <t>Advanced Performance Management (APM)</t>
  </si>
  <si>
    <t>3, Alh Raliat Awodun Street, Ira Nla, Àjah Lagos</t>
  </si>
  <si>
    <t>https://drive.google.com/open?id=1jK9UOzWiU2xjSg8u6ITBZImjvcJlaNds</t>
  </si>
  <si>
    <t>queenbernard59@gmail.com</t>
  </si>
  <si>
    <t xml:space="preserve">Surulere, Lagos, Nigeria </t>
  </si>
  <si>
    <t>https://drive.google.com/open?id=1igRgbhulSrhZ00-VwQQs31kkkQPpubFD</t>
  </si>
  <si>
    <t>Flyer</t>
  </si>
  <si>
    <t>https://drive.google.com/open?id=1JYrwJ_r69HRa6NpNRPlQFyTKBQ0o-pkE</t>
  </si>
  <si>
    <t>Miss Tobilola / 0738955553</t>
  </si>
  <si>
    <t>4 Ogundimu street off Wuraola street Abulegba/Meiran Lagos</t>
  </si>
  <si>
    <t>https://drive.google.com/open?id=1OOevy9Xj4oAZt4a3Bm8GvjpAvc2TESyv</t>
  </si>
  <si>
    <t>Oluwalana</t>
  </si>
  <si>
    <t>karenabah2@gmail.com</t>
  </si>
  <si>
    <t xml:space="preserve">22 Olubunmi Rotimi street, Lekki Phase1 </t>
  </si>
  <si>
    <t>https://drive.google.com/open?id=1IJC3UU7jeb-1so0kdxOucNs5fE5blZZy</t>
  </si>
  <si>
    <t xml:space="preserve">Block 493, Flat 4, Abesan Housing Estate, Ipaja, Lagos </t>
  </si>
  <si>
    <t>https://drive.google.com/open?id=1pJ23aZmaxk0ScI6p0Xouy0qhX6Z0bXPR</t>
  </si>
  <si>
    <t>Strategic Business Leader (SBL), Strategic Business Reporting (SBR), Advanced Audit and Assurance (AAA)</t>
  </si>
  <si>
    <t xml:space="preserve">Dibashi Elizabeth </t>
  </si>
  <si>
    <t>Joel Jade Otone Avenue</t>
  </si>
  <si>
    <t>https://drive.google.com/open?id=10ruUhZgUkhE_Zf58qo_9CD6w0r_53dKc</t>
  </si>
  <si>
    <t>Mary Onwuka</t>
  </si>
  <si>
    <t>Abijo lagos</t>
  </si>
  <si>
    <t>https://drive.google.com/open?id=12007eMgv-J1eI9afGmFZRM32y_iON5Cf</t>
  </si>
  <si>
    <t xml:space="preserve">15/17 Simarch Street, Agric, Lagos. </t>
  </si>
  <si>
    <t>https://drive.google.com/open?id=1bfHbfluU7yLP6VuM1D1t3aPE8i9zofsu</t>
  </si>
  <si>
    <t>Financial Management (FM)</t>
  </si>
  <si>
    <t>akpezi.christy@gmail.com</t>
  </si>
  <si>
    <t>Akpezi.christy@gmail.com</t>
  </si>
  <si>
    <t>https://drive.google.com/open?id=1cXvU8OakZsZA4iOViqXFyDF9jYhm4A_f</t>
  </si>
  <si>
    <t>Km 4 Onitsha Owerri Road, by Mgbuka Obosi Anambra State</t>
  </si>
  <si>
    <t>https://drive.google.com/open?id=1EU3y3K29uvtjcZYsygIGtY5_8afumYMK</t>
  </si>
  <si>
    <t>Diploma in IFRS (DipIFRS)</t>
  </si>
  <si>
    <t>08135337347</t>
  </si>
  <si>
    <t xml:space="preserve">No 2 Lady Joy Amakom Street Dawaki Abuja </t>
  </si>
  <si>
    <t>https://drive.google.com/open?id=1kZ9WIwUckjvIk73YSbEDKs4lsGIAH3Ze</t>
  </si>
  <si>
    <t>sanuhazard@gmail.com</t>
  </si>
  <si>
    <t xml:space="preserve">140 Herbert Macaulay way yaba Lagos </t>
  </si>
  <si>
    <t>Yewande</t>
  </si>
  <si>
    <t>Plot K14, Sunnyvale Garden Estate, Kabusa Gardens Estates, Abuja</t>
  </si>
  <si>
    <t>https://drive.google.com/open?id=1E9k3-esHRQbmXcHr_wp-hqMLmJ0jA9ti</t>
  </si>
  <si>
    <t>Corporate and Business Law (LW), Audit and Assurance (AA)</t>
  </si>
  <si>
    <t>Dinma.nwaneri@gmail.com</t>
  </si>
  <si>
    <t>https://drive.google.com/open?id=1rsRiAaTEB_gttsM644_sfqwi83BJP94k</t>
  </si>
  <si>
    <t>Performance Management (PM), Taxation (TX), Financial Management (FM)</t>
  </si>
  <si>
    <t>No 26, Abiodun Babatunde street, Ajayi farm, Temidire Estate. Akute. Ogun state.</t>
  </si>
  <si>
    <t>https://drive.google.com/open?id=1ETIPusHPirA3DYqm1AMyN8O4FBtpkbd0</t>
  </si>
  <si>
    <t>1 Bede Alugbue Street, Off Palm Springs Road, Ikate, Lekki, Lagos</t>
  </si>
  <si>
    <t>https://drive.google.com/open?id=1VYiEuzRTvE4yyxLZdmpd7AVxHXtpFEsi</t>
  </si>
  <si>
    <t>I am a returning student</t>
  </si>
  <si>
    <t>10, Bakare Crescent , Akiode, Ojodu Berger</t>
  </si>
  <si>
    <t>https://drive.google.com/open?id=1SauxDukZhlu8WYk3WPNG0UCJO7rkmO6l</t>
  </si>
  <si>
    <t>Mr. Yemi</t>
  </si>
  <si>
    <t>mmesomachikamso20@gmail.com</t>
  </si>
  <si>
    <t xml:space="preserve">Ireland </t>
  </si>
  <si>
    <t>https://drive.google.com/open?id=1UN8VjDrFcwcEhNwKpp57WtvZ6g-30Wac</t>
  </si>
  <si>
    <t>oluwamayomiwaige@gmail.com</t>
  </si>
  <si>
    <t xml:space="preserve">42, Abiodun street, Somolu </t>
  </si>
  <si>
    <t>https://drive.google.com/open?id=1GPAYx0dqfyqQOe6y8g9FMjTfpws5ORpG</t>
  </si>
  <si>
    <t>Oluwanifemi Owolabi  07038174125</t>
  </si>
  <si>
    <t xml:space="preserve">13 Elgar house </t>
  </si>
  <si>
    <t>https://drive.google.com/open?id=13ObAe82PUX3djWst65DyaDX4gfOzlHUO</t>
  </si>
  <si>
    <t>Strategic Business Leader (SBL), Advanced Financial Management (AFM)</t>
  </si>
  <si>
    <t>07927 113810</t>
  </si>
  <si>
    <t>jamzey004@gmail.com</t>
  </si>
  <si>
    <t>55 Isaac John Street, Igbobi
Igbobi, Lagos</t>
  </si>
  <si>
    <t>https://drive.google.com/open?id=14_KRqpcEF9RPSZR_vt_V0froyUvUcis8</t>
  </si>
  <si>
    <t>Ope</t>
  </si>
  <si>
    <t>Ogunyinkagrace7@gmail.com</t>
  </si>
  <si>
    <t xml:space="preserve">1719,Dorcas Morolahun Street oko oba agege lagos </t>
  </si>
  <si>
    <t>https://drive.google.com/open?id=1HJLq9S-hnHx2caeNaNdkqaPKpTeizv6E, https://drive.google.com/open?id=1_y4HP9YnRFUZjPOjOtLKyw1MtnsiqPYK, https://drive.google.com/open?id=19Lur-ynfM-qO8VPzxbMOPyNYiaFxeSJS</t>
  </si>
  <si>
    <t>Graduate expecting to join the workforce, Fully/Self employed</t>
  </si>
  <si>
    <t>Mr Yemi</t>
  </si>
  <si>
    <t>12,Subuola Rd</t>
  </si>
  <si>
    <t>https://drive.google.com/open?id=12hdKc5xhn56K38mfKZT9fPMntvsWpjmt</t>
  </si>
  <si>
    <t>Taxation (TX), Financial Management (FM)</t>
  </si>
  <si>
    <t xml:space="preserve">No.26 Oyebanjo ketu lagos </t>
  </si>
  <si>
    <t>https://drive.google.com/open?id=1K6AV0dxi97_nscqPx8af77ZrBmN4lIYf</t>
  </si>
  <si>
    <t>Financial Reporting (FR), Financial Management (FM)</t>
  </si>
  <si>
    <t>Taiwo Arokoyo</t>
  </si>
  <si>
    <t>adebayocole@yahoo.com</t>
  </si>
  <si>
    <t xml:space="preserve">13, Cole Street, Off Isaac Anjorin street
Fawole Bus-Stop, Igbogbo-Bayeku Road, Ikorodu, P. O. Box 53512, Falomo-Ikoyi,  Lagos. </t>
  </si>
  <si>
    <t>https://drive.google.com/open?id=14liRBBi8WU7Wx7U4VtsExMKVNMlSpO_1</t>
  </si>
  <si>
    <t>Financial Reporting (FR), Strategic Business Reporting (SBR)</t>
  </si>
  <si>
    <t>15,adaguodo ire-akari estate Isolo, Lagos</t>
  </si>
  <si>
    <t>https://drive.google.com/open?id=13pqRwxphq__3CldecS3NbpiJ3hk3UK9P</t>
  </si>
  <si>
    <t xml:space="preserve">Rumuokwuta portharcourt </t>
  </si>
  <si>
    <t>https://drive.google.com/open?id=1daCka3cJPWStP0QdQlKB-EzRtkoPwhrq</t>
  </si>
  <si>
    <t>IG</t>
  </si>
  <si>
    <t>onauloghoilamosimhe@gmail.com</t>
  </si>
  <si>
    <t>No 7 Shittu Animashaun, Gbagada, Phase 2, Lagos</t>
  </si>
  <si>
    <t>https://drive.google.com/open?id=1ep2sj5b6mMhmwiWjdi6hV0D8JUO3PQfs</t>
  </si>
  <si>
    <t>Ehis</t>
  </si>
  <si>
    <t>https://drive.google.com/open?id=1eZtVlHyBsmc_nyrfMOAeQuIkdVrx1i6y</t>
  </si>
  <si>
    <t>https://drive.google.com/open?id=1vvr8r5hxZb1_eM2PEV40Zkh0-HqPQRjR</t>
  </si>
  <si>
    <t xml:space="preserve">Queen Nwosu </t>
  </si>
  <si>
    <t>2D EBELANE OGUI NEW LAYOUT ENUGU</t>
  </si>
  <si>
    <t>https://drive.google.com/open?id=1QsO-lyTbBvnToPz5L6X6Ry5la_FPT2Ez</t>
  </si>
  <si>
    <t>MR YEMI, 07042751892</t>
  </si>
  <si>
    <t>23 Raith Drive Bellshill</t>
  </si>
  <si>
    <t>https://drive.google.com/open?id=1_Yyb7try1NfR1TP5otoAYI7q-_JcefrU</t>
  </si>
  <si>
    <t>Business  and Technology (BT), Financial Accounting (FA)</t>
  </si>
  <si>
    <t>Mr. Joshua Oluwajuyitan 08064904411</t>
  </si>
  <si>
    <t>4,mafowoku Street alapere ketu lagos</t>
  </si>
  <si>
    <t>https://drive.google.com/open?id=1IZepr50dKtRXT4Pm6W98VdDE_0EQ1hgX</t>
  </si>
  <si>
    <t>Financial Reporting (FR), Audit and Assurance (AA)</t>
  </si>
  <si>
    <t>Social media platform (Instagram)</t>
  </si>
  <si>
    <t>P.O BOX 53305 FALOMO IKOYI LAGOS</t>
  </si>
  <si>
    <t>https://drive.google.com/open?id=1OO7_K4dugFMqdING1xgmJ5Neo-9GBX1E</t>
  </si>
  <si>
    <t>ATM transfer</t>
  </si>
  <si>
    <t>000</t>
  </si>
  <si>
    <t>92, Ibadan Street by Tapa, Ebute Metta (east)</t>
  </si>
  <si>
    <t>https://drive.google.com/open?id=1f0FjDZq6CCeL3RPcPfHj3eYJtTatxQbD</t>
  </si>
  <si>
    <t>1 Finger of God street, Morogbo, Lagos</t>
  </si>
  <si>
    <t>https://drive.google.com/open?id=1yrQ17wk2hDrV0Tz53dhPTqkhzF9dvKN_</t>
  </si>
  <si>
    <t>17, OGUNTUGA STREET, YABA , LAGOS.</t>
  </si>
  <si>
    <t>https://drive.google.com/open?id=15d86w3v0SR501dnvpnxshhkfqV_5CpRu</t>
  </si>
  <si>
    <t>amitratti@outlook.com</t>
  </si>
  <si>
    <t xml:space="preserve">11b, Esomo Close, Off Toyin Street, Ikeja </t>
  </si>
  <si>
    <t>https://drive.google.com/open?id=1IASrcl18ES96UdgZ3thKEcs_7wve1hq1</t>
  </si>
  <si>
    <t>Lokogoma, Abuja</t>
  </si>
  <si>
    <t>https://drive.google.com/open?id=1hY4pt35YP1zYqdCgLGdu-NwTx9X7ZOa0</t>
  </si>
  <si>
    <t>obodoemmanuel929@gmail.com</t>
  </si>
  <si>
    <t xml:space="preserve">Obodo </t>
  </si>
  <si>
    <t>09079451011</t>
  </si>
  <si>
    <t xml:space="preserve">7, Victoria kuteyi street Rockstone ville estate badore ajah lagos </t>
  </si>
  <si>
    <t>https://drive.google.com/open?id=1QGs0KE03Vfs-tIko-QHmU1TlHZlrVuBq</t>
  </si>
  <si>
    <t>Corporate and Business Law (LW), Performance Management (PM), Financial Reporting (FR)</t>
  </si>
  <si>
    <t>22A, Oluseun Crescent, Anthony, Lags</t>
  </si>
  <si>
    <t>https://drive.google.com/open?id=13U7IKxi5CHSXFGKl-R_Hes1RwFeZpGPT</t>
  </si>
  <si>
    <t xml:space="preserve">Block 4 flat 8 alhaja Adetoun Mustapha estate ijaiye </t>
  </si>
  <si>
    <t>https://drive.google.com/open?id=1NTY-Wv69ugWSyG0YoBtZkOivPHNOe-9k</t>
  </si>
  <si>
    <t>Yemi 080742751892</t>
  </si>
  <si>
    <t>timothy_oyedepo@yahoo.com</t>
  </si>
  <si>
    <t>nil</t>
  </si>
  <si>
    <t>https://drive.google.com/open?id=1i-K3D0svgXK24URwk4pWQFYPR_Sfb12g</t>
  </si>
  <si>
    <t>nwaokochajoy@gmail.com</t>
  </si>
  <si>
    <t>62 Coker Road, Orile Iganmu Lagos</t>
  </si>
  <si>
    <t>https://drive.google.com/open?id=1VX3SSSgAhe9Dicrnj0EASAaxjTQeRbc1</t>
  </si>
  <si>
    <t>Performance Management (PM), Audit and Assurance (AA)</t>
  </si>
  <si>
    <t>Omoyeni</t>
  </si>
  <si>
    <t>34, Seliu Oje street Ijegun Road, Ikotun.Lagos</t>
  </si>
  <si>
    <t>https://drive.google.com/open?id=1Lfd6A2l1ZaDHSHD9t-I6JFVREfuWCkGM</t>
  </si>
  <si>
    <t>Non</t>
  </si>
  <si>
    <t>kuchjosh@gmail.com</t>
  </si>
  <si>
    <t xml:space="preserve">359 west street, crewe Cheshire </t>
  </si>
  <si>
    <t>https://drive.google.com/open?id=1ixWFovkbLDdGrwooRGa9gobFJtEr7-nr</t>
  </si>
  <si>
    <t>Elkanah john Garang</t>
  </si>
  <si>
    <t>ngdaveo146@gmail.com</t>
  </si>
  <si>
    <t xml:space="preserve">Abakaliki Ebonyi state </t>
  </si>
  <si>
    <t>https://drive.google.com/open?id=1FRbtTe1RY6SSXnDHskaGh_EWC02Uk_Fx</t>
  </si>
  <si>
    <t xml:space="preserve">ACCA website </t>
  </si>
  <si>
    <t>https://drive.google.com/open?id=10wvGRVK1Ux1_6grdUTnbzGO2wN0QcQKc</t>
  </si>
  <si>
    <t>Strategic Business Leader (SBL), Strategic Business Reporting (SBR), Advanced Taxation (ATX), Advanced Audit and Assurance (AAA)</t>
  </si>
  <si>
    <t xml:space="preserve">Full name- Otukoya Daniel; No- 09090727336 </t>
  </si>
  <si>
    <t>34A, Kikelomo Street, Akute, Ogun</t>
  </si>
  <si>
    <t>https://drive.google.com/open?id=1SiiEy8TK2ayZb-HvAWsd0XFInAi3EsE4</t>
  </si>
  <si>
    <t>kathrynfaniyan@gmail.com</t>
  </si>
  <si>
    <t>13 Abdul Rahman oseni street, ocean breeze estate, ologolo lekki Lagos.</t>
  </si>
  <si>
    <t>https://drive.google.com/open?id=1eEVlYJMVoDZJ1uJXyrfqffiYB9-G5UjB</t>
  </si>
  <si>
    <t xml:space="preserve">United Kingdom </t>
  </si>
  <si>
    <t>https://drive.google.com/open?id=1gYmPQM9RV5CcK5tqUplNKSevOgF5MApo</t>
  </si>
  <si>
    <t>30,Bridge gate estate Agungi,Ajiran road. Lekki Lagos.</t>
  </si>
  <si>
    <t>https://drive.google.com/open?id=1mxmn4RMm6umfNamtS-eZQYPMigkvBSLN</t>
  </si>
  <si>
    <t>I got from Acca person miss Julian</t>
  </si>
  <si>
    <t>keypho.ko@gmail.com</t>
  </si>
  <si>
    <t xml:space="preserve">4, Dagara Street,  Ita Faaji off Tinubu Square, Lagos Island </t>
  </si>
  <si>
    <t>https://drive.google.com/open?id=1h9F12o3OvmgYnZT1QsEc5FgWb7OJdfz2</t>
  </si>
  <si>
    <t>Pamilerin</t>
  </si>
  <si>
    <t>6 Prince Akere Avenue Fidiso Estate Abijoh Ibeju Lekki</t>
  </si>
  <si>
    <t>https://drive.google.com/open?id=1ydNeHYGy1nxqMivq6zAexyEX7hrWumIq</t>
  </si>
  <si>
    <t>Performance Management (PM), Financial Reporting (FR), Financial Management (FM)</t>
  </si>
  <si>
    <t>Mr Obi</t>
  </si>
  <si>
    <t>Kubwa, Abuja</t>
  </si>
  <si>
    <t>https://drive.google.com/open?id=1wLae-tsdbXyLr-CFDJNiC-eymGL02VCg</t>
  </si>
  <si>
    <t>Corporate and Business Law (LW), Performance Management (PM)</t>
  </si>
  <si>
    <t>okorieamobi44580@gmail.com</t>
  </si>
  <si>
    <t>31, Temitayo street, Omikunle bus stop, kola Alagbado, Lagos State</t>
  </si>
  <si>
    <t>https://drive.google.com/open?id=16mx6lN7AgRl4EI4mq5kx9YAAvlbKqan3</t>
  </si>
  <si>
    <t>Shina Bamidele.  08060622816</t>
  </si>
  <si>
    <t xml:space="preserve">10 Bawala Street Pedro </t>
  </si>
  <si>
    <t>https://drive.google.com/open?id=1gMmQSqr5r5iVADasuit3VeZmDGpT_3I8</t>
  </si>
  <si>
    <t>Oladimeji Adeoye olaideadeoye@gmail.com</t>
  </si>
  <si>
    <t>ibironkeoluwatomiwa@gmail.com</t>
  </si>
  <si>
    <t>https://drive.google.com/open?id=1lLklgmkpadI3vI44P1eWdytQC5UzO-v_, https://drive.google.com/open?id=1_X_wjsbuS_327ObyAnzdQ5nVto46bYO9</t>
  </si>
  <si>
    <t>Close 41, House 8, Satellite Town, Lagos.</t>
  </si>
  <si>
    <t>https://drive.google.com/open?id=1GITtyV_5z3Z1n-f5S9MYZMqqYsgk5O4o</t>
  </si>
  <si>
    <t>Temitope Folly &amp; 08130990077</t>
  </si>
  <si>
    <t>julietahipue@gmail.com</t>
  </si>
  <si>
    <t xml:space="preserve">Pariszi, Budapest </t>
  </si>
  <si>
    <t>https://drive.google.com/open?id=10tSFWkaQ4vAoV8oV_HTD-jZMIpEgqd1N</t>
  </si>
  <si>
    <t>successenyinnaya91@gmail.com</t>
  </si>
  <si>
    <t>Ifako, Gbagada</t>
  </si>
  <si>
    <t>https://drive.google.com/open?id=15NbD-7ykKWjZOcZXYlzgUN4dQJ2CCuyl</t>
  </si>
  <si>
    <t>Financial Reporting (FR), Audit and Assurance (AA), Financial Management (FM)</t>
  </si>
  <si>
    <t xml:space="preserve">Lifecamp Abuja </t>
  </si>
  <si>
    <t>https://drive.google.com/open?id=1W_EbCEc1UgiHOvxcnsJXSdLS7yy5lwPo</t>
  </si>
  <si>
    <t>no. 17 ovunwo street, oroworukwo, port harcourt, rivers state</t>
  </si>
  <si>
    <t>https://drive.google.com/open?id=1SJ_urM8VD6k_28VW3iq6dRhB1tJMxhBj</t>
  </si>
  <si>
    <t>kazeem.lamidi1@gmail.com</t>
  </si>
  <si>
    <t>https://drive.google.com/open?id=1ZIQYcxcj4UEaGAVRO5Eud-YVvgIZsqNw</t>
  </si>
  <si>
    <t>Mr. Saheed Olalekan Olorunnisola. 08094845710</t>
  </si>
  <si>
    <t>3/5 Adeyemo Alakija Street</t>
  </si>
  <si>
    <t>https://drive.google.com/open?id=1QZ9z2KUFjE9pcFvN5EzInfXaKDHBJgnN</t>
  </si>
  <si>
    <t>Oluwagbemiga Akinseye +234 703 425 1375</t>
  </si>
  <si>
    <t xml:space="preserve">Wuse Abuja </t>
  </si>
  <si>
    <t>https://drive.google.com/open?id=1CoQm3pQKmJlMznrpiVMbP5cTkEVne7At</t>
  </si>
  <si>
    <t xml:space="preserve">Mohammed </t>
  </si>
  <si>
    <t>Do not contact me</t>
  </si>
  <si>
    <t>oguerichidera@gmail.com</t>
  </si>
  <si>
    <t>13 Jadeshola Oshodi street off brown road Aguda Surulere Lagos</t>
  </si>
  <si>
    <t>https://drive.google.com/open?id=1UfclCv-k1jXU4DrPHKdQePUveMje9R0t</t>
  </si>
  <si>
    <t>No one</t>
  </si>
  <si>
    <t>oyin35life@gmail.com</t>
  </si>
  <si>
    <t>08034931470</t>
  </si>
  <si>
    <t>34 road,3rd avenue,i close,House 1,Gowon Estate,Egbeda lagos.</t>
  </si>
  <si>
    <t>https://drive.google.com/open?id=16Tx283kOj2UN9d1DCJTFRGLMGlCsqv8Q</t>
  </si>
  <si>
    <t>Mercy Jimoh 08141616307</t>
  </si>
  <si>
    <t>168 Olaniyi street</t>
  </si>
  <si>
    <t>https://drive.google.com/open?id=1g9i0fY6sZww3B0vCTIdHWQken91Ft7VV</t>
  </si>
  <si>
    <t>Olaoluwa talabi</t>
  </si>
  <si>
    <t xml:space="preserve">3Gbubesam Etchie Avenue,pipeline Ugbeyiyi, Sapele. Delta State. </t>
  </si>
  <si>
    <t>https://drive.google.com/open?id=1nhO-zz-vk7SgKwDZJvYPPUJUpPn7mrl6</t>
  </si>
  <si>
    <t>Yemi Dada</t>
  </si>
  <si>
    <t>28 Linden terrace, DN21 1JQ</t>
  </si>
  <si>
    <t>https://drive.google.com/open?id=1B6LCiEx6XsuZSeU8Ji9WBI9PzAYKArSF</t>
  </si>
  <si>
    <t>Acquaintance</t>
  </si>
  <si>
    <t>chisomichu36@gmail.com</t>
  </si>
  <si>
    <t xml:space="preserve">7 Jehovah Elohim street </t>
  </si>
  <si>
    <t>https://drive.google.com/open?id=1oYw1NoW6zeQT2TkS04fJyutH5szfo4pl</t>
  </si>
  <si>
    <t xml:space="preserve">None </t>
  </si>
  <si>
    <t>4, Alhaji Tijani Street, Ojodu Berger</t>
  </si>
  <si>
    <t>https://drive.google.com/open?id=1yda0FRW6jbzv2FNH7aQPPvqZP5Cr5dSU</t>
  </si>
  <si>
    <t xml:space="preserve">A friend’s friend, so I don’t have his details </t>
  </si>
  <si>
    <t>Ibidotunaina848@yahoo.com</t>
  </si>
  <si>
    <t>https://drive.google.com/open?id=1mmugSxOMScUXe_wyxCEfsqE3IIrzTGRt</t>
  </si>
  <si>
    <t>20 Aje Road, Sabo-yaba, Lagos</t>
  </si>
  <si>
    <t>https://drive.google.com/open?id=19RfYWNWDADnSRjfaRCJJHpBkZJn5n1F4</t>
  </si>
  <si>
    <t>08178565642 Adejumo Opeyemi</t>
  </si>
  <si>
    <t>oniwaiyeclementina@gmail.com</t>
  </si>
  <si>
    <t xml:space="preserve">2, Onafowokan Street, Off Morocco Junction, Shomolu </t>
  </si>
  <si>
    <t>https://drive.google.com/open?id=109TazRIJXxfUu7iWvbP6d2RoWAtWAViQ</t>
  </si>
  <si>
    <t>Taxation (TX), Financial Reporting (FR)</t>
  </si>
  <si>
    <t>C/O Zenith Bank Plc Plot 2883 Algeria Street Wuse zone 3 Abuja.</t>
  </si>
  <si>
    <t>https://drive.google.com/open?id=1aTNBL0uwq2Qnw1NYeI3G-uMdukDAKAUW</t>
  </si>
  <si>
    <t>Etisong Ekerendu</t>
  </si>
  <si>
    <t>kenwale2011.3@gmail.com</t>
  </si>
  <si>
    <t>Sauletekio Al., Vilnius, Lithuania 
Glory Land Estate, Akure, Ondo State.</t>
  </si>
  <si>
    <t>https://drive.google.com/open?id=1_HBEagUA7_r-QsN3AglJim9kXtiVxfsw</t>
  </si>
  <si>
    <t xml:space="preserve">ACCA NIGERIA </t>
  </si>
  <si>
    <t>ofaitholuwatoyin@gmail.com</t>
  </si>
  <si>
    <t>Oluwatoyin</t>
  </si>
  <si>
    <t>Egberinde</t>
  </si>
  <si>
    <t>07062876341</t>
  </si>
  <si>
    <t>Akobo Ibadam</t>
  </si>
  <si>
    <t>https://drive.google.com/open?id=1ezMNdXEU43IfAhCEDZVWsJGyz3g84TKX</t>
  </si>
  <si>
    <t xml:space="preserve">81 Withywood drive Malinslee, Telford, United Kingdom </t>
  </si>
  <si>
    <t>https://drive.google.com/open?id=11fOhntKaLZo78B4cNWPLdhDYo1g0Ldoc</t>
  </si>
  <si>
    <t>Chiamaka Ezenwa +234 810 776 1233</t>
  </si>
  <si>
    <t>36 Akhionbare Street, G.R.A,</t>
  </si>
  <si>
    <t>https://drive.google.com/open?id=18yFJIcELNq8guK7zTeFjl46o0bRRpxcb</t>
  </si>
  <si>
    <t xml:space="preserve"> Advanced Financial Management (AFM)</t>
  </si>
  <si>
    <t>adeboyejozainab@yahoo.com</t>
  </si>
  <si>
    <t>77nags head hill , Bristol ,UK</t>
  </si>
  <si>
    <t>https://drive.google.com/open?id=1OhrOMEivfmeBdwudF2ScSwenrpXG7gxr</t>
  </si>
  <si>
    <t>Strategic Business Reporting (SBR), Advanced Financial Management (AFM), Advanced Audit and Assurance (AAA)</t>
  </si>
  <si>
    <t>5, Araba, Onipan, Lagos, Nigeria.</t>
  </si>
  <si>
    <t>https://drive.google.com/open?id=1eCMQUObf4OHOnmm5yKAzJ9Qyk_KzbkJR</t>
  </si>
  <si>
    <t>Strategic Business Leader (SBL), Advanced Financial Management (AFM), Advanced Audit and Assurance (AAA)</t>
  </si>
  <si>
    <t>Damilola David</t>
  </si>
  <si>
    <t>Iwaya yaba Lagos, Nigeria.</t>
  </si>
  <si>
    <t>https://drive.google.com/open?id=1anhYr9kDk50CCMnFVPrQUFg18ggMusJM</t>
  </si>
  <si>
    <t xml:space="preserve">7, Willy ikilodo close, towobola street., gbagada. </t>
  </si>
  <si>
    <t>https://drive.google.com/open?id=1fusGNb1GZRri8Hm7ssfQa7d0cwwNKsvi</t>
  </si>
  <si>
    <t>Onike , Yaba</t>
  </si>
  <si>
    <t>https://drive.google.com/open?id=1iuRmxNmtuPDazPur-NuqpReMj1F5TkDT</t>
  </si>
  <si>
    <t>Performance Management (PM), Financial Reporting (FR), Audit and Assurance (AA), Financial Management (FM)</t>
  </si>
  <si>
    <t>3 Akin Adesola street Victoria Island Lagos</t>
  </si>
  <si>
    <t>https://drive.google.com/open?id=13fgH8iU37cwI69K3eaWg6Mjts-4LWHd7</t>
  </si>
  <si>
    <t>3 odutemowo street agiliti mile 12</t>
  </si>
  <si>
    <t>https://drive.google.com/open?id=1_3tcHWXL6AiDr8UU8LFRbZHgvIK1IgNP</t>
  </si>
  <si>
    <t>Abuja</t>
  </si>
  <si>
    <t>https://drive.google.com/open?id=1nSM-4hqftjngBmsulV6VmwLTpbhY7YMR</t>
  </si>
  <si>
    <t>no 7, Anuoluwapo street, Shomolu, Lagos</t>
  </si>
  <si>
    <t>https://drive.google.com/open?id=1S_coMTkwKzbL3325Gu7SUDFWy0knmZ1N</t>
  </si>
  <si>
    <t>Boluwatife Ojori</t>
  </si>
  <si>
    <t>Akure, Nigeria</t>
  </si>
  <si>
    <t>https://drive.google.com/open?id=1J8MeoM3IlWSbjpmrNCMpquxufXWrGG5R</t>
  </si>
  <si>
    <t>Ben</t>
  </si>
  <si>
    <t>ekeawa4u@gmail.com</t>
  </si>
  <si>
    <t xml:space="preserve">House 5, Road C MINFA Estste,  Phase 6, Owerri </t>
  </si>
  <si>
    <t>https://drive.google.com/open?id=1P5uGlwNR3x_5FpZxaioJWMuXzyoaB3AH</t>
  </si>
  <si>
    <t>Oluwatosin Oladetan</t>
  </si>
  <si>
    <t>Osinugaemmanuel1@gmail.com</t>
  </si>
  <si>
    <t>osinugae@yahoo.com</t>
  </si>
  <si>
    <t>08109604473</t>
  </si>
  <si>
    <t xml:space="preserve">9 Adebare Adediran Street, Ibafo, Ogun State </t>
  </si>
  <si>
    <t>https://drive.google.com/open?id=1BOQBBw5EMEH91xllXc7FtnvS0dWYagxP</t>
  </si>
  <si>
    <t>Mayowa Ige -  08141175080</t>
  </si>
  <si>
    <t>88, Gapiona Avenue, Off Oko Central Road,
Off Airport Road, G.R.A. Benin City, Edo</t>
  </si>
  <si>
    <t>https://drive.google.com/open?id=1K_GhLbHRWy9PMBGn-FuVyhZUCjOXCw7P</t>
  </si>
  <si>
    <t>5b watchman street Abakaliki, Ebonyi State</t>
  </si>
  <si>
    <t>https://drive.google.com/open?id=1kHUrTncnYBknEDXDapArPygciJnbHYZE</t>
  </si>
  <si>
    <t>flyer</t>
  </si>
  <si>
    <t>favourewim77@gmail.com</t>
  </si>
  <si>
    <t>Favourewim77@gmail.com</t>
  </si>
  <si>
    <t>https://drive.google.com/open?id=1Hdx3o-i26YgugEykmAzpOCLEzj6_RYs6</t>
  </si>
  <si>
    <t>Corporate and Business Law (LW), Financial Reporting (FR), Financial Management (FM)</t>
  </si>
  <si>
    <t>Ibukunoluwa Oluwaserantimi</t>
  </si>
  <si>
    <t>21, Sadiku street papa ajao mushin, Lagos</t>
  </si>
  <si>
    <t>https://drive.google.com/open?id=1q9XTVFV7lRi1Y8IWrDkPA4z_F_dOlIJy</t>
  </si>
  <si>
    <t>Islamiyat Ogunfowora</t>
  </si>
  <si>
    <t>Plot 4, Adedayo Ogidan Str, Fidiso Estate, Abijo, Lagos</t>
  </si>
  <si>
    <t>Taxation (TX), Audit and Assurance (AA), Financial Management (FM)</t>
  </si>
  <si>
    <t>Not referred by a friend</t>
  </si>
  <si>
    <t>nkirunwanosike.nn@gmail.com</t>
  </si>
  <si>
    <t>4 Nojimu rufai,Liasu rd, egbe</t>
  </si>
  <si>
    <t>https://drive.google.com/open?id=1gJtDju1eKuasUFk9QXJD86jpz4JPCOoa</t>
  </si>
  <si>
    <t>karunwiayomide@gmail.com</t>
  </si>
  <si>
    <t>27 beach road owutu ikorodu</t>
  </si>
  <si>
    <t>https://drive.google.com/open?id=1AQ2GI67W-K7ZcF3BIkEHVEwXrBbcHlq7</t>
  </si>
  <si>
    <t>Mercyland estate. Isheri magodo lagos</t>
  </si>
  <si>
    <t>https://drive.google.com/open?id=1_lf9VMqxTyS7aPscJWgwRFjUdqxgctbO</t>
  </si>
  <si>
    <t>salawuolaiatan845@gmail.com</t>
  </si>
  <si>
    <t>Bola street ebute metta</t>
  </si>
  <si>
    <t>https://drive.google.com/open?id=1MgMqSzOLkxHBDr63FXWZajkN2EYqJ-EO</t>
  </si>
  <si>
    <t>GRA maiduguri Borno State</t>
  </si>
  <si>
    <t>https://drive.google.com/open?id=1Zx3Khoi2aLFGE2vlpk02Js5-W9P-ludA</t>
  </si>
  <si>
    <t>nill</t>
  </si>
  <si>
    <t xml:space="preserve"> No 17, Itesiwaju Street Wakajaye, Ibadan
</t>
  </si>
  <si>
    <t>https://drive.google.com/open?id=1k5gz9sOzoiYqxKGk-7P1F8ZnrdhWepSf</t>
  </si>
  <si>
    <t xml:space="preserve">Yes, Oluwatobi </t>
  </si>
  <si>
    <t>Stima Apartment, Jeremiah Ugwu Street, Lagos</t>
  </si>
  <si>
    <t>https://drive.google.com/open?id=1u_irjozstMvzu7f0lH3Ukx-8kQVGAL3w</t>
  </si>
  <si>
    <t>Plot 693, Somide Odujirin Avenue, Omole Phase 2</t>
  </si>
  <si>
    <t>https://drive.google.com/open?id=1BOJvGspa3HmnvqzJK6oV2lqoBCPUSaJn</t>
  </si>
  <si>
    <t>Not Applicable</t>
  </si>
  <si>
    <t>33 ISHOLA bello street Akiode bus stop Ojodu berger</t>
  </si>
  <si>
    <t>https://drive.google.com/open?id=1RNrr0Ch1xV7UVmsrftE3Y-iYLBM-WAd-</t>
  </si>
  <si>
    <t>Ayoola +234 817 856 5642</t>
  </si>
  <si>
    <t>NO 5, M A Babatunde STREET WOODHILL ESTATE KUJE ABUJA</t>
  </si>
  <si>
    <t>https://drive.google.com/open?id=15wntXCRH6Kjxd6_I9nwIObbggCGpItPx, https://drive.google.com/open?id=1Fe5uHJXfNfkyef8bGWflR4WhNBGkn6AE, https://drive.google.com/open?id=1Sl3FSG2891weJqkrZPW6yghK-yVU9qbU, https://drive.google.com/open?id=1bB7Syi0JfqnDUicAwbfx1U9Z9dx6jx6A, https://drive.google.com/open?id=1OkmaKeQG2L46M65GwD9Bfw6cm6xcaV2w</t>
  </si>
  <si>
    <t>SALIU KAFAYAT OLOLADE,08089960316</t>
  </si>
  <si>
    <t>No 2 Opesanwo street Ijegun Satellite Town lagos</t>
  </si>
  <si>
    <t>https://drive.google.com/open?id=11f8alnqNVESwlqSWKDSWy5I87YhpOF6T</t>
  </si>
  <si>
    <t>No 18, Forage Street, Kolapo Ishola GRA, Ibadan</t>
  </si>
  <si>
    <t>https://drive.google.com/open?id=1Rcg8wK4OXKacP8ouMRPawHCoa0GqT0sX</t>
  </si>
  <si>
    <t>onoruvierobert@gmail.com</t>
  </si>
  <si>
    <t>1, Ilare close off ogunyinka street, mafoluku, Lagos.</t>
  </si>
  <si>
    <t>https://drive.google.com/open?id=1LMrhCP9TGNLXsq5ZY-Bkj7jj1weVnCrg</t>
  </si>
  <si>
    <t>Obazee Onoyoze</t>
  </si>
  <si>
    <t>7b Olaniyi street, Somolu</t>
  </si>
  <si>
    <t>https://drive.google.com/open?id=1pGxSwL3WofZltuJsM_6sDjWaFv5HjvIO</t>
  </si>
  <si>
    <t>9 Olusola Olude Close off Lanre Awolokun Gbagada Phase 2</t>
  </si>
  <si>
    <t>https://drive.google.com/open?id=1An87AzXDNV5HZbKEP-QnbLLQE8i-QqfQ</t>
  </si>
  <si>
    <t>n/a</t>
  </si>
  <si>
    <t xml:space="preserve">9 trimnell street, aguda Surulere </t>
  </si>
  <si>
    <t>https://drive.google.com/open?id=1VVJKYljVfnnXkNT_cOivIkkG5s5O1Ntf</t>
  </si>
  <si>
    <t>chiamakaracheal09@gmail.com</t>
  </si>
  <si>
    <t>45 Eze Street Uwani Enugu.</t>
  </si>
  <si>
    <t>https://drive.google.com/open?id=1PpDyra6nduW4SdQpIlDdN8kbFEP_KYDc</t>
  </si>
  <si>
    <t>00000</t>
  </si>
  <si>
    <t>https://drive.google.com/open?id=1N0V4ARr0IPmjx1RVsATs34HwVB2tkSl_</t>
  </si>
  <si>
    <t>I have a discount/scholarship</t>
  </si>
  <si>
    <t>Me</t>
  </si>
  <si>
    <t>opedola002@gmail.com</t>
  </si>
  <si>
    <t>17, Yemi Ekundayo Street, Igbogbo, Ikorodu,  Lagos State</t>
  </si>
  <si>
    <t>https://drive.google.com/open?id=1wYBwu4LjxwQHOlU9LCzrSxmhhXpd2t6G</t>
  </si>
  <si>
    <t>prgbemi@gmail.com</t>
  </si>
  <si>
    <t>8 idera street, Oworoshoki, lagos</t>
  </si>
  <si>
    <t>https://drive.google.com/open?id=1GUDANO0-h1ekWZ1u8HtDvTjuEDX2idvj</t>
  </si>
  <si>
    <t>Eket, Akwa Ibom</t>
  </si>
  <si>
    <t>https://drive.google.com/open?id=1FcXVs4_MCTSCHsVUgv3QG1d2IgZhzo0Z</t>
  </si>
  <si>
    <t>Management Accounting (MA), Financial Accounting (FA), Corporate and Business Law (LW)</t>
  </si>
  <si>
    <t>Block 42 flat 1, Jakande Estate, Oke Afa, Isolo, Lagos.</t>
  </si>
  <si>
    <t>https://drive.google.com/open?id=1sJQtrr87t8YjMkwOReNIk1UT9FX6Lis_</t>
  </si>
  <si>
    <t>khadijatbolatito7@gmail.com</t>
  </si>
  <si>
    <t xml:space="preserve">43, igbeyinadun street, oshodi, Lagos </t>
  </si>
  <si>
    <t>https://drive.google.com/open?id=1VqiXHUz1G-WN_xUA7tmAa6EZBUUxvXln</t>
  </si>
  <si>
    <t xml:space="preserve">Grace </t>
  </si>
  <si>
    <t xml:space="preserve">17/19, Dorcas Morolahun Street oko oba agege lagos </t>
  </si>
  <si>
    <t>https://drive.google.com/open?id=1PrMVD1L7vAdwyK1H9PacBoxz3jloyb9N</t>
  </si>
  <si>
    <t>Emmanuel Babarinde 07086682032</t>
  </si>
  <si>
    <t>https://drive.google.com/open?id=1Fi-3OtdtIf61oambVrvK63zJYQ4AqPYA</t>
  </si>
  <si>
    <t>Taxation (TX), Advanced Taxation (ATX)</t>
  </si>
  <si>
    <t>muzandebby@gmail.com</t>
  </si>
  <si>
    <t>https://drive.google.com/open?id=1FrSZcaEvvMJhZZUY754Pw4oX34R2kowM</t>
  </si>
  <si>
    <t>Instagram</t>
  </si>
  <si>
    <t>ogundariolubunmi@gmail.com</t>
  </si>
  <si>
    <t>Akure, Ondo State</t>
  </si>
  <si>
    <t>https://drive.google.com/open?id=1qr80TurmNEc3d6XeqbPtMzXrpK5M24RA</t>
  </si>
  <si>
    <t>Strategic Business Leader (SBL), Strategic Business Reporting (SBR), Advanced Financial Management (AFM), Advanced Performance Management (APM)</t>
  </si>
  <si>
    <t>6 uyu street calabar</t>
  </si>
  <si>
    <t>https://drive.google.com/open?id=1La3qulhaJtpyuPS9_ySQ9NkNVHyqYL-9</t>
  </si>
  <si>
    <t>Ican Online Tutors</t>
  </si>
  <si>
    <t>1 Ikija close, Shomolu, Lagos</t>
  </si>
  <si>
    <t>https://drive.google.com/open?id=1kFb9_xGaiJpp2kEp8cqxe67AyuTvJJ3K</t>
  </si>
  <si>
    <t>Audit and Assurance (AA), Strategic Business Leader (SBL), Advanced Financial Management (AFM)</t>
  </si>
  <si>
    <t>Mariam.a.otaru@ng.ey.com</t>
  </si>
  <si>
    <t xml:space="preserve">3 Oguntoyinbo street, ilasamaja </t>
  </si>
  <si>
    <t>https://drive.google.com/open?id=18koSvyE39Eff59ggkq8D84AA-YM-9Dmr</t>
  </si>
  <si>
    <t>Marvelous ex student</t>
  </si>
  <si>
    <t xml:space="preserve">G1 Peace apartments, Abuja </t>
  </si>
  <si>
    <t>https://drive.google.com/open?id=1RvD9lk8ptJzJuUkFJKNWqP0L4bmxwmVq</t>
  </si>
  <si>
    <t>Strategic Business Leader (SBL), Advanced Taxation (ATX)</t>
  </si>
  <si>
    <t xml:space="preserve">Grace udo </t>
  </si>
  <si>
    <t>gracefunkeudo@gmail.com</t>
  </si>
  <si>
    <t>https://drive.google.com/open?id=15t1NK_Q5Ck9EIahkcTeO-cQtkgdWlJqq</t>
  </si>
  <si>
    <t>Strategic Business Leader (SBL), Advanced Audit and Assurance (AAA)</t>
  </si>
  <si>
    <t>Victor +234 902 330 8237</t>
  </si>
  <si>
    <t>https://drive.google.com/open?id=1OTAu2klsU2ZJzV-BWK4Qim-0zY02Phgc</t>
  </si>
  <si>
    <t>Olabisi_oladapo@yahoo.com</t>
  </si>
  <si>
    <t>https://drive.google.com/open?id=13qCMisYS3_JSrG9GwHohqbXtImos5qGJ, https://drive.google.com/open?id=1WOOp0Ceg6GxT0RRc15Zyo1bTrmGy9hWf</t>
  </si>
  <si>
    <t>10 raji rasaki Road, amuwo odofin</t>
  </si>
  <si>
    <t>https://drive.google.com/open?id=14pctELcmMo0Dvi2O1qhrjhvlk6Xb97QI</t>
  </si>
  <si>
    <t>ayinlaabiodub87@gmail.com</t>
  </si>
  <si>
    <t>15/17, Ebute-Igbogbo road, Ebute, Ikorodu, Lagos</t>
  </si>
  <si>
    <t>https://drive.google.com/open?id=1lnZlhdvCfAETb7c-ZalwEdF2XBM7J2P7</t>
  </si>
  <si>
    <t>+2348022229378</t>
  </si>
  <si>
    <t xml:space="preserve">Ajala house </t>
  </si>
  <si>
    <t>https://drive.google.com/open?id=1mADvJl-s8pB6_POgkIgVYk3C2oc_dwHQ</t>
  </si>
  <si>
    <t>Corporate and Business Law (LW), Financial Reporting (FR), Audit and Assurance (AA)</t>
  </si>
  <si>
    <t xml:space="preserve">Amaka </t>
  </si>
  <si>
    <t>kehindeobidare@gmail.com</t>
  </si>
  <si>
    <t>12, foursquare street, abesan estate, Ipaja</t>
  </si>
  <si>
    <t>https://drive.google.com/open?id=1fnVra4ehEWwD2r6NxnfShg--le42OoA0</t>
  </si>
  <si>
    <t>Olayinka Abimbola agbaje</t>
  </si>
  <si>
    <t xml:space="preserve">79 Clement way, Upminster, London </t>
  </si>
  <si>
    <t>https://drive.google.com/open?id=1f1p7_Gq8k4F0dczxxFs2eqwrBdmgVPWy</t>
  </si>
  <si>
    <t>London, United Kingdom</t>
  </si>
  <si>
    <t>https://drive.google.com/open?id=1QhcdzCVldbzgxfpRZ2q5DCvdWimRdl2Y</t>
  </si>
  <si>
    <t>Block 5  House 2 CourtLand Xilla Estate Off platinium way , First  gate  Jakands Lekki.</t>
  </si>
  <si>
    <t>https://drive.google.com/open?id=12V9Xt48skDfqfGzw4WQOcFgm65bBCY6_</t>
  </si>
  <si>
    <t>no</t>
  </si>
  <si>
    <t>imkenneth454@gmail.com</t>
  </si>
  <si>
    <t xml:space="preserve">No 14 Angola Close Barnawa Kaduna </t>
  </si>
  <si>
    <t>https://drive.google.com/open?id=10DbXmJssJ9Mau21lDxJTbMova0hMYXM3</t>
  </si>
  <si>
    <t>Email from ACCA</t>
  </si>
  <si>
    <t>amina.abdullahi1296@gmail.com</t>
  </si>
  <si>
    <t xml:space="preserve">008 ikogosi street Amssco Platinum City, Galadimawa </t>
  </si>
  <si>
    <t>https://drive.google.com/open?id=1UWPFS8avJqi0HoNcKdhFEsgddwZai_l8</t>
  </si>
  <si>
    <t>4 Ojewere Street, Onipanu Lagos</t>
  </si>
  <si>
    <t>https://drive.google.com/open?id=1SfjCtTuwWYQ9x-rwM1KHtqleKiYQqLx4</t>
  </si>
  <si>
    <t>4 Grace Avenue Estate, Maya, Liadi, Ikorodu, Lagos</t>
  </si>
  <si>
    <t>https://drive.google.com/open?id=12fEPiTXghbXwEMKh4Q0gs8d4LzyHoRK_</t>
  </si>
  <si>
    <t>16, Olanrewaju street Kosofe mile12 Lagos</t>
  </si>
  <si>
    <t>https://drive.google.com/open?id=1UxpgTkp2zBEUi3DpbHLX860bKEK_Glol</t>
  </si>
  <si>
    <t>16 Prince Ademola Eletu, Osapa</t>
  </si>
  <si>
    <t>https://drive.google.com/open?id=1WFmqNs0Gze8bo7WYKNg7GKd5LBZUesHq</t>
  </si>
  <si>
    <t>Favour Olewuenyi</t>
  </si>
  <si>
    <t>esther23.gabriel@gmail.com</t>
  </si>
  <si>
    <t>Same as above</t>
  </si>
  <si>
    <t>https://drive.google.com/open?id=1jS9-4fRh0cldXf3znLASwU75uHcu4jDe</t>
  </si>
  <si>
    <t>Nosa</t>
  </si>
  <si>
    <t>pauladjeks@gmail.com</t>
  </si>
  <si>
    <t xml:space="preserve">CBN 8 Calabar Road Calabar </t>
  </si>
  <si>
    <t>https://drive.google.com/open?id=17mHcmVUmR9KTNH4TKuMhNlfDC8j70yLc</t>
  </si>
  <si>
    <t>20 okeowo somorin, street, Ifako</t>
  </si>
  <si>
    <t>https://drive.google.com/open?id=1dXvxtDGeGM15LKlAcT6j0h0jtaM1DLed</t>
  </si>
  <si>
    <t>Taxation (TX), Financial Reporting (FR), Financial Management (FM)</t>
  </si>
  <si>
    <t>13 Jalupon Close, Surulere</t>
  </si>
  <si>
    <t>https://drive.google.com/open?id=13bOzD6KJi29Y6n7OVpBRa_T0UTuJbsrw</t>
  </si>
  <si>
    <t>no friend, website publication</t>
  </si>
  <si>
    <t>obianujuegenti@gmail.com</t>
  </si>
  <si>
    <t>Obianujuegenti@gmail.com</t>
  </si>
  <si>
    <t>https://drive.google.com/open?id=1KiIsxIlUYLW7ljpdxFRuLAoODryxpBcU</t>
  </si>
  <si>
    <t>Jojo</t>
  </si>
  <si>
    <t xml:space="preserve">Eden drive Ivy luxuria estate orchid road </t>
  </si>
  <si>
    <t>https://drive.google.com/open?id=1ANagtAouqU70Fe8vSodw9ifdw1OcEs1a</t>
  </si>
  <si>
    <t xml:space="preserve">Uchechukwu </t>
  </si>
  <si>
    <t>Nzewi</t>
  </si>
  <si>
    <t>https://drive.google.com/open?id=1BBmPw1Pmcq_6SYBLbQIicohWHtjE65Zr</t>
  </si>
  <si>
    <t xml:space="preserve">52 mosquito way </t>
  </si>
  <si>
    <t>https://drive.google.com/open?id=1lMaYFM4xl9A7dYlrHcq50edr3fXbwZ5G</t>
  </si>
  <si>
    <t>harrison anoliefo</t>
  </si>
  <si>
    <t>4,Dickson Okechukwu Avenue, Ikorodu</t>
  </si>
  <si>
    <t>https://drive.google.com/open?id=1kXRju5T44pqMCUoVBwTMu5zn3yWy-sD1</t>
  </si>
  <si>
    <t>Azeezat Ishola</t>
  </si>
  <si>
    <t>81 Stroud Road
Patchway</t>
  </si>
  <si>
    <t>https://drive.google.com/open?id=1_C1yQFloAJd2bJO_4kD2wvLaiQ4Bxi69</t>
  </si>
  <si>
    <t>Peter Aina     08092145670</t>
  </si>
  <si>
    <t>ukateisreal@yahoo.com</t>
  </si>
  <si>
    <t>House C19, UPDC Estate Lekki</t>
  </si>
  <si>
    <t>https://drive.google.com/open?id=1HQKiML4tuX0xRXPgAJP9bA7UkqrpsPO1</t>
  </si>
  <si>
    <t>74 otun road, olori bus stop, Akute, Ogun state</t>
  </si>
  <si>
    <t>https://drive.google.com/open?id=1ffgQX70-_MjKJauuK71Xp6d2u_DJ3KKL</t>
  </si>
  <si>
    <t>23, Kassim Achiomhi Street, Akesan, Lagos.</t>
  </si>
  <si>
    <t>https://drive.google.com/open?id=1zQ0S-jNEuHI75wioYSoe7k6TsEV-nwbi</t>
  </si>
  <si>
    <t>kanyinsolaalade61@gmail.com</t>
  </si>
  <si>
    <t xml:space="preserve">2,Onalaja street </t>
  </si>
  <si>
    <t>https://drive.google.com/open?id=1yXRDteMTU3OAHrm0Q3WSXfYRM5LcPy9o</t>
  </si>
  <si>
    <t>https://drive.google.com/open?id=1YbH-djTcJsxX0Ao75Sk6WYlcKdHaj29y, https://drive.google.com/open?id=11MErC0gXK9M6HIoh1HZEEUNM1iJH4Lb0</t>
  </si>
  <si>
    <t>Performance Management (PM), Financial Reporting (FR), Audit and Assurance (AA)</t>
  </si>
  <si>
    <t xml:space="preserve">Not Applicable </t>
  </si>
  <si>
    <t xml:space="preserve">No 4 Mopeshade Akinjagboye Area 1 Estate Casso Alagbado Lagos </t>
  </si>
  <si>
    <t>https://drive.google.com/open?id=1QDCkbEayVa3S2MUB0dF_FS7O78sAUn8R</t>
  </si>
  <si>
    <t>Performance Management (PM), Taxation (TX), Audit and Assurance (AA)</t>
  </si>
  <si>
    <t>Olabanji</t>
  </si>
  <si>
    <t>Sauletekio al. 37</t>
  </si>
  <si>
    <t>https://drive.google.com/open?id=1QU7yGjSC0IjdwNyK44TkDcnCcxoe7Sxv</t>
  </si>
  <si>
    <t>Army Estate Kurudu Abuja</t>
  </si>
  <si>
    <t>https://drive.google.com/open?id=1Yj4kdtZpKDkwsh_8fTGN9y5jYL6XZv1R</t>
  </si>
  <si>
    <t>tiabayomi@gmail.com</t>
  </si>
  <si>
    <t>20 Taiwo Okoilu Street Off College Road, Haruna Bus, Ifako Ijaiye, Ogba, Lagos</t>
  </si>
  <si>
    <t>https://drive.google.com/open?id=1mAWtVRlETV60foJnKkGXQYyPQBsVrSB-</t>
  </si>
  <si>
    <t>Elkanemi, unilag</t>
  </si>
  <si>
    <t>https://drive.google.com/open?id=1LJxWleCmOyr14_S9blv6TrrU4kAolgWv</t>
  </si>
  <si>
    <t>Jareer ‪+234 818 866 8219‬</t>
  </si>
  <si>
    <t>Flat 12 Kiln Court, 271 Sturry Road, Canterbury, CT1 1DS, Kent, UK</t>
  </si>
  <si>
    <t>https://drive.google.com/open?id=1GhvtPpbqsIB9IbasYUImuiFnZH3QuIuR</t>
  </si>
  <si>
    <t>taiwodisum@yahoo.com</t>
  </si>
  <si>
    <t xml:space="preserve">Taiwo </t>
  </si>
  <si>
    <t xml:space="preserve">Disu-Olumegbon </t>
  </si>
  <si>
    <t xml:space="preserve">10b joy Egbe magodo GRA Phase 1 gateway zone Magodo  isheri </t>
  </si>
  <si>
    <t>https://drive.google.com/open?id=18ox2WCBTC5ZsJiz3qirXhddMUl8s9Lhd</t>
  </si>
  <si>
    <t>41, Afolabi Obe street, Ejigbo, Lagos state</t>
  </si>
  <si>
    <t>https://drive.google.com/open?id=1NRy4DfEOWKHs64hJGGYO8hyOPBwmdEWH</t>
  </si>
  <si>
    <t>Management Accounting (MA), Financial Accounting (FA), Financial Reporting (FR), Audit and Assurance (AA)</t>
  </si>
  <si>
    <t>Sabo</t>
  </si>
  <si>
    <t>https://drive.google.com/open?id=1mq-YoD-89A8pnQHK47n86xEAjaiDRH5A</t>
  </si>
  <si>
    <t>Glory Adeogun</t>
  </si>
  <si>
    <t>oluwakayode.williams@gmail.com</t>
  </si>
  <si>
    <t>4B, FIDELLA CRESCENT, ANTHONY</t>
  </si>
  <si>
    <t>https://drive.google.com/open?id=1QKHAmbArZiEl7WBLZDehsjaYL61hvvui</t>
  </si>
  <si>
    <t>folushoojajuni@gmail.com</t>
  </si>
  <si>
    <t>18 Akanbi street,Somolu ,Lagos State</t>
  </si>
  <si>
    <t>https://drive.google.com/open?id=1rdClYEPh1TLaqQYVBGCDwb3Uiri13r6L</t>
  </si>
  <si>
    <t xml:space="preserve"> O</t>
  </si>
  <si>
    <t>https://drive.google.com/open?id=1i0ojKB0-NFKLnGdZS-40bHsq3QqQU2Ct</t>
  </si>
  <si>
    <t xml:space="preserve">130, Ojodu Abiodun Street, Ojodu Berger, Lagos. </t>
  </si>
  <si>
    <t>https://drive.google.com/open?id=19iL6MHa5W6LpsaLQuubZhr15VcZXRmus</t>
  </si>
  <si>
    <t xml:space="preserve">9, Igbehin Adun Street, 
Oworonshoki, Lagos. </t>
  </si>
  <si>
    <t>https://drive.google.com/open?id=1m3W3KgeVp5FdeB6tu-3vV0YJ__XR1HaX</t>
  </si>
  <si>
    <t>paisedion123@gmail.com</t>
  </si>
  <si>
    <t>https://drive.google.com/open?id=1Wi1Te8EU3kangVdTKFw7vWCqLkjzojE6</t>
  </si>
  <si>
    <t xml:space="preserve">I did the research myself </t>
  </si>
  <si>
    <t xml:space="preserve">172 Iponri Estate Surulere </t>
  </si>
  <si>
    <t>https://drive.google.com/open?id=1jjunQ65lRZMhGctcwUOa5Qxjs0Vih6OA</t>
  </si>
  <si>
    <t>8, Irone Avenue, Aguda Surulere, Lagos</t>
  </si>
  <si>
    <t>https://drive.google.com/open?id=1o91DIZfYY2AkLTiMjs4ELzx3kw_whBHB</t>
  </si>
  <si>
    <t>Genevieve +234 803 493 2008</t>
  </si>
  <si>
    <t>+2347031510150</t>
  </si>
  <si>
    <t>C/O Mr. Orji Ofoha Felix, Suite 120, Anbeez Plaza, Opp. Old CAC Head Quarter  
Ndola Crescent, Wuse Zone 5, Abuja, FCT</t>
  </si>
  <si>
    <t>https://drive.google.com/open?id=1ZR4jJJOXWyHxHoaHyUX20aBemdgHRoy_</t>
  </si>
  <si>
    <t>+234 806 226 8279</t>
  </si>
  <si>
    <t>mysomtoo@gmail.com</t>
  </si>
  <si>
    <t>Isolo, Lagos</t>
  </si>
  <si>
    <t>https://drive.google.com/open?id=1VIcIi6eVbd0EZV6e3ncOxI7od7S2W4DI</t>
  </si>
  <si>
    <t>olawale.saliu@yahoo.com</t>
  </si>
  <si>
    <t xml:space="preserve">Olawale </t>
  </si>
  <si>
    <t>08050327909</t>
  </si>
  <si>
    <t>33,Adams Street,Lagos Island.</t>
  </si>
  <si>
    <t>https://drive.google.com/open?id=1IVnqTovOagRt0YkYw3vQF3SDIJDqrvWk</t>
  </si>
  <si>
    <t>pnenye@gmail.com</t>
  </si>
  <si>
    <t>annonyechere@gmail.com</t>
  </si>
  <si>
    <t>Princess</t>
  </si>
  <si>
    <t xml:space="preserve">Onyechere </t>
  </si>
  <si>
    <t>07743577189</t>
  </si>
  <si>
    <t xml:space="preserve">Heritage Tower, United Kingdom </t>
  </si>
  <si>
    <t>https://drive.google.com/open?id=17lXiVDVIzJ-2IPZSVJgIa3ospsvrPePi</t>
  </si>
  <si>
    <t>taiwodisum@gmail.com</t>
  </si>
  <si>
    <t>taiwo</t>
  </si>
  <si>
    <t>DISU-OLUMEGBON</t>
  </si>
  <si>
    <t>10b,joy egbe street, off ifeoluwa daniel, magodo gra phase 1, gateway ,zone magodo isheri</t>
  </si>
  <si>
    <t>https://drive.google.com/open?id=1nUihLIx3BlTKPU151sARA8DYT9nXj1Jp</t>
  </si>
  <si>
    <t xml:space="preserve">20/22 Majaro Street Onike, Yaba, Lagos </t>
  </si>
  <si>
    <t>https://drive.google.com/open?id=1Vfp54PZx9IJszhVVnQjEHAT5-uT_j4a-</t>
  </si>
  <si>
    <t>Self</t>
  </si>
  <si>
    <t>12 Samalake Street Ajuwon Akute</t>
  </si>
  <si>
    <t>https://drive.google.com/open?id=19ihMd5wgDe53KAIiUQC9JK7TPzxKANP6</t>
  </si>
  <si>
    <t>Undergraduate, Fully/Self employed</t>
  </si>
  <si>
    <t>alameendahiru@gmail.com</t>
  </si>
  <si>
    <t>https://drive.google.com/open?id=1RYAnMOhpJVu43fpkif01Dhbpr28HC3Pf</t>
  </si>
  <si>
    <t xml:space="preserve">Hassan Farouk usman </t>
  </si>
  <si>
    <t>https://drive.google.com/open?id=1mLFtnfnLX9g3tQ6Qcs1JPHfaIaw2ycuD</t>
  </si>
  <si>
    <t>Olanrewaju</t>
  </si>
  <si>
    <t>5, Okeowo Street, Gbagada, Lagos</t>
  </si>
  <si>
    <t>https://drive.google.com/open?id=1xABpLuXCCIN4Q9AzW33aanvfeHJj5M2x</t>
  </si>
  <si>
    <t>julietnnaji97@gmail.com</t>
  </si>
  <si>
    <t>Okuru-ama off Peter Odili Road Port Harcourt</t>
  </si>
  <si>
    <t>https://drive.google.com/open?id=1R05IbpkXqsUdfBpYlQHDqKA0IIVDgKif</t>
  </si>
  <si>
    <t>57B Ozalla Street, Amokwe junction, Enugu state</t>
  </si>
  <si>
    <t>https://drive.google.com/open?id=1QD2Zr0JAu6GQQ6GJpc6NxpC_0jRXFjzv</t>
  </si>
  <si>
    <t>B1 FAAN Quarters ikeja</t>
  </si>
  <si>
    <t>https://drive.google.com/open?id=1-Tqh14o-L9bUDUWFBSBdyOZj9rs9eqV3</t>
  </si>
  <si>
    <t>Dorcas Uche  07037286985</t>
  </si>
  <si>
    <t xml:space="preserve">30 Exmoor House, Clydesdale way. Belvedere </t>
  </si>
  <si>
    <t>https://drive.google.com/open?id=1f4nzDI5baicG8wdCPToIrHEvO5v4GO4W</t>
  </si>
  <si>
    <t xml:space="preserve">I wasn't referred by a friend </t>
  </si>
  <si>
    <t>no 8b, Olayinka Adewuyi Street U3 Estate Lekki Phase 1 Lagos</t>
  </si>
  <si>
    <t>https://drive.google.com/open?id=1-AY4s80KbJMfLUrOqA8CjjX7bToD9GPT</t>
  </si>
  <si>
    <t>Not applicable</t>
  </si>
  <si>
    <t>2 shomade street, onipeteesi estate, mangoro, ikeja</t>
  </si>
  <si>
    <t>https://drive.google.com/open?id=1-h73tHMTqi_gehTFbRqPqjPokMKh919A</t>
  </si>
  <si>
    <t xml:space="preserve">Akindele Adeola Aminat </t>
  </si>
  <si>
    <t xml:space="preserve">House 215, Springville Estate lugbe </t>
  </si>
  <si>
    <t>https://drive.google.com/open?id=1YZtOP1bpZAGdPwdxdmHZgJWuPeaMvBLM</t>
  </si>
  <si>
    <t>ademilola82@gmail.com</t>
  </si>
  <si>
    <t>23Maiye Ogundana Road Magodo estate phase 2 lagos</t>
  </si>
  <si>
    <t>https://drive.google.com/open?id=1Yuv5TWU0S6FPWq8cTywlQHZ5g8RuKAX_</t>
  </si>
  <si>
    <t>Berger lagos</t>
  </si>
  <si>
    <t>https://drive.google.com/open?id=1o6rZjnWsvxt0FIiFdU6WpJ6lRxGhSZTA</t>
  </si>
  <si>
    <t>8, Alhaji Kayode close, off Aiyetoro, Aguda, Lagos</t>
  </si>
  <si>
    <t>https://drive.google.com/open?id=1K2H2zBfyx87w8QBXbDYG7SVjCabGmEdb</t>
  </si>
  <si>
    <t>Fatunbikehinde@gmail.com</t>
  </si>
  <si>
    <t>https://drive.google.com/open?id=1bkDkdvfJTBrbSaDchny_Pk20L7ai4qdI</t>
  </si>
  <si>
    <t>https://drive.google.com/open?id=1rTRnW2ZiZyyxrrSsq-2ZKMd3P_Sf1MgJ</t>
  </si>
  <si>
    <t>Mojoyinolaoluwa Adelusi</t>
  </si>
  <si>
    <t xml:space="preserve">10 Ademola Johnson street Ikorodu </t>
  </si>
  <si>
    <t>https://drive.google.com/open?id=1qKNiq1X6yBzdo1NFnoMFISaKke0HnEWK</t>
  </si>
  <si>
    <t>osobataiwo2015@yahoo.com</t>
  </si>
  <si>
    <t xml:space="preserve">20 Ajibade Street, Ilasamaja Oshodi-Isolo, Lagos. </t>
  </si>
  <si>
    <t>https://drive.google.com/open?id=1QAQ1QhJHS1RcNMh9p_4PWZihcF2Uomdw</t>
  </si>
  <si>
    <t>Olubunmi Odagbodo  08145706727</t>
  </si>
  <si>
    <t>8,adepitan street alapere ketu lagos</t>
  </si>
  <si>
    <t>https://drive.google.com/open?id=1UShTfH7T3vZgmZ1-nKNUfEb5CpqCB-Qh</t>
  </si>
  <si>
    <t xml:space="preserve">No 7 bola Hassan street alapere ketu Lagos </t>
  </si>
  <si>
    <t>https://drive.google.com/open?id=1_Qz0T2moLF1iHe9LjCY9EDFM-osrr2NL</t>
  </si>
  <si>
    <t>..</t>
  </si>
  <si>
    <t>2 CG Street Shagari Estate Mosan Ipaja</t>
  </si>
  <si>
    <t>https://drive.google.com/open?id=1DTvaJYXW7likUIAt5NBGBAxrF9NgMQBS</t>
  </si>
  <si>
    <t>Yemi Data ACCA Regional Manager Africa</t>
  </si>
  <si>
    <t>omagejennifer1@gmail.com</t>
  </si>
  <si>
    <t xml:space="preserve">Oremeji , Oke odo </t>
  </si>
  <si>
    <t>https://drive.google.com/open?id=1F5lD1EnuISoxOmpeQj7tGNny0tiQt8OY</t>
  </si>
  <si>
    <t>Ogobom, Ajah Lagos</t>
  </si>
  <si>
    <t>https://drive.google.com/open?id=1-Bjqq4pbey2lEAcwvG8PKrbk8AHU0uvL</t>
  </si>
  <si>
    <t xml:space="preserve">Janet Obadimu </t>
  </si>
  <si>
    <t>15 rainbow drives Oregun</t>
  </si>
  <si>
    <t>https://drive.google.com/open?id=1M_Nc1rEPRhLlftfSodzSO0s6lb_iiEBL</t>
  </si>
  <si>
    <t>none</t>
  </si>
  <si>
    <t xml:space="preserve">55 College Road, Ifako-Ijaiye, Lagos </t>
  </si>
  <si>
    <t>https://drive.google.com/open?id=1qeARwNHHcXUnXu7M07fI49Dhc2g6-nvs</t>
  </si>
  <si>
    <t>Graduate expecting to join the workforce, Undergraduate, Fully/Self employed</t>
  </si>
  <si>
    <t xml:space="preserve">Akinwunmi Ayodeji </t>
  </si>
  <si>
    <t>17 platinum way</t>
  </si>
  <si>
    <t>https://drive.google.com/open?id=1IoD_NdchOicAB-5u4iC3jCyVSnwCVKxB</t>
  </si>
  <si>
    <t>adegokegbemisola.ga@gmail.com</t>
  </si>
  <si>
    <t>https://drive.google.com/open?id=1b6Jn_z215Bsm0lHLZ0B2N5XlZMPUxNLv</t>
  </si>
  <si>
    <t>ttinuke1@gmail.com</t>
  </si>
  <si>
    <t xml:space="preserve">Magboro Ogun State </t>
  </si>
  <si>
    <t>https://drive.google.com/open?id=1OYMcuoPEQLRyfIW4NdZxtIo8tDp_Y8ig</t>
  </si>
  <si>
    <t>Mimi</t>
  </si>
  <si>
    <t>22, Waliu Oga-Oloye Street, Bayeku, Ikorodu. Lagos.</t>
  </si>
  <si>
    <t>https://drive.google.com/open?id=1R6facLaeFowf490gEnlPwlswqSDh1dTK</t>
  </si>
  <si>
    <t xml:space="preserve">Queendaline Ogechukwu </t>
  </si>
  <si>
    <t>+447539276439</t>
  </si>
  <si>
    <t xml:space="preserve">30, Port Arthur Road, Nottingham, United Kingdom </t>
  </si>
  <si>
    <t>https://drive.google.com/open?id=1Xm4s6KRmM6eczDwx_E_GH3C9zgO7sMxV</t>
  </si>
  <si>
    <t>Mmachi Diana Odunze</t>
  </si>
  <si>
    <t>6, Olonode Street, Adekunle, Yaba</t>
  </si>
  <si>
    <t>https://drive.google.com/open?id=1ligxU6Fffvjn79cTwufFP49Bio1ONStb</t>
  </si>
  <si>
    <t>No50 Kwakwachi, Fagge, Kano State</t>
  </si>
  <si>
    <t>https://drive.google.com/open?id=19bnaYyTHHWvdgTbYLHaz-rydVJfYBn9O</t>
  </si>
  <si>
    <t>lawayot@gmail.com</t>
  </si>
  <si>
    <t xml:space="preserve">20 popoola Street off iyana odo iyana ipaja lagos </t>
  </si>
  <si>
    <t>https://drive.google.com/open?id=1gAhjYzxF1RBoj4SYAll0s8N9n6Vf60yt</t>
  </si>
  <si>
    <t xml:space="preserve">Onikola Hammed </t>
  </si>
  <si>
    <t>No 8 Deji Olamiju Street, Peace Estate Gbagada
Lagos</t>
  </si>
  <si>
    <t>HAMINAT OLOLADE AWESU</t>
  </si>
  <si>
    <t>4 Bakare Ojimilola Street, Agbede, Ikorodu, Lagos State.</t>
  </si>
  <si>
    <t>https://drive.google.com/open?id=1p1AJ1W668NlOOzCAAuXKI4p53StCYFAH</t>
  </si>
  <si>
    <t>+2348056066815</t>
  </si>
  <si>
    <t>https://drive.google.com/open?id=1XJgxHbe-YOaF_sU5mwD9IIRyz-k1DZe3</t>
  </si>
  <si>
    <t>tundexl@yahoo.co.uk</t>
  </si>
  <si>
    <t>145a Obadina Street Omole Phase 1 Lagos</t>
  </si>
  <si>
    <t>https://drive.google.com/open?id=1UkNioptX6ZiRXWUEjl8iYaFlbP1Wq4yE</t>
  </si>
  <si>
    <t>femiodeka1978@gmail.com</t>
  </si>
  <si>
    <t xml:space="preserve">1b Admiralty Road. Lekki phase 1 </t>
  </si>
  <si>
    <t>https://drive.google.com/open?id=1RsnGGCi14YslDdmz_fUfPkJZQv9zEELk</t>
  </si>
  <si>
    <t>2580duppy@gmail.com</t>
  </si>
  <si>
    <t>Lagos Nigeria</t>
  </si>
  <si>
    <t>https://drive.google.com/open?id=11kKjIp06I5dF_X8wn3-QuP-LhBDKcwzJ</t>
  </si>
  <si>
    <t xml:space="preserve">37 Aborishade road Lawanson Surulere Lagos </t>
  </si>
  <si>
    <t>https://drive.google.com/open?id=11vqAFVDityRp9_ajSYQ9kEipWkRbqhRU</t>
  </si>
  <si>
    <t>aishatadewale6@gmail.com</t>
  </si>
  <si>
    <t xml:space="preserve">25, old yaba road, opposite Zenith bank, Yaba Lagos </t>
  </si>
  <si>
    <t>https://drive.google.com/open?id=1doVRLoaBFznDxdwHx6KYTvSwrTfXy471KtrPuA-t8o0</t>
  </si>
  <si>
    <t>Business  and Technology (BT), Management Accounting (MA), Financial Accounting (FA), Corporate and Business Law (LW)</t>
  </si>
  <si>
    <t>sodunke.oluwaseun@gmail.com</t>
  </si>
  <si>
    <t>5, Chief Samson Oshokoya Street, Alagbole</t>
  </si>
  <si>
    <t>https://drive.google.com/open?id=1IRH9h2W95b6aULQ2oHcj-JAhdaB-gKin</t>
  </si>
  <si>
    <t>Wonuola Gbadamosi - 0803705696</t>
  </si>
  <si>
    <t xml:space="preserve">20 anipole street gbagada lagos </t>
  </si>
  <si>
    <t>https://drive.google.com/open?id=1om5H1rkNjxcB51Xnyhbh9XXedBj-5A4a</t>
  </si>
  <si>
    <t>08026600190</t>
  </si>
  <si>
    <t>ihemlauretta@gmail.com</t>
  </si>
  <si>
    <t>Festac</t>
  </si>
  <si>
    <t>https://drive.google.com/open?id=1D71KLT71PKP3byPklM7Ry4-Shj4Bxm3V</t>
  </si>
  <si>
    <t>47 Ayodele Fanoiki Avenue Magodo Isheri Lagos</t>
  </si>
  <si>
    <t>https://drive.google.com/open?id=1TH8qSBiGmKxtVuKiquytT1Oe5IsYOKdJ</t>
  </si>
  <si>
    <t xml:space="preserve">Plot 6a Ade Adetoba Street, Magodo phase 1 Lagos </t>
  </si>
  <si>
    <t>https://drive.google.com/open?id=1Sl5cQJt0kd4gcsTBrNeBwsuYN0Fg5lnW</t>
  </si>
  <si>
    <t>Ufoma 08055973284</t>
  </si>
  <si>
    <t>Badaidu@iom.int</t>
  </si>
  <si>
    <t>https://drive.google.com/open?id=1nsNRIQD5x5aMcWqm_go2TWxOY-CUXPYX</t>
  </si>
  <si>
    <t>Financial Reporting (FR), Audit and Assurance (AA), Advanced Financial Management (AFM)</t>
  </si>
  <si>
    <t>Social Media</t>
  </si>
  <si>
    <t>leticia.aghaibe@ivyleague.com</t>
  </si>
  <si>
    <t xml:space="preserve">38 Popoola street, custom bus stop , abaranje road, Ikotun </t>
  </si>
  <si>
    <t>https://drive.google.com/open?id=1wR_sPJ91kLfuZbPL28kC5X3aQbhdR63a</t>
  </si>
  <si>
    <t>19 Olanrewaju street ifako Gbagada Lagos</t>
  </si>
  <si>
    <t>https://drive.google.com/open?id=1n8-zWW3eTDWYMhZelPw-LHQKQ99EBzJr</t>
  </si>
  <si>
    <t>Faridah Amodu</t>
  </si>
  <si>
    <t xml:space="preserve">48b Fatai Irawo Street, Ajao Estate. </t>
  </si>
  <si>
    <t>https://drive.google.com/open?id=1CVKRyNM6S1Nq1SD8hhcrI8hvbf_NqzJs</t>
  </si>
  <si>
    <t>Ayobami Odunde</t>
  </si>
  <si>
    <t>https://drive.google.com/open?id=1KDRYJe29Kt4Z8pwzfTYf9B11K2SNO5Dx</t>
  </si>
  <si>
    <t>Mojisola Omotosho  +2349025176163</t>
  </si>
  <si>
    <t xml:space="preserve">3, Catholic mission street, Lagos Island. </t>
  </si>
  <si>
    <t>Ogudu, lagos</t>
  </si>
  <si>
    <t>https://drive.google.com/open?id=1vPj-fm_kCnFvhzrYx1IXcg3qwT4CdT3q</t>
  </si>
  <si>
    <t>10, beryl close diamond estate, lekki, Lagos.</t>
  </si>
  <si>
    <t>https://drive.google.com/open?id=1NWry4SloEr9QGiKDclSODjfU1Lk2UTvl</t>
  </si>
  <si>
    <t>Taxation (TX), Audit and Assurance (AA)</t>
  </si>
  <si>
    <t>Caleb osadare</t>
  </si>
  <si>
    <t>nathanieldavid06@gmail.com</t>
  </si>
  <si>
    <t>221 Ayton Street, NE6 2DB, Newcastle, United Kingdom.</t>
  </si>
  <si>
    <t>https://drive.google.com/open?id=1ornLA688KfzeuhipQ10o92VSm1_ZJ5Xx</t>
  </si>
  <si>
    <t xml:space="preserve">LinkedIn </t>
  </si>
  <si>
    <t>iyinaladejebi@gmail.com</t>
  </si>
  <si>
    <t>22 Adeyinka Osijo Street Akoka</t>
  </si>
  <si>
    <t>https://drive.google.com/open?id=1o6w54Ct9S5DLoWLHB1jPuU4qyiKTwA6h</t>
  </si>
  <si>
    <t>BolaAhmed</t>
  </si>
  <si>
    <t>https://drive.google.com/open?id=1yND3rMHpwADyJ5k-zeKa5zpGNkegokd0</t>
  </si>
  <si>
    <t>Plot 183, Moshood Olugbani Street, Victoria Island, Lagos</t>
  </si>
  <si>
    <t>https://drive.google.com/open?id=1vNsCGEtE334nNli4gP9j5PadTm3XK-QJ</t>
  </si>
  <si>
    <t>Taxation (TX), Strategic Business Reporting (SBR)</t>
  </si>
  <si>
    <t>2, Living Spring Avenue, Karu , Nasarawa State</t>
  </si>
  <si>
    <t>https://drive.google.com/open?id=1xlFgwn4_l9c53PjZh2VPQ9yoW7W1kGWm</t>
  </si>
  <si>
    <t>Etisong Ekerenduh, +2347018869648</t>
  </si>
  <si>
    <t xml:space="preserve">Ibadan </t>
  </si>
  <si>
    <t>https://drive.google.com/open?id=1gDGwIRpmKpxY1TQJJLMwnObM1qTDvO9d</t>
  </si>
  <si>
    <t>Enugu Court, Gaduwa Estate, Abuja</t>
  </si>
  <si>
    <t>https://drive.google.com/open?id=1RIdduZzKHgA67ppS2uqJb8N-TtwINmYE</t>
  </si>
  <si>
    <t>Performance Management (PM), Taxation (TX), Financial Reporting (FR), Audit and Assurance (AA)</t>
  </si>
  <si>
    <t>fabnsongolo@gmail.com</t>
  </si>
  <si>
    <t xml:space="preserve">Adzope 06 Wuse 2 Abuja Nigeria </t>
  </si>
  <si>
    <t>https://drive.google.com/open?id=14SMlKtzHIboxalv4Ohv14dQ7aVUrGYqv</t>
  </si>
  <si>
    <t>Etisong +234 701 886 9648</t>
  </si>
  <si>
    <t>meglorra@yahoo.com</t>
  </si>
  <si>
    <t>Palm vale estate, Amuwo odofin, Lagos State</t>
  </si>
  <si>
    <t>https://drive.google.com/open?id=1MrVI_7765MGh8TJdrNVI5KT0ArZkXn8P</t>
  </si>
  <si>
    <t>Prime water Gardens 2, off freedom way, ikate</t>
  </si>
  <si>
    <t>https://drive.google.com/open?id=162Xtq1x3avlRNSoMYCUqBd6ELKxEPKsD</t>
  </si>
  <si>
    <t xml:space="preserve">NDIC Bauchi </t>
  </si>
  <si>
    <t>https://drive.google.com/open?id=1yLC7wwNULnnRRbQS3sblugUah_wBinNH</t>
  </si>
  <si>
    <t>veronicaadibe@gmail.com</t>
  </si>
  <si>
    <t>https://drive.google.com/open?id=11Sk0Lx6UbOvSSGqQjY8mZyESaPdK__u3</t>
  </si>
  <si>
    <t>augustoewilem@gmail.com</t>
  </si>
  <si>
    <t>Augustoewilem@gmail.com</t>
  </si>
  <si>
    <t>https://drive.google.com/open?id=1PQIfsUpcIHBkcZvNKS6sA2lLqmm3KI8j</t>
  </si>
  <si>
    <t>adeolavicky2016@gmail.com</t>
  </si>
  <si>
    <t>08023165890</t>
  </si>
  <si>
    <t>11, Oluwalogbon Street, Shomolu</t>
  </si>
  <si>
    <t>https://drive.google.com/open?id=1H6W7d7RjUrwawwaAmQfobSyj3Rq2NX7g</t>
  </si>
  <si>
    <t>bamigbademaria@gmail.com</t>
  </si>
  <si>
    <t>1 Alade close, off Apata Street, Oke-Ira, Ogba, Lagos.</t>
  </si>
  <si>
    <t>https://drive.google.com/open?id=1lH8G1-VvmK9ZHqHUG9LvOihomMLfVEQk</t>
  </si>
  <si>
    <t>12 Oladimeji Street, Bolaji Bus-Stop, Ayobo, Lagos, Nigeria</t>
  </si>
  <si>
    <t>https://drive.google.com/open?id=1KLmZ4c3aCh_0zyx7cxiNznWPhk0qe0Jg</t>
  </si>
  <si>
    <t>No 40 Adebayo street, Ketu Lagos</t>
  </si>
  <si>
    <t>https://drive.google.com/open?id=1xkdx82_yE6dL5Y0t7TAfpmr42NkAVldC</t>
  </si>
  <si>
    <t>14 A Ogidi Crescent Off Christ Avenue
ADMIRALTY ROAD</t>
  </si>
  <si>
    <t>https://drive.google.com/open?id=19reslYV_WXtAW4atrfg99VKrzUnxiKZm</t>
  </si>
  <si>
    <t>not applicable</t>
  </si>
  <si>
    <t>8, Ayodele Makinde Close, Omitoro, Ijede Road, Ikorodu, Lagos State</t>
  </si>
  <si>
    <t>https://drive.google.com/open?id=1m92mNat2hf5IAcKu6iN4cMHR-ThwaaSs</t>
  </si>
  <si>
    <t>not referred</t>
  </si>
  <si>
    <t>obichinenye288@gmail.com</t>
  </si>
  <si>
    <t>M18, Halromalk Estate, Ajiran, Agungi-Lekki</t>
  </si>
  <si>
    <t>https://drive.google.com/open?id=1EOIrJ18IAkHoHUiFCMhuBfd4IJrbl_Kt</t>
  </si>
  <si>
    <t>1, Oke-Arin Street, Ilupeju, Lagos</t>
  </si>
  <si>
    <t>https://drive.google.com/open?id=1oCIdu6CchBE_xth24hUmbvlyFh_2F6iE</t>
  </si>
  <si>
    <t xml:space="preserve">61a,Agbamu Street Mosafejo Amukoko lagos </t>
  </si>
  <si>
    <t>https://drive.google.com/open?id=1GlhGBfEX6WqGAT2ET-DxRK_GDscE2pqR</t>
  </si>
  <si>
    <t>Advanced Financial Management (AFM), Advanced Taxation (ATX)</t>
  </si>
  <si>
    <t>3, Opeifa Crescent, Ajao Estate, Anthony Village, Lagos</t>
  </si>
  <si>
    <t>https://drive.google.com/open?id=1E-cK9DE4X4Vet3gpGVwo1telU7qaf3Yw</t>
  </si>
  <si>
    <t>udehfelix81@yahoo.com</t>
  </si>
  <si>
    <t>75 Ondo str, Ebute metta, Lagos</t>
  </si>
  <si>
    <t>https://drive.google.com/open?id=1C9j6TigvbSVHnk_Muivgznfz45a2iCLs</t>
  </si>
  <si>
    <t>3rd Floor, FIRS Building. Ikoyi, Lagos</t>
  </si>
  <si>
    <t>https://drive.google.com/open?id=1FVy0P2_l0lcp2NyQqSjZta8Yb92T_fhL</t>
  </si>
  <si>
    <t>Corporate and Business Law (LW), Financial Reporting (FR)</t>
  </si>
  <si>
    <t>Adebayo Timothy Ayiti</t>
  </si>
  <si>
    <t>Jikwoyi phase 1 Abuja</t>
  </si>
  <si>
    <t>https://drive.google.com/open?id=1_O5EZ1OQr8z9KSfUbV19TaM0cRvqBjdx</t>
  </si>
  <si>
    <t>01, Wakeel kayode close, orimerunmu, Ogun state</t>
  </si>
  <si>
    <t>https://drive.google.com/open?id=11v5T_bddVnoP9nx1y3ItjXcnmeIOCpSx</t>
  </si>
  <si>
    <t>Mohammed Niima +234 813 348 4383</t>
  </si>
  <si>
    <t>https://drive.google.com/open?id=1tItV5IzKLpnRX2CHj1ilOBVNfcczVXRC</t>
  </si>
  <si>
    <t>https://drive.google.com/open?id=1Aclo91hk02VebmkQgEFZKlqwwjlFTq95</t>
  </si>
  <si>
    <t xml:space="preserve">Nnamdi Azikiwe University Awka, Anambra state Nigeria </t>
  </si>
  <si>
    <t>https://drive.google.com/open?id=1VMsXxpboOfWcc7tKTSDRlrAmPiy1ahF2</t>
  </si>
  <si>
    <t>bunmiagbaje5@gmail.com</t>
  </si>
  <si>
    <t>Agbaje</t>
  </si>
  <si>
    <t>TA Gardens, Warewa, Lagos Ibadan Express way</t>
  </si>
  <si>
    <t>Wonu</t>
  </si>
  <si>
    <t>20, Ifeanyi street, Ilaje Bariga</t>
  </si>
  <si>
    <t>https://drive.google.com/open?id=1XQ5moejgy5uTSsKjDmPxhkVTr5Fnw8X-</t>
  </si>
  <si>
    <t>edehchiamakairene@gmail.com</t>
  </si>
  <si>
    <t>FHA Lugbe, Abuja</t>
  </si>
  <si>
    <t>https://drive.google.com/open?id=1mVbGKi8SputSjXvYVmjHciudBvKOhfk8</t>
  </si>
  <si>
    <t>nunu</t>
  </si>
  <si>
    <t>9 Ebunoluwa Street Bariga</t>
  </si>
  <si>
    <t>https://drive.google.com/open?id=19mH-2FvtOVT1kjHiskLMg0RtfheOCLRD</t>
  </si>
  <si>
    <t>oluobadan@gmail.com</t>
  </si>
  <si>
    <t>Bank of Industry, BOI House, 23 Marina</t>
  </si>
  <si>
    <t>https://drive.google.com/open?id=1OqEMe2HIHr9S3gK3w28oOI3c1LRzU7OF</t>
  </si>
  <si>
    <t>shedrachnuhu90@gmail.com</t>
  </si>
  <si>
    <t>10 Samuel Manuwa street, Victoria Island, Lagis</t>
  </si>
  <si>
    <t>https://drive.google.com/open?id=1NlqHHE1KtPWmt7Ho0NFAbr3J6WpQ0IQM</t>
  </si>
  <si>
    <t>Strategic Business Reporting (SBR), Advanced Performance Management (APM), Advanced Audit and Assurance (AAA)</t>
  </si>
  <si>
    <t xml:space="preserve">131 Ibadan street Yaba Ebute Metta Lagos </t>
  </si>
  <si>
    <t>https://drive.google.com/open?id=1ViNaN1HtU6F6LRozGM_I8kNJMWMe_WxL</t>
  </si>
  <si>
    <t xml:space="preserve">29, abina street off randle avenue </t>
  </si>
  <si>
    <t>https://drive.google.com/open?id=1ZBayk51mT4llcioacqwtjHHHYLIcWZ79</t>
  </si>
  <si>
    <t>......</t>
  </si>
  <si>
    <t>No 25 Boumole Street, Challenge.</t>
  </si>
  <si>
    <t>https://drive.google.com/open?id=1VJUYcQgMwgOs-9ryXecw1LciyqwYkL-X</t>
  </si>
  <si>
    <t>Etisong Ekerenduh - 07018869648</t>
  </si>
  <si>
    <t>sotie2014@gmail.com</t>
  </si>
  <si>
    <t>https://drive.google.com/open?id=1RBMiUcQincgV_8aa5Eu63lOA4OCQz48m</t>
  </si>
  <si>
    <t>Promise Achimugu  07061194231</t>
  </si>
  <si>
    <t xml:space="preserve">Block 36 Area A Nyanya Abuja </t>
  </si>
  <si>
    <t>https://drive.google.com/open?id=1-TxQYHjdjZtbo0n6nglOL8TjVCQhV_jV</t>
  </si>
  <si>
    <t>Block 4 Barbeach towers Victoria island</t>
  </si>
  <si>
    <t>https://drive.google.com/open?id=1VwGzxQOU8J40NXIUlPUbinVi810I005U, https://drive.google.com/open?id=1Itc58TxUgFl0lDiz4zTdh2MaEjyeBDxC</t>
  </si>
  <si>
    <t xml:space="preserve">21a, Ameen Street, Abule Oja, Yaba Lagos </t>
  </si>
  <si>
    <t>https://drive.google.com/open?id=13g6tJckr6XOVXHoSJjIl1weiwBJ9Py6V</t>
  </si>
  <si>
    <t>Adetutu Oludare</t>
  </si>
  <si>
    <t>182b Moshood Olugbani street Victoria Island</t>
  </si>
  <si>
    <t>https://drive.google.com/open?id=1fjOqpksibFSsEASxR71GaehhyWPmn1I5</t>
  </si>
  <si>
    <t>No 62, Olugbede street
inside Unity Estate Egbeda-Idimu road, Akowonjo</t>
  </si>
  <si>
    <t>https://drive.google.com/open?id=1mYkiNgrs5DheKNhYnxnZ4ZKcmfa31kZF</t>
  </si>
  <si>
    <t xml:space="preserve">C318B Olota Crescent, Royal Gardens Estate,  Ajah </t>
  </si>
  <si>
    <t>https://drive.google.com/open?id=1ZGmxMwwN412tUXI3O0UQxkZlCTBFqfqZ</t>
  </si>
  <si>
    <t>08135543425</t>
  </si>
  <si>
    <t xml:space="preserve">Aladejebi </t>
  </si>
  <si>
    <t>22, Adeyinka Osijo Street, Akoka, lagos</t>
  </si>
  <si>
    <t>https://drive.google.com/open?id=1kjtwzW7oXtr-G-3KtAgxr-bh0VQKtU2E</t>
  </si>
  <si>
    <t>Nope</t>
  </si>
  <si>
    <t>07037067176</t>
  </si>
  <si>
    <t xml:space="preserve">17, Lateef Lamina Street, Estate Bus Stop, Oju Ore, Ota, Ogun State </t>
  </si>
  <si>
    <t>https://drive.google.com/open?id=1Yl495dFRgzKCsahH5WGJHMFKUdl2rTxX</t>
  </si>
  <si>
    <t xml:space="preserve">5, Omolade Oshilowo Mafoluku Oshodi </t>
  </si>
  <si>
    <t>https://drive.google.com/open?id=1Gh0EjhxTEjXvPP6DkgS921ZKKF9FSUiW</t>
  </si>
  <si>
    <t xml:space="preserve">Form student </t>
  </si>
  <si>
    <t>6 Adeniji Street
Ifako - Ijaiye</t>
  </si>
  <si>
    <t>https://drive.google.com/open?id=1lD17jFAO5fo4Aq45qvyx631LpTizOpOT</t>
  </si>
  <si>
    <t>Not reffered</t>
  </si>
  <si>
    <t>Fehintola Giwa, Surulere</t>
  </si>
  <si>
    <t>https://drive.google.com/open?id=1qh-4fqupJa9378BIJYfJWi6dHJmvoFlY</t>
  </si>
  <si>
    <t>Yemi Dada-0704 275 1892</t>
  </si>
  <si>
    <t>Adetula street, mushin Lagos</t>
  </si>
  <si>
    <t>https://drive.google.com/open?id=184zuXMdRt0WC1iD7EBN65oNy5hnhDCD1</t>
  </si>
  <si>
    <t>Funmi - 08024528529</t>
  </si>
  <si>
    <t xml:space="preserve">Plot 3 olaleye new town estate afric road Iponri surulere Lagos </t>
  </si>
  <si>
    <t>https://drive.google.com/open?id=1zxwalLJ4rbl-FIXqJtum-Mmf9oGaMIRu</t>
  </si>
  <si>
    <t>onatoyeopeyemi@gmail.com</t>
  </si>
  <si>
    <t>08036657508</t>
  </si>
  <si>
    <t>https://drive.google.com/open?id=1v1Wco8qlXnihzBjLVYh0FXryYRdJbFrr</t>
  </si>
  <si>
    <t>9, Osanyinpeju street, off Adetayo Osho, Akoka.</t>
  </si>
  <si>
    <t>https://drive.google.com/open?id=17gkl-LGGbBhaB2yN_n0LBgq8oRYuye-x</t>
  </si>
  <si>
    <t>07042751892</t>
  </si>
  <si>
    <t>9 Osanyinpeju street off adetayo osho, akoka</t>
  </si>
  <si>
    <t>https://drive.google.com/open?id=12rJZaXt_lF_8DIGsbr72BqVn--JC8hUF</t>
  </si>
  <si>
    <t>+14317788350</t>
  </si>
  <si>
    <t>42 Ayo Alabi Street, Oke-ira, Ogba, Ikeja, Lagos, Nigeria</t>
  </si>
  <si>
    <t>https://drive.google.com/open?id=1-VnZVR_LyhkKwKS6RTqOyT7HQ1Ro17uz</t>
  </si>
  <si>
    <t>18, Winco street, Bakare Oriola, Alapere Ketu</t>
  </si>
  <si>
    <t>https://drive.google.com/open?id=1BVFEh2l1AX4z_0MB_TQtzhnrOl_h48TB</t>
  </si>
  <si>
    <t xml:space="preserve">Rotimi </t>
  </si>
  <si>
    <t xml:space="preserve">Alli </t>
  </si>
  <si>
    <t>https://drive.google.com/open?id=1kZCLkRVPPm40937NXQvapvrYjJOO-2h5</t>
  </si>
  <si>
    <t>idowuadedamola351@yahoo.com</t>
  </si>
  <si>
    <t>oluwatobilobaidowu0@gmail.com</t>
  </si>
  <si>
    <t>08136874539</t>
  </si>
  <si>
    <t>Soluyi, Gbagada, Lagos</t>
  </si>
  <si>
    <t>https://drive.google.com/open?id=1miRheZYqBUH0BuulE9R2iq-94Jp0-2tq</t>
  </si>
  <si>
    <t>Gbemisolaadelokiki@gmail.com</t>
  </si>
  <si>
    <t>https://drive.google.com/open?id=10YnOOq7dMVxl_j9D_WOJZcU3_yDs7xjd</t>
  </si>
  <si>
    <t>5, Gbolarumi Olugbesan Crescent, Aare Avenue, New Bodija Ibadan</t>
  </si>
  <si>
    <t>https://drive.google.com/open?id=1kUK2LO0QQcwA1fqn6ZIBG-ppiDlYx2Ul</t>
  </si>
  <si>
    <t>Not referred</t>
  </si>
  <si>
    <t>Plot 118 Kaura Abuja</t>
  </si>
  <si>
    <t>https://drive.google.com/open?id=1TIFIb0xSCumXyHN8JQSPQTKdeJUDrrb3</t>
  </si>
  <si>
    <t>10b sands avenue ifako ijaye Iju road Ogba Lagos</t>
  </si>
  <si>
    <t>https://drive.google.com/open?id=1g0snXRovbijM6pkjjxwW-0hvpCqxJJt7</t>
  </si>
  <si>
    <t>JesuTosin Oni  +234 817 282 3181</t>
  </si>
  <si>
    <t>09053936439</t>
  </si>
  <si>
    <t>37, Iseyin Street Ilupeju</t>
  </si>
  <si>
    <t>https://drive.google.com/open?id=14t-4OP8z5cgXf-DB8oGpUX1jdnqPiW7Y</t>
  </si>
  <si>
    <t>AI search</t>
  </si>
  <si>
    <t>Salford, Manchester</t>
  </si>
  <si>
    <t>https://drive.google.com/open?id=1nBpG8OOAEr7ymb4VAPIqYf50sYJ6NeHA</t>
  </si>
  <si>
    <t>kareemaholawal@gmail.com</t>
  </si>
  <si>
    <t xml:space="preserve">Kareemah </t>
  </si>
  <si>
    <t xml:space="preserve">1 Ajayi street, Idiaraba </t>
  </si>
  <si>
    <t>https://drive.google.com/open?id=1mtRdKyxoqsVhGVxys3wQF-foMOaQsK7h</t>
  </si>
  <si>
    <t>Amina Ademola</t>
  </si>
  <si>
    <t>No 7 Prince Ladejebi, Alamutu Estate Off Iju Road Fagba</t>
  </si>
  <si>
    <t>https://drive.google.com/open?id=1B1sd1uIAc9mk-lMs1ljIFXYChY3RJrOX</t>
  </si>
  <si>
    <t>ubarajf@gmail.com</t>
  </si>
  <si>
    <t xml:space="preserve">Ubara-Collins </t>
  </si>
  <si>
    <t>Flat 4 Ayua Road, Auchi.</t>
  </si>
  <si>
    <t>https://drive.google.com/open?id=1BLyvQYmOtGNb7i8pf4figJAf0buJzdWk</t>
  </si>
  <si>
    <t>+234 814 491 4722 Toyosi</t>
  </si>
  <si>
    <t xml:space="preserve">7, Sanni Balogun Street, Abule Egba Lagos </t>
  </si>
  <si>
    <t>https://drive.google.com/open?id=192RkjpR9_acLKfV7UhxzMs2-dEFtPQxs</t>
  </si>
  <si>
    <t>M18,Halromalk Estate, Ajiran-Agungi lekki, Lagos</t>
  </si>
  <si>
    <t>https://drive.google.com/open?id=1DwE4vt6CUTgXnM9LwYm2acvDVT3Cys_I</t>
  </si>
  <si>
    <t>5 JEJENIWA STREET KETU ALAPERE</t>
  </si>
  <si>
    <t>https://drive.google.com/open?id=1EWc7UIEqn_yh7xlyExSL6AYxO_Tw2akQ</t>
  </si>
  <si>
    <t xml:space="preserve">Yet to register </t>
  </si>
  <si>
    <t>08132389796</t>
  </si>
  <si>
    <t xml:space="preserve">8, Odun- Ibaku, Iju-Ishaga, Lagos </t>
  </si>
  <si>
    <t>https://drive.google.com/open?id=1rChcYjvCwrxh_gnjktZDk-NkjbkakG1Q</t>
  </si>
  <si>
    <t>UQUAH</t>
  </si>
  <si>
    <t xml:space="preserve">8 Chris Otulana Crescent. Lekki </t>
  </si>
  <si>
    <t>https://drive.google.com/open?id=1Fbk_fBwYO05kKy9DG3FoBg2z7I2XGIAg</t>
  </si>
  <si>
    <t>Edidiong</t>
  </si>
  <si>
    <t>jaynenneka@yahoo.com</t>
  </si>
  <si>
    <t>6 Balogun Ilawe Street, Alapere</t>
  </si>
  <si>
    <t>https://drive.google.com/open?id=1MkGetOcljOOYQM61rgvkke4XxbW4yl7Z</t>
  </si>
  <si>
    <t>100 ijagemo road, ijegun</t>
  </si>
  <si>
    <t>https://drive.google.com/open?id=1cfOnlEWamxvjn6_3TSYgO9NheisWuoUN</t>
  </si>
  <si>
    <t>Ola4jc@gmail.com</t>
  </si>
  <si>
    <t xml:space="preserve">YMCA Bldg No.77 Awolowo Road Ikoyi Lagos </t>
  </si>
  <si>
    <t>https://drive.google.com/open?id=11kKV-_BpVRp6qAKand8XqsGOaEWXgSQB</t>
  </si>
  <si>
    <t>Sola Akinmoladun</t>
  </si>
  <si>
    <t>2a Princess Bola Jegede close Ajao Estate</t>
  </si>
  <si>
    <t>https://drive.google.com/open?id=1iz1mTYo6i7r-YnWAGaTr8ydsPTscN9Im</t>
  </si>
  <si>
    <t xml:space="preserve">Nil </t>
  </si>
  <si>
    <t>3 Fashina Street, Mushin, Lagos</t>
  </si>
  <si>
    <t>https://drive.google.com/open?id=1smslFd1IYiMHyGM_dRmGqRe_dMBsHzUj</t>
  </si>
  <si>
    <t>Suliat Egberinde 09077928589</t>
  </si>
  <si>
    <t>melvinohaeri@gmail.com</t>
  </si>
  <si>
    <t xml:space="preserve">Melvin </t>
  </si>
  <si>
    <t>Port harcourt</t>
  </si>
  <si>
    <t>https://drive.google.com/open?id=1cX2tuMMHlWNe2C6GM6PvRaAt51NhBvk1</t>
  </si>
  <si>
    <t xml:space="preserve">11 Komolafe Street, off Shosanya Avenue, Ijegun Rd, Ikotun, Lagos. </t>
  </si>
  <si>
    <t>https://drive.google.com/open?id=1mu_xTq_78ub3IWn-iSJEjdxBoI57nFMu</t>
  </si>
  <si>
    <t>abiodunesther35@gmail.com</t>
  </si>
  <si>
    <t xml:space="preserve">4 olayinka street off akanro Ilasamaja lagos </t>
  </si>
  <si>
    <t>https://drive.google.com/open?id=1kV33jOINWynaXpt9mE3em1B6UNblhNza</t>
  </si>
  <si>
    <t>titiamodu@gmail.com</t>
  </si>
  <si>
    <t>Titi</t>
  </si>
  <si>
    <t>Amodu</t>
  </si>
  <si>
    <t>07713861829</t>
  </si>
  <si>
    <t>Uk</t>
  </si>
  <si>
    <t>https://drive.google.com/open?id=19fXgbXdczKBfxDwMsdQ2IUH7juvE_MCp</t>
  </si>
  <si>
    <t>edirinjuweto@gmail.com</t>
  </si>
  <si>
    <t>27 Hughes Court, Kingsley Road Croydon UK</t>
  </si>
  <si>
    <t>https://drive.google.com/open?id=1zu-DhLOQhUkUjHnlRDkaEDc7xH4ErQCx</t>
  </si>
  <si>
    <t>khadreeyibrahim@gmail.com</t>
  </si>
  <si>
    <t xml:space="preserve">17 olabisi olaitan street omolade bus stop igando Lagos state </t>
  </si>
  <si>
    <t>https://drive.google.com/open?id=1NAMD7CR7_3r1Y3vieITwsPkFeEmBUuHr</t>
  </si>
  <si>
    <t>Bilkisu Ibrahim</t>
  </si>
  <si>
    <t>17, Balogun street, off Obasa, Off Aina Aladi, Alagbado</t>
  </si>
  <si>
    <t>https://drive.google.com/open?id=1_PxMgjRcaDVM472KikrWcqt4dJ4C08dy</t>
  </si>
  <si>
    <t>Genevieve Davies +234 803 493 2008</t>
  </si>
  <si>
    <r>
      <rPr>
        <sz val="10"/>
        <color theme="3"/>
        <rFont val="Arial"/>
        <family val="2"/>
      </rPr>
      <t xml:space="preserve">https://drive.google.com/open?id=1MokxoBVIhLqd_yHMv9MiW0oVO8Pjm1lb, https://drive.google.com/open?id=1Otje9Jw5JzixFWGMe1izMmS4eglKNgIk, https://drive.google.com/open?id=1RNX965UNLMXjcMlbKNJm7ci8CaViWmau, https://drive.google.com/open?id=1iH2IDoDX6uPeR2EjB69GccGqOyAxpWu0, </t>
    </r>
    <r>
      <rPr>
        <u/>
        <sz val="10"/>
        <color theme="3"/>
        <rFont val="Arial"/>
        <family val="2"/>
      </rPr>
      <t>https://drive.google.com/open?id=148JVyZx_rWPUEertvV3YsquCxHmn2LZO</t>
    </r>
  </si>
  <si>
    <r>
      <rPr>
        <sz val="10"/>
        <color theme="3"/>
        <rFont val="Arial"/>
        <family val="2"/>
      </rPr>
      <t xml:space="preserve">https://drive.google.com/open?id=1ISRTHuy2UMk-UI1MiiYHUPuNqOpmu4g2, </t>
    </r>
    <r>
      <rPr>
        <u/>
        <sz val="10"/>
        <color theme="3"/>
        <rFont val="Arial"/>
        <family val="2"/>
      </rPr>
      <t>https://drive.google.com/open?id=129eVv4D-IiS50UQGb05ktoprm9kuNTjM</t>
    </r>
  </si>
  <si>
    <r>
      <rPr>
        <sz val="10"/>
        <color theme="3"/>
        <rFont val="Arial"/>
        <family val="2"/>
      </rPr>
      <t xml:space="preserve">https://drive.google.com/open?id=1hmNx4qLg8MdhhPiku3mq14H21jIOayVO, https://drive.google.com/open?id=1QQcyvvRWL3h0sKqUigHjS7hkGYDckrI7, https://drive.google.com/open?id=1ZaUUO_oSIlgYi4VjayLC-1bzq75DPEuf, https://drive.google.com/open?id=1oJxmE-aUi4r4zmjAflUoQXHv0uFE3nU2, </t>
    </r>
    <r>
      <rPr>
        <u/>
        <sz val="10"/>
        <color theme="3"/>
        <rFont val="Arial"/>
        <family val="2"/>
      </rPr>
      <t>https://drive.google.com/open?id=1K5Z8FPN17Q-Qdog5XXvI37I2dSFeLuS5</t>
    </r>
  </si>
  <si>
    <r>
      <rPr>
        <sz val="10"/>
        <color theme="3"/>
        <rFont val="Arial"/>
        <family val="2"/>
      </rPr>
      <t xml:space="preserve">https://drive.google.com/open?id=1eQGdzZGO2JcoC5wDUT1UtMrHGAUy-apG, </t>
    </r>
    <r>
      <rPr>
        <u/>
        <sz val="10"/>
        <color theme="3"/>
        <rFont val="Arial"/>
        <family val="2"/>
      </rPr>
      <t>https://drive.google.com/open?id=1dzpf017lgxYcrKbiwKScGowMkbnnbNji</t>
    </r>
  </si>
  <si>
    <r>
      <rPr>
        <sz val="10"/>
        <color theme="3"/>
        <rFont val="Arial"/>
        <family val="2"/>
      </rPr>
      <t xml:space="preserve">https://drive.google.com/open?id=1g2g_nT9TSSPPSYtgZo3ftehgePGzxAVL, </t>
    </r>
    <r>
      <rPr>
        <u/>
        <sz val="10"/>
        <color theme="3"/>
        <rFont val="Arial"/>
        <family val="2"/>
      </rPr>
      <t>https://drive.google.com/open?id=1VqV2JsUa43aVr_JrYSSEbykrXAo9iSB2</t>
    </r>
  </si>
  <si>
    <r>
      <rPr>
        <sz val="10"/>
        <color theme="3"/>
        <rFont val="Arial"/>
        <family val="2"/>
      </rPr>
      <t xml:space="preserve">https://drive.google.com/open?id=1DdVjIJA4XxXuKrjkH5HO4viw0tTooD1h, </t>
    </r>
    <r>
      <rPr>
        <u/>
        <sz val="10"/>
        <color theme="3"/>
        <rFont val="Arial"/>
        <family val="2"/>
      </rPr>
      <t>https://drive.google.com/open?id=1VGkp3WJPiY8BzvlqowQG-hOGSUK6IDLK</t>
    </r>
    <r>
      <rPr>
        <sz val="10"/>
        <color theme="3"/>
        <rFont val="Arial"/>
        <family val="2"/>
      </rPr>
      <t>, https://drive.google.com/open?id=1nizyPn_InAfIuKFKB_dWu3EzlcKRzUKJ, https://drive.google.com/open?id=1JvjVdueseLJqvvNKsp7UTwlq1LbGZDwN</t>
    </r>
  </si>
  <si>
    <t>abigailolufadeji@hotmail.co.uk</t>
  </si>
  <si>
    <t>dabotordoo@yahoo.com</t>
  </si>
  <si>
    <t xml:space="preserve">No 18 Victor Aguzi street fo1 </t>
  </si>
  <si>
    <t>https://drive.google.com/open?id=12UTX11-ryRyjxDvX9iO6i6rtIMgyFVrY</t>
  </si>
  <si>
    <t>23 Saratu Street, Ikeja Lagos</t>
  </si>
  <si>
    <t>https://drive.google.com/open?id=1EuZ40_6yR9MKtWwVaYuCBOi1-akQDqja</t>
  </si>
  <si>
    <t>https://drive.google.com/open?id=1nDZQttOxMY-M9ukv8nJOmb_KLKzoM5We</t>
  </si>
  <si>
    <t>Williams Tanyo +234 907 074 7545</t>
  </si>
  <si>
    <t>TA Gardens Estate, Warewa, Lagos Ibadan express way</t>
  </si>
  <si>
    <t xml:space="preserve">Block 432 flat 2, jakande estate oke-afa, isolo, lagos </t>
  </si>
  <si>
    <t>https://drive.google.com/open?id=10GqpFeZr5cU8Iqcl67DDkWLiYDI2LeiU</t>
  </si>
  <si>
    <t>22 Adeniran Ajao Crescent, Ajao Estate</t>
  </si>
  <si>
    <t>https://drive.google.com/open?id=1eU6Mk0JJpLSVocwopBXgr1ogCkuUyD3m</t>
  </si>
  <si>
    <t>returning student</t>
  </si>
  <si>
    <t>Plot 60 federal housing estate, opposite trans amadi gardens. Port-harcourt, Rivers state.</t>
  </si>
  <si>
    <t>https://drive.google.com/open?id=16oyOFkFklegANbGWdwNEBQbLlyx3dff5</t>
  </si>
  <si>
    <t xml:space="preserve">Sumayya </t>
  </si>
  <si>
    <t xml:space="preserve">Khalidat </t>
  </si>
  <si>
    <t xml:space="preserve">Alabi </t>
  </si>
  <si>
    <t>https://drive.google.com/open?id=1jJgPDPKwXMKbG-fHx9fIlMwngwSXRsQ_</t>
  </si>
  <si>
    <t xml:space="preserve">Jabi Abuja </t>
  </si>
  <si>
    <t>https://drive.google.com/open?id=1lOARcpfodmg7exwKR-boVTt78KmfB6BW</t>
  </si>
  <si>
    <t>https://drive.google.com/open?id=1RpIS2okiepaC_FXJQ-8DaFK99D1jcJHL</t>
  </si>
  <si>
    <t>awodipe.iyanuloluwa@gmail.com</t>
  </si>
  <si>
    <t>6 femi adebule street, Fola Agoro Yaba Lagos, Nigeria.</t>
  </si>
  <si>
    <t>https://drive.google.com/open?id=10Dux7fFSCkbQTikSHLfFfWfnMgi_dH5V</t>
  </si>
  <si>
    <t>I was not referred by a friend.</t>
  </si>
  <si>
    <t>usufy1@gmail.com</t>
  </si>
  <si>
    <t>https://drive.google.com/open?id=1hQSmBlCYbnktMQWkoTNxO0UhY7fg1nbO</t>
  </si>
  <si>
    <t>96, Lagos Street, Ebute-Metta, East, Lagos</t>
  </si>
  <si>
    <t>https://drive.google.com/open?id=1yCh1bTYYbcDYM1_cvE0K6O8WKnxp8U70</t>
  </si>
  <si>
    <t>Oluwatosin Ilori, 08165522496</t>
  </si>
  <si>
    <t>abdulbimpe@gmail.com</t>
  </si>
  <si>
    <t>9/11 Ajayi Street, Pedro Gbagada, Lagos</t>
  </si>
  <si>
    <t>https://drive.google.com/open?id=1zQjRCJ43HLFjMvwgTKfOm1bjdeFRQtdh</t>
  </si>
  <si>
    <t>H19, Road 10, Royal Havana Estate Sars Road PH</t>
  </si>
  <si>
    <t>https://drive.google.com/open?id=1rvdTb_pvi_2-VZFyTosNlM1IuxiVCRca</t>
  </si>
  <si>
    <t xml:space="preserve">Victory street </t>
  </si>
  <si>
    <t>https://drive.google.com/open?id=1RTYyt0Iq2wYcLZpgBFY5dtECW0o-_mC6</t>
  </si>
  <si>
    <t>patriciajoydada@gmail.com</t>
  </si>
  <si>
    <t>09063462015</t>
  </si>
  <si>
    <t>23 Alarab Estate , phase 2, Akute, Ogun State.</t>
  </si>
  <si>
    <t>https://drive.google.com/open?id=1uUrJouOe48Gcr9Gp8FZtQzqZ_z9tHSKO</t>
  </si>
  <si>
    <t>Opeyemi Dada</t>
  </si>
  <si>
    <t>Federal Inland Revenue, Kano Large Taxpayer Audit. No. 55, Sani Marshall (Old Club Road), kano</t>
  </si>
  <si>
    <t>https://drive.google.com/open?id=1QpklS3oVAZazpw7Z9JyulhCi6UnkSfLJ</t>
  </si>
  <si>
    <t>Etisong 07018869648</t>
  </si>
  <si>
    <t>https://drive.google.com/open?id=135b3fxona4wuwyRcuVcM5M1CT3ScOYP9</t>
  </si>
  <si>
    <t>+23407876782388</t>
  </si>
  <si>
    <t xml:space="preserve">Kent, United Kingdom </t>
  </si>
  <si>
    <t>https://drive.google.com/open?id=1foZbu3cHUMD6GKwDMK378pX4ku_qrO35</t>
  </si>
  <si>
    <t>+44(0)7437 729144</t>
  </si>
  <si>
    <t>13,  St James Anglican Street, Off Musa A Ujah Road, Gbazango Extension, Kubwa, Abuja, Nigeria</t>
  </si>
  <si>
    <t>https://drive.google.com/open?id=1rz9wMl1W8i65qZjGttbd2cF2ZXxlOFOo</t>
  </si>
  <si>
    <t>Ojo Samuel Omotosho</t>
  </si>
  <si>
    <t>tomiwaadeboya@hotmail.co.uk</t>
  </si>
  <si>
    <t>7B Gabby Adeosun Lekki Phase 1</t>
  </si>
  <si>
    <t>nurdeenoyedele@gmail.com</t>
  </si>
  <si>
    <t xml:space="preserve">6 Oseni street Anthony village Lagos </t>
  </si>
  <si>
    <t>https://drive.google.com/open?id=1qZYSv6eBSWh_jPCSSWnrqy_R4q7tNHfK</t>
  </si>
  <si>
    <t>21, Layi Adesiyan Street Parakin, ile_ife</t>
  </si>
  <si>
    <t>https://drive.google.com/open?id=1bucD3J9ZD1_79d1ed8ON9Vwqco89-E83</t>
  </si>
  <si>
    <t>Omole phrase 2 lagos</t>
  </si>
  <si>
    <t>https://drive.google.com/open?id=1yjsepBy5KGBFu1cv4CJ5waoNrQNaVYbF</t>
  </si>
  <si>
    <t>https://drive.google.com/open?id=1-z-uxQ8tgbnagV7xWdMiDEskFCtSBy7f</t>
  </si>
  <si>
    <t xml:space="preserve">81 Withywood drive Malinslee Telford United Kingdom </t>
  </si>
  <si>
    <t>https://drive.google.com/open?id=13VzcPSxgQls3gHuywdHLyXK-hGh0Crgw</t>
  </si>
  <si>
    <t>emmanuelayeni.88@gmail.com</t>
  </si>
  <si>
    <t>Sand Beach Estate</t>
  </si>
  <si>
    <t>https://drive.google.com/open?id=1tGZAZ2YuZqrstbOl6bdNFvjsArJ6UgYE</t>
  </si>
  <si>
    <t>No 14 Alhaji Auwal street Ado, Karu Abuja</t>
  </si>
  <si>
    <t>https://drive.google.com/open?id=1wORNzUm1pBsce-GCIXP_itUosCsR4D0o</t>
  </si>
  <si>
    <t>oodimegwu42@gmail.com</t>
  </si>
  <si>
    <t xml:space="preserve">Oliviaodimegwu@rocketmail.com </t>
  </si>
  <si>
    <t>https://drive.google.com/open?id=12F9xz42PqTlT40j1vy42CDwNC07BPK2W</t>
  </si>
  <si>
    <t>mayowamichaeljohn@gmail.com</t>
  </si>
  <si>
    <t>https://drive.google.com/open?id=1znpjNqxuboMBf_C1KFSj-PX3e8gVnZi4</t>
  </si>
  <si>
    <t>Jidebrhm@live.co.uk</t>
  </si>
  <si>
    <t>https://drive.google.com/open?id=1l5EgEBE0RpJLIxdQVuLhTsh0uUjhQTjR</t>
  </si>
  <si>
    <t xml:space="preserve">No I wasn’t referred by a friend </t>
  </si>
  <si>
    <t xml:space="preserve">OAU Snr Staff Qtrs, Road 17. House 1A </t>
  </si>
  <si>
    <t>https://drive.google.com/open?id=1gM_2eicu-b2e2w7r9MBGO2x0F1Pv4r3D</t>
  </si>
  <si>
    <t>Ololadeojomo@gmail.com</t>
  </si>
  <si>
    <t xml:space="preserve">Ololadeojomo@gmail.com </t>
  </si>
  <si>
    <t xml:space="preserve">Dejo-Ojomo </t>
  </si>
  <si>
    <t>+447920441732</t>
  </si>
  <si>
    <t>18 Norbury Close. London SW16 3ND</t>
  </si>
  <si>
    <t>https://drive.google.com/open?id=1RIP9RMVD5SxoI9EFnXOzYKWXAhT8xvx_</t>
  </si>
  <si>
    <t>4, Oludele Fakunle Street</t>
  </si>
  <si>
    <t>https://drive.google.com/open?id=1MwFOeODJhJ1GqFf_RWtjVkiiSyLbpF19</t>
  </si>
  <si>
    <t>Sabo, Yaba, Lagos, Nigeria</t>
  </si>
  <si>
    <t>https://drive.google.com/open?id=11Z9WQ3f-36yrdtX6vJDqzf4f6nPJtCc8</t>
  </si>
  <si>
    <t>Advanced Financial Management (AFM), Advanced Audit and Assurance (AAA)</t>
  </si>
  <si>
    <t>10, Kehinde Akamo Street, Ilupeju.</t>
  </si>
  <si>
    <t>https://drive.google.com/open?id=1Qg-8BZdmP_wM8BTG3PADR_BUwPDC48W6</t>
  </si>
  <si>
    <t>ariwodola.bolatito@gmail.com</t>
  </si>
  <si>
    <t>3 Adetoro Adelaja Street Magodo Phase II</t>
  </si>
  <si>
    <t>https://drive.google.com/open?id=1kyq4MuN9EdXRDdLcPPwVqOmrdND39_jJ</t>
  </si>
  <si>
    <t>Tito 08187037232</t>
  </si>
  <si>
    <t>40 Bariga Road, Lagos</t>
  </si>
  <si>
    <t>https://drive.google.com/open?id=1u1WhQV96JCZpYonXvdw38jTXZxJG0gtS</t>
  </si>
  <si>
    <t>https://drive.google.com/open?id=1LUuuV8JhOR079UUAIAA7uL-yORovKZrp</t>
  </si>
  <si>
    <t>https://drive.google.com/open?id=1c0h6j4GIsvJnd6YZk1HMaF1-jXNJC26X</t>
  </si>
  <si>
    <t xml:space="preserve">Customary Court of Appeal Abia State </t>
  </si>
  <si>
    <t>https://drive.google.com/open?id=1Epwdmx66CfJbLUvzXAJ6IO67DukeBrd4</t>
  </si>
  <si>
    <t>I DISAGREE</t>
  </si>
  <si>
    <t xml:space="preserve">61 Sholanke street, Yaba </t>
  </si>
  <si>
    <t>https://drive.google.com/open?id=1Evkc3apwgoBGsiL5T_fCqUATv2OT8lBU</t>
  </si>
  <si>
    <t>Enoch Alamu +234 810 100 0393</t>
  </si>
  <si>
    <t>https://drive.google.com/open?id=1IkVnP_KKJ3uINK48RuJigTI13lqnEmLG</t>
  </si>
  <si>
    <t>Feyisayo Ogunrinde</t>
  </si>
  <si>
    <t>magretadeboye@gmail.com</t>
  </si>
  <si>
    <t>15, adeola adepegba street, alagbado-ijaiye, lagos state</t>
  </si>
  <si>
    <t>https://drive.google.com/open?id=1rnNv0O3fqHOAv5jPi_tgHlek_NoLA20w</t>
  </si>
  <si>
    <t>Adeboye Damilola 07057151223</t>
  </si>
  <si>
    <t>A20 4th avenue sunnyvale estate</t>
  </si>
  <si>
    <t>https://drive.google.com/open?id=1EuENVOHGIAgkVWwWiAm-zB7E63Mv9wMw</t>
  </si>
  <si>
    <t>Ogobom, Ajah</t>
  </si>
  <si>
    <t>https://drive.google.com/open?id=1JLQMsSMkk-ZWo_N7iZfMiqvCeo6tWIY_</t>
  </si>
  <si>
    <t>Block I, El Rufai Estate, Apo, Abuja.</t>
  </si>
  <si>
    <t>https://drive.google.com/open?id=1c0lXMg7Do9fQG9Oj-qj82woxm-cdruAz</t>
  </si>
  <si>
    <t xml:space="preserve">23, Marina lagos island </t>
  </si>
  <si>
    <t>https://drive.google.com/open?id=1TmhzXfOTI4dQza9dHn_CtACiAwQl4b0d</t>
  </si>
  <si>
    <t>1,Akinwunmi Street ,Alagomeji - Yaba</t>
  </si>
  <si>
    <t>https://drive.google.com/open?id=1W7d1ctPc8L3--VkXirX_fNkvOlZcks1J</t>
  </si>
  <si>
    <t xml:space="preserve">Block b, flat 1 oakland estate, Caroline flats, Sango tedo, Lagos </t>
  </si>
  <si>
    <t>https://drive.google.com/open?id=1_ClmJqgX-AhRZspGCMKvulvH6MpJopwR</t>
  </si>
  <si>
    <t>Nasarawa GRA Kano</t>
  </si>
  <si>
    <t>https://drive.google.com/open?id=1d_7wWAOTt7C2DOOP2Araglqwhu7cIY7g</t>
  </si>
  <si>
    <t xml:space="preserve">177 Prince Ademola Oniru, Victoria Island, Lagos </t>
  </si>
  <si>
    <t>https://drive.google.com/open?id=1SBI78zhl6JqGQAySG4uv9roCIo3OpEVR</t>
  </si>
  <si>
    <t>Obonyano</t>
  </si>
  <si>
    <t>13 Adams Manuel, Sabo Yaba</t>
  </si>
  <si>
    <t>https://drive.google.com/open?id=1uA9-FdCqxmH51YL4o0vTLqnGpVUtvK0o</t>
  </si>
  <si>
    <t>85, Wosilatu Street, Pako-Aguda, Surulere, Lagos</t>
  </si>
  <si>
    <t>https://drive.google.com/open?id=1zDIlP48lXngopCJjw_HmIipw0uxgjiZF</t>
  </si>
  <si>
    <t>catherineede@rocketmail.com</t>
  </si>
  <si>
    <t>https://drive.google.com/open?id=1QeOSluESgOHEnrIhnP7KiJiXDd_YXEHl</t>
  </si>
  <si>
    <t xml:space="preserve">Wasn’t referred by a friend </t>
  </si>
  <si>
    <t>bolajokoadekoya@hotmail.co.uk</t>
  </si>
  <si>
    <t xml:space="preserve">21 Cross Lane Whiston Merseyside United Kingdom </t>
  </si>
  <si>
    <t>https://drive.google.com/open?id=1B2KEAR9r3GCSWcbW2OZYzbSffZo3NgbO</t>
  </si>
  <si>
    <t xml:space="preserve">16 yetunde brown street ifako gbagada </t>
  </si>
  <si>
    <t>https://drive.google.com/open?id=14Xz9J63qGLL0WrSWPdWwv7Mi3WFMnBzQ</t>
  </si>
  <si>
    <t xml:space="preserve">By a friend </t>
  </si>
  <si>
    <t>ujuonyedika88@gmail.com</t>
  </si>
  <si>
    <t>16 camulus close Braintree. CM73JG</t>
  </si>
  <si>
    <t>https://drive.google.com/open?id=1uMYEA3gRVoebe_P4zfNROq2RY_mH-TTT</t>
  </si>
  <si>
    <t xml:space="preserve"> No 4 Mopeshade Akinjagboye Area 1 Estate Casso Alagbado Lagos </t>
  </si>
  <si>
    <t>https://drive.google.com/open?id=1zUsigWHItCq6Hyk_nC1OGy3kb2fDlQjx</t>
  </si>
  <si>
    <t xml:space="preserve">No </t>
  </si>
  <si>
    <t xml:space="preserve">50 Haile Selassie Street Asokoro Abuja </t>
  </si>
  <si>
    <t>https://drive.google.com/open?id=1ApJ7J_kv1X9hJevUkNv1MsJeyXh8QAbY</t>
  </si>
  <si>
    <t>08136657348</t>
  </si>
  <si>
    <t>5 Chukwurah street Onitsha. Anambra state.</t>
  </si>
  <si>
    <t>https://drive.google.com/open?id=1lnXkgAxKhFQnlb1-9e74NADln9tgFdFu</t>
  </si>
  <si>
    <t>Taxation (TX), Advanced Audit and Assurance (AAA)</t>
  </si>
  <si>
    <t>Victoria ; +2348101581050</t>
  </si>
  <si>
    <t>Shangisha</t>
  </si>
  <si>
    <t>https://drive.google.com/open?id=1f1xkG48j8thGZx_-VL6RKtjJN_c8yaF9</t>
  </si>
  <si>
    <t>11 a, idiroko road sango ota</t>
  </si>
  <si>
    <t>https://drive.google.com/open?id=11sMY_f8G0Gd37qEHqo9dQr6Qc4vbRB00</t>
  </si>
  <si>
    <t>tessyakataobi@gmail.com</t>
  </si>
  <si>
    <t>https://drive.google.com/open?id=1ERFW1vD3R5BwmiIVGWYbghf_1iXLGPzC</t>
  </si>
  <si>
    <t>4 Isiyaku Ismaila Wuye</t>
  </si>
  <si>
    <t>https://drive.google.com/open?id=1wRuMkDaMSnUbt6zBNjmh0a9bw_kJByg-</t>
  </si>
  <si>
    <t>14 Tokunbo Ai, off toyin strt Ikeja</t>
  </si>
  <si>
    <t>https://drive.google.com/open?id=1UlZLCGC88Gyp6ohsUu1JFBaejXTQYPM4</t>
  </si>
  <si>
    <t>08169053021</t>
  </si>
  <si>
    <t>Akoka, Lagos</t>
  </si>
  <si>
    <t>https://drive.google.com/open?id=11dkc8NtkPnvE_Ae93leR6K6AXX0ZNK2A, https://drive.google.com/open?id=1eVX373Yzin5rRIpo2987Q5yygEfvyMtg</t>
  </si>
  <si>
    <t xml:space="preserve">Nwonwu </t>
  </si>
  <si>
    <t>Surulere, Lagos, Nigeria</t>
  </si>
  <si>
    <t>https://drive.google.com/open?id=11eJurg2wOYbt2asLtCP6EXWRzYSXB6sx</t>
  </si>
  <si>
    <t>While I was in school</t>
  </si>
  <si>
    <t>117 Lyndhurst Drive Hornchurch RM11 1JP</t>
  </si>
  <si>
    <t>https://drive.google.com/open?id=169oMM61wT73ooz4SVhxmRlOehoU-1MKQ</t>
  </si>
  <si>
    <t xml:space="preserve">3rd Avenue A close festac </t>
  </si>
  <si>
    <t>https://drive.google.com/open?id=1D84NEamCYFN3BtglacDtDhQtuNzAhXaw</t>
  </si>
  <si>
    <t>Acca website</t>
  </si>
  <si>
    <t>https://drive.google.com/open?id=1MLXRQweKwzHOE0o3gfbPRJIFN9VSZvrc</t>
  </si>
  <si>
    <t>No 5 bateye street off lodge street ibadan</t>
  </si>
  <si>
    <t>https://drive.google.com/open?id=1onmNaURsiH35c4iqO_yuQGnMJqHaSFVO</t>
  </si>
  <si>
    <t>https://drive.google.com/open?id=1_NrhUAp4yC0n1GbxE7Od7Ap9_D3ji1Ii</t>
  </si>
  <si>
    <t>Hse 5,Olamiju Rotimi str.Greenville.Badore.</t>
  </si>
  <si>
    <t>https://drive.google.com/open?id=10BSOBj7FDo8SUdTRymM-5MmV_GffuTs-</t>
  </si>
  <si>
    <t>Adetutu Oludare-08035784227</t>
  </si>
  <si>
    <t xml:space="preserve">ogun state </t>
  </si>
  <si>
    <t>https://drive.google.com/open?id=1IZQ-Ynjt5ZwaOqgUsM_Wpc51O5d1MndS</t>
  </si>
  <si>
    <t xml:space="preserve">Patrick Nshimirrimana </t>
  </si>
  <si>
    <t>18, Ribadu Street, Off Awolowo Road,  Ikoyi Lagos</t>
  </si>
  <si>
    <t>https://drive.google.com/open?id=1JSGJqRAH7CcOy1meQ7R6RQbEtHIaz6nu</t>
  </si>
  <si>
    <t>No friend</t>
  </si>
  <si>
    <t>emmaezeemeka@gmail.com</t>
  </si>
  <si>
    <t xml:space="preserve">Naf valley estate </t>
  </si>
  <si>
    <t>https://drive.google.com/open?id=1XKdlIHB7YH76d4_bpL-DR899qC6_Onb9</t>
  </si>
  <si>
    <t xml:space="preserve">No I was not referred to by a friend </t>
  </si>
  <si>
    <t>seyisamuel@foodco.ng</t>
  </si>
  <si>
    <t>No 4 Akinwunmi street off lodge street Ibadan Oyo state</t>
  </si>
  <si>
    <t>https://drive.google.com/open?id=1dcUEVRW0V391KnyVYGWuq1kTxmuTjCNL</t>
  </si>
  <si>
    <t xml:space="preserve">Sile Istanbul </t>
  </si>
  <si>
    <t>https://drive.google.com/open?id=1kkajqcLEEaygjSeV2YHEXHvzLjazeke7</t>
  </si>
  <si>
    <t xml:space="preserve">Not referred to by a friend </t>
  </si>
  <si>
    <t>119, Awolowo way, Allen roundabout about, Ikeja, lagos</t>
  </si>
  <si>
    <t>https://drive.google.com/open?id=1oQkbXdFOGwjGxJVqWWrFEgBoOYVP75sb</t>
  </si>
  <si>
    <t xml:space="preserve">Joel jade otone Avenue </t>
  </si>
  <si>
    <t>https://drive.google.com/open?id=1RI6GeioA6voHXwd_hpKFzlWcjMyBS5EK</t>
  </si>
  <si>
    <t>https://drive.google.com/open?id=1eJQrhYjYz77I0LyVzGhp1nWsJgjbEjo4</t>
  </si>
  <si>
    <t>Advanced Taxation</t>
  </si>
  <si>
    <t xml:space="preserve">23 Henwood Close TS5 4NY </t>
  </si>
  <si>
    <t>https://drive.google.com/open?id=1c2GCrbHski7e6eZRmKv0ZmCXorAJpBEs</t>
  </si>
  <si>
    <t xml:space="preserve">4533 Golden Meadow </t>
  </si>
  <si>
    <t>https://drive.google.com/open?id=1GQy6XADY1uQFGgN7xQpwsb8geBk7iqbJ</t>
  </si>
  <si>
    <t>Hakeem</t>
  </si>
  <si>
    <t>https://drive.google.com/open?id=1S3Go6NT5gK7NKDBz3Y2FOCwOlliovImM</t>
  </si>
  <si>
    <t xml:space="preserve">Elizabeth Dibashi </t>
  </si>
  <si>
    <t xml:space="preserve">6, Obaro Odeghe Millennium Estate Gbagada Lagos State </t>
  </si>
  <si>
    <t>https://drive.google.com/open?id=1kjH7JVJDWf1zrWu_dlY9hrxeeC-IPizl</t>
  </si>
  <si>
    <t>O</t>
  </si>
  <si>
    <t>shaibuamana20@gmail.com</t>
  </si>
  <si>
    <t xml:space="preserve">shaibuamana@yahoo.com </t>
  </si>
  <si>
    <t>07087234253</t>
  </si>
  <si>
    <t xml:space="preserve">citiview estate Ogun state </t>
  </si>
  <si>
    <t>https://drive.google.com/open?id=1022zLDHCiiZafRpBZMaeQffV_mXLuZ7Y</t>
  </si>
  <si>
    <t xml:space="preserve">Patrick Nshimirimana </t>
  </si>
  <si>
    <t xml:space="preserve">11 ojelade street, fadeyi </t>
  </si>
  <si>
    <t>https://drive.google.com/open?id=1CjxOGKwc9nnWJB8UqxKImuf-es6SDBds</t>
  </si>
  <si>
    <t>non</t>
  </si>
  <si>
    <t>ARCON national theatre Annex Iganmu Lagos</t>
  </si>
  <si>
    <t>https://drive.google.com/open?id=1hYPZBwTdSIg7K_yYF9-va9Xof6gSLQEt</t>
  </si>
  <si>
    <t>oyelokikiegbedayo1@gmail.com</t>
  </si>
  <si>
    <t>Road 1, block110, Apt 6, Navy Town Ojo</t>
  </si>
  <si>
    <t>https://drive.google.com/open?id=1bPrmeC2zfL1obrJVw4uH9NqHShWt9Bp3</t>
  </si>
  <si>
    <t>fizz4rill@yahoo.com</t>
  </si>
  <si>
    <t>1451 Wonderland Rd N</t>
  </si>
  <si>
    <t>https://drive.google.com/open?id=1sWhWWPFzfBbPbojWP5FZTuRmAQL--IaE</t>
  </si>
  <si>
    <t>keneokoye042@gmail.com</t>
  </si>
  <si>
    <t xml:space="preserve">31/33 Jemtok street Ago palace way Okota Lagos </t>
  </si>
  <si>
    <t>https://drive.google.com/open?id=1UqPw7-ICf7R6Syj5VkAedZv6uYkrnV3X</t>
  </si>
  <si>
    <t>adenikeolasehinde123@gmail.com</t>
  </si>
  <si>
    <t>40, Orishigun Street, Kosofe Ketu, Lagos</t>
  </si>
  <si>
    <t>https://drive.google.com/open?id=1XIp-w8DTBQAAS5HpisbrQiwoEkV2p6fY</t>
  </si>
  <si>
    <t xml:space="preserve">1 Baale Shekoni street, Ajao estate </t>
  </si>
  <si>
    <t>https://drive.google.com/open?id=1mFzyn5Kn32BLpjCeUwhC7UOlh4Oml3t3</t>
  </si>
  <si>
    <t>Surulere Lagos</t>
  </si>
  <si>
    <t>https://drive.google.com/open?id=1jUXAjXgzHmZ5KAUgrcfhWfG0FNft38ry</t>
  </si>
  <si>
    <t>https://drive.google.com/open?id=1RBrXVlA8dOsFcR7uoX9ZkaTE-bm6cHZb, https://drive.google.com/open?id=1r51bDOFIvbjJcXWEJB-TqK5rLJckEhn0</t>
  </si>
  <si>
    <t>HAMINAT AWESU</t>
  </si>
  <si>
    <t>uomukpai@gmail.com</t>
  </si>
  <si>
    <t>28a Caldwell Close Alperton Estate Osapa Lekki</t>
  </si>
  <si>
    <t>https://drive.google.com/open?id=1rKNOkfzjikXhUSemIs2bpzvRlaiMJ0BW</t>
  </si>
  <si>
    <t>https://drive.google.com/open?id=14wbIrIpsp21TL5rE8eMaM-zcxUoYQ3h6</t>
  </si>
  <si>
    <t>Plot 9 Emma C Mordi Crescent Karu site</t>
  </si>
  <si>
    <t>https://drive.google.com/open?id=1RJAoQB3GCtadPLR6fQSD_W1hf91x4ecF</t>
  </si>
  <si>
    <t xml:space="preserve">Instagram </t>
  </si>
  <si>
    <t>olusholafolahan@gmail.com</t>
  </si>
  <si>
    <t>oshilajaolushola@yahoo.com</t>
  </si>
  <si>
    <t>https://drive.google.com/open?id=1g6hu8pyCkdxWXp_3uwJIKdFeFRs9cxkx</t>
  </si>
  <si>
    <t>Mr Shola</t>
  </si>
  <si>
    <t>Teosage@gmail.com</t>
  </si>
  <si>
    <t xml:space="preserve">7 omotayo close Alapere Ketu </t>
  </si>
  <si>
    <t>https://drive.google.com/open?id=1zC6YhSf6GqfB1DVZuWoK3JgHfUhxJ150</t>
  </si>
  <si>
    <t>tayinka@gmail.com</t>
  </si>
  <si>
    <t>28 Booths Fields CV6 6GH, Coventry UK</t>
  </si>
  <si>
    <t>https://drive.google.com/open?id=1ZiM3usg2HWBzu3wJq-JdF1AjcOx1sczJ</t>
  </si>
  <si>
    <t>marannaigbokwe@gmail.com</t>
  </si>
  <si>
    <t>https://drive.google.com/open?id=1qc7srI3_7NWFyNerU1R2Ie3SS74E5EEx</t>
  </si>
  <si>
    <t>Ijeoma Nwosu</t>
  </si>
  <si>
    <t xml:space="preserve">31, Kosoko Street, Ojodu, Berger </t>
  </si>
  <si>
    <t>https://drive.google.com/open?id=1PcbJdA5dfXwiCvtsaojQzLdBwVpLu2E1</t>
  </si>
  <si>
    <t>Urban Shelter Dawaki</t>
  </si>
  <si>
    <t>https://drive.google.com/open?id=1U77kLK7Wm1Eaw6m4kimVE1-rD9TpHDPQ</t>
  </si>
  <si>
    <t>https://drive.google.com/open?id=13fsUEQ5nCGd0lFSqc3hue9MuSClZiCb0</t>
  </si>
  <si>
    <t>Block 42, Flat 1, Jakande Estate, Oke-Afa, Isolo, Lagos.</t>
  </si>
  <si>
    <t>https://drive.google.com/open?id=12DXO2Pl7Oek0n9F7NV1fkTc9EEvT8MOl</t>
  </si>
  <si>
    <t xml:space="preserve">Egberinde </t>
  </si>
  <si>
    <t>07072876341</t>
  </si>
  <si>
    <t>Akobo Ibadan</t>
  </si>
  <si>
    <t>https://drive.google.com/open?id=19Ay9veVFDvIj4Nvc3f9Eh7QTK7boCvi2</t>
  </si>
  <si>
    <t>https://drive.google.com/open?id=1hMAbq2Lz-OjbbPYkd_R6TwL_jLNoBIn_</t>
  </si>
  <si>
    <t xml:space="preserve">5, Harmony Way, Akoto estate, Elebu </t>
  </si>
  <si>
    <t>https://drive.google.com/open?id=1EyPrTRnnGVGXcFC24rVgfXAYE361Yx3Z</t>
  </si>
  <si>
    <t>toluwalope.ogunsakin@gmail.com</t>
  </si>
  <si>
    <t>Toluwalope.Ogunsakin@gmail.com</t>
  </si>
  <si>
    <t>https://drive.google.com/open?id=1OHlT2PUBEzW7wxQxGzjx5XcnwTM0nGb4</t>
  </si>
  <si>
    <t>Jide Omisade</t>
  </si>
  <si>
    <t>anthoniof.advisory@gmail.com</t>
  </si>
  <si>
    <t xml:space="preserve">Alimosho </t>
  </si>
  <si>
    <t>https://drive.google.com/open?id=1uYBSL_jzPWInZZ86A3hD_a1-RDfnuQHR</t>
  </si>
  <si>
    <t>14,Ademola Tijani street sango otta, Ogun State</t>
  </si>
  <si>
    <t>https://drive.google.com/open?id=1vQucSF8p1Z_EKCzS9KxwRk88obbkV8uh</t>
  </si>
  <si>
    <t>27, 4th Avenue, Yusuf Estate, Alakuko</t>
  </si>
  <si>
    <t>https://drive.google.com/open?id=1xIHUSsQ-oG54naaE_kA_DQESJFTjzb7U</t>
  </si>
  <si>
    <t>276 Borno Way, Sabo, Yaba, Lagos</t>
  </si>
  <si>
    <t>https://drive.google.com/open?id=1sZBMRf6YlMy4fT4yGlVcZhclANmh2Eb9</t>
  </si>
  <si>
    <t>Oyin (09052333977)</t>
  </si>
  <si>
    <t>jaylordayeni@gmail.com</t>
  </si>
  <si>
    <t>BD15</t>
  </si>
  <si>
    <t>https://drive.google.com/open?id=114qcUmYNTA5zpYcj3_36uZwPlH4DvZo1</t>
  </si>
  <si>
    <t>No 10 Alhaji  Usman  Onowuma Avenue, Agboyi Estate, Alapere, Ketu</t>
  </si>
  <si>
    <t>https://drive.google.com/open?id=1s6k7gv9H3h9BrToWBW3FuRpNwPly4hWv</t>
  </si>
  <si>
    <t>Akoka</t>
  </si>
  <si>
    <t>https://drive.google.com/open?id=18agJTVNH1CAYn3AOBOEjkjhxvGYyodhd</t>
  </si>
  <si>
    <t xml:space="preserve">Can’t remember </t>
  </si>
  <si>
    <t xml:space="preserve">24, Adeyeye Street, Millenium Estate </t>
  </si>
  <si>
    <t>https://drive.google.com/open?id=1honwy2I59F_tatTJWojehZlj9KksJJiK</t>
  </si>
  <si>
    <t>30 Moleye Street Alagomeji Lagos</t>
  </si>
  <si>
    <t>https://drive.google.com/open?id=1q3npCw1Eg3lH3ruVW14H1_uc-a5jIcrq</t>
  </si>
  <si>
    <t>8b lalupon close off keffi street off Awolowo road ikoyi</t>
  </si>
  <si>
    <t>https://drive.google.com/open?id=1vqumvisyBXKSN7b9a2oCxQH9hUN0u5Rp</t>
  </si>
  <si>
    <t>toluwanibamgboye@yahoo.com</t>
  </si>
  <si>
    <t>Sholuyi Gbagada</t>
  </si>
  <si>
    <t>https://drive.google.com/open?id=1INW5dC_UxMbvrCb7AoZAP5sN0KwALkrL</t>
  </si>
  <si>
    <t xml:space="preserve">26, Adigun street, Itire Surulere Lagos. </t>
  </si>
  <si>
    <t>https://drive.google.com/open?id=1hMpO2cEncBwz4CruusXe3h7sUpxsDyJg</t>
  </si>
  <si>
    <t>Sholuyi Estate, Gbagada, Lagos.</t>
  </si>
  <si>
    <t>https://drive.google.com/open?id=1m_04_7l7eAvGRbUj59pW0kMhmT1z19tI</t>
  </si>
  <si>
    <t>Joshua Adegbile</t>
  </si>
  <si>
    <t>uchunorsharon@gmail.com</t>
  </si>
  <si>
    <t>20, Chief Collins Uchidiuno Str</t>
  </si>
  <si>
    <t>https://drive.google.com/open?id=11cosGcrkD5QSKTF6VtiTFTXmiMvkhiDh</t>
  </si>
  <si>
    <t>15, Baale Street, Mosan, Ipaja, Lagos</t>
  </si>
  <si>
    <t>https://drive.google.com/open?id=14I364yXaXTnDZZ79nUqFlOPbiD1wnWsY</t>
  </si>
  <si>
    <t>https://drive.google.com/open?id=1S_ksbD-PTGglwP8s5RgVnYNQgggxGL5T</t>
  </si>
  <si>
    <t>40, sosanya, Gbagada Lagos</t>
  </si>
  <si>
    <t>https://drive.google.com/open?id=1DjZAj9TitXfhgSbG3IXanWlGxtL8rGaU</t>
  </si>
  <si>
    <t>jemmyoyin@yahoo.com</t>
  </si>
  <si>
    <t>21, Okesuna street</t>
  </si>
  <si>
    <t>https://drive.google.com/open?id=1aw6nPO28yoTxWinluBX6DejZWEzOC-5M</t>
  </si>
  <si>
    <t>5, Prince Sola Oyewunmi Street, Ogudu,</t>
  </si>
  <si>
    <t>https://drive.google.com/open?id=1OlQwkwYYLVunrFtywU48BP7_hz3_UFWT</t>
  </si>
  <si>
    <t>Okechukwu Ohanaka</t>
  </si>
  <si>
    <t xml:space="preserve">1 Olayinka Obire Street Osapa London Lekki Lagos </t>
  </si>
  <si>
    <t>https://drive.google.com/open?id=10BQNbvivh7Jedd58A6_UvydzXrfrsBjB</t>
  </si>
  <si>
    <t>2c Gbangbala Street, Ikate-Elegushi</t>
  </si>
  <si>
    <t>https://drive.google.com/open?id=1s0izCLhyGsXIKLlPNBW5ORCpeFlOfiuQ</t>
  </si>
  <si>
    <t>20 Alarab Estate, Oniyanri Akute</t>
  </si>
  <si>
    <t>https://drive.google.com/open?id=1mhSdqKDE8qeYIpIT8A_4JnnIGMA3ptfr</t>
  </si>
  <si>
    <t>Opeyemi Dada _07042751892</t>
  </si>
  <si>
    <t>Lagos homes, Aja</t>
  </si>
  <si>
    <t>https://drive.google.com/open?id=17D3iNCSgpSyo_q3wOqnbcvIFuqPNPeBJ</t>
  </si>
  <si>
    <t>2 Vincent Eze Street, Ajao Estate. Lagos , Nigeria.</t>
  </si>
  <si>
    <t>samiatdurosinmi@yahoo.com</t>
  </si>
  <si>
    <t>3TC unit 10 LSDPC Estate Isheri North</t>
  </si>
  <si>
    <t>https://drive.google.com/open?id=1crqsLcrGASe1O6cQ3IYp2hvbjvXgSnhC</t>
  </si>
  <si>
    <t>Anike Disu  &amp; 07059712169</t>
  </si>
  <si>
    <t>101 Coco Place, Kanata Canada</t>
  </si>
  <si>
    <t>https://drive.google.com/open?id=1hJYtnbE6pI5q5p1ybym6ZJK5vvWpgKcp</t>
  </si>
  <si>
    <t>Omobolanle Adebayo</t>
  </si>
  <si>
    <t>thywilbdone@hotmail.com</t>
  </si>
  <si>
    <t xml:space="preserve">48 Marine Court Centurion Way, Essex.  RM191ZU </t>
  </si>
  <si>
    <t>https://drive.google.com/open?id=1qpL9G0DfpRLxTGEJLdg6S3tb7_4cum8n</t>
  </si>
  <si>
    <t>Idris Ayinde</t>
  </si>
  <si>
    <t>priya.babu@gmail.com</t>
  </si>
  <si>
    <t>https://drive.google.com/open?id=12Qe9DnWMqLUMBrkUUBK--Qo5-Ffat5KA</t>
  </si>
  <si>
    <t>Mariam Omolade Salami</t>
  </si>
  <si>
    <t>iseoluwaajayi5@gmail.com</t>
  </si>
  <si>
    <t xml:space="preserve">16 Idofian Street, Ikosi-Ketu , Lagos. </t>
  </si>
  <si>
    <t>https://drive.google.com/open?id=18JtyqKCDx5Ml5OIgKtlmRdz0vbs7R9Fe</t>
  </si>
  <si>
    <t>08035013668</t>
  </si>
  <si>
    <r>
      <rPr>
        <sz val="10"/>
        <color theme="3"/>
        <rFont val="Arial"/>
        <family val="2"/>
      </rPr>
      <t xml:space="preserve">https://drive.google.com/open?id=1OV-eHewvSSkvQ9YJyrld58Y28PzDZ96j, </t>
    </r>
    <r>
      <rPr>
        <u/>
        <sz val="10"/>
        <color theme="3"/>
        <rFont val="Arial"/>
        <family val="2"/>
      </rPr>
      <t>https://drive.google.com/open?id=1zcJ6rA9SV1weYDdyhS7iT8HMHn4pzkOo</t>
    </r>
  </si>
  <si>
    <r>
      <rPr>
        <sz val="10"/>
        <color theme="3"/>
        <rFont val="Arial"/>
        <family val="2"/>
      </rPr>
      <t xml:space="preserve">https://drive.google.com/open?id=1IqR-6z8gmO0Z6wWK2wISWiU_KBj7Em0l, </t>
    </r>
    <r>
      <rPr>
        <u/>
        <sz val="10"/>
        <color theme="3"/>
        <rFont val="Arial"/>
        <family val="2"/>
      </rPr>
      <t>https://drive.google.com/open?id=1jiIc52Mn-5bovMsV9rv84OdA45x_fsqV</t>
    </r>
  </si>
  <si>
    <r>
      <rPr>
        <sz val="10"/>
        <color theme="3"/>
        <rFont val="Arial"/>
        <family val="2"/>
      </rPr>
      <t xml:space="preserve">https://drive.google.com/open?id=1os9Ysw3C0t2frVtbSWjhJminEAUnb8JQ, </t>
    </r>
    <r>
      <rPr>
        <u/>
        <sz val="10"/>
        <color theme="3"/>
        <rFont val="Arial"/>
        <family val="2"/>
      </rPr>
      <t>https://drive.google.com/open?id=14-iEzgYHHJeVWBaZ406690gzKnKuTus5</t>
    </r>
  </si>
  <si>
    <t>FR,PM</t>
  </si>
  <si>
    <t>Abimbola Oluwatobiloba</t>
  </si>
  <si>
    <t>SBL,ATX,AFM,SBR</t>
  </si>
  <si>
    <t>TX(Wed)</t>
  </si>
  <si>
    <t>11-Feb-2025</t>
  </si>
  <si>
    <t>12-Feb-2025</t>
  </si>
  <si>
    <t>13-Feb-2025</t>
  </si>
  <si>
    <t>14-Feb-2025</t>
  </si>
  <si>
    <t>15-Feb-2025</t>
  </si>
  <si>
    <t>16-Feb-2025</t>
  </si>
  <si>
    <t>17-Feb-2025</t>
  </si>
  <si>
    <t>NIP/ABN/KILANI MUSEFIU ADEKUNLE/TRFIvy leagueFRM KILANI MUSEFIU ADEKUNLE TO IVY LEAGUE ASSOCIATES LTD</t>
  </si>
  <si>
    <t>NIP/UBA/JOSEPHINE AJANIGO AMEDU/MOB/UTO/IVY LEAGUE ASS/acca bt class/28623098912</t>
  </si>
  <si>
    <t>NIP/UBA/PRECIOUS MORGAN/BAS/NIP/PRECIOUS M/IVY L/Funds Transfer</t>
  </si>
  <si>
    <t>:ETZ INFLOW 09FG250212092941014AUN5VT:TRANSFER FROM ANDREW OMOEFE AMAHWE;80378</t>
  </si>
  <si>
    <t>Refund-Lectures7/CIB//NIP TFR TO OLUWATOBILOBA ADEDAMOLA IDOWU/OPAY</t>
  </si>
  <si>
    <t>Refund-Lecture std 6/CIB//NIP TFR TO OLUWAKEMI OLUWADAMILOLA OBADAN/STLB</t>
  </si>
  <si>
    <t>Expense-Salary Sept24 bal 1/CIB//NIP TFR TO EBIETOMIYE OLUMIDE AYODELE/GTB</t>
  </si>
  <si>
    <t>Expense-Salary Sept24 bal 2/CIB//NIP TFR TO LUCKY ISHAYA MUSA/ABN</t>
  </si>
  <si>
    <t>TRF FROM IVY LEAGUE ASSOCIATES LTD -  CBE/Fund Movement 2-Out Somto tuition</t>
  </si>
  <si>
    <t>TRF FROM IVY LEAGUE ASSOCIATES LTD -  CBE/Fund Movement 2-Out Ebi tuition</t>
  </si>
  <si>
    <t>TRF TO IVY LEAGUE ASSOCIATES LTD -  CBE/Fund Movement 1 - Out</t>
  </si>
  <si>
    <t>NIP/UBA/JOSEPHINE AJANIGO AMEDU/MOB/UTO/IVY LEAGUE ASS/ACCA MA tuition/28639851942</t>
  </si>
  <si>
    <t>NIP/FBN/ALIY MUHAMMED ADEBISI/FBNMOBILE IVY LEAGUE ASSOCIATES LTD/OK</t>
  </si>
  <si>
    <t>NIP/FBN/NWOKE CHIOMA EMMANUELLA/FBNMOBILE IVY LEAGUE ASSOCIATES LTD/SBR CLASS</t>
  </si>
  <si>
    <t>NIP/FDP/OMAOJO LUKE ETI-UKWU/ONB TRF FROM OMAOJO LUK   4008 F</t>
  </si>
  <si>
    <t>TRF TO OLUMIDE AYODELE EBIETOMIYE/Feb Float General 2</t>
  </si>
  <si>
    <t>TRF TO SEACRON EDUCATIONAL NIGERIA LIMITED/Expense-Subscriptions 4 Directors</t>
  </si>
  <si>
    <t>TRF TO GARUBA   AMIDU/Feb Float General  MBD 3</t>
  </si>
  <si>
    <t>TRF TO OLUMIDE AYODELE EBIETOMIYE/Feb Float Data 4</t>
  </si>
  <si>
    <t>TRF TO OLUMIDE AYODELE EBIETOMIYE/Jan Reimb Fuel 5</t>
  </si>
  <si>
    <t>TRF TO OLUMIDE AYODELE EBIETOMIYE/Feb Float Fuel 1</t>
  </si>
  <si>
    <t>:ETZ INFLOW 09FG2502141431249046J6IA2:NXG :TRFPM MOCKFRM ILAMOSIMHE AGATHA ONA</t>
  </si>
  <si>
    <t>NIP/GTB/MOMOH  KINGSLEY ODION/NIP Transfer to IVY LEAGUE ASSOCIATES LTD  000013250215080039000152151185</t>
  </si>
  <si>
    <t>TRF FROM IFEOMA VIVIAN IFEANACHO//TRF TO IVY LEAGUE ASSOCIATES LTD//ATX CLASSES</t>
  </si>
  <si>
    <t>NIP/UBA/OFFOR NNAMDI CHINOMNSO/MOB/UTO/IVY LEAGUE ASS/Mock/28709995528</t>
  </si>
  <si>
    <t>NIP/GTB/ADEBAJO OLASUBOMI FIKAYOMI/OBU mentorship to IVY LEAGUE ASSOCIATES LTD  000013250216124608000154522892</t>
  </si>
  <si>
    <t>TRF FROM EMMANUEL OLAWALE OLATOKUN//TRF TO IVY LEAGUE ASSOCIATES LTD//Part payment for ACCA lecture</t>
  </si>
  <si>
    <t>NIP/GTB/UBABUKO ELIZABETH OLUCHUKWU/NIP Transfer to IVY LEAGUE ASSOCIATES LTD  000013250217024248000155533608</t>
  </si>
  <si>
    <t>NIP/WBP/HAKEEMAT ALAGBE/Zenith Bank-Management accounting exam</t>
  </si>
  <si>
    <t>TRF TO IVY LEAGUE ASSOCIATES LTD/Fund Movement 2-Out Somto tuition</t>
  </si>
  <si>
    <t>TRF TO IVY LEAGUE ASSOCIATES LTD/Fund Movement 2-Out Ebi tuition</t>
  </si>
  <si>
    <t>TRF FROM IVY LEAGUE ASSOCIATES LTD/Fund Movement 1 - Out</t>
  </si>
  <si>
    <t>NIP/FBN/AYANWUYI DAMILOLA RUKAYAT/FBNMOBILE IVY LEAGUE ASSOCIATES LTD    CBE/NONE</t>
  </si>
  <si>
    <t>TRANSFER BETWEEN CUSTOMERS 000014250213104028221565859835-TRFAA FM FR PMFRM PRISCILLA KOFOWOROLA OPABOLA TO P</t>
  </si>
  <si>
    <t>TRANSFER BETWEEN CUSTOMERS VIA GTWORLD FROM ALEJE ZAINAB OYINDAMOLA TO IVY LEAGUE ASSOCIATES LIMITED</t>
  </si>
  <si>
    <t>Electronic Money Transfer Levy Electronic Money Transfer Levy - 13-02-2025</t>
  </si>
  <si>
    <t>TRANSFER BETWEEN CUSTOMERS VIA GTWORLD FROM KUTI, OLUWASEYE FUNMISHO TO IVY LEAGUE ASSOCIATES LIMITED</t>
  </si>
  <si>
    <t>TRANSFER BETWEEN CUSTOMERS VIA GTWORLD AINA BOLANLE MONSURAT FOR DIP IFRS LECTURE FROM AINA BOLANLE MONSUR</t>
  </si>
  <si>
    <t>Electronic Money Transfer Levy Electronic Money Transfer Levy - 14-02-2025</t>
  </si>
  <si>
    <t>TRANSFER BETWEEN CUSTOMERS VIA GTWORLD ATX CLASSES FROM EDOH, OMOYI FAVOUR TO IVY LEAGUE ASSOCIATES LIMIT</t>
  </si>
  <si>
    <t>TRANSFER BETWEEN CUSTOMERS 000018250215110223000926870413-MOBILE/UNION TRANSFER FROM OGUNDIPE OLUWATOYIN MU F</t>
  </si>
  <si>
    <t>TRANSFER BETWEEN CUSTOMERS VIA GTWORLD DIPIFR LECTURE FEES FROM OYENIYI OLUWATOBI OLAOLU TO IVY LEAGUE ASS</t>
  </si>
  <si>
    <t>Electronic Money Transfer Levy Electronic Money Transfer Levy - 15-02-2025</t>
  </si>
  <si>
    <t>kunlepremier2000@yahoo.co.uk</t>
  </si>
  <si>
    <t>MUSEFIU</t>
  </si>
  <si>
    <t>KILANI</t>
  </si>
  <si>
    <t>08036033925</t>
  </si>
  <si>
    <t>amedujosephine9@gmail.com</t>
  </si>
  <si>
    <t xml:space="preserve">Josephine </t>
  </si>
  <si>
    <t>Amedu</t>
  </si>
  <si>
    <t>08137041954</t>
  </si>
  <si>
    <t>BT,MA</t>
  </si>
  <si>
    <t>preciousmorgan200@gmail.com</t>
  </si>
  <si>
    <t>Morgan</t>
  </si>
  <si>
    <t>07017650739</t>
  </si>
  <si>
    <t>aamahwe@yahoo.co.uk</t>
  </si>
  <si>
    <t>Andrew</t>
  </si>
  <si>
    <t>Amahwe</t>
  </si>
  <si>
    <t>09028861053</t>
  </si>
  <si>
    <t>muhammedade@gmail.com</t>
  </si>
  <si>
    <t>Muhammed</t>
  </si>
  <si>
    <t>Aliy</t>
  </si>
  <si>
    <t>08034783325</t>
  </si>
  <si>
    <t>Chiomanwokexo@gmail.com</t>
  </si>
  <si>
    <t>Nwoke</t>
  </si>
  <si>
    <t>2/10/0002</t>
  </si>
  <si>
    <t>lukeomaojo@gmail.com</t>
  </si>
  <si>
    <t>Luke</t>
  </si>
  <si>
    <t>Eti-ukwu</t>
  </si>
  <si>
    <t>+2349093396408</t>
  </si>
  <si>
    <t>Odion</t>
  </si>
  <si>
    <t>vivianadigwe@gmail.com</t>
  </si>
  <si>
    <t xml:space="preserve">Vivian IFEOMA </t>
  </si>
  <si>
    <t>Ifeanacho</t>
  </si>
  <si>
    <t>08099100555</t>
  </si>
  <si>
    <t>Olatokun</t>
  </si>
  <si>
    <t>SBL,SBR,ATX,AFM</t>
  </si>
  <si>
    <t>oluwayemisisurest@gmail.com</t>
  </si>
  <si>
    <t>EUNICE</t>
  </si>
  <si>
    <t>priscillaopabz@gmail.com</t>
  </si>
  <si>
    <t xml:space="preserve">Priscilla </t>
  </si>
  <si>
    <t>Opabola</t>
  </si>
  <si>
    <t>09051770016</t>
  </si>
  <si>
    <t>PM,FR,AA,FM</t>
  </si>
  <si>
    <t>zainabaleje@gmail.com</t>
  </si>
  <si>
    <t>Aleje</t>
  </si>
  <si>
    <t>09038686188</t>
  </si>
  <si>
    <t>oluwaseyekuti@gmail.com</t>
  </si>
  <si>
    <t xml:space="preserve">Oluwaseye </t>
  </si>
  <si>
    <t>Kuti</t>
  </si>
  <si>
    <t>08148197918</t>
  </si>
  <si>
    <t>Bolanle</t>
  </si>
  <si>
    <t>Omoyiedoh@gmail.com</t>
  </si>
  <si>
    <t>Omoyi</t>
  </si>
  <si>
    <t>Noble-onoja</t>
  </si>
  <si>
    <t>+447778668571</t>
  </si>
  <si>
    <t>Oluwatobi</t>
  </si>
  <si>
    <t>Oyeniyi</t>
  </si>
  <si>
    <t>18-Feb-2025</t>
  </si>
  <si>
    <t xml:space="preserve">TRF FROM CHIOMA EDNA IGBOKWE//TRF TO IVY LEAGUE ASSOCIATES LTD//ACCA class, revision and Registration </t>
  </si>
  <si>
    <t>NIP/UBN/IFEOLUWAPO AKANNI/MOBILE/UNION Transfer from IFEOLUWAPO AKANNI - OBU mentorship</t>
  </si>
  <si>
    <t xml:space="preserve">TRF FROM OLUWADAMILARE ISAAC OLATUNJI//TRF TO IVY LEAGUE ASSOCIATES LTD//Olatunji Oluwadamilare - OBU Mentorship </t>
  </si>
  <si>
    <t>NIP/FBN/ILESANMI BUSAYO COMFORT/FBNMOBILE IVY LEAGUE ASSOCIATES LTD/NONE</t>
  </si>
  <si>
    <t>NIP/OPAY/MOSES FAVOUR OWOLABI/ACCA classes</t>
  </si>
  <si>
    <t>NIP/GTB/AYEOMONI OLUWASEYI RACHEAL/NIP Transfer to IVY LEAGUE ASSOCIATES LTD  000013250218085927000157714163</t>
  </si>
  <si>
    <t>NIP/ETRAN/EBOSE MARIA GORRETI OJEMEN/NXG  TRFPAYMENT FOR CLASSESFRM EBOSE MAR</t>
  </si>
  <si>
    <t>NIP/ETRAN/MARIAM OLAMIDE SALAMI/NXG  TRFAFM  AA STANDARDFRM MARIAM OLAMI</t>
  </si>
  <si>
    <t>TRANSFER BETWEEN CUSTOMERS VIA GTWORLD AFM ATX JUNE 2025 FROM BAJU, IDOWU ABISOLA TO IVY LEAGUE ASSOCIATES</t>
  </si>
  <si>
    <t>Electronic Money Transfer Levy Electronic Money Transfer Levy - 17-02-2025</t>
  </si>
  <si>
    <t>chiomaeigbokwe@gmail.com</t>
  </si>
  <si>
    <t>Chioma</t>
  </si>
  <si>
    <t xml:space="preserve">Igbokwe </t>
  </si>
  <si>
    <t>+447570408998</t>
  </si>
  <si>
    <t>ilesanmiadeyinkha22@gmail.com</t>
  </si>
  <si>
    <t>Busayo</t>
  </si>
  <si>
    <t>08162437411</t>
  </si>
  <si>
    <t>mosesowolabi91@gmail.com</t>
  </si>
  <si>
    <t>moses</t>
  </si>
  <si>
    <t>owolabi</t>
  </si>
  <si>
    <t>08114899942</t>
  </si>
  <si>
    <t>Salami</t>
  </si>
  <si>
    <t>Baju</t>
  </si>
  <si>
    <t>kingsleyodion24@gmail.com</t>
  </si>
  <si>
    <t>08171978351</t>
  </si>
  <si>
    <t>salamilamide@gmail.com</t>
  </si>
  <si>
    <t>3/21/1999</t>
  </si>
  <si>
    <t>SUBMISSION IN MAY</t>
  </si>
  <si>
    <t xml:space="preserve"> Ubabuko</t>
  </si>
  <si>
    <t>Elizabeth Oluchukwu</t>
  </si>
  <si>
    <t xml:space="preserve"> Akanni</t>
  </si>
  <si>
    <t>Ifeoluwapo</t>
  </si>
  <si>
    <t xml:space="preserve">Ayeomoni </t>
  </si>
  <si>
    <t xml:space="preserve">Oluwaseyi Racheal </t>
  </si>
  <si>
    <t>+1 4379371981</t>
  </si>
  <si>
    <t>Moses</t>
  </si>
  <si>
    <t>Chisom Idongesit</t>
  </si>
  <si>
    <t>Emorinken</t>
  </si>
  <si>
    <t>Evelyn Imabong</t>
  </si>
  <si>
    <t>Adebajo</t>
  </si>
  <si>
    <t>Olasubomi Fikayomi</t>
  </si>
  <si>
    <t>Ogundipe</t>
  </si>
  <si>
    <t>Olatunji</t>
  </si>
  <si>
    <t>Oluwadamilare Damilola</t>
  </si>
  <si>
    <t>TRANSFER BETWEEN CUSTOMERS 000001250219004045317218110770-TRANSFER FROM IYKONWE CHIOMA BRENDA TO IVY LEAGUE ASSOCIATES LIMITED-232-IYKONWE CHIOMA BRENDA</t>
  </si>
  <si>
    <t>Electronic Money Transfer Levy Electronic Money Transfer Levy - 19-02-2025</t>
  </si>
  <si>
    <t>TRANSFER BETWEEN CUSTOMERS VIA GAPS 638756664140854114-2 199968920 PART-LIQUIDATION OF FIXTIP FROM MERISTEM WEALTH MANAGEMENT LTD TO IVY LEAGUE ASSOCIATES LIMITED GAPS0003603726199968920S</t>
  </si>
  <si>
    <t>Electronic Money Transfer Levy Electronic Money Transfer Levy - 20-02-2025</t>
  </si>
  <si>
    <t>NIBSS Instant Payment Outward 000013250223082421000167519237 FUND MOVEMENT6 -OUTPROJECTS FUND MOVEMENT6 -OUT 1TS99964673 TO ZBN - IVY LEAGUE ASSOCIATES LTD-PROJEC</t>
  </si>
  <si>
    <t>21-Feb-2025</t>
  </si>
  <si>
    <t>22-Feb-2025</t>
  </si>
  <si>
    <t>23-Feb-2025</t>
  </si>
  <si>
    <t>NIP/ABN/GOODNESS MARY AYORINDE/TRFFAFRM GOODNESS MARY AYORINDE TO IVY LEAGUE ASSOCIATES LTD -  CBE</t>
  </si>
  <si>
    <t>TRF TO IVY LEAGUE ASSOCIATES LTD/Fund Movement4 -Out Grace O. Lect</t>
  </si>
  <si>
    <t>20-Feb-2025</t>
  </si>
  <si>
    <t>24-Feb-2025</t>
  </si>
  <si>
    <t>TRF FROM DARE SAMUEL ALUKO//TRF TO IVY LEAGUE ASSOCIATES LTD//AFM</t>
  </si>
  <si>
    <t>NIP/GTB/SOLARIN TEMITOPE OLUWAYEMISI/Arinola Solarin ACCA to IVY LEAGUE ASSOCIATES LTD  00001325021818454600015891079</t>
  </si>
  <si>
    <t>Cash Deposit 649472 DP CHINDIMMA LOIS CHINKATA</t>
  </si>
  <si>
    <t>NIP/GTB/PINHEIRO  ALEXANDER OLALEKAN/Lectures for FRAAAndFM to IVY LEAGUE ASSOCIATES LTD  000013250220145811000162383</t>
  </si>
  <si>
    <t>NIP/OPAY/AL-AMEEN ABDULFATAH MOHAMMED/Transfer from AL-AMEEN ABDULFATAH MOHAMMED</t>
  </si>
  <si>
    <t>NIP/PALM/ZAINAB OYINDAMOLA ALIMI/SBR tuition fee,to bal 15,000</t>
  </si>
  <si>
    <t>NIP/UBA/OLUWASEUN ABIOLA YUSUFF/MOB/UTO/IVY LEAGUE ASS/Balance for lec/28813773130</t>
  </si>
  <si>
    <t>:ETZ INFLOW 09FG250222225358452UNFF8O:NXG :TRFACCAFRM ADETUNJI ABOLANLE OLUSEU</t>
  </si>
  <si>
    <t>Liability Bonus8 D24 /CIB//NIP TFR TO LUCKY ISHAYA MUSA/ABN</t>
  </si>
  <si>
    <t>Liability Bonus6 J24 /CIB//NIP TFR TO ISIYAKU  YAKUBU/ABN</t>
  </si>
  <si>
    <t>Liability Bonus3 J24 /CIB//NIP TFR TO OJONGBEDE BLESSING OLUWATOMISI/GTB</t>
  </si>
  <si>
    <t>Liability Bonus9 D24 /CIB//NIP TFR TO ISIYAKU  YAKUBU/ABN</t>
  </si>
  <si>
    <t>Refund- Lectures std /CIB//NIP TFR TO ALIY MUHAMMED ADEBISI/FBN</t>
  </si>
  <si>
    <t>TRF TO GOODNESS MOSOGOFOLUWA AYODEJI/Consultant fee1</t>
  </si>
  <si>
    <t>TRF FROM IVY LEAGUE ASSOCIATES LTD -  CBE/Fund Movement4 -Out Grace O. Lect</t>
  </si>
  <si>
    <t>TRF TO IVY LEAGUE ASSOCIATES LTD-PROJECTS/Fund Movement5 -Out Projects</t>
  </si>
  <si>
    <t>Liability Bonus2 J24 /CIB//NIP TFR TO LUCKY ISHAYA MUSA/ABN</t>
  </si>
  <si>
    <t>Liability Bonus5 J24 /CIB//NIP TFR TO TAIWO ADURAGBEMI OLAYINKA/ABN</t>
  </si>
  <si>
    <t>Liability Bonus4 J24 /CIB//NIP TFR TO AKEEM OLAYINKA LAWANSON/ROLEZ</t>
  </si>
  <si>
    <t>Liability Bonus1 J24 /CIB//NIP TFR TO EBIETOMIYE OLUMIDE AYODELE/GTB</t>
  </si>
  <si>
    <t>***RSVL Liability Bonus8 D24 /CIB//NIP TFR TO LUCKY ISHAYA MUSA/ABN</t>
  </si>
  <si>
    <t>***RSVL Liability Bonus9 D24 /CIB//NIP TFR TO ISIYAKU  YAKUBU/ABN</t>
  </si>
  <si>
    <t>***RSVL Liability Bonus6 J24 /CIB//NIP TFR TO ISIYAKU  YAKUBU/ABN</t>
  </si>
  <si>
    <t>***RSVL Liability Bonus2 J24 /CIB//NIP TFR TO LUCKY ISHAYA MUSA/ABN</t>
  </si>
  <si>
    <t>***RSVL Liability Bonus5 J24 /CIB//NIP TFR TO TAIWO ADURAGBEMI OLAYINKA/ABN</t>
  </si>
  <si>
    <t>idowubaju@hotmail.com</t>
  </si>
  <si>
    <t>08084145172</t>
  </si>
  <si>
    <t>ojemenebose@yahoo.co.uk</t>
  </si>
  <si>
    <t xml:space="preserve">Ebose </t>
  </si>
  <si>
    <t>Ojemen</t>
  </si>
  <si>
    <t>08039690476</t>
  </si>
  <si>
    <t>alukodare@gmail.com</t>
  </si>
  <si>
    <t>08063039958</t>
  </si>
  <si>
    <t>Foyinnatural@gmail.com</t>
  </si>
  <si>
    <t xml:space="preserve">Solarin </t>
  </si>
  <si>
    <t>09093423940</t>
  </si>
  <si>
    <t>chidinmachinkata@gmail.com</t>
  </si>
  <si>
    <t>Chinkata</t>
  </si>
  <si>
    <t>08033347974</t>
  </si>
  <si>
    <t>pinheiroalexander7@gmail.com</t>
  </si>
  <si>
    <t>Alexender</t>
  </si>
  <si>
    <t>Pinheiro</t>
  </si>
  <si>
    <t>08029195114</t>
  </si>
  <si>
    <t>Lmn.mhd@gmail.com</t>
  </si>
  <si>
    <t>Alameen</t>
  </si>
  <si>
    <t>Abdulfatah</t>
  </si>
  <si>
    <t>08035059990</t>
  </si>
  <si>
    <t xml:space="preserve">Zainab </t>
  </si>
  <si>
    <t xml:space="preserve">Alimi </t>
  </si>
  <si>
    <t>wales.oe@gmail.com</t>
  </si>
  <si>
    <t>07053075055</t>
  </si>
  <si>
    <t>salaam.quwiyu@gmail.com</t>
  </si>
  <si>
    <t>Quwiyu</t>
  </si>
  <si>
    <t>Salaam</t>
  </si>
  <si>
    <t>07065055303</t>
  </si>
  <si>
    <t>Delight</t>
  </si>
  <si>
    <t>Erezi</t>
  </si>
  <si>
    <t>07067625644</t>
  </si>
  <si>
    <t>delighterezi@gmail.com</t>
  </si>
  <si>
    <t>2/22/2025 8:59:11</t>
  </si>
  <si>
    <t>Tunde Ojo</t>
  </si>
  <si>
    <t>:ETZ INFLOW 09FG250224111252938YSFEAH:NXG :TRFWALE BALANCE FOR LESSONSFRM OLAW</t>
  </si>
  <si>
    <t>NIP/STBC/GBEMISOLA ADEBIMPE ADEGOKE/ACCA classes balance</t>
  </si>
  <si>
    <t>TRANSFER BETWEEN CUSTOMERS VIA GAPSLITE SBL 2241846 0055000250 REF:3941947000 FROM J-OBA PRIME CONSULT NIG LTD TO IVY LEAGUE ASSOCIATES LIMITED</t>
  </si>
  <si>
    <t>Electronic Money Transfer Levy Electronic Money Transfer Levy - 24-02-2025</t>
  </si>
  <si>
    <t>Bernard.osimjr@gmail.com</t>
  </si>
  <si>
    <t>Bernard</t>
  </si>
  <si>
    <t>Osim</t>
  </si>
  <si>
    <t>08163299612</t>
  </si>
  <si>
    <t>+1 647 473 3141</t>
  </si>
  <si>
    <t>Adetunji</t>
  </si>
  <si>
    <t>Adegbite</t>
  </si>
  <si>
    <t xml:space="preserve">Maryam </t>
  </si>
  <si>
    <t>25-Feb-2025</t>
  </si>
  <si>
    <t>27-Feb-2025</t>
  </si>
  <si>
    <t>28-Feb-2025</t>
  </si>
  <si>
    <t>01-Mar-2025</t>
  </si>
  <si>
    <t>02-Mar-2025</t>
  </si>
  <si>
    <t>03-Mar-2025</t>
  </si>
  <si>
    <t>NIP/UBA/ESSIEN MICHAEL WHILEY/MOB/UTO/IVY LEAGUE ASS/balance Essien/28868770605</t>
  </si>
  <si>
    <t>:ETZ INFLOW 09FG25022515443208729U8HH:NXG :TRFBALANCE AND REVISIONFRM GBEMISOL</t>
  </si>
  <si>
    <t xml:space="preserve">:ETZ INFLOW 09FG250225175227917U7KTOA:BALANCE PAYMENT                         </t>
  </si>
  <si>
    <t>:ETZ INFLOW 09FG250225183327892HPY7QH:NXG :TRFMOCK PAYMENTFRM PATRICIA JOY DAD</t>
  </si>
  <si>
    <t>NIP/GTB/BADEJO TAIWO OLUWATUMININU/For FM video recordings to IVY LEAGUE ASSOCIATES LTD  00001325022519223600017272</t>
  </si>
  <si>
    <t xml:space="preserve">:ETZ INFLOW 09FG250225191933224MV8V7A:PART PAYMENT                            </t>
  </si>
  <si>
    <t xml:space="preserve">:ETZ INFLOW 09FG250227001334183ADNPW6:NXG :TRFTAIWO AZEEZFRM TAIWO KAMILUDEEN </t>
  </si>
  <si>
    <t>ETIISW INFLOW 09FG250227094632531Y0HI1Z:SBR AAND AAA PRE RECORDED LECTURE VIDEOS</t>
  </si>
  <si>
    <t>:ETZ INFLOW 09FG250227144911009KH6NAM:TRANSFER FROM FAITHOGHENEMINE OGHENEMINE</t>
  </si>
  <si>
    <t>TRF FROM UZOAMAKA BEAUTY NWAMANNA//TRF TO IVY LEAGUE ASSOCIATES LTD//AAA classes</t>
  </si>
  <si>
    <t xml:space="preserve">:ETZ INFLOW 09FG2502271714108623E8VUC:NXG :TRFREGISTRATION AND ONLINE CLASSES </t>
  </si>
  <si>
    <t xml:space="preserve">:ETZ INFLOW 09FG2502280937195479FZWV3:LECTURE BAL FEE                         </t>
  </si>
  <si>
    <t>NIP/GTB/ALIMI ZAINAB OYINDAMOLA/NIP FRM ALIMI ZAINAB BEING MONEY FOR OBU MRNTOR AND BAL FOR SBR TUTION REG NUM 4</t>
  </si>
  <si>
    <t>Expense Feb Salary 3/CIB//NIP TFR TO EMMANUEL ENIOLA EBI-FREDRICK/OPAY</t>
  </si>
  <si>
    <t>Expense Feb Salary 2/CIB//NIP TFR TO ARUNA SARAH/UBA</t>
  </si>
  <si>
    <t>Expense FEB Salary ii/CIB//NIP TFR TO AHMADA MUHAMMED HOUMEIDI/FDP</t>
  </si>
  <si>
    <t>Liability - Bonus D24/CIB//NIP TFR TO ISIYAKU  YAKUBU/ABN</t>
  </si>
  <si>
    <t>Liability - Bonus J24/CIB//NIP TFR TO TAIWO ADURAGBEMI OLAYINKA/ABN</t>
  </si>
  <si>
    <t>NIP/UBA/TITILAYO RIDWANULLAHI IDRIS/MOB/UTO/IVY LEAGUE ASS/Titilayo idris /28952266578</t>
  </si>
  <si>
    <t>NIP/UBA/TITILAYO RIDWANULLAHI IDRIS/MOB/UTO/IVY LEAGUE ASS/titilayo idris /28955358278</t>
  </si>
  <si>
    <t>TRF FROM PRECIOUS   NEJO//TRF TO IVY LEAGUE ASSOCIATES LTD//FR June 2025</t>
  </si>
  <si>
    <t>TRF TO JOBOSELE TOMILOLA IBADIN/Expense FEB Salary1</t>
  </si>
  <si>
    <t>NIP/FBN/NJOKU ADAUGO NKPURUOMA NKEM/FBNMOBILE IVY LEAGUE ASSOCIATES LTD/NONE</t>
  </si>
  <si>
    <t>CIP/CR//OKONOBOH online lectures and registration 100004250303042332128230198961</t>
  </si>
  <si>
    <t>:ETZ INFLOW 09FG250303121035163G7Z5OQ:NXG :TRFFRM OYINDAMOLA  AGUN TO IVY   LE</t>
  </si>
  <si>
    <t>NIP/FCMB/HALL OF GRACE  INTERNATIONAL SCHOOL LTD/web damilola oyekunbi video</t>
  </si>
  <si>
    <t>TRF FROM ELOHO   EFEBE//TRF TO IVY LEAGUE ASSOCIATES LTD//Balance for lecture access</t>
  </si>
  <si>
    <t>TRF FROM OLUWABANJO JOSHUA OLUWAJUYITAN//TRF TO IVY LEAGUE ASSOCIATES LTD -  CBE//Exams reschedule fee</t>
  </si>
  <si>
    <t>TRF TO SEACRON EDUCATIONAL NIGERIA LIMITED/CBE Payment  CBE FEB RMTTNC</t>
  </si>
  <si>
    <t>TRANSFER BETWEEN CUSTOMERS 000014250225145854217028269045-TRFBALANCE OF TUITION FEEFRM JESUTOFUNMI DAMILOLA 000014250225145854217028269045-TRFBALANCE OF TUITI</t>
  </si>
  <si>
    <t>Electronic Money Transfer Levy Electronic Money Transfer Levy - 25-02-2025</t>
  </si>
  <si>
    <t>TRANSFER BETWEEN CUSTOMERS VIA GTWORLD OBU MENTOR PART PAYMENT FROM SAKA, AKEEM OLOYIN TO IVY LEAGUE ASSOCIATES LIMITED</t>
  </si>
  <si>
    <t>Electronic Money Transfer Levy Electronic Money Transfer Levy - 26-02-2025</t>
  </si>
  <si>
    <t>TRANSFER BETWEEN CUSTOMERS 000012250228113405968436381417-APM MOCK REVIEW-221-OMOWUNMI MORENIKE AGUNBIADE .</t>
  </si>
  <si>
    <t>TRANSFER BETWEEN CUSTOMERS VIA INTERNET BANKING OBU RAP MENTORSHIP SERVICE FROM AKINDURO, ESTHER FUNKE TOIVY LEAGUE ASSOCIATES LIMITED</t>
  </si>
  <si>
    <t>TRANSFER BETWEEN CUSTOMERS VIA GTWORLD BALANCE OF TUITION PAYMENT FOR SBR AND AFM FROM AKINGBADE ARINOLA OLUWAMAYOKUN TO IVY LEAGUE ASSOCIATES LIMITED</t>
  </si>
  <si>
    <t>TRANSFER BETWEEN CUSTOMERS VIA GTWORLD ACCA TUITION FEE_ LECTURE PART PAYMENT FROM MICHAEL JAMES OLAJIDE TO IVY LEAGUE ASSOCIATES LIMITED</t>
  </si>
  <si>
    <t>Electronic Money Transfer Levy Electronic Money Transfer Levy - 28-02-2025</t>
  </si>
  <si>
    <t>ACCOUNT MAINTENANCE CHARGE Acct Maint. Charges:01-FEB-25 to 28-FEB-25</t>
  </si>
  <si>
    <t>VALUE ADDED TAX VAT ON Acct Maint Charges:01-FEB-25 to 28-FEB-25</t>
  </si>
  <si>
    <t>TRANSFER BETWEEN CUSTOMERS 000021250301080345200000006695-FINAL PAYMENT-068-PRISCILLA GBEMISOLA UKPABIO .</t>
  </si>
  <si>
    <t>TRANSFER BETWEEN CUSTOMERS 000014250301173550283597657259-TRFAFM LECTURE BALANCEFRM OMEGA IMMACULATA AGBO T 000014250301173550283597657259-TRFAFM LECTURE BALA</t>
  </si>
  <si>
    <t>Electronic Money Transfer Levy Electronic Money Transfer Levy - 01-03-2025</t>
  </si>
  <si>
    <t>TRANSFER BETWEEN CUSTOMERS 100004250302212057128225517785-APM-305-TEMITOPE TOSIN ADEBAYO .</t>
  </si>
  <si>
    <t>TRANSFER BETWEEN CUSTOMERS VIA GTWORLD FROM OGUNKOLA MICHAEL ANUOLUWAPO TO IVY LEAGUE ASSOCIATES LIMITED</t>
  </si>
  <si>
    <t>Electronic Money Transfer Levy Electronic Money Transfer Levy - 02-03-2025</t>
  </si>
  <si>
    <t>Ay02und3@outlook.com</t>
  </si>
  <si>
    <t>Uzoamaka</t>
  </si>
  <si>
    <t>Nwamanna</t>
  </si>
  <si>
    <t>nwamannauzor@gmail.com</t>
  </si>
  <si>
    <t>3/21/1995</t>
  </si>
  <si>
    <t>ajakaiyemorolabagbe@gmail.com</t>
  </si>
  <si>
    <t>Morolabagbe</t>
  </si>
  <si>
    <t>Ajakaiye</t>
  </si>
  <si>
    <t>9/27/2007</t>
  </si>
  <si>
    <t>idristitir@gmail.com</t>
  </si>
  <si>
    <t>Titilayo</t>
  </si>
  <si>
    <t>10/18/1999</t>
  </si>
  <si>
    <t>mudiaose18@gmail.com</t>
  </si>
  <si>
    <t>OSEMUDIAMEN</t>
  </si>
  <si>
    <t>OKONOBOH</t>
  </si>
  <si>
    <t xml:space="preserve">Saka </t>
  </si>
  <si>
    <t>Akeem Oloyin</t>
  </si>
  <si>
    <t xml:space="preserve"> Akinduro</t>
  </si>
  <si>
    <t>jomich_christ@ymail.com</t>
  </si>
  <si>
    <t>JAMES OLAJIDE</t>
  </si>
  <si>
    <t>Michael</t>
  </si>
  <si>
    <t>maryam.ifeolu@gmail.com</t>
  </si>
  <si>
    <t>hakeem_oloyin@yahoo.com</t>
  </si>
  <si>
    <t xml:space="preserve">Iykonwe </t>
  </si>
  <si>
    <t xml:space="preserve">Chioma Brenda </t>
  </si>
  <si>
    <t>04-Mar-2025</t>
  </si>
  <si>
    <t>05-Mar-2025</t>
  </si>
  <si>
    <t>06-Mar-2025</t>
  </si>
  <si>
    <t>07-Mar-2025</t>
  </si>
  <si>
    <t>08-Mar-2025</t>
  </si>
  <si>
    <t>09-Mar-2025</t>
  </si>
  <si>
    <t>10-Mar-2025</t>
  </si>
  <si>
    <t>NIP/FBN/GBAROYE OPEYEMI ESTHER/FBNMOBILE IVY LEAGUE ASSOCIATES LTD/LECTURES REVISION REG FEE</t>
  </si>
  <si>
    <t>:ETZ INFLOW 09FG250304175201524BI46MD:NXG :TRFAFM CLASSESFRM JUDITH UCHENNA OB</t>
  </si>
  <si>
    <t>NIP/PALM/ANUOLUWAPO OLAMILEKAN NAFIU/Olayinka  Dip IFRS  lecture bal</t>
  </si>
  <si>
    <t>:ETZ INFLOW 09FG250304195415235A8CUX1:TRANSFER FROM KANYINSOLA AMINAT ALADE;81</t>
  </si>
  <si>
    <t>NIP/PAGA/Lemonade Technology Limited/LemFi transfer   Lemonade Technology Limited</t>
  </si>
  <si>
    <t>NIP/STBC/UGOCHUKWU HECTOR EKWUGHA/Hector ekwugha</t>
  </si>
  <si>
    <t>NIP/SKYE/REMITLY MONEY TRANSFER/PBLPAY PBLTRNSF008 R84069551581</t>
  </si>
  <si>
    <t>NIP//IFEOMA OBASANYA/Balance for tutorial</t>
  </si>
  <si>
    <t>CIP/CR//Transfer from elizabeth temitope makinde 100004250306090842128429191289</t>
  </si>
  <si>
    <t>NIP/KUDA/OGOLOMA, ACHINEHWO CLINTON/BAL</t>
  </si>
  <si>
    <t>CIP/CR//USSD NIP Transfer from  08159884157 to IVY LEAGUE ASSOCIATES LTD. 000013250306192623000014093923 000014093923</t>
  </si>
  <si>
    <t>:ETZ INFLOW 09FG250307102753443A04VUU:TRANSFER FROM ALMUBARAK OLAGOKE-OLADOKUN</t>
  </si>
  <si>
    <t>NIP/FCMB/MBAGWU GLORIA CHIKA/AppATX tutor fee and registration To Zenith Bank IVY LEAGUE</t>
  </si>
  <si>
    <t>NIP/STBC/TOLUWALOPE  ZAINAB  OGUNSAKIN/SBR Toluwalope</t>
  </si>
  <si>
    <t>CIP/CR//Transfer from ALMUBARAK OLAGOKE-OLADOKUN ISHOLA 100004250307135606128509680367</t>
  </si>
  <si>
    <t>:ETZ INFLOW 09FG250307175931080TA2ZK3:NXG :TRFSBR CLASS EYITAYO TINUOYEFRM EYI</t>
  </si>
  <si>
    <t>NIP/WBP/ESTHER AYOBAMI OYETADE/Zenith Bank-</t>
  </si>
  <si>
    <t>TRF FROM PETER BONNY//TRF TO IVY LEAGUE ASSOCIATES LTD//SBR June</t>
  </si>
  <si>
    <t>Refund - Lectures  std 2/CIB//NIP TFR TO MICHAEL JAMES OLAJIDE/GTB</t>
  </si>
  <si>
    <t>Refund-Lectures std /CIB//NIP TFR TO JOBA PRIME CONSULT NIG LTD/GTB</t>
  </si>
  <si>
    <t>Refund-Mock/CIB//NIP TFR TO OFOR NNAMDI CHINOMNSO SANDRA/UBA</t>
  </si>
  <si>
    <t>Expense Feb Salary/CIB//NIP TFR TO LUCKY ISHAYA MUSA/ABN</t>
  </si>
  <si>
    <t>TRF TO OLUMIDE AYODELE EBIETOMIYE/Expense Feb PAYE</t>
  </si>
  <si>
    <t>TRF FROM GLORIA ONYEKACHI NWOYE//TRF TO IVY LEAGUE ASSOCIATES LTD//AA LECTURE FEES</t>
  </si>
  <si>
    <t>NIP/STBC/ABIOLA SUNDAY FOLARIN/IVY LEAGUE ASSOCIATE</t>
  </si>
  <si>
    <t>:ETZ INFLOW 09FG25030821575865694W6T2:GANIYU TAOFEEQ ADENIYI|MOB: TO ZENITH BA</t>
  </si>
  <si>
    <t>:ETZ INFLOW 09FG250310113013597X5JPX0:ABU GIFT IRETE|MOB: TO ZENITH BANK PLC|I</t>
  </si>
  <si>
    <t>:ETZ INFLOW 09FG2503061227068863HBXXB:TRANSFER FROM JULIUS ENITAN OLAJIDE;8167</t>
  </si>
  <si>
    <t>TRANSFER BETWEEN CUSTOMERS 100002250304195829001110876871-LEMFI TRANSFER | LEMONADE TECHNOLOGY LIMITED-327-</t>
  </si>
  <si>
    <t>TRANSFER BETWEEN CUSTOMERS 090267250304205037186007506985-REG FEE-090267-AHIPUE, ONYINECHUKWU JULIET .</t>
  </si>
  <si>
    <t>Electronic Money Transfer Levy Electronic Money Transfer Levy - 04-03-2025</t>
  </si>
  <si>
    <t>Electronic Money Transfer Levy Electronic Money Transfer Levy - 03-03-2025</t>
  </si>
  <si>
    <t>TRANSFER BETWEEN CUSTOMERS 090267250306030402537022448299-ACCA REGISTRATION+LECTURES(2 PAPERS-SBR ANDAMP; A</t>
  </si>
  <si>
    <t>Electronic Money Transfer Levy Electronic Money Transfer Levy - 06-03-2025</t>
  </si>
  <si>
    <t>TRANSFER BETWEEN CUSTOMERS VIA GTWORLD ACCA CORPORATE BUSINESS LAW ENG CLASS FROM OGUNLESI OLUWATOSIN OLUB</t>
  </si>
  <si>
    <t>TRANSFER BETWEEN CUSTOMERS 000016250307162256000127910028-FBNMOBILE:IVY LEAGUE ASSOCIATES LIMITED/OLUWATOSI U</t>
  </si>
  <si>
    <t>Electronic Money Transfer Levy Electronic Money Transfer Levy - 07-03-2025</t>
  </si>
  <si>
    <t>TRANSFER BETWEEN CUSTOMERS VIA GTWORLD CLASS FOR JUNE FROM AKINOLA AKINTUNDE SAMSON TO IVY LEAGUE ASSOCIAT</t>
  </si>
  <si>
    <t>TRANSFER BETWEEN CUSTOMERS 100042250308075806870092493710---MOSEBOLATAN RABIAT IDRIS .</t>
  </si>
  <si>
    <t>TRANSFER BETWEEN CUSTOMERS 100004250308131229128568464379-IKECHUKWU EMMANUEL OGENE OBU MENTORING-305-IKECHU</t>
  </si>
  <si>
    <t>Electronic Money Transfer Levy Electronic Money Transfer Levy - 08-03-2025</t>
  </si>
  <si>
    <t>Elizabethmakinde50@gmail.com</t>
  </si>
  <si>
    <t>miketoluogk@gmail.com</t>
  </si>
  <si>
    <t>08099445208</t>
  </si>
  <si>
    <t>Opeyemiagboola92@gmail.com</t>
  </si>
  <si>
    <t>Gbaroye</t>
  </si>
  <si>
    <t>+2348064005924</t>
  </si>
  <si>
    <t>obiajudith@gmail.com</t>
  </si>
  <si>
    <t>Judith</t>
  </si>
  <si>
    <t>Obia</t>
  </si>
  <si>
    <t>09054268170</t>
  </si>
  <si>
    <t>martinstemitope.to@gmail.com</t>
  </si>
  <si>
    <t>Temitope</t>
  </si>
  <si>
    <t>07068769904</t>
  </si>
  <si>
    <t>elizabeth</t>
  </si>
  <si>
    <t>makinde</t>
  </si>
  <si>
    <t>08111363335</t>
  </si>
  <si>
    <t>Mubarakishola2005@gmail.com</t>
  </si>
  <si>
    <t>Mubarak</t>
  </si>
  <si>
    <t>Ishola</t>
  </si>
  <si>
    <t>09026438071</t>
  </si>
  <si>
    <t>mbagwugloria@yahoo.com</t>
  </si>
  <si>
    <t xml:space="preserve">Gloria </t>
  </si>
  <si>
    <t xml:space="preserve">Mbagwu </t>
  </si>
  <si>
    <t>09025391366</t>
  </si>
  <si>
    <t>Ogunsakin</t>
  </si>
  <si>
    <t>08121622168</t>
  </si>
  <si>
    <t>ayobamiesther2000@gmail.com</t>
  </si>
  <si>
    <t xml:space="preserve">Oyetade </t>
  </si>
  <si>
    <t>pebonsolutions@gmail.com</t>
  </si>
  <si>
    <t>Bonny</t>
  </si>
  <si>
    <t>+353899896218</t>
  </si>
  <si>
    <t>kachinwoye@gmail.com</t>
  </si>
  <si>
    <t>NWOYE</t>
  </si>
  <si>
    <t>09014992521</t>
  </si>
  <si>
    <t>folarinsunday271@gmail.com</t>
  </si>
  <si>
    <t xml:space="preserve">Sunday </t>
  </si>
  <si>
    <t>08100489163</t>
  </si>
  <si>
    <t>Ganiyu2101@gmail.com</t>
  </si>
  <si>
    <t>Taofeeq</t>
  </si>
  <si>
    <t>Ganiyu</t>
  </si>
  <si>
    <t>08063630357</t>
  </si>
  <si>
    <t>abugiftie98@gmail.com</t>
  </si>
  <si>
    <t>Abu</t>
  </si>
  <si>
    <t>09061627088</t>
  </si>
  <si>
    <t>omobolajiadediwura02@gmail.com</t>
  </si>
  <si>
    <t>Omobolaji</t>
  </si>
  <si>
    <t>Adediwura</t>
  </si>
  <si>
    <t>okanlawon218@gmail.com</t>
  </si>
  <si>
    <t>Ayodeji</t>
  </si>
  <si>
    <t>okanlawon</t>
  </si>
  <si>
    <t>+447448775577</t>
  </si>
  <si>
    <t>ayomideafolabi.m@gmail.com</t>
  </si>
  <si>
    <t>+447823842217</t>
  </si>
  <si>
    <t>tunjikeshinro@gmail.com</t>
  </si>
  <si>
    <t xml:space="preserve">Olatunji </t>
  </si>
  <si>
    <t>Keshinro</t>
  </si>
  <si>
    <t>08032595377</t>
  </si>
  <si>
    <t>ojiuromaria@gmail.com</t>
  </si>
  <si>
    <t xml:space="preserve">NMESOMACHUKWU MARIA-GORETTI </t>
  </si>
  <si>
    <t xml:space="preserve">OJIURO </t>
  </si>
  <si>
    <t>08159884157</t>
  </si>
  <si>
    <t xml:space="preserve"> Adejoro </t>
  </si>
  <si>
    <t xml:space="preserve">Ikechukwu </t>
  </si>
  <si>
    <t>Emmanuel Ogene</t>
  </si>
  <si>
    <t>+1 437-366-1945</t>
  </si>
  <si>
    <t>AFM,SBR</t>
  </si>
  <si>
    <t>11-Mar-2025</t>
  </si>
  <si>
    <t>12-Mar-2025</t>
  </si>
  <si>
    <t>13-Mar-2025</t>
  </si>
  <si>
    <t>14-Mar-2025</t>
  </si>
  <si>
    <t>15-Mar-2025</t>
  </si>
  <si>
    <t>16-Mar-2025</t>
  </si>
  <si>
    <t>:ETZ INFLOW 09FG250311163912290EH6SZP:NXG :TRFTUITION BALANCEFRM AMOBI OKECHUK</t>
  </si>
  <si>
    <t>NIP/STBC/PATIENCE   OKOH/Balance</t>
  </si>
  <si>
    <t>:ETZ INFLOW 09FG250311192822934Q8Z0DQ:NXG :TRFJUNE STANDARD LECTUREFRM TOVIA E</t>
  </si>
  <si>
    <t>TRF FROM ISAMOTU NOFISAT MODUPEOLUWA//TRF TO IVY LEAGUE ASSOCIATES LTD//Reg and tuition</t>
  </si>
  <si>
    <t>NIP/GTB/BAMIGBADE ADEDOYIN MARIA/Lecture balance ATX to IVY LEAGUE ASSOCIATES LTD  000013250312093702000024823783</t>
  </si>
  <si>
    <t>NIP/WBP/NENGI CRESCENT INIMGBA-OLUNWA/Zenith Bank-</t>
  </si>
  <si>
    <t>NIP/UBA/AYINLA ABIODUN AFEEZ/MOB/UTO/IVY LEAGUE ASS/IVY league tuit/29212208460</t>
  </si>
  <si>
    <t>:ETZ INFLOW 09FG250312121849817FNDVL5:NXG :TRFBAL CLASSESFRM ABIDEMI ABISOLA O</t>
  </si>
  <si>
    <t xml:space="preserve">:ETZ INFLOW 09FG250312120619943BDQEJU:AT124_TRF|2MPT636H1|1899780045507256320 </t>
  </si>
  <si>
    <t>:ISW INFLOW CR|NSM|ZIB|120325144643|888970:reg fee</t>
  </si>
  <si>
    <t>NIP//Paystack/Olaboye RLectureRIGHTCARD PAYMENT SERVICES LIMITED</t>
  </si>
  <si>
    <t>NIP/GTB/ELEKWA UZOAMAKA JOYCE/SBL Tuition fee to IVY LEAGUE ASSOCIATES LTD  000013250313110940000027047576</t>
  </si>
  <si>
    <t>NIP/UBA/OLORUNDARE PRAISE TOYOSI/MOB/UTO/IVY LEAGUE ASS/Praise Toyosi O/29238002342</t>
  </si>
  <si>
    <t>NIP/GTB/ABUBAKAR AHMED NDAKENE/NIP Transfer to IVY LEAGUE ASSOCIATES LTD  000013250313121756000027201341</t>
  </si>
  <si>
    <t>TRF FROM OPEYEMI AYODEJI OLU-OPALEYE//TRF TO IVY LEAGUE ASSOCIATES LTD//For Abayomi Adebola Otunaike</t>
  </si>
  <si>
    <t>TRF FROM FLOURISH UWOMANO ADIA//TRF TO IVY LEAGUE ASSOCIATES LTD//FM</t>
  </si>
  <si>
    <t>ETIISW INFLOW 09FG250314145625619C51Y0M:NXG :TRFCHIAMAKA OSUCHUKWU ACCA LECTURES</t>
  </si>
  <si>
    <t>:ETZ INFLOW 09FG250314191104884EJNPHY:TRANSFER FROM RAPHAEL ADEYEMI LAWRENCE-A</t>
  </si>
  <si>
    <t>NIP/GTB/OWOLABI TIMILEHIN ISAAC/Payment for Daniel Teniola Owolabi to IVY LEAGUE ASSOCIATES LTD  000013250314205</t>
  </si>
  <si>
    <t>NIP/UBA/IMISIOLUWA ADEWOYIN/MOB/UTO/IVY LEAGUE ASS/Oginni Promise/29277773022</t>
  </si>
  <si>
    <t xml:space="preserve">TRF FROM IKEOLUWA   OLAJIDE//TRF TO IVY LEAGUE ASSOCIATES LTD//Money </t>
  </si>
  <si>
    <t>NIP/UBA/CHIDOLUE STEPHNORA UZOAMAKA/MOB/UTO/IVY LEAGUE ASS/Fm and Pm/29283405959</t>
  </si>
  <si>
    <t>:ETZ INFLOW 09FG250315094110132IVSWH5:NXG :TRFBALANCEFRM PAUL OLUWAMUYIWA OLUF</t>
  </si>
  <si>
    <t>:ETZ INFLOW 09FG250315155349004U6OH2T:NXG :TRFAAA AND SBRFRM ILAMOSIMHE AGATHA</t>
  </si>
  <si>
    <t>TRF FROM OLUWAGBEMISOLA ODUNAYO BAMGBOSE//TRF TO IVY LEAGUE ASSOCIATES LTD//Acca lessons - AAA  and SBL</t>
  </si>
  <si>
    <t>ISW WebPyt-632177003786-Tran/889329929765/1013300084/IVY LE/LANG</t>
  </si>
  <si>
    <t>NIP//Paystack/Bolu DurojaiyeRIGHTCARD PAYMENT SERVICES LIMITED</t>
  </si>
  <si>
    <t>09FG250309033517951ASJ3OH-1015362596-TEMIDAYO OPEYEMI ADEBAYO-03/09/2025</t>
  </si>
  <si>
    <t>SMS CHARGE FOR FEB 2025</t>
  </si>
  <si>
    <t>TRANSFER BETWEEN CUSTOMERS 000001250311160212576812404050-TRANSFER FROM ADETOUN ENIOLA ALLI TO IVY LEAGUE A</t>
  </si>
  <si>
    <t>TRANSFER BETWEEN CUSTOMERS VIA GTWORLD ACCA LECTURES SBR JUNE 2025 DIET EXAMS FROM JAMES, ISANG PIUS TO IV</t>
  </si>
  <si>
    <t>TRANSFER BETWEEN CUSTOMERS VIA GTWORLD FROM OCHONOGOR, RUTH UJU TO IVY LEAGUE ASSOCIATES LIMITED</t>
  </si>
  <si>
    <t>Electronic Money Transfer Levy Electronic Money Transfer Levy - 11-03-2025</t>
  </si>
  <si>
    <t>TRANSFER BETWEEN CUSTOMERS VIA GTWORLD OUTSTANDING BALANCE FROM OKONKWO QUEENDALINE OGECHUKWU TO IVY LEAGU</t>
  </si>
  <si>
    <t>TRANSFER BETWEEN CUSTOMERS VIA GTWORLD FROM FAGUNWA OLUWANISHOLA O TO IVY LEAGUE ASSOCIATES LIMITED</t>
  </si>
  <si>
    <t>TRANSFER BETWEEN CUSTOMERS VIA GTWORLD SBR LECTURE AND REVISION FROM OTUKUEKU PETER SUVWE TO IVY LEAGUE AS</t>
  </si>
  <si>
    <t>TRANSFER BETWEEN CUSTOMERS 100004250312180816128822404323-BALANCE PAYMENTS-305-AMANA DAVID SHAIBU .</t>
  </si>
  <si>
    <t>Electronic Money Transfer Levy Electronic Money Transfer Levy - 12-03-2025</t>
  </si>
  <si>
    <t>TRANSFER BETWEEN CUSTOMERS 000017250313150345882612053779-IVY/ILA0122/DEC 2025 ACCA TUITION FEE FOR 16 PEOP</t>
  </si>
  <si>
    <t>Electronic Money Transfer Levy Electronic Money Transfer Levy - 13-03-2025</t>
  </si>
  <si>
    <t>TRANSFER BETWEEN CUSTOMERS 000014250315110601276128440169-TRFCHIAMKA EZENWA BAL PAYMENT FOR TUTORIALFRM UGB B</t>
  </si>
  <si>
    <t>Electronic Money Transfer Levy Electronic Money Transfer Levy - 15-03-2025</t>
  </si>
  <si>
    <t>isamotudupe@gmail.com</t>
  </si>
  <si>
    <t>Modupeoluwa</t>
  </si>
  <si>
    <t>Isamotu</t>
  </si>
  <si>
    <t>09138818552</t>
  </si>
  <si>
    <t>omoshulebekah@gmail.com</t>
  </si>
  <si>
    <t>Oluwatomisin Rebecca</t>
  </si>
  <si>
    <t>Olaboye</t>
  </si>
  <si>
    <t>09035515208</t>
  </si>
  <si>
    <t xml:space="preserve">Uzoamaka </t>
  </si>
  <si>
    <t>abubakarahmed041@gmail.com</t>
  </si>
  <si>
    <t>Ahmed</t>
  </si>
  <si>
    <t>07064403764</t>
  </si>
  <si>
    <t>otunaikeadebola@yahoo.com</t>
  </si>
  <si>
    <t>Abayomi</t>
  </si>
  <si>
    <t>Otunaike</t>
  </si>
  <si>
    <t>+2347020290371</t>
  </si>
  <si>
    <t>flourishadia@gmail.com</t>
  </si>
  <si>
    <t>Flourish</t>
  </si>
  <si>
    <t>Adia</t>
  </si>
  <si>
    <t>09056279488</t>
  </si>
  <si>
    <t>cmjosuchukwu@gmail.com</t>
  </si>
  <si>
    <t xml:space="preserve">Osuchukwu </t>
  </si>
  <si>
    <t>07424889101</t>
  </si>
  <si>
    <t>Oginni</t>
  </si>
  <si>
    <t>stephchidolue@gmail.com</t>
  </si>
  <si>
    <t>Chidolue</t>
  </si>
  <si>
    <t>09028121871</t>
  </si>
  <si>
    <t>bamgbosegbemisola@yahoo.com</t>
  </si>
  <si>
    <t xml:space="preserve">Oluwagbemisola </t>
  </si>
  <si>
    <t xml:space="preserve">Bamgbose </t>
  </si>
  <si>
    <t>+2348181631323</t>
  </si>
  <si>
    <t>SBL, AAA</t>
  </si>
  <si>
    <t>chiomanmadu@gmail.com</t>
  </si>
  <si>
    <t xml:space="preserve">Chioma Peace </t>
  </si>
  <si>
    <t>Nmadu</t>
  </si>
  <si>
    <t>08165504771</t>
  </si>
  <si>
    <t>Kikelomojanet@icloud.com</t>
  </si>
  <si>
    <t>Kikelomo</t>
  </si>
  <si>
    <t>+353899592997</t>
  </si>
  <si>
    <t>peacechidinma15@gmail.com</t>
  </si>
  <si>
    <t>Peace</t>
  </si>
  <si>
    <t xml:space="preserve">Ogbonnaya </t>
  </si>
  <si>
    <t>saintpee4real@gmail.com</t>
  </si>
  <si>
    <t>Isang</t>
  </si>
  <si>
    <t>08036895802</t>
  </si>
  <si>
    <t>fagunwayemisola345@gmail.com</t>
  </si>
  <si>
    <t xml:space="preserve"> oluwanisola Yemisi </t>
  </si>
  <si>
    <t xml:space="preserve">Fagunwa </t>
  </si>
  <si>
    <t>08179626093</t>
  </si>
  <si>
    <t>suvweottuks@gmail.com</t>
  </si>
  <si>
    <t xml:space="preserve">Peter </t>
  </si>
  <si>
    <t xml:space="preserve">Otukueku </t>
  </si>
  <si>
    <t>07037566997</t>
  </si>
  <si>
    <t xml:space="preserve"> Teniola</t>
  </si>
  <si>
    <t>Korede</t>
  </si>
  <si>
    <t>+234 701 715 5943</t>
  </si>
  <si>
    <t>17-Mar-2025</t>
  </si>
  <si>
    <t>18-Mar-2025</t>
  </si>
  <si>
    <t>NIP/KUDA/RABIU, OLAITAN QOZEEM/AUDIT &amp; ASSURANCE</t>
  </si>
  <si>
    <t>NIP//Lemonade Technology Limited/100002250318085132001121784211 - LemFi transfer</t>
  </si>
  <si>
    <t>:ETZ INFLOW 09FG250318105438099B9BF4V:NXG :TRFLECTURE AND REGISTRATION FEESFRM</t>
  </si>
  <si>
    <t>bolup12@gmail.com</t>
  </si>
  <si>
    <t>Oladimeji Boluwatife</t>
  </si>
  <si>
    <t>Durojaiye Raji</t>
  </si>
  <si>
    <t>004407491791177</t>
  </si>
  <si>
    <t>TRANSFER BETWEEN CUSTOMERS VIA GTWORLD AA STANDARDANDREVISION FROM OGBONNAYA,, PEACE CHIDINMA TO IVY LEAGU</t>
  </si>
  <si>
    <t>TRANSFER BETWEEN CUSTOMERS VIA GTWORLD FROM OCHIJE IJEOMA DEBORAH TO IVY LEAGUE ASSOCIATES LIMITED</t>
  </si>
  <si>
    <t>TRANSFER BETWEEN CUSTOMERS 100002250317160452001121252897-LEMFI TRANSFER | LEMONADE TECHNOLOGY LIMITED-327-</t>
  </si>
  <si>
    <t>Electronic Money Transfer Levy Electronic Money Transfer Levy - 17-03-2025</t>
  </si>
  <si>
    <t>Ochije</t>
  </si>
  <si>
    <t>Ijeoma Deborah</t>
  </si>
  <si>
    <t>ayomidebalogun2@yahoo.com</t>
  </si>
  <si>
    <t>+447765208373</t>
  </si>
  <si>
    <t>Rabiu</t>
  </si>
  <si>
    <t>Olaitan Qozeem</t>
  </si>
  <si>
    <t>19-Mar-2025</t>
  </si>
  <si>
    <t>20-Mar-2025</t>
  </si>
  <si>
    <t>21-Mar-2025</t>
  </si>
  <si>
    <t>22-Mar-2025</t>
  </si>
  <si>
    <t>23-Mar-2025</t>
  </si>
  <si>
    <t>24-Mar-2025</t>
  </si>
  <si>
    <t>25-Mar-2025</t>
  </si>
  <si>
    <t>TRF TO OLUMIDE AYODELE EBIETOMIYE/Mar Float Fuel</t>
  </si>
  <si>
    <t>Refund - Lectures std 1/CIB//NIP TFR TO JOBA PRIME CONSULT NIG LTD/GTB</t>
  </si>
  <si>
    <t>TRF TO EKO ELECT DIST-IJORA BU REM A/C/Expense Feb Power</t>
  </si>
  <si>
    <t>TRF TO OLUMIDE AYODELE EBIETOMIYE/March Float Data1</t>
  </si>
  <si>
    <t>TRF TO JOBOSELE TOMILOLA IBADIN/Expense Feb Salary  Bal</t>
  </si>
  <si>
    <t>TRF TO OLUMIDE AYODELE EBIETOMIYE/Mar Float General Petty</t>
  </si>
  <si>
    <t>NIP/STBC/OLUSHOLA  ABIDEMI FOLAHAN/Payment for AA class</t>
  </si>
  <si>
    <t>NIP/GTB/DABIRI  JEMILAT OYINDAMOLA/NIP Transfer to IVY LEAGUE ASSOCIATES LTD  000013250318162125000037569932</t>
  </si>
  <si>
    <t>NIP/GTB/OHUKA ANGELA MGBEODICHINMA/Reg Tuition Fee part pymt if OHUKA ANGELA M  to IVY LEAGUE ASSOCIATES LTD  00001</t>
  </si>
  <si>
    <t>NIP/UBA/IDONIBOYE SOTONYE HEPZIBAH/MOB/UTO/IVY LEAGUE ASS/revision class/29384485940</t>
  </si>
  <si>
    <t>NIP/GTB/OLAIFA FAIDAT KIKELOMO/NIP Transfer to IVY LEAGUE ASSOCIATES LTD  000013250320061513000040480362</t>
  </si>
  <si>
    <t>:ETZ INFLOW 09FG250320115624532DFQ77E:EYISI MAKUACHUKWU GRACIOUS|MOB: TO ZENIT</t>
  </si>
  <si>
    <t>:ETZ INFLOW 09FG250320185607981C95TK6:NXG :TRFOBU BALANCEFRM DOLAPO TOLULOPE A</t>
  </si>
  <si>
    <t>NIP/PALM/JENNIFER OMAGE/JENNIFER OMAGE 8100169484</t>
  </si>
  <si>
    <t>CIP/CR//ADAEZE APM VIDEO ACCESS 100004250321065854129318119889</t>
  </si>
  <si>
    <t>:ETZ INFLOW 09FG250322084620631MFGW5P:EKETEH AKAN JOSEPH|MOB: TO ZENITH BANK P</t>
  </si>
  <si>
    <t>TRF FROM ARIT E UQUAH//TRF TO IVY LEAGUE ASSOCIATES LTD//Balance</t>
  </si>
  <si>
    <t>TRF FROM ESSANG ESSANG EBIEME//TRF TO IVY LEAGUE ASSOCIATES LTD//BAL for lectures fee</t>
  </si>
  <si>
    <t>NIP/GTB/INIM SONIA UTIBE/Payment for SBR lecture to IVY LEAGUE ASSOCIATES LTD  00001325032412195400004880</t>
  </si>
  <si>
    <t>NIP/LOTUS/TOHEEB ODUNTAN BALOGUN/MOB MOB   to IVY LEAGUE ASSOCIATES LTD ZENITH BANK lectures fee balance</t>
  </si>
  <si>
    <t>TRF TO SEACRON EDUCATIONAL NIGERIA LIMITED/CBE Payment  CBE Licence Renewal 1</t>
  </si>
  <si>
    <t>NIP/OPAY/IYANUAYO EMMANUEL ORIYE/Transfer from IYANUAYO EMMANUEL ORIYE</t>
  </si>
  <si>
    <t>TRANSFER BETWEEN CUSTOMERS VIA GTWORLD OBU_MENTOR BALANCE PAYMENT FROM SAKA, AKEEM OLOYIN TO IVY LEAGUE AS</t>
  </si>
  <si>
    <t>Electronic Money Transfer Levy Electronic Money Transfer Levy - 19-03-2025</t>
  </si>
  <si>
    <t xml:space="preserve">Olushola </t>
  </si>
  <si>
    <t>Promise Taiwo</t>
  </si>
  <si>
    <t>oginnipromise@gmail.com</t>
  </si>
  <si>
    <t>08147057276</t>
  </si>
  <si>
    <t>qozeem.rabiu2023@my.ntu.ac.uk</t>
  </si>
  <si>
    <t>+447721588403</t>
  </si>
  <si>
    <t xml:space="preserve">ANGELA </t>
  </si>
  <si>
    <t>angelrite@gmail.com</t>
  </si>
  <si>
    <t>07059581581</t>
  </si>
  <si>
    <t>keffyola2k@gmail.com</t>
  </si>
  <si>
    <t>FAIDAT</t>
  </si>
  <si>
    <t>08080756250</t>
  </si>
  <si>
    <t>josephakan@gmail.com</t>
  </si>
  <si>
    <t>Akan</t>
  </si>
  <si>
    <t>EKeteh</t>
  </si>
  <si>
    <t>07034001094</t>
  </si>
  <si>
    <t>soniainim36@gmail.com</t>
  </si>
  <si>
    <t>Sonia</t>
  </si>
  <si>
    <t>Inim</t>
  </si>
  <si>
    <t>08036467275</t>
  </si>
  <si>
    <t>joychimaedward@gmail.com</t>
  </si>
  <si>
    <t>Chima-Edward</t>
  </si>
  <si>
    <t>09074129526</t>
  </si>
  <si>
    <t>CBL,PM,FM</t>
  </si>
  <si>
    <t>akingbesoterebecca@yahoo.com</t>
  </si>
  <si>
    <t xml:space="preserve">REBECCA </t>
  </si>
  <si>
    <t xml:space="preserve">AKINGBESOTE </t>
  </si>
  <si>
    <t>08037905636</t>
  </si>
  <si>
    <t>DISCOUNT/RETURNING</t>
  </si>
  <si>
    <t>JOHN HENRY</t>
  </si>
  <si>
    <t>26-Mar-2025</t>
  </si>
  <si>
    <t>27-Mar-2025</t>
  </si>
  <si>
    <t>28-Mar-2025</t>
  </si>
  <si>
    <t>29-Mar-2025</t>
  </si>
  <si>
    <t>30-Mar-2025</t>
  </si>
  <si>
    <t>31-Mar-2025</t>
  </si>
  <si>
    <t>01-Apr-2025</t>
  </si>
  <si>
    <t xml:space="preserve">TRF FROM CHIKA JENNIFER MBADIWE//TRF TO IVY LEAGUE ASSOCIATES LTD//Cost of F1 to F3 lecture for June exams </t>
  </si>
  <si>
    <t xml:space="preserve">:ETZ INFLOW 09FG25032521261302205FYRU:OLUWATOYIN  OYEPEJU OMISORE TO          </t>
  </si>
  <si>
    <t>NIP/LOTUS/MOYISOLAOLUWA OLUWADARASIMI OGUNBANWO/MOB MOB   to IVY LEAGUE ASSOCIATES LTD ZENITH BANK Mobile Transfer</t>
  </si>
  <si>
    <t>NIP/GTB/ADELOWO ABIBAT OLUWATOSIN/NIP Transfer to IVY LEAGUE ASSOCIATES LTD  000013250326142248000053627483</t>
  </si>
  <si>
    <t>CIP/CR//Transfer from ALMUBARAK OLAGOKE OLADOKUN ISHOLA 100004250327123429129691691969</t>
  </si>
  <si>
    <t>NIP/GTB/FADAIRO EDNA IZIEGBE/AFM- Edna Fadairo to IVY LEAGUE ASSOCIATES LTD  000013250327145800000056314473</t>
  </si>
  <si>
    <t>:ETZ INFLOW 09FG250328082300831JDNHMI:NXG :TRFFRM JOY PEARL EDWARD TO IVY   LE</t>
  </si>
  <si>
    <t>TRF FROM BLESSING OLUWAFUNMILAYO AKINYEMI//TRF TO IVY LEAGUE ASSOCIATES LTD//Trf</t>
  </si>
  <si>
    <t>:ETZ INFLOW 09FG250329160013674L833UA:NXG :TRFFOR TUTORIALFRM AGNES  BINI TO I</t>
  </si>
  <si>
    <t>:ETZ INFLOW 09FG250330073214404Q2G32X:NXG :TRFFRM OLUWATOBI ABOSEDE ADEPOJU TO</t>
  </si>
  <si>
    <t>NIP/GTB/ADEYANJU TOSIN TOLULOPE/NIP Transfer to IVY LEAGUE ASSOCIATES LTD  000013250331103113000065366181</t>
  </si>
  <si>
    <t>:ETZ INFLOW 09FG2503311109327487SWHQY:NXG :TRFFR ACCAFRM TEMIDAYO OPEYEMI ADEB</t>
  </si>
  <si>
    <t>TRF TO JOBOSELE TOMILOLA IBADIN/Expense Mar Salary 6</t>
  </si>
  <si>
    <t>TRF TO SEACRON EDUCATIONAL NIGERIA LIMITED/Expense-Subscription ALP Sub</t>
  </si>
  <si>
    <t>Expense Mar Salary3/CIB//NIP TFR TO EMMANUEL ENIOLA EBI-FREDRICK/OPAY</t>
  </si>
  <si>
    <t>Expense Mar Salary2/CIB//NIP TFR TO LUCKY ISHAYA MUSA/ABN</t>
  </si>
  <si>
    <t>TRF TO OSEMUDIAMEN BLESSING OKONOBOH/Refund - Lectures-1</t>
  </si>
  <si>
    <t>Expense Mar Salary 4/CIB//NIP TFR TO ISIYAKU  YAKUBU/ABN</t>
  </si>
  <si>
    <t>Refund-OBU 2/CIB//NIP TFR TO DANIEL OLUWATENIOLA OWOLABI/ABN</t>
  </si>
  <si>
    <t>Expense Mar Salary 5/CIB//NIP TFR TO ARUNA SARAH/UBA</t>
  </si>
  <si>
    <t>Expense Mar PAYE/CIB//NIP TFR TO EBIETOMIYE OLUMIDE AYODELE/GTB</t>
  </si>
  <si>
    <t>Expense - MBD  Dp's Feb&amp;Mar /CIB//NIP TFR TO OLIBEY  VALENTINE AZUBUIKE/GTB</t>
  </si>
  <si>
    <t>Refund-OBU/CIB//NIP TFR TO IPINLAYE AYODEJI OLANREWAJU/GTB</t>
  </si>
  <si>
    <t>Liability - Bonus D24 /CIB//NIP TFR TO EBIETOMIYE OLUMIDE AYODELE/GTB</t>
  </si>
  <si>
    <t>TRF TO OLUMIDE AYODELE EBIETOMIYE/Plant&amp;Mach Elect Repair Reimb</t>
  </si>
  <si>
    <t>Expense Mar Salary1/CIB//NIP TFR TO EBIETOMIYE OLUMIDE AYODELE/GTB</t>
  </si>
  <si>
    <t>***RSVL Refund-OBU 2/CIB//NIP TFR TO DANIEL OLUWATENIOLA OWOLABI/ABN</t>
  </si>
  <si>
    <t>***RSVL Refund-OBU/CIB//NIP TFR TO IPINLAYE AYODEJI OLANREWAJU/GTB</t>
  </si>
  <si>
    <t>***RSVL Expense Mar Salary1/CIB//NIP TFR TO EBIETOMIYE OLUMIDE AYODELE/GTB</t>
  </si>
  <si>
    <t>***RSVL Expense Mar PAYE/CIB//NIP TFR TO EBIETOMIYE OLUMIDE AYODELE/GTB</t>
  </si>
  <si>
    <t>NIP/FBN/IMAKU SHADRACH ETSEAMHE/IB SHADRACHIMAKUADVANCEPERFORMANCEMGT</t>
  </si>
  <si>
    <t>NIP/UBA/JOSEPHINE AJANIGO AMEDU/MOB/UTO/IVY LEAGUE ASS/6472498 ACCA MA/29536230596</t>
  </si>
  <si>
    <t>SMS CHARGE MARCH 2025</t>
  </si>
  <si>
    <t>TRF TO SEACRON EDUCATIONAL NIGERIA LIMITED/CBE Payment CBE Mar RMTTNC</t>
  </si>
  <si>
    <t>TRANSFER BETWEEN CUSTOMERS 000021250325060302200000022811-PART PAYMENT FOR CLASSES-068-FELIX UCHENNA UDEH .</t>
  </si>
  <si>
    <t>Electronic Money Transfer Levy Electronic Money Transfer Levy - 25-03-2025</t>
  </si>
  <si>
    <t>TRANSFER BETWEEN CUSTOMERS VIA GTWORLD AA LECTURE FROM AKINYIMIKA, ABIOLA ISAAC TO IVY LEAGUE ASSOCIATES L</t>
  </si>
  <si>
    <t>Electronic Money Transfer Levy Electronic Money Transfer Levy - 26-03-2025</t>
  </si>
  <si>
    <t>TRANSFER BETWEEN CUSTOMERS 000001250327152032397500555321-TRANSFER FROM YUSUF OLUWADARE AJAYI TO IVY LEAGUE</t>
  </si>
  <si>
    <t>Electronic Money Transfer Levy Electronic Money Transfer Levy - 27-03-2025</t>
  </si>
  <si>
    <t>TRANSFER BETWEEN CUSTOMERS VIA GTWORLD TUITION FEE BALANCE FROM ODUGBEMI, SEGUN ABIDEMI TO IVY LEAGUE ASSO</t>
  </si>
  <si>
    <t>Electronic Money Transfer Levy Electronic Money Transfer Levy - 29-03-2025</t>
  </si>
  <si>
    <t>c_mbadiwe@yahoo.com</t>
  </si>
  <si>
    <t>Okeke</t>
  </si>
  <si>
    <t>08180031721</t>
  </si>
  <si>
    <t>Omisore</t>
  </si>
  <si>
    <t>Moyisolaoluwa</t>
  </si>
  <si>
    <t xml:space="preserve">Ogunbanwo </t>
  </si>
  <si>
    <t>moyiogunbanwo2004@gmail.com</t>
  </si>
  <si>
    <t>08026895403</t>
  </si>
  <si>
    <t>Joypearl17@icloud.com</t>
  </si>
  <si>
    <t>Edward</t>
  </si>
  <si>
    <t>+447776729777</t>
  </si>
  <si>
    <t>biniagnes9@gmail.com</t>
  </si>
  <si>
    <t xml:space="preserve">Agnes </t>
  </si>
  <si>
    <t>Bini</t>
  </si>
  <si>
    <t>09068281075</t>
  </si>
  <si>
    <t>CBL,PM,FR</t>
  </si>
  <si>
    <t>Adepoju</t>
  </si>
  <si>
    <t>Adeyanju</t>
  </si>
  <si>
    <t>tpmorak@gmail.com</t>
  </si>
  <si>
    <t>sotuminuz@outlook.com</t>
  </si>
  <si>
    <t xml:space="preserve">Zachary </t>
  </si>
  <si>
    <t>Sotuminu</t>
  </si>
  <si>
    <t>08082362210</t>
  </si>
  <si>
    <t>Imaku</t>
  </si>
  <si>
    <t>Shedrack</t>
  </si>
  <si>
    <t>3/31/2025 11:03:56</t>
  </si>
  <si>
    <t>bukkyorims@yahoo.com</t>
  </si>
  <si>
    <t>Olubukola</t>
  </si>
  <si>
    <t>Adelola</t>
  </si>
  <si>
    <t>5/24/1983</t>
  </si>
  <si>
    <t>aakinyimika@gmail.com</t>
  </si>
  <si>
    <t>Akinyimika</t>
  </si>
  <si>
    <t>08166286870</t>
  </si>
  <si>
    <t>Please ask manager all payment was made</t>
  </si>
  <si>
    <t>akinyemiblessing01@gmail.com</t>
  </si>
  <si>
    <t>12/13/2002</t>
  </si>
  <si>
    <t>02-Apr-2025</t>
  </si>
  <si>
    <t>03-Apr-2025</t>
  </si>
  <si>
    <t>04-Apr-2025</t>
  </si>
  <si>
    <t>05-Apr-2025</t>
  </si>
  <si>
    <t>06-Apr-2025</t>
  </si>
  <si>
    <t>07-Apr-2025</t>
  </si>
  <si>
    <t>NIP/STBC/CHINENYE WINIFRED OBI/ACCA class</t>
  </si>
  <si>
    <t xml:space="preserve">TRF FROM CHINAZAEKPERE TOCHUKWU UDEAGU//TRF TO IVY LEAGUE ASSOCIATES LTD//Balance Payment </t>
  </si>
  <si>
    <t>TRF FROM FOLAKE IDAYAT ALUBANKUDI//TRF TO IVY LEAGUE ASSOCIATES LTD//Payment for Tuition</t>
  </si>
  <si>
    <t>NIP/FBN/UGWU CHIKA DESMOND/FBNMOBILE IVY LEAGUE ASSOCIATES LTD/INITIAL DEPOSIT</t>
  </si>
  <si>
    <t>TRF FROM AYOMIDE CHRISTIANA KARUNWI//TRF TO IVY LEAGUE ASSOCIATES LTD//AFM</t>
  </si>
  <si>
    <t>Refund - OBU/CIB//NIP TFR TO DANIEL OLUWATENIOLA OWOLABI/ABN</t>
  </si>
  <si>
    <t>TRF TO OLUMIDE AYODELE EBIETOMIYE/Expense Mar Paye1</t>
  </si>
  <si>
    <t>TRF TO GARUBA   AMIDU/Expense - MBD Social meida post</t>
  </si>
  <si>
    <t>Expense Mar Salaryl/CIB//NIP TFR TO EBIETOMIYE OLUMIDE AYODELE/GTB</t>
  </si>
  <si>
    <t>NIP/LOTUS/SAEED ADO MUSTAPHA/MOB MOB   to IVY LEAGUE ASSOCIATES LTD ZENITH BANK ACCA videos</t>
  </si>
  <si>
    <t>NIP/WBP/OLAWALE AYODEJI OKUNDARE/Zenith Bank-ACCA SBR Video Study</t>
  </si>
  <si>
    <t>NIP/UBA/ANDINO NSENAM UDOKA/MOB/UTO/IVY LEAGUE ASS/MA exams fee/29710149610</t>
  </si>
  <si>
    <t xml:space="preserve">TRF FROM LOVE EMMANUEL OGUNNEYE//TRF TO IVY LEAGUE ASSOCIATES LTD -  CBE//Payment for FA exam </t>
  </si>
  <si>
    <t>TRANSFER BETWEEN CUSTOMERS 000004250402215121197735639057-MOB/UTO/IVY LEAGUE ASS/BALANCE PAYMENT/2971891525</t>
  </si>
  <si>
    <t>Electronic Money Transfer Levy Electronic Money Transfer Levy - 02-04-2025</t>
  </si>
  <si>
    <t>TRANSFER BETWEEN CUSTOMERS VIA GTWORLD AJAYI ISEOLUWA - TAXATION CLASS FROM AJAYI, TITILOLA MORONKOLA TO I</t>
  </si>
  <si>
    <t>TRANSFER BETWEEN CUSTOMERS 000017250403135922375863180424-GTB-SBL-035-NENGI CRESCENT INIMGBA-OLUNWA .</t>
  </si>
  <si>
    <t>Electronic Money Transfer Levy Electronic Money Transfer Levy - 03-04-2025</t>
  </si>
  <si>
    <t>TRANSFER BETWEEN CUSTOMERS VIA GTWORLD JUNE 2025 AFM AND AAA DISCOUNTED TUITION FROM ARCHIBONG GLORY ATIM</t>
  </si>
  <si>
    <t>Electronic Money Transfer Levy Electronic Money Transfer Levy - 07-04-2025</t>
  </si>
  <si>
    <t>TRANSFER BETWEEN CUSTOMERS 100004250402132231130067041218-TRANSFER FROM TAIWO OLUWAREMILEKUN OLAJIDE-305-TA</t>
  </si>
  <si>
    <t>Folake</t>
  </si>
  <si>
    <t>Alubankudi</t>
  </si>
  <si>
    <t>Saeed</t>
  </si>
  <si>
    <t>Ado</t>
  </si>
  <si>
    <t>Okundare</t>
  </si>
  <si>
    <t>Achibong</t>
  </si>
  <si>
    <t>09-Apr-2025</t>
  </si>
  <si>
    <t>10-Apr-2025</t>
  </si>
  <si>
    <t>11-Apr-2025</t>
  </si>
  <si>
    <t>13-Apr-2025</t>
  </si>
  <si>
    <t>14-Apr-2025</t>
  </si>
  <si>
    <t>15-Apr-2025</t>
  </si>
  <si>
    <t>:ETZ INFLOW 09FG250409192814867CRPY60:NXG :TRFREVISION CLASSFRM NKECHI RITA UD</t>
  </si>
  <si>
    <t>NIP/WBP/ABIOLA JAMES OYEGBILE/Zenith Bank-Revision PM</t>
  </si>
  <si>
    <t>NIP/GLOBU/QUEENDALINEOGECHUKWUOKONKWO/2001455991 FT MB Revision IVY LEAGUE ASSOCIATES LTD</t>
  </si>
  <si>
    <t>:ETZ INFLOW 09FG250410140101278IVUH2D:NXG :TRFREVISION FEE-AAAFRM CYNTHIA CHUK</t>
  </si>
  <si>
    <t>:ETZ INFLOW 09FG250410143044594CBW6TV:TRANSFER FROM PRINCEWILL OSAYEMERE OMOAF</t>
  </si>
  <si>
    <t>:ETZ INFLOW 09FG250410150727505EYLLKA:NXG :TRFSTANDARD ACCESSFRM ADEKUNLE O AD</t>
  </si>
  <si>
    <t>NIP/KUDA/MARTINS, OLANREWAJU MUSTAPHA/thanks</t>
  </si>
  <si>
    <t>NIP/GTB/ADEGEBO OMONIKE RHODA/APM June 2024 to IVY LEAGUE ASSOCIATES LTD  000013250411204726000089597406</t>
  </si>
  <si>
    <t>:ETZ INFLOW 09FG250412221121416C171E9:NXG :TRFSBR   AAA VIDEOS LECTURESFRM ORJ</t>
  </si>
  <si>
    <t>:ETZ INFLOW 09FG250414070652232O93ULU:NXG :TRFAFM REVISION AND ACCESS TO VIDEO</t>
  </si>
  <si>
    <t>NIP/GTB/NDUBUEZE  SYLVIA NMESOMACHUKWU/NIP Transfer to IVY LEAGUE ASSOCIATES LTD  000013250414110015000093954767</t>
  </si>
  <si>
    <t>NIP/STBC/AIZEYOSABO IFUEKO UTOMUDO/Payment for access f</t>
  </si>
  <si>
    <t xml:space="preserve">:ETZ INFLOW 09FG250414113744201HTSVR0:NXG :TRFFRM MOYISOLAOLUWA OLUWADARASIMI </t>
  </si>
  <si>
    <t>:ETZ INFLOW 09FG250414203343776NVBVWL:NXG :TRFREVISION AA JUNE 2025 1 PAYMENTF</t>
  </si>
  <si>
    <t>NIP/FCMB/mbofung weisua/webAFM revisin</t>
  </si>
  <si>
    <t>08-Apr-2025</t>
  </si>
  <si>
    <t>12-Apr-2025</t>
  </si>
  <si>
    <t>NIP/WBP/OREOLUWA TENIOLA OKUNUGA/Zenith Bank-FA exam</t>
  </si>
  <si>
    <t>:ETZ INFLOW 09FG250409111436169BDTAZS:NXG :TRFCHIMAEDWARD JOY 5792733 CBLFRM M</t>
  </si>
  <si>
    <t>NIP/WBP/JULIUS ENITAN OLAJIDE/Zenith Bank-ACCA MA EXAM - Julius Olajide  4300344</t>
  </si>
  <si>
    <t>Queendaline</t>
  </si>
  <si>
    <t xml:space="preserve"> Ijei </t>
  </si>
  <si>
    <t>Cynthia</t>
  </si>
  <si>
    <t xml:space="preserve"> Omoafeh</t>
  </si>
  <si>
    <t>Princewill</t>
  </si>
  <si>
    <t xml:space="preserve"> Adegoke</t>
  </si>
  <si>
    <t xml:space="preserve"> Martins</t>
  </si>
  <si>
    <t>Mustapha</t>
  </si>
  <si>
    <t xml:space="preserve"> Adegebo </t>
  </si>
  <si>
    <t>Omonike</t>
  </si>
  <si>
    <t xml:space="preserve">ORJI </t>
  </si>
  <si>
    <t xml:space="preserve">Bukola </t>
  </si>
  <si>
    <t>Olore</t>
  </si>
  <si>
    <t xml:space="preserve">Shofoluwe  </t>
  </si>
  <si>
    <t xml:space="preserve"> Ndubueze</t>
  </si>
  <si>
    <t>Sylvia</t>
  </si>
  <si>
    <t xml:space="preserve"> IFUEKO UTOMUDO</t>
  </si>
  <si>
    <t>Aize</t>
  </si>
  <si>
    <t>TX,AA</t>
  </si>
  <si>
    <t xml:space="preserve"> David Shaibu</t>
  </si>
  <si>
    <t>TRANSFER BETWEEN CUSTOMERS VIA GTWORLD FROM ADEOYE OLAIDE ESTHER TO IVY LEAGUE ASSOCIATES LIMITED</t>
  </si>
  <si>
    <t>Electronic Money Transfer Levy Electronic Money Transfer Levy - 10-04-2025</t>
  </si>
  <si>
    <t>TRANSFER BETWEEN CUSTOMERS 000016250412130843000344996943-FBNMOBILE:IVY LEAGUE ASSOCIATES LIMITED/BALANCE F</t>
  </si>
  <si>
    <t>Electronic Money Transfer Levy Electronic Money Transfer Levy - 12-04-2025</t>
  </si>
  <si>
    <t xml:space="preserve"> Olutoye </t>
  </si>
  <si>
    <t>Olaide</t>
  </si>
  <si>
    <t>GTB/ZENITH</t>
  </si>
  <si>
    <t>16-Apr-2025</t>
  </si>
  <si>
    <t>NIP/GLOBU/LamidikazeemBadeji/4346853506 FT MB For Revision Class June 2025 IVY LEAGUE</t>
  </si>
  <si>
    <t>:ETZ INFLOW 09FG2504151334262113YFEGH:NXG :TRFSBR  AAAFRM AJAEGBO CHIZOMA OGEC</t>
  </si>
  <si>
    <t xml:space="preserve">:ETZ INFLOW 09FG250415143007365P175NW:ACCA REVISION CLASS                     </t>
  </si>
  <si>
    <t>NIP/GTB/OYEWO ATILOLA EMMANUELLA/NIP Transfer to IVY LEAGUE ASSOCIATES LTD  000013250415144848000096754120</t>
  </si>
  <si>
    <t>NIP/GTB/OGBU EZINWANNE PROMISE/ACCA prerecorded videos to IVY LEAGUE ASSOCIATES LTD  00001325041515110800009680</t>
  </si>
  <si>
    <t>NIP/GTB/AMOO  HAMMED ABOLORE/Performance Management Tuition Fee to IVY LEAGUE ASSOCIATES LTD  000013250415195</t>
  </si>
  <si>
    <t xml:space="preserve">:ETZ INFLOW 09FG250415200311697Y7COAK:AT124_TRF|2MPT5XVJ6|1912221576875335680 </t>
  </si>
  <si>
    <t>NIP/WBP/MARIAM OMOLADE SALAMI/Zenith Bank-Priya - FR</t>
  </si>
  <si>
    <t>NIP/STLB/OLUFUNKE ZAINAB OYESANYA/Transfer from OLUFUNKE ZAINAB OYESANYA to IVY LEAGUE ASSOCIATES LTD</t>
  </si>
  <si>
    <t xml:space="preserve"> Chairani</t>
  </si>
  <si>
    <t>Novia</t>
  </si>
  <si>
    <t xml:space="preserve">Atilola </t>
  </si>
  <si>
    <t xml:space="preserve">Emmanuella Adebowale </t>
  </si>
  <si>
    <t>Ogbu</t>
  </si>
  <si>
    <t>Ezinwanne Promise</t>
  </si>
  <si>
    <t xml:space="preserve"> Babu</t>
  </si>
  <si>
    <t xml:space="preserve"> Oyesanya</t>
  </si>
  <si>
    <t>Olufunke</t>
  </si>
  <si>
    <t xml:space="preserve">Weisua </t>
  </si>
  <si>
    <t>Mbofung</t>
  </si>
  <si>
    <t>17-Apr-2025</t>
  </si>
  <si>
    <t>18-Apr-2025</t>
  </si>
  <si>
    <t>19-Apr-2025</t>
  </si>
  <si>
    <t>20-Apr-2025</t>
  </si>
  <si>
    <t>NIP/FBN/OGUNYALE COVENANT EYITOPE/FBNMOBILE IVY LEAGUE ASSOCIATES LTD/FM REVISION CLASS FEE</t>
  </si>
  <si>
    <t>NIP/GTB/ODUWOLE  ODUFOLAKEMI OJUOLAPE/NIP Transfer to IVY LEAGUE ASSOCIATES LTD  000013250416153957000099048218</t>
  </si>
  <si>
    <t>NIP/FBN/OKOYE SALOME ADAMMA/FBNMOBILE IVY LEAGUE ASSOCIATES LTD/ATX REVISION AND STANDARD VIDEOS</t>
  </si>
  <si>
    <t>NIP/GTB/EGBEYEMI MONINUOLA ZION/Moninuola Egbeyemi TX to IVY LEAGUE ASSOCIATES LTD  0000132504171137200001006369</t>
  </si>
  <si>
    <t>NIP/GTB/EGBEYEMI MONINUOLA ZION/Moninuola Egbeyemi FR to IVY LEAGUE ASSOCIATES LTD  0000132504171246200001008138</t>
  </si>
  <si>
    <t>CIP/CR//Revision class for ATX AND AAA 100004250417131128130995703930</t>
  </si>
  <si>
    <t>TRF FROM ERNEST OKECHUKWU KEMAKOLAM//TRF TO IVY LEAGUE ASSOCIATES LTD//Revision and mock for AFM</t>
  </si>
  <si>
    <t>NIP/GTB/AROYEWUN  ABIBAT  OLUFUNKE/Faadil Revision class for FR to IVY LEAGUE ASSOCIATES LTD  000013250417152853000</t>
  </si>
  <si>
    <t>NIP/UBA/SALAWU ADEBOLA AYOBAMI/MOB/UTO/IVY LEAGUE ASS/Examination rev/30042565888</t>
  </si>
  <si>
    <t>NIP/FCMB/ELEMUWA CHIOMA FORTUNE/AppFM Revision class To Zenith Bank IVY LEAGUE ASSOCIATES LT</t>
  </si>
  <si>
    <t>CIP/CR//AFM and AAA 100004250418094906131057950900</t>
  </si>
  <si>
    <t>CIP/CR//Transfer from AMMAR ISHAQ YAHUZA 100004250418134525131074841236</t>
  </si>
  <si>
    <t>NIP/GTB/OLADELE OLAIDE VICTORIA/NIP Transfer to IVY LEAGUE ASSOCIATES LTD  000013250418151647000103470934</t>
  </si>
  <si>
    <t>NIP/FBN/OBU CHISOM NONYELUM/FBNMOBILE IVY LEAGUE ASSOCIATES LTD/SBR REVISION AND MOCK EXAM</t>
  </si>
  <si>
    <t>NIP/UBA/OFFOR NNAMDI CHINOMNSO/MOB/UTO/IVY LEAGUE ASS/completion for /30066005345</t>
  </si>
  <si>
    <t>NIP/FBN/AYENI SEUN EMMANUEL/FBNMOBILE IVY LEAGUE ASSOCIATES LTD/FR AND PM REVISION CLASSES</t>
  </si>
  <si>
    <t>NIP/FCMB/OTUNAIKE ABAYOMI ADEBOLA/AppAFM Revision Class with Access to AFM Standard video lect</t>
  </si>
  <si>
    <t>NIP/GTB/BUSARI TOMIWA QUDUS/NIP Transfer to IVY LEAGUE ASSOCIATES LTD  000013250419171039000105864772</t>
  </si>
  <si>
    <t>:ETZ INFLOW 09FG250420092051715TJLA0J:NXG :TRFFRM OLUWATOBI ABOSEDE ADEPOJU TO</t>
  </si>
  <si>
    <t>TRF FROM CHIKA JENNIFER MBADIWE//TRF TO IVY LEAGUE ASSOCIATES LTD -  CBE//Cost of Bt exams</t>
  </si>
  <si>
    <t xml:space="preserve">TRF FROM CHIKA JENNIFER MBADIWE//TRF TO IVY LEAGUE ASSOCIATES LTD -  CBE//Cost of Acca Ma </t>
  </si>
  <si>
    <t>NIP/GTB/ASENUGA GABRIEL OLUWATOBI/Asenuga Gabriel to IVY LEAGUE ASSOCIATES LTD -  CBE  000013250416082704000098045</t>
  </si>
  <si>
    <t xml:space="preserve"> Oduwole</t>
  </si>
  <si>
    <t>Folakemi</t>
  </si>
  <si>
    <t xml:space="preserve">Okoye </t>
  </si>
  <si>
    <t xml:space="preserve">Salome </t>
  </si>
  <si>
    <t>Egbeyemi</t>
  </si>
  <si>
    <t xml:space="preserve">ERNEST </t>
  </si>
  <si>
    <t>OKECHUKWU KEMAKOLAM</t>
  </si>
  <si>
    <t>ernekema@gmail.com</t>
  </si>
  <si>
    <t>08023017899</t>
  </si>
  <si>
    <t xml:space="preserve">Fortune </t>
  </si>
  <si>
    <t>Elemuwa</t>
  </si>
  <si>
    <t xml:space="preserve">Ammar </t>
  </si>
  <si>
    <t>Yahuza</t>
  </si>
  <si>
    <t xml:space="preserve"> Busari</t>
  </si>
  <si>
    <t>Tomiwa</t>
  </si>
  <si>
    <t xml:space="preserve">Amedu </t>
  </si>
  <si>
    <t>Emmanuella</t>
  </si>
  <si>
    <t>AAA,APM</t>
  </si>
  <si>
    <t>TRANSFER BETWEEN CUSTOMERS VIA GTWORLD AMINATA BASS FROM OGUNMOROTI ARIT EVELYN TO IVY LEAGUE ASSOCIATES L</t>
  </si>
  <si>
    <t>Electronic Money Transfer Levy Electronic Money Transfer Levy - 17-04-2025</t>
  </si>
  <si>
    <t>TRANSFER BETWEEN CUSTOMERS 000010250419052712111162239982-REFNGA2105996319 BO AMAKA ELENDU IFO IVY LEAGUE A</t>
  </si>
  <si>
    <t>Electronic Money Transfer Levy Electronic Money Transfer Levy - 19-04-2025</t>
  </si>
  <si>
    <t>TRANSFER BETWEEN CUSTOMERS 000012250424031528069768381425-SBL LECTURE-221-TEMITOPE ROSALINA FATUGA .</t>
  </si>
  <si>
    <t>Electronic Money Transfer Levy Electronic Money Transfer Levy - 24-04-2025</t>
  </si>
  <si>
    <t>TRANSFER BETWEEN CUSTOMERS 000004250425085831861180091859-MOB/UTO/IVY LEAGUE ASS/ACCA REVISION /3017618771</t>
  </si>
  <si>
    <t>Electronic Money Transfer Levy Electronic Money Transfer Levy - 25-04-2025</t>
  </si>
  <si>
    <t>22-Apr-2025</t>
  </si>
  <si>
    <t>23-Apr-2025</t>
  </si>
  <si>
    <t>24-Apr-2025</t>
  </si>
  <si>
    <t>25-Apr-2025</t>
  </si>
  <si>
    <t>26-Apr-2025</t>
  </si>
  <si>
    <t>27-Apr-2025</t>
  </si>
  <si>
    <t>28-Apr-2025</t>
  </si>
  <si>
    <t>29-Apr-2025</t>
  </si>
  <si>
    <t>NIP/STBC/VICTOR ADETUNJI ADEWUSI/Recordings</t>
  </si>
  <si>
    <t>NIP/PALM/lily opeyemi faluyi/Financial Management- ACCA</t>
  </si>
  <si>
    <t>NIP/GTB/BAMGBALA   OLUWASEYI OYEWOLE/NIP Transfer to IVY LEAGUE ASSOCIATES LTD  000013250423091512000112219051</t>
  </si>
  <si>
    <t>Refund-Lecture  STD 1/CIB//NIP TFR TO AGNES  BINI/ABN</t>
  </si>
  <si>
    <t>TRF TO EKO ELECT DIST-IJORA BU REM A/C/Expense - Power/Fuel POWER</t>
  </si>
  <si>
    <t>Refund-Lecture  STD 2/CIB//NIP TFR TO BABATUNDE SIKIRU AYOOLA/OPAY</t>
  </si>
  <si>
    <t>Refund-Lecture  Rev 3/CIB//NIP TFR TO CHINAZAEKPERE TOCHUKWU UDEAGU/OPAY</t>
  </si>
  <si>
    <t>Expenses - General  lawma Feb&amp;Mar/CIB//NIP TFR TO TEMMY VENTURES/GTB</t>
  </si>
  <si>
    <t>NIP/UBA/ALIYU  RAMATU/MOB/UTO/IVY LEAGUE ASS/1 paper /30161503642</t>
  </si>
  <si>
    <t>NIP/FDP/TOMIWA QUDUS BUSARI/ONB TRF FROM TOMIWA QUD   7895 FBP</t>
  </si>
  <si>
    <t>NIP/STBC/ODUWOLE ODUFOLAKEMI   AJUWA JOSEPH/FINANCIAL MANAGEMENT REVISION</t>
  </si>
  <si>
    <t>NIP/WBP/VICTORIA YATASA AMINA GANA/Zenith Bank-SBR AND SBL LECTURE VIDEOS</t>
  </si>
  <si>
    <t>CIP/CR//Transfer from HASSAN FAROUK USMAN 100004250425142509131500727296</t>
  </si>
  <si>
    <t>NIP/STBC/MUTARI YAKUBU/SBR QBR Yakubu Mutar</t>
  </si>
  <si>
    <t>NIP/STBC/TOLUWALOPE  ZAINAB  OGUNSAKIN/SBR Revision Class</t>
  </si>
  <si>
    <t>NIP/GTB/SOLARIN TEMITOPE OLUWAYEMISI/Arinola Solarin ACCA 6007413 to IVY LEAGUE ASSOCIATES LTD  000013250425190959000</t>
  </si>
  <si>
    <t>:ETZ INFLOW 09FG250425192851200YF3DNF:NXG :TRFFM RECORDINGSFRM PATRICIA JOY DA</t>
  </si>
  <si>
    <t>Expense April Salary2/CIB//NIP TFR TO LUCKY ISHAYA MUSA/ABN</t>
  </si>
  <si>
    <t>TRF TO OLUMIDE AYODELE EBIETOMIYE/May Float Data</t>
  </si>
  <si>
    <t>TRF TO JOBOSELE TOMILOLA IBADIN/Expense April Salary6</t>
  </si>
  <si>
    <t>TRF TO OLUMIDE AYODELE EBIETOMIYE/May Float Fuel</t>
  </si>
  <si>
    <t>Expense April Salary4/CIB//NIP TFR TO ISIYAKU  YAKUBU/ABN</t>
  </si>
  <si>
    <t>Expense April Salary5/CIB//NIP TFR TO ARUNA SARAH/UBA</t>
  </si>
  <si>
    <t>Expense April Salary3/CIB//NIP TFR TO EMMANUEL ENIOLA EBI-FREDRICK/OPAY</t>
  </si>
  <si>
    <t>Expense April Salary1/CIB//NIP TFR TO EBIETOMIYE OLUMIDE AYODELE/GTB</t>
  </si>
  <si>
    <t>***RSVL Expense April Salary1/CIB//NIP TFR TO EBIETOMIYE OLUMIDE AYODELE/GTB</t>
  </si>
  <si>
    <t>NIP/WBP/HENRY CHUKWUEMEKA KESHI/Zenith Bank-Payment for BT revision class &amp; Tutori</t>
  </si>
  <si>
    <t>:ETZ INFLOW 09FG2504261105298904JUYXD:NXG :TRF4 PAPERSFRM ASHLEY EMMA CHINYERE</t>
  </si>
  <si>
    <t>CIP/CR//Blessing 100004250426131302131559743978/FRM BLESSING UNEKU ADAIDU</t>
  </si>
  <si>
    <t>:ETZ INFLOW 09FG250427132534254S0H313:NXG :TRFAAA REVISION CLASSFRM DAVID OLUW</t>
  </si>
  <si>
    <t>ETIISW INFLOW 09FG250427143109047UYURUD:NXG :TRFSBR VIDEOSFRM DAVID OLUWATODIMU</t>
  </si>
  <si>
    <t>NIP/GTB/BOKOLO GIAME PATRICK SOLOMON/NIP Transfer to IVY LEAGUE ASSOCIATES LTD  000013250428155104000123674848</t>
  </si>
  <si>
    <t>NIP/GTB/IGHODARO NOSAKHARE UYIME-ABASI/NIP Transfer to IVY LEAGUE ASSOCIATES LTD  000013250428200547000124296619</t>
  </si>
  <si>
    <t>CIP/CR//Transfer from PELUMI EMMANUEL TELLA 100004250428192108131705304196</t>
  </si>
  <si>
    <t xml:space="preserve">:ETZ INFLOW 09FG2504290910393495RNU6C:AT124_TRF|2MPT3QHUD|1917129061239787520 </t>
  </si>
  <si>
    <t>TRF FROM BLESSING IMEH DURU//TRF TO IVY LEAGUE ASSOCIATES LTD -  CBE//LW_GLO Exam Fee 5170312</t>
  </si>
  <si>
    <t>CIP/CR//MA exam payment 100004250423113049131362048009</t>
  </si>
  <si>
    <t>CBE - Refunds MA /CIB//NIP TFR TO ASENUGA GABRIEL OLUWATOBI/GTB</t>
  </si>
  <si>
    <t>SMS CHARGE APR 2025</t>
  </si>
  <si>
    <t>NIP/GTB/ANIMASAUN  SINMISOLA AALIYAH/Transfer for ACCA FFA EXAM to IVY LEAGUE ASSOCIATES LTD -  CBE  0000132504281739</t>
  </si>
  <si>
    <t>Chinaza</t>
  </si>
  <si>
    <t>Udeagu</t>
  </si>
  <si>
    <t>Abass</t>
  </si>
  <si>
    <t xml:space="preserve">Elendu </t>
  </si>
  <si>
    <t xml:space="preserve">Adewusi </t>
  </si>
  <si>
    <t xml:space="preserve"> Faluyi</t>
  </si>
  <si>
    <t>Lily Opeyemi</t>
  </si>
  <si>
    <t xml:space="preserve"> Aliyu </t>
  </si>
  <si>
    <t>Rahma</t>
  </si>
  <si>
    <t xml:space="preserve"> Gana</t>
  </si>
  <si>
    <t>Victoria Yatasa</t>
  </si>
  <si>
    <t xml:space="preserve"> Yakubu</t>
  </si>
  <si>
    <t xml:space="preserve">Patricia  Joy </t>
  </si>
  <si>
    <t xml:space="preserve"> keshi </t>
  </si>
  <si>
    <t>Henry</t>
  </si>
  <si>
    <t>BT</t>
  </si>
  <si>
    <t xml:space="preserve">Ashley </t>
  </si>
  <si>
    <t>PM,TX,AA,FM</t>
  </si>
  <si>
    <t>Bamidele</t>
  </si>
  <si>
    <t xml:space="preserve"> David</t>
  </si>
  <si>
    <t xml:space="preserve">Amuna </t>
  </si>
  <si>
    <t>Emmanuel Oluwasegun</t>
  </si>
  <si>
    <t xml:space="preserve">Bogofanyo </t>
  </si>
  <si>
    <t>Ngowari Bokolo</t>
  </si>
  <si>
    <t xml:space="preserve"> Ighodaro</t>
  </si>
  <si>
    <t>Obodo</t>
  </si>
  <si>
    <t>SBL,TX</t>
  </si>
  <si>
    <t>2025/01/24 7:43:27 PM GMT+1</t>
  </si>
  <si>
    <t>2025/01/25 12:37:51 PM GMT+1</t>
  </si>
  <si>
    <t>2025/01/26 10:53:01 AM GMT+1</t>
  </si>
  <si>
    <t>2025/01/28 10:08:59 AM GMT+1</t>
  </si>
  <si>
    <t>2025/02/03 8:29:23 PM GMT+1</t>
  </si>
  <si>
    <t>2025/02/04 8:29:38 PM GMT+1</t>
  </si>
  <si>
    <t>2025/02/15 3:51:12 PM GMT+1</t>
  </si>
  <si>
    <t>2025/02/15 5:33:04 PM GMT+1</t>
  </si>
  <si>
    <t>2025/02/20 7:06:17 PM GMT+1</t>
  </si>
  <si>
    <t>2025/03/06 1:33:44 PM GMT+1</t>
  </si>
  <si>
    <t>2025/03/09 10:00:05 AM GMT+1</t>
  </si>
  <si>
    <t>2025/03/09 6:21:53 PM GMT+1</t>
  </si>
  <si>
    <t>2025/03/12 6:17:45 PM GMT+1</t>
  </si>
  <si>
    <t>2025/03/15 4:27:10 PM GMT+1</t>
  </si>
  <si>
    <t>2025/03/15 7:03:16 PM GMT+1</t>
  </si>
  <si>
    <t>2025/03/22 10:43:32 AM GMT+1</t>
  </si>
  <si>
    <t>2025/03/23 6:12:24 PM GMT+1</t>
  </si>
  <si>
    <t>2025/03/27 2:32:15 PM GMT+1</t>
  </si>
  <si>
    <t>2025/04/11 12:15:38 AM GMT+1</t>
  </si>
  <si>
    <t>2025/04/12 5:06:35 PM GMT+1</t>
  </si>
  <si>
    <t>2025/04/12 6:17:02 PM GMT+1</t>
  </si>
  <si>
    <t>2025/04/13 2:12:32 PM GMT+1</t>
  </si>
  <si>
    <t>2025/04/14 12:06:27 PM GMT+1</t>
  </si>
  <si>
    <t>2025/04/14 1:54:05 PM GMT+1</t>
  </si>
  <si>
    <t>2025/04/15 8:19:01 AM GMT+1</t>
  </si>
  <si>
    <t>2025/04/18 8:56:43 AM GMT+1</t>
  </si>
  <si>
    <t>2025/04/18 6:03:57 PM GMT+1</t>
  </si>
  <si>
    <t>2025/04/19 11:06:51 PM GMT+1</t>
  </si>
  <si>
    <t>2025/04/24 11:52:17 AM GMT+1</t>
  </si>
  <si>
    <t>Olamide Oluyemi</t>
  </si>
  <si>
    <t>Toyin Bello</t>
  </si>
  <si>
    <t xml:space="preserve">Olu-Awe Oluwatobilola </t>
  </si>
  <si>
    <t>Iyioriobhe  Oguekhian Anastasia</t>
  </si>
  <si>
    <t>Christie Etenwa</t>
  </si>
  <si>
    <t xml:space="preserve">Ogechi Omenyuru </t>
  </si>
  <si>
    <t>Stephen Omontuemhen</t>
  </si>
  <si>
    <t>Mayflowers Kysburn Agi</t>
  </si>
  <si>
    <t xml:space="preserve">Joy Nwaokocha </t>
  </si>
  <si>
    <t xml:space="preserve">Faith Ubara-Collins </t>
  </si>
  <si>
    <t xml:space="preserve">Victor Aniche </t>
  </si>
  <si>
    <t>Jessica Nwofia</t>
  </si>
  <si>
    <t xml:space="preserve">Ugeh ijeoma </t>
  </si>
  <si>
    <t>Ilamosimhe Onaulogho</t>
  </si>
  <si>
    <t xml:space="preserve">Chioma Peace Nmadu </t>
  </si>
  <si>
    <t>Silver-Agbowuro Boluwatife Sarah</t>
  </si>
  <si>
    <t>Adeseye James Adesemwoo</t>
  </si>
  <si>
    <t>Vivian Monye</t>
  </si>
  <si>
    <t xml:space="preserve">Silver-Agbowuro Boluwatife Sarah </t>
  </si>
  <si>
    <t>Ochije Ijeoma</t>
  </si>
  <si>
    <t>Ekene Afam</t>
  </si>
  <si>
    <t xml:space="preserve">Moyisolaoluwa Ogunbanwo </t>
  </si>
  <si>
    <t>Kafayat Ayinde</t>
  </si>
  <si>
    <t xml:space="preserve">Olatunji Gideon Keshinro </t>
  </si>
  <si>
    <t>Bolajoko Lawal</t>
  </si>
  <si>
    <t>Odosamamwen Ogboghodo</t>
  </si>
  <si>
    <t>Joshua Agesin</t>
  </si>
  <si>
    <t>Esther Akinduro</t>
  </si>
  <si>
    <t>Strategic Business Leader 
Strategic Business Reporting</t>
  </si>
  <si>
    <t>Strategic Business Leader</t>
  </si>
  <si>
    <t>SBR and AFM</t>
  </si>
  <si>
    <t>Tax</t>
  </si>
  <si>
    <t xml:space="preserve">Tax </t>
  </si>
  <si>
    <t>Strategic Business  Reporting</t>
  </si>
  <si>
    <t>Strategic Business Reporting</t>
  </si>
  <si>
    <t>TAXATION</t>
  </si>
  <si>
    <t xml:space="preserve">Performance Management </t>
  </si>
  <si>
    <t xml:space="preserve">Taxation </t>
  </si>
  <si>
    <t xml:space="preserve">SBR &amp; ATX </t>
  </si>
  <si>
    <t xml:space="preserve">Performance Management and Audit &amp; Assurance </t>
  </si>
  <si>
    <t>FR n FM</t>
  </si>
  <si>
    <t xml:space="preserve">Financial Reporting </t>
  </si>
  <si>
    <t>PM AND FR</t>
  </si>
  <si>
    <t>AAS</t>
  </si>
  <si>
    <t>SBR and AAA</t>
  </si>
  <si>
    <t>AAA Revision Class, SBL and 2nd Optional (I haven't decided)</t>
  </si>
  <si>
    <t>AFm</t>
  </si>
  <si>
    <t xml:space="preserve">Afm </t>
  </si>
  <si>
    <t xml:space="preserve">SBR revision </t>
  </si>
  <si>
    <t>SBR, SBL, ATX and AAA</t>
  </si>
  <si>
    <t>ATX AND SBR</t>
  </si>
  <si>
    <t>Ok</t>
  </si>
  <si>
    <t>PM and tx</t>
  </si>
  <si>
    <t>SBR AND AFM</t>
  </si>
  <si>
    <t>SBL and AFM</t>
  </si>
  <si>
    <t>SBR Revision - 10,000</t>
  </si>
  <si>
    <t>SBR,SBL,ATX &amp; AAA</t>
  </si>
  <si>
    <t>ATX &amp; AAA</t>
  </si>
  <si>
    <t>ACCA OBU PROJECT MENTORSHIP</t>
  </si>
  <si>
    <t>Canâ€™t cope with two papers for now</t>
  </si>
  <si>
    <t xml:space="preserve">Clashing classes </t>
  </si>
  <si>
    <t>Will not be registering for June Exam</t>
  </si>
  <si>
    <t>Personal reasons</t>
  </si>
  <si>
    <t xml:space="preserve">Work stress. Plus I have performance management already </t>
  </si>
  <si>
    <t>Office Workload, and struggling to study for 2 papers simultaneously.</t>
  </si>
  <si>
    <t xml:space="preserve">Change of plans </t>
  </si>
  <si>
    <t>Deferral is due to my Doctorâ€™s advice last week after being sick for a month and unconscious for 4days</t>
  </si>
  <si>
    <t xml:space="preserve">Non-availability </t>
  </si>
  <si>
    <t xml:space="preserve">Health </t>
  </si>
  <si>
    <t>Health issue</t>
  </si>
  <si>
    <t>Change of diet</t>
  </si>
  <si>
    <t>Not writing in June anymore</t>
  </si>
  <si>
    <t>I am not writing AAA in June anymore</t>
  </si>
  <si>
    <t>Childbirth</t>
  </si>
  <si>
    <t xml:space="preserve">Personal </t>
  </si>
  <si>
    <t>I intend to take only two papers in this diet and the rest in the next diet</t>
  </si>
  <si>
    <t>Sick</t>
  </si>
  <si>
    <t xml:space="preserve">Writing exam in June </t>
  </si>
  <si>
    <t>Iâ€™m not able to attend lectures because of childcare, sickness and other responsibilities.</t>
  </si>
  <si>
    <t>I was unable to attend classes very well because I was also preparing for another exams @ the same time that is aside the fact that I registered late for classes meaning I have so much to prepare for within a short period of time which may lead to lack of adequate preparation for the exams.</t>
  </si>
  <si>
    <t xml:space="preserve">Iâ€™m not taking SBL in June anymore. Deferred till September or December </t>
  </si>
  <si>
    <t>I couldnâ€™t meet up with the classes and not ready for revision. I will take classes again in July</t>
  </si>
  <si>
    <t xml:space="preserve">Want to focus on the two I would be writing this diet. </t>
  </si>
  <si>
    <t>Adeniyi Bunmi</t>
  </si>
  <si>
    <t>AA,PM,FR</t>
  </si>
  <si>
    <t>Work related issues</t>
  </si>
  <si>
    <t>ILAMOSIMHE AGATHA ONA</t>
  </si>
  <si>
    <t>ONAULOGHO</t>
  </si>
  <si>
    <t>Agun</t>
  </si>
  <si>
    <t>Victoria</t>
  </si>
  <si>
    <t>Ezike</t>
  </si>
  <si>
    <t>Oyekunbi</t>
  </si>
  <si>
    <t>Jamilat</t>
  </si>
  <si>
    <t xml:space="preserve">Adaeze </t>
  </si>
  <si>
    <t>Temidayo</t>
  </si>
  <si>
    <t>FA,MA</t>
  </si>
  <si>
    <t>Efobi</t>
  </si>
  <si>
    <t>Eloho</t>
  </si>
  <si>
    <t>elohoreal69@gmail.com</t>
  </si>
  <si>
    <t>ayanfeoluwa.israel@gmail.com</t>
  </si>
  <si>
    <t>aoyindamola95@gmail.com</t>
  </si>
  <si>
    <t>damilolaoyekunbi@gmail.com</t>
  </si>
  <si>
    <t>DEFERED FULL FEE NEXT DIET</t>
  </si>
  <si>
    <t>Tijani</t>
  </si>
  <si>
    <t>30-Apr-2025</t>
  </si>
  <si>
    <t>01-May-2025</t>
  </si>
  <si>
    <t>02-May-2025</t>
  </si>
  <si>
    <t>03-May-2025</t>
  </si>
  <si>
    <t>04-May-2025</t>
  </si>
  <si>
    <t>05-May-2025</t>
  </si>
  <si>
    <t>06-May-2025</t>
  </si>
  <si>
    <t>:ETZ INFLOW 09FG250430000919295WBGZB4:NXG :TRFTUITION BALANCEFRM ADETUNJI ABOL</t>
  </si>
  <si>
    <t>NIP/GTB/OGUNMODEDE SAMSON OLUWASEGUN/Video access 2 cources to IVY LEAGUE ASSOCIATES LTD  000013250430071303000127024</t>
  </si>
  <si>
    <t>:ETZ INFLOW 09FG250501092449931SBSG96:NXG :TRFTX-UK REVISION CLASSFRM MORENIKE</t>
  </si>
  <si>
    <t>NIP/GTB/MUHAMMAD MUHAMMAD RAJI/NIP Transfer to IVY LEAGUE ASSOCIATES LTD  000013250501182513000131322376</t>
  </si>
  <si>
    <t>NIP/GTB/ONOVIERAYE COURAGE OGHENEOVWER/Tutorials to IVY LEAGUE ASSOCIATES LTD  000013250501203850000131649131</t>
  </si>
  <si>
    <t>NIP/GTB/ORIRETAN FIYINFOLUWA GRACE/Fiyin AAA lecture fee to IVY LEAGUE ASSOCIATES LTD  0000132505020951210001323810</t>
  </si>
  <si>
    <t>NIP/GTB/ORIRETAN FIYINFOLUWA GRACE/Fiyin student registration to IVY LEAGUE ASSOCIATES LTD  00001325050210513100013</t>
  </si>
  <si>
    <t>CIP/CR//Transfer from AMINAT IMOITSEMEH YUSUF 100004250502113114131932449959</t>
  </si>
  <si>
    <t>:ETZ INFLOW 09FG25050218571120662U9E4:NXG :TRFACCA REVISION CLASSES MARY UKE A</t>
  </si>
  <si>
    <t xml:space="preserve">:ETZ INFLOW 09FG25050219512171888DT2P:TONY SHODIMU AAA                        </t>
  </si>
  <si>
    <t>TRF FROM MARY NNENNA OKORIE//TRF TO IVY LEAGUE ASSOCIATES LTD//PM</t>
  </si>
  <si>
    <t>:ETZ INFLOW 09FG250503145849048T8BSFZ:NXG :TRFACCA PREP CLASSFRM FOLAHAN OLAJU</t>
  </si>
  <si>
    <t>NIP/FBN/ADU OLUWABUNMI CHRISTIANA/FBNMOBILE IVY LEAGUE ASSOCIATES LTD/STANDARD LECTURE VIDEO SBR</t>
  </si>
  <si>
    <t>NIP/UBA/GEORGE ADOMOKHAI MASAGBOR/MOB/UTO/IVY LEAGUE ASS/Nkechiyem Masag/30372460458</t>
  </si>
  <si>
    <t>NIP/GTB/DOSUMU ADEYINKA ADENIKE/NIP Transfer to IVY LEAGUE ASSOCIATES LTD  000013250505083531000139097936</t>
  </si>
  <si>
    <t>NIP/GTB/AMOO  HAMMED ABOLORE/NIP Transfer to IVY LEAGUE ASSOCIATES LTD  000013250505083633000139099934</t>
  </si>
  <si>
    <t>NIP/GTB/OKORO  ALERO ORITSESEMAYE/NIP Transfer to IVY LEAGUE ASSOCIATES LTD  000013250505090842000139164320</t>
  </si>
  <si>
    <t>TRF FROM OGUNFOWORA ISLAMIYAT RANTI//TRF TO IVY LEAGUE ASSOCIATES LTD//Video Access- ATX</t>
  </si>
  <si>
    <t>TRF TO OLUMIDE AYODELE EBIETOMIYE/May Float General petty</t>
  </si>
  <si>
    <t>Expense April Salary-1/CIB//NIP TFR TO EBIETOMIYE OLUMIDE AYODELE/GTB</t>
  </si>
  <si>
    <t>NIP/FBN/IBORO-AKPAN INYENE ANTHONIA/FBNMOBILE IVY LEAGUE ASSOCIATES LTD/REVISION</t>
  </si>
  <si>
    <t>TRF FROM BLESSING IMEH DURU//TRF TO IVY LEAGUE ASSOCIATES LTD//SBR JUNE 2025 Revision</t>
  </si>
  <si>
    <t>NIP/UBA/OLAYINKA OYINKANSOLA FAITH/MOB/UTO/IVY LEAGUE ASS/MA CBL Exams/30379795664</t>
  </si>
  <si>
    <t>TRF TO SEACRON EDUCATIONAL NIGERIA LIMITED/CBE Payment  MAY CBE RMTTNC</t>
  </si>
  <si>
    <t>TRF TO SEACRON EDUCATIONAL NIGERIA LIMITED/CBE Payment CBE APRIL RMTTNC</t>
  </si>
  <si>
    <t>TRF FROM BLESSING IMEH DURU//TRF TO IVY LEAGUE ASSOCIATES LTD -  CBE//LW_GLO Exam Fee Top-up 5170312</t>
  </si>
  <si>
    <t xml:space="preserve">Samson </t>
  </si>
  <si>
    <t>Ogunmodede</t>
  </si>
  <si>
    <t>Ogunlana</t>
  </si>
  <si>
    <t>Nimota</t>
  </si>
  <si>
    <t>Raji</t>
  </si>
  <si>
    <t>Onovieraye</t>
  </si>
  <si>
    <t>Courage</t>
  </si>
  <si>
    <t xml:space="preserve">Oriretan </t>
  </si>
  <si>
    <t>Fiyinfoluwa</t>
  </si>
  <si>
    <t xml:space="preserve">Aminat </t>
  </si>
  <si>
    <t>Uka</t>
  </si>
  <si>
    <t>Oluwatoni</t>
  </si>
  <si>
    <t xml:space="preserve">Hakeem </t>
  </si>
  <si>
    <t>Adu</t>
  </si>
  <si>
    <t>Oluwabunmi Christiana</t>
  </si>
  <si>
    <t>Dosumu</t>
  </si>
  <si>
    <t>Hammed</t>
  </si>
  <si>
    <t>Okoro</t>
  </si>
  <si>
    <t xml:space="preserve">Alero </t>
  </si>
  <si>
    <t xml:space="preserve">Shodimu </t>
  </si>
  <si>
    <t xml:space="preserve"> Ogunfowora</t>
  </si>
  <si>
    <t>Islamiat Ranti</t>
  </si>
  <si>
    <t>Aminata</t>
  </si>
  <si>
    <t>Obo Dominic</t>
  </si>
  <si>
    <t>Alexander</t>
  </si>
  <si>
    <t>SBL,AFM,SBR,AAA</t>
  </si>
  <si>
    <t>07-May-2025</t>
  </si>
  <si>
    <t>08-May-2025</t>
  </si>
  <si>
    <t>09-May-2025</t>
  </si>
  <si>
    <t>10-May-2025</t>
  </si>
  <si>
    <t>11-May-2025</t>
  </si>
  <si>
    <t>12-May-2025</t>
  </si>
  <si>
    <t>NIP/UBA/ESTHER OLUWATOMI TAIWO/MOB/UTO/IVY LEAGUE ASS/FR   PM lecture/30413783897</t>
  </si>
  <si>
    <t>NIP/FBN/OKORIE AMOBI OKECHUKWU/FBNMOBILE IVY LEAGUE ASSOCIATES LTD/FOR REVISION SBR</t>
  </si>
  <si>
    <t>:ETZ INFLOW 09FG250507094840497BMW3WO:NXG :TRFFRM NKECHI RITA UDE TO IVY   LEA</t>
  </si>
  <si>
    <t xml:space="preserve">TRF FROM JANET MOTUNRAYO OBADIMU//TRF TO IVY LEAGUE ASSOCIATES LTD//SBR revision June </t>
  </si>
  <si>
    <t>CIP/CR//Transfer from tawakalitu moboluwaduro osho 100004250508113125132336643985</t>
  </si>
  <si>
    <t>:ETZ INFLOW 09FG250509103547816YY498E:NXG :TRFIVY LEAGUEFRM OLADOKE NURAT ALOG</t>
  </si>
  <si>
    <t>NIP/LOTUS/ABIBAT OLUFUNKE AROYEWUN/MOB MOB   to IVY LEAGUE ASSOCIATES LTD ZENITH BANK PM revision for Faadil</t>
  </si>
  <si>
    <t>TRF FROM IKEOLUWA OLAJIDE//TRF TO IVY LEAGUE ASSOCIATES LTD//Revision class</t>
  </si>
  <si>
    <t>NIP/GTB/AKPOFURE OGHENETEGA IKECHUKWU/Lecture videos to IVY LEAGUE ASSOCIATES LTD  000013250509191907000149271742</t>
  </si>
  <si>
    <t>:ETZ INFLOW 09FG250509204554683CI0G9O:NXG :TRFSBR REVISION CLASS FEE FOR OKORI</t>
  </si>
  <si>
    <t>NIP/FDP/OLUWATOBILOBA VICTORIA DUROSOMO/ONB TRF FROM OLUWATOBIL   0796 FBP</t>
  </si>
  <si>
    <t>NIP/GTB/ODUGBEMI  SEGUN ABIDEMI/Revision class June diet 2025 to IVY LEAGUE ASSOCIATES LTD  00001325051013491000</t>
  </si>
  <si>
    <t>TRF FROM OPEYEMI ADEPOJU//TRF TO IVY LEAGUE ASSOCIATES LTD//AAA Intensive J25</t>
  </si>
  <si>
    <t>NIP/FBN/JOHN MAYOWA MICHAEL/FBNMOBILE IVY LEAGUE ASSOCIATES LTD/TRF</t>
  </si>
  <si>
    <t>:ETZ INFLOW 09FG250511093918751OP3R23:NXG :TRFPYMT FOR REVISION CLASS TAXFRM O</t>
  </si>
  <si>
    <t>NIP/UBN/KENNETH-OKOYEGBE, Ijeoma  Maria/MOBILE/UNION Transfer from KENNETH-OKOYEGBE, Ijeoma  Maria - June mock exams</t>
  </si>
  <si>
    <t>NIP/PALM/lily opeyemi faluyi/AA and FR video lectures</t>
  </si>
  <si>
    <t>CIP/CR//NIP Transfer to IVY LEAGUE ASSOCIATES LTD. 000013250512144301000154427588 000154427588/FRM LASISI  GORIOLA SULA</t>
  </si>
  <si>
    <t>CIP/CR//Transfer from SINMISOLA AALIYAH ANIMASAUN 100004250506145431132216329574</t>
  </si>
  <si>
    <t>NIP/UBA/ANDINO NSENAM UDOKA/MOB/UTO/IVY LEAGUE ASS/Transfer/30432585926</t>
  </si>
  <si>
    <t>NIP/WBP/OREOLUWA TENIOLA OKUNUGA/Zenith Bank-Balance FA exam</t>
  </si>
  <si>
    <t>NIP/WBP/JULIUS ENITAN OLAJIDE/Zenith Bank-</t>
  </si>
  <si>
    <t xml:space="preserve"> Taiwo</t>
  </si>
  <si>
    <t xml:space="preserve">Alogba </t>
  </si>
  <si>
    <t>Oladoke</t>
  </si>
  <si>
    <t xml:space="preserve">Oghenetega </t>
  </si>
  <si>
    <t>Akpofure</t>
  </si>
  <si>
    <t xml:space="preserve">OKORIE </t>
  </si>
  <si>
    <t>OKECHUKWU NDUBUISI</t>
  </si>
  <si>
    <t>Adejumo</t>
  </si>
  <si>
    <t xml:space="preserve">Ohuka </t>
  </si>
  <si>
    <t>13-May-2025</t>
  </si>
  <si>
    <t>14-May-2025</t>
  </si>
  <si>
    <t>15-May-2025</t>
  </si>
  <si>
    <t>18-May-2025</t>
  </si>
  <si>
    <t>19-May-2025</t>
  </si>
  <si>
    <t>20-May-2025</t>
  </si>
  <si>
    <t>:ETZ INFLOW 09FG250513083552032E6K90D:NXG :TRFAFM LECTUREFRM EBUNOLUWA ONAOPEM</t>
  </si>
  <si>
    <t xml:space="preserve">:ETZ INFLOW 09FG250513143803680DS8U45:AT124_TRF|2MPT44lwz|1922285021917073408 </t>
  </si>
  <si>
    <t xml:space="preserve">:ETZ INFLOW 09FG2505131439079860CE51V:AT124_TRF|2MPT44lwz|1922285293178355712 </t>
  </si>
  <si>
    <t xml:space="preserve">:ETZ INFLOW 09FG250513144004499H74JJF:AT124_TRF|2MPT44lwz|1922285479099269120 </t>
  </si>
  <si>
    <t>NIP/PALM/ESTHER OLUWAPELUMI OLADUNMOYE/ESTHER OLUWAPELUMI OLADUNMOYE 8032885643</t>
  </si>
  <si>
    <t>NIP/UBA/FASHINA RASAKI KAYODE/MOB/UTO/IVY LEAGUE ASS/Fashina R K/30578810389</t>
  </si>
  <si>
    <t>NIP/UBA/FASHINA RASAKI KAYODE/MOB/UTO/IVY LEAGUE ASS/Fashina R K/30578843479</t>
  </si>
  <si>
    <t>CIP/CR//Video Olaide to IVY LEAGUE ASSOCIATES LTD. 000013250515212007000161417932 000161417932/FRM ADETOLU-IGBANOI OLAI</t>
  </si>
  <si>
    <t>CIP/CR//AFM Sept to IVY LEAGUE ASSOCIATES LTD. 000013250515212053000161419212 000161419212/FRM ADETOLU-IGBANOI OLAIDE A</t>
  </si>
  <si>
    <t>NIP/STLB/ADETOUN ENIOLA ALLI/Transfer from ADETOUN ENIOLA ALLI to IVY LEAGUE ASSOCIATES LTD</t>
  </si>
  <si>
    <t>:ETZ INFLOW 09FG250518043529337V1YOQ4:NXG :TRFREVISIONFRM MARIAM OLAMIDE SALAM</t>
  </si>
  <si>
    <t>NIP/FDP/NWANNEKA MARYCYNTHIA ODINIGWE/ONB TRF FROM NWANNEKA M   72</t>
  </si>
  <si>
    <t>CIP/CR//ATX Video and Olaide Adetolu-Igbanoi to IVY LEAGUE ASSOCIATES LTD. 000013250520191636000170810471 000170810471/</t>
  </si>
  <si>
    <t>NIP/UBA/FASHINA RASAKI KAYODE/MOB/UTO/IVY LEAGUE ASS/Fashina R K/30705167685</t>
  </si>
  <si>
    <t>Ebunoluwa</t>
  </si>
  <si>
    <t>Onaopemipo</t>
  </si>
  <si>
    <t>Fashina</t>
  </si>
  <si>
    <t>Kayode</t>
  </si>
  <si>
    <t>Adetolu</t>
  </si>
  <si>
    <t xml:space="preserve"> Odinigwe</t>
  </si>
  <si>
    <t>Nwanneka</t>
  </si>
  <si>
    <t>TRANSFER BETWEEN CUSTOMERS VIA GTWORLD AA REVISION CLASS FOR AJAYI ISEOLUWA FROM AJAYI, TITILOLA MORONKOLA</t>
  </si>
  <si>
    <t>Electronic Money Transfer Levy Electronic Money Transfer Levy - 07-05-2025</t>
  </si>
  <si>
    <t>TRANSFER BETWEEN CUSTOMERS VIA GTWORLD MOCK AAA MARKING FROM FATUNBI, KEHINDE AYODEJI TO IVY LEAGUE ASSOCI</t>
  </si>
  <si>
    <t>TRANSFER BETWEEN CUSTOMERS VIA GTWORLD FROM MADUKA WINIFRED AMARACHI TO IVY LEAGUE ASSOCIATES LIMITED</t>
  </si>
  <si>
    <t>Electronic Money Transfer Levy Electronic Money Transfer Levy - 10-05-2025</t>
  </si>
  <si>
    <t>TRANSFER BETWEEN CUSTOMERS 090551250515095541000195948344-OBU MENTORSHIP-090551-MARYAM ADEGBITE .</t>
  </si>
  <si>
    <t>Electronic Money Transfer Levy Electronic Money Transfer Levy - 15-05-2025</t>
  </si>
  <si>
    <t>Iseoluwa</t>
  </si>
  <si>
    <t>17-May-2025</t>
  </si>
  <si>
    <t>CIP/CR//FA Exam Balance 100004250516235916132894045853/FRM IYANUAYO EMMANUEL ORIYE</t>
  </si>
  <si>
    <t xml:space="preserve">TRF FROM FRANCISCA  OMAH NKEMAKA//TRF TO IVY LEAGUE ASSOCIATES LTD -  CBE//Chisom Leo -Nkemaka </t>
  </si>
  <si>
    <t>:ETZ INFLOW 09FG250517154703581BJPV6Z:NXG :TRFMA EXAMFRM OYINDAMOLA  AGUN TO I</t>
  </si>
  <si>
    <t>CIP/CR//Praisel ALUKO ACCA to IVY LEAGUE ASSOCIATES LTD -  CBE. 000013250519181236000168665486 000168665486/FRM ALUKO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</si>
</sst>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_-* #,##0.00_-;\-* #,##0.00_-;_-* &quot;-&quot;??_-;_-@_-"/>
    <numFmt numFmtId="165" formatCode="_-* #,##0_-;\-* #,##0_-;_-* &quot;-&quot;??_-;_-@_-"/>
    <numFmt numFmtId="166" formatCode="dd/mm/\-yyyy"/>
    <numFmt numFmtId="167" formatCode="0;[Red]0"/>
    <numFmt numFmtId="168" formatCode="[$-F800]dddd\,\ mmmm\ dd\,\ yyyy"/>
    <numFmt numFmtId="169" formatCode="[$-10409]#,##0.00;\-#,##0.00"/>
    <numFmt numFmtId="170" formatCode="0.0"/>
    <numFmt numFmtId="171" formatCode="m/d/yyyy\ h:mm:ss"/>
    <numFmt numFmtId="172" formatCode="dd/mm/yyyy;@"/>
    <numFmt numFmtId="173" formatCode="mm/dd/yyyy;@"/>
    <numFmt numFmtId="174" formatCode="#,###,##0.00"/>
  </numFmts>
  <fonts count="198">
    <font>
      <sz val="11"/>
      <color theme="1"/>
      <name val="Calibri"/>
      <family val="2"/>
      <scheme val="minor"/>
    </font>
    <font>
      <u/>
      <sz val="22"/>
      <name val="Calibri"/>
      <family val="2"/>
    </font>
    <font>
      <sz val="11"/>
      <color theme="1"/>
      <name val="Calibri"/>
      <family val="2"/>
      <scheme val="minor"/>
    </font>
    <font>
      <u/>
      <sz val="9.35"/>
      <color theme="10"/>
      <name val="Calibri"/>
      <family val="2"/>
    </font>
    <font>
      <u/>
      <sz val="22"/>
      <color theme="10"/>
      <name val="Calibri"/>
      <family val="2"/>
      <scheme val="minor"/>
    </font>
    <font>
      <sz val="22"/>
      <color theme="1"/>
      <name val="Calibri"/>
      <family val="2"/>
      <scheme val="minor"/>
    </font>
    <font>
      <sz val="11"/>
      <color theme="1"/>
      <name val="Arial Narrow"/>
      <family val="2"/>
    </font>
    <font>
      <b/>
      <sz val="11"/>
      <color theme="1"/>
      <name val="Calibri"/>
      <family val="2"/>
      <scheme val="minor"/>
    </font>
    <font>
      <sz val="11"/>
      <color rgb="FFFF0000"/>
      <name val="Calibri"/>
      <family val="2"/>
      <scheme val="minor"/>
    </font>
    <font>
      <b/>
      <sz val="11"/>
      <color theme="1"/>
      <name val="Cambria"/>
      <family val="1"/>
      <scheme val="major"/>
    </font>
    <font>
      <b/>
      <sz val="12"/>
      <color theme="1"/>
      <name val="Cambria"/>
      <family val="1"/>
      <scheme val="major"/>
    </font>
    <font>
      <sz val="11"/>
      <color theme="1"/>
      <name val="Cambria"/>
      <family val="1"/>
      <scheme val="major"/>
    </font>
    <font>
      <sz val="16"/>
      <color theme="1"/>
      <name val="Cambria"/>
      <family val="1"/>
      <scheme val="major"/>
    </font>
    <font>
      <sz val="11"/>
      <name val="Cambria"/>
      <family val="1"/>
      <scheme val="major"/>
    </font>
    <font>
      <b/>
      <sz val="14"/>
      <color theme="1"/>
      <name val="Cambria"/>
      <family val="1"/>
      <scheme val="major"/>
    </font>
    <font>
      <b/>
      <sz val="16"/>
      <color theme="1"/>
      <name val="Cambria"/>
      <family val="1"/>
      <scheme val="major"/>
    </font>
    <font>
      <b/>
      <sz val="14"/>
      <name val="Cambria"/>
      <family val="1"/>
      <scheme val="major"/>
    </font>
    <font>
      <sz val="11"/>
      <color theme="1" tint="0.34998626667073579"/>
      <name val="Calibri"/>
      <family val="2"/>
      <scheme val="minor"/>
    </font>
    <font>
      <sz val="14"/>
      <color theme="1"/>
      <name val="Cambria"/>
      <family val="1"/>
      <scheme val="major"/>
    </font>
    <font>
      <sz val="11"/>
      <name val="Calibri"/>
      <family val="2"/>
      <scheme val="minor"/>
    </font>
    <font>
      <sz val="16"/>
      <color theme="1"/>
      <name val="Calibri"/>
      <family val="2"/>
      <scheme val="minor"/>
    </font>
    <font>
      <sz val="18"/>
      <color theme="1"/>
      <name val="Cambria"/>
      <family val="1"/>
      <scheme val="major"/>
    </font>
    <font>
      <b/>
      <sz val="18"/>
      <color theme="1"/>
      <name val="Cambria"/>
      <family val="1"/>
      <scheme val="major"/>
    </font>
    <font>
      <b/>
      <sz val="11"/>
      <name val="Cambria"/>
      <family val="1"/>
      <scheme val="major"/>
    </font>
    <font>
      <b/>
      <sz val="18"/>
      <name val="Cambria"/>
      <family val="1"/>
      <scheme val="major"/>
    </font>
    <font>
      <sz val="10"/>
      <color theme="1"/>
      <name val="Cambria"/>
      <family val="1"/>
      <scheme val="major"/>
    </font>
    <font>
      <b/>
      <sz val="10"/>
      <color theme="1"/>
      <name val="Calibri"/>
      <family val="2"/>
      <scheme val="minor"/>
    </font>
    <font>
      <sz val="10"/>
      <color theme="1"/>
      <name val="Calibri"/>
      <family val="2"/>
      <scheme val="minor"/>
    </font>
    <font>
      <b/>
      <sz val="12"/>
      <color theme="1"/>
      <name val="Calibri"/>
      <family val="2"/>
      <scheme val="minor"/>
    </font>
    <font>
      <b/>
      <sz val="10"/>
      <color theme="1"/>
      <name val="Cambria"/>
      <family val="1"/>
      <scheme val="major"/>
    </font>
    <font>
      <sz val="12"/>
      <color theme="1"/>
      <name val="Cambria"/>
      <family val="1"/>
      <scheme val="major"/>
    </font>
    <font>
      <b/>
      <sz val="10"/>
      <color rgb="FF000000"/>
      <name val="Calibri"/>
      <family val="2"/>
      <scheme val="minor"/>
    </font>
    <font>
      <sz val="10"/>
      <color rgb="FF000000"/>
      <name val="NewsGoth BT"/>
      <family val="2"/>
    </font>
    <font>
      <b/>
      <sz val="22"/>
      <color theme="1"/>
      <name val="Cambria"/>
      <family val="1"/>
      <scheme val="major"/>
    </font>
    <font>
      <sz val="14"/>
      <color theme="1"/>
      <name val="Calibri"/>
      <family val="2"/>
      <scheme val="minor"/>
    </font>
    <font>
      <sz val="14"/>
      <color theme="1"/>
      <name val="Cambria"/>
      <family val="2"/>
      <scheme val="major"/>
    </font>
    <font>
      <b/>
      <sz val="14"/>
      <color theme="1"/>
      <name val="Cambria"/>
      <family val="2"/>
      <scheme val="major"/>
    </font>
    <font>
      <sz val="14"/>
      <name val="Cambria"/>
      <family val="1"/>
      <scheme val="major"/>
    </font>
    <font>
      <sz val="14"/>
      <color rgb="FFFF0000"/>
      <name val="Cambria"/>
      <family val="1"/>
      <scheme val="major"/>
    </font>
    <font>
      <b/>
      <sz val="14"/>
      <color theme="1"/>
      <name val="Calibri"/>
      <family val="2"/>
      <scheme val="minor"/>
    </font>
    <font>
      <sz val="12"/>
      <name val="Cambria"/>
      <family val="1"/>
      <scheme val="major"/>
    </font>
    <font>
      <b/>
      <sz val="16"/>
      <name val="Cambria"/>
      <family val="1"/>
      <scheme val="major"/>
    </font>
    <font>
      <b/>
      <sz val="11"/>
      <color theme="1"/>
      <name val="Cambria"/>
      <family val="2"/>
      <scheme val="major"/>
    </font>
    <font>
      <sz val="11"/>
      <color rgb="FF000000"/>
      <name val="Avenir W01"/>
    </font>
    <font>
      <sz val="20"/>
      <color theme="1"/>
      <name val="Calibri"/>
      <family val="2"/>
      <scheme val="minor"/>
    </font>
    <font>
      <sz val="12"/>
      <color theme="1"/>
      <name val="Calibri"/>
      <family val="2"/>
      <scheme val="minor"/>
    </font>
    <font>
      <b/>
      <sz val="16"/>
      <color rgb="FF000000"/>
      <name val="Calibri"/>
      <family val="2"/>
      <scheme val="minor"/>
    </font>
    <font>
      <sz val="14"/>
      <color rgb="FF000000"/>
      <name val="Avenir W01"/>
    </font>
    <font>
      <sz val="16"/>
      <color rgb="FF000000"/>
      <name val="Avenir W01"/>
    </font>
    <font>
      <sz val="12"/>
      <color rgb="FF000000"/>
      <name val="Avenir W01"/>
    </font>
    <font>
      <b/>
      <sz val="12"/>
      <color rgb="FF000000"/>
      <name val="Calibri"/>
      <family val="2"/>
      <scheme val="minor"/>
    </font>
    <font>
      <b/>
      <sz val="14"/>
      <color rgb="FF000000"/>
      <name val="Calibri"/>
      <family val="2"/>
      <scheme val="minor"/>
    </font>
    <font>
      <sz val="18"/>
      <color theme="1"/>
      <name val="Calibri"/>
      <family val="2"/>
      <scheme val="minor"/>
    </font>
    <font>
      <sz val="14"/>
      <color theme="1"/>
      <name val="Arial"/>
      <family val="2"/>
    </font>
    <font>
      <sz val="11"/>
      <color rgb="FFFF0000"/>
      <name val="Cambria"/>
      <family val="1"/>
      <scheme val="major"/>
    </font>
    <font>
      <b/>
      <sz val="11"/>
      <color rgb="FFFF0000"/>
      <name val="Cambria"/>
      <family val="1"/>
      <scheme val="major"/>
    </font>
    <font>
      <sz val="14"/>
      <name val="Calibri"/>
      <family val="2"/>
      <scheme val="minor"/>
    </font>
    <font>
      <b/>
      <sz val="11"/>
      <color rgb="FF555555"/>
      <name val="Arial"/>
      <family val="2"/>
    </font>
    <font>
      <sz val="11"/>
      <color theme="1"/>
      <name val="Cambria"/>
      <family val="2"/>
      <scheme val="major"/>
    </font>
    <font>
      <b/>
      <sz val="16"/>
      <color theme="1"/>
      <name val="Calibri"/>
      <family val="2"/>
      <scheme val="minor"/>
    </font>
    <font>
      <b/>
      <sz val="14"/>
      <color rgb="FFFF0000"/>
      <name val="Cambria"/>
      <family val="1"/>
      <scheme val="major"/>
    </font>
    <font>
      <u/>
      <sz val="9.35"/>
      <color rgb="FF0070C0"/>
      <name val="Calibri"/>
      <family val="2"/>
    </font>
    <font>
      <sz val="16"/>
      <color rgb="FFFF0000"/>
      <name val="Calibri"/>
      <family val="2"/>
      <scheme val="minor"/>
    </font>
    <font>
      <b/>
      <sz val="18"/>
      <color theme="1"/>
      <name val="Calibri"/>
      <family val="2"/>
      <scheme val="minor"/>
    </font>
    <font>
      <sz val="16"/>
      <name val="Calibri"/>
      <family val="2"/>
      <scheme val="minor"/>
    </font>
    <font>
      <b/>
      <sz val="20"/>
      <color theme="1"/>
      <name val="Calibri"/>
      <family val="2"/>
      <scheme val="minor"/>
    </font>
    <font>
      <sz val="11"/>
      <color rgb="FFFF0000"/>
      <name val="Cambria"/>
      <family val="1"/>
      <scheme val="major"/>
    </font>
    <font>
      <sz val="9.35"/>
      <name val="Calibri"/>
      <family val="2"/>
    </font>
    <font>
      <sz val="8"/>
      <name val="Calibri"/>
      <family val="2"/>
      <scheme val="minor"/>
    </font>
    <font>
      <sz val="10"/>
      <name val="Arial"/>
      <family val="2"/>
    </font>
    <font>
      <sz val="11"/>
      <color indexed="8"/>
      <name val="Calibri"/>
      <family val="2"/>
    </font>
    <font>
      <sz val="48"/>
      <color theme="1"/>
      <name val="Cambria"/>
      <family val="1"/>
      <scheme val="major"/>
    </font>
    <font>
      <sz val="14"/>
      <color rgb="FFFF0000"/>
      <name val="Calibri"/>
      <family val="2"/>
      <scheme val="minor"/>
    </font>
    <font>
      <u/>
      <sz val="11"/>
      <color theme="10"/>
      <name val="Calibri"/>
      <family val="2"/>
    </font>
    <font>
      <sz val="14"/>
      <color indexed="8"/>
      <name val="Arial"/>
      <family val="2"/>
    </font>
    <font>
      <sz val="10"/>
      <color indexed="8"/>
      <name val="Arial"/>
      <family val="2"/>
    </font>
    <font>
      <sz val="12"/>
      <name val="Calibri"/>
      <family val="2"/>
      <scheme val="minor"/>
    </font>
    <font>
      <sz val="14"/>
      <color indexed="8"/>
      <name val="Calibri"/>
      <family val="2"/>
      <scheme val="minor"/>
    </font>
    <font>
      <sz val="10"/>
      <color rgb="FF000000"/>
      <name val="Verdana"/>
      <family val="2"/>
    </font>
    <font>
      <sz val="18"/>
      <color rgb="FFFF0000"/>
      <name val="Calibri"/>
      <family val="2"/>
      <scheme val="minor"/>
    </font>
    <font>
      <b/>
      <sz val="14"/>
      <color indexed="8"/>
      <name val="Calibri"/>
      <family val="2"/>
      <scheme val="minor"/>
    </font>
    <font>
      <sz val="10"/>
      <name val="Calibri"/>
      <family val="2"/>
      <scheme val="minor"/>
    </font>
    <font>
      <sz val="12"/>
      <color indexed="8"/>
      <name val="Calibri"/>
      <family val="2"/>
      <scheme val="minor"/>
    </font>
    <font>
      <sz val="11"/>
      <color indexed="8"/>
      <name val="Calibri"/>
      <family val="2"/>
      <scheme val="minor"/>
    </font>
    <font>
      <sz val="11"/>
      <color rgb="FF000000"/>
      <name val="Verdana"/>
      <family val="2"/>
    </font>
    <font>
      <sz val="12"/>
      <color rgb="FFFF0000"/>
      <name val="Calibri"/>
      <family val="2"/>
      <scheme val="minor"/>
    </font>
    <font>
      <b/>
      <sz val="14"/>
      <color rgb="FFFF0000"/>
      <name val="Calibri"/>
      <family val="2"/>
      <scheme val="minor"/>
    </font>
    <font>
      <b/>
      <sz val="12"/>
      <color indexed="8"/>
      <name val="Calibri"/>
      <family val="2"/>
      <scheme val="minor"/>
    </font>
    <font>
      <b/>
      <sz val="12"/>
      <color rgb="FFFF0000"/>
      <name val="Calibri"/>
      <family val="2"/>
      <scheme val="minor"/>
    </font>
    <font>
      <sz val="12"/>
      <color indexed="30"/>
      <name val="Calibri"/>
      <family val="2"/>
      <scheme val="minor"/>
    </font>
    <font>
      <sz val="12"/>
      <color theme="3"/>
      <name val="Calibri"/>
      <family val="2"/>
      <scheme val="minor"/>
    </font>
    <font>
      <sz val="12"/>
      <color theme="8" tint="-0.499984740745262"/>
      <name val="Calibri"/>
      <family val="2"/>
      <scheme val="minor"/>
    </font>
    <font>
      <sz val="12"/>
      <color theme="2" tint="-0.749992370372631"/>
      <name val="Calibri"/>
      <family val="2"/>
      <scheme val="minor"/>
    </font>
    <font>
      <sz val="12"/>
      <color rgb="FF0070C0"/>
      <name val="Calibri"/>
      <family val="2"/>
      <scheme val="minor"/>
    </font>
    <font>
      <sz val="12"/>
      <color rgb="FF7030A0"/>
      <name val="Calibri"/>
      <family val="2"/>
      <scheme val="minor"/>
    </font>
    <font>
      <sz val="12"/>
      <color indexed="8"/>
      <name val="Arial"/>
      <family val="2"/>
    </font>
    <font>
      <sz val="12"/>
      <color rgb="FFFF0000"/>
      <name val="Arial"/>
      <family val="2"/>
    </font>
    <font>
      <sz val="14"/>
      <color rgb="FFFF0000"/>
      <name val="Arial"/>
      <family val="2"/>
    </font>
    <font>
      <sz val="14"/>
      <name val="Arial"/>
      <family val="2"/>
    </font>
    <font>
      <sz val="10"/>
      <color rgb="FFFF0000"/>
      <name val="Calibri"/>
      <family val="2"/>
      <scheme val="minor"/>
    </font>
    <font>
      <sz val="11"/>
      <color rgb="FF00B050"/>
      <name val="Calibri"/>
      <family val="2"/>
      <scheme val="minor"/>
    </font>
    <font>
      <sz val="11"/>
      <color rgb="FF7030A0"/>
      <name val="Calibri"/>
      <family val="2"/>
      <scheme val="minor"/>
    </font>
    <font>
      <sz val="11"/>
      <color theme="3"/>
      <name val="Calibri"/>
      <family val="2"/>
      <scheme val="minor"/>
    </font>
    <font>
      <sz val="11"/>
      <color rgb="FF0070C0"/>
      <name val="Calibri"/>
      <family val="2"/>
      <scheme val="minor"/>
    </font>
    <font>
      <sz val="10"/>
      <color rgb="FFFF0000"/>
      <name val="Verdana"/>
      <family val="2"/>
    </font>
    <font>
      <sz val="18"/>
      <color rgb="FFFF0000"/>
      <name val="Verdana"/>
      <family val="2"/>
    </font>
    <font>
      <sz val="10"/>
      <color rgb="FF00B050"/>
      <name val="Calibri"/>
      <family val="2"/>
      <scheme val="minor"/>
    </font>
    <font>
      <sz val="11"/>
      <color rgb="FF00B0F0"/>
      <name val="Calibri"/>
      <family val="2"/>
      <scheme val="minor"/>
    </font>
    <font>
      <sz val="10"/>
      <color indexed="10"/>
      <name val="Verdana"/>
      <family val="2"/>
    </font>
    <font>
      <sz val="10"/>
      <name val="Verdana"/>
      <family val="2"/>
    </font>
    <font>
      <sz val="14"/>
      <color rgb="FF0070C0"/>
      <name val="Calibri"/>
      <family val="2"/>
      <scheme val="minor"/>
    </font>
    <font>
      <sz val="12"/>
      <name val="Verdana"/>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6"/>
      <color indexed="8"/>
      <name val="Arial"/>
      <family val="2"/>
    </font>
    <font>
      <b/>
      <sz val="16"/>
      <name val="Calibri"/>
      <family val="2"/>
      <scheme val="minor"/>
    </font>
    <font>
      <sz val="14"/>
      <color theme="1"/>
      <name val="Arial Narrow"/>
      <family val="2"/>
    </font>
    <font>
      <sz val="14"/>
      <color rgb="FFFF0000"/>
      <name val="Verdana"/>
      <family val="2"/>
    </font>
    <font>
      <sz val="14"/>
      <name val="Verdana"/>
      <family val="2"/>
    </font>
    <font>
      <sz val="20"/>
      <name val="Cambria"/>
      <family val="1"/>
      <scheme val="major"/>
    </font>
    <font>
      <sz val="16"/>
      <name val="Cambria"/>
      <family val="1"/>
      <scheme val="major"/>
    </font>
    <font>
      <sz val="16"/>
      <color rgb="FFFF0000"/>
      <name val="Arial"/>
      <family val="2"/>
    </font>
    <font>
      <sz val="12"/>
      <color rgb="FFFF0000"/>
      <name val="Cambria"/>
      <family val="1"/>
      <scheme val="major"/>
    </font>
    <font>
      <b/>
      <sz val="12"/>
      <name val="Cambria"/>
      <family val="1"/>
      <scheme val="major"/>
    </font>
    <font>
      <b/>
      <sz val="10"/>
      <color indexed="8"/>
      <name val="Calibri"/>
      <family val="2"/>
      <scheme val="minor"/>
    </font>
    <font>
      <b/>
      <sz val="16"/>
      <color rgb="FFFF0000"/>
      <name val="Cambria"/>
      <family val="1"/>
      <scheme val="major"/>
    </font>
    <font>
      <sz val="16"/>
      <color rgb="FFFF0000"/>
      <name val="Cambria"/>
      <family val="1"/>
      <scheme val="major"/>
    </font>
    <font>
      <sz val="16"/>
      <name val="Verdana"/>
      <family val="2"/>
    </font>
    <font>
      <sz val="16"/>
      <color theme="1" tint="0.34998626667073579"/>
      <name val="Calibri"/>
      <family val="2"/>
      <scheme val="minor"/>
    </font>
    <font>
      <b/>
      <sz val="16"/>
      <color theme="1" tint="0.34998626667073579"/>
      <name val="Calibri"/>
      <family val="2"/>
      <scheme val="minor"/>
    </font>
    <font>
      <sz val="10"/>
      <color rgb="FF000000"/>
      <name val="Arial"/>
      <family val="2"/>
    </font>
    <font>
      <sz val="10"/>
      <color rgb="FF000000"/>
      <name val="Calibri"/>
      <family val="2"/>
      <scheme val="minor"/>
    </font>
    <font>
      <sz val="12"/>
      <name val="Arial"/>
      <family val="2"/>
    </font>
    <font>
      <sz val="12"/>
      <color rgb="FF000000"/>
      <name val="Verdana"/>
      <family val="2"/>
    </font>
    <font>
      <sz val="12"/>
      <color indexed="10"/>
      <name val="Arial"/>
      <family val="2"/>
    </font>
    <font>
      <sz val="12"/>
      <color theme="1"/>
      <name val="Arial"/>
      <family val="2"/>
    </font>
    <font>
      <sz val="12"/>
      <color rgb="FF7030A0"/>
      <name val="Arial"/>
      <family val="2"/>
    </font>
    <font>
      <sz val="12"/>
      <color rgb="FF000000"/>
      <name val="Arial"/>
      <family val="2"/>
    </font>
    <font>
      <sz val="16"/>
      <color rgb="FF000000"/>
      <name val="Verdana"/>
      <family val="2"/>
    </font>
    <font>
      <sz val="16"/>
      <color rgb="FF00B050"/>
      <name val="Cambria"/>
      <family val="1"/>
      <scheme val="major"/>
    </font>
    <font>
      <b/>
      <sz val="16"/>
      <color rgb="FF00B050"/>
      <name val="Cambria"/>
      <family val="1"/>
      <scheme val="major"/>
    </font>
    <font>
      <sz val="16"/>
      <color theme="1"/>
      <name val="Verdana"/>
      <family val="2"/>
    </font>
    <font>
      <sz val="12"/>
      <color rgb="FF00B050"/>
      <name val="Arial"/>
      <family val="2"/>
    </font>
    <font>
      <sz val="12"/>
      <color rgb="FF00B050"/>
      <name val="Calibri"/>
      <family val="2"/>
      <scheme val="minor"/>
    </font>
    <font>
      <sz val="9"/>
      <color indexed="8"/>
      <name val="Arial"/>
      <family val="2"/>
    </font>
    <font>
      <sz val="10"/>
      <color theme="1"/>
      <name val="Verdana"/>
      <family val="2"/>
    </font>
    <font>
      <sz val="10"/>
      <color rgb="FFFF0000"/>
      <name val="Arial"/>
      <family val="2"/>
    </font>
    <font>
      <sz val="11"/>
      <color theme="3" tint="0.39997558519241921"/>
      <name val="Calibri"/>
      <family val="2"/>
      <scheme val="minor"/>
    </font>
    <font>
      <sz val="16"/>
      <color rgb="FF000000"/>
      <name val="Cambria"/>
      <family val="1"/>
      <scheme val="major"/>
    </font>
    <font>
      <b/>
      <sz val="16"/>
      <color theme="1"/>
      <name val="Cambria"/>
      <family val="2"/>
      <scheme val="major"/>
    </font>
    <font>
      <b/>
      <sz val="12"/>
      <color rgb="FFFF0000"/>
      <name val="Arial"/>
      <family val="2"/>
    </font>
    <font>
      <b/>
      <sz val="20"/>
      <color theme="1"/>
      <name val="Cambria"/>
      <family val="1"/>
      <scheme val="major"/>
    </font>
    <font>
      <b/>
      <sz val="18"/>
      <color theme="1"/>
      <name val="Cambria"/>
      <family val="2"/>
      <scheme val="major"/>
    </font>
    <font>
      <b/>
      <sz val="17"/>
      <color theme="1"/>
      <name val="Cambria"/>
      <family val="1"/>
      <scheme val="major"/>
    </font>
    <font>
      <sz val="10"/>
      <color theme="3"/>
      <name val="Calibri"/>
      <family val="2"/>
      <scheme val="minor"/>
    </font>
    <font>
      <u/>
      <sz val="16"/>
      <color theme="1"/>
      <name val="Cambria"/>
      <family val="1"/>
      <scheme val="major"/>
    </font>
    <font>
      <b/>
      <sz val="16"/>
      <color rgb="FF00B050"/>
      <name val="Calibri"/>
      <family val="2"/>
      <scheme val="minor"/>
    </font>
    <font>
      <sz val="10"/>
      <color rgb="FF00B050"/>
      <name val="Verdana"/>
      <family val="2"/>
    </font>
    <font>
      <b/>
      <sz val="11"/>
      <color rgb="FF00B050"/>
      <name val="Cambria"/>
      <family val="1"/>
      <scheme val="major"/>
    </font>
    <font>
      <sz val="10"/>
      <name val="Arial"/>
      <family val="2"/>
    </font>
    <font>
      <sz val="16"/>
      <color theme="1"/>
      <name val="Arial"/>
      <family val="2"/>
    </font>
    <font>
      <sz val="10"/>
      <color rgb="FF4A86E8"/>
      <name val="Calibri"/>
      <family val="2"/>
      <scheme val="minor"/>
    </font>
    <font>
      <sz val="10"/>
      <color rgb="FF0000FF"/>
      <name val="Calibri"/>
      <family val="2"/>
      <scheme val="minor"/>
    </font>
    <font>
      <sz val="10"/>
      <color theme="3" tint="0.39997558519241921"/>
      <name val="Calibri"/>
      <family val="2"/>
      <scheme val="minor"/>
    </font>
    <font>
      <b/>
      <sz val="12"/>
      <color theme="1"/>
      <name val="Arial"/>
      <family val="2"/>
    </font>
    <font>
      <sz val="11"/>
      <color rgb="FF000000"/>
      <name val="Calibri"/>
      <family val="2"/>
      <scheme val="minor"/>
    </font>
    <font>
      <b/>
      <sz val="11"/>
      <name val="Calibri"/>
      <family val="2"/>
      <scheme val="minor"/>
    </font>
    <font>
      <b/>
      <sz val="9"/>
      <color indexed="81"/>
      <name val="Tahoma"/>
      <family val="2"/>
    </font>
    <font>
      <sz val="10"/>
      <color theme="1"/>
      <name val="Roboto"/>
    </font>
    <font>
      <sz val="12"/>
      <color rgb="FF00B050"/>
      <name val="Cambria"/>
      <family val="1"/>
      <scheme val="major"/>
    </font>
    <font>
      <u/>
      <sz val="10"/>
      <color theme="3"/>
      <name val="Roboto"/>
    </font>
    <font>
      <sz val="10"/>
      <color theme="3"/>
      <name val="Arial"/>
      <family val="2"/>
    </font>
    <font>
      <u/>
      <sz val="10"/>
      <color theme="3"/>
      <name val="Arial"/>
      <family val="2"/>
    </font>
    <font>
      <sz val="10"/>
      <color theme="3"/>
      <name val="Roboto"/>
    </font>
    <font>
      <sz val="9"/>
      <color indexed="81"/>
      <name val="Tahoma"/>
      <family val="2"/>
    </font>
    <font>
      <sz val="16"/>
      <color rgb="FF434343"/>
      <name val="Cambria"/>
      <family val="1"/>
      <scheme val="major"/>
    </font>
    <font>
      <sz val="16"/>
      <color theme="1"/>
      <name val="Roboto"/>
    </font>
    <font>
      <sz val="12"/>
      <color rgb="FF434343"/>
      <name val="Cambria"/>
      <family val="1"/>
      <scheme val="major"/>
    </font>
    <font>
      <b/>
      <sz val="11"/>
      <color rgb="FFFF0000"/>
      <name val="Calibri"/>
      <family val="2"/>
      <scheme val="minor"/>
    </font>
    <font>
      <sz val="16"/>
      <color rgb="FFFFC000"/>
      <name val="Cambria"/>
      <family val="1"/>
      <scheme val="major"/>
    </font>
    <font>
      <b/>
      <sz val="16"/>
      <color rgb="FFFFC000"/>
      <name val="Cambria"/>
      <family val="1"/>
      <scheme val="major"/>
    </font>
    <font>
      <sz val="16"/>
      <color rgb="FFFFC000"/>
      <name val="Calibri"/>
      <family val="2"/>
      <scheme val="minor"/>
    </font>
    <font>
      <sz val="16"/>
      <color rgb="FFFFC000"/>
      <name val="Arial"/>
      <family val="2"/>
    </font>
    <font>
      <b/>
      <sz val="16"/>
      <color rgb="FFFFC000"/>
      <name val="Calibri"/>
      <family val="2"/>
      <scheme val="minor"/>
    </font>
    <font>
      <sz val="16"/>
      <color rgb="FFFFC000"/>
      <name val="Roboto"/>
    </font>
    <font>
      <sz val="12"/>
      <color rgb="FFFFC000"/>
      <name val="Cambria"/>
      <family val="1"/>
      <scheme val="major"/>
    </font>
  </fonts>
  <fills count="72">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4"/>
        <bgColor indexed="64"/>
      </patternFill>
    </fill>
    <fill>
      <patternFill patternType="solid">
        <fgColor theme="9" tint="-0.249977111117893"/>
        <bgColor indexed="64"/>
      </patternFill>
    </fill>
    <fill>
      <patternFill patternType="solid">
        <fgColor rgb="FF00B050"/>
        <bgColor indexed="64"/>
      </patternFill>
    </fill>
    <fill>
      <patternFill patternType="solid">
        <fgColor theme="9"/>
        <bgColor indexed="64"/>
      </patternFill>
    </fill>
    <fill>
      <patternFill patternType="solid">
        <fgColor theme="3" tint="0.399975585192419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rgb="FF00B0F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C00000"/>
        <bgColor indexed="64"/>
      </patternFill>
    </fill>
    <fill>
      <patternFill patternType="solid">
        <fgColor rgb="FF0070C0"/>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79998168889431442"/>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59999389629810485"/>
        <bgColor indexed="64"/>
      </patternFill>
    </fill>
    <fill>
      <patternFill patternType="solid">
        <fgColor rgb="FF002060"/>
        <bgColor indexed="64"/>
      </patternFill>
    </fill>
    <fill>
      <patternFill patternType="solid">
        <fgColor rgb="FFFFFFFF"/>
        <bgColor rgb="FFFFFFFF"/>
      </patternFill>
    </fill>
    <fill>
      <patternFill patternType="solid">
        <fgColor rgb="FFF8F9FA"/>
        <bgColor rgb="FFF8F9FA"/>
      </patternFill>
    </fill>
    <fill>
      <patternFill patternType="solid">
        <fgColor rgb="FFFFFF00"/>
        <bgColor rgb="FFFFFFFF"/>
      </patternFill>
    </fill>
    <fill>
      <patternFill patternType="solid">
        <fgColor rgb="FFFFFF00"/>
        <bgColor rgb="FFF8F9FA"/>
      </patternFill>
    </fill>
    <fill>
      <patternFill patternType="solid">
        <fgColor theme="0" tint="-0.249977111117893"/>
        <bgColor indexed="64"/>
      </patternFill>
    </fill>
    <fill>
      <patternFill patternType="solid">
        <fgColor rgb="FFF8F9FA"/>
        <bgColor indexed="64"/>
      </patternFill>
    </fill>
    <fill>
      <patternFill patternType="solid">
        <fgColor theme="0"/>
        <bgColor rgb="FFF8F9FA"/>
      </patternFill>
    </fill>
    <fill>
      <patternFill patternType="solid">
        <fgColor theme="0"/>
        <bgColor rgb="FFFFFFFF"/>
      </patternFill>
    </fill>
  </fills>
  <borders count="10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top style="thin">
        <color indexed="64"/>
      </top>
      <bottom/>
      <diagonal/>
    </border>
    <border>
      <left/>
      <right style="medium">
        <color indexed="64"/>
      </right>
      <top/>
      <bottom/>
      <diagonal/>
    </border>
    <border>
      <left/>
      <right/>
      <top/>
      <bottom style="thin">
        <color indexed="8"/>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diagonal/>
    </border>
    <border>
      <left/>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medium">
        <color indexed="64"/>
      </right>
      <top/>
      <bottom/>
      <diagonal/>
    </border>
    <border>
      <left style="medium">
        <color indexed="64"/>
      </left>
      <right style="medium">
        <color indexed="64"/>
      </right>
      <top/>
      <bottom style="thin">
        <color indexed="64"/>
      </bottom>
      <diagonal/>
    </border>
    <border>
      <left style="thin">
        <color indexed="64"/>
      </left>
      <right style="medium">
        <color indexed="64"/>
      </right>
      <top style="thin">
        <color indexed="64"/>
      </top>
      <bottom/>
      <diagonal/>
    </border>
    <border>
      <left/>
      <right style="thin">
        <color indexed="64"/>
      </right>
      <top style="thin">
        <color indexed="8"/>
      </top>
      <bottom style="thin">
        <color indexed="8"/>
      </bottom>
      <diagonal/>
    </border>
    <border>
      <left/>
      <right style="thin">
        <color indexed="64"/>
      </right>
      <top/>
      <bottom style="thin">
        <color indexed="8"/>
      </bottom>
      <diagonal/>
    </border>
    <border>
      <left/>
      <right/>
      <top style="thin">
        <color indexed="8"/>
      </top>
      <bottom/>
      <diagonal/>
    </border>
    <border>
      <left/>
      <right style="thin">
        <color indexed="64"/>
      </right>
      <top style="thin">
        <color indexed="8"/>
      </top>
      <bottom/>
      <diagonal/>
    </border>
    <border>
      <left/>
      <right/>
      <top style="thin">
        <color indexed="64"/>
      </top>
      <bottom style="thin">
        <color indexed="8"/>
      </bottom>
      <diagonal/>
    </border>
    <border>
      <left style="thin">
        <color indexed="64"/>
      </left>
      <right/>
      <top style="thin">
        <color indexed="8"/>
      </top>
      <bottom style="thin">
        <color indexed="8"/>
      </bottom>
      <diagonal/>
    </border>
    <border>
      <left/>
      <right style="thin">
        <color indexed="64"/>
      </right>
      <top style="thin">
        <color indexed="64"/>
      </top>
      <bottom style="thin">
        <color indexed="8"/>
      </bottom>
      <diagonal/>
    </border>
    <border>
      <left style="thin">
        <color indexed="64"/>
      </left>
      <right/>
      <top style="thin">
        <color indexed="8"/>
      </top>
      <bottom/>
      <diagonal/>
    </border>
    <border>
      <left style="thin">
        <color indexed="64"/>
      </left>
      <right/>
      <top/>
      <bottom style="thin">
        <color indexed="8"/>
      </bottom>
      <diagonal/>
    </border>
    <border>
      <left/>
      <right/>
      <top style="thin">
        <color indexed="64"/>
      </top>
      <bottom style="double">
        <color indexed="64"/>
      </bottom>
      <diagonal/>
    </border>
    <border>
      <left/>
      <right/>
      <top style="thin">
        <color indexed="64"/>
      </top>
      <bottom style="medium">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style="thin">
        <color rgb="FF000000"/>
      </top>
      <bottom/>
      <diagonal/>
    </border>
    <border>
      <left style="medium">
        <color indexed="64"/>
      </left>
      <right style="medium">
        <color indexed="64"/>
      </right>
      <top style="thin">
        <color indexed="64"/>
      </top>
      <bottom style="double">
        <color indexed="64"/>
      </bottom>
      <diagonal/>
    </border>
    <border>
      <left style="thin">
        <color rgb="FFFFFFFF"/>
      </left>
      <right style="thin">
        <color rgb="FFFFFFFF"/>
      </right>
      <top style="thin">
        <color rgb="FFFFFFFF"/>
      </top>
      <bottom style="thin">
        <color rgb="FFFFFFFF"/>
      </bottom>
      <diagonal/>
    </border>
    <border>
      <left style="thin">
        <color rgb="FFF8F9FA"/>
      </left>
      <right style="thin">
        <color rgb="FFF8F9FA"/>
      </right>
      <top style="thin">
        <color rgb="FFF8F9FA"/>
      </top>
      <bottom style="thin">
        <color rgb="FFF8F9FA"/>
      </bottom>
      <diagonal/>
    </border>
    <border>
      <left style="thin">
        <color rgb="FF442F65"/>
      </left>
      <right style="thin">
        <color rgb="FFFFFFFF"/>
      </right>
      <top style="thin">
        <color rgb="FFFFFFFF"/>
      </top>
      <bottom style="thin">
        <color rgb="FFFFFFFF"/>
      </bottom>
      <diagonal/>
    </border>
    <border>
      <left style="thin">
        <color rgb="FF442F65"/>
      </left>
      <right style="thin">
        <color rgb="FFF8F9FA"/>
      </right>
      <top style="thin">
        <color rgb="FFF8F9FA"/>
      </top>
      <bottom style="thin">
        <color rgb="FFF8F9FA"/>
      </bottom>
      <diagonal/>
    </border>
    <border>
      <left style="thin">
        <color rgb="FF442F65"/>
      </left>
      <right style="thin">
        <color rgb="FFF8F9FA"/>
      </right>
      <top style="thin">
        <color rgb="FFF8F9FA"/>
      </top>
      <bottom style="thin">
        <color rgb="FF442F65"/>
      </bottom>
      <diagonal/>
    </border>
    <border>
      <left style="thin">
        <color rgb="FFF8F9FA"/>
      </left>
      <right style="thin">
        <color rgb="FFF8F9FA"/>
      </right>
      <top style="thin">
        <color rgb="FFF8F9FA"/>
      </top>
      <bottom style="thin">
        <color rgb="FF442F65"/>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rgb="FFFFFFFF"/>
      </left>
      <right style="thin">
        <color rgb="FF442F65"/>
      </right>
      <top style="thin">
        <color rgb="FFFFFFFF"/>
      </top>
      <bottom style="thin">
        <color rgb="FFFFFFFF"/>
      </bottom>
      <diagonal/>
    </border>
    <border>
      <left style="thin">
        <color rgb="FFF8F9FA"/>
      </left>
      <right style="thin">
        <color rgb="FF442F65"/>
      </right>
      <top style="thin">
        <color rgb="FFF8F9FA"/>
      </top>
      <bottom style="thin">
        <color rgb="FFF8F9FA"/>
      </bottom>
      <diagonal/>
    </border>
    <border>
      <left/>
      <right style="thin">
        <color rgb="FFF8F9FA"/>
      </right>
      <top style="thin">
        <color rgb="FFF8F9FA"/>
      </top>
      <bottom style="thin">
        <color rgb="FFF8F9FA"/>
      </bottom>
      <diagonal/>
    </border>
  </borders>
  <cellStyleXfs count="218">
    <xf numFmtId="0" fontId="0" fillId="0" borderId="0"/>
    <xf numFmtId="164"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 fillId="0" borderId="0" applyNumberFormat="0" applyFill="0" applyBorder="0" applyAlignment="0" applyProtection="0">
      <alignment vertical="top"/>
      <protection locked="0"/>
    </xf>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alignment vertical="top"/>
      <protection locked="0"/>
    </xf>
    <xf numFmtId="0" fontId="5" fillId="0" borderId="0"/>
    <xf numFmtId="0" fontId="6" fillId="0" borderId="0"/>
    <xf numFmtId="0" fontId="2" fillId="0" borderId="0"/>
    <xf numFmtId="9" fontId="2"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9"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43" fontId="2" fillId="0" borderId="0" applyFont="0" applyFill="0" applyBorder="0" applyAlignment="0" applyProtection="0"/>
    <xf numFmtId="0" fontId="2" fillId="0" borderId="0"/>
    <xf numFmtId="43" fontId="70" fillId="0" borderId="0" applyFont="0" applyFill="0" applyBorder="0" applyAlignment="0" applyProtection="0"/>
    <xf numFmtId="0" fontId="2" fillId="0" borderId="0"/>
    <xf numFmtId="43" fontId="2" fillId="0" borderId="0" applyFont="0" applyFill="0" applyBorder="0" applyAlignment="0" applyProtection="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6" fillId="0" borderId="0"/>
    <xf numFmtId="0" fontId="2" fillId="0" borderId="0"/>
    <xf numFmtId="43" fontId="2" fillId="0" borderId="0" applyFont="0" applyFill="0" applyBorder="0" applyAlignment="0" applyProtection="0"/>
    <xf numFmtId="0" fontId="6"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5"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43" fontId="2" fillId="0" borderId="0" applyFont="0" applyFill="0" applyBorder="0" applyAlignment="0" applyProtection="0"/>
    <xf numFmtId="0" fontId="69" fillId="0" borderId="0">
      <alignment vertical="center"/>
    </xf>
    <xf numFmtId="0" fontId="6"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43"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164" fontId="2" fillId="0" borderId="0" applyFont="0" applyFill="0" applyBorder="0" applyAlignment="0" applyProtection="0"/>
    <xf numFmtId="0"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164" fontId="2" fillId="0" borderId="0" applyFont="0" applyFill="0" applyBorder="0" applyAlignment="0" applyProtection="0"/>
    <xf numFmtId="44" fontId="2" fillId="0" borderId="0" applyFont="0" applyFill="0" applyBorder="0" applyAlignment="0" applyProtection="0"/>
    <xf numFmtId="0" fontId="73" fillId="0" borderId="0" applyNumberFormat="0" applyFill="0" applyBorder="0" applyAlignment="0" applyProtection="0">
      <alignment vertical="top"/>
      <protection locked="0"/>
    </xf>
    <xf numFmtId="0" fontId="2" fillId="0" borderId="0"/>
    <xf numFmtId="0" fontId="2" fillId="0" borderId="0"/>
    <xf numFmtId="0" fontId="112" fillId="0" borderId="0" applyNumberFormat="0" applyFill="0" applyBorder="0" applyAlignment="0" applyProtection="0"/>
    <xf numFmtId="0" fontId="113" fillId="0" borderId="64" applyNumberFormat="0" applyFill="0" applyAlignment="0" applyProtection="0"/>
    <xf numFmtId="0" fontId="114" fillId="0" borderId="65" applyNumberFormat="0" applyFill="0" applyAlignment="0" applyProtection="0"/>
    <xf numFmtId="0" fontId="115" fillId="0" borderId="66" applyNumberFormat="0" applyFill="0" applyAlignment="0" applyProtection="0"/>
    <xf numFmtId="0" fontId="115" fillId="0" borderId="0" applyNumberFormat="0" applyFill="0" applyBorder="0" applyAlignment="0" applyProtection="0"/>
    <xf numFmtId="0" fontId="116" fillId="30" borderId="0" applyNumberFormat="0" applyBorder="0" applyAlignment="0" applyProtection="0"/>
    <xf numFmtId="0" fontId="117" fillId="31" borderId="0" applyNumberFormat="0" applyBorder="0" applyAlignment="0" applyProtection="0"/>
    <xf numFmtId="0" fontId="118" fillId="32" borderId="0" applyNumberFormat="0" applyBorder="0" applyAlignment="0" applyProtection="0"/>
    <xf numFmtId="0" fontId="119" fillId="33" borderId="67" applyNumberFormat="0" applyAlignment="0" applyProtection="0"/>
    <xf numFmtId="0" fontId="120" fillId="34" borderId="68" applyNumberFormat="0" applyAlignment="0" applyProtection="0"/>
    <xf numFmtId="0" fontId="121" fillId="34" borderId="67" applyNumberFormat="0" applyAlignment="0" applyProtection="0"/>
    <xf numFmtId="0" fontId="122" fillId="0" borderId="69" applyNumberFormat="0" applyFill="0" applyAlignment="0" applyProtection="0"/>
    <xf numFmtId="0" fontId="123" fillId="35" borderId="70" applyNumberFormat="0" applyAlignment="0" applyProtection="0"/>
    <xf numFmtId="0" fontId="8" fillId="0" borderId="0" applyNumberFormat="0" applyFill="0" applyBorder="0" applyAlignment="0" applyProtection="0"/>
    <xf numFmtId="0" fontId="2" fillId="36" borderId="71" applyNumberFormat="0" applyFont="0" applyAlignment="0" applyProtection="0"/>
    <xf numFmtId="0" fontId="124" fillId="0" borderId="0" applyNumberFormat="0" applyFill="0" applyBorder="0" applyAlignment="0" applyProtection="0"/>
    <xf numFmtId="0" fontId="7" fillId="0" borderId="72" applyNumberFormat="0" applyFill="0" applyAlignment="0" applyProtection="0"/>
    <xf numFmtId="0" fontId="125"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125" fillId="41"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125" fillId="45" borderId="0" applyNumberFormat="0" applyBorder="0" applyAlignment="0" applyProtection="0"/>
    <xf numFmtId="0" fontId="2"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25"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2" fillId="52" borderId="0" applyNumberFormat="0" applyBorder="0" applyAlignment="0" applyProtection="0"/>
    <xf numFmtId="0" fontId="125" fillId="53" borderId="0" applyNumberFormat="0" applyBorder="0" applyAlignment="0" applyProtection="0"/>
    <xf numFmtId="0" fontId="2" fillId="54" borderId="0" applyNumberFormat="0" applyBorder="0" applyAlignment="0" applyProtection="0"/>
    <xf numFmtId="0" fontId="2" fillId="55" borderId="0" applyNumberFormat="0" applyBorder="0" applyAlignment="0" applyProtection="0"/>
    <xf numFmtId="0" fontId="2" fillId="56" borderId="0" applyNumberFormat="0" applyBorder="0" applyAlignment="0" applyProtection="0"/>
    <xf numFmtId="0" fontId="125" fillId="57" borderId="0" applyNumberFormat="0" applyBorder="0" applyAlignment="0" applyProtection="0"/>
    <xf numFmtId="0" fontId="2" fillId="58"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143" fillId="0" borderId="0"/>
    <xf numFmtId="0" fontId="171" fillId="0" borderId="0"/>
  </cellStyleXfs>
  <cellXfs count="3356">
    <xf numFmtId="0" fontId="0" fillId="0" borderId="0" xfId="0"/>
    <xf numFmtId="0" fontId="11" fillId="0" borderId="0" xfId="0" applyFont="1"/>
    <xf numFmtId="0" fontId="12" fillId="0" borderId="0" xfId="0" applyFont="1" applyAlignment="1">
      <alignment horizontal="center" wrapText="1"/>
    </xf>
    <xf numFmtId="0" fontId="11" fillId="0" borderId="1" xfId="0" applyFont="1" applyBorder="1" applyAlignment="1">
      <alignment horizontal="center"/>
    </xf>
    <xf numFmtId="14" fontId="9" fillId="0" borderId="1" xfId="0" applyNumberFormat="1" applyFont="1" applyBorder="1" applyAlignment="1">
      <alignment horizontal="left"/>
    </xf>
    <xf numFmtId="0" fontId="11" fillId="0" borderId="1" xfId="0" applyFont="1" applyBorder="1"/>
    <xf numFmtId="164" fontId="9" fillId="0" borderId="1" xfId="1" applyFont="1" applyBorder="1"/>
    <xf numFmtId="0" fontId="11" fillId="4" borderId="0" xfId="0" applyFont="1" applyFill="1"/>
    <xf numFmtId="0" fontId="11" fillId="4" borderId="0" xfId="0" applyFont="1" applyFill="1" applyAlignment="1">
      <alignment horizontal="center" wrapText="1"/>
    </xf>
    <xf numFmtId="0" fontId="11" fillId="4" borderId="0" xfId="0" applyFont="1" applyFill="1" applyAlignment="1">
      <alignment horizontal="center"/>
    </xf>
    <xf numFmtId="0" fontId="11" fillId="0" borderId="1" xfId="1" applyNumberFormat="1" applyFont="1" applyBorder="1" applyAlignment="1">
      <alignment horizontal="center"/>
    </xf>
    <xf numFmtId="0" fontId="11" fillId="0" borderId="1" xfId="1" applyNumberFormat="1" applyFont="1" applyBorder="1" applyAlignment="1">
      <alignment horizontal="center" wrapText="1"/>
    </xf>
    <xf numFmtId="0" fontId="11" fillId="0" borderId="0" xfId="0" applyFont="1" applyAlignment="1">
      <alignment horizontal="center"/>
    </xf>
    <xf numFmtId="14" fontId="9" fillId="0" borderId="0" xfId="0" applyNumberFormat="1" applyFont="1" applyAlignment="1">
      <alignment horizontal="left"/>
    </xf>
    <xf numFmtId="164" fontId="9" fillId="0" borderId="0" xfId="1" applyFont="1"/>
    <xf numFmtId="0" fontId="13" fillId="0" borderId="0" xfId="0" applyFont="1"/>
    <xf numFmtId="164" fontId="11" fillId="0" borderId="0" xfId="1" applyFont="1"/>
    <xf numFmtId="0" fontId="9" fillId="0" borderId="0" xfId="0" applyFont="1" applyAlignment="1">
      <alignment horizontal="left"/>
    </xf>
    <xf numFmtId="0" fontId="11" fillId="0" borderId="4" xfId="0" applyFont="1" applyBorder="1" applyAlignment="1">
      <alignment horizontal="center"/>
    </xf>
    <xf numFmtId="14" fontId="9" fillId="0" borderId="4" xfId="0" applyNumberFormat="1" applyFont="1" applyBorder="1" applyAlignment="1">
      <alignment horizontal="left"/>
    </xf>
    <xf numFmtId="0" fontId="11" fillId="0" borderId="4" xfId="0" applyFont="1" applyBorder="1"/>
    <xf numFmtId="164" fontId="9" fillId="0" borderId="6" xfId="1" applyFont="1" applyBorder="1"/>
    <xf numFmtId="0" fontId="11" fillId="0" borderId="7" xfId="0" applyFont="1" applyBorder="1" applyAlignment="1">
      <alignment horizontal="center"/>
    </xf>
    <xf numFmtId="164" fontId="9" fillId="0" borderId="7" xfId="1" applyFont="1" applyBorder="1"/>
    <xf numFmtId="0" fontId="14" fillId="3" borderId="2" xfId="0" applyFont="1" applyFill="1" applyBorder="1" applyAlignment="1">
      <alignment horizontal="center" wrapText="1"/>
    </xf>
    <xf numFmtId="0" fontId="15" fillId="3" borderId="3" xfId="0" applyFont="1" applyFill="1" applyBorder="1" applyAlignment="1">
      <alignment horizontal="center" wrapText="1"/>
    </xf>
    <xf numFmtId="164" fontId="15" fillId="3" borderId="6" xfId="1" applyFont="1" applyFill="1" applyBorder="1" applyAlignment="1">
      <alignment horizontal="center" wrapText="1"/>
    </xf>
    <xf numFmtId="0" fontId="9" fillId="2" borderId="1" xfId="0" applyFont="1" applyFill="1" applyBorder="1" applyAlignment="1">
      <alignment horizontal="center"/>
    </xf>
    <xf numFmtId="0" fontId="11" fillId="2" borderId="0" xfId="0" applyFont="1" applyFill="1" applyAlignment="1">
      <alignment horizontal="center"/>
    </xf>
    <xf numFmtId="0" fontId="11" fillId="2" borderId="0" xfId="0" applyFont="1" applyFill="1"/>
    <xf numFmtId="0" fontId="13" fillId="0" borderId="1" xfId="0" applyFont="1" applyBorder="1" applyAlignment="1">
      <alignment horizontal="center"/>
    </xf>
    <xf numFmtId="0" fontId="9" fillId="5" borderId="3" xfId="0" applyFont="1" applyFill="1" applyBorder="1" applyAlignment="1">
      <alignment horizontal="center"/>
    </xf>
    <xf numFmtId="0" fontId="9" fillId="6" borderId="3" xfId="0" applyFont="1" applyFill="1" applyBorder="1" applyAlignment="1">
      <alignment horizontal="center"/>
    </xf>
    <xf numFmtId="0" fontId="13" fillId="2" borderId="1" xfId="0" applyFont="1" applyFill="1" applyBorder="1" applyAlignment="1">
      <alignment horizontal="left"/>
    </xf>
    <xf numFmtId="0" fontId="13" fillId="0" borderId="0" xfId="0" applyFont="1" applyAlignment="1">
      <alignment horizontal="center"/>
    </xf>
    <xf numFmtId="14" fontId="9" fillId="7" borderId="0" xfId="0" applyNumberFormat="1" applyFont="1" applyFill="1" applyAlignment="1">
      <alignment horizontal="left"/>
    </xf>
    <xf numFmtId="0" fontId="11" fillId="7" borderId="0" xfId="0" applyFont="1" applyFill="1" applyAlignment="1">
      <alignment horizontal="center"/>
    </xf>
    <xf numFmtId="164" fontId="9" fillId="7" borderId="0" xfId="1" applyFont="1" applyFill="1"/>
    <xf numFmtId="0" fontId="9" fillId="7" borderId="0" xfId="0" applyFont="1" applyFill="1" applyAlignment="1">
      <alignment horizontal="center"/>
    </xf>
    <xf numFmtId="0" fontId="11" fillId="0" borderId="0" xfId="0" applyFont="1" applyAlignment="1">
      <alignment horizontal="center" wrapText="1"/>
    </xf>
    <xf numFmtId="0" fontId="13" fillId="2" borderId="0" xfId="0" applyFont="1" applyFill="1"/>
    <xf numFmtId="0" fontId="16" fillId="2" borderId="0" xfId="0" applyFont="1" applyFill="1" applyAlignment="1">
      <alignment horizontal="center"/>
    </xf>
    <xf numFmtId="0" fontId="0" fillId="2" borderId="0" xfId="0" applyFill="1"/>
    <xf numFmtId="14" fontId="16" fillId="2" borderId="0" xfId="0" applyNumberFormat="1" applyFont="1" applyFill="1" applyAlignment="1">
      <alignment horizontal="center"/>
    </xf>
    <xf numFmtId="0" fontId="14" fillId="2" borderId="0" xfId="0" applyFont="1" applyFill="1" applyAlignment="1">
      <alignment horizontal="center"/>
    </xf>
    <xf numFmtId="0" fontId="14" fillId="0" borderId="0" xfId="0" applyFont="1" applyAlignment="1">
      <alignment horizontal="center"/>
    </xf>
    <xf numFmtId="14" fontId="14" fillId="2" borderId="0" xfId="0" applyNumberFormat="1" applyFont="1" applyFill="1" applyAlignment="1">
      <alignment horizontal="center"/>
    </xf>
    <xf numFmtId="0" fontId="7" fillId="0" borderId="0" xfId="0" applyFont="1" applyAlignment="1">
      <alignment horizontal="center"/>
    </xf>
    <xf numFmtId="0" fontId="7" fillId="0" borderId="0" xfId="0" applyFont="1"/>
    <xf numFmtId="0" fontId="17" fillId="4" borderId="0" xfId="0" applyFont="1" applyFill="1"/>
    <xf numFmtId="14" fontId="14" fillId="4" borderId="0" xfId="0" applyNumberFormat="1" applyFont="1" applyFill="1" applyAlignment="1">
      <alignment horizontal="center"/>
    </xf>
    <xf numFmtId="14" fontId="14" fillId="0" borderId="0" xfId="0" applyNumberFormat="1" applyFont="1" applyAlignment="1">
      <alignment horizontal="center"/>
    </xf>
    <xf numFmtId="0" fontId="18" fillId="0" borderId="0" xfId="0" applyFont="1"/>
    <xf numFmtId="0" fontId="18" fillId="4" borderId="0" xfId="0" applyFont="1" applyFill="1"/>
    <xf numFmtId="0" fontId="19" fillId="0" borderId="0" xfId="0" applyFont="1"/>
    <xf numFmtId="0" fontId="0" fillId="0" borderId="0" xfId="0" applyAlignment="1">
      <alignment horizontal="center"/>
    </xf>
    <xf numFmtId="0" fontId="0" fillId="0" borderId="0" xfId="0" applyAlignment="1">
      <alignment horizontal="left"/>
    </xf>
    <xf numFmtId="0" fontId="20" fillId="0" borderId="0" xfId="0" applyFont="1" applyAlignment="1">
      <alignment horizontal="center"/>
    </xf>
    <xf numFmtId="0" fontId="15" fillId="2" borderId="0" xfId="0" applyFont="1" applyFill="1" applyAlignment="1">
      <alignment horizontal="center"/>
    </xf>
    <xf numFmtId="0" fontId="15" fillId="0" borderId="0" xfId="0" applyFont="1" applyAlignment="1">
      <alignment horizontal="center"/>
    </xf>
    <xf numFmtId="0" fontId="15" fillId="4" borderId="2" xfId="0" applyFont="1" applyFill="1" applyBorder="1" applyAlignment="1">
      <alignment horizontal="center" vertical="center"/>
    </xf>
    <xf numFmtId="0" fontId="0" fillId="4" borderId="0" xfId="0" applyFill="1"/>
    <xf numFmtId="0" fontId="13" fillId="0" borderId="4" xfId="0" applyFont="1" applyBorder="1" applyAlignment="1">
      <alignment horizontal="center"/>
    </xf>
    <xf numFmtId="164" fontId="15" fillId="3" borderId="15" xfId="1" applyFont="1" applyFill="1" applyBorder="1" applyAlignment="1">
      <alignment horizontal="center" wrapText="1"/>
    </xf>
    <xf numFmtId="0" fontId="9" fillId="0" borderId="0" xfId="0" applyFont="1"/>
    <xf numFmtId="0" fontId="15" fillId="3" borderId="15" xfId="0" applyFont="1" applyFill="1" applyBorder="1" applyAlignment="1">
      <alignment horizontal="center" wrapText="1"/>
    </xf>
    <xf numFmtId="164" fontId="9" fillId="0" borderId="0" xfId="1" applyFont="1" applyAlignment="1">
      <alignment horizontal="center"/>
    </xf>
    <xf numFmtId="14" fontId="9" fillId="0" borderId="1" xfId="0" applyNumberFormat="1" applyFont="1" applyBorder="1" applyAlignment="1">
      <alignment horizontal="center"/>
    </xf>
    <xf numFmtId="0" fontId="13" fillId="2" borderId="1" xfId="0" applyFont="1" applyFill="1" applyBorder="1" applyAlignment="1">
      <alignment horizontal="center"/>
    </xf>
    <xf numFmtId="49" fontId="9" fillId="0" borderId="1" xfId="0" applyNumberFormat="1" applyFont="1" applyBorder="1" applyAlignment="1">
      <alignment horizontal="center"/>
    </xf>
    <xf numFmtId="164" fontId="11" fillId="0" borderId="1" xfId="1" applyFont="1" applyBorder="1" applyAlignment="1">
      <alignment horizontal="center"/>
    </xf>
    <xf numFmtId="49" fontId="23" fillId="0" borderId="1" xfId="0" applyNumberFormat="1" applyFont="1" applyBorder="1" applyAlignment="1">
      <alignment horizontal="center"/>
    </xf>
    <xf numFmtId="0" fontId="23" fillId="0" borderId="1" xfId="0" applyFont="1" applyBorder="1" applyAlignment="1">
      <alignment horizontal="center"/>
    </xf>
    <xf numFmtId="49" fontId="23" fillId="2" borderId="1" xfId="0" applyNumberFormat="1" applyFont="1" applyFill="1" applyBorder="1" applyAlignment="1">
      <alignment horizontal="center"/>
    </xf>
    <xf numFmtId="0" fontId="23" fillId="2" borderId="1" xfId="0" applyFont="1" applyFill="1" applyBorder="1" applyAlignment="1">
      <alignment horizontal="center"/>
    </xf>
    <xf numFmtId="49" fontId="9" fillId="0" borderId="7" xfId="0" applyNumberFormat="1" applyFont="1" applyBorder="1" applyAlignment="1">
      <alignment horizontal="center"/>
    </xf>
    <xf numFmtId="0" fontId="11" fillId="0" borderId="7" xfId="0" applyFont="1" applyBorder="1" applyAlignment="1">
      <alignment horizontal="left"/>
    </xf>
    <xf numFmtId="0" fontId="9" fillId="0" borderId="7" xfId="0" applyFont="1" applyBorder="1" applyAlignment="1">
      <alignment horizontal="center"/>
    </xf>
    <xf numFmtId="0" fontId="14" fillId="3" borderId="5" xfId="0" applyFont="1" applyFill="1" applyBorder="1" applyAlignment="1">
      <alignment horizontal="center" wrapText="1"/>
    </xf>
    <xf numFmtId="49" fontId="9" fillId="10" borderId="1" xfId="0" applyNumberFormat="1" applyFont="1" applyFill="1" applyBorder="1" applyAlignment="1">
      <alignment horizontal="center"/>
    </xf>
    <xf numFmtId="49" fontId="15" fillId="3" borderId="3" xfId="0" applyNumberFormat="1" applyFont="1" applyFill="1" applyBorder="1" applyAlignment="1">
      <alignment horizontal="center" wrapText="1"/>
    </xf>
    <xf numFmtId="49" fontId="11" fillId="0" borderId="7" xfId="0" applyNumberFormat="1" applyFont="1" applyBorder="1" applyAlignment="1">
      <alignment horizontal="center"/>
    </xf>
    <xf numFmtId="49" fontId="13" fillId="0" borderId="1" xfId="0" applyNumberFormat="1" applyFont="1" applyBorder="1" applyAlignment="1">
      <alignment horizontal="center"/>
    </xf>
    <xf numFmtId="49" fontId="13" fillId="2" borderId="1" xfId="0" applyNumberFormat="1" applyFont="1" applyFill="1" applyBorder="1" applyAlignment="1">
      <alignment horizontal="center"/>
    </xf>
    <xf numFmtId="49" fontId="11" fillId="2" borderId="1" xfId="0" applyNumberFormat="1" applyFont="1" applyFill="1" applyBorder="1" applyAlignment="1">
      <alignment horizontal="center"/>
    </xf>
    <xf numFmtId="49" fontId="18" fillId="2" borderId="1" xfId="0" applyNumberFormat="1" applyFont="1" applyFill="1" applyBorder="1" applyAlignment="1">
      <alignment horizontal="center"/>
    </xf>
    <xf numFmtId="49" fontId="18" fillId="0" borderId="1" xfId="0" applyNumberFormat="1" applyFont="1" applyBorder="1" applyAlignment="1">
      <alignment horizontal="center"/>
    </xf>
    <xf numFmtId="49" fontId="11" fillId="11" borderId="1" xfId="0" applyNumberFormat="1" applyFont="1" applyFill="1" applyBorder="1" applyAlignment="1">
      <alignment horizontal="center"/>
    </xf>
    <xf numFmtId="0" fontId="11" fillId="11" borderId="1" xfId="0" applyFont="1" applyFill="1" applyBorder="1" applyAlignment="1">
      <alignment horizontal="center"/>
    </xf>
    <xf numFmtId="49" fontId="9" fillId="11" borderId="1" xfId="0" applyNumberFormat="1" applyFont="1" applyFill="1" applyBorder="1" applyAlignment="1">
      <alignment horizontal="center"/>
    </xf>
    <xf numFmtId="0" fontId="0" fillId="0" borderId="7" xfId="0" applyBorder="1"/>
    <xf numFmtId="0" fontId="9" fillId="12" borderId="1" xfId="0" applyFont="1" applyFill="1" applyBorder="1" applyAlignment="1">
      <alignment horizontal="center"/>
    </xf>
    <xf numFmtId="49" fontId="9" fillId="12" borderId="1" xfId="0" applyNumberFormat="1" applyFont="1" applyFill="1" applyBorder="1" applyAlignment="1">
      <alignment horizontal="center"/>
    </xf>
    <xf numFmtId="0" fontId="13" fillId="0" borderId="1" xfId="0" applyFont="1" applyBorder="1" applyAlignment="1">
      <alignment horizontal="left"/>
    </xf>
    <xf numFmtId="0" fontId="11" fillId="4" borderId="1" xfId="0" applyFont="1" applyFill="1" applyBorder="1" applyAlignment="1">
      <alignment horizontal="left"/>
    </xf>
    <xf numFmtId="0" fontId="11" fillId="11" borderId="1" xfId="0" applyFont="1" applyFill="1" applyBorder="1" applyAlignment="1">
      <alignment horizontal="left"/>
    </xf>
    <xf numFmtId="49" fontId="9" fillId="2" borderId="1" xfId="0" applyNumberFormat="1" applyFont="1" applyFill="1" applyBorder="1" applyAlignment="1">
      <alignment horizontal="center"/>
    </xf>
    <xf numFmtId="0" fontId="11" fillId="2" borderId="1" xfId="0" applyFont="1" applyFill="1" applyBorder="1" applyAlignment="1">
      <alignment horizontal="center"/>
    </xf>
    <xf numFmtId="164" fontId="9" fillId="2" borderId="1" xfId="1" applyFont="1" applyFill="1" applyBorder="1"/>
    <xf numFmtId="0" fontId="11" fillId="2" borderId="1" xfId="0" applyFont="1" applyFill="1" applyBorder="1" applyAlignment="1">
      <alignment horizontal="left"/>
    </xf>
    <xf numFmtId="0" fontId="0" fillId="0" borderId="1" xfId="0" applyBorder="1"/>
    <xf numFmtId="0" fontId="19" fillId="0" borderId="1" xfId="0" applyFont="1" applyBorder="1"/>
    <xf numFmtId="14" fontId="9" fillId="0" borderId="21" xfId="0" applyNumberFormat="1" applyFont="1" applyBorder="1" applyAlignment="1">
      <alignment horizontal="left"/>
    </xf>
    <xf numFmtId="0" fontId="11" fillId="4" borderId="1" xfId="0" applyFont="1" applyFill="1" applyBorder="1" applyAlignment="1">
      <alignment horizontal="center"/>
    </xf>
    <xf numFmtId="0" fontId="11" fillId="13" borderId="1" xfId="0" applyFont="1" applyFill="1" applyBorder="1" applyAlignment="1">
      <alignment horizontal="center"/>
    </xf>
    <xf numFmtId="0" fontId="12" fillId="0" borderId="1" xfId="0" applyFont="1" applyBorder="1" applyAlignment="1">
      <alignment horizontal="center"/>
    </xf>
    <xf numFmtId="0" fontId="11" fillId="14" borderId="1" xfId="0" applyFont="1" applyFill="1" applyBorder="1" applyAlignment="1">
      <alignment horizontal="center"/>
    </xf>
    <xf numFmtId="0" fontId="11" fillId="15" borderId="1" xfId="0" applyFont="1" applyFill="1" applyBorder="1" applyAlignment="1">
      <alignment horizontal="left"/>
    </xf>
    <xf numFmtId="49" fontId="9" fillId="12" borderId="7" xfId="0" applyNumberFormat="1" applyFont="1" applyFill="1" applyBorder="1" applyAlignment="1">
      <alignment horizontal="center"/>
    </xf>
    <xf numFmtId="49" fontId="23" fillId="12" borderId="1" xfId="0" applyNumberFormat="1" applyFont="1" applyFill="1" applyBorder="1" applyAlignment="1">
      <alignment horizontal="center"/>
    </xf>
    <xf numFmtId="49" fontId="18" fillId="12" borderId="1" xfId="0" applyNumberFormat="1" applyFont="1" applyFill="1" applyBorder="1" applyAlignment="1">
      <alignment horizontal="center"/>
    </xf>
    <xf numFmtId="49" fontId="7" fillId="12" borderId="0" xfId="0" applyNumberFormat="1" applyFont="1" applyFill="1" applyAlignment="1">
      <alignment horizontal="center" vertical="center"/>
    </xf>
    <xf numFmtId="14" fontId="9" fillId="12" borderId="1" xfId="0" applyNumberFormat="1" applyFont="1" applyFill="1" applyBorder="1" applyAlignment="1">
      <alignment horizontal="center"/>
    </xf>
    <xf numFmtId="49" fontId="26" fillId="12" borderId="0" xfId="12" applyNumberFormat="1" applyFont="1" applyFill="1" applyAlignment="1">
      <alignment horizontal="center" vertical="center"/>
    </xf>
    <xf numFmtId="49" fontId="11" fillId="12" borderId="1" xfId="0" applyNumberFormat="1" applyFont="1" applyFill="1" applyBorder="1" applyAlignment="1">
      <alignment horizontal="center"/>
    </xf>
    <xf numFmtId="0" fontId="27" fillId="12" borderId="0" xfId="0" applyFont="1" applyFill="1" applyAlignment="1">
      <alignment horizontal="center"/>
    </xf>
    <xf numFmtId="0" fontId="28" fillId="12" borderId="1" xfId="0" applyFont="1" applyFill="1" applyBorder="1" applyAlignment="1">
      <alignment horizontal="center" vertical="center"/>
    </xf>
    <xf numFmtId="0" fontId="11" fillId="12" borderId="1" xfId="0" applyFont="1" applyFill="1" applyBorder="1" applyAlignment="1">
      <alignment horizontal="center"/>
    </xf>
    <xf numFmtId="49" fontId="0" fillId="12" borderId="1" xfId="0" applyNumberFormat="1" applyFill="1" applyBorder="1" applyAlignment="1">
      <alignment horizontal="center"/>
    </xf>
    <xf numFmtId="49" fontId="29" fillId="12" borderId="0" xfId="0" applyNumberFormat="1" applyFont="1" applyFill="1" applyAlignment="1">
      <alignment horizontal="center"/>
    </xf>
    <xf numFmtId="49" fontId="30" fillId="12" borderId="0" xfId="0" applyNumberFormat="1" applyFont="1" applyFill="1" applyAlignment="1">
      <alignment horizontal="center"/>
    </xf>
    <xf numFmtId="49" fontId="0" fillId="12" borderId="0" xfId="0" applyNumberFormat="1" applyFill="1" applyAlignment="1">
      <alignment horizontal="center"/>
    </xf>
    <xf numFmtId="49" fontId="10" fillId="12" borderId="1" xfId="0" applyNumberFormat="1" applyFont="1" applyFill="1" applyBorder="1" applyAlignment="1">
      <alignment horizontal="center"/>
    </xf>
    <xf numFmtId="0" fontId="31" fillId="12" borderId="1" xfId="0" applyFont="1" applyFill="1" applyBorder="1" applyAlignment="1">
      <alignment horizontal="center" vertical="center"/>
    </xf>
    <xf numFmtId="0" fontId="26" fillId="12" borderId="1" xfId="0" applyFont="1" applyFill="1" applyBorder="1" applyAlignment="1">
      <alignment horizontal="center" vertical="center"/>
    </xf>
    <xf numFmtId="0" fontId="26" fillId="12" borderId="4" xfId="0" applyFont="1" applyFill="1" applyBorder="1" applyAlignment="1">
      <alignment horizontal="center" vertical="center"/>
    </xf>
    <xf numFmtId="49" fontId="32" fillId="12" borderId="0" xfId="0" applyNumberFormat="1" applyFont="1" applyFill="1" applyAlignment="1">
      <alignment horizontal="center"/>
    </xf>
    <xf numFmtId="0" fontId="7" fillId="12" borderId="0" xfId="0" applyFont="1" applyFill="1" applyAlignment="1">
      <alignment horizontal="center"/>
    </xf>
    <xf numFmtId="49" fontId="30" fillId="12" borderId="1" xfId="0" applyNumberFormat="1" applyFont="1" applyFill="1" applyBorder="1" applyAlignment="1">
      <alignment horizontal="center"/>
    </xf>
    <xf numFmtId="0" fontId="26" fillId="12" borderId="0" xfId="0" applyFont="1" applyFill="1" applyAlignment="1">
      <alignment horizontal="center" vertical="center"/>
    </xf>
    <xf numFmtId="0" fontId="7" fillId="0" borderId="1" xfId="0" applyFont="1" applyBorder="1"/>
    <xf numFmtId="0" fontId="11" fillId="0" borderId="26" xfId="0" applyFont="1" applyBorder="1" applyAlignment="1">
      <alignment horizontal="center"/>
    </xf>
    <xf numFmtId="0" fontId="34" fillId="16" borderId="0" xfId="0" applyFont="1" applyFill="1"/>
    <xf numFmtId="0" fontId="34" fillId="0" borderId="0" xfId="0" applyFont="1"/>
    <xf numFmtId="0" fontId="14" fillId="0" borderId="0" xfId="0" applyFont="1"/>
    <xf numFmtId="0" fontId="35" fillId="0" borderId="0" xfId="0" applyFont="1" applyAlignment="1">
      <alignment horizontal="left" indent="2"/>
    </xf>
    <xf numFmtId="0" fontId="18" fillId="0" borderId="0" xfId="0" applyFont="1" applyAlignment="1">
      <alignment horizontal="center"/>
    </xf>
    <xf numFmtId="0" fontId="18" fillId="17" borderId="0" xfId="0" applyFont="1" applyFill="1" applyAlignment="1">
      <alignment horizontal="center"/>
    </xf>
    <xf numFmtId="0" fontId="18" fillId="17" borderId="0" xfId="0" applyFont="1" applyFill="1"/>
    <xf numFmtId="0" fontId="34" fillId="16" borderId="0" xfId="0" applyFont="1" applyFill="1" applyAlignment="1">
      <alignment horizontal="center"/>
    </xf>
    <xf numFmtId="0" fontId="14" fillId="0" borderId="27" xfId="0" applyFont="1" applyBorder="1"/>
    <xf numFmtId="0" fontId="18" fillId="0" borderId="8" xfId="0" applyFont="1" applyBorder="1"/>
    <xf numFmtId="0" fontId="18" fillId="17" borderId="23" xfId="0" applyFont="1" applyFill="1" applyBorder="1" applyAlignment="1">
      <alignment horizontal="center" wrapText="1"/>
    </xf>
    <xf numFmtId="0" fontId="37" fillId="17" borderId="7" xfId="0" applyFont="1" applyFill="1" applyBorder="1" applyAlignment="1">
      <alignment horizontal="right" wrapText="1"/>
    </xf>
    <xf numFmtId="0" fontId="37" fillId="17" borderId="13" xfId="0" applyFont="1" applyFill="1" applyBorder="1" applyAlignment="1">
      <alignment horizontal="center" wrapText="1"/>
    </xf>
    <xf numFmtId="0" fontId="18" fillId="17" borderId="23" xfId="0" applyFont="1" applyFill="1" applyBorder="1" applyAlignment="1">
      <alignment horizontal="left" wrapText="1"/>
    </xf>
    <xf numFmtId="0" fontId="37" fillId="17" borderId="13" xfId="0" applyFont="1" applyFill="1" applyBorder="1" applyAlignment="1">
      <alignment horizontal="right" wrapText="1"/>
    </xf>
    <xf numFmtId="164" fontId="37" fillId="17" borderId="13" xfId="1" applyFont="1" applyFill="1" applyBorder="1" applyAlignment="1">
      <alignment horizontal="right" wrapText="1"/>
    </xf>
    <xf numFmtId="0" fontId="18" fillId="17" borderId="22" xfId="0" applyFont="1" applyFill="1" applyBorder="1" applyAlignment="1">
      <alignment horizontal="left" indent="2"/>
    </xf>
    <xf numFmtId="0" fontId="18" fillId="17" borderId="14" xfId="0" applyFont="1" applyFill="1" applyBorder="1" applyAlignment="1">
      <alignment horizontal="right"/>
    </xf>
    <xf numFmtId="164" fontId="18" fillId="0" borderId="14" xfId="1" applyFont="1" applyBorder="1" applyAlignment="1">
      <alignment horizontal="right"/>
    </xf>
    <xf numFmtId="0" fontId="18" fillId="17" borderId="22" xfId="0" applyFont="1" applyFill="1" applyBorder="1" applyAlignment="1">
      <alignment horizontal="left"/>
    </xf>
    <xf numFmtId="164" fontId="18" fillId="17" borderId="14" xfId="1" applyFont="1" applyFill="1" applyBorder="1" applyAlignment="1">
      <alignment horizontal="right"/>
    </xf>
    <xf numFmtId="0" fontId="18" fillId="17" borderId="22" xfId="0" applyFont="1" applyFill="1" applyBorder="1"/>
    <xf numFmtId="0" fontId="18" fillId="17" borderId="33" xfId="0" applyFont="1" applyFill="1" applyBorder="1"/>
    <xf numFmtId="164" fontId="18" fillId="0" borderId="0" xfId="1" applyFont="1" applyAlignment="1">
      <alignment horizontal="right"/>
    </xf>
    <xf numFmtId="0" fontId="14" fillId="17" borderId="2" xfId="0" applyFont="1" applyFill="1" applyBorder="1"/>
    <xf numFmtId="0" fontId="14" fillId="17" borderId="8" xfId="0" applyFont="1" applyFill="1" applyBorder="1" applyAlignment="1">
      <alignment horizontal="right"/>
    </xf>
    <xf numFmtId="0" fontId="18" fillId="17" borderId="28" xfId="0" applyFont="1" applyFill="1" applyBorder="1"/>
    <xf numFmtId="165" fontId="18" fillId="0" borderId="1" xfId="0" applyNumberFormat="1" applyFont="1" applyBorder="1" applyAlignment="1">
      <alignment horizontal="right"/>
    </xf>
    <xf numFmtId="0" fontId="18" fillId="17" borderId="34" xfId="0" applyFont="1" applyFill="1" applyBorder="1"/>
    <xf numFmtId="0" fontId="18" fillId="17" borderId="2" xfId="0" applyFont="1" applyFill="1" applyBorder="1"/>
    <xf numFmtId="0" fontId="14" fillId="0" borderId="28" xfId="0" applyFont="1" applyBorder="1"/>
    <xf numFmtId="0" fontId="18" fillId="0" borderId="29" xfId="0" applyFont="1" applyBorder="1"/>
    <xf numFmtId="0" fontId="14" fillId="17" borderId="27" xfId="0" applyFont="1" applyFill="1" applyBorder="1" applyAlignment="1">
      <alignment wrapText="1"/>
    </xf>
    <xf numFmtId="0" fontId="14" fillId="17" borderId="8" xfId="0" applyFont="1" applyFill="1" applyBorder="1" applyAlignment="1">
      <alignment wrapText="1"/>
    </xf>
    <xf numFmtId="0" fontId="18" fillId="0" borderId="0" xfId="0" applyFont="1" applyAlignment="1">
      <alignment horizontal="right"/>
    </xf>
    <xf numFmtId="0" fontId="18" fillId="17" borderId="27" xfId="0" applyFont="1" applyFill="1" applyBorder="1"/>
    <xf numFmtId="0" fontId="37" fillId="0" borderId="0" xfId="0" applyFont="1" applyAlignment="1">
      <alignment horizontal="right"/>
    </xf>
    <xf numFmtId="0" fontId="38" fillId="0" borderId="0" xfId="0" applyFont="1" applyAlignment="1">
      <alignment horizontal="right"/>
    </xf>
    <xf numFmtId="164" fontId="15" fillId="3" borderId="37" xfId="1" applyFont="1" applyFill="1" applyBorder="1" applyAlignment="1">
      <alignment horizontal="center" wrapText="1"/>
    </xf>
    <xf numFmtId="0" fontId="0" fillId="0" borderId="8" xfId="0" applyBorder="1" applyAlignment="1">
      <alignment horizontal="center" vertical="center"/>
    </xf>
    <xf numFmtId="14" fontId="11" fillId="0" borderId="0" xfId="0" applyNumberFormat="1" applyFont="1" applyAlignment="1">
      <alignment horizontal="center"/>
    </xf>
    <xf numFmtId="0" fontId="9" fillId="2" borderId="0" xfId="0" applyFont="1" applyFill="1" applyAlignment="1">
      <alignment horizontal="center"/>
    </xf>
    <xf numFmtId="164" fontId="11" fillId="0" borderId="0" xfId="2" applyFont="1" applyAlignment="1">
      <alignment horizontal="center"/>
    </xf>
    <xf numFmtId="164" fontId="16" fillId="0" borderId="0" xfId="1" applyFont="1" applyAlignment="1">
      <alignment horizontal="right"/>
    </xf>
    <xf numFmtId="43" fontId="24" fillId="0" borderId="0" xfId="0" applyNumberFormat="1" applyFont="1" applyAlignment="1">
      <alignment horizontal="right"/>
    </xf>
    <xf numFmtId="0" fontId="37" fillId="0" borderId="31" xfId="0" applyFont="1" applyBorder="1" applyAlignment="1">
      <alignment horizontal="right"/>
    </xf>
    <xf numFmtId="0" fontId="34" fillId="18" borderId="0" xfId="0" applyFont="1" applyFill="1"/>
    <xf numFmtId="0" fontId="34" fillId="18" borderId="0" xfId="0" applyFont="1" applyFill="1" applyAlignment="1">
      <alignment horizontal="center"/>
    </xf>
    <xf numFmtId="0" fontId="14" fillId="17" borderId="23" xfId="0" applyFont="1" applyFill="1" applyBorder="1" applyAlignment="1">
      <alignment horizontal="left" wrapText="1"/>
    </xf>
    <xf numFmtId="0" fontId="14" fillId="17" borderId="22" xfId="0" applyFont="1" applyFill="1" applyBorder="1" applyAlignment="1">
      <alignment horizontal="left"/>
    </xf>
    <xf numFmtId="0" fontId="14" fillId="17" borderId="22" xfId="0" applyFont="1" applyFill="1" applyBorder="1"/>
    <xf numFmtId="0" fontId="14" fillId="17" borderId="33" xfId="0" applyFont="1" applyFill="1" applyBorder="1"/>
    <xf numFmtId="0" fontId="13" fillId="11" borderId="0" xfId="0" applyFont="1" applyFill="1"/>
    <xf numFmtId="14" fontId="9" fillId="0" borderId="5" xfId="0" applyNumberFormat="1" applyFont="1" applyBorder="1" applyAlignment="1">
      <alignment horizontal="center" vertical="center"/>
    </xf>
    <xf numFmtId="0" fontId="11" fillId="0" borderId="7" xfId="1" applyNumberFormat="1" applyFont="1" applyBorder="1" applyAlignment="1">
      <alignment horizontal="center"/>
    </xf>
    <xf numFmtId="0" fontId="11" fillId="0" borderId="7" xfId="1" applyNumberFormat="1" applyFont="1" applyBorder="1" applyAlignment="1">
      <alignment horizontal="center" wrapText="1"/>
    </xf>
    <xf numFmtId="0" fontId="10" fillId="0" borderId="1" xfId="0" applyFont="1" applyBorder="1" applyAlignment="1">
      <alignment horizontal="center"/>
    </xf>
    <xf numFmtId="165" fontId="10" fillId="0" borderId="1" xfId="1" applyNumberFormat="1" applyFont="1" applyBorder="1" applyAlignment="1">
      <alignment horizontal="center"/>
    </xf>
    <xf numFmtId="0" fontId="15" fillId="4" borderId="0" xfId="0" applyFont="1" applyFill="1" applyAlignment="1">
      <alignment horizontal="center"/>
    </xf>
    <xf numFmtId="0" fontId="41" fillId="2" borderId="0" xfId="0" applyFont="1" applyFill="1" applyAlignment="1">
      <alignment horizontal="center"/>
    </xf>
    <xf numFmtId="0" fontId="0" fillId="4" borderId="1" xfId="0" applyFill="1" applyBorder="1"/>
    <xf numFmtId="164" fontId="2" fillId="0" borderId="1" xfId="1" applyBorder="1" applyAlignment="1">
      <alignment horizontal="center"/>
    </xf>
    <xf numFmtId="0" fontId="7" fillId="0" borderId="1" xfId="0" applyFont="1" applyBorder="1" applyAlignment="1">
      <alignment horizontal="center"/>
    </xf>
    <xf numFmtId="0" fontId="9" fillId="20" borderId="1" xfId="0" applyFont="1" applyFill="1" applyBorder="1" applyAlignment="1">
      <alignment horizontal="center"/>
    </xf>
    <xf numFmtId="0" fontId="11" fillId="21" borderId="1" xfId="0" applyFont="1" applyFill="1" applyBorder="1" applyAlignment="1">
      <alignment horizontal="center"/>
    </xf>
    <xf numFmtId="14" fontId="9" fillId="21" borderId="0" xfId="0" applyNumberFormat="1" applyFont="1" applyFill="1" applyAlignment="1">
      <alignment horizontal="center"/>
    </xf>
    <xf numFmtId="0" fontId="11" fillId="21" borderId="0" xfId="0" applyFont="1" applyFill="1" applyAlignment="1">
      <alignment horizontal="left"/>
    </xf>
    <xf numFmtId="49" fontId="11" fillId="0" borderId="1" xfId="0" applyNumberFormat="1" applyFont="1" applyBorder="1" applyAlignment="1">
      <alignment horizontal="left"/>
    </xf>
    <xf numFmtId="49" fontId="0" fillId="0" borderId="0" xfId="0" applyNumberFormat="1"/>
    <xf numFmtId="0" fontId="43" fillId="0" borderId="1" xfId="0" applyFont="1" applyBorder="1" applyAlignment="1">
      <alignment horizontal="center" wrapText="1"/>
    </xf>
    <xf numFmtId="0" fontId="31" fillId="2" borderId="1" xfId="0" applyFont="1" applyFill="1" applyBorder="1" applyAlignment="1">
      <alignment horizontal="center" vertical="center"/>
    </xf>
    <xf numFmtId="0" fontId="31" fillId="0" borderId="1" xfId="0" applyFont="1" applyBorder="1" applyAlignment="1">
      <alignment horizontal="center" vertical="center"/>
    </xf>
    <xf numFmtId="0" fontId="11" fillId="20" borderId="1" xfId="0" applyFont="1" applyFill="1" applyBorder="1" applyAlignment="1">
      <alignment horizontal="center"/>
    </xf>
    <xf numFmtId="0" fontId="9" fillId="3" borderId="3" xfId="0" applyFont="1" applyFill="1" applyBorder="1" applyAlignment="1">
      <alignment horizontal="left" wrapText="1"/>
    </xf>
    <xf numFmtId="0" fontId="9" fillId="3" borderId="3" xfId="0" applyFont="1" applyFill="1" applyBorder="1" applyAlignment="1">
      <alignment horizontal="center" wrapText="1"/>
    </xf>
    <xf numFmtId="168" fontId="11" fillId="0" borderId="0" xfId="15" applyNumberFormat="1" applyFont="1" applyAlignment="1">
      <alignment horizontal="center"/>
    </xf>
    <xf numFmtId="168" fontId="18" fillId="12" borderId="1" xfId="0" applyNumberFormat="1" applyFont="1" applyFill="1" applyBorder="1" applyAlignment="1">
      <alignment horizontal="center"/>
    </xf>
    <xf numFmtId="168" fontId="11" fillId="12" borderId="1" xfId="0" applyNumberFormat="1" applyFont="1" applyFill="1" applyBorder="1" applyAlignment="1">
      <alignment horizontal="center"/>
    </xf>
    <xf numFmtId="168" fontId="9" fillId="12" borderId="1" xfId="0" applyNumberFormat="1" applyFont="1" applyFill="1" applyBorder="1" applyAlignment="1">
      <alignment horizontal="center"/>
    </xf>
    <xf numFmtId="168" fontId="30" fillId="12" borderId="1" xfId="0" applyNumberFormat="1" applyFont="1" applyFill="1" applyBorder="1" applyAlignment="1">
      <alignment horizontal="center"/>
    </xf>
    <xf numFmtId="168" fontId="10" fillId="12" borderId="1" xfId="0" applyNumberFormat="1" applyFont="1" applyFill="1" applyBorder="1" applyAlignment="1">
      <alignment horizontal="center"/>
    </xf>
    <xf numFmtId="168" fontId="0" fillId="12" borderId="0" xfId="0" applyNumberFormat="1" applyFill="1" applyAlignment="1">
      <alignment horizontal="center"/>
    </xf>
    <xf numFmtId="168" fontId="25" fillId="12" borderId="1" xfId="0" applyNumberFormat="1" applyFont="1" applyFill="1" applyBorder="1" applyAlignment="1">
      <alignment horizontal="center"/>
    </xf>
    <xf numFmtId="168" fontId="29" fillId="12" borderId="0" xfId="0" applyNumberFormat="1" applyFont="1" applyFill="1" applyAlignment="1">
      <alignment horizontal="center"/>
    </xf>
    <xf numFmtId="168" fontId="45" fillId="12" borderId="1" xfId="0" applyNumberFormat="1" applyFont="1" applyFill="1" applyBorder="1" applyAlignment="1">
      <alignment horizontal="center"/>
    </xf>
    <xf numFmtId="168" fontId="30" fillId="12" borderId="0" xfId="0" applyNumberFormat="1" applyFont="1" applyFill="1" applyAlignment="1">
      <alignment horizontal="center"/>
    </xf>
    <xf numFmtId="168" fontId="28" fillId="0" borderId="1" xfId="0" applyNumberFormat="1" applyFont="1" applyBorder="1" applyAlignment="1">
      <alignment horizontal="center"/>
    </xf>
    <xf numFmtId="0" fontId="46" fillId="2" borderId="1" xfId="0" applyFont="1" applyFill="1" applyBorder="1" applyAlignment="1">
      <alignment horizontal="center" vertical="center"/>
    </xf>
    <xf numFmtId="0" fontId="47" fillId="0" borderId="1" xfId="0" applyFont="1" applyBorder="1" applyAlignment="1">
      <alignment horizontal="center" wrapText="1"/>
    </xf>
    <xf numFmtId="0" fontId="48" fillId="0" borderId="1" xfId="0" applyFont="1" applyBorder="1" applyAlignment="1">
      <alignment horizontal="center" wrapText="1"/>
    </xf>
    <xf numFmtId="0" fontId="48" fillId="2" borderId="1" xfId="0" applyFont="1" applyFill="1" applyBorder="1" applyAlignment="1">
      <alignment horizontal="center" wrapText="1"/>
    </xf>
    <xf numFmtId="0" fontId="49" fillId="0" borderId="1" xfId="0" applyFont="1" applyBorder="1" applyAlignment="1">
      <alignment horizontal="center" wrapText="1"/>
    </xf>
    <xf numFmtId="0" fontId="11" fillId="20" borderId="0" xfId="0" applyFont="1" applyFill="1" applyAlignment="1">
      <alignment horizontal="center"/>
    </xf>
    <xf numFmtId="49" fontId="11" fillId="20" borderId="0" xfId="0" applyNumberFormat="1" applyFont="1" applyFill="1" applyAlignment="1">
      <alignment horizontal="center"/>
    </xf>
    <xf numFmtId="0" fontId="9" fillId="20" borderId="0" xfId="0" applyFont="1" applyFill="1" applyAlignment="1">
      <alignment horizontal="center"/>
    </xf>
    <xf numFmtId="49" fontId="42" fillId="20" borderId="0" xfId="0" applyNumberFormat="1" applyFont="1" applyFill="1" applyAlignment="1">
      <alignment horizontal="center"/>
    </xf>
    <xf numFmtId="0" fontId="11" fillId="12" borderId="1" xfId="0" applyFont="1" applyFill="1" applyBorder="1" applyAlignment="1">
      <alignment horizontal="left"/>
    </xf>
    <xf numFmtId="0" fontId="11" fillId="4" borderId="0" xfId="0" applyFont="1" applyFill="1" applyAlignment="1">
      <alignment horizontal="left"/>
    </xf>
    <xf numFmtId="0" fontId="9" fillId="4" borderId="0" xfId="0" applyFont="1" applyFill="1" applyAlignment="1">
      <alignment horizontal="center"/>
    </xf>
    <xf numFmtId="49" fontId="42" fillId="4" borderId="0" xfId="0" applyNumberFormat="1" applyFont="1" applyFill="1" applyAlignment="1">
      <alignment horizontal="center"/>
    </xf>
    <xf numFmtId="0" fontId="14" fillId="4" borderId="0" xfId="0" applyFont="1" applyFill="1" applyAlignment="1">
      <alignment horizontal="center" vertical="center" wrapText="1"/>
    </xf>
    <xf numFmtId="0" fontId="50" fillId="0" borderId="1" xfId="0" applyFont="1" applyBorder="1" applyAlignment="1">
      <alignment horizontal="center"/>
    </xf>
    <xf numFmtId="0" fontId="51" fillId="0" borderId="1" xfId="0" applyFont="1" applyBorder="1" applyAlignment="1">
      <alignment horizontal="center"/>
    </xf>
    <xf numFmtId="0" fontId="11" fillId="22" borderId="1" xfId="0" applyFont="1" applyFill="1" applyBorder="1" applyAlignment="1">
      <alignment horizontal="center"/>
    </xf>
    <xf numFmtId="0" fontId="9" fillId="4" borderId="1" xfId="0" applyFont="1" applyFill="1" applyBorder="1" applyAlignment="1">
      <alignment horizontal="center"/>
    </xf>
    <xf numFmtId="49" fontId="14" fillId="0" borderId="0" xfId="0" applyNumberFormat="1" applyFont="1" applyAlignment="1">
      <alignment horizontal="center"/>
    </xf>
    <xf numFmtId="0" fontId="52" fillId="12" borderId="0" xfId="0" applyFont="1" applyFill="1" applyAlignment="1">
      <alignment horizontal="center"/>
    </xf>
    <xf numFmtId="0" fontId="11" fillId="12" borderId="0" xfId="0" applyFont="1" applyFill="1" applyAlignment="1">
      <alignment horizontal="left"/>
    </xf>
    <xf numFmtId="0" fontId="11" fillId="12" borderId="0" xfId="0" applyFont="1" applyFill="1" applyAlignment="1">
      <alignment horizontal="center"/>
    </xf>
    <xf numFmtId="49" fontId="11" fillId="12" borderId="0" xfId="0" applyNumberFormat="1" applyFont="1" applyFill="1" applyAlignment="1">
      <alignment horizontal="center"/>
    </xf>
    <xf numFmtId="0" fontId="9" fillId="12" borderId="0" xfId="0" applyFont="1" applyFill="1" applyAlignment="1">
      <alignment horizontal="center"/>
    </xf>
    <xf numFmtId="49" fontId="42" fillId="12" borderId="0" xfId="0" applyNumberFormat="1" applyFont="1" applyFill="1" applyAlignment="1">
      <alignment horizontal="center"/>
    </xf>
    <xf numFmtId="0" fontId="13" fillId="12" borderId="0" xfId="0" applyFont="1" applyFill="1" applyAlignment="1">
      <alignment horizontal="center"/>
    </xf>
    <xf numFmtId="49" fontId="0" fillId="12" borderId="0" xfId="0" applyNumberFormat="1" applyFill="1"/>
    <xf numFmtId="0" fontId="0" fillId="12" borderId="0" xfId="0" applyFill="1"/>
    <xf numFmtId="0" fontId="53" fillId="0" borderId="0" xfId="0" applyFont="1" applyAlignment="1">
      <alignment horizontal="center"/>
    </xf>
    <xf numFmtId="49" fontId="20" fillId="4" borderId="1" xfId="0" applyNumberFormat="1" applyFont="1" applyFill="1" applyBorder="1" applyAlignment="1">
      <alignment horizontal="center"/>
    </xf>
    <xf numFmtId="43" fontId="34" fillId="18" borderId="0" xfId="0" applyNumberFormat="1" applyFont="1" applyFill="1"/>
    <xf numFmtId="0" fontId="11" fillId="0" borderId="1" xfId="0" applyFont="1" applyBorder="1" applyAlignment="1">
      <alignment horizontal="left"/>
    </xf>
    <xf numFmtId="49" fontId="9" fillId="0" borderId="0" xfId="0" applyNumberFormat="1" applyFont="1" applyAlignment="1">
      <alignment horizontal="center"/>
    </xf>
    <xf numFmtId="0" fontId="13" fillId="0" borderId="0" xfId="0" applyFont="1" applyAlignment="1">
      <alignment horizontal="left"/>
    </xf>
    <xf numFmtId="49" fontId="11" fillId="4" borderId="0" xfId="0" applyNumberFormat="1" applyFont="1" applyFill="1" applyAlignment="1">
      <alignment horizontal="center"/>
    </xf>
    <xf numFmtId="167" fontId="9" fillId="0" borderId="0" xfId="2" applyNumberFormat="1" applyFont="1" applyAlignment="1">
      <alignment horizontal="center"/>
    </xf>
    <xf numFmtId="49" fontId="42" fillId="0" borderId="0" xfId="0" applyNumberFormat="1" applyFont="1" applyAlignment="1">
      <alignment horizontal="center"/>
    </xf>
    <xf numFmtId="49" fontId="9" fillId="4" borderId="0" xfId="0" applyNumberFormat="1" applyFont="1" applyFill="1" applyAlignment="1">
      <alignment horizontal="center"/>
    </xf>
    <xf numFmtId="14" fontId="11" fillId="0" borderId="0" xfId="0" applyNumberFormat="1" applyFont="1" applyAlignment="1">
      <alignment horizontal="left"/>
    </xf>
    <xf numFmtId="49" fontId="11" fillId="0" borderId="0" xfId="0" quotePrefix="1" applyNumberFormat="1" applyFont="1" applyAlignment="1">
      <alignment horizontal="center"/>
    </xf>
    <xf numFmtId="49" fontId="42" fillId="0" borderId="0" xfId="0" quotePrefix="1" applyNumberFormat="1" applyFont="1" applyAlignment="1">
      <alignment horizontal="center"/>
    </xf>
    <xf numFmtId="14" fontId="9" fillId="4" borderId="0" xfId="0" applyNumberFormat="1" applyFont="1" applyFill="1" applyAlignment="1">
      <alignment horizontal="center"/>
    </xf>
    <xf numFmtId="0" fontId="9" fillId="0" borderId="0" xfId="0" quotePrefix="1" applyFont="1" applyAlignment="1">
      <alignment horizontal="center"/>
    </xf>
    <xf numFmtId="0" fontId="11" fillId="2" borderId="7" xfId="0" applyFont="1" applyFill="1" applyBorder="1" applyAlignment="1">
      <alignment horizontal="center"/>
    </xf>
    <xf numFmtId="15" fontId="34" fillId="0" borderId="1" xfId="14" applyNumberFormat="1" applyFont="1" applyBorder="1" applyAlignment="1">
      <alignment vertical="center" wrapText="1"/>
    </xf>
    <xf numFmtId="49" fontId="11" fillId="0" borderId="1" xfId="0" applyNumberFormat="1" applyFont="1" applyBorder="1" applyAlignment="1">
      <alignment horizontal="center"/>
    </xf>
    <xf numFmtId="14" fontId="11" fillId="0" borderId="1" xfId="0" applyNumberFormat="1" applyFont="1" applyBorder="1" applyAlignment="1">
      <alignment horizontal="center"/>
    </xf>
    <xf numFmtId="164" fontId="11" fillId="0" borderId="1" xfId="1" applyFont="1" applyFill="1" applyBorder="1" applyAlignment="1">
      <alignment horizontal="center"/>
    </xf>
    <xf numFmtId="0" fontId="11" fillId="22" borderId="1" xfId="0" applyFont="1" applyFill="1" applyBorder="1" applyAlignment="1">
      <alignment horizontal="left"/>
    </xf>
    <xf numFmtId="49" fontId="11" fillId="22" borderId="1" xfId="0" applyNumberFormat="1" applyFont="1" applyFill="1" applyBorder="1" applyAlignment="1">
      <alignment horizontal="center"/>
    </xf>
    <xf numFmtId="0" fontId="0" fillId="0" borderId="1" xfId="0" applyBorder="1" applyAlignment="1">
      <alignment horizontal="center"/>
    </xf>
    <xf numFmtId="49" fontId="20" fillId="0" borderId="1" xfId="0" applyNumberFormat="1" applyFont="1" applyBorder="1" applyAlignment="1">
      <alignment horizontal="center"/>
    </xf>
    <xf numFmtId="49" fontId="20" fillId="0" borderId="1" xfId="0" applyNumberFormat="1" applyFont="1" applyBorder="1"/>
    <xf numFmtId="0" fontId="20" fillId="0" borderId="1" xfId="0" applyFont="1" applyBorder="1" applyAlignment="1">
      <alignment horizontal="left"/>
    </xf>
    <xf numFmtId="164" fontId="16" fillId="4" borderId="0" xfId="1" applyFont="1" applyFill="1" applyAlignment="1">
      <alignment horizontal="right"/>
    </xf>
    <xf numFmtId="49" fontId="11" fillId="0" borderId="0" xfId="0" applyNumberFormat="1" applyFont="1" applyAlignment="1">
      <alignment horizontal="center"/>
    </xf>
    <xf numFmtId="0" fontId="16" fillId="0" borderId="0" xfId="0" applyFont="1" applyAlignment="1">
      <alignment horizontal="center"/>
    </xf>
    <xf numFmtId="164" fontId="9" fillId="0" borderId="1" xfId="1" applyFont="1" applyFill="1" applyBorder="1"/>
    <xf numFmtId="164" fontId="9" fillId="0" borderId="13" xfId="1" applyFont="1" applyFill="1" applyBorder="1"/>
    <xf numFmtId="164" fontId="9" fillId="0" borderId="16" xfId="1" applyFont="1" applyFill="1" applyBorder="1"/>
    <xf numFmtId="0" fontId="48" fillId="0" borderId="1" xfId="0" applyFont="1" applyBorder="1" applyAlignment="1">
      <alignment wrapText="1"/>
    </xf>
    <xf numFmtId="164" fontId="38" fillId="0" borderId="1" xfId="1" applyFont="1" applyBorder="1" applyAlignment="1">
      <alignment horizontal="right"/>
    </xf>
    <xf numFmtId="0" fontId="9" fillId="5" borderId="15" xfId="0" applyFont="1" applyFill="1" applyBorder="1" applyAlignment="1">
      <alignment horizontal="center"/>
    </xf>
    <xf numFmtId="0" fontId="9" fillId="5" borderId="18" xfId="0" applyFont="1" applyFill="1" applyBorder="1" applyAlignment="1">
      <alignment horizontal="center"/>
    </xf>
    <xf numFmtId="0" fontId="14" fillId="2" borderId="1" xfId="0" applyFont="1" applyFill="1" applyBorder="1" applyAlignment="1">
      <alignment horizontal="center"/>
    </xf>
    <xf numFmtId="14" fontId="9" fillId="4" borderId="1" xfId="0" applyNumberFormat="1" applyFont="1" applyFill="1" applyBorder="1" applyAlignment="1">
      <alignment horizontal="left"/>
    </xf>
    <xf numFmtId="0" fontId="9" fillId="4" borderId="14" xfId="0" applyFont="1" applyFill="1" applyBorder="1" applyAlignment="1">
      <alignment horizontal="center"/>
    </xf>
    <xf numFmtId="49" fontId="9" fillId="4" borderId="1" xfId="0" applyNumberFormat="1" applyFont="1" applyFill="1" applyBorder="1" applyAlignment="1">
      <alignment horizontal="center"/>
    </xf>
    <xf numFmtId="164" fontId="9" fillId="4" borderId="1" xfId="1" applyFont="1" applyFill="1" applyBorder="1" applyAlignment="1">
      <alignment horizontal="center"/>
    </xf>
    <xf numFmtId="0" fontId="27" fillId="0" borderId="0" xfId="0" applyFont="1" applyAlignment="1">
      <alignment horizontal="center"/>
    </xf>
    <xf numFmtId="0" fontId="57" fillId="0" borderId="0" xfId="0" applyFont="1" applyAlignment="1">
      <alignment horizontal="center"/>
    </xf>
    <xf numFmtId="164" fontId="15" fillId="3" borderId="3" xfId="1" applyFont="1" applyFill="1" applyBorder="1" applyAlignment="1">
      <alignment horizontal="center" wrapText="1"/>
    </xf>
    <xf numFmtId="0" fontId="9" fillId="0" borderId="1" xfId="0" applyFont="1" applyBorder="1" applyAlignment="1">
      <alignment horizontal="center"/>
    </xf>
    <xf numFmtId="164" fontId="9" fillId="0" borderId="1" xfId="1" applyFont="1" applyBorder="1" applyAlignment="1">
      <alignment horizontal="center"/>
    </xf>
    <xf numFmtId="0" fontId="11" fillId="0" borderId="0" xfId="0" applyFont="1" applyAlignment="1">
      <alignment horizontal="left"/>
    </xf>
    <xf numFmtId="164" fontId="18" fillId="0" borderId="1" xfId="1" applyFont="1" applyBorder="1" applyAlignment="1">
      <alignment horizontal="right"/>
    </xf>
    <xf numFmtId="15" fontId="34" fillId="0" borderId="0" xfId="14" applyNumberFormat="1" applyFont="1" applyAlignment="1">
      <alignment vertical="center" wrapText="1"/>
    </xf>
    <xf numFmtId="168" fontId="9" fillId="0" borderId="0" xfId="2" applyNumberFormat="1" applyFont="1" applyAlignment="1">
      <alignment horizontal="center"/>
    </xf>
    <xf numFmtId="14" fontId="9" fillId="0" borderId="0" xfId="0" applyNumberFormat="1" applyFont="1" applyAlignment="1">
      <alignment horizontal="center"/>
    </xf>
    <xf numFmtId="14" fontId="0" fillId="0" borderId="0" xfId="0" applyNumberFormat="1" applyAlignment="1">
      <alignment horizontal="center"/>
    </xf>
    <xf numFmtId="0" fontId="20" fillId="0" borderId="1" xfId="0" applyFont="1" applyBorder="1" applyAlignment="1">
      <alignment horizontal="center"/>
    </xf>
    <xf numFmtId="0" fontId="9" fillId="0" borderId="0" xfId="0" applyFont="1" applyAlignment="1">
      <alignment horizontal="center"/>
    </xf>
    <xf numFmtId="164" fontId="15" fillId="3" borderId="3" xfId="2" applyFont="1" applyFill="1" applyBorder="1" applyAlignment="1">
      <alignment horizontal="center" wrapText="1"/>
    </xf>
    <xf numFmtId="168" fontId="15" fillId="3" borderId="3" xfId="2" applyNumberFormat="1" applyFont="1" applyFill="1" applyBorder="1" applyAlignment="1">
      <alignment horizontal="center" wrapText="1"/>
    </xf>
    <xf numFmtId="49" fontId="15" fillId="3" borderId="3" xfId="2" applyNumberFormat="1" applyFont="1" applyFill="1" applyBorder="1" applyAlignment="1">
      <alignment horizontal="center" wrapText="1"/>
    </xf>
    <xf numFmtId="0" fontId="3" fillId="0" borderId="7" xfId="11" applyBorder="1" applyAlignment="1" applyProtection="1">
      <alignment horizontal="center"/>
    </xf>
    <xf numFmtId="164" fontId="11" fillId="0" borderId="7" xfId="2" applyFont="1" applyBorder="1" applyAlignment="1">
      <alignment horizontal="center"/>
    </xf>
    <xf numFmtId="168" fontId="9" fillId="12" borderId="7" xfId="2" applyNumberFormat="1" applyFont="1" applyFill="1" applyBorder="1" applyAlignment="1">
      <alignment horizontal="center"/>
    </xf>
    <xf numFmtId="0" fontId="3" fillId="0" borderId="1" xfId="11" applyBorder="1" applyAlignment="1" applyProtection="1">
      <alignment horizontal="center"/>
    </xf>
    <xf numFmtId="164" fontId="11" fillId="0" borderId="1" xfId="2" applyFont="1" applyBorder="1" applyAlignment="1">
      <alignment horizontal="center"/>
    </xf>
    <xf numFmtId="168" fontId="9" fillId="12" borderId="1" xfId="2" applyNumberFormat="1" applyFont="1" applyFill="1" applyBorder="1" applyAlignment="1">
      <alignment horizontal="center"/>
    </xf>
    <xf numFmtId="164" fontId="9" fillId="0" borderId="1" xfId="2" applyFont="1" applyBorder="1" applyAlignment="1">
      <alignment horizontal="center"/>
    </xf>
    <xf numFmtId="49" fontId="9" fillId="12" borderId="1" xfId="2" applyNumberFormat="1" applyFont="1" applyFill="1" applyBorder="1" applyAlignment="1">
      <alignment horizontal="center"/>
    </xf>
    <xf numFmtId="0" fontId="3" fillId="2" borderId="14" xfId="11" applyFill="1" applyBorder="1" applyAlignment="1" applyProtection="1">
      <alignment horizontal="center"/>
    </xf>
    <xf numFmtId="164" fontId="13" fillId="0" borderId="1" xfId="2" applyFont="1" applyBorder="1" applyAlignment="1">
      <alignment horizontal="center"/>
    </xf>
    <xf numFmtId="168" fontId="23" fillId="12" borderId="1" xfId="2" applyNumberFormat="1" applyFont="1" applyFill="1" applyBorder="1" applyAlignment="1">
      <alignment horizontal="center"/>
    </xf>
    <xf numFmtId="0" fontId="37" fillId="2" borderId="14" xfId="11" applyFont="1" applyFill="1" applyBorder="1" applyAlignment="1" applyProtection="1">
      <alignment horizontal="center"/>
    </xf>
    <xf numFmtId="164" fontId="23" fillId="0" borderId="1" xfId="2" applyFont="1" applyBorder="1" applyAlignment="1">
      <alignment horizontal="center"/>
    </xf>
    <xf numFmtId="0" fontId="3" fillId="2" borderId="1" xfId="11" applyFill="1" applyBorder="1" applyAlignment="1" applyProtection="1">
      <alignment horizontal="center"/>
    </xf>
    <xf numFmtId="164" fontId="13" fillId="2" borderId="1" xfId="2" applyFont="1" applyFill="1" applyBorder="1" applyAlignment="1">
      <alignment horizontal="center"/>
    </xf>
    <xf numFmtId="164" fontId="9" fillId="2" borderId="1" xfId="2" applyFont="1" applyFill="1" applyBorder="1" applyAlignment="1">
      <alignment horizontal="center"/>
    </xf>
    <xf numFmtId="0" fontId="3" fillId="4" borderId="1" xfId="11" applyFill="1" applyBorder="1" applyAlignment="1" applyProtection="1">
      <alignment horizontal="center"/>
    </xf>
    <xf numFmtId="164" fontId="58" fillId="0" borderId="1" xfId="2" applyFont="1" applyBorder="1" applyAlignment="1">
      <alignment horizontal="center"/>
    </xf>
    <xf numFmtId="164" fontId="11" fillId="2" borderId="1" xfId="2" applyFont="1" applyFill="1" applyBorder="1" applyAlignment="1">
      <alignment horizontal="center"/>
    </xf>
    <xf numFmtId="0" fontId="40" fillId="2" borderId="14" xfId="11" applyFont="1" applyFill="1" applyBorder="1" applyAlignment="1" applyProtection="1">
      <alignment horizontal="center"/>
    </xf>
    <xf numFmtId="0" fontId="16" fillId="2" borderId="14" xfId="11" applyFont="1" applyFill="1" applyBorder="1" applyAlignment="1" applyProtection="1">
      <alignment horizontal="center"/>
    </xf>
    <xf numFmtId="4" fontId="11" fillId="0" borderId="1" xfId="2" applyNumberFormat="1" applyFont="1" applyBorder="1" applyAlignment="1">
      <alignment horizontal="center"/>
    </xf>
    <xf numFmtId="49" fontId="7" fillId="2" borderId="1" xfId="0" applyNumberFormat="1" applyFont="1" applyFill="1" applyBorder="1" applyAlignment="1">
      <alignment horizontal="center" vertical="center"/>
    </xf>
    <xf numFmtId="49" fontId="11" fillId="0" borderId="1" xfId="2" applyNumberFormat="1" applyFont="1" applyBorder="1" applyAlignment="1">
      <alignment horizontal="center"/>
    </xf>
    <xf numFmtId="14" fontId="3" fillId="0" borderId="1" xfId="11" applyNumberFormat="1" applyBorder="1" applyAlignment="1" applyProtection="1">
      <alignment horizontal="center"/>
    </xf>
    <xf numFmtId="164" fontId="11" fillId="2" borderId="7" xfId="2" applyFont="1" applyFill="1" applyBorder="1" applyAlignment="1">
      <alignment horizontal="left"/>
    </xf>
    <xf numFmtId="164" fontId="11" fillId="2" borderId="7" xfId="2" applyFont="1" applyFill="1" applyBorder="1" applyAlignment="1">
      <alignment horizontal="center"/>
    </xf>
    <xf numFmtId="168" fontId="9" fillId="0" borderId="1" xfId="2" applyNumberFormat="1" applyFont="1" applyBorder="1" applyAlignment="1">
      <alignment horizontal="center"/>
    </xf>
    <xf numFmtId="17" fontId="1" fillId="11" borderId="42" xfId="11" applyNumberFormat="1" applyFont="1" applyFill="1" applyBorder="1" applyAlignment="1" applyProtection="1"/>
    <xf numFmtId="17" fontId="1" fillId="11" borderId="0" xfId="11" applyNumberFormat="1" applyFont="1" applyFill="1" applyAlignment="1" applyProtection="1"/>
    <xf numFmtId="17" fontId="1" fillId="11" borderId="0" xfId="11" applyNumberFormat="1" applyFont="1" applyFill="1" applyAlignment="1" applyProtection="1">
      <alignment horizontal="center"/>
    </xf>
    <xf numFmtId="0" fontId="3" fillId="0" borderId="0" xfId="11" applyAlignment="1" applyProtection="1">
      <alignment horizontal="center"/>
    </xf>
    <xf numFmtId="168" fontId="9" fillId="4" borderId="0" xfId="2" applyNumberFormat="1" applyFont="1" applyFill="1" applyAlignment="1">
      <alignment horizontal="center"/>
    </xf>
    <xf numFmtId="49" fontId="9" fillId="0" borderId="0" xfId="2" applyNumberFormat="1" applyFont="1" applyAlignment="1">
      <alignment horizontal="center"/>
    </xf>
    <xf numFmtId="168" fontId="42" fillId="0" borderId="0" xfId="2" applyNumberFormat="1" applyFont="1" applyAlignment="1">
      <alignment horizontal="center"/>
    </xf>
    <xf numFmtId="168" fontId="11" fillId="0" borderId="0" xfId="2" applyNumberFormat="1" applyFont="1" applyAlignment="1">
      <alignment horizontal="center"/>
    </xf>
    <xf numFmtId="49" fontId="9" fillId="4" borderId="0" xfId="2" applyNumberFormat="1" applyFont="1" applyFill="1" applyAlignment="1">
      <alignment horizontal="center"/>
    </xf>
    <xf numFmtId="14" fontId="9" fillId="0" borderId="0" xfId="2" applyNumberFormat="1" applyFont="1" applyAlignment="1">
      <alignment horizontal="center"/>
    </xf>
    <xf numFmtId="49" fontId="9" fillId="0" borderId="0" xfId="2" quotePrefix="1" applyNumberFormat="1" applyFont="1" applyAlignment="1">
      <alignment horizontal="center"/>
    </xf>
    <xf numFmtId="0" fontId="46" fillId="0" borderId="1" xfId="0" applyFont="1" applyBorder="1" applyAlignment="1">
      <alignment horizontal="center" vertical="center"/>
    </xf>
    <xf numFmtId="0" fontId="48" fillId="0" borderId="0" xfId="0" applyFont="1" applyAlignment="1">
      <alignment horizontal="center" wrapText="1"/>
    </xf>
    <xf numFmtId="0" fontId="20" fillId="0" borderId="7" xfId="0" applyFont="1" applyBorder="1" applyAlignment="1">
      <alignment horizontal="center"/>
    </xf>
    <xf numFmtId="164" fontId="55" fillId="0" borderId="1" xfId="1" applyFont="1" applyFill="1" applyBorder="1"/>
    <xf numFmtId="0" fontId="3" fillId="0" borderId="0" xfId="8" applyAlignment="1" applyProtection="1">
      <alignment horizontal="center"/>
    </xf>
    <xf numFmtId="49" fontId="11" fillId="23" borderId="0" xfId="0" applyNumberFormat="1" applyFont="1" applyFill="1" applyAlignment="1">
      <alignment horizontal="center"/>
    </xf>
    <xf numFmtId="164" fontId="9" fillId="0" borderId="7" xfId="1" applyFont="1" applyFill="1" applyBorder="1"/>
    <xf numFmtId="164" fontId="15" fillId="3" borderId="43" xfId="1" applyFont="1" applyFill="1" applyBorder="1" applyAlignment="1">
      <alignment horizontal="center" wrapText="1"/>
    </xf>
    <xf numFmtId="164" fontId="15" fillId="3" borderId="12" xfId="1" applyFont="1" applyFill="1" applyBorder="1" applyAlignment="1">
      <alignment horizontal="center" wrapText="1"/>
    </xf>
    <xf numFmtId="14" fontId="9" fillId="0" borderId="0" xfId="0" applyNumberFormat="1" applyFont="1" applyAlignment="1">
      <alignment horizontal="center" vertical="center"/>
    </xf>
    <xf numFmtId="164" fontId="9" fillId="0" borderId="0" xfId="0" applyNumberFormat="1" applyFont="1"/>
    <xf numFmtId="14" fontId="9" fillId="0" borderId="0" xfId="0" applyNumberFormat="1" applyFont="1"/>
    <xf numFmtId="164" fontId="9" fillId="0" borderId="0" xfId="1" applyFont="1" applyBorder="1"/>
    <xf numFmtId="0" fontId="11" fillId="0" borderId="22" xfId="0" applyFont="1" applyBorder="1" applyAlignment="1">
      <alignment horizontal="center"/>
    </xf>
    <xf numFmtId="164" fontId="15" fillId="3" borderId="18" xfId="1" applyFont="1" applyFill="1" applyBorder="1" applyAlignment="1">
      <alignment horizontal="center" wrapText="1"/>
    </xf>
    <xf numFmtId="164" fontId="14" fillId="0" borderId="0" xfId="1" applyFont="1" applyAlignment="1">
      <alignment horizontal="center"/>
    </xf>
    <xf numFmtId="164" fontId="18" fillId="0" borderId="8" xfId="1" applyFont="1" applyBorder="1"/>
    <xf numFmtId="164" fontId="18" fillId="17" borderId="0" xfId="1" applyFont="1" applyFill="1" applyAlignment="1">
      <alignment horizontal="right"/>
    </xf>
    <xf numFmtId="164" fontId="37" fillId="0" borderId="0" xfId="1" applyFont="1" applyAlignment="1">
      <alignment horizontal="right"/>
    </xf>
    <xf numFmtId="164" fontId="34" fillId="0" borderId="0" xfId="1" applyFont="1"/>
    <xf numFmtId="164" fontId="34" fillId="16" borderId="0" xfId="1" applyFont="1" applyFill="1"/>
    <xf numFmtId="164" fontId="37" fillId="17" borderId="20" xfId="1" applyFont="1" applyFill="1" applyBorder="1" applyAlignment="1">
      <alignment horizontal="right"/>
    </xf>
    <xf numFmtId="164" fontId="18" fillId="17" borderId="1" xfId="1" applyFont="1" applyFill="1" applyBorder="1" applyAlignment="1">
      <alignment horizontal="right"/>
    </xf>
    <xf numFmtId="164" fontId="38" fillId="17" borderId="1" xfId="1" applyFont="1" applyFill="1" applyBorder="1" applyAlignment="1">
      <alignment horizontal="right"/>
    </xf>
    <xf numFmtId="164" fontId="14" fillId="0" borderId="0" xfId="1" applyFont="1" applyAlignment="1"/>
    <xf numFmtId="164" fontId="9" fillId="0" borderId="1" xfId="1" applyFont="1" applyFill="1" applyBorder="1" applyAlignment="1">
      <alignment horizontal="center"/>
    </xf>
    <xf numFmtId="0" fontId="11" fillId="24" borderId="1" xfId="0" applyFont="1" applyFill="1" applyBorder="1" applyAlignment="1">
      <alignment horizontal="left"/>
    </xf>
    <xf numFmtId="0" fontId="11" fillId="24" borderId="1" xfId="0" applyFont="1" applyFill="1" applyBorder="1" applyAlignment="1">
      <alignment horizontal="center"/>
    </xf>
    <xf numFmtId="49" fontId="11" fillId="24" borderId="1" xfId="0" applyNumberFormat="1" applyFont="1" applyFill="1" applyBorder="1" applyAlignment="1">
      <alignment horizontal="center"/>
    </xf>
    <xf numFmtId="0" fontId="9" fillId="24" borderId="1" xfId="0" applyFont="1" applyFill="1" applyBorder="1" applyAlignment="1">
      <alignment horizontal="center"/>
    </xf>
    <xf numFmtId="49" fontId="9" fillId="24" borderId="1" xfId="0" applyNumberFormat="1" applyFont="1" applyFill="1" applyBorder="1" applyAlignment="1">
      <alignment horizontal="center"/>
    </xf>
    <xf numFmtId="0" fontId="11" fillId="20" borderId="1" xfId="0" applyFont="1" applyFill="1" applyBorder="1" applyAlignment="1">
      <alignment horizontal="left"/>
    </xf>
    <xf numFmtId="49" fontId="11" fillId="20" borderId="1" xfId="0" applyNumberFormat="1" applyFont="1" applyFill="1" applyBorder="1" applyAlignment="1">
      <alignment horizontal="center"/>
    </xf>
    <xf numFmtId="49" fontId="11" fillId="20" borderId="1" xfId="0" quotePrefix="1" applyNumberFormat="1" applyFont="1" applyFill="1" applyBorder="1" applyAlignment="1">
      <alignment horizontal="center"/>
    </xf>
    <xf numFmtId="0" fontId="11" fillId="25" borderId="1" xfId="0" applyFont="1" applyFill="1" applyBorder="1" applyAlignment="1">
      <alignment horizontal="left"/>
    </xf>
    <xf numFmtId="0" fontId="11" fillId="25" borderId="1" xfId="0" applyFont="1" applyFill="1" applyBorder="1" applyAlignment="1">
      <alignment horizontal="center"/>
    </xf>
    <xf numFmtId="49" fontId="11" fillId="25" borderId="1" xfId="0" quotePrefix="1" applyNumberFormat="1" applyFont="1" applyFill="1" applyBorder="1" applyAlignment="1">
      <alignment horizontal="center"/>
    </xf>
    <xf numFmtId="49" fontId="11" fillId="25" borderId="1" xfId="0" applyNumberFormat="1" applyFont="1" applyFill="1" applyBorder="1" applyAlignment="1">
      <alignment horizontal="center"/>
    </xf>
    <xf numFmtId="164" fontId="18" fillId="0" borderId="19" xfId="1" applyFont="1" applyBorder="1"/>
    <xf numFmtId="164" fontId="38" fillId="17" borderId="24" xfId="1" applyFont="1" applyFill="1" applyBorder="1" applyAlignment="1">
      <alignment horizontal="right" wrapText="1"/>
    </xf>
    <xf numFmtId="164" fontId="38" fillId="17" borderId="32" xfId="1" applyFont="1" applyFill="1" applyBorder="1" applyAlignment="1">
      <alignment horizontal="right"/>
    </xf>
    <xf numFmtId="164" fontId="60" fillId="17" borderId="6" xfId="1" applyFont="1" applyFill="1" applyBorder="1" applyAlignment="1">
      <alignment horizontal="right"/>
    </xf>
    <xf numFmtId="164" fontId="38" fillId="17" borderId="36" xfId="1" applyFont="1" applyFill="1" applyBorder="1" applyAlignment="1">
      <alignment horizontal="right"/>
    </xf>
    <xf numFmtId="164" fontId="38" fillId="0" borderId="0" xfId="1" applyFont="1" applyAlignment="1">
      <alignment horizontal="right"/>
    </xf>
    <xf numFmtId="0" fontId="13" fillId="0" borderId="7" xfId="0" applyFont="1" applyBorder="1" applyAlignment="1">
      <alignment horizontal="center"/>
    </xf>
    <xf numFmtId="164" fontId="9" fillId="0" borderId="21" xfId="1" applyFont="1" applyFill="1" applyBorder="1"/>
    <xf numFmtId="165" fontId="18" fillId="17" borderId="0" xfId="1" applyNumberFormat="1" applyFont="1" applyFill="1" applyAlignment="1">
      <alignment horizontal="center"/>
    </xf>
    <xf numFmtId="0" fontId="58" fillId="0" borderId="0" xfId="0" applyFont="1" applyAlignment="1">
      <alignment horizontal="center"/>
    </xf>
    <xf numFmtId="49" fontId="58" fillId="0" borderId="0" xfId="2" applyNumberFormat="1" applyFont="1" applyAlignment="1">
      <alignment horizontal="center"/>
    </xf>
    <xf numFmtId="49" fontId="9" fillId="2" borderId="0" xfId="2" applyNumberFormat="1" applyFont="1" applyFill="1" applyAlignment="1">
      <alignment horizontal="center"/>
    </xf>
    <xf numFmtId="0" fontId="23" fillId="0" borderId="0" xfId="0" applyFont="1" applyAlignment="1">
      <alignment horizontal="center"/>
    </xf>
    <xf numFmtId="49" fontId="13" fillId="0" borderId="0" xfId="0" applyNumberFormat="1" applyFont="1" applyAlignment="1">
      <alignment horizontal="center"/>
    </xf>
    <xf numFmtId="168" fontId="13" fillId="0" borderId="0" xfId="2" applyNumberFormat="1" applyFont="1" applyFill="1" applyAlignment="1">
      <alignment horizontal="center"/>
    </xf>
    <xf numFmtId="49" fontId="23" fillId="0" borderId="0" xfId="2" applyNumberFormat="1" applyFont="1" applyFill="1" applyAlignment="1">
      <alignment horizontal="center"/>
    </xf>
    <xf numFmtId="0" fontId="61" fillId="0" borderId="0" xfId="8" applyFont="1" applyFill="1" applyAlignment="1" applyProtection="1">
      <alignment horizontal="center"/>
    </xf>
    <xf numFmtId="0" fontId="9" fillId="22" borderId="0" xfId="0" applyFont="1" applyFill="1" applyAlignment="1">
      <alignment horizontal="center"/>
    </xf>
    <xf numFmtId="0" fontId="0" fillId="0" borderId="4" xfId="0" applyBorder="1"/>
    <xf numFmtId="15" fontId="9" fillId="0" borderId="0" xfId="0" applyNumberFormat="1" applyFont="1" applyAlignment="1">
      <alignment horizontal="center"/>
    </xf>
    <xf numFmtId="0" fontId="9" fillId="23" borderId="0" xfId="0" applyFont="1" applyFill="1" applyAlignment="1">
      <alignment horizontal="center"/>
    </xf>
    <xf numFmtId="49" fontId="11" fillId="4" borderId="0" xfId="0" quotePrefix="1" applyNumberFormat="1" applyFont="1" applyFill="1" applyAlignment="1">
      <alignment horizontal="center"/>
    </xf>
    <xf numFmtId="14" fontId="11" fillId="4" borderId="0" xfId="0" applyNumberFormat="1" applyFont="1" applyFill="1" applyAlignment="1">
      <alignment horizontal="left"/>
    </xf>
    <xf numFmtId="0" fontId="9" fillId="4" borderId="0" xfId="0" quotePrefix="1" applyFont="1" applyFill="1" applyAlignment="1">
      <alignment horizontal="center"/>
    </xf>
    <xf numFmtId="0" fontId="11" fillId="22" borderId="0" xfId="0" applyFont="1" applyFill="1" applyAlignment="1">
      <alignment horizontal="left"/>
    </xf>
    <xf numFmtId="0" fontId="11" fillId="22" borderId="0" xfId="0" applyFont="1" applyFill="1" applyAlignment="1">
      <alignment horizontal="center"/>
    </xf>
    <xf numFmtId="49" fontId="11" fillId="22" borderId="0" xfId="0" applyNumberFormat="1" applyFont="1" applyFill="1" applyAlignment="1">
      <alignment horizontal="center"/>
    </xf>
    <xf numFmtId="0" fontId="13" fillId="23" borderId="0" xfId="0" applyFont="1" applyFill="1" applyAlignment="1">
      <alignment horizontal="left"/>
    </xf>
    <xf numFmtId="0" fontId="13" fillId="23" borderId="0" xfId="0" applyFont="1" applyFill="1" applyAlignment="1">
      <alignment horizontal="center"/>
    </xf>
    <xf numFmtId="49" fontId="13" fillId="23" borderId="0" xfId="0" applyNumberFormat="1" applyFont="1" applyFill="1" applyAlignment="1">
      <alignment horizontal="center"/>
    </xf>
    <xf numFmtId="0" fontId="23" fillId="23" borderId="0" xfId="0" applyFont="1" applyFill="1" applyAlignment="1">
      <alignment horizontal="center"/>
    </xf>
    <xf numFmtId="0" fontId="11" fillId="23" borderId="0" xfId="0" applyFont="1" applyFill="1" applyAlignment="1">
      <alignment horizontal="left"/>
    </xf>
    <xf numFmtId="0" fontId="11" fillId="23" borderId="0" xfId="0" applyFont="1" applyFill="1" applyAlignment="1">
      <alignment horizontal="center"/>
    </xf>
    <xf numFmtId="49" fontId="11" fillId="23" borderId="0" xfId="0" quotePrefix="1" applyNumberFormat="1" applyFont="1" applyFill="1" applyAlignment="1">
      <alignment horizontal="center"/>
    </xf>
    <xf numFmtId="0" fontId="11" fillId="23" borderId="1" xfId="0" applyFont="1" applyFill="1" applyBorder="1" applyAlignment="1">
      <alignment horizontal="center"/>
    </xf>
    <xf numFmtId="49" fontId="42" fillId="22" borderId="0" xfId="0" applyNumberFormat="1" applyFont="1" applyFill="1" applyAlignment="1">
      <alignment horizontal="center"/>
    </xf>
    <xf numFmtId="0" fontId="40" fillId="0" borderId="1" xfId="0" applyFont="1" applyBorder="1" applyAlignment="1">
      <alignment horizontal="center"/>
    </xf>
    <xf numFmtId="0" fontId="9" fillId="22" borderId="1" xfId="0" applyFont="1" applyFill="1" applyBorder="1" applyAlignment="1">
      <alignment horizontal="center"/>
    </xf>
    <xf numFmtId="165" fontId="34" fillId="16" borderId="0" xfId="1" applyNumberFormat="1" applyFont="1" applyFill="1"/>
    <xf numFmtId="0" fontId="37" fillId="17" borderId="8" xfId="0" applyFont="1" applyFill="1" applyBorder="1" applyAlignment="1">
      <alignment horizontal="right"/>
    </xf>
    <xf numFmtId="164" fontId="37" fillId="17" borderId="8" xfId="1" applyFont="1" applyFill="1" applyBorder="1" applyAlignment="1">
      <alignment horizontal="right"/>
    </xf>
    <xf numFmtId="0" fontId="18" fillId="19" borderId="0" xfId="0" applyFont="1" applyFill="1" applyAlignment="1">
      <alignment horizontal="center"/>
    </xf>
    <xf numFmtId="15" fontId="9" fillId="4" borderId="0" xfId="0" applyNumberFormat="1" applyFont="1" applyFill="1" applyAlignment="1">
      <alignment horizontal="center"/>
    </xf>
    <xf numFmtId="0" fontId="3" fillId="4" borderId="0" xfId="8" applyFill="1" applyAlignment="1" applyProtection="1">
      <alignment horizontal="center"/>
    </xf>
    <xf numFmtId="168" fontId="11" fillId="4" borderId="0" xfId="2" applyNumberFormat="1" applyFont="1" applyFill="1" applyAlignment="1">
      <alignment horizontal="center"/>
    </xf>
    <xf numFmtId="0" fontId="11" fillId="26" borderId="0" xfId="0" applyFont="1" applyFill="1" applyAlignment="1">
      <alignment horizontal="left"/>
    </xf>
    <xf numFmtId="0" fontId="11" fillId="26" borderId="0" xfId="0" applyFont="1" applyFill="1" applyAlignment="1">
      <alignment horizontal="center"/>
    </xf>
    <xf numFmtId="49" fontId="11" fillId="26" borderId="0" xfId="0" applyNumberFormat="1" applyFont="1" applyFill="1" applyAlignment="1">
      <alignment horizontal="center"/>
    </xf>
    <xf numFmtId="0" fontId="9" fillId="26" borderId="0" xfId="0" applyFont="1" applyFill="1" applyAlignment="1">
      <alignment horizontal="center"/>
    </xf>
    <xf numFmtId="14" fontId="9" fillId="4" borderId="1" xfId="0" applyNumberFormat="1" applyFont="1" applyFill="1" applyBorder="1" applyAlignment="1">
      <alignment horizontal="center"/>
    </xf>
    <xf numFmtId="49" fontId="11" fillId="4" borderId="1" xfId="0" applyNumberFormat="1" applyFont="1" applyFill="1" applyBorder="1" applyAlignment="1">
      <alignment horizontal="center"/>
    </xf>
    <xf numFmtId="164" fontId="11" fillId="4" borderId="1" xfId="2" applyFont="1" applyFill="1" applyBorder="1" applyAlignment="1">
      <alignment horizontal="center"/>
    </xf>
    <xf numFmtId="168" fontId="9" fillId="4" borderId="1" xfId="2" applyNumberFormat="1" applyFont="1" applyFill="1" applyBorder="1" applyAlignment="1">
      <alignment horizontal="center"/>
    </xf>
    <xf numFmtId="49" fontId="9" fillId="4" borderId="1" xfId="2" applyNumberFormat="1" applyFont="1" applyFill="1" applyBorder="1" applyAlignment="1">
      <alignment horizontal="center"/>
    </xf>
    <xf numFmtId="0" fontId="0" fillId="0" borderId="1" xfId="0" applyBorder="1" applyAlignment="1">
      <alignment wrapText="1"/>
    </xf>
    <xf numFmtId="0" fontId="11" fillId="2" borderId="0" xfId="0" applyFont="1" applyFill="1" applyAlignment="1">
      <alignment horizontal="left"/>
    </xf>
    <xf numFmtId="15" fontId="3" fillId="0" borderId="0" xfId="8" applyNumberFormat="1" applyAlignment="1" applyProtection="1">
      <alignment horizontal="center"/>
    </xf>
    <xf numFmtId="0" fontId="15" fillId="0" borderId="0" xfId="8" applyFont="1" applyFill="1" applyAlignment="1" applyProtection="1">
      <alignment horizontal="center"/>
    </xf>
    <xf numFmtId="0" fontId="15" fillId="0" borderId="0" xfId="0" applyFont="1"/>
    <xf numFmtId="0" fontId="11" fillId="0" borderId="1" xfId="1" applyNumberFormat="1" applyFont="1" applyFill="1" applyBorder="1" applyAlignment="1">
      <alignment horizontal="center"/>
    </xf>
    <xf numFmtId="0" fontId="9" fillId="27" borderId="0" xfId="0" applyFont="1" applyFill="1" applyAlignment="1">
      <alignment horizontal="center"/>
    </xf>
    <xf numFmtId="0" fontId="11" fillId="27" borderId="0" xfId="0" applyFont="1" applyFill="1" applyAlignment="1">
      <alignment horizontal="left"/>
    </xf>
    <xf numFmtId="0" fontId="11" fillId="27" borderId="0" xfId="0" applyFont="1" applyFill="1" applyAlignment="1">
      <alignment horizontal="center"/>
    </xf>
    <xf numFmtId="49" fontId="11" fillId="27" borderId="0" xfId="0" applyNumberFormat="1" applyFont="1" applyFill="1" applyAlignment="1">
      <alignment horizontal="center"/>
    </xf>
    <xf numFmtId="0" fontId="3" fillId="27" borderId="0" xfId="8" applyFill="1" applyAlignment="1" applyProtection="1">
      <alignment horizontal="center"/>
    </xf>
    <xf numFmtId="0" fontId="9" fillId="21" borderId="0" xfId="0" applyFont="1" applyFill="1" applyAlignment="1">
      <alignment horizontal="center"/>
    </xf>
    <xf numFmtId="0" fontId="11" fillId="23" borderId="1" xfId="0" applyFont="1" applyFill="1" applyBorder="1" applyAlignment="1">
      <alignment horizontal="left"/>
    </xf>
    <xf numFmtId="49" fontId="11" fillId="23" borderId="1" xfId="0" applyNumberFormat="1" applyFont="1" applyFill="1" applyBorder="1" applyAlignment="1">
      <alignment horizontal="center"/>
    </xf>
    <xf numFmtId="0" fontId="9" fillId="23" borderId="1" xfId="0" applyFont="1" applyFill="1" applyBorder="1" applyAlignment="1">
      <alignment horizontal="center"/>
    </xf>
    <xf numFmtId="0" fontId="66" fillId="0" borderId="0" xfId="0" applyFont="1" applyAlignment="1">
      <alignment horizontal="left"/>
    </xf>
    <xf numFmtId="0" fontId="67" fillId="0" borderId="0" xfId="8" applyFont="1" applyAlignment="1" applyProtection="1">
      <alignment horizontal="center"/>
    </xf>
    <xf numFmtId="164" fontId="37" fillId="0" borderId="35" xfId="1" applyFont="1" applyBorder="1" applyAlignment="1">
      <alignment horizontal="right"/>
    </xf>
    <xf numFmtId="164" fontId="9" fillId="4" borderId="0" xfId="1" applyFont="1" applyFill="1" applyAlignment="1">
      <alignment wrapText="1"/>
    </xf>
    <xf numFmtId="164" fontId="11" fillId="0" borderId="0" xfId="1" applyFont="1" applyFill="1"/>
    <xf numFmtId="0" fontId="11" fillId="0" borderId="1" xfId="0" applyFont="1" applyBorder="1" applyAlignment="1">
      <alignment horizontal="center" wrapText="1"/>
    </xf>
    <xf numFmtId="0" fontId="11" fillId="0" borderId="1" xfId="0" applyFont="1" applyBorder="1" applyAlignment="1">
      <alignment horizontal="center" vertical="center"/>
    </xf>
    <xf numFmtId="164" fontId="9" fillId="0" borderId="1" xfId="1" applyFont="1" applyFill="1" applyBorder="1" applyAlignment="1">
      <alignment horizontal="right"/>
    </xf>
    <xf numFmtId="0" fontId="9" fillId="0" borderId="14" xfId="0" applyFont="1" applyBorder="1" applyAlignment="1">
      <alignment horizontal="center"/>
    </xf>
    <xf numFmtId="0" fontId="45" fillId="0" borderId="1" xfId="0" applyFont="1" applyBorder="1" applyAlignment="1">
      <alignment horizontal="center"/>
    </xf>
    <xf numFmtId="0" fontId="55" fillId="0" borderId="1" xfId="0" applyFont="1" applyBorder="1" applyAlignment="1">
      <alignment horizontal="center"/>
    </xf>
    <xf numFmtId="0" fontId="56" fillId="0" borderId="1" xfId="13" applyFont="1" applyBorder="1" applyAlignment="1">
      <alignment horizontal="center"/>
    </xf>
    <xf numFmtId="164" fontId="9" fillId="4" borderId="1" xfId="1" applyFont="1" applyFill="1" applyBorder="1"/>
    <xf numFmtId="164" fontId="15" fillId="3" borderId="41" xfId="1" applyFont="1" applyFill="1" applyBorder="1" applyAlignment="1">
      <alignment horizontal="center" wrapText="1"/>
    </xf>
    <xf numFmtId="15" fontId="11" fillId="0" borderId="0" xfId="0" applyNumberFormat="1" applyFont="1" applyAlignment="1">
      <alignment horizontal="center"/>
    </xf>
    <xf numFmtId="0" fontId="3" fillId="0" borderId="0" xfId="8" applyFill="1" applyAlignment="1" applyProtection="1">
      <alignment horizontal="center"/>
    </xf>
    <xf numFmtId="168" fontId="11" fillId="0" borderId="0" xfId="2" applyNumberFormat="1" applyFont="1" applyFill="1" applyAlignment="1">
      <alignment horizontal="center"/>
    </xf>
    <xf numFmtId="49" fontId="9" fillId="0" borderId="0" xfId="2" applyNumberFormat="1" applyFont="1" applyFill="1" applyAlignment="1">
      <alignment horizontal="center"/>
    </xf>
    <xf numFmtId="0" fontId="11" fillId="0" borderId="14" xfId="0" applyFont="1" applyBorder="1" applyAlignment="1">
      <alignment horizontal="center"/>
    </xf>
    <xf numFmtId="0" fontId="3" fillId="0" borderId="0" xfId="8" applyFill="1" applyBorder="1" applyAlignment="1" applyProtection="1">
      <alignment horizontal="center"/>
    </xf>
    <xf numFmtId="168" fontId="11" fillId="0" borderId="0" xfId="2" applyNumberFormat="1" applyFont="1" applyFill="1" applyBorder="1" applyAlignment="1">
      <alignment horizontal="center"/>
    </xf>
    <xf numFmtId="49" fontId="9" fillId="0" borderId="0" xfId="2" applyNumberFormat="1" applyFont="1" applyFill="1" applyBorder="1" applyAlignment="1">
      <alignment horizontal="center"/>
    </xf>
    <xf numFmtId="0" fontId="20" fillId="0" borderId="1" xfId="159" applyFont="1" applyBorder="1" applyAlignment="1">
      <alignment horizontal="center"/>
    </xf>
    <xf numFmtId="0" fontId="0" fillId="0" borderId="1" xfId="0" quotePrefix="1" applyBorder="1"/>
    <xf numFmtId="0" fontId="30" fillId="0" borderId="1" xfId="0" applyFont="1" applyBorder="1" applyAlignment="1">
      <alignment horizontal="center"/>
    </xf>
    <xf numFmtId="0" fontId="11" fillId="0" borderId="21" xfId="0" applyFont="1" applyBorder="1" applyAlignment="1">
      <alignment horizontal="center"/>
    </xf>
    <xf numFmtId="164" fontId="59" fillId="0" borderId="0" xfId="1" applyFont="1" applyAlignment="1">
      <alignment horizontal="center"/>
    </xf>
    <xf numFmtId="0" fontId="33" fillId="3" borderId="27" xfId="0" applyFont="1" applyFill="1" applyBorder="1" applyAlignment="1">
      <alignment horizontal="center" vertical="center"/>
    </xf>
    <xf numFmtId="0" fontId="0" fillId="0" borderId="8" xfId="0" applyBorder="1" applyAlignment="1">
      <alignment vertical="center"/>
    </xf>
    <xf numFmtId="0" fontId="11" fillId="23" borderId="0" xfId="0" applyFont="1" applyFill="1" applyAlignment="1">
      <alignment horizontal="center" wrapText="1"/>
    </xf>
    <xf numFmtId="0" fontId="0" fillId="22" borderId="1" xfId="0" applyFill="1" applyBorder="1"/>
    <xf numFmtId="0" fontId="11" fillId="23" borderId="0" xfId="0" applyFont="1" applyFill="1"/>
    <xf numFmtId="164" fontId="9" fillId="0" borderId="14" xfId="1" applyFont="1" applyFill="1" applyBorder="1"/>
    <xf numFmtId="164" fontId="9" fillId="0" borderId="14" xfId="1" applyFont="1" applyBorder="1"/>
    <xf numFmtId="0" fontId="9" fillId="5" borderId="5" xfId="0" applyFont="1" applyFill="1" applyBorder="1" applyAlignment="1">
      <alignment horizontal="center"/>
    </xf>
    <xf numFmtId="0" fontId="9" fillId="0" borderId="21" xfId="0" applyFont="1" applyBorder="1" applyAlignment="1">
      <alignment horizontal="center"/>
    </xf>
    <xf numFmtId="0" fontId="10" fillId="0" borderId="21" xfId="0" applyFont="1" applyBorder="1" applyAlignment="1">
      <alignment horizontal="center"/>
    </xf>
    <xf numFmtId="0" fontId="0" fillId="0" borderId="12" xfId="0" applyBorder="1" applyAlignment="1">
      <alignment vertical="center"/>
    </xf>
    <xf numFmtId="164" fontId="9" fillId="0" borderId="54" xfId="1" applyFont="1" applyFill="1" applyBorder="1"/>
    <xf numFmtId="164" fontId="9" fillId="0" borderId="54" xfId="1" applyFont="1" applyBorder="1"/>
    <xf numFmtId="164" fontId="9" fillId="0" borderId="55" xfId="1" applyFont="1" applyBorder="1"/>
    <xf numFmtId="164" fontId="9" fillId="7" borderId="55" xfId="1" applyFont="1" applyFill="1" applyBorder="1"/>
    <xf numFmtId="164" fontId="9" fillId="0" borderId="39" xfId="1" applyFont="1" applyFill="1" applyBorder="1"/>
    <xf numFmtId="164" fontId="9" fillId="0" borderId="21" xfId="1" applyFont="1" applyBorder="1"/>
    <xf numFmtId="0" fontId="15" fillId="3" borderId="37" xfId="0" applyFont="1" applyFill="1" applyBorder="1" applyAlignment="1">
      <alignment horizontal="center" wrapText="1"/>
    </xf>
    <xf numFmtId="0" fontId="11" fillId="0" borderId="13" xfId="0" applyFont="1" applyBorder="1" applyAlignment="1">
      <alignment horizontal="center"/>
    </xf>
    <xf numFmtId="14" fontId="0" fillId="0" borderId="1" xfId="0" applyNumberFormat="1" applyBorder="1" applyAlignment="1">
      <alignment wrapText="1"/>
    </xf>
    <xf numFmtId="11" fontId="0" fillId="0" borderId="1" xfId="0" applyNumberFormat="1" applyBorder="1" applyAlignment="1">
      <alignment wrapText="1"/>
    </xf>
    <xf numFmtId="0" fontId="12" fillId="26" borderId="1" xfId="0" applyFont="1" applyFill="1" applyBorder="1" applyAlignment="1">
      <alignment horizontal="center" wrapText="1"/>
    </xf>
    <xf numFmtId="0" fontId="0" fillId="26" borderId="44" xfId="0" applyFill="1" applyBorder="1" applyAlignment="1">
      <alignment vertical="center"/>
    </xf>
    <xf numFmtId="0" fontId="0" fillId="26" borderId="45" xfId="0" applyFill="1" applyBorder="1" applyAlignment="1">
      <alignment vertical="center"/>
    </xf>
    <xf numFmtId="0" fontId="15" fillId="26" borderId="47" xfId="0" applyFont="1" applyFill="1" applyBorder="1" applyAlignment="1">
      <alignment horizontal="center" wrapText="1"/>
    </xf>
    <xf numFmtId="0" fontId="15" fillId="26" borderId="26" xfId="0" applyFont="1" applyFill="1" applyBorder="1" applyAlignment="1">
      <alignment horizontal="center" wrapText="1"/>
    </xf>
    <xf numFmtId="164" fontId="15" fillId="26" borderId="26" xfId="1" applyFont="1" applyFill="1" applyBorder="1" applyAlignment="1">
      <alignment horizontal="center" wrapText="1"/>
    </xf>
    <xf numFmtId="0" fontId="11" fillId="26" borderId="45" xfId="0" applyFont="1" applyFill="1" applyBorder="1" applyAlignment="1">
      <alignment horizontal="center"/>
    </xf>
    <xf numFmtId="0" fontId="11" fillId="26" borderId="46" xfId="0" applyFont="1" applyFill="1" applyBorder="1" applyAlignment="1">
      <alignment horizontal="center"/>
    </xf>
    <xf numFmtId="164" fontId="14" fillId="0" borderId="0" xfId="1" applyFont="1" applyFill="1" applyAlignment="1">
      <alignment horizontal="center"/>
    </xf>
    <xf numFmtId="0" fontId="19" fillId="0" borderId="1" xfId="0" applyFont="1" applyBorder="1" applyAlignment="1">
      <alignment horizontal="center"/>
    </xf>
    <xf numFmtId="0" fontId="25" fillId="0" borderId="1" xfId="0" applyFont="1" applyBorder="1" applyAlignment="1">
      <alignment horizontal="center"/>
    </xf>
    <xf numFmtId="0" fontId="19" fillId="0" borderId="1" xfId="56" applyFont="1" applyBorder="1" applyAlignment="1">
      <alignment horizontal="center"/>
    </xf>
    <xf numFmtId="0" fontId="0" fillId="0" borderId="1" xfId="56" applyFont="1" applyBorder="1" applyAlignment="1">
      <alignment horizontal="center"/>
    </xf>
    <xf numFmtId="0" fontId="11" fillId="0" borderId="7" xfId="1" applyNumberFormat="1" applyFont="1" applyFill="1" applyBorder="1" applyAlignment="1">
      <alignment horizontal="center"/>
    </xf>
    <xf numFmtId="0" fontId="36" fillId="0" borderId="0" xfId="0" applyFont="1"/>
    <xf numFmtId="0" fontId="35" fillId="0" borderId="22" xfId="0" applyFont="1" applyBorder="1" applyAlignment="1">
      <alignment horizontal="left" indent="2"/>
    </xf>
    <xf numFmtId="14" fontId="0" fillId="0" borderId="1" xfId="0" applyNumberFormat="1" applyBorder="1"/>
    <xf numFmtId="0" fontId="3" fillId="0" borderId="1" xfId="8" applyFill="1" applyBorder="1" applyAlignment="1" applyProtection="1">
      <alignment wrapText="1"/>
    </xf>
    <xf numFmtId="0" fontId="9" fillId="5" borderId="37" xfId="0" applyFont="1" applyFill="1" applyBorder="1" applyAlignment="1">
      <alignment horizontal="center"/>
    </xf>
    <xf numFmtId="0" fontId="10" fillId="0" borderId="14" xfId="0" applyFont="1" applyBorder="1" applyAlignment="1">
      <alignment horizontal="center"/>
    </xf>
    <xf numFmtId="0" fontId="9" fillId="0" borderId="4" xfId="0" applyFont="1" applyBorder="1" applyAlignment="1">
      <alignment horizontal="center"/>
    </xf>
    <xf numFmtId="0" fontId="15" fillId="5" borderId="12" xfId="0" applyFont="1" applyFill="1" applyBorder="1" applyAlignment="1">
      <alignment horizontal="center" wrapText="1"/>
    </xf>
    <xf numFmtId="0" fontId="0" fillId="0" borderId="1" xfId="0" applyBorder="1" applyAlignment="1">
      <alignment horizontal="right"/>
    </xf>
    <xf numFmtId="14" fontId="0" fillId="0" borderId="0" xfId="0" applyNumberFormat="1"/>
    <xf numFmtId="15" fontId="77" fillId="0" borderId="1" xfId="0" applyNumberFormat="1" applyFont="1" applyBorder="1" applyAlignment="1" applyProtection="1">
      <alignment vertical="top" wrapText="1" readingOrder="1"/>
      <protection locked="0"/>
    </xf>
    <xf numFmtId="164" fontId="18" fillId="0" borderId="0" xfId="1" applyFont="1" applyFill="1" applyBorder="1" applyAlignment="1">
      <alignment horizontal="center"/>
    </xf>
    <xf numFmtId="164" fontId="34" fillId="0" borderId="0" xfId="1" applyFont="1" applyFill="1" applyBorder="1" applyAlignment="1">
      <alignment horizontal="center"/>
    </xf>
    <xf numFmtId="0" fontId="34" fillId="0" borderId="0" xfId="0" applyFont="1" applyAlignment="1">
      <alignment horizontal="center"/>
    </xf>
    <xf numFmtId="164" fontId="14" fillId="0" borderId="0" xfId="1" applyFont="1" applyFill="1" applyBorder="1" applyAlignment="1">
      <alignment horizontal="center"/>
    </xf>
    <xf numFmtId="0" fontId="39" fillId="0" borderId="0" xfId="0" applyFont="1" applyAlignment="1">
      <alignment horizontal="center"/>
    </xf>
    <xf numFmtId="165" fontId="18" fillId="0" borderId="0" xfId="1" applyNumberFormat="1" applyFont="1" applyFill="1" applyBorder="1" applyAlignment="1">
      <alignment horizontal="center"/>
    </xf>
    <xf numFmtId="165" fontId="18" fillId="0" borderId="0" xfId="1" applyNumberFormat="1" applyFont="1" applyFill="1" applyBorder="1" applyAlignment="1">
      <alignment horizontal="center" vertical="center"/>
    </xf>
    <xf numFmtId="165" fontId="14" fillId="0" borderId="0" xfId="1" applyNumberFormat="1" applyFont="1" applyFill="1" applyBorder="1" applyAlignment="1">
      <alignment horizontal="center"/>
    </xf>
    <xf numFmtId="165" fontId="18" fillId="0" borderId="29" xfId="1" applyNumberFormat="1" applyFont="1" applyBorder="1"/>
    <xf numFmtId="0" fontId="18" fillId="0" borderId="29" xfId="0" applyFont="1" applyBorder="1" applyAlignment="1">
      <alignment horizontal="center"/>
    </xf>
    <xf numFmtId="0" fontId="18" fillId="0" borderId="56" xfId="0" applyFont="1" applyBorder="1" applyAlignment="1">
      <alignment horizontal="center"/>
    </xf>
    <xf numFmtId="165" fontId="14" fillId="17" borderId="19" xfId="1" applyNumberFormat="1" applyFont="1" applyFill="1" applyBorder="1" applyAlignment="1">
      <alignment wrapText="1"/>
    </xf>
    <xf numFmtId="165" fontId="37" fillId="17" borderId="13" xfId="1" applyNumberFormat="1" applyFont="1" applyFill="1" applyBorder="1" applyAlignment="1">
      <alignment horizontal="right" wrapText="1"/>
    </xf>
    <xf numFmtId="165" fontId="18" fillId="0" borderId="14" xfId="1" applyNumberFormat="1" applyFont="1" applyBorder="1" applyAlignment="1">
      <alignment horizontal="right"/>
    </xf>
    <xf numFmtId="0" fontId="18" fillId="0" borderId="14" xfId="0" applyFont="1" applyBorder="1" applyAlignment="1">
      <alignment horizontal="right"/>
    </xf>
    <xf numFmtId="165" fontId="18" fillId="28" borderId="32" xfId="0" applyNumberFormat="1" applyFont="1" applyFill="1" applyBorder="1" applyAlignment="1">
      <alignment horizontal="center"/>
    </xf>
    <xf numFmtId="165" fontId="18" fillId="17" borderId="14" xfId="1" applyNumberFormat="1" applyFont="1" applyFill="1" applyBorder="1" applyAlignment="1">
      <alignment horizontal="right"/>
    </xf>
    <xf numFmtId="0" fontId="18" fillId="28" borderId="32" xfId="0" applyFont="1" applyFill="1" applyBorder="1" applyAlignment="1">
      <alignment horizontal="center"/>
    </xf>
    <xf numFmtId="165" fontId="18" fillId="0" borderId="4" xfId="1" applyNumberFormat="1" applyFont="1" applyBorder="1" applyAlignment="1">
      <alignment horizontal="right"/>
    </xf>
    <xf numFmtId="0" fontId="18" fillId="0" borderId="4" xfId="0" applyFont="1" applyBorder="1" applyAlignment="1">
      <alignment horizontal="right"/>
    </xf>
    <xf numFmtId="165" fontId="14" fillId="17" borderId="8" xfId="1" applyNumberFormat="1" applyFont="1" applyFill="1" applyBorder="1" applyAlignment="1">
      <alignment horizontal="right"/>
    </xf>
    <xf numFmtId="0" fontId="18" fillId="17" borderId="23" xfId="0" applyFont="1" applyFill="1" applyBorder="1"/>
    <xf numFmtId="165" fontId="18" fillId="0" borderId="7" xfId="1" applyNumberFormat="1" applyFont="1" applyBorder="1" applyAlignment="1">
      <alignment horizontal="right"/>
    </xf>
    <xf numFmtId="165" fontId="18" fillId="0" borderId="7" xfId="0" applyNumberFormat="1" applyFont="1" applyBorder="1" applyAlignment="1">
      <alignment horizontal="right"/>
    </xf>
    <xf numFmtId="165" fontId="38" fillId="0" borderId="1" xfId="1" applyNumberFormat="1" applyFont="1" applyBorder="1" applyAlignment="1">
      <alignment horizontal="right"/>
    </xf>
    <xf numFmtId="0" fontId="38" fillId="0" borderId="1" xfId="0" applyFont="1" applyBorder="1" applyAlignment="1">
      <alignment horizontal="right"/>
    </xf>
    <xf numFmtId="165" fontId="38" fillId="17" borderId="1" xfId="0" applyNumberFormat="1" applyFont="1" applyFill="1" applyBorder="1" applyAlignment="1">
      <alignment horizontal="right"/>
    </xf>
    <xf numFmtId="0" fontId="0" fillId="0" borderId="0" xfId="0" applyAlignment="1">
      <alignment wrapText="1"/>
    </xf>
    <xf numFmtId="14" fontId="0" fillId="0" borderId="0" xfId="0" applyNumberFormat="1" applyAlignment="1">
      <alignment wrapText="1"/>
    </xf>
    <xf numFmtId="165" fontId="18" fillId="0" borderId="1" xfId="1" applyNumberFormat="1" applyFont="1" applyBorder="1" applyAlignment="1"/>
    <xf numFmtId="0" fontId="18" fillId="0" borderId="50" xfId="0" applyFont="1" applyBorder="1"/>
    <xf numFmtId="0" fontId="34" fillId="0" borderId="52" xfId="0" applyFont="1" applyBorder="1" applyAlignment="1">
      <alignment horizontal="center"/>
    </xf>
    <xf numFmtId="0" fontId="0" fillId="0" borderId="25" xfId="0" applyBorder="1"/>
    <xf numFmtId="0" fontId="0" fillId="0" borderId="51" xfId="0" applyBorder="1"/>
    <xf numFmtId="0" fontId="20" fillId="0" borderId="0" xfId="0" applyFont="1"/>
    <xf numFmtId="0" fontId="62" fillId="0" borderId="0" xfId="0" applyFont="1"/>
    <xf numFmtId="0" fontId="63" fillId="0" borderId="1" xfId="0" applyFont="1" applyBorder="1" applyAlignment="1">
      <alignment horizontal="center"/>
    </xf>
    <xf numFmtId="0" fontId="79" fillId="0" borderId="1" xfId="0" applyFont="1" applyBorder="1" applyAlignment="1">
      <alignment wrapText="1"/>
    </xf>
    <xf numFmtId="0" fontId="52" fillId="0" borderId="1" xfId="0" applyFont="1" applyBorder="1" applyAlignment="1">
      <alignment wrapText="1"/>
    </xf>
    <xf numFmtId="0" fontId="52" fillId="0" borderId="1" xfId="0" applyFont="1" applyBorder="1"/>
    <xf numFmtId="49" fontId="52" fillId="0" borderId="1" xfId="0" applyNumberFormat="1" applyFont="1" applyBorder="1"/>
    <xf numFmtId="0" fontId="21" fillId="0" borderId="1" xfId="0" applyFont="1" applyBorder="1" applyAlignment="1">
      <alignment horizontal="left"/>
    </xf>
    <xf numFmtId="0" fontId="21" fillId="0" borderId="1" xfId="0" applyFont="1" applyBorder="1" applyAlignment="1">
      <alignment horizontal="center"/>
    </xf>
    <xf numFmtId="49" fontId="21" fillId="0" borderId="1" xfId="0" applyNumberFormat="1" applyFont="1" applyBorder="1" applyAlignment="1">
      <alignment horizontal="center"/>
    </xf>
    <xf numFmtId="0" fontId="22" fillId="0" borderId="1" xfId="0" applyFont="1" applyBorder="1" applyAlignment="1">
      <alignment horizontal="center"/>
    </xf>
    <xf numFmtId="0" fontId="52" fillId="0" borderId="1" xfId="0" quotePrefix="1" applyFont="1" applyBorder="1"/>
    <xf numFmtId="0" fontId="79" fillId="0" borderId="1" xfId="0" applyFont="1" applyBorder="1"/>
    <xf numFmtId="0" fontId="22" fillId="0" borderId="14" xfId="0" applyFont="1" applyBorder="1" applyAlignment="1">
      <alignment wrapText="1"/>
    </xf>
    <xf numFmtId="0" fontId="22" fillId="0" borderId="21" xfId="0" applyFont="1" applyBorder="1" applyAlignment="1">
      <alignment wrapText="1"/>
    </xf>
    <xf numFmtId="0" fontId="63" fillId="0" borderId="1" xfId="0" applyFont="1" applyBorder="1" applyAlignment="1">
      <alignment horizontal="center" wrapText="1"/>
    </xf>
    <xf numFmtId="0" fontId="65" fillId="0" borderId="21" xfId="0" applyFont="1" applyBorder="1"/>
    <xf numFmtId="164" fontId="9" fillId="0" borderId="50" xfId="1" applyFont="1" applyFill="1" applyBorder="1"/>
    <xf numFmtId="0" fontId="14" fillId="0" borderId="2" xfId="0" applyFont="1" applyBorder="1" applyAlignment="1">
      <alignment horizontal="center" wrapText="1"/>
    </xf>
    <xf numFmtId="0" fontId="14" fillId="0" borderId="17" xfId="0" applyFont="1" applyBorder="1" applyAlignment="1">
      <alignment horizontal="center" wrapText="1"/>
    </xf>
    <xf numFmtId="15" fontId="80" fillId="0" borderId="1" xfId="0" applyNumberFormat="1" applyFont="1" applyBorder="1" applyAlignment="1" applyProtection="1">
      <alignment vertical="top" wrapText="1" readingOrder="1"/>
      <protection locked="0"/>
    </xf>
    <xf numFmtId="15" fontId="39" fillId="0" borderId="1" xfId="14" applyNumberFormat="1" applyFont="1" applyBorder="1" applyAlignment="1">
      <alignment vertical="center" wrapText="1"/>
    </xf>
    <xf numFmtId="15" fontId="39" fillId="3" borderId="1" xfId="14" applyNumberFormat="1" applyFont="1" applyFill="1" applyBorder="1" applyAlignment="1">
      <alignment vertical="center" wrapText="1"/>
    </xf>
    <xf numFmtId="164" fontId="9" fillId="5" borderId="15" xfId="1" applyFont="1" applyFill="1" applyBorder="1" applyAlignment="1">
      <alignment horizontal="center"/>
    </xf>
    <xf numFmtId="0" fontId="0" fillId="0" borderId="1" xfId="0" applyBorder="1" applyAlignment="1">
      <alignment horizontal="left"/>
    </xf>
    <xf numFmtId="0" fontId="0" fillId="0" borderId="7" xfId="0" applyBorder="1" applyAlignment="1">
      <alignment horizontal="center"/>
    </xf>
    <xf numFmtId="164" fontId="11" fillId="0" borderId="21" xfId="1" applyFont="1" applyFill="1" applyBorder="1"/>
    <xf numFmtId="164" fontId="11" fillId="0" borderId="1" xfId="1" applyFont="1" applyFill="1" applyBorder="1"/>
    <xf numFmtId="164" fontId="11" fillId="0" borderId="14" xfId="1" applyFont="1" applyFill="1" applyBorder="1"/>
    <xf numFmtId="164" fontId="9" fillId="0" borderId="1" xfId="1" applyFont="1" applyFill="1" applyBorder="1" applyAlignment="1"/>
    <xf numFmtId="0" fontId="9" fillId="0" borderId="1" xfId="0" applyFont="1" applyBorder="1"/>
    <xf numFmtId="0" fontId="38" fillId="17" borderId="22" xfId="0" applyFont="1" applyFill="1" applyBorder="1" applyAlignment="1">
      <alignment horizontal="left"/>
    </xf>
    <xf numFmtId="0" fontId="38" fillId="17" borderId="23" xfId="0" applyFont="1" applyFill="1" applyBorder="1" applyAlignment="1">
      <alignment horizontal="left" wrapText="1"/>
    </xf>
    <xf numFmtId="0" fontId="60" fillId="17" borderId="2" xfId="0" applyFont="1" applyFill="1" applyBorder="1"/>
    <xf numFmtId="164" fontId="11" fillId="0" borderId="14" xfId="1" applyFont="1" applyFill="1" applyBorder="1" applyAlignment="1">
      <alignment horizontal="center"/>
    </xf>
    <xf numFmtId="164" fontId="11" fillId="0" borderId="54" xfId="1" applyFont="1" applyFill="1" applyBorder="1" applyAlignment="1">
      <alignment horizontal="center"/>
    </xf>
    <xf numFmtId="0" fontId="0" fillId="0" borderId="27" xfId="0" applyBorder="1" applyAlignment="1">
      <alignment vertical="center"/>
    </xf>
    <xf numFmtId="164" fontId="11" fillId="0" borderId="50" xfId="1" applyFont="1" applyFill="1" applyBorder="1" applyAlignment="1">
      <alignment horizontal="center"/>
    </xf>
    <xf numFmtId="164" fontId="9" fillId="2" borderId="34" xfId="1" applyFont="1" applyFill="1" applyBorder="1"/>
    <xf numFmtId="164" fontId="9" fillId="0" borderId="50" xfId="1" applyFont="1" applyBorder="1"/>
    <xf numFmtId="164" fontId="9" fillId="0" borderId="34" xfId="1" applyFont="1" applyFill="1" applyBorder="1"/>
    <xf numFmtId="0" fontId="11" fillId="0" borderId="34" xfId="0" applyFont="1" applyBorder="1"/>
    <xf numFmtId="164" fontId="9" fillId="2" borderId="34" xfId="1" applyFont="1" applyFill="1" applyBorder="1" applyAlignment="1">
      <alignment horizontal="left"/>
    </xf>
    <xf numFmtId="0" fontId="11" fillId="0" borderId="55" xfId="0" applyFont="1" applyBorder="1"/>
    <xf numFmtId="0" fontId="0" fillId="23" borderId="0" xfId="0" applyFill="1"/>
    <xf numFmtId="169" fontId="85" fillId="0" borderId="1" xfId="22" applyNumberFormat="1" applyFont="1" applyBorder="1" applyAlignment="1" applyProtection="1">
      <alignment vertical="top" wrapText="1"/>
      <protection locked="0"/>
    </xf>
    <xf numFmtId="0" fontId="8" fillId="0" borderId="0" xfId="0" applyFont="1"/>
    <xf numFmtId="43" fontId="45" fillId="0" borderId="0" xfId="29" applyFont="1"/>
    <xf numFmtId="43" fontId="87" fillId="0" borderId="0" xfId="29" applyFont="1"/>
    <xf numFmtId="43" fontId="87" fillId="0" borderId="0" xfId="29" applyFont="1" applyAlignment="1">
      <alignment horizontal="right"/>
    </xf>
    <xf numFmtId="43" fontId="85" fillId="0" borderId="0" xfId="29" applyFont="1" applyAlignment="1">
      <alignment horizontal="right"/>
    </xf>
    <xf numFmtId="43" fontId="85" fillId="0" borderId="1" xfId="29" applyFont="1" applyBorder="1" applyAlignment="1">
      <alignment horizontal="right" wrapText="1"/>
    </xf>
    <xf numFmtId="43" fontId="85" fillId="0" borderId="1" xfId="29" applyFont="1" applyBorder="1"/>
    <xf numFmtId="43" fontId="106" fillId="0" borderId="0" xfId="29" applyFont="1" applyAlignment="1">
      <alignment horizontal="right"/>
    </xf>
    <xf numFmtId="0" fontId="8" fillId="4" borderId="0" xfId="0" applyFont="1" applyFill="1"/>
    <xf numFmtId="43" fontId="85" fillId="0" borderId="1" xfId="29" applyFont="1" applyBorder="1" applyAlignment="1">
      <alignment horizontal="right"/>
    </xf>
    <xf numFmtId="43" fontId="85" fillId="22" borderId="1" xfId="29" applyFont="1" applyFill="1" applyBorder="1" applyAlignment="1">
      <alignment horizontal="right"/>
    </xf>
    <xf numFmtId="43" fontId="85" fillId="0" borderId="1" xfId="29" applyFont="1" applyFill="1" applyBorder="1" applyAlignment="1">
      <alignment horizontal="right"/>
    </xf>
    <xf numFmtId="43" fontId="2" fillId="0" borderId="0" xfId="29" applyFont="1"/>
    <xf numFmtId="43" fontId="8" fillId="0" borderId="0" xfId="29" applyFont="1"/>
    <xf numFmtId="43" fontId="45" fillId="23" borderId="1" xfId="29" applyFont="1" applyFill="1" applyBorder="1"/>
    <xf numFmtId="43" fontId="45" fillId="0" borderId="1" xfId="29" applyFont="1" applyBorder="1"/>
    <xf numFmtId="43" fontId="45" fillId="0" borderId="4" xfId="29" applyFont="1" applyBorder="1"/>
    <xf numFmtId="43" fontId="78" fillId="29" borderId="1" xfId="29" applyFont="1" applyFill="1" applyBorder="1" applyAlignment="1">
      <alignment horizontal="right"/>
    </xf>
    <xf numFmtId="43" fontId="2" fillId="0" borderId="1" xfId="29" applyFont="1" applyBorder="1" applyAlignment="1">
      <alignment horizontal="right" wrapText="1"/>
    </xf>
    <xf numFmtId="43" fontId="2" fillId="23" borderId="1" xfId="29" applyFont="1" applyFill="1" applyBorder="1" applyAlignment="1">
      <alignment horizontal="right" wrapText="1"/>
    </xf>
    <xf numFmtId="43" fontId="2" fillId="4" borderId="1" xfId="29" applyFont="1" applyFill="1" applyBorder="1" applyAlignment="1">
      <alignment horizontal="right" wrapText="1"/>
    </xf>
    <xf numFmtId="164" fontId="15" fillId="3" borderId="27" xfId="1" applyFont="1" applyFill="1" applyBorder="1" applyAlignment="1">
      <alignment horizontal="center" wrapText="1"/>
    </xf>
    <xf numFmtId="164" fontId="15" fillId="3" borderId="5" xfId="1" applyFont="1" applyFill="1" applyBorder="1" applyAlignment="1">
      <alignment horizontal="center" wrapText="1"/>
    </xf>
    <xf numFmtId="0" fontId="15" fillId="0" borderId="14" xfId="0" applyFont="1" applyBorder="1" applyAlignment="1">
      <alignment horizontal="center"/>
    </xf>
    <xf numFmtId="0" fontId="15" fillId="4" borderId="31" xfId="0" applyFont="1" applyFill="1" applyBorder="1" applyAlignment="1">
      <alignment horizontal="center" vertical="center"/>
    </xf>
    <xf numFmtId="164" fontId="12" fillId="0" borderId="1" xfId="1" applyFont="1" applyFill="1" applyBorder="1"/>
    <xf numFmtId="169" fontId="72" fillId="0" borderId="1" xfId="22" applyNumberFormat="1" applyFont="1" applyBorder="1" applyAlignment="1" applyProtection="1">
      <alignment vertical="top" wrapText="1" readingOrder="1"/>
      <protection locked="0"/>
    </xf>
    <xf numFmtId="0" fontId="56" fillId="0" borderId="0" xfId="22" applyFont="1" applyAlignment="1" applyProtection="1">
      <alignment vertical="top" wrapText="1"/>
      <protection locked="0"/>
    </xf>
    <xf numFmtId="0" fontId="72" fillId="0" borderId="1" xfId="22" applyFont="1" applyBorder="1" applyAlignment="1" applyProtection="1">
      <alignment vertical="top" wrapText="1" readingOrder="1"/>
      <protection locked="0"/>
    </xf>
    <xf numFmtId="43" fontId="72" fillId="0" borderId="1" xfId="29" applyFont="1" applyBorder="1" applyAlignment="1">
      <alignment horizontal="left"/>
    </xf>
    <xf numFmtId="0" fontId="95" fillId="0" borderId="53" xfId="22" applyFont="1" applyBorder="1" applyAlignment="1" applyProtection="1">
      <alignment vertical="top" wrapText="1" readingOrder="1"/>
      <protection locked="0"/>
    </xf>
    <xf numFmtId="0" fontId="14" fillId="0" borderId="1" xfId="0" applyFont="1" applyBorder="1" applyAlignment="1">
      <alignment horizontal="center"/>
    </xf>
    <xf numFmtId="0" fontId="34" fillId="0" borderId="50" xfId="0" applyFont="1" applyBorder="1"/>
    <xf numFmtId="164" fontId="14" fillId="0" borderId="1" xfId="1" applyFont="1" applyFill="1" applyBorder="1" applyAlignment="1">
      <alignment horizontal="center"/>
    </xf>
    <xf numFmtId="0" fontId="39" fillId="0" borderId="32" xfId="0" applyFont="1" applyBorder="1" applyAlignment="1">
      <alignment horizontal="center"/>
    </xf>
    <xf numFmtId="0" fontId="15" fillId="0" borderId="48" xfId="0" applyFont="1" applyBorder="1" applyAlignment="1">
      <alignment horizontal="center"/>
    </xf>
    <xf numFmtId="0" fontId="54" fillId="0" borderId="1" xfId="0" applyFont="1" applyBorder="1" applyAlignment="1">
      <alignment horizontal="center"/>
    </xf>
    <xf numFmtId="164" fontId="9" fillId="0" borderId="25" xfId="1" applyFont="1" applyBorder="1"/>
    <xf numFmtId="0" fontId="30" fillId="0" borderId="1" xfId="0" applyFont="1" applyBorder="1" applyAlignment="1">
      <alignment horizontal="left"/>
    </xf>
    <xf numFmtId="164" fontId="38" fillId="17" borderId="24" xfId="1" applyFont="1" applyFill="1" applyBorder="1" applyAlignment="1">
      <alignment horizontal="right"/>
    </xf>
    <xf numFmtId="164" fontId="37" fillId="0" borderId="8" xfId="1" applyFont="1" applyBorder="1" applyAlignment="1">
      <alignment horizontal="right"/>
    </xf>
    <xf numFmtId="0" fontId="18" fillId="0" borderId="1" xfId="0" applyFont="1" applyBorder="1"/>
    <xf numFmtId="1" fontId="18" fillId="0" borderId="1" xfId="1" applyNumberFormat="1" applyFont="1" applyBorder="1" applyAlignment="1"/>
    <xf numFmtId="0" fontId="18" fillId="0" borderId="32" xfId="0" applyFont="1" applyBorder="1"/>
    <xf numFmtId="0" fontId="34" fillId="0" borderId="32" xfId="0" applyFont="1" applyBorder="1"/>
    <xf numFmtId="164" fontId="37" fillId="17" borderId="7" xfId="1" applyFont="1" applyFill="1" applyBorder="1" applyAlignment="1">
      <alignment horizontal="right" wrapText="1"/>
    </xf>
    <xf numFmtId="164" fontId="18" fillId="17" borderId="4" xfId="1" applyFont="1" applyFill="1" applyBorder="1" applyAlignment="1">
      <alignment horizontal="right"/>
    </xf>
    <xf numFmtId="164" fontId="37" fillId="17" borderId="11" xfId="1" applyFont="1" applyFill="1" applyBorder="1" applyAlignment="1">
      <alignment horizontal="right"/>
    </xf>
    <xf numFmtId="0" fontId="22" fillId="0" borderId="0" xfId="0" applyFont="1"/>
    <xf numFmtId="0" fontId="40" fillId="0" borderId="0" xfId="0" applyFont="1"/>
    <xf numFmtId="0" fontId="9" fillId="0" borderId="16" xfId="0" applyFont="1" applyBorder="1" applyAlignment="1">
      <alignment horizontal="center"/>
    </xf>
    <xf numFmtId="164" fontId="38" fillId="4" borderId="13" xfId="1" applyFont="1" applyFill="1" applyBorder="1" applyAlignment="1">
      <alignment horizontal="center" wrapText="1"/>
    </xf>
    <xf numFmtId="165" fontId="38" fillId="4" borderId="13" xfId="1" applyNumberFormat="1" applyFont="1" applyFill="1" applyBorder="1" applyAlignment="1">
      <alignment horizontal="center" wrapText="1"/>
    </xf>
    <xf numFmtId="0" fontId="27" fillId="0" borderId="0" xfId="0" applyFont="1" applyAlignment="1">
      <alignment horizontal="center" wrapText="1"/>
    </xf>
    <xf numFmtId="0" fontId="34" fillId="0" borderId="1" xfId="0" applyFont="1" applyBorder="1"/>
    <xf numFmtId="43" fontId="76" fillId="0" borderId="1" xfId="29" applyFont="1" applyFill="1" applyBorder="1"/>
    <xf numFmtId="0" fontId="15" fillId="4" borderId="15" xfId="0" applyFont="1" applyFill="1" applyBorder="1" applyAlignment="1">
      <alignment horizontal="center" vertical="center"/>
    </xf>
    <xf numFmtId="0" fontId="15" fillId="4" borderId="18" xfId="0" applyFont="1" applyFill="1" applyBorder="1" applyAlignment="1">
      <alignment horizontal="center" vertical="center" wrapText="1"/>
    </xf>
    <xf numFmtId="15" fontId="56" fillId="0" borderId="1" xfId="14" applyNumberFormat="1" applyFont="1" applyBorder="1" applyAlignment="1">
      <alignment horizontal="left" vertical="center" wrapText="1"/>
    </xf>
    <xf numFmtId="0" fontId="11" fillId="21" borderId="0" xfId="0" applyFont="1" applyFill="1"/>
    <xf numFmtId="0" fontId="15" fillId="0" borderId="1" xfId="0" applyFont="1" applyBorder="1" applyAlignment="1">
      <alignment horizontal="center"/>
    </xf>
    <xf numFmtId="0" fontId="54" fillId="0" borderId="0" xfId="0" applyFont="1"/>
    <xf numFmtId="164" fontId="9" fillId="2" borderId="0" xfId="1" applyFont="1" applyFill="1" applyBorder="1"/>
    <xf numFmtId="0" fontId="15" fillId="3" borderId="25" xfId="0" applyFont="1" applyFill="1" applyBorder="1" applyAlignment="1">
      <alignment horizontal="center" wrapText="1"/>
    </xf>
    <xf numFmtId="0" fontId="15" fillId="3" borderId="42" xfId="0" applyFont="1" applyFill="1" applyBorder="1" applyAlignment="1">
      <alignment horizontal="center" wrapText="1"/>
    </xf>
    <xf numFmtId="0" fontId="15" fillId="3" borderId="40" xfId="0" applyFont="1" applyFill="1" applyBorder="1" applyAlignment="1">
      <alignment horizontal="center" wrapText="1"/>
    </xf>
    <xf numFmtId="164" fontId="15" fillId="3" borderId="55" xfId="1" applyFont="1" applyFill="1" applyBorder="1" applyAlignment="1">
      <alignment horizontal="center" wrapText="1"/>
    </xf>
    <xf numFmtId="43" fontId="37" fillId="0" borderId="0" xfId="0" applyNumberFormat="1" applyFont="1" applyAlignment="1">
      <alignment horizontal="right"/>
    </xf>
    <xf numFmtId="164" fontId="18" fillId="17" borderId="7" xfId="1" applyFont="1" applyFill="1" applyBorder="1" applyAlignment="1">
      <alignment horizontal="right"/>
    </xf>
    <xf numFmtId="164" fontId="18" fillId="0" borderId="7" xfId="1" applyFont="1" applyBorder="1" applyAlignment="1">
      <alignment horizontal="right"/>
    </xf>
    <xf numFmtId="164" fontId="10" fillId="17" borderId="8" xfId="1" applyFont="1" applyFill="1" applyBorder="1" applyAlignment="1">
      <alignment horizontal="right"/>
    </xf>
    <xf numFmtId="0" fontId="15" fillId="0" borderId="4" xfId="0" applyFont="1" applyBorder="1" applyAlignment="1">
      <alignment horizontal="center"/>
    </xf>
    <xf numFmtId="0" fontId="15" fillId="21" borderId="1" xfId="0" applyFont="1" applyFill="1" applyBorder="1" applyAlignment="1">
      <alignment horizontal="center"/>
    </xf>
    <xf numFmtId="0" fontId="12" fillId="21" borderId="1" xfId="0" applyFont="1" applyFill="1" applyBorder="1"/>
    <xf numFmtId="0" fontId="11" fillId="21" borderId="1" xfId="0" applyFont="1" applyFill="1" applyBorder="1"/>
    <xf numFmtId="164" fontId="9" fillId="2" borderId="1" xfId="1" applyFont="1" applyFill="1" applyBorder="1" applyAlignment="1">
      <alignment horizontal="left"/>
    </xf>
    <xf numFmtId="0" fontId="27" fillId="0" borderId="1" xfId="0" applyFont="1" applyBorder="1"/>
    <xf numFmtId="0" fontId="25" fillId="0" borderId="1" xfId="0" applyFont="1" applyBorder="1"/>
    <xf numFmtId="0" fontId="75" fillId="0" borderId="1" xfId="0" applyFont="1" applyBorder="1" applyAlignment="1" applyProtection="1">
      <alignment vertical="top" wrapText="1" readingOrder="1"/>
      <protection locked="0"/>
    </xf>
    <xf numFmtId="0" fontId="81" fillId="0" borderId="1" xfId="0" applyFont="1" applyBorder="1"/>
    <xf numFmtId="0" fontId="12" fillId="0" borderId="4" xfId="0" applyFont="1" applyBorder="1" applyAlignment="1">
      <alignment horizontal="center"/>
    </xf>
    <xf numFmtId="164" fontId="59" fillId="0" borderId="1" xfId="1" applyFont="1" applyFill="1" applyBorder="1"/>
    <xf numFmtId="164" fontId="127" fillId="4" borderId="31" xfId="1" applyFont="1" applyFill="1" applyBorder="1" applyAlignment="1">
      <alignment horizontal="right"/>
    </xf>
    <xf numFmtId="164" fontId="41" fillId="0" borderId="0" xfId="1" applyFont="1" applyFill="1" applyAlignment="1">
      <alignment horizontal="right"/>
    </xf>
    <xf numFmtId="164" fontId="41" fillId="2" borderId="0" xfId="1" applyFont="1" applyFill="1" applyAlignment="1">
      <alignment horizontal="right"/>
    </xf>
    <xf numFmtId="164" fontId="41" fillId="4" borderId="0" xfId="1" applyFont="1" applyFill="1" applyAlignment="1">
      <alignment horizontal="right"/>
    </xf>
    <xf numFmtId="164" fontId="41" fillId="0" borderId="0" xfId="1" applyFont="1" applyAlignment="1">
      <alignment horizontal="right"/>
    </xf>
    <xf numFmtId="164" fontId="127" fillId="0" borderId="0" xfId="1" applyFont="1" applyAlignment="1">
      <alignment horizontal="right"/>
    </xf>
    <xf numFmtId="0" fontId="52" fillId="22" borderId="1" xfId="0" applyFont="1" applyFill="1" applyBorder="1"/>
    <xf numFmtId="0" fontId="52" fillId="22" borderId="1" xfId="0" quotePrefix="1" applyFont="1" applyFill="1" applyBorder="1"/>
    <xf numFmtId="49" fontId="21" fillId="22" borderId="1" xfId="0" applyNumberFormat="1" applyFont="1" applyFill="1" applyBorder="1" applyAlignment="1">
      <alignment horizontal="center"/>
    </xf>
    <xf numFmtId="0" fontId="22" fillId="22" borderId="1" xfId="0" quotePrefix="1" applyFont="1" applyFill="1" applyBorder="1" applyAlignment="1">
      <alignment horizontal="center"/>
    </xf>
    <xf numFmtId="49" fontId="21" fillId="22" borderId="1" xfId="0" quotePrefix="1" applyNumberFormat="1" applyFont="1" applyFill="1" applyBorder="1" applyAlignment="1">
      <alignment horizontal="center"/>
    </xf>
    <xf numFmtId="0" fontId="52" fillId="4" borderId="1" xfId="0" applyFont="1" applyFill="1" applyBorder="1"/>
    <xf numFmtId="0" fontId="52" fillId="4" borderId="1" xfId="0" quotePrefix="1" applyFont="1" applyFill="1" applyBorder="1"/>
    <xf numFmtId="0" fontId="0" fillId="22" borderId="1" xfId="0" quotePrefix="1" applyFill="1" applyBorder="1" applyAlignment="1">
      <alignment horizontal="right"/>
    </xf>
    <xf numFmtId="0" fontId="0" fillId="23" borderId="1" xfId="0" applyFill="1" applyBorder="1"/>
    <xf numFmtId="49" fontId="21" fillId="23" borderId="1" xfId="0" applyNumberFormat="1" applyFont="1" applyFill="1" applyBorder="1" applyAlignment="1">
      <alignment horizontal="left" vertical="center" wrapText="1"/>
    </xf>
    <xf numFmtId="0" fontId="22" fillId="23" borderId="1" xfId="0" quotePrefix="1" applyFont="1" applyFill="1" applyBorder="1" applyAlignment="1">
      <alignment horizontal="center"/>
    </xf>
    <xf numFmtId="49" fontId="21" fillId="23" borderId="1" xfId="0" quotePrefix="1" applyNumberFormat="1" applyFont="1" applyFill="1" applyBorder="1" applyAlignment="1">
      <alignment horizontal="center"/>
    </xf>
    <xf numFmtId="164" fontId="41" fillId="4" borderId="41" xfId="1" applyFont="1" applyFill="1" applyBorder="1" applyAlignment="1">
      <alignment horizontal="right" vertical="center" wrapText="1"/>
    </xf>
    <xf numFmtId="164" fontId="15" fillId="3" borderId="29" xfId="1" applyFont="1" applyFill="1" applyBorder="1" applyAlignment="1">
      <alignment horizontal="center" wrapText="1"/>
    </xf>
    <xf numFmtId="165" fontId="34" fillId="0" borderId="0" xfId="1" applyNumberFormat="1" applyFont="1" applyFill="1"/>
    <xf numFmtId="0" fontId="39" fillId="0" borderId="22" xfId="0" applyFont="1" applyBorder="1"/>
    <xf numFmtId="0" fontId="34" fillId="0" borderId="22" xfId="0" applyFont="1" applyBorder="1"/>
    <xf numFmtId="0" fontId="34" fillId="0" borderId="47" xfId="0" applyFont="1" applyBorder="1"/>
    <xf numFmtId="0" fontId="34" fillId="0" borderId="26" xfId="0" applyFont="1" applyBorder="1"/>
    <xf numFmtId="0" fontId="34" fillId="0" borderId="36" xfId="0" applyFont="1" applyBorder="1"/>
    <xf numFmtId="0" fontId="39" fillId="4" borderId="22" xfId="0" applyFont="1" applyFill="1" applyBorder="1"/>
    <xf numFmtId="0" fontId="39" fillId="4" borderId="32" xfId="0" applyFont="1" applyFill="1" applyBorder="1"/>
    <xf numFmtId="164" fontId="39" fillId="26" borderId="32" xfId="1" applyFont="1" applyFill="1" applyBorder="1"/>
    <xf numFmtId="165" fontId="39" fillId="26" borderId="32" xfId="1" applyNumberFormat="1" applyFont="1" applyFill="1" applyBorder="1"/>
    <xf numFmtId="43" fontId="39" fillId="26" borderId="32" xfId="0" applyNumberFormat="1" applyFont="1" applyFill="1" applyBorder="1"/>
    <xf numFmtId="0" fontId="39" fillId="26" borderId="1" xfId="0" applyFont="1" applyFill="1" applyBorder="1" applyAlignment="1">
      <alignment horizontal="center"/>
    </xf>
    <xf numFmtId="0" fontId="39" fillId="26" borderId="32" xfId="0" applyFont="1" applyFill="1" applyBorder="1" applyAlignment="1">
      <alignment horizontal="center"/>
    </xf>
    <xf numFmtId="0" fontId="19" fillId="0" borderId="1" xfId="0" applyFont="1" applyBorder="1" applyAlignment="1">
      <alignment horizontal="left"/>
    </xf>
    <xf numFmtId="3" fontId="34" fillId="0" borderId="0" xfId="0" applyNumberFormat="1" applyFont="1"/>
    <xf numFmtId="43" fontId="34" fillId="0" borderId="0" xfId="0" applyNumberFormat="1" applyFont="1"/>
    <xf numFmtId="165" fontId="14" fillId="0" borderId="0" xfId="0" applyNumberFormat="1" applyFont="1" applyAlignment="1">
      <alignment horizontal="center"/>
    </xf>
    <xf numFmtId="0" fontId="15" fillId="3" borderId="4" xfId="0" applyFont="1" applyFill="1" applyBorder="1" applyAlignment="1">
      <alignment horizontal="center" wrapText="1"/>
    </xf>
    <xf numFmtId="0" fontId="54" fillId="21" borderId="1" xfId="0" applyFont="1" applyFill="1" applyBorder="1"/>
    <xf numFmtId="0" fontId="37" fillId="0" borderId="1" xfId="0" applyFont="1" applyBorder="1" applyAlignment="1">
      <alignment horizontal="center"/>
    </xf>
    <xf numFmtId="0" fontId="8" fillId="0" borderId="1" xfId="0" applyFont="1" applyBorder="1"/>
    <xf numFmtId="164" fontId="55" fillId="0" borderId="1" xfId="1" applyFont="1" applyFill="1" applyBorder="1" applyAlignment="1">
      <alignment wrapText="1"/>
    </xf>
    <xf numFmtId="0" fontId="54" fillId="23" borderId="0" xfId="0" applyFont="1" applyFill="1"/>
    <xf numFmtId="0" fontId="54" fillId="0" borderId="1" xfId="0" applyFont="1" applyBorder="1"/>
    <xf numFmtId="15" fontId="130" fillId="0" borderId="1" xfId="0" applyNumberFormat="1" applyFont="1" applyBorder="1"/>
    <xf numFmtId="164" fontId="55" fillId="0" borderId="1" xfId="1" applyFont="1" applyFill="1" applyBorder="1" applyAlignment="1">
      <alignment horizontal="center"/>
    </xf>
    <xf numFmtId="165" fontId="14" fillId="17" borderId="29" xfId="1" applyNumberFormat="1" applyFont="1" applyFill="1" applyBorder="1" applyAlignment="1">
      <alignment wrapText="1"/>
    </xf>
    <xf numFmtId="0" fontId="18" fillId="19" borderId="29" xfId="0" applyFont="1" applyFill="1" applyBorder="1" applyAlignment="1">
      <alignment horizontal="center"/>
    </xf>
    <xf numFmtId="165" fontId="14" fillId="17" borderId="56" xfId="1" applyNumberFormat="1" applyFont="1" applyFill="1" applyBorder="1" applyAlignment="1">
      <alignment wrapText="1"/>
    </xf>
    <xf numFmtId="0" fontId="38" fillId="17" borderId="1" xfId="0" applyFont="1" applyFill="1" applyBorder="1" applyAlignment="1">
      <alignment horizontal="right" wrapText="1"/>
    </xf>
    <xf numFmtId="165" fontId="37" fillId="17" borderId="1" xfId="1" applyNumberFormat="1" applyFont="1" applyFill="1" applyBorder="1" applyAlignment="1">
      <alignment horizontal="right" wrapText="1"/>
    </xf>
    <xf numFmtId="165" fontId="18" fillId="0" borderId="1" xfId="1" applyNumberFormat="1" applyFont="1" applyBorder="1" applyAlignment="1">
      <alignment horizontal="right"/>
    </xf>
    <xf numFmtId="165" fontId="18" fillId="17" borderId="1" xfId="1" applyNumberFormat="1" applyFont="1" applyFill="1" applyBorder="1" applyAlignment="1">
      <alignment horizontal="right"/>
    </xf>
    <xf numFmtId="165" fontId="14" fillId="17" borderId="32" xfId="1" applyNumberFormat="1" applyFont="1" applyFill="1" applyBorder="1" applyAlignment="1">
      <alignment wrapText="1"/>
    </xf>
    <xf numFmtId="165" fontId="38" fillId="4" borderId="1" xfId="1" applyNumberFormat="1" applyFont="1" applyFill="1" applyBorder="1" applyAlignment="1">
      <alignment horizontal="center" wrapText="1"/>
    </xf>
    <xf numFmtId="0" fontId="38" fillId="4" borderId="1" xfId="0" applyFont="1" applyFill="1" applyBorder="1" applyAlignment="1">
      <alignment horizontal="right" wrapText="1"/>
    </xf>
    <xf numFmtId="0" fontId="38" fillId="4" borderId="32" xfId="0" applyFont="1" applyFill="1" applyBorder="1" applyAlignment="1">
      <alignment horizontal="right" wrapText="1"/>
    </xf>
    <xf numFmtId="0" fontId="54" fillId="0" borderId="7" xfId="0" applyFont="1" applyBorder="1" applyAlignment="1">
      <alignment horizontal="center"/>
    </xf>
    <xf numFmtId="0" fontId="44" fillId="0" borderId="1" xfId="0" applyFont="1" applyBorder="1"/>
    <xf numFmtId="14" fontId="44" fillId="0" borderId="1" xfId="0" applyNumberFormat="1" applyFont="1" applyBorder="1"/>
    <xf numFmtId="0" fontId="19" fillId="0" borderId="1" xfId="0" applyFont="1" applyBorder="1" applyAlignment="1">
      <alignment horizontal="left" wrapText="1"/>
    </xf>
    <xf numFmtId="0" fontId="40" fillId="0" borderId="1" xfId="0" applyFont="1" applyBorder="1" applyAlignment="1">
      <alignment horizontal="left"/>
    </xf>
    <xf numFmtId="0" fontId="12" fillId="3" borderId="15" xfId="0" applyFont="1" applyFill="1" applyBorder="1" applyAlignment="1">
      <alignment horizontal="left" wrapText="1"/>
    </xf>
    <xf numFmtId="0" fontId="27" fillId="4" borderId="0" xfId="0" applyFont="1" applyFill="1" applyAlignment="1">
      <alignment horizontal="center" wrapText="1"/>
    </xf>
    <xf numFmtId="0" fontId="0" fillId="4" borderId="0" xfId="0" applyFill="1" applyAlignment="1">
      <alignment horizontal="center"/>
    </xf>
    <xf numFmtId="0" fontId="0" fillId="0" borderId="1" xfId="0" applyBorder="1" applyAlignment="1">
      <alignment horizontal="left" wrapText="1"/>
    </xf>
    <xf numFmtId="164" fontId="135" fillId="0" borderId="1" xfId="1" applyFont="1" applyFill="1" applyBorder="1" applyAlignment="1">
      <alignment horizontal="right"/>
    </xf>
    <xf numFmtId="0" fontId="135" fillId="0" borderId="1" xfId="0" applyFont="1" applyBorder="1" applyAlignment="1">
      <alignment horizontal="center"/>
    </xf>
    <xf numFmtId="0" fontId="40" fillId="0" borderId="1" xfId="0" applyFont="1" applyBorder="1"/>
    <xf numFmtId="0" fontId="8" fillId="0" borderId="0" xfId="0" applyFont="1" applyAlignment="1">
      <alignment wrapText="1"/>
    </xf>
    <xf numFmtId="164" fontId="9" fillId="0" borderId="4" xfId="1" applyFont="1" applyFill="1" applyBorder="1" applyAlignment="1">
      <alignment horizontal="center"/>
    </xf>
    <xf numFmtId="14" fontId="0" fillId="0" borderId="4" xfId="0" applyNumberFormat="1" applyBorder="1"/>
    <xf numFmtId="164" fontId="9" fillId="0" borderId="7" xfId="1" applyFont="1" applyFill="1" applyBorder="1" applyAlignment="1">
      <alignment horizontal="center"/>
    </xf>
    <xf numFmtId="0" fontId="11" fillId="23" borderId="1" xfId="0" applyFont="1" applyFill="1" applyBorder="1"/>
    <xf numFmtId="164" fontId="9" fillId="0" borderId="4" xfId="1" applyFont="1" applyFill="1" applyBorder="1"/>
    <xf numFmtId="164" fontId="54" fillId="0" borderId="1" xfId="1" applyFont="1" applyBorder="1" applyAlignment="1">
      <alignment horizontal="center"/>
    </xf>
    <xf numFmtId="164" fontId="55" fillId="0" borderId="1" xfId="1" applyFont="1" applyBorder="1"/>
    <xf numFmtId="0" fontId="111" fillId="0" borderId="14" xfId="0" applyFont="1" applyBorder="1" applyAlignment="1">
      <alignment horizontal="center" wrapText="1"/>
    </xf>
    <xf numFmtId="0" fontId="76" fillId="0" borderId="1" xfId="0" applyFont="1" applyBorder="1" applyAlignment="1">
      <alignment horizontal="center" wrapText="1"/>
    </xf>
    <xf numFmtId="0" fontId="0" fillId="0" borderId="21" xfId="0" applyBorder="1" applyAlignment="1">
      <alignment wrapText="1"/>
    </xf>
    <xf numFmtId="0" fontId="40" fillId="0" borderId="0" xfId="0" applyFont="1" applyAlignment="1">
      <alignment horizontal="center"/>
    </xf>
    <xf numFmtId="3" fontId="8" fillId="4" borderId="0" xfId="0" applyNumberFormat="1" applyFont="1" applyFill="1"/>
    <xf numFmtId="0" fontId="45" fillId="0" borderId="0" xfId="209" applyFont="1"/>
    <xf numFmtId="168" fontId="82" fillId="0" borderId="0" xfId="209" applyNumberFormat="1" applyFont="1" applyAlignment="1">
      <alignment horizontal="center"/>
    </xf>
    <xf numFmtId="0" fontId="2" fillId="0" borderId="0" xfId="209"/>
    <xf numFmtId="0" fontId="87" fillId="0" borderId="0" xfId="209" applyFont="1"/>
    <xf numFmtId="0" fontId="85" fillId="0" borderId="0" xfId="209" applyFont="1"/>
    <xf numFmtId="4" fontId="85" fillId="29" borderId="1" xfId="209" applyNumberFormat="1" applyFont="1" applyFill="1" applyBorder="1" applyAlignment="1">
      <alignment horizontal="right" wrapText="1"/>
    </xf>
    <xf numFmtId="15" fontId="99" fillId="4" borderId="1" xfId="209" applyNumberFormat="1" applyFont="1" applyFill="1" applyBorder="1" applyAlignment="1">
      <alignment wrapText="1"/>
    </xf>
    <xf numFmtId="4" fontId="99" fillId="4" borderId="1" xfId="209" applyNumberFormat="1" applyFont="1" applyFill="1" applyBorder="1" applyAlignment="1">
      <alignment horizontal="right" wrapText="1"/>
    </xf>
    <xf numFmtId="15" fontId="99" fillId="29" borderId="1" xfId="209" applyNumberFormat="1" applyFont="1" applyFill="1" applyBorder="1" applyAlignment="1">
      <alignment wrapText="1"/>
    </xf>
    <xf numFmtId="0" fontId="99" fillId="29" borderId="1" xfId="209" applyFont="1" applyFill="1" applyBorder="1" applyAlignment="1">
      <alignment wrapText="1"/>
    </xf>
    <xf numFmtId="4" fontId="99" fillId="29" borderId="1" xfId="209" applyNumberFormat="1" applyFont="1" applyFill="1" applyBorder="1" applyAlignment="1">
      <alignment horizontal="right" wrapText="1"/>
    </xf>
    <xf numFmtId="0" fontId="99" fillId="29" borderId="1" xfId="209" applyFont="1" applyFill="1" applyBorder="1" applyAlignment="1">
      <alignment horizontal="right" wrapText="1"/>
    </xf>
    <xf numFmtId="0" fontId="2" fillId="4" borderId="0" xfId="209" applyFill="1"/>
    <xf numFmtId="0" fontId="8" fillId="0" borderId="0" xfId="209" applyFont="1"/>
    <xf numFmtId="0" fontId="100" fillId="0" borderId="0" xfId="209" applyFont="1"/>
    <xf numFmtId="0" fontId="101" fillId="0" borderId="0" xfId="209" applyFont="1"/>
    <xf numFmtId="4" fontId="99" fillId="12" borderId="1" xfId="209" applyNumberFormat="1" applyFont="1" applyFill="1" applyBorder="1" applyAlignment="1">
      <alignment horizontal="right" wrapText="1"/>
    </xf>
    <xf numFmtId="4" fontId="8" fillId="0" borderId="0" xfId="209" applyNumberFormat="1" applyFont="1"/>
    <xf numFmtId="0" fontId="102" fillId="0" borderId="0" xfId="209" applyFont="1"/>
    <xf numFmtId="0" fontId="8" fillId="2" borderId="0" xfId="209" applyFont="1" applyFill="1"/>
    <xf numFmtId="0" fontId="103" fillId="0" borderId="0" xfId="209" applyFont="1"/>
    <xf numFmtId="4" fontId="104" fillId="29" borderId="60" xfId="209" applyNumberFormat="1" applyFont="1" applyFill="1" applyBorder="1" applyAlignment="1">
      <alignment horizontal="right" vertical="center" wrapText="1"/>
    </xf>
    <xf numFmtId="4" fontId="104" fillId="0" borderId="60" xfId="209" applyNumberFormat="1" applyFont="1" applyBorder="1" applyAlignment="1">
      <alignment horizontal="right" vertical="center" wrapText="1"/>
    </xf>
    <xf numFmtId="0" fontId="104" fillId="0" borderId="60" xfId="209" applyFont="1" applyBorder="1" applyAlignment="1">
      <alignment horizontal="right" vertical="center" wrapText="1"/>
    </xf>
    <xf numFmtId="0" fontId="104" fillId="0" borderId="61" xfId="209" applyFont="1" applyBorder="1" applyAlignment="1">
      <alignment horizontal="right" vertical="center" wrapText="1"/>
    </xf>
    <xf numFmtId="15" fontId="104" fillId="29" borderId="1" xfId="209" applyNumberFormat="1" applyFont="1" applyFill="1" applyBorder="1" applyAlignment="1">
      <alignment wrapText="1"/>
    </xf>
    <xf numFmtId="0" fontId="104" fillId="29" borderId="1" xfId="209" applyFont="1" applyFill="1" applyBorder="1" applyAlignment="1">
      <alignment wrapText="1"/>
    </xf>
    <xf numFmtId="4" fontId="104" fillId="29" borderId="1" xfId="209" applyNumberFormat="1" applyFont="1" applyFill="1" applyBorder="1" applyAlignment="1">
      <alignment horizontal="right" wrapText="1"/>
    </xf>
    <xf numFmtId="0" fontId="104" fillId="29" borderId="1" xfId="209" applyFont="1" applyFill="1" applyBorder="1" applyAlignment="1">
      <alignment horizontal="right" wrapText="1"/>
    </xf>
    <xf numFmtId="0" fontId="78" fillId="0" borderId="0" xfId="209" applyFont="1" applyAlignment="1">
      <alignment vertical="center" wrapText="1"/>
    </xf>
    <xf numFmtId="15" fontId="104" fillId="0" borderId="1" xfId="209" applyNumberFormat="1" applyFont="1" applyBorder="1" applyAlignment="1">
      <alignment wrapText="1"/>
    </xf>
    <xf numFmtId="0" fontId="104" fillId="0" borderId="1" xfId="209" applyFont="1" applyBorder="1" applyAlignment="1">
      <alignment wrapText="1"/>
    </xf>
    <xf numFmtId="0" fontId="104" fillId="0" borderId="1" xfId="209" applyFont="1" applyBorder="1" applyAlignment="1">
      <alignment horizontal="right" wrapText="1"/>
    </xf>
    <xf numFmtId="4" fontId="104" fillId="0" borderId="1" xfId="209" applyNumberFormat="1" applyFont="1" applyBorder="1" applyAlignment="1">
      <alignment horizontal="right" wrapText="1"/>
    </xf>
    <xf numFmtId="4" fontId="100" fillId="0" borderId="0" xfId="209" applyNumberFormat="1" applyFont="1"/>
    <xf numFmtId="0" fontId="8" fillId="23" borderId="0" xfId="209" applyFont="1" applyFill="1"/>
    <xf numFmtId="15" fontId="104" fillId="4" borderId="1" xfId="209" applyNumberFormat="1" applyFont="1" applyFill="1" applyBorder="1" applyAlignment="1">
      <alignment wrapText="1"/>
    </xf>
    <xf numFmtId="0" fontId="104" fillId="4" borderId="1" xfId="209" applyFont="1" applyFill="1" applyBorder="1" applyAlignment="1">
      <alignment wrapText="1"/>
    </xf>
    <xf numFmtId="4" fontId="104" fillId="4" borderId="1" xfId="209" applyNumberFormat="1" applyFont="1" applyFill="1" applyBorder="1" applyAlignment="1">
      <alignment horizontal="right" wrapText="1"/>
    </xf>
    <xf numFmtId="0" fontId="101" fillId="4" borderId="0" xfId="209" applyFont="1" applyFill="1"/>
    <xf numFmtId="0" fontId="107" fillId="0" borderId="0" xfId="209" applyFont="1"/>
    <xf numFmtId="0" fontId="101" fillId="2" borderId="0" xfId="209" applyFont="1" applyFill="1"/>
    <xf numFmtId="0" fontId="8" fillId="4" borderId="0" xfId="209" applyFont="1" applyFill="1"/>
    <xf numFmtId="0" fontId="104" fillId="29" borderId="4" xfId="209" applyFont="1" applyFill="1" applyBorder="1" applyAlignment="1">
      <alignment horizontal="right" wrapText="1"/>
    </xf>
    <xf numFmtId="15" fontId="27" fillId="0" borderId="1" xfId="209" applyNumberFormat="1" applyFont="1" applyBorder="1" applyAlignment="1">
      <alignment vertical="center" wrapText="1"/>
    </xf>
    <xf numFmtId="0" fontId="2" fillId="0" borderId="1" xfId="209" applyBorder="1" applyAlignment="1">
      <alignment vertical="center" wrapText="1"/>
    </xf>
    <xf numFmtId="0" fontId="8" fillId="0" borderId="1" xfId="209" applyFont="1" applyBorder="1"/>
    <xf numFmtId="4" fontId="2" fillId="0" borderId="1" xfId="209" applyNumberFormat="1" applyBorder="1" applyAlignment="1">
      <alignment horizontal="right" vertical="center" wrapText="1"/>
    </xf>
    <xf numFmtId="0" fontId="100" fillId="0" borderId="1" xfId="209" applyFont="1" applyBorder="1"/>
    <xf numFmtId="0" fontId="2" fillId="0" borderId="1" xfId="209" applyBorder="1" applyAlignment="1">
      <alignment horizontal="right" vertical="center" wrapText="1"/>
    </xf>
    <xf numFmtId="0" fontId="101" fillId="0" borderId="1" xfId="209" applyFont="1" applyBorder="1"/>
    <xf numFmtId="15" fontId="27" fillId="22" borderId="1" xfId="209" applyNumberFormat="1" applyFont="1" applyFill="1" applyBorder="1" applyAlignment="1">
      <alignment vertical="center" wrapText="1"/>
    </xf>
    <xf numFmtId="0" fontId="2" fillId="22" borderId="1" xfId="209" applyFill="1" applyBorder="1" applyAlignment="1">
      <alignment vertical="center" wrapText="1"/>
    </xf>
    <xf numFmtId="0" fontId="100" fillId="22" borderId="1" xfId="209" applyFont="1" applyFill="1" applyBorder="1"/>
    <xf numFmtId="0" fontId="100" fillId="22" borderId="0" xfId="209" applyFont="1" applyFill="1"/>
    <xf numFmtId="0" fontId="2" fillId="4" borderId="1" xfId="209" applyFill="1" applyBorder="1"/>
    <xf numFmtId="0" fontId="100" fillId="4" borderId="0" xfId="209" applyFont="1" applyFill="1"/>
    <xf numFmtId="0" fontId="78" fillId="0" borderId="1" xfId="209" applyFont="1" applyBorder="1" applyAlignment="1">
      <alignment wrapText="1"/>
    </xf>
    <xf numFmtId="0" fontId="78" fillId="0" borderId="1" xfId="209" applyFont="1" applyBorder="1" applyAlignment="1">
      <alignment horizontal="right"/>
    </xf>
    <xf numFmtId="4" fontId="78" fillId="0" borderId="1" xfId="209" applyNumberFormat="1" applyFont="1" applyBorder="1" applyAlignment="1">
      <alignment horizontal="right"/>
    </xf>
    <xf numFmtId="0" fontId="8" fillId="0" borderId="4" xfId="209" applyFont="1" applyBorder="1"/>
    <xf numFmtId="0" fontId="78" fillId="29" borderId="1" xfId="209" applyFont="1" applyFill="1" applyBorder="1"/>
    <xf numFmtId="0" fontId="78" fillId="29" borderId="1" xfId="209" applyFont="1" applyFill="1" applyBorder="1" applyAlignment="1">
      <alignment wrapText="1"/>
    </xf>
    <xf numFmtId="4" fontId="78" fillId="29" borderId="1" xfId="209" applyNumberFormat="1" applyFont="1" applyFill="1" applyBorder="1" applyAlignment="1">
      <alignment horizontal="right"/>
    </xf>
    <xf numFmtId="0" fontId="78" fillId="29" borderId="1" xfId="209" applyFont="1" applyFill="1" applyBorder="1" applyAlignment="1">
      <alignment horizontal="right"/>
    </xf>
    <xf numFmtId="15" fontId="78" fillId="29" borderId="1" xfId="209" applyNumberFormat="1" applyFont="1" applyFill="1" applyBorder="1" applyAlignment="1">
      <alignment wrapText="1"/>
    </xf>
    <xf numFmtId="4" fontId="78" fillId="29" borderId="1" xfId="209" applyNumberFormat="1" applyFont="1" applyFill="1" applyBorder="1" applyAlignment="1">
      <alignment horizontal="right" wrapText="1"/>
    </xf>
    <xf numFmtId="0" fontId="78" fillId="29" borderId="1" xfId="209" applyFont="1" applyFill="1" applyBorder="1" applyAlignment="1">
      <alignment horizontal="right" wrapText="1"/>
    </xf>
    <xf numFmtId="15" fontId="78" fillId="4" borderId="1" xfId="209" applyNumberFormat="1" applyFont="1" applyFill="1" applyBorder="1" applyAlignment="1">
      <alignment wrapText="1"/>
    </xf>
    <xf numFmtId="0" fontId="78" fillId="4" borderId="1" xfId="209" applyFont="1" applyFill="1" applyBorder="1" applyAlignment="1">
      <alignment wrapText="1"/>
    </xf>
    <xf numFmtId="4" fontId="78" fillId="4" borderId="1" xfId="209" applyNumberFormat="1" applyFont="1" applyFill="1" applyBorder="1" applyAlignment="1">
      <alignment horizontal="right" wrapText="1"/>
    </xf>
    <xf numFmtId="43" fontId="8" fillId="0" borderId="0" xfId="209" applyNumberFormat="1" applyFont="1"/>
    <xf numFmtId="4" fontId="78" fillId="23" borderId="1" xfId="209" applyNumberFormat="1" applyFont="1" applyFill="1" applyBorder="1" applyAlignment="1">
      <alignment horizontal="right"/>
    </xf>
    <xf numFmtId="0" fontId="78" fillId="22" borderId="1" xfId="209" applyFont="1" applyFill="1" applyBorder="1" applyAlignment="1">
      <alignment wrapText="1"/>
    </xf>
    <xf numFmtId="4" fontId="78" fillId="22" borderId="1" xfId="209" applyNumberFormat="1" applyFont="1" applyFill="1" applyBorder="1" applyAlignment="1">
      <alignment horizontal="right"/>
    </xf>
    <xf numFmtId="0" fontId="78" fillId="22" borderId="1" xfId="209" applyFont="1" applyFill="1" applyBorder="1" applyAlignment="1">
      <alignment horizontal="right"/>
    </xf>
    <xf numFmtId="0" fontId="8" fillId="22" borderId="0" xfId="209" applyFont="1" applyFill="1"/>
    <xf numFmtId="0" fontId="19" fillId="4" borderId="0" xfId="209" applyFont="1" applyFill="1"/>
    <xf numFmtId="0" fontId="100" fillId="0" borderId="0" xfId="209" applyFont="1" applyAlignment="1">
      <alignment horizontal="right" vertical="center" wrapText="1"/>
    </xf>
    <xf numFmtId="0" fontId="2" fillId="23" borderId="0" xfId="209" applyFill="1"/>
    <xf numFmtId="0" fontId="2" fillId="20" borderId="0" xfId="209" applyFill="1"/>
    <xf numFmtId="0" fontId="78" fillId="29" borderId="4" xfId="209" applyFont="1" applyFill="1" applyBorder="1" applyAlignment="1">
      <alignment horizontal="right"/>
    </xf>
    <xf numFmtId="0" fontId="45" fillId="0" borderId="1" xfId="209" applyFont="1" applyBorder="1"/>
    <xf numFmtId="0" fontId="78" fillId="23" borderId="1" xfId="209" applyFont="1" applyFill="1" applyBorder="1" applyAlignment="1">
      <alignment wrapText="1"/>
    </xf>
    <xf numFmtId="0" fontId="78" fillId="23" borderId="1" xfId="209" applyFont="1" applyFill="1" applyBorder="1" applyAlignment="1">
      <alignment horizontal="right"/>
    </xf>
    <xf numFmtId="0" fontId="78" fillId="12" borderId="1" xfId="209" applyFont="1" applyFill="1" applyBorder="1" applyAlignment="1">
      <alignment wrapText="1"/>
    </xf>
    <xf numFmtId="0" fontId="78" fillId="12" borderId="1" xfId="209" applyFont="1" applyFill="1" applyBorder="1" applyAlignment="1">
      <alignment horizontal="right"/>
    </xf>
    <xf numFmtId="4" fontId="78" fillId="12" borderId="1" xfId="209" applyNumberFormat="1" applyFont="1" applyFill="1" applyBorder="1" applyAlignment="1">
      <alignment horizontal="right"/>
    </xf>
    <xf numFmtId="0" fontId="2" fillId="12" borderId="0" xfId="209" applyFill="1"/>
    <xf numFmtId="0" fontId="78" fillId="4" borderId="1" xfId="209" applyFont="1" applyFill="1" applyBorder="1" applyAlignment="1">
      <alignment horizontal="right"/>
    </xf>
    <xf numFmtId="4" fontId="78" fillId="4" borderId="1" xfId="209" applyNumberFormat="1" applyFont="1" applyFill="1" applyBorder="1" applyAlignment="1">
      <alignment horizontal="right"/>
    </xf>
    <xf numFmtId="0" fontId="2" fillId="0" borderId="0" xfId="209" applyAlignment="1">
      <alignment wrapText="1"/>
    </xf>
    <xf numFmtId="4" fontId="2" fillId="23" borderId="60" xfId="209" applyNumberFormat="1" applyFill="1" applyBorder="1" applyAlignment="1">
      <alignment horizontal="right" vertical="center" wrapText="1"/>
    </xf>
    <xf numFmtId="4" fontId="2" fillId="23" borderId="61" xfId="209" applyNumberFormat="1" applyFill="1" applyBorder="1" applyAlignment="1">
      <alignment horizontal="right" vertical="center" wrapText="1"/>
    </xf>
    <xf numFmtId="0" fontId="104" fillId="4" borderId="1" xfId="209" applyFont="1" applyFill="1" applyBorder="1" applyAlignment="1">
      <alignment horizontal="right"/>
    </xf>
    <xf numFmtId="0" fontId="84" fillId="29" borderId="1" xfId="209" applyFont="1" applyFill="1" applyBorder="1" applyAlignment="1">
      <alignment horizontal="right"/>
    </xf>
    <xf numFmtId="4" fontId="84" fillId="23" borderId="1" xfId="209" applyNumberFormat="1" applyFont="1" applyFill="1" applyBorder="1" applyAlignment="1">
      <alignment horizontal="right"/>
    </xf>
    <xf numFmtId="4" fontId="84" fillId="4" borderId="1" xfId="209" applyNumberFormat="1" applyFont="1" applyFill="1" applyBorder="1" applyAlignment="1">
      <alignment horizontal="right"/>
    </xf>
    <xf numFmtId="15" fontId="27" fillId="0" borderId="1" xfId="209" applyNumberFormat="1" applyFont="1" applyBorder="1" applyAlignment="1">
      <alignment wrapText="1"/>
    </xf>
    <xf numFmtId="49" fontId="2" fillId="0" borderId="1" xfId="209" applyNumberFormat="1" applyBorder="1" applyAlignment="1">
      <alignment wrapText="1"/>
    </xf>
    <xf numFmtId="15" fontId="27" fillId="4" borderId="1" xfId="209" applyNumberFormat="1" applyFont="1" applyFill="1" applyBorder="1" applyAlignment="1">
      <alignment wrapText="1"/>
    </xf>
    <xf numFmtId="49" fontId="2" fillId="4" borderId="1" xfId="209" applyNumberFormat="1" applyFill="1" applyBorder="1" applyAlignment="1">
      <alignment wrapText="1"/>
    </xf>
    <xf numFmtId="0" fontId="78" fillId="29" borderId="1" xfId="210" applyFont="1" applyFill="1" applyBorder="1" applyAlignment="1">
      <alignment horizontal="right"/>
    </xf>
    <xf numFmtId="4" fontId="78" fillId="23" borderId="1" xfId="210" applyNumberFormat="1" applyFont="1" applyFill="1" applyBorder="1" applyAlignment="1">
      <alignment horizontal="right"/>
    </xf>
    <xf numFmtId="15" fontId="78" fillId="23" borderId="1" xfId="209" applyNumberFormat="1" applyFont="1" applyFill="1" applyBorder="1" applyAlignment="1">
      <alignment wrapText="1"/>
    </xf>
    <xf numFmtId="4" fontId="78" fillId="23" borderId="1" xfId="209" applyNumberFormat="1" applyFont="1" applyFill="1" applyBorder="1" applyAlignment="1">
      <alignment horizontal="right" wrapText="1"/>
    </xf>
    <xf numFmtId="4" fontId="109" fillId="4" borderId="1" xfId="209" applyNumberFormat="1" applyFont="1" applyFill="1" applyBorder="1" applyAlignment="1">
      <alignment horizontal="right"/>
    </xf>
    <xf numFmtId="15" fontId="78" fillId="0" borderId="1" xfId="209" applyNumberFormat="1" applyFont="1" applyBorder="1" applyAlignment="1">
      <alignment wrapText="1"/>
    </xf>
    <xf numFmtId="0" fontId="78" fillId="29" borderId="0" xfId="209" applyFont="1" applyFill="1"/>
    <xf numFmtId="0" fontId="78" fillId="26" borderId="1" xfId="209" applyFont="1" applyFill="1" applyBorder="1" applyAlignment="1">
      <alignment horizontal="right"/>
    </xf>
    <xf numFmtId="4" fontId="78" fillId="26" borderId="1" xfId="209" applyNumberFormat="1" applyFont="1" applyFill="1" applyBorder="1" applyAlignment="1">
      <alignment horizontal="right"/>
    </xf>
    <xf numFmtId="0" fontId="2" fillId="26" borderId="0" xfId="209" applyFill="1"/>
    <xf numFmtId="15" fontId="109" fillId="0" borderId="1" xfId="209" applyNumberFormat="1" applyFont="1" applyBorder="1" applyAlignment="1">
      <alignment wrapText="1"/>
    </xf>
    <xf numFmtId="0" fontId="109" fillId="0" borderId="1" xfId="209" applyFont="1" applyBorder="1" applyAlignment="1">
      <alignment wrapText="1"/>
    </xf>
    <xf numFmtId="0" fontId="109" fillId="0" borderId="1" xfId="209" applyFont="1" applyBorder="1" applyAlignment="1">
      <alignment horizontal="right"/>
    </xf>
    <xf numFmtId="4" fontId="78" fillId="11" borderId="1" xfId="209" applyNumberFormat="1" applyFont="1" applyFill="1" applyBorder="1" applyAlignment="1">
      <alignment horizontal="right"/>
    </xf>
    <xf numFmtId="0" fontId="2" fillId="11" borderId="0" xfId="209" applyFill="1"/>
    <xf numFmtId="15" fontId="78" fillId="12" borderId="1" xfId="209" applyNumberFormat="1" applyFont="1" applyFill="1" applyBorder="1" applyAlignment="1">
      <alignment wrapText="1"/>
    </xf>
    <xf numFmtId="0" fontId="78" fillId="20" borderId="1" xfId="209" applyFont="1" applyFill="1" applyBorder="1" applyAlignment="1">
      <alignment wrapText="1"/>
    </xf>
    <xf numFmtId="4" fontId="104" fillId="4" borderId="1" xfId="209" applyNumberFormat="1" applyFont="1" applyFill="1" applyBorder="1" applyAlignment="1">
      <alignment horizontal="right"/>
    </xf>
    <xf numFmtId="0" fontId="2" fillId="22" borderId="0" xfId="209" applyFill="1"/>
    <xf numFmtId="4" fontId="104" fillId="61" borderId="1" xfId="209" applyNumberFormat="1" applyFont="1" applyFill="1" applyBorder="1" applyAlignment="1">
      <alignment horizontal="right"/>
    </xf>
    <xf numFmtId="0" fontId="8" fillId="61" borderId="0" xfId="209" applyFont="1" applyFill="1"/>
    <xf numFmtId="4" fontId="78" fillId="4" borderId="1" xfId="211" applyNumberFormat="1" applyFont="1" applyFill="1" applyBorder="1" applyAlignment="1">
      <alignment horizontal="right"/>
    </xf>
    <xf numFmtId="0" fontId="78" fillId="29" borderId="1" xfId="211" applyFont="1" applyFill="1" applyBorder="1" applyAlignment="1">
      <alignment horizontal="right"/>
    </xf>
    <xf numFmtId="43" fontId="2" fillId="0" borderId="0" xfId="136" applyFont="1"/>
    <xf numFmtId="4" fontId="109" fillId="22" borderId="1" xfId="209" applyNumberFormat="1" applyFont="1" applyFill="1" applyBorder="1" applyAlignment="1">
      <alignment horizontal="right"/>
    </xf>
    <xf numFmtId="4" fontId="104" fillId="22" borderId="1" xfId="209" applyNumberFormat="1" applyFont="1" applyFill="1" applyBorder="1" applyAlignment="1">
      <alignment horizontal="right"/>
    </xf>
    <xf numFmtId="4" fontId="78" fillId="22" borderId="1" xfId="209" applyNumberFormat="1" applyFont="1" applyFill="1" applyBorder="1" applyAlignment="1">
      <alignment horizontal="right" wrapText="1"/>
    </xf>
    <xf numFmtId="0" fontId="78" fillId="22" borderId="1" xfId="209" applyFont="1" applyFill="1" applyBorder="1" applyAlignment="1">
      <alignment horizontal="right" wrapText="1"/>
    </xf>
    <xf numFmtId="15" fontId="78" fillId="22" borderId="1" xfId="209" applyNumberFormat="1" applyFont="1" applyFill="1" applyBorder="1" applyAlignment="1">
      <alignment wrapText="1"/>
    </xf>
    <xf numFmtId="15" fontId="78" fillId="20" borderId="1" xfId="209" applyNumberFormat="1" applyFont="1" applyFill="1" applyBorder="1" applyAlignment="1">
      <alignment wrapText="1"/>
    </xf>
    <xf numFmtId="0" fontId="104" fillId="29" borderId="1" xfId="209" applyFont="1" applyFill="1" applyBorder="1" applyAlignment="1">
      <alignment horizontal="right"/>
    </xf>
    <xf numFmtId="0" fontId="19" fillId="20" borderId="0" xfId="209" applyFont="1" applyFill="1"/>
    <xf numFmtId="164" fontId="45" fillId="0" borderId="0" xfId="212" applyFont="1"/>
    <xf numFmtId="164" fontId="8" fillId="0" borderId="0" xfId="209" applyNumberFormat="1" applyFont="1"/>
    <xf numFmtId="0" fontId="78" fillId="20" borderId="0" xfId="209" applyFont="1" applyFill="1" applyAlignment="1">
      <alignment wrapText="1"/>
    </xf>
    <xf numFmtId="43" fontId="45" fillId="22" borderId="4" xfId="29" applyFont="1" applyFill="1" applyBorder="1"/>
    <xf numFmtId="164" fontId="45" fillId="20" borderId="0" xfId="212" applyFont="1" applyFill="1"/>
    <xf numFmtId="0" fontId="78" fillId="29" borderId="1" xfId="56" applyFont="1" applyFill="1" applyBorder="1" applyAlignment="1">
      <alignment horizontal="right"/>
    </xf>
    <xf numFmtId="0" fontId="34" fillId="0" borderId="0" xfId="213" applyFont="1"/>
    <xf numFmtId="0" fontId="80" fillId="0" borderId="0" xfId="213" applyFont="1" applyAlignment="1">
      <alignment vertical="center" wrapText="1"/>
    </xf>
    <xf numFmtId="0" fontId="80" fillId="0" borderId="0" xfId="213" applyFont="1" applyAlignment="1">
      <alignment horizontal="center" vertical="center" wrapText="1"/>
    </xf>
    <xf numFmtId="15" fontId="72" fillId="0" borderId="1" xfId="213" applyNumberFormat="1" applyFont="1" applyBorder="1" applyAlignment="1">
      <alignment horizontal="left" wrapText="1"/>
    </xf>
    <xf numFmtId="0" fontId="72" fillId="0" borderId="0" xfId="213" applyFont="1"/>
    <xf numFmtId="0" fontId="110" fillId="0" borderId="0" xfId="213" applyFont="1"/>
    <xf numFmtId="15" fontId="72" fillId="0" borderId="53" xfId="213" applyNumberFormat="1" applyFont="1" applyBorder="1" applyAlignment="1" applyProtection="1">
      <alignment horizontal="left" vertical="top" wrapText="1" readingOrder="1"/>
      <protection locked="0"/>
    </xf>
    <xf numFmtId="0" fontId="72" fillId="0" borderId="53" xfId="213" applyFont="1" applyBorder="1" applyAlignment="1" applyProtection="1">
      <alignment vertical="top" wrapText="1" readingOrder="1"/>
      <protection locked="0"/>
    </xf>
    <xf numFmtId="0" fontId="72" fillId="0" borderId="53" xfId="213" applyFont="1" applyBorder="1" applyAlignment="1" applyProtection="1">
      <alignment horizontal="left" vertical="top" wrapText="1" readingOrder="1"/>
      <protection locked="0"/>
    </xf>
    <xf numFmtId="0" fontId="72" fillId="4" borderId="53" xfId="213" applyFont="1" applyFill="1" applyBorder="1" applyAlignment="1" applyProtection="1">
      <alignment vertical="top" wrapText="1" readingOrder="1"/>
      <protection locked="0"/>
    </xf>
    <xf numFmtId="0" fontId="34" fillId="20" borderId="0" xfId="213" applyFont="1" applyFill="1"/>
    <xf numFmtId="0" fontId="72" fillId="4" borderId="0" xfId="213" applyFont="1" applyFill="1"/>
    <xf numFmtId="0" fontId="72" fillId="22" borderId="0" xfId="213" applyFont="1" applyFill="1"/>
    <xf numFmtId="0" fontId="72" fillId="4" borderId="53" xfId="213" applyFont="1" applyFill="1" applyBorder="1" applyAlignment="1" applyProtection="1">
      <alignment horizontal="center" vertical="top" wrapText="1" readingOrder="1"/>
      <protection locked="0"/>
    </xf>
    <xf numFmtId="0" fontId="34" fillId="4" borderId="0" xfId="213" applyFont="1" applyFill="1"/>
    <xf numFmtId="0" fontId="74" fillId="0" borderId="53" xfId="213" applyFont="1" applyBorder="1" applyAlignment="1" applyProtection="1">
      <alignment vertical="top" wrapText="1" readingOrder="1"/>
      <protection locked="0"/>
    </xf>
    <xf numFmtId="0" fontId="74" fillId="0" borderId="0" xfId="213" applyFont="1" applyAlignment="1" applyProtection="1">
      <alignment vertical="top" wrapText="1" readingOrder="1"/>
      <protection locked="0"/>
    </xf>
    <xf numFmtId="0" fontId="74" fillId="0" borderId="14" xfId="213" applyFont="1" applyBorder="1" applyAlignment="1" applyProtection="1">
      <alignment vertical="top" wrapText="1" readingOrder="1"/>
      <protection locked="0"/>
    </xf>
    <xf numFmtId="169" fontId="74" fillId="0" borderId="1" xfId="213" applyNumberFormat="1" applyFont="1" applyBorder="1" applyAlignment="1" applyProtection="1">
      <alignment vertical="top" wrapText="1" readingOrder="1"/>
      <protection locked="0"/>
    </xf>
    <xf numFmtId="15" fontId="34" fillId="0" borderId="0" xfId="213" applyNumberFormat="1" applyFont="1" applyAlignment="1">
      <alignment horizontal="left" vertical="center" wrapText="1"/>
    </xf>
    <xf numFmtId="0" fontId="34" fillId="0" borderId="14" xfId="213" applyFont="1" applyBorder="1" applyAlignment="1">
      <alignment vertical="center" wrapText="1"/>
    </xf>
    <xf numFmtId="4" fontId="34" fillId="0" borderId="1" xfId="213" applyNumberFormat="1" applyFont="1" applyBorder="1" applyAlignment="1">
      <alignment horizontal="right" vertical="center" wrapText="1"/>
    </xf>
    <xf numFmtId="0" fontId="34" fillId="0" borderId="1" xfId="213" applyFont="1" applyBorder="1" applyAlignment="1">
      <alignment horizontal="right" vertical="center" wrapText="1"/>
    </xf>
    <xf numFmtId="0" fontId="74" fillId="0" borderId="1" xfId="213" applyFont="1" applyBorder="1" applyAlignment="1" applyProtection="1">
      <alignment vertical="top" readingOrder="1"/>
      <protection locked="0"/>
    </xf>
    <xf numFmtId="169" fontId="74" fillId="0" borderId="1" xfId="213" applyNumberFormat="1" applyFont="1" applyBorder="1" applyAlignment="1" applyProtection="1">
      <alignment vertical="top" readingOrder="1"/>
      <protection locked="0"/>
    </xf>
    <xf numFmtId="0" fontId="74" fillId="0" borderId="1" xfId="213" applyFont="1" applyBorder="1" applyAlignment="1" applyProtection="1">
      <alignment vertical="top" wrapText="1" readingOrder="1"/>
      <protection locked="0"/>
    </xf>
    <xf numFmtId="0" fontId="77" fillId="0" borderId="1" xfId="213" applyFont="1" applyBorder="1" applyAlignment="1" applyProtection="1">
      <alignment vertical="top" wrapText="1" readingOrder="1"/>
      <protection locked="0"/>
    </xf>
    <xf numFmtId="169" fontId="77" fillId="0" borderId="1" xfId="213" applyNumberFormat="1" applyFont="1" applyBorder="1" applyAlignment="1" applyProtection="1">
      <alignment vertical="top" wrapText="1" readingOrder="1"/>
      <protection locked="0"/>
    </xf>
    <xf numFmtId="22" fontId="74" fillId="0" borderId="1" xfId="213" applyNumberFormat="1" applyFont="1" applyBorder="1" applyAlignment="1" applyProtection="1">
      <alignment horizontal="left" vertical="top" wrapText="1" readingOrder="1"/>
      <protection locked="0"/>
    </xf>
    <xf numFmtId="0" fontId="34" fillId="4" borderId="1" xfId="213" applyFont="1" applyFill="1" applyBorder="1" applyAlignment="1">
      <alignment vertical="center" wrapText="1"/>
    </xf>
    <xf numFmtId="4" fontId="34" fillId="4" borderId="1" xfId="213" applyNumberFormat="1" applyFont="1" applyFill="1" applyBorder="1" applyAlignment="1">
      <alignment horizontal="right" vertical="center" wrapText="1"/>
    </xf>
    <xf numFmtId="0" fontId="34" fillId="0" borderId="1" xfId="213" applyFont="1" applyBorder="1" applyAlignment="1">
      <alignment vertical="center" wrapText="1"/>
    </xf>
    <xf numFmtId="0" fontId="74" fillId="0" borderId="1" xfId="209" applyFont="1" applyBorder="1" applyAlignment="1" applyProtection="1">
      <alignment vertical="top" wrapText="1" readingOrder="1"/>
      <protection locked="0"/>
    </xf>
    <xf numFmtId="169" fontId="74" fillId="0" borderId="1" xfId="209" applyNumberFormat="1" applyFont="1" applyBorder="1" applyAlignment="1" applyProtection="1">
      <alignment vertical="top" wrapText="1" readingOrder="1"/>
      <protection locked="0"/>
    </xf>
    <xf numFmtId="0" fontId="74" fillId="4" borderId="1" xfId="209" applyFont="1" applyFill="1" applyBorder="1" applyAlignment="1" applyProtection="1">
      <alignment vertical="top" wrapText="1" readingOrder="1"/>
      <protection locked="0"/>
    </xf>
    <xf numFmtId="169" fontId="74" fillId="4" borderId="1" xfId="209" applyNumberFormat="1" applyFont="1" applyFill="1" applyBorder="1" applyAlignment="1" applyProtection="1">
      <alignment vertical="top" wrapText="1" readingOrder="1"/>
      <protection locked="0"/>
    </xf>
    <xf numFmtId="0" fontId="74" fillId="0" borderId="4" xfId="209" applyFont="1" applyBorder="1" applyAlignment="1" applyProtection="1">
      <alignment vertical="top" wrapText="1" readingOrder="1"/>
      <protection locked="0"/>
    </xf>
    <xf numFmtId="0" fontId="74" fillId="0" borderId="59" xfId="213" applyFont="1" applyBorder="1" applyAlignment="1" applyProtection="1">
      <alignment vertical="top" wrapText="1" readingOrder="1"/>
      <protection locked="0"/>
    </xf>
    <xf numFmtId="0" fontId="95" fillId="0" borderId="53" xfId="213" applyFont="1" applyBorder="1" applyAlignment="1" applyProtection="1">
      <alignment vertical="top" wrapText="1" readingOrder="1"/>
      <protection locked="0"/>
    </xf>
    <xf numFmtId="0" fontId="95" fillId="0" borderId="0" xfId="213" applyFont="1" applyAlignment="1" applyProtection="1">
      <alignment vertical="top" wrapText="1" readingOrder="1"/>
      <protection locked="0"/>
    </xf>
    <xf numFmtId="0" fontId="95" fillId="0" borderId="1" xfId="213" applyFont="1" applyBorder="1" applyAlignment="1" applyProtection="1">
      <alignment vertical="top" wrapText="1" readingOrder="1"/>
      <protection locked="0"/>
    </xf>
    <xf numFmtId="169" fontId="95" fillId="0" borderId="1" xfId="213" applyNumberFormat="1" applyFont="1" applyBorder="1" applyAlignment="1" applyProtection="1">
      <alignment vertical="top" wrapText="1" readingOrder="1"/>
      <protection locked="0"/>
    </xf>
    <xf numFmtId="169" fontId="95" fillId="23" borderId="1" xfId="213" applyNumberFormat="1" applyFont="1" applyFill="1" applyBorder="1" applyAlignment="1" applyProtection="1">
      <alignment vertical="top" wrapText="1" readingOrder="1"/>
      <protection locked="0"/>
    </xf>
    <xf numFmtId="0" fontId="95" fillId="23" borderId="1" xfId="213" applyFont="1" applyFill="1" applyBorder="1" applyAlignment="1" applyProtection="1">
      <alignment vertical="top" wrapText="1" readingOrder="1"/>
      <protection locked="0"/>
    </xf>
    <xf numFmtId="0" fontId="34" fillId="23" borderId="0" xfId="213" applyFont="1" applyFill="1"/>
    <xf numFmtId="169" fontId="95" fillId="4" borderId="1" xfId="213" applyNumberFormat="1" applyFont="1" applyFill="1" applyBorder="1" applyAlignment="1" applyProtection="1">
      <alignment vertical="top" wrapText="1" readingOrder="1"/>
      <protection locked="0"/>
    </xf>
    <xf numFmtId="0" fontId="74" fillId="22" borderId="53" xfId="213" applyFont="1" applyFill="1" applyBorder="1" applyAlignment="1" applyProtection="1">
      <alignment vertical="top" wrapText="1" readingOrder="1"/>
      <protection locked="0"/>
    </xf>
    <xf numFmtId="0" fontId="34" fillId="22" borderId="0" xfId="213" applyFont="1" applyFill="1"/>
    <xf numFmtId="0" fontId="74" fillId="4" borderId="53" xfId="213" applyFont="1" applyFill="1" applyBorder="1" applyAlignment="1" applyProtection="1">
      <alignment vertical="top" wrapText="1" readingOrder="1"/>
      <protection locked="0"/>
    </xf>
    <xf numFmtId="0" fontId="95" fillId="0" borderId="59" xfId="213" applyFont="1" applyBorder="1" applyAlignment="1" applyProtection="1">
      <alignment vertical="top" wrapText="1" readingOrder="1"/>
      <protection locked="0"/>
    </xf>
    <xf numFmtId="0" fontId="97" fillId="0" borderId="53" xfId="213" applyFont="1" applyBorder="1" applyAlignment="1" applyProtection="1">
      <alignment vertical="top" wrapText="1" readingOrder="1"/>
      <protection locked="0"/>
    </xf>
    <xf numFmtId="0" fontId="95" fillId="23" borderId="53" xfId="213" applyFont="1" applyFill="1" applyBorder="1" applyAlignment="1" applyProtection="1">
      <alignment vertical="top" wrapText="1" readingOrder="1"/>
      <protection locked="0"/>
    </xf>
    <xf numFmtId="15" fontId="128" fillId="0" borderId="1" xfId="213" applyNumberFormat="1" applyFont="1" applyBorder="1" applyAlignment="1">
      <alignment horizontal="left" vertical="center" wrapText="1"/>
    </xf>
    <xf numFmtId="4" fontId="128" fillId="0" borderId="1" xfId="213" applyNumberFormat="1" applyFont="1" applyBorder="1" applyAlignment="1">
      <alignment horizontal="right" vertical="center" wrapText="1"/>
    </xf>
    <xf numFmtId="0" fontId="126" fillId="0" borderId="59" xfId="213" applyFont="1" applyBorder="1" applyAlignment="1" applyProtection="1">
      <alignment vertical="top" wrapText="1" readingOrder="1"/>
      <protection locked="0"/>
    </xf>
    <xf numFmtId="0" fontId="97" fillId="0" borderId="59" xfId="213" applyFont="1" applyBorder="1" applyAlignment="1" applyProtection="1">
      <alignment vertical="top" wrapText="1" readingOrder="1"/>
      <protection locked="0"/>
    </xf>
    <xf numFmtId="0" fontId="126" fillId="0" borderId="1" xfId="213" applyFont="1" applyBorder="1" applyAlignment="1" applyProtection="1">
      <alignment vertical="top" wrapText="1" readingOrder="1"/>
      <protection locked="0"/>
    </xf>
    <xf numFmtId="169" fontId="126" fillId="0" borderId="1" xfId="213" applyNumberFormat="1" applyFont="1" applyBorder="1" applyAlignment="1" applyProtection="1">
      <alignment vertical="top" wrapText="1" readingOrder="1"/>
      <protection locked="0"/>
    </xf>
    <xf numFmtId="0" fontId="133" fillId="0" borderId="1" xfId="213" applyFont="1" applyBorder="1" applyAlignment="1" applyProtection="1">
      <alignment vertical="top" wrapText="1" readingOrder="1"/>
      <protection locked="0"/>
    </xf>
    <xf numFmtId="169" fontId="133" fillId="4" borderId="1" xfId="213" applyNumberFormat="1" applyFont="1" applyFill="1" applyBorder="1" applyAlignment="1" applyProtection="1">
      <alignment vertical="top" wrapText="1" readingOrder="1"/>
      <protection locked="0"/>
    </xf>
    <xf numFmtId="22" fontId="95" fillId="0" borderId="1" xfId="213" applyNumberFormat="1" applyFont="1" applyBorder="1" applyAlignment="1" applyProtection="1">
      <alignment horizontal="left" vertical="top" readingOrder="1"/>
      <protection locked="0"/>
    </xf>
    <xf numFmtId="0" fontId="52" fillId="0" borderId="0" xfId="213" applyFont="1" applyAlignment="1">
      <alignment vertical="center" wrapText="1"/>
    </xf>
    <xf numFmtId="0" fontId="126" fillId="0" borderId="53" xfId="213" applyFont="1" applyBorder="1" applyAlignment="1" applyProtection="1">
      <alignment vertical="top" wrapText="1" readingOrder="1"/>
      <protection locked="0"/>
    </xf>
    <xf numFmtId="0" fontId="133" fillId="0" borderId="53" xfId="213" applyFont="1" applyBorder="1" applyAlignment="1" applyProtection="1">
      <alignment vertical="top" wrapText="1" readingOrder="1"/>
      <protection locked="0"/>
    </xf>
    <xf numFmtId="0" fontId="74" fillId="0" borderId="53" xfId="56" applyFont="1" applyBorder="1" applyAlignment="1" applyProtection="1">
      <alignment vertical="top" wrapText="1" readingOrder="1"/>
      <protection locked="0"/>
    </xf>
    <xf numFmtId="0" fontId="97" fillId="4" borderId="53" xfId="56" applyFont="1" applyFill="1" applyBorder="1" applyAlignment="1" applyProtection="1">
      <alignment vertical="top" wrapText="1" readingOrder="1"/>
      <protection locked="0"/>
    </xf>
    <xf numFmtId="0" fontId="74" fillId="0" borderId="59" xfId="56" applyFont="1" applyBorder="1" applyAlignment="1" applyProtection="1">
      <alignment vertical="top" wrapText="1" readingOrder="1"/>
      <protection locked="0"/>
    </xf>
    <xf numFmtId="0" fontId="34" fillId="0" borderId="0" xfId="213" applyFont="1" applyAlignment="1">
      <alignment wrapText="1"/>
    </xf>
    <xf numFmtId="15" fontId="85" fillId="0" borderId="1" xfId="209" applyNumberFormat="1" applyFont="1" applyBorder="1" applyAlignment="1">
      <alignment horizontal="left"/>
    </xf>
    <xf numFmtId="0" fontId="85" fillId="0" borderId="1" xfId="209" applyFont="1" applyBorder="1" applyAlignment="1" applyProtection="1">
      <alignment vertical="top" wrapText="1" readingOrder="1"/>
      <protection locked="0"/>
    </xf>
    <xf numFmtId="169" fontId="85" fillId="0" borderId="1" xfId="209" applyNumberFormat="1" applyFont="1" applyBorder="1" applyAlignment="1" applyProtection="1">
      <alignment vertical="top" wrapText="1" readingOrder="1"/>
      <protection locked="0"/>
    </xf>
    <xf numFmtId="0" fontId="85" fillId="4" borderId="1" xfId="209" applyFont="1" applyFill="1" applyBorder="1" applyAlignment="1" applyProtection="1">
      <alignment vertical="top" wrapText="1" readingOrder="1"/>
      <protection locked="0"/>
    </xf>
    <xf numFmtId="43" fontId="45" fillId="0" borderId="0" xfId="209" applyNumberFormat="1" applyFont="1" applyAlignment="1">
      <alignment horizontal="right" wrapText="1"/>
    </xf>
    <xf numFmtId="43" fontId="85" fillId="0" borderId="0" xfId="209" applyNumberFormat="1" applyFont="1" applyAlignment="1">
      <alignment horizontal="right" wrapText="1"/>
    </xf>
    <xf numFmtId="0" fontId="89" fillId="0" borderId="0" xfId="209" applyFont="1"/>
    <xf numFmtId="43" fontId="89" fillId="0" borderId="0" xfId="209" applyNumberFormat="1" applyFont="1" applyAlignment="1">
      <alignment horizontal="right" wrapText="1"/>
    </xf>
    <xf numFmtId="0" fontId="90" fillId="0" borderId="0" xfId="209" applyFont="1"/>
    <xf numFmtId="43" fontId="90" fillId="0" borderId="0" xfId="209" applyNumberFormat="1" applyFont="1" applyAlignment="1">
      <alignment horizontal="right" wrapText="1"/>
    </xf>
    <xf numFmtId="0" fontId="91" fillId="0" borderId="0" xfId="209" applyFont="1"/>
    <xf numFmtId="43" fontId="91" fillId="0" borderId="0" xfId="209" applyNumberFormat="1" applyFont="1" applyAlignment="1">
      <alignment horizontal="right" wrapText="1"/>
    </xf>
    <xf numFmtId="0" fontId="92" fillId="0" borderId="0" xfId="209" applyFont="1"/>
    <xf numFmtId="43" fontId="92" fillId="0" borderId="0" xfId="209" applyNumberFormat="1" applyFont="1" applyAlignment="1">
      <alignment horizontal="right" wrapText="1"/>
    </xf>
    <xf numFmtId="0" fontId="85" fillId="2" borderId="0" xfId="209" applyFont="1" applyFill="1"/>
    <xf numFmtId="43" fontId="85" fillId="2" borderId="0" xfId="209" applyNumberFormat="1" applyFont="1" applyFill="1" applyAlignment="1">
      <alignment horizontal="right" wrapText="1"/>
    </xf>
    <xf numFmtId="0" fontId="92" fillId="2" borderId="0" xfId="209" applyFont="1" applyFill="1"/>
    <xf numFmtId="43" fontId="92" fillId="2" borderId="0" xfId="209" applyNumberFormat="1" applyFont="1" applyFill="1" applyAlignment="1">
      <alignment horizontal="right" wrapText="1"/>
    </xf>
    <xf numFmtId="0" fontId="93" fillId="0" borderId="0" xfId="209" applyFont="1"/>
    <xf numFmtId="43" fontId="93" fillId="0" borderId="0" xfId="209" applyNumberFormat="1" applyFont="1" applyAlignment="1">
      <alignment horizontal="right" wrapText="1"/>
    </xf>
    <xf numFmtId="0" fontId="85" fillId="0" borderId="7" xfId="209" applyFont="1" applyBorder="1" applyAlignment="1" applyProtection="1">
      <alignment vertical="top" wrapText="1" readingOrder="1"/>
      <protection locked="0"/>
    </xf>
    <xf numFmtId="0" fontId="85" fillId="4" borderId="0" xfId="209" applyFont="1" applyFill="1"/>
    <xf numFmtId="169" fontId="85" fillId="4" borderId="1" xfId="209" applyNumberFormat="1" applyFont="1" applyFill="1" applyBorder="1" applyAlignment="1" applyProtection="1">
      <alignment vertical="top" wrapText="1" readingOrder="1"/>
      <protection locked="0"/>
    </xf>
    <xf numFmtId="169" fontId="85" fillId="0" borderId="0" xfId="209" applyNumberFormat="1" applyFont="1"/>
    <xf numFmtId="0" fontId="45" fillId="22" borderId="0" xfId="209" applyFont="1" applyFill="1"/>
    <xf numFmtId="169" fontId="82" fillId="0" borderId="1" xfId="209" applyNumberFormat="1" applyFont="1" applyBorder="1" applyAlignment="1" applyProtection="1">
      <alignment vertical="top" wrapText="1" readingOrder="1"/>
      <protection locked="0"/>
    </xf>
    <xf numFmtId="0" fontId="45" fillId="0" borderId="0" xfId="209" applyFont="1" applyAlignment="1">
      <alignment horizontal="left"/>
    </xf>
    <xf numFmtId="0" fontId="85" fillId="22" borderId="0" xfId="209" applyFont="1" applyFill="1"/>
    <xf numFmtId="0" fontId="94" fillId="0" borderId="0" xfId="209" applyFont="1"/>
    <xf numFmtId="0" fontId="85" fillId="0" borderId="0" xfId="209" applyFont="1" applyAlignment="1">
      <alignment horizontal="left"/>
    </xf>
    <xf numFmtId="0" fontId="85" fillId="0" borderId="0" xfId="209" applyFont="1" applyAlignment="1">
      <alignment horizontal="left" wrapText="1"/>
    </xf>
    <xf numFmtId="0" fontId="83" fillId="0" borderId="0" xfId="209" applyFont="1" applyAlignment="1" applyProtection="1">
      <alignment vertical="top" wrapText="1" readingOrder="1"/>
      <protection locked="0"/>
    </xf>
    <xf numFmtId="169" fontId="83" fillId="0" borderId="0" xfId="209" applyNumberFormat="1" applyFont="1" applyAlignment="1" applyProtection="1">
      <alignment vertical="top" wrapText="1" readingOrder="1"/>
      <protection locked="0"/>
    </xf>
    <xf numFmtId="169" fontId="83" fillId="0" borderId="21" xfId="209" applyNumberFormat="1" applyFont="1" applyBorder="1" applyAlignment="1" applyProtection="1">
      <alignment vertical="top" wrapText="1" readingOrder="1"/>
      <protection locked="0"/>
    </xf>
    <xf numFmtId="43" fontId="85" fillId="0" borderId="0" xfId="209" applyNumberFormat="1" applyFont="1"/>
    <xf numFmtId="0" fontId="82" fillId="0" borderId="1" xfId="209" applyFont="1" applyBorder="1" applyAlignment="1" applyProtection="1">
      <alignment vertical="top" wrapText="1" readingOrder="1"/>
      <protection locked="0"/>
    </xf>
    <xf numFmtId="0" fontId="82" fillId="4" borderId="1" xfId="209" applyFont="1" applyFill="1" applyBorder="1" applyAlignment="1" applyProtection="1">
      <alignment vertical="top" wrapText="1" readingOrder="1"/>
      <protection locked="0"/>
    </xf>
    <xf numFmtId="169" fontId="82" fillId="4" borderId="1" xfId="209" applyNumberFormat="1" applyFont="1" applyFill="1" applyBorder="1" applyAlignment="1" applyProtection="1">
      <alignment vertical="top" wrapText="1" readingOrder="1"/>
      <protection locked="0"/>
    </xf>
    <xf numFmtId="0" fontId="95" fillId="0" borderId="53" xfId="209" applyFont="1" applyBorder="1" applyAlignment="1" applyProtection="1">
      <alignment vertical="top" wrapText="1" readingOrder="1"/>
      <protection locked="0"/>
    </xf>
    <xf numFmtId="0" fontId="95" fillId="4" borderId="53" xfId="209" applyFont="1" applyFill="1" applyBorder="1" applyAlignment="1" applyProtection="1">
      <alignment vertical="top" wrapText="1" readingOrder="1"/>
      <protection locked="0"/>
    </xf>
    <xf numFmtId="0" fontId="95" fillId="0" borderId="0" xfId="209" applyFont="1" applyAlignment="1" applyProtection="1">
      <alignment vertical="top" wrapText="1" readingOrder="1"/>
      <protection locked="0"/>
    </xf>
    <xf numFmtId="0" fontId="95" fillId="0" borderId="1" xfId="209" applyFont="1" applyBorder="1" applyAlignment="1" applyProtection="1">
      <alignment vertical="top" wrapText="1" readingOrder="1"/>
      <protection locked="0"/>
    </xf>
    <xf numFmtId="169" fontId="95" fillId="0" borderId="1" xfId="209" applyNumberFormat="1" applyFont="1" applyBorder="1" applyAlignment="1" applyProtection="1">
      <alignment vertical="top" wrapText="1" readingOrder="1"/>
      <protection locked="0"/>
    </xf>
    <xf numFmtId="15" fontId="45" fillId="0" borderId="1" xfId="209" applyNumberFormat="1" applyFont="1" applyBorder="1" applyAlignment="1">
      <alignment horizontal="left" vertical="center" wrapText="1"/>
    </xf>
    <xf numFmtId="0" fontId="45" fillId="0" borderId="1" xfId="209" applyFont="1" applyBorder="1" applyAlignment="1">
      <alignment horizontal="right" vertical="center" wrapText="1"/>
    </xf>
    <xf numFmtId="4" fontId="45" fillId="0" borderId="1" xfId="209" applyNumberFormat="1" applyFont="1" applyBorder="1" applyAlignment="1">
      <alignment horizontal="right" vertical="center" wrapText="1"/>
    </xf>
    <xf numFmtId="0" fontId="95" fillId="0" borderId="1" xfId="209" applyFont="1" applyBorder="1" applyAlignment="1" applyProtection="1">
      <alignment horizontal="left" vertical="top" wrapText="1" readingOrder="1"/>
      <protection locked="0"/>
    </xf>
    <xf numFmtId="169" fontId="95" fillId="0" borderId="1" xfId="209" applyNumberFormat="1" applyFont="1" applyBorder="1" applyAlignment="1" applyProtection="1">
      <alignment vertical="top" readingOrder="1"/>
      <protection locked="0"/>
    </xf>
    <xf numFmtId="0" fontId="45" fillId="4" borderId="0" xfId="209" applyFont="1" applyFill="1"/>
    <xf numFmtId="169" fontId="95" fillId="4" borderId="1" xfId="209" applyNumberFormat="1" applyFont="1" applyFill="1" applyBorder="1" applyAlignment="1" applyProtection="1">
      <alignment vertical="top" wrapText="1" readingOrder="1"/>
      <protection locked="0"/>
    </xf>
    <xf numFmtId="169" fontId="95" fillId="22" borderId="1" xfId="209" applyNumberFormat="1" applyFont="1" applyFill="1" applyBorder="1" applyAlignment="1" applyProtection="1">
      <alignment vertical="top" wrapText="1" readingOrder="1"/>
      <protection locked="0"/>
    </xf>
    <xf numFmtId="0" fontId="45" fillId="20" borderId="0" xfId="209" applyFont="1" applyFill="1"/>
    <xf numFmtId="0" fontId="45" fillId="21" borderId="0" xfId="209" applyFont="1" applyFill="1" applyAlignment="1">
      <alignment horizontal="left"/>
    </xf>
    <xf numFmtId="0" fontId="45" fillId="21" borderId="0" xfId="209" applyFont="1" applyFill="1"/>
    <xf numFmtId="169" fontId="95" fillId="23" borderId="1" xfId="209" applyNumberFormat="1" applyFont="1" applyFill="1" applyBorder="1" applyAlignment="1" applyProtection="1">
      <alignment vertical="top" wrapText="1" readingOrder="1"/>
      <protection locked="0"/>
    </xf>
    <xf numFmtId="0" fontId="95" fillId="4" borderId="1" xfId="209" applyFont="1" applyFill="1" applyBorder="1" applyAlignment="1" applyProtection="1">
      <alignment vertical="top" wrapText="1" readingOrder="1"/>
      <protection locked="0"/>
    </xf>
    <xf numFmtId="0" fontId="95" fillId="22" borderId="53" xfId="209" applyFont="1" applyFill="1" applyBorder="1" applyAlignment="1" applyProtection="1">
      <alignment vertical="top" wrapText="1" readingOrder="1"/>
      <protection locked="0"/>
    </xf>
    <xf numFmtId="0" fontId="76" fillId="0" borderId="0" xfId="209" applyFont="1"/>
    <xf numFmtId="0" fontId="45" fillId="23" borderId="0" xfId="209" applyFont="1" applyFill="1"/>
    <xf numFmtId="0" fontId="45" fillId="12" borderId="0" xfId="209" applyFont="1" applyFill="1"/>
    <xf numFmtId="0" fontId="45" fillId="62" borderId="0" xfId="209" applyFont="1" applyFill="1"/>
    <xf numFmtId="0" fontId="76" fillId="62" borderId="0" xfId="209" applyFont="1" applyFill="1"/>
    <xf numFmtId="0" fontId="85" fillId="62" borderId="0" xfId="209" applyFont="1" applyFill="1"/>
    <xf numFmtId="0" fontId="96" fillId="0" borderId="53" xfId="209" applyFont="1" applyBorder="1" applyAlignment="1" applyProtection="1">
      <alignment vertical="top" wrapText="1" readingOrder="1"/>
      <protection locked="0"/>
    </xf>
    <xf numFmtId="0" fontId="95" fillId="20" borderId="53" xfId="209" applyFont="1" applyFill="1" applyBorder="1" applyAlignment="1" applyProtection="1">
      <alignment vertical="top" wrapText="1" readingOrder="1"/>
      <protection locked="0"/>
    </xf>
    <xf numFmtId="15" fontId="45" fillId="14" borderId="1" xfId="209" applyNumberFormat="1" applyFont="1" applyFill="1" applyBorder="1" applyAlignment="1">
      <alignment horizontal="left" vertical="center" wrapText="1"/>
    </xf>
    <xf numFmtId="0" fontId="45" fillId="14" borderId="0" xfId="209" applyFont="1" applyFill="1"/>
    <xf numFmtId="43" fontId="85" fillId="4" borderId="0" xfId="136" applyFont="1" applyFill="1"/>
    <xf numFmtId="0" fontId="95" fillId="0" borderId="59" xfId="56" applyFont="1" applyBorder="1" applyAlignment="1" applyProtection="1">
      <alignment vertical="top" wrapText="1" readingOrder="1"/>
      <protection locked="0"/>
    </xf>
    <xf numFmtId="0" fontId="95" fillId="0" borderId="53" xfId="0" applyFont="1" applyBorder="1" applyAlignment="1" applyProtection="1">
      <alignment vertical="top" wrapText="1" readingOrder="1"/>
      <protection locked="0"/>
    </xf>
    <xf numFmtId="0" fontId="78" fillId="29" borderId="1" xfId="0" applyFont="1" applyFill="1" applyBorder="1"/>
    <xf numFmtId="0" fontId="78" fillId="29" borderId="1" xfId="0" applyFont="1" applyFill="1" applyBorder="1" applyAlignment="1">
      <alignment wrapText="1"/>
    </xf>
    <xf numFmtId="0" fontId="78" fillId="29" borderId="1" xfId="0" applyFont="1" applyFill="1" applyBorder="1" applyAlignment="1">
      <alignment horizontal="right"/>
    </xf>
    <xf numFmtId="0" fontId="56" fillId="0" borderId="1" xfId="0" applyFont="1" applyBorder="1"/>
    <xf numFmtId="0" fontId="45" fillId="0" borderId="1" xfId="0" applyFont="1" applyBorder="1" applyAlignment="1">
      <alignment horizontal="left"/>
    </xf>
    <xf numFmtId="169" fontId="95" fillId="0" borderId="1" xfId="0" applyNumberFormat="1" applyFont="1" applyBorder="1" applyAlignment="1" applyProtection="1">
      <alignment vertical="top" wrapText="1" readingOrder="1"/>
      <protection locked="0"/>
    </xf>
    <xf numFmtId="0" fontId="95" fillId="0" borderId="1" xfId="0" applyFont="1" applyBorder="1" applyAlignment="1" applyProtection="1">
      <alignment vertical="top" wrapText="1" readingOrder="1"/>
      <protection locked="0"/>
    </xf>
    <xf numFmtId="0" fontId="45" fillId="0" borderId="1" xfId="0" applyFont="1" applyBorder="1"/>
    <xf numFmtId="14" fontId="30" fillId="0" borderId="1" xfId="0" applyNumberFormat="1" applyFont="1" applyBorder="1" applyAlignment="1">
      <alignment horizontal="left"/>
    </xf>
    <xf numFmtId="0" fontId="74" fillId="0" borderId="53" xfId="0" applyFont="1" applyBorder="1" applyAlignment="1" applyProtection="1">
      <alignment vertical="top" wrapText="1" readingOrder="1"/>
      <protection locked="0"/>
    </xf>
    <xf numFmtId="0" fontId="74" fillId="4" borderId="53" xfId="0" applyFont="1" applyFill="1" applyBorder="1" applyAlignment="1" applyProtection="1">
      <alignment vertical="top" wrapText="1" readingOrder="1"/>
      <protection locked="0"/>
    </xf>
    <xf numFmtId="0" fontId="20" fillId="0" borderId="1" xfId="0" applyFont="1" applyBorder="1"/>
    <xf numFmtId="14" fontId="20" fillId="0" borderId="1" xfId="0" applyNumberFormat="1" applyFont="1" applyBorder="1"/>
    <xf numFmtId="0" fontId="12" fillId="0" borderId="0" xfId="0" applyFont="1"/>
    <xf numFmtId="0" fontId="20" fillId="0" borderId="29" xfId="0" applyFont="1" applyBorder="1" applyAlignment="1">
      <alignment vertical="center"/>
    </xf>
    <xf numFmtId="0" fontId="15" fillId="3" borderId="2" xfId="0" applyFont="1" applyFill="1" applyBorder="1" applyAlignment="1">
      <alignment horizontal="center" wrapText="1"/>
    </xf>
    <xf numFmtId="0" fontId="15" fillId="5" borderId="15" xfId="0" applyFont="1" applyFill="1" applyBorder="1"/>
    <xf numFmtId="0" fontId="12" fillId="0" borderId="7" xfId="0" applyFont="1" applyBorder="1" applyAlignment="1">
      <alignment horizontal="center"/>
    </xf>
    <xf numFmtId="15" fontId="64" fillId="0" borderId="1" xfId="209" applyNumberFormat="1" applyFont="1" applyBorder="1" applyAlignment="1">
      <alignment horizontal="left" vertical="center" wrapText="1"/>
    </xf>
    <xf numFmtId="0" fontId="64" fillId="0" borderId="0" xfId="0" applyFont="1"/>
    <xf numFmtId="164" fontId="15" fillId="0" borderId="1" xfId="1" applyFont="1" applyFill="1" applyBorder="1"/>
    <xf numFmtId="0" fontId="12" fillId="21" borderId="0" xfId="0" applyFont="1" applyFill="1"/>
    <xf numFmtId="0" fontId="12" fillId="0" borderId="0" xfId="0" applyFont="1" applyAlignment="1">
      <alignment horizontal="center"/>
    </xf>
    <xf numFmtId="0" fontId="132" fillId="0" borderId="1" xfId="0" applyFont="1" applyBorder="1" applyAlignment="1">
      <alignment horizontal="center"/>
    </xf>
    <xf numFmtId="0" fontId="12" fillId="23" borderId="0" xfId="0" applyFont="1" applyFill="1"/>
    <xf numFmtId="164" fontId="15" fillId="0" borderId="1" xfId="1" applyFont="1" applyFill="1" applyBorder="1" applyAlignment="1">
      <alignment wrapText="1"/>
    </xf>
    <xf numFmtId="164" fontId="137" fillId="0" borderId="1" xfId="1" applyFont="1" applyFill="1" applyBorder="1"/>
    <xf numFmtId="164" fontId="15" fillId="0" borderId="1" xfId="1" applyFont="1" applyFill="1" applyBorder="1" applyAlignment="1">
      <alignment horizontal="center"/>
    </xf>
    <xf numFmtId="0" fontId="12" fillId="4" borderId="0" xfId="0" applyFont="1" applyFill="1"/>
    <xf numFmtId="0" fontId="12" fillId="0" borderId="1" xfId="0" applyFont="1" applyBorder="1"/>
    <xf numFmtId="0" fontId="64" fillId="0" borderId="1" xfId="0" applyFont="1" applyBorder="1"/>
    <xf numFmtId="14" fontId="64" fillId="0" borderId="1" xfId="0" applyNumberFormat="1" applyFont="1" applyBorder="1"/>
    <xf numFmtId="164" fontId="41" fillId="0" borderId="1" xfId="1" applyFont="1" applyFill="1" applyBorder="1"/>
    <xf numFmtId="0" fontId="41" fillId="0" borderId="1" xfId="0" applyFont="1" applyBorder="1" applyAlignment="1">
      <alignment horizontal="center"/>
    </xf>
    <xf numFmtId="0" fontId="15" fillId="0" borderId="21" xfId="0" applyFont="1" applyBorder="1" applyAlignment="1">
      <alignment horizontal="center"/>
    </xf>
    <xf numFmtId="0" fontId="132" fillId="0" borderId="0" xfId="0" applyFont="1"/>
    <xf numFmtId="0" fontId="12" fillId="22" borderId="0" xfId="0" applyFont="1" applyFill="1"/>
    <xf numFmtId="0" fontId="12" fillId="0" borderId="1" xfId="1" applyNumberFormat="1" applyFont="1" applyFill="1" applyBorder="1" applyAlignment="1">
      <alignment horizontal="center"/>
    </xf>
    <xf numFmtId="0" fontId="12" fillId="0" borderId="1" xfId="0" applyFont="1" applyBorder="1" applyAlignment="1">
      <alignment horizontal="left"/>
    </xf>
    <xf numFmtId="15" fontId="20" fillId="0" borderId="1" xfId="14" applyNumberFormat="1" applyFont="1" applyBorder="1" applyAlignment="1">
      <alignment vertical="center" wrapText="1"/>
    </xf>
    <xf numFmtId="0" fontId="12" fillId="0" borderId="1" xfId="0" applyFont="1" applyBorder="1" applyAlignment="1">
      <alignment horizontal="center" wrapText="1"/>
    </xf>
    <xf numFmtId="14" fontId="12" fillId="0" borderId="1" xfId="0" applyNumberFormat="1" applyFont="1" applyBorder="1" applyAlignment="1">
      <alignment horizontal="center"/>
    </xf>
    <xf numFmtId="164" fontId="15" fillId="0" borderId="0" xfId="1" applyFont="1" applyFill="1" applyBorder="1"/>
    <xf numFmtId="15" fontId="20" fillId="0" borderId="1" xfId="14" applyNumberFormat="1" applyFont="1" applyBorder="1" applyAlignment="1">
      <alignment horizontal="right" vertical="center" wrapText="1"/>
    </xf>
    <xf numFmtId="16" fontId="12" fillId="0" borderId="1" xfId="0" applyNumberFormat="1" applyFont="1" applyBorder="1" applyAlignment="1">
      <alignment horizontal="center"/>
    </xf>
    <xf numFmtId="164" fontId="15" fillId="0" borderId="1" xfId="1" applyFont="1" applyFill="1" applyBorder="1" applyAlignment="1">
      <alignment horizontal="right"/>
    </xf>
    <xf numFmtId="166" fontId="12" fillId="0" borderId="1" xfId="0" applyNumberFormat="1" applyFont="1" applyBorder="1" applyAlignment="1">
      <alignment horizontal="center"/>
    </xf>
    <xf numFmtId="164" fontId="15" fillId="0" borderId="13" xfId="1" applyFont="1" applyFill="1" applyBorder="1"/>
    <xf numFmtId="0" fontId="132" fillId="0" borderId="7" xfId="0" applyFont="1" applyBorder="1" applyAlignment="1">
      <alignment horizontal="center"/>
    </xf>
    <xf numFmtId="0" fontId="12" fillId="2" borderId="1" xfId="0" applyFont="1" applyFill="1" applyBorder="1" applyAlignment="1">
      <alignment horizontal="center"/>
    </xf>
    <xf numFmtId="164" fontId="15" fillId="0" borderId="1" xfId="1" applyFont="1" applyBorder="1"/>
    <xf numFmtId="164" fontId="15" fillId="2" borderId="13" xfId="1" applyFont="1" applyFill="1" applyBorder="1"/>
    <xf numFmtId="164" fontId="15" fillId="2" borderId="1" xfId="1" applyFont="1" applyFill="1" applyBorder="1"/>
    <xf numFmtId="14" fontId="15" fillId="0" borderId="21" xfId="0" applyNumberFormat="1" applyFont="1" applyBorder="1" applyAlignment="1">
      <alignment horizontal="left"/>
    </xf>
    <xf numFmtId="0" fontId="12" fillId="2" borderId="0" xfId="0" applyFont="1" applyFill="1" applyAlignment="1">
      <alignment horizontal="center"/>
    </xf>
    <xf numFmtId="14" fontId="15" fillId="0" borderId="0" xfId="0" applyNumberFormat="1" applyFont="1" applyAlignment="1">
      <alignment horizontal="left"/>
    </xf>
    <xf numFmtId="0" fontId="12" fillId="0" borderId="0" xfId="0" applyFont="1" applyAlignment="1">
      <alignment horizontal="left"/>
    </xf>
    <xf numFmtId="164" fontId="15" fillId="0" borderId="0" xfId="1" applyFont="1"/>
    <xf numFmtId="164" fontId="15" fillId="0" borderId="0" xfId="1" applyFont="1" applyBorder="1"/>
    <xf numFmtId="14" fontId="20" fillId="0" borderId="0" xfId="0" applyNumberFormat="1" applyFont="1"/>
    <xf numFmtId="164" fontId="15" fillId="0" borderId="0" xfId="1" applyFont="1" applyFill="1" applyBorder="1" applyAlignment="1">
      <alignment horizontal="right"/>
    </xf>
    <xf numFmtId="0" fontId="132" fillId="0" borderId="0" xfId="0" applyFont="1" applyAlignment="1">
      <alignment horizontal="center"/>
    </xf>
    <xf numFmtId="164" fontId="15" fillId="0" borderId="0" xfId="1" applyFont="1" applyBorder="1" applyAlignment="1">
      <alignment horizontal="right"/>
    </xf>
    <xf numFmtId="0" fontId="15" fillId="0" borderId="0" xfId="0" applyFont="1" applyAlignment="1">
      <alignment horizontal="left"/>
    </xf>
    <xf numFmtId="0" fontId="64" fillId="4" borderId="1" xfId="0" applyFont="1" applyFill="1" applyBorder="1" applyAlignment="1">
      <alignment wrapText="1"/>
    </xf>
    <xf numFmtId="0" fontId="64" fillId="0" borderId="39" xfId="0" applyFont="1" applyBorder="1"/>
    <xf numFmtId="0" fontId="64" fillId="0" borderId="1" xfId="0" applyFont="1" applyBorder="1" applyAlignment="1">
      <alignment wrapText="1"/>
    </xf>
    <xf numFmtId="0" fontId="14" fillId="3" borderId="17" xfId="0" applyFont="1" applyFill="1" applyBorder="1" applyAlignment="1">
      <alignment horizontal="center" wrapText="1"/>
    </xf>
    <xf numFmtId="4" fontId="104" fillId="0" borderId="1" xfId="56" applyNumberFormat="1" applyFont="1" applyBorder="1" applyAlignment="1">
      <alignment horizontal="right"/>
    </xf>
    <xf numFmtId="0" fontId="15" fillId="3" borderId="27" xfId="0" applyFont="1" applyFill="1" applyBorder="1" applyAlignment="1">
      <alignment horizontal="center" vertical="center"/>
    </xf>
    <xf numFmtId="0" fontId="20" fillId="0" borderId="8" xfId="0" applyFont="1" applyBorder="1" applyAlignment="1">
      <alignment vertical="center"/>
    </xf>
    <xf numFmtId="0" fontId="64" fillId="0" borderId="1" xfId="0" quotePrefix="1" applyFont="1" applyBorder="1"/>
    <xf numFmtId="0" fontId="62" fillId="0" borderId="1" xfId="0" applyFont="1" applyBorder="1"/>
    <xf numFmtId="14" fontId="62" fillId="0" borderId="1" xfId="0" applyNumberFormat="1" applyFont="1" applyBorder="1"/>
    <xf numFmtId="0" fontId="62" fillId="0" borderId="1" xfId="0" quotePrefix="1" applyFont="1" applyBorder="1"/>
    <xf numFmtId="0" fontId="64" fillId="0" borderId="0" xfId="0" applyFont="1" applyAlignment="1">
      <alignment horizontal="center"/>
    </xf>
    <xf numFmtId="164" fontId="15" fillId="0" borderId="7" xfId="1" applyFont="1" applyFill="1" applyBorder="1"/>
    <xf numFmtId="0" fontId="132" fillId="4" borderId="0" xfId="0" applyFont="1" applyFill="1"/>
    <xf numFmtId="0" fontId="20" fillId="0" borderId="1" xfId="0" applyFont="1" applyBorder="1" applyAlignment="1">
      <alignment horizontal="right"/>
    </xf>
    <xf numFmtId="164" fontId="15" fillId="0" borderId="16" xfId="1" applyFont="1" applyFill="1" applyBorder="1"/>
    <xf numFmtId="0" fontId="15" fillId="0" borderId="13" xfId="0" applyFont="1" applyBorder="1" applyAlignment="1">
      <alignment horizontal="center"/>
    </xf>
    <xf numFmtId="15" fontId="64" fillId="0" borderId="1" xfId="209" applyNumberFormat="1" applyFont="1" applyBorder="1" applyAlignment="1">
      <alignment horizontal="right" vertical="center" wrapText="1"/>
    </xf>
    <xf numFmtId="164" fontId="20" fillId="0" borderId="1" xfId="1" applyFont="1" applyBorder="1"/>
    <xf numFmtId="164" fontId="12" fillId="0" borderId="1" xfId="1" applyFont="1" applyFill="1" applyBorder="1" applyAlignment="1">
      <alignment horizontal="right"/>
    </xf>
    <xf numFmtId="0" fontId="64" fillId="0" borderId="1" xfId="0" quotePrefix="1" applyFont="1" applyBorder="1" applyAlignment="1">
      <alignment horizontal="center"/>
    </xf>
    <xf numFmtId="0" fontId="20" fillId="2" borderId="1" xfId="0" applyFont="1" applyFill="1" applyBorder="1" applyAlignment="1">
      <alignment horizontal="center"/>
    </xf>
    <xf numFmtId="0" fontId="59" fillId="2" borderId="0" xfId="0" applyFont="1" applyFill="1" applyAlignment="1">
      <alignment horizontal="center"/>
    </xf>
    <xf numFmtId="164" fontId="59" fillId="0" borderId="0" xfId="1" applyFont="1" applyAlignment="1">
      <alignment horizontal="right"/>
    </xf>
    <xf numFmtId="0" fontId="59" fillId="0" borderId="0" xfId="0" applyFont="1"/>
    <xf numFmtId="0" fontId="15" fillId="9" borderId="8" xfId="0" applyFont="1" applyFill="1" applyBorder="1" applyAlignment="1">
      <alignment horizontal="center" vertical="center"/>
    </xf>
    <xf numFmtId="0" fontId="15" fillId="3" borderId="25" xfId="0" applyFont="1" applyFill="1" applyBorder="1" applyAlignment="1">
      <alignment horizontal="right" wrapText="1"/>
    </xf>
    <xf numFmtId="164" fontId="15" fillId="3" borderId="40" xfId="1" applyFont="1" applyFill="1" applyBorder="1" applyAlignment="1">
      <alignment horizontal="center" wrapText="1"/>
    </xf>
    <xf numFmtId="164" fontId="15" fillId="3" borderId="25" xfId="1" applyFont="1" applyFill="1" applyBorder="1" applyAlignment="1">
      <alignment horizontal="center" wrapText="1"/>
    </xf>
    <xf numFmtId="164" fontId="15" fillId="3" borderId="73" xfId="1" applyFont="1" applyFill="1" applyBorder="1" applyAlignment="1">
      <alignment horizontal="center" wrapText="1"/>
    </xf>
    <xf numFmtId="0" fontId="15" fillId="2" borderId="1" xfId="0" applyFont="1" applyFill="1" applyBorder="1" applyAlignment="1">
      <alignment horizontal="center"/>
    </xf>
    <xf numFmtId="0" fontId="41" fillId="2" borderId="1" xfId="0" applyFont="1" applyFill="1" applyBorder="1" applyAlignment="1">
      <alignment horizontal="center"/>
    </xf>
    <xf numFmtId="0" fontId="64" fillId="0" borderId="1" xfId="0" applyFont="1" applyBorder="1" applyAlignment="1">
      <alignment horizontal="left"/>
    </xf>
    <xf numFmtId="164" fontId="59" fillId="2" borderId="1" xfId="1" applyFont="1" applyFill="1" applyBorder="1" applyAlignment="1">
      <alignment horizontal="right"/>
    </xf>
    <xf numFmtId="164" fontId="59" fillId="0" borderId="1" xfId="1" applyFont="1" applyBorder="1" applyAlignment="1">
      <alignment horizontal="right"/>
    </xf>
    <xf numFmtId="164" fontId="20" fillId="0" borderId="1" xfId="1" applyFont="1" applyBorder="1" applyAlignment="1">
      <alignment horizontal="center"/>
    </xf>
    <xf numFmtId="164" fontId="59" fillId="0" borderId="1" xfId="1" applyFont="1" applyBorder="1"/>
    <xf numFmtId="0" fontId="132" fillId="0" borderId="1" xfId="0" applyFont="1" applyBorder="1" applyAlignment="1">
      <alignment horizontal="right"/>
    </xf>
    <xf numFmtId="164" fontId="12" fillId="0" borderId="1" xfId="1" applyFont="1" applyBorder="1" applyAlignment="1">
      <alignment horizontal="right"/>
    </xf>
    <xf numFmtId="164" fontId="15" fillId="0" borderId="1" xfId="1" applyFont="1" applyBorder="1" applyAlignment="1">
      <alignment horizontal="right"/>
    </xf>
    <xf numFmtId="0" fontId="12" fillId="2" borderId="1" xfId="1" applyNumberFormat="1" applyFont="1" applyFill="1" applyBorder="1" applyAlignment="1">
      <alignment horizontal="right"/>
    </xf>
    <xf numFmtId="164" fontId="12" fillId="2" borderId="1" xfId="1" applyFont="1" applyFill="1" applyBorder="1" applyAlignment="1">
      <alignment horizontal="right"/>
    </xf>
    <xf numFmtId="164" fontId="12" fillId="2" borderId="4" xfId="1" applyFont="1" applyFill="1" applyBorder="1" applyAlignment="1">
      <alignment horizontal="left"/>
    </xf>
    <xf numFmtId="0" fontId="12" fillId="2" borderId="4" xfId="1" applyNumberFormat="1" applyFont="1" applyFill="1" applyBorder="1" applyAlignment="1">
      <alignment horizontal="right"/>
    </xf>
    <xf numFmtId="164" fontId="12" fillId="2" borderId="4" xfId="1" applyFont="1" applyFill="1" applyBorder="1" applyAlignment="1">
      <alignment horizontal="right"/>
    </xf>
    <xf numFmtId="164" fontId="12" fillId="2" borderId="48" xfId="1" applyFont="1" applyFill="1" applyBorder="1" applyAlignment="1">
      <alignment horizontal="center"/>
    </xf>
    <xf numFmtId="0" fontId="12" fillId="0" borderId="1" xfId="0" applyFont="1" applyBorder="1" applyAlignment="1">
      <alignment horizontal="right"/>
    </xf>
    <xf numFmtId="43" fontId="20" fillId="0" borderId="1" xfId="0" applyNumberFormat="1" applyFont="1" applyBorder="1"/>
    <xf numFmtId="0" fontId="15" fillId="2" borderId="4" xfId="0" applyFont="1" applyFill="1" applyBorder="1" applyAlignment="1">
      <alignment horizontal="center"/>
    </xf>
    <xf numFmtId="2" fontId="12" fillId="2" borderId="4" xfId="1" applyNumberFormat="1" applyFont="1" applyFill="1" applyBorder="1" applyAlignment="1">
      <alignment horizontal="left"/>
    </xf>
    <xf numFmtId="2" fontId="12" fillId="2" borderId="4" xfId="0" applyNumberFormat="1" applyFont="1" applyFill="1" applyBorder="1" applyAlignment="1">
      <alignment horizontal="center"/>
    </xf>
    <xf numFmtId="0" fontId="12" fillId="2" borderId="4" xfId="0" applyFont="1" applyFill="1" applyBorder="1" applyAlignment="1">
      <alignment horizontal="left"/>
    </xf>
    <xf numFmtId="0" fontId="12" fillId="2" borderId="4" xfId="0" applyFont="1" applyFill="1" applyBorder="1" applyAlignment="1">
      <alignment horizontal="right"/>
    </xf>
    <xf numFmtId="165" fontId="15" fillId="0" borderId="1" xfId="1" applyNumberFormat="1" applyFont="1" applyBorder="1" applyAlignment="1">
      <alignment horizontal="center"/>
    </xf>
    <xf numFmtId="164" fontId="15" fillId="2" borderId="12" xfId="1" applyFont="1" applyFill="1" applyBorder="1" applyAlignment="1">
      <alignment horizontal="right" vertical="center"/>
    </xf>
    <xf numFmtId="164" fontId="15" fillId="2" borderId="12" xfId="0" applyNumberFormat="1" applyFont="1" applyFill="1" applyBorder="1" applyAlignment="1">
      <alignment horizontal="center" vertical="center"/>
    </xf>
    <xf numFmtId="2" fontId="20" fillId="0" borderId="0" xfId="0" applyNumberFormat="1" applyFont="1"/>
    <xf numFmtId="0" fontId="20" fillId="0" borderId="0" xfId="0" applyFont="1" applyAlignment="1">
      <alignment horizontal="left"/>
    </xf>
    <xf numFmtId="0" fontId="20" fillId="0" borderId="0" xfId="0" applyFont="1" applyAlignment="1">
      <alignment horizontal="right"/>
    </xf>
    <xf numFmtId="0" fontId="20" fillId="8" borderId="0" xfId="0" applyFont="1" applyFill="1"/>
    <xf numFmtId="2" fontId="20" fillId="8" borderId="0" xfId="0" applyNumberFormat="1" applyFont="1" applyFill="1"/>
    <xf numFmtId="0" fontId="20" fillId="8" borderId="0" xfId="0" applyFont="1" applyFill="1" applyAlignment="1">
      <alignment horizontal="left"/>
    </xf>
    <xf numFmtId="0" fontId="20" fillId="8" borderId="0" xfId="0" applyFont="1" applyFill="1" applyAlignment="1">
      <alignment horizontal="right"/>
    </xf>
    <xf numFmtId="0" fontId="20" fillId="8" borderId="1" xfId="0" applyFont="1" applyFill="1" applyBorder="1"/>
    <xf numFmtId="0" fontId="20" fillId="8" borderId="1" xfId="0" applyFont="1" applyFill="1" applyBorder="1" applyAlignment="1">
      <alignment horizontal="center"/>
    </xf>
    <xf numFmtId="164" fontId="59" fillId="8" borderId="1" xfId="1" applyFont="1" applyFill="1" applyBorder="1" applyAlignment="1">
      <alignment horizontal="right"/>
    </xf>
    <xf numFmtId="0" fontId="15" fillId="2" borderId="7" xfId="0" applyFont="1" applyFill="1" applyBorder="1" applyAlignment="1">
      <alignment horizontal="center"/>
    </xf>
    <xf numFmtId="164" fontId="12" fillId="2" borderId="1" xfId="1" applyFont="1" applyFill="1" applyBorder="1" applyAlignment="1">
      <alignment horizontal="left"/>
    </xf>
    <xf numFmtId="164" fontId="12" fillId="2" borderId="14" xfId="1" applyFont="1" applyFill="1" applyBorder="1" applyAlignment="1">
      <alignment horizontal="right"/>
    </xf>
    <xf numFmtId="0" fontId="20" fillId="2" borderId="1" xfId="0" applyFont="1" applyFill="1" applyBorder="1"/>
    <xf numFmtId="0" fontId="20" fillId="2" borderId="0" xfId="0" applyFont="1" applyFill="1"/>
    <xf numFmtId="164" fontId="12" fillId="2" borderId="13" xfId="1" applyFont="1" applyFill="1" applyBorder="1" applyAlignment="1">
      <alignment horizontal="center"/>
    </xf>
    <xf numFmtId="0" fontId="15" fillId="0" borderId="1" xfId="0" applyFont="1" applyBorder="1"/>
    <xf numFmtId="0" fontId="20" fillId="4" borderId="0" xfId="0" applyFont="1" applyFill="1"/>
    <xf numFmtId="164" fontId="12" fillId="2" borderId="7" xfId="1" applyFont="1" applyFill="1" applyBorder="1" applyAlignment="1">
      <alignment horizontal="left"/>
    </xf>
    <xf numFmtId="0" fontId="12" fillId="2" borderId="4" xfId="1" quotePrefix="1" applyNumberFormat="1" applyFont="1" applyFill="1" applyBorder="1" applyAlignment="1">
      <alignment horizontal="right"/>
    </xf>
    <xf numFmtId="164" fontId="20" fillId="0" borderId="7" xfId="1" applyFont="1" applyBorder="1"/>
    <xf numFmtId="0" fontId="20" fillId="0" borderId="25" xfId="0" applyFont="1" applyBorder="1"/>
    <xf numFmtId="0" fontId="20" fillId="0" borderId="25" xfId="0" applyFont="1" applyBorder="1" applyAlignment="1">
      <alignment horizontal="center"/>
    </xf>
    <xf numFmtId="164" fontId="59" fillId="0" borderId="25" xfId="1" applyFont="1" applyBorder="1" applyAlignment="1">
      <alignment horizontal="right"/>
    </xf>
    <xf numFmtId="0" fontId="20" fillId="0" borderId="4" xfId="0" applyFont="1" applyBorder="1"/>
    <xf numFmtId="0" fontId="20" fillId="0" borderId="4" xfId="0" applyFont="1" applyBorder="1" applyAlignment="1">
      <alignment horizontal="center"/>
    </xf>
    <xf numFmtId="164" fontId="59" fillId="0" borderId="4" xfId="1" applyFont="1" applyBorder="1" applyAlignment="1">
      <alignment horizontal="right"/>
    </xf>
    <xf numFmtId="164" fontId="12" fillId="2" borderId="4" xfId="1" applyFont="1" applyFill="1" applyBorder="1" applyAlignment="1">
      <alignment horizontal="center"/>
    </xf>
    <xf numFmtId="0" fontId="59" fillId="0" borderId="0" xfId="0" applyFont="1" applyAlignment="1">
      <alignment horizontal="left"/>
    </xf>
    <xf numFmtId="0" fontId="59" fillId="0" borderId="0" xfId="0" applyFont="1" applyAlignment="1">
      <alignment horizontal="right"/>
    </xf>
    <xf numFmtId="0" fontId="59" fillId="0" borderId="0" xfId="0" applyFont="1" applyAlignment="1">
      <alignment horizontal="center"/>
    </xf>
    <xf numFmtId="0" fontId="59" fillId="8" borderId="0" xfId="0" applyFont="1" applyFill="1" applyAlignment="1">
      <alignment horizontal="left"/>
    </xf>
    <xf numFmtId="0" fontId="59" fillId="8" borderId="0" xfId="0" applyFont="1" applyFill="1" applyAlignment="1">
      <alignment horizontal="right"/>
    </xf>
    <xf numFmtId="0" fontId="59" fillId="8" borderId="0" xfId="0" applyFont="1" applyFill="1" applyAlignment="1">
      <alignment horizontal="center"/>
    </xf>
    <xf numFmtId="164" fontId="59" fillId="8" borderId="0" xfId="1" applyFont="1" applyFill="1" applyAlignment="1">
      <alignment horizontal="right"/>
    </xf>
    <xf numFmtId="0" fontId="20" fillId="8" borderId="0" xfId="0" applyFont="1" applyFill="1" applyAlignment="1">
      <alignment horizontal="center"/>
    </xf>
    <xf numFmtId="2" fontId="20" fillId="4" borderId="0" xfId="0" applyNumberFormat="1" applyFont="1" applyFill="1"/>
    <xf numFmtId="0" fontId="20" fillId="4" borderId="0" xfId="0" applyFont="1" applyFill="1" applyAlignment="1">
      <alignment horizontal="left"/>
    </xf>
    <xf numFmtId="0" fontId="20" fillId="4" borderId="0" xfId="0" applyFont="1" applyFill="1" applyAlignment="1">
      <alignment horizontal="right"/>
    </xf>
    <xf numFmtId="0" fontId="20" fillId="4" borderId="0" xfId="0" applyFont="1" applyFill="1" applyAlignment="1">
      <alignment horizontal="center"/>
    </xf>
    <xf numFmtId="164" fontId="59" fillId="4" borderId="0" xfId="1" applyFont="1" applyFill="1" applyAlignment="1">
      <alignment horizontal="right"/>
    </xf>
    <xf numFmtId="0" fontId="140" fillId="4" borderId="0" xfId="0" applyFont="1" applyFill="1"/>
    <xf numFmtId="2" fontId="140" fillId="4" borderId="0" xfId="0" applyNumberFormat="1" applyFont="1" applyFill="1"/>
    <xf numFmtId="0" fontId="140" fillId="4" borderId="0" xfId="0" applyFont="1" applyFill="1" applyAlignment="1">
      <alignment horizontal="left"/>
    </xf>
    <xf numFmtId="0" fontId="140" fillId="4" borderId="0" xfId="0" applyFont="1" applyFill="1" applyAlignment="1">
      <alignment horizontal="right"/>
    </xf>
    <xf numFmtId="0" fontId="140" fillId="4" borderId="0" xfId="0" applyFont="1" applyFill="1" applyAlignment="1">
      <alignment horizontal="center"/>
    </xf>
    <xf numFmtId="164" fontId="141" fillId="4" borderId="0" xfId="1" applyFont="1" applyFill="1" applyAlignment="1">
      <alignment horizontal="right"/>
    </xf>
    <xf numFmtId="2" fontId="20" fillId="2" borderId="0" xfId="0" applyNumberFormat="1" applyFont="1" applyFill="1"/>
    <xf numFmtId="0" fontId="59" fillId="2" borderId="0" xfId="0" applyFont="1" applyFill="1" applyAlignment="1">
      <alignment horizontal="left"/>
    </xf>
    <xf numFmtId="0" fontId="59" fillId="2" borderId="0" xfId="0" applyFont="1" applyFill="1" applyAlignment="1">
      <alignment horizontal="right"/>
    </xf>
    <xf numFmtId="164" fontId="59" fillId="2" borderId="0" xfId="1" applyFont="1" applyFill="1" applyAlignment="1">
      <alignment horizontal="right"/>
    </xf>
    <xf numFmtId="0" fontId="20" fillId="9" borderId="0" xfId="0" applyFont="1" applyFill="1"/>
    <xf numFmtId="2" fontId="20" fillId="9" borderId="0" xfId="0" applyNumberFormat="1" applyFont="1" applyFill="1"/>
    <xf numFmtId="0" fontId="59" fillId="9" borderId="0" xfId="0" applyFont="1" applyFill="1" applyAlignment="1">
      <alignment horizontal="left"/>
    </xf>
    <xf numFmtId="0" fontId="59" fillId="9" borderId="0" xfId="0" applyFont="1" applyFill="1" applyAlignment="1">
      <alignment horizontal="right"/>
    </xf>
    <xf numFmtId="0" fontId="59" fillId="9" borderId="0" xfId="0" applyFont="1" applyFill="1" applyAlignment="1">
      <alignment horizontal="center"/>
    </xf>
    <xf numFmtId="164" fontId="59" fillId="9" borderId="0" xfId="1" applyFont="1" applyFill="1" applyAlignment="1">
      <alignment horizontal="right"/>
    </xf>
    <xf numFmtId="0" fontId="20" fillId="2" borderId="0" xfId="0" applyFont="1" applyFill="1" applyAlignment="1">
      <alignment horizontal="left"/>
    </xf>
    <xf numFmtId="0" fontId="20" fillId="2" borderId="0" xfId="0" applyFont="1" applyFill="1" applyAlignment="1">
      <alignment horizontal="right"/>
    </xf>
    <xf numFmtId="0" fontId="20" fillId="2" borderId="0" xfId="0" applyFont="1" applyFill="1" applyAlignment="1">
      <alignment horizontal="center"/>
    </xf>
    <xf numFmtId="0" fontId="59" fillId="2" borderId="0" xfId="0" applyFont="1" applyFill="1"/>
    <xf numFmtId="43" fontId="59" fillId="0" borderId="0" xfId="3" applyFont="1" applyAlignment="1">
      <alignment horizontal="center"/>
    </xf>
    <xf numFmtId="2" fontId="59" fillId="0" borderId="0" xfId="0" applyNumberFormat="1" applyFont="1"/>
    <xf numFmtId="43" fontId="20" fillId="0" borderId="0" xfId="3" applyFont="1"/>
    <xf numFmtId="43" fontId="59" fillId="0" borderId="0" xfId="3" applyFont="1"/>
    <xf numFmtId="2" fontId="59" fillId="0" borderId="0" xfId="3" applyNumberFormat="1" applyFont="1"/>
    <xf numFmtId="43" fontId="59" fillId="0" borderId="0" xfId="0" applyNumberFormat="1" applyFont="1" applyAlignment="1">
      <alignment horizontal="left"/>
    </xf>
    <xf numFmtId="2" fontId="140" fillId="0" borderId="0" xfId="0" applyNumberFormat="1" applyFont="1"/>
    <xf numFmtId="2" fontId="59" fillId="0" borderId="0" xfId="0" applyNumberFormat="1" applyFont="1" applyAlignment="1">
      <alignment horizontal="center"/>
    </xf>
    <xf numFmtId="2" fontId="12" fillId="0" borderId="0" xfId="0" applyNumberFormat="1" applyFont="1"/>
    <xf numFmtId="0" fontId="12" fillId="0" borderId="0" xfId="0" applyFont="1" applyAlignment="1">
      <alignment horizontal="right"/>
    </xf>
    <xf numFmtId="164" fontId="15" fillId="0" borderId="0" xfId="1" applyFont="1" applyAlignment="1">
      <alignment horizontal="right"/>
    </xf>
    <xf numFmtId="2" fontId="15" fillId="0" borderId="0" xfId="0" applyNumberFormat="1" applyFont="1" applyAlignment="1">
      <alignment horizontal="center"/>
    </xf>
    <xf numFmtId="0" fontId="15" fillId="0" borderId="0" xfId="0" applyFont="1" applyAlignment="1">
      <alignment horizontal="right"/>
    </xf>
    <xf numFmtId="0" fontId="15" fillId="2" borderId="0" xfId="0" applyFont="1" applyFill="1"/>
    <xf numFmtId="2" fontId="20" fillId="0" borderId="0" xfId="0" applyNumberFormat="1" applyFont="1" applyAlignment="1">
      <alignment horizontal="center"/>
    </xf>
    <xf numFmtId="0" fontId="64" fillId="0" borderId="1" xfId="0" applyFont="1" applyBorder="1" applyAlignment="1">
      <alignment horizontal="center"/>
    </xf>
    <xf numFmtId="164" fontId="64" fillId="0" borderId="1" xfId="1" applyFont="1" applyBorder="1" applyAlignment="1">
      <alignment horizontal="center"/>
    </xf>
    <xf numFmtId="0" fontId="64" fillId="2" borderId="1" xfId="0" applyFont="1" applyFill="1" applyBorder="1" applyAlignment="1">
      <alignment horizontal="center"/>
    </xf>
    <xf numFmtId="164" fontId="127" fillId="0" borderId="1" xfId="1" applyFont="1" applyBorder="1" applyAlignment="1">
      <alignment horizontal="right"/>
    </xf>
    <xf numFmtId="164" fontId="127" fillId="0" borderId="1" xfId="1" applyFont="1" applyBorder="1"/>
    <xf numFmtId="164" fontId="132" fillId="0" borderId="1" xfId="1" applyFont="1" applyBorder="1" applyAlignment="1">
      <alignment horizontal="right"/>
    </xf>
    <xf numFmtId="164" fontId="41" fillId="0" borderId="1" xfId="1" applyFont="1" applyBorder="1" applyAlignment="1">
      <alignment horizontal="right"/>
    </xf>
    <xf numFmtId="4" fontId="104" fillId="0" borderId="1" xfId="0" applyNumberFormat="1" applyFont="1" applyBorder="1" applyAlignment="1">
      <alignment horizontal="right"/>
    </xf>
    <xf numFmtId="4" fontId="104" fillId="29" borderId="1" xfId="0" applyNumberFormat="1" applyFont="1" applyFill="1" applyBorder="1" applyAlignment="1">
      <alignment horizontal="right"/>
    </xf>
    <xf numFmtId="0" fontId="15" fillId="3" borderId="25" xfId="0" applyFont="1" applyFill="1" applyBorder="1" applyAlignment="1">
      <alignment horizontal="left" wrapText="1"/>
    </xf>
    <xf numFmtId="164" fontId="15" fillId="3" borderId="55" xfId="1" applyFont="1" applyFill="1" applyBorder="1" applyAlignment="1">
      <alignment horizontal="right" wrapText="1"/>
    </xf>
    <xf numFmtId="164" fontId="15" fillId="3" borderId="52" xfId="1" applyFont="1" applyFill="1" applyBorder="1" applyAlignment="1">
      <alignment horizontal="center" wrapText="1"/>
    </xf>
    <xf numFmtId="164" fontId="15" fillId="3" borderId="42" xfId="1" applyFont="1" applyFill="1" applyBorder="1" applyAlignment="1">
      <alignment horizontal="center" wrapText="1"/>
    </xf>
    <xf numFmtId="0" fontId="15" fillId="5" borderId="40" xfId="0" applyFont="1" applyFill="1" applyBorder="1" applyAlignment="1">
      <alignment horizontal="center"/>
    </xf>
    <xf numFmtId="0" fontId="15" fillId="5" borderId="25" xfId="0" applyFont="1" applyFill="1" applyBorder="1" applyAlignment="1">
      <alignment horizontal="center"/>
    </xf>
    <xf numFmtId="0" fontId="15" fillId="3" borderId="9" xfId="0" applyFont="1" applyFill="1" applyBorder="1" applyAlignment="1">
      <alignment horizontal="center" vertical="center"/>
    </xf>
    <xf numFmtId="0" fontId="12" fillId="6" borderId="0" xfId="0" applyFont="1" applyFill="1" applyAlignment="1">
      <alignment horizontal="left" wrapText="1"/>
    </xf>
    <xf numFmtId="0" fontId="22" fillId="5" borderId="43" xfId="0" applyFont="1" applyFill="1" applyBorder="1" applyAlignment="1">
      <alignment horizontal="left"/>
    </xf>
    <xf numFmtId="0" fontId="22" fillId="5" borderId="15" xfId="0" applyFont="1" applyFill="1" applyBorder="1" applyAlignment="1">
      <alignment horizontal="left"/>
    </xf>
    <xf numFmtId="0" fontId="22" fillId="6" borderId="15" xfId="0" applyFont="1" applyFill="1" applyBorder="1" applyAlignment="1">
      <alignment horizontal="left"/>
    </xf>
    <xf numFmtId="0" fontId="22" fillId="5" borderId="41" xfId="0" applyFont="1" applyFill="1" applyBorder="1" applyAlignment="1">
      <alignment horizontal="left"/>
    </xf>
    <xf numFmtId="0" fontId="22" fillId="5" borderId="57" xfId="0" applyFont="1" applyFill="1" applyBorder="1" applyAlignment="1">
      <alignment horizontal="left" wrapText="1"/>
    </xf>
    <xf numFmtId="0" fontId="12" fillId="21" borderId="0" xfId="0" applyFont="1" applyFill="1" applyAlignment="1">
      <alignment horizontal="left" wrapText="1"/>
    </xf>
    <xf numFmtId="0" fontId="15" fillId="6" borderId="15" xfId="0" applyFont="1" applyFill="1" applyBorder="1"/>
    <xf numFmtId="0" fontId="15" fillId="5" borderId="41" xfId="0" applyFont="1" applyFill="1" applyBorder="1"/>
    <xf numFmtId="14" fontId="15" fillId="0" borderId="1" xfId="0" applyNumberFormat="1" applyFont="1" applyBorder="1" applyAlignment="1">
      <alignment horizontal="right"/>
    </xf>
    <xf numFmtId="14" fontId="9" fillId="0" borderId="1" xfId="0" applyNumberFormat="1" applyFont="1" applyBorder="1" applyAlignment="1">
      <alignment horizontal="right"/>
    </xf>
    <xf numFmtId="14" fontId="9" fillId="0" borderId="0" xfId="0" applyNumberFormat="1" applyFont="1" applyAlignment="1">
      <alignment horizontal="right"/>
    </xf>
    <xf numFmtId="0" fontId="9" fillId="0" borderId="0" xfId="0" applyFont="1" applyAlignment="1">
      <alignment horizontal="right"/>
    </xf>
    <xf numFmtId="0" fontId="62" fillId="0" borderId="1" xfId="0" applyFont="1" applyBorder="1" applyAlignment="1">
      <alignment horizontal="right"/>
    </xf>
    <xf numFmtId="0" fontId="11" fillId="0" borderId="1" xfId="0" applyFont="1" applyBorder="1" applyAlignment="1">
      <alignment horizontal="right"/>
    </xf>
    <xf numFmtId="0" fontId="11" fillId="0" borderId="7" xfId="0" applyFont="1" applyBorder="1" applyAlignment="1">
      <alignment horizontal="right"/>
    </xf>
    <xf numFmtId="0" fontId="13" fillId="0" borderId="1" xfId="0" applyFont="1" applyBorder="1" applyAlignment="1">
      <alignment horizontal="right"/>
    </xf>
    <xf numFmtId="0" fontId="11" fillId="0" borderId="0" xfId="0" applyFont="1" applyAlignment="1">
      <alignment horizontal="right"/>
    </xf>
    <xf numFmtId="0" fontId="13" fillId="0" borderId="0" xfId="0" applyFont="1" applyAlignment="1">
      <alignment horizontal="right"/>
    </xf>
    <xf numFmtId="4" fontId="78" fillId="23" borderId="1" xfId="0" applyNumberFormat="1" applyFont="1" applyFill="1" applyBorder="1" applyAlignment="1">
      <alignment horizontal="right"/>
    </xf>
    <xf numFmtId="0" fontId="104" fillId="29" borderId="1" xfId="0" applyFont="1" applyFill="1" applyBorder="1" applyAlignment="1">
      <alignment horizontal="right"/>
    </xf>
    <xf numFmtId="4" fontId="104" fillId="29" borderId="1" xfId="56" applyNumberFormat="1" applyFont="1" applyFill="1" applyBorder="1" applyAlignment="1">
      <alignment horizontal="right"/>
    </xf>
    <xf numFmtId="0" fontId="104" fillId="29" borderId="1" xfId="0" applyFont="1" applyFill="1" applyBorder="1"/>
    <xf numFmtId="0" fontId="41" fillId="0" borderId="0" xfId="0" applyFont="1" applyAlignment="1">
      <alignment horizontal="center"/>
    </xf>
    <xf numFmtId="0" fontId="40" fillId="0" borderId="4" xfId="0" applyFont="1" applyBorder="1" applyAlignment="1">
      <alignment horizontal="center"/>
    </xf>
    <xf numFmtId="0" fontId="40" fillId="23" borderId="0" xfId="0" applyFont="1" applyFill="1"/>
    <xf numFmtId="0" fontId="37" fillId="0" borderId="1" xfId="0" applyFont="1" applyBorder="1" applyAlignment="1">
      <alignment horizontal="left"/>
    </xf>
    <xf numFmtId="164" fontId="16" fillId="0" borderId="1" xfId="1" applyFont="1" applyFill="1" applyBorder="1" applyAlignment="1">
      <alignment horizontal="right"/>
    </xf>
    <xf numFmtId="0" fontId="16" fillId="0" borderId="1" xfId="0" applyFont="1" applyBorder="1" applyAlignment="1">
      <alignment horizontal="center"/>
    </xf>
    <xf numFmtId="0" fontId="37" fillId="0" borderId="1" xfId="0" applyFont="1" applyBorder="1"/>
    <xf numFmtId="0" fontId="37" fillId="23" borderId="0" xfId="0" applyFont="1" applyFill="1"/>
    <xf numFmtId="0" fontId="56" fillId="0" borderId="1" xfId="0" applyFont="1" applyBorder="1" applyAlignment="1">
      <alignment horizontal="left"/>
    </xf>
    <xf numFmtId="0" fontId="40" fillId="0" borderId="4" xfId="0" applyFont="1" applyBorder="1" applyAlignment="1">
      <alignment horizontal="left"/>
    </xf>
    <xf numFmtId="0" fontId="135" fillId="0" borderId="4" xfId="0" applyFont="1" applyBorder="1" applyAlignment="1">
      <alignment horizontal="center"/>
    </xf>
    <xf numFmtId="0" fontId="135" fillId="0" borderId="48" xfId="0" applyFont="1" applyBorder="1" applyAlignment="1">
      <alignment horizontal="center"/>
    </xf>
    <xf numFmtId="0" fontId="135" fillId="0" borderId="7" xfId="0" applyFont="1" applyBorder="1" applyAlignment="1">
      <alignment horizontal="center"/>
    </xf>
    <xf numFmtId="0" fontId="40" fillId="0" borderId="0" xfId="0" applyFont="1" applyAlignment="1">
      <alignment horizontal="left"/>
    </xf>
    <xf numFmtId="164" fontId="135" fillId="0" borderId="0" xfId="1" applyFont="1" applyAlignment="1">
      <alignment horizontal="right"/>
    </xf>
    <xf numFmtId="0" fontId="135" fillId="0" borderId="0" xfId="0" applyFont="1" applyAlignment="1">
      <alignment horizontal="center"/>
    </xf>
    <xf numFmtId="0" fontId="40" fillId="0" borderId="7" xfId="0" applyFont="1" applyBorder="1"/>
    <xf numFmtId="164" fontId="38" fillId="0" borderId="0" xfId="1" applyFont="1" applyFill="1" applyBorder="1" applyAlignment="1">
      <alignment horizontal="center" wrapText="1"/>
    </xf>
    <xf numFmtId="0" fontId="95" fillId="4" borderId="53" xfId="0" applyFont="1" applyFill="1" applyBorder="1" applyAlignment="1" applyProtection="1">
      <alignment vertical="top" wrapText="1" readingOrder="1"/>
      <protection locked="0"/>
    </xf>
    <xf numFmtId="0" fontId="138" fillId="0" borderId="1" xfId="0" applyFont="1" applyBorder="1" applyAlignment="1">
      <alignment horizontal="center"/>
    </xf>
    <xf numFmtId="0" fontId="62" fillId="0" borderId="1" xfId="0" applyFont="1" applyBorder="1" applyAlignment="1">
      <alignment horizontal="center"/>
    </xf>
    <xf numFmtId="0" fontId="62" fillId="0" borderId="1" xfId="0" applyFont="1" applyBorder="1" applyAlignment="1">
      <alignment wrapText="1"/>
    </xf>
    <xf numFmtId="15" fontId="62" fillId="0" borderId="1" xfId="209" applyNumberFormat="1" applyFont="1" applyBorder="1" applyAlignment="1">
      <alignment horizontal="left" vertical="center" wrapText="1"/>
    </xf>
    <xf numFmtId="0" fontId="95" fillId="0" borderId="0" xfId="0" applyFont="1" applyAlignment="1" applyProtection="1">
      <alignment vertical="top" wrapText="1" readingOrder="1"/>
      <protection locked="0"/>
    </xf>
    <xf numFmtId="22" fontId="142" fillId="0" borderId="0" xfId="0" applyNumberFormat="1" applyFont="1" applyAlignment="1">
      <alignment vertical="top" wrapText="1"/>
    </xf>
    <xf numFmtId="15" fontId="142" fillId="0" borderId="0" xfId="0" applyNumberFormat="1" applyFont="1" applyAlignment="1">
      <alignment vertical="top" wrapText="1"/>
    </xf>
    <xf numFmtId="0" fontId="142" fillId="0" borderId="0" xfId="0" applyFont="1" applyAlignment="1">
      <alignment vertical="top" wrapText="1"/>
    </xf>
    <xf numFmtId="4" fontId="142" fillId="0" borderId="0" xfId="0" applyNumberFormat="1" applyFont="1" applyAlignment="1">
      <alignment horizontal="right" vertical="top" wrapText="1"/>
    </xf>
    <xf numFmtId="0" fontId="142" fillId="0" borderId="0" xfId="0" applyFont="1" applyAlignment="1">
      <alignment horizontal="right" vertical="top" wrapText="1"/>
    </xf>
    <xf numFmtId="4" fontId="104" fillId="63" borderId="1" xfId="0" applyNumberFormat="1" applyFont="1" applyFill="1" applyBorder="1" applyAlignment="1">
      <alignment horizontal="right"/>
    </xf>
    <xf numFmtId="0" fontId="12" fillId="0" borderId="4" xfId="0" applyFont="1" applyBorder="1" applyAlignment="1">
      <alignment horizontal="right"/>
    </xf>
    <xf numFmtId="164" fontId="15" fillId="0" borderId="4" xfId="1" applyFont="1" applyBorder="1"/>
    <xf numFmtId="0" fontId="96" fillId="4" borderId="53" xfId="0" applyFont="1" applyFill="1" applyBorder="1" applyAlignment="1" applyProtection="1">
      <alignment vertical="top" wrapText="1" readingOrder="1"/>
      <protection locked="0"/>
    </xf>
    <xf numFmtId="4" fontId="78" fillId="29" borderId="1" xfId="0" applyNumberFormat="1" applyFont="1" applyFill="1" applyBorder="1" applyAlignment="1">
      <alignment horizontal="right"/>
    </xf>
    <xf numFmtId="15" fontId="78" fillId="29" borderId="1" xfId="0" applyNumberFormat="1" applyFont="1" applyFill="1" applyBorder="1" applyAlignment="1">
      <alignment wrapText="1"/>
    </xf>
    <xf numFmtId="0" fontId="78" fillId="29" borderId="1" xfId="0" applyFont="1" applyFill="1" applyBorder="1" applyAlignment="1">
      <alignment horizontal="right" wrapText="1"/>
    </xf>
    <xf numFmtId="4" fontId="104" fillId="29" borderId="1" xfId="0" applyNumberFormat="1" applyFont="1" applyFill="1" applyBorder="1" applyAlignment="1">
      <alignment horizontal="right" wrapText="1"/>
    </xf>
    <xf numFmtId="0" fontId="132" fillId="0" borderId="4" xfId="0" applyFont="1" applyBorder="1" applyAlignment="1">
      <alignment horizontal="center"/>
    </xf>
    <xf numFmtId="0" fontId="38" fillId="0" borderId="14" xfId="0" applyFont="1" applyBorder="1" applyAlignment="1">
      <alignment horizontal="right"/>
    </xf>
    <xf numFmtId="165" fontId="38" fillId="0" borderId="14" xfId="1" applyNumberFormat="1" applyFont="1" applyBorder="1" applyAlignment="1">
      <alignment horizontal="right"/>
    </xf>
    <xf numFmtId="0" fontId="38" fillId="0" borderId="4" xfId="0" applyFont="1" applyBorder="1" applyAlignment="1">
      <alignment horizontal="right"/>
    </xf>
    <xf numFmtId="165" fontId="38" fillId="0" borderId="4" xfId="1" applyNumberFormat="1" applyFont="1" applyBorder="1" applyAlignment="1">
      <alignment horizontal="right"/>
    </xf>
    <xf numFmtId="165" fontId="38" fillId="0" borderId="7" xfId="0" applyNumberFormat="1" applyFont="1" applyBorder="1" applyAlignment="1">
      <alignment horizontal="right"/>
    </xf>
    <xf numFmtId="165" fontId="38" fillId="0" borderId="7" xfId="1" applyNumberFormat="1" applyFont="1" applyBorder="1" applyAlignment="1">
      <alignment horizontal="right"/>
    </xf>
    <xf numFmtId="15" fontId="104" fillId="4" borderId="1" xfId="0" applyNumberFormat="1" applyFont="1" applyFill="1" applyBorder="1" applyAlignment="1">
      <alignment wrapText="1"/>
    </xf>
    <xf numFmtId="0" fontId="104" fillId="4" borderId="1" xfId="0" applyFont="1" applyFill="1" applyBorder="1" applyAlignment="1">
      <alignment wrapText="1"/>
    </xf>
    <xf numFmtId="4" fontId="104" fillId="4" borderId="1" xfId="0" applyNumberFormat="1" applyFont="1" applyFill="1" applyBorder="1" applyAlignment="1">
      <alignment horizontal="right" wrapText="1"/>
    </xf>
    <xf numFmtId="0" fontId="76" fillId="4" borderId="0" xfId="209" applyFont="1" applyFill="1"/>
    <xf numFmtId="164" fontId="12" fillId="0" borderId="1" xfId="1" applyFont="1" applyFill="1" applyBorder="1" applyAlignment="1">
      <alignment horizontal="left"/>
    </xf>
    <xf numFmtId="0" fontId="12" fillId="0" borderId="1" xfId="1" applyNumberFormat="1" applyFont="1" applyFill="1" applyBorder="1" applyAlignment="1">
      <alignment horizontal="right"/>
    </xf>
    <xf numFmtId="164" fontId="12" fillId="0" borderId="14" xfId="1" applyFont="1" applyFill="1" applyBorder="1" applyAlignment="1">
      <alignment horizontal="right"/>
    </xf>
    <xf numFmtId="164" fontId="59" fillId="0" borderId="1" xfId="1" applyFont="1" applyFill="1" applyBorder="1" applyAlignment="1">
      <alignment horizontal="right"/>
    </xf>
    <xf numFmtId="15" fontId="109" fillId="29" borderId="1" xfId="0" applyNumberFormat="1" applyFont="1" applyFill="1" applyBorder="1" applyAlignment="1">
      <alignment wrapText="1"/>
    </xf>
    <xf numFmtId="0" fontId="109" fillId="29" borderId="1" xfId="0" applyFont="1" applyFill="1" applyBorder="1" applyAlignment="1">
      <alignment wrapText="1"/>
    </xf>
    <xf numFmtId="0" fontId="109" fillId="29" borderId="1" xfId="0" applyFont="1" applyFill="1" applyBorder="1" applyAlignment="1">
      <alignment horizontal="right" wrapText="1"/>
    </xf>
    <xf numFmtId="0" fontId="19" fillId="0" borderId="0" xfId="209" applyFont="1"/>
    <xf numFmtId="164" fontId="59" fillId="0" borderId="0" xfId="1" applyFont="1"/>
    <xf numFmtId="164" fontId="15" fillId="2" borderId="12" xfId="1" applyFont="1" applyFill="1" applyBorder="1" applyAlignment="1">
      <alignment horizontal="center" vertical="center"/>
    </xf>
    <xf numFmtId="164" fontId="59" fillId="8" borderId="1" xfId="1" applyFont="1" applyFill="1" applyBorder="1"/>
    <xf numFmtId="164" fontId="59" fillId="2" borderId="1" xfId="1" applyFont="1" applyFill="1" applyBorder="1"/>
    <xf numFmtId="164" fontId="59" fillId="8" borderId="0" xfId="1" applyFont="1" applyFill="1"/>
    <xf numFmtId="164" fontId="59" fillId="8" borderId="0" xfId="1" applyFont="1" applyFill="1" applyAlignment="1">
      <alignment horizontal="center"/>
    </xf>
    <xf numFmtId="164" fontId="59" fillId="4" borderId="0" xfId="1" applyFont="1" applyFill="1"/>
    <xf numFmtId="164" fontId="141" fillId="4" borderId="0" xfId="1" applyFont="1" applyFill="1"/>
    <xf numFmtId="164" fontId="59" fillId="2" borderId="0" xfId="1" applyFont="1" applyFill="1" applyAlignment="1">
      <alignment horizontal="center"/>
    </xf>
    <xf numFmtId="164" fontId="59" fillId="9" borderId="0" xfId="1" applyFont="1" applyFill="1" applyAlignment="1">
      <alignment horizontal="center"/>
    </xf>
    <xf numFmtId="164" fontId="59" fillId="2" borderId="0" xfId="1" applyFont="1" applyFill="1"/>
    <xf numFmtId="164" fontId="15" fillId="0" borderId="0" xfId="1" applyFont="1" applyAlignment="1">
      <alignment horizontal="center"/>
    </xf>
    <xf numFmtId="164" fontId="127" fillId="0" borderId="0" xfId="1" applyFont="1"/>
    <xf numFmtId="0" fontId="78" fillId="4" borderId="1" xfId="0" applyFont="1" applyFill="1" applyBorder="1"/>
    <xf numFmtId="4" fontId="78" fillId="4" borderId="1" xfId="0" applyNumberFormat="1" applyFont="1" applyFill="1" applyBorder="1" applyAlignment="1">
      <alignment horizontal="right"/>
    </xf>
    <xf numFmtId="0" fontId="78" fillId="4" borderId="1" xfId="0" applyFont="1" applyFill="1" applyBorder="1" applyAlignment="1">
      <alignment horizontal="right"/>
    </xf>
    <xf numFmtId="0" fontId="19" fillId="4" borderId="0" xfId="0" applyFont="1" applyFill="1"/>
    <xf numFmtId="0" fontId="12" fillId="0" borderId="7" xfId="0" applyFont="1" applyBorder="1" applyAlignment="1">
      <alignment horizontal="left"/>
    </xf>
    <xf numFmtId="164" fontId="15" fillId="3" borderId="19" xfId="1" applyFont="1" applyFill="1" applyBorder="1" applyAlignment="1">
      <alignment horizontal="center" wrapText="1"/>
    </xf>
    <xf numFmtId="0" fontId="95" fillId="20" borderId="53" xfId="0" applyFont="1" applyFill="1" applyBorder="1" applyAlignment="1" applyProtection="1">
      <alignment vertical="top" wrapText="1" readingOrder="1"/>
      <protection locked="0"/>
    </xf>
    <xf numFmtId="0" fontId="14" fillId="0" borderId="0" xfId="0" quotePrefix="1" applyFont="1" applyAlignment="1">
      <alignment horizontal="center"/>
    </xf>
    <xf numFmtId="14" fontId="19" fillId="0" borderId="0" xfId="0" applyNumberFormat="1" applyFont="1"/>
    <xf numFmtId="0" fontId="45" fillId="4" borderId="1" xfId="209" applyFont="1" applyFill="1" applyBorder="1"/>
    <xf numFmtId="0" fontId="0" fillId="0" borderId="1" xfId="0" applyBorder="1" applyAlignment="1" applyProtection="1">
      <alignment vertical="top" wrapText="1"/>
      <protection locked="0"/>
    </xf>
    <xf numFmtId="0" fontId="0" fillId="0" borderId="59" xfId="0" applyBorder="1" applyAlignment="1" applyProtection="1">
      <alignment vertical="top" wrapText="1"/>
      <protection locked="0"/>
    </xf>
    <xf numFmtId="0" fontId="0" fillId="0" borderId="76" xfId="0" applyBorder="1" applyAlignment="1" applyProtection="1">
      <alignment vertical="top" wrapText="1"/>
      <protection locked="0"/>
    </xf>
    <xf numFmtId="0" fontId="87" fillId="0" borderId="4" xfId="209" applyFont="1" applyBorder="1" applyAlignment="1">
      <alignment vertical="center" wrapText="1"/>
    </xf>
    <xf numFmtId="0" fontId="88" fillId="0" borderId="1" xfId="209" applyFont="1" applyBorder="1" applyAlignment="1">
      <alignment horizontal="left" vertical="center" wrapText="1"/>
    </xf>
    <xf numFmtId="0" fontId="82" fillId="0" borderId="53" xfId="209" applyFont="1" applyBorder="1" applyAlignment="1" applyProtection="1">
      <alignment vertical="top" wrapText="1" readingOrder="1"/>
      <protection locked="0"/>
    </xf>
    <xf numFmtId="0" fontId="85" fillId="0" borderId="53" xfId="209" applyFont="1" applyBorder="1" applyAlignment="1" applyProtection="1">
      <alignment vertical="top" wrapText="1" readingOrder="1"/>
      <protection locked="0"/>
    </xf>
    <xf numFmtId="0" fontId="82" fillId="4" borderId="53" xfId="209" applyFont="1" applyFill="1" applyBorder="1" applyAlignment="1" applyProtection="1">
      <alignment vertical="top" wrapText="1" readingOrder="1"/>
      <protection locked="0"/>
    </xf>
    <xf numFmtId="0" fontId="82" fillId="4" borderId="53" xfId="209" applyFont="1" applyFill="1" applyBorder="1" applyAlignment="1" applyProtection="1">
      <alignment horizontal="center" vertical="top" wrapText="1" readingOrder="1"/>
      <protection locked="0"/>
    </xf>
    <xf numFmtId="0" fontId="82" fillId="0" borderId="0" xfId="209" applyFont="1" applyAlignment="1" applyProtection="1">
      <alignment vertical="top" wrapText="1" readingOrder="1"/>
      <protection locked="0"/>
    </xf>
    <xf numFmtId="43" fontId="85" fillId="4" borderId="1" xfId="29" applyFont="1" applyFill="1" applyBorder="1" applyAlignment="1">
      <alignment horizontal="right"/>
    </xf>
    <xf numFmtId="0" fontId="95" fillId="0" borderId="59" xfId="209" applyFont="1" applyBorder="1" applyAlignment="1" applyProtection="1">
      <alignment vertical="top" wrapText="1" readingOrder="1"/>
      <protection locked="0"/>
    </xf>
    <xf numFmtId="0" fontId="95" fillId="4" borderId="59" xfId="209" applyFont="1" applyFill="1" applyBorder="1" applyAlignment="1" applyProtection="1">
      <alignment vertical="top" wrapText="1" readingOrder="1"/>
      <protection locked="0"/>
    </xf>
    <xf numFmtId="15" fontId="45" fillId="0" borderId="39" xfId="209" applyNumberFormat="1" applyFont="1" applyBorder="1" applyAlignment="1">
      <alignment horizontal="left" vertical="center" wrapText="1"/>
    </xf>
    <xf numFmtId="0" fontId="45" fillId="0" borderId="39" xfId="209" applyFont="1" applyBorder="1" applyAlignment="1">
      <alignment vertical="center" wrapText="1"/>
    </xf>
    <xf numFmtId="15" fontId="45" fillId="4" borderId="1" xfId="214" applyNumberFormat="1" applyFont="1" applyFill="1" applyBorder="1" applyAlignment="1">
      <alignment horizontal="left" vertical="center" wrapText="1"/>
    </xf>
    <xf numFmtId="43" fontId="45" fillId="4" borderId="1" xfId="29" applyFont="1" applyFill="1" applyBorder="1"/>
    <xf numFmtId="0" fontId="95" fillId="20" borderId="1" xfId="209" applyFont="1" applyFill="1" applyBorder="1" applyAlignment="1" applyProtection="1">
      <alignment vertical="top" wrapText="1" readingOrder="1"/>
      <protection locked="0"/>
    </xf>
    <xf numFmtId="169" fontId="95" fillId="20" borderId="1" xfId="209" applyNumberFormat="1" applyFont="1" applyFill="1" applyBorder="1" applyAlignment="1" applyProtection="1">
      <alignment vertical="top" wrapText="1" readingOrder="1"/>
      <protection locked="0"/>
    </xf>
    <xf numFmtId="43" fontId="85" fillId="20" borderId="1" xfId="29" applyFont="1" applyFill="1" applyBorder="1" applyAlignment="1">
      <alignment horizontal="right"/>
    </xf>
    <xf numFmtId="169" fontId="95" fillId="12" borderId="1" xfId="209" applyNumberFormat="1" applyFont="1" applyFill="1" applyBorder="1" applyAlignment="1" applyProtection="1">
      <alignment vertical="top" wrapText="1" readingOrder="1"/>
      <protection locked="0"/>
    </xf>
    <xf numFmtId="22" fontId="45" fillId="0" borderId="1" xfId="209" applyNumberFormat="1" applyFont="1" applyBorder="1" applyAlignment="1">
      <alignment horizontal="left" vertical="center" wrapText="1"/>
    </xf>
    <xf numFmtId="4" fontId="45" fillId="23" borderId="1" xfId="209" applyNumberFormat="1" applyFont="1" applyFill="1" applyBorder="1" applyAlignment="1">
      <alignment horizontal="right" vertical="center" wrapText="1"/>
    </xf>
    <xf numFmtId="14" fontId="45" fillId="0" borderId="1" xfId="209" applyNumberFormat="1" applyFont="1" applyBorder="1" applyAlignment="1">
      <alignment horizontal="left" vertical="center" wrapText="1"/>
    </xf>
    <xf numFmtId="15" fontId="147" fillId="0" borderId="1" xfId="209" applyNumberFormat="1" applyFont="1" applyBorder="1" applyAlignment="1">
      <alignment horizontal="left" vertical="center" wrapText="1"/>
    </xf>
    <xf numFmtId="0" fontId="147" fillId="0" borderId="1" xfId="209" applyFont="1" applyBorder="1" applyAlignment="1">
      <alignment horizontal="right" vertical="center" wrapText="1"/>
    </xf>
    <xf numFmtId="0" fontId="144" fillId="0" borderId="53" xfId="209" applyFont="1" applyBorder="1" applyAlignment="1" applyProtection="1">
      <alignment vertical="top" wrapText="1" readingOrder="1"/>
      <protection locked="0"/>
    </xf>
    <xf numFmtId="0" fontId="95" fillId="23" borderId="53" xfId="209" applyFont="1" applyFill="1" applyBorder="1" applyAlignment="1" applyProtection="1">
      <alignment vertical="top" wrapText="1" readingOrder="1"/>
      <protection locked="0"/>
    </xf>
    <xf numFmtId="0" fontId="95" fillId="21" borderId="53" xfId="209" applyFont="1" applyFill="1" applyBorder="1" applyAlignment="1" applyProtection="1">
      <alignment vertical="top" wrapText="1" readingOrder="1"/>
      <protection locked="0"/>
    </xf>
    <xf numFmtId="43" fontId="85" fillId="23" borderId="1" xfId="29" applyFont="1" applyFill="1" applyBorder="1" applyAlignment="1">
      <alignment horizontal="right"/>
    </xf>
    <xf numFmtId="0" fontId="95" fillId="12" borderId="53" xfId="209" applyFont="1" applyFill="1" applyBorder="1" applyAlignment="1" applyProtection="1">
      <alignment vertical="top" wrapText="1" readingOrder="1"/>
      <protection locked="0"/>
    </xf>
    <xf numFmtId="43" fontId="85" fillId="12" borderId="1" xfId="29" applyFont="1" applyFill="1" applyBorder="1" applyAlignment="1">
      <alignment horizontal="right"/>
    </xf>
    <xf numFmtId="0" fontId="95" fillId="23" borderId="59" xfId="209" applyFont="1" applyFill="1" applyBorder="1" applyAlignment="1" applyProtection="1">
      <alignment vertical="top" wrapText="1" readingOrder="1"/>
      <protection locked="0"/>
    </xf>
    <xf numFmtId="0" fontId="95" fillId="62" borderId="53" xfId="209" applyFont="1" applyFill="1" applyBorder="1" applyAlignment="1" applyProtection="1">
      <alignment vertical="top" wrapText="1" readingOrder="1"/>
      <protection locked="0"/>
    </xf>
    <xf numFmtId="43" fontId="85" fillId="62" borderId="1" xfId="29" applyFont="1" applyFill="1" applyBorder="1" applyAlignment="1">
      <alignment horizontal="right"/>
    </xf>
    <xf numFmtId="0" fontId="144" fillId="62" borderId="53" xfId="209" applyFont="1" applyFill="1" applyBorder="1" applyAlignment="1" applyProtection="1">
      <alignment vertical="top" wrapText="1" readingOrder="1"/>
      <protection locked="0"/>
    </xf>
    <xf numFmtId="0" fontId="96" fillId="62" borderId="53" xfId="209" applyFont="1" applyFill="1" applyBorder="1" applyAlignment="1" applyProtection="1">
      <alignment vertical="top" wrapText="1" readingOrder="1"/>
      <protection locked="0"/>
    </xf>
    <xf numFmtId="0" fontId="95" fillId="62" borderId="1" xfId="209" applyFont="1" applyFill="1" applyBorder="1" applyAlignment="1" applyProtection="1">
      <alignment vertical="top" wrapText="1" readingOrder="1"/>
      <protection locked="0"/>
    </xf>
    <xf numFmtId="0" fontId="95" fillId="0" borderId="53" xfId="209" applyFont="1" applyBorder="1" applyAlignment="1" applyProtection="1">
      <alignment horizontal="left" vertical="top" wrapText="1" readingOrder="1"/>
      <protection locked="0"/>
    </xf>
    <xf numFmtId="43" fontId="85" fillId="14" borderId="1" xfId="29" applyFont="1" applyFill="1" applyBorder="1" applyAlignment="1">
      <alignment horizontal="right"/>
    </xf>
    <xf numFmtId="0" fontId="95" fillId="0" borderId="53" xfId="56" applyFont="1" applyBorder="1" applyAlignment="1" applyProtection="1">
      <alignment vertical="top" wrapText="1" readingOrder="1"/>
      <protection locked="0"/>
    </xf>
    <xf numFmtId="0" fontId="96" fillId="4" borderId="53" xfId="56" applyFont="1" applyFill="1" applyBorder="1" applyAlignment="1" applyProtection="1">
      <alignment vertical="top" wrapText="1" readingOrder="1"/>
      <protection locked="0"/>
    </xf>
    <xf numFmtId="15" fontId="149" fillId="0" borderId="1" xfId="0" applyNumberFormat="1" applyFont="1" applyBorder="1" applyAlignment="1">
      <alignment vertical="top" wrapText="1"/>
    </xf>
    <xf numFmtId="0" fontId="149" fillId="0" borderId="1" xfId="0" applyFont="1" applyBorder="1" applyAlignment="1">
      <alignment horizontal="right" vertical="top" wrapText="1"/>
    </xf>
    <xf numFmtId="0" fontId="144" fillId="0" borderId="53" xfId="0" applyFont="1" applyBorder="1" applyAlignment="1" applyProtection="1">
      <alignment vertical="top" wrapText="1" readingOrder="1"/>
      <protection locked="0"/>
    </xf>
    <xf numFmtId="0" fontId="144" fillId="4" borderId="53" xfId="0" applyFont="1" applyFill="1" applyBorder="1" applyAlignment="1" applyProtection="1">
      <alignment vertical="top" wrapText="1" readingOrder="1"/>
      <protection locked="0"/>
    </xf>
    <xf numFmtId="0" fontId="95" fillId="12" borderId="53" xfId="0" applyFont="1" applyFill="1" applyBorder="1" applyAlignment="1" applyProtection="1">
      <alignment vertical="top" wrapText="1" readingOrder="1"/>
      <protection locked="0"/>
    </xf>
    <xf numFmtId="169" fontId="96" fillId="0" borderId="1" xfId="0" applyNumberFormat="1" applyFont="1" applyBorder="1" applyAlignment="1" applyProtection="1">
      <alignment vertical="top" wrapText="1" readingOrder="1"/>
      <protection locked="0"/>
    </xf>
    <xf numFmtId="0" fontId="95" fillId="4" borderId="1" xfId="0" applyFont="1" applyFill="1" applyBorder="1" applyAlignment="1" applyProtection="1">
      <alignment vertical="top" wrapText="1" readingOrder="1"/>
      <protection locked="0"/>
    </xf>
    <xf numFmtId="169" fontId="95" fillId="4" borderId="1" xfId="0" applyNumberFormat="1" applyFont="1" applyFill="1" applyBorder="1" applyAlignment="1" applyProtection="1">
      <alignment vertical="top" wrapText="1" readingOrder="1"/>
      <protection locked="0"/>
    </xf>
    <xf numFmtId="169" fontId="96" fillId="4" borderId="1" xfId="0" applyNumberFormat="1" applyFont="1" applyFill="1" applyBorder="1" applyAlignment="1" applyProtection="1">
      <alignment vertical="top" wrapText="1" readingOrder="1"/>
      <protection locked="0"/>
    </xf>
    <xf numFmtId="0" fontId="0" fillId="4" borderId="53" xfId="0" applyFill="1" applyBorder="1" applyAlignment="1" applyProtection="1">
      <alignment vertical="top" wrapText="1"/>
      <protection locked="0"/>
    </xf>
    <xf numFmtId="0" fontId="0" fillId="4" borderId="77" xfId="0" applyFill="1" applyBorder="1" applyAlignment="1" applyProtection="1">
      <alignment vertical="top" wrapText="1"/>
      <protection locked="0"/>
    </xf>
    <xf numFmtId="0" fontId="0" fillId="4" borderId="1" xfId="0" applyFill="1" applyBorder="1" applyAlignment="1" applyProtection="1">
      <alignment vertical="top" wrapText="1"/>
      <protection locked="0"/>
    </xf>
    <xf numFmtId="0" fontId="95" fillId="21" borderId="1" xfId="0" applyFont="1" applyFill="1" applyBorder="1" applyAlignment="1" applyProtection="1">
      <alignment vertical="top" wrapText="1" readingOrder="1"/>
      <protection locked="0"/>
    </xf>
    <xf numFmtId="169" fontId="95" fillId="21" borderId="1" xfId="0" applyNumberFormat="1" applyFont="1" applyFill="1" applyBorder="1" applyAlignment="1" applyProtection="1">
      <alignment vertical="top" wrapText="1" readingOrder="1"/>
      <protection locked="0"/>
    </xf>
    <xf numFmtId="169" fontId="96" fillId="21" borderId="1" xfId="0" applyNumberFormat="1" applyFont="1" applyFill="1" applyBorder="1" applyAlignment="1" applyProtection="1">
      <alignment vertical="top" wrapText="1" readingOrder="1"/>
      <protection locked="0"/>
    </xf>
    <xf numFmtId="0" fontId="0" fillId="21" borderId="1" xfId="0" applyFill="1" applyBorder="1" applyAlignment="1" applyProtection="1">
      <alignment vertical="top" wrapText="1"/>
      <protection locked="0"/>
    </xf>
    <xf numFmtId="22" fontId="95" fillId="4" borderId="1" xfId="0" applyNumberFormat="1" applyFont="1" applyFill="1" applyBorder="1" applyAlignment="1" applyProtection="1">
      <alignment vertical="top" wrapText="1" readingOrder="1"/>
      <protection locked="0"/>
    </xf>
    <xf numFmtId="0" fontId="0" fillId="4" borderId="59" xfId="0" applyFill="1" applyBorder="1" applyAlignment="1" applyProtection="1">
      <alignment vertical="top" wrapText="1"/>
      <protection locked="0"/>
    </xf>
    <xf numFmtId="0" fontId="0" fillId="4" borderId="76" xfId="0" applyFill="1" applyBorder="1" applyAlignment="1" applyProtection="1">
      <alignment vertical="top" wrapText="1"/>
      <protection locked="0"/>
    </xf>
    <xf numFmtId="0" fontId="147" fillId="4" borderId="1" xfId="0" applyFont="1" applyFill="1" applyBorder="1" applyAlignment="1" applyProtection="1">
      <alignment vertical="top" wrapText="1" readingOrder="1"/>
      <protection locked="0"/>
    </xf>
    <xf numFmtId="169" fontId="147" fillId="4" borderId="1" xfId="0" applyNumberFormat="1" applyFont="1" applyFill="1" applyBorder="1" applyAlignment="1" applyProtection="1">
      <alignment vertical="top" wrapText="1" readingOrder="1"/>
      <protection locked="0"/>
    </xf>
    <xf numFmtId="164" fontId="41" fillId="2" borderId="1" xfId="1" applyFont="1" applyFill="1" applyBorder="1"/>
    <xf numFmtId="14" fontId="20" fillId="0" borderId="1" xfId="0" applyNumberFormat="1" applyFont="1" applyBorder="1" applyAlignment="1">
      <alignment horizontal="right"/>
    </xf>
    <xf numFmtId="0" fontId="20" fillId="0" borderId="1" xfId="0" quotePrefix="1" applyFont="1" applyBorder="1" applyAlignment="1">
      <alignment horizontal="right"/>
    </xf>
    <xf numFmtId="0" fontId="20" fillId="2" borderId="1" xfId="0" quotePrefix="1" applyFont="1" applyFill="1" applyBorder="1" applyAlignment="1">
      <alignment horizontal="right"/>
    </xf>
    <xf numFmtId="14" fontId="95" fillId="4" borderId="1" xfId="0" applyNumberFormat="1" applyFont="1" applyFill="1" applyBorder="1" applyAlignment="1" applyProtection="1">
      <alignment horizontal="center" vertical="top" wrapText="1" readingOrder="1"/>
      <protection locked="0"/>
    </xf>
    <xf numFmtId="0" fontId="12" fillId="2" borderId="1" xfId="0" applyFont="1" applyFill="1" applyBorder="1" applyAlignment="1">
      <alignment horizontal="left"/>
    </xf>
    <xf numFmtId="4" fontId="78" fillId="4" borderId="4" xfId="0" applyNumberFormat="1" applyFont="1" applyFill="1" applyBorder="1" applyAlignment="1">
      <alignment horizontal="right"/>
    </xf>
    <xf numFmtId="0" fontId="45" fillId="21" borderId="1" xfId="209" applyFont="1" applyFill="1" applyBorder="1"/>
    <xf numFmtId="0" fontId="95" fillId="4" borderId="4" xfId="0" applyFont="1" applyFill="1" applyBorder="1" applyAlignment="1" applyProtection="1">
      <alignment vertical="top" wrapText="1" readingOrder="1"/>
      <protection locked="0"/>
    </xf>
    <xf numFmtId="0" fontId="0" fillId="4" borderId="78" xfId="0" applyFill="1" applyBorder="1" applyAlignment="1" applyProtection="1">
      <alignment vertical="top" wrapText="1"/>
      <protection locked="0"/>
    </xf>
    <xf numFmtId="0" fontId="0" fillId="4" borderId="79" xfId="0" applyFill="1" applyBorder="1" applyAlignment="1" applyProtection="1">
      <alignment vertical="top" wrapText="1"/>
      <protection locked="0"/>
    </xf>
    <xf numFmtId="0" fontId="0" fillId="4" borderId="4" xfId="0" applyFill="1" applyBorder="1" applyAlignment="1" applyProtection="1">
      <alignment vertical="top" wrapText="1"/>
      <protection locked="0"/>
    </xf>
    <xf numFmtId="0" fontId="45" fillId="4" borderId="1" xfId="0" applyFont="1" applyFill="1" applyBorder="1" applyAlignment="1" applyProtection="1">
      <alignment vertical="top" wrapText="1"/>
      <protection locked="0"/>
    </xf>
    <xf numFmtId="0" fontId="20" fillId="2" borderId="1" xfId="0" applyFont="1" applyFill="1" applyBorder="1" applyAlignment="1">
      <alignment horizontal="left"/>
    </xf>
    <xf numFmtId="0" fontId="132" fillId="2" borderId="1" xfId="0" applyFont="1" applyFill="1" applyBorder="1" applyAlignment="1">
      <alignment horizontal="center"/>
    </xf>
    <xf numFmtId="0" fontId="132" fillId="2" borderId="21" xfId="0" applyFont="1" applyFill="1" applyBorder="1" applyAlignment="1">
      <alignment horizontal="center"/>
    </xf>
    <xf numFmtId="164" fontId="12" fillId="2" borderId="1" xfId="1" applyFont="1" applyFill="1" applyBorder="1"/>
    <xf numFmtId="0" fontId="0" fillId="2" borderId="1" xfId="0" applyFill="1" applyBorder="1" applyAlignment="1">
      <alignment horizontal="left"/>
    </xf>
    <xf numFmtId="0" fontId="12" fillId="2" borderId="21" xfId="0" applyFont="1" applyFill="1" applyBorder="1" applyAlignment="1">
      <alignment horizontal="center"/>
    </xf>
    <xf numFmtId="0" fontId="132" fillId="2" borderId="1" xfId="0" applyFont="1" applyFill="1" applyBorder="1"/>
    <xf numFmtId="0" fontId="132" fillId="2" borderId="1" xfId="0" applyFont="1" applyFill="1" applyBorder="1" applyAlignment="1">
      <alignment horizontal="center" wrapText="1"/>
    </xf>
    <xf numFmtId="0" fontId="12" fillId="2" borderId="1" xfId="0" applyFont="1" applyFill="1" applyBorder="1"/>
    <xf numFmtId="0" fontId="138" fillId="2" borderId="1" xfId="0" applyFont="1" applyFill="1" applyBorder="1"/>
    <xf numFmtId="0" fontId="12" fillId="2" borderId="7" xfId="0" applyFont="1" applyFill="1" applyBorder="1" applyAlignment="1">
      <alignment horizontal="center"/>
    </xf>
    <xf numFmtId="164" fontId="41" fillId="2" borderId="7" xfId="1" applyFont="1" applyFill="1" applyBorder="1"/>
    <xf numFmtId="0" fontId="41" fillId="2" borderId="7" xfId="0" applyFont="1" applyFill="1" applyBorder="1" applyAlignment="1">
      <alignment horizontal="center"/>
    </xf>
    <xf numFmtId="0" fontId="132" fillId="2" borderId="7" xfId="0" applyFont="1" applyFill="1" applyBorder="1" applyAlignment="1">
      <alignment horizontal="center"/>
    </xf>
    <xf numFmtId="0" fontId="12" fillId="2" borderId="0" xfId="0" applyFont="1" applyFill="1"/>
    <xf numFmtId="0" fontId="132" fillId="2" borderId="0" xfId="0" applyFont="1" applyFill="1"/>
    <xf numFmtId="0" fontId="138" fillId="2" borderId="0" xfId="0" applyFont="1" applyFill="1"/>
    <xf numFmtId="0" fontId="138" fillId="2" borderId="7" xfId="0" applyFont="1" applyFill="1" applyBorder="1" applyAlignment="1">
      <alignment horizontal="center"/>
    </xf>
    <xf numFmtId="0" fontId="41" fillId="2" borderId="1" xfId="0" applyFont="1" applyFill="1" applyBorder="1" applyAlignment="1">
      <alignment horizontal="center" wrapText="1"/>
    </xf>
    <xf numFmtId="165" fontId="39" fillId="26" borderId="32" xfId="1" applyNumberFormat="1" applyFont="1" applyFill="1" applyBorder="1" applyAlignment="1">
      <alignment horizontal="right"/>
    </xf>
    <xf numFmtId="0" fontId="85" fillId="0" borderId="1" xfId="209" applyFont="1" applyBorder="1"/>
    <xf numFmtId="0" fontId="0" fillId="4" borderId="80" xfId="0" applyFill="1" applyBorder="1" applyAlignment="1" applyProtection="1">
      <alignment vertical="top" wrapText="1"/>
      <protection locked="0"/>
    </xf>
    <xf numFmtId="0" fontId="0" fillId="4" borderId="82" xfId="0" applyFill="1" applyBorder="1" applyAlignment="1" applyProtection="1">
      <alignment vertical="top" wrapText="1"/>
      <protection locked="0"/>
    </xf>
    <xf numFmtId="14" fontId="20" fillId="2" borderId="1" xfId="0" applyNumberFormat="1" applyFont="1" applyFill="1" applyBorder="1"/>
    <xf numFmtId="0" fontId="20" fillId="2" borderId="1" xfId="0" quotePrefix="1" applyFont="1" applyFill="1" applyBorder="1"/>
    <xf numFmtId="4" fontId="78" fillId="21" borderId="1" xfId="0" applyNumberFormat="1" applyFont="1" applyFill="1" applyBorder="1" applyAlignment="1">
      <alignment horizontal="right"/>
    </xf>
    <xf numFmtId="0" fontId="2" fillId="0" borderId="1" xfId="209" applyBorder="1"/>
    <xf numFmtId="0" fontId="2" fillId="21" borderId="1" xfId="209" applyFill="1" applyBorder="1"/>
    <xf numFmtId="0" fontId="8" fillId="0" borderId="80" xfId="0" applyFont="1" applyBorder="1" applyAlignment="1" applyProtection="1">
      <alignment vertical="top" wrapText="1"/>
      <protection locked="0"/>
    </xf>
    <xf numFmtId="0" fontId="8" fillId="0" borderId="82" xfId="0" applyFont="1" applyBorder="1" applyAlignment="1" applyProtection="1">
      <alignment vertical="top" wrapText="1"/>
      <protection locked="0"/>
    </xf>
    <xf numFmtId="0" fontId="8" fillId="4" borderId="59" xfId="0" applyFont="1" applyFill="1" applyBorder="1" applyAlignment="1" applyProtection="1">
      <alignment vertical="top" wrapText="1"/>
      <protection locked="0"/>
    </xf>
    <xf numFmtId="0" fontId="8" fillId="4" borderId="76" xfId="0" applyFont="1" applyFill="1" applyBorder="1" applyAlignment="1" applyProtection="1">
      <alignment vertical="top" wrapText="1"/>
      <protection locked="0"/>
    </xf>
    <xf numFmtId="0" fontId="95" fillId="4" borderId="84" xfId="0" applyFont="1" applyFill="1" applyBorder="1" applyAlignment="1" applyProtection="1">
      <alignment vertical="top" wrapText="1" readingOrder="1"/>
      <protection locked="0"/>
    </xf>
    <xf numFmtId="0" fontId="95" fillId="4" borderId="81" xfId="0" applyFont="1" applyFill="1" applyBorder="1" applyAlignment="1" applyProtection="1">
      <alignment vertical="top" wrapText="1" readingOrder="1"/>
      <protection locked="0"/>
    </xf>
    <xf numFmtId="0" fontId="151" fillId="2" borderId="1" xfId="0" applyFont="1" applyFill="1" applyBorder="1" applyAlignment="1">
      <alignment horizontal="center"/>
    </xf>
    <xf numFmtId="164" fontId="152" fillId="2" borderId="1" xfId="1" applyFont="1" applyFill="1" applyBorder="1"/>
    <xf numFmtId="0" fontId="95" fillId="4" borderId="83" xfId="0" applyFont="1" applyFill="1" applyBorder="1" applyAlignment="1" applyProtection="1">
      <alignment vertical="top" wrapText="1" readingOrder="1"/>
      <protection locked="0"/>
    </xf>
    <xf numFmtId="0" fontId="8" fillId="4" borderId="53" xfId="0" applyFont="1" applyFill="1" applyBorder="1" applyAlignment="1" applyProtection="1">
      <alignment vertical="top" wrapText="1"/>
      <protection locked="0"/>
    </xf>
    <xf numFmtId="0" fontId="8" fillId="4" borderId="77" xfId="0" applyFont="1" applyFill="1" applyBorder="1" applyAlignment="1" applyProtection="1">
      <alignment vertical="top" wrapText="1"/>
      <protection locked="0"/>
    </xf>
    <xf numFmtId="0" fontId="8" fillId="4" borderId="78" xfId="0" applyFont="1" applyFill="1" applyBorder="1" applyAlignment="1" applyProtection="1">
      <alignment vertical="top" wrapText="1"/>
      <protection locked="0"/>
    </xf>
    <xf numFmtId="0" fontId="8" fillId="4" borderId="79" xfId="0" applyFont="1" applyFill="1" applyBorder="1" applyAlignment="1" applyProtection="1">
      <alignment vertical="top" wrapText="1"/>
      <protection locked="0"/>
    </xf>
    <xf numFmtId="15" fontId="153" fillId="2" borderId="1" xfId="0" applyNumberFormat="1" applyFont="1" applyFill="1" applyBorder="1" applyAlignment="1">
      <alignment horizontal="left"/>
    </xf>
    <xf numFmtId="0" fontId="45" fillId="4" borderId="59" xfId="0" applyFont="1" applyFill="1" applyBorder="1" applyAlignment="1" applyProtection="1">
      <alignment vertical="top" wrapText="1"/>
      <protection locked="0"/>
    </xf>
    <xf numFmtId="0" fontId="45" fillId="4" borderId="53" xfId="0" applyFont="1" applyFill="1" applyBorder="1" applyAlignment="1" applyProtection="1">
      <alignment vertical="top" wrapText="1"/>
      <protection locked="0"/>
    </xf>
    <xf numFmtId="0" fontId="95" fillId="4" borderId="59" xfId="0" applyFont="1" applyFill="1" applyBorder="1" applyAlignment="1" applyProtection="1">
      <alignment vertical="top" wrapText="1" readingOrder="1"/>
      <protection locked="0"/>
    </xf>
    <xf numFmtId="0" fontId="95" fillId="4" borderId="78" xfId="0" applyFont="1" applyFill="1" applyBorder="1" applyAlignment="1" applyProtection="1">
      <alignment vertical="top" wrapText="1" readingOrder="1"/>
      <protection locked="0"/>
    </xf>
    <xf numFmtId="0" fontId="45" fillId="4" borderId="78" xfId="0" applyFont="1" applyFill="1" applyBorder="1" applyAlignment="1" applyProtection="1">
      <alignment vertical="top" wrapText="1"/>
      <protection locked="0"/>
    </xf>
    <xf numFmtId="0" fontId="95" fillId="4" borderId="14" xfId="0" applyFont="1" applyFill="1" applyBorder="1" applyAlignment="1" applyProtection="1">
      <alignment vertical="top" wrapText="1" readingOrder="1"/>
      <protection locked="0"/>
    </xf>
    <xf numFmtId="0" fontId="95" fillId="4" borderId="48" xfId="0" applyFont="1" applyFill="1" applyBorder="1" applyAlignment="1" applyProtection="1">
      <alignment vertical="top" wrapText="1" readingOrder="1"/>
      <protection locked="0"/>
    </xf>
    <xf numFmtId="164" fontId="15" fillId="2" borderId="1" xfId="1" applyFont="1" applyFill="1" applyBorder="1" applyAlignment="1">
      <alignment horizontal="center"/>
    </xf>
    <xf numFmtId="0" fontId="30" fillId="2" borderId="1" xfId="0" applyFont="1" applyFill="1" applyBorder="1" applyAlignment="1">
      <alignment horizontal="center"/>
    </xf>
    <xf numFmtId="0" fontId="147" fillId="21" borderId="1" xfId="0" applyFont="1" applyFill="1" applyBorder="1" applyAlignment="1" applyProtection="1">
      <alignment vertical="top" wrapText="1" readingOrder="1"/>
      <protection locked="0"/>
    </xf>
    <xf numFmtId="169" fontId="147" fillId="21" borderId="1" xfId="0" applyNumberFormat="1" applyFont="1" applyFill="1" applyBorder="1" applyAlignment="1" applyProtection="1">
      <alignment vertical="top" wrapText="1" readingOrder="1"/>
      <protection locked="0"/>
    </xf>
    <xf numFmtId="0" fontId="0" fillId="21" borderId="59" xfId="0" applyFill="1" applyBorder="1" applyAlignment="1" applyProtection="1">
      <alignment vertical="top" wrapText="1"/>
      <protection locked="0"/>
    </xf>
    <xf numFmtId="164" fontId="15" fillId="0" borderId="4" xfId="1" applyFont="1" applyFill="1" applyBorder="1"/>
    <xf numFmtId="0" fontId="15" fillId="0" borderId="7" xfId="0" applyFont="1" applyBorder="1" applyAlignment="1">
      <alignment horizontal="center"/>
    </xf>
    <xf numFmtId="0" fontId="30" fillId="0" borderId="4" xfId="0" applyFont="1" applyBorder="1" applyAlignment="1">
      <alignment horizontal="center"/>
    </xf>
    <xf numFmtId="0" fontId="30" fillId="0" borderId="0" xfId="0" applyFont="1" applyAlignment="1">
      <alignment horizontal="center"/>
    </xf>
    <xf numFmtId="0" fontId="30" fillId="0" borderId="4" xfId="0" applyFont="1" applyBorder="1" applyAlignment="1">
      <alignment horizontal="right"/>
    </xf>
    <xf numFmtId="0" fontId="30" fillId="0" borderId="1" xfId="0" applyFont="1" applyBorder="1" applyAlignment="1">
      <alignment horizontal="right"/>
    </xf>
    <xf numFmtId="0" fontId="30" fillId="0" borderId="0" xfId="0" applyFont="1" applyAlignment="1">
      <alignment horizontal="right"/>
    </xf>
    <xf numFmtId="171" fontId="27" fillId="0" borderId="1" xfId="0" applyNumberFormat="1" applyFont="1" applyBorder="1"/>
    <xf numFmtId="0" fontId="27" fillId="0" borderId="1" xfId="0" quotePrefix="1" applyFont="1" applyBorder="1" applyAlignment="1">
      <alignment horizontal="left"/>
    </xf>
    <xf numFmtId="0" fontId="27" fillId="0" borderId="1" xfId="0" quotePrefix="1" applyFont="1" applyBorder="1" applyAlignment="1">
      <alignment horizontal="right"/>
    </xf>
    <xf numFmtId="0" fontId="0" fillId="4" borderId="59" xfId="0" applyFill="1" applyBorder="1" applyAlignment="1" applyProtection="1">
      <alignment vertical="top" wrapText="1" readingOrder="1"/>
      <protection locked="0"/>
    </xf>
    <xf numFmtId="0" fontId="8" fillId="0" borderId="59" xfId="0" applyFont="1" applyBorder="1" applyAlignment="1" applyProtection="1">
      <alignment vertical="top" wrapText="1"/>
      <protection locked="0"/>
    </xf>
    <xf numFmtId="22" fontId="95" fillId="4" borderId="1" xfId="0" applyNumberFormat="1" applyFont="1" applyFill="1" applyBorder="1" applyAlignment="1" applyProtection="1">
      <alignment horizontal="left" vertical="top" wrapText="1" readingOrder="1"/>
      <protection locked="0"/>
    </xf>
    <xf numFmtId="0" fontId="100" fillId="0" borderId="53" xfId="0" applyFont="1" applyBorder="1" applyAlignment="1" applyProtection="1">
      <alignment vertical="top" wrapText="1"/>
      <protection locked="0"/>
    </xf>
    <xf numFmtId="0" fontId="155" fillId="0" borderId="0" xfId="209" applyFont="1"/>
    <xf numFmtId="0" fontId="154" fillId="0" borderId="1" xfId="0" applyFont="1" applyBorder="1" applyAlignment="1" applyProtection="1">
      <alignment vertical="top" wrapText="1" readingOrder="1"/>
      <protection locked="0"/>
    </xf>
    <xf numFmtId="169" fontId="154" fillId="0" borderId="1" xfId="0" applyNumberFormat="1" applyFont="1" applyBorder="1" applyAlignment="1" applyProtection="1">
      <alignment vertical="top" wrapText="1" readingOrder="1"/>
      <protection locked="0"/>
    </xf>
    <xf numFmtId="0" fontId="85" fillId="4" borderId="53" xfId="0" applyFont="1" applyFill="1" applyBorder="1" applyAlignment="1" applyProtection="1">
      <alignment vertical="top" wrapText="1"/>
      <protection locked="0"/>
    </xf>
    <xf numFmtId="0" fontId="85" fillId="4" borderId="59" xfId="0" applyFont="1" applyFill="1" applyBorder="1" applyAlignment="1" applyProtection="1">
      <alignment vertical="top" wrapText="1"/>
      <protection locked="0"/>
    </xf>
    <xf numFmtId="0" fontId="85" fillId="4" borderId="78" xfId="0" applyFont="1" applyFill="1" applyBorder="1" applyAlignment="1" applyProtection="1">
      <alignment vertical="top" wrapText="1"/>
      <protection locked="0"/>
    </xf>
    <xf numFmtId="0" fontId="27" fillId="0" borderId="1" xfId="209" applyFont="1" applyBorder="1"/>
    <xf numFmtId="0" fontId="27" fillId="4" borderId="1" xfId="209" applyFont="1" applyFill="1" applyBorder="1"/>
    <xf numFmtId="15" fontId="34" fillId="0" borderId="1" xfId="14" applyNumberFormat="1" applyFont="1" applyBorder="1" applyAlignment="1">
      <alignment horizontal="left" vertical="center" wrapText="1"/>
    </xf>
    <xf numFmtId="15" fontId="130" fillId="0" borderId="1" xfId="0" applyNumberFormat="1" applyFont="1" applyBorder="1" applyAlignment="1">
      <alignment horizontal="left"/>
    </xf>
    <xf numFmtId="15" fontId="129" fillId="0" borderId="1" xfId="0" applyNumberFormat="1" applyFont="1" applyBorder="1" applyAlignment="1">
      <alignment horizontal="left"/>
    </xf>
    <xf numFmtId="0" fontId="12" fillId="0" borderId="21" xfId="0" applyFont="1" applyBorder="1" applyAlignment="1">
      <alignment horizontal="center"/>
    </xf>
    <xf numFmtId="22" fontId="156" fillId="4" borderId="1" xfId="0" applyNumberFormat="1" applyFont="1" applyFill="1" applyBorder="1" applyAlignment="1" applyProtection="1">
      <alignment vertical="top" wrapText="1" readingOrder="1"/>
      <protection locked="0"/>
    </xf>
    <xf numFmtId="0" fontId="0" fillId="0" borderId="53" xfId="0" applyBorder="1" applyAlignment="1" applyProtection="1">
      <alignment vertical="top" wrapText="1"/>
      <protection locked="0"/>
    </xf>
    <xf numFmtId="0" fontId="0" fillId="0" borderId="77" xfId="0" applyBorder="1" applyAlignment="1" applyProtection="1">
      <alignment vertical="top" wrapText="1"/>
      <protection locked="0"/>
    </xf>
    <xf numFmtId="0" fontId="95" fillId="0" borderId="14" xfId="0" applyFont="1" applyBorder="1" applyAlignment="1" applyProtection="1">
      <alignment vertical="top" wrapText="1" readingOrder="1"/>
      <protection locked="0"/>
    </xf>
    <xf numFmtId="0" fontId="45" fillId="0" borderId="0" xfId="213" applyFont="1" applyAlignment="1">
      <alignment wrapText="1"/>
    </xf>
    <xf numFmtId="0" fontId="64" fillId="4" borderId="1" xfId="0" applyFont="1" applyFill="1" applyBorder="1"/>
    <xf numFmtId="0" fontId="27" fillId="0" borderId="1" xfId="0" applyFont="1" applyBorder="1" applyAlignment="1">
      <alignment horizontal="right"/>
    </xf>
    <xf numFmtId="0" fontId="64" fillId="4" borderId="1" xfId="0" applyFont="1" applyFill="1" applyBorder="1" applyAlignment="1">
      <alignment horizontal="left"/>
    </xf>
    <xf numFmtId="0" fontId="64" fillId="0" borderId="0" xfId="0" applyFont="1" applyAlignment="1">
      <alignment horizontal="left"/>
    </xf>
    <xf numFmtId="0" fontId="64" fillId="0" borderId="39" xfId="0" applyFont="1" applyBorder="1" applyAlignment="1">
      <alignment horizontal="left"/>
    </xf>
    <xf numFmtId="0" fontId="64" fillId="0" borderId="1" xfId="0" applyFont="1" applyBorder="1" applyAlignment="1">
      <alignment horizontal="left" wrapText="1"/>
    </xf>
    <xf numFmtId="0" fontId="20" fillId="0" borderId="29" xfId="0" applyFont="1" applyBorder="1" applyAlignment="1">
      <alignment horizontal="right" vertical="center"/>
    </xf>
    <xf numFmtId="14" fontId="12" fillId="0" borderId="1" xfId="0" applyNumberFormat="1" applyFont="1" applyBorder="1" applyAlignment="1">
      <alignment horizontal="right"/>
    </xf>
    <xf numFmtId="0" fontId="132" fillId="0" borderId="0" xfId="0" applyFont="1" applyAlignment="1">
      <alignment horizontal="right"/>
    </xf>
    <xf numFmtId="0" fontId="12" fillId="0" borderId="1" xfId="0" applyFont="1" applyBorder="1" applyAlignment="1">
      <alignment horizontal="right" vertical="center"/>
    </xf>
    <xf numFmtId="14" fontId="12" fillId="0" borderId="0" xfId="0" applyNumberFormat="1" applyFont="1" applyAlignment="1">
      <alignment horizontal="right"/>
    </xf>
    <xf numFmtId="0" fontId="12" fillId="0" borderId="7" xfId="0" applyFont="1" applyBorder="1" applyAlignment="1">
      <alignment horizontal="right"/>
    </xf>
    <xf numFmtId="164" fontId="9" fillId="0" borderId="1" xfId="1" applyFont="1" applyBorder="1" applyAlignment="1">
      <alignment horizontal="right"/>
    </xf>
    <xf numFmtId="164" fontId="9" fillId="0" borderId="0" xfId="1" applyFont="1" applyAlignment="1">
      <alignment horizontal="right"/>
    </xf>
    <xf numFmtId="0" fontId="0" fillId="0" borderId="78" xfId="0" applyBorder="1" applyAlignment="1" applyProtection="1">
      <alignment vertical="top" wrapText="1"/>
      <protection locked="0"/>
    </xf>
    <xf numFmtId="0" fontId="8" fillId="21" borderId="1" xfId="0" applyFont="1" applyFill="1" applyBorder="1" applyAlignment="1" applyProtection="1">
      <alignment vertical="top" wrapText="1"/>
      <protection locked="0"/>
    </xf>
    <xf numFmtId="0" fontId="95" fillId="0" borderId="4" xfId="0" applyFont="1" applyBorder="1" applyAlignment="1" applyProtection="1">
      <alignment vertical="top" wrapText="1" readingOrder="1"/>
      <protection locked="0"/>
    </xf>
    <xf numFmtId="0" fontId="0" fillId="0" borderId="79" xfId="0" applyBorder="1" applyAlignment="1" applyProtection="1">
      <alignment vertical="top" wrapText="1"/>
      <protection locked="0"/>
    </xf>
    <xf numFmtId="0" fontId="0" fillId="0" borderId="4" xfId="0" applyBorder="1" applyAlignment="1" applyProtection="1">
      <alignment vertical="top" wrapText="1"/>
      <protection locked="0"/>
    </xf>
    <xf numFmtId="22" fontId="95" fillId="0" borderId="1" xfId="0" applyNumberFormat="1" applyFont="1" applyBorder="1" applyAlignment="1" applyProtection="1">
      <alignment vertical="top" wrapText="1" readingOrder="1"/>
      <protection locked="0"/>
    </xf>
    <xf numFmtId="169" fontId="75" fillId="0" borderId="1" xfId="0" applyNumberFormat="1" applyFont="1" applyBorder="1" applyAlignment="1" applyProtection="1">
      <alignment vertical="top" wrapText="1" readingOrder="1"/>
      <protection locked="0"/>
    </xf>
    <xf numFmtId="0" fontId="85" fillId="4" borderId="1" xfId="0" applyFont="1" applyFill="1" applyBorder="1" applyAlignment="1" applyProtection="1">
      <alignment vertical="top" wrapText="1"/>
      <protection locked="0"/>
    </xf>
    <xf numFmtId="0" fontId="95" fillId="4" borderId="7" xfId="0" applyFont="1" applyFill="1" applyBorder="1" applyAlignment="1" applyProtection="1">
      <alignment vertical="top" wrapText="1" readingOrder="1"/>
      <protection locked="0"/>
    </xf>
    <xf numFmtId="0" fontId="45" fillId="4" borderId="7" xfId="0" applyFont="1" applyFill="1" applyBorder="1" applyAlignment="1" applyProtection="1">
      <alignment vertical="top" wrapText="1"/>
      <protection locked="0"/>
    </xf>
    <xf numFmtId="0" fontId="85" fillId="0" borderId="1" xfId="0" applyFont="1" applyBorder="1" applyAlignment="1" applyProtection="1">
      <alignment vertical="top" wrapText="1"/>
      <protection locked="0"/>
    </xf>
    <xf numFmtId="0" fontId="45" fillId="0" borderId="1" xfId="0" applyFont="1" applyBorder="1" applyAlignment="1" applyProtection="1">
      <alignment vertical="top" wrapText="1"/>
      <protection locked="0"/>
    </xf>
    <xf numFmtId="0" fontId="0" fillId="2" borderId="1" xfId="0" applyFill="1" applyBorder="1"/>
    <xf numFmtId="0" fontId="27" fillId="0" borderId="1" xfId="0" applyFont="1" applyBorder="1" applyAlignment="1">
      <alignment horizontal="center"/>
    </xf>
    <xf numFmtId="164" fontId="135" fillId="2" borderId="1" xfId="1" applyFont="1" applyFill="1" applyBorder="1" applyAlignment="1">
      <alignment horizontal="right"/>
    </xf>
    <xf numFmtId="164" fontId="38" fillId="17" borderId="0" xfId="1" applyFont="1" applyFill="1" applyBorder="1" applyAlignment="1">
      <alignment horizontal="right"/>
    </xf>
    <xf numFmtId="3" fontId="0" fillId="0" borderId="0" xfId="0" applyNumberFormat="1"/>
    <xf numFmtId="3" fontId="7" fillId="0" borderId="85" xfId="0" applyNumberFormat="1" applyFont="1" applyBorder="1"/>
    <xf numFmtId="0" fontId="7" fillId="0" borderId="85" xfId="0" applyFont="1" applyBorder="1"/>
    <xf numFmtId="0" fontId="0" fillId="0" borderId="85" xfId="0" applyBorder="1"/>
    <xf numFmtId="3" fontId="0" fillId="0" borderId="85" xfId="0" applyNumberFormat="1" applyBorder="1"/>
    <xf numFmtId="164" fontId="38" fillId="17" borderId="42" xfId="1" applyFont="1" applyFill="1" applyBorder="1" applyAlignment="1">
      <alignment horizontal="right"/>
    </xf>
    <xf numFmtId="164" fontId="38" fillId="17" borderId="75" xfId="1" applyFont="1" applyFill="1" applyBorder="1" applyAlignment="1">
      <alignment horizontal="right"/>
    </xf>
    <xf numFmtId="164" fontId="18" fillId="0" borderId="0" xfId="1" applyFont="1" applyBorder="1" applyAlignment="1">
      <alignment horizontal="right"/>
    </xf>
    <xf numFmtId="0" fontId="0" fillId="4" borderId="48" xfId="0" applyFill="1" applyBorder="1" applyAlignment="1" applyProtection="1">
      <alignment vertical="top" wrapText="1"/>
      <protection locked="0"/>
    </xf>
    <xf numFmtId="0" fontId="8" fillId="4" borderId="1" xfId="0" applyFont="1" applyFill="1" applyBorder="1" applyAlignment="1" applyProtection="1">
      <alignment vertical="top" wrapText="1"/>
      <protection locked="0"/>
    </xf>
    <xf numFmtId="0" fontId="99" fillId="29" borderId="21" xfId="209" applyFont="1" applyFill="1" applyBorder="1" applyAlignment="1">
      <alignment wrapText="1"/>
    </xf>
    <xf numFmtId="0" fontId="104" fillId="29" borderId="62" xfId="209" applyFont="1" applyFill="1" applyBorder="1" applyAlignment="1">
      <alignment vertical="center" wrapText="1"/>
    </xf>
    <xf numFmtId="0" fontId="104" fillId="0" borderId="62" xfId="209" applyFont="1" applyBorder="1" applyAlignment="1">
      <alignment vertical="center" wrapText="1"/>
    </xf>
    <xf numFmtId="0" fontId="104" fillId="0" borderId="63" xfId="209" applyFont="1" applyBorder="1" applyAlignment="1">
      <alignment vertical="center" wrapText="1"/>
    </xf>
    <xf numFmtId="0" fontId="104" fillId="29" borderId="21" xfId="209" applyFont="1" applyFill="1" applyBorder="1" applyAlignment="1">
      <alignment wrapText="1"/>
    </xf>
    <xf numFmtId="0" fontId="104" fillId="0" borderId="21" xfId="209" applyFont="1" applyBorder="1" applyAlignment="1">
      <alignment wrapText="1"/>
    </xf>
    <xf numFmtId="0" fontId="104" fillId="4" borderId="21" xfId="209" applyFont="1" applyFill="1" applyBorder="1" applyAlignment="1">
      <alignment wrapText="1"/>
    </xf>
    <xf numFmtId="0" fontId="104" fillId="29" borderId="49" xfId="209" applyFont="1" applyFill="1" applyBorder="1" applyAlignment="1">
      <alignment wrapText="1"/>
    </xf>
    <xf numFmtId="0" fontId="2" fillId="0" borderId="21" xfId="209" applyBorder="1" applyAlignment="1">
      <alignment vertical="center" wrapText="1"/>
    </xf>
    <xf numFmtId="0" fontId="2" fillId="22" borderId="21" xfId="209" applyFill="1" applyBorder="1" applyAlignment="1">
      <alignment vertical="center" wrapText="1"/>
    </xf>
    <xf numFmtId="0" fontId="2" fillId="0" borderId="38" xfId="209" applyBorder="1" applyAlignment="1">
      <alignment vertical="center" wrapText="1"/>
    </xf>
    <xf numFmtId="0" fontId="2" fillId="0" borderId="62" xfId="209" applyBorder="1" applyAlignment="1">
      <alignment vertical="center" wrapText="1"/>
    </xf>
    <xf numFmtId="0" fontId="2" fillId="0" borderId="63" xfId="209" applyBorder="1" applyAlignment="1">
      <alignment vertical="center" wrapText="1"/>
    </xf>
    <xf numFmtId="0" fontId="78" fillId="29" borderId="21" xfId="209" applyFont="1" applyFill="1" applyBorder="1"/>
    <xf numFmtId="0" fontId="78" fillId="29" borderId="21" xfId="209" applyFont="1" applyFill="1" applyBorder="1" applyAlignment="1">
      <alignment wrapText="1"/>
    </xf>
    <xf numFmtId="0" fontId="78" fillId="4" borderId="21" xfId="209" applyFont="1" applyFill="1" applyBorder="1" applyAlignment="1">
      <alignment wrapText="1"/>
    </xf>
    <xf numFmtId="0" fontId="45" fillId="0" borderId="21" xfId="209" applyFont="1" applyBorder="1"/>
    <xf numFmtId="49" fontId="2" fillId="0" borderId="21" xfId="209" applyNumberFormat="1" applyBorder="1" applyAlignment="1">
      <alignment wrapText="1"/>
    </xf>
    <xf numFmtId="49" fontId="2" fillId="4" borderId="21" xfId="209" applyNumberFormat="1" applyFill="1" applyBorder="1" applyAlignment="1">
      <alignment wrapText="1"/>
    </xf>
    <xf numFmtId="0" fontId="78" fillId="23" borderId="21" xfId="209" applyFont="1" applyFill="1" applyBorder="1" applyAlignment="1">
      <alignment wrapText="1"/>
    </xf>
    <xf numFmtId="0" fontId="78" fillId="0" borderId="21" xfId="209" applyFont="1" applyBorder="1" applyAlignment="1">
      <alignment wrapText="1"/>
    </xf>
    <xf numFmtId="0" fontId="109" fillId="0" borderId="21" xfId="209" applyFont="1" applyBorder="1" applyAlignment="1">
      <alignment wrapText="1"/>
    </xf>
    <xf numFmtId="0" fontId="78" fillId="12" borderId="21" xfId="209" applyFont="1" applyFill="1" applyBorder="1" applyAlignment="1">
      <alignment wrapText="1"/>
    </xf>
    <xf numFmtId="0" fontId="78" fillId="22" borderId="21" xfId="209" applyFont="1" applyFill="1" applyBorder="1" applyAlignment="1">
      <alignment wrapText="1"/>
    </xf>
    <xf numFmtId="0" fontId="78" fillId="20" borderId="21" xfId="209" applyFont="1" applyFill="1" applyBorder="1" applyAlignment="1">
      <alignment wrapText="1"/>
    </xf>
    <xf numFmtId="0" fontId="78" fillId="29" borderId="21" xfId="0" applyFont="1" applyFill="1" applyBorder="1"/>
    <xf numFmtId="0" fontId="104" fillId="29" borderId="21" xfId="0" applyFont="1" applyFill="1" applyBorder="1"/>
    <xf numFmtId="0" fontId="78" fillId="29" borderId="21" xfId="0" applyFont="1" applyFill="1" applyBorder="1" applyAlignment="1">
      <alignment wrapText="1"/>
    </xf>
    <xf numFmtId="0" fontId="104" fillId="4" borderId="21" xfId="0" applyFont="1" applyFill="1" applyBorder="1" applyAlignment="1">
      <alignment wrapText="1"/>
    </xf>
    <xf numFmtId="0" fontId="109" fillId="29" borderId="21" xfId="0" applyFont="1" applyFill="1" applyBorder="1" applyAlignment="1">
      <alignment wrapText="1"/>
    </xf>
    <xf numFmtId="0" fontId="78" fillId="4" borderId="21" xfId="0" applyFont="1" applyFill="1" applyBorder="1"/>
    <xf numFmtId="15" fontId="104" fillId="29" borderId="1" xfId="209" applyNumberFormat="1" applyFont="1" applyFill="1" applyBorder="1" applyAlignment="1">
      <alignment vertical="center" wrapText="1"/>
    </xf>
    <xf numFmtId="15" fontId="104" fillId="0" borderId="1" xfId="209" applyNumberFormat="1" applyFont="1" applyBorder="1" applyAlignment="1">
      <alignment vertical="center" wrapText="1"/>
    </xf>
    <xf numFmtId="0" fontId="85" fillId="4" borderId="4" xfId="0" applyFont="1" applyFill="1" applyBorder="1" applyAlignment="1" applyProtection="1">
      <alignment vertical="top" wrapText="1"/>
      <protection locked="0"/>
    </xf>
    <xf numFmtId="0" fontId="45" fillId="4" borderId="4" xfId="0" applyFont="1" applyFill="1" applyBorder="1" applyAlignment="1" applyProtection="1">
      <alignment vertical="top" wrapText="1"/>
      <protection locked="0"/>
    </xf>
    <xf numFmtId="0" fontId="75" fillId="4" borderId="1" xfId="0" applyFont="1" applyFill="1" applyBorder="1" applyAlignment="1" applyProtection="1">
      <alignment vertical="top" wrapText="1" readingOrder="1"/>
      <protection locked="0"/>
    </xf>
    <xf numFmtId="4" fontId="157" fillId="4" borderId="1" xfId="0" applyNumberFormat="1" applyFont="1" applyFill="1" applyBorder="1" applyAlignment="1">
      <alignment horizontal="right"/>
    </xf>
    <xf numFmtId="0" fontId="0" fillId="4" borderId="1" xfId="209" applyFont="1" applyFill="1" applyBorder="1"/>
    <xf numFmtId="0" fontId="12" fillId="2" borderId="1" xfId="0" applyFont="1" applyFill="1" applyBorder="1" applyAlignment="1">
      <alignment horizontal="right"/>
    </xf>
    <xf numFmtId="0" fontId="20" fillId="0" borderId="1" xfId="0" quotePrefix="1" applyFont="1" applyBorder="1"/>
    <xf numFmtId="0" fontId="15" fillId="4" borderId="43" xfId="0" applyFont="1" applyFill="1" applyBorder="1" applyAlignment="1">
      <alignment horizontal="center" vertical="center"/>
    </xf>
    <xf numFmtId="164" fontId="0" fillId="0" borderId="0" xfId="1" applyFont="1" applyAlignment="1">
      <alignment horizontal="right"/>
    </xf>
    <xf numFmtId="164" fontId="8" fillId="0" borderId="0" xfId="1" applyFont="1" applyAlignment="1">
      <alignment horizontal="right"/>
    </xf>
    <xf numFmtId="164" fontId="8" fillId="4" borderId="0" xfId="1" applyFont="1" applyFill="1" applyAlignment="1">
      <alignment horizontal="right"/>
    </xf>
    <xf numFmtId="3" fontId="8" fillId="0" borderId="0" xfId="0" applyNumberFormat="1" applyFont="1" applyAlignment="1">
      <alignment horizontal="right"/>
    </xf>
    <xf numFmtId="0" fontId="8" fillId="0" borderId="0" xfId="0" applyFont="1" applyAlignment="1">
      <alignment horizontal="right"/>
    </xf>
    <xf numFmtId="0" fontId="8" fillId="0" borderId="76" xfId="0" applyFont="1" applyBorder="1" applyAlignment="1" applyProtection="1">
      <alignment vertical="top" wrapText="1"/>
      <protection locked="0"/>
    </xf>
    <xf numFmtId="164" fontId="12" fillId="2" borderId="1" xfId="1" applyFont="1" applyFill="1" applyBorder="1" applyAlignment="1">
      <alignment horizontal="center"/>
    </xf>
    <xf numFmtId="0" fontId="12" fillId="2" borderId="16" xfId="0" applyFont="1" applyFill="1" applyBorder="1" applyAlignment="1">
      <alignment horizontal="center"/>
    </xf>
    <xf numFmtId="0" fontId="12" fillId="2" borderId="13" xfId="0" applyFont="1" applyFill="1" applyBorder="1" applyAlignment="1">
      <alignment horizontal="center"/>
    </xf>
    <xf numFmtId="164" fontId="15" fillId="2" borderId="74" xfId="1" applyFont="1" applyFill="1" applyBorder="1"/>
    <xf numFmtId="164" fontId="15" fillId="2" borderId="16" xfId="1" applyFont="1" applyFill="1" applyBorder="1"/>
    <xf numFmtId="164" fontId="15" fillId="2" borderId="7" xfId="1" applyFont="1" applyFill="1" applyBorder="1"/>
    <xf numFmtId="0" fontId="15" fillId="2" borderId="16" xfId="0" applyFont="1" applyFill="1" applyBorder="1" applyAlignment="1">
      <alignment horizontal="center"/>
    </xf>
    <xf numFmtId="0" fontId="15" fillId="2" borderId="13" xfId="0" applyFont="1" applyFill="1" applyBorder="1" applyAlignment="1">
      <alignment horizontal="center"/>
    </xf>
    <xf numFmtId="171" fontId="27" fillId="0" borderId="4" xfId="0" applyNumberFormat="1" applyFont="1" applyBorder="1"/>
    <xf numFmtId="0" fontId="27" fillId="0" borderId="4" xfId="0" applyFont="1" applyBorder="1"/>
    <xf numFmtId="164" fontId="135" fillId="0" borderId="4" xfId="1" applyFont="1" applyFill="1" applyBorder="1" applyAlignment="1">
      <alignment horizontal="right"/>
    </xf>
    <xf numFmtId="0" fontId="40" fillId="0" borderId="4" xfId="0" applyFont="1" applyBorder="1"/>
    <xf numFmtId="0" fontId="40" fillId="0" borderId="7" xfId="0" applyFont="1" applyBorder="1" applyAlignment="1">
      <alignment horizontal="center"/>
    </xf>
    <xf numFmtId="0" fontId="40" fillId="0" borderId="7" xfId="0" applyFont="1" applyBorder="1" applyAlignment="1">
      <alignment horizontal="left"/>
    </xf>
    <xf numFmtId="164" fontId="135" fillId="0" borderId="7" xfId="1" applyFont="1" applyFill="1" applyBorder="1" applyAlignment="1">
      <alignment horizontal="right"/>
    </xf>
    <xf numFmtId="171" fontId="81" fillId="0" borderId="1" xfId="0" applyNumberFormat="1" applyFont="1" applyBorder="1"/>
    <xf numFmtId="0" fontId="59" fillId="0" borderId="1" xfId="0" applyFont="1" applyBorder="1" applyAlignment="1">
      <alignment horizontal="center"/>
    </xf>
    <xf numFmtId="0" fontId="8" fillId="4" borderId="1" xfId="209" applyFont="1" applyFill="1" applyBorder="1"/>
    <xf numFmtId="0" fontId="8" fillId="0" borderId="78" xfId="0" applyFont="1" applyBorder="1" applyAlignment="1" applyProtection="1">
      <alignment vertical="top" wrapText="1"/>
      <protection locked="0"/>
    </xf>
    <xf numFmtId="0" fontId="8" fillId="0" borderId="79" xfId="0" applyFont="1" applyBorder="1" applyAlignment="1" applyProtection="1">
      <alignment vertical="top" wrapText="1"/>
      <protection locked="0"/>
    </xf>
    <xf numFmtId="0" fontId="45" fillId="0" borderId="4" xfId="0" applyFont="1" applyBorder="1" applyAlignment="1" applyProtection="1">
      <alignment vertical="top" wrapText="1"/>
      <protection locked="0"/>
    </xf>
    <xf numFmtId="0" fontId="27" fillId="0" borderId="0" xfId="0" applyFont="1"/>
    <xf numFmtId="0" fontId="96" fillId="0" borderId="1" xfId="0" applyFont="1" applyBorder="1" applyAlignment="1" applyProtection="1">
      <alignment vertical="top" wrapText="1" readingOrder="1"/>
      <protection locked="0"/>
    </xf>
    <xf numFmtId="0" fontId="85" fillId="2" borderId="1" xfId="209" applyFont="1" applyFill="1" applyBorder="1"/>
    <xf numFmtId="4" fontId="104" fillId="2" borderId="1" xfId="0" applyNumberFormat="1" applyFont="1" applyFill="1" applyBorder="1" applyAlignment="1">
      <alignment horizontal="right"/>
    </xf>
    <xf numFmtId="0" fontId="8" fillId="2" borderId="1" xfId="209" applyFont="1" applyFill="1" applyBorder="1"/>
    <xf numFmtId="0" fontId="11" fillId="2" borderId="1" xfId="0" applyFont="1" applyFill="1" applyBorder="1"/>
    <xf numFmtId="0" fontId="10" fillId="2" borderId="1" xfId="0" applyFont="1" applyFill="1" applyBorder="1" applyAlignment="1">
      <alignment horizontal="center"/>
    </xf>
    <xf numFmtId="171" fontId="27" fillId="0" borderId="0" xfId="0" applyNumberFormat="1" applyFont="1"/>
    <xf numFmtId="0" fontId="40" fillId="2" borderId="0" xfId="0" applyFont="1" applyFill="1"/>
    <xf numFmtId="0" fontId="40" fillId="2" borderId="1" xfId="0" applyFont="1" applyFill="1" applyBorder="1"/>
    <xf numFmtId="0" fontId="37" fillId="2" borderId="0" xfId="0" applyFont="1" applyFill="1"/>
    <xf numFmtId="164" fontId="16" fillId="0" borderId="8" xfId="1" applyFont="1" applyBorder="1" applyAlignment="1">
      <alignment horizontal="right"/>
    </xf>
    <xf numFmtId="0" fontId="7" fillId="0" borderId="38" xfId="0" applyFont="1" applyBorder="1"/>
    <xf numFmtId="0" fontId="7" fillId="6" borderId="2" xfId="0" applyFont="1" applyFill="1" applyBorder="1"/>
    <xf numFmtId="0" fontId="7" fillId="6" borderId="3" xfId="0" applyFont="1" applyFill="1" applyBorder="1"/>
    <xf numFmtId="0" fontId="7" fillId="6" borderId="6" xfId="0" applyFont="1" applyFill="1" applyBorder="1"/>
    <xf numFmtId="3" fontId="0" fillId="0" borderId="4" xfId="0" applyNumberFormat="1" applyBorder="1"/>
    <xf numFmtId="0" fontId="0" fillId="0" borderId="2" xfId="0" applyBorder="1"/>
    <xf numFmtId="0" fontId="0" fillId="0" borderId="3" xfId="0" applyBorder="1"/>
    <xf numFmtId="0" fontId="0" fillId="0" borderId="6" xfId="0" applyBorder="1"/>
    <xf numFmtId="164" fontId="37" fillId="17" borderId="31" xfId="1" applyFont="1" applyFill="1" applyBorder="1" applyAlignment="1">
      <alignment horizontal="right"/>
    </xf>
    <xf numFmtId="0" fontId="159" fillId="0" borderId="7" xfId="0" applyFont="1" applyBorder="1"/>
    <xf numFmtId="43" fontId="34" fillId="21" borderId="0" xfId="0" applyNumberFormat="1" applyFont="1" applyFill="1"/>
    <xf numFmtId="0" fontId="45" fillId="0" borderId="59" xfId="0" applyFont="1" applyBorder="1" applyAlignment="1" applyProtection="1">
      <alignment vertical="top" wrapText="1"/>
      <protection locked="0"/>
    </xf>
    <xf numFmtId="0" fontId="45" fillId="0" borderId="76" xfId="0" applyFont="1" applyBorder="1" applyAlignment="1" applyProtection="1">
      <alignment vertical="top" wrapText="1"/>
      <protection locked="0"/>
    </xf>
    <xf numFmtId="0" fontId="45" fillId="4" borderId="21" xfId="0" applyFont="1" applyFill="1" applyBorder="1" applyAlignment="1" applyProtection="1">
      <alignment vertical="top" wrapText="1"/>
      <protection locked="0"/>
    </xf>
    <xf numFmtId="0" fontId="0" fillId="4" borderId="21" xfId="0" applyFill="1" applyBorder="1" applyAlignment="1" applyProtection="1">
      <alignment vertical="top" wrapText="1"/>
      <protection locked="0"/>
    </xf>
    <xf numFmtId="0" fontId="0" fillId="21" borderId="21" xfId="0" applyFill="1" applyBorder="1" applyAlignment="1" applyProtection="1">
      <alignment vertical="top" wrapText="1"/>
      <protection locked="0"/>
    </xf>
    <xf numFmtId="0" fontId="0" fillId="4" borderId="49" xfId="0" applyFill="1" applyBorder="1" applyAlignment="1" applyProtection="1">
      <alignment vertical="top" wrapText="1"/>
      <protection locked="0"/>
    </xf>
    <xf numFmtId="0" fontId="85" fillId="4" borderId="21" xfId="0" applyFont="1" applyFill="1" applyBorder="1" applyAlignment="1" applyProtection="1">
      <alignment vertical="top" wrapText="1"/>
      <protection locked="0"/>
    </xf>
    <xf numFmtId="0" fontId="8" fillId="21" borderId="21" xfId="0" applyFont="1" applyFill="1" applyBorder="1" applyAlignment="1" applyProtection="1">
      <alignment vertical="top" wrapText="1"/>
      <protection locked="0"/>
    </xf>
    <xf numFmtId="0" fontId="85" fillId="0" borderId="21" xfId="0" applyFont="1" applyBorder="1" applyAlignment="1" applyProtection="1">
      <alignment vertical="top" wrapText="1"/>
      <protection locked="0"/>
    </xf>
    <xf numFmtId="0" fontId="85" fillId="4" borderId="49" xfId="0" applyFont="1" applyFill="1" applyBorder="1" applyAlignment="1" applyProtection="1">
      <alignment vertical="top" wrapText="1"/>
      <protection locked="0"/>
    </xf>
    <xf numFmtId="0" fontId="45" fillId="0" borderId="21" xfId="0" applyFont="1" applyBorder="1" applyAlignment="1" applyProtection="1">
      <alignment vertical="top" wrapText="1"/>
      <protection locked="0"/>
    </xf>
    <xf numFmtId="0" fontId="45" fillId="4" borderId="49" xfId="0" applyFont="1" applyFill="1" applyBorder="1" applyAlignment="1" applyProtection="1">
      <alignment vertical="top" wrapText="1"/>
      <protection locked="0"/>
    </xf>
    <xf numFmtId="0" fontId="45" fillId="4" borderId="76" xfId="0" applyFont="1" applyFill="1" applyBorder="1" applyAlignment="1" applyProtection="1">
      <alignment vertical="top" wrapText="1"/>
      <protection locked="0"/>
    </xf>
    <xf numFmtId="0" fontId="45" fillId="4" borderId="80" xfId="0" applyFont="1" applyFill="1" applyBorder="1" applyAlignment="1" applyProtection="1">
      <alignment vertical="top" wrapText="1"/>
      <protection locked="0"/>
    </xf>
    <xf numFmtId="0" fontId="45" fillId="4" borderId="82" xfId="0" applyFont="1" applyFill="1" applyBorder="1" applyAlignment="1" applyProtection="1">
      <alignment vertical="top" wrapText="1"/>
      <protection locked="0"/>
    </xf>
    <xf numFmtId="164" fontId="15" fillId="0" borderId="7" xfId="1" applyFont="1" applyBorder="1"/>
    <xf numFmtId="0" fontId="15" fillId="0" borderId="16" xfId="0" applyFont="1" applyBorder="1" applyAlignment="1">
      <alignment horizontal="center"/>
    </xf>
    <xf numFmtId="15" fontId="153" fillId="2" borderId="7" xfId="0" applyNumberFormat="1" applyFont="1" applyFill="1" applyBorder="1" applyAlignment="1">
      <alignment horizontal="left"/>
    </xf>
    <xf numFmtId="3" fontId="0" fillId="0" borderId="1" xfId="0" applyNumberFormat="1" applyBorder="1"/>
    <xf numFmtId="0" fontId="144" fillId="4" borderId="1" xfId="0" applyFont="1" applyFill="1" applyBorder="1" applyAlignment="1" applyProtection="1">
      <alignment vertical="top" wrapText="1" readingOrder="1"/>
      <protection locked="0"/>
    </xf>
    <xf numFmtId="169" fontId="144" fillId="4" borderId="1" xfId="0" applyNumberFormat="1" applyFont="1" applyFill="1" applyBorder="1" applyAlignment="1" applyProtection="1">
      <alignment vertical="top" wrapText="1" readingOrder="1"/>
      <protection locked="0"/>
    </xf>
    <xf numFmtId="0" fontId="76" fillId="4" borderId="1" xfId="0" applyFont="1" applyFill="1" applyBorder="1" applyAlignment="1" applyProtection="1">
      <alignment vertical="top" wrapText="1"/>
      <protection locked="0"/>
    </xf>
    <xf numFmtId="0" fontId="76" fillId="4" borderId="21" xfId="0" applyFont="1" applyFill="1" applyBorder="1" applyAlignment="1" applyProtection="1">
      <alignment vertical="top" wrapText="1"/>
      <protection locked="0"/>
    </xf>
    <xf numFmtId="0" fontId="76" fillId="4" borderId="1" xfId="209" applyFont="1" applyFill="1" applyBorder="1"/>
    <xf numFmtId="0" fontId="45" fillId="4" borderId="79" xfId="0" applyFont="1" applyFill="1" applyBorder="1" applyAlignment="1" applyProtection="1">
      <alignment vertical="top" wrapText="1"/>
      <protection locked="0"/>
    </xf>
    <xf numFmtId="0" fontId="45" fillId="0" borderId="53" xfId="0" applyFont="1" applyBorder="1" applyAlignment="1" applyProtection="1">
      <alignment vertical="top" wrapText="1"/>
      <protection locked="0"/>
    </xf>
    <xf numFmtId="0" fontId="45" fillId="0" borderId="77" xfId="0" applyFont="1" applyBorder="1" applyAlignment="1" applyProtection="1">
      <alignment vertical="top" wrapText="1"/>
      <protection locked="0"/>
    </xf>
    <xf numFmtId="0" fontId="85" fillId="0" borderId="59" xfId="0" applyFont="1" applyBorder="1" applyAlignment="1" applyProtection="1">
      <alignment vertical="top" wrapText="1"/>
      <protection locked="0"/>
    </xf>
    <xf numFmtId="0" fontId="85" fillId="0" borderId="76" xfId="0" applyFont="1" applyBorder="1" applyAlignment="1" applyProtection="1">
      <alignment vertical="top" wrapText="1"/>
      <protection locked="0"/>
    </xf>
    <xf numFmtId="15" fontId="56" fillId="0" borderId="7" xfId="14" applyNumberFormat="1" applyFont="1" applyBorder="1" applyAlignment="1">
      <alignment vertical="center" wrapText="1"/>
    </xf>
    <xf numFmtId="0" fontId="19" fillId="0" borderId="7" xfId="0" applyFont="1" applyBorder="1"/>
    <xf numFmtId="14" fontId="0" fillId="0" borderId="7" xfId="0" applyNumberFormat="1" applyBorder="1"/>
    <xf numFmtId="0" fontId="0" fillId="0" borderId="7" xfId="0" applyBorder="1" applyAlignment="1">
      <alignment horizontal="right"/>
    </xf>
    <xf numFmtId="0" fontId="45" fillId="0" borderId="0" xfId="213" applyFont="1"/>
    <xf numFmtId="0" fontId="45" fillId="0" borderId="78" xfId="0" applyFont="1" applyBorder="1" applyAlignment="1" applyProtection="1">
      <alignment vertical="top" wrapText="1"/>
      <protection locked="0"/>
    </xf>
    <xf numFmtId="0" fontId="45" fillId="0" borderId="79" xfId="0" applyFont="1" applyBorder="1" applyAlignment="1" applyProtection="1">
      <alignment vertical="top" wrapText="1"/>
      <protection locked="0"/>
    </xf>
    <xf numFmtId="15" fontId="150" fillId="29" borderId="1" xfId="0" applyNumberFormat="1" applyFont="1" applyFill="1" applyBorder="1"/>
    <xf numFmtId="0" fontId="132" fillId="0" borderId="1" xfId="0" applyFont="1" applyBorder="1" applyAlignment="1">
      <alignment horizontal="left"/>
    </xf>
    <xf numFmtId="0" fontId="45" fillId="0" borderId="1" xfId="213" applyFont="1" applyBorder="1"/>
    <xf numFmtId="164" fontId="9" fillId="0" borderId="7" xfId="1" applyFont="1" applyFill="1" applyBorder="1" applyAlignment="1"/>
    <xf numFmtId="0" fontId="9" fillId="0" borderId="7" xfId="0" applyFont="1" applyBorder="1"/>
    <xf numFmtId="164" fontId="15" fillId="0" borderId="1" xfId="1" applyFont="1" applyFill="1" applyBorder="1" applyAlignment="1"/>
    <xf numFmtId="0" fontId="12" fillId="4" borderId="1" xfId="0" applyFont="1" applyFill="1" applyBorder="1"/>
    <xf numFmtId="164" fontId="9" fillId="3" borderId="15" xfId="1" applyFont="1" applyFill="1" applyBorder="1" applyAlignment="1">
      <alignment horizontal="center" wrapText="1"/>
    </xf>
    <xf numFmtId="164" fontId="9" fillId="3" borderId="3" xfId="1" applyFont="1" applyFill="1" applyBorder="1" applyAlignment="1">
      <alignment horizontal="center" wrapText="1"/>
    </xf>
    <xf numFmtId="0" fontId="7" fillId="4" borderId="1" xfId="0" applyFont="1" applyFill="1" applyBorder="1" applyAlignment="1">
      <alignment horizontal="center" vertical="center" wrapText="1"/>
    </xf>
    <xf numFmtId="0" fontId="7" fillId="4" borderId="1" xfId="0" applyFont="1" applyFill="1" applyBorder="1" applyAlignment="1">
      <alignment horizontal="left" vertical="center" wrapText="1"/>
    </xf>
    <xf numFmtId="43" fontId="7" fillId="4" borderId="1" xfId="44" applyFont="1" applyFill="1" applyBorder="1" applyAlignment="1">
      <alignment horizontal="center" vertical="center" wrapText="1"/>
    </xf>
    <xf numFmtId="0" fontId="7" fillId="4" borderId="1" xfId="0" applyFont="1" applyFill="1" applyBorder="1" applyAlignment="1">
      <alignment wrapText="1"/>
    </xf>
    <xf numFmtId="0" fontId="7" fillId="0" borderId="1" xfId="0" applyFont="1" applyBorder="1" applyAlignment="1">
      <alignment horizontal="center" wrapText="1"/>
    </xf>
    <xf numFmtId="43" fontId="7" fillId="0" borderId="1" xfId="44" applyFont="1" applyFill="1" applyBorder="1" applyAlignment="1">
      <alignment horizontal="center" wrapText="1"/>
    </xf>
    <xf numFmtId="0" fontId="7" fillId="0" borderId="1" xfId="0" applyFont="1" applyBorder="1" applyAlignment="1">
      <alignment horizontal="left" wrapText="1"/>
    </xf>
    <xf numFmtId="0" fontId="7" fillId="4" borderId="1" xfId="0" applyFont="1" applyFill="1" applyBorder="1" applyAlignment="1">
      <alignment horizontal="left" wrapText="1"/>
    </xf>
    <xf numFmtId="0" fontId="0" fillId="2" borderId="1" xfId="0" applyFill="1" applyBorder="1" applyAlignment="1">
      <alignment horizontal="center"/>
    </xf>
    <xf numFmtId="0" fontId="0" fillId="0" borderId="1" xfId="0" applyBorder="1" applyAlignment="1">
      <alignment horizontal="center" wrapText="1"/>
    </xf>
    <xf numFmtId="43" fontId="45" fillId="0" borderId="1" xfId="29" applyFont="1" applyBorder="1" applyAlignment="1">
      <alignment horizontal="right"/>
    </xf>
    <xf numFmtId="0" fontId="64" fillId="2" borderId="1" xfId="0" applyFont="1" applyFill="1" applyBorder="1"/>
    <xf numFmtId="15" fontId="139" fillId="0" borderId="1" xfId="209" applyNumberFormat="1" applyFont="1" applyBorder="1" applyAlignment="1">
      <alignment horizontal="left" vertical="center" wrapText="1"/>
    </xf>
    <xf numFmtId="0" fontId="27" fillId="4" borderId="0" xfId="0" applyFont="1" applyFill="1"/>
    <xf numFmtId="0" fontId="27" fillId="4" borderId="0" xfId="0" quotePrefix="1" applyFont="1" applyFill="1"/>
    <xf numFmtId="0" fontId="7" fillId="0" borderId="14" xfId="0" applyFont="1" applyBorder="1" applyAlignment="1">
      <alignment horizontal="center" wrapText="1"/>
    </xf>
    <xf numFmtId="0" fontId="45" fillId="0" borderId="80" xfId="0" applyFont="1" applyBorder="1" applyAlignment="1" applyProtection="1">
      <alignment vertical="top" wrapText="1"/>
      <protection locked="0"/>
    </xf>
    <xf numFmtId="0" fontId="45" fillId="0" borderId="82" xfId="0" applyFont="1" applyBorder="1" applyAlignment="1" applyProtection="1">
      <alignment vertical="top" wrapText="1"/>
      <protection locked="0"/>
    </xf>
    <xf numFmtId="0" fontId="27" fillId="0" borderId="4" xfId="0" applyFont="1" applyBorder="1" applyAlignment="1">
      <alignment horizontal="right"/>
    </xf>
    <xf numFmtId="0" fontId="81" fillId="0" borderId="1" xfId="0" applyFont="1" applyBorder="1" applyAlignment="1">
      <alignment horizontal="right"/>
    </xf>
    <xf numFmtId="0" fontId="19" fillId="0" borderId="7" xfId="0" applyFont="1" applyBorder="1" applyAlignment="1">
      <alignment horizontal="right"/>
    </xf>
    <xf numFmtId="0" fontId="19" fillId="0" borderId="1" xfId="0" applyFont="1" applyBorder="1" applyAlignment="1">
      <alignment horizontal="right"/>
    </xf>
    <xf numFmtId="0" fontId="40" fillId="0" borderId="1" xfId="0" applyFont="1" applyBorder="1" applyAlignment="1">
      <alignment horizontal="right"/>
    </xf>
    <xf numFmtId="0" fontId="40" fillId="0" borderId="0" xfId="0" applyFont="1" applyAlignment="1">
      <alignment horizontal="right"/>
    </xf>
    <xf numFmtId="0" fontId="85" fillId="0" borderId="53" xfId="0" applyFont="1" applyBorder="1" applyAlignment="1" applyProtection="1">
      <alignment vertical="top" wrapText="1"/>
      <protection locked="0"/>
    </xf>
    <xf numFmtId="0" fontId="85" fillId="0" borderId="77" xfId="0" applyFont="1" applyBorder="1" applyAlignment="1" applyProtection="1">
      <alignment vertical="top" wrapText="1"/>
      <protection locked="0"/>
    </xf>
    <xf numFmtId="4" fontId="104" fillId="4" borderId="1" xfId="0" applyNumberFormat="1" applyFont="1" applyFill="1" applyBorder="1" applyAlignment="1">
      <alignment horizontal="right"/>
    </xf>
    <xf numFmtId="0" fontId="96" fillId="4" borderId="1" xfId="0" applyFont="1" applyFill="1" applyBorder="1" applyAlignment="1" applyProtection="1">
      <alignment vertical="top" wrapText="1" readingOrder="1"/>
      <protection locked="0"/>
    </xf>
    <xf numFmtId="0" fontId="85" fillId="4" borderId="1" xfId="209" applyFont="1" applyFill="1" applyBorder="1"/>
    <xf numFmtId="0" fontId="12" fillId="2" borderId="15" xfId="0" applyFont="1" applyFill="1" applyBorder="1" applyAlignment="1">
      <alignment horizontal="center" wrapText="1"/>
    </xf>
    <xf numFmtId="0" fontId="13" fillId="2" borderId="0" xfId="0" applyFont="1" applyFill="1" applyAlignment="1">
      <alignment horizontal="center"/>
    </xf>
    <xf numFmtId="0" fontId="85" fillId="0" borderId="78" xfId="0" applyFont="1" applyBorder="1" applyAlignment="1" applyProtection="1">
      <alignment vertical="top" wrapText="1"/>
      <protection locked="0"/>
    </xf>
    <xf numFmtId="0" fontId="85" fillId="0" borderId="79" xfId="0" applyFont="1" applyBorder="1" applyAlignment="1" applyProtection="1">
      <alignment vertical="top" wrapText="1"/>
      <protection locked="0"/>
    </xf>
    <xf numFmtId="0" fontId="34" fillId="0" borderId="1" xfId="213" applyFont="1" applyBorder="1"/>
    <xf numFmtId="0" fontId="87" fillId="0" borderId="48" xfId="209" applyFont="1" applyBorder="1" applyAlignment="1">
      <alignment horizontal="center" vertical="center" wrapText="1"/>
    </xf>
    <xf numFmtId="0" fontId="88" fillId="0" borderId="14" xfId="209" applyFont="1" applyBorder="1" applyAlignment="1">
      <alignment horizontal="center" vertical="center" wrapText="1"/>
    </xf>
    <xf numFmtId="0" fontId="85" fillId="0" borderId="14" xfId="209" applyFont="1" applyBorder="1" applyAlignment="1" applyProtection="1">
      <alignment vertical="top" wrapText="1" readingOrder="1"/>
      <protection locked="0"/>
    </xf>
    <xf numFmtId="0" fontId="85" fillId="0" borderId="13" xfId="209" applyFont="1" applyBorder="1" applyAlignment="1" applyProtection="1">
      <alignment vertical="top" wrapText="1" readingOrder="1"/>
      <protection locked="0"/>
    </xf>
    <xf numFmtId="0" fontId="85" fillId="4" borderId="14" xfId="209" applyFont="1" applyFill="1" applyBorder="1" applyAlignment="1" applyProtection="1">
      <alignment vertical="top" wrapText="1" readingOrder="1"/>
      <protection locked="0"/>
    </xf>
    <xf numFmtId="0" fontId="82" fillId="0" borderId="14" xfId="209" applyFont="1" applyBorder="1" applyAlignment="1" applyProtection="1">
      <alignment vertical="top" wrapText="1" readingOrder="1"/>
      <protection locked="0"/>
    </xf>
    <xf numFmtId="0" fontId="45" fillId="0" borderId="14" xfId="209" applyFont="1" applyBorder="1" applyAlignment="1">
      <alignment vertical="center" wrapText="1"/>
    </xf>
    <xf numFmtId="0" fontId="82" fillId="4" borderId="14" xfId="209" applyFont="1" applyFill="1" applyBorder="1" applyAlignment="1" applyProtection="1">
      <alignment vertical="top" wrapText="1" readingOrder="1"/>
      <protection locked="0"/>
    </xf>
    <xf numFmtId="0" fontId="95" fillId="0" borderId="14" xfId="209" applyFont="1" applyBorder="1" applyAlignment="1" applyProtection="1">
      <alignment vertical="top" wrapText="1" readingOrder="1"/>
      <protection locked="0"/>
    </xf>
    <xf numFmtId="0" fontId="95" fillId="0" borderId="14" xfId="209" applyFont="1" applyBorder="1" applyAlignment="1" applyProtection="1">
      <alignment vertical="top" readingOrder="1"/>
      <protection locked="0"/>
    </xf>
    <xf numFmtId="0" fontId="145" fillId="4" borderId="14" xfId="215" applyFont="1" applyFill="1" applyBorder="1"/>
    <xf numFmtId="0" fontId="95" fillId="20" borderId="14" xfId="209" applyFont="1" applyFill="1" applyBorder="1" applyAlignment="1" applyProtection="1">
      <alignment vertical="top" wrapText="1" readingOrder="1"/>
      <protection locked="0"/>
    </xf>
    <xf numFmtId="0" fontId="96" fillId="0" borderId="14" xfId="209" applyFont="1" applyBorder="1" applyAlignment="1" applyProtection="1">
      <alignment vertical="top" wrapText="1" readingOrder="1"/>
      <protection locked="0"/>
    </xf>
    <xf numFmtId="0" fontId="95" fillId="4" borderId="14" xfId="209" applyFont="1" applyFill="1" applyBorder="1" applyAlignment="1" applyProtection="1">
      <alignment vertical="top" wrapText="1" readingOrder="1"/>
      <protection locked="0"/>
    </xf>
    <xf numFmtId="0" fontId="144" fillId="0" borderId="14" xfId="209" applyFont="1" applyBorder="1" applyAlignment="1" applyProtection="1">
      <alignment vertical="top" wrapText="1" readingOrder="1"/>
      <protection locked="0"/>
    </xf>
    <xf numFmtId="0" fontId="85" fillId="0" borderId="14" xfId="209" applyFont="1" applyBorder="1" applyAlignment="1">
      <alignment vertical="center" wrapText="1"/>
    </xf>
    <xf numFmtId="0" fontId="147" fillId="0" borderId="14" xfId="209" applyFont="1" applyBorder="1" applyAlignment="1">
      <alignment vertical="center" wrapText="1"/>
    </xf>
    <xf numFmtId="0" fontId="147" fillId="0" borderId="14" xfId="209" applyFont="1" applyBorder="1" applyAlignment="1">
      <alignment vertical="center"/>
    </xf>
    <xf numFmtId="0" fontId="95" fillId="22" borderId="14" xfId="209" applyFont="1" applyFill="1" applyBorder="1" applyAlignment="1" applyProtection="1">
      <alignment vertical="top" wrapText="1" readingOrder="1"/>
      <protection locked="0"/>
    </xf>
    <xf numFmtId="0" fontId="95" fillId="62" borderId="14" xfId="209" applyFont="1" applyFill="1" applyBorder="1" applyAlignment="1" applyProtection="1">
      <alignment vertical="top" wrapText="1" readingOrder="1"/>
      <protection locked="0"/>
    </xf>
    <xf numFmtId="0" fontId="45" fillId="14" borderId="14" xfId="209" applyFont="1" applyFill="1" applyBorder="1" applyAlignment="1">
      <alignment vertical="center" wrapText="1"/>
    </xf>
    <xf numFmtId="0" fontId="149" fillId="0" borderId="14" xfId="0" applyFont="1" applyBorder="1" applyAlignment="1">
      <alignment vertical="top" wrapText="1"/>
    </xf>
    <xf numFmtId="0" fontId="147" fillId="4" borderId="14" xfId="0" applyFont="1" applyFill="1" applyBorder="1" applyAlignment="1" applyProtection="1">
      <alignment vertical="top" wrapText="1" readingOrder="1"/>
      <protection locked="0"/>
    </xf>
    <xf numFmtId="0" fontId="95" fillId="21" borderId="14" xfId="0" applyFont="1" applyFill="1" applyBorder="1" applyAlignment="1" applyProtection="1">
      <alignment vertical="top" wrapText="1" readingOrder="1"/>
      <protection locked="0"/>
    </xf>
    <xf numFmtId="0" fontId="147" fillId="21" borderId="14" xfId="0" applyFont="1" applyFill="1" applyBorder="1" applyAlignment="1" applyProtection="1">
      <alignment vertical="top" wrapText="1" readingOrder="1"/>
      <protection locked="0"/>
    </xf>
    <xf numFmtId="0" fontId="154" fillId="0" borderId="14" xfId="0" applyFont="1" applyBorder="1" applyAlignment="1" applyProtection="1">
      <alignment vertical="top" wrapText="1" readingOrder="1"/>
      <protection locked="0"/>
    </xf>
    <xf numFmtId="0" fontId="95" fillId="4" borderId="13" xfId="0" applyFont="1" applyFill="1" applyBorder="1" applyAlignment="1" applyProtection="1">
      <alignment vertical="top" wrapText="1" readingOrder="1"/>
      <protection locked="0"/>
    </xf>
    <xf numFmtId="0" fontId="95" fillId="0" borderId="48" xfId="0" applyFont="1" applyBorder="1" applyAlignment="1" applyProtection="1">
      <alignment vertical="top" wrapText="1" readingOrder="1"/>
      <protection locked="0"/>
    </xf>
    <xf numFmtId="0" fontId="144" fillId="4" borderId="14" xfId="0" applyFont="1" applyFill="1" applyBorder="1" applyAlignment="1" applyProtection="1">
      <alignment vertical="top" wrapText="1" readingOrder="1"/>
      <protection locked="0"/>
    </xf>
    <xf numFmtId="0" fontId="96" fillId="0" borderId="14" xfId="0" applyFont="1" applyBorder="1" applyAlignment="1" applyProtection="1">
      <alignment vertical="top" wrapText="1" readingOrder="1"/>
      <protection locked="0"/>
    </xf>
    <xf numFmtId="0" fontId="96" fillId="4" borderId="14" xfId="0" applyFont="1" applyFill="1" applyBorder="1" applyAlignment="1" applyProtection="1">
      <alignment vertical="top" wrapText="1" readingOrder="1"/>
      <protection locked="0"/>
    </xf>
    <xf numFmtId="43" fontId="45" fillId="21" borderId="1" xfId="29" applyFont="1" applyFill="1" applyBorder="1" applyAlignment="1">
      <alignment horizontal="right"/>
    </xf>
    <xf numFmtId="169" fontId="95" fillId="0" borderId="1" xfId="22" applyNumberFormat="1" applyFont="1" applyBorder="1" applyAlignment="1" applyProtection="1">
      <alignment vertical="top" wrapText="1" readingOrder="1"/>
      <protection locked="0"/>
    </xf>
    <xf numFmtId="169" fontId="95" fillId="21" borderId="1" xfId="209" applyNumberFormat="1" applyFont="1" applyFill="1" applyBorder="1" applyAlignment="1" applyProtection="1">
      <alignment vertical="top" wrapText="1" readingOrder="1"/>
      <protection locked="0"/>
    </xf>
    <xf numFmtId="169" fontId="96" fillId="0" borderId="1" xfId="209" applyNumberFormat="1" applyFont="1" applyBorder="1" applyAlignment="1" applyProtection="1">
      <alignment vertical="top" wrapText="1" readingOrder="1"/>
      <protection locked="0"/>
    </xf>
    <xf numFmtId="169" fontId="95" fillId="62" borderId="1" xfId="209" applyNumberFormat="1" applyFont="1" applyFill="1" applyBorder="1" applyAlignment="1" applyProtection="1">
      <alignment vertical="top" wrapText="1" readingOrder="1"/>
      <protection locked="0"/>
    </xf>
    <xf numFmtId="169" fontId="144" fillId="0" borderId="1" xfId="209" applyNumberFormat="1" applyFont="1" applyBorder="1" applyAlignment="1" applyProtection="1">
      <alignment vertical="top" wrapText="1" readingOrder="1"/>
      <protection locked="0"/>
    </xf>
    <xf numFmtId="169" fontId="96" fillId="22" borderId="1" xfId="209" applyNumberFormat="1" applyFont="1" applyFill="1" applyBorder="1" applyAlignment="1" applyProtection="1">
      <alignment vertical="top" wrapText="1" readingOrder="1"/>
      <protection locked="0"/>
    </xf>
    <xf numFmtId="169" fontId="95" fillId="0" borderId="1" xfId="56" applyNumberFormat="1" applyFont="1" applyBorder="1" applyAlignment="1" applyProtection="1">
      <alignment vertical="top" wrapText="1" readingOrder="1"/>
      <protection locked="0"/>
    </xf>
    <xf numFmtId="169" fontId="96" fillId="4" borderId="1" xfId="56" applyNumberFormat="1" applyFont="1" applyFill="1" applyBorder="1" applyAlignment="1" applyProtection="1">
      <alignment vertical="top" wrapText="1" readingOrder="1"/>
      <protection locked="0"/>
    </xf>
    <xf numFmtId="169" fontId="95" fillId="12" borderId="1" xfId="0" applyNumberFormat="1" applyFont="1" applyFill="1" applyBorder="1" applyAlignment="1" applyProtection="1">
      <alignment vertical="top" wrapText="1" readingOrder="1"/>
      <protection locked="0"/>
    </xf>
    <xf numFmtId="0" fontId="147" fillId="0" borderId="1" xfId="0" applyFont="1" applyBorder="1" applyAlignment="1" applyProtection="1">
      <alignment vertical="top" wrapText="1" readingOrder="1"/>
      <protection locked="0"/>
    </xf>
    <xf numFmtId="169" fontId="147" fillId="0" borderId="1" xfId="0" applyNumberFormat="1" applyFont="1" applyBorder="1" applyAlignment="1" applyProtection="1">
      <alignment vertical="top" wrapText="1" readingOrder="1"/>
      <protection locked="0"/>
    </xf>
    <xf numFmtId="0" fontId="30" fillId="0" borderId="7" xfId="0" applyFont="1" applyBorder="1" applyAlignment="1">
      <alignment horizontal="center"/>
    </xf>
    <xf numFmtId="0" fontId="7" fillId="0" borderId="8" xfId="0" applyFont="1" applyBorder="1"/>
    <xf numFmtId="0" fontId="28" fillId="4" borderId="27" xfId="0" applyFont="1" applyFill="1" applyBorder="1"/>
    <xf numFmtId="0" fontId="28" fillId="4" borderId="8" xfId="0" applyFont="1" applyFill="1" applyBorder="1"/>
    <xf numFmtId="0" fontId="27" fillId="0" borderId="0" xfId="0" quotePrefix="1" applyFont="1"/>
    <xf numFmtId="0" fontId="95" fillId="11" borderId="1" xfId="0" applyFont="1" applyFill="1" applyBorder="1" applyAlignment="1" applyProtection="1">
      <alignment vertical="top" wrapText="1" readingOrder="1"/>
      <protection locked="0"/>
    </xf>
    <xf numFmtId="169" fontId="95" fillId="11" borderId="1" xfId="0" applyNumberFormat="1" applyFont="1" applyFill="1" applyBorder="1" applyAlignment="1" applyProtection="1">
      <alignment vertical="top" wrapText="1" readingOrder="1"/>
      <protection locked="0"/>
    </xf>
    <xf numFmtId="0" fontId="45" fillId="11" borderId="1" xfId="0" applyFont="1" applyFill="1" applyBorder="1" applyAlignment="1" applyProtection="1">
      <alignment vertical="top" wrapText="1"/>
      <protection locked="0"/>
    </xf>
    <xf numFmtId="0" fontId="45" fillId="11" borderId="1" xfId="209" applyFont="1" applyFill="1" applyBorder="1"/>
    <xf numFmtId="0" fontId="45" fillId="21" borderId="1" xfId="0" applyFont="1" applyFill="1" applyBorder="1" applyAlignment="1" applyProtection="1">
      <alignment vertical="top" wrapText="1"/>
      <protection locked="0"/>
    </xf>
    <xf numFmtId="4" fontId="78" fillId="11" borderId="1" xfId="0" applyNumberFormat="1" applyFont="1" applyFill="1" applyBorder="1" applyAlignment="1">
      <alignment horizontal="right"/>
    </xf>
    <xf numFmtId="0" fontId="2" fillId="11" borderId="1" xfId="209" applyFill="1" applyBorder="1"/>
    <xf numFmtId="0" fontId="45" fillId="11" borderId="21" xfId="0" applyFont="1" applyFill="1" applyBorder="1" applyAlignment="1" applyProtection="1">
      <alignment vertical="top" wrapText="1"/>
      <protection locked="0"/>
    </xf>
    <xf numFmtId="0" fontId="45" fillId="21" borderId="21" xfId="0" applyFont="1" applyFill="1" applyBorder="1" applyAlignment="1" applyProtection="1">
      <alignment vertical="top" wrapText="1"/>
      <protection locked="0"/>
    </xf>
    <xf numFmtId="169" fontId="96" fillId="11" borderId="1" xfId="0" applyNumberFormat="1" applyFont="1" applyFill="1" applyBorder="1" applyAlignment="1" applyProtection="1">
      <alignment vertical="top" wrapText="1" readingOrder="1"/>
      <protection locked="0"/>
    </xf>
    <xf numFmtId="0" fontId="45" fillId="4" borderId="1" xfId="213" applyFont="1" applyFill="1" applyBorder="1"/>
    <xf numFmtId="164" fontId="152" fillId="0" borderId="1" xfId="1" applyFont="1" applyFill="1" applyBorder="1"/>
    <xf numFmtId="171" fontId="30" fillId="0" borderId="1" xfId="0" applyNumberFormat="1" applyFont="1" applyBorder="1"/>
    <xf numFmtId="0" fontId="30" fillId="0" borderId="1" xfId="0" applyFont="1" applyBorder="1"/>
    <xf numFmtId="0" fontId="30" fillId="0" borderId="1" xfId="0" applyFont="1" applyBorder="1" applyAlignment="1">
      <alignment wrapText="1"/>
    </xf>
    <xf numFmtId="0" fontId="30" fillId="0" borderId="1" xfId="0" applyFont="1" applyBorder="1" applyAlignment="1">
      <alignment horizontal="left" wrapText="1"/>
    </xf>
    <xf numFmtId="164" fontId="30" fillId="0" borderId="1" xfId="1" applyFont="1" applyFill="1" applyBorder="1" applyAlignment="1">
      <alignment horizontal="center"/>
    </xf>
    <xf numFmtId="0" fontId="30" fillId="0" borderId="1" xfId="0" applyFont="1" applyBorder="1" applyAlignment="1" applyProtection="1">
      <alignment horizontal="center" vertical="top" wrapText="1" readingOrder="1"/>
      <protection locked="0"/>
    </xf>
    <xf numFmtId="14" fontId="30" fillId="0" borderId="1" xfId="0" applyNumberFormat="1" applyFont="1" applyBorder="1" applyAlignment="1">
      <alignment horizontal="center"/>
    </xf>
    <xf numFmtId="164" fontId="10" fillId="0" borderId="1" xfId="1" applyFont="1" applyFill="1" applyBorder="1" applyAlignment="1">
      <alignment horizontal="center"/>
    </xf>
    <xf numFmtId="15" fontId="30" fillId="29" borderId="1" xfId="0" applyNumberFormat="1" applyFont="1" applyFill="1" applyBorder="1" applyAlignment="1">
      <alignment horizontal="center"/>
    </xf>
    <xf numFmtId="15" fontId="30" fillId="2" borderId="1" xfId="0" applyNumberFormat="1" applyFont="1" applyFill="1" applyBorder="1" applyAlignment="1">
      <alignment horizontal="center"/>
    </xf>
    <xf numFmtId="164" fontId="30" fillId="2" borderId="1" xfId="1" applyFont="1" applyFill="1" applyBorder="1" applyAlignment="1"/>
    <xf numFmtId="0" fontId="12" fillId="0" borderId="1" xfId="0" quotePrefix="1" applyFont="1" applyBorder="1" applyAlignment="1">
      <alignment horizontal="right"/>
    </xf>
    <xf numFmtId="0" fontId="12" fillId="0" borderId="1" xfId="0" quotePrefix="1" applyFont="1" applyBorder="1" applyAlignment="1">
      <alignment horizontal="center"/>
    </xf>
    <xf numFmtId="15" fontId="12" fillId="0" borderId="1" xfId="0" applyNumberFormat="1" applyFont="1" applyBorder="1" applyAlignment="1" applyProtection="1">
      <alignment horizontal="center" vertical="top" wrapText="1" readingOrder="1"/>
      <protection locked="0"/>
    </xf>
    <xf numFmtId="14" fontId="12" fillId="0" borderId="1" xfId="0" applyNumberFormat="1" applyFont="1" applyBorder="1"/>
    <xf numFmtId="0" fontId="12" fillId="2" borderId="1" xfId="0" applyFont="1" applyFill="1" applyBorder="1" applyAlignment="1" applyProtection="1">
      <alignment horizontal="right" vertical="top" wrapText="1" readingOrder="1"/>
      <protection locked="0"/>
    </xf>
    <xf numFmtId="14" fontId="12" fillId="0" borderId="1" xfId="0" applyNumberFormat="1" applyFont="1" applyBorder="1" applyAlignment="1">
      <alignment horizontal="left"/>
    </xf>
    <xf numFmtId="14" fontId="12" fillId="2" borderId="1" xfId="0" applyNumberFormat="1" applyFont="1" applyFill="1" applyBorder="1" applyAlignment="1">
      <alignment horizontal="left"/>
    </xf>
    <xf numFmtId="0" fontId="12" fillId="0" borderId="1" xfId="0" quotePrefix="1" applyFont="1" applyBorder="1" applyAlignment="1">
      <alignment horizontal="left"/>
    </xf>
    <xf numFmtId="15" fontId="12" fillId="2" borderId="1" xfId="0" applyNumberFormat="1" applyFont="1" applyFill="1" applyBorder="1" applyAlignment="1">
      <alignment horizontal="right"/>
    </xf>
    <xf numFmtId="15" fontId="12" fillId="2" borderId="1" xfId="0" applyNumberFormat="1" applyFont="1" applyFill="1" applyBorder="1" applyAlignment="1" applyProtection="1">
      <alignment horizontal="right" vertical="top" wrapText="1" readingOrder="1"/>
      <protection locked="0"/>
    </xf>
    <xf numFmtId="0" fontId="15" fillId="4" borderId="21" xfId="0" applyFont="1" applyFill="1" applyBorder="1" applyAlignment="1">
      <alignment horizontal="center" vertical="center"/>
    </xf>
    <xf numFmtId="0" fontId="20" fillId="0" borderId="21" xfId="0" applyFont="1" applyBorder="1" applyAlignment="1">
      <alignment horizontal="center"/>
    </xf>
    <xf numFmtId="164" fontId="12" fillId="0" borderId="21" xfId="1" applyFont="1" applyFill="1" applyBorder="1" applyAlignment="1">
      <alignment horizontal="center"/>
    </xf>
    <xf numFmtId="43" fontId="15" fillId="0" borderId="21" xfId="3" applyFont="1" applyFill="1" applyBorder="1" applyAlignment="1">
      <alignment horizontal="center"/>
    </xf>
    <xf numFmtId="43" fontId="20" fillId="0" borderId="21" xfId="3" applyFont="1" applyFill="1" applyBorder="1" applyAlignment="1">
      <alignment horizontal="center"/>
    </xf>
    <xf numFmtId="43" fontId="41" fillId="0" borderId="21" xfId="3" applyFont="1" applyFill="1" applyBorder="1" applyAlignment="1">
      <alignment horizontal="center"/>
    </xf>
    <xf numFmtId="0" fontId="15" fillId="2" borderId="21" xfId="0" applyFont="1" applyFill="1" applyBorder="1" applyAlignment="1">
      <alignment horizontal="center"/>
    </xf>
    <xf numFmtId="0" fontId="41" fillId="2" borderId="21" xfId="0" applyFont="1" applyFill="1" applyBorder="1" applyAlignment="1">
      <alignment horizontal="center"/>
    </xf>
    <xf numFmtId="15" fontId="160" fillId="29" borderId="1" xfId="0" applyNumberFormat="1" applyFont="1" applyFill="1" applyBorder="1"/>
    <xf numFmtId="0" fontId="12" fillId="2" borderId="4" xfId="0" applyFont="1" applyFill="1" applyBorder="1" applyAlignment="1">
      <alignment horizontal="center"/>
    </xf>
    <xf numFmtId="15" fontId="20" fillId="0" borderId="4" xfId="14" applyNumberFormat="1" applyFont="1" applyBorder="1" applyAlignment="1">
      <alignment vertical="center" wrapText="1"/>
    </xf>
    <xf numFmtId="164" fontId="15" fillId="2" borderId="42" xfId="1" applyFont="1" applyFill="1" applyBorder="1"/>
    <xf numFmtId="164" fontId="15" fillId="2" borderId="4" xfId="1" applyFont="1" applyFill="1" applyBorder="1"/>
    <xf numFmtId="14" fontId="15" fillId="0" borderId="16" xfId="0" applyNumberFormat="1" applyFont="1" applyBorder="1" applyAlignment="1">
      <alignment horizontal="left"/>
    </xf>
    <xf numFmtId="0" fontId="12" fillId="0" borderId="7" xfId="0" applyFont="1" applyBorder="1"/>
    <xf numFmtId="0" fontId="12" fillId="2" borderId="2" xfId="0" applyFont="1" applyFill="1" applyBorder="1" applyAlignment="1">
      <alignment horizontal="center"/>
    </xf>
    <xf numFmtId="15" fontId="20" fillId="0" borderId="3" xfId="14" applyNumberFormat="1" applyFont="1" applyBorder="1" applyAlignment="1">
      <alignment vertical="center" wrapText="1"/>
    </xf>
    <xf numFmtId="0" fontId="12" fillId="0" borderId="3" xfId="0" applyFont="1" applyBorder="1" applyAlignment="1">
      <alignment horizontal="right"/>
    </xf>
    <xf numFmtId="0" fontId="12" fillId="0" borderId="3" xfId="0" applyFont="1" applyBorder="1"/>
    <xf numFmtId="0" fontId="15" fillId="0" borderId="3" xfId="0" applyFont="1" applyBorder="1" applyAlignment="1">
      <alignment horizontal="center"/>
    </xf>
    <xf numFmtId="164" fontId="15" fillId="0" borderId="3" xfId="1" applyFont="1" applyBorder="1"/>
    <xf numFmtId="0" fontId="15" fillId="0" borderId="37" xfId="0" applyFont="1" applyBorder="1" applyAlignment="1">
      <alignment horizontal="center"/>
    </xf>
    <xf numFmtId="0" fontId="12" fillId="0" borderId="8" xfId="0" applyFont="1" applyBorder="1"/>
    <xf numFmtId="14" fontId="27" fillId="0" borderId="0" xfId="0" applyNumberFormat="1" applyFont="1"/>
    <xf numFmtId="0" fontId="132" fillId="2" borderId="49" xfId="0" applyFont="1" applyFill="1" applyBorder="1" applyAlignment="1">
      <alignment horizontal="center"/>
    </xf>
    <xf numFmtId="0" fontId="132" fillId="2" borderId="4" xfId="0" applyFont="1" applyFill="1" applyBorder="1" applyAlignment="1">
      <alignment horizontal="center"/>
    </xf>
    <xf numFmtId="0" fontId="12" fillId="0" borderId="1" xfId="0" quotePrefix="1" applyFont="1" applyBorder="1"/>
    <xf numFmtId="0" fontId="37" fillId="17" borderId="4" xfId="0" applyFont="1" applyFill="1" applyBorder="1" applyAlignment="1">
      <alignment horizontal="right"/>
    </xf>
    <xf numFmtId="165" fontId="37" fillId="19" borderId="4" xfId="1" applyNumberFormat="1" applyFont="1" applyFill="1" applyBorder="1" applyAlignment="1">
      <alignment horizontal="right"/>
    </xf>
    <xf numFmtId="165" fontId="38" fillId="17" borderId="4" xfId="0" applyNumberFormat="1" applyFont="1" applyFill="1" applyBorder="1" applyAlignment="1">
      <alignment horizontal="right"/>
    </xf>
    <xf numFmtId="165" fontId="18" fillId="28" borderId="75" xfId="0" applyNumberFormat="1" applyFont="1" applyFill="1" applyBorder="1" applyAlignment="1">
      <alignment horizontal="center"/>
    </xf>
    <xf numFmtId="0" fontId="161" fillId="0" borderId="27" xfId="0" applyFont="1" applyBorder="1" applyAlignment="1">
      <alignment horizontal="left" indent="2"/>
    </xf>
    <xf numFmtId="165" fontId="15" fillId="0" borderId="8" xfId="0" applyNumberFormat="1" applyFont="1" applyBorder="1" applyAlignment="1">
      <alignment horizontal="center"/>
    </xf>
    <xf numFmtId="0" fontId="15" fillId="0" borderId="8" xfId="0" applyFont="1" applyBorder="1" applyAlignment="1">
      <alignment horizontal="center"/>
    </xf>
    <xf numFmtId="0" fontId="59" fillId="0" borderId="8" xfId="0" applyFont="1" applyBorder="1" applyAlignment="1">
      <alignment horizontal="center"/>
    </xf>
    <xf numFmtId="0" fontId="59" fillId="0" borderId="8" xfId="0" applyFont="1" applyBorder="1"/>
    <xf numFmtId="165" fontId="18" fillId="28" borderId="24" xfId="0" applyNumberFormat="1" applyFont="1" applyFill="1" applyBorder="1" applyAlignment="1">
      <alignment horizontal="center"/>
    </xf>
    <xf numFmtId="165" fontId="18" fillId="28" borderId="6" xfId="0" applyNumberFormat="1" applyFont="1" applyFill="1" applyBorder="1" applyAlignment="1">
      <alignment horizontal="center"/>
    </xf>
    <xf numFmtId="43" fontId="24" fillId="0" borderId="86" xfId="0" applyNumberFormat="1" applyFont="1" applyBorder="1" applyAlignment="1">
      <alignment horizontal="right"/>
    </xf>
    <xf numFmtId="164" fontId="18" fillId="17" borderId="0" xfId="1" applyFont="1" applyFill="1" applyBorder="1" applyAlignment="1">
      <alignment horizontal="right"/>
    </xf>
    <xf numFmtId="0" fontId="18" fillId="0" borderId="14" xfId="0" applyFont="1" applyBorder="1"/>
    <xf numFmtId="164" fontId="14" fillId="17" borderId="38" xfId="1" applyFont="1" applyFill="1" applyBorder="1" applyAlignment="1">
      <alignment horizontal="right"/>
    </xf>
    <xf numFmtId="164" fontId="18" fillId="17" borderId="38" xfId="1" applyFont="1" applyFill="1" applyBorder="1" applyAlignment="1">
      <alignment horizontal="right"/>
    </xf>
    <xf numFmtId="164" fontId="60" fillId="17" borderId="32" xfId="1" applyFont="1" applyFill="1" applyBorder="1" applyAlignment="1">
      <alignment horizontal="right"/>
    </xf>
    <xf numFmtId="0" fontId="34" fillId="16" borderId="38" xfId="0" applyFont="1" applyFill="1" applyBorder="1"/>
    <xf numFmtId="0" fontId="34" fillId="16" borderId="38" xfId="0" applyFont="1" applyFill="1" applyBorder="1" applyAlignment="1">
      <alignment horizontal="center"/>
    </xf>
    <xf numFmtId="0" fontId="12" fillId="2" borderId="49" xfId="0" applyFont="1" applyFill="1" applyBorder="1" applyAlignment="1">
      <alignment horizontal="center"/>
    </xf>
    <xf numFmtId="0" fontId="147" fillId="0" borderId="1" xfId="0" applyFont="1" applyBorder="1" applyAlignment="1" applyProtection="1">
      <alignment vertical="top" wrapText="1"/>
      <protection locked="0"/>
    </xf>
    <xf numFmtId="0" fontId="147" fillId="0" borderId="1" xfId="209" applyFont="1" applyBorder="1"/>
    <xf numFmtId="164" fontId="30" fillId="0" borderId="1" xfId="1" applyFont="1" applyFill="1" applyBorder="1" applyAlignment="1">
      <alignment horizontal="right"/>
    </xf>
    <xf numFmtId="164" fontId="30" fillId="0" borderId="1" xfId="1" applyFont="1" applyFill="1" applyBorder="1"/>
    <xf numFmtId="164" fontId="10" fillId="0" borderId="1" xfId="1" applyFont="1" applyFill="1" applyBorder="1"/>
    <xf numFmtId="0" fontId="15" fillId="2" borderId="1" xfId="0" applyFont="1" applyFill="1" applyBorder="1"/>
    <xf numFmtId="164" fontId="15" fillId="2" borderId="1" xfId="1" applyFont="1" applyFill="1" applyBorder="1" applyAlignment="1"/>
    <xf numFmtId="0" fontId="12" fillId="2" borderId="1" xfId="0" quotePrefix="1" applyFont="1" applyFill="1" applyBorder="1" applyAlignment="1">
      <alignment horizontal="right"/>
    </xf>
    <xf numFmtId="15" fontId="12" fillId="2" borderId="1" xfId="0" applyNumberFormat="1" applyFont="1" applyFill="1" applyBorder="1"/>
    <xf numFmtId="14" fontId="30" fillId="0" borderId="1" xfId="0" applyNumberFormat="1" applyFont="1" applyBorder="1" applyAlignment="1">
      <alignment horizontal="right"/>
    </xf>
    <xf numFmtId="0" fontId="27" fillId="0" borderId="1" xfId="209" applyFont="1" applyBorder="1" applyAlignment="1">
      <alignment wrapText="1"/>
    </xf>
    <xf numFmtId="168" fontId="136" fillId="0" borderId="1" xfId="209" applyNumberFormat="1" applyFont="1" applyBorder="1" applyAlignment="1">
      <alignment wrapText="1"/>
    </xf>
    <xf numFmtId="15" fontId="99" fillId="0" borderId="1" xfId="209" applyNumberFormat="1" applyFont="1" applyBorder="1" applyAlignment="1">
      <alignment wrapText="1"/>
    </xf>
    <xf numFmtId="15" fontId="78" fillId="29" borderId="1" xfId="210" applyNumberFormat="1" applyFont="1" applyFill="1" applyBorder="1" applyAlignment="1">
      <alignment wrapText="1"/>
    </xf>
    <xf numFmtId="15" fontId="78" fillId="26" borderId="1" xfId="209" applyNumberFormat="1" applyFont="1" applyFill="1" applyBorder="1" applyAlignment="1">
      <alignment wrapText="1"/>
    </xf>
    <xf numFmtId="15" fontId="78" fillId="11" borderId="1" xfId="209" applyNumberFormat="1" applyFont="1" applyFill="1" applyBorder="1" applyAlignment="1">
      <alignment wrapText="1"/>
    </xf>
    <xf numFmtId="15" fontId="104" fillId="61" borderId="1" xfId="209" applyNumberFormat="1" applyFont="1" applyFill="1" applyBorder="1" applyAlignment="1">
      <alignment wrapText="1"/>
    </xf>
    <xf numFmtId="15" fontId="78" fillId="29" borderId="1" xfId="211" applyNumberFormat="1" applyFont="1" applyFill="1" applyBorder="1" applyAlignment="1">
      <alignment wrapText="1"/>
    </xf>
    <xf numFmtId="15" fontId="109" fillId="20" borderId="1" xfId="209" applyNumberFormat="1" applyFont="1" applyFill="1" applyBorder="1" applyAlignment="1">
      <alignment wrapText="1"/>
    </xf>
    <xf numFmtId="15" fontId="78" fillId="29" borderId="1" xfId="56" applyNumberFormat="1" applyFont="1" applyFill="1" applyBorder="1" applyAlignment="1">
      <alignment wrapText="1"/>
    </xf>
    <xf numFmtId="15" fontId="78" fillId="0" borderId="1" xfId="56" applyNumberFormat="1" applyFont="1" applyBorder="1" applyAlignment="1">
      <alignment wrapText="1"/>
    </xf>
    <xf numFmtId="15" fontId="78" fillId="23" borderId="1" xfId="0" applyNumberFormat="1" applyFont="1" applyFill="1" applyBorder="1" applyAlignment="1">
      <alignment wrapText="1"/>
    </xf>
    <xf numFmtId="15" fontId="104" fillId="29" borderId="1" xfId="0" applyNumberFormat="1" applyFont="1" applyFill="1" applyBorder="1" applyAlignment="1">
      <alignment wrapText="1"/>
    </xf>
    <xf numFmtId="15" fontId="78" fillId="4" borderId="1" xfId="0" applyNumberFormat="1" applyFont="1" applyFill="1" applyBorder="1" applyAlignment="1">
      <alignment wrapText="1"/>
    </xf>
    <xf numFmtId="15" fontId="78" fillId="21" borderId="1" xfId="0" applyNumberFormat="1" applyFont="1" applyFill="1" applyBorder="1" applyAlignment="1">
      <alignment wrapText="1"/>
    </xf>
    <xf numFmtId="15" fontId="157" fillId="4" borderId="1" xfId="0" applyNumberFormat="1" applyFont="1" applyFill="1" applyBorder="1" applyAlignment="1">
      <alignment wrapText="1"/>
    </xf>
    <xf numFmtId="15" fontId="104" fillId="2" borderId="1" xfId="0" applyNumberFormat="1" applyFont="1" applyFill="1" applyBorder="1" applyAlignment="1">
      <alignment wrapText="1"/>
    </xf>
    <xf numFmtId="15" fontId="78" fillId="11" borderId="1" xfId="0" applyNumberFormat="1" applyFont="1" applyFill="1" applyBorder="1" applyAlignment="1">
      <alignment wrapText="1"/>
    </xf>
    <xf numFmtId="15" fontId="78" fillId="29" borderId="1" xfId="0" applyNumberFormat="1" applyFont="1" applyFill="1" applyBorder="1"/>
    <xf numFmtId="15" fontId="78" fillId="4" borderId="1" xfId="0" applyNumberFormat="1" applyFont="1" applyFill="1" applyBorder="1"/>
    <xf numFmtId="0" fontId="147" fillId="4" borderId="1" xfId="0" applyFont="1" applyFill="1" applyBorder="1" applyAlignment="1" applyProtection="1">
      <alignment vertical="top" wrapText="1"/>
      <protection locked="0"/>
    </xf>
    <xf numFmtId="0" fontId="147" fillId="4" borderId="1" xfId="209" applyFont="1" applyFill="1" applyBorder="1"/>
    <xf numFmtId="0" fontId="12" fillId="2" borderId="4" xfId="0" applyFont="1" applyFill="1" applyBorder="1"/>
    <xf numFmtId="0" fontId="12" fillId="0" borderId="25" xfId="0" applyFont="1" applyBorder="1" applyAlignment="1">
      <alignment horizontal="right"/>
    </xf>
    <xf numFmtId="0" fontId="12" fillId="0" borderId="25" xfId="0" applyFont="1" applyBorder="1" applyAlignment="1">
      <alignment horizontal="center"/>
    </xf>
    <xf numFmtId="0" fontId="15" fillId="0" borderId="42" xfId="0" applyFont="1" applyBorder="1" applyAlignment="1">
      <alignment horizontal="center"/>
    </xf>
    <xf numFmtId="164" fontId="9" fillId="0" borderId="4" xfId="1" applyFont="1" applyBorder="1"/>
    <xf numFmtId="14" fontId="9" fillId="0" borderId="7" xfId="0" applyNumberFormat="1" applyFont="1" applyBorder="1" applyAlignment="1">
      <alignment horizontal="right"/>
    </xf>
    <xf numFmtId="0" fontId="13" fillId="0" borderId="7" xfId="0" applyFont="1" applyBorder="1" applyAlignment="1">
      <alignment horizontal="right"/>
    </xf>
    <xf numFmtId="164" fontId="9" fillId="0" borderId="7" xfId="1" applyFont="1" applyBorder="1" applyAlignment="1">
      <alignment horizontal="right"/>
    </xf>
    <xf numFmtId="0" fontId="9" fillId="0" borderId="8" xfId="0" applyFont="1" applyBorder="1"/>
    <xf numFmtId="0" fontId="30" fillId="2" borderId="21" xfId="0" applyFont="1" applyFill="1" applyBorder="1" applyAlignment="1">
      <alignment horizontal="center"/>
    </xf>
    <xf numFmtId="15" fontId="20" fillId="0" borderId="25" xfId="14" applyNumberFormat="1" applyFont="1" applyBorder="1" applyAlignment="1">
      <alignment horizontal="left" vertical="center" wrapText="1"/>
    </xf>
    <xf numFmtId="0" fontId="12" fillId="0" borderId="40" xfId="0" applyFont="1" applyBorder="1" applyAlignment="1">
      <alignment horizontal="center"/>
    </xf>
    <xf numFmtId="0" fontId="12" fillId="0" borderId="42" xfId="0" applyFont="1" applyBorder="1" applyAlignment="1">
      <alignment horizontal="center"/>
    </xf>
    <xf numFmtId="164" fontId="15" fillId="0" borderId="55" xfId="1" applyFont="1" applyBorder="1"/>
    <xf numFmtId="164" fontId="15" fillId="0" borderId="40" xfId="1" applyFont="1" applyBorder="1"/>
    <xf numFmtId="164" fontId="15" fillId="0" borderId="25" xfId="1" applyFont="1" applyFill="1" applyBorder="1"/>
    <xf numFmtId="164" fontId="15" fillId="0" borderId="25" xfId="1" applyFont="1" applyBorder="1"/>
    <xf numFmtId="164" fontId="15" fillId="0" borderId="42" xfId="1" applyFont="1" applyBorder="1"/>
    <xf numFmtId="0" fontId="15" fillId="0" borderId="40" xfId="0" applyFont="1" applyBorder="1" applyAlignment="1">
      <alignment horizontal="center"/>
    </xf>
    <xf numFmtId="0" fontId="15" fillId="0" borderId="25" xfId="0" applyFont="1" applyBorder="1" applyAlignment="1">
      <alignment horizontal="center"/>
    </xf>
    <xf numFmtId="15" fontId="34" fillId="0" borderId="7" xfId="14" applyNumberFormat="1" applyFont="1" applyBorder="1" applyAlignment="1">
      <alignment horizontal="left" vertical="center" wrapText="1"/>
    </xf>
    <xf numFmtId="0" fontId="15" fillId="21" borderId="7" xfId="0" applyFont="1" applyFill="1" applyBorder="1" applyAlignment="1">
      <alignment horizontal="center"/>
    </xf>
    <xf numFmtId="0" fontId="11" fillId="0" borderId="7" xfId="0" applyFont="1" applyBorder="1"/>
    <xf numFmtId="0" fontId="12" fillId="0" borderId="2" xfId="0" applyFont="1" applyBorder="1" applyAlignment="1">
      <alignment horizontal="center"/>
    </xf>
    <xf numFmtId="15" fontId="20" fillId="0" borderId="3" xfId="14" applyNumberFormat="1" applyFont="1" applyBorder="1" applyAlignment="1">
      <alignment horizontal="left" vertical="center" wrapText="1"/>
    </xf>
    <xf numFmtId="0" fontId="12" fillId="0" borderId="3" xfId="0" applyFont="1" applyBorder="1" applyAlignment="1">
      <alignment horizontal="center"/>
    </xf>
    <xf numFmtId="164" fontId="15" fillId="0" borderId="27" xfId="1" applyFont="1" applyBorder="1"/>
    <xf numFmtId="164" fontId="15" fillId="0" borderId="12" xfId="1" applyFont="1" applyBorder="1"/>
    <xf numFmtId="164" fontId="15" fillId="0" borderId="5" xfId="1" applyFont="1" applyBorder="1"/>
    <xf numFmtId="164" fontId="15" fillId="0" borderId="37" xfId="1" applyFont="1" applyBorder="1"/>
    <xf numFmtId="0" fontId="15" fillId="0" borderId="5" xfId="0" applyFont="1" applyBorder="1" applyAlignment="1">
      <alignment horizontal="center"/>
    </xf>
    <xf numFmtId="0" fontId="15" fillId="21" borderId="37" xfId="0" applyFont="1" applyFill="1" applyBorder="1" applyAlignment="1">
      <alignment horizontal="center"/>
    </xf>
    <xf numFmtId="164" fontId="9" fillId="0" borderId="14" xfId="1" applyFont="1" applyFill="1" applyBorder="1" applyAlignment="1">
      <alignment wrapText="1"/>
    </xf>
    <xf numFmtId="164" fontId="9" fillId="0" borderId="12" xfId="1" applyFont="1" applyBorder="1"/>
    <xf numFmtId="0" fontId="12" fillId="2" borderId="1" xfId="1" applyNumberFormat="1" applyFont="1" applyFill="1" applyBorder="1" applyAlignment="1">
      <alignment horizontal="center"/>
    </xf>
    <xf numFmtId="0" fontId="64" fillId="2" borderId="4" xfId="0" applyFont="1" applyFill="1" applyBorder="1" applyAlignment="1">
      <alignment horizontal="center"/>
    </xf>
    <xf numFmtId="43" fontId="96" fillId="0" borderId="1" xfId="29" applyFont="1" applyBorder="1" applyAlignment="1">
      <alignment horizontal="right"/>
    </xf>
    <xf numFmtId="43" fontId="96" fillId="22" borderId="1" xfId="29" applyFont="1" applyFill="1" applyBorder="1" applyAlignment="1">
      <alignment horizontal="right"/>
    </xf>
    <xf numFmtId="43" fontId="96" fillId="0" borderId="1" xfId="29" applyFont="1" applyFill="1" applyBorder="1" applyAlignment="1">
      <alignment horizontal="right"/>
    </xf>
    <xf numFmtId="43" fontId="96" fillId="4" borderId="1" xfId="29" applyFont="1" applyFill="1" applyBorder="1" applyAlignment="1">
      <alignment horizontal="right"/>
    </xf>
    <xf numFmtId="43" fontId="96" fillId="21" borderId="1" xfId="29" applyFont="1" applyFill="1" applyBorder="1" applyAlignment="1">
      <alignment horizontal="right"/>
    </xf>
    <xf numFmtId="43" fontId="96" fillId="2" borderId="1" xfId="29" applyFont="1" applyFill="1" applyBorder="1" applyAlignment="1">
      <alignment horizontal="right"/>
    </xf>
    <xf numFmtId="43" fontId="96" fillId="11" borderId="1" xfId="29" applyFont="1" applyFill="1" applyBorder="1" applyAlignment="1">
      <alignment horizontal="right"/>
    </xf>
    <xf numFmtId="4" fontId="96" fillId="29" borderId="1" xfId="0" applyNumberFormat="1" applyFont="1" applyFill="1" applyBorder="1" applyAlignment="1">
      <alignment horizontal="right"/>
    </xf>
    <xf numFmtId="4" fontId="96" fillId="4" borderId="1" xfId="0" applyNumberFormat="1" applyFont="1" applyFill="1" applyBorder="1" applyAlignment="1">
      <alignment horizontal="right"/>
    </xf>
    <xf numFmtId="15" fontId="157" fillId="4" borderId="1" xfId="0" applyNumberFormat="1" applyFont="1" applyFill="1" applyBorder="1"/>
    <xf numFmtId="0" fontId="45" fillId="4" borderId="38" xfId="0" applyFont="1" applyFill="1" applyBorder="1" applyAlignment="1" applyProtection="1">
      <alignment vertical="top" wrapText="1"/>
      <protection locked="0"/>
    </xf>
    <xf numFmtId="0" fontId="15" fillId="4" borderId="41" xfId="0" applyFont="1" applyFill="1" applyBorder="1" applyAlignment="1">
      <alignment horizontal="center" vertical="center"/>
    </xf>
    <xf numFmtId="0" fontId="14" fillId="0" borderId="21" xfId="0" applyFont="1" applyBorder="1" applyAlignment="1">
      <alignment horizontal="center"/>
    </xf>
    <xf numFmtId="14" fontId="11" fillId="0" borderId="21" xfId="0" applyNumberFormat="1" applyFont="1" applyBorder="1" applyAlignment="1">
      <alignment horizontal="center"/>
    </xf>
    <xf numFmtId="0" fontId="16" fillId="0" borderId="21" xfId="0" applyFont="1" applyBorder="1" applyAlignment="1">
      <alignment horizontal="center"/>
    </xf>
    <xf numFmtId="0" fontId="14" fillId="2" borderId="21" xfId="0" applyFont="1" applyFill="1" applyBorder="1" applyAlignment="1">
      <alignment horizontal="center"/>
    </xf>
    <xf numFmtId="0" fontId="0" fillId="0" borderId="21" xfId="0" applyBorder="1" applyAlignment="1">
      <alignment horizontal="center"/>
    </xf>
    <xf numFmtId="0" fontId="15" fillId="4" borderId="1" xfId="0" applyFont="1" applyFill="1" applyBorder="1" applyAlignment="1">
      <alignment horizontal="center" vertical="center" wrapText="1"/>
    </xf>
    <xf numFmtId="0" fontId="15" fillId="4" borderId="15" xfId="0" applyFont="1" applyFill="1" applyBorder="1" applyAlignment="1">
      <alignment horizontal="left" vertical="center"/>
    </xf>
    <xf numFmtId="0" fontId="14" fillId="0" borderId="0" xfId="0" applyFont="1" applyAlignment="1">
      <alignment horizontal="left"/>
    </xf>
    <xf numFmtId="0" fontId="16" fillId="0" borderId="0" xfId="0" applyFont="1" applyAlignment="1">
      <alignment horizontal="left"/>
    </xf>
    <xf numFmtId="0" fontId="14" fillId="2" borderId="0" xfId="0" applyFont="1" applyFill="1" applyAlignment="1">
      <alignment horizontal="left"/>
    </xf>
    <xf numFmtId="0" fontId="11" fillId="0" borderId="0" xfId="0" applyFont="1" applyAlignment="1">
      <alignment horizontal="left" vertical="center"/>
    </xf>
    <xf numFmtId="14" fontId="14" fillId="0" borderId="0" xfId="0" applyNumberFormat="1" applyFont="1" applyAlignment="1">
      <alignment horizontal="left"/>
    </xf>
    <xf numFmtId="14" fontId="16" fillId="0" borderId="0" xfId="0" applyNumberFormat="1" applyFont="1" applyAlignment="1">
      <alignment horizontal="left"/>
    </xf>
    <xf numFmtId="0" fontId="18" fillId="2" borderId="50" xfId="0" applyFont="1" applyFill="1" applyBorder="1"/>
    <xf numFmtId="0" fontId="36" fillId="2" borderId="22" xfId="0" applyFont="1" applyFill="1" applyBorder="1"/>
    <xf numFmtId="0" fontId="18" fillId="2" borderId="1" xfId="0" applyFont="1" applyFill="1" applyBorder="1"/>
    <xf numFmtId="0" fontId="18" fillId="2" borderId="32" xfId="0" applyFont="1" applyFill="1" applyBorder="1"/>
    <xf numFmtId="0" fontId="34" fillId="2" borderId="52" xfId="0" applyFont="1" applyFill="1" applyBorder="1" applyAlignment="1">
      <alignment horizontal="center"/>
    </xf>
    <xf numFmtId="0" fontId="34" fillId="2" borderId="0" xfId="0" applyFont="1" applyFill="1"/>
    <xf numFmtId="0" fontId="18" fillId="2" borderId="58" xfId="0" applyFont="1" applyFill="1" applyBorder="1"/>
    <xf numFmtId="0" fontId="34" fillId="2" borderId="32" xfId="0" applyFont="1" applyFill="1" applyBorder="1"/>
    <xf numFmtId="0" fontId="35" fillId="2" borderId="22" xfId="0" applyFont="1" applyFill="1" applyBorder="1" applyAlignment="1">
      <alignment horizontal="left" indent="2"/>
    </xf>
    <xf numFmtId="0" fontId="18" fillId="2" borderId="0" xfId="0" applyFont="1" applyFill="1"/>
    <xf numFmtId="0" fontId="21" fillId="2" borderId="50" xfId="0" applyFont="1" applyFill="1" applyBorder="1"/>
    <xf numFmtId="0" fontId="164" fillId="4" borderId="22" xfId="0" applyFont="1" applyFill="1" applyBorder="1"/>
    <xf numFmtId="0" fontId="22" fillId="4" borderId="1" xfId="0" applyFont="1" applyFill="1" applyBorder="1"/>
    <xf numFmtId="1" fontId="22" fillId="4" borderId="1" xfId="1" applyNumberFormat="1" applyFont="1" applyFill="1" applyBorder="1" applyAlignment="1"/>
    <xf numFmtId="165" fontId="22" fillId="4" borderId="1" xfId="1" applyNumberFormat="1" applyFont="1" applyFill="1" applyBorder="1" applyAlignment="1"/>
    <xf numFmtId="0" fontId="63" fillId="4" borderId="52" xfId="0" applyFont="1" applyFill="1" applyBorder="1" applyAlignment="1">
      <alignment horizontal="center"/>
    </xf>
    <xf numFmtId="0" fontId="52" fillId="2" borderId="0" xfId="0" applyFont="1" applyFill="1"/>
    <xf numFmtId="0" fontId="161" fillId="4" borderId="22" xfId="0" applyFont="1" applyFill="1" applyBorder="1"/>
    <xf numFmtId="0" fontId="15" fillId="4" borderId="1" xfId="0" applyFont="1" applyFill="1" applyBorder="1"/>
    <xf numFmtId="0" fontId="18" fillId="0" borderId="1" xfId="0" applyFont="1" applyBorder="1" applyAlignment="1">
      <alignment horizontal="center" vertical="center"/>
    </xf>
    <xf numFmtId="0" fontId="15" fillId="2" borderId="58" xfId="0" applyFont="1" applyFill="1" applyBorder="1"/>
    <xf numFmtId="165" fontId="59" fillId="2" borderId="52" xfId="1" applyNumberFormat="1" applyFont="1" applyFill="1" applyBorder="1" applyAlignment="1">
      <alignment vertical="center"/>
    </xf>
    <xf numFmtId="165" fontId="15" fillId="4" borderId="1" xfId="1" applyNumberFormat="1" applyFont="1" applyFill="1" applyBorder="1" applyAlignment="1"/>
    <xf numFmtId="165" fontId="15" fillId="4" borderId="1" xfId="1" applyNumberFormat="1" applyFont="1" applyFill="1" applyBorder="1" applyAlignment="1">
      <alignment vertical="top"/>
    </xf>
    <xf numFmtId="165" fontId="18" fillId="2" borderId="0" xfId="0" applyNumberFormat="1" applyFont="1" applyFill="1" applyAlignment="1">
      <alignment horizontal="center"/>
    </xf>
    <xf numFmtId="0" fontId="22" fillId="28" borderId="12" xfId="0" applyFont="1" applyFill="1" applyBorder="1"/>
    <xf numFmtId="164" fontId="12" fillId="2" borderId="4" xfId="1" applyFont="1" applyFill="1" applyBorder="1"/>
    <xf numFmtId="164" fontId="9" fillId="2" borderId="0" xfId="1" applyFont="1" applyFill="1"/>
    <xf numFmtId="14" fontId="30" fillId="2" borderId="1" xfId="0" applyNumberFormat="1" applyFont="1" applyFill="1" applyBorder="1" applyAlignment="1">
      <alignment horizontal="center"/>
    </xf>
    <xf numFmtId="164" fontId="10" fillId="2" borderId="1" xfId="1" applyFont="1" applyFill="1" applyBorder="1" applyAlignment="1">
      <alignment horizontal="center"/>
    </xf>
    <xf numFmtId="0" fontId="12" fillId="2" borderId="0" xfId="0" applyFont="1" applyFill="1" applyAlignment="1">
      <alignment horizontal="center" wrapText="1"/>
    </xf>
    <xf numFmtId="164" fontId="30" fillId="2" borderId="1" xfId="1" applyFont="1" applyFill="1" applyBorder="1" applyAlignment="1">
      <alignment horizontal="center"/>
    </xf>
    <xf numFmtId="22" fontId="95" fillId="0" borderId="14" xfId="0" applyNumberFormat="1" applyFont="1" applyBorder="1" applyAlignment="1" applyProtection="1">
      <alignment horizontal="left" vertical="top" wrapText="1" readingOrder="1"/>
      <protection locked="0"/>
    </xf>
    <xf numFmtId="0" fontId="95" fillId="12" borderId="14" xfId="0" applyFont="1" applyFill="1" applyBorder="1" applyAlignment="1" applyProtection="1">
      <alignment vertical="top" wrapText="1" readingOrder="1"/>
      <protection locked="0"/>
    </xf>
    <xf numFmtId="0" fontId="0" fillId="12" borderId="59" xfId="0" applyFill="1" applyBorder="1" applyAlignment="1" applyProtection="1">
      <alignment vertical="top" wrapText="1"/>
      <protection locked="0"/>
    </xf>
    <xf numFmtId="0" fontId="0" fillId="12" borderId="76" xfId="0" applyFill="1" applyBorder="1" applyAlignment="1" applyProtection="1">
      <alignment vertical="top" wrapText="1"/>
      <protection locked="0"/>
    </xf>
    <xf numFmtId="0" fontId="0" fillId="12" borderId="1" xfId="0" applyFill="1" applyBorder="1" applyAlignment="1" applyProtection="1">
      <alignment vertical="top" wrapText="1"/>
      <protection locked="0"/>
    </xf>
    <xf numFmtId="0" fontId="34" fillId="12" borderId="0" xfId="213" applyFont="1" applyFill="1"/>
    <xf numFmtId="0" fontId="85" fillId="0" borderId="80" xfId="0" applyFont="1" applyBorder="1" applyAlignment="1" applyProtection="1">
      <alignment vertical="top" wrapText="1"/>
      <protection locked="0"/>
    </xf>
    <xf numFmtId="0" fontId="85" fillId="0" borderId="82" xfId="0" applyFont="1" applyBorder="1" applyAlignment="1" applyProtection="1">
      <alignment vertical="top" wrapText="1"/>
      <protection locked="0"/>
    </xf>
    <xf numFmtId="0" fontId="138" fillId="2" borderId="1" xfId="0" applyFont="1" applyFill="1" applyBorder="1" applyAlignment="1">
      <alignment horizontal="center"/>
    </xf>
    <xf numFmtId="15" fontId="78" fillId="29" borderId="4" xfId="0" applyNumberFormat="1" applyFont="1" applyFill="1" applyBorder="1"/>
    <xf numFmtId="0" fontId="78" fillId="29" borderId="4" xfId="0" applyFont="1" applyFill="1" applyBorder="1" applyAlignment="1">
      <alignment horizontal="right"/>
    </xf>
    <xf numFmtId="164" fontId="30" fillId="0" borderId="1" xfId="1" applyFont="1" applyBorder="1" applyAlignment="1">
      <alignment horizontal="right"/>
    </xf>
    <xf numFmtId="164" fontId="30" fillId="0" borderId="1" xfId="1" applyFont="1" applyBorder="1"/>
    <xf numFmtId="0" fontId="30" fillId="2" borderId="1" xfId="0" applyFont="1" applyFill="1" applyBorder="1" applyAlignment="1">
      <alignment horizontal="left"/>
    </xf>
    <xf numFmtId="0" fontId="8" fillId="0" borderId="1" xfId="0" applyFont="1" applyBorder="1" applyAlignment="1" applyProtection="1">
      <alignment vertical="top" wrapText="1"/>
      <protection locked="0"/>
    </xf>
    <xf numFmtId="0" fontId="85" fillId="0" borderId="4" xfId="0" applyFont="1" applyBorder="1" applyAlignment="1" applyProtection="1">
      <alignment vertical="top" wrapText="1"/>
      <protection locked="0"/>
    </xf>
    <xf numFmtId="0" fontId="45" fillId="2" borderId="1" xfId="0" applyFont="1" applyFill="1" applyBorder="1" applyAlignment="1">
      <alignment horizontal="center"/>
    </xf>
    <xf numFmtId="0" fontId="166" fillId="0" borderId="1" xfId="0" applyFont="1" applyBorder="1" applyAlignment="1">
      <alignment horizontal="center"/>
    </xf>
    <xf numFmtId="164" fontId="9" fillId="2" borderId="1" xfId="1" applyFont="1" applyFill="1" applyBorder="1" applyAlignment="1">
      <alignment horizontal="center"/>
    </xf>
    <xf numFmtId="0" fontId="30" fillId="0" borderId="0" xfId="0" applyFont="1"/>
    <xf numFmtId="0" fontId="30" fillId="0" borderId="0" xfId="0" applyFont="1" applyAlignment="1">
      <alignment horizontal="left"/>
    </xf>
    <xf numFmtId="0" fontId="14" fillId="0" borderId="7" xfId="0" applyFont="1" applyBorder="1" applyAlignment="1">
      <alignment horizontal="center"/>
    </xf>
    <xf numFmtId="164" fontId="29" fillId="0" borderId="16" xfId="1" applyFont="1" applyFill="1" applyBorder="1"/>
    <xf numFmtId="164" fontId="10" fillId="0" borderId="1" xfId="1" applyFont="1" applyFill="1" applyBorder="1" applyAlignment="1">
      <alignment horizontal="right"/>
    </xf>
    <xf numFmtId="0" fontId="30" fillId="2" borderId="0" xfId="0" applyFont="1" applyFill="1"/>
    <xf numFmtId="0" fontId="30" fillId="23" borderId="0" xfId="0" applyFont="1" applyFill="1"/>
    <xf numFmtId="0" fontId="9" fillId="2" borderId="7" xfId="0" applyFont="1" applyFill="1" applyBorder="1" applyAlignment="1">
      <alignment horizontal="center"/>
    </xf>
    <xf numFmtId="164" fontId="9" fillId="2" borderId="7" xfId="1" applyFont="1" applyFill="1" applyBorder="1" applyAlignment="1">
      <alignment horizontal="center"/>
    </xf>
    <xf numFmtId="0" fontId="9" fillId="3" borderId="37" xfId="0" applyFont="1" applyFill="1" applyBorder="1" applyAlignment="1">
      <alignment horizontal="center" wrapText="1"/>
    </xf>
    <xf numFmtId="164" fontId="9" fillId="3" borderId="12" xfId="1" applyFont="1" applyFill="1" applyBorder="1" applyAlignment="1">
      <alignment horizontal="center" wrapText="1"/>
    </xf>
    <xf numFmtId="164" fontId="9" fillId="3" borderId="19" xfId="1" applyFont="1" applyFill="1" applyBorder="1" applyAlignment="1">
      <alignment horizontal="center" wrapText="1"/>
    </xf>
    <xf numFmtId="165" fontId="0" fillId="0" borderId="0" xfId="0" applyNumberFormat="1"/>
    <xf numFmtId="165" fontId="7" fillId="0" borderId="0" xfId="0" applyNumberFormat="1" applyFont="1"/>
    <xf numFmtId="0" fontId="0" fillId="0" borderId="40" xfId="0" applyBorder="1"/>
    <xf numFmtId="165" fontId="0" fillId="0" borderId="0" xfId="1" applyNumberFormat="1" applyFont="1"/>
    <xf numFmtId="165" fontId="0" fillId="0" borderId="5" xfId="1" applyNumberFormat="1" applyFont="1" applyBorder="1"/>
    <xf numFmtId="165" fontId="0" fillId="0" borderId="4" xfId="1" applyNumberFormat="1" applyFont="1" applyBorder="1"/>
    <xf numFmtId="165" fontId="0" fillId="0" borderId="1" xfId="1" applyNumberFormat="1" applyFont="1" applyBorder="1"/>
    <xf numFmtId="165" fontId="0" fillId="15" borderId="1" xfId="1" applyNumberFormat="1" applyFont="1" applyFill="1" applyBorder="1"/>
    <xf numFmtId="0" fontId="7" fillId="6" borderId="15" xfId="0" applyFont="1" applyFill="1" applyBorder="1" applyAlignment="1">
      <alignment wrapText="1"/>
    </xf>
    <xf numFmtId="0" fontId="7" fillId="6" borderId="43" xfId="0" applyFont="1" applyFill="1" applyBorder="1" applyAlignment="1">
      <alignment wrapText="1"/>
    </xf>
    <xf numFmtId="0" fontId="7" fillId="6" borderId="17" xfId="0" applyFont="1" applyFill="1" applyBorder="1" applyAlignment="1">
      <alignment wrapText="1"/>
    </xf>
    <xf numFmtId="0" fontId="12" fillId="2" borderId="7" xfId="0" applyFont="1" applyFill="1" applyBorder="1" applyAlignment="1">
      <alignment horizontal="right"/>
    </xf>
    <xf numFmtId="164" fontId="15" fillId="2" borderId="39" xfId="1" applyFont="1" applyFill="1" applyBorder="1"/>
    <xf numFmtId="0" fontId="138" fillId="21" borderId="1" xfId="0" applyFont="1" applyFill="1" applyBorder="1"/>
    <xf numFmtId="0" fontId="138" fillId="21" borderId="0" xfId="0" applyFont="1" applyFill="1"/>
    <xf numFmtId="0" fontId="134" fillId="21" borderId="1" xfId="0" applyFont="1" applyFill="1" applyBorder="1"/>
    <xf numFmtId="0" fontId="12" fillId="0" borderId="21" xfId="0" applyFont="1" applyBorder="1"/>
    <xf numFmtId="0" fontId="12" fillId="2" borderId="21" xfId="0" applyFont="1" applyFill="1" applyBorder="1"/>
    <xf numFmtId="0" fontId="12" fillId="4" borderId="21" xfId="0" applyFont="1" applyFill="1" applyBorder="1"/>
    <xf numFmtId="0" fontId="11" fillId="0" borderId="21" xfId="0" applyFont="1" applyBorder="1"/>
    <xf numFmtId="0" fontId="11" fillId="23" borderId="21" xfId="0" applyFont="1" applyFill="1" applyBorder="1"/>
    <xf numFmtId="0" fontId="9" fillId="0" borderId="21" xfId="0" applyFont="1" applyBorder="1"/>
    <xf numFmtId="0" fontId="9" fillId="5" borderId="43" xfId="0" applyFont="1" applyFill="1" applyBorder="1" applyAlignment="1">
      <alignment horizontal="center"/>
    </xf>
    <xf numFmtId="0" fontId="9" fillId="6" borderId="15" xfId="0" applyFont="1" applyFill="1" applyBorder="1" applyAlignment="1">
      <alignment horizontal="center"/>
    </xf>
    <xf numFmtId="0" fontId="9" fillId="5" borderId="41" xfId="0" applyFont="1" applyFill="1" applyBorder="1" applyAlignment="1">
      <alignment horizontal="center"/>
    </xf>
    <xf numFmtId="0" fontId="15" fillId="5" borderId="57" xfId="0" applyFont="1" applyFill="1" applyBorder="1" applyAlignment="1">
      <alignment horizontal="center" wrapText="1"/>
    </xf>
    <xf numFmtId="0" fontId="85" fillId="4" borderId="21" xfId="209" applyFont="1" applyFill="1" applyBorder="1" applyAlignment="1">
      <alignment wrapText="1"/>
    </xf>
    <xf numFmtId="0" fontId="85" fillId="29" borderId="21" xfId="209" applyFont="1" applyFill="1" applyBorder="1" applyAlignment="1">
      <alignment wrapText="1"/>
    </xf>
    <xf numFmtId="0" fontId="105" fillId="0" borderId="21" xfId="209" applyFont="1" applyBorder="1" applyAlignment="1">
      <alignment horizontal="center" wrapText="1"/>
    </xf>
    <xf numFmtId="0" fontId="2" fillId="0" borderId="49" xfId="209" applyBorder="1" applyAlignment="1">
      <alignment vertical="center" wrapText="1"/>
    </xf>
    <xf numFmtId="0" fontId="78" fillId="29" borderId="49" xfId="209" applyFont="1" applyFill="1" applyBorder="1" applyAlignment="1">
      <alignment wrapText="1"/>
    </xf>
    <xf numFmtId="0" fontId="78" fillId="3" borderId="21" xfId="209" applyFont="1" applyFill="1" applyBorder="1" applyAlignment="1">
      <alignment wrapText="1"/>
    </xf>
    <xf numFmtId="0" fontId="84" fillId="29" borderId="21" xfId="209" applyFont="1" applyFill="1" applyBorder="1" applyAlignment="1">
      <alignment wrapText="1"/>
    </xf>
    <xf numFmtId="0" fontId="84" fillId="4" borderId="21" xfId="209" applyFont="1" applyFill="1" applyBorder="1" applyAlignment="1">
      <alignment wrapText="1"/>
    </xf>
    <xf numFmtId="0" fontId="78" fillId="29" borderId="21" xfId="210" applyFont="1" applyFill="1" applyBorder="1" applyAlignment="1">
      <alignment wrapText="1"/>
    </xf>
    <xf numFmtId="0" fontId="78" fillId="26" borderId="21" xfId="209" applyFont="1" applyFill="1" applyBorder="1" applyAlignment="1">
      <alignment wrapText="1"/>
    </xf>
    <xf numFmtId="0" fontId="78" fillId="11" borderId="21" xfId="209" applyFont="1" applyFill="1" applyBorder="1" applyAlignment="1">
      <alignment wrapText="1"/>
    </xf>
    <xf numFmtId="0" fontId="104" fillId="61" borderId="21" xfId="209" applyFont="1" applyFill="1" applyBorder="1" applyAlignment="1">
      <alignment wrapText="1"/>
    </xf>
    <xf numFmtId="0" fontId="78" fillId="29" borderId="21" xfId="209" applyFont="1" applyFill="1" applyBorder="1" applyAlignment="1">
      <alignment horizontal="left" wrapText="1"/>
    </xf>
    <xf numFmtId="0" fontId="78" fillId="29" borderId="21" xfId="211" applyFont="1" applyFill="1" applyBorder="1" applyAlignment="1">
      <alignment wrapText="1"/>
    </xf>
    <xf numFmtId="0" fontId="109" fillId="20" borderId="21" xfId="209" applyFont="1" applyFill="1" applyBorder="1" applyAlignment="1">
      <alignment wrapText="1"/>
    </xf>
    <xf numFmtId="0" fontId="78" fillId="29" borderId="21" xfId="56" applyFont="1" applyFill="1" applyBorder="1" applyAlignment="1">
      <alignment wrapText="1"/>
    </xf>
    <xf numFmtId="0" fontId="78" fillId="0" borderId="21" xfId="56" applyFont="1" applyBorder="1" applyAlignment="1">
      <alignment wrapText="1"/>
    </xf>
    <xf numFmtId="0" fontId="78" fillId="23" borderId="21" xfId="0" applyFont="1" applyFill="1" applyBorder="1" applyAlignment="1">
      <alignment wrapText="1"/>
    </xf>
    <xf numFmtId="0" fontId="104" fillId="29" borderId="21" xfId="0" applyFont="1" applyFill="1" applyBorder="1" applyAlignment="1">
      <alignment wrapText="1"/>
    </xf>
    <xf numFmtId="0" fontId="78" fillId="4" borderId="21" xfId="0" applyFont="1" applyFill="1" applyBorder="1" applyAlignment="1">
      <alignment wrapText="1"/>
    </xf>
    <xf numFmtId="0" fontId="78" fillId="4" borderId="49" xfId="0" applyFont="1" applyFill="1" applyBorder="1"/>
    <xf numFmtId="0" fontId="104" fillId="4" borderId="21" xfId="0" applyFont="1" applyFill="1" applyBorder="1"/>
    <xf numFmtId="0" fontId="78" fillId="21" borderId="21" xfId="0" applyFont="1" applyFill="1" applyBorder="1"/>
    <xf numFmtId="0" fontId="157" fillId="4" borderId="21" xfId="0" applyFont="1" applyFill="1" applyBorder="1"/>
    <xf numFmtId="0" fontId="104" fillId="2" borderId="21" xfId="0" applyFont="1" applyFill="1" applyBorder="1"/>
    <xf numFmtId="0" fontId="78" fillId="11" borderId="21" xfId="0" applyFont="1" applyFill="1" applyBorder="1"/>
    <xf numFmtId="0" fontId="78" fillId="29" borderId="49" xfId="0" applyFont="1" applyFill="1" applyBorder="1"/>
    <xf numFmtId="0" fontId="82" fillId="0" borderId="1" xfId="209" applyFont="1" applyBorder="1"/>
    <xf numFmtId="0" fontId="99" fillId="4" borderId="1" xfId="209" applyFont="1" applyFill="1" applyBorder="1" applyAlignment="1">
      <alignment wrapText="1"/>
    </xf>
    <xf numFmtId="0" fontId="104" fillId="29" borderId="1" xfId="209" applyFont="1" applyFill="1" applyBorder="1" applyAlignment="1">
      <alignment vertical="center" wrapText="1"/>
    </xf>
    <xf numFmtId="0" fontId="104" fillId="0" borderId="1" xfId="209" applyFont="1" applyBorder="1" applyAlignment="1">
      <alignment vertical="center" wrapText="1"/>
    </xf>
    <xf numFmtId="0" fontId="78" fillId="0" borderId="1" xfId="209" applyFont="1" applyBorder="1"/>
    <xf numFmtId="0" fontId="78" fillId="22" borderId="1" xfId="209" applyFont="1" applyFill="1" applyBorder="1"/>
    <xf numFmtId="0" fontId="78" fillId="23" borderId="1" xfId="209" applyFont="1" applyFill="1" applyBorder="1"/>
    <xf numFmtId="0" fontId="78" fillId="12" borderId="1" xfId="209" applyFont="1" applyFill="1" applyBorder="1"/>
    <xf numFmtId="0" fontId="78" fillId="4" borderId="1" xfId="209" applyFont="1" applyFill="1" applyBorder="1"/>
    <xf numFmtId="0" fontId="104" fillId="4" borderId="1" xfId="209" applyFont="1" applyFill="1" applyBorder="1"/>
    <xf numFmtId="0" fontId="84" fillId="29" borderId="1" xfId="209" applyFont="1" applyFill="1" applyBorder="1"/>
    <xf numFmtId="0" fontId="84" fillId="4" borderId="1" xfId="209" applyFont="1" applyFill="1" applyBorder="1"/>
    <xf numFmtId="0" fontId="78" fillId="29" borderId="1" xfId="210" applyFont="1" applyFill="1" applyBorder="1"/>
    <xf numFmtId="0" fontId="78" fillId="26" borderId="1" xfId="209" applyFont="1" applyFill="1" applyBorder="1"/>
    <xf numFmtId="0" fontId="78" fillId="11" borderId="1" xfId="209" applyFont="1" applyFill="1" applyBorder="1"/>
    <xf numFmtId="0" fontId="78" fillId="20" borderId="1" xfId="209" applyFont="1" applyFill="1" applyBorder="1"/>
    <xf numFmtId="0" fontId="109" fillId="0" borderId="1" xfId="209" applyFont="1" applyBorder="1"/>
    <xf numFmtId="0" fontId="104" fillId="61" borderId="1" xfId="209" applyFont="1" applyFill="1" applyBorder="1"/>
    <xf numFmtId="0" fontId="78" fillId="29" borderId="1" xfId="211" applyFont="1" applyFill="1" applyBorder="1"/>
    <xf numFmtId="0" fontId="104" fillId="29" borderId="1" xfId="209" applyFont="1" applyFill="1" applyBorder="1"/>
    <xf numFmtId="0" fontId="109" fillId="20" borderId="1" xfId="209" applyFont="1" applyFill="1" applyBorder="1"/>
    <xf numFmtId="0" fontId="78" fillId="29" borderId="1" xfId="56" applyFont="1" applyFill="1" applyBorder="1"/>
    <xf numFmtId="0" fontId="78" fillId="0" borderId="1" xfId="56" applyFont="1" applyBorder="1"/>
    <xf numFmtId="0" fontId="78" fillId="23" borderId="1" xfId="0" applyFont="1" applyFill="1" applyBorder="1"/>
    <xf numFmtId="15" fontId="78" fillId="2" borderId="1" xfId="0" applyNumberFormat="1" applyFont="1" applyFill="1" applyBorder="1"/>
    <xf numFmtId="164" fontId="15" fillId="3" borderId="1" xfId="1" applyFont="1" applyFill="1" applyBorder="1" applyAlignment="1">
      <alignment horizontal="center" wrapText="1"/>
    </xf>
    <xf numFmtId="22" fontId="147" fillId="4" borderId="1" xfId="0" applyNumberFormat="1" applyFont="1" applyFill="1" applyBorder="1" applyAlignment="1" applyProtection="1">
      <alignment vertical="top" wrapText="1" readingOrder="1"/>
      <protection locked="0"/>
    </xf>
    <xf numFmtId="0" fontId="157" fillId="4" borderId="21" xfId="0" applyFont="1" applyFill="1" applyBorder="1" applyAlignment="1">
      <alignment wrapText="1"/>
    </xf>
    <xf numFmtId="43" fontId="147" fillId="4" borderId="1" xfId="29" applyFont="1" applyFill="1" applyBorder="1" applyAlignment="1">
      <alignment horizontal="right"/>
    </xf>
    <xf numFmtId="0" fontId="0" fillId="4" borderId="0" xfId="209" applyFont="1" applyFill="1"/>
    <xf numFmtId="0" fontId="45" fillId="0" borderId="7" xfId="209" applyFont="1" applyBorder="1"/>
    <xf numFmtId="0" fontId="95" fillId="0" borderId="59" xfId="0" applyFont="1" applyBorder="1" applyAlignment="1" applyProtection="1">
      <alignment vertical="top" wrapText="1" readingOrder="1"/>
      <protection locked="0"/>
    </xf>
    <xf numFmtId="0" fontId="95" fillId="0" borderId="78" xfId="0" applyFont="1" applyBorder="1" applyAlignment="1" applyProtection="1">
      <alignment vertical="top" wrapText="1" readingOrder="1"/>
      <protection locked="0"/>
    </xf>
    <xf numFmtId="0" fontId="45" fillId="0" borderId="4" xfId="209" applyFont="1" applyBorder="1"/>
    <xf numFmtId="0" fontId="78" fillId="29" borderId="4" xfId="0" applyFont="1" applyFill="1" applyBorder="1" applyAlignment="1">
      <alignment wrapText="1"/>
    </xf>
    <xf numFmtId="0" fontId="45" fillId="0" borderId="1" xfId="209" applyFont="1" applyBorder="1" applyAlignment="1">
      <alignment wrapText="1"/>
    </xf>
    <xf numFmtId="43" fontId="96" fillId="0" borderId="1" xfId="29" applyFont="1" applyBorder="1" applyAlignment="1">
      <alignment horizontal="right" wrapText="1"/>
    </xf>
    <xf numFmtId="0" fontId="2" fillId="0" borderId="1" xfId="209" applyBorder="1" applyAlignment="1">
      <alignment wrapText="1"/>
    </xf>
    <xf numFmtId="164" fontId="15" fillId="3" borderId="0" xfId="1" applyFont="1" applyFill="1" applyBorder="1" applyAlignment="1">
      <alignment horizontal="center" wrapText="1"/>
    </xf>
    <xf numFmtId="0" fontId="15" fillId="3" borderId="1" xfId="0" applyFont="1" applyFill="1" applyBorder="1" applyAlignment="1">
      <alignment horizontal="center" wrapText="1"/>
    </xf>
    <xf numFmtId="0" fontId="155" fillId="0" borderId="1" xfId="0" applyFont="1" applyBorder="1" applyAlignment="1" applyProtection="1">
      <alignment vertical="top" wrapText="1"/>
      <protection locked="0"/>
    </xf>
    <xf numFmtId="15" fontId="104" fillId="29" borderId="1" xfId="0" applyNumberFormat="1" applyFont="1" applyFill="1" applyBorder="1"/>
    <xf numFmtId="0" fontId="138" fillId="2" borderId="21" xfId="0" applyFont="1" applyFill="1" applyBorder="1" applyAlignment="1">
      <alignment horizontal="center"/>
    </xf>
    <xf numFmtId="0" fontId="78" fillId="4" borderId="1" xfId="0" applyFont="1" applyFill="1" applyBorder="1" applyAlignment="1">
      <alignment wrapText="1"/>
    </xf>
    <xf numFmtId="0" fontId="157" fillId="4" borderId="1" xfId="0" applyFont="1" applyFill="1" applyBorder="1" applyAlignment="1">
      <alignment wrapText="1"/>
    </xf>
    <xf numFmtId="0" fontId="155" fillId="0" borderId="1" xfId="209" applyFont="1" applyBorder="1"/>
    <xf numFmtId="15" fontId="109" fillId="4" borderId="1" xfId="0" applyNumberFormat="1" applyFont="1" applyFill="1" applyBorder="1"/>
    <xf numFmtId="0" fontId="109" fillId="4" borderId="1" xfId="0" applyFont="1" applyFill="1" applyBorder="1" applyAlignment="1">
      <alignment wrapText="1"/>
    </xf>
    <xf numFmtId="4" fontId="109" fillId="4" borderId="1" xfId="0" applyNumberFormat="1" applyFont="1" applyFill="1" applyBorder="1" applyAlignment="1">
      <alignment horizontal="right"/>
    </xf>
    <xf numFmtId="0" fontId="104" fillId="29" borderId="1" xfId="0" applyFont="1" applyFill="1" applyBorder="1" applyAlignment="1">
      <alignment wrapText="1"/>
    </xf>
    <xf numFmtId="0" fontId="138" fillId="2" borderId="1" xfId="0" applyFont="1" applyFill="1" applyBorder="1" applyAlignment="1">
      <alignment horizontal="left"/>
    </xf>
    <xf numFmtId="0" fontId="45" fillId="4" borderId="1" xfId="209" applyFont="1" applyFill="1" applyBorder="1" applyAlignment="1">
      <alignment wrapText="1"/>
    </xf>
    <xf numFmtId="43" fontId="96" fillId="4" borderId="1" xfId="29" applyFont="1" applyFill="1" applyBorder="1" applyAlignment="1">
      <alignment horizontal="right" wrapText="1"/>
    </xf>
    <xf numFmtId="0" fontId="2" fillId="4" borderId="1" xfId="209" applyFill="1" applyBorder="1" applyAlignment="1">
      <alignment wrapText="1"/>
    </xf>
    <xf numFmtId="0" fontId="95" fillId="4" borderId="80" xfId="0" applyFont="1" applyFill="1" applyBorder="1" applyAlignment="1" applyProtection="1">
      <alignment vertical="top" wrapText="1" readingOrder="1"/>
      <protection locked="0"/>
    </xf>
    <xf numFmtId="0" fontId="96" fillId="0" borderId="59" xfId="0" applyFont="1" applyBorder="1" applyAlignment="1" applyProtection="1">
      <alignment vertical="top" wrapText="1" readingOrder="1"/>
      <protection locked="0"/>
    </xf>
    <xf numFmtId="0" fontId="138" fillId="2" borderId="1" xfId="0" applyFont="1" applyFill="1" applyBorder="1" applyAlignment="1">
      <alignment horizontal="right"/>
    </xf>
    <xf numFmtId="0" fontId="147" fillId="4" borderId="59" xfId="0" applyFont="1" applyFill="1" applyBorder="1" applyAlignment="1" applyProtection="1">
      <alignment vertical="top" wrapText="1" readingOrder="1"/>
      <protection locked="0"/>
    </xf>
    <xf numFmtId="0" fontId="76" fillId="0" borderId="29" xfId="0" applyFont="1" applyBorder="1" applyAlignment="1">
      <alignment vertical="center"/>
    </xf>
    <xf numFmtId="0" fontId="12" fillId="0" borderId="16" xfId="0" applyFont="1" applyBorder="1" applyAlignment="1">
      <alignment horizontal="center"/>
    </xf>
    <xf numFmtId="0" fontId="12" fillId="0" borderId="21" xfId="0" applyFont="1" applyBorder="1" applyAlignment="1">
      <alignment horizontal="center" wrapText="1"/>
    </xf>
    <xf numFmtId="15" fontId="12" fillId="2" borderId="1" xfId="0" applyNumberFormat="1" applyFont="1" applyFill="1" applyBorder="1" applyAlignment="1" applyProtection="1">
      <alignment horizontal="center" vertical="top" wrapText="1" readingOrder="1"/>
      <protection locked="0"/>
    </xf>
    <xf numFmtId="15" fontId="132" fillId="2" borderId="1" xfId="0" applyNumberFormat="1" applyFont="1" applyFill="1" applyBorder="1" applyAlignment="1">
      <alignment horizontal="center"/>
    </xf>
    <xf numFmtId="0" fontId="132" fillId="2" borderId="1" xfId="0" applyFont="1" applyFill="1" applyBorder="1" applyAlignment="1">
      <alignment horizontal="right"/>
    </xf>
    <xf numFmtId="14" fontId="12" fillId="2" borderId="25" xfId="0" applyNumberFormat="1" applyFont="1" applyFill="1" applyBorder="1"/>
    <xf numFmtId="0" fontId="12" fillId="2" borderId="42" xfId="0" applyFont="1" applyFill="1" applyBorder="1"/>
    <xf numFmtId="14" fontId="12" fillId="2" borderId="3" xfId="0" applyNumberFormat="1" applyFont="1" applyFill="1" applyBorder="1"/>
    <xf numFmtId="0" fontId="12" fillId="2" borderId="37" xfId="0" applyFont="1" applyFill="1" applyBorder="1"/>
    <xf numFmtId="14" fontId="12" fillId="2" borderId="1" xfId="0" applyNumberFormat="1" applyFont="1" applyFill="1" applyBorder="1"/>
    <xf numFmtId="0" fontId="12" fillId="2" borderId="7" xfId="0" applyFont="1" applyFill="1" applyBorder="1"/>
    <xf numFmtId="0" fontId="12" fillId="2" borderId="13" xfId="0" applyFont="1" applyFill="1" applyBorder="1"/>
    <xf numFmtId="14" fontId="12" fillId="2" borderId="7" xfId="0" applyNumberFormat="1" applyFont="1" applyFill="1" applyBorder="1" applyAlignment="1">
      <alignment horizontal="right"/>
    </xf>
    <xf numFmtId="0" fontId="41" fillId="3" borderId="15" xfId="0" applyFont="1" applyFill="1" applyBorder="1" applyAlignment="1">
      <alignment vertical="center"/>
    </xf>
    <xf numFmtId="14" fontId="12" fillId="2" borderId="7" xfId="0" applyNumberFormat="1" applyFont="1" applyFill="1" applyBorder="1"/>
    <xf numFmtId="43" fontId="138" fillId="2" borderId="1" xfId="0" applyNumberFormat="1" applyFont="1" applyFill="1" applyBorder="1"/>
    <xf numFmtId="0" fontId="138" fillId="0" borderId="1" xfId="0" applyFont="1" applyBorder="1" applyAlignment="1">
      <alignment horizontal="right"/>
    </xf>
    <xf numFmtId="0" fontId="132" fillId="0" borderId="0" xfId="0" applyFont="1" applyAlignment="1">
      <alignment horizontal="left"/>
    </xf>
    <xf numFmtId="14" fontId="12" fillId="2" borderId="0" xfId="0" applyNumberFormat="1" applyFont="1" applyFill="1"/>
    <xf numFmtId="0" fontId="30" fillId="0" borderId="7" xfId="0" applyFont="1" applyBorder="1"/>
    <xf numFmtId="0" fontId="30" fillId="0" borderId="7" xfId="0" applyFont="1" applyBorder="1" applyAlignment="1">
      <alignment horizontal="left"/>
    </xf>
    <xf numFmtId="0" fontId="135" fillId="3" borderId="28" xfId="0" applyFont="1" applyFill="1" applyBorder="1" applyAlignment="1">
      <alignment vertical="center"/>
    </xf>
    <xf numFmtId="0" fontId="76" fillId="0" borderId="29" xfId="0" applyFont="1" applyBorder="1" applyAlignment="1">
      <alignment horizontal="right" vertical="center"/>
    </xf>
    <xf numFmtId="0" fontId="30" fillId="0" borderId="1" xfId="0" quotePrefix="1" applyFont="1" applyBorder="1" applyAlignment="1">
      <alignment horizontal="left"/>
    </xf>
    <xf numFmtId="0" fontId="27" fillId="0" borderId="4" xfId="0" quotePrefix="1" applyFont="1" applyBorder="1" applyAlignment="1">
      <alignment horizontal="left"/>
    </xf>
    <xf numFmtId="0" fontId="81" fillId="0" borderId="1" xfId="0" quotePrefix="1" applyFont="1" applyBorder="1" applyAlignment="1">
      <alignment horizontal="left"/>
    </xf>
    <xf numFmtId="0" fontId="0" fillId="0" borderId="7" xfId="0" applyBorder="1" applyAlignment="1">
      <alignment horizontal="left"/>
    </xf>
    <xf numFmtId="0" fontId="30" fillId="0" borderId="4" xfId="0" applyFont="1" applyBorder="1" applyAlignment="1">
      <alignment horizontal="left"/>
    </xf>
    <xf numFmtId="0" fontId="76" fillId="0" borderId="29" xfId="0" applyFont="1" applyBorder="1" applyAlignment="1">
      <alignment horizontal="left" vertical="center"/>
    </xf>
    <xf numFmtId="14" fontId="27" fillId="0" borderId="1" xfId="0" applyNumberFormat="1" applyFont="1" applyBorder="1" applyAlignment="1">
      <alignment horizontal="right"/>
    </xf>
    <xf numFmtId="14" fontId="27" fillId="0" borderId="4" xfId="0" applyNumberFormat="1" applyFont="1" applyBorder="1" applyAlignment="1">
      <alignment horizontal="right"/>
    </xf>
    <xf numFmtId="14" fontId="81" fillId="0" borderId="1" xfId="0" applyNumberFormat="1" applyFont="1" applyBorder="1" applyAlignment="1">
      <alignment horizontal="right"/>
    </xf>
    <xf numFmtId="164" fontId="168" fillId="2" borderId="1" xfId="1" applyFont="1" applyFill="1" applyBorder="1"/>
    <xf numFmtId="164" fontId="168" fillId="0" borderId="1" xfId="1" applyFont="1" applyFill="1" applyBorder="1"/>
    <xf numFmtId="43" fontId="41" fillId="0" borderId="1" xfId="0" applyNumberFormat="1" applyFont="1" applyBorder="1" applyAlignment="1">
      <alignment horizontal="center"/>
    </xf>
    <xf numFmtId="164" fontId="151" fillId="2" borderId="1" xfId="1" applyFont="1" applyFill="1" applyBorder="1"/>
    <xf numFmtId="0" fontId="100" fillId="2" borderId="1" xfId="0" applyFont="1" applyFill="1" applyBorder="1" applyAlignment="1">
      <alignment horizontal="left"/>
    </xf>
    <xf numFmtId="0" fontId="100" fillId="2" borderId="0" xfId="0" applyFont="1" applyFill="1"/>
    <xf numFmtId="0" fontId="99" fillId="4" borderId="14" xfId="209" applyFont="1" applyFill="1" applyBorder="1" applyAlignment="1">
      <alignment horizontal="right" wrapText="1"/>
    </xf>
    <xf numFmtId="0" fontId="99" fillId="29" borderId="14" xfId="209" applyFont="1" applyFill="1" applyBorder="1" applyAlignment="1">
      <alignment horizontal="right" wrapText="1"/>
    </xf>
    <xf numFmtId="4" fontId="99" fillId="29" borderId="14" xfId="209" applyNumberFormat="1" applyFont="1" applyFill="1" applyBorder="1" applyAlignment="1">
      <alignment horizontal="right" wrapText="1"/>
    </xf>
    <xf numFmtId="4" fontId="99" fillId="4" borderId="14" xfId="209" applyNumberFormat="1" applyFont="1" applyFill="1" applyBorder="1" applyAlignment="1">
      <alignment horizontal="right" wrapText="1"/>
    </xf>
    <xf numFmtId="4" fontId="104" fillId="29" borderId="87" xfId="209" applyNumberFormat="1" applyFont="1" applyFill="1" applyBorder="1" applyAlignment="1">
      <alignment horizontal="right" vertical="center" wrapText="1"/>
    </xf>
    <xf numFmtId="4" fontId="104" fillId="0" borderId="87" xfId="209" applyNumberFormat="1" applyFont="1" applyBorder="1" applyAlignment="1">
      <alignment horizontal="right" vertical="center" wrapText="1"/>
    </xf>
    <xf numFmtId="0" fontId="104" fillId="0" borderId="87" xfId="209" applyFont="1" applyBorder="1" applyAlignment="1">
      <alignment horizontal="right" vertical="center" wrapText="1"/>
    </xf>
    <xf numFmtId="0" fontId="104" fillId="0" borderId="88" xfId="209" applyFont="1" applyBorder="1" applyAlignment="1">
      <alignment horizontal="right" vertical="center" wrapText="1"/>
    </xf>
    <xf numFmtId="0" fontId="104" fillId="29" borderId="14" xfId="209" applyFont="1" applyFill="1" applyBorder="1" applyAlignment="1">
      <alignment horizontal="right" wrapText="1"/>
    </xf>
    <xf numFmtId="4" fontId="104" fillId="29" borderId="14" xfId="209" applyNumberFormat="1" applyFont="1" applyFill="1" applyBorder="1" applyAlignment="1">
      <alignment horizontal="right" wrapText="1"/>
    </xf>
    <xf numFmtId="0" fontId="104" fillId="0" borderId="14" xfId="209" applyFont="1" applyBorder="1" applyAlignment="1">
      <alignment horizontal="right" wrapText="1"/>
    </xf>
    <xf numFmtId="4" fontId="104" fillId="12" borderId="14" xfId="209" applyNumberFormat="1" applyFont="1" applyFill="1" applyBorder="1" applyAlignment="1">
      <alignment horizontal="right" wrapText="1"/>
    </xf>
    <xf numFmtId="4" fontId="104" fillId="0" borderId="14" xfId="209" applyNumberFormat="1" applyFont="1" applyBorder="1" applyAlignment="1">
      <alignment horizontal="right" wrapText="1"/>
    </xf>
    <xf numFmtId="4" fontId="104" fillId="22" borderId="14" xfId="209" applyNumberFormat="1" applyFont="1" applyFill="1" applyBorder="1" applyAlignment="1">
      <alignment horizontal="right" wrapText="1"/>
    </xf>
    <xf numFmtId="0" fontId="104" fillId="4" borderId="14" xfId="209" applyFont="1" applyFill="1" applyBorder="1" applyAlignment="1">
      <alignment horizontal="right" wrapText="1"/>
    </xf>
    <xf numFmtId="0" fontId="104" fillId="29" borderId="48" xfId="209" applyFont="1" applyFill="1" applyBorder="1" applyAlignment="1">
      <alignment horizontal="right" wrapText="1"/>
    </xf>
    <xf numFmtId="4" fontId="2" fillId="0" borderId="14" xfId="209" applyNumberFormat="1" applyBorder="1" applyAlignment="1">
      <alignment horizontal="right" vertical="center" wrapText="1"/>
    </xf>
    <xf numFmtId="0" fontId="2" fillId="0" borderId="14" xfId="209" applyBorder="1" applyAlignment="1">
      <alignment horizontal="right" vertical="center" wrapText="1"/>
    </xf>
    <xf numFmtId="0" fontId="8" fillId="0" borderId="14" xfId="209" applyFont="1" applyBorder="1"/>
    <xf numFmtId="0" fontId="100" fillId="0" borderId="14" xfId="209" applyFont="1" applyBorder="1"/>
    <xf numFmtId="0" fontId="101" fillId="0" borderId="14" xfId="209" applyFont="1" applyBorder="1"/>
    <xf numFmtId="4" fontId="2" fillId="22" borderId="14" xfId="209" applyNumberFormat="1" applyFill="1" applyBorder="1" applyAlignment="1">
      <alignment horizontal="right" vertical="center" wrapText="1"/>
    </xf>
    <xf numFmtId="0" fontId="100" fillId="4" borderId="14" xfId="209" applyFont="1" applyFill="1" applyBorder="1"/>
    <xf numFmtId="0" fontId="78" fillId="0" borderId="14" xfId="209" applyFont="1" applyBorder="1" applyAlignment="1">
      <alignment horizontal="right"/>
    </xf>
    <xf numFmtId="4" fontId="78" fillId="0" borderId="14" xfId="209" applyNumberFormat="1" applyFont="1" applyBorder="1" applyAlignment="1">
      <alignment horizontal="right"/>
    </xf>
    <xf numFmtId="4" fontId="2" fillId="0" borderId="89" xfId="209" applyNumberFormat="1" applyBorder="1" applyAlignment="1">
      <alignment horizontal="right" vertical="center" wrapText="1"/>
    </xf>
    <xf numFmtId="0" fontId="2" fillId="0" borderId="89" xfId="209" applyBorder="1" applyAlignment="1">
      <alignment horizontal="right" vertical="center" wrapText="1"/>
    </xf>
    <xf numFmtId="0" fontId="2" fillId="0" borderId="90" xfId="209" applyBorder="1" applyAlignment="1">
      <alignment horizontal="right" vertical="center" wrapText="1"/>
    </xf>
    <xf numFmtId="0" fontId="78" fillId="29" borderId="14" xfId="209" applyFont="1" applyFill="1" applyBorder="1" applyAlignment="1">
      <alignment horizontal="right"/>
    </xf>
    <xf numFmtId="4" fontId="78" fillId="29" borderId="14" xfId="209" applyNumberFormat="1" applyFont="1" applyFill="1" applyBorder="1" applyAlignment="1">
      <alignment horizontal="right"/>
    </xf>
    <xf numFmtId="0" fontId="78" fillId="29" borderId="14" xfId="209" applyFont="1" applyFill="1" applyBorder="1" applyAlignment="1">
      <alignment horizontal="right" wrapText="1"/>
    </xf>
    <xf numFmtId="4" fontId="78" fillId="29" borderId="14" xfId="209" applyNumberFormat="1" applyFont="1" applyFill="1" applyBorder="1" applyAlignment="1">
      <alignment horizontal="right" wrapText="1"/>
    </xf>
    <xf numFmtId="0" fontId="78" fillId="4" borderId="14" xfId="209" applyFont="1" applyFill="1" applyBorder="1" applyAlignment="1">
      <alignment horizontal="right" wrapText="1"/>
    </xf>
    <xf numFmtId="4" fontId="78" fillId="20" borderId="14" xfId="209" applyNumberFormat="1" applyFont="1" applyFill="1" applyBorder="1" applyAlignment="1">
      <alignment horizontal="right" wrapText="1"/>
    </xf>
    <xf numFmtId="4" fontId="78" fillId="20" borderId="14" xfId="209" applyNumberFormat="1" applyFont="1" applyFill="1" applyBorder="1" applyAlignment="1">
      <alignment horizontal="right"/>
    </xf>
    <xf numFmtId="4" fontId="78" fillId="23" borderId="14" xfId="209" applyNumberFormat="1" applyFont="1" applyFill="1" applyBorder="1" applyAlignment="1">
      <alignment horizontal="right"/>
    </xf>
    <xf numFmtId="0" fontId="78" fillId="22" borderId="14" xfId="209" applyFont="1" applyFill="1" applyBorder="1" applyAlignment="1">
      <alignment horizontal="right"/>
    </xf>
    <xf numFmtId="0" fontId="78" fillId="29" borderId="48" xfId="209" applyFont="1" applyFill="1" applyBorder="1" applyAlignment="1">
      <alignment horizontal="right"/>
    </xf>
    <xf numFmtId="0" fontId="78" fillId="23" borderId="14" xfId="209" applyFont="1" applyFill="1" applyBorder="1" applyAlignment="1">
      <alignment horizontal="right"/>
    </xf>
    <xf numFmtId="4" fontId="78" fillId="12" borderId="14" xfId="209" applyNumberFormat="1" applyFont="1" applyFill="1" applyBorder="1" applyAlignment="1">
      <alignment horizontal="right"/>
    </xf>
    <xf numFmtId="0" fontId="78" fillId="4" borderId="14" xfId="209" applyFont="1" applyFill="1" applyBorder="1" applyAlignment="1">
      <alignment horizontal="right"/>
    </xf>
    <xf numFmtId="43" fontId="45" fillId="0" borderId="14" xfId="29" applyFont="1" applyBorder="1"/>
    <xf numFmtId="43" fontId="45" fillId="0" borderId="48" xfId="29" applyFont="1" applyBorder="1"/>
    <xf numFmtId="0" fontId="104" fillId="4" borderId="14" xfId="209" applyFont="1" applyFill="1" applyBorder="1" applyAlignment="1">
      <alignment horizontal="right"/>
    </xf>
    <xf numFmtId="4" fontId="84" fillId="29" borderId="14" xfId="209" applyNumberFormat="1" applyFont="1" applyFill="1" applyBorder="1" applyAlignment="1">
      <alignment horizontal="right"/>
    </xf>
    <xf numFmtId="0" fontId="84" fillId="29" borderId="14" xfId="209" applyFont="1" applyFill="1" applyBorder="1" applyAlignment="1">
      <alignment horizontal="right"/>
    </xf>
    <xf numFmtId="0" fontId="84" fillId="4" borderId="14" xfId="209" applyFont="1" applyFill="1" applyBorder="1" applyAlignment="1">
      <alignment horizontal="right"/>
    </xf>
    <xf numFmtId="49" fontId="2" fillId="0" borderId="14" xfId="209" applyNumberFormat="1" applyBorder="1" applyAlignment="1">
      <alignment horizontal="right" wrapText="1"/>
    </xf>
    <xf numFmtId="49" fontId="2" fillId="4" borderId="14" xfId="209" applyNumberFormat="1" applyFill="1" applyBorder="1" applyAlignment="1">
      <alignment horizontal="right" wrapText="1"/>
    </xf>
    <xf numFmtId="4" fontId="78" fillId="4" borderId="14" xfId="210" applyNumberFormat="1" applyFont="1" applyFill="1" applyBorder="1" applyAlignment="1">
      <alignment horizontal="right"/>
    </xf>
    <xf numFmtId="0" fontId="78" fillId="4" borderId="14" xfId="210" applyFont="1" applyFill="1" applyBorder="1" applyAlignment="1">
      <alignment horizontal="right"/>
    </xf>
    <xf numFmtId="0" fontId="78" fillId="29" borderId="14" xfId="210" applyFont="1" applyFill="1" applyBorder="1" applyAlignment="1">
      <alignment horizontal="right"/>
    </xf>
    <xf numFmtId="0" fontId="78" fillId="23" borderId="14" xfId="209" applyFont="1" applyFill="1" applyBorder="1" applyAlignment="1">
      <alignment horizontal="right" wrapText="1"/>
    </xf>
    <xf numFmtId="0" fontId="78" fillId="12" borderId="14" xfId="209" applyFont="1" applyFill="1" applyBorder="1" applyAlignment="1">
      <alignment horizontal="right"/>
    </xf>
    <xf numFmtId="4" fontId="78" fillId="26" borderId="14" xfId="209" applyNumberFormat="1" applyFont="1" applyFill="1" applyBorder="1" applyAlignment="1">
      <alignment horizontal="right"/>
    </xf>
    <xf numFmtId="0" fontId="78" fillId="26" borderId="14" xfId="209" applyFont="1" applyFill="1" applyBorder="1" applyAlignment="1">
      <alignment horizontal="right"/>
    </xf>
    <xf numFmtId="4" fontId="78" fillId="4" borderId="14" xfId="209" applyNumberFormat="1" applyFont="1" applyFill="1" applyBorder="1" applyAlignment="1">
      <alignment horizontal="right"/>
    </xf>
    <xf numFmtId="0" fontId="109" fillId="0" borderId="14" xfId="209" applyFont="1" applyBorder="1" applyAlignment="1">
      <alignment horizontal="right"/>
    </xf>
    <xf numFmtId="4" fontId="109" fillId="0" borderId="14" xfId="209" applyNumberFormat="1" applyFont="1" applyBorder="1" applyAlignment="1">
      <alignment horizontal="right"/>
    </xf>
    <xf numFmtId="0" fontId="78" fillId="11" borderId="14" xfId="209" applyFont="1" applyFill="1" applyBorder="1" applyAlignment="1">
      <alignment horizontal="right"/>
    </xf>
    <xf numFmtId="4" fontId="78" fillId="22" borderId="14" xfId="209" applyNumberFormat="1" applyFont="1" applyFill="1" applyBorder="1" applyAlignment="1">
      <alignment horizontal="right"/>
    </xf>
    <xf numFmtId="0" fontId="104" fillId="61" borderId="14" xfId="209" applyFont="1" applyFill="1" applyBorder="1" applyAlignment="1">
      <alignment horizontal="right"/>
    </xf>
    <xf numFmtId="0" fontId="78" fillId="29" borderId="14" xfId="211" applyFont="1" applyFill="1" applyBorder="1" applyAlignment="1">
      <alignment horizontal="right"/>
    </xf>
    <xf numFmtId="0" fontId="78" fillId="20" borderId="14" xfId="209" applyFont="1" applyFill="1" applyBorder="1" applyAlignment="1">
      <alignment horizontal="right"/>
    </xf>
    <xf numFmtId="0" fontId="78" fillId="22" borderId="14" xfId="209" applyFont="1" applyFill="1" applyBorder="1" applyAlignment="1">
      <alignment horizontal="right" wrapText="1"/>
    </xf>
    <xf numFmtId="0" fontId="78" fillId="20" borderId="14" xfId="209" applyFont="1" applyFill="1" applyBorder="1" applyAlignment="1">
      <alignment horizontal="right" wrapText="1"/>
    </xf>
    <xf numFmtId="4" fontId="109" fillId="4" borderId="14" xfId="209" applyNumberFormat="1" applyFont="1" applyFill="1" applyBorder="1" applyAlignment="1">
      <alignment horizontal="right"/>
    </xf>
    <xf numFmtId="4" fontId="104" fillId="4" borderId="14" xfId="209" applyNumberFormat="1" applyFont="1" applyFill="1" applyBorder="1" applyAlignment="1">
      <alignment horizontal="right"/>
    </xf>
    <xf numFmtId="0" fontId="104" fillId="29" borderId="14" xfId="209" applyFont="1" applyFill="1" applyBorder="1" applyAlignment="1">
      <alignment horizontal="right"/>
    </xf>
    <xf numFmtId="0" fontId="109" fillId="20" borderId="14" xfId="209" applyFont="1" applyFill="1" applyBorder="1" applyAlignment="1">
      <alignment horizontal="right"/>
    </xf>
    <xf numFmtId="43" fontId="45" fillId="20" borderId="48" xfId="29" applyFont="1" applyFill="1" applyBorder="1"/>
    <xf numFmtId="0" fontId="78" fillId="29" borderId="14" xfId="56" applyFont="1" applyFill="1" applyBorder="1" applyAlignment="1">
      <alignment horizontal="right"/>
    </xf>
    <xf numFmtId="0" fontId="78" fillId="0" borderId="14" xfId="56" applyFont="1" applyBorder="1" applyAlignment="1">
      <alignment horizontal="right"/>
    </xf>
    <xf numFmtId="0" fontId="78" fillId="29" borderId="14" xfId="0" applyFont="1" applyFill="1" applyBorder="1" applyAlignment="1">
      <alignment horizontal="right"/>
    </xf>
    <xf numFmtId="0" fontId="78" fillId="23" borderId="14" xfId="0" applyFont="1" applyFill="1" applyBorder="1" applyAlignment="1">
      <alignment horizontal="right"/>
    </xf>
    <xf numFmtId="4" fontId="78" fillId="29" borderId="14" xfId="0" applyNumberFormat="1" applyFont="1" applyFill="1" applyBorder="1" applyAlignment="1">
      <alignment horizontal="right"/>
    </xf>
    <xf numFmtId="0" fontId="78" fillId="29" borderId="14" xfId="0" applyFont="1" applyFill="1" applyBorder="1" applyAlignment="1">
      <alignment horizontal="right" wrapText="1"/>
    </xf>
    <xf numFmtId="0" fontId="104" fillId="4" borderId="14" xfId="0" applyFont="1" applyFill="1" applyBorder="1" applyAlignment="1">
      <alignment horizontal="right" wrapText="1"/>
    </xf>
    <xf numFmtId="4" fontId="109" fillId="29" borderId="14" xfId="0" applyNumberFormat="1" applyFont="1" applyFill="1" applyBorder="1" applyAlignment="1">
      <alignment horizontal="right" wrapText="1"/>
    </xf>
    <xf numFmtId="4" fontId="78" fillId="29" borderId="14" xfId="0" applyNumberFormat="1" applyFont="1" applyFill="1" applyBorder="1" applyAlignment="1">
      <alignment horizontal="right" wrapText="1"/>
    </xf>
    <xf numFmtId="0" fontId="78" fillId="4" borderId="14" xfId="0" applyFont="1" applyFill="1" applyBorder="1" applyAlignment="1">
      <alignment horizontal="right"/>
    </xf>
    <xf numFmtId="0" fontId="78" fillId="4" borderId="48" xfId="0" applyFont="1" applyFill="1" applyBorder="1" applyAlignment="1">
      <alignment horizontal="right"/>
    </xf>
    <xf numFmtId="0" fontId="104" fillId="4" borderId="14" xfId="0" applyFont="1" applyFill="1" applyBorder="1" applyAlignment="1">
      <alignment horizontal="right"/>
    </xf>
    <xf numFmtId="0" fontId="78" fillId="21" borderId="14" xfId="0" applyFont="1" applyFill="1" applyBorder="1" applyAlignment="1">
      <alignment horizontal="right"/>
    </xf>
    <xf numFmtId="0" fontId="157" fillId="4" borderId="14" xfId="0" applyFont="1" applyFill="1" applyBorder="1" applyAlignment="1">
      <alignment horizontal="right"/>
    </xf>
    <xf numFmtId="0" fontId="104" fillId="29" borderId="14" xfId="0" applyFont="1" applyFill="1" applyBorder="1" applyAlignment="1">
      <alignment horizontal="right"/>
    </xf>
    <xf numFmtId="0" fontId="104" fillId="2" borderId="14" xfId="0" applyFont="1" applyFill="1" applyBorder="1" applyAlignment="1">
      <alignment horizontal="right"/>
    </xf>
    <xf numFmtId="4" fontId="78" fillId="4" borderId="14" xfId="0" applyNumberFormat="1" applyFont="1" applyFill="1" applyBorder="1" applyAlignment="1">
      <alignment horizontal="right"/>
    </xf>
    <xf numFmtId="0" fontId="78" fillId="11" borderId="14" xfId="0" applyFont="1" applyFill="1" applyBorder="1" applyAlignment="1">
      <alignment horizontal="right"/>
    </xf>
    <xf numFmtId="0" fontId="78" fillId="29" borderId="48" xfId="0" applyFont="1" applyFill="1" applyBorder="1" applyAlignment="1">
      <alignment horizontal="right"/>
    </xf>
    <xf numFmtId="0" fontId="109" fillId="4" borderId="14" xfId="0" applyFont="1" applyFill="1" applyBorder="1" applyAlignment="1">
      <alignment horizontal="right"/>
    </xf>
    <xf numFmtId="0" fontId="2" fillId="0" borderId="21" xfId="209" applyBorder="1"/>
    <xf numFmtId="0" fontId="2" fillId="4" borderId="21" xfId="209" applyFill="1" applyBorder="1"/>
    <xf numFmtId="0" fontId="27" fillId="4" borderId="21" xfId="209" applyFont="1" applyFill="1" applyBorder="1"/>
    <xf numFmtId="0" fontId="27" fillId="0" borderId="21" xfId="209" applyFont="1" applyBorder="1"/>
    <xf numFmtId="0" fontId="2" fillId="21" borderId="21" xfId="209" applyFill="1" applyBorder="1"/>
    <xf numFmtId="0" fontId="0" fillId="4" borderId="21" xfId="209" applyFont="1" applyFill="1" applyBorder="1"/>
    <xf numFmtId="0" fontId="8" fillId="4" borderId="21" xfId="209" applyFont="1" applyFill="1" applyBorder="1"/>
    <xf numFmtId="0" fontId="8" fillId="0" borderId="21" xfId="209" applyFont="1" applyBorder="1"/>
    <xf numFmtId="0" fontId="8" fillId="2" borderId="21" xfId="209" applyFont="1" applyFill="1" applyBorder="1"/>
    <xf numFmtId="0" fontId="0" fillId="11" borderId="21" xfId="209" applyFont="1" applyFill="1" applyBorder="1"/>
    <xf numFmtId="0" fontId="0" fillId="11" borderId="21" xfId="209" applyFont="1" applyFill="1" applyBorder="1" applyAlignment="1">
      <alignment wrapText="1"/>
    </xf>
    <xf numFmtId="0" fontId="147" fillId="0" borderId="21" xfId="0" applyFont="1" applyBorder="1" applyAlignment="1" applyProtection="1">
      <alignment vertical="top" wrapText="1"/>
      <protection locked="0"/>
    </xf>
    <xf numFmtId="0" fontId="147" fillId="4" borderId="21" xfId="0" applyFont="1" applyFill="1" applyBorder="1" applyAlignment="1" applyProtection="1">
      <alignment vertical="top" wrapText="1"/>
      <protection locked="0"/>
    </xf>
    <xf numFmtId="0" fontId="2" fillId="4" borderId="21" xfId="209" applyFill="1" applyBorder="1" applyAlignment="1">
      <alignment wrapText="1"/>
    </xf>
    <xf numFmtId="0" fontId="2" fillId="0" borderId="21" xfId="209" applyBorder="1" applyAlignment="1">
      <alignment wrapText="1"/>
    </xf>
    <xf numFmtId="43" fontId="96" fillId="0" borderId="1" xfId="29" applyFont="1" applyBorder="1"/>
    <xf numFmtId="43" fontId="162" fillId="0" borderId="1" xfId="29" applyFont="1" applyBorder="1"/>
    <xf numFmtId="43" fontId="96" fillId="23" borderId="1" xfId="29" applyFont="1" applyFill="1" applyBorder="1" applyAlignment="1">
      <alignment horizontal="right"/>
    </xf>
    <xf numFmtId="43" fontId="96" fillId="12" borderId="1" xfId="29" applyFont="1" applyFill="1" applyBorder="1" applyAlignment="1">
      <alignment horizontal="right"/>
    </xf>
    <xf numFmtId="43" fontId="96" fillId="26" borderId="1" xfId="29" applyFont="1" applyFill="1" applyBorder="1" applyAlignment="1">
      <alignment horizontal="right"/>
    </xf>
    <xf numFmtId="43" fontId="96" fillId="20" borderId="1" xfId="29" applyFont="1" applyFill="1" applyBorder="1" applyAlignment="1">
      <alignment horizontal="right"/>
    </xf>
    <xf numFmtId="0" fontId="154" fillId="4" borderId="1" xfId="0" applyFont="1" applyFill="1" applyBorder="1" applyAlignment="1" applyProtection="1">
      <alignment vertical="top" wrapText="1" readingOrder="1"/>
      <protection locked="0"/>
    </xf>
    <xf numFmtId="169" fontId="154" fillId="4" borderId="1" xfId="0" applyNumberFormat="1" applyFont="1" applyFill="1" applyBorder="1" applyAlignment="1" applyProtection="1">
      <alignment vertical="top" wrapText="1" readingOrder="1"/>
      <protection locked="0"/>
    </xf>
    <xf numFmtId="0" fontId="155" fillId="4" borderId="1" xfId="0" applyFont="1" applyFill="1" applyBorder="1" applyAlignment="1" applyProtection="1">
      <alignment vertical="top" wrapText="1"/>
      <protection locked="0"/>
    </xf>
    <xf numFmtId="0" fontId="155" fillId="4" borderId="0" xfId="209" applyFont="1" applyFill="1"/>
    <xf numFmtId="164" fontId="152" fillId="2" borderId="1" xfId="1" applyFont="1" applyFill="1" applyBorder="1" applyAlignment="1"/>
    <xf numFmtId="0" fontId="154" fillId="4" borderId="59" xfId="0" applyFont="1" applyFill="1" applyBorder="1" applyAlignment="1" applyProtection="1">
      <alignment vertical="top" wrapText="1" readingOrder="1"/>
      <protection locked="0"/>
    </xf>
    <xf numFmtId="15" fontId="169" fillId="29" borderId="1" xfId="0" applyNumberFormat="1" applyFont="1" applyFill="1" applyBorder="1" applyAlignment="1">
      <alignment wrapText="1"/>
    </xf>
    <xf numFmtId="0" fontId="155" fillId="0" borderId="1" xfId="209" applyFont="1" applyBorder="1" applyAlignment="1">
      <alignment wrapText="1"/>
    </xf>
    <xf numFmtId="0" fontId="169" fillId="29" borderId="1" xfId="0" applyFont="1" applyFill="1" applyBorder="1" applyAlignment="1">
      <alignment wrapText="1"/>
    </xf>
    <xf numFmtId="4" fontId="169" fillId="29" borderId="1" xfId="0" applyNumberFormat="1" applyFont="1" applyFill="1" applyBorder="1" applyAlignment="1">
      <alignment horizontal="right"/>
    </xf>
    <xf numFmtId="0" fontId="169" fillId="29" borderId="14" xfId="0" applyFont="1" applyFill="1" applyBorder="1" applyAlignment="1">
      <alignment horizontal="right"/>
    </xf>
    <xf numFmtId="0" fontId="100" fillId="0" borderId="21" xfId="209" applyFont="1" applyBorder="1" applyAlignment="1">
      <alignment wrapText="1"/>
    </xf>
    <xf numFmtId="0" fontId="100" fillId="0" borderId="1" xfId="209" applyFont="1" applyBorder="1" applyAlignment="1">
      <alignment wrapText="1"/>
    </xf>
    <xf numFmtId="15" fontId="30" fillId="0" borderId="1" xfId="0" applyNumberFormat="1" applyFont="1" applyBorder="1" applyAlignment="1" applyProtection="1">
      <alignment horizontal="center" vertical="top" wrapText="1" readingOrder="1"/>
      <protection locked="0"/>
    </xf>
    <xf numFmtId="0" fontId="30" fillId="2" borderId="1" xfId="0" applyFont="1" applyFill="1" applyBorder="1"/>
    <xf numFmtId="0" fontId="0" fillId="0" borderId="1" xfId="13" applyFont="1" applyBorder="1" applyAlignment="1">
      <alignment horizontal="center"/>
    </xf>
    <xf numFmtId="164" fontId="10" fillId="2" borderId="1" xfId="1" applyFont="1" applyFill="1" applyBorder="1"/>
    <xf numFmtId="0" fontId="30" fillId="4" borderId="0" xfId="0" applyFont="1" applyFill="1" applyAlignment="1">
      <alignment horizontal="center"/>
    </xf>
    <xf numFmtId="0" fontId="30" fillId="4" borderId="0" xfId="0" applyFont="1" applyFill="1"/>
    <xf numFmtId="164" fontId="7" fillId="0" borderId="1" xfId="1" applyFont="1" applyFill="1" applyBorder="1"/>
    <xf numFmtId="15" fontId="11" fillId="0" borderId="1" xfId="14" applyNumberFormat="1" applyFont="1" applyBorder="1" applyAlignment="1">
      <alignment horizontal="center" vertical="center" wrapText="1"/>
    </xf>
    <xf numFmtId="0" fontId="155" fillId="4" borderId="1" xfId="209" applyFont="1" applyFill="1" applyBorder="1"/>
    <xf numFmtId="164" fontId="151" fillId="0" borderId="1" xfId="1" applyFont="1" applyFill="1" applyBorder="1"/>
    <xf numFmtId="0" fontId="100" fillId="0" borderId="1" xfId="0" applyFont="1" applyBorder="1" applyAlignment="1">
      <alignment horizontal="left"/>
    </xf>
    <xf numFmtId="0" fontId="100" fillId="0" borderId="0" xfId="0" applyFont="1"/>
    <xf numFmtId="164" fontId="168" fillId="2" borderId="13" xfId="1" applyFont="1" applyFill="1" applyBorder="1"/>
    <xf numFmtId="164" fontId="151" fillId="2" borderId="13" xfId="1" applyFont="1" applyFill="1" applyBorder="1"/>
    <xf numFmtId="164" fontId="10" fillId="0" borderId="21" xfId="1" applyFont="1" applyFill="1" applyBorder="1"/>
    <xf numFmtId="15" fontId="169" fillId="4" borderId="1" xfId="0" applyNumberFormat="1" applyFont="1" applyFill="1" applyBorder="1"/>
    <xf numFmtId="0" fontId="169" fillId="4" borderId="1" xfId="0" applyFont="1" applyFill="1" applyBorder="1" applyAlignment="1">
      <alignment wrapText="1"/>
    </xf>
    <xf numFmtId="4" fontId="169" fillId="4" borderId="1" xfId="0" applyNumberFormat="1" applyFont="1" applyFill="1" applyBorder="1" applyAlignment="1">
      <alignment horizontal="right"/>
    </xf>
    <xf numFmtId="0" fontId="169" fillId="4" borderId="1" xfId="0" applyFont="1" applyFill="1" applyBorder="1" applyAlignment="1">
      <alignment horizontal="right"/>
    </xf>
    <xf numFmtId="0" fontId="45" fillId="4" borderId="7" xfId="209" applyFont="1" applyFill="1" applyBorder="1"/>
    <xf numFmtId="43" fontId="96" fillId="4" borderId="7" xfId="29" applyFont="1" applyFill="1" applyBorder="1" applyAlignment="1">
      <alignment horizontal="right"/>
    </xf>
    <xf numFmtId="0" fontId="85" fillId="4" borderId="80" xfId="0" applyFont="1" applyFill="1" applyBorder="1" applyAlignment="1" applyProtection="1">
      <alignment vertical="top" wrapText="1"/>
      <protection locked="0"/>
    </xf>
    <xf numFmtId="0" fontId="85" fillId="4" borderId="82" xfId="0" applyFont="1" applyFill="1" applyBorder="1" applyAlignment="1" applyProtection="1">
      <alignment vertical="top" wrapText="1"/>
      <protection locked="0"/>
    </xf>
    <xf numFmtId="0" fontId="85" fillId="4" borderId="79" xfId="0" applyFont="1" applyFill="1" applyBorder="1" applyAlignment="1" applyProtection="1">
      <alignment vertical="top" wrapText="1"/>
      <protection locked="0"/>
    </xf>
    <xf numFmtId="171" fontId="30" fillId="64" borderId="4" xfId="0" applyNumberFormat="1" applyFont="1" applyFill="1" applyBorder="1"/>
    <xf numFmtId="0" fontId="30" fillId="64" borderId="4" xfId="0" applyFont="1" applyFill="1" applyBorder="1"/>
    <xf numFmtId="0" fontId="30" fillId="64" borderId="4" xfId="0" quotePrefix="1" applyFont="1" applyFill="1" applyBorder="1" applyAlignment="1">
      <alignment horizontal="right"/>
    </xf>
    <xf numFmtId="14" fontId="30" fillId="64" borderId="4" xfId="0" applyNumberFormat="1" applyFont="1" applyFill="1" applyBorder="1"/>
    <xf numFmtId="0" fontId="30" fillId="64" borderId="4" xfId="0" quotePrefix="1" applyFont="1" applyFill="1" applyBorder="1"/>
    <xf numFmtId="0" fontId="30" fillId="0" borderId="4" xfId="0" applyFont="1" applyBorder="1" applyAlignment="1">
      <alignment horizontal="left" wrapText="1"/>
    </xf>
    <xf numFmtId="14" fontId="30" fillId="0" borderId="7" xfId="0" applyNumberFormat="1" applyFont="1" applyBorder="1" applyAlignment="1">
      <alignment horizontal="right"/>
    </xf>
    <xf numFmtId="0" fontId="30" fillId="0" borderId="7" xfId="0" applyFont="1" applyBorder="1" applyAlignment="1">
      <alignment horizontal="left" wrapText="1"/>
    </xf>
    <xf numFmtId="22" fontId="30" fillId="0" borderId="1" xfId="0" applyNumberFormat="1" applyFont="1" applyBorder="1"/>
    <xf numFmtId="0" fontId="30" fillId="0" borderId="1" xfId="0" applyFont="1" applyBorder="1" applyAlignment="1">
      <alignment horizontal="right" wrapText="1"/>
    </xf>
    <xf numFmtId="14" fontId="30" fillId="0" borderId="1" xfId="0" applyNumberFormat="1" applyFont="1" applyBorder="1" applyAlignment="1">
      <alignment horizontal="right" wrapText="1"/>
    </xf>
    <xf numFmtId="0" fontId="20" fillId="0" borderId="1" xfId="0" quotePrefix="1" applyFont="1" applyBorder="1" applyAlignment="1">
      <alignment horizontal="left"/>
    </xf>
    <xf numFmtId="0" fontId="12" fillId="0" borderId="0" xfId="0" quotePrefix="1" applyFont="1" applyAlignment="1">
      <alignment horizontal="left"/>
    </xf>
    <xf numFmtId="43" fontId="87" fillId="0" borderId="1" xfId="29" applyFont="1" applyBorder="1" applyAlignment="1">
      <alignment horizontal="right"/>
    </xf>
    <xf numFmtId="0" fontId="85" fillId="0" borderId="1" xfId="22" applyFont="1" applyBorder="1" applyAlignment="1" applyProtection="1">
      <alignment vertical="top" wrapText="1"/>
      <protection locked="0"/>
    </xf>
    <xf numFmtId="4" fontId="147" fillId="0" borderId="1" xfId="209" applyNumberFormat="1" applyFont="1" applyBorder="1" applyAlignment="1">
      <alignment horizontal="right" vertical="center" wrapText="1"/>
    </xf>
    <xf numFmtId="169" fontId="144" fillId="62" borderId="1" xfId="209" applyNumberFormat="1" applyFont="1" applyFill="1" applyBorder="1" applyAlignment="1" applyProtection="1">
      <alignment vertical="top" wrapText="1" readingOrder="1"/>
      <protection locked="0"/>
    </xf>
    <xf numFmtId="169" fontId="96" fillId="62" borderId="1" xfId="209" applyNumberFormat="1" applyFont="1" applyFill="1" applyBorder="1" applyAlignment="1" applyProtection="1">
      <alignment vertical="top" wrapText="1" readingOrder="1"/>
      <protection locked="0"/>
    </xf>
    <xf numFmtId="169" fontId="148" fillId="23" borderId="1" xfId="209" applyNumberFormat="1" applyFont="1" applyFill="1" applyBorder="1" applyAlignment="1" applyProtection="1">
      <alignment vertical="top" wrapText="1" readingOrder="1"/>
      <protection locked="0"/>
    </xf>
    <xf numFmtId="169" fontId="96" fillId="23" borderId="1" xfId="209" applyNumberFormat="1" applyFont="1" applyFill="1" applyBorder="1" applyAlignment="1" applyProtection="1">
      <alignment vertical="top" wrapText="1" readingOrder="1"/>
      <protection locked="0"/>
    </xf>
    <xf numFmtId="0" fontId="45" fillId="14" borderId="1" xfId="209" applyFont="1" applyFill="1" applyBorder="1" applyAlignment="1">
      <alignment horizontal="right" vertical="center" wrapText="1"/>
    </xf>
    <xf numFmtId="0" fontId="45" fillId="23" borderId="1" xfId="209" applyFont="1" applyFill="1" applyBorder="1" applyAlignment="1">
      <alignment horizontal="right" vertical="center" wrapText="1"/>
    </xf>
    <xf numFmtId="169" fontId="95" fillId="23" borderId="1" xfId="56" applyNumberFormat="1" applyFont="1" applyFill="1" applyBorder="1" applyAlignment="1" applyProtection="1">
      <alignment vertical="top" wrapText="1" readingOrder="1"/>
      <protection locked="0"/>
    </xf>
    <xf numFmtId="169" fontId="95" fillId="22" borderId="1" xfId="56" applyNumberFormat="1" applyFont="1" applyFill="1" applyBorder="1" applyAlignment="1" applyProtection="1">
      <alignment vertical="top" wrapText="1" readingOrder="1"/>
      <protection locked="0"/>
    </xf>
    <xf numFmtId="0" fontId="12" fillId="2" borderId="1" xfId="216" applyFont="1" applyFill="1" applyBorder="1"/>
    <xf numFmtId="0" fontId="131" fillId="3" borderId="15" xfId="0" applyFont="1" applyFill="1" applyBorder="1" applyAlignment="1">
      <alignment horizontal="left"/>
    </xf>
    <xf numFmtId="0" fontId="131" fillId="3" borderId="15" xfId="0" applyFont="1" applyFill="1" applyBorder="1" applyAlignment="1">
      <alignment horizontal="center"/>
    </xf>
    <xf numFmtId="0" fontId="30" fillId="0" borderId="7" xfId="0" quotePrefix="1" applyFont="1" applyBorder="1" applyAlignment="1">
      <alignment horizontal="right"/>
    </xf>
    <xf numFmtId="14" fontId="30" fillId="0" borderId="1" xfId="0" applyNumberFormat="1" applyFont="1" applyBorder="1"/>
    <xf numFmtId="0" fontId="30" fillId="0" borderId="1" xfId="0" quotePrefix="1" applyFont="1" applyBorder="1"/>
    <xf numFmtId="0" fontId="106" fillId="4" borderId="0" xfId="0" applyFont="1" applyFill="1"/>
    <xf numFmtId="0" fontId="106" fillId="4" borderId="0" xfId="0" quotePrefix="1" applyFont="1" applyFill="1"/>
    <xf numFmtId="15" fontId="78" fillId="4" borderId="4" xfId="0" applyNumberFormat="1" applyFont="1" applyFill="1" applyBorder="1"/>
    <xf numFmtId="0" fontId="45" fillId="4" borderId="4" xfId="209" applyFont="1" applyFill="1" applyBorder="1"/>
    <xf numFmtId="0" fontId="78" fillId="4" borderId="4" xfId="0" applyFont="1" applyFill="1" applyBorder="1" applyAlignment="1">
      <alignment wrapText="1"/>
    </xf>
    <xf numFmtId="0" fontId="78" fillId="4" borderId="4" xfId="0" applyFont="1" applyFill="1" applyBorder="1" applyAlignment="1">
      <alignment horizontal="right"/>
    </xf>
    <xf numFmtId="43" fontId="96" fillId="4" borderId="4" xfId="29" applyFont="1" applyFill="1" applyBorder="1" applyAlignment="1">
      <alignment horizontal="right"/>
    </xf>
    <xf numFmtId="43" fontId="96" fillId="0" borderId="7" xfId="29" applyFont="1" applyBorder="1" applyAlignment="1">
      <alignment horizontal="right"/>
    </xf>
    <xf numFmtId="0" fontId="99" fillId="4" borderId="1" xfId="0" applyFont="1" applyFill="1" applyBorder="1" applyAlignment="1" applyProtection="1">
      <alignment vertical="top" wrapText="1"/>
      <protection locked="0"/>
    </xf>
    <xf numFmtId="0" fontId="27" fillId="0" borderId="0" xfId="209" applyFont="1"/>
    <xf numFmtId="0" fontId="27" fillId="4" borderId="4" xfId="0" applyFont="1" applyFill="1" applyBorder="1" applyAlignment="1" applyProtection="1">
      <alignment vertical="top" wrapText="1"/>
      <protection locked="0"/>
    </xf>
    <xf numFmtId="0" fontId="106" fillId="4" borderId="0" xfId="0" quotePrefix="1" applyFont="1" applyFill="1" applyAlignment="1">
      <alignment horizontal="left"/>
    </xf>
    <xf numFmtId="0" fontId="106" fillId="4" borderId="0" xfId="0" applyFont="1" applyFill="1" applyAlignment="1">
      <alignment horizontal="left"/>
    </xf>
    <xf numFmtId="169" fontId="96" fillId="0" borderId="53" xfId="0" applyNumberFormat="1" applyFont="1" applyBorder="1" applyAlignment="1" applyProtection="1">
      <alignment vertical="top" wrapText="1" readingOrder="1"/>
      <protection locked="0"/>
    </xf>
    <xf numFmtId="43" fontId="96" fillId="0" borderId="4" xfId="29" applyFont="1" applyBorder="1" applyAlignment="1">
      <alignment horizontal="right"/>
    </xf>
    <xf numFmtId="0" fontId="100" fillId="4" borderId="0" xfId="0" applyFont="1" applyFill="1"/>
    <xf numFmtId="0" fontId="11" fillId="2" borderId="21" xfId="0" applyFont="1" applyFill="1" applyBorder="1"/>
    <xf numFmtId="22" fontId="96" fillId="4" borderId="1" xfId="0" applyNumberFormat="1" applyFont="1" applyFill="1" applyBorder="1" applyAlignment="1" applyProtection="1">
      <alignment vertical="top" wrapText="1" readingOrder="1"/>
      <protection locked="0"/>
    </xf>
    <xf numFmtId="0" fontId="8" fillId="0" borderId="53" xfId="0" applyFont="1" applyBorder="1" applyAlignment="1" applyProtection="1">
      <alignment vertical="top" wrapText="1"/>
      <protection locked="0"/>
    </xf>
    <xf numFmtId="164" fontId="170" fillId="2" borderId="1" xfId="1" applyFont="1" applyFill="1" applyBorder="1"/>
    <xf numFmtId="0" fontId="95" fillId="0" borderId="1" xfId="217" applyFont="1" applyBorder="1" applyAlignment="1" applyProtection="1">
      <alignment vertical="top" wrapText="1" readingOrder="1"/>
      <protection locked="0"/>
    </xf>
    <xf numFmtId="169" fontId="95" fillId="0" borderId="1" xfId="217" applyNumberFormat="1" applyFont="1" applyBorder="1" applyAlignment="1" applyProtection="1">
      <alignment vertical="top" wrapText="1" readingOrder="1"/>
      <protection locked="0"/>
    </xf>
    <xf numFmtId="0" fontId="144" fillId="0" borderId="1" xfId="217" applyFont="1" applyBorder="1" applyAlignment="1" applyProtection="1">
      <alignment vertical="top" wrapText="1"/>
      <protection locked="0"/>
    </xf>
    <xf numFmtId="169" fontId="96" fillId="0" borderId="1" xfId="217" applyNumberFormat="1" applyFont="1" applyBorder="1" applyAlignment="1" applyProtection="1">
      <alignment vertical="top" wrapText="1" readingOrder="1"/>
      <protection locked="0"/>
    </xf>
    <xf numFmtId="0" fontId="85" fillId="0" borderId="0" xfId="0" applyFont="1" applyAlignment="1" applyProtection="1">
      <alignment vertical="top" wrapText="1"/>
      <protection locked="0"/>
    </xf>
    <xf numFmtId="0" fontId="95" fillId="4" borderId="1" xfId="217" applyFont="1" applyFill="1" applyBorder="1" applyAlignment="1" applyProtection="1">
      <alignment vertical="top" wrapText="1" readingOrder="1"/>
      <protection locked="0"/>
    </xf>
    <xf numFmtId="169" fontId="95" fillId="4" borderId="1" xfId="217" applyNumberFormat="1" applyFont="1" applyFill="1" applyBorder="1" applyAlignment="1" applyProtection="1">
      <alignment vertical="top" wrapText="1" readingOrder="1"/>
      <protection locked="0"/>
    </xf>
    <xf numFmtId="169" fontId="96" fillId="4" borderId="1" xfId="217" applyNumberFormat="1" applyFont="1" applyFill="1" applyBorder="1" applyAlignment="1" applyProtection="1">
      <alignment vertical="top" wrapText="1" readingOrder="1"/>
      <protection locked="0"/>
    </xf>
    <xf numFmtId="0" fontId="144" fillId="4" borderId="1" xfId="217" applyFont="1" applyFill="1" applyBorder="1" applyAlignment="1" applyProtection="1">
      <alignment vertical="top" wrapText="1"/>
      <protection locked="0"/>
    </xf>
    <xf numFmtId="0" fontId="147" fillId="4" borderId="1" xfId="217" applyFont="1" applyFill="1" applyBorder="1" applyAlignment="1" applyProtection="1">
      <alignment vertical="top" wrapText="1" readingOrder="1"/>
      <protection locked="0"/>
    </xf>
    <xf numFmtId="169" fontId="147" fillId="4" borderId="1" xfId="217" applyNumberFormat="1" applyFont="1" applyFill="1" applyBorder="1" applyAlignment="1" applyProtection="1">
      <alignment vertical="top" wrapText="1" readingOrder="1"/>
      <protection locked="0"/>
    </xf>
    <xf numFmtId="0" fontId="147" fillId="4" borderId="1" xfId="217" applyFont="1" applyFill="1" applyBorder="1" applyAlignment="1" applyProtection="1">
      <alignment vertical="top" wrapText="1"/>
      <protection locked="0"/>
    </xf>
    <xf numFmtId="0" fontId="96" fillId="4" borderId="1" xfId="217" applyFont="1" applyFill="1" applyBorder="1" applyAlignment="1" applyProtection="1">
      <alignment vertical="top" wrapText="1" readingOrder="1"/>
      <protection locked="0"/>
    </xf>
    <xf numFmtId="0" fontId="96" fillId="4" borderId="1" xfId="217" applyFont="1" applyFill="1" applyBorder="1" applyAlignment="1" applyProtection="1">
      <alignment vertical="top" wrapText="1"/>
      <protection locked="0"/>
    </xf>
    <xf numFmtId="0" fontId="15" fillId="2" borderId="14" xfId="0" applyFont="1" applyFill="1" applyBorder="1" applyAlignment="1">
      <alignment horizontal="center"/>
    </xf>
    <xf numFmtId="15" fontId="20" fillId="2" borderId="1" xfId="209" applyNumberFormat="1" applyFont="1" applyFill="1" applyBorder="1" applyAlignment="1">
      <alignment horizontal="left" vertical="center" wrapText="1"/>
    </xf>
    <xf numFmtId="0" fontId="20" fillId="2" borderId="21" xfId="0" applyFont="1" applyFill="1" applyBorder="1" applyAlignment="1">
      <alignment horizontal="center"/>
    </xf>
    <xf numFmtId="0" fontId="12" fillId="2" borderId="21" xfId="0" applyFont="1" applyFill="1" applyBorder="1" applyAlignment="1">
      <alignment horizontal="left"/>
    </xf>
    <xf numFmtId="43" fontId="7" fillId="2" borderId="1" xfId="44" applyFont="1" applyFill="1" applyBorder="1" applyAlignment="1">
      <alignment horizontal="center" wrapText="1"/>
    </xf>
    <xf numFmtId="0" fontId="27" fillId="0" borderId="7" xfId="209" applyFont="1" applyBorder="1" applyAlignment="1">
      <alignment wrapText="1"/>
    </xf>
    <xf numFmtId="0" fontId="8" fillId="0" borderId="0" xfId="0" applyFont="1" applyAlignment="1" applyProtection="1">
      <alignment vertical="top" wrapText="1"/>
      <protection locked="0"/>
    </xf>
    <xf numFmtId="0" fontId="7" fillId="0" borderId="28" xfId="0" applyFont="1" applyBorder="1"/>
    <xf numFmtId="0" fontId="7" fillId="0" borderId="29" xfId="0" applyFont="1" applyBorder="1"/>
    <xf numFmtId="164" fontId="7" fillId="0" borderId="29" xfId="1" applyFont="1" applyBorder="1" applyAlignment="1">
      <alignment horizontal="right"/>
    </xf>
    <xf numFmtId="3" fontId="0" fillId="0" borderId="0" xfId="0" applyNumberFormat="1" applyAlignment="1">
      <alignment horizontal="right"/>
    </xf>
    <xf numFmtId="43" fontId="7" fillId="0" borderId="7" xfId="44" applyFont="1" applyFill="1" applyBorder="1" applyAlignment="1">
      <alignment horizontal="center" wrapText="1"/>
    </xf>
    <xf numFmtId="43" fontId="7" fillId="0" borderId="14" xfId="44" applyFont="1" applyFill="1" applyBorder="1" applyAlignment="1">
      <alignment horizontal="center" wrapText="1"/>
    </xf>
    <xf numFmtId="0" fontId="7" fillId="0" borderId="21" xfId="0" applyFont="1" applyBorder="1" applyAlignment="1">
      <alignment horizontal="center" wrapText="1"/>
    </xf>
    <xf numFmtId="43" fontId="7" fillId="0" borderId="4" xfId="44" applyFont="1" applyFill="1" applyBorder="1" applyAlignment="1">
      <alignment horizontal="center" wrapText="1"/>
    </xf>
    <xf numFmtId="43" fontId="7" fillId="0" borderId="91" xfId="44" applyFont="1" applyFill="1" applyBorder="1" applyAlignment="1">
      <alignment horizontal="center" wrapText="1"/>
    </xf>
    <xf numFmtId="0" fontId="40" fillId="2" borderId="1" xfId="0" applyFont="1" applyFill="1" applyBorder="1" applyAlignment="1">
      <alignment horizontal="center"/>
    </xf>
    <xf numFmtId="0" fontId="40" fillId="2" borderId="1" xfId="0" applyFont="1" applyFill="1" applyBorder="1" applyAlignment="1">
      <alignment horizontal="left"/>
    </xf>
    <xf numFmtId="22" fontId="149" fillId="0" borderId="4" xfId="0" applyNumberFormat="1" applyFont="1" applyBorder="1" applyAlignment="1">
      <alignment horizontal="left"/>
    </xf>
    <xf numFmtId="0" fontId="149" fillId="0" borderId="4" xfId="0" applyFont="1" applyBorder="1"/>
    <xf numFmtId="4" fontId="96" fillId="0" borderId="1" xfId="0" applyNumberFormat="1" applyFont="1" applyBorder="1" applyAlignment="1">
      <alignment horizontal="right" vertical="top" wrapText="1"/>
    </xf>
    <xf numFmtId="0" fontId="12" fillId="0" borderId="0" xfId="0" quotePrefix="1" applyFont="1"/>
    <xf numFmtId="164" fontId="12" fillId="2" borderId="21" xfId="1" applyFont="1" applyFill="1" applyBorder="1" applyAlignment="1">
      <alignment horizontal="center"/>
    </xf>
    <xf numFmtId="164" fontId="12" fillId="0" borderId="1" xfId="1" applyFont="1" applyFill="1" applyBorder="1" applyAlignment="1">
      <alignment horizontal="center"/>
    </xf>
    <xf numFmtId="0" fontId="11" fillId="0" borderId="1" xfId="0" applyFont="1" applyBorder="1" applyAlignment="1">
      <alignment horizontal="left" wrapText="1"/>
    </xf>
    <xf numFmtId="169" fontId="96" fillId="2" borderId="1" xfId="0" applyNumberFormat="1" applyFont="1" applyFill="1" applyBorder="1" applyAlignment="1" applyProtection="1">
      <alignment vertical="top" wrapText="1" readingOrder="1"/>
      <protection locked="0"/>
    </xf>
    <xf numFmtId="0" fontId="85" fillId="2" borderId="1" xfId="0" applyFont="1" applyFill="1" applyBorder="1" applyAlignment="1" applyProtection="1">
      <alignment vertical="top" wrapText="1"/>
      <protection locked="0"/>
    </xf>
    <xf numFmtId="0" fontId="78" fillId="29" borderId="4" xfId="0" applyFont="1" applyFill="1" applyBorder="1"/>
    <xf numFmtId="43" fontId="41" fillId="2" borderId="1" xfId="0" applyNumberFormat="1" applyFont="1" applyFill="1" applyBorder="1" applyAlignment="1">
      <alignment horizontal="center"/>
    </xf>
    <xf numFmtId="43" fontId="15" fillId="2" borderId="1" xfId="0" applyNumberFormat="1" applyFont="1" applyFill="1" applyBorder="1" applyAlignment="1">
      <alignment horizontal="center"/>
    </xf>
    <xf numFmtId="14" fontId="12" fillId="2" borderId="1" xfId="0" applyNumberFormat="1" applyFont="1" applyFill="1" applyBorder="1" applyAlignment="1">
      <alignment horizontal="right"/>
    </xf>
    <xf numFmtId="0" fontId="12" fillId="2" borderId="0" xfId="0" quotePrefix="1" applyFont="1" applyFill="1" applyAlignment="1">
      <alignment horizontal="left"/>
    </xf>
    <xf numFmtId="0" fontId="12" fillId="2" borderId="0" xfId="0" applyFont="1" applyFill="1" applyAlignment="1">
      <alignment horizontal="left"/>
    </xf>
    <xf numFmtId="0" fontId="20" fillId="2" borderId="0" xfId="0" quotePrefix="1" applyFont="1" applyFill="1" applyAlignment="1">
      <alignment horizontal="left"/>
    </xf>
    <xf numFmtId="0" fontId="20" fillId="2" borderId="0" xfId="0" quotePrefix="1" applyFont="1" applyFill="1" applyAlignment="1">
      <alignment horizontal="right"/>
    </xf>
    <xf numFmtId="15" fontId="12" fillId="2" borderId="14" xfId="0" applyNumberFormat="1" applyFont="1" applyFill="1" applyBorder="1" applyAlignment="1" applyProtection="1">
      <alignment horizontal="center" vertical="top" wrapText="1" readingOrder="1"/>
      <protection locked="0"/>
    </xf>
    <xf numFmtId="0" fontId="20" fillId="2" borderId="1" xfId="0" applyFont="1" applyFill="1" applyBorder="1" applyAlignment="1">
      <alignment wrapText="1"/>
    </xf>
    <xf numFmtId="0" fontId="20" fillId="2" borderId="1" xfId="0" applyFont="1" applyFill="1" applyBorder="1" applyAlignment="1">
      <alignment horizontal="right" wrapText="1"/>
    </xf>
    <xf numFmtId="14" fontId="20" fillId="2" borderId="1" xfId="0" applyNumberFormat="1" applyFont="1" applyFill="1" applyBorder="1" applyAlignment="1">
      <alignment horizontal="right" wrapText="1"/>
    </xf>
    <xf numFmtId="0" fontId="28" fillId="4" borderId="1" xfId="209" applyFont="1" applyFill="1" applyBorder="1"/>
    <xf numFmtId="0" fontId="157" fillId="4" borderId="1" xfId="0" applyFont="1" applyFill="1" applyBorder="1"/>
    <xf numFmtId="0" fontId="157" fillId="4" borderId="1" xfId="0" applyFont="1" applyFill="1" applyBorder="1" applyAlignment="1">
      <alignment horizontal="right"/>
    </xf>
    <xf numFmtId="0" fontId="41" fillId="2" borderId="39" xfId="0" applyFont="1" applyFill="1" applyBorder="1" applyAlignment="1">
      <alignment horizontal="center"/>
    </xf>
    <xf numFmtId="0" fontId="15" fillId="2" borderId="39" xfId="0" applyFont="1" applyFill="1" applyBorder="1" applyAlignment="1">
      <alignment horizontal="center"/>
    </xf>
    <xf numFmtId="0" fontId="109" fillId="4" borderId="1" xfId="0" applyFont="1" applyFill="1" applyBorder="1"/>
    <xf numFmtId="0" fontId="109" fillId="4" borderId="1" xfId="0" applyFont="1" applyFill="1" applyBorder="1" applyAlignment="1">
      <alignment horizontal="right"/>
    </xf>
    <xf numFmtId="0" fontId="19" fillId="4" borderId="1" xfId="209" applyFont="1" applyFill="1" applyBorder="1"/>
    <xf numFmtId="0" fontId="0" fillId="0" borderId="0" xfId="0" applyAlignment="1" applyProtection="1">
      <alignment vertical="top" wrapText="1"/>
      <protection locked="0"/>
    </xf>
    <xf numFmtId="0" fontId="15" fillId="3" borderId="42" xfId="0" applyFont="1" applyFill="1" applyBorder="1" applyAlignment="1">
      <alignment horizontal="left" wrapText="1"/>
    </xf>
    <xf numFmtId="0" fontId="12" fillId="2" borderId="14" xfId="0" applyFont="1" applyFill="1" applyBorder="1" applyAlignment="1">
      <alignment horizontal="left"/>
    </xf>
    <xf numFmtId="0" fontId="12" fillId="2" borderId="14" xfId="0" quotePrefix="1" applyFont="1" applyFill="1" applyBorder="1" applyAlignment="1">
      <alignment horizontal="left"/>
    </xf>
    <xf numFmtId="0" fontId="138" fillId="2" borderId="14" xfId="0" applyFont="1" applyFill="1" applyBorder="1" applyAlignment="1">
      <alignment horizontal="left"/>
    </xf>
    <xf numFmtId="0" fontId="20" fillId="2" borderId="14" xfId="0" quotePrefix="1" applyFont="1" applyFill="1" applyBorder="1" applyAlignment="1">
      <alignment horizontal="left"/>
    </xf>
    <xf numFmtId="0" fontId="12" fillId="2" borderId="13" xfId="0" quotePrefix="1" applyFont="1" applyFill="1" applyBorder="1" applyAlignment="1">
      <alignment horizontal="left"/>
    </xf>
    <xf numFmtId="0" fontId="20" fillId="2" borderId="14" xfId="0" applyFont="1" applyFill="1" applyBorder="1" applyAlignment="1">
      <alignment horizontal="left"/>
    </xf>
    <xf numFmtId="0" fontId="20" fillId="2" borderId="14" xfId="0" quotePrefix="1" applyFont="1" applyFill="1" applyBorder="1"/>
    <xf numFmtId="0" fontId="20" fillId="2" borderId="14" xfId="0" applyFont="1" applyFill="1" applyBorder="1" applyAlignment="1">
      <alignment horizontal="left" wrapText="1"/>
    </xf>
    <xf numFmtId="0" fontId="132" fillId="2" borderId="14" xfId="0" quotePrefix="1" applyFont="1" applyFill="1" applyBorder="1" applyAlignment="1">
      <alignment horizontal="left"/>
    </xf>
    <xf numFmtId="0" fontId="12" fillId="0" borderId="42" xfId="0" applyFont="1" applyBorder="1" applyAlignment="1">
      <alignment horizontal="left"/>
    </xf>
    <xf numFmtId="0" fontId="12" fillId="0" borderId="37" xfId="0" applyFont="1" applyBorder="1" applyAlignment="1">
      <alignment horizontal="left"/>
    </xf>
    <xf numFmtId="0" fontId="12" fillId="0" borderId="13" xfId="0" applyFont="1" applyBorder="1" applyAlignment="1">
      <alignment horizontal="left"/>
    </xf>
    <xf numFmtId="0" fontId="12" fillId="0" borderId="14" xfId="0" applyFont="1" applyBorder="1" applyAlignment="1">
      <alignment horizontal="left"/>
    </xf>
    <xf numFmtId="0" fontId="138" fillId="0" borderId="14" xfId="0" applyFont="1" applyBorder="1" applyAlignment="1">
      <alignment horizontal="left"/>
    </xf>
    <xf numFmtId="0" fontId="12" fillId="0" borderId="48" xfId="0" applyFont="1" applyBorder="1" applyAlignment="1">
      <alignment horizontal="left"/>
    </xf>
    <xf numFmtId="0" fontId="132" fillId="0" borderId="14" xfId="0" applyFont="1" applyBorder="1" applyAlignment="1">
      <alignment horizontal="left"/>
    </xf>
    <xf numFmtId="164" fontId="132" fillId="2" borderId="16" xfId="1" applyFont="1" applyFill="1" applyBorder="1" applyAlignment="1">
      <alignment horizontal="center"/>
    </xf>
    <xf numFmtId="0" fontId="11" fillId="0" borderId="16" xfId="0" applyFont="1" applyBorder="1" applyAlignment="1">
      <alignment horizontal="center"/>
    </xf>
    <xf numFmtId="0" fontId="13" fillId="0" borderId="21" xfId="0" applyFont="1" applyBorder="1" applyAlignment="1">
      <alignment horizontal="center"/>
    </xf>
    <xf numFmtId="0" fontId="54" fillId="0" borderId="21" xfId="0" applyFont="1" applyBorder="1" applyAlignment="1">
      <alignment horizontal="center"/>
    </xf>
    <xf numFmtId="164" fontId="135" fillId="0" borderId="7" xfId="1" applyFont="1" applyFill="1" applyBorder="1" applyAlignment="1"/>
    <xf numFmtId="164" fontId="135" fillId="0" borderId="1" xfId="1" applyFont="1" applyFill="1" applyBorder="1" applyAlignment="1"/>
    <xf numFmtId="164" fontId="40" fillId="0" borderId="7" xfId="1" applyFont="1" applyFill="1" applyBorder="1" applyAlignment="1"/>
    <xf numFmtId="164" fontId="40" fillId="0" borderId="1" xfId="1" applyFont="1" applyFill="1" applyBorder="1" applyAlignment="1"/>
    <xf numFmtId="171" fontId="30" fillId="0" borderId="1" xfId="0" applyNumberFormat="1" applyFont="1" applyBorder="1" applyAlignment="1">
      <alignment horizontal="left"/>
    </xf>
    <xf numFmtId="0" fontId="40" fillId="0" borderId="14" xfId="0" applyFont="1" applyBorder="1"/>
    <xf numFmtId="0" fontId="30" fillId="0" borderId="14" xfId="0" applyFont="1" applyBorder="1"/>
    <xf numFmtId="0" fontId="40" fillId="0" borderId="48" xfId="0" applyFont="1" applyBorder="1"/>
    <xf numFmtId="0" fontId="40" fillId="0" borderId="13" xfId="0" applyFont="1" applyBorder="1"/>
    <xf numFmtId="0" fontId="37" fillId="0" borderId="14" xfId="0" applyFont="1" applyBorder="1"/>
    <xf numFmtId="0" fontId="15" fillId="3" borderId="15" xfId="0" applyFont="1" applyFill="1" applyBorder="1" applyAlignment="1">
      <alignment horizontal="right" wrapText="1"/>
    </xf>
    <xf numFmtId="43" fontId="15" fillId="2" borderId="4" xfId="0" applyNumberFormat="1" applyFont="1" applyFill="1" applyBorder="1" applyAlignment="1">
      <alignment horizontal="center"/>
    </xf>
    <xf numFmtId="0" fontId="12" fillId="2" borderId="1" xfId="0" quotePrefix="1" applyFont="1" applyFill="1" applyBorder="1" applyAlignment="1">
      <alignment horizontal="left"/>
    </xf>
    <xf numFmtId="15" fontId="12" fillId="2" borderId="1" xfId="0" applyNumberFormat="1" applyFont="1" applyFill="1" applyBorder="1" applyAlignment="1" applyProtection="1">
      <alignment horizontal="left" vertical="top" wrapText="1" readingOrder="1"/>
      <protection locked="0"/>
    </xf>
    <xf numFmtId="15" fontId="12" fillId="29" borderId="1" xfId="0" applyNumberFormat="1" applyFont="1" applyFill="1" applyBorder="1" applyAlignment="1">
      <alignment horizontal="left"/>
    </xf>
    <xf numFmtId="0" fontId="20" fillId="2" borderId="4" xfId="0" applyFont="1" applyFill="1" applyBorder="1" applyAlignment="1">
      <alignment horizontal="center"/>
    </xf>
    <xf numFmtId="0" fontId="12" fillId="2" borderId="1" xfId="0" quotePrefix="1" applyFont="1" applyFill="1" applyBorder="1"/>
    <xf numFmtId="15" fontId="20" fillId="2" borderId="1" xfId="14" applyNumberFormat="1" applyFont="1" applyFill="1" applyBorder="1" applyAlignment="1">
      <alignment vertical="center" wrapText="1"/>
    </xf>
    <xf numFmtId="14" fontId="12" fillId="2" borderId="1" xfId="0" applyNumberFormat="1" applyFont="1" applyFill="1" applyBorder="1" applyAlignment="1">
      <alignment horizontal="center"/>
    </xf>
    <xf numFmtId="0" fontId="12" fillId="2" borderId="1" xfId="0" applyFont="1" applyFill="1" applyBorder="1" applyAlignment="1">
      <alignment horizontal="right" vertical="center"/>
    </xf>
    <xf numFmtId="15" fontId="20" fillId="2" borderId="1" xfId="14" applyNumberFormat="1" applyFont="1" applyFill="1" applyBorder="1" applyAlignment="1">
      <alignment horizontal="right" vertical="center" wrapText="1"/>
    </xf>
    <xf numFmtId="16" fontId="12" fillId="2" borderId="1" xfId="0" applyNumberFormat="1" applyFont="1" applyFill="1" applyBorder="1" applyAlignment="1">
      <alignment horizontal="center"/>
    </xf>
    <xf numFmtId="164" fontId="15" fillId="2" borderId="1" xfId="1" applyFont="1" applyFill="1" applyBorder="1" applyAlignment="1">
      <alignment horizontal="right"/>
    </xf>
    <xf numFmtId="166" fontId="12" fillId="2" borderId="1" xfId="0" applyNumberFormat="1" applyFont="1" applyFill="1" applyBorder="1" applyAlignment="1">
      <alignment horizontal="center"/>
    </xf>
    <xf numFmtId="0" fontId="20" fillId="2" borderId="1" xfId="0" applyFont="1" applyFill="1" applyBorder="1" applyAlignment="1">
      <alignment horizontal="right"/>
    </xf>
    <xf numFmtId="0" fontId="12" fillId="2" borderId="0" xfId="0" applyFont="1" applyFill="1" applyAlignment="1">
      <alignment horizontal="right"/>
    </xf>
    <xf numFmtId="164" fontId="15" fillId="4" borderId="15" xfId="1" applyFont="1" applyFill="1" applyBorder="1" applyAlignment="1">
      <alignment horizontal="right" vertical="center"/>
    </xf>
    <xf numFmtId="164" fontId="59" fillId="4" borderId="31" xfId="1" applyFont="1" applyFill="1" applyBorder="1" applyAlignment="1">
      <alignment horizontal="right"/>
    </xf>
    <xf numFmtId="164" fontId="15" fillId="0" borderId="0" xfId="1" applyFont="1" applyFill="1" applyAlignment="1">
      <alignment horizontal="right"/>
    </xf>
    <xf numFmtId="164" fontId="15" fillId="2" borderId="0" xfId="1" applyFont="1" applyFill="1" applyAlignment="1">
      <alignment horizontal="right"/>
    </xf>
    <xf numFmtId="164" fontId="15" fillId="4" borderId="0" xfId="1" applyFont="1" applyFill="1" applyAlignment="1">
      <alignment horizontal="right"/>
    </xf>
    <xf numFmtId="171" fontId="173" fillId="0" borderId="0" xfId="0" applyNumberFormat="1" applyFont="1"/>
    <xf numFmtId="0" fontId="173" fillId="0" borderId="0" xfId="0" applyFont="1"/>
    <xf numFmtId="14" fontId="173" fillId="0" borderId="0" xfId="0" applyNumberFormat="1" applyFont="1"/>
    <xf numFmtId="0" fontId="173" fillId="0" borderId="0" xfId="0" quotePrefix="1" applyFont="1"/>
    <xf numFmtId="0" fontId="174" fillId="0" borderId="0" xfId="0" applyFont="1"/>
    <xf numFmtId="14" fontId="174" fillId="0" borderId="0" xfId="0" applyNumberFormat="1" applyFont="1"/>
    <xf numFmtId="0" fontId="174" fillId="0" borderId="0" xfId="0" quotePrefix="1" applyFont="1"/>
    <xf numFmtId="171" fontId="174" fillId="0" borderId="0" xfId="0" applyNumberFormat="1" applyFont="1"/>
    <xf numFmtId="15" fontId="30" fillId="29" borderId="1" xfId="0" applyNumberFormat="1" applyFont="1" applyFill="1" applyBorder="1" applyAlignment="1">
      <alignment horizontal="right"/>
    </xf>
    <xf numFmtId="0" fontId="12" fillId="0" borderId="4" xfId="0" applyFont="1" applyBorder="1" applyAlignment="1">
      <alignment horizontal="left"/>
    </xf>
    <xf numFmtId="14" fontId="20" fillId="2" borderId="1" xfId="0" applyNumberFormat="1" applyFont="1" applyFill="1" applyBorder="1" applyAlignment="1">
      <alignment horizontal="right"/>
    </xf>
    <xf numFmtId="0" fontId="12" fillId="2" borderId="7" xfId="0" applyFont="1" applyFill="1" applyBorder="1" applyAlignment="1">
      <alignment horizontal="left"/>
    </xf>
    <xf numFmtId="0" fontId="167" fillId="2" borderId="1" xfId="8" applyFont="1" applyFill="1" applyBorder="1" applyAlignment="1" applyProtection="1">
      <alignment horizontal="left"/>
    </xf>
    <xf numFmtId="0" fontId="20" fillId="2" borderId="1" xfId="0" quotePrefix="1" applyFont="1" applyFill="1" applyBorder="1" applyAlignment="1">
      <alignment horizontal="left"/>
    </xf>
    <xf numFmtId="0" fontId="20" fillId="2" borderId="1" xfId="0" applyFont="1" applyFill="1" applyBorder="1" applyAlignment="1">
      <alignment horizontal="left" wrapText="1"/>
    </xf>
    <xf numFmtId="0" fontId="132" fillId="2" borderId="1" xfId="0" applyFont="1" applyFill="1" applyBorder="1" applyAlignment="1">
      <alignment horizontal="left"/>
    </xf>
    <xf numFmtId="0" fontId="12" fillId="0" borderId="25" xfId="0" applyFont="1" applyBorder="1" applyAlignment="1">
      <alignment horizontal="left"/>
    </xf>
    <xf numFmtId="0" fontId="12" fillId="0" borderId="3" xfId="0" applyFont="1" applyBorder="1" applyAlignment="1">
      <alignment horizontal="left"/>
    </xf>
    <xf numFmtId="14" fontId="12" fillId="0" borderId="0" xfId="0" applyNumberFormat="1" applyFont="1" applyAlignment="1">
      <alignment horizontal="left"/>
    </xf>
    <xf numFmtId="0" fontId="138" fillId="0" borderId="1" xfId="0" applyFont="1" applyBorder="1" applyAlignment="1">
      <alignment horizontal="left"/>
    </xf>
    <xf numFmtId="14" fontId="12" fillId="2" borderId="0" xfId="0" applyNumberFormat="1" applyFont="1" applyFill="1" applyAlignment="1">
      <alignment horizontal="right"/>
    </xf>
    <xf numFmtId="14" fontId="20" fillId="2" borderId="0" xfId="0" applyNumberFormat="1" applyFont="1" applyFill="1" applyAlignment="1">
      <alignment horizontal="right"/>
    </xf>
    <xf numFmtId="14" fontId="132" fillId="2" borderId="1" xfId="0" applyNumberFormat="1" applyFont="1" applyFill="1" applyBorder="1" applyAlignment="1">
      <alignment horizontal="right"/>
    </xf>
    <xf numFmtId="3" fontId="30" fillId="0" borderId="1" xfId="0" applyNumberFormat="1" applyFont="1" applyBorder="1"/>
    <xf numFmtId="49" fontId="30" fillId="0" borderId="1" xfId="0" applyNumberFormat="1" applyFont="1" applyBorder="1" applyAlignment="1">
      <alignment horizontal="right"/>
    </xf>
    <xf numFmtId="14" fontId="30" fillId="2" borderId="1" xfId="0" applyNumberFormat="1" applyFont="1" applyFill="1" applyBorder="1" applyAlignment="1">
      <alignment horizontal="right"/>
    </xf>
    <xf numFmtId="0" fontId="30" fillId="2" borderId="1" xfId="0" quotePrefix="1" applyFont="1" applyFill="1" applyBorder="1" applyAlignment="1">
      <alignment horizontal="right"/>
    </xf>
    <xf numFmtId="0" fontId="7" fillId="4" borderId="28" xfId="0" applyFont="1" applyFill="1" applyBorder="1" applyAlignment="1">
      <alignment wrapText="1"/>
    </xf>
    <xf numFmtId="0" fontId="7" fillId="4" borderId="29" xfId="0" applyFont="1" applyFill="1" applyBorder="1" applyAlignment="1">
      <alignment wrapText="1"/>
    </xf>
    <xf numFmtId="3" fontId="30" fillId="2" borderId="1" xfId="0" applyNumberFormat="1" applyFont="1" applyFill="1" applyBorder="1"/>
    <xf numFmtId="15" fontId="157" fillId="29" borderId="1" xfId="0" applyNumberFormat="1" applyFont="1" applyFill="1" applyBorder="1"/>
    <xf numFmtId="0" fontId="157" fillId="29" borderId="1" xfId="0" applyFont="1" applyFill="1" applyBorder="1"/>
    <xf numFmtId="4" fontId="157" fillId="29" borderId="1" xfId="0" applyNumberFormat="1" applyFont="1" applyFill="1" applyBorder="1" applyAlignment="1">
      <alignment horizontal="right"/>
    </xf>
    <xf numFmtId="0" fontId="157" fillId="29" borderId="1" xfId="0" applyFont="1" applyFill="1" applyBorder="1" applyAlignment="1">
      <alignment horizontal="right"/>
    </xf>
    <xf numFmtId="43" fontId="147" fillId="0" borderId="1" xfId="29" applyFont="1" applyBorder="1" applyAlignment="1">
      <alignment horizontal="right"/>
    </xf>
    <xf numFmtId="0" fontId="0" fillId="0" borderId="1" xfId="209" applyFont="1" applyBorder="1"/>
    <xf numFmtId="0" fontId="95" fillId="2" borderId="1" xfId="0" applyFont="1" applyFill="1" applyBorder="1" applyAlignment="1" applyProtection="1">
      <alignment vertical="top" wrapText="1" readingOrder="1"/>
      <protection locked="0"/>
    </xf>
    <xf numFmtId="169" fontId="95" fillId="2" borderId="1" xfId="0" applyNumberFormat="1" applyFont="1" applyFill="1" applyBorder="1" applyAlignment="1" applyProtection="1">
      <alignment vertical="top" wrapText="1" readingOrder="1"/>
      <protection locked="0"/>
    </xf>
    <xf numFmtId="0" fontId="45" fillId="2" borderId="1" xfId="0" applyFont="1" applyFill="1" applyBorder="1" applyAlignment="1" applyProtection="1">
      <alignment vertical="top" wrapText="1"/>
      <protection locked="0"/>
    </xf>
    <xf numFmtId="0" fontId="45" fillId="2" borderId="1" xfId="209" applyFont="1" applyFill="1" applyBorder="1"/>
    <xf numFmtId="171" fontId="175" fillId="0" borderId="0" xfId="0" applyNumberFormat="1" applyFont="1"/>
    <xf numFmtId="0" fontId="175" fillId="0" borderId="0" xfId="0" applyFont="1"/>
    <xf numFmtId="14" fontId="175" fillId="0" borderId="0" xfId="0" applyNumberFormat="1" applyFont="1"/>
    <xf numFmtId="0" fontId="175" fillId="0" borderId="0" xfId="0" quotePrefix="1" applyFont="1"/>
    <xf numFmtId="0" fontId="0" fillId="2" borderId="4" xfId="0" applyFill="1" applyBorder="1" applyAlignment="1">
      <alignment horizontal="left"/>
    </xf>
    <xf numFmtId="43" fontId="41" fillId="0" borderId="4" xfId="0" applyNumberFormat="1" applyFont="1" applyBorder="1" applyAlignment="1">
      <alignment horizontal="center"/>
    </xf>
    <xf numFmtId="0" fontId="27" fillId="2" borderId="0" xfId="0" applyFont="1" applyFill="1"/>
    <xf numFmtId="14" fontId="27" fillId="2" borderId="0" xfId="0" applyNumberFormat="1" applyFont="1" applyFill="1"/>
    <xf numFmtId="0" fontId="27" fillId="2" borderId="0" xfId="0" quotePrefix="1" applyFont="1" applyFill="1"/>
    <xf numFmtId="0" fontId="81" fillId="0" borderId="0" xfId="0" applyFont="1"/>
    <xf numFmtId="14" fontId="81" fillId="0" borderId="0" xfId="0" applyNumberFormat="1" applyFont="1"/>
    <xf numFmtId="0" fontId="81" fillId="0" borderId="0" xfId="0" quotePrefix="1" applyFont="1"/>
    <xf numFmtId="0" fontId="12" fillId="21" borderId="1" xfId="0" applyFont="1" applyFill="1" applyBorder="1" applyAlignment="1">
      <alignment horizontal="center"/>
    </xf>
    <xf numFmtId="171" fontId="81" fillId="0" borderId="0" xfId="0" applyNumberFormat="1" applyFont="1"/>
    <xf numFmtId="171" fontId="27" fillId="2" borderId="0" xfId="0" applyNumberFormat="1" applyFont="1" applyFill="1"/>
    <xf numFmtId="3" fontId="100" fillId="0" borderId="0" xfId="0" applyNumberFormat="1" applyFont="1"/>
    <xf numFmtId="0" fontId="0" fillId="4" borderId="0" xfId="0" applyFill="1" applyAlignment="1" applyProtection="1">
      <alignment vertical="top" wrapText="1"/>
      <protection locked="0"/>
    </xf>
    <xf numFmtId="0" fontId="30" fillId="0" borderId="1" xfId="13" applyFont="1" applyBorder="1" applyAlignment="1">
      <alignment horizontal="left"/>
    </xf>
    <xf numFmtId="0" fontId="30" fillId="2" borderId="1" xfId="13" applyFont="1" applyFill="1" applyBorder="1" applyAlignment="1">
      <alignment horizontal="left"/>
    </xf>
    <xf numFmtId="0" fontId="27" fillId="0" borderId="0" xfId="0" applyFont="1" applyAlignment="1">
      <alignment horizontal="left"/>
    </xf>
    <xf numFmtId="171" fontId="27" fillId="0" borderId="0" xfId="0" applyNumberFormat="1" applyFont="1" applyAlignment="1">
      <alignment horizontal="left"/>
    </xf>
    <xf numFmtId="0" fontId="45" fillId="0" borderId="4" xfId="213" applyFont="1" applyBorder="1"/>
    <xf numFmtId="172" fontId="149" fillId="2" borderId="1" xfId="0" applyNumberFormat="1" applyFont="1" applyFill="1" applyBorder="1" applyAlignment="1">
      <alignment horizontal="left" vertical="top" shrinkToFit="1"/>
    </xf>
    <xf numFmtId="0" fontId="144" fillId="2" borderId="1" xfId="0" applyFont="1" applyFill="1" applyBorder="1" applyAlignment="1">
      <alignment vertical="top" wrapText="1"/>
    </xf>
    <xf numFmtId="4" fontId="149" fillId="2" borderId="1" xfId="0" applyNumberFormat="1" applyFont="1" applyFill="1" applyBorder="1" applyAlignment="1">
      <alignment horizontal="right" vertical="top" shrinkToFit="1"/>
    </xf>
    <xf numFmtId="0" fontId="147" fillId="0" borderId="0" xfId="209" applyFont="1"/>
    <xf numFmtId="2" fontId="149" fillId="2" borderId="1" xfId="0" applyNumberFormat="1" applyFont="1" applyFill="1" applyBorder="1" applyAlignment="1">
      <alignment horizontal="right" vertical="top" shrinkToFit="1"/>
    </xf>
    <xf numFmtId="4" fontId="96" fillId="2" borderId="1" xfId="0" applyNumberFormat="1" applyFont="1" applyFill="1" applyBorder="1" applyAlignment="1">
      <alignment horizontal="right" vertical="top" shrinkToFit="1"/>
    </xf>
    <xf numFmtId="172" fontId="149" fillId="2" borderId="4" xfId="0" applyNumberFormat="1" applyFont="1" applyFill="1" applyBorder="1" applyAlignment="1">
      <alignment horizontal="left" vertical="top" shrinkToFit="1"/>
    </xf>
    <xf numFmtId="0" fontId="144" fillId="2" borderId="4" xfId="0" applyFont="1" applyFill="1" applyBorder="1" applyAlignment="1">
      <alignment vertical="top" wrapText="1"/>
    </xf>
    <xf numFmtId="172" fontId="149" fillId="4" borderId="1" xfId="0" applyNumberFormat="1" applyFont="1" applyFill="1" applyBorder="1" applyAlignment="1">
      <alignment horizontal="left" vertical="top" shrinkToFit="1"/>
    </xf>
    <xf numFmtId="0" fontId="144" fillId="4" borderId="1" xfId="0" applyFont="1" applyFill="1" applyBorder="1" applyAlignment="1">
      <alignment vertical="top" wrapText="1"/>
    </xf>
    <xf numFmtId="4" fontId="149" fillId="4" borderId="1" xfId="0" applyNumberFormat="1" applyFont="1" applyFill="1" applyBorder="1" applyAlignment="1">
      <alignment horizontal="right" vertical="top" shrinkToFit="1"/>
    </xf>
    <xf numFmtId="4" fontId="96" fillId="4" borderId="1" xfId="0" applyNumberFormat="1" applyFont="1" applyFill="1" applyBorder="1" applyAlignment="1">
      <alignment horizontal="right" vertical="top" shrinkToFit="1"/>
    </xf>
    <xf numFmtId="0" fontId="147" fillId="4" borderId="0" xfId="209" applyFont="1" applyFill="1"/>
    <xf numFmtId="4" fontId="149" fillId="4" borderId="1" xfId="0" applyNumberFormat="1" applyFont="1" applyFill="1" applyBorder="1" applyAlignment="1">
      <alignment vertical="top" shrinkToFit="1"/>
    </xf>
    <xf numFmtId="172" fontId="144" fillId="4" borderId="1" xfId="0" applyNumberFormat="1" applyFont="1" applyFill="1" applyBorder="1" applyAlignment="1">
      <alignment horizontal="left" vertical="top" shrinkToFit="1"/>
    </xf>
    <xf numFmtId="4" fontId="144" fillId="4" borderId="1" xfId="0" applyNumberFormat="1" applyFont="1" applyFill="1" applyBorder="1" applyAlignment="1">
      <alignment vertical="top" shrinkToFit="1"/>
    </xf>
    <xf numFmtId="0" fontId="144" fillId="4" borderId="0" xfId="209" applyFont="1" applyFill="1"/>
    <xf numFmtId="0" fontId="12" fillId="64" borderId="1" xfId="0" applyFont="1" applyFill="1" applyBorder="1" applyAlignment="1">
      <alignment vertical="center"/>
    </xf>
    <xf numFmtId="171" fontId="27" fillId="66" borderId="94" xfId="0" applyNumberFormat="1" applyFont="1" applyFill="1" applyBorder="1" applyAlignment="1">
      <alignment vertical="center"/>
    </xf>
    <xf numFmtId="0" fontId="27" fillId="66" borderId="92" xfId="0" applyFont="1" applyFill="1" applyBorder="1" applyAlignment="1">
      <alignment vertical="center"/>
    </xf>
    <xf numFmtId="171" fontId="81" fillId="67" borderId="95" xfId="0" applyNumberFormat="1" applyFont="1" applyFill="1" applyBorder="1" applyAlignment="1">
      <alignment vertical="center"/>
    </xf>
    <xf numFmtId="0" fontId="81" fillId="67" borderId="93" xfId="0" applyFont="1" applyFill="1" applyBorder="1" applyAlignment="1">
      <alignment vertical="center"/>
    </xf>
    <xf numFmtId="171" fontId="27" fillId="67" borderId="95" xfId="0" applyNumberFormat="1" applyFont="1" applyFill="1" applyBorder="1" applyAlignment="1">
      <alignment vertical="center"/>
    </xf>
    <xf numFmtId="0" fontId="27" fillId="67" borderId="93" xfId="0" applyFont="1" applyFill="1" applyBorder="1" applyAlignment="1">
      <alignment vertical="center"/>
    </xf>
    <xf numFmtId="171" fontId="27" fillId="67" borderId="96" xfId="0" applyNumberFormat="1" applyFont="1" applyFill="1" applyBorder="1" applyAlignment="1">
      <alignment vertical="center"/>
    </xf>
    <xf numFmtId="0" fontId="27" fillId="67" borderId="97" xfId="0" applyFont="1" applyFill="1" applyBorder="1" applyAlignment="1">
      <alignment vertical="center"/>
    </xf>
    <xf numFmtId="14" fontId="27" fillId="66" borderId="92" xfId="0" applyNumberFormat="1" applyFont="1" applyFill="1" applyBorder="1" applyAlignment="1">
      <alignment vertical="center"/>
    </xf>
    <xf numFmtId="14" fontId="81" fillId="67" borderId="93" xfId="0" applyNumberFormat="1" applyFont="1" applyFill="1" applyBorder="1" applyAlignment="1">
      <alignment vertical="center"/>
    </xf>
    <xf numFmtId="14" fontId="27" fillId="67" borderId="93" xfId="0" applyNumberFormat="1" applyFont="1" applyFill="1" applyBorder="1" applyAlignment="1">
      <alignment vertical="center"/>
    </xf>
    <xf numFmtId="14" fontId="27" fillId="67" borderId="97" xfId="0" applyNumberFormat="1" applyFont="1" applyFill="1" applyBorder="1" applyAlignment="1">
      <alignment vertical="center"/>
    </xf>
    <xf numFmtId="0" fontId="27" fillId="66" borderId="92" xfId="0" quotePrefix="1" applyFont="1" applyFill="1" applyBorder="1" applyAlignment="1">
      <alignment vertical="center"/>
    </xf>
    <xf numFmtId="0" fontId="81" fillId="67" borderId="93" xfId="0" quotePrefix="1" applyFont="1" applyFill="1" applyBorder="1" applyAlignment="1">
      <alignment vertical="center"/>
    </xf>
    <xf numFmtId="0" fontId="27" fillId="67" borderId="93" xfId="0" quotePrefix="1" applyFont="1" applyFill="1" applyBorder="1" applyAlignment="1">
      <alignment vertical="center"/>
    </xf>
    <xf numFmtId="0" fontId="147" fillId="2" borderId="1" xfId="213" applyFont="1" applyFill="1" applyBorder="1"/>
    <xf numFmtId="0" fontId="147" fillId="2" borderId="1" xfId="0" applyFont="1" applyFill="1" applyBorder="1" applyAlignment="1">
      <alignment vertical="top" wrapText="1"/>
    </xf>
    <xf numFmtId="4" fontId="147" fillId="2" borderId="1" xfId="0" applyNumberFormat="1" applyFont="1" applyFill="1" applyBorder="1" applyAlignment="1">
      <alignment vertical="top" wrapText="1"/>
    </xf>
    <xf numFmtId="173" fontId="149" fillId="2" borderId="1" xfId="0" applyNumberFormat="1" applyFont="1" applyFill="1" applyBorder="1" applyAlignment="1">
      <alignment horizontal="left" vertical="top" indent="1" shrinkToFit="1"/>
    </xf>
    <xf numFmtId="0" fontId="147" fillId="4" borderId="4" xfId="209" applyFont="1" applyFill="1" applyBorder="1"/>
    <xf numFmtId="0" fontId="64" fillId="0" borderId="4" xfId="0" applyFont="1" applyBorder="1" applyAlignment="1">
      <alignment wrapText="1"/>
    </xf>
    <xf numFmtId="0" fontId="64" fillId="0" borderId="4" xfId="0" applyFont="1" applyBorder="1"/>
    <xf numFmtId="0" fontId="64" fillId="0" borderId="4" xfId="0" applyFont="1" applyBorder="1" applyAlignment="1">
      <alignment horizontal="left" wrapText="1"/>
    </xf>
    <xf numFmtId="0" fontId="0" fillId="2" borderId="0" xfId="0" applyFill="1" applyAlignment="1">
      <alignment horizontal="left" vertical="top"/>
    </xf>
    <xf numFmtId="0" fontId="15" fillId="2" borderId="0" xfId="0" applyFont="1" applyFill="1" applyAlignment="1">
      <alignment horizontal="left"/>
    </xf>
    <xf numFmtId="164" fontId="15" fillId="2" borderId="0" xfId="1" applyFont="1" applyFill="1"/>
    <xf numFmtId="0" fontId="9" fillId="2" borderId="0" xfId="0" applyFont="1" applyFill="1" applyAlignment="1">
      <alignment horizontal="left"/>
    </xf>
    <xf numFmtId="0" fontId="12" fillId="2" borderId="13" xfId="0" applyFont="1" applyFill="1" applyBorder="1" applyAlignment="1">
      <alignment horizontal="left"/>
    </xf>
    <xf numFmtId="164" fontId="9" fillId="2" borderId="55" xfId="1" applyFont="1" applyFill="1" applyBorder="1"/>
    <xf numFmtId="0" fontId="64" fillId="2" borderId="1" xfId="0" applyFont="1" applyFill="1" applyBorder="1" applyAlignment="1">
      <alignment wrapText="1"/>
    </xf>
    <xf numFmtId="0" fontId="64" fillId="2" borderId="1" xfId="0" applyFont="1" applyFill="1" applyBorder="1" applyAlignment="1">
      <alignment horizontal="left" wrapText="1"/>
    </xf>
    <xf numFmtId="0" fontId="64" fillId="2" borderId="7" xfId="0" applyFont="1" applyFill="1" applyBorder="1" applyAlignment="1">
      <alignment wrapText="1"/>
    </xf>
    <xf numFmtId="0" fontId="64" fillId="2" borderId="7" xfId="0" applyFont="1" applyFill="1" applyBorder="1"/>
    <xf numFmtId="0" fontId="64" fillId="2" borderId="7" xfId="0" applyFont="1" applyFill="1" applyBorder="1" applyAlignment="1">
      <alignment horizontal="left" wrapText="1"/>
    </xf>
    <xf numFmtId="0" fontId="147" fillId="2" borderId="1" xfId="209" applyFont="1" applyFill="1" applyBorder="1"/>
    <xf numFmtId="0" fontId="147" fillId="2" borderId="1" xfId="0" applyFont="1" applyFill="1" applyBorder="1" applyAlignment="1">
      <alignment horizontal="left" vertical="top"/>
    </xf>
    <xf numFmtId="0" fontId="147" fillId="2" borderId="1" xfId="0" applyFont="1" applyFill="1" applyBorder="1" applyAlignment="1">
      <alignment vertical="top"/>
    </xf>
    <xf numFmtId="0" fontId="147" fillId="2" borderId="0" xfId="0" applyFont="1" applyFill="1"/>
    <xf numFmtId="0" fontId="147" fillId="2" borderId="1" xfId="0" applyFont="1" applyFill="1" applyBorder="1"/>
    <xf numFmtId="0" fontId="147" fillId="2" borderId="1" xfId="0" applyFont="1" applyFill="1" applyBorder="1" applyAlignment="1">
      <alignment horizontal="center"/>
    </xf>
    <xf numFmtId="164" fontId="176" fillId="2" borderId="1" xfId="1" applyFont="1" applyFill="1" applyBorder="1"/>
    <xf numFmtId="0" fontId="176" fillId="2" borderId="1" xfId="0" applyFont="1" applyFill="1" applyBorder="1" applyAlignment="1">
      <alignment horizontal="center"/>
    </xf>
    <xf numFmtId="0" fontId="144" fillId="2" borderId="1" xfId="0" applyFont="1" applyFill="1" applyBorder="1" applyAlignment="1">
      <alignment horizontal="left" vertical="top"/>
    </xf>
    <xf numFmtId="0" fontId="147" fillId="2" borderId="1" xfId="0" applyFont="1" applyFill="1" applyBorder="1" applyAlignment="1">
      <alignment horizontal="right"/>
    </xf>
    <xf numFmtId="0" fontId="147" fillId="2" borderId="1" xfId="0" applyFont="1" applyFill="1" applyBorder="1" applyAlignment="1">
      <alignment horizontal="left"/>
    </xf>
    <xf numFmtId="0" fontId="144" fillId="2" borderId="1" xfId="0" applyFont="1" applyFill="1" applyBorder="1" applyAlignment="1">
      <alignment wrapText="1"/>
    </xf>
    <xf numFmtId="0" fontId="144" fillId="2" borderId="1" xfId="0" applyFont="1" applyFill="1" applyBorder="1"/>
    <xf numFmtId="0" fontId="144" fillId="2" borderId="1" xfId="0" applyFont="1" applyFill="1" applyBorder="1" applyAlignment="1">
      <alignment horizontal="left" wrapText="1"/>
    </xf>
    <xf numFmtId="0" fontId="85" fillId="0" borderId="49" xfId="0" applyFont="1" applyBorder="1" applyAlignment="1" applyProtection="1">
      <alignment vertical="top" wrapText="1"/>
      <protection locked="0"/>
    </xf>
    <xf numFmtId="0" fontId="45" fillId="0" borderId="49" xfId="0" applyFont="1" applyBorder="1" applyAlignment="1" applyProtection="1">
      <alignment vertical="top" wrapText="1"/>
      <protection locked="0"/>
    </xf>
    <xf numFmtId="0" fontId="155" fillId="0" borderId="21" xfId="0" applyFont="1" applyBorder="1" applyAlignment="1" applyProtection="1">
      <alignment vertical="top" wrapText="1"/>
      <protection locked="0"/>
    </xf>
    <xf numFmtId="0" fontId="155" fillId="4" borderId="21" xfId="0" applyFont="1" applyFill="1" applyBorder="1" applyAlignment="1" applyProtection="1">
      <alignment vertical="top" wrapText="1"/>
      <protection locked="0"/>
    </xf>
    <xf numFmtId="0" fontId="144" fillId="4" borderId="21" xfId="217" applyFont="1" applyFill="1" applyBorder="1" applyAlignment="1" applyProtection="1">
      <alignment vertical="top" wrapText="1"/>
      <protection locked="0"/>
    </xf>
    <xf numFmtId="0" fontId="147" fillId="4" borderId="21" xfId="217" applyFont="1" applyFill="1" applyBorder="1" applyAlignment="1" applyProtection="1">
      <alignment vertical="top" wrapText="1"/>
      <protection locked="0"/>
    </xf>
    <xf numFmtId="0" fontId="144" fillId="0" borderId="21" xfId="217" applyFont="1" applyBorder="1" applyAlignment="1" applyProtection="1">
      <alignment vertical="top" wrapText="1"/>
      <protection locked="0"/>
    </xf>
    <xf numFmtId="0" fontId="45" fillId="2" borderId="21" xfId="0" applyFont="1" applyFill="1" applyBorder="1" applyAlignment="1" applyProtection="1">
      <alignment vertical="top" wrapText="1"/>
      <protection locked="0"/>
    </xf>
    <xf numFmtId="43" fontId="87" fillId="0" borderId="1" xfId="29" applyFont="1" applyBorder="1"/>
    <xf numFmtId="169" fontId="85" fillId="0" borderId="1" xfId="22" applyNumberFormat="1" applyFont="1" applyBorder="1" applyAlignment="1" applyProtection="1">
      <alignment vertical="top" wrapText="1" readingOrder="1"/>
      <protection locked="0"/>
    </xf>
    <xf numFmtId="169" fontId="82" fillId="23" borderId="1" xfId="209" applyNumberFormat="1" applyFont="1" applyFill="1" applyBorder="1" applyAlignment="1" applyProtection="1">
      <alignment vertical="top" wrapText="1" readingOrder="1"/>
      <protection locked="0"/>
    </xf>
    <xf numFmtId="169" fontId="96" fillId="4" borderId="1" xfId="209" applyNumberFormat="1" applyFont="1" applyFill="1" applyBorder="1" applyAlignment="1" applyProtection="1">
      <alignment vertical="top" wrapText="1" readingOrder="1"/>
      <protection locked="0"/>
    </xf>
    <xf numFmtId="169" fontId="144" fillId="23" borderId="1" xfId="209" applyNumberFormat="1" applyFont="1" applyFill="1" applyBorder="1" applyAlignment="1" applyProtection="1">
      <alignment vertical="top" wrapText="1" readingOrder="1"/>
      <protection locked="0"/>
    </xf>
    <xf numFmtId="4" fontId="147" fillId="23" borderId="1" xfId="209" applyNumberFormat="1" applyFont="1" applyFill="1" applyBorder="1" applyAlignment="1">
      <alignment horizontal="right" vertical="center" wrapText="1"/>
    </xf>
    <xf numFmtId="169" fontId="95" fillId="4" borderId="1" xfId="22" applyNumberFormat="1" applyFont="1" applyFill="1" applyBorder="1" applyAlignment="1" applyProtection="1">
      <alignment vertical="top" wrapText="1" readingOrder="1"/>
      <protection locked="0"/>
    </xf>
    <xf numFmtId="169" fontId="95" fillId="23" borderId="1" xfId="22" applyNumberFormat="1" applyFont="1" applyFill="1" applyBorder="1" applyAlignment="1" applyProtection="1">
      <alignment vertical="top" wrapText="1" readingOrder="1"/>
      <protection locked="0"/>
    </xf>
    <xf numFmtId="169" fontId="95" fillId="22" borderId="1" xfId="22" applyNumberFormat="1" applyFont="1" applyFill="1" applyBorder="1" applyAlignment="1" applyProtection="1">
      <alignment vertical="top" wrapText="1" readingOrder="1"/>
      <protection locked="0"/>
    </xf>
    <xf numFmtId="169" fontId="144" fillId="4" borderId="1" xfId="209" applyNumberFormat="1" applyFont="1" applyFill="1" applyBorder="1" applyAlignment="1" applyProtection="1">
      <alignment vertical="top" wrapText="1" readingOrder="1"/>
      <protection locked="0"/>
    </xf>
    <xf numFmtId="4" fontId="45" fillId="4" borderId="1" xfId="209" applyNumberFormat="1" applyFont="1" applyFill="1" applyBorder="1" applyAlignment="1">
      <alignment horizontal="right" vertical="center" wrapText="1"/>
    </xf>
    <xf numFmtId="169" fontId="144" fillId="22" borderId="1" xfId="209" applyNumberFormat="1" applyFont="1" applyFill="1" applyBorder="1" applyAlignment="1" applyProtection="1">
      <alignment vertical="top" wrapText="1" readingOrder="1"/>
      <protection locked="0"/>
    </xf>
    <xf numFmtId="4" fontId="45" fillId="22" borderId="1" xfId="209" applyNumberFormat="1" applyFont="1" applyFill="1" applyBorder="1" applyAlignment="1">
      <alignment horizontal="right" vertical="center" wrapText="1"/>
    </xf>
    <xf numFmtId="4" fontId="85" fillId="0" borderId="1" xfId="209" applyNumberFormat="1" applyFont="1" applyBorder="1" applyAlignment="1">
      <alignment horizontal="right" vertical="center" wrapText="1"/>
    </xf>
    <xf numFmtId="169" fontId="96" fillId="0" borderId="1" xfId="56" applyNumberFormat="1" applyFont="1" applyBorder="1" applyAlignment="1" applyProtection="1">
      <alignment vertical="top" wrapText="1" readingOrder="1"/>
      <protection locked="0"/>
    </xf>
    <xf numFmtId="169" fontId="95" fillId="22" borderId="1" xfId="0" applyNumberFormat="1" applyFont="1" applyFill="1" applyBorder="1" applyAlignment="1" applyProtection="1">
      <alignment vertical="top" wrapText="1" readingOrder="1"/>
      <protection locked="0"/>
    </xf>
    <xf numFmtId="169" fontId="96" fillId="0" borderId="1" xfId="0" applyNumberFormat="1" applyFont="1" applyBorder="1" applyAlignment="1" applyProtection="1">
      <alignment horizontal="center" vertical="top" wrapText="1" readingOrder="1"/>
      <protection locked="0"/>
    </xf>
    <xf numFmtId="0" fontId="85" fillId="4" borderId="0" xfId="0" applyFont="1" applyFill="1" applyAlignment="1" applyProtection="1">
      <alignment vertical="top" wrapText="1"/>
      <protection locked="0"/>
    </xf>
    <xf numFmtId="169" fontId="76" fillId="0" borderId="21" xfId="209" applyNumberFormat="1" applyFont="1" applyBorder="1" applyAlignment="1" applyProtection="1">
      <alignment vertical="top" wrapText="1" readingOrder="1"/>
      <protection locked="0"/>
    </xf>
    <xf numFmtId="169" fontId="82" fillId="0" borderId="21" xfId="209" applyNumberFormat="1" applyFont="1" applyBorder="1" applyAlignment="1" applyProtection="1">
      <alignment vertical="top" wrapText="1" readingOrder="1"/>
      <protection locked="0"/>
    </xf>
    <xf numFmtId="0" fontId="96" fillId="4" borderId="21" xfId="217" applyFont="1" applyFill="1" applyBorder="1" applyAlignment="1" applyProtection="1">
      <alignment vertical="top" wrapText="1"/>
      <protection locked="0"/>
    </xf>
    <xf numFmtId="0" fontId="45" fillId="0" borderId="1" xfId="209" applyFont="1" applyBorder="1" applyAlignment="1">
      <alignment horizontal="left" wrapText="1"/>
    </xf>
    <xf numFmtId="0" fontId="87" fillId="0" borderId="1" xfId="209" applyFont="1" applyBorder="1" applyAlignment="1">
      <alignment horizontal="left" wrapText="1"/>
    </xf>
    <xf numFmtId="0" fontId="88" fillId="0" borderId="1" xfId="209" applyFont="1" applyBorder="1" applyAlignment="1">
      <alignment horizontal="left" wrapText="1"/>
    </xf>
    <xf numFmtId="0" fontId="89" fillId="0" borderId="1" xfId="209" applyFont="1" applyBorder="1"/>
    <xf numFmtId="0" fontId="90" fillId="0" borderId="1" xfId="209" applyFont="1" applyBorder="1"/>
    <xf numFmtId="0" fontId="91" fillId="0" borderId="1" xfId="209" applyFont="1" applyBorder="1"/>
    <xf numFmtId="0" fontId="92" fillId="0" borderId="1" xfId="209" applyFont="1" applyBorder="1"/>
    <xf numFmtId="0" fontId="92" fillId="2" borderId="1" xfId="209" applyFont="1" applyFill="1" applyBorder="1"/>
    <xf numFmtId="0" fontId="93" fillId="0" borderId="1" xfId="209" applyFont="1" applyBorder="1"/>
    <xf numFmtId="0" fontId="45" fillId="22" borderId="1" xfId="209" applyFont="1" applyFill="1" applyBorder="1"/>
    <xf numFmtId="0" fontId="45" fillId="0" borderId="1" xfId="209" applyFont="1" applyBorder="1" applyAlignment="1">
      <alignment horizontal="center" wrapText="1"/>
    </xf>
    <xf numFmtId="0" fontId="85" fillId="22" borderId="1" xfId="209" applyFont="1" applyFill="1" applyBorder="1"/>
    <xf numFmtId="0" fontId="94" fillId="0" borderId="1" xfId="209" applyFont="1" applyBorder="1"/>
    <xf numFmtId="0" fontId="85" fillId="0" borderId="1" xfId="209" applyFont="1" applyBorder="1" applyAlignment="1">
      <alignment horizontal="left"/>
    </xf>
    <xf numFmtId="0" fontId="83" fillId="0" borderId="1" xfId="209" applyFont="1" applyBorder="1" applyAlignment="1" applyProtection="1">
      <alignment vertical="top" wrapText="1" readingOrder="1"/>
      <protection locked="0"/>
    </xf>
    <xf numFmtId="0" fontId="45" fillId="20" borderId="1" xfId="209" applyFont="1" applyFill="1" applyBorder="1"/>
    <xf numFmtId="0" fontId="76" fillId="0" borderId="1" xfId="209" applyFont="1" applyBorder="1"/>
    <xf numFmtId="0" fontId="45" fillId="23" borderId="1" xfId="209" applyFont="1" applyFill="1" applyBorder="1"/>
    <xf numFmtId="0" fontId="45" fillId="12" borderId="1" xfId="209" applyFont="1" applyFill="1" applyBorder="1"/>
    <xf numFmtId="0" fontId="45" fillId="62" borderId="1" xfId="209" applyFont="1" applyFill="1" applyBorder="1"/>
    <xf numFmtId="0" fontId="76" fillId="62" borderId="1" xfId="209" applyFont="1" applyFill="1" applyBorder="1"/>
    <xf numFmtId="0" fontId="85" fillId="62" borderId="1" xfId="209" applyFont="1" applyFill="1" applyBorder="1"/>
    <xf numFmtId="0" fontId="45" fillId="14" borderId="1" xfId="209" applyFont="1" applyFill="1" applyBorder="1"/>
    <xf numFmtId="0" fontId="100" fillId="0" borderId="1" xfId="0" applyFont="1" applyBorder="1" applyAlignment="1" applyProtection="1">
      <alignment vertical="top" wrapText="1"/>
      <protection locked="0"/>
    </xf>
    <xf numFmtId="0" fontId="85" fillId="11" borderId="1" xfId="0" applyFont="1" applyFill="1" applyBorder="1" applyAlignment="1" applyProtection="1">
      <alignment vertical="top" wrapText="1"/>
      <protection locked="0"/>
    </xf>
    <xf numFmtId="0" fontId="144" fillId="4" borderId="1" xfId="209" applyFont="1" applyFill="1" applyBorder="1"/>
    <xf numFmtId="0" fontId="157" fillId="0" borderId="1" xfId="209" applyFont="1" applyBorder="1"/>
    <xf numFmtId="0" fontId="157" fillId="0" borderId="1" xfId="0" applyFont="1" applyBorder="1" applyAlignment="1">
      <alignment wrapText="1"/>
    </xf>
    <xf numFmtId="174" fontId="157" fillId="0" borderId="1" xfId="0" applyNumberFormat="1" applyFont="1" applyBorder="1" applyAlignment="1">
      <alignment wrapText="1"/>
    </xf>
    <xf numFmtId="0" fontId="157" fillId="4" borderId="1" xfId="209" applyFont="1" applyFill="1" applyBorder="1"/>
    <xf numFmtId="174" fontId="157" fillId="4" borderId="1" xfId="0" applyNumberFormat="1" applyFont="1" applyFill="1" applyBorder="1" applyAlignment="1">
      <alignment wrapText="1"/>
    </xf>
    <xf numFmtId="3" fontId="9" fillId="0" borderId="4" xfId="0" applyNumberFormat="1" applyFont="1" applyBorder="1" applyAlignment="1">
      <alignment horizontal="center"/>
    </xf>
    <xf numFmtId="43" fontId="85" fillId="0" borderId="7" xfId="29" applyFont="1" applyBorder="1" applyAlignment="1">
      <alignment horizontal="right"/>
    </xf>
    <xf numFmtId="169" fontId="95" fillId="4" borderId="4" xfId="0" applyNumberFormat="1" applyFont="1" applyFill="1" applyBorder="1" applyAlignment="1" applyProtection="1">
      <alignment vertical="top" wrapText="1" readingOrder="1"/>
      <protection locked="0"/>
    </xf>
    <xf numFmtId="169" fontId="96" fillId="4" borderId="4" xfId="0" applyNumberFormat="1" applyFont="1" applyFill="1" applyBorder="1" applyAlignment="1" applyProtection="1">
      <alignment vertical="top" wrapText="1" readingOrder="1"/>
      <protection locked="0"/>
    </xf>
    <xf numFmtId="164" fontId="151" fillId="2" borderId="1" xfId="1" applyFont="1" applyFill="1" applyBorder="1" applyAlignment="1">
      <alignment horizontal="center"/>
    </xf>
    <xf numFmtId="164" fontId="151" fillId="2" borderId="7" xfId="1" applyFont="1" applyFill="1" applyBorder="1"/>
    <xf numFmtId="0" fontId="100" fillId="2" borderId="7" xfId="0" applyFont="1" applyFill="1" applyBorder="1" applyAlignment="1">
      <alignment horizontal="left"/>
    </xf>
    <xf numFmtId="0" fontId="100" fillId="2" borderId="1" xfId="0" applyFont="1" applyFill="1" applyBorder="1" applyAlignment="1">
      <alignment horizontal="center"/>
    </xf>
    <xf numFmtId="0" fontId="100" fillId="2" borderId="1" xfId="0" applyFont="1" applyFill="1" applyBorder="1"/>
    <xf numFmtId="164" fontId="151" fillId="2" borderId="25" xfId="1" applyFont="1" applyFill="1" applyBorder="1"/>
    <xf numFmtId="0" fontId="100" fillId="2" borderId="25" xfId="0" applyFont="1" applyFill="1" applyBorder="1" applyAlignment="1">
      <alignment horizontal="left"/>
    </xf>
    <xf numFmtId="15" fontId="78" fillId="29" borderId="1" xfId="0" applyNumberFormat="1" applyFont="1" applyFill="1" applyBorder="1" applyAlignment="1">
      <alignment horizontal="left"/>
    </xf>
    <xf numFmtId="15" fontId="78" fillId="4" borderId="1" xfId="0" applyNumberFormat="1" applyFont="1" applyFill="1" applyBorder="1" applyAlignment="1">
      <alignment horizontal="left"/>
    </xf>
    <xf numFmtId="0" fontId="15" fillId="6" borderId="56" xfId="0" applyFont="1" applyFill="1" applyBorder="1" applyAlignment="1">
      <alignment horizontal="center" wrapText="1"/>
    </xf>
    <xf numFmtId="14" fontId="0" fillId="4" borderId="0" xfId="0" applyNumberFormat="1" applyFill="1"/>
    <xf numFmtId="0" fontId="85" fillId="2" borderId="21" xfId="0" applyFont="1" applyFill="1" applyBorder="1" applyAlignment="1" applyProtection="1">
      <alignment vertical="top" wrapText="1"/>
      <protection locked="0"/>
    </xf>
    <xf numFmtId="0" fontId="147" fillId="2" borderId="21" xfId="213" applyFont="1" applyFill="1" applyBorder="1"/>
    <xf numFmtId="4" fontId="147" fillId="2" borderId="21" xfId="0" applyNumberFormat="1" applyFont="1" applyFill="1" applyBorder="1" applyAlignment="1">
      <alignment vertical="top" wrapText="1"/>
    </xf>
    <xf numFmtId="0" fontId="86" fillId="0" borderId="14" xfId="213" applyFont="1" applyBorder="1" applyAlignment="1">
      <alignment horizontal="center" vertical="center" wrapText="1"/>
    </xf>
    <xf numFmtId="0" fontId="72" fillId="0" borderId="14" xfId="22" applyFont="1" applyBorder="1" applyAlignment="1" applyProtection="1">
      <alignment vertical="top" wrapText="1" readingOrder="1"/>
      <protection locked="0"/>
    </xf>
    <xf numFmtId="0" fontId="74" fillId="0" borderId="14" xfId="213" applyFont="1" applyBorder="1" applyAlignment="1" applyProtection="1">
      <alignment vertical="top" readingOrder="1"/>
      <protection locked="0"/>
    </xf>
    <xf numFmtId="0" fontId="77" fillId="0" borderId="14" xfId="213" applyFont="1" applyBorder="1" applyAlignment="1" applyProtection="1">
      <alignment vertical="top" wrapText="1" readingOrder="1"/>
      <protection locked="0"/>
    </xf>
    <xf numFmtId="0" fontId="34" fillId="4" borderId="14" xfId="213" applyFont="1" applyFill="1" applyBorder="1" applyAlignment="1">
      <alignment vertical="center" wrapText="1"/>
    </xf>
    <xf numFmtId="0" fontId="74" fillId="0" borderId="14" xfId="209" applyFont="1" applyBorder="1" applyAlignment="1" applyProtection="1">
      <alignment vertical="top" wrapText="1" readingOrder="1"/>
      <protection locked="0"/>
    </xf>
    <xf numFmtId="0" fontId="74" fillId="4" borderId="14" xfId="209" applyFont="1" applyFill="1" applyBorder="1" applyAlignment="1" applyProtection="1">
      <alignment vertical="top" wrapText="1" readingOrder="1"/>
      <protection locked="0"/>
    </xf>
    <xf numFmtId="0" fontId="74" fillId="0" borderId="48" xfId="209" applyFont="1" applyBorder="1" applyAlignment="1" applyProtection="1">
      <alignment vertical="top" wrapText="1" readingOrder="1"/>
      <protection locked="0"/>
    </xf>
    <xf numFmtId="0" fontId="95" fillId="0" borderId="14" xfId="213" applyFont="1" applyBorder="1" applyAlignment="1" applyProtection="1">
      <alignment vertical="top" wrapText="1" readingOrder="1"/>
      <protection locked="0"/>
    </xf>
    <xf numFmtId="0" fontId="95" fillId="23" borderId="14" xfId="213" applyFont="1" applyFill="1" applyBorder="1" applyAlignment="1" applyProtection="1">
      <alignment vertical="top" wrapText="1" readingOrder="1"/>
      <protection locked="0"/>
    </xf>
    <xf numFmtId="0" fontId="128" fillId="0" borderId="14" xfId="213" applyFont="1" applyBorder="1" applyAlignment="1">
      <alignment vertical="center" wrapText="1"/>
    </xf>
    <xf numFmtId="0" fontId="126" fillId="0" borderId="14" xfId="213" applyFont="1" applyBorder="1" applyAlignment="1" applyProtection="1">
      <alignment vertical="top" wrapText="1" readingOrder="1"/>
      <protection locked="0"/>
    </xf>
    <xf numFmtId="0" fontId="133" fillId="0" borderId="14" xfId="213" applyFont="1" applyBorder="1" applyAlignment="1" applyProtection="1">
      <alignment vertical="top" wrapText="1" readingOrder="1"/>
      <protection locked="0"/>
    </xf>
    <xf numFmtId="0" fontId="147" fillId="0" borderId="14" xfId="0" applyFont="1" applyBorder="1" applyAlignment="1" applyProtection="1">
      <alignment vertical="top" wrapText="1" readingOrder="1"/>
      <protection locked="0"/>
    </xf>
    <xf numFmtId="0" fontId="144" fillId="2" borderId="14" xfId="0" applyFont="1" applyFill="1" applyBorder="1" applyAlignment="1">
      <alignment horizontal="left" vertical="top" wrapText="1"/>
    </xf>
    <xf numFmtId="0" fontId="147" fillId="2" borderId="14" xfId="0" applyFont="1" applyFill="1" applyBorder="1" applyAlignment="1">
      <alignment vertical="top" wrapText="1"/>
    </xf>
    <xf numFmtId="0" fontId="147" fillId="2" borderId="14" xfId="0" applyFont="1" applyFill="1" applyBorder="1" applyAlignment="1">
      <alignment horizontal="left" vertical="top" wrapText="1"/>
    </xf>
    <xf numFmtId="0" fontId="86" fillId="0" borderId="21" xfId="213" applyFont="1" applyBorder="1" applyAlignment="1">
      <alignment horizontal="left" vertical="center" wrapText="1"/>
    </xf>
    <xf numFmtId="169" fontId="72" fillId="0" borderId="21" xfId="22" applyNumberFormat="1" applyFont="1" applyBorder="1" applyAlignment="1" applyProtection="1">
      <alignment horizontal="right" vertical="top" wrapText="1"/>
      <protection locked="0"/>
    </xf>
    <xf numFmtId="43" fontId="72" fillId="0" borderId="21" xfId="29" applyFont="1" applyBorder="1" applyAlignment="1">
      <alignment horizontal="right"/>
    </xf>
    <xf numFmtId="43" fontId="72" fillId="4" borderId="21" xfId="29" applyFont="1" applyFill="1" applyBorder="1" applyAlignment="1">
      <alignment horizontal="right"/>
    </xf>
    <xf numFmtId="43" fontId="72" fillId="0" borderId="21" xfId="29" applyFont="1" applyFill="1" applyBorder="1" applyAlignment="1">
      <alignment horizontal="right"/>
    </xf>
    <xf numFmtId="43" fontId="72" fillId="23" borderId="21" xfId="29" applyFont="1" applyFill="1" applyBorder="1" applyAlignment="1">
      <alignment horizontal="right"/>
    </xf>
    <xf numFmtId="43" fontId="72" fillId="22" borderId="21" xfId="29" applyFont="1" applyFill="1" applyBorder="1" applyAlignment="1">
      <alignment horizontal="right"/>
    </xf>
    <xf numFmtId="43" fontId="72" fillId="20" borderId="21" xfId="29" applyFont="1" applyFill="1" applyBorder="1" applyAlignment="1">
      <alignment horizontal="right"/>
    </xf>
    <xf numFmtId="43" fontId="72" fillId="12" borderId="21" xfId="29" applyFont="1" applyFill="1" applyBorder="1" applyAlignment="1">
      <alignment horizontal="right"/>
    </xf>
    <xf numFmtId="0" fontId="8" fillId="4" borderId="21" xfId="0" applyFont="1" applyFill="1" applyBorder="1" applyAlignment="1" applyProtection="1">
      <alignment vertical="top" wrapText="1"/>
      <protection locked="0"/>
    </xf>
    <xf numFmtId="169" fontId="96" fillId="0" borderId="21" xfId="0" applyNumberFormat="1" applyFont="1" applyBorder="1" applyAlignment="1" applyProtection="1">
      <alignment vertical="top" wrapText="1" readingOrder="1"/>
      <protection locked="0"/>
    </xf>
    <xf numFmtId="169" fontId="96" fillId="12" borderId="21" xfId="0" applyNumberFormat="1" applyFont="1" applyFill="1" applyBorder="1" applyAlignment="1" applyProtection="1">
      <alignment vertical="top" wrapText="1" readingOrder="1"/>
      <protection locked="0"/>
    </xf>
    <xf numFmtId="169" fontId="96" fillId="4" borderId="21" xfId="0" applyNumberFormat="1" applyFont="1" applyFill="1" applyBorder="1" applyAlignment="1" applyProtection="1">
      <alignment vertical="top" wrapText="1" readingOrder="1"/>
      <protection locked="0"/>
    </xf>
    <xf numFmtId="169" fontId="158" fillId="0" borderId="21" xfId="0" applyNumberFormat="1" applyFont="1" applyBorder="1" applyAlignment="1" applyProtection="1">
      <alignment vertical="top" wrapText="1" readingOrder="1"/>
      <protection locked="0"/>
    </xf>
    <xf numFmtId="169" fontId="158" fillId="4" borderId="21" xfId="0" applyNumberFormat="1" applyFont="1" applyFill="1" applyBorder="1" applyAlignment="1" applyProtection="1">
      <alignment vertical="top" wrapText="1" readingOrder="1"/>
      <protection locked="0"/>
    </xf>
    <xf numFmtId="169" fontId="96" fillId="2" borderId="21" xfId="0" applyNumberFormat="1" applyFont="1" applyFill="1" applyBorder="1" applyAlignment="1" applyProtection="1">
      <alignment vertical="top" wrapText="1" readingOrder="1"/>
      <protection locked="0"/>
    </xf>
    <xf numFmtId="43" fontId="96" fillId="2" borderId="21" xfId="29" applyFont="1" applyFill="1" applyBorder="1" applyAlignment="1">
      <alignment horizontal="right"/>
    </xf>
    <xf numFmtId="0" fontId="72" fillId="0" borderId="21" xfId="213" applyFont="1" applyBorder="1" applyAlignment="1">
      <alignment horizontal="left"/>
    </xf>
    <xf numFmtId="43" fontId="80" fillId="0" borderId="1" xfId="29" applyFont="1" applyBorder="1"/>
    <xf numFmtId="43" fontId="80" fillId="0" borderId="1" xfId="29" applyFont="1" applyBorder="1" applyAlignment="1">
      <alignment horizontal="right"/>
    </xf>
    <xf numFmtId="0" fontId="72" fillId="0" borderId="1" xfId="22" applyFont="1" applyBorder="1" applyAlignment="1" applyProtection="1">
      <alignment vertical="top" wrapText="1"/>
      <protection locked="0"/>
    </xf>
    <xf numFmtId="169" fontId="72" fillId="0" borderId="1" xfId="213" applyNumberFormat="1" applyFont="1" applyBorder="1" applyAlignment="1" applyProtection="1">
      <alignment vertical="top" wrapText="1" readingOrder="1"/>
      <protection locked="0"/>
    </xf>
    <xf numFmtId="169" fontId="72" fillId="4" borderId="1" xfId="213" applyNumberFormat="1" applyFont="1" applyFill="1" applyBorder="1" applyAlignment="1" applyProtection="1">
      <alignment vertical="top" wrapText="1" readingOrder="1"/>
      <protection locked="0"/>
    </xf>
    <xf numFmtId="169" fontId="74" fillId="4" borderId="1" xfId="213" applyNumberFormat="1" applyFont="1" applyFill="1" applyBorder="1" applyAlignment="1" applyProtection="1">
      <alignment vertical="top" wrapText="1" readingOrder="1"/>
      <protection locked="0"/>
    </xf>
    <xf numFmtId="169" fontId="97" fillId="0" borderId="1" xfId="213" applyNumberFormat="1" applyFont="1" applyBorder="1" applyAlignment="1" applyProtection="1">
      <alignment vertical="top" wrapText="1" readingOrder="1"/>
      <protection locked="0"/>
    </xf>
    <xf numFmtId="43" fontId="34" fillId="0" borderId="1" xfId="29" applyFont="1" applyBorder="1" applyAlignment="1">
      <alignment horizontal="left"/>
    </xf>
    <xf numFmtId="0" fontId="34" fillId="4" borderId="1" xfId="213" applyFont="1" applyFill="1" applyBorder="1" applyAlignment="1">
      <alignment horizontal="right" vertical="center" wrapText="1"/>
    </xf>
    <xf numFmtId="169" fontId="74" fillId="21" borderId="1" xfId="213" applyNumberFormat="1" applyFont="1" applyFill="1" applyBorder="1" applyAlignment="1" applyProtection="1">
      <alignment vertical="top" wrapText="1" readingOrder="1"/>
      <protection locked="0"/>
    </xf>
    <xf numFmtId="169" fontId="95" fillId="22" borderId="1" xfId="213" applyNumberFormat="1" applyFont="1" applyFill="1" applyBorder="1" applyAlignment="1" applyProtection="1">
      <alignment vertical="top" wrapText="1" readingOrder="1"/>
      <protection locked="0"/>
    </xf>
    <xf numFmtId="169" fontId="74" fillId="22" borderId="1" xfId="213" applyNumberFormat="1" applyFont="1" applyFill="1" applyBorder="1" applyAlignment="1" applyProtection="1">
      <alignment vertical="top" wrapText="1" readingOrder="1"/>
      <protection locked="0"/>
    </xf>
    <xf numFmtId="169" fontId="97" fillId="4" borderId="1" xfId="213" applyNumberFormat="1" applyFont="1" applyFill="1" applyBorder="1" applyAlignment="1" applyProtection="1">
      <alignment vertical="top" wrapText="1" readingOrder="1"/>
      <protection locked="0"/>
    </xf>
    <xf numFmtId="169" fontId="98" fillId="0" borderId="1" xfId="213" applyNumberFormat="1" applyFont="1" applyBorder="1" applyAlignment="1" applyProtection="1">
      <alignment vertical="top" wrapText="1" readingOrder="1"/>
      <protection locked="0"/>
    </xf>
    <xf numFmtId="169" fontId="97" fillId="22" borderId="1" xfId="213" applyNumberFormat="1" applyFont="1" applyFill="1" applyBorder="1" applyAlignment="1" applyProtection="1">
      <alignment vertical="top" wrapText="1" readingOrder="1"/>
      <protection locked="0"/>
    </xf>
    <xf numFmtId="169" fontId="133" fillId="0" borderId="1" xfId="213" applyNumberFormat="1" applyFont="1" applyBorder="1" applyAlignment="1" applyProtection="1">
      <alignment vertical="top" wrapText="1" readingOrder="1"/>
      <protection locked="0"/>
    </xf>
    <xf numFmtId="4" fontId="52" fillId="0" borderId="1" xfId="213" applyNumberFormat="1" applyFont="1" applyBorder="1" applyAlignment="1">
      <alignment horizontal="right" vertical="center" wrapText="1"/>
    </xf>
    <xf numFmtId="4" fontId="2" fillId="0" borderId="1" xfId="213" applyNumberFormat="1" applyBorder="1" applyAlignment="1">
      <alignment horizontal="right" vertical="center" wrapText="1"/>
    </xf>
    <xf numFmtId="169" fontId="74" fillId="0" borderId="1" xfId="56" applyNumberFormat="1" applyFont="1" applyBorder="1" applyAlignment="1" applyProtection="1">
      <alignment vertical="top" wrapText="1" readingOrder="1"/>
      <protection locked="0"/>
    </xf>
    <xf numFmtId="169" fontId="97" fillId="4" borderId="1" xfId="56" applyNumberFormat="1" applyFont="1" applyFill="1" applyBorder="1" applyAlignment="1" applyProtection="1">
      <alignment vertical="top" wrapText="1" readingOrder="1"/>
      <protection locked="0"/>
    </xf>
    <xf numFmtId="169" fontId="95" fillId="20" borderId="1" xfId="0" applyNumberFormat="1" applyFont="1" applyFill="1" applyBorder="1" applyAlignment="1" applyProtection="1">
      <alignment vertical="top" wrapText="1" readingOrder="1"/>
      <protection locked="0"/>
    </xf>
    <xf numFmtId="169" fontId="97" fillId="4" borderId="1" xfId="0" applyNumberFormat="1" applyFont="1" applyFill="1" applyBorder="1" applyAlignment="1" applyProtection="1">
      <alignment vertical="top" wrapText="1" readingOrder="1"/>
      <protection locked="0"/>
    </xf>
    <xf numFmtId="169" fontId="74" fillId="4" borderId="1" xfId="0" applyNumberFormat="1" applyFont="1" applyFill="1" applyBorder="1" applyAlignment="1" applyProtection="1">
      <alignment vertical="top" wrapText="1" readingOrder="1"/>
      <protection locked="0"/>
    </xf>
    <xf numFmtId="169" fontId="74" fillId="0" borderId="1" xfId="0" applyNumberFormat="1" applyFont="1" applyBorder="1" applyAlignment="1" applyProtection="1">
      <alignment vertical="top" wrapText="1" readingOrder="1"/>
      <protection locked="0"/>
    </xf>
    <xf numFmtId="169" fontId="98" fillId="0" borderId="1" xfId="0" applyNumberFormat="1" applyFont="1" applyBorder="1" applyAlignment="1" applyProtection="1">
      <alignment vertical="top" wrapText="1" readingOrder="1"/>
      <protection locked="0"/>
    </xf>
    <xf numFmtId="169" fontId="75" fillId="4" borderId="1" xfId="0" applyNumberFormat="1" applyFont="1" applyFill="1" applyBorder="1" applyAlignment="1" applyProtection="1">
      <alignment vertical="top" wrapText="1" readingOrder="1"/>
      <protection locked="0"/>
    </xf>
    <xf numFmtId="14" fontId="147" fillId="4" borderId="1" xfId="0" applyNumberFormat="1" applyFont="1" applyFill="1" applyBorder="1" applyAlignment="1" applyProtection="1">
      <alignment horizontal="left" vertical="top" wrapText="1" readingOrder="1"/>
      <protection locked="0"/>
    </xf>
    <xf numFmtId="0" fontId="45" fillId="0" borderId="0" xfId="0" quotePrefix="1" applyFont="1" applyAlignment="1">
      <alignment horizontal="left"/>
    </xf>
    <xf numFmtId="14" fontId="45" fillId="0" borderId="1" xfId="0" applyNumberFormat="1" applyFont="1" applyBorder="1" applyAlignment="1">
      <alignment horizontal="left"/>
    </xf>
    <xf numFmtId="0" fontId="81" fillId="4" borderId="0" xfId="0" quotePrefix="1" applyFont="1" applyFill="1"/>
    <xf numFmtId="0" fontId="81" fillId="4" borderId="0" xfId="0" applyFont="1" applyFill="1"/>
    <xf numFmtId="14" fontId="19" fillId="4" borderId="0" xfId="0" applyNumberFormat="1" applyFont="1" applyFill="1"/>
    <xf numFmtId="171" fontId="81" fillId="4" borderId="0" xfId="0" applyNumberFormat="1" applyFont="1" applyFill="1"/>
    <xf numFmtId="14" fontId="81" fillId="4" borderId="0" xfId="0" applyNumberFormat="1" applyFont="1" applyFill="1"/>
    <xf numFmtId="0" fontId="99" fillId="0" borderId="0" xfId="0" applyFont="1" applyAlignment="1">
      <alignment horizontal="center" wrapText="1"/>
    </xf>
    <xf numFmtId="0" fontId="8" fillId="0" borderId="0" xfId="0" applyFont="1" applyAlignment="1">
      <alignment horizontal="center"/>
    </xf>
    <xf numFmtId="3" fontId="8" fillId="0" borderId="0" xfId="0" applyNumberFormat="1" applyFont="1"/>
    <xf numFmtId="169" fontId="95" fillId="0" borderId="4" xfId="0" applyNumberFormat="1" applyFont="1" applyBorder="1" applyAlignment="1" applyProtection="1">
      <alignment vertical="top" wrapText="1" readingOrder="1"/>
      <protection locked="0"/>
    </xf>
    <xf numFmtId="169" fontId="96" fillId="0" borderId="0" xfId="0" applyNumberFormat="1" applyFont="1" applyAlignment="1" applyProtection="1">
      <alignment vertical="top" wrapText="1" readingOrder="1"/>
      <protection locked="0"/>
    </xf>
    <xf numFmtId="43" fontId="34" fillId="0" borderId="7" xfId="29" applyFont="1" applyBorder="1" applyAlignment="1">
      <alignment horizontal="left"/>
    </xf>
    <xf numFmtId="174" fontId="157" fillId="2" borderId="1" xfId="0" applyNumberFormat="1" applyFont="1" applyFill="1" applyBorder="1" applyAlignment="1">
      <alignment wrapText="1"/>
    </xf>
    <xf numFmtId="15" fontId="78" fillId="29" borderId="4" xfId="0" applyNumberFormat="1" applyFont="1" applyFill="1" applyBorder="1" applyAlignment="1">
      <alignment horizontal="left"/>
    </xf>
    <xf numFmtId="4" fontId="0" fillId="0" borderId="1" xfId="0" applyNumberFormat="1" applyBorder="1"/>
    <xf numFmtId="0" fontId="95" fillId="0" borderId="1" xfId="22" applyFont="1" applyBorder="1" applyAlignment="1" applyProtection="1">
      <alignment vertical="top" wrapText="1" readingOrder="1"/>
      <protection locked="0"/>
    </xf>
    <xf numFmtId="169" fontId="96" fillId="0" borderId="1" xfId="22" applyNumberFormat="1" applyFont="1" applyBorder="1" applyAlignment="1" applyProtection="1">
      <alignment vertical="top" wrapText="1" readingOrder="1"/>
      <protection locked="0"/>
    </xf>
    <xf numFmtId="0" fontId="96" fillId="0" borderId="1" xfId="22" applyFont="1" applyBorder="1" applyAlignment="1" applyProtection="1">
      <alignment vertical="top" wrapText="1"/>
      <protection locked="0"/>
    </xf>
    <xf numFmtId="0" fontId="144" fillId="0" borderId="1" xfId="22" applyFont="1" applyBorder="1" applyAlignment="1" applyProtection="1">
      <alignment vertical="top" wrapText="1"/>
      <protection locked="0"/>
    </xf>
    <xf numFmtId="0" fontId="12" fillId="21" borderId="0" xfId="0" applyFont="1" applyFill="1" applyAlignment="1">
      <alignment horizontal="center"/>
    </xf>
    <xf numFmtId="0" fontId="172" fillId="2" borderId="1" xfId="0" applyFont="1" applyFill="1" applyBorder="1" applyAlignment="1" applyProtection="1">
      <alignment horizontal="center" vertical="top" wrapText="1" readingOrder="1"/>
      <protection locked="0"/>
    </xf>
    <xf numFmtId="0" fontId="12" fillId="21" borderId="4" xfId="0" applyFont="1" applyFill="1" applyBorder="1"/>
    <xf numFmtId="0" fontId="144" fillId="0" borderId="1" xfId="0" applyFont="1" applyBorder="1" applyAlignment="1" applyProtection="1">
      <alignment vertical="top" wrapText="1" readingOrder="1"/>
      <protection locked="0"/>
    </xf>
    <xf numFmtId="0" fontId="95" fillId="0" borderId="4" xfId="22" applyFont="1" applyBorder="1" applyAlignment="1" applyProtection="1">
      <alignment vertical="top" wrapText="1" readingOrder="1"/>
      <protection locked="0"/>
    </xf>
    <xf numFmtId="169" fontId="95" fillId="0" borderId="4" xfId="22" applyNumberFormat="1" applyFont="1" applyBorder="1" applyAlignment="1" applyProtection="1">
      <alignment vertical="top" wrapText="1" readingOrder="1"/>
      <protection locked="0"/>
    </xf>
    <xf numFmtId="169" fontId="96" fillId="0" borderId="4" xfId="22" applyNumberFormat="1" applyFont="1" applyBorder="1" applyAlignment="1" applyProtection="1">
      <alignment vertical="top" wrapText="1" readingOrder="1"/>
      <protection locked="0"/>
    </xf>
    <xf numFmtId="0" fontId="96" fillId="0" borderId="4" xfId="22" applyFont="1" applyBorder="1" applyAlignment="1" applyProtection="1">
      <alignment vertical="top" wrapText="1"/>
      <protection locked="0"/>
    </xf>
    <xf numFmtId="0" fontId="144" fillId="0" borderId="4" xfId="22" applyFont="1" applyBorder="1" applyAlignment="1" applyProtection="1">
      <alignment vertical="top" wrapText="1"/>
      <protection locked="0"/>
    </xf>
    <xf numFmtId="0" fontId="95" fillId="0" borderId="78" xfId="209" applyFont="1" applyBorder="1" applyAlignment="1" applyProtection="1">
      <alignment vertical="top" wrapText="1" readingOrder="1"/>
      <protection locked="0"/>
    </xf>
    <xf numFmtId="169" fontId="95" fillId="0" borderId="4" xfId="209" applyNumberFormat="1" applyFont="1" applyBorder="1" applyAlignment="1" applyProtection="1">
      <alignment vertical="top" wrapText="1" readingOrder="1"/>
      <protection locked="0"/>
    </xf>
    <xf numFmtId="43" fontId="85" fillId="0" borderId="4" xfId="29" applyFont="1" applyBorder="1" applyAlignment="1">
      <alignment horizontal="right"/>
    </xf>
    <xf numFmtId="15" fontId="27" fillId="0" borderId="4" xfId="209" applyNumberFormat="1" applyFont="1" applyBorder="1" applyAlignment="1">
      <alignment wrapText="1"/>
    </xf>
    <xf numFmtId="49" fontId="2" fillId="0" borderId="49" xfId="209" applyNumberFormat="1" applyBorder="1" applyAlignment="1">
      <alignment wrapText="1"/>
    </xf>
    <xf numFmtId="43" fontId="2" fillId="23" borderId="4" xfId="29" applyFont="1" applyFill="1" applyBorder="1" applyAlignment="1">
      <alignment horizontal="right" wrapText="1"/>
    </xf>
    <xf numFmtId="49" fontId="2" fillId="0" borderId="48" xfId="209" applyNumberFormat="1" applyBorder="1" applyAlignment="1">
      <alignment horizontal="right" wrapText="1"/>
    </xf>
    <xf numFmtId="0" fontId="64" fillId="0" borderId="7" xfId="0" applyFont="1" applyBorder="1" applyAlignment="1">
      <alignment wrapText="1"/>
    </xf>
    <xf numFmtId="0" fontId="64" fillId="0" borderId="7" xfId="0" applyFont="1" applyBorder="1"/>
    <xf numFmtId="0" fontId="64" fillId="0" borderId="7" xfId="0" applyFont="1" applyBorder="1" applyAlignment="1">
      <alignment horizontal="left" wrapText="1"/>
    </xf>
    <xf numFmtId="169" fontId="95" fillId="0" borderId="7" xfId="209" applyNumberFormat="1" applyFont="1" applyBorder="1" applyAlignment="1" applyProtection="1">
      <alignment vertical="top" wrapText="1" readingOrder="1"/>
      <protection locked="0"/>
    </xf>
    <xf numFmtId="169" fontId="95" fillId="23" borderId="7" xfId="209" applyNumberFormat="1" applyFont="1" applyFill="1" applyBorder="1" applyAlignment="1" applyProtection="1">
      <alignment vertical="top" wrapText="1" readingOrder="1"/>
      <protection locked="0"/>
    </xf>
    <xf numFmtId="15" fontId="78" fillId="29" borderId="7" xfId="209" applyNumberFormat="1" applyFont="1" applyFill="1" applyBorder="1" applyAlignment="1">
      <alignment wrapText="1"/>
    </xf>
    <xf numFmtId="0" fontId="78" fillId="29" borderId="7" xfId="209" applyFont="1" applyFill="1" applyBorder="1"/>
    <xf numFmtId="0" fontId="78" fillId="29" borderId="16" xfId="209" applyFont="1" applyFill="1" applyBorder="1" applyAlignment="1">
      <alignment wrapText="1"/>
    </xf>
    <xf numFmtId="0" fontId="78" fillId="29" borderId="7" xfId="209" applyFont="1" applyFill="1" applyBorder="1" applyAlignment="1">
      <alignment horizontal="right"/>
    </xf>
    <xf numFmtId="4" fontId="78" fillId="29" borderId="13" xfId="209" applyNumberFormat="1" applyFont="1" applyFill="1" applyBorder="1" applyAlignment="1">
      <alignment horizontal="right"/>
    </xf>
    <xf numFmtId="172" fontId="149" fillId="2" borderId="1" xfId="0" applyNumberFormat="1" applyFont="1" applyFill="1" applyBorder="1" applyAlignment="1">
      <alignment horizontal="left" vertical="top" wrapText="1" shrinkToFit="1"/>
    </xf>
    <xf numFmtId="0" fontId="144" fillId="2" borderId="1" xfId="0" applyFont="1" applyFill="1" applyBorder="1" applyAlignment="1">
      <alignment horizontal="left" vertical="top" wrapText="1"/>
    </xf>
    <xf numFmtId="4" fontId="149" fillId="2" borderId="1" xfId="0" applyNumberFormat="1" applyFont="1" applyFill="1" applyBorder="1" applyAlignment="1">
      <alignment horizontal="right" vertical="top" wrapText="1" shrinkToFit="1"/>
    </xf>
    <xf numFmtId="2" fontId="149" fillId="2" borderId="1" xfId="0" applyNumberFormat="1" applyFont="1" applyFill="1" applyBorder="1" applyAlignment="1">
      <alignment horizontal="right" vertical="top" wrapText="1" shrinkToFit="1"/>
    </xf>
    <xf numFmtId="0" fontId="147" fillId="2" borderId="1" xfId="0" applyFont="1" applyFill="1" applyBorder="1" applyAlignment="1">
      <alignment horizontal="left" wrapText="1"/>
    </xf>
    <xf numFmtId="0" fontId="147" fillId="2" borderId="1" xfId="0" applyFont="1" applyFill="1" applyBorder="1" applyAlignment="1">
      <alignment horizontal="left" vertical="top" wrapText="1"/>
    </xf>
    <xf numFmtId="49" fontId="147" fillId="2" borderId="1" xfId="209" applyNumberFormat="1" applyFont="1" applyFill="1" applyBorder="1" applyAlignment="1">
      <alignment horizontal="right" wrapText="1"/>
    </xf>
    <xf numFmtId="0" fontId="149" fillId="2" borderId="1" xfId="209" applyFont="1" applyFill="1" applyBorder="1" applyAlignment="1">
      <alignment horizontal="right"/>
    </xf>
    <xf numFmtId="4" fontId="149" fillId="2" borderId="1" xfId="209" applyNumberFormat="1" applyFont="1" applyFill="1" applyBorder="1" applyAlignment="1">
      <alignment horizontal="right"/>
    </xf>
    <xf numFmtId="169" fontId="96" fillId="0" borderId="4" xfId="0" applyNumberFormat="1" applyFont="1" applyBorder="1" applyAlignment="1" applyProtection="1">
      <alignment vertical="top" wrapText="1" readingOrder="1"/>
      <protection locked="0"/>
    </xf>
    <xf numFmtId="0" fontId="27" fillId="0" borderId="4" xfId="209" applyFont="1" applyBorder="1" applyAlignment="1">
      <alignment wrapText="1"/>
    </xf>
    <xf numFmtId="43" fontId="34" fillId="0" borderId="4" xfId="29" applyFont="1" applyBorder="1" applyAlignment="1">
      <alignment horizontal="left"/>
    </xf>
    <xf numFmtId="0" fontId="72" fillId="0" borderId="49" xfId="213" applyFont="1" applyBorder="1" applyAlignment="1">
      <alignment horizontal="left"/>
    </xf>
    <xf numFmtId="0" fontId="72" fillId="0" borderId="16" xfId="213" applyFont="1" applyBorder="1" applyAlignment="1">
      <alignment horizontal="left"/>
    </xf>
    <xf numFmtId="0" fontId="147" fillId="2" borderId="1" xfId="209" applyFont="1" applyFill="1" applyBorder="1" applyAlignment="1">
      <alignment horizontal="left"/>
    </xf>
    <xf numFmtId="4" fontId="149" fillId="2" borderId="1" xfId="0" applyNumberFormat="1" applyFont="1" applyFill="1" applyBorder="1" applyAlignment="1">
      <alignment horizontal="right" vertical="top" indent="2" shrinkToFit="1"/>
    </xf>
    <xf numFmtId="2" fontId="149" fillId="2" borderId="1" xfId="0" applyNumberFormat="1" applyFont="1" applyFill="1" applyBorder="1" applyAlignment="1">
      <alignment horizontal="right" vertical="top" indent="2" shrinkToFit="1"/>
    </xf>
    <xf numFmtId="2" fontId="149" fillId="2" borderId="1" xfId="0" applyNumberFormat="1" applyFont="1" applyFill="1" applyBorder="1" applyAlignment="1">
      <alignment vertical="top" shrinkToFit="1"/>
    </xf>
    <xf numFmtId="4" fontId="149" fillId="2" borderId="1" xfId="0" applyNumberFormat="1" applyFont="1" applyFill="1" applyBorder="1" applyAlignment="1">
      <alignment vertical="top" shrinkToFit="1"/>
    </xf>
    <xf numFmtId="43" fontId="147" fillId="2" borderId="1" xfId="29" applyFont="1" applyFill="1" applyBorder="1"/>
    <xf numFmtId="0" fontId="96" fillId="2" borderId="1" xfId="213" applyFont="1" applyFill="1" applyBorder="1" applyAlignment="1">
      <alignment horizontal="left"/>
    </xf>
    <xf numFmtId="172" fontId="96" fillId="2" borderId="1" xfId="0" applyNumberFormat="1" applyFont="1" applyFill="1" applyBorder="1" applyAlignment="1">
      <alignment horizontal="left" vertical="top" shrinkToFit="1"/>
    </xf>
    <xf numFmtId="172" fontId="96" fillId="2" borderId="1" xfId="0" applyNumberFormat="1" applyFont="1" applyFill="1" applyBorder="1" applyAlignment="1">
      <alignment horizontal="left" vertical="top" wrapText="1" shrinkToFit="1"/>
    </xf>
    <xf numFmtId="0" fontId="96" fillId="2" borderId="1" xfId="0" applyFont="1" applyFill="1" applyBorder="1" applyAlignment="1">
      <alignment horizontal="left" vertical="top" wrapText="1"/>
    </xf>
    <xf numFmtId="3" fontId="40" fillId="0" borderId="1" xfId="0" applyNumberFormat="1" applyFont="1" applyBorder="1"/>
    <xf numFmtId="3" fontId="19" fillId="0" borderId="1" xfId="0" applyNumberFormat="1" applyFont="1" applyBorder="1"/>
    <xf numFmtId="0" fontId="20" fillId="2" borderId="7" xfId="216" applyFont="1" applyFill="1" applyBorder="1"/>
    <xf numFmtId="14" fontId="20" fillId="2" borderId="7" xfId="216" applyNumberFormat="1" applyFont="1" applyFill="1" applyBorder="1"/>
    <xf numFmtId="0" fontId="20" fillId="2" borderId="7" xfId="216" quotePrefix="1" applyFont="1" applyFill="1" applyBorder="1"/>
    <xf numFmtId="0" fontId="20" fillId="2" borderId="1" xfId="216" applyFont="1" applyFill="1" applyBorder="1"/>
    <xf numFmtId="14" fontId="20" fillId="2" borderId="1" xfId="216" applyNumberFormat="1" applyFont="1" applyFill="1" applyBorder="1"/>
    <xf numFmtId="0" fontId="20" fillId="2" borderId="1" xfId="216" quotePrefix="1" applyFont="1" applyFill="1" applyBorder="1"/>
    <xf numFmtId="14" fontId="0" fillId="2" borderId="1" xfId="0" applyNumberFormat="1" applyFill="1" applyBorder="1"/>
    <xf numFmtId="0" fontId="12" fillId="22" borderId="1" xfId="0" applyFont="1" applyFill="1" applyBorder="1"/>
    <xf numFmtId="0" fontId="12" fillId="22" borderId="21" xfId="0" applyFont="1" applyFill="1" applyBorder="1"/>
    <xf numFmtId="0" fontId="12" fillId="23" borderId="1" xfId="0" applyFont="1" applyFill="1" applyBorder="1"/>
    <xf numFmtId="0" fontId="12" fillId="23" borderId="21" xfId="0" applyFont="1" applyFill="1" applyBorder="1"/>
    <xf numFmtId="0" fontId="0" fillId="2" borderId="1" xfId="0" applyFill="1" applyBorder="1" applyAlignment="1">
      <alignment wrapText="1"/>
    </xf>
    <xf numFmtId="0" fontId="0" fillId="0" borderId="0" xfId="209" applyFont="1"/>
    <xf numFmtId="15" fontId="177" fillId="2" borderId="1" xfId="0" applyNumberFormat="1" applyFont="1" applyFill="1" applyBorder="1" applyAlignment="1">
      <alignment horizontal="left"/>
    </xf>
    <xf numFmtId="0" fontId="177" fillId="0" borderId="1" xfId="0" applyFont="1" applyBorder="1"/>
    <xf numFmtId="174" fontId="0" fillId="2" borderId="1" xfId="0" applyNumberFormat="1" applyFill="1" applyBorder="1" applyAlignment="1">
      <alignment wrapText="1"/>
    </xf>
    <xf numFmtId="4" fontId="177" fillId="0" borderId="1" xfId="0" applyNumberFormat="1" applyFont="1" applyBorder="1"/>
    <xf numFmtId="43" fontId="178" fillId="0" borderId="1" xfId="44" applyFont="1" applyFill="1" applyBorder="1" applyAlignment="1">
      <alignment horizontal="center" wrapText="1"/>
    </xf>
    <xf numFmtId="0" fontId="165" fillId="2" borderId="0" xfId="0" applyFont="1" applyFill="1" applyAlignment="1">
      <alignment vertical="center"/>
    </xf>
    <xf numFmtId="0" fontId="165" fillId="2" borderId="50" xfId="0" applyFont="1" applyFill="1" applyBorder="1" applyAlignment="1">
      <alignment vertical="center"/>
    </xf>
    <xf numFmtId="0" fontId="7" fillId="6" borderId="42" xfId="0" applyFont="1" applyFill="1" applyBorder="1"/>
    <xf numFmtId="0" fontId="7" fillId="2" borderId="42" xfId="0" applyFont="1" applyFill="1" applyBorder="1"/>
    <xf numFmtId="0" fontId="8" fillId="0" borderId="3" xfId="0" applyFont="1" applyBorder="1"/>
    <xf numFmtId="0" fontId="8" fillId="15" borderId="7" xfId="0" applyFont="1" applyFill="1" applyBorder="1"/>
    <xf numFmtId="0" fontId="8" fillId="15" borderId="1" xfId="0" applyFont="1" applyFill="1" applyBorder="1"/>
    <xf numFmtId="0" fontId="8" fillId="15" borderId="4" xfId="0" applyFont="1" applyFill="1" applyBorder="1"/>
    <xf numFmtId="15" fontId="78" fillId="29" borderId="1" xfId="0" applyNumberFormat="1" applyFont="1" applyFill="1" applyBorder="1" applyAlignment="1">
      <alignment horizontal="left" wrapText="1"/>
    </xf>
    <xf numFmtId="0" fontId="143" fillId="29" borderId="1" xfId="0" applyFont="1" applyFill="1" applyBorder="1" applyAlignment="1">
      <alignment wrapText="1"/>
    </xf>
    <xf numFmtId="4" fontId="143" fillId="29" borderId="1" xfId="0" applyNumberFormat="1" applyFont="1" applyFill="1" applyBorder="1" applyAlignment="1">
      <alignment horizontal="right" wrapText="1"/>
    </xf>
    <xf numFmtId="174" fontId="27" fillId="2" borderId="1" xfId="0" applyNumberFormat="1" applyFont="1" applyFill="1" applyBorder="1" applyAlignment="1">
      <alignment wrapText="1"/>
    </xf>
    <xf numFmtId="0" fontId="78" fillId="29" borderId="0" xfId="0" applyFont="1" applyFill="1" applyAlignment="1">
      <alignment horizontal="right" wrapText="1"/>
    </xf>
    <xf numFmtId="4" fontId="78" fillId="29" borderId="1" xfId="0" applyNumberFormat="1" applyFont="1" applyFill="1" applyBorder="1" applyAlignment="1">
      <alignment horizontal="right" wrapText="1"/>
    </xf>
    <xf numFmtId="0" fontId="27" fillId="0" borderId="7" xfId="209" applyFont="1" applyBorder="1"/>
    <xf numFmtId="4" fontId="96" fillId="29" borderId="1" xfId="0" applyNumberFormat="1" applyFont="1" applyFill="1" applyBorder="1" applyAlignment="1">
      <alignment horizontal="right" wrapText="1"/>
    </xf>
    <xf numFmtId="0" fontId="135" fillId="0" borderId="14" xfId="0" applyFont="1" applyBorder="1" applyAlignment="1">
      <alignment horizontal="right"/>
    </xf>
    <xf numFmtId="0" fontId="10" fillId="0" borderId="2" xfId="0" applyFont="1" applyBorder="1" applyAlignment="1">
      <alignment horizontal="left"/>
    </xf>
    <xf numFmtId="0" fontId="10" fillId="0" borderId="3" xfId="0" applyFont="1" applyBorder="1" applyAlignment="1">
      <alignment horizontal="right"/>
    </xf>
    <xf numFmtId="0" fontId="10" fillId="0" borderId="3" xfId="0" applyFont="1" applyBorder="1" applyAlignment="1">
      <alignment horizontal="left"/>
    </xf>
    <xf numFmtId="165" fontId="135" fillId="0" borderId="3" xfId="1" applyNumberFormat="1" applyFont="1" applyBorder="1" applyAlignment="1">
      <alignment horizontal="center"/>
    </xf>
    <xf numFmtId="165" fontId="135" fillId="0" borderId="3" xfId="1" applyNumberFormat="1" applyFont="1" applyBorder="1" applyAlignment="1">
      <alignment horizontal="left"/>
    </xf>
    <xf numFmtId="0" fontId="40" fillId="0" borderId="3" xfId="0" applyFont="1" applyBorder="1" applyAlignment="1">
      <alignment horizontal="left"/>
    </xf>
    <xf numFmtId="164" fontId="135" fillId="0" borderId="3" xfId="1" applyFont="1" applyBorder="1" applyAlignment="1">
      <alignment horizontal="right"/>
    </xf>
    <xf numFmtId="0" fontId="135" fillId="0" borderId="3" xfId="0" applyFont="1" applyBorder="1" applyAlignment="1">
      <alignment horizontal="center"/>
    </xf>
    <xf numFmtId="0" fontId="135" fillId="0" borderId="37" xfId="0" applyFont="1" applyBorder="1" applyAlignment="1">
      <alignment horizontal="center"/>
    </xf>
    <xf numFmtId="0" fontId="135" fillId="0" borderId="6" xfId="0" applyFont="1" applyBorder="1" applyAlignment="1">
      <alignment horizontal="center"/>
    </xf>
    <xf numFmtId="0" fontId="135" fillId="3" borderId="27" xfId="0" applyFont="1" applyFill="1" applyBorder="1" applyAlignment="1">
      <alignment horizontal="center" vertical="center" wrapText="1"/>
    </xf>
    <xf numFmtId="0" fontId="135" fillId="3" borderId="3" xfId="0" applyFont="1" applyFill="1" applyBorder="1" applyAlignment="1">
      <alignment horizontal="center" vertical="center" wrapText="1"/>
    </xf>
    <xf numFmtId="164" fontId="135" fillId="3" borderId="3" xfId="1" applyFont="1" applyFill="1" applyBorder="1" applyAlignment="1">
      <alignment horizontal="right" vertical="center" wrapText="1"/>
    </xf>
    <xf numFmtId="0" fontId="135" fillId="5" borderId="3" xfId="0" applyFont="1" applyFill="1" applyBorder="1" applyAlignment="1">
      <alignment horizontal="left"/>
    </xf>
    <xf numFmtId="0" fontId="135" fillId="6" borderId="3" xfId="0" applyFont="1" applyFill="1" applyBorder="1" applyAlignment="1">
      <alignment horizontal="left"/>
    </xf>
    <xf numFmtId="0" fontId="135" fillId="5" borderId="37" xfId="0" applyFont="1" applyFill="1" applyBorder="1" applyAlignment="1">
      <alignment horizontal="left"/>
    </xf>
    <xf numFmtId="0" fontId="41" fillId="5" borderId="3" xfId="0" applyFont="1" applyFill="1" applyBorder="1" applyAlignment="1">
      <alignment horizontal="center" wrapText="1"/>
    </xf>
    <xf numFmtId="0" fontId="41" fillId="5" borderId="19" xfId="0" applyFont="1" applyFill="1" applyBorder="1" applyAlignment="1">
      <alignment horizontal="center" wrapText="1"/>
    </xf>
    <xf numFmtId="0" fontId="25" fillId="0" borderId="21" xfId="0" applyFont="1" applyBorder="1"/>
    <xf numFmtId="0" fontId="30" fillId="0" borderId="21" xfId="0" applyFont="1" applyBorder="1" applyAlignment="1">
      <alignment horizontal="center"/>
    </xf>
    <xf numFmtId="0" fontId="30" fillId="0" borderId="22" xfId="0" applyFont="1" applyBorder="1" applyAlignment="1">
      <alignment horizontal="center"/>
    </xf>
    <xf numFmtId="0" fontId="30" fillId="2" borderId="22" xfId="0" applyFont="1" applyFill="1" applyBorder="1" applyAlignment="1">
      <alignment horizontal="center"/>
    </xf>
    <xf numFmtId="0" fontId="30" fillId="0" borderId="47" xfId="0" applyFont="1" applyBorder="1" applyAlignment="1">
      <alignment horizontal="center"/>
    </xf>
    <xf numFmtId="14" fontId="9" fillId="2" borderId="26" xfId="0" applyNumberFormat="1" applyFont="1" applyFill="1" applyBorder="1" applyAlignment="1">
      <alignment horizontal="right"/>
    </xf>
    <xf numFmtId="0" fontId="11" fillId="0" borderId="26" xfId="0" applyFont="1" applyBorder="1" applyAlignment="1">
      <alignment horizontal="right"/>
    </xf>
    <xf numFmtId="164" fontId="9" fillId="0" borderId="26" xfId="1" applyFont="1" applyBorder="1" applyAlignment="1">
      <alignment horizontal="right"/>
    </xf>
    <xf numFmtId="164" fontId="9" fillId="0" borderId="26" xfId="1" applyFont="1" applyBorder="1"/>
    <xf numFmtId="0" fontId="14" fillId="3" borderId="27" xfId="0" applyFont="1" applyFill="1" applyBorder="1" applyAlignment="1">
      <alignment horizontal="center" wrapText="1"/>
    </xf>
    <xf numFmtId="15" fontId="30" fillId="29" borderId="7" xfId="0" applyNumberFormat="1" applyFont="1" applyFill="1" applyBorder="1"/>
    <xf numFmtId="0" fontId="30" fillId="2" borderId="16" xfId="0" applyFont="1" applyFill="1" applyBorder="1" applyAlignment="1">
      <alignment horizontal="center"/>
    </xf>
    <xf numFmtId="0" fontId="96" fillId="0" borderId="4" xfId="0" applyFont="1" applyBorder="1" applyAlignment="1" applyProtection="1">
      <alignment vertical="top" wrapText="1" readingOrder="1"/>
      <protection locked="0"/>
    </xf>
    <xf numFmtId="15" fontId="78" fillId="29" borderId="0" xfId="0" applyNumberFormat="1" applyFont="1" applyFill="1" applyAlignment="1">
      <alignment horizontal="left"/>
    </xf>
    <xf numFmtId="0" fontId="27" fillId="0" borderId="4" xfId="209" applyFont="1" applyBorder="1"/>
    <xf numFmtId="174" fontId="27" fillId="2" borderId="4" xfId="0" applyNumberFormat="1" applyFont="1" applyFill="1" applyBorder="1" applyAlignment="1">
      <alignment wrapText="1"/>
    </xf>
    <xf numFmtId="0" fontId="78" fillId="29" borderId="4" xfId="0" applyFont="1" applyFill="1" applyBorder="1" applyAlignment="1">
      <alignment horizontal="right" wrapText="1"/>
    </xf>
    <xf numFmtId="15" fontId="104" fillId="29" borderId="4" xfId="0" applyNumberFormat="1" applyFont="1" applyFill="1" applyBorder="1" applyAlignment="1">
      <alignment horizontal="left" wrapText="1"/>
    </xf>
    <xf numFmtId="0" fontId="12" fillId="0" borderId="14" xfId="0" applyFont="1" applyBorder="1" applyAlignment="1">
      <alignment horizontal="center"/>
    </xf>
    <xf numFmtId="0" fontId="12" fillId="0" borderId="1" xfId="0" applyFont="1" applyBorder="1" applyAlignment="1" applyProtection="1">
      <alignment horizontal="left" wrapText="1" readingOrder="1"/>
      <protection locked="0"/>
    </xf>
    <xf numFmtId="15" fontId="12" fillId="0" borderId="1" xfId="0" applyNumberFormat="1" applyFont="1" applyBorder="1" applyAlignment="1" applyProtection="1">
      <alignment horizontal="left" wrapText="1" readingOrder="1"/>
      <protection locked="0"/>
    </xf>
    <xf numFmtId="0" fontId="12" fillId="64" borderId="1" xfId="0" applyFont="1" applyFill="1" applyBorder="1" applyAlignment="1">
      <alignment horizontal="left" vertical="center"/>
    </xf>
    <xf numFmtId="0" fontId="12" fillId="65" borderId="1" xfId="0" applyFont="1" applyFill="1" applyBorder="1" applyAlignment="1">
      <alignment horizontal="left" vertical="center"/>
    </xf>
    <xf numFmtId="14" fontId="12" fillId="65" borderId="1" xfId="0" applyNumberFormat="1" applyFont="1" applyFill="1" applyBorder="1" applyAlignment="1">
      <alignment horizontal="left" vertical="center"/>
    </xf>
    <xf numFmtId="0" fontId="12" fillId="65" borderId="1" xfId="0" quotePrefix="1" applyFont="1" applyFill="1" applyBorder="1" applyAlignment="1">
      <alignment horizontal="left" vertical="center"/>
    </xf>
    <xf numFmtId="14" fontId="12" fillId="64" borderId="1" xfId="0" applyNumberFormat="1" applyFont="1" applyFill="1" applyBorder="1" applyAlignment="1">
      <alignment horizontal="left" vertical="center"/>
    </xf>
    <xf numFmtId="0" fontId="12" fillId="64" borderId="1" xfId="0" quotePrefix="1" applyFont="1" applyFill="1" applyBorder="1" applyAlignment="1">
      <alignment horizontal="left" vertical="center"/>
    </xf>
    <xf numFmtId="0" fontId="12" fillId="69" borderId="1" xfId="0" applyFont="1" applyFill="1" applyBorder="1" applyAlignment="1">
      <alignment horizontal="left" vertical="center" wrapText="1"/>
    </xf>
    <xf numFmtId="0" fontId="12" fillId="2" borderId="38" xfId="0" applyFont="1" applyFill="1" applyBorder="1" applyAlignment="1">
      <alignment horizontal="center"/>
    </xf>
    <xf numFmtId="0" fontId="12" fillId="2" borderId="38" xfId="0" applyFont="1" applyFill="1" applyBorder="1" applyAlignment="1">
      <alignment horizontal="center" wrapText="1"/>
    </xf>
    <xf numFmtId="0" fontId="12" fillId="2" borderId="14" xfId="0" applyFont="1" applyFill="1" applyBorder="1" applyAlignment="1">
      <alignment horizontal="center"/>
    </xf>
    <xf numFmtId="15" fontId="20" fillId="2" borderId="14" xfId="14" applyNumberFormat="1" applyFont="1" applyFill="1" applyBorder="1" applyAlignment="1">
      <alignment vertical="center" wrapText="1"/>
    </xf>
    <xf numFmtId="0" fontId="12" fillId="0" borderId="13" xfId="0" applyFont="1" applyBorder="1" applyAlignment="1">
      <alignment horizontal="center"/>
    </xf>
    <xf numFmtId="0" fontId="147" fillId="2" borderId="14" xfId="0" applyFont="1" applyFill="1" applyBorder="1" applyAlignment="1">
      <alignment horizontal="center"/>
    </xf>
    <xf numFmtId="0" fontId="12" fillId="2" borderId="21" xfId="1" applyNumberFormat="1" applyFont="1" applyFill="1" applyBorder="1" applyAlignment="1">
      <alignment horizontal="center"/>
    </xf>
    <xf numFmtId="0" fontId="147" fillId="2" borderId="21" xfId="0" applyFont="1" applyFill="1" applyBorder="1" applyAlignment="1">
      <alignment horizontal="center"/>
    </xf>
    <xf numFmtId="15" fontId="12" fillId="2" borderId="1" xfId="0" applyNumberFormat="1" applyFont="1" applyFill="1" applyBorder="1" applyAlignment="1" applyProtection="1">
      <alignment horizontal="left" wrapText="1" readingOrder="1"/>
      <protection locked="0"/>
    </xf>
    <xf numFmtId="0" fontId="12" fillId="70" borderId="1" xfId="0" applyFont="1" applyFill="1" applyBorder="1" applyAlignment="1">
      <alignment horizontal="left" vertical="center"/>
    </xf>
    <xf numFmtId="14" fontId="12" fillId="70" borderId="1" xfId="0" applyNumberFormat="1" applyFont="1" applyFill="1" applyBorder="1" applyAlignment="1">
      <alignment horizontal="left" vertical="center"/>
    </xf>
    <xf numFmtId="0" fontId="12" fillId="70" borderId="1" xfId="0" quotePrefix="1" applyFont="1" applyFill="1" applyBorder="1" applyAlignment="1">
      <alignment horizontal="left" vertical="center"/>
    </xf>
    <xf numFmtId="0" fontId="12" fillId="64" borderId="1" xfId="0" quotePrefix="1" applyFont="1" applyFill="1" applyBorder="1" applyAlignment="1">
      <alignment vertical="center"/>
    </xf>
    <xf numFmtId="0" fontId="12" fillId="0" borderId="1" xfId="0" applyFont="1" applyBorder="1" applyAlignment="1">
      <alignment vertical="center"/>
    </xf>
    <xf numFmtId="0" fontId="12" fillId="0" borderId="1" xfId="0" quotePrefix="1" applyFont="1" applyBorder="1" applyAlignment="1">
      <alignment vertical="center"/>
    </xf>
    <xf numFmtId="0" fontId="12" fillId="0" borderId="1" xfId="0" applyFont="1" applyBorder="1" applyAlignment="1">
      <alignment horizontal="left" vertical="center"/>
    </xf>
    <xf numFmtId="14" fontId="12" fillId="0" borderId="1" xfId="0" applyNumberFormat="1" applyFont="1" applyBorder="1" applyAlignment="1">
      <alignment horizontal="left" vertical="center"/>
    </xf>
    <xf numFmtId="0" fontId="12" fillId="0" borderId="1" xfId="0" quotePrefix="1" applyFont="1" applyBorder="1" applyAlignment="1">
      <alignment horizontal="left" vertical="center"/>
    </xf>
    <xf numFmtId="0" fontId="12" fillId="71" borderId="1" xfId="0" applyFont="1" applyFill="1" applyBorder="1" applyAlignment="1">
      <alignment horizontal="left" vertical="center"/>
    </xf>
    <xf numFmtId="14" fontId="12" fillId="71" borderId="1" xfId="0" applyNumberFormat="1" applyFont="1" applyFill="1" applyBorder="1" applyAlignment="1">
      <alignment horizontal="left" vertical="center"/>
    </xf>
    <xf numFmtId="0" fontId="12" fillId="71" borderId="1" xfId="0" quotePrefix="1" applyFont="1" applyFill="1" applyBorder="1" applyAlignment="1">
      <alignment horizontal="left" vertical="center"/>
    </xf>
    <xf numFmtId="0" fontId="12" fillId="2" borderId="1" xfId="0" applyFont="1" applyFill="1" applyBorder="1" applyAlignment="1">
      <alignment horizontal="left" vertical="center"/>
    </xf>
    <xf numFmtId="14" fontId="12" fillId="2" borderId="1" xfId="0" applyNumberFormat="1" applyFont="1" applyFill="1" applyBorder="1" applyAlignment="1">
      <alignment horizontal="left" vertical="center"/>
    </xf>
    <xf numFmtId="0" fontId="12" fillId="2" borderId="1" xfId="0" quotePrefix="1" applyFont="1" applyFill="1" applyBorder="1" applyAlignment="1">
      <alignment horizontal="left" vertical="center"/>
    </xf>
    <xf numFmtId="0" fontId="12" fillId="71" borderId="1" xfId="0" applyFont="1" applyFill="1" applyBorder="1" applyAlignment="1">
      <alignment horizontal="left"/>
    </xf>
    <xf numFmtId="0" fontId="12" fillId="71" borderId="1" xfId="0" quotePrefix="1" applyFont="1" applyFill="1" applyBorder="1" applyAlignment="1">
      <alignment horizontal="left"/>
    </xf>
    <xf numFmtId="0" fontId="12" fillId="2" borderId="1" xfId="0" applyFont="1" applyFill="1" applyBorder="1" applyAlignment="1">
      <alignment horizontal="left" vertical="center" wrapText="1"/>
    </xf>
    <xf numFmtId="0" fontId="15" fillId="3" borderId="28" xfId="0" applyFont="1" applyFill="1" applyBorder="1" applyAlignment="1">
      <alignment horizontal="center" vertical="center"/>
    </xf>
    <xf numFmtId="0" fontId="20" fillId="0" borderId="4" xfId="0" applyFont="1" applyBorder="1" applyAlignment="1">
      <alignment vertical="center"/>
    </xf>
    <xf numFmtId="164" fontId="15" fillId="3" borderId="28" xfId="1" applyFont="1" applyFill="1" applyBorder="1" applyAlignment="1">
      <alignment horizontal="center" wrapText="1"/>
    </xf>
    <xf numFmtId="164" fontId="15" fillId="3" borderId="56" xfId="1" applyFont="1" applyFill="1" applyBorder="1" applyAlignment="1">
      <alignment horizontal="center" wrapText="1"/>
    </xf>
    <xf numFmtId="0" fontId="12" fillId="2" borderId="7" xfId="0" applyFont="1" applyFill="1" applyBorder="1" applyAlignment="1" applyProtection="1">
      <alignment horizontal="left" wrapText="1" readingOrder="1"/>
      <protection locked="0"/>
    </xf>
    <xf numFmtId="0" fontId="12" fillId="70" borderId="7" xfId="0" applyFont="1" applyFill="1" applyBorder="1" applyAlignment="1">
      <alignment horizontal="left" vertical="center"/>
    </xf>
    <xf numFmtId="14" fontId="12" fillId="70" borderId="7" xfId="0" applyNumberFormat="1" applyFont="1" applyFill="1" applyBorder="1" applyAlignment="1">
      <alignment horizontal="left" vertical="center"/>
    </xf>
    <xf numFmtId="0" fontId="15" fillId="3" borderId="5" xfId="0" applyFont="1" applyFill="1" applyBorder="1" applyAlignment="1">
      <alignment horizontal="center" wrapText="1"/>
    </xf>
    <xf numFmtId="0" fontId="15" fillId="5" borderId="3" xfId="0" applyFont="1" applyFill="1" applyBorder="1"/>
    <xf numFmtId="0" fontId="15" fillId="6" borderId="3" xfId="0" applyFont="1" applyFill="1" applyBorder="1"/>
    <xf numFmtId="0" fontId="15" fillId="5" borderId="37" xfId="0" applyFont="1" applyFill="1" applyBorder="1"/>
    <xf numFmtId="0" fontId="15" fillId="5" borderId="6" xfId="0" applyFont="1" applyFill="1" applyBorder="1"/>
    <xf numFmtId="0" fontId="12" fillId="2" borderId="9" xfId="0" applyFont="1" applyFill="1" applyBorder="1" applyAlignment="1">
      <alignment horizontal="center"/>
    </xf>
    <xf numFmtId="15" fontId="20" fillId="0" borderId="10" xfId="14" applyNumberFormat="1" applyFont="1" applyBorder="1" applyAlignment="1">
      <alignment vertical="center" wrapText="1"/>
    </xf>
    <xf numFmtId="0" fontId="12" fillId="0" borderId="10" xfId="0" applyFont="1" applyBorder="1" applyAlignment="1">
      <alignment horizontal="right"/>
    </xf>
    <xf numFmtId="0" fontId="12" fillId="0" borderId="10" xfId="0" applyFont="1" applyBorder="1"/>
    <xf numFmtId="0" fontId="12" fillId="0" borderId="98" xfId="0" applyFont="1" applyBorder="1"/>
    <xf numFmtId="0" fontId="15" fillId="0" borderId="99" xfId="0" applyFont="1" applyBorder="1" applyAlignment="1">
      <alignment horizontal="center"/>
    </xf>
    <xf numFmtId="0" fontId="12" fillId="2" borderId="22" xfId="0" applyFont="1" applyFill="1" applyBorder="1" applyAlignment="1">
      <alignment horizontal="center"/>
    </xf>
    <xf numFmtId="0" fontId="12" fillId="0" borderId="32" xfId="0" applyFont="1" applyBorder="1"/>
    <xf numFmtId="0" fontId="12" fillId="2" borderId="32" xfId="0" applyFont="1" applyFill="1" applyBorder="1"/>
    <xf numFmtId="0" fontId="15" fillId="0" borderId="32" xfId="0" applyFont="1" applyBorder="1" applyAlignment="1">
      <alignment horizontal="center"/>
    </xf>
    <xf numFmtId="0" fontId="12" fillId="0" borderId="32" xfId="0" applyFont="1" applyBorder="1" applyAlignment="1">
      <alignment horizontal="center"/>
    </xf>
    <xf numFmtId="0" fontId="12" fillId="2" borderId="47" xfId="0" applyFont="1" applyFill="1" applyBorder="1" applyAlignment="1">
      <alignment horizontal="center"/>
    </xf>
    <xf numFmtId="15" fontId="20" fillId="0" borderId="26" xfId="14" applyNumberFormat="1" applyFont="1" applyBorder="1" applyAlignment="1">
      <alignment vertical="center" wrapText="1"/>
    </xf>
    <xf numFmtId="0" fontId="12" fillId="0" borderId="26" xfId="0" applyFont="1" applyBorder="1" applyAlignment="1">
      <alignment horizontal="right"/>
    </xf>
    <xf numFmtId="0" fontId="12" fillId="0" borderId="26" xfId="0" applyFont="1" applyBorder="1" applyAlignment="1">
      <alignment horizontal="center"/>
    </xf>
    <xf numFmtId="0" fontId="12" fillId="0" borderId="100" xfId="0" applyFont="1" applyBorder="1" applyAlignment="1">
      <alignment horizontal="center"/>
    </xf>
    <xf numFmtId="0" fontId="12" fillId="0" borderId="101" xfId="0" applyFont="1" applyBorder="1" applyAlignment="1">
      <alignment horizontal="center"/>
    </xf>
    <xf numFmtId="0" fontId="15" fillId="0" borderId="6" xfId="0" applyFont="1" applyBorder="1" applyAlignment="1">
      <alignment horizontal="center"/>
    </xf>
    <xf numFmtId="0" fontId="135" fillId="3" borderId="17" xfId="0" applyFont="1" applyFill="1" applyBorder="1" applyAlignment="1">
      <alignment horizontal="center" vertical="center" wrapText="1"/>
    </xf>
    <xf numFmtId="0" fontId="135" fillId="3" borderId="15" xfId="0" applyFont="1" applyFill="1" applyBorder="1" applyAlignment="1">
      <alignment horizontal="left" vertical="center" wrapText="1"/>
    </xf>
    <xf numFmtId="0" fontId="41" fillId="3" borderId="15" xfId="0" applyFont="1" applyFill="1" applyBorder="1" applyAlignment="1">
      <alignment horizontal="right" wrapText="1"/>
    </xf>
    <xf numFmtId="0" fontId="15" fillId="3" borderId="15" xfId="0" applyFont="1" applyFill="1" applyBorder="1" applyAlignment="1">
      <alignment horizontal="left" wrapText="1"/>
    </xf>
    <xf numFmtId="0" fontId="27" fillId="65" borderId="1" xfId="0" applyFont="1" applyFill="1" applyBorder="1" applyAlignment="1">
      <alignment horizontal="left" vertical="center"/>
    </xf>
    <xf numFmtId="0" fontId="27" fillId="64" borderId="1" xfId="0" applyFont="1" applyFill="1" applyBorder="1" applyAlignment="1">
      <alignment horizontal="left" vertical="center"/>
    </xf>
    <xf numFmtId="171" fontId="30" fillId="65" borderId="1" xfId="0" applyNumberFormat="1" applyFont="1" applyFill="1" applyBorder="1" applyAlignment="1">
      <alignment horizontal="left" vertical="center"/>
    </xf>
    <xf numFmtId="0" fontId="30" fillId="65" borderId="1" xfId="0" applyFont="1" applyFill="1" applyBorder="1" applyAlignment="1">
      <alignment horizontal="left" vertical="center"/>
    </xf>
    <xf numFmtId="0" fontId="30" fillId="65" borderId="1" xfId="0" quotePrefix="1" applyFont="1" applyFill="1" applyBorder="1" applyAlignment="1">
      <alignment horizontal="left" vertical="center"/>
    </xf>
    <xf numFmtId="171" fontId="30" fillId="64" borderId="1" xfId="0" applyNumberFormat="1" applyFont="1" applyFill="1" applyBorder="1" applyAlignment="1">
      <alignment horizontal="left" vertical="center"/>
    </xf>
    <xf numFmtId="0" fontId="30" fillId="64" borderId="1" xfId="0" applyFont="1" applyFill="1" applyBorder="1" applyAlignment="1">
      <alignment horizontal="left" vertical="center"/>
    </xf>
    <xf numFmtId="14" fontId="30" fillId="64" borderId="1" xfId="0" applyNumberFormat="1" applyFont="1" applyFill="1" applyBorder="1" applyAlignment="1">
      <alignment horizontal="left" vertical="center"/>
    </xf>
    <xf numFmtId="0" fontId="30" fillId="64" borderId="1" xfId="0" quotePrefix="1" applyFont="1" applyFill="1" applyBorder="1" applyAlignment="1">
      <alignment horizontal="left" vertical="center"/>
    </xf>
    <xf numFmtId="15" fontId="147" fillId="0" borderId="1" xfId="0" applyNumberFormat="1" applyFont="1" applyBorder="1" applyAlignment="1" applyProtection="1">
      <alignment horizontal="left" wrapText="1" readingOrder="1"/>
      <protection locked="0"/>
    </xf>
    <xf numFmtId="0" fontId="27" fillId="0" borderId="1" xfId="0" applyFont="1" applyBorder="1" applyAlignment="1">
      <alignment vertical="center"/>
    </xf>
    <xf numFmtId="0" fontId="180" fillId="29" borderId="1" xfId="0" applyFont="1" applyFill="1" applyBorder="1" applyAlignment="1">
      <alignment horizontal="left" vertical="center" wrapText="1"/>
    </xf>
    <xf numFmtId="0" fontId="27" fillId="0" borderId="1" xfId="0" applyFont="1" applyBorder="1" applyAlignment="1">
      <alignment horizontal="left" vertical="center"/>
    </xf>
    <xf numFmtId="165" fontId="38" fillId="2" borderId="13" xfId="1" applyNumberFormat="1" applyFont="1" applyFill="1" applyBorder="1" applyAlignment="1">
      <alignment horizontal="center" wrapText="1"/>
    </xf>
    <xf numFmtId="0" fontId="14" fillId="68" borderId="44" xfId="0" applyFont="1" applyFill="1" applyBorder="1"/>
    <xf numFmtId="0" fontId="14" fillId="68" borderId="45" xfId="0" applyFont="1" applyFill="1" applyBorder="1" applyAlignment="1">
      <alignment horizontal="center"/>
    </xf>
    <xf numFmtId="164" fontId="14" fillId="68" borderId="45" xfId="1" applyFont="1" applyFill="1" applyBorder="1" applyAlignment="1">
      <alignment horizontal="center"/>
    </xf>
    <xf numFmtId="0" fontId="39" fillId="68" borderId="46" xfId="0" applyFont="1" applyFill="1" applyBorder="1" applyAlignment="1">
      <alignment horizontal="center"/>
    </xf>
    <xf numFmtId="165" fontId="18" fillId="0" borderId="32" xfId="1" applyNumberFormat="1" applyFont="1" applyBorder="1" applyAlignment="1"/>
    <xf numFmtId="0" fontId="36" fillId="68" borderId="44" xfId="0" applyFont="1" applyFill="1" applyBorder="1"/>
    <xf numFmtId="0" fontId="36" fillId="2" borderId="102" xfId="0" applyFont="1" applyFill="1" applyBorder="1"/>
    <xf numFmtId="0" fontId="18" fillId="2" borderId="4" xfId="0" applyFont="1" applyFill="1" applyBorder="1"/>
    <xf numFmtId="1" fontId="18" fillId="2" borderId="4" xfId="1" applyNumberFormat="1" applyFont="1" applyFill="1" applyBorder="1" applyAlignment="1"/>
    <xf numFmtId="165" fontId="18" fillId="2" borderId="4" xfId="1" applyNumberFormat="1" applyFont="1" applyFill="1" applyBorder="1" applyAlignment="1"/>
    <xf numFmtId="0" fontId="18" fillId="2" borderId="75" xfId="0" applyFont="1" applyFill="1" applyBorder="1"/>
    <xf numFmtId="170" fontId="14" fillId="2" borderId="2" xfId="0" applyNumberFormat="1" applyFont="1" applyFill="1" applyBorder="1"/>
    <xf numFmtId="170" fontId="14" fillId="2" borderId="3" xfId="0" applyNumberFormat="1" applyFont="1" applyFill="1" applyBorder="1"/>
    <xf numFmtId="170" fontId="14" fillId="2" borderId="6" xfId="0" applyNumberFormat="1" applyFont="1" applyFill="1" applyBorder="1"/>
    <xf numFmtId="0" fontId="35" fillId="68" borderId="44" xfId="0" applyFont="1" applyFill="1" applyBorder="1" applyAlignment="1">
      <alignment horizontal="left" indent="2"/>
    </xf>
    <xf numFmtId="43" fontId="15" fillId="0" borderId="0" xfId="0" applyNumberFormat="1" applyFont="1" applyAlignment="1">
      <alignment horizontal="center"/>
    </xf>
    <xf numFmtId="43" fontId="72" fillId="0" borderId="16" xfId="29" applyFont="1" applyBorder="1" applyAlignment="1">
      <alignment horizontal="right"/>
    </xf>
    <xf numFmtId="15" fontId="104" fillId="29" borderId="1" xfId="0" applyNumberFormat="1" applyFont="1" applyFill="1" applyBorder="1" applyAlignment="1">
      <alignment horizontal="left"/>
    </xf>
    <xf numFmtId="0" fontId="41" fillId="3" borderId="3" xfId="0" applyFont="1" applyFill="1" applyBorder="1" applyAlignment="1">
      <alignment horizontal="center"/>
    </xf>
    <xf numFmtId="0" fontId="10" fillId="0" borderId="9" xfId="0" applyFont="1" applyBorder="1" applyAlignment="1">
      <alignment horizontal="center"/>
    </xf>
    <xf numFmtId="14" fontId="9" fillId="0" borderId="10" xfId="0" applyNumberFormat="1" applyFont="1" applyBorder="1" applyAlignment="1">
      <alignment horizontal="right"/>
    </xf>
    <xf numFmtId="0" fontId="9" fillId="0" borderId="10" xfId="0" applyFont="1" applyBorder="1" applyAlignment="1">
      <alignment horizontal="center"/>
    </xf>
    <xf numFmtId="0" fontId="9" fillId="2" borderId="10" xfId="0" applyFont="1" applyFill="1" applyBorder="1" applyAlignment="1">
      <alignment horizontal="right"/>
    </xf>
    <xf numFmtId="0" fontId="9" fillId="0" borderId="10" xfId="0" applyFont="1" applyBorder="1" applyAlignment="1">
      <alignment horizontal="right"/>
    </xf>
    <xf numFmtId="164" fontId="9" fillId="0" borderId="10" xfId="1" applyFont="1" applyBorder="1" applyAlignment="1">
      <alignment horizontal="right"/>
    </xf>
    <xf numFmtId="164" fontId="9" fillId="0" borderId="10" xfId="1" applyFont="1" applyBorder="1"/>
    <xf numFmtId="164" fontId="30" fillId="2" borderId="1" xfId="1" applyFont="1" applyFill="1" applyBorder="1" applyAlignment="1">
      <alignment horizontal="right"/>
    </xf>
    <xf numFmtId="164" fontId="30" fillId="0" borderId="1" xfId="1" applyFont="1" applyBorder="1" applyAlignment="1"/>
    <xf numFmtId="0" fontId="30" fillId="2" borderId="44" xfId="0" applyFont="1" applyFill="1" applyBorder="1" applyAlignment="1">
      <alignment horizontal="center"/>
    </xf>
    <xf numFmtId="15" fontId="147" fillId="0" borderId="45" xfId="0" applyNumberFormat="1" applyFont="1" applyBorder="1" applyAlignment="1" applyProtection="1">
      <alignment horizontal="left" wrapText="1" readingOrder="1"/>
      <protection locked="0"/>
    </xf>
    <xf numFmtId="0" fontId="27" fillId="64" borderId="45" xfId="0" applyFont="1" applyFill="1" applyBorder="1" applyAlignment="1">
      <alignment horizontal="left" vertical="center"/>
    </xf>
    <xf numFmtId="0" fontId="30" fillId="2" borderId="45" xfId="0" applyFont="1" applyFill="1" applyBorder="1" applyAlignment="1">
      <alignment horizontal="center"/>
    </xf>
    <xf numFmtId="0" fontId="30" fillId="0" borderId="45" xfId="0" applyFont="1" applyBorder="1" applyAlignment="1">
      <alignment horizontal="center"/>
    </xf>
    <xf numFmtId="164" fontId="30" fillId="2" borderId="45" xfId="1" applyFont="1" applyFill="1" applyBorder="1" applyAlignment="1"/>
    <xf numFmtId="164" fontId="10" fillId="2" borderId="45" xfId="1" applyFont="1" applyFill="1" applyBorder="1" applyAlignment="1">
      <alignment horizontal="center"/>
    </xf>
    <xf numFmtId="0" fontId="12" fillId="2" borderId="46" xfId="0" applyFont="1" applyFill="1" applyBorder="1" applyAlignment="1">
      <alignment horizontal="center" wrapText="1"/>
    </xf>
    <xf numFmtId="0" fontId="12" fillId="2" borderId="32" xfId="0" applyFont="1" applyFill="1" applyBorder="1" applyAlignment="1">
      <alignment horizontal="center"/>
    </xf>
    <xf numFmtId="0" fontId="25" fillId="0" borderId="32" xfId="0" applyFont="1" applyBorder="1"/>
    <xf numFmtId="0" fontId="30" fillId="0" borderId="32" xfId="0" applyFont="1" applyBorder="1" applyAlignment="1">
      <alignment horizontal="center"/>
    </xf>
    <xf numFmtId="0" fontId="30" fillId="2" borderId="32" xfId="0" applyFont="1" applyFill="1" applyBorder="1" applyAlignment="1">
      <alignment horizontal="center"/>
    </xf>
    <xf numFmtId="0" fontId="11" fillId="0" borderId="32" xfId="0" applyFont="1" applyBorder="1"/>
    <xf numFmtId="0" fontId="11" fillId="2" borderId="26" xfId="0" applyFont="1" applyFill="1" applyBorder="1" applyAlignment="1">
      <alignment horizontal="right"/>
    </xf>
    <xf numFmtId="164" fontId="9" fillId="0" borderId="26" xfId="1" applyFont="1" applyFill="1" applyBorder="1"/>
    <xf numFmtId="0" fontId="11" fillId="0" borderId="36" xfId="0" applyFont="1" applyBorder="1"/>
    <xf numFmtId="0" fontId="10" fillId="3" borderId="17" xfId="0" applyFont="1" applyFill="1" applyBorder="1" applyAlignment="1">
      <alignment horizontal="center" wrapText="1"/>
    </xf>
    <xf numFmtId="0" fontId="10" fillId="3" borderId="41" xfId="0" applyFont="1" applyFill="1" applyBorder="1" applyAlignment="1">
      <alignment horizontal="right" wrapText="1"/>
    </xf>
    <xf numFmtId="0" fontId="10" fillId="3" borderId="15" xfId="0" applyFont="1" applyFill="1" applyBorder="1" applyAlignment="1">
      <alignment horizontal="center" wrapText="1"/>
    </xf>
    <xf numFmtId="0" fontId="10" fillId="3" borderId="15" xfId="0" applyFont="1" applyFill="1" applyBorder="1" applyAlignment="1">
      <alignment horizontal="right" wrapText="1"/>
    </xf>
    <xf numFmtId="0" fontId="10" fillId="3" borderId="18" xfId="0" applyFont="1" applyFill="1" applyBorder="1" applyAlignment="1">
      <alignment horizontal="right" wrapText="1"/>
    </xf>
    <xf numFmtId="0" fontId="10" fillId="3" borderId="43" xfId="0" applyFont="1" applyFill="1" applyBorder="1" applyAlignment="1">
      <alignment horizontal="right" wrapText="1"/>
    </xf>
    <xf numFmtId="164" fontId="10" fillId="3" borderId="41" xfId="1" applyFont="1" applyFill="1" applyBorder="1" applyAlignment="1">
      <alignment horizontal="right" wrapText="1"/>
    </xf>
    <xf numFmtId="164" fontId="10" fillId="3" borderId="57" xfId="1" applyFont="1" applyFill="1" applyBorder="1" applyAlignment="1">
      <alignment horizontal="center" wrapText="1"/>
    </xf>
    <xf numFmtId="164" fontId="10" fillId="3" borderId="29" xfId="1" applyFont="1" applyFill="1" applyBorder="1" applyAlignment="1">
      <alignment horizontal="center" wrapText="1"/>
    </xf>
    <xf numFmtId="164" fontId="10" fillId="3" borderId="56" xfId="1" applyFont="1" applyFill="1" applyBorder="1" applyAlignment="1">
      <alignment horizontal="center" wrapText="1"/>
    </xf>
    <xf numFmtId="3" fontId="10" fillId="2" borderId="32" xfId="0" applyNumberFormat="1" applyFont="1" applyFill="1" applyBorder="1"/>
    <xf numFmtId="0" fontId="181" fillId="0" borderId="1" xfId="0" applyFont="1" applyBorder="1"/>
    <xf numFmtId="0" fontId="30" fillId="64" borderId="1" xfId="0" applyFont="1" applyFill="1" applyBorder="1" applyAlignment="1">
      <alignment vertical="center"/>
    </xf>
    <xf numFmtId="0" fontId="30" fillId="65" borderId="1" xfId="0" applyFont="1" applyFill="1" applyBorder="1" applyAlignment="1">
      <alignment vertical="center"/>
    </xf>
    <xf numFmtId="43" fontId="45" fillId="0" borderId="7" xfId="29" applyFont="1" applyBorder="1" applyAlignment="1">
      <alignment horizontal="right"/>
    </xf>
    <xf numFmtId="171" fontId="99" fillId="0" borderId="95" xfId="0" applyNumberFormat="1" applyFont="1" applyBorder="1" applyAlignment="1">
      <alignment vertical="center"/>
    </xf>
    <xf numFmtId="171" fontId="166" fillId="0" borderId="94" xfId="0" applyNumberFormat="1" applyFont="1" applyBorder="1" applyAlignment="1">
      <alignment vertical="center"/>
    </xf>
    <xf numFmtId="0" fontId="166" fillId="0" borderId="92" xfId="0" applyFont="1" applyBorder="1" applyAlignment="1">
      <alignment vertical="center"/>
    </xf>
    <xf numFmtId="0" fontId="166" fillId="0" borderId="92" xfId="0" quotePrefix="1" applyFont="1" applyBorder="1" applyAlignment="1">
      <alignment vertical="center"/>
    </xf>
    <xf numFmtId="14" fontId="166" fillId="0" borderId="92" xfId="0" applyNumberFormat="1" applyFont="1" applyBorder="1" applyAlignment="1">
      <alignment vertical="center"/>
    </xf>
    <xf numFmtId="0" fontId="166" fillId="0" borderId="103" xfId="0" applyFont="1" applyBorder="1" applyAlignment="1">
      <alignment vertical="center"/>
    </xf>
    <xf numFmtId="0" fontId="166" fillId="0" borderId="0" xfId="0" applyFont="1"/>
    <xf numFmtId="0" fontId="102" fillId="0" borderId="0" xfId="0" applyFont="1"/>
    <xf numFmtId="171" fontId="166" fillId="0" borderId="95" xfId="0" applyNumberFormat="1" applyFont="1" applyBorder="1" applyAlignment="1">
      <alignment vertical="center"/>
    </xf>
    <xf numFmtId="0" fontId="166" fillId="0" borderId="93" xfId="0" applyFont="1" applyBorder="1" applyAlignment="1">
      <alignment vertical="center"/>
    </xf>
    <xf numFmtId="14" fontId="166" fillId="0" borderId="93" xfId="0" applyNumberFormat="1" applyFont="1" applyBorder="1" applyAlignment="1">
      <alignment vertical="center"/>
    </xf>
    <xf numFmtId="0" fontId="166" fillId="0" borderId="104" xfId="0" applyFont="1" applyBorder="1" applyAlignment="1">
      <alignment vertical="center"/>
    </xf>
    <xf numFmtId="0" fontId="166" fillId="0" borderId="93" xfId="0" quotePrefix="1" applyFont="1" applyBorder="1" applyAlignment="1">
      <alignment vertical="center"/>
    </xf>
    <xf numFmtId="0" fontId="182" fillId="0" borderId="93" xfId="0" applyFont="1" applyBorder="1" applyAlignment="1">
      <alignment vertical="center"/>
    </xf>
    <xf numFmtId="0" fontId="182" fillId="0" borderId="92" xfId="0" applyFont="1" applyBorder="1" applyAlignment="1">
      <alignment vertical="center"/>
    </xf>
    <xf numFmtId="171" fontId="185" fillId="64" borderId="94" xfId="0" applyNumberFormat="1" applyFont="1" applyFill="1" applyBorder="1" applyAlignment="1">
      <alignment horizontal="right"/>
    </xf>
    <xf numFmtId="0" fontId="185" fillId="64" borderId="92" xfId="0" applyFont="1" applyFill="1" applyBorder="1"/>
    <xf numFmtId="0" fontId="185" fillId="64" borderId="92" xfId="0" applyFont="1" applyFill="1" applyBorder="1" applyAlignment="1">
      <alignment horizontal="right"/>
    </xf>
    <xf numFmtId="14" fontId="185" fillId="64" borderId="92" xfId="0" applyNumberFormat="1" applyFont="1" applyFill="1" applyBorder="1" applyAlignment="1">
      <alignment horizontal="right"/>
    </xf>
    <xf numFmtId="0" fontId="185" fillId="64" borderId="92" xfId="0" quotePrefix="1" applyFont="1" applyFill="1" applyBorder="1"/>
    <xf numFmtId="0" fontId="182" fillId="64" borderId="92" xfId="0" applyFont="1" applyFill="1" applyBorder="1"/>
    <xf numFmtId="0" fontId="183" fillId="64" borderId="92" xfId="0" applyFont="1" applyFill="1" applyBorder="1"/>
    <xf numFmtId="0" fontId="185" fillId="64" borderId="103" xfId="0" applyFont="1" applyFill="1" applyBorder="1"/>
    <xf numFmtId="0" fontId="183" fillId="0" borderId="0" xfId="0" applyFont="1"/>
    <xf numFmtId="0" fontId="138" fillId="64" borderId="1" xfId="0" applyFont="1" applyFill="1" applyBorder="1" applyAlignment="1">
      <alignment horizontal="left" vertical="center"/>
    </xf>
    <xf numFmtId="0" fontId="138" fillId="64" borderId="1" xfId="0" quotePrefix="1" applyFont="1" applyFill="1" applyBorder="1" applyAlignment="1">
      <alignment horizontal="left" vertical="center"/>
    </xf>
    <xf numFmtId="0" fontId="138" fillId="21" borderId="4" xfId="0" applyFont="1" applyFill="1" applyBorder="1"/>
    <xf numFmtId="0" fontId="138" fillId="21" borderId="7" xfId="0" applyFont="1" applyFill="1" applyBorder="1"/>
    <xf numFmtId="0" fontId="147" fillId="21" borderId="1" xfId="0" applyFont="1" applyFill="1" applyBorder="1"/>
    <xf numFmtId="0" fontId="27" fillId="65" borderId="1" xfId="0" applyFont="1" applyFill="1" applyBorder="1" applyAlignment="1">
      <alignment vertical="center"/>
    </xf>
    <xf numFmtId="0" fontId="27" fillId="64" borderId="1" xfId="0" applyFont="1" applyFill="1" applyBorder="1" applyAlignment="1">
      <alignment vertical="center"/>
    </xf>
    <xf numFmtId="0" fontId="187" fillId="0" borderId="1" xfId="0" applyFont="1" applyBorder="1" applyAlignment="1">
      <alignment horizontal="left" vertical="center"/>
    </xf>
    <xf numFmtId="0" fontId="15" fillId="3" borderId="17" xfId="0" applyFont="1" applyFill="1" applyBorder="1" applyAlignment="1">
      <alignment horizontal="center" wrapText="1"/>
    </xf>
    <xf numFmtId="0" fontId="30" fillId="2" borderId="1" xfId="0" applyFont="1" applyFill="1" applyBorder="1" applyAlignment="1">
      <alignment horizontal="left" wrapText="1"/>
    </xf>
    <xf numFmtId="0" fontId="30" fillId="2" borderId="1" xfId="0" applyFont="1" applyFill="1" applyBorder="1" applyAlignment="1">
      <alignment horizontal="center" wrapText="1"/>
    </xf>
    <xf numFmtId="0" fontId="30" fillId="2" borderId="7" xfId="0" applyFont="1" applyFill="1" applyBorder="1" applyAlignment="1">
      <alignment horizontal="center"/>
    </xf>
    <xf numFmtId="164" fontId="9" fillId="0" borderId="48" xfId="1" applyFont="1" applyFill="1" applyBorder="1"/>
    <xf numFmtId="164" fontId="15" fillId="0" borderId="14" xfId="1" applyFont="1" applyFill="1" applyBorder="1"/>
    <xf numFmtId="164" fontId="14" fillId="0" borderId="14" xfId="1" applyFont="1" applyFill="1" applyBorder="1"/>
    <xf numFmtId="164" fontId="9" fillId="2" borderId="14" xfId="1" applyFont="1" applyFill="1" applyBorder="1"/>
    <xf numFmtId="0" fontId="9" fillId="4" borderId="7" xfId="0" applyFont="1" applyFill="1" applyBorder="1" applyAlignment="1">
      <alignment horizontal="center"/>
    </xf>
    <xf numFmtId="0" fontId="9" fillId="0" borderId="44" xfId="0" applyFont="1" applyBorder="1" applyAlignment="1">
      <alignment horizontal="center"/>
    </xf>
    <xf numFmtId="0" fontId="9" fillId="0" borderId="45" xfId="0" applyFont="1" applyBorder="1" applyAlignment="1">
      <alignment horizontal="center"/>
    </xf>
    <xf numFmtId="0" fontId="9" fillId="0" borderId="22" xfId="0" applyFont="1" applyBorder="1" applyAlignment="1">
      <alignment horizontal="center"/>
    </xf>
    <xf numFmtId="0" fontId="11" fillId="2" borderId="32" xfId="0" applyFont="1" applyFill="1" applyBorder="1"/>
    <xf numFmtId="0" fontId="15" fillId="0" borderId="22" xfId="0" applyFont="1" applyBorder="1" applyAlignment="1">
      <alignment horizontal="center"/>
    </xf>
    <xf numFmtId="0" fontId="12" fillId="22" borderId="32" xfId="0" applyFont="1" applyFill="1" applyBorder="1"/>
    <xf numFmtId="0" fontId="12" fillId="23" borderId="32" xfId="0" applyFont="1" applyFill="1" applyBorder="1"/>
    <xf numFmtId="0" fontId="12" fillId="4" borderId="32" xfId="0" applyFont="1" applyFill="1" applyBorder="1"/>
    <xf numFmtId="0" fontId="11" fillId="0" borderId="32" xfId="0" applyFont="1" applyBorder="1" applyAlignment="1">
      <alignment horizontal="center"/>
    </xf>
    <xf numFmtId="0" fontId="11" fillId="23" borderId="32" xfId="0" applyFont="1" applyFill="1" applyBorder="1"/>
    <xf numFmtId="0" fontId="9" fillId="0" borderId="32" xfId="0" applyFont="1" applyBorder="1" applyAlignment="1">
      <alignment horizontal="center"/>
    </xf>
    <xf numFmtId="0" fontId="9" fillId="2" borderId="22" xfId="0" applyFont="1" applyFill="1" applyBorder="1" applyAlignment="1">
      <alignment horizontal="center"/>
    </xf>
    <xf numFmtId="0" fontId="9" fillId="0" borderId="32" xfId="0" applyFont="1" applyBorder="1"/>
    <xf numFmtId="0" fontId="9" fillId="0" borderId="23" xfId="0" applyFont="1" applyBorder="1" applyAlignment="1">
      <alignment horizontal="center"/>
    </xf>
    <xf numFmtId="0" fontId="11" fillId="0" borderId="52" xfId="0" applyFont="1" applyBorder="1"/>
    <xf numFmtId="0" fontId="9" fillId="0" borderId="47" xfId="0" applyFont="1" applyBorder="1" applyAlignment="1">
      <alignment horizontal="center"/>
    </xf>
    <xf numFmtId="0" fontId="9" fillId="0" borderId="26" xfId="0" applyFont="1" applyBorder="1" applyAlignment="1">
      <alignment horizontal="center"/>
    </xf>
    <xf numFmtId="0" fontId="11" fillId="0" borderId="20" xfId="0" applyFont="1" applyBorder="1"/>
    <xf numFmtId="15" fontId="157" fillId="29" borderId="4" xfId="0" applyNumberFormat="1" applyFont="1" applyFill="1" applyBorder="1" applyAlignment="1">
      <alignment horizontal="left"/>
    </xf>
    <xf numFmtId="169" fontId="95" fillId="0" borderId="53" xfId="0" applyNumberFormat="1" applyFont="1" applyBorder="1" applyAlignment="1" applyProtection="1">
      <alignment vertical="top" wrapText="1" readingOrder="1"/>
      <protection locked="0"/>
    </xf>
    <xf numFmtId="0" fontId="40" fillId="65" borderId="1" xfId="0" applyFont="1" applyFill="1" applyBorder="1" applyAlignment="1">
      <alignment horizontal="left" vertical="center"/>
    </xf>
    <xf numFmtId="0" fontId="40" fillId="65" borderId="1" xfId="0" quotePrefix="1" applyFont="1" applyFill="1" applyBorder="1" applyAlignment="1">
      <alignment horizontal="left" vertical="center"/>
    </xf>
    <xf numFmtId="0" fontId="151" fillId="0" borderId="7" xfId="0" applyFont="1" applyBorder="1" applyAlignment="1">
      <alignment horizontal="center"/>
    </xf>
    <xf numFmtId="169" fontId="95" fillId="0" borderId="0" xfId="0" applyNumberFormat="1" applyFont="1" applyAlignment="1" applyProtection="1">
      <alignment vertical="top" wrapText="1" readingOrder="1"/>
      <protection locked="0"/>
    </xf>
    <xf numFmtId="0" fontId="147" fillId="0" borderId="4" xfId="0" applyFont="1" applyBorder="1" applyAlignment="1" applyProtection="1">
      <alignment vertical="top" wrapText="1" readingOrder="1"/>
      <protection locked="0"/>
    </xf>
    <xf numFmtId="15" fontId="157" fillId="29" borderId="1" xfId="0" applyNumberFormat="1" applyFont="1" applyFill="1" applyBorder="1" applyAlignment="1">
      <alignment horizontal="left"/>
    </xf>
    <xf numFmtId="0" fontId="3" fillId="70" borderId="1" xfId="8" applyFill="1" applyBorder="1" applyAlignment="1" applyProtection="1">
      <alignment horizontal="left" vertical="center"/>
    </xf>
    <xf numFmtId="0" fontId="96" fillId="0" borderId="53" xfId="0" applyFont="1" applyBorder="1" applyAlignment="1" applyProtection="1">
      <alignment vertical="top" wrapText="1" readingOrder="1"/>
      <protection locked="0"/>
    </xf>
    <xf numFmtId="15" fontId="12" fillId="0" borderId="14" xfId="0" applyNumberFormat="1" applyFont="1" applyBorder="1" applyAlignment="1" applyProtection="1">
      <alignment horizontal="left" wrapText="1" readingOrder="1"/>
      <protection locked="0"/>
    </xf>
    <xf numFmtId="164" fontId="10" fillId="2" borderId="7" xfId="1" applyFont="1" applyFill="1" applyBorder="1"/>
    <xf numFmtId="0" fontId="30" fillId="2" borderId="4" xfId="0" applyFont="1" applyFill="1" applyBorder="1" applyAlignment="1">
      <alignment horizontal="left"/>
    </xf>
    <xf numFmtId="0" fontId="30" fillId="2" borderId="4" xfId="0" applyFont="1" applyFill="1" applyBorder="1" applyAlignment="1">
      <alignment horizontal="center"/>
    </xf>
    <xf numFmtId="164" fontId="15" fillId="3" borderId="57" xfId="1" applyFont="1" applyFill="1" applyBorder="1" applyAlignment="1">
      <alignment horizontal="center" wrapText="1"/>
    </xf>
    <xf numFmtId="164" fontId="10" fillId="0" borderId="1" xfId="1" applyFont="1" applyBorder="1"/>
    <xf numFmtId="164" fontId="7" fillId="0" borderId="1" xfId="1" applyFont="1" applyBorder="1"/>
    <xf numFmtId="0" fontId="11" fillId="0" borderId="42" xfId="0" applyFont="1" applyBorder="1" applyAlignment="1">
      <alignment horizontal="center"/>
    </xf>
    <xf numFmtId="0" fontId="11" fillId="0" borderId="25" xfId="1" applyNumberFormat="1" applyFont="1" applyBorder="1" applyAlignment="1">
      <alignment horizontal="center" wrapText="1"/>
    </xf>
    <xf numFmtId="14" fontId="9" fillId="0" borderId="99" xfId="0" applyNumberFormat="1" applyFont="1" applyBorder="1" applyAlignment="1">
      <alignment horizontal="center" vertical="center"/>
    </xf>
    <xf numFmtId="164" fontId="9" fillId="0" borderId="10" xfId="0" applyNumberFormat="1" applyFont="1" applyBorder="1"/>
    <xf numFmtId="14" fontId="9" fillId="0" borderId="99" xfId="0" applyNumberFormat="1" applyFont="1" applyBorder="1"/>
    <xf numFmtId="14" fontId="9" fillId="0" borderId="31" xfId="0" applyNumberFormat="1" applyFont="1" applyBorder="1"/>
    <xf numFmtId="164" fontId="9" fillId="0" borderId="11" xfId="1" applyFont="1" applyBorder="1"/>
    <xf numFmtId="0" fontId="11" fillId="0" borderId="2" xfId="0" applyFont="1" applyBorder="1" applyAlignment="1">
      <alignment horizontal="center"/>
    </xf>
    <xf numFmtId="164" fontId="9" fillId="0" borderId="3" xfId="1" applyFont="1" applyBorder="1"/>
    <xf numFmtId="15" fontId="157" fillId="12" borderId="1" xfId="0" applyNumberFormat="1" applyFont="1" applyFill="1" applyBorder="1" applyAlignment="1">
      <alignment wrapText="1"/>
    </xf>
    <xf numFmtId="0" fontId="157" fillId="12" borderId="21" xfId="0" applyFont="1" applyFill="1" applyBorder="1"/>
    <xf numFmtId="4" fontId="157" fillId="12" borderId="1" xfId="0" applyNumberFormat="1" applyFont="1" applyFill="1" applyBorder="1" applyAlignment="1">
      <alignment horizontal="right"/>
    </xf>
    <xf numFmtId="0" fontId="157" fillId="12" borderId="14" xfId="0" applyFont="1" applyFill="1" applyBorder="1" applyAlignment="1">
      <alignment horizontal="right"/>
    </xf>
    <xf numFmtId="43" fontId="147" fillId="12" borderId="1" xfId="29" applyFont="1" applyFill="1" applyBorder="1" applyAlignment="1">
      <alignment horizontal="right"/>
    </xf>
    <xf numFmtId="0" fontId="0" fillId="12" borderId="21" xfId="209" applyFont="1" applyFill="1" applyBorder="1"/>
    <xf numFmtId="171" fontId="30" fillId="0" borderId="7" xfId="0" applyNumberFormat="1" applyFont="1" applyBorder="1" applyAlignment="1">
      <alignment horizontal="left"/>
    </xf>
    <xf numFmtId="0" fontId="189" fillId="0" borderId="1" xfId="0" applyFont="1" applyBorder="1" applyAlignment="1">
      <alignment horizontal="left"/>
    </xf>
    <xf numFmtId="0" fontId="8" fillId="2" borderId="1" xfId="0" applyFont="1" applyFill="1" applyBorder="1" applyAlignment="1">
      <alignment horizontal="left"/>
    </xf>
    <xf numFmtId="0" fontId="27" fillId="64" borderId="92" xfId="0" quotePrefix="1" applyFont="1" applyFill="1" applyBorder="1" applyAlignment="1">
      <alignment horizontal="right" vertical="center"/>
    </xf>
    <xf numFmtId="0" fontId="27" fillId="64" borderId="92" xfId="0" applyFont="1" applyFill="1" applyBorder="1" applyAlignment="1">
      <alignment vertical="center"/>
    </xf>
    <xf numFmtId="0" fontId="9" fillId="0" borderId="46" xfId="0" applyFont="1" applyBorder="1" applyAlignment="1">
      <alignment horizontal="center"/>
    </xf>
    <xf numFmtId="0" fontId="12" fillId="69" borderId="1" xfId="0" applyFont="1" applyFill="1" applyBorder="1" applyAlignment="1">
      <alignment horizontal="left" wrapText="1"/>
    </xf>
    <xf numFmtId="0" fontId="138" fillId="69" borderId="1" xfId="0" applyFont="1" applyFill="1" applyBorder="1" applyAlignment="1">
      <alignment horizontal="left" wrapText="1"/>
    </xf>
    <xf numFmtId="0" fontId="157" fillId="0" borderId="1" xfId="0" applyFont="1" applyBorder="1"/>
    <xf numFmtId="4" fontId="157" fillId="0" borderId="1" xfId="0" applyNumberFormat="1" applyFont="1" applyBorder="1"/>
    <xf numFmtId="0" fontId="20" fillId="71" borderId="1" xfId="0" applyFont="1" applyFill="1" applyBorder="1" applyAlignment="1">
      <alignment vertical="center"/>
    </xf>
    <xf numFmtId="0" fontId="20" fillId="70" borderId="1" xfId="0" applyFont="1" applyFill="1" applyBorder="1" applyAlignment="1">
      <alignment vertical="center"/>
    </xf>
    <xf numFmtId="0" fontId="188" fillId="2" borderId="1" xfId="0" applyFont="1" applyFill="1" applyBorder="1"/>
    <xf numFmtId="0" fontId="12" fillId="65" borderId="1" xfId="0" applyFont="1" applyFill="1" applyBorder="1" applyAlignment="1">
      <alignment vertical="center"/>
    </xf>
    <xf numFmtId="0" fontId="12" fillId="2" borderId="1" xfId="0" applyFont="1" applyFill="1" applyBorder="1" applyAlignment="1">
      <alignment wrapText="1"/>
    </xf>
    <xf numFmtId="0" fontId="8" fillId="2" borderId="53" xfId="0" applyFont="1" applyFill="1" applyBorder="1" applyAlignment="1" applyProtection="1">
      <alignment vertical="top" wrapText="1"/>
      <protection locked="0"/>
    </xf>
    <xf numFmtId="0" fontId="12" fillId="70" borderId="1" xfId="0" applyFont="1" applyFill="1" applyBorder="1" applyAlignment="1">
      <alignment vertical="center"/>
    </xf>
    <xf numFmtId="0" fontId="12" fillId="71" borderId="1" xfId="0" applyFont="1" applyFill="1" applyBorder="1" applyAlignment="1">
      <alignment vertical="center"/>
    </xf>
    <xf numFmtId="0" fontId="9" fillId="0" borderId="24" xfId="0" applyFont="1" applyBorder="1" applyAlignment="1">
      <alignment horizontal="center"/>
    </xf>
    <xf numFmtId="0" fontId="178" fillId="0" borderId="14" xfId="0" applyFont="1" applyBorder="1" applyAlignment="1">
      <alignment horizontal="center" wrapText="1"/>
    </xf>
    <xf numFmtId="0" fontId="30" fillId="0" borderId="14" xfId="13" applyFont="1" applyBorder="1" applyAlignment="1">
      <alignment horizontal="left"/>
    </xf>
    <xf numFmtId="43" fontId="190" fillId="0" borderId="1" xfId="44" applyFont="1" applyFill="1" applyBorder="1" applyAlignment="1">
      <alignment horizontal="center" wrapText="1"/>
    </xf>
    <xf numFmtId="0" fontId="172" fillId="2" borderId="1" xfId="0" applyFont="1" applyFill="1" applyBorder="1" applyAlignment="1" applyProtection="1">
      <alignment horizontal="center" wrapText="1" readingOrder="1"/>
      <protection locked="0"/>
    </xf>
    <xf numFmtId="0" fontId="20" fillId="0" borderId="1" xfId="0" applyFont="1" applyBorder="1" applyAlignment="1">
      <alignment horizontal="left" vertical="center"/>
    </xf>
    <xf numFmtId="14" fontId="20" fillId="0" borderId="1" xfId="0" applyNumberFormat="1" applyFont="1" applyBorder="1" applyAlignment="1">
      <alignment horizontal="left" vertical="center"/>
    </xf>
    <xf numFmtId="0" fontId="20" fillId="0" borderId="1" xfId="0" quotePrefix="1" applyFont="1" applyBorder="1" applyAlignment="1">
      <alignment horizontal="left" vertical="center"/>
    </xf>
    <xf numFmtId="0" fontId="20" fillId="64" borderId="1" xfId="0" applyFont="1" applyFill="1" applyBorder="1" applyAlignment="1">
      <alignment horizontal="left" vertical="center"/>
    </xf>
    <xf numFmtId="14" fontId="20" fillId="64" borderId="1" xfId="0" applyNumberFormat="1" applyFont="1" applyFill="1" applyBorder="1" applyAlignment="1">
      <alignment horizontal="left" vertical="center"/>
    </xf>
    <xf numFmtId="0" fontId="20" fillId="65" borderId="1" xfId="0" applyFont="1" applyFill="1" applyBorder="1" applyAlignment="1">
      <alignment horizontal="left" vertical="center"/>
    </xf>
    <xf numFmtId="14" fontId="20" fillId="65" borderId="1" xfId="0" applyNumberFormat="1" applyFont="1" applyFill="1" applyBorder="1" applyAlignment="1">
      <alignment horizontal="left" vertical="center"/>
    </xf>
    <xf numFmtId="0" fontId="20" fillId="65" borderId="1" xfId="0" quotePrefix="1" applyFont="1" applyFill="1" applyBorder="1" applyAlignment="1">
      <alignment horizontal="left" vertical="center"/>
    </xf>
    <xf numFmtId="3" fontId="181" fillId="0" borderId="1" xfId="0" applyNumberFormat="1" applyFont="1" applyBorder="1"/>
    <xf numFmtId="0" fontId="100" fillId="0" borderId="1" xfId="0" applyFont="1" applyBorder="1"/>
    <xf numFmtId="3" fontId="100" fillId="0" borderId="1" xfId="0" applyNumberFormat="1" applyFont="1" applyBorder="1"/>
    <xf numFmtId="0" fontId="180" fillId="0" borderId="0" xfId="0" applyFont="1"/>
    <xf numFmtId="0" fontId="12" fillId="21" borderId="21" xfId="0" applyFont="1" applyFill="1" applyBorder="1"/>
    <xf numFmtId="164" fontId="137" fillId="2" borderId="1" xfId="1" applyFont="1" applyFill="1" applyBorder="1"/>
    <xf numFmtId="0" fontId="12" fillId="2" borderId="23" xfId="0" applyFont="1" applyFill="1" applyBorder="1" applyAlignment="1">
      <alignment horizontal="center"/>
    </xf>
    <xf numFmtId="0" fontId="15" fillId="0" borderId="24" xfId="0" applyFont="1" applyBorder="1" applyAlignment="1">
      <alignment horizontal="center"/>
    </xf>
    <xf numFmtId="0" fontId="12" fillId="2" borderId="1" xfId="0" applyFont="1" applyFill="1" applyBorder="1" applyAlignment="1" applyProtection="1">
      <alignment horizontal="left" wrapText="1" readingOrder="1"/>
      <protection locked="0"/>
    </xf>
    <xf numFmtId="0" fontId="167" fillId="70" borderId="1" xfId="0" applyFont="1" applyFill="1" applyBorder="1" applyAlignment="1">
      <alignment horizontal="left" vertical="center"/>
    </xf>
    <xf numFmtId="0" fontId="15" fillId="2" borderId="32" xfId="0" applyFont="1" applyFill="1" applyBorder="1" applyAlignment="1">
      <alignment horizontal="center"/>
    </xf>
    <xf numFmtId="0" fontId="15" fillId="2" borderId="48" xfId="0" applyFont="1" applyFill="1" applyBorder="1" applyAlignment="1">
      <alignment horizontal="center"/>
    </xf>
    <xf numFmtId="15" fontId="12" fillId="2" borderId="1" xfId="0" applyNumberFormat="1" applyFont="1" applyFill="1" applyBorder="1" applyAlignment="1">
      <alignment horizontal="left"/>
    </xf>
    <xf numFmtId="0" fontId="20" fillId="2" borderId="49" xfId="0" applyFont="1" applyFill="1" applyBorder="1" applyAlignment="1">
      <alignment horizontal="center"/>
    </xf>
    <xf numFmtId="14" fontId="12" fillId="71" borderId="1" xfId="0" applyNumberFormat="1" applyFont="1" applyFill="1" applyBorder="1" applyAlignment="1">
      <alignment horizontal="left"/>
    </xf>
    <xf numFmtId="164" fontId="55" fillId="2" borderId="16" xfId="1" applyFont="1" applyFill="1" applyBorder="1"/>
    <xf numFmtId="0" fontId="55" fillId="2" borderId="1" xfId="0" applyFont="1" applyFill="1" applyBorder="1" applyAlignment="1">
      <alignment horizontal="center"/>
    </xf>
    <xf numFmtId="0" fontId="191" fillId="2" borderId="1" xfId="0" applyFont="1" applyFill="1" applyBorder="1" applyAlignment="1">
      <alignment horizontal="center"/>
    </xf>
    <xf numFmtId="0" fontId="191" fillId="2" borderId="7" xfId="0" applyFont="1" applyFill="1" applyBorder="1" applyAlignment="1" applyProtection="1">
      <alignment horizontal="left" wrapText="1" readingOrder="1"/>
      <protection locked="0"/>
    </xf>
    <xf numFmtId="0" fontId="191" fillId="70" borderId="7" xfId="0" applyFont="1" applyFill="1" applyBorder="1" applyAlignment="1">
      <alignment horizontal="left" vertical="center"/>
    </xf>
    <xf numFmtId="14" fontId="191" fillId="70" borderId="7" xfId="0" applyNumberFormat="1" applyFont="1" applyFill="1" applyBorder="1" applyAlignment="1">
      <alignment horizontal="left" vertical="center"/>
    </xf>
    <xf numFmtId="0" fontId="191" fillId="2" borderId="7" xfId="0" applyFont="1" applyFill="1" applyBorder="1" applyAlignment="1">
      <alignment horizontal="left"/>
    </xf>
    <xf numFmtId="0" fontId="191" fillId="2" borderId="7" xfId="0" applyFont="1" applyFill="1" applyBorder="1" applyAlignment="1">
      <alignment horizontal="center"/>
    </xf>
    <xf numFmtId="0" fontId="191" fillId="2" borderId="16" xfId="0" applyFont="1" applyFill="1" applyBorder="1" applyAlignment="1">
      <alignment horizontal="center"/>
    </xf>
    <xf numFmtId="43" fontId="192" fillId="2" borderId="1" xfId="0" applyNumberFormat="1" applyFont="1" applyFill="1" applyBorder="1" applyAlignment="1">
      <alignment horizontal="center"/>
    </xf>
    <xf numFmtId="164" fontId="192" fillId="2" borderId="1" xfId="1" applyFont="1" applyFill="1" applyBorder="1" applyAlignment="1"/>
    <xf numFmtId="164" fontId="192" fillId="2" borderId="1" xfId="1" applyFont="1" applyFill="1" applyBorder="1"/>
    <xf numFmtId="0" fontId="192" fillId="2" borderId="1" xfId="0" applyFont="1" applyFill="1" applyBorder="1" applyAlignment="1">
      <alignment horizontal="center"/>
    </xf>
    <xf numFmtId="0" fontId="191" fillId="21" borderId="1" xfId="0" applyFont="1" applyFill="1" applyBorder="1"/>
    <xf numFmtId="0" fontId="191" fillId="2" borderId="1" xfId="0" applyFont="1" applyFill="1" applyBorder="1"/>
    <xf numFmtId="15" fontId="191" fillId="0" borderId="1" xfId="0" applyNumberFormat="1" applyFont="1" applyBorder="1" applyAlignment="1" applyProtection="1">
      <alignment horizontal="left" wrapText="1" readingOrder="1"/>
      <protection locked="0"/>
    </xf>
    <xf numFmtId="0" fontId="191" fillId="64" borderId="1" xfId="0" applyFont="1" applyFill="1" applyBorder="1" applyAlignment="1">
      <alignment horizontal="left" vertical="center"/>
    </xf>
    <xf numFmtId="14" fontId="191" fillId="64" borderId="1" xfId="0" applyNumberFormat="1" applyFont="1" applyFill="1" applyBorder="1" applyAlignment="1">
      <alignment horizontal="left" vertical="center"/>
    </xf>
    <xf numFmtId="0" fontId="191" fillId="2" borderId="1" xfId="0" applyFont="1" applyFill="1" applyBorder="1" applyAlignment="1">
      <alignment horizontal="left"/>
    </xf>
    <xf numFmtId="0" fontId="191" fillId="2" borderId="21" xfId="0" applyFont="1" applyFill="1" applyBorder="1" applyAlignment="1">
      <alignment horizontal="center"/>
    </xf>
    <xf numFmtId="0" fontId="191" fillId="2" borderId="0" xfId="0" applyFont="1" applyFill="1"/>
    <xf numFmtId="0" fontId="191" fillId="64" borderId="1" xfId="0" quotePrefix="1" applyFont="1" applyFill="1" applyBorder="1" applyAlignment="1">
      <alignment horizontal="left" vertical="center"/>
    </xf>
    <xf numFmtId="0" fontId="191" fillId="65" borderId="1" xfId="0" applyFont="1" applyFill="1" applyBorder="1" applyAlignment="1">
      <alignment horizontal="left" vertical="center"/>
    </xf>
    <xf numFmtId="14" fontId="191" fillId="65" borderId="1" xfId="0" applyNumberFormat="1" applyFont="1" applyFill="1" applyBorder="1" applyAlignment="1">
      <alignment horizontal="left" vertical="center"/>
    </xf>
    <xf numFmtId="0" fontId="191" fillId="65" borderId="1" xfId="0" quotePrefix="1" applyFont="1" applyFill="1" applyBorder="1" applyAlignment="1">
      <alignment horizontal="left" vertical="center"/>
    </xf>
    <xf numFmtId="0" fontId="191" fillId="0" borderId="1" xfId="0" applyFont="1" applyBorder="1" applyAlignment="1">
      <alignment horizontal="left"/>
    </xf>
    <xf numFmtId="164" fontId="192" fillId="2" borderId="1" xfId="1" applyFont="1" applyFill="1" applyBorder="1" applyAlignment="1">
      <alignment horizontal="center"/>
    </xf>
    <xf numFmtId="0" fontId="191" fillId="0" borderId="21" xfId="0" applyFont="1" applyBorder="1" applyAlignment="1">
      <alignment horizontal="center"/>
    </xf>
    <xf numFmtId="0" fontId="191" fillId="0" borderId="1" xfId="0" applyFont="1" applyBorder="1" applyAlignment="1">
      <alignment horizontal="center"/>
    </xf>
    <xf numFmtId="164" fontId="192" fillId="0" borderId="1" xfId="1" applyFont="1" applyFill="1" applyBorder="1"/>
    <xf numFmtId="164" fontId="192" fillId="0" borderId="1" xfId="1" applyFont="1" applyFill="1" applyBorder="1" applyAlignment="1">
      <alignment horizontal="center"/>
    </xf>
    <xf numFmtId="0" fontId="192" fillId="0" borderId="1" xfId="0" applyFont="1" applyBorder="1" applyAlignment="1">
      <alignment horizontal="center"/>
    </xf>
    <xf numFmtId="0" fontId="191" fillId="0" borderId="0" xfId="0" applyFont="1"/>
    <xf numFmtId="0" fontId="191" fillId="21" borderId="0" xfId="0" applyFont="1" applyFill="1"/>
    <xf numFmtId="0" fontId="191" fillId="23" borderId="0" xfId="0" applyFont="1" applyFill="1"/>
    <xf numFmtId="0" fontId="191" fillId="21" borderId="1" xfId="0" applyFont="1" applyFill="1" applyBorder="1" applyAlignment="1">
      <alignment horizontal="center"/>
    </xf>
    <xf numFmtId="43" fontId="137" fillId="2" borderId="1" xfId="0" applyNumberFormat="1" applyFont="1" applyFill="1" applyBorder="1" applyAlignment="1">
      <alignment horizontal="center"/>
    </xf>
    <xf numFmtId="164" fontId="137" fillId="2" borderId="1" xfId="1" applyFont="1" applyFill="1" applyBorder="1" applyAlignment="1"/>
    <xf numFmtId="0" fontId="191" fillId="2" borderId="1" xfId="1" applyNumberFormat="1" applyFont="1" applyFill="1" applyBorder="1" applyAlignment="1">
      <alignment horizontal="center"/>
    </xf>
    <xf numFmtId="0" fontId="193" fillId="2" borderId="1" xfId="0" applyFont="1" applyFill="1" applyBorder="1" applyAlignment="1">
      <alignment horizontal="center"/>
    </xf>
    <xf numFmtId="14" fontId="191" fillId="0" borderId="1" xfId="0" applyNumberFormat="1" applyFont="1" applyBorder="1" applyAlignment="1">
      <alignment horizontal="left"/>
    </xf>
    <xf numFmtId="0" fontId="191" fillId="0" borderId="1" xfId="0" quotePrefix="1" applyFont="1" applyBorder="1" applyAlignment="1">
      <alignment horizontal="left"/>
    </xf>
    <xf numFmtId="0" fontId="191" fillId="2" borderId="0" xfId="0" applyFont="1" applyFill="1" applyAlignment="1">
      <alignment horizontal="center"/>
    </xf>
    <xf numFmtId="0" fontId="191" fillId="2" borderId="49" xfId="0" applyFont="1" applyFill="1" applyBorder="1" applyAlignment="1">
      <alignment horizontal="center"/>
    </xf>
    <xf numFmtId="0" fontId="191" fillId="2" borderId="4" xfId="0" applyFont="1" applyFill="1" applyBorder="1" applyAlignment="1">
      <alignment horizontal="center"/>
    </xf>
    <xf numFmtId="0" fontId="191" fillId="29" borderId="1" xfId="0" applyFont="1" applyFill="1" applyBorder="1" applyAlignment="1">
      <alignment horizontal="left" vertical="center" wrapText="1"/>
    </xf>
    <xf numFmtId="0" fontId="191" fillId="70" borderId="1" xfId="0" applyFont="1" applyFill="1" applyBorder="1" applyAlignment="1">
      <alignment horizontal="left" vertical="center"/>
    </xf>
    <xf numFmtId="14" fontId="191" fillId="70" borderId="1" xfId="0" applyNumberFormat="1" applyFont="1" applyFill="1" applyBorder="1" applyAlignment="1">
      <alignment horizontal="left" vertical="center"/>
    </xf>
    <xf numFmtId="0" fontId="191" fillId="70" borderId="1" xfId="0" quotePrefix="1" applyFont="1" applyFill="1" applyBorder="1" applyAlignment="1">
      <alignment horizontal="left" vertical="center"/>
    </xf>
    <xf numFmtId="0" fontId="191" fillId="0" borderId="93" xfId="0" applyFont="1" applyBorder="1" applyAlignment="1">
      <alignment horizontal="left" vertical="center"/>
    </xf>
    <xf numFmtId="14" fontId="191" fillId="0" borderId="93" xfId="0" applyNumberFormat="1" applyFont="1" applyBorder="1" applyAlignment="1">
      <alignment horizontal="left" vertical="center"/>
    </xf>
    <xf numFmtId="0" fontId="191" fillId="0" borderId="93" xfId="0" quotePrefix="1" applyFont="1" applyBorder="1" applyAlignment="1">
      <alignment horizontal="left" vertical="center"/>
    </xf>
    <xf numFmtId="0" fontId="193" fillId="2" borderId="4" xfId="0" applyFont="1" applyFill="1" applyBorder="1" applyAlignment="1">
      <alignment horizontal="center"/>
    </xf>
    <xf numFmtId="164" fontId="192" fillId="2" borderId="4" xfId="1" applyFont="1" applyFill="1" applyBorder="1"/>
    <xf numFmtId="0" fontId="192" fillId="2" borderId="4" xfId="0" applyFont="1" applyFill="1" applyBorder="1" applyAlignment="1">
      <alignment horizontal="center"/>
    </xf>
    <xf numFmtId="0" fontId="191" fillId="21" borderId="4" xfId="0" applyFont="1" applyFill="1" applyBorder="1"/>
    <xf numFmtId="164" fontId="192" fillId="2" borderId="7" xfId="1" applyFont="1" applyFill="1" applyBorder="1"/>
    <xf numFmtId="164" fontId="192" fillId="2" borderId="7" xfId="1" applyFont="1" applyFill="1" applyBorder="1" applyAlignment="1">
      <alignment horizontal="center"/>
    </xf>
    <xf numFmtId="0" fontId="192" fillId="2" borderId="7" xfId="0" applyFont="1" applyFill="1" applyBorder="1" applyAlignment="1">
      <alignment horizontal="center"/>
    </xf>
    <xf numFmtId="0" fontId="191" fillId="21" borderId="7" xfId="0" applyFont="1" applyFill="1" applyBorder="1"/>
    <xf numFmtId="0" fontId="191" fillId="69" borderId="1" xfId="0" applyFont="1" applyFill="1" applyBorder="1" applyAlignment="1">
      <alignment horizontal="left" vertical="center" wrapText="1"/>
    </xf>
    <xf numFmtId="15" fontId="191" fillId="29" borderId="1" xfId="0" applyNumberFormat="1" applyFont="1" applyFill="1" applyBorder="1" applyAlignment="1">
      <alignment horizontal="left"/>
    </xf>
    <xf numFmtId="0" fontId="191" fillId="0" borderId="92" xfId="0" applyFont="1" applyBorder="1" applyAlignment="1">
      <alignment horizontal="left" vertical="center"/>
    </xf>
    <xf numFmtId="14" fontId="191" fillId="0" borderId="92" xfId="0" applyNumberFormat="1" applyFont="1" applyBorder="1" applyAlignment="1">
      <alignment horizontal="left" vertical="center"/>
    </xf>
    <xf numFmtId="0" fontId="191" fillId="0" borderId="92" xfId="0" quotePrefix="1" applyFont="1" applyBorder="1" applyAlignment="1">
      <alignment horizontal="left" vertical="center"/>
    </xf>
    <xf numFmtId="0" fontId="191" fillId="0" borderId="1" xfId="0" applyFont="1" applyBorder="1" applyAlignment="1">
      <alignment horizontal="left" vertical="center"/>
    </xf>
    <xf numFmtId="14" fontId="191" fillId="0" borderId="1" xfId="0" applyNumberFormat="1" applyFont="1" applyBorder="1" applyAlignment="1">
      <alignment horizontal="left" vertical="center"/>
    </xf>
    <xf numFmtId="0" fontId="191" fillId="0" borderId="1" xfId="0" quotePrefix="1" applyFont="1" applyBorder="1" applyAlignment="1">
      <alignment horizontal="left" vertical="center"/>
    </xf>
    <xf numFmtId="0" fontId="191" fillId="2" borderId="21" xfId="0" applyFont="1" applyFill="1" applyBorder="1"/>
    <xf numFmtId="0" fontId="194" fillId="2" borderId="1" xfId="0" applyFont="1" applyFill="1" applyBorder="1" applyAlignment="1" applyProtection="1">
      <alignment horizontal="center" vertical="top" wrapText="1" readingOrder="1"/>
      <protection locked="0"/>
    </xf>
    <xf numFmtId="0" fontId="192" fillId="2" borderId="1" xfId="0" applyFont="1" applyFill="1" applyBorder="1" applyAlignment="1">
      <alignment horizontal="center" wrapText="1"/>
    </xf>
    <xf numFmtId="0" fontId="194" fillId="2" borderId="1" xfId="0" applyFont="1" applyFill="1" applyBorder="1" applyAlignment="1" applyProtection="1">
      <alignment horizontal="center" wrapText="1" readingOrder="1"/>
      <protection locked="0"/>
    </xf>
    <xf numFmtId="43" fontId="192" fillId="2" borderId="7" xfId="0" applyNumberFormat="1" applyFont="1" applyFill="1" applyBorder="1" applyAlignment="1">
      <alignment horizontal="center"/>
    </xf>
    <xf numFmtId="0" fontId="195" fillId="2" borderId="1" xfId="0" applyFont="1" applyFill="1" applyBorder="1" applyAlignment="1">
      <alignment horizontal="center"/>
    </xf>
    <xf numFmtId="164" fontId="192" fillId="2" borderId="25" xfId="1" applyFont="1" applyFill="1" applyBorder="1"/>
    <xf numFmtId="0" fontId="191" fillId="0" borderId="105" xfId="0" applyFont="1" applyBorder="1" applyAlignment="1">
      <alignment horizontal="left" vertical="center"/>
    </xf>
    <xf numFmtId="164" fontId="192" fillId="2" borderId="21" xfId="1" applyFont="1" applyFill="1" applyBorder="1"/>
    <xf numFmtId="164" fontId="192" fillId="2" borderId="21" xfId="1" applyFont="1" applyFill="1" applyBorder="1" applyAlignment="1">
      <alignment horizontal="center"/>
    </xf>
    <xf numFmtId="0" fontId="191" fillId="2" borderId="40" xfId="0" applyFont="1" applyFill="1" applyBorder="1" applyAlignment="1">
      <alignment horizontal="center"/>
    </xf>
    <xf numFmtId="0" fontId="191" fillId="2" borderId="25" xfId="0" applyFont="1" applyFill="1" applyBorder="1" applyAlignment="1">
      <alignment horizontal="center"/>
    </xf>
    <xf numFmtId="164" fontId="192" fillId="2" borderId="25" xfId="1" applyFont="1" applyFill="1" applyBorder="1" applyAlignment="1">
      <alignment horizontal="center"/>
    </xf>
    <xf numFmtId="0" fontId="192" fillId="2" borderId="25" xfId="0" applyFont="1" applyFill="1" applyBorder="1" applyAlignment="1">
      <alignment horizontal="center"/>
    </xf>
    <xf numFmtId="0" fontId="191" fillId="21" borderId="25" xfId="0" applyFont="1" applyFill="1" applyBorder="1" applyAlignment="1">
      <alignment horizontal="center"/>
    </xf>
    <xf numFmtId="0" fontId="191" fillId="64" borderId="4" xfId="0" applyFont="1" applyFill="1" applyBorder="1" applyAlignment="1">
      <alignment horizontal="left" vertical="center"/>
    </xf>
    <xf numFmtId="14" fontId="191" fillId="64" borderId="4" xfId="0" applyNumberFormat="1" applyFont="1" applyFill="1" applyBorder="1" applyAlignment="1">
      <alignment horizontal="left" vertical="center"/>
    </xf>
    <xf numFmtId="0" fontId="191" fillId="64" borderId="4" xfId="0" quotePrefix="1" applyFont="1" applyFill="1" applyBorder="1" applyAlignment="1">
      <alignment horizontal="left" vertical="center"/>
    </xf>
    <xf numFmtId="15" fontId="191" fillId="0" borderId="14" xfId="0" applyNumberFormat="1" applyFont="1" applyBorder="1" applyAlignment="1" applyProtection="1">
      <alignment horizontal="left" wrapText="1" readingOrder="1"/>
      <protection locked="0"/>
    </xf>
    <xf numFmtId="0" fontId="196" fillId="69" borderId="1" xfId="0" applyFont="1" applyFill="1" applyBorder="1" applyAlignment="1">
      <alignment horizontal="left" vertical="center"/>
    </xf>
    <xf numFmtId="14" fontId="196" fillId="69" borderId="1" xfId="0" applyNumberFormat="1" applyFont="1" applyFill="1" applyBorder="1" applyAlignment="1">
      <alignment horizontal="left" vertical="center"/>
    </xf>
    <xf numFmtId="0" fontId="191" fillId="2" borderId="21" xfId="0" applyFont="1" applyFill="1" applyBorder="1" applyAlignment="1">
      <alignment horizontal="left"/>
    </xf>
    <xf numFmtId="0" fontId="196" fillId="29" borderId="1" xfId="0" applyFont="1" applyFill="1" applyBorder="1" applyAlignment="1">
      <alignment horizontal="left" vertical="center"/>
    </xf>
    <xf numFmtId="14" fontId="196" fillId="29" borderId="1" xfId="0" applyNumberFormat="1" applyFont="1" applyFill="1" applyBorder="1" applyAlignment="1">
      <alignment horizontal="left" vertical="center"/>
    </xf>
    <xf numFmtId="43" fontId="192" fillId="2" borderId="4" xfId="0" applyNumberFormat="1" applyFont="1" applyFill="1" applyBorder="1" applyAlignment="1">
      <alignment horizontal="center"/>
    </xf>
    <xf numFmtId="0" fontId="191" fillId="2" borderId="16" xfId="0" applyFont="1" applyFill="1" applyBorder="1"/>
    <xf numFmtId="0" fontId="191" fillId="71" borderId="1" xfId="0" applyFont="1" applyFill="1" applyBorder="1" applyAlignment="1">
      <alignment horizontal="left" vertical="center"/>
    </xf>
    <xf numFmtId="14" fontId="191" fillId="71" borderId="1" xfId="0" applyNumberFormat="1" applyFont="1" applyFill="1" applyBorder="1" applyAlignment="1">
      <alignment horizontal="left" vertical="center"/>
    </xf>
    <xf numFmtId="0" fontId="191" fillId="71" borderId="1" xfId="0" quotePrefix="1" applyFont="1" applyFill="1" applyBorder="1" applyAlignment="1">
      <alignment horizontal="left" vertical="center"/>
    </xf>
    <xf numFmtId="0" fontId="41" fillId="3" borderId="15" xfId="0" applyFont="1" applyFill="1" applyBorder="1" applyAlignment="1">
      <alignment horizontal="center"/>
    </xf>
    <xf numFmtId="0" fontId="192" fillId="2" borderId="0" xfId="0" applyFont="1" applyFill="1" applyAlignment="1">
      <alignment horizontal="center"/>
    </xf>
    <xf numFmtId="14" fontId="191" fillId="2" borderId="1" xfId="0" applyNumberFormat="1" applyFont="1" applyFill="1" applyBorder="1" applyAlignment="1">
      <alignment horizontal="left"/>
    </xf>
    <xf numFmtId="0" fontId="191" fillId="2" borderId="1" xfId="0" quotePrefix="1" applyFont="1" applyFill="1" applyBorder="1" applyAlignment="1">
      <alignment horizontal="left"/>
    </xf>
    <xf numFmtId="0" fontId="191" fillId="71" borderId="14" xfId="0" applyFont="1" applyFill="1" applyBorder="1" applyAlignment="1">
      <alignment horizontal="left" vertical="center"/>
    </xf>
    <xf numFmtId="0" fontId="191" fillId="2" borderId="14" xfId="0" applyFont="1" applyFill="1" applyBorder="1" applyAlignment="1">
      <alignment horizontal="left"/>
    </xf>
    <xf numFmtId="0" fontId="191" fillId="70" borderId="13" xfId="0" applyFont="1" applyFill="1" applyBorder="1" applyAlignment="1">
      <alignment horizontal="left" vertical="center"/>
    </xf>
    <xf numFmtId="164" fontId="191" fillId="2" borderId="1" xfId="1" applyFont="1" applyFill="1" applyBorder="1" applyAlignment="1">
      <alignment horizontal="center"/>
    </xf>
    <xf numFmtId="0" fontId="197" fillId="0" borderId="1" xfId="0" applyFont="1" applyBorder="1" applyAlignment="1">
      <alignment horizontal="center"/>
    </xf>
    <xf numFmtId="0" fontId="191" fillId="2" borderId="1" xfId="0" applyFont="1" applyFill="1" applyBorder="1" applyAlignment="1">
      <alignment horizontal="left" vertical="center" wrapText="1"/>
    </xf>
    <xf numFmtId="0" fontId="191" fillId="2" borderId="14" xfId="0" applyFont="1" applyFill="1" applyBorder="1" applyAlignment="1">
      <alignment horizontal="left" vertical="center" wrapText="1"/>
    </xf>
    <xf numFmtId="14" fontId="30" fillId="65" borderId="1" xfId="0" applyNumberFormat="1" applyFont="1" applyFill="1" applyBorder="1" applyAlignment="1">
      <alignment horizontal="left" vertical="center"/>
    </xf>
    <xf numFmtId="15" fontId="104" fillId="29" borderId="1" xfId="0" applyNumberFormat="1" applyFont="1" applyFill="1" applyBorder="1" applyAlignment="1">
      <alignment horizontal="left" wrapText="1"/>
    </xf>
    <xf numFmtId="164" fontId="152" fillId="4" borderId="1" xfId="1" applyFont="1" applyFill="1" applyBorder="1"/>
    <xf numFmtId="164" fontId="152" fillId="4" borderId="1" xfId="1" applyFont="1" applyFill="1" applyBorder="1" applyAlignment="1">
      <alignment horizontal="center"/>
    </xf>
    <xf numFmtId="164" fontId="152" fillId="4" borderId="1" xfId="1" applyFont="1" applyFill="1" applyBorder="1" applyAlignment="1"/>
    <xf numFmtId="164" fontId="152" fillId="4" borderId="7" xfId="1" applyFont="1" applyFill="1" applyBorder="1"/>
    <xf numFmtId="0" fontId="33" fillId="3" borderId="27" xfId="0" applyFont="1" applyFill="1" applyBorder="1" applyAlignment="1">
      <alignment horizontal="center" vertical="center"/>
    </xf>
    <xf numFmtId="0" fontId="33" fillId="3" borderId="8" xfId="0" applyFont="1" applyFill="1" applyBorder="1" applyAlignment="1">
      <alignment horizontal="center" vertical="center"/>
    </xf>
    <xf numFmtId="14" fontId="33" fillId="3" borderId="8" xfId="0" applyNumberFormat="1" applyFont="1" applyFill="1" applyBorder="1" applyAlignment="1">
      <alignment horizontal="center" vertical="center"/>
    </xf>
    <xf numFmtId="0" fontId="65" fillId="0" borderId="14" xfId="0" applyFont="1" applyBorder="1" applyAlignment="1">
      <alignment horizontal="center"/>
    </xf>
    <xf numFmtId="0" fontId="65" fillId="0" borderId="38" xfId="0" applyFont="1" applyBorder="1" applyAlignment="1">
      <alignment horizontal="center"/>
    </xf>
    <xf numFmtId="0" fontId="0" fillId="0" borderId="1" xfId="0" applyBorder="1" applyAlignment="1">
      <alignment horizontal="center"/>
    </xf>
    <xf numFmtId="49" fontId="22" fillId="0" borderId="4" xfId="0" applyNumberFormat="1" applyFont="1" applyBorder="1" applyAlignment="1">
      <alignment horizontal="center"/>
    </xf>
    <xf numFmtId="49" fontId="22" fillId="0" borderId="25" xfId="0" applyNumberFormat="1" applyFont="1" applyBorder="1" applyAlignment="1">
      <alignment horizontal="center"/>
    </xf>
    <xf numFmtId="49" fontId="22" fillId="0" borderId="7" xfId="0" applyNumberFormat="1" applyFont="1" applyBorder="1" applyAlignment="1">
      <alignment horizontal="center"/>
    </xf>
    <xf numFmtId="0" fontId="0" fillId="22" borderId="1" xfId="0" applyFill="1" applyBorder="1" applyAlignment="1">
      <alignment horizontal="center"/>
    </xf>
    <xf numFmtId="0" fontId="0" fillId="23" borderId="1" xfId="0" applyFill="1" applyBorder="1" applyAlignment="1">
      <alignment horizontal="center"/>
    </xf>
    <xf numFmtId="0" fontId="0" fillId="4" borderId="1" xfId="0" applyFill="1" applyBorder="1" applyAlignment="1">
      <alignment horizontal="center"/>
    </xf>
    <xf numFmtId="0" fontId="0" fillId="20" borderId="1" xfId="0" applyFill="1" applyBorder="1" applyAlignment="1">
      <alignment horizontal="center"/>
    </xf>
    <xf numFmtId="0" fontId="71" fillId="0" borderId="14" xfId="0" applyFont="1" applyBorder="1" applyAlignment="1">
      <alignment horizontal="center"/>
    </xf>
    <xf numFmtId="0" fontId="71" fillId="0" borderId="38" xfId="0" applyFont="1" applyBorder="1" applyAlignment="1">
      <alignment horizontal="center"/>
    </xf>
    <xf numFmtId="0" fontId="71" fillId="0" borderId="21" xfId="0" applyFont="1" applyBorder="1" applyAlignment="1">
      <alignment horizontal="center"/>
    </xf>
    <xf numFmtId="0" fontId="0" fillId="0" borderId="51" xfId="0" applyBorder="1" applyAlignment="1">
      <alignment horizontal="center"/>
    </xf>
    <xf numFmtId="0" fontId="0" fillId="0" borderId="0" xfId="0" applyAlignment="1">
      <alignment horizontal="center"/>
    </xf>
    <xf numFmtId="0" fontId="34" fillId="0" borderId="0" xfId="0" applyFont="1" applyAlignment="1">
      <alignment horizontal="center"/>
    </xf>
    <xf numFmtId="0" fontId="9" fillId="0" borderId="14" xfId="0" applyFont="1" applyBorder="1" applyAlignment="1">
      <alignment horizontal="center"/>
    </xf>
    <xf numFmtId="0" fontId="9" fillId="0" borderId="38" xfId="0" applyFont="1" applyBorder="1" applyAlignment="1">
      <alignment horizontal="center"/>
    </xf>
    <xf numFmtId="0" fontId="9" fillId="0" borderId="21" xfId="0" applyFont="1" applyBorder="1" applyAlignment="1">
      <alignment horizontal="center"/>
    </xf>
    <xf numFmtId="0" fontId="33" fillId="26" borderId="27" xfId="0" applyFont="1" applyFill="1" applyBorder="1" applyAlignment="1">
      <alignment horizontal="center" vertical="center"/>
    </xf>
    <xf numFmtId="0" fontId="0" fillId="26" borderId="8" xfId="0" applyFill="1" applyBorder="1" applyAlignment="1">
      <alignment vertical="center"/>
    </xf>
    <xf numFmtId="0" fontId="0" fillId="26" borderId="29" xfId="0" applyFill="1" applyBorder="1" applyAlignment="1">
      <alignment vertical="center"/>
    </xf>
    <xf numFmtId="164" fontId="15" fillId="26" borderId="45" xfId="1" applyFont="1" applyFill="1" applyBorder="1" applyAlignment="1">
      <alignment horizontal="center" wrapText="1"/>
    </xf>
    <xf numFmtId="0" fontId="80" fillId="0" borderId="0" xfId="213" applyFont="1" applyAlignment="1">
      <alignment horizontal="center"/>
    </xf>
    <xf numFmtId="0" fontId="87" fillId="0" borderId="1" xfId="209" applyFont="1" applyBorder="1" applyAlignment="1">
      <alignment horizontal="center"/>
    </xf>
    <xf numFmtId="164" fontId="15" fillId="4" borderId="1" xfId="1" applyFont="1" applyFill="1" applyBorder="1" applyAlignment="1">
      <alignment horizontal="center"/>
    </xf>
    <xf numFmtId="0" fontId="12" fillId="0" borderId="14" xfId="0" applyFont="1" applyBorder="1" applyAlignment="1">
      <alignment horizontal="center"/>
    </xf>
    <xf numFmtId="0" fontId="12" fillId="0" borderId="38" xfId="0" applyFont="1" applyBorder="1" applyAlignment="1">
      <alignment horizontal="center"/>
    </xf>
    <xf numFmtId="0" fontId="12" fillId="0" borderId="21" xfId="0" applyFont="1" applyBorder="1" applyAlignment="1">
      <alignment horizontal="center"/>
    </xf>
    <xf numFmtId="0" fontId="15" fillId="3" borderId="27" xfId="0" applyFont="1" applyFill="1" applyBorder="1" applyAlignment="1">
      <alignment horizontal="center" vertical="center"/>
    </xf>
    <xf numFmtId="0" fontId="20" fillId="0" borderId="8" xfId="0" applyFont="1" applyBorder="1" applyAlignment="1">
      <alignment vertical="center"/>
    </xf>
    <xf numFmtId="14" fontId="9" fillId="0" borderId="27" xfId="0" applyNumberFormat="1" applyFont="1" applyBorder="1" applyAlignment="1">
      <alignment horizontal="center" vertical="center"/>
    </xf>
    <xf numFmtId="14" fontId="9" fillId="0" borderId="8" xfId="0" applyNumberFormat="1" applyFont="1" applyBorder="1" applyAlignment="1">
      <alignment horizontal="center" vertical="center"/>
    </xf>
    <xf numFmtId="14" fontId="9" fillId="0" borderId="5" xfId="0" applyNumberFormat="1" applyFont="1" applyBorder="1" applyAlignment="1">
      <alignment horizontal="center" vertical="center"/>
    </xf>
    <xf numFmtId="14" fontId="15" fillId="4" borderId="34" xfId="0" applyNumberFormat="1" applyFont="1" applyFill="1" applyBorder="1" applyAlignment="1">
      <alignment horizontal="center" vertical="center"/>
    </xf>
    <xf numFmtId="14" fontId="15" fillId="4" borderId="0" xfId="0" applyNumberFormat="1" applyFont="1" applyFill="1" applyAlignment="1">
      <alignment horizontal="center" vertical="center"/>
    </xf>
    <xf numFmtId="14" fontId="15" fillId="4" borderId="40" xfId="0" applyNumberFormat="1" applyFont="1" applyFill="1" applyBorder="1" applyAlignment="1">
      <alignment horizontal="center" vertical="center"/>
    </xf>
    <xf numFmtId="2" fontId="59" fillId="0" borderId="31" xfId="0" applyNumberFormat="1" applyFont="1" applyBorder="1" applyAlignment="1">
      <alignment horizontal="center"/>
    </xf>
    <xf numFmtId="0" fontId="15" fillId="9" borderId="27" xfId="0" applyFont="1" applyFill="1" applyBorder="1" applyAlignment="1">
      <alignment horizontal="center" vertical="center"/>
    </xf>
    <xf numFmtId="0" fontId="15" fillId="9" borderId="8" xfId="0" applyFont="1" applyFill="1" applyBorder="1" applyAlignment="1">
      <alignment horizontal="center" vertical="center"/>
    </xf>
    <xf numFmtId="0" fontId="15" fillId="9" borderId="19" xfId="0" applyFont="1" applyFill="1" applyBorder="1" applyAlignment="1">
      <alignment horizontal="center" vertical="center"/>
    </xf>
    <xf numFmtId="0" fontId="15" fillId="9" borderId="1" xfId="0" applyFont="1" applyFill="1" applyBorder="1" applyAlignment="1">
      <alignment horizontal="center" vertical="center"/>
    </xf>
    <xf numFmtId="0" fontId="15" fillId="4" borderId="30" xfId="0" applyFont="1" applyFill="1" applyBorder="1" applyAlignment="1">
      <alignment horizontal="center" vertical="center"/>
    </xf>
    <xf numFmtId="0" fontId="15" fillId="4" borderId="31" xfId="0" applyFont="1" applyFill="1" applyBorder="1" applyAlignment="1">
      <alignment horizontal="center" vertical="center"/>
    </xf>
    <xf numFmtId="0" fontId="22" fillId="9" borderId="0" xfId="0" applyFont="1" applyFill="1" applyAlignment="1">
      <alignment horizontal="center" vertical="center"/>
    </xf>
    <xf numFmtId="0" fontId="59" fillId="11" borderId="4" xfId="0" applyFont="1" applyFill="1" applyBorder="1" applyAlignment="1">
      <alignment horizontal="center"/>
    </xf>
    <xf numFmtId="14" fontId="14" fillId="3" borderId="0" xfId="0" applyNumberFormat="1" applyFont="1" applyFill="1" applyAlignment="1">
      <alignment horizontal="center"/>
    </xf>
    <xf numFmtId="0" fontId="33" fillId="3" borderId="19" xfId="0" applyFont="1" applyFill="1" applyBorder="1" applyAlignment="1">
      <alignment horizontal="center" vertical="center"/>
    </xf>
    <xf numFmtId="164" fontId="15" fillId="3" borderId="27" xfId="1" applyFont="1" applyFill="1" applyBorder="1" applyAlignment="1">
      <alignment horizontal="center" wrapText="1"/>
    </xf>
    <xf numFmtId="164" fontId="15" fillId="3" borderId="5" xfId="1" applyFont="1" applyFill="1" applyBorder="1" applyAlignment="1">
      <alignment horizontal="center" wrapText="1"/>
    </xf>
    <xf numFmtId="164" fontId="15" fillId="3" borderId="8" xfId="1" applyFont="1" applyFill="1" applyBorder="1" applyAlignment="1">
      <alignment horizontal="center" wrapText="1"/>
    </xf>
    <xf numFmtId="164" fontId="15" fillId="3" borderId="19" xfId="1" applyFont="1" applyFill="1" applyBorder="1" applyAlignment="1">
      <alignment horizontal="center" wrapText="1"/>
    </xf>
    <xf numFmtId="164" fontId="9" fillId="4" borderId="0" xfId="1" applyFont="1" applyFill="1" applyAlignment="1">
      <alignment horizontal="center"/>
    </xf>
    <xf numFmtId="0" fontId="36" fillId="4" borderId="44" xfId="0" applyFont="1" applyFill="1" applyBorder="1" applyAlignment="1">
      <alignment horizontal="center"/>
    </xf>
    <xf numFmtId="0" fontId="36" fillId="4" borderId="45" xfId="0" applyFont="1" applyFill="1" applyBorder="1" applyAlignment="1">
      <alignment horizontal="center"/>
    </xf>
    <xf numFmtId="0" fontId="36" fillId="4" borderId="46" xfId="0" applyFont="1" applyFill="1" applyBorder="1" applyAlignment="1">
      <alignment horizontal="center"/>
    </xf>
    <xf numFmtId="0" fontId="163" fillId="2" borderId="34" xfId="0" applyFont="1" applyFill="1" applyBorder="1" applyAlignment="1">
      <alignment vertical="center"/>
    </xf>
    <xf numFmtId="0" fontId="18" fillId="2" borderId="0" xfId="0" applyFont="1" applyFill="1" applyAlignment="1">
      <alignment vertical="center"/>
    </xf>
    <xf numFmtId="0" fontId="18" fillId="2" borderId="34" xfId="0" applyFont="1" applyFill="1" applyBorder="1" applyAlignment="1">
      <alignment vertical="center"/>
    </xf>
    <xf numFmtId="0" fontId="14" fillId="0" borderId="34" xfId="0" applyFont="1" applyBorder="1" applyAlignment="1">
      <alignment horizontal="left"/>
    </xf>
    <xf numFmtId="0" fontId="14" fillId="0" borderId="0" xfId="0" applyFont="1" applyAlignment="1">
      <alignment horizontal="left"/>
    </xf>
    <xf numFmtId="0" fontId="14" fillId="0" borderId="44" xfId="0" applyFont="1" applyBorder="1" applyAlignment="1">
      <alignment horizontal="left"/>
    </xf>
    <xf numFmtId="0" fontId="14" fillId="17" borderId="27" xfId="0" applyFont="1" applyFill="1" applyBorder="1" applyAlignment="1">
      <alignment horizontal="center" wrapText="1"/>
    </xf>
    <xf numFmtId="0" fontId="14" fillId="17" borderId="8" xfId="0" applyFont="1" applyFill="1" applyBorder="1" applyAlignment="1">
      <alignment horizontal="center" wrapText="1"/>
    </xf>
    <xf numFmtId="0" fontId="14" fillId="17" borderId="19" xfId="0" applyFont="1" applyFill="1" applyBorder="1" applyAlignment="1">
      <alignment horizontal="center" wrapText="1"/>
    </xf>
    <xf numFmtId="0" fontId="163" fillId="2" borderId="34" xfId="0" applyFont="1" applyFill="1" applyBorder="1" applyAlignment="1">
      <alignment horizontal="left"/>
    </xf>
    <xf numFmtId="0" fontId="18" fillId="2" borderId="0" xfId="0" applyFont="1" applyFill="1" applyAlignment="1">
      <alignment horizontal="left"/>
    </xf>
    <xf numFmtId="0" fontId="18" fillId="2" borderId="34" xfId="0" applyFont="1" applyFill="1" applyBorder="1" applyAlignment="1">
      <alignment horizontal="left"/>
    </xf>
    <xf numFmtId="0" fontId="22" fillId="2" borderId="34" xfId="0" applyFont="1" applyFill="1" applyBorder="1" applyAlignment="1">
      <alignment horizontal="left" vertical="center"/>
    </xf>
    <xf numFmtId="0" fontId="22" fillId="2" borderId="0" xfId="0" applyFont="1" applyFill="1" applyAlignment="1">
      <alignment horizontal="left" vertical="center"/>
    </xf>
  </cellXfs>
  <cellStyles count="218">
    <cellStyle name="20% - Accent1" xfId="183" builtinId="30" customBuiltin="1"/>
    <cellStyle name="20% - Accent2" xfId="187" builtinId="34" customBuiltin="1"/>
    <cellStyle name="20% - Accent3" xfId="191" builtinId="38" customBuiltin="1"/>
    <cellStyle name="20% - Accent4" xfId="195" builtinId="42" customBuiltin="1"/>
    <cellStyle name="20% - Accent5" xfId="199" builtinId="46" customBuiltin="1"/>
    <cellStyle name="20% - Accent6" xfId="203" builtinId="50" customBuiltin="1"/>
    <cellStyle name="40% - Accent1" xfId="184" builtinId="31" customBuiltin="1"/>
    <cellStyle name="40% - Accent2" xfId="188" builtinId="35" customBuiltin="1"/>
    <cellStyle name="40% - Accent3" xfId="192" builtinId="39" customBuiltin="1"/>
    <cellStyle name="40% - Accent4" xfId="196" builtinId="43" customBuiltin="1"/>
    <cellStyle name="40% - Accent5" xfId="200" builtinId="47" customBuiltin="1"/>
    <cellStyle name="40% - Accent6" xfId="204" builtinId="51" customBuiltin="1"/>
    <cellStyle name="60% - Accent1" xfId="185" builtinId="32" customBuiltin="1"/>
    <cellStyle name="60% - Accent2" xfId="189" builtinId="36" customBuiltin="1"/>
    <cellStyle name="60% - Accent3" xfId="193" builtinId="40" customBuiltin="1"/>
    <cellStyle name="60% - Accent4" xfId="197" builtinId="44" customBuiltin="1"/>
    <cellStyle name="60% - Accent5" xfId="201" builtinId="48" customBuiltin="1"/>
    <cellStyle name="60% - Accent6" xfId="205" builtinId="52" customBuiltin="1"/>
    <cellStyle name="Accent1" xfId="182" builtinId="29" customBuiltin="1"/>
    <cellStyle name="Accent2" xfId="186" builtinId="33" customBuiltin="1"/>
    <cellStyle name="Accent3" xfId="190" builtinId="37" customBuiltin="1"/>
    <cellStyle name="Accent4" xfId="194" builtinId="41" customBuiltin="1"/>
    <cellStyle name="Accent5" xfId="198" builtinId="45" customBuiltin="1"/>
    <cellStyle name="Accent6" xfId="202" builtinId="49" customBuiltin="1"/>
    <cellStyle name="Bad" xfId="171" builtinId="27" customBuiltin="1"/>
    <cellStyle name="Calculation" xfId="175" builtinId="22" customBuiltin="1"/>
    <cellStyle name="Check Cell" xfId="177" builtinId="23" customBuiltin="1"/>
    <cellStyle name="Comma" xfId="1" builtinId="3"/>
    <cellStyle name="Comma 10" xfId="44" xr:uid="{00000000-0005-0000-0000-00001C000000}"/>
    <cellStyle name="Comma 10 2" xfId="114" xr:uid="{00000000-0005-0000-0000-00001D000000}"/>
    <cellStyle name="Comma 10 3" xfId="136" xr:uid="{00000000-0005-0000-0000-00001E000000}"/>
    <cellStyle name="Comma 11" xfId="2" xr:uid="{00000000-0005-0000-0000-00001F000000}"/>
    <cellStyle name="Comma 11 2" xfId="117" xr:uid="{00000000-0005-0000-0000-000020000000}"/>
    <cellStyle name="Comma 11 3" xfId="150" xr:uid="{00000000-0005-0000-0000-000021000000}"/>
    <cellStyle name="Comma 12" xfId="50" xr:uid="{00000000-0005-0000-0000-000022000000}"/>
    <cellStyle name="Comma 12 2" xfId="120" xr:uid="{00000000-0005-0000-0000-000023000000}"/>
    <cellStyle name="Comma 13" xfId="52" xr:uid="{00000000-0005-0000-0000-000024000000}"/>
    <cellStyle name="Comma 13 2" xfId="122" xr:uid="{00000000-0005-0000-0000-000025000000}"/>
    <cellStyle name="Comma 13 3" xfId="146" xr:uid="{00000000-0005-0000-0000-000026000000}"/>
    <cellStyle name="Comma 14" xfId="54" xr:uid="{00000000-0005-0000-0000-000027000000}"/>
    <cellStyle name="Comma 14 2" xfId="124" xr:uid="{00000000-0005-0000-0000-000028000000}"/>
    <cellStyle name="Comma 15" xfId="58" xr:uid="{00000000-0005-0000-0000-000029000000}"/>
    <cellStyle name="Comma 15 2" xfId="63" xr:uid="{00000000-0005-0000-0000-00002A000000}"/>
    <cellStyle name="Comma 15 3" xfId="78" xr:uid="{00000000-0005-0000-0000-00002B000000}"/>
    <cellStyle name="Comma 15 4" xfId="126" xr:uid="{00000000-0005-0000-0000-00002C000000}"/>
    <cellStyle name="Comma 16" xfId="86" xr:uid="{00000000-0005-0000-0000-00002D000000}"/>
    <cellStyle name="Comma 17" xfId="130" xr:uid="{00000000-0005-0000-0000-00002E000000}"/>
    <cellStyle name="Comma 18" xfId="132" xr:uid="{00000000-0005-0000-0000-00002F000000}"/>
    <cellStyle name="Comma 19" xfId="135" xr:uid="{00000000-0005-0000-0000-000030000000}"/>
    <cellStyle name="Comma 2" xfId="3" xr:uid="{00000000-0005-0000-0000-000031000000}"/>
    <cellStyle name="Comma 2 2" xfId="4" xr:uid="{00000000-0005-0000-0000-000032000000}"/>
    <cellStyle name="Comma 2 2 2" xfId="99" xr:uid="{00000000-0005-0000-0000-000033000000}"/>
    <cellStyle name="Comma 2 2 3" xfId="128" xr:uid="{00000000-0005-0000-0000-000034000000}"/>
    <cellStyle name="Comma 2 2 4" xfId="152" xr:uid="{00000000-0005-0000-0000-000035000000}"/>
    <cellStyle name="Comma 2 2 5" xfId="27" xr:uid="{00000000-0005-0000-0000-000036000000}"/>
    <cellStyle name="Comma 2 3" xfId="5" xr:uid="{00000000-0005-0000-0000-000037000000}"/>
    <cellStyle name="Comma 2 3 2" xfId="41" xr:uid="{00000000-0005-0000-0000-000038000000}"/>
    <cellStyle name="Comma 2 3 2 2" xfId="112" xr:uid="{00000000-0005-0000-0000-000039000000}"/>
    <cellStyle name="Comma 2 3 3" xfId="110" xr:uid="{00000000-0005-0000-0000-00003A000000}"/>
    <cellStyle name="Comma 2 3 4" xfId="153" xr:uid="{00000000-0005-0000-0000-00003B000000}"/>
    <cellStyle name="Comma 2 4" xfId="6" xr:uid="{00000000-0005-0000-0000-00003C000000}"/>
    <cellStyle name="Comma 2 4 2" xfId="118" xr:uid="{00000000-0005-0000-0000-00003D000000}"/>
    <cellStyle name="Comma 2 4 3" xfId="154" xr:uid="{00000000-0005-0000-0000-00003E000000}"/>
    <cellStyle name="Comma 2 4 4" xfId="47" xr:uid="{00000000-0005-0000-0000-00003F000000}"/>
    <cellStyle name="Comma 2 5" xfId="68" xr:uid="{00000000-0005-0000-0000-000040000000}"/>
    <cellStyle name="Comma 2 6" xfId="89" xr:uid="{00000000-0005-0000-0000-000041000000}"/>
    <cellStyle name="Comma 2 7" xfId="151" xr:uid="{00000000-0005-0000-0000-000042000000}"/>
    <cellStyle name="Comma 20" xfId="149" xr:uid="{00000000-0005-0000-0000-000043000000}"/>
    <cellStyle name="Comma 21" xfId="16" xr:uid="{00000000-0005-0000-0000-000044000000}"/>
    <cellStyle name="Comma 22" xfId="212" xr:uid="{00000000-0005-0000-0000-000045000000}"/>
    <cellStyle name="Comma 3" xfId="7" xr:uid="{00000000-0005-0000-0000-000046000000}"/>
    <cellStyle name="Comma 3 2" xfId="61" xr:uid="{00000000-0005-0000-0000-000047000000}"/>
    <cellStyle name="Comma 3 3" xfId="76" xr:uid="{00000000-0005-0000-0000-000048000000}"/>
    <cellStyle name="Comma 3 4" xfId="91" xr:uid="{00000000-0005-0000-0000-000049000000}"/>
    <cellStyle name="Comma 3 5" xfId="127" xr:uid="{00000000-0005-0000-0000-00004A000000}"/>
    <cellStyle name="Comma 3 6" xfId="155" xr:uid="{00000000-0005-0000-0000-00004B000000}"/>
    <cellStyle name="Comma 3 7" xfId="19" xr:uid="{00000000-0005-0000-0000-00004C000000}"/>
    <cellStyle name="Comma 3 8" xfId="160" xr:uid="{00000000-0005-0000-0000-00004D000000}"/>
    <cellStyle name="Comma 4" xfId="24" xr:uid="{00000000-0005-0000-0000-00004E000000}"/>
    <cellStyle name="Comma 4 2" xfId="96" xr:uid="{00000000-0005-0000-0000-00004F000000}"/>
    <cellStyle name="Comma 5" xfId="26" xr:uid="{00000000-0005-0000-0000-000050000000}"/>
    <cellStyle name="Comma 5 2" xfId="34" xr:uid="{00000000-0005-0000-0000-000051000000}"/>
    <cellStyle name="Comma 5 2 2" xfId="105" xr:uid="{00000000-0005-0000-0000-000052000000}"/>
    <cellStyle name="Comma 5 3" xfId="98" xr:uid="{00000000-0005-0000-0000-000053000000}"/>
    <cellStyle name="Comma 6" xfId="29" xr:uid="{00000000-0005-0000-0000-000054000000}"/>
    <cellStyle name="Comma 7" xfId="31" xr:uid="{00000000-0005-0000-0000-000055000000}"/>
    <cellStyle name="Comma 7 2" xfId="102" xr:uid="{00000000-0005-0000-0000-000056000000}"/>
    <cellStyle name="Comma 8" xfId="32" xr:uid="{00000000-0005-0000-0000-000057000000}"/>
    <cellStyle name="Comma 8 2" xfId="103" xr:uid="{00000000-0005-0000-0000-000058000000}"/>
    <cellStyle name="Comma 9" xfId="36" xr:uid="{00000000-0005-0000-0000-000059000000}"/>
    <cellStyle name="Comma 9 2" xfId="64" xr:uid="{00000000-0005-0000-0000-00005A000000}"/>
    <cellStyle name="Comma 9 3" xfId="79" xr:uid="{00000000-0005-0000-0000-00005B000000}"/>
    <cellStyle name="Comma 9 4" xfId="107" xr:uid="{00000000-0005-0000-0000-00005C000000}"/>
    <cellStyle name="Currency 2" xfId="87" xr:uid="{00000000-0005-0000-0000-00005D000000}"/>
    <cellStyle name="Currency 3" xfId="158" xr:uid="{00000000-0005-0000-0000-00005E000000}"/>
    <cellStyle name="Currency 4" xfId="161" xr:uid="{00000000-0005-0000-0000-00005F000000}"/>
    <cellStyle name="Explanatory Text" xfId="180" builtinId="53" customBuiltin="1"/>
    <cellStyle name="Good" xfId="170" builtinId="26" customBuiltin="1"/>
    <cellStyle name="Heading 1" xfId="166" builtinId="16" customBuiltin="1"/>
    <cellStyle name="Heading 2" xfId="167" builtinId="17" customBuiltin="1"/>
    <cellStyle name="Heading 3" xfId="168" builtinId="18" customBuiltin="1"/>
    <cellStyle name="Heading 4" xfId="169" builtinId="19" customBuiltin="1"/>
    <cellStyle name="Hyperlink" xfId="8" builtinId="8"/>
    <cellStyle name="Hyperlink 2" xfId="9" xr:uid="{00000000-0005-0000-0000-000067000000}"/>
    <cellStyle name="Hyperlink 2 2" xfId="10" xr:uid="{00000000-0005-0000-0000-000068000000}"/>
    <cellStyle name="Hyperlink 2 3" xfId="11" xr:uid="{00000000-0005-0000-0000-000069000000}"/>
    <cellStyle name="Hyperlink 3" xfId="162" xr:uid="{00000000-0005-0000-0000-00006A000000}"/>
    <cellStyle name="Input" xfId="173" builtinId="20" customBuiltin="1"/>
    <cellStyle name="Linked Cell" xfId="176" builtinId="24" customBuiltin="1"/>
    <cellStyle name="Neutral" xfId="172" builtinId="28" customBuiltin="1"/>
    <cellStyle name="Normal" xfId="0" builtinId="0"/>
    <cellStyle name="Normal 10" xfId="35" xr:uid="{00000000-0005-0000-0000-00006F000000}"/>
    <cellStyle name="Normal 10 2" xfId="106" xr:uid="{00000000-0005-0000-0000-000070000000}"/>
    <cellStyle name="Normal 11" xfId="37" xr:uid="{00000000-0005-0000-0000-000071000000}"/>
    <cellStyle name="Normal 11 2" xfId="62" xr:uid="{00000000-0005-0000-0000-000072000000}"/>
    <cellStyle name="Normal 11 3" xfId="77" xr:uid="{00000000-0005-0000-0000-000073000000}"/>
    <cellStyle name="Normal 11 4" xfId="108" xr:uid="{00000000-0005-0000-0000-000074000000}"/>
    <cellStyle name="Normal 12" xfId="43" xr:uid="{00000000-0005-0000-0000-000075000000}"/>
    <cellStyle name="Normal 12 2" xfId="56" xr:uid="{00000000-0005-0000-0000-000076000000}"/>
    <cellStyle name="Normal 12 3" xfId="66" xr:uid="{00000000-0005-0000-0000-000077000000}"/>
    <cellStyle name="Normal 12 4" xfId="81" xr:uid="{00000000-0005-0000-0000-000078000000}"/>
    <cellStyle name="Normal 12 5" xfId="113" xr:uid="{00000000-0005-0000-0000-000079000000}"/>
    <cellStyle name="Normal 13" xfId="45" xr:uid="{00000000-0005-0000-0000-00007A000000}"/>
    <cellStyle name="Normal 13 2" xfId="115" xr:uid="{00000000-0005-0000-0000-00007B000000}"/>
    <cellStyle name="Normal 14" xfId="46" xr:uid="{00000000-0005-0000-0000-00007C000000}"/>
    <cellStyle name="Normal 14 2" xfId="116" xr:uid="{00000000-0005-0000-0000-00007D000000}"/>
    <cellStyle name="Normal 15" xfId="49" xr:uid="{00000000-0005-0000-0000-00007E000000}"/>
    <cellStyle name="Normal 15 2" xfId="119" xr:uid="{00000000-0005-0000-0000-00007F000000}"/>
    <cellStyle name="Normal 16" xfId="51" xr:uid="{00000000-0005-0000-0000-000080000000}"/>
    <cellStyle name="Normal 16 2" xfId="121" xr:uid="{00000000-0005-0000-0000-000081000000}"/>
    <cellStyle name="Normal 16 3" xfId="145" xr:uid="{00000000-0005-0000-0000-000082000000}"/>
    <cellStyle name="Normal 17" xfId="53" xr:uid="{00000000-0005-0000-0000-000083000000}"/>
    <cellStyle name="Normal 17 2" xfId="123" xr:uid="{00000000-0005-0000-0000-000084000000}"/>
    <cellStyle name="Normal 18" xfId="57" xr:uid="{00000000-0005-0000-0000-000085000000}"/>
    <cellStyle name="Normal 18 2" xfId="125" xr:uid="{00000000-0005-0000-0000-000086000000}"/>
    <cellStyle name="Normal 19" xfId="85" xr:uid="{00000000-0005-0000-0000-000087000000}"/>
    <cellStyle name="Normal 2" xfId="12" xr:uid="{00000000-0005-0000-0000-000088000000}"/>
    <cellStyle name="Normal 2 2" xfId="22" xr:uid="{00000000-0005-0000-0000-000089000000}"/>
    <cellStyle name="Normal 2 3" xfId="38" xr:uid="{00000000-0005-0000-0000-00008A000000}"/>
    <cellStyle name="Normal 2 3 2" xfId="40" xr:uid="{00000000-0005-0000-0000-00008B000000}"/>
    <cellStyle name="Normal 2 3 2 2" xfId="82" xr:uid="{00000000-0005-0000-0000-00008C000000}"/>
    <cellStyle name="Normal 2 3 2 3" xfId="111" xr:uid="{00000000-0005-0000-0000-00008D000000}"/>
    <cellStyle name="Normal 2 3 3" xfId="109" xr:uid="{00000000-0005-0000-0000-00008E000000}"/>
    <cellStyle name="Normal 2 4" xfId="48" xr:uid="{00000000-0005-0000-0000-00008F000000}"/>
    <cellStyle name="Normal 2 5" xfId="67" xr:uid="{00000000-0005-0000-0000-000090000000}"/>
    <cellStyle name="Normal 2 6" xfId="13" xr:uid="{00000000-0005-0000-0000-000091000000}"/>
    <cellStyle name="Normal 2 7" xfId="75" xr:uid="{00000000-0005-0000-0000-000092000000}"/>
    <cellStyle name="Normal 2 8" xfId="88" xr:uid="{00000000-0005-0000-0000-000093000000}"/>
    <cellStyle name="Normal 2 9" xfId="17" xr:uid="{00000000-0005-0000-0000-000094000000}"/>
    <cellStyle name="Normal 20" xfId="129" xr:uid="{00000000-0005-0000-0000-000095000000}"/>
    <cellStyle name="Normal 21" xfId="131" xr:uid="{00000000-0005-0000-0000-000096000000}"/>
    <cellStyle name="Normal 22" xfId="133" xr:uid="{00000000-0005-0000-0000-000097000000}"/>
    <cellStyle name="Normal 23" xfId="134" xr:uid="{00000000-0005-0000-0000-000098000000}"/>
    <cellStyle name="Normal 24" xfId="138" xr:uid="{00000000-0005-0000-0000-000099000000}"/>
    <cellStyle name="Normal 24 2" xfId="140" xr:uid="{00000000-0005-0000-0000-00009A000000}"/>
    <cellStyle name="Normal 25" xfId="142" xr:uid="{00000000-0005-0000-0000-00009B000000}"/>
    <cellStyle name="Normal 26" xfId="143" xr:uid="{00000000-0005-0000-0000-00009C000000}"/>
    <cellStyle name="Normal 27" xfId="144" xr:uid="{00000000-0005-0000-0000-00009D000000}"/>
    <cellStyle name="Normal 28" xfId="147" xr:uid="{00000000-0005-0000-0000-00009E000000}"/>
    <cellStyle name="Normal 28 8" xfId="208" xr:uid="{00000000-0005-0000-0000-00009F000000}"/>
    <cellStyle name="Normal 28 9" xfId="209" xr:uid="{00000000-0005-0000-0000-0000A0000000}"/>
    <cellStyle name="Normal 29" xfId="148" xr:uid="{00000000-0005-0000-0000-0000A1000000}"/>
    <cellStyle name="Normal 3" xfId="18" xr:uid="{00000000-0005-0000-0000-0000A2000000}"/>
    <cellStyle name="Normal 3 2" xfId="39" xr:uid="{00000000-0005-0000-0000-0000A3000000}"/>
    <cellStyle name="Normal 3 2 2" xfId="42" xr:uid="{00000000-0005-0000-0000-0000A4000000}"/>
    <cellStyle name="Normal 3 3" xfId="55" xr:uid="{00000000-0005-0000-0000-0000A5000000}"/>
    <cellStyle name="Normal 3 4" xfId="65" xr:uid="{00000000-0005-0000-0000-0000A6000000}"/>
    <cellStyle name="Normal 3 5" xfId="70" xr:uid="{00000000-0005-0000-0000-0000A7000000}"/>
    <cellStyle name="Normal 3 5 2" xfId="84" xr:uid="{00000000-0005-0000-0000-0000A8000000}"/>
    <cellStyle name="Normal 3 6" xfId="80" xr:uid="{00000000-0005-0000-0000-0000A9000000}"/>
    <cellStyle name="Normal 3 7" xfId="90" xr:uid="{00000000-0005-0000-0000-0000AA000000}"/>
    <cellStyle name="Normal 30" xfId="159" xr:uid="{00000000-0005-0000-0000-0000AB000000}"/>
    <cellStyle name="Normal 31" xfId="216" xr:uid="{00000000-0005-0000-0000-0000AC000000}"/>
    <cellStyle name="Normal 32" xfId="163" xr:uid="{00000000-0005-0000-0000-0000AD000000}"/>
    <cellStyle name="Normal 32 9" xfId="215" xr:uid="{00000000-0005-0000-0000-0000AE000000}"/>
    <cellStyle name="Normal 33" xfId="217" xr:uid="{00000000-0005-0000-0000-0000AF000000}"/>
    <cellStyle name="Normal 4" xfId="21" xr:uid="{00000000-0005-0000-0000-0000B0000000}"/>
    <cellStyle name="Normal 4 2" xfId="59" xr:uid="{00000000-0005-0000-0000-0000B1000000}"/>
    <cellStyle name="Normal 4 3" xfId="69" xr:uid="{00000000-0005-0000-0000-0000B2000000}"/>
    <cellStyle name="Normal 4 3 2" xfId="83" xr:uid="{00000000-0005-0000-0000-0000B3000000}"/>
    <cellStyle name="Normal 4 3 3" xfId="139" xr:uid="{00000000-0005-0000-0000-0000B4000000}"/>
    <cellStyle name="Normal 4 4" xfId="73" xr:uid="{00000000-0005-0000-0000-0000B5000000}"/>
    <cellStyle name="Normal 4 5" xfId="93" xr:uid="{00000000-0005-0000-0000-0000B6000000}"/>
    <cellStyle name="Normal 4 6" xfId="137" xr:uid="{00000000-0005-0000-0000-0000B7000000}"/>
    <cellStyle name="Normal 4 8" xfId="206" xr:uid="{00000000-0005-0000-0000-0000B8000000}"/>
    <cellStyle name="Normal 40" xfId="164" xr:uid="{00000000-0005-0000-0000-0000B9000000}"/>
    <cellStyle name="Normal 40 6" xfId="210" xr:uid="{00000000-0005-0000-0000-0000BA000000}"/>
    <cellStyle name="Normal 45" xfId="207" xr:uid="{00000000-0005-0000-0000-0000BB000000}"/>
    <cellStyle name="Normal 45 2" xfId="211" xr:uid="{00000000-0005-0000-0000-0000BC000000}"/>
    <cellStyle name="Normal 49" xfId="213" xr:uid="{00000000-0005-0000-0000-0000BD000000}"/>
    <cellStyle name="Normal 5" xfId="14" xr:uid="{00000000-0005-0000-0000-0000BE000000}"/>
    <cellStyle name="Normal 5 2" xfId="60" xr:uid="{00000000-0005-0000-0000-0000BF000000}"/>
    <cellStyle name="Normal 5 2 10" xfId="214" xr:uid="{00000000-0005-0000-0000-0000C0000000}"/>
    <cellStyle name="Normal 5 3" xfId="71" xr:uid="{00000000-0005-0000-0000-0000C1000000}"/>
    <cellStyle name="Normal 5 4" xfId="74" xr:uid="{00000000-0005-0000-0000-0000C2000000}"/>
    <cellStyle name="Normal 5 5" xfId="94" xr:uid="{00000000-0005-0000-0000-0000C3000000}"/>
    <cellStyle name="Normal 5 6" xfId="141" xr:uid="{00000000-0005-0000-0000-0000C4000000}"/>
    <cellStyle name="Normal 5 7" xfId="156" xr:uid="{00000000-0005-0000-0000-0000C5000000}"/>
    <cellStyle name="Normal 6" xfId="23" xr:uid="{00000000-0005-0000-0000-0000C6000000}"/>
    <cellStyle name="Normal 6 2" xfId="95" xr:uid="{00000000-0005-0000-0000-0000C7000000}"/>
    <cellStyle name="Normal 7" xfId="25" xr:uid="{00000000-0005-0000-0000-0000C8000000}"/>
    <cellStyle name="Normal 7 2" xfId="33" xr:uid="{00000000-0005-0000-0000-0000C9000000}"/>
    <cellStyle name="Normal 7 2 2" xfId="104" xr:uid="{00000000-0005-0000-0000-0000CA000000}"/>
    <cellStyle name="Normal 7 3" xfId="97" xr:uid="{00000000-0005-0000-0000-0000CB000000}"/>
    <cellStyle name="Normal 8" xfId="28" xr:uid="{00000000-0005-0000-0000-0000CC000000}"/>
    <cellStyle name="Normal 8 2" xfId="72" xr:uid="{00000000-0005-0000-0000-0000CD000000}"/>
    <cellStyle name="Normal 8 3" xfId="100" xr:uid="{00000000-0005-0000-0000-0000CE000000}"/>
    <cellStyle name="Normal 9" xfId="30" xr:uid="{00000000-0005-0000-0000-0000CF000000}"/>
    <cellStyle name="Normal 9 2" xfId="101" xr:uid="{00000000-0005-0000-0000-0000D0000000}"/>
    <cellStyle name="Note" xfId="179" builtinId="10" customBuiltin="1"/>
    <cellStyle name="Output" xfId="174" builtinId="21" customBuiltin="1"/>
    <cellStyle name="Percent" xfId="15" builtinId="5"/>
    <cellStyle name="Percent 2" xfId="20" xr:uid="{00000000-0005-0000-0000-0000D4000000}"/>
    <cellStyle name="Percent 2 2" xfId="92" xr:uid="{00000000-0005-0000-0000-0000D5000000}"/>
    <cellStyle name="Percent 3" xfId="157" xr:uid="{00000000-0005-0000-0000-0000D6000000}"/>
    <cellStyle name="Title" xfId="165" builtinId="15" customBuiltin="1"/>
    <cellStyle name="Total" xfId="181" builtinId="25" customBuiltin="1"/>
    <cellStyle name="Warning Text" xfId="178" builtinId="11" customBuiltin="1"/>
  </cellStyles>
  <dxfs count="30">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ont>
        <strike val="0"/>
        <outline val="0"/>
        <shadow val="0"/>
        <vertAlign val="baseline"/>
        <color theme="3"/>
      </font>
    </dxf>
    <dxf>
      <fill>
        <patternFill patternType="solid">
          <fgColor rgb="FFF8F9FA"/>
          <bgColor rgb="FFF8F9FA"/>
        </patternFill>
      </fill>
    </dxf>
    <dxf>
      <fill>
        <patternFill patternType="solid">
          <fgColor rgb="FFFFFFFF"/>
          <bgColor rgb="FFFFFFFF"/>
        </patternFill>
      </fill>
    </dxf>
  </dxfs>
  <tableStyles count="1" defaultTableStyle="TableStyleMedium9" defaultPivotStyle="PivotStyleLight16">
    <tableStyle name="Form Responses 1-style 2" pivot="0" count="2" xr9:uid="{CBE5ACBA-4B61-44FA-8570-D5F58CCA8AF3}">
      <tableStyleElement type="firstRowStripe" dxfId="29"/>
      <tableStyleElement type="second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AppData/Roaming/Microsoft/Excel/IVY%20LEAGUE/IVY%20DEC%20DIET_2023/STUDENT%20POSITION%20REPORT%20MARCH-JUNE%202023%20AS%20AT%2030TH%20JUNE%202023-UPDATED_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p/AppData/Roaming/Microsoft/Excel/STUDENT%20POSITION%20REPORT%20MARCH%20&amp;%20JUNE%202022%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p/AppData/Roaming/Microsoft/Excel/STUDENT%20POSITION%20REPORT%20MARCH-JUNE%202023%20AS%20AT%2030TH%20JUNE%202023-(00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hp/AppData/Roaming/Microsoft/Excel/IVY%20LEAGUE/IVY%20DEC%20DIET_2023/STUDENT%20POSITION%20REPORT%20SEPT-DECEMBER_2023%20AS%20AT%2030TH%20DEC%202023.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PC\Desktop\LUCKY'S%20DELIEVERABLE\MARCH-JUNE%2024%20RECEIVABLES\STUDENT%20POSITION%20REPORT%20MARCH-JUNE_2024%20AS%20AT%201ST%20JULY%202024.xlsx" TargetMode="External"/><Relationship Id="rId1" Type="http://schemas.openxmlformats.org/officeDocument/2006/relationships/externalLinkPath" Target="/Users/PC/Desktop/LUCKY'S%20DELIEVERABLE/MARCH-JUNE%2024%20RECEIVABLES/STUDENT%20POSITION%20REPORT%20MARCH-JUNE_2024%20AS%20AT%201ST%20JULY%202024.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PC\Desktop\LUCKY'S%20DELIEVERABLE\SEPT%20&amp;%20DEC%20DELIVERABLES\SD24%20&amp;%20MJ%2025%20DELIVERABLES\SD%202024%20DIET%20DELIVERABLES\FINAL%20STUDENT_POSITION_REPORT_SEPT-DEC_2024_AS_AT_31ST_DEC_24.xlsx" TargetMode="External"/><Relationship Id="rId1" Type="http://schemas.openxmlformats.org/officeDocument/2006/relationships/externalLinkPath" Target="/Users/PC/Desktop/LUCKY'S%20DELIEVERABLE/SEPT%20&amp;%20DEC%20DELIVERABLES/SD24%20&amp;%20MJ%2025%20DELIVERABLES/SD%202024%20DIET%20DELIVERABLES/FINAL%20STUDENT_POSITION_REPORT_SEPT-DEC_2024_AS_AT_31ST_DEC_24.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p/AppData/Roaming/Microsoft/Excel/STUDENT%20POSITION%20REPORT%20SEPT.%20%20DECEMBER%202022%20UPDATED%20TILL%20DATE%20FINAL%20FINA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p/AppData/Roaming/Microsoft/Excel/STUDENT%20POSITION%20REPORT%20SEPT.%20&amp;%20DEC.%202021%20ORIGINAL%20-%20FINA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PC/Downloads/ACCOUNT%20STATEMENT%20FOR%20SEPT_%20DEC%20DIET%202024%20FINAL.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hp/AppData/Roaming/Microsoft/Excel/STUDENT%20POSITION%20REPORT%20MARCH-JUNE%202023%20AS%20AT%2030TH%20JUNE%202023-UPDATED_S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paid up referrals"/>
      <sheetName val="RECONCILED ONLINE REG CFA LIST"/>
      <sheetName val="CFA STUDENTS LIST"/>
      <sheetName val="ZENITH BANK CBE (2)"/>
      <sheetName val="GTBANK  (2)"/>
      <sheetName val=" ZENITH BANK MAIN (2)"/>
      <sheetName val="DOWNLOADED LIST"/>
      <sheetName val="STANDARD CLASS"/>
      <sheetName val="INTENSIVE CLASS"/>
      <sheetName val="SPONSORED STUDENTS"/>
      <sheetName val="DIP IN IFRS"/>
      <sheetName val="VIDEO REQUEST FORM"/>
      <sheetName val="OBU FEE"/>
      <sheetName val=" Ivy League  Weekday Tuition Re"/>
      <sheetName val="DEFE"/>
      <sheetName val="WEEKDAY APRIL 2023"/>
      <sheetName val="IVY LEAGUE REFUND FORM download"/>
      <sheetName val="PENDING FLOWS"/>
      <sheetName val="RECON TO BANK"/>
      <sheetName val="RECEIVABLES"/>
      <sheetName val="JUNE Revision Registration LIST"/>
      <sheetName val=" REVISION"/>
      <sheetName val="PERFORMANCE TO TARGETS COMP."/>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J6">
            <v>59</v>
          </cell>
        </row>
        <row r="7">
          <cell r="J7">
            <v>423</v>
          </cell>
        </row>
        <row r="9">
          <cell r="J9">
            <v>48</v>
          </cell>
        </row>
        <row r="10">
          <cell r="J10">
            <v>13</v>
          </cell>
        </row>
        <row r="11">
          <cell r="J11">
            <v>9</v>
          </cell>
        </row>
        <row r="13">
          <cell r="J13">
            <v>65</v>
          </cell>
        </row>
        <row r="14">
          <cell r="J14">
            <v>9</v>
          </cell>
        </row>
      </sheetData>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CFA STUDENTS LIST"/>
      <sheetName val="DOWNLOADED LIST"/>
      <sheetName val="STANDARD CLASS"/>
      <sheetName val="SPONSORED STUDENTS"/>
      <sheetName val="INTENSIVE CLASS"/>
      <sheetName val=" REVISION"/>
      <sheetName val="RECEIVABLES"/>
      <sheetName val="IVY LEAGUE REFUND FORM download"/>
      <sheetName val="DEFE"/>
      <sheetName val="PENDING FLOWS"/>
      <sheetName val="WEEKDAY DEC 2021"/>
      <sheetName val="OBU FEE"/>
      <sheetName val="DIP IN IFRS"/>
      <sheetName val="PERFORMANCE TO TARGETS COMP."/>
      <sheetName val="SUMMARY"/>
      <sheetName val="DOWNLOADED LIST JUN 2021"/>
      <sheetName val="ANALYSIS OF S.P INFO. JUNE 2021"/>
      <sheetName val="DOWNLOADED LIST DEC 2021"/>
      <sheetName val="ANALYSIS OF S.P INFO. DEC. 2021"/>
      <sheetName val="DOWNLOADED LIST JUN 2022"/>
      <sheetName val="ANALYSIS OF S.P INFO. JUNE 2022"/>
      <sheetName val="FULLTIME WEEKDAY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6">
          <cell r="H46">
            <v>0</v>
          </cell>
        </row>
        <row r="49">
          <cell r="H49">
            <v>210000</v>
          </cell>
        </row>
        <row r="65">
          <cell r="H65">
            <v>4040000</v>
          </cell>
        </row>
        <row r="66">
          <cell r="F66">
            <v>23652760</v>
          </cell>
        </row>
        <row r="68">
          <cell r="H68">
            <v>0</v>
          </cell>
        </row>
        <row r="69">
          <cell r="H69">
            <v>2009000</v>
          </cell>
        </row>
        <row r="70">
          <cell r="H70">
            <v>904000</v>
          </cell>
        </row>
        <row r="71">
          <cell r="H71">
            <v>847000</v>
          </cell>
        </row>
      </sheetData>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paid up referrals"/>
      <sheetName val="RECONCILED ONLINE REG CFA LIST"/>
      <sheetName val="CFA STUDENTS LIST"/>
      <sheetName val="ZENITH BANK CBE (2)"/>
      <sheetName val="GTBANK  (2)"/>
      <sheetName val=" ZENITH BANK MAIN (2)"/>
      <sheetName val="DOWNLOADED LIST"/>
      <sheetName val="STANDARD CLASS"/>
      <sheetName val="INTENSIVE CLASS"/>
      <sheetName val="SPONSORED STUDENTS"/>
      <sheetName val="DIP IN IFRS"/>
      <sheetName val="VIDEO REQUEST FORM"/>
      <sheetName val="OBU FEE"/>
      <sheetName val=" Ivy League  Weekday Tuition Re"/>
      <sheetName val="DEFE"/>
      <sheetName val="WEEKDAY APRIL 2023"/>
      <sheetName val="IVY LEAGUE REFUND FORM download"/>
      <sheetName val="PENDING FLOWS"/>
      <sheetName val="RECON TO BANK"/>
      <sheetName val="RECEIVABLES"/>
      <sheetName val="JUNE Revision Registration LIST"/>
      <sheetName val=" REVISION"/>
      <sheetName val="PERFORMANCE TO TARGETS COMP."/>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3">
          <cell r="H33">
            <v>4105000</v>
          </cell>
        </row>
        <row r="34">
          <cell r="H34">
            <v>26660000</v>
          </cell>
        </row>
        <row r="36">
          <cell r="H36">
            <v>0</v>
          </cell>
        </row>
        <row r="37">
          <cell r="H37">
            <v>1445000</v>
          </cell>
        </row>
        <row r="38">
          <cell r="H38">
            <v>780000</v>
          </cell>
        </row>
        <row r="39">
          <cell r="H39">
            <v>570000</v>
          </cell>
        </row>
        <row r="41">
          <cell r="H41">
            <v>1450000</v>
          </cell>
        </row>
        <row r="49">
          <cell r="H49">
            <v>35820000</v>
          </cell>
        </row>
        <row r="50">
          <cell r="H50">
            <v>2041000</v>
          </cell>
        </row>
        <row r="51">
          <cell r="H51">
            <v>260000</v>
          </cell>
        </row>
        <row r="53">
          <cell r="H53">
            <v>83000</v>
          </cell>
        </row>
        <row r="54">
          <cell r="H54">
            <v>138000</v>
          </cell>
        </row>
        <row r="63">
          <cell r="H63">
            <v>4105000</v>
          </cell>
        </row>
        <row r="64">
          <cell r="H64">
            <v>24300500</v>
          </cell>
        </row>
        <row r="66">
          <cell r="H66">
            <v>0</v>
          </cell>
        </row>
        <row r="67">
          <cell r="H67">
            <v>1465000</v>
          </cell>
        </row>
        <row r="68">
          <cell r="H68">
            <v>692000</v>
          </cell>
        </row>
        <row r="69">
          <cell r="H69">
            <v>552000</v>
          </cell>
        </row>
        <row r="70">
          <cell r="H70">
            <v>31114500</v>
          </cell>
        </row>
        <row r="71">
          <cell r="H71">
            <v>1464000</v>
          </cell>
        </row>
        <row r="73">
          <cell r="H73">
            <v>545000</v>
          </cell>
        </row>
        <row r="74">
          <cell r="H74">
            <v>265000</v>
          </cell>
        </row>
        <row r="76">
          <cell r="H76">
            <v>400500</v>
          </cell>
        </row>
        <row r="77">
          <cell r="H77">
            <v>0</v>
          </cell>
        </row>
        <row r="78">
          <cell r="H78">
            <v>28883000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paid up referrals"/>
      <sheetName val="RECONCILED ONLINE REG CFA LIST"/>
      <sheetName val="CFA STUDENTS LIST"/>
      <sheetName val="ZENITH BANK CBE (2)"/>
      <sheetName val="GTBANK  (2)"/>
      <sheetName val=" ZENITH BANK MAIN (2)"/>
      <sheetName val="DOWNLOADED LIST"/>
      <sheetName val="STANDARD CLASS"/>
      <sheetName val="IVY LEAGUE REFUND FORM download"/>
      <sheetName val="INTENSIVE CLASS"/>
      <sheetName val="SPONSORED STUDENTS"/>
      <sheetName val="DIP IN IFRS"/>
      <sheetName val="VIDEO REQUEST FORM"/>
      <sheetName val="OBU FEE"/>
      <sheetName val=" Ivy League  Weekday Tuition Re"/>
      <sheetName val="DEFE"/>
      <sheetName val="WEEKDAY OCTOBER 2023"/>
      <sheetName val="PENDING FLOWS"/>
      <sheetName val="RECON TO BANK"/>
      <sheetName val="RECEIVABLES"/>
      <sheetName val=" REVISION"/>
      <sheetName val="DEC Revision Registration LIST"/>
      <sheetName val="PERFORMANCE TO TARGETS COMP."/>
      <sheetName val="SUMMARY"/>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48">
          <cell r="H48">
            <v>2260000</v>
          </cell>
        </row>
        <row r="49">
          <cell r="H49">
            <v>23752000</v>
          </cell>
        </row>
        <row r="51">
          <cell r="H51">
            <v>0</v>
          </cell>
        </row>
        <row r="52">
          <cell r="H52">
            <v>2515000</v>
          </cell>
        </row>
        <row r="53">
          <cell r="H53">
            <v>1260000</v>
          </cell>
        </row>
        <row r="54">
          <cell r="H54">
            <v>530000</v>
          </cell>
        </row>
        <row r="55">
          <cell r="H55">
            <v>30317000</v>
          </cell>
        </row>
        <row r="56">
          <cell r="H56">
            <v>2075000</v>
          </cell>
        </row>
        <row r="59">
          <cell r="H59">
            <v>825000</v>
          </cell>
        </row>
        <row r="60">
          <cell r="H60">
            <v>315000</v>
          </cell>
        </row>
        <row r="64">
          <cell r="H64">
            <v>33532000</v>
          </cell>
        </row>
        <row r="65">
          <cell r="H65">
            <v>1921500</v>
          </cell>
        </row>
        <row r="66">
          <cell r="H66">
            <v>341000</v>
          </cell>
        </row>
        <row r="68">
          <cell r="H68">
            <v>415784</v>
          </cell>
        </row>
        <row r="69">
          <cell r="H69">
            <v>30000</v>
          </cell>
        </row>
        <row r="72">
          <cell r="H72">
            <v>30823716</v>
          </cell>
        </row>
        <row r="78">
          <cell r="H78">
            <v>2260000</v>
          </cell>
        </row>
        <row r="79">
          <cell r="H79">
            <v>21643466</v>
          </cell>
        </row>
        <row r="81">
          <cell r="H81">
            <v>0</v>
          </cell>
        </row>
        <row r="82">
          <cell r="H82">
            <v>2167000</v>
          </cell>
        </row>
        <row r="83">
          <cell r="H83">
            <v>1138000</v>
          </cell>
        </row>
        <row r="84">
          <cell r="H84">
            <v>527500</v>
          </cell>
        </row>
        <row r="85">
          <cell r="H85">
            <v>27735966</v>
          </cell>
        </row>
        <row r="86">
          <cell r="H86">
            <v>2061001.3</v>
          </cell>
        </row>
        <row r="87">
          <cell r="H87">
            <v>0</v>
          </cell>
        </row>
        <row r="88">
          <cell r="H88">
            <v>767500</v>
          </cell>
        </row>
        <row r="89">
          <cell r="H89">
            <v>315000</v>
          </cell>
        </row>
        <row r="91">
          <cell r="H91">
            <v>-357750</v>
          </cell>
        </row>
        <row r="93">
          <cell r="H93">
            <v>28977217.300000001</v>
          </cell>
        </row>
      </sheetData>
      <sheetData sheetId="2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DATABASE"/>
      <sheetName val="paid up referrals"/>
      <sheetName val="RECONCILED ONLINE REG CFA LIST"/>
      <sheetName val="CFA STUDENTS LIST"/>
      <sheetName val="DEFE (2)"/>
      <sheetName val="ZENITH BANK CBE (2)"/>
      <sheetName val="GTBANK  (2)"/>
      <sheetName val=" ZENITH BANK MAIN (2)"/>
      <sheetName val="DOWNLOADED LIST"/>
      <sheetName val="Sheet2"/>
      <sheetName val="STANDARD CLASS"/>
      <sheetName val="June Revision Registration LIST"/>
      <sheetName val="INTENSIVE CLASS"/>
      <sheetName val="SPONSORED STUDENTS"/>
      <sheetName val="BPP-M"/>
      <sheetName val="MOCK-EXAM"/>
      <sheetName val="DIP IN IFRS"/>
      <sheetName val=" Ivy League  Weekday Tuition Re"/>
      <sheetName val="WEEKDAY OCTOBER 2023"/>
      <sheetName val="OBU FEE"/>
      <sheetName val=" REVISION"/>
      <sheetName val="VIDEO REQUEST FORM"/>
      <sheetName val="RECEIVABLES"/>
      <sheetName val="IVY LEAGUE REFUND FORM download"/>
      <sheetName val="DEFE"/>
      <sheetName val="PENDING FLOWS"/>
      <sheetName val="RECON TO BANK"/>
      <sheetName val="PERFORMANCE TO TARGETS COMP."/>
      <sheetName val="SUMMARY"/>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48">
          <cell r="H48">
            <v>2258000</v>
          </cell>
        </row>
        <row r="49">
          <cell r="H49">
            <v>24495000</v>
          </cell>
        </row>
        <row r="52">
          <cell r="H52">
            <v>3470000</v>
          </cell>
        </row>
        <row r="53">
          <cell r="H53">
            <v>726000</v>
          </cell>
        </row>
        <row r="54">
          <cell r="H54">
            <v>0</v>
          </cell>
        </row>
        <row r="55">
          <cell r="H55">
            <v>30949000</v>
          </cell>
        </row>
        <row r="56">
          <cell r="H56">
            <v>1855000</v>
          </cell>
        </row>
        <row r="59">
          <cell r="H59">
            <v>1500000</v>
          </cell>
        </row>
        <row r="60">
          <cell r="H60">
            <v>320000</v>
          </cell>
        </row>
        <row r="61">
          <cell r="H61">
            <v>195000</v>
          </cell>
        </row>
        <row r="62">
          <cell r="H62">
            <v>208000</v>
          </cell>
        </row>
        <row r="66">
          <cell r="H66">
            <v>35027000</v>
          </cell>
        </row>
        <row r="67">
          <cell r="H67">
            <v>599750</v>
          </cell>
        </row>
        <row r="68">
          <cell r="H68">
            <v>204000</v>
          </cell>
        </row>
        <row r="70">
          <cell r="H70">
            <v>218250</v>
          </cell>
        </row>
        <row r="71">
          <cell r="H71">
            <v>0</v>
          </cell>
        </row>
        <row r="74">
          <cell r="H74">
            <v>34005000</v>
          </cell>
        </row>
        <row r="80">
          <cell r="H80">
            <v>2258000</v>
          </cell>
        </row>
        <row r="81">
          <cell r="H81">
            <v>23855750</v>
          </cell>
        </row>
        <row r="84">
          <cell r="H84">
            <v>3348750</v>
          </cell>
        </row>
        <row r="85">
          <cell r="H85">
            <v>731000</v>
          </cell>
        </row>
        <row r="86">
          <cell r="H86">
            <v>0</v>
          </cell>
        </row>
        <row r="87">
          <cell r="H87">
            <v>30193500</v>
          </cell>
        </row>
        <row r="88">
          <cell r="H88">
            <v>1855000</v>
          </cell>
        </row>
        <row r="90">
          <cell r="H90">
            <v>1345000</v>
          </cell>
        </row>
        <row r="91">
          <cell r="H91">
            <v>320000</v>
          </cell>
        </row>
        <row r="92">
          <cell r="H92">
            <v>195000</v>
          </cell>
        </row>
        <row r="93">
          <cell r="H93">
            <v>208000</v>
          </cell>
        </row>
        <row r="95">
          <cell r="H95">
            <v>395500</v>
          </cell>
        </row>
        <row r="97">
          <cell r="H97">
            <v>31463000</v>
          </cell>
        </row>
      </sheetData>
      <sheetData sheetId="2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DATABASE"/>
      <sheetName val="paid up referrals"/>
      <sheetName val="RECONCILED ONLINE REG CFA LIST"/>
      <sheetName val="CFA STUDENTS LIST"/>
      <sheetName val="ZENITH BANK CBE (2)"/>
      <sheetName val="GTBANK  (2)"/>
      <sheetName val=" ZENITH BANK MAIN (2)"/>
      <sheetName val="DOWNLOADED LIST"/>
      <sheetName val="STANDARD CLASS"/>
      <sheetName val="INTENSIVE CLASS"/>
      <sheetName val=" REVISION"/>
      <sheetName val="SPONSORED STUDENTS"/>
      <sheetName val="DIP IN IFRS"/>
      <sheetName val="OBU FEE"/>
      <sheetName val="MOCK-EXAM"/>
      <sheetName val="WEEKDAY OCTOBER 2023"/>
      <sheetName val="VIDEO REQUEST FORM"/>
      <sheetName val="DEFERRED"/>
      <sheetName val="RECEIVABLES"/>
      <sheetName val="Dec Revision Registration LIST"/>
      <sheetName val=" Ivy League  Weekday Tuition Re"/>
      <sheetName val="IVY LEAGUE REFUND FORM download"/>
      <sheetName val="PENDING FLOWS"/>
      <sheetName val="PERFORMANCE TO TARGETS COMP."/>
      <sheetName val="SUMMARY"/>
      <sheetName val="RECON TO BANK"/>
      <sheetName val="Sheet1"/>
    </sheetNames>
    <sheetDataSet>
      <sheetData sheetId="0"/>
      <sheetData sheetId="1"/>
      <sheetData sheetId="2"/>
      <sheetData sheetId="3"/>
      <sheetData sheetId="4"/>
      <sheetData sheetId="5"/>
      <sheetData sheetId="6"/>
      <sheetData sheetId="7"/>
      <sheetData sheetId="8">
        <row r="660">
          <cell r="Q660">
            <v>29917000</v>
          </cell>
          <cell r="R660">
            <v>27858088</v>
          </cell>
          <cell r="T660">
            <v>1193300</v>
          </cell>
          <cell r="V660">
            <v>952000</v>
          </cell>
          <cell r="W660">
            <v>139462</v>
          </cell>
        </row>
      </sheetData>
      <sheetData sheetId="9">
        <row r="223">
          <cell r="O223">
            <v>5390000</v>
          </cell>
          <cell r="P223">
            <v>5110000</v>
          </cell>
          <cell r="R223">
            <v>89000</v>
          </cell>
          <cell r="U223">
            <v>0</v>
          </cell>
        </row>
      </sheetData>
      <sheetData sheetId="10">
        <row r="120">
          <cell r="N120">
            <v>2645000</v>
          </cell>
          <cell r="O120">
            <v>2596016.6</v>
          </cell>
        </row>
      </sheetData>
      <sheetData sheetId="11">
        <row r="88">
          <cell r="N88">
            <v>2124500</v>
          </cell>
        </row>
        <row r="121">
          <cell r="N121">
            <v>2124500</v>
          </cell>
        </row>
      </sheetData>
      <sheetData sheetId="12">
        <row r="62">
          <cell r="I62">
            <v>790000</v>
          </cell>
          <cell r="J62">
            <v>710000</v>
          </cell>
          <cell r="M62">
            <v>60000</v>
          </cell>
          <cell r="N62">
            <v>0</v>
          </cell>
        </row>
      </sheetData>
      <sheetData sheetId="13">
        <row r="39">
          <cell r="J39">
            <v>1425000</v>
          </cell>
          <cell r="K39">
            <v>1327500</v>
          </cell>
          <cell r="N39">
            <v>0</v>
          </cell>
          <cell r="O39">
            <v>0</v>
          </cell>
        </row>
      </sheetData>
      <sheetData sheetId="14">
        <row r="165">
          <cell r="O165">
            <v>124000</v>
          </cell>
          <cell r="P165">
            <v>124000</v>
          </cell>
        </row>
      </sheetData>
      <sheetData sheetId="15"/>
      <sheetData sheetId="16">
        <row r="32">
          <cell r="M32">
            <v>415000</v>
          </cell>
        </row>
      </sheetData>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paid up referrals"/>
      <sheetName val="RECONCILED ONLINE REG CFA LIST"/>
      <sheetName val="CFA STUDENTS LIST"/>
      <sheetName val="ZENITH BANK CBE (2)"/>
      <sheetName val="GTBANK  (2)"/>
      <sheetName val=" ZENITH BANK MAIN (2)"/>
      <sheetName val="December Revision Registration "/>
      <sheetName val=" REVISION"/>
      <sheetName val="DOWNLOADED LIST"/>
      <sheetName val="STANDARD CLASS"/>
      <sheetName val="INTENSIVE CLASS"/>
      <sheetName val="SPONSORED STUDENTS"/>
      <sheetName val="OBU FEE"/>
      <sheetName val=" Ivy League  Weekday Tuition Re"/>
      <sheetName val="DEFE"/>
      <sheetName val="WEEKDAY DEC 2022"/>
      <sheetName val="IVY LEAGUE REFUND FORM download"/>
      <sheetName val="PENDING FLOWS"/>
      <sheetName val="DIP IN IFRS"/>
      <sheetName val="RECEIVABLES"/>
      <sheetName val="PERFORMANCE TO TARGETS COMP."/>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33">
          <cell r="H33">
            <v>3445000</v>
          </cell>
        </row>
        <row r="44">
          <cell r="H44">
            <v>735000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paid up referrals"/>
      <sheetName val="EXAM REFUND SCHEDULE"/>
      <sheetName val="RECONCILED ONLINE REG CFA LIST"/>
      <sheetName val="ZENITH BANK CBE"/>
      <sheetName val="CFA STUDENTS LIST"/>
      <sheetName val="GTBANK "/>
      <sheetName val=" ZENITH BANK MAIN"/>
      <sheetName val="DOWNLOADED LIST"/>
      <sheetName val=" REVISION"/>
      <sheetName val="STANDARD CLASS"/>
      <sheetName val="INTENSIVE CLASS"/>
      <sheetName val="SPONSORED STUDENTS"/>
      <sheetName val="DEFE"/>
      <sheetName val="PENDING FLOWS"/>
      <sheetName val="WEEKDAY DEC 2021"/>
      <sheetName val="OBU FEE"/>
      <sheetName val="DIP IN IFRS"/>
      <sheetName val="RECEIVABLES"/>
      <sheetName val="PERFORMANCE TO TARGETS COMP."/>
      <sheetName val="SUMMARY"/>
      <sheetName val="Sheet3"/>
      <sheetName val="FULLTIME WEEKDAY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8">
          <cell r="H38">
            <v>4160000</v>
          </cell>
        </row>
        <row r="75">
          <cell r="H75">
            <v>450000</v>
          </cell>
        </row>
      </sheetData>
      <sheetData sheetId="21" refreshError="1"/>
      <sheetData sheetId="2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ENITH MAIN"/>
      <sheetName val="ZENITH CBE"/>
      <sheetName val="ZENITH CON"/>
      <sheetName val="GTB"/>
      <sheetName val="Trial balance"/>
      <sheetName val="Sheet2"/>
    </sheetNames>
    <sheetDataSet>
      <sheetData sheetId="0" refreshError="1"/>
      <sheetData sheetId="1" refreshError="1"/>
      <sheetData sheetId="2">
        <row r="33">
          <cell r="K33">
            <v>710000</v>
          </cell>
        </row>
        <row r="34">
          <cell r="K34">
            <v>3895000</v>
          </cell>
        </row>
        <row r="35">
          <cell r="K35">
            <v>124000</v>
          </cell>
        </row>
        <row r="36">
          <cell r="K36">
            <v>1327500</v>
          </cell>
        </row>
        <row r="39">
          <cell r="K39">
            <v>2541016.6</v>
          </cell>
        </row>
        <row r="40">
          <cell r="K40">
            <v>25138588</v>
          </cell>
        </row>
        <row r="43">
          <cell r="K43">
            <v>280000</v>
          </cell>
        </row>
      </sheetData>
      <sheetData sheetId="3" refreshError="1"/>
      <sheetData sheetId="4" refreshError="1"/>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UDENT DATABASE"/>
      <sheetName val="paid up referrals"/>
      <sheetName val="RECONCILED ONLINE REG CFA LIST"/>
      <sheetName val="CFA STUDENTS LIST"/>
      <sheetName val="ZENITH BANK CBE (2)"/>
      <sheetName val="GTBANK  (2)"/>
      <sheetName val=" ZENITH BANK MAIN (2)"/>
      <sheetName val="DOWNLOADED LIST"/>
      <sheetName val="STANDARD CLASS"/>
      <sheetName val="INTENSIVE CLASS"/>
      <sheetName val="SPONSORED STUDENTS"/>
      <sheetName val="DIP IN IFRS"/>
      <sheetName val="VIDEO REQUEST FORM"/>
      <sheetName val="OBU FEE"/>
      <sheetName val=" Ivy League  Weekday Tuition Re"/>
      <sheetName val="DEFE"/>
      <sheetName val="WEEKDAY APRIL 2023"/>
      <sheetName val="IVY LEAGUE REFUND FORM download"/>
      <sheetName val="RECON TO BANK"/>
      <sheetName val="PENDING FLOWS"/>
      <sheetName val="RECEIVABLES"/>
      <sheetName val="JUNE Revision Registration LIST"/>
      <sheetName val=" REVISION"/>
      <sheetName val="PERFORMANCE TO TARGETS COMP."/>
      <sheetName val="SUMMARY"/>
    </sheetNames>
    <sheetDataSet>
      <sheetData sheetId="0"/>
      <sheetData sheetId="1"/>
      <sheetData sheetId="2"/>
      <sheetData sheetId="3"/>
      <sheetData sheetId="4"/>
      <sheetData sheetId="5"/>
      <sheetData sheetId="6"/>
      <sheetData sheetId="7"/>
      <sheetData sheetId="8"/>
      <sheetData sheetId="9">
        <row r="174">
          <cell r="Q174">
            <v>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A7E736-8DF3-42A4-B189-5842D49EC548}" name="Table_1" displayName="Table_1" ref="A527:Y527" headerRowCount="0" headerRowDxfId="27" dataDxfId="26" totalsRowDxfId="25">
  <tableColumns count="25">
    <tableColumn id="1" xr3:uid="{863FCC59-7A43-4F8B-8259-F04CA7E65704}" name="Column1" dataDxfId="24"/>
    <tableColumn id="2" xr3:uid="{DB31F616-4A12-4519-81F0-B471E7B73FDA}" name="Column2" dataDxfId="23"/>
    <tableColumn id="3" xr3:uid="{9ECC497F-2413-48D7-8F5D-8626985ABBBF}" name="Column3" dataDxfId="22"/>
    <tableColumn id="4" xr3:uid="{2B2363BE-8AB5-431C-86C2-AEF86F052D77}" name="Column4" dataDxfId="21"/>
    <tableColumn id="5" xr3:uid="{D639F77D-FE85-409B-A1D5-558AA09F35FE}" name="Column5" dataDxfId="20"/>
    <tableColumn id="6" xr3:uid="{C2A0FF0C-9911-4140-8EA6-2C5047777A31}" name="Column6" dataDxfId="19"/>
    <tableColumn id="7" xr3:uid="{0B612A46-969F-4048-B129-0BB4D0CE680F}" name="Column7" dataDxfId="18"/>
    <tableColumn id="8" xr3:uid="{DF4D7B9C-248E-4ACD-A635-C63613F605C5}" name="Column8" dataDxfId="17"/>
    <tableColumn id="9" xr3:uid="{D9E971FD-0A21-40BB-B307-A42351D8FC74}" name="Column9" dataDxfId="16"/>
    <tableColumn id="10" xr3:uid="{8FB9BA35-8B38-43AC-9CC8-571F1BFCEA35}" name="Column10" dataDxfId="15"/>
    <tableColumn id="11" xr3:uid="{7C30F11B-5E3F-471B-9B99-8F1C73A24D41}" name="Column11" dataDxfId="14"/>
    <tableColumn id="12" xr3:uid="{A13FC323-99B2-48E4-BE1F-4643B0F6403A}" name="Column12" dataDxfId="13"/>
    <tableColumn id="13" xr3:uid="{28AD576A-2981-41F1-801D-B78CCBD485FD}" name="Column13" dataDxfId="12"/>
    <tableColumn id="14" xr3:uid="{AAD09EFD-2C7A-4EED-B653-DFB6C229F340}" name="Column14" dataDxfId="11"/>
    <tableColumn id="15" xr3:uid="{4661E419-8C0F-4CAE-BA43-1EB099129865}" name="Column15" dataDxfId="10"/>
    <tableColumn id="16" xr3:uid="{7DBB5777-372C-4A17-8182-545E3D286382}" name="Column16" dataDxfId="9"/>
    <tableColumn id="17" xr3:uid="{1F8B510E-5359-495A-B923-BB16B23AB1D7}" name="Column17" dataDxfId="8"/>
    <tableColumn id="18" xr3:uid="{AE9D9BA4-52F2-4D61-A0D1-B4D42823291F}" name="Column18" dataDxfId="7"/>
    <tableColumn id="19" xr3:uid="{AC8F08BB-20E4-43F2-AF77-1D9DBEA8F8FA}" name="Column19" dataDxfId="6"/>
    <tableColumn id="20" xr3:uid="{70200B33-76A5-4B40-A4A8-112FD908DD9F}" name="Column20" dataDxfId="5"/>
    <tableColumn id="21" xr3:uid="{FA82F773-D06C-4560-B739-872ABF62F816}" name="Column21" dataDxfId="4"/>
    <tableColumn id="22" xr3:uid="{12CA6D87-92B9-4526-86A3-08F7AF396346}" name="Column22" dataDxfId="3"/>
    <tableColumn id="23" xr3:uid="{C4C2A113-F7F4-4FCE-A8F8-47A6BD0B32C7}" name="Column23" dataDxfId="2"/>
    <tableColumn id="24" xr3:uid="{AC8BF8A5-F58C-4F89-AF92-5239F3A148FD}" name="Column24" dataDxfId="1"/>
    <tableColumn id="25" xr3:uid="{8197505F-0E74-4131-9D88-0ED1A7A0D209}" name="Column25" dataDxfId="0"/>
  </tableColumns>
  <tableStyleInfo name="Form Responses 1-style 2" showFirstColumn="1" showLastColumn="1"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mailto:micheal-badiru@yahoo.com" TargetMode="External"/><Relationship Id="rId170" Type="http://schemas.openxmlformats.org/officeDocument/2006/relationships/hyperlink" Target="mailto:suziesat@yahoo.com" TargetMode="External"/><Relationship Id="rId268" Type="http://schemas.openxmlformats.org/officeDocument/2006/relationships/hyperlink" Target="mailto:iroghamaolaoluwa@gmail.com" TargetMode="External"/><Relationship Id="rId475" Type="http://schemas.openxmlformats.org/officeDocument/2006/relationships/hyperlink" Target="mailto:DJNIG3000@GMAIL.COM" TargetMode="External"/><Relationship Id="rId682" Type="http://schemas.openxmlformats.org/officeDocument/2006/relationships/hyperlink" Target="mailto:OLA_ONE2003@YAHOO.COM" TargetMode="External"/><Relationship Id="rId128" Type="http://schemas.openxmlformats.org/officeDocument/2006/relationships/hyperlink" Target="mailto:ademola.akinlabi@yahoo.com" TargetMode="External"/><Relationship Id="rId335" Type="http://schemas.openxmlformats.org/officeDocument/2006/relationships/hyperlink" Target="mailto:osangrace@yahoo.com" TargetMode="External"/><Relationship Id="rId542" Type="http://schemas.openxmlformats.org/officeDocument/2006/relationships/hyperlink" Target="mailto:JOKEKUYE01@YAHOO.COM" TargetMode="External"/><Relationship Id="rId987" Type="http://schemas.openxmlformats.org/officeDocument/2006/relationships/hyperlink" Target="mailto:MRTNSMARY@GMAIL.COM" TargetMode="External"/><Relationship Id="rId402" Type="http://schemas.openxmlformats.org/officeDocument/2006/relationships/hyperlink" Target="mailto:vera.uzuma@yahoo.com" TargetMode="External"/><Relationship Id="rId847" Type="http://schemas.openxmlformats.org/officeDocument/2006/relationships/hyperlink" Target="mailto:LARAOLUWASUSI@GMAIL.COM" TargetMode="External"/><Relationship Id="rId1032" Type="http://schemas.openxmlformats.org/officeDocument/2006/relationships/hyperlink" Target="mailto:OLAFUNJI065@GMAIL.COM" TargetMode="External"/><Relationship Id="rId707" Type="http://schemas.openxmlformats.org/officeDocument/2006/relationships/hyperlink" Target="mailto:BADARU.KAYOMIKUN@GMAIL.COM" TargetMode="External"/><Relationship Id="rId914" Type="http://schemas.openxmlformats.org/officeDocument/2006/relationships/hyperlink" Target="mailto:OGBONNAYAEMMANUEL35@GMAIL.COM" TargetMode="External"/><Relationship Id="rId43" Type="http://schemas.openxmlformats.org/officeDocument/2006/relationships/hyperlink" Target="mailto:a-akintan@yahoo.com" TargetMode="External"/><Relationship Id="rId192" Type="http://schemas.openxmlformats.org/officeDocument/2006/relationships/hyperlink" Target="mailto:ekwechiamaka@gmail.com" TargetMode="External"/><Relationship Id="rId497" Type="http://schemas.openxmlformats.org/officeDocument/2006/relationships/hyperlink" Target="mailto:OIKEFREE@GMAIL.COM" TargetMode="External"/><Relationship Id="rId357" Type="http://schemas.openxmlformats.org/officeDocument/2006/relationships/hyperlink" Target="mailto:oyesmart@gmail.com" TargetMode="External"/><Relationship Id="rId217" Type="http://schemas.openxmlformats.org/officeDocument/2006/relationships/hyperlink" Target="mailto:olujobibukola@yahoo.com" TargetMode="External"/><Relationship Id="rId564" Type="http://schemas.openxmlformats.org/officeDocument/2006/relationships/hyperlink" Target="mailto:DOTUNSOTIRE@YAHOO.COM" TargetMode="External"/><Relationship Id="rId771" Type="http://schemas.openxmlformats.org/officeDocument/2006/relationships/hyperlink" Target="mailto:OMOTAYO.G.HABEEB@GMAIL.COM" TargetMode="External"/><Relationship Id="rId869" Type="http://schemas.openxmlformats.org/officeDocument/2006/relationships/hyperlink" Target="mailto:AKANDEOLUFISAYO071@GMAIL.COM" TargetMode="External"/><Relationship Id="rId424" Type="http://schemas.openxmlformats.org/officeDocument/2006/relationships/hyperlink" Target="mailto:MAHMUDJAJI@GMAIL.COM" TargetMode="External"/><Relationship Id="rId631" Type="http://schemas.openxmlformats.org/officeDocument/2006/relationships/hyperlink" Target="mailto:DESTINYRASHY@GMAIL.COM" TargetMode="External"/><Relationship Id="rId729" Type="http://schemas.openxmlformats.org/officeDocument/2006/relationships/hyperlink" Target="mailto:OYEBANJOATINUKE9@GMAIL.COM" TargetMode="External"/><Relationship Id="rId1054" Type="http://schemas.openxmlformats.org/officeDocument/2006/relationships/hyperlink" Target="mailto:IWARANANCY@YAHOO.COM" TargetMode="External"/><Relationship Id="rId936" Type="http://schemas.openxmlformats.org/officeDocument/2006/relationships/hyperlink" Target="mailto:TRUNIE5@GMAIL.COM" TargetMode="External"/><Relationship Id="rId1121" Type="http://schemas.openxmlformats.org/officeDocument/2006/relationships/hyperlink" Target="mailto:USMANLEAVE@GMAIL.COM" TargetMode="External"/><Relationship Id="rId65" Type="http://schemas.openxmlformats.org/officeDocument/2006/relationships/hyperlink" Target="mailto:duru_cynthia@gmail.com" TargetMode="External"/><Relationship Id="rId281" Type="http://schemas.openxmlformats.org/officeDocument/2006/relationships/hyperlink" Target="mailto:abukola14@gmail.com" TargetMode="External"/><Relationship Id="rId141" Type="http://schemas.openxmlformats.org/officeDocument/2006/relationships/hyperlink" Target="mailto:tolujohnson7@gmail.com" TargetMode="External"/><Relationship Id="rId379" Type="http://schemas.openxmlformats.org/officeDocument/2006/relationships/hyperlink" Target="mailto:olorunfemioluwafemij@gmail.com" TargetMode="External"/><Relationship Id="rId586" Type="http://schemas.openxmlformats.org/officeDocument/2006/relationships/hyperlink" Target="mailto:SOMOE4U@YAHOO.COM" TargetMode="External"/><Relationship Id="rId793" Type="http://schemas.openxmlformats.org/officeDocument/2006/relationships/hyperlink" Target="mailto:ADAMYUSUF109@YAHOO.COM" TargetMode="External"/><Relationship Id="rId7" Type="http://schemas.openxmlformats.org/officeDocument/2006/relationships/hyperlink" Target="mailto:loisunekwuojo@gmail.com" TargetMode="External"/><Relationship Id="rId239" Type="http://schemas.openxmlformats.org/officeDocument/2006/relationships/hyperlink" Target="mailto:j_ligbo@yahoo.com" TargetMode="External"/><Relationship Id="rId446" Type="http://schemas.openxmlformats.org/officeDocument/2006/relationships/hyperlink" Target="mailto:LILIANNKENCHOR@YAHOO.COM" TargetMode="External"/><Relationship Id="rId653" Type="http://schemas.openxmlformats.org/officeDocument/2006/relationships/hyperlink" Target="mailto:K.USAKU@YAHOO.COM" TargetMode="External"/><Relationship Id="rId1076" Type="http://schemas.openxmlformats.org/officeDocument/2006/relationships/hyperlink" Target="mailto:IZUCHUKWUPRESIOUS@GMAIL.COM" TargetMode="External"/><Relationship Id="rId306" Type="http://schemas.openxmlformats.org/officeDocument/2006/relationships/hyperlink" Target="mailto:ibukunoluoyebanjo@yahoo.com" TargetMode="External"/><Relationship Id="rId860" Type="http://schemas.openxmlformats.org/officeDocument/2006/relationships/hyperlink" Target="mailto:BLOOSSBLOO@YAHOO.COM" TargetMode="External"/><Relationship Id="rId958" Type="http://schemas.openxmlformats.org/officeDocument/2006/relationships/hyperlink" Target="mailto:ESEOOGHENEIMOH@GMAIL.COM" TargetMode="External"/><Relationship Id="rId1143" Type="http://schemas.openxmlformats.org/officeDocument/2006/relationships/hyperlink" Target="mailto:GIFTNDUKWE@GMAIL.COM" TargetMode="External"/><Relationship Id="rId87" Type="http://schemas.openxmlformats.org/officeDocument/2006/relationships/hyperlink" Target="mailto:lekebol@yahoo.com" TargetMode="External"/><Relationship Id="rId513" Type="http://schemas.openxmlformats.org/officeDocument/2006/relationships/hyperlink" Target="mailto:OYEKAEKENE@GMAIL.COM" TargetMode="External"/><Relationship Id="rId720" Type="http://schemas.openxmlformats.org/officeDocument/2006/relationships/hyperlink" Target="mailto:OGBARAQUEEN@GMAIL.COM" TargetMode="External"/><Relationship Id="rId818" Type="http://schemas.openxmlformats.org/officeDocument/2006/relationships/hyperlink" Target="mailto:OYENIYANTOSINE@GMAIL.COM" TargetMode="External"/><Relationship Id="rId1003" Type="http://schemas.openxmlformats.org/officeDocument/2006/relationships/hyperlink" Target="mailto:UDOMA.VICTORY11@GMAIL.COM" TargetMode="External"/><Relationship Id="rId14" Type="http://schemas.openxmlformats.org/officeDocument/2006/relationships/hyperlink" Target="mailto:tiwaolowu@gmail.co" TargetMode="External"/><Relationship Id="rId163" Type="http://schemas.openxmlformats.org/officeDocument/2006/relationships/hyperlink" Target="mailto:euniceamuda@gmail.com" TargetMode="External"/><Relationship Id="rId370" Type="http://schemas.openxmlformats.org/officeDocument/2006/relationships/hyperlink" Target="mailto:mayor.loks@gmail.com" TargetMode="External"/><Relationship Id="rId230" Type="http://schemas.openxmlformats.org/officeDocument/2006/relationships/hyperlink" Target="mailto:amaechiwa.uhoegbu@gmail.com" TargetMode="External"/><Relationship Id="rId468" Type="http://schemas.openxmlformats.org/officeDocument/2006/relationships/hyperlink" Target="mailto:FOLAJIMIRICHMOND@GMAIL.COM" TargetMode="External"/><Relationship Id="rId675" Type="http://schemas.openxmlformats.org/officeDocument/2006/relationships/hyperlink" Target="mailto:SANYANGFAT@ACCESSBANKPLS.COM" TargetMode="External"/><Relationship Id="rId882" Type="http://schemas.openxmlformats.org/officeDocument/2006/relationships/hyperlink" Target="mailto:SYBILEGWU@YAHOO.COM" TargetMode="External"/><Relationship Id="rId1098" Type="http://schemas.openxmlformats.org/officeDocument/2006/relationships/hyperlink" Target="mailto:CHIAMAKASOLANGE1@GMAIL.COM" TargetMode="External"/><Relationship Id="rId328" Type="http://schemas.openxmlformats.org/officeDocument/2006/relationships/hyperlink" Target="mailto:zubairmustapha@yahoo.com" TargetMode="External"/><Relationship Id="rId535" Type="http://schemas.openxmlformats.org/officeDocument/2006/relationships/hyperlink" Target="mailto:AKERELE.OLAYINKA@YAHOO.COM" TargetMode="External"/><Relationship Id="rId742" Type="http://schemas.openxmlformats.org/officeDocument/2006/relationships/hyperlink" Target="mailto:NGOKEDI@YAHOO.COM" TargetMode="External"/><Relationship Id="rId602" Type="http://schemas.openxmlformats.org/officeDocument/2006/relationships/hyperlink" Target="mailto:TEGSMSCHIAVELLIO@GMAIL.COM" TargetMode="External"/><Relationship Id="rId1025" Type="http://schemas.openxmlformats.org/officeDocument/2006/relationships/hyperlink" Target="mailto:OASYAMECOLE@GMAIL.COM" TargetMode="External"/><Relationship Id="rId907" Type="http://schemas.openxmlformats.org/officeDocument/2006/relationships/hyperlink" Target="mailto:TOMILOLA.ODUNTAN@YAHOO.COM" TargetMode="External"/><Relationship Id="rId36" Type="http://schemas.openxmlformats.org/officeDocument/2006/relationships/hyperlink" Target="mailto:kenkuabass@yahoo.com" TargetMode="External"/><Relationship Id="rId101" Type="http://schemas.openxmlformats.org/officeDocument/2006/relationships/hyperlink" Target="mailto:nk.nwachukwu@yahoo.com" TargetMode="External"/><Relationship Id="rId185" Type="http://schemas.openxmlformats.org/officeDocument/2006/relationships/hyperlink" Target="mailto:majekodunmibisola3@gmail.com" TargetMode="External"/><Relationship Id="rId406" Type="http://schemas.openxmlformats.org/officeDocument/2006/relationships/hyperlink" Target="mailto:AGUODEVINCENT@GMAIL.COM" TargetMode="External"/><Relationship Id="rId960" Type="http://schemas.openxmlformats.org/officeDocument/2006/relationships/hyperlink" Target="mailto:KEHNEAKINOSHO@GMAIL.COM" TargetMode="External"/><Relationship Id="rId1036" Type="http://schemas.openxmlformats.org/officeDocument/2006/relationships/hyperlink" Target="mailto:BMORENIKEJI82@ICLOUD.COM" TargetMode="External"/><Relationship Id="rId392" Type="http://schemas.openxmlformats.org/officeDocument/2006/relationships/hyperlink" Target="mailto:hiiree96@gmail.com" TargetMode="External"/><Relationship Id="rId613" Type="http://schemas.openxmlformats.org/officeDocument/2006/relationships/hyperlink" Target="mailto:IFESINNUEA@YAHOO.COM" TargetMode="External"/><Relationship Id="rId697" Type="http://schemas.openxmlformats.org/officeDocument/2006/relationships/hyperlink" Target="mailto:ANDYAMAG@GMAIL.COM" TargetMode="External"/><Relationship Id="rId820" Type="http://schemas.openxmlformats.org/officeDocument/2006/relationships/hyperlink" Target="mailto:V.AKANO@YAHOO.COM" TargetMode="External"/><Relationship Id="rId918" Type="http://schemas.openxmlformats.org/officeDocument/2006/relationships/hyperlink" Target="mailto:LORETTAEZENNENNA@GMAIL.COM" TargetMode="External"/><Relationship Id="rId252" Type="http://schemas.openxmlformats.org/officeDocument/2006/relationships/hyperlink" Target="mailto:nwokoevelyn@gmail.com" TargetMode="External"/><Relationship Id="rId1103" Type="http://schemas.openxmlformats.org/officeDocument/2006/relationships/hyperlink" Target="mailto:ODUWEESTHER@GMAIL.COM" TargetMode="External"/><Relationship Id="rId47" Type="http://schemas.openxmlformats.org/officeDocument/2006/relationships/hyperlink" Target="mailto:comonex@yahoo.com" TargetMode="External"/><Relationship Id="rId112" Type="http://schemas.openxmlformats.org/officeDocument/2006/relationships/hyperlink" Target="mailto:yemiyiga01@yahoo.com" TargetMode="External"/><Relationship Id="rId557" Type="http://schemas.openxmlformats.org/officeDocument/2006/relationships/hyperlink" Target="mailto:MADUKA.ANTHONY@GMAIL.COM" TargetMode="External"/><Relationship Id="rId764" Type="http://schemas.openxmlformats.org/officeDocument/2006/relationships/hyperlink" Target="mailto:OLUFUNMILOLAAJAO@YAHOO.COM" TargetMode="External"/><Relationship Id="rId971" Type="http://schemas.openxmlformats.org/officeDocument/2006/relationships/hyperlink" Target="mailto:ORIAREWOFABIAN@GMAIL.COM" TargetMode="External"/><Relationship Id="rId196" Type="http://schemas.openxmlformats.org/officeDocument/2006/relationships/hyperlink" Target="mailto:amoguezinne@yahoo.com" TargetMode="External"/><Relationship Id="rId417" Type="http://schemas.openxmlformats.org/officeDocument/2006/relationships/hyperlink" Target="mailto:IBIKUNLETESLIMAT@GMAIL.COM" TargetMode="External"/><Relationship Id="rId624" Type="http://schemas.openxmlformats.org/officeDocument/2006/relationships/hyperlink" Target="mailto:WANDEGIWA@GMAIL.COM" TargetMode="External"/><Relationship Id="rId831" Type="http://schemas.openxmlformats.org/officeDocument/2006/relationships/hyperlink" Target="mailto:OLUWAFEMISALAMI@YAHOO.COM" TargetMode="External"/><Relationship Id="rId1047" Type="http://schemas.openxmlformats.org/officeDocument/2006/relationships/hyperlink" Target="mailto:OYELADETOMILOLA@GMAIL.COM" TargetMode="External"/><Relationship Id="rId263" Type="http://schemas.openxmlformats.org/officeDocument/2006/relationships/hyperlink" Target="mailto:fajuyidavies@yahoo.com" TargetMode="External"/><Relationship Id="rId470" Type="http://schemas.openxmlformats.org/officeDocument/2006/relationships/hyperlink" Target="mailto:ARITUWE6@GMAIL.COM" TargetMode="External"/><Relationship Id="rId929" Type="http://schemas.openxmlformats.org/officeDocument/2006/relationships/hyperlink" Target="mailto:FUNMIYOJA@YAHOO.COM" TargetMode="External"/><Relationship Id="rId1114" Type="http://schemas.openxmlformats.org/officeDocument/2006/relationships/hyperlink" Target="mailto:AESHAHOLAYIWOLA@GMAIL.COM" TargetMode="External"/><Relationship Id="rId58" Type="http://schemas.openxmlformats.org/officeDocument/2006/relationships/hyperlink" Target="mailto:omorinolaoluwabunmi@yahoo.com" TargetMode="External"/><Relationship Id="rId123" Type="http://schemas.openxmlformats.org/officeDocument/2006/relationships/hyperlink" Target="mailto:ozumba2012@gmail.com" TargetMode="External"/><Relationship Id="rId330" Type="http://schemas.openxmlformats.org/officeDocument/2006/relationships/hyperlink" Target="mailto:maihamz.mh@gmail.com" TargetMode="External"/><Relationship Id="rId568" Type="http://schemas.openxmlformats.org/officeDocument/2006/relationships/hyperlink" Target="mailto:AISHADOYIND@GMAIL.COM" TargetMode="External"/><Relationship Id="rId775" Type="http://schemas.openxmlformats.org/officeDocument/2006/relationships/hyperlink" Target="mailto:AMOLE-D@YAHOO.COM" TargetMode="External"/><Relationship Id="rId982" Type="http://schemas.openxmlformats.org/officeDocument/2006/relationships/hyperlink" Target="mailto:ONISAMSON5@YAHOO.COM" TargetMode="External"/><Relationship Id="rId428" Type="http://schemas.openxmlformats.org/officeDocument/2006/relationships/hyperlink" Target="mailto:JOHNNYUDOM@YAHOO.COM" TargetMode="External"/><Relationship Id="rId635" Type="http://schemas.openxmlformats.org/officeDocument/2006/relationships/hyperlink" Target="mailto:EMELOGUFAITH@GMAIL.COM" TargetMode="External"/><Relationship Id="rId842" Type="http://schemas.openxmlformats.org/officeDocument/2006/relationships/hyperlink" Target="mailto:MARYAM_HAMINU@YAHOO.COM" TargetMode="External"/><Relationship Id="rId1058" Type="http://schemas.openxmlformats.org/officeDocument/2006/relationships/hyperlink" Target="mailto:EFEAMAIRE@GMAIL.COM" TargetMode="External"/><Relationship Id="rId274" Type="http://schemas.openxmlformats.org/officeDocument/2006/relationships/hyperlink" Target="mailto:gozieeziokwu08@gmail.com" TargetMode="External"/><Relationship Id="rId481" Type="http://schemas.openxmlformats.org/officeDocument/2006/relationships/hyperlink" Target="mailto:MOJIADEBOLA@GMAIL.COM" TargetMode="External"/><Relationship Id="rId702" Type="http://schemas.openxmlformats.org/officeDocument/2006/relationships/hyperlink" Target="mailto:CCUWAKWE@YAHOO.COM" TargetMode="External"/><Relationship Id="rId1125" Type="http://schemas.openxmlformats.org/officeDocument/2006/relationships/hyperlink" Target="mailto:LASISI.OLAWUNMI@GMAIL.COM" TargetMode="External"/><Relationship Id="rId69" Type="http://schemas.openxmlformats.org/officeDocument/2006/relationships/hyperlink" Target="mailto:olisaclarec@gmail.com" TargetMode="External"/><Relationship Id="rId134" Type="http://schemas.openxmlformats.org/officeDocument/2006/relationships/hyperlink" Target="mailto:adetutupopoola@yahoo.com" TargetMode="External"/><Relationship Id="rId579" Type="http://schemas.openxmlformats.org/officeDocument/2006/relationships/hyperlink" Target="mailto:OREBAKE@GMAIL.COM" TargetMode="External"/><Relationship Id="rId786" Type="http://schemas.openxmlformats.org/officeDocument/2006/relationships/hyperlink" Target="mailto:DOLAPOOYEWO@YAHOO.COM" TargetMode="External"/><Relationship Id="rId993" Type="http://schemas.openxmlformats.org/officeDocument/2006/relationships/hyperlink" Target="mailto:AMOLEGBEABDULMOJEED@GMAIL.COM" TargetMode="External"/><Relationship Id="rId341" Type="http://schemas.openxmlformats.org/officeDocument/2006/relationships/hyperlink" Target="mailto:ugochukwu.okoye@stu.cu.edu.ng" TargetMode="External"/><Relationship Id="rId439" Type="http://schemas.openxmlformats.org/officeDocument/2006/relationships/hyperlink" Target="mailto:IFEOMAGKOROKA@GMAIL.COM" TargetMode="External"/><Relationship Id="rId646" Type="http://schemas.openxmlformats.org/officeDocument/2006/relationships/hyperlink" Target="mailto:TOBIADEYEMI94@YAHOO.COM" TargetMode="External"/><Relationship Id="rId1069" Type="http://schemas.openxmlformats.org/officeDocument/2006/relationships/hyperlink" Target="mailto:ELIZABETHADEBISI1@GMAIL.COM" TargetMode="External"/><Relationship Id="rId201" Type="http://schemas.openxmlformats.org/officeDocument/2006/relationships/hyperlink" Target="mailto:omozefeassin@gmail.com" TargetMode="External"/><Relationship Id="rId285" Type="http://schemas.openxmlformats.org/officeDocument/2006/relationships/hyperlink" Target="mailto:apaulbawo@yahoo.com" TargetMode="External"/><Relationship Id="rId506" Type="http://schemas.openxmlformats.org/officeDocument/2006/relationships/hyperlink" Target="mailto:OKECHUKWUMUNA@GMAIL.COM" TargetMode="External"/><Relationship Id="rId853" Type="http://schemas.openxmlformats.org/officeDocument/2006/relationships/hyperlink" Target="mailto:OMOTAYO.TIMOTHY.A@GMAIL" TargetMode="External"/><Relationship Id="rId1136" Type="http://schemas.openxmlformats.org/officeDocument/2006/relationships/hyperlink" Target="mailto:DOOFI52@YAHOO.COM" TargetMode="External"/><Relationship Id="rId492" Type="http://schemas.openxmlformats.org/officeDocument/2006/relationships/hyperlink" Target="mailto:TOTIMI4@GMAIL.COM" TargetMode="External"/><Relationship Id="rId713" Type="http://schemas.openxmlformats.org/officeDocument/2006/relationships/hyperlink" Target="mailto:THEOLUFEMI1@GMAIL.COM" TargetMode="External"/><Relationship Id="rId797" Type="http://schemas.openxmlformats.org/officeDocument/2006/relationships/hyperlink" Target="mailto:PASCHALNWANZE@GMAIL.COM" TargetMode="External"/><Relationship Id="rId920" Type="http://schemas.openxmlformats.org/officeDocument/2006/relationships/hyperlink" Target="mailto:OLUMOYAM@GMAIL.COM" TargetMode="External"/><Relationship Id="rId145" Type="http://schemas.openxmlformats.org/officeDocument/2006/relationships/hyperlink" Target="mailto:oreoesoludiya@gmail.com" TargetMode="External"/><Relationship Id="rId352" Type="http://schemas.openxmlformats.org/officeDocument/2006/relationships/hyperlink" Target="mailto:adeola_adedipe@yahoo.com" TargetMode="External"/><Relationship Id="rId212" Type="http://schemas.openxmlformats.org/officeDocument/2006/relationships/hyperlink" Target="mailto:moyin.dara@gmail.com" TargetMode="External"/><Relationship Id="rId657" Type="http://schemas.openxmlformats.org/officeDocument/2006/relationships/hyperlink" Target="mailto:WUNMIOWOEYE@ICLOUD.COM" TargetMode="External"/><Relationship Id="rId864" Type="http://schemas.openxmlformats.org/officeDocument/2006/relationships/hyperlink" Target="mailto:GANAPATIENCE@YAHOO.COM" TargetMode="External"/><Relationship Id="rId296" Type="http://schemas.openxmlformats.org/officeDocument/2006/relationships/hyperlink" Target="mailto:wendyoseni@gmail.com" TargetMode="External"/><Relationship Id="rId517" Type="http://schemas.openxmlformats.org/officeDocument/2006/relationships/hyperlink" Target="mailto:IKENGAUCHE200@GMAIL.COM" TargetMode="External"/><Relationship Id="rId724" Type="http://schemas.openxmlformats.org/officeDocument/2006/relationships/hyperlink" Target="mailto:FEMISAMGREAT@GMAIL.COM" TargetMode="External"/><Relationship Id="rId931" Type="http://schemas.openxmlformats.org/officeDocument/2006/relationships/hyperlink" Target="mailto:SAMUELDADA2000@GMAIL.COM" TargetMode="External"/><Relationship Id="rId60" Type="http://schemas.openxmlformats.org/officeDocument/2006/relationships/hyperlink" Target="mailto:valentinachineyeezeabasili@gmail.com" TargetMode="External"/><Relationship Id="rId156" Type="http://schemas.openxmlformats.org/officeDocument/2006/relationships/hyperlink" Target="mailto:funmichocolate96@gmail.com" TargetMode="External"/><Relationship Id="rId363" Type="http://schemas.openxmlformats.org/officeDocument/2006/relationships/hyperlink" Target="mailto:eniolasodiya@yahoo.com" TargetMode="External"/><Relationship Id="rId570" Type="http://schemas.openxmlformats.org/officeDocument/2006/relationships/hyperlink" Target="mailto:OMOTOLAGBADEBO@YAHOO.COM" TargetMode="External"/><Relationship Id="rId1007" Type="http://schemas.openxmlformats.org/officeDocument/2006/relationships/hyperlink" Target="mailto:CYRILOKOBI@GMAIL.COM" TargetMode="External"/><Relationship Id="rId223" Type="http://schemas.openxmlformats.org/officeDocument/2006/relationships/hyperlink" Target="mailto:akintanseun@yahoo.com" TargetMode="External"/><Relationship Id="rId430" Type="http://schemas.openxmlformats.org/officeDocument/2006/relationships/hyperlink" Target="mailto:ENIOLAAKINOSO@GMAIL.COM" TargetMode="External"/><Relationship Id="rId668" Type="http://schemas.openxmlformats.org/officeDocument/2006/relationships/hyperlink" Target="mailto:CATHERINE.ANTHONY2849@GMAIL.COM" TargetMode="External"/><Relationship Id="rId875" Type="http://schemas.openxmlformats.org/officeDocument/2006/relationships/hyperlink" Target="mailto:OLAWALEOLADELE19@GMAIL.COM" TargetMode="External"/><Relationship Id="rId1060" Type="http://schemas.openxmlformats.org/officeDocument/2006/relationships/hyperlink" Target="mailto:FAIROURSH@GMAIL.COM" TargetMode="External"/><Relationship Id="rId18" Type="http://schemas.openxmlformats.org/officeDocument/2006/relationships/hyperlink" Target="mailto:beckkytee@yahoo.com" TargetMode="External"/><Relationship Id="rId528" Type="http://schemas.openxmlformats.org/officeDocument/2006/relationships/hyperlink" Target="mailto:OKONJI.BUCHI@GMAIL.COM" TargetMode="External"/><Relationship Id="rId735" Type="http://schemas.openxmlformats.org/officeDocument/2006/relationships/hyperlink" Target="mailto:OHALETAC@GMAIL.COM" TargetMode="External"/><Relationship Id="rId942" Type="http://schemas.openxmlformats.org/officeDocument/2006/relationships/hyperlink" Target="mailto:VANESSAPHILIP01@GMAIL.COM" TargetMode="External"/><Relationship Id="rId167" Type="http://schemas.openxmlformats.org/officeDocument/2006/relationships/hyperlink" Target="mailto:tommiiealabi@gmail.com" TargetMode="External"/><Relationship Id="rId374" Type="http://schemas.openxmlformats.org/officeDocument/2006/relationships/hyperlink" Target="mailto:yemit.baby@yahoo.com" TargetMode="External"/><Relationship Id="rId581" Type="http://schemas.openxmlformats.org/officeDocument/2006/relationships/hyperlink" Target="mailto:MISSJIUNAP@GMAIL.COM" TargetMode="External"/><Relationship Id="rId1018" Type="http://schemas.openxmlformats.org/officeDocument/2006/relationships/hyperlink" Target="mailto:OORETOSIN@GMAIL.COM" TargetMode="External"/><Relationship Id="rId71" Type="http://schemas.openxmlformats.org/officeDocument/2006/relationships/hyperlink" Target="mailto:rasheedologundudu@gmail.com" TargetMode="External"/><Relationship Id="rId234" Type="http://schemas.openxmlformats.org/officeDocument/2006/relationships/hyperlink" Target="mailto:juliusogini@gmail.com" TargetMode="External"/><Relationship Id="rId679" Type="http://schemas.openxmlformats.org/officeDocument/2006/relationships/hyperlink" Target="mailto:KAYODEGBOLAHAN74@GMAIL.COM" TargetMode="External"/><Relationship Id="rId802" Type="http://schemas.openxmlformats.org/officeDocument/2006/relationships/hyperlink" Target="mailto:ONOSIGHO.ONAJITE@YSHOO.COM" TargetMode="External"/><Relationship Id="rId886" Type="http://schemas.openxmlformats.org/officeDocument/2006/relationships/hyperlink" Target="mailto:BUNMIOMAOYE@YAHOO.COM" TargetMode="External"/><Relationship Id="rId2" Type="http://schemas.openxmlformats.org/officeDocument/2006/relationships/hyperlink" Target="mailto:oreoluwaadebayo@gmai.com" TargetMode="External"/><Relationship Id="rId29" Type="http://schemas.openxmlformats.org/officeDocument/2006/relationships/hyperlink" Target="mailto:odunayosimisola@yahoo.com" TargetMode="External"/><Relationship Id="rId441" Type="http://schemas.openxmlformats.org/officeDocument/2006/relationships/hyperlink" Target="mailto:BOBB4ALEX@GMAIL.COM" TargetMode="External"/><Relationship Id="rId539" Type="http://schemas.openxmlformats.org/officeDocument/2006/relationships/hyperlink" Target="mailto:HARRISONISAAC@LIVE.COM" TargetMode="External"/><Relationship Id="rId746" Type="http://schemas.openxmlformats.org/officeDocument/2006/relationships/hyperlink" Target="mailto:BLES2LONG@GMAIL.COM" TargetMode="External"/><Relationship Id="rId1071" Type="http://schemas.openxmlformats.org/officeDocument/2006/relationships/hyperlink" Target="mailto:OJORIBOLU2018@YAHOO.COM" TargetMode="External"/><Relationship Id="rId178" Type="http://schemas.openxmlformats.org/officeDocument/2006/relationships/hyperlink" Target="mailto:sandydon1@yahoo.com" TargetMode="External"/><Relationship Id="rId301" Type="http://schemas.openxmlformats.org/officeDocument/2006/relationships/hyperlink" Target="mailto:igboanugouche@yahoo.com" TargetMode="External"/><Relationship Id="rId953" Type="http://schemas.openxmlformats.org/officeDocument/2006/relationships/hyperlink" Target="mailto:ATULAEGWUBRIGHT@GMAIL.COM" TargetMode="External"/><Relationship Id="rId1029" Type="http://schemas.openxmlformats.org/officeDocument/2006/relationships/hyperlink" Target="mailto:SITUNUOLUWA@GMAIL.COM" TargetMode="External"/><Relationship Id="rId82" Type="http://schemas.openxmlformats.org/officeDocument/2006/relationships/hyperlink" Target="mailto:omojaw@yahoo.com" TargetMode="External"/><Relationship Id="rId385" Type="http://schemas.openxmlformats.org/officeDocument/2006/relationships/hyperlink" Target="mailto:acholonueu@gmail.com" TargetMode="External"/><Relationship Id="rId592" Type="http://schemas.openxmlformats.org/officeDocument/2006/relationships/hyperlink" Target="mailto:KOLA.ADEMOLA@GMAIL.COM" TargetMode="External"/><Relationship Id="rId606" Type="http://schemas.openxmlformats.org/officeDocument/2006/relationships/hyperlink" Target="mailto:T38RICARDO@YSHOO.COM" TargetMode="External"/><Relationship Id="rId813" Type="http://schemas.openxmlformats.org/officeDocument/2006/relationships/hyperlink" Target="mailto:SOKOYAYETUNDE@YAHOO.COM" TargetMode="External"/><Relationship Id="rId245" Type="http://schemas.openxmlformats.org/officeDocument/2006/relationships/hyperlink" Target="mailto:johnedung@gmail.com" TargetMode="External"/><Relationship Id="rId452" Type="http://schemas.openxmlformats.org/officeDocument/2006/relationships/hyperlink" Target="mailto:LOVETH.EKWEGBARA@GMAIL.COM" TargetMode="External"/><Relationship Id="rId897" Type="http://schemas.openxmlformats.org/officeDocument/2006/relationships/hyperlink" Target="mailto:HAMEENATADAMS@GMAIL.COM" TargetMode="External"/><Relationship Id="rId1082" Type="http://schemas.openxmlformats.org/officeDocument/2006/relationships/hyperlink" Target="mailto:ARIBILOLAOYINDAMOLA@GMAIL.COM" TargetMode="External"/><Relationship Id="rId105" Type="http://schemas.openxmlformats.org/officeDocument/2006/relationships/hyperlink" Target="mailto:stephen.ojeme@yahoo.com" TargetMode="External"/><Relationship Id="rId312" Type="http://schemas.openxmlformats.org/officeDocument/2006/relationships/hyperlink" Target="mailto:ibe.kelechi@outlook.com" TargetMode="External"/><Relationship Id="rId757" Type="http://schemas.openxmlformats.org/officeDocument/2006/relationships/hyperlink" Target="mailto:STEPHANIEKATU@GMAIL.COM" TargetMode="External"/><Relationship Id="rId964" Type="http://schemas.openxmlformats.org/officeDocument/2006/relationships/hyperlink" Target="mailto:TEEBECKY@YAHOO.COM" TargetMode="External"/><Relationship Id="rId93" Type="http://schemas.openxmlformats.org/officeDocument/2006/relationships/hyperlink" Target="mailto:olufunmilolaoriji@gmail.com" TargetMode="External"/><Relationship Id="rId189" Type="http://schemas.openxmlformats.org/officeDocument/2006/relationships/hyperlink" Target="mailto:mirrygirl1@gmail.com" TargetMode="External"/><Relationship Id="rId396" Type="http://schemas.openxmlformats.org/officeDocument/2006/relationships/hyperlink" Target="mailto:eyinadewasiu@yahoo.co.uk" TargetMode="External"/><Relationship Id="rId617" Type="http://schemas.openxmlformats.org/officeDocument/2006/relationships/hyperlink" Target="mailto:ADEGOKE_SKYBLOW@YAHOO.COM" TargetMode="External"/><Relationship Id="rId824" Type="http://schemas.openxmlformats.org/officeDocument/2006/relationships/hyperlink" Target="mailto:TIMOTHYALAKA.TA@GMAIL.COM" TargetMode="External"/><Relationship Id="rId256" Type="http://schemas.openxmlformats.org/officeDocument/2006/relationships/hyperlink" Target="mailto:a.kolofo@yahoo.com" TargetMode="External"/><Relationship Id="rId463" Type="http://schemas.openxmlformats.org/officeDocument/2006/relationships/hyperlink" Target="mailto:BERNARDSOUZA@YAHOO.COM" TargetMode="External"/><Relationship Id="rId670" Type="http://schemas.openxmlformats.org/officeDocument/2006/relationships/hyperlink" Target="mailto:EKEDEMI.DANIEL@YAHOO.COM" TargetMode="External"/><Relationship Id="rId1093" Type="http://schemas.openxmlformats.org/officeDocument/2006/relationships/hyperlink" Target="mailto:ONOSHOLEMA15@GMAIL.COM0" TargetMode="External"/><Relationship Id="rId1107" Type="http://schemas.openxmlformats.org/officeDocument/2006/relationships/hyperlink" Target="mailto:ABOLADEDAVIDIFEOLUWA@GMAIL.COM" TargetMode="External"/><Relationship Id="rId116" Type="http://schemas.openxmlformats.org/officeDocument/2006/relationships/hyperlink" Target="mailto:ehisakhues@gmail.com" TargetMode="External"/><Relationship Id="rId323" Type="http://schemas.openxmlformats.org/officeDocument/2006/relationships/hyperlink" Target="mailto:oyesijijesukemi@gmail.com" TargetMode="External"/><Relationship Id="rId530" Type="http://schemas.openxmlformats.org/officeDocument/2006/relationships/hyperlink" Target="mailto:ABIOYEESTHER@GMAIL.COM" TargetMode="External"/><Relationship Id="rId768" Type="http://schemas.openxmlformats.org/officeDocument/2006/relationships/hyperlink" Target="mailto:IEOGUNTONA@GMAIL.COM" TargetMode="External"/><Relationship Id="rId975" Type="http://schemas.openxmlformats.org/officeDocument/2006/relationships/hyperlink" Target="mailto:AMOO12345@YAHOO.COM" TargetMode="External"/><Relationship Id="rId20" Type="http://schemas.openxmlformats.org/officeDocument/2006/relationships/hyperlink" Target="mailto:fansicadesegha@gmail.com" TargetMode="External"/><Relationship Id="rId628" Type="http://schemas.openxmlformats.org/officeDocument/2006/relationships/hyperlink" Target="mailto:AGULANNA.JOSEMARIA72@GMAIL.COM" TargetMode="External"/><Relationship Id="rId835" Type="http://schemas.openxmlformats.org/officeDocument/2006/relationships/hyperlink" Target="mailto:CHIDOZIKIJANE@YAHOO.COM" TargetMode="External"/><Relationship Id="rId267" Type="http://schemas.openxmlformats.org/officeDocument/2006/relationships/hyperlink" Target="mailto:ajiolawuyi@yahoo.com" TargetMode="External"/><Relationship Id="rId474" Type="http://schemas.openxmlformats.org/officeDocument/2006/relationships/hyperlink" Target="mailto:eniolasodiya@yahoo.com" TargetMode="External"/><Relationship Id="rId1020" Type="http://schemas.openxmlformats.org/officeDocument/2006/relationships/hyperlink" Target="mailto:EUCHEGBU08@GMAIL.COM" TargetMode="External"/><Relationship Id="rId1118" Type="http://schemas.openxmlformats.org/officeDocument/2006/relationships/hyperlink" Target="mailto:TEMMYK100@GMAIL.COM" TargetMode="External"/><Relationship Id="rId127" Type="http://schemas.openxmlformats.org/officeDocument/2006/relationships/hyperlink" Target="mailto:mikeobiezu@yahoo.com" TargetMode="External"/><Relationship Id="rId681" Type="http://schemas.openxmlformats.org/officeDocument/2006/relationships/hyperlink" Target="mailto:SLIGHTEDGEAKINOLA@YAHOO.COM" TargetMode="External"/><Relationship Id="rId779" Type="http://schemas.openxmlformats.org/officeDocument/2006/relationships/hyperlink" Target="mailto:ODECEYETUNDE@GMAIL.COM" TargetMode="External"/><Relationship Id="rId902" Type="http://schemas.openxmlformats.org/officeDocument/2006/relationships/hyperlink" Target="mailto:ALFABUA@GMAIL.COM" TargetMode="External"/><Relationship Id="rId986" Type="http://schemas.openxmlformats.org/officeDocument/2006/relationships/hyperlink" Target="mailto:TSANNI966@GMAIL.COM" TargetMode="External"/><Relationship Id="rId31" Type="http://schemas.openxmlformats.org/officeDocument/2006/relationships/hyperlink" Target="mailto:funtojoe@gmail.com" TargetMode="External"/><Relationship Id="rId334" Type="http://schemas.openxmlformats.org/officeDocument/2006/relationships/hyperlink" Target="mailto:oriayocharles@yahoo.com" TargetMode="External"/><Relationship Id="rId541" Type="http://schemas.openxmlformats.org/officeDocument/2006/relationships/hyperlink" Target="mailto:UGOCHNJ@GMAIL.COM" TargetMode="External"/><Relationship Id="rId639" Type="http://schemas.openxmlformats.org/officeDocument/2006/relationships/hyperlink" Target="mailto:SANDRAIDUGBOE@YAHOO.COM" TargetMode="External"/><Relationship Id="rId180" Type="http://schemas.openxmlformats.org/officeDocument/2006/relationships/hyperlink" Target="mailto:bankolelateefah@gmail.com" TargetMode="External"/><Relationship Id="rId278" Type="http://schemas.openxmlformats.org/officeDocument/2006/relationships/hyperlink" Target="mailto:jideofor_megbu@yahoo.com" TargetMode="External"/><Relationship Id="rId401" Type="http://schemas.openxmlformats.org/officeDocument/2006/relationships/hyperlink" Target="mailto:AJISAFEA1@GMAIL.COM" TargetMode="External"/><Relationship Id="rId846" Type="http://schemas.openxmlformats.org/officeDocument/2006/relationships/hyperlink" Target="mailto:BISKAF2002@GMAIL.COM" TargetMode="External"/><Relationship Id="rId1031" Type="http://schemas.openxmlformats.org/officeDocument/2006/relationships/hyperlink" Target="mailto:STEPHANIEAMAI113@GMAIL.COM" TargetMode="External"/><Relationship Id="rId1129" Type="http://schemas.openxmlformats.org/officeDocument/2006/relationships/hyperlink" Target="mailto:FAC700DAMILANIYI@GMAIL.COM" TargetMode="External"/><Relationship Id="rId485" Type="http://schemas.openxmlformats.org/officeDocument/2006/relationships/hyperlink" Target="mailto:OGBEOJOH@YAHOO.COM" TargetMode="External"/><Relationship Id="rId692" Type="http://schemas.openxmlformats.org/officeDocument/2006/relationships/hyperlink" Target="mailto:JOSEPHOKENU@GMAIL.COM" TargetMode="External"/><Relationship Id="rId706" Type="http://schemas.openxmlformats.org/officeDocument/2006/relationships/hyperlink" Target="mailto:ARITUWE6@GMAIL.COM" TargetMode="External"/><Relationship Id="rId913" Type="http://schemas.openxmlformats.org/officeDocument/2006/relationships/hyperlink" Target="mailto:FADAREOPEYEMI15@YAHOO.COM" TargetMode="External"/><Relationship Id="rId42" Type="http://schemas.openxmlformats.org/officeDocument/2006/relationships/hyperlink" Target="mailto:mosesadeleye@yahoo.com" TargetMode="External"/><Relationship Id="rId138" Type="http://schemas.openxmlformats.org/officeDocument/2006/relationships/hyperlink" Target="mailto:adedoyinolayanju@yahoo.com" TargetMode="External"/><Relationship Id="rId345" Type="http://schemas.openxmlformats.org/officeDocument/2006/relationships/hyperlink" Target="mailto:akinwaleoluwatosin12@gmail.com" TargetMode="External"/><Relationship Id="rId552" Type="http://schemas.openxmlformats.org/officeDocument/2006/relationships/hyperlink" Target="mailto:CHUKWUJEKWUMERCY17@GMAIL.COM" TargetMode="External"/><Relationship Id="rId997" Type="http://schemas.openxmlformats.org/officeDocument/2006/relationships/hyperlink" Target="mailto:TAYLORSEUN@HOTMAIL.COM" TargetMode="External"/><Relationship Id="rId191" Type="http://schemas.openxmlformats.org/officeDocument/2006/relationships/hyperlink" Target="mailto:tayophillus@yahoo.com" TargetMode="External"/><Relationship Id="rId205" Type="http://schemas.openxmlformats.org/officeDocument/2006/relationships/hyperlink" Target="mailto:e28ricardo@yahoo.com" TargetMode="External"/><Relationship Id="rId412" Type="http://schemas.openxmlformats.org/officeDocument/2006/relationships/hyperlink" Target="mailto:DEBORAH.ONAOLAPO@GMAIL.COM" TargetMode="External"/><Relationship Id="rId857" Type="http://schemas.openxmlformats.org/officeDocument/2006/relationships/hyperlink" Target="mailto:ODUNAMINAT700@GMAIL.COM" TargetMode="External"/><Relationship Id="rId1042" Type="http://schemas.openxmlformats.org/officeDocument/2006/relationships/hyperlink" Target="mailto:ABYPEARLIE@GMAIL.COM" TargetMode="External"/><Relationship Id="rId289" Type="http://schemas.openxmlformats.org/officeDocument/2006/relationships/hyperlink" Target="mailto:consultjoel@hotmail.com" TargetMode="External"/><Relationship Id="rId496" Type="http://schemas.openxmlformats.org/officeDocument/2006/relationships/hyperlink" Target="mailto:ASIKHIACASMIR@GMAIL.COM" TargetMode="External"/><Relationship Id="rId717" Type="http://schemas.openxmlformats.org/officeDocument/2006/relationships/hyperlink" Target="mailto:FAROUQAWODUN@GMAIL.COM" TargetMode="External"/><Relationship Id="rId924" Type="http://schemas.openxmlformats.org/officeDocument/2006/relationships/hyperlink" Target="mailto:ABRAHAMRERELOLUWA600@GMAIL.COM" TargetMode="External"/><Relationship Id="rId53" Type="http://schemas.openxmlformats.org/officeDocument/2006/relationships/hyperlink" Target="mailto:are.obudu@gmail.com" TargetMode="External"/><Relationship Id="rId149" Type="http://schemas.openxmlformats.org/officeDocument/2006/relationships/hyperlink" Target="mailto:mbakaradaniel@gmail.com" TargetMode="External"/><Relationship Id="rId356" Type="http://schemas.openxmlformats.org/officeDocument/2006/relationships/hyperlink" Target="mailto:bosedeoluwalana@gmail.com" TargetMode="External"/><Relationship Id="rId563" Type="http://schemas.openxmlformats.org/officeDocument/2006/relationships/hyperlink" Target="mailto:BOLAJIOYEBISIM@GMAIL.COM" TargetMode="External"/><Relationship Id="rId770" Type="http://schemas.openxmlformats.org/officeDocument/2006/relationships/hyperlink" Target="mailto:MBONGWILLIAMSZ@GMAIL.COM" TargetMode="External"/><Relationship Id="rId216" Type="http://schemas.openxmlformats.org/officeDocument/2006/relationships/hyperlink" Target="mailto:lawal.oluwaseunwale@yahoo.com" TargetMode="External"/><Relationship Id="rId423" Type="http://schemas.openxmlformats.org/officeDocument/2006/relationships/hyperlink" Target="mailto:COBHAMRUTH@YAHOO.COM" TargetMode="External"/><Relationship Id="rId868" Type="http://schemas.openxmlformats.org/officeDocument/2006/relationships/hyperlink" Target="mailto:KENKENNEDY247@YAHOO.COM" TargetMode="External"/><Relationship Id="rId1053" Type="http://schemas.openxmlformats.org/officeDocument/2006/relationships/hyperlink" Target="mailto:MUBARACKYUSUF2010@GMAIL.COM" TargetMode="External"/><Relationship Id="rId630" Type="http://schemas.openxmlformats.org/officeDocument/2006/relationships/hyperlink" Target="mailto:O.OSISAMI@YAHOO.COM" TargetMode="External"/><Relationship Id="rId728" Type="http://schemas.openxmlformats.org/officeDocument/2006/relationships/hyperlink" Target="mailto:CHIPRESH209@GMAIL" TargetMode="External"/><Relationship Id="rId935" Type="http://schemas.openxmlformats.org/officeDocument/2006/relationships/hyperlink" Target="mailto:ADEDAYOAWOTUNDE@GMAIL.COM" TargetMode="External"/><Relationship Id="rId64" Type="http://schemas.openxmlformats.org/officeDocument/2006/relationships/hyperlink" Target="mailto:daninidaniele95@gmail.com" TargetMode="External"/><Relationship Id="rId367" Type="http://schemas.openxmlformats.org/officeDocument/2006/relationships/hyperlink" Target="mailto:josephodumade@gmail.com" TargetMode="External"/><Relationship Id="rId574" Type="http://schemas.openxmlformats.org/officeDocument/2006/relationships/hyperlink" Target="mailto:IWUTRACY@GMAIL.COM" TargetMode="External"/><Relationship Id="rId1120" Type="http://schemas.openxmlformats.org/officeDocument/2006/relationships/hyperlink" Target="mailto:EWEJE.SEETAN@GMAIL.COM" TargetMode="External"/><Relationship Id="rId227" Type="http://schemas.openxmlformats.org/officeDocument/2006/relationships/hyperlink" Target="mailto:mbakaradaniel@gmail.com" TargetMode="External"/><Relationship Id="rId781" Type="http://schemas.openxmlformats.org/officeDocument/2006/relationships/hyperlink" Target="mailto:VUOKEUBA@GMAIL.COM" TargetMode="External"/><Relationship Id="rId879" Type="http://schemas.openxmlformats.org/officeDocument/2006/relationships/hyperlink" Target="mailto:AFOLABI.IFESANMI@GMAIL.COM" TargetMode="External"/><Relationship Id="rId434" Type="http://schemas.openxmlformats.org/officeDocument/2006/relationships/hyperlink" Target="mailto:OLOYEDEOLADAPO@GMAIL.COM" TargetMode="External"/><Relationship Id="rId641" Type="http://schemas.openxmlformats.org/officeDocument/2006/relationships/hyperlink" Target="mailto:OKMANUEL08@YAHOO.COM" TargetMode="External"/><Relationship Id="rId739" Type="http://schemas.openxmlformats.org/officeDocument/2006/relationships/hyperlink" Target="mailto:JO.OYEKANMI@YAHOO.COM" TargetMode="External"/><Relationship Id="rId1064" Type="http://schemas.openxmlformats.org/officeDocument/2006/relationships/hyperlink" Target="mailto:JOLAYEWAYODE@YAHOO.COM" TargetMode="External"/><Relationship Id="rId280" Type="http://schemas.openxmlformats.org/officeDocument/2006/relationships/hyperlink" Target="mailto:shopeteni@gmail.com" TargetMode="External"/><Relationship Id="rId501" Type="http://schemas.openxmlformats.org/officeDocument/2006/relationships/hyperlink" Target="mailto:BECEEDU@YAHOO.COM" TargetMode="External"/><Relationship Id="rId946" Type="http://schemas.openxmlformats.org/officeDocument/2006/relationships/hyperlink" Target="mailto:LILIANWEKEEZE@GMAIL.COM" TargetMode="External"/><Relationship Id="rId1131" Type="http://schemas.openxmlformats.org/officeDocument/2006/relationships/hyperlink" Target="mailto:SAJOGBE@GMAIL.COM" TargetMode="External"/><Relationship Id="rId75" Type="http://schemas.openxmlformats.org/officeDocument/2006/relationships/hyperlink" Target="mailto:nsyudoh@gmail.com" TargetMode="External"/><Relationship Id="rId140" Type="http://schemas.openxmlformats.org/officeDocument/2006/relationships/hyperlink" Target="mailto:gaojebiyi@yahoo.com" TargetMode="External"/><Relationship Id="rId378" Type="http://schemas.openxmlformats.org/officeDocument/2006/relationships/hyperlink" Target="mailto:on2eva@yahoo.com" TargetMode="External"/><Relationship Id="rId585" Type="http://schemas.openxmlformats.org/officeDocument/2006/relationships/hyperlink" Target="mailto:HEPHZYEKERE55@GMAIL.COM" TargetMode="External"/><Relationship Id="rId792" Type="http://schemas.openxmlformats.org/officeDocument/2006/relationships/hyperlink" Target="mailto:HI2TODDY@YAHOO.COM" TargetMode="External"/><Relationship Id="rId806" Type="http://schemas.openxmlformats.org/officeDocument/2006/relationships/hyperlink" Target="mailto:LAYOMIANIFOWOSE@GMAIL.COM" TargetMode="External"/><Relationship Id="rId6" Type="http://schemas.openxmlformats.org/officeDocument/2006/relationships/hyperlink" Target="mailto:oalakacoker@yahoo.com" TargetMode="External"/><Relationship Id="rId238" Type="http://schemas.openxmlformats.org/officeDocument/2006/relationships/hyperlink" Target="mailto:chidinmanwose@gmail.com" TargetMode="External"/><Relationship Id="rId445" Type="http://schemas.openxmlformats.org/officeDocument/2006/relationships/hyperlink" Target="mailto:FATIMASALAU67@GMAIL.COM" TargetMode="External"/><Relationship Id="rId652" Type="http://schemas.openxmlformats.org/officeDocument/2006/relationships/hyperlink" Target="mailto:TOK2BBBELLO@YAHOO.COM" TargetMode="External"/><Relationship Id="rId1075" Type="http://schemas.openxmlformats.org/officeDocument/2006/relationships/hyperlink" Target="mailto:MMSTAPHA223@GMAIL.COM" TargetMode="External"/><Relationship Id="rId291" Type="http://schemas.openxmlformats.org/officeDocument/2006/relationships/hyperlink" Target="mailto:okasimawo@gmail.com" TargetMode="External"/><Relationship Id="rId305" Type="http://schemas.openxmlformats.org/officeDocument/2006/relationships/hyperlink" Target="mailto:empresswunmy@gmail.com" TargetMode="External"/><Relationship Id="rId512" Type="http://schemas.openxmlformats.org/officeDocument/2006/relationships/hyperlink" Target="mailto:OKECHUKWUMUNA@GMAIL.COM" TargetMode="External"/><Relationship Id="rId957" Type="http://schemas.openxmlformats.org/officeDocument/2006/relationships/hyperlink" Target="mailto:GLADYSEKWURIBE@GMAIL.COM" TargetMode="External"/><Relationship Id="rId1142" Type="http://schemas.openxmlformats.org/officeDocument/2006/relationships/hyperlink" Target="mailto:RASHEED.KASHAM@YAHOO.COM" TargetMode="External"/><Relationship Id="rId86" Type="http://schemas.openxmlformats.org/officeDocument/2006/relationships/hyperlink" Target="mailto:olufunmilayo.olaniyi@yahoo.com" TargetMode="External"/><Relationship Id="rId151" Type="http://schemas.openxmlformats.org/officeDocument/2006/relationships/hyperlink" Target="mailto:temidebby153@yahoo.com" TargetMode="External"/><Relationship Id="rId389" Type="http://schemas.openxmlformats.org/officeDocument/2006/relationships/hyperlink" Target="mailto:victorakinlolu@yahoo.com" TargetMode="External"/><Relationship Id="rId596" Type="http://schemas.openxmlformats.org/officeDocument/2006/relationships/hyperlink" Target="mailto:ANITAOLAGHERE@YAHOO.COM" TargetMode="External"/><Relationship Id="rId817" Type="http://schemas.openxmlformats.org/officeDocument/2006/relationships/hyperlink" Target="mailto:PHOEBECHICHIMADUABUCHI@GMAIL.COM" TargetMode="External"/><Relationship Id="rId1002" Type="http://schemas.openxmlformats.org/officeDocument/2006/relationships/hyperlink" Target="mailto:QHEERAT@YAHOO.COM" TargetMode="External"/><Relationship Id="rId249" Type="http://schemas.openxmlformats.org/officeDocument/2006/relationships/hyperlink" Target="mailto:peters.funaya@gmail.com" TargetMode="External"/><Relationship Id="rId456" Type="http://schemas.openxmlformats.org/officeDocument/2006/relationships/hyperlink" Target="mailto:OBOSA872015@GMAIL.COM" TargetMode="External"/><Relationship Id="rId663" Type="http://schemas.openxmlformats.org/officeDocument/2006/relationships/hyperlink" Target="mailto:TURLASH@GMAIL.COM" TargetMode="External"/><Relationship Id="rId870" Type="http://schemas.openxmlformats.org/officeDocument/2006/relationships/hyperlink" Target="mailto:EMMABIB@YAHOO.COM" TargetMode="External"/><Relationship Id="rId1086" Type="http://schemas.openxmlformats.org/officeDocument/2006/relationships/hyperlink" Target="mailto:OMOBOLA.ADEPEGBA@YAHOO.COM" TargetMode="External"/><Relationship Id="rId13" Type="http://schemas.openxmlformats.org/officeDocument/2006/relationships/hyperlink" Target="mailto:chikamso72@gmail.com" TargetMode="External"/><Relationship Id="rId109" Type="http://schemas.openxmlformats.org/officeDocument/2006/relationships/hyperlink" Target="mailto:okueso.tosin@gmail.com" TargetMode="External"/><Relationship Id="rId316" Type="http://schemas.openxmlformats.org/officeDocument/2006/relationships/hyperlink" Target="mailto:dennisafamah@yahoo.co.uk" TargetMode="External"/><Relationship Id="rId523" Type="http://schemas.openxmlformats.org/officeDocument/2006/relationships/hyperlink" Target="mailto:AYOCHRISTLUV@YAHOO.COM" TargetMode="External"/><Relationship Id="rId968" Type="http://schemas.openxmlformats.org/officeDocument/2006/relationships/hyperlink" Target="mailto:OREOLAWORE@GMAIL.COM" TargetMode="External"/><Relationship Id="rId97" Type="http://schemas.openxmlformats.org/officeDocument/2006/relationships/hyperlink" Target="mailto:timothy.fatoki@outlook.com" TargetMode="External"/><Relationship Id="rId730" Type="http://schemas.openxmlformats.org/officeDocument/2006/relationships/hyperlink" Target="mailto:VIKKYBEN@YAHOO.COM" TargetMode="External"/><Relationship Id="rId828" Type="http://schemas.openxmlformats.org/officeDocument/2006/relationships/hyperlink" Target="mailto:JENNIFERANOZIE@GMAIL.COM" TargetMode="External"/><Relationship Id="rId1013" Type="http://schemas.openxmlformats.org/officeDocument/2006/relationships/hyperlink" Target="mailto:STEPHANIE-AJAYI@GMAIL.COM" TargetMode="External"/><Relationship Id="rId162" Type="http://schemas.openxmlformats.org/officeDocument/2006/relationships/hyperlink" Target="mailto:joy.ibilibor@gmail.com" TargetMode="External"/><Relationship Id="rId467" Type="http://schemas.openxmlformats.org/officeDocument/2006/relationships/hyperlink" Target="mailto:JAMZATOKIKIOLA@GMAIL.COM" TargetMode="External"/><Relationship Id="rId1097" Type="http://schemas.openxmlformats.org/officeDocument/2006/relationships/hyperlink" Target="mailto:BUKUNMIOLALEKAN@YAHOO.COM" TargetMode="External"/><Relationship Id="rId674" Type="http://schemas.openxmlformats.org/officeDocument/2006/relationships/hyperlink" Target="mailto:JBEMMY24@GMAIL.COM" TargetMode="External"/><Relationship Id="rId881" Type="http://schemas.openxmlformats.org/officeDocument/2006/relationships/hyperlink" Target="mailto:JOSHOGOCHUKWU@GMAIL.COM" TargetMode="External"/><Relationship Id="rId979" Type="http://schemas.openxmlformats.org/officeDocument/2006/relationships/hyperlink" Target="mailto:OREOLUWASOARES1@GMAIL.COM" TargetMode="External"/><Relationship Id="rId24" Type="http://schemas.openxmlformats.org/officeDocument/2006/relationships/hyperlink" Target="mailto:adegboyegaadola20@yahoo.com" TargetMode="External"/><Relationship Id="rId327" Type="http://schemas.openxmlformats.org/officeDocument/2006/relationships/hyperlink" Target="mailto:udemeumoh25@gmail.com" TargetMode="External"/><Relationship Id="rId534" Type="http://schemas.openxmlformats.org/officeDocument/2006/relationships/hyperlink" Target="mailto:TAIWOBABATUNDE24@YAHOO.COM" TargetMode="External"/><Relationship Id="rId741" Type="http://schemas.openxmlformats.org/officeDocument/2006/relationships/hyperlink" Target="mailto:IKENGUAUCHE@GMAIL" TargetMode="External"/><Relationship Id="rId839" Type="http://schemas.openxmlformats.org/officeDocument/2006/relationships/hyperlink" Target="mailto:RAFIAT.A.ABASS@GMAIL.COM" TargetMode="External"/><Relationship Id="rId173" Type="http://schemas.openxmlformats.org/officeDocument/2006/relationships/hyperlink" Target="mailto:abimboladamilola2003@gmail.com" TargetMode="External"/><Relationship Id="rId380" Type="http://schemas.openxmlformats.org/officeDocument/2006/relationships/hyperlink" Target="mailto:danjumahannatu2@gmail.com" TargetMode="External"/><Relationship Id="rId601" Type="http://schemas.openxmlformats.org/officeDocument/2006/relationships/hyperlink" Target="mailto:UZEZITHERESA@GMAIL.COM" TargetMode="External"/><Relationship Id="rId1024" Type="http://schemas.openxmlformats.org/officeDocument/2006/relationships/hyperlink" Target="mailto:OMODIALEROSE58@GMAIL.COM" TargetMode="External"/><Relationship Id="rId240" Type="http://schemas.openxmlformats.org/officeDocument/2006/relationships/hyperlink" Target="mailto:idunnuawodiya@gmail.com" TargetMode="External"/><Relationship Id="rId478" Type="http://schemas.openxmlformats.org/officeDocument/2006/relationships/hyperlink" Target="mailto:PRITTYKAY@YAHOO.COM" TargetMode="External"/><Relationship Id="rId685" Type="http://schemas.openxmlformats.org/officeDocument/2006/relationships/hyperlink" Target="mailto:OYEBANJIATINUKE9@GMAIL.COM" TargetMode="External"/><Relationship Id="rId892" Type="http://schemas.openxmlformats.org/officeDocument/2006/relationships/hyperlink" Target="mailto:WARRENSESTHER@GMAIL.COM" TargetMode="External"/><Relationship Id="rId906" Type="http://schemas.openxmlformats.org/officeDocument/2006/relationships/hyperlink" Target="mailto:LEKINCOOL@YAHOO.COM" TargetMode="External"/><Relationship Id="rId35" Type="http://schemas.openxmlformats.org/officeDocument/2006/relationships/hyperlink" Target="mailto:thatmayor@yahoo" TargetMode="External"/><Relationship Id="rId100" Type="http://schemas.openxmlformats.org/officeDocument/2006/relationships/hyperlink" Target="mailto:u.jacque@gmail.com" TargetMode="External"/><Relationship Id="rId338" Type="http://schemas.openxmlformats.org/officeDocument/2006/relationships/hyperlink" Target="mailto:gbemisola_july@yahoo.com" TargetMode="External"/><Relationship Id="rId545" Type="http://schemas.openxmlformats.org/officeDocument/2006/relationships/hyperlink" Target="mailto:BABADELE11@GMAIL.COM" TargetMode="External"/><Relationship Id="rId752" Type="http://schemas.openxmlformats.org/officeDocument/2006/relationships/hyperlink" Target="mailto:AYANWOLAB@GMAIL.COM" TargetMode="External"/><Relationship Id="rId184" Type="http://schemas.openxmlformats.org/officeDocument/2006/relationships/hyperlink" Target="mailto:lancrios@yahoo.com" TargetMode="External"/><Relationship Id="rId391" Type="http://schemas.openxmlformats.org/officeDocument/2006/relationships/hyperlink" Target="mailto:anitamonago@yahoo.com" TargetMode="External"/><Relationship Id="rId405" Type="http://schemas.openxmlformats.org/officeDocument/2006/relationships/hyperlink" Target="mailto:bakaresheriff2002@gmail.com" TargetMode="External"/><Relationship Id="rId612" Type="http://schemas.openxmlformats.org/officeDocument/2006/relationships/hyperlink" Target="mailto:UKANNEOMA@GMAIL.COM" TargetMode="External"/><Relationship Id="rId1035" Type="http://schemas.openxmlformats.org/officeDocument/2006/relationships/hyperlink" Target="mailto:CHZOBAUCHEBO@YAHOO.COM" TargetMode="External"/><Relationship Id="rId251" Type="http://schemas.openxmlformats.org/officeDocument/2006/relationships/hyperlink" Target="mailto:uzochukwu.chinedu@yahoo.com" TargetMode="External"/><Relationship Id="rId489" Type="http://schemas.openxmlformats.org/officeDocument/2006/relationships/hyperlink" Target="mailto:MIMEEOSCAR@GMAIL.COM" TargetMode="External"/><Relationship Id="rId696" Type="http://schemas.openxmlformats.org/officeDocument/2006/relationships/hyperlink" Target="mailto:CHIBUIKEOZONWANJI@GMAIL.COM" TargetMode="External"/><Relationship Id="rId917" Type="http://schemas.openxmlformats.org/officeDocument/2006/relationships/hyperlink" Target="mailto:JUMABIMBOLA@GMAIL.COM" TargetMode="External"/><Relationship Id="rId1102" Type="http://schemas.openxmlformats.org/officeDocument/2006/relationships/hyperlink" Target="mailto:ADEOYEBENEDICT08@GMAIL.COM" TargetMode="External"/><Relationship Id="rId46" Type="http://schemas.openxmlformats.org/officeDocument/2006/relationships/hyperlink" Target="mailto:olaniyanomolara6@gmail.com" TargetMode="External"/><Relationship Id="rId349" Type="http://schemas.openxmlformats.org/officeDocument/2006/relationships/hyperlink" Target="mailto:tadegesin929@gmai;.com" TargetMode="External"/><Relationship Id="rId556" Type="http://schemas.openxmlformats.org/officeDocument/2006/relationships/hyperlink" Target="mailto:RIZZYLEEE@GMAIL.COM" TargetMode="External"/><Relationship Id="rId763" Type="http://schemas.openxmlformats.org/officeDocument/2006/relationships/hyperlink" Target="mailto:KEJIOGUNS@YAHOO.COM" TargetMode="External"/><Relationship Id="rId111" Type="http://schemas.openxmlformats.org/officeDocument/2006/relationships/hyperlink" Target="mailto:dejiemuiilent@gmail.com" TargetMode="External"/><Relationship Id="rId195" Type="http://schemas.openxmlformats.org/officeDocument/2006/relationships/hyperlink" Target="mailto:petersajayi@gmail.com" TargetMode="External"/><Relationship Id="rId209" Type="http://schemas.openxmlformats.org/officeDocument/2006/relationships/hyperlink" Target="mailto:christianah.adekeye@gmail.com" TargetMode="External"/><Relationship Id="rId416" Type="http://schemas.openxmlformats.org/officeDocument/2006/relationships/hyperlink" Target="mailto:TONYAYEMOH@YAHOO.COM" TargetMode="External"/><Relationship Id="rId970" Type="http://schemas.openxmlformats.org/officeDocument/2006/relationships/hyperlink" Target="mailto:SUNDAYEYITAYOMI@GMAIL.CONM" TargetMode="External"/><Relationship Id="rId1046" Type="http://schemas.openxmlformats.org/officeDocument/2006/relationships/hyperlink" Target="mailto:OLOLADE-LASISI@GMAIL.COM" TargetMode="External"/><Relationship Id="rId623" Type="http://schemas.openxmlformats.org/officeDocument/2006/relationships/hyperlink" Target="mailto:TMACYOROKI@GMAIL.COM" TargetMode="External"/><Relationship Id="rId830" Type="http://schemas.openxmlformats.org/officeDocument/2006/relationships/hyperlink" Target="mailto:MORENIKE.AKINLOLU@GMAIL.COM" TargetMode="External"/><Relationship Id="rId928" Type="http://schemas.openxmlformats.org/officeDocument/2006/relationships/hyperlink" Target="mailto:TITILAYOTEJUOSO@YAHOO.COM" TargetMode="External"/><Relationship Id="rId57" Type="http://schemas.openxmlformats.org/officeDocument/2006/relationships/hyperlink" Target="mailto:nkybekibe2000@yahoo.com" TargetMode="External"/><Relationship Id="rId262" Type="http://schemas.openxmlformats.org/officeDocument/2006/relationships/hyperlink" Target="mailto:tobi.olatunji@yahoo.com" TargetMode="External"/><Relationship Id="rId567" Type="http://schemas.openxmlformats.org/officeDocument/2006/relationships/hyperlink" Target="mailto:GIDTOLULOPE@GMAIL.COM" TargetMode="External"/><Relationship Id="rId1113" Type="http://schemas.openxmlformats.org/officeDocument/2006/relationships/hyperlink" Target="mailto:JPOLUGBOLAHAN@YAHOO.COM" TargetMode="External"/><Relationship Id="rId122" Type="http://schemas.openxmlformats.org/officeDocument/2006/relationships/hyperlink" Target="mailto:pam_manu@yahoo.com" TargetMode="External"/><Relationship Id="rId774" Type="http://schemas.openxmlformats.org/officeDocument/2006/relationships/hyperlink" Target="mailto:UYI.OGUN@YHOO.COM" TargetMode="External"/><Relationship Id="rId981" Type="http://schemas.openxmlformats.org/officeDocument/2006/relationships/hyperlink" Target="mailto:YUSUFOLUWASEUN.T@GMAIL.COM" TargetMode="External"/><Relationship Id="rId1057" Type="http://schemas.openxmlformats.org/officeDocument/2006/relationships/hyperlink" Target="mailto:TODUKALE@GMAIL.COM" TargetMode="External"/><Relationship Id="rId427" Type="http://schemas.openxmlformats.org/officeDocument/2006/relationships/hyperlink" Target="mailto:BLESCN4ME@YAHOO.COM" TargetMode="External"/><Relationship Id="rId634" Type="http://schemas.openxmlformats.org/officeDocument/2006/relationships/hyperlink" Target="mailto:UNCLEAROWOLO@YAHOO.COM" TargetMode="External"/><Relationship Id="rId841" Type="http://schemas.openxmlformats.org/officeDocument/2006/relationships/hyperlink" Target="mailto:ADERONKE1600@GMAIL.COM" TargetMode="External"/><Relationship Id="rId273" Type="http://schemas.openxmlformats.org/officeDocument/2006/relationships/hyperlink" Target="mailto:damilare.oluwaseun@yahoo.com" TargetMode="External"/><Relationship Id="rId480" Type="http://schemas.openxmlformats.org/officeDocument/2006/relationships/hyperlink" Target="mailto:IBRAHIMAJIBADE@GMAIL.COM" TargetMode="External"/><Relationship Id="rId701" Type="http://schemas.openxmlformats.org/officeDocument/2006/relationships/hyperlink" Target="mailto:IFEOMANWAOMONOH1996@GMAIL.COM" TargetMode="External"/><Relationship Id="rId939" Type="http://schemas.openxmlformats.org/officeDocument/2006/relationships/hyperlink" Target="mailto:TOBILOBAOLUGBADE@GMAIL.COM" TargetMode="External"/><Relationship Id="rId1124" Type="http://schemas.openxmlformats.org/officeDocument/2006/relationships/hyperlink" Target="mailto:ASK4TOSIN03@YAHOO.COM" TargetMode="External"/><Relationship Id="rId68" Type="http://schemas.openxmlformats.org/officeDocument/2006/relationships/hyperlink" Target="mailto:uchematty@yahoo.com" TargetMode="External"/><Relationship Id="rId133" Type="http://schemas.openxmlformats.org/officeDocument/2006/relationships/hyperlink" Target="mailto:bukola1995@yahoo.com" TargetMode="External"/><Relationship Id="rId340" Type="http://schemas.openxmlformats.org/officeDocument/2006/relationships/hyperlink" Target="mailto:tolulopefausat722@gmail.com" TargetMode="External"/><Relationship Id="rId578" Type="http://schemas.openxmlformats.org/officeDocument/2006/relationships/hyperlink" Target="mailto:OOLUWAFAYOSOLA@GMAIL.COM" TargetMode="External"/><Relationship Id="rId785" Type="http://schemas.openxmlformats.org/officeDocument/2006/relationships/hyperlink" Target="mailto:OLAOLUWAVICTOR93@GMAIL.COM" TargetMode="External"/><Relationship Id="rId992" Type="http://schemas.openxmlformats.org/officeDocument/2006/relationships/hyperlink" Target="mailto:OLUBAAN2000@GMAIL.COM" TargetMode="External"/><Relationship Id="rId200" Type="http://schemas.openxmlformats.org/officeDocument/2006/relationships/hyperlink" Target="mailto:juliugog@gmail.com" TargetMode="External"/><Relationship Id="rId438" Type="http://schemas.openxmlformats.org/officeDocument/2006/relationships/hyperlink" Target="mailto:BUKKLIZZY@GMAIL.COM" TargetMode="External"/><Relationship Id="rId645" Type="http://schemas.openxmlformats.org/officeDocument/2006/relationships/hyperlink" Target="mailto:EZELIORAPASHAL@GMAIL.COM" TargetMode="External"/><Relationship Id="rId852" Type="http://schemas.openxmlformats.org/officeDocument/2006/relationships/hyperlink" Target="mailto:CAPTILLA@YAHOO.COM" TargetMode="External"/><Relationship Id="rId1068" Type="http://schemas.openxmlformats.org/officeDocument/2006/relationships/hyperlink" Target="mailto:MJEX10@GMAIL.COM" TargetMode="External"/><Relationship Id="rId284" Type="http://schemas.openxmlformats.org/officeDocument/2006/relationships/hyperlink" Target="mailto:dammy.denis@yahoo.com" TargetMode="External"/><Relationship Id="rId491" Type="http://schemas.openxmlformats.org/officeDocument/2006/relationships/hyperlink" Target="mailto:TAIWOOLUMADE@GMAIL.COM" TargetMode="External"/><Relationship Id="rId505" Type="http://schemas.openxmlformats.org/officeDocument/2006/relationships/hyperlink" Target="mailto:ONYE.EMDIN@GMAIL.COM" TargetMode="External"/><Relationship Id="rId712" Type="http://schemas.openxmlformats.org/officeDocument/2006/relationships/hyperlink" Target="mailto:QUEENTOBILOBA@GMAIL.COM" TargetMode="External"/><Relationship Id="rId1135" Type="http://schemas.openxmlformats.org/officeDocument/2006/relationships/hyperlink" Target="mailto:NWAGUD@GMAIL.COM" TargetMode="External"/><Relationship Id="rId79" Type="http://schemas.openxmlformats.org/officeDocument/2006/relationships/hyperlink" Target="mailto:agbokerashidat@gmail.com" TargetMode="External"/><Relationship Id="rId144" Type="http://schemas.openxmlformats.org/officeDocument/2006/relationships/hyperlink" Target="mailto:reanatadamson@gmail.com" TargetMode="External"/><Relationship Id="rId589" Type="http://schemas.openxmlformats.org/officeDocument/2006/relationships/hyperlink" Target="mailto:OGBONNA.ONWUKWE@FCMB.COM" TargetMode="External"/><Relationship Id="rId796" Type="http://schemas.openxmlformats.org/officeDocument/2006/relationships/hyperlink" Target="mailto:SOMADINAFAITH@GMAIL.COM" TargetMode="External"/><Relationship Id="rId351" Type="http://schemas.openxmlformats.org/officeDocument/2006/relationships/hyperlink" Target="mailto:oluowonikemi15@gmail.com" TargetMode="External"/><Relationship Id="rId449" Type="http://schemas.openxmlformats.org/officeDocument/2006/relationships/hyperlink" Target="mailto:NKIRUKA.EDEH@GMAIL.COM" TargetMode="External"/><Relationship Id="rId656" Type="http://schemas.openxmlformats.org/officeDocument/2006/relationships/hyperlink" Target="mailto:LAWALTITO@GMAIL.COM" TargetMode="External"/><Relationship Id="rId863" Type="http://schemas.openxmlformats.org/officeDocument/2006/relationships/hyperlink" Target="mailto:KALIMIMARYAM560@GMAIL.COM" TargetMode="External"/><Relationship Id="rId1079" Type="http://schemas.openxmlformats.org/officeDocument/2006/relationships/hyperlink" Target="mailto:RFFOLAKE@YAHOO.COM" TargetMode="External"/><Relationship Id="rId211" Type="http://schemas.openxmlformats.org/officeDocument/2006/relationships/hyperlink" Target="mailto:oladipo.olayiwola@yahoo.com" TargetMode="External"/><Relationship Id="rId295" Type="http://schemas.openxmlformats.org/officeDocument/2006/relationships/hyperlink" Target="mailto:adanielolagoke@gmail.com" TargetMode="External"/><Relationship Id="rId309" Type="http://schemas.openxmlformats.org/officeDocument/2006/relationships/hyperlink" Target="mailto:mayowa_tejumola@yahoo.com" TargetMode="External"/><Relationship Id="rId516" Type="http://schemas.openxmlformats.org/officeDocument/2006/relationships/hyperlink" Target="mailto:AADELEKE7@GMAIL.COM" TargetMode="External"/><Relationship Id="rId723" Type="http://schemas.openxmlformats.org/officeDocument/2006/relationships/hyperlink" Target="mailto:OLUSHOLAOYALANA@GMAIL.COM" TargetMode="External"/><Relationship Id="rId930" Type="http://schemas.openxmlformats.org/officeDocument/2006/relationships/hyperlink" Target="mailto:BUKKY-AJILA2000@YAHOO.COM" TargetMode="External"/><Relationship Id="rId1006" Type="http://schemas.openxmlformats.org/officeDocument/2006/relationships/hyperlink" Target="mailto:FAYOKEMIAWOSIKA@GMAIL.COM" TargetMode="External"/><Relationship Id="rId155" Type="http://schemas.openxmlformats.org/officeDocument/2006/relationships/hyperlink" Target="mailto:bamideledavid110@gmail.com" TargetMode="External"/><Relationship Id="rId362" Type="http://schemas.openxmlformats.org/officeDocument/2006/relationships/hyperlink" Target="mailto:snowhity2002@yahoo.com" TargetMode="External"/><Relationship Id="rId222" Type="http://schemas.openxmlformats.org/officeDocument/2006/relationships/hyperlink" Target="mailto:zainabmoore@yahoo.com" TargetMode="External"/><Relationship Id="rId667" Type="http://schemas.openxmlformats.org/officeDocument/2006/relationships/hyperlink" Target="mailto:MOJOYINADEWUSI@GMAIL.COM" TargetMode="External"/><Relationship Id="rId874" Type="http://schemas.openxmlformats.org/officeDocument/2006/relationships/hyperlink" Target="mailto:SIMIAYODELE@YAHOO.COM" TargetMode="External"/><Relationship Id="rId17" Type="http://schemas.openxmlformats.org/officeDocument/2006/relationships/hyperlink" Target="mailto:manueladeyanju@gmail.com" TargetMode="External"/><Relationship Id="rId527" Type="http://schemas.openxmlformats.org/officeDocument/2006/relationships/hyperlink" Target="mailto:OLAIDEADESHOLA@YAHOO.COM" TargetMode="External"/><Relationship Id="rId734" Type="http://schemas.openxmlformats.org/officeDocument/2006/relationships/hyperlink" Target="mailto:SHIRLEYEBUKA@GMAIL.COM" TargetMode="External"/><Relationship Id="rId941" Type="http://schemas.openxmlformats.org/officeDocument/2006/relationships/hyperlink" Target="mailto:LAGBOKUNOLUWASEYIFUNMI@GMAIL.COM" TargetMode="External"/><Relationship Id="rId70" Type="http://schemas.openxmlformats.org/officeDocument/2006/relationships/hyperlink" Target="mailto:tkchuni@yahoo.com" TargetMode="External"/><Relationship Id="rId166" Type="http://schemas.openxmlformats.org/officeDocument/2006/relationships/hyperlink" Target="mailto:ifeoluwaajao@yahoo.com" TargetMode="External"/><Relationship Id="rId373" Type="http://schemas.openxmlformats.org/officeDocument/2006/relationships/hyperlink" Target="mailto:ayomideomotiola@gmail.com" TargetMode="External"/><Relationship Id="rId580" Type="http://schemas.openxmlformats.org/officeDocument/2006/relationships/hyperlink" Target="mailto:PRGBEMI@YAHOO.COM" TargetMode="External"/><Relationship Id="rId801" Type="http://schemas.openxmlformats.org/officeDocument/2006/relationships/hyperlink" Target="mailto:OLUWAMAYOWAIAJAYI@GMAIAL.COM" TargetMode="External"/><Relationship Id="rId1017" Type="http://schemas.openxmlformats.org/officeDocument/2006/relationships/hyperlink" Target="mailto:ADEWOLE.OLUWAKEMMY@GMAIL.COM" TargetMode="External"/><Relationship Id="rId1" Type="http://schemas.openxmlformats.org/officeDocument/2006/relationships/hyperlink" Target="mailto:daniel.oresanya@gmail.com" TargetMode="External"/><Relationship Id="rId233" Type="http://schemas.openxmlformats.org/officeDocument/2006/relationships/hyperlink" Target="mailto:bisco4realng@yahoo.com" TargetMode="External"/><Relationship Id="rId440" Type="http://schemas.openxmlformats.org/officeDocument/2006/relationships/hyperlink" Target="mailto:OLALEKAANOLAJIDE20@GMAIL.COM" TargetMode="External"/><Relationship Id="rId678" Type="http://schemas.openxmlformats.org/officeDocument/2006/relationships/hyperlink" Target="mailto:AZEEZSOKUNBI11@GMAIL.COM" TargetMode="External"/><Relationship Id="rId885" Type="http://schemas.openxmlformats.org/officeDocument/2006/relationships/hyperlink" Target="mailto:SILVAFRANCES@YAHOO.COM" TargetMode="External"/><Relationship Id="rId1070" Type="http://schemas.openxmlformats.org/officeDocument/2006/relationships/hyperlink" Target="mailto:BOLUWATIFE.AKANDE@GMAIL.COM" TargetMode="External"/><Relationship Id="rId28" Type="http://schemas.openxmlformats.org/officeDocument/2006/relationships/hyperlink" Target="mailto:mojuladewa@yahoo.com" TargetMode="External"/><Relationship Id="rId300" Type="http://schemas.openxmlformats.org/officeDocument/2006/relationships/hyperlink" Target="mailto:kennedyokoronkwo@gmail.com" TargetMode="External"/><Relationship Id="rId538" Type="http://schemas.openxmlformats.org/officeDocument/2006/relationships/hyperlink" Target="mailto:KAREEM.AYODELE@GMAIL.COM" TargetMode="External"/><Relationship Id="rId745" Type="http://schemas.openxmlformats.org/officeDocument/2006/relationships/hyperlink" Target="mailto:ONADERU111@YAHOO.COM" TargetMode="External"/><Relationship Id="rId952" Type="http://schemas.openxmlformats.org/officeDocument/2006/relationships/hyperlink" Target="mailto:FEKUZOR1@GMAIL.COM" TargetMode="External"/><Relationship Id="rId81" Type="http://schemas.openxmlformats.org/officeDocument/2006/relationships/hyperlink" Target="mailto:topebadejojnr@yahoo.com" TargetMode="External"/><Relationship Id="rId177" Type="http://schemas.openxmlformats.org/officeDocument/2006/relationships/hyperlink" Target="mailto:deola3107@yahoo.com" TargetMode="External"/><Relationship Id="rId384" Type="http://schemas.openxmlformats.org/officeDocument/2006/relationships/hyperlink" Target="mailto:oshodebby@gmail.com" TargetMode="External"/><Relationship Id="rId591" Type="http://schemas.openxmlformats.org/officeDocument/2006/relationships/hyperlink" Target="mailto:GRACEDTOPEI@GMAIL.COM" TargetMode="External"/><Relationship Id="rId605" Type="http://schemas.openxmlformats.org/officeDocument/2006/relationships/hyperlink" Target="mailto:KEHINDEALEMAYO@YAHOO.COM" TargetMode="External"/><Relationship Id="rId812" Type="http://schemas.openxmlformats.org/officeDocument/2006/relationships/hyperlink" Target="mailto:NWABUNIKEALEX@GMAIL.COM" TargetMode="External"/><Relationship Id="rId1028" Type="http://schemas.openxmlformats.org/officeDocument/2006/relationships/hyperlink" Target="mailto:UUCHE443@GMAIL.COM" TargetMode="External"/><Relationship Id="rId244" Type="http://schemas.openxmlformats.org/officeDocument/2006/relationships/hyperlink" Target="mailto:eadegbuyi@gmail.com" TargetMode="External"/><Relationship Id="rId689" Type="http://schemas.openxmlformats.org/officeDocument/2006/relationships/hyperlink" Target="mailto:CLARENCEBETHY@GMAIL.COM" TargetMode="External"/><Relationship Id="rId896" Type="http://schemas.openxmlformats.org/officeDocument/2006/relationships/hyperlink" Target="mailto:AWWAL-ALAMIN@YAHOO.COM" TargetMode="External"/><Relationship Id="rId1081" Type="http://schemas.openxmlformats.org/officeDocument/2006/relationships/hyperlink" Target="mailto:ENA.OYAIDE@GMAIL.COM" TargetMode="External"/><Relationship Id="rId39" Type="http://schemas.openxmlformats.org/officeDocument/2006/relationships/hyperlink" Target="mailto:rinsola-adeyemi@gmail.com" TargetMode="External"/><Relationship Id="rId451" Type="http://schemas.openxmlformats.org/officeDocument/2006/relationships/hyperlink" Target="mailto:SAYOIBIRONKE@GMAIL.COM" TargetMode="External"/><Relationship Id="rId549" Type="http://schemas.openxmlformats.org/officeDocument/2006/relationships/hyperlink" Target="mailto:ADEPEJU.AKANDE@GMAIL.COM" TargetMode="External"/><Relationship Id="rId756" Type="http://schemas.openxmlformats.org/officeDocument/2006/relationships/hyperlink" Target="mailto:BLESSINGISOCHEI@GMAIL" TargetMode="External"/><Relationship Id="rId104" Type="http://schemas.openxmlformats.org/officeDocument/2006/relationships/hyperlink" Target="mailto:nwosuobianuju@yahoo.com" TargetMode="External"/><Relationship Id="rId188" Type="http://schemas.openxmlformats.org/officeDocument/2006/relationships/hyperlink" Target="mailto:funmzi@yahoo.com" TargetMode="External"/><Relationship Id="rId311" Type="http://schemas.openxmlformats.org/officeDocument/2006/relationships/hyperlink" Target="mailto:ijokome@gmail.com" TargetMode="External"/><Relationship Id="rId395" Type="http://schemas.openxmlformats.org/officeDocument/2006/relationships/hyperlink" Target="mailto:zainabomotayo118@gmail.com" TargetMode="External"/><Relationship Id="rId409" Type="http://schemas.openxmlformats.org/officeDocument/2006/relationships/hyperlink" Target="mailto:ayomideomoyiola@gmail.com" TargetMode="External"/><Relationship Id="rId963" Type="http://schemas.openxmlformats.org/officeDocument/2006/relationships/hyperlink" Target="mailto:ANYAGBA.O@GMAIL.COM" TargetMode="External"/><Relationship Id="rId1039" Type="http://schemas.openxmlformats.org/officeDocument/2006/relationships/hyperlink" Target="mailto:HOLOOMEEDEY@YAHOO.COM" TargetMode="External"/><Relationship Id="rId92" Type="http://schemas.openxmlformats.org/officeDocument/2006/relationships/hyperlink" Target="mailto:binomials2016@yahoo.com" TargetMode="External"/><Relationship Id="rId616" Type="http://schemas.openxmlformats.org/officeDocument/2006/relationships/hyperlink" Target="mailto:ABODERINSHERIF@GMAIL.COM" TargetMode="External"/><Relationship Id="rId823" Type="http://schemas.openxmlformats.org/officeDocument/2006/relationships/hyperlink" Target="mailto:BUSAYOAKEPELE91@GMAIL.COM" TargetMode="External"/><Relationship Id="rId255" Type="http://schemas.openxmlformats.org/officeDocument/2006/relationships/hyperlink" Target="mailto:oriolalolu@gmail.com" TargetMode="External"/><Relationship Id="rId462" Type="http://schemas.openxmlformats.org/officeDocument/2006/relationships/hyperlink" Target="mailto:ADESANJOS@GMAIL.COM" TargetMode="External"/><Relationship Id="rId1092" Type="http://schemas.openxmlformats.org/officeDocument/2006/relationships/hyperlink" Target="mailto:RYCAELLE102@GMAIL.COM" TargetMode="External"/><Relationship Id="rId1106" Type="http://schemas.openxmlformats.org/officeDocument/2006/relationships/hyperlink" Target="mailto:AYO2310@GMAIL.COM" TargetMode="External"/><Relationship Id="rId115" Type="http://schemas.openxmlformats.org/officeDocument/2006/relationships/hyperlink" Target="mailto:abolajinurudeen@yahoo.com" TargetMode="External"/><Relationship Id="rId322" Type="http://schemas.openxmlformats.org/officeDocument/2006/relationships/hyperlink" Target="mailto:taiwoojo@ups.com" TargetMode="External"/><Relationship Id="rId767" Type="http://schemas.openxmlformats.org/officeDocument/2006/relationships/hyperlink" Target="mailto:ELIJAH2006US@YAHOO.COM" TargetMode="External"/><Relationship Id="rId974" Type="http://schemas.openxmlformats.org/officeDocument/2006/relationships/hyperlink" Target="mailto:ANICHIDISCO@GMAIL.COM" TargetMode="External"/><Relationship Id="rId199" Type="http://schemas.openxmlformats.org/officeDocument/2006/relationships/hyperlink" Target="mailto:ochuboots@gmail.com" TargetMode="External"/><Relationship Id="rId627" Type="http://schemas.openxmlformats.org/officeDocument/2006/relationships/hyperlink" Target="mailto:ABRAHAMOLOCHE40@GMAIL.COM" TargetMode="External"/><Relationship Id="rId834" Type="http://schemas.openxmlformats.org/officeDocument/2006/relationships/hyperlink" Target="mailto:HYCHART@GMAIL.COM" TargetMode="External"/><Relationship Id="rId266" Type="http://schemas.openxmlformats.org/officeDocument/2006/relationships/hyperlink" Target="mailto:adebayomaruf@yahoo.com" TargetMode="External"/><Relationship Id="rId473" Type="http://schemas.openxmlformats.org/officeDocument/2006/relationships/hyperlink" Target="mailto:ESEESEZOBOR22@GMAIL.COM" TargetMode="External"/><Relationship Id="rId680" Type="http://schemas.openxmlformats.org/officeDocument/2006/relationships/hyperlink" Target="mailto:MEETTOKUNBO@YAHOO.COM" TargetMode="External"/><Relationship Id="rId901" Type="http://schemas.openxmlformats.org/officeDocument/2006/relationships/hyperlink" Target="mailto:AFOLABIJUBRILADEWAE@GMAIL.COM" TargetMode="External"/><Relationship Id="rId1117" Type="http://schemas.openxmlformats.org/officeDocument/2006/relationships/hyperlink" Target="mailto:AYO2310@GMAIL.COM" TargetMode="External"/><Relationship Id="rId30" Type="http://schemas.openxmlformats.org/officeDocument/2006/relationships/hyperlink" Target="mailto:seundara@gmail.com" TargetMode="External"/><Relationship Id="rId126" Type="http://schemas.openxmlformats.org/officeDocument/2006/relationships/hyperlink" Target="mailto:uchechikwendu@gmail.com" TargetMode="External"/><Relationship Id="rId333" Type="http://schemas.openxmlformats.org/officeDocument/2006/relationships/hyperlink" Target="mailto:minasguzo@gmail.com" TargetMode="External"/><Relationship Id="rId540" Type="http://schemas.openxmlformats.org/officeDocument/2006/relationships/hyperlink" Target="mailto:JUMOKE.FASANMI@GMAIL.COM" TargetMode="External"/><Relationship Id="rId778" Type="http://schemas.openxmlformats.org/officeDocument/2006/relationships/hyperlink" Target="mailto:MOLOLADE@GMAIL.COM" TargetMode="External"/><Relationship Id="rId985" Type="http://schemas.openxmlformats.org/officeDocument/2006/relationships/hyperlink" Target="mailto:OGUNDOWOLUWAKEMI@GMAIL.COM" TargetMode="External"/><Relationship Id="rId638" Type="http://schemas.openxmlformats.org/officeDocument/2006/relationships/hyperlink" Target="mailto:FUNKKY8900@YAHOO.COM" TargetMode="External"/><Relationship Id="rId845" Type="http://schemas.openxmlformats.org/officeDocument/2006/relationships/hyperlink" Target="mailto:BANKOLEOLATUNJI@GMAIL.COM" TargetMode="External"/><Relationship Id="rId1030" Type="http://schemas.openxmlformats.org/officeDocument/2006/relationships/hyperlink" Target="mailto:MARVELLOUSGUI@YAHOO.COM" TargetMode="External"/><Relationship Id="rId277" Type="http://schemas.openxmlformats.org/officeDocument/2006/relationships/hyperlink" Target="mailto:chiomavictoria2000@gmail.com" TargetMode="External"/><Relationship Id="rId400" Type="http://schemas.openxmlformats.org/officeDocument/2006/relationships/hyperlink" Target="mailto:NOMSOSTAR@YAHOO.COM" TargetMode="External"/><Relationship Id="rId484" Type="http://schemas.openxmlformats.org/officeDocument/2006/relationships/hyperlink" Target="mailto:KENAPRIS@YAHOO..COM" TargetMode="External"/><Relationship Id="rId705" Type="http://schemas.openxmlformats.org/officeDocument/2006/relationships/hyperlink" Target="mailto:REONKE14@YAHOO.COM" TargetMode="External"/><Relationship Id="rId1128" Type="http://schemas.openxmlformats.org/officeDocument/2006/relationships/hyperlink" Target="mailto:BUSSIE484@GMAIL.COM" TargetMode="External"/><Relationship Id="rId137" Type="http://schemas.openxmlformats.org/officeDocument/2006/relationships/hyperlink" Target="mailto:sajogbe@gmail.com" TargetMode="External"/><Relationship Id="rId344" Type="http://schemas.openxmlformats.org/officeDocument/2006/relationships/hyperlink" Target="mailto:ebegbepaulo@gmail.com" TargetMode="External"/><Relationship Id="rId691" Type="http://schemas.openxmlformats.org/officeDocument/2006/relationships/hyperlink" Target="mailto:GRACEAONDONA@GMAIL.COM" TargetMode="External"/><Relationship Id="rId789" Type="http://schemas.openxmlformats.org/officeDocument/2006/relationships/hyperlink" Target="mailto:ONOSIGHO.ONAJITE@YAHOO.COM" TargetMode="External"/><Relationship Id="rId912" Type="http://schemas.openxmlformats.org/officeDocument/2006/relationships/hyperlink" Target="mailto:OLUOLALUDE@YAHOO.COM" TargetMode="External"/><Relationship Id="rId996" Type="http://schemas.openxmlformats.org/officeDocument/2006/relationships/hyperlink" Target="mailto:IDABEL78@GMAIL.COM" TargetMode="External"/><Relationship Id="rId41" Type="http://schemas.openxmlformats.org/officeDocument/2006/relationships/hyperlink" Target="mailto:rofiatlli293@gmail.com" TargetMode="External"/><Relationship Id="rId551" Type="http://schemas.openxmlformats.org/officeDocument/2006/relationships/hyperlink" Target="mailto:OLUWAYEMISAKINSOLA@GMAIL.COM" TargetMode="External"/><Relationship Id="rId649" Type="http://schemas.openxmlformats.org/officeDocument/2006/relationships/hyperlink" Target="mailto:PEDRO55.CM@GMAIL.COM" TargetMode="External"/><Relationship Id="rId856" Type="http://schemas.openxmlformats.org/officeDocument/2006/relationships/hyperlink" Target="mailto:ADESTNATG@GMAIL.COM" TargetMode="External"/><Relationship Id="rId190" Type="http://schemas.openxmlformats.org/officeDocument/2006/relationships/hyperlink" Target="mailto:bunmi.estherajayi@yahoo.com" TargetMode="External"/><Relationship Id="rId204" Type="http://schemas.openxmlformats.org/officeDocument/2006/relationships/hyperlink" Target="mailto:anjolaoluwa.awe@gmail.com" TargetMode="External"/><Relationship Id="rId288" Type="http://schemas.openxmlformats.org/officeDocument/2006/relationships/hyperlink" Target="mailto:andersonndokoro@yahoo.com" TargetMode="External"/><Relationship Id="rId411" Type="http://schemas.openxmlformats.org/officeDocument/2006/relationships/hyperlink" Target="mailto:AUGUSTOEWILEM@YAHOO.COM" TargetMode="External"/><Relationship Id="rId509" Type="http://schemas.openxmlformats.org/officeDocument/2006/relationships/hyperlink" Target="mailto:OLUWATOSINODELEKE@GMAIL.COM" TargetMode="External"/><Relationship Id="rId1041" Type="http://schemas.openxmlformats.org/officeDocument/2006/relationships/hyperlink" Target="mailto:TIANAOGAR@GMAIL.COM" TargetMode="External"/><Relationship Id="rId1139" Type="http://schemas.openxmlformats.org/officeDocument/2006/relationships/hyperlink" Target="mailto:LANREHASSAN03@GMAIL.COM" TargetMode="External"/><Relationship Id="rId495" Type="http://schemas.openxmlformats.org/officeDocument/2006/relationships/hyperlink" Target="mailto:ALFREDMARY8@GMAIL.COM" TargetMode="External"/><Relationship Id="rId716" Type="http://schemas.openxmlformats.org/officeDocument/2006/relationships/hyperlink" Target="mailto:ONOGNSIMA@GMAIL.COM" TargetMode="External"/><Relationship Id="rId923" Type="http://schemas.openxmlformats.org/officeDocument/2006/relationships/hyperlink" Target="mailto:CHALIS.GEORGE@YAHOO.COM" TargetMode="External"/><Relationship Id="rId52" Type="http://schemas.openxmlformats.org/officeDocument/2006/relationships/hyperlink" Target="mailto:dowraishaka@yahoo.com" TargetMode="External"/><Relationship Id="rId148" Type="http://schemas.openxmlformats.org/officeDocument/2006/relationships/hyperlink" Target="mailto:kolawoleopemipo@yahoo.com" TargetMode="External"/><Relationship Id="rId355" Type="http://schemas.openxmlformats.org/officeDocument/2006/relationships/hyperlink" Target="mailto:tajudeenlawal98@yahoo.com" TargetMode="External"/><Relationship Id="rId562" Type="http://schemas.openxmlformats.org/officeDocument/2006/relationships/hyperlink" Target="mailto:NWUGOIK@GMAIL.COM" TargetMode="External"/><Relationship Id="rId215" Type="http://schemas.openxmlformats.org/officeDocument/2006/relationships/hyperlink" Target="mailto:akinlolugideon@yahoo.com" TargetMode="External"/><Relationship Id="rId422" Type="http://schemas.openxmlformats.org/officeDocument/2006/relationships/hyperlink" Target="mailto:ONMATAGRACE@GMAIL.COM" TargetMode="External"/><Relationship Id="rId867" Type="http://schemas.openxmlformats.org/officeDocument/2006/relationships/hyperlink" Target="mailto:RAUSHALRASTOGI96@GMAIL.COM" TargetMode="External"/><Relationship Id="rId1052" Type="http://schemas.openxmlformats.org/officeDocument/2006/relationships/hyperlink" Target="mailto:JENNYKILSON@GMAIL.COM" TargetMode="External"/><Relationship Id="rId299" Type="http://schemas.openxmlformats.org/officeDocument/2006/relationships/hyperlink" Target="mailto:kingslanre@gmail.com" TargetMode="External"/><Relationship Id="rId727" Type="http://schemas.openxmlformats.org/officeDocument/2006/relationships/hyperlink" Target="mailto:OSI-THANKGOD@YAHOO.COM" TargetMode="External"/><Relationship Id="rId934" Type="http://schemas.openxmlformats.org/officeDocument/2006/relationships/hyperlink" Target="mailto:AMARA.BESTY@GMAIL.COM" TargetMode="External"/><Relationship Id="rId63" Type="http://schemas.openxmlformats.org/officeDocument/2006/relationships/hyperlink" Target="mailto:tega_kevwe@yahoo.com" TargetMode="External"/><Relationship Id="rId159" Type="http://schemas.openxmlformats.org/officeDocument/2006/relationships/hyperlink" Target="mailto:emmanuel.oketokun@yahoo.com" TargetMode="External"/><Relationship Id="rId366" Type="http://schemas.openxmlformats.org/officeDocument/2006/relationships/hyperlink" Target="mailto:veeessaol@gmail.com" TargetMode="External"/><Relationship Id="rId573" Type="http://schemas.openxmlformats.org/officeDocument/2006/relationships/hyperlink" Target="mailto:ABAYOMIALIMI75@GMAIL.COM" TargetMode="External"/><Relationship Id="rId780" Type="http://schemas.openxmlformats.org/officeDocument/2006/relationships/hyperlink" Target="mailto:LOVERLNEPEDO@GMAIL.COM" TargetMode="External"/><Relationship Id="rId226" Type="http://schemas.openxmlformats.org/officeDocument/2006/relationships/hyperlink" Target="mailto:glory.asuquoeka@gmail.com" TargetMode="External"/><Relationship Id="rId433" Type="http://schemas.openxmlformats.org/officeDocument/2006/relationships/hyperlink" Target="mailto:DEBORAH.GRACE.IG@GMAIL.COM" TargetMode="External"/><Relationship Id="rId878" Type="http://schemas.openxmlformats.org/officeDocument/2006/relationships/hyperlink" Target="mailto:DOYINSOLA-ADEKOYA@YAHOO.COM" TargetMode="External"/><Relationship Id="rId1063" Type="http://schemas.openxmlformats.org/officeDocument/2006/relationships/hyperlink" Target="mailto:ISREAL.IBRUDHOBOR@GMAIL.COM" TargetMode="External"/><Relationship Id="rId640" Type="http://schemas.openxmlformats.org/officeDocument/2006/relationships/hyperlink" Target="mailto:SAMUEL_OLUBUNMI@YAHOO.CO.UK" TargetMode="External"/><Relationship Id="rId738" Type="http://schemas.openxmlformats.org/officeDocument/2006/relationships/hyperlink" Target="mailto:MAGDALYNNWOKO@YAHOO.COM" TargetMode="External"/><Relationship Id="rId945" Type="http://schemas.openxmlformats.org/officeDocument/2006/relationships/hyperlink" Target="mailto:AHONSI-SEYI@GMAIL.COM" TargetMode="External"/><Relationship Id="rId74" Type="http://schemas.openxmlformats.org/officeDocument/2006/relationships/hyperlink" Target="mailto:mokwunyepeace@gmail.com" TargetMode="External"/><Relationship Id="rId377" Type="http://schemas.openxmlformats.org/officeDocument/2006/relationships/hyperlink" Target="mailto:jewel.ezuma@gmail.com" TargetMode="External"/><Relationship Id="rId500" Type="http://schemas.openxmlformats.org/officeDocument/2006/relationships/hyperlink" Target="mailto:MARYYAM.IFEOLU@GMAIL.COM" TargetMode="External"/><Relationship Id="rId584" Type="http://schemas.openxmlformats.org/officeDocument/2006/relationships/hyperlink" Target="mailto:OLUWADAMILAREOLOKO@GMAIL.COM" TargetMode="External"/><Relationship Id="rId805" Type="http://schemas.openxmlformats.org/officeDocument/2006/relationships/hyperlink" Target="mailto:0DEKUNLE.MARTINS@GMAIL.COM" TargetMode="External"/><Relationship Id="rId1130" Type="http://schemas.openxmlformats.org/officeDocument/2006/relationships/hyperlink" Target="mailto:SEYEIBITOYE@YAHOO.COM" TargetMode="External"/><Relationship Id="rId5" Type="http://schemas.openxmlformats.org/officeDocument/2006/relationships/hyperlink" Target="mailto:beauteaful@live.com" TargetMode="External"/><Relationship Id="rId237" Type="http://schemas.openxmlformats.org/officeDocument/2006/relationships/hyperlink" Target="mailto:mwumioluwa@gmail.com" TargetMode="External"/><Relationship Id="rId791" Type="http://schemas.openxmlformats.org/officeDocument/2006/relationships/hyperlink" Target="mailto:SEGUNOGUNTIMEHIN6@GMAIL.COM" TargetMode="External"/><Relationship Id="rId889" Type="http://schemas.openxmlformats.org/officeDocument/2006/relationships/hyperlink" Target="mailto:BOLAJIADEWUNMI24@GMAIL.COM" TargetMode="External"/><Relationship Id="rId1074" Type="http://schemas.openxmlformats.org/officeDocument/2006/relationships/hyperlink" Target="mailto:T.TYTE@HOTMAIL.COM" TargetMode="External"/><Relationship Id="rId444" Type="http://schemas.openxmlformats.org/officeDocument/2006/relationships/hyperlink" Target="mailto:LAWALJADERONKE@GMAIL.COM" TargetMode="External"/><Relationship Id="rId651" Type="http://schemas.openxmlformats.org/officeDocument/2006/relationships/hyperlink" Target="mailto:GODSWILLCOLLINS@GMAIL.COM" TargetMode="External"/><Relationship Id="rId749" Type="http://schemas.openxmlformats.org/officeDocument/2006/relationships/hyperlink" Target="mailto:OBIOHAMARACHI@GMAIL.COM" TargetMode="External"/><Relationship Id="rId290" Type="http://schemas.openxmlformats.org/officeDocument/2006/relationships/hyperlink" Target="mailto:falibuks@yahoo.com" TargetMode="External"/><Relationship Id="rId304" Type="http://schemas.openxmlformats.org/officeDocument/2006/relationships/hyperlink" Target="mailto:estherbosiako@gmail.com" TargetMode="External"/><Relationship Id="rId388" Type="http://schemas.openxmlformats.org/officeDocument/2006/relationships/hyperlink" Target="mailto:olojedehanna@yahoo.com" TargetMode="External"/><Relationship Id="rId511" Type="http://schemas.openxmlformats.org/officeDocument/2006/relationships/hyperlink" Target="mailto:UKYB11@YAHOO.COM" TargetMode="External"/><Relationship Id="rId609" Type="http://schemas.openxmlformats.org/officeDocument/2006/relationships/hyperlink" Target="mailto:MEETTOKUNBO@YAHOO.COM" TargetMode="External"/><Relationship Id="rId956" Type="http://schemas.openxmlformats.org/officeDocument/2006/relationships/hyperlink" Target="mailto:ETSUNICHOLAS@YAHOO.COM" TargetMode="External"/><Relationship Id="rId1141" Type="http://schemas.openxmlformats.org/officeDocument/2006/relationships/hyperlink" Target="mailto:MOTUNRAYOR@GMAIL.COM" TargetMode="External"/><Relationship Id="rId85" Type="http://schemas.openxmlformats.org/officeDocument/2006/relationships/hyperlink" Target="mailto:tinuoye.oyinlola@gmail%3Ecom" TargetMode="External"/><Relationship Id="rId150" Type="http://schemas.openxmlformats.org/officeDocument/2006/relationships/hyperlink" Target="mailto:adekunlerabiu5@gmail.com" TargetMode="External"/><Relationship Id="rId595" Type="http://schemas.openxmlformats.org/officeDocument/2006/relationships/hyperlink" Target="mailto:AKINTADEBOLANLE065@GMAIL.COM" TargetMode="External"/><Relationship Id="rId816" Type="http://schemas.openxmlformats.org/officeDocument/2006/relationships/hyperlink" Target="mailto:SAFIAT.ACA@YAHOO.COM" TargetMode="External"/><Relationship Id="rId1001" Type="http://schemas.openxmlformats.org/officeDocument/2006/relationships/hyperlink" Target="mailto:JEGEDEDAMILOLA96@GMAIL.COM" TargetMode="External"/><Relationship Id="rId248" Type="http://schemas.openxmlformats.org/officeDocument/2006/relationships/hyperlink" Target="mailto:tuneiro@yahoo.com" TargetMode="External"/><Relationship Id="rId455" Type="http://schemas.openxmlformats.org/officeDocument/2006/relationships/hyperlink" Target="mailto:ISRAELOLUWASEUN21@GMAIL.COM" TargetMode="External"/><Relationship Id="rId662" Type="http://schemas.openxmlformats.org/officeDocument/2006/relationships/hyperlink" Target="mailto:CYRILORIASOTIE@GMAIL.COM" TargetMode="External"/><Relationship Id="rId1085" Type="http://schemas.openxmlformats.org/officeDocument/2006/relationships/hyperlink" Target="mailto:LYDIAUSHANG@GMAIL.COM" TargetMode="External"/><Relationship Id="rId12" Type="http://schemas.openxmlformats.org/officeDocument/2006/relationships/hyperlink" Target="mailto:adeosunabiola.h@gmail.com" TargetMode="External"/><Relationship Id="rId108" Type="http://schemas.openxmlformats.org/officeDocument/2006/relationships/hyperlink" Target="mailto:ayanlajaaderemi@gmail.com" TargetMode="External"/><Relationship Id="rId315" Type="http://schemas.openxmlformats.org/officeDocument/2006/relationships/hyperlink" Target="mailto:easy-k2000@yahoo.com" TargetMode="External"/><Relationship Id="rId522" Type="http://schemas.openxmlformats.org/officeDocument/2006/relationships/hyperlink" Target="mailto:SANYANG@ACCESSBANKPLC.COM" TargetMode="External"/><Relationship Id="rId967" Type="http://schemas.openxmlformats.org/officeDocument/2006/relationships/hyperlink" Target="mailto:OMORUYINORA.E@GMAIL.COM" TargetMode="External"/><Relationship Id="rId96" Type="http://schemas.openxmlformats.org/officeDocument/2006/relationships/hyperlink" Target="mailto:muyiwa_femipearse@yahoo.com" TargetMode="External"/><Relationship Id="rId161" Type="http://schemas.openxmlformats.org/officeDocument/2006/relationships/hyperlink" Target="mailto:abangoyintare@gmail.com" TargetMode="External"/><Relationship Id="rId399" Type="http://schemas.openxmlformats.org/officeDocument/2006/relationships/hyperlink" Target="mailto:CHICKENSICARIO@GMAIL.COM" TargetMode="External"/><Relationship Id="rId827" Type="http://schemas.openxmlformats.org/officeDocument/2006/relationships/hyperlink" Target="mailto:AJANIADEYEMI07@GMAIL.COM" TargetMode="External"/><Relationship Id="rId1012" Type="http://schemas.openxmlformats.org/officeDocument/2006/relationships/hyperlink" Target="mailto:TEMILOLUWAODETAYO@GMAIL.COM" TargetMode="External"/><Relationship Id="rId259" Type="http://schemas.openxmlformats.org/officeDocument/2006/relationships/hyperlink" Target="mailto:odeleyetolani@gmail.com" TargetMode="External"/><Relationship Id="rId466" Type="http://schemas.openxmlformats.org/officeDocument/2006/relationships/hyperlink" Target="mailto:CHIMDINMAUCHEOMA@GMAIL.COM" TargetMode="External"/><Relationship Id="rId673" Type="http://schemas.openxmlformats.org/officeDocument/2006/relationships/hyperlink" Target="mailto:OLALEKAN@YAHOO.COM" TargetMode="External"/><Relationship Id="rId880" Type="http://schemas.openxmlformats.org/officeDocument/2006/relationships/hyperlink" Target="mailto:OLAYEMILADE@GMAIL.COM" TargetMode="External"/><Relationship Id="rId1096" Type="http://schemas.openxmlformats.org/officeDocument/2006/relationships/hyperlink" Target="mailto:KEHINDE.DANIEL@HOTMAIL.COM" TargetMode="External"/><Relationship Id="rId23" Type="http://schemas.openxmlformats.org/officeDocument/2006/relationships/hyperlink" Target="mailto:realone2012@gmail.com" TargetMode="External"/><Relationship Id="rId119" Type="http://schemas.openxmlformats.org/officeDocument/2006/relationships/hyperlink" Target="mailto:davidoyinleye@gmail.com" TargetMode="External"/><Relationship Id="rId326" Type="http://schemas.openxmlformats.org/officeDocument/2006/relationships/hyperlink" Target="mailto:adekoyaabiola@yahoo.com" TargetMode="External"/><Relationship Id="rId533" Type="http://schemas.openxmlformats.org/officeDocument/2006/relationships/hyperlink" Target="mailto:DAMIANIMATION@YAHOO.COM" TargetMode="External"/><Relationship Id="rId978" Type="http://schemas.openxmlformats.org/officeDocument/2006/relationships/hyperlink" Target="mailto:JEBERECHIFAITH@GMAIL.COM" TargetMode="External"/><Relationship Id="rId740" Type="http://schemas.openxmlformats.org/officeDocument/2006/relationships/hyperlink" Target="mailto:IKENGAUCHE200@GMAIL.COM" TargetMode="External"/><Relationship Id="rId838" Type="http://schemas.openxmlformats.org/officeDocument/2006/relationships/hyperlink" Target="mailto:TUNDE06@YAHOO.COM" TargetMode="External"/><Relationship Id="rId1023" Type="http://schemas.openxmlformats.org/officeDocument/2006/relationships/hyperlink" Target="mailto:KENNYADESANYA17@GMAIL.COM" TargetMode="External"/><Relationship Id="rId172" Type="http://schemas.openxmlformats.org/officeDocument/2006/relationships/hyperlink" Target="mailto:okerechichi21@gmail.com" TargetMode="External"/><Relationship Id="rId477" Type="http://schemas.openxmlformats.org/officeDocument/2006/relationships/hyperlink" Target="mailto:SHITTUADEOLAT@GMAIL.COM" TargetMode="External"/><Relationship Id="rId600" Type="http://schemas.openxmlformats.org/officeDocument/2006/relationships/hyperlink" Target="mailto:BIMBOLAALDN@GMAIL.COM" TargetMode="External"/><Relationship Id="rId684" Type="http://schemas.openxmlformats.org/officeDocument/2006/relationships/hyperlink" Target="mailto:KASPA4LIFE24@OUTLOOK.COM" TargetMode="External"/><Relationship Id="rId337" Type="http://schemas.openxmlformats.org/officeDocument/2006/relationships/hyperlink" Target="mailto:ekom2424@gmail.com" TargetMode="External"/><Relationship Id="rId891" Type="http://schemas.openxmlformats.org/officeDocument/2006/relationships/hyperlink" Target="mailto:RACHAEL.ADEKOYA3@GMAIL.COM" TargetMode="External"/><Relationship Id="rId905" Type="http://schemas.openxmlformats.org/officeDocument/2006/relationships/hyperlink" Target="mailto:AWOPETUMARTINA@GMAIL.COM" TargetMode="External"/><Relationship Id="rId989" Type="http://schemas.openxmlformats.org/officeDocument/2006/relationships/hyperlink" Target="mailto:MINIMUMDAVID@GMAIL.COM" TargetMode="External"/><Relationship Id="rId34" Type="http://schemas.openxmlformats.org/officeDocument/2006/relationships/hyperlink" Target="mailto:oma4real@yahoo.com" TargetMode="External"/><Relationship Id="rId544" Type="http://schemas.openxmlformats.org/officeDocument/2006/relationships/hyperlink" Target="mailto:IROGBE.MATTHEW@YAHOO.COM" TargetMode="External"/><Relationship Id="rId751" Type="http://schemas.openxmlformats.org/officeDocument/2006/relationships/hyperlink" Target="mailto:ELUMADEKENNY@GMAILL" TargetMode="External"/><Relationship Id="rId849" Type="http://schemas.openxmlformats.org/officeDocument/2006/relationships/hyperlink" Target="mailto:MERCY.ABIOLA2013@GMAIL.COM" TargetMode="External"/><Relationship Id="rId183" Type="http://schemas.openxmlformats.org/officeDocument/2006/relationships/hyperlink" Target="mailto:ttahuf@yahoo.co.uk" TargetMode="External"/><Relationship Id="rId390" Type="http://schemas.openxmlformats.org/officeDocument/2006/relationships/hyperlink" Target="mailto:adekunle.adeboye@gmail.com" TargetMode="External"/><Relationship Id="rId404" Type="http://schemas.openxmlformats.org/officeDocument/2006/relationships/hyperlink" Target="mailto:i.onyema@yahoo.com" TargetMode="External"/><Relationship Id="rId611" Type="http://schemas.openxmlformats.org/officeDocument/2006/relationships/hyperlink" Target="mailto:OLIWAYATOSIN@YAHOO.COM" TargetMode="External"/><Relationship Id="rId1034" Type="http://schemas.openxmlformats.org/officeDocument/2006/relationships/hyperlink" Target="mailto:MORENASIH24@GMAIL.COM" TargetMode="External"/><Relationship Id="rId250" Type="http://schemas.openxmlformats.org/officeDocument/2006/relationships/hyperlink" Target="mailto:christopherogunnaike@gmail.com" TargetMode="External"/><Relationship Id="rId488" Type="http://schemas.openxmlformats.org/officeDocument/2006/relationships/hyperlink" Target="mailto:AJIBOLA.OGUNLANA@PWC.COM" TargetMode="External"/><Relationship Id="rId695" Type="http://schemas.openxmlformats.org/officeDocument/2006/relationships/hyperlink" Target="mailto:OLUWATOBILOBAOMOWUNMI@GMAIL.COM" TargetMode="External"/><Relationship Id="rId709" Type="http://schemas.openxmlformats.org/officeDocument/2006/relationships/hyperlink" Target="mailto:TOLUOYEDEMI@GMAIL.COM" TargetMode="External"/><Relationship Id="rId916" Type="http://schemas.openxmlformats.org/officeDocument/2006/relationships/hyperlink" Target="mailto:LALAMOTOLANI@GMAIL.COM" TargetMode="External"/><Relationship Id="rId1101" Type="http://schemas.openxmlformats.org/officeDocument/2006/relationships/hyperlink" Target="mailto:EMMANUELMADUKA22@GMAIL.COM" TargetMode="External"/><Relationship Id="rId45" Type="http://schemas.openxmlformats.org/officeDocument/2006/relationships/hyperlink" Target="mailto:erhie.ochuko@gmail.com" TargetMode="External"/><Relationship Id="rId110" Type="http://schemas.openxmlformats.org/officeDocument/2006/relationships/hyperlink" Target="mailto:chikadim14@gmail.com" TargetMode="External"/><Relationship Id="rId348" Type="http://schemas.openxmlformats.org/officeDocument/2006/relationships/hyperlink" Target="mailto:ifeomaokonji@gmail.com" TargetMode="External"/><Relationship Id="rId555" Type="http://schemas.openxmlformats.org/officeDocument/2006/relationships/hyperlink" Target="mailto:EUNICE4KAY@YAHOO.COM" TargetMode="External"/><Relationship Id="rId762" Type="http://schemas.openxmlformats.org/officeDocument/2006/relationships/hyperlink" Target="mailto:MARSHALLYN2006@yahoo.com" TargetMode="External"/><Relationship Id="rId194" Type="http://schemas.openxmlformats.org/officeDocument/2006/relationships/hyperlink" Target="mailto:sbchaz@gmail.com" TargetMode="External"/><Relationship Id="rId208" Type="http://schemas.openxmlformats.org/officeDocument/2006/relationships/hyperlink" Target="mailto:damilola.sanwolu@firstbanknigeria.com" TargetMode="External"/><Relationship Id="rId415" Type="http://schemas.openxmlformats.org/officeDocument/2006/relationships/hyperlink" Target="mailto:JENNIFEREZIKE95@GMAIL.COM" TargetMode="External"/><Relationship Id="rId622" Type="http://schemas.openxmlformats.org/officeDocument/2006/relationships/hyperlink" Target="mailto:FERANMI2DOGUNRO@GMAIL.COM" TargetMode="External"/><Relationship Id="rId1045" Type="http://schemas.openxmlformats.org/officeDocument/2006/relationships/hyperlink" Target="mailto:PEACECHIDINMA@GMAIL.COM" TargetMode="External"/><Relationship Id="rId261" Type="http://schemas.openxmlformats.org/officeDocument/2006/relationships/hyperlink" Target="mailto:patienceadonis@yahoo.com" TargetMode="External"/><Relationship Id="rId499" Type="http://schemas.openxmlformats.org/officeDocument/2006/relationships/hyperlink" Target="mailto:BENCHU674@GMAIL.COM" TargetMode="External"/><Relationship Id="rId927" Type="http://schemas.openxmlformats.org/officeDocument/2006/relationships/hyperlink" Target="mailto:J.EBASA@YAHOO.COM" TargetMode="External"/><Relationship Id="rId1112" Type="http://schemas.openxmlformats.org/officeDocument/2006/relationships/hyperlink" Target="mailto:ENUNWAEBUB@GMAIL.COM" TargetMode="External"/><Relationship Id="rId56" Type="http://schemas.openxmlformats.org/officeDocument/2006/relationships/hyperlink" Target="mailto:talktoayoodufuye@yahoo.com" TargetMode="External"/><Relationship Id="rId359" Type="http://schemas.openxmlformats.org/officeDocument/2006/relationships/hyperlink" Target="mailto:chialukailechukwu@gmail.com" TargetMode="External"/><Relationship Id="rId566" Type="http://schemas.openxmlformats.org/officeDocument/2006/relationships/hyperlink" Target="mailto:AKINJIYANTEMITOPE@GMAIL.COM" TargetMode="External"/><Relationship Id="rId773" Type="http://schemas.openxmlformats.org/officeDocument/2006/relationships/hyperlink" Target="mailto:AJAYEIBW@GMAILICOK" TargetMode="External"/><Relationship Id="rId121" Type="http://schemas.openxmlformats.org/officeDocument/2006/relationships/hyperlink" Target="mailto:paulolaiya2015@gmail.com" TargetMode="External"/><Relationship Id="rId219" Type="http://schemas.openxmlformats.org/officeDocument/2006/relationships/hyperlink" Target="mailto:ibukaokpalah@gmail.com" TargetMode="External"/><Relationship Id="rId426" Type="http://schemas.openxmlformats.org/officeDocument/2006/relationships/hyperlink" Target="mailto:DANIWILSON2001@YAHOO.COM" TargetMode="External"/><Relationship Id="rId633" Type="http://schemas.openxmlformats.org/officeDocument/2006/relationships/hyperlink" Target="mailto:ELITE2ELIJAH@YAHOO.COM" TargetMode="External"/><Relationship Id="rId980" Type="http://schemas.openxmlformats.org/officeDocument/2006/relationships/hyperlink" Target="mailto:DEBBYOLAGUNJU@YAHOO.COM" TargetMode="External"/><Relationship Id="rId1056" Type="http://schemas.openxmlformats.org/officeDocument/2006/relationships/hyperlink" Target="mailto:PEPPLE.KALASE@YAHOO.COM" TargetMode="External"/><Relationship Id="rId840" Type="http://schemas.openxmlformats.org/officeDocument/2006/relationships/hyperlink" Target="mailto:FOLAKOYA@GMAIL.COM" TargetMode="External"/><Relationship Id="rId938" Type="http://schemas.openxmlformats.org/officeDocument/2006/relationships/hyperlink" Target="mailto:AJOSEOPEYEMI007@GMAIL.COM" TargetMode="External"/><Relationship Id="rId67" Type="http://schemas.openxmlformats.org/officeDocument/2006/relationships/hyperlink" Target="mailto:omonsteven1@gmail.com" TargetMode="External"/><Relationship Id="rId272" Type="http://schemas.openxmlformats.org/officeDocument/2006/relationships/hyperlink" Target="mailto:aigbe.temitope@gmail.com" TargetMode="External"/><Relationship Id="rId577" Type="http://schemas.openxmlformats.org/officeDocument/2006/relationships/hyperlink" Target="mailto:ADAMSMORENIKEJI@GMAIL.COM" TargetMode="External"/><Relationship Id="rId700" Type="http://schemas.openxmlformats.org/officeDocument/2006/relationships/hyperlink" Target="mailto:TJKAYKAY@YAHOO.COM" TargetMode="External"/><Relationship Id="rId1123" Type="http://schemas.openxmlformats.org/officeDocument/2006/relationships/hyperlink" Target="mailto:AGNESYEMISI47@GMAIL.COM" TargetMode="External"/><Relationship Id="rId132" Type="http://schemas.openxmlformats.org/officeDocument/2006/relationships/hyperlink" Target="mailto:rasheedologundudu@gmail.com" TargetMode="External"/><Relationship Id="rId784" Type="http://schemas.openxmlformats.org/officeDocument/2006/relationships/hyperlink" Target="mailto:DAMOLAAYOONITA@GMAIL.COM" TargetMode="External"/><Relationship Id="rId991" Type="http://schemas.openxmlformats.org/officeDocument/2006/relationships/hyperlink" Target="mailto:JACOBOLAWALE@GMAIL.COM" TargetMode="External"/><Relationship Id="rId1067" Type="http://schemas.openxmlformats.org/officeDocument/2006/relationships/hyperlink" Target="mailto:UDONNAEZERIBE@GMAIL.COM" TargetMode="External"/><Relationship Id="rId437" Type="http://schemas.openxmlformats.org/officeDocument/2006/relationships/hyperlink" Target="mailto:OMOBOLAJIARAFAT@GMAIL.COM" TargetMode="External"/><Relationship Id="rId644" Type="http://schemas.openxmlformats.org/officeDocument/2006/relationships/hyperlink" Target="mailto:OGHOSAASEMOTA@GMAIL.COM" TargetMode="External"/><Relationship Id="rId851" Type="http://schemas.openxmlformats.org/officeDocument/2006/relationships/hyperlink" Target="mailto:JAREERANIMASHAUN@GMAIL.COM" TargetMode="External"/><Relationship Id="rId283" Type="http://schemas.openxmlformats.org/officeDocument/2006/relationships/hyperlink" Target="mailto:nuliemediegwu@gmail.com" TargetMode="External"/><Relationship Id="rId490" Type="http://schemas.openxmlformats.org/officeDocument/2006/relationships/hyperlink" Target="mailto:K.ASAOLU@YAHOO.COM" TargetMode="External"/><Relationship Id="rId504" Type="http://schemas.openxmlformats.org/officeDocument/2006/relationships/hyperlink" Target="mailto:IYALHARUNA@GMAIL.COM" TargetMode="External"/><Relationship Id="rId711" Type="http://schemas.openxmlformats.org/officeDocument/2006/relationships/hyperlink" Target="mailto:BUKOLA.OYEBANJI@YAHOO.COM" TargetMode="External"/><Relationship Id="rId949" Type="http://schemas.openxmlformats.org/officeDocument/2006/relationships/hyperlink" Target="mailto:SAMUELAYODELE.RAJI@GMAIL.COM" TargetMode="External"/><Relationship Id="rId1134" Type="http://schemas.openxmlformats.org/officeDocument/2006/relationships/hyperlink" Target="mailto:BOLUWATIFE.OJEDOKUN@YAHOO.COM" TargetMode="External"/><Relationship Id="rId78" Type="http://schemas.openxmlformats.org/officeDocument/2006/relationships/hyperlink" Target="mailto:nikicoolest@yahoo.com" TargetMode="External"/><Relationship Id="rId143" Type="http://schemas.openxmlformats.org/officeDocument/2006/relationships/hyperlink" Target="mailto:vfolasayo@gmail.com" TargetMode="External"/><Relationship Id="rId350" Type="http://schemas.openxmlformats.org/officeDocument/2006/relationships/hyperlink" Target="mailto:ceeweyinmi@gmail.com" TargetMode="External"/><Relationship Id="rId588" Type="http://schemas.openxmlformats.org/officeDocument/2006/relationships/hyperlink" Target="mailto:HARSHLEEY@GMAIL.COM" TargetMode="External"/><Relationship Id="rId795" Type="http://schemas.openxmlformats.org/officeDocument/2006/relationships/hyperlink" Target="mailto:WALEOMONIYI@HOTMAIL.COM" TargetMode="External"/><Relationship Id="rId809" Type="http://schemas.openxmlformats.org/officeDocument/2006/relationships/hyperlink" Target="mailto:JOKEWOLE@GMAIL.COM" TargetMode="External"/><Relationship Id="rId9" Type="http://schemas.openxmlformats.org/officeDocument/2006/relationships/hyperlink" Target="mailto:tejusalami1@gmail.com" TargetMode="External"/><Relationship Id="rId210" Type="http://schemas.openxmlformats.org/officeDocument/2006/relationships/hyperlink" Target="mailto:phineoffor@gmail.com" TargetMode="External"/><Relationship Id="rId448" Type="http://schemas.openxmlformats.org/officeDocument/2006/relationships/hyperlink" Target="mailto:EWEREIGBE@GMAIL.COM" TargetMode="External"/><Relationship Id="rId655" Type="http://schemas.openxmlformats.org/officeDocument/2006/relationships/hyperlink" Target="mailto:BABALOLAADENIYI@YAHOO.COM" TargetMode="External"/><Relationship Id="rId862" Type="http://schemas.openxmlformats.org/officeDocument/2006/relationships/hyperlink" Target="mailto:JIRE2G@YAHOO.COM" TargetMode="External"/><Relationship Id="rId1078" Type="http://schemas.openxmlformats.org/officeDocument/2006/relationships/hyperlink" Target="mailto:VONWUKA@CITITRUST.NG" TargetMode="External"/><Relationship Id="rId294" Type="http://schemas.openxmlformats.org/officeDocument/2006/relationships/hyperlink" Target="mailto:bolaji.zamenu@yahoo.com" TargetMode="External"/><Relationship Id="rId308" Type="http://schemas.openxmlformats.org/officeDocument/2006/relationships/hyperlink" Target="mailto:busolaatinuke@gmail.com" TargetMode="External"/><Relationship Id="rId515" Type="http://schemas.openxmlformats.org/officeDocument/2006/relationships/hyperlink" Target="mailto:TOYINEDERI@GMAIL.COM" TargetMode="External"/><Relationship Id="rId722" Type="http://schemas.openxmlformats.org/officeDocument/2006/relationships/hyperlink" Target="mailto:JIDEADE9@GMAIL.COM" TargetMode="External"/><Relationship Id="rId89" Type="http://schemas.openxmlformats.org/officeDocument/2006/relationships/hyperlink" Target="mailto:agbai_idika@yahoo.com" TargetMode="External"/><Relationship Id="rId154" Type="http://schemas.openxmlformats.org/officeDocument/2006/relationships/hyperlink" Target="mailto:distinctionismine82@gmailcom" TargetMode="External"/><Relationship Id="rId361" Type="http://schemas.openxmlformats.org/officeDocument/2006/relationships/hyperlink" Target="mailto:emmanuel.onyeabor1@gmail.com" TargetMode="External"/><Relationship Id="rId599" Type="http://schemas.openxmlformats.org/officeDocument/2006/relationships/hyperlink" Target="mailto:LOVEDBYALL1992@YAHOO.COM" TargetMode="External"/><Relationship Id="rId1005" Type="http://schemas.openxmlformats.org/officeDocument/2006/relationships/hyperlink" Target="mailto:BUKAFATS@YAHOO.COM" TargetMode="External"/><Relationship Id="rId459" Type="http://schemas.openxmlformats.org/officeDocument/2006/relationships/hyperlink" Target="mailto:JOY.ALELE@YAHOO.COM" TargetMode="External"/><Relationship Id="rId666" Type="http://schemas.openxmlformats.org/officeDocument/2006/relationships/hyperlink" Target="mailto:OJERAHIN@YAHOO.COM" TargetMode="External"/><Relationship Id="rId873" Type="http://schemas.openxmlformats.org/officeDocument/2006/relationships/hyperlink" Target="mailto:OLAWALESULAIMAN09@GMAIL.COM" TargetMode="External"/><Relationship Id="rId1089" Type="http://schemas.openxmlformats.org/officeDocument/2006/relationships/hyperlink" Target="mailto:KANMI_BELLO@YAHOO.COM" TargetMode="External"/><Relationship Id="rId16" Type="http://schemas.openxmlformats.org/officeDocument/2006/relationships/hyperlink" Target="mailto:ogunyalefisayo@gmail.com" TargetMode="External"/><Relationship Id="rId221" Type="http://schemas.openxmlformats.org/officeDocument/2006/relationships/hyperlink" Target="mailto:isaac.fsc@gmail.com" TargetMode="External"/><Relationship Id="rId319" Type="http://schemas.openxmlformats.org/officeDocument/2006/relationships/hyperlink" Target="mailto:nnamditam@gmail%20.com" TargetMode="External"/><Relationship Id="rId526" Type="http://schemas.openxmlformats.org/officeDocument/2006/relationships/hyperlink" Target="mailto:YASMIN_47@YAHOO.COM" TargetMode="External"/><Relationship Id="rId733" Type="http://schemas.openxmlformats.org/officeDocument/2006/relationships/hyperlink" Target="mailto:IAWEOONYIN97@GMAIL.COM" TargetMode="External"/><Relationship Id="rId940" Type="http://schemas.openxmlformats.org/officeDocument/2006/relationships/hyperlink" Target="mailto:DEOLA3107@YAHOO.COM" TargetMode="External"/><Relationship Id="rId1016" Type="http://schemas.openxmlformats.org/officeDocument/2006/relationships/hyperlink" Target="mailto:NKOMOLU@GMAILO.COM" TargetMode="External"/><Relationship Id="rId165" Type="http://schemas.openxmlformats.org/officeDocument/2006/relationships/hyperlink" Target="mailto:lakers_4living@yaho.com" TargetMode="External"/><Relationship Id="rId372" Type="http://schemas.openxmlformats.org/officeDocument/2006/relationships/hyperlink" Target="mailto:stevose410@gmail.com" TargetMode="External"/><Relationship Id="rId677" Type="http://schemas.openxmlformats.org/officeDocument/2006/relationships/hyperlink" Target="mailto:OLUWABUNMISHOBAYO05@GMAIL.COM" TargetMode="External"/><Relationship Id="rId800" Type="http://schemas.openxmlformats.org/officeDocument/2006/relationships/hyperlink" Target="mailto:FUNMEEODEWALE@GMAIL.COM" TargetMode="External"/><Relationship Id="rId232" Type="http://schemas.openxmlformats.org/officeDocument/2006/relationships/hyperlink" Target="mailto:olushadewahaab@gmail.com" TargetMode="External"/><Relationship Id="rId884" Type="http://schemas.openxmlformats.org/officeDocument/2006/relationships/hyperlink" Target="mailto:DAMOLA608@GMAIL.COM" TargetMode="External"/><Relationship Id="rId27" Type="http://schemas.openxmlformats.org/officeDocument/2006/relationships/hyperlink" Target="mailto:adenusio@gmail.com" TargetMode="External"/><Relationship Id="rId537" Type="http://schemas.openxmlformats.org/officeDocument/2006/relationships/hyperlink" Target="mailto:ELIZABETHHEDO@GMAIL.COM" TargetMode="External"/><Relationship Id="rId744" Type="http://schemas.openxmlformats.org/officeDocument/2006/relationships/hyperlink" Target="mailto:ONADERU111@YAHOO.COM" TargetMode="External"/><Relationship Id="rId951" Type="http://schemas.openxmlformats.org/officeDocument/2006/relationships/hyperlink" Target="mailto:CHAMSKY1@HOTMAIL.CO.UK" TargetMode="External"/><Relationship Id="rId80" Type="http://schemas.openxmlformats.org/officeDocument/2006/relationships/hyperlink" Target="mailto:bliss.onoja@gmail.com" TargetMode="External"/><Relationship Id="rId176" Type="http://schemas.openxmlformats.org/officeDocument/2006/relationships/hyperlink" Target="mailto:adigunrachaelt@gmail.com" TargetMode="External"/><Relationship Id="rId383" Type="http://schemas.openxmlformats.org/officeDocument/2006/relationships/hyperlink" Target="mailto:lofad@yahoo.com" TargetMode="External"/><Relationship Id="rId590" Type="http://schemas.openxmlformats.org/officeDocument/2006/relationships/hyperlink" Target="mailto:ASHIRUAKEEMAYODELE@YAHOO.COM" TargetMode="External"/><Relationship Id="rId604" Type="http://schemas.openxmlformats.org/officeDocument/2006/relationships/hyperlink" Target="mailto:OLAOLUWAIMASEUN@GMAIL.COM" TargetMode="External"/><Relationship Id="rId811" Type="http://schemas.openxmlformats.org/officeDocument/2006/relationships/hyperlink" Target="mailto:VIVIANUJAH@YMAIL.COM" TargetMode="External"/><Relationship Id="rId1027" Type="http://schemas.openxmlformats.org/officeDocument/2006/relationships/hyperlink" Target="mailto:VICTOR.NWAOSHA@YAHOO.COM" TargetMode="External"/><Relationship Id="rId243" Type="http://schemas.openxmlformats.org/officeDocument/2006/relationships/hyperlink" Target="mailto:felmakina@yaoo.co.uk" TargetMode="External"/><Relationship Id="rId450" Type="http://schemas.openxmlformats.org/officeDocument/2006/relationships/hyperlink" Target="mailto:ADEBAWO2003@YAHOO.COM" TargetMode="External"/><Relationship Id="rId688" Type="http://schemas.openxmlformats.org/officeDocument/2006/relationships/hyperlink" Target="mailto:ONUIGBOCOLLINS81@GMAIL.COM" TargetMode="External"/><Relationship Id="rId895" Type="http://schemas.openxmlformats.org/officeDocument/2006/relationships/hyperlink" Target="mailto:HKLAWAL30@GMAIL.COM" TargetMode="External"/><Relationship Id="rId909" Type="http://schemas.openxmlformats.org/officeDocument/2006/relationships/hyperlink" Target="mailto:RASHIA4@YAHOO.CO.UK" TargetMode="External"/><Relationship Id="rId1080" Type="http://schemas.openxmlformats.org/officeDocument/2006/relationships/hyperlink" Target="mailto:LEMBA1990@YAHOO.COM" TargetMode="External"/><Relationship Id="rId38" Type="http://schemas.openxmlformats.org/officeDocument/2006/relationships/hyperlink" Target="mailto:obiisioma@yahoo.com" TargetMode="External"/><Relationship Id="rId103" Type="http://schemas.openxmlformats.org/officeDocument/2006/relationships/hyperlink" Target="mailto:onyinye.azubuikeng@kpmg.com" TargetMode="External"/><Relationship Id="rId310" Type="http://schemas.openxmlformats.org/officeDocument/2006/relationships/hyperlink" Target="mailto:loteogbechie@gmail.com" TargetMode="External"/><Relationship Id="rId548" Type="http://schemas.openxmlformats.org/officeDocument/2006/relationships/hyperlink" Target="mailto:JETHROYOMIDE@GMAIL.COM" TargetMode="External"/><Relationship Id="rId755" Type="http://schemas.openxmlformats.org/officeDocument/2006/relationships/hyperlink" Target="mailto:ABIOLAMOSE@YAHOHOO.COM" TargetMode="External"/><Relationship Id="rId962" Type="http://schemas.openxmlformats.org/officeDocument/2006/relationships/hyperlink" Target="mailto:TOLULOPEMIGEORGE@GMAIL.COM" TargetMode="External"/><Relationship Id="rId91" Type="http://schemas.openxmlformats.org/officeDocument/2006/relationships/hyperlink" Target="mailto:temitopetoluyemi@yahoo.com" TargetMode="External"/><Relationship Id="rId187" Type="http://schemas.openxmlformats.org/officeDocument/2006/relationships/hyperlink" Target="mailto:babafemielegbede@gmail.com" TargetMode="External"/><Relationship Id="rId394" Type="http://schemas.openxmlformats.org/officeDocument/2006/relationships/hyperlink" Target="mailto:kemifatima@ymail.com" TargetMode="External"/><Relationship Id="rId408" Type="http://schemas.openxmlformats.org/officeDocument/2006/relationships/hyperlink" Target="mailto:KAYODEBISOLA22@GMAIL.COM" TargetMode="External"/><Relationship Id="rId615" Type="http://schemas.openxmlformats.org/officeDocument/2006/relationships/hyperlink" Target="mailto:BOLAJIOYEDEJI24@GMAIL.COM" TargetMode="External"/><Relationship Id="rId822" Type="http://schemas.openxmlformats.org/officeDocument/2006/relationships/hyperlink" Target="mailto:VENESSAIKECHI@GMAIL.COM" TargetMode="External"/><Relationship Id="rId1038" Type="http://schemas.openxmlformats.org/officeDocument/2006/relationships/hyperlink" Target="mailto:HILARYNIYI@YAHOO.COM" TargetMode="External"/><Relationship Id="rId254" Type="http://schemas.openxmlformats.org/officeDocument/2006/relationships/hyperlink" Target="mailto:oladetanjedidiah@gmail.com" TargetMode="External"/><Relationship Id="rId699" Type="http://schemas.openxmlformats.org/officeDocument/2006/relationships/hyperlink" Target="mailto:DEENATKAREEM@GMAIL.COM" TargetMode="External"/><Relationship Id="rId1091" Type="http://schemas.openxmlformats.org/officeDocument/2006/relationships/hyperlink" Target="mailto:BOLUDIME@gmail.com" TargetMode="External"/><Relationship Id="rId1105" Type="http://schemas.openxmlformats.org/officeDocument/2006/relationships/hyperlink" Target="mailto:OLAMIDEOYEJOBIHB@GMAIL.COM" TargetMode="External"/><Relationship Id="rId49" Type="http://schemas.openxmlformats.org/officeDocument/2006/relationships/hyperlink" Target="mailto:dowraishaka@yahoo.com" TargetMode="External"/><Relationship Id="rId114" Type="http://schemas.openxmlformats.org/officeDocument/2006/relationships/hyperlink" Target="mailto:ogheneroakpofure@yahoo.com" TargetMode="External"/><Relationship Id="rId461" Type="http://schemas.openxmlformats.org/officeDocument/2006/relationships/hyperlink" Target="mailto:YETUNDEOSHUNBOYE@GMAIL" TargetMode="External"/><Relationship Id="rId559" Type="http://schemas.openxmlformats.org/officeDocument/2006/relationships/hyperlink" Target="mailto:CUBO45X@YAHOO.COM" TargetMode="External"/><Relationship Id="rId766" Type="http://schemas.openxmlformats.org/officeDocument/2006/relationships/hyperlink" Target="mailto:ARAMIDE.BALOGUN@NG.MULTICHOICE" TargetMode="External"/><Relationship Id="rId198" Type="http://schemas.openxmlformats.org/officeDocument/2006/relationships/hyperlink" Target="mailto:solamerun@gmail.com" TargetMode="External"/><Relationship Id="rId321" Type="http://schemas.openxmlformats.org/officeDocument/2006/relationships/hyperlink" Target="mailto:obiefunaleticia@gmail.com" TargetMode="External"/><Relationship Id="rId419" Type="http://schemas.openxmlformats.org/officeDocument/2006/relationships/hyperlink" Target="mailto:COLEADEDAYO@YAHOO.COM" TargetMode="External"/><Relationship Id="rId626" Type="http://schemas.openxmlformats.org/officeDocument/2006/relationships/hyperlink" Target="mailto:DSULTANSIK@YAHOO.CO.UK" TargetMode="External"/><Relationship Id="rId973" Type="http://schemas.openxmlformats.org/officeDocument/2006/relationships/hyperlink" Target="mailto:MARY.ADEBAYO21@YAHOO.COM" TargetMode="External"/><Relationship Id="rId1049" Type="http://schemas.openxmlformats.org/officeDocument/2006/relationships/hyperlink" Target="mailto:GBENGA.ADENIYI@GMAIL.COM" TargetMode="External"/><Relationship Id="rId833" Type="http://schemas.openxmlformats.org/officeDocument/2006/relationships/hyperlink" Target="mailto:TITILAYO.OSEWA@GMAIL.COM" TargetMode="External"/><Relationship Id="rId1116" Type="http://schemas.openxmlformats.org/officeDocument/2006/relationships/hyperlink" Target="mailto:ANIKEDISU@GMAIL.COM" TargetMode="External"/><Relationship Id="rId265" Type="http://schemas.openxmlformats.org/officeDocument/2006/relationships/hyperlink" Target="mailto:ayodamopef@yahoo.com" TargetMode="External"/><Relationship Id="rId472" Type="http://schemas.openxmlformats.org/officeDocument/2006/relationships/hyperlink" Target="mailto:TITIPAM94@GMAIL.COM" TargetMode="External"/><Relationship Id="rId900" Type="http://schemas.openxmlformats.org/officeDocument/2006/relationships/hyperlink" Target="mailto:BADEJOTOLU@HOTMAIL.COM" TargetMode="External"/><Relationship Id="rId125" Type="http://schemas.openxmlformats.org/officeDocument/2006/relationships/hyperlink" Target="mailto:akransamuel1990@gmail.com" TargetMode="External"/><Relationship Id="rId332" Type="http://schemas.openxmlformats.org/officeDocument/2006/relationships/hyperlink" Target="mailto:balogunsanmi@gmail.com" TargetMode="External"/><Relationship Id="rId777" Type="http://schemas.openxmlformats.org/officeDocument/2006/relationships/hyperlink" Target="mailto:CHARLES-ADEIFE@YAHOO.COM" TargetMode="External"/><Relationship Id="rId984" Type="http://schemas.openxmlformats.org/officeDocument/2006/relationships/hyperlink" Target="mailto:KAREEMVICTORY33@GMAIL.COM" TargetMode="External"/><Relationship Id="rId637" Type="http://schemas.openxmlformats.org/officeDocument/2006/relationships/hyperlink" Target="mailto:CHIDITEA@GMAIL.COM" TargetMode="External"/><Relationship Id="rId844" Type="http://schemas.openxmlformats.org/officeDocument/2006/relationships/hyperlink" Target="mailto:ADEYEMI.FIFELOMO@GMAIL.COM" TargetMode="External"/><Relationship Id="rId276" Type="http://schemas.openxmlformats.org/officeDocument/2006/relationships/hyperlink" Target="mailto:yetundeoyeyipo@gmail.com" TargetMode="External"/><Relationship Id="rId483" Type="http://schemas.openxmlformats.org/officeDocument/2006/relationships/hyperlink" Target="mailto:SILVER-ANNE2003@YAHOO.COM" TargetMode="External"/><Relationship Id="rId690" Type="http://schemas.openxmlformats.org/officeDocument/2006/relationships/hyperlink" Target="mailto:LOUISOLABALU@YAHOO.COM" TargetMode="External"/><Relationship Id="rId704" Type="http://schemas.openxmlformats.org/officeDocument/2006/relationships/hyperlink" Target="mailto:OYELESETOBILOBA@GMAIL.COM" TargetMode="External"/><Relationship Id="rId911" Type="http://schemas.openxmlformats.org/officeDocument/2006/relationships/hyperlink" Target="mailto:OYINAKINBULE@GMAIL.COM" TargetMode="External"/><Relationship Id="rId1127" Type="http://schemas.openxmlformats.org/officeDocument/2006/relationships/hyperlink" Target="mailto:P.SHATY@GMAIL.COM" TargetMode="External"/><Relationship Id="rId40" Type="http://schemas.openxmlformats.org/officeDocument/2006/relationships/hyperlink" Target="mailto:kenyibest.17@gmail.com" TargetMode="External"/><Relationship Id="rId136" Type="http://schemas.openxmlformats.org/officeDocument/2006/relationships/hyperlink" Target="mailto:ecclessianbatsone@yahoo.com" TargetMode="External"/><Relationship Id="rId343" Type="http://schemas.openxmlformats.org/officeDocument/2006/relationships/hyperlink" Target="mailto:abiola195@gmail.com" TargetMode="External"/><Relationship Id="rId550" Type="http://schemas.openxmlformats.org/officeDocument/2006/relationships/hyperlink" Target="mailto:NORAHZEE21@GMAIL.COM" TargetMode="External"/><Relationship Id="rId788" Type="http://schemas.openxmlformats.org/officeDocument/2006/relationships/hyperlink" Target="mailto:TONIAAJIE@YAHOO.COM" TargetMode="External"/><Relationship Id="rId995" Type="http://schemas.openxmlformats.org/officeDocument/2006/relationships/hyperlink" Target="mailto:URCHMADU@GMAIL.COM" TargetMode="External"/><Relationship Id="rId203" Type="http://schemas.openxmlformats.org/officeDocument/2006/relationships/hyperlink" Target="mailto:chike.stella@gmail.com" TargetMode="External"/><Relationship Id="rId648" Type="http://schemas.openxmlformats.org/officeDocument/2006/relationships/hyperlink" Target="mailto:ODUKUNLEOLUWASEUN@GMAIL.COM" TargetMode="External"/><Relationship Id="rId855" Type="http://schemas.openxmlformats.org/officeDocument/2006/relationships/hyperlink" Target="mailto:MAURYNOGABO@GMAIL.COM" TargetMode="External"/><Relationship Id="rId1040" Type="http://schemas.openxmlformats.org/officeDocument/2006/relationships/hyperlink" Target="mailto:ABIODUN.OWOEYEEGOLD@GMAIL.COM" TargetMode="External"/><Relationship Id="rId287" Type="http://schemas.openxmlformats.org/officeDocument/2006/relationships/hyperlink" Target="mailto:tiwetan@yahoo.com" TargetMode="External"/><Relationship Id="rId410" Type="http://schemas.openxmlformats.org/officeDocument/2006/relationships/hyperlink" Target="mailto:UALANEME@GMAIL.COM" TargetMode="External"/><Relationship Id="rId494" Type="http://schemas.openxmlformats.org/officeDocument/2006/relationships/hyperlink" Target="mailto:C.ONYENOBI@GMAIL.COM" TargetMode="External"/><Relationship Id="rId508" Type="http://schemas.openxmlformats.org/officeDocument/2006/relationships/hyperlink" Target="mailto:KAYODEGBOLAHAN94@GMAIL.COM" TargetMode="External"/><Relationship Id="rId715" Type="http://schemas.openxmlformats.org/officeDocument/2006/relationships/hyperlink" Target="mailto:OLADEJOBOLUWATIFE@GMAIL.COM" TargetMode="External"/><Relationship Id="rId922" Type="http://schemas.openxmlformats.org/officeDocument/2006/relationships/hyperlink" Target="mailto:BAMIDELEKOLADE@GMAIL.COM" TargetMode="External"/><Relationship Id="rId1138" Type="http://schemas.openxmlformats.org/officeDocument/2006/relationships/hyperlink" Target="mailto:OKOLICHIZOBA97@GMAIL.COM" TargetMode="External"/><Relationship Id="rId147" Type="http://schemas.openxmlformats.org/officeDocument/2006/relationships/hyperlink" Target="mailto:ennysmarties@gmail.com" TargetMode="External"/><Relationship Id="rId354" Type="http://schemas.openxmlformats.org/officeDocument/2006/relationships/hyperlink" Target="mailto:eustace@gmail.com" TargetMode="External"/><Relationship Id="rId799" Type="http://schemas.openxmlformats.org/officeDocument/2006/relationships/hyperlink" Target="mailto:SOPIANNEBEDUM@GMAIL.COM" TargetMode="External"/><Relationship Id="rId51" Type="http://schemas.openxmlformats.org/officeDocument/2006/relationships/hyperlink" Target="mailto:taiwo.omoyemi@gmail.com" TargetMode="External"/><Relationship Id="rId561" Type="http://schemas.openxmlformats.org/officeDocument/2006/relationships/hyperlink" Target="mailto:THOMASDIEKOLA@YAHOO.COM" TargetMode="External"/><Relationship Id="rId659" Type="http://schemas.openxmlformats.org/officeDocument/2006/relationships/hyperlink" Target="mailto:COMFORTODUNZE@GMAIL.COM" TargetMode="External"/><Relationship Id="rId866" Type="http://schemas.openxmlformats.org/officeDocument/2006/relationships/hyperlink" Target="mailto:BECKYPHILP16@GMAIL.COM" TargetMode="External"/><Relationship Id="rId214" Type="http://schemas.openxmlformats.org/officeDocument/2006/relationships/hyperlink" Target="mailto:tobilobaakangbe@gmail.com" TargetMode="External"/><Relationship Id="rId298" Type="http://schemas.openxmlformats.org/officeDocument/2006/relationships/hyperlink" Target="mailto:ojinuel@gmail.com" TargetMode="External"/><Relationship Id="rId421" Type="http://schemas.openxmlformats.org/officeDocument/2006/relationships/hyperlink" Target="mailto:BANKOLE_KEMI@YAHOO.COM" TargetMode="External"/><Relationship Id="rId519" Type="http://schemas.openxmlformats.org/officeDocument/2006/relationships/hyperlink" Target="mailto:FEMI.SOMORIN@GMAIL.COM" TargetMode="External"/><Relationship Id="rId1051" Type="http://schemas.openxmlformats.org/officeDocument/2006/relationships/hyperlink" Target="mailto:OFIONGENEBONG@GMAIL.COM" TargetMode="External"/><Relationship Id="rId158" Type="http://schemas.openxmlformats.org/officeDocument/2006/relationships/hyperlink" Target="mailto:lawaltolu94@gmail.com" TargetMode="External"/><Relationship Id="rId726" Type="http://schemas.openxmlformats.org/officeDocument/2006/relationships/hyperlink" Target="mailto:FAITH.BABAOLA99@GMAIL.COM" TargetMode="External"/><Relationship Id="rId933" Type="http://schemas.openxmlformats.org/officeDocument/2006/relationships/hyperlink" Target="mailto:ANIKEDISU@GMAIL.COM" TargetMode="External"/><Relationship Id="rId1009" Type="http://schemas.openxmlformats.org/officeDocument/2006/relationships/hyperlink" Target="mailto:JUMMKET@GMAIL.COM" TargetMode="External"/><Relationship Id="rId62" Type="http://schemas.openxmlformats.org/officeDocument/2006/relationships/hyperlink" Target="mailto:hunsuwhegbeabiola@gmail.com" TargetMode="External"/><Relationship Id="rId365" Type="http://schemas.openxmlformats.org/officeDocument/2006/relationships/hyperlink" Target="mailto:ameedet@gmail.com" TargetMode="External"/><Relationship Id="rId572" Type="http://schemas.openxmlformats.org/officeDocument/2006/relationships/hyperlink" Target="mailto:BEATRICENMAIDIKA@GMAIL.COM" TargetMode="External"/><Relationship Id="rId225" Type="http://schemas.openxmlformats.org/officeDocument/2006/relationships/hyperlink" Target="mailto:bankeseyoju@yahoo.com" TargetMode="External"/><Relationship Id="rId432" Type="http://schemas.openxmlformats.org/officeDocument/2006/relationships/hyperlink" Target="mailto:ACHOLONUEU@GMAIL.COM" TargetMode="External"/><Relationship Id="rId877" Type="http://schemas.openxmlformats.org/officeDocument/2006/relationships/hyperlink" Target="mailto:MANUELLAEMELIFE@GMAIL.COM" TargetMode="External"/><Relationship Id="rId1062" Type="http://schemas.openxmlformats.org/officeDocument/2006/relationships/hyperlink" Target="mailto:ADENIJIKAMILAT@GMAIL.COM" TargetMode="External"/><Relationship Id="rId737" Type="http://schemas.openxmlformats.org/officeDocument/2006/relationships/hyperlink" Target="mailto:QWASIU@HOTMAIL.COM" TargetMode="External"/><Relationship Id="rId944" Type="http://schemas.openxmlformats.org/officeDocument/2006/relationships/hyperlink" Target="mailto:MEGLORRA@YAHOO.COM" TargetMode="External"/><Relationship Id="rId73" Type="http://schemas.openxmlformats.org/officeDocument/2006/relationships/hyperlink" Target="mailto:busayo.durojaiye1@gmail.com" TargetMode="External"/><Relationship Id="rId169" Type="http://schemas.openxmlformats.org/officeDocument/2006/relationships/hyperlink" Target="mailto:awune.ajumogobia@gmail.com" TargetMode="External"/><Relationship Id="rId376" Type="http://schemas.openxmlformats.org/officeDocument/2006/relationships/hyperlink" Target="mailto:fukky066@yahoo.com" TargetMode="External"/><Relationship Id="rId583" Type="http://schemas.openxmlformats.org/officeDocument/2006/relationships/hyperlink" Target="mailto:KENAPRIS@YAHOO.COM" TargetMode="External"/><Relationship Id="rId790" Type="http://schemas.openxmlformats.org/officeDocument/2006/relationships/hyperlink" Target="mailto:MURITALADEJI@GMAIL.COM" TargetMode="External"/><Relationship Id="rId804" Type="http://schemas.openxmlformats.org/officeDocument/2006/relationships/hyperlink" Target="mailto:OLUSEYEADENIKE@YAHOO.COM" TargetMode="External"/><Relationship Id="rId4" Type="http://schemas.openxmlformats.org/officeDocument/2006/relationships/hyperlink" Target="mailto:adebayofolorunsho49@gmail.com" TargetMode="External"/><Relationship Id="rId236" Type="http://schemas.openxmlformats.org/officeDocument/2006/relationships/hyperlink" Target="mailto:iffyyyfavour1@gmail.com" TargetMode="External"/><Relationship Id="rId443" Type="http://schemas.openxmlformats.org/officeDocument/2006/relationships/hyperlink" Target="mailto:EZEHNNEOMA57@GMAIL.COM" TargetMode="External"/><Relationship Id="rId650" Type="http://schemas.openxmlformats.org/officeDocument/2006/relationships/hyperlink" Target="mailto:FADIPETEMITOPE@GMAIL.COM" TargetMode="External"/><Relationship Id="rId888" Type="http://schemas.openxmlformats.org/officeDocument/2006/relationships/hyperlink" Target="mailto:OMAGEJENNIFER1@GMAIL.COM" TargetMode="External"/><Relationship Id="rId1073" Type="http://schemas.openxmlformats.org/officeDocument/2006/relationships/hyperlink" Target="mailto:BOLADEBABAJIDE@YAHOO.COM" TargetMode="External"/><Relationship Id="rId303" Type="http://schemas.openxmlformats.org/officeDocument/2006/relationships/hyperlink" Target="mailto:akinbolataofeek.wale@gmail.com" TargetMode="External"/><Relationship Id="rId748" Type="http://schemas.openxmlformats.org/officeDocument/2006/relationships/hyperlink" Target="mailto:SHARONIMHANSOLOEUA@YAHOO.COM" TargetMode="External"/><Relationship Id="rId955" Type="http://schemas.openxmlformats.org/officeDocument/2006/relationships/hyperlink" Target="mailto:MAJESTYMARY93@GMAIL.COM" TargetMode="External"/><Relationship Id="rId1140" Type="http://schemas.openxmlformats.org/officeDocument/2006/relationships/hyperlink" Target="mailto:STUDEH80@GMAIL.COM" TargetMode="External"/><Relationship Id="rId84" Type="http://schemas.openxmlformats.org/officeDocument/2006/relationships/hyperlink" Target="mailto:bukola.alatise@gmail.com" TargetMode="External"/><Relationship Id="rId387" Type="http://schemas.openxmlformats.org/officeDocument/2006/relationships/hyperlink" Target="mailto:fasuyi_abisola@yahoo.com" TargetMode="External"/><Relationship Id="rId510" Type="http://schemas.openxmlformats.org/officeDocument/2006/relationships/hyperlink" Target="mailto:DARAMOLA3DAMILOLA@GMAIL.COM" TargetMode="External"/><Relationship Id="rId594" Type="http://schemas.openxmlformats.org/officeDocument/2006/relationships/hyperlink" Target="mailto:ADEBAYOFAGBOLA@YAHOO.COM" TargetMode="External"/><Relationship Id="rId608" Type="http://schemas.openxmlformats.org/officeDocument/2006/relationships/hyperlink" Target="mailto:ADENIRAN_MERCY10@GMAIL.COM" TargetMode="External"/><Relationship Id="rId815" Type="http://schemas.openxmlformats.org/officeDocument/2006/relationships/hyperlink" Target="mailto:TGAMBZ@GMAIL.COM" TargetMode="External"/><Relationship Id="rId247" Type="http://schemas.openxmlformats.org/officeDocument/2006/relationships/hyperlink" Target="mailto:oliverobu@yahoo.com" TargetMode="External"/><Relationship Id="rId899" Type="http://schemas.openxmlformats.org/officeDocument/2006/relationships/hyperlink" Target="mailto:SULAIMANLUQMAN@YAHOO.COM" TargetMode="External"/><Relationship Id="rId1000" Type="http://schemas.openxmlformats.org/officeDocument/2006/relationships/hyperlink" Target="mailto:TRUSTAUSTINE@GMAIL.COM" TargetMode="External"/><Relationship Id="rId1084" Type="http://schemas.openxmlformats.org/officeDocument/2006/relationships/hyperlink" Target="mailto:TJAIYEPE@GMAIL.COM" TargetMode="External"/><Relationship Id="rId107" Type="http://schemas.openxmlformats.org/officeDocument/2006/relationships/hyperlink" Target="mailto:olakunleonibokun@yahoo.com" TargetMode="External"/><Relationship Id="rId454" Type="http://schemas.openxmlformats.org/officeDocument/2006/relationships/hyperlink" Target="mailto:QTOSIN@YAHOO.COM" TargetMode="External"/><Relationship Id="rId661" Type="http://schemas.openxmlformats.org/officeDocument/2006/relationships/hyperlink" Target="mailto:DOMINICAKPATI@YAHOO.COM" TargetMode="External"/><Relationship Id="rId759" Type="http://schemas.openxmlformats.org/officeDocument/2006/relationships/hyperlink" Target="mailto:MSIBIA@OUTLOOK.COM" TargetMode="External"/><Relationship Id="rId966" Type="http://schemas.openxmlformats.org/officeDocument/2006/relationships/hyperlink" Target="mailto:DIANAOKOCHI16@GMAIL.COM" TargetMode="External"/><Relationship Id="rId11" Type="http://schemas.openxmlformats.org/officeDocument/2006/relationships/hyperlink" Target="mailto:anastagaobidike@gmail.com" TargetMode="External"/><Relationship Id="rId314" Type="http://schemas.openxmlformats.org/officeDocument/2006/relationships/hyperlink" Target="mailto:chiamaka.osakwe76@gmail.com" TargetMode="External"/><Relationship Id="rId398" Type="http://schemas.openxmlformats.org/officeDocument/2006/relationships/hyperlink" Target="mailto:MOPELOLA.KASIM@GMAIL.COM" TargetMode="External"/><Relationship Id="rId521" Type="http://schemas.openxmlformats.org/officeDocument/2006/relationships/hyperlink" Target="mailto:TOYEOLADAPOG@GMAIL.COM" TargetMode="External"/><Relationship Id="rId619" Type="http://schemas.openxmlformats.org/officeDocument/2006/relationships/hyperlink" Target="mailto:OLUDARE.ODEWOLE@GMAIL.COM" TargetMode="External"/><Relationship Id="rId95" Type="http://schemas.openxmlformats.org/officeDocument/2006/relationships/hyperlink" Target="mailto:deboraholuwatona@gmail.com" TargetMode="External"/><Relationship Id="rId160" Type="http://schemas.openxmlformats.org/officeDocument/2006/relationships/hyperlink" Target="mailto:zchudiobi@gmail.com" TargetMode="External"/><Relationship Id="rId826" Type="http://schemas.openxmlformats.org/officeDocument/2006/relationships/hyperlink" Target="mailto:OKAMJEFFK9@GMAIL.COM" TargetMode="External"/><Relationship Id="rId1011" Type="http://schemas.openxmlformats.org/officeDocument/2006/relationships/hyperlink" Target="mailto:OYESIKUPHEBEAN@GMAIL.COM" TargetMode="External"/><Relationship Id="rId1109" Type="http://schemas.openxmlformats.org/officeDocument/2006/relationships/hyperlink" Target="mailto:ALBINORELLA@GMAIL.COM" TargetMode="External"/><Relationship Id="rId258" Type="http://schemas.openxmlformats.org/officeDocument/2006/relationships/hyperlink" Target="mailto:adanjoku16@yahoo.com" TargetMode="External"/><Relationship Id="rId465" Type="http://schemas.openxmlformats.org/officeDocument/2006/relationships/hyperlink" Target="mailto:TEEWHYHASSAN@GMAIL.COM" TargetMode="External"/><Relationship Id="rId672" Type="http://schemas.openxmlformats.org/officeDocument/2006/relationships/hyperlink" Target="mailto:CHARINKPE@GMAIL.COM" TargetMode="External"/><Relationship Id="rId1095" Type="http://schemas.openxmlformats.org/officeDocument/2006/relationships/hyperlink" Target="mailto:IBEGBUGLORY@GMAIL.COM" TargetMode="External"/><Relationship Id="rId22" Type="http://schemas.openxmlformats.org/officeDocument/2006/relationships/hyperlink" Target="mailto:rinn-esu@yahoo.com" TargetMode="External"/><Relationship Id="rId118" Type="http://schemas.openxmlformats.org/officeDocument/2006/relationships/hyperlink" Target="mailto:kareemzabubakar@gmail.com" TargetMode="External"/><Relationship Id="rId325" Type="http://schemas.openxmlformats.org/officeDocument/2006/relationships/hyperlink" Target="mailto:udehfelix@yahoo.com" TargetMode="External"/><Relationship Id="rId532" Type="http://schemas.openxmlformats.org/officeDocument/2006/relationships/hyperlink" Target="mailto:IYOBOSA98@GMAIL.COM" TargetMode="External"/><Relationship Id="rId977" Type="http://schemas.openxmlformats.org/officeDocument/2006/relationships/hyperlink" Target="mailto:HARRIETEBOMAH@YAHOO.COM" TargetMode="External"/><Relationship Id="rId171" Type="http://schemas.openxmlformats.org/officeDocument/2006/relationships/hyperlink" Target="mailto:demiladeajayi1@gmail.com" TargetMode="External"/><Relationship Id="rId837" Type="http://schemas.openxmlformats.org/officeDocument/2006/relationships/hyperlink" Target="mailto:AFUGBENGA@GMAIL.COM" TargetMode="External"/><Relationship Id="rId1022" Type="http://schemas.openxmlformats.org/officeDocument/2006/relationships/hyperlink" Target="mailto:PRISCAKACHI@GMAIL.COM" TargetMode="External"/><Relationship Id="rId269" Type="http://schemas.openxmlformats.org/officeDocument/2006/relationships/hyperlink" Target="mailto:adegoke.adepeju@gmail.com" TargetMode="External"/><Relationship Id="rId476" Type="http://schemas.openxmlformats.org/officeDocument/2006/relationships/hyperlink" Target="mailto:WALESANGODELE@GMAIL.COM" TargetMode="External"/><Relationship Id="rId683" Type="http://schemas.openxmlformats.org/officeDocument/2006/relationships/hyperlink" Target="mailto:DAMILOLAOLAYEMI18@GMAIL.COM" TargetMode="External"/><Relationship Id="rId890" Type="http://schemas.openxmlformats.org/officeDocument/2006/relationships/hyperlink" Target="mailto:FESOJAYEFEMI@GMAIL.COM" TargetMode="External"/><Relationship Id="rId904" Type="http://schemas.openxmlformats.org/officeDocument/2006/relationships/hyperlink" Target="mailto:YINKABFAGBOHUN@GMAIL.COM" TargetMode="External"/><Relationship Id="rId33" Type="http://schemas.openxmlformats.org/officeDocument/2006/relationships/hyperlink" Target="mailto:okusanyajuwon@yahoo.com" TargetMode="External"/><Relationship Id="rId129" Type="http://schemas.openxmlformats.org/officeDocument/2006/relationships/hyperlink" Target="mailto:centvynze@gmail.com" TargetMode="External"/><Relationship Id="rId336" Type="http://schemas.openxmlformats.org/officeDocument/2006/relationships/hyperlink" Target="mailto:oluwaseyiayoade.oa@gmail.com" TargetMode="External"/><Relationship Id="rId543" Type="http://schemas.openxmlformats.org/officeDocument/2006/relationships/hyperlink" Target="mailto:KAROUNWI001@GMAIL.COM" TargetMode="External"/><Relationship Id="rId988" Type="http://schemas.openxmlformats.org/officeDocument/2006/relationships/hyperlink" Target="mailto:SALAKOOLAIDE@GMAIL.COM" TargetMode="External"/><Relationship Id="rId182" Type="http://schemas.openxmlformats.org/officeDocument/2006/relationships/hyperlink" Target="mailto:bashyboygns@gmail.com" TargetMode="External"/><Relationship Id="rId403" Type="http://schemas.openxmlformats.org/officeDocument/2006/relationships/hyperlink" Target="mailto:anachebemartins@gmail.com" TargetMode="External"/><Relationship Id="rId750" Type="http://schemas.openxmlformats.org/officeDocument/2006/relationships/hyperlink" Target="mailto:ELUMADEKENNY@GMAIL.COM" TargetMode="External"/><Relationship Id="rId848" Type="http://schemas.openxmlformats.org/officeDocument/2006/relationships/hyperlink" Target="mailto:AROGSINA@GMAIL.COM" TargetMode="External"/><Relationship Id="rId1033" Type="http://schemas.openxmlformats.org/officeDocument/2006/relationships/hyperlink" Target="mailto:OPEYEMI-OYEBOLA84@GMAIL.COM" TargetMode="External"/><Relationship Id="rId487" Type="http://schemas.openxmlformats.org/officeDocument/2006/relationships/hyperlink" Target="mailto:ODUYEBOOMOTOLA@GMAIL.COM" TargetMode="External"/><Relationship Id="rId610" Type="http://schemas.openxmlformats.org/officeDocument/2006/relationships/hyperlink" Target="mailto:OLUWASOYIN@GMAIL.COM" TargetMode="External"/><Relationship Id="rId694" Type="http://schemas.openxmlformats.org/officeDocument/2006/relationships/hyperlink" Target="mailto:A_EFOBI@YSHOO.COM" TargetMode="External"/><Relationship Id="rId708" Type="http://schemas.openxmlformats.org/officeDocument/2006/relationships/hyperlink" Target="mailto:BUKOLA.AJAO@YAHOO.COM" TargetMode="External"/><Relationship Id="rId915" Type="http://schemas.openxmlformats.org/officeDocument/2006/relationships/hyperlink" Target="mailto:MOYINBA@YAHOO.COM" TargetMode="External"/><Relationship Id="rId347" Type="http://schemas.openxmlformats.org/officeDocument/2006/relationships/hyperlink" Target="mailto:ejodia@yahoo.com" TargetMode="External"/><Relationship Id="rId999" Type="http://schemas.openxmlformats.org/officeDocument/2006/relationships/hyperlink" Target="mailto:DOYINLAW@YAHOO.COM" TargetMode="External"/><Relationship Id="rId1100" Type="http://schemas.openxmlformats.org/officeDocument/2006/relationships/hyperlink" Target="mailto:UGOCHUKWUOKAFOR001@GMAIL.COM" TargetMode="External"/><Relationship Id="rId44" Type="http://schemas.openxmlformats.org/officeDocument/2006/relationships/hyperlink" Target="mailto:josnwa2k8@gmail.com" TargetMode="External"/><Relationship Id="rId554" Type="http://schemas.openxmlformats.org/officeDocument/2006/relationships/hyperlink" Target="mailto:ESEODIJEE@GMAIL.COM" TargetMode="External"/><Relationship Id="rId761" Type="http://schemas.openxmlformats.org/officeDocument/2006/relationships/hyperlink" Target="mailto:TOTIMI4@GMAIL.COM" TargetMode="External"/><Relationship Id="rId859" Type="http://schemas.openxmlformats.org/officeDocument/2006/relationships/hyperlink" Target="mailto:LAGUNJU.OPEYEMIKULELOMO@GMAIL.COM" TargetMode="External"/><Relationship Id="rId193" Type="http://schemas.openxmlformats.org/officeDocument/2006/relationships/hyperlink" Target="mailto:ngabriel1835@gmail.com" TargetMode="External"/><Relationship Id="rId207" Type="http://schemas.openxmlformats.org/officeDocument/2006/relationships/hyperlink" Target="mailto:skeniyy@gmail.com" TargetMode="External"/><Relationship Id="rId414" Type="http://schemas.openxmlformats.org/officeDocument/2006/relationships/hyperlink" Target="mailto:JENNIFERGREENLIFE@GMAIL.COM" TargetMode="External"/><Relationship Id="rId498" Type="http://schemas.openxmlformats.org/officeDocument/2006/relationships/hyperlink" Target="mailto:YEMIAWOYOKUN@GMAIL.COM" TargetMode="External"/><Relationship Id="rId621" Type="http://schemas.openxmlformats.org/officeDocument/2006/relationships/hyperlink" Target="mailto:ABIMBOLADETUTU@GMAIL.COM" TargetMode="External"/><Relationship Id="rId1044" Type="http://schemas.openxmlformats.org/officeDocument/2006/relationships/hyperlink" Target="mailto:FRIDAYKSU@YAHOO.COM" TargetMode="External"/><Relationship Id="rId260" Type="http://schemas.openxmlformats.org/officeDocument/2006/relationships/hyperlink" Target="mailto:aminatakindele.aa@gmail.com" TargetMode="External"/><Relationship Id="rId719" Type="http://schemas.openxmlformats.org/officeDocument/2006/relationships/hyperlink" Target="mailto:ADEYEMI.ONYEKAN@gmail.com" TargetMode="External"/><Relationship Id="rId926" Type="http://schemas.openxmlformats.org/officeDocument/2006/relationships/hyperlink" Target="mailto:EVAUMEBESE@GMAIL.COM" TargetMode="External"/><Relationship Id="rId1111" Type="http://schemas.openxmlformats.org/officeDocument/2006/relationships/hyperlink" Target="mailto:AFOLABIJUMOKE@GMAIL.COM" TargetMode="External"/><Relationship Id="rId55" Type="http://schemas.openxmlformats.org/officeDocument/2006/relationships/hyperlink" Target="mailto:bendeoge@gmail.com" TargetMode="External"/><Relationship Id="rId120" Type="http://schemas.openxmlformats.org/officeDocument/2006/relationships/hyperlink" Target="mailto:joanna.petereze@gmail.com" TargetMode="External"/><Relationship Id="rId358" Type="http://schemas.openxmlformats.org/officeDocument/2006/relationships/hyperlink" Target="mailto:gdjnig3000@gmail.com" TargetMode="External"/><Relationship Id="rId565" Type="http://schemas.openxmlformats.org/officeDocument/2006/relationships/hyperlink" Target="mailto:SEUNFAYEMY@GMAIL.COM" TargetMode="External"/><Relationship Id="rId772" Type="http://schemas.openxmlformats.org/officeDocument/2006/relationships/hyperlink" Target="mailto:SADEADE2@YAHOO.COM" TargetMode="External"/><Relationship Id="rId218" Type="http://schemas.openxmlformats.org/officeDocument/2006/relationships/hyperlink" Target="mailto:labydee@yahoo.com" TargetMode="External"/><Relationship Id="rId425" Type="http://schemas.openxmlformats.org/officeDocument/2006/relationships/hyperlink" Target="mailto:DAMITOKS@GMAIL.COM" TargetMode="External"/><Relationship Id="rId632" Type="http://schemas.openxmlformats.org/officeDocument/2006/relationships/hyperlink" Target="mailto:OLUWALAANUOJO59@GMAIL.COM" TargetMode="External"/><Relationship Id="rId1055" Type="http://schemas.openxmlformats.org/officeDocument/2006/relationships/hyperlink" Target="mailto:MAUREENDEEVA@GMAIL.COM" TargetMode="External"/><Relationship Id="rId271" Type="http://schemas.openxmlformats.org/officeDocument/2006/relationships/hyperlink" Target="mailto:bakareadekola799@gmail.com" TargetMode="External"/><Relationship Id="rId937" Type="http://schemas.openxmlformats.org/officeDocument/2006/relationships/hyperlink" Target="mailto:BAMIDELEBUSOLA.O@GMAIL.COM" TargetMode="External"/><Relationship Id="rId1122" Type="http://schemas.openxmlformats.org/officeDocument/2006/relationships/hyperlink" Target="mailto:AMAOESTHERIYANOOLUWA@GMAIL.COM" TargetMode="External"/><Relationship Id="rId66" Type="http://schemas.openxmlformats.org/officeDocument/2006/relationships/hyperlink" Target="mailto:idaraudofiah@gmail.com" TargetMode="External"/><Relationship Id="rId131" Type="http://schemas.openxmlformats.org/officeDocument/2006/relationships/hyperlink" Target="mailto:abdulganiyyubello@yahoo.com" TargetMode="External"/><Relationship Id="rId369" Type="http://schemas.openxmlformats.org/officeDocument/2006/relationships/hyperlink" Target="mailto:plm.habbah@yahoo.com" TargetMode="External"/><Relationship Id="rId576" Type="http://schemas.openxmlformats.org/officeDocument/2006/relationships/hyperlink" Target="mailto:INEZILELEID@YAHOO.COM" TargetMode="External"/><Relationship Id="rId783" Type="http://schemas.openxmlformats.org/officeDocument/2006/relationships/hyperlink" Target="mailto:DOSHKINNY@GMAIL.COM" TargetMode="External"/><Relationship Id="rId990" Type="http://schemas.openxmlformats.org/officeDocument/2006/relationships/hyperlink" Target="mailto:EKECHISOMTO@GMAIL.COM" TargetMode="External"/><Relationship Id="rId229" Type="http://schemas.openxmlformats.org/officeDocument/2006/relationships/hyperlink" Target="mailto:ebi.adeyemi@gmail.com" TargetMode="External"/><Relationship Id="rId436" Type="http://schemas.openxmlformats.org/officeDocument/2006/relationships/hyperlink" Target="mailto:MAZER3000@GMAIL.COM" TargetMode="External"/><Relationship Id="rId643" Type="http://schemas.openxmlformats.org/officeDocument/2006/relationships/hyperlink" Target="mailto:BAMISEFATOKE@OUTLOOK.COM" TargetMode="External"/><Relationship Id="rId1066" Type="http://schemas.openxmlformats.org/officeDocument/2006/relationships/hyperlink" Target="mailto:PRECIOUSOLOLADE@YAH00.COM" TargetMode="External"/><Relationship Id="rId850" Type="http://schemas.openxmlformats.org/officeDocument/2006/relationships/hyperlink" Target="mailto:MARTHASUNMBOYE@GMAIL.COM" TargetMode="External"/><Relationship Id="rId948" Type="http://schemas.openxmlformats.org/officeDocument/2006/relationships/hyperlink" Target="mailto:PRAISEASMISSY@GMAIL.COM" TargetMode="External"/><Relationship Id="rId1133" Type="http://schemas.openxmlformats.org/officeDocument/2006/relationships/hyperlink" Target="mailto:TAIWOOYINKAN2@GMAIL.COM" TargetMode="External"/><Relationship Id="rId77" Type="http://schemas.openxmlformats.org/officeDocument/2006/relationships/hyperlink" Target="mailto:adanmadah@yahoo.com" TargetMode="External"/><Relationship Id="rId282" Type="http://schemas.openxmlformats.org/officeDocument/2006/relationships/hyperlink" Target="mailto:dammyab24@gmail.com" TargetMode="External"/><Relationship Id="rId503" Type="http://schemas.openxmlformats.org/officeDocument/2006/relationships/hyperlink" Target="mailto:LEKANTUNDE@OUTLOOK.COM" TargetMode="External"/><Relationship Id="rId587" Type="http://schemas.openxmlformats.org/officeDocument/2006/relationships/hyperlink" Target="mailto:LADEAKINLAGUN@GMAIL.COM" TargetMode="External"/><Relationship Id="rId710" Type="http://schemas.openxmlformats.org/officeDocument/2006/relationships/hyperlink" Target="mailto:CHEKWUBEUYANWUNE@GMAIL.COM" TargetMode="External"/><Relationship Id="rId808" Type="http://schemas.openxmlformats.org/officeDocument/2006/relationships/hyperlink" Target="mailto:VENESSAOKAFOR@GMAIL.COM" TargetMode="External"/><Relationship Id="rId8" Type="http://schemas.openxmlformats.org/officeDocument/2006/relationships/hyperlink" Target="mailto:erioluwaoni@gmail.com" TargetMode="External"/><Relationship Id="rId142" Type="http://schemas.openxmlformats.org/officeDocument/2006/relationships/hyperlink" Target="mailto:saheedajibola6@gmail.com" TargetMode="External"/><Relationship Id="rId447" Type="http://schemas.openxmlformats.org/officeDocument/2006/relationships/hyperlink" Target="mailto:AYOOLA.SOLARIN@OUTLOOK.COM" TargetMode="External"/><Relationship Id="rId794" Type="http://schemas.openxmlformats.org/officeDocument/2006/relationships/hyperlink" Target="mailto:WESIAHSAMUEL@GMAIL.COM" TargetMode="External"/><Relationship Id="rId1077" Type="http://schemas.openxmlformats.org/officeDocument/2006/relationships/hyperlink" Target="mailto:2580DUPPY@GMAIL.COM" TargetMode="External"/><Relationship Id="rId654" Type="http://schemas.openxmlformats.org/officeDocument/2006/relationships/hyperlink" Target="mailto:AMOGUEZINNE@GMAIL.COM" TargetMode="External"/><Relationship Id="rId861" Type="http://schemas.openxmlformats.org/officeDocument/2006/relationships/hyperlink" Target="mailto:FORTUNATANKPA@GMAIL.COM" TargetMode="External"/><Relationship Id="rId959" Type="http://schemas.openxmlformats.org/officeDocument/2006/relationships/hyperlink" Target="mailto:ADAOGBULIE@GMAIL.COM" TargetMode="External"/><Relationship Id="rId293" Type="http://schemas.openxmlformats.org/officeDocument/2006/relationships/hyperlink" Target="mailto:funmimotunrayo95@gmail.com" TargetMode="External"/><Relationship Id="rId307" Type="http://schemas.openxmlformats.org/officeDocument/2006/relationships/hyperlink" Target="mailto:jewel.ezuma@gmail.com" TargetMode="External"/><Relationship Id="rId514" Type="http://schemas.openxmlformats.org/officeDocument/2006/relationships/hyperlink" Target="mailto:CONNECTADENIKE@GMAIL.COM" TargetMode="External"/><Relationship Id="rId721" Type="http://schemas.openxmlformats.org/officeDocument/2006/relationships/hyperlink" Target="mailto:BUSOLAATINUKE@GMAIL.COM" TargetMode="External"/><Relationship Id="rId1144" Type="http://schemas.openxmlformats.org/officeDocument/2006/relationships/printerSettings" Target="../printerSettings/printerSettings1.bin"/><Relationship Id="rId88" Type="http://schemas.openxmlformats.org/officeDocument/2006/relationships/hyperlink" Target="mailto:anafisa33@yahoo.com" TargetMode="External"/><Relationship Id="rId153" Type="http://schemas.openxmlformats.org/officeDocument/2006/relationships/hyperlink" Target="mailto:bashorunfolashade@gmail.com" TargetMode="External"/><Relationship Id="rId360" Type="http://schemas.openxmlformats.org/officeDocument/2006/relationships/hyperlink" Target="mailto:sweetrachd@yahoo.com" TargetMode="External"/><Relationship Id="rId598" Type="http://schemas.openxmlformats.org/officeDocument/2006/relationships/hyperlink" Target="mailto:AYISATABONDEJO@GMAIL.COM" TargetMode="External"/><Relationship Id="rId819" Type="http://schemas.openxmlformats.org/officeDocument/2006/relationships/hyperlink" Target="mailto:OLULAJAJOSEPINE@YHOO.COM" TargetMode="External"/><Relationship Id="rId1004" Type="http://schemas.openxmlformats.org/officeDocument/2006/relationships/hyperlink" Target="mailto:AVURAODIBO@GMAIL.COM" TargetMode="External"/><Relationship Id="rId220" Type="http://schemas.openxmlformats.org/officeDocument/2006/relationships/hyperlink" Target="mailto:tokelomo31@gmaol.com" TargetMode="External"/><Relationship Id="rId458" Type="http://schemas.openxmlformats.org/officeDocument/2006/relationships/hyperlink" Target="mailto:SHITTUOLAYEMI75@GMAIL.COM" TargetMode="External"/><Relationship Id="rId665" Type="http://schemas.openxmlformats.org/officeDocument/2006/relationships/hyperlink" Target="mailto:OLARELEADEDAMILOLA@GMAIL;.COM" TargetMode="External"/><Relationship Id="rId872" Type="http://schemas.openxmlformats.org/officeDocument/2006/relationships/hyperlink" Target="mailto:OLABUKUNMI23@GMAIL.COM" TargetMode="External"/><Relationship Id="rId1088" Type="http://schemas.openxmlformats.org/officeDocument/2006/relationships/hyperlink" Target="mailto:RUTHUME@GMAIL.COM" TargetMode="External"/><Relationship Id="rId15" Type="http://schemas.openxmlformats.org/officeDocument/2006/relationships/hyperlink" Target="mailto:ogunbanjotobi@gmail.com" TargetMode="External"/><Relationship Id="rId318" Type="http://schemas.openxmlformats.org/officeDocument/2006/relationships/hyperlink" Target="mailto:maryvingrace@gmail.com" TargetMode="External"/><Relationship Id="rId525" Type="http://schemas.openxmlformats.org/officeDocument/2006/relationships/hyperlink" Target="mailto:ATINUSHOLA@GMAIL.COM" TargetMode="External"/><Relationship Id="rId732" Type="http://schemas.openxmlformats.org/officeDocument/2006/relationships/hyperlink" Target="mailto:SARAHAGBAKOSI@GMAIL.COM" TargetMode="External"/><Relationship Id="rId99" Type="http://schemas.openxmlformats.org/officeDocument/2006/relationships/hyperlink" Target="mailto:aoogunedo@gmail.com" TargetMode="External"/><Relationship Id="rId164" Type="http://schemas.openxmlformats.org/officeDocument/2006/relationships/hyperlink" Target="mailto:omoyeajayi@gmail.com" TargetMode="External"/><Relationship Id="rId371" Type="http://schemas.openxmlformats.org/officeDocument/2006/relationships/hyperlink" Target="mailto:ibironkeoluwatomiwa@yahoo.com" TargetMode="External"/><Relationship Id="rId1015" Type="http://schemas.openxmlformats.org/officeDocument/2006/relationships/hyperlink" Target="mailto:RUTHGBEMI@GMAIL.COM" TargetMode="External"/><Relationship Id="rId469" Type="http://schemas.openxmlformats.org/officeDocument/2006/relationships/hyperlink" Target="mailto:ADUNOLABELLO@GMAIL.COM" TargetMode="External"/><Relationship Id="rId676" Type="http://schemas.openxmlformats.org/officeDocument/2006/relationships/hyperlink" Target="mailto:OLORUNFEMITAIWO@GMAIL.COM" TargetMode="External"/><Relationship Id="rId883" Type="http://schemas.openxmlformats.org/officeDocument/2006/relationships/hyperlink" Target="mailto:AZPROXY13@GMAIL.COM" TargetMode="External"/><Relationship Id="rId1099" Type="http://schemas.openxmlformats.org/officeDocument/2006/relationships/hyperlink" Target="mailto:OMOWUMMIB@GMAIL.COM" TargetMode="External"/><Relationship Id="rId26" Type="http://schemas.openxmlformats.org/officeDocument/2006/relationships/hyperlink" Target="mailto:starzeny1@icloud.com" TargetMode="External"/><Relationship Id="rId231" Type="http://schemas.openxmlformats.org/officeDocument/2006/relationships/hyperlink" Target="mailto:mercyfolusho@yahoo.com" TargetMode="External"/><Relationship Id="rId329" Type="http://schemas.openxmlformats.org/officeDocument/2006/relationships/hyperlink" Target="mailto:ononibelucky@yahoo.com" TargetMode="External"/><Relationship Id="rId536" Type="http://schemas.openxmlformats.org/officeDocument/2006/relationships/hyperlink" Target="mailto:NNE126@GMAIL.COM" TargetMode="External"/><Relationship Id="rId175" Type="http://schemas.openxmlformats.org/officeDocument/2006/relationships/hyperlink" Target="mailto:tyemiadeleke@gmail.com" TargetMode="External"/><Relationship Id="rId743" Type="http://schemas.openxmlformats.org/officeDocument/2006/relationships/hyperlink" Target="mailto:TAYOLERE81@GMAIL.COM" TargetMode="External"/><Relationship Id="rId950" Type="http://schemas.openxmlformats.org/officeDocument/2006/relationships/hyperlink" Target="mailto:KLA520ALADE@GMAIL.COM" TargetMode="External"/><Relationship Id="rId1026" Type="http://schemas.openxmlformats.org/officeDocument/2006/relationships/hyperlink" Target="mailto:ONYIIROKWE@GMAIL.COM" TargetMode="External"/><Relationship Id="rId382" Type="http://schemas.openxmlformats.org/officeDocument/2006/relationships/hyperlink" Target="mailto:b.bodunrinwa@gmail.com" TargetMode="External"/><Relationship Id="rId603" Type="http://schemas.openxmlformats.org/officeDocument/2006/relationships/hyperlink" Target="mailto:ERASHEEDAH@GMAIL.COM" TargetMode="External"/><Relationship Id="rId687" Type="http://schemas.openxmlformats.org/officeDocument/2006/relationships/hyperlink" Target="mailto:ABIOLAADENIJI1@GMAIL.COM" TargetMode="External"/><Relationship Id="rId810" Type="http://schemas.openxmlformats.org/officeDocument/2006/relationships/hyperlink" Target="mailto:OGUNSANYAFUHAD@GMAIL.COM" TargetMode="External"/><Relationship Id="rId908" Type="http://schemas.openxmlformats.org/officeDocument/2006/relationships/hyperlink" Target="mailto:OLANIYI.RAPHAEL001@GMAIL.COM" TargetMode="External"/><Relationship Id="rId242" Type="http://schemas.openxmlformats.org/officeDocument/2006/relationships/hyperlink" Target="mailto:ayibiowuoyindamola@gmail.com" TargetMode="External"/><Relationship Id="rId894" Type="http://schemas.openxmlformats.org/officeDocument/2006/relationships/hyperlink" Target="mailto:FRIDAY.AMUTA@YAHOO.COM" TargetMode="External"/><Relationship Id="rId37" Type="http://schemas.openxmlformats.org/officeDocument/2006/relationships/hyperlink" Target="mailto:nuganeji@yahoo.com" TargetMode="External"/><Relationship Id="rId102" Type="http://schemas.openxmlformats.org/officeDocument/2006/relationships/hyperlink" Target="mailto:temitopeoyedeji@yahoo.com" TargetMode="External"/><Relationship Id="rId547" Type="http://schemas.openxmlformats.org/officeDocument/2006/relationships/hyperlink" Target="mailto:PRILOLA@YAHOO.COM" TargetMode="External"/><Relationship Id="rId754" Type="http://schemas.openxmlformats.org/officeDocument/2006/relationships/hyperlink" Target="mailto:DANLADIJRELI@GMAIL.COM" TargetMode="External"/><Relationship Id="rId961" Type="http://schemas.openxmlformats.org/officeDocument/2006/relationships/hyperlink" Target="mailto:DEBSDEKO@GMAIL.COM" TargetMode="External"/><Relationship Id="rId90" Type="http://schemas.openxmlformats.org/officeDocument/2006/relationships/hyperlink" Target="mailto:ojuri.oluwakemi@yahoo.com" TargetMode="External"/><Relationship Id="rId186" Type="http://schemas.openxmlformats.org/officeDocument/2006/relationships/hyperlink" Target="mailto:halimat2@yahoo.com" TargetMode="External"/><Relationship Id="rId393" Type="http://schemas.openxmlformats.org/officeDocument/2006/relationships/hyperlink" Target="mailto:uchenwanneka@gmail.com" TargetMode="External"/><Relationship Id="rId407" Type="http://schemas.openxmlformats.org/officeDocument/2006/relationships/hyperlink" Target="mailto:BLOSSOMVNI.NWEKE@GMAIL.COM" TargetMode="External"/><Relationship Id="rId614" Type="http://schemas.openxmlformats.org/officeDocument/2006/relationships/hyperlink" Target="mailto:ELUWOLE.ODUNAYO@GMAIL.COM" TargetMode="External"/><Relationship Id="rId821" Type="http://schemas.openxmlformats.org/officeDocument/2006/relationships/hyperlink" Target="mailto:OOO.YINKA@GMAIL.COM" TargetMode="External"/><Relationship Id="rId1037" Type="http://schemas.openxmlformats.org/officeDocument/2006/relationships/hyperlink" Target="mailto:CHUKWUMANONO@YAHOO.COM" TargetMode="External"/><Relationship Id="rId253" Type="http://schemas.openxmlformats.org/officeDocument/2006/relationships/hyperlink" Target="mailto:toplawys84@yahoo..com" TargetMode="External"/><Relationship Id="rId460" Type="http://schemas.openxmlformats.org/officeDocument/2006/relationships/hyperlink" Target="mailto:VIVIENEMMO@YAHOO.COM" TargetMode="External"/><Relationship Id="rId698" Type="http://schemas.openxmlformats.org/officeDocument/2006/relationships/hyperlink" Target="mailto:MUTAIRUBASIRAT@GMAIL.COM" TargetMode="External"/><Relationship Id="rId919" Type="http://schemas.openxmlformats.org/officeDocument/2006/relationships/hyperlink" Target="mailto:MIRAOKPALA@GMAIL.COM" TargetMode="External"/><Relationship Id="rId1090" Type="http://schemas.openxmlformats.org/officeDocument/2006/relationships/hyperlink" Target="mailto:TIMOYE1903@GMAIL.COM" TargetMode="External"/><Relationship Id="rId1104" Type="http://schemas.openxmlformats.org/officeDocument/2006/relationships/hyperlink" Target="mailto:OLAWOREI@GMAIL.COM" TargetMode="External"/><Relationship Id="rId48" Type="http://schemas.openxmlformats.org/officeDocument/2006/relationships/hyperlink" Target="mailto:taiwo.omoyemi@gmail.com" TargetMode="External"/><Relationship Id="rId113" Type="http://schemas.openxmlformats.org/officeDocument/2006/relationships/hyperlink" Target="mailto:thomasyewande@gmail.com" TargetMode="External"/><Relationship Id="rId320" Type="http://schemas.openxmlformats.org/officeDocument/2006/relationships/hyperlink" Target="mailto:node.ezibe@gmail.com" TargetMode="External"/><Relationship Id="rId558" Type="http://schemas.openxmlformats.org/officeDocument/2006/relationships/hyperlink" Target="mailto:ADERONKEAFE9@GMAIL.COM" TargetMode="External"/><Relationship Id="rId765" Type="http://schemas.openxmlformats.org/officeDocument/2006/relationships/hyperlink" Target="mailto:BEEHOLAR53@GMAIL.COM" TargetMode="External"/><Relationship Id="rId972" Type="http://schemas.openxmlformats.org/officeDocument/2006/relationships/hyperlink" Target="mailto:SAMUELAYODELE.RAJI@GMAIL.COM" TargetMode="External"/><Relationship Id="rId197" Type="http://schemas.openxmlformats.org/officeDocument/2006/relationships/hyperlink" Target="mailto:magdalenemoha@yahoo.com" TargetMode="External"/><Relationship Id="rId418" Type="http://schemas.openxmlformats.org/officeDocument/2006/relationships/hyperlink" Target="mailto:UNAKPODIA@YAHOO.COM" TargetMode="External"/><Relationship Id="rId625" Type="http://schemas.openxmlformats.org/officeDocument/2006/relationships/hyperlink" Target="mailto:ELKANAHCHUKWU@GMAIL.COM" TargetMode="External"/><Relationship Id="rId832" Type="http://schemas.openxmlformats.org/officeDocument/2006/relationships/hyperlink" Target="mailto:SEW308@YAHOO.COM" TargetMode="External"/><Relationship Id="rId1048" Type="http://schemas.openxmlformats.org/officeDocument/2006/relationships/hyperlink" Target="mailto:PAUL.ISIBORO7@GMAIL.COM" TargetMode="External"/><Relationship Id="rId264" Type="http://schemas.openxmlformats.org/officeDocument/2006/relationships/hyperlink" Target="mailto:samuel.ogor@gmail.com" TargetMode="External"/><Relationship Id="rId471" Type="http://schemas.openxmlformats.org/officeDocument/2006/relationships/hyperlink" Target="mailto:MAURICE.ONYEIKEDI@GMAIL.COM" TargetMode="External"/><Relationship Id="rId1115" Type="http://schemas.openxmlformats.org/officeDocument/2006/relationships/hyperlink" Target="mailto:ROTIMIADEYEMI300@GMAIL.COM" TargetMode="External"/><Relationship Id="rId59" Type="http://schemas.openxmlformats.org/officeDocument/2006/relationships/hyperlink" Target="mailto:tama912@yahoo.com" TargetMode="External"/><Relationship Id="rId124" Type="http://schemas.openxmlformats.org/officeDocument/2006/relationships/hyperlink" Target="mailto:eyitayoadesewa@gmail.com" TargetMode="External"/><Relationship Id="rId569" Type="http://schemas.openxmlformats.org/officeDocument/2006/relationships/hyperlink" Target="mailto:ERASHEEDAH@GMAIL.COM" TargetMode="External"/><Relationship Id="rId776" Type="http://schemas.openxmlformats.org/officeDocument/2006/relationships/hyperlink" Target="mailto:CHEKWUBEUYANWUNE@GMAIL.COM" TargetMode="External"/><Relationship Id="rId983" Type="http://schemas.openxmlformats.org/officeDocument/2006/relationships/hyperlink" Target="mailto:JUMOKE440@GMAIL.COM" TargetMode="External"/><Relationship Id="rId331" Type="http://schemas.openxmlformats.org/officeDocument/2006/relationships/hyperlink" Target="mailto:oyesijijesukemi@gmail.com" TargetMode="External"/><Relationship Id="rId429" Type="http://schemas.openxmlformats.org/officeDocument/2006/relationships/hyperlink" Target="mailto:ADETOON.GAFAAR@YAHOO.COM" TargetMode="External"/><Relationship Id="rId636" Type="http://schemas.openxmlformats.org/officeDocument/2006/relationships/hyperlink" Target="mailto:ABIONAOLUWASEHYEE@GMAIL.COM" TargetMode="External"/><Relationship Id="rId1059" Type="http://schemas.openxmlformats.org/officeDocument/2006/relationships/hyperlink" Target="mailto:IFEOLUWAADEOLADADA@GMAIL.COM" TargetMode="External"/><Relationship Id="rId843" Type="http://schemas.openxmlformats.org/officeDocument/2006/relationships/hyperlink" Target="mailto:OLUWASOLAFUNMIMARY@YAHOO.COM" TargetMode="External"/><Relationship Id="rId1126" Type="http://schemas.openxmlformats.org/officeDocument/2006/relationships/hyperlink" Target="mailto:FADERERA.BADEJO10@GMAIL.COM" TargetMode="External"/><Relationship Id="rId275" Type="http://schemas.openxmlformats.org/officeDocument/2006/relationships/hyperlink" Target="mailto:okonkwomaryjane96@gmai.com" TargetMode="External"/><Relationship Id="rId482" Type="http://schemas.openxmlformats.org/officeDocument/2006/relationships/hyperlink" Target="mailto:TOBIASBBO3@YAHOO.COM" TargetMode="External"/><Relationship Id="rId703" Type="http://schemas.openxmlformats.org/officeDocument/2006/relationships/hyperlink" Target="mailto:GLADINTOUCH@GMAIL.COM" TargetMode="External"/><Relationship Id="rId910" Type="http://schemas.openxmlformats.org/officeDocument/2006/relationships/hyperlink" Target="mailto:IDONENAZIBA@GMAIL.COM" TargetMode="External"/><Relationship Id="rId135" Type="http://schemas.openxmlformats.org/officeDocument/2006/relationships/hyperlink" Target="mailto:toniokoro2003@yahoo.com" TargetMode="External"/><Relationship Id="rId342" Type="http://schemas.openxmlformats.org/officeDocument/2006/relationships/hyperlink" Target="mailto:olanrewajuadedipe1996@gmail.com" TargetMode="External"/><Relationship Id="rId787" Type="http://schemas.openxmlformats.org/officeDocument/2006/relationships/hyperlink" Target="mailto:GADJARHO@GMAIL.COM" TargetMode="External"/><Relationship Id="rId994" Type="http://schemas.openxmlformats.org/officeDocument/2006/relationships/hyperlink" Target="mailto:TOLAGBEMI.Q@YAHOO.COM" TargetMode="External"/><Relationship Id="rId202" Type="http://schemas.openxmlformats.org/officeDocument/2006/relationships/hyperlink" Target="mailto:kehindebalogun2000@yahoo.com" TargetMode="External"/><Relationship Id="rId647" Type="http://schemas.openxmlformats.org/officeDocument/2006/relationships/hyperlink" Target="mailto:ODINAKAPAROLZ@GMAIL.COM" TargetMode="External"/><Relationship Id="rId854" Type="http://schemas.openxmlformats.org/officeDocument/2006/relationships/hyperlink" Target="mailto:UJUMAILS@YAHOO.COM" TargetMode="External"/><Relationship Id="rId286" Type="http://schemas.openxmlformats.org/officeDocument/2006/relationships/hyperlink" Target="mailto:gbemisola.jiboye@gmail.com" TargetMode="External"/><Relationship Id="rId493" Type="http://schemas.openxmlformats.org/officeDocument/2006/relationships/hyperlink" Target="mailto:FEYIKEMIBAMIDELE@GMAIL.COM" TargetMode="External"/><Relationship Id="rId507" Type="http://schemas.openxmlformats.org/officeDocument/2006/relationships/hyperlink" Target="mailto:AZEEZSOKUNBI11@GMAIL.COM" TargetMode="External"/><Relationship Id="rId714" Type="http://schemas.openxmlformats.org/officeDocument/2006/relationships/hyperlink" Target="mailto:IKENGAUCHE200@GMAIL.COM" TargetMode="External"/><Relationship Id="rId921" Type="http://schemas.openxmlformats.org/officeDocument/2006/relationships/hyperlink" Target="mailto:HARRISONISAAC@LIVE.COM" TargetMode="External"/><Relationship Id="rId1137" Type="http://schemas.openxmlformats.org/officeDocument/2006/relationships/hyperlink" Target="mailto:LLAWOJUNTA@GMAIL.COM" TargetMode="External"/><Relationship Id="rId50" Type="http://schemas.openxmlformats.org/officeDocument/2006/relationships/hyperlink" Target="mailto:are.obudu@gmail.com" TargetMode="External"/><Relationship Id="rId146" Type="http://schemas.openxmlformats.org/officeDocument/2006/relationships/hyperlink" Target="mailto:odedejifolu@gmail.com" TargetMode="External"/><Relationship Id="rId353" Type="http://schemas.openxmlformats.org/officeDocument/2006/relationships/hyperlink" Target="mailto:okunsayo@hotmail.com" TargetMode="External"/><Relationship Id="rId560" Type="http://schemas.openxmlformats.org/officeDocument/2006/relationships/hyperlink" Target="mailto:OLIWAYATOSIN@YAHOO.COM" TargetMode="External"/><Relationship Id="rId798" Type="http://schemas.openxmlformats.org/officeDocument/2006/relationships/hyperlink" Target="mailto:BOLUTONIAABAYOMI@GMAIL.COM" TargetMode="External"/><Relationship Id="rId213" Type="http://schemas.openxmlformats.org/officeDocument/2006/relationships/hyperlink" Target="mailto:tolu.alade17@gmail.com" TargetMode="External"/><Relationship Id="rId420" Type="http://schemas.openxmlformats.org/officeDocument/2006/relationships/hyperlink" Target="mailto:UJAY.UJAY13@GMAIL.COM" TargetMode="External"/><Relationship Id="rId658" Type="http://schemas.openxmlformats.org/officeDocument/2006/relationships/hyperlink" Target="mailto:DAVID.ODUNLAMI@GMAIL.COM" TargetMode="External"/><Relationship Id="rId865" Type="http://schemas.openxmlformats.org/officeDocument/2006/relationships/hyperlink" Target="mailto:GEORGEADAOBI@GMAIL.COM" TargetMode="External"/><Relationship Id="rId1050" Type="http://schemas.openxmlformats.org/officeDocument/2006/relationships/hyperlink" Target="mailto:OZE-OBAZEE@YAHOO.COM" TargetMode="External"/><Relationship Id="rId297" Type="http://schemas.openxmlformats.org/officeDocument/2006/relationships/hyperlink" Target="mailto:odebiyimide@gmail.com" TargetMode="External"/><Relationship Id="rId518" Type="http://schemas.openxmlformats.org/officeDocument/2006/relationships/hyperlink" Target="mailto:SLIGHTEDGEAKINNOLA@GMAIL.COM" TargetMode="External"/><Relationship Id="rId725" Type="http://schemas.openxmlformats.org/officeDocument/2006/relationships/hyperlink" Target="mailto:AKINWONMIB@GMAIL.COM" TargetMode="External"/><Relationship Id="rId932" Type="http://schemas.openxmlformats.org/officeDocument/2006/relationships/hyperlink" Target="mailto:KRIXTIEAKINS@GMAIL.COM" TargetMode="External"/><Relationship Id="rId157" Type="http://schemas.openxmlformats.org/officeDocument/2006/relationships/hyperlink" Target="mailto:nwankwojuliet83@gmail.com" TargetMode="External"/><Relationship Id="rId364" Type="http://schemas.openxmlformats.org/officeDocument/2006/relationships/hyperlink" Target="mailto:ogunleyetomiwa@hotmail.com" TargetMode="External"/><Relationship Id="rId1008" Type="http://schemas.openxmlformats.org/officeDocument/2006/relationships/hyperlink" Target="mailto:ONAJOBIDEMILADE@GMAIL.COM" TargetMode="External"/><Relationship Id="rId61" Type="http://schemas.openxmlformats.org/officeDocument/2006/relationships/hyperlink" Target="mailto:rebeccaemeraghi@gmail.com" TargetMode="External"/><Relationship Id="rId571" Type="http://schemas.openxmlformats.org/officeDocument/2006/relationships/hyperlink" Target="mailto:TIRNOM26@GMAIL.COM" TargetMode="External"/><Relationship Id="rId669" Type="http://schemas.openxmlformats.org/officeDocument/2006/relationships/hyperlink" Target="mailto:OLAIDEADEOYE90@GMAIL.COM" TargetMode="External"/><Relationship Id="rId876" Type="http://schemas.openxmlformats.org/officeDocument/2006/relationships/hyperlink" Target="mailto:GBENGAAYODELE1@GMAIL.COM" TargetMode="External"/><Relationship Id="rId19" Type="http://schemas.openxmlformats.org/officeDocument/2006/relationships/hyperlink" Target="mailto:cheydo@gmail.com" TargetMode="External"/><Relationship Id="rId224" Type="http://schemas.openxmlformats.org/officeDocument/2006/relationships/hyperlink" Target="mailto:lekanbayo1877@gmail.com" TargetMode="External"/><Relationship Id="rId431" Type="http://schemas.openxmlformats.org/officeDocument/2006/relationships/hyperlink" Target="mailto:JOYIBOK@GMAIL.COM" TargetMode="External"/><Relationship Id="rId529" Type="http://schemas.openxmlformats.org/officeDocument/2006/relationships/hyperlink" Target="mailto:TOANADUUGOCHUKWU@YAHOO.COM" TargetMode="External"/><Relationship Id="rId736" Type="http://schemas.openxmlformats.org/officeDocument/2006/relationships/hyperlink" Target="mailto:NDAHI.AISHA@GMAIL.COM" TargetMode="External"/><Relationship Id="rId1061" Type="http://schemas.openxmlformats.org/officeDocument/2006/relationships/hyperlink" Target="mailto:ABIMBOLAFANIMOKUN@GMAIL.COM" TargetMode="External"/><Relationship Id="rId168" Type="http://schemas.openxmlformats.org/officeDocument/2006/relationships/hyperlink" Target="mailto:ajokeadekoya@gmail.com" TargetMode="External"/><Relationship Id="rId943" Type="http://schemas.openxmlformats.org/officeDocument/2006/relationships/hyperlink" Target="mailto:NENA-OZ@HOTMAIL.CO.UK" TargetMode="External"/><Relationship Id="rId1019" Type="http://schemas.openxmlformats.org/officeDocument/2006/relationships/hyperlink" Target="mailto:UGOEZEONYENSO@GMAIL.COM" TargetMode="External"/><Relationship Id="rId72" Type="http://schemas.openxmlformats.org/officeDocument/2006/relationships/hyperlink" Target="mailto:saheedajibola6@gmail.com" TargetMode="External"/><Relationship Id="rId375" Type="http://schemas.openxmlformats.org/officeDocument/2006/relationships/hyperlink" Target="mailto:udyanthony@gmail.com" TargetMode="External"/><Relationship Id="rId582" Type="http://schemas.openxmlformats.org/officeDocument/2006/relationships/hyperlink" Target="mailto:IDTUNEX@YAHOO.COM" TargetMode="External"/><Relationship Id="rId803" Type="http://schemas.openxmlformats.org/officeDocument/2006/relationships/hyperlink" Target="mailto:TEMIORES@GMAIL.COM" TargetMode="External"/><Relationship Id="rId3" Type="http://schemas.openxmlformats.org/officeDocument/2006/relationships/hyperlink" Target="mailto:abadat.smith@gmail.com" TargetMode="External"/><Relationship Id="rId235" Type="http://schemas.openxmlformats.org/officeDocument/2006/relationships/hyperlink" Target="mailto:moyosorejaiyesimi@yahoo.com" TargetMode="External"/><Relationship Id="rId442" Type="http://schemas.openxmlformats.org/officeDocument/2006/relationships/hyperlink" Target="mailto:TRISH-OBAZ@YAHOO.COM" TargetMode="External"/><Relationship Id="rId887" Type="http://schemas.openxmlformats.org/officeDocument/2006/relationships/hyperlink" Target="mailto:OLOLADESHADARE@GMAIL.COM" TargetMode="External"/><Relationship Id="rId1072" Type="http://schemas.openxmlformats.org/officeDocument/2006/relationships/hyperlink" Target="mailto:EBONG.JOSHUA09@YAHOO.COM" TargetMode="External"/><Relationship Id="rId302" Type="http://schemas.openxmlformats.org/officeDocument/2006/relationships/hyperlink" Target="mailto:ifeanyiakpotowho@gmail.com" TargetMode="External"/><Relationship Id="rId747" Type="http://schemas.openxmlformats.org/officeDocument/2006/relationships/hyperlink" Target="mailto:OUANGBAOJE@YAHOO.COM" TargetMode="External"/><Relationship Id="rId954" Type="http://schemas.openxmlformats.org/officeDocument/2006/relationships/hyperlink" Target="mailto:DAMOLA608@GMAIL.COM" TargetMode="External"/><Relationship Id="rId83" Type="http://schemas.openxmlformats.org/officeDocument/2006/relationships/hyperlink" Target="mailto:jibolaonanuga@gmail.com" TargetMode="External"/><Relationship Id="rId179" Type="http://schemas.openxmlformats.org/officeDocument/2006/relationships/hyperlink" Target="mailto:adedoyinshukurat@gmail.com" TargetMode="External"/><Relationship Id="rId386" Type="http://schemas.openxmlformats.org/officeDocument/2006/relationships/hyperlink" Target="mailto:fadarephillip@gmail.com" TargetMode="External"/><Relationship Id="rId593" Type="http://schemas.openxmlformats.org/officeDocument/2006/relationships/hyperlink" Target="mailto:FOLU.NWAMARA@GMAIL.COM" TargetMode="External"/><Relationship Id="rId607" Type="http://schemas.openxmlformats.org/officeDocument/2006/relationships/hyperlink" Target="mailto:OLUCHIFESTUS27@GMAIL.COM" TargetMode="External"/><Relationship Id="rId814" Type="http://schemas.openxmlformats.org/officeDocument/2006/relationships/hyperlink" Target="mailto:FEMIYEGUN@GMAIL.COM" TargetMode="External"/><Relationship Id="rId246" Type="http://schemas.openxmlformats.org/officeDocument/2006/relationships/hyperlink" Target="mailto:yinka.niniola@gmail.com" TargetMode="External"/><Relationship Id="rId453" Type="http://schemas.openxmlformats.org/officeDocument/2006/relationships/hyperlink" Target="mailto:AZEEZAYODAMOLA@GMAIL.COM" TargetMode="External"/><Relationship Id="rId660" Type="http://schemas.openxmlformats.org/officeDocument/2006/relationships/hyperlink" Target="mailto:ABIOLAADELEKE@GMAIL.COM" TargetMode="External"/><Relationship Id="rId898" Type="http://schemas.openxmlformats.org/officeDocument/2006/relationships/hyperlink" Target="mailto:GALADIMA11@GMAIL.COM" TargetMode="External"/><Relationship Id="rId1083" Type="http://schemas.openxmlformats.org/officeDocument/2006/relationships/hyperlink" Target="mailto:PAULUMEN96@GMAIL.COM" TargetMode="External"/><Relationship Id="rId106" Type="http://schemas.openxmlformats.org/officeDocument/2006/relationships/hyperlink" Target="mailto:saxsoulja@gmail.com" TargetMode="External"/><Relationship Id="rId313" Type="http://schemas.openxmlformats.org/officeDocument/2006/relationships/hyperlink" Target="mailto:adeloye.mayowa@yahoo.com" TargetMode="External"/><Relationship Id="rId758" Type="http://schemas.openxmlformats.org/officeDocument/2006/relationships/hyperlink" Target="mailto:OPE-L97@YAHOO.COM" TargetMode="External"/><Relationship Id="rId965" Type="http://schemas.openxmlformats.org/officeDocument/2006/relationships/hyperlink" Target="mailto:ADEYINKAAJAYI422@GMAIL.COM" TargetMode="External"/><Relationship Id="rId10" Type="http://schemas.openxmlformats.org/officeDocument/2006/relationships/hyperlink" Target="mailto:yinkus2012000@yahoo.com" TargetMode="External"/><Relationship Id="rId94" Type="http://schemas.openxmlformats.org/officeDocument/2006/relationships/hyperlink" Target="mailto:alabisarah27@yahoo.com" TargetMode="External"/><Relationship Id="rId397" Type="http://schemas.openxmlformats.org/officeDocument/2006/relationships/hyperlink" Target="mailto:ollexxie@gmail.com" TargetMode="External"/><Relationship Id="rId520" Type="http://schemas.openxmlformats.org/officeDocument/2006/relationships/hyperlink" Target="mailto:BIODUN_MURITALA@GMAIL.COM" TargetMode="External"/><Relationship Id="rId618" Type="http://schemas.openxmlformats.org/officeDocument/2006/relationships/hyperlink" Target="mailto:KENNYSHO62@YAHOO.COM" TargetMode="External"/><Relationship Id="rId825" Type="http://schemas.openxmlformats.org/officeDocument/2006/relationships/hyperlink" Target="mailto:CHUD4REAL@GMAIL.COM" TargetMode="External"/><Relationship Id="rId257" Type="http://schemas.openxmlformats.org/officeDocument/2006/relationships/hyperlink" Target="mailto:ogechi2trust@gmail.com" TargetMode="External"/><Relationship Id="rId464" Type="http://schemas.openxmlformats.org/officeDocument/2006/relationships/hyperlink" Target="mailto:WILLIAMSH725@GMAIL.COM" TargetMode="External"/><Relationship Id="rId1010" Type="http://schemas.openxmlformats.org/officeDocument/2006/relationships/hyperlink" Target="mailto:BELLOAKINLOLU@GMAIL.COM" TargetMode="External"/><Relationship Id="rId1094" Type="http://schemas.openxmlformats.org/officeDocument/2006/relationships/hyperlink" Target="mailto:OLANIYI.RAPHAEL001@GMAIL.COM" TargetMode="External"/><Relationship Id="rId1108" Type="http://schemas.openxmlformats.org/officeDocument/2006/relationships/hyperlink" Target="mailto:BOMATELAWSON@GMAIL.COM" TargetMode="External"/><Relationship Id="rId117" Type="http://schemas.openxmlformats.org/officeDocument/2006/relationships/hyperlink" Target="mailto:tobianwoju@yahoo.com" TargetMode="External"/><Relationship Id="rId671" Type="http://schemas.openxmlformats.org/officeDocument/2006/relationships/hyperlink" Target="mailto:LOVEDBYALL1992@YAHOO.COM" TargetMode="External"/><Relationship Id="rId769" Type="http://schemas.openxmlformats.org/officeDocument/2006/relationships/hyperlink" Target="mailto:OLATUNJIBABATUNDE001@GMAIL.COM" TargetMode="External"/><Relationship Id="rId976" Type="http://schemas.openxmlformats.org/officeDocument/2006/relationships/hyperlink" Target="mailto:GABRIELADEBOWALE01@GMAIL.COM" TargetMode="External"/><Relationship Id="rId324" Type="http://schemas.openxmlformats.org/officeDocument/2006/relationships/hyperlink" Target="mailto:ibrahimsherif64@gmail.com" TargetMode="External"/><Relationship Id="rId531" Type="http://schemas.openxmlformats.org/officeDocument/2006/relationships/hyperlink" Target="mailto:HONEYPOUR94@GMAIL.COM" TargetMode="External"/><Relationship Id="rId629" Type="http://schemas.openxmlformats.org/officeDocument/2006/relationships/hyperlink" Target="mailto:AWAIBRAHEEM94@YAHOO.COM" TargetMode="External"/><Relationship Id="rId836" Type="http://schemas.openxmlformats.org/officeDocument/2006/relationships/hyperlink" Target="mailto:ANSELMEMMANUEL@YAHOO.COM" TargetMode="External"/><Relationship Id="rId1021" Type="http://schemas.openxmlformats.org/officeDocument/2006/relationships/hyperlink" Target="mailto:AJAYIBUKHOLAR@GMAIL.COM" TargetMode="External"/><Relationship Id="rId1119" Type="http://schemas.openxmlformats.org/officeDocument/2006/relationships/hyperlink" Target="mailto:ANIGALAROSELINE@GMAIL.COM" TargetMode="External"/><Relationship Id="rId903" Type="http://schemas.openxmlformats.org/officeDocument/2006/relationships/hyperlink" Target="mailto:INUMIDUNO@GMAIL.COM" TargetMode="External"/><Relationship Id="rId32" Type="http://schemas.openxmlformats.org/officeDocument/2006/relationships/hyperlink" Target="mailto:charesiloro@yahoo.com" TargetMode="External"/><Relationship Id="rId181" Type="http://schemas.openxmlformats.org/officeDocument/2006/relationships/hyperlink" Target="mailto:adewunmi.olufunbi@gmail." TargetMode="External"/><Relationship Id="rId279" Type="http://schemas.openxmlformats.org/officeDocument/2006/relationships/hyperlink" Target="mailto:eamuna@yahoo.com" TargetMode="External"/><Relationship Id="rId486" Type="http://schemas.openxmlformats.org/officeDocument/2006/relationships/hyperlink" Target="mailto:MONALISANK@YAHOO.COM" TargetMode="External"/><Relationship Id="rId693" Type="http://schemas.openxmlformats.org/officeDocument/2006/relationships/hyperlink" Target="mailto:TOYOSIAROGUNDADE@GMAIL.COM" TargetMode="External"/><Relationship Id="rId139" Type="http://schemas.openxmlformats.org/officeDocument/2006/relationships/hyperlink" Target="mailto:adebayo_4care@yahoo.com" TargetMode="External"/><Relationship Id="rId346" Type="http://schemas.openxmlformats.org/officeDocument/2006/relationships/hyperlink" Target="mailto:topsite15@yahoo.com" TargetMode="External"/><Relationship Id="rId553" Type="http://schemas.openxmlformats.org/officeDocument/2006/relationships/hyperlink" Target="mailto:ADEDOLAPOTHANNI@GMAIL.COM" TargetMode="External"/><Relationship Id="rId760" Type="http://schemas.openxmlformats.org/officeDocument/2006/relationships/hyperlink" Target="mailto:OLUGBADELIJAH@GMAIL.COM" TargetMode="External"/><Relationship Id="rId998" Type="http://schemas.openxmlformats.org/officeDocument/2006/relationships/hyperlink" Target="mailto:ITOHAN-UWAGHIREN@YAHOO.COM" TargetMode="External"/><Relationship Id="rId206" Type="http://schemas.openxmlformats.org/officeDocument/2006/relationships/hyperlink" Target="mailto:ijeomaenoch@yahoo.com" TargetMode="External"/><Relationship Id="rId413" Type="http://schemas.openxmlformats.org/officeDocument/2006/relationships/hyperlink" Target="mailto:OKONUBBY@GMAIL.COM" TargetMode="External"/><Relationship Id="rId858" Type="http://schemas.openxmlformats.org/officeDocument/2006/relationships/hyperlink" Target="mailto:ALMADHANA929@YAHOO.COM" TargetMode="External"/><Relationship Id="rId1043" Type="http://schemas.openxmlformats.org/officeDocument/2006/relationships/hyperlink" Target="mailto:ISEOLUWAMICBRAIMOH@GMAIL.COM" TargetMode="External"/><Relationship Id="rId620" Type="http://schemas.openxmlformats.org/officeDocument/2006/relationships/hyperlink" Target="mailto:MOJEES_O@YAHOO.COM" TargetMode="External"/><Relationship Id="rId718" Type="http://schemas.openxmlformats.org/officeDocument/2006/relationships/hyperlink" Target="mailto:ROTIMIALLI@GMAIL.COM" TargetMode="External"/><Relationship Id="rId925" Type="http://schemas.openxmlformats.org/officeDocument/2006/relationships/hyperlink" Target="mailto:RHODATAIWO@GMAIL.COM" TargetMode="External"/><Relationship Id="rId1110" Type="http://schemas.openxmlformats.org/officeDocument/2006/relationships/hyperlink" Target="mailto:ADEBAYOAJISEFINI@GMAIL.COM" TargetMode="External"/><Relationship Id="rId54" Type="http://schemas.openxmlformats.org/officeDocument/2006/relationships/hyperlink" Target="mailto:pato_daniel2002@yahoo.com" TargetMode="External"/><Relationship Id="rId270" Type="http://schemas.openxmlformats.org/officeDocument/2006/relationships/hyperlink" Target="mailto:balogunolawale07@gmail.com" TargetMode="External"/><Relationship Id="rId130" Type="http://schemas.openxmlformats.org/officeDocument/2006/relationships/hyperlink" Target="mailto:mthwadeyemi@yahoo.com" TargetMode="External"/><Relationship Id="rId368" Type="http://schemas.openxmlformats.org/officeDocument/2006/relationships/hyperlink" Target="mailto:haliqueenpretty@gmail.com" TargetMode="External"/><Relationship Id="rId575" Type="http://schemas.openxmlformats.org/officeDocument/2006/relationships/hyperlink" Target="mailto:CHIOMANOBI@GMAIL.COM" TargetMode="External"/><Relationship Id="rId782" Type="http://schemas.openxmlformats.org/officeDocument/2006/relationships/hyperlink" Target="mailto:DIBIERUONA@GMAIL.COM" TargetMode="External"/><Relationship Id="rId228" Type="http://schemas.openxmlformats.org/officeDocument/2006/relationships/hyperlink" Target="mailto:victoriwunwa@gmail.com" TargetMode="External"/><Relationship Id="rId435" Type="http://schemas.openxmlformats.org/officeDocument/2006/relationships/hyperlink" Target="mailto:V.ADIGUN@YAHOO.COM" TargetMode="External"/><Relationship Id="rId642" Type="http://schemas.openxmlformats.org/officeDocument/2006/relationships/hyperlink" Target="mailto:OLAOLUWAOTUBANJO94@GMAIL.COM" TargetMode="External"/><Relationship Id="rId1065" Type="http://schemas.openxmlformats.org/officeDocument/2006/relationships/hyperlink" Target="mailto:DAMILOLA.MOHAMMED@NG,KPMG.COM" TargetMode="External"/><Relationship Id="rId502" Type="http://schemas.openxmlformats.org/officeDocument/2006/relationships/hyperlink" Target="mailto:RIDWANOPEYEMI54@YAHOO.COM" TargetMode="External"/><Relationship Id="rId947" Type="http://schemas.openxmlformats.org/officeDocument/2006/relationships/hyperlink" Target="mailto:AFOLAGBESAMUEL@GMAIL.COM" TargetMode="External"/><Relationship Id="rId1132" Type="http://schemas.openxmlformats.org/officeDocument/2006/relationships/hyperlink" Target="mailto:BALOGUNHERDULLAHI@GMAIL.COM" TargetMode="External"/><Relationship Id="rId76" Type="http://schemas.openxmlformats.org/officeDocument/2006/relationships/hyperlink" Target="mailto:oadebayo@outlook.com" TargetMode="External"/><Relationship Id="rId807" Type="http://schemas.openxmlformats.org/officeDocument/2006/relationships/hyperlink" Target="mailto:OPEARAKUADAEZE@GMAIL.COM" TargetMode="External"/><Relationship Id="rId292" Type="http://schemas.openxmlformats.org/officeDocument/2006/relationships/hyperlink" Target="mailto:okonkworemma@gmail.com" TargetMode="External"/><Relationship Id="rId597" Type="http://schemas.openxmlformats.org/officeDocument/2006/relationships/hyperlink" Target="mailto:AWALAMEYIWA@YAHOO.COM" TargetMode="External"/><Relationship Id="rId152" Type="http://schemas.openxmlformats.org/officeDocument/2006/relationships/hyperlink" Target="mailto:orebiyitejumade@gmail.com" TargetMode="External"/><Relationship Id="rId457" Type="http://schemas.openxmlformats.org/officeDocument/2006/relationships/hyperlink" Target="mailto:ESEOBELS@GMAIL.COM" TargetMode="External"/><Relationship Id="rId1087" Type="http://schemas.openxmlformats.org/officeDocument/2006/relationships/hyperlink" Target="mailto:SANDRAEDOBOR80@YAHOO.COM" TargetMode="External"/><Relationship Id="rId664" Type="http://schemas.openxmlformats.org/officeDocument/2006/relationships/hyperlink" Target="mailto:OGBONNA.ONWUKWE@FCMB.COM" TargetMode="External"/><Relationship Id="rId871" Type="http://schemas.openxmlformats.org/officeDocument/2006/relationships/hyperlink" Target="mailto:TEOSAGE@GMAIL.COM" TargetMode="External"/><Relationship Id="rId969" Type="http://schemas.openxmlformats.org/officeDocument/2006/relationships/hyperlink" Target="mailto:OGUNBIYINSOLA@GMAIL.COM" TargetMode="External"/><Relationship Id="rId317" Type="http://schemas.openxmlformats.org/officeDocument/2006/relationships/hyperlink" Target="mailto:al-bintus1@yahoo.com" TargetMode="External"/><Relationship Id="rId524" Type="http://schemas.openxmlformats.org/officeDocument/2006/relationships/hyperlink" Target="mailto:J_COINE@GMAIL.COM" TargetMode="External"/><Relationship Id="rId731" Type="http://schemas.openxmlformats.org/officeDocument/2006/relationships/hyperlink" Target="mailto:AZEEZAYODAMOLA@GMAIL.COM" TargetMode="External"/><Relationship Id="rId98" Type="http://schemas.openxmlformats.org/officeDocument/2006/relationships/hyperlink" Target="mailto:honeigeorge001@gmail.com" TargetMode="External"/><Relationship Id="rId829" Type="http://schemas.openxmlformats.org/officeDocument/2006/relationships/hyperlink" Target="mailto:AYODEJIOLUWARUYI@GMAIL.COM" TargetMode="External"/><Relationship Id="rId1014" Type="http://schemas.openxmlformats.org/officeDocument/2006/relationships/hyperlink" Target="mailto:FAITHOJIH@GMAIL.COM" TargetMode="External"/><Relationship Id="rId25" Type="http://schemas.openxmlformats.org/officeDocument/2006/relationships/hyperlink" Target="mailto:chidiekeus@yahoo.com" TargetMode="External"/><Relationship Id="rId174" Type="http://schemas.openxmlformats.org/officeDocument/2006/relationships/hyperlink" Target="mailto:frannieisu7@gmail.com" TargetMode="External"/><Relationship Id="rId381" Type="http://schemas.openxmlformats.org/officeDocument/2006/relationships/hyperlink" Target="mailto:olayinka.sodipe@yahoo.com" TargetMode="External"/><Relationship Id="rId241" Type="http://schemas.openxmlformats.org/officeDocument/2006/relationships/hyperlink" Target="mailto:anashiru42@gmail.com" TargetMode="External"/><Relationship Id="rId479" Type="http://schemas.openxmlformats.org/officeDocument/2006/relationships/hyperlink" Target="mailto:TAIWOAZEEZ2015@GMAIL.COM" TargetMode="External"/><Relationship Id="rId686" Type="http://schemas.openxmlformats.org/officeDocument/2006/relationships/hyperlink" Target="mailto:VIKKYBEN@YAHOO.COM" TargetMode="External"/><Relationship Id="rId893" Type="http://schemas.openxmlformats.org/officeDocument/2006/relationships/hyperlink" Target="mailto:OGBEBORBLESSING29@YAHOO.COM" TargetMode="External"/><Relationship Id="rId339" Type="http://schemas.openxmlformats.org/officeDocument/2006/relationships/hyperlink" Target="mailto:echristyitohan@yahoo.com" TargetMode="External"/><Relationship Id="rId546" Type="http://schemas.openxmlformats.org/officeDocument/2006/relationships/hyperlink" Target="mailto:CYNTHIACHINENYE@GMAIL.COM" TargetMode="External"/><Relationship Id="rId753" Type="http://schemas.openxmlformats.org/officeDocument/2006/relationships/hyperlink" Target="mailto:DANLADIJERELI@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17" Type="http://schemas.openxmlformats.org/officeDocument/2006/relationships/hyperlink" Target="https://drive.google.com/open?id=1W_EbCEc1UgiHOvxcnsJXSdLS7yy5lwPo" TargetMode="External"/><Relationship Id="rId21" Type="http://schemas.openxmlformats.org/officeDocument/2006/relationships/hyperlink" Target="https://drive.google.com/open?id=13LHpTX5UihixcF3sQl42Sp6hVJ8tH4g3" TargetMode="External"/><Relationship Id="rId63" Type="http://schemas.openxmlformats.org/officeDocument/2006/relationships/hyperlink" Target="https://drive.google.com/open?id=10ruUhZgUkhE_Zf58qo_9CD6w0r_53dKc" TargetMode="External"/><Relationship Id="rId159" Type="http://schemas.openxmlformats.org/officeDocument/2006/relationships/hyperlink" Target="https://drive.google.com/open?id=1k5gz9sOzoiYqxKGk-7P1F8ZnrdhWepSf" TargetMode="External"/><Relationship Id="rId324" Type="http://schemas.openxmlformats.org/officeDocument/2006/relationships/hyperlink" Target="https://drive.google.com/open?id=1OqEMe2HIHr9S3gK3w28oOI3c1LRzU7OF" TargetMode="External"/><Relationship Id="rId366" Type="http://schemas.openxmlformats.org/officeDocument/2006/relationships/hyperlink" Target="https://drive.google.com/open?id=1iz1mTYo6i7r-YnWAGaTr8ydsPTscN9Im" TargetMode="External"/><Relationship Id="rId170" Type="http://schemas.openxmlformats.org/officeDocument/2006/relationships/hyperlink" Target="https://drive.google.com/open?id=1N0V4ARr0IPmjx1RVsATs34HwVB2tkSl_" TargetMode="External"/><Relationship Id="rId226" Type="http://schemas.openxmlformats.org/officeDocument/2006/relationships/hyperlink" Target="https://drive.google.com/open?id=1m3W3KgeVp5FdeB6tu-3vV0YJ__XR1HaX" TargetMode="External"/><Relationship Id="rId433" Type="http://schemas.openxmlformats.org/officeDocument/2006/relationships/hyperlink" Target="https://drive.google.com/open?id=14Xz9J63qGLL0WrSWPdWwv7Mi3WFMnBzQ" TargetMode="External"/><Relationship Id="rId268" Type="http://schemas.openxmlformats.org/officeDocument/2006/relationships/hyperlink" Target="https://drive.google.com/open?id=1gAhjYzxF1RBoj4SYAll0s8N9n6Vf60yt" TargetMode="External"/><Relationship Id="rId475" Type="http://schemas.openxmlformats.org/officeDocument/2006/relationships/hyperlink" Target="https://drive.google.com/open?id=1zC6YhSf6GqfB1DVZuWoK3JgHfUhxJ150" TargetMode="External"/><Relationship Id="rId32" Type="http://schemas.openxmlformats.org/officeDocument/2006/relationships/hyperlink" Target="https://drive.google.com/open?id=1th7JeuidW7QJzNBfJM-MD5DfS9hqCLTa" TargetMode="External"/><Relationship Id="rId74" Type="http://schemas.openxmlformats.org/officeDocument/2006/relationships/hyperlink" Target="https://drive.google.com/open?id=1SauxDukZhlu8WYk3WPNG0UCJO7rkmO6l" TargetMode="External"/><Relationship Id="rId128" Type="http://schemas.openxmlformats.org/officeDocument/2006/relationships/hyperlink" Target="https://drive.google.com/open?id=1yda0FRW6jbzv2FNH7aQPPvqZP5Cr5dSU" TargetMode="External"/><Relationship Id="rId335" Type="http://schemas.openxmlformats.org/officeDocument/2006/relationships/hyperlink" Target="https://drive.google.com/open?id=1kjtwzW7oXtr-G-3KtAgxr-bh0VQKtU2E" TargetMode="External"/><Relationship Id="rId377" Type="http://schemas.openxmlformats.org/officeDocument/2006/relationships/hyperlink" Target="https://drive.google.com/open?id=1nDZQttOxMY-M9ukv8nJOmb_KLKzoM5We" TargetMode="External"/><Relationship Id="rId500" Type="http://schemas.openxmlformats.org/officeDocument/2006/relationships/hyperlink" Target="https://drive.google.com/open?id=14I364yXaXTnDZZ79nUqFlOPbiD1wnWsY" TargetMode="External"/><Relationship Id="rId5" Type="http://schemas.openxmlformats.org/officeDocument/2006/relationships/hyperlink" Target="https://drive.google.com/open?id=1f64Anq68UiMCdAzYHID4BBwxjyJzmtMo" TargetMode="External"/><Relationship Id="rId181" Type="http://schemas.openxmlformats.org/officeDocument/2006/relationships/hyperlink" Target="https://drive.google.com/open?id=1kFb9_xGaiJpp2kEp8cqxe67AyuTvJJ3K" TargetMode="External"/><Relationship Id="rId237" Type="http://schemas.openxmlformats.org/officeDocument/2006/relationships/hyperlink" Target="https://drive.google.com/open?id=1RYAnMOhpJVu43fpkif01Dhbpr28HC3Pf" TargetMode="External"/><Relationship Id="rId402" Type="http://schemas.openxmlformats.org/officeDocument/2006/relationships/hyperlink" Target="https://drive.google.com/open?id=1tGZAZ2YuZqrstbOl6bdNFvjsArJ6UgYE" TargetMode="External"/><Relationship Id="rId279" Type="http://schemas.openxmlformats.org/officeDocument/2006/relationships/hyperlink" Target="https://drive.google.com/open?id=1D71KLT71PKP3byPklM7Ry4-Shj4Bxm3V" TargetMode="External"/><Relationship Id="rId444" Type="http://schemas.openxmlformats.org/officeDocument/2006/relationships/hyperlink" Target="https://drive.google.com/open?id=169oMM61wT73ooz4SVhxmRlOehoU-1MKQ" TargetMode="External"/><Relationship Id="rId486" Type="http://schemas.openxmlformats.org/officeDocument/2006/relationships/hyperlink" Target="https://drive.google.com/open?id=1uYBSL_jzPWInZZ86A3hD_a1-RDfnuQHR" TargetMode="External"/><Relationship Id="rId43" Type="http://schemas.openxmlformats.org/officeDocument/2006/relationships/hyperlink" Target="https://drive.google.com/open?id=17Gcy-nrR1F3_glqWaCsQUNa8p4Hi42p-" TargetMode="External"/><Relationship Id="rId139" Type="http://schemas.openxmlformats.org/officeDocument/2006/relationships/hyperlink" Target="https://drive.google.com/open?id=1anhYr9kDk50CCMnFVPrQUFg18ggMusJM" TargetMode="External"/><Relationship Id="rId290" Type="http://schemas.openxmlformats.org/officeDocument/2006/relationships/hyperlink" Target="https://drive.google.com/open?id=1ornLA688KfzeuhipQ10o92VSm1_ZJ5Xx" TargetMode="External"/><Relationship Id="rId304" Type="http://schemas.openxmlformats.org/officeDocument/2006/relationships/hyperlink" Target="https://drive.google.com/open?id=1lH8G1-VvmK9ZHqHUG9LvOihomMLfVEQk" TargetMode="External"/><Relationship Id="rId346" Type="http://schemas.openxmlformats.org/officeDocument/2006/relationships/hyperlink" Target="https://drive.google.com/open?id=1BVFEh2l1AX4z_0MB_TQtzhnrOl_h48TB" TargetMode="External"/><Relationship Id="rId388" Type="http://schemas.openxmlformats.org/officeDocument/2006/relationships/hyperlink" Target="https://drive.google.com/open?id=1zQjRCJ43HLFjMvwgTKfOm1bjdeFRQtdh" TargetMode="External"/><Relationship Id="rId511" Type="http://schemas.openxmlformats.org/officeDocument/2006/relationships/hyperlink" Target="https://drive.google.com/open?id=1hJYtnbE6pI5q5p1ybym6ZJK5vvWpgKcp" TargetMode="External"/><Relationship Id="rId85" Type="http://schemas.openxmlformats.org/officeDocument/2006/relationships/hyperlink" Target="https://drive.google.com/open?id=1eZtVlHyBsmc_nyrfMOAeQuIkdVrx1i6y" TargetMode="External"/><Relationship Id="rId150" Type="http://schemas.openxmlformats.org/officeDocument/2006/relationships/hyperlink" Target="https://drive.google.com/open?id=1kHUrTncnYBknEDXDapArPygciJnbHYZE" TargetMode="External"/><Relationship Id="rId192" Type="http://schemas.openxmlformats.org/officeDocument/2006/relationships/hyperlink" Target="https://drive.google.com/open?id=12V9Xt48skDfqfGzw4WQOcFgm65bBCY6_" TargetMode="External"/><Relationship Id="rId206" Type="http://schemas.openxmlformats.org/officeDocument/2006/relationships/hyperlink" Target="https://drive.google.com/open?id=1lMaYFM4xl9A7dYlrHcq50edr3fXbwZ5G" TargetMode="External"/><Relationship Id="rId413" Type="http://schemas.openxmlformats.org/officeDocument/2006/relationships/hyperlink" Target="https://drive.google.com/open?id=1kyq4MuN9EdXRDdLcPPwVqOmrdND39_jJ" TargetMode="External"/><Relationship Id="rId248" Type="http://schemas.openxmlformats.org/officeDocument/2006/relationships/hyperlink" Target="https://drive.google.com/open?id=1o6rZjnWsvxt0FIiFdU6WpJ6lRxGhSZTA" TargetMode="External"/><Relationship Id="rId455" Type="http://schemas.openxmlformats.org/officeDocument/2006/relationships/hyperlink" Target="https://drive.google.com/open?id=1oQkbXdFOGwjGxJVqWWrFEgBoOYVP75sb" TargetMode="External"/><Relationship Id="rId497" Type="http://schemas.openxmlformats.org/officeDocument/2006/relationships/hyperlink" Target="https://drive.google.com/open?id=1hMpO2cEncBwz4CruusXe3h7sUpxsDyJg" TargetMode="External"/><Relationship Id="rId12" Type="http://schemas.openxmlformats.org/officeDocument/2006/relationships/hyperlink" Target="https://drive.google.com/open?id=1XBnn39DyXm0n-LhGn1B_I_okwTnCfy4v" TargetMode="External"/><Relationship Id="rId108" Type="http://schemas.openxmlformats.org/officeDocument/2006/relationships/hyperlink" Target="https://drive.google.com/open?id=1mxmn4RMm6umfNamtS-eZQYPMigkvBSLN" TargetMode="External"/><Relationship Id="rId315" Type="http://schemas.openxmlformats.org/officeDocument/2006/relationships/hyperlink" Target="https://drive.google.com/open?id=1_O5EZ1OQr8z9KSfUbV19TaM0cRvqBjdx" TargetMode="External"/><Relationship Id="rId357" Type="http://schemas.openxmlformats.org/officeDocument/2006/relationships/hyperlink" Target="https://drive.google.com/open?id=1BLyvQYmOtGNb7i8pf4figJAf0buJzdWk" TargetMode="External"/><Relationship Id="rId54" Type="http://schemas.openxmlformats.org/officeDocument/2006/relationships/hyperlink" Target="https://drive.google.com/open?id=1cOF14_-GnR8IN4fOq9GJIlzTHww0VATc" TargetMode="External"/><Relationship Id="rId96" Type="http://schemas.openxmlformats.org/officeDocument/2006/relationships/hyperlink" Target="https://drive.google.com/open?id=1QGs0KE03Vfs-tIko-QHmU1TlHZlrVuBq" TargetMode="External"/><Relationship Id="rId161" Type="http://schemas.openxmlformats.org/officeDocument/2006/relationships/hyperlink" Target="https://drive.google.com/open?id=1BOJvGspa3HmnvqzJK6oV2lqoBCPUSaJn" TargetMode="External"/><Relationship Id="rId217" Type="http://schemas.openxmlformats.org/officeDocument/2006/relationships/hyperlink" Target="https://drive.google.com/open?id=1LJxWleCmOyr14_S9blv6TrrU4kAolgWv" TargetMode="External"/><Relationship Id="rId399" Type="http://schemas.openxmlformats.org/officeDocument/2006/relationships/hyperlink" Target="https://drive.google.com/open?id=1yjsepBy5KGBFu1cv4CJ5waoNrQNaVYbF" TargetMode="External"/><Relationship Id="rId259" Type="http://schemas.openxmlformats.org/officeDocument/2006/relationships/hyperlink" Target="https://drive.google.com/open?id=1M_Nc1rEPRhLlftfSodzSO0s6lb_iiEBL" TargetMode="External"/><Relationship Id="rId424" Type="http://schemas.openxmlformats.org/officeDocument/2006/relationships/hyperlink" Target="https://drive.google.com/open?id=1TmhzXfOTI4dQza9dHn_CtACiAwQl4b0d" TargetMode="External"/><Relationship Id="rId466" Type="http://schemas.openxmlformats.org/officeDocument/2006/relationships/hyperlink" Target="https://drive.google.com/open?id=1sWhWWPFzfBbPbojWP5FZTuRmAQL--IaE" TargetMode="External"/><Relationship Id="rId23" Type="http://schemas.openxmlformats.org/officeDocument/2006/relationships/hyperlink" Target="https://drive.google.com/open?id=1PyChcWlSLsYqfqQut0aobRpQopaayQ8-" TargetMode="External"/><Relationship Id="rId119" Type="http://schemas.openxmlformats.org/officeDocument/2006/relationships/hyperlink" Target="https://drive.google.com/open?id=1ZIQYcxcj4UEaGAVRO5Eud-YVvgIZsqNw" TargetMode="External"/><Relationship Id="rId270" Type="http://schemas.openxmlformats.org/officeDocument/2006/relationships/hyperlink" Target="https://drive.google.com/open?id=1p1AJ1W668NlOOzCAAuXKI4p53StCYFAH" TargetMode="External"/><Relationship Id="rId326" Type="http://schemas.openxmlformats.org/officeDocument/2006/relationships/hyperlink" Target="https://drive.google.com/open?id=1ViNaN1HtU6F6LRozGM_I8kNJMWMe_WxL" TargetMode="External"/><Relationship Id="rId65" Type="http://schemas.openxmlformats.org/officeDocument/2006/relationships/hyperlink" Target="https://drive.google.com/open?id=1bfHbfluU7yLP6VuM1D1t3aPE8i9zofsu" TargetMode="External"/><Relationship Id="rId130" Type="http://schemas.openxmlformats.org/officeDocument/2006/relationships/hyperlink" Target="https://drive.google.com/open?id=19RfYWNWDADnSRjfaRCJJHpBkZJn5n1F4" TargetMode="External"/><Relationship Id="rId368" Type="http://schemas.openxmlformats.org/officeDocument/2006/relationships/hyperlink" Target="https://drive.google.com/open?id=1cX2tuMMHlWNe2C6GM6PvRaAt51NhBvk1" TargetMode="External"/><Relationship Id="rId172" Type="http://schemas.openxmlformats.org/officeDocument/2006/relationships/hyperlink" Target="https://drive.google.com/open?id=1GUDANO0-h1ekWZ1u8HtDvTjuEDX2idvj" TargetMode="External"/><Relationship Id="rId228" Type="http://schemas.openxmlformats.org/officeDocument/2006/relationships/hyperlink" Target="https://drive.google.com/open?id=1jjunQ65lRZMhGctcwUOa5Qxjs0Vih6OA" TargetMode="External"/><Relationship Id="rId435" Type="http://schemas.openxmlformats.org/officeDocument/2006/relationships/hyperlink" Target="https://drive.google.com/open?id=1zUsigWHItCq6Hyk_nC1OGy3kb2fDlQjx" TargetMode="External"/><Relationship Id="rId477" Type="http://schemas.openxmlformats.org/officeDocument/2006/relationships/hyperlink" Target="https://drive.google.com/open?id=1qc7srI3_7NWFyNerU1R2Ie3SS74E5EEx" TargetMode="External"/><Relationship Id="rId281" Type="http://schemas.openxmlformats.org/officeDocument/2006/relationships/hyperlink" Target="https://drive.google.com/open?id=1Sl5cQJt0kd4gcsTBrNeBwsuYN0Fg5lnW" TargetMode="External"/><Relationship Id="rId337" Type="http://schemas.openxmlformats.org/officeDocument/2006/relationships/hyperlink" Target="https://drive.google.com/open?id=1Gh0EjhxTEjXvPP6DkgS921ZKKF9FSUiW" TargetMode="External"/><Relationship Id="rId502" Type="http://schemas.openxmlformats.org/officeDocument/2006/relationships/hyperlink" Target="https://drive.google.com/open?id=1DjZAj9TitXfhgSbG3IXanWlGxtL8rGaU" TargetMode="External"/><Relationship Id="rId34" Type="http://schemas.openxmlformats.org/officeDocument/2006/relationships/hyperlink" Target="https://drive.google.com/open?id=1sCggEuEbUd3WW6cMS6G-UNgTn4WQEXSw" TargetMode="External"/><Relationship Id="rId76" Type="http://schemas.openxmlformats.org/officeDocument/2006/relationships/hyperlink" Target="https://drive.google.com/open?id=1GPAYx0dqfyqQOe6y8g9FMjTfpws5ORpG" TargetMode="External"/><Relationship Id="rId141" Type="http://schemas.openxmlformats.org/officeDocument/2006/relationships/hyperlink" Target="https://drive.google.com/open?id=1iuRmxNmtuPDazPur-NuqpReMj1F5TkDT" TargetMode="External"/><Relationship Id="rId379" Type="http://schemas.openxmlformats.org/officeDocument/2006/relationships/hyperlink" Target="https://drive.google.com/open?id=10GqpFeZr5cU8Iqcl67DDkWLiYDI2LeiU" TargetMode="External"/><Relationship Id="rId7" Type="http://schemas.openxmlformats.org/officeDocument/2006/relationships/hyperlink" Target="https://drive.google.com/open?id=1_nVPLIY0_UI1z2SX7ZgsDviCkYKUGmPP" TargetMode="External"/><Relationship Id="rId183" Type="http://schemas.openxmlformats.org/officeDocument/2006/relationships/hyperlink" Target="https://drive.google.com/open?id=1RvD9lk8ptJzJuUkFJKNWqP0L4bmxwmVq" TargetMode="External"/><Relationship Id="rId239" Type="http://schemas.openxmlformats.org/officeDocument/2006/relationships/hyperlink" Target="https://drive.google.com/open?id=1xABpLuXCCIN4Q9AzW33aanvfeHJj5M2x" TargetMode="External"/><Relationship Id="rId390" Type="http://schemas.openxmlformats.org/officeDocument/2006/relationships/hyperlink" Target="https://drive.google.com/open?id=1RTYyt0Iq2wYcLZpgBFY5dtECW0o-_mC6" TargetMode="External"/><Relationship Id="rId404" Type="http://schemas.openxmlformats.org/officeDocument/2006/relationships/hyperlink" Target="https://drive.google.com/open?id=1wORNzUm1pBsce-GCIXP_itUosCsR4D0o" TargetMode="External"/><Relationship Id="rId446" Type="http://schemas.openxmlformats.org/officeDocument/2006/relationships/hyperlink" Target="https://drive.google.com/open?id=1MLXRQweKwzHOE0o3gfbPRJIFN9VSZvrc" TargetMode="External"/><Relationship Id="rId250" Type="http://schemas.openxmlformats.org/officeDocument/2006/relationships/hyperlink" Target="https://drive.google.com/open?id=1bkDkdvfJTBrbSaDchny_Pk20L7ai4qdI" TargetMode="External"/><Relationship Id="rId292" Type="http://schemas.openxmlformats.org/officeDocument/2006/relationships/hyperlink" Target="https://drive.google.com/open?id=1yND3rMHpwADyJ5k-zeKa5zpGNkegokd0" TargetMode="External"/><Relationship Id="rId306" Type="http://schemas.openxmlformats.org/officeDocument/2006/relationships/hyperlink" Target="https://drive.google.com/open?id=1xkdx82_yE6dL5Y0t7TAfpmr42NkAVldC" TargetMode="External"/><Relationship Id="rId488" Type="http://schemas.openxmlformats.org/officeDocument/2006/relationships/hyperlink" Target="https://drive.google.com/open?id=1xIHUSsQ-oG54naaE_kA_DQESJFTjzb7U" TargetMode="External"/><Relationship Id="rId45" Type="http://schemas.openxmlformats.org/officeDocument/2006/relationships/hyperlink" Target="https://drive.google.com/open?id=1oyacNiyqwJWFZ9rn4uJcHzzj-H2h7Pha" TargetMode="External"/><Relationship Id="rId87" Type="http://schemas.openxmlformats.org/officeDocument/2006/relationships/hyperlink" Target="https://drive.google.com/open?id=1QsO-lyTbBvnToPz5L6X6Ry5la_FPT2Ez" TargetMode="External"/><Relationship Id="rId110" Type="http://schemas.openxmlformats.org/officeDocument/2006/relationships/hyperlink" Target="https://drive.google.com/open?id=1ydNeHYGy1nxqMivq6zAexyEX7hrWumIq" TargetMode="External"/><Relationship Id="rId348" Type="http://schemas.openxmlformats.org/officeDocument/2006/relationships/hyperlink" Target="https://drive.google.com/open?id=1miRheZYqBUH0BuulE9R2iq-94Jp0-2tq" TargetMode="External"/><Relationship Id="rId513" Type="http://schemas.openxmlformats.org/officeDocument/2006/relationships/hyperlink" Target="https://drive.google.com/open?id=12Qe9DnWMqLUMBrkUUBK--Qo5-Ffat5KA" TargetMode="External"/><Relationship Id="rId152" Type="http://schemas.openxmlformats.org/officeDocument/2006/relationships/hyperlink" Target="https://drive.google.com/open?id=1q9XTVFV7lRi1Y8IWrDkPA4z_F_dOlIJy" TargetMode="External"/><Relationship Id="rId194" Type="http://schemas.openxmlformats.org/officeDocument/2006/relationships/hyperlink" Target="https://drive.google.com/open?id=1UWPFS8avJqi0HoNcKdhFEsgddwZai_l8" TargetMode="External"/><Relationship Id="rId208" Type="http://schemas.openxmlformats.org/officeDocument/2006/relationships/hyperlink" Target="https://drive.google.com/open?id=1_C1yQFloAJd2bJO_4kD2wvLaiQ4Bxi69" TargetMode="External"/><Relationship Id="rId415" Type="http://schemas.openxmlformats.org/officeDocument/2006/relationships/hyperlink" Target="https://drive.google.com/open?id=1LUuuV8JhOR079UUAIAA7uL-yORovKZrp" TargetMode="External"/><Relationship Id="rId457" Type="http://schemas.openxmlformats.org/officeDocument/2006/relationships/hyperlink" Target="https://drive.google.com/open?id=1eJQrhYjYz77I0LyVzGhp1nWsJgjbEjo4" TargetMode="External"/><Relationship Id="rId261" Type="http://schemas.openxmlformats.org/officeDocument/2006/relationships/hyperlink" Target="https://drive.google.com/open?id=1IoD_NdchOicAB-5u4iC3jCyVSnwCVKxB" TargetMode="External"/><Relationship Id="rId499" Type="http://schemas.openxmlformats.org/officeDocument/2006/relationships/hyperlink" Target="https://drive.google.com/open?id=11cosGcrkD5QSKTF6VtiTFTXmiMvkhiDh" TargetMode="External"/><Relationship Id="rId14" Type="http://schemas.openxmlformats.org/officeDocument/2006/relationships/hyperlink" Target="https://drive.google.com/open?id=1l3FDKpK4fu4DSFOp4RBAVZZaaZx7lLKT" TargetMode="External"/><Relationship Id="rId56" Type="http://schemas.openxmlformats.org/officeDocument/2006/relationships/hyperlink" Target="https://drive.google.com/open?id=1QQvAo9-qAg87Sw_JfPLZEMxsRzCBd-ta" TargetMode="External"/><Relationship Id="rId317" Type="http://schemas.openxmlformats.org/officeDocument/2006/relationships/hyperlink" Target="https://drive.google.com/open?id=1tItV5IzKLpnRX2CHj1ilOBVNfcczVXRC" TargetMode="External"/><Relationship Id="rId359" Type="http://schemas.openxmlformats.org/officeDocument/2006/relationships/hyperlink" Target="https://drive.google.com/open?id=1DwE4vt6CUTgXnM9LwYm2acvDVT3Cys_I" TargetMode="External"/><Relationship Id="rId98" Type="http://schemas.openxmlformats.org/officeDocument/2006/relationships/hyperlink" Target="https://drive.google.com/open?id=1NTY-Wv69ugWSyG0YoBtZkOivPHNOe-9k" TargetMode="External"/><Relationship Id="rId121" Type="http://schemas.openxmlformats.org/officeDocument/2006/relationships/hyperlink" Target="https://drive.google.com/open?id=1CoQm3pQKmJlMznrpiVMbP5cTkEVne7At" TargetMode="External"/><Relationship Id="rId163" Type="http://schemas.openxmlformats.org/officeDocument/2006/relationships/hyperlink" Target="https://drive.google.com/open?id=11f8alnqNVESwlqSWKDSWy5I87YhpOF6T" TargetMode="External"/><Relationship Id="rId219" Type="http://schemas.openxmlformats.org/officeDocument/2006/relationships/hyperlink" Target="https://drive.google.com/open?id=18ox2WCBTC5ZsJiz3qirXhddMUl8s9Lhd" TargetMode="External"/><Relationship Id="rId370" Type="http://schemas.openxmlformats.org/officeDocument/2006/relationships/hyperlink" Target="https://drive.google.com/open?id=1kV33jOINWynaXpt9mE3em1B6UNblhNza" TargetMode="External"/><Relationship Id="rId426" Type="http://schemas.openxmlformats.org/officeDocument/2006/relationships/hyperlink" Target="https://drive.google.com/open?id=1_ClmJqgX-AhRZspGCMKvulvH6MpJopwR" TargetMode="External"/><Relationship Id="rId230" Type="http://schemas.openxmlformats.org/officeDocument/2006/relationships/hyperlink" Target="https://drive.google.com/open?id=1ZR4jJJOXWyHxHoaHyUX20aBemdgHRoy_" TargetMode="External"/><Relationship Id="rId468" Type="http://schemas.openxmlformats.org/officeDocument/2006/relationships/hyperlink" Target="https://drive.google.com/open?id=1XIp-w8DTBQAAS5HpisbrQiwoEkV2p6fY" TargetMode="External"/><Relationship Id="rId25" Type="http://schemas.openxmlformats.org/officeDocument/2006/relationships/hyperlink" Target="https://drive.google.com/open?id=1SwUr2R1JEBx0s4CVYhvGchuZWXHSQTKi" TargetMode="External"/><Relationship Id="rId67" Type="http://schemas.openxmlformats.org/officeDocument/2006/relationships/hyperlink" Target="https://drive.google.com/open?id=1EU3y3K29uvtjcZYsygIGtY5_8afumYMK" TargetMode="External"/><Relationship Id="rId272" Type="http://schemas.openxmlformats.org/officeDocument/2006/relationships/hyperlink" Target="https://drive.google.com/open?id=1UkNioptX6ZiRXWUEjl8iYaFlbP1Wq4yE" TargetMode="External"/><Relationship Id="rId328" Type="http://schemas.openxmlformats.org/officeDocument/2006/relationships/hyperlink" Target="https://drive.google.com/open?id=1VJUYcQgMwgOs-9ryXecw1LciyqwYkL-X" TargetMode="External"/><Relationship Id="rId132" Type="http://schemas.openxmlformats.org/officeDocument/2006/relationships/hyperlink" Target="https://drive.google.com/open?id=1aTNBL0uwq2Qnw1NYeI3G-uMdukDAKAUW" TargetMode="External"/><Relationship Id="rId174" Type="http://schemas.openxmlformats.org/officeDocument/2006/relationships/hyperlink" Target="https://drive.google.com/open?id=1sJQtrr87t8YjMkwOReNIk1UT9FX6Lis_" TargetMode="External"/><Relationship Id="rId381" Type="http://schemas.openxmlformats.org/officeDocument/2006/relationships/hyperlink" Target="https://drive.google.com/open?id=16oyOFkFklegANbGWdwNEBQbLlyx3dff5" TargetMode="External"/><Relationship Id="rId241" Type="http://schemas.openxmlformats.org/officeDocument/2006/relationships/hyperlink" Target="https://drive.google.com/open?id=1QD2Zr0JAu6GQQ6GJpc6NxpC_0jRXFjzv" TargetMode="External"/><Relationship Id="rId437" Type="http://schemas.openxmlformats.org/officeDocument/2006/relationships/hyperlink" Target="https://drive.google.com/open?id=1lnXkgAxKhFQnlb1-9e74NADln9tgFdFu" TargetMode="External"/><Relationship Id="rId479" Type="http://schemas.openxmlformats.org/officeDocument/2006/relationships/hyperlink" Target="https://drive.google.com/open?id=1U77kLK7Wm1Eaw6m4kimVE1-rD9TpHDPQ" TargetMode="External"/><Relationship Id="rId36" Type="http://schemas.openxmlformats.org/officeDocument/2006/relationships/hyperlink" Target="https://drive.google.com/open?id=10ZsP75W3q78hbF3ECQtJ3vEl_4CjZeC7" TargetMode="External"/><Relationship Id="rId283" Type="http://schemas.openxmlformats.org/officeDocument/2006/relationships/hyperlink" Target="https://drive.google.com/open?id=1wR_sPJ91kLfuZbPL28kC5X3aQbhdR63a" TargetMode="External"/><Relationship Id="rId339" Type="http://schemas.openxmlformats.org/officeDocument/2006/relationships/hyperlink" Target="https://drive.google.com/open?id=1qh-4fqupJa9378BIJYfJWi6dHJmvoFlY" TargetMode="External"/><Relationship Id="rId490" Type="http://schemas.openxmlformats.org/officeDocument/2006/relationships/hyperlink" Target="https://drive.google.com/open?id=114qcUmYNTA5zpYcj3_36uZwPlH4DvZo1" TargetMode="External"/><Relationship Id="rId504" Type="http://schemas.openxmlformats.org/officeDocument/2006/relationships/hyperlink" Target="https://drive.google.com/open?id=1OlQwkwYYLVunrFtywU48BP7_hz3_UFWT" TargetMode="External"/><Relationship Id="rId78" Type="http://schemas.openxmlformats.org/officeDocument/2006/relationships/hyperlink" Target="https://drive.google.com/open?id=14_KRqpcEF9RPSZR_vt_V0froyUvUcis8" TargetMode="External"/><Relationship Id="rId101" Type="http://schemas.openxmlformats.org/officeDocument/2006/relationships/hyperlink" Target="https://drive.google.com/open?id=1Lfd6A2l1ZaDHSHD9t-I6JFVREfuWCkGM" TargetMode="External"/><Relationship Id="rId143" Type="http://schemas.openxmlformats.org/officeDocument/2006/relationships/hyperlink" Target="https://drive.google.com/open?id=1_3tcHWXL6AiDr8UU8LFRbZHgvIK1IgNP" TargetMode="External"/><Relationship Id="rId185" Type="http://schemas.openxmlformats.org/officeDocument/2006/relationships/hyperlink" Target="https://drive.google.com/open?id=1OTAu2klsU2ZJzV-BWK4Qim-0zY02Phgc" TargetMode="External"/><Relationship Id="rId350" Type="http://schemas.openxmlformats.org/officeDocument/2006/relationships/hyperlink" Target="https://drive.google.com/open?id=1kUK2LO0QQcwA1fqn6ZIBG-ppiDlYx2Ul" TargetMode="External"/><Relationship Id="rId406" Type="http://schemas.openxmlformats.org/officeDocument/2006/relationships/hyperlink" Target="https://drive.google.com/open?id=1znpjNqxuboMBf_C1KFSj-PX3e8gVnZi4" TargetMode="External"/><Relationship Id="rId9" Type="http://schemas.openxmlformats.org/officeDocument/2006/relationships/hyperlink" Target="https://drive.google.com/open?id=1i5N5BIomNS0ZuEIAFGbeYHMcJDg2FcOt" TargetMode="External"/><Relationship Id="rId210" Type="http://schemas.openxmlformats.org/officeDocument/2006/relationships/hyperlink" Target="https://drive.google.com/open?id=1ffgQX70-_MjKJauuK71Xp6d2u_DJ3KKL" TargetMode="External"/><Relationship Id="rId392" Type="http://schemas.openxmlformats.org/officeDocument/2006/relationships/hyperlink" Target="https://drive.google.com/open?id=1QpklS3oVAZazpw7Z9JyulhCi6UnkSfLJ" TargetMode="External"/><Relationship Id="rId448" Type="http://schemas.openxmlformats.org/officeDocument/2006/relationships/hyperlink" Target="https://drive.google.com/open?id=1_NrhUAp4yC0n1GbxE7Od7Ap9_D3ji1Ii" TargetMode="External"/><Relationship Id="rId252" Type="http://schemas.openxmlformats.org/officeDocument/2006/relationships/hyperlink" Target="https://drive.google.com/open?id=1qKNiq1X6yBzdo1NFnoMFISaKke0HnEWK" TargetMode="External"/><Relationship Id="rId294" Type="http://schemas.openxmlformats.org/officeDocument/2006/relationships/hyperlink" Target="https://drive.google.com/open?id=1xlFgwn4_l9c53PjZh2VPQ9yoW7W1kGWm" TargetMode="External"/><Relationship Id="rId308" Type="http://schemas.openxmlformats.org/officeDocument/2006/relationships/hyperlink" Target="https://drive.google.com/open?id=1m92mNat2hf5IAcKu6iN4cMHR-ThwaaSs" TargetMode="External"/><Relationship Id="rId515" Type="http://schemas.openxmlformats.org/officeDocument/2006/relationships/printerSettings" Target="../printerSettings/printerSettings7.bin"/><Relationship Id="rId47" Type="http://schemas.openxmlformats.org/officeDocument/2006/relationships/hyperlink" Target="https://drive.google.com/open?id=10JaeUSQWqd6Rz8sRUSznpVsHtFN0DkFV" TargetMode="External"/><Relationship Id="rId89" Type="http://schemas.openxmlformats.org/officeDocument/2006/relationships/hyperlink" Target="https://drive.google.com/open?id=1IZepr50dKtRXT4Pm6W98VdDE_0EQ1hgX" TargetMode="External"/><Relationship Id="rId112" Type="http://schemas.openxmlformats.org/officeDocument/2006/relationships/hyperlink" Target="https://drive.google.com/open?id=16mx6lN7AgRl4EI4mq5kx9YAAvlbKqan3" TargetMode="External"/><Relationship Id="rId154" Type="http://schemas.openxmlformats.org/officeDocument/2006/relationships/hyperlink" Target="https://drive.google.com/open?id=1gJtDju1eKuasUFk9QXJD86jpz4JPCOoa" TargetMode="External"/><Relationship Id="rId361" Type="http://schemas.openxmlformats.org/officeDocument/2006/relationships/hyperlink" Target="https://drive.google.com/open?id=1rChcYjvCwrxh_gnjktZDk-NkjbkakG1Q" TargetMode="External"/><Relationship Id="rId196" Type="http://schemas.openxmlformats.org/officeDocument/2006/relationships/hyperlink" Target="https://drive.google.com/open?id=12fEPiTXghbXwEMKh4Q0gs8d4LzyHoRK_" TargetMode="External"/><Relationship Id="rId417" Type="http://schemas.openxmlformats.org/officeDocument/2006/relationships/hyperlink" Target="https://drive.google.com/open?id=1Epwdmx66CfJbLUvzXAJ6IO67DukeBrd4" TargetMode="External"/><Relationship Id="rId459" Type="http://schemas.openxmlformats.org/officeDocument/2006/relationships/hyperlink" Target="https://drive.google.com/open?id=1GQy6XADY1uQFGgN7xQpwsb8geBk7iqbJ" TargetMode="External"/><Relationship Id="rId16" Type="http://schemas.openxmlformats.org/officeDocument/2006/relationships/hyperlink" Target="https://drive.google.com/open?id=1oY8MFgKPx-yiKZ6hCKP-uaTr39B1sjKc" TargetMode="External"/><Relationship Id="rId221" Type="http://schemas.openxmlformats.org/officeDocument/2006/relationships/hyperlink" Target="https://drive.google.com/open?id=1mq-YoD-89A8pnQHK47n86xEAjaiDRH5A" TargetMode="External"/><Relationship Id="rId263" Type="http://schemas.openxmlformats.org/officeDocument/2006/relationships/hyperlink" Target="https://drive.google.com/open?id=1OYMcuoPEQLRyfIW4NdZxtIo8tDp_Y8ig" TargetMode="External"/><Relationship Id="rId319" Type="http://schemas.openxmlformats.org/officeDocument/2006/relationships/hyperlink" Target="https://drive.google.com/open?id=1VMsXxpboOfWcc7tKTSDRlrAmPiy1ahF2" TargetMode="External"/><Relationship Id="rId470" Type="http://schemas.openxmlformats.org/officeDocument/2006/relationships/hyperlink" Target="https://drive.google.com/open?id=1jUXAjXgzHmZ5KAUgrcfhWfG0FNft38ry" TargetMode="External"/><Relationship Id="rId58" Type="http://schemas.openxmlformats.org/officeDocument/2006/relationships/hyperlink" Target="https://drive.google.com/open?id=1igRgbhulSrhZ00-VwQQs31kkkQPpubFD" TargetMode="External"/><Relationship Id="rId123" Type="http://schemas.openxmlformats.org/officeDocument/2006/relationships/hyperlink" Target="https://drive.google.com/open?id=16Tx283kOj2UN9d1DCJTFRGLMGlCsqv8Q" TargetMode="External"/><Relationship Id="rId330" Type="http://schemas.openxmlformats.org/officeDocument/2006/relationships/hyperlink" Target="https://drive.google.com/open?id=1-TxQYHjdjZtbo0n6nglOL8TjVCQhV_jV" TargetMode="External"/><Relationship Id="rId165" Type="http://schemas.openxmlformats.org/officeDocument/2006/relationships/hyperlink" Target="https://drive.google.com/open?id=1LMrhCP9TGNLXsq5ZY-Bkj7jj1weVnCrg" TargetMode="External"/><Relationship Id="rId372" Type="http://schemas.openxmlformats.org/officeDocument/2006/relationships/hyperlink" Target="https://drive.google.com/open?id=1zu-DhLOQhUkUjHnlRDkaEDc7xH4ErQCx" TargetMode="External"/><Relationship Id="rId428" Type="http://schemas.openxmlformats.org/officeDocument/2006/relationships/hyperlink" Target="https://drive.google.com/open?id=1SBI78zhl6JqGQAySG4uv9roCIo3OpEVR" TargetMode="External"/><Relationship Id="rId232" Type="http://schemas.openxmlformats.org/officeDocument/2006/relationships/hyperlink" Target="https://drive.google.com/open?id=1IVnqTovOagRt0YkYw3vQF3SDIJDqrvWk" TargetMode="External"/><Relationship Id="rId274" Type="http://schemas.openxmlformats.org/officeDocument/2006/relationships/hyperlink" Target="https://drive.google.com/open?id=11kKjIp06I5dF_X8wn3-QuP-LhBDKcwzJ" TargetMode="External"/><Relationship Id="rId481" Type="http://schemas.openxmlformats.org/officeDocument/2006/relationships/hyperlink" Target="https://drive.google.com/open?id=12DXO2Pl7Oek0n9F7NV1fkTc9EEvT8MOl" TargetMode="External"/><Relationship Id="rId27" Type="http://schemas.openxmlformats.org/officeDocument/2006/relationships/hyperlink" Target="https://drive.google.com/open?id=1z1F9Wdjt3IpWnVIawlr_sqMW-E02fwQJ" TargetMode="External"/><Relationship Id="rId69" Type="http://schemas.openxmlformats.org/officeDocument/2006/relationships/hyperlink" Target="https://drive.google.com/open?id=129eVv4D-IiS50UQGb05ktoprm9kuNTjM" TargetMode="External"/><Relationship Id="rId134" Type="http://schemas.openxmlformats.org/officeDocument/2006/relationships/hyperlink" Target="https://drive.google.com/open?id=1ezMNdXEU43IfAhCEDZVWsJGyz3g84TKX" TargetMode="External"/><Relationship Id="rId80" Type="http://schemas.openxmlformats.org/officeDocument/2006/relationships/hyperlink" Target="https://drive.google.com/open?id=1K6AV0dxi97_nscqPx8af77ZrBmN4lIYf" TargetMode="External"/><Relationship Id="rId176" Type="http://schemas.openxmlformats.org/officeDocument/2006/relationships/hyperlink" Target="https://drive.google.com/open?id=1PrMVD1L7vAdwyK1H9PacBoxz3jloyb9N" TargetMode="External"/><Relationship Id="rId341" Type="http://schemas.openxmlformats.org/officeDocument/2006/relationships/hyperlink" Target="https://drive.google.com/open?id=1zxwalLJ4rbl-FIXqJtum-Mmf9oGaMIRu" TargetMode="External"/><Relationship Id="rId383" Type="http://schemas.openxmlformats.org/officeDocument/2006/relationships/hyperlink" Target="https://drive.google.com/open?id=1lOARcpfodmg7exwKR-boVTt78KmfB6BW" TargetMode="External"/><Relationship Id="rId439" Type="http://schemas.openxmlformats.org/officeDocument/2006/relationships/hyperlink" Target="https://drive.google.com/open?id=11sMY_f8G0Gd37qEHqo9dQr6Qc4vbRB00" TargetMode="External"/><Relationship Id="rId201" Type="http://schemas.openxmlformats.org/officeDocument/2006/relationships/hyperlink" Target="https://drive.google.com/open?id=1dXvxtDGeGM15LKlAcT6j0h0jtaM1DLed" TargetMode="External"/><Relationship Id="rId243" Type="http://schemas.openxmlformats.org/officeDocument/2006/relationships/hyperlink" Target="https://drive.google.com/open?id=1f4nzDI5baicG8wdCPToIrHEvO5v4GO4W" TargetMode="External"/><Relationship Id="rId285" Type="http://schemas.openxmlformats.org/officeDocument/2006/relationships/hyperlink" Target="https://drive.google.com/open?id=1CVKRyNM6S1Nq1SD8hhcrI8hvbf_NqzJs" TargetMode="External"/><Relationship Id="rId450" Type="http://schemas.openxmlformats.org/officeDocument/2006/relationships/hyperlink" Target="https://drive.google.com/open?id=1IZQ-Ynjt5ZwaOqgUsM_Wpc51O5d1MndS" TargetMode="External"/><Relationship Id="rId506" Type="http://schemas.openxmlformats.org/officeDocument/2006/relationships/hyperlink" Target="https://drive.google.com/open?id=1s0izCLhyGsXIKLlPNBW5ORCpeFlOfiuQ" TargetMode="External"/><Relationship Id="rId38" Type="http://schemas.openxmlformats.org/officeDocument/2006/relationships/hyperlink" Target="https://drive.google.com/open?id=1m7MmiMha_BPkJnsrO6IldE70ByZAslfd" TargetMode="External"/><Relationship Id="rId103" Type="http://schemas.openxmlformats.org/officeDocument/2006/relationships/hyperlink" Target="https://drive.google.com/open?id=1FRbtTe1RY6SSXnDHskaGh_EWC02Uk_Fx" TargetMode="External"/><Relationship Id="rId310" Type="http://schemas.openxmlformats.org/officeDocument/2006/relationships/hyperlink" Target="https://drive.google.com/open?id=1oCIdu6CchBE_xth24hUmbvlyFh_2F6iE" TargetMode="External"/><Relationship Id="rId492" Type="http://schemas.openxmlformats.org/officeDocument/2006/relationships/hyperlink" Target="https://drive.google.com/open?id=18agJTVNH1CAYn3AOBOEjkjhxvGYyodhd" TargetMode="External"/><Relationship Id="rId91" Type="http://schemas.openxmlformats.org/officeDocument/2006/relationships/hyperlink" Target="https://drive.google.com/open?id=1f0FjDZq6CCeL3RPcPfHj3eYJtTatxQbD" TargetMode="External"/><Relationship Id="rId145" Type="http://schemas.openxmlformats.org/officeDocument/2006/relationships/hyperlink" Target="https://drive.google.com/open?id=1S_coMTkwKzbL3325Gu7SUDFWy0knmZ1N" TargetMode="External"/><Relationship Id="rId187" Type="http://schemas.openxmlformats.org/officeDocument/2006/relationships/hyperlink" Target="https://drive.google.com/open?id=1lnZlhdvCfAETb7c-ZalwEdF2XBM7J2P7" TargetMode="External"/><Relationship Id="rId352" Type="http://schemas.openxmlformats.org/officeDocument/2006/relationships/hyperlink" Target="https://drive.google.com/open?id=1g0snXRovbijM6pkjjxwW-0hvpCqxJJt7" TargetMode="External"/><Relationship Id="rId394" Type="http://schemas.openxmlformats.org/officeDocument/2006/relationships/hyperlink" Target="https://drive.google.com/open?id=1foZbu3cHUMD6GKwDMK378pX4ku_qrO35" TargetMode="External"/><Relationship Id="rId408" Type="http://schemas.openxmlformats.org/officeDocument/2006/relationships/hyperlink" Target="https://drive.google.com/open?id=1gM_2eicu-b2e2w7r9MBGO2x0F1Pv4r3D" TargetMode="External"/><Relationship Id="rId212" Type="http://schemas.openxmlformats.org/officeDocument/2006/relationships/hyperlink" Target="https://drive.google.com/open?id=1yXRDteMTU3OAHrm0Q3WSXfYRM5LcPy9o" TargetMode="External"/><Relationship Id="rId254" Type="http://schemas.openxmlformats.org/officeDocument/2006/relationships/hyperlink" Target="https://drive.google.com/open?id=1UShTfH7T3vZgmZ1-nKNUfEb5CpqCB-Qh" TargetMode="External"/><Relationship Id="rId49" Type="http://schemas.openxmlformats.org/officeDocument/2006/relationships/hyperlink" Target="https://drive.google.com/open?id=1gPZCR6n1N_zOJ6pScZlno3sd3T3KBCsu" TargetMode="External"/><Relationship Id="rId114" Type="http://schemas.openxmlformats.org/officeDocument/2006/relationships/hyperlink" Target="https://drive.google.com/open?id=1GITtyV_5z3Z1n-f5S9MYZMqqYsgk5O4o" TargetMode="External"/><Relationship Id="rId296" Type="http://schemas.openxmlformats.org/officeDocument/2006/relationships/hyperlink" Target="https://drive.google.com/open?id=1RIdduZzKHgA67ppS2uqJb8N-TtwINmYE" TargetMode="External"/><Relationship Id="rId461" Type="http://schemas.openxmlformats.org/officeDocument/2006/relationships/hyperlink" Target="https://drive.google.com/open?id=1kjH7JVJDWf1zrWu_dlY9hrxeeC-IPizl" TargetMode="External"/><Relationship Id="rId60" Type="http://schemas.openxmlformats.org/officeDocument/2006/relationships/hyperlink" Target="https://drive.google.com/open?id=1OOevy9Xj4oAZt4a3Bm8GvjpAvc2TESyv" TargetMode="External"/><Relationship Id="rId156" Type="http://schemas.openxmlformats.org/officeDocument/2006/relationships/hyperlink" Target="https://drive.google.com/open?id=1_lf9VMqxTyS7aPscJWgwRFjUdqxgctbO" TargetMode="External"/><Relationship Id="rId198" Type="http://schemas.openxmlformats.org/officeDocument/2006/relationships/hyperlink" Target="https://drive.google.com/open?id=1WFmqNs0Gze8bo7WYKNg7GKd5LBZUesHq" TargetMode="External"/><Relationship Id="rId321" Type="http://schemas.openxmlformats.org/officeDocument/2006/relationships/hyperlink" Target="https://drive.google.com/open?id=1XQ5moejgy5uTSsKjDmPxhkVTr5Fnw8X-" TargetMode="External"/><Relationship Id="rId363" Type="http://schemas.openxmlformats.org/officeDocument/2006/relationships/hyperlink" Target="https://drive.google.com/open?id=1MkGetOcljOOYQM61rgvkke4XxbW4yl7Z" TargetMode="External"/><Relationship Id="rId419" Type="http://schemas.openxmlformats.org/officeDocument/2006/relationships/hyperlink" Target="https://drive.google.com/open?id=1IkVnP_KKJ3uINK48RuJigTI13lqnEmLG" TargetMode="External"/><Relationship Id="rId223" Type="http://schemas.openxmlformats.org/officeDocument/2006/relationships/hyperlink" Target="https://drive.google.com/open?id=1rdClYEPh1TLaqQYVBGCDwb3Uiri13r6L" TargetMode="External"/><Relationship Id="rId430" Type="http://schemas.openxmlformats.org/officeDocument/2006/relationships/hyperlink" Target="https://drive.google.com/open?id=1zDIlP48lXngopCJjw_HmIipw0uxgjiZF" TargetMode="External"/><Relationship Id="rId18" Type="http://schemas.openxmlformats.org/officeDocument/2006/relationships/hyperlink" Target="https://drive.google.com/open?id=1C010y9wDM4wJ2-iJ4BwshPGYlE12Kb18" TargetMode="External"/><Relationship Id="rId265" Type="http://schemas.openxmlformats.org/officeDocument/2006/relationships/hyperlink" Target="https://drive.google.com/open?id=1Xm4s6KRmM6eczDwx_E_GH3C9zgO7sMxV" TargetMode="External"/><Relationship Id="rId472" Type="http://schemas.openxmlformats.org/officeDocument/2006/relationships/hyperlink" Target="https://drive.google.com/open?id=14wbIrIpsp21TL5rE8eMaM-zcxUoYQ3h6" TargetMode="External"/><Relationship Id="rId125" Type="http://schemas.openxmlformats.org/officeDocument/2006/relationships/hyperlink" Target="https://drive.google.com/open?id=1nhO-zz-vk7SgKwDZJvYPPUJUpPn7mrl6" TargetMode="External"/><Relationship Id="rId167" Type="http://schemas.openxmlformats.org/officeDocument/2006/relationships/hyperlink" Target="https://drive.google.com/open?id=1An87AzXDNV5HZbKEP-QnbLLQE8i-QqfQ" TargetMode="External"/><Relationship Id="rId332" Type="http://schemas.openxmlformats.org/officeDocument/2006/relationships/hyperlink" Target="https://drive.google.com/open?id=1fjOqpksibFSsEASxR71GaehhyWPmn1I5" TargetMode="External"/><Relationship Id="rId374" Type="http://schemas.openxmlformats.org/officeDocument/2006/relationships/hyperlink" Target="https://drive.google.com/open?id=1_PxMgjRcaDVM472KikrWcqt4dJ4C08dy" TargetMode="External"/><Relationship Id="rId71" Type="http://schemas.openxmlformats.org/officeDocument/2006/relationships/hyperlink" Target="https://drive.google.com/open?id=1rsRiAaTEB_gttsM644_sfqwi83BJP94k" TargetMode="External"/><Relationship Id="rId234" Type="http://schemas.openxmlformats.org/officeDocument/2006/relationships/hyperlink" Target="https://drive.google.com/open?id=1nUihLIx3BlTKPU151sARA8DYT9nXj1Jp" TargetMode="External"/><Relationship Id="rId2" Type="http://schemas.openxmlformats.org/officeDocument/2006/relationships/hyperlink" Target="https://drive.google.com/open?id=1XcVb4rCwNsqjHGAYa0mo86CwQ_tvDGZX" TargetMode="External"/><Relationship Id="rId29" Type="http://schemas.openxmlformats.org/officeDocument/2006/relationships/hyperlink" Target="https://drive.google.com/open?id=19nzia_WLEsxrNUfI1E-ojEVqQzdKkRjP" TargetMode="External"/><Relationship Id="rId276" Type="http://schemas.openxmlformats.org/officeDocument/2006/relationships/hyperlink" Target="https://drive.google.com/open?id=1doVRLoaBFznDxdwHx6KYTvSwrTfXy471KtrPuA-t8o0" TargetMode="External"/><Relationship Id="rId441" Type="http://schemas.openxmlformats.org/officeDocument/2006/relationships/hyperlink" Target="https://drive.google.com/open?id=1wRuMkDaMSnUbt6zBNjmh0a9bw_kJByg-" TargetMode="External"/><Relationship Id="rId483" Type="http://schemas.openxmlformats.org/officeDocument/2006/relationships/hyperlink" Target="https://drive.google.com/open?id=1hMAbq2Lz-OjbbPYkd_R6TwL_jLNoBIn_" TargetMode="External"/><Relationship Id="rId40" Type="http://schemas.openxmlformats.org/officeDocument/2006/relationships/hyperlink" Target="https://drive.google.com/open?id=1HA4IOj-30sK0eP2Zf-SK8ujTZksAx9ps" TargetMode="External"/><Relationship Id="rId136" Type="http://schemas.openxmlformats.org/officeDocument/2006/relationships/hyperlink" Target="https://drive.google.com/open?id=18yFJIcELNq8guK7zTeFjl46o0bRRpxcb" TargetMode="External"/><Relationship Id="rId178" Type="http://schemas.openxmlformats.org/officeDocument/2006/relationships/hyperlink" Target="https://drive.google.com/open?id=1FrSZcaEvvMJhZZUY754Pw4oX34R2kowM" TargetMode="External"/><Relationship Id="rId301" Type="http://schemas.openxmlformats.org/officeDocument/2006/relationships/hyperlink" Target="https://drive.google.com/open?id=11Sk0Lx6UbOvSSGqQjY8mZyESaPdK__u3" TargetMode="External"/><Relationship Id="rId343" Type="http://schemas.openxmlformats.org/officeDocument/2006/relationships/hyperlink" Target="https://drive.google.com/open?id=17gkl-LGGbBhaB2yN_n0LBgq8oRYuye-x" TargetMode="External"/><Relationship Id="rId82" Type="http://schemas.openxmlformats.org/officeDocument/2006/relationships/hyperlink" Target="https://drive.google.com/open?id=13pqRwxphq__3CldecS3NbpiJ3hk3UK9P" TargetMode="External"/><Relationship Id="rId203" Type="http://schemas.openxmlformats.org/officeDocument/2006/relationships/hyperlink" Target="https://drive.google.com/open?id=1KiIsxIlUYLW7ljpdxFRuLAoODryxpBcU" TargetMode="External"/><Relationship Id="rId385" Type="http://schemas.openxmlformats.org/officeDocument/2006/relationships/hyperlink" Target="https://drive.google.com/open?id=10Dux7fFSCkbQTikSHLfFfWfnMgi_dH5V" TargetMode="External"/><Relationship Id="rId245" Type="http://schemas.openxmlformats.org/officeDocument/2006/relationships/hyperlink" Target="https://drive.google.com/open?id=1-h73tHMTqi_gehTFbRqPqjPokMKh919A" TargetMode="External"/><Relationship Id="rId287" Type="http://schemas.openxmlformats.org/officeDocument/2006/relationships/hyperlink" Target="https://drive.google.com/open?id=1VqV2JsUa43aVr_JrYSSEbykrXAo9iSB2" TargetMode="External"/><Relationship Id="rId410" Type="http://schemas.openxmlformats.org/officeDocument/2006/relationships/hyperlink" Target="https://drive.google.com/open?id=1MwFOeODJhJ1GqFf_RWtjVkiiSyLbpF19" TargetMode="External"/><Relationship Id="rId452" Type="http://schemas.openxmlformats.org/officeDocument/2006/relationships/hyperlink" Target="https://drive.google.com/open?id=1XKdlIHB7YH76d4_bpL-DR899qC6_Onb9" TargetMode="External"/><Relationship Id="rId494" Type="http://schemas.openxmlformats.org/officeDocument/2006/relationships/hyperlink" Target="https://drive.google.com/open?id=1q3npCw1Eg3lH3ruVW14H1_uc-a5jIcrq" TargetMode="External"/><Relationship Id="rId508" Type="http://schemas.openxmlformats.org/officeDocument/2006/relationships/hyperlink" Target="https://drive.google.com/open?id=17D3iNCSgpSyo_q3wOqnbcvIFuqPNPeBJ" TargetMode="External"/><Relationship Id="rId105" Type="http://schemas.openxmlformats.org/officeDocument/2006/relationships/hyperlink" Target="https://drive.google.com/open?id=1SiiEy8TK2ayZb-HvAWsd0XFInAi3EsE4" TargetMode="External"/><Relationship Id="rId147" Type="http://schemas.openxmlformats.org/officeDocument/2006/relationships/hyperlink" Target="https://drive.google.com/open?id=1P5uGlwNR3x_5FpZxaioJWMuXzyoaB3AH" TargetMode="External"/><Relationship Id="rId312" Type="http://schemas.openxmlformats.org/officeDocument/2006/relationships/hyperlink" Target="https://drive.google.com/open?id=1E-cK9DE4X4Vet3gpGVwo1telU7qaf3Yw" TargetMode="External"/><Relationship Id="rId354" Type="http://schemas.openxmlformats.org/officeDocument/2006/relationships/hyperlink" Target="https://drive.google.com/open?id=1nBpG8OOAEr7ymb4VAPIqYf50sYJ6NeHA" TargetMode="External"/><Relationship Id="rId51" Type="http://schemas.openxmlformats.org/officeDocument/2006/relationships/hyperlink" Target="https://drive.google.com/open?id=15_ejADoW3v7_LZDbGqeH9WqlLUPYvOla" TargetMode="External"/><Relationship Id="rId93" Type="http://schemas.openxmlformats.org/officeDocument/2006/relationships/hyperlink" Target="https://drive.google.com/open?id=15d86w3v0SR501dnvpnxshhkfqV_5CpRu" TargetMode="External"/><Relationship Id="rId189" Type="http://schemas.openxmlformats.org/officeDocument/2006/relationships/hyperlink" Target="https://drive.google.com/open?id=1fnVra4ehEWwD2r6NxnfShg--le42OoA0" TargetMode="External"/><Relationship Id="rId396" Type="http://schemas.openxmlformats.org/officeDocument/2006/relationships/hyperlink" Target="https://drive.google.com/open?id=1jiIc52Mn-5bovMsV9rv84OdA45x_fsqV" TargetMode="External"/><Relationship Id="rId214" Type="http://schemas.openxmlformats.org/officeDocument/2006/relationships/hyperlink" Target="https://drive.google.com/open?id=1QU7yGjSC0IjdwNyK44TkDcnCcxoe7Sxv" TargetMode="External"/><Relationship Id="rId256" Type="http://schemas.openxmlformats.org/officeDocument/2006/relationships/hyperlink" Target="https://drive.google.com/open?id=1DTvaJYXW7likUIAt5NBGBAxrF9NgMQBS" TargetMode="External"/><Relationship Id="rId298" Type="http://schemas.openxmlformats.org/officeDocument/2006/relationships/hyperlink" Target="https://drive.google.com/open?id=1MrVI_7765MGh8TJdrNVI5KT0ArZkXn8P" TargetMode="External"/><Relationship Id="rId421" Type="http://schemas.openxmlformats.org/officeDocument/2006/relationships/hyperlink" Target="https://drive.google.com/open?id=1EuENVOHGIAgkVWwWiAm-zB7E63Mv9wMw" TargetMode="External"/><Relationship Id="rId463" Type="http://schemas.openxmlformats.org/officeDocument/2006/relationships/hyperlink" Target="https://drive.google.com/open?id=1CjxOGKwc9nnWJB8UqxKImuf-es6SDBds" TargetMode="External"/><Relationship Id="rId116" Type="http://schemas.openxmlformats.org/officeDocument/2006/relationships/hyperlink" Target="https://drive.google.com/open?id=15NbD-7ykKWjZOcZXYlzgUN4dQJ2CCuyl" TargetMode="External"/><Relationship Id="rId158" Type="http://schemas.openxmlformats.org/officeDocument/2006/relationships/hyperlink" Target="https://drive.google.com/open?id=1Zx3Khoi2aLFGE2vlpk02Js5-W9P-ludA" TargetMode="External"/><Relationship Id="rId323" Type="http://schemas.openxmlformats.org/officeDocument/2006/relationships/hyperlink" Target="https://drive.google.com/open?id=19mH-2FvtOVT1kjHiskLMg0RtfheOCLRD" TargetMode="External"/><Relationship Id="rId20" Type="http://schemas.openxmlformats.org/officeDocument/2006/relationships/hyperlink" Target="https://drive.google.com/open?id=1NDO54zg-7mruFv5bNMAd92InL4vNpsgR" TargetMode="External"/><Relationship Id="rId62" Type="http://schemas.openxmlformats.org/officeDocument/2006/relationships/hyperlink" Target="https://drive.google.com/open?id=1pJ23aZmaxk0ScI6p0Xouy0qhX6Z0bXPR" TargetMode="External"/><Relationship Id="rId365" Type="http://schemas.openxmlformats.org/officeDocument/2006/relationships/hyperlink" Target="https://drive.google.com/open?id=11kKV-_BpVRp6qAKand8XqsGOaEWXgSQB" TargetMode="External"/><Relationship Id="rId225" Type="http://schemas.openxmlformats.org/officeDocument/2006/relationships/hyperlink" Target="https://drive.google.com/open?id=19iL6MHa5W6LpsaLQuubZhr15VcZXRmus" TargetMode="External"/><Relationship Id="rId267" Type="http://schemas.openxmlformats.org/officeDocument/2006/relationships/hyperlink" Target="https://drive.google.com/open?id=19bnaYyTHHWvdgTbYLHaz-rydVJfYBn9O" TargetMode="External"/><Relationship Id="rId432" Type="http://schemas.openxmlformats.org/officeDocument/2006/relationships/hyperlink" Target="https://drive.google.com/open?id=1B2KEAR9r3GCSWcbW2OZYzbSffZo3NgbO" TargetMode="External"/><Relationship Id="rId474" Type="http://schemas.openxmlformats.org/officeDocument/2006/relationships/hyperlink" Target="https://drive.google.com/open?id=1g6hu8pyCkdxWXp_3uwJIKdFeFRs9cxkx" TargetMode="External"/><Relationship Id="rId127" Type="http://schemas.openxmlformats.org/officeDocument/2006/relationships/hyperlink" Target="https://drive.google.com/open?id=1oYw1NoW6zeQT2TkS04fJyutH5szfo4pl" TargetMode="External"/><Relationship Id="rId31" Type="http://schemas.openxmlformats.org/officeDocument/2006/relationships/hyperlink" Target="https://drive.google.com/open?id=1__t8huavIVK9RoofCIzvaWN_7ondxj8J" TargetMode="External"/><Relationship Id="rId73" Type="http://schemas.openxmlformats.org/officeDocument/2006/relationships/hyperlink" Target="https://drive.google.com/open?id=1VYiEuzRTvE4yyxLZdmpd7AVxHXtpFEsi" TargetMode="External"/><Relationship Id="rId169" Type="http://schemas.openxmlformats.org/officeDocument/2006/relationships/hyperlink" Target="https://drive.google.com/open?id=1PpDyra6nduW4SdQpIlDdN8kbFEP_KYDc" TargetMode="External"/><Relationship Id="rId334" Type="http://schemas.openxmlformats.org/officeDocument/2006/relationships/hyperlink" Target="https://drive.google.com/open?id=1ZGmxMwwN412tUXI3O0UQxkZlCTBFqfqZ" TargetMode="External"/><Relationship Id="rId376" Type="http://schemas.openxmlformats.org/officeDocument/2006/relationships/hyperlink" Target="https://drive.google.com/open?id=1EuZ40_6yR9MKtWwVaYuCBOi1-akQDqja" TargetMode="External"/><Relationship Id="rId4" Type="http://schemas.openxmlformats.org/officeDocument/2006/relationships/hyperlink" Target="https://drive.google.com/open?id=1hKoVMdOmFOFsk4cFhGAfUj2_S2IFdS78" TargetMode="External"/><Relationship Id="rId180" Type="http://schemas.openxmlformats.org/officeDocument/2006/relationships/hyperlink" Target="https://drive.google.com/open?id=1La3qulhaJtpyuPS9_ySQ9NkNVHyqYL-9" TargetMode="External"/><Relationship Id="rId236" Type="http://schemas.openxmlformats.org/officeDocument/2006/relationships/hyperlink" Target="https://drive.google.com/open?id=19ihMd5wgDe53KAIiUQC9JK7TPzxKANP6" TargetMode="External"/><Relationship Id="rId278" Type="http://schemas.openxmlformats.org/officeDocument/2006/relationships/hyperlink" Target="https://drive.google.com/open?id=1om5H1rkNjxcB51Xnyhbh9XXedBj-5A4a" TargetMode="External"/><Relationship Id="rId401" Type="http://schemas.openxmlformats.org/officeDocument/2006/relationships/hyperlink" Target="https://drive.google.com/open?id=13VzcPSxgQls3gHuywdHLyXK-hGh0Crgw" TargetMode="External"/><Relationship Id="rId443" Type="http://schemas.openxmlformats.org/officeDocument/2006/relationships/hyperlink" Target="https://drive.google.com/open?id=11eJurg2wOYbt2asLtCP6EXWRzYSXB6sx" TargetMode="External"/><Relationship Id="rId303" Type="http://schemas.openxmlformats.org/officeDocument/2006/relationships/hyperlink" Target="https://drive.google.com/open?id=1H6W7d7RjUrwawwaAmQfobSyj3Rq2NX7g" TargetMode="External"/><Relationship Id="rId485" Type="http://schemas.openxmlformats.org/officeDocument/2006/relationships/hyperlink" Target="https://drive.google.com/open?id=1OHlT2PUBEzW7wxQxGzjx5XcnwTM0nGb4" TargetMode="External"/><Relationship Id="rId42" Type="http://schemas.openxmlformats.org/officeDocument/2006/relationships/hyperlink" Target="https://drive.google.com/open?id=18hgvrn8JnxYo-0OIhjIg6oWgTtJE6Gzk" TargetMode="External"/><Relationship Id="rId84" Type="http://schemas.openxmlformats.org/officeDocument/2006/relationships/hyperlink" Target="https://drive.google.com/open?id=1ep2sj5b6mMhmwiWjdi6hV0D8JUO3PQfs" TargetMode="External"/><Relationship Id="rId138" Type="http://schemas.openxmlformats.org/officeDocument/2006/relationships/hyperlink" Target="https://drive.google.com/open?id=1eCMQUObf4OHOnmm5yKAzJ9Qyk_KzbkJR" TargetMode="External"/><Relationship Id="rId345" Type="http://schemas.openxmlformats.org/officeDocument/2006/relationships/hyperlink" Target="https://drive.google.com/open?id=1-VnZVR_LyhkKwKS6RTqOyT7HQ1Ro17uz" TargetMode="External"/><Relationship Id="rId387" Type="http://schemas.openxmlformats.org/officeDocument/2006/relationships/hyperlink" Target="https://drive.google.com/open?id=1yCh1bTYYbcDYM1_cvE0K6O8WKnxp8U70" TargetMode="External"/><Relationship Id="rId510" Type="http://schemas.openxmlformats.org/officeDocument/2006/relationships/hyperlink" Target="https://drive.google.com/open?id=1crqsLcrGASe1O6cQ3IYp2hvbjvXgSnhC" TargetMode="External"/><Relationship Id="rId191" Type="http://schemas.openxmlformats.org/officeDocument/2006/relationships/hyperlink" Target="https://drive.google.com/open?id=1QhcdzCVldbzgxfpRZ2q5DCvdWimRdl2Y" TargetMode="External"/><Relationship Id="rId205" Type="http://schemas.openxmlformats.org/officeDocument/2006/relationships/hyperlink" Target="https://drive.google.com/open?id=1BBmPw1Pmcq_6SYBLbQIicohWHtjE65Zr" TargetMode="External"/><Relationship Id="rId247" Type="http://schemas.openxmlformats.org/officeDocument/2006/relationships/hyperlink" Target="https://drive.google.com/open?id=1Yuv5TWU0S6FPWq8cTywlQHZ5g8RuKAX_" TargetMode="External"/><Relationship Id="rId412" Type="http://schemas.openxmlformats.org/officeDocument/2006/relationships/hyperlink" Target="https://drive.google.com/open?id=1Qg-8BZdmP_wM8BTG3PADR_BUwPDC48W6" TargetMode="External"/><Relationship Id="rId107" Type="http://schemas.openxmlformats.org/officeDocument/2006/relationships/hyperlink" Target="https://drive.google.com/open?id=1gYmPQM9RV5CcK5tqUplNKSevOgF5MApo" TargetMode="External"/><Relationship Id="rId289" Type="http://schemas.openxmlformats.org/officeDocument/2006/relationships/hyperlink" Target="https://drive.google.com/open?id=1NWry4SloEr9QGiKDclSODjfU1Lk2UTvl" TargetMode="External"/><Relationship Id="rId454" Type="http://schemas.openxmlformats.org/officeDocument/2006/relationships/hyperlink" Target="https://drive.google.com/open?id=1kkajqcLEEaygjSeV2YHEXHvzLjazeke7" TargetMode="External"/><Relationship Id="rId496" Type="http://schemas.openxmlformats.org/officeDocument/2006/relationships/hyperlink" Target="https://drive.google.com/open?id=1INW5dC_UxMbvrCb7AoZAP5sN0KwALkrL" TargetMode="External"/><Relationship Id="rId11" Type="http://schemas.openxmlformats.org/officeDocument/2006/relationships/hyperlink" Target="https://drive.google.com/open?id=1khqVIZnKeR6Ft-1C7yIsoa9PjGRIPdsn" TargetMode="External"/><Relationship Id="rId53" Type="http://schemas.openxmlformats.org/officeDocument/2006/relationships/hyperlink" Target="https://drive.google.com/open?id=1Reb65NBmVtHxV7YJeA6ZU6Ii0_vEctwY" TargetMode="External"/><Relationship Id="rId149" Type="http://schemas.openxmlformats.org/officeDocument/2006/relationships/hyperlink" Target="https://drive.google.com/open?id=1K_GhLbHRWy9PMBGn-FuVyhZUCjOXCw7P" TargetMode="External"/><Relationship Id="rId314" Type="http://schemas.openxmlformats.org/officeDocument/2006/relationships/hyperlink" Target="https://drive.google.com/open?id=1FVy0P2_l0lcp2NyQqSjZta8Yb92T_fhL" TargetMode="External"/><Relationship Id="rId356" Type="http://schemas.openxmlformats.org/officeDocument/2006/relationships/hyperlink" Target="https://drive.google.com/open?id=1B1sd1uIAc9mk-lMs1ljIFXYChY3RJrOX" TargetMode="External"/><Relationship Id="rId398" Type="http://schemas.openxmlformats.org/officeDocument/2006/relationships/hyperlink" Target="https://drive.google.com/open?id=1bucD3J9ZD1_79d1ed8ON9Vwqco89-E83" TargetMode="External"/><Relationship Id="rId95" Type="http://schemas.openxmlformats.org/officeDocument/2006/relationships/hyperlink" Target="https://drive.google.com/open?id=1hY4pt35YP1zYqdCgLGdu-NwTx9X7ZOa0" TargetMode="External"/><Relationship Id="rId160" Type="http://schemas.openxmlformats.org/officeDocument/2006/relationships/hyperlink" Target="https://drive.google.com/open?id=1u_irjozstMvzu7f0lH3Ukx-8kQVGAL3w" TargetMode="External"/><Relationship Id="rId216" Type="http://schemas.openxmlformats.org/officeDocument/2006/relationships/hyperlink" Target="https://drive.google.com/open?id=1mAWtVRlETV60foJnKkGXQYyPQBsVrSB-" TargetMode="External"/><Relationship Id="rId423" Type="http://schemas.openxmlformats.org/officeDocument/2006/relationships/hyperlink" Target="https://drive.google.com/open?id=1c0lXMg7Do9fQG9Oj-qj82woxm-cdruAz" TargetMode="External"/><Relationship Id="rId258" Type="http://schemas.openxmlformats.org/officeDocument/2006/relationships/hyperlink" Target="https://drive.google.com/open?id=1-Bjqq4pbey2lEAcwvG8PKrbk8AHU0uvL" TargetMode="External"/><Relationship Id="rId465" Type="http://schemas.openxmlformats.org/officeDocument/2006/relationships/hyperlink" Target="https://drive.google.com/open?id=1bPrmeC2zfL1obrJVw4uH9NqHShWt9Bp3" TargetMode="External"/><Relationship Id="rId22" Type="http://schemas.openxmlformats.org/officeDocument/2006/relationships/hyperlink" Target="https://drive.google.com/open?id=1EBUg158StExycWi9xqheFhAk6zPF7Lpj" TargetMode="External"/><Relationship Id="rId64" Type="http://schemas.openxmlformats.org/officeDocument/2006/relationships/hyperlink" Target="https://drive.google.com/open?id=12007eMgv-J1eI9afGmFZRM32y_iON5Cf" TargetMode="External"/><Relationship Id="rId118" Type="http://schemas.openxmlformats.org/officeDocument/2006/relationships/hyperlink" Target="https://drive.google.com/open?id=1SJ_urM8VD6k_28VW3iq6dRhB1tJMxhBj" TargetMode="External"/><Relationship Id="rId325" Type="http://schemas.openxmlformats.org/officeDocument/2006/relationships/hyperlink" Target="https://drive.google.com/open?id=1NlqHHE1KtPWmt7Ho0NFAbr3J6WpQ0IQM" TargetMode="External"/><Relationship Id="rId367" Type="http://schemas.openxmlformats.org/officeDocument/2006/relationships/hyperlink" Target="https://drive.google.com/open?id=1smslFd1IYiMHyGM_dRmGqRe_dMBsHzUj" TargetMode="External"/><Relationship Id="rId171" Type="http://schemas.openxmlformats.org/officeDocument/2006/relationships/hyperlink" Target="https://drive.google.com/open?id=1wYBwu4LjxwQHOlU9LCzrSxmhhXpd2t6G" TargetMode="External"/><Relationship Id="rId227" Type="http://schemas.openxmlformats.org/officeDocument/2006/relationships/hyperlink" Target="https://drive.google.com/open?id=1Wi1Te8EU3kangVdTKFw7vWCqLkjzojE6" TargetMode="External"/><Relationship Id="rId269" Type="http://schemas.openxmlformats.org/officeDocument/2006/relationships/hyperlink" Target="https://drive.google.com/open?id=1dzpf017lgxYcrKbiwKScGowMkbnnbNji" TargetMode="External"/><Relationship Id="rId434" Type="http://schemas.openxmlformats.org/officeDocument/2006/relationships/hyperlink" Target="https://drive.google.com/open?id=1uMYEA3gRVoebe_P4zfNROq2RY_mH-TTT" TargetMode="External"/><Relationship Id="rId476" Type="http://schemas.openxmlformats.org/officeDocument/2006/relationships/hyperlink" Target="https://drive.google.com/open?id=1ZiM3usg2HWBzu3wJq-JdF1AjcOx1sczJ" TargetMode="External"/><Relationship Id="rId33" Type="http://schemas.openxmlformats.org/officeDocument/2006/relationships/hyperlink" Target="https://drive.google.com/open?id=134whw3DcV6HDaiZ0102iSogvd8OBSRim" TargetMode="External"/><Relationship Id="rId129" Type="http://schemas.openxmlformats.org/officeDocument/2006/relationships/hyperlink" Target="https://drive.google.com/open?id=1mmugSxOMScUXe_wyxCEfsqE3IIrzTGRt" TargetMode="External"/><Relationship Id="rId280" Type="http://schemas.openxmlformats.org/officeDocument/2006/relationships/hyperlink" Target="https://drive.google.com/open?id=1TH8qSBiGmKxtVuKiquytT1Oe5IsYOKdJ" TargetMode="External"/><Relationship Id="rId336" Type="http://schemas.openxmlformats.org/officeDocument/2006/relationships/hyperlink" Target="https://drive.google.com/open?id=1Yl495dFRgzKCsahH5WGJHMFKUdl2rTxX" TargetMode="External"/><Relationship Id="rId501" Type="http://schemas.openxmlformats.org/officeDocument/2006/relationships/hyperlink" Target="https://drive.google.com/open?id=1S_ksbD-PTGglwP8s5RgVnYNQgggxGL5T" TargetMode="External"/><Relationship Id="rId75" Type="http://schemas.openxmlformats.org/officeDocument/2006/relationships/hyperlink" Target="https://drive.google.com/open?id=1UN8VjDrFcwcEhNwKpp57WtvZ6g-30Wac" TargetMode="External"/><Relationship Id="rId140" Type="http://schemas.openxmlformats.org/officeDocument/2006/relationships/hyperlink" Target="https://drive.google.com/open?id=1fusGNb1GZRri8Hm7ssfQa7d0cwwNKsvi" TargetMode="External"/><Relationship Id="rId182" Type="http://schemas.openxmlformats.org/officeDocument/2006/relationships/hyperlink" Target="https://drive.google.com/open?id=18koSvyE39Eff59ggkq8D84AA-YM-9Dmr" TargetMode="External"/><Relationship Id="rId378" Type="http://schemas.openxmlformats.org/officeDocument/2006/relationships/hyperlink" Target="https://drive.google.com/open?id=1zcJ6rA9SV1weYDdyhS7iT8HMHn4pzkOo" TargetMode="External"/><Relationship Id="rId403" Type="http://schemas.openxmlformats.org/officeDocument/2006/relationships/hyperlink" Target="http://promiseachimugugmail.com/" TargetMode="External"/><Relationship Id="rId6" Type="http://schemas.openxmlformats.org/officeDocument/2006/relationships/hyperlink" Target="https://drive.google.com/open?id=1UI2383lUO57eQAfSQ8p3ZJFbKruSHZ1Q" TargetMode="External"/><Relationship Id="rId238" Type="http://schemas.openxmlformats.org/officeDocument/2006/relationships/hyperlink" Target="https://drive.google.com/open?id=1mLFtnfnLX9g3tQ6Qcs1JPHfaIaw2ycuD" TargetMode="External"/><Relationship Id="rId445" Type="http://schemas.openxmlformats.org/officeDocument/2006/relationships/hyperlink" Target="https://drive.google.com/open?id=1D84NEamCYFN3BtglacDtDhQtuNzAhXaw" TargetMode="External"/><Relationship Id="rId487" Type="http://schemas.openxmlformats.org/officeDocument/2006/relationships/hyperlink" Target="https://drive.google.com/open?id=1vQucSF8p1Z_EKCzS9KxwRk88obbkV8uh" TargetMode="External"/><Relationship Id="rId291" Type="http://schemas.openxmlformats.org/officeDocument/2006/relationships/hyperlink" Target="https://drive.google.com/open?id=1o6w54Ct9S5DLoWLHB1jPuU4qyiKTwA6h" TargetMode="External"/><Relationship Id="rId305" Type="http://schemas.openxmlformats.org/officeDocument/2006/relationships/hyperlink" Target="https://drive.google.com/open?id=1KLmZ4c3aCh_0zyx7cxiNznWPhk0qe0Jg" TargetMode="External"/><Relationship Id="rId347" Type="http://schemas.openxmlformats.org/officeDocument/2006/relationships/hyperlink" Target="https://drive.google.com/open?id=1kZCLkRVPPm40937NXQvapvrYjJOO-2h5" TargetMode="External"/><Relationship Id="rId512" Type="http://schemas.openxmlformats.org/officeDocument/2006/relationships/hyperlink" Target="https://drive.google.com/open?id=1qpL9G0DfpRLxTGEJLdg6S3tb7_4cum8n" TargetMode="External"/><Relationship Id="rId44" Type="http://schemas.openxmlformats.org/officeDocument/2006/relationships/hyperlink" Target="https://drive.google.com/open?id=1NziyiimhzUDdiK2AiRUDTsQXG6XxhjUC" TargetMode="External"/><Relationship Id="rId86" Type="http://schemas.openxmlformats.org/officeDocument/2006/relationships/hyperlink" Target="https://drive.google.com/open?id=1vvr8r5hxZb1_eM2PEV40Zkh0-HqPQRjR" TargetMode="External"/><Relationship Id="rId151" Type="http://schemas.openxmlformats.org/officeDocument/2006/relationships/hyperlink" Target="https://drive.google.com/open?id=1Hdx3o-i26YgugEykmAzpOCLEzj6_RYs6" TargetMode="External"/><Relationship Id="rId389" Type="http://schemas.openxmlformats.org/officeDocument/2006/relationships/hyperlink" Target="https://drive.google.com/open?id=1rvdTb_pvi_2-VZFyTosNlM1IuxiVCRca" TargetMode="External"/><Relationship Id="rId193" Type="http://schemas.openxmlformats.org/officeDocument/2006/relationships/hyperlink" Target="https://drive.google.com/open?id=10DbXmJssJ9Mau21lDxJTbMova0hMYXM3" TargetMode="External"/><Relationship Id="rId207" Type="http://schemas.openxmlformats.org/officeDocument/2006/relationships/hyperlink" Target="https://drive.google.com/open?id=1kXRju5T44pqMCUoVBwTMu5zn3yWy-sD1" TargetMode="External"/><Relationship Id="rId249" Type="http://schemas.openxmlformats.org/officeDocument/2006/relationships/hyperlink" Target="https://drive.google.com/open?id=1K2H2zBfyx87w8QBXbDYG7SVjCabGmEdb" TargetMode="External"/><Relationship Id="rId414" Type="http://schemas.openxmlformats.org/officeDocument/2006/relationships/hyperlink" Target="https://drive.google.com/open?id=1u1WhQV96JCZpYonXvdw38jTXZxJG0gtS" TargetMode="External"/><Relationship Id="rId456" Type="http://schemas.openxmlformats.org/officeDocument/2006/relationships/hyperlink" Target="https://drive.google.com/open?id=1RI6GeioA6voHXwd_hpKFzlWcjMyBS5EK" TargetMode="External"/><Relationship Id="rId498" Type="http://schemas.openxmlformats.org/officeDocument/2006/relationships/hyperlink" Target="https://drive.google.com/open?id=1m_04_7l7eAvGRbUj59pW0kMhmT1z19tI" TargetMode="External"/><Relationship Id="rId13" Type="http://schemas.openxmlformats.org/officeDocument/2006/relationships/hyperlink" Target="https://drive.google.com/open?id=1_DJPobuNwng_0opf1QyDaCyIzSZmALeP" TargetMode="External"/><Relationship Id="rId109" Type="http://schemas.openxmlformats.org/officeDocument/2006/relationships/hyperlink" Target="https://drive.google.com/open?id=1h9F12o3OvmgYnZT1QsEc5FgWb7OJdfz2" TargetMode="External"/><Relationship Id="rId260" Type="http://schemas.openxmlformats.org/officeDocument/2006/relationships/hyperlink" Target="https://drive.google.com/open?id=1qeARwNHHcXUnXu7M07fI49Dhc2g6-nvs" TargetMode="External"/><Relationship Id="rId316" Type="http://schemas.openxmlformats.org/officeDocument/2006/relationships/hyperlink" Target="https://drive.google.com/open?id=11v5T_bddVnoP9nx1y3ItjXcnmeIOCpSx" TargetMode="External"/><Relationship Id="rId55" Type="http://schemas.openxmlformats.org/officeDocument/2006/relationships/hyperlink" Target="https://drive.google.com/open?id=1y1GkNcxXEM-PGUF01F3kJSFe5TJcggrd" TargetMode="External"/><Relationship Id="rId97" Type="http://schemas.openxmlformats.org/officeDocument/2006/relationships/hyperlink" Target="https://drive.google.com/open?id=13U7IKxi5CHSXFGKl-R_Hes1RwFeZpGPT" TargetMode="External"/><Relationship Id="rId120" Type="http://schemas.openxmlformats.org/officeDocument/2006/relationships/hyperlink" Target="https://drive.google.com/open?id=1QZ9z2KUFjE9pcFvN5EzInfXaKDHBJgnN" TargetMode="External"/><Relationship Id="rId358" Type="http://schemas.openxmlformats.org/officeDocument/2006/relationships/hyperlink" Target="https://drive.google.com/open?id=192RkjpR9_acLKfV7UhxzMs2-dEFtPQxs" TargetMode="External"/><Relationship Id="rId162" Type="http://schemas.openxmlformats.org/officeDocument/2006/relationships/hyperlink" Target="https://drive.google.com/open?id=1RNrr0Ch1xV7UVmsrftE3Y-iYLBM-WAd-" TargetMode="External"/><Relationship Id="rId218" Type="http://schemas.openxmlformats.org/officeDocument/2006/relationships/hyperlink" Target="https://drive.google.com/open?id=1GhvtPpbqsIB9IbasYUImuiFnZH3QuIuR" TargetMode="External"/><Relationship Id="rId425" Type="http://schemas.openxmlformats.org/officeDocument/2006/relationships/hyperlink" Target="https://drive.google.com/open?id=1W7d1ctPc8L3--VkXirX_fNkvOlZcks1J" TargetMode="External"/><Relationship Id="rId467" Type="http://schemas.openxmlformats.org/officeDocument/2006/relationships/hyperlink" Target="https://drive.google.com/open?id=1UqPw7-ICf7R6Syj5VkAedZv6uYkrnV3X" TargetMode="External"/><Relationship Id="rId271" Type="http://schemas.openxmlformats.org/officeDocument/2006/relationships/hyperlink" Target="https://drive.google.com/open?id=1XJgxHbe-YOaF_sU5mwD9IIRyz-k1DZe3" TargetMode="External"/><Relationship Id="rId24" Type="http://schemas.openxmlformats.org/officeDocument/2006/relationships/hyperlink" Target="https://drive.google.com/open?id=1Mc7WZofTviPP3fldSDyssmE0j2jblSkH" TargetMode="External"/><Relationship Id="rId66" Type="http://schemas.openxmlformats.org/officeDocument/2006/relationships/hyperlink" Target="https://drive.google.com/open?id=1cXvU8OakZsZA4iOViqXFyDF9jYhm4A_f" TargetMode="External"/><Relationship Id="rId131" Type="http://schemas.openxmlformats.org/officeDocument/2006/relationships/hyperlink" Target="https://drive.google.com/open?id=109TazRIJXxfUu7iWvbP6d2RoWAtWAViQ" TargetMode="External"/><Relationship Id="rId327" Type="http://schemas.openxmlformats.org/officeDocument/2006/relationships/hyperlink" Target="https://drive.google.com/open?id=1ZBayk51mT4llcioacqwtjHHHYLIcWZ79" TargetMode="External"/><Relationship Id="rId369" Type="http://schemas.openxmlformats.org/officeDocument/2006/relationships/hyperlink" Target="https://drive.google.com/open?id=1mu_xTq_78ub3IWn-iSJEjdxBoI57nFMu" TargetMode="External"/><Relationship Id="rId173" Type="http://schemas.openxmlformats.org/officeDocument/2006/relationships/hyperlink" Target="https://drive.google.com/open?id=1FcXVs4_MCTSCHsVUgv3QG1d2IgZhzo0Z" TargetMode="External"/><Relationship Id="rId229" Type="http://schemas.openxmlformats.org/officeDocument/2006/relationships/hyperlink" Target="https://drive.google.com/open?id=1o91DIZfYY2AkLTiMjs4ELzx3kw_whBHB" TargetMode="External"/><Relationship Id="rId380" Type="http://schemas.openxmlformats.org/officeDocument/2006/relationships/hyperlink" Target="https://drive.google.com/open?id=1eU6Mk0JJpLSVocwopBXgr1ogCkuUyD3m" TargetMode="External"/><Relationship Id="rId436" Type="http://schemas.openxmlformats.org/officeDocument/2006/relationships/hyperlink" Target="https://drive.google.com/open?id=1ApJ7J_kv1X9hJevUkNv1MsJeyXh8QAbY" TargetMode="External"/><Relationship Id="rId240" Type="http://schemas.openxmlformats.org/officeDocument/2006/relationships/hyperlink" Target="https://drive.google.com/open?id=1R05IbpkXqsUdfBpYlQHDqKA0IIVDgKif" TargetMode="External"/><Relationship Id="rId478" Type="http://schemas.openxmlformats.org/officeDocument/2006/relationships/hyperlink" Target="https://drive.google.com/open?id=1PcbJdA5dfXwiCvtsaojQzLdBwVpLu2E1" TargetMode="External"/><Relationship Id="rId35" Type="http://schemas.openxmlformats.org/officeDocument/2006/relationships/hyperlink" Target="https://drive.google.com/open?id=1BgEOHROTAV3lFwsbCCDpOMEbjeBzYWqc" TargetMode="External"/><Relationship Id="rId77" Type="http://schemas.openxmlformats.org/officeDocument/2006/relationships/hyperlink" Target="https://drive.google.com/open?id=13ObAe82PUX3djWst65DyaDX4gfOzlHUO" TargetMode="External"/><Relationship Id="rId100" Type="http://schemas.openxmlformats.org/officeDocument/2006/relationships/hyperlink" Target="https://drive.google.com/open?id=1VX3SSSgAhe9Dicrnj0EASAaxjTQeRbc1" TargetMode="External"/><Relationship Id="rId282" Type="http://schemas.openxmlformats.org/officeDocument/2006/relationships/hyperlink" Target="https://drive.google.com/open?id=1nsNRIQD5x5aMcWqm_go2TWxOY-CUXPYX" TargetMode="External"/><Relationship Id="rId338" Type="http://schemas.openxmlformats.org/officeDocument/2006/relationships/hyperlink" Target="https://drive.google.com/open?id=1lD17jFAO5fo4Aq45qvyx631LpTizOpOT" TargetMode="External"/><Relationship Id="rId503" Type="http://schemas.openxmlformats.org/officeDocument/2006/relationships/hyperlink" Target="https://drive.google.com/open?id=1aw6nPO28yoTxWinluBX6DejZWEzOC-5M" TargetMode="External"/><Relationship Id="rId8" Type="http://schemas.openxmlformats.org/officeDocument/2006/relationships/hyperlink" Target="https://drive.google.com/open?id=148JVyZx_rWPUEertvV3YsquCxHmn2LZO" TargetMode="External"/><Relationship Id="rId142" Type="http://schemas.openxmlformats.org/officeDocument/2006/relationships/hyperlink" Target="https://drive.google.com/open?id=13fgH8iU37cwI69K3eaWg6Mjts-4LWHd7" TargetMode="External"/><Relationship Id="rId184" Type="http://schemas.openxmlformats.org/officeDocument/2006/relationships/hyperlink" Target="https://drive.google.com/open?id=15t1NK_Q5Ck9EIahkcTeO-cQtkgdWlJqq" TargetMode="External"/><Relationship Id="rId391" Type="http://schemas.openxmlformats.org/officeDocument/2006/relationships/hyperlink" Target="https://drive.google.com/open?id=1uUrJouOe48Gcr9Gp8FZtQzqZ_z9tHSKO" TargetMode="External"/><Relationship Id="rId405" Type="http://schemas.openxmlformats.org/officeDocument/2006/relationships/hyperlink" Target="https://drive.google.com/open?id=12F9xz42PqTlT40j1vy42CDwNC07BPK2W" TargetMode="External"/><Relationship Id="rId447" Type="http://schemas.openxmlformats.org/officeDocument/2006/relationships/hyperlink" Target="https://drive.google.com/open?id=1onmNaURsiH35c4iqO_yuQGnMJqHaSFVO" TargetMode="External"/><Relationship Id="rId251" Type="http://schemas.openxmlformats.org/officeDocument/2006/relationships/hyperlink" Target="https://drive.google.com/open?id=1rTRnW2ZiZyyxrrSsq-2ZKMd3P_Sf1MgJ" TargetMode="External"/><Relationship Id="rId489" Type="http://schemas.openxmlformats.org/officeDocument/2006/relationships/hyperlink" Target="https://drive.google.com/open?id=1sZBMRf6YlMy4fT4yGlVcZhclANmh2Eb9" TargetMode="External"/><Relationship Id="rId46" Type="http://schemas.openxmlformats.org/officeDocument/2006/relationships/hyperlink" Target="https://drive.google.com/open?id=1sMCrDVlrkvx_7vl00Bg5SH_Y-v2KC2bQ" TargetMode="External"/><Relationship Id="rId293" Type="http://schemas.openxmlformats.org/officeDocument/2006/relationships/hyperlink" Target="https://drive.google.com/open?id=1vNsCGEtE334nNli4gP9j5PadTm3XK-QJ" TargetMode="External"/><Relationship Id="rId307" Type="http://schemas.openxmlformats.org/officeDocument/2006/relationships/hyperlink" Target="https://drive.google.com/open?id=19reslYV_WXtAW4atrfg99VKrzUnxiKZm" TargetMode="External"/><Relationship Id="rId349" Type="http://schemas.openxmlformats.org/officeDocument/2006/relationships/hyperlink" Target="https://drive.google.com/open?id=10YnOOq7dMVxl_j9D_WOJZcU3_yDs7xjd" TargetMode="External"/><Relationship Id="rId514" Type="http://schemas.openxmlformats.org/officeDocument/2006/relationships/hyperlink" Target="https://drive.google.com/open?id=18JtyqKCDx5Ml5OIgKtlmRdz0vbs7R9Fe" TargetMode="External"/><Relationship Id="rId88" Type="http://schemas.openxmlformats.org/officeDocument/2006/relationships/hyperlink" Target="https://drive.google.com/open?id=1_Yyb7try1NfR1TP5otoAYI7q-_JcefrU" TargetMode="External"/><Relationship Id="rId111" Type="http://schemas.openxmlformats.org/officeDocument/2006/relationships/hyperlink" Target="https://drive.google.com/open?id=1wLae-tsdbXyLr-CFDJNiC-eymGL02VCg" TargetMode="External"/><Relationship Id="rId153" Type="http://schemas.openxmlformats.org/officeDocument/2006/relationships/hyperlink" Target="https://drive.google.com/open?id=1K5Z8FPN17Q-Qdog5XXvI37I2dSFeLuS5" TargetMode="External"/><Relationship Id="rId195" Type="http://schemas.openxmlformats.org/officeDocument/2006/relationships/hyperlink" Target="https://drive.google.com/open?id=1SfjCtTuwWYQ9x-rwM1KHtqleKiYQqLx4" TargetMode="External"/><Relationship Id="rId209" Type="http://schemas.openxmlformats.org/officeDocument/2006/relationships/hyperlink" Target="https://drive.google.com/open?id=1HQKiML4tuX0xRXPgAJP9bA7UkqrpsPO1" TargetMode="External"/><Relationship Id="rId360" Type="http://schemas.openxmlformats.org/officeDocument/2006/relationships/hyperlink" Target="https://drive.google.com/open?id=1EWc7UIEqn_yh7xlyExSL6AYxO_Tw2akQ" TargetMode="External"/><Relationship Id="rId416" Type="http://schemas.openxmlformats.org/officeDocument/2006/relationships/hyperlink" Target="https://drive.google.com/open?id=1c0h6j4GIsvJnd6YZk1HMaF1-jXNJC26X" TargetMode="External"/><Relationship Id="rId220" Type="http://schemas.openxmlformats.org/officeDocument/2006/relationships/hyperlink" Target="https://drive.google.com/open?id=1NRy4DfEOWKHs64hJGGYO8hyOPBwmdEWH" TargetMode="External"/><Relationship Id="rId458" Type="http://schemas.openxmlformats.org/officeDocument/2006/relationships/hyperlink" Target="https://drive.google.com/open?id=1c2GCrbHski7e6eZRmKv0ZmCXorAJpBEs" TargetMode="External"/><Relationship Id="rId15" Type="http://schemas.openxmlformats.org/officeDocument/2006/relationships/hyperlink" Target="https://drive.google.com/open?id=1iSysnJtEUGDemby0lR7-s9GQUbsJs72y" TargetMode="External"/><Relationship Id="rId57" Type="http://schemas.openxmlformats.org/officeDocument/2006/relationships/hyperlink" Target="https://drive.google.com/open?id=1jK9UOzWiU2xjSg8u6ITBZImjvcJlaNds" TargetMode="External"/><Relationship Id="rId262" Type="http://schemas.openxmlformats.org/officeDocument/2006/relationships/hyperlink" Target="https://drive.google.com/open?id=1b6Jn_z215Bsm0lHLZ0B2N5XlZMPUxNLv" TargetMode="External"/><Relationship Id="rId318" Type="http://schemas.openxmlformats.org/officeDocument/2006/relationships/hyperlink" Target="https://drive.google.com/open?id=1Aclo91hk02VebmkQgEFZKlqwwjlFTq95" TargetMode="External"/><Relationship Id="rId99" Type="http://schemas.openxmlformats.org/officeDocument/2006/relationships/hyperlink" Target="https://drive.google.com/open?id=1i-K3D0svgXK24URwk4pWQFYPR_Sfb12g" TargetMode="External"/><Relationship Id="rId122" Type="http://schemas.openxmlformats.org/officeDocument/2006/relationships/hyperlink" Target="https://drive.google.com/open?id=1UfclCv-k1jXU4DrPHKdQePUveMje9R0t" TargetMode="External"/><Relationship Id="rId164" Type="http://schemas.openxmlformats.org/officeDocument/2006/relationships/hyperlink" Target="https://drive.google.com/open?id=1Rcg8wK4OXKacP8ouMRPawHCoa0GqT0sX" TargetMode="External"/><Relationship Id="rId371" Type="http://schemas.openxmlformats.org/officeDocument/2006/relationships/hyperlink" Target="https://drive.google.com/open?id=19fXgbXdczKBfxDwMsdQ2IUH7juvE_MCp" TargetMode="External"/><Relationship Id="rId427" Type="http://schemas.openxmlformats.org/officeDocument/2006/relationships/hyperlink" Target="https://drive.google.com/open?id=1d_7wWAOTt7C2DOOP2Araglqwhu7cIY7g" TargetMode="External"/><Relationship Id="rId469" Type="http://schemas.openxmlformats.org/officeDocument/2006/relationships/hyperlink" Target="https://drive.google.com/open?id=1mFzyn5Kn32BLpjCeUwhC7UOlh4Oml3t3" TargetMode="External"/><Relationship Id="rId26" Type="http://schemas.openxmlformats.org/officeDocument/2006/relationships/hyperlink" Target="https://drive.google.com/open?id=1uvZaEKeEt39N3vAuD11dKuter2lKHOaa" TargetMode="External"/><Relationship Id="rId231" Type="http://schemas.openxmlformats.org/officeDocument/2006/relationships/hyperlink" Target="https://drive.google.com/open?id=1VIcIi6eVbd0EZV6e3ncOxI7od7S2W4DI" TargetMode="External"/><Relationship Id="rId273" Type="http://schemas.openxmlformats.org/officeDocument/2006/relationships/hyperlink" Target="https://drive.google.com/open?id=1RsnGGCi14YslDdmz_fUfPkJZQv9zEELk" TargetMode="External"/><Relationship Id="rId329" Type="http://schemas.openxmlformats.org/officeDocument/2006/relationships/hyperlink" Target="https://drive.google.com/open?id=1RBMiUcQincgV_8aa5Eu63lOA4OCQz48m" TargetMode="External"/><Relationship Id="rId480" Type="http://schemas.openxmlformats.org/officeDocument/2006/relationships/hyperlink" Target="https://drive.google.com/open?id=13fsUEQ5nCGd0lFSqc3hue9MuSClZiCb0" TargetMode="External"/><Relationship Id="rId68" Type="http://schemas.openxmlformats.org/officeDocument/2006/relationships/hyperlink" Target="https://drive.google.com/open?id=1kZ9WIwUckjvIk73YSbEDKs4lsGIAH3Ze" TargetMode="External"/><Relationship Id="rId133" Type="http://schemas.openxmlformats.org/officeDocument/2006/relationships/hyperlink" Target="https://drive.google.com/open?id=1_HBEagUA7_r-QsN3AglJim9kXtiVxfsw" TargetMode="External"/><Relationship Id="rId175" Type="http://schemas.openxmlformats.org/officeDocument/2006/relationships/hyperlink" Target="https://drive.google.com/open?id=1VqiXHUz1G-WN_xUA7tmAa6EZBUUxvXln" TargetMode="External"/><Relationship Id="rId340" Type="http://schemas.openxmlformats.org/officeDocument/2006/relationships/hyperlink" Target="https://drive.google.com/open?id=184zuXMdRt0WC1iD7EBN65oNy5hnhDCD1" TargetMode="External"/><Relationship Id="rId200" Type="http://schemas.openxmlformats.org/officeDocument/2006/relationships/hyperlink" Target="https://drive.google.com/open?id=17mHcmVUmR9KTNH4TKuMhNlfDC8j70yLc" TargetMode="External"/><Relationship Id="rId382" Type="http://schemas.openxmlformats.org/officeDocument/2006/relationships/hyperlink" Target="https://drive.google.com/open?id=1jJgPDPKwXMKbG-fHx9fIlMwngwSXRsQ_" TargetMode="External"/><Relationship Id="rId438" Type="http://schemas.openxmlformats.org/officeDocument/2006/relationships/hyperlink" Target="https://drive.google.com/open?id=1f1xkG48j8thGZx_-VL6RKtjJN_c8yaF9" TargetMode="External"/><Relationship Id="rId242" Type="http://schemas.openxmlformats.org/officeDocument/2006/relationships/hyperlink" Target="https://drive.google.com/open?id=1-Tqh14o-L9bUDUWFBSBdyOZj9rs9eqV3" TargetMode="External"/><Relationship Id="rId284" Type="http://schemas.openxmlformats.org/officeDocument/2006/relationships/hyperlink" Target="https://drive.google.com/open?id=1n8-zWW3eTDWYMhZelPw-LHQKQ99EBzJr" TargetMode="External"/><Relationship Id="rId491" Type="http://schemas.openxmlformats.org/officeDocument/2006/relationships/hyperlink" Target="https://drive.google.com/open?id=1s6k7gv9H3h9BrToWBW3FuRpNwPly4hWv" TargetMode="External"/><Relationship Id="rId505" Type="http://schemas.openxmlformats.org/officeDocument/2006/relationships/hyperlink" Target="https://drive.google.com/open?id=10BQNbvivh7Jedd58A6_UvydzXrfrsBjB" TargetMode="External"/><Relationship Id="rId37" Type="http://schemas.openxmlformats.org/officeDocument/2006/relationships/hyperlink" Target="https://drive.google.com/open?id=1H5cnzN20rGcxN2kaR_-BD6f2Sa57JCQ2" TargetMode="External"/><Relationship Id="rId79" Type="http://schemas.openxmlformats.org/officeDocument/2006/relationships/hyperlink" Target="https://drive.google.com/open?id=12hdKc5xhn56K38mfKZT9fPMntvsWpjmt" TargetMode="External"/><Relationship Id="rId102" Type="http://schemas.openxmlformats.org/officeDocument/2006/relationships/hyperlink" Target="https://drive.google.com/open?id=1ixWFovkbLDdGrwooRGa9gobFJtEr7-nr" TargetMode="External"/><Relationship Id="rId144" Type="http://schemas.openxmlformats.org/officeDocument/2006/relationships/hyperlink" Target="https://drive.google.com/open?id=1nSM-4hqftjngBmsulV6VmwLTpbhY7YMR" TargetMode="External"/><Relationship Id="rId90" Type="http://schemas.openxmlformats.org/officeDocument/2006/relationships/hyperlink" Target="https://drive.google.com/open?id=1OO7_K4dugFMqdING1xgmJ5Neo-9GBX1E" TargetMode="External"/><Relationship Id="rId186" Type="http://schemas.openxmlformats.org/officeDocument/2006/relationships/hyperlink" Target="https://drive.google.com/open?id=14pctELcmMo0Dvi2O1qhrjhvlk6Xb97QI" TargetMode="External"/><Relationship Id="rId351" Type="http://schemas.openxmlformats.org/officeDocument/2006/relationships/hyperlink" Target="https://drive.google.com/open?id=1TIFIb0xSCumXyHN8JQSPQTKdeJUDrrb3" TargetMode="External"/><Relationship Id="rId393" Type="http://schemas.openxmlformats.org/officeDocument/2006/relationships/hyperlink" Target="https://drive.google.com/open?id=135b3fxona4wuwyRcuVcM5M1CT3ScOYP9" TargetMode="External"/><Relationship Id="rId407" Type="http://schemas.openxmlformats.org/officeDocument/2006/relationships/hyperlink" Target="https://drive.google.com/open?id=1l5EgEBE0RpJLIxdQVuLhTsh0uUjhQTjR" TargetMode="External"/><Relationship Id="rId449" Type="http://schemas.openxmlformats.org/officeDocument/2006/relationships/hyperlink" Target="https://drive.google.com/open?id=10BSOBj7FDo8SUdTRymM-5MmV_GffuTs-" TargetMode="External"/><Relationship Id="rId211" Type="http://schemas.openxmlformats.org/officeDocument/2006/relationships/hyperlink" Target="https://drive.google.com/open?id=1zQ0S-jNEuHI75wioYSoe7k6TsEV-nwbi" TargetMode="External"/><Relationship Id="rId253" Type="http://schemas.openxmlformats.org/officeDocument/2006/relationships/hyperlink" Target="https://drive.google.com/open?id=1QAQ1QhJHS1RcNMh9p_4PWZihcF2Uomdw" TargetMode="External"/><Relationship Id="rId295" Type="http://schemas.openxmlformats.org/officeDocument/2006/relationships/hyperlink" Target="https://drive.google.com/open?id=1gDGwIRpmKpxY1TQJJLMwnObM1qTDvO9d" TargetMode="External"/><Relationship Id="rId309" Type="http://schemas.openxmlformats.org/officeDocument/2006/relationships/hyperlink" Target="https://drive.google.com/open?id=1EOIrJ18IAkHoHUiFCMhuBfd4IJrbl_Kt" TargetMode="External"/><Relationship Id="rId460" Type="http://schemas.openxmlformats.org/officeDocument/2006/relationships/hyperlink" Target="https://drive.google.com/open?id=1S3Go6NT5gK7NKDBz3Y2FOCwOlliovImM" TargetMode="External"/><Relationship Id="rId516" Type="http://schemas.openxmlformats.org/officeDocument/2006/relationships/table" Target="../tables/table1.xml"/><Relationship Id="rId48" Type="http://schemas.openxmlformats.org/officeDocument/2006/relationships/hyperlink" Target="https://drive.google.com/open?id=1IgacJa5PevgJc7DU5YU42XlcKmDk4P_3" TargetMode="External"/><Relationship Id="rId113" Type="http://schemas.openxmlformats.org/officeDocument/2006/relationships/hyperlink" Target="https://drive.google.com/open?id=1gMmQSqr5r5iVADasuit3VeZmDGpT_3I8" TargetMode="External"/><Relationship Id="rId320" Type="http://schemas.openxmlformats.org/officeDocument/2006/relationships/hyperlink" Target="https://drive.google.com/open?id=1VGkp3WJPiY8BzvlqowQG-hOGSUK6IDLK" TargetMode="External"/><Relationship Id="rId155" Type="http://schemas.openxmlformats.org/officeDocument/2006/relationships/hyperlink" Target="https://drive.google.com/open?id=1AQ2GI67W-K7ZcF3BIkEHVEwXrBbcHlq7" TargetMode="External"/><Relationship Id="rId197" Type="http://schemas.openxmlformats.org/officeDocument/2006/relationships/hyperlink" Target="https://drive.google.com/open?id=1UxpgTkp2zBEUi3DpbHLX860bKEK_Glol" TargetMode="External"/><Relationship Id="rId362" Type="http://schemas.openxmlformats.org/officeDocument/2006/relationships/hyperlink" Target="https://drive.google.com/open?id=1Fbk_fBwYO05kKy9DG3FoBg2z7I2XGIAg" TargetMode="External"/><Relationship Id="rId418" Type="http://schemas.openxmlformats.org/officeDocument/2006/relationships/hyperlink" Target="https://drive.google.com/open?id=1Evkc3apwgoBGsiL5T_fCqUATv2OT8lBU" TargetMode="External"/><Relationship Id="rId222" Type="http://schemas.openxmlformats.org/officeDocument/2006/relationships/hyperlink" Target="https://drive.google.com/open?id=1QKHAmbArZiEl7WBLZDehsjaYL61hvvui" TargetMode="External"/><Relationship Id="rId264" Type="http://schemas.openxmlformats.org/officeDocument/2006/relationships/hyperlink" Target="https://drive.google.com/open?id=1R6facLaeFowf490gEnlPwlswqSDh1dTK" TargetMode="External"/><Relationship Id="rId471" Type="http://schemas.openxmlformats.org/officeDocument/2006/relationships/hyperlink" Target="https://drive.google.com/open?id=1rKNOkfzjikXhUSemIs2bpzvRlaiMJ0BW" TargetMode="External"/><Relationship Id="rId17" Type="http://schemas.openxmlformats.org/officeDocument/2006/relationships/hyperlink" Target="https://drive.google.com/open?id=1a8zWfGa3nkAMdHO3EFrajzlh4FWKdR8f" TargetMode="External"/><Relationship Id="rId59" Type="http://schemas.openxmlformats.org/officeDocument/2006/relationships/hyperlink" Target="https://drive.google.com/open?id=1JYrwJ_r69HRa6NpNRPlQFyTKBQ0o-pkE" TargetMode="External"/><Relationship Id="rId124" Type="http://schemas.openxmlformats.org/officeDocument/2006/relationships/hyperlink" Target="https://drive.google.com/open?id=1g9i0fY6sZww3B0vCTIdHWQken91Ft7VV" TargetMode="External"/><Relationship Id="rId70" Type="http://schemas.openxmlformats.org/officeDocument/2006/relationships/hyperlink" Target="https://drive.google.com/open?id=1E9k3-esHRQbmXcHr_wp-hqMLmJ0jA9ti" TargetMode="External"/><Relationship Id="rId166" Type="http://schemas.openxmlformats.org/officeDocument/2006/relationships/hyperlink" Target="https://drive.google.com/open?id=1pGxSwL3WofZltuJsM_6sDjWaFv5HjvIO" TargetMode="External"/><Relationship Id="rId331" Type="http://schemas.openxmlformats.org/officeDocument/2006/relationships/hyperlink" Target="https://drive.google.com/open?id=13g6tJckr6XOVXHoSJjIl1weiwBJ9Py6V" TargetMode="External"/><Relationship Id="rId373" Type="http://schemas.openxmlformats.org/officeDocument/2006/relationships/hyperlink" Target="https://drive.google.com/open?id=1NAMD7CR7_3r1Y3vieITwsPkFeEmBUuHr" TargetMode="External"/><Relationship Id="rId429" Type="http://schemas.openxmlformats.org/officeDocument/2006/relationships/hyperlink" Target="https://drive.google.com/open?id=1uA9-FdCqxmH51YL4o0vTLqnGpVUtvK0o" TargetMode="External"/><Relationship Id="rId1" Type="http://schemas.openxmlformats.org/officeDocument/2006/relationships/hyperlink" Target="https://drive.google.com/open?id=1FbVA34hN6Xg0Qyh3wmiyJrzcFvHmZeV3" TargetMode="External"/><Relationship Id="rId233" Type="http://schemas.openxmlformats.org/officeDocument/2006/relationships/hyperlink" Target="https://drive.google.com/open?id=17lXiVDVIzJ-2IPZSVJgIa3ospsvrPePi" TargetMode="External"/><Relationship Id="rId440" Type="http://schemas.openxmlformats.org/officeDocument/2006/relationships/hyperlink" Target="https://drive.google.com/open?id=1ERFW1vD3R5BwmiIVGWYbghf_1iXLGPzC" TargetMode="External"/><Relationship Id="rId28" Type="http://schemas.openxmlformats.org/officeDocument/2006/relationships/hyperlink" Target="https://drive.google.com/open?id=1Q0ztsGdYmTeK88fWSyq6NMJP8QPeVD9K" TargetMode="External"/><Relationship Id="rId275" Type="http://schemas.openxmlformats.org/officeDocument/2006/relationships/hyperlink" Target="https://drive.google.com/open?id=11vqAFVDityRp9_ajSYQ9kEipWkRbqhRU" TargetMode="External"/><Relationship Id="rId300" Type="http://schemas.openxmlformats.org/officeDocument/2006/relationships/hyperlink" Target="https://drive.google.com/open?id=1yLC7wwNULnnRRbQS3sblugUah_wBinNH" TargetMode="External"/><Relationship Id="rId482" Type="http://schemas.openxmlformats.org/officeDocument/2006/relationships/hyperlink" Target="https://drive.google.com/open?id=19Ay9veVFDvIj4Nvc3f9Eh7QTK7boCvi2" TargetMode="External"/><Relationship Id="rId81" Type="http://schemas.openxmlformats.org/officeDocument/2006/relationships/hyperlink" Target="https://drive.google.com/open?id=14liRBBi8WU7Wx7U4VtsExMKVNMlSpO_1" TargetMode="External"/><Relationship Id="rId135" Type="http://schemas.openxmlformats.org/officeDocument/2006/relationships/hyperlink" Target="https://drive.google.com/open?id=11fOhntKaLZo78B4cNWPLdhDYo1g0Ldoc" TargetMode="External"/><Relationship Id="rId177" Type="http://schemas.openxmlformats.org/officeDocument/2006/relationships/hyperlink" Target="https://drive.google.com/open?id=1Fi-3OtdtIf61oambVrvK63zJYQ4AqPYA" TargetMode="External"/><Relationship Id="rId342" Type="http://schemas.openxmlformats.org/officeDocument/2006/relationships/hyperlink" Target="https://drive.google.com/open?id=1v1Wco8qlXnihzBjLVYh0FXryYRdJbFrr" TargetMode="External"/><Relationship Id="rId384" Type="http://schemas.openxmlformats.org/officeDocument/2006/relationships/hyperlink" Target="https://drive.google.com/open?id=1RpIS2okiepaC_FXJQ-8DaFK99D1jcJHL" TargetMode="External"/><Relationship Id="rId202" Type="http://schemas.openxmlformats.org/officeDocument/2006/relationships/hyperlink" Target="https://drive.google.com/open?id=13bOzD6KJi29Y6n7OVpBRa_T0UTuJbsrw" TargetMode="External"/><Relationship Id="rId244" Type="http://schemas.openxmlformats.org/officeDocument/2006/relationships/hyperlink" Target="https://drive.google.com/open?id=1-AY4s80KbJMfLUrOqA8CjjX7bToD9GPT" TargetMode="External"/><Relationship Id="rId39" Type="http://schemas.openxmlformats.org/officeDocument/2006/relationships/hyperlink" Target="https://drive.google.com/open?id=1n0-alzEtJ_MyBOjo1lAbS0ftlh4tXe1Z" TargetMode="External"/><Relationship Id="rId286" Type="http://schemas.openxmlformats.org/officeDocument/2006/relationships/hyperlink" Target="https://drive.google.com/open?id=1KDRYJe29Kt4Z8pwzfTYf9B11K2SNO5Dx" TargetMode="External"/><Relationship Id="rId451" Type="http://schemas.openxmlformats.org/officeDocument/2006/relationships/hyperlink" Target="https://drive.google.com/open?id=1JSGJqRAH7CcOy1meQ7R6RQbEtHIaz6nu" TargetMode="External"/><Relationship Id="rId493" Type="http://schemas.openxmlformats.org/officeDocument/2006/relationships/hyperlink" Target="https://drive.google.com/open?id=1honwy2I59F_tatTJWojehZlj9KksJJiK" TargetMode="External"/><Relationship Id="rId507" Type="http://schemas.openxmlformats.org/officeDocument/2006/relationships/hyperlink" Target="https://drive.google.com/open?id=1mhSdqKDE8qeYIpIT8A_4JnnIGMA3ptfr" TargetMode="External"/><Relationship Id="rId50" Type="http://schemas.openxmlformats.org/officeDocument/2006/relationships/hyperlink" Target="https://drive.google.com/open?id=107oBSWNM8GwaIv4jLhQ5qWOy7l22z171" TargetMode="External"/><Relationship Id="rId104" Type="http://schemas.openxmlformats.org/officeDocument/2006/relationships/hyperlink" Target="https://drive.google.com/open?id=10wvGRVK1Ux1_6grdUTnbzGO2wN0QcQKc" TargetMode="External"/><Relationship Id="rId146" Type="http://schemas.openxmlformats.org/officeDocument/2006/relationships/hyperlink" Target="https://drive.google.com/open?id=1J8MeoM3IlWSbjpmrNCMpquxufXWrGG5R" TargetMode="External"/><Relationship Id="rId188" Type="http://schemas.openxmlformats.org/officeDocument/2006/relationships/hyperlink" Target="https://drive.google.com/open?id=1mADvJl-s8pB6_POgkIgVYk3C2oc_dwHQ" TargetMode="External"/><Relationship Id="rId311" Type="http://schemas.openxmlformats.org/officeDocument/2006/relationships/hyperlink" Target="https://drive.google.com/open?id=1GlhGBfEX6WqGAT2ET-DxRK_GDscE2pqR" TargetMode="External"/><Relationship Id="rId353" Type="http://schemas.openxmlformats.org/officeDocument/2006/relationships/hyperlink" Target="https://drive.google.com/open?id=14t-4OP8z5cgXf-DB8oGpUX1jdnqPiW7Y" TargetMode="External"/><Relationship Id="rId395" Type="http://schemas.openxmlformats.org/officeDocument/2006/relationships/hyperlink" Target="https://drive.google.com/open?id=1rz9wMl1W8i65qZjGttbd2cF2ZXxlOFOo" TargetMode="External"/><Relationship Id="rId409" Type="http://schemas.openxmlformats.org/officeDocument/2006/relationships/hyperlink" Target="https://drive.google.com/open?id=1RIP9RMVD5SxoI9EFnXOzYKWXAhT8xvx_" TargetMode="External"/><Relationship Id="rId92" Type="http://schemas.openxmlformats.org/officeDocument/2006/relationships/hyperlink" Target="https://drive.google.com/open?id=1yrQ17wk2hDrV0Tz53dhPTqkhzF9dvKN_" TargetMode="External"/><Relationship Id="rId213" Type="http://schemas.openxmlformats.org/officeDocument/2006/relationships/hyperlink" Target="https://drive.google.com/open?id=1QDCkbEayVa3S2MUB0dF_FS7O78sAUn8R" TargetMode="External"/><Relationship Id="rId420" Type="http://schemas.openxmlformats.org/officeDocument/2006/relationships/hyperlink" Target="https://drive.google.com/open?id=1rnNv0O3fqHOAv5jPi_tgHlek_NoLA20w" TargetMode="External"/><Relationship Id="rId255" Type="http://schemas.openxmlformats.org/officeDocument/2006/relationships/hyperlink" Target="https://drive.google.com/open?id=1_Qz0T2moLF1iHe9LjCY9EDFM-osrr2NL" TargetMode="External"/><Relationship Id="rId297" Type="http://schemas.openxmlformats.org/officeDocument/2006/relationships/hyperlink" Target="https://drive.google.com/open?id=14SMlKtzHIboxalv4Ohv14dQ7aVUrGYqv" TargetMode="External"/><Relationship Id="rId462" Type="http://schemas.openxmlformats.org/officeDocument/2006/relationships/hyperlink" Target="https://drive.google.com/open?id=1022zLDHCiiZafRpBZMaeQffV_mXLuZ7Y" TargetMode="External"/><Relationship Id="rId115" Type="http://schemas.openxmlformats.org/officeDocument/2006/relationships/hyperlink" Target="https://drive.google.com/open?id=10tSFWkaQ4vAoV8oV_HTD-jZMIpEgqd1N" TargetMode="External"/><Relationship Id="rId157" Type="http://schemas.openxmlformats.org/officeDocument/2006/relationships/hyperlink" Target="https://drive.google.com/open?id=1MgMqSzOLkxHBDr63FXWZajkN2EYqJ-EO" TargetMode="External"/><Relationship Id="rId322" Type="http://schemas.openxmlformats.org/officeDocument/2006/relationships/hyperlink" Target="https://drive.google.com/open?id=1mVbGKi8SputSjXvYVmjHciudBvKOhfk8" TargetMode="External"/><Relationship Id="rId364" Type="http://schemas.openxmlformats.org/officeDocument/2006/relationships/hyperlink" Target="https://drive.google.com/open?id=1cfOnlEWamxvjn6_3TSYgO9NheisWuoUN" TargetMode="External"/><Relationship Id="rId61" Type="http://schemas.openxmlformats.org/officeDocument/2006/relationships/hyperlink" Target="https://drive.google.com/open?id=1IJC3UU7jeb-1so0kdxOucNs5fE5blZZy" TargetMode="External"/><Relationship Id="rId199" Type="http://schemas.openxmlformats.org/officeDocument/2006/relationships/hyperlink" Target="https://drive.google.com/open?id=1jS9-4fRh0cldXf3znLASwU75uHcu4jDe" TargetMode="External"/><Relationship Id="rId19" Type="http://schemas.openxmlformats.org/officeDocument/2006/relationships/hyperlink" Target="https://drive.google.com/open?id=1AYTfMPu8NTjP4GMCVcDebW7mJjziUiLG" TargetMode="External"/><Relationship Id="rId224" Type="http://schemas.openxmlformats.org/officeDocument/2006/relationships/hyperlink" Target="https://drive.google.com/open?id=1i0ojKB0-NFKLnGdZS-40bHsq3QqQU2Ct" TargetMode="External"/><Relationship Id="rId266" Type="http://schemas.openxmlformats.org/officeDocument/2006/relationships/hyperlink" Target="https://drive.google.com/open?id=1ligxU6Fffvjn79cTwufFP49Bio1ONStb" TargetMode="External"/><Relationship Id="rId431" Type="http://schemas.openxmlformats.org/officeDocument/2006/relationships/hyperlink" Target="https://drive.google.com/open?id=1QeOSluESgOHEnrIhnP7KiJiXDd_YXEHl" TargetMode="External"/><Relationship Id="rId473" Type="http://schemas.openxmlformats.org/officeDocument/2006/relationships/hyperlink" Target="https://drive.google.com/open?id=1RJAoQB3GCtadPLR6fQSD_W1hf91x4ecF" TargetMode="External"/><Relationship Id="rId30" Type="http://schemas.openxmlformats.org/officeDocument/2006/relationships/hyperlink" Target="https://drive.google.com/open?id=10iJ78CUpHvzQvWE3qXI7ntE8D3y1accL" TargetMode="External"/><Relationship Id="rId126" Type="http://schemas.openxmlformats.org/officeDocument/2006/relationships/hyperlink" Target="https://drive.google.com/open?id=1B6LCiEx6XsuZSeU8Ji9WBI9PzAYKArSF" TargetMode="External"/><Relationship Id="rId168" Type="http://schemas.openxmlformats.org/officeDocument/2006/relationships/hyperlink" Target="https://drive.google.com/open?id=1VVJKYljVfnnXkNT_cOivIkkG5s5O1Ntf" TargetMode="External"/><Relationship Id="rId333" Type="http://schemas.openxmlformats.org/officeDocument/2006/relationships/hyperlink" Target="https://drive.google.com/open?id=1mYkiNgrs5DheKNhYnxnZ4ZKcmfa31kZF" TargetMode="External"/><Relationship Id="rId72" Type="http://schemas.openxmlformats.org/officeDocument/2006/relationships/hyperlink" Target="https://drive.google.com/open?id=1ETIPusHPirA3DYqm1AMyN8O4FBtpkbd0" TargetMode="External"/><Relationship Id="rId375" Type="http://schemas.openxmlformats.org/officeDocument/2006/relationships/hyperlink" Target="https://drive.google.com/open?id=12UTX11-ryRyjxDvX9iO6i6rtIMgyFVrY" TargetMode="External"/><Relationship Id="rId3" Type="http://schemas.openxmlformats.org/officeDocument/2006/relationships/hyperlink" Target="https://drive.google.com/open?id=17vioP_q9JVD9S8NKDIvb_4DFzAkCTrMf" TargetMode="External"/><Relationship Id="rId235" Type="http://schemas.openxmlformats.org/officeDocument/2006/relationships/hyperlink" Target="https://drive.google.com/open?id=1Vfp54PZx9IJszhVVnQjEHAT5-uT_j4a-" TargetMode="External"/><Relationship Id="rId277" Type="http://schemas.openxmlformats.org/officeDocument/2006/relationships/hyperlink" Target="https://drive.google.com/open?id=1IRH9h2W95b6aULQ2oHcj-JAhdaB-gKin" TargetMode="External"/><Relationship Id="rId400" Type="http://schemas.openxmlformats.org/officeDocument/2006/relationships/hyperlink" Target="https://drive.google.com/open?id=1-z-uxQ8tgbnagV7xWdMiDEskFCtSBy7f" TargetMode="External"/><Relationship Id="rId442" Type="http://schemas.openxmlformats.org/officeDocument/2006/relationships/hyperlink" Target="https://drive.google.com/open?id=1UlZLCGC88Gyp6ohsUu1JFBaejXTQYPM4" TargetMode="External"/><Relationship Id="rId484" Type="http://schemas.openxmlformats.org/officeDocument/2006/relationships/hyperlink" Target="https://drive.google.com/open?id=1EyPrTRnnGVGXcFC24rVgfXAYE361Yx3Z" TargetMode="External"/><Relationship Id="rId137" Type="http://schemas.openxmlformats.org/officeDocument/2006/relationships/hyperlink" Target="https://drive.google.com/open?id=1OhrOMEivfmeBdwudF2ScSwenrpXG7gxr" TargetMode="External"/><Relationship Id="rId302" Type="http://schemas.openxmlformats.org/officeDocument/2006/relationships/hyperlink" Target="https://drive.google.com/open?id=1PQIfsUpcIHBkcZvNKS6sA2lLqmm3KI8j" TargetMode="External"/><Relationship Id="rId344" Type="http://schemas.openxmlformats.org/officeDocument/2006/relationships/hyperlink" Target="https://drive.google.com/open?id=12rJZaXt_lF_8DIGsbr72BqVn--JC8hUF" TargetMode="External"/><Relationship Id="rId41" Type="http://schemas.openxmlformats.org/officeDocument/2006/relationships/hyperlink" Target="https://drive.google.com/open?id=1nTz5sq8TVlMCPNjuzWhamOlmXQ7dHPGU" TargetMode="External"/><Relationship Id="rId83" Type="http://schemas.openxmlformats.org/officeDocument/2006/relationships/hyperlink" Target="https://drive.google.com/open?id=1daCka3cJPWStP0QdQlKB-EzRtkoPwhrq" TargetMode="External"/><Relationship Id="rId179" Type="http://schemas.openxmlformats.org/officeDocument/2006/relationships/hyperlink" Target="https://drive.google.com/open?id=1qr80TurmNEc3d6XeqbPtMzXrpK5M24RA" TargetMode="External"/><Relationship Id="rId386" Type="http://schemas.openxmlformats.org/officeDocument/2006/relationships/hyperlink" Target="https://drive.google.com/open?id=1hQSmBlCYbnktMQWkoTNxO0UhY7fg1nbO" TargetMode="External"/><Relationship Id="rId190" Type="http://schemas.openxmlformats.org/officeDocument/2006/relationships/hyperlink" Target="https://drive.google.com/open?id=1f1p7_Gq8k4F0dczxxFs2eqwrBdmgVPWy" TargetMode="External"/><Relationship Id="rId204" Type="http://schemas.openxmlformats.org/officeDocument/2006/relationships/hyperlink" Target="https://drive.google.com/open?id=1ANagtAouqU70Fe8vSodw9ifdw1OcEs1a" TargetMode="External"/><Relationship Id="rId246" Type="http://schemas.openxmlformats.org/officeDocument/2006/relationships/hyperlink" Target="https://drive.google.com/open?id=1YZtOP1bpZAGdPwdxdmHZgJWuPeaMvBLM" TargetMode="External"/><Relationship Id="rId288" Type="http://schemas.openxmlformats.org/officeDocument/2006/relationships/hyperlink" Target="https://drive.google.com/open?id=1vPj-fm_kCnFvhzrYx1IXcg3qwT4CdT3q" TargetMode="External"/><Relationship Id="rId411" Type="http://schemas.openxmlformats.org/officeDocument/2006/relationships/hyperlink" Target="https://drive.google.com/open?id=11Z9WQ3f-36yrdtX6vJDqzf4f6nPJtCc8" TargetMode="External"/><Relationship Id="rId453" Type="http://schemas.openxmlformats.org/officeDocument/2006/relationships/hyperlink" Target="https://drive.google.com/open?id=1dcUEVRW0V391KnyVYGWuq1kTxmuTjCNL" TargetMode="External"/><Relationship Id="rId509" Type="http://schemas.openxmlformats.org/officeDocument/2006/relationships/hyperlink" Target="https://drive.google.com/open?id=14-iEzgYHHJeVWBaZ406690gzKnKuTus5" TargetMode="External"/><Relationship Id="rId106" Type="http://schemas.openxmlformats.org/officeDocument/2006/relationships/hyperlink" Target="https://drive.google.com/open?id=1eEVlYJMVoDZJ1uJXyrfqffiYB9-G5UjB" TargetMode="External"/><Relationship Id="rId313" Type="http://schemas.openxmlformats.org/officeDocument/2006/relationships/hyperlink" Target="https://drive.google.com/open?id=1C9j6TigvbSVHnk_Muivgznfz45a2iCLs" TargetMode="External"/><Relationship Id="rId495" Type="http://schemas.openxmlformats.org/officeDocument/2006/relationships/hyperlink" Target="https://drive.google.com/open?id=1vqumvisyBXKSN7b9a2oCxQH9hUN0u5Rp" TargetMode="External"/><Relationship Id="rId10" Type="http://schemas.openxmlformats.org/officeDocument/2006/relationships/hyperlink" Target="https://drive.google.com/open?id=1-9h2Qt7XKt-r-Sy4UKK12x5mkukCpkJ_" TargetMode="External"/><Relationship Id="rId52" Type="http://schemas.openxmlformats.org/officeDocument/2006/relationships/hyperlink" Target="https://drive.google.com/open?id=1DWD-mVDGljjbPNcqY-hTI6TZIeFTJ2h0" TargetMode="External"/><Relationship Id="rId94" Type="http://schemas.openxmlformats.org/officeDocument/2006/relationships/hyperlink" Target="https://drive.google.com/open?id=1IASrcl18ES96UdgZ3thKEcs_7wve1hq1" TargetMode="External"/><Relationship Id="rId148" Type="http://schemas.openxmlformats.org/officeDocument/2006/relationships/hyperlink" Target="https://drive.google.com/open?id=1BOQBBw5EMEH91xllXc7FtnvS0dWYagxP" TargetMode="External"/><Relationship Id="rId355" Type="http://schemas.openxmlformats.org/officeDocument/2006/relationships/hyperlink" Target="https://drive.google.com/open?id=1mtRdKyxoqsVhGVxys3wQF-foMOaQsK7h" TargetMode="External"/><Relationship Id="rId397" Type="http://schemas.openxmlformats.org/officeDocument/2006/relationships/hyperlink" Target="https://drive.google.com/open?id=1qZYSv6eBSWh_jPCSSWnrqy_R4q7tNHfK" TargetMode="External"/><Relationship Id="rId215" Type="http://schemas.openxmlformats.org/officeDocument/2006/relationships/hyperlink" Target="https://drive.google.com/open?id=1Yj4kdtZpKDkwsh_8fTGN9y5jYL6XZv1R" TargetMode="External"/><Relationship Id="rId257" Type="http://schemas.openxmlformats.org/officeDocument/2006/relationships/hyperlink" Target="https://drive.google.com/open?id=1F5lD1EnuISoxOmpeQj7tGNny0tiQt8OY" TargetMode="External"/><Relationship Id="rId422" Type="http://schemas.openxmlformats.org/officeDocument/2006/relationships/hyperlink" Target="https://drive.google.com/open?id=1JLQMsSMkk-ZWo_N7iZfMiqvCeo6tWIY_" TargetMode="External"/><Relationship Id="rId464" Type="http://schemas.openxmlformats.org/officeDocument/2006/relationships/hyperlink" Target="https://drive.google.com/open?id=1hYPZBwTdSIg7K_yYF9-va9Xof6gSLQEt" TargetMode="External"/><Relationship Id="rId299" Type="http://schemas.openxmlformats.org/officeDocument/2006/relationships/hyperlink" Target="https://drive.google.com/open?id=162Xtq1x3avlRNSoMYCUqBd6ELKxEPKsD"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9.bin"/><Relationship Id="rId1" Type="http://schemas.openxmlformats.org/officeDocument/2006/relationships/hyperlink" Target="http://promiseachimugugmail.com/" TargetMode="Externa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promiseachimugu@gmail.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V1774"/>
  <sheetViews>
    <sheetView zoomScale="85" zoomScaleNormal="85" zoomScaleSheetLayoutView="72" workbookViewId="0">
      <pane xSplit="1" ySplit="2" topLeftCell="B1397" activePane="bottomRight" state="frozen"/>
      <selection activeCell="E235" sqref="E235"/>
      <selection pane="topRight" activeCell="E235" sqref="E235"/>
      <selection pane="bottomLeft" activeCell="E235" sqref="E235"/>
      <selection pane="bottomRight" activeCell="D1413" sqref="D1413"/>
    </sheetView>
  </sheetViews>
  <sheetFormatPr defaultColWidth="9.140625" defaultRowHeight="14.25"/>
  <cols>
    <col min="1" max="1" width="9.140625" style="12" customWidth="1"/>
    <col min="2" max="2" width="16" style="12" customWidth="1"/>
    <col min="3" max="3" width="14.140625" style="300" bestFit="1" customWidth="1"/>
    <col min="4" max="4" width="23.140625" style="293" customWidth="1"/>
    <col min="5" max="5" width="31.7109375" style="12" bestFit="1" customWidth="1"/>
    <col min="6" max="6" width="28.7109375" style="274" customWidth="1"/>
    <col min="7" max="7" width="40.140625" style="12" customWidth="1"/>
    <col min="8" max="8" width="40" style="12" bestFit="1" customWidth="1"/>
    <col min="9" max="9" width="46.5703125" style="339" customWidth="1"/>
    <col min="10" max="10" width="27.140625" style="337" bestFit="1" customWidth="1"/>
    <col min="11" max="12" width="19.85546875" style="300" customWidth="1"/>
    <col min="13" max="13" width="22" style="300" bestFit="1" customWidth="1"/>
    <col min="14" max="14" width="37.28515625" style="300" bestFit="1" customWidth="1"/>
    <col min="15" max="15" width="25.85546875" style="274" bestFit="1" customWidth="1"/>
    <col min="16" max="16" width="23" style="1" bestFit="1" customWidth="1"/>
    <col min="17" max="16384" width="9.140625" style="1"/>
  </cols>
  <sheetData>
    <row r="1" spans="1:16" ht="36.75" customHeight="1" thickBot="1">
      <c r="A1" s="3283" t="s">
        <v>46</v>
      </c>
      <c r="B1" s="3284"/>
      <c r="C1" s="3284"/>
      <c r="D1" s="3284"/>
      <c r="E1" s="3284"/>
      <c r="F1" s="3284"/>
      <c r="G1" s="3284"/>
      <c r="H1" s="3284"/>
      <c r="I1" s="3285"/>
      <c r="J1" s="3284"/>
      <c r="K1" s="3284"/>
      <c r="L1" s="3284"/>
      <c r="M1" s="3284"/>
      <c r="N1" s="3284"/>
      <c r="O1" s="3284"/>
      <c r="P1" s="3284"/>
    </row>
    <row r="2" spans="1:16" s="2" customFormat="1" ht="48.75" customHeight="1" thickBot="1">
      <c r="A2" s="24" t="s">
        <v>0</v>
      </c>
      <c r="B2" s="78" t="s">
        <v>47</v>
      </c>
      <c r="C2" s="25" t="s">
        <v>7</v>
      </c>
      <c r="D2" s="205" t="s">
        <v>1</v>
      </c>
      <c r="E2" s="206" t="s">
        <v>2</v>
      </c>
      <c r="F2" s="80" t="s">
        <v>38</v>
      </c>
      <c r="G2" s="25" t="s">
        <v>39</v>
      </c>
      <c r="H2" s="301" t="s">
        <v>40</v>
      </c>
      <c r="I2" s="302" t="s">
        <v>41</v>
      </c>
      <c r="J2" s="303" t="s">
        <v>42</v>
      </c>
      <c r="K2" s="301" t="s">
        <v>1010</v>
      </c>
      <c r="L2" s="301" t="s">
        <v>5220</v>
      </c>
      <c r="M2" s="301" t="s">
        <v>43</v>
      </c>
      <c r="N2" s="301" t="s">
        <v>322</v>
      </c>
      <c r="O2" s="303" t="s">
        <v>323</v>
      </c>
      <c r="P2" s="301" t="s">
        <v>44</v>
      </c>
    </row>
    <row r="3" spans="1:16" s="39" customFormat="1">
      <c r="A3" s="22">
        <v>1</v>
      </c>
      <c r="B3" s="22">
        <v>18200001</v>
      </c>
      <c r="C3" s="75" t="s">
        <v>324</v>
      </c>
      <c r="D3" s="76" t="s">
        <v>57</v>
      </c>
      <c r="E3" s="22" t="s">
        <v>58</v>
      </c>
      <c r="F3" s="81" t="s">
        <v>1391</v>
      </c>
      <c r="G3" s="304" t="s">
        <v>325</v>
      </c>
      <c r="H3" s="305" t="s">
        <v>326</v>
      </c>
      <c r="I3" s="306">
        <v>33706</v>
      </c>
      <c r="J3" s="108">
        <v>3773403</v>
      </c>
      <c r="K3" s="77" t="s">
        <v>59</v>
      </c>
      <c r="L3" s="77"/>
      <c r="M3" s="77" t="s">
        <v>1866</v>
      </c>
      <c r="N3" s="77" t="s">
        <v>1866</v>
      </c>
      <c r="O3" s="75"/>
      <c r="P3" s="77"/>
    </row>
    <row r="4" spans="1:16" s="39" customFormat="1">
      <c r="A4" s="3">
        <f t="shared" ref="A4:B19" si="0">A3+1</f>
        <v>2</v>
      </c>
      <c r="B4" s="3">
        <f t="shared" si="0"/>
        <v>18200002</v>
      </c>
      <c r="C4" s="69" t="s">
        <v>324</v>
      </c>
      <c r="D4" s="250" t="s">
        <v>92</v>
      </c>
      <c r="E4" s="3" t="s">
        <v>103</v>
      </c>
      <c r="F4" s="264" t="s">
        <v>1390</v>
      </c>
      <c r="G4" s="307" t="s">
        <v>327</v>
      </c>
      <c r="H4" s="308" t="s">
        <v>326</v>
      </c>
      <c r="I4" s="309">
        <v>34793</v>
      </c>
      <c r="J4" s="92">
        <v>3835107</v>
      </c>
      <c r="K4" s="291" t="s">
        <v>1538</v>
      </c>
      <c r="L4" s="77"/>
      <c r="M4" s="77" t="s">
        <v>1866</v>
      </c>
      <c r="N4" s="77" t="s">
        <v>1866</v>
      </c>
      <c r="O4" s="69"/>
      <c r="P4" s="291"/>
    </row>
    <row r="5" spans="1:16">
      <c r="A5" s="3">
        <f t="shared" si="0"/>
        <v>3</v>
      </c>
      <c r="B5" s="3">
        <f t="shared" si="0"/>
        <v>18200003</v>
      </c>
      <c r="C5" s="69" t="s">
        <v>324</v>
      </c>
      <c r="D5" s="250" t="s">
        <v>69</v>
      </c>
      <c r="E5" s="3" t="s">
        <v>328</v>
      </c>
      <c r="F5" s="264" t="s">
        <v>1389</v>
      </c>
      <c r="G5" s="307" t="s">
        <v>329</v>
      </c>
      <c r="H5" s="310" t="s">
        <v>330</v>
      </c>
      <c r="I5" s="309" t="s">
        <v>331</v>
      </c>
      <c r="J5" s="311" t="s">
        <v>2222</v>
      </c>
      <c r="K5" s="291" t="s">
        <v>1538</v>
      </c>
      <c r="L5" s="77"/>
      <c r="M5" s="77" t="s">
        <v>1866</v>
      </c>
      <c r="N5" s="77" t="s">
        <v>1866</v>
      </c>
      <c r="O5" s="69"/>
      <c r="P5" s="291"/>
    </row>
    <row r="6" spans="1:16">
      <c r="A6" s="3">
        <f t="shared" si="0"/>
        <v>4</v>
      </c>
      <c r="B6" s="3">
        <f t="shared" si="0"/>
        <v>18200004</v>
      </c>
      <c r="C6" s="69" t="s">
        <v>332</v>
      </c>
      <c r="D6" s="250" t="s">
        <v>92</v>
      </c>
      <c r="E6" s="3" t="s">
        <v>333</v>
      </c>
      <c r="F6" s="264" t="s">
        <v>1388</v>
      </c>
      <c r="G6" s="307" t="s">
        <v>334</v>
      </c>
      <c r="H6" s="308" t="s">
        <v>326</v>
      </c>
      <c r="I6" s="309" t="s">
        <v>335</v>
      </c>
      <c r="J6" s="92">
        <v>2588270</v>
      </c>
      <c r="K6" s="291" t="s">
        <v>1538</v>
      </c>
      <c r="L6" s="291"/>
      <c r="M6" s="291" t="s">
        <v>336</v>
      </c>
      <c r="N6" s="77" t="s">
        <v>1866</v>
      </c>
      <c r="O6" s="69"/>
      <c r="P6" s="291"/>
    </row>
    <row r="7" spans="1:16">
      <c r="A7" s="3">
        <f t="shared" si="0"/>
        <v>5</v>
      </c>
      <c r="B7" s="3">
        <f t="shared" si="0"/>
        <v>18200005</v>
      </c>
      <c r="C7" s="69" t="s">
        <v>66</v>
      </c>
      <c r="D7" s="250" t="s">
        <v>70</v>
      </c>
      <c r="E7" s="3" t="s">
        <v>71</v>
      </c>
      <c r="F7" s="264" t="s">
        <v>1387</v>
      </c>
      <c r="G7" s="307" t="s">
        <v>337</v>
      </c>
      <c r="H7" s="308" t="s">
        <v>330</v>
      </c>
      <c r="I7" s="309" t="s">
        <v>338</v>
      </c>
      <c r="J7" s="92">
        <v>2445324</v>
      </c>
      <c r="K7" s="291" t="s">
        <v>1538</v>
      </c>
      <c r="L7" s="77"/>
      <c r="M7" s="77" t="s">
        <v>1866</v>
      </c>
      <c r="N7" s="77" t="s">
        <v>1866</v>
      </c>
      <c r="O7" s="69"/>
      <c r="P7" s="291"/>
    </row>
    <row r="8" spans="1:16" ht="23.25">
      <c r="A8" s="3">
        <f t="shared" si="0"/>
        <v>6</v>
      </c>
      <c r="B8" s="3">
        <f t="shared" si="0"/>
        <v>18200006</v>
      </c>
      <c r="C8" s="69" t="s">
        <v>339</v>
      </c>
      <c r="D8" s="250" t="s">
        <v>67</v>
      </c>
      <c r="E8" s="3" t="s">
        <v>340</v>
      </c>
      <c r="F8" s="264" t="s">
        <v>1386</v>
      </c>
      <c r="G8" s="307" t="s">
        <v>341</v>
      </c>
      <c r="H8" s="308" t="s">
        <v>326</v>
      </c>
      <c r="I8" s="238" t="s">
        <v>342</v>
      </c>
      <c r="J8" s="238">
        <v>2826983</v>
      </c>
      <c r="K8" s="291" t="s">
        <v>1538</v>
      </c>
      <c r="L8" s="291"/>
      <c r="M8" s="291" t="s">
        <v>343</v>
      </c>
      <c r="N8" s="77" t="s">
        <v>1866</v>
      </c>
      <c r="O8" s="69"/>
      <c r="P8" s="291"/>
    </row>
    <row r="9" spans="1:16">
      <c r="A9" s="3">
        <f t="shared" si="0"/>
        <v>7</v>
      </c>
      <c r="B9" s="3">
        <f t="shared" si="0"/>
        <v>18200007</v>
      </c>
      <c r="C9" s="69" t="s">
        <v>339</v>
      </c>
      <c r="D9" s="250" t="s">
        <v>65</v>
      </c>
      <c r="E9" s="3" t="s">
        <v>64</v>
      </c>
      <c r="F9" s="264" t="s">
        <v>1385</v>
      </c>
      <c r="G9" s="307" t="s">
        <v>344</v>
      </c>
      <c r="H9" s="308" t="s">
        <v>330</v>
      </c>
      <c r="I9" s="309">
        <v>33757</v>
      </c>
      <c r="J9" s="92">
        <v>2864868</v>
      </c>
      <c r="K9" s="291" t="s">
        <v>1538</v>
      </c>
      <c r="L9" s="291"/>
      <c r="M9" s="291" t="s">
        <v>336</v>
      </c>
      <c r="N9" s="77" t="s">
        <v>1866</v>
      </c>
      <c r="O9" s="69"/>
      <c r="P9" s="291"/>
    </row>
    <row r="10" spans="1:16">
      <c r="A10" s="3">
        <f t="shared" si="0"/>
        <v>8</v>
      </c>
      <c r="B10" s="3">
        <f t="shared" si="0"/>
        <v>18200008</v>
      </c>
      <c r="C10" s="69" t="s">
        <v>345</v>
      </c>
      <c r="D10" s="250" t="s">
        <v>74</v>
      </c>
      <c r="E10" s="3" t="s">
        <v>346</v>
      </c>
      <c r="F10" s="264" t="s">
        <v>1384</v>
      </c>
      <c r="G10" s="307" t="s">
        <v>347</v>
      </c>
      <c r="H10" s="308" t="s">
        <v>330</v>
      </c>
      <c r="I10" s="309">
        <v>35311</v>
      </c>
      <c r="J10" s="92">
        <v>2920915</v>
      </c>
      <c r="K10" s="291" t="s">
        <v>1538</v>
      </c>
      <c r="L10" s="291"/>
      <c r="M10" s="291" t="s">
        <v>336</v>
      </c>
      <c r="N10" s="77" t="s">
        <v>1866</v>
      </c>
      <c r="O10" s="69"/>
      <c r="P10" s="291"/>
    </row>
    <row r="11" spans="1:16">
      <c r="A11" s="3">
        <f t="shared" si="0"/>
        <v>9</v>
      </c>
      <c r="B11" s="3">
        <f t="shared" si="0"/>
        <v>18200009</v>
      </c>
      <c r="C11" s="69" t="s">
        <v>348</v>
      </c>
      <c r="D11" s="250" t="s">
        <v>75</v>
      </c>
      <c r="E11" s="3" t="s">
        <v>76</v>
      </c>
      <c r="F11" s="264" t="s">
        <v>1383</v>
      </c>
      <c r="G11" s="312" t="s">
        <v>1885</v>
      </c>
      <c r="H11" s="308" t="s">
        <v>330</v>
      </c>
      <c r="I11" s="309">
        <v>31751</v>
      </c>
      <c r="J11" s="92">
        <v>418514</v>
      </c>
      <c r="K11" s="291" t="s">
        <v>1538</v>
      </c>
      <c r="L11" s="77"/>
      <c r="M11" s="77" t="s">
        <v>1866</v>
      </c>
      <c r="N11" s="77" t="s">
        <v>1866</v>
      </c>
      <c r="O11" s="69"/>
      <c r="P11" s="291"/>
    </row>
    <row r="12" spans="1:16">
      <c r="A12" s="3">
        <f t="shared" si="0"/>
        <v>10</v>
      </c>
      <c r="B12" s="3">
        <f t="shared" si="0"/>
        <v>18200010</v>
      </c>
      <c r="C12" s="69" t="s">
        <v>349</v>
      </c>
      <c r="D12" s="250" t="s">
        <v>81</v>
      </c>
      <c r="E12" s="3" t="s">
        <v>82</v>
      </c>
      <c r="F12" s="264" t="s">
        <v>1382</v>
      </c>
      <c r="G12" s="307" t="s">
        <v>350</v>
      </c>
      <c r="H12" s="308" t="s">
        <v>330</v>
      </c>
      <c r="I12" s="309" t="s">
        <v>351</v>
      </c>
      <c r="J12" s="92">
        <v>3929658</v>
      </c>
      <c r="K12" s="291" t="s">
        <v>1538</v>
      </c>
      <c r="L12" s="291"/>
      <c r="M12" s="291" t="s">
        <v>352</v>
      </c>
      <c r="N12" s="77" t="s">
        <v>1866</v>
      </c>
      <c r="O12" s="69"/>
      <c r="P12" s="291"/>
    </row>
    <row r="13" spans="1:16">
      <c r="A13" s="3">
        <f t="shared" si="0"/>
        <v>11</v>
      </c>
      <c r="B13" s="3">
        <f t="shared" si="0"/>
        <v>18200011</v>
      </c>
      <c r="C13" s="69" t="s">
        <v>349</v>
      </c>
      <c r="D13" s="250" t="s">
        <v>104</v>
      </c>
      <c r="E13" s="3" t="s">
        <v>353</v>
      </c>
      <c r="F13" s="264" t="s">
        <v>1381</v>
      </c>
      <c r="G13" s="307" t="s">
        <v>354</v>
      </c>
      <c r="H13" s="308" t="s">
        <v>326</v>
      </c>
      <c r="I13" s="309">
        <v>31568</v>
      </c>
      <c r="J13" s="92">
        <v>3773403</v>
      </c>
      <c r="K13" s="291" t="s">
        <v>1538</v>
      </c>
      <c r="L13" s="77"/>
      <c r="M13" s="77" t="s">
        <v>1866</v>
      </c>
      <c r="N13" s="77" t="s">
        <v>1866</v>
      </c>
      <c r="O13" s="69"/>
      <c r="P13" s="291"/>
    </row>
    <row r="14" spans="1:16">
      <c r="A14" s="3">
        <f t="shared" si="0"/>
        <v>12</v>
      </c>
      <c r="B14" s="3">
        <f t="shared" si="0"/>
        <v>18200012</v>
      </c>
      <c r="C14" s="69" t="s">
        <v>355</v>
      </c>
      <c r="D14" s="250" t="s">
        <v>356</v>
      </c>
      <c r="E14" s="3" t="s">
        <v>357</v>
      </c>
      <c r="F14" s="264" t="s">
        <v>1380</v>
      </c>
      <c r="G14" s="307" t="s">
        <v>358</v>
      </c>
      <c r="H14" s="308" t="s">
        <v>330</v>
      </c>
      <c r="I14" s="309">
        <v>32940</v>
      </c>
      <c r="J14" s="92">
        <v>322293</v>
      </c>
      <c r="K14" s="291" t="s">
        <v>1538</v>
      </c>
      <c r="L14" s="77"/>
      <c r="M14" s="77" t="s">
        <v>1866</v>
      </c>
      <c r="N14" s="77" t="s">
        <v>1866</v>
      </c>
      <c r="O14" s="69"/>
      <c r="P14" s="291"/>
    </row>
    <row r="15" spans="1:16">
      <c r="A15" s="3">
        <f t="shared" si="0"/>
        <v>13</v>
      </c>
      <c r="B15" s="3">
        <f t="shared" si="0"/>
        <v>18200013</v>
      </c>
      <c r="C15" s="69" t="s">
        <v>359</v>
      </c>
      <c r="D15" s="250" t="s">
        <v>88</v>
      </c>
      <c r="E15" s="3" t="s">
        <v>360</v>
      </c>
      <c r="F15" s="264" t="s">
        <v>1379</v>
      </c>
      <c r="G15" s="307" t="s">
        <v>361</v>
      </c>
      <c r="H15" s="310" t="s">
        <v>326</v>
      </c>
      <c r="I15" s="309" t="s">
        <v>362</v>
      </c>
      <c r="J15" s="92">
        <v>3845643</v>
      </c>
      <c r="K15" s="291" t="s">
        <v>1538</v>
      </c>
      <c r="L15" s="291"/>
      <c r="M15" s="291" t="s">
        <v>336</v>
      </c>
      <c r="N15" s="77" t="s">
        <v>1866</v>
      </c>
      <c r="O15" s="69"/>
      <c r="P15" s="291"/>
    </row>
    <row r="16" spans="1:16" s="15" customFormat="1">
      <c r="A16" s="3">
        <f t="shared" si="0"/>
        <v>14</v>
      </c>
      <c r="B16" s="3">
        <f t="shared" si="0"/>
        <v>18200014</v>
      </c>
      <c r="C16" s="71" t="s">
        <v>363</v>
      </c>
      <c r="D16" s="93" t="s">
        <v>87</v>
      </c>
      <c r="E16" s="30" t="s">
        <v>364</v>
      </c>
      <c r="F16" s="82" t="s">
        <v>1378</v>
      </c>
      <c r="G16" s="307" t="s">
        <v>365</v>
      </c>
      <c r="H16" s="313" t="s">
        <v>330</v>
      </c>
      <c r="I16" s="314">
        <v>36069</v>
      </c>
      <c r="J16" s="109">
        <v>4378340</v>
      </c>
      <c r="K16" s="291" t="s">
        <v>1538</v>
      </c>
      <c r="L16" s="291"/>
      <c r="M16" s="72" t="s">
        <v>352</v>
      </c>
      <c r="N16" s="77" t="s">
        <v>1866</v>
      </c>
      <c r="O16" s="71"/>
      <c r="P16" s="72"/>
    </row>
    <row r="17" spans="1:16">
      <c r="A17" s="3">
        <f t="shared" si="0"/>
        <v>15</v>
      </c>
      <c r="B17" s="3">
        <f t="shared" si="0"/>
        <v>18200015</v>
      </c>
      <c r="C17" s="69" t="s">
        <v>366</v>
      </c>
      <c r="D17" s="250" t="s">
        <v>100</v>
      </c>
      <c r="E17" s="3" t="s">
        <v>367</v>
      </c>
      <c r="F17" s="264" t="s">
        <v>1377</v>
      </c>
      <c r="G17" s="307" t="s">
        <v>368</v>
      </c>
      <c r="H17" s="308" t="s">
        <v>330</v>
      </c>
      <c r="I17" s="309" t="s">
        <v>369</v>
      </c>
      <c r="J17" s="92">
        <v>3753440</v>
      </c>
      <c r="K17" s="291" t="s">
        <v>1538</v>
      </c>
      <c r="L17" s="291"/>
      <c r="M17" s="291" t="s">
        <v>336</v>
      </c>
      <c r="N17" s="77" t="s">
        <v>1866</v>
      </c>
      <c r="O17" s="69"/>
      <c r="P17" s="291"/>
    </row>
    <row r="18" spans="1:16">
      <c r="A18" s="3">
        <f t="shared" si="0"/>
        <v>16</v>
      </c>
      <c r="B18" s="3">
        <f t="shared" si="0"/>
        <v>18200016</v>
      </c>
      <c r="C18" s="69" t="s">
        <v>366</v>
      </c>
      <c r="D18" s="250" t="s">
        <v>97</v>
      </c>
      <c r="E18" s="3" t="s">
        <v>370</v>
      </c>
      <c r="F18" s="264" t="s">
        <v>1376</v>
      </c>
      <c r="G18" s="307" t="s">
        <v>371</v>
      </c>
      <c r="H18" s="310" t="s">
        <v>326</v>
      </c>
      <c r="I18" s="309" t="s">
        <v>372</v>
      </c>
      <c r="J18" s="92">
        <v>3703941</v>
      </c>
      <c r="K18" s="291" t="s">
        <v>1538</v>
      </c>
      <c r="L18" s="77"/>
      <c r="M18" s="77" t="s">
        <v>1866</v>
      </c>
      <c r="N18" s="77" t="s">
        <v>1866</v>
      </c>
      <c r="O18" s="69"/>
      <c r="P18" s="291"/>
    </row>
    <row r="19" spans="1:16">
      <c r="A19" s="3">
        <f t="shared" si="0"/>
        <v>17</v>
      </c>
      <c r="B19" s="3">
        <f t="shared" si="0"/>
        <v>18200017</v>
      </c>
      <c r="C19" s="69" t="s">
        <v>366</v>
      </c>
      <c r="D19" s="250" t="s">
        <v>98</v>
      </c>
      <c r="E19" s="3" t="s">
        <v>99</v>
      </c>
      <c r="F19" s="264" t="s">
        <v>1375</v>
      </c>
      <c r="G19" s="307" t="s">
        <v>373</v>
      </c>
      <c r="H19" s="308" t="s">
        <v>326</v>
      </c>
      <c r="I19" s="309">
        <v>34036</v>
      </c>
      <c r="J19" s="92">
        <v>3389706</v>
      </c>
      <c r="K19" s="291" t="s">
        <v>1538</v>
      </c>
      <c r="L19" s="291"/>
      <c r="M19" s="291" t="s">
        <v>336</v>
      </c>
      <c r="N19" s="77" t="s">
        <v>1866</v>
      </c>
      <c r="O19" s="69"/>
      <c r="P19" s="291"/>
    </row>
    <row r="20" spans="1:16">
      <c r="A20" s="3">
        <f t="shared" ref="A20:B35" si="1">A19+1</f>
        <v>18</v>
      </c>
      <c r="B20" s="3">
        <f t="shared" si="1"/>
        <v>18200018</v>
      </c>
      <c r="C20" s="69" t="s">
        <v>363</v>
      </c>
      <c r="D20" s="250" t="s">
        <v>96</v>
      </c>
      <c r="E20" s="3" t="s">
        <v>374</v>
      </c>
      <c r="F20" s="264" t="s">
        <v>1374</v>
      </c>
      <c r="G20" s="307" t="s">
        <v>375</v>
      </c>
      <c r="H20" s="308" t="s">
        <v>326</v>
      </c>
      <c r="I20" s="309" t="s">
        <v>376</v>
      </c>
      <c r="J20" s="92">
        <v>1980113</v>
      </c>
      <c r="K20" s="291" t="s">
        <v>1538</v>
      </c>
      <c r="L20" s="291"/>
      <c r="M20" s="291" t="s">
        <v>336</v>
      </c>
      <c r="N20" s="291" t="s">
        <v>377</v>
      </c>
      <c r="O20" s="69">
        <v>8029145959</v>
      </c>
      <c r="P20" s="291"/>
    </row>
    <row r="21" spans="1:16">
      <c r="A21" s="3">
        <f t="shared" si="1"/>
        <v>19</v>
      </c>
      <c r="B21" s="3">
        <f t="shared" si="1"/>
        <v>18200019</v>
      </c>
      <c r="C21" s="69" t="s">
        <v>366</v>
      </c>
      <c r="D21" s="250" t="s">
        <v>106</v>
      </c>
      <c r="E21" s="3" t="s">
        <v>107</v>
      </c>
      <c r="F21" s="264" t="s">
        <v>1373</v>
      </c>
      <c r="G21" s="307" t="s">
        <v>378</v>
      </c>
      <c r="H21" s="308" t="s">
        <v>330</v>
      </c>
      <c r="I21" s="309">
        <v>30358</v>
      </c>
      <c r="J21" s="92">
        <v>1203934</v>
      </c>
      <c r="K21" s="291" t="s">
        <v>1538</v>
      </c>
      <c r="L21" s="77"/>
      <c r="M21" s="77" t="s">
        <v>1866</v>
      </c>
      <c r="N21" s="77" t="s">
        <v>1866</v>
      </c>
      <c r="O21" s="69"/>
      <c r="P21" s="291"/>
    </row>
    <row r="22" spans="1:16">
      <c r="A22" s="3">
        <f t="shared" si="1"/>
        <v>20</v>
      </c>
      <c r="B22" s="3">
        <f t="shared" si="1"/>
        <v>18200020</v>
      </c>
      <c r="C22" s="69" t="s">
        <v>366</v>
      </c>
      <c r="D22" s="250" t="s">
        <v>101</v>
      </c>
      <c r="E22" s="3" t="s">
        <v>102</v>
      </c>
      <c r="F22" s="264" t="s">
        <v>1372</v>
      </c>
      <c r="G22" s="307" t="s">
        <v>379</v>
      </c>
      <c r="H22" s="310" t="s">
        <v>330</v>
      </c>
      <c r="I22" s="309" t="s">
        <v>380</v>
      </c>
      <c r="J22" s="92">
        <v>362534</v>
      </c>
      <c r="K22" s="291" t="s">
        <v>1538</v>
      </c>
      <c r="L22" s="291"/>
      <c r="M22" s="291" t="s">
        <v>343</v>
      </c>
      <c r="N22" s="77" t="s">
        <v>1866</v>
      </c>
      <c r="O22" s="69"/>
      <c r="P22" s="291"/>
    </row>
    <row r="23" spans="1:16">
      <c r="A23" s="3">
        <f t="shared" si="1"/>
        <v>21</v>
      </c>
      <c r="B23" s="3">
        <f t="shared" si="1"/>
        <v>18200021</v>
      </c>
      <c r="C23" s="69" t="s">
        <v>366</v>
      </c>
      <c r="D23" s="250" t="s">
        <v>108</v>
      </c>
      <c r="E23" s="3" t="s">
        <v>381</v>
      </c>
      <c r="F23" s="264" t="s">
        <v>1371</v>
      </c>
      <c r="G23" s="307" t="s">
        <v>382</v>
      </c>
      <c r="H23" s="308" t="s">
        <v>326</v>
      </c>
      <c r="I23" s="309" t="s">
        <v>383</v>
      </c>
      <c r="J23" s="92">
        <v>3937658</v>
      </c>
      <c r="K23" s="291" t="s">
        <v>1538</v>
      </c>
      <c r="L23" s="291"/>
      <c r="M23" s="291" t="s">
        <v>352</v>
      </c>
      <c r="N23" s="77" t="s">
        <v>1866</v>
      </c>
      <c r="O23" s="69"/>
      <c r="P23" s="291"/>
    </row>
    <row r="24" spans="1:16">
      <c r="A24" s="3">
        <f t="shared" si="1"/>
        <v>22</v>
      </c>
      <c r="B24" s="3">
        <f t="shared" si="1"/>
        <v>18200022</v>
      </c>
      <c r="C24" s="69" t="s">
        <v>366</v>
      </c>
      <c r="D24" s="250" t="s">
        <v>110</v>
      </c>
      <c r="E24" s="3" t="s">
        <v>109</v>
      </c>
      <c r="F24" s="264" t="s">
        <v>1370</v>
      </c>
      <c r="G24" s="307" t="s">
        <v>384</v>
      </c>
      <c r="H24" s="308" t="s">
        <v>326</v>
      </c>
      <c r="I24" s="309" t="s">
        <v>385</v>
      </c>
      <c r="J24" s="92">
        <v>2544122</v>
      </c>
      <c r="K24" s="291" t="s">
        <v>1538</v>
      </c>
      <c r="L24" s="291"/>
      <c r="M24" s="291" t="s">
        <v>336</v>
      </c>
      <c r="N24" s="77" t="s">
        <v>1866</v>
      </c>
      <c r="O24" s="69"/>
      <c r="P24" s="291"/>
    </row>
    <row r="25" spans="1:16" ht="18" customHeight="1">
      <c r="A25" s="3">
        <f t="shared" si="1"/>
        <v>23</v>
      </c>
      <c r="B25" s="3">
        <f t="shared" si="1"/>
        <v>18200023</v>
      </c>
      <c r="C25" s="69" t="s">
        <v>366</v>
      </c>
      <c r="D25" s="250" t="s">
        <v>114</v>
      </c>
      <c r="E25" s="3" t="s">
        <v>115</v>
      </c>
      <c r="F25" s="264" t="s">
        <v>1369</v>
      </c>
      <c r="G25" s="315" t="s">
        <v>1886</v>
      </c>
      <c r="H25" s="310" t="s">
        <v>330</v>
      </c>
      <c r="I25" s="309" t="s">
        <v>386</v>
      </c>
      <c r="J25" s="92">
        <v>3780173</v>
      </c>
      <c r="K25" s="291" t="s">
        <v>1538</v>
      </c>
      <c r="L25" s="77"/>
      <c r="M25" s="77" t="s">
        <v>1866</v>
      </c>
      <c r="N25" s="77" t="s">
        <v>1866</v>
      </c>
      <c r="O25" s="69"/>
      <c r="P25" s="291"/>
    </row>
    <row r="26" spans="1:16" ht="18">
      <c r="A26" s="3">
        <f t="shared" si="1"/>
        <v>24</v>
      </c>
      <c r="B26" s="3">
        <f t="shared" si="1"/>
        <v>18200024</v>
      </c>
      <c r="C26" s="69" t="s">
        <v>366</v>
      </c>
      <c r="D26" s="250" t="s">
        <v>117</v>
      </c>
      <c r="E26" s="3" t="s">
        <v>116</v>
      </c>
      <c r="F26" s="264" t="s">
        <v>1368</v>
      </c>
      <c r="G26" s="307" t="s">
        <v>387</v>
      </c>
      <c r="H26" s="310" t="s">
        <v>330</v>
      </c>
      <c r="I26" s="309">
        <v>34313</v>
      </c>
      <c r="J26" s="110">
        <v>3397407</v>
      </c>
      <c r="K26" s="291" t="s">
        <v>1538</v>
      </c>
      <c r="L26" s="77"/>
      <c r="M26" s="77" t="s">
        <v>1866</v>
      </c>
      <c r="N26" s="77" t="s">
        <v>1866</v>
      </c>
      <c r="O26" s="69"/>
      <c r="P26" s="291"/>
    </row>
    <row r="27" spans="1:16">
      <c r="A27" s="3">
        <f t="shared" si="1"/>
        <v>25</v>
      </c>
      <c r="B27" s="3">
        <f t="shared" si="1"/>
        <v>18200025</v>
      </c>
      <c r="C27" s="69" t="s">
        <v>366</v>
      </c>
      <c r="D27" s="250" t="s">
        <v>118</v>
      </c>
      <c r="E27" s="3" t="s">
        <v>119</v>
      </c>
      <c r="F27" s="264" t="s">
        <v>1876</v>
      </c>
      <c r="G27" s="307" t="s">
        <v>388</v>
      </c>
      <c r="H27" s="308" t="s">
        <v>326</v>
      </c>
      <c r="I27" s="309" t="s">
        <v>389</v>
      </c>
      <c r="J27" s="92">
        <v>4281126</v>
      </c>
      <c r="K27" s="291" t="s">
        <v>1538</v>
      </c>
      <c r="L27" s="291"/>
      <c r="M27" s="291" t="s">
        <v>336</v>
      </c>
      <c r="N27" s="77" t="s">
        <v>1866</v>
      </c>
      <c r="O27" s="69"/>
      <c r="P27" s="291"/>
    </row>
    <row r="28" spans="1:16">
      <c r="A28" s="3">
        <f t="shared" si="1"/>
        <v>26</v>
      </c>
      <c r="B28" s="3">
        <f t="shared" si="1"/>
        <v>18200026</v>
      </c>
      <c r="C28" s="69" t="s">
        <v>366</v>
      </c>
      <c r="D28" s="250" t="s">
        <v>123</v>
      </c>
      <c r="E28" s="3" t="s">
        <v>124</v>
      </c>
      <c r="F28" s="264" t="s">
        <v>1367</v>
      </c>
      <c r="G28" s="307" t="s">
        <v>390</v>
      </c>
      <c r="H28" s="308" t="s">
        <v>330</v>
      </c>
      <c r="I28" s="309">
        <v>31875</v>
      </c>
      <c r="J28" s="92">
        <v>2327631</v>
      </c>
      <c r="K28" s="291" t="s">
        <v>1538</v>
      </c>
      <c r="L28" s="77"/>
      <c r="M28" s="77" t="s">
        <v>1866</v>
      </c>
      <c r="N28" s="77" t="s">
        <v>1866</v>
      </c>
      <c r="O28" s="69"/>
      <c r="P28" s="291"/>
    </row>
    <row r="29" spans="1:16">
      <c r="A29" s="3">
        <f t="shared" si="1"/>
        <v>27</v>
      </c>
      <c r="B29" s="3">
        <f t="shared" si="1"/>
        <v>18200027</v>
      </c>
      <c r="C29" s="69" t="s">
        <v>366</v>
      </c>
      <c r="D29" s="250" t="s">
        <v>120</v>
      </c>
      <c r="E29" s="3" t="s">
        <v>61</v>
      </c>
      <c r="F29" s="264" t="s">
        <v>1366</v>
      </c>
      <c r="G29" s="307" t="s">
        <v>391</v>
      </c>
      <c r="H29" s="308" t="s">
        <v>330</v>
      </c>
      <c r="I29" s="309">
        <v>29957</v>
      </c>
      <c r="J29" s="92">
        <v>1885094</v>
      </c>
      <c r="K29" s="291" t="s">
        <v>1538</v>
      </c>
      <c r="L29" s="291"/>
      <c r="M29" s="291" t="s">
        <v>343</v>
      </c>
      <c r="N29" s="77" t="s">
        <v>1866</v>
      </c>
      <c r="O29" s="69"/>
      <c r="P29" s="291"/>
    </row>
    <row r="30" spans="1:16">
      <c r="A30" s="3">
        <f t="shared" si="1"/>
        <v>28</v>
      </c>
      <c r="B30" s="3">
        <f t="shared" si="1"/>
        <v>18200028</v>
      </c>
      <c r="C30" s="69" t="s">
        <v>392</v>
      </c>
      <c r="D30" s="250" t="s">
        <v>92</v>
      </c>
      <c r="E30" s="3" t="s">
        <v>129</v>
      </c>
      <c r="F30" s="264" t="s">
        <v>1365</v>
      </c>
      <c r="G30" s="307" t="s">
        <v>393</v>
      </c>
      <c r="H30" s="308" t="s">
        <v>326</v>
      </c>
      <c r="I30" s="309">
        <v>33736</v>
      </c>
      <c r="J30" s="92">
        <v>3452450</v>
      </c>
      <c r="K30" s="291" t="s">
        <v>1538</v>
      </c>
      <c r="L30" s="291"/>
      <c r="M30" s="291" t="s">
        <v>343</v>
      </c>
      <c r="N30" s="77" t="s">
        <v>1866</v>
      </c>
      <c r="O30" s="69"/>
      <c r="P30" s="291"/>
    </row>
    <row r="31" spans="1:16" s="15" customFormat="1">
      <c r="A31" s="3">
        <f t="shared" si="1"/>
        <v>29</v>
      </c>
      <c r="B31" s="3">
        <f t="shared" si="1"/>
        <v>18200029</v>
      </c>
      <c r="C31" s="71" t="s">
        <v>366</v>
      </c>
      <c r="D31" s="93" t="s">
        <v>121</v>
      </c>
      <c r="E31" s="30" t="s">
        <v>122</v>
      </c>
      <c r="F31" s="82" t="s">
        <v>1364</v>
      </c>
      <c r="G31" s="307" t="s">
        <v>394</v>
      </c>
      <c r="H31" s="313" t="s">
        <v>330</v>
      </c>
      <c r="I31" s="314" t="s">
        <v>395</v>
      </c>
      <c r="J31" s="109">
        <v>2938453</v>
      </c>
      <c r="K31" s="291" t="s">
        <v>1538</v>
      </c>
      <c r="L31" s="291"/>
      <c r="M31" s="72" t="s">
        <v>343</v>
      </c>
      <c r="N31" s="77" t="s">
        <v>1866</v>
      </c>
      <c r="O31" s="71"/>
      <c r="P31" s="72"/>
    </row>
    <row r="32" spans="1:16" s="15" customFormat="1">
      <c r="A32" s="3">
        <f t="shared" si="1"/>
        <v>30</v>
      </c>
      <c r="B32" s="3">
        <f t="shared" si="1"/>
        <v>18200030</v>
      </c>
      <c r="C32" s="71" t="s">
        <v>392</v>
      </c>
      <c r="D32" s="93" t="s">
        <v>128</v>
      </c>
      <c r="E32" s="30" t="s">
        <v>396</v>
      </c>
      <c r="F32" s="82" t="s">
        <v>1363</v>
      </c>
      <c r="G32" s="307" t="s">
        <v>397</v>
      </c>
      <c r="H32" s="316" t="s">
        <v>330</v>
      </c>
      <c r="I32" s="314">
        <v>34224</v>
      </c>
      <c r="J32" s="109">
        <v>2507760</v>
      </c>
      <c r="K32" s="291" t="s">
        <v>1538</v>
      </c>
      <c r="L32" s="77"/>
      <c r="M32" s="77" t="s">
        <v>1866</v>
      </c>
      <c r="N32" s="77" t="s">
        <v>1866</v>
      </c>
      <c r="O32" s="71"/>
      <c r="P32" s="72"/>
    </row>
    <row r="33" spans="1:16" s="15" customFormat="1">
      <c r="A33" s="3">
        <f t="shared" si="1"/>
        <v>31</v>
      </c>
      <c r="B33" s="3">
        <f t="shared" si="1"/>
        <v>18200031</v>
      </c>
      <c r="C33" s="71" t="s">
        <v>392</v>
      </c>
      <c r="D33" s="93" t="s">
        <v>127</v>
      </c>
      <c r="E33" s="30" t="s">
        <v>398</v>
      </c>
      <c r="F33" s="82" t="s">
        <v>1362</v>
      </c>
      <c r="G33" s="307" t="s">
        <v>399</v>
      </c>
      <c r="H33" s="316" t="s">
        <v>330</v>
      </c>
      <c r="I33" s="314" t="s">
        <v>400</v>
      </c>
      <c r="J33" s="109">
        <v>3965122</v>
      </c>
      <c r="K33" s="291" t="s">
        <v>1538</v>
      </c>
      <c r="L33" s="291"/>
      <c r="M33" s="72" t="s">
        <v>336</v>
      </c>
      <c r="N33" s="77" t="s">
        <v>1866</v>
      </c>
      <c r="O33" s="71"/>
      <c r="P33" s="72"/>
    </row>
    <row r="34" spans="1:16">
      <c r="A34" s="3">
        <f t="shared" si="1"/>
        <v>32</v>
      </c>
      <c r="B34" s="3">
        <f t="shared" si="1"/>
        <v>18200032</v>
      </c>
      <c r="C34" s="69" t="s">
        <v>392</v>
      </c>
      <c r="D34" s="250" t="s">
        <v>141</v>
      </c>
      <c r="E34" s="3" t="s">
        <v>142</v>
      </c>
      <c r="F34" s="264" t="s">
        <v>1361</v>
      </c>
      <c r="G34" s="307" t="s">
        <v>401</v>
      </c>
      <c r="H34" s="308" t="s">
        <v>330</v>
      </c>
      <c r="I34" s="309" t="s">
        <v>402</v>
      </c>
      <c r="J34" s="92">
        <v>3809015</v>
      </c>
      <c r="K34" s="291" t="s">
        <v>1538</v>
      </c>
      <c r="L34" s="77"/>
      <c r="M34" s="77" t="s">
        <v>1866</v>
      </c>
      <c r="N34" s="77" t="s">
        <v>1866</v>
      </c>
      <c r="O34" s="69"/>
      <c r="P34" s="291"/>
    </row>
    <row r="35" spans="1:16" s="15" customFormat="1">
      <c r="A35" s="3">
        <f t="shared" si="1"/>
        <v>33</v>
      </c>
      <c r="B35" s="3">
        <f t="shared" si="1"/>
        <v>18200033</v>
      </c>
      <c r="C35" s="71" t="s">
        <v>392</v>
      </c>
      <c r="D35" s="93" t="s">
        <v>130</v>
      </c>
      <c r="E35" s="30" t="s">
        <v>403</v>
      </c>
      <c r="F35" s="82" t="s">
        <v>1360</v>
      </c>
      <c r="G35" s="307" t="s">
        <v>404</v>
      </c>
      <c r="H35" s="316" t="s">
        <v>330</v>
      </c>
      <c r="I35" s="314">
        <v>35612</v>
      </c>
      <c r="J35" s="109">
        <v>4296377</v>
      </c>
      <c r="K35" s="291" t="s">
        <v>1538</v>
      </c>
      <c r="L35" s="291"/>
      <c r="M35" s="72" t="s">
        <v>336</v>
      </c>
      <c r="N35" s="77" t="s">
        <v>1866</v>
      </c>
      <c r="O35" s="71"/>
      <c r="P35" s="72"/>
    </row>
    <row r="36" spans="1:16">
      <c r="A36" s="3">
        <f t="shared" ref="A36:B51" si="2">A35+1</f>
        <v>34</v>
      </c>
      <c r="B36" s="3">
        <f t="shared" si="2"/>
        <v>18200034</v>
      </c>
      <c r="C36" s="69" t="s">
        <v>392</v>
      </c>
      <c r="D36" s="250" t="s">
        <v>133</v>
      </c>
      <c r="E36" s="3" t="s">
        <v>134</v>
      </c>
      <c r="F36" s="264" t="s">
        <v>1359</v>
      </c>
      <c r="G36" s="307" t="s">
        <v>405</v>
      </c>
      <c r="H36" s="308" t="s">
        <v>326</v>
      </c>
      <c r="I36" s="309">
        <v>31837</v>
      </c>
      <c r="J36" s="92">
        <v>1936068</v>
      </c>
      <c r="K36" s="291" t="s">
        <v>1538</v>
      </c>
      <c r="L36" s="291"/>
      <c r="M36" s="291" t="s">
        <v>406</v>
      </c>
      <c r="N36" s="77" t="s">
        <v>1866</v>
      </c>
      <c r="O36" s="69"/>
      <c r="P36" s="291"/>
    </row>
    <row r="37" spans="1:16" ht="18" customHeight="1">
      <c r="A37" s="3">
        <f t="shared" si="2"/>
        <v>35</v>
      </c>
      <c r="B37" s="3">
        <f t="shared" si="2"/>
        <v>18200035</v>
      </c>
      <c r="C37" s="69" t="s">
        <v>392</v>
      </c>
      <c r="D37" s="250" t="s">
        <v>175</v>
      </c>
      <c r="E37" s="3" t="s">
        <v>174</v>
      </c>
      <c r="F37" s="86" t="s">
        <v>1539</v>
      </c>
      <c r="G37" s="307" t="s">
        <v>407</v>
      </c>
      <c r="H37" s="310" t="s">
        <v>330</v>
      </c>
      <c r="I37" s="208" t="s">
        <v>1540</v>
      </c>
      <c r="J37" s="110">
        <v>3342553</v>
      </c>
      <c r="K37" s="291" t="s">
        <v>1538</v>
      </c>
      <c r="L37" s="77"/>
      <c r="M37" s="77" t="s">
        <v>1866</v>
      </c>
      <c r="N37" s="77" t="s">
        <v>1866</v>
      </c>
      <c r="O37" s="69"/>
      <c r="P37" s="291"/>
    </row>
    <row r="38" spans="1:16">
      <c r="A38" s="3">
        <f t="shared" si="2"/>
        <v>36</v>
      </c>
      <c r="B38" s="3">
        <f t="shared" si="2"/>
        <v>18200036</v>
      </c>
      <c r="C38" s="69" t="s">
        <v>392</v>
      </c>
      <c r="D38" s="250" t="s">
        <v>137</v>
      </c>
      <c r="E38" s="3" t="s">
        <v>138</v>
      </c>
      <c r="F38" s="264" t="s">
        <v>1358</v>
      </c>
      <c r="G38" s="307" t="s">
        <v>408</v>
      </c>
      <c r="H38" s="308" t="s">
        <v>330</v>
      </c>
      <c r="I38" s="309">
        <v>30686</v>
      </c>
      <c r="J38" s="92">
        <v>2528469</v>
      </c>
      <c r="K38" s="291" t="s">
        <v>1538</v>
      </c>
      <c r="L38" s="291"/>
      <c r="M38" s="291" t="s">
        <v>336</v>
      </c>
      <c r="N38" s="77" t="s">
        <v>1866</v>
      </c>
      <c r="O38" s="69"/>
      <c r="P38" s="291"/>
    </row>
    <row r="39" spans="1:16">
      <c r="A39" s="3">
        <f t="shared" si="2"/>
        <v>37</v>
      </c>
      <c r="B39" s="3">
        <f t="shared" si="2"/>
        <v>18200037</v>
      </c>
      <c r="C39" s="69" t="s">
        <v>392</v>
      </c>
      <c r="D39" s="250" t="s">
        <v>409</v>
      </c>
      <c r="E39" s="3" t="s">
        <v>200</v>
      </c>
      <c r="F39" s="264" t="s">
        <v>1357</v>
      </c>
      <c r="G39" s="307" t="s">
        <v>410</v>
      </c>
      <c r="H39" s="310" t="s">
        <v>326</v>
      </c>
      <c r="I39" s="309">
        <v>34274</v>
      </c>
      <c r="J39" s="92">
        <v>4321443</v>
      </c>
      <c r="K39" s="291" t="s">
        <v>1538</v>
      </c>
      <c r="L39" s="291"/>
      <c r="M39" s="291" t="s">
        <v>352</v>
      </c>
      <c r="N39" s="77" t="s">
        <v>1866</v>
      </c>
      <c r="O39" s="69"/>
      <c r="P39" s="291"/>
    </row>
    <row r="40" spans="1:16">
      <c r="A40" s="3">
        <f t="shared" si="2"/>
        <v>38</v>
      </c>
      <c r="B40" s="3">
        <f t="shared" si="2"/>
        <v>18200038</v>
      </c>
      <c r="C40" s="69" t="s">
        <v>411</v>
      </c>
      <c r="D40" s="250" t="s">
        <v>412</v>
      </c>
      <c r="E40" s="3" t="s">
        <v>413</v>
      </c>
      <c r="F40" s="264" t="s">
        <v>1356</v>
      </c>
      <c r="G40" s="307" t="s">
        <v>414</v>
      </c>
      <c r="H40" s="310" t="s">
        <v>326</v>
      </c>
      <c r="I40" s="309" t="s">
        <v>415</v>
      </c>
      <c r="J40" s="92">
        <v>4216282</v>
      </c>
      <c r="K40" s="291" t="s">
        <v>1538</v>
      </c>
      <c r="L40" s="291"/>
      <c r="M40" s="291" t="s">
        <v>336</v>
      </c>
      <c r="N40" s="77" t="s">
        <v>1866</v>
      </c>
      <c r="O40" s="69"/>
      <c r="P40" s="291"/>
    </row>
    <row r="41" spans="1:16">
      <c r="A41" s="3">
        <f t="shared" si="2"/>
        <v>39</v>
      </c>
      <c r="B41" s="3">
        <f t="shared" si="2"/>
        <v>18200039</v>
      </c>
      <c r="C41" s="69" t="s">
        <v>416</v>
      </c>
      <c r="D41" s="250" t="s">
        <v>90</v>
      </c>
      <c r="E41" s="3" t="s">
        <v>91</v>
      </c>
      <c r="F41" s="264" t="s">
        <v>1355</v>
      </c>
      <c r="G41" s="307" t="s">
        <v>417</v>
      </c>
      <c r="H41" s="308" t="s">
        <v>326</v>
      </c>
      <c r="I41" s="309" t="s">
        <v>418</v>
      </c>
      <c r="J41" s="92">
        <v>4178385</v>
      </c>
      <c r="K41" s="291" t="s">
        <v>1538</v>
      </c>
      <c r="L41" s="77"/>
      <c r="M41" s="77" t="s">
        <v>1866</v>
      </c>
      <c r="N41" s="77" t="s">
        <v>1866</v>
      </c>
      <c r="O41" s="69"/>
      <c r="P41" s="291"/>
    </row>
    <row r="42" spans="1:16">
      <c r="A42" s="3">
        <f t="shared" si="2"/>
        <v>40</v>
      </c>
      <c r="B42" s="3">
        <f t="shared" si="2"/>
        <v>18200040</v>
      </c>
      <c r="C42" s="69" t="s">
        <v>419</v>
      </c>
      <c r="D42" s="250" t="s">
        <v>420</v>
      </c>
      <c r="E42" s="3" t="s">
        <v>421</v>
      </c>
      <c r="F42" s="264" t="s">
        <v>1354</v>
      </c>
      <c r="G42" s="307" t="s">
        <v>422</v>
      </c>
      <c r="H42" s="310" t="s">
        <v>330</v>
      </c>
      <c r="I42" s="309">
        <v>33545</v>
      </c>
      <c r="J42" s="92">
        <v>4022984</v>
      </c>
      <c r="K42" s="291" t="s">
        <v>1538</v>
      </c>
      <c r="L42" s="291"/>
      <c r="M42" s="291" t="s">
        <v>352</v>
      </c>
      <c r="N42" s="77" t="s">
        <v>1866</v>
      </c>
      <c r="O42" s="69"/>
      <c r="P42" s="291"/>
    </row>
    <row r="43" spans="1:16">
      <c r="A43" s="3">
        <f t="shared" si="2"/>
        <v>41</v>
      </c>
      <c r="B43" s="3">
        <f t="shared" si="2"/>
        <v>18200041</v>
      </c>
      <c r="C43" s="69" t="s">
        <v>339</v>
      </c>
      <c r="D43" s="250" t="s">
        <v>72</v>
      </c>
      <c r="E43" s="3" t="s">
        <v>73</v>
      </c>
      <c r="F43" s="264" t="s">
        <v>1353</v>
      </c>
      <c r="G43" s="307" t="s">
        <v>423</v>
      </c>
      <c r="H43" s="308" t="s">
        <v>330</v>
      </c>
      <c r="I43" s="309" t="s">
        <v>424</v>
      </c>
      <c r="J43" s="92">
        <v>432839</v>
      </c>
      <c r="K43" s="291" t="s">
        <v>1538</v>
      </c>
      <c r="L43" s="291"/>
      <c r="M43" s="291" t="s">
        <v>352</v>
      </c>
      <c r="N43" s="77" t="s">
        <v>1866</v>
      </c>
      <c r="O43" s="69"/>
      <c r="P43" s="291"/>
    </row>
    <row r="44" spans="1:16" ht="15">
      <c r="A44" s="3">
        <f t="shared" si="2"/>
        <v>42</v>
      </c>
      <c r="B44" s="3">
        <f t="shared" si="2"/>
        <v>18200042</v>
      </c>
      <c r="C44" s="69" t="s">
        <v>425</v>
      </c>
      <c r="D44" s="250" t="s">
        <v>426</v>
      </c>
      <c r="E44" s="3" t="s">
        <v>427</v>
      </c>
      <c r="F44" s="264" t="s">
        <v>1352</v>
      </c>
      <c r="G44" s="307" t="s">
        <v>428</v>
      </c>
      <c r="H44" s="308" t="s">
        <v>330</v>
      </c>
      <c r="I44" s="309" t="s">
        <v>1133</v>
      </c>
      <c r="J44" s="111">
        <v>4361480</v>
      </c>
      <c r="K44" s="291" t="s">
        <v>1538</v>
      </c>
      <c r="L44" s="77"/>
      <c r="M44" s="77" t="s">
        <v>1866</v>
      </c>
      <c r="N44" s="77" t="s">
        <v>1866</v>
      </c>
      <c r="O44" s="69"/>
      <c r="P44" s="291"/>
    </row>
    <row r="45" spans="1:16">
      <c r="A45" s="3">
        <f t="shared" si="2"/>
        <v>43</v>
      </c>
      <c r="B45" s="3">
        <f t="shared" si="2"/>
        <v>18200043</v>
      </c>
      <c r="C45" s="69" t="s">
        <v>366</v>
      </c>
      <c r="D45" s="99" t="s">
        <v>2930</v>
      </c>
      <c r="E45" s="3" t="s">
        <v>112</v>
      </c>
      <c r="F45" s="264" t="s">
        <v>1351</v>
      </c>
      <c r="G45" s="307" t="s">
        <v>429</v>
      </c>
      <c r="H45" s="310" t="s">
        <v>330</v>
      </c>
      <c r="I45" s="309" t="s">
        <v>430</v>
      </c>
      <c r="J45" s="311" t="s">
        <v>235</v>
      </c>
      <c r="K45" s="291" t="s">
        <v>1538</v>
      </c>
      <c r="L45" s="291"/>
      <c r="M45" s="291" t="s">
        <v>336</v>
      </c>
      <c r="N45" s="77" t="s">
        <v>1866</v>
      </c>
      <c r="O45" s="69"/>
      <c r="P45" s="291"/>
    </row>
    <row r="46" spans="1:16">
      <c r="A46" s="3">
        <f t="shared" si="2"/>
        <v>44</v>
      </c>
      <c r="B46" s="3">
        <f t="shared" si="2"/>
        <v>18200044</v>
      </c>
      <c r="C46" s="69" t="s">
        <v>392</v>
      </c>
      <c r="D46" s="250" t="s">
        <v>140</v>
      </c>
      <c r="E46" s="3" t="s">
        <v>431</v>
      </c>
      <c r="F46" s="264" t="s">
        <v>1350</v>
      </c>
      <c r="G46" s="307" t="s">
        <v>432</v>
      </c>
      <c r="H46" s="308" t="s">
        <v>326</v>
      </c>
      <c r="I46" s="309" t="s">
        <v>433</v>
      </c>
      <c r="J46" s="92">
        <v>4251291</v>
      </c>
      <c r="K46" s="291" t="s">
        <v>1538</v>
      </c>
      <c r="L46" s="291"/>
      <c r="M46" s="291" t="s">
        <v>352</v>
      </c>
      <c r="N46" s="77" t="s">
        <v>1866</v>
      </c>
      <c r="O46" s="69"/>
      <c r="P46" s="291"/>
    </row>
    <row r="47" spans="1:16">
      <c r="A47" s="3">
        <f t="shared" si="2"/>
        <v>45</v>
      </c>
      <c r="B47" s="3">
        <f t="shared" si="2"/>
        <v>18200045</v>
      </c>
      <c r="C47" s="69" t="s">
        <v>349</v>
      </c>
      <c r="D47" s="250" t="s">
        <v>80</v>
      </c>
      <c r="E47" s="3" t="s">
        <v>434</v>
      </c>
      <c r="F47" s="264" t="s">
        <v>1349</v>
      </c>
      <c r="G47" s="307" t="s">
        <v>1887</v>
      </c>
      <c r="H47" s="308" t="s">
        <v>326</v>
      </c>
      <c r="I47" s="309" t="s">
        <v>435</v>
      </c>
      <c r="J47" s="92">
        <v>1153297</v>
      </c>
      <c r="K47" s="291" t="s">
        <v>1538</v>
      </c>
      <c r="L47" s="291"/>
      <c r="M47" s="291" t="s">
        <v>352</v>
      </c>
      <c r="N47" s="77" t="s">
        <v>1866</v>
      </c>
      <c r="O47" s="69"/>
      <c r="P47" s="291"/>
    </row>
    <row r="48" spans="1:16">
      <c r="A48" s="3">
        <f t="shared" si="2"/>
        <v>46</v>
      </c>
      <c r="B48" s="3">
        <f t="shared" si="2"/>
        <v>18200046</v>
      </c>
      <c r="C48" s="69" t="s">
        <v>349</v>
      </c>
      <c r="D48" s="250" t="s">
        <v>83</v>
      </c>
      <c r="E48" s="3" t="s">
        <v>84</v>
      </c>
      <c r="F48" s="264" t="s">
        <v>1348</v>
      </c>
      <c r="G48" s="307" t="s">
        <v>436</v>
      </c>
      <c r="H48" s="308" t="s">
        <v>330</v>
      </c>
      <c r="I48" s="309">
        <v>35765</v>
      </c>
      <c r="J48" s="92">
        <v>3785488</v>
      </c>
      <c r="K48" s="291" t="s">
        <v>1538</v>
      </c>
      <c r="L48" s="291"/>
      <c r="M48" s="291" t="s">
        <v>336</v>
      </c>
      <c r="N48" s="77" t="s">
        <v>1866</v>
      </c>
      <c r="O48" s="69"/>
      <c r="P48" s="291"/>
    </row>
    <row r="49" spans="1:16" s="40" customFormat="1">
      <c r="A49" s="3">
        <f t="shared" si="2"/>
        <v>47</v>
      </c>
      <c r="B49" s="3">
        <f t="shared" si="2"/>
        <v>18200047</v>
      </c>
      <c r="C49" s="73" t="s">
        <v>349</v>
      </c>
      <c r="D49" s="33" t="s">
        <v>78</v>
      </c>
      <c r="E49" s="68" t="s">
        <v>79</v>
      </c>
      <c r="F49" s="83" t="s">
        <v>1347</v>
      </c>
      <c r="G49" s="317" t="s">
        <v>437</v>
      </c>
      <c r="H49" s="318" t="s">
        <v>330</v>
      </c>
      <c r="I49" s="314" t="s">
        <v>438</v>
      </c>
      <c r="J49" s="109">
        <v>4320597</v>
      </c>
      <c r="K49" s="291" t="s">
        <v>1538</v>
      </c>
      <c r="L49" s="291"/>
      <c r="M49" s="74" t="s">
        <v>352</v>
      </c>
      <c r="N49" s="77" t="s">
        <v>1866</v>
      </c>
      <c r="O49" s="73"/>
      <c r="P49" s="74"/>
    </row>
    <row r="50" spans="1:16">
      <c r="A50" s="3">
        <f t="shared" si="2"/>
        <v>48</v>
      </c>
      <c r="B50" s="3">
        <f t="shared" si="2"/>
        <v>18200048</v>
      </c>
      <c r="C50" s="69" t="s">
        <v>366</v>
      </c>
      <c r="D50" s="250" t="s">
        <v>125</v>
      </c>
      <c r="E50" s="3" t="s">
        <v>126</v>
      </c>
      <c r="F50" s="264" t="s">
        <v>1346</v>
      </c>
      <c r="G50" s="307" t="s">
        <v>439</v>
      </c>
      <c r="H50" s="308" t="s">
        <v>330</v>
      </c>
      <c r="I50" s="309" t="s">
        <v>440</v>
      </c>
      <c r="J50" s="92">
        <v>3191195</v>
      </c>
      <c r="K50" s="291" t="s">
        <v>1538</v>
      </c>
      <c r="L50" s="291"/>
      <c r="M50" s="291" t="s">
        <v>343</v>
      </c>
      <c r="N50" s="77" t="s">
        <v>1866</v>
      </c>
      <c r="O50" s="69"/>
      <c r="P50" s="291"/>
    </row>
    <row r="51" spans="1:16">
      <c r="A51" s="3">
        <f t="shared" si="2"/>
        <v>49</v>
      </c>
      <c r="B51" s="3">
        <f t="shared" si="2"/>
        <v>18200049</v>
      </c>
      <c r="C51" s="69" t="s">
        <v>366</v>
      </c>
      <c r="D51" s="250" t="s">
        <v>113</v>
      </c>
      <c r="E51" s="3" t="s">
        <v>63</v>
      </c>
      <c r="F51" s="264" t="s">
        <v>1345</v>
      </c>
      <c r="G51" s="307" t="s">
        <v>441</v>
      </c>
      <c r="H51" s="310" t="s">
        <v>330</v>
      </c>
      <c r="I51" s="309">
        <v>33244</v>
      </c>
      <c r="J51" s="92">
        <v>4197267</v>
      </c>
      <c r="K51" s="291" t="s">
        <v>1538</v>
      </c>
      <c r="L51" s="291"/>
      <c r="M51" s="291" t="s">
        <v>336</v>
      </c>
      <c r="N51" s="77" t="s">
        <v>1866</v>
      </c>
      <c r="O51" s="69"/>
      <c r="P51" s="291"/>
    </row>
    <row r="52" spans="1:16">
      <c r="A52" s="3">
        <f t="shared" ref="A52:B67" si="3">A51+1</f>
        <v>50</v>
      </c>
      <c r="B52" s="3">
        <f t="shared" si="3"/>
        <v>18200050</v>
      </c>
      <c r="C52" s="69" t="s">
        <v>366</v>
      </c>
      <c r="D52" s="250" t="s">
        <v>92</v>
      </c>
      <c r="E52" s="3" t="s">
        <v>442</v>
      </c>
      <c r="F52" s="264" t="s">
        <v>1344</v>
      </c>
      <c r="G52" s="307" t="s">
        <v>443</v>
      </c>
      <c r="H52" s="310" t="s">
        <v>326</v>
      </c>
      <c r="I52" s="309" t="s">
        <v>444</v>
      </c>
      <c r="J52" s="92">
        <v>4054359</v>
      </c>
      <c r="K52" s="291" t="s">
        <v>1538</v>
      </c>
      <c r="L52" s="291"/>
      <c r="M52" s="291" t="s">
        <v>336</v>
      </c>
      <c r="N52" s="77" t="s">
        <v>1866</v>
      </c>
      <c r="O52" s="69"/>
      <c r="P52" s="291"/>
    </row>
    <row r="53" spans="1:16">
      <c r="A53" s="3">
        <f t="shared" si="3"/>
        <v>51</v>
      </c>
      <c r="B53" s="3">
        <f t="shared" si="3"/>
        <v>18200051</v>
      </c>
      <c r="C53" s="69" t="s">
        <v>366</v>
      </c>
      <c r="D53" s="250" t="s">
        <v>85</v>
      </c>
      <c r="E53" s="3" t="s">
        <v>86</v>
      </c>
      <c r="F53" s="264" t="s">
        <v>1342</v>
      </c>
      <c r="G53" s="307" t="s">
        <v>445</v>
      </c>
      <c r="H53" s="308" t="s">
        <v>326</v>
      </c>
      <c r="I53" s="309" t="s">
        <v>446</v>
      </c>
      <c r="J53" s="92">
        <v>4264824</v>
      </c>
      <c r="K53" s="291" t="s">
        <v>1538</v>
      </c>
      <c r="L53" s="291"/>
      <c r="M53" s="291" t="s">
        <v>336</v>
      </c>
      <c r="N53" s="77" t="s">
        <v>1866</v>
      </c>
      <c r="O53" s="69"/>
      <c r="P53" s="291"/>
    </row>
    <row r="54" spans="1:16">
      <c r="A54" s="3">
        <f t="shared" si="3"/>
        <v>52</v>
      </c>
      <c r="B54" s="3">
        <f t="shared" si="3"/>
        <v>18200052</v>
      </c>
      <c r="C54" s="69" t="s">
        <v>366</v>
      </c>
      <c r="D54" s="250" t="s">
        <v>447</v>
      </c>
      <c r="E54" s="3" t="s">
        <v>135</v>
      </c>
      <c r="F54" s="264" t="s">
        <v>1341</v>
      </c>
      <c r="G54" s="307" t="s">
        <v>448</v>
      </c>
      <c r="H54" s="308" t="s">
        <v>330</v>
      </c>
      <c r="I54" s="309" t="s">
        <v>449</v>
      </c>
      <c r="J54" s="92">
        <v>4222269</v>
      </c>
      <c r="K54" s="291" t="s">
        <v>1538</v>
      </c>
      <c r="L54" s="291"/>
      <c r="M54" s="291" t="s">
        <v>336</v>
      </c>
      <c r="N54" s="77" t="s">
        <v>1866</v>
      </c>
      <c r="O54" s="69"/>
      <c r="P54" s="291"/>
    </row>
    <row r="55" spans="1:16">
      <c r="A55" s="3">
        <f t="shared" si="3"/>
        <v>53</v>
      </c>
      <c r="B55" s="3">
        <f t="shared" si="3"/>
        <v>18200053</v>
      </c>
      <c r="C55" s="69" t="s">
        <v>392</v>
      </c>
      <c r="D55" s="250" t="s">
        <v>143</v>
      </c>
      <c r="E55" s="3" t="s">
        <v>450</v>
      </c>
      <c r="F55" s="264" t="s">
        <v>1340</v>
      </c>
      <c r="G55" s="307" t="s">
        <v>451</v>
      </c>
      <c r="H55" s="310" t="s">
        <v>330</v>
      </c>
      <c r="I55" s="309">
        <v>34368</v>
      </c>
      <c r="J55" s="92">
        <v>3763577</v>
      </c>
      <c r="K55" s="291" t="s">
        <v>1538</v>
      </c>
      <c r="L55" s="291"/>
      <c r="M55" s="291" t="s">
        <v>336</v>
      </c>
      <c r="N55" s="77" t="s">
        <v>1866</v>
      </c>
      <c r="O55" s="69"/>
      <c r="P55" s="291"/>
    </row>
    <row r="56" spans="1:16">
      <c r="A56" s="3">
        <f t="shared" si="3"/>
        <v>54</v>
      </c>
      <c r="B56" s="3">
        <f t="shared" si="3"/>
        <v>18200054</v>
      </c>
      <c r="C56" s="69" t="s">
        <v>392</v>
      </c>
      <c r="D56" s="250" t="s">
        <v>139</v>
      </c>
      <c r="E56" s="3" t="s">
        <v>452</v>
      </c>
      <c r="F56" s="264" t="s">
        <v>1339</v>
      </c>
      <c r="G56" s="307" t="s">
        <v>453</v>
      </c>
      <c r="H56" s="310" t="s">
        <v>326</v>
      </c>
      <c r="I56" s="309" t="s">
        <v>454</v>
      </c>
      <c r="J56" s="92">
        <v>2230198</v>
      </c>
      <c r="K56" s="291" t="s">
        <v>1538</v>
      </c>
      <c r="L56" s="291"/>
      <c r="M56" s="291" t="s">
        <v>352</v>
      </c>
      <c r="N56" s="77" t="s">
        <v>1866</v>
      </c>
      <c r="O56" s="69"/>
      <c r="P56" s="291"/>
    </row>
    <row r="57" spans="1:16">
      <c r="A57" s="3">
        <f t="shared" si="3"/>
        <v>55</v>
      </c>
      <c r="B57" s="3">
        <f t="shared" si="3"/>
        <v>18200055</v>
      </c>
      <c r="C57" s="69" t="s">
        <v>392</v>
      </c>
      <c r="D57" s="250" t="s">
        <v>170</v>
      </c>
      <c r="E57" s="3" t="s">
        <v>171</v>
      </c>
      <c r="F57" s="264" t="s">
        <v>1338</v>
      </c>
      <c r="G57" s="307" t="s">
        <v>455</v>
      </c>
      <c r="H57" s="308" t="s">
        <v>326</v>
      </c>
      <c r="I57" s="309" t="s">
        <v>456</v>
      </c>
      <c r="J57" s="92">
        <v>1496448</v>
      </c>
      <c r="K57" s="291" t="s">
        <v>1538</v>
      </c>
      <c r="L57" s="291"/>
      <c r="M57" s="291" t="s">
        <v>336</v>
      </c>
      <c r="N57" s="77" t="s">
        <v>1866</v>
      </c>
      <c r="O57" s="69"/>
      <c r="P57" s="291"/>
    </row>
    <row r="58" spans="1:16">
      <c r="A58" s="3">
        <f t="shared" si="3"/>
        <v>56</v>
      </c>
      <c r="B58" s="3">
        <f t="shared" si="3"/>
        <v>18200056</v>
      </c>
      <c r="C58" s="69" t="s">
        <v>366</v>
      </c>
      <c r="D58" s="250" t="s">
        <v>457</v>
      </c>
      <c r="E58" s="3" t="s">
        <v>95</v>
      </c>
      <c r="F58" s="264" t="s">
        <v>1337</v>
      </c>
      <c r="G58" s="307" t="s">
        <v>458</v>
      </c>
      <c r="H58" s="310" t="s">
        <v>326</v>
      </c>
      <c r="I58" s="309" t="s">
        <v>459</v>
      </c>
      <c r="J58" s="92">
        <v>4171488</v>
      </c>
      <c r="K58" s="291" t="s">
        <v>1538</v>
      </c>
      <c r="L58" s="291"/>
      <c r="M58" s="291" t="s">
        <v>336</v>
      </c>
      <c r="N58" s="77" t="s">
        <v>1866</v>
      </c>
      <c r="O58" s="69"/>
      <c r="P58" s="291"/>
    </row>
    <row r="59" spans="1:16">
      <c r="A59" s="3">
        <f t="shared" si="3"/>
        <v>57</v>
      </c>
      <c r="B59" s="3">
        <f t="shared" si="3"/>
        <v>18200057</v>
      </c>
      <c r="C59" s="69" t="s">
        <v>366</v>
      </c>
      <c r="D59" s="250" t="s">
        <v>147</v>
      </c>
      <c r="E59" s="3" t="s">
        <v>146</v>
      </c>
      <c r="F59" s="264" t="s">
        <v>1336</v>
      </c>
      <c r="G59" s="307" t="s">
        <v>460</v>
      </c>
      <c r="H59" s="310" t="s">
        <v>330</v>
      </c>
      <c r="I59" s="309">
        <v>34191</v>
      </c>
      <c r="J59" s="92">
        <v>3890060</v>
      </c>
      <c r="K59" s="291" t="s">
        <v>1538</v>
      </c>
      <c r="L59" s="77"/>
      <c r="M59" s="77" t="s">
        <v>1866</v>
      </c>
      <c r="N59" s="77" t="s">
        <v>1866</v>
      </c>
      <c r="O59" s="69"/>
      <c r="P59" s="291"/>
    </row>
    <row r="60" spans="1:16">
      <c r="A60" s="3">
        <f t="shared" si="3"/>
        <v>58</v>
      </c>
      <c r="B60" s="3">
        <f t="shared" si="3"/>
        <v>18200058</v>
      </c>
      <c r="C60" s="69" t="s">
        <v>392</v>
      </c>
      <c r="D60" s="250" t="s">
        <v>144</v>
      </c>
      <c r="E60" s="3" t="s">
        <v>145</v>
      </c>
      <c r="F60" s="264" t="s">
        <v>1335</v>
      </c>
      <c r="G60" s="307" t="s">
        <v>462</v>
      </c>
      <c r="H60" s="308" t="s">
        <v>330</v>
      </c>
      <c r="I60" s="309">
        <v>33025</v>
      </c>
      <c r="J60" s="92">
        <v>2941828</v>
      </c>
      <c r="K60" s="291" t="s">
        <v>1538</v>
      </c>
      <c r="L60" s="291"/>
      <c r="M60" s="291" t="s">
        <v>336</v>
      </c>
      <c r="N60" s="77" t="s">
        <v>1866</v>
      </c>
      <c r="O60" s="69"/>
      <c r="P60" s="291"/>
    </row>
    <row r="61" spans="1:16">
      <c r="A61" s="3">
        <f t="shared" si="3"/>
        <v>59</v>
      </c>
      <c r="B61" s="3">
        <f t="shared" si="3"/>
        <v>18200059</v>
      </c>
      <c r="C61" s="69" t="s">
        <v>461</v>
      </c>
      <c r="D61" s="94" t="s">
        <v>167</v>
      </c>
      <c r="E61" s="3" t="s">
        <v>168</v>
      </c>
      <c r="F61" s="264" t="s">
        <v>1334</v>
      </c>
      <c r="G61" s="307" t="s">
        <v>464</v>
      </c>
      <c r="H61" s="310" t="s">
        <v>326</v>
      </c>
      <c r="I61" s="309">
        <v>34977</v>
      </c>
      <c r="J61" s="311" t="s">
        <v>1848</v>
      </c>
      <c r="K61" s="291" t="s">
        <v>1538</v>
      </c>
      <c r="L61" s="291"/>
      <c r="M61" s="291" t="s">
        <v>336</v>
      </c>
      <c r="N61" s="77" t="s">
        <v>1866</v>
      </c>
      <c r="O61" s="69"/>
      <c r="P61" s="291"/>
    </row>
    <row r="62" spans="1:16">
      <c r="A62" s="3">
        <f t="shared" si="3"/>
        <v>60</v>
      </c>
      <c r="B62" s="3">
        <f t="shared" si="3"/>
        <v>18200060</v>
      </c>
      <c r="C62" s="69" t="s">
        <v>463</v>
      </c>
      <c r="D62" s="250" t="s">
        <v>186</v>
      </c>
      <c r="E62" s="3" t="s">
        <v>466</v>
      </c>
      <c r="F62" s="264" t="s">
        <v>1333</v>
      </c>
      <c r="G62" s="307" t="s">
        <v>467</v>
      </c>
      <c r="H62" s="310" t="s">
        <v>330</v>
      </c>
      <c r="I62" s="309" t="s">
        <v>468</v>
      </c>
      <c r="J62" s="92">
        <v>3853818</v>
      </c>
      <c r="K62" s="291" t="s">
        <v>1538</v>
      </c>
      <c r="L62" s="291"/>
      <c r="M62" s="291" t="s">
        <v>336</v>
      </c>
      <c r="N62" s="77" t="s">
        <v>1866</v>
      </c>
      <c r="O62" s="69"/>
      <c r="P62" s="291"/>
    </row>
    <row r="63" spans="1:16">
      <c r="A63" s="3">
        <f t="shared" si="3"/>
        <v>61</v>
      </c>
      <c r="B63" s="3">
        <f t="shared" si="3"/>
        <v>18200061</v>
      </c>
      <c r="C63" s="69" t="s">
        <v>465</v>
      </c>
      <c r="D63" s="250" t="s">
        <v>203</v>
      </c>
      <c r="E63" s="3" t="s">
        <v>202</v>
      </c>
      <c r="F63" s="264" t="s">
        <v>1332</v>
      </c>
      <c r="G63" s="307" t="s">
        <v>2926</v>
      </c>
      <c r="H63" s="308" t="s">
        <v>326</v>
      </c>
      <c r="I63" s="309">
        <v>33665</v>
      </c>
      <c r="J63" s="92">
        <v>4051918</v>
      </c>
      <c r="K63" s="291" t="s">
        <v>1538</v>
      </c>
      <c r="L63" s="77"/>
      <c r="M63" s="77" t="s">
        <v>1866</v>
      </c>
      <c r="N63" s="77" t="s">
        <v>1866</v>
      </c>
      <c r="O63" s="69"/>
      <c r="P63" s="291"/>
    </row>
    <row r="64" spans="1:16" ht="14.25" customHeight="1">
      <c r="A64" s="3">
        <f t="shared" si="3"/>
        <v>62</v>
      </c>
      <c r="B64" s="3">
        <f t="shared" si="3"/>
        <v>18200062</v>
      </c>
      <c r="C64" s="69" t="s">
        <v>469</v>
      </c>
      <c r="D64" s="93" t="s">
        <v>275</v>
      </c>
      <c r="E64" s="30" t="s">
        <v>470</v>
      </c>
      <c r="F64" s="82" t="s">
        <v>1331</v>
      </c>
      <c r="G64" s="307" t="s">
        <v>471</v>
      </c>
      <c r="H64" s="316" t="s">
        <v>330</v>
      </c>
      <c r="I64" s="209">
        <v>35745</v>
      </c>
      <c r="J64" s="109">
        <v>3646343</v>
      </c>
      <c r="K64" s="291" t="s">
        <v>1538</v>
      </c>
      <c r="L64" s="77"/>
      <c r="M64" s="77" t="s">
        <v>1866</v>
      </c>
      <c r="N64" s="77" t="s">
        <v>1866</v>
      </c>
      <c r="O64" s="71"/>
      <c r="P64" s="72"/>
    </row>
    <row r="65" spans="1:16" s="15" customFormat="1">
      <c r="A65" s="3">
        <f t="shared" si="3"/>
        <v>63</v>
      </c>
      <c r="B65" s="3">
        <f t="shared" si="3"/>
        <v>18200063</v>
      </c>
      <c r="C65" s="71" t="s">
        <v>469</v>
      </c>
      <c r="D65" s="250" t="s">
        <v>271</v>
      </c>
      <c r="E65" s="3" t="s">
        <v>91</v>
      </c>
      <c r="F65" s="264" t="s">
        <v>1330</v>
      </c>
      <c r="G65" s="307" t="s">
        <v>2927</v>
      </c>
      <c r="H65" s="310" t="s">
        <v>326</v>
      </c>
      <c r="I65" s="309">
        <v>30325</v>
      </c>
      <c r="J65" s="92">
        <v>4043981</v>
      </c>
      <c r="K65" s="291" t="s">
        <v>1538</v>
      </c>
      <c r="L65" s="77"/>
      <c r="M65" s="77" t="s">
        <v>1866</v>
      </c>
      <c r="N65" s="77" t="s">
        <v>1866</v>
      </c>
      <c r="O65" s="69"/>
      <c r="P65" s="291"/>
    </row>
    <row r="66" spans="1:16">
      <c r="A66" s="3">
        <f t="shared" si="3"/>
        <v>64</v>
      </c>
      <c r="B66" s="3">
        <f t="shared" si="3"/>
        <v>18200064</v>
      </c>
      <c r="C66" s="69" t="s">
        <v>469</v>
      </c>
      <c r="D66" s="250" t="s">
        <v>269</v>
      </c>
      <c r="E66" s="3" t="s">
        <v>270</v>
      </c>
      <c r="F66" s="264" t="s">
        <v>1329</v>
      </c>
      <c r="G66" s="307" t="s">
        <v>472</v>
      </c>
      <c r="H66" s="310" t="s">
        <v>326</v>
      </c>
      <c r="I66" s="309">
        <v>34707</v>
      </c>
      <c r="J66" s="92">
        <v>3785519</v>
      </c>
      <c r="K66" s="291" t="s">
        <v>1538</v>
      </c>
      <c r="L66" s="77"/>
      <c r="M66" s="77" t="s">
        <v>1866</v>
      </c>
      <c r="N66" s="77" t="s">
        <v>1866</v>
      </c>
      <c r="O66" s="69"/>
      <c r="P66" s="291"/>
    </row>
    <row r="67" spans="1:16">
      <c r="A67" s="3">
        <f t="shared" si="3"/>
        <v>65</v>
      </c>
      <c r="B67" s="3">
        <f t="shared" si="3"/>
        <v>18200065</v>
      </c>
      <c r="C67" s="69" t="s">
        <v>469</v>
      </c>
      <c r="D67" s="250" t="s">
        <v>267</v>
      </c>
      <c r="E67" s="3" t="s">
        <v>268</v>
      </c>
      <c r="F67" s="264" t="s">
        <v>1328</v>
      </c>
      <c r="G67" s="307" t="s">
        <v>473</v>
      </c>
      <c r="H67" s="308" t="s">
        <v>326</v>
      </c>
      <c r="I67" s="309">
        <v>31844</v>
      </c>
      <c r="J67" s="92">
        <v>2291408</v>
      </c>
      <c r="K67" s="291" t="s">
        <v>1538</v>
      </c>
      <c r="L67" s="77"/>
      <c r="M67" s="77" t="s">
        <v>1866</v>
      </c>
      <c r="N67" s="77" t="s">
        <v>1866</v>
      </c>
      <c r="O67" s="69"/>
      <c r="P67" s="291"/>
    </row>
    <row r="68" spans="1:16">
      <c r="A68" s="3">
        <f t="shared" ref="A68:B83" si="4">A67+1</f>
        <v>66</v>
      </c>
      <c r="B68" s="3">
        <f t="shared" si="4"/>
        <v>18200066</v>
      </c>
      <c r="C68" s="69" t="s">
        <v>469</v>
      </c>
      <c r="D68" s="250" t="s">
        <v>264</v>
      </c>
      <c r="E68" s="3" t="s">
        <v>265</v>
      </c>
      <c r="F68" s="264" t="s">
        <v>1327</v>
      </c>
      <c r="G68" s="307" t="s">
        <v>474</v>
      </c>
      <c r="H68" s="308" t="s">
        <v>326</v>
      </c>
      <c r="I68" s="210" t="s">
        <v>1848</v>
      </c>
      <c r="J68" s="112" t="s">
        <v>1848</v>
      </c>
      <c r="K68" s="291" t="s">
        <v>1538</v>
      </c>
      <c r="L68" s="77"/>
      <c r="M68" s="77" t="s">
        <v>1866</v>
      </c>
      <c r="N68" s="77" t="s">
        <v>1866</v>
      </c>
      <c r="O68" s="69"/>
      <c r="P68" s="291"/>
    </row>
    <row r="69" spans="1:16" ht="14.25" customHeight="1">
      <c r="A69" s="3">
        <f t="shared" si="4"/>
        <v>67</v>
      </c>
      <c r="B69" s="3">
        <f t="shared" si="4"/>
        <v>18200067</v>
      </c>
      <c r="C69" s="69" t="s">
        <v>469</v>
      </c>
      <c r="D69" s="250" t="s">
        <v>266</v>
      </c>
      <c r="E69" s="3" t="s">
        <v>475</v>
      </c>
      <c r="F69" s="84" t="s">
        <v>1326</v>
      </c>
      <c r="G69" s="317" t="s">
        <v>2928</v>
      </c>
      <c r="H69" s="319" t="s">
        <v>330</v>
      </c>
      <c r="I69" s="309" t="s">
        <v>476</v>
      </c>
      <c r="J69" s="92">
        <v>4326330</v>
      </c>
      <c r="K69" s="291" t="s">
        <v>1538</v>
      </c>
      <c r="L69" s="291"/>
      <c r="M69" s="291" t="s">
        <v>477</v>
      </c>
      <c r="N69" s="77" t="s">
        <v>1866</v>
      </c>
      <c r="O69" s="69"/>
      <c r="P69" s="291"/>
    </row>
    <row r="70" spans="1:16" ht="18">
      <c r="A70" s="3">
        <f t="shared" si="4"/>
        <v>68</v>
      </c>
      <c r="B70" s="3">
        <f t="shared" si="4"/>
        <v>18200068</v>
      </c>
      <c r="C70" s="69" t="s">
        <v>469</v>
      </c>
      <c r="D70" s="250" t="s">
        <v>286</v>
      </c>
      <c r="E70" s="3" t="s">
        <v>478</v>
      </c>
      <c r="F70" s="85" t="s">
        <v>1537</v>
      </c>
      <c r="G70" s="312" t="s">
        <v>1536</v>
      </c>
      <c r="H70" s="308" t="s">
        <v>330</v>
      </c>
      <c r="I70" s="210" t="s">
        <v>1535</v>
      </c>
      <c r="J70" s="311" t="s">
        <v>1904</v>
      </c>
      <c r="K70" s="291" t="s">
        <v>1538</v>
      </c>
      <c r="L70" s="77"/>
      <c r="M70" s="77" t="s">
        <v>1866</v>
      </c>
      <c r="N70" s="77" t="s">
        <v>1866</v>
      </c>
      <c r="O70" s="69"/>
      <c r="P70" s="291"/>
    </row>
    <row r="71" spans="1:16" ht="18" customHeight="1">
      <c r="A71" s="3">
        <f t="shared" si="4"/>
        <v>69</v>
      </c>
      <c r="B71" s="3">
        <f t="shared" si="4"/>
        <v>18200069</v>
      </c>
      <c r="C71" s="69" t="s">
        <v>469</v>
      </c>
      <c r="D71" s="250" t="s">
        <v>178</v>
      </c>
      <c r="E71" s="3" t="s">
        <v>179</v>
      </c>
      <c r="F71" s="264" t="s">
        <v>1305</v>
      </c>
      <c r="G71" s="307" t="s">
        <v>479</v>
      </c>
      <c r="H71" s="310" t="s">
        <v>330</v>
      </c>
      <c r="I71" s="309">
        <v>32367</v>
      </c>
      <c r="J71" s="92">
        <v>2275060</v>
      </c>
      <c r="K71" s="291" t="s">
        <v>1538</v>
      </c>
      <c r="L71" s="291"/>
      <c r="M71" s="291" t="s">
        <v>336</v>
      </c>
      <c r="N71" s="77" t="s">
        <v>1866</v>
      </c>
      <c r="O71" s="69"/>
      <c r="P71" s="291"/>
    </row>
    <row r="72" spans="1:16">
      <c r="A72" s="3">
        <f t="shared" si="4"/>
        <v>70</v>
      </c>
      <c r="B72" s="3">
        <f t="shared" si="4"/>
        <v>18200070</v>
      </c>
      <c r="C72" s="69" t="s">
        <v>469</v>
      </c>
      <c r="D72" s="93" t="s">
        <v>189</v>
      </c>
      <c r="E72" s="30" t="s">
        <v>480</v>
      </c>
      <c r="F72" s="82" t="s">
        <v>1306</v>
      </c>
      <c r="G72" s="307" t="s">
        <v>481</v>
      </c>
      <c r="H72" s="313" t="s">
        <v>330</v>
      </c>
      <c r="I72" s="314" t="s">
        <v>1011</v>
      </c>
      <c r="J72" s="311" t="s">
        <v>1904</v>
      </c>
      <c r="K72" s="291" t="s">
        <v>1538</v>
      </c>
      <c r="L72" s="291"/>
      <c r="M72" s="72" t="s">
        <v>336</v>
      </c>
      <c r="N72" s="72" t="s">
        <v>482</v>
      </c>
      <c r="O72" s="71">
        <v>9097020329</v>
      </c>
      <c r="P72" s="72"/>
    </row>
    <row r="73" spans="1:16" s="15" customFormat="1">
      <c r="A73" s="3">
        <f t="shared" si="4"/>
        <v>71</v>
      </c>
      <c r="B73" s="3">
        <f t="shared" si="4"/>
        <v>18200071</v>
      </c>
      <c r="C73" s="71" t="s">
        <v>469</v>
      </c>
      <c r="D73" s="250" t="s">
        <v>177</v>
      </c>
      <c r="E73" s="3" t="s">
        <v>142</v>
      </c>
      <c r="F73" s="264" t="s">
        <v>1307</v>
      </c>
      <c r="G73" s="307" t="s">
        <v>483</v>
      </c>
      <c r="H73" s="308" t="s">
        <v>326</v>
      </c>
      <c r="I73" s="309" t="s">
        <v>484</v>
      </c>
      <c r="J73" s="92">
        <v>4149168</v>
      </c>
      <c r="K73" s="291" t="s">
        <v>1538</v>
      </c>
      <c r="L73" s="291"/>
      <c r="M73" s="291" t="s">
        <v>336</v>
      </c>
      <c r="N73" s="291" t="s">
        <v>485</v>
      </c>
      <c r="O73" s="69">
        <v>8023853781</v>
      </c>
      <c r="P73" s="291"/>
    </row>
    <row r="74" spans="1:16">
      <c r="A74" s="3">
        <f t="shared" si="4"/>
        <v>72</v>
      </c>
      <c r="B74" s="3">
        <f t="shared" si="4"/>
        <v>18200072</v>
      </c>
      <c r="C74" s="69" t="s">
        <v>469</v>
      </c>
      <c r="D74" s="250" t="s">
        <v>194</v>
      </c>
      <c r="E74" s="3" t="s">
        <v>284</v>
      </c>
      <c r="F74" s="264" t="s">
        <v>1308</v>
      </c>
      <c r="G74" s="307" t="s">
        <v>486</v>
      </c>
      <c r="H74" s="310" t="s">
        <v>326</v>
      </c>
      <c r="I74" s="309" t="s">
        <v>487</v>
      </c>
      <c r="J74" s="92">
        <v>1739670</v>
      </c>
      <c r="K74" s="291" t="s">
        <v>1538</v>
      </c>
      <c r="L74" s="291"/>
      <c r="M74" s="291" t="s">
        <v>336</v>
      </c>
      <c r="N74" s="291" t="s">
        <v>488</v>
      </c>
      <c r="O74" s="69">
        <v>8038428604</v>
      </c>
      <c r="P74" s="291"/>
    </row>
    <row r="75" spans="1:16">
      <c r="A75" s="3">
        <f t="shared" si="4"/>
        <v>73</v>
      </c>
      <c r="B75" s="3">
        <f t="shared" si="4"/>
        <v>18200073</v>
      </c>
      <c r="C75" s="69" t="s">
        <v>469</v>
      </c>
      <c r="D75" s="94" t="s">
        <v>180</v>
      </c>
      <c r="E75" s="3" t="s">
        <v>130</v>
      </c>
      <c r="F75" s="264" t="s">
        <v>1309</v>
      </c>
      <c r="G75" s="320" t="s">
        <v>2929</v>
      </c>
      <c r="H75" s="308" t="s">
        <v>326</v>
      </c>
      <c r="I75" s="309" t="s">
        <v>489</v>
      </c>
      <c r="J75" s="311" t="s">
        <v>1904</v>
      </c>
      <c r="K75" s="291" t="s">
        <v>1538</v>
      </c>
      <c r="L75" s="291"/>
      <c r="M75" s="291" t="s">
        <v>336</v>
      </c>
      <c r="N75" s="291" t="s">
        <v>490</v>
      </c>
      <c r="O75" s="69">
        <v>8059237325</v>
      </c>
      <c r="P75" s="291"/>
    </row>
    <row r="76" spans="1:16">
      <c r="A76" s="3">
        <f t="shared" si="4"/>
        <v>74</v>
      </c>
      <c r="B76" s="3">
        <f t="shared" si="4"/>
        <v>18200074</v>
      </c>
      <c r="C76" s="69" t="s">
        <v>469</v>
      </c>
      <c r="D76" s="250" t="s">
        <v>491</v>
      </c>
      <c r="E76" s="3" t="s">
        <v>492</v>
      </c>
      <c r="F76" s="264" t="s">
        <v>1310</v>
      </c>
      <c r="G76" s="307" t="s">
        <v>493</v>
      </c>
      <c r="H76" s="310" t="s">
        <v>330</v>
      </c>
      <c r="I76" s="309">
        <v>34368</v>
      </c>
      <c r="J76" s="92">
        <v>3763175</v>
      </c>
      <c r="K76" s="291" t="s">
        <v>1538</v>
      </c>
      <c r="L76" s="77"/>
      <c r="M76" s="77" t="s">
        <v>1866</v>
      </c>
      <c r="N76" s="77" t="s">
        <v>1866</v>
      </c>
      <c r="O76" s="69"/>
      <c r="P76" s="291"/>
    </row>
    <row r="77" spans="1:16">
      <c r="A77" s="3">
        <f t="shared" si="4"/>
        <v>75</v>
      </c>
      <c r="B77" s="3">
        <f t="shared" si="4"/>
        <v>18200075</v>
      </c>
      <c r="C77" s="69" t="s">
        <v>469</v>
      </c>
      <c r="D77" s="250" t="s">
        <v>494</v>
      </c>
      <c r="E77" s="3" t="s">
        <v>195</v>
      </c>
      <c r="F77" s="264" t="s">
        <v>1311</v>
      </c>
      <c r="G77" s="307" t="s">
        <v>495</v>
      </c>
      <c r="H77" s="310" t="s">
        <v>330</v>
      </c>
      <c r="I77" s="309" t="s">
        <v>496</v>
      </c>
      <c r="J77" s="311" t="s">
        <v>1904</v>
      </c>
      <c r="K77" s="291" t="s">
        <v>1538</v>
      </c>
      <c r="L77" s="291"/>
      <c r="M77" s="291" t="s">
        <v>336</v>
      </c>
      <c r="N77" s="77" t="s">
        <v>1866</v>
      </c>
      <c r="O77" s="69"/>
      <c r="P77" s="291"/>
    </row>
    <row r="78" spans="1:16">
      <c r="A78" s="3">
        <f t="shared" si="4"/>
        <v>76</v>
      </c>
      <c r="B78" s="3">
        <f t="shared" si="4"/>
        <v>18200076</v>
      </c>
      <c r="C78" s="69" t="s">
        <v>469</v>
      </c>
      <c r="D78" s="250" t="s">
        <v>1880</v>
      </c>
      <c r="E78" s="3" t="s">
        <v>196</v>
      </c>
      <c r="F78" s="264" t="s">
        <v>1312</v>
      </c>
      <c r="G78" s="307" t="s">
        <v>497</v>
      </c>
      <c r="H78" s="308" t="s">
        <v>330</v>
      </c>
      <c r="I78" s="309">
        <v>33455</v>
      </c>
      <c r="J78" s="92">
        <v>3216465</v>
      </c>
      <c r="K78" s="291" t="s">
        <v>1538</v>
      </c>
      <c r="L78" s="291"/>
      <c r="M78" s="291" t="s">
        <v>343</v>
      </c>
      <c r="N78" s="77" t="s">
        <v>1866</v>
      </c>
      <c r="O78" s="69"/>
      <c r="P78" s="291"/>
    </row>
    <row r="79" spans="1:16">
      <c r="A79" s="3">
        <f t="shared" si="4"/>
        <v>77</v>
      </c>
      <c r="B79" s="3">
        <f t="shared" si="4"/>
        <v>18200077</v>
      </c>
      <c r="C79" s="69" t="s">
        <v>469</v>
      </c>
      <c r="D79" s="250" t="s">
        <v>197</v>
      </c>
      <c r="E79" s="3" t="s">
        <v>198</v>
      </c>
      <c r="F79" s="264" t="s">
        <v>1325</v>
      </c>
      <c r="G79" s="307" t="s">
        <v>498</v>
      </c>
      <c r="H79" s="308" t="s">
        <v>326</v>
      </c>
      <c r="I79" s="309" t="s">
        <v>499</v>
      </c>
      <c r="J79" s="311" t="s">
        <v>1904</v>
      </c>
      <c r="K79" s="291" t="s">
        <v>1538</v>
      </c>
      <c r="L79" s="291"/>
      <c r="M79" s="291" t="s">
        <v>336</v>
      </c>
      <c r="N79" s="77" t="s">
        <v>1866</v>
      </c>
      <c r="O79" s="69"/>
      <c r="P79" s="291"/>
    </row>
    <row r="80" spans="1:16">
      <c r="A80" s="3">
        <f t="shared" si="4"/>
        <v>78</v>
      </c>
      <c r="B80" s="3">
        <f t="shared" si="4"/>
        <v>18200078</v>
      </c>
      <c r="C80" s="69" t="s">
        <v>469</v>
      </c>
      <c r="D80" s="250" t="s">
        <v>75</v>
      </c>
      <c r="E80" s="3" t="s">
        <v>500</v>
      </c>
      <c r="F80" s="264" t="s">
        <v>1324</v>
      </c>
      <c r="G80" s="307" t="s">
        <v>2142</v>
      </c>
      <c r="H80" s="308" t="s">
        <v>330</v>
      </c>
      <c r="I80" s="309">
        <v>34394</v>
      </c>
      <c r="J80" s="311" t="s">
        <v>1904</v>
      </c>
      <c r="K80" s="291" t="s">
        <v>1538</v>
      </c>
      <c r="L80" s="291"/>
      <c r="M80" s="291" t="s">
        <v>501</v>
      </c>
      <c r="N80" s="77" t="s">
        <v>1866</v>
      </c>
      <c r="O80" s="69"/>
      <c r="P80" s="291"/>
    </row>
    <row r="81" spans="1:16">
      <c r="A81" s="3">
        <f t="shared" si="4"/>
        <v>79</v>
      </c>
      <c r="B81" s="3">
        <f t="shared" si="4"/>
        <v>18200079</v>
      </c>
      <c r="C81" s="69" t="s">
        <v>469</v>
      </c>
      <c r="D81" s="250" t="s">
        <v>190</v>
      </c>
      <c r="E81" s="3" t="s">
        <v>191</v>
      </c>
      <c r="F81" s="264" t="s">
        <v>1323</v>
      </c>
      <c r="G81" s="307" t="s">
        <v>502</v>
      </c>
      <c r="H81" s="308" t="s">
        <v>326</v>
      </c>
      <c r="I81" s="309">
        <v>30874</v>
      </c>
      <c r="J81" s="92">
        <v>2642611</v>
      </c>
      <c r="K81" s="291" t="s">
        <v>1538</v>
      </c>
      <c r="L81" s="291"/>
      <c r="M81" s="291" t="s">
        <v>336</v>
      </c>
      <c r="N81" s="77" t="s">
        <v>1866</v>
      </c>
      <c r="O81" s="69"/>
      <c r="P81" s="291"/>
    </row>
    <row r="82" spans="1:16">
      <c r="A82" s="3">
        <f t="shared" si="4"/>
        <v>80</v>
      </c>
      <c r="B82" s="3">
        <f t="shared" si="4"/>
        <v>18200080</v>
      </c>
      <c r="C82" s="69" t="s">
        <v>469</v>
      </c>
      <c r="D82" s="250" t="s">
        <v>503</v>
      </c>
      <c r="E82" s="3" t="s">
        <v>504</v>
      </c>
      <c r="F82" s="264" t="s">
        <v>1322</v>
      </c>
      <c r="G82" s="307" t="s">
        <v>505</v>
      </c>
      <c r="H82" s="310" t="s">
        <v>330</v>
      </c>
      <c r="I82" s="309">
        <v>33581</v>
      </c>
      <c r="J82" s="92">
        <v>4360309</v>
      </c>
      <c r="K82" s="291" t="s">
        <v>1538</v>
      </c>
      <c r="L82" s="291"/>
      <c r="M82" s="291" t="s">
        <v>336</v>
      </c>
      <c r="N82" s="291" t="s">
        <v>506</v>
      </c>
      <c r="O82" s="69">
        <v>8028271926</v>
      </c>
      <c r="P82" s="291"/>
    </row>
    <row r="83" spans="1:16">
      <c r="A83" s="3">
        <f t="shared" si="4"/>
        <v>81</v>
      </c>
      <c r="B83" s="3">
        <f t="shared" si="4"/>
        <v>18200081</v>
      </c>
      <c r="C83" s="69" t="s">
        <v>469</v>
      </c>
      <c r="D83" s="250" t="s">
        <v>507</v>
      </c>
      <c r="E83" s="3" t="s">
        <v>200</v>
      </c>
      <c r="F83" s="264" t="s">
        <v>1321</v>
      </c>
      <c r="G83" s="307" t="s">
        <v>508</v>
      </c>
      <c r="H83" s="308" t="s">
        <v>326</v>
      </c>
      <c r="I83" s="309">
        <v>28834</v>
      </c>
      <c r="J83" s="92">
        <v>1888610</v>
      </c>
      <c r="K83" s="291" t="s">
        <v>1538</v>
      </c>
      <c r="L83" s="291"/>
      <c r="M83" s="291" t="s">
        <v>336</v>
      </c>
      <c r="N83" s="291" t="s">
        <v>509</v>
      </c>
      <c r="O83" s="69">
        <v>8035230515</v>
      </c>
      <c r="P83" s="291"/>
    </row>
    <row r="84" spans="1:16">
      <c r="A84" s="3">
        <f t="shared" ref="A84:B99" si="5">A83+1</f>
        <v>82</v>
      </c>
      <c r="B84" s="3">
        <f t="shared" si="5"/>
        <v>18200082</v>
      </c>
      <c r="C84" s="69" t="s">
        <v>469</v>
      </c>
      <c r="D84" s="250" t="s">
        <v>510</v>
      </c>
      <c r="E84" s="3" t="s">
        <v>511</v>
      </c>
      <c r="F84" s="264" t="s">
        <v>1320</v>
      </c>
      <c r="G84" s="307" t="s">
        <v>512</v>
      </c>
      <c r="H84" s="310" t="s">
        <v>326</v>
      </c>
      <c r="I84" s="309">
        <v>32326</v>
      </c>
      <c r="J84" s="92">
        <v>3961171</v>
      </c>
      <c r="K84" s="291" t="s">
        <v>1538</v>
      </c>
      <c r="L84" s="291"/>
      <c r="M84" s="291" t="s">
        <v>343</v>
      </c>
      <c r="N84" s="77" t="s">
        <v>1866</v>
      </c>
      <c r="O84" s="69"/>
      <c r="P84" s="291"/>
    </row>
    <row r="85" spans="1:16">
      <c r="A85" s="3">
        <f t="shared" si="5"/>
        <v>83</v>
      </c>
      <c r="B85" s="3">
        <f t="shared" si="5"/>
        <v>18200083</v>
      </c>
      <c r="C85" s="69" t="s">
        <v>469</v>
      </c>
      <c r="D85" s="250" t="s">
        <v>513</v>
      </c>
      <c r="E85" s="3" t="s">
        <v>176</v>
      </c>
      <c r="F85" s="264" t="s">
        <v>1319</v>
      </c>
      <c r="G85" s="307" t="s">
        <v>514</v>
      </c>
      <c r="H85" s="3" t="s">
        <v>330</v>
      </c>
      <c r="I85" s="309" t="s">
        <v>515</v>
      </c>
      <c r="J85" s="92">
        <v>1801468</v>
      </c>
      <c r="K85" s="291" t="s">
        <v>1538</v>
      </c>
      <c r="L85" s="291"/>
      <c r="M85" s="291" t="s">
        <v>336</v>
      </c>
      <c r="N85" s="77" t="s">
        <v>1866</v>
      </c>
      <c r="O85" s="69"/>
      <c r="P85" s="291"/>
    </row>
    <row r="86" spans="1:16" ht="14.25" customHeight="1">
      <c r="A86" s="3">
        <f t="shared" si="5"/>
        <v>84</v>
      </c>
      <c r="B86" s="3">
        <f t="shared" si="5"/>
        <v>18200084</v>
      </c>
      <c r="C86" s="69" t="s">
        <v>469</v>
      </c>
      <c r="D86" s="250" t="s">
        <v>284</v>
      </c>
      <c r="E86" s="3" t="s">
        <v>285</v>
      </c>
      <c r="F86" s="264" t="s">
        <v>1318</v>
      </c>
      <c r="G86" s="307" t="s">
        <v>516</v>
      </c>
      <c r="H86" s="308" t="s">
        <v>330</v>
      </c>
      <c r="I86" s="309">
        <v>35654</v>
      </c>
      <c r="J86" s="92">
        <v>4330036</v>
      </c>
      <c r="K86" s="291" t="s">
        <v>1538</v>
      </c>
      <c r="L86" s="291"/>
      <c r="M86" s="291" t="s">
        <v>336</v>
      </c>
      <c r="N86" s="291" t="s">
        <v>517</v>
      </c>
      <c r="O86" s="69"/>
      <c r="P86" s="291"/>
    </row>
    <row r="87" spans="1:16">
      <c r="A87" s="3">
        <f t="shared" si="5"/>
        <v>85</v>
      </c>
      <c r="B87" s="3">
        <f t="shared" si="5"/>
        <v>18200085</v>
      </c>
      <c r="C87" s="69" t="s">
        <v>469</v>
      </c>
      <c r="D87" s="250" t="s">
        <v>58</v>
      </c>
      <c r="E87" s="3" t="s">
        <v>283</v>
      </c>
      <c r="F87" s="264" t="s">
        <v>1317</v>
      </c>
      <c r="G87" s="307" t="s">
        <v>2141</v>
      </c>
      <c r="H87" s="308" t="s">
        <v>330</v>
      </c>
      <c r="I87" s="309">
        <v>34860</v>
      </c>
      <c r="J87" s="113">
        <v>4393289</v>
      </c>
      <c r="K87" s="291" t="s">
        <v>1538</v>
      </c>
      <c r="L87" s="291"/>
      <c r="M87" s="291" t="s">
        <v>501</v>
      </c>
      <c r="N87" s="77" t="s">
        <v>1866</v>
      </c>
      <c r="O87" s="69"/>
      <c r="P87" s="291"/>
    </row>
    <row r="88" spans="1:16">
      <c r="A88" s="3">
        <f t="shared" si="5"/>
        <v>86</v>
      </c>
      <c r="B88" s="3">
        <f t="shared" si="5"/>
        <v>18200086</v>
      </c>
      <c r="C88" s="69" t="s">
        <v>469</v>
      </c>
      <c r="D88" s="250" t="s">
        <v>281</v>
      </c>
      <c r="E88" s="3" t="s">
        <v>282</v>
      </c>
      <c r="F88" s="264" t="s">
        <v>1316</v>
      </c>
      <c r="G88" s="307" t="s">
        <v>518</v>
      </c>
      <c r="H88" s="308" t="s">
        <v>330</v>
      </c>
      <c r="I88" s="309" t="s">
        <v>519</v>
      </c>
      <c r="J88" s="92">
        <v>3998063</v>
      </c>
      <c r="K88" s="291" t="s">
        <v>1538</v>
      </c>
      <c r="L88" s="291"/>
      <c r="M88" s="291" t="s">
        <v>501</v>
      </c>
      <c r="N88" s="77" t="s">
        <v>1866</v>
      </c>
      <c r="O88" s="69"/>
      <c r="P88" s="291"/>
    </row>
    <row r="89" spans="1:16">
      <c r="A89" s="3">
        <f t="shared" si="5"/>
        <v>87</v>
      </c>
      <c r="B89" s="3">
        <f t="shared" si="5"/>
        <v>18200087</v>
      </c>
      <c r="C89" s="69" t="s">
        <v>469</v>
      </c>
      <c r="D89" s="250" t="s">
        <v>279</v>
      </c>
      <c r="E89" s="3" t="s">
        <v>280</v>
      </c>
      <c r="F89" s="264" t="s">
        <v>1315</v>
      </c>
      <c r="G89" s="307" t="s">
        <v>520</v>
      </c>
      <c r="H89" s="308" t="s">
        <v>330</v>
      </c>
      <c r="I89" s="309">
        <v>30023</v>
      </c>
      <c r="J89" s="92">
        <v>1259395</v>
      </c>
      <c r="K89" s="291" t="s">
        <v>1538</v>
      </c>
      <c r="L89" s="77"/>
      <c r="M89" s="77" t="s">
        <v>1866</v>
      </c>
      <c r="N89" s="77" t="s">
        <v>1866</v>
      </c>
      <c r="O89" s="69"/>
      <c r="P89" s="291"/>
    </row>
    <row r="90" spans="1:16" ht="18">
      <c r="A90" s="3">
        <f t="shared" si="5"/>
        <v>88</v>
      </c>
      <c r="B90" s="3">
        <f t="shared" si="5"/>
        <v>18200088</v>
      </c>
      <c r="C90" s="69" t="s">
        <v>469</v>
      </c>
      <c r="D90" s="95" t="s">
        <v>277</v>
      </c>
      <c r="E90" s="3" t="s">
        <v>521</v>
      </c>
      <c r="F90" s="264" t="s">
        <v>1314</v>
      </c>
      <c r="G90" s="104" t="s">
        <v>1848</v>
      </c>
      <c r="H90" s="308" t="s">
        <v>330</v>
      </c>
      <c r="I90" s="208" t="s">
        <v>1848</v>
      </c>
      <c r="J90" s="92">
        <v>2519643</v>
      </c>
      <c r="K90" s="291" t="s">
        <v>1538</v>
      </c>
      <c r="L90" s="77"/>
      <c r="M90" s="77" t="s">
        <v>1866</v>
      </c>
      <c r="N90" s="77" t="s">
        <v>1866</v>
      </c>
      <c r="O90" s="69"/>
      <c r="P90" s="291"/>
    </row>
    <row r="91" spans="1:16" ht="18" customHeight="1">
      <c r="A91" s="3">
        <f t="shared" si="5"/>
        <v>89</v>
      </c>
      <c r="B91" s="3">
        <f t="shared" si="5"/>
        <v>18200089</v>
      </c>
      <c r="C91" s="69" t="s">
        <v>469</v>
      </c>
      <c r="D91" s="250" t="s">
        <v>522</v>
      </c>
      <c r="E91" s="3" t="s">
        <v>523</v>
      </c>
      <c r="F91" s="264" t="s">
        <v>1313</v>
      </c>
      <c r="G91" s="307" t="s">
        <v>524</v>
      </c>
      <c r="H91" s="308" t="s">
        <v>330</v>
      </c>
      <c r="I91" s="309">
        <v>31082</v>
      </c>
      <c r="J91" s="92">
        <v>1802903</v>
      </c>
      <c r="K91" s="291" t="s">
        <v>1538</v>
      </c>
      <c r="L91" s="291"/>
      <c r="M91" s="291" t="s">
        <v>336</v>
      </c>
      <c r="N91" s="77" t="s">
        <v>1866</v>
      </c>
      <c r="O91" s="69"/>
      <c r="P91" s="291"/>
    </row>
    <row r="92" spans="1:16">
      <c r="A92" s="3">
        <f t="shared" si="5"/>
        <v>90</v>
      </c>
      <c r="B92" s="3">
        <f t="shared" si="5"/>
        <v>18200090</v>
      </c>
      <c r="C92" s="69" t="s">
        <v>469</v>
      </c>
      <c r="D92" s="250" t="s">
        <v>274</v>
      </c>
      <c r="E92" s="3" t="s">
        <v>525</v>
      </c>
      <c r="F92" s="264" t="s">
        <v>1874</v>
      </c>
      <c r="G92" s="307" t="s">
        <v>526</v>
      </c>
      <c r="H92" s="308" t="s">
        <v>330</v>
      </c>
      <c r="I92" s="309" t="s">
        <v>527</v>
      </c>
      <c r="J92" s="92">
        <v>2425085</v>
      </c>
      <c r="K92" s="291" t="s">
        <v>1538</v>
      </c>
      <c r="L92" s="291"/>
      <c r="M92" s="291" t="s">
        <v>352</v>
      </c>
      <c r="N92" s="77" t="s">
        <v>1866</v>
      </c>
      <c r="O92" s="69"/>
      <c r="P92" s="291"/>
    </row>
    <row r="93" spans="1:16">
      <c r="A93" s="3">
        <f t="shared" si="5"/>
        <v>91</v>
      </c>
      <c r="B93" s="3">
        <f t="shared" si="5"/>
        <v>18200091</v>
      </c>
      <c r="C93" s="69" t="s">
        <v>469</v>
      </c>
      <c r="D93" s="250" t="s">
        <v>263</v>
      </c>
      <c r="E93" s="3" t="s">
        <v>528</v>
      </c>
      <c r="F93" s="264" t="s">
        <v>1392</v>
      </c>
      <c r="G93" s="307" t="s">
        <v>529</v>
      </c>
      <c r="H93" s="308" t="s">
        <v>326</v>
      </c>
      <c r="I93" s="309">
        <v>31688</v>
      </c>
      <c r="J93" s="311" t="s">
        <v>1904</v>
      </c>
      <c r="K93" s="291" t="s">
        <v>1538</v>
      </c>
      <c r="L93" s="291"/>
      <c r="M93" s="291" t="s">
        <v>336</v>
      </c>
      <c r="N93" s="291" t="s">
        <v>530</v>
      </c>
      <c r="O93" s="69">
        <v>8028329196</v>
      </c>
      <c r="P93" s="291"/>
    </row>
    <row r="94" spans="1:16">
      <c r="A94" s="3">
        <f t="shared" si="5"/>
        <v>92</v>
      </c>
      <c r="B94" s="3">
        <f t="shared" si="5"/>
        <v>18200092</v>
      </c>
      <c r="C94" s="69" t="s">
        <v>469</v>
      </c>
      <c r="D94" s="250" t="s">
        <v>531</v>
      </c>
      <c r="E94" s="3" t="s">
        <v>532</v>
      </c>
      <c r="F94" s="264" t="s">
        <v>1393</v>
      </c>
      <c r="G94" s="307" t="s">
        <v>533</v>
      </c>
      <c r="H94" s="308" t="s">
        <v>326</v>
      </c>
      <c r="I94" s="309">
        <v>32546</v>
      </c>
      <c r="J94" s="311" t="s">
        <v>1904</v>
      </c>
      <c r="K94" s="291" t="s">
        <v>1538</v>
      </c>
      <c r="L94" s="77"/>
      <c r="M94" s="77" t="s">
        <v>1866</v>
      </c>
      <c r="N94" s="77" t="s">
        <v>1866</v>
      </c>
      <c r="O94" s="69"/>
      <c r="P94" s="291"/>
    </row>
    <row r="95" spans="1:16">
      <c r="A95" s="3">
        <f t="shared" si="5"/>
        <v>93</v>
      </c>
      <c r="B95" s="3">
        <f t="shared" si="5"/>
        <v>18200093</v>
      </c>
      <c r="C95" s="69" t="s">
        <v>469</v>
      </c>
      <c r="D95" s="250" t="s">
        <v>260</v>
      </c>
      <c r="E95" s="3" t="s">
        <v>54</v>
      </c>
      <c r="F95" s="264" t="s">
        <v>1394</v>
      </c>
      <c r="G95" s="307" t="s">
        <v>534</v>
      </c>
      <c r="H95" s="308" t="s">
        <v>330</v>
      </c>
      <c r="I95" s="309">
        <v>30498</v>
      </c>
      <c r="J95" s="92">
        <v>3469404</v>
      </c>
      <c r="K95" s="291" t="s">
        <v>1538</v>
      </c>
      <c r="L95" s="291"/>
      <c r="M95" s="291" t="s">
        <v>336</v>
      </c>
      <c r="N95" s="77" t="s">
        <v>1866</v>
      </c>
      <c r="O95" s="69"/>
      <c r="P95" s="291"/>
    </row>
    <row r="96" spans="1:16">
      <c r="A96" s="3">
        <f t="shared" si="5"/>
        <v>94</v>
      </c>
      <c r="B96" s="3">
        <f t="shared" si="5"/>
        <v>18200094</v>
      </c>
      <c r="C96" s="69" t="s">
        <v>469</v>
      </c>
      <c r="D96" s="250" t="s">
        <v>258</v>
      </c>
      <c r="E96" s="3" t="s">
        <v>259</v>
      </c>
      <c r="F96" s="264" t="s">
        <v>1446</v>
      </c>
      <c r="G96" s="307" t="s">
        <v>535</v>
      </c>
      <c r="H96" s="308" t="s">
        <v>326</v>
      </c>
      <c r="I96" s="309" t="s">
        <v>536</v>
      </c>
      <c r="J96" s="311" t="s">
        <v>1904</v>
      </c>
      <c r="K96" s="291" t="s">
        <v>1538</v>
      </c>
      <c r="L96" s="291"/>
      <c r="M96" s="291" t="s">
        <v>336</v>
      </c>
      <c r="N96" s="77" t="s">
        <v>1866</v>
      </c>
      <c r="O96" s="69"/>
      <c r="P96" s="291"/>
    </row>
    <row r="97" spans="1:16">
      <c r="A97" s="3">
        <f t="shared" si="5"/>
        <v>95</v>
      </c>
      <c r="B97" s="3">
        <f t="shared" si="5"/>
        <v>18200095</v>
      </c>
      <c r="C97" s="69" t="s">
        <v>469</v>
      </c>
      <c r="D97" s="250" t="s">
        <v>173</v>
      </c>
      <c r="E97" s="3" t="s">
        <v>537</v>
      </c>
      <c r="F97" s="264" t="s">
        <v>1445</v>
      </c>
      <c r="G97" s="307" t="s">
        <v>538</v>
      </c>
      <c r="H97" s="308" t="s">
        <v>330</v>
      </c>
      <c r="I97" s="309" t="s">
        <v>539</v>
      </c>
      <c r="J97" s="92">
        <v>3648813</v>
      </c>
      <c r="K97" s="291" t="s">
        <v>1538</v>
      </c>
      <c r="L97" s="77"/>
      <c r="M97" s="77" t="s">
        <v>1866</v>
      </c>
      <c r="N97" s="77" t="s">
        <v>1866</v>
      </c>
      <c r="O97" s="69"/>
      <c r="P97" s="291"/>
    </row>
    <row r="98" spans="1:16">
      <c r="A98" s="3">
        <f t="shared" si="5"/>
        <v>96</v>
      </c>
      <c r="B98" s="3">
        <f t="shared" si="5"/>
        <v>18200096</v>
      </c>
      <c r="C98" s="69" t="s">
        <v>469</v>
      </c>
      <c r="D98" s="250" t="s">
        <v>205</v>
      </c>
      <c r="E98" s="3" t="s">
        <v>540</v>
      </c>
      <c r="F98" s="264" t="s">
        <v>1444</v>
      </c>
      <c r="G98" s="307" t="s">
        <v>541</v>
      </c>
      <c r="H98" s="308" t="s">
        <v>330</v>
      </c>
      <c r="I98" s="309">
        <v>35065</v>
      </c>
      <c r="J98" s="92">
        <v>3907130</v>
      </c>
      <c r="K98" s="291" t="s">
        <v>1538</v>
      </c>
      <c r="L98" s="291"/>
      <c r="M98" s="291" t="s">
        <v>352</v>
      </c>
      <c r="N98" s="77" t="s">
        <v>1866</v>
      </c>
      <c r="O98" s="69"/>
      <c r="P98" s="291"/>
    </row>
    <row r="99" spans="1:16">
      <c r="A99" s="3">
        <f t="shared" si="5"/>
        <v>97</v>
      </c>
      <c r="B99" s="3">
        <f t="shared" si="5"/>
        <v>18200097</v>
      </c>
      <c r="C99" s="69" t="s">
        <v>469</v>
      </c>
      <c r="D99" s="250" t="s">
        <v>542</v>
      </c>
      <c r="E99" s="3" t="s">
        <v>543</v>
      </c>
      <c r="F99" s="264" t="s">
        <v>1443</v>
      </c>
      <c r="G99" s="307" t="s">
        <v>544</v>
      </c>
      <c r="H99" s="308" t="s">
        <v>330</v>
      </c>
      <c r="I99" s="309" t="s">
        <v>545</v>
      </c>
      <c r="J99" s="92">
        <v>2936325</v>
      </c>
      <c r="K99" s="291" t="s">
        <v>1538</v>
      </c>
      <c r="L99" s="291"/>
      <c r="M99" s="291" t="s">
        <v>336</v>
      </c>
      <c r="N99" s="291" t="s">
        <v>546</v>
      </c>
      <c r="O99" s="69"/>
      <c r="P99" s="291"/>
    </row>
    <row r="100" spans="1:16">
      <c r="A100" s="3">
        <f t="shared" ref="A100:B115" si="6">A99+1</f>
        <v>98</v>
      </c>
      <c r="B100" s="3">
        <f t="shared" si="6"/>
        <v>18200098</v>
      </c>
      <c r="C100" s="69" t="s">
        <v>469</v>
      </c>
      <c r="D100" s="250" t="s">
        <v>204</v>
      </c>
      <c r="E100" s="3" t="s">
        <v>547</v>
      </c>
      <c r="F100" s="264" t="s">
        <v>1442</v>
      </c>
      <c r="G100" s="317" t="s">
        <v>2608</v>
      </c>
      <c r="H100" s="308" t="s">
        <v>330</v>
      </c>
      <c r="I100" s="309" t="s">
        <v>548</v>
      </c>
      <c r="J100" s="311" t="s">
        <v>1904</v>
      </c>
      <c r="K100" s="291" t="s">
        <v>1538</v>
      </c>
      <c r="L100" s="77"/>
      <c r="M100" s="77" t="s">
        <v>1866</v>
      </c>
      <c r="N100" s="77" t="s">
        <v>1866</v>
      </c>
      <c r="O100" s="69"/>
      <c r="P100" s="291"/>
    </row>
    <row r="101" spans="1:16">
      <c r="A101" s="3">
        <f t="shared" si="6"/>
        <v>99</v>
      </c>
      <c r="B101" s="3">
        <f t="shared" si="6"/>
        <v>18200099</v>
      </c>
      <c r="C101" s="69" t="s">
        <v>469</v>
      </c>
      <c r="D101" s="95" t="s">
        <v>181</v>
      </c>
      <c r="E101" s="3" t="s">
        <v>549</v>
      </c>
      <c r="F101" s="264" t="s">
        <v>1441</v>
      </c>
      <c r="G101" s="307" t="s">
        <v>550</v>
      </c>
      <c r="H101" s="308" t="s">
        <v>330</v>
      </c>
      <c r="I101" s="209" t="s">
        <v>1848</v>
      </c>
      <c r="J101" s="92">
        <v>3229723</v>
      </c>
      <c r="K101" s="291" t="s">
        <v>1538</v>
      </c>
      <c r="L101" s="291"/>
      <c r="M101" s="291" t="s">
        <v>336</v>
      </c>
      <c r="N101" s="291" t="s">
        <v>1846</v>
      </c>
      <c r="O101" s="69"/>
      <c r="P101" s="291"/>
    </row>
    <row r="102" spans="1:16">
      <c r="A102" s="3">
        <f t="shared" si="6"/>
        <v>100</v>
      </c>
      <c r="B102" s="3">
        <f t="shared" si="6"/>
        <v>18200100</v>
      </c>
      <c r="C102" s="69" t="s">
        <v>469</v>
      </c>
      <c r="D102" s="250" t="s">
        <v>200</v>
      </c>
      <c r="E102" s="3" t="s">
        <v>201</v>
      </c>
      <c r="F102" s="264" t="s">
        <v>1440</v>
      </c>
      <c r="G102" s="307" t="s">
        <v>551</v>
      </c>
      <c r="H102" s="308" t="s">
        <v>326</v>
      </c>
      <c r="I102" s="309">
        <v>33272</v>
      </c>
      <c r="J102" s="92">
        <v>3581280</v>
      </c>
      <c r="K102" s="291" t="s">
        <v>1538</v>
      </c>
      <c r="L102" s="291"/>
      <c r="M102" s="291" t="s">
        <v>336</v>
      </c>
      <c r="N102" s="77" t="s">
        <v>1866</v>
      </c>
      <c r="O102" s="69"/>
      <c r="P102" s="291"/>
    </row>
    <row r="103" spans="1:16">
      <c r="A103" s="3">
        <f t="shared" si="6"/>
        <v>101</v>
      </c>
      <c r="B103" s="3">
        <f t="shared" si="6"/>
        <v>18200101</v>
      </c>
      <c r="C103" s="69" t="s">
        <v>469</v>
      </c>
      <c r="D103" s="250" t="s">
        <v>552</v>
      </c>
      <c r="E103" s="3" t="s">
        <v>553</v>
      </c>
      <c r="F103" s="264" t="s">
        <v>1439</v>
      </c>
      <c r="G103" s="307" t="s">
        <v>554</v>
      </c>
      <c r="H103" s="308" t="s">
        <v>330</v>
      </c>
      <c r="I103" s="309" t="s">
        <v>555</v>
      </c>
      <c r="J103" s="92">
        <v>4131587</v>
      </c>
      <c r="K103" s="291" t="s">
        <v>1538</v>
      </c>
      <c r="L103" s="291"/>
      <c r="M103" s="291" t="s">
        <v>556</v>
      </c>
      <c r="N103" s="77" t="s">
        <v>1866</v>
      </c>
      <c r="O103" s="69"/>
      <c r="P103" s="291"/>
    </row>
    <row r="104" spans="1:16">
      <c r="A104" s="3">
        <f t="shared" si="6"/>
        <v>102</v>
      </c>
      <c r="B104" s="3">
        <f t="shared" si="6"/>
        <v>18200102</v>
      </c>
      <c r="C104" s="69" t="s">
        <v>469</v>
      </c>
      <c r="D104" s="250" t="s">
        <v>289</v>
      </c>
      <c r="E104" s="3" t="s">
        <v>290</v>
      </c>
      <c r="F104" s="264" t="s">
        <v>1438</v>
      </c>
      <c r="G104" s="307" t="s">
        <v>557</v>
      </c>
      <c r="H104" s="308" t="s">
        <v>330</v>
      </c>
      <c r="I104" s="309" t="s">
        <v>558</v>
      </c>
      <c r="J104" s="92">
        <v>2523203</v>
      </c>
      <c r="K104" s="291" t="s">
        <v>1538</v>
      </c>
      <c r="L104" s="291"/>
      <c r="M104" s="291" t="s">
        <v>336</v>
      </c>
      <c r="N104" s="291" t="s">
        <v>559</v>
      </c>
      <c r="O104" s="69">
        <v>8132219926</v>
      </c>
      <c r="P104" s="291"/>
    </row>
    <row r="105" spans="1:16">
      <c r="A105" s="3">
        <f t="shared" si="6"/>
        <v>103</v>
      </c>
      <c r="B105" s="3">
        <f t="shared" si="6"/>
        <v>18200103</v>
      </c>
      <c r="C105" s="69" t="s">
        <v>469</v>
      </c>
      <c r="D105" s="250" t="s">
        <v>288</v>
      </c>
      <c r="E105" s="3" t="s">
        <v>561</v>
      </c>
      <c r="F105" s="264" t="s">
        <v>1437</v>
      </c>
      <c r="G105" s="307" t="s">
        <v>562</v>
      </c>
      <c r="H105" s="308" t="s">
        <v>326</v>
      </c>
      <c r="I105" s="309">
        <v>33760</v>
      </c>
      <c r="J105" s="311" t="s">
        <v>1904</v>
      </c>
      <c r="K105" s="291" t="s">
        <v>1538</v>
      </c>
      <c r="L105" s="291"/>
      <c r="M105" s="291" t="s">
        <v>336</v>
      </c>
      <c r="N105" s="291" t="s">
        <v>563</v>
      </c>
      <c r="O105" s="69">
        <v>8028870610</v>
      </c>
      <c r="P105" s="291"/>
    </row>
    <row r="106" spans="1:16">
      <c r="A106" s="3">
        <f t="shared" si="6"/>
        <v>104</v>
      </c>
      <c r="B106" s="3">
        <f t="shared" si="6"/>
        <v>18200104</v>
      </c>
      <c r="C106" s="69" t="s">
        <v>560</v>
      </c>
      <c r="D106" s="250" t="s">
        <v>257</v>
      </c>
      <c r="E106" s="3" t="s">
        <v>564</v>
      </c>
      <c r="F106" s="264" t="s">
        <v>1436</v>
      </c>
      <c r="G106" s="307" t="s">
        <v>565</v>
      </c>
      <c r="H106" s="308" t="s">
        <v>330</v>
      </c>
      <c r="I106" s="309">
        <v>34858</v>
      </c>
      <c r="J106" s="92">
        <v>4175063</v>
      </c>
      <c r="K106" s="291" t="s">
        <v>1538</v>
      </c>
      <c r="L106" s="291"/>
      <c r="M106" s="291" t="s">
        <v>336</v>
      </c>
      <c r="N106" s="291" t="s">
        <v>566</v>
      </c>
      <c r="O106" s="69"/>
      <c r="P106" s="291"/>
    </row>
    <row r="107" spans="1:16">
      <c r="A107" s="3">
        <f t="shared" si="6"/>
        <v>105</v>
      </c>
      <c r="B107" s="3">
        <f t="shared" si="6"/>
        <v>18200105</v>
      </c>
      <c r="C107" s="69" t="s">
        <v>560</v>
      </c>
      <c r="D107" s="250" t="s">
        <v>75</v>
      </c>
      <c r="E107" s="3" t="s">
        <v>567</v>
      </c>
      <c r="F107" s="264" t="s">
        <v>1435</v>
      </c>
      <c r="G107" s="307" t="s">
        <v>568</v>
      </c>
      <c r="H107" s="308" t="s">
        <v>330</v>
      </c>
      <c r="I107" s="309">
        <v>29868</v>
      </c>
      <c r="J107" s="311" t="s">
        <v>1904</v>
      </c>
      <c r="K107" s="291" t="s">
        <v>1538</v>
      </c>
      <c r="L107" s="77"/>
      <c r="M107" s="77" t="s">
        <v>1866</v>
      </c>
      <c r="N107" s="77" t="s">
        <v>1866</v>
      </c>
      <c r="O107" s="69"/>
      <c r="P107" s="291"/>
    </row>
    <row r="108" spans="1:16">
      <c r="A108" s="3">
        <f t="shared" si="6"/>
        <v>106</v>
      </c>
      <c r="B108" s="3">
        <f t="shared" si="6"/>
        <v>18200106</v>
      </c>
      <c r="C108" s="69" t="s">
        <v>560</v>
      </c>
      <c r="D108" s="250" t="s">
        <v>111</v>
      </c>
      <c r="E108" s="3" t="s">
        <v>319</v>
      </c>
      <c r="F108" s="264" t="s">
        <v>1434</v>
      </c>
      <c r="G108" s="307" t="s">
        <v>569</v>
      </c>
      <c r="H108" s="321" t="s">
        <v>326</v>
      </c>
      <c r="I108" s="309" t="s">
        <v>570</v>
      </c>
      <c r="J108" s="92">
        <v>1621897</v>
      </c>
      <c r="K108" s="291" t="s">
        <v>1538</v>
      </c>
      <c r="L108" s="291"/>
      <c r="M108" s="291" t="s">
        <v>571</v>
      </c>
      <c r="N108" s="77" t="s">
        <v>1866</v>
      </c>
      <c r="O108" s="69"/>
      <c r="P108" s="291"/>
    </row>
    <row r="109" spans="1:16">
      <c r="A109" s="3">
        <f t="shared" si="6"/>
        <v>107</v>
      </c>
      <c r="B109" s="3">
        <f t="shared" si="6"/>
        <v>18200107</v>
      </c>
      <c r="C109" s="69" t="s">
        <v>560</v>
      </c>
      <c r="D109" s="250" t="s">
        <v>317</v>
      </c>
      <c r="E109" s="3" t="s">
        <v>318</v>
      </c>
      <c r="F109" s="264" t="s">
        <v>1433</v>
      </c>
      <c r="G109" s="317" t="s">
        <v>2699</v>
      </c>
      <c r="H109" s="308" t="s">
        <v>330</v>
      </c>
      <c r="I109" s="309">
        <v>34312</v>
      </c>
      <c r="J109" s="92">
        <v>2720409</v>
      </c>
      <c r="K109" s="291" t="s">
        <v>1538</v>
      </c>
      <c r="L109" s="77"/>
      <c r="M109" s="77" t="s">
        <v>1866</v>
      </c>
      <c r="N109" s="77" t="s">
        <v>1866</v>
      </c>
      <c r="O109" s="69"/>
      <c r="P109" s="291"/>
    </row>
    <row r="110" spans="1:16">
      <c r="A110" s="3">
        <f t="shared" si="6"/>
        <v>108</v>
      </c>
      <c r="B110" s="3">
        <f t="shared" si="6"/>
        <v>18200108</v>
      </c>
      <c r="C110" s="69" t="s">
        <v>560</v>
      </c>
      <c r="D110" s="250" t="s">
        <v>316</v>
      </c>
      <c r="E110" s="3" t="s">
        <v>213</v>
      </c>
      <c r="F110" s="264" t="s">
        <v>1432</v>
      </c>
      <c r="G110" s="307" t="s">
        <v>572</v>
      </c>
      <c r="H110" s="308" t="s">
        <v>326</v>
      </c>
      <c r="I110" s="309" t="s">
        <v>573</v>
      </c>
      <c r="J110" s="92">
        <v>4242825</v>
      </c>
      <c r="K110" s="291" t="s">
        <v>1538</v>
      </c>
      <c r="L110" s="291"/>
      <c r="M110" s="291" t="s">
        <v>336</v>
      </c>
      <c r="N110" s="291" t="s">
        <v>574</v>
      </c>
      <c r="O110" s="69">
        <v>8180216500</v>
      </c>
      <c r="P110" s="291"/>
    </row>
    <row r="111" spans="1:16">
      <c r="A111" s="3">
        <f t="shared" si="6"/>
        <v>109</v>
      </c>
      <c r="B111" s="3">
        <f t="shared" si="6"/>
        <v>18200109</v>
      </c>
      <c r="C111" s="69" t="s">
        <v>469</v>
      </c>
      <c r="D111" s="250" t="s">
        <v>252</v>
      </c>
      <c r="E111" s="3" t="s">
        <v>253</v>
      </c>
      <c r="F111" s="264" t="s">
        <v>1431</v>
      </c>
      <c r="G111" s="307" t="s">
        <v>575</v>
      </c>
      <c r="H111" s="308" t="s">
        <v>326</v>
      </c>
      <c r="I111" s="309">
        <v>34496</v>
      </c>
      <c r="J111" s="92">
        <v>3313367</v>
      </c>
      <c r="K111" s="291" t="s">
        <v>1538</v>
      </c>
      <c r="L111" s="291"/>
      <c r="M111" s="291" t="s">
        <v>571</v>
      </c>
      <c r="N111" s="77" t="s">
        <v>1866</v>
      </c>
      <c r="O111" s="69"/>
      <c r="P111" s="291"/>
    </row>
    <row r="112" spans="1:16">
      <c r="A112" s="3">
        <f t="shared" si="6"/>
        <v>110</v>
      </c>
      <c r="B112" s="3">
        <f t="shared" si="6"/>
        <v>18200110</v>
      </c>
      <c r="C112" s="69" t="s">
        <v>560</v>
      </c>
      <c r="D112" s="250" t="s">
        <v>88</v>
      </c>
      <c r="E112" s="3" t="s">
        <v>256</v>
      </c>
      <c r="F112" s="264" t="s">
        <v>1430</v>
      </c>
      <c r="G112" s="307" t="s">
        <v>576</v>
      </c>
      <c r="H112" s="308" t="s">
        <v>330</v>
      </c>
      <c r="I112" s="309">
        <v>27767</v>
      </c>
      <c r="J112" s="92">
        <v>3260409</v>
      </c>
      <c r="K112" s="291" t="s">
        <v>1538</v>
      </c>
      <c r="L112" s="77"/>
      <c r="M112" s="77" t="s">
        <v>1866</v>
      </c>
      <c r="N112" s="77" t="s">
        <v>1866</v>
      </c>
      <c r="O112" s="69"/>
      <c r="P112" s="291"/>
    </row>
    <row r="113" spans="1:16">
      <c r="A113" s="3">
        <f t="shared" si="6"/>
        <v>111</v>
      </c>
      <c r="B113" s="3">
        <f t="shared" si="6"/>
        <v>18200111</v>
      </c>
      <c r="C113" s="69" t="s">
        <v>560</v>
      </c>
      <c r="D113" s="250" t="s">
        <v>55</v>
      </c>
      <c r="E113" s="3" t="s">
        <v>577</v>
      </c>
      <c r="F113" s="264" t="s">
        <v>1429</v>
      </c>
      <c r="G113" s="307" t="s">
        <v>578</v>
      </c>
      <c r="H113" s="308" t="s">
        <v>326</v>
      </c>
      <c r="I113" s="309" t="s">
        <v>579</v>
      </c>
      <c r="J113" s="92">
        <v>2128949</v>
      </c>
      <c r="K113" s="291" t="s">
        <v>1538</v>
      </c>
      <c r="L113" s="77"/>
      <c r="M113" s="77" t="s">
        <v>1866</v>
      </c>
      <c r="N113" s="77" t="s">
        <v>1866</v>
      </c>
      <c r="O113" s="69"/>
      <c r="P113" s="291"/>
    </row>
    <row r="114" spans="1:16">
      <c r="A114" s="3">
        <f t="shared" si="6"/>
        <v>112</v>
      </c>
      <c r="B114" s="3">
        <f t="shared" si="6"/>
        <v>18200112</v>
      </c>
      <c r="C114" s="69" t="s">
        <v>560</v>
      </c>
      <c r="D114" s="250" t="s">
        <v>254</v>
      </c>
      <c r="E114" s="3" t="s">
        <v>255</v>
      </c>
      <c r="F114" s="264" t="s">
        <v>1428</v>
      </c>
      <c r="G114" s="307" t="s">
        <v>580</v>
      </c>
      <c r="H114" s="308" t="s">
        <v>330</v>
      </c>
      <c r="I114" s="309" t="s">
        <v>581</v>
      </c>
      <c r="J114" s="92">
        <v>2170565</v>
      </c>
      <c r="K114" s="291" t="s">
        <v>1538</v>
      </c>
      <c r="L114" s="77"/>
      <c r="M114" s="77" t="s">
        <v>1866</v>
      </c>
      <c r="N114" s="77" t="s">
        <v>1866</v>
      </c>
      <c r="O114" s="69"/>
      <c r="P114" s="291"/>
    </row>
    <row r="115" spans="1:16">
      <c r="A115" s="3">
        <f t="shared" si="6"/>
        <v>113</v>
      </c>
      <c r="B115" s="3">
        <f t="shared" si="6"/>
        <v>18200113</v>
      </c>
      <c r="C115" s="69" t="s">
        <v>560</v>
      </c>
      <c r="D115" s="250" t="s">
        <v>582</v>
      </c>
      <c r="E115" s="3" t="s">
        <v>583</v>
      </c>
      <c r="F115" s="264" t="s">
        <v>1427</v>
      </c>
      <c r="G115" s="307" t="s">
        <v>584</v>
      </c>
      <c r="H115" s="308" t="s">
        <v>330</v>
      </c>
      <c r="I115" s="309">
        <v>34284</v>
      </c>
      <c r="J115" s="92">
        <v>3481423</v>
      </c>
      <c r="K115" s="291" t="s">
        <v>1538</v>
      </c>
      <c r="L115" s="291"/>
      <c r="M115" s="291" t="s">
        <v>336</v>
      </c>
      <c r="N115" s="77" t="s">
        <v>1866</v>
      </c>
      <c r="O115" s="69"/>
      <c r="P115" s="291"/>
    </row>
    <row r="116" spans="1:16">
      <c r="A116" s="3">
        <f t="shared" ref="A116:B131" si="7">A115+1</f>
        <v>114</v>
      </c>
      <c r="B116" s="3">
        <f t="shared" si="7"/>
        <v>18200114</v>
      </c>
      <c r="C116" s="69" t="s">
        <v>469</v>
      </c>
      <c r="D116" s="250" t="s">
        <v>585</v>
      </c>
      <c r="E116" s="3" t="s">
        <v>586</v>
      </c>
      <c r="F116" s="264" t="s">
        <v>1426</v>
      </c>
      <c r="G116" s="307" t="s">
        <v>587</v>
      </c>
      <c r="H116" s="308" t="s">
        <v>326</v>
      </c>
      <c r="I116" s="309">
        <v>30567</v>
      </c>
      <c r="J116" s="92">
        <v>1934344</v>
      </c>
      <c r="K116" s="291" t="s">
        <v>1538</v>
      </c>
      <c r="L116" s="291"/>
      <c r="M116" s="291" t="s">
        <v>588</v>
      </c>
      <c r="N116" s="77" t="s">
        <v>1866</v>
      </c>
      <c r="O116" s="69"/>
      <c r="P116" s="291"/>
    </row>
    <row r="117" spans="1:16">
      <c r="A117" s="3">
        <f t="shared" si="7"/>
        <v>115</v>
      </c>
      <c r="B117" s="3">
        <f t="shared" si="7"/>
        <v>18200115</v>
      </c>
      <c r="C117" s="69" t="s">
        <v>469</v>
      </c>
      <c r="D117" s="250" t="s">
        <v>227</v>
      </c>
      <c r="E117" s="3" t="s">
        <v>1888</v>
      </c>
      <c r="F117" s="264" t="s">
        <v>1425</v>
      </c>
      <c r="G117" s="307" t="s">
        <v>1889</v>
      </c>
      <c r="H117" s="308" t="s">
        <v>326</v>
      </c>
      <c r="I117" s="309">
        <v>29377</v>
      </c>
      <c r="J117" s="114">
        <v>3716233</v>
      </c>
      <c r="K117" s="291" t="s">
        <v>1538</v>
      </c>
      <c r="L117" s="77"/>
      <c r="M117" s="77" t="s">
        <v>343</v>
      </c>
      <c r="N117" s="77" t="s">
        <v>1866</v>
      </c>
      <c r="O117" s="69"/>
      <c r="P117" s="291"/>
    </row>
    <row r="118" spans="1:16">
      <c r="A118" s="3">
        <f t="shared" si="7"/>
        <v>116</v>
      </c>
      <c r="B118" s="3">
        <f t="shared" si="7"/>
        <v>18200116</v>
      </c>
      <c r="C118" s="69" t="s">
        <v>560</v>
      </c>
      <c r="D118" s="94" t="s">
        <v>251</v>
      </c>
      <c r="E118" s="97" t="s">
        <v>589</v>
      </c>
      <c r="F118" s="84" t="s">
        <v>1424</v>
      </c>
      <c r="G118" s="317" t="s">
        <v>590</v>
      </c>
      <c r="H118" s="322" t="s">
        <v>326</v>
      </c>
      <c r="I118" s="209" t="s">
        <v>1861</v>
      </c>
      <c r="J118" s="92">
        <v>4094918</v>
      </c>
      <c r="K118" s="27" t="s">
        <v>1538</v>
      </c>
      <c r="L118" s="27"/>
      <c r="M118" s="27" t="s">
        <v>336</v>
      </c>
      <c r="N118" s="27" t="s">
        <v>591</v>
      </c>
      <c r="O118" s="96">
        <v>8127802098</v>
      </c>
      <c r="P118" s="27"/>
    </row>
    <row r="119" spans="1:16" s="29" customFormat="1">
      <c r="A119" s="97">
        <f t="shared" si="7"/>
        <v>117</v>
      </c>
      <c r="B119" s="97">
        <f t="shared" si="7"/>
        <v>18200117</v>
      </c>
      <c r="C119" s="96" t="s">
        <v>560</v>
      </c>
      <c r="D119" s="250" t="s">
        <v>592</v>
      </c>
      <c r="E119" s="3" t="s">
        <v>1012</v>
      </c>
      <c r="F119" s="264" t="s">
        <v>1423</v>
      </c>
      <c r="G119" s="307" t="s">
        <v>1007</v>
      </c>
      <c r="H119" s="308" t="s">
        <v>330</v>
      </c>
      <c r="I119" s="309">
        <v>30438</v>
      </c>
      <c r="J119" s="92">
        <v>4208645</v>
      </c>
      <c r="K119" s="291" t="s">
        <v>1538</v>
      </c>
      <c r="L119" s="291"/>
      <c r="M119" s="291" t="s">
        <v>336</v>
      </c>
      <c r="N119" s="291" t="s">
        <v>593</v>
      </c>
      <c r="O119" s="69"/>
      <c r="P119" s="291"/>
    </row>
    <row r="120" spans="1:16">
      <c r="A120" s="3">
        <f t="shared" si="7"/>
        <v>118</v>
      </c>
      <c r="B120" s="3">
        <f t="shared" si="7"/>
        <v>18200118</v>
      </c>
      <c r="C120" s="69" t="s">
        <v>560</v>
      </c>
      <c r="D120" s="250" t="s">
        <v>594</v>
      </c>
      <c r="E120" s="3" t="s">
        <v>595</v>
      </c>
      <c r="F120" s="264" t="s">
        <v>1422</v>
      </c>
      <c r="G120" s="307" t="s">
        <v>596</v>
      </c>
      <c r="H120" s="308" t="s">
        <v>326</v>
      </c>
      <c r="I120" s="309">
        <v>30357</v>
      </c>
      <c r="J120" s="311" t="s">
        <v>1904</v>
      </c>
      <c r="K120" s="291" t="s">
        <v>1538</v>
      </c>
      <c r="L120" s="291"/>
      <c r="M120" s="291" t="s">
        <v>336</v>
      </c>
      <c r="N120" s="291" t="s">
        <v>597</v>
      </c>
      <c r="O120" s="69">
        <v>8033669966</v>
      </c>
      <c r="P120" s="291"/>
    </row>
    <row r="121" spans="1:16">
      <c r="A121" s="3">
        <f t="shared" si="7"/>
        <v>119</v>
      </c>
      <c r="B121" s="3">
        <f t="shared" si="7"/>
        <v>18200119</v>
      </c>
      <c r="C121" s="69" t="s">
        <v>560</v>
      </c>
      <c r="D121" s="94" t="s">
        <v>598</v>
      </c>
      <c r="E121" s="3" t="s">
        <v>250</v>
      </c>
      <c r="F121" s="264" t="s">
        <v>1421</v>
      </c>
      <c r="G121" s="307" t="s">
        <v>599</v>
      </c>
      <c r="H121" s="308" t="s">
        <v>330</v>
      </c>
      <c r="I121" s="209" t="s">
        <v>1861</v>
      </c>
      <c r="J121" s="92">
        <v>3668036</v>
      </c>
      <c r="K121" s="291" t="s">
        <v>1538</v>
      </c>
      <c r="L121" s="291"/>
      <c r="M121" s="291" t="s">
        <v>600</v>
      </c>
      <c r="N121" s="77" t="s">
        <v>1866</v>
      </c>
      <c r="O121" s="69"/>
      <c r="P121" s="291"/>
    </row>
    <row r="122" spans="1:16">
      <c r="A122" s="3">
        <f t="shared" si="7"/>
        <v>120</v>
      </c>
      <c r="B122" s="3">
        <f t="shared" si="7"/>
        <v>18200120</v>
      </c>
      <c r="C122" s="69" t="s">
        <v>560</v>
      </c>
      <c r="D122" s="250" t="s">
        <v>601</v>
      </c>
      <c r="E122" s="3" t="s">
        <v>248</v>
      </c>
      <c r="F122" s="264" t="s">
        <v>1420</v>
      </c>
      <c r="G122" s="317" t="s">
        <v>1900</v>
      </c>
      <c r="H122" s="308" t="s">
        <v>330</v>
      </c>
      <c r="I122" s="309" t="s">
        <v>602</v>
      </c>
      <c r="J122" s="92">
        <v>2579230</v>
      </c>
      <c r="K122" s="291" t="s">
        <v>1538</v>
      </c>
      <c r="L122" s="77"/>
      <c r="M122" s="77" t="s">
        <v>1866</v>
      </c>
      <c r="N122" s="77" t="s">
        <v>1866</v>
      </c>
      <c r="O122" s="69"/>
      <c r="P122" s="291"/>
    </row>
    <row r="123" spans="1:16">
      <c r="A123" s="3">
        <f t="shared" si="7"/>
        <v>121</v>
      </c>
      <c r="B123" s="3">
        <f t="shared" si="7"/>
        <v>18200121</v>
      </c>
      <c r="C123" s="69" t="s">
        <v>560</v>
      </c>
      <c r="D123" s="250" t="s">
        <v>603</v>
      </c>
      <c r="E123" s="3" t="s">
        <v>604</v>
      </c>
      <c r="F123" s="264" t="s">
        <v>1419</v>
      </c>
      <c r="G123" s="307" t="s">
        <v>605</v>
      </c>
      <c r="H123" s="308" t="s">
        <v>326</v>
      </c>
      <c r="I123" s="309" t="s">
        <v>606</v>
      </c>
      <c r="J123" s="311" t="s">
        <v>1904</v>
      </c>
      <c r="K123" s="291" t="s">
        <v>1538</v>
      </c>
      <c r="L123" s="291"/>
      <c r="M123" s="291" t="s">
        <v>336</v>
      </c>
      <c r="N123" s="291" t="s">
        <v>607</v>
      </c>
      <c r="O123" s="69">
        <v>802731385</v>
      </c>
      <c r="P123" s="291"/>
    </row>
    <row r="124" spans="1:16" ht="14.25" customHeight="1">
      <c r="A124" s="3">
        <f t="shared" si="7"/>
        <v>122</v>
      </c>
      <c r="B124" s="3">
        <f t="shared" si="7"/>
        <v>18200122</v>
      </c>
      <c r="C124" s="69" t="s">
        <v>560</v>
      </c>
      <c r="D124" s="250" t="s">
        <v>608</v>
      </c>
      <c r="E124" s="3" t="s">
        <v>609</v>
      </c>
      <c r="F124" s="264" t="s">
        <v>1418</v>
      </c>
      <c r="G124" s="307" t="s">
        <v>610</v>
      </c>
      <c r="H124" s="308" t="s">
        <v>330</v>
      </c>
      <c r="I124" s="309" t="s">
        <v>611</v>
      </c>
      <c r="J124" s="92">
        <v>3492561</v>
      </c>
      <c r="K124" s="291" t="s">
        <v>1538</v>
      </c>
      <c r="L124" s="77"/>
      <c r="M124" s="77" t="s">
        <v>1866</v>
      </c>
      <c r="N124" s="77" t="s">
        <v>1866</v>
      </c>
      <c r="O124" s="69"/>
      <c r="P124" s="291"/>
    </row>
    <row r="125" spans="1:16">
      <c r="A125" s="3">
        <f t="shared" si="7"/>
        <v>123</v>
      </c>
      <c r="B125" s="3">
        <f t="shared" si="7"/>
        <v>18200123</v>
      </c>
      <c r="C125" s="69" t="s">
        <v>560</v>
      </c>
      <c r="D125" s="250" t="s">
        <v>93</v>
      </c>
      <c r="E125" s="3" t="s">
        <v>94</v>
      </c>
      <c r="F125" s="264" t="s">
        <v>1417</v>
      </c>
      <c r="G125" s="307" t="s">
        <v>612</v>
      </c>
      <c r="H125" s="308" t="s">
        <v>330</v>
      </c>
      <c r="I125" s="209" t="s">
        <v>1861</v>
      </c>
      <c r="J125" s="311" t="s">
        <v>1904</v>
      </c>
      <c r="K125" s="291" t="s">
        <v>1538</v>
      </c>
      <c r="L125" s="291"/>
      <c r="M125" s="291" t="s">
        <v>336</v>
      </c>
      <c r="N125" s="291" t="s">
        <v>1846</v>
      </c>
      <c r="O125" s="69"/>
      <c r="P125" s="291"/>
    </row>
    <row r="126" spans="1:16">
      <c r="A126" s="3">
        <f t="shared" si="7"/>
        <v>124</v>
      </c>
      <c r="B126" s="3">
        <f t="shared" si="7"/>
        <v>18200124</v>
      </c>
      <c r="C126" s="69" t="s">
        <v>366</v>
      </c>
      <c r="D126" s="94" t="s">
        <v>228</v>
      </c>
      <c r="E126" s="3" t="s">
        <v>229</v>
      </c>
      <c r="F126" s="264" t="s">
        <v>1416</v>
      </c>
      <c r="G126" s="307" t="s">
        <v>1136</v>
      </c>
      <c r="H126" s="308" t="s">
        <v>326</v>
      </c>
      <c r="I126" s="209" t="s">
        <v>1861</v>
      </c>
      <c r="J126" s="92">
        <v>1889522</v>
      </c>
      <c r="K126" s="291" t="s">
        <v>1538</v>
      </c>
      <c r="L126" s="77"/>
      <c r="M126" s="77" t="s">
        <v>1866</v>
      </c>
      <c r="N126" s="77" t="s">
        <v>1866</v>
      </c>
      <c r="O126" s="69"/>
      <c r="P126" s="291"/>
    </row>
    <row r="127" spans="1:16">
      <c r="A127" s="3">
        <f t="shared" si="7"/>
        <v>125</v>
      </c>
      <c r="B127" s="3">
        <f t="shared" si="7"/>
        <v>18200125</v>
      </c>
      <c r="C127" s="69" t="s">
        <v>469</v>
      </c>
      <c r="D127" s="250" t="s">
        <v>225</v>
      </c>
      <c r="E127" s="3" t="s">
        <v>226</v>
      </c>
      <c r="F127" s="264" t="s">
        <v>1415</v>
      </c>
      <c r="G127" s="307" t="s">
        <v>613</v>
      </c>
      <c r="H127" s="308" t="s">
        <v>326</v>
      </c>
      <c r="I127" s="309" t="s">
        <v>614</v>
      </c>
      <c r="J127" s="92">
        <v>3318126</v>
      </c>
      <c r="K127" s="291" t="s">
        <v>1538</v>
      </c>
      <c r="L127" s="291"/>
      <c r="M127" s="291" t="s">
        <v>336</v>
      </c>
      <c r="N127" s="77" t="s">
        <v>1866</v>
      </c>
      <c r="O127" s="69"/>
      <c r="P127" s="291"/>
    </row>
    <row r="128" spans="1:16" ht="14.25" customHeight="1">
      <c r="A128" s="3">
        <f t="shared" si="7"/>
        <v>126</v>
      </c>
      <c r="B128" s="3">
        <f t="shared" si="7"/>
        <v>18200126</v>
      </c>
      <c r="C128" s="69" t="s">
        <v>469</v>
      </c>
      <c r="D128" s="250" t="s">
        <v>219</v>
      </c>
      <c r="E128" s="3" t="s">
        <v>220</v>
      </c>
      <c r="F128" s="264" t="s">
        <v>1414</v>
      </c>
      <c r="G128" s="307" t="s">
        <v>615</v>
      </c>
      <c r="H128" s="308" t="s">
        <v>330</v>
      </c>
      <c r="I128" s="211" t="s">
        <v>1851</v>
      </c>
      <c r="J128" s="92">
        <v>2223042</v>
      </c>
      <c r="K128" s="291" t="s">
        <v>1538</v>
      </c>
      <c r="L128" s="77"/>
      <c r="M128" s="77" t="s">
        <v>1866</v>
      </c>
      <c r="N128" s="77" t="s">
        <v>1866</v>
      </c>
      <c r="O128" s="69"/>
      <c r="P128" s="291"/>
    </row>
    <row r="129" spans="1:16" ht="15.75" customHeight="1">
      <c r="A129" s="3">
        <f t="shared" si="7"/>
        <v>127</v>
      </c>
      <c r="B129" s="3">
        <f t="shared" si="7"/>
        <v>18200127</v>
      </c>
      <c r="C129" s="69" t="s">
        <v>469</v>
      </c>
      <c r="D129" s="99" t="s">
        <v>223</v>
      </c>
      <c r="E129" s="3" t="s">
        <v>224</v>
      </c>
      <c r="F129" s="264" t="s">
        <v>1413</v>
      </c>
      <c r="G129" s="307" t="s">
        <v>616</v>
      </c>
      <c r="H129" s="308" t="s">
        <v>330</v>
      </c>
      <c r="I129" s="309">
        <v>36778</v>
      </c>
      <c r="J129" s="311" t="s">
        <v>2613</v>
      </c>
      <c r="K129" s="291" t="s">
        <v>1538</v>
      </c>
      <c r="L129" s="291"/>
      <c r="M129" s="291" t="s">
        <v>336</v>
      </c>
      <c r="N129" s="77" t="s">
        <v>1866</v>
      </c>
      <c r="O129" s="69"/>
      <c r="P129" s="291"/>
    </row>
    <row r="130" spans="1:16">
      <c r="A130" s="3">
        <f t="shared" si="7"/>
        <v>128</v>
      </c>
      <c r="B130" s="3">
        <f t="shared" si="7"/>
        <v>18200128</v>
      </c>
      <c r="C130" s="69" t="s">
        <v>469</v>
      </c>
      <c r="D130" s="250" t="s">
        <v>221</v>
      </c>
      <c r="E130" s="3" t="s">
        <v>222</v>
      </c>
      <c r="F130" s="264" t="s">
        <v>1412</v>
      </c>
      <c r="G130" s="307" t="s">
        <v>617</v>
      </c>
      <c r="H130" s="308" t="s">
        <v>326</v>
      </c>
      <c r="I130" s="309" t="s">
        <v>2652</v>
      </c>
      <c r="J130" s="92">
        <v>2393051</v>
      </c>
      <c r="K130" s="291" t="s">
        <v>1538</v>
      </c>
      <c r="L130" s="291"/>
      <c r="M130" s="291" t="s">
        <v>336</v>
      </c>
      <c r="N130" s="291" t="s">
        <v>618</v>
      </c>
      <c r="O130" s="69">
        <v>8035986066</v>
      </c>
      <c r="P130" s="291"/>
    </row>
    <row r="131" spans="1:16">
      <c r="A131" s="3">
        <f t="shared" si="7"/>
        <v>129</v>
      </c>
      <c r="B131" s="3">
        <f t="shared" si="7"/>
        <v>18200129</v>
      </c>
      <c r="C131" s="69" t="s">
        <v>469</v>
      </c>
      <c r="D131" s="250" t="s">
        <v>4139</v>
      </c>
      <c r="E131" s="3" t="s">
        <v>218</v>
      </c>
      <c r="F131" s="264" t="s">
        <v>1411</v>
      </c>
      <c r="G131" s="307" t="s">
        <v>619</v>
      </c>
      <c r="H131" s="308" t="s">
        <v>330</v>
      </c>
      <c r="I131" s="309">
        <v>32853</v>
      </c>
      <c r="J131" s="92">
        <v>3190830</v>
      </c>
      <c r="K131" s="291" t="s">
        <v>1538</v>
      </c>
      <c r="L131" s="77"/>
      <c r="M131" s="77" t="s">
        <v>1866</v>
      </c>
      <c r="N131" s="77" t="s">
        <v>1866</v>
      </c>
      <c r="O131" s="69"/>
      <c r="P131" s="291"/>
    </row>
    <row r="132" spans="1:16">
      <c r="A132" s="3">
        <f t="shared" ref="A132:B147" si="8">A131+1</f>
        <v>130</v>
      </c>
      <c r="B132" s="3">
        <f t="shared" si="8"/>
        <v>18200130</v>
      </c>
      <c r="C132" s="69" t="s">
        <v>469</v>
      </c>
      <c r="D132" s="250" t="s">
        <v>216</v>
      </c>
      <c r="E132" s="3" t="s">
        <v>217</v>
      </c>
      <c r="F132" s="264" t="s">
        <v>1410</v>
      </c>
      <c r="G132" s="307" t="s">
        <v>2925</v>
      </c>
      <c r="H132" s="308" t="s">
        <v>326</v>
      </c>
      <c r="I132" s="309">
        <v>34945</v>
      </c>
      <c r="J132" s="92">
        <v>3616716</v>
      </c>
      <c r="K132" s="291" t="s">
        <v>1538</v>
      </c>
      <c r="L132" s="291"/>
      <c r="M132" s="291" t="s">
        <v>336</v>
      </c>
      <c r="N132" s="291" t="s">
        <v>86</v>
      </c>
      <c r="O132" s="69">
        <v>8120087676</v>
      </c>
      <c r="P132" s="291"/>
    </row>
    <row r="133" spans="1:16" ht="18">
      <c r="A133" s="3">
        <f t="shared" si="8"/>
        <v>131</v>
      </c>
      <c r="B133" s="3">
        <f t="shared" si="8"/>
        <v>18200131</v>
      </c>
      <c r="C133" s="69" t="s">
        <v>469</v>
      </c>
      <c r="D133" s="250" t="s">
        <v>214</v>
      </c>
      <c r="E133" s="3" t="s">
        <v>215</v>
      </c>
      <c r="F133" s="264" t="s">
        <v>1409</v>
      </c>
      <c r="G133" s="307" t="s">
        <v>2924</v>
      </c>
      <c r="H133" s="308" t="s">
        <v>326</v>
      </c>
      <c r="I133" s="208" t="s">
        <v>2653</v>
      </c>
      <c r="J133" s="92">
        <v>2715878</v>
      </c>
      <c r="K133" s="291" t="s">
        <v>1538</v>
      </c>
      <c r="L133" s="291"/>
      <c r="M133" s="291" t="s">
        <v>600</v>
      </c>
      <c r="N133" s="77" t="s">
        <v>1866</v>
      </c>
      <c r="O133" s="69"/>
      <c r="P133" s="291"/>
    </row>
    <row r="134" spans="1:16" ht="18" customHeight="1">
      <c r="A134" s="3">
        <f t="shared" si="8"/>
        <v>132</v>
      </c>
      <c r="B134" s="3">
        <f t="shared" si="8"/>
        <v>18200132</v>
      </c>
      <c r="C134" s="69" t="s">
        <v>469</v>
      </c>
      <c r="D134" s="250" t="s">
        <v>212</v>
      </c>
      <c r="E134" s="3" t="s">
        <v>213</v>
      </c>
      <c r="F134" s="264" t="s">
        <v>1408</v>
      </c>
      <c r="G134" s="307" t="s">
        <v>620</v>
      </c>
      <c r="H134" s="308" t="s">
        <v>326</v>
      </c>
      <c r="I134" s="309">
        <v>25874</v>
      </c>
      <c r="J134" s="92">
        <v>1288206</v>
      </c>
      <c r="K134" s="291" t="s">
        <v>1538</v>
      </c>
      <c r="L134" s="291"/>
      <c r="M134" s="291" t="s">
        <v>336</v>
      </c>
      <c r="N134" s="291" t="s">
        <v>506</v>
      </c>
      <c r="O134" s="69"/>
      <c r="P134" s="291"/>
    </row>
    <row r="135" spans="1:16">
      <c r="A135" s="3">
        <f t="shared" si="8"/>
        <v>133</v>
      </c>
      <c r="B135" s="3">
        <f t="shared" si="8"/>
        <v>18200133</v>
      </c>
      <c r="C135" s="69" t="s">
        <v>469</v>
      </c>
      <c r="D135" s="99" t="s">
        <v>621</v>
      </c>
      <c r="E135" s="3" t="s">
        <v>622</v>
      </c>
      <c r="F135" s="264" t="s">
        <v>1407</v>
      </c>
      <c r="G135" s="307" t="s">
        <v>623</v>
      </c>
      <c r="H135" s="308" t="s">
        <v>326</v>
      </c>
      <c r="I135" s="309" t="s">
        <v>2651</v>
      </c>
      <c r="J135" s="92">
        <v>3607302</v>
      </c>
      <c r="K135" s="291" t="s">
        <v>53</v>
      </c>
      <c r="L135" s="77"/>
      <c r="M135" s="77" t="s">
        <v>1866</v>
      </c>
      <c r="N135" s="77" t="s">
        <v>1866</v>
      </c>
      <c r="O135" s="69"/>
      <c r="P135" s="291"/>
    </row>
    <row r="136" spans="1:16">
      <c r="A136" s="3">
        <f t="shared" si="8"/>
        <v>134</v>
      </c>
      <c r="B136" s="3">
        <f t="shared" si="8"/>
        <v>18200134</v>
      </c>
      <c r="C136" s="69" t="s">
        <v>469</v>
      </c>
      <c r="D136" s="250" t="s">
        <v>624</v>
      </c>
      <c r="E136" s="3" t="s">
        <v>625</v>
      </c>
      <c r="F136" s="264" t="s">
        <v>1406</v>
      </c>
      <c r="G136" s="317" t="s">
        <v>1894</v>
      </c>
      <c r="H136" s="308" t="s">
        <v>326</v>
      </c>
      <c r="I136" s="309">
        <v>33977</v>
      </c>
      <c r="J136" s="115">
        <v>4371942</v>
      </c>
      <c r="K136" s="291" t="s">
        <v>59</v>
      </c>
      <c r="L136" s="77"/>
      <c r="M136" s="77" t="s">
        <v>1866</v>
      </c>
      <c r="N136" s="77" t="s">
        <v>1866</v>
      </c>
      <c r="O136" s="69"/>
      <c r="P136" s="291"/>
    </row>
    <row r="137" spans="1:16">
      <c r="A137" s="3">
        <f t="shared" si="8"/>
        <v>135</v>
      </c>
      <c r="B137" s="3">
        <f t="shared" si="8"/>
        <v>18200135</v>
      </c>
      <c r="C137" s="69" t="s">
        <v>469</v>
      </c>
      <c r="D137" s="250" t="s">
        <v>626</v>
      </c>
      <c r="E137" s="3" t="s">
        <v>627</v>
      </c>
      <c r="F137" s="264" t="s">
        <v>1405</v>
      </c>
      <c r="G137" s="307" t="s">
        <v>628</v>
      </c>
      <c r="H137" s="308" t="s">
        <v>330</v>
      </c>
      <c r="I137" s="309">
        <v>33725</v>
      </c>
      <c r="J137" s="92">
        <v>4366284</v>
      </c>
      <c r="K137" s="291" t="s">
        <v>1538</v>
      </c>
      <c r="L137" s="77"/>
      <c r="M137" s="77" t="s">
        <v>1866</v>
      </c>
      <c r="N137" s="77" t="s">
        <v>1866</v>
      </c>
      <c r="O137" s="69"/>
      <c r="P137" s="291"/>
    </row>
    <row r="138" spans="1:16" ht="15.75">
      <c r="A138" s="3">
        <f t="shared" si="8"/>
        <v>136</v>
      </c>
      <c r="B138" s="3">
        <f t="shared" si="8"/>
        <v>18200136</v>
      </c>
      <c r="C138" s="69" t="s">
        <v>469</v>
      </c>
      <c r="D138" s="250" t="s">
        <v>629</v>
      </c>
      <c r="E138" s="3" t="s">
        <v>630</v>
      </c>
      <c r="F138" s="264" t="s">
        <v>1404</v>
      </c>
      <c r="G138" s="307" t="s">
        <v>631</v>
      </c>
      <c r="H138" s="308" t="s">
        <v>330</v>
      </c>
      <c r="I138" s="309" t="s">
        <v>2654</v>
      </c>
      <c r="J138" s="116">
        <v>3725203</v>
      </c>
      <c r="K138" s="291" t="s">
        <v>59</v>
      </c>
      <c r="L138" s="291"/>
      <c r="M138" s="291" t="s">
        <v>588</v>
      </c>
      <c r="N138" s="77" t="s">
        <v>1866</v>
      </c>
      <c r="O138" s="69"/>
      <c r="P138" s="291"/>
    </row>
    <row r="139" spans="1:16">
      <c r="A139" s="3">
        <f t="shared" si="8"/>
        <v>137</v>
      </c>
      <c r="B139" s="3">
        <f t="shared" si="8"/>
        <v>18200137</v>
      </c>
      <c r="C139" s="69" t="s">
        <v>469</v>
      </c>
      <c r="D139" s="250" t="s">
        <v>633</v>
      </c>
      <c r="E139" s="3" t="s">
        <v>634</v>
      </c>
      <c r="F139" s="264" t="s">
        <v>1403</v>
      </c>
      <c r="G139" s="307" t="s">
        <v>635</v>
      </c>
      <c r="H139" s="308" t="s">
        <v>326</v>
      </c>
      <c r="I139" s="309">
        <v>33360</v>
      </c>
      <c r="J139" s="92">
        <v>3611932</v>
      </c>
      <c r="K139" s="291" t="s">
        <v>53</v>
      </c>
      <c r="L139" s="77"/>
      <c r="M139" s="77" t="s">
        <v>1866</v>
      </c>
      <c r="N139" s="77" t="s">
        <v>1866</v>
      </c>
      <c r="O139" s="69"/>
      <c r="P139" s="291"/>
    </row>
    <row r="140" spans="1:16">
      <c r="A140" s="3">
        <f t="shared" si="8"/>
        <v>138</v>
      </c>
      <c r="B140" s="3">
        <f t="shared" si="8"/>
        <v>18200138</v>
      </c>
      <c r="C140" s="69" t="s">
        <v>469</v>
      </c>
      <c r="D140" s="250" t="s">
        <v>636</v>
      </c>
      <c r="E140" s="3" t="s">
        <v>637</v>
      </c>
      <c r="F140" s="264" t="s">
        <v>1402</v>
      </c>
      <c r="G140" s="307" t="s">
        <v>638</v>
      </c>
      <c r="H140" s="308" t="s">
        <v>330</v>
      </c>
      <c r="I140" s="309" t="s">
        <v>639</v>
      </c>
      <c r="J140" s="92">
        <v>2733278</v>
      </c>
      <c r="K140" s="291" t="s">
        <v>1538</v>
      </c>
      <c r="L140" s="291"/>
      <c r="M140" s="291" t="s">
        <v>336</v>
      </c>
      <c r="N140" s="291" t="s">
        <v>640</v>
      </c>
      <c r="O140" s="69">
        <v>8034960776</v>
      </c>
      <c r="P140" s="291"/>
    </row>
    <row r="141" spans="1:16">
      <c r="A141" s="3">
        <f t="shared" si="8"/>
        <v>139</v>
      </c>
      <c r="B141" s="3">
        <f t="shared" si="8"/>
        <v>18200139</v>
      </c>
      <c r="C141" s="69" t="s">
        <v>469</v>
      </c>
      <c r="D141" s="250" t="s">
        <v>641</v>
      </c>
      <c r="E141" s="3" t="s">
        <v>230</v>
      </c>
      <c r="F141" s="264" t="s">
        <v>1878</v>
      </c>
      <c r="G141" s="307" t="s">
        <v>642</v>
      </c>
      <c r="H141" s="308" t="s">
        <v>330</v>
      </c>
      <c r="I141" s="309" t="s">
        <v>2655</v>
      </c>
      <c r="J141" s="92">
        <v>1587951</v>
      </c>
      <c r="K141" s="291" t="s">
        <v>1538</v>
      </c>
      <c r="L141" s="291"/>
      <c r="M141" s="291" t="s">
        <v>336</v>
      </c>
      <c r="N141" s="291" t="s">
        <v>643</v>
      </c>
      <c r="O141" s="69">
        <v>8033964400</v>
      </c>
      <c r="P141" s="291"/>
    </row>
    <row r="142" spans="1:16">
      <c r="A142" s="3">
        <f t="shared" si="8"/>
        <v>140</v>
      </c>
      <c r="B142" s="3">
        <f t="shared" si="8"/>
        <v>18200140</v>
      </c>
      <c r="C142" s="69" t="s">
        <v>469</v>
      </c>
      <c r="D142" s="250" t="s">
        <v>644</v>
      </c>
      <c r="E142" s="3" t="s">
        <v>645</v>
      </c>
      <c r="F142" s="264" t="s">
        <v>1401</v>
      </c>
      <c r="G142" s="307" t="s">
        <v>646</v>
      </c>
      <c r="H142" s="308" t="s">
        <v>326</v>
      </c>
      <c r="I142" s="309">
        <v>33461</v>
      </c>
      <c r="J142" s="92">
        <v>2873917</v>
      </c>
      <c r="K142" s="291" t="s">
        <v>1538</v>
      </c>
      <c r="L142" s="291"/>
      <c r="M142" s="291" t="s">
        <v>336</v>
      </c>
      <c r="N142" s="291" t="s">
        <v>647</v>
      </c>
      <c r="O142" s="69"/>
      <c r="P142" s="291"/>
    </row>
    <row r="143" spans="1:16" ht="18">
      <c r="A143" s="3">
        <f t="shared" si="8"/>
        <v>141</v>
      </c>
      <c r="B143" s="3">
        <f t="shared" si="8"/>
        <v>18200141</v>
      </c>
      <c r="C143" s="69" t="s">
        <v>469</v>
      </c>
      <c r="D143" s="250" t="s">
        <v>233</v>
      </c>
      <c r="E143" s="3" t="s">
        <v>234</v>
      </c>
      <c r="F143" s="264" t="s">
        <v>1400</v>
      </c>
      <c r="G143" s="307" t="s">
        <v>648</v>
      </c>
      <c r="H143" s="308" t="s">
        <v>330</v>
      </c>
      <c r="I143" s="208">
        <v>31577</v>
      </c>
      <c r="J143" s="110">
        <v>2961897</v>
      </c>
      <c r="K143" s="291" t="s">
        <v>1538</v>
      </c>
      <c r="L143" s="291"/>
      <c r="M143" s="291" t="s">
        <v>336</v>
      </c>
      <c r="N143" s="291" t="s">
        <v>643</v>
      </c>
      <c r="O143" s="69">
        <v>8033964400</v>
      </c>
      <c r="P143" s="291"/>
    </row>
    <row r="144" spans="1:16" ht="18" customHeight="1">
      <c r="A144" s="3">
        <f t="shared" si="8"/>
        <v>142</v>
      </c>
      <c r="B144" s="3">
        <f t="shared" si="8"/>
        <v>18200142</v>
      </c>
      <c r="C144" s="69" t="s">
        <v>469</v>
      </c>
      <c r="D144" s="94" t="s">
        <v>239</v>
      </c>
      <c r="E144" s="3" t="s">
        <v>649</v>
      </c>
      <c r="F144" s="264" t="s">
        <v>1399</v>
      </c>
      <c r="G144" s="307" t="s">
        <v>650</v>
      </c>
      <c r="H144" s="308" t="s">
        <v>330</v>
      </c>
      <c r="I144" s="309" t="s">
        <v>1861</v>
      </c>
      <c r="J144" s="92">
        <v>3773834</v>
      </c>
      <c r="K144" s="291" t="s">
        <v>1538</v>
      </c>
      <c r="L144" s="291"/>
      <c r="M144" s="291" t="s">
        <v>336</v>
      </c>
      <c r="N144" s="291" t="s">
        <v>1846</v>
      </c>
      <c r="O144" s="69"/>
      <c r="P144" s="291"/>
    </row>
    <row r="145" spans="1:16">
      <c r="A145" s="3">
        <f t="shared" si="8"/>
        <v>143</v>
      </c>
      <c r="B145" s="3">
        <f t="shared" si="8"/>
        <v>18200143</v>
      </c>
      <c r="C145" s="69" t="s">
        <v>469</v>
      </c>
      <c r="D145" s="250" t="s">
        <v>237</v>
      </c>
      <c r="E145" s="3" t="s">
        <v>238</v>
      </c>
      <c r="F145" s="264" t="s">
        <v>1398</v>
      </c>
      <c r="G145" s="307" t="s">
        <v>651</v>
      </c>
      <c r="H145" s="308" t="s">
        <v>326</v>
      </c>
      <c r="I145" s="309" t="s">
        <v>652</v>
      </c>
      <c r="J145" s="92">
        <v>986740</v>
      </c>
      <c r="K145" s="291" t="s">
        <v>1538</v>
      </c>
      <c r="L145" s="77"/>
      <c r="M145" s="77" t="s">
        <v>1866</v>
      </c>
      <c r="N145" s="77" t="s">
        <v>1866</v>
      </c>
      <c r="O145" s="69"/>
      <c r="P145" s="291"/>
    </row>
    <row r="146" spans="1:16">
      <c r="A146" s="3">
        <f t="shared" si="8"/>
        <v>144</v>
      </c>
      <c r="B146" s="3">
        <f t="shared" si="8"/>
        <v>18200144</v>
      </c>
      <c r="C146" s="69" t="s">
        <v>469</v>
      </c>
      <c r="D146" s="250" t="s">
        <v>653</v>
      </c>
      <c r="E146" s="3" t="s">
        <v>654</v>
      </c>
      <c r="F146" s="264" t="s">
        <v>1397</v>
      </c>
      <c r="G146" s="307" t="s">
        <v>655</v>
      </c>
      <c r="H146" s="308" t="s">
        <v>326</v>
      </c>
      <c r="I146" s="309" t="s">
        <v>656</v>
      </c>
      <c r="J146" s="92">
        <v>3613448</v>
      </c>
      <c r="K146" s="291" t="s">
        <v>53</v>
      </c>
      <c r="L146" s="77"/>
      <c r="M146" s="77" t="s">
        <v>1866</v>
      </c>
      <c r="N146" s="77" t="s">
        <v>1866</v>
      </c>
      <c r="O146" s="69"/>
      <c r="P146" s="291"/>
    </row>
    <row r="147" spans="1:16">
      <c r="A147" s="3">
        <f t="shared" si="8"/>
        <v>145</v>
      </c>
      <c r="B147" s="3">
        <f t="shared" si="8"/>
        <v>18200145</v>
      </c>
      <c r="C147" s="69" t="s">
        <v>469</v>
      </c>
      <c r="D147" s="250" t="s">
        <v>236</v>
      </c>
      <c r="E147" s="3" t="s">
        <v>657</v>
      </c>
      <c r="F147" s="264" t="s">
        <v>1396</v>
      </c>
      <c r="G147" s="307" t="s">
        <v>658</v>
      </c>
      <c r="H147" s="308" t="s">
        <v>326</v>
      </c>
      <c r="I147" s="309" t="s">
        <v>659</v>
      </c>
      <c r="J147" s="92">
        <v>4343509</v>
      </c>
      <c r="K147" s="291" t="s">
        <v>1538</v>
      </c>
      <c r="L147" s="291"/>
      <c r="M147" s="291" t="s">
        <v>336</v>
      </c>
      <c r="N147" s="291" t="s">
        <v>660</v>
      </c>
      <c r="O147" s="69">
        <v>8028870610</v>
      </c>
      <c r="P147" s="291"/>
    </row>
    <row r="148" spans="1:16">
      <c r="A148" s="3">
        <f t="shared" ref="A148:B163" si="9">A147+1</f>
        <v>146</v>
      </c>
      <c r="B148" s="3">
        <f t="shared" si="9"/>
        <v>18200146</v>
      </c>
      <c r="C148" s="69" t="s">
        <v>469</v>
      </c>
      <c r="D148" s="94" t="s">
        <v>240</v>
      </c>
      <c r="E148" s="3" t="s">
        <v>241</v>
      </c>
      <c r="F148" s="264" t="s">
        <v>1395</v>
      </c>
      <c r="G148" s="307" t="s">
        <v>661</v>
      </c>
      <c r="H148" s="308" t="s">
        <v>330</v>
      </c>
      <c r="I148" s="309" t="s">
        <v>662</v>
      </c>
      <c r="J148" s="311" t="s">
        <v>1904</v>
      </c>
      <c r="K148" s="291" t="s">
        <v>1538</v>
      </c>
      <c r="L148" s="291"/>
      <c r="M148" s="291" t="s">
        <v>336</v>
      </c>
      <c r="N148" s="291" t="s">
        <v>663</v>
      </c>
      <c r="O148" s="69"/>
      <c r="P148" s="291"/>
    </row>
    <row r="149" spans="1:16">
      <c r="A149" s="3">
        <f t="shared" si="9"/>
        <v>147</v>
      </c>
      <c r="B149" s="3">
        <f t="shared" si="9"/>
        <v>18200147</v>
      </c>
      <c r="C149" s="69" t="s">
        <v>469</v>
      </c>
      <c r="D149" s="250" t="s">
        <v>231</v>
      </c>
      <c r="E149" s="3" t="s">
        <v>232</v>
      </c>
      <c r="F149" s="264" t="s">
        <v>1223</v>
      </c>
      <c r="G149" s="307" t="s">
        <v>664</v>
      </c>
      <c r="H149" s="308" t="s">
        <v>330</v>
      </c>
      <c r="I149" s="309" t="s">
        <v>665</v>
      </c>
      <c r="J149" s="92">
        <v>3641694</v>
      </c>
      <c r="K149" s="291" t="s">
        <v>1538</v>
      </c>
      <c r="L149" s="291"/>
      <c r="M149" s="291" t="s">
        <v>336</v>
      </c>
      <c r="N149" s="77" t="s">
        <v>1866</v>
      </c>
      <c r="O149" s="69"/>
      <c r="P149" s="291"/>
    </row>
    <row r="150" spans="1:16">
      <c r="A150" s="3">
        <f t="shared" si="9"/>
        <v>148</v>
      </c>
      <c r="B150" s="3">
        <f t="shared" si="9"/>
        <v>18200148</v>
      </c>
      <c r="C150" s="69" t="s">
        <v>469</v>
      </c>
      <c r="D150" s="250" t="s">
        <v>666</v>
      </c>
      <c r="E150" s="3" t="s">
        <v>667</v>
      </c>
      <c r="F150" s="264" t="s">
        <v>1224</v>
      </c>
      <c r="G150" s="307" t="s">
        <v>668</v>
      </c>
      <c r="H150" s="308" t="s">
        <v>330</v>
      </c>
      <c r="I150" s="309">
        <v>32720</v>
      </c>
      <c r="J150" s="92">
        <v>3354504</v>
      </c>
      <c r="K150" s="291" t="s">
        <v>53</v>
      </c>
      <c r="L150" s="77"/>
      <c r="M150" s="77" t="s">
        <v>1866</v>
      </c>
      <c r="N150" s="77" t="s">
        <v>1866</v>
      </c>
      <c r="O150" s="69"/>
      <c r="P150" s="291"/>
    </row>
    <row r="151" spans="1:16">
      <c r="A151" s="3">
        <f t="shared" si="9"/>
        <v>149</v>
      </c>
      <c r="B151" s="3">
        <f t="shared" si="9"/>
        <v>18200149</v>
      </c>
      <c r="C151" s="69" t="s">
        <v>469</v>
      </c>
      <c r="D151" s="94" t="s">
        <v>669</v>
      </c>
      <c r="E151" s="3" t="s">
        <v>670</v>
      </c>
      <c r="F151" s="264" t="s">
        <v>1225</v>
      </c>
      <c r="G151" s="307" t="s">
        <v>671</v>
      </c>
      <c r="H151" s="308" t="s">
        <v>326</v>
      </c>
      <c r="I151" s="309">
        <v>32213</v>
      </c>
      <c r="J151" s="311" t="s">
        <v>1904</v>
      </c>
      <c r="K151" s="291" t="s">
        <v>1013</v>
      </c>
      <c r="L151" s="77"/>
      <c r="M151" s="77" t="s">
        <v>1866</v>
      </c>
      <c r="N151" s="77" t="s">
        <v>1866</v>
      </c>
      <c r="O151" s="69"/>
      <c r="P151" s="291"/>
    </row>
    <row r="152" spans="1:16">
      <c r="A152" s="3">
        <f t="shared" si="9"/>
        <v>150</v>
      </c>
      <c r="B152" s="3">
        <f t="shared" si="9"/>
        <v>18200150</v>
      </c>
      <c r="C152" s="69" t="s">
        <v>469</v>
      </c>
      <c r="D152" s="250" t="s">
        <v>672</v>
      </c>
      <c r="E152" s="3" t="s">
        <v>673</v>
      </c>
      <c r="F152" s="264" t="s">
        <v>1226</v>
      </c>
      <c r="G152" s="307" t="s">
        <v>2923</v>
      </c>
      <c r="H152" s="308" t="s">
        <v>330</v>
      </c>
      <c r="I152" s="309">
        <v>31965</v>
      </c>
      <c r="J152" s="92">
        <v>3795741</v>
      </c>
      <c r="K152" s="291" t="s">
        <v>1538</v>
      </c>
      <c r="L152" s="291"/>
      <c r="M152" s="291" t="s">
        <v>336</v>
      </c>
      <c r="N152" s="291" t="s">
        <v>674</v>
      </c>
      <c r="O152" s="69">
        <v>8035854159</v>
      </c>
      <c r="P152" s="291"/>
    </row>
    <row r="153" spans="1:16">
      <c r="A153" s="3">
        <f t="shared" si="9"/>
        <v>151</v>
      </c>
      <c r="B153" s="3">
        <f t="shared" si="9"/>
        <v>18200151</v>
      </c>
      <c r="C153" s="69" t="s">
        <v>469</v>
      </c>
      <c r="D153" s="250" t="s">
        <v>242</v>
      </c>
      <c r="E153" s="3" t="s">
        <v>675</v>
      </c>
      <c r="F153" s="264" t="s">
        <v>1227</v>
      </c>
      <c r="G153" s="307" t="s">
        <v>676</v>
      </c>
      <c r="H153" s="308" t="s">
        <v>330</v>
      </c>
      <c r="I153" s="309">
        <v>33065</v>
      </c>
      <c r="J153" s="92">
        <v>2449025</v>
      </c>
      <c r="K153" s="291" t="s">
        <v>1538</v>
      </c>
      <c r="L153" s="77"/>
      <c r="M153" s="77" t="s">
        <v>1866</v>
      </c>
      <c r="N153" s="77" t="s">
        <v>1866</v>
      </c>
      <c r="O153" s="69"/>
      <c r="P153" s="291"/>
    </row>
    <row r="154" spans="1:16">
      <c r="A154" s="3">
        <f t="shared" si="9"/>
        <v>152</v>
      </c>
      <c r="B154" s="3">
        <f t="shared" si="9"/>
        <v>18200152</v>
      </c>
      <c r="C154" s="69" t="s">
        <v>469</v>
      </c>
      <c r="D154" s="250" t="s">
        <v>210</v>
      </c>
      <c r="E154" s="3" t="s">
        <v>677</v>
      </c>
      <c r="F154" s="264" t="s">
        <v>1228</v>
      </c>
      <c r="G154" s="307" t="s">
        <v>678</v>
      </c>
      <c r="H154" s="308" t="s">
        <v>330</v>
      </c>
      <c r="I154" s="309" t="s">
        <v>1910</v>
      </c>
      <c r="J154" s="311">
        <v>3395798</v>
      </c>
      <c r="K154" s="291" t="s">
        <v>1538</v>
      </c>
      <c r="L154" s="291"/>
      <c r="M154" s="291" t="s">
        <v>336</v>
      </c>
      <c r="N154" s="291" t="s">
        <v>679</v>
      </c>
      <c r="O154" s="69"/>
      <c r="P154" s="291"/>
    </row>
    <row r="155" spans="1:16">
      <c r="A155" s="3">
        <f t="shared" si="9"/>
        <v>153</v>
      </c>
      <c r="B155" s="3">
        <f t="shared" si="9"/>
        <v>18200153</v>
      </c>
      <c r="C155" s="69" t="s">
        <v>469</v>
      </c>
      <c r="D155" s="250" t="s">
        <v>209</v>
      </c>
      <c r="E155" s="3" t="s">
        <v>680</v>
      </c>
      <c r="F155" s="264" t="s">
        <v>1229</v>
      </c>
      <c r="G155" s="307" t="s">
        <v>1543</v>
      </c>
      <c r="H155" s="308" t="s">
        <v>326</v>
      </c>
      <c r="I155" s="309" t="s">
        <v>681</v>
      </c>
      <c r="J155" s="92">
        <v>2779031</v>
      </c>
      <c r="K155" s="291" t="s">
        <v>1538</v>
      </c>
      <c r="L155" s="291"/>
      <c r="M155" s="291" t="s">
        <v>588</v>
      </c>
      <c r="N155" s="77" t="s">
        <v>1866</v>
      </c>
      <c r="O155" s="69"/>
      <c r="P155" s="291"/>
    </row>
    <row r="156" spans="1:16" ht="14.25" customHeight="1">
      <c r="A156" s="3">
        <f t="shared" si="9"/>
        <v>154</v>
      </c>
      <c r="B156" s="3">
        <f t="shared" si="9"/>
        <v>18200154</v>
      </c>
      <c r="C156" s="69" t="s">
        <v>469</v>
      </c>
      <c r="D156" s="94" t="s">
        <v>208</v>
      </c>
      <c r="E156" s="3" t="s">
        <v>71</v>
      </c>
      <c r="F156" s="264" t="s">
        <v>1230</v>
      </c>
      <c r="G156" s="103" t="s">
        <v>1845</v>
      </c>
      <c r="H156" s="308" t="s">
        <v>330</v>
      </c>
      <c r="I156" s="309" t="s">
        <v>1904</v>
      </c>
      <c r="J156" s="92">
        <v>2384830</v>
      </c>
      <c r="K156" s="291" t="s">
        <v>1538</v>
      </c>
      <c r="L156" s="77"/>
      <c r="M156" s="77" t="s">
        <v>1866</v>
      </c>
      <c r="N156" s="77" t="s">
        <v>1866</v>
      </c>
      <c r="O156" s="69"/>
      <c r="P156" s="291"/>
    </row>
    <row r="157" spans="1:16" ht="14.25" customHeight="1">
      <c r="A157" s="3">
        <f t="shared" si="9"/>
        <v>155</v>
      </c>
      <c r="B157" s="3">
        <f t="shared" si="9"/>
        <v>18200155</v>
      </c>
      <c r="C157" s="69" t="s">
        <v>469</v>
      </c>
      <c r="D157" s="250" t="s">
        <v>682</v>
      </c>
      <c r="E157" s="3" t="s">
        <v>243</v>
      </c>
      <c r="F157" s="264" t="s">
        <v>1231</v>
      </c>
      <c r="G157" s="307" t="s">
        <v>683</v>
      </c>
      <c r="H157" s="308" t="s">
        <v>326</v>
      </c>
      <c r="I157" s="309" t="s">
        <v>684</v>
      </c>
      <c r="J157" s="92">
        <v>2963053</v>
      </c>
      <c r="K157" s="291" t="s">
        <v>1538</v>
      </c>
      <c r="L157" s="77"/>
      <c r="M157" s="77" t="s">
        <v>1866</v>
      </c>
      <c r="N157" s="77" t="s">
        <v>1866</v>
      </c>
      <c r="O157" s="69"/>
      <c r="P157" s="291"/>
    </row>
    <row r="158" spans="1:16">
      <c r="A158" s="3">
        <f t="shared" si="9"/>
        <v>156</v>
      </c>
      <c r="B158" s="3">
        <f t="shared" si="9"/>
        <v>18200156</v>
      </c>
      <c r="C158" s="69" t="s">
        <v>469</v>
      </c>
      <c r="D158" s="250" t="s">
        <v>206</v>
      </c>
      <c r="E158" s="3" t="s">
        <v>685</v>
      </c>
      <c r="F158" s="264" t="s">
        <v>1232</v>
      </c>
      <c r="G158" s="307" t="s">
        <v>686</v>
      </c>
      <c r="H158" s="308" t="s">
        <v>330</v>
      </c>
      <c r="I158" s="309">
        <v>34284</v>
      </c>
      <c r="J158" s="92">
        <v>2731964</v>
      </c>
      <c r="K158" s="291" t="s">
        <v>1538</v>
      </c>
      <c r="L158" s="291"/>
      <c r="M158" s="291" t="s">
        <v>336</v>
      </c>
      <c r="N158" s="77" t="s">
        <v>1866</v>
      </c>
      <c r="O158" s="69"/>
      <c r="P158" s="291"/>
    </row>
    <row r="159" spans="1:16">
      <c r="A159" s="3">
        <f t="shared" si="9"/>
        <v>157</v>
      </c>
      <c r="B159" s="3">
        <f t="shared" si="9"/>
        <v>18200157</v>
      </c>
      <c r="C159" s="69" t="s">
        <v>469</v>
      </c>
      <c r="D159" s="250" t="s">
        <v>244</v>
      </c>
      <c r="E159" s="3" t="s">
        <v>245</v>
      </c>
      <c r="F159" s="264" t="s">
        <v>1233</v>
      </c>
      <c r="G159" s="307" t="s">
        <v>687</v>
      </c>
      <c r="H159" s="308" t="s">
        <v>326</v>
      </c>
      <c r="I159" s="309">
        <v>28132</v>
      </c>
      <c r="J159" s="92">
        <v>2714249</v>
      </c>
      <c r="K159" s="291" t="s">
        <v>1538</v>
      </c>
      <c r="L159" s="291"/>
      <c r="M159" s="291" t="s">
        <v>343</v>
      </c>
      <c r="N159" s="77" t="s">
        <v>1866</v>
      </c>
      <c r="O159" s="69"/>
      <c r="P159" s="291"/>
    </row>
    <row r="160" spans="1:16">
      <c r="A160" s="3">
        <f t="shared" si="9"/>
        <v>158</v>
      </c>
      <c r="B160" s="3">
        <f t="shared" si="9"/>
        <v>18200158</v>
      </c>
      <c r="C160" s="69" t="s">
        <v>392</v>
      </c>
      <c r="D160" s="250" t="s">
        <v>246</v>
      </c>
      <c r="E160" s="3" t="s">
        <v>247</v>
      </c>
      <c r="F160" s="264" t="s">
        <v>1234</v>
      </c>
      <c r="G160" s="307" t="s">
        <v>688</v>
      </c>
      <c r="H160" s="308" t="s">
        <v>326</v>
      </c>
      <c r="I160" s="309" t="s">
        <v>689</v>
      </c>
      <c r="J160" s="92">
        <v>3232980</v>
      </c>
      <c r="K160" s="291" t="s">
        <v>1538</v>
      </c>
      <c r="L160" s="77"/>
      <c r="M160" s="77" t="s">
        <v>1866</v>
      </c>
      <c r="N160" s="77" t="s">
        <v>1866</v>
      </c>
      <c r="O160" s="69"/>
      <c r="P160" s="291"/>
    </row>
    <row r="161" spans="1:16">
      <c r="A161" s="3">
        <f t="shared" si="9"/>
        <v>159</v>
      </c>
      <c r="B161" s="3">
        <f t="shared" si="9"/>
        <v>18200159</v>
      </c>
      <c r="C161" s="69" t="s">
        <v>469</v>
      </c>
      <c r="D161" s="250" t="s">
        <v>690</v>
      </c>
      <c r="E161" s="3" t="s">
        <v>207</v>
      </c>
      <c r="F161" s="264" t="s">
        <v>1235</v>
      </c>
      <c r="G161" s="307" t="s">
        <v>691</v>
      </c>
      <c r="H161" s="308" t="s">
        <v>330</v>
      </c>
      <c r="I161" s="309">
        <v>34519</v>
      </c>
      <c r="J161" s="92">
        <v>2963554</v>
      </c>
      <c r="K161" s="291" t="s">
        <v>1538</v>
      </c>
      <c r="L161" s="291"/>
      <c r="M161" s="291" t="s">
        <v>336</v>
      </c>
      <c r="N161" s="77" t="s">
        <v>1866</v>
      </c>
      <c r="O161" s="69"/>
      <c r="P161" s="291"/>
    </row>
    <row r="162" spans="1:16">
      <c r="A162" s="3">
        <f t="shared" si="9"/>
        <v>160</v>
      </c>
      <c r="B162" s="3">
        <f t="shared" si="9"/>
        <v>18200160</v>
      </c>
      <c r="C162" s="69" t="s">
        <v>392</v>
      </c>
      <c r="D162" s="94" t="s">
        <v>692</v>
      </c>
      <c r="E162" s="3" t="s">
        <v>693</v>
      </c>
      <c r="F162" s="264" t="s">
        <v>1236</v>
      </c>
      <c r="G162" s="307" t="s">
        <v>694</v>
      </c>
      <c r="H162" s="308" t="s">
        <v>326</v>
      </c>
      <c r="I162" s="309">
        <v>31876</v>
      </c>
      <c r="J162" s="311" t="s">
        <v>1904</v>
      </c>
      <c r="K162" s="291" t="s">
        <v>53</v>
      </c>
      <c r="L162" s="291"/>
      <c r="M162" s="291" t="s">
        <v>336</v>
      </c>
      <c r="N162" s="77" t="s">
        <v>1866</v>
      </c>
      <c r="O162" s="69"/>
      <c r="P162" s="291"/>
    </row>
    <row r="163" spans="1:16">
      <c r="A163" s="3">
        <f t="shared" si="9"/>
        <v>161</v>
      </c>
      <c r="B163" s="3">
        <f t="shared" si="9"/>
        <v>18200161</v>
      </c>
      <c r="C163" s="69" t="s">
        <v>560</v>
      </c>
      <c r="D163" s="250" t="s">
        <v>695</v>
      </c>
      <c r="E163" s="3" t="s">
        <v>144</v>
      </c>
      <c r="F163" s="264" t="s">
        <v>1237</v>
      </c>
      <c r="G163" s="307" t="s">
        <v>696</v>
      </c>
      <c r="H163" s="308" t="s">
        <v>326</v>
      </c>
      <c r="I163" s="309" t="s">
        <v>697</v>
      </c>
      <c r="J163" s="92">
        <v>3370003</v>
      </c>
      <c r="K163" s="291" t="s">
        <v>53</v>
      </c>
      <c r="L163" s="77"/>
      <c r="M163" s="77" t="s">
        <v>1866</v>
      </c>
      <c r="N163" s="77" t="s">
        <v>1866</v>
      </c>
      <c r="O163" s="69"/>
      <c r="P163" s="291"/>
    </row>
    <row r="164" spans="1:16">
      <c r="A164" s="3">
        <f t="shared" ref="A164:B179" si="10">A163+1</f>
        <v>162</v>
      </c>
      <c r="B164" s="3">
        <f t="shared" si="10"/>
        <v>18200162</v>
      </c>
      <c r="C164" s="69" t="s">
        <v>560</v>
      </c>
      <c r="D164" s="250" t="s">
        <v>698</v>
      </c>
      <c r="E164" s="3" t="s">
        <v>699</v>
      </c>
      <c r="F164" s="264" t="s">
        <v>1238</v>
      </c>
      <c r="G164" s="312" t="s">
        <v>1890</v>
      </c>
      <c r="H164" s="308" t="s">
        <v>326</v>
      </c>
      <c r="I164" s="309" t="s">
        <v>700</v>
      </c>
      <c r="J164" s="92" t="s">
        <v>3016</v>
      </c>
      <c r="K164" s="291" t="s">
        <v>50</v>
      </c>
      <c r="L164" s="77"/>
      <c r="M164" s="77" t="s">
        <v>1866</v>
      </c>
      <c r="N164" s="77" t="s">
        <v>1866</v>
      </c>
      <c r="O164" s="69"/>
      <c r="P164" s="291"/>
    </row>
    <row r="165" spans="1:16">
      <c r="A165" s="3">
        <f t="shared" si="10"/>
        <v>163</v>
      </c>
      <c r="B165" s="3">
        <f t="shared" si="10"/>
        <v>18200163</v>
      </c>
      <c r="C165" s="69" t="s">
        <v>469</v>
      </c>
      <c r="D165" s="250" t="s">
        <v>225</v>
      </c>
      <c r="E165" s="3" t="s">
        <v>701</v>
      </c>
      <c r="F165" s="264" t="s">
        <v>1239</v>
      </c>
      <c r="G165" s="307" t="s">
        <v>702</v>
      </c>
      <c r="H165" s="308" t="s">
        <v>330</v>
      </c>
      <c r="I165" s="309">
        <v>32546</v>
      </c>
      <c r="J165" s="92">
        <v>3611140</v>
      </c>
      <c r="K165" s="291" t="s">
        <v>53</v>
      </c>
      <c r="L165" s="291"/>
      <c r="M165" s="291" t="s">
        <v>53</v>
      </c>
      <c r="N165" s="77" t="s">
        <v>1866</v>
      </c>
      <c r="O165" s="69"/>
      <c r="P165" s="291"/>
    </row>
    <row r="166" spans="1:16">
      <c r="A166" s="3">
        <f t="shared" si="10"/>
        <v>164</v>
      </c>
      <c r="B166" s="3">
        <f t="shared" si="10"/>
        <v>18200164</v>
      </c>
      <c r="C166" s="69" t="s">
        <v>560</v>
      </c>
      <c r="D166" s="250" t="s">
        <v>703</v>
      </c>
      <c r="E166" s="3" t="s">
        <v>247</v>
      </c>
      <c r="F166" s="264" t="s">
        <v>1240</v>
      </c>
      <c r="G166" s="307" t="s">
        <v>704</v>
      </c>
      <c r="H166" s="308" t="s">
        <v>326</v>
      </c>
      <c r="I166" s="309">
        <v>33575</v>
      </c>
      <c r="J166" s="92">
        <v>3925596</v>
      </c>
      <c r="K166" s="291" t="s">
        <v>53</v>
      </c>
      <c r="L166" s="77"/>
      <c r="M166" s="77" t="s">
        <v>1866</v>
      </c>
      <c r="N166" s="77" t="s">
        <v>1866</v>
      </c>
      <c r="O166" s="69"/>
      <c r="P166" s="291"/>
    </row>
    <row r="167" spans="1:16">
      <c r="A167" s="3">
        <f t="shared" si="10"/>
        <v>165</v>
      </c>
      <c r="B167" s="3">
        <f t="shared" si="10"/>
        <v>18200165</v>
      </c>
      <c r="C167" s="69" t="s">
        <v>469</v>
      </c>
      <c r="D167" s="94" t="s">
        <v>705</v>
      </c>
      <c r="E167" s="3" t="s">
        <v>1862</v>
      </c>
      <c r="F167" s="264" t="s">
        <v>1241</v>
      </c>
      <c r="G167" s="307" t="s">
        <v>706</v>
      </c>
      <c r="H167" s="308" t="s">
        <v>330</v>
      </c>
      <c r="I167" s="309" t="s">
        <v>1904</v>
      </c>
      <c r="J167" s="92">
        <v>3697917</v>
      </c>
      <c r="K167" s="291" t="s">
        <v>1538</v>
      </c>
      <c r="L167" s="77"/>
      <c r="M167" s="77" t="s">
        <v>1866</v>
      </c>
      <c r="N167" s="77" t="s">
        <v>1866</v>
      </c>
      <c r="O167" s="69"/>
      <c r="P167" s="291"/>
    </row>
    <row r="168" spans="1:16" ht="18">
      <c r="A168" s="3">
        <f t="shared" si="10"/>
        <v>166</v>
      </c>
      <c r="B168" s="3">
        <f t="shared" si="10"/>
        <v>18200166</v>
      </c>
      <c r="C168" s="69" t="s">
        <v>469</v>
      </c>
      <c r="D168" s="250" t="s">
        <v>707</v>
      </c>
      <c r="E168" s="3" t="s">
        <v>708</v>
      </c>
      <c r="F168" s="264" t="s">
        <v>1242</v>
      </c>
      <c r="G168" s="315" t="s">
        <v>1893</v>
      </c>
      <c r="H168" s="308" t="s">
        <v>326</v>
      </c>
      <c r="I168" s="309" t="s">
        <v>709</v>
      </c>
      <c r="J168" s="92">
        <v>373206</v>
      </c>
      <c r="K168" s="291" t="s">
        <v>59</v>
      </c>
      <c r="L168" s="77"/>
      <c r="M168" s="77" t="s">
        <v>1587</v>
      </c>
      <c r="N168" s="77" t="s">
        <v>1538</v>
      </c>
      <c r="O168" s="69"/>
      <c r="P168" s="291"/>
    </row>
    <row r="169" spans="1:16" ht="18" customHeight="1">
      <c r="A169" s="3">
        <f t="shared" si="10"/>
        <v>167</v>
      </c>
      <c r="B169" s="3">
        <f t="shared" si="10"/>
        <v>18200167</v>
      </c>
      <c r="C169" s="69" t="s">
        <v>469</v>
      </c>
      <c r="D169" s="250" t="s">
        <v>710</v>
      </c>
      <c r="E169" s="3" t="s">
        <v>711</v>
      </c>
      <c r="F169" s="264" t="s">
        <v>1243</v>
      </c>
      <c r="G169" s="307" t="s">
        <v>712</v>
      </c>
      <c r="H169" s="308" t="s">
        <v>326</v>
      </c>
      <c r="I169" s="309">
        <v>33156</v>
      </c>
      <c r="J169" s="92">
        <v>3425942</v>
      </c>
      <c r="K169" s="291" t="s">
        <v>50</v>
      </c>
      <c r="L169" s="291"/>
      <c r="M169" s="291" t="s">
        <v>336</v>
      </c>
      <c r="N169" s="77" t="s">
        <v>1866</v>
      </c>
      <c r="O169" s="69"/>
      <c r="P169" s="291"/>
    </row>
    <row r="170" spans="1:16">
      <c r="A170" s="3">
        <f t="shared" si="10"/>
        <v>168</v>
      </c>
      <c r="B170" s="3">
        <f t="shared" si="10"/>
        <v>18200168</v>
      </c>
      <c r="C170" s="69" t="s">
        <v>469</v>
      </c>
      <c r="D170" s="250" t="s">
        <v>713</v>
      </c>
      <c r="E170" s="3" t="s">
        <v>714</v>
      </c>
      <c r="F170" s="264" t="s">
        <v>1244</v>
      </c>
      <c r="G170" s="307" t="s">
        <v>715</v>
      </c>
      <c r="H170" s="308" t="s">
        <v>330</v>
      </c>
      <c r="I170" s="309" t="s">
        <v>1904</v>
      </c>
      <c r="J170" s="311" t="s">
        <v>1904</v>
      </c>
      <c r="K170" s="291" t="s">
        <v>1538</v>
      </c>
      <c r="L170" s="291"/>
      <c r="M170" s="291" t="s">
        <v>336</v>
      </c>
      <c r="N170" s="77" t="s">
        <v>1866</v>
      </c>
      <c r="O170" s="69"/>
      <c r="P170" s="291"/>
    </row>
    <row r="171" spans="1:16" ht="14.25" customHeight="1">
      <c r="A171" s="3">
        <f t="shared" si="10"/>
        <v>169</v>
      </c>
      <c r="B171" s="3">
        <f t="shared" si="10"/>
        <v>18200169</v>
      </c>
      <c r="C171" s="69" t="s">
        <v>469</v>
      </c>
      <c r="D171" s="250" t="s">
        <v>716</v>
      </c>
      <c r="E171" s="3" t="s">
        <v>717</v>
      </c>
      <c r="F171" s="264" t="s">
        <v>1245</v>
      </c>
      <c r="G171" s="307" t="s">
        <v>718</v>
      </c>
      <c r="H171" s="308" t="s">
        <v>330</v>
      </c>
      <c r="I171" s="309" t="s">
        <v>719</v>
      </c>
      <c r="J171" s="92">
        <v>3909201</v>
      </c>
      <c r="K171" s="291" t="s">
        <v>53</v>
      </c>
      <c r="L171" s="291"/>
      <c r="M171" s="291" t="s">
        <v>53</v>
      </c>
      <c r="N171" s="77" t="s">
        <v>1866</v>
      </c>
      <c r="O171" s="69"/>
      <c r="P171" s="291"/>
    </row>
    <row r="172" spans="1:16">
      <c r="A172" s="3">
        <f t="shared" si="10"/>
        <v>170</v>
      </c>
      <c r="B172" s="3">
        <f t="shared" si="10"/>
        <v>18200170</v>
      </c>
      <c r="C172" s="69" t="s">
        <v>469</v>
      </c>
      <c r="D172" s="250" t="s">
        <v>720</v>
      </c>
      <c r="E172" s="3" t="s">
        <v>721</v>
      </c>
      <c r="F172" s="264" t="s">
        <v>1246</v>
      </c>
      <c r="G172" s="307" t="s">
        <v>722</v>
      </c>
      <c r="H172" s="308" t="s">
        <v>330</v>
      </c>
      <c r="I172" s="309">
        <v>33065</v>
      </c>
      <c r="J172" s="114">
        <v>4337400</v>
      </c>
      <c r="K172" s="291" t="s">
        <v>50</v>
      </c>
      <c r="L172" s="291"/>
      <c r="M172" s="291" t="s">
        <v>336</v>
      </c>
      <c r="N172" s="291" t="s">
        <v>723</v>
      </c>
      <c r="O172" s="69">
        <v>8067104899</v>
      </c>
      <c r="P172" s="291"/>
    </row>
    <row r="173" spans="1:16">
      <c r="A173" s="3">
        <f t="shared" si="10"/>
        <v>171</v>
      </c>
      <c r="B173" s="3">
        <f t="shared" si="10"/>
        <v>18200171</v>
      </c>
      <c r="C173" s="69" t="s">
        <v>469</v>
      </c>
      <c r="D173" s="250" t="s">
        <v>724</v>
      </c>
      <c r="E173" s="3" t="s">
        <v>725</v>
      </c>
      <c r="F173" s="264" t="s">
        <v>1247</v>
      </c>
      <c r="G173" s="307" t="s">
        <v>726</v>
      </c>
      <c r="H173" s="308" t="s">
        <v>330</v>
      </c>
      <c r="I173" s="309">
        <v>33127</v>
      </c>
      <c r="J173" s="92">
        <v>3935208</v>
      </c>
      <c r="K173" s="291" t="s">
        <v>53</v>
      </c>
      <c r="L173" s="77"/>
      <c r="M173" s="77" t="s">
        <v>1866</v>
      </c>
      <c r="N173" s="77" t="s">
        <v>1866</v>
      </c>
      <c r="O173" s="69"/>
      <c r="P173" s="291"/>
    </row>
    <row r="174" spans="1:16">
      <c r="A174" s="3">
        <f t="shared" si="10"/>
        <v>172</v>
      </c>
      <c r="B174" s="3">
        <f t="shared" si="10"/>
        <v>18200172</v>
      </c>
      <c r="C174" s="69" t="s">
        <v>560</v>
      </c>
      <c r="D174" s="250" t="s">
        <v>51</v>
      </c>
      <c r="E174" s="3" t="s">
        <v>52</v>
      </c>
      <c r="F174" s="264" t="s">
        <v>1248</v>
      </c>
      <c r="G174" s="307" t="s">
        <v>727</v>
      </c>
      <c r="H174" s="308" t="s">
        <v>330</v>
      </c>
      <c r="I174" s="309" t="s">
        <v>728</v>
      </c>
      <c r="J174" s="92">
        <v>3774192</v>
      </c>
      <c r="K174" s="291" t="s">
        <v>53</v>
      </c>
      <c r="L174" s="77"/>
      <c r="M174" s="77" t="s">
        <v>1866</v>
      </c>
      <c r="N174" s="77" t="s">
        <v>1866</v>
      </c>
      <c r="O174" s="69"/>
      <c r="P174" s="291"/>
    </row>
    <row r="175" spans="1:16">
      <c r="A175" s="3">
        <f t="shared" si="10"/>
        <v>173</v>
      </c>
      <c r="B175" s="3">
        <f t="shared" si="10"/>
        <v>18200173</v>
      </c>
      <c r="C175" s="69" t="s">
        <v>355</v>
      </c>
      <c r="D175" s="250" t="s">
        <v>89</v>
      </c>
      <c r="E175" s="3" t="s">
        <v>729</v>
      </c>
      <c r="F175" s="264" t="s">
        <v>1875</v>
      </c>
      <c r="G175" s="307" t="s">
        <v>730</v>
      </c>
      <c r="H175" s="308" t="s">
        <v>326</v>
      </c>
      <c r="I175" s="309">
        <v>35347</v>
      </c>
      <c r="J175" s="92">
        <v>4347056</v>
      </c>
      <c r="K175" s="291" t="s">
        <v>1538</v>
      </c>
      <c r="L175" s="291"/>
      <c r="M175" s="291" t="s">
        <v>336</v>
      </c>
      <c r="N175" s="77" t="s">
        <v>1866</v>
      </c>
      <c r="O175" s="69"/>
      <c r="P175" s="291"/>
    </row>
    <row r="176" spans="1:16">
      <c r="A176" s="3">
        <f t="shared" si="10"/>
        <v>174</v>
      </c>
      <c r="B176" s="3">
        <f t="shared" si="10"/>
        <v>18200174</v>
      </c>
      <c r="C176" s="69" t="s">
        <v>560</v>
      </c>
      <c r="D176" s="250" t="s">
        <v>292</v>
      </c>
      <c r="E176" s="3" t="s">
        <v>70</v>
      </c>
      <c r="F176" s="264" t="s">
        <v>1249</v>
      </c>
      <c r="G176" s="3" t="s">
        <v>1848</v>
      </c>
      <c r="H176" s="308" t="s">
        <v>330</v>
      </c>
      <c r="I176" s="309" t="s">
        <v>1904</v>
      </c>
      <c r="J176" s="92">
        <v>2783838</v>
      </c>
      <c r="K176" s="291" t="s">
        <v>1538</v>
      </c>
      <c r="L176" s="77"/>
      <c r="M176" s="77" t="s">
        <v>1866</v>
      </c>
      <c r="N176" s="77" t="s">
        <v>1866</v>
      </c>
      <c r="O176" s="69"/>
      <c r="P176" s="291"/>
    </row>
    <row r="177" spans="1:16" ht="14.25" customHeight="1">
      <c r="A177" s="3">
        <f t="shared" si="10"/>
        <v>175</v>
      </c>
      <c r="B177" s="3">
        <f t="shared" si="10"/>
        <v>18200175</v>
      </c>
      <c r="C177" s="69" t="s">
        <v>731</v>
      </c>
      <c r="D177" s="94" t="s">
        <v>320</v>
      </c>
      <c r="E177" s="3" t="s">
        <v>321</v>
      </c>
      <c r="F177" s="264" t="s">
        <v>1250</v>
      </c>
      <c r="G177" s="88" t="s">
        <v>1848</v>
      </c>
      <c r="H177" s="308" t="s">
        <v>330</v>
      </c>
      <c r="I177" s="309">
        <v>25629</v>
      </c>
      <c r="J177" s="117" t="s">
        <v>1848</v>
      </c>
      <c r="K177" s="291" t="s">
        <v>1538</v>
      </c>
      <c r="L177" s="77"/>
      <c r="M177" s="77" t="s">
        <v>1866</v>
      </c>
      <c r="N177" s="77" t="s">
        <v>1866</v>
      </c>
      <c r="O177" s="69"/>
      <c r="P177" s="291"/>
    </row>
    <row r="178" spans="1:16">
      <c r="A178" s="3">
        <f t="shared" si="10"/>
        <v>176</v>
      </c>
      <c r="B178" s="3">
        <f t="shared" si="10"/>
        <v>18200176</v>
      </c>
      <c r="C178" s="69" t="s">
        <v>469</v>
      </c>
      <c r="D178" s="250" t="s">
        <v>732</v>
      </c>
      <c r="E178" s="3" t="s">
        <v>733</v>
      </c>
      <c r="F178" s="264" t="s">
        <v>1251</v>
      </c>
      <c r="G178" s="307" t="s">
        <v>734</v>
      </c>
      <c r="H178" s="308" t="s">
        <v>330</v>
      </c>
      <c r="I178" s="309" t="s">
        <v>735</v>
      </c>
      <c r="J178" s="92">
        <v>1401636</v>
      </c>
      <c r="K178" s="291" t="s">
        <v>1538</v>
      </c>
      <c r="L178" s="291"/>
      <c r="M178" s="291" t="s">
        <v>336</v>
      </c>
      <c r="N178" s="77" t="s">
        <v>1866</v>
      </c>
      <c r="O178" s="69"/>
      <c r="P178" s="291"/>
    </row>
    <row r="179" spans="1:16">
      <c r="A179" s="3">
        <f t="shared" si="10"/>
        <v>177</v>
      </c>
      <c r="B179" s="3">
        <f t="shared" si="10"/>
        <v>18200177</v>
      </c>
      <c r="C179" s="69" t="s">
        <v>366</v>
      </c>
      <c r="D179" s="250" t="s">
        <v>148</v>
      </c>
      <c r="E179" s="3" t="s">
        <v>149</v>
      </c>
      <c r="F179" s="264" t="s">
        <v>1252</v>
      </c>
      <c r="G179" s="307" t="s">
        <v>736</v>
      </c>
      <c r="H179" s="308" t="s">
        <v>326</v>
      </c>
      <c r="I179" s="309">
        <v>35255</v>
      </c>
      <c r="J179" s="92">
        <v>3234394</v>
      </c>
      <c r="K179" s="291" t="s">
        <v>1538</v>
      </c>
      <c r="L179" s="291"/>
      <c r="M179" s="291" t="s">
        <v>336</v>
      </c>
      <c r="N179" s="291" t="s">
        <v>737</v>
      </c>
      <c r="O179" s="69">
        <v>8026216481</v>
      </c>
      <c r="P179" s="291"/>
    </row>
    <row r="180" spans="1:16">
      <c r="A180" s="3">
        <f t="shared" ref="A180:B195" si="11">A179+1</f>
        <v>178</v>
      </c>
      <c r="B180" s="3">
        <f t="shared" si="11"/>
        <v>18200178</v>
      </c>
      <c r="C180" s="69" t="s">
        <v>392</v>
      </c>
      <c r="D180" s="250" t="s">
        <v>131</v>
      </c>
      <c r="E180" s="3" t="s">
        <v>132</v>
      </c>
      <c r="F180" s="264" t="s">
        <v>1253</v>
      </c>
      <c r="G180" s="307" t="s">
        <v>1858</v>
      </c>
      <c r="H180" s="308" t="s">
        <v>326</v>
      </c>
      <c r="I180" s="309" t="s">
        <v>1857</v>
      </c>
      <c r="J180" s="92">
        <v>3818909</v>
      </c>
      <c r="K180" s="291" t="s">
        <v>1538</v>
      </c>
      <c r="L180" s="291"/>
      <c r="M180" s="291" t="s">
        <v>336</v>
      </c>
      <c r="N180" s="291" t="s">
        <v>738</v>
      </c>
      <c r="O180" s="69">
        <v>8094707518</v>
      </c>
      <c r="P180" s="291"/>
    </row>
    <row r="181" spans="1:16">
      <c r="A181" s="3">
        <f t="shared" si="11"/>
        <v>179</v>
      </c>
      <c r="B181" s="3">
        <f t="shared" si="11"/>
        <v>18200179</v>
      </c>
      <c r="C181" s="69" t="s">
        <v>392</v>
      </c>
      <c r="D181" s="250" t="s">
        <v>150</v>
      </c>
      <c r="E181" s="3" t="s">
        <v>151</v>
      </c>
      <c r="F181" s="264" t="s">
        <v>1254</v>
      </c>
      <c r="G181" s="307" t="s">
        <v>739</v>
      </c>
      <c r="H181" s="308" t="s">
        <v>326</v>
      </c>
      <c r="I181" s="309" t="s">
        <v>2156</v>
      </c>
      <c r="J181" s="92">
        <v>1115328</v>
      </c>
      <c r="K181" s="291" t="s">
        <v>1538</v>
      </c>
      <c r="L181" s="291"/>
      <c r="M181" s="291" t="s">
        <v>336</v>
      </c>
      <c r="N181" s="77" t="s">
        <v>1866</v>
      </c>
      <c r="O181" s="69"/>
      <c r="P181" s="291"/>
    </row>
    <row r="182" spans="1:16">
      <c r="A182" s="3">
        <f t="shared" si="11"/>
        <v>180</v>
      </c>
      <c r="B182" s="3">
        <f t="shared" si="11"/>
        <v>18200180</v>
      </c>
      <c r="C182" s="69" t="s">
        <v>392</v>
      </c>
      <c r="D182" s="250" t="s">
        <v>152</v>
      </c>
      <c r="E182" s="3" t="s">
        <v>79</v>
      </c>
      <c r="F182" s="264" t="s">
        <v>1255</v>
      </c>
      <c r="G182" s="307" t="s">
        <v>740</v>
      </c>
      <c r="H182" s="308" t="s">
        <v>326</v>
      </c>
      <c r="I182" s="309" t="s">
        <v>741</v>
      </c>
      <c r="J182" s="92">
        <v>3481836</v>
      </c>
      <c r="K182" s="291" t="s">
        <v>1538</v>
      </c>
      <c r="L182" s="291"/>
      <c r="M182" s="291" t="s">
        <v>336</v>
      </c>
      <c r="N182" s="77" t="s">
        <v>1866</v>
      </c>
      <c r="O182" s="69"/>
      <c r="P182" s="291"/>
    </row>
    <row r="183" spans="1:16">
      <c r="A183" s="3">
        <f t="shared" si="11"/>
        <v>181</v>
      </c>
      <c r="B183" s="3">
        <f t="shared" si="11"/>
        <v>18200181</v>
      </c>
      <c r="C183" s="69" t="s">
        <v>366</v>
      </c>
      <c r="D183" s="250" t="s">
        <v>187</v>
      </c>
      <c r="E183" s="3" t="s">
        <v>188</v>
      </c>
      <c r="F183" s="264" t="s">
        <v>1256</v>
      </c>
      <c r="G183" s="307" t="s">
        <v>742</v>
      </c>
      <c r="H183" s="308" t="s">
        <v>326</v>
      </c>
      <c r="I183" s="309">
        <v>33552</v>
      </c>
      <c r="J183" s="92">
        <v>3162497</v>
      </c>
      <c r="K183" s="291" t="s">
        <v>1538</v>
      </c>
      <c r="L183" s="77"/>
      <c r="M183" s="77" t="s">
        <v>1866</v>
      </c>
      <c r="N183" s="77" t="s">
        <v>1866</v>
      </c>
      <c r="O183" s="69"/>
      <c r="P183" s="291"/>
    </row>
    <row r="184" spans="1:16">
      <c r="A184" s="3">
        <f t="shared" si="11"/>
        <v>182</v>
      </c>
      <c r="B184" s="3">
        <f t="shared" si="11"/>
        <v>18200182</v>
      </c>
      <c r="C184" s="69" t="s">
        <v>469</v>
      </c>
      <c r="D184" s="250" t="s">
        <v>743</v>
      </c>
      <c r="E184" s="3" t="s">
        <v>311</v>
      </c>
      <c r="F184" s="264" t="s">
        <v>1257</v>
      </c>
      <c r="G184" s="307" t="s">
        <v>744</v>
      </c>
      <c r="H184" s="308" t="s">
        <v>326</v>
      </c>
      <c r="I184" s="309" t="s">
        <v>745</v>
      </c>
      <c r="J184" s="92">
        <v>2961724</v>
      </c>
      <c r="K184" s="291" t="s">
        <v>1538</v>
      </c>
      <c r="L184" s="77"/>
      <c r="M184" s="77" t="s">
        <v>1866</v>
      </c>
      <c r="N184" s="77" t="s">
        <v>1866</v>
      </c>
      <c r="O184" s="69"/>
      <c r="P184" s="291"/>
    </row>
    <row r="185" spans="1:16">
      <c r="A185" s="3">
        <f t="shared" si="11"/>
        <v>183</v>
      </c>
      <c r="B185" s="3">
        <f t="shared" si="11"/>
        <v>18200183</v>
      </c>
      <c r="C185" s="69" t="s">
        <v>560</v>
      </c>
      <c r="D185" s="250" t="s">
        <v>192</v>
      </c>
      <c r="E185" s="3" t="s">
        <v>193</v>
      </c>
      <c r="F185" s="264" t="s">
        <v>1258</v>
      </c>
      <c r="G185" s="307" t="s">
        <v>747</v>
      </c>
      <c r="H185" s="308" t="s">
        <v>326</v>
      </c>
      <c r="I185" s="309">
        <v>31506</v>
      </c>
      <c r="J185" s="92">
        <v>3860146</v>
      </c>
      <c r="K185" s="291" t="s">
        <v>1538</v>
      </c>
      <c r="L185" s="77"/>
      <c r="M185" s="77" t="s">
        <v>1866</v>
      </c>
      <c r="N185" s="77" t="s">
        <v>1866</v>
      </c>
      <c r="O185" s="69"/>
      <c r="P185" s="291"/>
    </row>
    <row r="186" spans="1:16">
      <c r="A186" s="3">
        <f t="shared" si="11"/>
        <v>184</v>
      </c>
      <c r="B186" s="3">
        <f t="shared" si="11"/>
        <v>18200184</v>
      </c>
      <c r="C186" s="69" t="s">
        <v>746</v>
      </c>
      <c r="D186" s="250" t="s">
        <v>185</v>
      </c>
      <c r="E186" s="3" t="s">
        <v>748</v>
      </c>
      <c r="F186" s="264" t="s">
        <v>1259</v>
      </c>
      <c r="G186" s="3" t="s">
        <v>2495</v>
      </c>
      <c r="H186" s="308" t="s">
        <v>330</v>
      </c>
      <c r="I186" s="309" t="s">
        <v>1907</v>
      </c>
      <c r="J186" s="92">
        <v>3462304</v>
      </c>
      <c r="K186" s="291" t="s">
        <v>1538</v>
      </c>
      <c r="L186" s="77"/>
      <c r="M186" s="77" t="s">
        <v>1866</v>
      </c>
      <c r="N186" s="77" t="s">
        <v>1866</v>
      </c>
      <c r="O186" s="69"/>
      <c r="P186" s="291"/>
    </row>
    <row r="187" spans="1:16">
      <c r="A187" s="3">
        <f t="shared" si="11"/>
        <v>185</v>
      </c>
      <c r="B187" s="3">
        <f t="shared" si="11"/>
        <v>18200185</v>
      </c>
      <c r="C187" s="69" t="s">
        <v>469</v>
      </c>
      <c r="D187" s="250" t="s">
        <v>749</v>
      </c>
      <c r="E187" s="3" t="s">
        <v>750</v>
      </c>
      <c r="F187" s="264" t="s">
        <v>1260</v>
      </c>
      <c r="G187" s="307" t="s">
        <v>1877</v>
      </c>
      <c r="H187" s="308" t="s">
        <v>326</v>
      </c>
      <c r="I187" s="309">
        <v>31752</v>
      </c>
      <c r="J187" s="92">
        <v>2600090</v>
      </c>
      <c r="K187" s="291" t="s">
        <v>1538</v>
      </c>
      <c r="L187" s="77"/>
      <c r="M187" s="77" t="s">
        <v>1866</v>
      </c>
      <c r="N187" s="77" t="s">
        <v>1866</v>
      </c>
      <c r="O187" s="69"/>
      <c r="P187" s="291"/>
    </row>
    <row r="188" spans="1:16">
      <c r="A188" s="3">
        <f t="shared" si="11"/>
        <v>186</v>
      </c>
      <c r="B188" s="3">
        <f t="shared" si="11"/>
        <v>18200186</v>
      </c>
      <c r="C188" s="69" t="s">
        <v>469</v>
      </c>
      <c r="D188" s="250" t="s">
        <v>182</v>
      </c>
      <c r="E188" s="3" t="s">
        <v>183</v>
      </c>
      <c r="F188" s="264" t="s">
        <v>1261</v>
      </c>
      <c r="G188" s="307" t="s">
        <v>751</v>
      </c>
      <c r="H188" s="308" t="s">
        <v>330</v>
      </c>
      <c r="I188" s="309" t="s">
        <v>752</v>
      </c>
      <c r="J188" s="92">
        <v>4083162</v>
      </c>
      <c r="K188" s="291" t="s">
        <v>1538</v>
      </c>
      <c r="L188" s="291"/>
      <c r="M188" s="291" t="s">
        <v>588</v>
      </c>
      <c r="N188" s="77" t="s">
        <v>1866</v>
      </c>
      <c r="O188" s="69"/>
      <c r="P188" s="291"/>
    </row>
    <row r="189" spans="1:16">
      <c r="A189" s="3">
        <f t="shared" si="11"/>
        <v>187</v>
      </c>
      <c r="B189" s="3">
        <f t="shared" si="11"/>
        <v>18200187</v>
      </c>
      <c r="C189" s="69" t="s">
        <v>469</v>
      </c>
      <c r="D189" s="250" t="s">
        <v>754</v>
      </c>
      <c r="E189" s="3" t="s">
        <v>184</v>
      </c>
      <c r="F189" s="264" t="s">
        <v>1262</v>
      </c>
      <c r="G189" s="307" t="s">
        <v>755</v>
      </c>
      <c r="H189" s="308" t="s">
        <v>330</v>
      </c>
      <c r="I189" s="309" t="s">
        <v>756</v>
      </c>
      <c r="J189" s="92">
        <v>3838491</v>
      </c>
      <c r="K189" s="291" t="s">
        <v>1538</v>
      </c>
      <c r="L189" s="77"/>
      <c r="M189" s="77" t="s">
        <v>1866</v>
      </c>
      <c r="N189" s="77" t="s">
        <v>1866</v>
      </c>
      <c r="O189" s="69"/>
      <c r="P189" s="291"/>
    </row>
    <row r="190" spans="1:16">
      <c r="A190" s="3">
        <f t="shared" si="11"/>
        <v>188</v>
      </c>
      <c r="B190" s="3">
        <f t="shared" si="11"/>
        <v>18200188</v>
      </c>
      <c r="C190" s="69" t="s">
        <v>753</v>
      </c>
      <c r="D190" s="250" t="s">
        <v>262</v>
      </c>
      <c r="E190" s="3" t="s">
        <v>261</v>
      </c>
      <c r="F190" s="264" t="s">
        <v>1263</v>
      </c>
      <c r="G190" s="307" t="s">
        <v>757</v>
      </c>
      <c r="H190" s="308" t="s">
        <v>330</v>
      </c>
      <c r="I190" s="309" t="s">
        <v>758</v>
      </c>
      <c r="J190" s="92">
        <v>1946783</v>
      </c>
      <c r="K190" s="291" t="s">
        <v>1538</v>
      </c>
      <c r="L190" s="77"/>
      <c r="M190" s="77" t="s">
        <v>1866</v>
      </c>
      <c r="N190" s="77" t="s">
        <v>1866</v>
      </c>
      <c r="O190" s="69"/>
      <c r="P190" s="291"/>
    </row>
    <row r="191" spans="1:16">
      <c r="A191" s="3">
        <f t="shared" si="11"/>
        <v>189</v>
      </c>
      <c r="B191" s="3">
        <f t="shared" si="11"/>
        <v>18200189</v>
      </c>
      <c r="C191" s="69" t="s">
        <v>469</v>
      </c>
      <c r="D191" s="250" t="s">
        <v>199</v>
      </c>
      <c r="E191" s="3" t="s">
        <v>759</v>
      </c>
      <c r="F191" s="264" t="s">
        <v>1264</v>
      </c>
      <c r="G191" s="307" t="s">
        <v>760</v>
      </c>
      <c r="H191" s="308" t="s">
        <v>330</v>
      </c>
      <c r="I191" s="309" t="s">
        <v>761</v>
      </c>
      <c r="J191" s="92">
        <v>3961871</v>
      </c>
      <c r="K191" s="291" t="s">
        <v>1538</v>
      </c>
      <c r="L191" s="77"/>
      <c r="M191" s="77" t="s">
        <v>1866</v>
      </c>
      <c r="N191" s="77" t="s">
        <v>1866</v>
      </c>
      <c r="O191" s="69"/>
      <c r="P191" s="291"/>
    </row>
    <row r="192" spans="1:16">
      <c r="A192" s="3">
        <f t="shared" si="11"/>
        <v>190</v>
      </c>
      <c r="B192" s="3">
        <f t="shared" si="11"/>
        <v>18200190</v>
      </c>
      <c r="C192" s="69" t="s">
        <v>469</v>
      </c>
      <c r="D192" s="250" t="s">
        <v>762</v>
      </c>
      <c r="E192" s="3" t="s">
        <v>763</v>
      </c>
      <c r="F192" s="264" t="s">
        <v>1265</v>
      </c>
      <c r="G192" s="307" t="s">
        <v>2496</v>
      </c>
      <c r="H192" s="308" t="s">
        <v>326</v>
      </c>
      <c r="I192" s="309" t="s">
        <v>764</v>
      </c>
      <c r="J192" s="92">
        <v>761213</v>
      </c>
      <c r="K192" s="291" t="s">
        <v>1538</v>
      </c>
      <c r="L192" s="77"/>
      <c r="M192" s="77" t="s">
        <v>1866</v>
      </c>
      <c r="N192" s="77" t="s">
        <v>1866</v>
      </c>
      <c r="O192" s="69"/>
      <c r="P192" s="291"/>
    </row>
    <row r="193" spans="1:16">
      <c r="A193" s="3">
        <f t="shared" si="11"/>
        <v>191</v>
      </c>
      <c r="B193" s="3">
        <f t="shared" si="11"/>
        <v>18200191</v>
      </c>
      <c r="C193" s="69" t="s">
        <v>469</v>
      </c>
      <c r="D193" s="250" t="s">
        <v>172</v>
      </c>
      <c r="E193" s="3" t="s">
        <v>173</v>
      </c>
      <c r="F193" s="264" t="s">
        <v>1266</v>
      </c>
      <c r="G193" s="307" t="s">
        <v>1014</v>
      </c>
      <c r="H193" s="308" t="s">
        <v>330</v>
      </c>
      <c r="I193" s="309" t="s">
        <v>1015</v>
      </c>
      <c r="J193" s="92">
        <v>128181</v>
      </c>
      <c r="K193" s="291" t="s">
        <v>1538</v>
      </c>
      <c r="L193" s="291"/>
      <c r="M193" s="291" t="s">
        <v>336</v>
      </c>
      <c r="N193" s="77" t="s">
        <v>1866</v>
      </c>
      <c r="O193" s="69"/>
      <c r="P193" s="291"/>
    </row>
    <row r="194" spans="1:16" ht="14.25" customHeight="1">
      <c r="A194" s="3">
        <f t="shared" si="11"/>
        <v>192</v>
      </c>
      <c r="B194" s="3">
        <f t="shared" si="11"/>
        <v>18200192</v>
      </c>
      <c r="C194" s="69" t="s">
        <v>469</v>
      </c>
      <c r="D194" s="250" t="s">
        <v>273</v>
      </c>
      <c r="E194" s="3" t="s">
        <v>1016</v>
      </c>
      <c r="F194" s="264" t="s">
        <v>1267</v>
      </c>
      <c r="G194" s="307" t="s">
        <v>1017</v>
      </c>
      <c r="H194" s="308" t="s">
        <v>330</v>
      </c>
      <c r="I194" s="309">
        <v>34187</v>
      </c>
      <c r="J194" s="92">
        <v>4244362</v>
      </c>
      <c r="K194" s="291" t="s">
        <v>1538</v>
      </c>
      <c r="L194" s="291"/>
      <c r="M194" s="291" t="s">
        <v>336</v>
      </c>
      <c r="N194" s="291" t="s">
        <v>1018</v>
      </c>
      <c r="O194" s="69">
        <v>8032334881</v>
      </c>
      <c r="P194" s="291"/>
    </row>
    <row r="195" spans="1:16">
      <c r="A195" s="3">
        <f t="shared" si="11"/>
        <v>193</v>
      </c>
      <c r="B195" s="3">
        <f t="shared" si="11"/>
        <v>18200193</v>
      </c>
      <c r="C195" s="69" t="s">
        <v>469</v>
      </c>
      <c r="D195" s="250" t="s">
        <v>275</v>
      </c>
      <c r="E195" s="3" t="s">
        <v>122</v>
      </c>
      <c r="F195" s="264" t="s">
        <v>1268</v>
      </c>
      <c r="G195" s="307" t="s">
        <v>1019</v>
      </c>
      <c r="H195" s="308" t="s">
        <v>330</v>
      </c>
      <c r="I195" s="309" t="s">
        <v>1020</v>
      </c>
      <c r="J195" s="92">
        <v>1506812</v>
      </c>
      <c r="K195" s="291" t="s">
        <v>1538</v>
      </c>
      <c r="L195" s="291"/>
      <c r="M195" s="291" t="s">
        <v>336</v>
      </c>
      <c r="N195" s="77" t="s">
        <v>1866</v>
      </c>
      <c r="O195" s="69"/>
      <c r="P195" s="291"/>
    </row>
    <row r="196" spans="1:16">
      <c r="A196" s="3">
        <f t="shared" ref="A196:B211" si="12">A195+1</f>
        <v>194</v>
      </c>
      <c r="B196" s="3">
        <f t="shared" si="12"/>
        <v>18200194</v>
      </c>
      <c r="C196" s="69" t="s">
        <v>469</v>
      </c>
      <c r="D196" s="250" t="s">
        <v>216</v>
      </c>
      <c r="E196" s="3" t="s">
        <v>287</v>
      </c>
      <c r="F196" s="264" t="s">
        <v>1269</v>
      </c>
      <c r="G196" s="307" t="s">
        <v>1021</v>
      </c>
      <c r="H196" s="308" t="s">
        <v>330</v>
      </c>
      <c r="I196" s="309" t="s">
        <v>1022</v>
      </c>
      <c r="J196" s="92">
        <v>3336206</v>
      </c>
      <c r="K196" s="291" t="s">
        <v>1538</v>
      </c>
      <c r="L196" s="291"/>
      <c r="M196" s="291" t="s">
        <v>336</v>
      </c>
      <c r="N196" s="291" t="s">
        <v>1023</v>
      </c>
      <c r="O196" s="69">
        <v>8067351884</v>
      </c>
      <c r="P196" s="291"/>
    </row>
    <row r="197" spans="1:16">
      <c r="A197" s="3">
        <f t="shared" si="12"/>
        <v>195</v>
      </c>
      <c r="B197" s="3">
        <f t="shared" si="12"/>
        <v>18200195</v>
      </c>
      <c r="C197" s="69" t="s">
        <v>469</v>
      </c>
      <c r="D197" s="250" t="s">
        <v>310</v>
      </c>
      <c r="E197" s="3" t="s">
        <v>1024</v>
      </c>
      <c r="F197" s="264" t="s">
        <v>1304</v>
      </c>
      <c r="G197" s="307" t="s">
        <v>1025</v>
      </c>
      <c r="H197" s="308" t="s">
        <v>326</v>
      </c>
      <c r="I197" s="309" t="s">
        <v>1026</v>
      </c>
      <c r="J197" s="92">
        <v>4034656</v>
      </c>
      <c r="K197" s="291" t="s">
        <v>1538</v>
      </c>
      <c r="L197" s="291"/>
      <c r="M197" s="291" t="s">
        <v>336</v>
      </c>
      <c r="N197" s="77" t="s">
        <v>1866</v>
      </c>
      <c r="O197" s="69"/>
      <c r="P197" s="291"/>
    </row>
    <row r="198" spans="1:16">
      <c r="A198" s="3">
        <f t="shared" si="12"/>
        <v>196</v>
      </c>
      <c r="B198" s="3">
        <f t="shared" si="12"/>
        <v>18200196</v>
      </c>
      <c r="C198" s="69" t="s">
        <v>560</v>
      </c>
      <c r="D198" s="250" t="s">
        <v>1027</v>
      </c>
      <c r="E198" s="3" t="s">
        <v>306</v>
      </c>
      <c r="F198" s="264" t="s">
        <v>1303</v>
      </c>
      <c r="G198" s="307" t="s">
        <v>1028</v>
      </c>
      <c r="H198" s="308" t="s">
        <v>330</v>
      </c>
      <c r="I198" s="309">
        <v>29410</v>
      </c>
      <c r="J198" s="92">
        <v>3739643</v>
      </c>
      <c r="K198" s="291" t="s">
        <v>1538</v>
      </c>
      <c r="L198" s="291"/>
      <c r="M198" s="291" t="s">
        <v>336</v>
      </c>
      <c r="N198" s="77" t="s">
        <v>1866</v>
      </c>
      <c r="O198" s="69"/>
      <c r="P198" s="291"/>
    </row>
    <row r="199" spans="1:16">
      <c r="A199" s="3">
        <f t="shared" si="12"/>
        <v>197</v>
      </c>
      <c r="B199" s="3">
        <f t="shared" si="12"/>
        <v>18200197</v>
      </c>
      <c r="C199" s="69" t="s">
        <v>560</v>
      </c>
      <c r="D199" s="250" t="s">
        <v>1029</v>
      </c>
      <c r="E199" s="3" t="s">
        <v>278</v>
      </c>
      <c r="F199" s="264" t="s">
        <v>1302</v>
      </c>
      <c r="G199" s="307" t="s">
        <v>1030</v>
      </c>
      <c r="H199" s="308" t="s">
        <v>330</v>
      </c>
      <c r="I199" s="309" t="s">
        <v>1031</v>
      </c>
      <c r="J199" s="92">
        <v>2005297</v>
      </c>
      <c r="K199" s="291" t="s">
        <v>1538</v>
      </c>
      <c r="L199" s="77"/>
      <c r="M199" s="77" t="s">
        <v>1866</v>
      </c>
      <c r="N199" s="77" t="s">
        <v>1866</v>
      </c>
      <c r="O199" s="69"/>
      <c r="P199" s="291"/>
    </row>
    <row r="200" spans="1:16">
      <c r="A200" s="3">
        <f t="shared" si="12"/>
        <v>198</v>
      </c>
      <c r="B200" s="3">
        <f t="shared" si="12"/>
        <v>18200198</v>
      </c>
      <c r="C200" s="69" t="s">
        <v>469</v>
      </c>
      <c r="D200" s="250" t="s">
        <v>180</v>
      </c>
      <c r="E200" s="3" t="s">
        <v>276</v>
      </c>
      <c r="F200" s="264" t="s">
        <v>1301</v>
      </c>
      <c r="G200" s="307" t="s">
        <v>1032</v>
      </c>
      <c r="H200" s="308" t="s">
        <v>330</v>
      </c>
      <c r="I200" s="309" t="s">
        <v>1033</v>
      </c>
      <c r="J200" s="92">
        <v>4314770</v>
      </c>
      <c r="K200" s="291" t="s">
        <v>1538</v>
      </c>
      <c r="L200" s="291"/>
      <c r="M200" s="291" t="s">
        <v>336</v>
      </c>
      <c r="N200" s="291" t="s">
        <v>1034</v>
      </c>
      <c r="O200" s="69">
        <v>8063795944</v>
      </c>
      <c r="P200" s="291"/>
    </row>
    <row r="201" spans="1:16">
      <c r="A201" s="3">
        <f t="shared" si="12"/>
        <v>199</v>
      </c>
      <c r="B201" s="3">
        <f t="shared" si="12"/>
        <v>18200199</v>
      </c>
      <c r="C201" s="69" t="s">
        <v>469</v>
      </c>
      <c r="D201" s="250" t="s">
        <v>1035</v>
      </c>
      <c r="E201" s="3" t="s">
        <v>291</v>
      </c>
      <c r="F201" s="264" t="s">
        <v>1275</v>
      </c>
      <c r="G201" s="307" t="s">
        <v>1036</v>
      </c>
      <c r="H201" s="308" t="s">
        <v>326</v>
      </c>
      <c r="I201" s="309" t="s">
        <v>1037</v>
      </c>
      <c r="J201" s="92">
        <v>4044898</v>
      </c>
      <c r="K201" s="291" t="s">
        <v>1538</v>
      </c>
      <c r="L201" s="291"/>
      <c r="M201" s="291" t="s">
        <v>336</v>
      </c>
      <c r="N201" s="77" t="s">
        <v>1866</v>
      </c>
      <c r="O201" s="69"/>
      <c r="P201" s="291"/>
    </row>
    <row r="202" spans="1:16">
      <c r="A202" s="3">
        <f t="shared" si="12"/>
        <v>200</v>
      </c>
      <c r="B202" s="3">
        <f t="shared" si="12"/>
        <v>18200200</v>
      </c>
      <c r="C202" s="69" t="s">
        <v>560</v>
      </c>
      <c r="D202" s="250" t="s">
        <v>173</v>
      </c>
      <c r="E202" s="3" t="s">
        <v>292</v>
      </c>
      <c r="F202" s="264" t="s">
        <v>1274</v>
      </c>
      <c r="G202" s="307" t="s">
        <v>1038</v>
      </c>
      <c r="H202" s="308" t="s">
        <v>330</v>
      </c>
      <c r="I202" s="309" t="s">
        <v>1039</v>
      </c>
      <c r="J202" s="92">
        <v>4256344</v>
      </c>
      <c r="K202" s="291" t="s">
        <v>1538</v>
      </c>
      <c r="L202" s="77"/>
      <c r="M202" s="77" t="s">
        <v>1866</v>
      </c>
      <c r="N202" s="77" t="s">
        <v>1866</v>
      </c>
      <c r="O202" s="69"/>
      <c r="P202" s="291"/>
    </row>
    <row r="203" spans="1:16">
      <c r="A203" s="3">
        <f t="shared" si="12"/>
        <v>201</v>
      </c>
      <c r="B203" s="3">
        <f t="shared" si="12"/>
        <v>18200201</v>
      </c>
      <c r="C203" s="69" t="s">
        <v>560</v>
      </c>
      <c r="D203" s="250" t="s">
        <v>308</v>
      </c>
      <c r="E203" s="3" t="s">
        <v>309</v>
      </c>
      <c r="F203" s="264" t="s">
        <v>1273</v>
      </c>
      <c r="G203" s="307" t="s">
        <v>1040</v>
      </c>
      <c r="H203" s="308" t="s">
        <v>326</v>
      </c>
      <c r="I203" s="309" t="s">
        <v>1849</v>
      </c>
      <c r="J203" s="92">
        <v>1419980</v>
      </c>
      <c r="K203" s="291" t="s">
        <v>1538</v>
      </c>
      <c r="L203" s="77"/>
      <c r="M203" s="77" t="s">
        <v>1866</v>
      </c>
      <c r="N203" s="77" t="s">
        <v>1866</v>
      </c>
      <c r="O203" s="69"/>
      <c r="P203" s="291"/>
    </row>
    <row r="204" spans="1:16" ht="15.75">
      <c r="A204" s="3">
        <f t="shared" si="12"/>
        <v>202</v>
      </c>
      <c r="B204" s="3">
        <f t="shared" si="12"/>
        <v>18200202</v>
      </c>
      <c r="C204" s="69" t="s">
        <v>560</v>
      </c>
      <c r="D204" s="250" t="s">
        <v>312</v>
      </c>
      <c r="E204" s="3" t="s">
        <v>1853</v>
      </c>
      <c r="F204" s="264" t="s">
        <v>1272</v>
      </c>
      <c r="G204" s="312" t="s">
        <v>1855</v>
      </c>
      <c r="H204" s="308" t="s">
        <v>330</v>
      </c>
      <c r="I204" s="212" t="s">
        <v>1854</v>
      </c>
      <c r="J204" s="92">
        <v>3191584</v>
      </c>
      <c r="K204" s="291" t="s">
        <v>1538</v>
      </c>
      <c r="L204" s="77"/>
      <c r="M204" s="77" t="s">
        <v>1866</v>
      </c>
      <c r="N204" s="77" t="s">
        <v>1866</v>
      </c>
      <c r="O204" s="69"/>
      <c r="P204" s="291"/>
    </row>
    <row r="205" spans="1:16" ht="15">
      <c r="A205" s="3">
        <f t="shared" si="12"/>
        <v>203</v>
      </c>
      <c r="B205" s="3">
        <f t="shared" si="12"/>
        <v>18200203</v>
      </c>
      <c r="C205" s="69" t="s">
        <v>560</v>
      </c>
      <c r="D205" s="250" t="s">
        <v>313</v>
      </c>
      <c r="E205" s="3" t="s">
        <v>314</v>
      </c>
      <c r="F205" s="264" t="s">
        <v>1271</v>
      </c>
      <c r="G205" s="307" t="s">
        <v>1041</v>
      </c>
      <c r="H205" s="308" t="s">
        <v>330</v>
      </c>
      <c r="I205" s="309" t="s">
        <v>1042</v>
      </c>
      <c r="J205" s="121">
        <v>2728546</v>
      </c>
      <c r="K205" s="291" t="s">
        <v>1538</v>
      </c>
      <c r="L205" s="77"/>
      <c r="M205" s="77" t="s">
        <v>1866</v>
      </c>
      <c r="N205" s="77" t="s">
        <v>1866</v>
      </c>
      <c r="O205" s="69"/>
      <c r="P205" s="291"/>
    </row>
    <row r="206" spans="1:16">
      <c r="A206" s="3">
        <f t="shared" si="12"/>
        <v>204</v>
      </c>
      <c r="B206" s="3">
        <f t="shared" si="12"/>
        <v>18200204</v>
      </c>
      <c r="C206" s="69" t="s">
        <v>560</v>
      </c>
      <c r="D206" s="250" t="s">
        <v>296</v>
      </c>
      <c r="E206" s="3" t="s">
        <v>297</v>
      </c>
      <c r="F206" s="264" t="s">
        <v>1270</v>
      </c>
      <c r="G206" s="307" t="s">
        <v>1895</v>
      </c>
      <c r="H206" s="308" t="s">
        <v>326</v>
      </c>
      <c r="I206" s="309">
        <v>32602</v>
      </c>
      <c r="J206" s="92">
        <v>2948420</v>
      </c>
      <c r="K206" s="291" t="s">
        <v>1538</v>
      </c>
      <c r="L206" s="77"/>
      <c r="M206" s="77" t="s">
        <v>1866</v>
      </c>
      <c r="N206" s="77" t="s">
        <v>1866</v>
      </c>
      <c r="O206" s="69"/>
      <c r="P206" s="291"/>
    </row>
    <row r="207" spans="1:16">
      <c r="A207" s="3">
        <f t="shared" si="12"/>
        <v>205</v>
      </c>
      <c r="B207" s="3">
        <f t="shared" si="12"/>
        <v>18200205</v>
      </c>
      <c r="C207" s="69" t="s">
        <v>560</v>
      </c>
      <c r="D207" s="250" t="s">
        <v>293</v>
      </c>
      <c r="E207" s="3" t="s">
        <v>294</v>
      </c>
      <c r="F207" s="264" t="s">
        <v>1043</v>
      </c>
      <c r="G207" s="307" t="s">
        <v>1044</v>
      </c>
      <c r="H207" s="308" t="s">
        <v>330</v>
      </c>
      <c r="I207" s="309" t="s">
        <v>1045</v>
      </c>
      <c r="J207" s="92">
        <v>2459405</v>
      </c>
      <c r="K207" s="291" t="s">
        <v>1538</v>
      </c>
      <c r="L207" s="291"/>
      <c r="M207" s="291" t="s">
        <v>336</v>
      </c>
      <c r="N207" s="77" t="s">
        <v>1866</v>
      </c>
      <c r="O207" s="69"/>
      <c r="P207" s="291"/>
    </row>
    <row r="208" spans="1:16">
      <c r="A208" s="3">
        <f t="shared" si="12"/>
        <v>206</v>
      </c>
      <c r="B208" s="3">
        <f t="shared" si="12"/>
        <v>18200206</v>
      </c>
      <c r="C208" s="69" t="s">
        <v>560</v>
      </c>
      <c r="D208" s="250" t="s">
        <v>295</v>
      </c>
      <c r="E208" s="3" t="s">
        <v>1046</v>
      </c>
      <c r="F208" s="264" t="s">
        <v>1276</v>
      </c>
      <c r="G208" s="307" t="s">
        <v>2497</v>
      </c>
      <c r="H208" s="308" t="s">
        <v>330</v>
      </c>
      <c r="I208" s="309" t="s">
        <v>1047</v>
      </c>
      <c r="J208" s="92">
        <v>2355552</v>
      </c>
      <c r="K208" s="291" t="s">
        <v>1538</v>
      </c>
      <c r="L208" s="77"/>
      <c r="M208" s="77" t="s">
        <v>1866</v>
      </c>
      <c r="N208" s="77" t="s">
        <v>1866</v>
      </c>
      <c r="O208" s="69"/>
      <c r="P208" s="291"/>
    </row>
    <row r="209" spans="1:16">
      <c r="A209" s="3">
        <f t="shared" si="12"/>
        <v>207</v>
      </c>
      <c r="B209" s="3">
        <f t="shared" si="12"/>
        <v>18200207</v>
      </c>
      <c r="C209" s="69" t="s">
        <v>560</v>
      </c>
      <c r="D209" s="250" t="s">
        <v>1048</v>
      </c>
      <c r="E209" s="3" t="s">
        <v>315</v>
      </c>
      <c r="F209" s="264" t="s">
        <v>1277</v>
      </c>
      <c r="G209" s="307" t="s">
        <v>1049</v>
      </c>
      <c r="H209" s="308" t="s">
        <v>330</v>
      </c>
      <c r="I209" s="309" t="s">
        <v>1050</v>
      </c>
      <c r="J209" s="92">
        <v>3945283</v>
      </c>
      <c r="K209" s="291" t="s">
        <v>1538</v>
      </c>
      <c r="L209" s="291"/>
      <c r="M209" s="291" t="s">
        <v>336</v>
      </c>
      <c r="N209" s="77" t="s">
        <v>1866</v>
      </c>
      <c r="O209" s="69"/>
      <c r="P209" s="291"/>
    </row>
    <row r="210" spans="1:16">
      <c r="A210" s="3">
        <f t="shared" si="12"/>
        <v>208</v>
      </c>
      <c r="B210" s="3">
        <f t="shared" si="12"/>
        <v>18200208</v>
      </c>
      <c r="C210" s="69" t="s">
        <v>469</v>
      </c>
      <c r="D210" s="250" t="s">
        <v>298</v>
      </c>
      <c r="E210" s="3" t="s">
        <v>299</v>
      </c>
      <c r="F210" s="264" t="s">
        <v>1278</v>
      </c>
      <c r="G210" s="307" t="s">
        <v>1051</v>
      </c>
      <c r="H210" s="308" t="s">
        <v>330</v>
      </c>
      <c r="I210" s="309" t="s">
        <v>1052</v>
      </c>
      <c r="J210" s="92">
        <v>3967656</v>
      </c>
      <c r="K210" s="291" t="s">
        <v>1538</v>
      </c>
      <c r="L210" s="77"/>
      <c r="M210" s="77" t="s">
        <v>1866</v>
      </c>
      <c r="N210" s="77" t="s">
        <v>1866</v>
      </c>
      <c r="O210" s="69"/>
      <c r="P210" s="291"/>
    </row>
    <row r="211" spans="1:16" ht="14.25" customHeight="1">
      <c r="A211" s="3">
        <f t="shared" si="12"/>
        <v>209</v>
      </c>
      <c r="B211" s="3">
        <f t="shared" si="12"/>
        <v>18200209</v>
      </c>
      <c r="C211" s="69" t="s">
        <v>560</v>
      </c>
      <c r="D211" s="250" t="s">
        <v>300</v>
      </c>
      <c r="E211" s="3" t="s">
        <v>301</v>
      </c>
      <c r="F211" s="264" t="s">
        <v>1279</v>
      </c>
      <c r="G211" s="307" t="s">
        <v>1053</v>
      </c>
      <c r="H211" s="308" t="s">
        <v>330</v>
      </c>
      <c r="I211" s="309" t="s">
        <v>1054</v>
      </c>
      <c r="J211" s="92">
        <v>3201732</v>
      </c>
      <c r="K211" s="291" t="s">
        <v>1538</v>
      </c>
      <c r="L211" s="291"/>
      <c r="M211" s="291" t="s">
        <v>336</v>
      </c>
      <c r="N211" s="291" t="s">
        <v>1055</v>
      </c>
      <c r="O211" s="69"/>
      <c r="P211" s="291"/>
    </row>
    <row r="212" spans="1:16">
      <c r="A212" s="3">
        <f t="shared" ref="A212:B227" si="13">A211+1</f>
        <v>210</v>
      </c>
      <c r="B212" s="3">
        <f t="shared" si="13"/>
        <v>18200210</v>
      </c>
      <c r="C212" s="69" t="s">
        <v>560</v>
      </c>
      <c r="D212" s="250" t="s">
        <v>304</v>
      </c>
      <c r="E212" s="3" t="s">
        <v>305</v>
      </c>
      <c r="F212" s="264" t="s">
        <v>1280</v>
      </c>
      <c r="G212" s="307" t="s">
        <v>1892</v>
      </c>
      <c r="H212" s="308" t="s">
        <v>326</v>
      </c>
      <c r="I212" s="309" t="s">
        <v>1056</v>
      </c>
      <c r="J212" s="92">
        <v>1923191</v>
      </c>
      <c r="K212" s="291" t="s">
        <v>1538</v>
      </c>
      <c r="L212" s="291"/>
      <c r="M212" s="291" t="s">
        <v>343</v>
      </c>
      <c r="N212" s="77" t="s">
        <v>1866</v>
      </c>
      <c r="O212" s="69"/>
      <c r="P212" s="291"/>
    </row>
    <row r="213" spans="1:16">
      <c r="A213" s="3">
        <f t="shared" si="13"/>
        <v>211</v>
      </c>
      <c r="B213" s="3">
        <f t="shared" si="13"/>
        <v>18200211</v>
      </c>
      <c r="C213" s="69" t="s">
        <v>560</v>
      </c>
      <c r="D213" s="250" t="s">
        <v>302</v>
      </c>
      <c r="E213" s="3" t="s">
        <v>303</v>
      </c>
      <c r="F213" s="264" t="s">
        <v>1281</v>
      </c>
      <c r="G213" s="312" t="s">
        <v>1863</v>
      </c>
      <c r="H213" s="308" t="s">
        <v>330</v>
      </c>
      <c r="I213" s="309" t="s">
        <v>1057</v>
      </c>
      <c r="J213" s="92">
        <v>3771493</v>
      </c>
      <c r="K213" s="291" t="s">
        <v>1538</v>
      </c>
      <c r="L213" s="77"/>
      <c r="M213" s="77" t="s">
        <v>1866</v>
      </c>
      <c r="N213" s="77" t="s">
        <v>1866</v>
      </c>
      <c r="O213" s="69"/>
      <c r="P213" s="291"/>
    </row>
    <row r="214" spans="1:16">
      <c r="A214" s="3">
        <f t="shared" si="13"/>
        <v>212</v>
      </c>
      <c r="B214" s="3">
        <f t="shared" si="13"/>
        <v>18200212</v>
      </c>
      <c r="C214" s="69" t="s">
        <v>469</v>
      </c>
      <c r="D214" s="250" t="s">
        <v>840</v>
      </c>
      <c r="E214" s="3" t="s">
        <v>1058</v>
      </c>
      <c r="F214" s="264" t="s">
        <v>1282</v>
      </c>
      <c r="G214" s="307" t="s">
        <v>1059</v>
      </c>
      <c r="H214" s="308" t="s">
        <v>330</v>
      </c>
      <c r="I214" s="309" t="s">
        <v>1060</v>
      </c>
      <c r="J214" s="92">
        <v>3946143</v>
      </c>
      <c r="K214" s="291" t="s">
        <v>1538</v>
      </c>
      <c r="L214" s="77"/>
      <c r="M214" s="77" t="s">
        <v>1866</v>
      </c>
      <c r="N214" s="77" t="s">
        <v>1866</v>
      </c>
      <c r="O214" s="69"/>
      <c r="P214" s="291"/>
    </row>
    <row r="215" spans="1:16">
      <c r="A215" s="3">
        <f t="shared" si="13"/>
        <v>213</v>
      </c>
      <c r="B215" s="3">
        <f t="shared" si="13"/>
        <v>18200213</v>
      </c>
      <c r="C215" s="69" t="s">
        <v>560</v>
      </c>
      <c r="D215" s="250" t="s">
        <v>169</v>
      </c>
      <c r="E215" s="3" t="s">
        <v>1062</v>
      </c>
      <c r="F215" s="264" t="s">
        <v>1283</v>
      </c>
      <c r="G215" s="307" t="s">
        <v>1063</v>
      </c>
      <c r="H215" s="308" t="s">
        <v>330</v>
      </c>
      <c r="I215" s="309">
        <v>36251</v>
      </c>
      <c r="J215" s="92">
        <v>3800209</v>
      </c>
      <c r="K215" s="291" t="s">
        <v>1538</v>
      </c>
      <c r="L215" s="291"/>
      <c r="M215" s="291" t="s">
        <v>336</v>
      </c>
      <c r="N215" s="291" t="s">
        <v>1064</v>
      </c>
      <c r="O215" s="69">
        <v>7059972214</v>
      </c>
      <c r="P215" s="291"/>
    </row>
    <row r="216" spans="1:16">
      <c r="A216" s="3">
        <f t="shared" si="13"/>
        <v>214</v>
      </c>
      <c r="B216" s="3">
        <f t="shared" si="13"/>
        <v>18200214</v>
      </c>
      <c r="C216" s="69" t="s">
        <v>1061</v>
      </c>
      <c r="D216" s="99" t="s">
        <v>307</v>
      </c>
      <c r="E216" s="97" t="s">
        <v>1065</v>
      </c>
      <c r="F216" s="84" t="s">
        <v>1284</v>
      </c>
      <c r="G216" s="317" t="s">
        <v>1066</v>
      </c>
      <c r="H216" s="322" t="s">
        <v>330</v>
      </c>
      <c r="I216" s="309" t="s">
        <v>1067</v>
      </c>
      <c r="J216" s="92">
        <v>2644067</v>
      </c>
      <c r="K216" s="291" t="s">
        <v>1538</v>
      </c>
      <c r="L216" s="77"/>
      <c r="M216" s="77" t="s">
        <v>1866</v>
      </c>
      <c r="N216" s="77" t="s">
        <v>1866</v>
      </c>
      <c r="O216" s="79"/>
      <c r="P216" s="291"/>
    </row>
    <row r="217" spans="1:16" ht="20.25">
      <c r="A217" s="3">
        <f t="shared" si="13"/>
        <v>215</v>
      </c>
      <c r="B217" s="3">
        <f t="shared" si="13"/>
        <v>18200215</v>
      </c>
      <c r="C217" s="96" t="s">
        <v>560</v>
      </c>
      <c r="D217" s="250" t="s">
        <v>767</v>
      </c>
      <c r="E217" s="3" t="s">
        <v>1069</v>
      </c>
      <c r="F217" s="264" t="s">
        <v>1285</v>
      </c>
      <c r="G217" s="307" t="s">
        <v>1070</v>
      </c>
      <c r="H217" s="308" t="s">
        <v>326</v>
      </c>
      <c r="I217" s="309" t="s">
        <v>1071</v>
      </c>
      <c r="J217" s="222">
        <v>4517532</v>
      </c>
      <c r="K217" s="291" t="s">
        <v>1538</v>
      </c>
      <c r="L217" s="291"/>
      <c r="M217" s="291" t="s">
        <v>588</v>
      </c>
      <c r="N217" s="77" t="s">
        <v>1866</v>
      </c>
      <c r="O217" s="69"/>
      <c r="P217" s="291"/>
    </row>
    <row r="218" spans="1:16">
      <c r="A218" s="3">
        <f t="shared" si="13"/>
        <v>216</v>
      </c>
      <c r="B218" s="3">
        <f t="shared" si="13"/>
        <v>18200216</v>
      </c>
      <c r="C218" s="69" t="s">
        <v>1068</v>
      </c>
      <c r="D218" s="250" t="s">
        <v>1072</v>
      </c>
      <c r="E218" s="3" t="s">
        <v>149</v>
      </c>
      <c r="F218" s="264" t="s">
        <v>1882</v>
      </c>
      <c r="G218" s="307" t="s">
        <v>1073</v>
      </c>
      <c r="H218" s="308" t="s">
        <v>326</v>
      </c>
      <c r="I218" s="309">
        <v>32912</v>
      </c>
      <c r="J218" s="114">
        <v>3403706</v>
      </c>
      <c r="K218" s="291" t="s">
        <v>1013</v>
      </c>
      <c r="L218" s="291"/>
      <c r="M218" s="291" t="s">
        <v>336</v>
      </c>
      <c r="N218" s="77" t="s">
        <v>1866</v>
      </c>
      <c r="O218" s="69"/>
      <c r="P218" s="291"/>
    </row>
    <row r="219" spans="1:16">
      <c r="A219" s="3">
        <f t="shared" si="13"/>
        <v>217</v>
      </c>
      <c r="B219" s="3">
        <f t="shared" si="13"/>
        <v>18200217</v>
      </c>
      <c r="C219" s="69" t="s">
        <v>920</v>
      </c>
      <c r="D219" s="250" t="s">
        <v>49</v>
      </c>
      <c r="E219" s="3" t="s">
        <v>1074</v>
      </c>
      <c r="F219" s="264" t="s">
        <v>1286</v>
      </c>
      <c r="G219" s="307" t="s">
        <v>1075</v>
      </c>
      <c r="H219" s="308" t="s">
        <v>330</v>
      </c>
      <c r="I219" s="309" t="s">
        <v>1076</v>
      </c>
      <c r="J219" s="129">
        <v>4407182</v>
      </c>
      <c r="K219" s="291" t="s">
        <v>50</v>
      </c>
      <c r="L219" s="291"/>
      <c r="M219" s="291" t="s">
        <v>336</v>
      </c>
      <c r="N219" s="291" t="s">
        <v>1077</v>
      </c>
      <c r="O219" s="69">
        <v>81049393763</v>
      </c>
      <c r="P219" s="291"/>
    </row>
    <row r="220" spans="1:16" ht="15.75">
      <c r="A220" s="3">
        <f t="shared" si="13"/>
        <v>218</v>
      </c>
      <c r="B220" s="3">
        <f t="shared" si="13"/>
        <v>18200218</v>
      </c>
      <c r="C220" s="69" t="s">
        <v>392</v>
      </c>
      <c r="D220" s="250" t="s">
        <v>885</v>
      </c>
      <c r="E220" s="3" t="s">
        <v>1078</v>
      </c>
      <c r="F220" s="264" t="s">
        <v>1287</v>
      </c>
      <c r="G220" s="323" t="s">
        <v>1852</v>
      </c>
      <c r="H220" s="308" t="s">
        <v>326</v>
      </c>
      <c r="I220" s="213">
        <v>32130</v>
      </c>
      <c r="J220" s="118">
        <v>3461971</v>
      </c>
      <c r="K220" s="291" t="s">
        <v>1538</v>
      </c>
      <c r="L220" s="77"/>
      <c r="M220" s="77" t="s">
        <v>1866</v>
      </c>
      <c r="N220" s="77" t="s">
        <v>1866</v>
      </c>
      <c r="O220" s="69"/>
      <c r="P220" s="291"/>
    </row>
    <row r="221" spans="1:16" ht="15.75" customHeight="1">
      <c r="A221" s="3">
        <f t="shared" si="13"/>
        <v>219</v>
      </c>
      <c r="B221" s="3">
        <f t="shared" si="13"/>
        <v>18200219</v>
      </c>
      <c r="C221" s="69" t="s">
        <v>920</v>
      </c>
      <c r="D221" s="250" t="s">
        <v>883</v>
      </c>
      <c r="E221" s="3" t="s">
        <v>884</v>
      </c>
      <c r="F221" s="264" t="s">
        <v>1288</v>
      </c>
      <c r="G221" s="307" t="s">
        <v>1079</v>
      </c>
      <c r="H221" s="308" t="s">
        <v>326</v>
      </c>
      <c r="I221" s="309">
        <v>32638</v>
      </c>
      <c r="J221" s="311" t="s">
        <v>3001</v>
      </c>
      <c r="K221" s="291" t="s">
        <v>50</v>
      </c>
      <c r="L221" s="291"/>
      <c r="M221" s="291" t="s">
        <v>588</v>
      </c>
      <c r="N221" s="77" t="s">
        <v>1866</v>
      </c>
      <c r="O221" s="69"/>
      <c r="P221" s="291"/>
    </row>
    <row r="222" spans="1:16">
      <c r="A222" s="3">
        <f t="shared" si="13"/>
        <v>220</v>
      </c>
      <c r="B222" s="3">
        <f t="shared" si="13"/>
        <v>18200220</v>
      </c>
      <c r="C222" s="69" t="s">
        <v>920</v>
      </c>
      <c r="D222" s="250" t="s">
        <v>861</v>
      </c>
      <c r="E222" s="3" t="s">
        <v>862</v>
      </c>
      <c r="F222" s="264" t="s">
        <v>1290</v>
      </c>
      <c r="G222" s="307" t="s">
        <v>1080</v>
      </c>
      <c r="H222" s="308" t="s">
        <v>330</v>
      </c>
      <c r="I222" s="309">
        <v>34007</v>
      </c>
      <c r="J222" s="92">
        <v>3361907</v>
      </c>
      <c r="K222" s="291" t="s">
        <v>50</v>
      </c>
      <c r="L222" s="291"/>
      <c r="M222" s="291" t="s">
        <v>336</v>
      </c>
      <c r="N222" s="77" t="s">
        <v>1866</v>
      </c>
      <c r="O222" s="69"/>
      <c r="P222" s="291"/>
    </row>
    <row r="223" spans="1:16">
      <c r="A223" s="3">
        <f t="shared" si="13"/>
        <v>221</v>
      </c>
      <c r="B223" s="3">
        <f t="shared" si="13"/>
        <v>18200221</v>
      </c>
      <c r="C223" s="69" t="s">
        <v>920</v>
      </c>
      <c r="D223" s="95" t="s">
        <v>910</v>
      </c>
      <c r="E223" s="3" t="s">
        <v>911</v>
      </c>
      <c r="F223" s="264" t="s">
        <v>1291</v>
      </c>
      <c r="G223" s="307" t="s">
        <v>1006</v>
      </c>
      <c r="H223" s="308" t="s">
        <v>330</v>
      </c>
      <c r="I223" s="309" t="s">
        <v>1848</v>
      </c>
      <c r="J223" s="92">
        <v>3443670</v>
      </c>
      <c r="K223" s="291" t="s">
        <v>59</v>
      </c>
      <c r="L223" s="291"/>
      <c r="M223" s="291" t="s">
        <v>1081</v>
      </c>
      <c r="N223" s="77" t="s">
        <v>1866</v>
      </c>
      <c r="O223" s="69"/>
      <c r="P223" s="291"/>
    </row>
    <row r="224" spans="1:16">
      <c r="A224" s="3">
        <f t="shared" si="13"/>
        <v>222</v>
      </c>
      <c r="B224" s="3">
        <f t="shared" si="13"/>
        <v>18200222</v>
      </c>
      <c r="C224" s="69" t="s">
        <v>915</v>
      </c>
      <c r="D224" s="250" t="s">
        <v>1083</v>
      </c>
      <c r="E224" s="3" t="s">
        <v>360</v>
      </c>
      <c r="F224" s="264" t="s">
        <v>1294</v>
      </c>
      <c r="G224" s="307" t="s">
        <v>1084</v>
      </c>
      <c r="H224" s="308" t="s">
        <v>330</v>
      </c>
      <c r="I224" s="309">
        <v>32845</v>
      </c>
      <c r="J224" s="311" t="s">
        <v>1904</v>
      </c>
      <c r="K224" s="291" t="s">
        <v>59</v>
      </c>
      <c r="L224" s="77"/>
      <c r="M224" s="77" t="s">
        <v>1866</v>
      </c>
      <c r="N224" s="77" t="s">
        <v>1866</v>
      </c>
      <c r="O224" s="69"/>
      <c r="P224" s="291"/>
    </row>
    <row r="225" spans="1:16">
      <c r="A225" s="3">
        <f t="shared" si="13"/>
        <v>223</v>
      </c>
      <c r="B225" s="3">
        <f t="shared" si="13"/>
        <v>18200223</v>
      </c>
      <c r="C225" s="69" t="s">
        <v>1082</v>
      </c>
      <c r="D225" s="250" t="s">
        <v>859</v>
      </c>
      <c r="E225" s="3" t="s">
        <v>860</v>
      </c>
      <c r="F225" s="264" t="s">
        <v>1292</v>
      </c>
      <c r="G225" s="307" t="s">
        <v>1085</v>
      </c>
      <c r="H225" s="308" t="s">
        <v>326</v>
      </c>
      <c r="I225" s="309">
        <v>34094</v>
      </c>
      <c r="J225" s="92">
        <v>3772209</v>
      </c>
      <c r="K225" s="291" t="s">
        <v>59</v>
      </c>
      <c r="L225" s="291"/>
      <c r="M225" s="291" t="s">
        <v>336</v>
      </c>
      <c r="N225" s="77" t="s">
        <v>1866</v>
      </c>
      <c r="O225" s="69"/>
      <c r="P225" s="291"/>
    </row>
    <row r="226" spans="1:16">
      <c r="A226" s="3">
        <f t="shared" si="13"/>
        <v>224</v>
      </c>
      <c r="B226" s="3">
        <f t="shared" si="13"/>
        <v>18200224</v>
      </c>
      <c r="C226" s="69" t="s">
        <v>920</v>
      </c>
      <c r="D226" s="250" t="s">
        <v>858</v>
      </c>
      <c r="E226" s="3" t="s">
        <v>1086</v>
      </c>
      <c r="F226" s="264" t="s">
        <v>1293</v>
      </c>
      <c r="G226" s="307" t="s">
        <v>1087</v>
      </c>
      <c r="H226" s="308" t="s">
        <v>326</v>
      </c>
      <c r="I226" s="309" t="s">
        <v>2656</v>
      </c>
      <c r="J226" s="92">
        <v>3582843</v>
      </c>
      <c r="K226" s="291" t="s">
        <v>59</v>
      </c>
      <c r="L226" s="291"/>
      <c r="M226" s="291" t="s">
        <v>336</v>
      </c>
      <c r="N226" s="77" t="s">
        <v>1866</v>
      </c>
      <c r="O226" s="69"/>
      <c r="P226" s="291"/>
    </row>
    <row r="227" spans="1:16">
      <c r="A227" s="3">
        <f t="shared" si="13"/>
        <v>225</v>
      </c>
      <c r="B227" s="3">
        <f t="shared" si="13"/>
        <v>18200225</v>
      </c>
      <c r="C227" s="69" t="s">
        <v>920</v>
      </c>
      <c r="D227" s="250" t="s">
        <v>856</v>
      </c>
      <c r="E227" s="3" t="s">
        <v>857</v>
      </c>
      <c r="F227" s="264" t="s">
        <v>1295</v>
      </c>
      <c r="G227" s="307" t="s">
        <v>1088</v>
      </c>
      <c r="H227" s="308" t="s">
        <v>330</v>
      </c>
      <c r="I227" s="309" t="s">
        <v>2657</v>
      </c>
      <c r="J227" s="311" t="s">
        <v>1904</v>
      </c>
      <c r="K227" s="291" t="s">
        <v>59</v>
      </c>
      <c r="L227" s="291"/>
      <c r="M227" s="291" t="s">
        <v>336</v>
      </c>
      <c r="N227" s="77" t="s">
        <v>1866</v>
      </c>
      <c r="O227" s="69"/>
      <c r="P227" s="291"/>
    </row>
    <row r="228" spans="1:16">
      <c r="A228" s="3">
        <f t="shared" ref="A228:B242" si="14">A227+1</f>
        <v>226</v>
      </c>
      <c r="B228" s="3">
        <f t="shared" si="14"/>
        <v>18200226</v>
      </c>
      <c r="C228" s="69" t="s">
        <v>920</v>
      </c>
      <c r="D228" s="250" t="s">
        <v>893</v>
      </c>
      <c r="E228" s="3" t="s">
        <v>779</v>
      </c>
      <c r="F228" s="264" t="s">
        <v>1296</v>
      </c>
      <c r="G228" s="307" t="s">
        <v>1089</v>
      </c>
      <c r="H228" s="308" t="s">
        <v>326</v>
      </c>
      <c r="I228" s="309" t="s">
        <v>2658</v>
      </c>
      <c r="J228" s="92">
        <v>3230718</v>
      </c>
      <c r="K228" s="291" t="s">
        <v>59</v>
      </c>
      <c r="L228" s="77"/>
      <c r="M228" s="77" t="s">
        <v>1866</v>
      </c>
      <c r="N228" s="77" t="s">
        <v>1866</v>
      </c>
      <c r="O228" s="69"/>
      <c r="P228" s="291"/>
    </row>
    <row r="229" spans="1:16">
      <c r="A229" s="3">
        <f t="shared" si="14"/>
        <v>227</v>
      </c>
      <c r="B229" s="3">
        <f t="shared" si="14"/>
        <v>18200227</v>
      </c>
      <c r="C229" s="69" t="s">
        <v>920</v>
      </c>
      <c r="D229" s="250" t="s">
        <v>889</v>
      </c>
      <c r="E229" s="3" t="s">
        <v>890</v>
      </c>
      <c r="F229" s="264" t="s">
        <v>1297</v>
      </c>
      <c r="G229" s="307" t="s">
        <v>974</v>
      </c>
      <c r="H229" s="308" t="s">
        <v>326</v>
      </c>
      <c r="I229" s="309" t="s">
        <v>2659</v>
      </c>
      <c r="J229" s="92">
        <v>3604176</v>
      </c>
      <c r="K229" s="291" t="s">
        <v>59</v>
      </c>
      <c r="L229" s="291"/>
      <c r="M229" s="291" t="s">
        <v>1090</v>
      </c>
      <c r="N229" s="77" t="s">
        <v>1866</v>
      </c>
      <c r="O229" s="69"/>
      <c r="P229" s="291"/>
    </row>
    <row r="230" spans="1:16">
      <c r="A230" s="3">
        <f t="shared" si="14"/>
        <v>228</v>
      </c>
      <c r="B230" s="3">
        <f t="shared" si="14"/>
        <v>18200228</v>
      </c>
      <c r="C230" s="69" t="s">
        <v>915</v>
      </c>
      <c r="D230" s="250" t="s">
        <v>886</v>
      </c>
      <c r="E230" s="3" t="s">
        <v>1091</v>
      </c>
      <c r="F230" s="264" t="s">
        <v>1298</v>
      </c>
      <c r="G230" s="307" t="s">
        <v>1005</v>
      </c>
      <c r="H230" s="308" t="s">
        <v>326</v>
      </c>
      <c r="I230" s="309">
        <v>34184</v>
      </c>
      <c r="J230" s="92">
        <v>3738049</v>
      </c>
      <c r="K230" s="291" t="s">
        <v>59</v>
      </c>
      <c r="L230" s="77"/>
      <c r="M230" s="77" t="s">
        <v>1866</v>
      </c>
      <c r="N230" s="77" t="s">
        <v>1866</v>
      </c>
      <c r="O230" s="69"/>
      <c r="P230" s="291"/>
    </row>
    <row r="231" spans="1:16" ht="18">
      <c r="A231" s="3">
        <f t="shared" si="14"/>
        <v>229</v>
      </c>
      <c r="B231" s="3">
        <f t="shared" si="14"/>
        <v>18200229</v>
      </c>
      <c r="C231" s="69" t="s">
        <v>915</v>
      </c>
      <c r="D231" s="250" t="s">
        <v>850</v>
      </c>
      <c r="E231" s="3" t="s">
        <v>851</v>
      </c>
      <c r="F231" s="264" t="s">
        <v>1299</v>
      </c>
      <c r="G231" s="324" t="s">
        <v>1891</v>
      </c>
      <c r="H231" s="308" t="s">
        <v>326</v>
      </c>
      <c r="I231" s="309" t="s">
        <v>1092</v>
      </c>
      <c r="J231" s="311" t="s">
        <v>1904</v>
      </c>
      <c r="K231" s="291" t="s">
        <v>1538</v>
      </c>
      <c r="L231" s="77"/>
      <c r="M231" s="77" t="s">
        <v>1587</v>
      </c>
      <c r="N231" s="77" t="s">
        <v>1538</v>
      </c>
      <c r="O231" s="69"/>
      <c r="P231" s="291"/>
    </row>
    <row r="232" spans="1:16" ht="18" customHeight="1">
      <c r="A232" s="3">
        <f t="shared" si="14"/>
        <v>230</v>
      </c>
      <c r="B232" s="3">
        <f t="shared" si="14"/>
        <v>18200230</v>
      </c>
      <c r="C232" s="69" t="s">
        <v>920</v>
      </c>
      <c r="D232" s="250" t="s">
        <v>849</v>
      </c>
      <c r="E232" s="3" t="s">
        <v>71</v>
      </c>
      <c r="F232" s="264" t="s">
        <v>1289</v>
      </c>
      <c r="G232" s="307" t="s">
        <v>1093</v>
      </c>
      <c r="H232" s="308" t="s">
        <v>330</v>
      </c>
      <c r="I232" s="214">
        <v>32483</v>
      </c>
      <c r="J232" s="92">
        <v>3472935</v>
      </c>
      <c r="K232" s="291" t="s">
        <v>59</v>
      </c>
      <c r="L232" s="291"/>
      <c r="M232" s="291" t="s">
        <v>1847</v>
      </c>
      <c r="N232" s="77" t="s">
        <v>1866</v>
      </c>
      <c r="O232" s="69"/>
      <c r="P232" s="291"/>
    </row>
    <row r="233" spans="1:16">
      <c r="A233" s="3">
        <f t="shared" si="14"/>
        <v>231</v>
      </c>
      <c r="B233" s="3">
        <f t="shared" si="14"/>
        <v>18200231</v>
      </c>
      <c r="C233" s="69" t="s">
        <v>920</v>
      </c>
      <c r="D233" s="250" t="s">
        <v>54</v>
      </c>
      <c r="E233" s="3" t="s">
        <v>55</v>
      </c>
      <c r="F233" s="264" t="s">
        <v>1585</v>
      </c>
      <c r="G233" s="312" t="s">
        <v>1864</v>
      </c>
      <c r="H233" s="308" t="s">
        <v>330</v>
      </c>
      <c r="I233" s="309" t="s">
        <v>2660</v>
      </c>
      <c r="J233" s="92">
        <v>3632168</v>
      </c>
      <c r="K233" s="291" t="s">
        <v>53</v>
      </c>
      <c r="L233" s="77"/>
      <c r="M233" s="77" t="s">
        <v>1866</v>
      </c>
      <c r="N233" s="77" t="s">
        <v>1866</v>
      </c>
      <c r="O233" s="69"/>
      <c r="P233" s="291"/>
    </row>
    <row r="234" spans="1:16">
      <c r="A234" s="3">
        <f t="shared" si="14"/>
        <v>232</v>
      </c>
      <c r="B234" s="3">
        <f t="shared" si="14"/>
        <v>18200232</v>
      </c>
      <c r="C234" s="69" t="s">
        <v>366</v>
      </c>
      <c r="D234" s="250" t="s">
        <v>873</v>
      </c>
      <c r="E234" s="3" t="s">
        <v>1094</v>
      </c>
      <c r="F234" s="264" t="s">
        <v>1300</v>
      </c>
      <c r="G234" s="312" t="s">
        <v>2922</v>
      </c>
      <c r="H234" s="310" t="s">
        <v>330</v>
      </c>
      <c r="I234" s="309" t="s">
        <v>1095</v>
      </c>
      <c r="J234" s="92">
        <v>3695730</v>
      </c>
      <c r="K234" s="291" t="s">
        <v>53</v>
      </c>
      <c r="L234" s="77"/>
      <c r="M234" s="77" t="s">
        <v>1866</v>
      </c>
      <c r="N234" s="77" t="s">
        <v>1866</v>
      </c>
      <c r="O234" s="69"/>
      <c r="P234" s="291"/>
    </row>
    <row r="235" spans="1:16">
      <c r="A235" s="3">
        <f>A234+1</f>
        <v>233</v>
      </c>
      <c r="B235" s="3">
        <f t="shared" si="14"/>
        <v>18200233</v>
      </c>
      <c r="C235" s="67" t="s">
        <v>5241</v>
      </c>
      <c r="D235" s="250" t="s">
        <v>5828</v>
      </c>
      <c r="E235" s="3" t="s">
        <v>1096</v>
      </c>
      <c r="F235" s="264" t="s">
        <v>1244</v>
      </c>
      <c r="G235" s="307" t="s">
        <v>1097</v>
      </c>
      <c r="H235" s="310" t="s">
        <v>330</v>
      </c>
      <c r="I235" s="309" t="s">
        <v>2661</v>
      </c>
      <c r="J235" s="311">
        <v>361672</v>
      </c>
      <c r="K235" s="291" t="s">
        <v>53</v>
      </c>
      <c r="L235" s="291"/>
      <c r="M235" s="291" t="s">
        <v>336</v>
      </c>
      <c r="N235" s="291" t="s">
        <v>1846</v>
      </c>
      <c r="O235" s="69"/>
      <c r="P235" s="291"/>
    </row>
    <row r="236" spans="1:16" ht="15.75">
      <c r="A236" s="3">
        <f>A235+1</f>
        <v>234</v>
      </c>
      <c r="B236" s="3">
        <f t="shared" si="14"/>
        <v>18200234</v>
      </c>
      <c r="C236" s="67" t="s">
        <v>469</v>
      </c>
      <c r="D236" s="250" t="s">
        <v>854</v>
      </c>
      <c r="E236" s="3" t="s">
        <v>855</v>
      </c>
      <c r="F236" s="264" t="s">
        <v>1452</v>
      </c>
      <c r="G236" s="307" t="s">
        <v>1098</v>
      </c>
      <c r="H236" s="308" t="s">
        <v>326</v>
      </c>
      <c r="I236" s="212" t="s">
        <v>2662</v>
      </c>
      <c r="J236" s="92">
        <v>3666330</v>
      </c>
      <c r="K236" s="291" t="s">
        <v>53</v>
      </c>
      <c r="L236" s="291"/>
      <c r="M236" s="291" t="s">
        <v>1587</v>
      </c>
      <c r="N236" s="77" t="s">
        <v>1866</v>
      </c>
      <c r="O236" s="69"/>
      <c r="P236" s="291"/>
    </row>
    <row r="237" spans="1:16" ht="15.75" customHeight="1">
      <c r="A237" s="3">
        <f>A236+1</f>
        <v>235</v>
      </c>
      <c r="B237" s="3">
        <f t="shared" si="14"/>
        <v>18200235</v>
      </c>
      <c r="C237" s="67" t="s">
        <v>920</v>
      </c>
      <c r="D237" s="250" t="s">
        <v>60</v>
      </c>
      <c r="E237" s="3" t="s">
        <v>1099</v>
      </c>
      <c r="F237" s="264" t="s">
        <v>1451</v>
      </c>
      <c r="G237" s="307" t="s">
        <v>1100</v>
      </c>
      <c r="H237" s="308" t="s">
        <v>330</v>
      </c>
      <c r="I237" s="309" t="s">
        <v>1101</v>
      </c>
      <c r="J237" s="92">
        <v>3953867</v>
      </c>
      <c r="K237" s="291" t="s">
        <v>53</v>
      </c>
      <c r="L237" s="291"/>
      <c r="M237" s="291" t="s">
        <v>1587</v>
      </c>
      <c r="N237" s="77" t="s">
        <v>1866</v>
      </c>
      <c r="O237" s="69"/>
      <c r="P237" s="291"/>
    </row>
    <row r="238" spans="1:16">
      <c r="A238" s="3">
        <f>A237+1</f>
        <v>236</v>
      </c>
      <c r="B238" s="3">
        <f t="shared" si="14"/>
        <v>18200236</v>
      </c>
      <c r="C238" s="67" t="s">
        <v>920</v>
      </c>
      <c r="D238" s="250" t="s">
        <v>852</v>
      </c>
      <c r="E238" s="3" t="s">
        <v>853</v>
      </c>
      <c r="F238" s="264" t="s">
        <v>1450</v>
      </c>
      <c r="G238" s="307" t="s">
        <v>1102</v>
      </c>
      <c r="H238" s="308" t="s">
        <v>326</v>
      </c>
      <c r="I238" s="309">
        <v>33915</v>
      </c>
      <c r="J238" s="92">
        <v>3618724</v>
      </c>
      <c r="K238" s="291" t="s">
        <v>53</v>
      </c>
      <c r="L238" s="291"/>
      <c r="M238" s="291" t="s">
        <v>1587</v>
      </c>
      <c r="N238" s="77" t="s">
        <v>1866</v>
      </c>
      <c r="O238" s="69"/>
      <c r="P238" s="291"/>
    </row>
    <row r="239" spans="1:16" ht="14.25" customHeight="1">
      <c r="A239" s="3">
        <f>A238+1</f>
        <v>237</v>
      </c>
      <c r="B239" s="3">
        <f t="shared" si="14"/>
        <v>18200237</v>
      </c>
      <c r="C239" s="67" t="s">
        <v>920</v>
      </c>
      <c r="D239" s="250" t="s">
        <v>894</v>
      </c>
      <c r="E239" s="3" t="s">
        <v>1103</v>
      </c>
      <c r="F239" s="264" t="s">
        <v>1449</v>
      </c>
      <c r="G239" s="307" t="s">
        <v>1104</v>
      </c>
      <c r="H239" s="308" t="s">
        <v>330</v>
      </c>
      <c r="I239" s="309" t="s">
        <v>1105</v>
      </c>
      <c r="J239" s="92">
        <v>4376109</v>
      </c>
      <c r="K239" s="291" t="s">
        <v>53</v>
      </c>
      <c r="L239" s="291"/>
      <c r="M239" s="291" t="s">
        <v>1587</v>
      </c>
      <c r="N239" s="77" t="s">
        <v>1866</v>
      </c>
      <c r="O239" s="69"/>
      <c r="P239" s="291"/>
    </row>
    <row r="240" spans="1:16">
      <c r="A240" s="3">
        <f t="shared" si="14"/>
        <v>238</v>
      </c>
      <c r="B240" s="3">
        <f t="shared" si="14"/>
        <v>18200238</v>
      </c>
      <c r="C240" s="67" t="s">
        <v>915</v>
      </c>
      <c r="D240" s="250" t="s">
        <v>891</v>
      </c>
      <c r="E240" s="3" t="s">
        <v>892</v>
      </c>
      <c r="F240" s="264" t="s">
        <v>1448</v>
      </c>
      <c r="G240" s="307" t="s">
        <v>1106</v>
      </c>
      <c r="H240" s="310" t="s">
        <v>326</v>
      </c>
      <c r="I240" s="309">
        <v>33394</v>
      </c>
      <c r="J240" s="92">
        <v>3607379</v>
      </c>
      <c r="K240" s="291" t="s">
        <v>53</v>
      </c>
      <c r="L240" s="291"/>
      <c r="M240" s="291" t="s">
        <v>1587</v>
      </c>
      <c r="N240" s="77" t="s">
        <v>1866</v>
      </c>
      <c r="O240" s="69"/>
      <c r="P240" s="291"/>
    </row>
    <row r="241" spans="1:16">
      <c r="A241" s="3">
        <f t="shared" si="14"/>
        <v>239</v>
      </c>
      <c r="B241" s="3">
        <f t="shared" si="14"/>
        <v>18200239</v>
      </c>
      <c r="C241" s="67" t="s">
        <v>915</v>
      </c>
      <c r="D241" s="250" t="s">
        <v>888</v>
      </c>
      <c r="E241" s="3" t="s">
        <v>887</v>
      </c>
      <c r="F241" s="264" t="s">
        <v>1447</v>
      </c>
      <c r="G241" s="307" t="s">
        <v>1107</v>
      </c>
      <c r="H241" s="308" t="s">
        <v>330</v>
      </c>
      <c r="I241" s="309" t="s">
        <v>919</v>
      </c>
      <c r="J241" s="92">
        <v>3631070</v>
      </c>
      <c r="K241" s="291" t="s">
        <v>53</v>
      </c>
      <c r="L241" s="291"/>
      <c r="M241" s="291" t="s">
        <v>1587</v>
      </c>
      <c r="N241" s="77" t="s">
        <v>1866</v>
      </c>
      <c r="O241" s="69"/>
      <c r="P241" s="291"/>
    </row>
    <row r="242" spans="1:16">
      <c r="A242" s="3">
        <f t="shared" si="14"/>
        <v>240</v>
      </c>
      <c r="B242" s="3">
        <f t="shared" si="14"/>
        <v>18200240</v>
      </c>
      <c r="C242" s="67" t="s">
        <v>920</v>
      </c>
      <c r="D242" s="250" t="s">
        <v>847</v>
      </c>
      <c r="E242" s="3" t="s">
        <v>848</v>
      </c>
      <c r="F242" s="264" t="s">
        <v>1586</v>
      </c>
      <c r="G242" s="307" t="s">
        <v>1108</v>
      </c>
      <c r="H242" s="308" t="s">
        <v>330</v>
      </c>
      <c r="I242" s="309" t="s">
        <v>1109</v>
      </c>
      <c r="J242" s="92">
        <v>3913354</v>
      </c>
      <c r="K242" s="291" t="s">
        <v>53</v>
      </c>
      <c r="L242" s="291"/>
      <c r="M242" s="291" t="s">
        <v>1587</v>
      </c>
      <c r="N242" s="77" t="s">
        <v>1866</v>
      </c>
      <c r="O242" s="69"/>
      <c r="P242" s="291"/>
    </row>
    <row r="243" spans="1:16">
      <c r="A243" s="3">
        <f t="shared" ref="A243:B258" si="15">A242+1</f>
        <v>241</v>
      </c>
      <c r="B243" s="3">
        <f t="shared" si="15"/>
        <v>18200241</v>
      </c>
      <c r="C243" s="67" t="s">
        <v>920</v>
      </c>
      <c r="D243" s="250" t="s">
        <v>172</v>
      </c>
      <c r="E243" s="3" t="s">
        <v>173</v>
      </c>
      <c r="F243" s="264" t="s">
        <v>1266</v>
      </c>
      <c r="G243" s="307" t="s">
        <v>1014</v>
      </c>
      <c r="H243" s="310" t="s">
        <v>330</v>
      </c>
      <c r="I243" s="309" t="s">
        <v>1015</v>
      </c>
      <c r="J243" s="92">
        <v>1268181</v>
      </c>
      <c r="K243" s="291" t="s">
        <v>1538</v>
      </c>
      <c r="L243" s="291"/>
      <c r="M243" s="291" t="s">
        <v>336</v>
      </c>
      <c r="N243" s="77" t="s">
        <v>1866</v>
      </c>
      <c r="O243" s="69"/>
      <c r="P243" s="291"/>
    </row>
    <row r="244" spans="1:16">
      <c r="A244" s="3">
        <f t="shared" si="15"/>
        <v>242</v>
      </c>
      <c r="B244" s="3">
        <f t="shared" si="15"/>
        <v>18200242</v>
      </c>
      <c r="C244" s="67" t="s">
        <v>469</v>
      </c>
      <c r="D244" s="250" t="s">
        <v>879</v>
      </c>
      <c r="E244" s="3" t="s">
        <v>466</v>
      </c>
      <c r="F244" s="264" t="s">
        <v>1453</v>
      </c>
      <c r="G244" s="307" t="s">
        <v>1002</v>
      </c>
      <c r="H244" s="308" t="s">
        <v>330</v>
      </c>
      <c r="I244" s="309" t="s">
        <v>967</v>
      </c>
      <c r="J244" s="92">
        <v>1371661</v>
      </c>
      <c r="K244" s="291" t="s">
        <v>1538</v>
      </c>
      <c r="L244" s="291"/>
      <c r="M244" s="291" t="s">
        <v>336</v>
      </c>
      <c r="N244" s="77" t="s">
        <v>1866</v>
      </c>
      <c r="O244" s="69"/>
      <c r="P244" s="291"/>
    </row>
    <row r="245" spans="1:16">
      <c r="A245" s="3">
        <f t="shared" si="15"/>
        <v>243</v>
      </c>
      <c r="B245" s="3">
        <f t="shared" si="15"/>
        <v>18200243</v>
      </c>
      <c r="C245" s="67" t="s">
        <v>920</v>
      </c>
      <c r="D245" s="250" t="s">
        <v>913</v>
      </c>
      <c r="E245" s="3" t="s">
        <v>914</v>
      </c>
      <c r="F245" s="264" t="s">
        <v>1454</v>
      </c>
      <c r="G245" s="307" t="s">
        <v>1110</v>
      </c>
      <c r="H245" s="308" t="s">
        <v>330</v>
      </c>
      <c r="I245" s="309">
        <v>33857</v>
      </c>
      <c r="J245" s="114">
        <v>3684747</v>
      </c>
      <c r="K245" s="291" t="s">
        <v>1538</v>
      </c>
      <c r="L245" s="77"/>
      <c r="M245" s="77" t="s">
        <v>1866</v>
      </c>
      <c r="N245" s="77" t="s">
        <v>1866</v>
      </c>
      <c r="O245" s="69"/>
      <c r="P245" s="291"/>
    </row>
    <row r="246" spans="1:16">
      <c r="A246" s="3">
        <f t="shared" si="15"/>
        <v>244</v>
      </c>
      <c r="B246" s="3">
        <f t="shared" si="15"/>
        <v>18200244</v>
      </c>
      <c r="C246" s="67" t="s">
        <v>920</v>
      </c>
      <c r="D246" s="94" t="s">
        <v>817</v>
      </c>
      <c r="E246" s="3" t="s">
        <v>213</v>
      </c>
      <c r="F246" s="264" t="s">
        <v>1455</v>
      </c>
      <c r="G246" s="307" t="s">
        <v>1111</v>
      </c>
      <c r="H246" s="310" t="s">
        <v>330</v>
      </c>
      <c r="I246" s="309">
        <v>30961</v>
      </c>
      <c r="J246" s="311" t="s">
        <v>1904</v>
      </c>
      <c r="K246" s="291" t="s">
        <v>1538</v>
      </c>
      <c r="L246" s="77"/>
      <c r="M246" s="77" t="s">
        <v>1866</v>
      </c>
      <c r="N246" s="77" t="s">
        <v>1866</v>
      </c>
      <c r="O246" s="69"/>
      <c r="P246" s="291"/>
    </row>
    <row r="247" spans="1:16">
      <c r="A247" s="3">
        <f t="shared" si="15"/>
        <v>245</v>
      </c>
      <c r="B247" s="3">
        <f t="shared" si="15"/>
        <v>18200245</v>
      </c>
      <c r="C247" s="67" t="s">
        <v>920</v>
      </c>
      <c r="D247" s="250" t="s">
        <v>808</v>
      </c>
      <c r="E247" s="3" t="s">
        <v>936</v>
      </c>
      <c r="F247" s="264" t="s">
        <v>1456</v>
      </c>
      <c r="G247" s="307" t="s">
        <v>978</v>
      </c>
      <c r="H247" s="310" t="s">
        <v>326</v>
      </c>
      <c r="I247" s="309" t="s">
        <v>937</v>
      </c>
      <c r="J247" s="92">
        <v>1823109</v>
      </c>
      <c r="K247" s="291" t="s">
        <v>1538</v>
      </c>
      <c r="L247" s="77"/>
      <c r="M247" s="77" t="s">
        <v>1866</v>
      </c>
      <c r="N247" s="77" t="s">
        <v>1866</v>
      </c>
      <c r="O247" s="69"/>
      <c r="P247" s="291"/>
    </row>
    <row r="248" spans="1:16">
      <c r="A248" s="3">
        <f t="shared" si="15"/>
        <v>246</v>
      </c>
      <c r="B248" s="3">
        <f t="shared" si="15"/>
        <v>18200246</v>
      </c>
      <c r="C248" s="67" t="s">
        <v>920</v>
      </c>
      <c r="D248" s="250" t="s">
        <v>1112</v>
      </c>
      <c r="E248" s="3" t="s">
        <v>810</v>
      </c>
      <c r="F248" s="264" t="s">
        <v>1532</v>
      </c>
      <c r="G248" s="307" t="s">
        <v>1113</v>
      </c>
      <c r="H248" s="308" t="s">
        <v>326</v>
      </c>
      <c r="I248" s="309" t="s">
        <v>1114</v>
      </c>
      <c r="J248" s="92">
        <v>2126146</v>
      </c>
      <c r="K248" s="291" t="s">
        <v>1538</v>
      </c>
      <c r="L248" s="77"/>
      <c r="M248" s="77" t="s">
        <v>1866</v>
      </c>
      <c r="N248" s="77" t="s">
        <v>1866</v>
      </c>
      <c r="O248" s="69"/>
      <c r="P248" s="291"/>
    </row>
    <row r="249" spans="1:16">
      <c r="A249" s="3">
        <f t="shared" si="15"/>
        <v>247</v>
      </c>
      <c r="B249" s="3">
        <f t="shared" si="15"/>
        <v>18200247</v>
      </c>
      <c r="C249" s="67" t="s">
        <v>920</v>
      </c>
      <c r="D249" s="250" t="s">
        <v>816</v>
      </c>
      <c r="E249" s="3" t="s">
        <v>200</v>
      </c>
      <c r="F249" s="264" t="s">
        <v>1531</v>
      </c>
      <c r="G249" s="307" t="s">
        <v>980</v>
      </c>
      <c r="H249" s="308" t="s">
        <v>326</v>
      </c>
      <c r="I249" s="309" t="s">
        <v>938</v>
      </c>
      <c r="J249" s="92">
        <v>3468972</v>
      </c>
      <c r="K249" s="291" t="s">
        <v>1538</v>
      </c>
      <c r="L249" s="77"/>
      <c r="M249" s="77" t="s">
        <v>1866</v>
      </c>
      <c r="N249" s="77" t="s">
        <v>1866</v>
      </c>
      <c r="O249" s="69"/>
      <c r="P249" s="291"/>
    </row>
    <row r="250" spans="1:16">
      <c r="A250" s="3">
        <f t="shared" si="15"/>
        <v>248</v>
      </c>
      <c r="B250" s="3">
        <f t="shared" si="15"/>
        <v>18200248</v>
      </c>
      <c r="C250" s="67" t="s">
        <v>920</v>
      </c>
      <c r="D250" s="250" t="s">
        <v>801</v>
      </c>
      <c r="E250" s="3" t="s">
        <v>801</v>
      </c>
      <c r="F250" s="264" t="s">
        <v>1530</v>
      </c>
      <c r="G250" s="307" t="s">
        <v>1115</v>
      </c>
      <c r="H250" s="308" t="s">
        <v>326</v>
      </c>
      <c r="I250" s="309" t="s">
        <v>940</v>
      </c>
      <c r="J250" s="92">
        <v>2618161</v>
      </c>
      <c r="K250" s="291" t="s">
        <v>1538</v>
      </c>
      <c r="L250" s="77"/>
      <c r="M250" s="77" t="s">
        <v>1866</v>
      </c>
      <c r="N250" s="77" t="s">
        <v>1866</v>
      </c>
      <c r="O250" s="69"/>
      <c r="P250" s="291"/>
    </row>
    <row r="251" spans="1:16">
      <c r="A251" s="3">
        <f t="shared" si="15"/>
        <v>249</v>
      </c>
      <c r="B251" s="3">
        <f t="shared" si="15"/>
        <v>18200249</v>
      </c>
      <c r="C251" s="67" t="s">
        <v>920</v>
      </c>
      <c r="D251" s="250" t="s">
        <v>871</v>
      </c>
      <c r="E251" s="3" t="s">
        <v>798</v>
      </c>
      <c r="F251" s="264" t="s">
        <v>1529</v>
      </c>
      <c r="G251" s="312" t="s">
        <v>2921</v>
      </c>
      <c r="H251" s="308" t="s">
        <v>330</v>
      </c>
      <c r="I251" s="215" t="s">
        <v>1856</v>
      </c>
      <c r="J251" s="119">
        <v>3480814</v>
      </c>
      <c r="K251" s="291" t="s">
        <v>1538</v>
      </c>
      <c r="L251" s="77"/>
      <c r="M251" s="77" t="s">
        <v>1866</v>
      </c>
      <c r="N251" s="77" t="s">
        <v>1866</v>
      </c>
      <c r="O251" s="69"/>
      <c r="P251" s="291"/>
    </row>
    <row r="252" spans="1:16">
      <c r="A252" s="3">
        <f t="shared" si="15"/>
        <v>250</v>
      </c>
      <c r="B252" s="3">
        <f t="shared" si="15"/>
        <v>18200250</v>
      </c>
      <c r="C252" s="67" t="s">
        <v>920</v>
      </c>
      <c r="D252" s="250" t="s">
        <v>786</v>
      </c>
      <c r="E252" s="3" t="s">
        <v>787</v>
      </c>
      <c r="F252" s="264" t="s">
        <v>1528</v>
      </c>
      <c r="G252" s="307" t="s">
        <v>1116</v>
      </c>
      <c r="H252" s="308" t="s">
        <v>326</v>
      </c>
      <c r="I252" s="309" t="s">
        <v>1117</v>
      </c>
      <c r="J252" s="92">
        <v>2822623</v>
      </c>
      <c r="K252" s="291" t="s">
        <v>1538</v>
      </c>
      <c r="L252" s="77"/>
      <c r="M252" s="77" t="s">
        <v>1866</v>
      </c>
      <c r="N252" s="77" t="s">
        <v>1866</v>
      </c>
      <c r="O252" s="69"/>
      <c r="P252" s="291"/>
    </row>
    <row r="253" spans="1:16">
      <c r="A253" s="3">
        <f t="shared" si="15"/>
        <v>251</v>
      </c>
      <c r="B253" s="3">
        <f t="shared" si="15"/>
        <v>18200251</v>
      </c>
      <c r="C253" s="67" t="s">
        <v>469</v>
      </c>
      <c r="D253" s="94" t="s">
        <v>293</v>
      </c>
      <c r="E253" s="3" t="s">
        <v>880</v>
      </c>
      <c r="F253" s="264" t="s">
        <v>1527</v>
      </c>
      <c r="G253" s="307" t="s">
        <v>1118</v>
      </c>
      <c r="H253" s="308" t="s">
        <v>330</v>
      </c>
      <c r="I253" s="309">
        <v>31481</v>
      </c>
      <c r="J253" s="311" t="s">
        <v>1904</v>
      </c>
      <c r="K253" s="291" t="s">
        <v>1538</v>
      </c>
      <c r="L253" s="77"/>
      <c r="M253" s="77" t="s">
        <v>1866</v>
      </c>
      <c r="N253" s="77" t="s">
        <v>1866</v>
      </c>
      <c r="O253" s="69"/>
      <c r="P253" s="291"/>
    </row>
    <row r="254" spans="1:16">
      <c r="A254" s="3">
        <f t="shared" si="15"/>
        <v>252</v>
      </c>
      <c r="B254" s="3">
        <f t="shared" si="15"/>
        <v>18200252</v>
      </c>
      <c r="C254" s="67" t="s">
        <v>920</v>
      </c>
      <c r="D254" s="250" t="s">
        <v>865</v>
      </c>
      <c r="E254" s="3" t="s">
        <v>421</v>
      </c>
      <c r="F254" s="264" t="s">
        <v>1526</v>
      </c>
      <c r="G254" s="307" t="s">
        <v>985</v>
      </c>
      <c r="H254" s="310" t="s">
        <v>330</v>
      </c>
      <c r="I254" s="309">
        <v>34345</v>
      </c>
      <c r="J254" s="92">
        <v>3335529</v>
      </c>
      <c r="K254" s="291" t="s">
        <v>1538</v>
      </c>
      <c r="L254" s="77"/>
      <c r="M254" s="77" t="s">
        <v>1866</v>
      </c>
      <c r="N254" s="77" t="s">
        <v>1866</v>
      </c>
      <c r="O254" s="69"/>
      <c r="P254" s="291"/>
    </row>
    <row r="255" spans="1:16">
      <c r="A255" s="3">
        <f t="shared" si="15"/>
        <v>253</v>
      </c>
      <c r="B255" s="3">
        <f t="shared" si="15"/>
        <v>18200253</v>
      </c>
      <c r="C255" s="67" t="s">
        <v>920</v>
      </c>
      <c r="D255" s="250" t="s">
        <v>1119</v>
      </c>
      <c r="E255" s="3" t="s">
        <v>866</v>
      </c>
      <c r="F255" s="264" t="s">
        <v>1525</v>
      </c>
      <c r="G255" s="307" t="s">
        <v>1120</v>
      </c>
      <c r="H255" s="308" t="s">
        <v>330</v>
      </c>
      <c r="I255" s="309" t="s">
        <v>949</v>
      </c>
      <c r="J255" s="92">
        <v>2481136</v>
      </c>
      <c r="K255" s="291" t="s">
        <v>1538</v>
      </c>
      <c r="L255" s="77"/>
      <c r="M255" s="77" t="s">
        <v>1866</v>
      </c>
      <c r="N255" s="77" t="s">
        <v>1866</v>
      </c>
      <c r="O255" s="69"/>
      <c r="P255" s="291"/>
    </row>
    <row r="256" spans="1:16">
      <c r="A256" s="3">
        <f t="shared" si="15"/>
        <v>254</v>
      </c>
      <c r="B256" s="3">
        <f t="shared" si="15"/>
        <v>18200254</v>
      </c>
      <c r="C256" s="67" t="s">
        <v>920</v>
      </c>
      <c r="D256" s="250" t="s">
        <v>825</v>
      </c>
      <c r="E256" s="3" t="s">
        <v>826</v>
      </c>
      <c r="F256" s="264" t="s">
        <v>1524</v>
      </c>
      <c r="G256" s="307" t="s">
        <v>1121</v>
      </c>
      <c r="H256" s="308" t="s">
        <v>326</v>
      </c>
      <c r="I256" s="309" t="s">
        <v>918</v>
      </c>
      <c r="J256" s="92">
        <v>3838223</v>
      </c>
      <c r="K256" s="291" t="s">
        <v>1538</v>
      </c>
      <c r="L256" s="77"/>
      <c r="M256" s="77" t="s">
        <v>1866</v>
      </c>
      <c r="N256" s="77" t="s">
        <v>1866</v>
      </c>
      <c r="O256" s="69"/>
      <c r="P256" s="291"/>
    </row>
    <row r="257" spans="1:16">
      <c r="A257" s="3">
        <f t="shared" si="15"/>
        <v>255</v>
      </c>
      <c r="B257" s="3">
        <f t="shared" si="15"/>
        <v>18200255</v>
      </c>
      <c r="C257" s="67" t="s">
        <v>915</v>
      </c>
      <c r="D257" s="250" t="s">
        <v>872</v>
      </c>
      <c r="E257" s="3" t="s">
        <v>873</v>
      </c>
      <c r="F257" s="264" t="s">
        <v>1523</v>
      </c>
      <c r="G257" s="307" t="s">
        <v>992</v>
      </c>
      <c r="H257" s="310" t="s">
        <v>330</v>
      </c>
      <c r="I257" s="309">
        <v>30353</v>
      </c>
      <c r="J257" s="92">
        <v>1459181</v>
      </c>
      <c r="K257" s="291" t="s">
        <v>1538</v>
      </c>
      <c r="L257" s="77"/>
      <c r="M257" s="77" t="s">
        <v>1866</v>
      </c>
      <c r="N257" s="77" t="s">
        <v>1866</v>
      </c>
      <c r="O257" s="69"/>
      <c r="P257" s="291"/>
    </row>
    <row r="258" spans="1:16">
      <c r="A258" s="3">
        <f t="shared" si="15"/>
        <v>256</v>
      </c>
      <c r="B258" s="3">
        <f t="shared" si="15"/>
        <v>18200256</v>
      </c>
      <c r="C258" s="67" t="s">
        <v>920</v>
      </c>
      <c r="D258" s="250" t="s">
        <v>870</v>
      </c>
      <c r="E258" s="3" t="s">
        <v>901</v>
      </c>
      <c r="F258" s="264" t="s">
        <v>1522</v>
      </c>
      <c r="G258" s="307" t="s">
        <v>1122</v>
      </c>
      <c r="H258" s="310" t="s">
        <v>326</v>
      </c>
      <c r="I258" s="309" t="s">
        <v>958</v>
      </c>
      <c r="J258" s="92">
        <v>3999636</v>
      </c>
      <c r="K258" s="291" t="s">
        <v>1538</v>
      </c>
      <c r="L258" s="77"/>
      <c r="M258" s="77" t="s">
        <v>1866</v>
      </c>
      <c r="N258" s="77" t="s">
        <v>1866</v>
      </c>
      <c r="O258" s="69"/>
      <c r="P258" s="291"/>
    </row>
    <row r="259" spans="1:16">
      <c r="A259" s="3">
        <f t="shared" ref="A259:B274" si="16">A258+1</f>
        <v>257</v>
      </c>
      <c r="B259" s="3">
        <f t="shared" si="16"/>
        <v>18200257</v>
      </c>
      <c r="C259" s="67" t="s">
        <v>920</v>
      </c>
      <c r="D259" s="250" t="s">
        <v>173</v>
      </c>
      <c r="E259" s="3" t="s">
        <v>91</v>
      </c>
      <c r="F259" s="264" t="s">
        <v>1521</v>
      </c>
      <c r="G259" s="307" t="s">
        <v>1123</v>
      </c>
      <c r="H259" s="310" t="s">
        <v>330</v>
      </c>
      <c r="I259" s="309">
        <v>32572</v>
      </c>
      <c r="J259" s="92">
        <v>2473693</v>
      </c>
      <c r="K259" s="291" t="s">
        <v>1538</v>
      </c>
      <c r="L259" s="77"/>
      <c r="M259" s="77" t="s">
        <v>1866</v>
      </c>
      <c r="N259" s="77" t="s">
        <v>1866</v>
      </c>
      <c r="O259" s="69"/>
      <c r="P259" s="291"/>
    </row>
    <row r="260" spans="1:16">
      <c r="A260" s="3">
        <f t="shared" si="16"/>
        <v>258</v>
      </c>
      <c r="B260" s="3">
        <f t="shared" si="16"/>
        <v>18200258</v>
      </c>
      <c r="C260" s="67" t="s">
        <v>920</v>
      </c>
      <c r="D260" s="250" t="s">
        <v>899</v>
      </c>
      <c r="E260" s="3" t="s">
        <v>900</v>
      </c>
      <c r="F260" s="264" t="s">
        <v>1520</v>
      </c>
      <c r="G260" s="307" t="s">
        <v>991</v>
      </c>
      <c r="H260" s="308" t="s">
        <v>330</v>
      </c>
      <c r="I260" s="309" t="s">
        <v>957</v>
      </c>
      <c r="J260" s="92">
        <v>3209356</v>
      </c>
      <c r="K260" s="291" t="s">
        <v>1538</v>
      </c>
      <c r="L260" s="77"/>
      <c r="M260" s="77" t="s">
        <v>1866</v>
      </c>
      <c r="N260" s="77" t="s">
        <v>1866</v>
      </c>
      <c r="O260" s="69"/>
      <c r="P260" s="291"/>
    </row>
    <row r="261" spans="1:16">
      <c r="A261" s="3">
        <f t="shared" si="16"/>
        <v>259</v>
      </c>
      <c r="B261" s="3">
        <f t="shared" si="16"/>
        <v>18200259</v>
      </c>
      <c r="C261" s="67" t="s">
        <v>920</v>
      </c>
      <c r="D261" s="250" t="s">
        <v>2126</v>
      </c>
      <c r="E261" s="3" t="s">
        <v>1124</v>
      </c>
      <c r="F261" s="264" t="s">
        <v>1873</v>
      </c>
      <c r="G261" s="307" t="s">
        <v>1125</v>
      </c>
      <c r="H261" s="308" t="s">
        <v>326</v>
      </c>
      <c r="I261" s="309">
        <v>28586</v>
      </c>
      <c r="J261" s="92">
        <v>2301689</v>
      </c>
      <c r="K261" s="291" t="s">
        <v>1538</v>
      </c>
      <c r="L261" s="77"/>
      <c r="M261" s="77" t="s">
        <v>1866</v>
      </c>
      <c r="N261" s="77" t="s">
        <v>1866</v>
      </c>
      <c r="O261" s="69"/>
      <c r="P261" s="291"/>
    </row>
    <row r="262" spans="1:16">
      <c r="A262" s="3">
        <f t="shared" si="16"/>
        <v>260</v>
      </c>
      <c r="B262" s="3">
        <f t="shared" si="16"/>
        <v>18200260</v>
      </c>
      <c r="C262" s="67" t="s">
        <v>915</v>
      </c>
      <c r="D262" s="250" t="s">
        <v>907</v>
      </c>
      <c r="E262" s="3" t="s">
        <v>1126</v>
      </c>
      <c r="F262" s="264" t="s">
        <v>1519</v>
      </c>
      <c r="G262" s="307" t="s">
        <v>1127</v>
      </c>
      <c r="H262" s="308" t="s">
        <v>326</v>
      </c>
      <c r="I262" s="309" t="s">
        <v>971</v>
      </c>
      <c r="J262" s="311" t="s">
        <v>235</v>
      </c>
      <c r="K262" s="291" t="s">
        <v>1538</v>
      </c>
      <c r="L262" s="291"/>
      <c r="M262" s="291" t="s">
        <v>336</v>
      </c>
      <c r="N262" s="77" t="s">
        <v>1866</v>
      </c>
      <c r="O262" s="69"/>
      <c r="P262" s="291"/>
    </row>
    <row r="263" spans="1:16">
      <c r="A263" s="3">
        <f t="shared" si="16"/>
        <v>261</v>
      </c>
      <c r="B263" s="3">
        <f t="shared" si="16"/>
        <v>18200261</v>
      </c>
      <c r="C263" s="67" t="s">
        <v>920</v>
      </c>
      <c r="D263" s="250" t="s">
        <v>72</v>
      </c>
      <c r="E263" s="3" t="s">
        <v>73</v>
      </c>
      <c r="F263" s="264" t="s">
        <v>1353</v>
      </c>
      <c r="G263" s="307" t="s">
        <v>1129</v>
      </c>
      <c r="H263" s="308" t="s">
        <v>330</v>
      </c>
      <c r="I263" s="309" t="s">
        <v>1130</v>
      </c>
      <c r="J263" s="92">
        <v>4328239</v>
      </c>
      <c r="K263" s="291" t="s">
        <v>1538</v>
      </c>
      <c r="L263" s="77"/>
      <c r="M263" s="77" t="s">
        <v>1866</v>
      </c>
      <c r="N263" s="77" t="s">
        <v>1866</v>
      </c>
      <c r="O263" s="69"/>
      <c r="P263" s="291"/>
    </row>
    <row r="264" spans="1:16">
      <c r="A264" s="3">
        <f t="shared" si="16"/>
        <v>262</v>
      </c>
      <c r="B264" s="3">
        <f t="shared" si="16"/>
        <v>18200262</v>
      </c>
      <c r="C264" s="67" t="s">
        <v>1128</v>
      </c>
      <c r="D264" s="250" t="s">
        <v>426</v>
      </c>
      <c r="E264" s="3" t="s">
        <v>1131</v>
      </c>
      <c r="F264" s="264" t="s">
        <v>1352</v>
      </c>
      <c r="G264" s="307" t="s">
        <v>1132</v>
      </c>
      <c r="H264" s="308" t="s">
        <v>326</v>
      </c>
      <c r="I264" s="309" t="s">
        <v>1133</v>
      </c>
      <c r="J264" s="311">
        <v>4361480</v>
      </c>
      <c r="K264" s="291" t="s">
        <v>1538</v>
      </c>
      <c r="L264" s="77"/>
      <c r="M264" s="77" t="s">
        <v>1866</v>
      </c>
      <c r="N264" s="77" t="s">
        <v>1866</v>
      </c>
      <c r="O264" s="69"/>
      <c r="P264" s="291"/>
    </row>
    <row r="265" spans="1:16">
      <c r="A265" s="3">
        <f t="shared" si="16"/>
        <v>263</v>
      </c>
      <c r="B265" s="3">
        <f t="shared" si="16"/>
        <v>18200263</v>
      </c>
      <c r="C265" s="67">
        <v>43318</v>
      </c>
      <c r="D265" s="250" t="s">
        <v>105</v>
      </c>
      <c r="E265" s="3" t="s">
        <v>1134</v>
      </c>
      <c r="F265" s="264" t="s">
        <v>1343</v>
      </c>
      <c r="G265" s="307" t="s">
        <v>2125</v>
      </c>
      <c r="H265" s="308" t="s">
        <v>326</v>
      </c>
      <c r="I265" s="309" t="s">
        <v>1135</v>
      </c>
      <c r="J265" s="92">
        <v>3735765</v>
      </c>
      <c r="K265" s="291" t="s">
        <v>1538</v>
      </c>
      <c r="L265" s="291"/>
      <c r="M265" s="291" t="s">
        <v>336</v>
      </c>
      <c r="N265" s="77" t="s">
        <v>1866</v>
      </c>
      <c r="O265" s="69"/>
      <c r="P265" s="291"/>
    </row>
    <row r="266" spans="1:16">
      <c r="A266" s="3">
        <f t="shared" si="16"/>
        <v>264</v>
      </c>
      <c r="B266" s="3">
        <f t="shared" si="16"/>
        <v>18200264</v>
      </c>
      <c r="C266" s="67" t="s">
        <v>928</v>
      </c>
      <c r="D266" s="94" t="s">
        <v>228</v>
      </c>
      <c r="E266" s="3" t="s">
        <v>229</v>
      </c>
      <c r="F266" s="264" t="s">
        <v>1416</v>
      </c>
      <c r="G266" s="307" t="s">
        <v>1136</v>
      </c>
      <c r="H266" s="308" t="s">
        <v>326</v>
      </c>
      <c r="I266" s="309" t="s">
        <v>1904</v>
      </c>
      <c r="J266" s="92">
        <v>1889525</v>
      </c>
      <c r="K266" s="291" t="s">
        <v>1538</v>
      </c>
      <c r="L266" s="77"/>
      <c r="M266" s="77" t="s">
        <v>1866</v>
      </c>
      <c r="N266" s="77" t="s">
        <v>1866</v>
      </c>
      <c r="O266" s="69"/>
      <c r="P266" s="291"/>
    </row>
    <row r="267" spans="1:16">
      <c r="A267" s="3">
        <f t="shared" si="16"/>
        <v>265</v>
      </c>
      <c r="B267" s="3">
        <f t="shared" si="16"/>
        <v>18200265</v>
      </c>
      <c r="C267" s="67" t="s">
        <v>469</v>
      </c>
      <c r="D267" s="94" t="s">
        <v>1137</v>
      </c>
      <c r="E267" s="3" t="s">
        <v>649</v>
      </c>
      <c r="F267" s="264" t="s">
        <v>1399</v>
      </c>
      <c r="G267" s="307" t="s">
        <v>650</v>
      </c>
      <c r="H267" s="308" t="s">
        <v>330</v>
      </c>
      <c r="I267" s="309" t="s">
        <v>1904</v>
      </c>
      <c r="J267" s="92">
        <v>3773834</v>
      </c>
      <c r="K267" s="291" t="s">
        <v>1538</v>
      </c>
      <c r="L267" s="291"/>
      <c r="M267" s="291" t="s">
        <v>336</v>
      </c>
      <c r="N267" s="77" t="s">
        <v>1866</v>
      </c>
      <c r="O267" s="69"/>
      <c r="P267" s="291"/>
    </row>
    <row r="268" spans="1:16" ht="15" customHeight="1">
      <c r="A268" s="3">
        <f t="shared" si="16"/>
        <v>266</v>
      </c>
      <c r="B268" s="3">
        <f t="shared" si="16"/>
        <v>18200266</v>
      </c>
      <c r="C268" s="67" t="s">
        <v>469</v>
      </c>
      <c r="D268" s="250" t="s">
        <v>286</v>
      </c>
      <c r="E268" s="3" t="s">
        <v>478</v>
      </c>
      <c r="F268" s="264" t="s">
        <v>1589</v>
      </c>
      <c r="G268" s="312" t="s">
        <v>1536</v>
      </c>
      <c r="H268" s="308" t="s">
        <v>330</v>
      </c>
      <c r="I268" s="208" t="s">
        <v>1535</v>
      </c>
      <c r="J268" s="120">
        <v>4005373</v>
      </c>
      <c r="K268" s="291" t="s">
        <v>1538</v>
      </c>
      <c r="L268" s="77"/>
      <c r="M268" s="77" t="s">
        <v>1866</v>
      </c>
      <c r="N268" s="77" t="s">
        <v>1866</v>
      </c>
      <c r="O268" s="69"/>
      <c r="P268" s="291"/>
    </row>
    <row r="269" spans="1:16" ht="15.75" customHeight="1">
      <c r="A269" s="3">
        <f t="shared" si="16"/>
        <v>267</v>
      </c>
      <c r="B269" s="3">
        <f t="shared" si="16"/>
        <v>18200267</v>
      </c>
      <c r="C269" s="67" t="s">
        <v>469</v>
      </c>
      <c r="D269" s="250" t="s">
        <v>1138</v>
      </c>
      <c r="E269" s="3" t="s">
        <v>1139</v>
      </c>
      <c r="F269" s="264" t="s">
        <v>1457</v>
      </c>
      <c r="G269" s="307" t="s">
        <v>1004</v>
      </c>
      <c r="H269" s="308" t="s">
        <v>330</v>
      </c>
      <c r="I269" s="309" t="s">
        <v>1140</v>
      </c>
      <c r="J269" s="92">
        <v>1506077</v>
      </c>
      <c r="K269" s="291" t="s">
        <v>1538</v>
      </c>
      <c r="L269" s="291"/>
      <c r="M269" s="291" t="s">
        <v>336</v>
      </c>
      <c r="N269" s="291" t="s">
        <v>1141</v>
      </c>
      <c r="O269" s="69" t="s">
        <v>1908</v>
      </c>
      <c r="P269" s="291"/>
    </row>
    <row r="270" spans="1:16">
      <c r="A270" s="3">
        <f t="shared" si="16"/>
        <v>268</v>
      </c>
      <c r="B270" s="3">
        <f t="shared" si="16"/>
        <v>18200268</v>
      </c>
      <c r="C270" s="67" t="s">
        <v>560</v>
      </c>
      <c r="D270" s="250" t="s">
        <v>772</v>
      </c>
      <c r="E270" s="3" t="s">
        <v>912</v>
      </c>
      <c r="F270" s="264" t="s">
        <v>1844</v>
      </c>
      <c r="G270" s="307" t="s">
        <v>1142</v>
      </c>
      <c r="H270" s="308" t="s">
        <v>326</v>
      </c>
      <c r="I270" s="309">
        <v>34761</v>
      </c>
      <c r="J270" s="92">
        <v>3911191</v>
      </c>
      <c r="K270" s="291" t="s">
        <v>1538</v>
      </c>
      <c r="L270" s="291"/>
      <c r="M270" s="291" t="s">
        <v>336</v>
      </c>
      <c r="N270" s="291" t="s">
        <v>1143</v>
      </c>
      <c r="O270" s="69" t="s">
        <v>1364</v>
      </c>
      <c r="P270" s="291"/>
    </row>
    <row r="271" spans="1:16">
      <c r="A271" s="3">
        <f t="shared" si="16"/>
        <v>269</v>
      </c>
      <c r="B271" s="3">
        <f t="shared" si="16"/>
        <v>18200269</v>
      </c>
      <c r="C271" s="67" t="s">
        <v>920</v>
      </c>
      <c r="D271" s="250" t="s">
        <v>1881</v>
      </c>
      <c r="E271" s="3" t="s">
        <v>909</v>
      </c>
      <c r="F271" s="264" t="s">
        <v>1458</v>
      </c>
      <c r="G271" s="307" t="s">
        <v>2920</v>
      </c>
      <c r="H271" s="308" t="s">
        <v>330</v>
      </c>
      <c r="I271" s="309">
        <v>31909</v>
      </c>
      <c r="J271" s="92">
        <v>3473969</v>
      </c>
      <c r="K271" s="291" t="s">
        <v>1538</v>
      </c>
      <c r="L271" s="291"/>
      <c r="M271" s="291" t="s">
        <v>336</v>
      </c>
      <c r="N271" s="77" t="s">
        <v>1866</v>
      </c>
      <c r="O271" s="69"/>
      <c r="P271" s="291"/>
    </row>
    <row r="272" spans="1:16">
      <c r="A272" s="3">
        <f t="shared" si="16"/>
        <v>270</v>
      </c>
      <c r="B272" s="3">
        <f t="shared" si="16"/>
        <v>18200270</v>
      </c>
      <c r="C272" s="67" t="s">
        <v>920</v>
      </c>
      <c r="D272" s="250" t="s">
        <v>908</v>
      </c>
      <c r="E272" s="3" t="s">
        <v>777</v>
      </c>
      <c r="F272" s="264" t="s">
        <v>1588</v>
      </c>
      <c r="G272" s="307" t="s">
        <v>1590</v>
      </c>
      <c r="H272" s="308" t="s">
        <v>330</v>
      </c>
      <c r="I272" s="309">
        <v>30777</v>
      </c>
      <c r="J272" s="92">
        <v>2143981</v>
      </c>
      <c r="K272" s="291" t="s">
        <v>1538</v>
      </c>
      <c r="L272" s="77"/>
      <c r="M272" s="77" t="s">
        <v>1866</v>
      </c>
      <c r="N272" s="77" t="s">
        <v>1866</v>
      </c>
      <c r="O272" s="69"/>
      <c r="P272" s="291"/>
    </row>
    <row r="273" spans="1:16">
      <c r="A273" s="3">
        <f t="shared" si="16"/>
        <v>271</v>
      </c>
      <c r="B273" s="3">
        <f t="shared" si="16"/>
        <v>18200271</v>
      </c>
      <c r="C273" s="67" t="s">
        <v>920</v>
      </c>
      <c r="D273" s="293" t="s">
        <v>15</v>
      </c>
      <c r="E273" s="3" t="s">
        <v>1144</v>
      </c>
      <c r="F273" s="264" t="s">
        <v>1459</v>
      </c>
      <c r="G273" s="307" t="s">
        <v>1899</v>
      </c>
      <c r="H273" s="308" t="s">
        <v>326</v>
      </c>
      <c r="I273" s="309" t="s">
        <v>970</v>
      </c>
      <c r="J273" s="92">
        <v>1566389</v>
      </c>
      <c r="K273" s="291" t="s">
        <v>1538</v>
      </c>
      <c r="L273" s="77"/>
      <c r="M273" s="77" t="s">
        <v>1866</v>
      </c>
      <c r="N273" s="77" t="s">
        <v>1866</v>
      </c>
      <c r="O273" s="69"/>
      <c r="P273" s="291"/>
    </row>
    <row r="274" spans="1:16">
      <c r="A274" s="3">
        <f t="shared" si="16"/>
        <v>272</v>
      </c>
      <c r="B274" s="3">
        <f t="shared" si="16"/>
        <v>18200272</v>
      </c>
      <c r="C274" s="67" t="s">
        <v>920</v>
      </c>
      <c r="D274" s="94" t="s">
        <v>773</v>
      </c>
      <c r="E274" s="3" t="s">
        <v>774</v>
      </c>
      <c r="F274" s="264" t="s">
        <v>1460</v>
      </c>
      <c r="G274" s="307" t="s">
        <v>1145</v>
      </c>
      <c r="H274" s="308" t="s">
        <v>326</v>
      </c>
      <c r="I274" s="309">
        <v>32912</v>
      </c>
      <c r="J274" s="311" t="s">
        <v>1920</v>
      </c>
      <c r="K274" s="291" t="s">
        <v>1538</v>
      </c>
      <c r="L274" s="291"/>
      <c r="M274" s="291" t="s">
        <v>336</v>
      </c>
      <c r="N274" s="291" t="s">
        <v>1146</v>
      </c>
      <c r="O274" s="69" t="s">
        <v>1909</v>
      </c>
      <c r="P274" s="291"/>
    </row>
    <row r="275" spans="1:16">
      <c r="A275" s="3">
        <f t="shared" ref="A275:B290" si="17">A274+1</f>
        <v>273</v>
      </c>
      <c r="B275" s="3">
        <f t="shared" si="17"/>
        <v>18200273</v>
      </c>
      <c r="C275" s="67" t="s">
        <v>920</v>
      </c>
      <c r="D275" s="250" t="s">
        <v>775</v>
      </c>
      <c r="E275" s="3" t="s">
        <v>1148</v>
      </c>
      <c r="F275" s="264" t="s">
        <v>1461</v>
      </c>
      <c r="G275" s="307" t="s">
        <v>1903</v>
      </c>
      <c r="H275" s="308" t="s">
        <v>330</v>
      </c>
      <c r="I275" s="309" t="s">
        <v>969</v>
      </c>
      <c r="J275" s="92">
        <v>3185525</v>
      </c>
      <c r="K275" s="291" t="s">
        <v>1538</v>
      </c>
      <c r="L275" s="77"/>
      <c r="M275" s="77" t="s">
        <v>1866</v>
      </c>
      <c r="N275" s="77" t="s">
        <v>1866</v>
      </c>
      <c r="O275" s="69"/>
      <c r="P275" s="291"/>
    </row>
    <row r="276" spans="1:16">
      <c r="A276" s="3">
        <f t="shared" si="17"/>
        <v>274</v>
      </c>
      <c r="B276" s="3">
        <f t="shared" si="17"/>
        <v>18200274</v>
      </c>
      <c r="C276" s="67" t="s">
        <v>1147</v>
      </c>
      <c r="D276" s="250" t="s">
        <v>789</v>
      </c>
      <c r="E276" s="3" t="s">
        <v>790</v>
      </c>
      <c r="F276" s="264" t="s">
        <v>1462</v>
      </c>
      <c r="G276" s="307" t="s">
        <v>1149</v>
      </c>
      <c r="H276" s="308" t="s">
        <v>330</v>
      </c>
      <c r="I276" s="309">
        <v>30689</v>
      </c>
      <c r="J276" s="92">
        <v>4225760</v>
      </c>
      <c r="K276" s="291" t="s">
        <v>1538</v>
      </c>
      <c r="L276" s="291"/>
      <c r="M276" s="291" t="s">
        <v>336</v>
      </c>
      <c r="N276" s="77" t="s">
        <v>1866</v>
      </c>
      <c r="O276" s="69"/>
      <c r="P276" s="291"/>
    </row>
    <row r="277" spans="1:16">
      <c r="A277" s="3">
        <f t="shared" si="17"/>
        <v>275</v>
      </c>
      <c r="B277" s="3">
        <f t="shared" si="17"/>
        <v>18200275</v>
      </c>
      <c r="C277" s="67" t="s">
        <v>920</v>
      </c>
      <c r="D277" s="250" t="s">
        <v>780</v>
      </c>
      <c r="E277" s="3" t="s">
        <v>781</v>
      </c>
      <c r="F277" s="264" t="s">
        <v>1463</v>
      </c>
      <c r="G277" s="307" t="s">
        <v>1000</v>
      </c>
      <c r="H277" s="308" t="s">
        <v>330</v>
      </c>
      <c r="I277" s="309" t="s">
        <v>965</v>
      </c>
      <c r="J277" s="92">
        <v>2134753</v>
      </c>
      <c r="K277" s="291" t="s">
        <v>1538</v>
      </c>
      <c r="L277" s="77"/>
      <c r="M277" s="77" t="s">
        <v>1866</v>
      </c>
      <c r="N277" s="77" t="s">
        <v>1866</v>
      </c>
      <c r="O277" s="69"/>
      <c r="P277" s="291"/>
    </row>
    <row r="278" spans="1:16">
      <c r="A278" s="3">
        <f t="shared" si="17"/>
        <v>276</v>
      </c>
      <c r="B278" s="3">
        <f t="shared" si="17"/>
        <v>18200276</v>
      </c>
      <c r="C278" s="67" t="s">
        <v>920</v>
      </c>
      <c r="D278" s="250" t="s">
        <v>782</v>
      </c>
      <c r="E278" s="3" t="s">
        <v>783</v>
      </c>
      <c r="F278" s="264" t="s">
        <v>1464</v>
      </c>
      <c r="G278" s="307" t="s">
        <v>1001</v>
      </c>
      <c r="H278" s="308" t="s">
        <v>330</v>
      </c>
      <c r="I278" s="309">
        <v>34153</v>
      </c>
      <c r="J278" s="92">
        <v>8750373</v>
      </c>
      <c r="K278" s="291" t="s">
        <v>1538</v>
      </c>
      <c r="L278" s="77"/>
      <c r="M278" s="77" t="s">
        <v>1866</v>
      </c>
      <c r="N278" s="77" t="s">
        <v>1866</v>
      </c>
      <c r="O278" s="69"/>
      <c r="P278" s="291"/>
    </row>
    <row r="279" spans="1:16">
      <c r="A279" s="3">
        <f t="shared" si="17"/>
        <v>277</v>
      </c>
      <c r="B279" s="3">
        <f t="shared" si="17"/>
        <v>18200277</v>
      </c>
      <c r="C279" s="67" t="s">
        <v>920</v>
      </c>
      <c r="D279" s="250" t="s">
        <v>603</v>
      </c>
      <c r="E279" s="3" t="s">
        <v>905</v>
      </c>
      <c r="F279" s="264" t="s">
        <v>1465</v>
      </c>
      <c r="G279" s="307" t="s">
        <v>1150</v>
      </c>
      <c r="H279" s="308" t="s">
        <v>326</v>
      </c>
      <c r="I279" s="309" t="s">
        <v>966</v>
      </c>
      <c r="J279" s="311" t="s">
        <v>235</v>
      </c>
      <c r="K279" s="291" t="s">
        <v>1538</v>
      </c>
      <c r="L279" s="291"/>
      <c r="M279" s="291" t="s">
        <v>336</v>
      </c>
      <c r="N279" s="291" t="s">
        <v>1151</v>
      </c>
      <c r="O279" s="69"/>
      <c r="P279" s="291"/>
    </row>
    <row r="280" spans="1:16">
      <c r="A280" s="3">
        <f t="shared" si="17"/>
        <v>278</v>
      </c>
      <c r="B280" s="3">
        <f t="shared" si="17"/>
        <v>18200278</v>
      </c>
      <c r="C280" s="67" t="s">
        <v>920</v>
      </c>
      <c r="D280" s="250" t="s">
        <v>1906</v>
      </c>
      <c r="E280" s="3" t="s">
        <v>778</v>
      </c>
      <c r="F280" s="264" t="s">
        <v>1466</v>
      </c>
      <c r="G280" s="307" t="s">
        <v>1152</v>
      </c>
      <c r="H280" s="308" t="s">
        <v>326</v>
      </c>
      <c r="I280" s="309" t="s">
        <v>968</v>
      </c>
      <c r="J280" s="311">
        <v>4279672</v>
      </c>
      <c r="K280" s="291" t="s">
        <v>1538</v>
      </c>
      <c r="L280" s="291"/>
      <c r="M280" s="291" t="s">
        <v>336</v>
      </c>
      <c r="N280" s="77" t="s">
        <v>1866</v>
      </c>
      <c r="O280" s="69"/>
      <c r="P280" s="291"/>
    </row>
    <row r="281" spans="1:16">
      <c r="A281" s="3">
        <f t="shared" si="17"/>
        <v>279</v>
      </c>
      <c r="B281" s="3">
        <f t="shared" si="17"/>
        <v>18200279</v>
      </c>
      <c r="C281" s="67" t="s">
        <v>920</v>
      </c>
      <c r="D281" s="250" t="s">
        <v>906</v>
      </c>
      <c r="E281" s="3" t="s">
        <v>1153</v>
      </c>
      <c r="F281" s="264" t="s">
        <v>1467</v>
      </c>
      <c r="G281" s="307" t="s">
        <v>1003</v>
      </c>
      <c r="H281" s="308" t="s">
        <v>330</v>
      </c>
      <c r="I281" s="309" t="s">
        <v>1848</v>
      </c>
      <c r="J281" s="92">
        <v>3328528</v>
      </c>
      <c r="K281" s="291" t="s">
        <v>1538</v>
      </c>
      <c r="L281" s="77"/>
      <c r="M281" s="77" t="s">
        <v>1866</v>
      </c>
      <c r="N281" s="77" t="s">
        <v>1866</v>
      </c>
      <c r="O281" s="69"/>
      <c r="P281" s="291"/>
    </row>
    <row r="282" spans="1:16">
      <c r="A282" s="3">
        <f t="shared" si="17"/>
        <v>280</v>
      </c>
      <c r="B282" s="3">
        <f t="shared" si="17"/>
        <v>18200280</v>
      </c>
      <c r="C282" s="67" t="s">
        <v>920</v>
      </c>
      <c r="D282" s="94" t="s">
        <v>838</v>
      </c>
      <c r="E282" s="3" t="s">
        <v>288</v>
      </c>
      <c r="F282" s="264" t="s">
        <v>1468</v>
      </c>
      <c r="G282" s="307" t="s">
        <v>973</v>
      </c>
      <c r="H282" s="308" t="s">
        <v>326</v>
      </c>
      <c r="I282" s="209" t="s">
        <v>1879</v>
      </c>
      <c r="J282" s="311" t="s">
        <v>1904</v>
      </c>
      <c r="K282" s="291" t="s">
        <v>1538</v>
      </c>
      <c r="L282" s="77"/>
      <c r="M282" s="77" t="s">
        <v>1866</v>
      </c>
      <c r="N282" s="77" t="s">
        <v>1866</v>
      </c>
      <c r="O282" s="69"/>
      <c r="P282" s="291"/>
    </row>
    <row r="283" spans="1:16" ht="18">
      <c r="A283" s="3">
        <f t="shared" si="17"/>
        <v>281</v>
      </c>
      <c r="B283" s="3">
        <f t="shared" si="17"/>
        <v>18200281</v>
      </c>
      <c r="C283" s="67" t="s">
        <v>920</v>
      </c>
      <c r="D283" s="99" t="s">
        <v>1222</v>
      </c>
      <c r="E283" s="3" t="s">
        <v>1154</v>
      </c>
      <c r="F283" s="264" t="s">
        <v>1469</v>
      </c>
      <c r="G283" s="307" t="s">
        <v>1155</v>
      </c>
      <c r="H283" s="308" t="s">
        <v>330</v>
      </c>
      <c r="I283" s="208" t="s">
        <v>1859</v>
      </c>
      <c r="J283" s="92">
        <v>1907537</v>
      </c>
      <c r="K283" s="291" t="s">
        <v>1538</v>
      </c>
      <c r="L283" s="77"/>
      <c r="M283" s="77" t="s">
        <v>1866</v>
      </c>
      <c r="N283" s="77" t="s">
        <v>1866</v>
      </c>
      <c r="O283" s="69"/>
      <c r="P283" s="291"/>
    </row>
    <row r="284" spans="1:16" ht="18" customHeight="1">
      <c r="A284" s="3">
        <f t="shared" si="17"/>
        <v>282</v>
      </c>
      <c r="B284" s="3">
        <f t="shared" si="17"/>
        <v>18200282</v>
      </c>
      <c r="C284" s="67" t="s">
        <v>469</v>
      </c>
      <c r="D284" s="250" t="s">
        <v>822</v>
      </c>
      <c r="E284" s="3" t="s">
        <v>1156</v>
      </c>
      <c r="F284" s="264" t="s">
        <v>1470</v>
      </c>
      <c r="G284" s="307" t="s">
        <v>1157</v>
      </c>
      <c r="H284" s="308" t="s">
        <v>326</v>
      </c>
      <c r="I284" s="309" t="s">
        <v>925</v>
      </c>
      <c r="J284" s="92">
        <v>4239881</v>
      </c>
      <c r="K284" s="291" t="s">
        <v>1538</v>
      </c>
      <c r="L284" s="291"/>
      <c r="M284" s="291" t="s">
        <v>336</v>
      </c>
      <c r="N284" s="291" t="s">
        <v>1158</v>
      </c>
      <c r="O284" s="69"/>
      <c r="P284" s="291"/>
    </row>
    <row r="285" spans="1:16">
      <c r="A285" s="3">
        <f t="shared" si="17"/>
        <v>283</v>
      </c>
      <c r="B285" s="3">
        <f t="shared" si="17"/>
        <v>18200283</v>
      </c>
      <c r="C285" s="67" t="s">
        <v>915</v>
      </c>
      <c r="D285" s="250" t="s">
        <v>1160</v>
      </c>
      <c r="E285" s="3" t="s">
        <v>866</v>
      </c>
      <c r="F285" s="264" t="s">
        <v>1471</v>
      </c>
      <c r="G285" s="307" t="s">
        <v>983</v>
      </c>
      <c r="H285" s="308" t="s">
        <v>330</v>
      </c>
      <c r="I285" s="309" t="s">
        <v>944</v>
      </c>
      <c r="J285" s="92">
        <v>2860617</v>
      </c>
      <c r="K285" s="291" t="s">
        <v>1538</v>
      </c>
      <c r="L285" s="77"/>
      <c r="M285" s="77" t="s">
        <v>1866</v>
      </c>
      <c r="N285" s="77" t="s">
        <v>1866</v>
      </c>
      <c r="O285" s="69"/>
      <c r="P285" s="291"/>
    </row>
    <row r="286" spans="1:16">
      <c r="A286" s="3">
        <f t="shared" si="17"/>
        <v>284</v>
      </c>
      <c r="B286" s="3">
        <f t="shared" si="17"/>
        <v>18200284</v>
      </c>
      <c r="C286" s="67" t="s">
        <v>1159</v>
      </c>
      <c r="D286" s="250" t="s">
        <v>814</v>
      </c>
      <c r="E286" s="3" t="s">
        <v>815</v>
      </c>
      <c r="F286" s="264" t="s">
        <v>1472</v>
      </c>
      <c r="G286" s="307" t="s">
        <v>1161</v>
      </c>
      <c r="H286" s="308" t="s">
        <v>330</v>
      </c>
      <c r="I286" s="309" t="s">
        <v>1162</v>
      </c>
      <c r="J286" s="114">
        <v>3640213</v>
      </c>
      <c r="K286" s="291" t="s">
        <v>1538</v>
      </c>
      <c r="L286" s="77"/>
      <c r="M286" s="77" t="s">
        <v>1866</v>
      </c>
      <c r="N286" s="77" t="s">
        <v>1866</v>
      </c>
      <c r="O286" s="69"/>
      <c r="P286" s="291"/>
    </row>
    <row r="287" spans="1:16">
      <c r="A287" s="3">
        <f t="shared" si="17"/>
        <v>285</v>
      </c>
      <c r="B287" s="3">
        <f t="shared" si="17"/>
        <v>18200285</v>
      </c>
      <c r="C287" s="67" t="s">
        <v>920</v>
      </c>
      <c r="D287" s="250" t="s">
        <v>86</v>
      </c>
      <c r="E287" s="3" t="s">
        <v>813</v>
      </c>
      <c r="F287" s="264" t="s">
        <v>1473</v>
      </c>
      <c r="G287" s="307" t="s">
        <v>979</v>
      </c>
      <c r="H287" s="308" t="s">
        <v>330</v>
      </c>
      <c r="I287" s="309">
        <v>34394</v>
      </c>
      <c r="J287" s="92">
        <v>3613825</v>
      </c>
      <c r="K287" s="291" t="s">
        <v>1538</v>
      </c>
      <c r="L287" s="291"/>
      <c r="M287" s="291" t="s">
        <v>336</v>
      </c>
      <c r="N287" s="77" t="s">
        <v>1866</v>
      </c>
      <c r="O287" s="69"/>
      <c r="P287" s="291"/>
    </row>
    <row r="288" spans="1:16">
      <c r="A288" s="3">
        <f t="shared" si="17"/>
        <v>286</v>
      </c>
      <c r="B288" s="3">
        <f t="shared" si="17"/>
        <v>18200286</v>
      </c>
      <c r="C288" s="67" t="s">
        <v>920</v>
      </c>
      <c r="D288" s="250" t="s">
        <v>211</v>
      </c>
      <c r="E288" s="3" t="s">
        <v>1163</v>
      </c>
      <c r="F288" s="264" t="s">
        <v>1474</v>
      </c>
      <c r="G288" s="307" t="s">
        <v>977</v>
      </c>
      <c r="H288" s="308" t="s">
        <v>330</v>
      </c>
      <c r="I288" s="309" t="s">
        <v>935</v>
      </c>
      <c r="J288" s="114">
        <v>4267605</v>
      </c>
      <c r="K288" s="291" t="s">
        <v>1538</v>
      </c>
      <c r="L288" s="291"/>
      <c r="M288" s="291" t="s">
        <v>1081</v>
      </c>
      <c r="N288" s="77" t="s">
        <v>1866</v>
      </c>
      <c r="O288" s="69"/>
      <c r="P288" s="291"/>
    </row>
    <row r="289" spans="1:16">
      <c r="A289" s="3">
        <f t="shared" si="17"/>
        <v>287</v>
      </c>
      <c r="B289" s="3">
        <f t="shared" si="17"/>
        <v>18200287</v>
      </c>
      <c r="C289" s="67" t="s">
        <v>920</v>
      </c>
      <c r="D289" s="250" t="s">
        <v>797</v>
      </c>
      <c r="E289" s="3" t="s">
        <v>798</v>
      </c>
      <c r="F289" s="264" t="s">
        <v>1475</v>
      </c>
      <c r="G289" s="307" t="s">
        <v>1902</v>
      </c>
      <c r="H289" s="308" t="s">
        <v>326</v>
      </c>
      <c r="I289" s="309" t="s">
        <v>948</v>
      </c>
      <c r="J289" s="92">
        <v>2242258</v>
      </c>
      <c r="K289" s="291" t="s">
        <v>1538</v>
      </c>
      <c r="L289" s="77"/>
      <c r="M289" s="77" t="s">
        <v>1866</v>
      </c>
      <c r="N289" s="77" t="s">
        <v>1866</v>
      </c>
      <c r="O289" s="69"/>
      <c r="P289" s="291"/>
    </row>
    <row r="290" spans="1:16">
      <c r="A290" s="3">
        <f t="shared" si="17"/>
        <v>288</v>
      </c>
      <c r="B290" s="3">
        <f t="shared" si="17"/>
        <v>18200288</v>
      </c>
      <c r="C290" s="67" t="s">
        <v>920</v>
      </c>
      <c r="D290" s="250" t="s">
        <v>802</v>
      </c>
      <c r="E290" s="3" t="s">
        <v>803</v>
      </c>
      <c r="F290" s="264" t="s">
        <v>1476</v>
      </c>
      <c r="G290" s="307" t="s">
        <v>1164</v>
      </c>
      <c r="H290" s="308" t="s">
        <v>326</v>
      </c>
      <c r="I290" s="309" t="s">
        <v>930</v>
      </c>
      <c r="J290" s="92" t="s">
        <v>2998</v>
      </c>
      <c r="K290" s="291" t="s">
        <v>1538</v>
      </c>
      <c r="L290" s="77"/>
      <c r="M290" s="77" t="s">
        <v>1866</v>
      </c>
      <c r="N290" s="77" t="s">
        <v>1866</v>
      </c>
      <c r="O290" s="69"/>
      <c r="P290" s="291"/>
    </row>
    <row r="291" spans="1:16">
      <c r="A291" s="3">
        <f t="shared" ref="A291:B306" si="18">A290+1</f>
        <v>289</v>
      </c>
      <c r="B291" s="3">
        <f t="shared" si="18"/>
        <v>18200289</v>
      </c>
      <c r="C291" s="67" t="s">
        <v>920</v>
      </c>
      <c r="D291" s="250" t="s">
        <v>805</v>
      </c>
      <c r="E291" s="3" t="s">
        <v>931</v>
      </c>
      <c r="F291" s="264" t="s">
        <v>1477</v>
      </c>
      <c r="G291" s="307" t="s">
        <v>1165</v>
      </c>
      <c r="H291" s="308" t="s">
        <v>330</v>
      </c>
      <c r="I291" s="309">
        <v>32514</v>
      </c>
      <c r="J291" s="92">
        <v>2476540</v>
      </c>
      <c r="K291" s="291" t="s">
        <v>1538</v>
      </c>
      <c r="L291" s="291"/>
      <c r="M291" s="291" t="s">
        <v>336</v>
      </c>
      <c r="N291" s="77" t="s">
        <v>1866</v>
      </c>
      <c r="O291" s="69"/>
      <c r="P291" s="291"/>
    </row>
    <row r="292" spans="1:16">
      <c r="A292" s="3">
        <f t="shared" si="18"/>
        <v>290</v>
      </c>
      <c r="B292" s="3">
        <f t="shared" si="18"/>
        <v>18200290</v>
      </c>
      <c r="C292" s="67" t="s">
        <v>920</v>
      </c>
      <c r="D292" s="250" t="s">
        <v>932</v>
      </c>
      <c r="E292" s="3" t="s">
        <v>1166</v>
      </c>
      <c r="F292" s="264" t="s">
        <v>1478</v>
      </c>
      <c r="G292" s="307" t="s">
        <v>1167</v>
      </c>
      <c r="H292" s="308" t="s">
        <v>330</v>
      </c>
      <c r="I292" s="309" t="s">
        <v>933</v>
      </c>
      <c r="J292" s="92">
        <v>2970906</v>
      </c>
      <c r="K292" s="291" t="s">
        <v>1538</v>
      </c>
      <c r="L292" s="291"/>
      <c r="M292" s="291" t="s">
        <v>336</v>
      </c>
      <c r="N292" s="291" t="s">
        <v>1168</v>
      </c>
      <c r="O292" s="69"/>
      <c r="P292" s="291"/>
    </row>
    <row r="293" spans="1:16">
      <c r="A293" s="3">
        <f t="shared" si="18"/>
        <v>291</v>
      </c>
      <c r="B293" s="3">
        <f t="shared" si="18"/>
        <v>18200291</v>
      </c>
      <c r="C293" s="67" t="s">
        <v>920</v>
      </c>
      <c r="D293" s="250" t="s">
        <v>1169</v>
      </c>
      <c r="E293" s="3" t="s">
        <v>1541</v>
      </c>
      <c r="F293" s="264" t="s">
        <v>1479</v>
      </c>
      <c r="G293" s="307" t="s">
        <v>1901</v>
      </c>
      <c r="H293" s="308" t="s">
        <v>330</v>
      </c>
      <c r="I293" s="309">
        <v>32146</v>
      </c>
      <c r="J293" s="114">
        <v>1916592</v>
      </c>
      <c r="K293" s="291" t="s">
        <v>1538</v>
      </c>
      <c r="L293" s="77"/>
      <c r="M293" s="77" t="s">
        <v>1866</v>
      </c>
      <c r="N293" s="77" t="s">
        <v>1866</v>
      </c>
      <c r="O293" s="69"/>
      <c r="P293" s="291"/>
    </row>
    <row r="294" spans="1:16">
      <c r="A294" s="3">
        <f t="shared" si="18"/>
        <v>292</v>
      </c>
      <c r="B294" s="3">
        <f t="shared" si="18"/>
        <v>18200292</v>
      </c>
      <c r="C294" s="67" t="s">
        <v>920</v>
      </c>
      <c r="D294" s="250" t="s">
        <v>806</v>
      </c>
      <c r="E294" s="3" t="s">
        <v>807</v>
      </c>
      <c r="F294" s="264" t="s">
        <v>1480</v>
      </c>
      <c r="G294" s="307" t="s">
        <v>976</v>
      </c>
      <c r="H294" s="308" t="s">
        <v>330</v>
      </c>
      <c r="I294" s="309" t="s">
        <v>934</v>
      </c>
      <c r="J294" s="92">
        <v>3791267</v>
      </c>
      <c r="K294" s="291" t="s">
        <v>1538</v>
      </c>
      <c r="L294" s="291"/>
      <c r="M294" s="291" t="s">
        <v>336</v>
      </c>
      <c r="N294" s="77" t="s">
        <v>1866</v>
      </c>
      <c r="O294" s="69"/>
      <c r="P294" s="291"/>
    </row>
    <row r="295" spans="1:16">
      <c r="A295" s="3">
        <f t="shared" si="18"/>
        <v>293</v>
      </c>
      <c r="B295" s="3">
        <f t="shared" si="18"/>
        <v>18200293</v>
      </c>
      <c r="C295" s="67" t="s">
        <v>920</v>
      </c>
      <c r="D295" s="250" t="s">
        <v>264</v>
      </c>
      <c r="E295" s="3" t="s">
        <v>1170</v>
      </c>
      <c r="F295" s="264" t="s">
        <v>1481</v>
      </c>
      <c r="G295" s="307" t="s">
        <v>981</v>
      </c>
      <c r="H295" s="308" t="s">
        <v>330</v>
      </c>
      <c r="I295" s="309" t="s">
        <v>939</v>
      </c>
      <c r="J295" s="92">
        <v>2344066</v>
      </c>
      <c r="K295" s="291" t="s">
        <v>1538</v>
      </c>
      <c r="L295" s="291"/>
      <c r="M295" s="291" t="s">
        <v>336</v>
      </c>
      <c r="N295" s="77" t="s">
        <v>1866</v>
      </c>
      <c r="O295" s="69"/>
      <c r="P295" s="291"/>
    </row>
    <row r="296" spans="1:16">
      <c r="A296" s="3">
        <f t="shared" si="18"/>
        <v>294</v>
      </c>
      <c r="B296" s="3">
        <f t="shared" si="18"/>
        <v>18200294</v>
      </c>
      <c r="C296" s="67" t="s">
        <v>920</v>
      </c>
      <c r="D296" s="250" t="s">
        <v>769</v>
      </c>
      <c r="E296" s="3" t="s">
        <v>770</v>
      </c>
      <c r="F296" s="264" t="s">
        <v>1482</v>
      </c>
      <c r="G296" s="307" t="s">
        <v>1896</v>
      </c>
      <c r="H296" s="308" t="s">
        <v>330</v>
      </c>
      <c r="I296" s="309" t="s">
        <v>943</v>
      </c>
      <c r="J296" s="92">
        <v>3996681</v>
      </c>
      <c r="K296" s="291" t="s">
        <v>1538</v>
      </c>
      <c r="L296" s="291"/>
      <c r="M296" s="291" t="s">
        <v>1171</v>
      </c>
      <c r="N296" s="291" t="s">
        <v>1172</v>
      </c>
      <c r="O296" s="69"/>
      <c r="P296" s="291"/>
    </row>
    <row r="297" spans="1:16">
      <c r="A297" s="3">
        <f t="shared" si="18"/>
        <v>295</v>
      </c>
      <c r="B297" s="3">
        <f t="shared" si="18"/>
        <v>18200295</v>
      </c>
      <c r="C297" s="67" t="s">
        <v>920</v>
      </c>
      <c r="D297" s="94" t="s">
        <v>941</v>
      </c>
      <c r="E297" s="3" t="s">
        <v>942</v>
      </c>
      <c r="F297" s="264" t="s">
        <v>1483</v>
      </c>
      <c r="G297" s="307" t="s">
        <v>982</v>
      </c>
      <c r="H297" s="308" t="s">
        <v>330</v>
      </c>
      <c r="I297" s="309">
        <v>34887</v>
      </c>
      <c r="J297" s="311" t="s">
        <v>1920</v>
      </c>
      <c r="K297" s="291" t="s">
        <v>1538</v>
      </c>
      <c r="L297" s="291"/>
      <c r="M297" s="291" t="s">
        <v>336</v>
      </c>
      <c r="N297" s="291" t="s">
        <v>1173</v>
      </c>
      <c r="O297" s="69" t="s">
        <v>1324</v>
      </c>
      <c r="P297" s="291"/>
    </row>
    <row r="298" spans="1:16">
      <c r="A298" s="3">
        <f t="shared" si="18"/>
        <v>296</v>
      </c>
      <c r="B298" s="3">
        <f t="shared" si="18"/>
        <v>18200296</v>
      </c>
      <c r="C298" s="67" t="s">
        <v>920</v>
      </c>
      <c r="D298" s="99" t="s">
        <v>791</v>
      </c>
      <c r="E298" s="3" t="s">
        <v>259</v>
      </c>
      <c r="F298" s="264" t="s">
        <v>1484</v>
      </c>
      <c r="G298" s="317" t="s">
        <v>2609</v>
      </c>
      <c r="H298" s="308" t="s">
        <v>326</v>
      </c>
      <c r="I298" s="309" t="s">
        <v>952</v>
      </c>
      <c r="J298" s="92">
        <v>2695650</v>
      </c>
      <c r="K298" s="291" t="s">
        <v>1538</v>
      </c>
      <c r="L298" s="291"/>
      <c r="M298" s="291" t="s">
        <v>336</v>
      </c>
      <c r="N298" s="291" t="s">
        <v>1174</v>
      </c>
      <c r="O298" s="69"/>
      <c r="P298" s="291"/>
    </row>
    <row r="299" spans="1:16">
      <c r="A299" s="3">
        <f t="shared" si="18"/>
        <v>297</v>
      </c>
      <c r="B299" s="3">
        <f t="shared" si="18"/>
        <v>18200297</v>
      </c>
      <c r="C299" s="67" t="s">
        <v>920</v>
      </c>
      <c r="D299" s="94" t="s">
        <v>1175</v>
      </c>
      <c r="E299" s="3" t="s">
        <v>1176</v>
      </c>
      <c r="F299" s="264" t="s">
        <v>1485</v>
      </c>
      <c r="G299" s="307" t="s">
        <v>1177</v>
      </c>
      <c r="H299" s="308" t="s">
        <v>330</v>
      </c>
      <c r="I299" s="309">
        <v>34738</v>
      </c>
      <c r="J299" s="311" t="s">
        <v>1904</v>
      </c>
      <c r="K299" s="291" t="s">
        <v>1538</v>
      </c>
      <c r="L299" s="77"/>
      <c r="M299" s="77" t="s">
        <v>1866</v>
      </c>
      <c r="N299" s="77" t="s">
        <v>1866</v>
      </c>
      <c r="O299" s="69"/>
      <c r="P299" s="291"/>
    </row>
    <row r="300" spans="1:16">
      <c r="A300" s="3">
        <f t="shared" si="18"/>
        <v>298</v>
      </c>
      <c r="B300" s="3">
        <f t="shared" si="18"/>
        <v>18200298</v>
      </c>
      <c r="C300" s="67" t="s">
        <v>920</v>
      </c>
      <c r="D300" s="250" t="s">
        <v>136</v>
      </c>
      <c r="E300" s="3" t="s">
        <v>788</v>
      </c>
      <c r="F300" s="264" t="s">
        <v>1486</v>
      </c>
      <c r="G300" s="307" t="s">
        <v>988</v>
      </c>
      <c r="H300" s="308" t="s">
        <v>326</v>
      </c>
      <c r="I300" s="309" t="s">
        <v>951</v>
      </c>
      <c r="J300" s="92">
        <v>4331080</v>
      </c>
      <c r="K300" s="291" t="s">
        <v>1538</v>
      </c>
      <c r="L300" s="291"/>
      <c r="M300" s="291" t="s">
        <v>336</v>
      </c>
      <c r="N300" s="291" t="s">
        <v>409</v>
      </c>
      <c r="O300" s="69">
        <v>7065938004</v>
      </c>
      <c r="P300" s="291"/>
    </row>
    <row r="301" spans="1:16">
      <c r="A301" s="3">
        <f t="shared" si="18"/>
        <v>299</v>
      </c>
      <c r="B301" s="3">
        <f t="shared" si="18"/>
        <v>18200299</v>
      </c>
      <c r="C301" s="67" t="s">
        <v>920</v>
      </c>
      <c r="D301" s="250" t="s">
        <v>1178</v>
      </c>
      <c r="E301" s="3" t="s">
        <v>58</v>
      </c>
      <c r="F301" s="264" t="s">
        <v>1487</v>
      </c>
      <c r="G301" s="307" t="s">
        <v>987</v>
      </c>
      <c r="H301" s="308" t="s">
        <v>326</v>
      </c>
      <c r="I301" s="309" t="s">
        <v>950</v>
      </c>
      <c r="J301" s="92">
        <v>1424383</v>
      </c>
      <c r="K301" s="291" t="s">
        <v>1538</v>
      </c>
      <c r="L301" s="291"/>
      <c r="M301" s="291" t="s">
        <v>336</v>
      </c>
      <c r="N301" s="77" t="s">
        <v>1866</v>
      </c>
      <c r="O301" s="69"/>
      <c r="P301" s="291"/>
    </row>
    <row r="302" spans="1:16">
      <c r="A302" s="3">
        <f t="shared" si="18"/>
        <v>300</v>
      </c>
      <c r="B302" s="3">
        <f t="shared" si="18"/>
        <v>18200300</v>
      </c>
      <c r="C302" s="67" t="s">
        <v>920</v>
      </c>
      <c r="D302" s="250" t="s">
        <v>876</v>
      </c>
      <c r="E302" s="3" t="s">
        <v>859</v>
      </c>
      <c r="F302" s="264" t="s">
        <v>1488</v>
      </c>
      <c r="G302" s="307" t="s">
        <v>986</v>
      </c>
      <c r="H302" s="308" t="s">
        <v>326</v>
      </c>
      <c r="I302" s="309">
        <v>31816</v>
      </c>
      <c r="J302" s="92">
        <v>429413</v>
      </c>
      <c r="K302" s="291" t="s">
        <v>1538</v>
      </c>
      <c r="L302" s="77"/>
      <c r="M302" s="77" t="s">
        <v>1866</v>
      </c>
      <c r="N302" s="77" t="s">
        <v>1866</v>
      </c>
      <c r="O302" s="69"/>
      <c r="P302" s="291"/>
    </row>
    <row r="303" spans="1:16">
      <c r="A303" s="3">
        <f t="shared" si="18"/>
        <v>301</v>
      </c>
      <c r="B303" s="3">
        <f t="shared" si="18"/>
        <v>18200301</v>
      </c>
      <c r="C303" s="67" t="s">
        <v>920</v>
      </c>
      <c r="D303" s="250" t="s">
        <v>895</v>
      </c>
      <c r="E303" s="3" t="s">
        <v>896</v>
      </c>
      <c r="F303" s="264" t="s">
        <v>1489</v>
      </c>
      <c r="G303" s="307" t="s">
        <v>1179</v>
      </c>
      <c r="H303" s="325" t="s">
        <v>326</v>
      </c>
      <c r="I303" s="309">
        <v>29561</v>
      </c>
      <c r="J303" s="92">
        <v>1771275</v>
      </c>
      <c r="K303" s="291" t="s">
        <v>1538</v>
      </c>
      <c r="L303" s="77"/>
      <c r="M303" s="77" t="s">
        <v>1866</v>
      </c>
      <c r="N303" s="77" t="s">
        <v>1866</v>
      </c>
      <c r="O303" s="69"/>
      <c r="P303" s="291"/>
    </row>
    <row r="304" spans="1:16" ht="15">
      <c r="A304" s="3">
        <f t="shared" si="18"/>
        <v>302</v>
      </c>
      <c r="B304" s="3">
        <f t="shared" si="18"/>
        <v>18200302</v>
      </c>
      <c r="C304" s="67" t="s">
        <v>920</v>
      </c>
      <c r="D304" s="250" t="s">
        <v>799</v>
      </c>
      <c r="E304" s="3" t="s">
        <v>1180</v>
      </c>
      <c r="F304" s="264" t="s">
        <v>1490</v>
      </c>
      <c r="G304" s="307" t="s">
        <v>1181</v>
      </c>
      <c r="H304" s="308" t="s">
        <v>330</v>
      </c>
      <c r="I304" s="309" t="s">
        <v>947</v>
      </c>
      <c r="J304" s="121">
        <v>3422174</v>
      </c>
      <c r="K304" s="291" t="s">
        <v>1538</v>
      </c>
      <c r="L304" s="291"/>
      <c r="M304" s="291" t="s">
        <v>336</v>
      </c>
      <c r="N304" s="291" t="s">
        <v>1182</v>
      </c>
      <c r="O304" s="69">
        <v>8067104899</v>
      </c>
      <c r="P304" s="291"/>
    </row>
    <row r="305" spans="1:16" ht="18">
      <c r="A305" s="3">
        <f t="shared" si="18"/>
        <v>303</v>
      </c>
      <c r="B305" s="3">
        <f t="shared" si="18"/>
        <v>18200303</v>
      </c>
      <c r="C305" s="67" t="s">
        <v>920</v>
      </c>
      <c r="D305" s="250" t="s">
        <v>795</v>
      </c>
      <c r="E305" s="3" t="s">
        <v>796</v>
      </c>
      <c r="F305" s="264" t="s">
        <v>1491</v>
      </c>
      <c r="G305" s="315" t="s">
        <v>1542</v>
      </c>
      <c r="H305" s="308" t="s">
        <v>330</v>
      </c>
      <c r="I305" s="309" t="s">
        <v>946</v>
      </c>
      <c r="J305" s="114">
        <v>3734045</v>
      </c>
      <c r="K305" s="291" t="s">
        <v>1538</v>
      </c>
      <c r="L305" s="77"/>
      <c r="M305" s="77" t="s">
        <v>1866</v>
      </c>
      <c r="N305" s="77" t="s">
        <v>1866</v>
      </c>
      <c r="O305" s="69"/>
      <c r="P305" s="291"/>
    </row>
    <row r="306" spans="1:16" ht="15" customHeight="1">
      <c r="A306" s="3">
        <f t="shared" si="18"/>
        <v>304</v>
      </c>
      <c r="B306" s="3">
        <f t="shared" si="18"/>
        <v>18200304</v>
      </c>
      <c r="C306" s="67" t="s">
        <v>920</v>
      </c>
      <c r="D306" s="250" t="s">
        <v>793</v>
      </c>
      <c r="E306" s="3" t="s">
        <v>779</v>
      </c>
      <c r="F306" s="264" t="s">
        <v>1492</v>
      </c>
      <c r="G306" s="317" t="s">
        <v>2606</v>
      </c>
      <c r="H306" s="308" t="s">
        <v>326</v>
      </c>
      <c r="I306" s="309">
        <v>32783</v>
      </c>
      <c r="J306" s="92">
        <v>4321608</v>
      </c>
      <c r="K306" s="291" t="s">
        <v>1538</v>
      </c>
      <c r="L306" s="291"/>
      <c r="M306" s="291" t="s">
        <v>336</v>
      </c>
      <c r="N306" s="291" t="s">
        <v>1183</v>
      </c>
      <c r="O306" s="69">
        <v>8029090219</v>
      </c>
      <c r="P306" s="291"/>
    </row>
    <row r="307" spans="1:16" ht="18" customHeight="1">
      <c r="A307" s="3">
        <f t="shared" ref="A307:B322" si="19">A306+1</f>
        <v>305</v>
      </c>
      <c r="B307" s="3">
        <f t="shared" si="19"/>
        <v>18200305</v>
      </c>
      <c r="C307" s="67" t="s">
        <v>920</v>
      </c>
      <c r="D307" s="250" t="s">
        <v>1184</v>
      </c>
      <c r="E307" s="3" t="s">
        <v>86</v>
      </c>
      <c r="F307" s="264" t="s">
        <v>1493</v>
      </c>
      <c r="G307" s="307" t="s">
        <v>984</v>
      </c>
      <c r="H307" s="308" t="s">
        <v>330</v>
      </c>
      <c r="I307" s="309" t="s">
        <v>945</v>
      </c>
      <c r="J307" s="92">
        <v>3641337</v>
      </c>
      <c r="K307" s="291" t="s">
        <v>1538</v>
      </c>
      <c r="L307" s="291"/>
      <c r="M307" s="291" t="s">
        <v>336</v>
      </c>
      <c r="N307" s="77" t="s">
        <v>1866</v>
      </c>
      <c r="O307" s="69"/>
      <c r="P307" s="291"/>
    </row>
    <row r="308" spans="1:16">
      <c r="A308" s="3">
        <f t="shared" si="19"/>
        <v>306</v>
      </c>
      <c r="B308" s="3">
        <f t="shared" si="19"/>
        <v>18200306</v>
      </c>
      <c r="C308" s="67" t="s">
        <v>920</v>
      </c>
      <c r="D308" s="250" t="s">
        <v>1185</v>
      </c>
      <c r="E308" s="3" t="s">
        <v>1186</v>
      </c>
      <c r="F308" s="264" t="s">
        <v>1518</v>
      </c>
      <c r="G308" s="307" t="s">
        <v>1187</v>
      </c>
      <c r="H308" s="308" t="s">
        <v>330</v>
      </c>
      <c r="I308" s="309">
        <v>31359</v>
      </c>
      <c r="J308" s="92">
        <v>1941285</v>
      </c>
      <c r="K308" s="291" t="s">
        <v>1538</v>
      </c>
      <c r="L308" s="291"/>
      <c r="M308" s="291" t="s">
        <v>336</v>
      </c>
      <c r="N308" s="77" t="s">
        <v>1866</v>
      </c>
      <c r="O308" s="69"/>
      <c r="P308" s="291"/>
    </row>
    <row r="309" spans="1:16">
      <c r="A309" s="3">
        <f t="shared" si="19"/>
        <v>307</v>
      </c>
      <c r="B309" s="3">
        <f t="shared" si="19"/>
        <v>18200307</v>
      </c>
      <c r="C309" s="67" t="s">
        <v>920</v>
      </c>
      <c r="D309" s="250" t="s">
        <v>1188</v>
      </c>
      <c r="E309" s="3" t="s">
        <v>1189</v>
      </c>
      <c r="F309" s="264" t="s">
        <v>1517</v>
      </c>
      <c r="G309" s="307" t="s">
        <v>989</v>
      </c>
      <c r="H309" s="308" t="s">
        <v>326</v>
      </c>
      <c r="I309" s="309" t="s">
        <v>953</v>
      </c>
      <c r="J309" s="92">
        <v>3382123</v>
      </c>
      <c r="K309" s="291" t="s">
        <v>1538</v>
      </c>
      <c r="L309" s="291"/>
      <c r="M309" s="291" t="s">
        <v>336</v>
      </c>
      <c r="N309" s="77" t="s">
        <v>1866</v>
      </c>
      <c r="O309" s="69"/>
      <c r="P309" s="291"/>
    </row>
    <row r="310" spans="1:16" ht="14.25" customHeight="1">
      <c r="A310" s="3">
        <f t="shared" si="19"/>
        <v>308</v>
      </c>
      <c r="B310" s="3">
        <f t="shared" si="19"/>
        <v>18200308</v>
      </c>
      <c r="C310" s="67" t="s">
        <v>920</v>
      </c>
      <c r="D310" s="250" t="s">
        <v>792</v>
      </c>
      <c r="E310" s="3" t="s">
        <v>841</v>
      </c>
      <c r="F310" s="264" t="s">
        <v>1516</v>
      </c>
      <c r="G310" s="307" t="s">
        <v>1190</v>
      </c>
      <c r="H310" s="308" t="s">
        <v>326</v>
      </c>
      <c r="I310" s="208">
        <v>31907</v>
      </c>
      <c r="J310" s="92">
        <v>3527946</v>
      </c>
      <c r="K310" s="291" t="s">
        <v>1538</v>
      </c>
      <c r="L310" s="291"/>
      <c r="M310" s="291" t="s">
        <v>336</v>
      </c>
      <c r="N310" s="77" t="s">
        <v>1866</v>
      </c>
      <c r="O310" s="69"/>
      <c r="P310" s="291"/>
    </row>
    <row r="311" spans="1:16" ht="15">
      <c r="A311" s="3">
        <f t="shared" si="19"/>
        <v>309</v>
      </c>
      <c r="B311" s="3">
        <f t="shared" si="19"/>
        <v>18200309</v>
      </c>
      <c r="C311" s="67" t="s">
        <v>920</v>
      </c>
      <c r="D311" s="250" t="s">
        <v>897</v>
      </c>
      <c r="E311" s="3" t="s">
        <v>142</v>
      </c>
      <c r="F311" s="264" t="s">
        <v>1515</v>
      </c>
      <c r="G311" s="307" t="s">
        <v>1191</v>
      </c>
      <c r="H311" s="308" t="s">
        <v>326</v>
      </c>
      <c r="I311" s="309" t="s">
        <v>954</v>
      </c>
      <c r="J311" s="55">
        <v>4430538</v>
      </c>
      <c r="K311" s="291" t="s">
        <v>1538</v>
      </c>
      <c r="L311" s="291"/>
      <c r="M311" s="291" t="s">
        <v>336</v>
      </c>
      <c r="N311" s="291" t="s">
        <v>1192</v>
      </c>
      <c r="O311" s="69">
        <v>8017212814</v>
      </c>
      <c r="P311" s="291"/>
    </row>
    <row r="312" spans="1:16" ht="18" customHeight="1">
      <c r="A312" s="3">
        <f t="shared" si="19"/>
        <v>310</v>
      </c>
      <c r="B312" s="3">
        <f t="shared" si="19"/>
        <v>18200310</v>
      </c>
      <c r="C312" s="67" t="s">
        <v>920</v>
      </c>
      <c r="D312" s="250" t="s">
        <v>898</v>
      </c>
      <c r="E312" s="3" t="s">
        <v>1193</v>
      </c>
      <c r="F312" s="264" t="s">
        <v>1514</v>
      </c>
      <c r="G312" s="307" t="s">
        <v>990</v>
      </c>
      <c r="H312" s="308" t="s">
        <v>330</v>
      </c>
      <c r="I312" s="309" t="s">
        <v>955</v>
      </c>
      <c r="J312" s="92">
        <v>3645766</v>
      </c>
      <c r="K312" s="291" t="s">
        <v>1538</v>
      </c>
      <c r="L312" s="77"/>
      <c r="M312" s="77" t="s">
        <v>1866</v>
      </c>
      <c r="N312" s="77" t="s">
        <v>1866</v>
      </c>
      <c r="O312" s="69"/>
      <c r="P312" s="291"/>
    </row>
    <row r="313" spans="1:16">
      <c r="A313" s="3">
        <f t="shared" si="19"/>
        <v>311</v>
      </c>
      <c r="B313" s="3">
        <f t="shared" si="19"/>
        <v>18200311</v>
      </c>
      <c r="C313" s="67" t="s">
        <v>920</v>
      </c>
      <c r="D313" s="250" t="s">
        <v>592</v>
      </c>
      <c r="E313" s="3" t="s">
        <v>181</v>
      </c>
      <c r="F313" s="264" t="s">
        <v>1513</v>
      </c>
      <c r="G313" s="307" t="s">
        <v>1194</v>
      </c>
      <c r="H313" s="308" t="s">
        <v>330</v>
      </c>
      <c r="I313" s="309" t="s">
        <v>956</v>
      </c>
      <c r="J313" s="92">
        <v>4251513</v>
      </c>
      <c r="K313" s="291" t="s">
        <v>1538</v>
      </c>
      <c r="L313" s="291"/>
      <c r="M313" s="291" t="s">
        <v>336</v>
      </c>
      <c r="N313" s="291" t="s">
        <v>1195</v>
      </c>
      <c r="O313" s="69">
        <v>7033066788</v>
      </c>
      <c r="P313" s="291"/>
    </row>
    <row r="314" spans="1:16">
      <c r="A314" s="3">
        <f t="shared" si="19"/>
        <v>312</v>
      </c>
      <c r="B314" s="3">
        <f t="shared" si="19"/>
        <v>18200312</v>
      </c>
      <c r="C314" s="67" t="s">
        <v>920</v>
      </c>
      <c r="D314" s="250" t="s">
        <v>1196</v>
      </c>
      <c r="E314" s="3" t="s">
        <v>1197</v>
      </c>
      <c r="F314" s="264" t="s">
        <v>1404</v>
      </c>
      <c r="G314" s="307" t="s">
        <v>631</v>
      </c>
      <c r="H314" s="308" t="s">
        <v>330</v>
      </c>
      <c r="I314" s="309" t="s">
        <v>632</v>
      </c>
      <c r="J314" s="311">
        <v>3725203</v>
      </c>
      <c r="K314" s="291" t="s">
        <v>1538</v>
      </c>
      <c r="L314" s="291"/>
      <c r="M314" s="291" t="s">
        <v>588</v>
      </c>
      <c r="N314" s="77" t="s">
        <v>1866</v>
      </c>
      <c r="O314" s="69"/>
      <c r="P314" s="291"/>
    </row>
    <row r="315" spans="1:16">
      <c r="A315" s="3">
        <f t="shared" si="19"/>
        <v>313</v>
      </c>
      <c r="B315" s="3">
        <f t="shared" si="19"/>
        <v>18200313</v>
      </c>
      <c r="C315" s="67" t="s">
        <v>920</v>
      </c>
      <c r="D315" s="94" t="s">
        <v>1198</v>
      </c>
      <c r="E315" s="3" t="s">
        <v>224</v>
      </c>
      <c r="F315" s="264" t="s">
        <v>1512</v>
      </c>
      <c r="G315" s="307" t="s">
        <v>1199</v>
      </c>
      <c r="H315" s="308" t="s">
        <v>330</v>
      </c>
      <c r="I315" s="309" t="s">
        <v>959</v>
      </c>
      <c r="J315" s="311" t="s">
        <v>1904</v>
      </c>
      <c r="K315" s="291" t="s">
        <v>1538</v>
      </c>
      <c r="L315" s="291"/>
      <c r="M315" s="291" t="s">
        <v>336</v>
      </c>
      <c r="N315" s="77" t="s">
        <v>1866</v>
      </c>
      <c r="O315" s="69"/>
      <c r="P315" s="291"/>
    </row>
    <row r="316" spans="1:16">
      <c r="A316" s="3">
        <f t="shared" si="19"/>
        <v>314</v>
      </c>
      <c r="B316" s="3">
        <f t="shared" si="19"/>
        <v>18200314</v>
      </c>
      <c r="C316" s="67" t="s">
        <v>920</v>
      </c>
      <c r="D316" s="250" t="s">
        <v>834</v>
      </c>
      <c r="E316" s="3" t="s">
        <v>903</v>
      </c>
      <c r="F316" s="264" t="s">
        <v>1511</v>
      </c>
      <c r="G316" s="307" t="s">
        <v>998</v>
      </c>
      <c r="H316" s="308" t="s">
        <v>330</v>
      </c>
      <c r="I316" s="309" t="s">
        <v>963</v>
      </c>
      <c r="J316" s="92">
        <v>4057038</v>
      </c>
      <c r="K316" s="291" t="s">
        <v>1538</v>
      </c>
      <c r="L316" s="77"/>
      <c r="M316" s="77" t="s">
        <v>1866</v>
      </c>
      <c r="N316" s="77" t="s">
        <v>1866</v>
      </c>
      <c r="O316" s="69"/>
      <c r="P316" s="291"/>
    </row>
    <row r="317" spans="1:16">
      <c r="A317" s="3">
        <f t="shared" si="19"/>
        <v>315</v>
      </c>
      <c r="B317" s="3">
        <f t="shared" si="19"/>
        <v>18200315</v>
      </c>
      <c r="C317" s="67" t="s">
        <v>920</v>
      </c>
      <c r="D317" s="250" t="s">
        <v>72</v>
      </c>
      <c r="E317" s="3" t="s">
        <v>1200</v>
      </c>
      <c r="F317" s="264" t="s">
        <v>1510</v>
      </c>
      <c r="G317" s="307" t="s">
        <v>997</v>
      </c>
      <c r="H317" s="308" t="s">
        <v>330</v>
      </c>
      <c r="I317" s="309" t="s">
        <v>962</v>
      </c>
      <c r="J317" s="92">
        <v>1411913</v>
      </c>
      <c r="K317" s="291" t="s">
        <v>1538</v>
      </c>
      <c r="L317" s="77"/>
      <c r="M317" s="77" t="s">
        <v>1866</v>
      </c>
      <c r="N317" s="77" t="s">
        <v>1866</v>
      </c>
      <c r="O317" s="69"/>
      <c r="P317" s="291"/>
    </row>
    <row r="318" spans="1:16">
      <c r="A318" s="3">
        <f t="shared" si="19"/>
        <v>316</v>
      </c>
      <c r="B318" s="3">
        <f t="shared" si="19"/>
        <v>18200316</v>
      </c>
      <c r="C318" s="67" t="s">
        <v>920</v>
      </c>
      <c r="D318" s="250" t="s">
        <v>877</v>
      </c>
      <c r="E318" s="3" t="s">
        <v>878</v>
      </c>
      <c r="F318" s="264" t="s">
        <v>1509</v>
      </c>
      <c r="G318" s="307" t="s">
        <v>996</v>
      </c>
      <c r="H318" s="308" t="s">
        <v>330</v>
      </c>
      <c r="I318" s="309" t="s">
        <v>961</v>
      </c>
      <c r="J318" s="92">
        <v>3285629</v>
      </c>
      <c r="K318" s="291" t="s">
        <v>1538</v>
      </c>
      <c r="L318" s="291"/>
      <c r="M318" s="291" t="s">
        <v>336</v>
      </c>
      <c r="N318" s="77" t="s">
        <v>1866</v>
      </c>
      <c r="O318" s="69"/>
      <c r="P318" s="291"/>
    </row>
    <row r="319" spans="1:16">
      <c r="A319" s="3">
        <f t="shared" si="19"/>
        <v>317</v>
      </c>
      <c r="B319" s="3">
        <f t="shared" si="19"/>
        <v>18200317</v>
      </c>
      <c r="C319" s="67" t="s">
        <v>920</v>
      </c>
      <c r="D319" s="250" t="s">
        <v>867</v>
      </c>
      <c r="E319" s="3" t="s">
        <v>294</v>
      </c>
      <c r="F319" s="264" t="s">
        <v>1508</v>
      </c>
      <c r="G319" s="307" t="s">
        <v>995</v>
      </c>
      <c r="H319" s="308" t="s">
        <v>330</v>
      </c>
      <c r="I319" s="309">
        <v>28253</v>
      </c>
      <c r="J319" s="92">
        <v>4135738</v>
      </c>
      <c r="K319" s="291" t="s">
        <v>1538</v>
      </c>
      <c r="L319" s="77"/>
      <c r="M319" s="77" t="s">
        <v>1866</v>
      </c>
      <c r="N319" s="77" t="s">
        <v>1866</v>
      </c>
      <c r="O319" s="69"/>
      <c r="P319" s="291"/>
    </row>
    <row r="320" spans="1:16" ht="15.75">
      <c r="A320" s="3">
        <f t="shared" si="19"/>
        <v>318</v>
      </c>
      <c r="B320" s="3">
        <f t="shared" si="19"/>
        <v>18200318</v>
      </c>
      <c r="C320" s="67" t="s">
        <v>920</v>
      </c>
      <c r="D320" s="250" t="s">
        <v>868</v>
      </c>
      <c r="E320" s="3" t="s">
        <v>869</v>
      </c>
      <c r="F320" s="264" t="s">
        <v>1507</v>
      </c>
      <c r="G320" s="307" t="s">
        <v>994</v>
      </c>
      <c r="H320" s="308" t="s">
        <v>330</v>
      </c>
      <c r="I320" s="212">
        <v>33551</v>
      </c>
      <c r="J320" s="122">
        <v>2920937</v>
      </c>
      <c r="K320" s="291" t="s">
        <v>1538</v>
      </c>
      <c r="L320" s="77"/>
      <c r="M320" s="77" t="s">
        <v>1866</v>
      </c>
      <c r="N320" s="77" t="s">
        <v>1866</v>
      </c>
      <c r="O320" s="69"/>
      <c r="P320" s="291"/>
    </row>
    <row r="321" spans="1:16">
      <c r="A321" s="3">
        <f t="shared" si="19"/>
        <v>319</v>
      </c>
      <c r="B321" s="3">
        <f t="shared" si="19"/>
        <v>18200319</v>
      </c>
      <c r="C321" s="67" t="s">
        <v>920</v>
      </c>
      <c r="D321" s="250" t="s">
        <v>902</v>
      </c>
      <c r="E321" s="3" t="s">
        <v>1201</v>
      </c>
      <c r="F321" s="264" t="s">
        <v>1506</v>
      </c>
      <c r="G321" s="307" t="s">
        <v>993</v>
      </c>
      <c r="H321" s="308" t="s">
        <v>326</v>
      </c>
      <c r="I321" s="309" t="s">
        <v>960</v>
      </c>
      <c r="J321" s="92">
        <v>3525099</v>
      </c>
      <c r="K321" s="291" t="s">
        <v>1538</v>
      </c>
      <c r="L321" s="291"/>
      <c r="M321" s="291" t="s">
        <v>336</v>
      </c>
      <c r="N321" s="77" t="s">
        <v>1866</v>
      </c>
      <c r="O321" s="69"/>
      <c r="P321" s="291"/>
    </row>
    <row r="322" spans="1:16" ht="15.75" customHeight="1">
      <c r="A322" s="3">
        <f t="shared" si="19"/>
        <v>320</v>
      </c>
      <c r="B322" s="3">
        <f t="shared" si="19"/>
        <v>18200320</v>
      </c>
      <c r="C322" s="67" t="s">
        <v>920</v>
      </c>
      <c r="D322" s="250" t="s">
        <v>818</v>
      </c>
      <c r="E322" s="3" t="s">
        <v>819</v>
      </c>
      <c r="F322" s="264" t="s">
        <v>1505</v>
      </c>
      <c r="G322" s="307" t="s">
        <v>1202</v>
      </c>
      <c r="H322" s="308" t="s">
        <v>326</v>
      </c>
      <c r="I322" s="309" t="s">
        <v>924</v>
      </c>
      <c r="J322" s="92">
        <v>4181853</v>
      </c>
      <c r="K322" s="291" t="s">
        <v>1538</v>
      </c>
      <c r="L322" s="291"/>
      <c r="M322" s="291" t="s">
        <v>336</v>
      </c>
      <c r="N322" s="291" t="s">
        <v>1203</v>
      </c>
      <c r="O322" s="69">
        <v>8088172191</v>
      </c>
      <c r="P322" s="291"/>
    </row>
    <row r="323" spans="1:16">
      <c r="A323" s="3">
        <f t="shared" ref="A323:B338" si="20">A322+1</f>
        <v>321</v>
      </c>
      <c r="B323" s="3">
        <f t="shared" si="20"/>
        <v>18200321</v>
      </c>
      <c r="C323" s="67" t="s">
        <v>915</v>
      </c>
      <c r="D323" s="250" t="s">
        <v>831</v>
      </c>
      <c r="E323" s="3" t="s">
        <v>922</v>
      </c>
      <c r="F323" s="264" t="s">
        <v>1504</v>
      </c>
      <c r="G323" s="307" t="s">
        <v>1204</v>
      </c>
      <c r="H323" s="308" t="s">
        <v>326</v>
      </c>
      <c r="I323" s="309" t="s">
        <v>923</v>
      </c>
      <c r="J323" s="92">
        <v>1926949</v>
      </c>
      <c r="K323" s="291" t="s">
        <v>1538</v>
      </c>
      <c r="L323" s="77"/>
      <c r="M323" s="77" t="s">
        <v>1866</v>
      </c>
      <c r="N323" s="77" t="s">
        <v>1866</v>
      </c>
      <c r="O323" s="69"/>
      <c r="P323" s="291"/>
    </row>
    <row r="324" spans="1:16">
      <c r="A324" s="3">
        <f t="shared" si="20"/>
        <v>322</v>
      </c>
      <c r="B324" s="3">
        <f t="shared" si="20"/>
        <v>18200322</v>
      </c>
      <c r="C324" s="67" t="s">
        <v>915</v>
      </c>
      <c r="D324" s="250" t="s">
        <v>832</v>
      </c>
      <c r="E324" s="3" t="s">
        <v>833</v>
      </c>
      <c r="F324" s="264" t="s">
        <v>1503</v>
      </c>
      <c r="G324" s="307" t="s">
        <v>1205</v>
      </c>
      <c r="H324" s="308" t="s">
        <v>330</v>
      </c>
      <c r="I324" s="309">
        <v>32021</v>
      </c>
      <c r="J324" s="92">
        <v>1410108</v>
      </c>
      <c r="K324" s="291" t="s">
        <v>1538</v>
      </c>
      <c r="L324" s="77"/>
      <c r="M324" s="77" t="s">
        <v>1866</v>
      </c>
      <c r="N324" s="77" t="s">
        <v>1866</v>
      </c>
      <c r="O324" s="69"/>
      <c r="P324" s="291"/>
    </row>
    <row r="325" spans="1:16">
      <c r="A325" s="3">
        <f t="shared" si="20"/>
        <v>323</v>
      </c>
      <c r="B325" s="3">
        <f t="shared" si="20"/>
        <v>18200323</v>
      </c>
      <c r="C325" s="67" t="s">
        <v>915</v>
      </c>
      <c r="D325" s="99" t="s">
        <v>823</v>
      </c>
      <c r="E325" s="3" t="s">
        <v>824</v>
      </c>
      <c r="F325" s="264" t="s">
        <v>1502</v>
      </c>
      <c r="G325" s="317" t="s">
        <v>2643</v>
      </c>
      <c r="H325" s="308" t="s">
        <v>326</v>
      </c>
      <c r="I325" s="309">
        <v>27342</v>
      </c>
      <c r="J325" s="92">
        <v>1567973</v>
      </c>
      <c r="K325" s="291" t="s">
        <v>1538</v>
      </c>
      <c r="L325" s="291"/>
      <c r="M325" s="291" t="s">
        <v>1081</v>
      </c>
      <c r="N325" s="77" t="s">
        <v>1866</v>
      </c>
      <c r="O325" s="69"/>
      <c r="P325" s="291"/>
    </row>
    <row r="326" spans="1:16" ht="15.75">
      <c r="A326" s="3">
        <f t="shared" si="20"/>
        <v>324</v>
      </c>
      <c r="B326" s="3">
        <f t="shared" si="20"/>
        <v>18200324</v>
      </c>
      <c r="C326" s="67" t="s">
        <v>915</v>
      </c>
      <c r="D326" s="250" t="s">
        <v>842</v>
      </c>
      <c r="E326" s="3" t="s">
        <v>457</v>
      </c>
      <c r="F326" s="264" t="s">
        <v>1501</v>
      </c>
      <c r="G326" s="323" t="s">
        <v>1898</v>
      </c>
      <c r="H326" s="308" t="s">
        <v>326</v>
      </c>
      <c r="I326" s="309" t="s">
        <v>1206</v>
      </c>
      <c r="J326" s="92">
        <v>2864032</v>
      </c>
      <c r="K326" s="291" t="s">
        <v>1538</v>
      </c>
      <c r="L326" s="77"/>
      <c r="M326" s="77" t="s">
        <v>1866</v>
      </c>
      <c r="N326" s="77" t="s">
        <v>1866</v>
      </c>
      <c r="O326" s="69"/>
      <c r="P326" s="291"/>
    </row>
    <row r="327" spans="1:16">
      <c r="A327" s="3">
        <f t="shared" si="20"/>
        <v>325</v>
      </c>
      <c r="B327" s="3">
        <f t="shared" si="20"/>
        <v>18200325</v>
      </c>
      <c r="C327" s="67" t="s">
        <v>469</v>
      </c>
      <c r="D327" s="250" t="s">
        <v>821</v>
      </c>
      <c r="E327" s="3" t="s">
        <v>1207</v>
      </c>
      <c r="F327" s="264" t="s">
        <v>1500</v>
      </c>
      <c r="G327" s="307" t="s">
        <v>1208</v>
      </c>
      <c r="H327" s="308" t="s">
        <v>330</v>
      </c>
      <c r="I327" s="309">
        <v>34861</v>
      </c>
      <c r="J327" s="92">
        <v>4285640</v>
      </c>
      <c r="K327" s="291" t="s">
        <v>1538</v>
      </c>
      <c r="L327" s="291"/>
      <c r="M327" s="291" t="s">
        <v>336</v>
      </c>
      <c r="N327" s="291" t="s">
        <v>1209</v>
      </c>
      <c r="O327" s="69">
        <v>8112093204</v>
      </c>
      <c r="P327" s="291"/>
    </row>
    <row r="328" spans="1:16" ht="15.75" customHeight="1">
      <c r="A328" s="3">
        <f t="shared" si="20"/>
        <v>326</v>
      </c>
      <c r="B328" s="3">
        <f t="shared" si="20"/>
        <v>18200326</v>
      </c>
      <c r="C328" s="67" t="s">
        <v>469</v>
      </c>
      <c r="D328" s="250" t="s">
        <v>820</v>
      </c>
      <c r="E328" s="3" t="s">
        <v>15</v>
      </c>
      <c r="F328" s="264" t="s">
        <v>1499</v>
      </c>
      <c r="G328" s="307" t="s">
        <v>1210</v>
      </c>
      <c r="H328" s="308" t="s">
        <v>330</v>
      </c>
      <c r="I328" s="309" t="s">
        <v>926</v>
      </c>
      <c r="J328" s="92">
        <v>3468320</v>
      </c>
      <c r="K328" s="291" t="s">
        <v>1538</v>
      </c>
      <c r="L328" s="291"/>
      <c r="M328" s="291" t="s">
        <v>336</v>
      </c>
      <c r="N328" s="291" t="s">
        <v>1211</v>
      </c>
      <c r="O328" s="69"/>
      <c r="P328" s="291"/>
    </row>
    <row r="329" spans="1:16">
      <c r="A329" s="3">
        <f t="shared" si="20"/>
        <v>327</v>
      </c>
      <c r="B329" s="3">
        <f t="shared" si="20"/>
        <v>18200327</v>
      </c>
      <c r="C329" s="67" t="s">
        <v>915</v>
      </c>
      <c r="D329" s="250" t="s">
        <v>921</v>
      </c>
      <c r="E329" s="3" t="s">
        <v>1212</v>
      </c>
      <c r="F329" s="264" t="s">
        <v>1498</v>
      </c>
      <c r="G329" s="307" t="s">
        <v>1213</v>
      </c>
      <c r="H329" s="308" t="s">
        <v>330</v>
      </c>
      <c r="I329" s="309" t="s">
        <v>1214</v>
      </c>
      <c r="J329" s="92">
        <v>1708967</v>
      </c>
      <c r="K329" s="291" t="s">
        <v>1538</v>
      </c>
      <c r="L329" s="77"/>
      <c r="M329" s="77" t="s">
        <v>1866</v>
      </c>
      <c r="N329" s="77" t="s">
        <v>1866</v>
      </c>
      <c r="O329" s="69"/>
      <c r="P329" s="291"/>
    </row>
    <row r="330" spans="1:16">
      <c r="A330" s="3">
        <f t="shared" si="20"/>
        <v>328</v>
      </c>
      <c r="B330" s="3">
        <f t="shared" si="20"/>
        <v>18200328</v>
      </c>
      <c r="C330" s="67" t="s">
        <v>915</v>
      </c>
      <c r="D330" s="250" t="s">
        <v>916</v>
      </c>
      <c r="E330" s="3" t="s">
        <v>881</v>
      </c>
      <c r="F330" s="264" t="s">
        <v>1497</v>
      </c>
      <c r="G330" s="307" t="s">
        <v>1215</v>
      </c>
      <c r="H330" s="308" t="s">
        <v>330</v>
      </c>
      <c r="I330" s="309" t="s">
        <v>917</v>
      </c>
      <c r="J330" s="92">
        <v>4053198</v>
      </c>
      <c r="K330" s="291" t="s">
        <v>1538</v>
      </c>
      <c r="L330" s="291"/>
      <c r="M330" s="291" t="s">
        <v>571</v>
      </c>
      <c r="N330" s="77" t="s">
        <v>1866</v>
      </c>
      <c r="O330" s="69"/>
      <c r="P330" s="291"/>
    </row>
    <row r="331" spans="1:16">
      <c r="A331" s="3">
        <f t="shared" si="20"/>
        <v>329</v>
      </c>
      <c r="B331" s="3">
        <f t="shared" si="20"/>
        <v>18200329</v>
      </c>
      <c r="C331" s="67" t="s">
        <v>915</v>
      </c>
      <c r="D331" s="250" t="s">
        <v>1216</v>
      </c>
      <c r="E331" s="3" t="s">
        <v>1217</v>
      </c>
      <c r="F331" s="264" t="s">
        <v>1496</v>
      </c>
      <c r="G331" s="307" t="s">
        <v>1218</v>
      </c>
      <c r="H331" s="308" t="s">
        <v>330</v>
      </c>
      <c r="I331" s="309">
        <v>33455</v>
      </c>
      <c r="J331" s="92">
        <v>4114907</v>
      </c>
      <c r="K331" s="291" t="s">
        <v>1538</v>
      </c>
      <c r="L331" s="291"/>
      <c r="M331" s="291" t="s">
        <v>588</v>
      </c>
      <c r="N331" s="77" t="s">
        <v>1866</v>
      </c>
      <c r="O331" s="69"/>
      <c r="P331" s="291"/>
    </row>
    <row r="332" spans="1:16">
      <c r="A332" s="3">
        <f t="shared" si="20"/>
        <v>330</v>
      </c>
      <c r="B332" s="3">
        <f t="shared" si="20"/>
        <v>18200330</v>
      </c>
      <c r="C332" s="67" t="s">
        <v>392</v>
      </c>
      <c r="D332" s="250" t="s">
        <v>829</v>
      </c>
      <c r="E332" s="3" t="s">
        <v>830</v>
      </c>
      <c r="F332" s="264" t="s">
        <v>1533</v>
      </c>
      <c r="G332" s="307" t="s">
        <v>972</v>
      </c>
      <c r="H332" s="308" t="s">
        <v>330</v>
      </c>
      <c r="I332" s="210">
        <v>30439</v>
      </c>
      <c r="J332" s="92">
        <v>1980385</v>
      </c>
      <c r="K332" s="291" t="s">
        <v>1538</v>
      </c>
      <c r="L332" s="77"/>
      <c r="M332" s="77" t="s">
        <v>1866</v>
      </c>
      <c r="N332" s="77" t="s">
        <v>1866</v>
      </c>
      <c r="O332" s="69"/>
      <c r="P332" s="291"/>
    </row>
    <row r="333" spans="1:16">
      <c r="A333" s="3">
        <f t="shared" si="20"/>
        <v>331</v>
      </c>
      <c r="B333" s="3">
        <f t="shared" si="20"/>
        <v>18200331</v>
      </c>
      <c r="C333" s="67" t="s">
        <v>915</v>
      </c>
      <c r="D333" s="250" t="s">
        <v>170</v>
      </c>
      <c r="E333" s="3" t="s">
        <v>1219</v>
      </c>
      <c r="F333" s="264" t="s">
        <v>1534</v>
      </c>
      <c r="G333" s="307" t="s">
        <v>1220</v>
      </c>
      <c r="H333" s="308" t="s">
        <v>330</v>
      </c>
      <c r="I333" s="309" t="s">
        <v>929</v>
      </c>
      <c r="J333" s="92">
        <v>4373688</v>
      </c>
      <c r="K333" s="291" t="s">
        <v>1538</v>
      </c>
      <c r="L333" s="291"/>
      <c r="M333" s="291" t="s">
        <v>588</v>
      </c>
      <c r="N333" s="77" t="s">
        <v>1866</v>
      </c>
      <c r="O333" s="69"/>
      <c r="P333" s="291"/>
    </row>
    <row r="334" spans="1:16">
      <c r="A334" s="3">
        <f t="shared" si="20"/>
        <v>332</v>
      </c>
      <c r="B334" s="3">
        <f t="shared" si="20"/>
        <v>18200332</v>
      </c>
      <c r="C334" s="67" t="s">
        <v>915</v>
      </c>
      <c r="D334" s="250" t="s">
        <v>846</v>
      </c>
      <c r="E334" s="3" t="s">
        <v>927</v>
      </c>
      <c r="F334" s="264" t="s">
        <v>1494</v>
      </c>
      <c r="G334" s="307" t="s">
        <v>975</v>
      </c>
      <c r="H334" s="308" t="s">
        <v>330</v>
      </c>
      <c r="I334" s="309" t="s">
        <v>1221</v>
      </c>
      <c r="J334" s="92">
        <v>4051122</v>
      </c>
      <c r="K334" s="291" t="s">
        <v>1538</v>
      </c>
      <c r="L334" s="291"/>
      <c r="M334" s="291" t="s">
        <v>336</v>
      </c>
      <c r="N334" s="77" t="s">
        <v>1866</v>
      </c>
      <c r="O334" s="69"/>
      <c r="P334" s="291"/>
    </row>
    <row r="335" spans="1:16">
      <c r="A335" s="3">
        <f t="shared" si="20"/>
        <v>333</v>
      </c>
      <c r="B335" s="3">
        <f t="shared" si="20"/>
        <v>18200333</v>
      </c>
      <c r="C335" s="67" t="s">
        <v>915</v>
      </c>
      <c r="D335" s="99" t="s">
        <v>882</v>
      </c>
      <c r="E335" s="3" t="s">
        <v>904</v>
      </c>
      <c r="F335" s="264" t="s">
        <v>1495</v>
      </c>
      <c r="G335" s="307" t="s">
        <v>999</v>
      </c>
      <c r="H335" s="308" t="s">
        <v>326</v>
      </c>
      <c r="I335" s="309" t="s">
        <v>964</v>
      </c>
      <c r="J335" s="92">
        <v>3490353</v>
      </c>
      <c r="K335" s="291" t="s">
        <v>1538</v>
      </c>
      <c r="L335" s="77"/>
      <c r="M335" s="77" t="s">
        <v>1866</v>
      </c>
      <c r="N335" s="77" t="s">
        <v>1866</v>
      </c>
      <c r="O335" s="69"/>
      <c r="P335" s="291"/>
    </row>
    <row r="336" spans="1:16">
      <c r="A336" s="3">
        <f t="shared" si="20"/>
        <v>334</v>
      </c>
      <c r="B336" s="3">
        <f t="shared" si="20"/>
        <v>18200334</v>
      </c>
      <c r="C336" s="67" t="s">
        <v>915</v>
      </c>
      <c r="D336" s="250" t="s">
        <v>1573</v>
      </c>
      <c r="E336" s="3" t="s">
        <v>1591</v>
      </c>
      <c r="F336" s="264" t="s">
        <v>1777</v>
      </c>
      <c r="G336" s="307" t="s">
        <v>1592</v>
      </c>
      <c r="H336" s="308" t="s">
        <v>330</v>
      </c>
      <c r="I336" s="309" t="s">
        <v>1593</v>
      </c>
      <c r="J336" s="92">
        <v>3368216</v>
      </c>
      <c r="K336" s="291" t="s">
        <v>1538</v>
      </c>
      <c r="L336" s="291"/>
      <c r="M336" s="291" t="s">
        <v>336</v>
      </c>
      <c r="N336" s="291" t="s">
        <v>1594</v>
      </c>
      <c r="O336" s="69">
        <v>8124652273</v>
      </c>
      <c r="P336" s="307" t="s">
        <v>1595</v>
      </c>
    </row>
    <row r="337" spans="1:16">
      <c r="A337" s="3">
        <f t="shared" si="20"/>
        <v>335</v>
      </c>
      <c r="B337" s="3">
        <f t="shared" si="20"/>
        <v>18200335</v>
      </c>
      <c r="C337" s="67">
        <v>43228</v>
      </c>
      <c r="D337" s="250" t="s">
        <v>60</v>
      </c>
      <c r="E337" s="3" t="s">
        <v>103</v>
      </c>
      <c r="F337" s="264" t="s">
        <v>1390</v>
      </c>
      <c r="G337" s="307" t="s">
        <v>1596</v>
      </c>
      <c r="H337" s="308" t="s">
        <v>326</v>
      </c>
      <c r="I337" s="309">
        <v>34793</v>
      </c>
      <c r="J337" s="92">
        <v>3835107</v>
      </c>
      <c r="K337" s="291" t="s">
        <v>1538</v>
      </c>
      <c r="L337" s="291"/>
      <c r="M337" s="291" t="s">
        <v>588</v>
      </c>
      <c r="N337" s="77" t="s">
        <v>1866</v>
      </c>
      <c r="O337" s="69"/>
      <c r="P337" s="291"/>
    </row>
    <row r="338" spans="1:16">
      <c r="A338" s="3">
        <f t="shared" si="20"/>
        <v>336</v>
      </c>
      <c r="B338" s="3">
        <f t="shared" si="20"/>
        <v>18200336</v>
      </c>
      <c r="C338" s="67">
        <v>43228</v>
      </c>
      <c r="D338" s="250" t="s">
        <v>1597</v>
      </c>
      <c r="E338" s="3" t="s">
        <v>1577</v>
      </c>
      <c r="F338" s="264" t="s">
        <v>1778</v>
      </c>
      <c r="G338" s="307" t="s">
        <v>1598</v>
      </c>
      <c r="H338" s="308" t="s">
        <v>330</v>
      </c>
      <c r="I338" s="309">
        <v>35347</v>
      </c>
      <c r="J338" s="92">
        <v>4328453</v>
      </c>
      <c r="K338" s="291" t="s">
        <v>1538</v>
      </c>
      <c r="L338" s="291"/>
      <c r="M338" s="291" t="s">
        <v>588</v>
      </c>
      <c r="N338" s="77" t="s">
        <v>1866</v>
      </c>
      <c r="O338" s="69"/>
      <c r="P338" s="291"/>
    </row>
    <row r="339" spans="1:16">
      <c r="A339" s="3">
        <f t="shared" ref="A339:B354" si="21">A338+1</f>
        <v>337</v>
      </c>
      <c r="B339" s="3">
        <f t="shared" si="21"/>
        <v>18200337</v>
      </c>
      <c r="C339" s="67">
        <v>43228</v>
      </c>
      <c r="D339" s="250" t="s">
        <v>1575</v>
      </c>
      <c r="E339" s="3" t="s">
        <v>1576</v>
      </c>
      <c r="F339" s="264" t="s">
        <v>1779</v>
      </c>
      <c r="G339" s="307" t="s">
        <v>1599</v>
      </c>
      <c r="H339" s="308" t="s">
        <v>330</v>
      </c>
      <c r="I339" s="309" t="s">
        <v>1600</v>
      </c>
      <c r="J339" s="92" t="s">
        <v>3004</v>
      </c>
      <c r="K339" s="291" t="s">
        <v>1538</v>
      </c>
      <c r="L339" s="291"/>
      <c r="M339" s="291" t="s">
        <v>588</v>
      </c>
      <c r="N339" s="77" t="s">
        <v>1866</v>
      </c>
      <c r="O339" s="69"/>
      <c r="P339" s="291"/>
    </row>
    <row r="340" spans="1:16">
      <c r="A340" s="3">
        <f t="shared" si="21"/>
        <v>338</v>
      </c>
      <c r="B340" s="3">
        <f t="shared" si="21"/>
        <v>18200338</v>
      </c>
      <c r="C340" s="67">
        <v>43228</v>
      </c>
      <c r="D340" s="250" t="s">
        <v>1601</v>
      </c>
      <c r="E340" s="3" t="s">
        <v>19</v>
      </c>
      <c r="F340" s="264" t="s">
        <v>1780</v>
      </c>
      <c r="G340" s="307" t="s">
        <v>1602</v>
      </c>
      <c r="H340" s="308" t="s">
        <v>330</v>
      </c>
      <c r="I340" s="309" t="s">
        <v>1603</v>
      </c>
      <c r="J340" s="92">
        <v>3569938</v>
      </c>
      <c r="K340" s="291" t="s">
        <v>1538</v>
      </c>
      <c r="L340" s="291"/>
      <c r="M340" s="291" t="s">
        <v>336</v>
      </c>
      <c r="N340" s="77" t="s">
        <v>1866</v>
      </c>
      <c r="O340" s="69"/>
      <c r="P340" s="291"/>
    </row>
    <row r="341" spans="1:16">
      <c r="A341" s="18">
        <f t="shared" si="21"/>
        <v>339</v>
      </c>
      <c r="B341" s="18">
        <f t="shared" si="21"/>
        <v>18200339</v>
      </c>
      <c r="C341" s="67">
        <v>43228</v>
      </c>
      <c r="D341" s="250" t="s">
        <v>845</v>
      </c>
      <c r="E341" s="3" t="s">
        <v>1604</v>
      </c>
      <c r="F341" s="264" t="s">
        <v>1781</v>
      </c>
      <c r="G341" s="307" t="s">
        <v>1605</v>
      </c>
      <c r="H341" s="308" t="s">
        <v>330</v>
      </c>
      <c r="I341" s="309" t="s">
        <v>1606</v>
      </c>
      <c r="J341" s="92">
        <v>2697500</v>
      </c>
      <c r="K341" s="291" t="s">
        <v>1538</v>
      </c>
      <c r="L341" s="291"/>
      <c r="M341" s="291" t="s">
        <v>336</v>
      </c>
      <c r="N341" s="77" t="s">
        <v>1866</v>
      </c>
      <c r="O341" s="69"/>
      <c r="P341" s="291"/>
    </row>
    <row r="342" spans="1:16">
      <c r="A342" s="3">
        <f t="shared" si="21"/>
        <v>340</v>
      </c>
      <c r="B342" s="3">
        <f t="shared" si="21"/>
        <v>18200340</v>
      </c>
      <c r="C342" s="67" t="s">
        <v>915</v>
      </c>
      <c r="D342" s="250" t="s">
        <v>784</v>
      </c>
      <c r="E342" s="3" t="s">
        <v>785</v>
      </c>
      <c r="F342" s="264" t="s">
        <v>1782</v>
      </c>
      <c r="G342" s="307" t="s">
        <v>1607</v>
      </c>
      <c r="H342" s="308" t="s">
        <v>330</v>
      </c>
      <c r="I342" s="309">
        <v>33643</v>
      </c>
      <c r="J342" s="92">
        <v>4250015</v>
      </c>
      <c r="K342" s="291" t="s">
        <v>1538</v>
      </c>
      <c r="L342" s="291"/>
      <c r="M342" s="291" t="s">
        <v>588</v>
      </c>
      <c r="N342" s="77" t="s">
        <v>1866</v>
      </c>
      <c r="O342" s="69"/>
      <c r="P342" s="291"/>
    </row>
    <row r="343" spans="1:16" ht="14.25" customHeight="1">
      <c r="A343" s="3">
        <f t="shared" si="21"/>
        <v>341</v>
      </c>
      <c r="B343" s="3">
        <f t="shared" si="21"/>
        <v>18200341</v>
      </c>
      <c r="C343" s="67" t="s">
        <v>920</v>
      </c>
      <c r="D343" s="250" t="s">
        <v>843</v>
      </c>
      <c r="E343" s="3" t="s">
        <v>844</v>
      </c>
      <c r="F343" s="264" t="s">
        <v>1783</v>
      </c>
      <c r="G343" s="307" t="s">
        <v>1608</v>
      </c>
      <c r="H343" s="308" t="s">
        <v>330</v>
      </c>
      <c r="I343" s="309" t="s">
        <v>1609</v>
      </c>
      <c r="J343" s="116">
        <v>4390404</v>
      </c>
      <c r="K343" s="291" t="s">
        <v>1538</v>
      </c>
      <c r="L343" s="291"/>
      <c r="M343" s="291" t="s">
        <v>336</v>
      </c>
      <c r="N343" s="77" t="s">
        <v>1866</v>
      </c>
      <c r="O343" s="69"/>
      <c r="P343" s="291"/>
    </row>
    <row r="344" spans="1:16">
      <c r="A344" s="3">
        <f t="shared" si="21"/>
        <v>342</v>
      </c>
      <c r="B344" s="3">
        <f t="shared" si="21"/>
        <v>18200342</v>
      </c>
      <c r="C344" s="67" t="s">
        <v>915</v>
      </c>
      <c r="D344" s="250" t="s">
        <v>836</v>
      </c>
      <c r="E344" s="3" t="s">
        <v>837</v>
      </c>
      <c r="F344" s="264" t="s">
        <v>1784</v>
      </c>
      <c r="G344" s="307" t="s">
        <v>1610</v>
      </c>
      <c r="H344" s="308" t="s">
        <v>330</v>
      </c>
      <c r="I344" s="309">
        <v>34583</v>
      </c>
      <c r="J344" s="92">
        <v>4365611</v>
      </c>
      <c r="K344" s="291" t="s">
        <v>1538</v>
      </c>
      <c r="L344" s="291"/>
      <c r="M344" s="291" t="s">
        <v>336</v>
      </c>
      <c r="N344" s="291" t="s">
        <v>1611</v>
      </c>
      <c r="O344" s="69">
        <v>8099693872</v>
      </c>
      <c r="P344" s="291"/>
    </row>
    <row r="345" spans="1:16">
      <c r="A345" s="3">
        <f t="shared" si="21"/>
        <v>343</v>
      </c>
      <c r="B345" s="3">
        <f t="shared" si="21"/>
        <v>18200343</v>
      </c>
      <c r="C345" s="67" t="s">
        <v>915</v>
      </c>
      <c r="D345" s="250" t="s">
        <v>754</v>
      </c>
      <c r="E345" s="3" t="s">
        <v>811</v>
      </c>
      <c r="F345" s="264" t="s">
        <v>1785</v>
      </c>
      <c r="G345" s="307" t="s">
        <v>1612</v>
      </c>
      <c r="H345" s="308" t="s">
        <v>330</v>
      </c>
      <c r="I345" s="309">
        <v>35766</v>
      </c>
      <c r="J345" s="311">
        <v>4164595</v>
      </c>
      <c r="K345" s="291" t="s">
        <v>1538</v>
      </c>
      <c r="L345" s="291"/>
      <c r="M345" s="291" t="s">
        <v>588</v>
      </c>
      <c r="N345" s="77" t="s">
        <v>1866</v>
      </c>
      <c r="O345" s="69"/>
      <c r="P345" s="291"/>
    </row>
    <row r="346" spans="1:16" ht="14.25" customHeight="1">
      <c r="A346" s="3">
        <f t="shared" si="21"/>
        <v>344</v>
      </c>
      <c r="B346" s="3">
        <f t="shared" si="21"/>
        <v>18200344</v>
      </c>
      <c r="C346" s="67" t="s">
        <v>920</v>
      </c>
      <c r="D346" s="250" t="s">
        <v>921</v>
      </c>
      <c r="E346" s="3" t="s">
        <v>827</v>
      </c>
      <c r="F346" s="264" t="s">
        <v>1803</v>
      </c>
      <c r="G346" s="307" t="s">
        <v>1613</v>
      </c>
      <c r="H346" s="308" t="s">
        <v>326</v>
      </c>
      <c r="I346" s="309" t="s">
        <v>1614</v>
      </c>
      <c r="J346" s="123">
        <v>4390120</v>
      </c>
      <c r="K346" s="291" t="s">
        <v>1538</v>
      </c>
      <c r="L346" s="291"/>
      <c r="M346" s="291" t="s">
        <v>336</v>
      </c>
      <c r="N346" s="291" t="s">
        <v>1615</v>
      </c>
      <c r="O346" s="69">
        <v>8147440631</v>
      </c>
      <c r="P346" s="291"/>
    </row>
    <row r="347" spans="1:16">
      <c r="A347" s="3">
        <f t="shared" si="21"/>
        <v>345</v>
      </c>
      <c r="B347" s="3">
        <f t="shared" si="21"/>
        <v>18200345</v>
      </c>
      <c r="C347" s="67" t="s">
        <v>915</v>
      </c>
      <c r="D347" s="250" t="s">
        <v>828</v>
      </c>
      <c r="E347" s="3" t="s">
        <v>1616</v>
      </c>
      <c r="F347" s="264" t="s">
        <v>1802</v>
      </c>
      <c r="G347" s="307" t="s">
        <v>1617</v>
      </c>
      <c r="H347" s="308" t="s">
        <v>326</v>
      </c>
      <c r="I347" s="309">
        <v>32325</v>
      </c>
      <c r="J347" s="92">
        <v>3463085</v>
      </c>
      <c r="K347" s="291" t="s">
        <v>1538</v>
      </c>
      <c r="L347" s="291"/>
      <c r="M347" s="291" t="s">
        <v>343</v>
      </c>
      <c r="N347" s="77" t="s">
        <v>1866</v>
      </c>
      <c r="O347" s="69"/>
      <c r="P347" s="291"/>
    </row>
    <row r="348" spans="1:16" ht="15">
      <c r="A348" s="3">
        <f t="shared" si="21"/>
        <v>346</v>
      </c>
      <c r="B348" s="3">
        <f t="shared" si="21"/>
        <v>18200346</v>
      </c>
      <c r="C348" s="67" t="s">
        <v>915</v>
      </c>
      <c r="D348" s="250" t="s">
        <v>1618</v>
      </c>
      <c r="E348" s="3" t="s">
        <v>2218</v>
      </c>
      <c r="F348" s="264" t="s">
        <v>1801</v>
      </c>
      <c r="G348" s="307" t="s">
        <v>1619</v>
      </c>
      <c r="H348" s="308" t="s">
        <v>330</v>
      </c>
      <c r="I348" s="309">
        <v>33604</v>
      </c>
      <c r="J348" s="121">
        <v>3309599</v>
      </c>
      <c r="K348" s="291" t="s">
        <v>1538</v>
      </c>
      <c r="L348" s="291"/>
      <c r="M348" s="291" t="s">
        <v>336</v>
      </c>
      <c r="N348" s="291" t="s">
        <v>1620</v>
      </c>
      <c r="O348" s="69">
        <v>7038732184</v>
      </c>
      <c r="P348" s="291"/>
    </row>
    <row r="349" spans="1:16">
      <c r="A349" s="3">
        <f t="shared" si="21"/>
        <v>347</v>
      </c>
      <c r="B349" s="3">
        <f t="shared" si="21"/>
        <v>18200347</v>
      </c>
      <c r="C349" s="67" t="s">
        <v>920</v>
      </c>
      <c r="D349" s="250" t="s">
        <v>1621</v>
      </c>
      <c r="E349" s="3" t="s">
        <v>800</v>
      </c>
      <c r="F349" s="264" t="s">
        <v>1800</v>
      </c>
      <c r="G349" s="307" t="s">
        <v>1622</v>
      </c>
      <c r="H349" s="308" t="s">
        <v>330</v>
      </c>
      <c r="I349" s="309" t="s">
        <v>1623</v>
      </c>
      <c r="J349" s="92">
        <v>1981590</v>
      </c>
      <c r="K349" s="291" t="s">
        <v>1538</v>
      </c>
      <c r="L349" s="291"/>
      <c r="M349" s="291" t="s">
        <v>1624</v>
      </c>
      <c r="N349" s="77" t="s">
        <v>1866</v>
      </c>
      <c r="O349" s="69"/>
      <c r="P349" s="291"/>
    </row>
    <row r="350" spans="1:16" ht="15" customHeight="1">
      <c r="A350" s="3">
        <f t="shared" si="21"/>
        <v>348</v>
      </c>
      <c r="B350" s="3">
        <f t="shared" si="21"/>
        <v>18200348</v>
      </c>
      <c r="C350" s="67" t="s">
        <v>920</v>
      </c>
      <c r="D350" s="250" t="s">
        <v>72</v>
      </c>
      <c r="E350" s="3" t="s">
        <v>1625</v>
      </c>
      <c r="F350" s="264" t="s">
        <v>1799</v>
      </c>
      <c r="G350" s="307" t="s">
        <v>1626</v>
      </c>
      <c r="H350" s="308" t="s">
        <v>330</v>
      </c>
      <c r="I350" s="309" t="s">
        <v>1627</v>
      </c>
      <c r="J350" s="92">
        <v>3981700</v>
      </c>
      <c r="K350" s="291" t="s">
        <v>1538</v>
      </c>
      <c r="L350" s="291"/>
      <c r="M350" s="291" t="s">
        <v>588</v>
      </c>
      <c r="N350" s="77" t="s">
        <v>1866</v>
      </c>
      <c r="O350" s="69"/>
      <c r="P350" s="291"/>
    </row>
    <row r="351" spans="1:16">
      <c r="A351" s="3">
        <f t="shared" si="21"/>
        <v>349</v>
      </c>
      <c r="B351" s="3">
        <f t="shared" si="21"/>
        <v>18200349</v>
      </c>
      <c r="C351" s="67" t="s">
        <v>920</v>
      </c>
      <c r="D351" s="250" t="s">
        <v>812</v>
      </c>
      <c r="E351" s="3" t="s">
        <v>1628</v>
      </c>
      <c r="F351" s="264" t="s">
        <v>1798</v>
      </c>
      <c r="G351" s="317" t="s">
        <v>2610</v>
      </c>
      <c r="H351" s="308" t="s">
        <v>326</v>
      </c>
      <c r="I351" s="309" t="s">
        <v>1629</v>
      </c>
      <c r="J351" s="92">
        <v>3205171</v>
      </c>
      <c r="K351" s="291" t="s">
        <v>1538</v>
      </c>
      <c r="L351" s="291"/>
      <c r="M351" s="291" t="s">
        <v>1634</v>
      </c>
      <c r="N351" s="77" t="s">
        <v>1866</v>
      </c>
      <c r="O351" s="69"/>
      <c r="P351" s="291"/>
    </row>
    <row r="352" spans="1:16">
      <c r="A352" s="3">
        <f t="shared" si="21"/>
        <v>350</v>
      </c>
      <c r="B352" s="3">
        <f t="shared" si="21"/>
        <v>18200350</v>
      </c>
      <c r="C352" s="67" t="s">
        <v>920</v>
      </c>
      <c r="D352" s="250" t="s">
        <v>1630</v>
      </c>
      <c r="E352" s="3" t="s">
        <v>272</v>
      </c>
      <c r="F352" s="264" t="s">
        <v>1797</v>
      </c>
      <c r="G352" s="307" t="s">
        <v>1631</v>
      </c>
      <c r="H352" s="308" t="s">
        <v>326</v>
      </c>
      <c r="I352" s="309" t="s">
        <v>1632</v>
      </c>
      <c r="J352" s="92">
        <v>3384096</v>
      </c>
      <c r="K352" s="291" t="s">
        <v>1538</v>
      </c>
      <c r="L352" s="291"/>
      <c r="M352" s="291" t="s">
        <v>336</v>
      </c>
      <c r="N352" s="77" t="s">
        <v>1866</v>
      </c>
      <c r="O352" s="69"/>
      <c r="P352" s="291"/>
    </row>
    <row r="353" spans="1:16">
      <c r="A353" s="3">
        <f t="shared" si="21"/>
        <v>351</v>
      </c>
      <c r="B353" s="3">
        <f t="shared" si="21"/>
        <v>18200351</v>
      </c>
      <c r="C353" s="67" t="s">
        <v>920</v>
      </c>
      <c r="D353" s="250" t="s">
        <v>142</v>
      </c>
      <c r="E353" s="3" t="s">
        <v>1561</v>
      </c>
      <c r="F353" s="264" t="s">
        <v>1796</v>
      </c>
      <c r="G353" s="307" t="s">
        <v>1897</v>
      </c>
      <c r="H353" s="308" t="s">
        <v>326</v>
      </c>
      <c r="I353" s="309" t="s">
        <v>1633</v>
      </c>
      <c r="J353" s="92">
        <v>3189056</v>
      </c>
      <c r="K353" s="291" t="s">
        <v>1538</v>
      </c>
      <c r="L353" s="291"/>
      <c r="M353" s="291" t="s">
        <v>1634</v>
      </c>
      <c r="N353" s="77" t="s">
        <v>1866</v>
      </c>
      <c r="O353" s="69"/>
      <c r="P353" s="291"/>
    </row>
    <row r="354" spans="1:16">
      <c r="A354" s="3">
        <f t="shared" si="21"/>
        <v>352</v>
      </c>
      <c r="B354" s="3">
        <f t="shared" si="21"/>
        <v>18200352</v>
      </c>
      <c r="C354" s="67" t="s">
        <v>920</v>
      </c>
      <c r="D354" s="94" t="s">
        <v>809</v>
      </c>
      <c r="E354" s="3" t="s">
        <v>1635</v>
      </c>
      <c r="F354" s="264" t="s">
        <v>1795</v>
      </c>
      <c r="G354" s="307" t="s">
        <v>1636</v>
      </c>
      <c r="H354" s="308" t="s">
        <v>326</v>
      </c>
      <c r="I354" s="309">
        <v>31139</v>
      </c>
      <c r="J354" s="311" t="s">
        <v>1904</v>
      </c>
      <c r="K354" s="291" t="s">
        <v>1538</v>
      </c>
      <c r="L354" s="291"/>
      <c r="M354" s="291" t="s">
        <v>336</v>
      </c>
      <c r="N354" s="77" t="s">
        <v>1866</v>
      </c>
      <c r="O354" s="69"/>
      <c r="P354" s="291"/>
    </row>
    <row r="355" spans="1:16">
      <c r="A355" s="3">
        <f t="shared" ref="A355:B370" si="22">A354+1</f>
        <v>353</v>
      </c>
      <c r="B355" s="3">
        <f t="shared" si="22"/>
        <v>18200353</v>
      </c>
      <c r="C355" s="67" t="s">
        <v>1082</v>
      </c>
      <c r="D355" s="250" t="s">
        <v>839</v>
      </c>
      <c r="E355" s="3" t="s">
        <v>1637</v>
      </c>
      <c r="F355" s="264" t="s">
        <v>1794</v>
      </c>
      <c r="G355" s="307" t="s">
        <v>1638</v>
      </c>
      <c r="H355" s="308" t="s">
        <v>330</v>
      </c>
      <c r="I355" s="309" t="s">
        <v>1639</v>
      </c>
      <c r="J355" s="92">
        <v>4252424</v>
      </c>
      <c r="K355" s="291" t="s">
        <v>1538</v>
      </c>
      <c r="L355" s="291"/>
      <c r="M355" s="291" t="s">
        <v>1634</v>
      </c>
      <c r="N355" s="77" t="s">
        <v>1866</v>
      </c>
      <c r="O355" s="69"/>
      <c r="P355" s="291"/>
    </row>
    <row r="356" spans="1:16">
      <c r="A356" s="3">
        <f t="shared" si="22"/>
        <v>354</v>
      </c>
      <c r="B356" s="3">
        <f t="shared" si="22"/>
        <v>18200354</v>
      </c>
      <c r="C356" s="67" t="s">
        <v>768</v>
      </c>
      <c r="D356" s="250" t="s">
        <v>797</v>
      </c>
      <c r="E356" s="3" t="s">
        <v>18</v>
      </c>
      <c r="F356" s="264" t="s">
        <v>1793</v>
      </c>
      <c r="G356" s="307" t="s">
        <v>1640</v>
      </c>
      <c r="H356" s="308" t="s">
        <v>330</v>
      </c>
      <c r="I356" s="309" t="s">
        <v>1641</v>
      </c>
      <c r="J356" s="92">
        <v>1271667</v>
      </c>
      <c r="K356" s="291" t="s">
        <v>1538</v>
      </c>
      <c r="L356" s="291"/>
      <c r="M356" s="291" t="s">
        <v>1634</v>
      </c>
      <c r="N356" s="77" t="s">
        <v>1866</v>
      </c>
      <c r="O356" s="69"/>
      <c r="P356" s="291"/>
    </row>
    <row r="357" spans="1:16" ht="14.25" customHeight="1">
      <c r="A357" s="3">
        <f t="shared" si="22"/>
        <v>355</v>
      </c>
      <c r="B357" s="3">
        <f t="shared" si="22"/>
        <v>18200355</v>
      </c>
      <c r="C357" s="67">
        <v>43198</v>
      </c>
      <c r="D357" s="250" t="s">
        <v>200</v>
      </c>
      <c r="E357" s="3" t="s">
        <v>1559</v>
      </c>
      <c r="F357" s="264" t="s">
        <v>1792</v>
      </c>
      <c r="G357" s="307" t="s">
        <v>1642</v>
      </c>
      <c r="H357" s="308" t="s">
        <v>326</v>
      </c>
      <c r="I357" s="309" t="s">
        <v>1643</v>
      </c>
      <c r="J357" s="92">
        <v>3709233</v>
      </c>
      <c r="K357" s="291" t="s">
        <v>1538</v>
      </c>
      <c r="L357" s="291"/>
      <c r="M357" s="291" t="s">
        <v>336</v>
      </c>
      <c r="N357" s="77" t="s">
        <v>1866</v>
      </c>
      <c r="O357" s="69"/>
      <c r="P357" s="291"/>
    </row>
    <row r="358" spans="1:16">
      <c r="A358" s="3">
        <f t="shared" si="22"/>
        <v>356</v>
      </c>
      <c r="B358" s="3">
        <f t="shared" si="22"/>
        <v>18200356</v>
      </c>
      <c r="C358" s="67" t="s">
        <v>469</v>
      </c>
      <c r="D358" s="250" t="s">
        <v>1644</v>
      </c>
      <c r="E358" s="3" t="s">
        <v>1645</v>
      </c>
      <c r="F358" s="264" t="s">
        <v>1791</v>
      </c>
      <c r="G358" s="307" t="s">
        <v>1646</v>
      </c>
      <c r="H358" s="308" t="s">
        <v>330</v>
      </c>
      <c r="I358" s="309" t="s">
        <v>1647</v>
      </c>
      <c r="J358" s="92">
        <v>4226279</v>
      </c>
      <c r="K358" s="291" t="s">
        <v>1538</v>
      </c>
      <c r="L358" s="291"/>
      <c r="M358" s="291" t="s">
        <v>336</v>
      </c>
      <c r="N358" s="291" t="s">
        <v>1648</v>
      </c>
      <c r="O358" s="89"/>
      <c r="P358" s="291"/>
    </row>
    <row r="359" spans="1:16">
      <c r="A359" s="3">
        <f t="shared" si="22"/>
        <v>357</v>
      </c>
      <c r="B359" s="3">
        <f t="shared" si="22"/>
        <v>18200357</v>
      </c>
      <c r="C359" s="67">
        <v>43198</v>
      </c>
      <c r="D359" s="99" t="s">
        <v>1649</v>
      </c>
      <c r="E359" s="3" t="s">
        <v>1650</v>
      </c>
      <c r="F359" s="264" t="s">
        <v>1790</v>
      </c>
      <c r="G359" s="307" t="s">
        <v>1651</v>
      </c>
      <c r="H359" s="308" t="s">
        <v>326</v>
      </c>
      <c r="I359" s="309">
        <v>34948</v>
      </c>
      <c r="J359" s="124">
        <v>4400072</v>
      </c>
      <c r="K359" s="291" t="s">
        <v>1538</v>
      </c>
      <c r="L359" s="291"/>
      <c r="M359" s="291" t="s">
        <v>588</v>
      </c>
      <c r="N359" s="77" t="s">
        <v>1866</v>
      </c>
      <c r="O359" s="69"/>
      <c r="P359" s="291"/>
    </row>
    <row r="360" spans="1:16">
      <c r="A360" s="3">
        <f t="shared" si="22"/>
        <v>358</v>
      </c>
      <c r="B360" s="3">
        <f t="shared" si="22"/>
        <v>18200358</v>
      </c>
      <c r="C360" s="67">
        <v>43198</v>
      </c>
      <c r="D360" s="99" t="s">
        <v>1549</v>
      </c>
      <c r="E360" s="3" t="s">
        <v>1652</v>
      </c>
      <c r="F360" s="264" t="s">
        <v>1789</v>
      </c>
      <c r="G360" s="307" t="s">
        <v>1653</v>
      </c>
      <c r="H360" s="308" t="s">
        <v>330</v>
      </c>
      <c r="I360" s="309" t="s">
        <v>1654</v>
      </c>
      <c r="J360" s="125">
        <v>4401386</v>
      </c>
      <c r="K360" s="291" t="s">
        <v>1538</v>
      </c>
      <c r="L360" s="291"/>
      <c r="M360" s="291" t="s">
        <v>1655</v>
      </c>
      <c r="N360" s="77" t="s">
        <v>1866</v>
      </c>
      <c r="O360" s="69"/>
      <c r="P360" s="291"/>
    </row>
    <row r="361" spans="1:16">
      <c r="A361" s="3">
        <f t="shared" si="22"/>
        <v>359</v>
      </c>
      <c r="B361" s="3">
        <f t="shared" si="22"/>
        <v>18200359</v>
      </c>
      <c r="C361" s="67">
        <v>43198</v>
      </c>
      <c r="D361" s="250" t="s">
        <v>1552</v>
      </c>
      <c r="E361" s="3" t="s">
        <v>1553</v>
      </c>
      <c r="F361" s="264" t="s">
        <v>1788</v>
      </c>
      <c r="G361" s="307" t="s">
        <v>1656</v>
      </c>
      <c r="H361" s="308" t="s">
        <v>330</v>
      </c>
      <c r="I361" s="309">
        <v>31725</v>
      </c>
      <c r="J361" s="114">
        <v>1892557</v>
      </c>
      <c r="K361" s="291" t="s">
        <v>1538</v>
      </c>
      <c r="L361" s="291"/>
      <c r="M361" s="291" t="s">
        <v>1634</v>
      </c>
      <c r="N361" s="77" t="s">
        <v>1866</v>
      </c>
      <c r="O361" s="69"/>
      <c r="P361" s="291"/>
    </row>
    <row r="362" spans="1:16">
      <c r="A362" s="3">
        <f t="shared" si="22"/>
        <v>360</v>
      </c>
      <c r="B362" s="3">
        <f t="shared" si="22"/>
        <v>18200360</v>
      </c>
      <c r="C362" s="67">
        <v>43198</v>
      </c>
      <c r="D362" s="250" t="s">
        <v>1138</v>
      </c>
      <c r="E362" s="3" t="s">
        <v>91</v>
      </c>
      <c r="F362" s="264" t="s">
        <v>1787</v>
      </c>
      <c r="G362" s="307" t="s">
        <v>1657</v>
      </c>
      <c r="H362" s="308" t="s">
        <v>326</v>
      </c>
      <c r="I362" s="309" t="s">
        <v>1658</v>
      </c>
      <c r="J362" s="92">
        <v>4161107</v>
      </c>
      <c r="K362" s="291" t="s">
        <v>1538</v>
      </c>
      <c r="L362" s="291"/>
      <c r="M362" s="291" t="s">
        <v>588</v>
      </c>
      <c r="N362" s="77" t="s">
        <v>1866</v>
      </c>
      <c r="O362" s="69"/>
      <c r="P362" s="291"/>
    </row>
    <row r="363" spans="1:16" ht="18">
      <c r="A363" s="3">
        <f t="shared" si="22"/>
        <v>361</v>
      </c>
      <c r="B363" s="3">
        <f t="shared" si="22"/>
        <v>18200361</v>
      </c>
      <c r="C363" s="67">
        <v>43198</v>
      </c>
      <c r="D363" s="250" t="s">
        <v>1659</v>
      </c>
      <c r="E363" s="3" t="s">
        <v>200</v>
      </c>
      <c r="F363" s="264" t="s">
        <v>1786</v>
      </c>
      <c r="G363" s="307" t="s">
        <v>1660</v>
      </c>
      <c r="H363" s="308" t="s">
        <v>326</v>
      </c>
      <c r="I363" s="208">
        <v>33156</v>
      </c>
      <c r="J363" s="92">
        <v>3778966</v>
      </c>
      <c r="K363" s="291" t="s">
        <v>1538</v>
      </c>
      <c r="L363" s="291"/>
      <c r="M363" s="291" t="s">
        <v>1661</v>
      </c>
      <c r="N363" s="291" t="s">
        <v>1662</v>
      </c>
      <c r="O363" s="69"/>
      <c r="P363" s="291"/>
    </row>
    <row r="364" spans="1:16" ht="15.75">
      <c r="A364" s="3">
        <f t="shared" si="22"/>
        <v>362</v>
      </c>
      <c r="B364" s="3">
        <f t="shared" si="22"/>
        <v>18200362</v>
      </c>
      <c r="C364" s="67">
        <v>43198</v>
      </c>
      <c r="D364" s="250" t="s">
        <v>1556</v>
      </c>
      <c r="E364" s="3" t="s">
        <v>1663</v>
      </c>
      <c r="F364" s="84" t="s">
        <v>1850</v>
      </c>
      <c r="G364" s="307" t="s">
        <v>1664</v>
      </c>
      <c r="H364" s="308" t="s">
        <v>326</v>
      </c>
      <c r="I364" s="216">
        <v>31230</v>
      </c>
      <c r="J364" s="92">
        <v>2965137</v>
      </c>
      <c r="K364" s="291" t="s">
        <v>1538</v>
      </c>
      <c r="L364" s="291"/>
      <c r="M364" s="291" t="s">
        <v>588</v>
      </c>
      <c r="N364" s="77" t="s">
        <v>1866</v>
      </c>
      <c r="O364" s="69"/>
      <c r="P364" s="291"/>
    </row>
    <row r="365" spans="1:16" ht="18" customHeight="1">
      <c r="A365" s="3">
        <f t="shared" si="22"/>
        <v>363</v>
      </c>
      <c r="B365" s="3">
        <f t="shared" si="22"/>
        <v>18200363</v>
      </c>
      <c r="C365" s="67" t="s">
        <v>1843</v>
      </c>
      <c r="D365" s="250" t="s">
        <v>1582</v>
      </c>
      <c r="E365" s="3" t="s">
        <v>1583</v>
      </c>
      <c r="F365" s="264" t="s">
        <v>1776</v>
      </c>
      <c r="G365" s="307" t="s">
        <v>1665</v>
      </c>
      <c r="H365" s="308" t="s">
        <v>326</v>
      </c>
      <c r="I365" s="309" t="s">
        <v>1666</v>
      </c>
      <c r="J365" s="92">
        <v>3801258</v>
      </c>
      <c r="K365" s="291" t="s">
        <v>1538</v>
      </c>
      <c r="L365" s="291"/>
      <c r="M365" s="291" t="s">
        <v>336</v>
      </c>
      <c r="N365" s="291" t="s">
        <v>1667</v>
      </c>
      <c r="O365" s="69" t="s">
        <v>2003</v>
      </c>
      <c r="P365" s="291"/>
    </row>
    <row r="366" spans="1:16" ht="15" customHeight="1">
      <c r="A366" s="3">
        <f t="shared" si="22"/>
        <v>364</v>
      </c>
      <c r="B366" s="3">
        <f t="shared" si="22"/>
        <v>18200364</v>
      </c>
      <c r="C366" s="67">
        <v>43198</v>
      </c>
      <c r="D366" s="250" t="s">
        <v>1668</v>
      </c>
      <c r="E366" s="3" t="s">
        <v>881</v>
      </c>
      <c r="F366" s="264" t="s">
        <v>1804</v>
      </c>
      <c r="G366" s="307" t="s">
        <v>1669</v>
      </c>
      <c r="H366" s="308" t="s">
        <v>330</v>
      </c>
      <c r="I366" s="309" t="s">
        <v>1670</v>
      </c>
      <c r="J366" s="92">
        <v>3260743</v>
      </c>
      <c r="K366" s="291" t="s">
        <v>1538</v>
      </c>
      <c r="L366" s="291"/>
      <c r="M366" s="291" t="s">
        <v>336</v>
      </c>
      <c r="N366" s="291" t="s">
        <v>1671</v>
      </c>
      <c r="O366" s="69"/>
      <c r="P366" s="291"/>
    </row>
    <row r="367" spans="1:16" s="7" customFormat="1">
      <c r="A367" s="103">
        <f t="shared" si="22"/>
        <v>365</v>
      </c>
      <c r="B367" s="103">
        <f t="shared" si="22"/>
        <v>18200365</v>
      </c>
      <c r="C367" s="430">
        <v>43167</v>
      </c>
      <c r="D367" s="94" t="s">
        <v>874</v>
      </c>
      <c r="E367" s="103" t="s">
        <v>875</v>
      </c>
      <c r="F367" s="431" t="s">
        <v>1805</v>
      </c>
      <c r="G367" s="320" t="s">
        <v>1672</v>
      </c>
      <c r="H367" s="432" t="s">
        <v>330</v>
      </c>
      <c r="I367" s="433">
        <v>29107</v>
      </c>
      <c r="J367" s="434" t="s">
        <v>1920</v>
      </c>
      <c r="K367" s="236" t="s">
        <v>1538</v>
      </c>
      <c r="L367" s="236"/>
      <c r="M367" s="236" t="s">
        <v>336</v>
      </c>
      <c r="N367" s="236" t="s">
        <v>1673</v>
      </c>
      <c r="O367" s="286">
        <v>8180216500</v>
      </c>
      <c r="P367" s="236"/>
    </row>
    <row r="368" spans="1:16">
      <c r="A368" s="3">
        <f t="shared" si="22"/>
        <v>366</v>
      </c>
      <c r="B368" s="3">
        <f t="shared" si="22"/>
        <v>18200366</v>
      </c>
      <c r="C368" s="67" t="s">
        <v>920</v>
      </c>
      <c r="D368" s="250" t="s">
        <v>1674</v>
      </c>
      <c r="E368" s="3" t="s">
        <v>1675</v>
      </c>
      <c r="F368" s="264" t="s">
        <v>1806</v>
      </c>
      <c r="G368" s="307" t="s">
        <v>1676</v>
      </c>
      <c r="H368" s="308" t="s">
        <v>330</v>
      </c>
      <c r="I368" s="309" t="s">
        <v>1677</v>
      </c>
      <c r="J368" s="92">
        <v>4008166</v>
      </c>
      <c r="K368" s="291" t="s">
        <v>1538</v>
      </c>
      <c r="L368" s="291"/>
      <c r="M368" s="291" t="s">
        <v>588</v>
      </c>
      <c r="N368" s="77" t="s">
        <v>1866</v>
      </c>
      <c r="O368" s="69"/>
      <c r="P368" s="291"/>
    </row>
    <row r="369" spans="1:16">
      <c r="A369" s="3">
        <f t="shared" si="22"/>
        <v>367</v>
      </c>
      <c r="B369" s="3">
        <f t="shared" si="22"/>
        <v>18200367</v>
      </c>
      <c r="C369" s="67">
        <v>43198</v>
      </c>
      <c r="D369" s="250" t="s">
        <v>1678</v>
      </c>
      <c r="E369" s="3" t="s">
        <v>1679</v>
      </c>
      <c r="F369" s="264" t="s">
        <v>1807</v>
      </c>
      <c r="G369" s="307" t="s">
        <v>1680</v>
      </c>
      <c r="H369" s="308" t="s">
        <v>326</v>
      </c>
      <c r="I369" s="309">
        <v>33395</v>
      </c>
      <c r="J369" s="126">
        <v>4339276</v>
      </c>
      <c r="K369" s="291" t="s">
        <v>1538</v>
      </c>
      <c r="L369" s="291"/>
      <c r="M369" s="291" t="s">
        <v>336</v>
      </c>
      <c r="N369" s="291" t="s">
        <v>1681</v>
      </c>
      <c r="O369" s="69">
        <v>7034352597</v>
      </c>
      <c r="P369" s="291"/>
    </row>
    <row r="370" spans="1:16">
      <c r="A370" s="3">
        <f t="shared" si="22"/>
        <v>368</v>
      </c>
      <c r="B370" s="3">
        <f t="shared" si="22"/>
        <v>18200368</v>
      </c>
      <c r="C370" s="67">
        <v>43198</v>
      </c>
      <c r="D370" s="250" t="s">
        <v>1682</v>
      </c>
      <c r="E370" s="3" t="s">
        <v>1683</v>
      </c>
      <c r="F370" s="264" t="s">
        <v>1808</v>
      </c>
      <c r="G370" s="307" t="s">
        <v>1684</v>
      </c>
      <c r="H370" s="308" t="s">
        <v>326</v>
      </c>
      <c r="I370" s="309" t="s">
        <v>1685</v>
      </c>
      <c r="J370" s="92">
        <v>3462462</v>
      </c>
      <c r="K370" s="291" t="s">
        <v>1538</v>
      </c>
      <c r="L370" s="291"/>
      <c r="M370" s="291" t="s">
        <v>336</v>
      </c>
      <c r="N370" s="77" t="s">
        <v>1866</v>
      </c>
      <c r="O370" s="69"/>
      <c r="P370" s="291"/>
    </row>
    <row r="371" spans="1:16">
      <c r="A371" s="3">
        <f t="shared" ref="A371:B386" si="23">A370+1</f>
        <v>369</v>
      </c>
      <c r="B371" s="3">
        <f t="shared" si="23"/>
        <v>18200369</v>
      </c>
      <c r="C371" s="67">
        <v>43198</v>
      </c>
      <c r="D371" s="250" t="s">
        <v>1568</v>
      </c>
      <c r="E371" s="3" t="s">
        <v>1569</v>
      </c>
      <c r="F371" s="264" t="s">
        <v>1809</v>
      </c>
      <c r="G371" s="307" t="s">
        <v>1686</v>
      </c>
      <c r="H371" s="308" t="s">
        <v>326</v>
      </c>
      <c r="I371" s="309" t="s">
        <v>1687</v>
      </c>
      <c r="J371" s="92">
        <v>4280083</v>
      </c>
      <c r="K371" s="291" t="s">
        <v>1538</v>
      </c>
      <c r="L371" s="291"/>
      <c r="M371" s="291" t="s">
        <v>336</v>
      </c>
      <c r="N371" s="77" t="s">
        <v>1866</v>
      </c>
      <c r="O371" s="69"/>
      <c r="P371" s="291"/>
    </row>
    <row r="372" spans="1:16">
      <c r="A372" s="3">
        <f t="shared" si="23"/>
        <v>370</v>
      </c>
      <c r="B372" s="3">
        <f t="shared" si="23"/>
        <v>18200370</v>
      </c>
      <c r="C372" s="67">
        <v>43198</v>
      </c>
      <c r="D372" s="250" t="s">
        <v>333</v>
      </c>
      <c r="E372" s="3" t="s">
        <v>1688</v>
      </c>
      <c r="F372" s="264" t="s">
        <v>1810</v>
      </c>
      <c r="G372" s="307" t="s">
        <v>1689</v>
      </c>
      <c r="H372" s="308" t="s">
        <v>330</v>
      </c>
      <c r="I372" s="309">
        <v>34929</v>
      </c>
      <c r="J372" s="311">
        <v>3809056</v>
      </c>
      <c r="K372" s="291" t="s">
        <v>1538</v>
      </c>
      <c r="L372" s="291"/>
      <c r="M372" s="291" t="s">
        <v>336</v>
      </c>
      <c r="N372" s="291" t="s">
        <v>1690</v>
      </c>
      <c r="O372" s="69">
        <v>8106106107</v>
      </c>
      <c r="P372" s="291"/>
    </row>
    <row r="373" spans="1:16">
      <c r="A373" s="3">
        <f t="shared" si="23"/>
        <v>371</v>
      </c>
      <c r="B373" s="3">
        <f t="shared" si="23"/>
        <v>18200371</v>
      </c>
      <c r="C373" s="67">
        <v>43198</v>
      </c>
      <c r="D373" s="94" t="s">
        <v>1557</v>
      </c>
      <c r="E373" s="3" t="s">
        <v>1558</v>
      </c>
      <c r="F373" s="264" t="s">
        <v>1811</v>
      </c>
      <c r="G373" s="307" t="s">
        <v>1691</v>
      </c>
      <c r="H373" s="308" t="s">
        <v>326</v>
      </c>
      <c r="I373" s="309">
        <v>36592</v>
      </c>
      <c r="J373" s="311" t="s">
        <v>1904</v>
      </c>
      <c r="K373" s="291" t="s">
        <v>1538</v>
      </c>
      <c r="L373" s="291"/>
      <c r="M373" s="291" t="s">
        <v>588</v>
      </c>
      <c r="N373" s="77" t="s">
        <v>1866</v>
      </c>
      <c r="O373" s="69"/>
      <c r="P373" s="291"/>
    </row>
    <row r="374" spans="1:16">
      <c r="A374" s="3">
        <f t="shared" si="23"/>
        <v>372</v>
      </c>
      <c r="B374" s="3">
        <f t="shared" si="23"/>
        <v>18200372</v>
      </c>
      <c r="C374" s="67">
        <v>43198</v>
      </c>
      <c r="D374" s="250" t="s">
        <v>1546</v>
      </c>
      <c r="E374" s="3" t="s">
        <v>1547</v>
      </c>
      <c r="F374" s="264" t="s">
        <v>1812</v>
      </c>
      <c r="G374" s="307" t="s">
        <v>1692</v>
      </c>
      <c r="H374" s="308" t="s">
        <v>330</v>
      </c>
      <c r="I374" s="309">
        <v>33211</v>
      </c>
      <c r="J374" s="92">
        <v>3656715</v>
      </c>
      <c r="K374" s="291" t="s">
        <v>1538</v>
      </c>
      <c r="L374" s="291"/>
      <c r="M374" s="291" t="s">
        <v>588</v>
      </c>
      <c r="N374" s="77" t="s">
        <v>1866</v>
      </c>
      <c r="O374" s="69"/>
      <c r="P374" s="291"/>
    </row>
    <row r="375" spans="1:16">
      <c r="A375" s="3">
        <f t="shared" si="23"/>
        <v>373</v>
      </c>
      <c r="B375" s="3">
        <f t="shared" si="23"/>
        <v>18200373</v>
      </c>
      <c r="C375" s="67">
        <v>43198</v>
      </c>
      <c r="D375" s="250" t="s">
        <v>1566</v>
      </c>
      <c r="E375" s="3" t="s">
        <v>1693</v>
      </c>
      <c r="F375" s="264" t="s">
        <v>1813</v>
      </c>
      <c r="G375" s="307" t="s">
        <v>1694</v>
      </c>
      <c r="H375" s="308" t="s">
        <v>326</v>
      </c>
      <c r="I375" s="309" t="s">
        <v>1695</v>
      </c>
      <c r="J375" s="92">
        <v>2807021</v>
      </c>
      <c r="K375" s="291" t="s">
        <v>1538</v>
      </c>
      <c r="L375" s="291"/>
      <c r="M375" s="291" t="s">
        <v>343</v>
      </c>
      <c r="N375" s="77" t="s">
        <v>1866</v>
      </c>
      <c r="O375" s="69"/>
      <c r="P375" s="291"/>
    </row>
    <row r="376" spans="1:16">
      <c r="A376" s="3">
        <f t="shared" si="23"/>
        <v>374</v>
      </c>
      <c r="B376" s="3">
        <f t="shared" si="23"/>
        <v>18200374</v>
      </c>
      <c r="C376" s="67">
        <v>43198</v>
      </c>
      <c r="D376" s="250" t="s">
        <v>1696</v>
      </c>
      <c r="E376" s="3" t="s">
        <v>1697</v>
      </c>
      <c r="F376" s="264" t="s">
        <v>1814</v>
      </c>
      <c r="G376" s="307" t="s">
        <v>1698</v>
      </c>
      <c r="H376" s="308" t="s">
        <v>330</v>
      </c>
      <c r="I376" s="309">
        <v>31483</v>
      </c>
      <c r="J376" s="92">
        <v>1951375</v>
      </c>
      <c r="K376" s="291" t="s">
        <v>1538</v>
      </c>
      <c r="L376" s="291"/>
      <c r="M376" s="291" t="s">
        <v>336</v>
      </c>
      <c r="N376" s="77" t="s">
        <v>1866</v>
      </c>
      <c r="O376" s="69"/>
      <c r="P376" s="291"/>
    </row>
    <row r="377" spans="1:16">
      <c r="A377" s="3">
        <f t="shared" si="23"/>
        <v>375</v>
      </c>
      <c r="B377" s="3">
        <f t="shared" si="23"/>
        <v>18200375</v>
      </c>
      <c r="C377" s="67">
        <v>43198</v>
      </c>
      <c r="D377" s="250" t="s">
        <v>1550</v>
      </c>
      <c r="E377" s="3" t="s">
        <v>1551</v>
      </c>
      <c r="F377" s="264" t="s">
        <v>1815</v>
      </c>
      <c r="G377" s="307" t="s">
        <v>1699</v>
      </c>
      <c r="H377" s="308" t="s">
        <v>330</v>
      </c>
      <c r="I377" s="309" t="s">
        <v>1700</v>
      </c>
      <c r="J377" s="92">
        <v>3220965</v>
      </c>
      <c r="K377" s="291" t="s">
        <v>1538</v>
      </c>
      <c r="L377" s="291"/>
      <c r="M377" s="291" t="s">
        <v>588</v>
      </c>
      <c r="N377" s="77" t="s">
        <v>1866</v>
      </c>
      <c r="O377" s="69"/>
      <c r="P377" s="291"/>
    </row>
    <row r="378" spans="1:16">
      <c r="A378" s="3">
        <f t="shared" si="23"/>
        <v>376</v>
      </c>
      <c r="B378" s="3">
        <f t="shared" si="23"/>
        <v>18200376</v>
      </c>
      <c r="C378" s="67" t="s">
        <v>920</v>
      </c>
      <c r="D378" s="95" t="s">
        <v>1572</v>
      </c>
      <c r="E378" s="3" t="s">
        <v>1571</v>
      </c>
      <c r="F378" s="264" t="s">
        <v>1816</v>
      </c>
      <c r="G378" s="307" t="s">
        <v>1701</v>
      </c>
      <c r="H378" s="308" t="s">
        <v>330</v>
      </c>
      <c r="I378" s="309" t="s">
        <v>1848</v>
      </c>
      <c r="J378" s="311" t="s">
        <v>1848</v>
      </c>
      <c r="K378" s="291" t="s">
        <v>1538</v>
      </c>
      <c r="L378" s="291"/>
      <c r="M378" s="291" t="s">
        <v>336</v>
      </c>
      <c r="N378" s="77" t="s">
        <v>1866</v>
      </c>
      <c r="O378" s="69" t="s">
        <v>10</v>
      </c>
      <c r="P378" s="291"/>
    </row>
    <row r="379" spans="1:16">
      <c r="A379" s="3">
        <f t="shared" si="23"/>
        <v>377</v>
      </c>
      <c r="B379" s="3">
        <f t="shared" si="23"/>
        <v>18200377</v>
      </c>
      <c r="C379" s="67">
        <v>43198</v>
      </c>
      <c r="D379" s="250" t="s">
        <v>1563</v>
      </c>
      <c r="E379" s="3" t="s">
        <v>609</v>
      </c>
      <c r="F379" s="264" t="s">
        <v>1817</v>
      </c>
      <c r="G379" s="307" t="s">
        <v>1702</v>
      </c>
      <c r="H379" s="308" t="s">
        <v>326</v>
      </c>
      <c r="I379" s="309" t="s">
        <v>1703</v>
      </c>
      <c r="J379" s="92">
        <v>3345597</v>
      </c>
      <c r="K379" s="291" t="s">
        <v>1538</v>
      </c>
      <c r="L379" s="291"/>
      <c r="M379" s="291" t="s">
        <v>588</v>
      </c>
      <c r="N379" s="77" t="s">
        <v>1866</v>
      </c>
      <c r="O379" s="69"/>
      <c r="P379" s="291"/>
    </row>
    <row r="380" spans="1:16">
      <c r="A380" s="3">
        <f t="shared" si="23"/>
        <v>378</v>
      </c>
      <c r="B380" s="3">
        <f t="shared" si="23"/>
        <v>18200378</v>
      </c>
      <c r="C380" s="67">
        <v>43198</v>
      </c>
      <c r="D380" s="250" t="s">
        <v>1560</v>
      </c>
      <c r="E380" s="3" t="s">
        <v>1704</v>
      </c>
      <c r="F380" s="264" t="s">
        <v>1818</v>
      </c>
      <c r="G380" s="307" t="s">
        <v>1705</v>
      </c>
      <c r="H380" s="308" t="s">
        <v>326</v>
      </c>
      <c r="I380" s="309" t="s">
        <v>1904</v>
      </c>
      <c r="J380" s="92">
        <v>2303509</v>
      </c>
      <c r="K380" s="291" t="s">
        <v>1538</v>
      </c>
      <c r="L380" s="291"/>
      <c r="M380" s="291" t="s">
        <v>588</v>
      </c>
      <c r="N380" s="77" t="s">
        <v>1866</v>
      </c>
      <c r="O380" s="69"/>
      <c r="P380" s="291"/>
    </row>
    <row r="381" spans="1:16" ht="14.25" customHeight="1">
      <c r="A381" s="3">
        <f t="shared" si="23"/>
        <v>379</v>
      </c>
      <c r="B381" s="3">
        <f t="shared" si="23"/>
        <v>18200379</v>
      </c>
      <c r="C381" s="67">
        <v>43563</v>
      </c>
      <c r="D381" s="250" t="s">
        <v>517</v>
      </c>
      <c r="E381" s="3" t="s">
        <v>1706</v>
      </c>
      <c r="F381" s="264" t="s">
        <v>1819</v>
      </c>
      <c r="G381" s="307" t="s">
        <v>1707</v>
      </c>
      <c r="H381" s="308" t="s">
        <v>326</v>
      </c>
      <c r="I381" s="309" t="s">
        <v>1708</v>
      </c>
      <c r="J381" s="92">
        <v>2230721</v>
      </c>
      <c r="K381" s="291" t="s">
        <v>1538</v>
      </c>
      <c r="L381" s="291"/>
      <c r="M381" s="291" t="s">
        <v>588</v>
      </c>
      <c r="N381" s="77" t="s">
        <v>1866</v>
      </c>
      <c r="O381" s="69"/>
      <c r="P381" s="291"/>
    </row>
    <row r="382" spans="1:16">
      <c r="A382" s="3">
        <f t="shared" si="23"/>
        <v>380</v>
      </c>
      <c r="B382" s="3">
        <f t="shared" si="23"/>
        <v>18200380</v>
      </c>
      <c r="C382" s="67">
        <v>43198</v>
      </c>
      <c r="D382" s="250" t="s">
        <v>1555</v>
      </c>
      <c r="E382" s="3" t="s">
        <v>1709</v>
      </c>
      <c r="F382" s="264" t="s">
        <v>1820</v>
      </c>
      <c r="G382" s="307" t="s">
        <v>1710</v>
      </c>
      <c r="H382" s="308" t="s">
        <v>330</v>
      </c>
      <c r="I382" s="309" t="s">
        <v>1711</v>
      </c>
      <c r="J382" s="92">
        <v>3204353</v>
      </c>
      <c r="K382" s="291" t="s">
        <v>1538</v>
      </c>
      <c r="L382" s="291"/>
      <c r="M382" s="291" t="s">
        <v>1081</v>
      </c>
      <c r="N382" s="77" t="s">
        <v>1866</v>
      </c>
      <c r="O382" s="69"/>
      <c r="P382" s="291"/>
    </row>
    <row r="383" spans="1:16">
      <c r="A383" s="3">
        <f t="shared" si="23"/>
        <v>381</v>
      </c>
      <c r="B383" s="3">
        <f t="shared" si="23"/>
        <v>18200381</v>
      </c>
      <c r="C383" s="67" t="s">
        <v>920</v>
      </c>
      <c r="D383" s="250" t="s">
        <v>77</v>
      </c>
      <c r="E383" s="3" t="s">
        <v>219</v>
      </c>
      <c r="F383" s="264" t="s">
        <v>1821</v>
      </c>
      <c r="G383" s="307" t="s">
        <v>1712</v>
      </c>
      <c r="H383" s="308" t="s">
        <v>330</v>
      </c>
      <c r="I383" s="309">
        <v>29806</v>
      </c>
      <c r="J383" s="92">
        <v>1353945</v>
      </c>
      <c r="K383" s="291" t="s">
        <v>1538</v>
      </c>
      <c r="L383" s="291"/>
      <c r="M383" s="291" t="s">
        <v>343</v>
      </c>
      <c r="N383" s="77" t="s">
        <v>1866</v>
      </c>
      <c r="O383" s="69"/>
      <c r="P383" s="291"/>
    </row>
    <row r="384" spans="1:16">
      <c r="A384" s="3">
        <f t="shared" si="23"/>
        <v>382</v>
      </c>
      <c r="B384" s="3">
        <f t="shared" si="23"/>
        <v>18200382</v>
      </c>
      <c r="C384" s="67">
        <v>43198</v>
      </c>
      <c r="D384" s="250" t="s">
        <v>1713</v>
      </c>
      <c r="E384" s="3" t="s">
        <v>1567</v>
      </c>
      <c r="F384" s="264" t="s">
        <v>1822</v>
      </c>
      <c r="G384" s="307" t="s">
        <v>1714</v>
      </c>
      <c r="H384" s="308" t="s">
        <v>330</v>
      </c>
      <c r="I384" s="309" t="s">
        <v>1715</v>
      </c>
      <c r="J384" s="92">
        <v>3223405</v>
      </c>
      <c r="K384" s="291" t="s">
        <v>1538</v>
      </c>
      <c r="L384" s="291"/>
      <c r="M384" s="291" t="s">
        <v>588</v>
      </c>
      <c r="N384" s="77" t="s">
        <v>1866</v>
      </c>
      <c r="O384" s="69"/>
      <c r="P384" s="291"/>
    </row>
    <row r="385" spans="1:16">
      <c r="A385" s="3">
        <f t="shared" si="23"/>
        <v>383</v>
      </c>
      <c r="B385" s="3">
        <f t="shared" si="23"/>
        <v>18200383</v>
      </c>
      <c r="C385" s="67">
        <v>43198</v>
      </c>
      <c r="D385" s="250" t="s">
        <v>1564</v>
      </c>
      <c r="E385" s="3" t="s">
        <v>798</v>
      </c>
      <c r="F385" s="264" t="s">
        <v>1823</v>
      </c>
      <c r="G385" s="307" t="s">
        <v>1716</v>
      </c>
      <c r="H385" s="308" t="s">
        <v>330</v>
      </c>
      <c r="I385" s="309" t="s">
        <v>1717</v>
      </c>
      <c r="J385" s="92">
        <v>2966143</v>
      </c>
      <c r="K385" s="291" t="s">
        <v>1538</v>
      </c>
      <c r="L385" s="291"/>
      <c r="M385" s="291" t="s">
        <v>588</v>
      </c>
      <c r="N385" s="77" t="s">
        <v>1866</v>
      </c>
      <c r="O385" s="69"/>
      <c r="P385" s="291"/>
    </row>
    <row r="386" spans="1:16">
      <c r="A386" s="3">
        <f t="shared" si="23"/>
        <v>384</v>
      </c>
      <c r="B386" s="3">
        <f t="shared" si="23"/>
        <v>18200384</v>
      </c>
      <c r="C386" s="67">
        <v>43198</v>
      </c>
      <c r="D386" s="250" t="s">
        <v>1554</v>
      </c>
      <c r="E386" s="3" t="s">
        <v>810</v>
      </c>
      <c r="F386" s="264" t="s">
        <v>1824</v>
      </c>
      <c r="G386" s="307" t="s">
        <v>1718</v>
      </c>
      <c r="H386" s="308" t="s">
        <v>326</v>
      </c>
      <c r="I386" s="309" t="s">
        <v>1904</v>
      </c>
      <c r="J386" s="92">
        <v>2700407</v>
      </c>
      <c r="K386" s="291" t="s">
        <v>1538</v>
      </c>
      <c r="L386" s="291"/>
      <c r="M386" s="291" t="s">
        <v>343</v>
      </c>
      <c r="N386" s="77" t="s">
        <v>1866</v>
      </c>
      <c r="O386" s="69"/>
      <c r="P386" s="291"/>
    </row>
    <row r="387" spans="1:16" ht="15">
      <c r="A387" s="3">
        <f t="shared" ref="A387:B402" si="24">A386+1</f>
        <v>385</v>
      </c>
      <c r="B387" s="3">
        <f t="shared" si="24"/>
        <v>18200385</v>
      </c>
      <c r="C387" s="67">
        <v>43198</v>
      </c>
      <c r="D387" s="250" t="s">
        <v>1719</v>
      </c>
      <c r="E387" s="3" t="s">
        <v>1565</v>
      </c>
      <c r="F387" s="264" t="s">
        <v>1825</v>
      </c>
      <c r="G387" s="307" t="s">
        <v>1720</v>
      </c>
      <c r="H387" s="308" t="s">
        <v>330</v>
      </c>
      <c r="I387" s="309">
        <v>33827</v>
      </c>
      <c r="J387" s="127">
        <v>4407023</v>
      </c>
      <c r="K387" s="291" t="s">
        <v>1538</v>
      </c>
      <c r="L387" s="291"/>
      <c r="M387" s="291" t="s">
        <v>336</v>
      </c>
      <c r="N387" s="291" t="s">
        <v>1721</v>
      </c>
      <c r="O387" s="69">
        <v>9024456408</v>
      </c>
      <c r="P387" s="307" t="s">
        <v>1722</v>
      </c>
    </row>
    <row r="388" spans="1:16">
      <c r="A388" s="3">
        <f t="shared" si="24"/>
        <v>386</v>
      </c>
      <c r="B388" s="3">
        <f t="shared" si="24"/>
        <v>18200386</v>
      </c>
      <c r="C388" s="67">
        <v>43198</v>
      </c>
      <c r="D388" s="250" t="s">
        <v>1548</v>
      </c>
      <c r="E388" s="3" t="s">
        <v>1723</v>
      </c>
      <c r="F388" s="264" t="s">
        <v>1826</v>
      </c>
      <c r="G388" s="307" t="s">
        <v>2919</v>
      </c>
      <c r="H388" s="308" t="s">
        <v>330</v>
      </c>
      <c r="I388" s="309">
        <v>33820</v>
      </c>
      <c r="J388" s="92">
        <v>3866880</v>
      </c>
      <c r="K388" s="291" t="s">
        <v>1538</v>
      </c>
      <c r="L388" s="291"/>
      <c r="M388" s="291" t="s">
        <v>336</v>
      </c>
      <c r="N388" s="77" t="s">
        <v>1866</v>
      </c>
      <c r="O388" s="69"/>
      <c r="P388" s="291"/>
    </row>
    <row r="389" spans="1:16" ht="14.25" customHeight="1">
      <c r="A389" s="3">
        <f t="shared" si="24"/>
        <v>387</v>
      </c>
      <c r="B389" s="3">
        <f t="shared" si="24"/>
        <v>18200387</v>
      </c>
      <c r="C389" s="67">
        <v>43198</v>
      </c>
      <c r="D389" s="250" t="s">
        <v>1724</v>
      </c>
      <c r="E389" s="3" t="s">
        <v>794</v>
      </c>
      <c r="F389" s="264" t="s">
        <v>1827</v>
      </c>
      <c r="G389" s="307" t="s">
        <v>1725</v>
      </c>
      <c r="H389" s="308" t="s">
        <v>330</v>
      </c>
      <c r="I389" s="309">
        <v>35039</v>
      </c>
      <c r="J389" s="92">
        <v>3285510</v>
      </c>
      <c r="K389" s="291" t="s">
        <v>1538</v>
      </c>
      <c r="L389" s="291"/>
      <c r="M389" s="291" t="s">
        <v>336</v>
      </c>
      <c r="N389" s="291" t="s">
        <v>1726</v>
      </c>
      <c r="O389" s="69">
        <v>8151087767</v>
      </c>
      <c r="P389" s="291"/>
    </row>
    <row r="390" spans="1:16">
      <c r="A390" s="3">
        <f t="shared" si="24"/>
        <v>388</v>
      </c>
      <c r="B390" s="3">
        <f t="shared" si="24"/>
        <v>18200388</v>
      </c>
      <c r="C390" s="67" t="s">
        <v>920</v>
      </c>
      <c r="D390" s="250" t="s">
        <v>1544</v>
      </c>
      <c r="E390" s="3" t="s">
        <v>1545</v>
      </c>
      <c r="F390" s="264" t="s">
        <v>1828</v>
      </c>
      <c r="G390" s="307" t="s">
        <v>1727</v>
      </c>
      <c r="H390" s="308" t="s">
        <v>326</v>
      </c>
      <c r="I390" s="309" t="s">
        <v>1728</v>
      </c>
      <c r="J390" s="92">
        <v>3776698</v>
      </c>
      <c r="K390" s="291" t="s">
        <v>1538</v>
      </c>
      <c r="L390" s="291"/>
      <c r="M390" s="291" t="s">
        <v>1634</v>
      </c>
      <c r="N390" s="77" t="s">
        <v>1866</v>
      </c>
      <c r="O390" s="69"/>
      <c r="P390" s="291"/>
    </row>
    <row r="391" spans="1:16" ht="14.25" customHeight="1">
      <c r="A391" s="3">
        <f t="shared" si="24"/>
        <v>389</v>
      </c>
      <c r="B391" s="3">
        <f t="shared" si="24"/>
        <v>18200389</v>
      </c>
      <c r="C391" s="67">
        <v>43167</v>
      </c>
      <c r="D391" s="250" t="s">
        <v>1562</v>
      </c>
      <c r="E391" s="3" t="s">
        <v>1729</v>
      </c>
      <c r="F391" s="264" t="s">
        <v>1829</v>
      </c>
      <c r="G391" s="307" t="s">
        <v>1730</v>
      </c>
      <c r="H391" s="308" t="s">
        <v>330</v>
      </c>
      <c r="I391" s="309">
        <v>32939</v>
      </c>
      <c r="J391" s="92">
        <v>3973433</v>
      </c>
      <c r="K391" s="291" t="s">
        <v>1538</v>
      </c>
      <c r="L391" s="291"/>
      <c r="M391" s="291" t="s">
        <v>336</v>
      </c>
      <c r="N391" s="77" t="s">
        <v>1866</v>
      </c>
      <c r="O391" s="69"/>
      <c r="P391" s="291"/>
    </row>
    <row r="392" spans="1:16">
      <c r="A392" s="3">
        <f t="shared" si="24"/>
        <v>390</v>
      </c>
      <c r="B392" s="3">
        <f t="shared" si="24"/>
        <v>18200390</v>
      </c>
      <c r="C392" s="67">
        <v>43198</v>
      </c>
      <c r="D392" s="250" t="s">
        <v>132</v>
      </c>
      <c r="E392" s="3" t="s">
        <v>1731</v>
      </c>
      <c r="F392" s="264" t="s">
        <v>1830</v>
      </c>
      <c r="G392" s="307" t="s">
        <v>1732</v>
      </c>
      <c r="H392" s="308" t="s">
        <v>330</v>
      </c>
      <c r="I392" s="309" t="s">
        <v>1733</v>
      </c>
      <c r="J392" s="92">
        <v>4288688</v>
      </c>
      <c r="K392" s="291" t="s">
        <v>1538</v>
      </c>
      <c r="L392" s="291"/>
      <c r="M392" s="291" t="s">
        <v>1734</v>
      </c>
      <c r="N392" s="77" t="s">
        <v>1866</v>
      </c>
      <c r="O392" s="69"/>
      <c r="P392" s="291"/>
    </row>
    <row r="393" spans="1:16" ht="15.75">
      <c r="A393" s="3">
        <f t="shared" si="24"/>
        <v>391</v>
      </c>
      <c r="B393" s="3">
        <f t="shared" si="24"/>
        <v>18200391</v>
      </c>
      <c r="C393" s="67">
        <v>43198</v>
      </c>
      <c r="D393" s="250" t="s">
        <v>1735</v>
      </c>
      <c r="E393" s="3" t="s">
        <v>1736</v>
      </c>
      <c r="F393" s="87" t="s">
        <v>1904</v>
      </c>
      <c r="G393" s="307" t="s">
        <v>1737</v>
      </c>
      <c r="H393" s="308" t="s">
        <v>326</v>
      </c>
      <c r="I393" s="212">
        <v>29806</v>
      </c>
      <c r="J393" s="92">
        <v>3613469</v>
      </c>
      <c r="K393" s="291" t="s">
        <v>1538</v>
      </c>
      <c r="L393" s="291"/>
      <c r="M393" s="291" t="s">
        <v>53</v>
      </c>
      <c r="N393" s="77" t="s">
        <v>1866</v>
      </c>
      <c r="O393" s="69"/>
      <c r="P393" s="291"/>
    </row>
    <row r="394" spans="1:16">
      <c r="A394" s="3">
        <f t="shared" si="24"/>
        <v>392</v>
      </c>
      <c r="B394" s="3">
        <f t="shared" si="24"/>
        <v>18200392</v>
      </c>
      <c r="C394" s="67">
        <v>43198</v>
      </c>
      <c r="D394" s="250" t="s">
        <v>1738</v>
      </c>
      <c r="E394" s="3" t="s">
        <v>1739</v>
      </c>
      <c r="F394" s="264" t="s">
        <v>1831</v>
      </c>
      <c r="G394" s="307" t="s">
        <v>1740</v>
      </c>
      <c r="H394" s="308" t="s">
        <v>330</v>
      </c>
      <c r="I394" s="309" t="s">
        <v>1741</v>
      </c>
      <c r="J394" s="92">
        <v>3203167</v>
      </c>
      <c r="K394" s="291" t="s">
        <v>1538</v>
      </c>
      <c r="L394" s="291"/>
      <c r="M394" s="291" t="s">
        <v>588</v>
      </c>
      <c r="N394" s="77" t="s">
        <v>1866</v>
      </c>
      <c r="O394" s="69"/>
      <c r="P394" s="291"/>
    </row>
    <row r="395" spans="1:16" ht="15.75" customHeight="1">
      <c r="A395" s="3">
        <f t="shared" si="24"/>
        <v>393</v>
      </c>
      <c r="B395" s="3">
        <f t="shared" si="24"/>
        <v>18200393</v>
      </c>
      <c r="C395" s="67">
        <v>43198</v>
      </c>
      <c r="D395" s="250" t="s">
        <v>249</v>
      </c>
      <c r="E395" s="3" t="s">
        <v>1742</v>
      </c>
      <c r="F395" s="264" t="s">
        <v>1832</v>
      </c>
      <c r="G395" s="307" t="s">
        <v>1743</v>
      </c>
      <c r="H395" s="308" t="s">
        <v>326</v>
      </c>
      <c r="I395" s="309">
        <v>33825</v>
      </c>
      <c r="J395" s="311">
        <v>4237357</v>
      </c>
      <c r="K395" s="291" t="s">
        <v>1538</v>
      </c>
      <c r="L395" s="291"/>
      <c r="M395" s="291" t="s">
        <v>336</v>
      </c>
      <c r="N395" s="291" t="s">
        <v>1744</v>
      </c>
      <c r="O395" s="69"/>
      <c r="P395" s="291"/>
    </row>
    <row r="396" spans="1:16">
      <c r="A396" s="3">
        <f t="shared" si="24"/>
        <v>394</v>
      </c>
      <c r="B396" s="3">
        <f t="shared" si="24"/>
        <v>18200394</v>
      </c>
      <c r="C396" s="67">
        <v>43198</v>
      </c>
      <c r="D396" s="250" t="s">
        <v>1745</v>
      </c>
      <c r="E396" s="3" t="s">
        <v>1746</v>
      </c>
      <c r="F396" s="264" t="s">
        <v>1883</v>
      </c>
      <c r="G396" s="307" t="s">
        <v>1884</v>
      </c>
      <c r="H396" s="308" t="s">
        <v>330</v>
      </c>
      <c r="I396" s="309" t="s">
        <v>1747</v>
      </c>
      <c r="J396" s="114">
        <v>4384711</v>
      </c>
      <c r="K396" s="291" t="s">
        <v>1538</v>
      </c>
      <c r="L396" s="291"/>
      <c r="M396" s="291" t="s">
        <v>1013</v>
      </c>
      <c r="N396" s="77" t="s">
        <v>1866</v>
      </c>
      <c r="O396" s="69"/>
      <c r="P396" s="291"/>
    </row>
    <row r="397" spans="1:16">
      <c r="A397" s="3">
        <f t="shared" si="24"/>
        <v>395</v>
      </c>
      <c r="B397" s="3">
        <f t="shared" si="24"/>
        <v>18200395</v>
      </c>
      <c r="C397" s="67">
        <v>43198</v>
      </c>
      <c r="D397" s="250" t="s">
        <v>1748</v>
      </c>
      <c r="E397" s="3" t="s">
        <v>1749</v>
      </c>
      <c r="F397" s="264" t="s">
        <v>1833</v>
      </c>
      <c r="G397" s="307" t="s">
        <v>1750</v>
      </c>
      <c r="H397" s="308" t="s">
        <v>326</v>
      </c>
      <c r="I397" s="309" t="s">
        <v>1751</v>
      </c>
      <c r="J397" s="92">
        <v>4079924</v>
      </c>
      <c r="K397" s="291" t="s">
        <v>1538</v>
      </c>
      <c r="L397" s="291"/>
      <c r="M397" s="291" t="s">
        <v>336</v>
      </c>
      <c r="N397" s="77" t="s">
        <v>1866</v>
      </c>
      <c r="O397" s="69"/>
      <c r="P397" s="291"/>
    </row>
    <row r="398" spans="1:16">
      <c r="A398" s="3">
        <f t="shared" si="24"/>
        <v>396</v>
      </c>
      <c r="B398" s="3">
        <f t="shared" si="24"/>
        <v>18200396</v>
      </c>
      <c r="C398" s="67">
        <v>43198</v>
      </c>
      <c r="D398" s="250" t="s">
        <v>1752</v>
      </c>
      <c r="E398" s="3" t="s">
        <v>870</v>
      </c>
      <c r="F398" s="264" t="s">
        <v>1834</v>
      </c>
      <c r="G398" s="307" t="s">
        <v>1753</v>
      </c>
      <c r="H398" s="308" t="s">
        <v>330</v>
      </c>
      <c r="I398" s="309" t="s">
        <v>1754</v>
      </c>
      <c r="J398" s="92">
        <v>4082547</v>
      </c>
      <c r="K398" s="291" t="s">
        <v>1538</v>
      </c>
      <c r="L398" s="291"/>
      <c r="M398" s="291" t="s">
        <v>336</v>
      </c>
      <c r="N398" s="77" t="s">
        <v>1866</v>
      </c>
      <c r="O398" s="69" t="s">
        <v>1538</v>
      </c>
      <c r="P398" s="291"/>
    </row>
    <row r="399" spans="1:16" ht="14.25" customHeight="1">
      <c r="A399" s="3">
        <f t="shared" si="24"/>
        <v>397</v>
      </c>
      <c r="B399" s="3">
        <f t="shared" si="24"/>
        <v>18200397</v>
      </c>
      <c r="C399" s="67">
        <v>43198</v>
      </c>
      <c r="D399" s="250" t="s">
        <v>1755</v>
      </c>
      <c r="E399" s="3" t="s">
        <v>1756</v>
      </c>
      <c r="F399" s="264" t="s">
        <v>1835</v>
      </c>
      <c r="G399" s="307" t="s">
        <v>1757</v>
      </c>
      <c r="H399" s="308" t="s">
        <v>326</v>
      </c>
      <c r="I399" s="309" t="s">
        <v>1758</v>
      </c>
      <c r="J399" s="92">
        <v>4112826</v>
      </c>
      <c r="K399" s="291" t="s">
        <v>1538</v>
      </c>
      <c r="L399" s="291"/>
      <c r="M399" s="291" t="s">
        <v>336</v>
      </c>
      <c r="N399" s="291" t="s">
        <v>1759</v>
      </c>
      <c r="O399" s="69">
        <v>8058094634</v>
      </c>
      <c r="P399" s="291"/>
    </row>
    <row r="400" spans="1:16" ht="14.25" customHeight="1">
      <c r="A400" s="3">
        <f t="shared" si="24"/>
        <v>398</v>
      </c>
      <c r="B400" s="3">
        <f t="shared" si="24"/>
        <v>18200398</v>
      </c>
      <c r="C400" s="67">
        <v>43198</v>
      </c>
      <c r="D400" s="250" t="s">
        <v>1760</v>
      </c>
      <c r="E400" s="3" t="s">
        <v>1761</v>
      </c>
      <c r="F400" s="264" t="s">
        <v>1836</v>
      </c>
      <c r="G400" s="307" t="s">
        <v>1762</v>
      </c>
      <c r="H400" s="308" t="s">
        <v>326</v>
      </c>
      <c r="I400" s="309">
        <v>35705</v>
      </c>
      <c r="J400" s="92">
        <v>3952460</v>
      </c>
      <c r="K400" s="291" t="s">
        <v>1538</v>
      </c>
      <c r="L400" s="291"/>
      <c r="M400" s="291" t="s">
        <v>336</v>
      </c>
      <c r="N400" s="77" t="s">
        <v>1866</v>
      </c>
      <c r="O400" s="69"/>
      <c r="P400" s="291"/>
    </row>
    <row r="401" spans="1:16">
      <c r="A401" s="3">
        <f t="shared" si="24"/>
        <v>399</v>
      </c>
      <c r="B401" s="3">
        <f t="shared" si="24"/>
        <v>18200399</v>
      </c>
      <c r="C401" s="67">
        <v>43198</v>
      </c>
      <c r="D401" s="250" t="s">
        <v>1764</v>
      </c>
      <c r="E401" s="3" t="s">
        <v>1763</v>
      </c>
      <c r="F401" s="264" t="s">
        <v>1837</v>
      </c>
      <c r="G401" s="307" t="s">
        <v>1765</v>
      </c>
      <c r="H401" s="308" t="s">
        <v>330</v>
      </c>
      <c r="I401" s="309">
        <v>34522</v>
      </c>
      <c r="J401" s="92">
        <v>3208123</v>
      </c>
      <c r="K401" s="291" t="s">
        <v>1538</v>
      </c>
      <c r="L401" s="291"/>
      <c r="M401" s="291" t="s">
        <v>1587</v>
      </c>
      <c r="N401" s="77" t="s">
        <v>1538</v>
      </c>
      <c r="O401" s="69"/>
      <c r="P401" s="291"/>
    </row>
    <row r="402" spans="1:16">
      <c r="A402" s="3">
        <f t="shared" si="24"/>
        <v>400</v>
      </c>
      <c r="B402" s="3">
        <f t="shared" si="24"/>
        <v>18200400</v>
      </c>
      <c r="C402" s="67">
        <v>43198</v>
      </c>
      <c r="D402" s="250" t="s">
        <v>1570</v>
      </c>
      <c r="E402" s="3" t="s">
        <v>58</v>
      </c>
      <c r="F402" s="264" t="s">
        <v>1838</v>
      </c>
      <c r="G402" s="312" t="s">
        <v>1860</v>
      </c>
      <c r="H402" s="308" t="s">
        <v>326</v>
      </c>
      <c r="I402" s="309">
        <v>34765</v>
      </c>
      <c r="J402" s="92">
        <v>3803453</v>
      </c>
      <c r="K402" s="291" t="s">
        <v>1538</v>
      </c>
      <c r="L402" s="291"/>
      <c r="M402" s="291" t="s">
        <v>588</v>
      </c>
      <c r="N402" s="77" t="s">
        <v>1866</v>
      </c>
      <c r="O402" s="69"/>
      <c r="P402" s="291"/>
    </row>
    <row r="403" spans="1:16">
      <c r="A403" s="3">
        <f t="shared" ref="A403:B418" si="25">A402+1</f>
        <v>401</v>
      </c>
      <c r="B403" s="3">
        <f t="shared" si="25"/>
        <v>18200401</v>
      </c>
      <c r="C403" s="67">
        <v>43198</v>
      </c>
      <c r="D403" s="107" t="s">
        <v>1766</v>
      </c>
      <c r="E403" s="3" t="s">
        <v>1767</v>
      </c>
      <c r="F403" s="264" t="s">
        <v>1839</v>
      </c>
      <c r="G403" s="307" t="s">
        <v>1768</v>
      </c>
      <c r="H403" s="308" t="s">
        <v>326</v>
      </c>
      <c r="I403" s="309">
        <v>24900</v>
      </c>
      <c r="J403" s="311" t="s">
        <v>2931</v>
      </c>
      <c r="K403" s="291" t="s">
        <v>1538</v>
      </c>
      <c r="L403" s="291"/>
      <c r="M403" s="291" t="s">
        <v>588</v>
      </c>
      <c r="N403" s="77" t="s">
        <v>1866</v>
      </c>
      <c r="O403" s="69"/>
      <c r="P403" s="291"/>
    </row>
    <row r="404" spans="1:16">
      <c r="A404" s="3">
        <f t="shared" si="25"/>
        <v>402</v>
      </c>
      <c r="B404" s="3">
        <f t="shared" si="25"/>
        <v>18200402</v>
      </c>
      <c r="C404" s="67">
        <v>43198</v>
      </c>
      <c r="D404" s="250" t="s">
        <v>896</v>
      </c>
      <c r="E404" s="3" t="s">
        <v>20</v>
      </c>
      <c r="F404" s="264" t="s">
        <v>1840</v>
      </c>
      <c r="G404" s="307" t="s">
        <v>1769</v>
      </c>
      <c r="H404" s="308" t="s">
        <v>326</v>
      </c>
      <c r="I404" s="309">
        <v>31634</v>
      </c>
      <c r="J404" s="92">
        <v>3839232</v>
      </c>
      <c r="K404" s="291" t="s">
        <v>1538</v>
      </c>
      <c r="L404" s="291"/>
      <c r="M404" s="291" t="s">
        <v>336</v>
      </c>
      <c r="N404" s="77" t="s">
        <v>1866</v>
      </c>
      <c r="O404" s="69"/>
      <c r="P404" s="291"/>
    </row>
    <row r="405" spans="1:16">
      <c r="A405" s="3">
        <f t="shared" si="25"/>
        <v>403</v>
      </c>
      <c r="B405" s="3">
        <f t="shared" si="25"/>
        <v>18200403</v>
      </c>
      <c r="C405" s="67">
        <v>43198</v>
      </c>
      <c r="D405" s="250" t="s">
        <v>1865</v>
      </c>
      <c r="E405" s="3" t="s">
        <v>1770</v>
      </c>
      <c r="F405" s="264" t="s">
        <v>1841</v>
      </c>
      <c r="G405" s="307" t="s">
        <v>1771</v>
      </c>
      <c r="H405" s="308" t="s">
        <v>330</v>
      </c>
      <c r="I405" s="309" t="s">
        <v>1772</v>
      </c>
      <c r="J405" s="114">
        <v>4320194</v>
      </c>
      <c r="K405" s="291" t="s">
        <v>1538</v>
      </c>
      <c r="L405" s="291"/>
      <c r="M405" s="291" t="s">
        <v>336</v>
      </c>
      <c r="N405" s="77" t="s">
        <v>1866</v>
      </c>
      <c r="O405" s="69"/>
      <c r="P405" s="291"/>
    </row>
    <row r="406" spans="1:16">
      <c r="A406" s="3">
        <f t="shared" si="25"/>
        <v>404</v>
      </c>
      <c r="B406" s="3">
        <f t="shared" si="25"/>
        <v>18200404</v>
      </c>
      <c r="C406" s="67">
        <v>43198</v>
      </c>
      <c r="D406" s="250" t="s">
        <v>1773</v>
      </c>
      <c r="E406" s="3" t="s">
        <v>1774</v>
      </c>
      <c r="F406" s="264" t="s">
        <v>1842</v>
      </c>
      <c r="G406" s="307" t="s">
        <v>1905</v>
      </c>
      <c r="H406" s="308" t="s">
        <v>330</v>
      </c>
      <c r="I406" s="309" t="s">
        <v>1775</v>
      </c>
      <c r="J406" s="92">
        <v>3439861</v>
      </c>
      <c r="K406" s="291" t="s">
        <v>1538</v>
      </c>
      <c r="L406" s="291"/>
      <c r="M406" s="291" t="s">
        <v>588</v>
      </c>
      <c r="N406" s="77" t="s">
        <v>1866</v>
      </c>
      <c r="O406" s="69"/>
      <c r="P406" s="291"/>
    </row>
    <row r="407" spans="1:16" ht="15">
      <c r="A407" s="3">
        <f t="shared" si="25"/>
        <v>405</v>
      </c>
      <c r="B407" s="3">
        <f t="shared" si="25"/>
        <v>18200405</v>
      </c>
      <c r="C407" s="67">
        <v>43198</v>
      </c>
      <c r="D407" s="94" t="s">
        <v>1917</v>
      </c>
      <c r="E407" s="3" t="s">
        <v>1911</v>
      </c>
      <c r="F407" s="264" t="s">
        <v>1918</v>
      </c>
      <c r="G407" s="307" t="s">
        <v>1919</v>
      </c>
      <c r="H407" s="308" t="s">
        <v>326</v>
      </c>
      <c r="I407" s="309">
        <v>33697</v>
      </c>
      <c r="J407" s="326">
        <v>4434560</v>
      </c>
      <c r="K407" s="291" t="s">
        <v>59</v>
      </c>
      <c r="L407" s="291"/>
      <c r="M407" s="291" t="s">
        <v>352</v>
      </c>
      <c r="N407" s="291" t="s">
        <v>1538</v>
      </c>
      <c r="O407" s="69" t="s">
        <v>1538</v>
      </c>
      <c r="P407" s="291"/>
    </row>
    <row r="408" spans="1:16">
      <c r="A408" s="3">
        <f t="shared" si="25"/>
        <v>406</v>
      </c>
      <c r="B408" s="3">
        <f t="shared" si="25"/>
        <v>18200406</v>
      </c>
      <c r="C408" s="67">
        <v>43412</v>
      </c>
      <c r="D408" s="250" t="s">
        <v>1912</v>
      </c>
      <c r="E408" s="3" t="s">
        <v>145</v>
      </c>
      <c r="F408" s="264" t="s">
        <v>1921</v>
      </c>
      <c r="G408" s="307" t="s">
        <v>1922</v>
      </c>
      <c r="H408" s="308" t="s">
        <v>330</v>
      </c>
      <c r="I408" s="309">
        <v>33828</v>
      </c>
      <c r="J408" s="92">
        <v>3283922</v>
      </c>
      <c r="K408" s="291" t="s">
        <v>53</v>
      </c>
      <c r="L408" s="291"/>
      <c r="M408" s="291" t="s">
        <v>336</v>
      </c>
      <c r="N408" s="291" t="s">
        <v>1923</v>
      </c>
      <c r="O408" s="69" t="s">
        <v>1924</v>
      </c>
      <c r="P408" s="291"/>
    </row>
    <row r="409" spans="1:16">
      <c r="A409" s="3">
        <f t="shared" si="25"/>
        <v>407</v>
      </c>
      <c r="B409" s="3">
        <f t="shared" si="25"/>
        <v>18200407</v>
      </c>
      <c r="C409" s="67">
        <v>43412</v>
      </c>
      <c r="D409" s="250" t="s">
        <v>55</v>
      </c>
      <c r="E409" s="3" t="s">
        <v>1927</v>
      </c>
      <c r="F409" s="264" t="s">
        <v>1925</v>
      </c>
      <c r="G409" s="307" t="s">
        <v>1926</v>
      </c>
      <c r="H409" s="308" t="s">
        <v>326</v>
      </c>
      <c r="I409" s="309">
        <v>34953</v>
      </c>
      <c r="J409" s="92">
        <v>3726787</v>
      </c>
      <c r="K409" s="291" t="s">
        <v>53</v>
      </c>
      <c r="L409" s="291"/>
      <c r="M409" s="291" t="s">
        <v>53</v>
      </c>
      <c r="N409" s="291" t="s">
        <v>1538</v>
      </c>
      <c r="O409" s="69" t="s">
        <v>1538</v>
      </c>
      <c r="P409" s="291"/>
    </row>
    <row r="410" spans="1:16">
      <c r="A410" s="3">
        <f t="shared" si="25"/>
        <v>408</v>
      </c>
      <c r="B410" s="3">
        <f t="shared" si="25"/>
        <v>18200408</v>
      </c>
      <c r="C410" s="67">
        <v>43412</v>
      </c>
      <c r="D410" s="250" t="s">
        <v>1166</v>
      </c>
      <c r="E410" s="3" t="s">
        <v>1913</v>
      </c>
      <c r="F410" s="264" t="s">
        <v>1928</v>
      </c>
      <c r="G410" s="307" t="s">
        <v>1929</v>
      </c>
      <c r="H410" s="308" t="s">
        <v>326</v>
      </c>
      <c r="I410" s="309" t="s">
        <v>1930</v>
      </c>
      <c r="J410" s="92">
        <v>3367333</v>
      </c>
      <c r="K410" s="291" t="s">
        <v>53</v>
      </c>
      <c r="L410" s="291"/>
      <c r="M410" s="291" t="s">
        <v>53</v>
      </c>
      <c r="N410" s="291" t="s">
        <v>1538</v>
      </c>
      <c r="O410" s="69" t="s">
        <v>1538</v>
      </c>
      <c r="P410" s="291"/>
    </row>
    <row r="411" spans="1:16">
      <c r="A411" s="3">
        <f t="shared" si="25"/>
        <v>409</v>
      </c>
      <c r="B411" s="3">
        <f t="shared" si="25"/>
        <v>18200409</v>
      </c>
      <c r="C411" s="67">
        <v>43412</v>
      </c>
      <c r="D411" s="250" t="s">
        <v>1914</v>
      </c>
      <c r="E411" s="3" t="s">
        <v>1915</v>
      </c>
      <c r="F411" s="264" t="s">
        <v>1931</v>
      </c>
      <c r="G411" s="307" t="s">
        <v>1932</v>
      </c>
      <c r="H411" s="308" t="s">
        <v>330</v>
      </c>
      <c r="I411" s="309" t="s">
        <v>1933</v>
      </c>
      <c r="J411" s="92">
        <v>2836467</v>
      </c>
      <c r="K411" s="291" t="s">
        <v>50</v>
      </c>
      <c r="L411" s="291"/>
      <c r="M411" s="291" t="s">
        <v>1587</v>
      </c>
      <c r="N411" s="291" t="s">
        <v>1538</v>
      </c>
      <c r="O411" s="69" t="s">
        <v>1538</v>
      </c>
      <c r="P411" s="291"/>
    </row>
    <row r="412" spans="1:16">
      <c r="A412" s="3">
        <f t="shared" si="25"/>
        <v>410</v>
      </c>
      <c r="B412" s="3">
        <f t="shared" si="25"/>
        <v>18200410</v>
      </c>
      <c r="C412" s="67">
        <v>43412</v>
      </c>
      <c r="D412" s="250" t="s">
        <v>1916</v>
      </c>
      <c r="E412" s="3" t="s">
        <v>1934</v>
      </c>
      <c r="F412" s="264" t="s">
        <v>1935</v>
      </c>
      <c r="G412" s="307" t="s">
        <v>1936</v>
      </c>
      <c r="H412" s="308" t="s">
        <v>326</v>
      </c>
      <c r="I412" s="309" t="s">
        <v>1937</v>
      </c>
      <c r="J412" s="92">
        <v>3712502</v>
      </c>
      <c r="K412" s="291" t="s">
        <v>1013</v>
      </c>
      <c r="L412" s="291"/>
      <c r="M412" s="291" t="s">
        <v>336</v>
      </c>
      <c r="N412" s="291" t="s">
        <v>1866</v>
      </c>
      <c r="O412" s="69" t="s">
        <v>1866</v>
      </c>
      <c r="P412" s="291"/>
    </row>
    <row r="413" spans="1:16">
      <c r="A413" s="3">
        <f t="shared" si="25"/>
        <v>411</v>
      </c>
      <c r="B413" s="3">
        <f t="shared" si="25"/>
        <v>18200411</v>
      </c>
      <c r="C413" s="67">
        <v>43412</v>
      </c>
      <c r="D413" s="250" t="s">
        <v>1986</v>
      </c>
      <c r="E413" s="3" t="s">
        <v>1987</v>
      </c>
      <c r="F413" s="264" t="s">
        <v>1988</v>
      </c>
      <c r="G413" s="307" t="s">
        <v>1989</v>
      </c>
      <c r="H413" s="308" t="s">
        <v>326</v>
      </c>
      <c r="I413" s="309">
        <v>34221</v>
      </c>
      <c r="J413" s="92">
        <v>3712486</v>
      </c>
      <c r="K413" s="291" t="s">
        <v>1013</v>
      </c>
      <c r="L413" s="291"/>
      <c r="M413" s="291" t="s">
        <v>336</v>
      </c>
      <c r="N413" s="291" t="s">
        <v>1990</v>
      </c>
      <c r="O413" s="69" t="s">
        <v>1866</v>
      </c>
      <c r="P413" s="291"/>
    </row>
    <row r="414" spans="1:16">
      <c r="A414" s="3">
        <f t="shared" si="25"/>
        <v>412</v>
      </c>
      <c r="B414" s="3">
        <f t="shared" si="25"/>
        <v>18200412</v>
      </c>
      <c r="C414" s="67">
        <v>43412</v>
      </c>
      <c r="D414" s="95" t="s">
        <v>1869</v>
      </c>
      <c r="E414" s="3" t="s">
        <v>1870</v>
      </c>
      <c r="F414" s="264" t="s">
        <v>1991</v>
      </c>
      <c r="G414" s="307" t="s">
        <v>1992</v>
      </c>
      <c r="H414" s="308" t="s">
        <v>330</v>
      </c>
      <c r="I414" s="309" t="s">
        <v>1848</v>
      </c>
      <c r="J414" s="92" t="s">
        <v>1848</v>
      </c>
      <c r="K414" s="291" t="s">
        <v>1538</v>
      </c>
      <c r="L414" s="291"/>
      <c r="M414" s="291" t="s">
        <v>336</v>
      </c>
      <c r="N414" s="291" t="s">
        <v>1866</v>
      </c>
      <c r="O414" s="69" t="s">
        <v>1866</v>
      </c>
      <c r="P414" s="291"/>
    </row>
    <row r="415" spans="1:16">
      <c r="A415" s="3">
        <f t="shared" si="25"/>
        <v>413</v>
      </c>
      <c r="B415" s="3">
        <f t="shared" si="25"/>
        <v>18200413</v>
      </c>
      <c r="C415" s="67">
        <v>43412</v>
      </c>
      <c r="D415" s="250" t="s">
        <v>710</v>
      </c>
      <c r="E415" s="3" t="s">
        <v>1961</v>
      </c>
      <c r="F415" s="264" t="s">
        <v>1993</v>
      </c>
      <c r="G415" s="307" t="s">
        <v>1994</v>
      </c>
      <c r="H415" s="308" t="s">
        <v>330</v>
      </c>
      <c r="I415" s="309" t="s">
        <v>1995</v>
      </c>
      <c r="J415" s="92" t="s">
        <v>235</v>
      </c>
      <c r="K415" s="291" t="s">
        <v>1538</v>
      </c>
      <c r="L415" s="291"/>
      <c r="M415" s="291" t="s">
        <v>336</v>
      </c>
      <c r="N415" s="291" t="s">
        <v>1866</v>
      </c>
      <c r="O415" s="69" t="s">
        <v>1866</v>
      </c>
      <c r="P415" s="291"/>
    </row>
    <row r="416" spans="1:16">
      <c r="A416" s="3">
        <f t="shared" si="25"/>
        <v>414</v>
      </c>
      <c r="B416" s="3">
        <f t="shared" si="25"/>
        <v>18200414</v>
      </c>
      <c r="C416" s="67">
        <v>43412</v>
      </c>
      <c r="D416" s="250" t="s">
        <v>1981</v>
      </c>
      <c r="E416" s="3" t="s">
        <v>1996</v>
      </c>
      <c r="F416" s="264" t="s">
        <v>1997</v>
      </c>
      <c r="G416" s="307" t="s">
        <v>1998</v>
      </c>
      <c r="H416" s="308" t="s">
        <v>326</v>
      </c>
      <c r="I416" s="309" t="s">
        <v>1999</v>
      </c>
      <c r="J416" s="92">
        <v>2719377</v>
      </c>
      <c r="K416" s="291" t="s">
        <v>1538</v>
      </c>
      <c r="L416" s="291"/>
      <c r="M416" s="291" t="s">
        <v>336</v>
      </c>
      <c r="N416" s="291" t="s">
        <v>2000</v>
      </c>
      <c r="O416" s="264" t="s">
        <v>1808</v>
      </c>
      <c r="P416" s="291"/>
    </row>
    <row r="417" spans="1:16">
      <c r="A417" s="3">
        <f t="shared" si="25"/>
        <v>415</v>
      </c>
      <c r="B417" s="3">
        <f t="shared" si="25"/>
        <v>18200415</v>
      </c>
      <c r="C417" s="67">
        <v>43412</v>
      </c>
      <c r="D417" s="33" t="s">
        <v>1945</v>
      </c>
      <c r="E417" s="30" t="s">
        <v>1946</v>
      </c>
      <c r="F417" s="264" t="s">
        <v>2001</v>
      </c>
      <c r="G417" s="317" t="s">
        <v>2680</v>
      </c>
      <c r="H417" s="308" t="s">
        <v>330</v>
      </c>
      <c r="I417" s="309" t="s">
        <v>2701</v>
      </c>
      <c r="J417" s="92">
        <v>2158431</v>
      </c>
      <c r="K417" s="291" t="s">
        <v>1538</v>
      </c>
      <c r="L417" s="291"/>
      <c r="M417" s="291" t="s">
        <v>336</v>
      </c>
      <c r="N417" s="291" t="s">
        <v>1866</v>
      </c>
      <c r="O417" s="69" t="s">
        <v>1866</v>
      </c>
      <c r="P417" s="291"/>
    </row>
    <row r="418" spans="1:16">
      <c r="A418" s="3">
        <f t="shared" si="25"/>
        <v>416</v>
      </c>
      <c r="B418" s="3">
        <f t="shared" si="25"/>
        <v>18200416</v>
      </c>
      <c r="C418" s="67">
        <v>43412</v>
      </c>
      <c r="D418" s="250" t="s">
        <v>1939</v>
      </c>
      <c r="E418" s="3" t="s">
        <v>2004</v>
      </c>
      <c r="F418" s="264" t="s">
        <v>2005</v>
      </c>
      <c r="G418" s="307" t="s">
        <v>2006</v>
      </c>
      <c r="H418" s="308" t="s">
        <v>326</v>
      </c>
      <c r="I418" s="309">
        <v>34007</v>
      </c>
      <c r="J418" s="92">
        <v>4380106</v>
      </c>
      <c r="K418" s="291" t="s">
        <v>1538</v>
      </c>
      <c r="L418" s="291"/>
      <c r="M418" s="291" t="s">
        <v>336</v>
      </c>
      <c r="N418" s="291" t="s">
        <v>2007</v>
      </c>
      <c r="O418" s="69" t="s">
        <v>1235</v>
      </c>
      <c r="P418" s="291"/>
    </row>
    <row r="419" spans="1:16" ht="14.25" customHeight="1">
      <c r="A419" s="3">
        <f t="shared" ref="A419:B434" si="26">A418+1</f>
        <v>417</v>
      </c>
      <c r="B419" s="3">
        <f t="shared" si="26"/>
        <v>18200417</v>
      </c>
      <c r="C419" s="67">
        <v>43412</v>
      </c>
      <c r="D419" s="93" t="s">
        <v>75</v>
      </c>
      <c r="E419" s="30" t="s">
        <v>1949</v>
      </c>
      <c r="F419" s="264" t="s">
        <v>2008</v>
      </c>
      <c r="G419" s="307" t="s">
        <v>2009</v>
      </c>
      <c r="H419" s="308" t="s">
        <v>330</v>
      </c>
      <c r="I419" s="309" t="s">
        <v>2010</v>
      </c>
      <c r="J419" s="92">
        <v>1074742</v>
      </c>
      <c r="K419" s="291" t="s">
        <v>1538</v>
      </c>
      <c r="L419" s="291"/>
      <c r="M419" s="291" t="s">
        <v>336</v>
      </c>
      <c r="N419" s="291" t="s">
        <v>1866</v>
      </c>
      <c r="O419" s="69" t="s">
        <v>1866</v>
      </c>
      <c r="P419" s="291"/>
    </row>
    <row r="420" spans="1:16">
      <c r="A420" s="3">
        <f t="shared" si="26"/>
        <v>418</v>
      </c>
      <c r="B420" s="3">
        <f t="shared" si="26"/>
        <v>18200418</v>
      </c>
      <c r="C420" s="67">
        <v>43412</v>
      </c>
      <c r="D420" s="250" t="s">
        <v>1947</v>
      </c>
      <c r="E420" s="3" t="s">
        <v>1948</v>
      </c>
      <c r="F420" s="264" t="s">
        <v>2011</v>
      </c>
      <c r="G420" s="307" t="s">
        <v>2012</v>
      </c>
      <c r="H420" s="308" t="s">
        <v>330</v>
      </c>
      <c r="I420" s="309" t="s">
        <v>1633</v>
      </c>
      <c r="J420" s="92">
        <v>3189096</v>
      </c>
      <c r="K420" s="291" t="s">
        <v>1538</v>
      </c>
      <c r="L420" s="291"/>
      <c r="M420" s="291" t="s">
        <v>352</v>
      </c>
      <c r="N420" s="291" t="s">
        <v>1538</v>
      </c>
      <c r="O420" s="69" t="s">
        <v>1538</v>
      </c>
      <c r="P420" s="291"/>
    </row>
    <row r="421" spans="1:16" ht="14.25" customHeight="1">
      <c r="A421" s="3">
        <f t="shared" si="26"/>
        <v>419</v>
      </c>
      <c r="B421" s="3">
        <f t="shared" si="26"/>
        <v>18200419</v>
      </c>
      <c r="C421" s="67">
        <v>43412</v>
      </c>
      <c r="D421" s="250" t="s">
        <v>168</v>
      </c>
      <c r="E421" s="3" t="s">
        <v>804</v>
      </c>
      <c r="F421" s="264" t="s">
        <v>2013</v>
      </c>
      <c r="G421" s="307" t="s">
        <v>2014</v>
      </c>
      <c r="H421" s="308" t="s">
        <v>330</v>
      </c>
      <c r="I421" s="309" t="s">
        <v>2015</v>
      </c>
      <c r="J421" s="92">
        <v>2605620</v>
      </c>
      <c r="K421" s="291" t="s">
        <v>1538</v>
      </c>
      <c r="L421" s="291"/>
      <c r="M421" s="291" t="s">
        <v>343</v>
      </c>
      <c r="N421" s="291" t="s">
        <v>1538</v>
      </c>
      <c r="O421" s="69" t="s">
        <v>1538</v>
      </c>
      <c r="P421" s="291"/>
    </row>
    <row r="422" spans="1:16" ht="14.25" customHeight="1">
      <c r="A422" s="3">
        <f t="shared" si="26"/>
        <v>420</v>
      </c>
      <c r="B422" s="3">
        <f t="shared" si="26"/>
        <v>18200420</v>
      </c>
      <c r="C422" s="67">
        <v>43412</v>
      </c>
      <c r="D422" s="107" t="s">
        <v>2016</v>
      </c>
      <c r="E422" s="3" t="s">
        <v>2017</v>
      </c>
      <c r="F422" s="264" t="s">
        <v>2018</v>
      </c>
      <c r="G422" s="307" t="s">
        <v>2019</v>
      </c>
      <c r="H422" s="308" t="s">
        <v>326</v>
      </c>
      <c r="I422" s="309" t="s">
        <v>2932</v>
      </c>
      <c r="J422" s="92" t="s">
        <v>2933</v>
      </c>
      <c r="K422" s="291" t="s">
        <v>1538</v>
      </c>
      <c r="L422" s="291"/>
      <c r="M422" s="291" t="s">
        <v>336</v>
      </c>
      <c r="N422" s="291" t="s">
        <v>1866</v>
      </c>
      <c r="O422" s="69" t="s">
        <v>1866</v>
      </c>
      <c r="P422" s="291"/>
    </row>
    <row r="423" spans="1:16">
      <c r="A423" s="3">
        <f t="shared" si="26"/>
        <v>421</v>
      </c>
      <c r="B423" s="3">
        <f t="shared" si="26"/>
        <v>18200421</v>
      </c>
      <c r="C423" s="67">
        <v>43412</v>
      </c>
      <c r="D423" s="250" t="s">
        <v>1962</v>
      </c>
      <c r="E423" s="3" t="s">
        <v>2020</v>
      </c>
      <c r="F423" s="264" t="s">
        <v>2021</v>
      </c>
      <c r="G423" s="307" t="s">
        <v>2022</v>
      </c>
      <c r="H423" s="308" t="s">
        <v>326</v>
      </c>
      <c r="I423" s="309" t="s">
        <v>2023</v>
      </c>
      <c r="J423" s="92">
        <v>2613507</v>
      </c>
      <c r="K423" s="291" t="s">
        <v>1538</v>
      </c>
      <c r="L423" s="291"/>
      <c r="M423" s="291" t="s">
        <v>343</v>
      </c>
      <c r="N423" s="291" t="s">
        <v>1538</v>
      </c>
      <c r="O423" s="69" t="s">
        <v>1538</v>
      </c>
      <c r="P423" s="291"/>
    </row>
    <row r="424" spans="1:16">
      <c r="A424" s="3">
        <f t="shared" si="26"/>
        <v>422</v>
      </c>
      <c r="B424" s="3">
        <f t="shared" si="26"/>
        <v>18200422</v>
      </c>
      <c r="C424" s="67">
        <v>43412</v>
      </c>
      <c r="D424" s="250" t="s">
        <v>1965</v>
      </c>
      <c r="E424" s="3" t="s">
        <v>1966</v>
      </c>
      <c r="F424" s="264" t="s">
        <v>2024</v>
      </c>
      <c r="G424" s="307" t="s">
        <v>2025</v>
      </c>
      <c r="H424" s="308" t="s">
        <v>330</v>
      </c>
      <c r="I424" s="309" t="s">
        <v>2679</v>
      </c>
      <c r="J424" s="92">
        <v>3575696</v>
      </c>
      <c r="K424" s="291" t="s">
        <v>1538</v>
      </c>
      <c r="L424" s="291"/>
      <c r="M424" s="291" t="s">
        <v>336</v>
      </c>
      <c r="N424" s="291" t="s">
        <v>1866</v>
      </c>
      <c r="O424" s="69" t="s">
        <v>1866</v>
      </c>
      <c r="P424" s="291"/>
    </row>
    <row r="425" spans="1:16">
      <c r="A425" s="3">
        <f t="shared" si="26"/>
        <v>423</v>
      </c>
      <c r="B425" s="3">
        <f t="shared" si="26"/>
        <v>18200423</v>
      </c>
      <c r="C425" s="67">
        <v>43412</v>
      </c>
      <c r="D425" s="250" t="s">
        <v>1950</v>
      </c>
      <c r="E425" s="3" t="s">
        <v>1951</v>
      </c>
      <c r="F425" s="264" t="s">
        <v>2026</v>
      </c>
      <c r="G425" s="307" t="s">
        <v>2027</v>
      </c>
      <c r="H425" s="308" t="s">
        <v>326</v>
      </c>
      <c r="I425" s="309">
        <v>31594</v>
      </c>
      <c r="J425" s="92">
        <v>2674308</v>
      </c>
      <c r="K425" s="291" t="s">
        <v>1538</v>
      </c>
      <c r="L425" s="291"/>
      <c r="M425" s="291" t="s">
        <v>336</v>
      </c>
      <c r="N425" s="291" t="s">
        <v>2028</v>
      </c>
      <c r="O425" s="69" t="s">
        <v>2029</v>
      </c>
      <c r="P425" s="291"/>
    </row>
    <row r="426" spans="1:16">
      <c r="A426" s="3">
        <f t="shared" si="26"/>
        <v>424</v>
      </c>
      <c r="B426" s="3">
        <f t="shared" si="26"/>
        <v>18200424</v>
      </c>
      <c r="C426" s="67">
        <v>43412</v>
      </c>
      <c r="D426" s="250" t="s">
        <v>1959</v>
      </c>
      <c r="E426" s="3" t="s">
        <v>1960</v>
      </c>
      <c r="F426" s="264" t="s">
        <v>2030</v>
      </c>
      <c r="G426" s="307" t="s">
        <v>2031</v>
      </c>
      <c r="H426" s="308" t="s">
        <v>330</v>
      </c>
      <c r="I426" s="309" t="s">
        <v>2032</v>
      </c>
      <c r="J426" s="92">
        <v>1912762</v>
      </c>
      <c r="K426" s="291" t="s">
        <v>1538</v>
      </c>
      <c r="L426" s="291"/>
      <c r="M426" s="291" t="s">
        <v>343</v>
      </c>
      <c r="N426" s="291" t="s">
        <v>1538</v>
      </c>
      <c r="O426" s="69" t="s">
        <v>1538</v>
      </c>
      <c r="P426" s="291"/>
    </row>
    <row r="427" spans="1:16">
      <c r="A427" s="3">
        <f t="shared" si="26"/>
        <v>425</v>
      </c>
      <c r="B427" s="3">
        <f t="shared" si="26"/>
        <v>18200425</v>
      </c>
      <c r="C427" s="67">
        <v>43412</v>
      </c>
      <c r="D427" s="250" t="s">
        <v>1958</v>
      </c>
      <c r="E427" s="3" t="s">
        <v>2033</v>
      </c>
      <c r="F427" s="264" t="s">
        <v>2034</v>
      </c>
      <c r="G427" s="307" t="s">
        <v>2035</v>
      </c>
      <c r="H427" s="308" t="s">
        <v>326</v>
      </c>
      <c r="I427" s="309">
        <v>34643</v>
      </c>
      <c r="J427" s="92">
        <v>4096108</v>
      </c>
      <c r="K427" s="291" t="s">
        <v>1538</v>
      </c>
      <c r="L427" s="291"/>
      <c r="M427" s="291" t="s">
        <v>1587</v>
      </c>
      <c r="N427" s="291" t="s">
        <v>1538</v>
      </c>
      <c r="O427" s="69" t="s">
        <v>1538</v>
      </c>
      <c r="P427" s="291"/>
    </row>
    <row r="428" spans="1:16">
      <c r="A428" s="3">
        <f t="shared" si="26"/>
        <v>426</v>
      </c>
      <c r="B428" s="3">
        <f t="shared" si="26"/>
        <v>18200426</v>
      </c>
      <c r="C428" s="67">
        <v>43412</v>
      </c>
      <c r="D428" s="99" t="s">
        <v>1953</v>
      </c>
      <c r="E428" s="3" t="s">
        <v>1954</v>
      </c>
      <c r="F428" s="264" t="s">
        <v>2036</v>
      </c>
      <c r="G428" s="307" t="s">
        <v>2037</v>
      </c>
      <c r="H428" s="308" t="s">
        <v>330</v>
      </c>
      <c r="I428" s="309" t="s">
        <v>2678</v>
      </c>
      <c r="J428" s="92" t="s">
        <v>235</v>
      </c>
      <c r="K428" s="291" t="s">
        <v>1538</v>
      </c>
      <c r="L428" s="291"/>
      <c r="M428" s="291" t="s">
        <v>336</v>
      </c>
      <c r="N428" s="291" t="s">
        <v>1866</v>
      </c>
      <c r="O428" s="69" t="s">
        <v>1866</v>
      </c>
      <c r="P428" s="291"/>
    </row>
    <row r="429" spans="1:16">
      <c r="A429" s="3">
        <f t="shared" si="26"/>
        <v>427</v>
      </c>
      <c r="B429" s="3">
        <f t="shared" si="26"/>
        <v>18200427</v>
      </c>
      <c r="C429" s="67">
        <v>43412</v>
      </c>
      <c r="D429" s="250" t="s">
        <v>1956</v>
      </c>
      <c r="E429" s="3" t="s">
        <v>1957</v>
      </c>
      <c r="F429" s="264" t="s">
        <v>2038</v>
      </c>
      <c r="G429" s="307" t="s">
        <v>2039</v>
      </c>
      <c r="H429" s="308" t="s">
        <v>326</v>
      </c>
      <c r="I429" s="309" t="s">
        <v>2677</v>
      </c>
      <c r="J429" s="92">
        <v>3192200</v>
      </c>
      <c r="K429" s="291" t="s">
        <v>1538</v>
      </c>
      <c r="L429" s="291"/>
      <c r="M429" s="291" t="s">
        <v>2040</v>
      </c>
      <c r="N429" s="291" t="s">
        <v>2041</v>
      </c>
      <c r="O429" s="69" t="s">
        <v>1866</v>
      </c>
      <c r="P429" s="291"/>
    </row>
    <row r="430" spans="1:16">
      <c r="A430" s="3">
        <f t="shared" si="26"/>
        <v>428</v>
      </c>
      <c r="B430" s="3">
        <f t="shared" si="26"/>
        <v>18200428</v>
      </c>
      <c r="C430" s="67">
        <v>43412</v>
      </c>
      <c r="D430" s="250" t="s">
        <v>2042</v>
      </c>
      <c r="E430" s="3" t="s">
        <v>1943</v>
      </c>
      <c r="F430" s="264" t="s">
        <v>2043</v>
      </c>
      <c r="G430" s="307" t="s">
        <v>2044</v>
      </c>
      <c r="H430" s="308" t="s">
        <v>326</v>
      </c>
      <c r="I430" s="309">
        <v>26573</v>
      </c>
      <c r="J430" s="92" t="s">
        <v>2045</v>
      </c>
      <c r="K430" s="291" t="s">
        <v>1538</v>
      </c>
      <c r="L430" s="291"/>
      <c r="M430" s="291" t="s">
        <v>336</v>
      </c>
      <c r="N430" s="291" t="s">
        <v>2046</v>
      </c>
      <c r="O430" s="69" t="s">
        <v>1481</v>
      </c>
      <c r="P430" s="291"/>
    </row>
    <row r="431" spans="1:16">
      <c r="A431" s="3">
        <f t="shared" si="26"/>
        <v>429</v>
      </c>
      <c r="B431" s="3">
        <f t="shared" si="26"/>
        <v>18200429</v>
      </c>
      <c r="C431" s="67">
        <v>43412</v>
      </c>
      <c r="D431" s="93" t="s">
        <v>2047</v>
      </c>
      <c r="E431" s="30" t="s">
        <v>1940</v>
      </c>
      <c r="F431" s="264" t="s">
        <v>2048</v>
      </c>
      <c r="G431" s="307" t="s">
        <v>2049</v>
      </c>
      <c r="H431" s="308" t="s">
        <v>330</v>
      </c>
      <c r="I431" s="309" t="s">
        <v>2050</v>
      </c>
      <c r="J431" s="92">
        <v>3473073</v>
      </c>
      <c r="K431" s="291" t="s">
        <v>1538</v>
      </c>
      <c r="L431" s="291"/>
      <c r="M431" s="291" t="s">
        <v>343</v>
      </c>
      <c r="N431" s="291" t="s">
        <v>1538</v>
      </c>
      <c r="O431" s="69" t="s">
        <v>1538</v>
      </c>
      <c r="P431" s="291"/>
    </row>
    <row r="432" spans="1:16">
      <c r="A432" s="3">
        <f t="shared" si="26"/>
        <v>430</v>
      </c>
      <c r="B432" s="3">
        <f t="shared" si="26"/>
        <v>18200430</v>
      </c>
      <c r="C432" s="67">
        <v>43412</v>
      </c>
      <c r="D432" s="250" t="s">
        <v>1551</v>
      </c>
      <c r="E432" s="3" t="s">
        <v>1952</v>
      </c>
      <c r="F432" s="264" t="s">
        <v>2051</v>
      </c>
      <c r="G432" s="307" t="s">
        <v>2052</v>
      </c>
      <c r="H432" s="308" t="s">
        <v>330</v>
      </c>
      <c r="I432" s="309" t="s">
        <v>2053</v>
      </c>
      <c r="J432" s="92" t="s">
        <v>235</v>
      </c>
      <c r="K432" s="291" t="s">
        <v>1538</v>
      </c>
      <c r="L432" s="291"/>
      <c r="M432" s="291" t="s">
        <v>336</v>
      </c>
      <c r="N432" s="291" t="s">
        <v>2179</v>
      </c>
      <c r="O432" s="69"/>
      <c r="P432" s="291"/>
    </row>
    <row r="433" spans="1:16">
      <c r="A433" s="3">
        <f t="shared" si="26"/>
        <v>431</v>
      </c>
      <c r="B433" s="3">
        <f t="shared" si="26"/>
        <v>18200431</v>
      </c>
      <c r="C433" s="67">
        <v>43412</v>
      </c>
      <c r="D433" s="250" t="s">
        <v>2002</v>
      </c>
      <c r="E433" s="3" t="s">
        <v>398</v>
      </c>
      <c r="F433" s="264" t="s">
        <v>2054</v>
      </c>
      <c r="G433" s="307" t="s">
        <v>2055</v>
      </c>
      <c r="H433" s="308" t="s">
        <v>330</v>
      </c>
      <c r="I433" s="309" t="s">
        <v>2056</v>
      </c>
      <c r="J433" s="92">
        <v>3772637</v>
      </c>
      <c r="K433" s="291" t="s">
        <v>1538</v>
      </c>
      <c r="L433" s="291"/>
      <c r="M433" s="291" t="s">
        <v>336</v>
      </c>
      <c r="N433" s="291" t="s">
        <v>1866</v>
      </c>
      <c r="O433" s="69" t="s">
        <v>1866</v>
      </c>
      <c r="P433" s="291"/>
    </row>
    <row r="434" spans="1:16">
      <c r="A434" s="3">
        <f t="shared" si="26"/>
        <v>432</v>
      </c>
      <c r="B434" s="3">
        <f t="shared" si="26"/>
        <v>18200432</v>
      </c>
      <c r="C434" s="67">
        <v>43412</v>
      </c>
      <c r="D434" s="250" t="s">
        <v>1944</v>
      </c>
      <c r="E434" s="3" t="s">
        <v>75</v>
      </c>
      <c r="F434" s="264" t="s">
        <v>2057</v>
      </c>
      <c r="G434" s="3" t="s">
        <v>1848</v>
      </c>
      <c r="H434" s="308" t="s">
        <v>330</v>
      </c>
      <c r="I434" s="309" t="s">
        <v>1751</v>
      </c>
      <c r="J434" s="92">
        <v>3786058</v>
      </c>
      <c r="K434" s="291" t="s">
        <v>1538</v>
      </c>
      <c r="L434" s="291"/>
      <c r="M434" s="291" t="s">
        <v>352</v>
      </c>
      <c r="N434" s="291" t="s">
        <v>1538</v>
      </c>
      <c r="O434" s="69" t="s">
        <v>1538</v>
      </c>
      <c r="P434" s="291"/>
    </row>
    <row r="435" spans="1:16" ht="15.75">
      <c r="A435" s="3">
        <f t="shared" ref="A435:B450" si="27">A434+1</f>
        <v>433</v>
      </c>
      <c r="B435" s="3">
        <f t="shared" si="27"/>
        <v>18200433</v>
      </c>
      <c r="C435" s="67">
        <v>43412</v>
      </c>
      <c r="D435" s="99" t="s">
        <v>1968</v>
      </c>
      <c r="E435" s="3" t="s">
        <v>1967</v>
      </c>
      <c r="F435" s="84" t="s">
        <v>2058</v>
      </c>
      <c r="G435" s="307" t="s">
        <v>2650</v>
      </c>
      <c r="H435" s="308" t="s">
        <v>330</v>
      </c>
      <c r="I435" s="309" t="s">
        <v>2676</v>
      </c>
      <c r="J435" s="128">
        <v>3425917</v>
      </c>
      <c r="K435" s="291" t="s">
        <v>1538</v>
      </c>
      <c r="L435" s="291"/>
      <c r="M435" s="291" t="s">
        <v>352</v>
      </c>
      <c r="N435" s="291" t="s">
        <v>1538</v>
      </c>
      <c r="O435" s="69" t="s">
        <v>1538</v>
      </c>
      <c r="P435" s="291"/>
    </row>
    <row r="436" spans="1:16">
      <c r="A436" s="3">
        <f t="shared" si="27"/>
        <v>434</v>
      </c>
      <c r="B436" s="3">
        <f t="shared" si="27"/>
        <v>18200434</v>
      </c>
      <c r="C436" s="67">
        <v>43412</v>
      </c>
      <c r="D436" s="250" t="s">
        <v>1969</v>
      </c>
      <c r="E436" s="3" t="s">
        <v>110</v>
      </c>
      <c r="F436" s="264" t="s">
        <v>2059</v>
      </c>
      <c r="G436" s="317" t="s">
        <v>2060</v>
      </c>
      <c r="H436" s="308" t="s">
        <v>326</v>
      </c>
      <c r="I436" s="309" t="s">
        <v>2675</v>
      </c>
      <c r="J436" s="92">
        <v>4091507</v>
      </c>
      <c r="K436" s="291" t="s">
        <v>1538</v>
      </c>
      <c r="L436" s="291"/>
      <c r="M436" s="291" t="s">
        <v>336</v>
      </c>
      <c r="N436" s="291" t="s">
        <v>2061</v>
      </c>
      <c r="O436" s="69" t="s">
        <v>1399</v>
      </c>
      <c r="P436" s="291"/>
    </row>
    <row r="437" spans="1:16" ht="13.5" customHeight="1">
      <c r="A437" s="3">
        <f t="shared" si="27"/>
        <v>435</v>
      </c>
      <c r="B437" s="3">
        <f t="shared" si="27"/>
        <v>18200435</v>
      </c>
      <c r="C437" s="67">
        <v>43412</v>
      </c>
      <c r="D437" s="250" t="s">
        <v>2062</v>
      </c>
      <c r="E437" s="3" t="s">
        <v>1739</v>
      </c>
      <c r="F437" s="264" t="s">
        <v>2063</v>
      </c>
      <c r="G437" s="307" t="s">
        <v>2064</v>
      </c>
      <c r="H437" s="308" t="s">
        <v>326</v>
      </c>
      <c r="I437" s="309" t="s">
        <v>2065</v>
      </c>
      <c r="J437" s="92">
        <v>3362700</v>
      </c>
      <c r="K437" s="291" t="s">
        <v>1538</v>
      </c>
      <c r="L437" s="291"/>
      <c r="M437" s="291" t="s">
        <v>336</v>
      </c>
      <c r="N437" s="291" t="s">
        <v>1866</v>
      </c>
      <c r="O437" s="69" t="s">
        <v>1866</v>
      </c>
      <c r="P437" s="291"/>
    </row>
    <row r="438" spans="1:16">
      <c r="A438" s="3">
        <f t="shared" si="27"/>
        <v>436</v>
      </c>
      <c r="B438" s="3">
        <f t="shared" si="27"/>
        <v>18200436</v>
      </c>
      <c r="C438" s="67">
        <v>43441</v>
      </c>
      <c r="D438" s="99" t="s">
        <v>1980</v>
      </c>
      <c r="E438" s="3" t="s">
        <v>277</v>
      </c>
      <c r="F438" s="264" t="s">
        <v>2066</v>
      </c>
      <c r="G438" s="317" t="s">
        <v>2158</v>
      </c>
      <c r="H438" s="308" t="s">
        <v>326</v>
      </c>
      <c r="I438" s="309" t="s">
        <v>2674</v>
      </c>
      <c r="J438" s="92">
        <v>3605752</v>
      </c>
      <c r="K438" s="291" t="s">
        <v>1538</v>
      </c>
      <c r="L438" s="291"/>
      <c r="M438" s="291" t="s">
        <v>1866</v>
      </c>
      <c r="N438" s="291" t="s">
        <v>1866</v>
      </c>
      <c r="O438" s="69" t="s">
        <v>1866</v>
      </c>
      <c r="P438" s="291"/>
    </row>
    <row r="439" spans="1:16">
      <c r="A439" s="3">
        <f t="shared" si="27"/>
        <v>437</v>
      </c>
      <c r="B439" s="3">
        <f t="shared" si="27"/>
        <v>18200437</v>
      </c>
      <c r="C439" s="67">
        <v>43441</v>
      </c>
      <c r="D439" s="250" t="s">
        <v>1970</v>
      </c>
      <c r="E439" s="3" t="s">
        <v>1971</v>
      </c>
      <c r="F439" s="264" t="s">
        <v>2067</v>
      </c>
      <c r="G439" s="307" t="s">
        <v>2068</v>
      </c>
      <c r="H439" s="308" t="s">
        <v>330</v>
      </c>
      <c r="I439" s="309" t="s">
        <v>2673</v>
      </c>
      <c r="J439" s="92" t="s">
        <v>2494</v>
      </c>
      <c r="K439" s="291" t="s">
        <v>1538</v>
      </c>
      <c r="L439" s="291"/>
      <c r="M439" s="291" t="s">
        <v>2069</v>
      </c>
      <c r="N439" s="291" t="s">
        <v>2070</v>
      </c>
      <c r="O439" s="69" t="s">
        <v>2071</v>
      </c>
      <c r="P439" s="291"/>
    </row>
    <row r="440" spans="1:16">
      <c r="A440" s="3">
        <f t="shared" si="27"/>
        <v>438</v>
      </c>
      <c r="B440" s="3">
        <f t="shared" si="27"/>
        <v>18200438</v>
      </c>
      <c r="C440" s="67">
        <v>43441</v>
      </c>
      <c r="D440" s="250" t="s">
        <v>1972</v>
      </c>
      <c r="E440" s="3" t="s">
        <v>2072</v>
      </c>
      <c r="F440" s="264" t="s">
        <v>2073</v>
      </c>
      <c r="G440" s="307" t="s">
        <v>2074</v>
      </c>
      <c r="H440" s="308" t="s">
        <v>326</v>
      </c>
      <c r="I440" s="309">
        <v>33056</v>
      </c>
      <c r="J440" s="92">
        <v>4181004</v>
      </c>
      <c r="K440" s="291" t="s">
        <v>1538</v>
      </c>
      <c r="L440" s="291"/>
      <c r="M440" s="291" t="s">
        <v>1866</v>
      </c>
      <c r="N440" s="291" t="s">
        <v>1538</v>
      </c>
      <c r="O440" s="69" t="s">
        <v>1538</v>
      </c>
      <c r="P440" s="291"/>
    </row>
    <row r="441" spans="1:16">
      <c r="A441" s="3">
        <f t="shared" si="27"/>
        <v>439</v>
      </c>
      <c r="B441" s="3">
        <f t="shared" si="27"/>
        <v>18200439</v>
      </c>
      <c r="C441" s="67">
        <v>43441</v>
      </c>
      <c r="D441" s="94" t="s">
        <v>1975</v>
      </c>
      <c r="E441" s="3" t="s">
        <v>1976</v>
      </c>
      <c r="F441" s="264" t="s">
        <v>2075</v>
      </c>
      <c r="G441" s="307" t="s">
        <v>2076</v>
      </c>
      <c r="H441" s="308" t="s">
        <v>330</v>
      </c>
      <c r="I441" s="309">
        <v>34186</v>
      </c>
      <c r="J441" s="92" t="s">
        <v>1920</v>
      </c>
      <c r="K441" s="291" t="s">
        <v>1538</v>
      </c>
      <c r="L441" s="291"/>
      <c r="M441" s="291" t="s">
        <v>336</v>
      </c>
      <c r="N441" s="3" t="s">
        <v>2077</v>
      </c>
      <c r="O441" s="69" t="s">
        <v>2078</v>
      </c>
      <c r="P441" s="291"/>
    </row>
    <row r="442" spans="1:16">
      <c r="A442" s="3">
        <f t="shared" si="27"/>
        <v>440</v>
      </c>
      <c r="B442" s="3">
        <f t="shared" si="27"/>
        <v>18200440</v>
      </c>
      <c r="C442" s="67">
        <v>43441</v>
      </c>
      <c r="D442" s="250" t="s">
        <v>2079</v>
      </c>
      <c r="E442" s="3" t="s">
        <v>1977</v>
      </c>
      <c r="F442" s="264" t="s">
        <v>2080</v>
      </c>
      <c r="G442" s="307" t="s">
        <v>2081</v>
      </c>
      <c r="H442" s="308" t="s">
        <v>326</v>
      </c>
      <c r="I442" s="309" t="s">
        <v>2672</v>
      </c>
      <c r="J442" s="92">
        <v>4265914</v>
      </c>
      <c r="K442" s="291" t="s">
        <v>1538</v>
      </c>
      <c r="L442" s="291"/>
      <c r="M442" s="291" t="s">
        <v>1866</v>
      </c>
      <c r="N442" s="291" t="s">
        <v>1538</v>
      </c>
      <c r="O442" s="69" t="s">
        <v>1538</v>
      </c>
      <c r="P442" s="291"/>
    </row>
    <row r="443" spans="1:16">
      <c r="A443" s="3">
        <f t="shared" si="27"/>
        <v>441</v>
      </c>
      <c r="B443" s="3">
        <f t="shared" si="27"/>
        <v>18200441</v>
      </c>
      <c r="C443" s="67">
        <v>43441</v>
      </c>
      <c r="D443" s="250" t="s">
        <v>771</v>
      </c>
      <c r="E443" s="3" t="s">
        <v>1985</v>
      </c>
      <c r="F443" s="264" t="s">
        <v>2082</v>
      </c>
      <c r="G443" s="307" t="s">
        <v>2083</v>
      </c>
      <c r="H443" s="308" t="s">
        <v>326</v>
      </c>
      <c r="I443" s="309" t="s">
        <v>2084</v>
      </c>
      <c r="J443" s="92">
        <v>3580197</v>
      </c>
      <c r="K443" s="291" t="s">
        <v>1538</v>
      </c>
      <c r="L443" s="291"/>
      <c r="M443" s="291" t="s">
        <v>352</v>
      </c>
      <c r="N443" s="291" t="s">
        <v>1538</v>
      </c>
      <c r="O443" s="69" t="s">
        <v>1538</v>
      </c>
      <c r="P443" s="291"/>
    </row>
    <row r="444" spans="1:16">
      <c r="A444" s="3">
        <f t="shared" si="27"/>
        <v>442</v>
      </c>
      <c r="B444" s="3">
        <f t="shared" si="27"/>
        <v>18200442</v>
      </c>
      <c r="C444" s="67">
        <v>43441</v>
      </c>
      <c r="D444" s="250" t="s">
        <v>1983</v>
      </c>
      <c r="E444" s="3" t="s">
        <v>1984</v>
      </c>
      <c r="F444" s="264" t="s">
        <v>2088</v>
      </c>
      <c r="G444" s="307" t="s">
        <v>2085</v>
      </c>
      <c r="H444" s="308" t="s">
        <v>326</v>
      </c>
      <c r="I444" s="309" t="s">
        <v>2671</v>
      </c>
      <c r="J444" s="92">
        <v>2976040</v>
      </c>
      <c r="K444" s="291" t="s">
        <v>1538</v>
      </c>
      <c r="L444" s="291"/>
      <c r="M444" s="291" t="s">
        <v>1634</v>
      </c>
      <c r="N444" s="291" t="s">
        <v>1538</v>
      </c>
      <c r="O444" s="69" t="s">
        <v>1538</v>
      </c>
      <c r="P444" s="291"/>
    </row>
    <row r="445" spans="1:16" ht="15.75">
      <c r="A445" s="3">
        <f t="shared" si="27"/>
        <v>443</v>
      </c>
      <c r="B445" s="3">
        <f t="shared" si="27"/>
        <v>18200443</v>
      </c>
      <c r="C445" s="67">
        <v>43441</v>
      </c>
      <c r="D445" s="250" t="s">
        <v>2086</v>
      </c>
      <c r="E445" s="3" t="s">
        <v>2087</v>
      </c>
      <c r="F445" s="264" t="s">
        <v>2089</v>
      </c>
      <c r="G445" s="307" t="s">
        <v>2090</v>
      </c>
      <c r="H445" s="308" t="s">
        <v>326</v>
      </c>
      <c r="I445" s="217" t="s">
        <v>2670</v>
      </c>
      <c r="J445" s="92">
        <v>3174607</v>
      </c>
      <c r="K445" s="291" t="s">
        <v>1538</v>
      </c>
      <c r="L445" s="291"/>
      <c r="M445" s="291" t="s">
        <v>1866</v>
      </c>
      <c r="N445" s="291" t="s">
        <v>1538</v>
      </c>
      <c r="O445" s="69" t="s">
        <v>1538</v>
      </c>
      <c r="P445" s="291"/>
    </row>
    <row r="446" spans="1:16">
      <c r="A446" s="3">
        <f t="shared" si="27"/>
        <v>444</v>
      </c>
      <c r="B446" s="3">
        <f t="shared" si="27"/>
        <v>18200444</v>
      </c>
      <c r="C446" s="67">
        <v>43441</v>
      </c>
      <c r="D446" s="93" t="s">
        <v>1982</v>
      </c>
      <c r="E446" s="30" t="s">
        <v>1940</v>
      </c>
      <c r="F446" s="264" t="s">
        <v>2091</v>
      </c>
      <c r="G446" s="307" t="s">
        <v>2092</v>
      </c>
      <c r="H446" s="308" t="s">
        <v>330</v>
      </c>
      <c r="I446" s="309" t="s">
        <v>2669</v>
      </c>
      <c r="J446" s="92">
        <v>2286208</v>
      </c>
      <c r="K446" s="291" t="s">
        <v>1538</v>
      </c>
      <c r="L446" s="291"/>
      <c r="M446" s="291" t="s">
        <v>1866</v>
      </c>
      <c r="N446" s="291" t="s">
        <v>1538</v>
      </c>
      <c r="O446" s="69" t="s">
        <v>1538</v>
      </c>
      <c r="P446" s="291"/>
    </row>
    <row r="447" spans="1:16" ht="15.75" customHeight="1">
      <c r="A447" s="3">
        <f t="shared" si="27"/>
        <v>445</v>
      </c>
      <c r="B447" s="3">
        <f t="shared" si="27"/>
        <v>18200445</v>
      </c>
      <c r="C447" s="67">
        <v>43441</v>
      </c>
      <c r="D447" s="250" t="s">
        <v>1978</v>
      </c>
      <c r="E447" s="3" t="s">
        <v>1979</v>
      </c>
      <c r="F447" s="264" t="s">
        <v>2282</v>
      </c>
      <c r="G447" s="307" t="s">
        <v>2093</v>
      </c>
      <c r="H447" s="308" t="s">
        <v>330</v>
      </c>
      <c r="I447" s="309" t="s">
        <v>2094</v>
      </c>
      <c r="J447" s="92" t="s">
        <v>2283</v>
      </c>
      <c r="K447" s="291" t="s">
        <v>1538</v>
      </c>
      <c r="L447" s="291"/>
      <c r="M447" s="291" t="s">
        <v>1634</v>
      </c>
      <c r="N447" s="291" t="s">
        <v>1538</v>
      </c>
      <c r="O447" s="69" t="s">
        <v>1538</v>
      </c>
      <c r="P447" s="291"/>
    </row>
    <row r="448" spans="1:16">
      <c r="A448" s="3">
        <f t="shared" si="27"/>
        <v>446</v>
      </c>
      <c r="B448" s="3">
        <f t="shared" si="27"/>
        <v>18200446</v>
      </c>
      <c r="C448" s="67">
        <v>43441</v>
      </c>
      <c r="D448" s="250" t="s">
        <v>1973</v>
      </c>
      <c r="E448" s="3" t="s">
        <v>1974</v>
      </c>
      <c r="F448" s="264" t="s">
        <v>2095</v>
      </c>
      <c r="G448" s="307" t="s">
        <v>2096</v>
      </c>
      <c r="H448" s="308" t="s">
        <v>330</v>
      </c>
      <c r="I448" s="309" t="s">
        <v>2668</v>
      </c>
      <c r="J448" s="92">
        <v>4054112</v>
      </c>
      <c r="K448" s="291" t="s">
        <v>1538</v>
      </c>
      <c r="L448" s="291"/>
      <c r="M448" s="291" t="s">
        <v>336</v>
      </c>
      <c r="N448" s="291" t="s">
        <v>2097</v>
      </c>
      <c r="O448" s="69" t="s">
        <v>2098</v>
      </c>
      <c r="P448" s="291"/>
    </row>
    <row r="449" spans="1:16">
      <c r="A449" s="3">
        <f t="shared" si="27"/>
        <v>447</v>
      </c>
      <c r="B449" s="3">
        <f t="shared" si="27"/>
        <v>18200447</v>
      </c>
      <c r="C449" s="67">
        <v>43441</v>
      </c>
      <c r="D449" s="99" t="s">
        <v>1549</v>
      </c>
      <c r="E449" s="3" t="s">
        <v>1964</v>
      </c>
      <c r="F449" s="264" t="s">
        <v>2099</v>
      </c>
      <c r="G449" s="307" t="s">
        <v>2100</v>
      </c>
      <c r="H449" s="308" t="s">
        <v>330</v>
      </c>
      <c r="I449" s="309">
        <v>35189</v>
      </c>
      <c r="J449" s="129">
        <v>4419482</v>
      </c>
      <c r="K449" s="291" t="s">
        <v>1538</v>
      </c>
      <c r="L449" s="291"/>
      <c r="M449" s="291" t="s">
        <v>336</v>
      </c>
      <c r="N449" s="291" t="s">
        <v>2101</v>
      </c>
      <c r="O449" s="69" t="s">
        <v>1789</v>
      </c>
      <c r="P449" s="291"/>
    </row>
    <row r="450" spans="1:16">
      <c r="A450" s="3">
        <f t="shared" si="27"/>
        <v>448</v>
      </c>
      <c r="B450" s="3">
        <f t="shared" si="27"/>
        <v>18200448</v>
      </c>
      <c r="C450" s="67">
        <v>43441</v>
      </c>
      <c r="D450" s="250" t="s">
        <v>2102</v>
      </c>
      <c r="E450" s="3" t="s">
        <v>788</v>
      </c>
      <c r="F450" s="264" t="s">
        <v>2103</v>
      </c>
      <c r="G450" s="307" t="s">
        <v>2104</v>
      </c>
      <c r="H450" s="308" t="s">
        <v>330</v>
      </c>
      <c r="I450" s="309" t="s">
        <v>2667</v>
      </c>
      <c r="J450" s="92">
        <v>4389198</v>
      </c>
      <c r="K450" s="291" t="s">
        <v>1538</v>
      </c>
      <c r="L450" s="291"/>
      <c r="M450" s="291" t="s">
        <v>352</v>
      </c>
      <c r="N450" s="291" t="s">
        <v>1538</v>
      </c>
      <c r="O450" s="69" t="s">
        <v>1538</v>
      </c>
      <c r="P450" s="291"/>
    </row>
    <row r="451" spans="1:16">
      <c r="A451" s="3">
        <f t="shared" ref="A451:B466" si="28">A450+1</f>
        <v>449</v>
      </c>
      <c r="B451" s="3">
        <f t="shared" si="28"/>
        <v>18200449</v>
      </c>
      <c r="C451" s="67">
        <v>43441</v>
      </c>
      <c r="D451" s="250" t="s">
        <v>1941</v>
      </c>
      <c r="E451" s="3" t="s">
        <v>1942</v>
      </c>
      <c r="F451" s="264" t="s">
        <v>2105</v>
      </c>
      <c r="G451" s="307" t="s">
        <v>2106</v>
      </c>
      <c r="H451" s="308" t="s">
        <v>330</v>
      </c>
      <c r="I451" s="309">
        <v>33759</v>
      </c>
      <c r="J451" s="92">
        <v>2736857</v>
      </c>
      <c r="K451" s="291" t="s">
        <v>1538</v>
      </c>
      <c r="L451" s="291"/>
      <c r="M451" s="291" t="s">
        <v>352</v>
      </c>
      <c r="N451" s="291" t="s">
        <v>1538</v>
      </c>
      <c r="O451" s="69" t="s">
        <v>1538</v>
      </c>
      <c r="P451" s="291"/>
    </row>
    <row r="452" spans="1:16">
      <c r="A452" s="3">
        <f t="shared" si="28"/>
        <v>450</v>
      </c>
      <c r="B452" s="3">
        <f t="shared" si="28"/>
        <v>18200450</v>
      </c>
      <c r="C452" s="67">
        <v>43441</v>
      </c>
      <c r="D452" s="250" t="s">
        <v>1584</v>
      </c>
      <c r="E452" s="3" t="s">
        <v>2629</v>
      </c>
      <c r="F452" s="264" t="s">
        <v>2107</v>
      </c>
      <c r="G452" s="307" t="s">
        <v>2108</v>
      </c>
      <c r="H452" s="308" t="s">
        <v>330</v>
      </c>
      <c r="I452" s="309">
        <v>35186</v>
      </c>
      <c r="J452" s="92">
        <v>4369361</v>
      </c>
      <c r="K452" s="291" t="s">
        <v>1538</v>
      </c>
      <c r="L452" s="291"/>
      <c r="M452" s="291" t="s">
        <v>1587</v>
      </c>
      <c r="N452" s="291" t="s">
        <v>1538</v>
      </c>
      <c r="O452" s="69" t="s">
        <v>1538</v>
      </c>
      <c r="P452" s="291"/>
    </row>
    <row r="453" spans="1:16">
      <c r="A453" s="3">
        <f t="shared" si="28"/>
        <v>451</v>
      </c>
      <c r="B453" s="3">
        <f t="shared" si="28"/>
        <v>18200451</v>
      </c>
      <c r="C453" s="67" t="s">
        <v>1008</v>
      </c>
      <c r="D453" s="94" t="s">
        <v>15</v>
      </c>
      <c r="E453" s="3" t="s">
        <v>2109</v>
      </c>
      <c r="F453" s="264" t="s">
        <v>2110</v>
      </c>
      <c r="G453" s="307" t="s">
        <v>2111</v>
      </c>
      <c r="H453" s="308" t="s">
        <v>326</v>
      </c>
      <c r="I453" s="309">
        <v>35774</v>
      </c>
      <c r="J453" s="311" t="s">
        <v>1920</v>
      </c>
      <c r="K453" s="291" t="s">
        <v>1538</v>
      </c>
      <c r="L453" s="291"/>
      <c r="M453" s="291" t="s">
        <v>336</v>
      </c>
      <c r="N453" s="291" t="s">
        <v>2118</v>
      </c>
      <c r="O453" s="69" t="s">
        <v>2119</v>
      </c>
      <c r="P453" s="291"/>
    </row>
    <row r="454" spans="1:16">
      <c r="A454" s="3">
        <f t="shared" si="28"/>
        <v>452</v>
      </c>
      <c r="B454" s="3">
        <f t="shared" si="28"/>
        <v>18200452</v>
      </c>
      <c r="C454" s="67" t="s">
        <v>1008</v>
      </c>
      <c r="D454" s="250" t="s">
        <v>2112</v>
      </c>
      <c r="E454" s="3" t="s">
        <v>2113</v>
      </c>
      <c r="F454" s="264" t="s">
        <v>2114</v>
      </c>
      <c r="G454" s="307" t="s">
        <v>2115</v>
      </c>
      <c r="H454" s="308" t="s">
        <v>330</v>
      </c>
      <c r="I454" s="309" t="s">
        <v>2634</v>
      </c>
      <c r="J454" s="92">
        <v>4330497</v>
      </c>
      <c r="K454" s="291" t="s">
        <v>1538</v>
      </c>
      <c r="L454" s="291"/>
      <c r="M454" s="291" t="s">
        <v>336</v>
      </c>
      <c r="N454" s="291" t="s">
        <v>2116</v>
      </c>
      <c r="O454" s="69" t="s">
        <v>2117</v>
      </c>
      <c r="P454" s="291"/>
    </row>
    <row r="455" spans="1:16">
      <c r="A455" s="3">
        <f t="shared" si="28"/>
        <v>453</v>
      </c>
      <c r="B455" s="3">
        <f t="shared" si="28"/>
        <v>18200453</v>
      </c>
      <c r="C455" s="67" t="s">
        <v>1008</v>
      </c>
      <c r="D455" s="250" t="s">
        <v>2120</v>
      </c>
      <c r="E455" s="3" t="s">
        <v>2121</v>
      </c>
      <c r="F455" s="264" t="s">
        <v>2122</v>
      </c>
      <c r="G455" s="3" t="s">
        <v>2123</v>
      </c>
      <c r="H455" s="308" t="s">
        <v>330</v>
      </c>
      <c r="I455" s="309" t="s">
        <v>2631</v>
      </c>
      <c r="J455" s="92">
        <v>4376631</v>
      </c>
      <c r="K455" s="291" t="s">
        <v>1538</v>
      </c>
      <c r="L455" s="291"/>
      <c r="M455" s="291" t="s">
        <v>336</v>
      </c>
      <c r="N455" s="291" t="s">
        <v>259</v>
      </c>
      <c r="O455" s="69" t="s">
        <v>2124</v>
      </c>
      <c r="P455" s="291"/>
    </row>
    <row r="456" spans="1:16">
      <c r="A456" s="3">
        <f t="shared" si="28"/>
        <v>454</v>
      </c>
      <c r="B456" s="3">
        <f t="shared" si="28"/>
        <v>18200454</v>
      </c>
      <c r="C456" s="67" t="s">
        <v>1008</v>
      </c>
      <c r="D456" s="250" t="s">
        <v>863</v>
      </c>
      <c r="E456" s="3" t="s">
        <v>864</v>
      </c>
      <c r="F456" s="264" t="s">
        <v>2129</v>
      </c>
      <c r="G456" s="307" t="s">
        <v>2130</v>
      </c>
      <c r="H456" s="308" t="s">
        <v>330</v>
      </c>
      <c r="I456" s="309" t="s">
        <v>2632</v>
      </c>
      <c r="J456" s="113">
        <v>4378275</v>
      </c>
      <c r="K456" s="291" t="s">
        <v>1538</v>
      </c>
      <c r="L456" s="291"/>
      <c r="M456" s="291" t="s">
        <v>336</v>
      </c>
      <c r="N456" s="291" t="s">
        <v>2131</v>
      </c>
      <c r="O456" s="69" t="s">
        <v>2129</v>
      </c>
      <c r="P456" s="291"/>
    </row>
    <row r="457" spans="1:16">
      <c r="A457" s="3">
        <f t="shared" si="28"/>
        <v>455</v>
      </c>
      <c r="B457" s="3">
        <f t="shared" si="28"/>
        <v>18200455</v>
      </c>
      <c r="C457" s="67" t="s">
        <v>1008</v>
      </c>
      <c r="D457" s="250" t="s">
        <v>1867</v>
      </c>
      <c r="E457" s="3" t="s">
        <v>1938</v>
      </c>
      <c r="F457" s="264" t="s">
        <v>2164</v>
      </c>
      <c r="G457" s="307" t="s">
        <v>2133</v>
      </c>
      <c r="H457" s="308" t="s">
        <v>330</v>
      </c>
      <c r="I457" s="309" t="s">
        <v>2134</v>
      </c>
      <c r="J457" s="92">
        <v>3865703</v>
      </c>
      <c r="K457" s="291" t="s">
        <v>1538</v>
      </c>
      <c r="L457" s="291"/>
      <c r="M457" s="291" t="s">
        <v>336</v>
      </c>
      <c r="N457" s="291" t="s">
        <v>2135</v>
      </c>
      <c r="O457" s="69" t="s">
        <v>2132</v>
      </c>
      <c r="P457" s="291"/>
    </row>
    <row r="458" spans="1:16">
      <c r="A458" s="3">
        <f t="shared" si="28"/>
        <v>456</v>
      </c>
      <c r="B458" s="3">
        <f t="shared" si="28"/>
        <v>18200456</v>
      </c>
      <c r="C458" s="67" t="s">
        <v>1008</v>
      </c>
      <c r="D458" s="250" t="s">
        <v>2128</v>
      </c>
      <c r="E458" s="3" t="s">
        <v>187</v>
      </c>
      <c r="F458" s="264" t="s">
        <v>2136</v>
      </c>
      <c r="G458" s="307" t="s">
        <v>2137</v>
      </c>
      <c r="H458" s="308" t="s">
        <v>326</v>
      </c>
      <c r="I458" s="309">
        <v>35894</v>
      </c>
      <c r="J458" s="92" t="s">
        <v>2138</v>
      </c>
      <c r="K458" s="291" t="s">
        <v>1538</v>
      </c>
      <c r="L458" s="291"/>
      <c r="M458" s="291" t="s">
        <v>1866</v>
      </c>
      <c r="N458" s="291" t="s">
        <v>1538</v>
      </c>
      <c r="O458" s="69" t="s">
        <v>1538</v>
      </c>
      <c r="P458" s="291"/>
    </row>
    <row r="459" spans="1:16" ht="15.75">
      <c r="A459" s="3">
        <f t="shared" si="28"/>
        <v>457</v>
      </c>
      <c r="B459" s="3">
        <f t="shared" si="28"/>
        <v>18200457</v>
      </c>
      <c r="C459" s="67" t="s">
        <v>1008</v>
      </c>
      <c r="D459" s="250" t="s">
        <v>72</v>
      </c>
      <c r="E459" s="3" t="s">
        <v>124</v>
      </c>
      <c r="F459" s="264" t="s">
        <v>2139</v>
      </c>
      <c r="G459" s="307" t="s">
        <v>2140</v>
      </c>
      <c r="H459" s="308" t="s">
        <v>326</v>
      </c>
      <c r="I459" s="217">
        <v>31115</v>
      </c>
      <c r="J459" s="92" t="s">
        <v>3000</v>
      </c>
      <c r="K459" s="291" t="s">
        <v>1538</v>
      </c>
      <c r="L459" s="291"/>
      <c r="M459" s="291" t="s">
        <v>1866</v>
      </c>
      <c r="N459" s="291" t="s">
        <v>1538</v>
      </c>
      <c r="O459" s="69" t="s">
        <v>1538</v>
      </c>
      <c r="P459" s="291"/>
    </row>
    <row r="460" spans="1:16" ht="14.25" customHeight="1">
      <c r="A460" s="3">
        <f t="shared" si="28"/>
        <v>458</v>
      </c>
      <c r="B460" s="3">
        <f t="shared" si="28"/>
        <v>18200458</v>
      </c>
      <c r="C460" s="67" t="s">
        <v>2178</v>
      </c>
      <c r="D460" s="250" t="s">
        <v>766</v>
      </c>
      <c r="E460" s="3" t="s">
        <v>765</v>
      </c>
      <c r="F460" s="264" t="s">
        <v>1310</v>
      </c>
      <c r="G460" s="307" t="s">
        <v>2143</v>
      </c>
      <c r="H460" s="308" t="s">
        <v>330</v>
      </c>
      <c r="I460" s="309">
        <v>34368</v>
      </c>
      <c r="J460" s="92">
        <v>3763175</v>
      </c>
      <c r="K460" s="291" t="s">
        <v>59</v>
      </c>
      <c r="L460" s="291"/>
      <c r="M460" s="291" t="s">
        <v>1587</v>
      </c>
      <c r="N460" s="291" t="s">
        <v>1538</v>
      </c>
      <c r="O460" s="69" t="s">
        <v>1538</v>
      </c>
      <c r="P460" s="291"/>
    </row>
    <row r="461" spans="1:16" ht="15.75" customHeight="1">
      <c r="A461" s="3">
        <f t="shared" si="28"/>
        <v>459</v>
      </c>
      <c r="B461" s="3">
        <f t="shared" si="28"/>
        <v>18200459</v>
      </c>
      <c r="C461" s="67" t="s">
        <v>2178</v>
      </c>
      <c r="D461" s="250" t="s">
        <v>2144</v>
      </c>
      <c r="E461" s="3" t="s">
        <v>91</v>
      </c>
      <c r="F461" s="264" t="s">
        <v>2145</v>
      </c>
      <c r="G461" s="3" t="s">
        <v>1845</v>
      </c>
      <c r="H461" s="308" t="s">
        <v>330</v>
      </c>
      <c r="I461" s="309" t="s">
        <v>2666</v>
      </c>
      <c r="J461" s="92">
        <v>3675096</v>
      </c>
      <c r="K461" s="291" t="s">
        <v>59</v>
      </c>
      <c r="L461" s="291"/>
      <c r="M461" s="291" t="s">
        <v>1587</v>
      </c>
      <c r="N461" s="291" t="s">
        <v>1538</v>
      </c>
      <c r="O461" s="69" t="s">
        <v>1538</v>
      </c>
      <c r="P461" s="291"/>
    </row>
    <row r="462" spans="1:16">
      <c r="A462" s="3">
        <f t="shared" si="28"/>
        <v>460</v>
      </c>
      <c r="B462" s="3">
        <f t="shared" si="28"/>
        <v>18200460</v>
      </c>
      <c r="C462" s="67" t="s">
        <v>2178</v>
      </c>
      <c r="D462" s="250" t="s">
        <v>1578</v>
      </c>
      <c r="E462" s="3" t="s">
        <v>1579</v>
      </c>
      <c r="F462" s="264" t="s">
        <v>2146</v>
      </c>
      <c r="G462" s="307" t="s">
        <v>2147</v>
      </c>
      <c r="H462" s="308" t="s">
        <v>330</v>
      </c>
      <c r="I462" s="309" t="s">
        <v>2665</v>
      </c>
      <c r="J462" s="92">
        <v>3919091</v>
      </c>
      <c r="K462" s="291" t="s">
        <v>53</v>
      </c>
      <c r="L462" s="291"/>
      <c r="M462" s="291" t="s">
        <v>53</v>
      </c>
      <c r="N462" s="291" t="s">
        <v>1538</v>
      </c>
      <c r="O462" s="69" t="s">
        <v>1538</v>
      </c>
      <c r="P462" s="291"/>
    </row>
    <row r="463" spans="1:16">
      <c r="A463" s="3">
        <f t="shared" si="28"/>
        <v>461</v>
      </c>
      <c r="B463" s="3">
        <f t="shared" si="28"/>
        <v>18200461</v>
      </c>
      <c r="C463" s="67" t="s">
        <v>2178</v>
      </c>
      <c r="D463" s="250" t="s">
        <v>2148</v>
      </c>
      <c r="E463" s="3" t="s">
        <v>1580</v>
      </c>
      <c r="F463" s="264" t="s">
        <v>2149</v>
      </c>
      <c r="G463" s="307" t="s">
        <v>2150</v>
      </c>
      <c r="H463" s="308" t="s">
        <v>330</v>
      </c>
      <c r="I463" s="309" t="s">
        <v>2664</v>
      </c>
      <c r="J463" s="92">
        <v>3613018</v>
      </c>
      <c r="K463" s="291" t="s">
        <v>53</v>
      </c>
      <c r="L463" s="291"/>
      <c r="M463" s="291" t="s">
        <v>1587</v>
      </c>
      <c r="N463" s="291" t="s">
        <v>1538</v>
      </c>
      <c r="O463" s="69" t="s">
        <v>1538</v>
      </c>
      <c r="P463" s="291"/>
    </row>
    <row r="464" spans="1:16">
      <c r="A464" s="3">
        <f t="shared" si="28"/>
        <v>462</v>
      </c>
      <c r="B464" s="3">
        <f t="shared" si="28"/>
        <v>18200462</v>
      </c>
      <c r="C464" s="67" t="s">
        <v>2178</v>
      </c>
      <c r="D464" s="250" t="s">
        <v>1581</v>
      </c>
      <c r="E464" s="3" t="s">
        <v>272</v>
      </c>
      <c r="F464" s="264" t="s">
        <v>2151</v>
      </c>
      <c r="G464" s="307" t="s">
        <v>2152</v>
      </c>
      <c r="H464" s="308" t="s">
        <v>326</v>
      </c>
      <c r="I464" s="309">
        <v>33763</v>
      </c>
      <c r="J464" s="92">
        <v>3920072</v>
      </c>
      <c r="K464" s="291" t="s">
        <v>53</v>
      </c>
      <c r="L464" s="291"/>
      <c r="M464" s="291" t="s">
        <v>1587</v>
      </c>
      <c r="N464" s="291" t="s">
        <v>1538</v>
      </c>
      <c r="O464" s="69" t="s">
        <v>1538</v>
      </c>
      <c r="P464" s="291"/>
    </row>
    <row r="465" spans="1:16">
      <c r="A465" s="3">
        <f t="shared" si="28"/>
        <v>463</v>
      </c>
      <c r="B465" s="3">
        <f t="shared" si="28"/>
        <v>18200463</v>
      </c>
      <c r="C465" s="67" t="s">
        <v>2178</v>
      </c>
      <c r="D465" s="250" t="s">
        <v>68</v>
      </c>
      <c r="E465" s="3" t="s">
        <v>2153</v>
      </c>
      <c r="F465" s="264" t="s">
        <v>2154</v>
      </c>
      <c r="G465" s="307" t="s">
        <v>2155</v>
      </c>
      <c r="H465" s="308" t="s">
        <v>326</v>
      </c>
      <c r="I465" s="309" t="s">
        <v>2663</v>
      </c>
      <c r="J465" s="92">
        <v>4166534</v>
      </c>
      <c r="K465" s="291" t="s">
        <v>53</v>
      </c>
      <c r="L465" s="291"/>
      <c r="M465" s="291" t="s">
        <v>1587</v>
      </c>
      <c r="N465" s="291" t="s">
        <v>1538</v>
      </c>
      <c r="O465" s="69" t="s">
        <v>1538</v>
      </c>
      <c r="P465" s="291"/>
    </row>
    <row r="466" spans="1:16">
      <c r="A466" s="3">
        <f t="shared" si="28"/>
        <v>464</v>
      </c>
      <c r="B466" s="3">
        <f t="shared" si="28"/>
        <v>18200464</v>
      </c>
      <c r="C466" s="67" t="s">
        <v>2178</v>
      </c>
      <c r="D466" s="250" t="s">
        <v>2175</v>
      </c>
      <c r="E466" s="3" t="s">
        <v>2176</v>
      </c>
      <c r="F466" s="264" t="s">
        <v>2182</v>
      </c>
      <c r="G466" s="307" t="s">
        <v>2649</v>
      </c>
      <c r="H466" s="308" t="s">
        <v>326</v>
      </c>
      <c r="I466" s="309" t="s">
        <v>2183</v>
      </c>
      <c r="J466" s="92">
        <v>1942460</v>
      </c>
      <c r="K466" s="291" t="s">
        <v>1538</v>
      </c>
      <c r="L466" s="291"/>
      <c r="M466" s="291" t="s">
        <v>1866</v>
      </c>
      <c r="N466" s="291" t="s">
        <v>1538</v>
      </c>
      <c r="O466" s="69" t="s">
        <v>1538</v>
      </c>
      <c r="P466" s="291"/>
    </row>
    <row r="467" spans="1:16">
      <c r="A467" s="3">
        <f t="shared" ref="A467:B482" si="29">A466+1</f>
        <v>465</v>
      </c>
      <c r="B467" s="3">
        <f t="shared" si="29"/>
        <v>18200465</v>
      </c>
      <c r="C467" s="67" t="s">
        <v>1872</v>
      </c>
      <c r="D467" s="99" t="s">
        <v>2174</v>
      </c>
      <c r="E467" s="3" t="s">
        <v>776</v>
      </c>
      <c r="F467" s="264" t="s">
        <v>2184</v>
      </c>
      <c r="G467" s="317" t="s">
        <v>2681</v>
      </c>
      <c r="H467" s="308" t="s">
        <v>330</v>
      </c>
      <c r="I467" s="309">
        <v>30906</v>
      </c>
      <c r="J467" s="92">
        <v>1270813</v>
      </c>
      <c r="K467" s="291" t="s">
        <v>1538</v>
      </c>
      <c r="L467" s="291"/>
      <c r="M467" s="291" t="s">
        <v>336</v>
      </c>
      <c r="N467" s="291" t="s">
        <v>1866</v>
      </c>
      <c r="O467" s="69" t="s">
        <v>1866</v>
      </c>
      <c r="P467" s="291"/>
    </row>
    <row r="468" spans="1:16">
      <c r="A468" s="3">
        <f t="shared" si="29"/>
        <v>466</v>
      </c>
      <c r="B468" s="3">
        <f t="shared" si="29"/>
        <v>18200466</v>
      </c>
      <c r="C468" s="67" t="s">
        <v>1872</v>
      </c>
      <c r="D468" s="250" t="s">
        <v>2173</v>
      </c>
      <c r="E468" s="3" t="s">
        <v>276</v>
      </c>
      <c r="F468" s="264" t="s">
        <v>2185</v>
      </c>
      <c r="G468" s="307" t="s">
        <v>2186</v>
      </c>
      <c r="H468" s="308" t="s">
        <v>326</v>
      </c>
      <c r="I468" s="309" t="s">
        <v>2187</v>
      </c>
      <c r="J468" s="92" t="s">
        <v>1920</v>
      </c>
      <c r="K468" s="291" t="s">
        <v>1538</v>
      </c>
      <c r="L468" s="291"/>
      <c r="M468" s="291" t="s">
        <v>336</v>
      </c>
      <c r="N468" s="291" t="s">
        <v>2188</v>
      </c>
      <c r="O468" s="69" t="s">
        <v>2217</v>
      </c>
      <c r="P468" s="291"/>
    </row>
    <row r="469" spans="1:16">
      <c r="A469" s="3">
        <f t="shared" si="29"/>
        <v>467</v>
      </c>
      <c r="B469" s="3">
        <f t="shared" si="29"/>
        <v>18200467</v>
      </c>
      <c r="C469" s="67" t="s">
        <v>1872</v>
      </c>
      <c r="D469" s="250" t="s">
        <v>2165</v>
      </c>
      <c r="E469" s="3" t="s">
        <v>2166</v>
      </c>
      <c r="F469" s="264" t="s">
        <v>2189</v>
      </c>
      <c r="G469" s="307" t="s">
        <v>2190</v>
      </c>
      <c r="H469" s="308" t="s">
        <v>326</v>
      </c>
      <c r="I469" s="309">
        <v>36771</v>
      </c>
      <c r="J469" s="92">
        <v>4305889</v>
      </c>
      <c r="K469" s="291" t="s">
        <v>1538</v>
      </c>
      <c r="L469" s="291"/>
      <c r="M469" s="291" t="s">
        <v>343</v>
      </c>
      <c r="N469" s="291" t="s">
        <v>1538</v>
      </c>
      <c r="O469" s="69" t="s">
        <v>1538</v>
      </c>
      <c r="P469" s="291"/>
    </row>
    <row r="470" spans="1:16" ht="20.25">
      <c r="A470" s="3">
        <f t="shared" si="29"/>
        <v>468</v>
      </c>
      <c r="B470" s="3">
        <f t="shared" si="29"/>
        <v>18200468</v>
      </c>
      <c r="C470" s="67" t="s">
        <v>1872</v>
      </c>
      <c r="D470" s="250" t="s">
        <v>2161</v>
      </c>
      <c r="E470" s="3" t="s">
        <v>2191</v>
      </c>
      <c r="F470" s="264" t="s">
        <v>2192</v>
      </c>
      <c r="G470" s="307" t="s">
        <v>2193</v>
      </c>
      <c r="H470" s="308" t="s">
        <v>330</v>
      </c>
      <c r="I470" s="309" t="s">
        <v>2194</v>
      </c>
      <c r="J470" s="221">
        <v>4531442</v>
      </c>
      <c r="K470" s="291" t="s">
        <v>1538</v>
      </c>
      <c r="L470" s="291"/>
      <c r="M470" s="291" t="s">
        <v>336</v>
      </c>
      <c r="N470" s="291" t="s">
        <v>1866</v>
      </c>
      <c r="O470" s="69" t="s">
        <v>1866</v>
      </c>
      <c r="P470" s="291"/>
    </row>
    <row r="471" spans="1:16">
      <c r="A471" s="3">
        <f t="shared" si="29"/>
        <v>469</v>
      </c>
      <c r="B471" s="3">
        <f t="shared" si="29"/>
        <v>18200469</v>
      </c>
      <c r="C471" s="67" t="s">
        <v>1872</v>
      </c>
      <c r="D471" s="250" t="s">
        <v>1696</v>
      </c>
      <c r="E471" s="3" t="s">
        <v>2162</v>
      </c>
      <c r="F471" s="264" t="s">
        <v>2195</v>
      </c>
      <c r="G471" s="307" t="s">
        <v>2600</v>
      </c>
      <c r="H471" s="308" t="s">
        <v>330</v>
      </c>
      <c r="I471" s="309" t="s">
        <v>2196</v>
      </c>
      <c r="J471" s="92">
        <v>4108145</v>
      </c>
      <c r="K471" s="291" t="s">
        <v>1538</v>
      </c>
      <c r="L471" s="291"/>
      <c r="M471" s="291" t="s">
        <v>352</v>
      </c>
      <c r="N471" s="291" t="s">
        <v>1538</v>
      </c>
      <c r="O471" s="69" t="s">
        <v>1538</v>
      </c>
      <c r="P471" s="291"/>
    </row>
    <row r="472" spans="1:16">
      <c r="A472" s="3">
        <f t="shared" si="29"/>
        <v>470</v>
      </c>
      <c r="B472" s="3">
        <f t="shared" si="29"/>
        <v>18200470</v>
      </c>
      <c r="C472" s="67" t="s">
        <v>1872</v>
      </c>
      <c r="D472" s="250" t="s">
        <v>2197</v>
      </c>
      <c r="E472" s="3" t="s">
        <v>2167</v>
      </c>
      <c r="F472" s="264" t="s">
        <v>2198</v>
      </c>
      <c r="G472" s="307" t="s">
        <v>2199</v>
      </c>
      <c r="H472" s="308" t="s">
        <v>330</v>
      </c>
      <c r="I472" s="309" t="s">
        <v>2200</v>
      </c>
      <c r="J472" s="92">
        <v>3985717</v>
      </c>
      <c r="K472" s="291" t="s">
        <v>1538</v>
      </c>
      <c r="L472" s="291"/>
      <c r="M472" s="291" t="s">
        <v>336</v>
      </c>
      <c r="N472" s="291" t="s">
        <v>2201</v>
      </c>
      <c r="O472" s="69" t="s">
        <v>2198</v>
      </c>
      <c r="P472" s="291"/>
    </row>
    <row r="473" spans="1:16">
      <c r="A473" s="3">
        <f t="shared" si="29"/>
        <v>471</v>
      </c>
      <c r="B473" s="3">
        <f t="shared" si="29"/>
        <v>18200471</v>
      </c>
      <c r="C473" s="67" t="s">
        <v>1872</v>
      </c>
      <c r="D473" s="250" t="s">
        <v>2168</v>
      </c>
      <c r="E473" s="3" t="s">
        <v>2169</v>
      </c>
      <c r="F473" s="264" t="s">
        <v>2202</v>
      </c>
      <c r="G473" s="307" t="s">
        <v>2203</v>
      </c>
      <c r="H473" s="308" t="s">
        <v>326</v>
      </c>
      <c r="I473" s="309">
        <v>34004</v>
      </c>
      <c r="J473" s="92" t="s">
        <v>1920</v>
      </c>
      <c r="K473" s="291" t="s">
        <v>1538</v>
      </c>
      <c r="L473" s="291"/>
      <c r="M473" s="291" t="s">
        <v>336</v>
      </c>
      <c r="N473" s="291" t="s">
        <v>2204</v>
      </c>
      <c r="O473" s="69"/>
      <c r="P473" s="291"/>
    </row>
    <row r="474" spans="1:16">
      <c r="A474" s="3">
        <f t="shared" si="29"/>
        <v>472</v>
      </c>
      <c r="B474" s="3">
        <f t="shared" si="29"/>
        <v>18200472</v>
      </c>
      <c r="C474" s="67" t="s">
        <v>1872</v>
      </c>
      <c r="D474" s="250" t="s">
        <v>2163</v>
      </c>
      <c r="E474" s="3" t="s">
        <v>880</v>
      </c>
      <c r="F474" s="264" t="s">
        <v>2205</v>
      </c>
      <c r="G474" s="307" t="s">
        <v>2206</v>
      </c>
      <c r="H474" s="308" t="s">
        <v>330</v>
      </c>
      <c r="I474" s="309" t="s">
        <v>2207</v>
      </c>
      <c r="J474" s="92">
        <v>2785777</v>
      </c>
      <c r="K474" s="291" t="s">
        <v>1538</v>
      </c>
      <c r="L474" s="291"/>
      <c r="M474" s="291" t="s">
        <v>1866</v>
      </c>
      <c r="N474" s="291" t="s">
        <v>1866</v>
      </c>
      <c r="O474" s="69" t="s">
        <v>1866</v>
      </c>
      <c r="P474" s="291"/>
    </row>
    <row r="475" spans="1:16">
      <c r="A475" s="3">
        <f t="shared" si="29"/>
        <v>473</v>
      </c>
      <c r="B475" s="3">
        <f t="shared" si="29"/>
        <v>18200473</v>
      </c>
      <c r="C475" s="67" t="s">
        <v>1009</v>
      </c>
      <c r="D475" s="99" t="s">
        <v>2157</v>
      </c>
      <c r="E475" s="3" t="s">
        <v>301</v>
      </c>
      <c r="F475" s="264" t="s">
        <v>2208</v>
      </c>
      <c r="G475" s="307" t="s">
        <v>2708</v>
      </c>
      <c r="H475" s="308" t="s">
        <v>330</v>
      </c>
      <c r="I475" s="309">
        <v>34677</v>
      </c>
      <c r="J475" s="92">
        <v>4339104</v>
      </c>
      <c r="K475" s="291" t="s">
        <v>1538</v>
      </c>
      <c r="L475" s="291"/>
      <c r="M475" s="291" t="s">
        <v>1866</v>
      </c>
      <c r="N475" s="291" t="s">
        <v>1866</v>
      </c>
      <c r="O475" s="69" t="s">
        <v>1866</v>
      </c>
      <c r="P475" s="291"/>
    </row>
    <row r="476" spans="1:16">
      <c r="A476" s="3">
        <f t="shared" si="29"/>
        <v>474</v>
      </c>
      <c r="B476" s="3">
        <f t="shared" si="29"/>
        <v>18200474</v>
      </c>
      <c r="C476" s="67" t="s">
        <v>1009</v>
      </c>
      <c r="D476" s="250" t="s">
        <v>2170</v>
      </c>
      <c r="E476" s="3" t="s">
        <v>2171</v>
      </c>
      <c r="F476" s="264" t="s">
        <v>2209</v>
      </c>
      <c r="G476" s="307" t="s">
        <v>2210</v>
      </c>
      <c r="H476" s="308" t="s">
        <v>326</v>
      </c>
      <c r="I476" s="309">
        <v>35590</v>
      </c>
      <c r="J476" s="92">
        <v>3841455</v>
      </c>
      <c r="K476" s="291" t="s">
        <v>1538</v>
      </c>
      <c r="L476" s="291"/>
      <c r="M476" s="291" t="s">
        <v>343</v>
      </c>
      <c r="N476" s="291" t="s">
        <v>1538</v>
      </c>
      <c r="O476" s="69" t="s">
        <v>1538</v>
      </c>
      <c r="P476" s="291"/>
    </row>
    <row r="477" spans="1:16">
      <c r="A477" s="3">
        <f t="shared" si="29"/>
        <v>475</v>
      </c>
      <c r="B477" s="3">
        <f t="shared" si="29"/>
        <v>18200475</v>
      </c>
      <c r="C477" s="67" t="s">
        <v>1009</v>
      </c>
      <c r="D477" s="250" t="s">
        <v>2159</v>
      </c>
      <c r="E477" s="3" t="s">
        <v>2160</v>
      </c>
      <c r="F477" s="264" t="s">
        <v>2211</v>
      </c>
      <c r="G477" s="307" t="s">
        <v>2212</v>
      </c>
      <c r="H477" s="308" t="s">
        <v>330</v>
      </c>
      <c r="I477" s="309" t="s">
        <v>2213</v>
      </c>
      <c r="J477" s="92">
        <v>4192085</v>
      </c>
      <c r="K477" s="291" t="s">
        <v>1538</v>
      </c>
      <c r="L477" s="291"/>
      <c r="M477" s="291" t="s">
        <v>343</v>
      </c>
      <c r="N477" s="291" t="s">
        <v>1538</v>
      </c>
      <c r="O477" s="69" t="s">
        <v>1538</v>
      </c>
      <c r="P477" s="291"/>
    </row>
    <row r="478" spans="1:16">
      <c r="A478" s="3">
        <f t="shared" si="29"/>
        <v>476</v>
      </c>
      <c r="B478" s="3">
        <f t="shared" si="29"/>
        <v>18200476</v>
      </c>
      <c r="C478" s="67" t="s">
        <v>1009</v>
      </c>
      <c r="D478" s="199" t="s">
        <v>2177</v>
      </c>
      <c r="E478" s="3" t="s">
        <v>84</v>
      </c>
      <c r="F478" s="327" t="s">
        <v>2214</v>
      </c>
      <c r="G478" s="328" t="s">
        <v>2240</v>
      </c>
      <c r="H478" s="291" t="s">
        <v>330</v>
      </c>
      <c r="I478" s="210" t="s">
        <v>2215</v>
      </c>
      <c r="J478" s="92">
        <v>1609339</v>
      </c>
      <c r="K478" s="291" t="s">
        <v>1538</v>
      </c>
      <c r="L478" s="291"/>
      <c r="M478" s="69" t="s">
        <v>343</v>
      </c>
      <c r="N478" s="291" t="s">
        <v>1538</v>
      </c>
      <c r="O478" s="69" t="s">
        <v>1538</v>
      </c>
      <c r="P478" s="291"/>
    </row>
    <row r="479" spans="1:16">
      <c r="A479" s="3">
        <f t="shared" si="29"/>
        <v>477</v>
      </c>
      <c r="B479" s="3">
        <f t="shared" si="29"/>
        <v>18200477</v>
      </c>
      <c r="C479" s="67" t="s">
        <v>1009</v>
      </c>
      <c r="D479" s="250" t="s">
        <v>2224</v>
      </c>
      <c r="E479" s="3" t="s">
        <v>2225</v>
      </c>
      <c r="F479" s="264" t="s">
        <v>2226</v>
      </c>
      <c r="G479" s="307" t="s">
        <v>2227</v>
      </c>
      <c r="H479" s="308" t="s">
        <v>330</v>
      </c>
      <c r="I479" s="309" t="s">
        <v>2228</v>
      </c>
      <c r="J479" s="92" t="s">
        <v>2229</v>
      </c>
      <c r="K479" s="291" t="s">
        <v>1013</v>
      </c>
      <c r="L479" s="291"/>
      <c r="M479" s="291" t="s">
        <v>1587</v>
      </c>
      <c r="N479" s="291" t="s">
        <v>1538</v>
      </c>
      <c r="O479" s="69" t="s">
        <v>1538</v>
      </c>
      <c r="P479" s="291"/>
    </row>
    <row r="480" spans="1:16">
      <c r="A480" s="3">
        <f t="shared" si="29"/>
        <v>478</v>
      </c>
      <c r="B480" s="3">
        <f t="shared" si="29"/>
        <v>18200478</v>
      </c>
      <c r="C480" s="67">
        <v>43109</v>
      </c>
      <c r="D480" s="250" t="s">
        <v>2230</v>
      </c>
      <c r="E480" s="3" t="s">
        <v>2231</v>
      </c>
      <c r="F480" s="264" t="s">
        <v>2232</v>
      </c>
      <c r="G480" s="307" t="s">
        <v>2233</v>
      </c>
      <c r="H480" s="308" t="s">
        <v>326</v>
      </c>
      <c r="I480" s="309" t="s">
        <v>2234</v>
      </c>
      <c r="J480" s="92" t="s">
        <v>2235</v>
      </c>
      <c r="K480" s="291" t="s">
        <v>1538</v>
      </c>
      <c r="L480" s="291"/>
      <c r="M480" s="291" t="s">
        <v>343</v>
      </c>
      <c r="N480" s="291" t="s">
        <v>1538</v>
      </c>
      <c r="O480" s="69" t="s">
        <v>1538</v>
      </c>
      <c r="P480" s="291"/>
    </row>
    <row r="481" spans="1:16">
      <c r="A481" s="3">
        <f t="shared" si="29"/>
        <v>479</v>
      </c>
      <c r="B481" s="3">
        <f t="shared" si="29"/>
        <v>18200479</v>
      </c>
      <c r="C481" s="67">
        <v>43109</v>
      </c>
      <c r="D481" s="250" t="s">
        <v>2236</v>
      </c>
      <c r="E481" s="3" t="s">
        <v>1581</v>
      </c>
      <c r="F481" s="264" t="s">
        <v>2237</v>
      </c>
      <c r="G481" s="307" t="s">
        <v>2238</v>
      </c>
      <c r="H481" s="308" t="s">
        <v>326</v>
      </c>
      <c r="I481" s="309" t="s">
        <v>3017</v>
      </c>
      <c r="J481" s="92" t="s">
        <v>2239</v>
      </c>
      <c r="K481" s="291" t="s">
        <v>1013</v>
      </c>
      <c r="L481" s="291"/>
      <c r="M481" s="291" t="s">
        <v>1587</v>
      </c>
      <c r="N481" s="291" t="s">
        <v>1538</v>
      </c>
      <c r="O481" s="69" t="s">
        <v>1538</v>
      </c>
      <c r="P481" s="291"/>
    </row>
    <row r="482" spans="1:16">
      <c r="A482" s="3">
        <f t="shared" si="29"/>
        <v>480</v>
      </c>
      <c r="B482" s="3">
        <f t="shared" si="29"/>
        <v>18200480</v>
      </c>
      <c r="C482" s="67">
        <v>43109</v>
      </c>
      <c r="D482" s="250" t="s">
        <v>2172</v>
      </c>
      <c r="E482" s="3" t="s">
        <v>91</v>
      </c>
      <c r="F482" s="264" t="s">
        <v>2241</v>
      </c>
      <c r="G482" s="307" t="s">
        <v>2242</v>
      </c>
      <c r="H482" s="308" t="s">
        <v>330</v>
      </c>
      <c r="I482" s="309" t="s">
        <v>2243</v>
      </c>
      <c r="J482" s="92" t="s">
        <v>2244</v>
      </c>
      <c r="K482" s="291" t="s">
        <v>1538</v>
      </c>
      <c r="L482" s="291"/>
      <c r="M482" s="291" t="s">
        <v>343</v>
      </c>
      <c r="N482" s="291" t="s">
        <v>1538</v>
      </c>
      <c r="O482" s="69" t="s">
        <v>1538</v>
      </c>
      <c r="P482" s="291"/>
    </row>
    <row r="483" spans="1:16">
      <c r="A483" s="3">
        <f t="shared" ref="A483:B498" si="30">A482+1</f>
        <v>481</v>
      </c>
      <c r="B483" s="3">
        <f t="shared" si="30"/>
        <v>18200481</v>
      </c>
      <c r="C483" s="67">
        <v>43109</v>
      </c>
      <c r="D483" s="250" t="s">
        <v>2127</v>
      </c>
      <c r="E483" s="3" t="s">
        <v>122</v>
      </c>
      <c r="F483" s="264" t="s">
        <v>2245</v>
      </c>
      <c r="G483" s="307" t="s">
        <v>2246</v>
      </c>
      <c r="H483" s="308" t="s">
        <v>330</v>
      </c>
      <c r="I483" s="309" t="s">
        <v>2247</v>
      </c>
      <c r="J483" s="92" t="s">
        <v>2248</v>
      </c>
      <c r="K483" s="291" t="s">
        <v>1538</v>
      </c>
      <c r="L483" s="291"/>
      <c r="M483" s="291" t="s">
        <v>336</v>
      </c>
      <c r="N483" s="291" t="s">
        <v>2249</v>
      </c>
      <c r="O483" s="69" t="s">
        <v>1538</v>
      </c>
      <c r="P483" s="291"/>
    </row>
    <row r="484" spans="1:16">
      <c r="A484" s="3">
        <f t="shared" si="30"/>
        <v>482</v>
      </c>
      <c r="B484" s="3">
        <f t="shared" si="30"/>
        <v>18200482</v>
      </c>
      <c r="C484" s="67">
        <v>43109</v>
      </c>
      <c r="D484" s="250" t="s">
        <v>2250</v>
      </c>
      <c r="E484" s="3" t="s">
        <v>2251</v>
      </c>
      <c r="F484" s="264" t="s">
        <v>2252</v>
      </c>
      <c r="G484" s="307" t="s">
        <v>2253</v>
      </c>
      <c r="H484" s="308" t="s">
        <v>326</v>
      </c>
      <c r="I484" s="309">
        <v>33329</v>
      </c>
      <c r="J484" s="92" t="s">
        <v>2254</v>
      </c>
      <c r="K484" s="291" t="s">
        <v>1013</v>
      </c>
      <c r="L484" s="291"/>
      <c r="M484" s="291" t="s">
        <v>1587</v>
      </c>
      <c r="N484" s="291" t="s">
        <v>1538</v>
      </c>
      <c r="O484" s="69" t="s">
        <v>1538</v>
      </c>
      <c r="P484" s="291"/>
    </row>
    <row r="485" spans="1:16">
      <c r="A485" s="3">
        <f t="shared" si="30"/>
        <v>483</v>
      </c>
      <c r="B485" s="3">
        <f t="shared" si="30"/>
        <v>18200483</v>
      </c>
      <c r="C485" s="67">
        <v>43109</v>
      </c>
      <c r="D485" s="250" t="s">
        <v>2255</v>
      </c>
      <c r="E485" s="3" t="s">
        <v>2256</v>
      </c>
      <c r="F485" s="264" t="s">
        <v>2257</v>
      </c>
      <c r="G485" s="307" t="s">
        <v>2258</v>
      </c>
      <c r="H485" s="308" t="s">
        <v>330</v>
      </c>
      <c r="I485" s="309" t="s">
        <v>2259</v>
      </c>
      <c r="J485" s="92" t="s">
        <v>2260</v>
      </c>
      <c r="K485" s="291" t="s">
        <v>50</v>
      </c>
      <c r="L485" s="291"/>
      <c r="M485" s="291" t="s">
        <v>1587</v>
      </c>
      <c r="N485" s="291" t="s">
        <v>1538</v>
      </c>
      <c r="O485" s="69" t="s">
        <v>1538</v>
      </c>
      <c r="P485" s="291"/>
    </row>
    <row r="486" spans="1:16">
      <c r="A486" s="3">
        <f t="shared" si="30"/>
        <v>484</v>
      </c>
      <c r="B486" s="3">
        <f t="shared" si="30"/>
        <v>18200484</v>
      </c>
      <c r="C486" s="67">
        <v>43109</v>
      </c>
      <c r="D486" s="250" t="s">
        <v>2261</v>
      </c>
      <c r="E486" s="3" t="s">
        <v>2262</v>
      </c>
      <c r="F486" s="264" t="s">
        <v>2263</v>
      </c>
      <c r="G486" s="307" t="s">
        <v>2264</v>
      </c>
      <c r="H486" s="308" t="s">
        <v>330</v>
      </c>
      <c r="I486" s="309">
        <v>35897</v>
      </c>
      <c r="J486" s="92" t="s">
        <v>2265</v>
      </c>
      <c r="K486" s="291" t="s">
        <v>1538</v>
      </c>
      <c r="L486" s="291"/>
      <c r="M486" s="291" t="s">
        <v>336</v>
      </c>
      <c r="N486" s="291" t="s">
        <v>2266</v>
      </c>
      <c r="O486" s="69" t="s">
        <v>1482</v>
      </c>
      <c r="P486" s="291"/>
    </row>
    <row r="487" spans="1:16">
      <c r="A487" s="3">
        <f t="shared" si="30"/>
        <v>485</v>
      </c>
      <c r="B487" s="3">
        <f t="shared" si="30"/>
        <v>18200485</v>
      </c>
      <c r="C487" s="67">
        <v>43109</v>
      </c>
      <c r="D487" s="250" t="s">
        <v>478</v>
      </c>
      <c r="E487" s="3" t="s">
        <v>2221</v>
      </c>
      <c r="F487" s="264" t="s">
        <v>2268</v>
      </c>
      <c r="G487" s="307" t="s">
        <v>2269</v>
      </c>
      <c r="H487" s="308" t="s">
        <v>326</v>
      </c>
      <c r="I487" s="309">
        <v>34733</v>
      </c>
      <c r="J487" s="92" t="s">
        <v>2270</v>
      </c>
      <c r="K487" s="291" t="s">
        <v>1538</v>
      </c>
      <c r="L487" s="291"/>
      <c r="M487" s="291" t="s">
        <v>352</v>
      </c>
      <c r="N487" s="291" t="s">
        <v>1538</v>
      </c>
      <c r="O487" s="69" t="s">
        <v>1538</v>
      </c>
      <c r="P487" s="291"/>
    </row>
    <row r="488" spans="1:16">
      <c r="A488" s="3">
        <f t="shared" si="30"/>
        <v>486</v>
      </c>
      <c r="B488" s="3">
        <f t="shared" si="30"/>
        <v>18200486</v>
      </c>
      <c r="C488" s="67" t="s">
        <v>2267</v>
      </c>
      <c r="D488" s="250" t="s">
        <v>2271</v>
      </c>
      <c r="E488" s="3" t="s">
        <v>2272</v>
      </c>
      <c r="F488" s="264" t="s">
        <v>2273</v>
      </c>
      <c r="G488" s="307" t="s">
        <v>2274</v>
      </c>
      <c r="H488" s="308" t="s">
        <v>330</v>
      </c>
      <c r="I488" s="309" t="s">
        <v>2280</v>
      </c>
      <c r="J488" s="92" t="s">
        <v>235</v>
      </c>
      <c r="K488" s="291" t="s">
        <v>1538</v>
      </c>
      <c r="L488" s="291"/>
      <c r="M488" s="291" t="s">
        <v>1866</v>
      </c>
      <c r="N488" s="291" t="s">
        <v>1538</v>
      </c>
      <c r="O488" s="69" t="s">
        <v>1538</v>
      </c>
      <c r="P488" s="291"/>
    </row>
    <row r="489" spans="1:16">
      <c r="A489" s="3">
        <f t="shared" si="30"/>
        <v>487</v>
      </c>
      <c r="B489" s="3">
        <f t="shared" si="30"/>
        <v>18200487</v>
      </c>
      <c r="C489" s="67">
        <v>43109</v>
      </c>
      <c r="D489" s="250" t="s">
        <v>2275</v>
      </c>
      <c r="E489" s="3" t="s">
        <v>2276</v>
      </c>
      <c r="F489" s="264" t="s">
        <v>2277</v>
      </c>
      <c r="G489" s="307" t="s">
        <v>2278</v>
      </c>
      <c r="H489" s="308" t="s">
        <v>330</v>
      </c>
      <c r="I489" s="309" t="s">
        <v>2279</v>
      </c>
      <c r="J489" s="92" t="s">
        <v>2281</v>
      </c>
      <c r="K489" s="291" t="s">
        <v>1538</v>
      </c>
      <c r="L489" s="291"/>
      <c r="M489" s="291" t="s">
        <v>336</v>
      </c>
      <c r="N489" s="291" t="s">
        <v>2327</v>
      </c>
      <c r="O489" s="69" t="s">
        <v>1376</v>
      </c>
      <c r="P489" s="291"/>
    </row>
    <row r="490" spans="1:16">
      <c r="A490" s="3">
        <f t="shared" si="30"/>
        <v>488</v>
      </c>
      <c r="B490" s="3">
        <f t="shared" si="30"/>
        <v>18200488</v>
      </c>
      <c r="C490" s="67">
        <v>43109</v>
      </c>
      <c r="D490" s="250" t="s">
        <v>100</v>
      </c>
      <c r="E490" s="3" t="s">
        <v>2284</v>
      </c>
      <c r="F490" s="264" t="s">
        <v>2285</v>
      </c>
      <c r="G490" s="307" t="s">
        <v>2286</v>
      </c>
      <c r="H490" s="308" t="s">
        <v>330</v>
      </c>
      <c r="I490" s="309">
        <v>33889</v>
      </c>
      <c r="J490" s="92" t="s">
        <v>2287</v>
      </c>
      <c r="K490" s="291" t="s">
        <v>50</v>
      </c>
      <c r="L490" s="291"/>
      <c r="M490" s="291" t="s">
        <v>336</v>
      </c>
      <c r="N490" s="291" t="s">
        <v>1055</v>
      </c>
      <c r="O490" s="69" t="s">
        <v>2288</v>
      </c>
      <c r="P490" s="291"/>
    </row>
    <row r="491" spans="1:16">
      <c r="A491" s="3">
        <f t="shared" si="30"/>
        <v>489</v>
      </c>
      <c r="B491" s="3">
        <f t="shared" si="30"/>
        <v>18200489</v>
      </c>
      <c r="C491" s="67">
        <v>43109</v>
      </c>
      <c r="D491" s="99" t="s">
        <v>2289</v>
      </c>
      <c r="E491" s="3" t="s">
        <v>2492</v>
      </c>
      <c r="F491" s="264" t="s">
        <v>2290</v>
      </c>
      <c r="G491" s="307" t="s">
        <v>2605</v>
      </c>
      <c r="H491" s="308" t="s">
        <v>330</v>
      </c>
      <c r="I491" s="309" t="s">
        <v>2291</v>
      </c>
      <c r="J491" s="92" t="s">
        <v>2292</v>
      </c>
      <c r="K491" s="291" t="s">
        <v>1538</v>
      </c>
      <c r="L491" s="291"/>
      <c r="M491" s="291" t="s">
        <v>336</v>
      </c>
      <c r="N491" s="291" t="s">
        <v>1055</v>
      </c>
      <c r="O491" s="69" t="s">
        <v>2288</v>
      </c>
      <c r="P491" s="291"/>
    </row>
    <row r="492" spans="1:16">
      <c r="A492" s="3">
        <f t="shared" si="30"/>
        <v>490</v>
      </c>
      <c r="B492" s="3">
        <f t="shared" si="30"/>
        <v>18200490</v>
      </c>
      <c r="C492" s="67">
        <v>43109</v>
      </c>
      <c r="D492" s="250" t="s">
        <v>2293</v>
      </c>
      <c r="E492" s="3" t="s">
        <v>2294</v>
      </c>
      <c r="F492" s="264" t="s">
        <v>2295</v>
      </c>
      <c r="G492" s="307" t="s">
        <v>2296</v>
      </c>
      <c r="H492" s="308" t="s">
        <v>326</v>
      </c>
      <c r="I492" s="309">
        <v>34277</v>
      </c>
      <c r="J492" s="92" t="s">
        <v>2297</v>
      </c>
      <c r="K492" s="291" t="s">
        <v>1538</v>
      </c>
      <c r="L492" s="291"/>
      <c r="M492" s="291" t="s">
        <v>352</v>
      </c>
      <c r="N492" s="291" t="s">
        <v>1538</v>
      </c>
      <c r="O492" s="69" t="s">
        <v>1538</v>
      </c>
      <c r="P492" s="291"/>
    </row>
    <row r="493" spans="1:16" ht="15.75">
      <c r="A493" s="3">
        <f t="shared" si="30"/>
        <v>491</v>
      </c>
      <c r="B493" s="3">
        <f t="shared" si="30"/>
        <v>18200491</v>
      </c>
      <c r="C493" s="67">
        <v>43109</v>
      </c>
      <c r="D493" s="250" t="s">
        <v>2223</v>
      </c>
      <c r="E493" s="3" t="s">
        <v>2298</v>
      </c>
      <c r="F493" s="264" t="s">
        <v>2299</v>
      </c>
      <c r="G493" s="307" t="s">
        <v>2300</v>
      </c>
      <c r="H493" s="308" t="s">
        <v>326</v>
      </c>
      <c r="I493" s="216" t="s">
        <v>2612</v>
      </c>
      <c r="J493" s="92" t="s">
        <v>2301</v>
      </c>
      <c r="K493" s="291" t="s">
        <v>1538</v>
      </c>
      <c r="L493" s="291"/>
      <c r="M493" s="291" t="s">
        <v>343</v>
      </c>
      <c r="N493" s="291" t="s">
        <v>1538</v>
      </c>
      <c r="O493" s="69" t="s">
        <v>1538</v>
      </c>
      <c r="P493" s="291"/>
    </row>
    <row r="494" spans="1:16">
      <c r="A494" s="3">
        <f t="shared" si="30"/>
        <v>492</v>
      </c>
      <c r="B494" s="3">
        <f t="shared" si="30"/>
        <v>18200492</v>
      </c>
      <c r="C494" s="67">
        <v>43109</v>
      </c>
      <c r="D494" s="250" t="s">
        <v>2302</v>
      </c>
      <c r="E494" s="3" t="s">
        <v>18</v>
      </c>
      <c r="F494" s="264" t="s">
        <v>2303</v>
      </c>
      <c r="G494" s="307" t="s">
        <v>2304</v>
      </c>
      <c r="H494" s="308" t="s">
        <v>326</v>
      </c>
      <c r="I494" s="309">
        <v>33513</v>
      </c>
      <c r="J494" s="92" t="s">
        <v>2305</v>
      </c>
      <c r="K494" s="291" t="s">
        <v>1538</v>
      </c>
      <c r="L494" s="291"/>
      <c r="M494" s="291" t="s">
        <v>1081</v>
      </c>
      <c r="N494" s="291" t="s">
        <v>1538</v>
      </c>
      <c r="O494" s="69" t="s">
        <v>1538</v>
      </c>
      <c r="P494" s="291"/>
    </row>
    <row r="495" spans="1:16">
      <c r="A495" s="3">
        <f t="shared" si="30"/>
        <v>493</v>
      </c>
      <c r="B495" s="3">
        <f t="shared" si="30"/>
        <v>18200493</v>
      </c>
      <c r="C495" s="67">
        <v>43109</v>
      </c>
      <c r="D495" s="99" t="s">
        <v>2306</v>
      </c>
      <c r="E495" s="3" t="s">
        <v>2307</v>
      </c>
      <c r="F495" s="264" t="s">
        <v>2308</v>
      </c>
      <c r="G495" s="307" t="s">
        <v>2309</v>
      </c>
      <c r="H495" s="308" t="s">
        <v>326</v>
      </c>
      <c r="I495" s="309" t="s">
        <v>2310</v>
      </c>
      <c r="J495" s="92" t="s">
        <v>2641</v>
      </c>
      <c r="K495" s="291" t="s">
        <v>1538</v>
      </c>
      <c r="L495" s="291"/>
      <c r="M495" s="291" t="s">
        <v>343</v>
      </c>
      <c r="N495" s="291" t="s">
        <v>1538</v>
      </c>
      <c r="O495" s="69" t="s">
        <v>1538</v>
      </c>
      <c r="P495" s="291"/>
    </row>
    <row r="496" spans="1:16">
      <c r="A496" s="3">
        <f t="shared" si="30"/>
        <v>494</v>
      </c>
      <c r="B496" s="3">
        <f t="shared" si="30"/>
        <v>18200494</v>
      </c>
      <c r="C496" s="67">
        <v>43140</v>
      </c>
      <c r="D496" s="94" t="s">
        <v>2311</v>
      </c>
      <c r="E496" s="3" t="s">
        <v>2312</v>
      </c>
      <c r="F496" s="264" t="s">
        <v>2313</v>
      </c>
      <c r="G496" s="307" t="s">
        <v>2314</v>
      </c>
      <c r="H496" s="308" t="s">
        <v>326</v>
      </c>
      <c r="I496" s="309">
        <v>31990</v>
      </c>
      <c r="J496" s="92" t="s">
        <v>1920</v>
      </c>
      <c r="K496" s="291" t="s">
        <v>1538</v>
      </c>
      <c r="L496" s="291"/>
      <c r="M496" s="291" t="s">
        <v>1081</v>
      </c>
      <c r="N496" s="291" t="s">
        <v>1538</v>
      </c>
      <c r="O496" s="69" t="s">
        <v>1538</v>
      </c>
      <c r="P496" s="291"/>
    </row>
    <row r="497" spans="1:16">
      <c r="A497" s="3">
        <f t="shared" si="30"/>
        <v>495</v>
      </c>
      <c r="B497" s="3">
        <f t="shared" si="30"/>
        <v>18200495</v>
      </c>
      <c r="C497" s="67">
        <v>43140</v>
      </c>
      <c r="D497" s="250" t="s">
        <v>839</v>
      </c>
      <c r="E497" s="3" t="s">
        <v>2315</v>
      </c>
      <c r="F497" s="264" t="s">
        <v>2316</v>
      </c>
      <c r="G497" s="307" t="s">
        <v>2317</v>
      </c>
      <c r="H497" s="308" t="s">
        <v>330</v>
      </c>
      <c r="I497" s="309" t="s">
        <v>2318</v>
      </c>
      <c r="J497" s="92" t="s">
        <v>2319</v>
      </c>
      <c r="K497" s="291" t="s">
        <v>1538</v>
      </c>
      <c r="L497" s="291"/>
      <c r="M497" s="291" t="s">
        <v>556</v>
      </c>
      <c r="N497" s="291" t="s">
        <v>2321</v>
      </c>
      <c r="O497" s="69" t="s">
        <v>1794</v>
      </c>
      <c r="P497" s="291"/>
    </row>
    <row r="498" spans="1:16">
      <c r="A498" s="3">
        <f t="shared" si="30"/>
        <v>496</v>
      </c>
      <c r="B498" s="3">
        <f t="shared" si="30"/>
        <v>18200496</v>
      </c>
      <c r="C498" s="67">
        <v>43109</v>
      </c>
      <c r="D498" s="250" t="s">
        <v>2322</v>
      </c>
      <c r="E498" s="3" t="s">
        <v>2323</v>
      </c>
      <c r="F498" s="264" t="s">
        <v>2324</v>
      </c>
      <c r="G498" s="307" t="s">
        <v>2325</v>
      </c>
      <c r="H498" s="308" t="s">
        <v>326</v>
      </c>
      <c r="I498" s="210" t="s">
        <v>2326</v>
      </c>
      <c r="J498" s="92" t="s">
        <v>2332</v>
      </c>
      <c r="K498" s="291" t="s">
        <v>1538</v>
      </c>
      <c r="L498" s="291"/>
      <c r="M498" s="291" t="s">
        <v>336</v>
      </c>
      <c r="N498" s="291" t="s">
        <v>2327</v>
      </c>
      <c r="O498" s="69" t="s">
        <v>2205</v>
      </c>
      <c r="P498" s="291"/>
    </row>
    <row r="499" spans="1:16">
      <c r="A499" s="3">
        <f t="shared" ref="A499:B514" si="31">A498+1</f>
        <v>497</v>
      </c>
      <c r="B499" s="3">
        <f t="shared" si="31"/>
        <v>18200497</v>
      </c>
      <c r="C499" s="67">
        <v>43109</v>
      </c>
      <c r="D499" s="250" t="s">
        <v>2328</v>
      </c>
      <c r="E499" s="3" t="s">
        <v>2329</v>
      </c>
      <c r="F499" s="264" t="s">
        <v>2330</v>
      </c>
      <c r="G499" s="307" t="s">
        <v>2331</v>
      </c>
      <c r="H499" s="308" t="s">
        <v>326</v>
      </c>
      <c r="I499" s="309">
        <v>33981</v>
      </c>
      <c r="J499" s="92" t="s">
        <v>2333</v>
      </c>
      <c r="K499" s="291" t="s">
        <v>53</v>
      </c>
      <c r="L499" s="291"/>
      <c r="M499" s="291" t="s">
        <v>1587</v>
      </c>
      <c r="N499" s="291" t="s">
        <v>1538</v>
      </c>
      <c r="O499" s="69" t="s">
        <v>1538</v>
      </c>
      <c r="P499" s="291"/>
    </row>
    <row r="500" spans="1:16">
      <c r="A500" s="3">
        <f t="shared" si="31"/>
        <v>498</v>
      </c>
      <c r="B500" s="3">
        <f t="shared" si="31"/>
        <v>18200498</v>
      </c>
      <c r="C500" s="67">
        <v>43109</v>
      </c>
      <c r="D500" s="250" t="s">
        <v>2219</v>
      </c>
      <c r="E500" s="3" t="s">
        <v>2220</v>
      </c>
      <c r="F500" s="264" t="s">
        <v>2334</v>
      </c>
      <c r="G500" s="307" t="s">
        <v>2335</v>
      </c>
      <c r="H500" s="308" t="s">
        <v>330</v>
      </c>
      <c r="I500" s="309" t="s">
        <v>2340</v>
      </c>
      <c r="J500" s="92" t="s">
        <v>2341</v>
      </c>
      <c r="K500" s="291" t="s">
        <v>1538</v>
      </c>
      <c r="L500" s="291"/>
      <c r="M500" s="291" t="s">
        <v>343</v>
      </c>
      <c r="N500" s="291" t="s">
        <v>1538</v>
      </c>
      <c r="O500" s="69" t="s">
        <v>1538</v>
      </c>
      <c r="P500" s="291"/>
    </row>
    <row r="501" spans="1:16">
      <c r="A501" s="3">
        <f t="shared" si="31"/>
        <v>499</v>
      </c>
      <c r="B501" s="3">
        <f t="shared" si="31"/>
        <v>18200499</v>
      </c>
      <c r="C501" s="67">
        <v>43109</v>
      </c>
      <c r="D501" s="250" t="s">
        <v>2336</v>
      </c>
      <c r="E501" s="3" t="s">
        <v>2337</v>
      </c>
      <c r="F501" s="264" t="s">
        <v>2338</v>
      </c>
      <c r="G501" s="307" t="s">
        <v>2339</v>
      </c>
      <c r="H501" s="308" t="s">
        <v>330</v>
      </c>
      <c r="I501" s="309">
        <v>36440</v>
      </c>
      <c r="J501" s="92" t="s">
        <v>2342</v>
      </c>
      <c r="K501" s="291" t="s">
        <v>1538</v>
      </c>
      <c r="L501" s="291"/>
      <c r="M501" s="291" t="s">
        <v>336</v>
      </c>
      <c r="N501" s="291" t="s">
        <v>2266</v>
      </c>
      <c r="O501" s="69" t="s">
        <v>1482</v>
      </c>
      <c r="P501" s="291"/>
    </row>
    <row r="502" spans="1:16">
      <c r="A502" s="3">
        <f t="shared" si="31"/>
        <v>500</v>
      </c>
      <c r="B502" s="3">
        <f t="shared" si="31"/>
        <v>18200500</v>
      </c>
      <c r="C502" s="67">
        <v>43109</v>
      </c>
      <c r="D502" s="250" t="s">
        <v>2343</v>
      </c>
      <c r="E502" s="3" t="s">
        <v>2344</v>
      </c>
      <c r="F502" s="264" t="s">
        <v>2345</v>
      </c>
      <c r="G502" s="307" t="s">
        <v>2346</v>
      </c>
      <c r="H502" s="308" t="s">
        <v>326</v>
      </c>
      <c r="I502" s="309">
        <v>34830</v>
      </c>
      <c r="J502" s="92" t="s">
        <v>2347</v>
      </c>
      <c r="K502" s="291" t="s">
        <v>1538</v>
      </c>
      <c r="L502" s="291"/>
      <c r="M502" s="291" t="s">
        <v>336</v>
      </c>
      <c r="N502" s="291" t="s">
        <v>2348</v>
      </c>
      <c r="O502" s="69" t="s">
        <v>2349</v>
      </c>
      <c r="P502" s="291"/>
    </row>
    <row r="503" spans="1:16">
      <c r="A503" s="3">
        <f t="shared" si="31"/>
        <v>501</v>
      </c>
      <c r="B503" s="3">
        <f t="shared" si="31"/>
        <v>18200501</v>
      </c>
      <c r="C503" s="67">
        <v>43109</v>
      </c>
      <c r="D503" s="250" t="s">
        <v>72</v>
      </c>
      <c r="E503" s="3" t="s">
        <v>776</v>
      </c>
      <c r="F503" s="264" t="s">
        <v>2216</v>
      </c>
      <c r="G503" s="307" t="s">
        <v>2350</v>
      </c>
      <c r="H503" s="308" t="s">
        <v>326</v>
      </c>
      <c r="I503" s="309" t="s">
        <v>2351</v>
      </c>
      <c r="J503" s="92" t="s">
        <v>2352</v>
      </c>
      <c r="K503" s="291" t="s">
        <v>53</v>
      </c>
      <c r="L503" s="291"/>
      <c r="M503" s="291" t="s">
        <v>1587</v>
      </c>
      <c r="N503" s="291" t="s">
        <v>1538</v>
      </c>
      <c r="O503" s="69" t="s">
        <v>1538</v>
      </c>
      <c r="P503" s="291"/>
    </row>
    <row r="504" spans="1:16">
      <c r="A504" s="3">
        <f t="shared" si="31"/>
        <v>502</v>
      </c>
      <c r="B504" s="3">
        <f t="shared" si="31"/>
        <v>18200502</v>
      </c>
      <c r="C504" s="67">
        <v>43109</v>
      </c>
      <c r="D504" s="250" t="s">
        <v>2353</v>
      </c>
      <c r="E504" s="3" t="s">
        <v>2354</v>
      </c>
      <c r="F504" s="264" t="s">
        <v>2355</v>
      </c>
      <c r="G504" s="307" t="s">
        <v>2356</v>
      </c>
      <c r="H504" s="308" t="s">
        <v>326</v>
      </c>
      <c r="I504" s="309">
        <v>34010</v>
      </c>
      <c r="J504" s="92" t="s">
        <v>2599</v>
      </c>
      <c r="K504" s="291" t="s">
        <v>1538</v>
      </c>
      <c r="L504" s="291"/>
      <c r="M504" s="291" t="s">
        <v>336</v>
      </c>
      <c r="N504" s="291" t="s">
        <v>2357</v>
      </c>
      <c r="O504" s="69" t="s">
        <v>2358</v>
      </c>
      <c r="P504" s="291"/>
    </row>
    <row r="505" spans="1:16">
      <c r="A505" s="3">
        <f t="shared" si="31"/>
        <v>503</v>
      </c>
      <c r="B505" s="3">
        <f t="shared" si="31"/>
        <v>18200503</v>
      </c>
      <c r="C505" s="67">
        <v>43109</v>
      </c>
      <c r="D505" s="250" t="s">
        <v>2219</v>
      </c>
      <c r="E505" s="3" t="s">
        <v>360</v>
      </c>
      <c r="F505" s="264" t="s">
        <v>2359</v>
      </c>
      <c r="G505" s="307" t="s">
        <v>2360</v>
      </c>
      <c r="H505" s="308" t="s">
        <v>330</v>
      </c>
      <c r="I505" s="309" t="s">
        <v>2361</v>
      </c>
      <c r="J505" s="92" t="s">
        <v>2362</v>
      </c>
      <c r="K505" s="291" t="s">
        <v>53</v>
      </c>
      <c r="L505" s="291"/>
      <c r="M505" s="291" t="s">
        <v>1587</v>
      </c>
      <c r="N505" s="291" t="s">
        <v>1538</v>
      </c>
      <c r="O505" s="69" t="s">
        <v>1538</v>
      </c>
      <c r="P505" s="291"/>
    </row>
    <row r="506" spans="1:16">
      <c r="A506" s="3">
        <f t="shared" si="31"/>
        <v>504</v>
      </c>
      <c r="B506" s="3">
        <f t="shared" si="31"/>
        <v>18200504</v>
      </c>
      <c r="C506" s="67">
        <v>43109</v>
      </c>
      <c r="D506" s="250" t="s">
        <v>2363</v>
      </c>
      <c r="E506" s="3" t="s">
        <v>2364</v>
      </c>
      <c r="F506" s="264" t="s">
        <v>2365</v>
      </c>
      <c r="G506" s="307" t="s">
        <v>2366</v>
      </c>
      <c r="H506" s="308" t="s">
        <v>326</v>
      </c>
      <c r="I506" s="309">
        <v>35500</v>
      </c>
      <c r="J506" s="92" t="s">
        <v>2367</v>
      </c>
      <c r="K506" s="291" t="s">
        <v>1538</v>
      </c>
      <c r="L506" s="291"/>
      <c r="M506" s="291" t="s">
        <v>343</v>
      </c>
      <c r="N506" s="291" t="s">
        <v>1538</v>
      </c>
      <c r="O506" s="69" t="s">
        <v>1538</v>
      </c>
      <c r="P506" s="291"/>
    </row>
    <row r="507" spans="1:16">
      <c r="A507" s="3">
        <f t="shared" si="31"/>
        <v>505</v>
      </c>
      <c r="B507" s="3">
        <f t="shared" si="31"/>
        <v>18200505</v>
      </c>
      <c r="C507" s="67">
        <v>43109</v>
      </c>
      <c r="D507" s="94" t="s">
        <v>2368</v>
      </c>
      <c r="E507" s="3" t="s">
        <v>2369</v>
      </c>
      <c r="F507" s="264" t="s">
        <v>2370</v>
      </c>
      <c r="G507" s="307" t="s">
        <v>2371</v>
      </c>
      <c r="H507" s="308" t="s">
        <v>326</v>
      </c>
      <c r="I507" s="309" t="s">
        <v>2372</v>
      </c>
      <c r="J507" s="92" t="s">
        <v>2999</v>
      </c>
      <c r="K507" s="291" t="s">
        <v>1538</v>
      </c>
      <c r="L507" s="291"/>
      <c r="M507" s="291" t="s">
        <v>336</v>
      </c>
      <c r="N507" s="291" t="s">
        <v>2373</v>
      </c>
      <c r="O507" s="69" t="s">
        <v>2209</v>
      </c>
      <c r="P507" s="291"/>
    </row>
    <row r="508" spans="1:16">
      <c r="A508" s="3">
        <f t="shared" si="31"/>
        <v>506</v>
      </c>
      <c r="B508" s="3">
        <f t="shared" si="31"/>
        <v>18200506</v>
      </c>
      <c r="C508" s="67">
        <v>43109</v>
      </c>
      <c r="D508" s="94" t="s">
        <v>2374</v>
      </c>
      <c r="E508" s="3" t="s">
        <v>2375</v>
      </c>
      <c r="F508" s="264" t="s">
        <v>2376</v>
      </c>
      <c r="G508" s="307" t="s">
        <v>2377</v>
      </c>
      <c r="H508" s="308" t="s">
        <v>326</v>
      </c>
      <c r="I508" s="309" t="s">
        <v>2378</v>
      </c>
      <c r="J508" s="92" t="s">
        <v>1920</v>
      </c>
      <c r="K508" s="291" t="s">
        <v>1538</v>
      </c>
      <c r="L508" s="291"/>
      <c r="M508" s="291" t="s">
        <v>336</v>
      </c>
      <c r="N508" s="291" t="s">
        <v>2379</v>
      </c>
      <c r="O508" s="69" t="s">
        <v>2370</v>
      </c>
      <c r="P508" s="291"/>
    </row>
    <row r="509" spans="1:16">
      <c r="A509" s="3">
        <f t="shared" si="31"/>
        <v>507</v>
      </c>
      <c r="B509" s="3">
        <f t="shared" si="31"/>
        <v>18200507</v>
      </c>
      <c r="C509" s="67">
        <v>43140</v>
      </c>
      <c r="D509" s="250" t="s">
        <v>2380</v>
      </c>
      <c r="E509" s="3" t="s">
        <v>2381</v>
      </c>
      <c r="F509" s="264" t="s">
        <v>2382</v>
      </c>
      <c r="G509" s="307" t="s">
        <v>2383</v>
      </c>
      <c r="H509" s="308" t="s">
        <v>330</v>
      </c>
      <c r="I509" s="309">
        <v>34095</v>
      </c>
      <c r="J509" s="92" t="s">
        <v>2384</v>
      </c>
      <c r="K509" s="291" t="s">
        <v>1538</v>
      </c>
      <c r="L509" s="291"/>
      <c r="M509" s="291" t="s">
        <v>336</v>
      </c>
      <c r="N509" s="291" t="s">
        <v>2385</v>
      </c>
      <c r="O509" s="69" t="s">
        <v>1286</v>
      </c>
      <c r="P509" s="291"/>
    </row>
    <row r="510" spans="1:16">
      <c r="A510" s="3">
        <f t="shared" si="31"/>
        <v>508</v>
      </c>
      <c r="B510" s="3">
        <f t="shared" si="31"/>
        <v>18200508</v>
      </c>
      <c r="C510" s="67">
        <v>43140</v>
      </c>
      <c r="D510" s="94" t="s">
        <v>2386</v>
      </c>
      <c r="E510" s="3" t="s">
        <v>2387</v>
      </c>
      <c r="F510" s="264" t="s">
        <v>2388</v>
      </c>
      <c r="G510" s="307" t="s">
        <v>2389</v>
      </c>
      <c r="H510" s="308" t="s">
        <v>330</v>
      </c>
      <c r="I510" s="309" t="s">
        <v>2390</v>
      </c>
      <c r="J510" s="92" t="s">
        <v>1920</v>
      </c>
      <c r="K510" s="291" t="s">
        <v>1538</v>
      </c>
      <c r="L510" s="291"/>
      <c r="M510" s="291" t="s">
        <v>336</v>
      </c>
      <c r="N510" s="291" t="s">
        <v>2391</v>
      </c>
      <c r="O510" s="69" t="s">
        <v>1242</v>
      </c>
      <c r="P510" s="291"/>
    </row>
    <row r="511" spans="1:16">
      <c r="A511" s="3">
        <f t="shared" si="31"/>
        <v>509</v>
      </c>
      <c r="B511" s="3">
        <f t="shared" si="31"/>
        <v>18200509</v>
      </c>
      <c r="C511" s="67">
        <v>43140</v>
      </c>
      <c r="D511" s="94" t="s">
        <v>2392</v>
      </c>
      <c r="E511" s="3" t="s">
        <v>2393</v>
      </c>
      <c r="F511" s="264" t="s">
        <v>2399</v>
      </c>
      <c r="G511" s="307" t="s">
        <v>2394</v>
      </c>
      <c r="H511" s="308" t="s">
        <v>326</v>
      </c>
      <c r="I511" s="309" t="s">
        <v>2395</v>
      </c>
      <c r="J511" s="92" t="s">
        <v>1920</v>
      </c>
      <c r="K511" s="291" t="s">
        <v>1538</v>
      </c>
      <c r="L511" s="291"/>
      <c r="M511" s="291" t="s">
        <v>336</v>
      </c>
      <c r="N511" s="291" t="s">
        <v>2396</v>
      </c>
      <c r="O511" s="69" t="s">
        <v>2397</v>
      </c>
      <c r="P511" s="291"/>
    </row>
    <row r="512" spans="1:16">
      <c r="A512" s="3">
        <f t="shared" si="31"/>
        <v>510</v>
      </c>
      <c r="B512" s="3">
        <f t="shared" si="31"/>
        <v>18200510</v>
      </c>
      <c r="C512" s="67">
        <v>43140</v>
      </c>
      <c r="D512" s="250" t="s">
        <v>2153</v>
      </c>
      <c r="E512" s="3" t="s">
        <v>2398</v>
      </c>
      <c r="F512" s="264" t="s">
        <v>2400</v>
      </c>
      <c r="G512" s="307" t="s">
        <v>2401</v>
      </c>
      <c r="H512" s="308" t="s">
        <v>330</v>
      </c>
      <c r="I512" s="309">
        <v>28713</v>
      </c>
      <c r="J512" s="92" t="s">
        <v>2402</v>
      </c>
      <c r="K512" s="291" t="s">
        <v>1538</v>
      </c>
      <c r="L512" s="291"/>
      <c r="M512" s="291" t="s">
        <v>343</v>
      </c>
      <c r="N512" s="291" t="s">
        <v>1538</v>
      </c>
      <c r="O512" s="69" t="s">
        <v>1538</v>
      </c>
      <c r="P512" s="291"/>
    </row>
    <row r="513" spans="1:16">
      <c r="A513" s="3">
        <f t="shared" si="31"/>
        <v>511</v>
      </c>
      <c r="B513" s="3">
        <f t="shared" si="31"/>
        <v>18200511</v>
      </c>
      <c r="C513" s="67">
        <v>43140</v>
      </c>
      <c r="D513" s="95" t="s">
        <v>2469</v>
      </c>
      <c r="E513" s="3" t="s">
        <v>2403</v>
      </c>
      <c r="F513" s="264" t="s">
        <v>2404</v>
      </c>
      <c r="G513" s="89" t="s">
        <v>1848</v>
      </c>
      <c r="H513" s="308" t="s">
        <v>330</v>
      </c>
      <c r="I513" s="309" t="s">
        <v>2405</v>
      </c>
      <c r="J513" s="92" t="s">
        <v>1848</v>
      </c>
      <c r="K513" s="291" t="s">
        <v>1538</v>
      </c>
      <c r="L513" s="291"/>
      <c r="M513" s="291" t="s">
        <v>336</v>
      </c>
      <c r="N513" s="291" t="s">
        <v>1866</v>
      </c>
      <c r="O513" s="69" t="s">
        <v>1866</v>
      </c>
      <c r="P513" s="291"/>
    </row>
    <row r="514" spans="1:16">
      <c r="A514" s="3">
        <f t="shared" si="31"/>
        <v>512</v>
      </c>
      <c r="B514" s="3">
        <f t="shared" si="31"/>
        <v>18200512</v>
      </c>
      <c r="C514" s="67">
        <v>43140</v>
      </c>
      <c r="D514" s="250" t="s">
        <v>2406</v>
      </c>
      <c r="E514" s="3" t="s">
        <v>2407</v>
      </c>
      <c r="F514" s="264" t="s">
        <v>2408</v>
      </c>
      <c r="G514" s="307" t="s">
        <v>2409</v>
      </c>
      <c r="H514" s="308" t="s">
        <v>330</v>
      </c>
      <c r="I514" s="309">
        <v>34524</v>
      </c>
      <c r="J514" s="92" t="s">
        <v>2410</v>
      </c>
      <c r="K514" s="291" t="s">
        <v>1538</v>
      </c>
      <c r="L514" s="291"/>
      <c r="M514" s="291" t="s">
        <v>343</v>
      </c>
      <c r="N514" s="291" t="s">
        <v>1538</v>
      </c>
      <c r="O514" s="69" t="s">
        <v>1538</v>
      </c>
      <c r="P514" s="291"/>
    </row>
    <row r="515" spans="1:16">
      <c r="A515" s="3">
        <f t="shared" ref="A515:B530" si="32">A514+1</f>
        <v>513</v>
      </c>
      <c r="B515" s="3">
        <f t="shared" si="32"/>
        <v>18200513</v>
      </c>
      <c r="C515" s="67">
        <v>43140</v>
      </c>
      <c r="D515" s="94" t="s">
        <v>2411</v>
      </c>
      <c r="E515" s="3" t="s">
        <v>2412</v>
      </c>
      <c r="F515" s="264" t="s">
        <v>2413</v>
      </c>
      <c r="G515" s="307" t="s">
        <v>2414</v>
      </c>
      <c r="H515" s="308" t="s">
        <v>326</v>
      </c>
      <c r="I515" s="309">
        <v>33697</v>
      </c>
      <c r="J515" s="92" t="s">
        <v>1920</v>
      </c>
      <c r="K515" s="291" t="s">
        <v>1538</v>
      </c>
      <c r="L515" s="291"/>
      <c r="M515" s="291" t="s">
        <v>336</v>
      </c>
      <c r="N515" s="291" t="s">
        <v>2415</v>
      </c>
      <c r="O515" s="69" t="s">
        <v>1866</v>
      </c>
      <c r="P515" s="291"/>
    </row>
    <row r="516" spans="1:16">
      <c r="A516" s="3">
        <f t="shared" si="32"/>
        <v>514</v>
      </c>
      <c r="B516" s="3">
        <f t="shared" si="32"/>
        <v>18200514</v>
      </c>
      <c r="C516" s="67">
        <v>43140</v>
      </c>
      <c r="D516" s="250" t="s">
        <v>2416</v>
      </c>
      <c r="E516" s="3" t="s">
        <v>2417</v>
      </c>
      <c r="F516" s="264" t="s">
        <v>2418</v>
      </c>
      <c r="G516" s="307" t="s">
        <v>2419</v>
      </c>
      <c r="H516" s="308" t="s">
        <v>330</v>
      </c>
      <c r="I516" s="309" t="s">
        <v>2420</v>
      </c>
      <c r="J516" s="92" t="s">
        <v>2421</v>
      </c>
      <c r="K516" s="291" t="s">
        <v>1538</v>
      </c>
      <c r="L516" s="291"/>
      <c r="M516" s="291" t="s">
        <v>336</v>
      </c>
      <c r="N516" s="291" t="s">
        <v>2385</v>
      </c>
      <c r="O516" s="69" t="s">
        <v>1286</v>
      </c>
      <c r="P516" s="291"/>
    </row>
    <row r="517" spans="1:16">
      <c r="A517" s="3">
        <f t="shared" si="32"/>
        <v>515</v>
      </c>
      <c r="B517" s="3">
        <f t="shared" si="32"/>
        <v>18200515</v>
      </c>
      <c r="C517" s="67">
        <v>43140</v>
      </c>
      <c r="D517" s="250" t="s">
        <v>2422</v>
      </c>
      <c r="E517" s="3" t="s">
        <v>148</v>
      </c>
      <c r="F517" s="264" t="s">
        <v>2423</v>
      </c>
      <c r="G517" s="307" t="s">
        <v>2424</v>
      </c>
      <c r="H517" s="308" t="s">
        <v>326</v>
      </c>
      <c r="I517" s="309">
        <v>33273</v>
      </c>
      <c r="J517" s="92" t="s">
        <v>2425</v>
      </c>
      <c r="K517" s="291" t="s">
        <v>1538</v>
      </c>
      <c r="L517" s="291"/>
      <c r="M517" s="291" t="s">
        <v>343</v>
      </c>
      <c r="N517" s="291" t="s">
        <v>1538</v>
      </c>
      <c r="O517" s="69" t="s">
        <v>1538</v>
      </c>
      <c r="P517" s="291"/>
    </row>
    <row r="518" spans="1:16">
      <c r="A518" s="3">
        <f t="shared" si="32"/>
        <v>516</v>
      </c>
      <c r="B518" s="3">
        <f t="shared" si="32"/>
        <v>18200516</v>
      </c>
      <c r="C518" s="67" t="s">
        <v>2468</v>
      </c>
      <c r="D518" s="250" t="s">
        <v>2426</v>
      </c>
      <c r="E518" s="3" t="s">
        <v>2427</v>
      </c>
      <c r="F518" s="264" t="s">
        <v>2428</v>
      </c>
      <c r="G518" s="307" t="s">
        <v>2429</v>
      </c>
      <c r="H518" s="308" t="s">
        <v>330</v>
      </c>
      <c r="I518" s="309" t="s">
        <v>2430</v>
      </c>
      <c r="J518" s="92" t="s">
        <v>2431</v>
      </c>
      <c r="K518" s="291" t="s">
        <v>1538</v>
      </c>
      <c r="L518" s="291"/>
      <c r="M518" s="291" t="s">
        <v>343</v>
      </c>
      <c r="N518" s="291" t="s">
        <v>1538</v>
      </c>
      <c r="O518" s="69" t="s">
        <v>1538</v>
      </c>
      <c r="P518" s="291"/>
    </row>
    <row r="519" spans="1:16">
      <c r="A519" s="3">
        <f t="shared" si="32"/>
        <v>517</v>
      </c>
      <c r="B519" s="3">
        <f t="shared" si="32"/>
        <v>18200517</v>
      </c>
      <c r="C519" s="67" t="s">
        <v>2468</v>
      </c>
      <c r="D519" s="250" t="s">
        <v>2432</v>
      </c>
      <c r="E519" s="3" t="s">
        <v>2433</v>
      </c>
      <c r="F519" s="264" t="s">
        <v>2434</v>
      </c>
      <c r="G519" s="307" t="s">
        <v>2435</v>
      </c>
      <c r="H519" s="308" t="s">
        <v>330</v>
      </c>
      <c r="I519" s="309" t="s">
        <v>2436</v>
      </c>
      <c r="J519" s="92" t="s">
        <v>2437</v>
      </c>
      <c r="K519" s="291" t="s">
        <v>1538</v>
      </c>
      <c r="L519" s="291"/>
      <c r="M519" s="291" t="s">
        <v>336</v>
      </c>
      <c r="N519" s="291" t="s">
        <v>1866</v>
      </c>
      <c r="O519" s="69" t="s">
        <v>1866</v>
      </c>
      <c r="P519" s="291"/>
    </row>
    <row r="520" spans="1:16">
      <c r="A520" s="3">
        <f t="shared" si="32"/>
        <v>518</v>
      </c>
      <c r="B520" s="3">
        <f t="shared" si="32"/>
        <v>18200518</v>
      </c>
      <c r="C520" s="67" t="s">
        <v>2468</v>
      </c>
      <c r="D520" s="250" t="s">
        <v>2438</v>
      </c>
      <c r="E520" s="3" t="s">
        <v>2439</v>
      </c>
      <c r="F520" s="264" t="s">
        <v>2440</v>
      </c>
      <c r="G520" s="307" t="s">
        <v>2441</v>
      </c>
      <c r="H520" s="308" t="s">
        <v>330</v>
      </c>
      <c r="I520" s="309">
        <v>34063</v>
      </c>
      <c r="J520" s="92" t="s">
        <v>2442</v>
      </c>
      <c r="K520" s="291" t="s">
        <v>1538</v>
      </c>
      <c r="L520" s="291"/>
      <c r="M520" s="291" t="s">
        <v>343</v>
      </c>
      <c r="N520" s="291" t="s">
        <v>1538</v>
      </c>
      <c r="O520" s="69" t="s">
        <v>1538</v>
      </c>
      <c r="P520" s="291"/>
    </row>
    <row r="521" spans="1:16">
      <c r="A521" s="3">
        <f t="shared" si="32"/>
        <v>519</v>
      </c>
      <c r="B521" s="3">
        <f t="shared" si="32"/>
        <v>18200519</v>
      </c>
      <c r="C521" s="67" t="s">
        <v>2468</v>
      </c>
      <c r="D521" s="94" t="s">
        <v>2443</v>
      </c>
      <c r="E521" s="3" t="s">
        <v>2444</v>
      </c>
      <c r="F521" s="264" t="s">
        <v>2445</v>
      </c>
      <c r="G521" s="307" t="s">
        <v>2446</v>
      </c>
      <c r="H521" s="308" t="s">
        <v>330</v>
      </c>
      <c r="I521" s="309" t="s">
        <v>2447</v>
      </c>
      <c r="J521" s="92" t="s">
        <v>1920</v>
      </c>
      <c r="K521" s="291" t="s">
        <v>1538</v>
      </c>
      <c r="L521" s="291"/>
      <c r="M521" s="291" t="s">
        <v>336</v>
      </c>
      <c r="N521" s="291" t="s">
        <v>2448</v>
      </c>
      <c r="O521" s="69" t="s">
        <v>2449</v>
      </c>
      <c r="P521" s="291"/>
    </row>
    <row r="522" spans="1:16">
      <c r="A522" s="3">
        <f t="shared" si="32"/>
        <v>520</v>
      </c>
      <c r="B522" s="3">
        <f t="shared" si="32"/>
        <v>18200520</v>
      </c>
      <c r="C522" s="67" t="s">
        <v>2468</v>
      </c>
      <c r="D522" s="250" t="s">
        <v>2450</v>
      </c>
      <c r="E522" s="3" t="s">
        <v>2451</v>
      </c>
      <c r="F522" s="264" t="s">
        <v>2452</v>
      </c>
      <c r="G522" s="307" t="s">
        <v>2453</v>
      </c>
      <c r="H522" s="308" t="s">
        <v>326</v>
      </c>
      <c r="I522" s="309" t="s">
        <v>2454</v>
      </c>
      <c r="J522" s="92" t="s">
        <v>2455</v>
      </c>
      <c r="K522" s="291" t="s">
        <v>53</v>
      </c>
      <c r="L522" s="291"/>
      <c r="M522" s="291" t="s">
        <v>1587</v>
      </c>
      <c r="N522" s="291" t="s">
        <v>1538</v>
      </c>
      <c r="O522" s="69" t="s">
        <v>1538</v>
      </c>
      <c r="P522" s="291"/>
    </row>
    <row r="523" spans="1:16" ht="13.5" customHeight="1">
      <c r="A523" s="3">
        <f t="shared" si="32"/>
        <v>521</v>
      </c>
      <c r="B523" s="3">
        <f t="shared" si="32"/>
        <v>18200521</v>
      </c>
      <c r="C523" s="67" t="s">
        <v>2468</v>
      </c>
      <c r="D523" s="250" t="s">
        <v>2456</v>
      </c>
      <c r="E523" s="3" t="s">
        <v>809</v>
      </c>
      <c r="F523" s="264" t="s">
        <v>2457</v>
      </c>
      <c r="G523" s="307" t="s">
        <v>2458</v>
      </c>
      <c r="H523" s="308" t="s">
        <v>326</v>
      </c>
      <c r="I523" s="309" t="s">
        <v>2459</v>
      </c>
      <c r="J523" s="92" t="s">
        <v>2460</v>
      </c>
      <c r="K523" s="291" t="s">
        <v>1013</v>
      </c>
      <c r="L523" s="291"/>
      <c r="M523" s="291" t="s">
        <v>1013</v>
      </c>
      <c r="N523" s="291" t="s">
        <v>1538</v>
      </c>
      <c r="O523" s="69" t="s">
        <v>1538</v>
      </c>
      <c r="P523" s="291"/>
    </row>
    <row r="524" spans="1:16">
      <c r="A524" s="3">
        <f t="shared" si="32"/>
        <v>522</v>
      </c>
      <c r="B524" s="3">
        <f t="shared" si="32"/>
        <v>18200522</v>
      </c>
      <c r="C524" s="67" t="s">
        <v>2468</v>
      </c>
      <c r="D524" s="250" t="s">
        <v>2461</v>
      </c>
      <c r="E524" s="3" t="s">
        <v>2462</v>
      </c>
      <c r="F524" s="264" t="s">
        <v>2463</v>
      </c>
      <c r="G524" s="307" t="s">
        <v>2464</v>
      </c>
      <c r="H524" s="308" t="s">
        <v>330</v>
      </c>
      <c r="I524" s="309">
        <v>29445</v>
      </c>
      <c r="J524" s="129">
        <v>4412915</v>
      </c>
      <c r="K524" s="291" t="s">
        <v>1538</v>
      </c>
      <c r="L524" s="291"/>
      <c r="M524" s="291" t="s">
        <v>556</v>
      </c>
      <c r="N524" s="291" t="s">
        <v>2465</v>
      </c>
      <c r="O524" s="69" t="s">
        <v>2466</v>
      </c>
      <c r="P524" s="291"/>
    </row>
    <row r="525" spans="1:16">
      <c r="A525" s="3">
        <f t="shared" si="32"/>
        <v>523</v>
      </c>
      <c r="B525" s="3">
        <f t="shared" si="32"/>
        <v>18200523</v>
      </c>
      <c r="C525" s="67" t="s">
        <v>2468</v>
      </c>
      <c r="D525" s="250" t="s">
        <v>2467</v>
      </c>
      <c r="E525" s="3" t="s">
        <v>2470</v>
      </c>
      <c r="F525" s="264" t="s">
        <v>2471</v>
      </c>
      <c r="G525" s="307" t="s">
        <v>2472</v>
      </c>
      <c r="H525" s="308" t="s">
        <v>330</v>
      </c>
      <c r="I525" s="309">
        <v>34157</v>
      </c>
      <c r="J525" s="92" t="s">
        <v>2473</v>
      </c>
      <c r="K525" s="291" t="s">
        <v>1538</v>
      </c>
      <c r="L525" s="291"/>
      <c r="M525" s="291" t="s">
        <v>336</v>
      </c>
      <c r="N525" s="291" t="s">
        <v>2474</v>
      </c>
      <c r="O525" s="69" t="s">
        <v>2475</v>
      </c>
      <c r="P525" s="291"/>
    </row>
    <row r="526" spans="1:16">
      <c r="A526" s="3">
        <f t="shared" si="32"/>
        <v>524</v>
      </c>
      <c r="B526" s="3">
        <f t="shared" si="32"/>
        <v>18200524</v>
      </c>
      <c r="C526" s="67" t="s">
        <v>2468</v>
      </c>
      <c r="D526" s="250" t="s">
        <v>2476</v>
      </c>
      <c r="E526" s="3" t="s">
        <v>2477</v>
      </c>
      <c r="F526" s="264" t="s">
        <v>2478</v>
      </c>
      <c r="G526" s="307" t="s">
        <v>2479</v>
      </c>
      <c r="H526" s="308" t="s">
        <v>326</v>
      </c>
      <c r="I526" s="309">
        <v>36716</v>
      </c>
      <c r="J526" s="129">
        <v>4412811</v>
      </c>
      <c r="K526" s="291" t="s">
        <v>1538</v>
      </c>
      <c r="L526" s="291"/>
      <c r="M526" s="291" t="s">
        <v>343</v>
      </c>
      <c r="N526" s="291" t="s">
        <v>1538</v>
      </c>
      <c r="O526" s="69" t="s">
        <v>1538</v>
      </c>
      <c r="P526" s="291"/>
    </row>
    <row r="527" spans="1:16">
      <c r="A527" s="3">
        <f t="shared" si="32"/>
        <v>525</v>
      </c>
      <c r="B527" s="3">
        <f t="shared" si="32"/>
        <v>18200525</v>
      </c>
      <c r="C527" s="67" t="s">
        <v>2468</v>
      </c>
      <c r="D527" s="94" t="s">
        <v>2480</v>
      </c>
      <c r="E527" s="3" t="s">
        <v>2481</v>
      </c>
      <c r="F527" s="264" t="s">
        <v>2482</v>
      </c>
      <c r="G527" s="307" t="s">
        <v>2483</v>
      </c>
      <c r="H527" s="308" t="s">
        <v>330</v>
      </c>
      <c r="I527" s="309" t="s">
        <v>2484</v>
      </c>
      <c r="J527" s="92" t="s">
        <v>1920</v>
      </c>
      <c r="K527" s="291" t="s">
        <v>1538</v>
      </c>
      <c r="L527" s="291"/>
      <c r="M527" s="291" t="s">
        <v>336</v>
      </c>
      <c r="N527" s="291" t="s">
        <v>2485</v>
      </c>
      <c r="O527" s="69" t="s">
        <v>2486</v>
      </c>
      <c r="P527" s="291"/>
    </row>
    <row r="528" spans="1:16">
      <c r="A528" s="3">
        <f t="shared" si="32"/>
        <v>526</v>
      </c>
      <c r="B528" s="3">
        <f t="shared" si="32"/>
        <v>18200526</v>
      </c>
      <c r="C528" s="67" t="s">
        <v>2523</v>
      </c>
      <c r="D528" s="94" t="s">
        <v>2487</v>
      </c>
      <c r="E528" s="3" t="s">
        <v>2488</v>
      </c>
      <c r="F528" s="264" t="s">
        <v>2489</v>
      </c>
      <c r="G528" s="307" t="s">
        <v>2490</v>
      </c>
      <c r="H528" s="308" t="s">
        <v>330</v>
      </c>
      <c r="I528" s="309" t="s">
        <v>2491</v>
      </c>
      <c r="J528" s="92" t="s">
        <v>1920</v>
      </c>
      <c r="K528" s="291" t="s">
        <v>1538</v>
      </c>
      <c r="L528" s="291"/>
      <c r="M528" s="291" t="s">
        <v>336</v>
      </c>
      <c r="N528" s="291" t="s">
        <v>2485</v>
      </c>
      <c r="O528" s="69" t="s">
        <v>2486</v>
      </c>
      <c r="P528" s="291"/>
    </row>
    <row r="529" spans="1:16">
      <c r="A529" s="3">
        <f t="shared" si="32"/>
        <v>527</v>
      </c>
      <c r="B529" s="3">
        <f t="shared" si="32"/>
        <v>18200527</v>
      </c>
      <c r="C529" s="67" t="s">
        <v>2523</v>
      </c>
      <c r="D529" s="250" t="s">
        <v>2502</v>
      </c>
      <c r="E529" s="3" t="s">
        <v>833</v>
      </c>
      <c r="F529" s="264" t="s">
        <v>2503</v>
      </c>
      <c r="G529" s="307" t="s">
        <v>2504</v>
      </c>
      <c r="H529" s="308" t="s">
        <v>326</v>
      </c>
      <c r="I529" s="309" t="s">
        <v>2505</v>
      </c>
      <c r="J529" s="92" t="s">
        <v>2506</v>
      </c>
      <c r="K529" s="291" t="s">
        <v>1538</v>
      </c>
      <c r="L529" s="291"/>
      <c r="M529" s="291" t="s">
        <v>343</v>
      </c>
      <c r="N529" s="291"/>
      <c r="O529" s="69"/>
      <c r="P529" s="291"/>
    </row>
    <row r="530" spans="1:16">
      <c r="A530" s="3">
        <f t="shared" si="32"/>
        <v>528</v>
      </c>
      <c r="B530" s="3">
        <f t="shared" si="32"/>
        <v>18200528</v>
      </c>
      <c r="C530" s="67" t="s">
        <v>2523</v>
      </c>
      <c r="D530" s="250" t="s">
        <v>1952</v>
      </c>
      <c r="E530" s="3" t="s">
        <v>2499</v>
      </c>
      <c r="F530" s="264" t="s">
        <v>2507</v>
      </c>
      <c r="G530" s="307" t="s">
        <v>2508</v>
      </c>
      <c r="H530" s="308" t="s">
        <v>326</v>
      </c>
      <c r="I530" s="309">
        <v>31937</v>
      </c>
      <c r="J530" s="92" t="s">
        <v>2509</v>
      </c>
      <c r="K530" s="291" t="s">
        <v>1538</v>
      </c>
      <c r="L530" s="291"/>
      <c r="M530" s="291" t="s">
        <v>336</v>
      </c>
      <c r="N530" s="291" t="s">
        <v>2510</v>
      </c>
      <c r="O530" s="69" t="s">
        <v>2511</v>
      </c>
      <c r="P530" s="291"/>
    </row>
    <row r="531" spans="1:16">
      <c r="A531" s="3">
        <f t="shared" ref="A531:B546" si="33">A530+1</f>
        <v>529</v>
      </c>
      <c r="B531" s="3">
        <f t="shared" si="33"/>
        <v>18200529</v>
      </c>
      <c r="C531" s="67" t="s">
        <v>2523</v>
      </c>
      <c r="D531" s="250" t="s">
        <v>2501</v>
      </c>
      <c r="E531" s="3" t="s">
        <v>151</v>
      </c>
      <c r="F531" s="264" t="s">
        <v>2512</v>
      </c>
      <c r="G531" s="307" t="s">
        <v>2513</v>
      </c>
      <c r="H531" s="308" t="s">
        <v>326</v>
      </c>
      <c r="I531" s="309" t="s">
        <v>2514</v>
      </c>
      <c r="J531" s="92" t="s">
        <v>2515</v>
      </c>
      <c r="K531" s="291" t="s">
        <v>1538</v>
      </c>
      <c r="L531" s="291"/>
      <c r="M531" s="291" t="s">
        <v>336</v>
      </c>
      <c r="N531" s="291" t="s">
        <v>2516</v>
      </c>
      <c r="O531" s="69" t="s">
        <v>2517</v>
      </c>
      <c r="P531" s="291"/>
    </row>
    <row r="532" spans="1:16">
      <c r="A532" s="3">
        <f t="shared" si="33"/>
        <v>530</v>
      </c>
      <c r="B532" s="3">
        <f t="shared" si="33"/>
        <v>18200530</v>
      </c>
      <c r="C532" s="67" t="s">
        <v>2523</v>
      </c>
      <c r="D532" s="99" t="s">
        <v>271</v>
      </c>
      <c r="E532" s="3" t="s">
        <v>2500</v>
      </c>
      <c r="F532" s="264" t="s">
        <v>2518</v>
      </c>
      <c r="G532" s="307" t="s">
        <v>2519</v>
      </c>
      <c r="H532" s="308" t="s">
        <v>330</v>
      </c>
      <c r="I532" s="309">
        <v>32030</v>
      </c>
      <c r="J532" s="92" t="s">
        <v>2607</v>
      </c>
      <c r="K532" s="291" t="s">
        <v>1538</v>
      </c>
      <c r="L532" s="291"/>
      <c r="M532" s="291" t="s">
        <v>343</v>
      </c>
      <c r="N532" s="291"/>
      <c r="O532" s="69"/>
      <c r="P532" s="291"/>
    </row>
    <row r="533" spans="1:16">
      <c r="A533" s="3">
        <f t="shared" si="33"/>
        <v>531</v>
      </c>
      <c r="B533" s="3">
        <f t="shared" si="33"/>
        <v>18200531</v>
      </c>
      <c r="C533" s="67" t="s">
        <v>2523</v>
      </c>
      <c r="D533" s="250" t="s">
        <v>2521</v>
      </c>
      <c r="E533" s="3" t="s">
        <v>2520</v>
      </c>
      <c r="F533" s="264" t="s">
        <v>2527</v>
      </c>
      <c r="G533" s="307" t="s">
        <v>2528</v>
      </c>
      <c r="H533" s="308" t="s">
        <v>326</v>
      </c>
      <c r="I533" s="309" t="s">
        <v>2529</v>
      </c>
      <c r="J533" s="92" t="s">
        <v>2530</v>
      </c>
      <c r="K533" s="291" t="s">
        <v>59</v>
      </c>
      <c r="L533" s="291"/>
      <c r="M533" s="291" t="s">
        <v>1587</v>
      </c>
      <c r="N533" s="291" t="s">
        <v>1538</v>
      </c>
      <c r="O533" s="69" t="s">
        <v>1538</v>
      </c>
      <c r="P533" s="291"/>
    </row>
    <row r="534" spans="1:16">
      <c r="A534" s="3">
        <f t="shared" si="33"/>
        <v>532</v>
      </c>
      <c r="B534" s="3">
        <f t="shared" si="33"/>
        <v>18200532</v>
      </c>
      <c r="C534" s="67" t="s">
        <v>2523</v>
      </c>
      <c r="D534" s="250" t="s">
        <v>2525</v>
      </c>
      <c r="E534" s="3" t="s">
        <v>2526</v>
      </c>
      <c r="F534" s="264" t="s">
        <v>2531</v>
      </c>
      <c r="G534" s="307" t="s">
        <v>2532</v>
      </c>
      <c r="H534" s="308" t="s">
        <v>330</v>
      </c>
      <c r="I534" s="309" t="s">
        <v>2533</v>
      </c>
      <c r="J534" s="92" t="s">
        <v>2534</v>
      </c>
      <c r="K534" s="291" t="s">
        <v>1538</v>
      </c>
      <c r="L534" s="291"/>
      <c r="M534" s="291" t="s">
        <v>336</v>
      </c>
      <c r="N534" s="291" t="s">
        <v>2535</v>
      </c>
      <c r="O534" s="69"/>
      <c r="P534" s="291"/>
    </row>
    <row r="535" spans="1:16">
      <c r="A535" s="3">
        <f t="shared" si="33"/>
        <v>533</v>
      </c>
      <c r="B535" s="3">
        <f t="shared" si="33"/>
        <v>18200533</v>
      </c>
      <c r="C535" s="67" t="s">
        <v>2523</v>
      </c>
      <c r="D535" s="99" t="s">
        <v>1682</v>
      </c>
      <c r="E535" s="3" t="s">
        <v>2522</v>
      </c>
      <c r="F535" s="264" t="s">
        <v>2536</v>
      </c>
      <c r="G535" s="307" t="s">
        <v>2537</v>
      </c>
      <c r="H535" s="308" t="s">
        <v>326</v>
      </c>
      <c r="I535" s="309">
        <v>43314</v>
      </c>
      <c r="J535" s="124">
        <v>4422973</v>
      </c>
      <c r="K535" s="291" t="s">
        <v>59</v>
      </c>
      <c r="L535" s="291"/>
      <c r="M535" s="291" t="s">
        <v>336</v>
      </c>
      <c r="N535" s="27" t="s">
        <v>1055</v>
      </c>
      <c r="O535" s="96" t="s">
        <v>2288</v>
      </c>
      <c r="P535" s="291"/>
    </row>
    <row r="536" spans="1:16">
      <c r="A536" s="3">
        <f t="shared" si="33"/>
        <v>534</v>
      </c>
      <c r="B536" s="3">
        <f t="shared" si="33"/>
        <v>18200534</v>
      </c>
      <c r="C536" s="67" t="s">
        <v>2523</v>
      </c>
      <c r="D536" s="250" t="s">
        <v>2538</v>
      </c>
      <c r="E536" s="3" t="s">
        <v>2524</v>
      </c>
      <c r="F536" s="264" t="s">
        <v>2539</v>
      </c>
      <c r="G536" s="307" t="s">
        <v>2540</v>
      </c>
      <c r="H536" s="308" t="s">
        <v>330</v>
      </c>
      <c r="I536" s="309">
        <v>33853</v>
      </c>
      <c r="J536" s="92" t="s">
        <v>2541</v>
      </c>
      <c r="K536" s="291" t="s">
        <v>1538</v>
      </c>
      <c r="L536" s="291"/>
      <c r="M536" s="291" t="s">
        <v>2542</v>
      </c>
      <c r="N536" s="291" t="s">
        <v>1538</v>
      </c>
      <c r="O536" s="69" t="s">
        <v>1538</v>
      </c>
      <c r="P536" s="291"/>
    </row>
    <row r="537" spans="1:16" ht="15.75">
      <c r="A537" s="3">
        <f t="shared" si="33"/>
        <v>535</v>
      </c>
      <c r="B537" s="3">
        <f t="shared" si="33"/>
        <v>18200535</v>
      </c>
      <c r="C537" s="67" t="s">
        <v>2523</v>
      </c>
      <c r="D537" s="99" t="s">
        <v>167</v>
      </c>
      <c r="E537" s="3" t="s">
        <v>1763</v>
      </c>
      <c r="F537" s="264" t="s">
        <v>2543</v>
      </c>
      <c r="G537" s="307" t="s">
        <v>2544</v>
      </c>
      <c r="H537" s="308" t="s">
        <v>330</v>
      </c>
      <c r="I537" s="212" t="s">
        <v>2611</v>
      </c>
      <c r="J537" s="92" t="s">
        <v>2545</v>
      </c>
      <c r="K537" s="291" t="s">
        <v>53</v>
      </c>
      <c r="L537" s="291"/>
      <c r="M537" s="291" t="s">
        <v>1587</v>
      </c>
      <c r="N537" s="291" t="s">
        <v>1538</v>
      </c>
      <c r="O537" s="69" t="s">
        <v>1538</v>
      </c>
      <c r="P537" s="291"/>
    </row>
    <row r="538" spans="1:16">
      <c r="A538" s="3">
        <f t="shared" si="33"/>
        <v>536</v>
      </c>
      <c r="B538" s="3">
        <f t="shared" si="33"/>
        <v>18200536</v>
      </c>
      <c r="C538" s="67" t="s">
        <v>2523</v>
      </c>
      <c r="D538" s="250" t="s">
        <v>204</v>
      </c>
      <c r="E538" s="3" t="s">
        <v>2546</v>
      </c>
      <c r="F538" s="264" t="s">
        <v>2559</v>
      </c>
      <c r="G538" s="307" t="s">
        <v>2547</v>
      </c>
      <c r="H538" s="308" t="s">
        <v>326</v>
      </c>
      <c r="I538" s="309">
        <v>30989</v>
      </c>
      <c r="J538" s="92" t="s">
        <v>2548</v>
      </c>
      <c r="K538" s="291" t="s">
        <v>1538</v>
      </c>
      <c r="L538" s="291"/>
      <c r="M538" s="291" t="s">
        <v>336</v>
      </c>
      <c r="N538" s="291" t="s">
        <v>2549</v>
      </c>
      <c r="O538" s="69" t="s">
        <v>2550</v>
      </c>
      <c r="P538" s="291"/>
    </row>
    <row r="539" spans="1:16">
      <c r="A539" s="3">
        <f t="shared" si="33"/>
        <v>537</v>
      </c>
      <c r="B539" s="3">
        <f t="shared" si="33"/>
        <v>18200537</v>
      </c>
      <c r="C539" s="67" t="s">
        <v>2557</v>
      </c>
      <c r="D539" s="94" t="s">
        <v>2552</v>
      </c>
      <c r="E539" s="3" t="s">
        <v>2554</v>
      </c>
      <c r="F539" s="264" t="s">
        <v>2555</v>
      </c>
      <c r="G539" s="307" t="s">
        <v>2553</v>
      </c>
      <c r="H539" s="308" t="s">
        <v>326</v>
      </c>
      <c r="I539" s="309">
        <v>36009</v>
      </c>
      <c r="J539" s="92" t="s">
        <v>1920</v>
      </c>
      <c r="K539" s="291" t="s">
        <v>1538</v>
      </c>
      <c r="L539" s="291"/>
      <c r="M539" s="291" t="s">
        <v>336</v>
      </c>
      <c r="N539" s="236" t="s">
        <v>2556</v>
      </c>
      <c r="O539" s="69" t="s">
        <v>1379</v>
      </c>
      <c r="P539" s="291"/>
    </row>
    <row r="540" spans="1:16">
      <c r="A540" s="3">
        <f t="shared" si="33"/>
        <v>538</v>
      </c>
      <c r="B540" s="3">
        <f t="shared" si="33"/>
        <v>18200538</v>
      </c>
      <c r="C540" s="67" t="s">
        <v>2551</v>
      </c>
      <c r="D540" s="250" t="s">
        <v>2561</v>
      </c>
      <c r="E540" s="3" t="s">
        <v>2562</v>
      </c>
      <c r="F540" s="264" t="s">
        <v>2563</v>
      </c>
      <c r="G540" s="307" t="s">
        <v>2564</v>
      </c>
      <c r="H540" s="308" t="s">
        <v>330</v>
      </c>
      <c r="I540" s="309" t="s">
        <v>2565</v>
      </c>
      <c r="J540" s="129">
        <v>4417483</v>
      </c>
      <c r="K540" s="291" t="s">
        <v>1538</v>
      </c>
      <c r="L540" s="291"/>
      <c r="M540" s="291" t="s">
        <v>336</v>
      </c>
      <c r="N540" s="291" t="s">
        <v>1866</v>
      </c>
      <c r="O540" s="69" t="s">
        <v>1866</v>
      </c>
      <c r="P540" s="291"/>
    </row>
    <row r="541" spans="1:16">
      <c r="A541" s="3">
        <f t="shared" si="33"/>
        <v>539</v>
      </c>
      <c r="B541" s="3">
        <f t="shared" si="33"/>
        <v>18200539</v>
      </c>
      <c r="C541" s="67" t="s">
        <v>2498</v>
      </c>
      <c r="D541" s="250" t="s">
        <v>2566</v>
      </c>
      <c r="E541" s="3" t="s">
        <v>609</v>
      </c>
      <c r="F541" s="264" t="s">
        <v>2567</v>
      </c>
      <c r="G541" s="307" t="s">
        <v>2568</v>
      </c>
      <c r="H541" s="308" t="s">
        <v>326</v>
      </c>
      <c r="I541" s="309">
        <v>30746</v>
      </c>
      <c r="J541" s="92" t="s">
        <v>2569</v>
      </c>
      <c r="K541" s="291" t="s">
        <v>1538</v>
      </c>
      <c r="L541" s="291"/>
      <c r="M541" s="291" t="s">
        <v>336</v>
      </c>
      <c r="N541" s="291" t="s">
        <v>2570</v>
      </c>
      <c r="O541" s="69" t="s">
        <v>2571</v>
      </c>
      <c r="P541" s="291"/>
    </row>
    <row r="542" spans="1:16">
      <c r="A542" s="3">
        <f t="shared" si="33"/>
        <v>540</v>
      </c>
      <c r="B542" s="3">
        <f t="shared" si="33"/>
        <v>18200540</v>
      </c>
      <c r="C542" s="67" t="s">
        <v>2498</v>
      </c>
      <c r="D542" s="250" t="s">
        <v>2572</v>
      </c>
      <c r="E542" s="3" t="s">
        <v>2573</v>
      </c>
      <c r="F542" s="264" t="s">
        <v>2574</v>
      </c>
      <c r="G542" s="307" t="s">
        <v>2575</v>
      </c>
      <c r="H542" s="308" t="s">
        <v>326</v>
      </c>
      <c r="I542" s="309">
        <v>31697</v>
      </c>
      <c r="J542" s="92" t="s">
        <v>2576</v>
      </c>
      <c r="K542" s="291" t="s">
        <v>1538</v>
      </c>
      <c r="L542" s="291"/>
      <c r="M542" s="291" t="s">
        <v>336</v>
      </c>
      <c r="N542" s="291" t="s">
        <v>2577</v>
      </c>
      <c r="O542" s="69" t="s">
        <v>1866</v>
      </c>
      <c r="P542" s="291"/>
    </row>
    <row r="543" spans="1:16">
      <c r="A543" s="3">
        <f t="shared" si="33"/>
        <v>541</v>
      </c>
      <c r="B543" s="3">
        <f t="shared" si="33"/>
        <v>18200541</v>
      </c>
      <c r="C543" s="67" t="s">
        <v>2498</v>
      </c>
      <c r="D543" s="250" t="s">
        <v>2578</v>
      </c>
      <c r="E543" s="3" t="s">
        <v>2579</v>
      </c>
      <c r="F543" s="264" t="s">
        <v>2580</v>
      </c>
      <c r="G543" s="307" t="s">
        <v>2581</v>
      </c>
      <c r="H543" s="308" t="s">
        <v>326</v>
      </c>
      <c r="I543" s="309" t="s">
        <v>2582</v>
      </c>
      <c r="J543" s="92" t="s">
        <v>2583</v>
      </c>
      <c r="K543" s="291" t="s">
        <v>1538</v>
      </c>
      <c r="L543" s="291"/>
      <c r="M543" s="291" t="s">
        <v>343</v>
      </c>
      <c r="N543" s="291" t="s">
        <v>1538</v>
      </c>
      <c r="O543" s="69" t="s">
        <v>1538</v>
      </c>
      <c r="P543" s="291"/>
    </row>
    <row r="544" spans="1:16">
      <c r="A544" s="3">
        <f t="shared" si="33"/>
        <v>542</v>
      </c>
      <c r="B544" s="3">
        <f t="shared" si="33"/>
        <v>18200542</v>
      </c>
      <c r="C544" s="67" t="s">
        <v>2498</v>
      </c>
      <c r="D544" s="94" t="s">
        <v>1755</v>
      </c>
      <c r="E544" s="3" t="s">
        <v>2560</v>
      </c>
      <c r="F544" s="264" t="s">
        <v>2584</v>
      </c>
      <c r="G544" s="307" t="s">
        <v>2585</v>
      </c>
      <c r="H544" s="308" t="s">
        <v>326</v>
      </c>
      <c r="I544" s="309">
        <v>35622</v>
      </c>
      <c r="J544" s="92" t="s">
        <v>1920</v>
      </c>
      <c r="K544" s="291" t="s">
        <v>1538</v>
      </c>
      <c r="L544" s="291"/>
      <c r="M544" s="291" t="s">
        <v>336</v>
      </c>
      <c r="N544" s="291" t="s">
        <v>829</v>
      </c>
      <c r="O544" s="69" t="s">
        <v>2586</v>
      </c>
      <c r="P544" s="291"/>
    </row>
    <row r="545" spans="1:16">
      <c r="A545" s="3">
        <f t="shared" si="33"/>
        <v>543</v>
      </c>
      <c r="B545" s="3">
        <f t="shared" si="33"/>
        <v>18200543</v>
      </c>
      <c r="C545" s="67" t="s">
        <v>2498</v>
      </c>
      <c r="D545" s="250" t="s">
        <v>2587</v>
      </c>
      <c r="E545" s="3" t="s">
        <v>2588</v>
      </c>
      <c r="F545" s="264" t="s">
        <v>2589</v>
      </c>
      <c r="G545" s="307" t="s">
        <v>2590</v>
      </c>
      <c r="H545" s="308" t="s">
        <v>326</v>
      </c>
      <c r="I545" s="309">
        <v>36014</v>
      </c>
      <c r="J545" s="92" t="s">
        <v>2591</v>
      </c>
      <c r="K545" s="291" t="s">
        <v>1538</v>
      </c>
      <c r="L545" s="291"/>
      <c r="M545" s="291" t="s">
        <v>352</v>
      </c>
      <c r="N545" s="291" t="s">
        <v>1538</v>
      </c>
      <c r="O545" s="69" t="s">
        <v>1538</v>
      </c>
      <c r="P545" s="291"/>
    </row>
    <row r="546" spans="1:16">
      <c r="A546" s="3">
        <f t="shared" si="33"/>
        <v>544</v>
      </c>
      <c r="B546" s="3">
        <f t="shared" si="33"/>
        <v>18200544</v>
      </c>
      <c r="C546" s="67" t="s">
        <v>2498</v>
      </c>
      <c r="D546" s="250" t="s">
        <v>2592</v>
      </c>
      <c r="E546" s="3" t="s">
        <v>776</v>
      </c>
      <c r="F546" s="264" t="s">
        <v>2593</v>
      </c>
      <c r="G546" s="307" t="s">
        <v>2594</v>
      </c>
      <c r="H546" s="308" t="s">
        <v>326</v>
      </c>
      <c r="I546" s="309" t="s">
        <v>2595</v>
      </c>
      <c r="J546" s="92" t="s">
        <v>2596</v>
      </c>
      <c r="K546" s="291" t="s">
        <v>1538</v>
      </c>
      <c r="L546" s="291"/>
      <c r="M546" s="291" t="s">
        <v>336</v>
      </c>
      <c r="N546" s="291" t="s">
        <v>2597</v>
      </c>
      <c r="O546" s="69" t="s">
        <v>1835</v>
      </c>
      <c r="P546" s="291"/>
    </row>
    <row r="547" spans="1:16">
      <c r="A547" s="3">
        <f t="shared" ref="A547:B562" si="34">A546+1</f>
        <v>545</v>
      </c>
      <c r="B547" s="3">
        <f t="shared" si="34"/>
        <v>18200545</v>
      </c>
      <c r="C547" s="67" t="s">
        <v>2598</v>
      </c>
      <c r="D547" s="250" t="s">
        <v>148</v>
      </c>
      <c r="E547" s="3" t="s">
        <v>880</v>
      </c>
      <c r="F547" s="264" t="s">
        <v>2601</v>
      </c>
      <c r="G547" s="307" t="s">
        <v>2602</v>
      </c>
      <c r="H547" s="308" t="s">
        <v>330</v>
      </c>
      <c r="I547" s="309" t="s">
        <v>2603</v>
      </c>
      <c r="J547" s="92" t="s">
        <v>2604</v>
      </c>
      <c r="K547" s="291" t="s">
        <v>1538</v>
      </c>
      <c r="L547" s="291"/>
      <c r="M547" s="291" t="s">
        <v>343</v>
      </c>
      <c r="N547" s="291" t="s">
        <v>1538</v>
      </c>
      <c r="O547" s="69" t="s">
        <v>1538</v>
      </c>
      <c r="P547" s="291"/>
    </row>
    <row r="548" spans="1:16" ht="15.75">
      <c r="A548" s="3">
        <f t="shared" si="34"/>
        <v>546</v>
      </c>
      <c r="B548" s="3">
        <f t="shared" si="34"/>
        <v>18200546</v>
      </c>
      <c r="C548" s="67" t="s">
        <v>2614</v>
      </c>
      <c r="D548" s="250" t="s">
        <v>2617</v>
      </c>
      <c r="E548" s="3" t="s">
        <v>2618</v>
      </c>
      <c r="F548" s="264" t="s">
        <v>2619</v>
      </c>
      <c r="G548" s="307" t="s">
        <v>2620</v>
      </c>
      <c r="H548" s="308" t="s">
        <v>326</v>
      </c>
      <c r="I548" s="218" t="s">
        <v>527</v>
      </c>
      <c r="J548" s="92" t="s">
        <v>1920</v>
      </c>
      <c r="K548" s="291" t="s">
        <v>1538</v>
      </c>
      <c r="L548" s="291"/>
      <c r="M548" s="291" t="s">
        <v>352</v>
      </c>
      <c r="N548" s="291" t="s">
        <v>1538</v>
      </c>
      <c r="O548" s="69" t="s">
        <v>1538</v>
      </c>
      <c r="P548" s="291"/>
    </row>
    <row r="549" spans="1:16">
      <c r="A549" s="3">
        <f t="shared" si="34"/>
        <v>547</v>
      </c>
      <c r="B549" s="3">
        <f t="shared" si="34"/>
        <v>18200547</v>
      </c>
      <c r="C549" s="67" t="s">
        <v>2614</v>
      </c>
      <c r="D549" s="250" t="s">
        <v>743</v>
      </c>
      <c r="E549" s="3" t="s">
        <v>2615</v>
      </c>
      <c r="F549" s="264" t="s">
        <v>2621</v>
      </c>
      <c r="G549" s="307" t="s">
        <v>2622</v>
      </c>
      <c r="H549" s="308" t="s">
        <v>330</v>
      </c>
      <c r="I549" s="309" t="s">
        <v>2623</v>
      </c>
      <c r="J549" s="92" t="s">
        <v>2624</v>
      </c>
      <c r="K549" s="291" t="s">
        <v>1538</v>
      </c>
      <c r="L549" s="291"/>
      <c r="M549" s="291" t="s">
        <v>352</v>
      </c>
      <c r="N549" s="291" t="s">
        <v>1538</v>
      </c>
      <c r="O549" s="69" t="s">
        <v>1538</v>
      </c>
      <c r="P549" s="291"/>
    </row>
    <row r="550" spans="1:16">
      <c r="A550" s="3">
        <f t="shared" si="34"/>
        <v>548</v>
      </c>
      <c r="B550" s="3">
        <f t="shared" si="34"/>
        <v>18200548</v>
      </c>
      <c r="C550" s="67" t="s">
        <v>2614</v>
      </c>
      <c r="D550" s="250" t="s">
        <v>2592</v>
      </c>
      <c r="E550" s="3" t="s">
        <v>2616</v>
      </c>
      <c r="F550" s="264" t="s">
        <v>2625</v>
      </c>
      <c r="G550" s="307" t="s">
        <v>2626</v>
      </c>
      <c r="H550" s="308" t="s">
        <v>326</v>
      </c>
      <c r="I550" s="309">
        <v>29931</v>
      </c>
      <c r="J550" s="92" t="s">
        <v>2627</v>
      </c>
      <c r="K550" s="291" t="s">
        <v>1538</v>
      </c>
      <c r="L550" s="291"/>
      <c r="M550" s="291" t="s">
        <v>336</v>
      </c>
      <c r="N550" s="291" t="s">
        <v>2628</v>
      </c>
      <c r="O550" s="69"/>
      <c r="P550" s="291"/>
    </row>
    <row r="551" spans="1:16">
      <c r="A551" s="3">
        <f t="shared" si="34"/>
        <v>549</v>
      </c>
      <c r="B551" s="3">
        <f t="shared" si="34"/>
        <v>18200549</v>
      </c>
      <c r="C551" s="67" t="s">
        <v>1955</v>
      </c>
      <c r="D551" s="250" t="s">
        <v>2642</v>
      </c>
      <c r="E551" s="3" t="s">
        <v>2644</v>
      </c>
      <c r="F551" s="264" t="s">
        <v>2639</v>
      </c>
      <c r="G551" s="307" t="s">
        <v>2645</v>
      </c>
      <c r="H551" s="308" t="s">
        <v>330</v>
      </c>
      <c r="I551" s="309" t="s">
        <v>2638</v>
      </c>
      <c r="J551" s="92" t="s">
        <v>2646</v>
      </c>
      <c r="K551" s="291" t="s">
        <v>1538</v>
      </c>
      <c r="L551" s="291"/>
      <c r="M551" s="291" t="s">
        <v>336</v>
      </c>
      <c r="N551" s="291" t="s">
        <v>2647</v>
      </c>
      <c r="O551" s="69" t="s">
        <v>2648</v>
      </c>
      <c r="P551" s="291"/>
    </row>
    <row r="552" spans="1:16">
      <c r="A552" s="3">
        <f t="shared" si="34"/>
        <v>550</v>
      </c>
      <c r="B552" s="3">
        <f t="shared" si="34"/>
        <v>18200550</v>
      </c>
      <c r="C552" s="67">
        <v>43291</v>
      </c>
      <c r="D552" s="250" t="s">
        <v>2682</v>
      </c>
      <c r="E552" s="3" t="s">
        <v>2683</v>
      </c>
      <c r="F552" s="264" t="s">
        <v>2684</v>
      </c>
      <c r="G552" s="307" t="s">
        <v>2685</v>
      </c>
      <c r="H552" s="308" t="s">
        <v>330</v>
      </c>
      <c r="I552" s="309" t="s">
        <v>2686</v>
      </c>
      <c r="J552" s="124">
        <v>4430199</v>
      </c>
      <c r="K552" s="291" t="s">
        <v>1538</v>
      </c>
      <c r="L552" s="291"/>
      <c r="M552" s="291" t="s">
        <v>336</v>
      </c>
      <c r="N552" s="291" t="s">
        <v>2687</v>
      </c>
      <c r="O552" s="69" t="s">
        <v>2688</v>
      </c>
      <c r="P552" s="291"/>
    </row>
    <row r="553" spans="1:16">
      <c r="A553" s="3">
        <f t="shared" si="34"/>
        <v>551</v>
      </c>
      <c r="B553" s="3">
        <f t="shared" si="34"/>
        <v>18200551</v>
      </c>
      <c r="C553" s="67">
        <v>43291</v>
      </c>
      <c r="D553" s="99" t="s">
        <v>2689</v>
      </c>
      <c r="E553" s="3" t="s">
        <v>107</v>
      </c>
      <c r="F553" s="264" t="s">
        <v>2690</v>
      </c>
      <c r="G553" s="307" t="s">
        <v>2691</v>
      </c>
      <c r="H553" s="308" t="s">
        <v>330</v>
      </c>
      <c r="I553" s="309" t="s">
        <v>2700</v>
      </c>
      <c r="J553" s="92" t="s">
        <v>2692</v>
      </c>
      <c r="K553" s="291" t="s">
        <v>1538</v>
      </c>
      <c r="L553" s="291"/>
      <c r="M553" s="291" t="s">
        <v>2542</v>
      </c>
      <c r="N553" s="291" t="s">
        <v>1538</v>
      </c>
      <c r="O553" s="69" t="s">
        <v>1538</v>
      </c>
      <c r="P553" s="291"/>
    </row>
    <row r="554" spans="1:16">
      <c r="A554" s="3">
        <f t="shared" si="34"/>
        <v>552</v>
      </c>
      <c r="B554" s="3">
        <f t="shared" si="34"/>
        <v>18200552</v>
      </c>
      <c r="C554" s="67">
        <v>43322</v>
      </c>
      <c r="D554" s="250" t="s">
        <v>2693</v>
      </c>
      <c r="E554" s="3" t="s">
        <v>360</v>
      </c>
      <c r="F554" s="264" t="s">
        <v>2694</v>
      </c>
      <c r="G554" s="307" t="s">
        <v>2695</v>
      </c>
      <c r="H554" s="308" t="s">
        <v>326</v>
      </c>
      <c r="I554" s="309">
        <v>36220</v>
      </c>
      <c r="J554" s="92" t="s">
        <v>1920</v>
      </c>
      <c r="K554" s="291" t="s">
        <v>1538</v>
      </c>
      <c r="L554" s="291"/>
      <c r="M554" s="291" t="s">
        <v>2696</v>
      </c>
      <c r="N554" s="291" t="s">
        <v>2697</v>
      </c>
      <c r="O554" s="69" t="s">
        <v>2698</v>
      </c>
      <c r="P554" s="291"/>
    </row>
    <row r="555" spans="1:16">
      <c r="A555" s="3">
        <f t="shared" si="34"/>
        <v>553</v>
      </c>
      <c r="B555" s="3">
        <f t="shared" si="34"/>
        <v>18200553</v>
      </c>
      <c r="C555" s="67" t="s">
        <v>2704</v>
      </c>
      <c r="D555" s="329" t="s">
        <v>2702</v>
      </c>
      <c r="E555" s="330" t="s">
        <v>2703</v>
      </c>
      <c r="F555" s="264" t="s">
        <v>2705</v>
      </c>
      <c r="G555" s="307" t="s">
        <v>2706</v>
      </c>
      <c r="H555" s="308" t="s">
        <v>330</v>
      </c>
      <c r="I555" s="309" t="s">
        <v>2707</v>
      </c>
      <c r="J555" s="288">
        <v>4485778</v>
      </c>
      <c r="K555" s="291" t="s">
        <v>1538</v>
      </c>
      <c r="L555" s="291"/>
      <c r="M555" s="291" t="s">
        <v>343</v>
      </c>
      <c r="N555" s="291" t="s">
        <v>1538</v>
      </c>
      <c r="O555" s="69" t="s">
        <v>1538</v>
      </c>
      <c r="P555" s="291"/>
    </row>
    <row r="556" spans="1:16">
      <c r="A556" s="3">
        <f t="shared" si="34"/>
        <v>554</v>
      </c>
      <c r="B556" s="97">
        <f t="shared" si="34"/>
        <v>18200554</v>
      </c>
      <c r="C556" s="67" t="s">
        <v>2758</v>
      </c>
      <c r="D556" s="250" t="s">
        <v>2759</v>
      </c>
      <c r="E556" s="3" t="s">
        <v>2760</v>
      </c>
      <c r="F556" s="264" t="s">
        <v>2761</v>
      </c>
      <c r="G556" s="3" t="s">
        <v>1848</v>
      </c>
      <c r="H556" s="308" t="s">
        <v>330</v>
      </c>
      <c r="I556" s="309" t="s">
        <v>2762</v>
      </c>
      <c r="J556" s="92" t="s">
        <v>2763</v>
      </c>
      <c r="K556" s="291" t="s">
        <v>1538</v>
      </c>
      <c r="L556" s="291"/>
      <c r="M556" s="291" t="s">
        <v>343</v>
      </c>
      <c r="N556" s="291" t="s">
        <v>1538</v>
      </c>
      <c r="O556" s="69" t="s">
        <v>1538</v>
      </c>
      <c r="P556" s="291"/>
    </row>
    <row r="557" spans="1:16" ht="15.75">
      <c r="A557" s="3">
        <f t="shared" si="34"/>
        <v>555</v>
      </c>
      <c r="B557" s="3">
        <f t="shared" si="34"/>
        <v>18200555</v>
      </c>
      <c r="C557" s="67" t="s">
        <v>2709</v>
      </c>
      <c r="D557" s="250" t="s">
        <v>2710</v>
      </c>
      <c r="E557" s="3" t="s">
        <v>2755</v>
      </c>
      <c r="F557" s="264" t="s">
        <v>2756</v>
      </c>
      <c r="G557" s="307" t="s">
        <v>2757</v>
      </c>
      <c r="H557" s="308" t="s">
        <v>330</v>
      </c>
      <c r="I557" s="309">
        <v>43435</v>
      </c>
      <c r="J557" s="233">
        <v>4523292</v>
      </c>
      <c r="K557" s="291" t="s">
        <v>1538</v>
      </c>
      <c r="L557" s="291"/>
      <c r="M557" s="291" t="s">
        <v>352</v>
      </c>
      <c r="N557" s="291" t="s">
        <v>1538</v>
      </c>
      <c r="O557" s="69" t="s">
        <v>1538</v>
      </c>
      <c r="P557" s="291"/>
    </row>
    <row r="558" spans="1:16">
      <c r="A558" s="3">
        <f t="shared" si="34"/>
        <v>556</v>
      </c>
      <c r="B558" s="106">
        <f t="shared" si="34"/>
        <v>18200556</v>
      </c>
      <c r="C558" s="67" t="s">
        <v>2711</v>
      </c>
      <c r="D558" s="250" t="s">
        <v>2764</v>
      </c>
      <c r="E558" s="3" t="s">
        <v>215</v>
      </c>
      <c r="F558" s="264" t="s">
        <v>2765</v>
      </c>
      <c r="G558" s="307" t="s">
        <v>2640</v>
      </c>
      <c r="H558" s="308" t="s">
        <v>326</v>
      </c>
      <c r="I558" s="309" t="s">
        <v>2766</v>
      </c>
      <c r="J558" s="92" t="s">
        <v>2767</v>
      </c>
      <c r="K558" s="291" t="s">
        <v>1538</v>
      </c>
      <c r="L558" s="291"/>
      <c r="M558" s="291" t="s">
        <v>336</v>
      </c>
      <c r="N558" s="291" t="s">
        <v>1538</v>
      </c>
      <c r="O558" s="69" t="s">
        <v>1538</v>
      </c>
      <c r="P558" s="291"/>
    </row>
    <row r="559" spans="1:16">
      <c r="A559" s="3">
        <f t="shared" si="34"/>
        <v>557</v>
      </c>
      <c r="B559" s="3">
        <f t="shared" si="34"/>
        <v>18200557</v>
      </c>
      <c r="C559" s="67" t="s">
        <v>2711</v>
      </c>
      <c r="D559" s="250" t="s">
        <v>592</v>
      </c>
      <c r="E559" s="3" t="s">
        <v>2713</v>
      </c>
      <c r="F559" s="264" t="s">
        <v>2768</v>
      </c>
      <c r="G559" s="307" t="s">
        <v>2769</v>
      </c>
      <c r="H559" s="308" t="s">
        <v>330</v>
      </c>
      <c r="I559" s="309" t="s">
        <v>2770</v>
      </c>
      <c r="J559" s="92" t="s">
        <v>2771</v>
      </c>
      <c r="K559" s="291" t="s">
        <v>1538</v>
      </c>
      <c r="L559" s="291"/>
      <c r="M559" s="291" t="s">
        <v>343</v>
      </c>
      <c r="N559" s="291" t="s">
        <v>1538</v>
      </c>
      <c r="O559" s="69" t="s">
        <v>1538</v>
      </c>
      <c r="P559" s="291"/>
    </row>
    <row r="560" spans="1:16">
      <c r="A560" s="3">
        <f t="shared" si="34"/>
        <v>558</v>
      </c>
      <c r="B560" s="3">
        <f t="shared" si="34"/>
        <v>18200558</v>
      </c>
      <c r="C560" s="67" t="s">
        <v>2711</v>
      </c>
      <c r="D560" s="199" t="s">
        <v>2772</v>
      </c>
      <c r="E560" s="3" t="s">
        <v>2714</v>
      </c>
      <c r="F560" s="264" t="s">
        <v>2773</v>
      </c>
      <c r="G560" s="328" t="s">
        <v>2774</v>
      </c>
      <c r="H560" s="291" t="s">
        <v>330</v>
      </c>
      <c r="I560" s="210" t="s">
        <v>2775</v>
      </c>
      <c r="J560" s="92" t="s">
        <v>2776</v>
      </c>
      <c r="K560" s="291" t="s">
        <v>1538</v>
      </c>
      <c r="L560" s="291"/>
      <c r="M560" s="69" t="s">
        <v>343</v>
      </c>
      <c r="N560" s="291" t="s">
        <v>1538</v>
      </c>
      <c r="O560" s="3" t="s">
        <v>1538</v>
      </c>
      <c r="P560" s="5"/>
    </row>
    <row r="561" spans="1:16">
      <c r="A561" s="3">
        <f t="shared" si="34"/>
        <v>559</v>
      </c>
      <c r="B561" s="3">
        <f t="shared" si="34"/>
        <v>18200559</v>
      </c>
      <c r="C561" s="67" t="s">
        <v>2711</v>
      </c>
      <c r="D561" s="199" t="s">
        <v>2778</v>
      </c>
      <c r="E561" s="3" t="s">
        <v>2715</v>
      </c>
      <c r="F561" s="264" t="s">
        <v>2777</v>
      </c>
      <c r="G561" s="3" t="s">
        <v>1848</v>
      </c>
      <c r="H561" s="291" t="s">
        <v>330</v>
      </c>
      <c r="I561" s="210">
        <v>32457</v>
      </c>
      <c r="J561" s="92" t="s">
        <v>2779</v>
      </c>
      <c r="K561" s="291" t="s">
        <v>1538</v>
      </c>
      <c r="L561" s="291"/>
      <c r="M561" s="69" t="s">
        <v>352</v>
      </c>
      <c r="N561" s="291" t="s">
        <v>1538</v>
      </c>
      <c r="O561" s="3" t="s">
        <v>1538</v>
      </c>
      <c r="P561" s="5"/>
    </row>
    <row r="562" spans="1:16">
      <c r="A562" s="3">
        <f t="shared" si="34"/>
        <v>560</v>
      </c>
      <c r="B562" s="3">
        <f t="shared" si="34"/>
        <v>18200560</v>
      </c>
      <c r="C562" s="67" t="s">
        <v>2711</v>
      </c>
      <c r="D562" s="199" t="s">
        <v>2780</v>
      </c>
      <c r="E562" s="3" t="s">
        <v>2716</v>
      </c>
      <c r="F562" s="264" t="s">
        <v>2781</v>
      </c>
      <c r="G562" s="328" t="s">
        <v>2782</v>
      </c>
      <c r="H562" s="291" t="s">
        <v>326</v>
      </c>
      <c r="I562" s="210" t="s">
        <v>2783</v>
      </c>
      <c r="J562" s="92" t="s">
        <v>2784</v>
      </c>
      <c r="K562" s="291" t="s">
        <v>1538</v>
      </c>
      <c r="L562" s="291"/>
      <c r="M562" s="69" t="s">
        <v>343</v>
      </c>
      <c r="N562" s="291" t="s">
        <v>1538</v>
      </c>
      <c r="O562" s="3" t="s">
        <v>1538</v>
      </c>
      <c r="P562" s="5"/>
    </row>
    <row r="563" spans="1:16">
      <c r="A563" s="3">
        <f t="shared" ref="A563:B578" si="35">A562+1</f>
        <v>561</v>
      </c>
      <c r="B563" s="3">
        <f t="shared" si="35"/>
        <v>18200561</v>
      </c>
      <c r="C563" s="67" t="s">
        <v>2711</v>
      </c>
      <c r="D563" s="250" t="s">
        <v>2717</v>
      </c>
      <c r="E563" s="3" t="s">
        <v>226</v>
      </c>
      <c r="F563" s="264" t="s">
        <v>2785</v>
      </c>
      <c r="G563" s="307" t="s">
        <v>2786</v>
      </c>
      <c r="H563" s="308" t="s">
        <v>326</v>
      </c>
      <c r="I563" s="309">
        <v>35441</v>
      </c>
      <c r="J563" s="92" t="s">
        <v>2787</v>
      </c>
      <c r="K563" s="291" t="s">
        <v>1538</v>
      </c>
      <c r="L563" s="291"/>
      <c r="M563" s="291" t="s">
        <v>336</v>
      </c>
      <c r="N563" s="236" t="s">
        <v>2556</v>
      </c>
      <c r="O563" s="69"/>
      <c r="P563" s="291"/>
    </row>
    <row r="564" spans="1:16">
      <c r="A564" s="3">
        <f t="shared" si="35"/>
        <v>562</v>
      </c>
      <c r="B564" s="3">
        <f t="shared" si="35"/>
        <v>18200562</v>
      </c>
      <c r="C564" s="67" t="s">
        <v>2711</v>
      </c>
      <c r="D564" s="250" t="s">
        <v>1736</v>
      </c>
      <c r="E564" s="3" t="s">
        <v>2718</v>
      </c>
      <c r="F564" s="264" t="s">
        <v>2788</v>
      </c>
      <c r="G564" s="307" t="s">
        <v>2789</v>
      </c>
      <c r="H564" s="308" t="s">
        <v>326</v>
      </c>
      <c r="I564" s="309">
        <v>33061</v>
      </c>
      <c r="J564" s="92" t="s">
        <v>2790</v>
      </c>
      <c r="K564" s="291" t="s">
        <v>1538</v>
      </c>
      <c r="L564" s="291"/>
      <c r="M564" s="291" t="s">
        <v>343</v>
      </c>
      <c r="N564" s="291" t="s">
        <v>1538</v>
      </c>
      <c r="O564" s="69" t="s">
        <v>1538</v>
      </c>
      <c r="P564" s="291"/>
    </row>
    <row r="565" spans="1:16">
      <c r="A565" s="3">
        <f t="shared" si="35"/>
        <v>563</v>
      </c>
      <c r="B565" s="3">
        <f t="shared" si="35"/>
        <v>18200563</v>
      </c>
      <c r="C565" s="67" t="s">
        <v>2711</v>
      </c>
      <c r="D565" s="250" t="s">
        <v>2719</v>
      </c>
      <c r="E565" s="3" t="s">
        <v>2791</v>
      </c>
      <c r="F565" s="264" t="s">
        <v>2792</v>
      </c>
      <c r="G565" s="307" t="s">
        <v>2793</v>
      </c>
      <c r="H565" s="308" t="s">
        <v>330</v>
      </c>
      <c r="I565" s="309">
        <v>32909</v>
      </c>
      <c r="J565" s="92" t="s">
        <v>2794</v>
      </c>
      <c r="K565" s="291" t="s">
        <v>1538</v>
      </c>
      <c r="L565" s="291"/>
      <c r="M565" s="291" t="s">
        <v>343</v>
      </c>
      <c r="N565" s="291" t="s">
        <v>1538</v>
      </c>
      <c r="O565" s="69" t="s">
        <v>1538</v>
      </c>
      <c r="P565" s="291"/>
    </row>
    <row r="566" spans="1:16">
      <c r="A566" s="3">
        <f t="shared" si="35"/>
        <v>564</v>
      </c>
      <c r="B566" s="3">
        <f t="shared" si="35"/>
        <v>18200564</v>
      </c>
      <c r="C566" s="67" t="s">
        <v>2711</v>
      </c>
      <c r="D566" s="250" t="s">
        <v>2795</v>
      </c>
      <c r="E566" s="3" t="s">
        <v>2135</v>
      </c>
      <c r="F566" s="264" t="s">
        <v>2796</v>
      </c>
      <c r="G566" s="307" t="s">
        <v>2797</v>
      </c>
      <c r="H566" s="308" t="s">
        <v>330</v>
      </c>
      <c r="I566" s="309">
        <v>34430</v>
      </c>
      <c r="J566" s="92" t="s">
        <v>2798</v>
      </c>
      <c r="K566" s="291" t="s">
        <v>1538</v>
      </c>
      <c r="L566" s="291"/>
      <c r="M566" s="291" t="s">
        <v>336</v>
      </c>
      <c r="N566" s="291" t="s">
        <v>2799</v>
      </c>
      <c r="O566" s="69" t="s">
        <v>1538</v>
      </c>
      <c r="P566" s="291"/>
    </row>
    <row r="567" spans="1:16">
      <c r="A567" s="3">
        <f t="shared" si="35"/>
        <v>565</v>
      </c>
      <c r="B567" s="3">
        <f t="shared" si="35"/>
        <v>18200565</v>
      </c>
      <c r="C567" s="67" t="s">
        <v>2711</v>
      </c>
      <c r="D567" s="250" t="s">
        <v>2720</v>
      </c>
      <c r="E567" s="3" t="s">
        <v>2721</v>
      </c>
      <c r="F567" s="264" t="s">
        <v>2800</v>
      </c>
      <c r="G567" s="307" t="s">
        <v>2801</v>
      </c>
      <c r="H567" s="308" t="s">
        <v>330</v>
      </c>
      <c r="I567" s="309">
        <v>31932</v>
      </c>
      <c r="J567" s="92" t="s">
        <v>2802</v>
      </c>
      <c r="K567" s="291" t="s">
        <v>1538</v>
      </c>
      <c r="L567" s="291"/>
      <c r="M567" s="291" t="s">
        <v>1081</v>
      </c>
      <c r="N567" s="291" t="s">
        <v>1538</v>
      </c>
      <c r="O567" s="69" t="s">
        <v>1538</v>
      </c>
      <c r="P567" s="291"/>
    </row>
    <row r="568" spans="1:16">
      <c r="A568" s="3">
        <f t="shared" si="35"/>
        <v>566</v>
      </c>
      <c r="B568" s="3">
        <f t="shared" si="35"/>
        <v>18200566</v>
      </c>
      <c r="C568" s="67" t="s">
        <v>2711</v>
      </c>
      <c r="D568" s="250" t="s">
        <v>2803</v>
      </c>
      <c r="E568" s="3" t="s">
        <v>2712</v>
      </c>
      <c r="F568" s="264" t="s">
        <v>2804</v>
      </c>
      <c r="G568" s="307" t="s">
        <v>2805</v>
      </c>
      <c r="H568" s="308" t="s">
        <v>326</v>
      </c>
      <c r="I568" s="309">
        <v>33732</v>
      </c>
      <c r="J568" s="92" t="s">
        <v>2806</v>
      </c>
      <c r="K568" s="291" t="s">
        <v>1538</v>
      </c>
      <c r="L568" s="291"/>
      <c r="M568" s="291" t="s">
        <v>343</v>
      </c>
      <c r="N568" s="291" t="s">
        <v>1538</v>
      </c>
      <c r="O568" s="69" t="s">
        <v>1538</v>
      </c>
      <c r="P568" s="291"/>
    </row>
    <row r="569" spans="1:16">
      <c r="A569" s="3">
        <f t="shared" si="35"/>
        <v>567</v>
      </c>
      <c r="B569" s="3">
        <f t="shared" si="35"/>
        <v>18200567</v>
      </c>
      <c r="C569" s="67" t="s">
        <v>2711</v>
      </c>
      <c r="D569" s="250" t="s">
        <v>2722</v>
      </c>
      <c r="E569" s="3" t="s">
        <v>2723</v>
      </c>
      <c r="F569" s="264" t="s">
        <v>2807</v>
      </c>
      <c r="G569" s="307" t="s">
        <v>2808</v>
      </c>
      <c r="H569" s="308" t="s">
        <v>330</v>
      </c>
      <c r="I569" s="309" t="s">
        <v>2809</v>
      </c>
      <c r="J569" s="92" t="s">
        <v>2810</v>
      </c>
      <c r="K569" s="291" t="s">
        <v>1538</v>
      </c>
      <c r="L569" s="291"/>
      <c r="M569" s="291" t="s">
        <v>336</v>
      </c>
      <c r="N569" s="291" t="s">
        <v>2811</v>
      </c>
      <c r="O569" s="69" t="s">
        <v>1538</v>
      </c>
      <c r="P569" s="291"/>
    </row>
    <row r="570" spans="1:16">
      <c r="A570" s="3">
        <f t="shared" si="35"/>
        <v>568</v>
      </c>
      <c r="B570" s="3">
        <f t="shared" si="35"/>
        <v>18200568</v>
      </c>
      <c r="C570" s="67" t="s">
        <v>2711</v>
      </c>
      <c r="D570" s="250" t="s">
        <v>2725</v>
      </c>
      <c r="E570" s="3" t="s">
        <v>2812</v>
      </c>
      <c r="F570" s="264" t="s">
        <v>2813</v>
      </c>
      <c r="G570" s="3" t="s">
        <v>1848</v>
      </c>
      <c r="H570" s="291" t="s">
        <v>326</v>
      </c>
      <c r="I570" s="210" t="s">
        <v>2814</v>
      </c>
      <c r="J570" s="92" t="s">
        <v>2815</v>
      </c>
      <c r="K570" s="291" t="s">
        <v>1538</v>
      </c>
      <c r="L570" s="291"/>
      <c r="M570" s="69" t="s">
        <v>343</v>
      </c>
      <c r="N570" s="291" t="s">
        <v>1538</v>
      </c>
      <c r="O570" s="3" t="s">
        <v>1538</v>
      </c>
      <c r="P570" s="5"/>
    </row>
    <row r="571" spans="1:16">
      <c r="A571" s="3">
        <f t="shared" si="35"/>
        <v>569</v>
      </c>
      <c r="B571" s="3">
        <f t="shared" si="35"/>
        <v>18200569</v>
      </c>
      <c r="C571" s="67" t="s">
        <v>2711</v>
      </c>
      <c r="D571" s="199" t="s">
        <v>1867</v>
      </c>
      <c r="E571" s="3" t="s">
        <v>1967</v>
      </c>
      <c r="F571" s="264" t="s">
        <v>2816</v>
      </c>
      <c r="G571" s="328" t="s">
        <v>2817</v>
      </c>
      <c r="H571" s="291" t="s">
        <v>330</v>
      </c>
      <c r="I571" s="210" t="s">
        <v>2818</v>
      </c>
      <c r="J571" s="92" t="s">
        <v>2819</v>
      </c>
      <c r="K571" s="291" t="s">
        <v>1538</v>
      </c>
      <c r="L571" s="291"/>
      <c r="M571" s="69" t="s">
        <v>343</v>
      </c>
      <c r="N571" s="291" t="s">
        <v>1538</v>
      </c>
      <c r="O571" s="3" t="s">
        <v>1538</v>
      </c>
      <c r="P571" s="5"/>
    </row>
    <row r="572" spans="1:16">
      <c r="A572" s="3">
        <f t="shared" si="35"/>
        <v>570</v>
      </c>
      <c r="B572" s="3">
        <f t="shared" si="35"/>
        <v>18200570</v>
      </c>
      <c r="C572" s="67" t="s">
        <v>2711</v>
      </c>
      <c r="D572" s="199" t="s">
        <v>2729</v>
      </c>
      <c r="E572" s="3" t="s">
        <v>2730</v>
      </c>
      <c r="F572" s="264" t="s">
        <v>2820</v>
      </c>
      <c r="G572" s="328" t="s">
        <v>2821</v>
      </c>
      <c r="H572" s="291" t="s">
        <v>330</v>
      </c>
      <c r="I572" s="210">
        <v>34610</v>
      </c>
      <c r="J572" s="92" t="s">
        <v>2822</v>
      </c>
      <c r="K572" s="291" t="s">
        <v>1538</v>
      </c>
      <c r="L572" s="291"/>
      <c r="M572" s="69" t="s">
        <v>343</v>
      </c>
      <c r="N572" s="291" t="s">
        <v>1538</v>
      </c>
      <c r="O572" s="3" t="s">
        <v>1538</v>
      </c>
      <c r="P572" s="5"/>
    </row>
    <row r="573" spans="1:16">
      <c r="A573" s="3">
        <f t="shared" si="35"/>
        <v>571</v>
      </c>
      <c r="B573" s="3">
        <f t="shared" si="35"/>
        <v>18200571</v>
      </c>
      <c r="C573" s="67" t="s">
        <v>2711</v>
      </c>
      <c r="D573" s="250" t="s">
        <v>2728</v>
      </c>
      <c r="E573" s="3" t="s">
        <v>2823</v>
      </c>
      <c r="F573" s="264" t="s">
        <v>2824</v>
      </c>
      <c r="G573" s="307" t="s">
        <v>2825</v>
      </c>
      <c r="H573" s="308" t="s">
        <v>330</v>
      </c>
      <c r="I573" s="309">
        <v>32874</v>
      </c>
      <c r="J573" s="92" t="s">
        <v>2826</v>
      </c>
      <c r="K573" s="291" t="s">
        <v>1538</v>
      </c>
      <c r="L573" s="291"/>
      <c r="M573" s="291" t="s">
        <v>343</v>
      </c>
      <c r="N573" s="291" t="s">
        <v>1538</v>
      </c>
      <c r="O573" s="69" t="s">
        <v>1538</v>
      </c>
      <c r="P573" s="291"/>
    </row>
    <row r="574" spans="1:16">
      <c r="A574" s="3">
        <f t="shared" si="35"/>
        <v>572</v>
      </c>
      <c r="B574" s="3">
        <f t="shared" si="35"/>
        <v>18200572</v>
      </c>
      <c r="C574" s="67" t="s">
        <v>2711</v>
      </c>
      <c r="D574" s="250" t="s">
        <v>2731</v>
      </c>
      <c r="E574" s="3" t="s">
        <v>776</v>
      </c>
      <c r="F574" s="264" t="s">
        <v>2827</v>
      </c>
      <c r="G574" s="3" t="s">
        <v>1848</v>
      </c>
      <c r="H574" s="308" t="s">
        <v>330</v>
      </c>
      <c r="I574" s="309" t="s">
        <v>2828</v>
      </c>
      <c r="J574" s="92" t="s">
        <v>2829</v>
      </c>
      <c r="K574" s="291" t="s">
        <v>1538</v>
      </c>
      <c r="L574" s="291"/>
      <c r="M574" s="291" t="s">
        <v>343</v>
      </c>
      <c r="N574" s="291" t="s">
        <v>1538</v>
      </c>
      <c r="O574" s="69" t="s">
        <v>1538</v>
      </c>
      <c r="P574" s="291"/>
    </row>
    <row r="575" spans="1:16">
      <c r="A575" s="3">
        <f t="shared" si="35"/>
        <v>573</v>
      </c>
      <c r="B575" s="3">
        <f t="shared" si="35"/>
        <v>18200573</v>
      </c>
      <c r="C575" s="67" t="s">
        <v>2711</v>
      </c>
      <c r="D575" s="250" t="s">
        <v>2726</v>
      </c>
      <c r="E575" s="3" t="s">
        <v>2727</v>
      </c>
      <c r="F575" s="264" t="s">
        <v>2830</v>
      </c>
      <c r="G575" s="307" t="s">
        <v>2831</v>
      </c>
      <c r="H575" s="308" t="s">
        <v>326</v>
      </c>
      <c r="I575" s="309">
        <v>29869</v>
      </c>
      <c r="J575" s="92" t="s">
        <v>2832</v>
      </c>
      <c r="K575" s="291" t="s">
        <v>1538</v>
      </c>
      <c r="L575" s="291"/>
      <c r="M575" s="291" t="s">
        <v>343</v>
      </c>
      <c r="N575" s="291" t="s">
        <v>1538</v>
      </c>
      <c r="O575" s="69" t="s">
        <v>1538</v>
      </c>
      <c r="P575" s="291"/>
    </row>
    <row r="576" spans="1:16">
      <c r="A576" s="3">
        <f t="shared" si="35"/>
        <v>574</v>
      </c>
      <c r="B576" s="3">
        <f t="shared" si="35"/>
        <v>18200574</v>
      </c>
      <c r="C576" s="67" t="s">
        <v>2711</v>
      </c>
      <c r="D576" s="250" t="s">
        <v>178</v>
      </c>
      <c r="E576" s="3" t="s">
        <v>179</v>
      </c>
      <c r="F576" s="264" t="s">
        <v>1305</v>
      </c>
      <c r="G576" s="307" t="s">
        <v>2833</v>
      </c>
      <c r="H576" s="308" t="s">
        <v>330</v>
      </c>
      <c r="I576" s="309" t="s">
        <v>1848</v>
      </c>
      <c r="J576" s="92" t="s">
        <v>2834</v>
      </c>
      <c r="K576" s="291" t="s">
        <v>1538</v>
      </c>
      <c r="L576" s="291"/>
      <c r="M576" s="291" t="s">
        <v>343</v>
      </c>
      <c r="N576" s="291" t="s">
        <v>1538</v>
      </c>
      <c r="O576" s="69" t="s">
        <v>1538</v>
      </c>
      <c r="P576" s="291"/>
    </row>
    <row r="577" spans="1:16">
      <c r="A577" s="3">
        <f t="shared" si="35"/>
        <v>575</v>
      </c>
      <c r="B577" s="3">
        <f t="shared" si="35"/>
        <v>18200575</v>
      </c>
      <c r="C577" s="67" t="s">
        <v>2711</v>
      </c>
      <c r="D577" s="250" t="s">
        <v>140</v>
      </c>
      <c r="E577" s="3" t="s">
        <v>1736</v>
      </c>
      <c r="F577" s="264" t="s">
        <v>2835</v>
      </c>
      <c r="G577" s="307" t="s">
        <v>2836</v>
      </c>
      <c r="H577" s="308" t="s">
        <v>330</v>
      </c>
      <c r="I577" s="309" t="s">
        <v>2837</v>
      </c>
      <c r="J577" s="92" t="s">
        <v>2838</v>
      </c>
      <c r="K577" s="291" t="s">
        <v>1538</v>
      </c>
      <c r="L577" s="291"/>
      <c r="M577" s="291" t="s">
        <v>343</v>
      </c>
      <c r="N577" s="291" t="s">
        <v>1538</v>
      </c>
      <c r="O577" s="69" t="s">
        <v>1538</v>
      </c>
      <c r="P577" s="291"/>
    </row>
    <row r="578" spans="1:16">
      <c r="A578" s="3">
        <f t="shared" si="35"/>
        <v>576</v>
      </c>
      <c r="B578" s="3">
        <f t="shared" si="35"/>
        <v>18200576</v>
      </c>
      <c r="C578" s="67" t="s">
        <v>2711</v>
      </c>
      <c r="D578" s="250" t="s">
        <v>2724</v>
      </c>
      <c r="E578" s="3" t="s">
        <v>86</v>
      </c>
      <c r="F578" s="264" t="s">
        <v>2839</v>
      </c>
      <c r="G578" s="3" t="s">
        <v>1848</v>
      </c>
      <c r="H578" s="308" t="s">
        <v>330</v>
      </c>
      <c r="I578" s="309" t="s">
        <v>2840</v>
      </c>
      <c r="J578" s="92" t="s">
        <v>2841</v>
      </c>
      <c r="K578" s="291" t="s">
        <v>1538</v>
      </c>
      <c r="L578" s="291"/>
      <c r="M578" s="291" t="s">
        <v>343</v>
      </c>
      <c r="N578" s="291" t="s">
        <v>1538</v>
      </c>
      <c r="O578" s="69" t="s">
        <v>1538</v>
      </c>
      <c r="P578" s="291"/>
    </row>
    <row r="579" spans="1:16">
      <c r="A579" s="3">
        <f t="shared" ref="A579:B594" si="36">A578+1</f>
        <v>577</v>
      </c>
      <c r="B579" s="3">
        <f t="shared" si="36"/>
        <v>18200577</v>
      </c>
      <c r="C579" s="67" t="s">
        <v>2736</v>
      </c>
      <c r="D579" s="250" t="s">
        <v>2754</v>
      </c>
      <c r="E579" s="3" t="s">
        <v>2842</v>
      </c>
      <c r="F579" s="264" t="s">
        <v>2843</v>
      </c>
      <c r="G579" s="307" t="s">
        <v>2844</v>
      </c>
      <c r="H579" s="308" t="s">
        <v>330</v>
      </c>
      <c r="I579" s="309" t="s">
        <v>2845</v>
      </c>
      <c r="J579" s="92" t="s">
        <v>2846</v>
      </c>
      <c r="K579" s="291" t="s">
        <v>1538</v>
      </c>
      <c r="L579" s="291"/>
      <c r="M579" s="291" t="s">
        <v>343</v>
      </c>
      <c r="N579" s="291" t="s">
        <v>1538</v>
      </c>
      <c r="O579" s="69" t="s">
        <v>1538</v>
      </c>
      <c r="P579" s="291"/>
    </row>
    <row r="580" spans="1:16">
      <c r="A580" s="3">
        <f t="shared" si="36"/>
        <v>578</v>
      </c>
      <c r="B580" s="3">
        <f t="shared" si="36"/>
        <v>18200578</v>
      </c>
      <c r="C580" s="67" t="s">
        <v>2736</v>
      </c>
      <c r="D580" s="250" t="s">
        <v>2847</v>
      </c>
      <c r="E580" s="3" t="s">
        <v>2848</v>
      </c>
      <c r="F580" s="264" t="s">
        <v>2849</v>
      </c>
      <c r="G580" s="307" t="s">
        <v>2853</v>
      </c>
      <c r="H580" s="308" t="s">
        <v>330</v>
      </c>
      <c r="I580" s="309" t="s">
        <v>2850</v>
      </c>
      <c r="J580" s="92" t="s">
        <v>2851</v>
      </c>
      <c r="K580" s="291" t="s">
        <v>1538</v>
      </c>
      <c r="L580" s="291"/>
      <c r="M580" s="291" t="s">
        <v>336</v>
      </c>
      <c r="N580" s="291" t="s">
        <v>1182</v>
      </c>
      <c r="O580" s="69" t="s">
        <v>2181</v>
      </c>
      <c r="P580" s="291"/>
    </row>
    <row r="581" spans="1:16">
      <c r="A581" s="3">
        <f t="shared" si="36"/>
        <v>579</v>
      </c>
      <c r="B581" s="3">
        <f t="shared" si="36"/>
        <v>18200579</v>
      </c>
      <c r="C581" s="67" t="s">
        <v>2736</v>
      </c>
      <c r="D581" s="250" t="s">
        <v>2746</v>
      </c>
      <c r="E581" s="3" t="s">
        <v>2747</v>
      </c>
      <c r="F581" s="264" t="s">
        <v>2852</v>
      </c>
      <c r="G581" s="307" t="s">
        <v>2854</v>
      </c>
      <c r="H581" s="308" t="s">
        <v>330</v>
      </c>
      <c r="I581" s="309" t="s">
        <v>2855</v>
      </c>
      <c r="J581" s="92" t="s">
        <v>2856</v>
      </c>
      <c r="K581" s="291" t="s">
        <v>1538</v>
      </c>
      <c r="L581" s="291"/>
      <c r="M581" s="291" t="s">
        <v>343</v>
      </c>
      <c r="N581" s="291" t="s">
        <v>1538</v>
      </c>
      <c r="O581" s="69" t="s">
        <v>1538</v>
      </c>
      <c r="P581" s="291"/>
    </row>
    <row r="582" spans="1:16">
      <c r="A582" s="3">
        <f t="shared" si="36"/>
        <v>580</v>
      </c>
      <c r="B582" s="3">
        <f t="shared" si="36"/>
        <v>18200580</v>
      </c>
      <c r="C582" s="67" t="s">
        <v>2736</v>
      </c>
      <c r="D582" s="250" t="s">
        <v>226</v>
      </c>
      <c r="E582" s="3" t="s">
        <v>2745</v>
      </c>
      <c r="F582" s="264" t="s">
        <v>2180</v>
      </c>
      <c r="G582" s="307" t="s">
        <v>2857</v>
      </c>
      <c r="H582" s="308" t="s">
        <v>326</v>
      </c>
      <c r="I582" s="309" t="s">
        <v>2134</v>
      </c>
      <c r="J582" s="92" t="s">
        <v>2858</v>
      </c>
      <c r="K582" s="291" t="s">
        <v>1538</v>
      </c>
      <c r="L582" s="291"/>
      <c r="M582" s="291" t="s">
        <v>343</v>
      </c>
      <c r="N582" s="291" t="s">
        <v>1538</v>
      </c>
      <c r="O582" s="69" t="s">
        <v>1538</v>
      </c>
      <c r="P582" s="291"/>
    </row>
    <row r="583" spans="1:16">
      <c r="A583" s="3">
        <f t="shared" si="36"/>
        <v>581</v>
      </c>
      <c r="B583" s="3">
        <f t="shared" si="36"/>
        <v>18200581</v>
      </c>
      <c r="C583" s="67" t="s">
        <v>2736</v>
      </c>
      <c r="D583" s="250" t="s">
        <v>81</v>
      </c>
      <c r="E583" s="3" t="s">
        <v>2748</v>
      </c>
      <c r="F583" s="264" t="s">
        <v>2859</v>
      </c>
      <c r="G583" s="3" t="s">
        <v>1848</v>
      </c>
      <c r="H583" s="308" t="s">
        <v>326</v>
      </c>
      <c r="I583" s="309" t="s">
        <v>2860</v>
      </c>
      <c r="J583" s="92" t="s">
        <v>2861</v>
      </c>
      <c r="K583" s="291" t="s">
        <v>1538</v>
      </c>
      <c r="L583" s="291"/>
      <c r="M583" s="291" t="s">
        <v>1634</v>
      </c>
      <c r="N583" s="291" t="s">
        <v>1538</v>
      </c>
      <c r="O583" s="69" t="s">
        <v>1538</v>
      </c>
      <c r="P583" s="291"/>
    </row>
    <row r="584" spans="1:16">
      <c r="A584" s="3">
        <f t="shared" si="36"/>
        <v>582</v>
      </c>
      <c r="B584" s="3">
        <f t="shared" si="36"/>
        <v>18200582</v>
      </c>
      <c r="C584" s="67" t="s">
        <v>2736</v>
      </c>
      <c r="D584" s="250" t="s">
        <v>2742</v>
      </c>
      <c r="E584" s="3" t="s">
        <v>2743</v>
      </c>
      <c r="F584" s="264" t="s">
        <v>2862</v>
      </c>
      <c r="G584" s="307" t="s">
        <v>2863</v>
      </c>
      <c r="H584" s="308" t="s">
        <v>326</v>
      </c>
      <c r="I584" s="309" t="s">
        <v>2864</v>
      </c>
      <c r="J584" s="92" t="s">
        <v>2865</v>
      </c>
      <c r="K584" s="291" t="s">
        <v>1538</v>
      </c>
      <c r="L584" s="291"/>
      <c r="M584" s="291" t="s">
        <v>336</v>
      </c>
      <c r="N584" s="291" t="s">
        <v>2866</v>
      </c>
      <c r="O584" s="69" t="s">
        <v>2862</v>
      </c>
      <c r="P584" s="291"/>
    </row>
    <row r="585" spans="1:16">
      <c r="A585" s="3">
        <f t="shared" si="36"/>
        <v>583</v>
      </c>
      <c r="B585" s="3">
        <f t="shared" si="36"/>
        <v>18200583</v>
      </c>
      <c r="C585" s="67" t="s">
        <v>2736</v>
      </c>
      <c r="D585" s="250" t="s">
        <v>2732</v>
      </c>
      <c r="E585" s="3" t="s">
        <v>2733</v>
      </c>
      <c r="F585" s="264" t="s">
        <v>2867</v>
      </c>
      <c r="G585" s="307" t="s">
        <v>2868</v>
      </c>
      <c r="H585" s="308" t="s">
        <v>326</v>
      </c>
      <c r="I585" s="309" t="s">
        <v>2869</v>
      </c>
      <c r="J585" s="92" t="s">
        <v>2870</v>
      </c>
      <c r="K585" s="291" t="s">
        <v>1538</v>
      </c>
      <c r="L585" s="291"/>
      <c r="M585" s="291" t="s">
        <v>336</v>
      </c>
      <c r="N585" s="291" t="s">
        <v>2871</v>
      </c>
      <c r="O585" s="69" t="s">
        <v>1400</v>
      </c>
      <c r="P585" s="291"/>
    </row>
    <row r="586" spans="1:16">
      <c r="A586" s="3">
        <f t="shared" si="36"/>
        <v>584</v>
      </c>
      <c r="B586" s="3">
        <f t="shared" si="36"/>
        <v>18200584</v>
      </c>
      <c r="C586" s="67" t="s">
        <v>2736</v>
      </c>
      <c r="D586" s="250" t="s">
        <v>2749</v>
      </c>
      <c r="E586" s="3" t="s">
        <v>2750</v>
      </c>
      <c r="F586" s="264" t="s">
        <v>2872</v>
      </c>
      <c r="G586" s="3" t="s">
        <v>1848</v>
      </c>
      <c r="H586" s="308" t="s">
        <v>330</v>
      </c>
      <c r="I586" s="309" t="s">
        <v>2873</v>
      </c>
      <c r="J586" s="92" t="s">
        <v>2874</v>
      </c>
      <c r="K586" s="291" t="s">
        <v>1538</v>
      </c>
      <c r="L586" s="291"/>
      <c r="M586" s="291" t="s">
        <v>352</v>
      </c>
      <c r="N586" s="291" t="s">
        <v>1538</v>
      </c>
      <c r="O586" s="69" t="s">
        <v>1538</v>
      </c>
      <c r="P586" s="291"/>
    </row>
    <row r="587" spans="1:16">
      <c r="A587" s="3">
        <f t="shared" si="36"/>
        <v>585</v>
      </c>
      <c r="B587" s="3">
        <f t="shared" si="36"/>
        <v>18200585</v>
      </c>
      <c r="C587" s="67" t="s">
        <v>2736</v>
      </c>
      <c r="D587" s="250" t="s">
        <v>2753</v>
      </c>
      <c r="E587" s="3" t="s">
        <v>224</v>
      </c>
      <c r="F587" s="264" t="s">
        <v>2875</v>
      </c>
      <c r="G587" s="307" t="s">
        <v>2876</v>
      </c>
      <c r="H587" s="308" t="s">
        <v>330</v>
      </c>
      <c r="I587" s="309" t="s">
        <v>2877</v>
      </c>
      <c r="J587" s="92" t="s">
        <v>2878</v>
      </c>
      <c r="K587" s="291" t="s">
        <v>1538</v>
      </c>
      <c r="L587" s="291"/>
      <c r="M587" s="291" t="s">
        <v>343</v>
      </c>
      <c r="N587" s="291" t="s">
        <v>1538</v>
      </c>
      <c r="O587" s="69" t="s">
        <v>1538</v>
      </c>
      <c r="P587" s="291"/>
    </row>
    <row r="588" spans="1:16">
      <c r="A588" s="3">
        <f t="shared" si="36"/>
        <v>586</v>
      </c>
      <c r="B588" s="3">
        <f t="shared" si="36"/>
        <v>18200586</v>
      </c>
      <c r="C588" s="67" t="s">
        <v>2736</v>
      </c>
      <c r="D588" s="250" t="s">
        <v>2751</v>
      </c>
      <c r="E588" s="3" t="s">
        <v>86</v>
      </c>
      <c r="F588" s="264" t="s">
        <v>2879</v>
      </c>
      <c r="G588" s="307" t="s">
        <v>2880</v>
      </c>
      <c r="H588" s="308" t="s">
        <v>330</v>
      </c>
      <c r="I588" s="309">
        <v>34124</v>
      </c>
      <c r="J588" s="92" t="s">
        <v>2882</v>
      </c>
      <c r="K588" s="291" t="s">
        <v>1538</v>
      </c>
      <c r="L588" s="291"/>
      <c r="M588" s="291" t="s">
        <v>343</v>
      </c>
      <c r="N588" s="291" t="s">
        <v>1538</v>
      </c>
      <c r="O588" s="69" t="s">
        <v>1538</v>
      </c>
      <c r="P588" s="291"/>
    </row>
    <row r="589" spans="1:16">
      <c r="A589" s="3">
        <f t="shared" si="36"/>
        <v>587</v>
      </c>
      <c r="B589" s="3">
        <f t="shared" si="36"/>
        <v>18200587</v>
      </c>
      <c r="C589" s="67" t="s">
        <v>2736</v>
      </c>
      <c r="D589" s="250" t="s">
        <v>2740</v>
      </c>
      <c r="E589" s="3" t="s">
        <v>2741</v>
      </c>
      <c r="F589" s="264" t="s">
        <v>2881</v>
      </c>
      <c r="G589" s="307" t="s">
        <v>2883</v>
      </c>
      <c r="H589" s="308" t="s">
        <v>326</v>
      </c>
      <c r="I589" s="309" t="s">
        <v>2884</v>
      </c>
      <c r="J589" s="92" t="s">
        <v>2885</v>
      </c>
      <c r="K589" s="291" t="s">
        <v>1538</v>
      </c>
      <c r="L589" s="291"/>
      <c r="M589" s="291" t="s">
        <v>343</v>
      </c>
      <c r="N589" s="291" t="s">
        <v>1538</v>
      </c>
      <c r="O589" s="69" t="s">
        <v>1538</v>
      </c>
      <c r="P589" s="291"/>
    </row>
    <row r="590" spans="1:16">
      <c r="A590" s="3">
        <f t="shared" si="36"/>
        <v>588</v>
      </c>
      <c r="B590" s="3">
        <f t="shared" si="36"/>
        <v>18200588</v>
      </c>
      <c r="C590" s="67" t="s">
        <v>2736</v>
      </c>
      <c r="D590" s="250" t="s">
        <v>2737</v>
      </c>
      <c r="E590" s="3" t="s">
        <v>2886</v>
      </c>
      <c r="F590" s="264" t="s">
        <v>2887</v>
      </c>
      <c r="G590" s="307" t="s">
        <v>2888</v>
      </c>
      <c r="H590" s="308" t="s">
        <v>330</v>
      </c>
      <c r="I590" s="309">
        <v>32243</v>
      </c>
      <c r="J590" s="92" t="s">
        <v>2889</v>
      </c>
      <c r="K590" s="291" t="s">
        <v>1538</v>
      </c>
      <c r="L590" s="291"/>
      <c r="M590" s="291" t="s">
        <v>336</v>
      </c>
      <c r="N590" s="291" t="s">
        <v>2890</v>
      </c>
      <c r="O590" s="69" t="s">
        <v>2891</v>
      </c>
      <c r="P590" s="291"/>
    </row>
    <row r="591" spans="1:16">
      <c r="A591" s="3">
        <f t="shared" si="36"/>
        <v>589</v>
      </c>
      <c r="B591" s="3">
        <f t="shared" si="36"/>
        <v>18200589</v>
      </c>
      <c r="C591" s="67" t="s">
        <v>2736</v>
      </c>
      <c r="D591" s="250" t="s">
        <v>210</v>
      </c>
      <c r="E591" s="3" t="s">
        <v>1576</v>
      </c>
      <c r="F591" s="264" t="s">
        <v>2892</v>
      </c>
      <c r="G591" s="307" t="s">
        <v>2893</v>
      </c>
      <c r="H591" s="308" t="s">
        <v>330</v>
      </c>
      <c r="I591" s="309" t="s">
        <v>2894</v>
      </c>
      <c r="J591" s="92" t="s">
        <v>2895</v>
      </c>
      <c r="K591" s="291" t="s">
        <v>1538</v>
      </c>
      <c r="L591" s="291"/>
      <c r="M591" s="291" t="s">
        <v>343</v>
      </c>
      <c r="N591" s="291" t="s">
        <v>1538</v>
      </c>
      <c r="O591" s="69" t="s">
        <v>1538</v>
      </c>
      <c r="P591" s="291"/>
    </row>
    <row r="592" spans="1:16">
      <c r="A592" s="3">
        <f t="shared" si="36"/>
        <v>590</v>
      </c>
      <c r="B592" s="3">
        <f t="shared" si="36"/>
        <v>18200590</v>
      </c>
      <c r="C592" s="67" t="s">
        <v>2736</v>
      </c>
      <c r="D592" s="250" t="s">
        <v>2735</v>
      </c>
      <c r="E592" s="3" t="s">
        <v>2734</v>
      </c>
      <c r="F592" s="264" t="s">
        <v>2896</v>
      </c>
      <c r="G592" s="307" t="s">
        <v>2897</v>
      </c>
      <c r="H592" s="308" t="s">
        <v>330</v>
      </c>
      <c r="I592" s="309">
        <v>32818</v>
      </c>
      <c r="J592" s="92" t="s">
        <v>2898</v>
      </c>
      <c r="K592" s="291" t="s">
        <v>1538</v>
      </c>
      <c r="L592" s="291"/>
      <c r="M592" s="291" t="s">
        <v>1081</v>
      </c>
      <c r="N592" s="291" t="s">
        <v>1538</v>
      </c>
      <c r="O592" s="69" t="s">
        <v>1538</v>
      </c>
      <c r="P592" s="291"/>
    </row>
    <row r="593" spans="1:16">
      <c r="A593" s="3">
        <f t="shared" si="36"/>
        <v>591</v>
      </c>
      <c r="B593" s="3">
        <f t="shared" si="36"/>
        <v>18200591</v>
      </c>
      <c r="C593" s="67" t="s">
        <v>2736</v>
      </c>
      <c r="D593" s="250" t="s">
        <v>2899</v>
      </c>
      <c r="E593" s="3" t="s">
        <v>2739</v>
      </c>
      <c r="F593" s="264" t="s">
        <v>2900</v>
      </c>
      <c r="G593" s="307" t="s">
        <v>2901</v>
      </c>
      <c r="H593" s="308" t="s">
        <v>326</v>
      </c>
      <c r="I593" s="309" t="s">
        <v>2902</v>
      </c>
      <c r="J593" s="92" t="s">
        <v>2903</v>
      </c>
      <c r="K593" s="291" t="s">
        <v>1538</v>
      </c>
      <c r="L593" s="291"/>
      <c r="M593" s="291" t="s">
        <v>343</v>
      </c>
      <c r="N593" s="291" t="s">
        <v>1538</v>
      </c>
      <c r="O593" s="69" t="s">
        <v>1538</v>
      </c>
      <c r="P593" s="291"/>
    </row>
    <row r="594" spans="1:16">
      <c r="A594" s="3">
        <f t="shared" si="36"/>
        <v>592</v>
      </c>
      <c r="B594" s="3">
        <f t="shared" si="36"/>
        <v>18200592</v>
      </c>
      <c r="C594" s="67" t="s">
        <v>2736</v>
      </c>
      <c r="D594" s="250" t="s">
        <v>2744</v>
      </c>
      <c r="E594" s="3" t="s">
        <v>2904</v>
      </c>
      <c r="F594" s="264" t="s">
        <v>2905</v>
      </c>
      <c r="G594" s="307" t="s">
        <v>2906</v>
      </c>
      <c r="H594" s="308" t="s">
        <v>326</v>
      </c>
      <c r="I594" s="309">
        <v>29437</v>
      </c>
      <c r="J594" s="92" t="s">
        <v>2907</v>
      </c>
      <c r="K594" s="291" t="s">
        <v>1538</v>
      </c>
      <c r="L594" s="291"/>
      <c r="M594" s="291" t="s">
        <v>336</v>
      </c>
      <c r="N594" s="291" t="s">
        <v>1866</v>
      </c>
      <c r="O594" s="69" t="s">
        <v>1866</v>
      </c>
      <c r="P594" s="291"/>
    </row>
    <row r="595" spans="1:16">
      <c r="A595" s="3">
        <f t="shared" ref="A595:B610" si="37">A594+1</f>
        <v>593</v>
      </c>
      <c r="B595" s="3">
        <f t="shared" si="37"/>
        <v>18200593</v>
      </c>
      <c r="C595" s="67" t="s">
        <v>2736</v>
      </c>
      <c r="D595" s="250" t="s">
        <v>167</v>
      </c>
      <c r="E595" s="3" t="s">
        <v>835</v>
      </c>
      <c r="F595" s="264" t="s">
        <v>2908</v>
      </c>
      <c r="G595" s="307" t="s">
        <v>2909</v>
      </c>
      <c r="H595" s="308" t="s">
        <v>330</v>
      </c>
      <c r="I595" s="309" t="s">
        <v>2910</v>
      </c>
      <c r="J595" s="92" t="s">
        <v>2911</v>
      </c>
      <c r="K595" s="291" t="s">
        <v>1538</v>
      </c>
      <c r="L595" s="291"/>
      <c r="M595" s="291" t="s">
        <v>343</v>
      </c>
      <c r="N595" s="291" t="s">
        <v>1538</v>
      </c>
      <c r="O595" s="69" t="s">
        <v>1538</v>
      </c>
      <c r="P595" s="291"/>
    </row>
    <row r="596" spans="1:16">
      <c r="A596" s="3">
        <f t="shared" si="37"/>
        <v>594</v>
      </c>
      <c r="B596" s="3">
        <f t="shared" si="37"/>
        <v>18200594</v>
      </c>
      <c r="C596" s="67" t="s">
        <v>2736</v>
      </c>
      <c r="D596" s="250" t="s">
        <v>2912</v>
      </c>
      <c r="E596" s="3" t="s">
        <v>2752</v>
      </c>
      <c r="F596" s="264" t="s">
        <v>2913</v>
      </c>
      <c r="G596" s="307" t="s">
        <v>2914</v>
      </c>
      <c r="H596" s="308" t="s">
        <v>330</v>
      </c>
      <c r="I596" s="309" t="s">
        <v>2915</v>
      </c>
      <c r="J596" s="92" t="s">
        <v>2916</v>
      </c>
      <c r="K596" s="291" t="s">
        <v>1538</v>
      </c>
      <c r="L596" s="291"/>
      <c r="M596" s="291" t="s">
        <v>336</v>
      </c>
      <c r="N596" s="291" t="s">
        <v>2917</v>
      </c>
      <c r="O596" s="69" t="s">
        <v>2918</v>
      </c>
      <c r="P596" s="291"/>
    </row>
    <row r="597" spans="1:16">
      <c r="A597" s="3">
        <f t="shared" si="37"/>
        <v>595</v>
      </c>
      <c r="B597" s="3">
        <f t="shared" si="37"/>
        <v>18200595</v>
      </c>
      <c r="C597" s="67" t="s">
        <v>2934</v>
      </c>
      <c r="D597" s="250" t="s">
        <v>72</v>
      </c>
      <c r="E597" s="3" t="s">
        <v>200</v>
      </c>
      <c r="F597" s="264" t="s">
        <v>1848</v>
      </c>
      <c r="G597" s="307" t="s">
        <v>2952</v>
      </c>
      <c r="H597" s="308" t="s">
        <v>326</v>
      </c>
      <c r="I597" s="309">
        <v>31450</v>
      </c>
      <c r="J597" s="92" t="s">
        <v>2953</v>
      </c>
      <c r="K597" s="291" t="s">
        <v>1538</v>
      </c>
      <c r="L597" s="291"/>
      <c r="M597" s="291" t="s">
        <v>2542</v>
      </c>
      <c r="N597" s="291" t="s">
        <v>1538</v>
      </c>
      <c r="O597" s="69" t="s">
        <v>1538</v>
      </c>
      <c r="P597" s="291"/>
    </row>
    <row r="598" spans="1:16" ht="15">
      <c r="A598" s="3">
        <f t="shared" si="37"/>
        <v>596</v>
      </c>
      <c r="B598" s="3">
        <f t="shared" si="37"/>
        <v>18200596</v>
      </c>
      <c r="C598" s="67" t="s">
        <v>2934</v>
      </c>
      <c r="D598" s="250" t="s">
        <v>74</v>
      </c>
      <c r="E598" s="3" t="s">
        <v>135</v>
      </c>
      <c r="F598" s="264" t="s">
        <v>2954</v>
      </c>
      <c r="G598" s="307" t="s">
        <v>2955</v>
      </c>
      <c r="H598" s="308" t="s">
        <v>330</v>
      </c>
      <c r="I598" s="309" t="s">
        <v>2956</v>
      </c>
      <c r="J598" s="55">
        <v>4149436</v>
      </c>
      <c r="K598" s="291" t="s">
        <v>1538</v>
      </c>
      <c r="L598" s="291"/>
      <c r="M598" s="291" t="s">
        <v>2542</v>
      </c>
      <c r="N598" s="291" t="s">
        <v>1538</v>
      </c>
      <c r="O598" s="69" t="s">
        <v>1538</v>
      </c>
      <c r="P598" s="291"/>
    </row>
    <row r="599" spans="1:16">
      <c r="A599" s="3">
        <f t="shared" si="37"/>
        <v>597</v>
      </c>
      <c r="B599" s="3">
        <f t="shared" si="37"/>
        <v>18200597</v>
      </c>
      <c r="C599" s="67" t="s">
        <v>2934</v>
      </c>
      <c r="D599" s="250" t="s">
        <v>2938</v>
      </c>
      <c r="E599" s="3" t="s">
        <v>2939</v>
      </c>
      <c r="F599" s="264" t="s">
        <v>1340</v>
      </c>
      <c r="G599" s="307" t="s">
        <v>2957</v>
      </c>
      <c r="H599" s="308" t="s">
        <v>326</v>
      </c>
      <c r="I599" s="309" t="s">
        <v>2958</v>
      </c>
      <c r="J599" s="92" t="s">
        <v>2959</v>
      </c>
      <c r="K599" s="291" t="s">
        <v>1538</v>
      </c>
      <c r="L599" s="291"/>
      <c r="M599" s="291" t="s">
        <v>2542</v>
      </c>
      <c r="N599" s="291" t="s">
        <v>1538</v>
      </c>
      <c r="O599" s="69" t="s">
        <v>1538</v>
      </c>
      <c r="P599" s="291"/>
    </row>
    <row r="600" spans="1:16">
      <c r="A600" s="3">
        <f t="shared" si="37"/>
        <v>598</v>
      </c>
      <c r="B600" s="3">
        <f t="shared" si="37"/>
        <v>18200598</v>
      </c>
      <c r="C600" s="67" t="s">
        <v>2934</v>
      </c>
      <c r="D600" s="250" t="s">
        <v>2960</v>
      </c>
      <c r="E600" s="3" t="s">
        <v>2961</v>
      </c>
      <c r="F600" s="264" t="s">
        <v>2962</v>
      </c>
      <c r="G600" s="307" t="s">
        <v>2963</v>
      </c>
      <c r="H600" s="308" t="s">
        <v>326</v>
      </c>
      <c r="I600" s="309" t="s">
        <v>2964</v>
      </c>
      <c r="J600" s="92" t="s">
        <v>2965</v>
      </c>
      <c r="K600" s="291" t="s">
        <v>1538</v>
      </c>
      <c r="L600" s="291"/>
      <c r="M600" s="291" t="s">
        <v>2542</v>
      </c>
      <c r="N600" s="291" t="s">
        <v>1538</v>
      </c>
      <c r="O600" s="69" t="s">
        <v>1538</v>
      </c>
      <c r="P600" s="291"/>
    </row>
    <row r="601" spans="1:16">
      <c r="A601" s="3">
        <f t="shared" si="37"/>
        <v>599</v>
      </c>
      <c r="B601" s="3">
        <f t="shared" si="37"/>
        <v>18200599</v>
      </c>
      <c r="C601" s="67" t="s">
        <v>2934</v>
      </c>
      <c r="D601" s="250" t="s">
        <v>2935</v>
      </c>
      <c r="E601" s="3" t="s">
        <v>2966</v>
      </c>
      <c r="F601" s="264" t="s">
        <v>2967</v>
      </c>
      <c r="G601" s="307" t="s">
        <v>2968</v>
      </c>
      <c r="H601" s="308" t="s">
        <v>326</v>
      </c>
      <c r="I601" s="309" t="s">
        <v>2969</v>
      </c>
      <c r="J601" s="92" t="s">
        <v>2970</v>
      </c>
      <c r="K601" s="291" t="s">
        <v>1538</v>
      </c>
      <c r="L601" s="291"/>
      <c r="M601" s="291" t="s">
        <v>2542</v>
      </c>
      <c r="N601" s="291" t="s">
        <v>1538</v>
      </c>
      <c r="O601" s="69" t="s">
        <v>1538</v>
      </c>
      <c r="P601" s="291"/>
    </row>
    <row r="602" spans="1:16">
      <c r="A602" s="3">
        <f t="shared" si="37"/>
        <v>600</v>
      </c>
      <c r="B602" s="3">
        <f t="shared" si="37"/>
        <v>18200600</v>
      </c>
      <c r="C602" s="67" t="s">
        <v>2934</v>
      </c>
      <c r="D602" s="250" t="s">
        <v>2941</v>
      </c>
      <c r="E602" s="3" t="s">
        <v>2942</v>
      </c>
      <c r="F602" s="264" t="s">
        <v>2971</v>
      </c>
      <c r="G602" s="307" t="s">
        <v>2972</v>
      </c>
      <c r="H602" s="308" t="s">
        <v>330</v>
      </c>
      <c r="I602" s="309" t="s">
        <v>2973</v>
      </c>
      <c r="J602" s="92" t="s">
        <v>2974</v>
      </c>
      <c r="K602" s="291" t="s">
        <v>1538</v>
      </c>
      <c r="L602" s="291"/>
      <c r="M602" s="291" t="s">
        <v>343</v>
      </c>
      <c r="N602" s="291" t="s">
        <v>1538</v>
      </c>
      <c r="O602" s="69" t="s">
        <v>1538</v>
      </c>
      <c r="P602" s="291"/>
    </row>
    <row r="603" spans="1:16">
      <c r="A603" s="3">
        <f t="shared" si="37"/>
        <v>601</v>
      </c>
      <c r="B603" s="3">
        <f t="shared" si="37"/>
        <v>18200601</v>
      </c>
      <c r="C603" s="67" t="s">
        <v>2934</v>
      </c>
      <c r="D603" s="250" t="s">
        <v>223</v>
      </c>
      <c r="E603" s="3" t="s">
        <v>2940</v>
      </c>
      <c r="F603" s="264" t="s">
        <v>2975</v>
      </c>
      <c r="G603" s="307" t="s">
        <v>2976</v>
      </c>
      <c r="H603" s="308" t="s">
        <v>326</v>
      </c>
      <c r="I603" s="309">
        <v>30142</v>
      </c>
      <c r="J603" s="92" t="s">
        <v>2977</v>
      </c>
      <c r="K603" s="291" t="s">
        <v>1538</v>
      </c>
      <c r="L603" s="291"/>
      <c r="M603" s="291" t="s">
        <v>336</v>
      </c>
      <c r="N603" s="291" t="s">
        <v>2978</v>
      </c>
      <c r="O603" s="69" t="s">
        <v>2979</v>
      </c>
      <c r="P603" s="291"/>
    </row>
    <row r="604" spans="1:16">
      <c r="A604" s="3">
        <f t="shared" si="37"/>
        <v>602</v>
      </c>
      <c r="B604" s="3">
        <f t="shared" si="37"/>
        <v>18200602</v>
      </c>
      <c r="C604" s="67" t="s">
        <v>2943</v>
      </c>
      <c r="D604" s="250" t="s">
        <v>2944</v>
      </c>
      <c r="E604" s="3" t="s">
        <v>91</v>
      </c>
      <c r="F604" s="264" t="s">
        <v>2980</v>
      </c>
      <c r="G604" s="307" t="s">
        <v>2981</v>
      </c>
      <c r="H604" s="308" t="s">
        <v>326</v>
      </c>
      <c r="I604" s="309">
        <v>31505</v>
      </c>
      <c r="J604" s="92" t="s">
        <v>2982</v>
      </c>
      <c r="K604" s="291" t="s">
        <v>1538</v>
      </c>
      <c r="L604" s="291"/>
      <c r="M604" s="291" t="s">
        <v>343</v>
      </c>
      <c r="N604" s="291" t="s">
        <v>1538</v>
      </c>
      <c r="O604" s="69" t="s">
        <v>1538</v>
      </c>
      <c r="P604" s="291"/>
    </row>
    <row r="605" spans="1:16">
      <c r="A605" s="3">
        <f t="shared" si="37"/>
        <v>603</v>
      </c>
      <c r="B605" s="3">
        <f t="shared" si="37"/>
        <v>18200603</v>
      </c>
      <c r="C605" s="67" t="s">
        <v>2943</v>
      </c>
      <c r="D605" s="250" t="s">
        <v>2945</v>
      </c>
      <c r="E605" s="3" t="s">
        <v>2946</v>
      </c>
      <c r="F605" s="264" t="s">
        <v>2983</v>
      </c>
      <c r="G605" s="307" t="s">
        <v>2984</v>
      </c>
      <c r="H605" s="308" t="s">
        <v>330</v>
      </c>
      <c r="I605" s="309">
        <v>31204</v>
      </c>
      <c r="J605" s="92" t="s">
        <v>2985</v>
      </c>
      <c r="K605" s="291" t="s">
        <v>1538</v>
      </c>
      <c r="L605" s="291"/>
      <c r="M605" s="291" t="s">
        <v>343</v>
      </c>
      <c r="N605" s="291" t="s">
        <v>1538</v>
      </c>
      <c r="O605" s="69" t="s">
        <v>1538</v>
      </c>
      <c r="P605" s="291"/>
    </row>
    <row r="606" spans="1:16">
      <c r="A606" s="3">
        <f t="shared" si="37"/>
        <v>604</v>
      </c>
      <c r="B606" s="3">
        <f t="shared" si="37"/>
        <v>18200604</v>
      </c>
      <c r="C606" s="67" t="s">
        <v>2943</v>
      </c>
      <c r="D606" s="250" t="s">
        <v>2947</v>
      </c>
      <c r="E606" s="3" t="s">
        <v>2948</v>
      </c>
      <c r="F606" s="264" t="s">
        <v>2986</v>
      </c>
      <c r="G606" s="307" t="s">
        <v>2987</v>
      </c>
      <c r="H606" s="308" t="s">
        <v>326</v>
      </c>
      <c r="I606" s="309">
        <v>33700</v>
      </c>
      <c r="J606" s="92" t="s">
        <v>2988</v>
      </c>
      <c r="K606" s="291" t="s">
        <v>1538</v>
      </c>
      <c r="L606" s="291"/>
      <c r="M606" s="291" t="s">
        <v>343</v>
      </c>
      <c r="N606" s="291" t="s">
        <v>1538</v>
      </c>
      <c r="O606" s="69" t="s">
        <v>1538</v>
      </c>
      <c r="P606" s="291"/>
    </row>
    <row r="607" spans="1:16">
      <c r="A607" s="3">
        <f t="shared" si="37"/>
        <v>605</v>
      </c>
      <c r="B607" s="3">
        <f t="shared" si="37"/>
        <v>18200605</v>
      </c>
      <c r="C607" s="67" t="s">
        <v>2943</v>
      </c>
      <c r="D607" s="250" t="s">
        <v>2950</v>
      </c>
      <c r="E607" s="3" t="s">
        <v>2951</v>
      </c>
      <c r="F607" s="264" t="s">
        <v>2989</v>
      </c>
      <c r="G607" s="307" t="s">
        <v>2990</v>
      </c>
      <c r="H607" s="308" t="s">
        <v>330</v>
      </c>
      <c r="I607" s="309">
        <v>31564</v>
      </c>
      <c r="J607" s="92" t="s">
        <v>2991</v>
      </c>
      <c r="K607" s="291" t="s">
        <v>1538</v>
      </c>
      <c r="L607" s="291"/>
      <c r="M607" s="291" t="s">
        <v>343</v>
      </c>
      <c r="N607" s="291" t="s">
        <v>1538</v>
      </c>
      <c r="O607" s="69" t="s">
        <v>1538</v>
      </c>
      <c r="P607" s="291"/>
    </row>
    <row r="608" spans="1:16">
      <c r="A608" s="3">
        <f t="shared" si="37"/>
        <v>606</v>
      </c>
      <c r="B608" s="3">
        <f t="shared" si="37"/>
        <v>18200606</v>
      </c>
      <c r="C608" s="67" t="s">
        <v>2943</v>
      </c>
      <c r="D608" s="250" t="s">
        <v>2558</v>
      </c>
      <c r="E608" s="3" t="s">
        <v>2493</v>
      </c>
      <c r="F608" s="264" t="s">
        <v>2992</v>
      </c>
      <c r="G608" s="307" t="s">
        <v>2993</v>
      </c>
      <c r="H608" s="308" t="s">
        <v>326</v>
      </c>
      <c r="I608" s="309" t="s">
        <v>1848</v>
      </c>
      <c r="J608" s="92" t="s">
        <v>1848</v>
      </c>
      <c r="K608" s="291" t="s">
        <v>1538</v>
      </c>
      <c r="L608" s="291"/>
      <c r="M608" s="291" t="s">
        <v>2542</v>
      </c>
      <c r="N608" s="291" t="s">
        <v>1538</v>
      </c>
      <c r="O608" s="69" t="s">
        <v>1538</v>
      </c>
      <c r="P608" s="291"/>
    </row>
    <row r="609" spans="1:16">
      <c r="A609" s="3">
        <f t="shared" si="37"/>
        <v>607</v>
      </c>
      <c r="B609" s="3">
        <f t="shared" si="37"/>
        <v>18200607</v>
      </c>
      <c r="C609" s="67" t="s">
        <v>2943</v>
      </c>
      <c r="D609" s="250" t="s">
        <v>2949</v>
      </c>
      <c r="E609" s="3" t="s">
        <v>2994</v>
      </c>
      <c r="F609" s="264" t="s">
        <v>1848</v>
      </c>
      <c r="G609" s="307" t="s">
        <v>2995</v>
      </c>
      <c r="H609" s="308" t="s">
        <v>330</v>
      </c>
      <c r="I609" s="309">
        <v>27768</v>
      </c>
      <c r="J609" s="92" t="s">
        <v>2996</v>
      </c>
      <c r="K609" s="291" t="s">
        <v>1538</v>
      </c>
      <c r="L609" s="291"/>
      <c r="M609" s="291" t="s">
        <v>343</v>
      </c>
      <c r="N609" s="291" t="s">
        <v>1538</v>
      </c>
      <c r="O609" s="69" t="s">
        <v>1538</v>
      </c>
      <c r="P609" s="291"/>
    </row>
    <row r="610" spans="1:16">
      <c r="A610" s="3">
        <f t="shared" si="37"/>
        <v>608</v>
      </c>
      <c r="B610" s="3">
        <f t="shared" si="37"/>
        <v>18200608</v>
      </c>
      <c r="C610" s="67">
        <v>43415</v>
      </c>
      <c r="D610" s="250" t="s">
        <v>3002</v>
      </c>
      <c r="E610" s="3" t="s">
        <v>3003</v>
      </c>
      <c r="F610" s="264" t="s">
        <v>3005</v>
      </c>
      <c r="G610" s="307" t="s">
        <v>3006</v>
      </c>
      <c r="H610" s="308" t="s">
        <v>326</v>
      </c>
      <c r="I610" s="331">
        <v>33328</v>
      </c>
      <c r="J610" s="69" t="s">
        <v>3007</v>
      </c>
      <c r="K610" s="291" t="s">
        <v>1538</v>
      </c>
      <c r="L610" s="291"/>
      <c r="M610" s="291" t="s">
        <v>343</v>
      </c>
      <c r="N610" s="291" t="s">
        <v>1538</v>
      </c>
      <c r="O610" s="69" t="s">
        <v>1538</v>
      </c>
      <c r="P610" s="291"/>
    </row>
    <row r="611" spans="1:16">
      <c r="A611" s="3">
        <f>A610+1</f>
        <v>609</v>
      </c>
      <c r="B611" s="3">
        <f>B610+1</f>
        <v>18200609</v>
      </c>
      <c r="C611" s="67" t="s">
        <v>3009</v>
      </c>
      <c r="D611" s="250" t="s">
        <v>3010</v>
      </c>
      <c r="E611" s="3" t="s">
        <v>3008</v>
      </c>
      <c r="F611" s="264" t="s">
        <v>3011</v>
      </c>
      <c r="G611" s="307" t="s">
        <v>3012</v>
      </c>
      <c r="H611" s="308" t="s">
        <v>330</v>
      </c>
      <c r="I611" s="331">
        <v>27032</v>
      </c>
      <c r="J611" s="69" t="s">
        <v>3013</v>
      </c>
      <c r="K611" s="291" t="s">
        <v>1538</v>
      </c>
      <c r="L611" s="291"/>
      <c r="M611" s="291" t="s">
        <v>336</v>
      </c>
      <c r="N611" s="291" t="s">
        <v>3014</v>
      </c>
      <c r="O611" s="69" t="s">
        <v>3015</v>
      </c>
      <c r="P611" s="291"/>
    </row>
    <row r="612" spans="1:16" s="184" customFormat="1" ht="45" customHeight="1">
      <c r="A612" s="332" t="s">
        <v>3169</v>
      </c>
      <c r="B612" s="333"/>
      <c r="C612" s="333"/>
      <c r="D612" s="333"/>
      <c r="E612" s="333"/>
      <c r="F612" s="333"/>
      <c r="G612" s="333"/>
      <c r="H612" s="333"/>
      <c r="I612" s="333"/>
      <c r="J612" s="334"/>
      <c r="K612" s="333"/>
      <c r="L612" s="333"/>
      <c r="M612" s="333"/>
      <c r="N612" s="333"/>
      <c r="O612" s="333"/>
      <c r="P612" s="333"/>
    </row>
    <row r="613" spans="1:16">
      <c r="A613" s="3">
        <f>A611+1</f>
        <v>610</v>
      </c>
      <c r="B613" s="3">
        <v>19200611</v>
      </c>
      <c r="C613" s="297">
        <v>43739</v>
      </c>
      <c r="D613" s="293" t="s">
        <v>3027</v>
      </c>
      <c r="E613" s="12" t="s">
        <v>3028</v>
      </c>
      <c r="F613" s="274" t="s">
        <v>3050</v>
      </c>
      <c r="G613" s="335" t="s">
        <v>3051</v>
      </c>
      <c r="H613" s="174" t="s">
        <v>326</v>
      </c>
      <c r="I613" s="296" t="s">
        <v>3052</v>
      </c>
      <c r="J613" s="251" t="s">
        <v>3053</v>
      </c>
      <c r="K613" s="291" t="s">
        <v>1538</v>
      </c>
      <c r="M613" s="300" t="s">
        <v>352</v>
      </c>
      <c r="N613" s="300" t="s">
        <v>1538</v>
      </c>
      <c r="O613" s="251" t="s">
        <v>1538</v>
      </c>
      <c r="P613" s="300"/>
    </row>
    <row r="614" spans="1:16">
      <c r="A614" s="3">
        <f t="shared" ref="A614:B629" si="38">A613+1</f>
        <v>611</v>
      </c>
      <c r="B614" s="3">
        <f t="shared" si="38"/>
        <v>19200612</v>
      </c>
      <c r="C614" s="297">
        <v>43770</v>
      </c>
      <c r="D614" s="293" t="s">
        <v>3029</v>
      </c>
      <c r="E614" s="12" t="s">
        <v>62</v>
      </c>
      <c r="F614" s="274" t="s">
        <v>3054</v>
      </c>
      <c r="G614" s="335" t="s">
        <v>3055</v>
      </c>
      <c r="H614" s="174" t="s">
        <v>326</v>
      </c>
      <c r="I614" s="296" t="s">
        <v>3056</v>
      </c>
      <c r="J614" s="251" t="s">
        <v>3057</v>
      </c>
      <c r="K614" s="291" t="s">
        <v>1538</v>
      </c>
      <c r="M614" s="300" t="s">
        <v>336</v>
      </c>
      <c r="N614" s="300" t="s">
        <v>3058</v>
      </c>
      <c r="O614" s="251" t="s">
        <v>3059</v>
      </c>
      <c r="P614" s="300"/>
    </row>
    <row r="615" spans="1:16">
      <c r="A615" s="3">
        <f t="shared" si="38"/>
        <v>612</v>
      </c>
      <c r="B615" s="3">
        <f t="shared" si="38"/>
        <v>19200613</v>
      </c>
      <c r="C615" s="297">
        <v>43800</v>
      </c>
      <c r="D615" s="293" t="s">
        <v>3060</v>
      </c>
      <c r="E615" s="12" t="s">
        <v>3037</v>
      </c>
      <c r="F615" s="274" t="s">
        <v>3061</v>
      </c>
      <c r="G615" s="335" t="s">
        <v>3062</v>
      </c>
      <c r="H615" s="174" t="s">
        <v>326</v>
      </c>
      <c r="I615" s="296" t="s">
        <v>3063</v>
      </c>
      <c r="J615" s="251" t="s">
        <v>3064</v>
      </c>
      <c r="K615" s="291" t="s">
        <v>1538</v>
      </c>
      <c r="M615" s="300" t="s">
        <v>336</v>
      </c>
      <c r="N615" s="300" t="s">
        <v>1866</v>
      </c>
      <c r="O615" s="251" t="s">
        <v>1538</v>
      </c>
      <c r="P615" s="300"/>
    </row>
    <row r="616" spans="1:16">
      <c r="A616" s="3">
        <f t="shared" si="38"/>
        <v>613</v>
      </c>
      <c r="B616" s="3">
        <f t="shared" si="38"/>
        <v>19200614</v>
      </c>
      <c r="C616" s="297">
        <v>43525</v>
      </c>
      <c r="D616" s="293" t="s">
        <v>3032</v>
      </c>
      <c r="E616" s="12" t="s">
        <v>3033</v>
      </c>
      <c r="F616" s="274" t="s">
        <v>3065</v>
      </c>
      <c r="G616" s="335" t="s">
        <v>3066</v>
      </c>
      <c r="H616" s="174" t="s">
        <v>326</v>
      </c>
      <c r="I616" s="296" t="s">
        <v>3067</v>
      </c>
      <c r="J616" s="251" t="s">
        <v>3068</v>
      </c>
      <c r="K616" s="291" t="s">
        <v>1538</v>
      </c>
      <c r="M616" s="300" t="s">
        <v>336</v>
      </c>
      <c r="N616" s="300" t="s">
        <v>1866</v>
      </c>
      <c r="O616" s="251" t="s">
        <v>1538</v>
      </c>
      <c r="P616" s="300"/>
    </row>
    <row r="617" spans="1:16">
      <c r="A617" s="3">
        <f t="shared" si="38"/>
        <v>614</v>
      </c>
      <c r="B617" s="3">
        <f t="shared" si="38"/>
        <v>19200615</v>
      </c>
      <c r="C617" s="297">
        <v>43800</v>
      </c>
      <c r="D617" s="293" t="s">
        <v>293</v>
      </c>
      <c r="E617" s="12" t="s">
        <v>3069</v>
      </c>
      <c r="F617" s="274" t="s">
        <v>3070</v>
      </c>
      <c r="G617" s="335" t="s">
        <v>3071</v>
      </c>
      <c r="H617" s="174" t="s">
        <v>326</v>
      </c>
      <c r="I617" s="296">
        <v>34919</v>
      </c>
      <c r="J617" s="251" t="s">
        <v>3072</v>
      </c>
      <c r="K617" s="291" t="s">
        <v>1538</v>
      </c>
      <c r="M617" s="300" t="s">
        <v>336</v>
      </c>
      <c r="N617" s="300" t="s">
        <v>1866</v>
      </c>
      <c r="O617" s="251" t="s">
        <v>1538</v>
      </c>
      <c r="P617" s="300"/>
    </row>
    <row r="618" spans="1:16">
      <c r="A618" s="3">
        <f t="shared" si="38"/>
        <v>615</v>
      </c>
      <c r="B618" s="3">
        <f t="shared" si="38"/>
        <v>19200616</v>
      </c>
      <c r="C618" s="297">
        <v>43800</v>
      </c>
      <c r="D618" s="293" t="s">
        <v>2717</v>
      </c>
      <c r="E618" s="12" t="s">
        <v>226</v>
      </c>
      <c r="F618" s="274" t="s">
        <v>3073</v>
      </c>
      <c r="G618" s="335" t="s">
        <v>2786</v>
      </c>
      <c r="H618" s="174" t="s">
        <v>326</v>
      </c>
      <c r="I618" s="296">
        <v>35441</v>
      </c>
      <c r="J618" s="251" t="s">
        <v>2787</v>
      </c>
      <c r="K618" s="291" t="s">
        <v>1538</v>
      </c>
      <c r="M618" s="300" t="s">
        <v>336</v>
      </c>
      <c r="N618" s="230" t="s">
        <v>3074</v>
      </c>
      <c r="O618" s="251" t="s">
        <v>1379</v>
      </c>
      <c r="P618" s="300"/>
    </row>
    <row r="619" spans="1:16">
      <c r="A619" s="3">
        <f t="shared" si="38"/>
        <v>616</v>
      </c>
      <c r="B619" s="3">
        <f t="shared" si="38"/>
        <v>19200617</v>
      </c>
      <c r="C619" s="297">
        <v>43800</v>
      </c>
      <c r="D619" s="293" t="s">
        <v>3075</v>
      </c>
      <c r="E619" s="12" t="s">
        <v>3076</v>
      </c>
      <c r="F619" s="274" t="s">
        <v>3077</v>
      </c>
      <c r="G619" s="9" t="s">
        <v>3168</v>
      </c>
      <c r="H619" s="174" t="s">
        <v>326</v>
      </c>
      <c r="I619" s="296">
        <v>30468</v>
      </c>
      <c r="J619" s="251" t="s">
        <v>3078</v>
      </c>
      <c r="K619" s="291" t="s">
        <v>1538</v>
      </c>
      <c r="M619" s="300" t="s">
        <v>336</v>
      </c>
      <c r="N619" s="300" t="s">
        <v>3079</v>
      </c>
      <c r="O619" s="251" t="s">
        <v>3080</v>
      </c>
      <c r="P619" s="300"/>
    </row>
    <row r="620" spans="1:16">
      <c r="A620" s="3">
        <f t="shared" si="38"/>
        <v>617</v>
      </c>
      <c r="B620" s="3">
        <f t="shared" si="38"/>
        <v>19200618</v>
      </c>
      <c r="C620" s="297">
        <v>43800</v>
      </c>
      <c r="D620" s="293" t="s">
        <v>3038</v>
      </c>
      <c r="E620" s="12" t="s">
        <v>196</v>
      </c>
      <c r="F620" s="274" t="s">
        <v>3081</v>
      </c>
      <c r="G620" s="335" t="s">
        <v>3082</v>
      </c>
      <c r="H620" s="174" t="s">
        <v>330</v>
      </c>
      <c r="I620" s="296">
        <v>34855</v>
      </c>
      <c r="J620" s="203">
        <v>4504986</v>
      </c>
      <c r="K620" s="291" t="s">
        <v>1538</v>
      </c>
      <c r="M620" s="300" t="s">
        <v>336</v>
      </c>
      <c r="N620" s="300" t="s">
        <v>2628</v>
      </c>
      <c r="O620" s="251" t="s">
        <v>3083</v>
      </c>
      <c r="P620" s="300"/>
    </row>
    <row r="621" spans="1:16">
      <c r="A621" s="3">
        <f t="shared" si="38"/>
        <v>618</v>
      </c>
      <c r="B621" s="3">
        <f t="shared" si="38"/>
        <v>19200619</v>
      </c>
      <c r="C621" s="297">
        <v>43800</v>
      </c>
      <c r="D621" s="252" t="s">
        <v>3084</v>
      </c>
      <c r="E621" s="12" t="s">
        <v>3035</v>
      </c>
      <c r="F621" s="274" t="s">
        <v>3085</v>
      </c>
      <c r="G621" s="9" t="s">
        <v>3167</v>
      </c>
      <c r="H621" s="174" t="s">
        <v>326</v>
      </c>
      <c r="I621" s="296" t="s">
        <v>3086</v>
      </c>
      <c r="J621" s="251" t="s">
        <v>3087</v>
      </c>
      <c r="K621" s="291" t="s">
        <v>1538</v>
      </c>
      <c r="M621" s="300" t="s">
        <v>336</v>
      </c>
      <c r="N621" s="300" t="s">
        <v>3088</v>
      </c>
      <c r="O621" s="251" t="s">
        <v>3089</v>
      </c>
      <c r="P621" s="300"/>
    </row>
    <row r="622" spans="1:16">
      <c r="A622" s="3">
        <f t="shared" si="38"/>
        <v>619</v>
      </c>
      <c r="B622" s="3">
        <f t="shared" si="38"/>
        <v>19200620</v>
      </c>
      <c r="C622" s="297">
        <v>43800</v>
      </c>
      <c r="D622" s="293" t="s">
        <v>131</v>
      </c>
      <c r="E622" s="12" t="s">
        <v>3039</v>
      </c>
      <c r="F622" s="274" t="s">
        <v>3090</v>
      </c>
      <c r="G622" s="335" t="s">
        <v>3091</v>
      </c>
      <c r="H622" s="174" t="s">
        <v>330</v>
      </c>
      <c r="I622" s="296" t="s">
        <v>2603</v>
      </c>
      <c r="J622" s="251" t="s">
        <v>3092</v>
      </c>
      <c r="K622" s="291" t="s">
        <v>1538</v>
      </c>
      <c r="M622" s="300" t="s">
        <v>1081</v>
      </c>
      <c r="N622" s="300" t="s">
        <v>1866</v>
      </c>
      <c r="O622" s="300" t="s">
        <v>1866</v>
      </c>
      <c r="P622" s="300"/>
    </row>
    <row r="623" spans="1:16">
      <c r="A623" s="3">
        <f t="shared" si="38"/>
        <v>620</v>
      </c>
      <c r="B623" s="3">
        <f t="shared" si="38"/>
        <v>19200621</v>
      </c>
      <c r="C623" s="297">
        <v>43800</v>
      </c>
      <c r="D623" s="293" t="s">
        <v>592</v>
      </c>
      <c r="E623" s="12" t="s">
        <v>3040</v>
      </c>
      <c r="F623" s="274" t="s">
        <v>3093</v>
      </c>
      <c r="G623" s="335" t="s">
        <v>3094</v>
      </c>
      <c r="H623" s="174" t="s">
        <v>326</v>
      </c>
      <c r="I623" s="296" t="s">
        <v>764</v>
      </c>
      <c r="J623" s="251" t="s">
        <v>3095</v>
      </c>
      <c r="K623" s="291" t="s">
        <v>1538</v>
      </c>
      <c r="M623" s="300" t="s">
        <v>336</v>
      </c>
      <c r="N623" s="300" t="s">
        <v>3096</v>
      </c>
      <c r="O623" s="251" t="s">
        <v>1466</v>
      </c>
      <c r="P623" s="300"/>
    </row>
    <row r="624" spans="1:16">
      <c r="A624" s="3">
        <f t="shared" si="38"/>
        <v>621</v>
      </c>
      <c r="B624" s="3">
        <f t="shared" si="38"/>
        <v>19200622</v>
      </c>
      <c r="C624" s="297">
        <v>43800</v>
      </c>
      <c r="D624" s="293" t="s">
        <v>1963</v>
      </c>
      <c r="E624" s="12" t="s">
        <v>3097</v>
      </c>
      <c r="F624" s="274" t="s">
        <v>3098</v>
      </c>
      <c r="G624" s="335" t="s">
        <v>3099</v>
      </c>
      <c r="H624" s="174" t="s">
        <v>330</v>
      </c>
      <c r="I624" s="296" t="s">
        <v>3100</v>
      </c>
      <c r="J624" s="251" t="s">
        <v>3101</v>
      </c>
      <c r="K624" s="291" t="s">
        <v>1538</v>
      </c>
      <c r="M624" s="300" t="s">
        <v>336</v>
      </c>
      <c r="N624" s="300" t="s">
        <v>1538</v>
      </c>
      <c r="O624" s="251" t="s">
        <v>1538</v>
      </c>
      <c r="P624" s="300"/>
    </row>
    <row r="625" spans="1:16">
      <c r="A625" s="3">
        <f t="shared" si="38"/>
        <v>622</v>
      </c>
      <c r="B625" s="3">
        <f t="shared" si="38"/>
        <v>19200623</v>
      </c>
      <c r="C625" s="297">
        <v>43800</v>
      </c>
      <c r="D625" s="293" t="s">
        <v>3041</v>
      </c>
      <c r="E625" s="12" t="s">
        <v>3042</v>
      </c>
      <c r="F625" s="274" t="s">
        <v>3102</v>
      </c>
      <c r="G625" s="335" t="s">
        <v>3103</v>
      </c>
      <c r="H625" s="174" t="s">
        <v>326</v>
      </c>
      <c r="I625" s="296" t="s">
        <v>3104</v>
      </c>
      <c r="J625" s="251" t="s">
        <v>3105</v>
      </c>
      <c r="K625" s="291" t="s">
        <v>1538</v>
      </c>
      <c r="M625" s="300" t="s">
        <v>343</v>
      </c>
      <c r="N625" s="300" t="s">
        <v>1538</v>
      </c>
      <c r="O625" s="251" t="s">
        <v>1538</v>
      </c>
      <c r="P625" s="300"/>
    </row>
    <row r="626" spans="1:16">
      <c r="A626" s="3">
        <f t="shared" si="38"/>
        <v>623</v>
      </c>
      <c r="B626" s="3">
        <f t="shared" si="38"/>
        <v>19200624</v>
      </c>
      <c r="C626" s="297">
        <v>43800</v>
      </c>
      <c r="D626" s="293" t="s">
        <v>3036</v>
      </c>
      <c r="E626" s="12" t="s">
        <v>3106</v>
      </c>
      <c r="F626" s="274" t="s">
        <v>3107</v>
      </c>
      <c r="G626" s="335" t="s">
        <v>3108</v>
      </c>
      <c r="H626" s="174" t="s">
        <v>330</v>
      </c>
      <c r="I626" s="296" t="s">
        <v>3109</v>
      </c>
      <c r="J626" s="203">
        <v>4505009</v>
      </c>
      <c r="K626" s="291" t="s">
        <v>1538</v>
      </c>
      <c r="M626" s="300" t="s">
        <v>343</v>
      </c>
      <c r="N626" s="300" t="s">
        <v>1538</v>
      </c>
      <c r="O626" s="251" t="s">
        <v>1538</v>
      </c>
      <c r="P626" s="300"/>
    </row>
    <row r="627" spans="1:16">
      <c r="A627" s="3">
        <f t="shared" si="38"/>
        <v>624</v>
      </c>
      <c r="B627" s="3">
        <f t="shared" si="38"/>
        <v>19200625</v>
      </c>
      <c r="C627" s="297">
        <v>43800</v>
      </c>
      <c r="D627" s="293" t="s">
        <v>3110</v>
      </c>
      <c r="E627" s="12" t="s">
        <v>92</v>
      </c>
      <c r="F627" s="274" t="s">
        <v>3111</v>
      </c>
      <c r="G627" s="335" t="s">
        <v>3112</v>
      </c>
      <c r="H627" s="174" t="s">
        <v>326</v>
      </c>
      <c r="I627" s="296" t="s">
        <v>3113</v>
      </c>
      <c r="J627" s="251" t="s">
        <v>3114</v>
      </c>
      <c r="K627" s="291" t="s">
        <v>1538</v>
      </c>
      <c r="M627" s="300" t="s">
        <v>343</v>
      </c>
      <c r="N627" s="300" t="s">
        <v>1538</v>
      </c>
      <c r="O627" s="251" t="s">
        <v>1538</v>
      </c>
      <c r="P627" s="300"/>
    </row>
    <row r="628" spans="1:16">
      <c r="A628" s="3">
        <f t="shared" si="38"/>
        <v>625</v>
      </c>
      <c r="B628" s="3">
        <f t="shared" si="38"/>
        <v>19200626</v>
      </c>
      <c r="C628" s="297" t="s">
        <v>3115</v>
      </c>
      <c r="D628" s="293" t="s">
        <v>3045</v>
      </c>
      <c r="E628" s="12" t="s">
        <v>3116</v>
      </c>
      <c r="F628" s="253" t="s">
        <v>4129</v>
      </c>
      <c r="G628" s="335" t="s">
        <v>3117</v>
      </c>
      <c r="H628" s="174" t="s">
        <v>326</v>
      </c>
      <c r="I628" s="296" t="s">
        <v>3118</v>
      </c>
      <c r="J628" s="251" t="s">
        <v>3119</v>
      </c>
      <c r="K628" s="291" t="s">
        <v>1538</v>
      </c>
      <c r="M628" s="300" t="s">
        <v>336</v>
      </c>
      <c r="N628" s="300" t="s">
        <v>1866</v>
      </c>
      <c r="O628" s="300" t="s">
        <v>1866</v>
      </c>
      <c r="P628" s="300"/>
    </row>
    <row r="629" spans="1:16">
      <c r="A629" s="3">
        <f t="shared" si="38"/>
        <v>626</v>
      </c>
      <c r="B629" s="3">
        <f t="shared" si="38"/>
        <v>19200627</v>
      </c>
      <c r="C629" s="297" t="s">
        <v>3115</v>
      </c>
      <c r="D629" s="293" t="s">
        <v>3044</v>
      </c>
      <c r="E629" s="12" t="s">
        <v>3120</v>
      </c>
      <c r="F629" s="274" t="s">
        <v>3121</v>
      </c>
      <c r="G629" s="335" t="s">
        <v>3122</v>
      </c>
      <c r="H629" s="174" t="s">
        <v>330</v>
      </c>
      <c r="I629" s="296" t="s">
        <v>3123</v>
      </c>
      <c r="J629" s="251" t="s">
        <v>3124</v>
      </c>
      <c r="K629" s="291" t="s">
        <v>1538</v>
      </c>
      <c r="M629" s="300" t="s">
        <v>336</v>
      </c>
      <c r="N629" s="300" t="s">
        <v>3125</v>
      </c>
      <c r="O629" s="251" t="s">
        <v>3126</v>
      </c>
      <c r="P629" s="300"/>
    </row>
    <row r="630" spans="1:16">
      <c r="A630" s="3">
        <f t="shared" ref="A630:B645" si="39">A629+1</f>
        <v>627</v>
      </c>
      <c r="B630" s="3">
        <f t="shared" si="39"/>
        <v>19200628</v>
      </c>
      <c r="C630" s="297" t="s">
        <v>3115</v>
      </c>
      <c r="D630" s="293" t="s">
        <v>1736</v>
      </c>
      <c r="E630" s="12" t="s">
        <v>2718</v>
      </c>
      <c r="F630" s="274" t="s">
        <v>2788</v>
      </c>
      <c r="G630" s="335" t="s">
        <v>2789</v>
      </c>
      <c r="H630" s="174" t="s">
        <v>326</v>
      </c>
      <c r="I630" s="296">
        <v>33061</v>
      </c>
      <c r="J630" s="251" t="s">
        <v>2790</v>
      </c>
      <c r="K630" s="291" t="s">
        <v>1538</v>
      </c>
      <c r="M630" s="300" t="s">
        <v>343</v>
      </c>
      <c r="N630" s="300" t="s">
        <v>1538</v>
      </c>
      <c r="O630" s="251" t="s">
        <v>1538</v>
      </c>
      <c r="P630" s="300"/>
    </row>
    <row r="631" spans="1:16">
      <c r="A631" s="3">
        <f t="shared" si="39"/>
        <v>628</v>
      </c>
      <c r="B631" s="3">
        <f t="shared" si="39"/>
        <v>19200629</v>
      </c>
      <c r="C631" s="297" t="s">
        <v>3115</v>
      </c>
      <c r="D631" s="293" t="s">
        <v>3127</v>
      </c>
      <c r="E631" s="12" t="s">
        <v>3128</v>
      </c>
      <c r="F631" s="274" t="s">
        <v>3059</v>
      </c>
      <c r="G631" s="335" t="s">
        <v>3129</v>
      </c>
      <c r="H631" s="174" t="s">
        <v>326</v>
      </c>
      <c r="I631" s="296">
        <v>35620</v>
      </c>
      <c r="J631" s="251" t="s">
        <v>3130</v>
      </c>
      <c r="K631" s="291" t="s">
        <v>1538</v>
      </c>
      <c r="M631" s="300" t="s">
        <v>336</v>
      </c>
      <c r="N631" s="300" t="s">
        <v>1866</v>
      </c>
      <c r="O631" s="300" t="s">
        <v>1866</v>
      </c>
      <c r="P631" s="300"/>
    </row>
    <row r="632" spans="1:16">
      <c r="A632" s="3">
        <f t="shared" si="39"/>
        <v>629</v>
      </c>
      <c r="B632" s="3">
        <f t="shared" si="39"/>
        <v>19200630</v>
      </c>
      <c r="C632" s="297" t="s">
        <v>3115</v>
      </c>
      <c r="D632" s="293" t="s">
        <v>3030</v>
      </c>
      <c r="E632" s="12" t="s">
        <v>3031</v>
      </c>
      <c r="F632" s="274" t="s">
        <v>3131</v>
      </c>
      <c r="G632" s="335" t="s">
        <v>3132</v>
      </c>
      <c r="H632" s="174" t="s">
        <v>330</v>
      </c>
      <c r="I632" s="296">
        <v>35125</v>
      </c>
      <c r="J632" s="251" t="s">
        <v>3133</v>
      </c>
      <c r="K632" s="291" t="s">
        <v>1538</v>
      </c>
      <c r="M632" s="300" t="s">
        <v>336</v>
      </c>
      <c r="N632" s="300" t="s">
        <v>3134</v>
      </c>
      <c r="O632" s="254">
        <v>7088641610</v>
      </c>
      <c r="P632" s="300"/>
    </row>
    <row r="633" spans="1:16">
      <c r="A633" s="3">
        <f t="shared" si="39"/>
        <v>630</v>
      </c>
      <c r="B633" s="3">
        <f t="shared" si="39"/>
        <v>19200631</v>
      </c>
      <c r="C633" s="297" t="s">
        <v>3115</v>
      </c>
      <c r="D633" s="252" t="s">
        <v>3046</v>
      </c>
      <c r="E633" s="12" t="s">
        <v>3047</v>
      </c>
      <c r="F633" s="274" t="s">
        <v>3135</v>
      </c>
      <c r="G633" s="335" t="s">
        <v>3136</v>
      </c>
      <c r="H633" s="174" t="s">
        <v>330</v>
      </c>
      <c r="I633" s="296">
        <v>35431</v>
      </c>
      <c r="J633" s="251" t="s">
        <v>3137</v>
      </c>
      <c r="K633" s="291" t="s">
        <v>1538</v>
      </c>
      <c r="M633" s="300" t="s">
        <v>336</v>
      </c>
      <c r="N633" s="300" t="s">
        <v>3138</v>
      </c>
      <c r="O633" s="251" t="s">
        <v>1787</v>
      </c>
      <c r="P633" s="300"/>
    </row>
    <row r="634" spans="1:16">
      <c r="A634" s="3">
        <f t="shared" si="39"/>
        <v>631</v>
      </c>
      <c r="B634" s="3">
        <f t="shared" si="39"/>
        <v>19200632</v>
      </c>
      <c r="C634" s="297" t="s">
        <v>3115</v>
      </c>
      <c r="D634" s="293" t="s">
        <v>3048</v>
      </c>
      <c r="E634" s="12" t="s">
        <v>3139</v>
      </c>
      <c r="F634" s="274" t="s">
        <v>3140</v>
      </c>
      <c r="G634" s="335" t="s">
        <v>3141</v>
      </c>
      <c r="H634" s="174" t="s">
        <v>326</v>
      </c>
      <c r="I634" s="296" t="s">
        <v>3142</v>
      </c>
      <c r="J634" s="251" t="s">
        <v>3143</v>
      </c>
      <c r="K634" s="291" t="s">
        <v>1538</v>
      </c>
      <c r="M634" s="300" t="s">
        <v>336</v>
      </c>
      <c r="N634" s="300" t="s">
        <v>3144</v>
      </c>
      <c r="O634" s="251" t="s">
        <v>3145</v>
      </c>
      <c r="P634" s="300"/>
    </row>
    <row r="635" spans="1:16">
      <c r="A635" s="3">
        <f t="shared" si="39"/>
        <v>632</v>
      </c>
      <c r="B635" s="3">
        <f t="shared" si="39"/>
        <v>19200633</v>
      </c>
      <c r="C635" s="297" t="s">
        <v>3115</v>
      </c>
      <c r="D635" s="293" t="s">
        <v>242</v>
      </c>
      <c r="E635" s="12" t="s">
        <v>3049</v>
      </c>
      <c r="F635" s="274" t="s">
        <v>3146</v>
      </c>
      <c r="G635" s="335" t="s">
        <v>3147</v>
      </c>
      <c r="H635" s="174" t="s">
        <v>330</v>
      </c>
      <c r="I635" s="296" t="s">
        <v>3148</v>
      </c>
      <c r="J635" s="251" t="s">
        <v>3149</v>
      </c>
      <c r="K635" s="291" t="s">
        <v>1538</v>
      </c>
      <c r="M635" s="300" t="s">
        <v>336</v>
      </c>
      <c r="N635" s="300" t="s">
        <v>3150</v>
      </c>
      <c r="O635" s="251" t="s">
        <v>3151</v>
      </c>
      <c r="P635" s="300"/>
    </row>
    <row r="636" spans="1:16">
      <c r="A636" s="3">
        <f t="shared" si="39"/>
        <v>633</v>
      </c>
      <c r="B636" s="3">
        <f t="shared" si="39"/>
        <v>19200634</v>
      </c>
      <c r="C636" s="297">
        <v>43800</v>
      </c>
      <c r="D636" s="293" t="s">
        <v>2417</v>
      </c>
      <c r="E636" s="12" t="s">
        <v>200</v>
      </c>
      <c r="F636" s="274" t="s">
        <v>3152</v>
      </c>
      <c r="G636" s="335" t="s">
        <v>3153</v>
      </c>
      <c r="H636" s="174" t="s">
        <v>326</v>
      </c>
      <c r="I636" s="296" t="s">
        <v>3154</v>
      </c>
      <c r="J636" s="251" t="s">
        <v>3155</v>
      </c>
      <c r="K636" s="291" t="s">
        <v>1538</v>
      </c>
      <c r="M636" s="300" t="s">
        <v>343</v>
      </c>
      <c r="N636" s="300" t="s">
        <v>1538</v>
      </c>
      <c r="O636" s="251" t="s">
        <v>1538</v>
      </c>
      <c r="P636" s="300"/>
    </row>
    <row r="637" spans="1:16">
      <c r="A637" s="196">
        <f t="shared" si="39"/>
        <v>634</v>
      </c>
      <c r="B637" s="196">
        <f t="shared" si="39"/>
        <v>19200635</v>
      </c>
      <c r="C637" s="197" t="s">
        <v>3156</v>
      </c>
      <c r="D637" s="198" t="s">
        <v>58</v>
      </c>
      <c r="E637" s="12" t="s">
        <v>3043</v>
      </c>
      <c r="F637" s="274" t="s">
        <v>3157</v>
      </c>
      <c r="G637" s="335" t="s">
        <v>3158</v>
      </c>
      <c r="H637" s="174" t="s">
        <v>326</v>
      </c>
      <c r="I637" s="296" t="s">
        <v>3159</v>
      </c>
      <c r="J637" s="201">
        <v>4514312</v>
      </c>
      <c r="K637" s="291" t="s">
        <v>1538</v>
      </c>
      <c r="M637" s="300" t="s">
        <v>352</v>
      </c>
      <c r="N637" s="300" t="s">
        <v>1538</v>
      </c>
      <c r="O637" s="251" t="s">
        <v>1538</v>
      </c>
      <c r="P637" s="300"/>
    </row>
    <row r="638" spans="1:16">
      <c r="A638" s="3">
        <f t="shared" si="39"/>
        <v>635</v>
      </c>
      <c r="B638" s="3">
        <f t="shared" si="39"/>
        <v>19200636</v>
      </c>
      <c r="C638" s="297" t="s">
        <v>3343</v>
      </c>
      <c r="D638" s="293" t="s">
        <v>3344</v>
      </c>
      <c r="E638" s="12" t="s">
        <v>3345</v>
      </c>
      <c r="F638" s="274" t="s">
        <v>3346</v>
      </c>
      <c r="G638" s="335" t="s">
        <v>3347</v>
      </c>
      <c r="H638" s="174" t="s">
        <v>326</v>
      </c>
      <c r="I638" s="296" t="s">
        <v>3348</v>
      </c>
      <c r="J638" s="251" t="s">
        <v>3349</v>
      </c>
      <c r="K638" s="300" t="s">
        <v>1538</v>
      </c>
      <c r="M638" s="300" t="s">
        <v>2542</v>
      </c>
      <c r="N638" s="300" t="s">
        <v>1538</v>
      </c>
      <c r="O638" s="255" t="s">
        <v>3346</v>
      </c>
      <c r="P638" s="300"/>
    </row>
    <row r="639" spans="1:16">
      <c r="A639" s="3">
        <f t="shared" si="39"/>
        <v>636</v>
      </c>
      <c r="B639" s="3">
        <f t="shared" si="39"/>
        <v>19200637</v>
      </c>
      <c r="C639" s="297" t="s">
        <v>3343</v>
      </c>
      <c r="D639" s="293" t="s">
        <v>3350</v>
      </c>
      <c r="E639" s="12" t="s">
        <v>86</v>
      </c>
      <c r="F639" s="274" t="s">
        <v>3351</v>
      </c>
      <c r="G639" s="335" t="s">
        <v>3352</v>
      </c>
      <c r="H639" s="174" t="s">
        <v>330</v>
      </c>
      <c r="I639" s="296" t="s">
        <v>3353</v>
      </c>
      <c r="J639" s="251" t="s">
        <v>3354</v>
      </c>
      <c r="K639" s="300" t="s">
        <v>1538</v>
      </c>
      <c r="M639" s="300" t="s">
        <v>336</v>
      </c>
      <c r="N639" s="300" t="s">
        <v>3355</v>
      </c>
      <c r="O639" s="255" t="s">
        <v>3356</v>
      </c>
      <c r="P639" s="300"/>
    </row>
    <row r="640" spans="1:16">
      <c r="A640" s="3">
        <f t="shared" si="39"/>
        <v>637</v>
      </c>
      <c r="B640" s="3">
        <f t="shared" si="39"/>
        <v>19200638</v>
      </c>
      <c r="C640" s="297" t="s">
        <v>3343</v>
      </c>
      <c r="D640" s="293" t="s">
        <v>3357</v>
      </c>
      <c r="E640" s="12" t="s">
        <v>3235</v>
      </c>
      <c r="F640" s="274" t="s">
        <v>3358</v>
      </c>
      <c r="G640" s="335" t="s">
        <v>3359</v>
      </c>
      <c r="H640" s="174" t="s">
        <v>326</v>
      </c>
      <c r="I640" s="296" t="s">
        <v>3360</v>
      </c>
      <c r="J640" s="256" t="s">
        <v>1920</v>
      </c>
      <c r="K640" s="300" t="s">
        <v>1538</v>
      </c>
      <c r="M640" s="300" t="s">
        <v>343</v>
      </c>
      <c r="N640" s="300" t="s">
        <v>1538</v>
      </c>
      <c r="O640" s="255" t="s">
        <v>1538</v>
      </c>
      <c r="P640" s="300"/>
    </row>
    <row r="641" spans="1:16">
      <c r="A641" s="3">
        <f t="shared" si="39"/>
        <v>638</v>
      </c>
      <c r="B641" s="3">
        <f t="shared" si="39"/>
        <v>19200639</v>
      </c>
      <c r="C641" s="297" t="s">
        <v>3343</v>
      </c>
      <c r="D641" s="293" t="s">
        <v>3232</v>
      </c>
      <c r="E641" s="12" t="s">
        <v>781</v>
      </c>
      <c r="F641" s="274" t="s">
        <v>3361</v>
      </c>
      <c r="G641" s="335" t="s">
        <v>3362</v>
      </c>
      <c r="H641" s="174" t="s">
        <v>330</v>
      </c>
      <c r="I641" s="296">
        <v>34706</v>
      </c>
      <c r="J641" s="251" t="s">
        <v>3363</v>
      </c>
      <c r="K641" s="300" t="s">
        <v>1538</v>
      </c>
      <c r="M641" s="300" t="s">
        <v>336</v>
      </c>
      <c r="N641" s="300" t="s">
        <v>3364</v>
      </c>
      <c r="O641" s="255" t="s">
        <v>1275</v>
      </c>
      <c r="P641" s="300"/>
    </row>
    <row r="642" spans="1:16">
      <c r="A642" s="3">
        <f t="shared" si="39"/>
        <v>639</v>
      </c>
      <c r="B642" s="3">
        <f t="shared" si="39"/>
        <v>19200640</v>
      </c>
      <c r="C642" s="297" t="s">
        <v>3343</v>
      </c>
      <c r="D642" s="293" t="s">
        <v>3231</v>
      </c>
      <c r="E642" s="12" t="s">
        <v>3365</v>
      </c>
      <c r="F642" s="274" t="s">
        <v>3366</v>
      </c>
      <c r="G642" s="335" t="s">
        <v>3367</v>
      </c>
      <c r="H642" s="174" t="s">
        <v>326</v>
      </c>
      <c r="I642" s="296" t="s">
        <v>3368</v>
      </c>
      <c r="J642" s="251" t="s">
        <v>3369</v>
      </c>
      <c r="K642" s="300" t="s">
        <v>1538</v>
      </c>
      <c r="M642" s="300" t="s">
        <v>352</v>
      </c>
      <c r="N642" s="300" t="s">
        <v>1538</v>
      </c>
      <c r="O642" s="255" t="s">
        <v>1538</v>
      </c>
      <c r="P642" s="300"/>
    </row>
    <row r="643" spans="1:16" ht="18">
      <c r="A643" s="3">
        <f t="shared" si="39"/>
        <v>640</v>
      </c>
      <c r="B643" s="3">
        <f t="shared" si="39"/>
        <v>19200641</v>
      </c>
      <c r="C643" s="297" t="s">
        <v>3343</v>
      </c>
      <c r="D643" s="293" t="s">
        <v>3370</v>
      </c>
      <c r="E643" s="12" t="s">
        <v>787</v>
      </c>
      <c r="F643" s="274" t="s">
        <v>3371</v>
      </c>
      <c r="G643" s="335" t="s">
        <v>3372</v>
      </c>
      <c r="H643" s="174" t="s">
        <v>326</v>
      </c>
      <c r="I643" s="296" t="s">
        <v>3373</v>
      </c>
      <c r="J643" s="220">
        <v>4514316</v>
      </c>
      <c r="K643" s="300" t="s">
        <v>1538</v>
      </c>
      <c r="M643" s="300" t="s">
        <v>336</v>
      </c>
      <c r="N643" s="300" t="s">
        <v>3374</v>
      </c>
      <c r="O643" s="255" t="s">
        <v>3059</v>
      </c>
      <c r="P643" s="300"/>
    </row>
    <row r="644" spans="1:16">
      <c r="A644" s="3">
        <f t="shared" si="39"/>
        <v>641</v>
      </c>
      <c r="B644" s="3">
        <f t="shared" si="39"/>
        <v>19200642</v>
      </c>
      <c r="C644" s="297" t="s">
        <v>3343</v>
      </c>
      <c r="D644" s="293" t="s">
        <v>3375</v>
      </c>
      <c r="E644" s="12" t="s">
        <v>3376</v>
      </c>
      <c r="F644" s="274" t="s">
        <v>3377</v>
      </c>
      <c r="G644" s="335" t="s">
        <v>3378</v>
      </c>
      <c r="H644" s="174" t="s">
        <v>330</v>
      </c>
      <c r="I644" s="296">
        <v>35160</v>
      </c>
      <c r="J644" s="251" t="s">
        <v>3379</v>
      </c>
      <c r="K644" s="300" t="s">
        <v>1538</v>
      </c>
      <c r="M644" s="300" t="s">
        <v>336</v>
      </c>
      <c r="N644" s="300" t="s">
        <v>3380</v>
      </c>
      <c r="O644" s="255"/>
      <c r="P644" s="300"/>
    </row>
    <row r="645" spans="1:16" ht="15">
      <c r="A645" s="3">
        <f t="shared" si="39"/>
        <v>642</v>
      </c>
      <c r="B645" s="3">
        <f t="shared" si="39"/>
        <v>19200643</v>
      </c>
      <c r="C645" s="297" t="s">
        <v>3381</v>
      </c>
      <c r="D645" s="293" t="s">
        <v>3382</v>
      </c>
      <c r="E645" s="12" t="s">
        <v>3383</v>
      </c>
      <c r="F645" s="274" t="s">
        <v>3384</v>
      </c>
      <c r="G645" s="335" t="s">
        <v>3385</v>
      </c>
      <c r="H645" s="174" t="s">
        <v>330</v>
      </c>
      <c r="I645" s="296">
        <v>35311</v>
      </c>
      <c r="J645" s="55">
        <v>4508131</v>
      </c>
      <c r="K645" s="300" t="s">
        <v>1538</v>
      </c>
      <c r="M645" s="300" t="s">
        <v>352</v>
      </c>
      <c r="N645" s="300" t="s">
        <v>1538</v>
      </c>
      <c r="O645" s="255" t="s">
        <v>1538</v>
      </c>
      <c r="P645" s="300"/>
    </row>
    <row r="646" spans="1:16" ht="21">
      <c r="A646" s="3">
        <f t="shared" ref="A646:B661" si="40">A645+1</f>
        <v>643</v>
      </c>
      <c r="B646" s="3">
        <f t="shared" si="40"/>
        <v>19200644</v>
      </c>
      <c r="C646" s="297" t="s">
        <v>3343</v>
      </c>
      <c r="D646" s="293" t="s">
        <v>3386</v>
      </c>
      <c r="E646" s="12" t="s">
        <v>3198</v>
      </c>
      <c r="F646" s="274" t="s">
        <v>3387</v>
      </c>
      <c r="G646" s="335" t="s">
        <v>3388</v>
      </c>
      <c r="H646" s="174" t="s">
        <v>330</v>
      </c>
      <c r="I646" s="296" t="s">
        <v>3389</v>
      </c>
      <c r="J646" s="219">
        <v>4509354</v>
      </c>
      <c r="K646" s="300" t="s">
        <v>1538</v>
      </c>
      <c r="M646" s="300" t="s">
        <v>336</v>
      </c>
      <c r="N646" s="300" t="s">
        <v>3390</v>
      </c>
      <c r="O646" s="255" t="s">
        <v>2574</v>
      </c>
      <c r="P646" s="300"/>
    </row>
    <row r="647" spans="1:16" ht="21">
      <c r="A647" s="3">
        <f t="shared" si="40"/>
        <v>644</v>
      </c>
      <c r="B647" s="3">
        <f t="shared" si="40"/>
        <v>19200645</v>
      </c>
      <c r="C647" s="297" t="s">
        <v>3391</v>
      </c>
      <c r="D647" s="293" t="s">
        <v>3392</v>
      </c>
      <c r="E647" s="12" t="s">
        <v>259</v>
      </c>
      <c r="F647" s="274" t="s">
        <v>3393</v>
      </c>
      <c r="G647" s="335" t="s">
        <v>3394</v>
      </c>
      <c r="H647" s="174" t="s">
        <v>326</v>
      </c>
      <c r="I647" s="296">
        <v>34642</v>
      </c>
      <c r="J647" s="272">
        <v>4562348</v>
      </c>
      <c r="K647" s="300" t="s">
        <v>1538</v>
      </c>
      <c r="M647" s="300" t="s">
        <v>336</v>
      </c>
      <c r="N647" s="300" t="s">
        <v>3395</v>
      </c>
      <c r="O647" s="255" t="s">
        <v>3396</v>
      </c>
      <c r="P647" s="300"/>
    </row>
    <row r="648" spans="1:16">
      <c r="A648" s="3">
        <f t="shared" si="40"/>
        <v>645</v>
      </c>
      <c r="B648" s="3">
        <f t="shared" si="40"/>
        <v>19200646</v>
      </c>
      <c r="C648" s="297" t="s">
        <v>3343</v>
      </c>
      <c r="D648" s="293" t="s">
        <v>3397</v>
      </c>
      <c r="E648" s="12" t="s">
        <v>3196</v>
      </c>
      <c r="F648" s="274" t="s">
        <v>3398</v>
      </c>
      <c r="G648" s="335" t="s">
        <v>3399</v>
      </c>
      <c r="H648" s="174" t="s">
        <v>330</v>
      </c>
      <c r="I648" s="296" t="s">
        <v>3400</v>
      </c>
      <c r="J648" s="251" t="s">
        <v>3401</v>
      </c>
      <c r="K648" s="300" t="s">
        <v>1538</v>
      </c>
      <c r="M648" s="300" t="s">
        <v>352</v>
      </c>
      <c r="N648" s="300" t="s">
        <v>1538</v>
      </c>
      <c r="O648" s="255" t="s">
        <v>1538</v>
      </c>
      <c r="P648" s="300"/>
    </row>
    <row r="649" spans="1:16">
      <c r="A649" s="3">
        <f t="shared" si="40"/>
        <v>646</v>
      </c>
      <c r="B649" s="3">
        <f t="shared" si="40"/>
        <v>19200647</v>
      </c>
      <c r="C649" s="297" t="s">
        <v>3343</v>
      </c>
      <c r="D649" s="293" t="s">
        <v>3402</v>
      </c>
      <c r="E649" s="12" t="s">
        <v>3192</v>
      </c>
      <c r="F649" s="274" t="s">
        <v>3403</v>
      </c>
      <c r="G649" s="335" t="s">
        <v>3404</v>
      </c>
      <c r="H649" s="174" t="s">
        <v>330</v>
      </c>
      <c r="I649" s="296" t="s">
        <v>3405</v>
      </c>
      <c r="J649" s="251" t="s">
        <v>3406</v>
      </c>
      <c r="K649" s="300" t="s">
        <v>1538</v>
      </c>
      <c r="M649" s="300" t="s">
        <v>336</v>
      </c>
      <c r="N649" s="300" t="s">
        <v>3407</v>
      </c>
      <c r="O649" s="255" t="s">
        <v>2205</v>
      </c>
      <c r="P649" s="300"/>
    </row>
    <row r="650" spans="1:16">
      <c r="A650" s="3">
        <f t="shared" si="40"/>
        <v>647</v>
      </c>
      <c r="B650" s="3">
        <f t="shared" si="40"/>
        <v>19200648</v>
      </c>
      <c r="C650" s="297" t="s">
        <v>3343</v>
      </c>
      <c r="D650" s="293" t="s">
        <v>3408</v>
      </c>
      <c r="E650" s="12" t="s">
        <v>3181</v>
      </c>
      <c r="F650" s="274" t="s">
        <v>3019</v>
      </c>
      <c r="G650" s="335" t="s">
        <v>3018</v>
      </c>
      <c r="H650" s="174" t="s">
        <v>330</v>
      </c>
      <c r="I650" s="296">
        <v>33631</v>
      </c>
      <c r="J650" s="251" t="s">
        <v>3409</v>
      </c>
      <c r="K650" s="300" t="s">
        <v>1538</v>
      </c>
      <c r="M650" s="300" t="s">
        <v>336</v>
      </c>
      <c r="N650" s="300" t="s">
        <v>3410</v>
      </c>
      <c r="O650" s="255"/>
      <c r="P650" s="300"/>
    </row>
    <row r="651" spans="1:16">
      <c r="A651" s="3">
        <f t="shared" si="40"/>
        <v>648</v>
      </c>
      <c r="B651" s="3">
        <f t="shared" si="40"/>
        <v>19200649</v>
      </c>
      <c r="C651" s="297" t="s">
        <v>3343</v>
      </c>
      <c r="D651" s="293" t="s">
        <v>3411</v>
      </c>
      <c r="E651" s="12" t="s">
        <v>3412</v>
      </c>
      <c r="F651" s="274" t="s">
        <v>3413</v>
      </c>
      <c r="G651" s="335" t="s">
        <v>3414</v>
      </c>
      <c r="H651" s="174" t="s">
        <v>330</v>
      </c>
      <c r="I651" s="296">
        <v>35008</v>
      </c>
      <c r="J651" s="251" t="s">
        <v>3415</v>
      </c>
      <c r="K651" s="300" t="s">
        <v>1538</v>
      </c>
      <c r="M651" s="300" t="s">
        <v>336</v>
      </c>
      <c r="N651" s="300" t="s">
        <v>3416</v>
      </c>
      <c r="O651" s="255" t="s">
        <v>1538</v>
      </c>
      <c r="P651" s="300"/>
    </row>
    <row r="652" spans="1:16">
      <c r="A652" s="3">
        <f t="shared" si="40"/>
        <v>649</v>
      </c>
      <c r="B652" s="3">
        <f t="shared" si="40"/>
        <v>19200650</v>
      </c>
      <c r="C652" s="297" t="s">
        <v>3275</v>
      </c>
      <c r="D652" s="293" t="s">
        <v>3417</v>
      </c>
      <c r="E652" s="12" t="s">
        <v>3185</v>
      </c>
      <c r="F652" s="274" t="s">
        <v>3418</v>
      </c>
      <c r="G652" s="335" t="s">
        <v>3419</v>
      </c>
      <c r="H652" s="174" t="s">
        <v>330</v>
      </c>
      <c r="I652" s="296" t="s">
        <v>3420</v>
      </c>
      <c r="J652" s="251" t="s">
        <v>3421</v>
      </c>
      <c r="K652" s="300" t="s">
        <v>1538</v>
      </c>
      <c r="M652" s="300" t="s">
        <v>336</v>
      </c>
      <c r="N652" s="300" t="s">
        <v>3422</v>
      </c>
      <c r="O652" s="255" t="s">
        <v>3423</v>
      </c>
      <c r="P652" s="300"/>
    </row>
    <row r="653" spans="1:16">
      <c r="A653" s="3">
        <f t="shared" si="40"/>
        <v>650</v>
      </c>
      <c r="B653" s="3">
        <f t="shared" si="40"/>
        <v>19200651</v>
      </c>
      <c r="C653" s="297" t="s">
        <v>3343</v>
      </c>
      <c r="D653" s="293" t="s">
        <v>3375</v>
      </c>
      <c r="E653" s="12" t="s">
        <v>3242</v>
      </c>
      <c r="F653" s="274" t="s">
        <v>3424</v>
      </c>
      <c r="G653" s="335" t="s">
        <v>3425</v>
      </c>
      <c r="H653" s="174" t="s">
        <v>326</v>
      </c>
      <c r="I653" s="296" t="s">
        <v>3426</v>
      </c>
      <c r="J653" s="256" t="s">
        <v>1920</v>
      </c>
      <c r="K653" s="300" t="s">
        <v>1538</v>
      </c>
      <c r="M653" s="300" t="s">
        <v>336</v>
      </c>
      <c r="N653" s="300" t="s">
        <v>1538</v>
      </c>
      <c r="O653" s="255" t="s">
        <v>1538</v>
      </c>
      <c r="P653" s="300"/>
    </row>
    <row r="654" spans="1:16">
      <c r="A654" s="3">
        <f t="shared" si="40"/>
        <v>651</v>
      </c>
      <c r="B654" s="3">
        <f t="shared" si="40"/>
        <v>19200652</v>
      </c>
      <c r="C654" s="297" t="s">
        <v>3275</v>
      </c>
      <c r="D654" s="293" t="s">
        <v>3427</v>
      </c>
      <c r="E654" s="12" t="s">
        <v>3251</v>
      </c>
      <c r="F654" s="274" t="s">
        <v>3428</v>
      </c>
      <c r="G654" s="9" t="s">
        <v>3429</v>
      </c>
      <c r="H654" s="174" t="s">
        <v>330</v>
      </c>
      <c r="I654" s="296" t="s">
        <v>3430</v>
      </c>
      <c r="J654" s="251" t="s">
        <v>3431</v>
      </c>
      <c r="K654" s="300" t="s">
        <v>1538</v>
      </c>
      <c r="M654" s="300" t="s">
        <v>336</v>
      </c>
      <c r="N654" s="300" t="s">
        <v>3432</v>
      </c>
      <c r="O654" s="255" t="s">
        <v>2975</v>
      </c>
      <c r="P654" s="300"/>
    </row>
    <row r="655" spans="1:16">
      <c r="A655" s="3">
        <f t="shared" si="40"/>
        <v>652</v>
      </c>
      <c r="B655" s="3">
        <f t="shared" si="40"/>
        <v>19200653</v>
      </c>
      <c r="C655" s="297" t="s">
        <v>3433</v>
      </c>
      <c r="D655" s="293" t="s">
        <v>3434</v>
      </c>
      <c r="E655" s="12" t="s">
        <v>870</v>
      </c>
      <c r="F655" s="274" t="s">
        <v>3435</v>
      </c>
      <c r="G655" s="335" t="s">
        <v>3436</v>
      </c>
      <c r="H655" s="174" t="s">
        <v>326</v>
      </c>
      <c r="I655" s="336" t="s">
        <v>2023</v>
      </c>
      <c r="J655" s="251" t="s">
        <v>3437</v>
      </c>
      <c r="K655" s="300" t="s">
        <v>1538</v>
      </c>
      <c r="M655" s="300" t="s">
        <v>352</v>
      </c>
      <c r="N655" s="300" t="s">
        <v>1538</v>
      </c>
      <c r="O655" s="255" t="s">
        <v>1538</v>
      </c>
      <c r="P655" s="300"/>
    </row>
    <row r="656" spans="1:16">
      <c r="A656" s="3">
        <f t="shared" si="40"/>
        <v>653</v>
      </c>
      <c r="B656" s="3">
        <f t="shared" si="40"/>
        <v>19200654</v>
      </c>
      <c r="C656" s="297" t="s">
        <v>3276</v>
      </c>
      <c r="D656" s="293" t="s">
        <v>3438</v>
      </c>
      <c r="E656" s="12" t="s">
        <v>3320</v>
      </c>
      <c r="F656" s="274" t="s">
        <v>3439</v>
      </c>
      <c r="G656" s="335" t="s">
        <v>3440</v>
      </c>
      <c r="H656" s="174" t="s">
        <v>330</v>
      </c>
      <c r="I656" s="296" t="s">
        <v>3441</v>
      </c>
      <c r="J656" s="251" t="s">
        <v>3442</v>
      </c>
      <c r="K656" s="300" t="s">
        <v>1538</v>
      </c>
      <c r="M656" s="300" t="s">
        <v>336</v>
      </c>
      <c r="N656" s="300" t="s">
        <v>3443</v>
      </c>
      <c r="O656" s="255" t="s">
        <v>3444</v>
      </c>
      <c r="P656" s="300"/>
    </row>
    <row r="657" spans="1:16">
      <c r="A657" s="3">
        <f t="shared" si="40"/>
        <v>654</v>
      </c>
      <c r="B657" s="3">
        <f t="shared" si="40"/>
        <v>19200655</v>
      </c>
      <c r="C657" s="297" t="s">
        <v>3277</v>
      </c>
      <c r="D657" s="293" t="s">
        <v>3445</v>
      </c>
      <c r="E657" s="12" t="s">
        <v>3330</v>
      </c>
      <c r="F657" s="274" t="s">
        <v>3446</v>
      </c>
      <c r="G657" s="335" t="s">
        <v>3447</v>
      </c>
      <c r="H657" s="174" t="s">
        <v>330</v>
      </c>
      <c r="I657" s="296" t="s">
        <v>3448</v>
      </c>
      <c r="J657" s="251" t="s">
        <v>3449</v>
      </c>
      <c r="K657" s="300" t="s">
        <v>1538</v>
      </c>
      <c r="M657" s="300" t="s">
        <v>343</v>
      </c>
      <c r="N657" s="300" t="s">
        <v>1538</v>
      </c>
      <c r="O657" s="255" t="s">
        <v>1538</v>
      </c>
      <c r="P657" s="300"/>
    </row>
    <row r="658" spans="1:16">
      <c r="A658" s="3">
        <f t="shared" si="40"/>
        <v>655</v>
      </c>
      <c r="B658" s="3">
        <f t="shared" si="40"/>
        <v>19200656</v>
      </c>
      <c r="C658" s="297" t="s">
        <v>3277</v>
      </c>
      <c r="D658" s="293" t="s">
        <v>3450</v>
      </c>
      <c r="E658" s="12" t="s">
        <v>3342</v>
      </c>
      <c r="F658" s="274" t="s">
        <v>3451</v>
      </c>
      <c r="G658" s="335" t="s">
        <v>3452</v>
      </c>
      <c r="H658" s="174" t="s">
        <v>330</v>
      </c>
      <c r="I658" s="296" t="s">
        <v>3453</v>
      </c>
      <c r="J658" s="251" t="s">
        <v>3454</v>
      </c>
      <c r="K658" s="300" t="s">
        <v>1538</v>
      </c>
      <c r="M658" s="300" t="s">
        <v>336</v>
      </c>
      <c r="N658" s="300" t="s">
        <v>1538</v>
      </c>
      <c r="O658" s="255" t="s">
        <v>1538</v>
      </c>
      <c r="P658" s="300"/>
    </row>
    <row r="659" spans="1:16">
      <c r="A659" s="3">
        <f t="shared" si="40"/>
        <v>656</v>
      </c>
      <c r="B659" s="3">
        <f t="shared" si="40"/>
        <v>19200657</v>
      </c>
      <c r="C659" s="297" t="s">
        <v>3455</v>
      </c>
      <c r="D659" s="293" t="s">
        <v>3456</v>
      </c>
      <c r="E659" s="12" t="s">
        <v>3329</v>
      </c>
      <c r="F659" s="274" t="s">
        <v>3457</v>
      </c>
      <c r="G659" s="335" t="s">
        <v>3458</v>
      </c>
      <c r="H659" s="174" t="s">
        <v>330</v>
      </c>
      <c r="I659" s="296" t="s">
        <v>3459</v>
      </c>
      <c r="J659" s="251" t="s">
        <v>3460</v>
      </c>
      <c r="K659" s="300" t="s">
        <v>1538</v>
      </c>
      <c r="M659" s="300" t="s">
        <v>343</v>
      </c>
      <c r="N659" s="300" t="s">
        <v>1538</v>
      </c>
      <c r="O659" s="255" t="s">
        <v>1538</v>
      </c>
      <c r="P659" s="300"/>
    </row>
    <row r="660" spans="1:16">
      <c r="A660" s="3">
        <f t="shared" si="40"/>
        <v>657</v>
      </c>
      <c r="B660" s="3">
        <f t="shared" si="40"/>
        <v>19200658</v>
      </c>
      <c r="C660" s="297" t="s">
        <v>3277</v>
      </c>
      <c r="D660" s="293" t="s">
        <v>3417</v>
      </c>
      <c r="E660" s="12" t="s">
        <v>3303</v>
      </c>
      <c r="F660" s="274" t="s">
        <v>3461</v>
      </c>
      <c r="G660" s="335" t="s">
        <v>3462</v>
      </c>
      <c r="H660" s="174" t="s">
        <v>326</v>
      </c>
      <c r="I660" s="296" t="s">
        <v>3463</v>
      </c>
      <c r="J660" s="251" t="s">
        <v>3464</v>
      </c>
      <c r="K660" s="300" t="s">
        <v>1538</v>
      </c>
      <c r="M660" s="300" t="s">
        <v>336</v>
      </c>
      <c r="N660" s="300" t="s">
        <v>1538</v>
      </c>
      <c r="O660" s="255" t="s">
        <v>1538</v>
      </c>
      <c r="P660" s="300"/>
    </row>
    <row r="661" spans="1:16">
      <c r="A661" s="3">
        <f t="shared" si="40"/>
        <v>658</v>
      </c>
      <c r="B661" s="3">
        <f t="shared" si="40"/>
        <v>19200659</v>
      </c>
      <c r="C661" s="297" t="s">
        <v>3277</v>
      </c>
      <c r="D661" s="293" t="s">
        <v>3465</v>
      </c>
      <c r="E661" s="12" t="s">
        <v>87</v>
      </c>
      <c r="F661" s="274" t="s">
        <v>3466</v>
      </c>
      <c r="G661" s="335" t="s">
        <v>3467</v>
      </c>
      <c r="H661" s="174" t="s">
        <v>330</v>
      </c>
      <c r="I661" s="296" t="s">
        <v>3468</v>
      </c>
      <c r="J661" s="251" t="s">
        <v>3469</v>
      </c>
      <c r="K661" s="300" t="s">
        <v>1538</v>
      </c>
      <c r="M661" s="300" t="s">
        <v>336</v>
      </c>
      <c r="N661" s="300" t="s">
        <v>3470</v>
      </c>
      <c r="O661" s="255" t="s">
        <v>1538</v>
      </c>
      <c r="P661" s="300"/>
    </row>
    <row r="662" spans="1:16">
      <c r="A662" s="3">
        <f t="shared" ref="A662:B677" si="41">A661+1</f>
        <v>659</v>
      </c>
      <c r="B662" s="3">
        <f t="shared" si="41"/>
        <v>19200660</v>
      </c>
      <c r="C662" s="297" t="s">
        <v>3343</v>
      </c>
      <c r="D662" s="293" t="s">
        <v>3471</v>
      </c>
      <c r="E662" s="12" t="s">
        <v>1948</v>
      </c>
      <c r="F662" s="274" t="s">
        <v>3472</v>
      </c>
      <c r="G662" s="335" t="s">
        <v>3473</v>
      </c>
      <c r="H662" s="174" t="s">
        <v>330</v>
      </c>
      <c r="I662" s="336" t="s">
        <v>2023</v>
      </c>
      <c r="J662" s="251" t="s">
        <v>3474</v>
      </c>
      <c r="K662" s="300" t="s">
        <v>1538</v>
      </c>
      <c r="M662" s="300" t="s">
        <v>2542</v>
      </c>
      <c r="N662" s="300" t="s">
        <v>1538</v>
      </c>
      <c r="O662" s="255" t="s">
        <v>1538</v>
      </c>
      <c r="P662" s="300"/>
    </row>
    <row r="663" spans="1:16" ht="15">
      <c r="A663" s="3">
        <f t="shared" si="41"/>
        <v>660</v>
      </c>
      <c r="B663" s="3">
        <f t="shared" si="41"/>
        <v>19200661</v>
      </c>
      <c r="C663" s="297" t="s">
        <v>3343</v>
      </c>
      <c r="D663" s="293" t="s">
        <v>3475</v>
      </c>
      <c r="E663" s="12" t="s">
        <v>3476</v>
      </c>
      <c r="F663" s="274" t="s">
        <v>3477</v>
      </c>
      <c r="G663" s="335" t="s">
        <v>3478</v>
      </c>
      <c r="H663" s="174" t="s">
        <v>330</v>
      </c>
      <c r="I663" s="296" t="s">
        <v>3479</v>
      </c>
      <c r="J663" s="55">
        <v>4554001</v>
      </c>
      <c r="K663" s="300" t="s">
        <v>1538</v>
      </c>
      <c r="M663" s="300" t="s">
        <v>352</v>
      </c>
      <c r="N663" s="300" t="s">
        <v>1538</v>
      </c>
      <c r="O663" s="255" t="s">
        <v>1538</v>
      </c>
      <c r="P663" s="300"/>
    </row>
    <row r="664" spans="1:16">
      <c r="A664" s="3">
        <f t="shared" si="41"/>
        <v>661</v>
      </c>
      <c r="B664" s="3">
        <f t="shared" si="41"/>
        <v>19200662</v>
      </c>
      <c r="C664" s="297" t="s">
        <v>3343</v>
      </c>
      <c r="D664" s="293" t="s">
        <v>3480</v>
      </c>
      <c r="E664" s="12" t="s">
        <v>3240</v>
      </c>
      <c r="F664" s="274" t="s">
        <v>3481</v>
      </c>
      <c r="G664" s="335" t="s">
        <v>3482</v>
      </c>
      <c r="H664" s="174" t="s">
        <v>326</v>
      </c>
      <c r="I664" s="296" t="s">
        <v>3483</v>
      </c>
      <c r="J664" s="251" t="s">
        <v>3484</v>
      </c>
      <c r="K664" s="300" t="s">
        <v>1538</v>
      </c>
      <c r="M664" s="300" t="s">
        <v>336</v>
      </c>
      <c r="N664" s="300" t="s">
        <v>1538</v>
      </c>
      <c r="O664" s="255" t="s">
        <v>1538</v>
      </c>
      <c r="P664" s="300"/>
    </row>
    <row r="665" spans="1:16">
      <c r="A665" s="3">
        <f t="shared" si="41"/>
        <v>662</v>
      </c>
      <c r="B665" s="3">
        <f t="shared" si="41"/>
        <v>19200663</v>
      </c>
      <c r="C665" s="297" t="s">
        <v>3343</v>
      </c>
      <c r="D665" s="293" t="s">
        <v>3485</v>
      </c>
      <c r="E665" s="12" t="s">
        <v>3486</v>
      </c>
      <c r="F665" s="274" t="s">
        <v>3487</v>
      </c>
      <c r="G665" s="335" t="s">
        <v>3488</v>
      </c>
      <c r="H665" s="174" t="s">
        <v>330</v>
      </c>
      <c r="I665" s="296" t="s">
        <v>3489</v>
      </c>
      <c r="J665" s="251" t="s">
        <v>3490</v>
      </c>
      <c r="K665" s="300" t="s">
        <v>1538</v>
      </c>
      <c r="M665" s="300" t="s">
        <v>2542</v>
      </c>
      <c r="N665" s="300" t="s">
        <v>1538</v>
      </c>
      <c r="O665" s="255" t="s">
        <v>1538</v>
      </c>
      <c r="P665" s="300"/>
    </row>
    <row r="666" spans="1:16">
      <c r="A666" s="3">
        <f t="shared" si="41"/>
        <v>663</v>
      </c>
      <c r="B666" s="3">
        <f t="shared" si="41"/>
        <v>19200664</v>
      </c>
      <c r="C666" s="297" t="s">
        <v>3343</v>
      </c>
      <c r="D666" s="293" t="s">
        <v>3491</v>
      </c>
      <c r="E666" s="12" t="s">
        <v>3212</v>
      </c>
      <c r="F666" s="274" t="s">
        <v>3492</v>
      </c>
      <c r="G666" s="335" t="s">
        <v>3493</v>
      </c>
      <c r="H666" s="174" t="s">
        <v>330</v>
      </c>
      <c r="I666" s="336" t="s">
        <v>2023</v>
      </c>
      <c r="J666" s="251" t="s">
        <v>3494</v>
      </c>
      <c r="K666" s="300" t="s">
        <v>1538</v>
      </c>
      <c r="M666" s="300" t="s">
        <v>336</v>
      </c>
      <c r="N666" s="300" t="s">
        <v>3495</v>
      </c>
      <c r="O666" s="255" t="s">
        <v>3496</v>
      </c>
      <c r="P666" s="300"/>
    </row>
    <row r="667" spans="1:16">
      <c r="A667" s="3">
        <f t="shared" si="41"/>
        <v>664</v>
      </c>
      <c r="B667" s="3">
        <f t="shared" si="41"/>
        <v>19200665</v>
      </c>
      <c r="C667" s="297" t="s">
        <v>3497</v>
      </c>
      <c r="D667" s="293" t="s">
        <v>3498</v>
      </c>
      <c r="E667" s="12" t="s">
        <v>3499</v>
      </c>
      <c r="F667" s="274" t="s">
        <v>3500</v>
      </c>
      <c r="G667" s="335" t="s">
        <v>3501</v>
      </c>
      <c r="H667" s="174" t="s">
        <v>330</v>
      </c>
      <c r="I667" s="296">
        <v>32668</v>
      </c>
      <c r="J667" s="251" t="s">
        <v>3502</v>
      </c>
      <c r="K667" s="300" t="s">
        <v>1538</v>
      </c>
      <c r="M667" s="300" t="s">
        <v>352</v>
      </c>
      <c r="N667" s="300" t="s">
        <v>1538</v>
      </c>
      <c r="O667" s="255" t="s">
        <v>1538</v>
      </c>
      <c r="P667" s="300"/>
    </row>
    <row r="668" spans="1:16">
      <c r="A668" s="3">
        <f t="shared" si="41"/>
        <v>665</v>
      </c>
      <c r="B668" s="3">
        <f t="shared" si="41"/>
        <v>19200666</v>
      </c>
      <c r="C668" s="297" t="s">
        <v>3275</v>
      </c>
      <c r="D668" s="293" t="s">
        <v>3503</v>
      </c>
      <c r="E668" s="12" t="s">
        <v>2635</v>
      </c>
      <c r="F668" s="274" t="s">
        <v>3504</v>
      </c>
      <c r="G668" s="9" t="s">
        <v>3505</v>
      </c>
      <c r="H668" s="174" t="s">
        <v>326</v>
      </c>
      <c r="I668" s="296" t="s">
        <v>3506</v>
      </c>
      <c r="J668" s="251" t="s">
        <v>3507</v>
      </c>
      <c r="K668" s="300" t="s">
        <v>1538</v>
      </c>
      <c r="M668" s="300" t="s">
        <v>352</v>
      </c>
      <c r="N668" s="300" t="s">
        <v>1538</v>
      </c>
      <c r="O668" s="255" t="s">
        <v>1538</v>
      </c>
      <c r="P668" s="300"/>
    </row>
    <row r="669" spans="1:16">
      <c r="A669" s="3">
        <f t="shared" si="41"/>
        <v>666</v>
      </c>
      <c r="B669" s="3">
        <f t="shared" si="41"/>
        <v>19200667</v>
      </c>
      <c r="C669" s="297" t="s">
        <v>3275</v>
      </c>
      <c r="D669" s="293" t="s">
        <v>3106</v>
      </c>
      <c r="E669" s="12" t="s">
        <v>3252</v>
      </c>
      <c r="F669" s="274" t="s">
        <v>3508</v>
      </c>
      <c r="G669" s="335" t="s">
        <v>3509</v>
      </c>
      <c r="H669" s="174" t="s">
        <v>330</v>
      </c>
      <c r="I669" s="296" t="s">
        <v>3510</v>
      </c>
      <c r="J669" s="251" t="s">
        <v>3511</v>
      </c>
      <c r="K669" s="300" t="s">
        <v>1538</v>
      </c>
      <c r="M669" s="300" t="s">
        <v>336</v>
      </c>
      <c r="N669" s="300" t="s">
        <v>1538</v>
      </c>
      <c r="O669" s="255" t="s">
        <v>1538</v>
      </c>
      <c r="P669" s="300"/>
    </row>
    <row r="670" spans="1:16">
      <c r="A670" s="3">
        <f t="shared" si="41"/>
        <v>667</v>
      </c>
      <c r="B670" s="3">
        <f t="shared" si="41"/>
        <v>19200668</v>
      </c>
      <c r="C670" s="297" t="s">
        <v>3275</v>
      </c>
      <c r="D670" s="293" t="s">
        <v>3512</v>
      </c>
      <c r="E670" s="12" t="s">
        <v>3250</v>
      </c>
      <c r="F670" s="274" t="s">
        <v>3513</v>
      </c>
      <c r="G670" s="335" t="s">
        <v>3514</v>
      </c>
      <c r="H670" s="174" t="s">
        <v>330</v>
      </c>
      <c r="I670" s="296">
        <v>35006</v>
      </c>
      <c r="J670" s="251" t="s">
        <v>3515</v>
      </c>
      <c r="K670" s="300" t="s">
        <v>1538</v>
      </c>
      <c r="M670" s="300" t="s">
        <v>336</v>
      </c>
      <c r="N670" s="300" t="s">
        <v>231</v>
      </c>
      <c r="O670" s="255" t="s">
        <v>1223</v>
      </c>
      <c r="P670" s="300"/>
    </row>
    <row r="671" spans="1:16">
      <c r="A671" s="3">
        <f t="shared" si="41"/>
        <v>668</v>
      </c>
      <c r="B671" s="3">
        <f t="shared" si="41"/>
        <v>19200669</v>
      </c>
      <c r="C671" s="297" t="s">
        <v>3516</v>
      </c>
      <c r="D671" s="293" t="s">
        <v>3517</v>
      </c>
      <c r="E671" s="12" t="s">
        <v>3248</v>
      </c>
      <c r="F671" s="274" t="s">
        <v>3518</v>
      </c>
      <c r="G671" s="335" t="s">
        <v>3519</v>
      </c>
      <c r="H671" s="174" t="s">
        <v>330</v>
      </c>
      <c r="I671" s="296" t="s">
        <v>3520</v>
      </c>
      <c r="J671" s="251" t="s">
        <v>3521</v>
      </c>
      <c r="K671" s="300" t="s">
        <v>1538</v>
      </c>
      <c r="M671" s="300" t="s">
        <v>336</v>
      </c>
      <c r="N671" s="300" t="s">
        <v>1538</v>
      </c>
      <c r="O671" s="255" t="s">
        <v>1538</v>
      </c>
      <c r="P671" s="300"/>
    </row>
    <row r="672" spans="1:16">
      <c r="A672" s="3">
        <f t="shared" si="41"/>
        <v>669</v>
      </c>
      <c r="B672" s="3">
        <f t="shared" si="41"/>
        <v>19200670</v>
      </c>
      <c r="C672" s="297" t="s">
        <v>3343</v>
      </c>
      <c r="D672" s="293" t="s">
        <v>3222</v>
      </c>
      <c r="E672" s="34" t="s">
        <v>123</v>
      </c>
      <c r="F672" s="274" t="s">
        <v>3522</v>
      </c>
      <c r="G672" s="335" t="s">
        <v>3523</v>
      </c>
      <c r="H672" s="174" t="s">
        <v>326</v>
      </c>
      <c r="I672" s="296">
        <v>29924</v>
      </c>
      <c r="J672" s="251" t="s">
        <v>3524</v>
      </c>
      <c r="K672" s="300" t="s">
        <v>1538</v>
      </c>
      <c r="M672" s="300" t="s">
        <v>336</v>
      </c>
      <c r="N672" s="300" t="s">
        <v>1538</v>
      </c>
      <c r="O672" s="255" t="s">
        <v>1538</v>
      </c>
      <c r="P672" s="300"/>
    </row>
    <row r="673" spans="1:16">
      <c r="A673" s="3">
        <f t="shared" si="41"/>
        <v>670</v>
      </c>
      <c r="B673" s="3">
        <f t="shared" si="41"/>
        <v>19200671</v>
      </c>
      <c r="C673" s="297" t="s">
        <v>3275</v>
      </c>
      <c r="D673" s="293" t="s">
        <v>3525</v>
      </c>
      <c r="E673" s="12" t="s">
        <v>3247</v>
      </c>
      <c r="F673" s="274" t="s">
        <v>3526</v>
      </c>
      <c r="G673" s="335" t="s">
        <v>3527</v>
      </c>
      <c r="H673" s="174" t="s">
        <v>330</v>
      </c>
      <c r="I673" s="296" t="s">
        <v>3528</v>
      </c>
      <c r="J673" s="251" t="s">
        <v>3529</v>
      </c>
      <c r="K673" s="300" t="s">
        <v>1538</v>
      </c>
      <c r="M673" s="300" t="s">
        <v>352</v>
      </c>
      <c r="N673" s="300" t="s">
        <v>1538</v>
      </c>
      <c r="O673" s="255" t="s">
        <v>1538</v>
      </c>
      <c r="P673" s="300"/>
    </row>
    <row r="674" spans="1:16">
      <c r="A674" s="3">
        <f t="shared" si="41"/>
        <v>671</v>
      </c>
      <c r="B674" s="3">
        <f t="shared" si="41"/>
        <v>19200672</v>
      </c>
      <c r="C674" s="297" t="s">
        <v>3275</v>
      </c>
      <c r="D674" s="293" t="s">
        <v>3530</v>
      </c>
      <c r="E674" s="12" t="s">
        <v>148</v>
      </c>
      <c r="F674" s="274" t="s">
        <v>3531</v>
      </c>
      <c r="G674" s="335" t="s">
        <v>3532</v>
      </c>
      <c r="H674" s="174" t="s">
        <v>326</v>
      </c>
      <c r="I674" s="296" t="s">
        <v>2855</v>
      </c>
      <c r="J674" s="251" t="s">
        <v>3533</v>
      </c>
      <c r="K674" s="300" t="s">
        <v>1538</v>
      </c>
      <c r="M674" s="300" t="s">
        <v>336</v>
      </c>
      <c r="N674" s="300" t="s">
        <v>3534</v>
      </c>
      <c r="O674" s="255" t="s">
        <v>1498</v>
      </c>
      <c r="P674" s="300"/>
    </row>
    <row r="675" spans="1:16">
      <c r="A675" s="3">
        <f t="shared" si="41"/>
        <v>672</v>
      </c>
      <c r="B675" s="3">
        <f t="shared" si="41"/>
        <v>19200673</v>
      </c>
      <c r="C675" s="297" t="s">
        <v>3275</v>
      </c>
      <c r="D675" s="293" t="s">
        <v>3535</v>
      </c>
      <c r="E675" s="12" t="s">
        <v>3236</v>
      </c>
      <c r="F675" s="274" t="s">
        <v>3536</v>
      </c>
      <c r="G675" s="335" t="s">
        <v>3537</v>
      </c>
      <c r="H675" s="174" t="s">
        <v>330</v>
      </c>
      <c r="I675" s="296" t="s">
        <v>3538</v>
      </c>
      <c r="J675" s="251" t="s">
        <v>3539</v>
      </c>
      <c r="K675" s="300" t="s">
        <v>1538</v>
      </c>
      <c r="M675" s="300" t="s">
        <v>336</v>
      </c>
      <c r="N675" s="300" t="s">
        <v>1538</v>
      </c>
      <c r="O675" s="255" t="s">
        <v>1538</v>
      </c>
      <c r="P675" s="300"/>
    </row>
    <row r="676" spans="1:16">
      <c r="A676" s="3">
        <f t="shared" si="41"/>
        <v>673</v>
      </c>
      <c r="B676" s="3">
        <f t="shared" si="41"/>
        <v>19200674</v>
      </c>
      <c r="C676" s="297" t="s">
        <v>3275</v>
      </c>
      <c r="D676" s="293" t="s">
        <v>3540</v>
      </c>
      <c r="E676" s="12" t="s">
        <v>1154</v>
      </c>
      <c r="F676" s="274" t="s">
        <v>3541</v>
      </c>
      <c r="G676" s="335" t="s">
        <v>3542</v>
      </c>
      <c r="H676" s="174" t="s">
        <v>330</v>
      </c>
      <c r="I676" s="296">
        <v>33819</v>
      </c>
      <c r="J676" s="251" t="s">
        <v>3543</v>
      </c>
      <c r="K676" s="300" t="s">
        <v>1538</v>
      </c>
      <c r="M676" s="300" t="s">
        <v>2542</v>
      </c>
      <c r="N676" s="300" t="s">
        <v>1538</v>
      </c>
      <c r="O676" s="255" t="s">
        <v>1538</v>
      </c>
      <c r="P676" s="300"/>
    </row>
    <row r="677" spans="1:16" ht="15">
      <c r="A677" s="3">
        <f t="shared" si="41"/>
        <v>674</v>
      </c>
      <c r="B677" s="3">
        <f t="shared" si="41"/>
        <v>19200675</v>
      </c>
      <c r="C677" s="297" t="s">
        <v>3544</v>
      </c>
      <c r="D677" s="293" t="s">
        <v>3545</v>
      </c>
      <c r="E677" s="12" t="s">
        <v>3245</v>
      </c>
      <c r="F677" s="274" t="s">
        <v>3546</v>
      </c>
      <c r="G677" s="335" t="s">
        <v>3547</v>
      </c>
      <c r="H677" s="174" t="s">
        <v>326</v>
      </c>
      <c r="I677" s="296" t="s">
        <v>3548</v>
      </c>
      <c r="J677" s="55">
        <v>2567639</v>
      </c>
      <c r="K677" s="300" t="s">
        <v>1538</v>
      </c>
      <c r="M677" s="300" t="s">
        <v>2542</v>
      </c>
      <c r="N677" s="300" t="s">
        <v>1538</v>
      </c>
      <c r="O677" s="255" t="s">
        <v>1538</v>
      </c>
      <c r="P677" s="300"/>
    </row>
    <row r="678" spans="1:16">
      <c r="A678" s="3">
        <f t="shared" ref="A678:B693" si="42">A677+1</f>
        <v>675</v>
      </c>
      <c r="B678" s="3">
        <f t="shared" si="42"/>
        <v>19200676</v>
      </c>
      <c r="C678" s="297" t="s">
        <v>3275</v>
      </c>
      <c r="D678" s="293" t="s">
        <v>3417</v>
      </c>
      <c r="E678" s="12" t="s">
        <v>2738</v>
      </c>
      <c r="F678" s="274" t="s">
        <v>3549</v>
      </c>
      <c r="G678" s="335" t="s">
        <v>3550</v>
      </c>
      <c r="H678" s="174" t="s">
        <v>330</v>
      </c>
      <c r="I678" s="336" t="s">
        <v>2023</v>
      </c>
      <c r="J678" s="251" t="s">
        <v>3551</v>
      </c>
      <c r="K678" s="300" t="s">
        <v>1538</v>
      </c>
      <c r="M678" s="300" t="s">
        <v>1081</v>
      </c>
      <c r="N678" s="300" t="s">
        <v>1538</v>
      </c>
      <c r="O678" s="255" t="s">
        <v>1538</v>
      </c>
      <c r="P678" s="300"/>
    </row>
    <row r="679" spans="1:16">
      <c r="A679" s="3">
        <f t="shared" si="42"/>
        <v>676</v>
      </c>
      <c r="B679" s="3">
        <f t="shared" si="42"/>
        <v>19200677</v>
      </c>
      <c r="C679" s="297" t="s">
        <v>3552</v>
      </c>
      <c r="D679" s="293" t="s">
        <v>3553</v>
      </c>
      <c r="E679" s="12" t="s">
        <v>701</v>
      </c>
      <c r="F679" s="274" t="s">
        <v>3554</v>
      </c>
      <c r="G679" s="335" t="s">
        <v>3555</v>
      </c>
      <c r="H679" s="174" t="s">
        <v>330</v>
      </c>
      <c r="I679" s="296" t="s">
        <v>3556</v>
      </c>
      <c r="J679" s="251" t="s">
        <v>3557</v>
      </c>
      <c r="K679" s="300" t="s">
        <v>1538</v>
      </c>
      <c r="M679" s="300" t="s">
        <v>2542</v>
      </c>
      <c r="N679" s="300" t="s">
        <v>1538</v>
      </c>
      <c r="O679" s="255" t="s">
        <v>1538</v>
      </c>
      <c r="P679" s="300"/>
    </row>
    <row r="680" spans="1:16">
      <c r="A680" s="3">
        <f t="shared" si="42"/>
        <v>677</v>
      </c>
      <c r="B680" s="3">
        <f t="shared" si="42"/>
        <v>19200678</v>
      </c>
      <c r="C680" s="297" t="s">
        <v>3381</v>
      </c>
      <c r="D680" s="293" t="s">
        <v>3558</v>
      </c>
      <c r="E680" s="12" t="s">
        <v>3559</v>
      </c>
      <c r="F680" s="274" t="s">
        <v>3560</v>
      </c>
      <c r="G680" s="335" t="s">
        <v>3561</v>
      </c>
      <c r="H680" s="174" t="s">
        <v>330</v>
      </c>
      <c r="I680" s="296">
        <v>32177</v>
      </c>
      <c r="J680" s="251" t="s">
        <v>3562</v>
      </c>
      <c r="K680" s="300" t="s">
        <v>1538</v>
      </c>
      <c r="M680" s="300" t="s">
        <v>343</v>
      </c>
      <c r="N680" s="300" t="s">
        <v>1538</v>
      </c>
      <c r="O680" s="255" t="s">
        <v>1538</v>
      </c>
      <c r="P680" s="300"/>
    </row>
    <row r="681" spans="1:16">
      <c r="A681" s="3">
        <f t="shared" si="42"/>
        <v>678</v>
      </c>
      <c r="B681" s="3">
        <f t="shared" si="42"/>
        <v>19200679</v>
      </c>
      <c r="C681" s="297">
        <v>43800</v>
      </c>
      <c r="D681" s="293" t="s">
        <v>5164</v>
      </c>
      <c r="E681" s="12" t="s">
        <v>1580</v>
      </c>
      <c r="F681" s="274" t="s">
        <v>3563</v>
      </c>
      <c r="G681" s="335" t="s">
        <v>3564</v>
      </c>
      <c r="H681" s="174" t="s">
        <v>330</v>
      </c>
      <c r="I681" s="296" t="s">
        <v>3565</v>
      </c>
      <c r="J681" s="251" t="s">
        <v>3566</v>
      </c>
      <c r="K681" s="300" t="s">
        <v>1538</v>
      </c>
      <c r="M681" s="300" t="s">
        <v>352</v>
      </c>
      <c r="N681" s="300" t="s">
        <v>1538</v>
      </c>
      <c r="O681" s="255" t="s">
        <v>1538</v>
      </c>
      <c r="P681" s="300"/>
    </row>
    <row r="682" spans="1:16">
      <c r="A682" s="3">
        <f t="shared" si="42"/>
        <v>679</v>
      </c>
      <c r="B682" s="3">
        <f t="shared" si="42"/>
        <v>19200680</v>
      </c>
      <c r="C682" s="297" t="s">
        <v>3343</v>
      </c>
      <c r="D682" s="293" t="s">
        <v>3567</v>
      </c>
      <c r="E682" s="12" t="s">
        <v>3195</v>
      </c>
      <c r="F682" s="274" t="s">
        <v>3568</v>
      </c>
      <c r="G682" s="335" t="s">
        <v>3569</v>
      </c>
      <c r="H682" s="174" t="s">
        <v>330</v>
      </c>
      <c r="I682" s="296">
        <v>33298</v>
      </c>
      <c r="J682" s="201">
        <v>4514321</v>
      </c>
      <c r="K682" s="300" t="s">
        <v>1538</v>
      </c>
      <c r="M682" s="300" t="s">
        <v>343</v>
      </c>
      <c r="N682" s="300" t="s">
        <v>1538</v>
      </c>
      <c r="O682" s="255" t="s">
        <v>1538</v>
      </c>
      <c r="P682" s="300"/>
    </row>
    <row r="683" spans="1:16">
      <c r="A683" s="3">
        <f t="shared" si="42"/>
        <v>680</v>
      </c>
      <c r="B683" s="3">
        <f t="shared" si="42"/>
        <v>19200681</v>
      </c>
      <c r="C683" s="297" t="s">
        <v>3343</v>
      </c>
      <c r="D683" s="293" t="s">
        <v>3570</v>
      </c>
      <c r="E683" s="12" t="s">
        <v>3571</v>
      </c>
      <c r="F683" s="274" t="s">
        <v>3572</v>
      </c>
      <c r="G683" s="335" t="s">
        <v>3573</v>
      </c>
      <c r="H683" s="174" t="s">
        <v>330</v>
      </c>
      <c r="I683" s="296" t="s">
        <v>3574</v>
      </c>
      <c r="J683" s="202">
        <v>4509350</v>
      </c>
      <c r="K683" s="300" t="s">
        <v>1538</v>
      </c>
      <c r="M683" s="300" t="s">
        <v>336</v>
      </c>
      <c r="N683" s="300" t="s">
        <v>3575</v>
      </c>
      <c r="O683" s="255" t="s">
        <v>3576</v>
      </c>
      <c r="P683" s="300"/>
    </row>
    <row r="684" spans="1:16">
      <c r="A684" s="3">
        <f t="shared" si="42"/>
        <v>681</v>
      </c>
      <c r="B684" s="3">
        <f t="shared" si="42"/>
        <v>19200682</v>
      </c>
      <c r="C684" s="297" t="s">
        <v>3343</v>
      </c>
      <c r="D684" s="293" t="s">
        <v>3216</v>
      </c>
      <c r="E684" s="12" t="s">
        <v>3217</v>
      </c>
      <c r="F684" s="274" t="s">
        <v>3577</v>
      </c>
      <c r="G684" s="335" t="s">
        <v>3578</v>
      </c>
      <c r="H684" s="174" t="s">
        <v>326</v>
      </c>
      <c r="I684" s="296" t="s">
        <v>3579</v>
      </c>
      <c r="J684" s="202">
        <v>4509346</v>
      </c>
      <c r="K684" s="300" t="s">
        <v>1538</v>
      </c>
      <c r="M684" s="300" t="s">
        <v>336</v>
      </c>
      <c r="N684" s="300" t="s">
        <v>3575</v>
      </c>
      <c r="O684" s="255" t="s">
        <v>3576</v>
      </c>
      <c r="P684" s="300"/>
    </row>
    <row r="685" spans="1:16">
      <c r="A685" s="3">
        <f t="shared" si="42"/>
        <v>682</v>
      </c>
      <c r="B685" s="3">
        <f t="shared" si="42"/>
        <v>19200683</v>
      </c>
      <c r="C685" s="297" t="s">
        <v>3580</v>
      </c>
      <c r="D685" s="293" t="s">
        <v>3417</v>
      </c>
      <c r="E685" s="12" t="s">
        <v>3581</v>
      </c>
      <c r="F685" s="274" t="s">
        <v>3582</v>
      </c>
      <c r="G685" s="335" t="s">
        <v>3583</v>
      </c>
      <c r="H685" s="174" t="s">
        <v>326</v>
      </c>
      <c r="I685" s="296" t="s">
        <v>3584</v>
      </c>
      <c r="J685" s="251" t="s">
        <v>3585</v>
      </c>
      <c r="K685" s="300" t="s">
        <v>1538</v>
      </c>
      <c r="M685" s="300" t="s">
        <v>343</v>
      </c>
      <c r="N685" s="300" t="s">
        <v>1538</v>
      </c>
      <c r="O685" s="255" t="s">
        <v>1538</v>
      </c>
      <c r="P685" s="300"/>
    </row>
    <row r="686" spans="1:16">
      <c r="A686" s="3">
        <f t="shared" si="42"/>
        <v>683</v>
      </c>
      <c r="B686" s="3">
        <f t="shared" si="42"/>
        <v>19200684</v>
      </c>
      <c r="C686" s="297" t="s">
        <v>3343</v>
      </c>
      <c r="D686" s="293" t="s">
        <v>3207</v>
      </c>
      <c r="E686" s="12" t="s">
        <v>3208</v>
      </c>
      <c r="F686" s="274" t="s">
        <v>3586</v>
      </c>
      <c r="G686" s="335" t="s">
        <v>3587</v>
      </c>
      <c r="H686" s="174" t="s">
        <v>330</v>
      </c>
      <c r="I686" s="296">
        <v>34759</v>
      </c>
      <c r="J686" s="251" t="s">
        <v>3588</v>
      </c>
      <c r="K686" s="300" t="s">
        <v>1538</v>
      </c>
      <c r="M686" s="300" t="s">
        <v>336</v>
      </c>
      <c r="N686" s="300" t="s">
        <v>317</v>
      </c>
      <c r="O686" s="255" t="s">
        <v>1538</v>
      </c>
      <c r="P686" s="300"/>
    </row>
    <row r="687" spans="1:16">
      <c r="A687" s="3">
        <f t="shared" si="42"/>
        <v>684</v>
      </c>
      <c r="B687" s="3">
        <f t="shared" si="42"/>
        <v>19200685</v>
      </c>
      <c r="C687" s="297" t="s">
        <v>3589</v>
      </c>
      <c r="D687" s="293" t="s">
        <v>3229</v>
      </c>
      <c r="E687" s="12" t="s">
        <v>3230</v>
      </c>
      <c r="F687" s="274" t="s">
        <v>3590</v>
      </c>
      <c r="G687" s="335" t="s">
        <v>3591</v>
      </c>
      <c r="H687" s="174" t="s">
        <v>330</v>
      </c>
      <c r="I687" s="296" t="s">
        <v>3589</v>
      </c>
      <c r="J687" s="251" t="s">
        <v>3592</v>
      </c>
      <c r="K687" s="300" t="s">
        <v>1538</v>
      </c>
      <c r="M687" s="300" t="s">
        <v>2542</v>
      </c>
      <c r="N687" s="300" t="s">
        <v>1538</v>
      </c>
      <c r="O687" s="255" t="s">
        <v>1538</v>
      </c>
      <c r="P687" s="300"/>
    </row>
    <row r="688" spans="1:16">
      <c r="A688" s="3">
        <f t="shared" si="42"/>
        <v>685</v>
      </c>
      <c r="B688" s="3">
        <f t="shared" si="42"/>
        <v>19200686</v>
      </c>
      <c r="C688" s="297" t="s">
        <v>3343</v>
      </c>
      <c r="D688" s="293" t="s">
        <v>3180</v>
      </c>
      <c r="E688" s="12" t="s">
        <v>3593</v>
      </c>
      <c r="F688" s="274" t="s">
        <v>3594</v>
      </c>
      <c r="G688" s="335" t="s">
        <v>3595</v>
      </c>
      <c r="H688" s="174" t="s">
        <v>326</v>
      </c>
      <c r="I688" s="296" t="s">
        <v>3596</v>
      </c>
      <c r="J688" s="251" t="s">
        <v>3597</v>
      </c>
      <c r="K688" s="300" t="s">
        <v>1538</v>
      </c>
      <c r="M688" s="300" t="s">
        <v>336</v>
      </c>
      <c r="N688" s="300" t="s">
        <v>3598</v>
      </c>
      <c r="O688" s="255" t="s">
        <v>3599</v>
      </c>
      <c r="P688" s="300"/>
    </row>
    <row r="689" spans="1:16">
      <c r="A689" s="3">
        <f t="shared" si="42"/>
        <v>686</v>
      </c>
      <c r="B689" s="3">
        <f t="shared" si="42"/>
        <v>19200687</v>
      </c>
      <c r="C689" s="297" t="s">
        <v>3343</v>
      </c>
      <c r="D689" s="293" t="s">
        <v>3177</v>
      </c>
      <c r="E689" s="12" t="s">
        <v>3178</v>
      </c>
      <c r="F689" s="274" t="s">
        <v>3600</v>
      </c>
      <c r="G689" s="335" t="s">
        <v>3601</v>
      </c>
      <c r="H689" s="174" t="s">
        <v>330</v>
      </c>
      <c r="I689" s="296">
        <v>34223</v>
      </c>
      <c r="J689" s="251" t="s">
        <v>3602</v>
      </c>
      <c r="K689" s="300" t="s">
        <v>1538</v>
      </c>
      <c r="M689" s="300" t="s">
        <v>2542</v>
      </c>
      <c r="N689" s="300" t="s">
        <v>1538</v>
      </c>
      <c r="O689" s="255" t="s">
        <v>1538</v>
      </c>
      <c r="P689" s="300"/>
    </row>
    <row r="690" spans="1:16">
      <c r="A690" s="3">
        <f t="shared" si="42"/>
        <v>687</v>
      </c>
      <c r="B690" s="3">
        <f t="shared" si="42"/>
        <v>19200688</v>
      </c>
      <c r="C690" s="297" t="s">
        <v>3343</v>
      </c>
      <c r="D690" s="293" t="s">
        <v>672</v>
      </c>
      <c r="E690" s="12" t="s">
        <v>3603</v>
      </c>
      <c r="F690" s="274" t="s">
        <v>3604</v>
      </c>
      <c r="G690" s="335" t="s">
        <v>3605</v>
      </c>
      <c r="H690" s="174" t="s">
        <v>330</v>
      </c>
      <c r="I690" s="296" t="s">
        <v>3606</v>
      </c>
      <c r="J690" s="251" t="s">
        <v>3607</v>
      </c>
      <c r="K690" s="300" t="s">
        <v>1538</v>
      </c>
      <c r="M690" s="300" t="s">
        <v>336</v>
      </c>
      <c r="N690" s="300" t="s">
        <v>3608</v>
      </c>
      <c r="O690" s="255" t="s">
        <v>1538</v>
      </c>
      <c r="P690" s="300"/>
    </row>
    <row r="691" spans="1:16">
      <c r="A691" s="3">
        <f t="shared" si="42"/>
        <v>688</v>
      </c>
      <c r="B691" s="3">
        <f t="shared" si="42"/>
        <v>19200689</v>
      </c>
      <c r="C691" s="297" t="s">
        <v>3343</v>
      </c>
      <c r="D691" s="293" t="s">
        <v>3609</v>
      </c>
      <c r="E691" s="12" t="s">
        <v>3187</v>
      </c>
      <c r="F691" s="274" t="s">
        <v>3610</v>
      </c>
      <c r="G691" s="335" t="s">
        <v>3611</v>
      </c>
      <c r="H691" s="174" t="s">
        <v>330</v>
      </c>
      <c r="I691" s="296" t="s">
        <v>3612</v>
      </c>
      <c r="J691" s="251" t="s">
        <v>3613</v>
      </c>
      <c r="K691" s="300" t="s">
        <v>1538</v>
      </c>
      <c r="M691" s="300" t="s">
        <v>336</v>
      </c>
      <c r="N691" s="300" t="s">
        <v>3614</v>
      </c>
      <c r="O691" s="255" t="s">
        <v>1538</v>
      </c>
      <c r="P691" s="300"/>
    </row>
    <row r="692" spans="1:16" ht="15">
      <c r="A692" s="3">
        <f t="shared" si="42"/>
        <v>689</v>
      </c>
      <c r="B692" s="3">
        <f t="shared" si="42"/>
        <v>19200690</v>
      </c>
      <c r="C692" s="297" t="s">
        <v>3343</v>
      </c>
      <c r="D692" s="293" t="s">
        <v>802</v>
      </c>
      <c r="E692" s="12" t="s">
        <v>213</v>
      </c>
      <c r="F692" s="274" t="s">
        <v>3615</v>
      </c>
      <c r="G692" s="335" t="s">
        <v>3616</v>
      </c>
      <c r="H692" s="174" t="s">
        <v>326</v>
      </c>
      <c r="I692" s="336" t="s">
        <v>2023</v>
      </c>
      <c r="J692" s="55">
        <v>4500019</v>
      </c>
      <c r="K692" s="300" t="s">
        <v>1538</v>
      </c>
      <c r="M692" s="300" t="s">
        <v>336</v>
      </c>
      <c r="N692" s="300" t="s">
        <v>1538</v>
      </c>
      <c r="O692" s="255" t="s">
        <v>1538</v>
      </c>
      <c r="P692" s="300"/>
    </row>
    <row r="693" spans="1:16" ht="20.25">
      <c r="A693" s="3">
        <f t="shared" si="42"/>
        <v>690</v>
      </c>
      <c r="B693" s="3">
        <f t="shared" si="42"/>
        <v>19200691</v>
      </c>
      <c r="C693" s="297" t="s">
        <v>3343</v>
      </c>
      <c r="D693" s="293" t="s">
        <v>3243</v>
      </c>
      <c r="E693" s="12" t="s">
        <v>3244</v>
      </c>
      <c r="F693" s="274" t="s">
        <v>3617</v>
      </c>
      <c r="G693" s="335" t="s">
        <v>3618</v>
      </c>
      <c r="H693" s="174" t="s">
        <v>330</v>
      </c>
      <c r="I693" s="296" t="s">
        <v>3619</v>
      </c>
      <c r="J693" s="221">
        <v>4502617</v>
      </c>
      <c r="K693" s="300" t="s">
        <v>1538</v>
      </c>
      <c r="M693" s="300" t="s">
        <v>336</v>
      </c>
      <c r="N693" s="300" t="s">
        <v>3620</v>
      </c>
      <c r="O693" s="255" t="s">
        <v>1538</v>
      </c>
      <c r="P693" s="300"/>
    </row>
    <row r="694" spans="1:16" ht="15">
      <c r="A694" s="3">
        <f t="shared" ref="A694:B709" si="43">A693+1</f>
        <v>691</v>
      </c>
      <c r="B694" s="3">
        <f t="shared" si="43"/>
        <v>19200692</v>
      </c>
      <c r="C694" s="297" t="s">
        <v>3381</v>
      </c>
      <c r="D694" s="252" t="s">
        <v>3621</v>
      </c>
      <c r="E694" s="12" t="s">
        <v>84</v>
      </c>
      <c r="F694" s="274" t="s">
        <v>3622</v>
      </c>
      <c r="G694" s="335" t="s">
        <v>3623</v>
      </c>
      <c r="H694" s="174" t="s">
        <v>330</v>
      </c>
      <c r="I694" s="296" t="s">
        <v>3624</v>
      </c>
      <c r="J694" s="289">
        <v>4545361</v>
      </c>
      <c r="K694" s="300" t="s">
        <v>1538</v>
      </c>
      <c r="M694" s="300" t="s">
        <v>343</v>
      </c>
      <c r="N694" s="300" t="s">
        <v>1538</v>
      </c>
      <c r="O694" s="255" t="s">
        <v>1538</v>
      </c>
      <c r="P694" s="300"/>
    </row>
    <row r="695" spans="1:16">
      <c r="A695" s="3">
        <f t="shared" si="43"/>
        <v>692</v>
      </c>
      <c r="B695" s="3">
        <f t="shared" si="43"/>
        <v>19200693</v>
      </c>
      <c r="C695" s="297" t="s">
        <v>3343</v>
      </c>
      <c r="D695" s="293" t="s">
        <v>3220</v>
      </c>
      <c r="E695" s="12" t="s">
        <v>3221</v>
      </c>
      <c r="F695" s="274" t="s">
        <v>3625</v>
      </c>
      <c r="G695" s="335" t="s">
        <v>3626</v>
      </c>
      <c r="H695" s="174" t="s">
        <v>326</v>
      </c>
      <c r="I695" s="296">
        <v>30353</v>
      </c>
      <c r="J695" s="251" t="s">
        <v>3627</v>
      </c>
      <c r="K695" s="300" t="s">
        <v>1538</v>
      </c>
      <c r="M695" s="300" t="s">
        <v>336</v>
      </c>
      <c r="N695" s="300" t="s">
        <v>1538</v>
      </c>
      <c r="O695" s="255" t="s">
        <v>1538</v>
      </c>
      <c r="P695" s="300"/>
    </row>
    <row r="696" spans="1:16">
      <c r="A696" s="3">
        <f t="shared" si="43"/>
        <v>693</v>
      </c>
      <c r="B696" s="3">
        <f t="shared" si="43"/>
        <v>19200694</v>
      </c>
      <c r="C696" s="297" t="s">
        <v>3275</v>
      </c>
      <c r="D696" s="293" t="s">
        <v>3226</v>
      </c>
      <c r="E696" s="12" t="s">
        <v>3338</v>
      </c>
      <c r="F696" s="274" t="s">
        <v>3628</v>
      </c>
      <c r="G696" s="335" t="s">
        <v>3629</v>
      </c>
      <c r="H696" s="174" t="s">
        <v>330</v>
      </c>
      <c r="I696" s="296" t="s">
        <v>3630</v>
      </c>
      <c r="J696" s="251" t="s">
        <v>3631</v>
      </c>
      <c r="K696" s="300" t="s">
        <v>1538</v>
      </c>
      <c r="M696" s="300" t="s">
        <v>352</v>
      </c>
      <c r="N696" s="300" t="s">
        <v>3632</v>
      </c>
      <c r="O696" s="255" t="s">
        <v>1538</v>
      </c>
      <c r="P696" s="300"/>
    </row>
    <row r="697" spans="1:16">
      <c r="A697" s="3">
        <f t="shared" si="43"/>
        <v>694</v>
      </c>
      <c r="B697" s="3">
        <f t="shared" si="43"/>
        <v>19200695</v>
      </c>
      <c r="C697" s="297" t="s">
        <v>3343</v>
      </c>
      <c r="D697" s="293" t="s">
        <v>793</v>
      </c>
      <c r="E697" s="12" t="s">
        <v>3176</v>
      </c>
      <c r="F697" s="274" t="s">
        <v>3633</v>
      </c>
      <c r="G697" s="335" t="s">
        <v>3634</v>
      </c>
      <c r="H697" s="174" t="s">
        <v>326</v>
      </c>
      <c r="I697" s="296">
        <v>33881</v>
      </c>
      <c r="J697" s="251" t="s">
        <v>3635</v>
      </c>
      <c r="K697" s="300" t="s">
        <v>1538</v>
      </c>
      <c r="M697" s="300" t="s">
        <v>352</v>
      </c>
      <c r="N697" s="300" t="s">
        <v>1538</v>
      </c>
      <c r="O697" s="255" t="s">
        <v>1538</v>
      </c>
      <c r="P697" s="300"/>
    </row>
    <row r="698" spans="1:16" ht="21">
      <c r="A698" s="3">
        <f t="shared" si="43"/>
        <v>695</v>
      </c>
      <c r="B698" s="3">
        <f t="shared" si="43"/>
        <v>19200696</v>
      </c>
      <c r="C698" s="297" t="s">
        <v>3343</v>
      </c>
      <c r="D698" s="293" t="s">
        <v>3173</v>
      </c>
      <c r="E698" s="12" t="s">
        <v>1948</v>
      </c>
      <c r="F698" s="274" t="s">
        <v>3636</v>
      </c>
      <c r="G698" s="335" t="s">
        <v>3637</v>
      </c>
      <c r="H698" s="174" t="s">
        <v>330</v>
      </c>
      <c r="I698" s="296" t="s">
        <v>3638</v>
      </c>
      <c r="J698" s="219">
        <v>4508887</v>
      </c>
      <c r="K698" s="300" t="s">
        <v>1538</v>
      </c>
      <c r="M698" s="300" t="s">
        <v>336</v>
      </c>
      <c r="N698" s="300" t="s">
        <v>3639</v>
      </c>
      <c r="O698" s="255" t="s">
        <v>1538</v>
      </c>
      <c r="P698" s="300"/>
    </row>
    <row r="699" spans="1:16">
      <c r="A699" s="3">
        <f t="shared" si="43"/>
        <v>696</v>
      </c>
      <c r="B699" s="3">
        <f t="shared" si="43"/>
        <v>19200697</v>
      </c>
      <c r="C699" s="297" t="s">
        <v>3343</v>
      </c>
      <c r="D699" s="293" t="s">
        <v>3174</v>
      </c>
      <c r="E699" s="12" t="s">
        <v>3175</v>
      </c>
      <c r="F699" s="274" t="s">
        <v>3640</v>
      </c>
      <c r="G699" s="335" t="s">
        <v>3641</v>
      </c>
      <c r="H699" s="174" t="s">
        <v>330</v>
      </c>
      <c r="I699" s="296">
        <v>30751</v>
      </c>
      <c r="J699" s="251" t="s">
        <v>3642</v>
      </c>
      <c r="K699" s="300" t="s">
        <v>1538</v>
      </c>
      <c r="M699" s="300" t="s">
        <v>336</v>
      </c>
      <c r="N699" s="300" t="s">
        <v>3643</v>
      </c>
      <c r="O699" s="255" t="s">
        <v>3644</v>
      </c>
      <c r="P699" s="300"/>
    </row>
    <row r="700" spans="1:16">
      <c r="A700" s="3">
        <f t="shared" si="43"/>
        <v>697</v>
      </c>
      <c r="B700" s="3">
        <f t="shared" si="43"/>
        <v>19200698</v>
      </c>
      <c r="C700" s="297" t="s">
        <v>3343</v>
      </c>
      <c r="D700" s="293" t="s">
        <v>3182</v>
      </c>
      <c r="E700" s="12" t="s">
        <v>3183</v>
      </c>
      <c r="F700" s="274" t="s">
        <v>3645</v>
      </c>
      <c r="G700" s="335" t="s">
        <v>3646</v>
      </c>
      <c r="H700" s="174" t="s">
        <v>330</v>
      </c>
      <c r="I700" s="296" t="s">
        <v>3647</v>
      </c>
      <c r="J700" s="251" t="s">
        <v>3648</v>
      </c>
      <c r="K700" s="300" t="s">
        <v>1538</v>
      </c>
      <c r="M700" s="300" t="s">
        <v>343</v>
      </c>
      <c r="N700" s="300" t="s">
        <v>1538</v>
      </c>
      <c r="O700" s="255" t="s">
        <v>1538</v>
      </c>
      <c r="P700" s="300"/>
    </row>
    <row r="701" spans="1:16">
      <c r="A701" s="3">
        <f t="shared" si="43"/>
        <v>698</v>
      </c>
      <c r="B701" s="3">
        <f t="shared" si="43"/>
        <v>19200699</v>
      </c>
      <c r="C701" s="297" t="s">
        <v>3343</v>
      </c>
      <c r="D701" s="293" t="s">
        <v>3649</v>
      </c>
      <c r="E701" s="12" t="s">
        <v>3184</v>
      </c>
      <c r="F701" s="274" t="s">
        <v>3650</v>
      </c>
      <c r="G701" s="335" t="s">
        <v>3651</v>
      </c>
      <c r="H701" s="174" t="s">
        <v>326</v>
      </c>
      <c r="I701" s="296">
        <v>29742</v>
      </c>
      <c r="J701" s="251" t="s">
        <v>3652</v>
      </c>
      <c r="K701" s="300" t="s">
        <v>1538</v>
      </c>
      <c r="M701" s="300" t="s">
        <v>336</v>
      </c>
      <c r="N701" s="300" t="s">
        <v>3653</v>
      </c>
      <c r="O701" s="255" t="s">
        <v>3654</v>
      </c>
      <c r="P701" s="300"/>
    </row>
    <row r="702" spans="1:16">
      <c r="A702" s="3">
        <f t="shared" si="43"/>
        <v>699</v>
      </c>
      <c r="B702" s="3">
        <f t="shared" si="43"/>
        <v>19200700</v>
      </c>
      <c r="C702" s="297" t="s">
        <v>3343</v>
      </c>
      <c r="D702" s="293" t="s">
        <v>3655</v>
      </c>
      <c r="E702" s="12" t="s">
        <v>3186</v>
      </c>
      <c r="F702" s="274" t="s">
        <v>3656</v>
      </c>
      <c r="G702" s="335" t="s">
        <v>3657</v>
      </c>
      <c r="H702" s="174" t="s">
        <v>330</v>
      </c>
      <c r="I702" s="296">
        <v>35222</v>
      </c>
      <c r="J702" s="251" t="s">
        <v>3658</v>
      </c>
      <c r="K702" s="300" t="s">
        <v>1538</v>
      </c>
      <c r="M702" s="300" t="s">
        <v>352</v>
      </c>
      <c r="N702" s="300" t="s">
        <v>1538</v>
      </c>
      <c r="O702" s="255" t="s">
        <v>1538</v>
      </c>
      <c r="P702" s="300"/>
    </row>
    <row r="703" spans="1:16">
      <c r="A703" s="3">
        <f t="shared" si="43"/>
        <v>700</v>
      </c>
      <c r="B703" s="3">
        <f t="shared" si="43"/>
        <v>19200701</v>
      </c>
      <c r="C703" s="297" t="s">
        <v>3343</v>
      </c>
      <c r="D703" s="293" t="s">
        <v>3659</v>
      </c>
      <c r="E703" s="12" t="s">
        <v>776</v>
      </c>
      <c r="F703" s="274" t="s">
        <v>3660</v>
      </c>
      <c r="G703" s="335" t="s">
        <v>3661</v>
      </c>
      <c r="H703" s="174" t="s">
        <v>330</v>
      </c>
      <c r="I703" s="296" t="s">
        <v>3662</v>
      </c>
      <c r="J703" s="251" t="s">
        <v>3663</v>
      </c>
      <c r="K703" s="300" t="s">
        <v>1538</v>
      </c>
      <c r="M703" s="300" t="s">
        <v>2542</v>
      </c>
      <c r="N703" s="300" t="s">
        <v>1538</v>
      </c>
      <c r="O703" s="255" t="s">
        <v>1538</v>
      </c>
      <c r="P703" s="300"/>
    </row>
    <row r="704" spans="1:16">
      <c r="A704" s="3">
        <f t="shared" si="43"/>
        <v>701</v>
      </c>
      <c r="B704" s="3">
        <f t="shared" si="43"/>
        <v>19200702</v>
      </c>
      <c r="C704" s="297" t="s">
        <v>3343</v>
      </c>
      <c r="D704" s="293" t="s">
        <v>3664</v>
      </c>
      <c r="E704" s="12" t="s">
        <v>272</v>
      </c>
      <c r="F704" s="274" t="s">
        <v>3665</v>
      </c>
      <c r="G704" s="335" t="s">
        <v>3666</v>
      </c>
      <c r="H704" s="174" t="s">
        <v>330</v>
      </c>
      <c r="I704" s="296" t="s">
        <v>3667</v>
      </c>
      <c r="J704" s="251" t="s">
        <v>3668</v>
      </c>
      <c r="K704" s="300" t="s">
        <v>1538</v>
      </c>
      <c r="M704" s="300" t="s">
        <v>336</v>
      </c>
      <c r="N704" s="300" t="s">
        <v>1538</v>
      </c>
      <c r="O704" s="255" t="s">
        <v>1538</v>
      </c>
      <c r="P704" s="300"/>
    </row>
    <row r="705" spans="1:16">
      <c r="A705" s="3">
        <f t="shared" si="43"/>
        <v>702</v>
      </c>
      <c r="B705" s="3">
        <f t="shared" si="43"/>
        <v>19200703</v>
      </c>
      <c r="C705" s="297" t="s">
        <v>3343</v>
      </c>
      <c r="D705" s="293" t="s">
        <v>791</v>
      </c>
      <c r="E705" s="34" t="s">
        <v>3172</v>
      </c>
      <c r="F705" s="274" t="s">
        <v>3669</v>
      </c>
      <c r="G705" s="9" t="s">
        <v>3505</v>
      </c>
      <c r="H705" s="174" t="s">
        <v>326</v>
      </c>
      <c r="I705" s="296">
        <v>33458</v>
      </c>
      <c r="J705" s="256" t="s">
        <v>1920</v>
      </c>
      <c r="K705" s="300" t="s">
        <v>1538</v>
      </c>
      <c r="M705" s="300" t="s">
        <v>336</v>
      </c>
      <c r="N705" s="300" t="s">
        <v>3670</v>
      </c>
      <c r="O705" s="255" t="s">
        <v>3671</v>
      </c>
      <c r="P705" s="300"/>
    </row>
    <row r="706" spans="1:16" ht="18">
      <c r="A706" s="3">
        <f t="shared" si="43"/>
        <v>703</v>
      </c>
      <c r="B706" s="3">
        <f t="shared" si="43"/>
        <v>19200704</v>
      </c>
      <c r="C706" s="297" t="s">
        <v>3343</v>
      </c>
      <c r="D706" s="293" t="s">
        <v>3188</v>
      </c>
      <c r="E706" s="12" t="s">
        <v>3672</v>
      </c>
      <c r="F706" s="274" t="s">
        <v>3673</v>
      </c>
      <c r="G706" s="335" t="s">
        <v>3674</v>
      </c>
      <c r="H706" s="174" t="s">
        <v>326</v>
      </c>
      <c r="I706" s="296" t="s">
        <v>3675</v>
      </c>
      <c r="J706" s="247">
        <v>4402357</v>
      </c>
      <c r="K706" s="300" t="s">
        <v>1538</v>
      </c>
      <c r="M706" s="300" t="s">
        <v>343</v>
      </c>
      <c r="N706" s="300" t="s">
        <v>1538</v>
      </c>
      <c r="O706" s="255" t="s">
        <v>1538</v>
      </c>
      <c r="P706" s="300"/>
    </row>
    <row r="707" spans="1:16" ht="21">
      <c r="A707" s="3">
        <f t="shared" si="43"/>
        <v>704</v>
      </c>
      <c r="B707" s="3">
        <f t="shared" si="43"/>
        <v>19200705</v>
      </c>
      <c r="C707" s="297" t="s">
        <v>3343</v>
      </c>
      <c r="D707" s="293" t="s">
        <v>3386</v>
      </c>
      <c r="E707" s="12" t="s">
        <v>142</v>
      </c>
      <c r="F707" s="274" t="s">
        <v>3676</v>
      </c>
      <c r="G707" s="335" t="s">
        <v>3677</v>
      </c>
      <c r="H707" s="174" t="s">
        <v>326</v>
      </c>
      <c r="I707" s="296">
        <v>33976</v>
      </c>
      <c r="J707" s="219">
        <v>4509339</v>
      </c>
      <c r="K707" s="300" t="s">
        <v>1538</v>
      </c>
      <c r="M707" s="300" t="s">
        <v>352</v>
      </c>
      <c r="N707" s="300" t="s">
        <v>3678</v>
      </c>
      <c r="O707" s="255" t="s">
        <v>1538</v>
      </c>
      <c r="P707" s="300"/>
    </row>
    <row r="708" spans="1:16">
      <c r="A708" s="3">
        <f t="shared" si="43"/>
        <v>705</v>
      </c>
      <c r="B708" s="3">
        <f t="shared" si="43"/>
        <v>19200706</v>
      </c>
      <c r="C708" s="297" t="s">
        <v>3343</v>
      </c>
      <c r="D708" s="293" t="s">
        <v>3179</v>
      </c>
      <c r="E708" s="12" t="s">
        <v>3679</v>
      </c>
      <c r="F708" s="274" t="s">
        <v>3680</v>
      </c>
      <c r="G708" s="9" t="s">
        <v>3505</v>
      </c>
      <c r="H708" s="174" t="s">
        <v>330</v>
      </c>
      <c r="I708" s="296" t="s">
        <v>3681</v>
      </c>
      <c r="J708" s="256" t="s">
        <v>1920</v>
      </c>
      <c r="K708" s="300" t="s">
        <v>1538</v>
      </c>
      <c r="M708" s="300" t="s">
        <v>336</v>
      </c>
      <c r="N708" s="300" t="s">
        <v>3682</v>
      </c>
      <c r="O708" s="255" t="s">
        <v>2804</v>
      </c>
      <c r="P708" s="300"/>
    </row>
    <row r="709" spans="1:16" ht="15.75">
      <c r="A709" s="3">
        <f t="shared" si="43"/>
        <v>706</v>
      </c>
      <c r="B709" s="3">
        <f t="shared" si="43"/>
        <v>19200707</v>
      </c>
      <c r="C709" s="297" t="s">
        <v>3683</v>
      </c>
      <c r="D709" s="293" t="s">
        <v>3305</v>
      </c>
      <c r="E709" s="12" t="s">
        <v>3684</v>
      </c>
      <c r="F709" s="274" t="s">
        <v>3685</v>
      </c>
      <c r="G709" s="335" t="s">
        <v>3686</v>
      </c>
      <c r="H709" s="174" t="s">
        <v>330</v>
      </c>
      <c r="I709" s="296">
        <v>28981</v>
      </c>
      <c r="J709" s="233">
        <v>4523497</v>
      </c>
      <c r="K709" s="300" t="s">
        <v>1538</v>
      </c>
      <c r="M709" s="300" t="s">
        <v>336</v>
      </c>
      <c r="N709" s="300" t="s">
        <v>1538</v>
      </c>
      <c r="O709" s="255" t="s">
        <v>1538</v>
      </c>
      <c r="P709" s="300"/>
    </row>
    <row r="710" spans="1:16">
      <c r="A710" s="3">
        <f t="shared" ref="A710:B725" si="44">A709+1</f>
        <v>707</v>
      </c>
      <c r="B710" s="3">
        <f t="shared" si="44"/>
        <v>19200708</v>
      </c>
      <c r="C710" s="297">
        <v>43497</v>
      </c>
      <c r="D710" s="293" t="s">
        <v>3281</v>
      </c>
      <c r="E710" s="12" t="s">
        <v>314</v>
      </c>
      <c r="F710" s="274" t="s">
        <v>3687</v>
      </c>
      <c r="G710" s="335" t="s">
        <v>3688</v>
      </c>
      <c r="H710" s="174" t="s">
        <v>330</v>
      </c>
      <c r="I710" s="296" t="s">
        <v>3689</v>
      </c>
      <c r="J710" s="251" t="s">
        <v>3690</v>
      </c>
      <c r="K710" s="300" t="s">
        <v>1538</v>
      </c>
      <c r="M710" s="300" t="s">
        <v>336</v>
      </c>
      <c r="N710" s="300" t="s">
        <v>1538</v>
      </c>
      <c r="O710" s="255" t="s">
        <v>1538</v>
      </c>
      <c r="P710" s="300"/>
    </row>
    <row r="711" spans="1:16" ht="21">
      <c r="A711" s="3">
        <f t="shared" si="44"/>
        <v>708</v>
      </c>
      <c r="B711" s="3">
        <f t="shared" si="44"/>
        <v>19200709</v>
      </c>
      <c r="C711" s="297" t="s">
        <v>3276</v>
      </c>
      <c r="D711" s="293" t="s">
        <v>3194</v>
      </c>
      <c r="E711" s="12" t="s">
        <v>3311</v>
      </c>
      <c r="F711" s="274" t="s">
        <v>3691</v>
      </c>
      <c r="G711" s="335" t="s">
        <v>3692</v>
      </c>
      <c r="H711" s="174" t="s">
        <v>326</v>
      </c>
      <c r="I711" s="296" t="s">
        <v>3693</v>
      </c>
      <c r="J711" s="272">
        <v>4547588</v>
      </c>
      <c r="K711" s="300" t="s">
        <v>1538</v>
      </c>
      <c r="M711" s="300" t="s">
        <v>336</v>
      </c>
      <c r="N711" s="300" t="s">
        <v>3694</v>
      </c>
      <c r="O711" s="255" t="s">
        <v>3695</v>
      </c>
      <c r="P711" s="300"/>
    </row>
    <row r="712" spans="1:16">
      <c r="A712" s="3">
        <f t="shared" si="44"/>
        <v>709</v>
      </c>
      <c r="B712" s="3">
        <f t="shared" si="44"/>
        <v>19200710</v>
      </c>
      <c r="C712" s="297" t="s">
        <v>3343</v>
      </c>
      <c r="D712" s="293" t="s">
        <v>3189</v>
      </c>
      <c r="E712" s="12" t="s">
        <v>3696</v>
      </c>
      <c r="F712" s="274" t="s">
        <v>3697</v>
      </c>
      <c r="G712" s="335" t="s">
        <v>3698</v>
      </c>
      <c r="H712" s="174" t="s">
        <v>330</v>
      </c>
      <c r="I712" s="296" t="s">
        <v>3699</v>
      </c>
      <c r="J712" s="251" t="s">
        <v>3700</v>
      </c>
      <c r="K712" s="300" t="s">
        <v>1538</v>
      </c>
      <c r="M712" s="300" t="s">
        <v>2542</v>
      </c>
      <c r="N712" s="300" t="s">
        <v>1538</v>
      </c>
      <c r="O712" s="255" t="s">
        <v>1538</v>
      </c>
      <c r="P712" s="300"/>
    </row>
    <row r="713" spans="1:16" ht="15">
      <c r="A713" s="3">
        <f t="shared" si="44"/>
        <v>710</v>
      </c>
      <c r="B713" s="3">
        <f t="shared" si="44"/>
        <v>19200711</v>
      </c>
      <c r="C713" s="297" t="s">
        <v>3343</v>
      </c>
      <c r="D713" s="257" t="s">
        <v>3701</v>
      </c>
      <c r="E713" s="12" t="s">
        <v>3190</v>
      </c>
      <c r="F713" s="274" t="s">
        <v>3702</v>
      </c>
      <c r="G713" s="335" t="s">
        <v>3703</v>
      </c>
      <c r="H713" s="174" t="s">
        <v>326</v>
      </c>
      <c r="I713" s="296">
        <v>31360</v>
      </c>
      <c r="J713" s="47">
        <v>4541779</v>
      </c>
      <c r="K713" s="300" t="s">
        <v>1538</v>
      </c>
      <c r="M713" s="300" t="s">
        <v>336</v>
      </c>
      <c r="N713" s="300" t="s">
        <v>3704</v>
      </c>
      <c r="O713" s="255" t="s">
        <v>3705</v>
      </c>
      <c r="P713" s="300"/>
    </row>
    <row r="714" spans="1:16">
      <c r="A714" s="3">
        <f t="shared" si="44"/>
        <v>711</v>
      </c>
      <c r="B714" s="3">
        <f t="shared" si="44"/>
        <v>19200712</v>
      </c>
      <c r="C714" s="297" t="s">
        <v>3343</v>
      </c>
      <c r="D714" s="293" t="s">
        <v>3191</v>
      </c>
      <c r="E714" s="12" t="s">
        <v>3706</v>
      </c>
      <c r="F714" s="274" t="s">
        <v>3707</v>
      </c>
      <c r="G714" s="335" t="s">
        <v>3708</v>
      </c>
      <c r="H714" s="174" t="s">
        <v>330</v>
      </c>
      <c r="I714" s="296">
        <v>33147</v>
      </c>
      <c r="J714" s="251" t="s">
        <v>3709</v>
      </c>
      <c r="K714" s="300" t="s">
        <v>1538</v>
      </c>
      <c r="M714" s="300" t="s">
        <v>336</v>
      </c>
      <c r="N714" s="300" t="s">
        <v>3710</v>
      </c>
      <c r="O714" s="255" t="s">
        <v>2013</v>
      </c>
      <c r="P714" s="300"/>
    </row>
    <row r="715" spans="1:16">
      <c r="A715" s="3">
        <f t="shared" si="44"/>
        <v>712</v>
      </c>
      <c r="B715" s="3">
        <f t="shared" si="44"/>
        <v>19200713</v>
      </c>
      <c r="C715" s="297" t="s">
        <v>3711</v>
      </c>
      <c r="D715" s="293" t="s">
        <v>3712</v>
      </c>
      <c r="E715" s="12" t="s">
        <v>213</v>
      </c>
      <c r="F715" s="274" t="s">
        <v>3713</v>
      </c>
      <c r="G715" s="9" t="s">
        <v>3714</v>
      </c>
      <c r="H715" s="174" t="s">
        <v>326</v>
      </c>
      <c r="I715" s="296">
        <v>34244</v>
      </c>
      <c r="J715" s="251" t="s">
        <v>3715</v>
      </c>
      <c r="K715" s="300" t="s">
        <v>1538</v>
      </c>
      <c r="M715" s="300" t="s">
        <v>336</v>
      </c>
      <c r="N715" s="300" t="s">
        <v>3716</v>
      </c>
      <c r="O715" s="255" t="s">
        <v>3717</v>
      </c>
      <c r="P715" s="300"/>
    </row>
    <row r="716" spans="1:16">
      <c r="A716" s="3">
        <f t="shared" si="44"/>
        <v>713</v>
      </c>
      <c r="B716" s="3">
        <f t="shared" si="44"/>
        <v>19200714</v>
      </c>
      <c r="C716" s="297" t="s">
        <v>3343</v>
      </c>
      <c r="D716" s="293" t="s">
        <v>83</v>
      </c>
      <c r="E716" s="12" t="s">
        <v>3193</v>
      </c>
      <c r="F716" s="274" t="s">
        <v>3718</v>
      </c>
      <c r="G716" s="335" t="s">
        <v>3719</v>
      </c>
      <c r="H716" s="174" t="s">
        <v>326</v>
      </c>
      <c r="I716" s="296" t="s">
        <v>3720</v>
      </c>
      <c r="J716" s="251" t="s">
        <v>3721</v>
      </c>
      <c r="K716" s="300" t="s">
        <v>1538</v>
      </c>
      <c r="M716" s="300" t="s">
        <v>336</v>
      </c>
      <c r="N716" s="300" t="s">
        <v>3722</v>
      </c>
      <c r="O716" s="255" t="s">
        <v>1462</v>
      </c>
      <c r="P716" s="300"/>
    </row>
    <row r="717" spans="1:16">
      <c r="A717" s="3">
        <f t="shared" si="44"/>
        <v>714</v>
      </c>
      <c r="B717" s="3">
        <f t="shared" si="44"/>
        <v>19200715</v>
      </c>
      <c r="C717" s="297" t="s">
        <v>3343</v>
      </c>
      <c r="D717" s="293" t="s">
        <v>92</v>
      </c>
      <c r="E717" s="12" t="s">
        <v>3723</v>
      </c>
      <c r="F717" s="274" t="s">
        <v>3724</v>
      </c>
      <c r="G717" s="335" t="s">
        <v>3725</v>
      </c>
      <c r="H717" s="174" t="s">
        <v>326</v>
      </c>
      <c r="I717" s="296" t="s">
        <v>3726</v>
      </c>
      <c r="J717" s="251" t="s">
        <v>3727</v>
      </c>
      <c r="K717" s="300" t="s">
        <v>1538</v>
      </c>
      <c r="M717" s="300" t="s">
        <v>352</v>
      </c>
      <c r="N717" s="300" t="s">
        <v>1538</v>
      </c>
      <c r="O717" s="255" t="s">
        <v>1538</v>
      </c>
      <c r="P717" s="300"/>
    </row>
    <row r="718" spans="1:16" ht="15">
      <c r="A718" s="3">
        <f t="shared" si="44"/>
        <v>715</v>
      </c>
      <c r="B718" s="3">
        <f t="shared" si="44"/>
        <v>19200716</v>
      </c>
      <c r="C718" s="297" t="s">
        <v>3343</v>
      </c>
      <c r="D718" s="293" t="s">
        <v>3201</v>
      </c>
      <c r="E718" s="12" t="s">
        <v>3728</v>
      </c>
      <c r="F718" s="274" t="s">
        <v>3729</v>
      </c>
      <c r="G718" s="335" t="s">
        <v>3730</v>
      </c>
      <c r="H718" s="174" t="s">
        <v>330</v>
      </c>
      <c r="I718" s="296">
        <v>30080</v>
      </c>
      <c r="J718" s="223">
        <v>4520941</v>
      </c>
      <c r="K718" s="300" t="s">
        <v>1538</v>
      </c>
      <c r="M718" s="300" t="s">
        <v>343</v>
      </c>
      <c r="N718" s="300" t="s">
        <v>1538</v>
      </c>
      <c r="O718" s="255" t="s">
        <v>1538</v>
      </c>
      <c r="P718" s="300"/>
    </row>
    <row r="719" spans="1:16">
      <c r="A719" s="3">
        <f t="shared" si="44"/>
        <v>716</v>
      </c>
      <c r="B719" s="3">
        <f t="shared" si="44"/>
        <v>19200717</v>
      </c>
      <c r="C719" s="297" t="s">
        <v>3731</v>
      </c>
      <c r="D719" s="293" t="s">
        <v>3732</v>
      </c>
      <c r="E719" s="12" t="s">
        <v>3023</v>
      </c>
      <c r="F719" s="274" t="s">
        <v>3733</v>
      </c>
      <c r="G719" s="335" t="s">
        <v>3734</v>
      </c>
      <c r="H719" s="174" t="s">
        <v>330</v>
      </c>
      <c r="I719" s="296" t="s">
        <v>3735</v>
      </c>
      <c r="J719" s="251" t="s">
        <v>3736</v>
      </c>
      <c r="K719" s="300" t="s">
        <v>1538</v>
      </c>
      <c r="M719" s="300" t="s">
        <v>352</v>
      </c>
      <c r="N719" s="300" t="s">
        <v>1538</v>
      </c>
      <c r="O719" s="255" t="s">
        <v>1538</v>
      </c>
      <c r="P719" s="300"/>
    </row>
    <row r="720" spans="1:16" ht="15">
      <c r="A720" s="3">
        <f t="shared" si="44"/>
        <v>717</v>
      </c>
      <c r="B720" s="3">
        <f t="shared" si="44"/>
        <v>19200718</v>
      </c>
      <c r="C720" s="297" t="s">
        <v>3731</v>
      </c>
      <c r="D720" s="293" t="s">
        <v>58</v>
      </c>
      <c r="E720" s="12" t="s">
        <v>3043</v>
      </c>
      <c r="F720" s="274" t="s">
        <v>3157</v>
      </c>
      <c r="G720" s="335" t="s">
        <v>3158</v>
      </c>
      <c r="H720" s="174" t="s">
        <v>330</v>
      </c>
      <c r="I720" s="296" t="s">
        <v>4390</v>
      </c>
      <c r="J720" s="55">
        <v>4514312</v>
      </c>
      <c r="K720" s="300" t="s">
        <v>1538</v>
      </c>
      <c r="M720" s="300" t="s">
        <v>352</v>
      </c>
      <c r="N720" s="300" t="s">
        <v>1538</v>
      </c>
      <c r="O720" s="255" t="s">
        <v>1538</v>
      </c>
      <c r="P720" s="300"/>
    </row>
    <row r="721" spans="1:16">
      <c r="A721" s="3">
        <f t="shared" si="44"/>
        <v>718</v>
      </c>
      <c r="B721" s="3">
        <f t="shared" si="44"/>
        <v>19200719</v>
      </c>
      <c r="C721" s="297" t="s">
        <v>3731</v>
      </c>
      <c r="D721" s="293" t="s">
        <v>3202</v>
      </c>
      <c r="E721" s="12" t="s">
        <v>3737</v>
      </c>
      <c r="F721" s="274" t="s">
        <v>3738</v>
      </c>
      <c r="G721" s="335" t="s">
        <v>3739</v>
      </c>
      <c r="H721" s="174" t="s">
        <v>326</v>
      </c>
      <c r="I721" s="296" t="s">
        <v>3740</v>
      </c>
      <c r="J721" s="251" t="s">
        <v>3741</v>
      </c>
      <c r="K721" s="300" t="s">
        <v>1538</v>
      </c>
      <c r="M721" s="300" t="s">
        <v>2542</v>
      </c>
      <c r="N721" s="300" t="s">
        <v>1538</v>
      </c>
      <c r="O721" s="255" t="s">
        <v>1538</v>
      </c>
      <c r="P721" s="300"/>
    </row>
    <row r="722" spans="1:16">
      <c r="A722" s="3">
        <f t="shared" si="44"/>
        <v>719</v>
      </c>
      <c r="B722" s="3">
        <f t="shared" si="44"/>
        <v>19200720</v>
      </c>
      <c r="C722" s="297" t="s">
        <v>3343</v>
      </c>
      <c r="D722" s="293" t="s">
        <v>72</v>
      </c>
      <c r="E722" s="12" t="s">
        <v>3228</v>
      </c>
      <c r="F722" s="274" t="s">
        <v>3742</v>
      </c>
      <c r="G722" s="335" t="s">
        <v>3743</v>
      </c>
      <c r="H722" s="174" t="s">
        <v>330</v>
      </c>
      <c r="I722" s="296" t="s">
        <v>3744</v>
      </c>
      <c r="J722" s="251" t="s">
        <v>3745</v>
      </c>
      <c r="K722" s="300" t="s">
        <v>1538</v>
      </c>
      <c r="M722" s="300" t="s">
        <v>352</v>
      </c>
      <c r="N722" s="300" t="s">
        <v>3722</v>
      </c>
      <c r="O722" s="255" t="s">
        <v>1462</v>
      </c>
      <c r="P722" s="300"/>
    </row>
    <row r="723" spans="1:16">
      <c r="A723" s="3">
        <f t="shared" si="44"/>
        <v>720</v>
      </c>
      <c r="B723" s="3">
        <f t="shared" si="44"/>
        <v>19200721</v>
      </c>
      <c r="C723" s="300" t="s">
        <v>3343</v>
      </c>
      <c r="D723" s="293" t="s">
        <v>3746</v>
      </c>
      <c r="E723" s="12" t="s">
        <v>3747</v>
      </c>
      <c r="F723" s="274" t="s">
        <v>3748</v>
      </c>
      <c r="G723" s="335" t="s">
        <v>3749</v>
      </c>
      <c r="H723" s="174" t="s">
        <v>326</v>
      </c>
      <c r="I723" s="296" t="s">
        <v>3750</v>
      </c>
      <c r="J723" s="251" t="s">
        <v>3751</v>
      </c>
      <c r="K723" s="300" t="s">
        <v>1538</v>
      </c>
      <c r="M723" s="300" t="s">
        <v>343</v>
      </c>
      <c r="N723" s="300" t="s">
        <v>1538</v>
      </c>
      <c r="O723" s="255" t="s">
        <v>1538</v>
      </c>
      <c r="P723" s="300"/>
    </row>
    <row r="724" spans="1:16">
      <c r="A724" s="3">
        <f t="shared" si="44"/>
        <v>721</v>
      </c>
      <c r="B724" s="3">
        <f t="shared" si="44"/>
        <v>19200722</v>
      </c>
      <c r="C724" s="297" t="s">
        <v>3343</v>
      </c>
      <c r="D724" s="293" t="s">
        <v>3752</v>
      </c>
      <c r="E724" s="12" t="s">
        <v>3211</v>
      </c>
      <c r="F724" s="274" t="s">
        <v>3753</v>
      </c>
      <c r="G724" s="9" t="s">
        <v>3505</v>
      </c>
      <c r="H724" s="174" t="s">
        <v>326</v>
      </c>
      <c r="I724" s="296" t="s">
        <v>3754</v>
      </c>
      <c r="J724" s="256" t="s">
        <v>1920</v>
      </c>
      <c r="K724" s="300" t="s">
        <v>1538</v>
      </c>
      <c r="M724" s="300" t="s">
        <v>336</v>
      </c>
      <c r="N724" s="300" t="s">
        <v>3755</v>
      </c>
      <c r="O724" s="255" t="s">
        <v>3351</v>
      </c>
      <c r="P724" s="300"/>
    </row>
    <row r="725" spans="1:16">
      <c r="A725" s="3">
        <f t="shared" si="44"/>
        <v>722</v>
      </c>
      <c r="B725" s="3">
        <f t="shared" si="44"/>
        <v>19200723</v>
      </c>
      <c r="C725" s="297" t="s">
        <v>3343</v>
      </c>
      <c r="D725" s="293" t="s">
        <v>3233</v>
      </c>
      <c r="E725" s="12" t="s">
        <v>3234</v>
      </c>
      <c r="F725" s="274" t="s">
        <v>3756</v>
      </c>
      <c r="G725" s="335" t="s">
        <v>3757</v>
      </c>
      <c r="H725" s="174" t="s">
        <v>330</v>
      </c>
      <c r="I725" s="296" t="s">
        <v>2670</v>
      </c>
      <c r="J725" s="251" t="s">
        <v>3758</v>
      </c>
      <c r="K725" s="300" t="s">
        <v>1538</v>
      </c>
      <c r="M725" s="300" t="s">
        <v>336</v>
      </c>
      <c r="N725" s="300" t="s">
        <v>3759</v>
      </c>
      <c r="O725" s="255" t="s">
        <v>1538</v>
      </c>
      <c r="P725" s="300"/>
    </row>
    <row r="726" spans="1:16">
      <c r="A726" s="3">
        <f t="shared" ref="A726:B741" si="45">A725+1</f>
        <v>723</v>
      </c>
      <c r="B726" s="3">
        <f t="shared" si="45"/>
        <v>19200724</v>
      </c>
      <c r="C726" s="297" t="s">
        <v>3343</v>
      </c>
      <c r="D726" s="293" t="s">
        <v>3760</v>
      </c>
      <c r="E726" s="12" t="s">
        <v>3761</v>
      </c>
      <c r="F726" s="274" t="s">
        <v>3762</v>
      </c>
      <c r="G726" s="335" t="s">
        <v>3763</v>
      </c>
      <c r="H726" s="174" t="s">
        <v>330</v>
      </c>
      <c r="I726" s="296">
        <v>36075</v>
      </c>
      <c r="J726" s="251" t="s">
        <v>3764</v>
      </c>
      <c r="K726" s="300" t="s">
        <v>1538</v>
      </c>
      <c r="M726" s="300" t="s">
        <v>336</v>
      </c>
      <c r="N726" s="300" t="s">
        <v>3765</v>
      </c>
      <c r="O726" s="255" t="s">
        <v>3766</v>
      </c>
      <c r="P726" s="300"/>
    </row>
    <row r="727" spans="1:16">
      <c r="A727" s="3">
        <f t="shared" si="45"/>
        <v>724</v>
      </c>
      <c r="B727" s="3">
        <f t="shared" si="45"/>
        <v>19200725</v>
      </c>
      <c r="C727" s="297" t="s">
        <v>3343</v>
      </c>
      <c r="D727" s="252" t="s">
        <v>3205</v>
      </c>
      <c r="E727" s="12" t="s">
        <v>3767</v>
      </c>
      <c r="F727" s="274" t="s">
        <v>3768</v>
      </c>
      <c r="G727" s="9" t="s">
        <v>3505</v>
      </c>
      <c r="H727" s="174" t="s">
        <v>326</v>
      </c>
      <c r="I727" s="296">
        <v>32482</v>
      </c>
      <c r="J727" s="256" t="s">
        <v>1920</v>
      </c>
      <c r="K727" s="300" t="s">
        <v>1538</v>
      </c>
      <c r="M727" s="300" t="s">
        <v>336</v>
      </c>
      <c r="N727" s="300" t="s">
        <v>1538</v>
      </c>
      <c r="O727" s="255" t="s">
        <v>1538</v>
      </c>
      <c r="P727" s="300"/>
    </row>
    <row r="728" spans="1:16" ht="15">
      <c r="A728" s="3">
        <f t="shared" si="45"/>
        <v>725</v>
      </c>
      <c r="B728" s="3">
        <f t="shared" si="45"/>
        <v>19200726</v>
      </c>
      <c r="C728" s="297" t="s">
        <v>3769</v>
      </c>
      <c r="D728" s="293" t="s">
        <v>3770</v>
      </c>
      <c r="E728" s="12" t="s">
        <v>3236</v>
      </c>
      <c r="F728" s="274" t="s">
        <v>3771</v>
      </c>
      <c r="G728" s="335" t="s">
        <v>3772</v>
      </c>
      <c r="H728" s="174" t="s">
        <v>330</v>
      </c>
      <c r="I728" s="296" t="s">
        <v>3773</v>
      </c>
      <c r="J728" s="55" t="s">
        <v>4524</v>
      </c>
      <c r="K728" s="300" t="s">
        <v>1538</v>
      </c>
      <c r="M728" s="300" t="s">
        <v>336</v>
      </c>
      <c r="N728" s="300" t="s">
        <v>1538</v>
      </c>
      <c r="O728" s="255" t="s">
        <v>1538</v>
      </c>
      <c r="P728" s="300"/>
    </row>
    <row r="729" spans="1:16">
      <c r="A729" s="3">
        <f t="shared" si="45"/>
        <v>726</v>
      </c>
      <c r="B729" s="3">
        <f t="shared" si="45"/>
        <v>19200727</v>
      </c>
      <c r="C729" s="297" t="s">
        <v>3343</v>
      </c>
      <c r="D729" s="293" t="s">
        <v>3206</v>
      </c>
      <c r="E729" s="12" t="s">
        <v>3774</v>
      </c>
      <c r="F729" s="274" t="s">
        <v>3775</v>
      </c>
      <c r="G729" s="335" t="s">
        <v>3776</v>
      </c>
      <c r="H729" s="174" t="s">
        <v>326</v>
      </c>
      <c r="I729" s="296" t="s">
        <v>3777</v>
      </c>
      <c r="J729" s="256" t="s">
        <v>1920</v>
      </c>
      <c r="K729" s="300" t="s">
        <v>1538</v>
      </c>
      <c r="M729" s="300" t="s">
        <v>352</v>
      </c>
      <c r="N729" s="300" t="s">
        <v>1538</v>
      </c>
      <c r="O729" s="255" t="s">
        <v>1538</v>
      </c>
      <c r="P729" s="300"/>
    </row>
    <row r="730" spans="1:16">
      <c r="A730" s="3">
        <f t="shared" si="45"/>
        <v>727</v>
      </c>
      <c r="B730" s="3">
        <f t="shared" si="45"/>
        <v>19200728</v>
      </c>
      <c r="C730" s="297" t="s">
        <v>3343</v>
      </c>
      <c r="D730" s="293" t="s">
        <v>3203</v>
      </c>
      <c r="E730" s="12" t="s">
        <v>3778</v>
      </c>
      <c r="F730" s="274" t="s">
        <v>3779</v>
      </c>
      <c r="G730" s="335" t="s">
        <v>3780</v>
      </c>
      <c r="H730" s="174" t="s">
        <v>326</v>
      </c>
      <c r="I730" s="296">
        <v>31174</v>
      </c>
      <c r="J730" s="251" t="s">
        <v>3781</v>
      </c>
      <c r="K730" s="300" t="s">
        <v>1538</v>
      </c>
      <c r="M730" s="300" t="s">
        <v>336</v>
      </c>
      <c r="N730" s="300" t="s">
        <v>2579</v>
      </c>
      <c r="O730" s="255" t="s">
        <v>1416</v>
      </c>
      <c r="P730" s="300"/>
    </row>
    <row r="731" spans="1:16">
      <c r="A731" s="3">
        <f t="shared" si="45"/>
        <v>728</v>
      </c>
      <c r="B731" s="3">
        <f t="shared" si="45"/>
        <v>19200729</v>
      </c>
      <c r="C731" s="297" t="s">
        <v>3343</v>
      </c>
      <c r="D731" s="293" t="s">
        <v>3782</v>
      </c>
      <c r="E731" s="12" t="s">
        <v>3237</v>
      </c>
      <c r="F731" s="274" t="s">
        <v>3783</v>
      </c>
      <c r="G731" s="335" t="s">
        <v>3784</v>
      </c>
      <c r="H731" s="174" t="s">
        <v>330</v>
      </c>
      <c r="I731" s="296" t="s">
        <v>3785</v>
      </c>
      <c r="J731" s="256" t="s">
        <v>1920</v>
      </c>
      <c r="K731" s="300" t="s">
        <v>1538</v>
      </c>
      <c r="M731" s="300" t="s">
        <v>336</v>
      </c>
      <c r="N731" s="300" t="s">
        <v>3786</v>
      </c>
      <c r="O731" s="255" t="s">
        <v>3787</v>
      </c>
      <c r="P731" s="300"/>
    </row>
    <row r="732" spans="1:16">
      <c r="A732" s="3">
        <f t="shared" si="45"/>
        <v>729</v>
      </c>
      <c r="B732" s="3">
        <f t="shared" si="45"/>
        <v>19200730</v>
      </c>
      <c r="C732" s="297" t="s">
        <v>3343</v>
      </c>
      <c r="D732" s="293" t="s">
        <v>3209</v>
      </c>
      <c r="E732" s="12" t="s">
        <v>3210</v>
      </c>
      <c r="F732" s="274" t="s">
        <v>3788</v>
      </c>
      <c r="G732" s="335" t="s">
        <v>3789</v>
      </c>
      <c r="H732" s="174" t="s">
        <v>330</v>
      </c>
      <c r="I732" s="296" t="s">
        <v>3790</v>
      </c>
      <c r="J732" s="251" t="s">
        <v>3791</v>
      </c>
      <c r="K732" s="300" t="s">
        <v>1538</v>
      </c>
      <c r="M732" s="300" t="s">
        <v>2542</v>
      </c>
      <c r="N732" s="300" t="s">
        <v>1538</v>
      </c>
      <c r="O732" s="255" t="s">
        <v>1538</v>
      </c>
      <c r="P732" s="300"/>
    </row>
    <row r="733" spans="1:16" ht="18.75">
      <c r="A733" s="3">
        <f t="shared" si="45"/>
        <v>730</v>
      </c>
      <c r="B733" s="3">
        <f t="shared" si="45"/>
        <v>19200731</v>
      </c>
      <c r="C733" s="297" t="s">
        <v>3381</v>
      </c>
      <c r="D733" s="293" t="s">
        <v>3792</v>
      </c>
      <c r="E733" s="12" t="s">
        <v>3793</v>
      </c>
      <c r="F733" s="274" t="s">
        <v>3794</v>
      </c>
      <c r="G733" s="335" t="s">
        <v>3795</v>
      </c>
      <c r="H733" s="174" t="s">
        <v>330</v>
      </c>
      <c r="I733" s="296" t="s">
        <v>3796</v>
      </c>
      <c r="J733" s="234">
        <v>4523514</v>
      </c>
      <c r="K733" s="300" t="s">
        <v>1538</v>
      </c>
      <c r="M733" s="300" t="s">
        <v>336</v>
      </c>
      <c r="N733" s="300" t="s">
        <v>3797</v>
      </c>
      <c r="O733" s="255" t="s">
        <v>3798</v>
      </c>
      <c r="P733" s="300"/>
    </row>
    <row r="734" spans="1:16">
      <c r="A734" s="3">
        <f t="shared" si="45"/>
        <v>731</v>
      </c>
      <c r="B734" s="3">
        <f t="shared" si="45"/>
        <v>19200732</v>
      </c>
      <c r="C734" s="297" t="s">
        <v>3799</v>
      </c>
      <c r="D734" s="293" t="s">
        <v>3253</v>
      </c>
      <c r="E734" s="34" t="s">
        <v>3254</v>
      </c>
      <c r="F734" s="274" t="s">
        <v>3800</v>
      </c>
      <c r="G734" s="335" t="s">
        <v>3801</v>
      </c>
      <c r="H734" s="174" t="s">
        <v>326</v>
      </c>
      <c r="I734" s="296" t="s">
        <v>3802</v>
      </c>
      <c r="J734" s="251" t="s">
        <v>3803</v>
      </c>
      <c r="K734" s="300" t="s">
        <v>1538</v>
      </c>
      <c r="M734" s="300" t="s">
        <v>336</v>
      </c>
      <c r="N734" s="300" t="s">
        <v>3443</v>
      </c>
      <c r="O734" s="255" t="s">
        <v>3444</v>
      </c>
      <c r="P734" s="300"/>
    </row>
    <row r="735" spans="1:16" ht="15">
      <c r="A735" s="3">
        <f t="shared" si="45"/>
        <v>732</v>
      </c>
      <c r="B735" s="3">
        <f t="shared" si="45"/>
        <v>19200733</v>
      </c>
      <c r="C735" s="297" t="s">
        <v>3343</v>
      </c>
      <c r="D735" s="293" t="s">
        <v>3227</v>
      </c>
      <c r="E735" s="12" t="s">
        <v>3804</v>
      </c>
      <c r="F735" s="274" t="s">
        <v>3805</v>
      </c>
      <c r="G735" s="335" t="s">
        <v>3806</v>
      </c>
      <c r="H735" s="174" t="s">
        <v>330</v>
      </c>
      <c r="I735" s="296" t="s">
        <v>3807</v>
      </c>
      <c r="J735" s="55">
        <v>4568600</v>
      </c>
      <c r="K735" s="300" t="s">
        <v>1538</v>
      </c>
      <c r="M735" s="300" t="s">
        <v>336</v>
      </c>
      <c r="N735" s="300" t="s">
        <v>3808</v>
      </c>
      <c r="O735" s="255" t="s">
        <v>1538</v>
      </c>
      <c r="P735" s="300"/>
    </row>
    <row r="736" spans="1:16">
      <c r="A736" s="3">
        <f t="shared" si="45"/>
        <v>733</v>
      </c>
      <c r="B736" s="3">
        <f t="shared" si="45"/>
        <v>19200734</v>
      </c>
      <c r="C736" s="297" t="s">
        <v>3809</v>
      </c>
      <c r="D736" s="293" t="s">
        <v>3810</v>
      </c>
      <c r="E736" s="12" t="s">
        <v>3811</v>
      </c>
      <c r="F736" s="274" t="s">
        <v>3812</v>
      </c>
      <c r="G736" s="335" t="s">
        <v>3813</v>
      </c>
      <c r="H736" s="174" t="s">
        <v>326</v>
      </c>
      <c r="I736" s="296">
        <v>30507</v>
      </c>
      <c r="J736" s="251" t="s">
        <v>3814</v>
      </c>
      <c r="K736" s="300" t="s">
        <v>1538</v>
      </c>
      <c r="M736" s="300" t="s">
        <v>3815</v>
      </c>
      <c r="N736" s="300" t="s">
        <v>1538</v>
      </c>
      <c r="O736" s="255" t="s">
        <v>1538</v>
      </c>
      <c r="P736" s="300"/>
    </row>
    <row r="737" spans="1:16">
      <c r="A737" s="3">
        <f t="shared" si="45"/>
        <v>734</v>
      </c>
      <c r="B737" s="3">
        <f t="shared" si="45"/>
        <v>19200735</v>
      </c>
      <c r="C737" s="297" t="s">
        <v>3276</v>
      </c>
      <c r="D737" s="293" t="s">
        <v>3816</v>
      </c>
      <c r="E737" s="12" t="s">
        <v>835</v>
      </c>
      <c r="F737" s="274" t="s">
        <v>3817</v>
      </c>
      <c r="G737" s="335" t="s">
        <v>3818</v>
      </c>
      <c r="H737" s="174" t="s">
        <v>326</v>
      </c>
      <c r="I737" s="296">
        <v>33158</v>
      </c>
      <c r="J737" s="256" t="s">
        <v>1920</v>
      </c>
      <c r="K737" s="300" t="s">
        <v>1538</v>
      </c>
      <c r="M737" s="300" t="s">
        <v>336</v>
      </c>
      <c r="N737" s="300" t="s">
        <v>3819</v>
      </c>
      <c r="O737" s="255" t="s">
        <v>3820</v>
      </c>
      <c r="P737" s="300"/>
    </row>
    <row r="738" spans="1:16">
      <c r="A738" s="3">
        <f t="shared" si="45"/>
        <v>735</v>
      </c>
      <c r="B738" s="3">
        <f t="shared" si="45"/>
        <v>19200736</v>
      </c>
      <c r="C738" s="297" t="s">
        <v>3276</v>
      </c>
      <c r="D738" s="293" t="s">
        <v>2636</v>
      </c>
      <c r="E738" s="12" t="s">
        <v>171</v>
      </c>
      <c r="F738" s="274" t="s">
        <v>3821</v>
      </c>
      <c r="G738" s="335" t="s">
        <v>3822</v>
      </c>
      <c r="H738" s="174" t="s">
        <v>326</v>
      </c>
      <c r="I738" s="296" t="s">
        <v>3823</v>
      </c>
      <c r="J738" s="251" t="s">
        <v>3824</v>
      </c>
      <c r="K738" s="300" t="s">
        <v>1538</v>
      </c>
      <c r="M738" s="300" t="s">
        <v>2542</v>
      </c>
      <c r="N738" s="300" t="s">
        <v>1538</v>
      </c>
      <c r="O738" s="255" t="s">
        <v>1538</v>
      </c>
      <c r="P738" s="300"/>
    </row>
    <row r="739" spans="1:16" ht="15">
      <c r="A739" s="3">
        <f t="shared" si="45"/>
        <v>736</v>
      </c>
      <c r="B739" s="3">
        <f t="shared" si="45"/>
        <v>19200737</v>
      </c>
      <c r="C739" s="297" t="s">
        <v>3276</v>
      </c>
      <c r="D739" s="293" t="s">
        <v>4523</v>
      </c>
      <c r="E739" s="12" t="s">
        <v>3825</v>
      </c>
      <c r="F739" s="274" t="s">
        <v>3826</v>
      </c>
      <c r="G739" s="335" t="s">
        <v>3827</v>
      </c>
      <c r="H739" s="174" t="s">
        <v>330</v>
      </c>
      <c r="I739" s="296">
        <v>32999</v>
      </c>
      <c r="J739" s="55">
        <v>3771968</v>
      </c>
      <c r="K739" s="300" t="s">
        <v>1538</v>
      </c>
      <c r="M739" s="300" t="s">
        <v>2542</v>
      </c>
      <c r="N739" s="300" t="s">
        <v>1538</v>
      </c>
      <c r="O739" s="255" t="s">
        <v>1538</v>
      </c>
      <c r="P739" s="300"/>
    </row>
    <row r="740" spans="1:16">
      <c r="A740" s="3">
        <f t="shared" si="45"/>
        <v>737</v>
      </c>
      <c r="B740" s="3">
        <f t="shared" si="45"/>
        <v>19200738</v>
      </c>
      <c r="C740" s="297" t="s">
        <v>3799</v>
      </c>
      <c r="D740" s="293" t="s">
        <v>3291</v>
      </c>
      <c r="E740" s="12" t="s">
        <v>3828</v>
      </c>
      <c r="F740" s="274" t="s">
        <v>3829</v>
      </c>
      <c r="G740" s="335" t="s">
        <v>3830</v>
      </c>
      <c r="H740" s="174" t="s">
        <v>326</v>
      </c>
      <c r="I740" s="296">
        <v>34669</v>
      </c>
      <c r="J740" s="251" t="s">
        <v>3831</v>
      </c>
      <c r="K740" s="300" t="s">
        <v>1538</v>
      </c>
      <c r="M740" s="300" t="s">
        <v>336</v>
      </c>
      <c r="N740" s="300" t="s">
        <v>3832</v>
      </c>
      <c r="O740" s="255" t="s">
        <v>3833</v>
      </c>
      <c r="P740" s="300"/>
    </row>
    <row r="741" spans="1:16">
      <c r="A741" s="3">
        <f t="shared" si="45"/>
        <v>738</v>
      </c>
      <c r="B741" s="3">
        <f t="shared" si="45"/>
        <v>19200739</v>
      </c>
      <c r="C741" s="297" t="s">
        <v>3276</v>
      </c>
      <c r="D741" s="293" t="s">
        <v>3282</v>
      </c>
      <c r="E741" s="12" t="s">
        <v>3834</v>
      </c>
      <c r="F741" s="274" t="s">
        <v>3835</v>
      </c>
      <c r="G741" s="335" t="s">
        <v>3836</v>
      </c>
      <c r="H741" s="174" t="s">
        <v>326</v>
      </c>
      <c r="I741" s="296">
        <v>30932</v>
      </c>
      <c r="J741" s="251" t="s">
        <v>3837</v>
      </c>
      <c r="K741" s="300" t="s">
        <v>1538</v>
      </c>
      <c r="M741" s="300" t="s">
        <v>336</v>
      </c>
      <c r="N741" s="300" t="s">
        <v>3838</v>
      </c>
      <c r="O741" s="255" t="s">
        <v>3839</v>
      </c>
      <c r="P741" s="300"/>
    </row>
    <row r="742" spans="1:16">
      <c r="A742" s="3">
        <f t="shared" ref="A742:B757" si="46">A741+1</f>
        <v>739</v>
      </c>
      <c r="B742" s="3">
        <f t="shared" si="46"/>
        <v>19200740</v>
      </c>
      <c r="C742" s="297" t="s">
        <v>3276</v>
      </c>
      <c r="D742" s="293" t="s">
        <v>3290</v>
      </c>
      <c r="E742" s="12" t="s">
        <v>3825</v>
      </c>
      <c r="F742" s="274" t="s">
        <v>3840</v>
      </c>
      <c r="G742" s="9" t="s">
        <v>3505</v>
      </c>
      <c r="H742" s="174" t="s">
        <v>330</v>
      </c>
      <c r="I742" s="296" t="s">
        <v>3841</v>
      </c>
      <c r="J742" s="251" t="s">
        <v>3842</v>
      </c>
      <c r="K742" s="300" t="s">
        <v>1538</v>
      </c>
      <c r="M742" s="300" t="s">
        <v>2542</v>
      </c>
      <c r="N742" s="300" t="s">
        <v>1538</v>
      </c>
      <c r="O742" s="255" t="s">
        <v>1538</v>
      </c>
      <c r="P742" s="300"/>
    </row>
    <row r="743" spans="1:16">
      <c r="A743" s="3">
        <f t="shared" si="46"/>
        <v>740</v>
      </c>
      <c r="B743" s="3">
        <f t="shared" si="46"/>
        <v>19200741</v>
      </c>
      <c r="C743" s="297" t="s">
        <v>3276</v>
      </c>
      <c r="D743" s="293" t="s">
        <v>45</v>
      </c>
      <c r="E743" s="12" t="s">
        <v>3285</v>
      </c>
      <c r="F743" s="274" t="s">
        <v>3843</v>
      </c>
      <c r="G743" s="335" t="s">
        <v>3844</v>
      </c>
      <c r="H743" s="174" t="s">
        <v>326</v>
      </c>
      <c r="I743" s="296">
        <v>30385</v>
      </c>
      <c r="J743" s="251" t="s">
        <v>3845</v>
      </c>
      <c r="K743" s="300" t="s">
        <v>1538</v>
      </c>
      <c r="M743" s="300" t="s">
        <v>336</v>
      </c>
      <c r="N743" s="300" t="s">
        <v>1538</v>
      </c>
      <c r="O743" s="255" t="s">
        <v>1538</v>
      </c>
      <c r="P743" s="300"/>
    </row>
    <row r="744" spans="1:16">
      <c r="A744" s="3">
        <f t="shared" si="46"/>
        <v>741</v>
      </c>
      <c r="B744" s="3">
        <f t="shared" si="46"/>
        <v>19200742</v>
      </c>
      <c r="C744" s="297" t="s">
        <v>3276</v>
      </c>
      <c r="D744" s="293" t="s">
        <v>3283</v>
      </c>
      <c r="E744" s="12" t="s">
        <v>3284</v>
      </c>
      <c r="F744" s="274" t="s">
        <v>3846</v>
      </c>
      <c r="G744" s="335" t="s">
        <v>3847</v>
      </c>
      <c r="H744" s="174" t="s">
        <v>326</v>
      </c>
      <c r="I744" s="296" t="s">
        <v>3848</v>
      </c>
      <c r="J744" s="251" t="s">
        <v>3849</v>
      </c>
      <c r="K744" s="300" t="s">
        <v>1538</v>
      </c>
      <c r="M744" s="300" t="s">
        <v>343</v>
      </c>
      <c r="N744" s="300" t="s">
        <v>1538</v>
      </c>
      <c r="O744" s="255" t="s">
        <v>1538</v>
      </c>
      <c r="P744" s="300"/>
    </row>
    <row r="745" spans="1:16">
      <c r="A745" s="3">
        <f t="shared" si="46"/>
        <v>742</v>
      </c>
      <c r="B745" s="3">
        <f t="shared" si="46"/>
        <v>19200743</v>
      </c>
      <c r="C745" s="297" t="s">
        <v>3276</v>
      </c>
      <c r="D745" s="293" t="s">
        <v>3288</v>
      </c>
      <c r="E745" s="12" t="s">
        <v>3289</v>
      </c>
      <c r="F745" s="274" t="s">
        <v>3850</v>
      </c>
      <c r="G745" s="335" t="s">
        <v>3851</v>
      </c>
      <c r="H745" s="174" t="s">
        <v>330</v>
      </c>
      <c r="I745" s="296" t="s">
        <v>3852</v>
      </c>
      <c r="J745" s="256" t="s">
        <v>1920</v>
      </c>
      <c r="K745" s="300" t="s">
        <v>1538</v>
      </c>
      <c r="M745" s="300" t="s">
        <v>336</v>
      </c>
      <c r="N745" s="300" t="s">
        <v>3853</v>
      </c>
      <c r="O745" s="255" t="s">
        <v>1320</v>
      </c>
      <c r="P745" s="300"/>
    </row>
    <row r="746" spans="1:16">
      <c r="A746" s="3">
        <f t="shared" si="46"/>
        <v>743</v>
      </c>
      <c r="B746" s="3">
        <f t="shared" si="46"/>
        <v>19200744</v>
      </c>
      <c r="C746" s="297" t="s">
        <v>3276</v>
      </c>
      <c r="D746" s="293" t="s">
        <v>3854</v>
      </c>
      <c r="E746" s="12" t="s">
        <v>142</v>
      </c>
      <c r="F746" s="274" t="s">
        <v>3855</v>
      </c>
      <c r="G746" s="335" t="s">
        <v>3856</v>
      </c>
      <c r="H746" s="174" t="s">
        <v>326</v>
      </c>
      <c r="I746" s="296" t="s">
        <v>3857</v>
      </c>
      <c r="J746" s="251" t="s">
        <v>3858</v>
      </c>
      <c r="K746" s="300" t="s">
        <v>1538</v>
      </c>
      <c r="M746" s="300" t="s">
        <v>336</v>
      </c>
      <c r="N746" s="300" t="s">
        <v>3859</v>
      </c>
      <c r="O746" s="255" t="s">
        <v>3860</v>
      </c>
      <c r="P746" s="300"/>
    </row>
    <row r="747" spans="1:16">
      <c r="A747" s="3">
        <f t="shared" si="46"/>
        <v>744</v>
      </c>
      <c r="B747" s="3">
        <f t="shared" si="46"/>
        <v>19200745</v>
      </c>
      <c r="C747" s="297" t="s">
        <v>3276</v>
      </c>
      <c r="D747" s="293" t="s">
        <v>3287</v>
      </c>
      <c r="E747" s="12" t="s">
        <v>3861</v>
      </c>
      <c r="F747" s="274" t="s">
        <v>3862</v>
      </c>
      <c r="G747" s="335" t="s">
        <v>3863</v>
      </c>
      <c r="H747" s="174" t="s">
        <v>326</v>
      </c>
      <c r="I747" s="296">
        <v>35862</v>
      </c>
      <c r="J747" s="251" t="s">
        <v>3864</v>
      </c>
      <c r="K747" s="300" t="s">
        <v>1538</v>
      </c>
      <c r="M747" s="300" t="s">
        <v>336</v>
      </c>
      <c r="N747" s="300" t="s">
        <v>2549</v>
      </c>
      <c r="O747" s="255" t="s">
        <v>3865</v>
      </c>
      <c r="P747" s="300"/>
    </row>
    <row r="748" spans="1:16">
      <c r="A748" s="3">
        <f t="shared" si="46"/>
        <v>745</v>
      </c>
      <c r="B748" s="3">
        <f t="shared" si="46"/>
        <v>19200746</v>
      </c>
      <c r="C748" s="297" t="s">
        <v>3276</v>
      </c>
      <c r="D748" s="293" t="s">
        <v>666</v>
      </c>
      <c r="E748" s="12" t="s">
        <v>777</v>
      </c>
      <c r="F748" s="274" t="s">
        <v>1467</v>
      </c>
      <c r="G748" s="335" t="s">
        <v>1003</v>
      </c>
      <c r="H748" s="174" t="s">
        <v>330</v>
      </c>
      <c r="I748" s="336" t="s">
        <v>3866</v>
      </c>
      <c r="J748" s="251" t="s">
        <v>3867</v>
      </c>
      <c r="K748" s="300" t="s">
        <v>1538</v>
      </c>
      <c r="M748" s="300" t="s">
        <v>336</v>
      </c>
      <c r="N748" s="300" t="s">
        <v>1538</v>
      </c>
      <c r="O748" s="255" t="s">
        <v>1538</v>
      </c>
      <c r="P748" s="300"/>
    </row>
    <row r="749" spans="1:16">
      <c r="A749" s="3">
        <f t="shared" si="46"/>
        <v>746</v>
      </c>
      <c r="B749" s="3">
        <f t="shared" si="46"/>
        <v>19200747</v>
      </c>
      <c r="C749" s="297" t="s">
        <v>3277</v>
      </c>
      <c r="D749" s="293" t="s">
        <v>3417</v>
      </c>
      <c r="E749" s="12" t="s">
        <v>86</v>
      </c>
      <c r="F749" s="274" t="s">
        <v>3868</v>
      </c>
      <c r="G749" s="335" t="s">
        <v>3869</v>
      </c>
      <c r="H749" s="174" t="s">
        <v>330</v>
      </c>
      <c r="I749" s="296">
        <v>30960</v>
      </c>
      <c r="J749" s="251" t="s">
        <v>3870</v>
      </c>
      <c r="K749" s="300" t="s">
        <v>1538</v>
      </c>
      <c r="M749" s="300" t="s">
        <v>2542</v>
      </c>
      <c r="N749" s="300" t="s">
        <v>1538</v>
      </c>
      <c r="O749" s="255" t="s">
        <v>1538</v>
      </c>
      <c r="P749" s="300"/>
    </row>
    <row r="750" spans="1:16" ht="21">
      <c r="A750" s="3">
        <f t="shared" si="46"/>
        <v>747</v>
      </c>
      <c r="B750" s="3">
        <f t="shared" si="46"/>
        <v>19200748</v>
      </c>
      <c r="C750" s="297" t="s">
        <v>3343</v>
      </c>
      <c r="D750" s="293" t="s">
        <v>3312</v>
      </c>
      <c r="E750" s="12" t="s">
        <v>3871</v>
      </c>
      <c r="F750" s="274" t="s">
        <v>3872</v>
      </c>
      <c r="G750" s="335" t="s">
        <v>3873</v>
      </c>
      <c r="H750" s="174" t="s">
        <v>326</v>
      </c>
      <c r="I750" s="296" t="s">
        <v>3874</v>
      </c>
      <c r="J750" s="271" t="s">
        <v>4730</v>
      </c>
      <c r="K750" s="300" t="s">
        <v>1538</v>
      </c>
      <c r="M750" s="300" t="s">
        <v>352</v>
      </c>
      <c r="N750" s="300" t="s">
        <v>1538</v>
      </c>
      <c r="O750" s="255" t="s">
        <v>1538</v>
      </c>
      <c r="P750" s="300"/>
    </row>
    <row r="751" spans="1:16">
      <c r="A751" s="3">
        <f t="shared" si="46"/>
        <v>748</v>
      </c>
      <c r="B751" s="3">
        <f t="shared" si="46"/>
        <v>19200749</v>
      </c>
      <c r="C751" s="297" t="s">
        <v>3276</v>
      </c>
      <c r="D751" s="293" t="s">
        <v>3313</v>
      </c>
      <c r="E751" s="12" t="s">
        <v>3314</v>
      </c>
      <c r="F751" s="274" t="s">
        <v>3875</v>
      </c>
      <c r="G751" s="335" t="s">
        <v>3876</v>
      </c>
      <c r="H751" s="174" t="s">
        <v>326</v>
      </c>
      <c r="I751" s="296">
        <v>36684</v>
      </c>
      <c r="J751" s="256" t="s">
        <v>1920</v>
      </c>
      <c r="K751" s="300" t="s">
        <v>1538</v>
      </c>
      <c r="M751" s="300" t="s">
        <v>343</v>
      </c>
      <c r="N751" s="300" t="s">
        <v>1538</v>
      </c>
      <c r="O751" s="255" t="s">
        <v>1538</v>
      </c>
      <c r="P751" s="300"/>
    </row>
    <row r="752" spans="1:16">
      <c r="A752" s="3">
        <f t="shared" si="46"/>
        <v>749</v>
      </c>
      <c r="B752" s="3">
        <f t="shared" si="46"/>
        <v>19200750</v>
      </c>
      <c r="C752" s="297" t="s">
        <v>3276</v>
      </c>
      <c r="D752" s="293" t="s">
        <v>3877</v>
      </c>
      <c r="E752" s="12" t="s">
        <v>62</v>
      </c>
      <c r="F752" s="274" t="s">
        <v>3878</v>
      </c>
      <c r="G752" s="335" t="s">
        <v>3879</v>
      </c>
      <c r="H752" s="174" t="s">
        <v>326</v>
      </c>
      <c r="I752" s="296">
        <v>31474</v>
      </c>
      <c r="J752" s="251" t="s">
        <v>3880</v>
      </c>
      <c r="K752" s="300" t="s">
        <v>1538</v>
      </c>
      <c r="M752" s="300" t="s">
        <v>336</v>
      </c>
      <c r="N752" s="300" t="s">
        <v>130</v>
      </c>
      <c r="O752" s="255" t="s">
        <v>3881</v>
      </c>
      <c r="P752" s="300"/>
    </row>
    <row r="753" spans="1:16" ht="15">
      <c r="A753" s="3">
        <f t="shared" si="46"/>
        <v>750</v>
      </c>
      <c r="B753" s="3">
        <f t="shared" si="46"/>
        <v>19200751</v>
      </c>
      <c r="C753" s="297" t="s">
        <v>3276</v>
      </c>
      <c r="D753" s="293" t="s">
        <v>3293</v>
      </c>
      <c r="E753" s="12" t="s">
        <v>3882</v>
      </c>
      <c r="F753" s="274" t="s">
        <v>3883</v>
      </c>
      <c r="G753" s="335" t="s">
        <v>3884</v>
      </c>
      <c r="H753" s="174" t="s">
        <v>330</v>
      </c>
      <c r="I753" s="296">
        <v>33832</v>
      </c>
      <c r="J753" s="55">
        <v>4546888</v>
      </c>
      <c r="K753" s="300" t="s">
        <v>1538</v>
      </c>
      <c r="M753" s="300" t="s">
        <v>336</v>
      </c>
      <c r="N753" s="300" t="s">
        <v>3885</v>
      </c>
      <c r="O753" s="255" t="s">
        <v>1538</v>
      </c>
      <c r="P753" s="300"/>
    </row>
    <row r="754" spans="1:16" ht="21">
      <c r="A754" s="3">
        <f t="shared" si="46"/>
        <v>751</v>
      </c>
      <c r="B754" s="3">
        <f t="shared" si="46"/>
        <v>19200752</v>
      </c>
      <c r="C754" s="297" t="s">
        <v>3277</v>
      </c>
      <c r="D754" s="293" t="s">
        <v>3322</v>
      </c>
      <c r="E754" s="12" t="s">
        <v>3323</v>
      </c>
      <c r="F754" s="274" t="s">
        <v>3886</v>
      </c>
      <c r="G754" s="335" t="s">
        <v>3887</v>
      </c>
      <c r="H754" s="174" t="s">
        <v>330</v>
      </c>
      <c r="I754" s="296">
        <v>35981</v>
      </c>
      <c r="J754" s="272">
        <v>4547980</v>
      </c>
      <c r="K754" s="300" t="s">
        <v>1538</v>
      </c>
      <c r="M754" s="300" t="s">
        <v>336</v>
      </c>
      <c r="N754" s="300" t="s">
        <v>3888</v>
      </c>
      <c r="O754" s="255" t="s">
        <v>3889</v>
      </c>
      <c r="P754" s="300"/>
    </row>
    <row r="755" spans="1:16">
      <c r="A755" s="3">
        <f t="shared" si="46"/>
        <v>752</v>
      </c>
      <c r="B755" s="3">
        <f t="shared" si="46"/>
        <v>19200753</v>
      </c>
      <c r="C755" s="297" t="s">
        <v>3277</v>
      </c>
      <c r="D755" s="293" t="s">
        <v>3890</v>
      </c>
      <c r="E755" s="12" t="s">
        <v>3321</v>
      </c>
      <c r="F755" s="274" t="s">
        <v>3891</v>
      </c>
      <c r="G755" s="335" t="s">
        <v>3892</v>
      </c>
      <c r="H755" s="174" t="s">
        <v>330</v>
      </c>
      <c r="I755" s="296" t="s">
        <v>3893</v>
      </c>
      <c r="J755" s="251" t="s">
        <v>3894</v>
      </c>
      <c r="K755" s="300" t="s">
        <v>1538</v>
      </c>
      <c r="M755" s="300" t="s">
        <v>336</v>
      </c>
      <c r="N755" s="300" t="s">
        <v>1538</v>
      </c>
      <c r="O755" s="255" t="s">
        <v>1538</v>
      </c>
      <c r="P755" s="300"/>
    </row>
    <row r="756" spans="1:16" ht="20.25">
      <c r="A756" s="3">
        <f t="shared" si="46"/>
        <v>753</v>
      </c>
      <c r="B756" s="3">
        <f t="shared" si="46"/>
        <v>19200754</v>
      </c>
      <c r="C756" s="297" t="s">
        <v>3276</v>
      </c>
      <c r="D756" s="252" t="s">
        <v>3201</v>
      </c>
      <c r="E756" s="12" t="s">
        <v>3895</v>
      </c>
      <c r="F756" s="274" t="s">
        <v>3896</v>
      </c>
      <c r="G756" s="335" t="s">
        <v>3897</v>
      </c>
      <c r="H756" s="174" t="s">
        <v>330</v>
      </c>
      <c r="I756" s="296" t="s">
        <v>3898</v>
      </c>
      <c r="J756" s="221">
        <v>4520941</v>
      </c>
      <c r="K756" s="300" t="s">
        <v>53</v>
      </c>
      <c r="M756" s="300" t="s">
        <v>53</v>
      </c>
      <c r="N756" s="300" t="s">
        <v>1538</v>
      </c>
      <c r="O756" s="255" t="s">
        <v>1538</v>
      </c>
      <c r="P756" s="300"/>
    </row>
    <row r="757" spans="1:16">
      <c r="A757" s="3">
        <f t="shared" si="46"/>
        <v>754</v>
      </c>
      <c r="B757" s="3">
        <f t="shared" si="46"/>
        <v>19200755</v>
      </c>
      <c r="C757" s="297" t="s">
        <v>3277</v>
      </c>
      <c r="D757" s="293" t="s">
        <v>3304</v>
      </c>
      <c r="E757" s="12" t="s">
        <v>3899</v>
      </c>
      <c r="F757" s="274" t="s">
        <v>3900</v>
      </c>
      <c r="G757" s="335" t="s">
        <v>3901</v>
      </c>
      <c r="H757" s="174" t="s">
        <v>330</v>
      </c>
      <c r="I757" s="296">
        <v>33459</v>
      </c>
      <c r="J757" s="251" t="s">
        <v>3902</v>
      </c>
      <c r="K757" s="300" t="s">
        <v>1538</v>
      </c>
      <c r="M757" s="300" t="s">
        <v>336</v>
      </c>
      <c r="N757" s="300" t="s">
        <v>3903</v>
      </c>
      <c r="O757" s="255" t="s">
        <v>3904</v>
      </c>
      <c r="P757" s="300"/>
    </row>
    <row r="758" spans="1:16">
      <c r="A758" s="3">
        <f t="shared" ref="A758:B773" si="47">A757+1</f>
        <v>755</v>
      </c>
      <c r="B758" s="3">
        <f t="shared" si="47"/>
        <v>19200756</v>
      </c>
      <c r="C758" s="297" t="s">
        <v>3276</v>
      </c>
      <c r="D758" s="293" t="s">
        <v>2411</v>
      </c>
      <c r="E758" s="12" t="s">
        <v>272</v>
      </c>
      <c r="F758" s="274" t="s">
        <v>3905</v>
      </c>
      <c r="G758" s="335" t="s">
        <v>3906</v>
      </c>
      <c r="H758" s="174" t="s">
        <v>326</v>
      </c>
      <c r="I758" s="296">
        <v>31142</v>
      </c>
      <c r="J758" s="251" t="s">
        <v>3907</v>
      </c>
      <c r="K758" s="300" t="s">
        <v>1538</v>
      </c>
      <c r="M758" s="300" t="s">
        <v>2542</v>
      </c>
      <c r="N758" s="300" t="s">
        <v>1538</v>
      </c>
      <c r="O758" s="255" t="s">
        <v>1538</v>
      </c>
      <c r="P758" s="300"/>
    </row>
    <row r="759" spans="1:16">
      <c r="A759" s="3">
        <f t="shared" si="47"/>
        <v>756</v>
      </c>
      <c r="B759" s="3">
        <f t="shared" si="47"/>
        <v>19200757</v>
      </c>
      <c r="C759" s="297" t="s">
        <v>3276</v>
      </c>
      <c r="D759" s="293" t="s">
        <v>522</v>
      </c>
      <c r="E759" s="12" t="s">
        <v>3340</v>
      </c>
      <c r="F759" s="274" t="s">
        <v>3908</v>
      </c>
      <c r="G759" s="335" t="s">
        <v>3909</v>
      </c>
      <c r="H759" s="174" t="s">
        <v>326</v>
      </c>
      <c r="I759" s="296">
        <v>33916</v>
      </c>
      <c r="J759" s="251" t="s">
        <v>3910</v>
      </c>
      <c r="K759" s="300" t="s">
        <v>1538</v>
      </c>
      <c r="M759" s="300" t="s">
        <v>336</v>
      </c>
      <c r="N759" s="300" t="s">
        <v>1538</v>
      </c>
      <c r="O759" s="255" t="s">
        <v>1538</v>
      </c>
      <c r="P759" s="300"/>
    </row>
    <row r="760" spans="1:16">
      <c r="A760" s="3">
        <f t="shared" si="47"/>
        <v>757</v>
      </c>
      <c r="B760" s="3">
        <f t="shared" si="47"/>
        <v>19200758</v>
      </c>
      <c r="C760" s="297">
        <v>43800</v>
      </c>
      <c r="D760" s="293" t="s">
        <v>3911</v>
      </c>
      <c r="E760" s="12" t="s">
        <v>3912</v>
      </c>
      <c r="F760" s="274" t="s">
        <v>3913</v>
      </c>
      <c r="G760" s="335" t="s">
        <v>3914</v>
      </c>
      <c r="H760" s="174" t="s">
        <v>326</v>
      </c>
      <c r="I760" s="296">
        <v>28834</v>
      </c>
      <c r="J760" s="251" t="s">
        <v>3915</v>
      </c>
      <c r="K760" s="300" t="s">
        <v>1538</v>
      </c>
      <c r="M760" s="300" t="s">
        <v>336</v>
      </c>
      <c r="N760" s="300" t="s">
        <v>3916</v>
      </c>
      <c r="O760" s="255" t="s">
        <v>1454</v>
      </c>
      <c r="P760" s="300"/>
    </row>
    <row r="761" spans="1:16">
      <c r="A761" s="3">
        <f t="shared" si="47"/>
        <v>758</v>
      </c>
      <c r="B761" s="3">
        <f t="shared" si="47"/>
        <v>19200759</v>
      </c>
      <c r="C761" s="297" t="s">
        <v>3799</v>
      </c>
      <c r="D761" s="293" t="s">
        <v>3341</v>
      </c>
      <c r="E761" s="12" t="s">
        <v>3917</v>
      </c>
      <c r="F761" s="274" t="s">
        <v>3918</v>
      </c>
      <c r="G761" s="335" t="s">
        <v>3919</v>
      </c>
      <c r="H761" s="174" t="s">
        <v>326</v>
      </c>
      <c r="I761" s="296">
        <v>33183</v>
      </c>
      <c r="J761" s="251" t="s">
        <v>3920</v>
      </c>
      <c r="K761" s="300" t="s">
        <v>1538</v>
      </c>
      <c r="M761" s="300" t="s">
        <v>336</v>
      </c>
      <c r="N761" s="300" t="s">
        <v>3921</v>
      </c>
      <c r="O761" s="255" t="s">
        <v>3922</v>
      </c>
      <c r="P761" s="300"/>
    </row>
    <row r="762" spans="1:16">
      <c r="A762" s="3">
        <f t="shared" si="47"/>
        <v>759</v>
      </c>
      <c r="B762" s="3">
        <f t="shared" si="47"/>
        <v>19200760</v>
      </c>
      <c r="C762" s="297" t="s">
        <v>3276</v>
      </c>
      <c r="D762" s="293" t="s">
        <v>92</v>
      </c>
      <c r="E762" s="12" t="s">
        <v>3923</v>
      </c>
      <c r="F762" s="274" t="s">
        <v>3924</v>
      </c>
      <c r="G762" s="335" t="s">
        <v>3925</v>
      </c>
      <c r="H762" s="174" t="s">
        <v>326</v>
      </c>
      <c r="I762" s="296" t="s">
        <v>3926</v>
      </c>
      <c r="J762" s="256" t="s">
        <v>1920</v>
      </c>
      <c r="K762" s="300" t="s">
        <v>1538</v>
      </c>
      <c r="M762" s="300" t="s">
        <v>336</v>
      </c>
      <c r="N762" s="300" t="s">
        <v>1538</v>
      </c>
      <c r="O762" s="255" t="s">
        <v>1538</v>
      </c>
      <c r="P762" s="300"/>
    </row>
    <row r="763" spans="1:16">
      <c r="A763" s="3">
        <f t="shared" si="47"/>
        <v>760</v>
      </c>
      <c r="B763" s="3">
        <f t="shared" si="47"/>
        <v>19200761</v>
      </c>
      <c r="C763" s="297" t="s">
        <v>3277</v>
      </c>
      <c r="D763" s="293" t="s">
        <v>3927</v>
      </c>
      <c r="E763" s="12" t="s">
        <v>1736</v>
      </c>
      <c r="F763" s="274" t="s">
        <v>3928</v>
      </c>
      <c r="G763" s="335" t="s">
        <v>3929</v>
      </c>
      <c r="H763" s="174" t="s">
        <v>3930</v>
      </c>
      <c r="I763" s="296" t="s">
        <v>3931</v>
      </c>
      <c r="J763" s="256" t="s">
        <v>1920</v>
      </c>
      <c r="K763" s="300" t="s">
        <v>1538</v>
      </c>
      <c r="M763" s="300" t="s">
        <v>336</v>
      </c>
      <c r="N763" s="300" t="s">
        <v>3932</v>
      </c>
      <c r="O763" s="255" t="s">
        <v>1538</v>
      </c>
      <c r="P763" s="300"/>
    </row>
    <row r="764" spans="1:16" ht="15">
      <c r="A764" s="3">
        <f t="shared" si="47"/>
        <v>761</v>
      </c>
      <c r="B764" s="3">
        <f t="shared" si="47"/>
        <v>19200762</v>
      </c>
      <c r="C764" s="297" t="s">
        <v>3277</v>
      </c>
      <c r="D764" s="293" t="s">
        <v>3339</v>
      </c>
      <c r="E764" s="12" t="s">
        <v>3933</v>
      </c>
      <c r="F764" s="274" t="s">
        <v>3934</v>
      </c>
      <c r="G764" s="335" t="s">
        <v>3935</v>
      </c>
      <c r="H764" s="174" t="s">
        <v>330</v>
      </c>
      <c r="I764" s="296">
        <v>32112</v>
      </c>
      <c r="J764" s="55">
        <v>3982164</v>
      </c>
      <c r="K764" s="300" t="s">
        <v>1538</v>
      </c>
      <c r="M764" s="300" t="s">
        <v>2542</v>
      </c>
      <c r="N764" s="300" t="s">
        <v>1538</v>
      </c>
      <c r="O764" s="255" t="s">
        <v>1538</v>
      </c>
      <c r="P764" s="300"/>
    </row>
    <row r="765" spans="1:16">
      <c r="A765" s="3">
        <f t="shared" si="47"/>
        <v>762</v>
      </c>
      <c r="B765" s="3">
        <f t="shared" si="47"/>
        <v>19200763</v>
      </c>
      <c r="C765" s="297" t="s">
        <v>3276</v>
      </c>
      <c r="D765" s="293" t="s">
        <v>1547</v>
      </c>
      <c r="E765" s="12" t="s">
        <v>3317</v>
      </c>
      <c r="F765" s="274" t="s">
        <v>3936</v>
      </c>
      <c r="G765" s="335" t="s">
        <v>3937</v>
      </c>
      <c r="H765" s="174" t="s">
        <v>330</v>
      </c>
      <c r="I765" s="296" t="s">
        <v>3938</v>
      </c>
      <c r="J765" s="256" t="s">
        <v>1920</v>
      </c>
      <c r="K765" s="300" t="s">
        <v>1538</v>
      </c>
      <c r="M765" s="300" t="s">
        <v>336</v>
      </c>
      <c r="N765" s="300" t="s">
        <v>3939</v>
      </c>
      <c r="O765" s="255" t="s">
        <v>3940</v>
      </c>
      <c r="P765" s="300"/>
    </row>
    <row r="766" spans="1:16" ht="21">
      <c r="A766" s="3">
        <f t="shared" si="47"/>
        <v>763</v>
      </c>
      <c r="B766" s="3">
        <f t="shared" si="47"/>
        <v>19200764</v>
      </c>
      <c r="C766" s="297" t="s">
        <v>3275</v>
      </c>
      <c r="D766" s="293" t="s">
        <v>802</v>
      </c>
      <c r="E766" s="12" t="s">
        <v>3941</v>
      </c>
      <c r="F766" s="274" t="s">
        <v>3942</v>
      </c>
      <c r="G766" s="335" t="s">
        <v>3943</v>
      </c>
      <c r="H766" s="174" t="s">
        <v>326</v>
      </c>
      <c r="I766" s="296">
        <v>34795</v>
      </c>
      <c r="J766" s="272">
        <v>4567999</v>
      </c>
      <c r="K766" s="300" t="s">
        <v>1538</v>
      </c>
      <c r="M766" s="300" t="s">
        <v>336</v>
      </c>
      <c r="N766" s="300" t="s">
        <v>3944</v>
      </c>
      <c r="O766" s="255" t="s">
        <v>3945</v>
      </c>
      <c r="P766" s="300"/>
    </row>
    <row r="767" spans="1:16">
      <c r="A767" s="3">
        <f t="shared" si="47"/>
        <v>764</v>
      </c>
      <c r="B767" s="3">
        <f t="shared" si="47"/>
        <v>19200765</v>
      </c>
      <c r="C767" s="297" t="s">
        <v>3276</v>
      </c>
      <c r="D767" s="293" t="s">
        <v>886</v>
      </c>
      <c r="E767" s="12" t="s">
        <v>3946</v>
      </c>
      <c r="F767" s="274" t="s">
        <v>3947</v>
      </c>
      <c r="G767" s="335" t="s">
        <v>3948</v>
      </c>
      <c r="H767" s="174" t="s">
        <v>326</v>
      </c>
      <c r="I767" s="296" t="s">
        <v>3949</v>
      </c>
      <c r="J767" s="251" t="s">
        <v>3950</v>
      </c>
      <c r="K767" s="300" t="s">
        <v>1538</v>
      </c>
      <c r="M767" s="300" t="s">
        <v>336</v>
      </c>
      <c r="N767" s="300" t="s">
        <v>2289</v>
      </c>
      <c r="O767" s="255" t="s">
        <v>2290</v>
      </c>
      <c r="P767" s="300"/>
    </row>
    <row r="768" spans="1:16">
      <c r="A768" s="3">
        <f t="shared" si="47"/>
        <v>765</v>
      </c>
      <c r="B768" s="3">
        <f t="shared" si="47"/>
        <v>19200766</v>
      </c>
      <c r="C768" s="300" t="s">
        <v>3951</v>
      </c>
      <c r="D768" s="293" t="s">
        <v>3952</v>
      </c>
      <c r="E768" s="12" t="s">
        <v>86</v>
      </c>
      <c r="F768" s="274" t="s">
        <v>3953</v>
      </c>
      <c r="G768" s="335" t="s">
        <v>3954</v>
      </c>
      <c r="H768" s="174" t="s">
        <v>330</v>
      </c>
      <c r="I768" s="336" t="s">
        <v>2023</v>
      </c>
      <c r="J768" s="251" t="s">
        <v>3955</v>
      </c>
      <c r="K768" s="300" t="s">
        <v>1538</v>
      </c>
      <c r="M768" s="300" t="s">
        <v>2542</v>
      </c>
      <c r="N768" s="300" t="s">
        <v>1538</v>
      </c>
      <c r="O768" s="255" t="s">
        <v>1538</v>
      </c>
      <c r="P768" s="300"/>
    </row>
    <row r="769" spans="1:16">
      <c r="A769" s="3">
        <f t="shared" si="47"/>
        <v>766</v>
      </c>
      <c r="B769" s="3">
        <f t="shared" si="47"/>
        <v>19200767</v>
      </c>
      <c r="C769" s="300" t="s">
        <v>3276</v>
      </c>
      <c r="D769" s="293" t="s">
        <v>58</v>
      </c>
      <c r="E769" s="12" t="s">
        <v>3956</v>
      </c>
      <c r="F769" s="274" t="s">
        <v>3957</v>
      </c>
      <c r="G769" s="335" t="s">
        <v>3958</v>
      </c>
      <c r="H769" s="174" t="s">
        <v>326</v>
      </c>
      <c r="I769" s="296" t="s">
        <v>3959</v>
      </c>
      <c r="J769" s="251" t="s">
        <v>3960</v>
      </c>
      <c r="K769" s="300" t="s">
        <v>1538</v>
      </c>
      <c r="M769" s="300" t="s">
        <v>336</v>
      </c>
      <c r="N769" s="300" t="s">
        <v>1538</v>
      </c>
      <c r="O769" s="255" t="s">
        <v>1538</v>
      </c>
      <c r="P769" s="300"/>
    </row>
    <row r="770" spans="1:16">
      <c r="A770" s="3">
        <f t="shared" si="47"/>
        <v>767</v>
      </c>
      <c r="B770" s="3">
        <f t="shared" si="47"/>
        <v>19200768</v>
      </c>
      <c r="C770" s="300" t="s">
        <v>3961</v>
      </c>
      <c r="D770" s="293" t="s">
        <v>3279</v>
      </c>
      <c r="E770" s="12" t="s">
        <v>3280</v>
      </c>
      <c r="F770" s="274" t="s">
        <v>3962</v>
      </c>
      <c r="G770" s="335" t="s">
        <v>3963</v>
      </c>
      <c r="H770" s="174" t="s">
        <v>326</v>
      </c>
      <c r="I770" s="296" t="s">
        <v>3964</v>
      </c>
      <c r="J770" s="251" t="s">
        <v>3965</v>
      </c>
      <c r="K770" s="300" t="s">
        <v>1538</v>
      </c>
      <c r="M770" s="300" t="s">
        <v>343</v>
      </c>
      <c r="N770" s="300" t="s">
        <v>1538</v>
      </c>
      <c r="O770" s="255" t="s">
        <v>1538</v>
      </c>
      <c r="P770" s="300"/>
    </row>
    <row r="771" spans="1:16" ht="20.25">
      <c r="A771" s="3">
        <f t="shared" si="47"/>
        <v>768</v>
      </c>
      <c r="B771" s="3">
        <f t="shared" si="47"/>
        <v>19200769</v>
      </c>
      <c r="C771" s="300" t="s">
        <v>3276</v>
      </c>
      <c r="D771" s="293" t="s">
        <v>3307</v>
      </c>
      <c r="E771" s="12" t="s">
        <v>3308</v>
      </c>
      <c r="F771" s="274" t="s">
        <v>3966</v>
      </c>
      <c r="G771" s="335" t="s">
        <v>3967</v>
      </c>
      <c r="H771" s="174" t="s">
        <v>330</v>
      </c>
      <c r="I771" s="296" t="s">
        <v>3968</v>
      </c>
      <c r="J771" s="279">
        <v>4562156</v>
      </c>
      <c r="K771" s="300" t="s">
        <v>1538</v>
      </c>
      <c r="M771" s="300" t="s">
        <v>336</v>
      </c>
      <c r="N771" s="300" t="s">
        <v>3969</v>
      </c>
      <c r="O771" s="255" t="s">
        <v>3970</v>
      </c>
      <c r="P771" s="300"/>
    </row>
    <row r="772" spans="1:16">
      <c r="A772" s="3">
        <f t="shared" si="47"/>
        <v>769</v>
      </c>
      <c r="B772" s="3">
        <f t="shared" si="47"/>
        <v>19200770</v>
      </c>
      <c r="C772" s="300" t="s">
        <v>3276</v>
      </c>
      <c r="D772" s="293" t="s">
        <v>3306</v>
      </c>
      <c r="E772" s="12" t="s">
        <v>3971</v>
      </c>
      <c r="F772" s="274" t="s">
        <v>3972</v>
      </c>
      <c r="G772" s="335" t="s">
        <v>3973</v>
      </c>
      <c r="H772" s="174" t="s">
        <v>330</v>
      </c>
      <c r="I772" s="296" t="s">
        <v>3974</v>
      </c>
      <c r="J772" s="251" t="s">
        <v>4731</v>
      </c>
      <c r="K772" s="300" t="s">
        <v>1538</v>
      </c>
      <c r="M772" s="300" t="s">
        <v>352</v>
      </c>
      <c r="N772" s="300" t="s">
        <v>1538</v>
      </c>
      <c r="O772" s="255" t="s">
        <v>1538</v>
      </c>
      <c r="P772" s="300"/>
    </row>
    <row r="773" spans="1:16" ht="21">
      <c r="A773" s="3">
        <f t="shared" si="47"/>
        <v>770</v>
      </c>
      <c r="B773" s="3">
        <f t="shared" si="47"/>
        <v>19200771</v>
      </c>
      <c r="C773" s="300" t="s">
        <v>3276</v>
      </c>
      <c r="D773" s="293" t="s">
        <v>5165</v>
      </c>
      <c r="E773" s="12" t="s">
        <v>3975</v>
      </c>
      <c r="F773" s="274" t="s">
        <v>3976</v>
      </c>
      <c r="G773" s="335" t="s">
        <v>3977</v>
      </c>
      <c r="H773" s="174" t="s">
        <v>330</v>
      </c>
      <c r="I773" s="296" t="s">
        <v>3978</v>
      </c>
      <c r="J773" s="272">
        <v>4547681</v>
      </c>
      <c r="K773" s="300" t="s">
        <v>1538</v>
      </c>
      <c r="M773" s="300" t="s">
        <v>2542</v>
      </c>
      <c r="N773" s="300" t="s">
        <v>1538</v>
      </c>
      <c r="O773" s="255" t="s">
        <v>1538</v>
      </c>
      <c r="P773" s="300"/>
    </row>
    <row r="774" spans="1:16" ht="20.25">
      <c r="A774" s="3">
        <f t="shared" ref="A774:B789" si="48">A773+1</f>
        <v>771</v>
      </c>
      <c r="B774" s="3">
        <f t="shared" si="48"/>
        <v>19200772</v>
      </c>
      <c r="C774" s="300" t="s">
        <v>3276</v>
      </c>
      <c r="D774" s="293" t="s">
        <v>3294</v>
      </c>
      <c r="E774" s="12" t="s">
        <v>3979</v>
      </c>
      <c r="F774" s="274" t="s">
        <v>3980</v>
      </c>
      <c r="G774" s="335" t="s">
        <v>3981</v>
      </c>
      <c r="H774" s="174" t="s">
        <v>326</v>
      </c>
      <c r="I774" s="296" t="s">
        <v>3982</v>
      </c>
      <c r="J774" s="222">
        <v>4516991</v>
      </c>
      <c r="K774" s="300" t="s">
        <v>1538</v>
      </c>
      <c r="M774" s="300" t="s">
        <v>336</v>
      </c>
      <c r="N774" s="300" t="s">
        <v>3983</v>
      </c>
      <c r="O774" s="255" t="s">
        <v>1538</v>
      </c>
      <c r="P774" s="300"/>
    </row>
    <row r="775" spans="1:16">
      <c r="A775" s="3">
        <f t="shared" si="48"/>
        <v>772</v>
      </c>
      <c r="B775" s="3">
        <f t="shared" si="48"/>
        <v>19200773</v>
      </c>
      <c r="C775" s="300" t="s">
        <v>3276</v>
      </c>
      <c r="D775" s="293" t="s">
        <v>3318</v>
      </c>
      <c r="E775" s="12" t="s">
        <v>259</v>
      </c>
      <c r="F775" s="274" t="s">
        <v>3984</v>
      </c>
      <c r="G775" s="335" t="s">
        <v>3985</v>
      </c>
      <c r="H775" s="174" t="s">
        <v>326</v>
      </c>
      <c r="I775" s="296" t="s">
        <v>3986</v>
      </c>
      <c r="J775" s="251" t="s">
        <v>3987</v>
      </c>
      <c r="K775" s="300" t="s">
        <v>1538</v>
      </c>
      <c r="M775" s="300" t="s">
        <v>336</v>
      </c>
      <c r="N775" s="300" t="s">
        <v>1538</v>
      </c>
      <c r="O775" s="255" t="s">
        <v>1538</v>
      </c>
      <c r="P775" s="300"/>
    </row>
    <row r="776" spans="1:16">
      <c r="A776" s="3">
        <f t="shared" si="48"/>
        <v>773</v>
      </c>
      <c r="B776" s="3">
        <f t="shared" si="48"/>
        <v>19200774</v>
      </c>
      <c r="C776" s="300" t="s">
        <v>3277</v>
      </c>
      <c r="D776" s="293" t="s">
        <v>2328</v>
      </c>
      <c r="E776" s="12" t="s">
        <v>3327</v>
      </c>
      <c r="F776" s="274" t="s">
        <v>3988</v>
      </c>
      <c r="G776" s="335" t="s">
        <v>3989</v>
      </c>
      <c r="H776" s="174" t="s">
        <v>326</v>
      </c>
      <c r="I776" s="296">
        <v>35829</v>
      </c>
      <c r="J776" s="251" t="s">
        <v>3990</v>
      </c>
      <c r="K776" s="300" t="s">
        <v>1538</v>
      </c>
      <c r="M776" s="300" t="s">
        <v>343</v>
      </c>
      <c r="N776" s="300" t="s">
        <v>1538</v>
      </c>
      <c r="O776" s="255" t="s">
        <v>1538</v>
      </c>
      <c r="P776" s="300"/>
    </row>
    <row r="777" spans="1:16">
      <c r="A777" s="3">
        <f t="shared" si="48"/>
        <v>774</v>
      </c>
      <c r="B777" s="3">
        <f t="shared" si="48"/>
        <v>19200775</v>
      </c>
      <c r="C777" s="300" t="s">
        <v>3275</v>
      </c>
      <c r="D777" s="293" t="s">
        <v>3326</v>
      </c>
      <c r="E777" s="12" t="s">
        <v>3991</v>
      </c>
      <c r="F777" s="274" t="s">
        <v>3992</v>
      </c>
      <c r="G777" s="335" t="s">
        <v>3993</v>
      </c>
      <c r="H777" s="174" t="s">
        <v>330</v>
      </c>
      <c r="I777" s="296">
        <v>33583</v>
      </c>
      <c r="J777" s="251" t="s">
        <v>3994</v>
      </c>
      <c r="K777" s="300" t="s">
        <v>1538</v>
      </c>
      <c r="M777" s="300" t="s">
        <v>336</v>
      </c>
      <c r="N777" s="300" t="s">
        <v>777</v>
      </c>
      <c r="O777" s="255" t="s">
        <v>3995</v>
      </c>
      <c r="P777" s="300"/>
    </row>
    <row r="778" spans="1:16">
      <c r="A778" s="3">
        <f t="shared" si="48"/>
        <v>775</v>
      </c>
      <c r="B778" s="3">
        <f t="shared" si="48"/>
        <v>19200776</v>
      </c>
      <c r="C778" s="300" t="s">
        <v>3277</v>
      </c>
      <c r="D778" s="293" t="s">
        <v>360</v>
      </c>
      <c r="E778" s="12" t="s">
        <v>1948</v>
      </c>
      <c r="F778" s="274" t="s">
        <v>3996</v>
      </c>
      <c r="G778" s="335" t="s">
        <v>3997</v>
      </c>
      <c r="H778" s="174" t="s">
        <v>330</v>
      </c>
      <c r="I778" s="296" t="s">
        <v>3998</v>
      </c>
      <c r="J778" s="251" t="s">
        <v>3999</v>
      </c>
      <c r="K778" s="300" t="s">
        <v>1538</v>
      </c>
      <c r="M778" s="300" t="s">
        <v>336</v>
      </c>
      <c r="N778" s="300" t="s">
        <v>1538</v>
      </c>
      <c r="O778" s="255" t="s">
        <v>1538</v>
      </c>
      <c r="P778" s="300"/>
    </row>
    <row r="779" spans="1:16">
      <c r="A779" s="3">
        <f t="shared" si="48"/>
        <v>776</v>
      </c>
      <c r="B779" s="3">
        <f t="shared" si="48"/>
        <v>19200777</v>
      </c>
      <c r="C779" s="300" t="s">
        <v>3277</v>
      </c>
      <c r="D779" s="293" t="s">
        <v>3331</v>
      </c>
      <c r="E779" s="12" t="s">
        <v>4000</v>
      </c>
      <c r="F779" s="274" t="s">
        <v>4001</v>
      </c>
      <c r="G779" s="335" t="s">
        <v>4002</v>
      </c>
      <c r="H779" s="174" t="s">
        <v>330</v>
      </c>
      <c r="I779" s="296">
        <v>32392</v>
      </c>
      <c r="J779" s="256" t="s">
        <v>1920</v>
      </c>
      <c r="K779" s="300" t="s">
        <v>1538</v>
      </c>
      <c r="M779" s="300" t="s">
        <v>336</v>
      </c>
      <c r="N779" s="300" t="s">
        <v>1538</v>
      </c>
      <c r="O779" s="255" t="s">
        <v>1538</v>
      </c>
      <c r="P779" s="300"/>
    </row>
    <row r="780" spans="1:16">
      <c r="A780" s="3">
        <f t="shared" si="48"/>
        <v>777</v>
      </c>
      <c r="B780" s="3">
        <f t="shared" si="48"/>
        <v>19200778</v>
      </c>
      <c r="C780" s="300" t="s">
        <v>3961</v>
      </c>
      <c r="D780" s="293" t="s">
        <v>4003</v>
      </c>
      <c r="E780" s="12" t="s">
        <v>3302</v>
      </c>
      <c r="F780" s="253" t="s">
        <v>3866</v>
      </c>
      <c r="G780" s="9" t="s">
        <v>3505</v>
      </c>
      <c r="H780" s="174" t="s">
        <v>326</v>
      </c>
      <c r="I780" s="296" t="s">
        <v>4004</v>
      </c>
      <c r="J780" s="251" t="s">
        <v>4005</v>
      </c>
      <c r="K780" s="300" t="s">
        <v>1538</v>
      </c>
      <c r="M780" s="300" t="s">
        <v>336</v>
      </c>
      <c r="N780" s="300" t="s">
        <v>4006</v>
      </c>
      <c r="O780" s="255" t="s">
        <v>1538</v>
      </c>
      <c r="P780" s="300"/>
    </row>
    <row r="781" spans="1:16">
      <c r="A781" s="3">
        <f t="shared" si="48"/>
        <v>778</v>
      </c>
      <c r="B781" s="3">
        <f t="shared" si="48"/>
        <v>19200779</v>
      </c>
      <c r="C781" s="300" t="s">
        <v>3277</v>
      </c>
      <c r="D781" s="293" t="s">
        <v>3319</v>
      </c>
      <c r="E781" s="12" t="s">
        <v>4007</v>
      </c>
      <c r="F781" s="274" t="s">
        <v>4008</v>
      </c>
      <c r="G781" s="335" t="s">
        <v>4009</v>
      </c>
      <c r="H781" s="174" t="s">
        <v>326</v>
      </c>
      <c r="I781" s="296">
        <v>33941</v>
      </c>
      <c r="J781" s="251" t="s">
        <v>4010</v>
      </c>
      <c r="K781" s="300" t="s">
        <v>1538</v>
      </c>
      <c r="M781" s="300" t="s">
        <v>2542</v>
      </c>
      <c r="N781" s="300" t="s">
        <v>1538</v>
      </c>
      <c r="O781" s="255" t="s">
        <v>1538</v>
      </c>
      <c r="P781" s="300"/>
    </row>
    <row r="782" spans="1:16">
      <c r="A782" s="3">
        <f t="shared" si="48"/>
        <v>779</v>
      </c>
      <c r="B782" s="3">
        <f t="shared" si="48"/>
        <v>19200780</v>
      </c>
      <c r="C782" s="300" t="s">
        <v>3276</v>
      </c>
      <c r="D782" s="293" t="s">
        <v>3301</v>
      </c>
      <c r="E782" s="12" t="s">
        <v>4011</v>
      </c>
      <c r="F782" s="274" t="s">
        <v>4012</v>
      </c>
      <c r="G782" s="335" t="s">
        <v>4013</v>
      </c>
      <c r="H782" s="174" t="s">
        <v>326</v>
      </c>
      <c r="I782" s="296" t="s">
        <v>4014</v>
      </c>
      <c r="J782" s="256" t="s">
        <v>1920</v>
      </c>
      <c r="K782" s="300" t="s">
        <v>1538</v>
      </c>
      <c r="M782" s="300" t="s">
        <v>343</v>
      </c>
      <c r="N782" s="300" t="s">
        <v>1538</v>
      </c>
      <c r="O782" s="255" t="s">
        <v>1538</v>
      </c>
      <c r="P782" s="300"/>
    </row>
    <row r="783" spans="1:16">
      <c r="A783" s="3">
        <f t="shared" si="48"/>
        <v>780</v>
      </c>
      <c r="B783" s="3">
        <f t="shared" si="48"/>
        <v>19200781</v>
      </c>
      <c r="C783" s="300" t="s">
        <v>4015</v>
      </c>
      <c r="D783" s="293" t="s">
        <v>3316</v>
      </c>
      <c r="E783" s="12" t="s">
        <v>1565</v>
      </c>
      <c r="F783" s="274" t="s">
        <v>4016</v>
      </c>
      <c r="G783" s="335" t="s">
        <v>4017</v>
      </c>
      <c r="H783" s="174" t="s">
        <v>330</v>
      </c>
      <c r="I783" s="296">
        <v>31477</v>
      </c>
      <c r="J783" s="251" t="s">
        <v>4018</v>
      </c>
      <c r="K783" s="300" t="s">
        <v>1538</v>
      </c>
      <c r="M783" s="300" t="s">
        <v>336</v>
      </c>
      <c r="N783" s="300" t="s">
        <v>2510</v>
      </c>
      <c r="O783" s="255" t="s">
        <v>4019</v>
      </c>
      <c r="P783" s="300"/>
    </row>
    <row r="784" spans="1:16">
      <c r="A784" s="3">
        <f t="shared" si="48"/>
        <v>781</v>
      </c>
      <c r="B784" s="3">
        <f t="shared" si="48"/>
        <v>19200782</v>
      </c>
      <c r="C784" s="300" t="s">
        <v>3275</v>
      </c>
      <c r="D784" s="293" t="s">
        <v>3273</v>
      </c>
      <c r="E784" s="12" t="s">
        <v>3274</v>
      </c>
      <c r="F784" s="274" t="s">
        <v>4020</v>
      </c>
      <c r="G784" s="335" t="s">
        <v>4021</v>
      </c>
      <c r="H784" s="174" t="s">
        <v>326</v>
      </c>
      <c r="I784" s="296" t="s">
        <v>4022</v>
      </c>
      <c r="J784" s="251" t="s">
        <v>4023</v>
      </c>
      <c r="K784" s="300" t="s">
        <v>53</v>
      </c>
      <c r="M784" s="300" t="s">
        <v>336</v>
      </c>
      <c r="N784" s="300" t="s">
        <v>3144</v>
      </c>
      <c r="O784" s="255" t="s">
        <v>1278</v>
      </c>
      <c r="P784" s="300"/>
    </row>
    <row r="785" spans="1:16">
      <c r="A785" s="3">
        <f t="shared" si="48"/>
        <v>782</v>
      </c>
      <c r="B785" s="3">
        <f t="shared" si="48"/>
        <v>19200783</v>
      </c>
      <c r="C785" s="300" t="s">
        <v>3275</v>
      </c>
      <c r="D785" s="293" t="s">
        <v>2520</v>
      </c>
      <c r="E785" s="12" t="s">
        <v>4024</v>
      </c>
      <c r="F785" s="274" t="s">
        <v>2527</v>
      </c>
      <c r="G785" s="335" t="s">
        <v>4025</v>
      </c>
      <c r="H785" s="174" t="s">
        <v>326</v>
      </c>
      <c r="I785" s="296" t="s">
        <v>4026</v>
      </c>
      <c r="J785" s="251" t="s">
        <v>2530</v>
      </c>
      <c r="K785" s="300" t="s">
        <v>59</v>
      </c>
      <c r="M785" s="300" t="s">
        <v>2542</v>
      </c>
      <c r="N785" s="300" t="s">
        <v>1538</v>
      </c>
      <c r="O785" s="255" t="s">
        <v>1538</v>
      </c>
      <c r="P785" s="300"/>
    </row>
    <row r="786" spans="1:16">
      <c r="A786" s="3">
        <f t="shared" si="48"/>
        <v>783</v>
      </c>
      <c r="B786" s="3">
        <f t="shared" si="48"/>
        <v>19200784</v>
      </c>
      <c r="C786" s="300" t="s">
        <v>3275</v>
      </c>
      <c r="D786" s="293" t="s">
        <v>830</v>
      </c>
      <c r="E786" s="12" t="s">
        <v>217</v>
      </c>
      <c r="F786" s="274" t="s">
        <v>4027</v>
      </c>
      <c r="G786" s="335" t="s">
        <v>4028</v>
      </c>
      <c r="H786" s="174" t="s">
        <v>326</v>
      </c>
      <c r="I786" s="296">
        <v>33244</v>
      </c>
      <c r="J786" s="251" t="s">
        <v>4029</v>
      </c>
      <c r="K786" s="300" t="s">
        <v>50</v>
      </c>
      <c r="M786" s="300" t="s">
        <v>352</v>
      </c>
      <c r="N786" s="300" t="s">
        <v>1538</v>
      </c>
      <c r="O786" s="255" t="s">
        <v>1538</v>
      </c>
      <c r="P786" s="300"/>
    </row>
    <row r="787" spans="1:16">
      <c r="A787" s="3">
        <f t="shared" si="48"/>
        <v>784</v>
      </c>
      <c r="B787" s="3">
        <f t="shared" si="48"/>
        <v>19200785</v>
      </c>
      <c r="C787" s="300" t="s">
        <v>3275</v>
      </c>
      <c r="D787" s="293" t="s">
        <v>3270</v>
      </c>
      <c r="E787" s="12" t="s">
        <v>3278</v>
      </c>
      <c r="F787" s="274" t="s">
        <v>4030</v>
      </c>
      <c r="G787" s="335" t="s">
        <v>4031</v>
      </c>
      <c r="H787" s="174" t="s">
        <v>326</v>
      </c>
      <c r="I787" s="296">
        <v>34224</v>
      </c>
      <c r="J787" s="256" t="s">
        <v>1920</v>
      </c>
      <c r="K787" s="300" t="s">
        <v>53</v>
      </c>
      <c r="M787" s="300" t="s">
        <v>343</v>
      </c>
      <c r="N787" s="300" t="s">
        <v>1538</v>
      </c>
      <c r="O787" s="255" t="s">
        <v>1538</v>
      </c>
      <c r="P787" s="300"/>
    </row>
    <row r="788" spans="1:16" ht="21">
      <c r="A788" s="3">
        <f t="shared" si="48"/>
        <v>785</v>
      </c>
      <c r="B788" s="3">
        <f t="shared" si="48"/>
        <v>19200786</v>
      </c>
      <c r="C788" s="300" t="s">
        <v>3343</v>
      </c>
      <c r="D788" s="293" t="s">
        <v>122</v>
      </c>
      <c r="E788" s="12" t="s">
        <v>3269</v>
      </c>
      <c r="F788" s="274" t="s">
        <v>4032</v>
      </c>
      <c r="G788" s="335" t="s">
        <v>4033</v>
      </c>
      <c r="H788" s="174" t="s">
        <v>330</v>
      </c>
      <c r="I788" s="296" t="s">
        <v>4034</v>
      </c>
      <c r="J788" s="270" t="s">
        <v>4728</v>
      </c>
      <c r="K788" s="300" t="s">
        <v>53</v>
      </c>
      <c r="M788" s="300" t="s">
        <v>53</v>
      </c>
      <c r="N788" s="300" t="s">
        <v>1538</v>
      </c>
      <c r="O788" s="255" t="s">
        <v>1538</v>
      </c>
      <c r="P788" s="300"/>
    </row>
    <row r="789" spans="1:16" ht="21">
      <c r="A789" s="3">
        <f t="shared" si="48"/>
        <v>786</v>
      </c>
      <c r="B789" s="3">
        <f t="shared" si="48"/>
        <v>19200787</v>
      </c>
      <c r="C789" s="300" t="s">
        <v>3343</v>
      </c>
      <c r="D789" s="293" t="s">
        <v>3267</v>
      </c>
      <c r="E789" s="12" t="s">
        <v>3268</v>
      </c>
      <c r="F789" s="274" t="s">
        <v>4035</v>
      </c>
      <c r="G789" s="335" t="s">
        <v>4036</v>
      </c>
      <c r="H789" s="174" t="s">
        <v>326</v>
      </c>
      <c r="I789" s="296">
        <v>33914</v>
      </c>
      <c r="J789" s="299">
        <v>4573203</v>
      </c>
      <c r="K789" s="300" t="s">
        <v>53</v>
      </c>
      <c r="M789" s="300" t="s">
        <v>53</v>
      </c>
      <c r="N789" s="300" t="s">
        <v>1538</v>
      </c>
      <c r="O789" s="255" t="s">
        <v>1538</v>
      </c>
      <c r="P789" s="300"/>
    </row>
    <row r="790" spans="1:16" ht="15">
      <c r="A790" s="3">
        <f t="shared" ref="A790:B805" si="49">A789+1</f>
        <v>787</v>
      </c>
      <c r="B790" s="3">
        <f t="shared" si="49"/>
        <v>19200788</v>
      </c>
      <c r="C790" s="300" t="s">
        <v>4037</v>
      </c>
      <c r="D790" s="293" t="s">
        <v>277</v>
      </c>
      <c r="E790" s="12" t="s">
        <v>3266</v>
      </c>
      <c r="F790" s="274" t="s">
        <v>4038</v>
      </c>
      <c r="G790" s="335" t="s">
        <v>4039</v>
      </c>
      <c r="H790" s="174" t="s">
        <v>330</v>
      </c>
      <c r="I790" s="296">
        <v>34881</v>
      </c>
      <c r="J790" s="223">
        <v>4506138</v>
      </c>
      <c r="K790" s="300" t="s">
        <v>53</v>
      </c>
      <c r="M790" s="300" t="s">
        <v>53</v>
      </c>
      <c r="N790" s="300" t="s">
        <v>1538</v>
      </c>
      <c r="O790" s="255" t="s">
        <v>1538</v>
      </c>
      <c r="P790" s="300"/>
    </row>
    <row r="791" spans="1:16" ht="15">
      <c r="A791" s="3">
        <f t="shared" si="49"/>
        <v>788</v>
      </c>
      <c r="B791" s="3">
        <f t="shared" si="49"/>
        <v>19200789</v>
      </c>
      <c r="C791" s="300" t="s">
        <v>3343</v>
      </c>
      <c r="D791" s="293" t="s">
        <v>3265</v>
      </c>
      <c r="E791" s="12" t="s">
        <v>4040</v>
      </c>
      <c r="F791" s="274" t="s">
        <v>4041</v>
      </c>
      <c r="G791" s="335" t="s">
        <v>4042</v>
      </c>
      <c r="H791" s="174" t="s">
        <v>326</v>
      </c>
      <c r="I791" s="296" t="s">
        <v>4043</v>
      </c>
      <c r="J791" s="55">
        <v>4529203</v>
      </c>
      <c r="K791" s="300" t="s">
        <v>53</v>
      </c>
      <c r="M791" s="300" t="s">
        <v>53</v>
      </c>
      <c r="N791" s="300" t="s">
        <v>1538</v>
      </c>
      <c r="O791" s="255" t="s">
        <v>1538</v>
      </c>
      <c r="P791" s="300"/>
    </row>
    <row r="792" spans="1:16" ht="15">
      <c r="A792" s="3">
        <f t="shared" si="49"/>
        <v>789</v>
      </c>
      <c r="B792" s="3">
        <f t="shared" si="49"/>
        <v>19200790</v>
      </c>
      <c r="C792" s="300" t="s">
        <v>3343</v>
      </c>
      <c r="D792" s="293" t="s">
        <v>240</v>
      </c>
      <c r="E792" s="12" t="s">
        <v>4044</v>
      </c>
      <c r="F792" s="274" t="s">
        <v>4045</v>
      </c>
      <c r="G792" s="335" t="s">
        <v>4046</v>
      </c>
      <c r="H792" s="174" t="s">
        <v>326</v>
      </c>
      <c r="I792" s="296">
        <v>34397</v>
      </c>
      <c r="J792" s="223">
        <v>4521247</v>
      </c>
      <c r="K792" s="300" t="s">
        <v>53</v>
      </c>
      <c r="M792" s="300" t="s">
        <v>53</v>
      </c>
      <c r="N792" s="300" t="s">
        <v>1538</v>
      </c>
      <c r="O792" s="255" t="s">
        <v>1538</v>
      </c>
      <c r="P792" s="300"/>
    </row>
    <row r="793" spans="1:16" ht="21">
      <c r="A793" s="3">
        <f t="shared" si="49"/>
        <v>790</v>
      </c>
      <c r="B793" s="3">
        <f t="shared" si="49"/>
        <v>19200791</v>
      </c>
      <c r="C793" s="300" t="s">
        <v>3343</v>
      </c>
      <c r="D793" s="293" t="s">
        <v>3263</v>
      </c>
      <c r="E793" s="12" t="s">
        <v>3264</v>
      </c>
      <c r="F793" s="274" t="s">
        <v>4047</v>
      </c>
      <c r="G793" s="335" t="s">
        <v>4048</v>
      </c>
      <c r="H793" s="174" t="s">
        <v>330</v>
      </c>
      <c r="I793" s="296">
        <v>34156</v>
      </c>
      <c r="J793" s="299">
        <v>4573214</v>
      </c>
      <c r="K793" s="300" t="s">
        <v>53</v>
      </c>
      <c r="M793" s="300" t="s">
        <v>336</v>
      </c>
      <c r="N793" s="300" t="s">
        <v>1538</v>
      </c>
      <c r="O793" s="255" t="s">
        <v>1538</v>
      </c>
      <c r="P793" s="300"/>
    </row>
    <row r="794" spans="1:16" ht="15">
      <c r="A794" s="3">
        <f t="shared" si="49"/>
        <v>791</v>
      </c>
      <c r="B794" s="3">
        <f t="shared" si="49"/>
        <v>19200792</v>
      </c>
      <c r="C794" s="300" t="s">
        <v>3343</v>
      </c>
      <c r="D794" s="293" t="s">
        <v>3262</v>
      </c>
      <c r="E794" s="12" t="s">
        <v>853</v>
      </c>
      <c r="F794" s="274" t="s">
        <v>4049</v>
      </c>
      <c r="G794" s="335" t="s">
        <v>4050</v>
      </c>
      <c r="H794" s="174" t="s">
        <v>330</v>
      </c>
      <c r="I794" s="296" t="s">
        <v>4051</v>
      </c>
      <c r="J794" s="223">
        <v>4523037</v>
      </c>
      <c r="K794" s="300" t="s">
        <v>53</v>
      </c>
      <c r="M794" s="300" t="s">
        <v>53</v>
      </c>
      <c r="N794" s="300" t="s">
        <v>1538</v>
      </c>
      <c r="O794" s="255" t="s">
        <v>1538</v>
      </c>
      <c r="P794" s="300"/>
    </row>
    <row r="795" spans="1:16" ht="15">
      <c r="A795" s="3">
        <f t="shared" si="49"/>
        <v>792</v>
      </c>
      <c r="B795" s="3">
        <f t="shared" si="49"/>
        <v>19200793</v>
      </c>
      <c r="C795" s="300" t="s">
        <v>3343</v>
      </c>
      <c r="D795" s="293" t="s">
        <v>507</v>
      </c>
      <c r="E795" s="12" t="s">
        <v>3261</v>
      </c>
      <c r="F795" s="274" t="s">
        <v>4052</v>
      </c>
      <c r="G795" s="335" t="s">
        <v>4053</v>
      </c>
      <c r="H795" s="174" t="s">
        <v>326</v>
      </c>
      <c r="I795" s="296">
        <v>34923</v>
      </c>
      <c r="J795" s="55">
        <v>4572216</v>
      </c>
      <c r="K795" s="300" t="s">
        <v>53</v>
      </c>
      <c r="M795" s="300" t="s">
        <v>336</v>
      </c>
      <c r="N795" s="300" t="s">
        <v>4054</v>
      </c>
      <c r="O795" s="255" t="s">
        <v>1538</v>
      </c>
      <c r="P795" s="300"/>
    </row>
    <row r="796" spans="1:16" ht="15">
      <c r="A796" s="3">
        <f t="shared" si="49"/>
        <v>793</v>
      </c>
      <c r="B796" s="3">
        <f t="shared" si="49"/>
        <v>19200794</v>
      </c>
      <c r="C796" s="300" t="s">
        <v>3343</v>
      </c>
      <c r="D796" s="293" t="s">
        <v>3260</v>
      </c>
      <c r="E796" s="12" t="s">
        <v>148</v>
      </c>
      <c r="F796" s="274" t="s">
        <v>3945</v>
      </c>
      <c r="G796" s="335" t="s">
        <v>4055</v>
      </c>
      <c r="H796" s="174" t="s">
        <v>326</v>
      </c>
      <c r="I796" s="296">
        <v>34648</v>
      </c>
      <c r="J796" s="55">
        <v>4530455</v>
      </c>
      <c r="K796" s="300" t="s">
        <v>53</v>
      </c>
      <c r="M796" s="300" t="s">
        <v>53</v>
      </c>
      <c r="N796" s="300" t="s">
        <v>1538</v>
      </c>
      <c r="O796" s="255" t="s">
        <v>1538</v>
      </c>
      <c r="P796" s="300"/>
    </row>
    <row r="797" spans="1:16">
      <c r="A797" s="3">
        <f t="shared" si="49"/>
        <v>794</v>
      </c>
      <c r="B797" s="3">
        <f t="shared" si="49"/>
        <v>19200795</v>
      </c>
      <c r="C797" s="300" t="s">
        <v>3343</v>
      </c>
      <c r="D797" s="293" t="s">
        <v>3258</v>
      </c>
      <c r="E797" s="12" t="s">
        <v>3259</v>
      </c>
      <c r="F797" s="274" t="s">
        <v>4056</v>
      </c>
      <c r="G797" s="9" t="s">
        <v>3505</v>
      </c>
      <c r="H797" s="174" t="s">
        <v>326</v>
      </c>
      <c r="I797" s="296">
        <v>33127</v>
      </c>
      <c r="J797" s="251" t="s">
        <v>4057</v>
      </c>
      <c r="K797" s="300" t="s">
        <v>53</v>
      </c>
      <c r="M797" s="300" t="s">
        <v>53</v>
      </c>
      <c r="N797" s="300" t="s">
        <v>1538</v>
      </c>
      <c r="O797" s="255" t="s">
        <v>1538</v>
      </c>
      <c r="P797" s="300"/>
    </row>
    <row r="798" spans="1:16">
      <c r="A798" s="3">
        <f t="shared" si="49"/>
        <v>795</v>
      </c>
      <c r="B798" s="3">
        <f t="shared" si="49"/>
        <v>19200796</v>
      </c>
      <c r="C798" s="300" t="s">
        <v>3343</v>
      </c>
      <c r="D798" s="293" t="s">
        <v>3256</v>
      </c>
      <c r="E798" s="12" t="s">
        <v>3257</v>
      </c>
      <c r="F798" s="274" t="s">
        <v>4058</v>
      </c>
      <c r="G798" s="335" t="s">
        <v>4059</v>
      </c>
      <c r="H798" s="174" t="s">
        <v>326</v>
      </c>
      <c r="I798" s="296" t="s">
        <v>4060</v>
      </c>
      <c r="J798" s="256" t="s">
        <v>1920</v>
      </c>
      <c r="K798" s="300" t="s">
        <v>53</v>
      </c>
      <c r="M798" s="300" t="s">
        <v>53</v>
      </c>
      <c r="N798" s="300" t="s">
        <v>1538</v>
      </c>
      <c r="O798" s="255" t="s">
        <v>1538</v>
      </c>
      <c r="P798" s="300"/>
    </row>
    <row r="799" spans="1:16" ht="15">
      <c r="A799" s="3">
        <f t="shared" si="49"/>
        <v>796</v>
      </c>
      <c r="B799" s="3">
        <f t="shared" si="49"/>
        <v>19200797</v>
      </c>
      <c r="C799" s="300" t="s">
        <v>3343</v>
      </c>
      <c r="D799" s="293" t="s">
        <v>4061</v>
      </c>
      <c r="E799" s="12" t="s">
        <v>3255</v>
      </c>
      <c r="F799" s="274" t="s">
        <v>4062</v>
      </c>
      <c r="G799" s="335" t="s">
        <v>4063</v>
      </c>
      <c r="H799" s="174" t="s">
        <v>330</v>
      </c>
      <c r="I799" s="296" t="s">
        <v>4064</v>
      </c>
      <c r="J799" s="55">
        <v>4582112</v>
      </c>
      <c r="K799" s="300" t="s">
        <v>53</v>
      </c>
      <c r="M799" s="300" t="s">
        <v>336</v>
      </c>
      <c r="N799" s="300" t="s">
        <v>4065</v>
      </c>
      <c r="O799" s="255" t="s">
        <v>4066</v>
      </c>
      <c r="P799" s="300"/>
    </row>
    <row r="800" spans="1:16">
      <c r="A800" s="3">
        <f t="shared" si="49"/>
        <v>797</v>
      </c>
      <c r="B800" s="3">
        <f t="shared" si="49"/>
        <v>19200798</v>
      </c>
      <c r="C800" s="300" t="s">
        <v>3343</v>
      </c>
      <c r="D800" s="293" t="s">
        <v>3271</v>
      </c>
      <c r="E800" s="12" t="s">
        <v>3272</v>
      </c>
      <c r="F800" s="274" t="s">
        <v>4067</v>
      </c>
      <c r="G800" s="335" t="s">
        <v>4068</v>
      </c>
      <c r="H800" s="174" t="s">
        <v>326</v>
      </c>
      <c r="I800" s="296" t="s">
        <v>4069</v>
      </c>
      <c r="J800" s="256" t="s">
        <v>1920</v>
      </c>
      <c r="K800" s="300" t="s">
        <v>59</v>
      </c>
      <c r="M800" s="300" t="s">
        <v>59</v>
      </c>
      <c r="N800" s="300" t="s">
        <v>1538</v>
      </c>
      <c r="O800" s="255" t="s">
        <v>1538</v>
      </c>
      <c r="P800" s="300"/>
    </row>
    <row r="801" spans="1:16">
      <c r="A801" s="3">
        <f t="shared" si="49"/>
        <v>798</v>
      </c>
      <c r="B801" s="3">
        <f t="shared" si="49"/>
        <v>19200799</v>
      </c>
      <c r="C801" s="300" t="s">
        <v>3276</v>
      </c>
      <c r="D801" s="293" t="s">
        <v>3309</v>
      </c>
      <c r="E801" s="12" t="s">
        <v>3310</v>
      </c>
      <c r="F801" s="274" t="s">
        <v>4070</v>
      </c>
      <c r="G801" s="335" t="s">
        <v>4071</v>
      </c>
      <c r="H801" s="174" t="s">
        <v>326</v>
      </c>
      <c r="I801" s="296" t="s">
        <v>4072</v>
      </c>
      <c r="J801" s="256" t="s">
        <v>1920</v>
      </c>
      <c r="K801" s="300" t="s">
        <v>1538</v>
      </c>
      <c r="M801" s="300" t="s">
        <v>2542</v>
      </c>
      <c r="N801" s="300" t="s">
        <v>1538</v>
      </c>
      <c r="O801" s="255" t="s">
        <v>1538</v>
      </c>
      <c r="P801" s="300"/>
    </row>
    <row r="802" spans="1:16">
      <c r="A802" s="3">
        <f t="shared" si="49"/>
        <v>799</v>
      </c>
      <c r="B802" s="3">
        <f t="shared" si="49"/>
        <v>19200800</v>
      </c>
      <c r="C802" s="300" t="s">
        <v>3276</v>
      </c>
      <c r="D802" s="293" t="s">
        <v>3292</v>
      </c>
      <c r="E802" s="12" t="s">
        <v>3825</v>
      </c>
      <c r="F802" s="274" t="s">
        <v>4073</v>
      </c>
      <c r="G802" s="335" t="s">
        <v>4074</v>
      </c>
      <c r="H802" s="174" t="s">
        <v>330</v>
      </c>
      <c r="I802" s="296">
        <v>34124</v>
      </c>
      <c r="J802" s="251" t="s">
        <v>4075</v>
      </c>
      <c r="K802" s="300" t="s">
        <v>1538</v>
      </c>
      <c r="M802" s="300" t="s">
        <v>336</v>
      </c>
      <c r="N802" s="300" t="s">
        <v>4076</v>
      </c>
      <c r="O802" s="255" t="s">
        <v>1823</v>
      </c>
      <c r="P802" s="300"/>
    </row>
    <row r="803" spans="1:16" ht="15">
      <c r="A803" s="3">
        <f t="shared" si="49"/>
        <v>800</v>
      </c>
      <c r="B803" s="3">
        <f t="shared" si="49"/>
        <v>19200801</v>
      </c>
      <c r="C803" s="300" t="s">
        <v>3276</v>
      </c>
      <c r="D803" s="293" t="s">
        <v>4077</v>
      </c>
      <c r="E803" s="12" t="s">
        <v>4078</v>
      </c>
      <c r="F803" s="274" t="s">
        <v>4079</v>
      </c>
      <c r="G803" s="335" t="s">
        <v>4080</v>
      </c>
      <c r="H803" s="174" t="s">
        <v>330</v>
      </c>
      <c r="I803" s="296">
        <v>31845</v>
      </c>
      <c r="J803" s="289">
        <v>4545361</v>
      </c>
      <c r="K803" s="300" t="s">
        <v>1538</v>
      </c>
      <c r="M803" s="300" t="s">
        <v>336</v>
      </c>
      <c r="N803" s="300" t="s">
        <v>4081</v>
      </c>
      <c r="O803" s="255" t="s">
        <v>3423</v>
      </c>
      <c r="P803" s="300"/>
    </row>
    <row r="804" spans="1:16" ht="20.25">
      <c r="A804" s="3">
        <f t="shared" si="49"/>
        <v>801</v>
      </c>
      <c r="B804" s="3">
        <f t="shared" si="49"/>
        <v>19200802</v>
      </c>
      <c r="C804" s="300" t="s">
        <v>3276</v>
      </c>
      <c r="D804" s="293" t="s">
        <v>3298</v>
      </c>
      <c r="E804" s="12" t="s">
        <v>4082</v>
      </c>
      <c r="F804" s="274" t="s">
        <v>4083</v>
      </c>
      <c r="G804" s="335" t="s">
        <v>4084</v>
      </c>
      <c r="H804" s="174" t="s">
        <v>330</v>
      </c>
      <c r="I804" s="296" t="s">
        <v>4085</v>
      </c>
      <c r="J804" s="221">
        <v>4520806</v>
      </c>
      <c r="K804" s="300" t="s">
        <v>1538</v>
      </c>
      <c r="M804" s="300" t="s">
        <v>336</v>
      </c>
      <c r="N804" s="300" t="s">
        <v>1538</v>
      </c>
      <c r="O804" s="255" t="s">
        <v>1538</v>
      </c>
      <c r="P804" s="300"/>
    </row>
    <row r="805" spans="1:16">
      <c r="A805" s="3">
        <f t="shared" si="49"/>
        <v>802</v>
      </c>
      <c r="B805" s="3">
        <f t="shared" si="49"/>
        <v>19200803</v>
      </c>
      <c r="C805" s="300" t="s">
        <v>3276</v>
      </c>
      <c r="D805" s="293" t="s">
        <v>4086</v>
      </c>
      <c r="E805" s="12" t="s">
        <v>4087</v>
      </c>
      <c r="F805" s="274" t="s">
        <v>4088</v>
      </c>
      <c r="G805" s="335" t="s">
        <v>4089</v>
      </c>
      <c r="H805" s="174" t="s">
        <v>330</v>
      </c>
      <c r="I805" s="296" t="s">
        <v>4014</v>
      </c>
      <c r="J805" s="256" t="s">
        <v>1920</v>
      </c>
      <c r="K805" s="300" t="s">
        <v>1538</v>
      </c>
      <c r="M805" s="300" t="s">
        <v>352</v>
      </c>
      <c r="N805" s="300" t="s">
        <v>1538</v>
      </c>
      <c r="O805" s="255" t="s">
        <v>1538</v>
      </c>
      <c r="P805" s="300"/>
    </row>
    <row r="806" spans="1:16">
      <c r="A806" s="3">
        <f t="shared" ref="A806:B821" si="50">A805+1</f>
        <v>803</v>
      </c>
      <c r="B806" s="3">
        <f t="shared" si="50"/>
        <v>19200804</v>
      </c>
      <c r="C806" s="300" t="s">
        <v>3276</v>
      </c>
      <c r="D806" s="293" t="s">
        <v>1559</v>
      </c>
      <c r="E806" s="12" t="s">
        <v>4090</v>
      </c>
      <c r="F806" s="274" t="s">
        <v>4091</v>
      </c>
      <c r="G806" s="335" t="s">
        <v>4092</v>
      </c>
      <c r="H806" s="174" t="s">
        <v>330</v>
      </c>
      <c r="I806" s="296" t="s">
        <v>4093</v>
      </c>
      <c r="J806" s="256" t="s">
        <v>1920</v>
      </c>
      <c r="K806" s="300" t="s">
        <v>1538</v>
      </c>
      <c r="M806" s="300" t="s">
        <v>343</v>
      </c>
      <c r="N806" s="300" t="s">
        <v>1538</v>
      </c>
      <c r="O806" s="255" t="s">
        <v>1538</v>
      </c>
      <c r="P806" s="300"/>
    </row>
    <row r="807" spans="1:16" ht="20.25">
      <c r="A807" s="3">
        <f t="shared" si="50"/>
        <v>804</v>
      </c>
      <c r="B807" s="3">
        <f t="shared" si="50"/>
        <v>19200805</v>
      </c>
      <c r="C807" s="300" t="s">
        <v>3276</v>
      </c>
      <c r="D807" s="293" t="s">
        <v>3315</v>
      </c>
      <c r="E807" s="12" t="s">
        <v>4094</v>
      </c>
      <c r="F807" s="274" t="s">
        <v>4095</v>
      </c>
      <c r="G807" s="9" t="s">
        <v>3505</v>
      </c>
      <c r="H807" s="174" t="s">
        <v>330</v>
      </c>
      <c r="I807" s="296" t="s">
        <v>4096</v>
      </c>
      <c r="J807" s="222">
        <v>4516603</v>
      </c>
      <c r="K807" s="300" t="s">
        <v>1538</v>
      </c>
      <c r="M807" s="300" t="s">
        <v>336</v>
      </c>
      <c r="N807" s="300" t="s">
        <v>3983</v>
      </c>
      <c r="O807" s="255" t="s">
        <v>4097</v>
      </c>
      <c r="P807" s="300"/>
    </row>
    <row r="808" spans="1:16">
      <c r="A808" s="3">
        <f t="shared" si="50"/>
        <v>805</v>
      </c>
      <c r="B808" s="3">
        <f t="shared" si="50"/>
        <v>19200806</v>
      </c>
      <c r="C808" s="300" t="s">
        <v>3276</v>
      </c>
      <c r="D808" s="293" t="s">
        <v>3337</v>
      </c>
      <c r="E808" s="12" t="s">
        <v>833</v>
      </c>
      <c r="F808" s="274" t="s">
        <v>4098</v>
      </c>
      <c r="G808" s="335" t="s">
        <v>4099</v>
      </c>
      <c r="H808" s="174" t="s">
        <v>326</v>
      </c>
      <c r="I808" s="296" t="s">
        <v>3998</v>
      </c>
      <c r="J808" s="251" t="s">
        <v>4100</v>
      </c>
      <c r="K808" s="300" t="s">
        <v>53</v>
      </c>
      <c r="M808" s="300" t="s">
        <v>53</v>
      </c>
      <c r="N808" s="300" t="s">
        <v>1538</v>
      </c>
      <c r="O808" s="255" t="s">
        <v>1538</v>
      </c>
      <c r="P808" s="300"/>
    </row>
    <row r="809" spans="1:16" ht="20.25">
      <c r="A809" s="3">
        <f t="shared" si="50"/>
        <v>806</v>
      </c>
      <c r="B809" s="3">
        <f t="shared" si="50"/>
        <v>19200807</v>
      </c>
      <c r="C809" s="300" t="s">
        <v>4101</v>
      </c>
      <c r="D809" s="293" t="s">
        <v>4102</v>
      </c>
      <c r="E809" s="12" t="s">
        <v>4103</v>
      </c>
      <c r="F809" s="274" t="s">
        <v>4104</v>
      </c>
      <c r="G809" s="335" t="s">
        <v>4105</v>
      </c>
      <c r="H809" s="174" t="s">
        <v>330</v>
      </c>
      <c r="I809" s="296" t="s">
        <v>4106</v>
      </c>
      <c r="J809" s="221">
        <v>4508587</v>
      </c>
      <c r="K809" s="300" t="s">
        <v>53</v>
      </c>
      <c r="M809" s="300" t="s">
        <v>53</v>
      </c>
      <c r="N809" s="300" t="s">
        <v>1538</v>
      </c>
      <c r="O809" s="255" t="s">
        <v>1538</v>
      </c>
      <c r="P809" s="300"/>
    </row>
    <row r="810" spans="1:16">
      <c r="A810" s="3">
        <f t="shared" si="50"/>
        <v>807</v>
      </c>
      <c r="B810" s="3">
        <f t="shared" si="50"/>
        <v>19200808</v>
      </c>
      <c r="C810" s="300" t="s">
        <v>3276</v>
      </c>
      <c r="D810" s="293" t="s">
        <v>3332</v>
      </c>
      <c r="E810" s="12" t="s">
        <v>3333</v>
      </c>
      <c r="F810" s="274" t="s">
        <v>4107</v>
      </c>
      <c r="G810" s="335" t="s">
        <v>4108</v>
      </c>
      <c r="H810" s="12" t="s">
        <v>326</v>
      </c>
      <c r="I810" s="336" t="s">
        <v>2023</v>
      </c>
      <c r="J810" s="337" t="s">
        <v>4109</v>
      </c>
      <c r="K810" s="300" t="s">
        <v>53</v>
      </c>
      <c r="M810" s="300" t="s">
        <v>53</v>
      </c>
      <c r="N810" s="300" t="s">
        <v>1538</v>
      </c>
      <c r="O810" s="255" t="s">
        <v>1538</v>
      </c>
    </row>
    <row r="811" spans="1:16" ht="15">
      <c r="A811" s="3">
        <f t="shared" si="50"/>
        <v>808</v>
      </c>
      <c r="B811" s="3">
        <f t="shared" si="50"/>
        <v>19200809</v>
      </c>
      <c r="C811" s="300" t="s">
        <v>3276</v>
      </c>
      <c r="D811" s="293" t="s">
        <v>3335</v>
      </c>
      <c r="E811" s="12" t="s">
        <v>3336</v>
      </c>
      <c r="F811" s="274" t="s">
        <v>4110</v>
      </c>
      <c r="G811" s="335" t="s">
        <v>4111</v>
      </c>
      <c r="H811" s="12" t="s">
        <v>326</v>
      </c>
      <c r="I811" s="338" t="s">
        <v>2259</v>
      </c>
      <c r="J811" s="223">
        <v>4521368</v>
      </c>
      <c r="K811" s="300" t="s">
        <v>53</v>
      </c>
      <c r="M811" s="300" t="s">
        <v>53</v>
      </c>
      <c r="N811" s="300" t="s">
        <v>1538</v>
      </c>
      <c r="O811" s="255" t="s">
        <v>1538</v>
      </c>
    </row>
    <row r="812" spans="1:16">
      <c r="A812" s="3">
        <f t="shared" si="50"/>
        <v>809</v>
      </c>
      <c r="B812" s="3">
        <f t="shared" si="50"/>
        <v>19200810</v>
      </c>
      <c r="C812" s="300" t="s">
        <v>3276</v>
      </c>
      <c r="D812" s="293" t="s">
        <v>713</v>
      </c>
      <c r="E812" s="12" t="s">
        <v>833</v>
      </c>
      <c r="F812" s="274" t="s">
        <v>1244</v>
      </c>
      <c r="G812" s="335" t="s">
        <v>715</v>
      </c>
      <c r="H812" s="12" t="s">
        <v>330</v>
      </c>
      <c r="I812" s="338" t="s">
        <v>2661</v>
      </c>
      <c r="J812" s="337" t="s">
        <v>4112</v>
      </c>
      <c r="K812" s="300" t="s">
        <v>53</v>
      </c>
      <c r="M812" s="300" t="s">
        <v>53</v>
      </c>
      <c r="N812" s="300" t="s">
        <v>1538</v>
      </c>
      <c r="O812" s="255" t="s">
        <v>1538</v>
      </c>
    </row>
    <row r="813" spans="1:16">
      <c r="A813" s="3">
        <f t="shared" si="50"/>
        <v>810</v>
      </c>
      <c r="B813" s="3">
        <f t="shared" si="50"/>
        <v>19200811</v>
      </c>
      <c r="C813" s="300" t="s">
        <v>3277</v>
      </c>
      <c r="D813" s="293" t="s">
        <v>3334</v>
      </c>
      <c r="E813" s="12" t="s">
        <v>3195</v>
      </c>
      <c r="F813" s="274" t="s">
        <v>4113</v>
      </c>
      <c r="G813" s="335" t="s">
        <v>4114</v>
      </c>
      <c r="H813" s="12" t="s">
        <v>330</v>
      </c>
      <c r="I813" s="338">
        <v>33973</v>
      </c>
      <c r="J813" s="337" t="s">
        <v>4115</v>
      </c>
      <c r="K813" s="300" t="s">
        <v>4116</v>
      </c>
      <c r="M813" s="300" t="s">
        <v>336</v>
      </c>
      <c r="N813" s="300" t="s">
        <v>1538</v>
      </c>
      <c r="O813" s="255" t="s">
        <v>1538</v>
      </c>
    </row>
    <row r="814" spans="1:16">
      <c r="A814" s="3">
        <f t="shared" si="50"/>
        <v>811</v>
      </c>
      <c r="B814" s="3">
        <f t="shared" si="50"/>
        <v>19200812</v>
      </c>
      <c r="C814" s="300" t="s">
        <v>3276</v>
      </c>
      <c r="D814" s="293" t="s">
        <v>3300</v>
      </c>
      <c r="E814" s="12" t="s">
        <v>3299</v>
      </c>
      <c r="F814" s="274" t="s">
        <v>4117</v>
      </c>
      <c r="G814" s="335" t="s">
        <v>4118</v>
      </c>
      <c r="H814" s="12" t="s">
        <v>326</v>
      </c>
      <c r="I814" s="296">
        <v>30286</v>
      </c>
      <c r="J814" s="337" t="s">
        <v>4119</v>
      </c>
      <c r="K814" s="300" t="s">
        <v>1538</v>
      </c>
      <c r="M814" s="300" t="s">
        <v>336</v>
      </c>
      <c r="N814" s="300" t="s">
        <v>1538</v>
      </c>
      <c r="O814" s="255" t="s">
        <v>1538</v>
      </c>
    </row>
    <row r="815" spans="1:16">
      <c r="A815" s="3">
        <f t="shared" si="50"/>
        <v>812</v>
      </c>
      <c r="B815" s="3">
        <f t="shared" si="50"/>
        <v>19200813</v>
      </c>
      <c r="C815" s="300" t="s">
        <v>3276</v>
      </c>
      <c r="D815" s="293" t="s">
        <v>3296</v>
      </c>
      <c r="E815" s="12" t="s">
        <v>3297</v>
      </c>
      <c r="F815" s="274" t="s">
        <v>4120</v>
      </c>
      <c r="G815" s="335" t="s">
        <v>4121</v>
      </c>
      <c r="H815" s="12" t="s">
        <v>326</v>
      </c>
      <c r="I815" s="296" t="s">
        <v>4122</v>
      </c>
      <c r="J815" s="337" t="s">
        <v>4123</v>
      </c>
      <c r="K815" s="300" t="s">
        <v>1538</v>
      </c>
      <c r="M815" s="300" t="s">
        <v>343</v>
      </c>
      <c r="N815" s="300" t="s">
        <v>1538</v>
      </c>
      <c r="O815" s="255" t="s">
        <v>1538</v>
      </c>
    </row>
    <row r="816" spans="1:16">
      <c r="A816" s="3">
        <f t="shared" si="50"/>
        <v>813</v>
      </c>
      <c r="B816" s="3">
        <f t="shared" si="50"/>
        <v>19200814</v>
      </c>
      <c r="C816" s="300" t="s">
        <v>3343</v>
      </c>
      <c r="D816" s="293" t="s">
        <v>4124</v>
      </c>
      <c r="E816" s="12" t="s">
        <v>4125</v>
      </c>
      <c r="F816" s="274" t="s">
        <v>4126</v>
      </c>
      <c r="G816" s="335" t="s">
        <v>4127</v>
      </c>
      <c r="H816" s="12" t="s">
        <v>330</v>
      </c>
      <c r="I816" s="296">
        <v>31788</v>
      </c>
      <c r="J816" s="337" t="s">
        <v>4128</v>
      </c>
      <c r="K816" s="300" t="s">
        <v>1538</v>
      </c>
      <c r="M816" s="300" t="s">
        <v>343</v>
      </c>
      <c r="N816" s="300" t="s">
        <v>1538</v>
      </c>
      <c r="O816" s="255" t="s">
        <v>1538</v>
      </c>
    </row>
    <row r="817" spans="1:15">
      <c r="A817" s="3">
        <f t="shared" si="50"/>
        <v>814</v>
      </c>
      <c r="B817" s="3">
        <f t="shared" si="50"/>
        <v>19200815</v>
      </c>
      <c r="C817" s="297">
        <v>43498</v>
      </c>
      <c r="D817" s="293" t="s">
        <v>4177</v>
      </c>
      <c r="E817" s="12" t="s">
        <v>4182</v>
      </c>
      <c r="F817" s="258" t="s">
        <v>4183</v>
      </c>
      <c r="G817" s="335" t="s">
        <v>4184</v>
      </c>
      <c r="H817" s="12" t="s">
        <v>330</v>
      </c>
      <c r="I817" s="339">
        <v>35189</v>
      </c>
      <c r="J817" s="337" t="s">
        <v>4185</v>
      </c>
      <c r="K817" s="300" t="s">
        <v>53</v>
      </c>
      <c r="M817" s="300" t="s">
        <v>336</v>
      </c>
      <c r="N817" s="300" t="s">
        <v>4186</v>
      </c>
      <c r="O817" s="274" t="s">
        <v>4187</v>
      </c>
    </row>
    <row r="818" spans="1:15" ht="21">
      <c r="A818" s="3">
        <f t="shared" si="50"/>
        <v>815</v>
      </c>
      <c r="B818" s="3">
        <f t="shared" si="50"/>
        <v>19200816</v>
      </c>
      <c r="C818" s="297">
        <v>43498</v>
      </c>
      <c r="D818" s="293" t="s">
        <v>771</v>
      </c>
      <c r="E818" s="12" t="s">
        <v>4176</v>
      </c>
      <c r="F818" s="258" t="s">
        <v>4188</v>
      </c>
      <c r="G818" s="335" t="s">
        <v>4189</v>
      </c>
      <c r="H818" s="12" t="s">
        <v>326</v>
      </c>
      <c r="I818" s="339">
        <v>34492</v>
      </c>
      <c r="J818" s="299">
        <v>4580944</v>
      </c>
      <c r="K818" s="300" t="s">
        <v>53</v>
      </c>
      <c r="M818" s="300" t="s">
        <v>53</v>
      </c>
      <c r="N818" s="300" t="s">
        <v>1538</v>
      </c>
      <c r="O818" s="300" t="s">
        <v>1538</v>
      </c>
    </row>
    <row r="819" spans="1:15">
      <c r="A819" s="3">
        <f t="shared" si="50"/>
        <v>816</v>
      </c>
      <c r="B819" s="3">
        <f t="shared" si="50"/>
        <v>19200817</v>
      </c>
      <c r="C819" s="297">
        <v>43526</v>
      </c>
      <c r="D819" s="293" t="s">
        <v>4178</v>
      </c>
      <c r="E819" s="12" t="s">
        <v>4179</v>
      </c>
      <c r="F819" s="258" t="s">
        <v>4190</v>
      </c>
      <c r="G819" s="335" t="s">
        <v>4191</v>
      </c>
      <c r="H819" s="12" t="s">
        <v>326</v>
      </c>
      <c r="I819" s="339">
        <v>33641</v>
      </c>
      <c r="J819" s="340" t="s">
        <v>1920</v>
      </c>
      <c r="K819" s="300" t="s">
        <v>53</v>
      </c>
      <c r="M819" s="300" t="s">
        <v>53</v>
      </c>
      <c r="N819" s="300" t="s">
        <v>1538</v>
      </c>
      <c r="O819" s="300" t="s">
        <v>1538</v>
      </c>
    </row>
    <row r="820" spans="1:15">
      <c r="A820" s="3">
        <f t="shared" si="50"/>
        <v>817</v>
      </c>
      <c r="B820" s="3">
        <f t="shared" si="50"/>
        <v>19200818</v>
      </c>
      <c r="C820" s="297">
        <v>43526</v>
      </c>
      <c r="D820" s="293" t="s">
        <v>4180</v>
      </c>
      <c r="E820" s="12" t="s">
        <v>4181</v>
      </c>
      <c r="F820" s="258" t="s">
        <v>4192</v>
      </c>
      <c r="G820" s="335" t="s">
        <v>4193</v>
      </c>
      <c r="H820" s="12" t="s">
        <v>330</v>
      </c>
      <c r="I820" s="339" t="s">
        <v>2420</v>
      </c>
      <c r="J820" s="337" t="s">
        <v>4194</v>
      </c>
      <c r="K820" s="300" t="s">
        <v>53</v>
      </c>
      <c r="M820" s="300" t="s">
        <v>53</v>
      </c>
      <c r="N820" s="300" t="s">
        <v>1538</v>
      </c>
      <c r="O820" s="300" t="s">
        <v>1538</v>
      </c>
    </row>
    <row r="821" spans="1:15">
      <c r="A821" s="3">
        <f t="shared" si="50"/>
        <v>818</v>
      </c>
      <c r="B821" s="3">
        <f t="shared" si="50"/>
        <v>19200819</v>
      </c>
      <c r="C821" s="297">
        <v>43498</v>
      </c>
      <c r="D821" s="293" t="s">
        <v>167</v>
      </c>
      <c r="E821" s="12" t="s">
        <v>75</v>
      </c>
      <c r="F821" s="274" t="s">
        <v>4195</v>
      </c>
      <c r="G821" s="335" t="s">
        <v>4196</v>
      </c>
      <c r="H821" s="12" t="s">
        <v>326</v>
      </c>
      <c r="I821" s="296" t="s">
        <v>4197</v>
      </c>
      <c r="J821" s="337" t="s">
        <v>4198</v>
      </c>
      <c r="K821" s="300" t="s">
        <v>1538</v>
      </c>
      <c r="M821" s="300" t="s">
        <v>336</v>
      </c>
      <c r="N821" s="300" t="s">
        <v>1538</v>
      </c>
      <c r="O821" s="255" t="s">
        <v>1538</v>
      </c>
    </row>
    <row r="822" spans="1:15">
      <c r="A822" s="3">
        <f t="shared" ref="A822:B837" si="51">A821+1</f>
        <v>819</v>
      </c>
      <c r="B822" s="3">
        <f t="shared" si="51"/>
        <v>19200820</v>
      </c>
      <c r="C822" s="297">
        <v>43498</v>
      </c>
      <c r="D822" s="293" t="s">
        <v>4199</v>
      </c>
      <c r="E822" s="12" t="s">
        <v>4200</v>
      </c>
      <c r="F822" s="274" t="s">
        <v>4201</v>
      </c>
      <c r="G822" s="335" t="s">
        <v>4202</v>
      </c>
      <c r="H822" s="12" t="s">
        <v>330</v>
      </c>
      <c r="I822" s="296" t="s">
        <v>4203</v>
      </c>
      <c r="J822" s="340" t="s">
        <v>1920</v>
      </c>
      <c r="K822" s="300" t="s">
        <v>1538</v>
      </c>
      <c r="M822" s="300" t="s">
        <v>352</v>
      </c>
      <c r="N822" s="300" t="s">
        <v>1538</v>
      </c>
      <c r="O822" s="255" t="s">
        <v>1538</v>
      </c>
    </row>
    <row r="823" spans="1:15">
      <c r="A823" s="3">
        <f t="shared" si="51"/>
        <v>820</v>
      </c>
      <c r="B823" s="3">
        <f t="shared" si="51"/>
        <v>19200821</v>
      </c>
      <c r="C823" s="297">
        <v>43498</v>
      </c>
      <c r="D823" s="293" t="s">
        <v>4152</v>
      </c>
      <c r="E823" s="12" t="s">
        <v>4153</v>
      </c>
      <c r="F823" s="274" t="s">
        <v>4204</v>
      </c>
      <c r="G823" s="335" t="s">
        <v>4205</v>
      </c>
      <c r="H823" s="12" t="s">
        <v>326</v>
      </c>
      <c r="I823" s="296">
        <v>34191</v>
      </c>
      <c r="J823" s="337" t="s">
        <v>4206</v>
      </c>
      <c r="K823" s="300" t="s">
        <v>1538</v>
      </c>
      <c r="M823" s="300" t="s">
        <v>336</v>
      </c>
      <c r="N823" s="300" t="s">
        <v>4207</v>
      </c>
      <c r="O823" s="255" t="s">
        <v>4208</v>
      </c>
    </row>
    <row r="824" spans="1:15">
      <c r="A824" s="3">
        <f t="shared" si="51"/>
        <v>821</v>
      </c>
      <c r="B824" s="3">
        <f t="shared" si="51"/>
        <v>19200822</v>
      </c>
      <c r="C824" s="297">
        <v>43498</v>
      </c>
      <c r="D824" s="293" t="s">
        <v>3224</v>
      </c>
      <c r="E824" s="12" t="s">
        <v>3225</v>
      </c>
      <c r="F824" s="274" t="s">
        <v>4209</v>
      </c>
      <c r="G824" s="335" t="s">
        <v>4210</v>
      </c>
      <c r="H824" s="12" t="s">
        <v>326</v>
      </c>
      <c r="I824" s="296" t="s">
        <v>2023</v>
      </c>
      <c r="J824" s="337" t="s">
        <v>4211</v>
      </c>
      <c r="K824" s="300" t="s">
        <v>1538</v>
      </c>
      <c r="M824" s="300" t="s">
        <v>336</v>
      </c>
      <c r="N824" s="300" t="s">
        <v>1538</v>
      </c>
      <c r="O824" s="255" t="s">
        <v>1538</v>
      </c>
    </row>
    <row r="825" spans="1:15">
      <c r="A825" s="3">
        <f t="shared" si="51"/>
        <v>822</v>
      </c>
      <c r="B825" s="3">
        <f t="shared" si="51"/>
        <v>19200823</v>
      </c>
      <c r="C825" s="297">
        <v>43498</v>
      </c>
      <c r="D825" s="293" t="s">
        <v>4212</v>
      </c>
      <c r="E825" s="12" t="s">
        <v>360</v>
      </c>
      <c r="F825" s="274" t="s">
        <v>4213</v>
      </c>
      <c r="G825" s="335" t="s">
        <v>4214</v>
      </c>
      <c r="H825" s="12" t="s">
        <v>330</v>
      </c>
      <c r="I825" s="296">
        <v>34954</v>
      </c>
      <c r="J825" s="337" t="s">
        <v>4215</v>
      </c>
      <c r="K825" s="300" t="s">
        <v>1538</v>
      </c>
      <c r="M825" s="300" t="s">
        <v>336</v>
      </c>
      <c r="N825" s="300" t="s">
        <v>1538</v>
      </c>
      <c r="O825" s="255" t="s">
        <v>1538</v>
      </c>
    </row>
    <row r="826" spans="1:15">
      <c r="A826" s="3">
        <f t="shared" si="51"/>
        <v>823</v>
      </c>
      <c r="B826" s="3">
        <f t="shared" si="51"/>
        <v>19200824</v>
      </c>
      <c r="C826" s="297">
        <v>43498</v>
      </c>
      <c r="D826" s="293" t="s">
        <v>4216</v>
      </c>
      <c r="E826" s="12" t="s">
        <v>4217</v>
      </c>
      <c r="F826" s="274" t="s">
        <v>4218</v>
      </c>
      <c r="G826" s="335" t="s">
        <v>4219</v>
      </c>
      <c r="H826" s="12" t="s">
        <v>330</v>
      </c>
      <c r="I826" s="296" t="s">
        <v>4220</v>
      </c>
      <c r="J826" s="337" t="s">
        <v>4221</v>
      </c>
      <c r="K826" s="300" t="s">
        <v>1538</v>
      </c>
      <c r="M826" s="300" t="s">
        <v>336</v>
      </c>
      <c r="N826" s="300" t="s">
        <v>1538</v>
      </c>
      <c r="O826" s="255" t="s">
        <v>1538</v>
      </c>
    </row>
    <row r="827" spans="1:15">
      <c r="A827" s="3">
        <f t="shared" si="51"/>
        <v>824</v>
      </c>
      <c r="B827" s="3">
        <f t="shared" si="51"/>
        <v>19200825</v>
      </c>
      <c r="C827" s="297">
        <v>43498</v>
      </c>
      <c r="D827" s="293" t="s">
        <v>4156</v>
      </c>
      <c r="E827" s="12" t="s">
        <v>4157</v>
      </c>
      <c r="F827" s="274" t="s">
        <v>4222</v>
      </c>
      <c r="G827" s="335" t="s">
        <v>4223</v>
      </c>
      <c r="H827" s="12" t="s">
        <v>326</v>
      </c>
      <c r="I827" s="296">
        <v>31788</v>
      </c>
      <c r="J827" s="337" t="s">
        <v>4224</v>
      </c>
      <c r="K827" s="300" t="s">
        <v>1538</v>
      </c>
      <c r="M827" s="300" t="s">
        <v>336</v>
      </c>
      <c r="N827" s="300" t="s">
        <v>3432</v>
      </c>
      <c r="O827" s="255" t="s">
        <v>2975</v>
      </c>
    </row>
    <row r="828" spans="1:15">
      <c r="A828" s="3">
        <f t="shared" si="51"/>
        <v>825</v>
      </c>
      <c r="B828" s="3">
        <f t="shared" si="51"/>
        <v>19200826</v>
      </c>
      <c r="C828" s="297">
        <v>43498</v>
      </c>
      <c r="D828" s="293" t="s">
        <v>4225</v>
      </c>
      <c r="E828" s="12" t="s">
        <v>4226</v>
      </c>
      <c r="F828" s="274" t="s">
        <v>4227</v>
      </c>
      <c r="G828" s="335" t="s">
        <v>4228</v>
      </c>
      <c r="H828" s="12" t="s">
        <v>326</v>
      </c>
      <c r="I828" s="296" t="s">
        <v>4229</v>
      </c>
      <c r="J828" s="337" t="s">
        <v>4230</v>
      </c>
      <c r="K828" s="300" t="s">
        <v>1538</v>
      </c>
      <c r="M828" s="300" t="s">
        <v>336</v>
      </c>
      <c r="N828" s="300" t="s">
        <v>4231</v>
      </c>
      <c r="O828" s="255" t="s">
        <v>1538</v>
      </c>
    </row>
    <row r="829" spans="1:15">
      <c r="A829" s="3">
        <f t="shared" si="51"/>
        <v>826</v>
      </c>
      <c r="B829" s="3">
        <f t="shared" si="51"/>
        <v>19200827</v>
      </c>
      <c r="C829" s="297">
        <v>43498</v>
      </c>
      <c r="D829" s="293" t="s">
        <v>4150</v>
      </c>
      <c r="E829" s="12" t="s">
        <v>4232</v>
      </c>
      <c r="F829" s="274" t="s">
        <v>4233</v>
      </c>
      <c r="G829" s="335" t="s">
        <v>4234</v>
      </c>
      <c r="H829" s="12" t="s">
        <v>330</v>
      </c>
      <c r="I829" s="296" t="s">
        <v>2023</v>
      </c>
      <c r="J829" s="337" t="s">
        <v>4235</v>
      </c>
      <c r="K829" s="300" t="s">
        <v>1538</v>
      </c>
      <c r="M829" s="300" t="s">
        <v>336</v>
      </c>
      <c r="N829" s="300" t="s">
        <v>4236</v>
      </c>
      <c r="O829" s="255" t="s">
        <v>1538</v>
      </c>
    </row>
    <row r="830" spans="1:15">
      <c r="A830" s="3">
        <f t="shared" si="51"/>
        <v>827</v>
      </c>
      <c r="B830" s="3">
        <f t="shared" si="51"/>
        <v>19200828</v>
      </c>
      <c r="C830" s="297">
        <v>43498</v>
      </c>
      <c r="D830" s="293" t="s">
        <v>4199</v>
      </c>
      <c r="E830" s="12" t="s">
        <v>4200</v>
      </c>
      <c r="F830" s="274" t="s">
        <v>4237</v>
      </c>
      <c r="G830" s="335" t="s">
        <v>4202</v>
      </c>
      <c r="H830" s="12" t="s">
        <v>330</v>
      </c>
      <c r="I830" s="296" t="s">
        <v>4203</v>
      </c>
      <c r="J830" s="340" t="s">
        <v>1920</v>
      </c>
      <c r="K830" s="300" t="s">
        <v>1538</v>
      </c>
      <c r="M830" s="300" t="s">
        <v>352</v>
      </c>
      <c r="N830" s="300" t="s">
        <v>1538</v>
      </c>
      <c r="O830" s="255" t="s">
        <v>1538</v>
      </c>
    </row>
    <row r="831" spans="1:15">
      <c r="A831" s="3">
        <f t="shared" si="51"/>
        <v>828</v>
      </c>
      <c r="B831" s="3">
        <f t="shared" si="51"/>
        <v>19200829</v>
      </c>
      <c r="C831" s="297">
        <v>43498</v>
      </c>
      <c r="D831" s="293" t="s">
        <v>802</v>
      </c>
      <c r="E831" s="12" t="s">
        <v>4238</v>
      </c>
      <c r="F831" s="274" t="s">
        <v>4239</v>
      </c>
      <c r="G831" s="335" t="s">
        <v>4240</v>
      </c>
      <c r="H831" s="12" t="s">
        <v>326</v>
      </c>
      <c r="I831" s="296" t="s">
        <v>4241</v>
      </c>
      <c r="J831" s="337" t="s">
        <v>4242</v>
      </c>
      <c r="K831" s="300" t="s">
        <v>1538</v>
      </c>
      <c r="M831" s="300" t="s">
        <v>336</v>
      </c>
      <c r="N831" s="300" t="s">
        <v>819</v>
      </c>
      <c r="O831" s="255" t="s">
        <v>1538</v>
      </c>
    </row>
    <row r="832" spans="1:15">
      <c r="A832" s="3">
        <f t="shared" si="51"/>
        <v>829</v>
      </c>
      <c r="B832" s="3">
        <f t="shared" si="51"/>
        <v>19200830</v>
      </c>
      <c r="C832" s="297">
        <v>43498</v>
      </c>
      <c r="D832" s="293" t="s">
        <v>4243</v>
      </c>
      <c r="E832" s="12" t="s">
        <v>4244</v>
      </c>
      <c r="F832" s="274" t="s">
        <v>4245</v>
      </c>
      <c r="G832" s="335" t="s">
        <v>4246</v>
      </c>
      <c r="H832" s="12" t="s">
        <v>330</v>
      </c>
      <c r="I832" s="296">
        <v>34189</v>
      </c>
      <c r="J832" s="337" t="s">
        <v>4247</v>
      </c>
      <c r="K832" s="300" t="s">
        <v>1538</v>
      </c>
      <c r="M832" s="300" t="s">
        <v>336</v>
      </c>
      <c r="N832" s="300" t="s">
        <v>3325</v>
      </c>
      <c r="O832" s="255" t="s">
        <v>4248</v>
      </c>
    </row>
    <row r="833" spans="1:15" ht="20.25">
      <c r="A833" s="3">
        <f t="shared" si="51"/>
        <v>830</v>
      </c>
      <c r="B833" s="3">
        <f t="shared" si="51"/>
        <v>19200831</v>
      </c>
      <c r="C833" s="297">
        <v>43498</v>
      </c>
      <c r="D833" s="293" t="s">
        <v>4168</v>
      </c>
      <c r="E833" s="12" t="s">
        <v>3217</v>
      </c>
      <c r="F833" s="274" t="s">
        <v>4249</v>
      </c>
      <c r="G833" s="335" t="s">
        <v>4250</v>
      </c>
      <c r="H833" s="12" t="s">
        <v>326</v>
      </c>
      <c r="I833" s="296">
        <v>34947</v>
      </c>
      <c r="J833" s="344">
        <v>4508026</v>
      </c>
      <c r="K833" s="300" t="s">
        <v>1538</v>
      </c>
      <c r="M833" s="300" t="s">
        <v>352</v>
      </c>
      <c r="N833" s="300" t="s">
        <v>1538</v>
      </c>
      <c r="O833" s="255" t="s">
        <v>1538</v>
      </c>
    </row>
    <row r="834" spans="1:15">
      <c r="A834" s="3">
        <f t="shared" si="51"/>
        <v>831</v>
      </c>
      <c r="B834" s="3">
        <f t="shared" si="51"/>
        <v>19200832</v>
      </c>
      <c r="C834" s="297">
        <v>43498</v>
      </c>
      <c r="D834" s="293" t="s">
        <v>4166</v>
      </c>
      <c r="E834" s="12" t="s">
        <v>4167</v>
      </c>
      <c r="F834" s="274" t="s">
        <v>4251</v>
      </c>
      <c r="G834" s="335" t="s">
        <v>4252</v>
      </c>
      <c r="H834" s="12" t="s">
        <v>330</v>
      </c>
      <c r="I834" s="296" t="s">
        <v>4253</v>
      </c>
      <c r="J834" s="337" t="s">
        <v>4254</v>
      </c>
      <c r="K834" s="300" t="s">
        <v>1538</v>
      </c>
      <c r="M834" s="300" t="s">
        <v>1081</v>
      </c>
      <c r="N834" s="300" t="s">
        <v>1538</v>
      </c>
      <c r="O834" s="255" t="s">
        <v>1538</v>
      </c>
    </row>
    <row r="835" spans="1:15">
      <c r="A835" s="3">
        <f t="shared" si="51"/>
        <v>832</v>
      </c>
      <c r="B835" s="3">
        <f t="shared" si="51"/>
        <v>19200833</v>
      </c>
      <c r="C835" s="297">
        <v>43498</v>
      </c>
      <c r="D835" s="293" t="s">
        <v>133</v>
      </c>
      <c r="E835" s="12" t="s">
        <v>232</v>
      </c>
      <c r="F835" s="274" t="s">
        <v>4255</v>
      </c>
      <c r="G835" s="335" t="s">
        <v>4256</v>
      </c>
      <c r="H835" s="12" t="s">
        <v>330</v>
      </c>
      <c r="I835" s="296" t="s">
        <v>4257</v>
      </c>
      <c r="J835" s="337" t="s">
        <v>4258</v>
      </c>
      <c r="K835" s="300" t="s">
        <v>1538</v>
      </c>
      <c r="M835" s="300" t="s">
        <v>336</v>
      </c>
      <c r="N835" s="300" t="s">
        <v>1538</v>
      </c>
      <c r="O835" s="255" t="s">
        <v>1538</v>
      </c>
    </row>
    <row r="836" spans="1:15">
      <c r="A836" s="3">
        <f t="shared" si="51"/>
        <v>833</v>
      </c>
      <c r="B836" s="3">
        <f t="shared" si="51"/>
        <v>19200834</v>
      </c>
      <c r="C836" s="297">
        <v>43498</v>
      </c>
      <c r="D836" s="293" t="s">
        <v>4145</v>
      </c>
      <c r="E836" s="12" t="s">
        <v>4146</v>
      </c>
      <c r="F836" s="274" t="s">
        <v>4259</v>
      </c>
      <c r="G836" s="335" t="s">
        <v>4260</v>
      </c>
      <c r="H836" s="12" t="s">
        <v>330</v>
      </c>
      <c r="I836" s="296" t="s">
        <v>4261</v>
      </c>
      <c r="J836" s="337" t="s">
        <v>4262</v>
      </c>
      <c r="K836" s="300" t="s">
        <v>1538</v>
      </c>
      <c r="M836" s="300" t="s">
        <v>2542</v>
      </c>
      <c r="N836" s="300" t="s">
        <v>4263</v>
      </c>
      <c r="O836" s="255" t="s">
        <v>1538</v>
      </c>
    </row>
    <row r="837" spans="1:15">
      <c r="A837" s="3">
        <f t="shared" si="51"/>
        <v>834</v>
      </c>
      <c r="B837" s="3">
        <f t="shared" si="51"/>
        <v>19200835</v>
      </c>
      <c r="C837" s="297">
        <v>43498</v>
      </c>
      <c r="D837" s="293" t="s">
        <v>58</v>
      </c>
      <c r="E837" s="12" t="s">
        <v>1565</v>
      </c>
      <c r="F837" s="274" t="s">
        <v>4264</v>
      </c>
      <c r="G837" s="335" t="s">
        <v>4265</v>
      </c>
      <c r="H837" s="12" t="s">
        <v>330</v>
      </c>
      <c r="I837" s="296" t="s">
        <v>3086</v>
      </c>
      <c r="J837" s="337" t="s">
        <v>4266</v>
      </c>
      <c r="K837" s="300" t="s">
        <v>1538</v>
      </c>
      <c r="M837" s="300" t="s">
        <v>336</v>
      </c>
      <c r="N837" s="300" t="s">
        <v>4267</v>
      </c>
      <c r="O837" s="255" t="s">
        <v>3839</v>
      </c>
    </row>
    <row r="838" spans="1:15">
      <c r="A838" s="3">
        <f t="shared" ref="A838:B853" si="52">A837+1</f>
        <v>835</v>
      </c>
      <c r="B838" s="3">
        <f t="shared" si="52"/>
        <v>19200836</v>
      </c>
      <c r="C838" s="297">
        <v>43498</v>
      </c>
      <c r="D838" s="293" t="s">
        <v>4147</v>
      </c>
      <c r="E838" s="12" t="s">
        <v>4081</v>
      </c>
      <c r="F838" s="274" t="s">
        <v>3423</v>
      </c>
      <c r="G838" s="335" t="s">
        <v>4268</v>
      </c>
      <c r="H838" s="12" t="s">
        <v>330</v>
      </c>
      <c r="I838" s="296" t="s">
        <v>2023</v>
      </c>
      <c r="J838" s="340" t="s">
        <v>1920</v>
      </c>
      <c r="K838" s="300" t="s">
        <v>1538</v>
      </c>
      <c r="M838" s="300" t="s">
        <v>2542</v>
      </c>
      <c r="N838" s="300" t="s">
        <v>4269</v>
      </c>
      <c r="O838" s="255" t="s">
        <v>3423</v>
      </c>
    </row>
    <row r="839" spans="1:15" ht="15">
      <c r="A839" s="3">
        <f t="shared" si="52"/>
        <v>836</v>
      </c>
      <c r="B839" s="3">
        <f t="shared" si="52"/>
        <v>19200837</v>
      </c>
      <c r="C839" s="297">
        <v>43498</v>
      </c>
      <c r="D839" s="293" t="s">
        <v>886</v>
      </c>
      <c r="E839" s="12" t="s">
        <v>4148</v>
      </c>
      <c r="F839" s="274" t="s">
        <v>4270</v>
      </c>
      <c r="G839" s="335" t="s">
        <v>4271</v>
      </c>
      <c r="H839" s="12" t="s">
        <v>330</v>
      </c>
      <c r="I839" s="296" t="s">
        <v>4272</v>
      </c>
      <c r="J839" s="55">
        <v>4515320</v>
      </c>
      <c r="K839" s="300" t="s">
        <v>1538</v>
      </c>
      <c r="M839" s="300" t="s">
        <v>336</v>
      </c>
      <c r="N839" s="300" t="s">
        <v>4273</v>
      </c>
      <c r="O839" s="255" t="s">
        <v>1538</v>
      </c>
    </row>
    <row r="840" spans="1:15">
      <c r="A840" s="3">
        <f t="shared" si="52"/>
        <v>837</v>
      </c>
      <c r="B840" s="3">
        <f t="shared" si="52"/>
        <v>19200838</v>
      </c>
      <c r="C840" s="297">
        <v>43498</v>
      </c>
      <c r="D840" s="293" t="s">
        <v>1568</v>
      </c>
      <c r="E840" s="12" t="s">
        <v>1569</v>
      </c>
      <c r="F840" s="274" t="s">
        <v>1809</v>
      </c>
      <c r="G840" s="335" t="s">
        <v>4274</v>
      </c>
      <c r="H840" s="12" t="s">
        <v>326</v>
      </c>
      <c r="I840" s="296" t="s">
        <v>4275</v>
      </c>
      <c r="J840" s="337" t="s">
        <v>4276</v>
      </c>
      <c r="K840" s="300" t="s">
        <v>1538</v>
      </c>
      <c r="M840" s="300" t="s">
        <v>336</v>
      </c>
      <c r="N840" s="300" t="s">
        <v>1538</v>
      </c>
      <c r="O840" s="255" t="s">
        <v>1538</v>
      </c>
    </row>
    <row r="841" spans="1:15" ht="15">
      <c r="A841" s="3">
        <f t="shared" si="52"/>
        <v>838</v>
      </c>
      <c r="B841" s="3">
        <f t="shared" si="52"/>
        <v>19200839</v>
      </c>
      <c r="C841" s="297">
        <v>43498</v>
      </c>
      <c r="D841" s="293" t="s">
        <v>4149</v>
      </c>
      <c r="E841" s="12" t="s">
        <v>148</v>
      </c>
      <c r="F841" s="274" t="s">
        <v>4277</v>
      </c>
      <c r="G841" s="335" t="s">
        <v>4278</v>
      </c>
      <c r="H841" s="12" t="s">
        <v>330</v>
      </c>
      <c r="I841" s="296" t="s">
        <v>362</v>
      </c>
      <c r="J841" s="55">
        <v>4543341</v>
      </c>
      <c r="K841" s="300" t="s">
        <v>1538</v>
      </c>
      <c r="M841" s="300" t="s">
        <v>336</v>
      </c>
      <c r="N841" s="300" t="s">
        <v>4279</v>
      </c>
      <c r="O841" s="255" t="s">
        <v>3673</v>
      </c>
    </row>
    <row r="842" spans="1:15">
      <c r="A842" s="3">
        <f t="shared" si="52"/>
        <v>839</v>
      </c>
      <c r="B842" s="3">
        <f t="shared" si="52"/>
        <v>19200840</v>
      </c>
      <c r="C842" s="297">
        <v>43498</v>
      </c>
      <c r="D842" s="293" t="s">
        <v>850</v>
      </c>
      <c r="E842" s="12" t="s">
        <v>360</v>
      </c>
      <c r="F842" s="274" t="s">
        <v>4280</v>
      </c>
      <c r="G842" s="335" t="s">
        <v>4281</v>
      </c>
      <c r="H842" s="12" t="s">
        <v>330</v>
      </c>
      <c r="I842" s="296" t="s">
        <v>4282</v>
      </c>
      <c r="J842" s="337" t="s">
        <v>4283</v>
      </c>
      <c r="K842" s="300" t="s">
        <v>1538</v>
      </c>
      <c r="M842" s="300" t="s">
        <v>336</v>
      </c>
      <c r="N842" s="300" t="s">
        <v>1538</v>
      </c>
      <c r="O842" s="255" t="s">
        <v>1538</v>
      </c>
    </row>
    <row r="843" spans="1:15">
      <c r="A843" s="3"/>
      <c r="B843" s="3">
        <f t="shared" si="52"/>
        <v>19200841</v>
      </c>
      <c r="C843" s="297">
        <v>43498</v>
      </c>
      <c r="D843" s="293" t="s">
        <v>297</v>
      </c>
      <c r="E843" s="12" t="s">
        <v>4592</v>
      </c>
      <c r="F843" s="258" t="s">
        <v>4389</v>
      </c>
      <c r="G843" s="335" t="s">
        <v>4593</v>
      </c>
      <c r="H843" s="12" t="s">
        <v>330</v>
      </c>
      <c r="I843" s="296">
        <v>34462</v>
      </c>
      <c r="J843" s="337" t="s">
        <v>4594</v>
      </c>
      <c r="K843" s="300" t="s">
        <v>1538</v>
      </c>
      <c r="M843" s="300" t="s">
        <v>336</v>
      </c>
      <c r="N843" s="300" t="s">
        <v>4595</v>
      </c>
      <c r="O843" s="255" t="s">
        <v>1538</v>
      </c>
    </row>
    <row r="844" spans="1:15">
      <c r="A844" s="3">
        <f>A842+1</f>
        <v>840</v>
      </c>
      <c r="B844" s="3">
        <f t="shared" si="52"/>
        <v>19200842</v>
      </c>
      <c r="C844" s="297">
        <v>43498</v>
      </c>
      <c r="D844" s="293" t="s">
        <v>4163</v>
      </c>
      <c r="E844" s="12" t="s">
        <v>4077</v>
      </c>
      <c r="F844" s="274" t="s">
        <v>4284</v>
      </c>
      <c r="G844" s="9" t="s">
        <v>3505</v>
      </c>
      <c r="H844" s="12" t="s">
        <v>326</v>
      </c>
      <c r="I844" s="296" t="s">
        <v>4285</v>
      </c>
      <c r="J844" s="340" t="s">
        <v>1920</v>
      </c>
      <c r="K844" s="300" t="s">
        <v>1538</v>
      </c>
      <c r="M844" s="300" t="s">
        <v>1081</v>
      </c>
      <c r="N844" s="300" t="s">
        <v>1538</v>
      </c>
      <c r="O844" s="255" t="s">
        <v>1538</v>
      </c>
    </row>
    <row r="845" spans="1:15">
      <c r="A845" s="3">
        <f t="shared" ref="A845:B860" si="53">A844+1</f>
        <v>841</v>
      </c>
      <c r="B845" s="3">
        <f t="shared" si="52"/>
        <v>19200843</v>
      </c>
      <c r="C845" s="297">
        <v>43498</v>
      </c>
      <c r="D845" s="293" t="s">
        <v>3171</v>
      </c>
      <c r="E845" s="12" t="s">
        <v>4286</v>
      </c>
      <c r="F845" s="274" t="s">
        <v>4287</v>
      </c>
      <c r="G845" s="335" t="s">
        <v>4288</v>
      </c>
      <c r="H845" s="12" t="s">
        <v>326</v>
      </c>
      <c r="I845" s="296" t="s">
        <v>4289</v>
      </c>
      <c r="J845" s="337" t="s">
        <v>4290</v>
      </c>
      <c r="K845" s="300" t="s">
        <v>1538</v>
      </c>
      <c r="M845" s="300" t="s">
        <v>336</v>
      </c>
      <c r="N845" s="300" t="s">
        <v>142</v>
      </c>
      <c r="O845" s="255" t="s">
        <v>4291</v>
      </c>
    </row>
    <row r="846" spans="1:15" ht="21">
      <c r="A846" s="3">
        <f t="shared" si="53"/>
        <v>842</v>
      </c>
      <c r="B846" s="3">
        <f t="shared" si="52"/>
        <v>19200844</v>
      </c>
      <c r="C846" s="297">
        <v>43526</v>
      </c>
      <c r="D846" s="293" t="s">
        <v>1949</v>
      </c>
      <c r="E846" s="12" t="s">
        <v>4151</v>
      </c>
      <c r="F846" s="274" t="s">
        <v>4292</v>
      </c>
      <c r="G846" s="335" t="s">
        <v>4293</v>
      </c>
      <c r="H846" s="12" t="s">
        <v>330</v>
      </c>
      <c r="I846" s="296" t="s">
        <v>2023</v>
      </c>
      <c r="J846" s="343">
        <v>4530517</v>
      </c>
      <c r="K846" s="300" t="s">
        <v>1538</v>
      </c>
      <c r="M846" s="300" t="s">
        <v>336</v>
      </c>
      <c r="N846" s="300" t="s">
        <v>86</v>
      </c>
      <c r="O846" s="255" t="s">
        <v>4294</v>
      </c>
    </row>
    <row r="847" spans="1:15">
      <c r="A847" s="3">
        <f t="shared" si="53"/>
        <v>843</v>
      </c>
      <c r="B847" s="3">
        <f t="shared" si="52"/>
        <v>19200845</v>
      </c>
      <c r="C847" s="297">
        <v>43526</v>
      </c>
      <c r="D847" s="293" t="s">
        <v>92</v>
      </c>
      <c r="E847" s="12" t="s">
        <v>86</v>
      </c>
      <c r="F847" s="274" t="s">
        <v>4295</v>
      </c>
      <c r="G847" s="335" t="s">
        <v>4296</v>
      </c>
      <c r="H847" s="12" t="s">
        <v>330</v>
      </c>
      <c r="I847" s="296" t="s">
        <v>4297</v>
      </c>
      <c r="J847" s="337" t="s">
        <v>4298</v>
      </c>
      <c r="K847" s="300" t="s">
        <v>1538</v>
      </c>
      <c r="M847" s="300" t="s">
        <v>336</v>
      </c>
      <c r="N847" s="300" t="s">
        <v>4299</v>
      </c>
      <c r="O847" s="255" t="s">
        <v>1538</v>
      </c>
    </row>
    <row r="848" spans="1:15">
      <c r="A848" s="3">
        <f t="shared" si="53"/>
        <v>844</v>
      </c>
      <c r="B848" s="3">
        <f t="shared" si="52"/>
        <v>19200846</v>
      </c>
      <c r="C848" s="297">
        <v>43526</v>
      </c>
      <c r="D848" s="293" t="s">
        <v>4154</v>
      </c>
      <c r="E848" s="12" t="s">
        <v>4155</v>
      </c>
      <c r="F848" s="274" t="s">
        <v>4300</v>
      </c>
      <c r="G848" s="335" t="s">
        <v>4301</v>
      </c>
      <c r="H848" s="12" t="s">
        <v>330</v>
      </c>
      <c r="I848" s="296" t="s">
        <v>4302</v>
      </c>
      <c r="J848" s="337" t="s">
        <v>4303</v>
      </c>
      <c r="K848" s="300" t="s">
        <v>1538</v>
      </c>
      <c r="M848" s="300" t="s">
        <v>343</v>
      </c>
      <c r="N848" s="300" t="s">
        <v>1538</v>
      </c>
      <c r="O848" s="255" t="s">
        <v>1538</v>
      </c>
    </row>
    <row r="849" spans="1:15">
      <c r="A849" s="3">
        <f t="shared" si="53"/>
        <v>845</v>
      </c>
      <c r="B849" s="3">
        <f t="shared" si="52"/>
        <v>19200847</v>
      </c>
      <c r="C849" s="297">
        <v>43526</v>
      </c>
      <c r="D849" s="293" t="s">
        <v>4130</v>
      </c>
      <c r="E849" s="12" t="s">
        <v>3237</v>
      </c>
      <c r="F849" s="274" t="s">
        <v>4132</v>
      </c>
      <c r="G849" s="335" t="s">
        <v>4304</v>
      </c>
      <c r="H849" s="12" t="s">
        <v>330</v>
      </c>
      <c r="I849" s="296">
        <v>33581</v>
      </c>
      <c r="J849" s="337" t="s">
        <v>4131</v>
      </c>
      <c r="K849" s="300" t="s">
        <v>1538</v>
      </c>
      <c r="M849" s="300" t="s">
        <v>336</v>
      </c>
      <c r="N849" s="300" t="s">
        <v>1538</v>
      </c>
      <c r="O849" s="255" t="s">
        <v>1538</v>
      </c>
    </row>
    <row r="850" spans="1:15">
      <c r="A850" s="3">
        <f t="shared" si="53"/>
        <v>846</v>
      </c>
      <c r="B850" s="3">
        <f t="shared" si="52"/>
        <v>19200848</v>
      </c>
      <c r="C850" s="297">
        <v>43526</v>
      </c>
      <c r="D850" s="293" t="s">
        <v>5166</v>
      </c>
      <c r="E850" s="12" t="s">
        <v>4305</v>
      </c>
      <c r="F850" s="274" t="s">
        <v>4306</v>
      </c>
      <c r="G850" s="335" t="s">
        <v>4307</v>
      </c>
      <c r="H850" s="12" t="s">
        <v>330</v>
      </c>
      <c r="I850" s="296" t="s">
        <v>4308</v>
      </c>
      <c r="J850" s="340" t="s">
        <v>1920</v>
      </c>
      <c r="K850" s="300" t="s">
        <v>1538</v>
      </c>
      <c r="M850" s="300" t="s">
        <v>336</v>
      </c>
      <c r="N850" s="300" t="s">
        <v>421</v>
      </c>
      <c r="O850" s="255" t="s">
        <v>4309</v>
      </c>
    </row>
    <row r="851" spans="1:15">
      <c r="A851" s="3">
        <f t="shared" si="53"/>
        <v>847</v>
      </c>
      <c r="B851" s="3">
        <f t="shared" si="52"/>
        <v>19200849</v>
      </c>
      <c r="C851" s="297">
        <v>43526</v>
      </c>
      <c r="D851" s="293" t="s">
        <v>4173</v>
      </c>
      <c r="E851" s="12" t="s">
        <v>1966</v>
      </c>
      <c r="F851" s="274" t="s">
        <v>4310</v>
      </c>
      <c r="G851" s="335" t="s">
        <v>4311</v>
      </c>
      <c r="H851" s="12" t="s">
        <v>330</v>
      </c>
      <c r="I851" s="296" t="s">
        <v>444</v>
      </c>
      <c r="J851" s="337" t="s">
        <v>4312</v>
      </c>
      <c r="K851" s="300" t="s">
        <v>1538</v>
      </c>
      <c r="M851" s="300" t="s">
        <v>352</v>
      </c>
      <c r="N851" s="300" t="s">
        <v>1538</v>
      </c>
      <c r="O851" s="255" t="s">
        <v>1538</v>
      </c>
    </row>
    <row r="852" spans="1:15">
      <c r="A852" s="3">
        <f t="shared" si="53"/>
        <v>848</v>
      </c>
      <c r="B852" s="3">
        <f t="shared" si="52"/>
        <v>19200850</v>
      </c>
      <c r="C852" s="297">
        <v>43526</v>
      </c>
      <c r="D852" s="293" t="s">
        <v>4172</v>
      </c>
      <c r="E852" s="12" t="s">
        <v>3328</v>
      </c>
      <c r="F852" s="274" t="s">
        <v>4313</v>
      </c>
      <c r="G852" s="335" t="s">
        <v>4314</v>
      </c>
      <c r="H852" s="12" t="s">
        <v>330</v>
      </c>
      <c r="I852" s="296" t="s">
        <v>4315</v>
      </c>
      <c r="J852" s="340" t="s">
        <v>1920</v>
      </c>
      <c r="K852" s="300" t="s">
        <v>1538</v>
      </c>
      <c r="M852" s="300" t="s">
        <v>336</v>
      </c>
      <c r="N852" s="300" t="s">
        <v>4316</v>
      </c>
      <c r="O852" s="255" t="s">
        <v>1538</v>
      </c>
    </row>
    <row r="853" spans="1:15">
      <c r="A853" s="3">
        <f t="shared" si="53"/>
        <v>849</v>
      </c>
      <c r="B853" s="3">
        <f t="shared" si="52"/>
        <v>19200851</v>
      </c>
      <c r="C853" s="297">
        <v>43526</v>
      </c>
      <c r="D853" s="293" t="s">
        <v>4149</v>
      </c>
      <c r="E853" s="12" t="s">
        <v>124</v>
      </c>
      <c r="F853" s="274" t="s">
        <v>4317</v>
      </c>
      <c r="G853" s="335" t="s">
        <v>4318</v>
      </c>
      <c r="H853" s="12" t="s">
        <v>330</v>
      </c>
      <c r="I853" s="296">
        <v>31813</v>
      </c>
      <c r="J853" s="337" t="s">
        <v>4319</v>
      </c>
      <c r="K853" s="300" t="s">
        <v>1538</v>
      </c>
      <c r="M853" s="300" t="s">
        <v>2542</v>
      </c>
      <c r="N853" s="300" t="s">
        <v>1538</v>
      </c>
      <c r="O853" s="255" t="s">
        <v>1538</v>
      </c>
    </row>
    <row r="854" spans="1:15">
      <c r="A854" s="3">
        <f t="shared" si="53"/>
        <v>850</v>
      </c>
      <c r="B854" s="3">
        <f t="shared" si="53"/>
        <v>19200852</v>
      </c>
      <c r="C854" s="297">
        <v>43526</v>
      </c>
      <c r="D854" s="293" t="s">
        <v>852</v>
      </c>
      <c r="E854" s="12" t="s">
        <v>853</v>
      </c>
      <c r="F854" s="274" t="s">
        <v>1450</v>
      </c>
      <c r="G854" s="335" t="s">
        <v>4320</v>
      </c>
      <c r="H854" s="12" t="s">
        <v>326</v>
      </c>
      <c r="I854" s="296">
        <v>33915</v>
      </c>
      <c r="J854" s="337" t="s">
        <v>4321</v>
      </c>
      <c r="K854" s="300" t="s">
        <v>1538</v>
      </c>
      <c r="M854" s="300" t="s">
        <v>2542</v>
      </c>
      <c r="N854" s="300" t="s">
        <v>1538</v>
      </c>
      <c r="O854" s="255" t="s">
        <v>1538</v>
      </c>
    </row>
    <row r="855" spans="1:15">
      <c r="A855" s="3">
        <f t="shared" si="53"/>
        <v>851</v>
      </c>
      <c r="B855" s="3">
        <f t="shared" si="53"/>
        <v>19200853</v>
      </c>
      <c r="C855" s="297">
        <v>43526</v>
      </c>
      <c r="D855" s="293" t="s">
        <v>3238</v>
      </c>
      <c r="E855" s="12" t="s">
        <v>3286</v>
      </c>
      <c r="F855" s="274" t="s">
        <v>4140</v>
      </c>
      <c r="G855" s="12" t="s">
        <v>3505</v>
      </c>
      <c r="H855" s="12" t="s">
        <v>326</v>
      </c>
      <c r="I855" s="296" t="s">
        <v>4322</v>
      </c>
      <c r="J855" s="337" t="s">
        <v>4323</v>
      </c>
      <c r="K855" s="300" t="s">
        <v>1538</v>
      </c>
      <c r="M855" s="300" t="s">
        <v>336</v>
      </c>
      <c r="N855" s="300" t="s">
        <v>4324</v>
      </c>
      <c r="O855" s="255" t="s">
        <v>4325</v>
      </c>
    </row>
    <row r="856" spans="1:15" ht="20.25">
      <c r="A856" s="3">
        <f t="shared" si="53"/>
        <v>852</v>
      </c>
      <c r="B856" s="3">
        <f t="shared" si="53"/>
        <v>19200854</v>
      </c>
      <c r="C856" s="297">
        <v>43526</v>
      </c>
      <c r="D856" s="293" t="s">
        <v>3324</v>
      </c>
      <c r="E856" s="12" t="s">
        <v>4326</v>
      </c>
      <c r="F856" s="274" t="s">
        <v>4141</v>
      </c>
      <c r="G856" s="335" t="s">
        <v>4327</v>
      </c>
      <c r="H856" s="12" t="s">
        <v>326</v>
      </c>
      <c r="I856" s="296" t="s">
        <v>4328</v>
      </c>
      <c r="J856" s="221">
        <v>4520551</v>
      </c>
      <c r="K856" s="300" t="s">
        <v>1538</v>
      </c>
      <c r="M856" s="300" t="s">
        <v>2542</v>
      </c>
      <c r="N856" s="300" t="s">
        <v>1538</v>
      </c>
      <c r="O856" s="255" t="s">
        <v>1538</v>
      </c>
    </row>
    <row r="857" spans="1:15" ht="15">
      <c r="A857" s="3">
        <f t="shared" si="53"/>
        <v>853</v>
      </c>
      <c r="B857" s="3">
        <f t="shared" si="53"/>
        <v>19200855</v>
      </c>
      <c r="C857" s="297">
        <v>43526</v>
      </c>
      <c r="D857" s="293" t="s">
        <v>3197</v>
      </c>
      <c r="E857" s="12" t="s">
        <v>1556</v>
      </c>
      <c r="F857" s="274" t="s">
        <v>4329</v>
      </c>
      <c r="G857" s="335" t="s">
        <v>4330</v>
      </c>
      <c r="H857" s="12" t="s">
        <v>326</v>
      </c>
      <c r="I857" s="296" t="s">
        <v>4331</v>
      </c>
      <c r="J857" s="55">
        <v>2846676</v>
      </c>
      <c r="K857" s="300" t="s">
        <v>1538</v>
      </c>
      <c r="M857" s="300" t="s">
        <v>336</v>
      </c>
      <c r="N857" s="300" t="s">
        <v>4332</v>
      </c>
      <c r="O857" s="255" t="s">
        <v>1538</v>
      </c>
    </row>
    <row r="858" spans="1:15">
      <c r="A858" s="3">
        <f t="shared" si="53"/>
        <v>854</v>
      </c>
      <c r="B858" s="3">
        <f t="shared" si="53"/>
        <v>19200856</v>
      </c>
      <c r="C858" s="297">
        <v>43526</v>
      </c>
      <c r="D858" s="293" t="s">
        <v>4333</v>
      </c>
      <c r="E858" s="12" t="s">
        <v>4334</v>
      </c>
      <c r="F858" s="274" t="s">
        <v>4335</v>
      </c>
      <c r="G858" s="335" t="s">
        <v>4336</v>
      </c>
      <c r="H858" s="12" t="s">
        <v>330</v>
      </c>
      <c r="I858" s="296" t="s">
        <v>4337</v>
      </c>
      <c r="J858" s="337" t="s">
        <v>4338</v>
      </c>
      <c r="K858" s="300" t="s">
        <v>1538</v>
      </c>
      <c r="M858" s="300" t="s">
        <v>352</v>
      </c>
      <c r="N858" s="300" t="s">
        <v>1538</v>
      </c>
      <c r="O858" s="255" t="s">
        <v>1538</v>
      </c>
    </row>
    <row r="859" spans="1:15">
      <c r="A859" s="3">
        <f t="shared" si="53"/>
        <v>855</v>
      </c>
      <c r="B859" s="3">
        <f t="shared" si="53"/>
        <v>19200857</v>
      </c>
      <c r="C859" s="297">
        <v>43526</v>
      </c>
      <c r="D859" s="293" t="s">
        <v>4159</v>
      </c>
      <c r="E859" s="12" t="s">
        <v>3106</v>
      </c>
      <c r="F859" s="274" t="s">
        <v>4339</v>
      </c>
      <c r="G859" s="335" t="s">
        <v>4340</v>
      </c>
      <c r="H859" s="12" t="s">
        <v>330</v>
      </c>
      <c r="I859" s="296" t="s">
        <v>2023</v>
      </c>
      <c r="J859" s="340" t="s">
        <v>1920</v>
      </c>
      <c r="K859" s="300" t="s">
        <v>1538</v>
      </c>
      <c r="M859" s="300" t="s">
        <v>352</v>
      </c>
      <c r="N859" s="300" t="s">
        <v>1538</v>
      </c>
      <c r="O859" s="255" t="s">
        <v>1538</v>
      </c>
    </row>
    <row r="860" spans="1:15">
      <c r="A860" s="3">
        <f t="shared" si="53"/>
        <v>856</v>
      </c>
      <c r="B860" s="3">
        <f t="shared" si="53"/>
        <v>19200858</v>
      </c>
      <c r="C860" s="297">
        <v>43526</v>
      </c>
      <c r="D860" s="293" t="s">
        <v>4161</v>
      </c>
      <c r="E860" s="12" t="s">
        <v>4162</v>
      </c>
      <c r="F860" s="274" t="s">
        <v>4341</v>
      </c>
      <c r="G860" s="335" t="s">
        <v>4342</v>
      </c>
      <c r="H860" s="12" t="s">
        <v>326</v>
      </c>
      <c r="I860" s="296" t="s">
        <v>4343</v>
      </c>
      <c r="J860" s="337" t="s">
        <v>4344</v>
      </c>
      <c r="K860" s="300" t="s">
        <v>1538</v>
      </c>
      <c r="M860" s="300" t="s">
        <v>343</v>
      </c>
      <c r="N860" s="300" t="s">
        <v>1538</v>
      </c>
      <c r="O860" s="255" t="s">
        <v>1538</v>
      </c>
    </row>
    <row r="861" spans="1:15">
      <c r="A861" s="3">
        <f t="shared" ref="A861:B876" si="54">A860+1</f>
        <v>857</v>
      </c>
      <c r="B861" s="3">
        <f t="shared" si="54"/>
        <v>19200859</v>
      </c>
      <c r="C861" s="297">
        <v>43526</v>
      </c>
      <c r="D861" s="293" t="s">
        <v>4169</v>
      </c>
      <c r="E861" s="12" t="s">
        <v>4170</v>
      </c>
      <c r="F861" s="274" t="s">
        <v>4345</v>
      </c>
      <c r="G861" s="335" t="s">
        <v>4346</v>
      </c>
      <c r="H861" s="12" t="s">
        <v>326</v>
      </c>
      <c r="I861" s="296">
        <v>34641</v>
      </c>
      <c r="J861" s="340" t="s">
        <v>1920</v>
      </c>
      <c r="K861" s="300" t="s">
        <v>1538</v>
      </c>
      <c r="M861" s="300" t="s">
        <v>336</v>
      </c>
      <c r="N861" s="300" t="s">
        <v>1538</v>
      </c>
      <c r="O861" s="255" t="s">
        <v>1538</v>
      </c>
    </row>
    <row r="862" spans="1:15" ht="20.25">
      <c r="A862" s="3">
        <f t="shared" si="54"/>
        <v>858</v>
      </c>
      <c r="B862" s="3">
        <f t="shared" si="54"/>
        <v>19200860</v>
      </c>
      <c r="C862" s="297">
        <v>43526</v>
      </c>
      <c r="D862" s="293" t="s">
        <v>3213</v>
      </c>
      <c r="E862" s="12" t="s">
        <v>3214</v>
      </c>
      <c r="F862" s="274" t="s">
        <v>4134</v>
      </c>
      <c r="G862" s="335" t="s">
        <v>4347</v>
      </c>
      <c r="H862" s="12" t="s">
        <v>330</v>
      </c>
      <c r="I862" s="296">
        <v>30592</v>
      </c>
      <c r="J862" s="221">
        <v>4514331</v>
      </c>
      <c r="K862" s="300" t="s">
        <v>1538</v>
      </c>
      <c r="M862" s="300" t="s">
        <v>336</v>
      </c>
      <c r="N862" s="300" t="s">
        <v>1538</v>
      </c>
      <c r="O862" s="255" t="s">
        <v>1538</v>
      </c>
    </row>
    <row r="863" spans="1:15" ht="15">
      <c r="A863" s="3">
        <f t="shared" si="54"/>
        <v>859</v>
      </c>
      <c r="B863" s="3">
        <f t="shared" si="54"/>
        <v>19200861</v>
      </c>
      <c r="C863" s="297">
        <v>43526</v>
      </c>
      <c r="D863" s="293" t="s">
        <v>4143</v>
      </c>
      <c r="E863" s="12" t="s">
        <v>4144</v>
      </c>
      <c r="F863" s="274" t="s">
        <v>4348</v>
      </c>
      <c r="G863" s="335" t="s">
        <v>4349</v>
      </c>
      <c r="H863" s="12" t="s">
        <v>326</v>
      </c>
      <c r="I863" s="296">
        <v>32428</v>
      </c>
      <c r="J863" s="223">
        <v>4523171</v>
      </c>
      <c r="K863" s="300" t="s">
        <v>1538</v>
      </c>
      <c r="M863" s="300" t="s">
        <v>336</v>
      </c>
      <c r="N863" s="300" t="s">
        <v>4350</v>
      </c>
      <c r="O863" s="255" t="s">
        <v>3972</v>
      </c>
    </row>
    <row r="864" spans="1:15">
      <c r="A864" s="3">
        <f t="shared" si="54"/>
        <v>860</v>
      </c>
      <c r="B864" s="3">
        <f t="shared" si="54"/>
        <v>19200862</v>
      </c>
      <c r="C864" s="297">
        <v>43526</v>
      </c>
      <c r="D864" s="293" t="s">
        <v>4160</v>
      </c>
      <c r="E864" s="12" t="s">
        <v>4351</v>
      </c>
      <c r="F864" s="274" t="s">
        <v>4352</v>
      </c>
      <c r="G864" s="335" t="s">
        <v>4353</v>
      </c>
      <c r="H864" s="12" t="s">
        <v>330</v>
      </c>
      <c r="I864" s="296" t="s">
        <v>4354</v>
      </c>
      <c r="J864" s="337" t="s">
        <v>4355</v>
      </c>
      <c r="K864" s="300" t="s">
        <v>1538</v>
      </c>
      <c r="M864" s="300" t="s">
        <v>336</v>
      </c>
      <c r="N864" s="300" t="s">
        <v>4356</v>
      </c>
      <c r="O864" s="255" t="s">
        <v>4357</v>
      </c>
    </row>
    <row r="865" spans="1:15">
      <c r="A865" s="3">
        <f t="shared" si="54"/>
        <v>861</v>
      </c>
      <c r="B865" s="3">
        <f t="shared" si="54"/>
        <v>19200863</v>
      </c>
      <c r="C865" s="297">
        <v>43526</v>
      </c>
      <c r="D865" s="293" t="s">
        <v>4358</v>
      </c>
      <c r="E865" s="12" t="s">
        <v>282</v>
      </c>
      <c r="F865" s="274" t="s">
        <v>4359</v>
      </c>
      <c r="G865" s="335" t="s">
        <v>4360</v>
      </c>
      <c r="H865" s="12" t="s">
        <v>330</v>
      </c>
      <c r="I865" s="296">
        <v>33215</v>
      </c>
      <c r="J865" s="337" t="s">
        <v>4361</v>
      </c>
      <c r="K865" s="300" t="s">
        <v>1538</v>
      </c>
      <c r="M865" s="300" t="s">
        <v>352</v>
      </c>
      <c r="N865" s="300" t="s">
        <v>1538</v>
      </c>
      <c r="O865" s="255" t="s">
        <v>1538</v>
      </c>
    </row>
    <row r="866" spans="1:15">
      <c r="A866" s="3">
        <f t="shared" si="54"/>
        <v>862</v>
      </c>
      <c r="B866" s="3">
        <f t="shared" si="54"/>
        <v>19200864</v>
      </c>
      <c r="C866" s="297">
        <v>43526</v>
      </c>
      <c r="D866" s="293" t="s">
        <v>3199</v>
      </c>
      <c r="E866" s="12" t="s">
        <v>2403</v>
      </c>
      <c r="F866" s="274" t="s">
        <v>4362</v>
      </c>
      <c r="G866" s="335" t="s">
        <v>4363</v>
      </c>
      <c r="H866" s="12" t="s">
        <v>326</v>
      </c>
      <c r="I866" s="296">
        <v>31908</v>
      </c>
      <c r="J866" s="337" t="s">
        <v>4364</v>
      </c>
      <c r="K866" s="300" t="s">
        <v>1538</v>
      </c>
      <c r="M866" s="300" t="s">
        <v>336</v>
      </c>
      <c r="N866" s="300" t="s">
        <v>859</v>
      </c>
      <c r="O866" s="255" t="s">
        <v>2630</v>
      </c>
    </row>
    <row r="867" spans="1:15">
      <c r="A867" s="3">
        <f t="shared" si="54"/>
        <v>863</v>
      </c>
      <c r="B867" s="3">
        <f t="shared" si="54"/>
        <v>19200865</v>
      </c>
      <c r="C867" s="297">
        <v>43526</v>
      </c>
      <c r="D867" s="293" t="s">
        <v>3218</v>
      </c>
      <c r="E867" s="12" t="s">
        <v>3219</v>
      </c>
      <c r="F867" s="274" t="s">
        <v>4138</v>
      </c>
      <c r="G867" s="335" t="s">
        <v>4365</v>
      </c>
      <c r="H867" s="12" t="s">
        <v>330</v>
      </c>
      <c r="I867" s="296" t="s">
        <v>4366</v>
      </c>
      <c r="J867" s="340" t="s">
        <v>1920</v>
      </c>
      <c r="K867" s="300" t="s">
        <v>1538</v>
      </c>
      <c r="M867" s="300" t="s">
        <v>336</v>
      </c>
      <c r="N867" s="300" t="s">
        <v>1538</v>
      </c>
      <c r="O867" s="255" t="s">
        <v>1538</v>
      </c>
    </row>
    <row r="868" spans="1:15">
      <c r="A868" s="3">
        <f t="shared" si="54"/>
        <v>864</v>
      </c>
      <c r="B868" s="3">
        <f t="shared" si="54"/>
        <v>19200866</v>
      </c>
      <c r="C868" s="297">
        <v>43526</v>
      </c>
      <c r="D868" s="293" t="s">
        <v>3427</v>
      </c>
      <c r="E868" s="12" t="s">
        <v>3251</v>
      </c>
      <c r="F868" s="274" t="s">
        <v>3428</v>
      </c>
      <c r="G868" s="12" t="s">
        <v>3505</v>
      </c>
      <c r="H868" s="12" t="s">
        <v>330</v>
      </c>
      <c r="I868" s="296" t="s">
        <v>3430</v>
      </c>
      <c r="J868" s="337" t="s">
        <v>3431</v>
      </c>
      <c r="K868" s="300" t="s">
        <v>1538</v>
      </c>
      <c r="M868" s="300" t="s">
        <v>352</v>
      </c>
      <c r="N868" s="300" t="s">
        <v>1538</v>
      </c>
      <c r="O868" s="255" t="s">
        <v>1538</v>
      </c>
    </row>
    <row r="869" spans="1:15" ht="20.25">
      <c r="A869" s="3">
        <f t="shared" si="54"/>
        <v>865</v>
      </c>
      <c r="B869" s="3">
        <f t="shared" si="54"/>
        <v>19200867</v>
      </c>
      <c r="C869" s="297">
        <v>43526</v>
      </c>
      <c r="D869" s="293" t="s">
        <v>4158</v>
      </c>
      <c r="E869" s="12" t="s">
        <v>4367</v>
      </c>
      <c r="F869" s="258" t="s">
        <v>4368</v>
      </c>
      <c r="G869" s="335" t="s">
        <v>4369</v>
      </c>
      <c r="H869" s="12" t="s">
        <v>330</v>
      </c>
      <c r="I869" s="339" t="s">
        <v>4370</v>
      </c>
      <c r="J869" s="221">
        <v>4520791</v>
      </c>
      <c r="K869" s="300" t="s">
        <v>1538</v>
      </c>
      <c r="M869" s="300" t="s">
        <v>336</v>
      </c>
      <c r="N869" s="300" t="s">
        <v>4371</v>
      </c>
      <c r="O869" s="274" t="s">
        <v>4372</v>
      </c>
    </row>
    <row r="870" spans="1:15">
      <c r="A870" s="3">
        <f t="shared" si="54"/>
        <v>866</v>
      </c>
      <c r="B870" s="3">
        <f t="shared" si="54"/>
        <v>19200868</v>
      </c>
      <c r="C870" s="297">
        <v>43526</v>
      </c>
      <c r="D870" s="293" t="s">
        <v>4164</v>
      </c>
      <c r="E870" s="12" t="s">
        <v>4165</v>
      </c>
      <c r="F870" s="258" t="s">
        <v>4373</v>
      </c>
      <c r="G870" s="335" t="s">
        <v>4374</v>
      </c>
      <c r="H870" s="12" t="s">
        <v>326</v>
      </c>
      <c r="I870" s="339" t="s">
        <v>4375</v>
      </c>
      <c r="J870" s="340" t="s">
        <v>1920</v>
      </c>
      <c r="K870" s="300" t="s">
        <v>1538</v>
      </c>
      <c r="M870" s="300" t="s">
        <v>336</v>
      </c>
      <c r="N870" s="300" t="s">
        <v>4376</v>
      </c>
      <c r="O870" s="274" t="s">
        <v>4377</v>
      </c>
    </row>
    <row r="871" spans="1:15" ht="21">
      <c r="A871" s="3">
        <f t="shared" si="54"/>
        <v>867</v>
      </c>
      <c r="B871" s="3">
        <f t="shared" si="54"/>
        <v>19200869</v>
      </c>
      <c r="C871" s="297">
        <v>43526</v>
      </c>
      <c r="D871" s="293" t="s">
        <v>4174</v>
      </c>
      <c r="E871" s="12" t="s">
        <v>4175</v>
      </c>
      <c r="F871" s="258" t="s">
        <v>4378</v>
      </c>
      <c r="G871" s="335" t="s">
        <v>4379</v>
      </c>
      <c r="H871" s="12" t="s">
        <v>330</v>
      </c>
      <c r="I871" s="207">
        <v>33941</v>
      </c>
      <c r="J871" s="270" t="s">
        <v>4729</v>
      </c>
      <c r="K871" s="300" t="s">
        <v>1538</v>
      </c>
      <c r="M871" s="300" t="s">
        <v>336</v>
      </c>
      <c r="N871" s="300" t="s">
        <v>4380</v>
      </c>
      <c r="O871" s="274" t="s">
        <v>4381</v>
      </c>
    </row>
    <row r="872" spans="1:15">
      <c r="A872" s="3">
        <f t="shared" si="54"/>
        <v>868</v>
      </c>
      <c r="B872" s="3">
        <f t="shared" si="54"/>
        <v>19200870</v>
      </c>
      <c r="C872" s="297">
        <v>43526</v>
      </c>
      <c r="D872" s="293" t="s">
        <v>4174</v>
      </c>
      <c r="E872" s="12" t="s">
        <v>4382</v>
      </c>
      <c r="F872" s="258" t="s">
        <v>4383</v>
      </c>
      <c r="G872" s="335" t="s">
        <v>4384</v>
      </c>
      <c r="H872" s="12" t="s">
        <v>330</v>
      </c>
      <c r="I872" s="339">
        <v>33055</v>
      </c>
      <c r="J872" s="337" t="s">
        <v>4385</v>
      </c>
      <c r="K872" s="300" t="s">
        <v>1538</v>
      </c>
      <c r="M872" s="300" t="s">
        <v>352</v>
      </c>
      <c r="N872" s="300" t="s">
        <v>1538</v>
      </c>
      <c r="O872" s="255" t="s">
        <v>1538</v>
      </c>
    </row>
    <row r="873" spans="1:15">
      <c r="A873" s="3">
        <f t="shared" si="54"/>
        <v>869</v>
      </c>
      <c r="B873" s="3">
        <f t="shared" si="54"/>
        <v>19200871</v>
      </c>
      <c r="C873" s="297">
        <v>43588</v>
      </c>
      <c r="D873" s="293" t="s">
        <v>4394</v>
      </c>
      <c r="E873" s="12" t="s">
        <v>833</v>
      </c>
      <c r="F873" s="274" t="s">
        <v>4408</v>
      </c>
      <c r="G873" s="335" t="s">
        <v>4409</v>
      </c>
      <c r="H873" s="12" t="s">
        <v>326</v>
      </c>
      <c r="I873" s="341">
        <v>34245</v>
      </c>
      <c r="J873" s="337" t="s">
        <v>4410</v>
      </c>
      <c r="K873" s="300" t="s">
        <v>1538</v>
      </c>
      <c r="M873" s="300" t="s">
        <v>336</v>
      </c>
      <c r="N873" s="300" t="s">
        <v>3249</v>
      </c>
      <c r="O873" s="255" t="s">
        <v>1538</v>
      </c>
    </row>
    <row r="874" spans="1:15">
      <c r="A874" s="3">
        <f t="shared" si="54"/>
        <v>870</v>
      </c>
      <c r="B874" s="3">
        <f t="shared" si="54"/>
        <v>19200872</v>
      </c>
      <c r="C874" s="297">
        <v>43710</v>
      </c>
      <c r="D874" s="293" t="s">
        <v>4392</v>
      </c>
      <c r="E874" s="12" t="s">
        <v>4393</v>
      </c>
      <c r="F874" s="274" t="s">
        <v>4411</v>
      </c>
      <c r="G874" s="335" t="s">
        <v>4412</v>
      </c>
      <c r="H874" s="12" t="s">
        <v>330</v>
      </c>
      <c r="I874" s="341" t="s">
        <v>4413</v>
      </c>
      <c r="J874" s="337" t="s">
        <v>1920</v>
      </c>
      <c r="K874" s="300" t="s">
        <v>1538</v>
      </c>
      <c r="M874" s="300" t="s">
        <v>336</v>
      </c>
      <c r="N874" s="300" t="s">
        <v>1538</v>
      </c>
      <c r="O874" s="255" t="s">
        <v>1538</v>
      </c>
    </row>
    <row r="875" spans="1:15">
      <c r="A875" s="3">
        <f t="shared" si="54"/>
        <v>871</v>
      </c>
      <c r="B875" s="3">
        <f t="shared" si="54"/>
        <v>19200873</v>
      </c>
      <c r="C875" s="297">
        <v>43710</v>
      </c>
      <c r="D875" s="293" t="s">
        <v>4403</v>
      </c>
      <c r="E875" s="12" t="s">
        <v>4414</v>
      </c>
      <c r="F875" s="274" t="s">
        <v>4415</v>
      </c>
      <c r="G875" s="335" t="s">
        <v>4416</v>
      </c>
      <c r="H875" s="12" t="s">
        <v>326</v>
      </c>
      <c r="I875" s="341" t="s">
        <v>4417</v>
      </c>
      <c r="J875" s="337" t="s">
        <v>1920</v>
      </c>
      <c r="K875" s="300" t="s">
        <v>1538</v>
      </c>
      <c r="M875" s="300" t="s">
        <v>336</v>
      </c>
      <c r="N875" s="300" t="s">
        <v>1538</v>
      </c>
      <c r="O875" s="255" t="s">
        <v>4418</v>
      </c>
    </row>
    <row r="876" spans="1:15">
      <c r="A876" s="3">
        <f t="shared" si="54"/>
        <v>872</v>
      </c>
      <c r="B876" s="3">
        <f t="shared" si="54"/>
        <v>19200874</v>
      </c>
      <c r="C876" s="297">
        <v>43710</v>
      </c>
      <c r="D876" s="293" t="s">
        <v>4419</v>
      </c>
      <c r="E876" s="12" t="s">
        <v>3200</v>
      </c>
      <c r="F876" s="274" t="s">
        <v>4420</v>
      </c>
      <c r="G876" s="335" t="s">
        <v>4421</v>
      </c>
      <c r="H876" s="12" t="s">
        <v>330</v>
      </c>
      <c r="I876" s="341" t="s">
        <v>4422</v>
      </c>
      <c r="J876" s="337" t="s">
        <v>4423</v>
      </c>
      <c r="K876" s="300" t="s">
        <v>1538</v>
      </c>
      <c r="M876" s="300" t="s">
        <v>343</v>
      </c>
      <c r="N876" s="300" t="s">
        <v>1538</v>
      </c>
      <c r="O876" s="255" t="s">
        <v>1538</v>
      </c>
    </row>
    <row r="877" spans="1:15" ht="21">
      <c r="A877" s="3">
        <f t="shared" ref="A877:B892" si="55">A876+1</f>
        <v>873</v>
      </c>
      <c r="B877" s="3">
        <f t="shared" si="55"/>
        <v>19200875</v>
      </c>
      <c r="C877" s="297">
        <v>43710</v>
      </c>
      <c r="D877" s="293" t="s">
        <v>4401</v>
      </c>
      <c r="E877" s="12" t="s">
        <v>4424</v>
      </c>
      <c r="F877" s="274" t="s">
        <v>4425</v>
      </c>
      <c r="G877" s="335" t="s">
        <v>4426</v>
      </c>
      <c r="H877" s="12" t="s">
        <v>330</v>
      </c>
      <c r="I877" s="341">
        <v>33277</v>
      </c>
      <c r="J877" s="270" t="s">
        <v>4724</v>
      </c>
      <c r="K877" s="300" t="s">
        <v>1538</v>
      </c>
      <c r="M877" s="300" t="s">
        <v>336</v>
      </c>
      <c r="N877" s="300" t="s">
        <v>4427</v>
      </c>
      <c r="O877" s="255" t="s">
        <v>1538</v>
      </c>
    </row>
    <row r="878" spans="1:15">
      <c r="A878" s="3">
        <f t="shared" si="55"/>
        <v>874</v>
      </c>
      <c r="B878" s="3">
        <f t="shared" si="55"/>
        <v>19200876</v>
      </c>
      <c r="C878" s="297">
        <v>43710</v>
      </c>
      <c r="D878" s="293" t="s">
        <v>4399</v>
      </c>
      <c r="E878" s="12" t="s">
        <v>4400</v>
      </c>
      <c r="F878" s="274" t="s">
        <v>4428</v>
      </c>
      <c r="G878" s="9" t="s">
        <v>3505</v>
      </c>
      <c r="H878" s="12" t="s">
        <v>326</v>
      </c>
      <c r="I878" s="341">
        <v>34222</v>
      </c>
      <c r="J878" s="337" t="s">
        <v>1920</v>
      </c>
      <c r="K878" s="300" t="s">
        <v>1538</v>
      </c>
      <c r="M878" s="300" t="s">
        <v>336</v>
      </c>
      <c r="N878" s="300" t="s">
        <v>4429</v>
      </c>
      <c r="O878" s="255" t="s">
        <v>1406</v>
      </c>
    </row>
    <row r="879" spans="1:15">
      <c r="A879" s="3">
        <f t="shared" si="55"/>
        <v>875</v>
      </c>
      <c r="B879" s="3">
        <f t="shared" si="55"/>
        <v>19200877</v>
      </c>
      <c r="C879" s="297">
        <v>43710</v>
      </c>
      <c r="D879" s="293" t="s">
        <v>4430</v>
      </c>
      <c r="E879" s="12" t="s">
        <v>4431</v>
      </c>
      <c r="F879" s="274" t="s">
        <v>4432</v>
      </c>
      <c r="G879" s="335" t="s">
        <v>4433</v>
      </c>
      <c r="H879" s="12" t="s">
        <v>330</v>
      </c>
      <c r="I879" s="341">
        <v>31422</v>
      </c>
      <c r="J879" s="337" t="s">
        <v>4434</v>
      </c>
      <c r="K879" s="300" t="s">
        <v>1538</v>
      </c>
      <c r="M879" s="300" t="s">
        <v>336</v>
      </c>
      <c r="N879" s="300" t="s">
        <v>1538</v>
      </c>
      <c r="O879" s="255" t="s">
        <v>1538</v>
      </c>
    </row>
    <row r="880" spans="1:15">
      <c r="A880" s="3">
        <f t="shared" si="55"/>
        <v>876</v>
      </c>
      <c r="B880" s="3">
        <f t="shared" si="55"/>
        <v>19200878</v>
      </c>
      <c r="C880" s="297">
        <v>43710</v>
      </c>
      <c r="D880" s="293" t="s">
        <v>776</v>
      </c>
      <c r="E880" s="12" t="s">
        <v>4397</v>
      </c>
      <c r="F880" s="274" t="s">
        <v>4435</v>
      </c>
      <c r="G880" s="335" t="s">
        <v>4436</v>
      </c>
      <c r="H880" s="12" t="s">
        <v>330</v>
      </c>
      <c r="I880" s="341">
        <v>43622</v>
      </c>
      <c r="J880" s="337" t="s">
        <v>4437</v>
      </c>
      <c r="K880" s="300" t="s">
        <v>1538</v>
      </c>
      <c r="M880" s="300" t="s">
        <v>2542</v>
      </c>
      <c r="N880" s="300" t="s">
        <v>1538</v>
      </c>
      <c r="O880" s="255" t="s">
        <v>1538</v>
      </c>
    </row>
    <row r="881" spans="1:15">
      <c r="A881" s="3">
        <f t="shared" si="55"/>
        <v>877</v>
      </c>
      <c r="B881" s="3">
        <f t="shared" si="55"/>
        <v>19200879</v>
      </c>
      <c r="C881" s="297">
        <v>43710</v>
      </c>
      <c r="D881" s="293" t="s">
        <v>4086</v>
      </c>
      <c r="E881" s="12" t="s">
        <v>4087</v>
      </c>
      <c r="F881" s="274" t="s">
        <v>4438</v>
      </c>
      <c r="G881" s="335" t="s">
        <v>4089</v>
      </c>
      <c r="H881" s="12" t="s">
        <v>330</v>
      </c>
      <c r="I881" s="341" t="s">
        <v>4014</v>
      </c>
      <c r="J881" s="337" t="s">
        <v>1920</v>
      </c>
      <c r="K881" s="300" t="s">
        <v>1538</v>
      </c>
      <c r="M881" s="300" t="s">
        <v>352</v>
      </c>
      <c r="N881" s="300" t="s">
        <v>1538</v>
      </c>
      <c r="O881" s="255" t="s">
        <v>1538</v>
      </c>
    </row>
    <row r="882" spans="1:15">
      <c r="A882" s="3">
        <f t="shared" si="55"/>
        <v>878</v>
      </c>
      <c r="B882" s="3">
        <f t="shared" si="55"/>
        <v>19200880</v>
      </c>
      <c r="C882" s="297">
        <v>43710</v>
      </c>
      <c r="D882" s="293" t="s">
        <v>4402</v>
      </c>
      <c r="E882" s="12" t="s">
        <v>777</v>
      </c>
      <c r="F882" s="274" t="s">
        <v>4439</v>
      </c>
      <c r="G882" s="335" t="s">
        <v>4440</v>
      </c>
      <c r="H882" s="12" t="s">
        <v>330</v>
      </c>
      <c r="I882" s="341">
        <v>32820</v>
      </c>
      <c r="J882" s="337" t="s">
        <v>4441</v>
      </c>
      <c r="K882" s="300" t="s">
        <v>1538</v>
      </c>
      <c r="M882" s="300" t="s">
        <v>336</v>
      </c>
      <c r="N882" s="300" t="s">
        <v>4442</v>
      </c>
      <c r="O882" s="255" t="s">
        <v>4443</v>
      </c>
    </row>
    <row r="883" spans="1:15">
      <c r="A883" s="3">
        <f t="shared" si="55"/>
        <v>879</v>
      </c>
      <c r="B883" s="3">
        <f t="shared" si="55"/>
        <v>19200881</v>
      </c>
      <c r="C883" s="297">
        <v>43710</v>
      </c>
      <c r="D883" s="293" t="s">
        <v>4407</v>
      </c>
      <c r="E883" s="12" t="s">
        <v>853</v>
      </c>
      <c r="F883" s="274" t="s">
        <v>4444</v>
      </c>
      <c r="G883" s="335" t="s">
        <v>4445</v>
      </c>
      <c r="H883" s="12" t="s">
        <v>326</v>
      </c>
      <c r="I883" s="341" t="s">
        <v>4446</v>
      </c>
      <c r="J883" s="337" t="s">
        <v>4447</v>
      </c>
      <c r="K883" s="300" t="s">
        <v>1538</v>
      </c>
      <c r="M883" s="300" t="s">
        <v>336</v>
      </c>
      <c r="N883" s="300" t="s">
        <v>1538</v>
      </c>
      <c r="O883" s="255" t="s">
        <v>1538</v>
      </c>
    </row>
    <row r="884" spans="1:15" ht="21">
      <c r="A884" s="3">
        <f t="shared" si="55"/>
        <v>880</v>
      </c>
      <c r="B884" s="3">
        <f t="shared" si="55"/>
        <v>19200882</v>
      </c>
      <c r="C884" s="297">
        <v>43710</v>
      </c>
      <c r="D884" s="293" t="s">
        <v>4395</v>
      </c>
      <c r="E884" s="12" t="s">
        <v>4396</v>
      </c>
      <c r="F884" s="274" t="s">
        <v>4448</v>
      </c>
      <c r="G884" s="335" t="s">
        <v>4449</v>
      </c>
      <c r="H884" s="12" t="s">
        <v>330</v>
      </c>
      <c r="I884" s="341" t="s">
        <v>4450</v>
      </c>
      <c r="J884" s="345">
        <v>4579446</v>
      </c>
      <c r="K884" s="300" t="s">
        <v>1538</v>
      </c>
      <c r="M884" s="300" t="s">
        <v>336</v>
      </c>
      <c r="N884" s="300" t="s">
        <v>3322</v>
      </c>
      <c r="O884" s="255" t="s">
        <v>1538</v>
      </c>
    </row>
    <row r="885" spans="1:15">
      <c r="A885" s="3">
        <f t="shared" si="55"/>
        <v>881</v>
      </c>
      <c r="B885" s="3">
        <f t="shared" si="55"/>
        <v>19200883</v>
      </c>
      <c r="C885" s="297">
        <v>43710</v>
      </c>
      <c r="D885" s="293" t="s">
        <v>4398</v>
      </c>
      <c r="E885" s="12" t="s">
        <v>4451</v>
      </c>
      <c r="F885" s="274" t="s">
        <v>4452</v>
      </c>
      <c r="G885" s="335" t="s">
        <v>4453</v>
      </c>
      <c r="H885" s="12" t="s">
        <v>326</v>
      </c>
      <c r="I885" s="341" t="s">
        <v>4387</v>
      </c>
      <c r="J885" s="337" t="s">
        <v>1920</v>
      </c>
      <c r="K885" s="300" t="s">
        <v>1538</v>
      </c>
      <c r="M885" s="300" t="s">
        <v>336</v>
      </c>
      <c r="N885" s="300" t="s">
        <v>259</v>
      </c>
      <c r="O885" s="255" t="s">
        <v>4454</v>
      </c>
    </row>
    <row r="886" spans="1:15">
      <c r="A886" s="3">
        <f t="shared" si="55"/>
        <v>882</v>
      </c>
      <c r="B886" s="3">
        <f t="shared" si="55"/>
        <v>19200884</v>
      </c>
      <c r="C886" s="297">
        <v>43710</v>
      </c>
      <c r="D886" s="293" t="s">
        <v>3471</v>
      </c>
      <c r="E886" s="12" t="s">
        <v>259</v>
      </c>
      <c r="F886" s="274" t="s">
        <v>4455</v>
      </c>
      <c r="G886" s="335" t="s">
        <v>4456</v>
      </c>
      <c r="H886" s="12" t="s">
        <v>326</v>
      </c>
      <c r="I886" s="341" t="s">
        <v>4457</v>
      </c>
      <c r="J886" s="337" t="s">
        <v>4458</v>
      </c>
      <c r="K886" s="300" t="s">
        <v>1538</v>
      </c>
      <c r="M886" s="300" t="s">
        <v>336</v>
      </c>
      <c r="N886" s="300" t="s">
        <v>4459</v>
      </c>
      <c r="O886" s="255" t="s">
        <v>2054</v>
      </c>
    </row>
    <row r="887" spans="1:15">
      <c r="A887" s="3">
        <f t="shared" si="55"/>
        <v>883</v>
      </c>
      <c r="B887" s="3">
        <f t="shared" si="55"/>
        <v>19200885</v>
      </c>
      <c r="C887" s="297">
        <v>43710</v>
      </c>
      <c r="D887" s="293" t="s">
        <v>5167</v>
      </c>
      <c r="E887" s="12" t="s">
        <v>4460</v>
      </c>
      <c r="F887" s="274" t="s">
        <v>4461</v>
      </c>
      <c r="G887" s="335" t="s">
        <v>4462</v>
      </c>
      <c r="H887" s="12" t="s">
        <v>330</v>
      </c>
      <c r="I887" s="341">
        <v>30014</v>
      </c>
      <c r="J887" s="337" t="s">
        <v>4463</v>
      </c>
      <c r="K887" s="300" t="s">
        <v>1538</v>
      </c>
      <c r="M887" s="300" t="s">
        <v>336</v>
      </c>
      <c r="N887" s="300" t="s">
        <v>1538</v>
      </c>
      <c r="O887" s="255" t="s">
        <v>4461</v>
      </c>
    </row>
    <row r="888" spans="1:15">
      <c r="A888" s="3">
        <f t="shared" si="55"/>
        <v>884</v>
      </c>
      <c r="B888" s="3">
        <f t="shared" si="55"/>
        <v>19200886</v>
      </c>
      <c r="C888" s="297">
        <v>43710</v>
      </c>
      <c r="D888" s="293" t="s">
        <v>3540</v>
      </c>
      <c r="E888" s="12" t="s">
        <v>4464</v>
      </c>
      <c r="F888" s="274" t="s">
        <v>4465</v>
      </c>
      <c r="G888" s="335" t="s">
        <v>4466</v>
      </c>
      <c r="H888" s="12" t="s">
        <v>330</v>
      </c>
      <c r="I888" s="341" t="s">
        <v>4467</v>
      </c>
      <c r="J888" s="337" t="s">
        <v>4468</v>
      </c>
      <c r="K888" s="300" t="s">
        <v>1538</v>
      </c>
      <c r="M888" s="300" t="s">
        <v>336</v>
      </c>
      <c r="N888" s="300" t="s">
        <v>809</v>
      </c>
      <c r="O888" s="255" t="s">
        <v>1538</v>
      </c>
    </row>
    <row r="889" spans="1:15">
      <c r="A889" s="3">
        <f t="shared" si="55"/>
        <v>885</v>
      </c>
      <c r="B889" s="3">
        <f t="shared" si="55"/>
        <v>19200887</v>
      </c>
      <c r="C889" s="297">
        <v>43710</v>
      </c>
      <c r="D889" s="293" t="s">
        <v>4469</v>
      </c>
      <c r="E889" s="12" t="s">
        <v>259</v>
      </c>
      <c r="F889" s="274" t="s">
        <v>4470</v>
      </c>
      <c r="G889" s="335" t="s">
        <v>4471</v>
      </c>
      <c r="H889" s="12" t="s">
        <v>326</v>
      </c>
      <c r="I889" s="341">
        <v>35836</v>
      </c>
      <c r="J889" s="337" t="s">
        <v>1920</v>
      </c>
      <c r="K889" s="300" t="s">
        <v>1538</v>
      </c>
      <c r="M889" s="300" t="s">
        <v>336</v>
      </c>
      <c r="N889" s="300" t="s">
        <v>1538</v>
      </c>
      <c r="O889" s="255" t="s">
        <v>1538</v>
      </c>
    </row>
    <row r="890" spans="1:15">
      <c r="A890" s="3">
        <f t="shared" si="55"/>
        <v>886</v>
      </c>
      <c r="B890" s="3">
        <f t="shared" si="55"/>
        <v>19200888</v>
      </c>
      <c r="C890" s="297">
        <v>43740</v>
      </c>
      <c r="D890" s="293" t="s">
        <v>4472</v>
      </c>
      <c r="E890" s="12" t="s">
        <v>4473</v>
      </c>
      <c r="F890" s="274" t="s">
        <v>4474</v>
      </c>
      <c r="G890" s="335" t="s">
        <v>4475</v>
      </c>
      <c r="H890" s="12" t="s">
        <v>326</v>
      </c>
      <c r="I890" s="341" t="s">
        <v>4476</v>
      </c>
      <c r="J890" s="337" t="s">
        <v>4477</v>
      </c>
      <c r="K890" s="300" t="s">
        <v>1538</v>
      </c>
      <c r="M890" s="300" t="s">
        <v>336</v>
      </c>
      <c r="N890" s="230" t="s">
        <v>3074</v>
      </c>
      <c r="O890" s="255" t="s">
        <v>4474</v>
      </c>
    </row>
    <row r="891" spans="1:15">
      <c r="A891" s="3">
        <f t="shared" si="55"/>
        <v>887</v>
      </c>
      <c r="B891" s="3">
        <f t="shared" si="55"/>
        <v>19200889</v>
      </c>
      <c r="C891" s="297">
        <v>43740</v>
      </c>
      <c r="D891" s="293" t="s">
        <v>3241</v>
      </c>
      <c r="E891" s="12" t="s">
        <v>1940</v>
      </c>
      <c r="F891" s="274" t="s">
        <v>4478</v>
      </c>
      <c r="G891" s="335" t="s">
        <v>4479</v>
      </c>
      <c r="H891" s="12" t="s">
        <v>330</v>
      </c>
      <c r="I891" s="341">
        <v>35980</v>
      </c>
      <c r="J891" s="337" t="s">
        <v>4480</v>
      </c>
      <c r="K891" s="300" t="s">
        <v>1538</v>
      </c>
      <c r="M891" s="300" t="s">
        <v>336</v>
      </c>
      <c r="N891" s="300" t="s">
        <v>298</v>
      </c>
      <c r="O891" s="255" t="s">
        <v>4481</v>
      </c>
    </row>
    <row r="892" spans="1:15">
      <c r="A892" s="3">
        <f t="shared" si="55"/>
        <v>888</v>
      </c>
      <c r="B892" s="3">
        <f t="shared" si="55"/>
        <v>19200890</v>
      </c>
      <c r="C892" s="297">
        <v>43740</v>
      </c>
      <c r="D892" s="293" t="s">
        <v>4405</v>
      </c>
      <c r="E892" s="12" t="s">
        <v>86</v>
      </c>
      <c r="F892" s="274" t="s">
        <v>4482</v>
      </c>
      <c r="G892" s="335" t="s">
        <v>4483</v>
      </c>
      <c r="H892" s="12" t="s">
        <v>330</v>
      </c>
      <c r="I892" s="341" t="s">
        <v>4484</v>
      </c>
      <c r="J892" s="337" t="s">
        <v>4485</v>
      </c>
      <c r="K892" s="300" t="s">
        <v>1538</v>
      </c>
      <c r="M892" s="300" t="s">
        <v>352</v>
      </c>
      <c r="N892" s="300" t="s">
        <v>1538</v>
      </c>
      <c r="O892" s="255" t="s">
        <v>1538</v>
      </c>
    </row>
    <row r="893" spans="1:15">
      <c r="A893" s="3">
        <f t="shared" ref="A893:B908" si="56">A892+1</f>
        <v>889</v>
      </c>
      <c r="B893" s="3">
        <f t="shared" si="56"/>
        <v>19200891</v>
      </c>
      <c r="C893" s="297">
        <v>43740</v>
      </c>
      <c r="D893" s="293" t="s">
        <v>3188</v>
      </c>
      <c r="E893" s="12" t="s">
        <v>3737</v>
      </c>
      <c r="F893" s="274" t="s">
        <v>4486</v>
      </c>
      <c r="G893" s="335" t="s">
        <v>4487</v>
      </c>
      <c r="H893" s="12" t="s">
        <v>326</v>
      </c>
      <c r="I893" s="341">
        <v>30873</v>
      </c>
      <c r="J893" s="337" t="s">
        <v>4488</v>
      </c>
      <c r="K893" s="300" t="s">
        <v>1538</v>
      </c>
      <c r="M893" s="300" t="s">
        <v>336</v>
      </c>
      <c r="N893" s="300" t="s">
        <v>4489</v>
      </c>
      <c r="O893" s="255" t="s">
        <v>1287</v>
      </c>
    </row>
    <row r="894" spans="1:15">
      <c r="A894" s="3">
        <f t="shared" si="56"/>
        <v>890</v>
      </c>
      <c r="B894" s="3">
        <f t="shared" si="56"/>
        <v>19200892</v>
      </c>
      <c r="C894" s="297">
        <v>43740</v>
      </c>
      <c r="D894" s="293" t="s">
        <v>60</v>
      </c>
      <c r="E894" s="12" t="s">
        <v>779</v>
      </c>
      <c r="F894" s="274" t="s">
        <v>4490</v>
      </c>
      <c r="G894" s="335" t="s">
        <v>4491</v>
      </c>
      <c r="H894" s="12" t="s">
        <v>326</v>
      </c>
      <c r="I894" s="341" t="s">
        <v>4492</v>
      </c>
      <c r="J894" s="337" t="s">
        <v>4493</v>
      </c>
      <c r="K894" s="300" t="s">
        <v>1538</v>
      </c>
      <c r="M894" s="300" t="s">
        <v>2542</v>
      </c>
      <c r="N894" s="300" t="s">
        <v>1538</v>
      </c>
      <c r="O894" s="255" t="s">
        <v>1538</v>
      </c>
    </row>
    <row r="895" spans="1:15">
      <c r="A895" s="3">
        <f t="shared" si="56"/>
        <v>891</v>
      </c>
      <c r="B895" s="3">
        <f t="shared" si="56"/>
        <v>19200893</v>
      </c>
      <c r="C895" s="297">
        <v>43740</v>
      </c>
      <c r="D895" s="293" t="s">
        <v>4404</v>
      </c>
      <c r="E895" s="12" t="s">
        <v>4494</v>
      </c>
      <c r="F895" s="274" t="s">
        <v>4495</v>
      </c>
      <c r="G895" s="335" t="s">
        <v>4496</v>
      </c>
      <c r="H895" s="12" t="s">
        <v>330</v>
      </c>
      <c r="I895" s="341" t="s">
        <v>4497</v>
      </c>
      <c r="J895" s="337" t="s">
        <v>4498</v>
      </c>
      <c r="K895" s="300" t="s">
        <v>1538</v>
      </c>
      <c r="M895" s="300" t="s">
        <v>336</v>
      </c>
      <c r="N895" s="300" t="s">
        <v>626</v>
      </c>
      <c r="O895" s="255" t="s">
        <v>4499</v>
      </c>
    </row>
    <row r="896" spans="1:15">
      <c r="A896" s="3">
        <f t="shared" si="56"/>
        <v>892</v>
      </c>
      <c r="B896" s="3">
        <f t="shared" si="56"/>
        <v>19200894</v>
      </c>
      <c r="C896" s="297">
        <v>43740</v>
      </c>
      <c r="D896" s="293" t="s">
        <v>3386</v>
      </c>
      <c r="E896" s="12" t="s">
        <v>523</v>
      </c>
      <c r="F896" s="274" t="s">
        <v>4500</v>
      </c>
      <c r="G896" s="335" t="s">
        <v>4501</v>
      </c>
      <c r="H896" s="12" t="s">
        <v>326</v>
      </c>
      <c r="I896" s="341">
        <v>35380</v>
      </c>
      <c r="J896" s="337" t="s">
        <v>4502</v>
      </c>
      <c r="K896" s="300" t="s">
        <v>1538</v>
      </c>
      <c r="M896" s="300" t="s">
        <v>336</v>
      </c>
      <c r="N896" s="300" t="s">
        <v>1538</v>
      </c>
      <c r="O896" s="255" t="s">
        <v>1538</v>
      </c>
    </row>
    <row r="897" spans="1:15">
      <c r="A897" s="3">
        <f t="shared" si="56"/>
        <v>893</v>
      </c>
      <c r="B897" s="3">
        <f t="shared" si="56"/>
        <v>19200895</v>
      </c>
      <c r="C897" s="297">
        <v>43740</v>
      </c>
      <c r="D897" s="293" t="s">
        <v>4503</v>
      </c>
      <c r="E897" s="12" t="s">
        <v>110</v>
      </c>
      <c r="F897" s="274" t="s">
        <v>4504</v>
      </c>
      <c r="G897" s="335" t="s">
        <v>4505</v>
      </c>
      <c r="H897" s="12" t="s">
        <v>326</v>
      </c>
      <c r="I897" s="341">
        <v>34314</v>
      </c>
      <c r="J897" s="337" t="s">
        <v>4506</v>
      </c>
      <c r="K897" s="300" t="s">
        <v>1538</v>
      </c>
      <c r="M897" s="300" t="s">
        <v>343</v>
      </c>
      <c r="N897" s="300" t="s">
        <v>1538</v>
      </c>
      <c r="O897" s="255" t="s">
        <v>1538</v>
      </c>
    </row>
    <row r="898" spans="1:15" s="12" customFormat="1" ht="16.5" customHeight="1">
      <c r="A898" s="3">
        <f t="shared" si="56"/>
        <v>894</v>
      </c>
      <c r="B898" s="3">
        <f t="shared" si="56"/>
        <v>19200896</v>
      </c>
      <c r="C898" s="297">
        <v>43740</v>
      </c>
      <c r="D898" s="293" t="s">
        <v>4507</v>
      </c>
      <c r="E898" s="12" t="s">
        <v>4508</v>
      </c>
      <c r="F898" s="274" t="s">
        <v>4509</v>
      </c>
      <c r="G898" s="335" t="s">
        <v>4510</v>
      </c>
      <c r="H898" s="12" t="s">
        <v>330</v>
      </c>
      <c r="I898" s="341" t="s">
        <v>4511</v>
      </c>
      <c r="J898" s="337" t="s">
        <v>4512</v>
      </c>
      <c r="K898" s="300" t="s">
        <v>1538</v>
      </c>
      <c r="L898" s="300"/>
      <c r="M898" s="300" t="s">
        <v>1013</v>
      </c>
      <c r="N898" s="300" t="s">
        <v>1538</v>
      </c>
      <c r="O898" s="255" t="s">
        <v>1538</v>
      </c>
    </row>
    <row r="899" spans="1:15" s="12" customFormat="1" ht="15">
      <c r="A899" s="3">
        <f t="shared" si="56"/>
        <v>895</v>
      </c>
      <c r="B899" s="3">
        <f t="shared" si="56"/>
        <v>19200897</v>
      </c>
      <c r="C899" s="297">
        <v>43740</v>
      </c>
      <c r="D899" s="293" t="s">
        <v>4513</v>
      </c>
      <c r="E899" s="12" t="s">
        <v>4514</v>
      </c>
      <c r="F899" s="274" t="s">
        <v>4515</v>
      </c>
      <c r="G899" s="335" t="s">
        <v>4516</v>
      </c>
      <c r="H899" s="12" t="s">
        <v>330</v>
      </c>
      <c r="I899" s="341" t="s">
        <v>4517</v>
      </c>
      <c r="J899" s="55">
        <v>4532380</v>
      </c>
      <c r="K899" s="300" t="s">
        <v>1538</v>
      </c>
      <c r="L899" s="300"/>
      <c r="M899" s="300" t="s">
        <v>336</v>
      </c>
      <c r="N899" s="300" t="s">
        <v>73</v>
      </c>
      <c r="O899" s="255" t="s">
        <v>1353</v>
      </c>
    </row>
    <row r="900" spans="1:15" s="12" customFormat="1" ht="18">
      <c r="A900" s="3">
        <f t="shared" si="56"/>
        <v>896</v>
      </c>
      <c r="B900" s="3">
        <f t="shared" si="56"/>
        <v>19200898</v>
      </c>
      <c r="C900" s="297" t="s">
        <v>4532</v>
      </c>
      <c r="D900" s="293" t="s">
        <v>4003</v>
      </c>
      <c r="E900" s="12" t="s">
        <v>3302</v>
      </c>
      <c r="F900" s="258" t="s">
        <v>4533</v>
      </c>
      <c r="G900" s="335" t="s">
        <v>4534</v>
      </c>
      <c r="H900" s="12" t="s">
        <v>326</v>
      </c>
      <c r="I900" s="339" t="s">
        <v>4535</v>
      </c>
      <c r="J900" s="337" t="s">
        <v>4536</v>
      </c>
      <c r="K900" s="300" t="s">
        <v>1538</v>
      </c>
      <c r="L900" s="300"/>
      <c r="M900" s="300" t="s">
        <v>336</v>
      </c>
      <c r="N900" s="300" t="s">
        <v>3838</v>
      </c>
      <c r="O900" s="237" t="s">
        <v>3839</v>
      </c>
    </row>
    <row r="901" spans="1:15" s="12" customFormat="1">
      <c r="A901" s="3">
        <f t="shared" si="56"/>
        <v>897</v>
      </c>
      <c r="B901" s="3">
        <f t="shared" si="56"/>
        <v>19200899</v>
      </c>
      <c r="C901" s="297" t="s">
        <v>4532</v>
      </c>
      <c r="D901" s="293" t="s">
        <v>75</v>
      </c>
      <c r="E901" s="12" t="s">
        <v>4537</v>
      </c>
      <c r="F901" s="258" t="s">
        <v>4538</v>
      </c>
      <c r="G901" s="9" t="s">
        <v>1848</v>
      </c>
      <c r="H901" s="12" t="s">
        <v>326</v>
      </c>
      <c r="I901" s="339">
        <v>30903</v>
      </c>
      <c r="J901" s="337" t="s">
        <v>4539</v>
      </c>
      <c r="K901" s="300" t="s">
        <v>1538</v>
      </c>
      <c r="L901" s="300"/>
      <c r="M901" s="300" t="s">
        <v>336</v>
      </c>
      <c r="N901" s="300" t="s">
        <v>4540</v>
      </c>
      <c r="O901" s="255" t="s">
        <v>1538</v>
      </c>
    </row>
    <row r="902" spans="1:15" s="12" customFormat="1">
      <c r="A902" s="3">
        <f t="shared" si="56"/>
        <v>898</v>
      </c>
      <c r="B902" s="3">
        <f t="shared" si="56"/>
        <v>19200900</v>
      </c>
      <c r="C902" s="297" t="s">
        <v>4532</v>
      </c>
      <c r="D902" s="293" t="s">
        <v>788</v>
      </c>
      <c r="E902" s="12" t="s">
        <v>3723</v>
      </c>
      <c r="F902" s="258" t="s">
        <v>4541</v>
      </c>
      <c r="G902" s="335" t="s">
        <v>4542</v>
      </c>
      <c r="H902" s="12" t="s">
        <v>326</v>
      </c>
      <c r="I902" s="339">
        <v>29838</v>
      </c>
      <c r="J902" s="337" t="s">
        <v>4543</v>
      </c>
      <c r="K902" s="300" t="s">
        <v>1538</v>
      </c>
      <c r="L902" s="300"/>
      <c r="M902" s="300" t="s">
        <v>352</v>
      </c>
      <c r="N902" s="300" t="s">
        <v>1538</v>
      </c>
      <c r="O902" s="255" t="s">
        <v>1538</v>
      </c>
    </row>
    <row r="903" spans="1:15" s="12" customFormat="1">
      <c r="A903" s="3">
        <f t="shared" si="56"/>
        <v>899</v>
      </c>
      <c r="B903" s="3">
        <f t="shared" si="56"/>
        <v>19200901</v>
      </c>
      <c r="C903" s="297" t="s">
        <v>4532</v>
      </c>
      <c r="D903" s="293" t="s">
        <v>4525</v>
      </c>
      <c r="E903" s="12" t="s">
        <v>4544</v>
      </c>
      <c r="F903" s="258" t="s">
        <v>4530</v>
      </c>
      <c r="G903" s="335" t="s">
        <v>4545</v>
      </c>
      <c r="H903" s="12" t="s">
        <v>330</v>
      </c>
      <c r="I903" s="339">
        <v>35211</v>
      </c>
      <c r="J903" s="342" t="s">
        <v>4546</v>
      </c>
      <c r="K903" s="300" t="s">
        <v>1538</v>
      </c>
      <c r="L903" s="300"/>
      <c r="M903" s="300" t="s">
        <v>336</v>
      </c>
      <c r="N903" s="300" t="s">
        <v>4557</v>
      </c>
      <c r="O903" s="274" t="s">
        <v>4547</v>
      </c>
    </row>
    <row r="904" spans="1:15" s="12" customFormat="1">
      <c r="A904" s="3">
        <f t="shared" si="56"/>
        <v>900</v>
      </c>
      <c r="B904" s="3">
        <f t="shared" si="56"/>
        <v>19200902</v>
      </c>
      <c r="C904" s="297" t="s">
        <v>4548</v>
      </c>
      <c r="D904" s="293" t="s">
        <v>2633</v>
      </c>
      <c r="E904" s="12" t="s">
        <v>4529</v>
      </c>
      <c r="F904" s="258" t="s">
        <v>4549</v>
      </c>
      <c r="G904" s="335" t="s">
        <v>4550</v>
      </c>
      <c r="H904" s="12" t="s">
        <v>326</v>
      </c>
      <c r="I904" s="339">
        <v>35787</v>
      </c>
      <c r="J904" s="337" t="s">
        <v>1920</v>
      </c>
      <c r="K904" s="300" t="s">
        <v>1538</v>
      </c>
      <c r="L904" s="300"/>
      <c r="M904" s="300" t="s">
        <v>336</v>
      </c>
      <c r="N904" s="300" t="s">
        <v>1538</v>
      </c>
      <c r="O904" s="255" t="s">
        <v>1538</v>
      </c>
    </row>
    <row r="905" spans="1:15" s="12" customFormat="1">
      <c r="A905" s="3">
        <f t="shared" si="56"/>
        <v>901</v>
      </c>
      <c r="B905" s="3">
        <f t="shared" si="56"/>
        <v>19200903</v>
      </c>
      <c r="C905" s="297" t="s">
        <v>4548</v>
      </c>
      <c r="D905" s="293" t="s">
        <v>4527</v>
      </c>
      <c r="E905" s="12" t="s">
        <v>4528</v>
      </c>
      <c r="F905" s="258" t="s">
        <v>4531</v>
      </c>
      <c r="G905" s="335" t="s">
        <v>4551</v>
      </c>
      <c r="H905" s="12" t="s">
        <v>326</v>
      </c>
      <c r="I905" s="339">
        <v>32539</v>
      </c>
      <c r="J905" s="337" t="s">
        <v>1920</v>
      </c>
      <c r="K905" s="300" t="s">
        <v>1538</v>
      </c>
      <c r="L905" s="300"/>
      <c r="M905" s="300" t="s">
        <v>336</v>
      </c>
      <c r="N905" s="300" t="s">
        <v>4552</v>
      </c>
      <c r="O905" s="259" t="s">
        <v>4415</v>
      </c>
    </row>
    <row r="906" spans="1:15" s="12" customFormat="1" ht="21">
      <c r="A906" s="3">
        <f t="shared" si="56"/>
        <v>902</v>
      </c>
      <c r="B906" s="3">
        <f t="shared" si="56"/>
        <v>19200904</v>
      </c>
      <c r="C906" s="297" t="s">
        <v>4548</v>
      </c>
      <c r="D906" s="293" t="s">
        <v>4526</v>
      </c>
      <c r="E906" s="12" t="s">
        <v>4553</v>
      </c>
      <c r="F906" s="258" t="s">
        <v>4554</v>
      </c>
      <c r="G906" s="335" t="s">
        <v>4555</v>
      </c>
      <c r="H906" s="12" t="s">
        <v>330</v>
      </c>
      <c r="I906" s="339">
        <v>34684</v>
      </c>
      <c r="J906" s="248" t="s">
        <v>4725</v>
      </c>
      <c r="K906" s="300" t="s">
        <v>1538</v>
      </c>
      <c r="L906" s="300"/>
      <c r="M906" s="300" t="s">
        <v>336</v>
      </c>
      <c r="N906" s="300" t="s">
        <v>4556</v>
      </c>
      <c r="O906" s="255" t="s">
        <v>1538</v>
      </c>
    </row>
    <row r="907" spans="1:15" s="12" customFormat="1" ht="21">
      <c r="A907" s="3">
        <f t="shared" si="56"/>
        <v>903</v>
      </c>
      <c r="B907" s="3">
        <f t="shared" si="56"/>
        <v>19200905</v>
      </c>
      <c r="C907" s="297" t="s">
        <v>4567</v>
      </c>
      <c r="D907" s="293" t="s">
        <v>4560</v>
      </c>
      <c r="E907" s="12" t="s">
        <v>4561</v>
      </c>
      <c r="F907" s="258" t="s">
        <v>4568</v>
      </c>
      <c r="G907" s="335" t="s">
        <v>4569</v>
      </c>
      <c r="H907" s="12" t="s">
        <v>330</v>
      </c>
      <c r="I907" s="339">
        <v>31848</v>
      </c>
      <c r="J907" s="270" t="s">
        <v>4726</v>
      </c>
      <c r="K907" s="300" t="s">
        <v>1538</v>
      </c>
      <c r="L907" s="300"/>
      <c r="M907" s="300" t="s">
        <v>352</v>
      </c>
      <c r="N907" s="300" t="s">
        <v>1538</v>
      </c>
      <c r="O907" s="300" t="s">
        <v>1538</v>
      </c>
    </row>
    <row r="908" spans="1:15" s="12" customFormat="1">
      <c r="A908" s="3">
        <f t="shared" si="56"/>
        <v>904</v>
      </c>
      <c r="B908" s="3">
        <f t="shared" si="56"/>
        <v>19200906</v>
      </c>
      <c r="C908" s="297" t="s">
        <v>4567</v>
      </c>
      <c r="D908" s="293" t="s">
        <v>4571</v>
      </c>
      <c r="E908" s="12" t="s">
        <v>4570</v>
      </c>
      <c r="F908" s="258" t="s">
        <v>4572</v>
      </c>
      <c r="G908" s="335" t="s">
        <v>4573</v>
      </c>
      <c r="H908" s="12" t="s">
        <v>326</v>
      </c>
      <c r="I908" s="339">
        <v>33401</v>
      </c>
      <c r="J908" s="337" t="s">
        <v>4574</v>
      </c>
      <c r="K908" s="300" t="s">
        <v>1013</v>
      </c>
      <c r="L908" s="300"/>
      <c r="M908" s="300" t="s">
        <v>336</v>
      </c>
      <c r="N908" s="300" t="s">
        <v>4575</v>
      </c>
      <c r="O908" s="274" t="s">
        <v>3015</v>
      </c>
    </row>
    <row r="909" spans="1:15" s="12" customFormat="1">
      <c r="A909" s="3">
        <f t="shared" ref="A909:B924" si="57">A908+1</f>
        <v>905</v>
      </c>
      <c r="B909" s="3">
        <f t="shared" si="57"/>
        <v>19200907</v>
      </c>
      <c r="C909" s="297" t="s">
        <v>4520</v>
      </c>
      <c r="D909" s="293" t="s">
        <v>4558</v>
      </c>
      <c r="E909" s="12" t="s">
        <v>4576</v>
      </c>
      <c r="F909" s="274" t="s">
        <v>4577</v>
      </c>
      <c r="G909" s="335" t="s">
        <v>4578</v>
      </c>
      <c r="H909" s="12" t="s">
        <v>326</v>
      </c>
      <c r="I909" s="339">
        <v>33184</v>
      </c>
      <c r="J909" s="337" t="s">
        <v>4579</v>
      </c>
      <c r="K909" s="300" t="s">
        <v>53</v>
      </c>
      <c r="L909" s="300"/>
      <c r="M909" s="300" t="s">
        <v>336</v>
      </c>
      <c r="N909" s="300" t="s">
        <v>4580</v>
      </c>
      <c r="O909" s="274" t="s">
        <v>3015</v>
      </c>
    </row>
    <row r="910" spans="1:15" s="12" customFormat="1" ht="21">
      <c r="A910" s="3">
        <f t="shared" si="57"/>
        <v>906</v>
      </c>
      <c r="B910" s="3">
        <f t="shared" si="57"/>
        <v>19200908</v>
      </c>
      <c r="C910" s="297" t="s">
        <v>4520</v>
      </c>
      <c r="D910" s="293" t="s">
        <v>886</v>
      </c>
      <c r="E910" s="12" t="s">
        <v>4562</v>
      </c>
      <c r="F910" s="274" t="s">
        <v>4566</v>
      </c>
      <c r="G910" s="335" t="s">
        <v>4581</v>
      </c>
      <c r="H910" s="12" t="s">
        <v>326</v>
      </c>
      <c r="I910" s="339">
        <v>37054</v>
      </c>
      <c r="J910" s="472">
        <v>4617846</v>
      </c>
      <c r="K910" s="300" t="s">
        <v>1538</v>
      </c>
      <c r="L910" s="300"/>
      <c r="M910" s="300" t="s">
        <v>336</v>
      </c>
      <c r="N910" s="300" t="s">
        <v>4582</v>
      </c>
      <c r="O910" s="258" t="s">
        <v>4583</v>
      </c>
    </row>
    <row r="911" spans="1:15" ht="21">
      <c r="A911" s="3">
        <f t="shared" si="57"/>
        <v>907</v>
      </c>
      <c r="B911" s="3">
        <f t="shared" si="57"/>
        <v>19200909</v>
      </c>
      <c r="C911" s="297" t="s">
        <v>4520</v>
      </c>
      <c r="D911" s="293" t="s">
        <v>4563</v>
      </c>
      <c r="E911" s="12" t="s">
        <v>3037</v>
      </c>
      <c r="F911" s="258" t="s">
        <v>4584</v>
      </c>
      <c r="G911" s="335" t="s">
        <v>4585</v>
      </c>
      <c r="H911" s="12" t="s">
        <v>326</v>
      </c>
      <c r="I911" s="339">
        <v>35562</v>
      </c>
      <c r="J911" s="248" t="s">
        <v>4727</v>
      </c>
      <c r="K911" s="300" t="s">
        <v>1538</v>
      </c>
      <c r="M911" s="300" t="s">
        <v>336</v>
      </c>
      <c r="N911" s="300" t="s">
        <v>4586</v>
      </c>
      <c r="O911" s="255" t="s">
        <v>1278</v>
      </c>
    </row>
    <row r="912" spans="1:15">
      <c r="A912" s="3">
        <f t="shared" si="57"/>
        <v>908</v>
      </c>
      <c r="B912" s="3">
        <f t="shared" si="57"/>
        <v>19200910</v>
      </c>
      <c r="C912" s="297" t="s">
        <v>4520</v>
      </c>
      <c r="D912" s="293" t="s">
        <v>4564</v>
      </c>
      <c r="E912" s="12" t="s">
        <v>4565</v>
      </c>
      <c r="F912" s="258" t="s">
        <v>4587</v>
      </c>
      <c r="G912" s="335" t="s">
        <v>4588</v>
      </c>
      <c r="H912" s="12" t="s">
        <v>330</v>
      </c>
      <c r="I912" s="339">
        <v>32183</v>
      </c>
      <c r="J912" s="337" t="s">
        <v>4589</v>
      </c>
      <c r="K912" s="300" t="s">
        <v>1538</v>
      </c>
      <c r="M912" s="300" t="s">
        <v>336</v>
      </c>
      <c r="N912" s="300" t="s">
        <v>4590</v>
      </c>
      <c r="O912" s="274" t="s">
        <v>4591</v>
      </c>
    </row>
    <row r="913" spans="1:15">
      <c r="A913" s="3">
        <f t="shared" si="57"/>
        <v>909</v>
      </c>
      <c r="B913" s="3">
        <f t="shared" si="57"/>
        <v>19200911</v>
      </c>
      <c r="C913" s="297">
        <v>43499</v>
      </c>
      <c r="D913" s="293" t="s">
        <v>4518</v>
      </c>
      <c r="E913" s="12" t="s">
        <v>3200</v>
      </c>
      <c r="F913" s="258" t="s">
        <v>4420</v>
      </c>
      <c r="G913" s="335" t="s">
        <v>4596</v>
      </c>
      <c r="H913" s="12" t="s">
        <v>330</v>
      </c>
      <c r="I913" s="339" t="s">
        <v>4597</v>
      </c>
      <c r="J913" s="337" t="s">
        <v>4423</v>
      </c>
      <c r="K913" s="300" t="s">
        <v>1538</v>
      </c>
      <c r="M913" s="300" t="s">
        <v>336</v>
      </c>
      <c r="N913" s="300" t="s">
        <v>4586</v>
      </c>
      <c r="O913" s="258" t="s">
        <v>4598</v>
      </c>
    </row>
    <row r="914" spans="1:15">
      <c r="A914" s="3">
        <f t="shared" si="57"/>
        <v>910</v>
      </c>
      <c r="B914" s="3">
        <f t="shared" si="57"/>
        <v>19200912</v>
      </c>
      <c r="C914" s="260">
        <v>43499</v>
      </c>
      <c r="D914" s="293" t="s">
        <v>4619</v>
      </c>
      <c r="E914" s="12" t="s">
        <v>666</v>
      </c>
      <c r="F914" s="258" t="s">
        <v>4622</v>
      </c>
      <c r="G914" s="335" t="s">
        <v>4623</v>
      </c>
      <c r="H914" s="12" t="s">
        <v>326</v>
      </c>
      <c r="I914" s="339">
        <v>34312</v>
      </c>
      <c r="J914" s="337" t="s">
        <v>4624</v>
      </c>
      <c r="K914" s="300" t="s">
        <v>59</v>
      </c>
      <c r="M914" s="300" t="s">
        <v>336</v>
      </c>
      <c r="N914" s="300" t="s">
        <v>4625</v>
      </c>
      <c r="O914" s="274" t="s">
        <v>4626</v>
      </c>
    </row>
    <row r="915" spans="1:15">
      <c r="A915" s="3">
        <f t="shared" si="57"/>
        <v>911</v>
      </c>
      <c r="B915" s="3">
        <f t="shared" si="57"/>
        <v>19200913</v>
      </c>
      <c r="C915" s="297">
        <v>43499</v>
      </c>
      <c r="D915" s="293" t="s">
        <v>4617</v>
      </c>
      <c r="E915" s="12" t="s">
        <v>4618</v>
      </c>
      <c r="F915" s="258" t="s">
        <v>4627</v>
      </c>
      <c r="G915" s="335" t="s">
        <v>4628</v>
      </c>
      <c r="H915" s="12" t="s">
        <v>326</v>
      </c>
      <c r="I915" s="339">
        <v>34918</v>
      </c>
      <c r="J915" s="337" t="s">
        <v>4629</v>
      </c>
      <c r="K915" s="300" t="s">
        <v>53</v>
      </c>
      <c r="M915" s="300" t="s">
        <v>336</v>
      </c>
      <c r="N915" s="300" t="s">
        <v>4630</v>
      </c>
      <c r="O915" s="258" t="s">
        <v>4631</v>
      </c>
    </row>
    <row r="916" spans="1:15" ht="21">
      <c r="A916" s="3">
        <f t="shared" si="57"/>
        <v>912</v>
      </c>
      <c r="B916" s="3">
        <f t="shared" si="57"/>
        <v>19200914</v>
      </c>
      <c r="C916" s="297">
        <v>43499</v>
      </c>
      <c r="D916" s="293" t="s">
        <v>208</v>
      </c>
      <c r="E916" s="12" t="s">
        <v>4632</v>
      </c>
      <c r="F916" s="258" t="s">
        <v>4633</v>
      </c>
      <c r="G916" s="335" t="s">
        <v>4634</v>
      </c>
      <c r="H916" s="12" t="s">
        <v>330</v>
      </c>
      <c r="I916" s="339" t="s">
        <v>4635</v>
      </c>
      <c r="J916" s="299">
        <v>4539404</v>
      </c>
      <c r="K916" s="300" t="s">
        <v>59</v>
      </c>
      <c r="M916" s="300" t="s">
        <v>336</v>
      </c>
      <c r="N916" s="300" t="s">
        <v>4636</v>
      </c>
      <c r="O916" s="274" t="s">
        <v>3640</v>
      </c>
    </row>
    <row r="917" spans="1:15">
      <c r="A917" s="3">
        <f t="shared" si="57"/>
        <v>913</v>
      </c>
      <c r="B917" s="3">
        <f t="shared" si="57"/>
        <v>19200915</v>
      </c>
      <c r="C917" s="297">
        <v>43499</v>
      </c>
      <c r="D917" s="293" t="s">
        <v>4615</v>
      </c>
      <c r="E917" s="12" t="s">
        <v>4616</v>
      </c>
      <c r="F917" s="274" t="s">
        <v>4637</v>
      </c>
      <c r="G917" s="335" t="s">
        <v>4638</v>
      </c>
      <c r="H917" s="12" t="s">
        <v>330</v>
      </c>
      <c r="I917" s="339" t="s">
        <v>4639</v>
      </c>
      <c r="J917" s="337" t="s">
        <v>4640</v>
      </c>
      <c r="K917" s="300" t="s">
        <v>53</v>
      </c>
      <c r="M917" s="300" t="s">
        <v>352</v>
      </c>
      <c r="N917" s="300" t="s">
        <v>1538</v>
      </c>
      <c r="O917" s="274" t="s">
        <v>1538</v>
      </c>
    </row>
    <row r="918" spans="1:15">
      <c r="A918" s="3">
        <f t="shared" si="57"/>
        <v>914</v>
      </c>
      <c r="B918" s="3">
        <f t="shared" si="57"/>
        <v>19200916</v>
      </c>
      <c r="C918" s="297">
        <v>43499</v>
      </c>
      <c r="D918" s="293" t="s">
        <v>4614</v>
      </c>
      <c r="E918" s="12" t="s">
        <v>787</v>
      </c>
      <c r="F918" s="258" t="s">
        <v>4641</v>
      </c>
      <c r="G918" s="9" t="s">
        <v>1848</v>
      </c>
      <c r="H918" s="12" t="s">
        <v>326</v>
      </c>
      <c r="I918" s="339" t="s">
        <v>4642</v>
      </c>
      <c r="J918" s="337" t="s">
        <v>4643</v>
      </c>
      <c r="K918" s="300" t="s">
        <v>1013</v>
      </c>
      <c r="M918" s="300" t="s">
        <v>1587</v>
      </c>
      <c r="N918" s="300" t="s">
        <v>1538</v>
      </c>
      <c r="O918" s="300" t="s">
        <v>1538</v>
      </c>
    </row>
    <row r="919" spans="1:15">
      <c r="A919" s="3">
        <f t="shared" si="57"/>
        <v>915</v>
      </c>
      <c r="B919" s="3">
        <f t="shared" si="57"/>
        <v>19200917</v>
      </c>
      <c r="C919" s="297">
        <v>43499</v>
      </c>
      <c r="D919" s="265" t="s">
        <v>4602</v>
      </c>
      <c r="E919" s="3" t="s">
        <v>4603</v>
      </c>
      <c r="F919" s="258" t="s">
        <v>4620</v>
      </c>
      <c r="G919" s="9" t="s">
        <v>1848</v>
      </c>
      <c r="H919" s="12" t="s">
        <v>330</v>
      </c>
      <c r="I919" s="339" t="s">
        <v>4644</v>
      </c>
      <c r="J919" s="337" t="s">
        <v>4645</v>
      </c>
      <c r="K919" s="300" t="s">
        <v>1538</v>
      </c>
      <c r="M919" s="300" t="s">
        <v>336</v>
      </c>
      <c r="N919" s="401" t="s">
        <v>4646</v>
      </c>
      <c r="O919" s="261" t="s">
        <v>4454</v>
      </c>
    </row>
    <row r="920" spans="1:15">
      <c r="A920" s="3">
        <f t="shared" si="57"/>
        <v>916</v>
      </c>
      <c r="B920" s="3">
        <f t="shared" si="57"/>
        <v>19200918</v>
      </c>
      <c r="C920" s="297">
        <v>43499</v>
      </c>
      <c r="D920" s="293" t="s">
        <v>87</v>
      </c>
      <c r="E920" s="12" t="s">
        <v>1562</v>
      </c>
      <c r="F920" s="258" t="s">
        <v>4621</v>
      </c>
      <c r="G920" s="335" t="s">
        <v>4647</v>
      </c>
      <c r="H920" s="12" t="s">
        <v>330</v>
      </c>
      <c r="I920" s="339">
        <v>33635</v>
      </c>
      <c r="J920" s="337" t="s">
        <v>1920</v>
      </c>
      <c r="K920" s="300" t="s">
        <v>1538</v>
      </c>
      <c r="M920" s="300" t="s">
        <v>336</v>
      </c>
      <c r="N920" s="300" t="s">
        <v>4648</v>
      </c>
      <c r="O920" s="274" t="s">
        <v>1538</v>
      </c>
    </row>
    <row r="921" spans="1:15" ht="20.25">
      <c r="A921" s="3">
        <f t="shared" si="57"/>
        <v>917</v>
      </c>
      <c r="B921" s="3">
        <f t="shared" si="57"/>
        <v>19200919</v>
      </c>
      <c r="C921" s="297">
        <v>43499</v>
      </c>
      <c r="D921" s="293" t="s">
        <v>2467</v>
      </c>
      <c r="E921" s="12" t="s">
        <v>4612</v>
      </c>
      <c r="F921" s="258" t="s">
        <v>4649</v>
      </c>
      <c r="G921" s="335" t="s">
        <v>4650</v>
      </c>
      <c r="H921" s="12" t="s">
        <v>330</v>
      </c>
      <c r="I921" s="339" t="s">
        <v>4651</v>
      </c>
      <c r="J921" s="221">
        <v>4542966</v>
      </c>
      <c r="K921" s="300" t="s">
        <v>1538</v>
      </c>
      <c r="M921" s="300" t="s">
        <v>336</v>
      </c>
      <c r="N921" s="300" t="s">
        <v>4648</v>
      </c>
      <c r="O921" s="274" t="s">
        <v>1538</v>
      </c>
    </row>
    <row r="922" spans="1:15">
      <c r="A922" s="3">
        <f t="shared" si="57"/>
        <v>918</v>
      </c>
      <c r="B922" s="3">
        <f t="shared" si="57"/>
        <v>19200920</v>
      </c>
      <c r="C922" s="297">
        <v>43499</v>
      </c>
      <c r="D922" s="293" t="s">
        <v>4611</v>
      </c>
      <c r="E922" s="12" t="s">
        <v>1554</v>
      </c>
      <c r="F922" s="258" t="s">
        <v>4652</v>
      </c>
      <c r="G922" s="335" t="s">
        <v>4654</v>
      </c>
      <c r="H922" s="12" t="s">
        <v>326</v>
      </c>
      <c r="I922" s="339" t="s">
        <v>4653</v>
      </c>
      <c r="J922" s="337" t="s">
        <v>1920</v>
      </c>
      <c r="K922" s="300" t="s">
        <v>1538</v>
      </c>
      <c r="M922" s="300" t="s">
        <v>336</v>
      </c>
      <c r="N922" s="300" t="s">
        <v>3944</v>
      </c>
      <c r="O922" s="258" t="s">
        <v>3945</v>
      </c>
    </row>
    <row r="923" spans="1:15">
      <c r="A923" s="3">
        <f t="shared" si="57"/>
        <v>919</v>
      </c>
      <c r="B923" s="3">
        <f t="shared" si="57"/>
        <v>19200921</v>
      </c>
      <c r="C923" s="297">
        <v>43499</v>
      </c>
      <c r="D923" s="293" t="s">
        <v>3251</v>
      </c>
      <c r="E923" s="12" t="s">
        <v>4610</v>
      </c>
      <c r="F923" s="258" t="s">
        <v>4655</v>
      </c>
      <c r="G923" s="335" t="s">
        <v>4656</v>
      </c>
      <c r="H923" s="12" t="s">
        <v>330</v>
      </c>
      <c r="I923" s="339" t="s">
        <v>4657</v>
      </c>
      <c r="J923" s="337" t="s">
        <v>1920</v>
      </c>
      <c r="K923" s="300" t="s">
        <v>1538</v>
      </c>
      <c r="M923" s="300" t="s">
        <v>336</v>
      </c>
      <c r="N923" s="300" t="s">
        <v>4658</v>
      </c>
      <c r="O923" s="258" t="s">
        <v>4659</v>
      </c>
    </row>
    <row r="924" spans="1:15">
      <c r="A924" s="3">
        <f t="shared" si="57"/>
        <v>920</v>
      </c>
      <c r="B924" s="3">
        <f t="shared" si="57"/>
        <v>19200922</v>
      </c>
      <c r="C924" s="297">
        <v>43499</v>
      </c>
      <c r="D924" s="293" t="s">
        <v>3326</v>
      </c>
      <c r="E924" s="12" t="s">
        <v>4604</v>
      </c>
      <c r="F924" s="258" t="s">
        <v>4660</v>
      </c>
      <c r="G924" s="335" t="s">
        <v>4661</v>
      </c>
      <c r="H924" s="12" t="s">
        <v>330</v>
      </c>
      <c r="I924" s="339">
        <v>30413</v>
      </c>
      <c r="J924" s="337" t="s">
        <v>4662</v>
      </c>
      <c r="K924" s="300" t="s">
        <v>1538</v>
      </c>
      <c r="M924" s="300" t="s">
        <v>336</v>
      </c>
      <c r="N924" s="300" t="s">
        <v>4663</v>
      </c>
      <c r="O924" s="274" t="s">
        <v>1538</v>
      </c>
    </row>
    <row r="925" spans="1:15">
      <c r="A925" s="3">
        <f t="shared" ref="A925:B940" si="58">A924+1</f>
        <v>921</v>
      </c>
      <c r="B925" s="3">
        <f t="shared" si="58"/>
        <v>19200923</v>
      </c>
      <c r="C925" s="297">
        <v>43499</v>
      </c>
      <c r="D925" s="293" t="s">
        <v>859</v>
      </c>
      <c r="E925" s="12" t="s">
        <v>4600</v>
      </c>
      <c r="F925" s="258" t="s">
        <v>4664</v>
      </c>
      <c r="G925" s="335" t="s">
        <v>4665</v>
      </c>
      <c r="H925" s="12" t="s">
        <v>330</v>
      </c>
      <c r="I925" s="339" t="s">
        <v>4666</v>
      </c>
      <c r="J925" s="337" t="s">
        <v>4667</v>
      </c>
      <c r="K925" s="300" t="s">
        <v>1538</v>
      </c>
      <c r="M925" s="300" t="s">
        <v>336</v>
      </c>
      <c r="N925" s="300" t="s">
        <v>4668</v>
      </c>
      <c r="O925" s="300" t="s">
        <v>4668</v>
      </c>
    </row>
    <row r="926" spans="1:15">
      <c r="A926" s="3">
        <f t="shared" si="58"/>
        <v>922</v>
      </c>
      <c r="B926" s="3">
        <f t="shared" si="58"/>
        <v>19200924</v>
      </c>
      <c r="C926" s="297">
        <v>43499</v>
      </c>
      <c r="D926" s="293" t="s">
        <v>87</v>
      </c>
      <c r="E926" s="12" t="s">
        <v>4613</v>
      </c>
      <c r="F926" s="258" t="s">
        <v>4669</v>
      </c>
      <c r="G926" s="335" t="s">
        <v>4670</v>
      </c>
      <c r="H926" s="12" t="s">
        <v>330</v>
      </c>
      <c r="I926" s="339" t="s">
        <v>4671</v>
      </c>
      <c r="J926" s="337" t="s">
        <v>4672</v>
      </c>
      <c r="K926" s="300" t="s">
        <v>1538</v>
      </c>
      <c r="M926" s="300" t="s">
        <v>336</v>
      </c>
      <c r="N926" s="300" t="s">
        <v>4673</v>
      </c>
      <c r="O926" s="258" t="s">
        <v>4674</v>
      </c>
    </row>
    <row r="927" spans="1:15">
      <c r="A927" s="3">
        <f t="shared" si="58"/>
        <v>923</v>
      </c>
      <c r="B927" s="3">
        <f t="shared" si="58"/>
        <v>19200925</v>
      </c>
      <c r="C927" s="297">
        <v>43499</v>
      </c>
      <c r="D927" s="293" t="s">
        <v>3512</v>
      </c>
      <c r="E927" s="12" t="s">
        <v>224</v>
      </c>
      <c r="F927" s="258" t="s">
        <v>4675</v>
      </c>
      <c r="G927" s="335" t="s">
        <v>4676</v>
      </c>
      <c r="H927" s="12" t="s">
        <v>330</v>
      </c>
      <c r="I927" s="339">
        <v>35404</v>
      </c>
      <c r="J927" s="337" t="s">
        <v>4677</v>
      </c>
      <c r="K927" s="300" t="s">
        <v>1538</v>
      </c>
      <c r="M927" s="300" t="s">
        <v>336</v>
      </c>
      <c r="N927" s="300" t="s">
        <v>4668</v>
      </c>
      <c r="O927" s="300" t="s">
        <v>4668</v>
      </c>
    </row>
    <row r="928" spans="1:15">
      <c r="A928" s="3">
        <f t="shared" si="58"/>
        <v>924</v>
      </c>
      <c r="B928" s="3">
        <f t="shared" si="58"/>
        <v>19200926</v>
      </c>
      <c r="C928" s="297">
        <v>43499</v>
      </c>
      <c r="D928" s="293" t="s">
        <v>4678</v>
      </c>
      <c r="E928" s="12" t="s">
        <v>219</v>
      </c>
      <c r="F928" s="258" t="s">
        <v>4679</v>
      </c>
      <c r="G928" s="335" t="s">
        <v>4680</v>
      </c>
      <c r="H928" s="12" t="s">
        <v>330</v>
      </c>
      <c r="I928" s="339">
        <v>33395</v>
      </c>
      <c r="J928" s="337" t="s">
        <v>4681</v>
      </c>
      <c r="K928" s="300" t="s">
        <v>1538</v>
      </c>
      <c r="M928" s="300" t="s">
        <v>336</v>
      </c>
      <c r="N928" s="300" t="s">
        <v>4682</v>
      </c>
      <c r="O928" s="261" t="s">
        <v>4683</v>
      </c>
    </row>
    <row r="929" spans="1:15">
      <c r="A929" s="3">
        <f t="shared" si="58"/>
        <v>925</v>
      </c>
      <c r="B929" s="3">
        <f t="shared" si="58"/>
        <v>19200927</v>
      </c>
      <c r="C929" s="297">
        <v>43527</v>
      </c>
      <c r="D929" s="293" t="s">
        <v>4684</v>
      </c>
      <c r="E929" s="12" t="s">
        <v>4685</v>
      </c>
      <c r="F929" s="258" t="s">
        <v>4686</v>
      </c>
      <c r="G929" s="335" t="s">
        <v>4687</v>
      </c>
      <c r="H929" s="12" t="s">
        <v>330</v>
      </c>
      <c r="I929" s="339" t="s">
        <v>4688</v>
      </c>
      <c r="J929" s="337" t="s">
        <v>4689</v>
      </c>
      <c r="K929" s="300" t="s">
        <v>1538</v>
      </c>
      <c r="M929" s="300" t="s">
        <v>336</v>
      </c>
      <c r="N929" s="300" t="s">
        <v>4586</v>
      </c>
      <c r="O929" s="258" t="s">
        <v>1278</v>
      </c>
    </row>
    <row r="930" spans="1:15">
      <c r="A930" s="3">
        <f t="shared" si="58"/>
        <v>926</v>
      </c>
      <c r="B930" s="3">
        <f t="shared" si="58"/>
        <v>19200928</v>
      </c>
      <c r="C930" s="297">
        <v>43527</v>
      </c>
      <c r="D930" s="293" t="s">
        <v>4608</v>
      </c>
      <c r="E930" s="12" t="s">
        <v>789</v>
      </c>
      <c r="F930" s="258" t="s">
        <v>4690</v>
      </c>
      <c r="G930" s="335" t="s">
        <v>4691</v>
      </c>
      <c r="H930" s="12" t="s">
        <v>330</v>
      </c>
      <c r="I930" s="339" t="s">
        <v>4692</v>
      </c>
      <c r="J930" s="337" t="s">
        <v>4693</v>
      </c>
      <c r="K930" s="300" t="s">
        <v>1538</v>
      </c>
      <c r="M930" s="300" t="s">
        <v>352</v>
      </c>
      <c r="N930" s="300" t="s">
        <v>1538</v>
      </c>
      <c r="O930" s="274" t="s">
        <v>1538</v>
      </c>
    </row>
    <row r="931" spans="1:15">
      <c r="A931" s="3">
        <f t="shared" si="58"/>
        <v>927</v>
      </c>
      <c r="B931" s="3">
        <f t="shared" si="58"/>
        <v>19200929</v>
      </c>
      <c r="C931" s="297">
        <v>43527</v>
      </c>
      <c r="D931" s="293" t="s">
        <v>2726</v>
      </c>
      <c r="E931" s="12" t="s">
        <v>2615</v>
      </c>
      <c r="F931" s="258" t="s">
        <v>4694</v>
      </c>
      <c r="G931" s="335" t="s">
        <v>4695</v>
      </c>
      <c r="H931" s="12" t="s">
        <v>330</v>
      </c>
      <c r="I931" s="339" t="s">
        <v>4696</v>
      </c>
      <c r="J931" s="337" t="s">
        <v>1920</v>
      </c>
      <c r="K931" s="300" t="s">
        <v>1538</v>
      </c>
      <c r="M931" s="300" t="s">
        <v>336</v>
      </c>
      <c r="N931" s="300" t="s">
        <v>708</v>
      </c>
      <c r="O931" s="300" t="s">
        <v>4668</v>
      </c>
    </row>
    <row r="932" spans="1:15" ht="15">
      <c r="A932" s="3">
        <f t="shared" si="58"/>
        <v>928</v>
      </c>
      <c r="B932" s="3">
        <f t="shared" si="58"/>
        <v>19200930</v>
      </c>
      <c r="C932" s="297">
        <v>43527</v>
      </c>
      <c r="D932" s="293" t="s">
        <v>4609</v>
      </c>
      <c r="E932" s="12" t="s">
        <v>4697</v>
      </c>
      <c r="F932" s="274" t="s">
        <v>4698</v>
      </c>
      <c r="G932" s="335" t="s">
        <v>4699</v>
      </c>
      <c r="H932" s="12" t="s">
        <v>330</v>
      </c>
      <c r="I932" s="339">
        <v>28308</v>
      </c>
      <c r="J932" s="55">
        <v>1137220</v>
      </c>
      <c r="K932" s="300" t="s">
        <v>1538</v>
      </c>
      <c r="M932" s="300" t="s">
        <v>352</v>
      </c>
      <c r="N932" s="300" t="s">
        <v>1538</v>
      </c>
      <c r="O932" s="300" t="s">
        <v>1538</v>
      </c>
    </row>
    <row r="933" spans="1:15">
      <c r="A933" s="3">
        <f t="shared" si="58"/>
        <v>929</v>
      </c>
      <c r="B933" s="3">
        <f t="shared" si="58"/>
        <v>19200931</v>
      </c>
      <c r="C933" s="297">
        <v>43527</v>
      </c>
      <c r="D933" s="293" t="s">
        <v>2070</v>
      </c>
      <c r="E933" s="12" t="s">
        <v>4700</v>
      </c>
      <c r="F933" s="258" t="s">
        <v>4701</v>
      </c>
      <c r="G933" s="335" t="s">
        <v>4702</v>
      </c>
      <c r="H933" s="12" t="s">
        <v>330</v>
      </c>
      <c r="I933" s="339">
        <v>32060</v>
      </c>
      <c r="J933" s="337" t="s">
        <v>4703</v>
      </c>
      <c r="K933" s="300" t="s">
        <v>1538</v>
      </c>
      <c r="M933" s="300" t="s">
        <v>336</v>
      </c>
      <c r="N933" s="300" t="s">
        <v>4704</v>
      </c>
      <c r="O933" s="300" t="s">
        <v>4668</v>
      </c>
    </row>
    <row r="934" spans="1:15">
      <c r="A934" s="3">
        <f t="shared" si="58"/>
        <v>930</v>
      </c>
      <c r="B934" s="3">
        <f t="shared" si="58"/>
        <v>19200932</v>
      </c>
      <c r="C934" s="297">
        <v>43527</v>
      </c>
      <c r="D934" s="293" t="s">
        <v>4599</v>
      </c>
      <c r="E934" s="12" t="s">
        <v>4705</v>
      </c>
      <c r="F934" s="258" t="s">
        <v>4706</v>
      </c>
      <c r="G934" s="335" t="s">
        <v>4707</v>
      </c>
      <c r="H934" s="12" t="s">
        <v>326</v>
      </c>
      <c r="I934" s="339" t="s">
        <v>4708</v>
      </c>
      <c r="J934" s="337" t="s">
        <v>1920</v>
      </c>
      <c r="K934" s="300" t="s">
        <v>1538</v>
      </c>
      <c r="M934" s="300" t="s">
        <v>336</v>
      </c>
      <c r="N934" s="300" t="s">
        <v>4709</v>
      </c>
      <c r="O934" s="258" t="s">
        <v>3628</v>
      </c>
    </row>
    <row r="935" spans="1:15" ht="21">
      <c r="A935" s="3">
        <f t="shared" si="58"/>
        <v>931</v>
      </c>
      <c r="B935" s="3">
        <f t="shared" si="58"/>
        <v>19200933</v>
      </c>
      <c r="C935" s="297">
        <v>43527</v>
      </c>
      <c r="D935" s="293" t="s">
        <v>4601</v>
      </c>
      <c r="E935" s="12" t="s">
        <v>4710</v>
      </c>
      <c r="F935" s="258" t="s">
        <v>4711</v>
      </c>
      <c r="G935" s="335" t="s">
        <v>4712</v>
      </c>
      <c r="H935" s="12" t="s">
        <v>330</v>
      </c>
      <c r="I935" s="339" t="s">
        <v>4713</v>
      </c>
      <c r="J935" s="270" t="s">
        <v>4752</v>
      </c>
      <c r="K935" s="300" t="s">
        <v>1538</v>
      </c>
      <c r="M935" s="300" t="s">
        <v>336</v>
      </c>
      <c r="N935" s="300" t="s">
        <v>4714</v>
      </c>
      <c r="O935" s="300" t="s">
        <v>4668</v>
      </c>
    </row>
    <row r="936" spans="1:15" ht="21">
      <c r="A936" s="3">
        <f t="shared" si="58"/>
        <v>932</v>
      </c>
      <c r="B936" s="3">
        <f t="shared" si="58"/>
        <v>19200934</v>
      </c>
      <c r="C936" s="297">
        <v>43527</v>
      </c>
      <c r="D936" s="293" t="s">
        <v>4607</v>
      </c>
      <c r="E936" s="12" t="s">
        <v>4715</v>
      </c>
      <c r="F936" s="274" t="s">
        <v>4716</v>
      </c>
      <c r="G936" s="335" t="s">
        <v>4717</v>
      </c>
      <c r="H936" s="12" t="s">
        <v>330</v>
      </c>
      <c r="I936" s="339">
        <v>35102</v>
      </c>
      <c r="J936" s="299">
        <v>4548994</v>
      </c>
      <c r="K936" s="300" t="s">
        <v>1538</v>
      </c>
      <c r="M936" s="300" t="s">
        <v>336</v>
      </c>
      <c r="N936" s="300" t="s">
        <v>4718</v>
      </c>
      <c r="O936" s="258" t="s">
        <v>1828</v>
      </c>
    </row>
    <row r="937" spans="1:15" ht="21">
      <c r="A937" s="3">
        <f t="shared" si="58"/>
        <v>933</v>
      </c>
      <c r="B937" s="3">
        <f t="shared" si="58"/>
        <v>19200935</v>
      </c>
      <c r="C937" s="297">
        <v>43527</v>
      </c>
      <c r="D937" s="293" t="s">
        <v>4605</v>
      </c>
      <c r="E937" s="12" t="s">
        <v>4606</v>
      </c>
      <c r="F937" s="473" t="s">
        <v>8168</v>
      </c>
      <c r="G937" s="335" t="s">
        <v>4719</v>
      </c>
      <c r="H937" s="12" t="s">
        <v>330</v>
      </c>
      <c r="I937" s="339" t="s">
        <v>4720</v>
      </c>
      <c r="J937" s="299">
        <v>4543063</v>
      </c>
      <c r="K937" s="300" t="s">
        <v>1538</v>
      </c>
      <c r="M937" s="300" t="s">
        <v>352</v>
      </c>
      <c r="N937" s="300" t="s">
        <v>1538</v>
      </c>
      <c r="O937" s="274" t="s">
        <v>1538</v>
      </c>
    </row>
    <row r="938" spans="1:15">
      <c r="A938" s="3">
        <f t="shared" si="58"/>
        <v>934</v>
      </c>
      <c r="B938" s="3">
        <f t="shared" si="58"/>
        <v>19200936</v>
      </c>
      <c r="C938" s="297">
        <v>43528</v>
      </c>
      <c r="D938" s="293" t="s">
        <v>131</v>
      </c>
      <c r="E938" s="12" t="s">
        <v>4835</v>
      </c>
      <c r="F938" s="274" t="s">
        <v>4836</v>
      </c>
      <c r="G938" s="335" t="s">
        <v>4837</v>
      </c>
      <c r="H938" s="12" t="s">
        <v>330</v>
      </c>
      <c r="I938" s="339">
        <v>34891</v>
      </c>
      <c r="J938" s="337" t="s">
        <v>4838</v>
      </c>
      <c r="K938" s="300" t="s">
        <v>1538</v>
      </c>
      <c r="M938" s="300" t="s">
        <v>336</v>
      </c>
      <c r="N938" s="300" t="s">
        <v>4586</v>
      </c>
      <c r="O938" s="258" t="s">
        <v>1278</v>
      </c>
    </row>
    <row r="939" spans="1:15">
      <c r="A939" s="3">
        <f t="shared" si="58"/>
        <v>935</v>
      </c>
      <c r="B939" s="3">
        <f t="shared" si="58"/>
        <v>19200937</v>
      </c>
      <c r="C939" s="297">
        <v>43741</v>
      </c>
      <c r="D939" s="293" t="s">
        <v>4732</v>
      </c>
      <c r="E939" s="12" t="s">
        <v>4733</v>
      </c>
      <c r="F939" s="258" t="s">
        <v>4735</v>
      </c>
      <c r="G939" s="335" t="s">
        <v>4736</v>
      </c>
      <c r="H939" s="12" t="s">
        <v>326</v>
      </c>
      <c r="I939" s="339">
        <v>31059</v>
      </c>
      <c r="J939" s="337" t="s">
        <v>4737</v>
      </c>
      <c r="K939" s="300" t="s">
        <v>1538</v>
      </c>
      <c r="M939" s="300" t="s">
        <v>336</v>
      </c>
      <c r="N939" s="300" t="s">
        <v>4740</v>
      </c>
      <c r="O939" s="258" t="s">
        <v>1463</v>
      </c>
    </row>
    <row r="940" spans="1:15">
      <c r="A940" s="3">
        <f t="shared" si="58"/>
        <v>936</v>
      </c>
      <c r="B940" s="3">
        <f t="shared" si="58"/>
        <v>19200938</v>
      </c>
      <c r="C940" s="297">
        <v>43741</v>
      </c>
      <c r="D940" s="293" t="s">
        <v>4469</v>
      </c>
      <c r="E940" s="12" t="s">
        <v>4738</v>
      </c>
      <c r="F940" s="258" t="s">
        <v>4470</v>
      </c>
      <c r="G940" s="335" t="s">
        <v>4739</v>
      </c>
      <c r="H940" s="12" t="s">
        <v>326</v>
      </c>
      <c r="I940" s="339">
        <v>36009</v>
      </c>
      <c r="J940" s="337" t="s">
        <v>1920</v>
      </c>
      <c r="K940" s="300" t="s">
        <v>1538</v>
      </c>
      <c r="M940" s="300" t="s">
        <v>352</v>
      </c>
      <c r="N940" s="300" t="s">
        <v>1538</v>
      </c>
      <c r="O940" s="274" t="s">
        <v>1538</v>
      </c>
    </row>
    <row r="941" spans="1:15">
      <c r="A941" s="3">
        <f t="shared" ref="A941:B956" si="59">A940+1</f>
        <v>937</v>
      </c>
      <c r="B941" s="3">
        <f t="shared" si="59"/>
        <v>19200939</v>
      </c>
      <c r="C941" s="297">
        <v>43741</v>
      </c>
      <c r="D941" s="293" t="s">
        <v>185</v>
      </c>
      <c r="E941" s="12" t="s">
        <v>4734</v>
      </c>
      <c r="F941" s="258" t="s">
        <v>4741</v>
      </c>
      <c r="G941" s="335" t="s">
        <v>4742</v>
      </c>
      <c r="H941" s="12" t="s">
        <v>330</v>
      </c>
      <c r="I941" s="339" t="s">
        <v>4743</v>
      </c>
      <c r="J941" s="337" t="s">
        <v>4744</v>
      </c>
      <c r="K941" s="300" t="s">
        <v>1538</v>
      </c>
      <c r="M941" s="300" t="s">
        <v>336</v>
      </c>
      <c r="N941" s="300" t="s">
        <v>4745</v>
      </c>
      <c r="O941" s="258" t="s">
        <v>4746</v>
      </c>
    </row>
    <row r="942" spans="1:15">
      <c r="A942" s="3">
        <f t="shared" si="59"/>
        <v>938</v>
      </c>
      <c r="B942" s="3">
        <f t="shared" si="59"/>
        <v>19200940</v>
      </c>
      <c r="C942" s="297">
        <v>43772</v>
      </c>
      <c r="D942" s="293" t="s">
        <v>4522</v>
      </c>
      <c r="E942" s="12" t="s">
        <v>4162</v>
      </c>
      <c r="F942" s="258" t="s">
        <v>4747</v>
      </c>
      <c r="G942" s="335" t="s">
        <v>4748</v>
      </c>
      <c r="H942" s="12" t="s">
        <v>326</v>
      </c>
      <c r="I942" s="339" t="s">
        <v>4749</v>
      </c>
      <c r="J942" s="337" t="s">
        <v>1920</v>
      </c>
      <c r="K942" s="300" t="s">
        <v>1538</v>
      </c>
      <c r="M942" s="300" t="s">
        <v>352</v>
      </c>
      <c r="N942" s="300" t="s">
        <v>1538</v>
      </c>
      <c r="O942" s="274" t="s">
        <v>1538</v>
      </c>
    </row>
    <row r="943" spans="1:15">
      <c r="A943" s="3">
        <f t="shared" si="59"/>
        <v>939</v>
      </c>
      <c r="B943" s="3">
        <f t="shared" si="59"/>
        <v>19200941</v>
      </c>
      <c r="C943" s="260">
        <v>43802</v>
      </c>
      <c r="D943" s="229" t="s">
        <v>4756</v>
      </c>
      <c r="E943" s="12" t="s">
        <v>4757</v>
      </c>
      <c r="F943" s="274" t="s">
        <v>4758</v>
      </c>
      <c r="G943" s="335" t="s">
        <v>4759</v>
      </c>
      <c r="H943" s="12" t="s">
        <v>326</v>
      </c>
      <c r="I943" s="339" t="s">
        <v>4760</v>
      </c>
      <c r="J943" s="337" t="s">
        <v>1920</v>
      </c>
      <c r="K943" s="300" t="s">
        <v>1538</v>
      </c>
      <c r="M943" s="300" t="s">
        <v>336</v>
      </c>
      <c r="N943" s="300" t="s">
        <v>4761</v>
      </c>
      <c r="O943" s="274" t="s">
        <v>4762</v>
      </c>
    </row>
    <row r="944" spans="1:15">
      <c r="A944" s="3">
        <f t="shared" si="59"/>
        <v>940</v>
      </c>
      <c r="B944" s="3">
        <f t="shared" si="59"/>
        <v>19200942</v>
      </c>
      <c r="C944" s="300" t="s">
        <v>4763</v>
      </c>
      <c r="D944" s="293" t="s">
        <v>4764</v>
      </c>
      <c r="E944" s="12" t="s">
        <v>4765</v>
      </c>
      <c r="F944" s="274" t="s">
        <v>4766</v>
      </c>
      <c r="G944" s="335" t="s">
        <v>4767</v>
      </c>
      <c r="H944" s="12" t="s">
        <v>330</v>
      </c>
      <c r="I944" s="339">
        <v>35746</v>
      </c>
      <c r="J944" s="337" t="s">
        <v>1920</v>
      </c>
      <c r="K944" s="300" t="s">
        <v>1538</v>
      </c>
      <c r="M944" s="300" t="s">
        <v>336</v>
      </c>
      <c r="N944" s="300" t="s">
        <v>4768</v>
      </c>
      <c r="O944" s="274" t="s">
        <v>4769</v>
      </c>
    </row>
    <row r="945" spans="1:15">
      <c r="A945" s="3">
        <f t="shared" si="59"/>
        <v>941</v>
      </c>
      <c r="B945" s="3">
        <f t="shared" si="59"/>
        <v>19200943</v>
      </c>
      <c r="C945" s="300" t="s">
        <v>4770</v>
      </c>
      <c r="D945" s="293" t="s">
        <v>4771</v>
      </c>
      <c r="E945" s="12" t="s">
        <v>4772</v>
      </c>
      <c r="F945" s="274" t="s">
        <v>4773</v>
      </c>
      <c r="G945" s="335" t="s">
        <v>4774</v>
      </c>
      <c r="H945" s="12" t="s">
        <v>330</v>
      </c>
      <c r="I945" s="339">
        <v>36316</v>
      </c>
      <c r="J945" s="337" t="s">
        <v>1920</v>
      </c>
      <c r="K945" s="300" t="s">
        <v>1538</v>
      </c>
      <c r="M945" s="300" t="s">
        <v>336</v>
      </c>
      <c r="N945" s="300" t="s">
        <v>4775</v>
      </c>
      <c r="O945" s="274" t="s">
        <v>4773</v>
      </c>
    </row>
    <row r="946" spans="1:15">
      <c r="A946" s="3">
        <f t="shared" si="59"/>
        <v>942</v>
      </c>
      <c r="B946" s="3">
        <f t="shared" si="59"/>
        <v>19200944</v>
      </c>
      <c r="C946" s="300" t="s">
        <v>4776</v>
      </c>
      <c r="D946" s="293" t="s">
        <v>4777</v>
      </c>
      <c r="E946" s="12" t="s">
        <v>1739</v>
      </c>
      <c r="F946" s="274" t="s">
        <v>4778</v>
      </c>
      <c r="G946" s="335" t="s">
        <v>4779</v>
      </c>
      <c r="H946" s="12" t="s">
        <v>330</v>
      </c>
      <c r="I946" s="339">
        <v>32636</v>
      </c>
      <c r="J946" s="337" t="s">
        <v>4780</v>
      </c>
      <c r="K946" s="300" t="s">
        <v>1538</v>
      </c>
      <c r="M946" s="300" t="s">
        <v>343</v>
      </c>
      <c r="N946" s="300" t="s">
        <v>1538</v>
      </c>
      <c r="O946" s="274" t="s">
        <v>1538</v>
      </c>
    </row>
    <row r="947" spans="1:15">
      <c r="A947" s="3">
        <f t="shared" si="59"/>
        <v>943</v>
      </c>
      <c r="B947" s="3">
        <f t="shared" si="59"/>
        <v>19200945</v>
      </c>
      <c r="C947" s="300" t="s">
        <v>4776</v>
      </c>
      <c r="D947" s="293" t="s">
        <v>810</v>
      </c>
      <c r="E947" s="12" t="s">
        <v>3237</v>
      </c>
      <c r="F947" s="274" t="s">
        <v>2475</v>
      </c>
      <c r="G947" s="335" t="s">
        <v>4781</v>
      </c>
      <c r="H947" s="12" t="s">
        <v>330</v>
      </c>
      <c r="I947" s="339">
        <v>33187</v>
      </c>
      <c r="J947" s="337" t="s">
        <v>4782</v>
      </c>
      <c r="K947" s="300" t="s">
        <v>1538</v>
      </c>
      <c r="M947" s="300" t="s">
        <v>336</v>
      </c>
      <c r="N947" s="300" t="s">
        <v>4783</v>
      </c>
      <c r="O947" s="274" t="s">
        <v>1538</v>
      </c>
    </row>
    <row r="948" spans="1:15" ht="21">
      <c r="A948" s="3">
        <f t="shared" si="59"/>
        <v>944</v>
      </c>
      <c r="B948" s="3">
        <f t="shared" si="59"/>
        <v>19200946</v>
      </c>
      <c r="C948" s="300" t="s">
        <v>4776</v>
      </c>
      <c r="D948" s="293" t="s">
        <v>168</v>
      </c>
      <c r="E948" s="12" t="s">
        <v>3723</v>
      </c>
      <c r="F948" s="274" t="s">
        <v>4784</v>
      </c>
      <c r="G948" s="335" t="s">
        <v>4785</v>
      </c>
      <c r="H948" s="12" t="s">
        <v>326</v>
      </c>
      <c r="I948" s="339" t="s">
        <v>4786</v>
      </c>
      <c r="J948" s="299">
        <v>4567925</v>
      </c>
      <c r="K948" s="300" t="s">
        <v>1538</v>
      </c>
      <c r="M948" s="300" t="s">
        <v>336</v>
      </c>
      <c r="N948" s="300" t="s">
        <v>4787</v>
      </c>
      <c r="O948" s="274" t="s">
        <v>2205</v>
      </c>
    </row>
    <row r="949" spans="1:15">
      <c r="A949" s="3">
        <f t="shared" si="59"/>
        <v>945</v>
      </c>
      <c r="B949" s="3">
        <f t="shared" si="59"/>
        <v>19200947</v>
      </c>
      <c r="C949" s="300" t="s">
        <v>4776</v>
      </c>
      <c r="D949" s="293" t="s">
        <v>3246</v>
      </c>
      <c r="E949" s="12" t="s">
        <v>3236</v>
      </c>
      <c r="F949" s="274" t="s">
        <v>3536</v>
      </c>
      <c r="G949" s="12" t="s">
        <v>3505</v>
      </c>
      <c r="H949" s="12" t="s">
        <v>330</v>
      </c>
      <c r="I949" s="339" t="s">
        <v>3538</v>
      </c>
      <c r="J949" s="337" t="s">
        <v>1920</v>
      </c>
      <c r="K949" s="300" t="s">
        <v>1538</v>
      </c>
      <c r="M949" s="300" t="s">
        <v>336</v>
      </c>
      <c r="N949" s="300" t="s">
        <v>1538</v>
      </c>
      <c r="O949" s="274" t="s">
        <v>1538</v>
      </c>
    </row>
    <row r="950" spans="1:15">
      <c r="A950" s="3">
        <f t="shared" si="59"/>
        <v>946</v>
      </c>
      <c r="B950" s="3">
        <f t="shared" si="59"/>
        <v>19200948</v>
      </c>
      <c r="C950" s="300" t="s">
        <v>4776</v>
      </c>
      <c r="D950" s="293" t="s">
        <v>4788</v>
      </c>
      <c r="E950" s="12" t="s">
        <v>4570</v>
      </c>
      <c r="F950" s="274" t="s">
        <v>4789</v>
      </c>
      <c r="G950" s="335" t="s">
        <v>4790</v>
      </c>
      <c r="H950" s="12" t="s">
        <v>326</v>
      </c>
      <c r="I950" s="339">
        <v>35643</v>
      </c>
      <c r="J950" s="337" t="s">
        <v>1920</v>
      </c>
      <c r="K950" s="300" t="s">
        <v>1538</v>
      </c>
      <c r="M950" s="300" t="s">
        <v>336</v>
      </c>
      <c r="N950" s="300" t="s">
        <v>3443</v>
      </c>
      <c r="O950" s="274" t="s">
        <v>1538</v>
      </c>
    </row>
    <row r="951" spans="1:15">
      <c r="A951" s="3">
        <f t="shared" si="59"/>
        <v>947</v>
      </c>
      <c r="B951" s="3">
        <f t="shared" si="59"/>
        <v>19200949</v>
      </c>
      <c r="C951" s="300" t="s">
        <v>4776</v>
      </c>
      <c r="D951" s="293" t="s">
        <v>4791</v>
      </c>
      <c r="E951" s="12" t="s">
        <v>4792</v>
      </c>
      <c r="F951" s="274" t="s">
        <v>4793</v>
      </c>
      <c r="G951" s="335" t="s">
        <v>4794</v>
      </c>
      <c r="H951" s="12" t="s">
        <v>330</v>
      </c>
      <c r="I951" s="339">
        <v>32819</v>
      </c>
      <c r="J951" s="337" t="s">
        <v>4795</v>
      </c>
      <c r="K951" s="300" t="s">
        <v>1538</v>
      </c>
      <c r="M951" s="300" t="s">
        <v>336</v>
      </c>
      <c r="N951" s="300" t="s">
        <v>4796</v>
      </c>
      <c r="O951" s="274" t="s">
        <v>4797</v>
      </c>
    </row>
    <row r="952" spans="1:15">
      <c r="A952" s="3">
        <f t="shared" si="59"/>
        <v>948</v>
      </c>
      <c r="B952" s="3">
        <f t="shared" si="59"/>
        <v>19200950</v>
      </c>
      <c r="C952" s="300" t="s">
        <v>4776</v>
      </c>
      <c r="D952" s="293" t="s">
        <v>4171</v>
      </c>
      <c r="E952" s="12" t="s">
        <v>282</v>
      </c>
      <c r="F952" s="274" t="s">
        <v>4359</v>
      </c>
      <c r="G952" s="335" t="s">
        <v>4360</v>
      </c>
      <c r="H952" s="12" t="s">
        <v>330</v>
      </c>
      <c r="I952" s="339">
        <v>33097</v>
      </c>
      <c r="J952" s="337" t="s">
        <v>4361</v>
      </c>
      <c r="K952" s="300" t="s">
        <v>1538</v>
      </c>
      <c r="M952" s="300" t="s">
        <v>1081</v>
      </c>
      <c r="N952" s="300" t="s">
        <v>1538</v>
      </c>
      <c r="O952" s="274" t="s">
        <v>1538</v>
      </c>
    </row>
    <row r="953" spans="1:15">
      <c r="A953" s="3">
        <f t="shared" si="59"/>
        <v>949</v>
      </c>
      <c r="B953" s="3">
        <f t="shared" si="59"/>
        <v>19200951</v>
      </c>
      <c r="C953" s="300" t="s">
        <v>4776</v>
      </c>
      <c r="D953" s="293" t="s">
        <v>4161</v>
      </c>
      <c r="E953" s="12" t="s">
        <v>4162</v>
      </c>
      <c r="F953" s="274" t="s">
        <v>4341</v>
      </c>
      <c r="G953" s="335" t="s">
        <v>4983</v>
      </c>
      <c r="H953" s="12" t="s">
        <v>326</v>
      </c>
      <c r="I953" s="339" t="s">
        <v>4343</v>
      </c>
      <c r="J953" s="337" t="s">
        <v>1920</v>
      </c>
      <c r="K953" s="300" t="s">
        <v>1538</v>
      </c>
      <c r="M953" s="300" t="s">
        <v>1081</v>
      </c>
      <c r="N953" s="300" t="s">
        <v>1538</v>
      </c>
      <c r="O953" s="274" t="s">
        <v>1538</v>
      </c>
    </row>
    <row r="954" spans="1:15">
      <c r="A954" s="3">
        <f t="shared" si="59"/>
        <v>950</v>
      </c>
      <c r="B954" s="3">
        <f t="shared" si="59"/>
        <v>19200952</v>
      </c>
      <c r="C954" s="300" t="s">
        <v>4776</v>
      </c>
      <c r="D954" s="293" t="s">
        <v>4984</v>
      </c>
      <c r="E954" s="12" t="s">
        <v>4985</v>
      </c>
      <c r="F954" s="274" t="s">
        <v>4986</v>
      </c>
      <c r="G954" s="335" t="s">
        <v>4987</v>
      </c>
      <c r="H954" s="12" t="s">
        <v>326</v>
      </c>
      <c r="I954" s="339" t="s">
        <v>4988</v>
      </c>
      <c r="J954" s="337" t="s">
        <v>1920</v>
      </c>
      <c r="K954" s="300" t="s">
        <v>1538</v>
      </c>
      <c r="M954" s="300" t="s">
        <v>336</v>
      </c>
      <c r="N954" s="300" t="s">
        <v>4989</v>
      </c>
      <c r="O954" s="274" t="s">
        <v>4990</v>
      </c>
    </row>
    <row r="955" spans="1:15">
      <c r="A955" s="3">
        <f t="shared" si="59"/>
        <v>951</v>
      </c>
      <c r="B955" s="3">
        <f t="shared" si="59"/>
        <v>19200953</v>
      </c>
      <c r="C955" s="300" t="s">
        <v>4776</v>
      </c>
      <c r="D955" s="293" t="s">
        <v>4798</v>
      </c>
      <c r="E955" s="12" t="s">
        <v>4799</v>
      </c>
      <c r="F955" s="274" t="s">
        <v>4800</v>
      </c>
      <c r="G955" s="335" t="s">
        <v>4801</v>
      </c>
      <c r="H955" s="12" t="s">
        <v>330</v>
      </c>
      <c r="I955" s="339" t="s">
        <v>4802</v>
      </c>
      <c r="J955" s="337" t="s">
        <v>4803</v>
      </c>
      <c r="K955" s="300" t="s">
        <v>1538</v>
      </c>
      <c r="M955" s="300" t="s">
        <v>336</v>
      </c>
      <c r="N955" s="300" t="s">
        <v>4804</v>
      </c>
      <c r="O955" s="274" t="s">
        <v>4800</v>
      </c>
    </row>
    <row r="956" spans="1:15">
      <c r="A956" s="3">
        <f t="shared" si="59"/>
        <v>952</v>
      </c>
      <c r="B956" s="3">
        <f t="shared" si="59"/>
        <v>19200954</v>
      </c>
      <c r="C956" s="300" t="s">
        <v>4776</v>
      </c>
      <c r="D956" s="293" t="s">
        <v>1556</v>
      </c>
      <c r="E956" s="12" t="s">
        <v>4805</v>
      </c>
      <c r="F956" s="274" t="s">
        <v>4806</v>
      </c>
      <c r="G956" s="335" t="s">
        <v>4807</v>
      </c>
      <c r="H956" s="12" t="s">
        <v>330</v>
      </c>
      <c r="I956" s="339" t="s">
        <v>4776</v>
      </c>
      <c r="J956" s="337" t="s">
        <v>4808</v>
      </c>
      <c r="K956" s="300" t="s">
        <v>1538</v>
      </c>
      <c r="M956" s="300" t="s">
        <v>343</v>
      </c>
      <c r="N956" s="300" t="s">
        <v>1538</v>
      </c>
      <c r="O956" s="274" t="s">
        <v>1538</v>
      </c>
    </row>
    <row r="957" spans="1:15">
      <c r="A957" s="3">
        <f t="shared" ref="A957:B972" si="60">A956+1</f>
        <v>953</v>
      </c>
      <c r="B957" s="3">
        <f t="shared" si="60"/>
        <v>19200955</v>
      </c>
      <c r="C957" s="300" t="s">
        <v>4776</v>
      </c>
      <c r="D957" s="293" t="s">
        <v>4750</v>
      </c>
      <c r="E957" s="12" t="s">
        <v>4809</v>
      </c>
      <c r="F957" s="274" t="s">
        <v>4754</v>
      </c>
      <c r="G957" s="335" t="s">
        <v>4810</v>
      </c>
      <c r="H957" s="12" t="s">
        <v>330</v>
      </c>
      <c r="I957" s="339">
        <v>34497</v>
      </c>
      <c r="J957" s="337" t="s">
        <v>4811</v>
      </c>
      <c r="K957" s="300" t="s">
        <v>1538</v>
      </c>
      <c r="M957" s="300" t="s">
        <v>352</v>
      </c>
      <c r="N957" s="300" t="s">
        <v>1538</v>
      </c>
      <c r="O957" s="274" t="s">
        <v>1538</v>
      </c>
    </row>
    <row r="958" spans="1:15">
      <c r="A958" s="3">
        <f t="shared" si="60"/>
        <v>954</v>
      </c>
      <c r="B958" s="3">
        <f t="shared" si="60"/>
        <v>19200956</v>
      </c>
      <c r="C958" s="300" t="s">
        <v>4776</v>
      </c>
      <c r="D958" s="293" t="s">
        <v>4812</v>
      </c>
      <c r="E958" s="12" t="s">
        <v>4813</v>
      </c>
      <c r="F958" s="274" t="s">
        <v>4814</v>
      </c>
      <c r="G958" s="335" t="s">
        <v>4815</v>
      </c>
      <c r="H958" s="12" t="s">
        <v>330</v>
      </c>
      <c r="I958" s="339">
        <v>30291</v>
      </c>
      <c r="J958" s="337" t="s">
        <v>1920</v>
      </c>
      <c r="K958" s="300" t="s">
        <v>1538</v>
      </c>
      <c r="M958" s="300" t="s">
        <v>336</v>
      </c>
      <c r="N958" s="300" t="s">
        <v>4816</v>
      </c>
      <c r="O958" s="274" t="s">
        <v>4817</v>
      </c>
    </row>
    <row r="959" spans="1:15">
      <c r="A959" s="3">
        <f t="shared" si="60"/>
        <v>955</v>
      </c>
      <c r="B959" s="3">
        <f t="shared" si="60"/>
        <v>19200957</v>
      </c>
      <c r="C959" s="300" t="s">
        <v>4818</v>
      </c>
      <c r="D959" s="293" t="s">
        <v>4819</v>
      </c>
      <c r="E959" s="12" t="s">
        <v>2635</v>
      </c>
      <c r="F959" s="274" t="s">
        <v>4820</v>
      </c>
      <c r="G959" s="335" t="s">
        <v>4821</v>
      </c>
      <c r="H959" s="12" t="s">
        <v>326</v>
      </c>
      <c r="I959" s="339">
        <v>34284</v>
      </c>
      <c r="J959" s="337" t="s">
        <v>1920</v>
      </c>
      <c r="K959" s="300" t="s">
        <v>1538</v>
      </c>
      <c r="M959" s="300" t="s">
        <v>336</v>
      </c>
      <c r="N959" s="300" t="s">
        <v>1538</v>
      </c>
      <c r="O959" s="274" t="s">
        <v>1538</v>
      </c>
    </row>
    <row r="960" spans="1:15" ht="15">
      <c r="A960" s="3">
        <f t="shared" si="60"/>
        <v>956</v>
      </c>
      <c r="B960" s="3">
        <f t="shared" si="60"/>
        <v>19200958</v>
      </c>
      <c r="C960" s="300" t="s">
        <v>4818</v>
      </c>
      <c r="D960" s="293" t="s">
        <v>4822</v>
      </c>
      <c r="E960" s="12" t="s">
        <v>4823</v>
      </c>
      <c r="F960" s="274" t="s">
        <v>4824</v>
      </c>
      <c r="G960" s="335" t="s">
        <v>4825</v>
      </c>
      <c r="H960" s="12" t="s">
        <v>326</v>
      </c>
      <c r="I960" s="339">
        <v>31754</v>
      </c>
      <c r="J960" s="269">
        <v>4513491</v>
      </c>
      <c r="K960" s="300" t="s">
        <v>1538</v>
      </c>
      <c r="M960" s="300" t="s">
        <v>352</v>
      </c>
      <c r="N960" s="300" t="s">
        <v>1538</v>
      </c>
      <c r="O960" s="274" t="s">
        <v>1538</v>
      </c>
    </row>
    <row r="961" spans="1:15">
      <c r="A961" s="3">
        <f t="shared" si="60"/>
        <v>957</v>
      </c>
      <c r="B961" s="3">
        <f t="shared" si="60"/>
        <v>19200959</v>
      </c>
      <c r="C961" s="300" t="s">
        <v>4818</v>
      </c>
      <c r="D961" s="293" t="s">
        <v>4828</v>
      </c>
      <c r="E961" s="12" t="s">
        <v>4829</v>
      </c>
      <c r="F961" s="274" t="s">
        <v>4830</v>
      </c>
      <c r="G961" s="335" t="s">
        <v>4831</v>
      </c>
      <c r="H961" s="12" t="s">
        <v>330</v>
      </c>
      <c r="I961" s="339" t="s">
        <v>4832</v>
      </c>
      <c r="J961" s="337" t="s">
        <v>1920</v>
      </c>
      <c r="K961" s="300" t="s">
        <v>1538</v>
      </c>
      <c r="M961" s="300" t="s">
        <v>336</v>
      </c>
      <c r="N961" s="300" t="s">
        <v>4668</v>
      </c>
      <c r="O961" s="274" t="s">
        <v>1538</v>
      </c>
    </row>
    <row r="962" spans="1:15">
      <c r="A962" s="3">
        <f t="shared" si="60"/>
        <v>958</v>
      </c>
      <c r="B962" s="3">
        <f t="shared" si="60"/>
        <v>19200960</v>
      </c>
      <c r="C962" s="300" t="s">
        <v>4818</v>
      </c>
      <c r="D962" s="293" t="s">
        <v>4839</v>
      </c>
      <c r="E962" s="12" t="s">
        <v>4840</v>
      </c>
      <c r="F962" s="274" t="s">
        <v>4841</v>
      </c>
      <c r="G962" s="335" t="s">
        <v>4842</v>
      </c>
      <c r="H962" s="12" t="s">
        <v>330</v>
      </c>
      <c r="I962" s="339" t="s">
        <v>4843</v>
      </c>
      <c r="J962" s="337" t="s">
        <v>4844</v>
      </c>
      <c r="K962" s="300" t="s">
        <v>1538</v>
      </c>
      <c r="M962" s="300" t="s">
        <v>336</v>
      </c>
      <c r="N962" s="300" t="s">
        <v>4845</v>
      </c>
      <c r="O962" s="274" t="s">
        <v>4846</v>
      </c>
    </row>
    <row r="963" spans="1:15">
      <c r="A963" s="3">
        <f t="shared" si="60"/>
        <v>959</v>
      </c>
      <c r="B963" s="3">
        <f t="shared" si="60"/>
        <v>19200961</v>
      </c>
      <c r="C963" s="300" t="s">
        <v>4818</v>
      </c>
      <c r="D963" s="293" t="s">
        <v>4847</v>
      </c>
      <c r="E963" s="12" t="s">
        <v>4848</v>
      </c>
      <c r="F963" s="274" t="s">
        <v>4849</v>
      </c>
      <c r="G963" s="335" t="s">
        <v>4850</v>
      </c>
      <c r="H963" s="12" t="s">
        <v>326</v>
      </c>
      <c r="I963" s="339" t="s">
        <v>4851</v>
      </c>
      <c r="J963" s="337" t="s">
        <v>4852</v>
      </c>
      <c r="K963" s="300" t="s">
        <v>1538</v>
      </c>
      <c r="M963" s="300" t="s">
        <v>336</v>
      </c>
      <c r="N963" s="300" t="s">
        <v>4853</v>
      </c>
      <c r="O963" s="274" t="s">
        <v>1918</v>
      </c>
    </row>
    <row r="964" spans="1:15">
      <c r="A964" s="3">
        <f t="shared" si="60"/>
        <v>960</v>
      </c>
      <c r="B964" s="3">
        <f t="shared" si="60"/>
        <v>19200962</v>
      </c>
      <c r="C964" s="300" t="s">
        <v>4866</v>
      </c>
      <c r="D964" s="293" t="s">
        <v>4863</v>
      </c>
      <c r="E964" s="12" t="s">
        <v>4864</v>
      </c>
      <c r="F964" s="274" t="s">
        <v>4867</v>
      </c>
      <c r="G964" s="335" t="s">
        <v>4868</v>
      </c>
      <c r="H964" s="12" t="s">
        <v>326</v>
      </c>
      <c r="I964" s="339" t="s">
        <v>4869</v>
      </c>
      <c r="J964" s="337" t="s">
        <v>4870</v>
      </c>
      <c r="K964" s="300" t="s">
        <v>1538</v>
      </c>
      <c r="M964" s="300" t="s">
        <v>352</v>
      </c>
      <c r="N964" s="300" t="s">
        <v>2320</v>
      </c>
      <c r="O964" s="274" t="s">
        <v>4867</v>
      </c>
    </row>
    <row r="965" spans="1:15">
      <c r="A965" s="3">
        <f t="shared" si="60"/>
        <v>961</v>
      </c>
      <c r="B965" s="3">
        <f t="shared" si="60"/>
        <v>19200963</v>
      </c>
      <c r="C965" s="300" t="s">
        <v>4866</v>
      </c>
      <c r="D965" s="293" t="s">
        <v>4865</v>
      </c>
      <c r="E965" s="12" t="s">
        <v>4871</v>
      </c>
      <c r="F965" s="274" t="s">
        <v>4872</v>
      </c>
      <c r="G965" s="335" t="s">
        <v>4873</v>
      </c>
      <c r="H965" s="12" t="s">
        <v>326</v>
      </c>
      <c r="I965" s="339" t="s">
        <v>4874</v>
      </c>
      <c r="J965" s="337" t="s">
        <v>4875</v>
      </c>
      <c r="K965" s="300" t="s">
        <v>1538</v>
      </c>
      <c r="M965" s="300" t="s">
        <v>1081</v>
      </c>
      <c r="N965" s="300" t="s">
        <v>2320</v>
      </c>
      <c r="O965" s="300" t="s">
        <v>2320</v>
      </c>
    </row>
    <row r="966" spans="1:15">
      <c r="A966" s="3">
        <f t="shared" si="60"/>
        <v>962</v>
      </c>
      <c r="B966" s="3">
        <f t="shared" si="60"/>
        <v>19200964</v>
      </c>
      <c r="C966" s="300" t="s">
        <v>4866</v>
      </c>
      <c r="D966" s="293" t="s">
        <v>1571</v>
      </c>
      <c r="E966" s="12" t="s">
        <v>4861</v>
      </c>
      <c r="F966" s="274" t="s">
        <v>4876</v>
      </c>
      <c r="G966" s="335" t="s">
        <v>4877</v>
      </c>
      <c r="H966" s="12" t="s">
        <v>330</v>
      </c>
      <c r="I966" s="339" t="s">
        <v>4886</v>
      </c>
      <c r="J966" s="337" t="s">
        <v>4878</v>
      </c>
      <c r="K966" s="300" t="s">
        <v>1538</v>
      </c>
      <c r="M966" s="300" t="s">
        <v>336</v>
      </c>
      <c r="N966" s="300" t="s">
        <v>4879</v>
      </c>
      <c r="O966" s="300" t="s">
        <v>2320</v>
      </c>
    </row>
    <row r="967" spans="1:15">
      <c r="A967" s="3">
        <f t="shared" si="60"/>
        <v>963</v>
      </c>
      <c r="B967" s="3">
        <f t="shared" si="60"/>
        <v>19200965</v>
      </c>
      <c r="C967" s="300" t="s">
        <v>4866</v>
      </c>
      <c r="D967" s="293" t="s">
        <v>4880</v>
      </c>
      <c r="E967" s="12" t="s">
        <v>4883</v>
      </c>
      <c r="F967" s="274" t="s">
        <v>4881</v>
      </c>
      <c r="G967" s="335" t="s">
        <v>4882</v>
      </c>
      <c r="H967" s="12" t="s">
        <v>330</v>
      </c>
      <c r="I967" s="339" t="s">
        <v>2670</v>
      </c>
      <c r="J967" s="337" t="s">
        <v>1920</v>
      </c>
      <c r="K967" s="300" t="s">
        <v>1538</v>
      </c>
      <c r="M967" s="300" t="s">
        <v>352</v>
      </c>
      <c r="N967" s="300" t="s">
        <v>2320</v>
      </c>
      <c r="O967" s="300" t="s">
        <v>2320</v>
      </c>
    </row>
    <row r="968" spans="1:15">
      <c r="A968" s="3">
        <f t="shared" si="60"/>
        <v>964</v>
      </c>
      <c r="B968" s="3">
        <f t="shared" si="60"/>
        <v>19200966</v>
      </c>
      <c r="C968" s="300" t="s">
        <v>4866</v>
      </c>
      <c r="D968" s="293" t="s">
        <v>1552</v>
      </c>
      <c r="E968" s="12" t="s">
        <v>4862</v>
      </c>
      <c r="F968" s="274" t="s">
        <v>4884</v>
      </c>
      <c r="G968" s="335" t="s">
        <v>4885</v>
      </c>
      <c r="H968" s="12" t="s">
        <v>326</v>
      </c>
      <c r="I968" s="339">
        <v>34881</v>
      </c>
      <c r="J968" s="337" t="s">
        <v>1920</v>
      </c>
      <c r="K968" s="300" t="s">
        <v>1538</v>
      </c>
      <c r="M968" s="300" t="s">
        <v>1081</v>
      </c>
      <c r="N968" s="300" t="s">
        <v>2320</v>
      </c>
      <c r="O968" s="300" t="s">
        <v>2320</v>
      </c>
    </row>
    <row r="969" spans="1:15">
      <c r="A969" s="3">
        <f t="shared" si="60"/>
        <v>965</v>
      </c>
      <c r="B969" s="3">
        <f t="shared" si="60"/>
        <v>19200967</v>
      </c>
      <c r="C969" s="300" t="s">
        <v>4866</v>
      </c>
      <c r="D969" s="293" t="s">
        <v>4887</v>
      </c>
      <c r="E969" s="12" t="s">
        <v>181</v>
      </c>
      <c r="F969" s="274" t="s">
        <v>4888</v>
      </c>
      <c r="G969" s="335" t="s">
        <v>4889</v>
      </c>
      <c r="H969" s="12" t="s">
        <v>326</v>
      </c>
      <c r="I969" s="339" t="s">
        <v>4890</v>
      </c>
      <c r="J969" s="337" t="s">
        <v>4891</v>
      </c>
      <c r="K969" s="300" t="s">
        <v>1538</v>
      </c>
      <c r="M969" s="300" t="s">
        <v>343</v>
      </c>
      <c r="N969" s="300" t="s">
        <v>2320</v>
      </c>
      <c r="O969" s="300" t="s">
        <v>2320</v>
      </c>
    </row>
    <row r="970" spans="1:15">
      <c r="A970" s="3">
        <f t="shared" si="60"/>
        <v>966</v>
      </c>
      <c r="B970" s="3">
        <f t="shared" si="60"/>
        <v>19200968</v>
      </c>
      <c r="C970" s="300" t="s">
        <v>4892</v>
      </c>
      <c r="D970" s="293" t="s">
        <v>4860</v>
      </c>
      <c r="E970" s="12" t="s">
        <v>4893</v>
      </c>
      <c r="F970" s="274" t="s">
        <v>4894</v>
      </c>
      <c r="G970" s="335" t="s">
        <v>4895</v>
      </c>
      <c r="H970" s="12" t="s">
        <v>330</v>
      </c>
      <c r="I970" s="339" t="s">
        <v>4896</v>
      </c>
      <c r="J970" s="337" t="s">
        <v>4897</v>
      </c>
      <c r="K970" s="300" t="s">
        <v>1538</v>
      </c>
      <c r="M970" s="300" t="s">
        <v>1081</v>
      </c>
      <c r="N970" s="300" t="s">
        <v>2320</v>
      </c>
      <c r="O970" s="300" t="s">
        <v>2320</v>
      </c>
    </row>
    <row r="971" spans="1:15">
      <c r="A971" s="3">
        <f t="shared" si="60"/>
        <v>967</v>
      </c>
      <c r="B971" s="3">
        <f t="shared" si="60"/>
        <v>19200969</v>
      </c>
      <c r="C971" s="300" t="s">
        <v>4892</v>
      </c>
      <c r="D971" s="293" t="s">
        <v>802</v>
      </c>
      <c r="E971" s="12" t="s">
        <v>3204</v>
      </c>
      <c r="F971" s="274" t="s">
        <v>4898</v>
      </c>
      <c r="G971" s="335" t="s">
        <v>4899</v>
      </c>
      <c r="H971" s="12" t="s">
        <v>330</v>
      </c>
      <c r="I971" s="339">
        <v>32119</v>
      </c>
      <c r="J971" s="337" t="s">
        <v>4900</v>
      </c>
      <c r="K971" s="300" t="s">
        <v>1538</v>
      </c>
      <c r="M971" s="300" t="s">
        <v>1081</v>
      </c>
      <c r="N971" s="300" t="s">
        <v>2320</v>
      </c>
      <c r="O971" s="300" t="s">
        <v>2320</v>
      </c>
    </row>
    <row r="972" spans="1:15">
      <c r="A972" s="3">
        <f t="shared" si="60"/>
        <v>968</v>
      </c>
      <c r="B972" s="3">
        <f t="shared" si="60"/>
        <v>19200970</v>
      </c>
      <c r="C972" s="300" t="s">
        <v>4916</v>
      </c>
      <c r="D972" s="293" t="s">
        <v>4910</v>
      </c>
      <c r="E972" s="12" t="s">
        <v>4911</v>
      </c>
      <c r="F972" s="274" t="s">
        <v>4912</v>
      </c>
      <c r="G972" s="335" t="s">
        <v>4913</v>
      </c>
      <c r="H972" s="12" t="s">
        <v>326</v>
      </c>
      <c r="I972" s="339">
        <v>33064</v>
      </c>
      <c r="J972" s="337" t="s">
        <v>4914</v>
      </c>
      <c r="K972" s="300" t="s">
        <v>1538</v>
      </c>
      <c r="M972" s="300" t="s">
        <v>336</v>
      </c>
      <c r="N972" s="300" t="s">
        <v>4915</v>
      </c>
      <c r="O972" s="274" t="s">
        <v>4912</v>
      </c>
    </row>
    <row r="973" spans="1:15">
      <c r="A973" s="3">
        <f t="shared" ref="A973:B988" si="61">A972+1</f>
        <v>969</v>
      </c>
      <c r="B973" s="3">
        <f t="shared" si="61"/>
        <v>19200971</v>
      </c>
      <c r="C973" s="300" t="s">
        <v>4916</v>
      </c>
      <c r="D973" s="293" t="s">
        <v>4917</v>
      </c>
      <c r="E973" s="12" t="s">
        <v>4905</v>
      </c>
      <c r="F973" s="274" t="s">
        <v>4918</v>
      </c>
      <c r="G973" s="335" t="s">
        <v>4919</v>
      </c>
      <c r="H973" s="12" t="s">
        <v>326</v>
      </c>
      <c r="I973" s="339">
        <v>32824</v>
      </c>
      <c r="J973" s="337" t="s">
        <v>1920</v>
      </c>
      <c r="K973" s="300" t="s">
        <v>1538</v>
      </c>
      <c r="M973" s="300" t="s">
        <v>1081</v>
      </c>
      <c r="N973" s="300" t="s">
        <v>2320</v>
      </c>
      <c r="O973" s="300" t="s">
        <v>2320</v>
      </c>
    </row>
    <row r="974" spans="1:15">
      <c r="A974" s="3">
        <f t="shared" si="61"/>
        <v>970</v>
      </c>
      <c r="B974" s="3">
        <f t="shared" si="61"/>
        <v>19200972</v>
      </c>
      <c r="C974" s="300" t="s">
        <v>4916</v>
      </c>
      <c r="D974" s="293" t="s">
        <v>4142</v>
      </c>
      <c r="E974" s="12" t="s">
        <v>4906</v>
      </c>
      <c r="F974" s="274" t="s">
        <v>4920</v>
      </c>
      <c r="G974" s="335" t="s">
        <v>4921</v>
      </c>
      <c r="H974" s="12" t="s">
        <v>326</v>
      </c>
      <c r="I974" s="339" t="s">
        <v>4922</v>
      </c>
      <c r="J974" s="337" t="s">
        <v>4753</v>
      </c>
      <c r="K974" s="300" t="s">
        <v>1538</v>
      </c>
      <c r="M974" s="300" t="s">
        <v>336</v>
      </c>
      <c r="N974" s="300" t="s">
        <v>4923</v>
      </c>
      <c r="O974" s="274" t="s">
        <v>3102</v>
      </c>
    </row>
    <row r="975" spans="1:15">
      <c r="A975" s="3">
        <f t="shared" si="61"/>
        <v>971</v>
      </c>
      <c r="B975" s="3">
        <f t="shared" si="61"/>
        <v>19200973</v>
      </c>
      <c r="C975" s="300" t="s">
        <v>4916</v>
      </c>
      <c r="D975" s="293" t="s">
        <v>258</v>
      </c>
      <c r="E975" s="12" t="s">
        <v>4924</v>
      </c>
      <c r="F975" s="274" t="s">
        <v>4925</v>
      </c>
      <c r="G975" s="335" t="s">
        <v>4926</v>
      </c>
      <c r="H975" s="12" t="s">
        <v>326</v>
      </c>
      <c r="I975" s="339" t="s">
        <v>4927</v>
      </c>
      <c r="J975" s="337" t="s">
        <v>4928</v>
      </c>
      <c r="K975" s="300" t="s">
        <v>1538</v>
      </c>
      <c r="M975" s="300" t="s">
        <v>336</v>
      </c>
      <c r="N975" s="300" t="s">
        <v>4929</v>
      </c>
      <c r="O975" s="300" t="s">
        <v>2320</v>
      </c>
    </row>
    <row r="976" spans="1:15">
      <c r="A976" s="3">
        <f t="shared" si="61"/>
        <v>972</v>
      </c>
      <c r="B976" s="3">
        <f t="shared" si="61"/>
        <v>19200974</v>
      </c>
      <c r="C976" s="300" t="s">
        <v>4916</v>
      </c>
      <c r="D976" s="293" t="s">
        <v>4908</v>
      </c>
      <c r="E976" s="12" t="s">
        <v>4909</v>
      </c>
      <c r="F976" s="274" t="s">
        <v>4930</v>
      </c>
      <c r="G976" s="335" t="s">
        <v>4931</v>
      </c>
      <c r="H976" s="12" t="s">
        <v>330</v>
      </c>
      <c r="I976" s="339" t="s">
        <v>4932</v>
      </c>
      <c r="J976" s="337" t="s">
        <v>4933</v>
      </c>
      <c r="K976" s="300" t="s">
        <v>1538</v>
      </c>
      <c r="M976" s="300" t="s">
        <v>336</v>
      </c>
      <c r="N976" s="300" t="s">
        <v>4934</v>
      </c>
      <c r="O976" s="274" t="s">
        <v>4935</v>
      </c>
    </row>
    <row r="977" spans="1:15">
      <c r="A977" s="3">
        <f t="shared" si="61"/>
        <v>973</v>
      </c>
      <c r="B977" s="3">
        <f t="shared" si="61"/>
        <v>19200975</v>
      </c>
      <c r="C977" s="300" t="s">
        <v>4916</v>
      </c>
      <c r="D977" s="293" t="s">
        <v>4827</v>
      </c>
      <c r="E977" s="12" t="s">
        <v>4907</v>
      </c>
      <c r="F977" s="274" t="s">
        <v>4936</v>
      </c>
      <c r="G977" s="335" t="s">
        <v>4937</v>
      </c>
      <c r="H977" s="12" t="s">
        <v>330</v>
      </c>
      <c r="I977" s="339" t="s">
        <v>4938</v>
      </c>
      <c r="J977" s="337" t="s">
        <v>4939</v>
      </c>
      <c r="K977" s="300" t="s">
        <v>1538</v>
      </c>
      <c r="M977" s="300" t="s">
        <v>336</v>
      </c>
      <c r="N977" s="300" t="s">
        <v>2320</v>
      </c>
      <c r="O977" s="300" t="s">
        <v>2320</v>
      </c>
    </row>
    <row r="978" spans="1:15">
      <c r="A978" s="3">
        <f t="shared" si="61"/>
        <v>974</v>
      </c>
      <c r="B978" s="3">
        <f t="shared" si="61"/>
        <v>19200976</v>
      </c>
      <c r="C978" s="300" t="s">
        <v>4916</v>
      </c>
      <c r="D978" s="293" t="s">
        <v>4903</v>
      </c>
      <c r="E978" s="12" t="s">
        <v>4904</v>
      </c>
      <c r="F978" s="274" t="s">
        <v>4940</v>
      </c>
      <c r="G978" s="335" t="s">
        <v>4941</v>
      </c>
      <c r="H978" s="12" t="s">
        <v>330</v>
      </c>
      <c r="I978" s="339" t="s">
        <v>4942</v>
      </c>
      <c r="J978" s="337" t="s">
        <v>4943</v>
      </c>
      <c r="K978" s="300" t="s">
        <v>1538</v>
      </c>
      <c r="M978" s="300" t="s">
        <v>336</v>
      </c>
      <c r="N978" s="300" t="s">
        <v>4944</v>
      </c>
      <c r="O978" s="274" t="s">
        <v>4945</v>
      </c>
    </row>
    <row r="979" spans="1:15">
      <c r="A979" s="3">
        <f t="shared" si="61"/>
        <v>975</v>
      </c>
      <c r="B979" s="3">
        <f t="shared" si="61"/>
        <v>19200977</v>
      </c>
      <c r="C979" s="297">
        <v>43528</v>
      </c>
      <c r="D979" s="293" t="s">
        <v>293</v>
      </c>
      <c r="E979" s="12" t="s">
        <v>4956</v>
      </c>
      <c r="F979" s="274" t="s">
        <v>4957</v>
      </c>
      <c r="G979" s="335" t="s">
        <v>4958</v>
      </c>
      <c r="H979" s="12" t="s">
        <v>330</v>
      </c>
      <c r="I979" s="339" t="s">
        <v>4959</v>
      </c>
      <c r="J979" s="337" t="s">
        <v>4960</v>
      </c>
      <c r="K979" s="300" t="s">
        <v>1538</v>
      </c>
      <c r="M979" s="300" t="s">
        <v>352</v>
      </c>
      <c r="N979" s="300" t="s">
        <v>1538</v>
      </c>
      <c r="O979" s="274" t="s">
        <v>1538</v>
      </c>
    </row>
    <row r="980" spans="1:15">
      <c r="A980" s="3">
        <f t="shared" si="61"/>
        <v>976</v>
      </c>
      <c r="B980" s="3">
        <f t="shared" si="61"/>
        <v>19200978</v>
      </c>
      <c r="C980" s="297">
        <v>43589</v>
      </c>
      <c r="D980" s="293" t="s">
        <v>4961</v>
      </c>
      <c r="E980" s="12" t="s">
        <v>4962</v>
      </c>
      <c r="F980" s="274" t="s">
        <v>4963</v>
      </c>
      <c r="G980" s="335" t="s">
        <v>4964</v>
      </c>
      <c r="H980" s="12" t="s">
        <v>330</v>
      </c>
      <c r="I980" s="339" t="s">
        <v>4965</v>
      </c>
      <c r="J980" s="337" t="s">
        <v>4966</v>
      </c>
      <c r="K980" s="300" t="s">
        <v>1538</v>
      </c>
      <c r="M980" s="300" t="s">
        <v>352</v>
      </c>
      <c r="N980" s="300" t="s">
        <v>1538</v>
      </c>
      <c r="O980" s="274" t="s">
        <v>1538</v>
      </c>
    </row>
    <row r="981" spans="1:15">
      <c r="A981" s="3">
        <f t="shared" si="61"/>
        <v>977</v>
      </c>
      <c r="B981" s="3">
        <f t="shared" si="61"/>
        <v>19200979</v>
      </c>
      <c r="C981" s="297">
        <v>43620</v>
      </c>
      <c r="D981" s="293" t="s">
        <v>4954</v>
      </c>
      <c r="E981" s="12" t="s">
        <v>4955</v>
      </c>
      <c r="F981" s="274" t="s">
        <v>4967</v>
      </c>
      <c r="G981" s="335" t="s">
        <v>4968</v>
      </c>
      <c r="H981" s="12" t="s">
        <v>326</v>
      </c>
      <c r="I981" s="339" t="s">
        <v>4969</v>
      </c>
      <c r="J981" s="337" t="s">
        <v>4970</v>
      </c>
      <c r="K981" s="300" t="s">
        <v>1538</v>
      </c>
      <c r="M981" s="300" t="s">
        <v>1634</v>
      </c>
      <c r="N981" s="300" t="s">
        <v>1538</v>
      </c>
      <c r="O981" s="274" t="s">
        <v>1538</v>
      </c>
    </row>
    <row r="982" spans="1:15">
      <c r="A982" s="3">
        <f t="shared" si="61"/>
        <v>978</v>
      </c>
      <c r="B982" s="3">
        <f t="shared" si="61"/>
        <v>19200980</v>
      </c>
      <c r="C982" s="297">
        <v>43650</v>
      </c>
      <c r="D982" s="293" t="s">
        <v>4971</v>
      </c>
      <c r="E982" s="12" t="s">
        <v>4406</v>
      </c>
      <c r="F982" s="274" t="s">
        <v>4972</v>
      </c>
      <c r="G982" s="335" t="s">
        <v>4973</v>
      </c>
      <c r="H982" s="12" t="s">
        <v>330</v>
      </c>
      <c r="I982" s="339" t="s">
        <v>4974</v>
      </c>
      <c r="J982" s="337" t="s">
        <v>4975</v>
      </c>
      <c r="K982" s="300" t="s">
        <v>1538</v>
      </c>
      <c r="M982" s="300" t="s">
        <v>336</v>
      </c>
      <c r="N982" s="300" t="s">
        <v>4976</v>
      </c>
      <c r="O982" s="274" t="s">
        <v>4977</v>
      </c>
    </row>
    <row r="983" spans="1:15">
      <c r="A983" s="3">
        <f t="shared" si="61"/>
        <v>979</v>
      </c>
      <c r="B983" s="3">
        <f t="shared" si="61"/>
        <v>19200981</v>
      </c>
      <c r="C983" s="297">
        <v>43650</v>
      </c>
      <c r="D983" s="293" t="s">
        <v>4978</v>
      </c>
      <c r="E983" s="12" t="s">
        <v>4979</v>
      </c>
      <c r="F983" s="274" t="s">
        <v>4980</v>
      </c>
      <c r="G983" s="335" t="s">
        <v>4981</v>
      </c>
      <c r="H983" s="12" t="s">
        <v>330</v>
      </c>
      <c r="I983" s="339" t="s">
        <v>4982</v>
      </c>
      <c r="J983" s="337" t="s">
        <v>1920</v>
      </c>
      <c r="K983" s="300" t="s">
        <v>1538</v>
      </c>
      <c r="M983" s="300" t="s">
        <v>1081</v>
      </c>
      <c r="N983" s="300" t="s">
        <v>1538</v>
      </c>
      <c r="O983" s="274" t="s">
        <v>1538</v>
      </c>
    </row>
    <row r="984" spans="1:15" ht="15">
      <c r="A984" s="3">
        <f t="shared" si="61"/>
        <v>980</v>
      </c>
      <c r="B984" s="3">
        <f t="shared" si="61"/>
        <v>19200982</v>
      </c>
      <c r="C984" s="297" t="s">
        <v>4997</v>
      </c>
      <c r="D984" s="293" t="s">
        <v>1552</v>
      </c>
      <c r="E984" s="12" t="s">
        <v>124</v>
      </c>
      <c r="F984" s="274" t="s">
        <v>4995</v>
      </c>
      <c r="G984" s="335" t="s">
        <v>4996</v>
      </c>
      <c r="H984" s="12" t="s">
        <v>330</v>
      </c>
      <c r="I984" s="339">
        <v>34094</v>
      </c>
      <c r="J984" s="55">
        <v>4396117</v>
      </c>
      <c r="K984" s="300" t="s">
        <v>1538</v>
      </c>
      <c r="M984" s="300" t="s">
        <v>352</v>
      </c>
      <c r="N984" s="300" t="s">
        <v>1538</v>
      </c>
      <c r="O984" s="274" t="s">
        <v>1538</v>
      </c>
    </row>
    <row r="985" spans="1:15">
      <c r="A985" s="3">
        <f t="shared" si="61"/>
        <v>981</v>
      </c>
      <c r="B985" s="3">
        <f t="shared" si="61"/>
        <v>19200983</v>
      </c>
      <c r="C985" s="297" t="s">
        <v>5012</v>
      </c>
      <c r="D985" s="293" t="s">
        <v>4993</v>
      </c>
      <c r="E985" s="12" t="s">
        <v>4994</v>
      </c>
      <c r="F985" s="274" t="s">
        <v>4998</v>
      </c>
      <c r="G985" s="335" t="s">
        <v>4999</v>
      </c>
      <c r="H985" s="12" t="s">
        <v>330</v>
      </c>
      <c r="I985" s="339" t="s">
        <v>5000</v>
      </c>
      <c r="J985" s="337" t="s">
        <v>5001</v>
      </c>
      <c r="K985" s="300" t="s">
        <v>1538</v>
      </c>
      <c r="M985" s="300" t="s">
        <v>336</v>
      </c>
      <c r="N985" s="300" t="s">
        <v>5002</v>
      </c>
      <c r="O985" s="274" t="s">
        <v>1377</v>
      </c>
    </row>
    <row r="986" spans="1:15">
      <c r="A986" s="3">
        <f t="shared" si="61"/>
        <v>982</v>
      </c>
      <c r="B986" s="3">
        <f t="shared" si="61"/>
        <v>19200984</v>
      </c>
      <c r="C986" s="297" t="s">
        <v>5012</v>
      </c>
      <c r="D986" s="293" t="s">
        <v>4847</v>
      </c>
      <c r="E986" s="12" t="s">
        <v>5003</v>
      </c>
      <c r="F986" s="274" t="s">
        <v>5004</v>
      </c>
      <c r="G986" s="335" t="s">
        <v>5005</v>
      </c>
      <c r="H986" s="12" t="s">
        <v>326</v>
      </c>
      <c r="I986" s="339">
        <v>32905</v>
      </c>
      <c r="J986" s="337" t="s">
        <v>5006</v>
      </c>
      <c r="K986" s="300" t="s">
        <v>1538</v>
      </c>
      <c r="M986" s="300" t="s">
        <v>336</v>
      </c>
      <c r="N986" s="300" t="s">
        <v>5007</v>
      </c>
      <c r="O986" s="274" t="s">
        <v>5008</v>
      </c>
    </row>
    <row r="987" spans="1:15">
      <c r="A987" s="3">
        <f t="shared" si="61"/>
        <v>983</v>
      </c>
      <c r="B987" s="3">
        <f t="shared" si="61"/>
        <v>19200985</v>
      </c>
      <c r="C987" s="297" t="s">
        <v>5013</v>
      </c>
      <c r="D987" s="293" t="s">
        <v>2070</v>
      </c>
      <c r="E987" s="12" t="s">
        <v>132</v>
      </c>
      <c r="F987" s="274" t="s">
        <v>5014</v>
      </c>
      <c r="G987" s="335" t="s">
        <v>5015</v>
      </c>
      <c r="H987" s="12" t="s">
        <v>326</v>
      </c>
      <c r="I987" s="339">
        <v>34428</v>
      </c>
      <c r="J987" s="337" t="s">
        <v>1920</v>
      </c>
      <c r="K987" s="300" t="s">
        <v>1538</v>
      </c>
      <c r="M987" s="300" t="s">
        <v>352</v>
      </c>
      <c r="N987" s="300" t="s">
        <v>1538</v>
      </c>
      <c r="O987" s="274" t="s">
        <v>1538</v>
      </c>
    </row>
    <row r="988" spans="1:15">
      <c r="A988" s="3">
        <f t="shared" si="61"/>
        <v>984</v>
      </c>
      <c r="B988" s="3">
        <f t="shared" si="61"/>
        <v>19200986</v>
      </c>
      <c r="C988" s="297" t="s">
        <v>5013</v>
      </c>
      <c r="D988" s="293" t="s">
        <v>5011</v>
      </c>
      <c r="E988" s="12" t="s">
        <v>3262</v>
      </c>
      <c r="F988" s="274" t="s">
        <v>5016</v>
      </c>
      <c r="G988" s="12" t="s">
        <v>1848</v>
      </c>
      <c r="H988" s="12" t="s">
        <v>326</v>
      </c>
      <c r="I988" s="339" t="s">
        <v>5017</v>
      </c>
      <c r="J988" s="337" t="s">
        <v>5018</v>
      </c>
      <c r="K988" s="300" t="s">
        <v>1538</v>
      </c>
      <c r="M988" s="300" t="s">
        <v>336</v>
      </c>
      <c r="N988" s="300" t="s">
        <v>5019</v>
      </c>
      <c r="O988" s="274" t="s">
        <v>1538</v>
      </c>
    </row>
    <row r="989" spans="1:15">
      <c r="A989" s="3">
        <f t="shared" ref="A989:B1004" si="62">A988+1</f>
        <v>985</v>
      </c>
      <c r="B989" s="3">
        <f t="shared" si="62"/>
        <v>19200987</v>
      </c>
      <c r="C989" s="297" t="s">
        <v>5013</v>
      </c>
      <c r="D989" s="293" t="s">
        <v>2727</v>
      </c>
      <c r="E989" s="12" t="s">
        <v>5010</v>
      </c>
      <c r="F989" s="274" t="s">
        <v>5020</v>
      </c>
      <c r="G989" s="335" t="s">
        <v>5021</v>
      </c>
      <c r="H989" s="12" t="s">
        <v>330</v>
      </c>
      <c r="I989" s="339">
        <v>30690</v>
      </c>
      <c r="J989" s="337" t="s">
        <v>1920</v>
      </c>
      <c r="K989" s="300" t="s">
        <v>1538</v>
      </c>
      <c r="M989" s="300" t="s">
        <v>343</v>
      </c>
      <c r="N989" s="300" t="s">
        <v>1538</v>
      </c>
      <c r="O989" s="300" t="s">
        <v>1538</v>
      </c>
    </row>
    <row r="990" spans="1:15">
      <c r="A990" s="3">
        <f t="shared" si="62"/>
        <v>986</v>
      </c>
      <c r="B990" s="3">
        <f t="shared" si="62"/>
        <v>19200988</v>
      </c>
      <c r="C990" s="297" t="s">
        <v>5023</v>
      </c>
      <c r="D990" s="293" t="s">
        <v>272</v>
      </c>
      <c r="E990" s="12" t="s">
        <v>5024</v>
      </c>
      <c r="F990" s="274" t="s">
        <v>5025</v>
      </c>
      <c r="G990" s="335" t="s">
        <v>5026</v>
      </c>
      <c r="H990" s="12" t="s">
        <v>326</v>
      </c>
      <c r="I990" s="339" t="s">
        <v>5027</v>
      </c>
      <c r="J990" s="337" t="s">
        <v>5028</v>
      </c>
      <c r="K990" s="300" t="s">
        <v>1538</v>
      </c>
      <c r="M990" s="300" t="s">
        <v>1081</v>
      </c>
      <c r="N990" s="300" t="s">
        <v>1538</v>
      </c>
      <c r="O990" s="274" t="s">
        <v>1538</v>
      </c>
    </row>
    <row r="991" spans="1:15">
      <c r="A991" s="3">
        <f t="shared" si="62"/>
        <v>987</v>
      </c>
      <c r="B991" s="3">
        <f t="shared" si="62"/>
        <v>19200989</v>
      </c>
      <c r="C991" s="297" t="s">
        <v>5023</v>
      </c>
      <c r="D991" s="293" t="s">
        <v>5029</v>
      </c>
      <c r="E991" s="12" t="s">
        <v>3195</v>
      </c>
      <c r="F991" s="274" t="s">
        <v>5030</v>
      </c>
      <c r="G991" s="335" t="s">
        <v>5031</v>
      </c>
      <c r="H991" s="12" t="s">
        <v>330</v>
      </c>
      <c r="I991" s="339" t="s">
        <v>5032</v>
      </c>
      <c r="J991" s="337" t="s">
        <v>5033</v>
      </c>
      <c r="K991" s="300" t="s">
        <v>1538</v>
      </c>
      <c r="M991" s="300" t="s">
        <v>1081</v>
      </c>
      <c r="N991" s="300" t="s">
        <v>1538</v>
      </c>
      <c r="O991" s="274" t="s">
        <v>1538</v>
      </c>
    </row>
    <row r="992" spans="1:15">
      <c r="A992" s="3">
        <f t="shared" si="62"/>
        <v>988</v>
      </c>
      <c r="B992" s="3">
        <f t="shared" si="62"/>
        <v>19200990</v>
      </c>
      <c r="C992" s="297" t="s">
        <v>5023</v>
      </c>
      <c r="D992" s="293" t="s">
        <v>5034</v>
      </c>
      <c r="E992" s="12" t="s">
        <v>213</v>
      </c>
      <c r="F992" s="274" t="s">
        <v>5035</v>
      </c>
      <c r="G992" s="335" t="s">
        <v>5036</v>
      </c>
      <c r="H992" s="12" t="s">
        <v>330</v>
      </c>
      <c r="I992" s="339">
        <v>30629</v>
      </c>
      <c r="J992" s="337" t="s">
        <v>5037</v>
      </c>
      <c r="K992" s="300" t="s">
        <v>1538</v>
      </c>
      <c r="M992" s="300" t="s">
        <v>352</v>
      </c>
      <c r="N992" s="300" t="s">
        <v>1538</v>
      </c>
      <c r="O992" s="274" t="s">
        <v>1538</v>
      </c>
    </row>
    <row r="993" spans="1:15">
      <c r="A993" s="3">
        <f t="shared" si="62"/>
        <v>989</v>
      </c>
      <c r="B993" s="3">
        <f t="shared" si="62"/>
        <v>19200991</v>
      </c>
      <c r="C993" s="297" t="s">
        <v>5023</v>
      </c>
      <c r="D993" s="293" t="s">
        <v>3041</v>
      </c>
      <c r="E993" s="12" t="s">
        <v>5022</v>
      </c>
      <c r="F993" s="274" t="s">
        <v>5038</v>
      </c>
      <c r="G993" s="335" t="s">
        <v>5039</v>
      </c>
      <c r="H993" s="12" t="s">
        <v>330</v>
      </c>
      <c r="I993" s="339" t="s">
        <v>5040</v>
      </c>
      <c r="J993" s="337" t="s">
        <v>5041</v>
      </c>
      <c r="K993" s="300" t="s">
        <v>1538</v>
      </c>
      <c r="M993" s="300" t="s">
        <v>1081</v>
      </c>
      <c r="N993" s="300" t="s">
        <v>1538</v>
      </c>
      <c r="O993" s="300" t="s">
        <v>1538</v>
      </c>
    </row>
    <row r="994" spans="1:15">
      <c r="A994" s="3">
        <f t="shared" si="62"/>
        <v>990</v>
      </c>
      <c r="B994" s="3">
        <f t="shared" si="62"/>
        <v>19200992</v>
      </c>
      <c r="C994" s="297" t="s">
        <v>5023</v>
      </c>
      <c r="D994" s="293" t="s">
        <v>5042</v>
      </c>
      <c r="E994" s="12" t="s">
        <v>5043</v>
      </c>
      <c r="F994" s="274" t="s">
        <v>5044</v>
      </c>
      <c r="G994" s="335" t="s">
        <v>5045</v>
      </c>
      <c r="H994" s="12" t="s">
        <v>330</v>
      </c>
      <c r="I994" s="339" t="s">
        <v>5046</v>
      </c>
      <c r="J994" s="337" t="s">
        <v>5047</v>
      </c>
      <c r="K994" s="300" t="s">
        <v>1538</v>
      </c>
      <c r="M994" s="300" t="s">
        <v>336</v>
      </c>
      <c r="N994" s="300" t="s">
        <v>1538</v>
      </c>
      <c r="O994" s="300" t="s">
        <v>1538</v>
      </c>
    </row>
    <row r="995" spans="1:15">
      <c r="A995" s="3">
        <f t="shared" si="62"/>
        <v>991</v>
      </c>
      <c r="B995" s="3">
        <f t="shared" si="62"/>
        <v>19200993</v>
      </c>
      <c r="C995" s="297" t="s">
        <v>5023</v>
      </c>
      <c r="D995" s="293" t="s">
        <v>289</v>
      </c>
      <c r="E995" s="12" t="s">
        <v>216</v>
      </c>
      <c r="F995" s="274" t="s">
        <v>1438</v>
      </c>
      <c r="G995" s="335" t="s">
        <v>5048</v>
      </c>
      <c r="H995" s="12" t="s">
        <v>330</v>
      </c>
      <c r="I995" s="339" t="s">
        <v>5049</v>
      </c>
      <c r="J995" s="337" t="s">
        <v>5050</v>
      </c>
      <c r="K995" s="300" t="s">
        <v>1538</v>
      </c>
      <c r="M995" s="300" t="s">
        <v>1081</v>
      </c>
      <c r="N995" s="300" t="s">
        <v>1538</v>
      </c>
      <c r="O995" s="300" t="s">
        <v>1538</v>
      </c>
    </row>
    <row r="996" spans="1:15">
      <c r="A996" s="3">
        <f t="shared" si="62"/>
        <v>992</v>
      </c>
      <c r="B996" s="3">
        <f t="shared" si="62"/>
        <v>19200994</v>
      </c>
      <c r="C996" s="297" t="s">
        <v>5023</v>
      </c>
      <c r="D996" s="293" t="s">
        <v>1736</v>
      </c>
      <c r="E996" s="12" t="s">
        <v>5051</v>
      </c>
      <c r="F996" s="274" t="s">
        <v>5052</v>
      </c>
      <c r="G996" s="335" t="s">
        <v>5053</v>
      </c>
      <c r="H996" s="12" t="s">
        <v>326</v>
      </c>
      <c r="I996" s="339">
        <v>32974</v>
      </c>
      <c r="J996" s="337" t="s">
        <v>5054</v>
      </c>
      <c r="K996" s="300" t="s">
        <v>59</v>
      </c>
      <c r="M996" s="300" t="s">
        <v>336</v>
      </c>
      <c r="N996" s="300" t="s">
        <v>5055</v>
      </c>
      <c r="O996" s="300" t="s">
        <v>1538</v>
      </c>
    </row>
    <row r="997" spans="1:15" ht="15">
      <c r="A997" s="3">
        <f t="shared" si="62"/>
        <v>993</v>
      </c>
      <c r="B997" s="3">
        <f t="shared" si="62"/>
        <v>19200995</v>
      </c>
      <c r="C997" s="297" t="s">
        <v>5023</v>
      </c>
      <c r="D997" s="293" t="s">
        <v>5056</v>
      </c>
      <c r="E997" s="12" t="s">
        <v>5057</v>
      </c>
      <c r="F997" s="274" t="s">
        <v>5058</v>
      </c>
      <c r="G997"/>
      <c r="H997" s="12" t="s">
        <v>330</v>
      </c>
      <c r="I997" s="339" t="s">
        <v>5059</v>
      </c>
      <c r="J997" s="337" t="s">
        <v>5060</v>
      </c>
      <c r="K997" s="300" t="s">
        <v>1538</v>
      </c>
      <c r="M997" s="300" t="s">
        <v>336</v>
      </c>
      <c r="N997" s="300" t="s">
        <v>1538</v>
      </c>
      <c r="O997" s="300" t="s">
        <v>1538</v>
      </c>
    </row>
    <row r="998" spans="1:15">
      <c r="A998" s="3">
        <f t="shared" si="62"/>
        <v>994</v>
      </c>
      <c r="B998" s="3">
        <f t="shared" si="62"/>
        <v>19200996</v>
      </c>
      <c r="C998" s="297" t="s">
        <v>5023</v>
      </c>
      <c r="D998" s="293" t="s">
        <v>743</v>
      </c>
      <c r="E998" s="12" t="s">
        <v>5061</v>
      </c>
      <c r="F998" s="274" t="s">
        <v>5062</v>
      </c>
      <c r="G998" s="12" t="s">
        <v>5063</v>
      </c>
      <c r="H998" s="12" t="s">
        <v>330</v>
      </c>
      <c r="I998" s="339" t="s">
        <v>5064</v>
      </c>
      <c r="J998" s="337" t="s">
        <v>5065</v>
      </c>
      <c r="K998" s="300" t="s">
        <v>1538</v>
      </c>
      <c r="M998" s="300" t="s">
        <v>352</v>
      </c>
      <c r="N998" s="300" t="s">
        <v>1538</v>
      </c>
      <c r="O998" s="300" t="s">
        <v>1538</v>
      </c>
    </row>
    <row r="999" spans="1:15">
      <c r="A999" s="3">
        <f t="shared" si="62"/>
        <v>995</v>
      </c>
      <c r="B999" s="3">
        <f t="shared" si="62"/>
        <v>19200997</v>
      </c>
      <c r="C999" s="297" t="s">
        <v>5023</v>
      </c>
      <c r="D999" s="293" t="s">
        <v>5066</v>
      </c>
      <c r="E999" s="12" t="s">
        <v>5067</v>
      </c>
      <c r="F999" s="274" t="s">
        <v>5068</v>
      </c>
      <c r="G999" s="335" t="s">
        <v>5069</v>
      </c>
      <c r="H999" s="12" t="s">
        <v>330</v>
      </c>
      <c r="I999" s="339" t="s">
        <v>5070</v>
      </c>
      <c r="J999" s="337" t="s">
        <v>5071</v>
      </c>
      <c r="K999" s="300" t="s">
        <v>1538</v>
      </c>
      <c r="M999" s="300" t="s">
        <v>352</v>
      </c>
      <c r="N999" s="300" t="s">
        <v>1538</v>
      </c>
      <c r="O999" s="300" t="s">
        <v>1538</v>
      </c>
    </row>
    <row r="1000" spans="1:15">
      <c r="A1000" s="3">
        <f t="shared" si="62"/>
        <v>996</v>
      </c>
      <c r="B1000" s="3">
        <f t="shared" si="62"/>
        <v>19200998</v>
      </c>
      <c r="C1000" s="297" t="s">
        <v>5023</v>
      </c>
      <c r="D1000" s="293" t="s">
        <v>5072</v>
      </c>
      <c r="E1000" s="12" t="s">
        <v>224</v>
      </c>
      <c r="F1000" s="274" t="s">
        <v>5073</v>
      </c>
      <c r="G1000" s="335" t="s">
        <v>5074</v>
      </c>
      <c r="H1000" s="12" t="s">
        <v>330</v>
      </c>
      <c r="I1000" s="339" t="s">
        <v>5075</v>
      </c>
      <c r="J1000" s="337" t="s">
        <v>5076</v>
      </c>
      <c r="K1000" s="300" t="s">
        <v>1538</v>
      </c>
      <c r="M1000" s="300" t="s">
        <v>336</v>
      </c>
      <c r="N1000" s="300" t="s">
        <v>5077</v>
      </c>
      <c r="O1000" s="300" t="s">
        <v>1538</v>
      </c>
    </row>
    <row r="1001" spans="1:15">
      <c r="A1001" s="3">
        <f t="shared" si="62"/>
        <v>997</v>
      </c>
      <c r="B1001" s="3">
        <f t="shared" si="62"/>
        <v>19200999</v>
      </c>
      <c r="C1001" s="297" t="s">
        <v>5078</v>
      </c>
      <c r="D1001" s="293" t="s">
        <v>1760</v>
      </c>
      <c r="E1001" s="12" t="s">
        <v>75</v>
      </c>
      <c r="F1001" s="274" t="s">
        <v>5079</v>
      </c>
      <c r="G1001" s="335" t="s">
        <v>5080</v>
      </c>
      <c r="H1001" s="12" t="s">
        <v>330</v>
      </c>
      <c r="I1001" s="339">
        <v>33730</v>
      </c>
      <c r="J1001" s="337" t="s">
        <v>5081</v>
      </c>
      <c r="K1001" s="300" t="s">
        <v>1538</v>
      </c>
      <c r="M1001" s="300" t="s">
        <v>336</v>
      </c>
      <c r="N1001" s="300" t="s">
        <v>5082</v>
      </c>
      <c r="O1001" s="300" t="s">
        <v>1538</v>
      </c>
    </row>
    <row r="1002" spans="1:15">
      <c r="A1002" s="3">
        <f t="shared" si="62"/>
        <v>998</v>
      </c>
      <c r="B1002" s="3">
        <f t="shared" si="62"/>
        <v>19201000</v>
      </c>
      <c r="C1002" s="297" t="s">
        <v>5078</v>
      </c>
      <c r="D1002" s="293" t="s">
        <v>780</v>
      </c>
      <c r="E1002" s="12" t="s">
        <v>272</v>
      </c>
      <c r="F1002" s="274" t="s">
        <v>5083</v>
      </c>
      <c r="G1002" s="335" t="s">
        <v>5084</v>
      </c>
      <c r="H1002" s="12" t="s">
        <v>326</v>
      </c>
      <c r="I1002" s="339" t="s">
        <v>5085</v>
      </c>
      <c r="J1002" s="337" t="s">
        <v>5086</v>
      </c>
      <c r="K1002" s="300" t="s">
        <v>1538</v>
      </c>
      <c r="M1002" s="300" t="s">
        <v>336</v>
      </c>
      <c r="N1002" s="300" t="s">
        <v>1538</v>
      </c>
      <c r="O1002" s="300" t="s">
        <v>1538</v>
      </c>
    </row>
    <row r="1003" spans="1:15">
      <c r="A1003" s="3">
        <f t="shared" si="62"/>
        <v>999</v>
      </c>
      <c r="B1003" s="3">
        <f t="shared" si="62"/>
        <v>19201001</v>
      </c>
      <c r="C1003" s="297" t="s">
        <v>5078</v>
      </c>
      <c r="D1003" s="293" t="s">
        <v>3370</v>
      </c>
      <c r="E1003" s="12" t="s">
        <v>5087</v>
      </c>
      <c r="F1003" s="274" t="s">
        <v>5088</v>
      </c>
      <c r="G1003" s="335" t="s">
        <v>5089</v>
      </c>
      <c r="H1003" s="12" t="s">
        <v>330</v>
      </c>
      <c r="I1003" s="339" t="s">
        <v>4034</v>
      </c>
      <c r="J1003" s="337" t="s">
        <v>5090</v>
      </c>
      <c r="K1003" s="300" t="s">
        <v>1538</v>
      </c>
      <c r="M1003" s="300" t="s">
        <v>336</v>
      </c>
      <c r="N1003" s="300" t="s">
        <v>5091</v>
      </c>
      <c r="O1003" s="300" t="s">
        <v>1538</v>
      </c>
    </row>
    <row r="1004" spans="1:15">
      <c r="A1004" s="3">
        <f t="shared" si="62"/>
        <v>1000</v>
      </c>
      <c r="B1004" s="3">
        <f t="shared" si="62"/>
        <v>19201002</v>
      </c>
      <c r="C1004" s="297" t="s">
        <v>5078</v>
      </c>
      <c r="D1004" s="293" t="s">
        <v>3079</v>
      </c>
      <c r="E1004" s="12" t="s">
        <v>5092</v>
      </c>
      <c r="F1004" s="274" t="s">
        <v>5093</v>
      </c>
      <c r="G1004" s="335" t="s">
        <v>5094</v>
      </c>
      <c r="H1004" s="12" t="s">
        <v>330</v>
      </c>
      <c r="I1004" s="339">
        <v>30930</v>
      </c>
      <c r="J1004" s="337" t="s">
        <v>5095</v>
      </c>
      <c r="K1004" s="300" t="s">
        <v>1538</v>
      </c>
      <c r="M1004" s="300" t="s">
        <v>336</v>
      </c>
      <c r="N1004" s="300" t="s">
        <v>1538</v>
      </c>
      <c r="O1004" s="300" t="s">
        <v>1538</v>
      </c>
    </row>
    <row r="1005" spans="1:15">
      <c r="A1005" s="3">
        <f t="shared" ref="A1005:B1018" si="63">A1004+1</f>
        <v>1001</v>
      </c>
      <c r="B1005" s="3">
        <f t="shared" si="63"/>
        <v>19201003</v>
      </c>
      <c r="C1005" s="297" t="s">
        <v>5078</v>
      </c>
      <c r="D1005" s="293" t="s">
        <v>5096</v>
      </c>
      <c r="E1005" s="12" t="s">
        <v>5097</v>
      </c>
      <c r="F1005" s="274" t="s">
        <v>4949</v>
      </c>
      <c r="G1005" s="335" t="s">
        <v>5098</v>
      </c>
      <c r="H1005" s="12" t="s">
        <v>330</v>
      </c>
      <c r="I1005" s="339" t="s">
        <v>4948</v>
      </c>
      <c r="J1005" s="337" t="s">
        <v>5099</v>
      </c>
      <c r="K1005" s="300" t="s">
        <v>1538</v>
      </c>
      <c r="M1005" s="300" t="s">
        <v>336</v>
      </c>
      <c r="N1005" s="300" t="s">
        <v>5100</v>
      </c>
      <c r="O1005" s="274" t="s">
        <v>5101</v>
      </c>
    </row>
    <row r="1006" spans="1:15" ht="15">
      <c r="A1006" s="3">
        <f t="shared" si="63"/>
        <v>1002</v>
      </c>
      <c r="B1006" s="3">
        <f t="shared" si="63"/>
        <v>19201004</v>
      </c>
      <c r="C1006" s="297" t="s">
        <v>5078</v>
      </c>
      <c r="D1006" s="293" t="s">
        <v>5102</v>
      </c>
      <c r="E1006" s="12" t="s">
        <v>5103</v>
      </c>
      <c r="F1006" s="274" t="s">
        <v>5104</v>
      </c>
      <c r="G1006" s="335" t="s">
        <v>5105</v>
      </c>
      <c r="H1006" s="12" t="s">
        <v>326</v>
      </c>
      <c r="I1006" s="339" t="s">
        <v>5106</v>
      </c>
      <c r="J1006" s="337" t="s">
        <v>5107</v>
      </c>
      <c r="K1006" s="300" t="s">
        <v>1538</v>
      </c>
      <c r="M1006" s="300" t="s">
        <v>352</v>
      </c>
      <c r="N1006"/>
      <c r="O1006" s="300" t="s">
        <v>1538</v>
      </c>
    </row>
    <row r="1007" spans="1:15" ht="15">
      <c r="A1007" s="3">
        <f t="shared" si="63"/>
        <v>1003</v>
      </c>
      <c r="B1007" s="3">
        <f t="shared" si="63"/>
        <v>19201005</v>
      </c>
      <c r="C1007" s="297" t="s">
        <v>5078</v>
      </c>
      <c r="D1007" s="293" t="s">
        <v>5174</v>
      </c>
      <c r="E1007" s="12" t="s">
        <v>5108</v>
      </c>
      <c r="F1007" s="274" t="s">
        <v>5109</v>
      </c>
      <c r="G1007" s="335" t="s">
        <v>5110</v>
      </c>
      <c r="H1007" s="12" t="s">
        <v>326</v>
      </c>
      <c r="I1007" s="339" t="s">
        <v>5111</v>
      </c>
      <c r="J1007" s="337" t="s">
        <v>1920</v>
      </c>
      <c r="K1007" s="300" t="s">
        <v>1538</v>
      </c>
      <c r="M1007" s="300" t="s">
        <v>352</v>
      </c>
      <c r="N1007"/>
      <c r="O1007" s="300" t="s">
        <v>1538</v>
      </c>
    </row>
    <row r="1008" spans="1:15" ht="15">
      <c r="A1008" s="3">
        <f t="shared" si="63"/>
        <v>1004</v>
      </c>
      <c r="B1008" s="3">
        <f t="shared" si="63"/>
        <v>19201006</v>
      </c>
      <c r="C1008" s="297" t="s">
        <v>5078</v>
      </c>
      <c r="D1008" s="293" t="s">
        <v>5112</v>
      </c>
      <c r="E1008" s="12" t="s">
        <v>5113</v>
      </c>
      <c r="F1008" s="274" t="s">
        <v>5114</v>
      </c>
      <c r="G1008" s="335" t="s">
        <v>5115</v>
      </c>
      <c r="H1008" s="12" t="s">
        <v>326</v>
      </c>
      <c r="I1008" s="298">
        <v>29320</v>
      </c>
      <c r="J1008" s="55">
        <v>2161389</v>
      </c>
      <c r="K1008" s="300" t="s">
        <v>1538</v>
      </c>
      <c r="M1008" s="300" t="s">
        <v>1081</v>
      </c>
      <c r="N1008"/>
      <c r="O1008" s="300" t="s">
        <v>1538</v>
      </c>
    </row>
    <row r="1009" spans="1:256">
      <c r="A1009" s="3">
        <f t="shared" si="63"/>
        <v>1005</v>
      </c>
      <c r="B1009" s="3">
        <f t="shared" si="63"/>
        <v>19201007</v>
      </c>
      <c r="C1009" s="297">
        <v>43470</v>
      </c>
      <c r="D1009" s="293" t="s">
        <v>5128</v>
      </c>
      <c r="E1009" s="12" t="s">
        <v>5129</v>
      </c>
      <c r="F1009" s="274" t="s">
        <v>5130</v>
      </c>
      <c r="G1009" s="335" t="s">
        <v>5131</v>
      </c>
      <c r="H1009" s="12" t="s">
        <v>326</v>
      </c>
      <c r="I1009" s="339" t="s">
        <v>5132</v>
      </c>
      <c r="J1009" s="337" t="s">
        <v>5133</v>
      </c>
      <c r="K1009" s="300" t="s">
        <v>1538</v>
      </c>
      <c r="M1009" s="300" t="s">
        <v>336</v>
      </c>
      <c r="N1009" s="300" t="s">
        <v>5134</v>
      </c>
      <c r="O1009" s="300">
        <v>8165373476</v>
      </c>
    </row>
    <row r="1010" spans="1:256">
      <c r="A1010" s="3">
        <f t="shared" si="63"/>
        <v>1006</v>
      </c>
      <c r="B1010" s="3">
        <f t="shared" si="63"/>
        <v>19201008</v>
      </c>
      <c r="C1010" s="297">
        <v>43560</v>
      </c>
      <c r="D1010" s="293" t="s">
        <v>5125</v>
      </c>
      <c r="E1010" s="12" t="s">
        <v>5135</v>
      </c>
      <c r="F1010" s="274" t="s">
        <v>5127</v>
      </c>
      <c r="G1010" s="335" t="s">
        <v>5136</v>
      </c>
      <c r="H1010" s="12" t="s">
        <v>326</v>
      </c>
      <c r="I1010" s="339">
        <v>36993</v>
      </c>
      <c r="J1010" s="337" t="s">
        <v>5137</v>
      </c>
      <c r="K1010" s="300" t="s">
        <v>1538</v>
      </c>
      <c r="M1010" s="300" t="s">
        <v>336</v>
      </c>
      <c r="N1010" s="300" t="s">
        <v>1538</v>
      </c>
      <c r="O1010" s="300" t="s">
        <v>1538</v>
      </c>
    </row>
    <row r="1011" spans="1:256">
      <c r="A1011" s="3">
        <f t="shared" si="63"/>
        <v>1007</v>
      </c>
      <c r="B1011" s="3">
        <f t="shared" si="63"/>
        <v>19201009</v>
      </c>
      <c r="C1011" s="297">
        <v>43560</v>
      </c>
      <c r="D1011" s="293" t="s">
        <v>5138</v>
      </c>
      <c r="E1011" s="12" t="s">
        <v>5139</v>
      </c>
      <c r="F1011" s="274" t="s">
        <v>5140</v>
      </c>
      <c r="G1011" s="335" t="s">
        <v>5141</v>
      </c>
      <c r="H1011" s="12" t="s">
        <v>326</v>
      </c>
      <c r="I1011" s="339" t="s">
        <v>5142</v>
      </c>
      <c r="J1011" s="337" t="s">
        <v>5143</v>
      </c>
      <c r="K1011" s="300" t="s">
        <v>1538</v>
      </c>
      <c r="M1011" s="300" t="s">
        <v>336</v>
      </c>
      <c r="N1011" s="300" t="s">
        <v>1538</v>
      </c>
      <c r="O1011" s="300" t="s">
        <v>1538</v>
      </c>
    </row>
    <row r="1012" spans="1:256">
      <c r="A1012" s="3">
        <f t="shared" si="63"/>
        <v>1008</v>
      </c>
      <c r="B1012" s="3">
        <f t="shared" si="63"/>
        <v>19201010</v>
      </c>
      <c r="C1012" s="297">
        <v>43590</v>
      </c>
      <c r="D1012" s="293" t="s">
        <v>5120</v>
      </c>
      <c r="E1012" s="12" t="s">
        <v>5121</v>
      </c>
      <c r="F1012" s="274" t="s">
        <v>5144</v>
      </c>
      <c r="G1012" s="335" t="s">
        <v>5145</v>
      </c>
      <c r="H1012" s="12" t="s">
        <v>326</v>
      </c>
      <c r="I1012" s="339" t="s">
        <v>5146</v>
      </c>
      <c r="J1012" s="337" t="s">
        <v>5147</v>
      </c>
      <c r="K1012" s="300" t="s">
        <v>1538</v>
      </c>
      <c r="M1012" s="300" t="s">
        <v>336</v>
      </c>
      <c r="N1012" s="300" t="s">
        <v>1538</v>
      </c>
      <c r="O1012" s="300" t="s">
        <v>1538</v>
      </c>
    </row>
    <row r="1013" spans="1:256">
      <c r="A1013" s="3">
        <f t="shared" si="63"/>
        <v>1009</v>
      </c>
      <c r="B1013" s="3">
        <f t="shared" si="63"/>
        <v>19201011</v>
      </c>
      <c r="C1013" s="297">
        <v>43621</v>
      </c>
      <c r="D1013" s="293" t="s">
        <v>2997</v>
      </c>
      <c r="E1013" s="12" t="s">
        <v>5119</v>
      </c>
      <c r="F1013" s="274" t="s">
        <v>5148</v>
      </c>
      <c r="G1013" s="12" t="s">
        <v>1848</v>
      </c>
      <c r="H1013" s="12" t="s">
        <v>326</v>
      </c>
      <c r="I1013" s="339" t="s">
        <v>5149</v>
      </c>
      <c r="J1013" s="337" t="s">
        <v>5150</v>
      </c>
      <c r="K1013" s="300" t="s">
        <v>1538</v>
      </c>
      <c r="M1013" s="300" t="s">
        <v>336</v>
      </c>
      <c r="N1013" s="300" t="s">
        <v>5151</v>
      </c>
      <c r="O1013" s="300" t="s">
        <v>1538</v>
      </c>
    </row>
    <row r="1014" spans="1:256">
      <c r="A1014" s="3">
        <f t="shared" si="63"/>
        <v>1010</v>
      </c>
      <c r="B1014" s="3">
        <f t="shared" si="63"/>
        <v>19201012</v>
      </c>
      <c r="C1014" s="297">
        <v>43621</v>
      </c>
      <c r="D1014" s="293" t="s">
        <v>716</v>
      </c>
      <c r="E1014" s="12" t="s">
        <v>5152</v>
      </c>
      <c r="F1014" s="274" t="s">
        <v>5153</v>
      </c>
      <c r="G1014" s="12" t="s">
        <v>1848</v>
      </c>
      <c r="H1014" s="12" t="s">
        <v>326</v>
      </c>
      <c r="I1014" s="339">
        <v>35013</v>
      </c>
      <c r="J1014" s="337" t="s">
        <v>1920</v>
      </c>
      <c r="K1014" s="300" t="s">
        <v>1538</v>
      </c>
      <c r="M1014" s="300" t="s">
        <v>343</v>
      </c>
      <c r="N1014" s="300" t="s">
        <v>1538</v>
      </c>
      <c r="O1014" s="300" t="s">
        <v>1538</v>
      </c>
    </row>
    <row r="1015" spans="1:256">
      <c r="A1015" s="3">
        <f t="shared" si="63"/>
        <v>1011</v>
      </c>
      <c r="B1015" s="3">
        <f t="shared" si="63"/>
        <v>19201013</v>
      </c>
      <c r="C1015" s="297">
        <v>43621</v>
      </c>
      <c r="D1015" s="293" t="s">
        <v>1138</v>
      </c>
      <c r="E1015" s="12" t="s">
        <v>5118</v>
      </c>
      <c r="F1015" s="274" t="s">
        <v>5154</v>
      </c>
      <c r="G1015" s="335" t="s">
        <v>5155</v>
      </c>
      <c r="H1015" s="12" t="s">
        <v>326</v>
      </c>
      <c r="I1015" s="339" t="s">
        <v>5156</v>
      </c>
      <c r="J1015" s="337" t="s">
        <v>5157</v>
      </c>
      <c r="K1015" s="300" t="s">
        <v>1538</v>
      </c>
      <c r="M1015" s="300" t="s">
        <v>343</v>
      </c>
      <c r="N1015" s="300" t="s">
        <v>1538</v>
      </c>
      <c r="O1015" s="300" t="s">
        <v>1538</v>
      </c>
    </row>
    <row r="1016" spans="1:256">
      <c r="A1016" s="3">
        <f t="shared" si="63"/>
        <v>1012</v>
      </c>
      <c r="B1016" s="3">
        <f t="shared" si="63"/>
        <v>19201014</v>
      </c>
      <c r="C1016" s="297">
        <v>43621</v>
      </c>
      <c r="D1016" s="293" t="s">
        <v>5116</v>
      </c>
      <c r="E1016" s="12" t="s">
        <v>5117</v>
      </c>
      <c r="F1016" s="274" t="s">
        <v>5158</v>
      </c>
      <c r="G1016" s="335" t="s">
        <v>5159</v>
      </c>
      <c r="H1016" s="12" t="s">
        <v>326</v>
      </c>
      <c r="I1016" s="339" t="s">
        <v>5160</v>
      </c>
      <c r="J1016" s="337" t="s">
        <v>5161</v>
      </c>
      <c r="K1016" s="300" t="s">
        <v>1538</v>
      </c>
      <c r="M1016" s="300" t="s">
        <v>336</v>
      </c>
      <c r="N1016" s="300" t="s">
        <v>5162</v>
      </c>
      <c r="O1016" s="274" t="s">
        <v>5163</v>
      </c>
    </row>
    <row r="1017" spans="1:256">
      <c r="A1017" s="3">
        <f t="shared" si="63"/>
        <v>1013</v>
      </c>
      <c r="B1017" s="3">
        <f t="shared" si="63"/>
        <v>19201015</v>
      </c>
      <c r="C1017" s="297">
        <v>43804</v>
      </c>
      <c r="D1017" s="293" t="s">
        <v>5168</v>
      </c>
      <c r="E1017" s="12" t="s">
        <v>5169</v>
      </c>
      <c r="F1017" s="274" t="s">
        <v>5170</v>
      </c>
      <c r="G1017" s="347" t="s">
        <v>5171</v>
      </c>
      <c r="H1017" s="12" t="s">
        <v>326</v>
      </c>
      <c r="I1017" s="339" t="s">
        <v>5172</v>
      </c>
      <c r="J1017" s="337" t="s">
        <v>5173</v>
      </c>
      <c r="K1017" s="300" t="s">
        <v>1538</v>
      </c>
      <c r="M1017" s="300" t="s">
        <v>343</v>
      </c>
      <c r="N1017" s="300" t="s">
        <v>1538</v>
      </c>
      <c r="O1017" s="300" t="s">
        <v>1538</v>
      </c>
    </row>
    <row r="1018" spans="1:256">
      <c r="A1018" s="3">
        <f t="shared" si="63"/>
        <v>1014</v>
      </c>
      <c r="B1018" s="3">
        <f t="shared" si="63"/>
        <v>19201016</v>
      </c>
      <c r="C1018" s="297" t="s">
        <v>5175</v>
      </c>
      <c r="D1018" s="293" t="s">
        <v>4570</v>
      </c>
      <c r="E1018" s="12" t="s">
        <v>5176</v>
      </c>
      <c r="F1018" s="274" t="s">
        <v>5177</v>
      </c>
      <c r="G1018" s="347" t="s">
        <v>5178</v>
      </c>
      <c r="H1018" s="12" t="s">
        <v>330</v>
      </c>
      <c r="I1018" s="339">
        <v>35654</v>
      </c>
      <c r="J1018" s="337" t="s">
        <v>1920</v>
      </c>
      <c r="K1018" s="300" t="s">
        <v>1538</v>
      </c>
      <c r="M1018" s="300" t="s">
        <v>336</v>
      </c>
      <c r="N1018" s="300" t="s">
        <v>5179</v>
      </c>
      <c r="O1018" s="274" t="s">
        <v>2536</v>
      </c>
    </row>
    <row r="1019" spans="1:256">
      <c r="A1019" s="3"/>
      <c r="B1019" s="3"/>
    </row>
    <row r="1020" spans="1:256">
      <c r="A1020" s="3"/>
      <c r="B1020" s="3"/>
    </row>
    <row r="1021" spans="1:256" s="184" customFormat="1" ht="45" customHeight="1">
      <c r="A1021" s="332" t="s">
        <v>5221</v>
      </c>
      <c r="B1021" s="333"/>
      <c r="C1021" s="333"/>
      <c r="D1021" s="333"/>
      <c r="E1021" s="333"/>
      <c r="F1021" s="333"/>
      <c r="G1021" s="333"/>
      <c r="H1021" s="333"/>
      <c r="I1021" s="333"/>
      <c r="J1021" s="334"/>
      <c r="K1021" s="333"/>
      <c r="L1021" s="333"/>
      <c r="M1021" s="333"/>
      <c r="N1021" s="333"/>
      <c r="O1021" s="333"/>
      <c r="P1021" s="333"/>
    </row>
    <row r="1022" spans="1:256">
      <c r="A1022" s="3">
        <f>A1018+1</f>
        <v>1015</v>
      </c>
      <c r="B1022" s="3">
        <f>B1018+1</f>
        <v>19201017</v>
      </c>
      <c r="C1022" s="390" t="s">
        <v>5248</v>
      </c>
      <c r="D1022" s="293" t="s">
        <v>4833</v>
      </c>
      <c r="E1022" s="12" t="s">
        <v>4834</v>
      </c>
      <c r="F1022" s="274" t="s">
        <v>5249</v>
      </c>
      <c r="G1022" s="347" t="s">
        <v>5250</v>
      </c>
      <c r="H1022" s="12" t="s">
        <v>326</v>
      </c>
      <c r="I1022" s="339">
        <v>36640</v>
      </c>
      <c r="J1022" s="391" t="s">
        <v>5251</v>
      </c>
      <c r="K1022" s="300" t="s">
        <v>1538</v>
      </c>
      <c r="L1022" s="300" t="s">
        <v>5252</v>
      </c>
      <c r="M1022" s="300" t="s">
        <v>5253</v>
      </c>
      <c r="N1022" s="300" t="s">
        <v>1538</v>
      </c>
      <c r="O1022" s="300" t="s">
        <v>1538</v>
      </c>
    </row>
    <row r="1023" spans="1:256">
      <c r="A1023" s="3">
        <f t="shared" ref="A1023:A1036" si="64">A1022+1</f>
        <v>1016</v>
      </c>
      <c r="B1023" s="3">
        <f t="shared" ref="B1023:B1054" si="65">B1022+1</f>
        <v>19201018</v>
      </c>
      <c r="C1023" s="300" t="s">
        <v>5452</v>
      </c>
      <c r="D1023" s="293" t="s">
        <v>2847</v>
      </c>
      <c r="E1023" s="12" t="s">
        <v>5453</v>
      </c>
      <c r="F1023" s="274" t="s">
        <v>5454</v>
      </c>
      <c r="G1023" s="347" t="s">
        <v>5455</v>
      </c>
      <c r="H1023" s="12" t="s">
        <v>330</v>
      </c>
      <c r="I1023" s="339">
        <v>35284</v>
      </c>
      <c r="J1023" s="337" t="s">
        <v>5456</v>
      </c>
      <c r="K1023" s="300" t="s">
        <v>1538</v>
      </c>
      <c r="L1023" s="300" t="s">
        <v>5252</v>
      </c>
      <c r="M1023" s="300" t="s">
        <v>336</v>
      </c>
      <c r="N1023" s="300" t="s">
        <v>5457</v>
      </c>
      <c r="O1023" s="274" t="s">
        <v>5458</v>
      </c>
    </row>
    <row r="1024" spans="1:256">
      <c r="A1024" s="3">
        <f t="shared" si="64"/>
        <v>1017</v>
      </c>
      <c r="B1024" s="3">
        <f t="shared" si="65"/>
        <v>19201019</v>
      </c>
      <c r="C1024" s="300" t="s">
        <v>5248</v>
      </c>
      <c r="D1024" s="293" t="s">
        <v>226</v>
      </c>
      <c r="E1024" s="12" t="s">
        <v>5521</v>
      </c>
      <c r="F1024" s="274" t="s">
        <v>5522</v>
      </c>
      <c r="G1024" s="347" t="s">
        <v>5523</v>
      </c>
      <c r="H1024" s="12" t="s">
        <v>330</v>
      </c>
      <c r="I1024" s="339">
        <v>36043</v>
      </c>
      <c r="J1024" s="337" t="s">
        <v>5524</v>
      </c>
      <c r="K1024" s="300" t="s">
        <v>1538</v>
      </c>
      <c r="L1024" s="300" t="s">
        <v>5252</v>
      </c>
      <c r="M1024" s="300" t="s">
        <v>336</v>
      </c>
      <c r="N1024" s="300" t="s">
        <v>2556</v>
      </c>
      <c r="O1024" s="274" t="s">
        <v>1379</v>
      </c>
      <c r="P1024" s="300"/>
      <c r="Q1024" s="300"/>
      <c r="R1024" s="300"/>
      <c r="S1024" s="300"/>
      <c r="T1024" s="300"/>
      <c r="U1024" s="300"/>
      <c r="V1024" s="300"/>
      <c r="W1024" s="300"/>
      <c r="X1024" s="300"/>
      <c r="Y1024" s="300"/>
      <c r="Z1024" s="300"/>
      <c r="AA1024" s="300"/>
      <c r="AB1024" s="300"/>
      <c r="AC1024" s="300"/>
      <c r="AD1024" s="300"/>
      <c r="AE1024" s="300"/>
      <c r="AF1024" s="300"/>
      <c r="AG1024" s="300"/>
      <c r="AH1024" s="300"/>
      <c r="AI1024" s="300"/>
      <c r="AJ1024" s="300"/>
      <c r="AK1024" s="300"/>
      <c r="AL1024" s="300"/>
      <c r="AM1024" s="300"/>
      <c r="AN1024" s="300"/>
      <c r="AO1024" s="300"/>
      <c r="AP1024" s="300"/>
      <c r="AQ1024" s="300"/>
      <c r="AR1024" s="300"/>
      <c r="AS1024" s="300"/>
      <c r="AT1024" s="300"/>
      <c r="AU1024" s="300"/>
      <c r="AV1024" s="300"/>
      <c r="AW1024" s="300"/>
      <c r="AX1024" s="300"/>
      <c r="AY1024" s="300"/>
      <c r="AZ1024" s="300"/>
      <c r="BA1024" s="300"/>
      <c r="BB1024" s="300"/>
      <c r="BC1024" s="300"/>
      <c r="BD1024" s="300"/>
      <c r="BE1024" s="300"/>
      <c r="BF1024" s="300"/>
      <c r="BG1024" s="300"/>
      <c r="BH1024" s="300"/>
      <c r="BI1024" s="300"/>
      <c r="BJ1024" s="300"/>
      <c r="BK1024" s="300"/>
      <c r="BL1024" s="300"/>
      <c r="BM1024" s="300"/>
      <c r="BN1024" s="300"/>
      <c r="BO1024" s="300"/>
      <c r="BP1024" s="300"/>
      <c r="BQ1024" s="300"/>
      <c r="BR1024" s="300"/>
      <c r="BS1024" s="300"/>
      <c r="BT1024" s="300"/>
      <c r="BU1024" s="300"/>
      <c r="BV1024" s="300"/>
      <c r="BW1024" s="300"/>
      <c r="BX1024" s="300"/>
      <c r="BY1024" s="300"/>
      <c r="BZ1024" s="300"/>
      <c r="CA1024" s="300"/>
      <c r="CB1024" s="300"/>
      <c r="CC1024" s="300"/>
      <c r="CD1024" s="300"/>
      <c r="CE1024" s="300"/>
      <c r="CF1024" s="300"/>
      <c r="CG1024" s="300"/>
      <c r="CH1024" s="300"/>
      <c r="CI1024" s="300"/>
      <c r="CJ1024" s="300"/>
      <c r="CK1024" s="300"/>
      <c r="CL1024" s="300"/>
      <c r="CM1024" s="300"/>
      <c r="CN1024" s="300"/>
      <c r="CO1024" s="300"/>
      <c r="CP1024" s="300"/>
      <c r="CQ1024" s="300"/>
      <c r="CR1024" s="300"/>
      <c r="CS1024" s="300"/>
      <c r="CT1024" s="300"/>
      <c r="CU1024" s="300"/>
      <c r="CV1024" s="300"/>
      <c r="CW1024" s="300"/>
      <c r="CX1024" s="300"/>
      <c r="CY1024" s="300"/>
      <c r="CZ1024" s="300"/>
      <c r="DA1024" s="300"/>
      <c r="DB1024" s="300"/>
      <c r="DC1024" s="300"/>
      <c r="DD1024" s="300"/>
      <c r="DE1024" s="300"/>
      <c r="DF1024" s="300"/>
      <c r="DG1024" s="300"/>
      <c r="DH1024" s="300"/>
      <c r="DI1024" s="300"/>
      <c r="DJ1024" s="300"/>
      <c r="DK1024" s="300"/>
      <c r="DL1024" s="300"/>
      <c r="DM1024" s="300"/>
      <c r="DN1024" s="300"/>
      <c r="DO1024" s="300"/>
      <c r="DP1024" s="300"/>
      <c r="DQ1024" s="300"/>
      <c r="DR1024" s="300"/>
      <c r="DS1024" s="300"/>
      <c r="DT1024" s="300"/>
      <c r="DU1024" s="300"/>
      <c r="DV1024" s="300"/>
      <c r="DW1024" s="300"/>
      <c r="DX1024" s="300"/>
      <c r="DY1024" s="300"/>
      <c r="DZ1024" s="300"/>
      <c r="EA1024" s="300"/>
      <c r="EB1024" s="300"/>
      <c r="EC1024" s="300"/>
      <c r="ED1024" s="300"/>
      <c r="EE1024" s="300"/>
      <c r="EF1024" s="300"/>
      <c r="EG1024" s="300"/>
      <c r="EH1024" s="300"/>
      <c r="EI1024" s="300"/>
      <c r="EJ1024" s="300"/>
      <c r="EK1024" s="300"/>
      <c r="EL1024" s="300"/>
      <c r="EM1024" s="300"/>
      <c r="EN1024" s="300"/>
      <c r="EO1024" s="300"/>
      <c r="EP1024" s="300"/>
      <c r="EQ1024" s="300"/>
      <c r="ER1024" s="300"/>
      <c r="ES1024" s="300"/>
      <c r="ET1024" s="300"/>
      <c r="EU1024" s="300"/>
      <c r="EV1024" s="300"/>
      <c r="EW1024" s="300"/>
      <c r="EX1024" s="300"/>
      <c r="EY1024" s="300"/>
      <c r="EZ1024" s="300"/>
      <c r="FA1024" s="300"/>
      <c r="FB1024" s="300"/>
      <c r="FC1024" s="300"/>
      <c r="FD1024" s="300"/>
      <c r="FE1024" s="300"/>
      <c r="FF1024" s="300"/>
      <c r="FG1024" s="300"/>
      <c r="FH1024" s="300"/>
      <c r="FI1024" s="300"/>
      <c r="FJ1024" s="300"/>
      <c r="FK1024" s="300"/>
      <c r="FL1024" s="300"/>
      <c r="FM1024" s="300"/>
      <c r="FN1024" s="300"/>
      <c r="FO1024" s="300"/>
      <c r="FP1024" s="300"/>
      <c r="FQ1024" s="300"/>
      <c r="FR1024" s="300"/>
      <c r="FS1024" s="300"/>
      <c r="FT1024" s="300"/>
      <c r="FU1024" s="300"/>
      <c r="FV1024" s="300"/>
      <c r="FW1024" s="300"/>
      <c r="FX1024" s="300"/>
      <c r="FY1024" s="300"/>
      <c r="FZ1024" s="300"/>
      <c r="GA1024" s="300"/>
      <c r="GB1024" s="300"/>
      <c r="GC1024" s="300"/>
      <c r="GD1024" s="300"/>
      <c r="GE1024" s="300"/>
      <c r="GF1024" s="300"/>
      <c r="GG1024" s="300"/>
      <c r="GH1024" s="300"/>
      <c r="GI1024" s="300"/>
      <c r="GJ1024" s="300"/>
      <c r="GK1024" s="300"/>
      <c r="GL1024" s="300"/>
      <c r="GM1024" s="300"/>
      <c r="GN1024" s="300"/>
      <c r="GO1024" s="300"/>
      <c r="GP1024" s="300"/>
      <c r="GQ1024" s="300"/>
      <c r="GR1024" s="300"/>
      <c r="GS1024" s="300"/>
      <c r="GT1024" s="300"/>
      <c r="GU1024" s="300"/>
      <c r="GV1024" s="300"/>
      <c r="GW1024" s="300"/>
      <c r="GX1024" s="300"/>
      <c r="GY1024" s="300"/>
      <c r="GZ1024" s="300"/>
      <c r="HA1024" s="300"/>
      <c r="HB1024" s="300"/>
      <c r="HC1024" s="300"/>
      <c r="HD1024" s="300"/>
      <c r="HE1024" s="300"/>
      <c r="HF1024" s="300"/>
      <c r="HG1024" s="300"/>
      <c r="HH1024" s="300"/>
      <c r="HI1024" s="300"/>
      <c r="HJ1024" s="300"/>
      <c r="HK1024" s="300"/>
      <c r="HL1024" s="300"/>
      <c r="HM1024" s="300"/>
      <c r="HN1024" s="300"/>
      <c r="HO1024" s="300"/>
      <c r="HP1024" s="300"/>
      <c r="HQ1024" s="300"/>
      <c r="HR1024" s="300"/>
      <c r="HS1024" s="300"/>
      <c r="HT1024" s="300"/>
      <c r="HU1024" s="300"/>
      <c r="HV1024" s="300"/>
      <c r="HW1024" s="300"/>
      <c r="HX1024" s="300"/>
      <c r="HY1024" s="300"/>
      <c r="HZ1024" s="300"/>
      <c r="IA1024" s="300"/>
      <c r="IB1024" s="300"/>
      <c r="IC1024" s="300"/>
      <c r="ID1024" s="300"/>
      <c r="IE1024" s="300"/>
      <c r="IF1024" s="300"/>
      <c r="IG1024" s="300"/>
      <c r="IH1024" s="300"/>
      <c r="II1024" s="300"/>
      <c r="IJ1024" s="300"/>
      <c r="IK1024" s="300"/>
      <c r="IL1024" s="300"/>
      <c r="IM1024" s="300"/>
      <c r="IN1024" s="300"/>
      <c r="IO1024" s="300"/>
      <c r="IP1024" s="300"/>
      <c r="IQ1024" s="300"/>
      <c r="IR1024" s="300"/>
      <c r="IS1024" s="300"/>
      <c r="IT1024" s="300"/>
      <c r="IU1024" s="300"/>
      <c r="IV1024" s="300"/>
    </row>
    <row r="1025" spans="1:256">
      <c r="A1025" s="3">
        <f t="shared" si="64"/>
        <v>1018</v>
      </c>
      <c r="B1025" s="3">
        <f t="shared" si="65"/>
        <v>19201020</v>
      </c>
      <c r="C1025" s="300" t="s">
        <v>5512</v>
      </c>
      <c r="D1025" s="293" t="s">
        <v>3037</v>
      </c>
      <c r="E1025" s="12" t="s">
        <v>833</v>
      </c>
      <c r="F1025" s="274" t="s">
        <v>5664</v>
      </c>
      <c r="G1025" s="347" t="s">
        <v>5665</v>
      </c>
      <c r="H1025" s="12" t="s">
        <v>326</v>
      </c>
      <c r="I1025" s="339">
        <v>36408</v>
      </c>
      <c r="J1025" s="337" t="s">
        <v>1920</v>
      </c>
      <c r="K1025" s="300" t="s">
        <v>1538</v>
      </c>
      <c r="L1025" s="300" t="s">
        <v>5252</v>
      </c>
      <c r="M1025" s="300" t="s">
        <v>336</v>
      </c>
      <c r="N1025" s="300" t="s">
        <v>5666</v>
      </c>
      <c r="O1025" s="274" t="s">
        <v>2824</v>
      </c>
      <c r="P1025" s="300"/>
      <c r="Q1025" s="300"/>
      <c r="R1025" s="300"/>
      <c r="S1025" s="300"/>
      <c r="T1025" s="300"/>
      <c r="U1025" s="300"/>
      <c r="V1025" s="300"/>
      <c r="W1025" s="300"/>
      <c r="X1025" s="300"/>
      <c r="Y1025" s="300"/>
      <c r="Z1025" s="300"/>
      <c r="AA1025" s="300"/>
      <c r="AB1025" s="300"/>
      <c r="AC1025" s="300"/>
      <c r="AD1025" s="300"/>
      <c r="AE1025" s="300"/>
      <c r="AF1025" s="300"/>
      <c r="AG1025" s="300"/>
      <c r="AH1025" s="300"/>
      <c r="AI1025" s="300"/>
      <c r="AJ1025" s="300"/>
      <c r="AK1025" s="300"/>
      <c r="AL1025" s="300"/>
      <c r="AM1025" s="300"/>
      <c r="AN1025" s="300"/>
      <c r="AO1025" s="300"/>
      <c r="AP1025" s="300"/>
      <c r="AQ1025" s="300"/>
      <c r="AR1025" s="300"/>
      <c r="AS1025" s="300"/>
      <c r="AT1025" s="300"/>
      <c r="AU1025" s="300"/>
      <c r="AV1025" s="300"/>
      <c r="AW1025" s="300"/>
      <c r="AX1025" s="300"/>
      <c r="AY1025" s="300"/>
      <c r="AZ1025" s="300"/>
      <c r="BA1025" s="300"/>
      <c r="BB1025" s="300"/>
      <c r="BC1025" s="300"/>
      <c r="BD1025" s="300"/>
      <c r="BE1025" s="300"/>
      <c r="BF1025" s="300"/>
      <c r="BG1025" s="300"/>
      <c r="BH1025" s="300"/>
      <c r="BI1025" s="300"/>
      <c r="BJ1025" s="300"/>
      <c r="BK1025" s="300"/>
      <c r="BL1025" s="300"/>
      <c r="BM1025" s="300"/>
      <c r="BN1025" s="300"/>
      <c r="BO1025" s="300"/>
      <c r="BP1025" s="300"/>
      <c r="BQ1025" s="300"/>
      <c r="BR1025" s="300"/>
      <c r="BS1025" s="300"/>
      <c r="BT1025" s="300"/>
      <c r="BU1025" s="300"/>
      <c r="BV1025" s="300"/>
      <c r="BW1025" s="300"/>
      <c r="BX1025" s="300"/>
      <c r="BY1025" s="300"/>
      <c r="BZ1025" s="300"/>
      <c r="CA1025" s="300"/>
      <c r="CB1025" s="300"/>
      <c r="CC1025" s="300"/>
      <c r="CD1025" s="300"/>
      <c r="CE1025" s="300"/>
      <c r="CF1025" s="300"/>
      <c r="CG1025" s="300"/>
      <c r="CH1025" s="300"/>
      <c r="CI1025" s="300"/>
      <c r="CJ1025" s="300"/>
      <c r="CK1025" s="300"/>
      <c r="CL1025" s="300"/>
      <c r="CM1025" s="300"/>
      <c r="CN1025" s="300"/>
      <c r="CO1025" s="300"/>
      <c r="CP1025" s="300"/>
      <c r="CQ1025" s="300"/>
      <c r="CR1025" s="300"/>
      <c r="CS1025" s="300"/>
      <c r="CT1025" s="300"/>
      <c r="CU1025" s="300"/>
      <c r="CV1025" s="300"/>
      <c r="CW1025" s="300"/>
      <c r="CX1025" s="300"/>
      <c r="CY1025" s="300"/>
      <c r="CZ1025" s="300"/>
      <c r="DA1025" s="300"/>
      <c r="DB1025" s="300"/>
      <c r="DC1025" s="300"/>
      <c r="DD1025" s="300"/>
      <c r="DE1025" s="300"/>
      <c r="DF1025" s="300"/>
      <c r="DG1025" s="300"/>
      <c r="DH1025" s="300"/>
      <c r="DI1025" s="300"/>
      <c r="DJ1025" s="300"/>
      <c r="DK1025" s="300"/>
      <c r="DL1025" s="300"/>
      <c r="DM1025" s="300"/>
      <c r="DN1025" s="300"/>
      <c r="DO1025" s="300"/>
      <c r="DP1025" s="300"/>
      <c r="DQ1025" s="300"/>
      <c r="DR1025" s="300"/>
      <c r="DS1025" s="300"/>
      <c r="DT1025" s="300"/>
      <c r="DU1025" s="300"/>
      <c r="DV1025" s="300"/>
      <c r="DW1025" s="300"/>
      <c r="DX1025" s="300"/>
      <c r="DY1025" s="300"/>
      <c r="DZ1025" s="300"/>
      <c r="EA1025" s="300"/>
      <c r="EB1025" s="300"/>
      <c r="EC1025" s="300"/>
      <c r="ED1025" s="300"/>
      <c r="EE1025" s="300"/>
      <c r="EF1025" s="300"/>
      <c r="EG1025" s="300"/>
      <c r="EH1025" s="300"/>
      <c r="EI1025" s="300"/>
      <c r="EJ1025" s="300"/>
      <c r="EK1025" s="300"/>
      <c r="EL1025" s="300"/>
      <c r="EM1025" s="300"/>
      <c r="EN1025" s="300"/>
      <c r="EO1025" s="300"/>
      <c r="EP1025" s="300"/>
      <c r="EQ1025" s="300"/>
      <c r="ER1025" s="300"/>
      <c r="ES1025" s="300"/>
      <c r="ET1025" s="300"/>
      <c r="EU1025" s="300"/>
      <c r="EV1025" s="300"/>
      <c r="EW1025" s="300"/>
      <c r="EX1025" s="300"/>
      <c r="EY1025" s="300"/>
      <c r="EZ1025" s="300"/>
      <c r="FA1025" s="300"/>
      <c r="FB1025" s="300"/>
      <c r="FC1025" s="300"/>
      <c r="FD1025" s="300"/>
      <c r="FE1025" s="300"/>
      <c r="FF1025" s="300"/>
      <c r="FG1025" s="300"/>
      <c r="FH1025" s="300"/>
      <c r="FI1025" s="300"/>
      <c r="FJ1025" s="300"/>
      <c r="FK1025" s="300"/>
      <c r="FL1025" s="300"/>
      <c r="FM1025" s="300"/>
      <c r="FN1025" s="300"/>
      <c r="FO1025" s="300"/>
      <c r="FP1025" s="300"/>
      <c r="FQ1025" s="300"/>
      <c r="FR1025" s="300"/>
      <c r="FS1025" s="300"/>
      <c r="FT1025" s="300"/>
      <c r="FU1025" s="300"/>
      <c r="FV1025" s="300"/>
      <c r="FW1025" s="300"/>
      <c r="FX1025" s="300"/>
      <c r="FY1025" s="300"/>
      <c r="FZ1025" s="300"/>
      <c r="GA1025" s="300"/>
      <c r="GB1025" s="300"/>
      <c r="GC1025" s="300"/>
      <c r="GD1025" s="300"/>
      <c r="GE1025" s="300"/>
      <c r="GF1025" s="300"/>
      <c r="GG1025" s="300"/>
      <c r="GH1025" s="300"/>
      <c r="GI1025" s="300"/>
      <c r="GJ1025" s="300"/>
      <c r="GK1025" s="300"/>
      <c r="GL1025" s="300"/>
      <c r="GM1025" s="300"/>
      <c r="GN1025" s="300"/>
      <c r="GO1025" s="300"/>
      <c r="GP1025" s="300"/>
      <c r="GQ1025" s="300"/>
      <c r="GR1025" s="300"/>
      <c r="GS1025" s="300"/>
      <c r="GT1025" s="300"/>
      <c r="GU1025" s="300"/>
      <c r="GV1025" s="300"/>
      <c r="GW1025" s="300"/>
      <c r="GX1025" s="300"/>
      <c r="GY1025" s="300"/>
      <c r="GZ1025" s="300"/>
      <c r="HA1025" s="300"/>
      <c r="HB1025" s="300"/>
      <c r="HC1025" s="300"/>
      <c r="HD1025" s="300"/>
      <c r="HE1025" s="300"/>
      <c r="HF1025" s="300"/>
      <c r="HG1025" s="300"/>
      <c r="HH1025" s="300"/>
      <c r="HI1025" s="300"/>
      <c r="HJ1025" s="300"/>
      <c r="HK1025" s="300"/>
      <c r="HL1025" s="300"/>
      <c r="HM1025" s="300"/>
      <c r="HN1025" s="300"/>
      <c r="HO1025" s="300"/>
      <c r="HP1025" s="300"/>
      <c r="HQ1025" s="300"/>
      <c r="HR1025" s="300"/>
      <c r="HS1025" s="300"/>
      <c r="HT1025" s="300"/>
      <c r="HU1025" s="300"/>
      <c r="HV1025" s="300"/>
      <c r="HW1025" s="300"/>
      <c r="HX1025" s="300"/>
      <c r="HY1025" s="300"/>
      <c r="HZ1025" s="300"/>
      <c r="IA1025" s="300"/>
      <c r="IB1025" s="300"/>
      <c r="IC1025" s="300"/>
      <c r="ID1025" s="300"/>
      <c r="IE1025" s="300"/>
      <c r="IF1025" s="300"/>
      <c r="IG1025" s="300"/>
      <c r="IH1025" s="300"/>
      <c r="II1025" s="300"/>
      <c r="IJ1025" s="300"/>
      <c r="IK1025" s="300"/>
      <c r="IL1025" s="300"/>
      <c r="IM1025" s="300"/>
      <c r="IN1025" s="300"/>
      <c r="IO1025" s="300"/>
      <c r="IP1025" s="300"/>
      <c r="IQ1025" s="300"/>
      <c r="IR1025" s="300"/>
      <c r="IS1025" s="300"/>
      <c r="IT1025" s="300"/>
      <c r="IU1025" s="300"/>
      <c r="IV1025" s="300"/>
    </row>
    <row r="1026" spans="1:256">
      <c r="A1026" s="3">
        <f t="shared" si="64"/>
        <v>1019</v>
      </c>
      <c r="B1026" s="3">
        <f t="shared" si="65"/>
        <v>19201021</v>
      </c>
      <c r="C1026" s="300" t="s">
        <v>5452</v>
      </c>
      <c r="D1026" s="293" t="s">
        <v>839</v>
      </c>
      <c r="E1026" s="12" t="s">
        <v>1934</v>
      </c>
      <c r="F1026" s="274" t="s">
        <v>5560</v>
      </c>
      <c r="G1026" s="347" t="s">
        <v>5561</v>
      </c>
      <c r="H1026" s="12" t="s">
        <v>326</v>
      </c>
      <c r="I1026" s="339">
        <v>35192</v>
      </c>
      <c r="J1026" s="337" t="s">
        <v>5562</v>
      </c>
      <c r="K1026" s="300" t="s">
        <v>1538</v>
      </c>
      <c r="L1026" s="300" t="s">
        <v>5252</v>
      </c>
      <c r="M1026" s="300" t="s">
        <v>336</v>
      </c>
      <c r="N1026" s="300" t="s">
        <v>5563</v>
      </c>
      <c r="O1026" s="300" t="s">
        <v>1538</v>
      </c>
      <c r="P1026" s="300"/>
      <c r="Q1026" s="300"/>
      <c r="R1026" s="300"/>
      <c r="S1026" s="300"/>
      <c r="T1026" s="300"/>
      <c r="U1026" s="300"/>
      <c r="V1026" s="300"/>
      <c r="W1026" s="300"/>
      <c r="X1026" s="300"/>
      <c r="Y1026" s="300"/>
      <c r="Z1026" s="300"/>
      <c r="AA1026" s="300"/>
      <c r="AB1026" s="300"/>
      <c r="AC1026" s="300"/>
      <c r="AD1026" s="300"/>
      <c r="AE1026" s="300"/>
      <c r="AF1026" s="300"/>
      <c r="AG1026" s="300"/>
      <c r="AH1026" s="300"/>
      <c r="AI1026" s="300"/>
      <c r="AJ1026" s="300"/>
      <c r="AK1026" s="300"/>
      <c r="AL1026" s="300"/>
      <c r="AM1026" s="300"/>
      <c r="AN1026" s="300"/>
      <c r="AO1026" s="300"/>
      <c r="AP1026" s="300"/>
      <c r="AQ1026" s="300"/>
      <c r="AR1026" s="300"/>
      <c r="AS1026" s="300"/>
      <c r="AT1026" s="300"/>
      <c r="AU1026" s="300"/>
      <c r="AV1026" s="300"/>
      <c r="AW1026" s="300"/>
      <c r="AX1026" s="300"/>
      <c r="AY1026" s="300"/>
      <c r="AZ1026" s="300"/>
      <c r="BA1026" s="300"/>
      <c r="BB1026" s="300"/>
      <c r="BC1026" s="300"/>
      <c r="BD1026" s="300"/>
      <c r="BE1026" s="300"/>
      <c r="BF1026" s="300"/>
      <c r="BG1026" s="300"/>
      <c r="BH1026" s="300"/>
      <c r="BI1026" s="300"/>
      <c r="BJ1026" s="300"/>
      <c r="BK1026" s="300"/>
      <c r="BL1026" s="300"/>
      <c r="BM1026" s="300"/>
      <c r="BN1026" s="300"/>
      <c r="BO1026" s="300"/>
      <c r="BP1026" s="300"/>
      <c r="BQ1026" s="300"/>
      <c r="BR1026" s="300"/>
      <c r="BS1026" s="300"/>
      <c r="BT1026" s="300"/>
      <c r="BU1026" s="300"/>
      <c r="BV1026" s="300"/>
      <c r="BW1026" s="300"/>
      <c r="BX1026" s="300"/>
      <c r="BY1026" s="300"/>
      <c r="BZ1026" s="300"/>
      <c r="CA1026" s="300"/>
      <c r="CB1026" s="300"/>
      <c r="CC1026" s="300"/>
      <c r="CD1026" s="300"/>
      <c r="CE1026" s="300"/>
      <c r="CF1026" s="300"/>
      <c r="CG1026" s="300"/>
      <c r="CH1026" s="300"/>
      <c r="CI1026" s="300"/>
      <c r="CJ1026" s="300"/>
      <c r="CK1026" s="300"/>
      <c r="CL1026" s="300"/>
      <c r="CM1026" s="300"/>
      <c r="CN1026" s="300"/>
      <c r="CO1026" s="300"/>
      <c r="CP1026" s="300"/>
      <c r="CQ1026" s="300"/>
      <c r="CR1026" s="300"/>
      <c r="CS1026" s="300"/>
      <c r="CT1026" s="300"/>
      <c r="CU1026" s="300"/>
      <c r="CV1026" s="300"/>
      <c r="CW1026" s="300"/>
      <c r="CX1026" s="300"/>
      <c r="CY1026" s="300"/>
      <c r="CZ1026" s="300"/>
      <c r="DA1026" s="300"/>
      <c r="DB1026" s="300"/>
      <c r="DC1026" s="300"/>
      <c r="DD1026" s="300"/>
      <c r="DE1026" s="300"/>
      <c r="DF1026" s="300"/>
      <c r="DG1026" s="300"/>
      <c r="DH1026" s="300"/>
      <c r="DI1026" s="300"/>
      <c r="DJ1026" s="300"/>
      <c r="DK1026" s="300"/>
      <c r="DL1026" s="300"/>
      <c r="DM1026" s="300"/>
      <c r="DN1026" s="300"/>
      <c r="DO1026" s="300"/>
      <c r="DP1026" s="300"/>
      <c r="DQ1026" s="300"/>
      <c r="DR1026" s="300"/>
      <c r="DS1026" s="300"/>
      <c r="DT1026" s="300"/>
      <c r="DU1026" s="300"/>
      <c r="DV1026" s="300"/>
      <c r="DW1026" s="300"/>
      <c r="DX1026" s="300"/>
      <c r="DY1026" s="300"/>
      <c r="DZ1026" s="300"/>
      <c r="EA1026" s="300"/>
      <c r="EB1026" s="300"/>
      <c r="EC1026" s="300"/>
      <c r="ED1026" s="300"/>
      <c r="EE1026" s="300"/>
      <c r="EF1026" s="300"/>
      <c r="EG1026" s="300"/>
      <c r="EH1026" s="300"/>
      <c r="EI1026" s="300"/>
      <c r="EJ1026" s="300"/>
      <c r="EK1026" s="300"/>
      <c r="EL1026" s="300"/>
      <c r="EM1026" s="300"/>
      <c r="EN1026" s="300"/>
      <c r="EO1026" s="300"/>
      <c r="EP1026" s="300"/>
      <c r="EQ1026" s="300"/>
      <c r="ER1026" s="300"/>
      <c r="ES1026" s="300"/>
      <c r="ET1026" s="300"/>
      <c r="EU1026" s="300"/>
      <c r="EV1026" s="300"/>
      <c r="EW1026" s="300"/>
      <c r="EX1026" s="300"/>
      <c r="EY1026" s="300"/>
      <c r="EZ1026" s="300"/>
      <c r="FA1026" s="300"/>
      <c r="FB1026" s="300"/>
      <c r="FC1026" s="300"/>
      <c r="FD1026" s="300"/>
      <c r="FE1026" s="300"/>
      <c r="FF1026" s="300"/>
      <c r="FG1026" s="300"/>
      <c r="FH1026" s="300"/>
      <c r="FI1026" s="300"/>
      <c r="FJ1026" s="300"/>
      <c r="FK1026" s="300"/>
      <c r="FL1026" s="300"/>
      <c r="FM1026" s="300"/>
      <c r="FN1026" s="300"/>
      <c r="FO1026" s="300"/>
      <c r="FP1026" s="300"/>
      <c r="FQ1026" s="300"/>
      <c r="FR1026" s="300"/>
      <c r="FS1026" s="300"/>
      <c r="FT1026" s="300"/>
      <c r="FU1026" s="300"/>
      <c r="FV1026" s="300"/>
      <c r="FW1026" s="300"/>
      <c r="FX1026" s="300"/>
      <c r="FY1026" s="300"/>
      <c r="FZ1026" s="300"/>
      <c r="GA1026" s="300"/>
      <c r="GB1026" s="300"/>
      <c r="GC1026" s="300"/>
      <c r="GD1026" s="300"/>
      <c r="GE1026" s="300"/>
      <c r="GF1026" s="300"/>
      <c r="GG1026" s="300"/>
      <c r="GH1026" s="300"/>
      <c r="GI1026" s="300"/>
      <c r="GJ1026" s="300"/>
      <c r="GK1026" s="300"/>
      <c r="GL1026" s="300"/>
      <c r="GM1026" s="300"/>
      <c r="GN1026" s="300"/>
      <c r="GO1026" s="300"/>
      <c r="GP1026" s="300"/>
      <c r="GQ1026" s="300"/>
      <c r="GR1026" s="300"/>
      <c r="GS1026" s="300"/>
      <c r="GT1026" s="300"/>
      <c r="GU1026" s="300"/>
      <c r="GV1026" s="300"/>
      <c r="GW1026" s="300"/>
      <c r="GX1026" s="300"/>
      <c r="GY1026" s="300"/>
      <c r="GZ1026" s="300"/>
      <c r="HA1026" s="300"/>
      <c r="HB1026" s="300"/>
      <c r="HC1026" s="300"/>
      <c r="HD1026" s="300"/>
      <c r="HE1026" s="300"/>
      <c r="HF1026" s="300"/>
      <c r="HG1026" s="300"/>
      <c r="HH1026" s="300"/>
      <c r="HI1026" s="300"/>
      <c r="HJ1026" s="300"/>
      <c r="HK1026" s="300"/>
      <c r="HL1026" s="300"/>
      <c r="HM1026" s="300"/>
      <c r="HN1026" s="300"/>
      <c r="HO1026" s="300"/>
      <c r="HP1026" s="300"/>
      <c r="HQ1026" s="300"/>
      <c r="HR1026" s="300"/>
      <c r="HS1026" s="300"/>
      <c r="HT1026" s="300"/>
      <c r="HU1026" s="300"/>
      <c r="HV1026" s="300"/>
      <c r="HW1026" s="300"/>
      <c r="HX1026" s="300"/>
      <c r="HY1026" s="300"/>
      <c r="HZ1026" s="300"/>
      <c r="IA1026" s="300"/>
      <c r="IB1026" s="300"/>
      <c r="IC1026" s="300"/>
      <c r="ID1026" s="300"/>
      <c r="IE1026" s="300"/>
      <c r="IF1026" s="300"/>
      <c r="IG1026" s="300"/>
      <c r="IH1026" s="300"/>
      <c r="II1026" s="300"/>
      <c r="IJ1026" s="300"/>
      <c r="IK1026" s="300"/>
      <c r="IL1026" s="300"/>
      <c r="IM1026" s="300"/>
      <c r="IN1026" s="300"/>
      <c r="IO1026" s="300"/>
      <c r="IP1026" s="300"/>
      <c r="IQ1026" s="300"/>
      <c r="IR1026" s="300"/>
      <c r="IS1026" s="300"/>
      <c r="IT1026" s="300"/>
      <c r="IU1026" s="300"/>
      <c r="IV1026" s="300"/>
    </row>
    <row r="1027" spans="1:256">
      <c r="A1027" s="3">
        <f t="shared" si="64"/>
        <v>1020</v>
      </c>
      <c r="B1027" s="3">
        <f t="shared" si="65"/>
        <v>19201022</v>
      </c>
      <c r="C1027" s="300" t="s">
        <v>5248</v>
      </c>
      <c r="D1027" s="293" t="s">
        <v>710</v>
      </c>
      <c r="E1027" s="12" t="s">
        <v>5357</v>
      </c>
      <c r="F1027" s="274" t="s">
        <v>5358</v>
      </c>
      <c r="G1027" s="12" t="s">
        <v>3866</v>
      </c>
      <c r="H1027" s="12" t="s">
        <v>330</v>
      </c>
      <c r="I1027" s="339">
        <v>34529</v>
      </c>
      <c r="J1027" s="337" t="s">
        <v>5359</v>
      </c>
      <c r="K1027" s="300" t="s">
        <v>1538</v>
      </c>
      <c r="L1027" s="300" t="s">
        <v>5252</v>
      </c>
      <c r="M1027" s="300" t="s">
        <v>336</v>
      </c>
      <c r="N1027" s="300" t="s">
        <v>5360</v>
      </c>
      <c r="O1027" s="274" t="s">
        <v>5361</v>
      </c>
      <c r="P1027" s="300"/>
      <c r="Q1027" s="300"/>
      <c r="R1027" s="300"/>
      <c r="S1027" s="300"/>
      <c r="T1027" s="300"/>
      <c r="U1027" s="300"/>
      <c r="V1027" s="300"/>
      <c r="W1027" s="300"/>
      <c r="X1027" s="300"/>
      <c r="Y1027" s="300"/>
      <c r="Z1027" s="300"/>
      <c r="AA1027" s="300"/>
      <c r="AB1027" s="300"/>
      <c r="AC1027" s="300"/>
      <c r="AD1027" s="300"/>
      <c r="AE1027" s="300"/>
      <c r="AF1027" s="300"/>
      <c r="AG1027" s="300"/>
      <c r="AH1027" s="300"/>
      <c r="AI1027" s="300"/>
      <c r="AJ1027" s="300"/>
      <c r="AK1027" s="300"/>
      <c r="AL1027" s="300"/>
      <c r="AM1027" s="300"/>
      <c r="AN1027" s="300"/>
      <c r="AO1027" s="300"/>
      <c r="AP1027" s="300"/>
      <c r="AQ1027" s="300"/>
      <c r="AR1027" s="300"/>
      <c r="AS1027" s="300"/>
      <c r="AT1027" s="300"/>
      <c r="AU1027" s="300"/>
      <c r="AV1027" s="300"/>
      <c r="AW1027" s="300"/>
      <c r="AX1027" s="300"/>
      <c r="AY1027" s="300"/>
      <c r="AZ1027" s="300"/>
      <c r="BA1027" s="300"/>
      <c r="BB1027" s="300"/>
      <c r="BC1027" s="300"/>
      <c r="BD1027" s="300"/>
      <c r="BE1027" s="300"/>
      <c r="BF1027" s="300"/>
      <c r="BG1027" s="300"/>
      <c r="BH1027" s="300"/>
      <c r="BI1027" s="300"/>
      <c r="BJ1027" s="300"/>
      <c r="BK1027" s="300"/>
      <c r="BL1027" s="300"/>
      <c r="BM1027" s="300"/>
      <c r="BN1027" s="300"/>
      <c r="BO1027" s="300"/>
      <c r="BP1027" s="300"/>
      <c r="BQ1027" s="300"/>
      <c r="BR1027" s="300"/>
      <c r="BS1027" s="300"/>
      <c r="BT1027" s="300"/>
      <c r="BU1027" s="300"/>
      <c r="BV1027" s="300"/>
      <c r="BW1027" s="300"/>
      <c r="BX1027" s="300"/>
      <c r="BY1027" s="300"/>
      <c r="BZ1027" s="300"/>
      <c r="CA1027" s="300"/>
      <c r="CB1027" s="300"/>
      <c r="CC1027" s="300"/>
      <c r="CD1027" s="300"/>
      <c r="CE1027" s="300"/>
      <c r="CF1027" s="300"/>
      <c r="CG1027" s="300"/>
      <c r="CH1027" s="300"/>
      <c r="CI1027" s="300"/>
      <c r="CJ1027" s="300"/>
      <c r="CK1027" s="300"/>
      <c r="CL1027" s="300"/>
      <c r="CM1027" s="300"/>
      <c r="CN1027" s="300"/>
      <c r="CO1027" s="300"/>
      <c r="CP1027" s="300"/>
      <c r="CQ1027" s="300"/>
      <c r="CR1027" s="300"/>
      <c r="CS1027" s="300"/>
      <c r="CT1027" s="300"/>
      <c r="CU1027" s="300"/>
      <c r="CV1027" s="300"/>
      <c r="CW1027" s="300"/>
      <c r="CX1027" s="300"/>
      <c r="CY1027" s="300"/>
      <c r="CZ1027" s="300"/>
      <c r="DA1027" s="300"/>
      <c r="DB1027" s="300"/>
      <c r="DC1027" s="300"/>
      <c r="DD1027" s="300"/>
      <c r="DE1027" s="300"/>
      <c r="DF1027" s="300"/>
      <c r="DG1027" s="300"/>
      <c r="DH1027" s="300"/>
      <c r="DI1027" s="300"/>
      <c r="DJ1027" s="300"/>
      <c r="DK1027" s="300"/>
      <c r="DL1027" s="300"/>
      <c r="DM1027" s="300"/>
      <c r="DN1027" s="300"/>
      <c r="DO1027" s="300"/>
      <c r="DP1027" s="300"/>
      <c r="DQ1027" s="300"/>
      <c r="DR1027" s="300"/>
      <c r="DS1027" s="300"/>
      <c r="DT1027" s="300"/>
      <c r="DU1027" s="300"/>
      <c r="DV1027" s="300"/>
      <c r="DW1027" s="300"/>
      <c r="DX1027" s="300"/>
      <c r="DY1027" s="300"/>
      <c r="DZ1027" s="300"/>
      <c r="EA1027" s="300"/>
      <c r="EB1027" s="300"/>
      <c r="EC1027" s="300"/>
      <c r="ED1027" s="300"/>
      <c r="EE1027" s="300"/>
      <c r="EF1027" s="300"/>
      <c r="EG1027" s="300"/>
      <c r="EH1027" s="300"/>
      <c r="EI1027" s="300"/>
      <c r="EJ1027" s="300"/>
      <c r="EK1027" s="300"/>
      <c r="EL1027" s="300"/>
      <c r="EM1027" s="300"/>
      <c r="EN1027" s="300"/>
      <c r="EO1027" s="300"/>
      <c r="EP1027" s="300"/>
      <c r="EQ1027" s="300"/>
      <c r="ER1027" s="300"/>
      <c r="ES1027" s="300"/>
      <c r="ET1027" s="300"/>
      <c r="EU1027" s="300"/>
      <c r="EV1027" s="300"/>
      <c r="EW1027" s="300"/>
      <c r="EX1027" s="300"/>
      <c r="EY1027" s="300"/>
      <c r="EZ1027" s="300"/>
      <c r="FA1027" s="300"/>
      <c r="FB1027" s="300"/>
      <c r="FC1027" s="300"/>
      <c r="FD1027" s="300"/>
      <c r="FE1027" s="300"/>
      <c r="FF1027" s="300"/>
      <c r="FG1027" s="300"/>
      <c r="FH1027" s="300"/>
      <c r="FI1027" s="300"/>
      <c r="FJ1027" s="300"/>
      <c r="FK1027" s="300"/>
      <c r="FL1027" s="300"/>
      <c r="FM1027" s="300"/>
      <c r="FN1027" s="300"/>
      <c r="FO1027" s="300"/>
      <c r="FP1027" s="300"/>
      <c r="FQ1027" s="300"/>
      <c r="FR1027" s="300"/>
      <c r="FS1027" s="300"/>
      <c r="FT1027" s="300"/>
      <c r="FU1027" s="300"/>
      <c r="FV1027" s="300"/>
      <c r="FW1027" s="300"/>
      <c r="FX1027" s="300"/>
      <c r="FY1027" s="300"/>
      <c r="FZ1027" s="300"/>
      <c r="GA1027" s="300"/>
      <c r="GB1027" s="300"/>
      <c r="GC1027" s="300"/>
      <c r="GD1027" s="300"/>
      <c r="GE1027" s="300"/>
      <c r="GF1027" s="300"/>
      <c r="GG1027" s="300"/>
      <c r="GH1027" s="300"/>
      <c r="GI1027" s="300"/>
      <c r="GJ1027" s="300"/>
      <c r="GK1027" s="300"/>
      <c r="GL1027" s="300"/>
      <c r="GM1027" s="300"/>
      <c r="GN1027" s="300"/>
      <c r="GO1027" s="300"/>
      <c r="GP1027" s="300"/>
      <c r="GQ1027" s="300"/>
      <c r="GR1027" s="300"/>
      <c r="GS1027" s="300"/>
      <c r="GT1027" s="300"/>
      <c r="GU1027" s="300"/>
      <c r="GV1027" s="300"/>
      <c r="GW1027" s="300"/>
      <c r="GX1027" s="300"/>
      <c r="GY1027" s="300"/>
      <c r="GZ1027" s="300"/>
      <c r="HA1027" s="300"/>
      <c r="HB1027" s="300"/>
      <c r="HC1027" s="300"/>
      <c r="HD1027" s="300"/>
      <c r="HE1027" s="300"/>
      <c r="HF1027" s="300"/>
      <c r="HG1027" s="300"/>
      <c r="HH1027" s="300"/>
      <c r="HI1027" s="300"/>
      <c r="HJ1027" s="300"/>
      <c r="HK1027" s="300"/>
      <c r="HL1027" s="300"/>
      <c r="HM1027" s="300"/>
      <c r="HN1027" s="300"/>
      <c r="HO1027" s="300"/>
      <c r="HP1027" s="300"/>
      <c r="HQ1027" s="300"/>
      <c r="HR1027" s="300"/>
      <c r="HS1027" s="300"/>
      <c r="HT1027" s="300"/>
      <c r="HU1027" s="300"/>
      <c r="HV1027" s="300"/>
      <c r="HW1027" s="300"/>
      <c r="HX1027" s="300"/>
      <c r="HY1027" s="300"/>
      <c r="HZ1027" s="300"/>
      <c r="IA1027" s="300"/>
      <c r="IB1027" s="300"/>
      <c r="IC1027" s="300"/>
      <c r="ID1027" s="300"/>
      <c r="IE1027" s="300"/>
      <c r="IF1027" s="300"/>
      <c r="IG1027" s="300"/>
      <c r="IH1027" s="300"/>
      <c r="II1027" s="300"/>
      <c r="IJ1027" s="300"/>
      <c r="IK1027" s="300"/>
      <c r="IL1027" s="300"/>
      <c r="IM1027" s="300"/>
      <c r="IN1027" s="300"/>
      <c r="IO1027" s="300"/>
      <c r="IP1027" s="300"/>
      <c r="IQ1027" s="300"/>
      <c r="IR1027" s="300"/>
      <c r="IS1027" s="300"/>
      <c r="IT1027" s="300"/>
      <c r="IU1027" s="300"/>
      <c r="IV1027" s="300"/>
    </row>
    <row r="1028" spans="1:256">
      <c r="A1028" s="3">
        <f t="shared" si="64"/>
        <v>1021</v>
      </c>
      <c r="B1028" s="3">
        <f t="shared" si="65"/>
        <v>19201023</v>
      </c>
      <c r="C1028" s="300" t="s">
        <v>5288</v>
      </c>
      <c r="D1028" s="293" t="s">
        <v>3239</v>
      </c>
      <c r="E1028" s="12" t="s">
        <v>5295</v>
      </c>
      <c r="F1028" s="274" t="s">
        <v>5296</v>
      </c>
      <c r="G1028" s="347" t="s">
        <v>5297</v>
      </c>
      <c r="H1028" s="12" t="s">
        <v>326</v>
      </c>
      <c r="I1028" s="339">
        <v>30659</v>
      </c>
      <c r="J1028" s="337" t="s">
        <v>5298</v>
      </c>
      <c r="K1028" s="300" t="s">
        <v>1538</v>
      </c>
      <c r="L1028" s="300" t="s">
        <v>5252</v>
      </c>
      <c r="M1028" s="300" t="s">
        <v>336</v>
      </c>
      <c r="N1028" s="300" t="s">
        <v>5299</v>
      </c>
      <c r="O1028" s="274" t="s">
        <v>2026</v>
      </c>
      <c r="P1028" s="300"/>
      <c r="Q1028" s="300"/>
      <c r="R1028" s="300"/>
      <c r="S1028" s="300"/>
      <c r="T1028" s="300"/>
      <c r="U1028" s="300"/>
      <c r="V1028" s="300"/>
      <c r="W1028" s="300"/>
      <c r="X1028" s="300"/>
      <c r="Y1028" s="300"/>
      <c r="Z1028" s="300"/>
      <c r="AA1028" s="300"/>
      <c r="AB1028" s="300"/>
      <c r="AC1028" s="300"/>
      <c r="AD1028" s="300"/>
      <c r="AE1028" s="300"/>
      <c r="AF1028" s="300"/>
      <c r="AG1028" s="300"/>
      <c r="AH1028" s="300"/>
      <c r="AI1028" s="300"/>
      <c r="AJ1028" s="300"/>
      <c r="AK1028" s="300"/>
      <c r="AL1028" s="300"/>
      <c r="AM1028" s="300"/>
      <c r="AN1028" s="300"/>
      <c r="AO1028" s="300"/>
      <c r="AP1028" s="300"/>
      <c r="AQ1028" s="300"/>
      <c r="AR1028" s="300"/>
      <c r="AS1028" s="300"/>
      <c r="AT1028" s="300"/>
      <c r="AU1028" s="300"/>
      <c r="AV1028" s="300"/>
      <c r="AW1028" s="300"/>
      <c r="AX1028" s="300"/>
      <c r="AY1028" s="300"/>
      <c r="AZ1028" s="300"/>
      <c r="BA1028" s="300"/>
      <c r="BB1028" s="300"/>
      <c r="BC1028" s="300"/>
      <c r="BD1028" s="300"/>
      <c r="BE1028" s="300"/>
      <c r="BF1028" s="300"/>
      <c r="BG1028" s="300"/>
      <c r="BH1028" s="300"/>
      <c r="BI1028" s="300"/>
      <c r="BJ1028" s="300"/>
      <c r="BK1028" s="300"/>
      <c r="BL1028" s="300"/>
      <c r="BM1028" s="300"/>
      <c r="BN1028" s="300"/>
      <c r="BO1028" s="300"/>
      <c r="BP1028" s="300"/>
      <c r="BQ1028" s="300"/>
      <c r="BR1028" s="300"/>
      <c r="BS1028" s="300"/>
      <c r="BT1028" s="300"/>
      <c r="BU1028" s="300"/>
      <c r="BV1028" s="300"/>
      <c r="BW1028" s="300"/>
      <c r="BX1028" s="300"/>
      <c r="BY1028" s="300"/>
      <c r="BZ1028" s="300"/>
      <c r="CA1028" s="300"/>
      <c r="CB1028" s="300"/>
      <c r="CC1028" s="300"/>
      <c r="CD1028" s="300"/>
      <c r="CE1028" s="300"/>
      <c r="CF1028" s="300"/>
      <c r="CG1028" s="300"/>
      <c r="CH1028" s="300"/>
      <c r="CI1028" s="300"/>
      <c r="CJ1028" s="300"/>
      <c r="CK1028" s="300"/>
      <c r="CL1028" s="300"/>
      <c r="CM1028" s="300"/>
      <c r="CN1028" s="300"/>
      <c r="CO1028" s="300"/>
      <c r="CP1028" s="300"/>
      <c r="CQ1028" s="300"/>
      <c r="CR1028" s="300"/>
      <c r="CS1028" s="300"/>
      <c r="CT1028" s="300"/>
      <c r="CU1028" s="300"/>
      <c r="CV1028" s="300"/>
      <c r="CW1028" s="300"/>
      <c r="CX1028" s="300"/>
      <c r="CY1028" s="300"/>
      <c r="CZ1028" s="300"/>
      <c r="DA1028" s="300"/>
      <c r="DB1028" s="300"/>
      <c r="DC1028" s="300"/>
      <c r="DD1028" s="300"/>
      <c r="DE1028" s="300"/>
      <c r="DF1028" s="300"/>
      <c r="DG1028" s="300"/>
      <c r="DH1028" s="300"/>
      <c r="DI1028" s="300"/>
      <c r="DJ1028" s="300"/>
      <c r="DK1028" s="300"/>
      <c r="DL1028" s="300"/>
      <c r="DM1028" s="300"/>
      <c r="DN1028" s="300"/>
      <c r="DO1028" s="300"/>
      <c r="DP1028" s="300"/>
      <c r="DQ1028" s="300"/>
      <c r="DR1028" s="300"/>
      <c r="DS1028" s="300"/>
      <c r="DT1028" s="300"/>
      <c r="DU1028" s="300"/>
      <c r="DV1028" s="300"/>
      <c r="DW1028" s="300"/>
      <c r="DX1028" s="300"/>
      <c r="DY1028" s="300"/>
      <c r="DZ1028" s="300"/>
      <c r="EA1028" s="300"/>
      <c r="EB1028" s="300"/>
      <c r="EC1028" s="300"/>
      <c r="ED1028" s="300"/>
      <c r="EE1028" s="300"/>
      <c r="EF1028" s="300"/>
      <c r="EG1028" s="300"/>
      <c r="EH1028" s="300"/>
      <c r="EI1028" s="300"/>
      <c r="EJ1028" s="300"/>
      <c r="EK1028" s="300"/>
      <c r="EL1028" s="300"/>
      <c r="EM1028" s="300"/>
      <c r="EN1028" s="300"/>
      <c r="EO1028" s="300"/>
      <c r="EP1028" s="300"/>
      <c r="EQ1028" s="300"/>
      <c r="ER1028" s="300"/>
      <c r="ES1028" s="300"/>
      <c r="ET1028" s="300"/>
      <c r="EU1028" s="300"/>
      <c r="EV1028" s="300"/>
      <c r="EW1028" s="300"/>
      <c r="EX1028" s="300"/>
      <c r="EY1028" s="300"/>
      <c r="EZ1028" s="300"/>
      <c r="FA1028" s="300"/>
      <c r="FB1028" s="300"/>
      <c r="FC1028" s="300"/>
      <c r="FD1028" s="300"/>
      <c r="FE1028" s="300"/>
      <c r="FF1028" s="300"/>
      <c r="FG1028" s="300"/>
      <c r="FH1028" s="300"/>
      <c r="FI1028" s="300"/>
      <c r="FJ1028" s="300"/>
      <c r="FK1028" s="300"/>
      <c r="FL1028" s="300"/>
      <c r="FM1028" s="300"/>
      <c r="FN1028" s="300"/>
      <c r="FO1028" s="300"/>
      <c r="FP1028" s="300"/>
      <c r="FQ1028" s="300"/>
      <c r="FR1028" s="300"/>
      <c r="FS1028" s="300"/>
      <c r="FT1028" s="300"/>
      <c r="FU1028" s="300"/>
      <c r="FV1028" s="300"/>
      <c r="FW1028" s="300"/>
      <c r="FX1028" s="300"/>
      <c r="FY1028" s="300"/>
      <c r="FZ1028" s="300"/>
      <c r="GA1028" s="300"/>
      <c r="GB1028" s="300"/>
      <c r="GC1028" s="300"/>
      <c r="GD1028" s="300"/>
      <c r="GE1028" s="300"/>
      <c r="GF1028" s="300"/>
      <c r="GG1028" s="300"/>
      <c r="GH1028" s="300"/>
      <c r="GI1028" s="300"/>
      <c r="GJ1028" s="300"/>
      <c r="GK1028" s="300"/>
      <c r="GL1028" s="300"/>
      <c r="GM1028" s="300"/>
      <c r="GN1028" s="300"/>
      <c r="GO1028" s="300"/>
      <c r="GP1028" s="300"/>
      <c r="GQ1028" s="300"/>
      <c r="GR1028" s="300"/>
      <c r="GS1028" s="300"/>
      <c r="GT1028" s="300"/>
      <c r="GU1028" s="300"/>
      <c r="GV1028" s="300"/>
      <c r="GW1028" s="300"/>
      <c r="GX1028" s="300"/>
      <c r="GY1028" s="300"/>
      <c r="GZ1028" s="300"/>
      <c r="HA1028" s="300"/>
      <c r="HB1028" s="300"/>
      <c r="HC1028" s="300"/>
      <c r="HD1028" s="300"/>
      <c r="HE1028" s="300"/>
      <c r="HF1028" s="300"/>
      <c r="HG1028" s="300"/>
      <c r="HH1028" s="300"/>
      <c r="HI1028" s="300"/>
      <c r="HJ1028" s="300"/>
      <c r="HK1028" s="300"/>
      <c r="HL1028" s="300"/>
      <c r="HM1028" s="300"/>
      <c r="HN1028" s="300"/>
      <c r="HO1028" s="300"/>
      <c r="HP1028" s="300"/>
      <c r="HQ1028" s="300"/>
      <c r="HR1028" s="300"/>
      <c r="HS1028" s="300"/>
      <c r="HT1028" s="300"/>
      <c r="HU1028" s="300"/>
      <c r="HV1028" s="300"/>
      <c r="HW1028" s="300"/>
      <c r="HX1028" s="300"/>
      <c r="HY1028" s="300"/>
      <c r="HZ1028" s="300"/>
      <c r="IA1028" s="300"/>
      <c r="IB1028" s="300"/>
      <c r="IC1028" s="300"/>
      <c r="ID1028" s="300"/>
      <c r="IE1028" s="300"/>
      <c r="IF1028" s="300"/>
      <c r="IG1028" s="300"/>
      <c r="IH1028" s="300"/>
      <c r="II1028" s="300"/>
      <c r="IJ1028" s="300"/>
      <c r="IK1028" s="300"/>
      <c r="IL1028" s="300"/>
      <c r="IM1028" s="300"/>
      <c r="IN1028" s="300"/>
      <c r="IO1028" s="300"/>
      <c r="IP1028" s="300"/>
      <c r="IQ1028" s="300"/>
      <c r="IR1028" s="300"/>
      <c r="IS1028" s="300"/>
      <c r="IT1028" s="300"/>
      <c r="IU1028" s="300"/>
      <c r="IV1028" s="300"/>
    </row>
    <row r="1029" spans="1:256">
      <c r="A1029" s="3">
        <f t="shared" si="64"/>
        <v>1022</v>
      </c>
      <c r="B1029" s="3">
        <f t="shared" si="65"/>
        <v>19201024</v>
      </c>
      <c r="C1029" s="300" t="s">
        <v>5259</v>
      </c>
      <c r="D1029" s="293" t="s">
        <v>5307</v>
      </c>
      <c r="E1029" s="12" t="s">
        <v>5308</v>
      </c>
      <c r="F1029" s="274" t="s">
        <v>5309</v>
      </c>
      <c r="G1029" s="347" t="s">
        <v>5310</v>
      </c>
      <c r="H1029" s="12" t="s">
        <v>326</v>
      </c>
      <c r="I1029" s="339">
        <v>29175</v>
      </c>
      <c r="J1029" s="337" t="s">
        <v>5311</v>
      </c>
      <c r="K1029" s="300" t="s">
        <v>1538</v>
      </c>
      <c r="L1029" s="300" t="s">
        <v>5312</v>
      </c>
      <c r="M1029" s="300" t="s">
        <v>336</v>
      </c>
      <c r="N1029" s="300" t="s">
        <v>3240</v>
      </c>
      <c r="O1029" s="274" t="s">
        <v>5313</v>
      </c>
      <c r="P1029" s="300"/>
      <c r="Q1029" s="300"/>
      <c r="R1029" s="300"/>
      <c r="S1029" s="300"/>
      <c r="T1029" s="300"/>
      <c r="U1029" s="300"/>
      <c r="V1029" s="300"/>
      <c r="W1029" s="300"/>
      <c r="X1029" s="300"/>
      <c r="Y1029" s="300"/>
      <c r="Z1029" s="300"/>
      <c r="AA1029" s="300"/>
      <c r="AB1029" s="300"/>
      <c r="AC1029" s="300"/>
      <c r="AD1029" s="300"/>
      <c r="AE1029" s="300"/>
      <c r="AF1029" s="300"/>
      <c r="AG1029" s="300"/>
      <c r="AH1029" s="300"/>
      <c r="AI1029" s="300"/>
      <c r="AJ1029" s="300"/>
      <c r="AK1029" s="300"/>
      <c r="AL1029" s="300"/>
      <c r="AM1029" s="300"/>
      <c r="AN1029" s="300"/>
      <c r="AO1029" s="300"/>
      <c r="AP1029" s="300"/>
      <c r="AQ1029" s="300"/>
      <c r="AR1029" s="300"/>
      <c r="AS1029" s="300"/>
      <c r="AT1029" s="300"/>
      <c r="AU1029" s="300"/>
      <c r="AV1029" s="300"/>
      <c r="AW1029" s="300"/>
      <c r="AX1029" s="300"/>
      <c r="AY1029" s="300"/>
      <c r="AZ1029" s="300"/>
      <c r="BA1029" s="300"/>
      <c r="BB1029" s="300"/>
      <c r="BC1029" s="300"/>
      <c r="BD1029" s="300"/>
      <c r="BE1029" s="300"/>
      <c r="BF1029" s="300"/>
      <c r="BG1029" s="300"/>
      <c r="BH1029" s="300"/>
      <c r="BI1029" s="300"/>
      <c r="BJ1029" s="300"/>
      <c r="BK1029" s="300"/>
      <c r="BL1029" s="300"/>
      <c r="BM1029" s="300"/>
      <c r="BN1029" s="300"/>
      <c r="BO1029" s="300"/>
      <c r="BP1029" s="300"/>
      <c r="BQ1029" s="300"/>
      <c r="BR1029" s="300"/>
      <c r="BS1029" s="300"/>
      <c r="BT1029" s="300"/>
      <c r="BU1029" s="300"/>
      <c r="BV1029" s="300"/>
      <c r="BW1029" s="300"/>
      <c r="BX1029" s="300"/>
      <c r="BY1029" s="300"/>
      <c r="BZ1029" s="300"/>
      <c r="CA1029" s="300"/>
      <c r="CB1029" s="300"/>
      <c r="CC1029" s="300"/>
      <c r="CD1029" s="300"/>
      <c r="CE1029" s="300"/>
      <c r="CF1029" s="300"/>
      <c r="CG1029" s="300"/>
      <c r="CH1029" s="300"/>
      <c r="CI1029" s="300"/>
      <c r="CJ1029" s="300"/>
      <c r="CK1029" s="300"/>
      <c r="CL1029" s="300"/>
      <c r="CM1029" s="300"/>
      <c r="CN1029" s="300"/>
      <c r="CO1029" s="300"/>
      <c r="CP1029" s="300"/>
      <c r="CQ1029" s="300"/>
      <c r="CR1029" s="300"/>
      <c r="CS1029" s="300"/>
      <c r="CT1029" s="300"/>
      <c r="CU1029" s="300"/>
      <c r="CV1029" s="300"/>
      <c r="CW1029" s="300"/>
      <c r="CX1029" s="300"/>
      <c r="CY1029" s="300"/>
      <c r="CZ1029" s="300"/>
      <c r="DA1029" s="300"/>
      <c r="DB1029" s="300"/>
      <c r="DC1029" s="300"/>
      <c r="DD1029" s="300"/>
      <c r="DE1029" s="300"/>
      <c r="DF1029" s="300"/>
      <c r="DG1029" s="300"/>
      <c r="DH1029" s="300"/>
      <c r="DI1029" s="300"/>
      <c r="DJ1029" s="300"/>
      <c r="DK1029" s="300"/>
      <c r="DL1029" s="300"/>
      <c r="DM1029" s="300"/>
      <c r="DN1029" s="300"/>
      <c r="DO1029" s="300"/>
      <c r="DP1029" s="300"/>
      <c r="DQ1029" s="300"/>
      <c r="DR1029" s="300"/>
      <c r="DS1029" s="300"/>
      <c r="DT1029" s="300"/>
      <c r="DU1029" s="300"/>
      <c r="DV1029" s="300"/>
      <c r="DW1029" s="300"/>
      <c r="DX1029" s="300"/>
      <c r="DY1029" s="300"/>
      <c r="DZ1029" s="300"/>
      <c r="EA1029" s="300"/>
      <c r="EB1029" s="300"/>
      <c r="EC1029" s="300"/>
      <c r="ED1029" s="300"/>
      <c r="EE1029" s="300"/>
      <c r="EF1029" s="300"/>
      <c r="EG1029" s="300"/>
      <c r="EH1029" s="300"/>
      <c r="EI1029" s="300"/>
      <c r="EJ1029" s="300"/>
      <c r="EK1029" s="300"/>
      <c r="EL1029" s="300"/>
      <c r="EM1029" s="300"/>
      <c r="EN1029" s="300"/>
      <c r="EO1029" s="300"/>
      <c r="EP1029" s="300"/>
      <c r="EQ1029" s="300"/>
      <c r="ER1029" s="300"/>
      <c r="ES1029" s="300"/>
      <c r="ET1029" s="300"/>
      <c r="EU1029" s="300"/>
      <c r="EV1029" s="300"/>
      <c r="EW1029" s="300"/>
      <c r="EX1029" s="300"/>
      <c r="EY1029" s="300"/>
      <c r="EZ1029" s="300"/>
      <c r="FA1029" s="300"/>
      <c r="FB1029" s="300"/>
      <c r="FC1029" s="300"/>
      <c r="FD1029" s="300"/>
      <c r="FE1029" s="300"/>
      <c r="FF1029" s="300"/>
      <c r="FG1029" s="300"/>
      <c r="FH1029" s="300"/>
      <c r="FI1029" s="300"/>
      <c r="FJ1029" s="300"/>
      <c r="FK1029" s="300"/>
      <c r="FL1029" s="300"/>
      <c r="FM1029" s="300"/>
      <c r="FN1029" s="300"/>
      <c r="FO1029" s="300"/>
      <c r="FP1029" s="300"/>
      <c r="FQ1029" s="300"/>
      <c r="FR1029" s="300"/>
      <c r="FS1029" s="300"/>
      <c r="FT1029" s="300"/>
      <c r="FU1029" s="300"/>
      <c r="FV1029" s="300"/>
      <c r="FW1029" s="300"/>
      <c r="FX1029" s="300"/>
      <c r="FY1029" s="300"/>
      <c r="FZ1029" s="300"/>
      <c r="GA1029" s="300"/>
      <c r="GB1029" s="300"/>
      <c r="GC1029" s="300"/>
      <c r="GD1029" s="300"/>
      <c r="GE1029" s="300"/>
      <c r="GF1029" s="300"/>
      <c r="GG1029" s="300"/>
      <c r="GH1029" s="300"/>
      <c r="GI1029" s="300"/>
      <c r="GJ1029" s="300"/>
      <c r="GK1029" s="300"/>
      <c r="GL1029" s="300"/>
      <c r="GM1029" s="300"/>
      <c r="GN1029" s="300"/>
      <c r="GO1029" s="300"/>
      <c r="GP1029" s="300"/>
      <c r="GQ1029" s="300"/>
      <c r="GR1029" s="300"/>
      <c r="GS1029" s="300"/>
      <c r="GT1029" s="300"/>
      <c r="GU1029" s="300"/>
      <c r="GV1029" s="300"/>
      <c r="GW1029" s="300"/>
      <c r="GX1029" s="300"/>
      <c r="GY1029" s="300"/>
      <c r="GZ1029" s="300"/>
      <c r="HA1029" s="300"/>
      <c r="HB1029" s="300"/>
      <c r="HC1029" s="300"/>
      <c r="HD1029" s="300"/>
      <c r="HE1029" s="300"/>
      <c r="HF1029" s="300"/>
      <c r="HG1029" s="300"/>
      <c r="HH1029" s="300"/>
      <c r="HI1029" s="300"/>
      <c r="HJ1029" s="300"/>
      <c r="HK1029" s="300"/>
      <c r="HL1029" s="300"/>
      <c r="HM1029" s="300"/>
      <c r="HN1029" s="300"/>
      <c r="HO1029" s="300"/>
      <c r="HP1029" s="300"/>
      <c r="HQ1029" s="300"/>
      <c r="HR1029" s="300"/>
      <c r="HS1029" s="300"/>
      <c r="HT1029" s="300"/>
      <c r="HU1029" s="300"/>
      <c r="HV1029" s="300"/>
      <c r="HW1029" s="300"/>
      <c r="HX1029" s="300"/>
      <c r="HY1029" s="300"/>
      <c r="HZ1029" s="300"/>
      <c r="IA1029" s="300"/>
      <c r="IB1029" s="300"/>
      <c r="IC1029" s="300"/>
      <c r="ID1029" s="300"/>
      <c r="IE1029" s="300"/>
      <c r="IF1029" s="300"/>
      <c r="IG1029" s="300"/>
      <c r="IH1029" s="300"/>
      <c r="II1029" s="300"/>
      <c r="IJ1029" s="300"/>
      <c r="IK1029" s="300"/>
      <c r="IL1029" s="300"/>
      <c r="IM1029" s="300"/>
      <c r="IN1029" s="300"/>
      <c r="IO1029" s="300"/>
      <c r="IP1029" s="300"/>
      <c r="IQ1029" s="300"/>
      <c r="IR1029" s="300"/>
      <c r="IS1029" s="300"/>
      <c r="IT1029" s="300"/>
      <c r="IU1029" s="300"/>
      <c r="IV1029" s="300"/>
    </row>
    <row r="1030" spans="1:256">
      <c r="A1030" s="3">
        <f t="shared" si="64"/>
        <v>1023</v>
      </c>
      <c r="B1030" s="3">
        <f t="shared" si="65"/>
        <v>19201025</v>
      </c>
      <c r="C1030" s="300" t="s">
        <v>5288</v>
      </c>
      <c r="D1030" s="293" t="s">
        <v>5190</v>
      </c>
      <c r="E1030" s="12" t="s">
        <v>4613</v>
      </c>
      <c r="F1030" s="274" t="s">
        <v>5555</v>
      </c>
      <c r="G1030" s="347" t="s">
        <v>5556</v>
      </c>
      <c r="H1030" s="12" t="s">
        <v>330</v>
      </c>
      <c r="I1030" s="339">
        <v>26557</v>
      </c>
      <c r="J1030" s="337" t="s">
        <v>5557</v>
      </c>
      <c r="K1030" s="300" t="s">
        <v>1538</v>
      </c>
      <c r="L1030" s="300" t="s">
        <v>5252</v>
      </c>
      <c r="M1030" s="300" t="s">
        <v>5558</v>
      </c>
      <c r="N1030" s="300" t="s">
        <v>5559</v>
      </c>
      <c r="O1030" s="274" t="s">
        <v>2867</v>
      </c>
      <c r="P1030" s="300"/>
      <c r="Q1030" s="300"/>
      <c r="R1030" s="300"/>
      <c r="S1030" s="300"/>
      <c r="T1030" s="300"/>
      <c r="U1030" s="300"/>
      <c r="V1030" s="300"/>
      <c r="W1030" s="300"/>
      <c r="X1030" s="300"/>
      <c r="Y1030" s="300"/>
      <c r="Z1030" s="300"/>
      <c r="AA1030" s="300"/>
      <c r="AB1030" s="300"/>
      <c r="AC1030" s="300"/>
      <c r="AD1030" s="300"/>
      <c r="AE1030" s="300"/>
      <c r="AF1030" s="300"/>
      <c r="AG1030" s="300"/>
      <c r="AH1030" s="300"/>
      <c r="AI1030" s="300"/>
      <c r="AJ1030" s="300"/>
      <c r="AK1030" s="300"/>
      <c r="AL1030" s="300"/>
      <c r="AM1030" s="300"/>
      <c r="AN1030" s="300"/>
      <c r="AO1030" s="300"/>
      <c r="AP1030" s="300"/>
      <c r="AQ1030" s="300"/>
      <c r="AR1030" s="300"/>
      <c r="AS1030" s="300"/>
      <c r="AT1030" s="300"/>
      <c r="AU1030" s="300"/>
      <c r="AV1030" s="300"/>
      <c r="AW1030" s="300"/>
      <c r="AX1030" s="300"/>
      <c r="AY1030" s="300"/>
      <c r="AZ1030" s="300"/>
      <c r="BA1030" s="300"/>
      <c r="BB1030" s="300"/>
      <c r="BC1030" s="300"/>
      <c r="BD1030" s="300"/>
      <c r="BE1030" s="300"/>
      <c r="BF1030" s="300"/>
      <c r="BG1030" s="300"/>
      <c r="BH1030" s="300"/>
      <c r="BI1030" s="300"/>
      <c r="BJ1030" s="300"/>
      <c r="BK1030" s="300"/>
      <c r="BL1030" s="300"/>
      <c r="BM1030" s="300"/>
      <c r="BN1030" s="300"/>
      <c r="BO1030" s="300"/>
      <c r="BP1030" s="300"/>
      <c r="BQ1030" s="300"/>
      <c r="BR1030" s="300"/>
      <c r="BS1030" s="300"/>
      <c r="BT1030" s="300"/>
      <c r="BU1030" s="300"/>
      <c r="BV1030" s="300"/>
      <c r="BW1030" s="300"/>
      <c r="BX1030" s="300"/>
      <c r="BY1030" s="300"/>
      <c r="BZ1030" s="300"/>
      <c r="CA1030" s="300"/>
      <c r="CB1030" s="300"/>
      <c r="CC1030" s="300"/>
      <c r="CD1030" s="300"/>
      <c r="CE1030" s="300"/>
      <c r="CF1030" s="300"/>
      <c r="CG1030" s="300"/>
      <c r="CH1030" s="300"/>
      <c r="CI1030" s="300"/>
      <c r="CJ1030" s="300"/>
      <c r="CK1030" s="300"/>
      <c r="CL1030" s="300"/>
      <c r="CM1030" s="300"/>
      <c r="CN1030" s="300"/>
      <c r="CO1030" s="300"/>
      <c r="CP1030" s="300"/>
      <c r="CQ1030" s="300"/>
      <c r="CR1030" s="300"/>
      <c r="CS1030" s="300"/>
      <c r="CT1030" s="300"/>
      <c r="CU1030" s="300"/>
      <c r="CV1030" s="300"/>
      <c r="CW1030" s="300"/>
      <c r="CX1030" s="300"/>
      <c r="CY1030" s="300"/>
      <c r="CZ1030" s="300"/>
      <c r="DA1030" s="300"/>
      <c r="DB1030" s="300"/>
      <c r="DC1030" s="300"/>
      <c r="DD1030" s="300"/>
      <c r="DE1030" s="300"/>
      <c r="DF1030" s="300"/>
      <c r="DG1030" s="300"/>
      <c r="DH1030" s="300"/>
      <c r="DI1030" s="300"/>
      <c r="DJ1030" s="300"/>
      <c r="DK1030" s="300"/>
      <c r="DL1030" s="300"/>
      <c r="DM1030" s="300"/>
      <c r="DN1030" s="300"/>
      <c r="DO1030" s="300"/>
      <c r="DP1030" s="300"/>
      <c r="DQ1030" s="300"/>
      <c r="DR1030" s="300"/>
      <c r="DS1030" s="300"/>
      <c r="DT1030" s="300"/>
      <c r="DU1030" s="300"/>
      <c r="DV1030" s="300"/>
      <c r="DW1030" s="300"/>
      <c r="DX1030" s="300"/>
      <c r="DY1030" s="300"/>
      <c r="DZ1030" s="300"/>
      <c r="EA1030" s="300"/>
      <c r="EB1030" s="300"/>
      <c r="EC1030" s="300"/>
      <c r="ED1030" s="300"/>
      <c r="EE1030" s="300"/>
      <c r="EF1030" s="300"/>
      <c r="EG1030" s="300"/>
      <c r="EH1030" s="300"/>
      <c r="EI1030" s="300"/>
      <c r="EJ1030" s="300"/>
      <c r="EK1030" s="300"/>
      <c r="EL1030" s="300"/>
      <c r="EM1030" s="300"/>
      <c r="EN1030" s="300"/>
      <c r="EO1030" s="300"/>
      <c r="EP1030" s="300"/>
      <c r="EQ1030" s="300"/>
      <c r="ER1030" s="300"/>
      <c r="ES1030" s="300"/>
      <c r="ET1030" s="300"/>
      <c r="EU1030" s="300"/>
      <c r="EV1030" s="300"/>
      <c r="EW1030" s="300"/>
      <c r="EX1030" s="300"/>
      <c r="EY1030" s="300"/>
      <c r="EZ1030" s="300"/>
      <c r="FA1030" s="300"/>
      <c r="FB1030" s="300"/>
      <c r="FC1030" s="300"/>
      <c r="FD1030" s="300"/>
      <c r="FE1030" s="300"/>
      <c r="FF1030" s="300"/>
      <c r="FG1030" s="300"/>
      <c r="FH1030" s="300"/>
      <c r="FI1030" s="300"/>
      <c r="FJ1030" s="300"/>
      <c r="FK1030" s="300"/>
      <c r="FL1030" s="300"/>
      <c r="FM1030" s="300"/>
      <c r="FN1030" s="300"/>
      <c r="FO1030" s="300"/>
      <c r="FP1030" s="300"/>
      <c r="FQ1030" s="300"/>
      <c r="FR1030" s="300"/>
      <c r="FS1030" s="300"/>
      <c r="FT1030" s="300"/>
      <c r="FU1030" s="300"/>
      <c r="FV1030" s="300"/>
      <c r="FW1030" s="300"/>
      <c r="FX1030" s="300"/>
      <c r="FY1030" s="300"/>
      <c r="FZ1030" s="300"/>
      <c r="GA1030" s="300"/>
      <c r="GB1030" s="300"/>
      <c r="GC1030" s="300"/>
      <c r="GD1030" s="300"/>
      <c r="GE1030" s="300"/>
      <c r="GF1030" s="300"/>
      <c r="GG1030" s="300"/>
      <c r="GH1030" s="300"/>
      <c r="GI1030" s="300"/>
      <c r="GJ1030" s="300"/>
      <c r="GK1030" s="300"/>
      <c r="GL1030" s="300"/>
      <c r="GM1030" s="300"/>
      <c r="GN1030" s="300"/>
      <c r="GO1030" s="300"/>
      <c r="GP1030" s="300"/>
      <c r="GQ1030" s="300"/>
      <c r="GR1030" s="300"/>
      <c r="GS1030" s="300"/>
      <c r="GT1030" s="300"/>
      <c r="GU1030" s="300"/>
      <c r="GV1030" s="300"/>
      <c r="GW1030" s="300"/>
      <c r="GX1030" s="300"/>
      <c r="GY1030" s="300"/>
      <c r="GZ1030" s="300"/>
      <c r="HA1030" s="300"/>
      <c r="HB1030" s="300"/>
      <c r="HC1030" s="300"/>
      <c r="HD1030" s="300"/>
      <c r="HE1030" s="300"/>
      <c r="HF1030" s="300"/>
      <c r="HG1030" s="300"/>
      <c r="HH1030" s="300"/>
      <c r="HI1030" s="300"/>
      <c r="HJ1030" s="300"/>
      <c r="HK1030" s="300"/>
      <c r="HL1030" s="300"/>
      <c r="HM1030" s="300"/>
      <c r="HN1030" s="300"/>
      <c r="HO1030" s="300"/>
      <c r="HP1030" s="300"/>
      <c r="HQ1030" s="300"/>
      <c r="HR1030" s="300"/>
      <c r="HS1030" s="300"/>
      <c r="HT1030" s="300"/>
      <c r="HU1030" s="300"/>
      <c r="HV1030" s="300"/>
      <c r="HW1030" s="300"/>
      <c r="HX1030" s="300"/>
      <c r="HY1030" s="300"/>
      <c r="HZ1030" s="300"/>
      <c r="IA1030" s="300"/>
      <c r="IB1030" s="300"/>
      <c r="IC1030" s="300"/>
      <c r="ID1030" s="300"/>
      <c r="IE1030" s="300"/>
      <c r="IF1030" s="300"/>
      <c r="IG1030" s="300"/>
      <c r="IH1030" s="300"/>
      <c r="II1030" s="300"/>
      <c r="IJ1030" s="300"/>
      <c r="IK1030" s="300"/>
      <c r="IL1030" s="300"/>
      <c r="IM1030" s="300"/>
      <c r="IN1030" s="300"/>
      <c r="IO1030" s="300"/>
      <c r="IP1030" s="300"/>
      <c r="IQ1030" s="300"/>
      <c r="IR1030" s="300"/>
      <c r="IS1030" s="300"/>
      <c r="IT1030" s="300"/>
      <c r="IU1030" s="300"/>
      <c r="IV1030" s="300"/>
    </row>
    <row r="1031" spans="1:256">
      <c r="A1031" s="3">
        <f t="shared" si="64"/>
        <v>1024</v>
      </c>
      <c r="B1031" s="3">
        <f t="shared" si="65"/>
        <v>19201026</v>
      </c>
      <c r="C1031" s="300" t="s">
        <v>5248</v>
      </c>
      <c r="D1031" s="293" t="s">
        <v>1563</v>
      </c>
      <c r="E1031" s="12" t="s">
        <v>5464</v>
      </c>
      <c r="F1031" s="274" t="s">
        <v>5465</v>
      </c>
      <c r="G1031" s="347" t="s">
        <v>5466</v>
      </c>
      <c r="H1031" s="12" t="s">
        <v>330</v>
      </c>
      <c r="I1031" s="339">
        <v>33751</v>
      </c>
      <c r="J1031" s="337" t="s">
        <v>5467</v>
      </c>
      <c r="K1031" s="300" t="s">
        <v>1538</v>
      </c>
      <c r="L1031" s="300" t="s">
        <v>5252</v>
      </c>
      <c r="M1031" s="300" t="s">
        <v>336</v>
      </c>
      <c r="N1031" s="300" t="s">
        <v>5468</v>
      </c>
      <c r="O1031" s="274" t="s">
        <v>5469</v>
      </c>
      <c r="P1031" s="300"/>
      <c r="Q1031" s="300"/>
      <c r="R1031" s="300"/>
      <c r="S1031" s="300"/>
      <c r="T1031" s="300"/>
      <c r="U1031" s="300"/>
      <c r="V1031" s="300"/>
      <c r="W1031" s="300"/>
      <c r="X1031" s="300"/>
      <c r="Y1031" s="300"/>
      <c r="Z1031" s="300"/>
      <c r="AA1031" s="300"/>
      <c r="AB1031" s="300"/>
      <c r="AC1031" s="300"/>
      <c r="AD1031" s="300"/>
      <c r="AE1031" s="300"/>
      <c r="AF1031" s="300"/>
      <c r="AG1031" s="300"/>
      <c r="AH1031" s="300"/>
      <c r="AI1031" s="300"/>
      <c r="AJ1031" s="300"/>
      <c r="AK1031" s="300"/>
      <c r="AL1031" s="300"/>
      <c r="AM1031" s="300"/>
      <c r="AN1031" s="300"/>
      <c r="AO1031" s="300"/>
      <c r="AP1031" s="300"/>
      <c r="AQ1031" s="300"/>
      <c r="AR1031" s="300"/>
      <c r="AS1031" s="300"/>
      <c r="AT1031" s="300"/>
      <c r="AU1031" s="300"/>
      <c r="AV1031" s="300"/>
      <c r="AW1031" s="300"/>
      <c r="AX1031" s="300"/>
      <c r="AY1031" s="300"/>
      <c r="AZ1031" s="300"/>
      <c r="BA1031" s="300"/>
      <c r="BB1031" s="300"/>
      <c r="BC1031" s="300"/>
      <c r="BD1031" s="300"/>
      <c r="BE1031" s="300"/>
      <c r="BF1031" s="300"/>
      <c r="BG1031" s="300"/>
      <c r="BH1031" s="300"/>
      <c r="BI1031" s="300"/>
      <c r="BJ1031" s="300"/>
      <c r="BK1031" s="300"/>
      <c r="BL1031" s="300"/>
      <c r="BM1031" s="300"/>
      <c r="BN1031" s="300"/>
      <c r="BO1031" s="300"/>
      <c r="BP1031" s="300"/>
      <c r="BQ1031" s="300"/>
      <c r="BR1031" s="300"/>
      <c r="BS1031" s="300"/>
      <c r="BT1031" s="300"/>
      <c r="BU1031" s="300"/>
      <c r="BV1031" s="300"/>
      <c r="BW1031" s="300"/>
      <c r="BX1031" s="300"/>
      <c r="BY1031" s="300"/>
      <c r="BZ1031" s="300"/>
      <c r="CA1031" s="300"/>
      <c r="CB1031" s="300"/>
      <c r="CC1031" s="300"/>
      <c r="CD1031" s="300"/>
      <c r="CE1031" s="300"/>
      <c r="CF1031" s="300"/>
      <c r="CG1031" s="300"/>
      <c r="CH1031" s="300"/>
      <c r="CI1031" s="300"/>
      <c r="CJ1031" s="300"/>
      <c r="CK1031" s="300"/>
      <c r="CL1031" s="300"/>
      <c r="CM1031" s="300"/>
      <c r="CN1031" s="300"/>
      <c r="CO1031" s="300"/>
      <c r="CP1031" s="300"/>
      <c r="CQ1031" s="300"/>
      <c r="CR1031" s="300"/>
      <c r="CS1031" s="300"/>
      <c r="CT1031" s="300"/>
      <c r="CU1031" s="300"/>
      <c r="CV1031" s="300"/>
      <c r="CW1031" s="300"/>
      <c r="CX1031" s="300"/>
      <c r="CY1031" s="300"/>
      <c r="CZ1031" s="300"/>
      <c r="DA1031" s="300"/>
      <c r="DB1031" s="300"/>
      <c r="DC1031" s="300"/>
      <c r="DD1031" s="300"/>
      <c r="DE1031" s="300"/>
      <c r="DF1031" s="300"/>
      <c r="DG1031" s="300"/>
      <c r="DH1031" s="300"/>
      <c r="DI1031" s="300"/>
      <c r="DJ1031" s="300"/>
      <c r="DK1031" s="300"/>
      <c r="DL1031" s="300"/>
      <c r="DM1031" s="300"/>
      <c r="DN1031" s="300"/>
      <c r="DO1031" s="300"/>
      <c r="DP1031" s="300"/>
      <c r="DQ1031" s="300"/>
      <c r="DR1031" s="300"/>
      <c r="DS1031" s="300"/>
      <c r="DT1031" s="300"/>
      <c r="DU1031" s="300"/>
      <c r="DV1031" s="300"/>
      <c r="DW1031" s="300"/>
      <c r="DX1031" s="300"/>
      <c r="DY1031" s="300"/>
      <c r="DZ1031" s="300"/>
      <c r="EA1031" s="300"/>
      <c r="EB1031" s="300"/>
      <c r="EC1031" s="300"/>
      <c r="ED1031" s="300"/>
      <c r="EE1031" s="300"/>
      <c r="EF1031" s="300"/>
      <c r="EG1031" s="300"/>
      <c r="EH1031" s="300"/>
      <c r="EI1031" s="300"/>
      <c r="EJ1031" s="300"/>
      <c r="EK1031" s="300"/>
      <c r="EL1031" s="300"/>
      <c r="EM1031" s="300"/>
      <c r="EN1031" s="300"/>
      <c r="EO1031" s="300"/>
      <c r="EP1031" s="300"/>
      <c r="EQ1031" s="300"/>
      <c r="ER1031" s="300"/>
      <c r="ES1031" s="300"/>
      <c r="ET1031" s="300"/>
      <c r="EU1031" s="300"/>
      <c r="EV1031" s="300"/>
      <c r="EW1031" s="300"/>
      <c r="EX1031" s="300"/>
      <c r="EY1031" s="300"/>
      <c r="EZ1031" s="300"/>
      <c r="FA1031" s="300"/>
      <c r="FB1031" s="300"/>
      <c r="FC1031" s="300"/>
      <c r="FD1031" s="300"/>
      <c r="FE1031" s="300"/>
      <c r="FF1031" s="300"/>
      <c r="FG1031" s="300"/>
      <c r="FH1031" s="300"/>
      <c r="FI1031" s="300"/>
      <c r="FJ1031" s="300"/>
      <c r="FK1031" s="300"/>
      <c r="FL1031" s="300"/>
      <c r="FM1031" s="300"/>
      <c r="FN1031" s="300"/>
      <c r="FO1031" s="300"/>
      <c r="FP1031" s="300"/>
      <c r="FQ1031" s="300"/>
      <c r="FR1031" s="300"/>
      <c r="FS1031" s="300"/>
      <c r="FT1031" s="300"/>
      <c r="FU1031" s="300"/>
      <c r="FV1031" s="300"/>
      <c r="FW1031" s="300"/>
      <c r="FX1031" s="300"/>
      <c r="FY1031" s="300"/>
      <c r="FZ1031" s="300"/>
      <c r="GA1031" s="300"/>
      <c r="GB1031" s="300"/>
      <c r="GC1031" s="300"/>
      <c r="GD1031" s="300"/>
      <c r="GE1031" s="300"/>
      <c r="GF1031" s="300"/>
      <c r="GG1031" s="300"/>
      <c r="GH1031" s="300"/>
      <c r="GI1031" s="300"/>
      <c r="GJ1031" s="300"/>
      <c r="GK1031" s="300"/>
      <c r="GL1031" s="300"/>
      <c r="GM1031" s="300"/>
      <c r="GN1031" s="300"/>
      <c r="GO1031" s="300"/>
      <c r="GP1031" s="300"/>
      <c r="GQ1031" s="300"/>
      <c r="GR1031" s="300"/>
      <c r="GS1031" s="300"/>
      <c r="GT1031" s="300"/>
      <c r="GU1031" s="300"/>
      <c r="GV1031" s="300"/>
      <c r="GW1031" s="300"/>
      <c r="GX1031" s="300"/>
      <c r="GY1031" s="300"/>
      <c r="GZ1031" s="300"/>
      <c r="HA1031" s="300"/>
      <c r="HB1031" s="300"/>
      <c r="HC1031" s="300"/>
      <c r="HD1031" s="300"/>
      <c r="HE1031" s="300"/>
      <c r="HF1031" s="300"/>
      <c r="HG1031" s="300"/>
      <c r="HH1031" s="300"/>
      <c r="HI1031" s="300"/>
      <c r="HJ1031" s="300"/>
      <c r="HK1031" s="300"/>
      <c r="HL1031" s="300"/>
      <c r="HM1031" s="300"/>
      <c r="HN1031" s="300"/>
      <c r="HO1031" s="300"/>
      <c r="HP1031" s="300"/>
      <c r="HQ1031" s="300"/>
      <c r="HR1031" s="300"/>
      <c r="HS1031" s="300"/>
      <c r="HT1031" s="300"/>
      <c r="HU1031" s="300"/>
      <c r="HV1031" s="300"/>
      <c r="HW1031" s="300"/>
      <c r="HX1031" s="300"/>
      <c r="HY1031" s="300"/>
      <c r="HZ1031" s="300"/>
      <c r="IA1031" s="300"/>
      <c r="IB1031" s="300"/>
      <c r="IC1031" s="300"/>
      <c r="ID1031" s="300"/>
      <c r="IE1031" s="300"/>
      <c r="IF1031" s="300"/>
      <c r="IG1031" s="300"/>
      <c r="IH1031" s="300"/>
      <c r="II1031" s="300"/>
      <c r="IJ1031" s="300"/>
      <c r="IK1031" s="300"/>
      <c r="IL1031" s="300"/>
      <c r="IM1031" s="300"/>
      <c r="IN1031" s="300"/>
      <c r="IO1031" s="300"/>
      <c r="IP1031" s="300"/>
      <c r="IQ1031" s="300"/>
      <c r="IR1031" s="300"/>
      <c r="IS1031" s="300"/>
      <c r="IT1031" s="300"/>
      <c r="IU1031" s="300"/>
      <c r="IV1031" s="300"/>
    </row>
    <row r="1032" spans="1:256">
      <c r="A1032" s="3">
        <f t="shared" si="64"/>
        <v>1025</v>
      </c>
      <c r="B1032" s="3">
        <f t="shared" si="65"/>
        <v>19201027</v>
      </c>
      <c r="C1032" s="300" t="s">
        <v>5248</v>
      </c>
      <c r="D1032" s="293" t="s">
        <v>5396</v>
      </c>
      <c r="E1032" s="12" t="s">
        <v>5397</v>
      </c>
      <c r="F1032" s="274" t="s">
        <v>5398</v>
      </c>
      <c r="G1032" s="347" t="s">
        <v>5399</v>
      </c>
      <c r="H1032" s="12" t="s">
        <v>330</v>
      </c>
      <c r="I1032" s="339">
        <v>31560</v>
      </c>
      <c r="J1032" s="337" t="s">
        <v>5400</v>
      </c>
      <c r="K1032" s="300" t="s">
        <v>1538</v>
      </c>
      <c r="L1032" s="300" t="s">
        <v>5252</v>
      </c>
      <c r="M1032" s="300" t="s">
        <v>336</v>
      </c>
      <c r="N1032" s="300" t="s">
        <v>5401</v>
      </c>
      <c r="O1032" s="274" t="s">
        <v>5402</v>
      </c>
      <c r="P1032" s="300"/>
      <c r="Q1032" s="300"/>
      <c r="R1032" s="300"/>
      <c r="S1032" s="300"/>
      <c r="T1032" s="300"/>
      <c r="U1032" s="300"/>
      <c r="V1032" s="300"/>
      <c r="W1032" s="300"/>
      <c r="X1032" s="300"/>
      <c r="Y1032" s="300"/>
      <c r="Z1032" s="300"/>
      <c r="AA1032" s="300"/>
      <c r="AB1032" s="300"/>
      <c r="AC1032" s="300"/>
      <c r="AD1032" s="300"/>
      <c r="AE1032" s="300"/>
      <c r="AF1032" s="300"/>
      <c r="AG1032" s="300"/>
      <c r="AH1032" s="300"/>
      <c r="AI1032" s="300"/>
      <c r="AJ1032" s="300"/>
      <c r="AK1032" s="300"/>
      <c r="AL1032" s="300"/>
      <c r="AM1032" s="300"/>
      <c r="AN1032" s="300"/>
      <c r="AO1032" s="300"/>
      <c r="AP1032" s="300"/>
      <c r="AQ1032" s="300"/>
      <c r="AR1032" s="300"/>
      <c r="AS1032" s="300"/>
      <c r="AT1032" s="300"/>
      <c r="AU1032" s="300"/>
      <c r="AV1032" s="300"/>
      <c r="AW1032" s="300"/>
      <c r="AX1032" s="300"/>
      <c r="AY1032" s="300"/>
      <c r="AZ1032" s="300"/>
      <c r="BA1032" s="300"/>
      <c r="BB1032" s="300"/>
      <c r="BC1032" s="300"/>
      <c r="BD1032" s="300"/>
      <c r="BE1032" s="300"/>
      <c r="BF1032" s="300"/>
      <c r="BG1032" s="300"/>
      <c r="BH1032" s="300"/>
      <c r="BI1032" s="300"/>
      <c r="BJ1032" s="300"/>
      <c r="BK1032" s="300"/>
      <c r="BL1032" s="300"/>
      <c r="BM1032" s="300"/>
      <c r="BN1032" s="300"/>
      <c r="BO1032" s="300"/>
      <c r="BP1032" s="300"/>
      <c r="BQ1032" s="300"/>
      <c r="BR1032" s="300"/>
      <c r="BS1032" s="300"/>
      <c r="BT1032" s="300"/>
      <c r="BU1032" s="300"/>
      <c r="BV1032" s="300"/>
      <c r="BW1032" s="300"/>
      <c r="BX1032" s="300"/>
      <c r="BY1032" s="300"/>
      <c r="BZ1032" s="300"/>
      <c r="CA1032" s="300"/>
      <c r="CB1032" s="300"/>
      <c r="CC1032" s="300"/>
      <c r="CD1032" s="300"/>
      <c r="CE1032" s="300"/>
      <c r="CF1032" s="300"/>
      <c r="CG1032" s="300"/>
      <c r="CH1032" s="300"/>
      <c r="CI1032" s="300"/>
      <c r="CJ1032" s="300"/>
      <c r="CK1032" s="300"/>
      <c r="CL1032" s="300"/>
      <c r="CM1032" s="300"/>
      <c r="CN1032" s="300"/>
      <c r="CO1032" s="300"/>
      <c r="CP1032" s="300"/>
      <c r="CQ1032" s="300"/>
      <c r="CR1032" s="300"/>
      <c r="CS1032" s="300"/>
      <c r="CT1032" s="300"/>
      <c r="CU1032" s="300"/>
      <c r="CV1032" s="300"/>
      <c r="CW1032" s="300"/>
      <c r="CX1032" s="300"/>
      <c r="CY1032" s="300"/>
      <c r="CZ1032" s="300"/>
      <c r="DA1032" s="300"/>
      <c r="DB1032" s="300"/>
      <c r="DC1032" s="300"/>
      <c r="DD1032" s="300"/>
      <c r="DE1032" s="300"/>
      <c r="DF1032" s="300"/>
      <c r="DG1032" s="300"/>
      <c r="DH1032" s="300"/>
      <c r="DI1032" s="300"/>
      <c r="DJ1032" s="300"/>
      <c r="DK1032" s="300"/>
      <c r="DL1032" s="300"/>
      <c r="DM1032" s="300"/>
      <c r="DN1032" s="300"/>
      <c r="DO1032" s="300"/>
      <c r="DP1032" s="300"/>
      <c r="DQ1032" s="300"/>
      <c r="DR1032" s="300"/>
      <c r="DS1032" s="300"/>
      <c r="DT1032" s="300"/>
      <c r="DU1032" s="300"/>
      <c r="DV1032" s="300"/>
      <c r="DW1032" s="300"/>
      <c r="DX1032" s="300"/>
      <c r="DY1032" s="300"/>
      <c r="DZ1032" s="300"/>
      <c r="EA1032" s="300"/>
      <c r="EB1032" s="300"/>
      <c r="EC1032" s="300"/>
      <c r="ED1032" s="300"/>
      <c r="EE1032" s="300"/>
      <c r="EF1032" s="300"/>
      <c r="EG1032" s="300"/>
      <c r="EH1032" s="300"/>
      <c r="EI1032" s="300"/>
      <c r="EJ1032" s="300"/>
      <c r="EK1032" s="300"/>
      <c r="EL1032" s="300"/>
      <c r="EM1032" s="300"/>
      <c r="EN1032" s="300"/>
      <c r="EO1032" s="300"/>
      <c r="EP1032" s="300"/>
      <c r="EQ1032" s="300"/>
      <c r="ER1032" s="300"/>
      <c r="ES1032" s="300"/>
      <c r="ET1032" s="300"/>
      <c r="EU1032" s="300"/>
      <c r="EV1032" s="300"/>
      <c r="EW1032" s="300"/>
      <c r="EX1032" s="300"/>
      <c r="EY1032" s="300"/>
      <c r="EZ1032" s="300"/>
      <c r="FA1032" s="300"/>
      <c r="FB1032" s="300"/>
      <c r="FC1032" s="300"/>
      <c r="FD1032" s="300"/>
      <c r="FE1032" s="300"/>
      <c r="FF1032" s="300"/>
      <c r="FG1032" s="300"/>
      <c r="FH1032" s="300"/>
      <c r="FI1032" s="300"/>
      <c r="FJ1032" s="300"/>
      <c r="FK1032" s="300"/>
      <c r="FL1032" s="300"/>
      <c r="FM1032" s="300"/>
      <c r="FN1032" s="300"/>
      <c r="FO1032" s="300"/>
      <c r="FP1032" s="300"/>
      <c r="FQ1032" s="300"/>
      <c r="FR1032" s="300"/>
      <c r="FS1032" s="300"/>
      <c r="FT1032" s="300"/>
      <c r="FU1032" s="300"/>
      <c r="FV1032" s="300"/>
      <c r="FW1032" s="300"/>
      <c r="FX1032" s="300"/>
      <c r="FY1032" s="300"/>
      <c r="FZ1032" s="300"/>
      <c r="GA1032" s="300"/>
      <c r="GB1032" s="300"/>
      <c r="GC1032" s="300"/>
      <c r="GD1032" s="300"/>
      <c r="GE1032" s="300"/>
      <c r="GF1032" s="300"/>
      <c r="GG1032" s="300"/>
      <c r="GH1032" s="300"/>
      <c r="GI1032" s="300"/>
      <c r="GJ1032" s="300"/>
      <c r="GK1032" s="300"/>
      <c r="GL1032" s="300"/>
      <c r="GM1032" s="300"/>
      <c r="GN1032" s="300"/>
      <c r="GO1032" s="300"/>
      <c r="GP1032" s="300"/>
      <c r="GQ1032" s="300"/>
      <c r="GR1032" s="300"/>
      <c r="GS1032" s="300"/>
      <c r="GT1032" s="300"/>
      <c r="GU1032" s="300"/>
      <c r="GV1032" s="300"/>
      <c r="GW1032" s="300"/>
      <c r="GX1032" s="300"/>
      <c r="GY1032" s="300"/>
      <c r="GZ1032" s="300"/>
      <c r="HA1032" s="300"/>
      <c r="HB1032" s="300"/>
      <c r="HC1032" s="300"/>
      <c r="HD1032" s="300"/>
      <c r="HE1032" s="300"/>
      <c r="HF1032" s="300"/>
      <c r="HG1032" s="300"/>
      <c r="HH1032" s="300"/>
      <c r="HI1032" s="300"/>
      <c r="HJ1032" s="300"/>
      <c r="HK1032" s="300"/>
      <c r="HL1032" s="300"/>
      <c r="HM1032" s="300"/>
      <c r="HN1032" s="300"/>
      <c r="HO1032" s="300"/>
      <c r="HP1032" s="300"/>
      <c r="HQ1032" s="300"/>
      <c r="HR1032" s="300"/>
      <c r="HS1032" s="300"/>
      <c r="HT1032" s="300"/>
      <c r="HU1032" s="300"/>
      <c r="HV1032" s="300"/>
      <c r="HW1032" s="300"/>
      <c r="HX1032" s="300"/>
      <c r="HY1032" s="300"/>
      <c r="HZ1032" s="300"/>
      <c r="IA1032" s="300"/>
      <c r="IB1032" s="300"/>
      <c r="IC1032" s="300"/>
      <c r="ID1032" s="300"/>
      <c r="IE1032" s="300"/>
      <c r="IF1032" s="300"/>
      <c r="IG1032" s="300"/>
      <c r="IH1032" s="300"/>
      <c r="II1032" s="300"/>
      <c r="IJ1032" s="300"/>
      <c r="IK1032" s="300"/>
      <c r="IL1032" s="300"/>
      <c r="IM1032" s="300"/>
      <c r="IN1032" s="300"/>
      <c r="IO1032" s="300"/>
      <c r="IP1032" s="300"/>
      <c r="IQ1032" s="300"/>
      <c r="IR1032" s="300"/>
      <c r="IS1032" s="300"/>
      <c r="IT1032" s="300"/>
      <c r="IU1032" s="300"/>
      <c r="IV1032" s="300"/>
    </row>
    <row r="1033" spans="1:256">
      <c r="A1033" s="3">
        <f t="shared" si="64"/>
        <v>1026</v>
      </c>
      <c r="B1033" s="3">
        <f t="shared" si="65"/>
        <v>19201028</v>
      </c>
      <c r="C1033" s="300" t="s">
        <v>5259</v>
      </c>
      <c r="D1033" s="293" t="s">
        <v>5752</v>
      </c>
      <c r="E1033" s="12" t="s">
        <v>5753</v>
      </c>
      <c r="F1033" s="274" t="s">
        <v>5754</v>
      </c>
      <c r="G1033" s="347" t="s">
        <v>5755</v>
      </c>
      <c r="H1033" s="12" t="s">
        <v>330</v>
      </c>
      <c r="I1033" s="339">
        <v>35698</v>
      </c>
      <c r="J1033" s="337" t="s">
        <v>5756</v>
      </c>
      <c r="K1033" s="300" t="s">
        <v>1538</v>
      </c>
      <c r="L1033" s="300" t="s">
        <v>5252</v>
      </c>
      <c r="M1033" s="300" t="s">
        <v>336</v>
      </c>
      <c r="N1033" s="300" t="s">
        <v>5757</v>
      </c>
      <c r="O1033" s="274" t="s">
        <v>5758</v>
      </c>
      <c r="P1033" s="300"/>
      <c r="Q1033" s="300"/>
      <c r="R1033" s="300"/>
      <c r="S1033" s="300"/>
      <c r="T1033" s="300"/>
      <c r="U1033" s="300"/>
      <c r="V1033" s="300"/>
      <c r="W1033" s="300"/>
      <c r="X1033" s="300"/>
      <c r="Y1033" s="300"/>
      <c r="Z1033" s="300"/>
      <c r="AA1033" s="300"/>
      <c r="AB1033" s="300"/>
      <c r="AC1033" s="300"/>
      <c r="AD1033" s="300"/>
      <c r="AE1033" s="300"/>
      <c r="AF1033" s="300"/>
      <c r="AG1033" s="300"/>
      <c r="AH1033" s="300"/>
      <c r="AI1033" s="300"/>
      <c r="AJ1033" s="300"/>
      <c r="AK1033" s="300"/>
      <c r="AL1033" s="300"/>
      <c r="AM1033" s="300"/>
      <c r="AN1033" s="300"/>
      <c r="AO1033" s="300"/>
      <c r="AP1033" s="300"/>
      <c r="AQ1033" s="300"/>
      <c r="AR1033" s="300"/>
      <c r="AS1033" s="300"/>
      <c r="AT1033" s="300"/>
      <c r="AU1033" s="300"/>
      <c r="AV1033" s="300"/>
      <c r="AW1033" s="300"/>
      <c r="AX1033" s="300"/>
      <c r="AY1033" s="300"/>
      <c r="AZ1033" s="300"/>
      <c r="BA1033" s="300"/>
      <c r="BB1033" s="300"/>
      <c r="BC1033" s="300"/>
      <c r="BD1033" s="300"/>
      <c r="BE1033" s="300"/>
      <c r="BF1033" s="300"/>
      <c r="BG1033" s="300"/>
      <c r="BH1033" s="300"/>
      <c r="BI1033" s="300"/>
      <c r="BJ1033" s="300"/>
      <c r="BK1033" s="300"/>
      <c r="BL1033" s="300"/>
      <c r="BM1033" s="300"/>
      <c r="BN1033" s="300"/>
      <c r="BO1033" s="300"/>
      <c r="BP1033" s="300"/>
      <c r="BQ1033" s="300"/>
      <c r="BR1033" s="300"/>
      <c r="BS1033" s="300"/>
      <c r="BT1033" s="300"/>
      <c r="BU1033" s="300"/>
      <c r="BV1033" s="300"/>
      <c r="BW1033" s="300"/>
      <c r="BX1033" s="300"/>
      <c r="BY1033" s="300"/>
      <c r="BZ1033" s="300"/>
      <c r="CA1033" s="300"/>
      <c r="CB1033" s="300"/>
      <c r="CC1033" s="300"/>
      <c r="CD1033" s="300"/>
      <c r="CE1033" s="300"/>
      <c r="CF1033" s="300"/>
      <c r="CG1033" s="300"/>
      <c r="CH1033" s="300"/>
      <c r="CI1033" s="300"/>
      <c r="CJ1033" s="300"/>
      <c r="CK1033" s="300"/>
      <c r="CL1033" s="300"/>
      <c r="CM1033" s="300"/>
      <c r="CN1033" s="300"/>
      <c r="CO1033" s="300"/>
      <c r="CP1033" s="300"/>
      <c r="CQ1033" s="300"/>
      <c r="CR1033" s="300"/>
      <c r="CS1033" s="300"/>
      <c r="CT1033" s="300"/>
      <c r="CU1033" s="300"/>
      <c r="CV1033" s="300"/>
      <c r="CW1033" s="300"/>
      <c r="CX1033" s="300"/>
      <c r="CY1033" s="300"/>
      <c r="CZ1033" s="300"/>
      <c r="DA1033" s="300"/>
      <c r="DB1033" s="300"/>
      <c r="DC1033" s="300"/>
      <c r="DD1033" s="300"/>
      <c r="DE1033" s="300"/>
      <c r="DF1033" s="300"/>
      <c r="DG1033" s="300"/>
      <c r="DH1033" s="300"/>
      <c r="DI1033" s="300"/>
      <c r="DJ1033" s="300"/>
      <c r="DK1033" s="300"/>
      <c r="DL1033" s="300"/>
      <c r="DM1033" s="300"/>
      <c r="DN1033" s="300"/>
      <c r="DO1033" s="300"/>
      <c r="DP1033" s="300"/>
      <c r="DQ1033" s="300"/>
      <c r="DR1033" s="300"/>
      <c r="DS1033" s="300"/>
      <c r="DT1033" s="300"/>
      <c r="DU1033" s="300"/>
      <c r="DV1033" s="300"/>
      <c r="DW1033" s="300"/>
      <c r="DX1033" s="300"/>
      <c r="DY1033" s="300"/>
      <c r="DZ1033" s="300"/>
      <c r="EA1033" s="300"/>
      <c r="EB1033" s="300"/>
      <c r="EC1033" s="300"/>
      <c r="ED1033" s="300"/>
      <c r="EE1033" s="300"/>
      <c r="EF1033" s="300"/>
      <c r="EG1033" s="300"/>
      <c r="EH1033" s="300"/>
      <c r="EI1033" s="300"/>
      <c r="EJ1033" s="300"/>
      <c r="EK1033" s="300"/>
      <c r="EL1033" s="300"/>
      <c r="EM1033" s="300"/>
      <c r="EN1033" s="300"/>
      <c r="EO1033" s="300"/>
      <c r="EP1033" s="300"/>
      <c r="EQ1033" s="300"/>
      <c r="ER1033" s="300"/>
      <c r="ES1033" s="300"/>
      <c r="ET1033" s="300"/>
      <c r="EU1033" s="300"/>
      <c r="EV1033" s="300"/>
      <c r="EW1033" s="300"/>
      <c r="EX1033" s="300"/>
      <c r="EY1033" s="300"/>
      <c r="EZ1033" s="300"/>
      <c r="FA1033" s="300"/>
      <c r="FB1033" s="300"/>
      <c r="FC1033" s="300"/>
      <c r="FD1033" s="300"/>
      <c r="FE1033" s="300"/>
      <c r="FF1033" s="300"/>
      <c r="FG1033" s="300"/>
      <c r="FH1033" s="300"/>
      <c r="FI1033" s="300"/>
      <c r="FJ1033" s="300"/>
      <c r="FK1033" s="300"/>
      <c r="FL1033" s="300"/>
      <c r="FM1033" s="300"/>
      <c r="FN1033" s="300"/>
      <c r="FO1033" s="300"/>
      <c r="FP1033" s="300"/>
      <c r="FQ1033" s="300"/>
      <c r="FR1033" s="300"/>
      <c r="FS1033" s="300"/>
      <c r="FT1033" s="300"/>
      <c r="FU1033" s="300"/>
      <c r="FV1033" s="300"/>
      <c r="FW1033" s="300"/>
      <c r="FX1033" s="300"/>
      <c r="FY1033" s="300"/>
      <c r="FZ1033" s="300"/>
      <c r="GA1033" s="300"/>
      <c r="GB1033" s="300"/>
      <c r="GC1033" s="300"/>
      <c r="GD1033" s="300"/>
      <c r="GE1033" s="300"/>
      <c r="GF1033" s="300"/>
      <c r="GG1033" s="300"/>
      <c r="GH1033" s="300"/>
      <c r="GI1033" s="300"/>
      <c r="GJ1033" s="300"/>
      <c r="GK1033" s="300"/>
      <c r="GL1033" s="300"/>
      <c r="GM1033" s="300"/>
      <c r="GN1033" s="300"/>
      <c r="GO1033" s="300"/>
      <c r="GP1033" s="300"/>
      <c r="GQ1033" s="300"/>
      <c r="GR1033" s="300"/>
      <c r="GS1033" s="300"/>
      <c r="GT1033" s="300"/>
      <c r="GU1033" s="300"/>
      <c r="GV1033" s="300"/>
      <c r="GW1033" s="300"/>
      <c r="GX1033" s="300"/>
      <c r="GY1033" s="300"/>
      <c r="GZ1033" s="300"/>
      <c r="HA1033" s="300"/>
      <c r="HB1033" s="300"/>
      <c r="HC1033" s="300"/>
      <c r="HD1033" s="300"/>
      <c r="HE1033" s="300"/>
      <c r="HF1033" s="300"/>
      <c r="HG1033" s="300"/>
      <c r="HH1033" s="300"/>
      <c r="HI1033" s="300"/>
      <c r="HJ1033" s="300"/>
      <c r="HK1033" s="300"/>
      <c r="HL1033" s="300"/>
      <c r="HM1033" s="300"/>
      <c r="HN1033" s="300"/>
      <c r="HO1033" s="300"/>
      <c r="HP1033" s="300"/>
      <c r="HQ1033" s="300"/>
      <c r="HR1033" s="300"/>
      <c r="HS1033" s="300"/>
      <c r="HT1033" s="300"/>
      <c r="HU1033" s="300"/>
      <c r="HV1033" s="300"/>
      <c r="HW1033" s="300"/>
      <c r="HX1033" s="300"/>
      <c r="HY1033" s="300"/>
      <c r="HZ1033" s="300"/>
      <c r="IA1033" s="300"/>
      <c r="IB1033" s="300"/>
      <c r="IC1033" s="300"/>
      <c r="ID1033" s="300"/>
      <c r="IE1033" s="300"/>
      <c r="IF1033" s="300"/>
      <c r="IG1033" s="300"/>
      <c r="IH1033" s="300"/>
      <c r="II1033" s="300"/>
      <c r="IJ1033" s="300"/>
      <c r="IK1033" s="300"/>
      <c r="IL1033" s="300"/>
      <c r="IM1033" s="300"/>
      <c r="IN1033" s="300"/>
      <c r="IO1033" s="300"/>
      <c r="IP1033" s="300"/>
      <c r="IQ1033" s="300"/>
      <c r="IR1033" s="300"/>
      <c r="IS1033" s="300"/>
      <c r="IT1033" s="300"/>
      <c r="IU1033" s="300"/>
      <c r="IV1033" s="300"/>
    </row>
    <row r="1034" spans="1:256">
      <c r="A1034" s="3">
        <f t="shared" si="64"/>
        <v>1027</v>
      </c>
      <c r="B1034" s="3">
        <f t="shared" si="65"/>
        <v>19201029</v>
      </c>
      <c r="C1034" s="300" t="s">
        <v>5259</v>
      </c>
      <c r="D1034" s="293" t="s">
        <v>5730</v>
      </c>
      <c r="E1034" s="12" t="s">
        <v>5731</v>
      </c>
      <c r="F1034" s="274" t="s">
        <v>5732</v>
      </c>
      <c r="G1034" s="347" t="s">
        <v>5733</v>
      </c>
      <c r="H1034" s="12" t="s">
        <v>326</v>
      </c>
      <c r="I1034" s="339">
        <v>34552</v>
      </c>
      <c r="J1034" s="337" t="s">
        <v>1920</v>
      </c>
      <c r="K1034" s="300" t="s">
        <v>1538</v>
      </c>
      <c r="L1034" s="300" t="s">
        <v>5252</v>
      </c>
      <c r="M1034" s="300" t="s">
        <v>336</v>
      </c>
      <c r="N1034" s="300" t="s">
        <v>5734</v>
      </c>
      <c r="O1034" s="274" t="s">
        <v>2063</v>
      </c>
      <c r="P1034" s="300"/>
      <c r="Q1034" s="300"/>
      <c r="R1034" s="300"/>
      <c r="S1034" s="300"/>
      <c r="T1034" s="300"/>
      <c r="U1034" s="300"/>
      <c r="V1034" s="300"/>
      <c r="W1034" s="300"/>
      <c r="X1034" s="300"/>
      <c r="Y1034" s="300"/>
      <c r="Z1034" s="300"/>
      <c r="AA1034" s="300"/>
      <c r="AB1034" s="300"/>
      <c r="AC1034" s="300"/>
      <c r="AD1034" s="300"/>
      <c r="AE1034" s="300"/>
      <c r="AF1034" s="300"/>
      <c r="AG1034" s="300"/>
      <c r="AH1034" s="300"/>
      <c r="AI1034" s="300"/>
      <c r="AJ1034" s="300"/>
      <c r="AK1034" s="300"/>
      <c r="AL1034" s="300"/>
      <c r="AM1034" s="300"/>
      <c r="AN1034" s="300"/>
      <c r="AO1034" s="300"/>
      <c r="AP1034" s="300"/>
      <c r="AQ1034" s="300"/>
      <c r="AR1034" s="300"/>
      <c r="AS1034" s="300"/>
      <c r="AT1034" s="300"/>
      <c r="AU1034" s="300"/>
      <c r="AV1034" s="300"/>
      <c r="AW1034" s="300"/>
      <c r="AX1034" s="300"/>
      <c r="AY1034" s="300"/>
      <c r="AZ1034" s="300"/>
      <c r="BA1034" s="300"/>
      <c r="BB1034" s="300"/>
      <c r="BC1034" s="300"/>
      <c r="BD1034" s="300"/>
      <c r="BE1034" s="300"/>
      <c r="BF1034" s="300"/>
      <c r="BG1034" s="300"/>
      <c r="BH1034" s="300"/>
      <c r="BI1034" s="300"/>
      <c r="BJ1034" s="300"/>
      <c r="BK1034" s="300"/>
      <c r="BL1034" s="300"/>
      <c r="BM1034" s="300"/>
      <c r="BN1034" s="300"/>
      <c r="BO1034" s="300"/>
      <c r="BP1034" s="300"/>
      <c r="BQ1034" s="300"/>
      <c r="BR1034" s="300"/>
      <c r="BS1034" s="300"/>
      <c r="BT1034" s="300"/>
      <c r="BU1034" s="300"/>
      <c r="BV1034" s="300"/>
      <c r="BW1034" s="300"/>
      <c r="BX1034" s="300"/>
      <c r="BY1034" s="300"/>
      <c r="BZ1034" s="300"/>
      <c r="CA1034" s="300"/>
      <c r="CB1034" s="300"/>
      <c r="CC1034" s="300"/>
      <c r="CD1034" s="300"/>
      <c r="CE1034" s="300"/>
      <c r="CF1034" s="300"/>
      <c r="CG1034" s="300"/>
      <c r="CH1034" s="300"/>
      <c r="CI1034" s="300"/>
      <c r="CJ1034" s="300"/>
      <c r="CK1034" s="300"/>
      <c r="CL1034" s="300"/>
      <c r="CM1034" s="300"/>
      <c r="CN1034" s="300"/>
      <c r="CO1034" s="300"/>
      <c r="CP1034" s="300"/>
      <c r="CQ1034" s="300"/>
      <c r="CR1034" s="300"/>
      <c r="CS1034" s="300"/>
      <c r="CT1034" s="300"/>
      <c r="CU1034" s="300"/>
      <c r="CV1034" s="300"/>
      <c r="CW1034" s="300"/>
      <c r="CX1034" s="300"/>
      <c r="CY1034" s="300"/>
      <c r="CZ1034" s="300"/>
      <c r="DA1034" s="300"/>
      <c r="DB1034" s="300"/>
      <c r="DC1034" s="300"/>
      <c r="DD1034" s="300"/>
      <c r="DE1034" s="300"/>
      <c r="DF1034" s="300"/>
      <c r="DG1034" s="300"/>
      <c r="DH1034" s="300"/>
      <c r="DI1034" s="300"/>
      <c r="DJ1034" s="300"/>
      <c r="DK1034" s="300"/>
      <c r="DL1034" s="300"/>
      <c r="DM1034" s="300"/>
      <c r="DN1034" s="300"/>
      <c r="DO1034" s="300"/>
      <c r="DP1034" s="300"/>
      <c r="DQ1034" s="300"/>
      <c r="DR1034" s="300"/>
      <c r="DS1034" s="300"/>
      <c r="DT1034" s="300"/>
      <c r="DU1034" s="300"/>
      <c r="DV1034" s="300"/>
      <c r="DW1034" s="300"/>
      <c r="DX1034" s="300"/>
      <c r="DY1034" s="300"/>
      <c r="DZ1034" s="300"/>
      <c r="EA1034" s="300"/>
      <c r="EB1034" s="300"/>
      <c r="EC1034" s="300"/>
      <c r="ED1034" s="300"/>
      <c r="EE1034" s="300"/>
      <c r="EF1034" s="300"/>
      <c r="EG1034" s="300"/>
      <c r="EH1034" s="300"/>
      <c r="EI1034" s="300"/>
      <c r="EJ1034" s="300"/>
      <c r="EK1034" s="300"/>
      <c r="EL1034" s="300"/>
      <c r="EM1034" s="300"/>
      <c r="EN1034" s="300"/>
      <c r="EO1034" s="300"/>
      <c r="EP1034" s="300"/>
      <c r="EQ1034" s="300"/>
      <c r="ER1034" s="300"/>
      <c r="ES1034" s="300"/>
      <c r="ET1034" s="300"/>
      <c r="EU1034" s="300"/>
      <c r="EV1034" s="300"/>
      <c r="EW1034" s="300"/>
      <c r="EX1034" s="300"/>
      <c r="EY1034" s="300"/>
      <c r="EZ1034" s="300"/>
      <c r="FA1034" s="300"/>
      <c r="FB1034" s="300"/>
      <c r="FC1034" s="300"/>
      <c r="FD1034" s="300"/>
      <c r="FE1034" s="300"/>
      <c r="FF1034" s="300"/>
      <c r="FG1034" s="300"/>
      <c r="FH1034" s="300"/>
      <c r="FI1034" s="300"/>
      <c r="FJ1034" s="300"/>
      <c r="FK1034" s="300"/>
      <c r="FL1034" s="300"/>
      <c r="FM1034" s="300"/>
      <c r="FN1034" s="300"/>
      <c r="FO1034" s="300"/>
      <c r="FP1034" s="300"/>
      <c r="FQ1034" s="300"/>
      <c r="FR1034" s="300"/>
      <c r="FS1034" s="300"/>
      <c r="FT1034" s="300"/>
      <c r="FU1034" s="300"/>
      <c r="FV1034" s="300"/>
      <c r="FW1034" s="300"/>
      <c r="FX1034" s="300"/>
      <c r="FY1034" s="300"/>
      <c r="FZ1034" s="300"/>
      <c r="GA1034" s="300"/>
      <c r="GB1034" s="300"/>
      <c r="GC1034" s="300"/>
      <c r="GD1034" s="300"/>
      <c r="GE1034" s="300"/>
      <c r="GF1034" s="300"/>
      <c r="GG1034" s="300"/>
      <c r="GH1034" s="300"/>
      <c r="GI1034" s="300"/>
      <c r="GJ1034" s="300"/>
      <c r="GK1034" s="300"/>
      <c r="GL1034" s="300"/>
      <c r="GM1034" s="300"/>
      <c r="GN1034" s="300"/>
      <c r="GO1034" s="300"/>
      <c r="GP1034" s="300"/>
      <c r="GQ1034" s="300"/>
      <c r="GR1034" s="300"/>
      <c r="GS1034" s="300"/>
      <c r="GT1034" s="300"/>
      <c r="GU1034" s="300"/>
      <c r="GV1034" s="300"/>
      <c r="GW1034" s="300"/>
      <c r="GX1034" s="300"/>
      <c r="GY1034" s="300"/>
      <c r="GZ1034" s="300"/>
      <c r="HA1034" s="300"/>
      <c r="HB1034" s="300"/>
      <c r="HC1034" s="300"/>
      <c r="HD1034" s="300"/>
      <c r="HE1034" s="300"/>
      <c r="HF1034" s="300"/>
      <c r="HG1034" s="300"/>
      <c r="HH1034" s="300"/>
      <c r="HI1034" s="300"/>
      <c r="HJ1034" s="300"/>
      <c r="HK1034" s="300"/>
      <c r="HL1034" s="300"/>
      <c r="HM1034" s="300"/>
      <c r="HN1034" s="300"/>
      <c r="HO1034" s="300"/>
      <c r="HP1034" s="300"/>
      <c r="HQ1034" s="300"/>
      <c r="HR1034" s="300"/>
      <c r="HS1034" s="300"/>
      <c r="HT1034" s="300"/>
      <c r="HU1034" s="300"/>
      <c r="HV1034" s="300"/>
      <c r="HW1034" s="300"/>
      <c r="HX1034" s="300"/>
      <c r="HY1034" s="300"/>
      <c r="HZ1034" s="300"/>
      <c r="IA1034" s="300"/>
      <c r="IB1034" s="300"/>
      <c r="IC1034" s="300"/>
      <c r="ID1034" s="300"/>
      <c r="IE1034" s="300"/>
      <c r="IF1034" s="300"/>
      <c r="IG1034" s="300"/>
      <c r="IH1034" s="300"/>
      <c r="II1034" s="300"/>
      <c r="IJ1034" s="300"/>
      <c r="IK1034" s="300"/>
      <c r="IL1034" s="300"/>
      <c r="IM1034" s="300"/>
      <c r="IN1034" s="300"/>
      <c r="IO1034" s="300"/>
      <c r="IP1034" s="300"/>
      <c r="IQ1034" s="300"/>
      <c r="IR1034" s="300"/>
      <c r="IS1034" s="300"/>
      <c r="IT1034" s="300"/>
      <c r="IU1034" s="300"/>
      <c r="IV1034" s="300"/>
    </row>
    <row r="1035" spans="1:256">
      <c r="A1035" s="3">
        <f t="shared" si="64"/>
        <v>1028</v>
      </c>
      <c r="B1035" s="3">
        <f t="shared" si="65"/>
        <v>19201030</v>
      </c>
      <c r="C1035" s="300" t="s">
        <v>5248</v>
      </c>
      <c r="D1035" s="293" t="s">
        <v>5438</v>
      </c>
      <c r="E1035" s="12" t="s">
        <v>5439</v>
      </c>
      <c r="F1035" s="274" t="s">
        <v>5440</v>
      </c>
      <c r="G1035" s="347" t="s">
        <v>5441</v>
      </c>
      <c r="H1035" s="12" t="s">
        <v>326</v>
      </c>
      <c r="I1035" s="339">
        <v>26583</v>
      </c>
      <c r="J1035" s="12" t="s">
        <v>3866</v>
      </c>
      <c r="K1035" s="300" t="s">
        <v>1538</v>
      </c>
      <c r="L1035" s="300" t="s">
        <v>5252</v>
      </c>
      <c r="M1035" s="300" t="s">
        <v>336</v>
      </c>
      <c r="N1035" s="300" t="s">
        <v>5442</v>
      </c>
      <c r="O1035" s="274" t="s">
        <v>5443</v>
      </c>
      <c r="P1035" s="300"/>
      <c r="Q1035" s="300"/>
      <c r="R1035" s="300"/>
      <c r="S1035" s="300"/>
      <c r="T1035" s="300"/>
      <c r="U1035" s="300"/>
      <c r="V1035" s="300"/>
      <c r="W1035" s="300"/>
      <c r="X1035" s="300"/>
      <c r="Y1035" s="300"/>
      <c r="Z1035" s="300"/>
      <c r="AA1035" s="300"/>
      <c r="AB1035" s="300"/>
      <c r="AC1035" s="300"/>
      <c r="AD1035" s="300"/>
      <c r="AE1035" s="300"/>
      <c r="AF1035" s="300"/>
      <c r="AG1035" s="300"/>
      <c r="AH1035" s="300"/>
      <c r="AI1035" s="300"/>
      <c r="AJ1035" s="300"/>
      <c r="AK1035" s="300"/>
      <c r="AL1035" s="300"/>
      <c r="AM1035" s="300"/>
      <c r="AN1035" s="300"/>
      <c r="AO1035" s="300"/>
      <c r="AP1035" s="300"/>
      <c r="AQ1035" s="300"/>
      <c r="AR1035" s="300"/>
      <c r="AS1035" s="300"/>
      <c r="AT1035" s="300"/>
      <c r="AU1035" s="300"/>
      <c r="AV1035" s="300"/>
      <c r="AW1035" s="300"/>
      <c r="AX1035" s="300"/>
      <c r="AY1035" s="300"/>
      <c r="AZ1035" s="300"/>
      <c r="BA1035" s="300"/>
      <c r="BB1035" s="300"/>
      <c r="BC1035" s="300"/>
      <c r="BD1035" s="300"/>
      <c r="BE1035" s="300"/>
      <c r="BF1035" s="300"/>
      <c r="BG1035" s="300"/>
      <c r="BH1035" s="300"/>
      <c r="BI1035" s="300"/>
      <c r="BJ1035" s="300"/>
      <c r="BK1035" s="300"/>
      <c r="BL1035" s="300"/>
      <c r="BM1035" s="300"/>
      <c r="BN1035" s="300"/>
      <c r="BO1035" s="300"/>
      <c r="BP1035" s="300"/>
      <c r="BQ1035" s="300"/>
      <c r="BR1035" s="300"/>
      <c r="BS1035" s="300"/>
      <c r="BT1035" s="300"/>
      <c r="BU1035" s="300"/>
      <c r="BV1035" s="300"/>
      <c r="BW1035" s="300"/>
      <c r="BX1035" s="300"/>
      <c r="BY1035" s="300"/>
      <c r="BZ1035" s="300"/>
      <c r="CA1035" s="300"/>
      <c r="CB1035" s="300"/>
      <c r="CC1035" s="300"/>
      <c r="CD1035" s="300"/>
      <c r="CE1035" s="300"/>
      <c r="CF1035" s="300"/>
      <c r="CG1035" s="300"/>
      <c r="CH1035" s="300"/>
      <c r="CI1035" s="300"/>
      <c r="CJ1035" s="300"/>
      <c r="CK1035" s="300"/>
      <c r="CL1035" s="300"/>
      <c r="CM1035" s="300"/>
      <c r="CN1035" s="300"/>
      <c r="CO1035" s="300"/>
      <c r="CP1035" s="300"/>
      <c r="CQ1035" s="300"/>
      <c r="CR1035" s="300"/>
      <c r="CS1035" s="300"/>
      <c r="CT1035" s="300"/>
      <c r="CU1035" s="300"/>
      <c r="CV1035" s="300"/>
      <c r="CW1035" s="300"/>
      <c r="CX1035" s="300"/>
      <c r="CY1035" s="300"/>
      <c r="CZ1035" s="300"/>
      <c r="DA1035" s="300"/>
      <c r="DB1035" s="300"/>
      <c r="DC1035" s="300"/>
      <c r="DD1035" s="300"/>
      <c r="DE1035" s="300"/>
      <c r="DF1035" s="300"/>
      <c r="DG1035" s="300"/>
      <c r="DH1035" s="300"/>
      <c r="DI1035" s="300"/>
      <c r="DJ1035" s="300"/>
      <c r="DK1035" s="300"/>
      <c r="DL1035" s="300"/>
      <c r="DM1035" s="300"/>
      <c r="DN1035" s="300"/>
      <c r="DO1035" s="300"/>
      <c r="DP1035" s="300"/>
      <c r="DQ1035" s="300"/>
      <c r="DR1035" s="300"/>
      <c r="DS1035" s="300"/>
      <c r="DT1035" s="300"/>
      <c r="DU1035" s="300"/>
      <c r="DV1035" s="300"/>
      <c r="DW1035" s="300"/>
      <c r="DX1035" s="300"/>
      <c r="DY1035" s="300"/>
      <c r="DZ1035" s="300"/>
      <c r="EA1035" s="300"/>
      <c r="EB1035" s="300"/>
      <c r="EC1035" s="300"/>
      <c r="ED1035" s="300"/>
      <c r="EE1035" s="300"/>
      <c r="EF1035" s="300"/>
      <c r="EG1035" s="300"/>
      <c r="EH1035" s="300"/>
      <c r="EI1035" s="300"/>
      <c r="EJ1035" s="300"/>
      <c r="EK1035" s="300"/>
      <c r="EL1035" s="300"/>
      <c r="EM1035" s="300"/>
      <c r="EN1035" s="300"/>
      <c r="EO1035" s="300"/>
      <c r="EP1035" s="300"/>
      <c r="EQ1035" s="300"/>
      <c r="ER1035" s="300"/>
      <c r="ES1035" s="300"/>
      <c r="ET1035" s="300"/>
      <c r="EU1035" s="300"/>
      <c r="EV1035" s="300"/>
      <c r="EW1035" s="300"/>
      <c r="EX1035" s="300"/>
      <c r="EY1035" s="300"/>
      <c r="EZ1035" s="300"/>
      <c r="FA1035" s="300"/>
      <c r="FB1035" s="300"/>
      <c r="FC1035" s="300"/>
      <c r="FD1035" s="300"/>
      <c r="FE1035" s="300"/>
      <c r="FF1035" s="300"/>
      <c r="FG1035" s="300"/>
      <c r="FH1035" s="300"/>
      <c r="FI1035" s="300"/>
      <c r="FJ1035" s="300"/>
      <c r="FK1035" s="300"/>
      <c r="FL1035" s="300"/>
      <c r="FM1035" s="300"/>
      <c r="FN1035" s="300"/>
      <c r="FO1035" s="300"/>
      <c r="FP1035" s="300"/>
      <c r="FQ1035" s="300"/>
      <c r="FR1035" s="300"/>
      <c r="FS1035" s="300"/>
      <c r="FT1035" s="300"/>
      <c r="FU1035" s="300"/>
      <c r="FV1035" s="300"/>
      <c r="FW1035" s="300"/>
      <c r="FX1035" s="300"/>
      <c r="FY1035" s="300"/>
      <c r="FZ1035" s="300"/>
      <c r="GA1035" s="300"/>
      <c r="GB1035" s="300"/>
      <c r="GC1035" s="300"/>
      <c r="GD1035" s="300"/>
      <c r="GE1035" s="300"/>
      <c r="GF1035" s="300"/>
      <c r="GG1035" s="300"/>
      <c r="GH1035" s="300"/>
      <c r="GI1035" s="300"/>
      <c r="GJ1035" s="300"/>
      <c r="GK1035" s="300"/>
      <c r="GL1035" s="300"/>
      <c r="GM1035" s="300"/>
      <c r="GN1035" s="300"/>
      <c r="GO1035" s="300"/>
      <c r="GP1035" s="300"/>
      <c r="GQ1035" s="300"/>
      <c r="GR1035" s="300"/>
      <c r="GS1035" s="300"/>
      <c r="GT1035" s="300"/>
      <c r="GU1035" s="300"/>
      <c r="GV1035" s="300"/>
      <c r="GW1035" s="300"/>
      <c r="GX1035" s="300"/>
      <c r="GY1035" s="300"/>
      <c r="GZ1035" s="300"/>
      <c r="HA1035" s="300"/>
      <c r="HB1035" s="300"/>
      <c r="HC1035" s="300"/>
      <c r="HD1035" s="300"/>
      <c r="HE1035" s="300"/>
      <c r="HF1035" s="300"/>
      <c r="HG1035" s="300"/>
      <c r="HH1035" s="300"/>
      <c r="HI1035" s="300"/>
      <c r="HJ1035" s="300"/>
      <c r="HK1035" s="300"/>
      <c r="HL1035" s="300"/>
      <c r="HM1035" s="300"/>
      <c r="HN1035" s="300"/>
      <c r="HO1035" s="300"/>
      <c r="HP1035" s="300"/>
      <c r="HQ1035" s="300"/>
      <c r="HR1035" s="300"/>
      <c r="HS1035" s="300"/>
      <c r="HT1035" s="300"/>
      <c r="HU1035" s="300"/>
      <c r="HV1035" s="300"/>
      <c r="HW1035" s="300"/>
      <c r="HX1035" s="300"/>
      <c r="HY1035" s="300"/>
      <c r="HZ1035" s="300"/>
      <c r="IA1035" s="300"/>
      <c r="IB1035" s="300"/>
      <c r="IC1035" s="300"/>
      <c r="ID1035" s="300"/>
      <c r="IE1035" s="300"/>
      <c r="IF1035" s="300"/>
      <c r="IG1035" s="300"/>
      <c r="IH1035" s="300"/>
      <c r="II1035" s="300"/>
      <c r="IJ1035" s="300"/>
      <c r="IK1035" s="300"/>
      <c r="IL1035" s="300"/>
      <c r="IM1035" s="300"/>
      <c r="IN1035" s="300"/>
      <c r="IO1035" s="300"/>
      <c r="IP1035" s="300"/>
      <c r="IQ1035" s="300"/>
      <c r="IR1035" s="300"/>
      <c r="IS1035" s="300"/>
      <c r="IT1035" s="300"/>
      <c r="IU1035" s="300"/>
      <c r="IV1035" s="300"/>
    </row>
    <row r="1036" spans="1:256">
      <c r="A1036" s="3">
        <f t="shared" si="64"/>
        <v>1029</v>
      </c>
      <c r="B1036" s="3">
        <f t="shared" si="65"/>
        <v>19201031</v>
      </c>
      <c r="C1036" s="300" t="s">
        <v>5259</v>
      </c>
      <c r="D1036" s="293" t="s">
        <v>5483</v>
      </c>
      <c r="E1036" s="12" t="s">
        <v>5484</v>
      </c>
      <c r="F1036" s="274" t="s">
        <v>5485</v>
      </c>
      <c r="G1036" s="347" t="s">
        <v>5486</v>
      </c>
      <c r="H1036" s="12" t="s">
        <v>330</v>
      </c>
      <c r="I1036" s="339" t="s">
        <v>5487</v>
      </c>
      <c r="J1036" s="337" t="s">
        <v>5488</v>
      </c>
      <c r="K1036" s="300" t="s">
        <v>1538</v>
      </c>
      <c r="L1036" s="300" t="s">
        <v>5252</v>
      </c>
      <c r="M1036" s="300" t="s">
        <v>336</v>
      </c>
      <c r="N1036" s="300" t="s">
        <v>5489</v>
      </c>
      <c r="O1036" s="274" t="s">
        <v>5490</v>
      </c>
      <c r="P1036" s="300"/>
      <c r="Q1036" s="300"/>
      <c r="R1036" s="300"/>
      <c r="S1036" s="300"/>
      <c r="T1036" s="300"/>
      <c r="U1036" s="300"/>
      <c r="V1036" s="300"/>
      <c r="W1036" s="300"/>
      <c r="X1036" s="300"/>
      <c r="Y1036" s="300"/>
      <c r="Z1036" s="300"/>
      <c r="AA1036" s="300"/>
      <c r="AB1036" s="300"/>
      <c r="AC1036" s="300"/>
      <c r="AD1036" s="300"/>
      <c r="AE1036" s="300"/>
      <c r="AF1036" s="300"/>
      <c r="AG1036" s="300"/>
      <c r="AH1036" s="300"/>
      <c r="AI1036" s="300"/>
      <c r="AJ1036" s="300"/>
      <c r="AK1036" s="300"/>
      <c r="AL1036" s="300"/>
      <c r="AM1036" s="300"/>
      <c r="AN1036" s="300"/>
      <c r="AO1036" s="300"/>
      <c r="AP1036" s="300"/>
      <c r="AQ1036" s="300"/>
      <c r="AR1036" s="300"/>
      <c r="AS1036" s="300"/>
      <c r="AT1036" s="300"/>
      <c r="AU1036" s="300"/>
      <c r="AV1036" s="300"/>
      <c r="AW1036" s="300"/>
      <c r="AX1036" s="300"/>
      <c r="AY1036" s="300"/>
      <c r="AZ1036" s="300"/>
      <c r="BA1036" s="300"/>
      <c r="BB1036" s="300"/>
      <c r="BC1036" s="300"/>
      <c r="BD1036" s="300"/>
      <c r="BE1036" s="300"/>
      <c r="BF1036" s="300"/>
      <c r="BG1036" s="300"/>
      <c r="BH1036" s="300"/>
      <c r="BI1036" s="300"/>
      <c r="BJ1036" s="300"/>
      <c r="BK1036" s="300"/>
      <c r="BL1036" s="300"/>
      <c r="BM1036" s="300"/>
      <c r="BN1036" s="300"/>
      <c r="BO1036" s="300"/>
      <c r="BP1036" s="300"/>
      <c r="BQ1036" s="300"/>
      <c r="BR1036" s="300"/>
      <c r="BS1036" s="300"/>
      <c r="BT1036" s="300"/>
      <c r="BU1036" s="300"/>
      <c r="BV1036" s="300"/>
      <c r="BW1036" s="300"/>
      <c r="BX1036" s="300"/>
      <c r="BY1036" s="300"/>
      <c r="BZ1036" s="300"/>
      <c r="CA1036" s="300"/>
      <c r="CB1036" s="300"/>
      <c r="CC1036" s="300"/>
      <c r="CD1036" s="300"/>
      <c r="CE1036" s="300"/>
      <c r="CF1036" s="300"/>
      <c r="CG1036" s="300"/>
      <c r="CH1036" s="300"/>
      <c r="CI1036" s="300"/>
      <c r="CJ1036" s="300"/>
      <c r="CK1036" s="300"/>
      <c r="CL1036" s="300"/>
      <c r="CM1036" s="300"/>
      <c r="CN1036" s="300"/>
      <c r="CO1036" s="300"/>
      <c r="CP1036" s="300"/>
      <c r="CQ1036" s="300"/>
      <c r="CR1036" s="300"/>
      <c r="CS1036" s="300"/>
      <c r="CT1036" s="300"/>
      <c r="CU1036" s="300"/>
      <c r="CV1036" s="300"/>
      <c r="CW1036" s="300"/>
      <c r="CX1036" s="300"/>
      <c r="CY1036" s="300"/>
      <c r="CZ1036" s="300"/>
      <c r="DA1036" s="300"/>
      <c r="DB1036" s="300"/>
      <c r="DC1036" s="300"/>
      <c r="DD1036" s="300"/>
      <c r="DE1036" s="300"/>
      <c r="DF1036" s="300"/>
      <c r="DG1036" s="300"/>
      <c r="DH1036" s="300"/>
      <c r="DI1036" s="300"/>
      <c r="DJ1036" s="300"/>
      <c r="DK1036" s="300"/>
      <c r="DL1036" s="300"/>
      <c r="DM1036" s="300"/>
      <c r="DN1036" s="300"/>
      <c r="DO1036" s="300"/>
      <c r="DP1036" s="300"/>
      <c r="DQ1036" s="300"/>
      <c r="DR1036" s="300"/>
      <c r="DS1036" s="300"/>
      <c r="DT1036" s="300"/>
      <c r="DU1036" s="300"/>
      <c r="DV1036" s="300"/>
      <c r="DW1036" s="300"/>
      <c r="DX1036" s="300"/>
      <c r="DY1036" s="300"/>
      <c r="DZ1036" s="300"/>
      <c r="EA1036" s="300"/>
      <c r="EB1036" s="300"/>
      <c r="EC1036" s="300"/>
      <c r="ED1036" s="300"/>
      <c r="EE1036" s="300"/>
      <c r="EF1036" s="300"/>
      <c r="EG1036" s="300"/>
      <c r="EH1036" s="300"/>
      <c r="EI1036" s="300"/>
      <c r="EJ1036" s="300"/>
      <c r="EK1036" s="300"/>
      <c r="EL1036" s="300"/>
      <c r="EM1036" s="300"/>
      <c r="EN1036" s="300"/>
      <c r="EO1036" s="300"/>
      <c r="EP1036" s="300"/>
      <c r="EQ1036" s="300"/>
      <c r="ER1036" s="300"/>
      <c r="ES1036" s="300"/>
      <c r="ET1036" s="300"/>
      <c r="EU1036" s="300"/>
      <c r="EV1036" s="300"/>
      <c r="EW1036" s="300"/>
      <c r="EX1036" s="300"/>
      <c r="EY1036" s="300"/>
      <c r="EZ1036" s="300"/>
      <c r="FA1036" s="300"/>
      <c r="FB1036" s="300"/>
      <c r="FC1036" s="300"/>
      <c r="FD1036" s="300"/>
      <c r="FE1036" s="300"/>
      <c r="FF1036" s="300"/>
      <c r="FG1036" s="300"/>
      <c r="FH1036" s="300"/>
      <c r="FI1036" s="300"/>
      <c r="FJ1036" s="300"/>
      <c r="FK1036" s="300"/>
      <c r="FL1036" s="300"/>
      <c r="FM1036" s="300"/>
      <c r="FN1036" s="300"/>
      <c r="FO1036" s="300"/>
      <c r="FP1036" s="300"/>
      <c r="FQ1036" s="300"/>
      <c r="FR1036" s="300"/>
      <c r="FS1036" s="300"/>
      <c r="FT1036" s="300"/>
      <c r="FU1036" s="300"/>
      <c r="FV1036" s="300"/>
      <c r="FW1036" s="300"/>
      <c r="FX1036" s="300"/>
      <c r="FY1036" s="300"/>
      <c r="FZ1036" s="300"/>
      <c r="GA1036" s="300"/>
      <c r="GB1036" s="300"/>
      <c r="GC1036" s="300"/>
      <c r="GD1036" s="300"/>
      <c r="GE1036" s="300"/>
      <c r="GF1036" s="300"/>
      <c r="GG1036" s="300"/>
      <c r="GH1036" s="300"/>
      <c r="GI1036" s="300"/>
      <c r="GJ1036" s="300"/>
      <c r="GK1036" s="300"/>
      <c r="GL1036" s="300"/>
      <c r="GM1036" s="300"/>
      <c r="GN1036" s="300"/>
      <c r="GO1036" s="300"/>
      <c r="GP1036" s="300"/>
      <c r="GQ1036" s="300"/>
      <c r="GR1036" s="300"/>
      <c r="GS1036" s="300"/>
      <c r="GT1036" s="300"/>
      <c r="GU1036" s="300"/>
      <c r="GV1036" s="300"/>
      <c r="GW1036" s="300"/>
      <c r="GX1036" s="300"/>
      <c r="GY1036" s="300"/>
      <c r="GZ1036" s="300"/>
      <c r="HA1036" s="300"/>
      <c r="HB1036" s="300"/>
      <c r="HC1036" s="300"/>
      <c r="HD1036" s="300"/>
      <c r="HE1036" s="300"/>
      <c r="HF1036" s="300"/>
      <c r="HG1036" s="300"/>
      <c r="HH1036" s="300"/>
      <c r="HI1036" s="300"/>
      <c r="HJ1036" s="300"/>
      <c r="HK1036" s="300"/>
      <c r="HL1036" s="300"/>
      <c r="HM1036" s="300"/>
      <c r="HN1036" s="300"/>
      <c r="HO1036" s="300"/>
      <c r="HP1036" s="300"/>
      <c r="HQ1036" s="300"/>
      <c r="HR1036" s="300"/>
      <c r="HS1036" s="300"/>
      <c r="HT1036" s="300"/>
      <c r="HU1036" s="300"/>
      <c r="HV1036" s="300"/>
      <c r="HW1036" s="300"/>
      <c r="HX1036" s="300"/>
      <c r="HY1036" s="300"/>
      <c r="HZ1036" s="300"/>
      <c r="IA1036" s="300"/>
      <c r="IB1036" s="300"/>
      <c r="IC1036" s="300"/>
      <c r="ID1036" s="300"/>
      <c r="IE1036" s="300"/>
      <c r="IF1036" s="300"/>
      <c r="IG1036" s="300"/>
      <c r="IH1036" s="300"/>
      <c r="II1036" s="300"/>
      <c r="IJ1036" s="300"/>
      <c r="IK1036" s="300"/>
      <c r="IL1036" s="300"/>
      <c r="IM1036" s="300"/>
      <c r="IN1036" s="300"/>
      <c r="IO1036" s="300"/>
      <c r="IP1036" s="300"/>
      <c r="IQ1036" s="300"/>
      <c r="IR1036" s="300"/>
      <c r="IS1036" s="300"/>
      <c r="IT1036" s="300"/>
      <c r="IU1036" s="300"/>
      <c r="IV1036" s="300"/>
    </row>
    <row r="1037" spans="1:256">
      <c r="A1037" s="3">
        <f t="shared" ref="A1037:A1052" si="66">A1036+1</f>
        <v>1030</v>
      </c>
      <c r="B1037" s="3">
        <f t="shared" si="65"/>
        <v>19201032</v>
      </c>
      <c r="C1037" s="300" t="s">
        <v>5452</v>
      </c>
      <c r="D1037" s="293" t="s">
        <v>5569</v>
      </c>
      <c r="E1037" s="12" t="s">
        <v>5194</v>
      </c>
      <c r="F1037" s="274" t="s">
        <v>5570</v>
      </c>
      <c r="G1037" s="347" t="s">
        <v>5571</v>
      </c>
      <c r="H1037" s="12" t="s">
        <v>330</v>
      </c>
      <c r="I1037" s="339">
        <v>29457</v>
      </c>
      <c r="J1037" s="337" t="s">
        <v>5572</v>
      </c>
      <c r="K1037" s="300" t="s">
        <v>1538</v>
      </c>
      <c r="L1037" s="300" t="s">
        <v>5252</v>
      </c>
      <c r="M1037" s="300" t="s">
        <v>336</v>
      </c>
      <c r="N1037" s="300" t="s">
        <v>5573</v>
      </c>
      <c r="O1037" s="300" t="s">
        <v>1538</v>
      </c>
      <c r="P1037" s="300"/>
      <c r="Q1037" s="300"/>
      <c r="R1037" s="300"/>
      <c r="S1037" s="300"/>
      <c r="T1037" s="300"/>
      <c r="U1037" s="300"/>
      <c r="V1037" s="300"/>
      <c r="W1037" s="300"/>
      <c r="X1037" s="300"/>
      <c r="Y1037" s="300"/>
      <c r="Z1037" s="300"/>
      <c r="AA1037" s="300"/>
      <c r="AB1037" s="300"/>
      <c r="AC1037" s="300"/>
      <c r="AD1037" s="300"/>
      <c r="AE1037" s="300"/>
      <c r="AF1037" s="300"/>
      <c r="AG1037" s="300"/>
      <c r="AH1037" s="300"/>
      <c r="AI1037" s="300"/>
      <c r="AJ1037" s="300"/>
      <c r="AK1037" s="300"/>
      <c r="AL1037" s="300"/>
      <c r="AM1037" s="300"/>
      <c r="AN1037" s="300"/>
      <c r="AO1037" s="300"/>
      <c r="AP1037" s="300"/>
      <c r="AQ1037" s="300"/>
      <c r="AR1037" s="300"/>
      <c r="AS1037" s="300"/>
      <c r="AT1037" s="300"/>
      <c r="AU1037" s="300"/>
      <c r="AV1037" s="300"/>
      <c r="AW1037" s="300"/>
      <c r="AX1037" s="300"/>
      <c r="AY1037" s="300"/>
      <c r="AZ1037" s="300"/>
      <c r="BA1037" s="300"/>
      <c r="BB1037" s="300"/>
      <c r="BC1037" s="300"/>
      <c r="BD1037" s="300"/>
      <c r="BE1037" s="300"/>
      <c r="BF1037" s="300"/>
      <c r="BG1037" s="300"/>
      <c r="BH1037" s="300"/>
      <c r="BI1037" s="300"/>
      <c r="BJ1037" s="300"/>
      <c r="BK1037" s="300"/>
      <c r="BL1037" s="300"/>
      <c r="BM1037" s="300"/>
      <c r="BN1037" s="300"/>
      <c r="BO1037" s="300"/>
      <c r="BP1037" s="300"/>
      <c r="BQ1037" s="300"/>
      <c r="BR1037" s="300"/>
      <c r="BS1037" s="300"/>
      <c r="BT1037" s="300"/>
      <c r="BU1037" s="300"/>
      <c r="BV1037" s="300"/>
      <c r="BW1037" s="300"/>
      <c r="BX1037" s="300"/>
      <c r="BY1037" s="300"/>
      <c r="BZ1037" s="300"/>
      <c r="CA1037" s="300"/>
      <c r="CB1037" s="300"/>
      <c r="CC1037" s="300"/>
      <c r="CD1037" s="300"/>
      <c r="CE1037" s="300"/>
      <c r="CF1037" s="300"/>
      <c r="CG1037" s="300"/>
      <c r="CH1037" s="300"/>
      <c r="CI1037" s="300"/>
      <c r="CJ1037" s="300"/>
      <c r="CK1037" s="300"/>
      <c r="CL1037" s="300"/>
      <c r="CM1037" s="300"/>
      <c r="CN1037" s="300"/>
      <c r="CO1037" s="300"/>
      <c r="CP1037" s="300"/>
      <c r="CQ1037" s="300"/>
      <c r="CR1037" s="300"/>
      <c r="CS1037" s="300"/>
      <c r="CT1037" s="300"/>
      <c r="CU1037" s="300"/>
      <c r="CV1037" s="300"/>
      <c r="CW1037" s="300"/>
      <c r="CX1037" s="300"/>
      <c r="CY1037" s="300"/>
      <c r="CZ1037" s="300"/>
      <c r="DA1037" s="300"/>
      <c r="DB1037" s="300"/>
      <c r="DC1037" s="300"/>
      <c r="DD1037" s="300"/>
      <c r="DE1037" s="300"/>
      <c r="DF1037" s="300"/>
      <c r="DG1037" s="300"/>
      <c r="DH1037" s="300"/>
      <c r="DI1037" s="300"/>
      <c r="DJ1037" s="300"/>
      <c r="DK1037" s="300"/>
      <c r="DL1037" s="300"/>
      <c r="DM1037" s="300"/>
      <c r="DN1037" s="300"/>
      <c r="DO1037" s="300"/>
      <c r="DP1037" s="300"/>
      <c r="DQ1037" s="300"/>
      <c r="DR1037" s="300"/>
      <c r="DS1037" s="300"/>
      <c r="DT1037" s="300"/>
      <c r="DU1037" s="300"/>
      <c r="DV1037" s="300"/>
      <c r="DW1037" s="300"/>
      <c r="DX1037" s="300"/>
      <c r="DY1037" s="300"/>
      <c r="DZ1037" s="300"/>
      <c r="EA1037" s="300"/>
      <c r="EB1037" s="300"/>
      <c r="EC1037" s="300"/>
      <c r="ED1037" s="300"/>
      <c r="EE1037" s="300"/>
      <c r="EF1037" s="300"/>
      <c r="EG1037" s="300"/>
      <c r="EH1037" s="300"/>
      <c r="EI1037" s="300"/>
      <c r="EJ1037" s="300"/>
      <c r="EK1037" s="300"/>
      <c r="EL1037" s="300"/>
      <c r="EM1037" s="300"/>
      <c r="EN1037" s="300"/>
      <c r="EO1037" s="300"/>
      <c r="EP1037" s="300"/>
      <c r="EQ1037" s="300"/>
      <c r="ER1037" s="300"/>
      <c r="ES1037" s="300"/>
      <c r="ET1037" s="300"/>
      <c r="EU1037" s="300"/>
      <c r="EV1037" s="300"/>
      <c r="EW1037" s="300"/>
      <c r="EX1037" s="300"/>
      <c r="EY1037" s="300"/>
      <c r="EZ1037" s="300"/>
      <c r="FA1037" s="300"/>
      <c r="FB1037" s="300"/>
      <c r="FC1037" s="300"/>
      <c r="FD1037" s="300"/>
      <c r="FE1037" s="300"/>
      <c r="FF1037" s="300"/>
      <c r="FG1037" s="300"/>
      <c r="FH1037" s="300"/>
      <c r="FI1037" s="300"/>
      <c r="FJ1037" s="300"/>
      <c r="FK1037" s="300"/>
      <c r="FL1037" s="300"/>
      <c r="FM1037" s="300"/>
      <c r="FN1037" s="300"/>
      <c r="FO1037" s="300"/>
      <c r="FP1037" s="300"/>
      <c r="FQ1037" s="300"/>
      <c r="FR1037" s="300"/>
      <c r="FS1037" s="300"/>
      <c r="FT1037" s="300"/>
      <c r="FU1037" s="300"/>
      <c r="FV1037" s="300"/>
      <c r="FW1037" s="300"/>
      <c r="FX1037" s="300"/>
      <c r="FY1037" s="300"/>
      <c r="FZ1037" s="300"/>
      <c r="GA1037" s="300"/>
      <c r="GB1037" s="300"/>
      <c r="GC1037" s="300"/>
      <c r="GD1037" s="300"/>
      <c r="GE1037" s="300"/>
      <c r="GF1037" s="300"/>
      <c r="GG1037" s="300"/>
      <c r="GH1037" s="300"/>
      <c r="GI1037" s="300"/>
      <c r="GJ1037" s="300"/>
      <c r="GK1037" s="300"/>
      <c r="GL1037" s="300"/>
      <c r="GM1037" s="300"/>
      <c r="GN1037" s="300"/>
      <c r="GO1037" s="300"/>
      <c r="GP1037" s="300"/>
      <c r="GQ1037" s="300"/>
      <c r="GR1037" s="300"/>
      <c r="GS1037" s="300"/>
      <c r="GT1037" s="300"/>
      <c r="GU1037" s="300"/>
      <c r="GV1037" s="300"/>
      <c r="GW1037" s="300"/>
      <c r="GX1037" s="300"/>
      <c r="GY1037" s="300"/>
      <c r="GZ1037" s="300"/>
      <c r="HA1037" s="300"/>
      <c r="HB1037" s="300"/>
      <c r="HC1037" s="300"/>
      <c r="HD1037" s="300"/>
      <c r="HE1037" s="300"/>
      <c r="HF1037" s="300"/>
      <c r="HG1037" s="300"/>
      <c r="HH1037" s="300"/>
      <c r="HI1037" s="300"/>
      <c r="HJ1037" s="300"/>
      <c r="HK1037" s="300"/>
      <c r="HL1037" s="300"/>
      <c r="HM1037" s="300"/>
      <c r="HN1037" s="300"/>
      <c r="HO1037" s="300"/>
      <c r="HP1037" s="300"/>
      <c r="HQ1037" s="300"/>
      <c r="HR1037" s="300"/>
      <c r="HS1037" s="300"/>
      <c r="HT1037" s="300"/>
      <c r="HU1037" s="300"/>
      <c r="HV1037" s="300"/>
      <c r="HW1037" s="300"/>
      <c r="HX1037" s="300"/>
      <c r="HY1037" s="300"/>
      <c r="HZ1037" s="300"/>
      <c r="IA1037" s="300"/>
      <c r="IB1037" s="300"/>
      <c r="IC1037" s="300"/>
      <c r="ID1037" s="300"/>
      <c r="IE1037" s="300"/>
      <c r="IF1037" s="300"/>
      <c r="IG1037" s="300"/>
      <c r="IH1037" s="300"/>
      <c r="II1037" s="300"/>
      <c r="IJ1037" s="300"/>
      <c r="IK1037" s="300"/>
      <c r="IL1037" s="300"/>
      <c r="IM1037" s="300"/>
      <c r="IN1037" s="300"/>
      <c r="IO1037" s="300"/>
      <c r="IP1037" s="300"/>
      <c r="IQ1037" s="300"/>
      <c r="IR1037" s="300"/>
      <c r="IS1037" s="300"/>
      <c r="IT1037" s="300"/>
      <c r="IU1037" s="300"/>
      <c r="IV1037" s="300"/>
    </row>
    <row r="1038" spans="1:256">
      <c r="A1038" s="3">
        <f t="shared" si="66"/>
        <v>1031</v>
      </c>
      <c r="B1038" s="3">
        <f t="shared" si="65"/>
        <v>19201033</v>
      </c>
      <c r="C1038" s="300" t="s">
        <v>5259</v>
      </c>
      <c r="D1038" s="293" t="s">
        <v>5600</v>
      </c>
      <c r="E1038" s="12" t="s">
        <v>5601</v>
      </c>
      <c r="F1038" s="274" t="s">
        <v>5602</v>
      </c>
      <c r="G1038" s="347" t="s">
        <v>5603</v>
      </c>
      <c r="H1038" s="12" t="s">
        <v>330</v>
      </c>
      <c r="I1038" s="339">
        <v>35192</v>
      </c>
      <c r="J1038" s="337" t="s">
        <v>5604</v>
      </c>
      <c r="K1038" s="300" t="s">
        <v>1538</v>
      </c>
      <c r="L1038" s="300" t="s">
        <v>5252</v>
      </c>
      <c r="M1038" s="300" t="s">
        <v>336</v>
      </c>
      <c r="N1038" s="300" t="s">
        <v>1948</v>
      </c>
      <c r="O1038" s="274" t="s">
        <v>5605</v>
      </c>
      <c r="P1038" s="300"/>
      <c r="Q1038" s="300"/>
      <c r="R1038" s="300"/>
      <c r="S1038" s="300"/>
      <c r="T1038" s="300"/>
      <c r="U1038" s="300"/>
      <c r="V1038" s="300"/>
      <c r="W1038" s="300"/>
      <c r="X1038" s="300"/>
      <c r="Y1038" s="300"/>
      <c r="Z1038" s="300"/>
      <c r="AA1038" s="300"/>
      <c r="AB1038" s="300"/>
      <c r="AC1038" s="300"/>
      <c r="AD1038" s="300"/>
      <c r="AE1038" s="300"/>
      <c r="AF1038" s="300"/>
      <c r="AG1038" s="300"/>
      <c r="AH1038" s="300"/>
      <c r="AI1038" s="300"/>
      <c r="AJ1038" s="300"/>
      <c r="AK1038" s="300"/>
      <c r="AL1038" s="300"/>
      <c r="AM1038" s="300"/>
      <c r="AN1038" s="300"/>
      <c r="AO1038" s="300"/>
      <c r="AP1038" s="300"/>
      <c r="AQ1038" s="300"/>
      <c r="AR1038" s="300"/>
      <c r="AS1038" s="300"/>
      <c r="AT1038" s="300"/>
      <c r="AU1038" s="300"/>
      <c r="AV1038" s="300"/>
      <c r="AW1038" s="300"/>
      <c r="AX1038" s="300"/>
      <c r="AY1038" s="300"/>
      <c r="AZ1038" s="300"/>
      <c r="BA1038" s="300"/>
      <c r="BB1038" s="300"/>
      <c r="BC1038" s="300"/>
      <c r="BD1038" s="300"/>
      <c r="BE1038" s="300"/>
      <c r="BF1038" s="300"/>
      <c r="BG1038" s="300"/>
      <c r="BH1038" s="300"/>
      <c r="BI1038" s="300"/>
      <c r="BJ1038" s="300"/>
      <c r="BK1038" s="300"/>
      <c r="BL1038" s="300"/>
      <c r="BM1038" s="300"/>
      <c r="BN1038" s="300"/>
      <c r="BO1038" s="300"/>
      <c r="BP1038" s="300"/>
      <c r="BQ1038" s="300"/>
      <c r="BR1038" s="300"/>
      <c r="BS1038" s="300"/>
      <c r="BT1038" s="300"/>
      <c r="BU1038" s="300"/>
      <c r="BV1038" s="300"/>
      <c r="BW1038" s="300"/>
      <c r="BX1038" s="300"/>
      <c r="BY1038" s="300"/>
      <c r="BZ1038" s="300"/>
      <c r="CA1038" s="300"/>
      <c r="CB1038" s="300"/>
      <c r="CC1038" s="300"/>
      <c r="CD1038" s="300"/>
      <c r="CE1038" s="300"/>
      <c r="CF1038" s="300"/>
      <c r="CG1038" s="300"/>
      <c r="CH1038" s="300"/>
      <c r="CI1038" s="300"/>
      <c r="CJ1038" s="300"/>
      <c r="CK1038" s="300"/>
      <c r="CL1038" s="300"/>
      <c r="CM1038" s="300"/>
      <c r="CN1038" s="300"/>
      <c r="CO1038" s="300"/>
      <c r="CP1038" s="300"/>
      <c r="CQ1038" s="300"/>
      <c r="CR1038" s="300"/>
      <c r="CS1038" s="300"/>
      <c r="CT1038" s="300"/>
      <c r="CU1038" s="300"/>
      <c r="CV1038" s="300"/>
      <c r="CW1038" s="300"/>
      <c r="CX1038" s="300"/>
      <c r="CY1038" s="300"/>
      <c r="CZ1038" s="300"/>
      <c r="DA1038" s="300"/>
      <c r="DB1038" s="300"/>
      <c r="DC1038" s="300"/>
      <c r="DD1038" s="300"/>
      <c r="DE1038" s="300"/>
      <c r="DF1038" s="300"/>
      <c r="DG1038" s="300"/>
      <c r="DH1038" s="300"/>
      <c r="DI1038" s="300"/>
      <c r="DJ1038" s="300"/>
      <c r="DK1038" s="300"/>
      <c r="DL1038" s="300"/>
      <c r="DM1038" s="300"/>
      <c r="DN1038" s="300"/>
      <c r="DO1038" s="300"/>
      <c r="DP1038" s="300"/>
      <c r="DQ1038" s="300"/>
      <c r="DR1038" s="300"/>
      <c r="DS1038" s="300"/>
      <c r="DT1038" s="300"/>
      <c r="DU1038" s="300"/>
      <c r="DV1038" s="300"/>
      <c r="DW1038" s="300"/>
      <c r="DX1038" s="300"/>
      <c r="DY1038" s="300"/>
      <c r="DZ1038" s="300"/>
      <c r="EA1038" s="300"/>
      <c r="EB1038" s="300"/>
      <c r="EC1038" s="300"/>
      <c r="ED1038" s="300"/>
      <c r="EE1038" s="300"/>
      <c r="EF1038" s="300"/>
      <c r="EG1038" s="300"/>
      <c r="EH1038" s="300"/>
      <c r="EI1038" s="300"/>
      <c r="EJ1038" s="300"/>
      <c r="EK1038" s="300"/>
      <c r="EL1038" s="300"/>
      <c r="EM1038" s="300"/>
      <c r="EN1038" s="300"/>
      <c r="EO1038" s="300"/>
      <c r="EP1038" s="300"/>
      <c r="EQ1038" s="300"/>
      <c r="ER1038" s="300"/>
      <c r="ES1038" s="300"/>
      <c r="ET1038" s="300"/>
      <c r="EU1038" s="300"/>
      <c r="EV1038" s="300"/>
      <c r="EW1038" s="300"/>
      <c r="EX1038" s="300"/>
      <c r="EY1038" s="300"/>
      <c r="EZ1038" s="300"/>
      <c r="FA1038" s="300"/>
      <c r="FB1038" s="300"/>
      <c r="FC1038" s="300"/>
      <c r="FD1038" s="300"/>
      <c r="FE1038" s="300"/>
      <c r="FF1038" s="300"/>
      <c r="FG1038" s="300"/>
      <c r="FH1038" s="300"/>
      <c r="FI1038" s="300"/>
      <c r="FJ1038" s="300"/>
      <c r="FK1038" s="300"/>
      <c r="FL1038" s="300"/>
      <c r="FM1038" s="300"/>
      <c r="FN1038" s="300"/>
      <c r="FO1038" s="300"/>
      <c r="FP1038" s="300"/>
      <c r="FQ1038" s="300"/>
      <c r="FR1038" s="300"/>
      <c r="FS1038" s="300"/>
      <c r="FT1038" s="300"/>
      <c r="FU1038" s="300"/>
      <c r="FV1038" s="300"/>
      <c r="FW1038" s="300"/>
      <c r="FX1038" s="300"/>
      <c r="FY1038" s="300"/>
      <c r="FZ1038" s="300"/>
      <c r="GA1038" s="300"/>
      <c r="GB1038" s="300"/>
      <c r="GC1038" s="300"/>
      <c r="GD1038" s="300"/>
      <c r="GE1038" s="300"/>
      <c r="GF1038" s="300"/>
      <c r="GG1038" s="300"/>
      <c r="GH1038" s="300"/>
      <c r="GI1038" s="300"/>
      <c r="GJ1038" s="300"/>
      <c r="GK1038" s="300"/>
      <c r="GL1038" s="300"/>
      <c r="GM1038" s="300"/>
      <c r="GN1038" s="300"/>
      <c r="GO1038" s="300"/>
      <c r="GP1038" s="300"/>
      <c r="GQ1038" s="300"/>
      <c r="GR1038" s="300"/>
      <c r="GS1038" s="300"/>
      <c r="GT1038" s="300"/>
      <c r="GU1038" s="300"/>
      <c r="GV1038" s="300"/>
      <c r="GW1038" s="300"/>
      <c r="GX1038" s="300"/>
      <c r="GY1038" s="300"/>
      <c r="GZ1038" s="300"/>
      <c r="HA1038" s="300"/>
      <c r="HB1038" s="300"/>
      <c r="HC1038" s="300"/>
      <c r="HD1038" s="300"/>
      <c r="HE1038" s="300"/>
      <c r="HF1038" s="300"/>
      <c r="HG1038" s="300"/>
      <c r="HH1038" s="300"/>
      <c r="HI1038" s="300"/>
      <c r="HJ1038" s="300"/>
      <c r="HK1038" s="300"/>
      <c r="HL1038" s="300"/>
      <c r="HM1038" s="300"/>
      <c r="HN1038" s="300"/>
      <c r="HO1038" s="300"/>
      <c r="HP1038" s="300"/>
      <c r="HQ1038" s="300"/>
      <c r="HR1038" s="300"/>
      <c r="HS1038" s="300"/>
      <c r="HT1038" s="300"/>
      <c r="HU1038" s="300"/>
      <c r="HV1038" s="300"/>
      <c r="HW1038" s="300"/>
      <c r="HX1038" s="300"/>
      <c r="HY1038" s="300"/>
      <c r="HZ1038" s="300"/>
      <c r="IA1038" s="300"/>
      <c r="IB1038" s="300"/>
      <c r="IC1038" s="300"/>
      <c r="ID1038" s="300"/>
      <c r="IE1038" s="300"/>
      <c r="IF1038" s="300"/>
      <c r="IG1038" s="300"/>
      <c r="IH1038" s="300"/>
      <c r="II1038" s="300"/>
      <c r="IJ1038" s="300"/>
      <c r="IK1038" s="300"/>
      <c r="IL1038" s="300"/>
      <c r="IM1038" s="300"/>
      <c r="IN1038" s="300"/>
      <c r="IO1038" s="300"/>
      <c r="IP1038" s="300"/>
      <c r="IQ1038" s="300"/>
      <c r="IR1038" s="300"/>
      <c r="IS1038" s="300"/>
      <c r="IT1038" s="300"/>
      <c r="IU1038" s="300"/>
      <c r="IV1038" s="300"/>
    </row>
    <row r="1039" spans="1:256">
      <c r="A1039" s="3">
        <f t="shared" si="66"/>
        <v>1032</v>
      </c>
      <c r="B1039" s="3">
        <f t="shared" si="65"/>
        <v>19201034</v>
      </c>
      <c r="C1039" s="300" t="s">
        <v>5259</v>
      </c>
      <c r="D1039" s="293" t="s">
        <v>313</v>
      </c>
      <c r="E1039" s="12" t="s">
        <v>5264</v>
      </c>
      <c r="F1039" s="274" t="s">
        <v>5265</v>
      </c>
      <c r="G1039" s="347" t="s">
        <v>5266</v>
      </c>
      <c r="H1039" s="12" t="s">
        <v>326</v>
      </c>
      <c r="I1039" s="339">
        <v>35425</v>
      </c>
      <c r="J1039" s="337" t="s">
        <v>5267</v>
      </c>
      <c r="K1039" s="300" t="s">
        <v>1538</v>
      </c>
      <c r="L1039" s="300" t="s">
        <v>5252</v>
      </c>
      <c r="M1039" s="300" t="s">
        <v>336</v>
      </c>
      <c r="N1039" s="300" t="s">
        <v>5268</v>
      </c>
      <c r="O1039" s="274" t="s">
        <v>2630</v>
      </c>
      <c r="P1039" s="300"/>
      <c r="Q1039" s="300"/>
      <c r="R1039" s="300"/>
      <c r="S1039" s="300"/>
      <c r="T1039" s="300"/>
      <c r="U1039" s="300"/>
      <c r="V1039" s="300"/>
      <c r="W1039" s="300"/>
      <c r="X1039" s="300"/>
      <c r="Y1039" s="300"/>
      <c r="Z1039" s="300"/>
      <c r="AA1039" s="300"/>
      <c r="AB1039" s="300"/>
      <c r="AC1039" s="300"/>
      <c r="AD1039" s="300"/>
      <c r="AE1039" s="300"/>
      <c r="AF1039" s="300"/>
      <c r="AG1039" s="300"/>
      <c r="AH1039" s="300"/>
      <c r="AI1039" s="300"/>
      <c r="AJ1039" s="300"/>
      <c r="AK1039" s="300"/>
      <c r="AL1039" s="300"/>
      <c r="AM1039" s="300"/>
      <c r="AN1039" s="300"/>
      <c r="AO1039" s="300"/>
      <c r="AP1039" s="300"/>
      <c r="AQ1039" s="300"/>
      <c r="AR1039" s="300"/>
      <c r="AS1039" s="300"/>
      <c r="AT1039" s="300"/>
      <c r="AU1039" s="300"/>
      <c r="AV1039" s="300"/>
      <c r="AW1039" s="300"/>
      <c r="AX1039" s="300"/>
      <c r="AY1039" s="300"/>
      <c r="AZ1039" s="300"/>
      <c r="BA1039" s="300"/>
      <c r="BB1039" s="300"/>
      <c r="BC1039" s="300"/>
      <c r="BD1039" s="300"/>
      <c r="BE1039" s="300"/>
      <c r="BF1039" s="300"/>
      <c r="BG1039" s="300"/>
      <c r="BH1039" s="300"/>
      <c r="BI1039" s="300"/>
      <c r="BJ1039" s="300"/>
      <c r="BK1039" s="300"/>
      <c r="BL1039" s="300"/>
      <c r="BM1039" s="300"/>
      <c r="BN1039" s="300"/>
      <c r="BO1039" s="300"/>
      <c r="BP1039" s="300"/>
      <c r="BQ1039" s="300"/>
      <c r="BR1039" s="300"/>
      <c r="BS1039" s="300"/>
      <c r="BT1039" s="300"/>
      <c r="BU1039" s="300"/>
      <c r="BV1039" s="300"/>
      <c r="BW1039" s="300"/>
      <c r="BX1039" s="300"/>
      <c r="BY1039" s="300"/>
      <c r="BZ1039" s="300"/>
      <c r="CA1039" s="300"/>
      <c r="CB1039" s="300"/>
      <c r="CC1039" s="300"/>
      <c r="CD1039" s="300"/>
      <c r="CE1039" s="300"/>
      <c r="CF1039" s="300"/>
      <c r="CG1039" s="300"/>
      <c r="CH1039" s="300"/>
      <c r="CI1039" s="300"/>
      <c r="CJ1039" s="300"/>
      <c r="CK1039" s="300"/>
      <c r="CL1039" s="300"/>
      <c r="CM1039" s="300"/>
      <c r="CN1039" s="300"/>
      <c r="CO1039" s="300"/>
      <c r="CP1039" s="300"/>
      <c r="CQ1039" s="300"/>
      <c r="CR1039" s="300"/>
      <c r="CS1039" s="300"/>
      <c r="CT1039" s="300"/>
      <c r="CU1039" s="300"/>
      <c r="CV1039" s="300"/>
      <c r="CW1039" s="300"/>
      <c r="CX1039" s="300"/>
      <c r="CY1039" s="300"/>
      <c r="CZ1039" s="300"/>
      <c r="DA1039" s="300"/>
      <c r="DB1039" s="300"/>
      <c r="DC1039" s="300"/>
      <c r="DD1039" s="300"/>
      <c r="DE1039" s="300"/>
      <c r="DF1039" s="300"/>
      <c r="DG1039" s="300"/>
      <c r="DH1039" s="300"/>
      <c r="DI1039" s="300"/>
      <c r="DJ1039" s="300"/>
      <c r="DK1039" s="300"/>
      <c r="DL1039" s="300"/>
      <c r="DM1039" s="300"/>
      <c r="DN1039" s="300"/>
      <c r="DO1039" s="300"/>
      <c r="DP1039" s="300"/>
      <c r="DQ1039" s="300"/>
      <c r="DR1039" s="300"/>
      <c r="DS1039" s="300"/>
      <c r="DT1039" s="300"/>
      <c r="DU1039" s="300"/>
      <c r="DV1039" s="300"/>
      <c r="DW1039" s="300"/>
      <c r="DX1039" s="300"/>
      <c r="DY1039" s="300"/>
      <c r="DZ1039" s="300"/>
      <c r="EA1039" s="300"/>
      <c r="EB1039" s="300"/>
      <c r="EC1039" s="300"/>
      <c r="ED1039" s="300"/>
      <c r="EE1039" s="300"/>
      <c r="EF1039" s="300"/>
      <c r="EG1039" s="300"/>
      <c r="EH1039" s="300"/>
      <c r="EI1039" s="300"/>
      <c r="EJ1039" s="300"/>
      <c r="EK1039" s="300"/>
      <c r="EL1039" s="300"/>
      <c r="EM1039" s="300"/>
      <c r="EN1039" s="300"/>
      <c r="EO1039" s="300"/>
      <c r="EP1039" s="300"/>
      <c r="EQ1039" s="300"/>
      <c r="ER1039" s="300"/>
      <c r="ES1039" s="300"/>
      <c r="ET1039" s="300"/>
      <c r="EU1039" s="300"/>
      <c r="EV1039" s="300"/>
      <c r="EW1039" s="300"/>
      <c r="EX1039" s="300"/>
      <c r="EY1039" s="300"/>
      <c r="EZ1039" s="300"/>
      <c r="FA1039" s="300"/>
      <c r="FB1039" s="300"/>
      <c r="FC1039" s="300"/>
      <c r="FD1039" s="300"/>
      <c r="FE1039" s="300"/>
      <c r="FF1039" s="300"/>
      <c r="FG1039" s="300"/>
      <c r="FH1039" s="300"/>
      <c r="FI1039" s="300"/>
      <c r="FJ1039" s="300"/>
      <c r="FK1039" s="300"/>
      <c r="FL1039" s="300"/>
      <c r="FM1039" s="300"/>
      <c r="FN1039" s="300"/>
      <c r="FO1039" s="300"/>
      <c r="FP1039" s="300"/>
      <c r="FQ1039" s="300"/>
      <c r="FR1039" s="300"/>
      <c r="FS1039" s="300"/>
      <c r="FT1039" s="300"/>
      <c r="FU1039" s="300"/>
      <c r="FV1039" s="300"/>
      <c r="FW1039" s="300"/>
      <c r="FX1039" s="300"/>
      <c r="FY1039" s="300"/>
      <c r="FZ1039" s="300"/>
      <c r="GA1039" s="300"/>
      <c r="GB1039" s="300"/>
      <c r="GC1039" s="300"/>
      <c r="GD1039" s="300"/>
      <c r="GE1039" s="300"/>
      <c r="GF1039" s="300"/>
      <c r="GG1039" s="300"/>
      <c r="GH1039" s="300"/>
      <c r="GI1039" s="300"/>
      <c r="GJ1039" s="300"/>
      <c r="GK1039" s="300"/>
      <c r="GL1039" s="300"/>
      <c r="GM1039" s="300"/>
      <c r="GN1039" s="300"/>
      <c r="GO1039" s="300"/>
      <c r="GP1039" s="300"/>
      <c r="GQ1039" s="300"/>
      <c r="GR1039" s="300"/>
      <c r="GS1039" s="300"/>
      <c r="GT1039" s="300"/>
      <c r="GU1039" s="300"/>
      <c r="GV1039" s="300"/>
      <c r="GW1039" s="300"/>
      <c r="GX1039" s="300"/>
      <c r="GY1039" s="300"/>
      <c r="GZ1039" s="300"/>
      <c r="HA1039" s="300"/>
      <c r="HB1039" s="300"/>
      <c r="HC1039" s="300"/>
      <c r="HD1039" s="300"/>
      <c r="HE1039" s="300"/>
      <c r="HF1039" s="300"/>
      <c r="HG1039" s="300"/>
      <c r="HH1039" s="300"/>
      <c r="HI1039" s="300"/>
      <c r="HJ1039" s="300"/>
      <c r="HK1039" s="300"/>
      <c r="HL1039" s="300"/>
      <c r="HM1039" s="300"/>
      <c r="HN1039" s="300"/>
      <c r="HO1039" s="300"/>
      <c r="HP1039" s="300"/>
      <c r="HQ1039" s="300"/>
      <c r="HR1039" s="300"/>
      <c r="HS1039" s="300"/>
      <c r="HT1039" s="300"/>
      <c r="HU1039" s="300"/>
      <c r="HV1039" s="300"/>
      <c r="HW1039" s="300"/>
      <c r="HX1039" s="300"/>
      <c r="HY1039" s="300"/>
      <c r="HZ1039" s="300"/>
      <c r="IA1039" s="300"/>
      <c r="IB1039" s="300"/>
      <c r="IC1039" s="300"/>
      <c r="ID1039" s="300"/>
      <c r="IE1039" s="300"/>
      <c r="IF1039" s="300"/>
      <c r="IG1039" s="300"/>
      <c r="IH1039" s="300"/>
      <c r="II1039" s="300"/>
      <c r="IJ1039" s="300"/>
      <c r="IK1039" s="300"/>
      <c r="IL1039" s="300"/>
      <c r="IM1039" s="300"/>
      <c r="IN1039" s="300"/>
      <c r="IO1039" s="300"/>
      <c r="IP1039" s="300"/>
      <c r="IQ1039" s="300"/>
      <c r="IR1039" s="300"/>
      <c r="IS1039" s="300"/>
      <c r="IT1039" s="300"/>
      <c r="IU1039" s="300"/>
      <c r="IV1039" s="300"/>
    </row>
    <row r="1040" spans="1:256">
      <c r="A1040" s="3">
        <f t="shared" si="66"/>
        <v>1033</v>
      </c>
      <c r="B1040" s="3">
        <f t="shared" si="65"/>
        <v>19201035</v>
      </c>
      <c r="C1040" s="300" t="s">
        <v>5259</v>
      </c>
      <c r="D1040" s="293" t="s">
        <v>5635</v>
      </c>
      <c r="E1040" s="12" t="s">
        <v>5636</v>
      </c>
      <c r="F1040" s="274" t="s">
        <v>5637</v>
      </c>
      <c r="G1040" s="347" t="s">
        <v>5638</v>
      </c>
      <c r="H1040" s="12" t="s">
        <v>330</v>
      </c>
      <c r="I1040" s="339">
        <v>31184</v>
      </c>
      <c r="J1040" s="337" t="s">
        <v>1920</v>
      </c>
      <c r="K1040" s="300" t="s">
        <v>1538</v>
      </c>
      <c r="L1040" s="300" t="s">
        <v>5252</v>
      </c>
      <c r="M1040" s="300" t="s">
        <v>336</v>
      </c>
      <c r="N1040" s="300" t="s">
        <v>5639</v>
      </c>
      <c r="O1040" s="274" t="s">
        <v>5640</v>
      </c>
      <c r="P1040" s="300"/>
      <c r="Q1040" s="300"/>
      <c r="R1040" s="300"/>
      <c r="S1040" s="300"/>
      <c r="T1040" s="300"/>
      <c r="U1040" s="300"/>
      <c r="V1040" s="300"/>
      <c r="W1040" s="300"/>
      <c r="X1040" s="300"/>
      <c r="Y1040" s="300"/>
      <c r="Z1040" s="300"/>
      <c r="AA1040" s="300"/>
      <c r="AB1040" s="300"/>
      <c r="AC1040" s="300"/>
      <c r="AD1040" s="300"/>
      <c r="AE1040" s="300"/>
      <c r="AF1040" s="300"/>
      <c r="AG1040" s="300"/>
      <c r="AH1040" s="300"/>
      <c r="AI1040" s="300"/>
      <c r="AJ1040" s="300"/>
      <c r="AK1040" s="300"/>
      <c r="AL1040" s="300"/>
      <c r="AM1040" s="300"/>
      <c r="AN1040" s="300"/>
      <c r="AO1040" s="300"/>
      <c r="AP1040" s="300"/>
      <c r="AQ1040" s="300"/>
      <c r="AR1040" s="300"/>
      <c r="AS1040" s="300"/>
      <c r="AT1040" s="300"/>
      <c r="AU1040" s="300"/>
      <c r="AV1040" s="300"/>
      <c r="AW1040" s="300"/>
      <c r="AX1040" s="300"/>
      <c r="AY1040" s="300"/>
      <c r="AZ1040" s="300"/>
      <c r="BA1040" s="300"/>
      <c r="BB1040" s="300"/>
      <c r="BC1040" s="300"/>
      <c r="BD1040" s="300"/>
      <c r="BE1040" s="300"/>
      <c r="BF1040" s="300"/>
      <c r="BG1040" s="300"/>
      <c r="BH1040" s="300"/>
      <c r="BI1040" s="300"/>
      <c r="BJ1040" s="300"/>
      <c r="BK1040" s="300"/>
      <c r="BL1040" s="300"/>
      <c r="BM1040" s="300"/>
      <c r="BN1040" s="300"/>
      <c r="BO1040" s="300"/>
      <c r="BP1040" s="300"/>
      <c r="BQ1040" s="300"/>
      <c r="BR1040" s="300"/>
      <c r="BS1040" s="300"/>
      <c r="BT1040" s="300"/>
      <c r="BU1040" s="300"/>
      <c r="BV1040" s="300"/>
      <c r="BW1040" s="300"/>
      <c r="BX1040" s="300"/>
      <c r="BY1040" s="300"/>
      <c r="BZ1040" s="300"/>
      <c r="CA1040" s="300"/>
      <c r="CB1040" s="300"/>
      <c r="CC1040" s="300"/>
      <c r="CD1040" s="300"/>
      <c r="CE1040" s="300"/>
      <c r="CF1040" s="300"/>
      <c r="CG1040" s="300"/>
      <c r="CH1040" s="300"/>
      <c r="CI1040" s="300"/>
      <c r="CJ1040" s="300"/>
      <c r="CK1040" s="300"/>
      <c r="CL1040" s="300"/>
      <c r="CM1040" s="300"/>
      <c r="CN1040" s="300"/>
      <c r="CO1040" s="300"/>
      <c r="CP1040" s="300"/>
      <c r="CQ1040" s="300"/>
      <c r="CR1040" s="300"/>
      <c r="CS1040" s="300"/>
      <c r="CT1040" s="300"/>
      <c r="CU1040" s="300"/>
      <c r="CV1040" s="300"/>
      <c r="CW1040" s="300"/>
      <c r="CX1040" s="300"/>
      <c r="CY1040" s="300"/>
      <c r="CZ1040" s="300"/>
      <c r="DA1040" s="300"/>
      <c r="DB1040" s="300"/>
      <c r="DC1040" s="300"/>
      <c r="DD1040" s="300"/>
      <c r="DE1040" s="300"/>
      <c r="DF1040" s="300"/>
      <c r="DG1040" s="300"/>
      <c r="DH1040" s="300"/>
      <c r="DI1040" s="300"/>
      <c r="DJ1040" s="300"/>
      <c r="DK1040" s="300"/>
      <c r="DL1040" s="300"/>
      <c r="DM1040" s="300"/>
      <c r="DN1040" s="300"/>
      <c r="DO1040" s="300"/>
      <c r="DP1040" s="300"/>
      <c r="DQ1040" s="300"/>
      <c r="DR1040" s="300"/>
      <c r="DS1040" s="300"/>
      <c r="DT1040" s="300"/>
      <c r="DU1040" s="300"/>
      <c r="DV1040" s="300"/>
      <c r="DW1040" s="300"/>
      <c r="DX1040" s="300"/>
      <c r="DY1040" s="300"/>
      <c r="DZ1040" s="300"/>
      <c r="EA1040" s="300"/>
      <c r="EB1040" s="300"/>
      <c r="EC1040" s="300"/>
      <c r="ED1040" s="300"/>
      <c r="EE1040" s="300"/>
      <c r="EF1040" s="300"/>
      <c r="EG1040" s="300"/>
      <c r="EH1040" s="300"/>
      <c r="EI1040" s="300"/>
      <c r="EJ1040" s="300"/>
      <c r="EK1040" s="300"/>
      <c r="EL1040" s="300"/>
      <c r="EM1040" s="300"/>
      <c r="EN1040" s="300"/>
      <c r="EO1040" s="300"/>
      <c r="EP1040" s="300"/>
      <c r="EQ1040" s="300"/>
      <c r="ER1040" s="300"/>
      <c r="ES1040" s="300"/>
      <c r="ET1040" s="300"/>
      <c r="EU1040" s="300"/>
      <c r="EV1040" s="300"/>
      <c r="EW1040" s="300"/>
      <c r="EX1040" s="300"/>
      <c r="EY1040" s="300"/>
      <c r="EZ1040" s="300"/>
      <c r="FA1040" s="300"/>
      <c r="FB1040" s="300"/>
      <c r="FC1040" s="300"/>
      <c r="FD1040" s="300"/>
      <c r="FE1040" s="300"/>
      <c r="FF1040" s="300"/>
      <c r="FG1040" s="300"/>
      <c r="FH1040" s="300"/>
      <c r="FI1040" s="300"/>
      <c r="FJ1040" s="300"/>
      <c r="FK1040" s="300"/>
      <c r="FL1040" s="300"/>
      <c r="FM1040" s="300"/>
      <c r="FN1040" s="300"/>
      <c r="FO1040" s="300"/>
      <c r="FP1040" s="300"/>
      <c r="FQ1040" s="300"/>
      <c r="FR1040" s="300"/>
      <c r="FS1040" s="300"/>
      <c r="FT1040" s="300"/>
      <c r="FU1040" s="300"/>
      <c r="FV1040" s="300"/>
      <c r="FW1040" s="300"/>
      <c r="FX1040" s="300"/>
      <c r="FY1040" s="300"/>
      <c r="FZ1040" s="300"/>
      <c r="GA1040" s="300"/>
      <c r="GB1040" s="300"/>
      <c r="GC1040" s="300"/>
      <c r="GD1040" s="300"/>
      <c r="GE1040" s="300"/>
      <c r="GF1040" s="300"/>
      <c r="GG1040" s="300"/>
      <c r="GH1040" s="300"/>
      <c r="GI1040" s="300"/>
      <c r="GJ1040" s="300"/>
      <c r="GK1040" s="300"/>
      <c r="GL1040" s="300"/>
      <c r="GM1040" s="300"/>
      <c r="GN1040" s="300"/>
      <c r="GO1040" s="300"/>
      <c r="GP1040" s="300"/>
      <c r="GQ1040" s="300"/>
      <c r="GR1040" s="300"/>
      <c r="GS1040" s="300"/>
      <c r="GT1040" s="300"/>
      <c r="GU1040" s="300"/>
      <c r="GV1040" s="300"/>
      <c r="GW1040" s="300"/>
      <c r="GX1040" s="300"/>
      <c r="GY1040" s="300"/>
      <c r="GZ1040" s="300"/>
      <c r="HA1040" s="300"/>
      <c r="HB1040" s="300"/>
      <c r="HC1040" s="300"/>
      <c r="HD1040" s="300"/>
      <c r="HE1040" s="300"/>
      <c r="HF1040" s="300"/>
      <c r="HG1040" s="300"/>
      <c r="HH1040" s="300"/>
      <c r="HI1040" s="300"/>
      <c r="HJ1040" s="300"/>
      <c r="HK1040" s="300"/>
      <c r="HL1040" s="300"/>
      <c r="HM1040" s="300"/>
      <c r="HN1040" s="300"/>
      <c r="HO1040" s="300"/>
      <c r="HP1040" s="300"/>
      <c r="HQ1040" s="300"/>
      <c r="HR1040" s="300"/>
      <c r="HS1040" s="300"/>
      <c r="HT1040" s="300"/>
      <c r="HU1040" s="300"/>
      <c r="HV1040" s="300"/>
      <c r="HW1040" s="300"/>
      <c r="HX1040" s="300"/>
      <c r="HY1040" s="300"/>
      <c r="HZ1040" s="300"/>
      <c r="IA1040" s="300"/>
      <c r="IB1040" s="300"/>
      <c r="IC1040" s="300"/>
      <c r="ID1040" s="300"/>
      <c r="IE1040" s="300"/>
      <c r="IF1040" s="300"/>
      <c r="IG1040" s="300"/>
      <c r="IH1040" s="300"/>
      <c r="II1040" s="300"/>
      <c r="IJ1040" s="300"/>
      <c r="IK1040" s="300"/>
      <c r="IL1040" s="300"/>
      <c r="IM1040" s="300"/>
      <c r="IN1040" s="300"/>
      <c r="IO1040" s="300"/>
      <c r="IP1040" s="300"/>
      <c r="IQ1040" s="300"/>
      <c r="IR1040" s="300"/>
      <c r="IS1040" s="300"/>
      <c r="IT1040" s="300"/>
      <c r="IU1040" s="300"/>
      <c r="IV1040" s="300"/>
    </row>
    <row r="1041" spans="1:256">
      <c r="A1041" s="3">
        <f t="shared" si="66"/>
        <v>1034</v>
      </c>
      <c r="B1041" s="3">
        <f t="shared" si="65"/>
        <v>19201036</v>
      </c>
      <c r="C1041" s="300" t="s">
        <v>5259</v>
      </c>
      <c r="D1041" s="293" t="s">
        <v>5743</v>
      </c>
      <c r="E1041" s="12" t="s">
        <v>5744</v>
      </c>
      <c r="F1041" s="274" t="s">
        <v>5745</v>
      </c>
      <c r="G1041" s="347" t="s">
        <v>5746</v>
      </c>
      <c r="H1041" s="12" t="s">
        <v>326</v>
      </c>
      <c r="I1041" s="339">
        <v>30655</v>
      </c>
      <c r="J1041" s="337" t="s">
        <v>5747</v>
      </c>
      <c r="K1041" s="300" t="s">
        <v>1538</v>
      </c>
      <c r="L1041" s="300" t="s">
        <v>5252</v>
      </c>
      <c r="M1041" s="300" t="s">
        <v>336</v>
      </c>
      <c r="N1041" s="300" t="s">
        <v>5748</v>
      </c>
      <c r="O1041" s="274" t="s">
        <v>5745</v>
      </c>
      <c r="P1041" s="300"/>
      <c r="Q1041" s="300"/>
      <c r="R1041" s="300"/>
      <c r="S1041" s="300"/>
      <c r="T1041" s="300"/>
      <c r="U1041" s="300"/>
      <c r="V1041" s="300"/>
      <c r="W1041" s="300"/>
      <c r="X1041" s="300"/>
      <c r="Y1041" s="300"/>
      <c r="Z1041" s="300"/>
      <c r="AA1041" s="300"/>
      <c r="AB1041" s="300"/>
      <c r="AC1041" s="300"/>
      <c r="AD1041" s="300"/>
      <c r="AE1041" s="300"/>
      <c r="AF1041" s="300"/>
      <c r="AG1041" s="300"/>
      <c r="AH1041" s="300"/>
      <c r="AI1041" s="300"/>
      <c r="AJ1041" s="300"/>
      <c r="AK1041" s="300"/>
      <c r="AL1041" s="300"/>
      <c r="AM1041" s="300"/>
      <c r="AN1041" s="300"/>
      <c r="AO1041" s="300"/>
      <c r="AP1041" s="300"/>
      <c r="AQ1041" s="300"/>
      <c r="AR1041" s="300"/>
      <c r="AS1041" s="300"/>
      <c r="AT1041" s="300"/>
      <c r="AU1041" s="300"/>
      <c r="AV1041" s="300"/>
      <c r="AW1041" s="300"/>
      <c r="AX1041" s="300"/>
      <c r="AY1041" s="300"/>
      <c r="AZ1041" s="300"/>
      <c r="BA1041" s="300"/>
      <c r="BB1041" s="300"/>
      <c r="BC1041" s="300"/>
      <c r="BD1041" s="300"/>
      <c r="BE1041" s="300"/>
      <c r="BF1041" s="300"/>
      <c r="BG1041" s="300"/>
      <c r="BH1041" s="300"/>
      <c r="BI1041" s="300"/>
      <c r="BJ1041" s="300"/>
      <c r="BK1041" s="300"/>
      <c r="BL1041" s="300"/>
      <c r="BM1041" s="300"/>
      <c r="BN1041" s="300"/>
      <c r="BO1041" s="300"/>
      <c r="BP1041" s="300"/>
      <c r="BQ1041" s="300"/>
      <c r="BR1041" s="300"/>
      <c r="BS1041" s="300"/>
      <c r="BT1041" s="300"/>
      <c r="BU1041" s="300"/>
      <c r="BV1041" s="300"/>
      <c r="BW1041" s="300"/>
      <c r="BX1041" s="300"/>
      <c r="BY1041" s="300"/>
      <c r="BZ1041" s="300"/>
      <c r="CA1041" s="300"/>
      <c r="CB1041" s="300"/>
      <c r="CC1041" s="300"/>
      <c r="CD1041" s="300"/>
      <c r="CE1041" s="300"/>
      <c r="CF1041" s="300"/>
      <c r="CG1041" s="300"/>
      <c r="CH1041" s="300"/>
      <c r="CI1041" s="300"/>
      <c r="CJ1041" s="300"/>
      <c r="CK1041" s="300"/>
      <c r="CL1041" s="300"/>
      <c r="CM1041" s="300"/>
      <c r="CN1041" s="300"/>
      <c r="CO1041" s="300"/>
      <c r="CP1041" s="300"/>
      <c r="CQ1041" s="300"/>
      <c r="CR1041" s="300"/>
      <c r="CS1041" s="300"/>
      <c r="CT1041" s="300"/>
      <c r="CU1041" s="300"/>
      <c r="CV1041" s="300"/>
      <c r="CW1041" s="300"/>
      <c r="CX1041" s="300"/>
      <c r="CY1041" s="300"/>
      <c r="CZ1041" s="300"/>
      <c r="DA1041" s="300"/>
      <c r="DB1041" s="300"/>
      <c r="DC1041" s="300"/>
      <c r="DD1041" s="300"/>
      <c r="DE1041" s="300"/>
      <c r="DF1041" s="300"/>
      <c r="DG1041" s="300"/>
      <c r="DH1041" s="300"/>
      <c r="DI1041" s="300"/>
      <c r="DJ1041" s="300"/>
      <c r="DK1041" s="300"/>
      <c r="DL1041" s="300"/>
      <c r="DM1041" s="300"/>
      <c r="DN1041" s="300"/>
      <c r="DO1041" s="300"/>
      <c r="DP1041" s="300"/>
      <c r="DQ1041" s="300"/>
      <c r="DR1041" s="300"/>
      <c r="DS1041" s="300"/>
      <c r="DT1041" s="300"/>
      <c r="DU1041" s="300"/>
      <c r="DV1041" s="300"/>
      <c r="DW1041" s="300"/>
      <c r="DX1041" s="300"/>
      <c r="DY1041" s="300"/>
      <c r="DZ1041" s="300"/>
      <c r="EA1041" s="300"/>
      <c r="EB1041" s="300"/>
      <c r="EC1041" s="300"/>
      <c r="ED1041" s="300"/>
      <c r="EE1041" s="300"/>
      <c r="EF1041" s="300"/>
      <c r="EG1041" s="300"/>
      <c r="EH1041" s="300"/>
      <c r="EI1041" s="300"/>
      <c r="EJ1041" s="300"/>
      <c r="EK1041" s="300"/>
      <c r="EL1041" s="300"/>
      <c r="EM1041" s="300"/>
      <c r="EN1041" s="300"/>
      <c r="EO1041" s="300"/>
      <c r="EP1041" s="300"/>
      <c r="EQ1041" s="300"/>
      <c r="ER1041" s="300"/>
      <c r="ES1041" s="300"/>
      <c r="ET1041" s="300"/>
      <c r="EU1041" s="300"/>
      <c r="EV1041" s="300"/>
      <c r="EW1041" s="300"/>
      <c r="EX1041" s="300"/>
      <c r="EY1041" s="300"/>
      <c r="EZ1041" s="300"/>
      <c r="FA1041" s="300"/>
      <c r="FB1041" s="300"/>
      <c r="FC1041" s="300"/>
      <c r="FD1041" s="300"/>
      <c r="FE1041" s="300"/>
      <c r="FF1041" s="300"/>
      <c r="FG1041" s="300"/>
      <c r="FH1041" s="300"/>
      <c r="FI1041" s="300"/>
      <c r="FJ1041" s="300"/>
      <c r="FK1041" s="300"/>
      <c r="FL1041" s="300"/>
      <c r="FM1041" s="300"/>
      <c r="FN1041" s="300"/>
      <c r="FO1041" s="300"/>
      <c r="FP1041" s="300"/>
      <c r="FQ1041" s="300"/>
      <c r="FR1041" s="300"/>
      <c r="FS1041" s="300"/>
      <c r="FT1041" s="300"/>
      <c r="FU1041" s="300"/>
      <c r="FV1041" s="300"/>
      <c r="FW1041" s="300"/>
      <c r="FX1041" s="300"/>
      <c r="FY1041" s="300"/>
      <c r="FZ1041" s="300"/>
      <c r="GA1041" s="300"/>
      <c r="GB1041" s="300"/>
      <c r="GC1041" s="300"/>
      <c r="GD1041" s="300"/>
      <c r="GE1041" s="300"/>
      <c r="GF1041" s="300"/>
      <c r="GG1041" s="300"/>
      <c r="GH1041" s="300"/>
      <c r="GI1041" s="300"/>
      <c r="GJ1041" s="300"/>
      <c r="GK1041" s="300"/>
      <c r="GL1041" s="300"/>
      <c r="GM1041" s="300"/>
      <c r="GN1041" s="300"/>
      <c r="GO1041" s="300"/>
      <c r="GP1041" s="300"/>
      <c r="GQ1041" s="300"/>
      <c r="GR1041" s="300"/>
      <c r="GS1041" s="300"/>
      <c r="GT1041" s="300"/>
      <c r="GU1041" s="300"/>
      <c r="GV1041" s="300"/>
      <c r="GW1041" s="300"/>
      <c r="GX1041" s="300"/>
      <c r="GY1041" s="300"/>
      <c r="GZ1041" s="300"/>
      <c r="HA1041" s="300"/>
      <c r="HB1041" s="300"/>
      <c r="HC1041" s="300"/>
      <c r="HD1041" s="300"/>
      <c r="HE1041" s="300"/>
      <c r="HF1041" s="300"/>
      <c r="HG1041" s="300"/>
      <c r="HH1041" s="300"/>
      <c r="HI1041" s="300"/>
      <c r="HJ1041" s="300"/>
      <c r="HK1041" s="300"/>
      <c r="HL1041" s="300"/>
      <c r="HM1041" s="300"/>
      <c r="HN1041" s="300"/>
      <c r="HO1041" s="300"/>
      <c r="HP1041" s="300"/>
      <c r="HQ1041" s="300"/>
      <c r="HR1041" s="300"/>
      <c r="HS1041" s="300"/>
      <c r="HT1041" s="300"/>
      <c r="HU1041" s="300"/>
      <c r="HV1041" s="300"/>
      <c r="HW1041" s="300"/>
      <c r="HX1041" s="300"/>
      <c r="HY1041" s="300"/>
      <c r="HZ1041" s="300"/>
      <c r="IA1041" s="300"/>
      <c r="IB1041" s="300"/>
      <c r="IC1041" s="300"/>
      <c r="ID1041" s="300"/>
      <c r="IE1041" s="300"/>
      <c r="IF1041" s="300"/>
      <c r="IG1041" s="300"/>
      <c r="IH1041" s="300"/>
      <c r="II1041" s="300"/>
      <c r="IJ1041" s="300"/>
      <c r="IK1041" s="300"/>
      <c r="IL1041" s="300"/>
      <c r="IM1041" s="300"/>
      <c r="IN1041" s="300"/>
      <c r="IO1041" s="300"/>
      <c r="IP1041" s="300"/>
      <c r="IQ1041" s="300"/>
      <c r="IR1041" s="300"/>
      <c r="IS1041" s="300"/>
      <c r="IT1041" s="300"/>
      <c r="IU1041" s="300"/>
      <c r="IV1041" s="300"/>
    </row>
    <row r="1042" spans="1:256">
      <c r="A1042" s="3">
        <f t="shared" si="66"/>
        <v>1035</v>
      </c>
      <c r="B1042" s="3">
        <f t="shared" si="65"/>
        <v>19201037</v>
      </c>
      <c r="C1042" s="300" t="s">
        <v>5259</v>
      </c>
      <c r="D1042" s="293" t="s">
        <v>5231</v>
      </c>
      <c r="E1042" s="12" t="s">
        <v>809</v>
      </c>
      <c r="F1042" s="274" t="s">
        <v>5711</v>
      </c>
      <c r="G1042" s="12" t="s">
        <v>1848</v>
      </c>
      <c r="H1042" s="12" t="s">
        <v>326</v>
      </c>
      <c r="I1042" s="339">
        <v>34512</v>
      </c>
      <c r="J1042" s="337" t="s">
        <v>1920</v>
      </c>
      <c r="K1042" s="300" t="s">
        <v>1538</v>
      </c>
      <c r="L1042" s="300" t="s">
        <v>5252</v>
      </c>
      <c r="M1042" s="300" t="s">
        <v>336</v>
      </c>
      <c r="N1042" s="300" t="s">
        <v>5712</v>
      </c>
      <c r="O1042" s="300" t="s">
        <v>1538</v>
      </c>
      <c r="P1042" s="300"/>
      <c r="Q1042" s="300"/>
      <c r="R1042" s="300"/>
      <c r="S1042" s="300"/>
      <c r="T1042" s="300"/>
      <c r="U1042" s="300"/>
      <c r="V1042" s="300"/>
      <c r="W1042" s="300"/>
      <c r="X1042" s="300"/>
      <c r="Y1042" s="300"/>
      <c r="Z1042" s="300"/>
      <c r="AA1042" s="300"/>
      <c r="AB1042" s="300"/>
      <c r="AC1042" s="300"/>
      <c r="AD1042" s="300"/>
      <c r="AE1042" s="300"/>
      <c r="AF1042" s="300"/>
      <c r="AG1042" s="300"/>
      <c r="AH1042" s="300"/>
      <c r="AI1042" s="300"/>
      <c r="AJ1042" s="300"/>
      <c r="AK1042" s="300"/>
      <c r="AL1042" s="300"/>
      <c r="AM1042" s="300"/>
      <c r="AN1042" s="300"/>
      <c r="AO1042" s="300"/>
      <c r="AP1042" s="300"/>
      <c r="AQ1042" s="300"/>
      <c r="AR1042" s="300"/>
      <c r="AS1042" s="300"/>
      <c r="AT1042" s="300"/>
      <c r="AU1042" s="300"/>
      <c r="AV1042" s="300"/>
      <c r="AW1042" s="300"/>
      <c r="AX1042" s="300"/>
      <c r="AY1042" s="300"/>
      <c r="AZ1042" s="300"/>
      <c r="BA1042" s="300"/>
      <c r="BB1042" s="300"/>
      <c r="BC1042" s="300"/>
      <c r="BD1042" s="300"/>
      <c r="BE1042" s="300"/>
      <c r="BF1042" s="300"/>
      <c r="BG1042" s="300"/>
      <c r="BH1042" s="300"/>
      <c r="BI1042" s="300"/>
      <c r="BJ1042" s="300"/>
      <c r="BK1042" s="300"/>
      <c r="BL1042" s="300"/>
      <c r="BM1042" s="300"/>
      <c r="BN1042" s="300"/>
      <c r="BO1042" s="300"/>
      <c r="BP1042" s="300"/>
      <c r="BQ1042" s="300"/>
      <c r="BR1042" s="300"/>
      <c r="BS1042" s="300"/>
      <c r="BT1042" s="300"/>
      <c r="BU1042" s="300"/>
      <c r="BV1042" s="300"/>
      <c r="BW1042" s="300"/>
      <c r="BX1042" s="300"/>
      <c r="BY1042" s="300"/>
      <c r="BZ1042" s="300"/>
      <c r="CA1042" s="300"/>
      <c r="CB1042" s="300"/>
      <c r="CC1042" s="300"/>
      <c r="CD1042" s="300"/>
      <c r="CE1042" s="300"/>
      <c r="CF1042" s="300"/>
      <c r="CG1042" s="300"/>
      <c r="CH1042" s="300"/>
      <c r="CI1042" s="300"/>
      <c r="CJ1042" s="300"/>
      <c r="CK1042" s="300"/>
      <c r="CL1042" s="300"/>
      <c r="CM1042" s="300"/>
      <c r="CN1042" s="300"/>
      <c r="CO1042" s="300"/>
      <c r="CP1042" s="300"/>
      <c r="CQ1042" s="300"/>
      <c r="CR1042" s="300"/>
      <c r="CS1042" s="300"/>
      <c r="CT1042" s="300"/>
      <c r="CU1042" s="300"/>
      <c r="CV1042" s="300"/>
      <c r="CW1042" s="300"/>
      <c r="CX1042" s="300"/>
      <c r="CY1042" s="300"/>
      <c r="CZ1042" s="300"/>
      <c r="DA1042" s="300"/>
      <c r="DB1042" s="300"/>
      <c r="DC1042" s="300"/>
      <c r="DD1042" s="300"/>
      <c r="DE1042" s="300"/>
      <c r="DF1042" s="300"/>
      <c r="DG1042" s="300"/>
      <c r="DH1042" s="300"/>
      <c r="DI1042" s="300"/>
      <c r="DJ1042" s="300"/>
      <c r="DK1042" s="300"/>
      <c r="DL1042" s="300"/>
      <c r="DM1042" s="300"/>
      <c r="DN1042" s="300"/>
      <c r="DO1042" s="300"/>
      <c r="DP1042" s="300"/>
      <c r="DQ1042" s="300"/>
      <c r="DR1042" s="300"/>
      <c r="DS1042" s="300"/>
      <c r="DT1042" s="300"/>
      <c r="DU1042" s="300"/>
      <c r="DV1042" s="300"/>
      <c r="DW1042" s="300"/>
      <c r="DX1042" s="300"/>
      <c r="DY1042" s="300"/>
      <c r="DZ1042" s="300"/>
      <c r="EA1042" s="300"/>
      <c r="EB1042" s="300"/>
      <c r="EC1042" s="300"/>
      <c r="ED1042" s="300"/>
      <c r="EE1042" s="300"/>
      <c r="EF1042" s="300"/>
      <c r="EG1042" s="300"/>
      <c r="EH1042" s="300"/>
      <c r="EI1042" s="300"/>
      <c r="EJ1042" s="300"/>
      <c r="EK1042" s="300"/>
      <c r="EL1042" s="300"/>
      <c r="EM1042" s="300"/>
      <c r="EN1042" s="300"/>
      <c r="EO1042" s="300"/>
      <c r="EP1042" s="300"/>
      <c r="EQ1042" s="300"/>
      <c r="ER1042" s="300"/>
      <c r="ES1042" s="300"/>
      <c r="ET1042" s="300"/>
      <c r="EU1042" s="300"/>
      <c r="EV1042" s="300"/>
      <c r="EW1042" s="300"/>
      <c r="EX1042" s="300"/>
      <c r="EY1042" s="300"/>
      <c r="EZ1042" s="300"/>
      <c r="FA1042" s="300"/>
      <c r="FB1042" s="300"/>
      <c r="FC1042" s="300"/>
      <c r="FD1042" s="300"/>
      <c r="FE1042" s="300"/>
      <c r="FF1042" s="300"/>
      <c r="FG1042" s="300"/>
      <c r="FH1042" s="300"/>
      <c r="FI1042" s="300"/>
      <c r="FJ1042" s="300"/>
      <c r="FK1042" s="300"/>
      <c r="FL1042" s="300"/>
      <c r="FM1042" s="300"/>
      <c r="FN1042" s="300"/>
      <c r="FO1042" s="300"/>
      <c r="FP1042" s="300"/>
      <c r="FQ1042" s="300"/>
      <c r="FR1042" s="300"/>
      <c r="FS1042" s="300"/>
      <c r="FT1042" s="300"/>
      <c r="FU1042" s="300"/>
      <c r="FV1042" s="300"/>
      <c r="FW1042" s="300"/>
      <c r="FX1042" s="300"/>
      <c r="FY1042" s="300"/>
      <c r="FZ1042" s="300"/>
      <c r="GA1042" s="300"/>
      <c r="GB1042" s="300"/>
      <c r="GC1042" s="300"/>
      <c r="GD1042" s="300"/>
      <c r="GE1042" s="300"/>
      <c r="GF1042" s="300"/>
      <c r="GG1042" s="300"/>
      <c r="GH1042" s="300"/>
      <c r="GI1042" s="300"/>
      <c r="GJ1042" s="300"/>
      <c r="GK1042" s="300"/>
      <c r="GL1042" s="300"/>
      <c r="GM1042" s="300"/>
      <c r="GN1042" s="300"/>
      <c r="GO1042" s="300"/>
      <c r="GP1042" s="300"/>
      <c r="GQ1042" s="300"/>
      <c r="GR1042" s="300"/>
      <c r="GS1042" s="300"/>
      <c r="GT1042" s="300"/>
      <c r="GU1042" s="300"/>
      <c r="GV1042" s="300"/>
      <c r="GW1042" s="300"/>
      <c r="GX1042" s="300"/>
      <c r="GY1042" s="300"/>
      <c r="GZ1042" s="300"/>
      <c r="HA1042" s="300"/>
      <c r="HB1042" s="300"/>
      <c r="HC1042" s="300"/>
      <c r="HD1042" s="300"/>
      <c r="HE1042" s="300"/>
      <c r="HF1042" s="300"/>
      <c r="HG1042" s="300"/>
      <c r="HH1042" s="300"/>
      <c r="HI1042" s="300"/>
      <c r="HJ1042" s="300"/>
      <c r="HK1042" s="300"/>
      <c r="HL1042" s="300"/>
      <c r="HM1042" s="300"/>
      <c r="HN1042" s="300"/>
      <c r="HO1042" s="300"/>
      <c r="HP1042" s="300"/>
      <c r="HQ1042" s="300"/>
      <c r="HR1042" s="300"/>
      <c r="HS1042" s="300"/>
      <c r="HT1042" s="300"/>
      <c r="HU1042" s="300"/>
      <c r="HV1042" s="300"/>
      <c r="HW1042" s="300"/>
      <c r="HX1042" s="300"/>
      <c r="HY1042" s="300"/>
      <c r="HZ1042" s="300"/>
      <c r="IA1042" s="300"/>
      <c r="IB1042" s="300"/>
      <c r="IC1042" s="300"/>
      <c r="ID1042" s="300"/>
      <c r="IE1042" s="300"/>
      <c r="IF1042" s="300"/>
      <c r="IG1042" s="300"/>
      <c r="IH1042" s="300"/>
      <c r="II1042" s="300"/>
      <c r="IJ1042" s="300"/>
      <c r="IK1042" s="300"/>
      <c r="IL1042" s="300"/>
      <c r="IM1042" s="300"/>
      <c r="IN1042" s="300"/>
      <c r="IO1042" s="300"/>
      <c r="IP1042" s="300"/>
      <c r="IQ1042" s="300"/>
      <c r="IR1042" s="300"/>
      <c r="IS1042" s="300"/>
      <c r="IT1042" s="300"/>
      <c r="IU1042" s="300"/>
      <c r="IV1042" s="300"/>
    </row>
    <row r="1043" spans="1:256">
      <c r="A1043" s="3">
        <f t="shared" si="66"/>
        <v>1036</v>
      </c>
      <c r="B1043" s="3">
        <f t="shared" si="65"/>
        <v>19201038</v>
      </c>
      <c r="C1043" s="300" t="s">
        <v>5259</v>
      </c>
      <c r="D1043" s="293" t="s">
        <v>1575</v>
      </c>
      <c r="E1043" s="12" t="s">
        <v>146</v>
      </c>
      <c r="F1043" s="274" t="s">
        <v>5285</v>
      </c>
      <c r="G1043" s="347" t="s">
        <v>5286</v>
      </c>
      <c r="H1043" s="12" t="s">
        <v>330</v>
      </c>
      <c r="I1043" s="339">
        <v>34333</v>
      </c>
      <c r="J1043" s="337" t="s">
        <v>1920</v>
      </c>
      <c r="K1043" s="300" t="s">
        <v>1538</v>
      </c>
      <c r="L1043" s="300" t="s">
        <v>5252</v>
      </c>
      <c r="M1043" s="300" t="s">
        <v>336</v>
      </c>
      <c r="N1043" s="300" t="s">
        <v>5287</v>
      </c>
      <c r="O1043" s="300" t="s">
        <v>1538</v>
      </c>
      <c r="P1043" s="300"/>
      <c r="Q1043" s="300"/>
      <c r="R1043" s="300"/>
      <c r="S1043" s="300"/>
      <c r="T1043" s="300"/>
      <c r="U1043" s="300"/>
      <c r="V1043" s="300"/>
      <c r="W1043" s="300"/>
      <c r="X1043" s="300"/>
      <c r="Y1043" s="300"/>
      <c r="Z1043" s="300"/>
      <c r="AA1043" s="300"/>
      <c r="AB1043" s="300"/>
      <c r="AC1043" s="300"/>
      <c r="AD1043" s="300"/>
      <c r="AE1043" s="300"/>
      <c r="AF1043" s="300"/>
      <c r="AG1043" s="300"/>
      <c r="AH1043" s="300"/>
      <c r="AI1043" s="300"/>
      <c r="AJ1043" s="300"/>
      <c r="AK1043" s="300"/>
      <c r="AL1043" s="300"/>
      <c r="AM1043" s="300"/>
      <c r="AN1043" s="300"/>
      <c r="AO1043" s="300"/>
      <c r="AP1043" s="300"/>
      <c r="AQ1043" s="300"/>
      <c r="AR1043" s="300"/>
      <c r="AS1043" s="300"/>
      <c r="AT1043" s="300"/>
      <c r="AU1043" s="300"/>
      <c r="AV1043" s="300"/>
      <c r="AW1043" s="300"/>
      <c r="AX1043" s="300"/>
      <c r="AY1043" s="300"/>
      <c r="AZ1043" s="300"/>
      <c r="BA1043" s="300"/>
      <c r="BB1043" s="300"/>
      <c r="BC1043" s="300"/>
      <c r="BD1043" s="300"/>
      <c r="BE1043" s="300"/>
      <c r="BF1043" s="300"/>
      <c r="BG1043" s="300"/>
      <c r="BH1043" s="300"/>
      <c r="BI1043" s="300"/>
      <c r="BJ1043" s="300"/>
      <c r="BK1043" s="300"/>
      <c r="BL1043" s="300"/>
      <c r="BM1043" s="300"/>
      <c r="BN1043" s="300"/>
      <c r="BO1043" s="300"/>
      <c r="BP1043" s="300"/>
      <c r="BQ1043" s="300"/>
      <c r="BR1043" s="300"/>
      <c r="BS1043" s="300"/>
      <c r="BT1043" s="300"/>
      <c r="BU1043" s="300"/>
      <c r="BV1043" s="300"/>
      <c r="BW1043" s="300"/>
      <c r="BX1043" s="300"/>
      <c r="BY1043" s="300"/>
      <c r="BZ1043" s="300"/>
      <c r="CA1043" s="300"/>
      <c r="CB1043" s="300"/>
      <c r="CC1043" s="300"/>
      <c r="CD1043" s="300"/>
      <c r="CE1043" s="300"/>
      <c r="CF1043" s="300"/>
      <c r="CG1043" s="300"/>
      <c r="CH1043" s="300"/>
      <c r="CI1043" s="300"/>
      <c r="CJ1043" s="300"/>
      <c r="CK1043" s="300"/>
      <c r="CL1043" s="300"/>
      <c r="CM1043" s="300"/>
      <c r="CN1043" s="300"/>
      <c r="CO1043" s="300"/>
      <c r="CP1043" s="300"/>
      <c r="CQ1043" s="300"/>
      <c r="CR1043" s="300"/>
      <c r="CS1043" s="300"/>
      <c r="CT1043" s="300"/>
      <c r="CU1043" s="300"/>
      <c r="CV1043" s="300"/>
      <c r="CW1043" s="300"/>
      <c r="CX1043" s="300"/>
      <c r="CY1043" s="300"/>
      <c r="CZ1043" s="300"/>
      <c r="DA1043" s="300"/>
      <c r="DB1043" s="300"/>
      <c r="DC1043" s="300"/>
      <c r="DD1043" s="300"/>
      <c r="DE1043" s="300"/>
      <c r="DF1043" s="300"/>
      <c r="DG1043" s="300"/>
      <c r="DH1043" s="300"/>
      <c r="DI1043" s="300"/>
      <c r="DJ1043" s="300"/>
      <c r="DK1043" s="300"/>
      <c r="DL1043" s="300"/>
      <c r="DM1043" s="300"/>
      <c r="DN1043" s="300"/>
      <c r="DO1043" s="300"/>
      <c r="DP1043" s="300"/>
      <c r="DQ1043" s="300"/>
      <c r="DR1043" s="300"/>
      <c r="DS1043" s="300"/>
      <c r="DT1043" s="300"/>
      <c r="DU1043" s="300"/>
      <c r="DV1043" s="300"/>
      <c r="DW1043" s="300"/>
      <c r="DX1043" s="300"/>
      <c r="DY1043" s="300"/>
      <c r="DZ1043" s="300"/>
      <c r="EA1043" s="300"/>
      <c r="EB1043" s="300"/>
      <c r="EC1043" s="300"/>
      <c r="ED1043" s="300"/>
      <c r="EE1043" s="300"/>
      <c r="EF1043" s="300"/>
      <c r="EG1043" s="300"/>
      <c r="EH1043" s="300"/>
      <c r="EI1043" s="300"/>
      <c r="EJ1043" s="300"/>
      <c r="EK1043" s="300"/>
      <c r="EL1043" s="300"/>
      <c r="EM1043" s="300"/>
      <c r="EN1043" s="300"/>
      <c r="EO1043" s="300"/>
      <c r="EP1043" s="300"/>
      <c r="EQ1043" s="300"/>
      <c r="ER1043" s="300"/>
      <c r="ES1043" s="300"/>
      <c r="ET1043" s="300"/>
      <c r="EU1043" s="300"/>
      <c r="EV1043" s="300"/>
      <c r="EW1043" s="300"/>
      <c r="EX1043" s="300"/>
      <c r="EY1043" s="300"/>
      <c r="EZ1043" s="300"/>
      <c r="FA1043" s="300"/>
      <c r="FB1043" s="300"/>
      <c r="FC1043" s="300"/>
      <c r="FD1043" s="300"/>
      <c r="FE1043" s="300"/>
      <c r="FF1043" s="300"/>
      <c r="FG1043" s="300"/>
      <c r="FH1043" s="300"/>
      <c r="FI1043" s="300"/>
      <c r="FJ1043" s="300"/>
      <c r="FK1043" s="300"/>
      <c r="FL1043" s="300"/>
      <c r="FM1043" s="300"/>
      <c r="FN1043" s="300"/>
      <c r="FO1043" s="300"/>
      <c r="FP1043" s="300"/>
      <c r="FQ1043" s="300"/>
      <c r="FR1043" s="300"/>
      <c r="FS1043" s="300"/>
      <c r="FT1043" s="300"/>
      <c r="FU1043" s="300"/>
      <c r="FV1043" s="300"/>
      <c r="FW1043" s="300"/>
      <c r="FX1043" s="300"/>
      <c r="FY1043" s="300"/>
      <c r="FZ1043" s="300"/>
      <c r="GA1043" s="300"/>
      <c r="GB1043" s="300"/>
      <c r="GC1043" s="300"/>
      <c r="GD1043" s="300"/>
      <c r="GE1043" s="300"/>
      <c r="GF1043" s="300"/>
      <c r="GG1043" s="300"/>
      <c r="GH1043" s="300"/>
      <c r="GI1043" s="300"/>
      <c r="GJ1043" s="300"/>
      <c r="GK1043" s="300"/>
      <c r="GL1043" s="300"/>
      <c r="GM1043" s="300"/>
      <c r="GN1043" s="300"/>
      <c r="GO1043" s="300"/>
      <c r="GP1043" s="300"/>
      <c r="GQ1043" s="300"/>
      <c r="GR1043" s="300"/>
      <c r="GS1043" s="300"/>
      <c r="GT1043" s="300"/>
      <c r="GU1043" s="300"/>
      <c r="GV1043" s="300"/>
      <c r="GW1043" s="300"/>
      <c r="GX1043" s="300"/>
      <c r="GY1043" s="300"/>
      <c r="GZ1043" s="300"/>
      <c r="HA1043" s="300"/>
      <c r="HB1043" s="300"/>
      <c r="HC1043" s="300"/>
      <c r="HD1043" s="300"/>
      <c r="HE1043" s="300"/>
      <c r="HF1043" s="300"/>
      <c r="HG1043" s="300"/>
      <c r="HH1043" s="300"/>
      <c r="HI1043" s="300"/>
      <c r="HJ1043" s="300"/>
      <c r="HK1043" s="300"/>
      <c r="HL1043" s="300"/>
      <c r="HM1043" s="300"/>
      <c r="HN1043" s="300"/>
      <c r="HO1043" s="300"/>
      <c r="HP1043" s="300"/>
      <c r="HQ1043" s="300"/>
      <c r="HR1043" s="300"/>
      <c r="HS1043" s="300"/>
      <c r="HT1043" s="300"/>
      <c r="HU1043" s="300"/>
      <c r="HV1043" s="300"/>
      <c r="HW1043" s="300"/>
      <c r="HX1043" s="300"/>
      <c r="HY1043" s="300"/>
      <c r="HZ1043" s="300"/>
      <c r="IA1043" s="300"/>
      <c r="IB1043" s="300"/>
      <c r="IC1043" s="300"/>
      <c r="ID1043" s="300"/>
      <c r="IE1043" s="300"/>
      <c r="IF1043" s="300"/>
      <c r="IG1043" s="300"/>
      <c r="IH1043" s="300"/>
      <c r="II1043" s="300"/>
      <c r="IJ1043" s="300"/>
      <c r="IK1043" s="300"/>
      <c r="IL1043" s="300"/>
      <c r="IM1043" s="300"/>
      <c r="IN1043" s="300"/>
      <c r="IO1043" s="300"/>
      <c r="IP1043" s="300"/>
      <c r="IQ1043" s="300"/>
      <c r="IR1043" s="300"/>
      <c r="IS1043" s="300"/>
      <c r="IT1043" s="300"/>
      <c r="IU1043" s="300"/>
      <c r="IV1043" s="300"/>
    </row>
    <row r="1044" spans="1:256">
      <c r="A1044" s="3">
        <f t="shared" si="66"/>
        <v>1037</v>
      </c>
      <c r="B1044" s="3">
        <f t="shared" si="65"/>
        <v>19201039</v>
      </c>
      <c r="C1044" s="300" t="s">
        <v>5248</v>
      </c>
      <c r="D1044" s="293" t="s">
        <v>1736</v>
      </c>
      <c r="E1044" s="12" t="s">
        <v>5375</v>
      </c>
      <c r="F1044" s="274" t="s">
        <v>5376</v>
      </c>
      <c r="G1044" s="347" t="s">
        <v>5377</v>
      </c>
      <c r="H1044" s="12" t="s">
        <v>330</v>
      </c>
      <c r="I1044" s="339">
        <v>34430</v>
      </c>
      <c r="J1044" s="337" t="s">
        <v>5378</v>
      </c>
      <c r="K1044" s="300" t="s">
        <v>1538</v>
      </c>
      <c r="L1044" s="300" t="s">
        <v>5252</v>
      </c>
      <c r="M1044" s="300" t="s">
        <v>336</v>
      </c>
      <c r="N1044" s="300" t="s">
        <v>5370</v>
      </c>
      <c r="O1044" s="274" t="s">
        <v>5188</v>
      </c>
      <c r="P1044" s="300"/>
      <c r="Q1044" s="300"/>
      <c r="R1044" s="300"/>
      <c r="S1044" s="300"/>
      <c r="T1044" s="300"/>
      <c r="U1044" s="300"/>
      <c r="V1044" s="300"/>
      <c r="W1044" s="300"/>
      <c r="X1044" s="300"/>
      <c r="Y1044" s="300"/>
      <c r="Z1044" s="300"/>
      <c r="AA1044" s="300"/>
      <c r="AB1044" s="300"/>
      <c r="AC1044" s="300"/>
      <c r="AD1044" s="300"/>
      <c r="AE1044" s="300"/>
      <c r="AF1044" s="300"/>
      <c r="AG1044" s="300"/>
      <c r="AH1044" s="300"/>
      <c r="AI1044" s="300"/>
      <c r="AJ1044" s="300"/>
      <c r="AK1044" s="300"/>
      <c r="AL1044" s="300"/>
      <c r="AM1044" s="300"/>
      <c r="AN1044" s="300"/>
      <c r="AO1044" s="300"/>
      <c r="AP1044" s="300"/>
      <c r="AQ1044" s="300"/>
      <c r="AR1044" s="300"/>
      <c r="AS1044" s="300"/>
      <c r="AT1044" s="300"/>
      <c r="AU1044" s="300"/>
      <c r="AV1044" s="300"/>
      <c r="AW1044" s="300"/>
      <c r="AX1044" s="300"/>
      <c r="AY1044" s="300"/>
      <c r="AZ1044" s="300"/>
      <c r="BA1044" s="300"/>
      <c r="BB1044" s="300"/>
      <c r="BC1044" s="300"/>
      <c r="BD1044" s="300"/>
      <c r="BE1044" s="300"/>
      <c r="BF1044" s="300"/>
      <c r="BG1044" s="300"/>
      <c r="BH1044" s="300"/>
      <c r="BI1044" s="300"/>
      <c r="BJ1044" s="300"/>
      <c r="BK1044" s="300"/>
      <c r="BL1044" s="300"/>
      <c r="BM1044" s="300"/>
      <c r="BN1044" s="300"/>
      <c r="BO1044" s="300"/>
      <c r="BP1044" s="300"/>
      <c r="BQ1044" s="300"/>
      <c r="BR1044" s="300"/>
      <c r="BS1044" s="300"/>
      <c r="BT1044" s="300"/>
      <c r="BU1044" s="300"/>
      <c r="BV1044" s="300"/>
      <c r="BW1044" s="300"/>
      <c r="BX1044" s="300"/>
      <c r="BY1044" s="300"/>
      <c r="BZ1044" s="300"/>
      <c r="CA1044" s="300"/>
      <c r="CB1044" s="300"/>
      <c r="CC1044" s="300"/>
      <c r="CD1044" s="300"/>
      <c r="CE1044" s="300"/>
      <c r="CF1044" s="300"/>
      <c r="CG1044" s="300"/>
      <c r="CH1044" s="300"/>
      <c r="CI1044" s="300"/>
      <c r="CJ1044" s="300"/>
      <c r="CK1044" s="300"/>
      <c r="CL1044" s="300"/>
      <c r="CM1044" s="300"/>
      <c r="CN1044" s="300"/>
      <c r="CO1044" s="300"/>
      <c r="CP1044" s="300"/>
      <c r="CQ1044" s="300"/>
      <c r="CR1044" s="300"/>
      <c r="CS1044" s="300"/>
      <c r="CT1044" s="300"/>
      <c r="CU1044" s="300"/>
      <c r="CV1044" s="300"/>
      <c r="CW1044" s="300"/>
      <c r="CX1044" s="300"/>
      <c r="CY1044" s="300"/>
      <c r="CZ1044" s="300"/>
      <c r="DA1044" s="300"/>
      <c r="DB1044" s="300"/>
      <c r="DC1044" s="300"/>
      <c r="DD1044" s="300"/>
      <c r="DE1044" s="300"/>
      <c r="DF1044" s="300"/>
      <c r="DG1044" s="300"/>
      <c r="DH1044" s="300"/>
      <c r="DI1044" s="300"/>
      <c r="DJ1044" s="300"/>
      <c r="DK1044" s="300"/>
      <c r="DL1044" s="300"/>
      <c r="DM1044" s="300"/>
      <c r="DN1044" s="300"/>
      <c r="DO1044" s="300"/>
      <c r="DP1044" s="300"/>
      <c r="DQ1044" s="300"/>
      <c r="DR1044" s="300"/>
      <c r="DS1044" s="300"/>
      <c r="DT1044" s="300"/>
      <c r="DU1044" s="300"/>
      <c r="DV1044" s="300"/>
      <c r="DW1044" s="300"/>
      <c r="DX1044" s="300"/>
      <c r="DY1044" s="300"/>
      <c r="DZ1044" s="300"/>
      <c r="EA1044" s="300"/>
      <c r="EB1044" s="300"/>
      <c r="EC1044" s="300"/>
      <c r="ED1044" s="300"/>
      <c r="EE1044" s="300"/>
      <c r="EF1044" s="300"/>
      <c r="EG1044" s="300"/>
      <c r="EH1044" s="300"/>
      <c r="EI1044" s="300"/>
      <c r="EJ1044" s="300"/>
      <c r="EK1044" s="300"/>
      <c r="EL1044" s="300"/>
      <c r="EM1044" s="300"/>
      <c r="EN1044" s="300"/>
      <c r="EO1044" s="300"/>
      <c r="EP1044" s="300"/>
      <c r="EQ1044" s="300"/>
      <c r="ER1044" s="300"/>
      <c r="ES1044" s="300"/>
      <c r="ET1044" s="300"/>
      <c r="EU1044" s="300"/>
      <c r="EV1044" s="300"/>
      <c r="EW1044" s="300"/>
      <c r="EX1044" s="300"/>
      <c r="EY1044" s="300"/>
      <c r="EZ1044" s="300"/>
      <c r="FA1044" s="300"/>
      <c r="FB1044" s="300"/>
      <c r="FC1044" s="300"/>
      <c r="FD1044" s="300"/>
      <c r="FE1044" s="300"/>
      <c r="FF1044" s="300"/>
      <c r="FG1044" s="300"/>
      <c r="FH1044" s="300"/>
      <c r="FI1044" s="300"/>
      <c r="FJ1044" s="300"/>
      <c r="FK1044" s="300"/>
      <c r="FL1044" s="300"/>
      <c r="FM1044" s="300"/>
      <c r="FN1044" s="300"/>
      <c r="FO1044" s="300"/>
      <c r="FP1044" s="300"/>
      <c r="FQ1044" s="300"/>
      <c r="FR1044" s="300"/>
      <c r="FS1044" s="300"/>
      <c r="FT1044" s="300"/>
      <c r="FU1044" s="300"/>
      <c r="FV1044" s="300"/>
      <c r="FW1044" s="300"/>
      <c r="FX1044" s="300"/>
      <c r="FY1044" s="300"/>
      <c r="FZ1044" s="300"/>
      <c r="GA1044" s="300"/>
      <c r="GB1044" s="300"/>
      <c r="GC1044" s="300"/>
      <c r="GD1044" s="300"/>
      <c r="GE1044" s="300"/>
      <c r="GF1044" s="300"/>
      <c r="GG1044" s="300"/>
      <c r="GH1044" s="300"/>
      <c r="GI1044" s="300"/>
      <c r="GJ1044" s="300"/>
      <c r="GK1044" s="300"/>
      <c r="GL1044" s="300"/>
      <c r="GM1044" s="300"/>
      <c r="GN1044" s="300"/>
      <c r="GO1044" s="300"/>
      <c r="GP1044" s="300"/>
      <c r="GQ1044" s="300"/>
      <c r="GR1044" s="300"/>
      <c r="GS1044" s="300"/>
      <c r="GT1044" s="300"/>
      <c r="GU1044" s="300"/>
      <c r="GV1044" s="300"/>
      <c r="GW1044" s="300"/>
      <c r="GX1044" s="300"/>
      <c r="GY1044" s="300"/>
      <c r="GZ1044" s="300"/>
      <c r="HA1044" s="300"/>
      <c r="HB1044" s="300"/>
      <c r="HC1044" s="300"/>
      <c r="HD1044" s="300"/>
      <c r="HE1044" s="300"/>
      <c r="HF1044" s="300"/>
      <c r="HG1044" s="300"/>
      <c r="HH1044" s="300"/>
      <c r="HI1044" s="300"/>
      <c r="HJ1044" s="300"/>
      <c r="HK1044" s="300"/>
      <c r="HL1044" s="300"/>
      <c r="HM1044" s="300"/>
      <c r="HN1044" s="300"/>
      <c r="HO1044" s="300"/>
      <c r="HP1044" s="300"/>
      <c r="HQ1044" s="300"/>
      <c r="HR1044" s="300"/>
      <c r="HS1044" s="300"/>
      <c r="HT1044" s="300"/>
      <c r="HU1044" s="300"/>
      <c r="HV1044" s="300"/>
      <c r="HW1044" s="300"/>
      <c r="HX1044" s="300"/>
      <c r="HY1044" s="300"/>
      <c r="HZ1044" s="300"/>
      <c r="IA1044" s="300"/>
      <c r="IB1044" s="300"/>
      <c r="IC1044" s="300"/>
      <c r="ID1044" s="300"/>
      <c r="IE1044" s="300"/>
      <c r="IF1044" s="300"/>
      <c r="IG1044" s="300"/>
      <c r="IH1044" s="300"/>
      <c r="II1044" s="300"/>
      <c r="IJ1044" s="300"/>
      <c r="IK1044" s="300"/>
      <c r="IL1044" s="300"/>
      <c r="IM1044" s="300"/>
      <c r="IN1044" s="300"/>
      <c r="IO1044" s="300"/>
      <c r="IP1044" s="300"/>
      <c r="IQ1044" s="300"/>
      <c r="IR1044" s="300"/>
      <c r="IS1044" s="300"/>
      <c r="IT1044" s="300"/>
      <c r="IU1044" s="300"/>
      <c r="IV1044" s="300"/>
    </row>
    <row r="1045" spans="1:256">
      <c r="A1045" s="3">
        <f t="shared" si="66"/>
        <v>1038</v>
      </c>
      <c r="B1045" s="3">
        <f t="shared" si="65"/>
        <v>19201040</v>
      </c>
      <c r="C1045" s="393" t="s">
        <v>5891</v>
      </c>
      <c r="D1045" s="252" t="s">
        <v>5854</v>
      </c>
      <c r="E1045" s="34" t="s">
        <v>86</v>
      </c>
      <c r="F1045" s="394" t="s">
        <v>5892</v>
      </c>
      <c r="G1045" s="397" t="s">
        <v>5893</v>
      </c>
      <c r="H1045" s="34" t="s">
        <v>330</v>
      </c>
      <c r="I1045" s="395">
        <v>35543</v>
      </c>
      <c r="J1045" s="396" t="s">
        <v>1920</v>
      </c>
      <c r="K1045" s="393" t="s">
        <v>1538</v>
      </c>
      <c r="L1045" s="300" t="s">
        <v>5252</v>
      </c>
      <c r="M1045" s="393" t="s">
        <v>336</v>
      </c>
      <c r="N1045" s="393" t="s">
        <v>5894</v>
      </c>
      <c r="O1045" s="394" t="s">
        <v>5895</v>
      </c>
      <c r="P1045" s="300"/>
      <c r="Q1045" s="300"/>
      <c r="R1045" s="300"/>
      <c r="S1045" s="300"/>
      <c r="T1045" s="300"/>
      <c r="U1045" s="300"/>
      <c r="V1045" s="300"/>
      <c r="W1045" s="300"/>
      <c r="X1045" s="300"/>
      <c r="Y1045" s="300"/>
      <c r="Z1045" s="300"/>
      <c r="AA1045" s="300"/>
      <c r="AB1045" s="300"/>
      <c r="AC1045" s="300"/>
      <c r="AD1045" s="300"/>
      <c r="AE1045" s="300"/>
      <c r="AF1045" s="300"/>
      <c r="AG1045" s="300"/>
      <c r="AH1045" s="300"/>
      <c r="AI1045" s="300"/>
      <c r="AJ1045" s="300"/>
      <c r="AK1045" s="300"/>
      <c r="AL1045" s="300"/>
      <c r="AM1045" s="300"/>
      <c r="AN1045" s="300"/>
      <c r="AO1045" s="300"/>
      <c r="AP1045" s="300"/>
      <c r="AQ1045" s="300"/>
      <c r="AR1045" s="300"/>
      <c r="AS1045" s="300"/>
      <c r="AT1045" s="300"/>
      <c r="AU1045" s="300"/>
      <c r="AV1045" s="300"/>
      <c r="AW1045" s="300"/>
      <c r="AX1045" s="300"/>
      <c r="AY1045" s="300"/>
      <c r="AZ1045" s="300"/>
      <c r="BA1045" s="300"/>
      <c r="BB1045" s="300"/>
      <c r="BC1045" s="300"/>
      <c r="BD1045" s="300"/>
      <c r="BE1045" s="300"/>
      <c r="BF1045" s="300"/>
      <c r="BG1045" s="300"/>
      <c r="BH1045" s="300"/>
      <c r="BI1045" s="300"/>
      <c r="BJ1045" s="300"/>
      <c r="BK1045" s="300"/>
      <c r="BL1045" s="300"/>
      <c r="BM1045" s="300"/>
      <c r="BN1045" s="300"/>
      <c r="BO1045" s="300"/>
      <c r="BP1045" s="300"/>
      <c r="BQ1045" s="300"/>
      <c r="BR1045" s="300"/>
      <c r="BS1045" s="300"/>
      <c r="BT1045" s="300"/>
      <c r="BU1045" s="300"/>
      <c r="BV1045" s="300"/>
      <c r="BW1045" s="300"/>
      <c r="BX1045" s="300"/>
      <c r="BY1045" s="300"/>
      <c r="BZ1045" s="300"/>
      <c r="CA1045" s="300"/>
      <c r="CB1045" s="300"/>
      <c r="CC1045" s="300"/>
      <c r="CD1045" s="300"/>
      <c r="CE1045" s="300"/>
      <c r="CF1045" s="300"/>
      <c r="CG1045" s="300"/>
      <c r="CH1045" s="300"/>
      <c r="CI1045" s="300"/>
      <c r="CJ1045" s="300"/>
      <c r="CK1045" s="300"/>
      <c r="CL1045" s="300"/>
      <c r="CM1045" s="300"/>
      <c r="CN1045" s="300"/>
      <c r="CO1045" s="300"/>
      <c r="CP1045" s="300"/>
      <c r="CQ1045" s="300"/>
      <c r="CR1045" s="300"/>
      <c r="CS1045" s="300"/>
      <c r="CT1045" s="300"/>
      <c r="CU1045" s="300"/>
      <c r="CV1045" s="300"/>
      <c r="CW1045" s="300"/>
      <c r="CX1045" s="300"/>
      <c r="CY1045" s="300"/>
      <c r="CZ1045" s="300"/>
      <c r="DA1045" s="300"/>
      <c r="DB1045" s="300"/>
      <c r="DC1045" s="300"/>
      <c r="DD1045" s="300"/>
      <c r="DE1045" s="300"/>
      <c r="DF1045" s="300"/>
      <c r="DG1045" s="300"/>
      <c r="DH1045" s="300"/>
      <c r="DI1045" s="300"/>
      <c r="DJ1045" s="300"/>
      <c r="DK1045" s="300"/>
      <c r="DL1045" s="300"/>
      <c r="DM1045" s="300"/>
      <c r="DN1045" s="300"/>
      <c r="DO1045" s="300"/>
      <c r="DP1045" s="300"/>
      <c r="DQ1045" s="300"/>
      <c r="DR1045" s="300"/>
      <c r="DS1045" s="300"/>
      <c r="DT1045" s="300"/>
      <c r="DU1045" s="300"/>
      <c r="DV1045" s="300"/>
      <c r="DW1045" s="300"/>
      <c r="DX1045" s="300"/>
      <c r="DY1045" s="300"/>
      <c r="DZ1045" s="300"/>
      <c r="EA1045" s="300"/>
      <c r="EB1045" s="300"/>
      <c r="EC1045" s="300"/>
      <c r="ED1045" s="300"/>
      <c r="EE1045" s="300"/>
      <c r="EF1045" s="300"/>
      <c r="EG1045" s="300"/>
      <c r="EH1045" s="300"/>
      <c r="EI1045" s="300"/>
      <c r="EJ1045" s="300"/>
      <c r="EK1045" s="300"/>
      <c r="EL1045" s="300"/>
      <c r="EM1045" s="300"/>
      <c r="EN1045" s="300"/>
      <c r="EO1045" s="300"/>
      <c r="EP1045" s="300"/>
      <c r="EQ1045" s="300"/>
      <c r="ER1045" s="300"/>
      <c r="ES1045" s="300"/>
      <c r="ET1045" s="300"/>
      <c r="EU1045" s="300"/>
      <c r="EV1045" s="300"/>
      <c r="EW1045" s="300"/>
      <c r="EX1045" s="300"/>
      <c r="EY1045" s="300"/>
      <c r="EZ1045" s="300"/>
      <c r="FA1045" s="300"/>
      <c r="FB1045" s="300"/>
      <c r="FC1045" s="300"/>
      <c r="FD1045" s="300"/>
      <c r="FE1045" s="300"/>
      <c r="FF1045" s="300"/>
      <c r="FG1045" s="300"/>
      <c r="FH1045" s="300"/>
      <c r="FI1045" s="300"/>
      <c r="FJ1045" s="300"/>
      <c r="FK1045" s="300"/>
      <c r="FL1045" s="300"/>
      <c r="FM1045" s="300"/>
      <c r="FN1045" s="300"/>
      <c r="FO1045" s="300"/>
      <c r="FP1045" s="300"/>
      <c r="FQ1045" s="300"/>
      <c r="FR1045" s="300"/>
      <c r="FS1045" s="300"/>
      <c r="FT1045" s="300"/>
      <c r="FU1045" s="300"/>
      <c r="FV1045" s="300"/>
      <c r="FW1045" s="300"/>
      <c r="FX1045" s="300"/>
      <c r="FY1045" s="300"/>
      <c r="FZ1045" s="300"/>
      <c r="GA1045" s="300"/>
      <c r="GB1045" s="300"/>
      <c r="GC1045" s="300"/>
      <c r="GD1045" s="300"/>
      <c r="GE1045" s="300"/>
      <c r="GF1045" s="300"/>
      <c r="GG1045" s="300"/>
      <c r="GH1045" s="300"/>
      <c r="GI1045" s="300"/>
      <c r="GJ1045" s="300"/>
      <c r="GK1045" s="300"/>
      <c r="GL1045" s="300"/>
      <c r="GM1045" s="300"/>
      <c r="GN1045" s="300"/>
      <c r="GO1045" s="300"/>
      <c r="GP1045" s="300"/>
      <c r="GQ1045" s="300"/>
      <c r="GR1045" s="300"/>
      <c r="GS1045" s="300"/>
      <c r="GT1045" s="300"/>
      <c r="GU1045" s="300"/>
      <c r="GV1045" s="300"/>
      <c r="GW1045" s="300"/>
      <c r="GX1045" s="300"/>
      <c r="GY1045" s="300"/>
      <c r="GZ1045" s="300"/>
      <c r="HA1045" s="300"/>
      <c r="HB1045" s="300"/>
      <c r="HC1045" s="300"/>
      <c r="HD1045" s="300"/>
      <c r="HE1045" s="300"/>
      <c r="HF1045" s="300"/>
      <c r="HG1045" s="300"/>
      <c r="HH1045" s="300"/>
      <c r="HI1045" s="300"/>
      <c r="HJ1045" s="300"/>
      <c r="HK1045" s="300"/>
      <c r="HL1045" s="300"/>
      <c r="HM1045" s="300"/>
      <c r="HN1045" s="300"/>
      <c r="HO1045" s="300"/>
      <c r="HP1045" s="300"/>
      <c r="HQ1045" s="300"/>
      <c r="HR1045" s="300"/>
      <c r="HS1045" s="300"/>
      <c r="HT1045" s="300"/>
      <c r="HU1045" s="300"/>
      <c r="HV1045" s="300"/>
      <c r="HW1045" s="300"/>
      <c r="HX1045" s="300"/>
      <c r="HY1045" s="300"/>
      <c r="HZ1045" s="300"/>
      <c r="IA1045" s="300"/>
      <c r="IB1045" s="300"/>
      <c r="IC1045" s="300"/>
      <c r="ID1045" s="300"/>
      <c r="IE1045" s="300"/>
      <c r="IF1045" s="300"/>
      <c r="IG1045" s="300"/>
      <c r="IH1045" s="300"/>
      <c r="II1045" s="300"/>
      <c r="IJ1045" s="300"/>
      <c r="IK1045" s="300"/>
      <c r="IL1045" s="300"/>
      <c r="IM1045" s="300"/>
      <c r="IN1045" s="300"/>
      <c r="IO1045" s="300"/>
      <c r="IP1045" s="300"/>
      <c r="IQ1045" s="300"/>
      <c r="IR1045" s="300"/>
      <c r="IS1045" s="300"/>
      <c r="IT1045" s="300"/>
      <c r="IU1045" s="300"/>
      <c r="IV1045" s="300"/>
    </row>
    <row r="1046" spans="1:256">
      <c r="A1046" s="3">
        <f t="shared" si="66"/>
        <v>1039</v>
      </c>
      <c r="B1046" s="3">
        <f t="shared" si="65"/>
        <v>19201041</v>
      </c>
      <c r="C1046" s="300" t="s">
        <v>5288</v>
      </c>
      <c r="D1046" s="293" t="s">
        <v>5203</v>
      </c>
      <c r="E1046" s="12" t="s">
        <v>5204</v>
      </c>
      <c r="F1046" s="274" t="s">
        <v>5588</v>
      </c>
      <c r="G1046" s="347" t="s">
        <v>5589</v>
      </c>
      <c r="H1046" s="12" t="s">
        <v>330</v>
      </c>
      <c r="I1046" s="339">
        <v>34625</v>
      </c>
      <c r="J1046" s="337" t="s">
        <v>5590</v>
      </c>
      <c r="K1046" s="300" t="s">
        <v>1538</v>
      </c>
      <c r="L1046" s="300" t="s">
        <v>5252</v>
      </c>
      <c r="M1046" s="300" t="s">
        <v>336</v>
      </c>
      <c r="N1046" s="300" t="s">
        <v>5591</v>
      </c>
      <c r="O1046" s="274" t="s">
        <v>1267</v>
      </c>
      <c r="P1046" s="300"/>
      <c r="Q1046" s="300"/>
      <c r="R1046" s="300"/>
      <c r="S1046" s="300"/>
      <c r="T1046" s="300"/>
      <c r="U1046" s="300"/>
      <c r="V1046" s="300"/>
      <c r="W1046" s="300"/>
      <c r="X1046" s="300"/>
      <c r="Y1046" s="300"/>
      <c r="Z1046" s="300"/>
      <c r="AA1046" s="300"/>
      <c r="AB1046" s="300"/>
      <c r="AC1046" s="300"/>
      <c r="AD1046" s="300"/>
      <c r="AE1046" s="300"/>
      <c r="AF1046" s="300"/>
      <c r="AG1046" s="300"/>
      <c r="AH1046" s="300"/>
      <c r="AI1046" s="300"/>
      <c r="AJ1046" s="300"/>
      <c r="AK1046" s="300"/>
      <c r="AL1046" s="300"/>
      <c r="AM1046" s="300"/>
      <c r="AN1046" s="300"/>
      <c r="AO1046" s="300"/>
      <c r="AP1046" s="300"/>
      <c r="AQ1046" s="300"/>
      <c r="AR1046" s="300"/>
      <c r="AS1046" s="300"/>
      <c r="AT1046" s="300"/>
      <c r="AU1046" s="300"/>
      <c r="AV1046" s="300"/>
      <c r="AW1046" s="300"/>
      <c r="AX1046" s="300"/>
      <c r="AY1046" s="300"/>
      <c r="AZ1046" s="300"/>
      <c r="BA1046" s="300"/>
      <c r="BB1046" s="300"/>
      <c r="BC1046" s="300"/>
      <c r="BD1046" s="300"/>
      <c r="BE1046" s="300"/>
      <c r="BF1046" s="300"/>
      <c r="BG1046" s="300"/>
      <c r="BH1046" s="300"/>
      <c r="BI1046" s="300"/>
      <c r="BJ1046" s="300"/>
      <c r="BK1046" s="300"/>
      <c r="BL1046" s="300"/>
      <c r="BM1046" s="300"/>
      <c r="BN1046" s="300"/>
      <c r="BO1046" s="300"/>
      <c r="BP1046" s="300"/>
      <c r="BQ1046" s="300"/>
      <c r="BR1046" s="300"/>
      <c r="BS1046" s="300"/>
      <c r="BT1046" s="300"/>
      <c r="BU1046" s="300"/>
      <c r="BV1046" s="300"/>
      <c r="BW1046" s="300"/>
      <c r="BX1046" s="300"/>
      <c r="BY1046" s="300"/>
      <c r="BZ1046" s="300"/>
      <c r="CA1046" s="300"/>
      <c r="CB1046" s="300"/>
      <c r="CC1046" s="300"/>
      <c r="CD1046" s="300"/>
      <c r="CE1046" s="300"/>
      <c r="CF1046" s="300"/>
      <c r="CG1046" s="300"/>
      <c r="CH1046" s="300"/>
      <c r="CI1046" s="300"/>
      <c r="CJ1046" s="300"/>
      <c r="CK1046" s="300"/>
      <c r="CL1046" s="300"/>
      <c r="CM1046" s="300"/>
      <c r="CN1046" s="300"/>
      <c r="CO1046" s="300"/>
      <c r="CP1046" s="300"/>
      <c r="CQ1046" s="300"/>
      <c r="CR1046" s="300"/>
      <c r="CS1046" s="300"/>
      <c r="CT1046" s="300"/>
      <c r="CU1046" s="300"/>
      <c r="CV1046" s="300"/>
      <c r="CW1046" s="300"/>
      <c r="CX1046" s="300"/>
      <c r="CY1046" s="300"/>
      <c r="CZ1046" s="300"/>
      <c r="DA1046" s="300"/>
      <c r="DB1046" s="300"/>
      <c r="DC1046" s="300"/>
      <c r="DD1046" s="300"/>
      <c r="DE1046" s="300"/>
      <c r="DF1046" s="300"/>
      <c r="DG1046" s="300"/>
      <c r="DH1046" s="300"/>
      <c r="DI1046" s="300"/>
      <c r="DJ1046" s="300"/>
      <c r="DK1046" s="300"/>
      <c r="DL1046" s="300"/>
      <c r="DM1046" s="300"/>
      <c r="DN1046" s="300"/>
      <c r="DO1046" s="300"/>
      <c r="DP1046" s="300"/>
      <c r="DQ1046" s="300"/>
      <c r="DR1046" s="300"/>
      <c r="DS1046" s="300"/>
      <c r="DT1046" s="300"/>
      <c r="DU1046" s="300"/>
      <c r="DV1046" s="300"/>
      <c r="DW1046" s="300"/>
      <c r="DX1046" s="300"/>
      <c r="DY1046" s="300"/>
      <c r="DZ1046" s="300"/>
      <c r="EA1046" s="300"/>
      <c r="EB1046" s="300"/>
      <c r="EC1046" s="300"/>
      <c r="ED1046" s="300"/>
      <c r="EE1046" s="300"/>
      <c r="EF1046" s="300"/>
      <c r="EG1046" s="300"/>
      <c r="EH1046" s="300"/>
      <c r="EI1046" s="300"/>
      <c r="EJ1046" s="300"/>
      <c r="EK1046" s="300"/>
      <c r="EL1046" s="300"/>
      <c r="EM1046" s="300"/>
      <c r="EN1046" s="300"/>
      <c r="EO1046" s="300"/>
      <c r="EP1046" s="300"/>
      <c r="EQ1046" s="300"/>
      <c r="ER1046" s="300"/>
      <c r="ES1046" s="300"/>
      <c r="ET1046" s="300"/>
      <c r="EU1046" s="300"/>
      <c r="EV1046" s="300"/>
      <c r="EW1046" s="300"/>
      <c r="EX1046" s="300"/>
      <c r="EY1046" s="300"/>
      <c r="EZ1046" s="300"/>
      <c r="FA1046" s="300"/>
      <c r="FB1046" s="300"/>
      <c r="FC1046" s="300"/>
      <c r="FD1046" s="300"/>
      <c r="FE1046" s="300"/>
      <c r="FF1046" s="300"/>
      <c r="FG1046" s="300"/>
      <c r="FH1046" s="300"/>
      <c r="FI1046" s="300"/>
      <c r="FJ1046" s="300"/>
      <c r="FK1046" s="300"/>
      <c r="FL1046" s="300"/>
      <c r="FM1046" s="300"/>
      <c r="FN1046" s="300"/>
      <c r="FO1046" s="300"/>
      <c r="FP1046" s="300"/>
      <c r="FQ1046" s="300"/>
      <c r="FR1046" s="300"/>
      <c r="FS1046" s="300"/>
      <c r="FT1046" s="300"/>
      <c r="FU1046" s="300"/>
      <c r="FV1046" s="300"/>
      <c r="FW1046" s="300"/>
      <c r="FX1046" s="300"/>
      <c r="FY1046" s="300"/>
      <c r="FZ1046" s="300"/>
      <c r="GA1046" s="300"/>
      <c r="GB1046" s="300"/>
      <c r="GC1046" s="300"/>
      <c r="GD1046" s="300"/>
      <c r="GE1046" s="300"/>
      <c r="GF1046" s="300"/>
      <c r="GG1046" s="300"/>
      <c r="GH1046" s="300"/>
      <c r="GI1046" s="300"/>
      <c r="GJ1046" s="300"/>
      <c r="GK1046" s="300"/>
      <c r="GL1046" s="300"/>
      <c r="GM1046" s="300"/>
      <c r="GN1046" s="300"/>
      <c r="GO1046" s="300"/>
      <c r="GP1046" s="300"/>
      <c r="GQ1046" s="300"/>
      <c r="GR1046" s="300"/>
      <c r="GS1046" s="300"/>
      <c r="GT1046" s="300"/>
      <c r="GU1046" s="300"/>
      <c r="GV1046" s="300"/>
      <c r="GW1046" s="300"/>
      <c r="GX1046" s="300"/>
      <c r="GY1046" s="300"/>
      <c r="GZ1046" s="300"/>
      <c r="HA1046" s="300"/>
      <c r="HB1046" s="300"/>
      <c r="HC1046" s="300"/>
      <c r="HD1046" s="300"/>
      <c r="HE1046" s="300"/>
      <c r="HF1046" s="300"/>
      <c r="HG1046" s="300"/>
      <c r="HH1046" s="300"/>
      <c r="HI1046" s="300"/>
      <c r="HJ1046" s="300"/>
      <c r="HK1046" s="300"/>
      <c r="HL1046" s="300"/>
      <c r="HM1046" s="300"/>
      <c r="HN1046" s="300"/>
      <c r="HO1046" s="300"/>
      <c r="HP1046" s="300"/>
      <c r="HQ1046" s="300"/>
      <c r="HR1046" s="300"/>
      <c r="HS1046" s="300"/>
      <c r="HT1046" s="300"/>
      <c r="HU1046" s="300"/>
      <c r="HV1046" s="300"/>
      <c r="HW1046" s="300"/>
      <c r="HX1046" s="300"/>
      <c r="HY1046" s="300"/>
      <c r="HZ1046" s="300"/>
      <c r="IA1046" s="300"/>
      <c r="IB1046" s="300"/>
      <c r="IC1046" s="300"/>
      <c r="ID1046" s="300"/>
      <c r="IE1046" s="300"/>
      <c r="IF1046" s="300"/>
      <c r="IG1046" s="300"/>
      <c r="IH1046" s="300"/>
      <c r="II1046" s="300"/>
      <c r="IJ1046" s="300"/>
      <c r="IK1046" s="300"/>
      <c r="IL1046" s="300"/>
      <c r="IM1046" s="300"/>
      <c r="IN1046" s="300"/>
      <c r="IO1046" s="300"/>
      <c r="IP1046" s="300"/>
      <c r="IQ1046" s="300"/>
      <c r="IR1046" s="300"/>
      <c r="IS1046" s="300"/>
      <c r="IT1046" s="300"/>
      <c r="IU1046" s="300"/>
      <c r="IV1046" s="300"/>
    </row>
    <row r="1047" spans="1:256">
      <c r="A1047" s="3">
        <f t="shared" si="66"/>
        <v>1040</v>
      </c>
      <c r="B1047" s="3">
        <f t="shared" si="65"/>
        <v>19201042</v>
      </c>
      <c r="C1047" s="297">
        <v>45633</v>
      </c>
      <c r="D1047" s="293" t="s">
        <v>68</v>
      </c>
      <c r="E1047" s="12" t="s">
        <v>5207</v>
      </c>
      <c r="F1047" s="274" t="s">
        <v>5181</v>
      </c>
      <c r="G1047" s="347" t="s">
        <v>5801</v>
      </c>
      <c r="H1047" s="12" t="s">
        <v>326</v>
      </c>
      <c r="I1047" s="339">
        <v>31683</v>
      </c>
      <c r="J1047" s="337" t="s">
        <v>5802</v>
      </c>
      <c r="K1047" s="300" t="s">
        <v>1538</v>
      </c>
      <c r="L1047" s="300" t="s">
        <v>5252</v>
      </c>
      <c r="M1047" s="300" t="s">
        <v>5803</v>
      </c>
      <c r="N1047" s="300" t="s">
        <v>5804</v>
      </c>
      <c r="O1047" s="274" t="s">
        <v>5805</v>
      </c>
      <c r="P1047" s="300"/>
      <c r="Q1047" s="300"/>
      <c r="R1047" s="300"/>
      <c r="S1047" s="300"/>
      <c r="T1047" s="300"/>
      <c r="U1047" s="300"/>
      <c r="V1047" s="300"/>
      <c r="W1047" s="300"/>
      <c r="X1047" s="300"/>
      <c r="Y1047" s="300"/>
      <c r="Z1047" s="300"/>
      <c r="AA1047" s="300"/>
      <c r="AB1047" s="300"/>
      <c r="AC1047" s="300"/>
      <c r="AD1047" s="300"/>
      <c r="AE1047" s="300"/>
      <c r="AF1047" s="300"/>
      <c r="AG1047" s="300"/>
      <c r="AH1047" s="300"/>
      <c r="AI1047" s="300"/>
      <c r="AJ1047" s="300"/>
      <c r="AK1047" s="300"/>
      <c r="AL1047" s="300"/>
      <c r="AM1047" s="300"/>
      <c r="AN1047" s="300"/>
      <c r="AO1047" s="300"/>
      <c r="AP1047" s="300"/>
      <c r="AQ1047" s="300"/>
      <c r="AR1047" s="300"/>
      <c r="AS1047" s="300"/>
      <c r="AT1047" s="300"/>
      <c r="AU1047" s="300"/>
      <c r="AV1047" s="300"/>
      <c r="AW1047" s="300"/>
      <c r="AX1047" s="300"/>
      <c r="AY1047" s="300"/>
      <c r="AZ1047" s="300"/>
      <c r="BA1047" s="300"/>
      <c r="BB1047" s="300"/>
      <c r="BC1047" s="300"/>
      <c r="BD1047" s="300"/>
      <c r="BE1047" s="300"/>
      <c r="BF1047" s="300"/>
      <c r="BG1047" s="300"/>
      <c r="BH1047" s="300"/>
      <c r="BI1047" s="300"/>
      <c r="BJ1047" s="300"/>
      <c r="BK1047" s="300"/>
      <c r="BL1047" s="300"/>
      <c r="BM1047" s="300"/>
      <c r="BN1047" s="300"/>
      <c r="BO1047" s="300"/>
      <c r="BP1047" s="300"/>
      <c r="BQ1047" s="300"/>
      <c r="BR1047" s="300"/>
      <c r="BS1047" s="300"/>
      <c r="BT1047" s="300"/>
      <c r="BU1047" s="300"/>
      <c r="BV1047" s="300"/>
      <c r="BW1047" s="300"/>
      <c r="BX1047" s="300"/>
      <c r="BY1047" s="300"/>
      <c r="BZ1047" s="300"/>
      <c r="CA1047" s="300"/>
      <c r="CB1047" s="300"/>
      <c r="CC1047" s="300"/>
      <c r="CD1047" s="300"/>
      <c r="CE1047" s="300"/>
      <c r="CF1047" s="300"/>
      <c r="CG1047" s="300"/>
      <c r="CH1047" s="300"/>
      <c r="CI1047" s="300"/>
      <c r="CJ1047" s="300"/>
      <c r="CK1047" s="300"/>
      <c r="CL1047" s="300"/>
      <c r="CM1047" s="300"/>
      <c r="CN1047" s="300"/>
      <c r="CO1047" s="300"/>
      <c r="CP1047" s="300"/>
      <c r="CQ1047" s="300"/>
      <c r="CR1047" s="300"/>
      <c r="CS1047" s="300"/>
      <c r="CT1047" s="300"/>
      <c r="CU1047" s="300"/>
      <c r="CV1047" s="300"/>
      <c r="CW1047" s="300"/>
      <c r="CX1047" s="300"/>
      <c r="CY1047" s="300"/>
      <c r="CZ1047" s="300"/>
      <c r="DA1047" s="300"/>
      <c r="DB1047" s="300"/>
      <c r="DC1047" s="300"/>
      <c r="DD1047" s="300"/>
      <c r="DE1047" s="300"/>
      <c r="DF1047" s="300"/>
      <c r="DG1047" s="300"/>
      <c r="DH1047" s="300"/>
      <c r="DI1047" s="300"/>
      <c r="DJ1047" s="300"/>
      <c r="DK1047" s="300"/>
      <c r="DL1047" s="300"/>
      <c r="DM1047" s="300"/>
      <c r="DN1047" s="300"/>
      <c r="DO1047" s="300"/>
      <c r="DP1047" s="300"/>
      <c r="DQ1047" s="300"/>
      <c r="DR1047" s="300"/>
      <c r="DS1047" s="300"/>
      <c r="DT1047" s="300"/>
      <c r="DU1047" s="300"/>
      <c r="DV1047" s="300"/>
      <c r="DW1047" s="300"/>
      <c r="DX1047" s="300"/>
      <c r="DY1047" s="300"/>
      <c r="DZ1047" s="300"/>
      <c r="EA1047" s="300"/>
      <c r="EB1047" s="300"/>
      <c r="EC1047" s="300"/>
      <c r="ED1047" s="300"/>
      <c r="EE1047" s="300"/>
      <c r="EF1047" s="300"/>
      <c r="EG1047" s="300"/>
      <c r="EH1047" s="300"/>
      <c r="EI1047" s="300"/>
      <c r="EJ1047" s="300"/>
      <c r="EK1047" s="300"/>
      <c r="EL1047" s="300"/>
      <c r="EM1047" s="300"/>
      <c r="EN1047" s="300"/>
      <c r="EO1047" s="300"/>
      <c r="EP1047" s="300"/>
      <c r="EQ1047" s="300"/>
      <c r="ER1047" s="300"/>
      <c r="ES1047" s="300"/>
      <c r="ET1047" s="300"/>
      <c r="EU1047" s="300"/>
      <c r="EV1047" s="300"/>
      <c r="EW1047" s="300"/>
      <c r="EX1047" s="300"/>
      <c r="EY1047" s="300"/>
      <c r="EZ1047" s="300"/>
      <c r="FA1047" s="300"/>
      <c r="FB1047" s="300"/>
      <c r="FC1047" s="300"/>
      <c r="FD1047" s="300"/>
      <c r="FE1047" s="300"/>
      <c r="FF1047" s="300"/>
      <c r="FG1047" s="300"/>
      <c r="FH1047" s="300"/>
      <c r="FI1047" s="300"/>
      <c r="FJ1047" s="300"/>
      <c r="FK1047" s="300"/>
      <c r="FL1047" s="300"/>
      <c r="FM1047" s="300"/>
      <c r="FN1047" s="300"/>
      <c r="FO1047" s="300"/>
      <c r="FP1047" s="300"/>
      <c r="FQ1047" s="300"/>
      <c r="FR1047" s="300"/>
      <c r="FS1047" s="300"/>
      <c r="FT1047" s="300"/>
      <c r="FU1047" s="300"/>
      <c r="FV1047" s="300"/>
      <c r="FW1047" s="300"/>
      <c r="FX1047" s="300"/>
      <c r="FY1047" s="300"/>
      <c r="FZ1047" s="300"/>
      <c r="GA1047" s="300"/>
      <c r="GB1047" s="300"/>
      <c r="GC1047" s="300"/>
      <c r="GD1047" s="300"/>
      <c r="GE1047" s="300"/>
      <c r="GF1047" s="300"/>
      <c r="GG1047" s="300"/>
      <c r="GH1047" s="300"/>
      <c r="GI1047" s="300"/>
      <c r="GJ1047" s="300"/>
      <c r="GK1047" s="300"/>
      <c r="GL1047" s="300"/>
      <c r="GM1047" s="300"/>
      <c r="GN1047" s="300"/>
      <c r="GO1047" s="300"/>
      <c r="GP1047" s="300"/>
      <c r="GQ1047" s="300"/>
      <c r="GR1047" s="300"/>
      <c r="GS1047" s="300"/>
      <c r="GT1047" s="300"/>
      <c r="GU1047" s="300"/>
      <c r="GV1047" s="300"/>
      <c r="GW1047" s="300"/>
      <c r="GX1047" s="300"/>
      <c r="GY1047" s="300"/>
      <c r="GZ1047" s="300"/>
      <c r="HA1047" s="300"/>
      <c r="HB1047" s="300"/>
      <c r="HC1047" s="300"/>
      <c r="HD1047" s="300"/>
      <c r="HE1047" s="300"/>
      <c r="HF1047" s="300"/>
      <c r="HG1047" s="300"/>
      <c r="HH1047" s="300"/>
      <c r="HI1047" s="300"/>
      <c r="HJ1047" s="300"/>
      <c r="HK1047" s="300"/>
      <c r="HL1047" s="300"/>
      <c r="HM1047" s="300"/>
      <c r="HN1047" s="300"/>
      <c r="HO1047" s="300"/>
      <c r="HP1047" s="300"/>
      <c r="HQ1047" s="300"/>
      <c r="HR1047" s="300"/>
      <c r="HS1047" s="300"/>
      <c r="HT1047" s="300"/>
      <c r="HU1047" s="300"/>
      <c r="HV1047" s="300"/>
      <c r="HW1047" s="300"/>
      <c r="HX1047" s="300"/>
      <c r="HY1047" s="300"/>
      <c r="HZ1047" s="300"/>
      <c r="IA1047" s="300"/>
      <c r="IB1047" s="300"/>
      <c r="IC1047" s="300"/>
      <c r="ID1047" s="300"/>
      <c r="IE1047" s="300"/>
      <c r="IF1047" s="300"/>
      <c r="IG1047" s="300"/>
      <c r="IH1047" s="300"/>
      <c r="II1047" s="300"/>
      <c r="IJ1047" s="300"/>
      <c r="IK1047" s="300"/>
      <c r="IL1047" s="300"/>
      <c r="IM1047" s="300"/>
      <c r="IN1047" s="300"/>
      <c r="IO1047" s="300"/>
      <c r="IP1047" s="300"/>
      <c r="IQ1047" s="300"/>
      <c r="IR1047" s="300"/>
      <c r="IS1047" s="300"/>
      <c r="IT1047" s="300"/>
      <c r="IU1047" s="300"/>
      <c r="IV1047" s="300"/>
    </row>
    <row r="1048" spans="1:256">
      <c r="A1048" s="3">
        <f t="shared" si="66"/>
        <v>1041</v>
      </c>
      <c r="B1048" s="3">
        <f t="shared" si="65"/>
        <v>19201043</v>
      </c>
      <c r="C1048" s="300" t="s">
        <v>5259</v>
      </c>
      <c r="D1048" s="293" t="s">
        <v>5759</v>
      </c>
      <c r="E1048" s="12" t="s">
        <v>5760</v>
      </c>
      <c r="F1048" s="274" t="s">
        <v>5761</v>
      </c>
      <c r="G1048" s="347" t="s">
        <v>5762</v>
      </c>
      <c r="H1048" s="12" t="s">
        <v>330</v>
      </c>
      <c r="I1048" s="339">
        <v>34233</v>
      </c>
      <c r="J1048" s="337" t="s">
        <v>5763</v>
      </c>
      <c r="K1048" s="300" t="s">
        <v>1538</v>
      </c>
      <c r="L1048" s="300" t="s">
        <v>5252</v>
      </c>
      <c r="M1048" s="300" t="s">
        <v>336</v>
      </c>
      <c r="N1048" s="300" t="s">
        <v>5764</v>
      </c>
      <c r="O1048" s="300" t="s">
        <v>1538</v>
      </c>
      <c r="P1048" s="300"/>
      <c r="Q1048" s="300"/>
      <c r="R1048" s="300"/>
      <c r="S1048" s="300"/>
      <c r="T1048" s="300"/>
      <c r="U1048" s="300"/>
      <c r="V1048" s="300"/>
      <c r="W1048" s="300"/>
      <c r="X1048" s="300"/>
      <c r="Y1048" s="300"/>
      <c r="Z1048" s="300"/>
      <c r="AA1048" s="300"/>
      <c r="AB1048" s="300"/>
      <c r="AC1048" s="300"/>
      <c r="AD1048" s="300"/>
      <c r="AE1048" s="300"/>
      <c r="AF1048" s="300"/>
      <c r="AG1048" s="300"/>
      <c r="AH1048" s="300"/>
      <c r="AI1048" s="300"/>
      <c r="AJ1048" s="300"/>
      <c r="AK1048" s="300"/>
      <c r="AL1048" s="300"/>
      <c r="AM1048" s="300"/>
      <c r="AN1048" s="300"/>
      <c r="AO1048" s="300"/>
      <c r="AP1048" s="300"/>
      <c r="AQ1048" s="300"/>
      <c r="AR1048" s="300"/>
      <c r="AS1048" s="300"/>
      <c r="AT1048" s="300"/>
      <c r="AU1048" s="300"/>
      <c r="AV1048" s="300"/>
      <c r="AW1048" s="300"/>
      <c r="AX1048" s="300"/>
      <c r="AY1048" s="300"/>
      <c r="AZ1048" s="300"/>
      <c r="BA1048" s="300"/>
      <c r="BB1048" s="300"/>
      <c r="BC1048" s="300"/>
      <c r="BD1048" s="300"/>
      <c r="BE1048" s="300"/>
      <c r="BF1048" s="300"/>
      <c r="BG1048" s="300"/>
      <c r="BH1048" s="300"/>
      <c r="BI1048" s="300"/>
      <c r="BJ1048" s="300"/>
      <c r="BK1048" s="300"/>
      <c r="BL1048" s="300"/>
      <c r="BM1048" s="300"/>
      <c r="BN1048" s="300"/>
      <c r="BO1048" s="300"/>
      <c r="BP1048" s="300"/>
      <c r="BQ1048" s="300"/>
      <c r="BR1048" s="300"/>
      <c r="BS1048" s="300"/>
      <c r="BT1048" s="300"/>
      <c r="BU1048" s="300"/>
      <c r="BV1048" s="300"/>
      <c r="BW1048" s="300"/>
      <c r="BX1048" s="300"/>
      <c r="BY1048" s="300"/>
      <c r="BZ1048" s="300"/>
      <c r="CA1048" s="300"/>
      <c r="CB1048" s="300"/>
      <c r="CC1048" s="300"/>
      <c r="CD1048" s="300"/>
      <c r="CE1048" s="300"/>
      <c r="CF1048" s="300"/>
      <c r="CG1048" s="300"/>
      <c r="CH1048" s="300"/>
      <c r="CI1048" s="300"/>
      <c r="CJ1048" s="300"/>
      <c r="CK1048" s="300"/>
      <c r="CL1048" s="300"/>
      <c r="CM1048" s="300"/>
      <c r="CN1048" s="300"/>
      <c r="CO1048" s="300"/>
      <c r="CP1048" s="300"/>
      <c r="CQ1048" s="300"/>
      <c r="CR1048" s="300"/>
      <c r="CS1048" s="300"/>
      <c r="CT1048" s="300"/>
      <c r="CU1048" s="300"/>
      <c r="CV1048" s="300"/>
      <c r="CW1048" s="300"/>
      <c r="CX1048" s="300"/>
      <c r="CY1048" s="300"/>
      <c r="CZ1048" s="300"/>
      <c r="DA1048" s="300"/>
      <c r="DB1048" s="300"/>
      <c r="DC1048" s="300"/>
      <c r="DD1048" s="300"/>
      <c r="DE1048" s="300"/>
      <c r="DF1048" s="300"/>
      <c r="DG1048" s="300"/>
      <c r="DH1048" s="300"/>
      <c r="DI1048" s="300"/>
      <c r="DJ1048" s="300"/>
      <c r="DK1048" s="300"/>
      <c r="DL1048" s="300"/>
      <c r="DM1048" s="300"/>
      <c r="DN1048" s="300"/>
      <c r="DO1048" s="300"/>
      <c r="DP1048" s="300"/>
      <c r="DQ1048" s="300"/>
      <c r="DR1048" s="300"/>
      <c r="DS1048" s="300"/>
      <c r="DT1048" s="300"/>
      <c r="DU1048" s="300"/>
      <c r="DV1048" s="300"/>
      <c r="DW1048" s="300"/>
      <c r="DX1048" s="300"/>
      <c r="DY1048" s="300"/>
      <c r="DZ1048" s="300"/>
      <c r="EA1048" s="300"/>
      <c r="EB1048" s="300"/>
      <c r="EC1048" s="300"/>
      <c r="ED1048" s="300"/>
      <c r="EE1048" s="300"/>
      <c r="EF1048" s="300"/>
      <c r="EG1048" s="300"/>
      <c r="EH1048" s="300"/>
      <c r="EI1048" s="300"/>
      <c r="EJ1048" s="300"/>
      <c r="EK1048" s="300"/>
      <c r="EL1048" s="300"/>
      <c r="EM1048" s="300"/>
      <c r="EN1048" s="300"/>
      <c r="EO1048" s="300"/>
      <c r="EP1048" s="300"/>
      <c r="EQ1048" s="300"/>
      <c r="ER1048" s="300"/>
      <c r="ES1048" s="300"/>
      <c r="ET1048" s="300"/>
      <c r="EU1048" s="300"/>
      <c r="EV1048" s="300"/>
      <c r="EW1048" s="300"/>
      <c r="EX1048" s="300"/>
      <c r="EY1048" s="300"/>
      <c r="EZ1048" s="300"/>
      <c r="FA1048" s="300"/>
      <c r="FB1048" s="300"/>
      <c r="FC1048" s="300"/>
      <c r="FD1048" s="300"/>
      <c r="FE1048" s="300"/>
      <c r="FF1048" s="300"/>
      <c r="FG1048" s="300"/>
      <c r="FH1048" s="300"/>
      <c r="FI1048" s="300"/>
      <c r="FJ1048" s="300"/>
      <c r="FK1048" s="300"/>
      <c r="FL1048" s="300"/>
      <c r="FM1048" s="300"/>
      <c r="FN1048" s="300"/>
      <c r="FO1048" s="300"/>
      <c r="FP1048" s="300"/>
      <c r="FQ1048" s="300"/>
      <c r="FR1048" s="300"/>
      <c r="FS1048" s="300"/>
      <c r="FT1048" s="300"/>
      <c r="FU1048" s="300"/>
      <c r="FV1048" s="300"/>
      <c r="FW1048" s="300"/>
      <c r="FX1048" s="300"/>
      <c r="FY1048" s="300"/>
      <c r="FZ1048" s="300"/>
      <c r="GA1048" s="300"/>
      <c r="GB1048" s="300"/>
      <c r="GC1048" s="300"/>
      <c r="GD1048" s="300"/>
      <c r="GE1048" s="300"/>
      <c r="GF1048" s="300"/>
      <c r="GG1048" s="300"/>
      <c r="GH1048" s="300"/>
      <c r="GI1048" s="300"/>
      <c r="GJ1048" s="300"/>
      <c r="GK1048" s="300"/>
      <c r="GL1048" s="300"/>
      <c r="GM1048" s="300"/>
      <c r="GN1048" s="300"/>
      <c r="GO1048" s="300"/>
      <c r="GP1048" s="300"/>
      <c r="GQ1048" s="300"/>
      <c r="GR1048" s="300"/>
      <c r="GS1048" s="300"/>
      <c r="GT1048" s="300"/>
      <c r="GU1048" s="300"/>
      <c r="GV1048" s="300"/>
      <c r="GW1048" s="300"/>
      <c r="GX1048" s="300"/>
      <c r="GY1048" s="300"/>
      <c r="GZ1048" s="300"/>
      <c r="HA1048" s="300"/>
      <c r="HB1048" s="300"/>
      <c r="HC1048" s="300"/>
      <c r="HD1048" s="300"/>
      <c r="HE1048" s="300"/>
      <c r="HF1048" s="300"/>
      <c r="HG1048" s="300"/>
      <c r="HH1048" s="300"/>
      <c r="HI1048" s="300"/>
      <c r="HJ1048" s="300"/>
      <c r="HK1048" s="300"/>
      <c r="HL1048" s="300"/>
      <c r="HM1048" s="300"/>
      <c r="HN1048" s="300"/>
      <c r="HO1048" s="300"/>
      <c r="HP1048" s="300"/>
      <c r="HQ1048" s="300"/>
      <c r="HR1048" s="300"/>
      <c r="HS1048" s="300"/>
      <c r="HT1048" s="300"/>
      <c r="HU1048" s="300"/>
      <c r="HV1048" s="300"/>
      <c r="HW1048" s="300"/>
      <c r="HX1048" s="300"/>
      <c r="HY1048" s="300"/>
      <c r="HZ1048" s="300"/>
      <c r="IA1048" s="300"/>
      <c r="IB1048" s="300"/>
      <c r="IC1048" s="300"/>
      <c r="ID1048" s="300"/>
      <c r="IE1048" s="300"/>
      <c r="IF1048" s="300"/>
      <c r="IG1048" s="300"/>
      <c r="IH1048" s="300"/>
      <c r="II1048" s="300"/>
      <c r="IJ1048" s="300"/>
      <c r="IK1048" s="300"/>
      <c r="IL1048" s="300"/>
      <c r="IM1048" s="300"/>
      <c r="IN1048" s="300"/>
      <c r="IO1048" s="300"/>
      <c r="IP1048" s="300"/>
      <c r="IQ1048" s="300"/>
      <c r="IR1048" s="300"/>
      <c r="IS1048" s="300"/>
      <c r="IT1048" s="300"/>
      <c r="IU1048" s="300"/>
      <c r="IV1048" s="300"/>
    </row>
    <row r="1049" spans="1:256">
      <c r="A1049" s="3">
        <f t="shared" si="66"/>
        <v>1042</v>
      </c>
      <c r="B1049" s="3">
        <f t="shared" si="65"/>
        <v>19201044</v>
      </c>
      <c r="C1049" s="300" t="s">
        <v>5288</v>
      </c>
      <c r="D1049" s="293" t="s">
        <v>5658</v>
      </c>
      <c r="E1049" s="12" t="s">
        <v>5659</v>
      </c>
      <c r="F1049" s="274" t="s">
        <v>5660</v>
      </c>
      <c r="G1049" s="347" t="s">
        <v>5661</v>
      </c>
      <c r="H1049" s="12" t="s">
        <v>330</v>
      </c>
      <c r="I1049" s="339">
        <v>34538</v>
      </c>
      <c r="J1049" s="337" t="s">
        <v>5662</v>
      </c>
      <c r="K1049" s="300" t="s">
        <v>1538</v>
      </c>
      <c r="L1049" s="300" t="s">
        <v>5252</v>
      </c>
      <c r="M1049" s="300" t="s">
        <v>336</v>
      </c>
      <c r="N1049" s="300" t="s">
        <v>5663</v>
      </c>
      <c r="O1049" s="300" t="s">
        <v>1538</v>
      </c>
      <c r="P1049" s="300"/>
      <c r="Q1049" s="300"/>
      <c r="R1049" s="300"/>
      <c r="S1049" s="300"/>
      <c r="T1049" s="300"/>
      <c r="U1049" s="300"/>
      <c r="V1049" s="300"/>
      <c r="W1049" s="300"/>
      <c r="X1049" s="300"/>
      <c r="Y1049" s="300"/>
      <c r="Z1049" s="300"/>
      <c r="AA1049" s="300"/>
      <c r="AB1049" s="300"/>
      <c r="AC1049" s="300"/>
      <c r="AD1049" s="300"/>
      <c r="AE1049" s="300"/>
      <c r="AF1049" s="300"/>
      <c r="AG1049" s="300"/>
      <c r="AH1049" s="300"/>
      <c r="AI1049" s="300"/>
      <c r="AJ1049" s="300"/>
      <c r="AK1049" s="300"/>
      <c r="AL1049" s="300"/>
      <c r="AM1049" s="300"/>
      <c r="AN1049" s="300"/>
      <c r="AO1049" s="300"/>
      <c r="AP1049" s="300"/>
      <c r="AQ1049" s="300"/>
      <c r="AR1049" s="300"/>
      <c r="AS1049" s="300"/>
      <c r="AT1049" s="300"/>
      <c r="AU1049" s="300"/>
      <c r="AV1049" s="300"/>
      <c r="AW1049" s="300"/>
      <c r="AX1049" s="300"/>
      <c r="AY1049" s="300"/>
      <c r="AZ1049" s="300"/>
      <c r="BA1049" s="300"/>
      <c r="BB1049" s="300"/>
      <c r="BC1049" s="300"/>
      <c r="BD1049" s="300"/>
      <c r="BE1049" s="300"/>
      <c r="BF1049" s="300"/>
      <c r="BG1049" s="300"/>
      <c r="BH1049" s="300"/>
      <c r="BI1049" s="300"/>
      <c r="BJ1049" s="300"/>
      <c r="BK1049" s="300"/>
      <c r="BL1049" s="300"/>
      <c r="BM1049" s="300"/>
      <c r="BN1049" s="300"/>
      <c r="BO1049" s="300"/>
      <c r="BP1049" s="300"/>
      <c r="BQ1049" s="300"/>
      <c r="BR1049" s="300"/>
      <c r="BS1049" s="300"/>
      <c r="BT1049" s="300"/>
      <c r="BU1049" s="300"/>
      <c r="BV1049" s="300"/>
      <c r="BW1049" s="300"/>
      <c r="BX1049" s="300"/>
      <c r="BY1049" s="300"/>
      <c r="BZ1049" s="300"/>
      <c r="CA1049" s="300"/>
      <c r="CB1049" s="300"/>
      <c r="CC1049" s="300"/>
      <c r="CD1049" s="300"/>
      <c r="CE1049" s="300"/>
      <c r="CF1049" s="300"/>
      <c r="CG1049" s="300"/>
      <c r="CH1049" s="300"/>
      <c r="CI1049" s="300"/>
      <c r="CJ1049" s="300"/>
      <c r="CK1049" s="300"/>
      <c r="CL1049" s="300"/>
      <c r="CM1049" s="300"/>
      <c r="CN1049" s="300"/>
      <c r="CO1049" s="300"/>
      <c r="CP1049" s="300"/>
      <c r="CQ1049" s="300"/>
      <c r="CR1049" s="300"/>
      <c r="CS1049" s="300"/>
      <c r="CT1049" s="300"/>
      <c r="CU1049" s="300"/>
      <c r="CV1049" s="300"/>
      <c r="CW1049" s="300"/>
      <c r="CX1049" s="300"/>
      <c r="CY1049" s="300"/>
      <c r="CZ1049" s="300"/>
      <c r="DA1049" s="300"/>
      <c r="DB1049" s="300"/>
      <c r="DC1049" s="300"/>
      <c r="DD1049" s="300"/>
      <c r="DE1049" s="300"/>
      <c r="DF1049" s="300"/>
      <c r="DG1049" s="300"/>
      <c r="DH1049" s="300"/>
      <c r="DI1049" s="300"/>
      <c r="DJ1049" s="300"/>
      <c r="DK1049" s="300"/>
      <c r="DL1049" s="300"/>
      <c r="DM1049" s="300"/>
      <c r="DN1049" s="300"/>
      <c r="DO1049" s="300"/>
      <c r="DP1049" s="300"/>
      <c r="DQ1049" s="300"/>
      <c r="DR1049" s="300"/>
      <c r="DS1049" s="300"/>
      <c r="DT1049" s="300"/>
      <c r="DU1049" s="300"/>
      <c r="DV1049" s="300"/>
      <c r="DW1049" s="300"/>
      <c r="DX1049" s="300"/>
      <c r="DY1049" s="300"/>
      <c r="DZ1049" s="300"/>
      <c r="EA1049" s="300"/>
      <c r="EB1049" s="300"/>
      <c r="EC1049" s="300"/>
      <c r="ED1049" s="300"/>
      <c r="EE1049" s="300"/>
      <c r="EF1049" s="300"/>
      <c r="EG1049" s="300"/>
      <c r="EH1049" s="300"/>
      <c r="EI1049" s="300"/>
      <c r="EJ1049" s="300"/>
      <c r="EK1049" s="300"/>
      <c r="EL1049" s="300"/>
      <c r="EM1049" s="300"/>
      <c r="EN1049" s="300"/>
      <c r="EO1049" s="300"/>
      <c r="EP1049" s="300"/>
      <c r="EQ1049" s="300"/>
      <c r="ER1049" s="300"/>
      <c r="ES1049" s="300"/>
      <c r="ET1049" s="300"/>
      <c r="EU1049" s="300"/>
      <c r="EV1049" s="300"/>
      <c r="EW1049" s="300"/>
      <c r="EX1049" s="300"/>
      <c r="EY1049" s="300"/>
      <c r="EZ1049" s="300"/>
      <c r="FA1049" s="300"/>
      <c r="FB1049" s="300"/>
      <c r="FC1049" s="300"/>
      <c r="FD1049" s="300"/>
      <c r="FE1049" s="300"/>
      <c r="FF1049" s="300"/>
      <c r="FG1049" s="300"/>
      <c r="FH1049" s="300"/>
      <c r="FI1049" s="300"/>
      <c r="FJ1049" s="300"/>
      <c r="FK1049" s="300"/>
      <c r="FL1049" s="300"/>
      <c r="FM1049" s="300"/>
      <c r="FN1049" s="300"/>
      <c r="FO1049" s="300"/>
      <c r="FP1049" s="300"/>
      <c r="FQ1049" s="300"/>
      <c r="FR1049" s="300"/>
      <c r="FS1049" s="300"/>
      <c r="FT1049" s="300"/>
      <c r="FU1049" s="300"/>
      <c r="FV1049" s="300"/>
      <c r="FW1049" s="300"/>
      <c r="FX1049" s="300"/>
      <c r="FY1049" s="300"/>
      <c r="FZ1049" s="300"/>
      <c r="GA1049" s="300"/>
      <c r="GB1049" s="300"/>
      <c r="GC1049" s="300"/>
      <c r="GD1049" s="300"/>
      <c r="GE1049" s="300"/>
      <c r="GF1049" s="300"/>
      <c r="GG1049" s="300"/>
      <c r="GH1049" s="300"/>
      <c r="GI1049" s="300"/>
      <c r="GJ1049" s="300"/>
      <c r="GK1049" s="300"/>
      <c r="GL1049" s="300"/>
      <c r="GM1049" s="300"/>
      <c r="GN1049" s="300"/>
      <c r="GO1049" s="300"/>
      <c r="GP1049" s="300"/>
      <c r="GQ1049" s="300"/>
      <c r="GR1049" s="300"/>
      <c r="GS1049" s="300"/>
      <c r="GT1049" s="300"/>
      <c r="GU1049" s="300"/>
      <c r="GV1049" s="300"/>
      <c r="GW1049" s="300"/>
      <c r="GX1049" s="300"/>
      <c r="GY1049" s="300"/>
      <c r="GZ1049" s="300"/>
      <c r="HA1049" s="300"/>
      <c r="HB1049" s="300"/>
      <c r="HC1049" s="300"/>
      <c r="HD1049" s="300"/>
      <c r="HE1049" s="300"/>
      <c r="HF1049" s="300"/>
      <c r="HG1049" s="300"/>
      <c r="HH1049" s="300"/>
      <c r="HI1049" s="300"/>
      <c r="HJ1049" s="300"/>
      <c r="HK1049" s="300"/>
      <c r="HL1049" s="300"/>
      <c r="HM1049" s="300"/>
      <c r="HN1049" s="300"/>
      <c r="HO1049" s="300"/>
      <c r="HP1049" s="300"/>
      <c r="HQ1049" s="300"/>
      <c r="HR1049" s="300"/>
      <c r="HS1049" s="300"/>
      <c r="HT1049" s="300"/>
      <c r="HU1049" s="300"/>
      <c r="HV1049" s="300"/>
      <c r="HW1049" s="300"/>
      <c r="HX1049" s="300"/>
      <c r="HY1049" s="300"/>
      <c r="HZ1049" s="300"/>
      <c r="IA1049" s="300"/>
      <c r="IB1049" s="300"/>
      <c r="IC1049" s="300"/>
      <c r="ID1049" s="300"/>
      <c r="IE1049" s="300"/>
      <c r="IF1049" s="300"/>
      <c r="IG1049" s="300"/>
      <c r="IH1049" s="300"/>
      <c r="II1049" s="300"/>
      <c r="IJ1049" s="300"/>
      <c r="IK1049" s="300"/>
      <c r="IL1049" s="300"/>
      <c r="IM1049" s="300"/>
      <c r="IN1049" s="300"/>
      <c r="IO1049" s="300"/>
      <c r="IP1049" s="300"/>
      <c r="IQ1049" s="300"/>
      <c r="IR1049" s="300"/>
      <c r="IS1049" s="300"/>
      <c r="IT1049" s="300"/>
      <c r="IU1049" s="300"/>
      <c r="IV1049" s="300"/>
    </row>
    <row r="1050" spans="1:256">
      <c r="A1050" s="3">
        <f t="shared" si="66"/>
        <v>1043</v>
      </c>
      <c r="B1050" s="3">
        <f t="shared" si="65"/>
        <v>19201045</v>
      </c>
      <c r="C1050" s="300" t="s">
        <v>5452</v>
      </c>
      <c r="D1050" s="293" t="s">
        <v>5214</v>
      </c>
      <c r="E1050" s="12" t="s">
        <v>5537</v>
      </c>
      <c r="F1050" s="274" t="s">
        <v>5538</v>
      </c>
      <c r="G1050" s="347" t="s">
        <v>5539</v>
      </c>
      <c r="H1050" s="12" t="s">
        <v>326</v>
      </c>
      <c r="I1050" s="339">
        <v>35433</v>
      </c>
      <c r="J1050" s="337" t="s">
        <v>5540</v>
      </c>
      <c r="K1050" s="300" t="s">
        <v>1538</v>
      </c>
      <c r="L1050" s="300" t="s">
        <v>5252</v>
      </c>
      <c r="M1050" s="300" t="s">
        <v>336</v>
      </c>
      <c r="N1050" s="300" t="s">
        <v>5541</v>
      </c>
      <c r="O1050" s="274" t="s">
        <v>1410</v>
      </c>
      <c r="P1050" s="300"/>
      <c r="Q1050" s="300"/>
      <c r="R1050" s="300"/>
      <c r="S1050" s="300"/>
      <c r="T1050" s="300"/>
      <c r="U1050" s="300"/>
      <c r="V1050" s="300"/>
      <c r="W1050" s="300"/>
      <c r="X1050" s="300"/>
      <c r="Y1050" s="300"/>
      <c r="Z1050" s="300"/>
      <c r="AA1050" s="300"/>
      <c r="AB1050" s="300"/>
      <c r="AC1050" s="300"/>
      <c r="AD1050" s="300"/>
      <c r="AE1050" s="300"/>
      <c r="AF1050" s="300"/>
      <c r="AG1050" s="300"/>
      <c r="AH1050" s="300"/>
      <c r="AI1050" s="300"/>
      <c r="AJ1050" s="300"/>
      <c r="AK1050" s="300"/>
      <c r="AL1050" s="300"/>
      <c r="AM1050" s="300"/>
      <c r="AN1050" s="300"/>
      <c r="AO1050" s="300"/>
      <c r="AP1050" s="300"/>
      <c r="AQ1050" s="300"/>
      <c r="AR1050" s="300"/>
      <c r="AS1050" s="300"/>
      <c r="AT1050" s="300"/>
      <c r="AU1050" s="300"/>
      <c r="AV1050" s="300"/>
      <c r="AW1050" s="300"/>
      <c r="AX1050" s="300"/>
      <c r="AY1050" s="300"/>
      <c r="AZ1050" s="300"/>
      <c r="BA1050" s="300"/>
      <c r="BB1050" s="300"/>
      <c r="BC1050" s="300"/>
      <c r="BD1050" s="300"/>
      <c r="BE1050" s="300"/>
      <c r="BF1050" s="300"/>
      <c r="BG1050" s="300"/>
      <c r="BH1050" s="300"/>
      <c r="BI1050" s="300"/>
      <c r="BJ1050" s="300"/>
      <c r="BK1050" s="300"/>
      <c r="BL1050" s="300"/>
      <c r="BM1050" s="300"/>
      <c r="BN1050" s="300"/>
      <c r="BO1050" s="300"/>
      <c r="BP1050" s="300"/>
      <c r="BQ1050" s="300"/>
      <c r="BR1050" s="300"/>
      <c r="BS1050" s="300"/>
      <c r="BT1050" s="300"/>
      <c r="BU1050" s="300"/>
      <c r="BV1050" s="300"/>
      <c r="BW1050" s="300"/>
      <c r="BX1050" s="300"/>
      <c r="BY1050" s="300"/>
      <c r="BZ1050" s="300"/>
      <c r="CA1050" s="300"/>
      <c r="CB1050" s="300"/>
      <c r="CC1050" s="300"/>
      <c r="CD1050" s="300"/>
      <c r="CE1050" s="300"/>
      <c r="CF1050" s="300"/>
      <c r="CG1050" s="300"/>
      <c r="CH1050" s="300"/>
      <c r="CI1050" s="300"/>
      <c r="CJ1050" s="300"/>
      <c r="CK1050" s="300"/>
      <c r="CL1050" s="300"/>
      <c r="CM1050" s="300"/>
      <c r="CN1050" s="300"/>
      <c r="CO1050" s="300"/>
      <c r="CP1050" s="300"/>
      <c r="CQ1050" s="300"/>
      <c r="CR1050" s="300"/>
      <c r="CS1050" s="300"/>
      <c r="CT1050" s="300"/>
      <c r="CU1050" s="300"/>
      <c r="CV1050" s="300"/>
      <c r="CW1050" s="300"/>
      <c r="CX1050" s="300"/>
      <c r="CY1050" s="300"/>
      <c r="CZ1050" s="300"/>
      <c r="DA1050" s="300"/>
      <c r="DB1050" s="300"/>
      <c r="DC1050" s="300"/>
      <c r="DD1050" s="300"/>
      <c r="DE1050" s="300"/>
      <c r="DF1050" s="300"/>
      <c r="DG1050" s="300"/>
      <c r="DH1050" s="300"/>
      <c r="DI1050" s="300"/>
      <c r="DJ1050" s="300"/>
      <c r="DK1050" s="300"/>
      <c r="DL1050" s="300"/>
      <c r="DM1050" s="300"/>
      <c r="DN1050" s="300"/>
      <c r="DO1050" s="300"/>
      <c r="DP1050" s="300"/>
      <c r="DQ1050" s="300"/>
      <c r="DR1050" s="300"/>
      <c r="DS1050" s="300"/>
      <c r="DT1050" s="300"/>
      <c r="DU1050" s="300"/>
      <c r="DV1050" s="300"/>
      <c r="DW1050" s="300"/>
      <c r="DX1050" s="300"/>
      <c r="DY1050" s="300"/>
      <c r="DZ1050" s="300"/>
      <c r="EA1050" s="300"/>
      <c r="EB1050" s="300"/>
      <c r="EC1050" s="300"/>
      <c r="ED1050" s="300"/>
      <c r="EE1050" s="300"/>
      <c r="EF1050" s="300"/>
      <c r="EG1050" s="300"/>
      <c r="EH1050" s="300"/>
      <c r="EI1050" s="300"/>
      <c r="EJ1050" s="300"/>
      <c r="EK1050" s="300"/>
      <c r="EL1050" s="300"/>
      <c r="EM1050" s="300"/>
      <c r="EN1050" s="300"/>
      <c r="EO1050" s="300"/>
      <c r="EP1050" s="300"/>
      <c r="EQ1050" s="300"/>
      <c r="ER1050" s="300"/>
      <c r="ES1050" s="300"/>
      <c r="ET1050" s="300"/>
      <c r="EU1050" s="300"/>
      <c r="EV1050" s="300"/>
      <c r="EW1050" s="300"/>
      <c r="EX1050" s="300"/>
      <c r="EY1050" s="300"/>
      <c r="EZ1050" s="300"/>
      <c r="FA1050" s="300"/>
      <c r="FB1050" s="300"/>
      <c r="FC1050" s="300"/>
      <c r="FD1050" s="300"/>
      <c r="FE1050" s="300"/>
      <c r="FF1050" s="300"/>
      <c r="FG1050" s="300"/>
      <c r="FH1050" s="300"/>
      <c r="FI1050" s="300"/>
      <c r="FJ1050" s="300"/>
      <c r="FK1050" s="300"/>
      <c r="FL1050" s="300"/>
      <c r="FM1050" s="300"/>
      <c r="FN1050" s="300"/>
      <c r="FO1050" s="300"/>
      <c r="FP1050" s="300"/>
      <c r="FQ1050" s="300"/>
      <c r="FR1050" s="300"/>
      <c r="FS1050" s="300"/>
      <c r="FT1050" s="300"/>
      <c r="FU1050" s="300"/>
      <c r="FV1050" s="300"/>
      <c r="FW1050" s="300"/>
      <c r="FX1050" s="300"/>
      <c r="FY1050" s="300"/>
      <c r="FZ1050" s="300"/>
      <c r="GA1050" s="300"/>
      <c r="GB1050" s="300"/>
      <c r="GC1050" s="300"/>
      <c r="GD1050" s="300"/>
      <c r="GE1050" s="300"/>
      <c r="GF1050" s="300"/>
      <c r="GG1050" s="300"/>
      <c r="GH1050" s="300"/>
      <c r="GI1050" s="300"/>
      <c r="GJ1050" s="300"/>
      <c r="GK1050" s="300"/>
      <c r="GL1050" s="300"/>
      <c r="GM1050" s="300"/>
      <c r="GN1050" s="300"/>
      <c r="GO1050" s="300"/>
      <c r="GP1050" s="300"/>
      <c r="GQ1050" s="300"/>
      <c r="GR1050" s="300"/>
      <c r="GS1050" s="300"/>
      <c r="GT1050" s="300"/>
      <c r="GU1050" s="300"/>
      <c r="GV1050" s="300"/>
      <c r="GW1050" s="300"/>
      <c r="GX1050" s="300"/>
      <c r="GY1050" s="300"/>
      <c r="GZ1050" s="300"/>
      <c r="HA1050" s="300"/>
      <c r="HB1050" s="300"/>
      <c r="HC1050" s="300"/>
      <c r="HD1050" s="300"/>
      <c r="HE1050" s="300"/>
      <c r="HF1050" s="300"/>
      <c r="HG1050" s="300"/>
      <c r="HH1050" s="300"/>
      <c r="HI1050" s="300"/>
      <c r="HJ1050" s="300"/>
      <c r="HK1050" s="300"/>
      <c r="HL1050" s="300"/>
      <c r="HM1050" s="300"/>
      <c r="HN1050" s="300"/>
      <c r="HO1050" s="300"/>
      <c r="HP1050" s="300"/>
      <c r="HQ1050" s="300"/>
      <c r="HR1050" s="300"/>
      <c r="HS1050" s="300"/>
      <c r="HT1050" s="300"/>
      <c r="HU1050" s="300"/>
      <c r="HV1050" s="300"/>
      <c r="HW1050" s="300"/>
      <c r="HX1050" s="300"/>
      <c r="HY1050" s="300"/>
      <c r="HZ1050" s="300"/>
      <c r="IA1050" s="300"/>
      <c r="IB1050" s="300"/>
      <c r="IC1050" s="300"/>
      <c r="ID1050" s="300"/>
      <c r="IE1050" s="300"/>
      <c r="IF1050" s="300"/>
      <c r="IG1050" s="300"/>
      <c r="IH1050" s="300"/>
      <c r="II1050" s="300"/>
      <c r="IJ1050" s="300"/>
      <c r="IK1050" s="300"/>
      <c r="IL1050" s="300"/>
      <c r="IM1050" s="300"/>
      <c r="IN1050" s="300"/>
      <c r="IO1050" s="300"/>
      <c r="IP1050" s="300"/>
      <c r="IQ1050" s="300"/>
      <c r="IR1050" s="300"/>
      <c r="IS1050" s="300"/>
      <c r="IT1050" s="300"/>
      <c r="IU1050" s="300"/>
      <c r="IV1050" s="300"/>
    </row>
    <row r="1051" spans="1:256">
      <c r="A1051" s="3">
        <f t="shared" si="66"/>
        <v>1044</v>
      </c>
      <c r="B1051" s="3">
        <f t="shared" si="65"/>
        <v>19201046</v>
      </c>
      <c r="C1051" s="300" t="s">
        <v>5259</v>
      </c>
      <c r="D1051" s="293" t="s">
        <v>2732</v>
      </c>
      <c r="E1051" s="12" t="s">
        <v>5713</v>
      </c>
      <c r="F1051" s="274" t="s">
        <v>5714</v>
      </c>
      <c r="G1051" s="347" t="s">
        <v>5715</v>
      </c>
      <c r="H1051" s="12" t="s">
        <v>330</v>
      </c>
      <c r="I1051" s="339">
        <v>35910</v>
      </c>
      <c r="J1051" s="337" t="s">
        <v>5716</v>
      </c>
      <c r="K1051" s="300" t="s">
        <v>1538</v>
      </c>
      <c r="L1051" s="300" t="s">
        <v>5252</v>
      </c>
      <c r="M1051" s="300" t="s">
        <v>336</v>
      </c>
      <c r="N1051" s="300" t="s">
        <v>6136</v>
      </c>
      <c r="O1051" s="274" t="s">
        <v>5717</v>
      </c>
      <c r="P1051" s="300"/>
      <c r="Q1051" s="300"/>
      <c r="R1051" s="300"/>
      <c r="S1051" s="300"/>
      <c r="T1051" s="300"/>
      <c r="U1051" s="300"/>
      <c r="V1051" s="300"/>
      <c r="W1051" s="300"/>
      <c r="X1051" s="300"/>
      <c r="Y1051" s="300"/>
      <c r="Z1051" s="300"/>
      <c r="AA1051" s="300"/>
      <c r="AB1051" s="300"/>
      <c r="AC1051" s="300"/>
      <c r="AD1051" s="300"/>
      <c r="AE1051" s="300"/>
      <c r="AF1051" s="300"/>
      <c r="AG1051" s="300"/>
      <c r="AH1051" s="300"/>
      <c r="AI1051" s="300"/>
      <c r="AJ1051" s="300"/>
      <c r="AK1051" s="300"/>
      <c r="AL1051" s="300"/>
      <c r="AM1051" s="300"/>
      <c r="AN1051" s="300"/>
      <c r="AO1051" s="300"/>
      <c r="AP1051" s="300"/>
      <c r="AQ1051" s="300"/>
      <c r="AR1051" s="300"/>
      <c r="AS1051" s="300"/>
      <c r="AT1051" s="300"/>
      <c r="AU1051" s="300"/>
      <c r="AV1051" s="300"/>
      <c r="AW1051" s="300"/>
      <c r="AX1051" s="300"/>
      <c r="AY1051" s="300"/>
      <c r="AZ1051" s="300"/>
      <c r="BA1051" s="300"/>
      <c r="BB1051" s="300"/>
      <c r="BC1051" s="300"/>
      <c r="BD1051" s="300"/>
      <c r="BE1051" s="300"/>
      <c r="BF1051" s="300"/>
      <c r="BG1051" s="300"/>
      <c r="BH1051" s="300"/>
      <c r="BI1051" s="300"/>
      <c r="BJ1051" s="300"/>
      <c r="BK1051" s="300"/>
      <c r="BL1051" s="300"/>
      <c r="BM1051" s="300"/>
      <c r="BN1051" s="300"/>
      <c r="BO1051" s="300"/>
      <c r="BP1051" s="300"/>
      <c r="BQ1051" s="300"/>
      <c r="BR1051" s="300"/>
      <c r="BS1051" s="300"/>
      <c r="BT1051" s="300"/>
      <c r="BU1051" s="300"/>
      <c r="BV1051" s="300"/>
      <c r="BW1051" s="300"/>
      <c r="BX1051" s="300"/>
      <c r="BY1051" s="300"/>
      <c r="BZ1051" s="300"/>
      <c r="CA1051" s="300"/>
      <c r="CB1051" s="300"/>
      <c r="CC1051" s="300"/>
      <c r="CD1051" s="300"/>
      <c r="CE1051" s="300"/>
      <c r="CF1051" s="300"/>
      <c r="CG1051" s="300"/>
      <c r="CH1051" s="300"/>
      <c r="CI1051" s="300"/>
      <c r="CJ1051" s="300"/>
      <c r="CK1051" s="300"/>
      <c r="CL1051" s="300"/>
      <c r="CM1051" s="300"/>
      <c r="CN1051" s="300"/>
      <c r="CO1051" s="300"/>
      <c r="CP1051" s="300"/>
      <c r="CQ1051" s="300"/>
      <c r="CR1051" s="300"/>
      <c r="CS1051" s="300"/>
      <c r="CT1051" s="300"/>
      <c r="CU1051" s="300"/>
      <c r="CV1051" s="300"/>
      <c r="CW1051" s="300"/>
      <c r="CX1051" s="300"/>
      <c r="CY1051" s="300"/>
      <c r="CZ1051" s="300"/>
      <c r="DA1051" s="300"/>
      <c r="DB1051" s="300"/>
      <c r="DC1051" s="300"/>
      <c r="DD1051" s="300"/>
      <c r="DE1051" s="300"/>
      <c r="DF1051" s="300"/>
      <c r="DG1051" s="300"/>
      <c r="DH1051" s="300"/>
      <c r="DI1051" s="300"/>
      <c r="DJ1051" s="300"/>
      <c r="DK1051" s="300"/>
      <c r="DL1051" s="300"/>
      <c r="DM1051" s="300"/>
      <c r="DN1051" s="300"/>
      <c r="DO1051" s="300"/>
      <c r="DP1051" s="300"/>
      <c r="DQ1051" s="300"/>
      <c r="DR1051" s="300"/>
      <c r="DS1051" s="300"/>
      <c r="DT1051" s="300"/>
      <c r="DU1051" s="300"/>
      <c r="DV1051" s="300"/>
      <c r="DW1051" s="300"/>
      <c r="DX1051" s="300"/>
      <c r="DY1051" s="300"/>
      <c r="DZ1051" s="300"/>
      <c r="EA1051" s="300"/>
      <c r="EB1051" s="300"/>
      <c r="EC1051" s="300"/>
      <c r="ED1051" s="300"/>
      <c r="EE1051" s="300"/>
      <c r="EF1051" s="300"/>
      <c r="EG1051" s="300"/>
      <c r="EH1051" s="300"/>
      <c r="EI1051" s="300"/>
      <c r="EJ1051" s="300"/>
      <c r="EK1051" s="300"/>
      <c r="EL1051" s="300"/>
      <c r="EM1051" s="300"/>
      <c r="EN1051" s="300"/>
      <c r="EO1051" s="300"/>
      <c r="EP1051" s="300"/>
      <c r="EQ1051" s="300"/>
      <c r="ER1051" s="300"/>
      <c r="ES1051" s="300"/>
      <c r="ET1051" s="300"/>
      <c r="EU1051" s="300"/>
      <c r="EV1051" s="300"/>
      <c r="EW1051" s="300"/>
      <c r="EX1051" s="300"/>
      <c r="EY1051" s="300"/>
      <c r="EZ1051" s="300"/>
      <c r="FA1051" s="300"/>
      <c r="FB1051" s="300"/>
      <c r="FC1051" s="300"/>
      <c r="FD1051" s="300"/>
      <c r="FE1051" s="300"/>
      <c r="FF1051" s="300"/>
      <c r="FG1051" s="300"/>
      <c r="FH1051" s="300"/>
      <c r="FI1051" s="300"/>
      <c r="FJ1051" s="300"/>
      <c r="FK1051" s="300"/>
      <c r="FL1051" s="300"/>
      <c r="FM1051" s="300"/>
      <c r="FN1051" s="300"/>
      <c r="FO1051" s="300"/>
      <c r="FP1051" s="300"/>
      <c r="FQ1051" s="300"/>
      <c r="FR1051" s="300"/>
      <c r="FS1051" s="300"/>
      <c r="FT1051" s="300"/>
      <c r="FU1051" s="300"/>
      <c r="FV1051" s="300"/>
      <c r="FW1051" s="300"/>
      <c r="FX1051" s="300"/>
      <c r="FY1051" s="300"/>
      <c r="FZ1051" s="300"/>
      <c r="GA1051" s="300"/>
      <c r="GB1051" s="300"/>
      <c r="GC1051" s="300"/>
      <c r="GD1051" s="300"/>
      <c r="GE1051" s="300"/>
      <c r="GF1051" s="300"/>
      <c r="GG1051" s="300"/>
      <c r="GH1051" s="300"/>
      <c r="GI1051" s="300"/>
      <c r="GJ1051" s="300"/>
      <c r="GK1051" s="300"/>
      <c r="GL1051" s="300"/>
      <c r="GM1051" s="300"/>
      <c r="GN1051" s="300"/>
      <c r="GO1051" s="300"/>
      <c r="GP1051" s="300"/>
      <c r="GQ1051" s="300"/>
      <c r="GR1051" s="300"/>
      <c r="GS1051" s="300"/>
      <c r="GT1051" s="300"/>
      <c r="GU1051" s="300"/>
      <c r="GV1051" s="300"/>
      <c r="GW1051" s="300"/>
      <c r="GX1051" s="300"/>
      <c r="GY1051" s="300"/>
      <c r="GZ1051" s="300"/>
      <c r="HA1051" s="300"/>
      <c r="HB1051" s="300"/>
      <c r="HC1051" s="300"/>
      <c r="HD1051" s="300"/>
      <c r="HE1051" s="300"/>
      <c r="HF1051" s="300"/>
      <c r="HG1051" s="300"/>
      <c r="HH1051" s="300"/>
      <c r="HI1051" s="300"/>
      <c r="HJ1051" s="300"/>
      <c r="HK1051" s="300"/>
      <c r="HL1051" s="300"/>
      <c r="HM1051" s="300"/>
      <c r="HN1051" s="300"/>
      <c r="HO1051" s="300"/>
      <c r="HP1051" s="300"/>
      <c r="HQ1051" s="300"/>
      <c r="HR1051" s="300"/>
      <c r="HS1051" s="300"/>
      <c r="HT1051" s="300"/>
      <c r="HU1051" s="300"/>
      <c r="HV1051" s="300"/>
      <c r="HW1051" s="300"/>
      <c r="HX1051" s="300"/>
      <c r="HY1051" s="300"/>
      <c r="HZ1051" s="300"/>
      <c r="IA1051" s="300"/>
      <c r="IB1051" s="300"/>
      <c r="IC1051" s="300"/>
      <c r="ID1051" s="300"/>
      <c r="IE1051" s="300"/>
      <c r="IF1051" s="300"/>
      <c r="IG1051" s="300"/>
      <c r="IH1051" s="300"/>
      <c r="II1051" s="300"/>
      <c r="IJ1051" s="300"/>
      <c r="IK1051" s="300"/>
      <c r="IL1051" s="300"/>
      <c r="IM1051" s="300"/>
      <c r="IN1051" s="300"/>
      <c r="IO1051" s="300"/>
      <c r="IP1051" s="300"/>
      <c r="IQ1051" s="300"/>
      <c r="IR1051" s="300"/>
      <c r="IS1051" s="300"/>
      <c r="IT1051" s="300"/>
      <c r="IU1051" s="300"/>
      <c r="IV1051" s="300"/>
    </row>
    <row r="1052" spans="1:256">
      <c r="A1052" s="3">
        <f t="shared" si="66"/>
        <v>1045</v>
      </c>
      <c r="B1052" s="3">
        <f t="shared" si="65"/>
        <v>19201047</v>
      </c>
      <c r="C1052" s="300" t="s">
        <v>5248</v>
      </c>
      <c r="D1052" s="293" t="s">
        <v>5325</v>
      </c>
      <c r="E1052" s="12" t="s">
        <v>5326</v>
      </c>
      <c r="F1052" s="274" t="s">
        <v>5327</v>
      </c>
      <c r="G1052" s="347" t="s">
        <v>5328</v>
      </c>
      <c r="H1052" s="12" t="s">
        <v>330</v>
      </c>
      <c r="I1052" s="339">
        <v>27957</v>
      </c>
      <c r="J1052" s="337" t="s">
        <v>5329</v>
      </c>
      <c r="K1052" s="300" t="s">
        <v>1538</v>
      </c>
      <c r="L1052" s="300" t="s">
        <v>5252</v>
      </c>
      <c r="M1052" s="300" t="s">
        <v>336</v>
      </c>
      <c r="N1052" s="300" t="s">
        <v>5330</v>
      </c>
      <c r="O1052" s="274" t="s">
        <v>1820</v>
      </c>
      <c r="P1052" s="300"/>
      <c r="Q1052" s="300"/>
      <c r="R1052" s="300"/>
      <c r="S1052" s="300"/>
      <c r="T1052" s="300"/>
      <c r="U1052" s="300"/>
      <c r="V1052" s="300"/>
      <c r="W1052" s="300"/>
      <c r="X1052" s="300"/>
      <c r="Y1052" s="300"/>
      <c r="Z1052" s="300"/>
      <c r="AA1052" s="300"/>
      <c r="AB1052" s="300"/>
      <c r="AC1052" s="300"/>
      <c r="AD1052" s="300"/>
      <c r="AE1052" s="300"/>
      <c r="AF1052" s="300"/>
      <c r="AG1052" s="300"/>
      <c r="AH1052" s="300"/>
      <c r="AI1052" s="300"/>
      <c r="AJ1052" s="300"/>
      <c r="AK1052" s="300"/>
      <c r="AL1052" s="300"/>
      <c r="AM1052" s="300"/>
      <c r="AN1052" s="300"/>
      <c r="AO1052" s="300"/>
      <c r="AP1052" s="300"/>
      <c r="AQ1052" s="300"/>
      <c r="AR1052" s="300"/>
      <c r="AS1052" s="300"/>
      <c r="AT1052" s="300"/>
      <c r="AU1052" s="300"/>
      <c r="AV1052" s="300"/>
      <c r="AW1052" s="300"/>
      <c r="AX1052" s="300"/>
      <c r="AY1052" s="300"/>
      <c r="AZ1052" s="300"/>
      <c r="BA1052" s="300"/>
      <c r="BB1052" s="300"/>
      <c r="BC1052" s="300"/>
      <c r="BD1052" s="300"/>
      <c r="BE1052" s="300"/>
      <c r="BF1052" s="300"/>
      <c r="BG1052" s="300"/>
      <c r="BH1052" s="300"/>
      <c r="BI1052" s="300"/>
      <c r="BJ1052" s="300"/>
      <c r="BK1052" s="300"/>
      <c r="BL1052" s="300"/>
      <c r="BM1052" s="300"/>
      <c r="BN1052" s="300"/>
      <c r="BO1052" s="300"/>
      <c r="BP1052" s="300"/>
      <c r="BQ1052" s="300"/>
      <c r="BR1052" s="300"/>
      <c r="BS1052" s="300"/>
      <c r="BT1052" s="300"/>
      <c r="BU1052" s="300"/>
      <c r="BV1052" s="300"/>
      <c r="BW1052" s="300"/>
      <c r="BX1052" s="300"/>
      <c r="BY1052" s="300"/>
      <c r="BZ1052" s="300"/>
      <c r="CA1052" s="300"/>
      <c r="CB1052" s="300"/>
      <c r="CC1052" s="300"/>
      <c r="CD1052" s="300"/>
      <c r="CE1052" s="300"/>
      <c r="CF1052" s="300"/>
      <c r="CG1052" s="300"/>
      <c r="CH1052" s="300"/>
      <c r="CI1052" s="300"/>
      <c r="CJ1052" s="300"/>
      <c r="CK1052" s="300"/>
      <c r="CL1052" s="300"/>
      <c r="CM1052" s="300"/>
      <c r="CN1052" s="300"/>
      <c r="CO1052" s="300"/>
      <c r="CP1052" s="300"/>
      <c r="CQ1052" s="300"/>
      <c r="CR1052" s="300"/>
      <c r="CS1052" s="300"/>
      <c r="CT1052" s="300"/>
      <c r="CU1052" s="300"/>
      <c r="CV1052" s="300"/>
      <c r="CW1052" s="300"/>
      <c r="CX1052" s="300"/>
      <c r="CY1052" s="300"/>
      <c r="CZ1052" s="300"/>
      <c r="DA1052" s="300"/>
      <c r="DB1052" s="300"/>
      <c r="DC1052" s="300"/>
      <c r="DD1052" s="300"/>
      <c r="DE1052" s="300"/>
      <c r="DF1052" s="300"/>
      <c r="DG1052" s="300"/>
      <c r="DH1052" s="300"/>
      <c r="DI1052" s="300"/>
      <c r="DJ1052" s="300"/>
      <c r="DK1052" s="300"/>
      <c r="DL1052" s="300"/>
      <c r="DM1052" s="300"/>
      <c r="DN1052" s="300"/>
      <c r="DO1052" s="300"/>
      <c r="DP1052" s="300"/>
      <c r="DQ1052" s="300"/>
      <c r="DR1052" s="300"/>
      <c r="DS1052" s="300"/>
      <c r="DT1052" s="300"/>
      <c r="DU1052" s="300"/>
      <c r="DV1052" s="300"/>
      <c r="DW1052" s="300"/>
      <c r="DX1052" s="300"/>
      <c r="DY1052" s="300"/>
      <c r="DZ1052" s="300"/>
      <c r="EA1052" s="300"/>
      <c r="EB1052" s="300"/>
      <c r="EC1052" s="300"/>
      <c r="ED1052" s="300"/>
      <c r="EE1052" s="300"/>
      <c r="EF1052" s="300"/>
      <c r="EG1052" s="300"/>
      <c r="EH1052" s="300"/>
      <c r="EI1052" s="300"/>
      <c r="EJ1052" s="300"/>
      <c r="EK1052" s="300"/>
      <c r="EL1052" s="300"/>
      <c r="EM1052" s="300"/>
      <c r="EN1052" s="300"/>
      <c r="EO1052" s="300"/>
      <c r="EP1052" s="300"/>
      <c r="EQ1052" s="300"/>
      <c r="ER1052" s="300"/>
      <c r="ES1052" s="300"/>
      <c r="ET1052" s="300"/>
      <c r="EU1052" s="300"/>
      <c r="EV1052" s="300"/>
      <c r="EW1052" s="300"/>
      <c r="EX1052" s="300"/>
      <c r="EY1052" s="300"/>
      <c r="EZ1052" s="300"/>
      <c r="FA1052" s="300"/>
      <c r="FB1052" s="300"/>
      <c r="FC1052" s="300"/>
      <c r="FD1052" s="300"/>
      <c r="FE1052" s="300"/>
      <c r="FF1052" s="300"/>
      <c r="FG1052" s="300"/>
      <c r="FH1052" s="300"/>
      <c r="FI1052" s="300"/>
      <c r="FJ1052" s="300"/>
      <c r="FK1052" s="300"/>
      <c r="FL1052" s="300"/>
      <c r="FM1052" s="300"/>
      <c r="FN1052" s="300"/>
      <c r="FO1052" s="300"/>
      <c r="FP1052" s="300"/>
      <c r="FQ1052" s="300"/>
      <c r="FR1052" s="300"/>
      <c r="FS1052" s="300"/>
      <c r="FT1052" s="300"/>
      <c r="FU1052" s="300"/>
      <c r="FV1052" s="300"/>
      <c r="FW1052" s="300"/>
      <c r="FX1052" s="300"/>
      <c r="FY1052" s="300"/>
      <c r="FZ1052" s="300"/>
      <c r="GA1052" s="300"/>
      <c r="GB1052" s="300"/>
      <c r="GC1052" s="300"/>
      <c r="GD1052" s="300"/>
      <c r="GE1052" s="300"/>
      <c r="GF1052" s="300"/>
      <c r="GG1052" s="300"/>
      <c r="GH1052" s="300"/>
      <c r="GI1052" s="300"/>
      <c r="GJ1052" s="300"/>
      <c r="GK1052" s="300"/>
      <c r="GL1052" s="300"/>
      <c r="GM1052" s="300"/>
      <c r="GN1052" s="300"/>
      <c r="GO1052" s="300"/>
      <c r="GP1052" s="300"/>
      <c r="GQ1052" s="300"/>
      <c r="GR1052" s="300"/>
      <c r="GS1052" s="300"/>
      <c r="GT1052" s="300"/>
      <c r="GU1052" s="300"/>
      <c r="GV1052" s="300"/>
      <c r="GW1052" s="300"/>
      <c r="GX1052" s="300"/>
      <c r="GY1052" s="300"/>
      <c r="GZ1052" s="300"/>
      <c r="HA1052" s="300"/>
      <c r="HB1052" s="300"/>
      <c r="HC1052" s="300"/>
      <c r="HD1052" s="300"/>
      <c r="HE1052" s="300"/>
      <c r="HF1052" s="300"/>
      <c r="HG1052" s="300"/>
      <c r="HH1052" s="300"/>
      <c r="HI1052" s="300"/>
      <c r="HJ1052" s="300"/>
      <c r="HK1052" s="300"/>
      <c r="HL1052" s="300"/>
      <c r="HM1052" s="300"/>
      <c r="HN1052" s="300"/>
      <c r="HO1052" s="300"/>
      <c r="HP1052" s="300"/>
      <c r="HQ1052" s="300"/>
      <c r="HR1052" s="300"/>
      <c r="HS1052" s="300"/>
      <c r="HT1052" s="300"/>
      <c r="HU1052" s="300"/>
      <c r="HV1052" s="300"/>
      <c r="HW1052" s="300"/>
      <c r="HX1052" s="300"/>
      <c r="HY1052" s="300"/>
      <c r="HZ1052" s="300"/>
      <c r="IA1052" s="300"/>
      <c r="IB1052" s="300"/>
      <c r="IC1052" s="300"/>
      <c r="ID1052" s="300"/>
      <c r="IE1052" s="300"/>
      <c r="IF1052" s="300"/>
      <c r="IG1052" s="300"/>
      <c r="IH1052" s="300"/>
      <c r="II1052" s="300"/>
      <c r="IJ1052" s="300"/>
      <c r="IK1052" s="300"/>
      <c r="IL1052" s="300"/>
      <c r="IM1052" s="300"/>
      <c r="IN1052" s="300"/>
      <c r="IO1052" s="300"/>
      <c r="IP1052" s="300"/>
      <c r="IQ1052" s="300"/>
      <c r="IR1052" s="300"/>
      <c r="IS1052" s="300"/>
      <c r="IT1052" s="300"/>
      <c r="IU1052" s="300"/>
      <c r="IV1052" s="300"/>
    </row>
    <row r="1053" spans="1:256">
      <c r="A1053" s="3">
        <f t="shared" ref="A1053:A1068" si="67">A1052+1</f>
        <v>1046</v>
      </c>
      <c r="B1053" s="3">
        <f t="shared" si="65"/>
        <v>19201048</v>
      </c>
      <c r="C1053" s="300" t="s">
        <v>5259</v>
      </c>
      <c r="D1053" s="293" t="s">
        <v>249</v>
      </c>
      <c r="E1053" s="12" t="s">
        <v>5447</v>
      </c>
      <c r="F1053" s="274" t="s">
        <v>5448</v>
      </c>
      <c r="G1053" s="347" t="s">
        <v>5449</v>
      </c>
      <c r="H1053" s="12" t="s">
        <v>330</v>
      </c>
      <c r="I1053" s="339">
        <v>33188</v>
      </c>
      <c r="J1053" s="12" t="s">
        <v>3866</v>
      </c>
      <c r="K1053" s="300" t="s">
        <v>1538</v>
      </c>
      <c r="L1053" s="300" t="s">
        <v>5252</v>
      </c>
      <c r="M1053" s="300" t="s">
        <v>336</v>
      </c>
      <c r="N1053" s="300" t="s">
        <v>5450</v>
      </c>
      <c r="O1053" s="274" t="s">
        <v>5451</v>
      </c>
      <c r="P1053" s="300"/>
      <c r="Q1053" s="300"/>
      <c r="R1053" s="300"/>
      <c r="S1053" s="300"/>
      <c r="T1053" s="300"/>
      <c r="U1053" s="300"/>
      <c r="V1053" s="300"/>
      <c r="W1053" s="300"/>
      <c r="X1053" s="300"/>
      <c r="Y1053" s="300"/>
      <c r="Z1053" s="300"/>
      <c r="AA1053" s="300"/>
      <c r="AB1053" s="300"/>
      <c r="AC1053" s="300"/>
      <c r="AD1053" s="300"/>
      <c r="AE1053" s="300"/>
      <c r="AF1053" s="300"/>
      <c r="AG1053" s="300"/>
      <c r="AH1053" s="300"/>
      <c r="AI1053" s="300"/>
      <c r="AJ1053" s="300"/>
      <c r="AK1053" s="300"/>
      <c r="AL1053" s="300"/>
      <c r="AM1053" s="300"/>
      <c r="AN1053" s="300"/>
      <c r="AO1053" s="300"/>
      <c r="AP1053" s="300"/>
      <c r="AQ1053" s="300"/>
      <c r="AR1053" s="300"/>
      <c r="AS1053" s="300"/>
      <c r="AT1053" s="300"/>
      <c r="AU1053" s="300"/>
      <c r="AV1053" s="300"/>
      <c r="AW1053" s="300"/>
      <c r="AX1053" s="300"/>
      <c r="AY1053" s="300"/>
      <c r="AZ1053" s="300"/>
      <c r="BA1053" s="300"/>
      <c r="BB1053" s="300"/>
      <c r="BC1053" s="300"/>
      <c r="BD1053" s="300"/>
      <c r="BE1053" s="300"/>
      <c r="BF1053" s="300"/>
      <c r="BG1053" s="300"/>
      <c r="BH1053" s="300"/>
      <c r="BI1053" s="300"/>
      <c r="BJ1053" s="300"/>
      <c r="BK1053" s="300"/>
      <c r="BL1053" s="300"/>
      <c r="BM1053" s="300"/>
      <c r="BN1053" s="300"/>
      <c r="BO1053" s="300"/>
      <c r="BP1053" s="300"/>
      <c r="BQ1053" s="300"/>
      <c r="BR1053" s="300"/>
      <c r="BS1053" s="300"/>
      <c r="BT1053" s="300"/>
      <c r="BU1053" s="300"/>
      <c r="BV1053" s="300"/>
      <c r="BW1053" s="300"/>
      <c r="BX1053" s="300"/>
      <c r="BY1053" s="300"/>
      <c r="BZ1053" s="300"/>
      <c r="CA1053" s="300"/>
      <c r="CB1053" s="300"/>
      <c r="CC1053" s="300"/>
      <c r="CD1053" s="300"/>
      <c r="CE1053" s="300"/>
      <c r="CF1053" s="300"/>
      <c r="CG1053" s="300"/>
      <c r="CH1053" s="300"/>
      <c r="CI1053" s="300"/>
      <c r="CJ1053" s="300"/>
      <c r="CK1053" s="300"/>
      <c r="CL1053" s="300"/>
      <c r="CM1053" s="300"/>
      <c r="CN1053" s="300"/>
      <c r="CO1053" s="300"/>
      <c r="CP1053" s="300"/>
      <c r="CQ1053" s="300"/>
      <c r="CR1053" s="300"/>
      <c r="CS1053" s="300"/>
      <c r="CT1053" s="300"/>
      <c r="CU1053" s="300"/>
      <c r="CV1053" s="300"/>
      <c r="CW1053" s="300"/>
      <c r="CX1053" s="300"/>
      <c r="CY1053" s="300"/>
      <c r="CZ1053" s="300"/>
      <c r="DA1053" s="300"/>
      <c r="DB1053" s="300"/>
      <c r="DC1053" s="300"/>
      <c r="DD1053" s="300"/>
      <c r="DE1053" s="300"/>
      <c r="DF1053" s="300"/>
      <c r="DG1053" s="300"/>
      <c r="DH1053" s="300"/>
      <c r="DI1053" s="300"/>
      <c r="DJ1053" s="300"/>
      <c r="DK1053" s="300"/>
      <c r="DL1053" s="300"/>
      <c r="DM1053" s="300"/>
      <c r="DN1053" s="300"/>
      <c r="DO1053" s="300"/>
      <c r="DP1053" s="300"/>
      <c r="DQ1053" s="300"/>
      <c r="DR1053" s="300"/>
      <c r="DS1053" s="300"/>
      <c r="DT1053" s="300"/>
      <c r="DU1053" s="300"/>
      <c r="DV1053" s="300"/>
      <c r="DW1053" s="300"/>
      <c r="DX1053" s="300"/>
      <c r="DY1053" s="300"/>
      <c r="DZ1053" s="300"/>
      <c r="EA1053" s="300"/>
      <c r="EB1053" s="300"/>
      <c r="EC1053" s="300"/>
      <c r="ED1053" s="300"/>
      <c r="EE1053" s="300"/>
      <c r="EF1053" s="300"/>
      <c r="EG1053" s="300"/>
      <c r="EH1053" s="300"/>
      <c r="EI1053" s="300"/>
      <c r="EJ1053" s="300"/>
      <c r="EK1053" s="300"/>
      <c r="EL1053" s="300"/>
      <c r="EM1053" s="300"/>
      <c r="EN1053" s="300"/>
      <c r="EO1053" s="300"/>
      <c r="EP1053" s="300"/>
      <c r="EQ1053" s="300"/>
      <c r="ER1053" s="300"/>
      <c r="ES1053" s="300"/>
      <c r="ET1053" s="300"/>
      <c r="EU1053" s="300"/>
      <c r="EV1053" s="300"/>
      <c r="EW1053" s="300"/>
      <c r="EX1053" s="300"/>
      <c r="EY1053" s="300"/>
      <c r="EZ1053" s="300"/>
      <c r="FA1053" s="300"/>
      <c r="FB1053" s="300"/>
      <c r="FC1053" s="300"/>
      <c r="FD1053" s="300"/>
      <c r="FE1053" s="300"/>
      <c r="FF1053" s="300"/>
      <c r="FG1053" s="300"/>
      <c r="FH1053" s="300"/>
      <c r="FI1053" s="300"/>
      <c r="FJ1053" s="300"/>
      <c r="FK1053" s="300"/>
      <c r="FL1053" s="300"/>
      <c r="FM1053" s="300"/>
      <c r="FN1053" s="300"/>
      <c r="FO1053" s="300"/>
      <c r="FP1053" s="300"/>
      <c r="FQ1053" s="300"/>
      <c r="FR1053" s="300"/>
      <c r="FS1053" s="300"/>
      <c r="FT1053" s="300"/>
      <c r="FU1053" s="300"/>
      <c r="FV1053" s="300"/>
      <c r="FW1053" s="300"/>
      <c r="FX1053" s="300"/>
      <c r="FY1053" s="300"/>
      <c r="FZ1053" s="300"/>
      <c r="GA1053" s="300"/>
      <c r="GB1053" s="300"/>
      <c r="GC1053" s="300"/>
      <c r="GD1053" s="300"/>
      <c r="GE1053" s="300"/>
      <c r="GF1053" s="300"/>
      <c r="GG1053" s="300"/>
      <c r="GH1053" s="300"/>
      <c r="GI1053" s="300"/>
      <c r="GJ1053" s="300"/>
      <c r="GK1053" s="300"/>
      <c r="GL1053" s="300"/>
      <c r="GM1053" s="300"/>
      <c r="GN1053" s="300"/>
      <c r="GO1053" s="300"/>
      <c r="GP1053" s="300"/>
      <c r="GQ1053" s="300"/>
      <c r="GR1053" s="300"/>
      <c r="GS1053" s="300"/>
      <c r="GT1053" s="300"/>
      <c r="GU1053" s="300"/>
      <c r="GV1053" s="300"/>
      <c r="GW1053" s="300"/>
      <c r="GX1053" s="300"/>
      <c r="GY1053" s="300"/>
      <c r="GZ1053" s="300"/>
      <c r="HA1053" s="300"/>
      <c r="HB1053" s="300"/>
      <c r="HC1053" s="300"/>
      <c r="HD1053" s="300"/>
      <c r="HE1053" s="300"/>
      <c r="HF1053" s="300"/>
      <c r="HG1053" s="300"/>
      <c r="HH1053" s="300"/>
      <c r="HI1053" s="300"/>
      <c r="HJ1053" s="300"/>
      <c r="HK1053" s="300"/>
      <c r="HL1053" s="300"/>
      <c r="HM1053" s="300"/>
      <c r="HN1053" s="300"/>
      <c r="HO1053" s="300"/>
      <c r="HP1053" s="300"/>
      <c r="HQ1053" s="300"/>
      <c r="HR1053" s="300"/>
      <c r="HS1053" s="300"/>
      <c r="HT1053" s="300"/>
      <c r="HU1053" s="300"/>
      <c r="HV1053" s="300"/>
      <c r="HW1053" s="300"/>
      <c r="HX1053" s="300"/>
      <c r="HY1053" s="300"/>
      <c r="HZ1053" s="300"/>
      <c r="IA1053" s="300"/>
      <c r="IB1053" s="300"/>
      <c r="IC1053" s="300"/>
      <c r="ID1053" s="300"/>
      <c r="IE1053" s="300"/>
      <c r="IF1053" s="300"/>
      <c r="IG1053" s="300"/>
      <c r="IH1053" s="300"/>
      <c r="II1053" s="300"/>
      <c r="IJ1053" s="300"/>
      <c r="IK1053" s="300"/>
      <c r="IL1053" s="300"/>
      <c r="IM1053" s="300"/>
      <c r="IN1053" s="300"/>
      <c r="IO1053" s="300"/>
      <c r="IP1053" s="300"/>
      <c r="IQ1053" s="300"/>
      <c r="IR1053" s="300"/>
      <c r="IS1053" s="300"/>
      <c r="IT1053" s="300"/>
      <c r="IU1053" s="300"/>
      <c r="IV1053" s="300"/>
    </row>
    <row r="1054" spans="1:256">
      <c r="A1054" s="3">
        <f t="shared" si="67"/>
        <v>1047</v>
      </c>
      <c r="B1054" s="3">
        <f t="shared" si="65"/>
        <v>19201049</v>
      </c>
      <c r="C1054" s="300" t="s">
        <v>5288</v>
      </c>
      <c r="D1054" s="293" t="s">
        <v>5289</v>
      </c>
      <c r="E1054" s="12" t="s">
        <v>5290</v>
      </c>
      <c r="F1054" s="274" t="s">
        <v>5291</v>
      </c>
      <c r="G1054" s="347" t="s">
        <v>5292</v>
      </c>
      <c r="H1054" s="12" t="s">
        <v>330</v>
      </c>
      <c r="I1054" s="339">
        <v>23344</v>
      </c>
      <c r="J1054" s="337" t="s">
        <v>5293</v>
      </c>
      <c r="K1054" s="300" t="s">
        <v>1538</v>
      </c>
      <c r="L1054" s="300" t="s">
        <v>5252</v>
      </c>
      <c r="M1054" s="300" t="s">
        <v>336</v>
      </c>
      <c r="N1054" s="300" t="s">
        <v>5294</v>
      </c>
      <c r="O1054" s="274" t="s">
        <v>3513</v>
      </c>
      <c r="P1054" s="300"/>
      <c r="Q1054" s="300"/>
      <c r="R1054" s="300"/>
      <c r="S1054" s="300"/>
      <c r="T1054" s="300"/>
      <c r="U1054" s="300"/>
      <c r="V1054" s="300"/>
      <c r="W1054" s="300"/>
      <c r="X1054" s="300"/>
      <c r="Y1054" s="300"/>
      <c r="Z1054" s="300"/>
      <c r="AA1054" s="300"/>
      <c r="AB1054" s="300"/>
      <c r="AC1054" s="300"/>
      <c r="AD1054" s="300"/>
      <c r="AE1054" s="300"/>
      <c r="AF1054" s="300"/>
      <c r="AG1054" s="300"/>
      <c r="AH1054" s="300"/>
      <c r="AI1054" s="300"/>
      <c r="AJ1054" s="300"/>
      <c r="AK1054" s="300"/>
      <c r="AL1054" s="300"/>
      <c r="AM1054" s="300"/>
      <c r="AN1054" s="300"/>
      <c r="AO1054" s="300"/>
      <c r="AP1054" s="300"/>
      <c r="AQ1054" s="300"/>
      <c r="AR1054" s="300"/>
      <c r="AS1054" s="300"/>
      <c r="AT1054" s="300"/>
      <c r="AU1054" s="300"/>
      <c r="AV1054" s="300"/>
      <c r="AW1054" s="300"/>
      <c r="AX1054" s="300"/>
      <c r="AY1054" s="300"/>
      <c r="AZ1054" s="300"/>
      <c r="BA1054" s="300"/>
      <c r="BB1054" s="300"/>
      <c r="BC1054" s="300"/>
      <c r="BD1054" s="300"/>
      <c r="BE1054" s="300"/>
      <c r="BF1054" s="300"/>
      <c r="BG1054" s="300"/>
      <c r="BH1054" s="300"/>
      <c r="BI1054" s="300"/>
      <c r="BJ1054" s="300"/>
      <c r="BK1054" s="300"/>
      <c r="BL1054" s="300"/>
      <c r="BM1054" s="300"/>
      <c r="BN1054" s="300"/>
      <c r="BO1054" s="300"/>
      <c r="BP1054" s="300"/>
      <c r="BQ1054" s="300"/>
      <c r="BR1054" s="300"/>
      <c r="BS1054" s="300"/>
      <c r="BT1054" s="300"/>
      <c r="BU1054" s="300"/>
      <c r="BV1054" s="300"/>
      <c r="BW1054" s="300"/>
      <c r="BX1054" s="300"/>
      <c r="BY1054" s="300"/>
      <c r="BZ1054" s="300"/>
      <c r="CA1054" s="300"/>
      <c r="CB1054" s="300"/>
      <c r="CC1054" s="300"/>
      <c r="CD1054" s="300"/>
      <c r="CE1054" s="300"/>
      <c r="CF1054" s="300"/>
      <c r="CG1054" s="300"/>
      <c r="CH1054" s="300"/>
      <c r="CI1054" s="300"/>
      <c r="CJ1054" s="300"/>
      <c r="CK1054" s="300"/>
      <c r="CL1054" s="300"/>
      <c r="CM1054" s="300"/>
      <c r="CN1054" s="300"/>
      <c r="CO1054" s="300"/>
      <c r="CP1054" s="300"/>
      <c r="CQ1054" s="300"/>
      <c r="CR1054" s="300"/>
      <c r="CS1054" s="300"/>
      <c r="CT1054" s="300"/>
      <c r="CU1054" s="300"/>
      <c r="CV1054" s="300"/>
      <c r="CW1054" s="300"/>
      <c r="CX1054" s="300"/>
      <c r="CY1054" s="300"/>
      <c r="CZ1054" s="300"/>
      <c r="DA1054" s="300"/>
      <c r="DB1054" s="300"/>
      <c r="DC1054" s="300"/>
      <c r="DD1054" s="300"/>
      <c r="DE1054" s="300"/>
      <c r="DF1054" s="300"/>
      <c r="DG1054" s="300"/>
      <c r="DH1054" s="300"/>
      <c r="DI1054" s="300"/>
      <c r="DJ1054" s="300"/>
      <c r="DK1054" s="300"/>
      <c r="DL1054" s="300"/>
      <c r="DM1054" s="300"/>
      <c r="DN1054" s="300"/>
      <c r="DO1054" s="300"/>
      <c r="DP1054" s="300"/>
      <c r="DQ1054" s="300"/>
      <c r="DR1054" s="300"/>
      <c r="DS1054" s="300"/>
      <c r="DT1054" s="300"/>
      <c r="DU1054" s="300"/>
      <c r="DV1054" s="300"/>
      <c r="DW1054" s="300"/>
      <c r="DX1054" s="300"/>
      <c r="DY1054" s="300"/>
      <c r="DZ1054" s="300"/>
      <c r="EA1054" s="300"/>
      <c r="EB1054" s="300"/>
      <c r="EC1054" s="300"/>
      <c r="ED1054" s="300"/>
      <c r="EE1054" s="300"/>
      <c r="EF1054" s="300"/>
      <c r="EG1054" s="300"/>
      <c r="EH1054" s="300"/>
      <c r="EI1054" s="300"/>
      <c r="EJ1054" s="300"/>
      <c r="EK1054" s="300"/>
      <c r="EL1054" s="300"/>
      <c r="EM1054" s="300"/>
      <c r="EN1054" s="300"/>
      <c r="EO1054" s="300"/>
      <c r="EP1054" s="300"/>
      <c r="EQ1054" s="300"/>
      <c r="ER1054" s="300"/>
      <c r="ES1054" s="300"/>
      <c r="ET1054" s="300"/>
      <c r="EU1054" s="300"/>
      <c r="EV1054" s="300"/>
      <c r="EW1054" s="300"/>
      <c r="EX1054" s="300"/>
      <c r="EY1054" s="300"/>
      <c r="EZ1054" s="300"/>
      <c r="FA1054" s="300"/>
      <c r="FB1054" s="300"/>
      <c r="FC1054" s="300"/>
      <c r="FD1054" s="300"/>
      <c r="FE1054" s="300"/>
      <c r="FF1054" s="300"/>
      <c r="FG1054" s="300"/>
      <c r="FH1054" s="300"/>
      <c r="FI1054" s="300"/>
      <c r="FJ1054" s="300"/>
      <c r="FK1054" s="300"/>
      <c r="FL1054" s="300"/>
      <c r="FM1054" s="300"/>
      <c r="FN1054" s="300"/>
      <c r="FO1054" s="300"/>
      <c r="FP1054" s="300"/>
      <c r="FQ1054" s="300"/>
      <c r="FR1054" s="300"/>
      <c r="FS1054" s="300"/>
      <c r="FT1054" s="300"/>
      <c r="FU1054" s="300"/>
      <c r="FV1054" s="300"/>
      <c r="FW1054" s="300"/>
      <c r="FX1054" s="300"/>
      <c r="FY1054" s="300"/>
      <c r="FZ1054" s="300"/>
      <c r="GA1054" s="300"/>
      <c r="GB1054" s="300"/>
      <c r="GC1054" s="300"/>
      <c r="GD1054" s="300"/>
      <c r="GE1054" s="300"/>
      <c r="GF1054" s="300"/>
      <c r="GG1054" s="300"/>
      <c r="GH1054" s="300"/>
      <c r="GI1054" s="300"/>
      <c r="GJ1054" s="300"/>
      <c r="GK1054" s="300"/>
      <c r="GL1054" s="300"/>
      <c r="GM1054" s="300"/>
      <c r="GN1054" s="300"/>
      <c r="GO1054" s="300"/>
      <c r="GP1054" s="300"/>
      <c r="GQ1054" s="300"/>
      <c r="GR1054" s="300"/>
      <c r="GS1054" s="300"/>
      <c r="GT1054" s="300"/>
      <c r="GU1054" s="300"/>
      <c r="GV1054" s="300"/>
      <c r="GW1054" s="300"/>
      <c r="GX1054" s="300"/>
      <c r="GY1054" s="300"/>
      <c r="GZ1054" s="300"/>
      <c r="HA1054" s="300"/>
      <c r="HB1054" s="300"/>
      <c r="HC1054" s="300"/>
      <c r="HD1054" s="300"/>
      <c r="HE1054" s="300"/>
      <c r="HF1054" s="300"/>
      <c r="HG1054" s="300"/>
      <c r="HH1054" s="300"/>
      <c r="HI1054" s="300"/>
      <c r="HJ1054" s="300"/>
      <c r="HK1054" s="300"/>
      <c r="HL1054" s="300"/>
      <c r="HM1054" s="300"/>
      <c r="HN1054" s="300"/>
      <c r="HO1054" s="300"/>
      <c r="HP1054" s="300"/>
      <c r="HQ1054" s="300"/>
      <c r="HR1054" s="300"/>
      <c r="HS1054" s="300"/>
      <c r="HT1054" s="300"/>
      <c r="HU1054" s="300"/>
      <c r="HV1054" s="300"/>
      <c r="HW1054" s="300"/>
      <c r="HX1054" s="300"/>
      <c r="HY1054" s="300"/>
      <c r="HZ1054" s="300"/>
      <c r="IA1054" s="300"/>
      <c r="IB1054" s="300"/>
      <c r="IC1054" s="300"/>
      <c r="ID1054" s="300"/>
      <c r="IE1054" s="300"/>
      <c r="IF1054" s="300"/>
      <c r="IG1054" s="300"/>
      <c r="IH1054" s="300"/>
      <c r="II1054" s="300"/>
      <c r="IJ1054" s="300"/>
      <c r="IK1054" s="300"/>
      <c r="IL1054" s="300"/>
      <c r="IM1054" s="300"/>
      <c r="IN1054" s="300"/>
      <c r="IO1054" s="300"/>
      <c r="IP1054" s="300"/>
      <c r="IQ1054" s="300"/>
      <c r="IR1054" s="300"/>
      <c r="IS1054" s="300"/>
      <c r="IT1054" s="300"/>
      <c r="IU1054" s="300"/>
      <c r="IV1054" s="300"/>
    </row>
    <row r="1055" spans="1:256">
      <c r="A1055" s="3">
        <f t="shared" si="67"/>
        <v>1048</v>
      </c>
      <c r="B1055" s="3">
        <f t="shared" ref="B1055:B1086" si="68">B1054+1</f>
        <v>19201050</v>
      </c>
      <c r="C1055" s="300" t="s">
        <v>5288</v>
      </c>
      <c r="D1055" s="293" t="s">
        <v>5679</v>
      </c>
      <c r="E1055" s="12" t="s">
        <v>5680</v>
      </c>
      <c r="F1055" s="274" t="s">
        <v>5681</v>
      </c>
      <c r="G1055" s="347" t="s">
        <v>5548</v>
      </c>
      <c r="H1055" s="12" t="s">
        <v>330</v>
      </c>
      <c r="I1055" s="339">
        <v>28341</v>
      </c>
      <c r="J1055" s="337" t="s">
        <v>5682</v>
      </c>
      <c r="K1055" s="300" t="s">
        <v>1538</v>
      </c>
      <c r="L1055" s="300" t="s">
        <v>5252</v>
      </c>
      <c r="M1055" s="300" t="s">
        <v>336</v>
      </c>
      <c r="N1055" s="300" t="s">
        <v>5683</v>
      </c>
      <c r="O1055" s="274" t="s">
        <v>3513</v>
      </c>
      <c r="P1055" s="300"/>
      <c r="Q1055" s="300"/>
      <c r="R1055" s="300"/>
      <c r="S1055" s="300"/>
      <c r="T1055" s="300"/>
      <c r="U1055" s="300"/>
      <c r="V1055" s="300"/>
      <c r="W1055" s="300"/>
      <c r="X1055" s="300"/>
      <c r="Y1055" s="300"/>
      <c r="Z1055" s="300"/>
      <c r="AA1055" s="300"/>
      <c r="AB1055" s="300"/>
      <c r="AC1055" s="300"/>
      <c r="AD1055" s="300"/>
      <c r="AE1055" s="300"/>
      <c r="AF1055" s="300"/>
      <c r="AG1055" s="300"/>
      <c r="AH1055" s="300"/>
      <c r="AI1055" s="300"/>
      <c r="AJ1055" s="300"/>
      <c r="AK1055" s="300"/>
      <c r="AL1055" s="300"/>
      <c r="AM1055" s="300"/>
      <c r="AN1055" s="300"/>
      <c r="AO1055" s="300"/>
      <c r="AP1055" s="300"/>
      <c r="AQ1055" s="300"/>
      <c r="AR1055" s="300"/>
      <c r="AS1055" s="300"/>
      <c r="AT1055" s="300"/>
      <c r="AU1055" s="300"/>
      <c r="AV1055" s="300"/>
      <c r="AW1055" s="300"/>
      <c r="AX1055" s="300"/>
      <c r="AY1055" s="300"/>
      <c r="AZ1055" s="300"/>
      <c r="BA1055" s="300"/>
      <c r="BB1055" s="300"/>
      <c r="BC1055" s="300"/>
      <c r="BD1055" s="300"/>
      <c r="BE1055" s="300"/>
      <c r="BF1055" s="300"/>
      <c r="BG1055" s="300"/>
      <c r="BH1055" s="300"/>
      <c r="BI1055" s="300"/>
      <c r="BJ1055" s="300"/>
      <c r="BK1055" s="300"/>
      <c r="BL1055" s="300"/>
      <c r="BM1055" s="300"/>
      <c r="BN1055" s="300"/>
      <c r="BO1055" s="300"/>
      <c r="BP1055" s="300"/>
      <c r="BQ1055" s="300"/>
      <c r="BR1055" s="300"/>
      <c r="BS1055" s="300"/>
      <c r="BT1055" s="300"/>
      <c r="BU1055" s="300"/>
      <c r="BV1055" s="300"/>
      <c r="BW1055" s="300"/>
      <c r="BX1055" s="300"/>
      <c r="BY1055" s="300"/>
      <c r="BZ1055" s="300"/>
      <c r="CA1055" s="300"/>
      <c r="CB1055" s="300"/>
      <c r="CC1055" s="300"/>
      <c r="CD1055" s="300"/>
      <c r="CE1055" s="300"/>
      <c r="CF1055" s="300"/>
      <c r="CG1055" s="300"/>
      <c r="CH1055" s="300"/>
      <c r="CI1055" s="300"/>
      <c r="CJ1055" s="300"/>
      <c r="CK1055" s="300"/>
      <c r="CL1055" s="300"/>
      <c r="CM1055" s="300"/>
      <c r="CN1055" s="300"/>
      <c r="CO1055" s="300"/>
      <c r="CP1055" s="300"/>
      <c r="CQ1055" s="300"/>
      <c r="CR1055" s="300"/>
      <c r="CS1055" s="300"/>
      <c r="CT1055" s="300"/>
      <c r="CU1055" s="300"/>
      <c r="CV1055" s="300"/>
      <c r="CW1055" s="300"/>
      <c r="CX1055" s="300"/>
      <c r="CY1055" s="300"/>
      <c r="CZ1055" s="300"/>
      <c r="DA1055" s="300"/>
      <c r="DB1055" s="300"/>
      <c r="DC1055" s="300"/>
      <c r="DD1055" s="300"/>
      <c r="DE1055" s="300"/>
      <c r="DF1055" s="300"/>
      <c r="DG1055" s="300"/>
      <c r="DH1055" s="300"/>
      <c r="DI1055" s="300"/>
      <c r="DJ1055" s="300"/>
      <c r="DK1055" s="300"/>
      <c r="DL1055" s="300"/>
      <c r="DM1055" s="300"/>
      <c r="DN1055" s="300"/>
      <c r="DO1055" s="300"/>
      <c r="DP1055" s="300"/>
      <c r="DQ1055" s="300"/>
      <c r="DR1055" s="300"/>
      <c r="DS1055" s="300"/>
      <c r="DT1055" s="300"/>
      <c r="DU1055" s="300"/>
      <c r="DV1055" s="300"/>
      <c r="DW1055" s="300"/>
      <c r="DX1055" s="300"/>
      <c r="DY1055" s="300"/>
      <c r="DZ1055" s="300"/>
      <c r="EA1055" s="300"/>
      <c r="EB1055" s="300"/>
      <c r="EC1055" s="300"/>
      <c r="ED1055" s="300"/>
      <c r="EE1055" s="300"/>
      <c r="EF1055" s="300"/>
      <c r="EG1055" s="300"/>
      <c r="EH1055" s="300"/>
      <c r="EI1055" s="300"/>
      <c r="EJ1055" s="300"/>
      <c r="EK1055" s="300"/>
      <c r="EL1055" s="300"/>
      <c r="EM1055" s="300"/>
      <c r="EN1055" s="300"/>
      <c r="EO1055" s="300"/>
      <c r="EP1055" s="300"/>
      <c r="EQ1055" s="300"/>
      <c r="ER1055" s="300"/>
      <c r="ES1055" s="300"/>
      <c r="ET1055" s="300"/>
      <c r="EU1055" s="300"/>
      <c r="EV1055" s="300"/>
      <c r="EW1055" s="300"/>
      <c r="EX1055" s="300"/>
      <c r="EY1055" s="300"/>
      <c r="EZ1055" s="300"/>
      <c r="FA1055" s="300"/>
      <c r="FB1055" s="300"/>
      <c r="FC1055" s="300"/>
      <c r="FD1055" s="300"/>
      <c r="FE1055" s="300"/>
      <c r="FF1055" s="300"/>
      <c r="FG1055" s="300"/>
      <c r="FH1055" s="300"/>
      <c r="FI1055" s="300"/>
      <c r="FJ1055" s="300"/>
      <c r="FK1055" s="300"/>
      <c r="FL1055" s="300"/>
      <c r="FM1055" s="300"/>
      <c r="FN1055" s="300"/>
      <c r="FO1055" s="300"/>
      <c r="FP1055" s="300"/>
      <c r="FQ1055" s="300"/>
      <c r="FR1055" s="300"/>
      <c r="FS1055" s="300"/>
      <c r="FT1055" s="300"/>
      <c r="FU1055" s="300"/>
      <c r="FV1055" s="300"/>
      <c r="FW1055" s="300"/>
      <c r="FX1055" s="300"/>
      <c r="FY1055" s="300"/>
      <c r="FZ1055" s="300"/>
      <c r="GA1055" s="300"/>
      <c r="GB1055" s="300"/>
      <c r="GC1055" s="300"/>
      <c r="GD1055" s="300"/>
      <c r="GE1055" s="300"/>
      <c r="GF1055" s="300"/>
      <c r="GG1055" s="300"/>
      <c r="GH1055" s="300"/>
      <c r="GI1055" s="300"/>
      <c r="GJ1055" s="300"/>
      <c r="GK1055" s="300"/>
      <c r="GL1055" s="300"/>
      <c r="GM1055" s="300"/>
      <c r="GN1055" s="300"/>
      <c r="GO1055" s="300"/>
      <c r="GP1055" s="300"/>
      <c r="GQ1055" s="300"/>
      <c r="GR1055" s="300"/>
      <c r="GS1055" s="300"/>
      <c r="GT1055" s="300"/>
      <c r="GU1055" s="300"/>
      <c r="GV1055" s="300"/>
      <c r="GW1055" s="300"/>
      <c r="GX1055" s="300"/>
      <c r="GY1055" s="300"/>
      <c r="GZ1055" s="300"/>
      <c r="HA1055" s="300"/>
      <c r="HB1055" s="300"/>
      <c r="HC1055" s="300"/>
      <c r="HD1055" s="300"/>
      <c r="HE1055" s="300"/>
      <c r="HF1055" s="300"/>
      <c r="HG1055" s="300"/>
      <c r="HH1055" s="300"/>
      <c r="HI1055" s="300"/>
      <c r="HJ1055" s="300"/>
      <c r="HK1055" s="300"/>
      <c r="HL1055" s="300"/>
      <c r="HM1055" s="300"/>
      <c r="HN1055" s="300"/>
      <c r="HO1055" s="300"/>
      <c r="HP1055" s="300"/>
      <c r="HQ1055" s="300"/>
      <c r="HR1055" s="300"/>
      <c r="HS1055" s="300"/>
      <c r="HT1055" s="300"/>
      <c r="HU1055" s="300"/>
      <c r="HV1055" s="300"/>
      <c r="HW1055" s="300"/>
      <c r="HX1055" s="300"/>
      <c r="HY1055" s="300"/>
      <c r="HZ1055" s="300"/>
      <c r="IA1055" s="300"/>
      <c r="IB1055" s="300"/>
      <c r="IC1055" s="300"/>
      <c r="ID1055" s="300"/>
      <c r="IE1055" s="300"/>
      <c r="IF1055" s="300"/>
      <c r="IG1055" s="300"/>
      <c r="IH1055" s="300"/>
      <c r="II1055" s="300"/>
      <c r="IJ1055" s="300"/>
      <c r="IK1055" s="300"/>
      <c r="IL1055" s="300"/>
      <c r="IM1055" s="300"/>
      <c r="IN1055" s="300"/>
      <c r="IO1055" s="300"/>
      <c r="IP1055" s="300"/>
      <c r="IQ1055" s="300"/>
      <c r="IR1055" s="300"/>
      <c r="IS1055" s="300"/>
      <c r="IT1055" s="300"/>
      <c r="IU1055" s="300"/>
      <c r="IV1055" s="300"/>
    </row>
    <row r="1056" spans="1:256">
      <c r="A1056" s="3">
        <f t="shared" si="67"/>
        <v>1049</v>
      </c>
      <c r="B1056" s="3">
        <f t="shared" si="68"/>
        <v>19201051</v>
      </c>
      <c r="C1056" s="393" t="s">
        <v>5512</v>
      </c>
      <c r="D1056" s="252" t="s">
        <v>5885</v>
      </c>
      <c r="E1056" s="34" t="s">
        <v>142</v>
      </c>
      <c r="F1056" s="394" t="s">
        <v>5886</v>
      </c>
      <c r="G1056" s="397" t="s">
        <v>5887</v>
      </c>
      <c r="H1056" s="34" t="s">
        <v>330</v>
      </c>
      <c r="I1056" s="395">
        <v>34190</v>
      </c>
      <c r="J1056" s="396" t="s">
        <v>1920</v>
      </c>
      <c r="K1056" s="393" t="s">
        <v>1538</v>
      </c>
      <c r="L1056" s="300" t="s">
        <v>5252</v>
      </c>
      <c r="M1056" s="393" t="s">
        <v>336</v>
      </c>
      <c r="N1056" s="393" t="s">
        <v>5888</v>
      </c>
      <c r="O1056" s="394" t="s">
        <v>1538</v>
      </c>
      <c r="P1056" s="300"/>
      <c r="Q1056" s="300"/>
      <c r="R1056" s="300"/>
      <c r="S1056" s="300"/>
      <c r="T1056" s="300"/>
      <c r="U1056" s="300"/>
      <c r="V1056" s="300"/>
      <c r="W1056" s="300"/>
      <c r="X1056" s="300"/>
      <c r="Y1056" s="300"/>
      <c r="Z1056" s="300"/>
      <c r="AA1056" s="300"/>
      <c r="AB1056" s="300"/>
      <c r="AC1056" s="300"/>
      <c r="AD1056" s="300"/>
      <c r="AE1056" s="300"/>
      <c r="AF1056" s="300"/>
      <c r="AG1056" s="300"/>
      <c r="AH1056" s="300"/>
      <c r="AI1056" s="300"/>
      <c r="AJ1056" s="300"/>
      <c r="AK1056" s="300"/>
      <c r="AL1056" s="300"/>
      <c r="AM1056" s="300"/>
      <c r="AN1056" s="300"/>
      <c r="AO1056" s="300"/>
      <c r="AP1056" s="300"/>
      <c r="AQ1056" s="300"/>
      <c r="AR1056" s="300"/>
      <c r="AS1056" s="300"/>
      <c r="AT1056" s="300"/>
      <c r="AU1056" s="300"/>
      <c r="AV1056" s="300"/>
      <c r="AW1056" s="300"/>
      <c r="AX1056" s="300"/>
      <c r="AY1056" s="300"/>
      <c r="AZ1056" s="300"/>
      <c r="BA1056" s="300"/>
      <c r="BB1056" s="300"/>
      <c r="BC1056" s="300"/>
      <c r="BD1056" s="300"/>
      <c r="BE1056" s="300"/>
      <c r="BF1056" s="300"/>
      <c r="BG1056" s="300"/>
      <c r="BH1056" s="300"/>
      <c r="BI1056" s="300"/>
      <c r="BJ1056" s="300"/>
      <c r="BK1056" s="300"/>
      <c r="BL1056" s="300"/>
      <c r="BM1056" s="300"/>
      <c r="BN1056" s="300"/>
      <c r="BO1056" s="300"/>
      <c r="BP1056" s="300"/>
      <c r="BQ1056" s="300"/>
      <c r="BR1056" s="300"/>
      <c r="BS1056" s="300"/>
      <c r="BT1056" s="300"/>
      <c r="BU1056" s="300"/>
      <c r="BV1056" s="300"/>
      <c r="BW1056" s="300"/>
      <c r="BX1056" s="300"/>
      <c r="BY1056" s="300"/>
      <c r="BZ1056" s="300"/>
      <c r="CA1056" s="300"/>
      <c r="CB1056" s="300"/>
      <c r="CC1056" s="300"/>
      <c r="CD1056" s="300"/>
      <c r="CE1056" s="300"/>
      <c r="CF1056" s="300"/>
      <c r="CG1056" s="300"/>
      <c r="CH1056" s="300"/>
      <c r="CI1056" s="300"/>
      <c r="CJ1056" s="300"/>
      <c r="CK1056" s="300"/>
      <c r="CL1056" s="300"/>
      <c r="CM1056" s="300"/>
      <c r="CN1056" s="300"/>
      <c r="CO1056" s="300"/>
      <c r="CP1056" s="300"/>
      <c r="CQ1056" s="300"/>
      <c r="CR1056" s="300"/>
      <c r="CS1056" s="300"/>
      <c r="CT1056" s="300"/>
      <c r="CU1056" s="300"/>
      <c r="CV1056" s="300"/>
      <c r="CW1056" s="300"/>
      <c r="CX1056" s="300"/>
      <c r="CY1056" s="300"/>
      <c r="CZ1056" s="300"/>
      <c r="DA1056" s="300"/>
      <c r="DB1056" s="300"/>
      <c r="DC1056" s="300"/>
      <c r="DD1056" s="300"/>
      <c r="DE1056" s="300"/>
      <c r="DF1056" s="300"/>
      <c r="DG1056" s="300"/>
      <c r="DH1056" s="300"/>
      <c r="DI1056" s="300"/>
      <c r="DJ1056" s="300"/>
      <c r="DK1056" s="300"/>
      <c r="DL1056" s="300"/>
      <c r="DM1056" s="300"/>
      <c r="DN1056" s="300"/>
      <c r="DO1056" s="300"/>
      <c r="DP1056" s="300"/>
      <c r="DQ1056" s="300"/>
      <c r="DR1056" s="300"/>
      <c r="DS1056" s="300"/>
      <c r="DT1056" s="300"/>
      <c r="DU1056" s="300"/>
      <c r="DV1056" s="300"/>
      <c r="DW1056" s="300"/>
      <c r="DX1056" s="300"/>
      <c r="DY1056" s="300"/>
      <c r="DZ1056" s="300"/>
      <c r="EA1056" s="300"/>
      <c r="EB1056" s="300"/>
      <c r="EC1056" s="300"/>
      <c r="ED1056" s="300"/>
      <c r="EE1056" s="300"/>
      <c r="EF1056" s="300"/>
      <c r="EG1056" s="300"/>
      <c r="EH1056" s="300"/>
      <c r="EI1056" s="300"/>
      <c r="EJ1056" s="300"/>
      <c r="EK1056" s="300"/>
      <c r="EL1056" s="300"/>
      <c r="EM1056" s="300"/>
      <c r="EN1056" s="300"/>
      <c r="EO1056" s="300"/>
      <c r="EP1056" s="300"/>
      <c r="EQ1056" s="300"/>
      <c r="ER1056" s="300"/>
      <c r="ES1056" s="300"/>
      <c r="ET1056" s="300"/>
      <c r="EU1056" s="300"/>
      <c r="EV1056" s="300"/>
      <c r="EW1056" s="300"/>
      <c r="EX1056" s="300"/>
      <c r="EY1056" s="300"/>
      <c r="EZ1056" s="300"/>
      <c r="FA1056" s="300"/>
      <c r="FB1056" s="300"/>
      <c r="FC1056" s="300"/>
      <c r="FD1056" s="300"/>
      <c r="FE1056" s="300"/>
      <c r="FF1056" s="300"/>
      <c r="FG1056" s="300"/>
      <c r="FH1056" s="300"/>
      <c r="FI1056" s="300"/>
      <c r="FJ1056" s="300"/>
      <c r="FK1056" s="300"/>
      <c r="FL1056" s="300"/>
      <c r="FM1056" s="300"/>
      <c r="FN1056" s="300"/>
      <c r="FO1056" s="300"/>
      <c r="FP1056" s="300"/>
      <c r="FQ1056" s="300"/>
      <c r="FR1056" s="300"/>
      <c r="FS1056" s="300"/>
      <c r="FT1056" s="300"/>
      <c r="FU1056" s="300"/>
      <c r="FV1056" s="300"/>
      <c r="FW1056" s="300"/>
      <c r="FX1056" s="300"/>
      <c r="FY1056" s="300"/>
      <c r="FZ1056" s="300"/>
      <c r="GA1056" s="300"/>
      <c r="GB1056" s="300"/>
      <c r="GC1056" s="300"/>
      <c r="GD1056" s="300"/>
      <c r="GE1056" s="300"/>
      <c r="GF1056" s="300"/>
      <c r="GG1056" s="300"/>
      <c r="GH1056" s="300"/>
      <c r="GI1056" s="300"/>
      <c r="GJ1056" s="300"/>
      <c r="GK1056" s="300"/>
      <c r="GL1056" s="300"/>
      <c r="GM1056" s="300"/>
      <c r="GN1056" s="300"/>
      <c r="GO1056" s="300"/>
      <c r="GP1056" s="300"/>
      <c r="GQ1056" s="300"/>
      <c r="GR1056" s="300"/>
      <c r="GS1056" s="300"/>
      <c r="GT1056" s="300"/>
      <c r="GU1056" s="300"/>
      <c r="GV1056" s="300"/>
      <c r="GW1056" s="300"/>
      <c r="GX1056" s="300"/>
      <c r="GY1056" s="300"/>
      <c r="GZ1056" s="300"/>
      <c r="HA1056" s="300"/>
      <c r="HB1056" s="300"/>
      <c r="HC1056" s="300"/>
      <c r="HD1056" s="300"/>
      <c r="HE1056" s="300"/>
      <c r="HF1056" s="300"/>
      <c r="HG1056" s="300"/>
      <c r="HH1056" s="300"/>
      <c r="HI1056" s="300"/>
      <c r="HJ1056" s="300"/>
      <c r="HK1056" s="300"/>
      <c r="HL1056" s="300"/>
      <c r="HM1056" s="300"/>
      <c r="HN1056" s="300"/>
      <c r="HO1056" s="300"/>
      <c r="HP1056" s="300"/>
      <c r="HQ1056" s="300"/>
      <c r="HR1056" s="300"/>
      <c r="HS1056" s="300"/>
      <c r="HT1056" s="300"/>
      <c r="HU1056" s="300"/>
      <c r="HV1056" s="300"/>
      <c r="HW1056" s="300"/>
      <c r="HX1056" s="300"/>
      <c r="HY1056" s="300"/>
      <c r="HZ1056" s="300"/>
      <c r="IA1056" s="300"/>
      <c r="IB1056" s="300"/>
      <c r="IC1056" s="300"/>
      <c r="ID1056" s="300"/>
      <c r="IE1056" s="300"/>
      <c r="IF1056" s="300"/>
      <c r="IG1056" s="300"/>
      <c r="IH1056" s="300"/>
      <c r="II1056" s="300"/>
      <c r="IJ1056" s="300"/>
      <c r="IK1056" s="300"/>
      <c r="IL1056" s="300"/>
      <c r="IM1056" s="300"/>
      <c r="IN1056" s="300"/>
      <c r="IO1056" s="300"/>
      <c r="IP1056" s="300"/>
      <c r="IQ1056" s="300"/>
      <c r="IR1056" s="300"/>
      <c r="IS1056" s="300"/>
      <c r="IT1056" s="300"/>
      <c r="IU1056" s="300"/>
      <c r="IV1056" s="300"/>
    </row>
    <row r="1057" spans="1:256">
      <c r="A1057" s="3">
        <f t="shared" si="67"/>
        <v>1050</v>
      </c>
      <c r="B1057" s="3">
        <f t="shared" si="68"/>
        <v>19201052</v>
      </c>
      <c r="C1057" s="300" t="s">
        <v>5259</v>
      </c>
      <c r="D1057" s="293" t="s">
        <v>5226</v>
      </c>
      <c r="E1057" s="12" t="s">
        <v>92</v>
      </c>
      <c r="F1057" s="274" t="s">
        <v>5641</v>
      </c>
      <c r="G1057" s="347" t="s">
        <v>5642</v>
      </c>
      <c r="H1057" s="12" t="s">
        <v>326</v>
      </c>
      <c r="I1057" s="339">
        <v>31944</v>
      </c>
      <c r="J1057" s="337" t="s">
        <v>5643</v>
      </c>
      <c r="K1057" s="300" t="s">
        <v>1538</v>
      </c>
      <c r="L1057" s="300" t="s">
        <v>5252</v>
      </c>
      <c r="M1057" s="300" t="s">
        <v>336</v>
      </c>
      <c r="N1057" s="300" t="s">
        <v>5644</v>
      </c>
      <c r="O1057" s="274" t="s">
        <v>1363</v>
      </c>
      <c r="P1057" s="300"/>
      <c r="Q1057" s="300"/>
      <c r="R1057" s="300"/>
      <c r="S1057" s="300"/>
      <c r="T1057" s="300"/>
      <c r="U1057" s="300"/>
      <c r="V1057" s="300"/>
      <c r="W1057" s="300"/>
      <c r="X1057" s="300"/>
      <c r="Y1057" s="300"/>
      <c r="Z1057" s="300"/>
      <c r="AA1057" s="300"/>
      <c r="AB1057" s="300"/>
      <c r="AC1057" s="300"/>
      <c r="AD1057" s="300"/>
      <c r="AE1057" s="300"/>
      <c r="AF1057" s="300"/>
      <c r="AG1057" s="300"/>
      <c r="AH1057" s="300"/>
      <c r="AI1057" s="300"/>
      <c r="AJ1057" s="300"/>
      <c r="AK1057" s="300"/>
      <c r="AL1057" s="300"/>
      <c r="AM1057" s="300"/>
      <c r="AN1057" s="300"/>
      <c r="AO1057" s="300"/>
      <c r="AP1057" s="300"/>
      <c r="AQ1057" s="300"/>
      <c r="AR1057" s="300"/>
      <c r="AS1057" s="300"/>
      <c r="AT1057" s="300"/>
      <c r="AU1057" s="300"/>
      <c r="AV1057" s="300"/>
      <c r="AW1057" s="300"/>
      <c r="AX1057" s="300"/>
      <c r="AY1057" s="300"/>
      <c r="AZ1057" s="300"/>
      <c r="BA1057" s="300"/>
      <c r="BB1057" s="300"/>
      <c r="BC1057" s="300"/>
      <c r="BD1057" s="300"/>
      <c r="BE1057" s="300"/>
      <c r="BF1057" s="300"/>
      <c r="BG1057" s="300"/>
      <c r="BH1057" s="300"/>
      <c r="BI1057" s="300"/>
      <c r="BJ1057" s="300"/>
      <c r="BK1057" s="300"/>
      <c r="BL1057" s="300"/>
      <c r="BM1057" s="300"/>
      <c r="BN1057" s="300"/>
      <c r="BO1057" s="300"/>
      <c r="BP1057" s="300"/>
      <c r="BQ1057" s="300"/>
      <c r="BR1057" s="300"/>
      <c r="BS1057" s="300"/>
      <c r="BT1057" s="300"/>
      <c r="BU1057" s="300"/>
      <c r="BV1057" s="300"/>
      <c r="BW1057" s="300"/>
      <c r="BX1057" s="300"/>
      <c r="BY1057" s="300"/>
      <c r="BZ1057" s="300"/>
      <c r="CA1057" s="300"/>
      <c r="CB1057" s="300"/>
      <c r="CC1057" s="300"/>
      <c r="CD1057" s="300"/>
      <c r="CE1057" s="300"/>
      <c r="CF1057" s="300"/>
      <c r="CG1057" s="300"/>
      <c r="CH1057" s="300"/>
      <c r="CI1057" s="300"/>
      <c r="CJ1057" s="300"/>
      <c r="CK1057" s="300"/>
      <c r="CL1057" s="300"/>
      <c r="CM1057" s="300"/>
      <c r="CN1057" s="300"/>
      <c r="CO1057" s="300"/>
      <c r="CP1057" s="300"/>
      <c r="CQ1057" s="300"/>
      <c r="CR1057" s="300"/>
      <c r="CS1057" s="300"/>
      <c r="CT1057" s="300"/>
      <c r="CU1057" s="300"/>
      <c r="CV1057" s="300"/>
      <c r="CW1057" s="300"/>
      <c r="CX1057" s="300"/>
      <c r="CY1057" s="300"/>
      <c r="CZ1057" s="300"/>
      <c r="DA1057" s="300"/>
      <c r="DB1057" s="300"/>
      <c r="DC1057" s="300"/>
      <c r="DD1057" s="300"/>
      <c r="DE1057" s="300"/>
      <c r="DF1057" s="300"/>
      <c r="DG1057" s="300"/>
      <c r="DH1057" s="300"/>
      <c r="DI1057" s="300"/>
      <c r="DJ1057" s="300"/>
      <c r="DK1057" s="300"/>
      <c r="DL1057" s="300"/>
      <c r="DM1057" s="300"/>
      <c r="DN1057" s="300"/>
      <c r="DO1057" s="300"/>
      <c r="DP1057" s="300"/>
      <c r="DQ1057" s="300"/>
      <c r="DR1057" s="300"/>
      <c r="DS1057" s="300"/>
      <c r="DT1057" s="300"/>
      <c r="DU1057" s="300"/>
      <c r="DV1057" s="300"/>
      <c r="DW1057" s="300"/>
      <c r="DX1057" s="300"/>
      <c r="DY1057" s="300"/>
      <c r="DZ1057" s="300"/>
      <c r="EA1057" s="300"/>
      <c r="EB1057" s="300"/>
      <c r="EC1057" s="300"/>
      <c r="ED1057" s="300"/>
      <c r="EE1057" s="300"/>
      <c r="EF1057" s="300"/>
      <c r="EG1057" s="300"/>
      <c r="EH1057" s="300"/>
      <c r="EI1057" s="300"/>
      <c r="EJ1057" s="300"/>
      <c r="EK1057" s="300"/>
      <c r="EL1057" s="300"/>
      <c r="EM1057" s="300"/>
      <c r="EN1057" s="300"/>
      <c r="EO1057" s="300"/>
      <c r="EP1057" s="300"/>
      <c r="EQ1057" s="300"/>
      <c r="ER1057" s="300"/>
      <c r="ES1057" s="300"/>
      <c r="ET1057" s="300"/>
      <c r="EU1057" s="300"/>
      <c r="EV1057" s="300"/>
      <c r="EW1057" s="300"/>
      <c r="EX1057" s="300"/>
      <c r="EY1057" s="300"/>
      <c r="EZ1057" s="300"/>
      <c r="FA1057" s="300"/>
      <c r="FB1057" s="300"/>
      <c r="FC1057" s="300"/>
      <c r="FD1057" s="300"/>
      <c r="FE1057" s="300"/>
      <c r="FF1057" s="300"/>
      <c r="FG1057" s="300"/>
      <c r="FH1057" s="300"/>
      <c r="FI1057" s="300"/>
      <c r="FJ1057" s="300"/>
      <c r="FK1057" s="300"/>
      <c r="FL1057" s="300"/>
      <c r="FM1057" s="300"/>
      <c r="FN1057" s="300"/>
      <c r="FO1057" s="300"/>
      <c r="FP1057" s="300"/>
      <c r="FQ1057" s="300"/>
      <c r="FR1057" s="300"/>
      <c r="FS1057" s="300"/>
      <c r="FT1057" s="300"/>
      <c r="FU1057" s="300"/>
      <c r="FV1057" s="300"/>
      <c r="FW1057" s="300"/>
      <c r="FX1057" s="300"/>
      <c r="FY1057" s="300"/>
      <c r="FZ1057" s="300"/>
      <c r="GA1057" s="300"/>
      <c r="GB1057" s="300"/>
      <c r="GC1057" s="300"/>
      <c r="GD1057" s="300"/>
      <c r="GE1057" s="300"/>
      <c r="GF1057" s="300"/>
      <c r="GG1057" s="300"/>
      <c r="GH1057" s="300"/>
      <c r="GI1057" s="300"/>
      <c r="GJ1057" s="300"/>
      <c r="GK1057" s="300"/>
      <c r="GL1057" s="300"/>
      <c r="GM1057" s="300"/>
      <c r="GN1057" s="300"/>
      <c r="GO1057" s="300"/>
      <c r="GP1057" s="300"/>
      <c r="GQ1057" s="300"/>
      <c r="GR1057" s="300"/>
      <c r="GS1057" s="300"/>
      <c r="GT1057" s="300"/>
      <c r="GU1057" s="300"/>
      <c r="GV1057" s="300"/>
      <c r="GW1057" s="300"/>
      <c r="GX1057" s="300"/>
      <c r="GY1057" s="300"/>
      <c r="GZ1057" s="300"/>
      <c r="HA1057" s="300"/>
      <c r="HB1057" s="300"/>
      <c r="HC1057" s="300"/>
      <c r="HD1057" s="300"/>
      <c r="HE1057" s="300"/>
      <c r="HF1057" s="300"/>
      <c r="HG1057" s="300"/>
      <c r="HH1057" s="300"/>
      <c r="HI1057" s="300"/>
      <c r="HJ1057" s="300"/>
      <c r="HK1057" s="300"/>
      <c r="HL1057" s="300"/>
      <c r="HM1057" s="300"/>
      <c r="HN1057" s="300"/>
      <c r="HO1057" s="300"/>
      <c r="HP1057" s="300"/>
      <c r="HQ1057" s="300"/>
      <c r="HR1057" s="300"/>
      <c r="HS1057" s="300"/>
      <c r="HT1057" s="300"/>
      <c r="HU1057" s="300"/>
      <c r="HV1057" s="300"/>
      <c r="HW1057" s="300"/>
      <c r="HX1057" s="300"/>
      <c r="HY1057" s="300"/>
      <c r="HZ1057" s="300"/>
      <c r="IA1057" s="300"/>
      <c r="IB1057" s="300"/>
      <c r="IC1057" s="300"/>
      <c r="ID1057" s="300"/>
      <c r="IE1057" s="300"/>
      <c r="IF1057" s="300"/>
      <c r="IG1057" s="300"/>
      <c r="IH1057" s="300"/>
      <c r="II1057" s="300"/>
      <c r="IJ1057" s="300"/>
      <c r="IK1057" s="300"/>
      <c r="IL1057" s="300"/>
      <c r="IM1057" s="300"/>
      <c r="IN1057" s="300"/>
      <c r="IO1057" s="300"/>
      <c r="IP1057" s="300"/>
      <c r="IQ1057" s="300"/>
      <c r="IR1057" s="300"/>
      <c r="IS1057" s="300"/>
      <c r="IT1057" s="300"/>
      <c r="IU1057" s="300"/>
      <c r="IV1057" s="300"/>
    </row>
    <row r="1058" spans="1:256">
      <c r="A1058" s="3">
        <f t="shared" si="67"/>
        <v>1051</v>
      </c>
      <c r="B1058" s="3">
        <f t="shared" si="68"/>
        <v>19201053</v>
      </c>
      <c r="C1058" s="300" t="s">
        <v>5248</v>
      </c>
      <c r="D1058" s="293" t="s">
        <v>5346</v>
      </c>
      <c r="E1058" s="12" t="s">
        <v>5347</v>
      </c>
      <c r="F1058" s="274" t="s">
        <v>5348</v>
      </c>
      <c r="G1058" s="347" t="s">
        <v>5349</v>
      </c>
      <c r="H1058" s="12" t="s">
        <v>330</v>
      </c>
      <c r="I1058" s="339">
        <v>31624</v>
      </c>
      <c r="J1058" s="337" t="s">
        <v>5350</v>
      </c>
      <c r="K1058" s="300" t="s">
        <v>1538</v>
      </c>
      <c r="L1058" s="300" t="s">
        <v>5252</v>
      </c>
      <c r="M1058" s="300" t="s">
        <v>336</v>
      </c>
      <c r="N1058" s="300" t="s">
        <v>5351</v>
      </c>
      <c r="O1058" s="274" t="s">
        <v>5352</v>
      </c>
      <c r="P1058" s="300"/>
      <c r="Q1058" s="300"/>
      <c r="R1058" s="300"/>
      <c r="S1058" s="300"/>
      <c r="T1058" s="300"/>
      <c r="U1058" s="300"/>
      <c r="V1058" s="300"/>
      <c r="W1058" s="300"/>
      <c r="X1058" s="300"/>
      <c r="Y1058" s="300"/>
      <c r="Z1058" s="300"/>
      <c r="AA1058" s="300"/>
      <c r="AB1058" s="300"/>
      <c r="AC1058" s="300"/>
      <c r="AD1058" s="300"/>
      <c r="AE1058" s="300"/>
      <c r="AF1058" s="300"/>
      <c r="AG1058" s="300"/>
      <c r="AH1058" s="300"/>
      <c r="AI1058" s="300"/>
      <c r="AJ1058" s="300"/>
      <c r="AK1058" s="300"/>
      <c r="AL1058" s="300"/>
      <c r="AM1058" s="300"/>
      <c r="AN1058" s="300"/>
      <c r="AO1058" s="300"/>
      <c r="AP1058" s="300"/>
      <c r="AQ1058" s="300"/>
      <c r="AR1058" s="300"/>
      <c r="AS1058" s="300"/>
      <c r="AT1058" s="300"/>
      <c r="AU1058" s="300"/>
      <c r="AV1058" s="300"/>
      <c r="AW1058" s="300"/>
      <c r="AX1058" s="300"/>
      <c r="AY1058" s="300"/>
      <c r="AZ1058" s="300"/>
      <c r="BA1058" s="300"/>
      <c r="BB1058" s="300"/>
      <c r="BC1058" s="300"/>
      <c r="BD1058" s="300"/>
      <c r="BE1058" s="300"/>
      <c r="BF1058" s="300"/>
      <c r="BG1058" s="300"/>
      <c r="BH1058" s="300"/>
      <c r="BI1058" s="300"/>
      <c r="BJ1058" s="300"/>
      <c r="BK1058" s="300"/>
      <c r="BL1058" s="300"/>
      <c r="BM1058" s="300"/>
      <c r="BN1058" s="300"/>
      <c r="BO1058" s="300"/>
      <c r="BP1058" s="300"/>
      <c r="BQ1058" s="300"/>
      <c r="BR1058" s="300"/>
      <c r="BS1058" s="300"/>
      <c r="BT1058" s="300"/>
      <c r="BU1058" s="300"/>
      <c r="BV1058" s="300"/>
      <c r="BW1058" s="300"/>
      <c r="BX1058" s="300"/>
      <c r="BY1058" s="300"/>
      <c r="BZ1058" s="300"/>
      <c r="CA1058" s="300"/>
      <c r="CB1058" s="300"/>
      <c r="CC1058" s="300"/>
      <c r="CD1058" s="300"/>
      <c r="CE1058" s="300"/>
      <c r="CF1058" s="300"/>
      <c r="CG1058" s="300"/>
      <c r="CH1058" s="300"/>
      <c r="CI1058" s="300"/>
      <c r="CJ1058" s="300"/>
      <c r="CK1058" s="300"/>
      <c r="CL1058" s="300"/>
      <c r="CM1058" s="300"/>
      <c r="CN1058" s="300"/>
      <c r="CO1058" s="300"/>
      <c r="CP1058" s="300"/>
      <c r="CQ1058" s="300"/>
      <c r="CR1058" s="300"/>
      <c r="CS1058" s="300"/>
      <c r="CT1058" s="300"/>
      <c r="CU1058" s="300"/>
      <c r="CV1058" s="300"/>
      <c r="CW1058" s="300"/>
      <c r="CX1058" s="300"/>
      <c r="CY1058" s="300"/>
      <c r="CZ1058" s="300"/>
      <c r="DA1058" s="300"/>
      <c r="DB1058" s="300"/>
      <c r="DC1058" s="300"/>
      <c r="DD1058" s="300"/>
      <c r="DE1058" s="300"/>
      <c r="DF1058" s="300"/>
      <c r="DG1058" s="300"/>
      <c r="DH1058" s="300"/>
      <c r="DI1058" s="300"/>
      <c r="DJ1058" s="300"/>
      <c r="DK1058" s="300"/>
      <c r="DL1058" s="300"/>
      <c r="DM1058" s="300"/>
      <c r="DN1058" s="300"/>
      <c r="DO1058" s="300"/>
      <c r="DP1058" s="300"/>
      <c r="DQ1058" s="300"/>
      <c r="DR1058" s="300"/>
      <c r="DS1058" s="300"/>
      <c r="DT1058" s="300"/>
      <c r="DU1058" s="300"/>
      <c r="DV1058" s="300"/>
      <c r="DW1058" s="300"/>
      <c r="DX1058" s="300"/>
      <c r="DY1058" s="300"/>
      <c r="DZ1058" s="300"/>
      <c r="EA1058" s="300"/>
      <c r="EB1058" s="300"/>
      <c r="EC1058" s="300"/>
      <c r="ED1058" s="300"/>
      <c r="EE1058" s="300"/>
      <c r="EF1058" s="300"/>
      <c r="EG1058" s="300"/>
      <c r="EH1058" s="300"/>
      <c r="EI1058" s="300"/>
      <c r="EJ1058" s="300"/>
      <c r="EK1058" s="300"/>
      <c r="EL1058" s="300"/>
      <c r="EM1058" s="300"/>
      <c r="EN1058" s="300"/>
      <c r="EO1058" s="300"/>
      <c r="EP1058" s="300"/>
      <c r="EQ1058" s="300"/>
      <c r="ER1058" s="300"/>
      <c r="ES1058" s="300"/>
      <c r="ET1058" s="300"/>
      <c r="EU1058" s="300"/>
      <c r="EV1058" s="300"/>
      <c r="EW1058" s="300"/>
      <c r="EX1058" s="300"/>
      <c r="EY1058" s="300"/>
      <c r="EZ1058" s="300"/>
      <c r="FA1058" s="300"/>
      <c r="FB1058" s="300"/>
      <c r="FC1058" s="300"/>
      <c r="FD1058" s="300"/>
      <c r="FE1058" s="300"/>
      <c r="FF1058" s="300"/>
      <c r="FG1058" s="300"/>
      <c r="FH1058" s="300"/>
      <c r="FI1058" s="300"/>
      <c r="FJ1058" s="300"/>
      <c r="FK1058" s="300"/>
      <c r="FL1058" s="300"/>
      <c r="FM1058" s="300"/>
      <c r="FN1058" s="300"/>
      <c r="FO1058" s="300"/>
      <c r="FP1058" s="300"/>
      <c r="FQ1058" s="300"/>
      <c r="FR1058" s="300"/>
      <c r="FS1058" s="300"/>
      <c r="FT1058" s="300"/>
      <c r="FU1058" s="300"/>
      <c r="FV1058" s="300"/>
      <c r="FW1058" s="300"/>
      <c r="FX1058" s="300"/>
      <c r="FY1058" s="300"/>
      <c r="FZ1058" s="300"/>
      <c r="GA1058" s="300"/>
      <c r="GB1058" s="300"/>
      <c r="GC1058" s="300"/>
      <c r="GD1058" s="300"/>
      <c r="GE1058" s="300"/>
      <c r="GF1058" s="300"/>
      <c r="GG1058" s="300"/>
      <c r="GH1058" s="300"/>
      <c r="GI1058" s="300"/>
      <c r="GJ1058" s="300"/>
      <c r="GK1058" s="300"/>
      <c r="GL1058" s="300"/>
      <c r="GM1058" s="300"/>
      <c r="GN1058" s="300"/>
      <c r="GO1058" s="300"/>
      <c r="GP1058" s="300"/>
      <c r="GQ1058" s="300"/>
      <c r="GR1058" s="300"/>
      <c r="GS1058" s="300"/>
      <c r="GT1058" s="300"/>
      <c r="GU1058" s="300"/>
      <c r="GV1058" s="300"/>
      <c r="GW1058" s="300"/>
      <c r="GX1058" s="300"/>
      <c r="GY1058" s="300"/>
      <c r="GZ1058" s="300"/>
      <c r="HA1058" s="300"/>
      <c r="HB1058" s="300"/>
      <c r="HC1058" s="300"/>
      <c r="HD1058" s="300"/>
      <c r="HE1058" s="300"/>
      <c r="HF1058" s="300"/>
      <c r="HG1058" s="300"/>
      <c r="HH1058" s="300"/>
      <c r="HI1058" s="300"/>
      <c r="HJ1058" s="300"/>
      <c r="HK1058" s="300"/>
      <c r="HL1058" s="300"/>
      <c r="HM1058" s="300"/>
      <c r="HN1058" s="300"/>
      <c r="HO1058" s="300"/>
      <c r="HP1058" s="300"/>
      <c r="HQ1058" s="300"/>
      <c r="HR1058" s="300"/>
      <c r="HS1058" s="300"/>
      <c r="HT1058" s="300"/>
      <c r="HU1058" s="300"/>
      <c r="HV1058" s="300"/>
      <c r="HW1058" s="300"/>
      <c r="HX1058" s="300"/>
      <c r="HY1058" s="300"/>
      <c r="HZ1058" s="300"/>
      <c r="IA1058" s="300"/>
      <c r="IB1058" s="300"/>
      <c r="IC1058" s="300"/>
      <c r="ID1058" s="300"/>
      <c r="IE1058" s="300"/>
      <c r="IF1058" s="300"/>
      <c r="IG1058" s="300"/>
      <c r="IH1058" s="300"/>
      <c r="II1058" s="300"/>
      <c r="IJ1058" s="300"/>
      <c r="IK1058" s="300"/>
      <c r="IL1058" s="300"/>
      <c r="IM1058" s="300"/>
      <c r="IN1058" s="300"/>
      <c r="IO1058" s="300"/>
      <c r="IP1058" s="300"/>
      <c r="IQ1058" s="300"/>
      <c r="IR1058" s="300"/>
      <c r="IS1058" s="300"/>
      <c r="IT1058" s="300"/>
      <c r="IU1058" s="300"/>
      <c r="IV1058" s="300"/>
    </row>
    <row r="1059" spans="1:256">
      <c r="A1059" s="3">
        <f t="shared" si="67"/>
        <v>1052</v>
      </c>
      <c r="B1059" s="3">
        <f t="shared" si="68"/>
        <v>19201054</v>
      </c>
      <c r="C1059" s="300" t="s">
        <v>5452</v>
      </c>
      <c r="D1059" s="293" t="s">
        <v>5191</v>
      </c>
      <c r="E1059" s="12" t="s">
        <v>5192</v>
      </c>
      <c r="F1059" s="274" t="s">
        <v>5564</v>
      </c>
      <c r="G1059" s="347" t="s">
        <v>5565</v>
      </c>
      <c r="H1059" s="12" t="s">
        <v>330</v>
      </c>
      <c r="I1059" s="339">
        <v>35497</v>
      </c>
      <c r="J1059" s="337" t="s">
        <v>5566</v>
      </c>
      <c r="K1059" s="300" t="s">
        <v>1538</v>
      </c>
      <c r="L1059" s="300" t="s">
        <v>5252</v>
      </c>
      <c r="M1059" s="300" t="s">
        <v>336</v>
      </c>
      <c r="N1059" s="300" t="s">
        <v>5567</v>
      </c>
      <c r="O1059" s="274" t="s">
        <v>5568</v>
      </c>
      <c r="P1059" s="300"/>
      <c r="Q1059" s="300"/>
      <c r="R1059" s="300"/>
      <c r="S1059" s="300"/>
      <c r="T1059" s="300"/>
      <c r="U1059" s="300"/>
      <c r="V1059" s="300"/>
      <c r="W1059" s="300"/>
      <c r="X1059" s="300"/>
      <c r="Y1059" s="300"/>
      <c r="Z1059" s="300"/>
      <c r="AA1059" s="300"/>
      <c r="AB1059" s="300"/>
      <c r="AC1059" s="300"/>
      <c r="AD1059" s="300"/>
      <c r="AE1059" s="300"/>
      <c r="AF1059" s="300"/>
      <c r="AG1059" s="300"/>
      <c r="AH1059" s="300"/>
      <c r="AI1059" s="300"/>
      <c r="AJ1059" s="300"/>
      <c r="AK1059" s="300"/>
      <c r="AL1059" s="300"/>
      <c r="AM1059" s="300"/>
      <c r="AN1059" s="300"/>
      <c r="AO1059" s="300"/>
      <c r="AP1059" s="300"/>
      <c r="AQ1059" s="300"/>
      <c r="AR1059" s="300"/>
      <c r="AS1059" s="300"/>
      <c r="AT1059" s="300"/>
      <c r="AU1059" s="300"/>
      <c r="AV1059" s="300"/>
      <c r="AW1059" s="300"/>
      <c r="AX1059" s="300"/>
      <c r="AY1059" s="300"/>
      <c r="AZ1059" s="300"/>
      <c r="BA1059" s="300"/>
      <c r="BB1059" s="300"/>
      <c r="BC1059" s="300"/>
      <c r="BD1059" s="300"/>
      <c r="BE1059" s="300"/>
      <c r="BF1059" s="300"/>
      <c r="BG1059" s="300"/>
      <c r="BH1059" s="300"/>
      <c r="BI1059" s="300"/>
      <c r="BJ1059" s="300"/>
      <c r="BK1059" s="300"/>
      <c r="BL1059" s="300"/>
      <c r="BM1059" s="300"/>
      <c r="BN1059" s="300"/>
      <c r="BO1059" s="300"/>
      <c r="BP1059" s="300"/>
      <c r="BQ1059" s="300"/>
      <c r="BR1059" s="300"/>
      <c r="BS1059" s="300"/>
      <c r="BT1059" s="300"/>
      <c r="BU1059" s="300"/>
      <c r="BV1059" s="300"/>
      <c r="BW1059" s="300"/>
      <c r="BX1059" s="300"/>
      <c r="BY1059" s="300"/>
      <c r="BZ1059" s="300"/>
      <c r="CA1059" s="300"/>
      <c r="CB1059" s="300"/>
      <c r="CC1059" s="300"/>
      <c r="CD1059" s="300"/>
      <c r="CE1059" s="300"/>
      <c r="CF1059" s="300"/>
      <c r="CG1059" s="300"/>
      <c r="CH1059" s="300"/>
      <c r="CI1059" s="300"/>
      <c r="CJ1059" s="300"/>
      <c r="CK1059" s="300"/>
      <c r="CL1059" s="300"/>
      <c r="CM1059" s="300"/>
      <c r="CN1059" s="300"/>
      <c r="CO1059" s="300"/>
      <c r="CP1059" s="300"/>
      <c r="CQ1059" s="300"/>
      <c r="CR1059" s="300"/>
      <c r="CS1059" s="300"/>
      <c r="CT1059" s="300"/>
      <c r="CU1059" s="300"/>
      <c r="CV1059" s="300"/>
      <c r="CW1059" s="300"/>
      <c r="CX1059" s="300"/>
      <c r="CY1059" s="300"/>
      <c r="CZ1059" s="300"/>
      <c r="DA1059" s="300"/>
      <c r="DB1059" s="300"/>
      <c r="DC1059" s="300"/>
      <c r="DD1059" s="300"/>
      <c r="DE1059" s="300"/>
      <c r="DF1059" s="300"/>
      <c r="DG1059" s="300"/>
      <c r="DH1059" s="300"/>
      <c r="DI1059" s="300"/>
      <c r="DJ1059" s="300"/>
      <c r="DK1059" s="300"/>
      <c r="DL1059" s="300"/>
      <c r="DM1059" s="300"/>
      <c r="DN1059" s="300"/>
      <c r="DO1059" s="300"/>
      <c r="DP1059" s="300"/>
      <c r="DQ1059" s="300"/>
      <c r="DR1059" s="300"/>
      <c r="DS1059" s="300"/>
      <c r="DT1059" s="300"/>
      <c r="DU1059" s="300"/>
      <c r="DV1059" s="300"/>
      <c r="DW1059" s="300"/>
      <c r="DX1059" s="300"/>
      <c r="DY1059" s="300"/>
      <c r="DZ1059" s="300"/>
      <c r="EA1059" s="300"/>
      <c r="EB1059" s="300"/>
      <c r="EC1059" s="300"/>
      <c r="ED1059" s="300"/>
      <c r="EE1059" s="300"/>
      <c r="EF1059" s="300"/>
      <c r="EG1059" s="300"/>
      <c r="EH1059" s="300"/>
      <c r="EI1059" s="300"/>
      <c r="EJ1059" s="300"/>
      <c r="EK1059" s="300"/>
      <c r="EL1059" s="300"/>
      <c r="EM1059" s="300"/>
      <c r="EN1059" s="300"/>
      <c r="EO1059" s="300"/>
      <c r="EP1059" s="300"/>
      <c r="EQ1059" s="300"/>
      <c r="ER1059" s="300"/>
      <c r="ES1059" s="300"/>
      <c r="ET1059" s="300"/>
      <c r="EU1059" s="300"/>
      <c r="EV1059" s="300"/>
      <c r="EW1059" s="300"/>
      <c r="EX1059" s="300"/>
      <c r="EY1059" s="300"/>
      <c r="EZ1059" s="300"/>
      <c r="FA1059" s="300"/>
      <c r="FB1059" s="300"/>
      <c r="FC1059" s="300"/>
      <c r="FD1059" s="300"/>
      <c r="FE1059" s="300"/>
      <c r="FF1059" s="300"/>
      <c r="FG1059" s="300"/>
      <c r="FH1059" s="300"/>
      <c r="FI1059" s="300"/>
      <c r="FJ1059" s="300"/>
      <c r="FK1059" s="300"/>
      <c r="FL1059" s="300"/>
      <c r="FM1059" s="300"/>
      <c r="FN1059" s="300"/>
      <c r="FO1059" s="300"/>
      <c r="FP1059" s="300"/>
      <c r="FQ1059" s="300"/>
      <c r="FR1059" s="300"/>
      <c r="FS1059" s="300"/>
      <c r="FT1059" s="300"/>
      <c r="FU1059" s="300"/>
      <c r="FV1059" s="300"/>
      <c r="FW1059" s="300"/>
      <c r="FX1059" s="300"/>
      <c r="FY1059" s="300"/>
      <c r="FZ1059" s="300"/>
      <c r="GA1059" s="300"/>
      <c r="GB1059" s="300"/>
      <c r="GC1059" s="300"/>
      <c r="GD1059" s="300"/>
      <c r="GE1059" s="300"/>
      <c r="GF1059" s="300"/>
      <c r="GG1059" s="300"/>
      <c r="GH1059" s="300"/>
      <c r="GI1059" s="300"/>
      <c r="GJ1059" s="300"/>
      <c r="GK1059" s="300"/>
      <c r="GL1059" s="300"/>
      <c r="GM1059" s="300"/>
      <c r="GN1059" s="300"/>
      <c r="GO1059" s="300"/>
      <c r="GP1059" s="300"/>
      <c r="GQ1059" s="300"/>
      <c r="GR1059" s="300"/>
      <c r="GS1059" s="300"/>
      <c r="GT1059" s="300"/>
      <c r="GU1059" s="300"/>
      <c r="GV1059" s="300"/>
      <c r="GW1059" s="300"/>
      <c r="GX1059" s="300"/>
      <c r="GY1059" s="300"/>
      <c r="GZ1059" s="300"/>
      <c r="HA1059" s="300"/>
      <c r="HB1059" s="300"/>
      <c r="HC1059" s="300"/>
      <c r="HD1059" s="300"/>
      <c r="HE1059" s="300"/>
      <c r="HF1059" s="300"/>
      <c r="HG1059" s="300"/>
      <c r="HH1059" s="300"/>
      <c r="HI1059" s="300"/>
      <c r="HJ1059" s="300"/>
      <c r="HK1059" s="300"/>
      <c r="HL1059" s="300"/>
      <c r="HM1059" s="300"/>
      <c r="HN1059" s="300"/>
      <c r="HO1059" s="300"/>
      <c r="HP1059" s="300"/>
      <c r="HQ1059" s="300"/>
      <c r="HR1059" s="300"/>
      <c r="HS1059" s="300"/>
      <c r="HT1059" s="300"/>
      <c r="HU1059" s="300"/>
      <c r="HV1059" s="300"/>
      <c r="HW1059" s="300"/>
      <c r="HX1059" s="300"/>
      <c r="HY1059" s="300"/>
      <c r="HZ1059" s="300"/>
      <c r="IA1059" s="300"/>
      <c r="IB1059" s="300"/>
      <c r="IC1059" s="300"/>
      <c r="ID1059" s="300"/>
      <c r="IE1059" s="300"/>
      <c r="IF1059" s="300"/>
      <c r="IG1059" s="300"/>
      <c r="IH1059" s="300"/>
      <c r="II1059" s="300"/>
      <c r="IJ1059" s="300"/>
      <c r="IK1059" s="300"/>
      <c r="IL1059" s="300"/>
      <c r="IM1059" s="300"/>
      <c r="IN1059" s="300"/>
      <c r="IO1059" s="300"/>
      <c r="IP1059" s="300"/>
      <c r="IQ1059" s="300"/>
      <c r="IR1059" s="300"/>
      <c r="IS1059" s="300"/>
      <c r="IT1059" s="300"/>
      <c r="IU1059" s="300"/>
      <c r="IV1059" s="300"/>
    </row>
    <row r="1060" spans="1:256">
      <c r="A1060" s="3">
        <f t="shared" si="67"/>
        <v>1053</v>
      </c>
      <c r="B1060" s="3">
        <f t="shared" si="68"/>
        <v>19201055</v>
      </c>
      <c r="C1060" s="300" t="s">
        <v>5248</v>
      </c>
      <c r="D1060" s="293" t="s">
        <v>5254</v>
      </c>
      <c r="E1060" s="12" t="s">
        <v>5255</v>
      </c>
      <c r="F1060" s="274" t="s">
        <v>5256</v>
      </c>
      <c r="G1060" s="347" t="s">
        <v>5257</v>
      </c>
      <c r="H1060" s="12" t="s">
        <v>326</v>
      </c>
      <c r="I1060" s="339">
        <v>34241</v>
      </c>
      <c r="J1060" s="337" t="s">
        <v>5258</v>
      </c>
      <c r="K1060" s="300" t="s">
        <v>1538</v>
      </c>
      <c r="L1060" s="300" t="s">
        <v>5252</v>
      </c>
      <c r="M1060" s="300" t="s">
        <v>336</v>
      </c>
      <c r="N1060" s="300" t="s">
        <v>1538</v>
      </c>
      <c r="O1060" s="300" t="s">
        <v>1538</v>
      </c>
      <c r="P1060" s="300"/>
      <c r="Q1060" s="300"/>
      <c r="R1060" s="300"/>
      <c r="S1060" s="300"/>
      <c r="T1060" s="300"/>
      <c r="U1060" s="300"/>
      <c r="V1060" s="300"/>
      <c r="W1060" s="300"/>
      <c r="X1060" s="300"/>
      <c r="Y1060" s="300"/>
      <c r="Z1060" s="300"/>
      <c r="AA1060" s="300"/>
      <c r="AB1060" s="300"/>
      <c r="AC1060" s="300"/>
      <c r="AD1060" s="300"/>
      <c r="AE1060" s="300"/>
      <c r="AF1060" s="300"/>
      <c r="AG1060" s="300"/>
      <c r="AH1060" s="300"/>
      <c r="AI1060" s="300"/>
      <c r="AJ1060" s="300"/>
      <c r="AK1060" s="300"/>
      <c r="AL1060" s="300"/>
      <c r="AM1060" s="300"/>
      <c r="AN1060" s="300"/>
      <c r="AO1060" s="300"/>
      <c r="AP1060" s="300"/>
      <c r="AQ1060" s="300"/>
      <c r="AR1060" s="300"/>
      <c r="AS1060" s="300"/>
      <c r="AT1060" s="300"/>
      <c r="AU1060" s="300"/>
      <c r="AV1060" s="300"/>
      <c r="AW1060" s="300"/>
      <c r="AX1060" s="300"/>
      <c r="AY1060" s="300"/>
      <c r="AZ1060" s="300"/>
      <c r="BA1060" s="300"/>
      <c r="BB1060" s="300"/>
      <c r="BC1060" s="300"/>
      <c r="BD1060" s="300"/>
      <c r="BE1060" s="300"/>
      <c r="BF1060" s="300"/>
      <c r="BG1060" s="300"/>
      <c r="BH1060" s="300"/>
      <c r="BI1060" s="300"/>
      <c r="BJ1060" s="300"/>
      <c r="BK1060" s="300"/>
      <c r="BL1060" s="300"/>
      <c r="BM1060" s="300"/>
      <c r="BN1060" s="300"/>
      <c r="BO1060" s="300"/>
      <c r="BP1060" s="300"/>
      <c r="BQ1060" s="300"/>
      <c r="BR1060" s="300"/>
      <c r="BS1060" s="300"/>
      <c r="BT1060" s="300"/>
      <c r="BU1060" s="300"/>
      <c r="BV1060" s="300"/>
      <c r="BW1060" s="300"/>
      <c r="BX1060" s="300"/>
      <c r="BY1060" s="300"/>
      <c r="BZ1060" s="300"/>
      <c r="CA1060" s="300"/>
      <c r="CB1060" s="300"/>
      <c r="CC1060" s="300"/>
      <c r="CD1060" s="300"/>
      <c r="CE1060" s="300"/>
      <c r="CF1060" s="300"/>
      <c r="CG1060" s="300"/>
      <c r="CH1060" s="300"/>
      <c r="CI1060" s="300"/>
      <c r="CJ1060" s="300"/>
      <c r="CK1060" s="300"/>
      <c r="CL1060" s="300"/>
      <c r="CM1060" s="300"/>
      <c r="CN1060" s="300"/>
      <c r="CO1060" s="300"/>
      <c r="CP1060" s="300"/>
      <c r="CQ1060" s="300"/>
      <c r="CR1060" s="300"/>
      <c r="CS1060" s="300"/>
      <c r="CT1060" s="300"/>
      <c r="CU1060" s="300"/>
      <c r="CV1060" s="300"/>
      <c r="CW1060" s="300"/>
      <c r="CX1060" s="300"/>
      <c r="CY1060" s="300"/>
      <c r="CZ1060" s="300"/>
      <c r="DA1060" s="300"/>
      <c r="DB1060" s="300"/>
      <c r="DC1060" s="300"/>
      <c r="DD1060" s="300"/>
      <c r="DE1060" s="300"/>
      <c r="DF1060" s="300"/>
      <c r="DG1060" s="300"/>
      <c r="DH1060" s="300"/>
      <c r="DI1060" s="300"/>
      <c r="DJ1060" s="300"/>
      <c r="DK1060" s="300"/>
      <c r="DL1060" s="300"/>
      <c r="DM1060" s="300"/>
      <c r="DN1060" s="300"/>
      <c r="DO1060" s="300"/>
      <c r="DP1060" s="300"/>
      <c r="DQ1060" s="300"/>
      <c r="DR1060" s="300"/>
      <c r="DS1060" s="300"/>
      <c r="DT1060" s="300"/>
      <c r="DU1060" s="300"/>
      <c r="DV1060" s="300"/>
      <c r="DW1060" s="300"/>
      <c r="DX1060" s="300"/>
      <c r="DY1060" s="300"/>
      <c r="DZ1060" s="300"/>
      <c r="EA1060" s="300"/>
      <c r="EB1060" s="300"/>
      <c r="EC1060" s="300"/>
      <c r="ED1060" s="300"/>
      <c r="EE1060" s="300"/>
      <c r="EF1060" s="300"/>
      <c r="EG1060" s="300"/>
      <c r="EH1060" s="300"/>
      <c r="EI1060" s="300"/>
      <c r="EJ1060" s="300"/>
      <c r="EK1060" s="300"/>
      <c r="EL1060" s="300"/>
      <c r="EM1060" s="300"/>
      <c r="EN1060" s="300"/>
      <c r="EO1060" s="300"/>
      <c r="EP1060" s="300"/>
      <c r="EQ1060" s="300"/>
      <c r="ER1060" s="300"/>
      <c r="ES1060" s="300"/>
      <c r="ET1060" s="300"/>
      <c r="EU1060" s="300"/>
      <c r="EV1060" s="300"/>
      <c r="EW1060" s="300"/>
      <c r="EX1060" s="300"/>
      <c r="EY1060" s="300"/>
      <c r="EZ1060" s="300"/>
      <c r="FA1060" s="300"/>
      <c r="FB1060" s="300"/>
      <c r="FC1060" s="300"/>
      <c r="FD1060" s="300"/>
      <c r="FE1060" s="300"/>
      <c r="FF1060" s="300"/>
      <c r="FG1060" s="300"/>
      <c r="FH1060" s="300"/>
      <c r="FI1060" s="300"/>
      <c r="FJ1060" s="300"/>
      <c r="FK1060" s="300"/>
      <c r="FL1060" s="300"/>
      <c r="FM1060" s="300"/>
      <c r="FN1060" s="300"/>
      <c r="FO1060" s="300"/>
      <c r="FP1060" s="300"/>
      <c r="FQ1060" s="300"/>
      <c r="FR1060" s="300"/>
      <c r="FS1060" s="300"/>
      <c r="FT1060" s="300"/>
      <c r="FU1060" s="300"/>
      <c r="FV1060" s="300"/>
      <c r="FW1060" s="300"/>
      <c r="FX1060" s="300"/>
      <c r="FY1060" s="300"/>
      <c r="FZ1060" s="300"/>
      <c r="GA1060" s="300"/>
      <c r="GB1060" s="300"/>
      <c r="GC1060" s="300"/>
      <c r="GD1060" s="300"/>
      <c r="GE1060" s="300"/>
      <c r="GF1060" s="300"/>
      <c r="GG1060" s="300"/>
      <c r="GH1060" s="300"/>
      <c r="GI1060" s="300"/>
      <c r="GJ1060" s="300"/>
      <c r="GK1060" s="300"/>
      <c r="GL1060" s="300"/>
      <c r="GM1060" s="300"/>
      <c r="GN1060" s="300"/>
      <c r="GO1060" s="300"/>
      <c r="GP1060" s="300"/>
      <c r="GQ1060" s="300"/>
      <c r="GR1060" s="300"/>
      <c r="GS1060" s="300"/>
      <c r="GT1060" s="300"/>
      <c r="GU1060" s="300"/>
      <c r="GV1060" s="300"/>
      <c r="GW1060" s="300"/>
      <c r="GX1060" s="300"/>
      <c r="GY1060" s="300"/>
      <c r="GZ1060" s="300"/>
      <c r="HA1060" s="300"/>
      <c r="HB1060" s="300"/>
      <c r="HC1060" s="300"/>
      <c r="HD1060" s="300"/>
      <c r="HE1060" s="300"/>
      <c r="HF1060" s="300"/>
      <c r="HG1060" s="300"/>
      <c r="HH1060" s="300"/>
      <c r="HI1060" s="300"/>
      <c r="HJ1060" s="300"/>
      <c r="HK1060" s="300"/>
      <c r="HL1060" s="300"/>
      <c r="HM1060" s="300"/>
      <c r="HN1060" s="300"/>
      <c r="HO1060" s="300"/>
      <c r="HP1060" s="300"/>
      <c r="HQ1060" s="300"/>
      <c r="HR1060" s="300"/>
      <c r="HS1060" s="300"/>
      <c r="HT1060" s="300"/>
      <c r="HU1060" s="300"/>
      <c r="HV1060" s="300"/>
      <c r="HW1060" s="300"/>
      <c r="HX1060" s="300"/>
      <c r="HY1060" s="300"/>
      <c r="HZ1060" s="300"/>
      <c r="IA1060" s="300"/>
      <c r="IB1060" s="300"/>
      <c r="IC1060" s="300"/>
      <c r="ID1060" s="300"/>
      <c r="IE1060" s="300"/>
      <c r="IF1060" s="300"/>
      <c r="IG1060" s="300"/>
      <c r="IH1060" s="300"/>
      <c r="II1060" s="300"/>
      <c r="IJ1060" s="300"/>
      <c r="IK1060" s="300"/>
      <c r="IL1060" s="300"/>
      <c r="IM1060" s="300"/>
      <c r="IN1060" s="300"/>
      <c r="IO1060" s="300"/>
      <c r="IP1060" s="300"/>
      <c r="IQ1060" s="300"/>
      <c r="IR1060" s="300"/>
      <c r="IS1060" s="300"/>
      <c r="IT1060" s="300"/>
      <c r="IU1060" s="300"/>
      <c r="IV1060" s="300"/>
    </row>
    <row r="1061" spans="1:256">
      <c r="A1061" s="3">
        <f t="shared" si="67"/>
        <v>1054</v>
      </c>
      <c r="B1061" s="3">
        <f t="shared" si="68"/>
        <v>19201056</v>
      </c>
      <c r="C1061" s="300" t="s">
        <v>5259</v>
      </c>
      <c r="D1061" s="293" t="s">
        <v>2938</v>
      </c>
      <c r="E1061" s="12" t="s">
        <v>2939</v>
      </c>
      <c r="F1061" s="274" t="s">
        <v>1340</v>
      </c>
      <c r="G1061" s="12" t="s">
        <v>3866</v>
      </c>
      <c r="H1061" s="12" t="s">
        <v>326</v>
      </c>
      <c r="I1061" s="339">
        <v>34810</v>
      </c>
      <c r="J1061" s="337" t="s">
        <v>2959</v>
      </c>
      <c r="K1061" s="300" t="s">
        <v>1538</v>
      </c>
      <c r="L1061" s="300" t="s">
        <v>5252</v>
      </c>
      <c r="N1061" s="300" t="s">
        <v>1538</v>
      </c>
      <c r="O1061" s="300" t="s">
        <v>1538</v>
      </c>
      <c r="P1061" s="300"/>
      <c r="Q1061" s="300"/>
      <c r="R1061" s="300"/>
      <c r="S1061" s="300"/>
      <c r="T1061" s="300"/>
      <c r="U1061" s="300"/>
      <c r="V1061" s="300"/>
      <c r="W1061" s="300"/>
      <c r="X1061" s="300"/>
      <c r="Y1061" s="300"/>
      <c r="Z1061" s="300"/>
      <c r="AA1061" s="300"/>
      <c r="AB1061" s="300"/>
      <c r="AC1061" s="300"/>
      <c r="AD1061" s="300"/>
      <c r="AE1061" s="300"/>
      <c r="AF1061" s="300"/>
      <c r="AG1061" s="300"/>
      <c r="AH1061" s="300"/>
      <c r="AI1061" s="300"/>
      <c r="AJ1061" s="300"/>
      <c r="AK1061" s="300"/>
      <c r="AL1061" s="300"/>
      <c r="AM1061" s="300"/>
      <c r="AN1061" s="300"/>
      <c r="AO1061" s="300"/>
      <c r="AP1061" s="300"/>
      <c r="AQ1061" s="300"/>
      <c r="AR1061" s="300"/>
      <c r="AS1061" s="300"/>
      <c r="AT1061" s="300"/>
      <c r="AU1061" s="300"/>
      <c r="AV1061" s="300"/>
      <c r="AW1061" s="300"/>
      <c r="AX1061" s="300"/>
      <c r="AY1061" s="300"/>
      <c r="AZ1061" s="300"/>
      <c r="BA1061" s="300"/>
      <c r="BB1061" s="300"/>
      <c r="BC1061" s="300"/>
      <c r="BD1061" s="300"/>
      <c r="BE1061" s="300"/>
      <c r="BF1061" s="300"/>
      <c r="BG1061" s="300"/>
      <c r="BH1061" s="300"/>
      <c r="BI1061" s="300"/>
      <c r="BJ1061" s="300"/>
      <c r="BK1061" s="300"/>
      <c r="BL1061" s="300"/>
      <c r="BM1061" s="300"/>
      <c r="BN1061" s="300"/>
      <c r="BO1061" s="300"/>
      <c r="BP1061" s="300"/>
      <c r="BQ1061" s="300"/>
      <c r="BR1061" s="300"/>
      <c r="BS1061" s="300"/>
      <c r="BT1061" s="300"/>
      <c r="BU1061" s="300"/>
      <c r="BV1061" s="300"/>
      <c r="BW1061" s="300"/>
      <c r="BX1061" s="300"/>
      <c r="BY1061" s="300"/>
      <c r="BZ1061" s="300"/>
      <c r="CA1061" s="300"/>
      <c r="CB1061" s="300"/>
      <c r="CC1061" s="300"/>
      <c r="CD1061" s="300"/>
      <c r="CE1061" s="300"/>
      <c r="CF1061" s="300"/>
      <c r="CG1061" s="300"/>
      <c r="CH1061" s="300"/>
      <c r="CI1061" s="300"/>
      <c r="CJ1061" s="300"/>
      <c r="CK1061" s="300"/>
      <c r="CL1061" s="300"/>
      <c r="CM1061" s="300"/>
      <c r="CN1061" s="300"/>
      <c r="CO1061" s="300"/>
      <c r="CP1061" s="300"/>
      <c r="CQ1061" s="300"/>
      <c r="CR1061" s="300"/>
      <c r="CS1061" s="300"/>
      <c r="CT1061" s="300"/>
      <c r="CU1061" s="300"/>
      <c r="CV1061" s="300"/>
      <c r="CW1061" s="300"/>
      <c r="CX1061" s="300"/>
      <c r="CY1061" s="300"/>
      <c r="CZ1061" s="300"/>
      <c r="DA1061" s="300"/>
      <c r="DB1061" s="300"/>
      <c r="DC1061" s="300"/>
      <c r="DD1061" s="300"/>
      <c r="DE1061" s="300"/>
      <c r="DF1061" s="300"/>
      <c r="DG1061" s="300"/>
      <c r="DH1061" s="300"/>
      <c r="DI1061" s="300"/>
      <c r="DJ1061" s="300"/>
      <c r="DK1061" s="300"/>
      <c r="DL1061" s="300"/>
      <c r="DM1061" s="300"/>
      <c r="DN1061" s="300"/>
      <c r="DO1061" s="300"/>
      <c r="DP1061" s="300"/>
      <c r="DQ1061" s="300"/>
      <c r="DR1061" s="300"/>
      <c r="DS1061" s="300"/>
      <c r="DT1061" s="300"/>
      <c r="DU1061" s="300"/>
      <c r="DV1061" s="300"/>
      <c r="DW1061" s="300"/>
      <c r="DX1061" s="300"/>
      <c r="DY1061" s="300"/>
      <c r="DZ1061" s="300"/>
      <c r="EA1061" s="300"/>
      <c r="EB1061" s="300"/>
      <c r="EC1061" s="300"/>
      <c r="ED1061" s="300"/>
      <c r="EE1061" s="300"/>
      <c r="EF1061" s="300"/>
      <c r="EG1061" s="300"/>
      <c r="EH1061" s="300"/>
      <c r="EI1061" s="300"/>
      <c r="EJ1061" s="300"/>
      <c r="EK1061" s="300"/>
      <c r="EL1061" s="300"/>
      <c r="EM1061" s="300"/>
      <c r="EN1061" s="300"/>
      <c r="EO1061" s="300"/>
      <c r="EP1061" s="300"/>
      <c r="EQ1061" s="300"/>
      <c r="ER1061" s="300"/>
      <c r="ES1061" s="300"/>
      <c r="ET1061" s="300"/>
      <c r="EU1061" s="300"/>
      <c r="EV1061" s="300"/>
      <c r="EW1061" s="300"/>
      <c r="EX1061" s="300"/>
      <c r="EY1061" s="300"/>
      <c r="EZ1061" s="300"/>
      <c r="FA1061" s="300"/>
      <c r="FB1061" s="300"/>
      <c r="FC1061" s="300"/>
      <c r="FD1061" s="300"/>
      <c r="FE1061" s="300"/>
      <c r="FF1061" s="300"/>
      <c r="FG1061" s="300"/>
      <c r="FH1061" s="300"/>
      <c r="FI1061" s="300"/>
      <c r="FJ1061" s="300"/>
      <c r="FK1061" s="300"/>
      <c r="FL1061" s="300"/>
      <c r="FM1061" s="300"/>
      <c r="FN1061" s="300"/>
      <c r="FO1061" s="300"/>
      <c r="FP1061" s="300"/>
      <c r="FQ1061" s="300"/>
      <c r="FR1061" s="300"/>
      <c r="FS1061" s="300"/>
      <c r="FT1061" s="300"/>
      <c r="FU1061" s="300"/>
      <c r="FV1061" s="300"/>
      <c r="FW1061" s="300"/>
      <c r="FX1061" s="300"/>
      <c r="FY1061" s="300"/>
      <c r="FZ1061" s="300"/>
      <c r="GA1061" s="300"/>
      <c r="GB1061" s="300"/>
      <c r="GC1061" s="300"/>
      <c r="GD1061" s="300"/>
      <c r="GE1061" s="300"/>
      <c r="GF1061" s="300"/>
      <c r="GG1061" s="300"/>
      <c r="GH1061" s="300"/>
      <c r="GI1061" s="300"/>
      <c r="GJ1061" s="300"/>
      <c r="GK1061" s="300"/>
      <c r="GL1061" s="300"/>
      <c r="GM1061" s="300"/>
      <c r="GN1061" s="300"/>
      <c r="GO1061" s="300"/>
      <c r="GP1061" s="300"/>
      <c r="GQ1061" s="300"/>
      <c r="GR1061" s="300"/>
      <c r="GS1061" s="300"/>
      <c r="GT1061" s="300"/>
      <c r="GU1061" s="300"/>
      <c r="GV1061" s="300"/>
      <c r="GW1061" s="300"/>
      <c r="GX1061" s="300"/>
      <c r="GY1061" s="300"/>
      <c r="GZ1061" s="300"/>
      <c r="HA1061" s="300"/>
      <c r="HB1061" s="300"/>
      <c r="HC1061" s="300"/>
      <c r="HD1061" s="300"/>
      <c r="HE1061" s="300"/>
      <c r="HF1061" s="300"/>
      <c r="HG1061" s="300"/>
      <c r="HH1061" s="300"/>
      <c r="HI1061" s="300"/>
      <c r="HJ1061" s="300"/>
      <c r="HK1061" s="300"/>
      <c r="HL1061" s="300"/>
      <c r="HM1061" s="300"/>
      <c r="HN1061" s="300"/>
      <c r="HO1061" s="300"/>
      <c r="HP1061" s="300"/>
      <c r="HQ1061" s="300"/>
      <c r="HR1061" s="300"/>
      <c r="HS1061" s="300"/>
      <c r="HT1061" s="300"/>
      <c r="HU1061" s="300"/>
      <c r="HV1061" s="300"/>
      <c r="HW1061" s="300"/>
      <c r="HX1061" s="300"/>
      <c r="HY1061" s="300"/>
      <c r="HZ1061" s="300"/>
      <c r="IA1061" s="300"/>
      <c r="IB1061" s="300"/>
      <c r="IC1061" s="300"/>
      <c r="ID1061" s="300"/>
      <c r="IE1061" s="300"/>
      <c r="IF1061" s="300"/>
      <c r="IG1061" s="300"/>
      <c r="IH1061" s="300"/>
      <c r="II1061" s="300"/>
      <c r="IJ1061" s="300"/>
      <c r="IK1061" s="300"/>
      <c r="IL1061" s="300"/>
      <c r="IM1061" s="300"/>
      <c r="IN1061" s="300"/>
      <c r="IO1061" s="300"/>
      <c r="IP1061" s="300"/>
      <c r="IQ1061" s="300"/>
      <c r="IR1061" s="300"/>
      <c r="IS1061" s="300"/>
      <c r="IT1061" s="300"/>
      <c r="IU1061" s="300"/>
      <c r="IV1061" s="300"/>
    </row>
    <row r="1062" spans="1:256">
      <c r="A1062" s="3">
        <f t="shared" si="67"/>
        <v>1055</v>
      </c>
      <c r="B1062" s="3">
        <f t="shared" si="68"/>
        <v>19201057</v>
      </c>
      <c r="C1062" s="297">
        <v>43530</v>
      </c>
      <c r="D1062" s="293" t="s">
        <v>5180</v>
      </c>
      <c r="E1062" s="12" t="s">
        <v>5269</v>
      </c>
      <c r="F1062" s="274" t="s">
        <v>5270</v>
      </c>
      <c r="G1062" s="347" t="s">
        <v>5271</v>
      </c>
      <c r="H1062" s="12" t="s">
        <v>330</v>
      </c>
      <c r="I1062" s="339">
        <v>33222</v>
      </c>
      <c r="J1062" s="337" t="s">
        <v>5272</v>
      </c>
      <c r="K1062" s="300" t="s">
        <v>1538</v>
      </c>
      <c r="L1062" s="300" t="s">
        <v>5252</v>
      </c>
      <c r="M1062" s="300" t="s">
        <v>336</v>
      </c>
      <c r="N1062" s="300" t="s">
        <v>1538</v>
      </c>
      <c r="O1062" s="300" t="s">
        <v>1538</v>
      </c>
      <c r="P1062" s="300"/>
      <c r="Q1062" s="300"/>
      <c r="R1062" s="300"/>
      <c r="S1062" s="300"/>
      <c r="T1062" s="300"/>
      <c r="U1062" s="300"/>
      <c r="V1062" s="300"/>
      <c r="W1062" s="300"/>
      <c r="X1062" s="300"/>
      <c r="Y1062" s="300"/>
      <c r="Z1062" s="300"/>
      <c r="AA1062" s="300"/>
      <c r="AB1062" s="300"/>
      <c r="AC1062" s="300"/>
      <c r="AD1062" s="300"/>
      <c r="AE1062" s="300"/>
      <c r="AF1062" s="300"/>
      <c r="AG1062" s="300"/>
      <c r="AH1062" s="300"/>
      <c r="AI1062" s="300"/>
      <c r="AJ1062" s="300"/>
      <c r="AK1062" s="300"/>
      <c r="AL1062" s="300"/>
      <c r="AM1062" s="300"/>
      <c r="AN1062" s="300"/>
      <c r="AO1062" s="300"/>
      <c r="AP1062" s="300"/>
      <c r="AQ1062" s="300"/>
      <c r="AR1062" s="300"/>
      <c r="AS1062" s="300"/>
      <c r="AT1062" s="300"/>
      <c r="AU1062" s="300"/>
      <c r="AV1062" s="300"/>
      <c r="AW1062" s="300"/>
      <c r="AX1062" s="300"/>
      <c r="AY1062" s="300"/>
      <c r="AZ1062" s="300"/>
      <c r="BA1062" s="300"/>
      <c r="BB1062" s="300"/>
      <c r="BC1062" s="300"/>
      <c r="BD1062" s="300"/>
      <c r="BE1062" s="300"/>
      <c r="BF1062" s="300"/>
      <c r="BG1062" s="300"/>
      <c r="BH1062" s="300"/>
      <c r="BI1062" s="300"/>
      <c r="BJ1062" s="300"/>
      <c r="BK1062" s="300"/>
      <c r="BL1062" s="300"/>
      <c r="BM1062" s="300"/>
      <c r="BN1062" s="300"/>
      <c r="BO1062" s="300"/>
      <c r="BP1062" s="300"/>
      <c r="BQ1062" s="300"/>
      <c r="BR1062" s="300"/>
      <c r="BS1062" s="300"/>
      <c r="BT1062" s="300"/>
      <c r="BU1062" s="300"/>
      <c r="BV1062" s="300"/>
      <c r="BW1062" s="300"/>
      <c r="BX1062" s="300"/>
      <c r="BY1062" s="300"/>
      <c r="BZ1062" s="300"/>
      <c r="CA1062" s="300"/>
      <c r="CB1062" s="300"/>
      <c r="CC1062" s="300"/>
      <c r="CD1062" s="300"/>
      <c r="CE1062" s="300"/>
      <c r="CF1062" s="300"/>
      <c r="CG1062" s="300"/>
      <c r="CH1062" s="300"/>
      <c r="CI1062" s="300"/>
      <c r="CJ1062" s="300"/>
      <c r="CK1062" s="300"/>
      <c r="CL1062" s="300"/>
      <c r="CM1062" s="300"/>
      <c r="CN1062" s="300"/>
      <c r="CO1062" s="300"/>
      <c r="CP1062" s="300"/>
      <c r="CQ1062" s="300"/>
      <c r="CR1062" s="300"/>
      <c r="CS1062" s="300"/>
      <c r="CT1062" s="300"/>
      <c r="CU1062" s="300"/>
      <c r="CV1062" s="300"/>
      <c r="CW1062" s="300"/>
      <c r="CX1062" s="300"/>
      <c r="CY1062" s="300"/>
      <c r="CZ1062" s="300"/>
      <c r="DA1062" s="300"/>
      <c r="DB1062" s="300"/>
      <c r="DC1062" s="300"/>
      <c r="DD1062" s="300"/>
      <c r="DE1062" s="300"/>
      <c r="DF1062" s="300"/>
      <c r="DG1062" s="300"/>
      <c r="DH1062" s="300"/>
      <c r="DI1062" s="300"/>
      <c r="DJ1062" s="300"/>
      <c r="DK1062" s="300"/>
      <c r="DL1062" s="300"/>
      <c r="DM1062" s="300"/>
      <c r="DN1062" s="300"/>
      <c r="DO1062" s="300"/>
      <c r="DP1062" s="300"/>
      <c r="DQ1062" s="300"/>
      <c r="DR1062" s="300"/>
      <c r="DS1062" s="300"/>
      <c r="DT1062" s="300"/>
      <c r="DU1062" s="300"/>
      <c r="DV1062" s="300"/>
      <c r="DW1062" s="300"/>
      <c r="DX1062" s="300"/>
      <c r="DY1062" s="300"/>
      <c r="DZ1062" s="300"/>
      <c r="EA1062" s="300"/>
      <c r="EB1062" s="300"/>
      <c r="EC1062" s="300"/>
      <c r="ED1062" s="300"/>
      <c r="EE1062" s="300"/>
      <c r="EF1062" s="300"/>
      <c r="EG1062" s="300"/>
      <c r="EH1062" s="300"/>
      <c r="EI1062" s="300"/>
      <c r="EJ1062" s="300"/>
      <c r="EK1062" s="300"/>
      <c r="EL1062" s="300"/>
      <c r="EM1062" s="300"/>
      <c r="EN1062" s="300"/>
      <c r="EO1062" s="300"/>
      <c r="EP1062" s="300"/>
      <c r="EQ1062" s="300"/>
      <c r="ER1062" s="300"/>
      <c r="ES1062" s="300"/>
      <c r="ET1062" s="300"/>
      <c r="EU1062" s="300"/>
      <c r="EV1062" s="300"/>
      <c r="EW1062" s="300"/>
      <c r="EX1062" s="300"/>
      <c r="EY1062" s="300"/>
      <c r="EZ1062" s="300"/>
      <c r="FA1062" s="300"/>
      <c r="FB1062" s="300"/>
      <c r="FC1062" s="300"/>
      <c r="FD1062" s="300"/>
      <c r="FE1062" s="300"/>
      <c r="FF1062" s="300"/>
      <c r="FG1062" s="300"/>
      <c r="FH1062" s="300"/>
      <c r="FI1062" s="300"/>
      <c r="FJ1062" s="300"/>
      <c r="FK1062" s="300"/>
      <c r="FL1062" s="300"/>
      <c r="FM1062" s="300"/>
      <c r="FN1062" s="300"/>
      <c r="FO1062" s="300"/>
      <c r="FP1062" s="300"/>
      <c r="FQ1062" s="300"/>
      <c r="FR1062" s="300"/>
      <c r="FS1062" s="300"/>
      <c r="FT1062" s="300"/>
      <c r="FU1062" s="300"/>
      <c r="FV1062" s="300"/>
      <c r="FW1062" s="300"/>
      <c r="FX1062" s="300"/>
      <c r="FY1062" s="300"/>
      <c r="FZ1062" s="300"/>
      <c r="GA1062" s="300"/>
      <c r="GB1062" s="300"/>
      <c r="GC1062" s="300"/>
      <c r="GD1062" s="300"/>
      <c r="GE1062" s="300"/>
      <c r="GF1062" s="300"/>
      <c r="GG1062" s="300"/>
      <c r="GH1062" s="300"/>
      <c r="GI1062" s="300"/>
      <c r="GJ1062" s="300"/>
      <c r="GK1062" s="300"/>
      <c r="GL1062" s="300"/>
      <c r="GM1062" s="300"/>
      <c r="GN1062" s="300"/>
      <c r="GO1062" s="300"/>
      <c r="GP1062" s="300"/>
      <c r="GQ1062" s="300"/>
      <c r="GR1062" s="300"/>
      <c r="GS1062" s="300"/>
      <c r="GT1062" s="300"/>
      <c r="GU1062" s="300"/>
      <c r="GV1062" s="300"/>
      <c r="GW1062" s="300"/>
      <c r="GX1062" s="300"/>
      <c r="GY1062" s="300"/>
      <c r="GZ1062" s="300"/>
      <c r="HA1062" s="300"/>
      <c r="HB1062" s="300"/>
      <c r="HC1062" s="300"/>
      <c r="HD1062" s="300"/>
      <c r="HE1062" s="300"/>
      <c r="HF1062" s="300"/>
      <c r="HG1062" s="300"/>
      <c r="HH1062" s="300"/>
      <c r="HI1062" s="300"/>
      <c r="HJ1062" s="300"/>
      <c r="HK1062" s="300"/>
      <c r="HL1062" s="300"/>
      <c r="HM1062" s="300"/>
      <c r="HN1062" s="300"/>
      <c r="HO1062" s="300"/>
      <c r="HP1062" s="300"/>
      <c r="HQ1062" s="300"/>
      <c r="HR1062" s="300"/>
      <c r="HS1062" s="300"/>
      <c r="HT1062" s="300"/>
      <c r="HU1062" s="300"/>
      <c r="HV1062" s="300"/>
      <c r="HW1062" s="300"/>
      <c r="HX1062" s="300"/>
      <c r="HY1062" s="300"/>
      <c r="HZ1062" s="300"/>
      <c r="IA1062" s="300"/>
      <c r="IB1062" s="300"/>
      <c r="IC1062" s="300"/>
      <c r="ID1062" s="300"/>
      <c r="IE1062" s="300"/>
      <c r="IF1062" s="300"/>
      <c r="IG1062" s="300"/>
      <c r="IH1062" s="300"/>
      <c r="II1062" s="300"/>
      <c r="IJ1062" s="300"/>
      <c r="IK1062" s="300"/>
      <c r="IL1062" s="300"/>
      <c r="IM1062" s="300"/>
      <c r="IN1062" s="300"/>
      <c r="IO1062" s="300"/>
      <c r="IP1062" s="300"/>
      <c r="IQ1062" s="300"/>
      <c r="IR1062" s="300"/>
      <c r="IS1062" s="300"/>
      <c r="IT1062" s="300"/>
      <c r="IU1062" s="300"/>
      <c r="IV1062" s="300"/>
    </row>
    <row r="1063" spans="1:256">
      <c r="A1063" s="3">
        <f t="shared" si="67"/>
        <v>1056</v>
      </c>
      <c r="B1063" s="3">
        <f t="shared" si="68"/>
        <v>19201058</v>
      </c>
      <c r="C1063" s="300" t="s">
        <v>5274</v>
      </c>
      <c r="D1063" s="293" t="s">
        <v>5275</v>
      </c>
      <c r="E1063" s="12" t="s">
        <v>5276</v>
      </c>
      <c r="F1063" s="274" t="s">
        <v>4755</v>
      </c>
      <c r="G1063" s="347" t="s">
        <v>5277</v>
      </c>
      <c r="H1063" s="12" t="s">
        <v>326</v>
      </c>
      <c r="I1063" s="339">
        <v>32756</v>
      </c>
      <c r="J1063" s="337" t="s">
        <v>5278</v>
      </c>
      <c r="K1063" s="300" t="s">
        <v>1538</v>
      </c>
      <c r="L1063" s="300" t="s">
        <v>5252</v>
      </c>
      <c r="M1063" s="300" t="s">
        <v>5279</v>
      </c>
      <c r="N1063" s="300" t="s">
        <v>1538</v>
      </c>
      <c r="O1063" s="300" t="s">
        <v>1538</v>
      </c>
      <c r="P1063" s="300"/>
      <c r="Q1063" s="300"/>
      <c r="R1063" s="300"/>
      <c r="S1063" s="300"/>
      <c r="T1063" s="300"/>
      <c r="U1063" s="300"/>
      <c r="V1063" s="300"/>
      <c r="W1063" s="300"/>
      <c r="X1063" s="300"/>
      <c r="Y1063" s="300"/>
      <c r="Z1063" s="300"/>
      <c r="AA1063" s="300"/>
      <c r="AB1063" s="300"/>
      <c r="AC1063" s="300"/>
      <c r="AD1063" s="300"/>
      <c r="AE1063" s="300"/>
      <c r="AF1063" s="300"/>
      <c r="AG1063" s="300"/>
      <c r="AH1063" s="300"/>
      <c r="AI1063" s="300"/>
      <c r="AJ1063" s="300"/>
      <c r="AK1063" s="300"/>
      <c r="AL1063" s="300"/>
      <c r="AM1063" s="300"/>
      <c r="AN1063" s="300"/>
      <c r="AO1063" s="300"/>
      <c r="AP1063" s="300"/>
      <c r="AQ1063" s="300"/>
      <c r="AR1063" s="300"/>
      <c r="AS1063" s="300"/>
      <c r="AT1063" s="300"/>
      <c r="AU1063" s="300"/>
      <c r="AV1063" s="300"/>
      <c r="AW1063" s="300"/>
      <c r="AX1063" s="300"/>
      <c r="AY1063" s="300"/>
      <c r="AZ1063" s="300"/>
      <c r="BA1063" s="300"/>
      <c r="BB1063" s="300"/>
      <c r="BC1063" s="300"/>
      <c r="BD1063" s="300"/>
      <c r="BE1063" s="300"/>
      <c r="BF1063" s="300"/>
      <c r="BG1063" s="300"/>
      <c r="BH1063" s="300"/>
      <c r="BI1063" s="300"/>
      <c r="BJ1063" s="300"/>
      <c r="BK1063" s="300"/>
      <c r="BL1063" s="300"/>
      <c r="BM1063" s="300"/>
      <c r="BN1063" s="300"/>
      <c r="BO1063" s="300"/>
      <c r="BP1063" s="300"/>
      <c r="BQ1063" s="300"/>
      <c r="BR1063" s="300"/>
      <c r="BS1063" s="300"/>
      <c r="BT1063" s="300"/>
      <c r="BU1063" s="300"/>
      <c r="BV1063" s="300"/>
      <c r="BW1063" s="300"/>
      <c r="BX1063" s="300"/>
      <c r="BY1063" s="300"/>
      <c r="BZ1063" s="300"/>
      <c r="CA1063" s="300"/>
      <c r="CB1063" s="300"/>
      <c r="CC1063" s="300"/>
      <c r="CD1063" s="300"/>
      <c r="CE1063" s="300"/>
      <c r="CF1063" s="300"/>
      <c r="CG1063" s="300"/>
      <c r="CH1063" s="300"/>
      <c r="CI1063" s="300"/>
      <c r="CJ1063" s="300"/>
      <c r="CK1063" s="300"/>
      <c r="CL1063" s="300"/>
      <c r="CM1063" s="300"/>
      <c r="CN1063" s="300"/>
      <c r="CO1063" s="300"/>
      <c r="CP1063" s="300"/>
      <c r="CQ1063" s="300"/>
      <c r="CR1063" s="300"/>
      <c r="CS1063" s="300"/>
      <c r="CT1063" s="300"/>
      <c r="CU1063" s="300"/>
      <c r="CV1063" s="300"/>
      <c r="CW1063" s="300"/>
      <c r="CX1063" s="300"/>
      <c r="CY1063" s="300"/>
      <c r="CZ1063" s="300"/>
      <c r="DA1063" s="300"/>
      <c r="DB1063" s="300"/>
      <c r="DC1063" s="300"/>
      <c r="DD1063" s="300"/>
      <c r="DE1063" s="300"/>
      <c r="DF1063" s="300"/>
      <c r="DG1063" s="300"/>
      <c r="DH1063" s="300"/>
      <c r="DI1063" s="300"/>
      <c r="DJ1063" s="300"/>
      <c r="DK1063" s="300"/>
      <c r="DL1063" s="300"/>
      <c r="DM1063" s="300"/>
      <c r="DN1063" s="300"/>
      <c r="DO1063" s="300"/>
      <c r="DP1063" s="300"/>
      <c r="DQ1063" s="300"/>
      <c r="DR1063" s="300"/>
      <c r="DS1063" s="300"/>
      <c r="DT1063" s="300"/>
      <c r="DU1063" s="300"/>
      <c r="DV1063" s="300"/>
      <c r="DW1063" s="300"/>
      <c r="DX1063" s="300"/>
      <c r="DY1063" s="300"/>
      <c r="DZ1063" s="300"/>
      <c r="EA1063" s="300"/>
      <c r="EB1063" s="300"/>
      <c r="EC1063" s="300"/>
      <c r="ED1063" s="300"/>
      <c r="EE1063" s="300"/>
      <c r="EF1063" s="300"/>
      <c r="EG1063" s="300"/>
      <c r="EH1063" s="300"/>
      <c r="EI1063" s="300"/>
      <c r="EJ1063" s="300"/>
      <c r="EK1063" s="300"/>
      <c r="EL1063" s="300"/>
      <c r="EM1063" s="300"/>
      <c r="EN1063" s="300"/>
      <c r="EO1063" s="300"/>
      <c r="EP1063" s="300"/>
      <c r="EQ1063" s="300"/>
      <c r="ER1063" s="300"/>
      <c r="ES1063" s="300"/>
      <c r="ET1063" s="300"/>
      <c r="EU1063" s="300"/>
      <c r="EV1063" s="300"/>
      <c r="EW1063" s="300"/>
      <c r="EX1063" s="300"/>
      <c r="EY1063" s="300"/>
      <c r="EZ1063" s="300"/>
      <c r="FA1063" s="300"/>
      <c r="FB1063" s="300"/>
      <c r="FC1063" s="300"/>
      <c r="FD1063" s="300"/>
      <c r="FE1063" s="300"/>
      <c r="FF1063" s="300"/>
      <c r="FG1063" s="300"/>
      <c r="FH1063" s="300"/>
      <c r="FI1063" s="300"/>
      <c r="FJ1063" s="300"/>
      <c r="FK1063" s="300"/>
      <c r="FL1063" s="300"/>
      <c r="FM1063" s="300"/>
      <c r="FN1063" s="300"/>
      <c r="FO1063" s="300"/>
      <c r="FP1063" s="300"/>
      <c r="FQ1063" s="300"/>
      <c r="FR1063" s="300"/>
      <c r="FS1063" s="300"/>
      <c r="FT1063" s="300"/>
      <c r="FU1063" s="300"/>
      <c r="FV1063" s="300"/>
      <c r="FW1063" s="300"/>
      <c r="FX1063" s="300"/>
      <c r="FY1063" s="300"/>
      <c r="FZ1063" s="300"/>
      <c r="GA1063" s="300"/>
      <c r="GB1063" s="300"/>
      <c r="GC1063" s="300"/>
      <c r="GD1063" s="300"/>
      <c r="GE1063" s="300"/>
      <c r="GF1063" s="300"/>
      <c r="GG1063" s="300"/>
      <c r="GH1063" s="300"/>
      <c r="GI1063" s="300"/>
      <c r="GJ1063" s="300"/>
      <c r="GK1063" s="300"/>
      <c r="GL1063" s="300"/>
      <c r="GM1063" s="300"/>
      <c r="GN1063" s="300"/>
      <c r="GO1063" s="300"/>
      <c r="GP1063" s="300"/>
      <c r="GQ1063" s="300"/>
      <c r="GR1063" s="300"/>
      <c r="GS1063" s="300"/>
      <c r="GT1063" s="300"/>
      <c r="GU1063" s="300"/>
      <c r="GV1063" s="300"/>
      <c r="GW1063" s="300"/>
      <c r="GX1063" s="300"/>
      <c r="GY1063" s="300"/>
      <c r="GZ1063" s="300"/>
      <c r="HA1063" s="300"/>
      <c r="HB1063" s="300"/>
      <c r="HC1063" s="300"/>
      <c r="HD1063" s="300"/>
      <c r="HE1063" s="300"/>
      <c r="HF1063" s="300"/>
      <c r="HG1063" s="300"/>
      <c r="HH1063" s="300"/>
      <c r="HI1063" s="300"/>
      <c r="HJ1063" s="300"/>
      <c r="HK1063" s="300"/>
      <c r="HL1063" s="300"/>
      <c r="HM1063" s="300"/>
      <c r="HN1063" s="300"/>
      <c r="HO1063" s="300"/>
      <c r="HP1063" s="300"/>
      <c r="HQ1063" s="300"/>
      <c r="HR1063" s="300"/>
      <c r="HS1063" s="300"/>
      <c r="HT1063" s="300"/>
      <c r="HU1063" s="300"/>
      <c r="HV1063" s="300"/>
      <c r="HW1063" s="300"/>
      <c r="HX1063" s="300"/>
      <c r="HY1063" s="300"/>
      <c r="HZ1063" s="300"/>
      <c r="IA1063" s="300"/>
      <c r="IB1063" s="300"/>
      <c r="IC1063" s="300"/>
      <c r="ID1063" s="300"/>
      <c r="IE1063" s="300"/>
      <c r="IF1063" s="300"/>
      <c r="IG1063" s="300"/>
      <c r="IH1063" s="300"/>
      <c r="II1063" s="300"/>
      <c r="IJ1063" s="300"/>
      <c r="IK1063" s="300"/>
      <c r="IL1063" s="300"/>
      <c r="IM1063" s="300"/>
      <c r="IN1063" s="300"/>
      <c r="IO1063" s="300"/>
      <c r="IP1063" s="300"/>
      <c r="IQ1063" s="300"/>
      <c r="IR1063" s="300"/>
      <c r="IS1063" s="300"/>
      <c r="IT1063" s="300"/>
      <c r="IU1063" s="300"/>
      <c r="IV1063" s="300"/>
    </row>
    <row r="1064" spans="1:256">
      <c r="A1064" s="3">
        <f t="shared" si="67"/>
        <v>1057</v>
      </c>
      <c r="B1064" s="3">
        <f t="shared" si="68"/>
        <v>19201059</v>
      </c>
      <c r="C1064" s="300" t="s">
        <v>5280</v>
      </c>
      <c r="D1064" s="293" t="s">
        <v>5281</v>
      </c>
      <c r="E1064" s="12" t="s">
        <v>5282</v>
      </c>
      <c r="F1064" s="274" t="s">
        <v>5283</v>
      </c>
      <c r="G1064" s="12" t="s">
        <v>5284</v>
      </c>
      <c r="H1064" s="12" t="s">
        <v>330</v>
      </c>
      <c r="I1064" s="339">
        <v>32646</v>
      </c>
      <c r="J1064" s="337" t="s">
        <v>1920</v>
      </c>
      <c r="K1064" s="300" t="s">
        <v>1538</v>
      </c>
      <c r="L1064" s="300" t="s">
        <v>5252</v>
      </c>
      <c r="N1064" s="300" t="s">
        <v>1538</v>
      </c>
      <c r="O1064" s="300" t="s">
        <v>1538</v>
      </c>
      <c r="P1064" s="300"/>
      <c r="Q1064" s="300"/>
      <c r="R1064" s="300"/>
      <c r="S1064" s="300"/>
      <c r="T1064" s="300"/>
      <c r="U1064" s="300"/>
      <c r="V1064" s="300"/>
      <c r="W1064" s="300"/>
      <c r="X1064" s="300"/>
      <c r="Y1064" s="300"/>
      <c r="Z1064" s="300"/>
      <c r="AA1064" s="300"/>
      <c r="AB1064" s="300"/>
      <c r="AC1064" s="300"/>
      <c r="AD1064" s="300"/>
      <c r="AE1064" s="300"/>
      <c r="AF1064" s="300"/>
      <c r="AG1064" s="300"/>
      <c r="AH1064" s="300"/>
      <c r="AI1064" s="300"/>
      <c r="AJ1064" s="300"/>
      <c r="AK1064" s="300"/>
      <c r="AL1064" s="300"/>
      <c r="AM1064" s="300"/>
      <c r="AN1064" s="300"/>
      <c r="AO1064" s="300"/>
      <c r="AP1064" s="300"/>
      <c r="AQ1064" s="300"/>
      <c r="AR1064" s="300"/>
      <c r="AS1064" s="300"/>
      <c r="AT1064" s="300"/>
      <c r="AU1064" s="300"/>
      <c r="AV1064" s="300"/>
      <c r="AW1064" s="300"/>
      <c r="AX1064" s="300"/>
      <c r="AY1064" s="300"/>
      <c r="AZ1064" s="300"/>
      <c r="BA1064" s="300"/>
      <c r="BB1064" s="300"/>
      <c r="BC1064" s="300"/>
      <c r="BD1064" s="300"/>
      <c r="BE1064" s="300"/>
      <c r="BF1064" s="300"/>
      <c r="BG1064" s="300"/>
      <c r="BH1064" s="300"/>
      <c r="BI1064" s="300"/>
      <c r="BJ1064" s="300"/>
      <c r="BK1064" s="300"/>
      <c r="BL1064" s="300"/>
      <c r="BM1064" s="300"/>
      <c r="BN1064" s="300"/>
      <c r="BO1064" s="300"/>
      <c r="BP1064" s="300"/>
      <c r="BQ1064" s="300"/>
      <c r="BR1064" s="300"/>
      <c r="BS1064" s="300"/>
      <c r="BT1064" s="300"/>
      <c r="BU1064" s="300"/>
      <c r="BV1064" s="300"/>
      <c r="BW1064" s="300"/>
      <c r="BX1064" s="300"/>
      <c r="BY1064" s="300"/>
      <c r="BZ1064" s="300"/>
      <c r="CA1064" s="300"/>
      <c r="CB1064" s="300"/>
      <c r="CC1064" s="300"/>
      <c r="CD1064" s="300"/>
      <c r="CE1064" s="300"/>
      <c r="CF1064" s="300"/>
      <c r="CG1064" s="300"/>
      <c r="CH1064" s="300"/>
      <c r="CI1064" s="300"/>
      <c r="CJ1064" s="300"/>
      <c r="CK1064" s="300"/>
      <c r="CL1064" s="300"/>
      <c r="CM1064" s="300"/>
      <c r="CN1064" s="300"/>
      <c r="CO1064" s="300"/>
      <c r="CP1064" s="300"/>
      <c r="CQ1064" s="300"/>
      <c r="CR1064" s="300"/>
      <c r="CS1064" s="300"/>
      <c r="CT1064" s="300"/>
      <c r="CU1064" s="300"/>
      <c r="CV1064" s="300"/>
      <c r="CW1064" s="300"/>
      <c r="CX1064" s="300"/>
      <c r="CY1064" s="300"/>
      <c r="CZ1064" s="300"/>
      <c r="DA1064" s="300"/>
      <c r="DB1064" s="300"/>
      <c r="DC1064" s="300"/>
      <c r="DD1064" s="300"/>
      <c r="DE1064" s="300"/>
      <c r="DF1064" s="300"/>
      <c r="DG1064" s="300"/>
      <c r="DH1064" s="300"/>
      <c r="DI1064" s="300"/>
      <c r="DJ1064" s="300"/>
      <c r="DK1064" s="300"/>
      <c r="DL1064" s="300"/>
      <c r="DM1064" s="300"/>
      <c r="DN1064" s="300"/>
      <c r="DO1064" s="300"/>
      <c r="DP1064" s="300"/>
      <c r="DQ1064" s="300"/>
      <c r="DR1064" s="300"/>
      <c r="DS1064" s="300"/>
      <c r="DT1064" s="300"/>
      <c r="DU1064" s="300"/>
      <c r="DV1064" s="300"/>
      <c r="DW1064" s="300"/>
      <c r="DX1064" s="300"/>
      <c r="DY1064" s="300"/>
      <c r="DZ1064" s="300"/>
      <c r="EA1064" s="300"/>
      <c r="EB1064" s="300"/>
      <c r="EC1064" s="300"/>
      <c r="ED1064" s="300"/>
      <c r="EE1064" s="300"/>
      <c r="EF1064" s="300"/>
      <c r="EG1064" s="300"/>
      <c r="EH1064" s="300"/>
      <c r="EI1064" s="300"/>
      <c r="EJ1064" s="300"/>
      <c r="EK1064" s="300"/>
      <c r="EL1064" s="300"/>
      <c r="EM1064" s="300"/>
      <c r="EN1064" s="300"/>
      <c r="EO1064" s="300"/>
      <c r="EP1064" s="300"/>
      <c r="EQ1064" s="300"/>
      <c r="ER1064" s="300"/>
      <c r="ES1064" s="300"/>
      <c r="ET1064" s="300"/>
      <c r="EU1064" s="300"/>
      <c r="EV1064" s="300"/>
      <c r="EW1064" s="300"/>
      <c r="EX1064" s="300"/>
      <c r="EY1064" s="300"/>
      <c r="EZ1064" s="300"/>
      <c r="FA1064" s="300"/>
      <c r="FB1064" s="300"/>
      <c r="FC1064" s="300"/>
      <c r="FD1064" s="300"/>
      <c r="FE1064" s="300"/>
      <c r="FF1064" s="300"/>
      <c r="FG1064" s="300"/>
      <c r="FH1064" s="300"/>
      <c r="FI1064" s="300"/>
      <c r="FJ1064" s="300"/>
      <c r="FK1064" s="300"/>
      <c r="FL1064" s="300"/>
      <c r="FM1064" s="300"/>
      <c r="FN1064" s="300"/>
      <c r="FO1064" s="300"/>
      <c r="FP1064" s="300"/>
      <c r="FQ1064" s="300"/>
      <c r="FR1064" s="300"/>
      <c r="FS1064" s="300"/>
      <c r="FT1064" s="300"/>
      <c r="FU1064" s="300"/>
      <c r="FV1064" s="300"/>
      <c r="FW1064" s="300"/>
      <c r="FX1064" s="300"/>
      <c r="FY1064" s="300"/>
      <c r="FZ1064" s="300"/>
      <c r="GA1064" s="300"/>
      <c r="GB1064" s="300"/>
      <c r="GC1064" s="300"/>
      <c r="GD1064" s="300"/>
      <c r="GE1064" s="300"/>
      <c r="GF1064" s="300"/>
      <c r="GG1064" s="300"/>
      <c r="GH1064" s="300"/>
      <c r="GI1064" s="300"/>
      <c r="GJ1064" s="300"/>
      <c r="GK1064" s="300"/>
      <c r="GL1064" s="300"/>
      <c r="GM1064" s="300"/>
      <c r="GN1064" s="300"/>
      <c r="GO1064" s="300"/>
      <c r="GP1064" s="300"/>
      <c r="GQ1064" s="300"/>
      <c r="GR1064" s="300"/>
      <c r="GS1064" s="300"/>
      <c r="GT1064" s="300"/>
      <c r="GU1064" s="300"/>
      <c r="GV1064" s="300"/>
      <c r="GW1064" s="300"/>
      <c r="GX1064" s="300"/>
      <c r="GY1064" s="300"/>
      <c r="GZ1064" s="300"/>
      <c r="HA1064" s="300"/>
      <c r="HB1064" s="300"/>
      <c r="HC1064" s="300"/>
      <c r="HD1064" s="300"/>
      <c r="HE1064" s="300"/>
      <c r="HF1064" s="300"/>
      <c r="HG1064" s="300"/>
      <c r="HH1064" s="300"/>
      <c r="HI1064" s="300"/>
      <c r="HJ1064" s="300"/>
      <c r="HK1064" s="300"/>
      <c r="HL1064" s="300"/>
      <c r="HM1064" s="300"/>
      <c r="HN1064" s="300"/>
      <c r="HO1064" s="300"/>
      <c r="HP1064" s="300"/>
      <c r="HQ1064" s="300"/>
      <c r="HR1064" s="300"/>
      <c r="HS1064" s="300"/>
      <c r="HT1064" s="300"/>
      <c r="HU1064" s="300"/>
      <c r="HV1064" s="300"/>
      <c r="HW1064" s="300"/>
      <c r="HX1064" s="300"/>
      <c r="HY1064" s="300"/>
      <c r="HZ1064" s="300"/>
      <c r="IA1064" s="300"/>
      <c r="IB1064" s="300"/>
      <c r="IC1064" s="300"/>
      <c r="ID1064" s="300"/>
      <c r="IE1064" s="300"/>
      <c r="IF1064" s="300"/>
      <c r="IG1064" s="300"/>
      <c r="IH1064" s="300"/>
      <c r="II1064" s="300"/>
      <c r="IJ1064" s="300"/>
      <c r="IK1064" s="300"/>
      <c r="IL1064" s="300"/>
      <c r="IM1064" s="300"/>
      <c r="IN1064" s="300"/>
      <c r="IO1064" s="300"/>
      <c r="IP1064" s="300"/>
      <c r="IQ1064" s="300"/>
      <c r="IR1064" s="300"/>
      <c r="IS1064" s="300"/>
      <c r="IT1064" s="300"/>
      <c r="IU1064" s="300"/>
      <c r="IV1064" s="300"/>
    </row>
    <row r="1065" spans="1:256">
      <c r="A1065" s="3">
        <f t="shared" si="67"/>
        <v>1058</v>
      </c>
      <c r="B1065" s="3">
        <f t="shared" si="68"/>
        <v>19201060</v>
      </c>
      <c r="C1065" s="300" t="s">
        <v>5314</v>
      </c>
      <c r="D1065" s="293" t="s">
        <v>5315</v>
      </c>
      <c r="E1065" s="12" t="s">
        <v>5316</v>
      </c>
      <c r="F1065" s="274" t="s">
        <v>3866</v>
      </c>
      <c r="G1065" s="347" t="s">
        <v>5317</v>
      </c>
      <c r="H1065" s="12" t="s">
        <v>326</v>
      </c>
      <c r="I1065" s="339">
        <v>32615</v>
      </c>
      <c r="J1065" s="337" t="s">
        <v>1920</v>
      </c>
      <c r="K1065" s="300" t="s">
        <v>1538</v>
      </c>
      <c r="L1065" s="300" t="s">
        <v>5252</v>
      </c>
      <c r="M1065" s="300" t="s">
        <v>336</v>
      </c>
      <c r="N1065" s="300" t="s">
        <v>1538</v>
      </c>
      <c r="O1065" s="300" t="s">
        <v>1538</v>
      </c>
      <c r="P1065" s="300"/>
      <c r="Q1065" s="300"/>
      <c r="R1065" s="300"/>
      <c r="S1065" s="300"/>
      <c r="T1065" s="300"/>
      <c r="U1065" s="300"/>
      <c r="V1065" s="300"/>
      <c r="W1065" s="300"/>
      <c r="X1065" s="300"/>
      <c r="Y1065" s="300"/>
      <c r="Z1065" s="300"/>
      <c r="AA1065" s="300"/>
      <c r="AB1065" s="300"/>
      <c r="AC1065" s="300"/>
      <c r="AD1065" s="300"/>
      <c r="AE1065" s="300"/>
      <c r="AF1065" s="300"/>
      <c r="AG1065" s="300"/>
      <c r="AH1065" s="300"/>
      <c r="AI1065" s="300"/>
      <c r="AJ1065" s="300"/>
      <c r="AK1065" s="300"/>
      <c r="AL1065" s="300"/>
      <c r="AM1065" s="300"/>
      <c r="AN1065" s="300"/>
      <c r="AO1065" s="300"/>
      <c r="AP1065" s="300"/>
      <c r="AQ1065" s="300"/>
      <c r="AR1065" s="300"/>
      <c r="AS1065" s="300"/>
      <c r="AT1065" s="300"/>
      <c r="AU1065" s="300"/>
      <c r="AV1065" s="300"/>
      <c r="AW1065" s="300"/>
      <c r="AX1065" s="300"/>
      <c r="AY1065" s="300"/>
      <c r="AZ1065" s="300"/>
      <c r="BA1065" s="300"/>
      <c r="BB1065" s="300"/>
      <c r="BC1065" s="300"/>
      <c r="BD1065" s="300"/>
      <c r="BE1065" s="300"/>
      <c r="BF1065" s="300"/>
      <c r="BG1065" s="300"/>
      <c r="BH1065" s="300"/>
      <c r="BI1065" s="300"/>
      <c r="BJ1065" s="300"/>
      <c r="BK1065" s="300"/>
      <c r="BL1065" s="300"/>
      <c r="BM1065" s="300"/>
      <c r="BN1065" s="300"/>
      <c r="BO1065" s="300"/>
      <c r="BP1065" s="300"/>
      <c r="BQ1065" s="300"/>
      <c r="BR1065" s="300"/>
      <c r="BS1065" s="300"/>
      <c r="BT1065" s="300"/>
      <c r="BU1065" s="300"/>
      <c r="BV1065" s="300"/>
      <c r="BW1065" s="300"/>
      <c r="BX1065" s="300"/>
      <c r="BY1065" s="300"/>
      <c r="BZ1065" s="300"/>
      <c r="CA1065" s="300"/>
      <c r="CB1065" s="300"/>
      <c r="CC1065" s="300"/>
      <c r="CD1065" s="300"/>
      <c r="CE1065" s="300"/>
      <c r="CF1065" s="300"/>
      <c r="CG1065" s="300"/>
      <c r="CH1065" s="300"/>
      <c r="CI1065" s="300"/>
      <c r="CJ1065" s="300"/>
      <c r="CK1065" s="300"/>
      <c r="CL1065" s="300"/>
      <c r="CM1065" s="300"/>
      <c r="CN1065" s="300"/>
      <c r="CO1065" s="300"/>
      <c r="CP1065" s="300"/>
      <c r="CQ1065" s="300"/>
      <c r="CR1065" s="300"/>
      <c r="CS1065" s="300"/>
      <c r="CT1065" s="300"/>
      <c r="CU1065" s="300"/>
      <c r="CV1065" s="300"/>
      <c r="CW1065" s="300"/>
      <c r="CX1065" s="300"/>
      <c r="CY1065" s="300"/>
      <c r="CZ1065" s="300"/>
      <c r="DA1065" s="300"/>
      <c r="DB1065" s="300"/>
      <c r="DC1065" s="300"/>
      <c r="DD1065" s="300"/>
      <c r="DE1065" s="300"/>
      <c r="DF1065" s="300"/>
      <c r="DG1065" s="300"/>
      <c r="DH1065" s="300"/>
      <c r="DI1065" s="300"/>
      <c r="DJ1065" s="300"/>
      <c r="DK1065" s="300"/>
      <c r="DL1065" s="300"/>
      <c r="DM1065" s="300"/>
      <c r="DN1065" s="300"/>
      <c r="DO1065" s="300"/>
      <c r="DP1065" s="300"/>
      <c r="DQ1065" s="300"/>
      <c r="DR1065" s="300"/>
      <c r="DS1065" s="300"/>
      <c r="DT1065" s="300"/>
      <c r="DU1065" s="300"/>
      <c r="DV1065" s="300"/>
      <c r="DW1065" s="300"/>
      <c r="DX1065" s="300"/>
      <c r="DY1065" s="300"/>
      <c r="DZ1065" s="300"/>
      <c r="EA1065" s="300"/>
      <c r="EB1065" s="300"/>
      <c r="EC1065" s="300"/>
      <c r="ED1065" s="300"/>
      <c r="EE1065" s="300"/>
      <c r="EF1065" s="300"/>
      <c r="EG1065" s="300"/>
      <c r="EH1065" s="300"/>
      <c r="EI1065" s="300"/>
      <c r="EJ1065" s="300"/>
      <c r="EK1065" s="300"/>
      <c r="EL1065" s="300"/>
      <c r="EM1065" s="300"/>
      <c r="EN1065" s="300"/>
      <c r="EO1065" s="300"/>
      <c r="EP1065" s="300"/>
      <c r="EQ1065" s="300"/>
      <c r="ER1065" s="300"/>
      <c r="ES1065" s="300"/>
      <c r="ET1065" s="300"/>
      <c r="EU1065" s="300"/>
      <c r="EV1065" s="300"/>
      <c r="EW1065" s="300"/>
      <c r="EX1065" s="300"/>
      <c r="EY1065" s="300"/>
      <c r="EZ1065" s="300"/>
      <c r="FA1065" s="300"/>
      <c r="FB1065" s="300"/>
      <c r="FC1065" s="300"/>
      <c r="FD1065" s="300"/>
      <c r="FE1065" s="300"/>
      <c r="FF1065" s="300"/>
      <c r="FG1065" s="300"/>
      <c r="FH1065" s="300"/>
      <c r="FI1065" s="300"/>
      <c r="FJ1065" s="300"/>
      <c r="FK1065" s="300"/>
      <c r="FL1065" s="300"/>
      <c r="FM1065" s="300"/>
      <c r="FN1065" s="300"/>
      <c r="FO1065" s="300"/>
      <c r="FP1065" s="300"/>
      <c r="FQ1065" s="300"/>
      <c r="FR1065" s="300"/>
      <c r="FS1065" s="300"/>
      <c r="FT1065" s="300"/>
      <c r="FU1065" s="300"/>
      <c r="FV1065" s="300"/>
      <c r="FW1065" s="300"/>
      <c r="FX1065" s="300"/>
      <c r="FY1065" s="300"/>
      <c r="FZ1065" s="300"/>
      <c r="GA1065" s="300"/>
      <c r="GB1065" s="300"/>
      <c r="GC1065" s="300"/>
      <c r="GD1065" s="300"/>
      <c r="GE1065" s="300"/>
      <c r="GF1065" s="300"/>
      <c r="GG1065" s="300"/>
      <c r="GH1065" s="300"/>
      <c r="GI1065" s="300"/>
      <c r="GJ1065" s="300"/>
      <c r="GK1065" s="300"/>
      <c r="GL1065" s="300"/>
      <c r="GM1065" s="300"/>
      <c r="GN1065" s="300"/>
      <c r="GO1065" s="300"/>
      <c r="GP1065" s="300"/>
      <c r="GQ1065" s="300"/>
      <c r="GR1065" s="300"/>
      <c r="GS1065" s="300"/>
      <c r="GT1065" s="300"/>
      <c r="GU1065" s="300"/>
      <c r="GV1065" s="300"/>
      <c r="GW1065" s="300"/>
      <c r="GX1065" s="300"/>
      <c r="GY1065" s="300"/>
      <c r="GZ1065" s="300"/>
      <c r="HA1065" s="300"/>
      <c r="HB1065" s="300"/>
      <c r="HC1065" s="300"/>
      <c r="HD1065" s="300"/>
      <c r="HE1065" s="300"/>
      <c r="HF1065" s="300"/>
      <c r="HG1065" s="300"/>
      <c r="HH1065" s="300"/>
      <c r="HI1065" s="300"/>
      <c r="HJ1065" s="300"/>
      <c r="HK1065" s="300"/>
      <c r="HL1065" s="300"/>
      <c r="HM1065" s="300"/>
      <c r="HN1065" s="300"/>
      <c r="HO1065" s="300"/>
      <c r="HP1065" s="300"/>
      <c r="HQ1065" s="300"/>
      <c r="HR1065" s="300"/>
      <c r="HS1065" s="300"/>
      <c r="HT1065" s="300"/>
      <c r="HU1065" s="300"/>
      <c r="HV1065" s="300"/>
      <c r="HW1065" s="300"/>
      <c r="HX1065" s="300"/>
      <c r="HY1065" s="300"/>
      <c r="HZ1065" s="300"/>
      <c r="IA1065" s="300"/>
      <c r="IB1065" s="300"/>
      <c r="IC1065" s="300"/>
      <c r="ID1065" s="300"/>
      <c r="IE1065" s="300"/>
      <c r="IF1065" s="300"/>
      <c r="IG1065" s="300"/>
      <c r="IH1065" s="300"/>
      <c r="II1065" s="300"/>
      <c r="IJ1065" s="300"/>
      <c r="IK1065" s="300"/>
      <c r="IL1065" s="300"/>
      <c r="IM1065" s="300"/>
      <c r="IN1065" s="300"/>
      <c r="IO1065" s="300"/>
      <c r="IP1065" s="300"/>
      <c r="IQ1065" s="300"/>
      <c r="IR1065" s="300"/>
      <c r="IS1065" s="300"/>
      <c r="IT1065" s="300"/>
      <c r="IU1065" s="300"/>
      <c r="IV1065" s="300"/>
    </row>
    <row r="1066" spans="1:256">
      <c r="A1066" s="3">
        <f t="shared" si="67"/>
        <v>1059</v>
      </c>
      <c r="B1066" s="3">
        <f t="shared" si="68"/>
        <v>19201061</v>
      </c>
      <c r="C1066" s="300" t="s">
        <v>5259</v>
      </c>
      <c r="D1066" s="293" t="s">
        <v>5318</v>
      </c>
      <c r="E1066" s="12" t="s">
        <v>5319</v>
      </c>
      <c r="F1066" s="274" t="s">
        <v>5320</v>
      </c>
      <c r="G1066" s="347" t="s">
        <v>5321</v>
      </c>
      <c r="H1066" s="12" t="s">
        <v>326</v>
      </c>
      <c r="I1066" s="339">
        <v>24169</v>
      </c>
      <c r="J1066" s="337" t="s">
        <v>5322</v>
      </c>
      <c r="K1066" s="300" t="s">
        <v>1538</v>
      </c>
      <c r="L1066" s="300" t="s">
        <v>5252</v>
      </c>
      <c r="M1066" s="300" t="s">
        <v>336</v>
      </c>
      <c r="N1066" s="300" t="s">
        <v>1538</v>
      </c>
      <c r="O1066" s="300" t="s">
        <v>1538</v>
      </c>
      <c r="P1066" s="300"/>
      <c r="Q1066" s="300"/>
      <c r="R1066" s="300"/>
      <c r="S1066" s="300"/>
      <c r="T1066" s="300"/>
      <c r="U1066" s="300"/>
      <c r="V1066" s="300"/>
      <c r="W1066" s="300"/>
      <c r="X1066" s="300"/>
      <c r="Y1066" s="300"/>
      <c r="Z1066" s="300"/>
      <c r="AA1066" s="300"/>
      <c r="AB1066" s="300"/>
      <c r="AC1066" s="300"/>
      <c r="AD1066" s="300"/>
      <c r="AE1066" s="300"/>
      <c r="AF1066" s="300"/>
      <c r="AG1066" s="300"/>
      <c r="AH1066" s="300"/>
      <c r="AI1066" s="300"/>
      <c r="AJ1066" s="300"/>
      <c r="AK1066" s="300"/>
      <c r="AL1066" s="300"/>
      <c r="AM1066" s="300"/>
      <c r="AN1066" s="300"/>
      <c r="AO1066" s="300"/>
      <c r="AP1066" s="300"/>
      <c r="AQ1066" s="300"/>
      <c r="AR1066" s="300"/>
      <c r="AS1066" s="300"/>
      <c r="AT1066" s="300"/>
      <c r="AU1066" s="300"/>
      <c r="AV1066" s="300"/>
      <c r="AW1066" s="300"/>
      <c r="AX1066" s="300"/>
      <c r="AY1066" s="300"/>
      <c r="AZ1066" s="300"/>
      <c r="BA1066" s="300"/>
      <c r="BB1066" s="300"/>
      <c r="BC1066" s="300"/>
      <c r="BD1066" s="300"/>
      <c r="BE1066" s="300"/>
      <c r="BF1066" s="300"/>
      <c r="BG1066" s="300"/>
      <c r="BH1066" s="300"/>
      <c r="BI1066" s="300"/>
      <c r="BJ1066" s="300"/>
      <c r="BK1066" s="300"/>
      <c r="BL1066" s="300"/>
      <c r="BM1066" s="300"/>
      <c r="BN1066" s="300"/>
      <c r="BO1066" s="300"/>
      <c r="BP1066" s="300"/>
      <c r="BQ1066" s="300"/>
      <c r="BR1066" s="300"/>
      <c r="BS1066" s="300"/>
      <c r="BT1066" s="300"/>
      <c r="BU1066" s="300"/>
      <c r="BV1066" s="300"/>
      <c r="BW1066" s="300"/>
      <c r="BX1066" s="300"/>
      <c r="BY1066" s="300"/>
      <c r="BZ1066" s="300"/>
      <c r="CA1066" s="300"/>
      <c r="CB1066" s="300"/>
      <c r="CC1066" s="300"/>
      <c r="CD1066" s="300"/>
      <c r="CE1066" s="300"/>
      <c r="CF1066" s="300"/>
      <c r="CG1066" s="300"/>
      <c r="CH1066" s="300"/>
      <c r="CI1066" s="300"/>
      <c r="CJ1066" s="300"/>
      <c r="CK1066" s="300"/>
      <c r="CL1066" s="300"/>
      <c r="CM1066" s="300"/>
      <c r="CN1066" s="300"/>
      <c r="CO1066" s="300"/>
      <c r="CP1066" s="300"/>
      <c r="CQ1066" s="300"/>
      <c r="CR1066" s="300"/>
      <c r="CS1066" s="300"/>
      <c r="CT1066" s="300"/>
      <c r="CU1066" s="300"/>
      <c r="CV1066" s="300"/>
      <c r="CW1066" s="300"/>
      <c r="CX1066" s="300"/>
      <c r="CY1066" s="300"/>
      <c r="CZ1066" s="300"/>
      <c r="DA1066" s="300"/>
      <c r="DB1066" s="300"/>
      <c r="DC1066" s="300"/>
      <c r="DD1066" s="300"/>
      <c r="DE1066" s="300"/>
      <c r="DF1066" s="300"/>
      <c r="DG1066" s="300"/>
      <c r="DH1066" s="300"/>
      <c r="DI1066" s="300"/>
      <c r="DJ1066" s="300"/>
      <c r="DK1066" s="300"/>
      <c r="DL1066" s="300"/>
      <c r="DM1066" s="300"/>
      <c r="DN1066" s="300"/>
      <c r="DO1066" s="300"/>
      <c r="DP1066" s="300"/>
      <c r="DQ1066" s="300"/>
      <c r="DR1066" s="300"/>
      <c r="DS1066" s="300"/>
      <c r="DT1066" s="300"/>
      <c r="DU1066" s="300"/>
      <c r="DV1066" s="300"/>
      <c r="DW1066" s="300"/>
      <c r="DX1066" s="300"/>
      <c r="DY1066" s="300"/>
      <c r="DZ1066" s="300"/>
      <c r="EA1066" s="300"/>
      <c r="EB1066" s="300"/>
      <c r="EC1066" s="300"/>
      <c r="ED1066" s="300"/>
      <c r="EE1066" s="300"/>
      <c r="EF1066" s="300"/>
      <c r="EG1066" s="300"/>
      <c r="EH1066" s="300"/>
      <c r="EI1066" s="300"/>
      <c r="EJ1066" s="300"/>
      <c r="EK1066" s="300"/>
      <c r="EL1066" s="300"/>
      <c r="EM1066" s="300"/>
      <c r="EN1066" s="300"/>
      <c r="EO1066" s="300"/>
      <c r="EP1066" s="300"/>
      <c r="EQ1066" s="300"/>
      <c r="ER1066" s="300"/>
      <c r="ES1066" s="300"/>
      <c r="ET1066" s="300"/>
      <c r="EU1066" s="300"/>
      <c r="EV1066" s="300"/>
      <c r="EW1066" s="300"/>
      <c r="EX1066" s="300"/>
      <c r="EY1066" s="300"/>
      <c r="EZ1066" s="300"/>
      <c r="FA1066" s="300"/>
      <c r="FB1066" s="300"/>
      <c r="FC1066" s="300"/>
      <c r="FD1066" s="300"/>
      <c r="FE1066" s="300"/>
      <c r="FF1066" s="300"/>
      <c r="FG1066" s="300"/>
      <c r="FH1066" s="300"/>
      <c r="FI1066" s="300"/>
      <c r="FJ1066" s="300"/>
      <c r="FK1066" s="300"/>
      <c r="FL1066" s="300"/>
      <c r="FM1066" s="300"/>
      <c r="FN1066" s="300"/>
      <c r="FO1066" s="300"/>
      <c r="FP1066" s="300"/>
      <c r="FQ1066" s="300"/>
      <c r="FR1066" s="300"/>
      <c r="FS1066" s="300"/>
      <c r="FT1066" s="300"/>
      <c r="FU1066" s="300"/>
      <c r="FV1066" s="300"/>
      <c r="FW1066" s="300"/>
      <c r="FX1066" s="300"/>
      <c r="FY1066" s="300"/>
      <c r="FZ1066" s="300"/>
      <c r="GA1066" s="300"/>
      <c r="GB1066" s="300"/>
      <c r="GC1066" s="300"/>
      <c r="GD1066" s="300"/>
      <c r="GE1066" s="300"/>
      <c r="GF1066" s="300"/>
      <c r="GG1066" s="300"/>
      <c r="GH1066" s="300"/>
      <c r="GI1066" s="300"/>
      <c r="GJ1066" s="300"/>
      <c r="GK1066" s="300"/>
      <c r="GL1066" s="300"/>
      <c r="GM1066" s="300"/>
      <c r="GN1066" s="300"/>
      <c r="GO1066" s="300"/>
      <c r="GP1066" s="300"/>
      <c r="GQ1066" s="300"/>
      <c r="GR1066" s="300"/>
      <c r="GS1066" s="300"/>
      <c r="GT1066" s="300"/>
      <c r="GU1066" s="300"/>
      <c r="GV1066" s="300"/>
      <c r="GW1066" s="300"/>
      <c r="GX1066" s="300"/>
      <c r="GY1066" s="300"/>
      <c r="GZ1066" s="300"/>
      <c r="HA1066" s="300"/>
      <c r="HB1066" s="300"/>
      <c r="HC1066" s="300"/>
      <c r="HD1066" s="300"/>
      <c r="HE1066" s="300"/>
      <c r="HF1066" s="300"/>
      <c r="HG1066" s="300"/>
      <c r="HH1066" s="300"/>
      <c r="HI1066" s="300"/>
      <c r="HJ1066" s="300"/>
      <c r="HK1066" s="300"/>
      <c r="HL1066" s="300"/>
      <c r="HM1066" s="300"/>
      <c r="HN1066" s="300"/>
      <c r="HO1066" s="300"/>
      <c r="HP1066" s="300"/>
      <c r="HQ1066" s="300"/>
      <c r="HR1066" s="300"/>
      <c r="HS1066" s="300"/>
      <c r="HT1066" s="300"/>
      <c r="HU1066" s="300"/>
      <c r="HV1066" s="300"/>
      <c r="HW1066" s="300"/>
      <c r="HX1066" s="300"/>
      <c r="HY1066" s="300"/>
      <c r="HZ1066" s="300"/>
      <c r="IA1066" s="300"/>
      <c r="IB1066" s="300"/>
      <c r="IC1066" s="300"/>
      <c r="ID1066" s="300"/>
      <c r="IE1066" s="300"/>
      <c r="IF1066" s="300"/>
      <c r="IG1066" s="300"/>
      <c r="IH1066" s="300"/>
      <c r="II1066" s="300"/>
      <c r="IJ1066" s="300"/>
      <c r="IK1066" s="300"/>
      <c r="IL1066" s="300"/>
      <c r="IM1066" s="300"/>
      <c r="IN1066" s="300"/>
      <c r="IO1066" s="300"/>
      <c r="IP1066" s="300"/>
      <c r="IQ1066" s="300"/>
      <c r="IR1066" s="300"/>
      <c r="IS1066" s="300"/>
      <c r="IT1066" s="300"/>
      <c r="IU1066" s="300"/>
      <c r="IV1066" s="300"/>
    </row>
    <row r="1067" spans="1:256">
      <c r="A1067" s="3">
        <f t="shared" si="67"/>
        <v>1060</v>
      </c>
      <c r="B1067" s="3">
        <f t="shared" si="68"/>
        <v>19201062</v>
      </c>
      <c r="C1067" s="300" t="s">
        <v>5259</v>
      </c>
      <c r="D1067" s="293" t="s">
        <v>874</v>
      </c>
      <c r="F1067" s="274" t="s">
        <v>5323</v>
      </c>
      <c r="G1067" s="347" t="s">
        <v>5324</v>
      </c>
      <c r="H1067" s="12" t="s">
        <v>326</v>
      </c>
      <c r="I1067" s="339">
        <v>27979</v>
      </c>
      <c r="J1067" s="337" t="s">
        <v>1920</v>
      </c>
      <c r="K1067" s="300" t="s">
        <v>1538</v>
      </c>
      <c r="L1067" s="300" t="s">
        <v>5252</v>
      </c>
      <c r="M1067" s="300" t="s">
        <v>336</v>
      </c>
      <c r="N1067" s="300" t="s">
        <v>1538</v>
      </c>
      <c r="O1067" s="300" t="s">
        <v>1538</v>
      </c>
      <c r="P1067" s="300"/>
      <c r="Q1067" s="300"/>
      <c r="R1067" s="300"/>
      <c r="S1067" s="300"/>
      <c r="T1067" s="300"/>
      <c r="U1067" s="300"/>
      <c r="V1067" s="300"/>
      <c r="W1067" s="300"/>
      <c r="X1067" s="300"/>
      <c r="Y1067" s="300"/>
      <c r="Z1067" s="300"/>
      <c r="AA1067" s="300"/>
      <c r="AB1067" s="300"/>
      <c r="AC1067" s="300"/>
      <c r="AD1067" s="300"/>
      <c r="AE1067" s="300"/>
      <c r="AF1067" s="300"/>
      <c r="AG1067" s="300"/>
      <c r="AH1067" s="300"/>
      <c r="AI1067" s="300"/>
      <c r="AJ1067" s="300"/>
      <c r="AK1067" s="300"/>
      <c r="AL1067" s="300"/>
      <c r="AM1067" s="300"/>
      <c r="AN1067" s="300"/>
      <c r="AO1067" s="300"/>
      <c r="AP1067" s="300"/>
      <c r="AQ1067" s="300"/>
      <c r="AR1067" s="300"/>
      <c r="AS1067" s="300"/>
      <c r="AT1067" s="300"/>
      <c r="AU1067" s="300"/>
      <c r="AV1067" s="300"/>
      <c r="AW1067" s="300"/>
      <c r="AX1067" s="300"/>
      <c r="AY1067" s="300"/>
      <c r="AZ1067" s="300"/>
      <c r="BA1067" s="300"/>
      <c r="BB1067" s="300"/>
      <c r="BC1067" s="300"/>
      <c r="BD1067" s="300"/>
      <c r="BE1067" s="300"/>
      <c r="BF1067" s="300"/>
      <c r="BG1067" s="300"/>
      <c r="BH1067" s="300"/>
      <c r="BI1067" s="300"/>
      <c r="BJ1067" s="300"/>
      <c r="BK1067" s="300"/>
      <c r="BL1067" s="300"/>
      <c r="BM1067" s="300"/>
      <c r="BN1067" s="300"/>
      <c r="BO1067" s="300"/>
      <c r="BP1067" s="300"/>
      <c r="BQ1067" s="300"/>
      <c r="BR1067" s="300"/>
      <c r="BS1067" s="300"/>
      <c r="BT1067" s="300"/>
      <c r="BU1067" s="300"/>
      <c r="BV1067" s="300"/>
      <c r="BW1067" s="300"/>
      <c r="BX1067" s="300"/>
      <c r="BY1067" s="300"/>
      <c r="BZ1067" s="300"/>
      <c r="CA1067" s="300"/>
      <c r="CB1067" s="300"/>
      <c r="CC1067" s="300"/>
      <c r="CD1067" s="300"/>
      <c r="CE1067" s="300"/>
      <c r="CF1067" s="300"/>
      <c r="CG1067" s="300"/>
      <c r="CH1067" s="300"/>
      <c r="CI1067" s="300"/>
      <c r="CJ1067" s="300"/>
      <c r="CK1067" s="300"/>
      <c r="CL1067" s="300"/>
      <c r="CM1067" s="300"/>
      <c r="CN1067" s="300"/>
      <c r="CO1067" s="300"/>
      <c r="CP1067" s="300"/>
      <c r="CQ1067" s="300"/>
      <c r="CR1067" s="300"/>
      <c r="CS1067" s="300"/>
      <c r="CT1067" s="300"/>
      <c r="CU1067" s="300"/>
      <c r="CV1067" s="300"/>
      <c r="CW1067" s="300"/>
      <c r="CX1067" s="300"/>
      <c r="CY1067" s="300"/>
      <c r="CZ1067" s="300"/>
      <c r="DA1067" s="300"/>
      <c r="DB1067" s="300"/>
      <c r="DC1067" s="300"/>
      <c r="DD1067" s="300"/>
      <c r="DE1067" s="300"/>
      <c r="DF1067" s="300"/>
      <c r="DG1067" s="300"/>
      <c r="DH1067" s="300"/>
      <c r="DI1067" s="300"/>
      <c r="DJ1067" s="300"/>
      <c r="DK1067" s="300"/>
      <c r="DL1067" s="300"/>
      <c r="DM1067" s="300"/>
      <c r="DN1067" s="300"/>
      <c r="DO1067" s="300"/>
      <c r="DP1067" s="300"/>
      <c r="DQ1067" s="300"/>
      <c r="DR1067" s="300"/>
      <c r="DS1067" s="300"/>
      <c r="DT1067" s="300"/>
      <c r="DU1067" s="300"/>
      <c r="DV1067" s="300"/>
      <c r="DW1067" s="300"/>
      <c r="DX1067" s="300"/>
      <c r="DY1067" s="300"/>
      <c r="DZ1067" s="300"/>
      <c r="EA1067" s="300"/>
      <c r="EB1067" s="300"/>
      <c r="EC1067" s="300"/>
      <c r="ED1067" s="300"/>
      <c r="EE1067" s="300"/>
      <c r="EF1067" s="300"/>
      <c r="EG1067" s="300"/>
      <c r="EH1067" s="300"/>
      <c r="EI1067" s="300"/>
      <c r="EJ1067" s="300"/>
      <c r="EK1067" s="300"/>
      <c r="EL1067" s="300"/>
      <c r="EM1067" s="300"/>
      <c r="EN1067" s="300"/>
      <c r="EO1067" s="300"/>
      <c r="EP1067" s="300"/>
      <c r="EQ1067" s="300"/>
      <c r="ER1067" s="300"/>
      <c r="ES1067" s="300"/>
      <c r="ET1067" s="300"/>
      <c r="EU1067" s="300"/>
      <c r="EV1067" s="300"/>
      <c r="EW1067" s="300"/>
      <c r="EX1067" s="300"/>
      <c r="EY1067" s="300"/>
      <c r="EZ1067" s="300"/>
      <c r="FA1067" s="300"/>
      <c r="FB1067" s="300"/>
      <c r="FC1067" s="300"/>
      <c r="FD1067" s="300"/>
      <c r="FE1067" s="300"/>
      <c r="FF1067" s="300"/>
      <c r="FG1067" s="300"/>
      <c r="FH1067" s="300"/>
      <c r="FI1067" s="300"/>
      <c r="FJ1067" s="300"/>
      <c r="FK1067" s="300"/>
      <c r="FL1067" s="300"/>
      <c r="FM1067" s="300"/>
      <c r="FN1067" s="300"/>
      <c r="FO1067" s="300"/>
      <c r="FP1067" s="300"/>
      <c r="FQ1067" s="300"/>
      <c r="FR1067" s="300"/>
      <c r="FS1067" s="300"/>
      <c r="FT1067" s="300"/>
      <c r="FU1067" s="300"/>
      <c r="FV1067" s="300"/>
      <c r="FW1067" s="300"/>
      <c r="FX1067" s="300"/>
      <c r="FY1067" s="300"/>
      <c r="FZ1067" s="300"/>
      <c r="GA1067" s="300"/>
      <c r="GB1067" s="300"/>
      <c r="GC1067" s="300"/>
      <c r="GD1067" s="300"/>
      <c r="GE1067" s="300"/>
      <c r="GF1067" s="300"/>
      <c r="GG1067" s="300"/>
      <c r="GH1067" s="300"/>
      <c r="GI1067" s="300"/>
      <c r="GJ1067" s="300"/>
      <c r="GK1067" s="300"/>
      <c r="GL1067" s="300"/>
      <c r="GM1067" s="300"/>
      <c r="GN1067" s="300"/>
      <c r="GO1067" s="300"/>
      <c r="GP1067" s="300"/>
      <c r="GQ1067" s="300"/>
      <c r="GR1067" s="300"/>
      <c r="GS1067" s="300"/>
      <c r="GT1067" s="300"/>
      <c r="GU1067" s="300"/>
      <c r="GV1067" s="300"/>
      <c r="GW1067" s="300"/>
      <c r="GX1067" s="300"/>
      <c r="GY1067" s="300"/>
      <c r="GZ1067" s="300"/>
      <c r="HA1067" s="300"/>
      <c r="HB1067" s="300"/>
      <c r="HC1067" s="300"/>
      <c r="HD1067" s="300"/>
      <c r="HE1067" s="300"/>
      <c r="HF1067" s="300"/>
      <c r="HG1067" s="300"/>
      <c r="HH1067" s="300"/>
      <c r="HI1067" s="300"/>
      <c r="HJ1067" s="300"/>
      <c r="HK1067" s="300"/>
      <c r="HL1067" s="300"/>
      <c r="HM1067" s="300"/>
      <c r="HN1067" s="300"/>
      <c r="HO1067" s="300"/>
      <c r="HP1067" s="300"/>
      <c r="HQ1067" s="300"/>
      <c r="HR1067" s="300"/>
      <c r="HS1067" s="300"/>
      <c r="HT1067" s="300"/>
      <c r="HU1067" s="300"/>
      <c r="HV1067" s="300"/>
      <c r="HW1067" s="300"/>
      <c r="HX1067" s="300"/>
      <c r="HY1067" s="300"/>
      <c r="HZ1067" s="300"/>
      <c r="IA1067" s="300"/>
      <c r="IB1067" s="300"/>
      <c r="IC1067" s="300"/>
      <c r="ID1067" s="300"/>
      <c r="IE1067" s="300"/>
      <c r="IF1067" s="300"/>
      <c r="IG1067" s="300"/>
      <c r="IH1067" s="300"/>
      <c r="II1067" s="300"/>
      <c r="IJ1067" s="300"/>
      <c r="IK1067" s="300"/>
      <c r="IL1067" s="300"/>
      <c r="IM1067" s="300"/>
      <c r="IN1067" s="300"/>
      <c r="IO1067" s="300"/>
      <c r="IP1067" s="300"/>
      <c r="IQ1067" s="300"/>
      <c r="IR1067" s="300"/>
      <c r="IS1067" s="300"/>
      <c r="IT1067" s="300"/>
      <c r="IU1067" s="300"/>
      <c r="IV1067" s="300"/>
    </row>
    <row r="1068" spans="1:256">
      <c r="A1068" s="3">
        <f t="shared" si="67"/>
        <v>1061</v>
      </c>
      <c r="B1068" s="3">
        <f t="shared" si="68"/>
        <v>19201063</v>
      </c>
      <c r="C1068" s="300" t="s">
        <v>5259</v>
      </c>
      <c r="D1068" s="293" t="s">
        <v>124</v>
      </c>
      <c r="E1068" s="12" t="s">
        <v>1552</v>
      </c>
      <c r="F1068" s="274" t="s">
        <v>5335</v>
      </c>
      <c r="G1068" s="12" t="s">
        <v>3866</v>
      </c>
      <c r="H1068" s="12" t="s">
        <v>326</v>
      </c>
      <c r="I1068" s="12" t="s">
        <v>3866</v>
      </c>
      <c r="J1068" s="12" t="s">
        <v>3866</v>
      </c>
      <c r="K1068" s="300" t="s">
        <v>1538</v>
      </c>
      <c r="L1068" s="300" t="s">
        <v>5252</v>
      </c>
      <c r="M1068" s="300" t="s">
        <v>5279</v>
      </c>
      <c r="N1068" s="300" t="s">
        <v>1538</v>
      </c>
      <c r="O1068" s="300" t="s">
        <v>1538</v>
      </c>
      <c r="P1068" s="300"/>
      <c r="Q1068" s="300"/>
      <c r="R1068" s="300"/>
      <c r="S1068" s="300"/>
      <c r="T1068" s="300"/>
      <c r="U1068" s="300"/>
      <c r="V1068" s="300"/>
      <c r="W1068" s="300"/>
      <c r="X1068" s="300"/>
      <c r="Y1068" s="300"/>
      <c r="Z1068" s="300"/>
      <c r="AA1068" s="300"/>
      <c r="AB1068" s="300"/>
      <c r="AC1068" s="300"/>
      <c r="AD1068" s="300"/>
      <c r="AE1068" s="300"/>
      <c r="AF1068" s="300"/>
      <c r="AG1068" s="300"/>
      <c r="AH1068" s="300"/>
      <c r="AI1068" s="300"/>
      <c r="AJ1068" s="300"/>
      <c r="AK1068" s="300"/>
      <c r="AL1068" s="300"/>
      <c r="AM1068" s="300"/>
      <c r="AN1068" s="300"/>
      <c r="AO1068" s="300"/>
      <c r="AP1068" s="300"/>
      <c r="AQ1068" s="300"/>
      <c r="AR1068" s="300"/>
      <c r="AS1068" s="300"/>
      <c r="AT1068" s="300"/>
      <c r="AU1068" s="300"/>
      <c r="AV1068" s="300"/>
      <c r="AW1068" s="300"/>
      <c r="AX1068" s="300"/>
      <c r="AY1068" s="300"/>
      <c r="AZ1068" s="300"/>
      <c r="BA1068" s="300"/>
      <c r="BB1068" s="300"/>
      <c r="BC1068" s="300"/>
      <c r="BD1068" s="300"/>
      <c r="BE1068" s="300"/>
      <c r="BF1068" s="300"/>
      <c r="BG1068" s="300"/>
      <c r="BH1068" s="300"/>
      <c r="BI1068" s="300"/>
      <c r="BJ1068" s="300"/>
      <c r="BK1068" s="300"/>
      <c r="BL1068" s="300"/>
      <c r="BM1068" s="300"/>
      <c r="BN1068" s="300"/>
      <c r="BO1068" s="300"/>
      <c r="BP1068" s="300"/>
      <c r="BQ1068" s="300"/>
      <c r="BR1068" s="300"/>
      <c r="BS1068" s="300"/>
      <c r="BT1068" s="300"/>
      <c r="BU1068" s="300"/>
      <c r="BV1068" s="300"/>
      <c r="BW1068" s="300"/>
      <c r="BX1068" s="300"/>
      <c r="BY1068" s="300"/>
      <c r="BZ1068" s="300"/>
      <c r="CA1068" s="300"/>
      <c r="CB1068" s="300"/>
      <c r="CC1068" s="300"/>
      <c r="CD1068" s="300"/>
      <c r="CE1068" s="300"/>
      <c r="CF1068" s="300"/>
      <c r="CG1068" s="300"/>
      <c r="CH1068" s="300"/>
      <c r="CI1068" s="300"/>
      <c r="CJ1068" s="300"/>
      <c r="CK1068" s="300"/>
      <c r="CL1068" s="300"/>
      <c r="CM1068" s="300"/>
      <c r="CN1068" s="300"/>
      <c r="CO1068" s="300"/>
      <c r="CP1068" s="300"/>
      <c r="CQ1068" s="300"/>
      <c r="CR1068" s="300"/>
      <c r="CS1068" s="300"/>
      <c r="CT1068" s="300"/>
      <c r="CU1068" s="300"/>
      <c r="CV1068" s="300"/>
      <c r="CW1068" s="300"/>
      <c r="CX1068" s="300"/>
      <c r="CY1068" s="300"/>
      <c r="CZ1068" s="300"/>
      <c r="DA1068" s="300"/>
      <c r="DB1068" s="300"/>
      <c r="DC1068" s="300"/>
      <c r="DD1068" s="300"/>
      <c r="DE1068" s="300"/>
      <c r="DF1068" s="300"/>
      <c r="DG1068" s="300"/>
      <c r="DH1068" s="300"/>
      <c r="DI1068" s="300"/>
      <c r="DJ1068" s="300"/>
      <c r="DK1068" s="300"/>
      <c r="DL1068" s="300"/>
      <c r="DM1068" s="300"/>
      <c r="DN1068" s="300"/>
      <c r="DO1068" s="300"/>
      <c r="DP1068" s="300"/>
      <c r="DQ1068" s="300"/>
      <c r="DR1068" s="300"/>
      <c r="DS1068" s="300"/>
      <c r="DT1068" s="300"/>
      <c r="DU1068" s="300"/>
      <c r="DV1068" s="300"/>
      <c r="DW1068" s="300"/>
      <c r="DX1068" s="300"/>
      <c r="DY1068" s="300"/>
      <c r="DZ1068" s="300"/>
      <c r="EA1068" s="300"/>
      <c r="EB1068" s="300"/>
      <c r="EC1068" s="300"/>
      <c r="ED1068" s="300"/>
      <c r="EE1068" s="300"/>
      <c r="EF1068" s="300"/>
      <c r="EG1068" s="300"/>
      <c r="EH1068" s="300"/>
      <c r="EI1068" s="300"/>
      <c r="EJ1068" s="300"/>
      <c r="EK1068" s="300"/>
      <c r="EL1068" s="300"/>
      <c r="EM1068" s="300"/>
      <c r="EN1068" s="300"/>
      <c r="EO1068" s="300"/>
      <c r="EP1068" s="300"/>
      <c r="EQ1068" s="300"/>
      <c r="ER1068" s="300"/>
      <c r="ES1068" s="300"/>
      <c r="ET1068" s="300"/>
      <c r="EU1068" s="300"/>
      <c r="EV1068" s="300"/>
      <c r="EW1068" s="300"/>
      <c r="EX1068" s="300"/>
      <c r="EY1068" s="300"/>
      <c r="EZ1068" s="300"/>
      <c r="FA1068" s="300"/>
      <c r="FB1068" s="300"/>
      <c r="FC1068" s="300"/>
      <c r="FD1068" s="300"/>
      <c r="FE1068" s="300"/>
      <c r="FF1068" s="300"/>
      <c r="FG1068" s="300"/>
      <c r="FH1068" s="300"/>
      <c r="FI1068" s="300"/>
      <c r="FJ1068" s="300"/>
      <c r="FK1068" s="300"/>
      <c r="FL1068" s="300"/>
      <c r="FM1068" s="300"/>
      <c r="FN1068" s="300"/>
      <c r="FO1068" s="300"/>
      <c r="FP1068" s="300"/>
      <c r="FQ1068" s="300"/>
      <c r="FR1068" s="300"/>
      <c r="FS1068" s="300"/>
      <c r="FT1068" s="300"/>
      <c r="FU1068" s="300"/>
      <c r="FV1068" s="300"/>
      <c r="FW1068" s="300"/>
      <c r="FX1068" s="300"/>
      <c r="FY1068" s="300"/>
      <c r="FZ1068" s="300"/>
      <c r="GA1068" s="300"/>
      <c r="GB1068" s="300"/>
      <c r="GC1068" s="300"/>
      <c r="GD1068" s="300"/>
      <c r="GE1068" s="300"/>
      <c r="GF1068" s="300"/>
      <c r="GG1068" s="300"/>
      <c r="GH1068" s="300"/>
      <c r="GI1068" s="300"/>
      <c r="GJ1068" s="300"/>
      <c r="GK1068" s="300"/>
      <c r="GL1068" s="300"/>
      <c r="GM1068" s="300"/>
      <c r="GN1068" s="300"/>
      <c r="GO1068" s="300"/>
      <c r="GP1068" s="300"/>
      <c r="GQ1068" s="300"/>
      <c r="GR1068" s="300"/>
      <c r="GS1068" s="300"/>
      <c r="GT1068" s="300"/>
      <c r="GU1068" s="300"/>
      <c r="GV1068" s="300"/>
      <c r="GW1068" s="300"/>
      <c r="GX1068" s="300"/>
      <c r="GY1068" s="300"/>
      <c r="GZ1068" s="300"/>
      <c r="HA1068" s="300"/>
      <c r="HB1068" s="300"/>
      <c r="HC1068" s="300"/>
      <c r="HD1068" s="300"/>
      <c r="HE1068" s="300"/>
      <c r="HF1068" s="300"/>
      <c r="HG1068" s="300"/>
      <c r="HH1068" s="300"/>
      <c r="HI1068" s="300"/>
      <c r="HJ1068" s="300"/>
      <c r="HK1068" s="300"/>
      <c r="HL1068" s="300"/>
      <c r="HM1068" s="300"/>
      <c r="HN1068" s="300"/>
      <c r="HO1068" s="300"/>
      <c r="HP1068" s="300"/>
      <c r="HQ1068" s="300"/>
      <c r="HR1068" s="300"/>
      <c r="HS1068" s="300"/>
      <c r="HT1068" s="300"/>
      <c r="HU1068" s="300"/>
      <c r="HV1068" s="300"/>
      <c r="HW1068" s="300"/>
      <c r="HX1068" s="300"/>
      <c r="HY1068" s="300"/>
      <c r="HZ1068" s="300"/>
      <c r="IA1068" s="300"/>
      <c r="IB1068" s="300"/>
      <c r="IC1068" s="300"/>
      <c r="ID1068" s="300"/>
      <c r="IE1068" s="300"/>
      <c r="IF1068" s="300"/>
      <c r="IG1068" s="300"/>
      <c r="IH1068" s="300"/>
      <c r="II1068" s="300"/>
      <c r="IJ1068" s="300"/>
      <c r="IK1068" s="300"/>
      <c r="IL1068" s="300"/>
      <c r="IM1068" s="300"/>
      <c r="IN1068" s="300"/>
      <c r="IO1068" s="300"/>
      <c r="IP1068" s="300"/>
      <c r="IQ1068" s="300"/>
      <c r="IR1068" s="300"/>
      <c r="IS1068" s="300"/>
      <c r="IT1068" s="300"/>
      <c r="IU1068" s="300"/>
      <c r="IV1068" s="300"/>
    </row>
    <row r="1069" spans="1:256">
      <c r="A1069" s="3">
        <f t="shared" ref="A1069:A1084" si="69">A1068+1</f>
        <v>1062</v>
      </c>
      <c r="B1069" s="3">
        <f t="shared" si="68"/>
        <v>19201064</v>
      </c>
      <c r="C1069" s="300" t="s">
        <v>5248</v>
      </c>
      <c r="D1069" s="293" t="s">
        <v>819</v>
      </c>
      <c r="E1069" s="12" t="s">
        <v>5336</v>
      </c>
      <c r="F1069" s="274" t="s">
        <v>5337</v>
      </c>
      <c r="G1069" s="347" t="s">
        <v>5338</v>
      </c>
      <c r="H1069" s="12" t="s">
        <v>326</v>
      </c>
      <c r="I1069" s="339">
        <v>29949</v>
      </c>
      <c r="J1069" s="337" t="s">
        <v>5339</v>
      </c>
      <c r="K1069" s="300" t="s">
        <v>1538</v>
      </c>
      <c r="L1069" s="300" t="s">
        <v>5252</v>
      </c>
      <c r="M1069" s="300" t="s">
        <v>5279</v>
      </c>
      <c r="N1069" s="300" t="s">
        <v>1538</v>
      </c>
      <c r="O1069" s="300" t="s">
        <v>1538</v>
      </c>
      <c r="P1069" s="300"/>
      <c r="Q1069" s="300"/>
      <c r="R1069" s="300"/>
      <c r="S1069" s="300"/>
      <c r="T1069" s="300"/>
      <c r="U1069" s="300"/>
      <c r="V1069" s="300"/>
      <c r="W1069" s="300"/>
      <c r="X1069" s="300"/>
      <c r="Y1069" s="300"/>
      <c r="Z1069" s="300"/>
      <c r="AA1069" s="300"/>
      <c r="AB1069" s="300"/>
      <c r="AC1069" s="300"/>
      <c r="AD1069" s="300"/>
      <c r="AE1069" s="300"/>
      <c r="AF1069" s="300"/>
      <c r="AG1069" s="300"/>
      <c r="AH1069" s="300"/>
      <c r="AI1069" s="300"/>
      <c r="AJ1069" s="300"/>
      <c r="AK1069" s="300"/>
      <c r="AL1069" s="300"/>
      <c r="AM1069" s="300"/>
      <c r="AN1069" s="300"/>
      <c r="AO1069" s="300"/>
      <c r="AP1069" s="300"/>
      <c r="AQ1069" s="300"/>
      <c r="AR1069" s="300"/>
      <c r="AS1069" s="300"/>
      <c r="AT1069" s="300"/>
      <c r="AU1069" s="300"/>
      <c r="AV1069" s="300"/>
      <c r="AW1069" s="300"/>
      <c r="AX1069" s="300"/>
      <c r="AY1069" s="300"/>
      <c r="AZ1069" s="300"/>
      <c r="BA1069" s="300"/>
      <c r="BB1069" s="300"/>
      <c r="BC1069" s="300"/>
      <c r="BD1069" s="300"/>
      <c r="BE1069" s="300"/>
      <c r="BF1069" s="300"/>
      <c r="BG1069" s="300"/>
      <c r="BH1069" s="300"/>
      <c r="BI1069" s="300"/>
      <c r="BJ1069" s="300"/>
      <c r="BK1069" s="300"/>
      <c r="BL1069" s="300"/>
      <c r="BM1069" s="300"/>
      <c r="BN1069" s="300"/>
      <c r="BO1069" s="300"/>
      <c r="BP1069" s="300"/>
      <c r="BQ1069" s="300"/>
      <c r="BR1069" s="300"/>
      <c r="BS1069" s="300"/>
      <c r="BT1069" s="300"/>
      <c r="BU1069" s="300"/>
      <c r="BV1069" s="300"/>
      <c r="BW1069" s="300"/>
      <c r="BX1069" s="300"/>
      <c r="BY1069" s="300"/>
      <c r="BZ1069" s="300"/>
      <c r="CA1069" s="300"/>
      <c r="CB1069" s="300"/>
      <c r="CC1069" s="300"/>
      <c r="CD1069" s="300"/>
      <c r="CE1069" s="300"/>
      <c r="CF1069" s="300"/>
      <c r="CG1069" s="300"/>
      <c r="CH1069" s="300"/>
      <c r="CI1069" s="300"/>
      <c r="CJ1069" s="300"/>
      <c r="CK1069" s="300"/>
      <c r="CL1069" s="300"/>
      <c r="CM1069" s="300"/>
      <c r="CN1069" s="300"/>
      <c r="CO1069" s="300"/>
      <c r="CP1069" s="300"/>
      <c r="CQ1069" s="300"/>
      <c r="CR1069" s="300"/>
      <c r="CS1069" s="300"/>
      <c r="CT1069" s="300"/>
      <c r="CU1069" s="300"/>
      <c r="CV1069" s="300"/>
      <c r="CW1069" s="300"/>
      <c r="CX1069" s="300"/>
      <c r="CY1069" s="300"/>
      <c r="CZ1069" s="300"/>
      <c r="DA1069" s="300"/>
      <c r="DB1069" s="300"/>
      <c r="DC1069" s="300"/>
      <c r="DD1069" s="300"/>
      <c r="DE1069" s="300"/>
      <c r="DF1069" s="300"/>
      <c r="DG1069" s="300"/>
      <c r="DH1069" s="300"/>
      <c r="DI1069" s="300"/>
      <c r="DJ1069" s="300"/>
      <c r="DK1069" s="300"/>
      <c r="DL1069" s="300"/>
      <c r="DM1069" s="300"/>
      <c r="DN1069" s="300"/>
      <c r="DO1069" s="300"/>
      <c r="DP1069" s="300"/>
      <c r="DQ1069" s="300"/>
      <c r="DR1069" s="300"/>
      <c r="DS1069" s="300"/>
      <c r="DT1069" s="300"/>
      <c r="DU1069" s="300"/>
      <c r="DV1069" s="300"/>
      <c r="DW1069" s="300"/>
      <c r="DX1069" s="300"/>
      <c r="DY1069" s="300"/>
      <c r="DZ1069" s="300"/>
      <c r="EA1069" s="300"/>
      <c r="EB1069" s="300"/>
      <c r="EC1069" s="300"/>
      <c r="ED1069" s="300"/>
      <c r="EE1069" s="300"/>
      <c r="EF1069" s="300"/>
      <c r="EG1069" s="300"/>
      <c r="EH1069" s="300"/>
      <c r="EI1069" s="300"/>
      <c r="EJ1069" s="300"/>
      <c r="EK1069" s="300"/>
      <c r="EL1069" s="300"/>
      <c r="EM1069" s="300"/>
      <c r="EN1069" s="300"/>
      <c r="EO1069" s="300"/>
      <c r="EP1069" s="300"/>
      <c r="EQ1069" s="300"/>
      <c r="ER1069" s="300"/>
      <c r="ES1069" s="300"/>
      <c r="ET1069" s="300"/>
      <c r="EU1069" s="300"/>
      <c r="EV1069" s="300"/>
      <c r="EW1069" s="300"/>
      <c r="EX1069" s="300"/>
      <c r="EY1069" s="300"/>
      <c r="EZ1069" s="300"/>
      <c r="FA1069" s="300"/>
      <c r="FB1069" s="300"/>
      <c r="FC1069" s="300"/>
      <c r="FD1069" s="300"/>
      <c r="FE1069" s="300"/>
      <c r="FF1069" s="300"/>
      <c r="FG1069" s="300"/>
      <c r="FH1069" s="300"/>
      <c r="FI1069" s="300"/>
      <c r="FJ1069" s="300"/>
      <c r="FK1069" s="300"/>
      <c r="FL1069" s="300"/>
      <c r="FM1069" s="300"/>
      <c r="FN1069" s="300"/>
      <c r="FO1069" s="300"/>
      <c r="FP1069" s="300"/>
      <c r="FQ1069" s="300"/>
      <c r="FR1069" s="300"/>
      <c r="FS1069" s="300"/>
      <c r="FT1069" s="300"/>
      <c r="FU1069" s="300"/>
      <c r="FV1069" s="300"/>
      <c r="FW1069" s="300"/>
      <c r="FX1069" s="300"/>
      <c r="FY1069" s="300"/>
      <c r="FZ1069" s="300"/>
      <c r="GA1069" s="300"/>
      <c r="GB1069" s="300"/>
      <c r="GC1069" s="300"/>
      <c r="GD1069" s="300"/>
      <c r="GE1069" s="300"/>
      <c r="GF1069" s="300"/>
      <c r="GG1069" s="300"/>
      <c r="GH1069" s="300"/>
      <c r="GI1069" s="300"/>
      <c r="GJ1069" s="300"/>
      <c r="GK1069" s="300"/>
      <c r="GL1069" s="300"/>
      <c r="GM1069" s="300"/>
      <c r="GN1069" s="300"/>
      <c r="GO1069" s="300"/>
      <c r="GP1069" s="300"/>
      <c r="GQ1069" s="300"/>
      <c r="GR1069" s="300"/>
      <c r="GS1069" s="300"/>
      <c r="GT1069" s="300"/>
      <c r="GU1069" s="300"/>
      <c r="GV1069" s="300"/>
      <c r="GW1069" s="300"/>
      <c r="GX1069" s="300"/>
      <c r="GY1069" s="300"/>
      <c r="GZ1069" s="300"/>
      <c r="HA1069" s="300"/>
      <c r="HB1069" s="300"/>
      <c r="HC1069" s="300"/>
      <c r="HD1069" s="300"/>
      <c r="HE1069" s="300"/>
      <c r="HF1069" s="300"/>
      <c r="HG1069" s="300"/>
      <c r="HH1069" s="300"/>
      <c r="HI1069" s="300"/>
      <c r="HJ1069" s="300"/>
      <c r="HK1069" s="300"/>
      <c r="HL1069" s="300"/>
      <c r="HM1069" s="300"/>
      <c r="HN1069" s="300"/>
      <c r="HO1069" s="300"/>
      <c r="HP1069" s="300"/>
      <c r="HQ1069" s="300"/>
      <c r="HR1069" s="300"/>
      <c r="HS1069" s="300"/>
      <c r="HT1069" s="300"/>
      <c r="HU1069" s="300"/>
      <c r="HV1069" s="300"/>
      <c r="HW1069" s="300"/>
      <c r="HX1069" s="300"/>
      <c r="HY1069" s="300"/>
      <c r="HZ1069" s="300"/>
      <c r="IA1069" s="300"/>
      <c r="IB1069" s="300"/>
      <c r="IC1069" s="300"/>
      <c r="ID1069" s="300"/>
      <c r="IE1069" s="300"/>
      <c r="IF1069" s="300"/>
      <c r="IG1069" s="300"/>
      <c r="IH1069" s="300"/>
      <c r="II1069" s="300"/>
      <c r="IJ1069" s="300"/>
      <c r="IK1069" s="300"/>
      <c r="IL1069" s="300"/>
      <c r="IM1069" s="300"/>
      <c r="IN1069" s="300"/>
      <c r="IO1069" s="300"/>
      <c r="IP1069" s="300"/>
      <c r="IQ1069" s="300"/>
      <c r="IR1069" s="300"/>
      <c r="IS1069" s="300"/>
      <c r="IT1069" s="300"/>
      <c r="IU1069" s="300"/>
      <c r="IV1069" s="300"/>
    </row>
    <row r="1070" spans="1:256">
      <c r="A1070" s="3">
        <f t="shared" si="69"/>
        <v>1063</v>
      </c>
      <c r="B1070" s="3">
        <f t="shared" si="68"/>
        <v>19201065</v>
      </c>
      <c r="C1070" s="300" t="s">
        <v>5248</v>
      </c>
      <c r="D1070" s="293" t="s">
        <v>4149</v>
      </c>
      <c r="E1070" s="12" t="s">
        <v>5353</v>
      </c>
      <c r="F1070" s="274" t="s">
        <v>5354</v>
      </c>
      <c r="G1070" s="347" t="s">
        <v>5355</v>
      </c>
      <c r="H1070" s="12" t="s">
        <v>330</v>
      </c>
      <c r="I1070" s="339">
        <v>31675</v>
      </c>
      <c r="J1070" s="337" t="s">
        <v>5356</v>
      </c>
      <c r="K1070" s="300" t="s">
        <v>1538</v>
      </c>
      <c r="L1070" s="300" t="s">
        <v>5252</v>
      </c>
      <c r="M1070" s="300" t="s">
        <v>336</v>
      </c>
      <c r="N1070" s="300" t="s">
        <v>1538</v>
      </c>
      <c r="O1070" s="300" t="s">
        <v>1538</v>
      </c>
      <c r="P1070" s="300"/>
      <c r="Q1070" s="300"/>
      <c r="R1070" s="300"/>
      <c r="S1070" s="300"/>
      <c r="T1070" s="300"/>
      <c r="U1070" s="300"/>
      <c r="V1070" s="300"/>
      <c r="W1070" s="300"/>
      <c r="X1070" s="300"/>
      <c r="Y1070" s="300"/>
      <c r="Z1070" s="300"/>
      <c r="AA1070" s="300"/>
      <c r="AB1070" s="300"/>
      <c r="AC1070" s="300"/>
      <c r="AD1070" s="300"/>
      <c r="AE1070" s="300"/>
      <c r="AF1070" s="300"/>
      <c r="AG1070" s="300"/>
      <c r="AH1070" s="300"/>
      <c r="AI1070" s="300"/>
      <c r="AJ1070" s="300"/>
      <c r="AK1070" s="300"/>
      <c r="AL1070" s="300"/>
      <c r="AM1070" s="300"/>
      <c r="AN1070" s="300"/>
      <c r="AO1070" s="300"/>
      <c r="AP1070" s="300"/>
      <c r="AQ1070" s="300"/>
      <c r="AR1070" s="300"/>
      <c r="AS1070" s="300"/>
      <c r="AT1070" s="300"/>
      <c r="AU1070" s="300"/>
      <c r="AV1070" s="300"/>
      <c r="AW1070" s="300"/>
      <c r="AX1070" s="300"/>
      <c r="AY1070" s="300"/>
      <c r="AZ1070" s="300"/>
      <c r="BA1070" s="300"/>
      <c r="BB1070" s="300"/>
      <c r="BC1070" s="300"/>
      <c r="BD1070" s="300"/>
      <c r="BE1070" s="300"/>
      <c r="BF1070" s="300"/>
      <c r="BG1070" s="300"/>
      <c r="BH1070" s="300"/>
      <c r="BI1070" s="300"/>
      <c r="BJ1070" s="300"/>
      <c r="BK1070" s="300"/>
      <c r="BL1070" s="300"/>
      <c r="BM1070" s="300"/>
      <c r="BN1070" s="300"/>
      <c r="BO1070" s="300"/>
      <c r="BP1070" s="300"/>
      <c r="BQ1070" s="300"/>
      <c r="BR1070" s="300"/>
      <c r="BS1070" s="300"/>
      <c r="BT1070" s="300"/>
      <c r="BU1070" s="300"/>
      <c r="BV1070" s="300"/>
      <c r="BW1070" s="300"/>
      <c r="BX1070" s="300"/>
      <c r="BY1070" s="300"/>
      <c r="BZ1070" s="300"/>
      <c r="CA1070" s="300"/>
      <c r="CB1070" s="300"/>
      <c r="CC1070" s="300"/>
      <c r="CD1070" s="300"/>
      <c r="CE1070" s="300"/>
      <c r="CF1070" s="300"/>
      <c r="CG1070" s="300"/>
      <c r="CH1070" s="300"/>
      <c r="CI1070" s="300"/>
      <c r="CJ1070" s="300"/>
      <c r="CK1070" s="300"/>
      <c r="CL1070" s="300"/>
      <c r="CM1070" s="300"/>
      <c r="CN1070" s="300"/>
      <c r="CO1070" s="300"/>
      <c r="CP1070" s="300"/>
      <c r="CQ1070" s="300"/>
      <c r="CR1070" s="300"/>
      <c r="CS1070" s="300"/>
      <c r="CT1070" s="300"/>
      <c r="CU1070" s="300"/>
      <c r="CV1070" s="300"/>
      <c r="CW1070" s="300"/>
      <c r="CX1070" s="300"/>
      <c r="CY1070" s="300"/>
      <c r="CZ1070" s="300"/>
      <c r="DA1070" s="300"/>
      <c r="DB1070" s="300"/>
      <c r="DC1070" s="300"/>
      <c r="DD1070" s="300"/>
      <c r="DE1070" s="300"/>
      <c r="DF1070" s="300"/>
      <c r="DG1070" s="300"/>
      <c r="DH1070" s="300"/>
      <c r="DI1070" s="300"/>
      <c r="DJ1070" s="300"/>
      <c r="DK1070" s="300"/>
      <c r="DL1070" s="300"/>
      <c r="DM1070" s="300"/>
      <c r="DN1070" s="300"/>
      <c r="DO1070" s="300"/>
      <c r="DP1070" s="300"/>
      <c r="DQ1070" s="300"/>
      <c r="DR1070" s="300"/>
      <c r="DS1070" s="300"/>
      <c r="DT1070" s="300"/>
      <c r="DU1070" s="300"/>
      <c r="DV1070" s="300"/>
      <c r="DW1070" s="300"/>
      <c r="DX1070" s="300"/>
      <c r="DY1070" s="300"/>
      <c r="DZ1070" s="300"/>
      <c r="EA1070" s="300"/>
      <c r="EB1070" s="300"/>
      <c r="EC1070" s="300"/>
      <c r="ED1070" s="300"/>
      <c r="EE1070" s="300"/>
      <c r="EF1070" s="300"/>
      <c r="EG1070" s="300"/>
      <c r="EH1070" s="300"/>
      <c r="EI1070" s="300"/>
      <c r="EJ1070" s="300"/>
      <c r="EK1070" s="300"/>
      <c r="EL1070" s="300"/>
      <c r="EM1070" s="300"/>
      <c r="EN1070" s="300"/>
      <c r="EO1070" s="300"/>
      <c r="EP1070" s="300"/>
      <c r="EQ1070" s="300"/>
      <c r="ER1070" s="300"/>
      <c r="ES1070" s="300"/>
      <c r="ET1070" s="300"/>
      <c r="EU1070" s="300"/>
      <c r="EV1070" s="300"/>
      <c r="EW1070" s="300"/>
      <c r="EX1070" s="300"/>
      <c r="EY1070" s="300"/>
      <c r="EZ1070" s="300"/>
      <c r="FA1070" s="300"/>
      <c r="FB1070" s="300"/>
      <c r="FC1070" s="300"/>
      <c r="FD1070" s="300"/>
      <c r="FE1070" s="300"/>
      <c r="FF1070" s="300"/>
      <c r="FG1070" s="300"/>
      <c r="FH1070" s="300"/>
      <c r="FI1070" s="300"/>
      <c r="FJ1070" s="300"/>
      <c r="FK1070" s="300"/>
      <c r="FL1070" s="300"/>
      <c r="FM1070" s="300"/>
      <c r="FN1070" s="300"/>
      <c r="FO1070" s="300"/>
      <c r="FP1070" s="300"/>
      <c r="FQ1070" s="300"/>
      <c r="FR1070" s="300"/>
      <c r="FS1070" s="300"/>
      <c r="FT1070" s="300"/>
      <c r="FU1070" s="300"/>
      <c r="FV1070" s="300"/>
      <c r="FW1070" s="300"/>
      <c r="FX1070" s="300"/>
      <c r="FY1070" s="300"/>
      <c r="FZ1070" s="300"/>
      <c r="GA1070" s="300"/>
      <c r="GB1070" s="300"/>
      <c r="GC1070" s="300"/>
      <c r="GD1070" s="300"/>
      <c r="GE1070" s="300"/>
      <c r="GF1070" s="300"/>
      <c r="GG1070" s="300"/>
      <c r="GH1070" s="300"/>
      <c r="GI1070" s="300"/>
      <c r="GJ1070" s="300"/>
      <c r="GK1070" s="300"/>
      <c r="GL1070" s="300"/>
      <c r="GM1070" s="300"/>
      <c r="GN1070" s="300"/>
      <c r="GO1070" s="300"/>
      <c r="GP1070" s="300"/>
      <c r="GQ1070" s="300"/>
      <c r="GR1070" s="300"/>
      <c r="GS1070" s="300"/>
      <c r="GT1070" s="300"/>
      <c r="GU1070" s="300"/>
      <c r="GV1070" s="300"/>
      <c r="GW1070" s="300"/>
      <c r="GX1070" s="300"/>
      <c r="GY1070" s="300"/>
      <c r="GZ1070" s="300"/>
      <c r="HA1070" s="300"/>
      <c r="HB1070" s="300"/>
      <c r="HC1070" s="300"/>
      <c r="HD1070" s="300"/>
      <c r="HE1070" s="300"/>
      <c r="HF1070" s="300"/>
      <c r="HG1070" s="300"/>
      <c r="HH1070" s="300"/>
      <c r="HI1070" s="300"/>
      <c r="HJ1070" s="300"/>
      <c r="HK1070" s="300"/>
      <c r="HL1070" s="300"/>
      <c r="HM1070" s="300"/>
      <c r="HN1070" s="300"/>
      <c r="HO1070" s="300"/>
      <c r="HP1070" s="300"/>
      <c r="HQ1070" s="300"/>
      <c r="HR1070" s="300"/>
      <c r="HS1070" s="300"/>
      <c r="HT1070" s="300"/>
      <c r="HU1070" s="300"/>
      <c r="HV1070" s="300"/>
      <c r="HW1070" s="300"/>
      <c r="HX1070" s="300"/>
      <c r="HY1070" s="300"/>
      <c r="HZ1070" s="300"/>
      <c r="IA1070" s="300"/>
      <c r="IB1070" s="300"/>
      <c r="IC1070" s="300"/>
      <c r="ID1070" s="300"/>
      <c r="IE1070" s="300"/>
      <c r="IF1070" s="300"/>
      <c r="IG1070" s="300"/>
      <c r="IH1070" s="300"/>
      <c r="II1070" s="300"/>
      <c r="IJ1070" s="300"/>
      <c r="IK1070" s="300"/>
      <c r="IL1070" s="300"/>
      <c r="IM1070" s="300"/>
      <c r="IN1070" s="300"/>
      <c r="IO1070" s="300"/>
      <c r="IP1070" s="300"/>
      <c r="IQ1070" s="300"/>
      <c r="IR1070" s="300"/>
      <c r="IS1070" s="300"/>
      <c r="IT1070" s="300"/>
      <c r="IU1070" s="300"/>
      <c r="IV1070" s="300"/>
    </row>
    <row r="1071" spans="1:256">
      <c r="A1071" s="3">
        <f t="shared" si="69"/>
        <v>1064</v>
      </c>
      <c r="B1071" s="3">
        <f t="shared" si="68"/>
        <v>19201066</v>
      </c>
      <c r="C1071" s="300" t="s">
        <v>5248</v>
      </c>
      <c r="D1071" s="293" t="s">
        <v>4130</v>
      </c>
      <c r="E1071" s="12" t="s">
        <v>5362</v>
      </c>
      <c r="F1071" s="274" t="s">
        <v>5363</v>
      </c>
      <c r="G1071" s="347" t="s">
        <v>5364</v>
      </c>
      <c r="H1071" s="12" t="s">
        <v>330</v>
      </c>
      <c r="I1071" s="339">
        <v>33900</v>
      </c>
      <c r="J1071" s="337" t="s">
        <v>5365</v>
      </c>
      <c r="K1071" s="300" t="s">
        <v>1538</v>
      </c>
      <c r="L1071" s="300" t="s">
        <v>5252</v>
      </c>
      <c r="M1071" s="300" t="s">
        <v>5279</v>
      </c>
      <c r="N1071" s="300" t="s">
        <v>1538</v>
      </c>
      <c r="O1071" s="300" t="s">
        <v>1538</v>
      </c>
      <c r="P1071" s="300"/>
      <c r="Q1071" s="300"/>
      <c r="R1071" s="300"/>
      <c r="S1071" s="300"/>
      <c r="T1071" s="300"/>
      <c r="U1071" s="300"/>
      <c r="V1071" s="300"/>
      <c r="W1071" s="300"/>
      <c r="X1071" s="300"/>
      <c r="Y1071" s="300"/>
      <c r="Z1071" s="300"/>
      <c r="AA1071" s="300"/>
      <c r="AB1071" s="300"/>
      <c r="AC1071" s="300"/>
      <c r="AD1071" s="300"/>
      <c r="AE1071" s="300"/>
      <c r="AF1071" s="300"/>
      <c r="AG1071" s="300"/>
      <c r="AH1071" s="300"/>
      <c r="AI1071" s="300"/>
      <c r="AJ1071" s="300"/>
      <c r="AK1071" s="300"/>
      <c r="AL1071" s="300"/>
      <c r="AM1071" s="300"/>
      <c r="AN1071" s="300"/>
      <c r="AO1071" s="300"/>
      <c r="AP1071" s="300"/>
      <c r="AQ1071" s="300"/>
      <c r="AR1071" s="300"/>
      <c r="AS1071" s="300"/>
      <c r="AT1071" s="300"/>
      <c r="AU1071" s="300"/>
      <c r="AV1071" s="300"/>
      <c r="AW1071" s="300"/>
      <c r="AX1071" s="300"/>
      <c r="AY1071" s="300"/>
      <c r="AZ1071" s="300"/>
      <c r="BA1071" s="300"/>
      <c r="BB1071" s="300"/>
      <c r="BC1071" s="300"/>
      <c r="BD1071" s="300"/>
      <c r="BE1071" s="300"/>
      <c r="BF1071" s="300"/>
      <c r="BG1071" s="300"/>
      <c r="BH1071" s="300"/>
      <c r="BI1071" s="300"/>
      <c r="BJ1071" s="300"/>
      <c r="BK1071" s="300"/>
      <c r="BL1071" s="300"/>
      <c r="BM1071" s="300"/>
      <c r="BN1071" s="300"/>
      <c r="BO1071" s="300"/>
      <c r="BP1071" s="300"/>
      <c r="BQ1071" s="300"/>
      <c r="BR1071" s="300"/>
      <c r="BS1071" s="300"/>
      <c r="BT1071" s="300"/>
      <c r="BU1071" s="300"/>
      <c r="BV1071" s="300"/>
      <c r="BW1071" s="300"/>
      <c r="BX1071" s="300"/>
      <c r="BY1071" s="300"/>
      <c r="BZ1071" s="300"/>
      <c r="CA1071" s="300"/>
      <c r="CB1071" s="300"/>
      <c r="CC1071" s="300"/>
      <c r="CD1071" s="300"/>
      <c r="CE1071" s="300"/>
      <c r="CF1071" s="300"/>
      <c r="CG1071" s="300"/>
      <c r="CH1071" s="300"/>
      <c r="CI1071" s="300"/>
      <c r="CJ1071" s="300"/>
      <c r="CK1071" s="300"/>
      <c r="CL1071" s="300"/>
      <c r="CM1071" s="300"/>
      <c r="CN1071" s="300"/>
      <c r="CO1071" s="300"/>
      <c r="CP1071" s="300"/>
      <c r="CQ1071" s="300"/>
      <c r="CR1071" s="300"/>
      <c r="CS1071" s="300"/>
      <c r="CT1071" s="300"/>
      <c r="CU1071" s="300"/>
      <c r="CV1071" s="300"/>
      <c r="CW1071" s="300"/>
      <c r="CX1071" s="300"/>
      <c r="CY1071" s="300"/>
      <c r="CZ1071" s="300"/>
      <c r="DA1071" s="300"/>
      <c r="DB1071" s="300"/>
      <c r="DC1071" s="300"/>
      <c r="DD1071" s="300"/>
      <c r="DE1071" s="300"/>
      <c r="DF1071" s="300"/>
      <c r="DG1071" s="300"/>
      <c r="DH1071" s="300"/>
      <c r="DI1071" s="300"/>
      <c r="DJ1071" s="300"/>
      <c r="DK1071" s="300"/>
      <c r="DL1071" s="300"/>
      <c r="DM1071" s="300"/>
      <c r="DN1071" s="300"/>
      <c r="DO1071" s="300"/>
      <c r="DP1071" s="300"/>
      <c r="DQ1071" s="300"/>
      <c r="DR1071" s="300"/>
      <c r="DS1071" s="300"/>
      <c r="DT1071" s="300"/>
      <c r="DU1071" s="300"/>
      <c r="DV1071" s="300"/>
      <c r="DW1071" s="300"/>
      <c r="DX1071" s="300"/>
      <c r="DY1071" s="300"/>
      <c r="DZ1071" s="300"/>
      <c r="EA1071" s="300"/>
      <c r="EB1071" s="300"/>
      <c r="EC1071" s="300"/>
      <c r="ED1071" s="300"/>
      <c r="EE1071" s="300"/>
      <c r="EF1071" s="300"/>
      <c r="EG1071" s="300"/>
      <c r="EH1071" s="300"/>
      <c r="EI1071" s="300"/>
      <c r="EJ1071" s="300"/>
      <c r="EK1071" s="300"/>
      <c r="EL1071" s="300"/>
      <c r="EM1071" s="300"/>
      <c r="EN1071" s="300"/>
      <c r="EO1071" s="300"/>
      <c r="EP1071" s="300"/>
      <c r="EQ1071" s="300"/>
      <c r="ER1071" s="300"/>
      <c r="ES1071" s="300"/>
      <c r="ET1071" s="300"/>
      <c r="EU1071" s="300"/>
      <c r="EV1071" s="300"/>
      <c r="EW1071" s="300"/>
      <c r="EX1071" s="300"/>
      <c r="EY1071" s="300"/>
      <c r="EZ1071" s="300"/>
      <c r="FA1071" s="300"/>
      <c r="FB1071" s="300"/>
      <c r="FC1071" s="300"/>
      <c r="FD1071" s="300"/>
      <c r="FE1071" s="300"/>
      <c r="FF1071" s="300"/>
      <c r="FG1071" s="300"/>
      <c r="FH1071" s="300"/>
      <c r="FI1071" s="300"/>
      <c r="FJ1071" s="300"/>
      <c r="FK1071" s="300"/>
      <c r="FL1071" s="300"/>
      <c r="FM1071" s="300"/>
      <c r="FN1071" s="300"/>
      <c r="FO1071" s="300"/>
      <c r="FP1071" s="300"/>
      <c r="FQ1071" s="300"/>
      <c r="FR1071" s="300"/>
      <c r="FS1071" s="300"/>
      <c r="FT1071" s="300"/>
      <c r="FU1071" s="300"/>
      <c r="FV1071" s="300"/>
      <c r="FW1071" s="300"/>
      <c r="FX1071" s="300"/>
      <c r="FY1071" s="300"/>
      <c r="FZ1071" s="300"/>
      <c r="GA1071" s="300"/>
      <c r="GB1071" s="300"/>
      <c r="GC1071" s="300"/>
      <c r="GD1071" s="300"/>
      <c r="GE1071" s="300"/>
      <c r="GF1071" s="300"/>
      <c r="GG1071" s="300"/>
      <c r="GH1071" s="300"/>
      <c r="GI1071" s="300"/>
      <c r="GJ1071" s="300"/>
      <c r="GK1071" s="300"/>
      <c r="GL1071" s="300"/>
      <c r="GM1071" s="300"/>
      <c r="GN1071" s="300"/>
      <c r="GO1071" s="300"/>
      <c r="GP1071" s="300"/>
      <c r="GQ1071" s="300"/>
      <c r="GR1071" s="300"/>
      <c r="GS1071" s="300"/>
      <c r="GT1071" s="300"/>
      <c r="GU1071" s="300"/>
      <c r="GV1071" s="300"/>
      <c r="GW1071" s="300"/>
      <c r="GX1071" s="300"/>
      <c r="GY1071" s="300"/>
      <c r="GZ1071" s="300"/>
      <c r="HA1071" s="300"/>
      <c r="HB1071" s="300"/>
      <c r="HC1071" s="300"/>
      <c r="HD1071" s="300"/>
      <c r="HE1071" s="300"/>
      <c r="HF1071" s="300"/>
      <c r="HG1071" s="300"/>
      <c r="HH1071" s="300"/>
      <c r="HI1071" s="300"/>
      <c r="HJ1071" s="300"/>
      <c r="HK1071" s="300"/>
      <c r="HL1071" s="300"/>
      <c r="HM1071" s="300"/>
      <c r="HN1071" s="300"/>
      <c r="HO1071" s="300"/>
      <c r="HP1071" s="300"/>
      <c r="HQ1071" s="300"/>
      <c r="HR1071" s="300"/>
      <c r="HS1071" s="300"/>
      <c r="HT1071" s="300"/>
      <c r="HU1071" s="300"/>
      <c r="HV1071" s="300"/>
      <c r="HW1071" s="300"/>
      <c r="HX1071" s="300"/>
      <c r="HY1071" s="300"/>
      <c r="HZ1071" s="300"/>
      <c r="IA1071" s="300"/>
      <c r="IB1071" s="300"/>
      <c r="IC1071" s="300"/>
      <c r="ID1071" s="300"/>
      <c r="IE1071" s="300"/>
      <c r="IF1071" s="300"/>
      <c r="IG1071" s="300"/>
      <c r="IH1071" s="300"/>
      <c r="II1071" s="300"/>
      <c r="IJ1071" s="300"/>
      <c r="IK1071" s="300"/>
      <c r="IL1071" s="300"/>
      <c r="IM1071" s="300"/>
      <c r="IN1071" s="300"/>
      <c r="IO1071" s="300"/>
      <c r="IP1071" s="300"/>
      <c r="IQ1071" s="300"/>
      <c r="IR1071" s="300"/>
      <c r="IS1071" s="300"/>
      <c r="IT1071" s="300"/>
      <c r="IU1071" s="300"/>
      <c r="IV1071" s="300"/>
    </row>
    <row r="1072" spans="1:256">
      <c r="A1072" s="3">
        <f t="shared" si="69"/>
        <v>1065</v>
      </c>
      <c r="B1072" s="3">
        <f t="shared" si="68"/>
        <v>19201067</v>
      </c>
      <c r="C1072" s="300" t="s">
        <v>5259</v>
      </c>
      <c r="D1072" s="293" t="s">
        <v>144</v>
      </c>
      <c r="E1072" s="12" t="s">
        <v>5366</v>
      </c>
      <c r="F1072" s="274" t="s">
        <v>5367</v>
      </c>
      <c r="G1072" s="347" t="s">
        <v>5368</v>
      </c>
      <c r="H1072" s="12" t="s">
        <v>326</v>
      </c>
      <c r="I1072" s="339">
        <v>34952</v>
      </c>
      <c r="J1072" s="337" t="s">
        <v>5369</v>
      </c>
      <c r="K1072" s="300" t="s">
        <v>1538</v>
      </c>
      <c r="L1072" s="300" t="s">
        <v>5252</v>
      </c>
      <c r="M1072" s="300" t="s">
        <v>336</v>
      </c>
      <c r="N1072" s="300" t="s">
        <v>1538</v>
      </c>
      <c r="O1072" s="300" t="s">
        <v>1538</v>
      </c>
      <c r="P1072" s="300"/>
      <c r="Q1072" s="300"/>
      <c r="R1072" s="300"/>
      <c r="S1072" s="300"/>
      <c r="T1072" s="300"/>
      <c r="U1072" s="300"/>
      <c r="V1072" s="300"/>
      <c r="W1072" s="300"/>
      <c r="X1072" s="300"/>
      <c r="Y1072" s="300"/>
      <c r="Z1072" s="300"/>
      <c r="AA1072" s="300"/>
      <c r="AB1072" s="300"/>
      <c r="AC1072" s="300"/>
      <c r="AD1072" s="300"/>
      <c r="AE1072" s="300"/>
      <c r="AF1072" s="300"/>
      <c r="AG1072" s="300"/>
      <c r="AH1072" s="300"/>
      <c r="AI1072" s="300"/>
      <c r="AJ1072" s="300"/>
      <c r="AK1072" s="300"/>
      <c r="AL1072" s="300"/>
      <c r="AM1072" s="300"/>
      <c r="AN1072" s="300"/>
      <c r="AO1072" s="300"/>
      <c r="AP1072" s="300"/>
      <c r="AQ1072" s="300"/>
      <c r="AR1072" s="300"/>
      <c r="AS1072" s="300"/>
      <c r="AT1072" s="300"/>
      <c r="AU1072" s="300"/>
      <c r="AV1072" s="300"/>
      <c r="AW1072" s="300"/>
      <c r="AX1072" s="300"/>
      <c r="AY1072" s="300"/>
      <c r="AZ1072" s="300"/>
      <c r="BA1072" s="300"/>
      <c r="BB1072" s="300"/>
      <c r="BC1072" s="300"/>
      <c r="BD1072" s="300"/>
      <c r="BE1072" s="300"/>
      <c r="BF1072" s="300"/>
      <c r="BG1072" s="300"/>
      <c r="BH1072" s="300"/>
      <c r="BI1072" s="300"/>
      <c r="BJ1072" s="300"/>
      <c r="BK1072" s="300"/>
      <c r="BL1072" s="300"/>
      <c r="BM1072" s="300"/>
      <c r="BN1072" s="300"/>
      <c r="BO1072" s="300"/>
      <c r="BP1072" s="300"/>
      <c r="BQ1072" s="300"/>
      <c r="BR1072" s="300"/>
      <c r="BS1072" s="300"/>
      <c r="BT1072" s="300"/>
      <c r="BU1072" s="300"/>
      <c r="BV1072" s="300"/>
      <c r="BW1072" s="300"/>
      <c r="BX1072" s="300"/>
      <c r="BY1072" s="300"/>
      <c r="BZ1072" s="300"/>
      <c r="CA1072" s="300"/>
      <c r="CB1072" s="300"/>
      <c r="CC1072" s="300"/>
      <c r="CD1072" s="300"/>
      <c r="CE1072" s="300"/>
      <c r="CF1072" s="300"/>
      <c r="CG1072" s="300"/>
      <c r="CH1072" s="300"/>
      <c r="CI1072" s="300"/>
      <c r="CJ1072" s="300"/>
      <c r="CK1072" s="300"/>
      <c r="CL1072" s="300"/>
      <c r="CM1072" s="300"/>
      <c r="CN1072" s="300"/>
      <c r="CO1072" s="300"/>
      <c r="CP1072" s="300"/>
      <c r="CQ1072" s="300"/>
      <c r="CR1072" s="300"/>
      <c r="CS1072" s="300"/>
      <c r="CT1072" s="300"/>
      <c r="CU1072" s="300"/>
      <c r="CV1072" s="300"/>
      <c r="CW1072" s="300"/>
      <c r="CX1072" s="300"/>
      <c r="CY1072" s="300"/>
      <c r="CZ1072" s="300"/>
      <c r="DA1072" s="300"/>
      <c r="DB1072" s="300"/>
      <c r="DC1072" s="300"/>
      <c r="DD1072" s="300"/>
      <c r="DE1072" s="300"/>
      <c r="DF1072" s="300"/>
      <c r="DG1072" s="300"/>
      <c r="DH1072" s="300"/>
      <c r="DI1072" s="300"/>
      <c r="DJ1072" s="300"/>
      <c r="DK1072" s="300"/>
      <c r="DL1072" s="300"/>
      <c r="DM1072" s="300"/>
      <c r="DN1072" s="300"/>
      <c r="DO1072" s="300"/>
      <c r="DP1072" s="300"/>
      <c r="DQ1072" s="300"/>
      <c r="DR1072" s="300"/>
      <c r="DS1072" s="300"/>
      <c r="DT1072" s="300"/>
      <c r="DU1072" s="300"/>
      <c r="DV1072" s="300"/>
      <c r="DW1072" s="300"/>
      <c r="DX1072" s="300"/>
      <c r="DY1072" s="300"/>
      <c r="DZ1072" s="300"/>
      <c r="EA1072" s="300"/>
      <c r="EB1072" s="300"/>
      <c r="EC1072" s="300"/>
      <c r="ED1072" s="300"/>
      <c r="EE1072" s="300"/>
      <c r="EF1072" s="300"/>
      <c r="EG1072" s="300"/>
      <c r="EH1072" s="300"/>
      <c r="EI1072" s="300"/>
      <c r="EJ1072" s="300"/>
      <c r="EK1072" s="300"/>
      <c r="EL1072" s="300"/>
      <c r="EM1072" s="300"/>
      <c r="EN1072" s="300"/>
      <c r="EO1072" s="300"/>
      <c r="EP1072" s="300"/>
      <c r="EQ1072" s="300"/>
      <c r="ER1072" s="300"/>
      <c r="ES1072" s="300"/>
      <c r="ET1072" s="300"/>
      <c r="EU1072" s="300"/>
      <c r="EV1072" s="300"/>
      <c r="EW1072" s="300"/>
      <c r="EX1072" s="300"/>
      <c r="EY1072" s="300"/>
      <c r="EZ1072" s="300"/>
      <c r="FA1072" s="300"/>
      <c r="FB1072" s="300"/>
      <c r="FC1072" s="300"/>
      <c r="FD1072" s="300"/>
      <c r="FE1072" s="300"/>
      <c r="FF1072" s="300"/>
      <c r="FG1072" s="300"/>
      <c r="FH1072" s="300"/>
      <c r="FI1072" s="300"/>
      <c r="FJ1072" s="300"/>
      <c r="FK1072" s="300"/>
      <c r="FL1072" s="300"/>
      <c r="FM1072" s="300"/>
      <c r="FN1072" s="300"/>
      <c r="FO1072" s="300"/>
      <c r="FP1072" s="300"/>
      <c r="FQ1072" s="300"/>
      <c r="FR1072" s="300"/>
      <c r="FS1072" s="300"/>
      <c r="FT1072" s="300"/>
      <c r="FU1072" s="300"/>
      <c r="FV1072" s="300"/>
      <c r="FW1072" s="300"/>
      <c r="FX1072" s="300"/>
      <c r="FY1072" s="300"/>
      <c r="FZ1072" s="300"/>
      <c r="GA1072" s="300"/>
      <c r="GB1072" s="300"/>
      <c r="GC1072" s="300"/>
      <c r="GD1072" s="300"/>
      <c r="GE1072" s="300"/>
      <c r="GF1072" s="300"/>
      <c r="GG1072" s="300"/>
      <c r="GH1072" s="300"/>
      <c r="GI1072" s="300"/>
      <c r="GJ1072" s="300"/>
      <c r="GK1072" s="300"/>
      <c r="GL1072" s="300"/>
      <c r="GM1072" s="300"/>
      <c r="GN1072" s="300"/>
      <c r="GO1072" s="300"/>
      <c r="GP1072" s="300"/>
      <c r="GQ1072" s="300"/>
      <c r="GR1072" s="300"/>
      <c r="GS1072" s="300"/>
      <c r="GT1072" s="300"/>
      <c r="GU1072" s="300"/>
      <c r="GV1072" s="300"/>
      <c r="GW1072" s="300"/>
      <c r="GX1072" s="300"/>
      <c r="GY1072" s="300"/>
      <c r="GZ1072" s="300"/>
      <c r="HA1072" s="300"/>
      <c r="HB1072" s="300"/>
      <c r="HC1072" s="300"/>
      <c r="HD1072" s="300"/>
      <c r="HE1072" s="300"/>
      <c r="HF1072" s="300"/>
      <c r="HG1072" s="300"/>
      <c r="HH1072" s="300"/>
      <c r="HI1072" s="300"/>
      <c r="HJ1072" s="300"/>
      <c r="HK1072" s="300"/>
      <c r="HL1072" s="300"/>
      <c r="HM1072" s="300"/>
      <c r="HN1072" s="300"/>
      <c r="HO1072" s="300"/>
      <c r="HP1072" s="300"/>
      <c r="HQ1072" s="300"/>
      <c r="HR1072" s="300"/>
      <c r="HS1072" s="300"/>
      <c r="HT1072" s="300"/>
      <c r="HU1072" s="300"/>
      <c r="HV1072" s="300"/>
      <c r="HW1072" s="300"/>
      <c r="HX1072" s="300"/>
      <c r="HY1072" s="300"/>
      <c r="HZ1072" s="300"/>
      <c r="IA1072" s="300"/>
      <c r="IB1072" s="300"/>
      <c r="IC1072" s="300"/>
      <c r="ID1072" s="300"/>
      <c r="IE1072" s="300"/>
      <c r="IF1072" s="300"/>
      <c r="IG1072" s="300"/>
      <c r="IH1072" s="300"/>
      <c r="II1072" s="300"/>
      <c r="IJ1072" s="300"/>
      <c r="IK1072" s="300"/>
      <c r="IL1072" s="300"/>
      <c r="IM1072" s="300"/>
      <c r="IN1072" s="300"/>
      <c r="IO1072" s="300"/>
      <c r="IP1072" s="300"/>
      <c r="IQ1072" s="300"/>
      <c r="IR1072" s="300"/>
      <c r="IS1072" s="300"/>
      <c r="IT1072" s="300"/>
      <c r="IU1072" s="300"/>
      <c r="IV1072" s="300"/>
    </row>
    <row r="1073" spans="1:256">
      <c r="A1073" s="3">
        <f t="shared" si="69"/>
        <v>1066</v>
      </c>
      <c r="B1073" s="3">
        <f t="shared" si="68"/>
        <v>19201068</v>
      </c>
      <c r="C1073" s="300" t="s">
        <v>5379</v>
      </c>
      <c r="D1073" s="293" t="s">
        <v>5380</v>
      </c>
      <c r="E1073" s="12" t="s">
        <v>5381</v>
      </c>
      <c r="F1073" s="274" t="s">
        <v>5382</v>
      </c>
      <c r="G1073" s="347" t="s">
        <v>5383</v>
      </c>
      <c r="H1073" s="12" t="s">
        <v>330</v>
      </c>
      <c r="I1073" s="339">
        <v>36385</v>
      </c>
      <c r="J1073" s="337" t="s">
        <v>5219</v>
      </c>
      <c r="K1073" s="300" t="s">
        <v>1538</v>
      </c>
      <c r="L1073" s="300" t="s">
        <v>5252</v>
      </c>
      <c r="M1073" s="300" t="s">
        <v>5279</v>
      </c>
      <c r="N1073" s="300" t="s">
        <v>1538</v>
      </c>
      <c r="O1073" s="300" t="s">
        <v>1538</v>
      </c>
      <c r="P1073" s="300"/>
      <c r="Q1073" s="300"/>
      <c r="R1073" s="300"/>
      <c r="S1073" s="300"/>
      <c r="T1073" s="300"/>
      <c r="U1073" s="300"/>
      <c r="V1073" s="300"/>
      <c r="W1073" s="300"/>
      <c r="X1073" s="300"/>
      <c r="Y1073" s="300"/>
      <c r="Z1073" s="300"/>
      <c r="AA1073" s="300"/>
      <c r="AB1073" s="300"/>
      <c r="AC1073" s="300"/>
      <c r="AD1073" s="300"/>
      <c r="AE1073" s="300"/>
      <c r="AF1073" s="300"/>
      <c r="AG1073" s="300"/>
      <c r="AH1073" s="300"/>
      <c r="AI1073" s="300"/>
      <c r="AJ1073" s="300"/>
      <c r="AK1073" s="300"/>
      <c r="AL1073" s="300"/>
      <c r="AM1073" s="300"/>
      <c r="AN1073" s="300"/>
      <c r="AO1073" s="300"/>
      <c r="AP1073" s="300"/>
      <c r="AQ1073" s="300"/>
      <c r="AR1073" s="300"/>
      <c r="AS1073" s="300"/>
      <c r="AT1073" s="300"/>
      <c r="AU1073" s="300"/>
      <c r="AV1073" s="300"/>
      <c r="AW1073" s="300"/>
      <c r="AX1073" s="300"/>
      <c r="AY1073" s="300"/>
      <c r="AZ1073" s="300"/>
      <c r="BA1073" s="300"/>
      <c r="BB1073" s="300"/>
      <c r="BC1073" s="300"/>
      <c r="BD1073" s="300"/>
      <c r="BE1073" s="300"/>
      <c r="BF1073" s="300"/>
      <c r="BG1073" s="300"/>
      <c r="BH1073" s="300"/>
      <c r="BI1073" s="300"/>
      <c r="BJ1073" s="300"/>
      <c r="BK1073" s="300"/>
      <c r="BL1073" s="300"/>
      <c r="BM1073" s="300"/>
      <c r="BN1073" s="300"/>
      <c r="BO1073" s="300"/>
      <c r="BP1073" s="300"/>
      <c r="BQ1073" s="300"/>
      <c r="BR1073" s="300"/>
      <c r="BS1073" s="300"/>
      <c r="BT1073" s="300"/>
      <c r="BU1073" s="300"/>
      <c r="BV1073" s="300"/>
      <c r="BW1073" s="300"/>
      <c r="BX1073" s="300"/>
      <c r="BY1073" s="300"/>
      <c r="BZ1073" s="300"/>
      <c r="CA1073" s="300"/>
      <c r="CB1073" s="300"/>
      <c r="CC1073" s="300"/>
      <c r="CD1073" s="300"/>
      <c r="CE1073" s="300"/>
      <c r="CF1073" s="300"/>
      <c r="CG1073" s="300"/>
      <c r="CH1073" s="300"/>
      <c r="CI1073" s="300"/>
      <c r="CJ1073" s="300"/>
      <c r="CK1073" s="300"/>
      <c r="CL1073" s="300"/>
      <c r="CM1073" s="300"/>
      <c r="CN1073" s="300"/>
      <c r="CO1073" s="300"/>
      <c r="CP1073" s="300"/>
      <c r="CQ1073" s="300"/>
      <c r="CR1073" s="300"/>
      <c r="CS1073" s="300"/>
      <c r="CT1073" s="300"/>
      <c r="CU1073" s="300"/>
      <c r="CV1073" s="300"/>
      <c r="CW1073" s="300"/>
      <c r="CX1073" s="300"/>
      <c r="CY1073" s="300"/>
      <c r="CZ1073" s="300"/>
      <c r="DA1073" s="300"/>
      <c r="DB1073" s="300"/>
      <c r="DC1073" s="300"/>
      <c r="DD1073" s="300"/>
      <c r="DE1073" s="300"/>
      <c r="DF1073" s="300"/>
      <c r="DG1073" s="300"/>
      <c r="DH1073" s="300"/>
      <c r="DI1073" s="300"/>
      <c r="DJ1073" s="300"/>
      <c r="DK1073" s="300"/>
      <c r="DL1073" s="300"/>
      <c r="DM1073" s="300"/>
      <c r="DN1073" s="300"/>
      <c r="DO1073" s="300"/>
      <c r="DP1073" s="300"/>
      <c r="DQ1073" s="300"/>
      <c r="DR1073" s="300"/>
      <c r="DS1073" s="300"/>
      <c r="DT1073" s="300"/>
      <c r="DU1073" s="300"/>
      <c r="DV1073" s="300"/>
      <c r="DW1073" s="300"/>
      <c r="DX1073" s="300"/>
      <c r="DY1073" s="300"/>
      <c r="DZ1073" s="300"/>
      <c r="EA1073" s="300"/>
      <c r="EB1073" s="300"/>
      <c r="EC1073" s="300"/>
      <c r="ED1073" s="300"/>
      <c r="EE1073" s="300"/>
      <c r="EF1073" s="300"/>
      <c r="EG1073" s="300"/>
      <c r="EH1073" s="300"/>
      <c r="EI1073" s="300"/>
      <c r="EJ1073" s="300"/>
      <c r="EK1073" s="300"/>
      <c r="EL1073" s="300"/>
      <c r="EM1073" s="300"/>
      <c r="EN1073" s="300"/>
      <c r="EO1073" s="300"/>
      <c r="EP1073" s="300"/>
      <c r="EQ1073" s="300"/>
      <c r="ER1073" s="300"/>
      <c r="ES1073" s="300"/>
      <c r="ET1073" s="300"/>
      <c r="EU1073" s="300"/>
      <c r="EV1073" s="300"/>
      <c r="EW1073" s="300"/>
      <c r="EX1073" s="300"/>
      <c r="EY1073" s="300"/>
      <c r="EZ1073" s="300"/>
      <c r="FA1073" s="300"/>
      <c r="FB1073" s="300"/>
      <c r="FC1073" s="300"/>
      <c r="FD1073" s="300"/>
      <c r="FE1073" s="300"/>
      <c r="FF1073" s="300"/>
      <c r="FG1073" s="300"/>
      <c r="FH1073" s="300"/>
      <c r="FI1073" s="300"/>
      <c r="FJ1073" s="300"/>
      <c r="FK1073" s="300"/>
      <c r="FL1073" s="300"/>
      <c r="FM1073" s="300"/>
      <c r="FN1073" s="300"/>
      <c r="FO1073" s="300"/>
      <c r="FP1073" s="300"/>
      <c r="FQ1073" s="300"/>
      <c r="FR1073" s="300"/>
      <c r="FS1073" s="300"/>
      <c r="FT1073" s="300"/>
      <c r="FU1073" s="300"/>
      <c r="FV1073" s="300"/>
      <c r="FW1073" s="300"/>
      <c r="FX1073" s="300"/>
      <c r="FY1073" s="300"/>
      <c r="FZ1073" s="300"/>
      <c r="GA1073" s="300"/>
      <c r="GB1073" s="300"/>
      <c r="GC1073" s="300"/>
      <c r="GD1073" s="300"/>
      <c r="GE1073" s="300"/>
      <c r="GF1073" s="300"/>
      <c r="GG1073" s="300"/>
      <c r="GH1073" s="300"/>
      <c r="GI1073" s="300"/>
      <c r="GJ1073" s="300"/>
      <c r="GK1073" s="300"/>
      <c r="GL1073" s="300"/>
      <c r="GM1073" s="300"/>
      <c r="GN1073" s="300"/>
      <c r="GO1073" s="300"/>
      <c r="GP1073" s="300"/>
      <c r="GQ1073" s="300"/>
      <c r="GR1073" s="300"/>
      <c r="GS1073" s="300"/>
      <c r="GT1073" s="300"/>
      <c r="GU1073" s="300"/>
      <c r="GV1073" s="300"/>
      <c r="GW1073" s="300"/>
      <c r="GX1073" s="300"/>
      <c r="GY1073" s="300"/>
      <c r="GZ1073" s="300"/>
      <c r="HA1073" s="300"/>
      <c r="HB1073" s="300"/>
      <c r="HC1073" s="300"/>
      <c r="HD1073" s="300"/>
      <c r="HE1073" s="300"/>
      <c r="HF1073" s="300"/>
      <c r="HG1073" s="300"/>
      <c r="HH1073" s="300"/>
      <c r="HI1073" s="300"/>
      <c r="HJ1073" s="300"/>
      <c r="HK1073" s="300"/>
      <c r="HL1073" s="300"/>
      <c r="HM1073" s="300"/>
      <c r="HN1073" s="300"/>
      <c r="HO1073" s="300"/>
      <c r="HP1073" s="300"/>
      <c r="HQ1073" s="300"/>
      <c r="HR1073" s="300"/>
      <c r="HS1073" s="300"/>
      <c r="HT1073" s="300"/>
      <c r="HU1073" s="300"/>
      <c r="HV1073" s="300"/>
      <c r="HW1073" s="300"/>
      <c r="HX1073" s="300"/>
      <c r="HY1073" s="300"/>
      <c r="HZ1073" s="300"/>
      <c r="IA1073" s="300"/>
      <c r="IB1073" s="300"/>
      <c r="IC1073" s="300"/>
      <c r="ID1073" s="300"/>
      <c r="IE1073" s="300"/>
      <c r="IF1073" s="300"/>
      <c r="IG1073" s="300"/>
      <c r="IH1073" s="300"/>
      <c r="II1073" s="300"/>
      <c r="IJ1073" s="300"/>
      <c r="IK1073" s="300"/>
      <c r="IL1073" s="300"/>
      <c r="IM1073" s="300"/>
      <c r="IN1073" s="300"/>
      <c r="IO1073" s="300"/>
      <c r="IP1073" s="300"/>
      <c r="IQ1073" s="300"/>
      <c r="IR1073" s="300"/>
      <c r="IS1073" s="300"/>
      <c r="IT1073" s="300"/>
      <c r="IU1073" s="300"/>
      <c r="IV1073" s="300"/>
    </row>
    <row r="1074" spans="1:256">
      <c r="A1074" s="3">
        <f t="shared" si="69"/>
        <v>1067</v>
      </c>
      <c r="B1074" s="3">
        <f t="shared" si="68"/>
        <v>19201069</v>
      </c>
      <c r="C1074" s="300" t="s">
        <v>5248</v>
      </c>
      <c r="D1074" s="293" t="s">
        <v>75</v>
      </c>
      <c r="E1074" s="12" t="s">
        <v>1138</v>
      </c>
      <c r="F1074" s="274" t="s">
        <v>5390</v>
      </c>
      <c r="G1074" s="347" t="s">
        <v>5391</v>
      </c>
      <c r="H1074" s="12" t="s">
        <v>326</v>
      </c>
      <c r="I1074" s="339">
        <v>33933</v>
      </c>
      <c r="J1074" s="337" t="s">
        <v>5392</v>
      </c>
      <c r="K1074" s="300" t="s">
        <v>1538</v>
      </c>
      <c r="L1074" s="300" t="s">
        <v>5252</v>
      </c>
      <c r="M1074" s="300" t="s">
        <v>5279</v>
      </c>
      <c r="N1074" s="300" t="s">
        <v>1538</v>
      </c>
      <c r="O1074" s="300" t="s">
        <v>1538</v>
      </c>
      <c r="P1074" s="300"/>
      <c r="Q1074" s="300"/>
      <c r="R1074" s="300"/>
      <c r="S1074" s="300"/>
      <c r="T1074" s="300"/>
      <c r="U1074" s="300"/>
      <c r="V1074" s="300"/>
      <c r="W1074" s="300"/>
      <c r="X1074" s="300"/>
      <c r="Y1074" s="300"/>
      <c r="Z1074" s="300"/>
      <c r="AA1074" s="300"/>
      <c r="AB1074" s="300"/>
      <c r="AC1074" s="300"/>
      <c r="AD1074" s="300"/>
      <c r="AE1074" s="300"/>
      <c r="AF1074" s="300"/>
      <c r="AG1074" s="300"/>
      <c r="AH1074" s="300"/>
      <c r="AI1074" s="300"/>
      <c r="AJ1074" s="300"/>
      <c r="AK1074" s="300"/>
      <c r="AL1074" s="300"/>
      <c r="AM1074" s="300"/>
      <c r="AN1074" s="300"/>
      <c r="AO1074" s="300"/>
      <c r="AP1074" s="300"/>
      <c r="AQ1074" s="300"/>
      <c r="AR1074" s="300"/>
      <c r="AS1074" s="300"/>
      <c r="AT1074" s="300"/>
      <c r="AU1074" s="300"/>
      <c r="AV1074" s="300"/>
      <c r="AW1074" s="300"/>
      <c r="AX1074" s="300"/>
      <c r="AY1074" s="300"/>
      <c r="AZ1074" s="300"/>
      <c r="BA1074" s="300"/>
      <c r="BB1074" s="300"/>
      <c r="BC1074" s="300"/>
      <c r="BD1074" s="300"/>
      <c r="BE1074" s="300"/>
      <c r="BF1074" s="300"/>
      <c r="BG1074" s="300"/>
      <c r="BH1074" s="300"/>
      <c r="BI1074" s="300"/>
      <c r="BJ1074" s="300"/>
      <c r="BK1074" s="300"/>
      <c r="BL1074" s="300"/>
      <c r="BM1074" s="300"/>
      <c r="BN1074" s="300"/>
      <c r="BO1074" s="300"/>
      <c r="BP1074" s="300"/>
      <c r="BQ1074" s="300"/>
      <c r="BR1074" s="300"/>
      <c r="BS1074" s="300"/>
      <c r="BT1074" s="300"/>
      <c r="BU1074" s="300"/>
      <c r="BV1074" s="300"/>
      <c r="BW1074" s="300"/>
      <c r="BX1074" s="300"/>
      <c r="BY1074" s="300"/>
      <c r="BZ1074" s="300"/>
      <c r="CA1074" s="300"/>
      <c r="CB1074" s="300"/>
      <c r="CC1074" s="300"/>
      <c r="CD1074" s="300"/>
      <c r="CE1074" s="300"/>
      <c r="CF1074" s="300"/>
      <c r="CG1074" s="300"/>
      <c r="CH1074" s="300"/>
      <c r="CI1074" s="300"/>
      <c r="CJ1074" s="300"/>
      <c r="CK1074" s="300"/>
      <c r="CL1074" s="300"/>
      <c r="CM1074" s="300"/>
      <c r="CN1074" s="300"/>
      <c r="CO1074" s="300"/>
      <c r="CP1074" s="300"/>
      <c r="CQ1074" s="300"/>
      <c r="CR1074" s="300"/>
      <c r="CS1074" s="300"/>
      <c r="CT1074" s="300"/>
      <c r="CU1074" s="300"/>
      <c r="CV1074" s="300"/>
      <c r="CW1074" s="300"/>
      <c r="CX1074" s="300"/>
      <c r="CY1074" s="300"/>
      <c r="CZ1074" s="300"/>
      <c r="DA1074" s="300"/>
      <c r="DB1074" s="300"/>
      <c r="DC1074" s="300"/>
      <c r="DD1074" s="300"/>
      <c r="DE1074" s="300"/>
      <c r="DF1074" s="300"/>
      <c r="DG1074" s="300"/>
      <c r="DH1074" s="300"/>
      <c r="DI1074" s="300"/>
      <c r="DJ1074" s="300"/>
      <c r="DK1074" s="300"/>
      <c r="DL1074" s="300"/>
      <c r="DM1074" s="300"/>
      <c r="DN1074" s="300"/>
      <c r="DO1074" s="300"/>
      <c r="DP1074" s="300"/>
      <c r="DQ1074" s="300"/>
      <c r="DR1074" s="300"/>
      <c r="DS1074" s="300"/>
      <c r="DT1074" s="300"/>
      <c r="DU1074" s="300"/>
      <c r="DV1074" s="300"/>
      <c r="DW1074" s="300"/>
      <c r="DX1074" s="300"/>
      <c r="DY1074" s="300"/>
      <c r="DZ1074" s="300"/>
      <c r="EA1074" s="300"/>
      <c r="EB1074" s="300"/>
      <c r="EC1074" s="300"/>
      <c r="ED1074" s="300"/>
      <c r="EE1074" s="300"/>
      <c r="EF1074" s="300"/>
      <c r="EG1074" s="300"/>
      <c r="EH1074" s="300"/>
      <c r="EI1074" s="300"/>
      <c r="EJ1074" s="300"/>
      <c r="EK1074" s="300"/>
      <c r="EL1074" s="300"/>
      <c r="EM1074" s="300"/>
      <c r="EN1074" s="300"/>
      <c r="EO1074" s="300"/>
      <c r="EP1074" s="300"/>
      <c r="EQ1074" s="300"/>
      <c r="ER1074" s="300"/>
      <c r="ES1074" s="300"/>
      <c r="ET1074" s="300"/>
      <c r="EU1074" s="300"/>
      <c r="EV1074" s="300"/>
      <c r="EW1074" s="300"/>
      <c r="EX1074" s="300"/>
      <c r="EY1074" s="300"/>
      <c r="EZ1074" s="300"/>
      <c r="FA1074" s="300"/>
      <c r="FB1074" s="300"/>
      <c r="FC1074" s="300"/>
      <c r="FD1074" s="300"/>
      <c r="FE1074" s="300"/>
      <c r="FF1074" s="300"/>
      <c r="FG1074" s="300"/>
      <c r="FH1074" s="300"/>
      <c r="FI1074" s="300"/>
      <c r="FJ1074" s="300"/>
      <c r="FK1074" s="300"/>
      <c r="FL1074" s="300"/>
      <c r="FM1074" s="300"/>
      <c r="FN1074" s="300"/>
      <c r="FO1074" s="300"/>
      <c r="FP1074" s="300"/>
      <c r="FQ1074" s="300"/>
      <c r="FR1074" s="300"/>
      <c r="FS1074" s="300"/>
      <c r="FT1074" s="300"/>
      <c r="FU1074" s="300"/>
      <c r="FV1074" s="300"/>
      <c r="FW1074" s="300"/>
      <c r="FX1074" s="300"/>
      <c r="FY1074" s="300"/>
      <c r="FZ1074" s="300"/>
      <c r="GA1074" s="300"/>
      <c r="GB1074" s="300"/>
      <c r="GC1074" s="300"/>
      <c r="GD1074" s="300"/>
      <c r="GE1074" s="300"/>
      <c r="GF1074" s="300"/>
      <c r="GG1074" s="300"/>
      <c r="GH1074" s="300"/>
      <c r="GI1074" s="300"/>
      <c r="GJ1074" s="300"/>
      <c r="GK1074" s="300"/>
      <c r="GL1074" s="300"/>
      <c r="GM1074" s="300"/>
      <c r="GN1074" s="300"/>
      <c r="GO1074" s="300"/>
      <c r="GP1074" s="300"/>
      <c r="GQ1074" s="300"/>
      <c r="GR1074" s="300"/>
      <c r="GS1074" s="300"/>
      <c r="GT1074" s="300"/>
      <c r="GU1074" s="300"/>
      <c r="GV1074" s="300"/>
      <c r="GW1074" s="300"/>
      <c r="GX1074" s="300"/>
      <c r="GY1074" s="300"/>
      <c r="GZ1074" s="300"/>
      <c r="HA1074" s="300"/>
      <c r="HB1074" s="300"/>
      <c r="HC1074" s="300"/>
      <c r="HD1074" s="300"/>
      <c r="HE1074" s="300"/>
      <c r="HF1074" s="300"/>
      <c r="HG1074" s="300"/>
      <c r="HH1074" s="300"/>
      <c r="HI1074" s="300"/>
      <c r="HJ1074" s="300"/>
      <c r="HK1074" s="300"/>
      <c r="HL1074" s="300"/>
      <c r="HM1074" s="300"/>
      <c r="HN1074" s="300"/>
      <c r="HO1074" s="300"/>
      <c r="HP1074" s="300"/>
      <c r="HQ1074" s="300"/>
      <c r="HR1074" s="300"/>
      <c r="HS1074" s="300"/>
      <c r="HT1074" s="300"/>
      <c r="HU1074" s="300"/>
      <c r="HV1074" s="300"/>
      <c r="HW1074" s="300"/>
      <c r="HX1074" s="300"/>
      <c r="HY1074" s="300"/>
      <c r="HZ1074" s="300"/>
      <c r="IA1074" s="300"/>
      <c r="IB1074" s="300"/>
      <c r="IC1074" s="300"/>
      <c r="ID1074" s="300"/>
      <c r="IE1074" s="300"/>
      <c r="IF1074" s="300"/>
      <c r="IG1074" s="300"/>
      <c r="IH1074" s="300"/>
      <c r="II1074" s="300"/>
      <c r="IJ1074" s="300"/>
      <c r="IK1074" s="300"/>
      <c r="IL1074" s="300"/>
      <c r="IM1074" s="300"/>
      <c r="IN1074" s="300"/>
      <c r="IO1074" s="300"/>
      <c r="IP1074" s="300"/>
      <c r="IQ1074" s="300"/>
      <c r="IR1074" s="300"/>
      <c r="IS1074" s="300"/>
      <c r="IT1074" s="300"/>
      <c r="IU1074" s="300"/>
      <c r="IV1074" s="300"/>
    </row>
    <row r="1075" spans="1:256">
      <c r="A1075" s="3">
        <f t="shared" si="69"/>
        <v>1068</v>
      </c>
      <c r="B1075" s="3">
        <f t="shared" si="68"/>
        <v>19201070</v>
      </c>
      <c r="C1075" s="300" t="s">
        <v>5248</v>
      </c>
      <c r="D1075" s="293" t="s">
        <v>5393</v>
      </c>
      <c r="E1075" s="12" t="s">
        <v>277</v>
      </c>
      <c r="F1075" s="274" t="s">
        <v>4950</v>
      </c>
      <c r="G1075" s="347" t="s">
        <v>5394</v>
      </c>
      <c r="H1075" s="12" t="s">
        <v>330</v>
      </c>
      <c r="I1075" s="339">
        <v>33259</v>
      </c>
      <c r="J1075" s="337" t="s">
        <v>5395</v>
      </c>
      <c r="K1075" s="300" t="s">
        <v>1538</v>
      </c>
      <c r="L1075" s="300" t="s">
        <v>5252</v>
      </c>
      <c r="M1075" s="300" t="s">
        <v>336</v>
      </c>
      <c r="N1075" s="300" t="s">
        <v>1538</v>
      </c>
      <c r="O1075" s="300" t="s">
        <v>1538</v>
      </c>
      <c r="P1075" s="300"/>
      <c r="Q1075" s="300"/>
      <c r="R1075" s="300"/>
      <c r="S1075" s="300"/>
      <c r="T1075" s="300"/>
      <c r="U1075" s="300"/>
      <c r="V1075" s="300"/>
      <c r="W1075" s="300"/>
      <c r="X1075" s="300"/>
      <c r="Y1075" s="300"/>
      <c r="Z1075" s="300"/>
      <c r="AA1075" s="300"/>
      <c r="AB1075" s="300"/>
      <c r="AC1075" s="300"/>
      <c r="AD1075" s="300"/>
      <c r="AE1075" s="300"/>
      <c r="AF1075" s="300"/>
      <c r="AG1075" s="300"/>
      <c r="AH1075" s="300"/>
      <c r="AI1075" s="300"/>
      <c r="AJ1075" s="300"/>
      <c r="AK1075" s="300"/>
      <c r="AL1075" s="300"/>
      <c r="AM1075" s="300"/>
      <c r="AN1075" s="300"/>
      <c r="AO1075" s="300"/>
      <c r="AP1075" s="300"/>
      <c r="AQ1075" s="300"/>
      <c r="AR1075" s="300"/>
      <c r="AS1075" s="300"/>
      <c r="AT1075" s="300"/>
      <c r="AU1075" s="300"/>
      <c r="AV1075" s="300"/>
      <c r="AW1075" s="300"/>
      <c r="AX1075" s="300"/>
      <c r="AY1075" s="300"/>
      <c r="AZ1075" s="300"/>
      <c r="BA1075" s="300"/>
      <c r="BB1075" s="300"/>
      <c r="BC1075" s="300"/>
      <c r="BD1075" s="300"/>
      <c r="BE1075" s="300"/>
      <c r="BF1075" s="300"/>
      <c r="BG1075" s="300"/>
      <c r="BH1075" s="300"/>
      <c r="BI1075" s="300"/>
      <c r="BJ1075" s="300"/>
      <c r="BK1075" s="300"/>
      <c r="BL1075" s="300"/>
      <c r="BM1075" s="300"/>
      <c r="BN1075" s="300"/>
      <c r="BO1075" s="300"/>
      <c r="BP1075" s="300"/>
      <c r="BQ1075" s="300"/>
      <c r="BR1075" s="300"/>
      <c r="BS1075" s="300"/>
      <c r="BT1075" s="300"/>
      <c r="BU1075" s="300"/>
      <c r="BV1075" s="300"/>
      <c r="BW1075" s="300"/>
      <c r="BX1075" s="300"/>
      <c r="BY1075" s="300"/>
      <c r="BZ1075" s="300"/>
      <c r="CA1075" s="300"/>
      <c r="CB1075" s="300"/>
      <c r="CC1075" s="300"/>
      <c r="CD1075" s="300"/>
      <c r="CE1075" s="300"/>
      <c r="CF1075" s="300"/>
      <c r="CG1075" s="300"/>
      <c r="CH1075" s="300"/>
      <c r="CI1075" s="300"/>
      <c r="CJ1075" s="300"/>
      <c r="CK1075" s="300"/>
      <c r="CL1075" s="300"/>
      <c r="CM1075" s="300"/>
      <c r="CN1075" s="300"/>
      <c r="CO1075" s="300"/>
      <c r="CP1075" s="300"/>
      <c r="CQ1075" s="300"/>
      <c r="CR1075" s="300"/>
      <c r="CS1075" s="300"/>
      <c r="CT1075" s="300"/>
      <c r="CU1075" s="300"/>
      <c r="CV1075" s="300"/>
      <c r="CW1075" s="300"/>
      <c r="CX1075" s="300"/>
      <c r="CY1075" s="300"/>
      <c r="CZ1075" s="300"/>
      <c r="DA1075" s="300"/>
      <c r="DB1075" s="300"/>
      <c r="DC1075" s="300"/>
      <c r="DD1075" s="300"/>
      <c r="DE1075" s="300"/>
      <c r="DF1075" s="300"/>
      <c r="DG1075" s="300"/>
      <c r="DH1075" s="300"/>
      <c r="DI1075" s="300"/>
      <c r="DJ1075" s="300"/>
      <c r="DK1075" s="300"/>
      <c r="DL1075" s="300"/>
      <c r="DM1075" s="300"/>
      <c r="DN1075" s="300"/>
      <c r="DO1075" s="300"/>
      <c r="DP1075" s="300"/>
      <c r="DQ1075" s="300"/>
      <c r="DR1075" s="300"/>
      <c r="DS1075" s="300"/>
      <c r="DT1075" s="300"/>
      <c r="DU1075" s="300"/>
      <c r="DV1075" s="300"/>
      <c r="DW1075" s="300"/>
      <c r="DX1075" s="300"/>
      <c r="DY1075" s="300"/>
      <c r="DZ1075" s="300"/>
      <c r="EA1075" s="300"/>
      <c r="EB1075" s="300"/>
      <c r="EC1075" s="300"/>
      <c r="ED1075" s="300"/>
      <c r="EE1075" s="300"/>
      <c r="EF1075" s="300"/>
      <c r="EG1075" s="300"/>
      <c r="EH1075" s="300"/>
      <c r="EI1075" s="300"/>
      <c r="EJ1075" s="300"/>
      <c r="EK1075" s="300"/>
      <c r="EL1075" s="300"/>
      <c r="EM1075" s="300"/>
      <c r="EN1075" s="300"/>
      <c r="EO1075" s="300"/>
      <c r="EP1075" s="300"/>
      <c r="EQ1075" s="300"/>
      <c r="ER1075" s="300"/>
      <c r="ES1075" s="300"/>
      <c r="ET1075" s="300"/>
      <c r="EU1075" s="300"/>
      <c r="EV1075" s="300"/>
      <c r="EW1075" s="300"/>
      <c r="EX1075" s="300"/>
      <c r="EY1075" s="300"/>
      <c r="EZ1075" s="300"/>
      <c r="FA1075" s="300"/>
      <c r="FB1075" s="300"/>
      <c r="FC1075" s="300"/>
      <c r="FD1075" s="300"/>
      <c r="FE1075" s="300"/>
      <c r="FF1075" s="300"/>
      <c r="FG1075" s="300"/>
      <c r="FH1075" s="300"/>
      <c r="FI1075" s="300"/>
      <c r="FJ1075" s="300"/>
      <c r="FK1075" s="300"/>
      <c r="FL1075" s="300"/>
      <c r="FM1075" s="300"/>
      <c r="FN1075" s="300"/>
      <c r="FO1075" s="300"/>
      <c r="FP1075" s="300"/>
      <c r="FQ1075" s="300"/>
      <c r="FR1075" s="300"/>
      <c r="FS1075" s="300"/>
      <c r="FT1075" s="300"/>
      <c r="FU1075" s="300"/>
      <c r="FV1075" s="300"/>
      <c r="FW1075" s="300"/>
      <c r="FX1075" s="300"/>
      <c r="FY1075" s="300"/>
      <c r="FZ1075" s="300"/>
      <c r="GA1075" s="300"/>
      <c r="GB1075" s="300"/>
      <c r="GC1075" s="300"/>
      <c r="GD1075" s="300"/>
      <c r="GE1075" s="300"/>
      <c r="GF1075" s="300"/>
      <c r="GG1075" s="300"/>
      <c r="GH1075" s="300"/>
      <c r="GI1075" s="300"/>
      <c r="GJ1075" s="300"/>
      <c r="GK1075" s="300"/>
      <c r="GL1075" s="300"/>
      <c r="GM1075" s="300"/>
      <c r="GN1075" s="300"/>
      <c r="GO1075" s="300"/>
      <c r="GP1075" s="300"/>
      <c r="GQ1075" s="300"/>
      <c r="GR1075" s="300"/>
      <c r="GS1075" s="300"/>
      <c r="GT1075" s="300"/>
      <c r="GU1075" s="300"/>
      <c r="GV1075" s="300"/>
      <c r="GW1075" s="300"/>
      <c r="GX1075" s="300"/>
      <c r="GY1075" s="300"/>
      <c r="GZ1075" s="300"/>
      <c r="HA1075" s="300"/>
      <c r="HB1075" s="300"/>
      <c r="HC1075" s="300"/>
      <c r="HD1075" s="300"/>
      <c r="HE1075" s="300"/>
      <c r="HF1075" s="300"/>
      <c r="HG1075" s="300"/>
      <c r="HH1075" s="300"/>
      <c r="HI1075" s="300"/>
      <c r="HJ1075" s="300"/>
      <c r="HK1075" s="300"/>
      <c r="HL1075" s="300"/>
      <c r="HM1075" s="300"/>
      <c r="HN1075" s="300"/>
      <c r="HO1075" s="300"/>
      <c r="HP1075" s="300"/>
      <c r="HQ1075" s="300"/>
      <c r="HR1075" s="300"/>
      <c r="HS1075" s="300"/>
      <c r="HT1075" s="300"/>
      <c r="HU1075" s="300"/>
      <c r="HV1075" s="300"/>
      <c r="HW1075" s="300"/>
      <c r="HX1075" s="300"/>
      <c r="HY1075" s="300"/>
      <c r="HZ1075" s="300"/>
      <c r="IA1075" s="300"/>
      <c r="IB1075" s="300"/>
      <c r="IC1075" s="300"/>
      <c r="ID1075" s="300"/>
      <c r="IE1075" s="300"/>
      <c r="IF1075" s="300"/>
      <c r="IG1075" s="300"/>
      <c r="IH1075" s="300"/>
      <c r="II1075" s="300"/>
      <c r="IJ1075" s="300"/>
      <c r="IK1075" s="300"/>
      <c r="IL1075" s="300"/>
      <c r="IM1075" s="300"/>
      <c r="IN1075" s="300"/>
      <c r="IO1075" s="300"/>
      <c r="IP1075" s="300"/>
      <c r="IQ1075" s="300"/>
      <c r="IR1075" s="300"/>
      <c r="IS1075" s="300"/>
      <c r="IT1075" s="300"/>
      <c r="IU1075" s="300"/>
      <c r="IV1075" s="300"/>
    </row>
    <row r="1076" spans="1:256">
      <c r="A1076" s="3">
        <f t="shared" si="69"/>
        <v>1069</v>
      </c>
      <c r="B1076" s="3">
        <f t="shared" si="68"/>
        <v>19201071</v>
      </c>
      <c r="C1076" s="300" t="s">
        <v>5259</v>
      </c>
      <c r="D1076" s="293" t="s">
        <v>223</v>
      </c>
      <c r="E1076" s="12" t="s">
        <v>5409</v>
      </c>
      <c r="F1076" s="274" t="s">
        <v>5410</v>
      </c>
      <c r="G1076" s="347" t="s">
        <v>5411</v>
      </c>
      <c r="H1076" s="12" t="s">
        <v>326</v>
      </c>
      <c r="I1076" s="339">
        <v>35709</v>
      </c>
      <c r="J1076" s="12" t="s">
        <v>3866</v>
      </c>
      <c r="K1076" s="300" t="s">
        <v>1538</v>
      </c>
      <c r="L1076" s="300" t="s">
        <v>5252</v>
      </c>
      <c r="M1076" s="300" t="s">
        <v>1081</v>
      </c>
      <c r="N1076" s="300" t="s">
        <v>1538</v>
      </c>
      <c r="O1076" s="300" t="s">
        <v>1538</v>
      </c>
      <c r="P1076" s="300"/>
      <c r="Q1076" s="300"/>
      <c r="R1076" s="300"/>
      <c r="S1076" s="300"/>
      <c r="T1076" s="300"/>
      <c r="U1076" s="300"/>
      <c r="V1076" s="300"/>
      <c r="W1076" s="300"/>
      <c r="X1076" s="300"/>
      <c r="Y1076" s="300"/>
      <c r="Z1076" s="300"/>
      <c r="AA1076" s="300"/>
      <c r="AB1076" s="300"/>
      <c r="AC1076" s="300"/>
      <c r="AD1076" s="300"/>
      <c r="AE1076" s="300"/>
      <c r="AF1076" s="300"/>
      <c r="AG1076" s="300"/>
      <c r="AH1076" s="300"/>
      <c r="AI1076" s="300"/>
      <c r="AJ1076" s="300"/>
      <c r="AK1076" s="300"/>
      <c r="AL1076" s="300"/>
      <c r="AM1076" s="300"/>
      <c r="AN1076" s="300"/>
      <c r="AO1076" s="300"/>
      <c r="AP1076" s="300"/>
      <c r="AQ1076" s="300"/>
      <c r="AR1076" s="300"/>
      <c r="AS1076" s="300"/>
      <c r="AT1076" s="300"/>
      <c r="AU1076" s="300"/>
      <c r="AV1076" s="300"/>
      <c r="AW1076" s="300"/>
      <c r="AX1076" s="300"/>
      <c r="AY1076" s="300"/>
      <c r="AZ1076" s="300"/>
      <c r="BA1076" s="300"/>
      <c r="BB1076" s="300"/>
      <c r="BC1076" s="300"/>
      <c r="BD1076" s="300"/>
      <c r="BE1076" s="300"/>
      <c r="BF1076" s="300"/>
      <c r="BG1076" s="300"/>
      <c r="BH1076" s="300"/>
      <c r="BI1076" s="300"/>
      <c r="BJ1076" s="300"/>
      <c r="BK1076" s="300"/>
      <c r="BL1076" s="300"/>
      <c r="BM1076" s="300"/>
      <c r="BN1076" s="300"/>
      <c r="BO1076" s="300"/>
      <c r="BP1076" s="300"/>
      <c r="BQ1076" s="300"/>
      <c r="BR1076" s="300"/>
      <c r="BS1076" s="300"/>
      <c r="BT1076" s="300"/>
      <c r="BU1076" s="300"/>
      <c r="BV1076" s="300"/>
      <c r="BW1076" s="300"/>
      <c r="BX1076" s="300"/>
      <c r="BY1076" s="300"/>
      <c r="BZ1076" s="300"/>
      <c r="CA1076" s="300"/>
      <c r="CB1076" s="300"/>
      <c r="CC1076" s="300"/>
      <c r="CD1076" s="300"/>
      <c r="CE1076" s="300"/>
      <c r="CF1076" s="300"/>
      <c r="CG1076" s="300"/>
      <c r="CH1076" s="300"/>
      <c r="CI1076" s="300"/>
      <c r="CJ1076" s="300"/>
      <c r="CK1076" s="300"/>
      <c r="CL1076" s="300"/>
      <c r="CM1076" s="300"/>
      <c r="CN1076" s="300"/>
      <c r="CO1076" s="300"/>
      <c r="CP1076" s="300"/>
      <c r="CQ1076" s="300"/>
      <c r="CR1076" s="300"/>
      <c r="CS1076" s="300"/>
      <c r="CT1076" s="300"/>
      <c r="CU1076" s="300"/>
      <c r="CV1076" s="300"/>
      <c r="CW1076" s="300"/>
      <c r="CX1076" s="300"/>
      <c r="CY1076" s="300"/>
      <c r="CZ1076" s="300"/>
      <c r="DA1076" s="300"/>
      <c r="DB1076" s="300"/>
      <c r="DC1076" s="300"/>
      <c r="DD1076" s="300"/>
      <c r="DE1076" s="300"/>
      <c r="DF1076" s="300"/>
      <c r="DG1076" s="300"/>
      <c r="DH1076" s="300"/>
      <c r="DI1076" s="300"/>
      <c r="DJ1076" s="300"/>
      <c r="DK1076" s="300"/>
      <c r="DL1076" s="300"/>
      <c r="DM1076" s="300"/>
      <c r="DN1076" s="300"/>
      <c r="DO1076" s="300"/>
      <c r="DP1076" s="300"/>
      <c r="DQ1076" s="300"/>
      <c r="DR1076" s="300"/>
      <c r="DS1076" s="300"/>
      <c r="DT1076" s="300"/>
      <c r="DU1076" s="300"/>
      <c r="DV1076" s="300"/>
      <c r="DW1076" s="300"/>
      <c r="DX1076" s="300"/>
      <c r="DY1076" s="300"/>
      <c r="DZ1076" s="300"/>
      <c r="EA1076" s="300"/>
      <c r="EB1076" s="300"/>
      <c r="EC1076" s="300"/>
      <c r="ED1076" s="300"/>
      <c r="EE1076" s="300"/>
      <c r="EF1076" s="300"/>
      <c r="EG1076" s="300"/>
      <c r="EH1076" s="300"/>
      <c r="EI1076" s="300"/>
      <c r="EJ1076" s="300"/>
      <c r="EK1076" s="300"/>
      <c r="EL1076" s="300"/>
      <c r="EM1076" s="300"/>
      <c r="EN1076" s="300"/>
      <c r="EO1076" s="300"/>
      <c r="EP1076" s="300"/>
      <c r="EQ1076" s="300"/>
      <c r="ER1076" s="300"/>
      <c r="ES1076" s="300"/>
      <c r="ET1076" s="300"/>
      <c r="EU1076" s="300"/>
      <c r="EV1076" s="300"/>
      <c r="EW1076" s="300"/>
      <c r="EX1076" s="300"/>
      <c r="EY1076" s="300"/>
      <c r="EZ1076" s="300"/>
      <c r="FA1076" s="300"/>
      <c r="FB1076" s="300"/>
      <c r="FC1076" s="300"/>
      <c r="FD1076" s="300"/>
      <c r="FE1076" s="300"/>
      <c r="FF1076" s="300"/>
      <c r="FG1076" s="300"/>
      <c r="FH1076" s="300"/>
      <c r="FI1076" s="300"/>
      <c r="FJ1076" s="300"/>
      <c r="FK1076" s="300"/>
      <c r="FL1076" s="300"/>
      <c r="FM1076" s="300"/>
      <c r="FN1076" s="300"/>
      <c r="FO1076" s="300"/>
      <c r="FP1076" s="300"/>
      <c r="FQ1076" s="300"/>
      <c r="FR1076" s="300"/>
      <c r="FS1076" s="300"/>
      <c r="FT1076" s="300"/>
      <c r="FU1076" s="300"/>
      <c r="FV1076" s="300"/>
      <c r="FW1076" s="300"/>
      <c r="FX1076" s="300"/>
      <c r="FY1076" s="300"/>
      <c r="FZ1076" s="300"/>
      <c r="GA1076" s="300"/>
      <c r="GB1076" s="300"/>
      <c r="GC1076" s="300"/>
      <c r="GD1076" s="300"/>
      <c r="GE1076" s="300"/>
      <c r="GF1076" s="300"/>
      <c r="GG1076" s="300"/>
      <c r="GH1076" s="300"/>
      <c r="GI1076" s="300"/>
      <c r="GJ1076" s="300"/>
      <c r="GK1076" s="300"/>
      <c r="GL1076" s="300"/>
      <c r="GM1076" s="300"/>
      <c r="GN1076" s="300"/>
      <c r="GO1076" s="300"/>
      <c r="GP1076" s="300"/>
      <c r="GQ1076" s="300"/>
      <c r="GR1076" s="300"/>
      <c r="GS1076" s="300"/>
      <c r="GT1076" s="300"/>
      <c r="GU1076" s="300"/>
      <c r="GV1076" s="300"/>
      <c r="GW1076" s="300"/>
      <c r="GX1076" s="300"/>
      <c r="GY1076" s="300"/>
      <c r="GZ1076" s="300"/>
      <c r="HA1076" s="300"/>
      <c r="HB1076" s="300"/>
      <c r="HC1076" s="300"/>
      <c r="HD1076" s="300"/>
      <c r="HE1076" s="300"/>
      <c r="HF1076" s="300"/>
      <c r="HG1076" s="300"/>
      <c r="HH1076" s="300"/>
      <c r="HI1076" s="300"/>
      <c r="HJ1076" s="300"/>
      <c r="HK1076" s="300"/>
      <c r="HL1076" s="300"/>
      <c r="HM1076" s="300"/>
      <c r="HN1076" s="300"/>
      <c r="HO1076" s="300"/>
      <c r="HP1076" s="300"/>
      <c r="HQ1076" s="300"/>
      <c r="HR1076" s="300"/>
      <c r="HS1076" s="300"/>
      <c r="HT1076" s="300"/>
      <c r="HU1076" s="300"/>
      <c r="HV1076" s="300"/>
      <c r="HW1076" s="300"/>
      <c r="HX1076" s="300"/>
      <c r="HY1076" s="300"/>
      <c r="HZ1076" s="300"/>
      <c r="IA1076" s="300"/>
      <c r="IB1076" s="300"/>
      <c r="IC1076" s="300"/>
      <c r="ID1076" s="300"/>
      <c r="IE1076" s="300"/>
      <c r="IF1076" s="300"/>
      <c r="IG1076" s="300"/>
      <c r="IH1076" s="300"/>
      <c r="II1076" s="300"/>
      <c r="IJ1076" s="300"/>
      <c r="IK1076" s="300"/>
      <c r="IL1076" s="300"/>
      <c r="IM1076" s="300"/>
      <c r="IN1076" s="300"/>
      <c r="IO1076" s="300"/>
      <c r="IP1076" s="300"/>
      <c r="IQ1076" s="300"/>
      <c r="IR1076" s="300"/>
      <c r="IS1076" s="300"/>
      <c r="IT1076" s="300"/>
      <c r="IU1076" s="300"/>
      <c r="IV1076" s="300"/>
    </row>
    <row r="1077" spans="1:256">
      <c r="A1077" s="3">
        <f t="shared" si="69"/>
        <v>1070</v>
      </c>
      <c r="B1077" s="3">
        <f t="shared" si="68"/>
        <v>19201072</v>
      </c>
      <c r="C1077" s="300" t="s">
        <v>5248</v>
      </c>
      <c r="D1077" s="293" t="s">
        <v>4993</v>
      </c>
      <c r="E1077" s="12" t="s">
        <v>5412</v>
      </c>
      <c r="F1077" s="274" t="s">
        <v>5413</v>
      </c>
      <c r="G1077" s="347" t="s">
        <v>5414</v>
      </c>
      <c r="H1077" s="12" t="s">
        <v>326</v>
      </c>
      <c r="I1077" s="339">
        <v>29447</v>
      </c>
      <c r="J1077" s="337" t="s">
        <v>5415</v>
      </c>
      <c r="K1077" s="300" t="s">
        <v>1538</v>
      </c>
      <c r="L1077" s="300" t="s">
        <v>5252</v>
      </c>
      <c r="M1077" s="300" t="s">
        <v>5416</v>
      </c>
      <c r="N1077" s="300" t="s">
        <v>1538</v>
      </c>
      <c r="O1077" s="300" t="s">
        <v>1538</v>
      </c>
      <c r="P1077" s="300"/>
      <c r="Q1077" s="300"/>
      <c r="R1077" s="300"/>
      <c r="S1077" s="300"/>
      <c r="T1077" s="300"/>
      <c r="U1077" s="300"/>
      <c r="V1077" s="300"/>
      <c r="W1077" s="300"/>
      <c r="X1077" s="300"/>
      <c r="Y1077" s="300"/>
      <c r="Z1077" s="300"/>
      <c r="AA1077" s="300"/>
      <c r="AB1077" s="300"/>
      <c r="AC1077" s="300"/>
      <c r="AD1077" s="300"/>
      <c r="AE1077" s="300"/>
      <c r="AF1077" s="300"/>
      <c r="AG1077" s="300"/>
      <c r="AH1077" s="300"/>
      <c r="AI1077" s="300"/>
      <c r="AJ1077" s="300"/>
      <c r="AK1077" s="300"/>
      <c r="AL1077" s="300"/>
      <c r="AM1077" s="300"/>
      <c r="AN1077" s="300"/>
      <c r="AO1077" s="300"/>
      <c r="AP1077" s="300"/>
      <c r="AQ1077" s="300"/>
      <c r="AR1077" s="300"/>
      <c r="AS1077" s="300"/>
      <c r="AT1077" s="300"/>
      <c r="AU1077" s="300"/>
      <c r="AV1077" s="300"/>
      <c r="AW1077" s="300"/>
      <c r="AX1077" s="300"/>
      <c r="AY1077" s="300"/>
      <c r="AZ1077" s="300"/>
      <c r="BA1077" s="300"/>
      <c r="BB1077" s="300"/>
      <c r="BC1077" s="300"/>
      <c r="BD1077" s="300"/>
      <c r="BE1077" s="300"/>
      <c r="BF1077" s="300"/>
      <c r="BG1077" s="300"/>
      <c r="BH1077" s="300"/>
      <c r="BI1077" s="300"/>
      <c r="BJ1077" s="300"/>
      <c r="BK1077" s="300"/>
      <c r="BL1077" s="300"/>
      <c r="BM1077" s="300"/>
      <c r="BN1077" s="300"/>
      <c r="BO1077" s="300"/>
      <c r="BP1077" s="300"/>
      <c r="BQ1077" s="300"/>
      <c r="BR1077" s="300"/>
      <c r="BS1077" s="300"/>
      <c r="BT1077" s="300"/>
      <c r="BU1077" s="300"/>
      <c r="BV1077" s="300"/>
      <c r="BW1077" s="300"/>
      <c r="BX1077" s="300"/>
      <c r="BY1077" s="300"/>
      <c r="BZ1077" s="300"/>
      <c r="CA1077" s="300"/>
      <c r="CB1077" s="300"/>
      <c r="CC1077" s="300"/>
      <c r="CD1077" s="300"/>
      <c r="CE1077" s="300"/>
      <c r="CF1077" s="300"/>
      <c r="CG1077" s="300"/>
      <c r="CH1077" s="300"/>
      <c r="CI1077" s="300"/>
      <c r="CJ1077" s="300"/>
      <c r="CK1077" s="300"/>
      <c r="CL1077" s="300"/>
      <c r="CM1077" s="300"/>
      <c r="CN1077" s="300"/>
      <c r="CO1077" s="300"/>
      <c r="CP1077" s="300"/>
      <c r="CQ1077" s="300"/>
      <c r="CR1077" s="300"/>
      <c r="CS1077" s="300"/>
      <c r="CT1077" s="300"/>
      <c r="CU1077" s="300"/>
      <c r="CV1077" s="300"/>
      <c r="CW1077" s="300"/>
      <c r="CX1077" s="300"/>
      <c r="CY1077" s="300"/>
      <c r="CZ1077" s="300"/>
      <c r="DA1077" s="300"/>
      <c r="DB1077" s="300"/>
      <c r="DC1077" s="300"/>
      <c r="DD1077" s="300"/>
      <c r="DE1077" s="300"/>
      <c r="DF1077" s="300"/>
      <c r="DG1077" s="300"/>
      <c r="DH1077" s="300"/>
      <c r="DI1077" s="300"/>
      <c r="DJ1077" s="300"/>
      <c r="DK1077" s="300"/>
      <c r="DL1077" s="300"/>
      <c r="DM1077" s="300"/>
      <c r="DN1077" s="300"/>
      <c r="DO1077" s="300"/>
      <c r="DP1077" s="300"/>
      <c r="DQ1077" s="300"/>
      <c r="DR1077" s="300"/>
      <c r="DS1077" s="300"/>
      <c r="DT1077" s="300"/>
      <c r="DU1077" s="300"/>
      <c r="DV1077" s="300"/>
      <c r="DW1077" s="300"/>
      <c r="DX1077" s="300"/>
      <c r="DY1077" s="300"/>
      <c r="DZ1077" s="300"/>
      <c r="EA1077" s="300"/>
      <c r="EB1077" s="300"/>
      <c r="EC1077" s="300"/>
      <c r="ED1077" s="300"/>
      <c r="EE1077" s="300"/>
      <c r="EF1077" s="300"/>
      <c r="EG1077" s="300"/>
      <c r="EH1077" s="300"/>
      <c r="EI1077" s="300"/>
      <c r="EJ1077" s="300"/>
      <c r="EK1077" s="300"/>
      <c r="EL1077" s="300"/>
      <c r="EM1077" s="300"/>
      <c r="EN1077" s="300"/>
      <c r="EO1077" s="300"/>
      <c r="EP1077" s="300"/>
      <c r="EQ1077" s="300"/>
      <c r="ER1077" s="300"/>
      <c r="ES1077" s="300"/>
      <c r="ET1077" s="300"/>
      <c r="EU1077" s="300"/>
      <c r="EV1077" s="300"/>
      <c r="EW1077" s="300"/>
      <c r="EX1077" s="300"/>
      <c r="EY1077" s="300"/>
      <c r="EZ1077" s="300"/>
      <c r="FA1077" s="300"/>
      <c r="FB1077" s="300"/>
      <c r="FC1077" s="300"/>
      <c r="FD1077" s="300"/>
      <c r="FE1077" s="300"/>
      <c r="FF1077" s="300"/>
      <c r="FG1077" s="300"/>
      <c r="FH1077" s="300"/>
      <c r="FI1077" s="300"/>
      <c r="FJ1077" s="300"/>
      <c r="FK1077" s="300"/>
      <c r="FL1077" s="300"/>
      <c r="FM1077" s="300"/>
      <c r="FN1077" s="300"/>
      <c r="FO1077" s="300"/>
      <c r="FP1077" s="300"/>
      <c r="FQ1077" s="300"/>
      <c r="FR1077" s="300"/>
      <c r="FS1077" s="300"/>
      <c r="FT1077" s="300"/>
      <c r="FU1077" s="300"/>
      <c r="FV1077" s="300"/>
      <c r="FW1077" s="300"/>
      <c r="FX1077" s="300"/>
      <c r="FY1077" s="300"/>
      <c r="FZ1077" s="300"/>
      <c r="GA1077" s="300"/>
      <c r="GB1077" s="300"/>
      <c r="GC1077" s="300"/>
      <c r="GD1077" s="300"/>
      <c r="GE1077" s="300"/>
      <c r="GF1077" s="300"/>
      <c r="GG1077" s="300"/>
      <c r="GH1077" s="300"/>
      <c r="GI1077" s="300"/>
      <c r="GJ1077" s="300"/>
      <c r="GK1077" s="300"/>
      <c r="GL1077" s="300"/>
      <c r="GM1077" s="300"/>
      <c r="GN1077" s="300"/>
      <c r="GO1077" s="300"/>
      <c r="GP1077" s="300"/>
      <c r="GQ1077" s="300"/>
      <c r="GR1077" s="300"/>
      <c r="GS1077" s="300"/>
      <c r="GT1077" s="300"/>
      <c r="GU1077" s="300"/>
      <c r="GV1077" s="300"/>
      <c r="GW1077" s="300"/>
      <c r="GX1077" s="300"/>
      <c r="GY1077" s="300"/>
      <c r="GZ1077" s="300"/>
      <c r="HA1077" s="300"/>
      <c r="HB1077" s="300"/>
      <c r="HC1077" s="300"/>
      <c r="HD1077" s="300"/>
      <c r="HE1077" s="300"/>
      <c r="HF1077" s="300"/>
      <c r="HG1077" s="300"/>
      <c r="HH1077" s="300"/>
      <c r="HI1077" s="300"/>
      <c r="HJ1077" s="300"/>
      <c r="HK1077" s="300"/>
      <c r="HL1077" s="300"/>
      <c r="HM1077" s="300"/>
      <c r="HN1077" s="300"/>
      <c r="HO1077" s="300"/>
      <c r="HP1077" s="300"/>
      <c r="HQ1077" s="300"/>
      <c r="HR1077" s="300"/>
      <c r="HS1077" s="300"/>
      <c r="HT1077" s="300"/>
      <c r="HU1077" s="300"/>
      <c r="HV1077" s="300"/>
      <c r="HW1077" s="300"/>
      <c r="HX1077" s="300"/>
      <c r="HY1077" s="300"/>
      <c r="HZ1077" s="300"/>
      <c r="IA1077" s="300"/>
      <c r="IB1077" s="300"/>
      <c r="IC1077" s="300"/>
      <c r="ID1077" s="300"/>
      <c r="IE1077" s="300"/>
      <c r="IF1077" s="300"/>
      <c r="IG1077" s="300"/>
      <c r="IH1077" s="300"/>
      <c r="II1077" s="300"/>
      <c r="IJ1077" s="300"/>
      <c r="IK1077" s="300"/>
      <c r="IL1077" s="300"/>
      <c r="IM1077" s="300"/>
      <c r="IN1077" s="300"/>
      <c r="IO1077" s="300"/>
      <c r="IP1077" s="300"/>
      <c r="IQ1077" s="300"/>
      <c r="IR1077" s="300"/>
      <c r="IS1077" s="300"/>
      <c r="IT1077" s="300"/>
      <c r="IU1077" s="300"/>
      <c r="IV1077" s="300"/>
    </row>
    <row r="1078" spans="1:256">
      <c r="A1078" s="3">
        <f t="shared" si="69"/>
        <v>1071</v>
      </c>
      <c r="B1078" s="3">
        <f t="shared" si="68"/>
        <v>19201073</v>
      </c>
      <c r="C1078" s="300" t="s">
        <v>5248</v>
      </c>
      <c r="D1078" s="293" t="s">
        <v>5417</v>
      </c>
      <c r="E1078" s="12" t="s">
        <v>5418</v>
      </c>
      <c r="F1078" s="274" t="s">
        <v>5419</v>
      </c>
      <c r="G1078" s="347" t="s">
        <v>5420</v>
      </c>
      <c r="H1078" s="12" t="s">
        <v>330</v>
      </c>
      <c r="I1078" s="339">
        <v>32256</v>
      </c>
      <c r="J1078" s="337" t="s">
        <v>5421</v>
      </c>
      <c r="K1078" s="300" t="s">
        <v>1538</v>
      </c>
      <c r="L1078" s="300" t="s">
        <v>5252</v>
      </c>
      <c r="M1078" s="300" t="s">
        <v>343</v>
      </c>
      <c r="N1078" s="300" t="s">
        <v>1538</v>
      </c>
      <c r="O1078" s="300" t="s">
        <v>1538</v>
      </c>
      <c r="P1078" s="300"/>
      <c r="Q1078" s="300"/>
      <c r="R1078" s="300"/>
      <c r="S1078" s="300"/>
      <c r="T1078" s="300"/>
      <c r="U1078" s="300"/>
      <c r="V1078" s="300"/>
      <c r="W1078" s="300"/>
      <c r="X1078" s="300"/>
      <c r="Y1078" s="300"/>
      <c r="Z1078" s="300"/>
      <c r="AA1078" s="300"/>
      <c r="AB1078" s="300"/>
      <c r="AC1078" s="300"/>
      <c r="AD1078" s="300"/>
      <c r="AE1078" s="300"/>
      <c r="AF1078" s="300"/>
      <c r="AG1078" s="300"/>
      <c r="AH1078" s="300"/>
      <c r="AI1078" s="300"/>
      <c r="AJ1078" s="300"/>
      <c r="AK1078" s="300"/>
      <c r="AL1078" s="300"/>
      <c r="AM1078" s="300"/>
      <c r="AN1078" s="300"/>
      <c r="AO1078" s="300"/>
      <c r="AP1078" s="300"/>
      <c r="AQ1078" s="300"/>
      <c r="AR1078" s="300"/>
      <c r="AS1078" s="300"/>
      <c r="AT1078" s="300"/>
      <c r="AU1078" s="300"/>
      <c r="AV1078" s="300"/>
      <c r="AW1078" s="300"/>
      <c r="AX1078" s="300"/>
      <c r="AY1078" s="300"/>
      <c r="AZ1078" s="300"/>
      <c r="BA1078" s="300"/>
      <c r="BB1078" s="300"/>
      <c r="BC1078" s="300"/>
      <c r="BD1078" s="300"/>
      <c r="BE1078" s="300"/>
      <c r="BF1078" s="300"/>
      <c r="BG1078" s="300"/>
      <c r="BH1078" s="300"/>
      <c r="BI1078" s="300"/>
      <c r="BJ1078" s="300"/>
      <c r="BK1078" s="300"/>
      <c r="BL1078" s="300"/>
      <c r="BM1078" s="300"/>
      <c r="BN1078" s="300"/>
      <c r="BO1078" s="300"/>
      <c r="BP1078" s="300"/>
      <c r="BQ1078" s="300"/>
      <c r="BR1078" s="300"/>
      <c r="BS1078" s="300"/>
      <c r="BT1078" s="300"/>
      <c r="BU1078" s="300"/>
      <c r="BV1078" s="300"/>
      <c r="BW1078" s="300"/>
      <c r="BX1078" s="300"/>
      <c r="BY1078" s="300"/>
      <c r="BZ1078" s="300"/>
      <c r="CA1078" s="300"/>
      <c r="CB1078" s="300"/>
      <c r="CC1078" s="300"/>
      <c r="CD1078" s="300"/>
      <c r="CE1078" s="300"/>
      <c r="CF1078" s="300"/>
      <c r="CG1078" s="300"/>
      <c r="CH1078" s="300"/>
      <c r="CI1078" s="300"/>
      <c r="CJ1078" s="300"/>
      <c r="CK1078" s="300"/>
      <c r="CL1078" s="300"/>
      <c r="CM1078" s="300"/>
      <c r="CN1078" s="300"/>
      <c r="CO1078" s="300"/>
      <c r="CP1078" s="300"/>
      <c r="CQ1078" s="300"/>
      <c r="CR1078" s="300"/>
      <c r="CS1078" s="300"/>
      <c r="CT1078" s="300"/>
      <c r="CU1078" s="300"/>
      <c r="CV1078" s="300"/>
      <c r="CW1078" s="300"/>
      <c r="CX1078" s="300"/>
      <c r="CY1078" s="300"/>
      <c r="CZ1078" s="300"/>
      <c r="DA1078" s="300"/>
      <c r="DB1078" s="300"/>
      <c r="DC1078" s="300"/>
      <c r="DD1078" s="300"/>
      <c r="DE1078" s="300"/>
      <c r="DF1078" s="300"/>
      <c r="DG1078" s="300"/>
      <c r="DH1078" s="300"/>
      <c r="DI1078" s="300"/>
      <c r="DJ1078" s="300"/>
      <c r="DK1078" s="300"/>
      <c r="DL1078" s="300"/>
      <c r="DM1078" s="300"/>
      <c r="DN1078" s="300"/>
      <c r="DO1078" s="300"/>
      <c r="DP1078" s="300"/>
      <c r="DQ1078" s="300"/>
      <c r="DR1078" s="300"/>
      <c r="DS1078" s="300"/>
      <c r="DT1078" s="300"/>
      <c r="DU1078" s="300"/>
      <c r="DV1078" s="300"/>
      <c r="DW1078" s="300"/>
      <c r="DX1078" s="300"/>
      <c r="DY1078" s="300"/>
      <c r="DZ1078" s="300"/>
      <c r="EA1078" s="300"/>
      <c r="EB1078" s="300"/>
      <c r="EC1078" s="300"/>
      <c r="ED1078" s="300"/>
      <c r="EE1078" s="300"/>
      <c r="EF1078" s="300"/>
      <c r="EG1078" s="300"/>
      <c r="EH1078" s="300"/>
      <c r="EI1078" s="300"/>
      <c r="EJ1078" s="300"/>
      <c r="EK1078" s="300"/>
      <c r="EL1078" s="300"/>
      <c r="EM1078" s="300"/>
      <c r="EN1078" s="300"/>
      <c r="EO1078" s="300"/>
      <c r="EP1078" s="300"/>
      <c r="EQ1078" s="300"/>
      <c r="ER1078" s="300"/>
      <c r="ES1078" s="300"/>
      <c r="ET1078" s="300"/>
      <c r="EU1078" s="300"/>
      <c r="EV1078" s="300"/>
      <c r="EW1078" s="300"/>
      <c r="EX1078" s="300"/>
      <c r="EY1078" s="300"/>
      <c r="EZ1078" s="300"/>
      <c r="FA1078" s="300"/>
      <c r="FB1078" s="300"/>
      <c r="FC1078" s="300"/>
      <c r="FD1078" s="300"/>
      <c r="FE1078" s="300"/>
      <c r="FF1078" s="300"/>
      <c r="FG1078" s="300"/>
      <c r="FH1078" s="300"/>
      <c r="FI1078" s="300"/>
      <c r="FJ1078" s="300"/>
      <c r="FK1078" s="300"/>
      <c r="FL1078" s="300"/>
      <c r="FM1078" s="300"/>
      <c r="FN1078" s="300"/>
      <c r="FO1078" s="300"/>
      <c r="FP1078" s="300"/>
      <c r="FQ1078" s="300"/>
      <c r="FR1078" s="300"/>
      <c r="FS1078" s="300"/>
      <c r="FT1078" s="300"/>
      <c r="FU1078" s="300"/>
      <c r="FV1078" s="300"/>
      <c r="FW1078" s="300"/>
      <c r="FX1078" s="300"/>
      <c r="FY1078" s="300"/>
      <c r="FZ1078" s="300"/>
      <c r="GA1078" s="300"/>
      <c r="GB1078" s="300"/>
      <c r="GC1078" s="300"/>
      <c r="GD1078" s="300"/>
      <c r="GE1078" s="300"/>
      <c r="GF1078" s="300"/>
      <c r="GG1078" s="300"/>
      <c r="GH1078" s="300"/>
      <c r="GI1078" s="300"/>
      <c r="GJ1078" s="300"/>
      <c r="GK1078" s="300"/>
      <c r="GL1078" s="300"/>
      <c r="GM1078" s="300"/>
      <c r="GN1078" s="300"/>
      <c r="GO1078" s="300"/>
      <c r="GP1078" s="300"/>
      <c r="GQ1078" s="300"/>
      <c r="GR1078" s="300"/>
      <c r="GS1078" s="300"/>
      <c r="GT1078" s="300"/>
      <c r="GU1078" s="300"/>
      <c r="GV1078" s="300"/>
      <c r="GW1078" s="300"/>
      <c r="GX1078" s="300"/>
      <c r="GY1078" s="300"/>
      <c r="GZ1078" s="300"/>
      <c r="HA1078" s="300"/>
      <c r="HB1078" s="300"/>
      <c r="HC1078" s="300"/>
      <c r="HD1078" s="300"/>
      <c r="HE1078" s="300"/>
      <c r="HF1078" s="300"/>
      <c r="HG1078" s="300"/>
      <c r="HH1078" s="300"/>
      <c r="HI1078" s="300"/>
      <c r="HJ1078" s="300"/>
      <c r="HK1078" s="300"/>
      <c r="HL1078" s="300"/>
      <c r="HM1078" s="300"/>
      <c r="HN1078" s="300"/>
      <c r="HO1078" s="300"/>
      <c r="HP1078" s="300"/>
      <c r="HQ1078" s="300"/>
      <c r="HR1078" s="300"/>
      <c r="HS1078" s="300"/>
      <c r="HT1078" s="300"/>
      <c r="HU1078" s="300"/>
      <c r="HV1078" s="300"/>
      <c r="HW1078" s="300"/>
      <c r="HX1078" s="300"/>
      <c r="HY1078" s="300"/>
      <c r="HZ1078" s="300"/>
      <c r="IA1078" s="300"/>
      <c r="IB1078" s="300"/>
      <c r="IC1078" s="300"/>
      <c r="ID1078" s="300"/>
      <c r="IE1078" s="300"/>
      <c r="IF1078" s="300"/>
      <c r="IG1078" s="300"/>
      <c r="IH1078" s="300"/>
      <c r="II1078" s="300"/>
      <c r="IJ1078" s="300"/>
      <c r="IK1078" s="300"/>
      <c r="IL1078" s="300"/>
      <c r="IM1078" s="300"/>
      <c r="IN1078" s="300"/>
      <c r="IO1078" s="300"/>
      <c r="IP1078" s="300"/>
      <c r="IQ1078" s="300"/>
      <c r="IR1078" s="300"/>
      <c r="IS1078" s="300"/>
      <c r="IT1078" s="300"/>
      <c r="IU1078" s="300"/>
      <c r="IV1078" s="300"/>
    </row>
    <row r="1079" spans="1:256">
      <c r="A1079" s="3">
        <f t="shared" si="69"/>
        <v>1072</v>
      </c>
      <c r="B1079" s="3">
        <f t="shared" si="68"/>
        <v>19201074</v>
      </c>
      <c r="C1079" s="300" t="s">
        <v>5248</v>
      </c>
      <c r="D1079" s="293" t="s">
        <v>5422</v>
      </c>
      <c r="E1079" s="12" t="s">
        <v>5423</v>
      </c>
      <c r="F1079" s="274" t="s">
        <v>5424</v>
      </c>
      <c r="G1079" s="347" t="s">
        <v>5425</v>
      </c>
      <c r="H1079" s="12" t="s">
        <v>330</v>
      </c>
      <c r="I1079" s="339">
        <v>35132</v>
      </c>
      <c r="J1079" s="337" t="s">
        <v>5426</v>
      </c>
      <c r="K1079" s="300" t="s">
        <v>1538</v>
      </c>
      <c r="L1079" s="300" t="s">
        <v>5252</v>
      </c>
      <c r="M1079" s="300" t="s">
        <v>5427</v>
      </c>
      <c r="N1079" s="300" t="s">
        <v>1538</v>
      </c>
      <c r="O1079" s="300" t="s">
        <v>1538</v>
      </c>
      <c r="P1079" s="300"/>
      <c r="Q1079" s="300"/>
      <c r="R1079" s="300"/>
      <c r="S1079" s="300"/>
      <c r="T1079" s="300"/>
      <c r="U1079" s="300"/>
      <c r="V1079" s="300"/>
      <c r="W1079" s="300"/>
      <c r="X1079" s="300"/>
      <c r="Y1079" s="300"/>
      <c r="Z1079" s="300"/>
      <c r="AA1079" s="300"/>
      <c r="AB1079" s="300"/>
      <c r="AC1079" s="300"/>
      <c r="AD1079" s="300"/>
      <c r="AE1079" s="300"/>
      <c r="AF1079" s="300"/>
      <c r="AG1079" s="300"/>
      <c r="AH1079" s="300"/>
      <c r="AI1079" s="300"/>
      <c r="AJ1079" s="300"/>
      <c r="AK1079" s="300"/>
      <c r="AL1079" s="300"/>
      <c r="AM1079" s="300"/>
      <c r="AN1079" s="300"/>
      <c r="AO1079" s="300"/>
      <c r="AP1079" s="300"/>
      <c r="AQ1079" s="300"/>
      <c r="AR1079" s="300"/>
      <c r="AS1079" s="300"/>
      <c r="AT1079" s="300"/>
      <c r="AU1079" s="300"/>
      <c r="AV1079" s="300"/>
      <c r="AW1079" s="300"/>
      <c r="AX1079" s="300"/>
      <c r="AY1079" s="300"/>
      <c r="AZ1079" s="300"/>
      <c r="BA1079" s="300"/>
      <c r="BB1079" s="300"/>
      <c r="BC1079" s="300"/>
      <c r="BD1079" s="300"/>
      <c r="BE1079" s="300"/>
      <c r="BF1079" s="300"/>
      <c r="BG1079" s="300"/>
      <c r="BH1079" s="300"/>
      <c r="BI1079" s="300"/>
      <c r="BJ1079" s="300"/>
      <c r="BK1079" s="300"/>
      <c r="BL1079" s="300"/>
      <c r="BM1079" s="300"/>
      <c r="BN1079" s="300"/>
      <c r="BO1079" s="300"/>
      <c r="BP1079" s="300"/>
      <c r="BQ1079" s="300"/>
      <c r="BR1079" s="300"/>
      <c r="BS1079" s="300"/>
      <c r="BT1079" s="300"/>
      <c r="BU1079" s="300"/>
      <c r="BV1079" s="300"/>
      <c r="BW1079" s="300"/>
      <c r="BX1079" s="300"/>
      <c r="BY1079" s="300"/>
      <c r="BZ1079" s="300"/>
      <c r="CA1079" s="300"/>
      <c r="CB1079" s="300"/>
      <c r="CC1079" s="300"/>
      <c r="CD1079" s="300"/>
      <c r="CE1079" s="300"/>
      <c r="CF1079" s="300"/>
      <c r="CG1079" s="300"/>
      <c r="CH1079" s="300"/>
      <c r="CI1079" s="300"/>
      <c r="CJ1079" s="300"/>
      <c r="CK1079" s="300"/>
      <c r="CL1079" s="300"/>
      <c r="CM1079" s="300"/>
      <c r="CN1079" s="300"/>
      <c r="CO1079" s="300"/>
      <c r="CP1079" s="300"/>
      <c r="CQ1079" s="300"/>
      <c r="CR1079" s="300"/>
      <c r="CS1079" s="300"/>
      <c r="CT1079" s="300"/>
      <c r="CU1079" s="300"/>
      <c r="CV1079" s="300"/>
      <c r="CW1079" s="300"/>
      <c r="CX1079" s="300"/>
      <c r="CY1079" s="300"/>
      <c r="CZ1079" s="300"/>
      <c r="DA1079" s="300"/>
      <c r="DB1079" s="300"/>
      <c r="DC1079" s="300"/>
      <c r="DD1079" s="300"/>
      <c r="DE1079" s="300"/>
      <c r="DF1079" s="300"/>
      <c r="DG1079" s="300"/>
      <c r="DH1079" s="300"/>
      <c r="DI1079" s="300"/>
      <c r="DJ1079" s="300"/>
      <c r="DK1079" s="300"/>
      <c r="DL1079" s="300"/>
      <c r="DM1079" s="300"/>
      <c r="DN1079" s="300"/>
      <c r="DO1079" s="300"/>
      <c r="DP1079" s="300"/>
      <c r="DQ1079" s="300"/>
      <c r="DR1079" s="300"/>
      <c r="DS1079" s="300"/>
      <c r="DT1079" s="300"/>
      <c r="DU1079" s="300"/>
      <c r="DV1079" s="300"/>
      <c r="DW1079" s="300"/>
      <c r="DX1079" s="300"/>
      <c r="DY1079" s="300"/>
      <c r="DZ1079" s="300"/>
      <c r="EA1079" s="300"/>
      <c r="EB1079" s="300"/>
      <c r="EC1079" s="300"/>
      <c r="ED1079" s="300"/>
      <c r="EE1079" s="300"/>
      <c r="EF1079" s="300"/>
      <c r="EG1079" s="300"/>
      <c r="EH1079" s="300"/>
      <c r="EI1079" s="300"/>
      <c r="EJ1079" s="300"/>
      <c r="EK1079" s="300"/>
      <c r="EL1079" s="300"/>
      <c r="EM1079" s="300"/>
      <c r="EN1079" s="300"/>
      <c r="EO1079" s="300"/>
      <c r="EP1079" s="300"/>
      <c r="EQ1079" s="300"/>
      <c r="ER1079" s="300"/>
      <c r="ES1079" s="300"/>
      <c r="ET1079" s="300"/>
      <c r="EU1079" s="300"/>
      <c r="EV1079" s="300"/>
      <c r="EW1079" s="300"/>
      <c r="EX1079" s="300"/>
      <c r="EY1079" s="300"/>
      <c r="EZ1079" s="300"/>
      <c r="FA1079" s="300"/>
      <c r="FB1079" s="300"/>
      <c r="FC1079" s="300"/>
      <c r="FD1079" s="300"/>
      <c r="FE1079" s="300"/>
      <c r="FF1079" s="300"/>
      <c r="FG1079" s="300"/>
      <c r="FH1079" s="300"/>
      <c r="FI1079" s="300"/>
      <c r="FJ1079" s="300"/>
      <c r="FK1079" s="300"/>
      <c r="FL1079" s="300"/>
      <c r="FM1079" s="300"/>
      <c r="FN1079" s="300"/>
      <c r="FO1079" s="300"/>
      <c r="FP1079" s="300"/>
      <c r="FQ1079" s="300"/>
      <c r="FR1079" s="300"/>
      <c r="FS1079" s="300"/>
      <c r="FT1079" s="300"/>
      <c r="FU1079" s="300"/>
      <c r="FV1079" s="300"/>
      <c r="FW1079" s="300"/>
      <c r="FX1079" s="300"/>
      <c r="FY1079" s="300"/>
      <c r="FZ1079" s="300"/>
      <c r="GA1079" s="300"/>
      <c r="GB1079" s="300"/>
      <c r="GC1079" s="300"/>
      <c r="GD1079" s="300"/>
      <c r="GE1079" s="300"/>
      <c r="GF1079" s="300"/>
      <c r="GG1079" s="300"/>
      <c r="GH1079" s="300"/>
      <c r="GI1079" s="300"/>
      <c r="GJ1079" s="300"/>
      <c r="GK1079" s="300"/>
      <c r="GL1079" s="300"/>
      <c r="GM1079" s="300"/>
      <c r="GN1079" s="300"/>
      <c r="GO1079" s="300"/>
      <c r="GP1079" s="300"/>
      <c r="GQ1079" s="300"/>
      <c r="GR1079" s="300"/>
      <c r="GS1079" s="300"/>
      <c r="GT1079" s="300"/>
      <c r="GU1079" s="300"/>
      <c r="GV1079" s="300"/>
      <c r="GW1079" s="300"/>
      <c r="GX1079" s="300"/>
      <c r="GY1079" s="300"/>
      <c r="GZ1079" s="300"/>
      <c r="HA1079" s="300"/>
      <c r="HB1079" s="300"/>
      <c r="HC1079" s="300"/>
      <c r="HD1079" s="300"/>
      <c r="HE1079" s="300"/>
      <c r="HF1079" s="300"/>
      <c r="HG1079" s="300"/>
      <c r="HH1079" s="300"/>
      <c r="HI1079" s="300"/>
      <c r="HJ1079" s="300"/>
      <c r="HK1079" s="300"/>
      <c r="HL1079" s="300"/>
      <c r="HM1079" s="300"/>
      <c r="HN1079" s="300"/>
      <c r="HO1079" s="300"/>
      <c r="HP1079" s="300"/>
      <c r="HQ1079" s="300"/>
      <c r="HR1079" s="300"/>
      <c r="HS1079" s="300"/>
      <c r="HT1079" s="300"/>
      <c r="HU1079" s="300"/>
      <c r="HV1079" s="300"/>
      <c r="HW1079" s="300"/>
      <c r="HX1079" s="300"/>
      <c r="HY1079" s="300"/>
      <c r="HZ1079" s="300"/>
      <c r="IA1079" s="300"/>
      <c r="IB1079" s="300"/>
      <c r="IC1079" s="300"/>
      <c r="ID1079" s="300"/>
      <c r="IE1079" s="300"/>
      <c r="IF1079" s="300"/>
      <c r="IG1079" s="300"/>
      <c r="IH1079" s="300"/>
      <c r="II1079" s="300"/>
      <c r="IJ1079" s="300"/>
      <c r="IK1079" s="300"/>
      <c r="IL1079" s="300"/>
      <c r="IM1079" s="300"/>
      <c r="IN1079" s="300"/>
      <c r="IO1079" s="300"/>
      <c r="IP1079" s="300"/>
      <c r="IQ1079" s="300"/>
      <c r="IR1079" s="300"/>
      <c r="IS1079" s="300"/>
      <c r="IT1079" s="300"/>
      <c r="IU1079" s="300"/>
      <c r="IV1079" s="300"/>
    </row>
    <row r="1080" spans="1:256">
      <c r="A1080" s="3">
        <f t="shared" si="69"/>
        <v>1073</v>
      </c>
      <c r="B1080" s="3">
        <f t="shared" si="68"/>
        <v>19201075</v>
      </c>
      <c r="C1080" s="300" t="s">
        <v>5248</v>
      </c>
      <c r="D1080" s="293" t="s">
        <v>5428</v>
      </c>
      <c r="E1080" s="12" t="s">
        <v>5429</v>
      </c>
      <c r="F1080" s="274" t="s">
        <v>5430</v>
      </c>
      <c r="G1080" s="347" t="s">
        <v>5431</v>
      </c>
      <c r="H1080" s="12" t="s">
        <v>330</v>
      </c>
      <c r="I1080" s="339">
        <v>33831</v>
      </c>
      <c r="J1080" s="337" t="s">
        <v>5432</v>
      </c>
      <c r="K1080" s="300" t="s">
        <v>1538</v>
      </c>
      <c r="L1080" s="300" t="s">
        <v>5252</v>
      </c>
      <c r="M1080" s="300" t="s">
        <v>5427</v>
      </c>
      <c r="N1080" s="300" t="s">
        <v>1538</v>
      </c>
      <c r="O1080" s="300" t="s">
        <v>1538</v>
      </c>
      <c r="P1080" s="300"/>
      <c r="Q1080" s="300"/>
      <c r="R1080" s="300"/>
      <c r="S1080" s="300"/>
      <c r="T1080" s="300"/>
      <c r="U1080" s="300"/>
      <c r="V1080" s="300"/>
      <c r="W1080" s="300"/>
      <c r="X1080" s="300"/>
      <c r="Y1080" s="300"/>
      <c r="Z1080" s="300"/>
      <c r="AA1080" s="300"/>
      <c r="AB1080" s="300"/>
      <c r="AC1080" s="300"/>
      <c r="AD1080" s="300"/>
      <c r="AE1080" s="300"/>
      <c r="AF1080" s="300"/>
      <c r="AG1080" s="300"/>
      <c r="AH1080" s="300"/>
      <c r="AI1080" s="300"/>
      <c r="AJ1080" s="300"/>
      <c r="AK1080" s="300"/>
      <c r="AL1080" s="300"/>
      <c r="AM1080" s="300"/>
      <c r="AN1080" s="300"/>
      <c r="AO1080" s="300"/>
      <c r="AP1080" s="300"/>
      <c r="AQ1080" s="300"/>
      <c r="AR1080" s="300"/>
      <c r="AS1080" s="300"/>
      <c r="AT1080" s="300"/>
      <c r="AU1080" s="300"/>
      <c r="AV1080" s="300"/>
      <c r="AW1080" s="300"/>
      <c r="AX1080" s="300"/>
      <c r="AY1080" s="300"/>
      <c r="AZ1080" s="300"/>
      <c r="BA1080" s="300"/>
      <c r="BB1080" s="300"/>
      <c r="BC1080" s="300"/>
      <c r="BD1080" s="300"/>
      <c r="BE1080" s="300"/>
      <c r="BF1080" s="300"/>
      <c r="BG1080" s="300"/>
      <c r="BH1080" s="300"/>
      <c r="BI1080" s="300"/>
      <c r="BJ1080" s="300"/>
      <c r="BK1080" s="300"/>
      <c r="BL1080" s="300"/>
      <c r="BM1080" s="300"/>
      <c r="BN1080" s="300"/>
      <c r="BO1080" s="300"/>
      <c r="BP1080" s="300"/>
      <c r="BQ1080" s="300"/>
      <c r="BR1080" s="300"/>
      <c r="BS1080" s="300"/>
      <c r="BT1080" s="300"/>
      <c r="BU1080" s="300"/>
      <c r="BV1080" s="300"/>
      <c r="BW1080" s="300"/>
      <c r="BX1080" s="300"/>
      <c r="BY1080" s="300"/>
      <c r="BZ1080" s="300"/>
      <c r="CA1080" s="300"/>
      <c r="CB1080" s="300"/>
      <c r="CC1080" s="300"/>
      <c r="CD1080" s="300"/>
      <c r="CE1080" s="300"/>
      <c r="CF1080" s="300"/>
      <c r="CG1080" s="300"/>
      <c r="CH1080" s="300"/>
      <c r="CI1080" s="300"/>
      <c r="CJ1080" s="300"/>
      <c r="CK1080" s="300"/>
      <c r="CL1080" s="300"/>
      <c r="CM1080" s="300"/>
      <c r="CN1080" s="300"/>
      <c r="CO1080" s="300"/>
      <c r="CP1080" s="300"/>
      <c r="CQ1080" s="300"/>
      <c r="CR1080" s="300"/>
      <c r="CS1080" s="300"/>
      <c r="CT1080" s="300"/>
      <c r="CU1080" s="300"/>
      <c r="CV1080" s="300"/>
      <c r="CW1080" s="300"/>
      <c r="CX1080" s="300"/>
      <c r="CY1080" s="300"/>
      <c r="CZ1080" s="300"/>
      <c r="DA1080" s="300"/>
      <c r="DB1080" s="300"/>
      <c r="DC1080" s="300"/>
      <c r="DD1080" s="300"/>
      <c r="DE1080" s="300"/>
      <c r="DF1080" s="300"/>
      <c r="DG1080" s="300"/>
      <c r="DH1080" s="300"/>
      <c r="DI1080" s="300"/>
      <c r="DJ1080" s="300"/>
      <c r="DK1080" s="300"/>
      <c r="DL1080" s="300"/>
      <c r="DM1080" s="300"/>
      <c r="DN1080" s="300"/>
      <c r="DO1080" s="300"/>
      <c r="DP1080" s="300"/>
      <c r="DQ1080" s="300"/>
      <c r="DR1080" s="300"/>
      <c r="DS1080" s="300"/>
      <c r="DT1080" s="300"/>
      <c r="DU1080" s="300"/>
      <c r="DV1080" s="300"/>
      <c r="DW1080" s="300"/>
      <c r="DX1080" s="300"/>
      <c r="DY1080" s="300"/>
      <c r="DZ1080" s="300"/>
      <c r="EA1080" s="300"/>
      <c r="EB1080" s="300"/>
      <c r="EC1080" s="300"/>
      <c r="ED1080" s="300"/>
      <c r="EE1080" s="300"/>
      <c r="EF1080" s="300"/>
      <c r="EG1080" s="300"/>
      <c r="EH1080" s="300"/>
      <c r="EI1080" s="300"/>
      <c r="EJ1080" s="300"/>
      <c r="EK1080" s="300"/>
      <c r="EL1080" s="300"/>
      <c r="EM1080" s="300"/>
      <c r="EN1080" s="300"/>
      <c r="EO1080" s="300"/>
      <c r="EP1080" s="300"/>
      <c r="EQ1080" s="300"/>
      <c r="ER1080" s="300"/>
      <c r="ES1080" s="300"/>
      <c r="ET1080" s="300"/>
      <c r="EU1080" s="300"/>
      <c r="EV1080" s="300"/>
      <c r="EW1080" s="300"/>
      <c r="EX1080" s="300"/>
      <c r="EY1080" s="300"/>
      <c r="EZ1080" s="300"/>
      <c r="FA1080" s="300"/>
      <c r="FB1080" s="300"/>
      <c r="FC1080" s="300"/>
      <c r="FD1080" s="300"/>
      <c r="FE1080" s="300"/>
      <c r="FF1080" s="300"/>
      <c r="FG1080" s="300"/>
      <c r="FH1080" s="300"/>
      <c r="FI1080" s="300"/>
      <c r="FJ1080" s="300"/>
      <c r="FK1080" s="300"/>
      <c r="FL1080" s="300"/>
      <c r="FM1080" s="300"/>
      <c r="FN1080" s="300"/>
      <c r="FO1080" s="300"/>
      <c r="FP1080" s="300"/>
      <c r="FQ1080" s="300"/>
      <c r="FR1080" s="300"/>
      <c r="FS1080" s="300"/>
      <c r="FT1080" s="300"/>
      <c r="FU1080" s="300"/>
      <c r="FV1080" s="300"/>
      <c r="FW1080" s="300"/>
      <c r="FX1080" s="300"/>
      <c r="FY1080" s="300"/>
      <c r="FZ1080" s="300"/>
      <c r="GA1080" s="300"/>
      <c r="GB1080" s="300"/>
      <c r="GC1080" s="300"/>
      <c r="GD1080" s="300"/>
      <c r="GE1080" s="300"/>
      <c r="GF1080" s="300"/>
      <c r="GG1080" s="300"/>
      <c r="GH1080" s="300"/>
      <c r="GI1080" s="300"/>
      <c r="GJ1080" s="300"/>
      <c r="GK1080" s="300"/>
      <c r="GL1080" s="300"/>
      <c r="GM1080" s="300"/>
      <c r="GN1080" s="300"/>
      <c r="GO1080" s="300"/>
      <c r="GP1080" s="300"/>
      <c r="GQ1080" s="300"/>
      <c r="GR1080" s="300"/>
      <c r="GS1080" s="300"/>
      <c r="GT1080" s="300"/>
      <c r="GU1080" s="300"/>
      <c r="GV1080" s="300"/>
      <c r="GW1080" s="300"/>
      <c r="GX1080" s="300"/>
      <c r="GY1080" s="300"/>
      <c r="GZ1080" s="300"/>
      <c r="HA1080" s="300"/>
      <c r="HB1080" s="300"/>
      <c r="HC1080" s="300"/>
      <c r="HD1080" s="300"/>
      <c r="HE1080" s="300"/>
      <c r="HF1080" s="300"/>
      <c r="HG1080" s="300"/>
      <c r="HH1080" s="300"/>
      <c r="HI1080" s="300"/>
      <c r="HJ1080" s="300"/>
      <c r="HK1080" s="300"/>
      <c r="HL1080" s="300"/>
      <c r="HM1080" s="300"/>
      <c r="HN1080" s="300"/>
      <c r="HO1080" s="300"/>
      <c r="HP1080" s="300"/>
      <c r="HQ1080" s="300"/>
      <c r="HR1080" s="300"/>
      <c r="HS1080" s="300"/>
      <c r="HT1080" s="300"/>
      <c r="HU1080" s="300"/>
      <c r="HV1080" s="300"/>
      <c r="HW1080" s="300"/>
      <c r="HX1080" s="300"/>
      <c r="HY1080" s="300"/>
      <c r="HZ1080" s="300"/>
      <c r="IA1080" s="300"/>
      <c r="IB1080" s="300"/>
      <c r="IC1080" s="300"/>
      <c r="ID1080" s="300"/>
      <c r="IE1080" s="300"/>
      <c r="IF1080" s="300"/>
      <c r="IG1080" s="300"/>
      <c r="IH1080" s="300"/>
      <c r="II1080" s="300"/>
      <c r="IJ1080" s="300"/>
      <c r="IK1080" s="300"/>
      <c r="IL1080" s="300"/>
      <c r="IM1080" s="300"/>
      <c r="IN1080" s="300"/>
      <c r="IO1080" s="300"/>
      <c r="IP1080" s="300"/>
      <c r="IQ1080" s="300"/>
      <c r="IR1080" s="300"/>
      <c r="IS1080" s="300"/>
      <c r="IT1080" s="300"/>
      <c r="IU1080" s="300"/>
      <c r="IV1080" s="300"/>
    </row>
    <row r="1081" spans="1:256">
      <c r="A1081" s="3">
        <f t="shared" si="69"/>
        <v>1074</v>
      </c>
      <c r="B1081" s="3">
        <f t="shared" si="68"/>
        <v>19201076</v>
      </c>
      <c r="C1081" s="300" t="s">
        <v>5248</v>
      </c>
      <c r="D1081" s="293" t="s">
        <v>5433</v>
      </c>
      <c r="E1081" s="12" t="s">
        <v>5434</v>
      </c>
      <c r="F1081" s="274" t="s">
        <v>5435</v>
      </c>
      <c r="G1081" s="347" t="s">
        <v>5436</v>
      </c>
      <c r="H1081" s="12" t="s">
        <v>326</v>
      </c>
      <c r="I1081" s="339">
        <v>30015</v>
      </c>
      <c r="J1081" s="337" t="s">
        <v>5437</v>
      </c>
      <c r="K1081" s="300" t="s">
        <v>1538</v>
      </c>
      <c r="L1081" s="300" t="s">
        <v>5252</v>
      </c>
      <c r="M1081" s="300" t="s">
        <v>343</v>
      </c>
      <c r="N1081" s="300" t="s">
        <v>1538</v>
      </c>
      <c r="O1081" s="300" t="s">
        <v>1538</v>
      </c>
      <c r="P1081" s="300"/>
      <c r="Q1081" s="300"/>
      <c r="R1081" s="300"/>
      <c r="S1081" s="300"/>
      <c r="T1081" s="300"/>
      <c r="U1081" s="300"/>
      <c r="V1081" s="300"/>
      <c r="W1081" s="300"/>
      <c r="X1081" s="300"/>
      <c r="Y1081" s="300"/>
      <c r="Z1081" s="300"/>
      <c r="AA1081" s="300"/>
      <c r="AB1081" s="300"/>
      <c r="AC1081" s="300"/>
      <c r="AD1081" s="300"/>
      <c r="AE1081" s="300"/>
      <c r="AF1081" s="300"/>
      <c r="AG1081" s="300"/>
      <c r="AH1081" s="300"/>
      <c r="AI1081" s="300"/>
      <c r="AJ1081" s="300"/>
      <c r="AK1081" s="300"/>
      <c r="AL1081" s="300"/>
      <c r="AM1081" s="300"/>
      <c r="AN1081" s="300"/>
      <c r="AO1081" s="300"/>
      <c r="AP1081" s="300"/>
      <c r="AQ1081" s="300"/>
      <c r="AR1081" s="300"/>
      <c r="AS1081" s="300"/>
      <c r="AT1081" s="300"/>
      <c r="AU1081" s="300"/>
      <c r="AV1081" s="300"/>
      <c r="AW1081" s="300"/>
      <c r="AX1081" s="300"/>
      <c r="AY1081" s="300"/>
      <c r="AZ1081" s="300"/>
      <c r="BA1081" s="300"/>
      <c r="BB1081" s="300"/>
      <c r="BC1081" s="300"/>
      <c r="BD1081" s="300"/>
      <c r="BE1081" s="300"/>
      <c r="BF1081" s="300"/>
      <c r="BG1081" s="300"/>
      <c r="BH1081" s="300"/>
      <c r="BI1081" s="300"/>
      <c r="BJ1081" s="300"/>
      <c r="BK1081" s="300"/>
      <c r="BL1081" s="300"/>
      <c r="BM1081" s="300"/>
      <c r="BN1081" s="300"/>
      <c r="BO1081" s="300"/>
      <c r="BP1081" s="300"/>
      <c r="BQ1081" s="300"/>
      <c r="BR1081" s="300"/>
      <c r="BS1081" s="300"/>
      <c r="BT1081" s="300"/>
      <c r="BU1081" s="300"/>
      <c r="BV1081" s="300"/>
      <c r="BW1081" s="300"/>
      <c r="BX1081" s="300"/>
      <c r="BY1081" s="300"/>
      <c r="BZ1081" s="300"/>
      <c r="CA1081" s="300"/>
      <c r="CB1081" s="300"/>
      <c r="CC1081" s="300"/>
      <c r="CD1081" s="300"/>
      <c r="CE1081" s="300"/>
      <c r="CF1081" s="300"/>
      <c r="CG1081" s="300"/>
      <c r="CH1081" s="300"/>
      <c r="CI1081" s="300"/>
      <c r="CJ1081" s="300"/>
      <c r="CK1081" s="300"/>
      <c r="CL1081" s="300"/>
      <c r="CM1081" s="300"/>
      <c r="CN1081" s="300"/>
      <c r="CO1081" s="300"/>
      <c r="CP1081" s="300"/>
      <c r="CQ1081" s="300"/>
      <c r="CR1081" s="300"/>
      <c r="CS1081" s="300"/>
      <c r="CT1081" s="300"/>
      <c r="CU1081" s="300"/>
      <c r="CV1081" s="300"/>
      <c r="CW1081" s="300"/>
      <c r="CX1081" s="300"/>
      <c r="CY1081" s="300"/>
      <c r="CZ1081" s="300"/>
      <c r="DA1081" s="300"/>
      <c r="DB1081" s="300"/>
      <c r="DC1081" s="300"/>
      <c r="DD1081" s="300"/>
      <c r="DE1081" s="300"/>
      <c r="DF1081" s="300"/>
      <c r="DG1081" s="300"/>
      <c r="DH1081" s="300"/>
      <c r="DI1081" s="300"/>
      <c r="DJ1081" s="300"/>
      <c r="DK1081" s="300"/>
      <c r="DL1081" s="300"/>
      <c r="DM1081" s="300"/>
      <c r="DN1081" s="300"/>
      <c r="DO1081" s="300"/>
      <c r="DP1081" s="300"/>
      <c r="DQ1081" s="300"/>
      <c r="DR1081" s="300"/>
      <c r="DS1081" s="300"/>
      <c r="DT1081" s="300"/>
      <c r="DU1081" s="300"/>
      <c r="DV1081" s="300"/>
      <c r="DW1081" s="300"/>
      <c r="DX1081" s="300"/>
      <c r="DY1081" s="300"/>
      <c r="DZ1081" s="300"/>
      <c r="EA1081" s="300"/>
      <c r="EB1081" s="300"/>
      <c r="EC1081" s="300"/>
      <c r="ED1081" s="300"/>
      <c r="EE1081" s="300"/>
      <c r="EF1081" s="300"/>
      <c r="EG1081" s="300"/>
      <c r="EH1081" s="300"/>
      <c r="EI1081" s="300"/>
      <c r="EJ1081" s="300"/>
      <c r="EK1081" s="300"/>
      <c r="EL1081" s="300"/>
      <c r="EM1081" s="300"/>
      <c r="EN1081" s="300"/>
      <c r="EO1081" s="300"/>
      <c r="EP1081" s="300"/>
      <c r="EQ1081" s="300"/>
      <c r="ER1081" s="300"/>
      <c r="ES1081" s="300"/>
      <c r="ET1081" s="300"/>
      <c r="EU1081" s="300"/>
      <c r="EV1081" s="300"/>
      <c r="EW1081" s="300"/>
      <c r="EX1081" s="300"/>
      <c r="EY1081" s="300"/>
      <c r="EZ1081" s="300"/>
      <c r="FA1081" s="300"/>
      <c r="FB1081" s="300"/>
      <c r="FC1081" s="300"/>
      <c r="FD1081" s="300"/>
      <c r="FE1081" s="300"/>
      <c r="FF1081" s="300"/>
      <c r="FG1081" s="300"/>
      <c r="FH1081" s="300"/>
      <c r="FI1081" s="300"/>
      <c r="FJ1081" s="300"/>
      <c r="FK1081" s="300"/>
      <c r="FL1081" s="300"/>
      <c r="FM1081" s="300"/>
      <c r="FN1081" s="300"/>
      <c r="FO1081" s="300"/>
      <c r="FP1081" s="300"/>
      <c r="FQ1081" s="300"/>
      <c r="FR1081" s="300"/>
      <c r="FS1081" s="300"/>
      <c r="FT1081" s="300"/>
      <c r="FU1081" s="300"/>
      <c r="FV1081" s="300"/>
      <c r="FW1081" s="300"/>
      <c r="FX1081" s="300"/>
      <c r="FY1081" s="300"/>
      <c r="FZ1081" s="300"/>
      <c r="GA1081" s="300"/>
      <c r="GB1081" s="300"/>
      <c r="GC1081" s="300"/>
      <c r="GD1081" s="300"/>
      <c r="GE1081" s="300"/>
      <c r="GF1081" s="300"/>
      <c r="GG1081" s="300"/>
      <c r="GH1081" s="300"/>
      <c r="GI1081" s="300"/>
      <c r="GJ1081" s="300"/>
      <c r="GK1081" s="300"/>
      <c r="GL1081" s="300"/>
      <c r="GM1081" s="300"/>
      <c r="GN1081" s="300"/>
      <c r="GO1081" s="300"/>
      <c r="GP1081" s="300"/>
      <c r="GQ1081" s="300"/>
      <c r="GR1081" s="300"/>
      <c r="GS1081" s="300"/>
      <c r="GT1081" s="300"/>
      <c r="GU1081" s="300"/>
      <c r="GV1081" s="300"/>
      <c r="GW1081" s="300"/>
      <c r="GX1081" s="300"/>
      <c r="GY1081" s="300"/>
      <c r="GZ1081" s="300"/>
      <c r="HA1081" s="300"/>
      <c r="HB1081" s="300"/>
      <c r="HC1081" s="300"/>
      <c r="HD1081" s="300"/>
      <c r="HE1081" s="300"/>
      <c r="HF1081" s="300"/>
      <c r="HG1081" s="300"/>
      <c r="HH1081" s="300"/>
      <c r="HI1081" s="300"/>
      <c r="HJ1081" s="300"/>
      <c r="HK1081" s="300"/>
      <c r="HL1081" s="300"/>
      <c r="HM1081" s="300"/>
      <c r="HN1081" s="300"/>
      <c r="HO1081" s="300"/>
      <c r="HP1081" s="300"/>
      <c r="HQ1081" s="300"/>
      <c r="HR1081" s="300"/>
      <c r="HS1081" s="300"/>
      <c r="HT1081" s="300"/>
      <c r="HU1081" s="300"/>
      <c r="HV1081" s="300"/>
      <c r="HW1081" s="300"/>
      <c r="HX1081" s="300"/>
      <c r="HY1081" s="300"/>
      <c r="HZ1081" s="300"/>
      <c r="IA1081" s="300"/>
      <c r="IB1081" s="300"/>
      <c r="IC1081" s="300"/>
      <c r="ID1081" s="300"/>
      <c r="IE1081" s="300"/>
      <c r="IF1081" s="300"/>
      <c r="IG1081" s="300"/>
      <c r="IH1081" s="300"/>
      <c r="II1081" s="300"/>
      <c r="IJ1081" s="300"/>
      <c r="IK1081" s="300"/>
      <c r="IL1081" s="300"/>
      <c r="IM1081" s="300"/>
      <c r="IN1081" s="300"/>
      <c r="IO1081" s="300"/>
      <c r="IP1081" s="300"/>
      <c r="IQ1081" s="300"/>
      <c r="IR1081" s="300"/>
      <c r="IS1081" s="300"/>
      <c r="IT1081" s="300"/>
      <c r="IU1081" s="300"/>
      <c r="IV1081" s="300"/>
    </row>
    <row r="1082" spans="1:256">
      <c r="A1082" s="3">
        <f t="shared" si="69"/>
        <v>1075</v>
      </c>
      <c r="B1082" s="3">
        <f t="shared" si="68"/>
        <v>19201077</v>
      </c>
      <c r="C1082" s="300" t="s">
        <v>5259</v>
      </c>
      <c r="D1082" s="293" t="s">
        <v>140</v>
      </c>
      <c r="E1082" s="12" t="s">
        <v>5444</v>
      </c>
      <c r="F1082" s="274" t="s">
        <v>5445</v>
      </c>
      <c r="G1082" s="347" t="s">
        <v>5446</v>
      </c>
      <c r="H1082" s="12" t="s">
        <v>326</v>
      </c>
      <c r="I1082" s="339">
        <v>33980</v>
      </c>
      <c r="J1082" s="12" t="s">
        <v>3866</v>
      </c>
      <c r="K1082" s="300" t="s">
        <v>1538</v>
      </c>
      <c r="L1082" s="300" t="s">
        <v>5252</v>
      </c>
      <c r="M1082" s="300" t="s">
        <v>336</v>
      </c>
      <c r="N1082" s="300" t="s">
        <v>1538</v>
      </c>
      <c r="O1082" s="300" t="s">
        <v>1538</v>
      </c>
      <c r="P1082" s="300"/>
      <c r="Q1082" s="300"/>
      <c r="R1082" s="300"/>
      <c r="S1082" s="300"/>
      <c r="T1082" s="300"/>
      <c r="U1082" s="300"/>
      <c r="V1082" s="300"/>
      <c r="W1082" s="300"/>
      <c r="X1082" s="300"/>
      <c r="Y1082" s="300"/>
      <c r="Z1082" s="300"/>
      <c r="AA1082" s="300"/>
      <c r="AB1082" s="300"/>
      <c r="AC1082" s="300"/>
      <c r="AD1082" s="300"/>
      <c r="AE1082" s="300"/>
      <c r="AF1082" s="300"/>
      <c r="AG1082" s="300"/>
      <c r="AH1082" s="300"/>
      <c r="AI1082" s="300"/>
      <c r="AJ1082" s="300"/>
      <c r="AK1082" s="300"/>
      <c r="AL1082" s="300"/>
      <c r="AM1082" s="300"/>
      <c r="AN1082" s="300"/>
      <c r="AO1082" s="300"/>
      <c r="AP1082" s="300"/>
      <c r="AQ1082" s="300"/>
      <c r="AR1082" s="300"/>
      <c r="AS1082" s="300"/>
      <c r="AT1082" s="300"/>
      <c r="AU1082" s="300"/>
      <c r="AV1082" s="300"/>
      <c r="AW1082" s="300"/>
      <c r="AX1082" s="300"/>
      <c r="AY1082" s="300"/>
      <c r="AZ1082" s="300"/>
      <c r="BA1082" s="300"/>
      <c r="BB1082" s="300"/>
      <c r="BC1082" s="300"/>
      <c r="BD1082" s="300"/>
      <c r="BE1082" s="300"/>
      <c r="BF1082" s="300"/>
      <c r="BG1082" s="300"/>
      <c r="BH1082" s="300"/>
      <c r="BI1082" s="300"/>
      <c r="BJ1082" s="300"/>
      <c r="BK1082" s="300"/>
      <c r="BL1082" s="300"/>
      <c r="BM1082" s="300"/>
      <c r="BN1082" s="300"/>
      <c r="BO1082" s="300"/>
      <c r="BP1082" s="300"/>
      <c r="BQ1082" s="300"/>
      <c r="BR1082" s="300"/>
      <c r="BS1082" s="300"/>
      <c r="BT1082" s="300"/>
      <c r="BU1082" s="300"/>
      <c r="BV1082" s="300"/>
      <c r="BW1082" s="300"/>
      <c r="BX1082" s="300"/>
      <c r="BY1082" s="300"/>
      <c r="BZ1082" s="300"/>
      <c r="CA1082" s="300"/>
      <c r="CB1082" s="300"/>
      <c r="CC1082" s="300"/>
      <c r="CD1082" s="300"/>
      <c r="CE1082" s="300"/>
      <c r="CF1082" s="300"/>
      <c r="CG1082" s="300"/>
      <c r="CH1082" s="300"/>
      <c r="CI1082" s="300"/>
      <c r="CJ1082" s="300"/>
      <c r="CK1082" s="300"/>
      <c r="CL1082" s="300"/>
      <c r="CM1082" s="300"/>
      <c r="CN1082" s="300"/>
      <c r="CO1082" s="300"/>
      <c r="CP1082" s="300"/>
      <c r="CQ1082" s="300"/>
      <c r="CR1082" s="300"/>
      <c r="CS1082" s="300"/>
      <c r="CT1082" s="300"/>
      <c r="CU1082" s="300"/>
      <c r="CV1082" s="300"/>
      <c r="CW1082" s="300"/>
      <c r="CX1082" s="300"/>
      <c r="CY1082" s="300"/>
      <c r="CZ1082" s="300"/>
      <c r="DA1082" s="300"/>
      <c r="DB1082" s="300"/>
      <c r="DC1082" s="300"/>
      <c r="DD1082" s="300"/>
      <c r="DE1082" s="300"/>
      <c r="DF1082" s="300"/>
      <c r="DG1082" s="300"/>
      <c r="DH1082" s="300"/>
      <c r="DI1082" s="300"/>
      <c r="DJ1082" s="300"/>
      <c r="DK1082" s="300"/>
      <c r="DL1082" s="300"/>
      <c r="DM1082" s="300"/>
      <c r="DN1082" s="300"/>
      <c r="DO1082" s="300"/>
      <c r="DP1082" s="300"/>
      <c r="DQ1082" s="300"/>
      <c r="DR1082" s="300"/>
      <c r="DS1082" s="300"/>
      <c r="DT1082" s="300"/>
      <c r="DU1082" s="300"/>
      <c r="DV1082" s="300"/>
      <c r="DW1082" s="300"/>
      <c r="DX1082" s="300"/>
      <c r="DY1082" s="300"/>
      <c r="DZ1082" s="300"/>
      <c r="EA1082" s="300"/>
      <c r="EB1082" s="300"/>
      <c r="EC1082" s="300"/>
      <c r="ED1082" s="300"/>
      <c r="EE1082" s="300"/>
      <c r="EF1082" s="300"/>
      <c r="EG1082" s="300"/>
      <c r="EH1082" s="300"/>
      <c r="EI1082" s="300"/>
      <c r="EJ1082" s="300"/>
      <c r="EK1082" s="300"/>
      <c r="EL1082" s="300"/>
      <c r="EM1082" s="300"/>
      <c r="EN1082" s="300"/>
      <c r="EO1082" s="300"/>
      <c r="EP1082" s="300"/>
      <c r="EQ1082" s="300"/>
      <c r="ER1082" s="300"/>
      <c r="ES1082" s="300"/>
      <c r="ET1082" s="300"/>
      <c r="EU1082" s="300"/>
      <c r="EV1082" s="300"/>
      <c r="EW1082" s="300"/>
      <c r="EX1082" s="300"/>
      <c r="EY1082" s="300"/>
      <c r="EZ1082" s="300"/>
      <c r="FA1082" s="300"/>
      <c r="FB1082" s="300"/>
      <c r="FC1082" s="300"/>
      <c r="FD1082" s="300"/>
      <c r="FE1082" s="300"/>
      <c r="FF1082" s="300"/>
      <c r="FG1082" s="300"/>
      <c r="FH1082" s="300"/>
      <c r="FI1082" s="300"/>
      <c r="FJ1082" s="300"/>
      <c r="FK1082" s="300"/>
      <c r="FL1082" s="300"/>
      <c r="FM1082" s="300"/>
      <c r="FN1082" s="300"/>
      <c r="FO1082" s="300"/>
      <c r="FP1082" s="300"/>
      <c r="FQ1082" s="300"/>
      <c r="FR1082" s="300"/>
      <c r="FS1082" s="300"/>
      <c r="FT1082" s="300"/>
      <c r="FU1082" s="300"/>
      <c r="FV1082" s="300"/>
      <c r="FW1082" s="300"/>
      <c r="FX1082" s="300"/>
      <c r="FY1082" s="300"/>
      <c r="FZ1082" s="300"/>
      <c r="GA1082" s="300"/>
      <c r="GB1082" s="300"/>
      <c r="GC1082" s="300"/>
      <c r="GD1082" s="300"/>
      <c r="GE1082" s="300"/>
      <c r="GF1082" s="300"/>
      <c r="GG1082" s="300"/>
      <c r="GH1082" s="300"/>
      <c r="GI1082" s="300"/>
      <c r="GJ1082" s="300"/>
      <c r="GK1082" s="300"/>
      <c r="GL1082" s="300"/>
      <c r="GM1082" s="300"/>
      <c r="GN1082" s="300"/>
      <c r="GO1082" s="300"/>
      <c r="GP1082" s="300"/>
      <c r="GQ1082" s="300"/>
      <c r="GR1082" s="300"/>
      <c r="GS1082" s="300"/>
      <c r="GT1082" s="300"/>
      <c r="GU1082" s="300"/>
      <c r="GV1082" s="300"/>
      <c r="GW1082" s="300"/>
      <c r="GX1082" s="300"/>
      <c r="GY1082" s="300"/>
      <c r="GZ1082" s="300"/>
      <c r="HA1082" s="300"/>
      <c r="HB1082" s="300"/>
      <c r="HC1082" s="300"/>
      <c r="HD1082" s="300"/>
      <c r="HE1082" s="300"/>
      <c r="HF1082" s="300"/>
      <c r="HG1082" s="300"/>
      <c r="HH1082" s="300"/>
      <c r="HI1082" s="300"/>
      <c r="HJ1082" s="300"/>
      <c r="HK1082" s="300"/>
      <c r="HL1082" s="300"/>
      <c r="HM1082" s="300"/>
      <c r="HN1082" s="300"/>
      <c r="HO1082" s="300"/>
      <c r="HP1082" s="300"/>
      <c r="HQ1082" s="300"/>
      <c r="HR1082" s="300"/>
      <c r="HS1082" s="300"/>
      <c r="HT1082" s="300"/>
      <c r="HU1082" s="300"/>
      <c r="HV1082" s="300"/>
      <c r="HW1082" s="300"/>
      <c r="HX1082" s="300"/>
      <c r="HY1082" s="300"/>
      <c r="HZ1082" s="300"/>
      <c r="IA1082" s="300"/>
      <c r="IB1082" s="300"/>
      <c r="IC1082" s="300"/>
      <c r="ID1082" s="300"/>
      <c r="IE1082" s="300"/>
      <c r="IF1082" s="300"/>
      <c r="IG1082" s="300"/>
      <c r="IH1082" s="300"/>
      <c r="II1082" s="300"/>
      <c r="IJ1082" s="300"/>
      <c r="IK1082" s="300"/>
      <c r="IL1082" s="300"/>
      <c r="IM1082" s="300"/>
      <c r="IN1082" s="300"/>
      <c r="IO1082" s="300"/>
      <c r="IP1082" s="300"/>
      <c r="IQ1082" s="300"/>
      <c r="IR1082" s="300"/>
      <c r="IS1082" s="300"/>
      <c r="IT1082" s="300"/>
      <c r="IU1082" s="300"/>
      <c r="IV1082" s="300"/>
    </row>
    <row r="1083" spans="1:256">
      <c r="A1083" s="3">
        <f t="shared" si="69"/>
        <v>1076</v>
      </c>
      <c r="B1083" s="3">
        <f t="shared" si="68"/>
        <v>19201078</v>
      </c>
      <c r="C1083" s="300" t="s">
        <v>5459</v>
      </c>
      <c r="D1083" s="293" t="s">
        <v>5460</v>
      </c>
      <c r="E1083" s="12" t="s">
        <v>5461</v>
      </c>
      <c r="F1083" s="274" t="s">
        <v>5462</v>
      </c>
      <c r="G1083" s="347" t="s">
        <v>5463</v>
      </c>
      <c r="H1083" s="12" t="s">
        <v>326</v>
      </c>
      <c r="I1083" s="339">
        <v>36865</v>
      </c>
      <c r="K1083" s="300" t="s">
        <v>1538</v>
      </c>
      <c r="L1083" s="300" t="s">
        <v>5252</v>
      </c>
      <c r="M1083" s="300" t="s">
        <v>1081</v>
      </c>
      <c r="N1083" s="300" t="s">
        <v>1538</v>
      </c>
      <c r="O1083" s="300" t="s">
        <v>1538</v>
      </c>
      <c r="P1083" s="300"/>
      <c r="Q1083" s="300"/>
      <c r="R1083" s="300"/>
      <c r="S1083" s="300"/>
      <c r="T1083" s="300"/>
      <c r="U1083" s="300"/>
      <c r="V1083" s="300"/>
      <c r="W1083" s="300"/>
      <c r="X1083" s="300"/>
      <c r="Y1083" s="300"/>
      <c r="Z1083" s="300"/>
      <c r="AA1083" s="300"/>
      <c r="AB1083" s="300"/>
      <c r="AC1083" s="300"/>
      <c r="AD1083" s="300"/>
      <c r="AE1083" s="300"/>
      <c r="AF1083" s="300"/>
      <c r="AG1083" s="300"/>
      <c r="AH1083" s="300"/>
      <c r="AI1083" s="300"/>
      <c r="AJ1083" s="300"/>
      <c r="AK1083" s="300"/>
      <c r="AL1083" s="300"/>
      <c r="AM1083" s="300"/>
      <c r="AN1083" s="300"/>
      <c r="AO1083" s="300"/>
      <c r="AP1083" s="300"/>
      <c r="AQ1083" s="300"/>
      <c r="AR1083" s="300"/>
      <c r="AS1083" s="300"/>
      <c r="AT1083" s="300"/>
      <c r="AU1083" s="300"/>
      <c r="AV1083" s="300"/>
      <c r="AW1083" s="300"/>
      <c r="AX1083" s="300"/>
      <c r="AY1083" s="300"/>
      <c r="AZ1083" s="300"/>
      <c r="BA1083" s="300"/>
      <c r="BB1083" s="300"/>
      <c r="BC1083" s="300"/>
      <c r="BD1083" s="300"/>
      <c r="BE1083" s="300"/>
      <c r="BF1083" s="300"/>
      <c r="BG1083" s="300"/>
      <c r="BH1083" s="300"/>
      <c r="BI1083" s="300"/>
      <c r="BJ1083" s="300"/>
      <c r="BK1083" s="300"/>
      <c r="BL1083" s="300"/>
      <c r="BM1083" s="300"/>
      <c r="BN1083" s="300"/>
      <c r="BO1083" s="300"/>
      <c r="BP1083" s="300"/>
      <c r="BQ1083" s="300"/>
      <c r="BR1083" s="300"/>
      <c r="BS1083" s="300"/>
      <c r="BT1083" s="300"/>
      <c r="BU1083" s="300"/>
      <c r="BV1083" s="300"/>
      <c r="BW1083" s="300"/>
      <c r="BX1083" s="300"/>
      <c r="BY1083" s="300"/>
      <c r="BZ1083" s="300"/>
      <c r="CA1083" s="300"/>
      <c r="CB1083" s="300"/>
      <c r="CC1083" s="300"/>
      <c r="CD1083" s="300"/>
      <c r="CE1083" s="300"/>
      <c r="CF1083" s="300"/>
      <c r="CG1083" s="300"/>
      <c r="CH1083" s="300"/>
      <c r="CI1083" s="300"/>
      <c r="CJ1083" s="300"/>
      <c r="CK1083" s="300"/>
      <c r="CL1083" s="300"/>
      <c r="CM1083" s="300"/>
      <c r="CN1083" s="300"/>
      <c r="CO1083" s="300"/>
      <c r="CP1083" s="300"/>
      <c r="CQ1083" s="300"/>
      <c r="CR1083" s="300"/>
      <c r="CS1083" s="300"/>
      <c r="CT1083" s="300"/>
      <c r="CU1083" s="300"/>
      <c r="CV1083" s="300"/>
      <c r="CW1083" s="300"/>
      <c r="CX1083" s="300"/>
      <c r="CY1083" s="300"/>
      <c r="CZ1083" s="300"/>
      <c r="DA1083" s="300"/>
      <c r="DB1083" s="300"/>
      <c r="DC1083" s="300"/>
      <c r="DD1083" s="300"/>
      <c r="DE1083" s="300"/>
      <c r="DF1083" s="300"/>
      <c r="DG1083" s="300"/>
      <c r="DH1083" s="300"/>
      <c r="DI1083" s="300"/>
      <c r="DJ1083" s="300"/>
      <c r="DK1083" s="300"/>
      <c r="DL1083" s="300"/>
      <c r="DM1083" s="300"/>
      <c r="DN1083" s="300"/>
      <c r="DO1083" s="300"/>
      <c r="DP1083" s="300"/>
      <c r="DQ1083" s="300"/>
      <c r="DR1083" s="300"/>
      <c r="DS1083" s="300"/>
      <c r="DT1083" s="300"/>
      <c r="DU1083" s="300"/>
      <c r="DV1083" s="300"/>
      <c r="DW1083" s="300"/>
      <c r="DX1083" s="300"/>
      <c r="DY1083" s="300"/>
      <c r="DZ1083" s="300"/>
      <c r="EA1083" s="300"/>
      <c r="EB1083" s="300"/>
      <c r="EC1083" s="300"/>
      <c r="ED1083" s="300"/>
      <c r="EE1083" s="300"/>
      <c r="EF1083" s="300"/>
      <c r="EG1083" s="300"/>
      <c r="EH1083" s="300"/>
      <c r="EI1083" s="300"/>
      <c r="EJ1083" s="300"/>
      <c r="EK1083" s="300"/>
      <c r="EL1083" s="300"/>
      <c r="EM1083" s="300"/>
      <c r="EN1083" s="300"/>
      <c r="EO1083" s="300"/>
      <c r="EP1083" s="300"/>
      <c r="EQ1083" s="300"/>
      <c r="ER1083" s="300"/>
      <c r="ES1083" s="300"/>
      <c r="ET1083" s="300"/>
      <c r="EU1083" s="300"/>
      <c r="EV1083" s="300"/>
      <c r="EW1083" s="300"/>
      <c r="EX1083" s="300"/>
      <c r="EY1083" s="300"/>
      <c r="EZ1083" s="300"/>
      <c r="FA1083" s="300"/>
      <c r="FB1083" s="300"/>
      <c r="FC1083" s="300"/>
      <c r="FD1083" s="300"/>
      <c r="FE1083" s="300"/>
      <c r="FF1083" s="300"/>
      <c r="FG1083" s="300"/>
      <c r="FH1083" s="300"/>
      <c r="FI1083" s="300"/>
      <c r="FJ1083" s="300"/>
      <c r="FK1083" s="300"/>
      <c r="FL1083" s="300"/>
      <c r="FM1083" s="300"/>
      <c r="FN1083" s="300"/>
      <c r="FO1083" s="300"/>
      <c r="FP1083" s="300"/>
      <c r="FQ1083" s="300"/>
      <c r="FR1083" s="300"/>
      <c r="FS1083" s="300"/>
      <c r="FT1083" s="300"/>
      <c r="FU1083" s="300"/>
      <c r="FV1083" s="300"/>
      <c r="FW1083" s="300"/>
      <c r="FX1083" s="300"/>
      <c r="FY1083" s="300"/>
      <c r="FZ1083" s="300"/>
      <c r="GA1083" s="300"/>
      <c r="GB1083" s="300"/>
      <c r="GC1083" s="300"/>
      <c r="GD1083" s="300"/>
      <c r="GE1083" s="300"/>
      <c r="GF1083" s="300"/>
      <c r="GG1083" s="300"/>
      <c r="GH1083" s="300"/>
      <c r="GI1083" s="300"/>
      <c r="GJ1083" s="300"/>
      <c r="GK1083" s="300"/>
      <c r="GL1083" s="300"/>
      <c r="GM1083" s="300"/>
      <c r="GN1083" s="300"/>
      <c r="GO1083" s="300"/>
      <c r="GP1083" s="300"/>
      <c r="GQ1083" s="300"/>
      <c r="GR1083" s="300"/>
      <c r="GS1083" s="300"/>
      <c r="GT1083" s="300"/>
      <c r="GU1083" s="300"/>
      <c r="GV1083" s="300"/>
      <c r="GW1083" s="300"/>
      <c r="GX1083" s="300"/>
      <c r="GY1083" s="300"/>
      <c r="GZ1083" s="300"/>
      <c r="HA1083" s="300"/>
      <c r="HB1083" s="300"/>
      <c r="HC1083" s="300"/>
      <c r="HD1083" s="300"/>
      <c r="HE1083" s="300"/>
      <c r="HF1083" s="300"/>
      <c r="HG1083" s="300"/>
      <c r="HH1083" s="300"/>
      <c r="HI1083" s="300"/>
      <c r="HJ1083" s="300"/>
      <c r="HK1083" s="300"/>
      <c r="HL1083" s="300"/>
      <c r="HM1083" s="300"/>
      <c r="HN1083" s="300"/>
      <c r="HO1083" s="300"/>
      <c r="HP1083" s="300"/>
      <c r="HQ1083" s="300"/>
      <c r="HR1083" s="300"/>
      <c r="HS1083" s="300"/>
      <c r="HT1083" s="300"/>
      <c r="HU1083" s="300"/>
      <c r="HV1083" s="300"/>
      <c r="HW1083" s="300"/>
      <c r="HX1083" s="300"/>
      <c r="HY1083" s="300"/>
      <c r="HZ1083" s="300"/>
      <c r="IA1083" s="300"/>
      <c r="IB1083" s="300"/>
      <c r="IC1083" s="300"/>
      <c r="ID1083" s="300"/>
      <c r="IE1083" s="300"/>
      <c r="IF1083" s="300"/>
      <c r="IG1083" s="300"/>
      <c r="IH1083" s="300"/>
      <c r="II1083" s="300"/>
      <c r="IJ1083" s="300"/>
      <c r="IK1083" s="300"/>
      <c r="IL1083" s="300"/>
      <c r="IM1083" s="300"/>
      <c r="IN1083" s="300"/>
      <c r="IO1083" s="300"/>
      <c r="IP1083" s="300"/>
      <c r="IQ1083" s="300"/>
      <c r="IR1083" s="300"/>
      <c r="IS1083" s="300"/>
      <c r="IT1083" s="300"/>
      <c r="IU1083" s="300"/>
      <c r="IV1083" s="300"/>
    </row>
    <row r="1084" spans="1:256">
      <c r="A1084" s="3">
        <f t="shared" si="69"/>
        <v>1077</v>
      </c>
      <c r="B1084" s="3">
        <f t="shared" si="68"/>
        <v>19201079</v>
      </c>
      <c r="C1084" s="300" t="s">
        <v>5259</v>
      </c>
      <c r="D1084" s="293" t="s">
        <v>5223</v>
      </c>
      <c r="E1084" s="12" t="s">
        <v>5224</v>
      </c>
      <c r="F1084" s="274" t="s">
        <v>5470</v>
      </c>
      <c r="G1084" s="347" t="s">
        <v>5471</v>
      </c>
      <c r="H1084" s="12" t="s">
        <v>330</v>
      </c>
      <c r="I1084" s="339">
        <v>33379</v>
      </c>
      <c r="J1084" s="337" t="s">
        <v>1920</v>
      </c>
      <c r="K1084" s="300" t="s">
        <v>1538</v>
      </c>
      <c r="L1084" s="300" t="s">
        <v>5252</v>
      </c>
      <c r="N1084" s="300" t="s">
        <v>1538</v>
      </c>
      <c r="O1084" s="300" t="s">
        <v>1538</v>
      </c>
      <c r="P1084" s="300"/>
      <c r="Q1084" s="300"/>
      <c r="R1084" s="300"/>
      <c r="S1084" s="300"/>
      <c r="T1084" s="300"/>
      <c r="U1084" s="300"/>
      <c r="V1084" s="300"/>
      <c r="W1084" s="300"/>
      <c r="X1084" s="300"/>
      <c r="Y1084" s="300"/>
      <c r="Z1084" s="300"/>
      <c r="AA1084" s="300"/>
      <c r="AB1084" s="300"/>
      <c r="AC1084" s="300"/>
      <c r="AD1084" s="300"/>
      <c r="AE1084" s="300"/>
      <c r="AF1084" s="300"/>
      <c r="AG1084" s="300"/>
      <c r="AH1084" s="300"/>
      <c r="AI1084" s="300"/>
      <c r="AJ1084" s="300"/>
      <c r="AK1084" s="300"/>
      <c r="AL1084" s="300"/>
      <c r="AM1084" s="300"/>
      <c r="AN1084" s="300"/>
      <c r="AO1084" s="300"/>
      <c r="AP1084" s="300"/>
      <c r="AQ1084" s="300"/>
      <c r="AR1084" s="300"/>
      <c r="AS1084" s="300"/>
      <c r="AT1084" s="300"/>
      <c r="AU1084" s="300"/>
      <c r="AV1084" s="300"/>
      <c r="AW1084" s="300"/>
      <c r="AX1084" s="300"/>
      <c r="AY1084" s="300"/>
      <c r="AZ1084" s="300"/>
      <c r="BA1084" s="300"/>
      <c r="BB1084" s="300"/>
      <c r="BC1084" s="300"/>
      <c r="BD1084" s="300"/>
      <c r="BE1084" s="300"/>
      <c r="BF1084" s="300"/>
      <c r="BG1084" s="300"/>
      <c r="BH1084" s="300"/>
      <c r="BI1084" s="300"/>
      <c r="BJ1084" s="300"/>
      <c r="BK1084" s="300"/>
      <c r="BL1084" s="300"/>
      <c r="BM1084" s="300"/>
      <c r="BN1084" s="300"/>
      <c r="BO1084" s="300"/>
      <c r="BP1084" s="300"/>
      <c r="BQ1084" s="300"/>
      <c r="BR1084" s="300"/>
      <c r="BS1084" s="300"/>
      <c r="BT1084" s="300"/>
      <c r="BU1084" s="300"/>
      <c r="BV1084" s="300"/>
      <c r="BW1084" s="300"/>
      <c r="BX1084" s="300"/>
      <c r="BY1084" s="300"/>
      <c r="BZ1084" s="300"/>
      <c r="CA1084" s="300"/>
      <c r="CB1084" s="300"/>
      <c r="CC1084" s="300"/>
      <c r="CD1084" s="300"/>
      <c r="CE1084" s="300"/>
      <c r="CF1084" s="300"/>
      <c r="CG1084" s="300"/>
      <c r="CH1084" s="300"/>
      <c r="CI1084" s="300"/>
      <c r="CJ1084" s="300"/>
      <c r="CK1084" s="300"/>
      <c r="CL1084" s="300"/>
      <c r="CM1084" s="300"/>
      <c r="CN1084" s="300"/>
      <c r="CO1084" s="300"/>
      <c r="CP1084" s="300"/>
      <c r="CQ1084" s="300"/>
      <c r="CR1084" s="300"/>
      <c r="CS1084" s="300"/>
      <c r="CT1084" s="300"/>
      <c r="CU1084" s="300"/>
      <c r="CV1084" s="300"/>
      <c r="CW1084" s="300"/>
      <c r="CX1084" s="300"/>
      <c r="CY1084" s="300"/>
      <c r="CZ1084" s="300"/>
      <c r="DA1084" s="300"/>
      <c r="DB1084" s="300"/>
      <c r="DC1084" s="300"/>
      <c r="DD1084" s="300"/>
      <c r="DE1084" s="300"/>
      <c r="DF1084" s="300"/>
      <c r="DG1084" s="300"/>
      <c r="DH1084" s="300"/>
      <c r="DI1084" s="300"/>
      <c r="DJ1084" s="300"/>
      <c r="DK1084" s="300"/>
      <c r="DL1084" s="300"/>
      <c r="DM1084" s="300"/>
      <c r="DN1084" s="300"/>
      <c r="DO1084" s="300"/>
      <c r="DP1084" s="300"/>
      <c r="DQ1084" s="300"/>
      <c r="DR1084" s="300"/>
      <c r="DS1084" s="300"/>
      <c r="DT1084" s="300"/>
      <c r="DU1084" s="300"/>
      <c r="DV1084" s="300"/>
      <c r="DW1084" s="300"/>
      <c r="DX1084" s="300"/>
      <c r="DY1084" s="300"/>
      <c r="DZ1084" s="300"/>
      <c r="EA1084" s="300"/>
      <c r="EB1084" s="300"/>
      <c r="EC1084" s="300"/>
      <c r="ED1084" s="300"/>
      <c r="EE1084" s="300"/>
      <c r="EF1084" s="300"/>
      <c r="EG1084" s="300"/>
      <c r="EH1084" s="300"/>
      <c r="EI1084" s="300"/>
      <c r="EJ1084" s="300"/>
      <c r="EK1084" s="300"/>
      <c r="EL1084" s="300"/>
      <c r="EM1084" s="300"/>
      <c r="EN1084" s="300"/>
      <c r="EO1084" s="300"/>
      <c r="EP1084" s="300"/>
      <c r="EQ1084" s="300"/>
      <c r="ER1084" s="300"/>
      <c r="ES1084" s="300"/>
      <c r="ET1084" s="300"/>
      <c r="EU1084" s="300"/>
      <c r="EV1084" s="300"/>
      <c r="EW1084" s="300"/>
      <c r="EX1084" s="300"/>
      <c r="EY1084" s="300"/>
      <c r="EZ1084" s="300"/>
      <c r="FA1084" s="300"/>
      <c r="FB1084" s="300"/>
      <c r="FC1084" s="300"/>
      <c r="FD1084" s="300"/>
      <c r="FE1084" s="300"/>
      <c r="FF1084" s="300"/>
      <c r="FG1084" s="300"/>
      <c r="FH1084" s="300"/>
      <c r="FI1084" s="300"/>
      <c r="FJ1084" s="300"/>
      <c r="FK1084" s="300"/>
      <c r="FL1084" s="300"/>
      <c r="FM1084" s="300"/>
      <c r="FN1084" s="300"/>
      <c r="FO1084" s="300"/>
      <c r="FP1084" s="300"/>
      <c r="FQ1084" s="300"/>
      <c r="FR1084" s="300"/>
      <c r="FS1084" s="300"/>
      <c r="FT1084" s="300"/>
      <c r="FU1084" s="300"/>
      <c r="FV1084" s="300"/>
      <c r="FW1084" s="300"/>
      <c r="FX1084" s="300"/>
      <c r="FY1084" s="300"/>
      <c r="FZ1084" s="300"/>
      <c r="GA1084" s="300"/>
      <c r="GB1084" s="300"/>
      <c r="GC1084" s="300"/>
      <c r="GD1084" s="300"/>
      <c r="GE1084" s="300"/>
      <c r="GF1084" s="300"/>
      <c r="GG1084" s="300"/>
      <c r="GH1084" s="300"/>
      <c r="GI1084" s="300"/>
      <c r="GJ1084" s="300"/>
      <c r="GK1084" s="300"/>
      <c r="GL1084" s="300"/>
      <c r="GM1084" s="300"/>
      <c r="GN1084" s="300"/>
      <c r="GO1084" s="300"/>
      <c r="GP1084" s="300"/>
      <c r="GQ1084" s="300"/>
      <c r="GR1084" s="300"/>
      <c r="GS1084" s="300"/>
      <c r="GT1084" s="300"/>
      <c r="GU1084" s="300"/>
      <c r="GV1084" s="300"/>
      <c r="GW1084" s="300"/>
      <c r="GX1084" s="300"/>
      <c r="GY1084" s="300"/>
      <c r="GZ1084" s="300"/>
      <c r="HA1084" s="300"/>
      <c r="HB1084" s="300"/>
      <c r="HC1084" s="300"/>
      <c r="HD1084" s="300"/>
      <c r="HE1084" s="300"/>
      <c r="HF1084" s="300"/>
      <c r="HG1084" s="300"/>
      <c r="HH1084" s="300"/>
      <c r="HI1084" s="300"/>
      <c r="HJ1084" s="300"/>
      <c r="HK1084" s="300"/>
      <c r="HL1084" s="300"/>
      <c r="HM1084" s="300"/>
      <c r="HN1084" s="300"/>
      <c r="HO1084" s="300"/>
      <c r="HP1084" s="300"/>
      <c r="HQ1084" s="300"/>
      <c r="HR1084" s="300"/>
      <c r="HS1084" s="300"/>
      <c r="HT1084" s="300"/>
      <c r="HU1084" s="300"/>
      <c r="HV1084" s="300"/>
      <c r="HW1084" s="300"/>
      <c r="HX1084" s="300"/>
      <c r="HY1084" s="300"/>
      <c r="HZ1084" s="300"/>
      <c r="IA1084" s="300"/>
      <c r="IB1084" s="300"/>
      <c r="IC1084" s="300"/>
      <c r="ID1084" s="300"/>
      <c r="IE1084" s="300"/>
      <c r="IF1084" s="300"/>
      <c r="IG1084" s="300"/>
      <c r="IH1084" s="300"/>
      <c r="II1084" s="300"/>
      <c r="IJ1084" s="300"/>
      <c r="IK1084" s="300"/>
      <c r="IL1084" s="300"/>
      <c r="IM1084" s="300"/>
      <c r="IN1084" s="300"/>
      <c r="IO1084" s="300"/>
      <c r="IP1084" s="300"/>
      <c r="IQ1084" s="300"/>
      <c r="IR1084" s="300"/>
      <c r="IS1084" s="300"/>
      <c r="IT1084" s="300"/>
      <c r="IU1084" s="300"/>
      <c r="IV1084" s="300"/>
    </row>
    <row r="1085" spans="1:256">
      <c r="A1085" s="3">
        <f>A1084+1</f>
        <v>1078</v>
      </c>
      <c r="B1085" s="3">
        <f t="shared" si="68"/>
        <v>19201080</v>
      </c>
      <c r="C1085" s="300" t="s">
        <v>5259</v>
      </c>
      <c r="D1085" s="293" t="s">
        <v>238</v>
      </c>
      <c r="E1085" s="12" t="s">
        <v>5472</v>
      </c>
      <c r="F1085" s="274" t="s">
        <v>5473</v>
      </c>
      <c r="G1085" s="347" t="s">
        <v>5474</v>
      </c>
      <c r="H1085" s="12" t="s">
        <v>330</v>
      </c>
      <c r="I1085" s="339">
        <v>33137</v>
      </c>
      <c r="J1085" s="337" t="s">
        <v>1920</v>
      </c>
      <c r="K1085" s="300" t="s">
        <v>1538</v>
      </c>
      <c r="L1085" s="300" t="s">
        <v>5252</v>
      </c>
      <c r="M1085" s="300" t="s">
        <v>1081</v>
      </c>
      <c r="N1085" s="300" t="s">
        <v>1538</v>
      </c>
      <c r="O1085" s="300" t="s">
        <v>1538</v>
      </c>
      <c r="P1085" s="300"/>
      <c r="Q1085" s="300"/>
      <c r="R1085" s="300"/>
      <c r="S1085" s="300"/>
      <c r="T1085" s="300"/>
      <c r="U1085" s="300"/>
      <c r="V1085" s="300"/>
      <c r="W1085" s="300"/>
      <c r="X1085" s="300"/>
      <c r="Y1085" s="300"/>
      <c r="Z1085" s="300"/>
      <c r="AA1085" s="300"/>
      <c r="AB1085" s="300"/>
      <c r="AC1085" s="300"/>
      <c r="AD1085" s="300"/>
      <c r="AE1085" s="300"/>
      <c r="AF1085" s="300"/>
      <c r="AG1085" s="300"/>
      <c r="AH1085" s="300"/>
      <c r="AI1085" s="300"/>
      <c r="AJ1085" s="300"/>
      <c r="AK1085" s="300"/>
      <c r="AL1085" s="300"/>
      <c r="AM1085" s="300"/>
      <c r="AN1085" s="300"/>
      <c r="AO1085" s="300"/>
      <c r="AP1085" s="300"/>
      <c r="AQ1085" s="300"/>
      <c r="AR1085" s="300"/>
      <c r="AS1085" s="300"/>
      <c r="AT1085" s="300"/>
      <c r="AU1085" s="300"/>
      <c r="AV1085" s="300"/>
      <c r="AW1085" s="300"/>
      <c r="AX1085" s="300"/>
      <c r="AY1085" s="300"/>
      <c r="AZ1085" s="300"/>
      <c r="BA1085" s="300"/>
      <c r="BB1085" s="300"/>
      <c r="BC1085" s="300"/>
      <c r="BD1085" s="300"/>
      <c r="BE1085" s="300"/>
      <c r="BF1085" s="300"/>
      <c r="BG1085" s="300"/>
      <c r="BH1085" s="300"/>
      <c r="BI1085" s="300"/>
      <c r="BJ1085" s="300"/>
      <c r="BK1085" s="300"/>
      <c r="BL1085" s="300"/>
      <c r="BM1085" s="300"/>
      <c r="BN1085" s="300"/>
      <c r="BO1085" s="300"/>
      <c r="BP1085" s="300"/>
      <c r="BQ1085" s="300"/>
      <c r="BR1085" s="300"/>
      <c r="BS1085" s="300"/>
      <c r="BT1085" s="300"/>
      <c r="BU1085" s="300"/>
      <c r="BV1085" s="300"/>
      <c r="BW1085" s="300"/>
      <c r="BX1085" s="300"/>
      <c r="BY1085" s="300"/>
      <c r="BZ1085" s="300"/>
      <c r="CA1085" s="300"/>
      <c r="CB1085" s="300"/>
      <c r="CC1085" s="300"/>
      <c r="CD1085" s="300"/>
      <c r="CE1085" s="300"/>
      <c r="CF1085" s="300"/>
      <c r="CG1085" s="300"/>
      <c r="CH1085" s="300"/>
      <c r="CI1085" s="300"/>
      <c r="CJ1085" s="300"/>
      <c r="CK1085" s="300"/>
      <c r="CL1085" s="300"/>
      <c r="CM1085" s="300"/>
      <c r="CN1085" s="300"/>
      <c r="CO1085" s="300"/>
      <c r="CP1085" s="300"/>
      <c r="CQ1085" s="300"/>
      <c r="CR1085" s="300"/>
      <c r="CS1085" s="300"/>
      <c r="CT1085" s="300"/>
      <c r="CU1085" s="300"/>
      <c r="CV1085" s="300"/>
      <c r="CW1085" s="300"/>
      <c r="CX1085" s="300"/>
      <c r="CY1085" s="300"/>
      <c r="CZ1085" s="300"/>
      <c r="DA1085" s="300"/>
      <c r="DB1085" s="300"/>
      <c r="DC1085" s="300"/>
      <c r="DD1085" s="300"/>
      <c r="DE1085" s="300"/>
      <c r="DF1085" s="300"/>
      <c r="DG1085" s="300"/>
      <c r="DH1085" s="300"/>
      <c r="DI1085" s="300"/>
      <c r="DJ1085" s="300"/>
      <c r="DK1085" s="300"/>
      <c r="DL1085" s="300"/>
      <c r="DM1085" s="300"/>
      <c r="DN1085" s="300"/>
      <c r="DO1085" s="300"/>
      <c r="DP1085" s="300"/>
      <c r="DQ1085" s="300"/>
      <c r="DR1085" s="300"/>
      <c r="DS1085" s="300"/>
      <c r="DT1085" s="300"/>
      <c r="DU1085" s="300"/>
      <c r="DV1085" s="300"/>
      <c r="DW1085" s="300"/>
      <c r="DX1085" s="300"/>
      <c r="DY1085" s="300"/>
      <c r="DZ1085" s="300"/>
      <c r="EA1085" s="300"/>
      <c r="EB1085" s="300"/>
      <c r="EC1085" s="300"/>
      <c r="ED1085" s="300"/>
      <c r="EE1085" s="300"/>
      <c r="EF1085" s="300"/>
      <c r="EG1085" s="300"/>
      <c r="EH1085" s="300"/>
      <c r="EI1085" s="300"/>
      <c r="EJ1085" s="300"/>
      <c r="EK1085" s="300"/>
      <c r="EL1085" s="300"/>
      <c r="EM1085" s="300"/>
      <c r="EN1085" s="300"/>
      <c r="EO1085" s="300"/>
      <c r="EP1085" s="300"/>
      <c r="EQ1085" s="300"/>
      <c r="ER1085" s="300"/>
      <c r="ES1085" s="300"/>
      <c r="ET1085" s="300"/>
      <c r="EU1085" s="300"/>
      <c r="EV1085" s="300"/>
      <c r="EW1085" s="300"/>
      <c r="EX1085" s="300"/>
      <c r="EY1085" s="300"/>
      <c r="EZ1085" s="300"/>
      <c r="FA1085" s="300"/>
      <c r="FB1085" s="300"/>
      <c r="FC1085" s="300"/>
      <c r="FD1085" s="300"/>
      <c r="FE1085" s="300"/>
      <c r="FF1085" s="300"/>
      <c r="FG1085" s="300"/>
      <c r="FH1085" s="300"/>
      <c r="FI1085" s="300"/>
      <c r="FJ1085" s="300"/>
      <c r="FK1085" s="300"/>
      <c r="FL1085" s="300"/>
      <c r="FM1085" s="300"/>
      <c r="FN1085" s="300"/>
      <c r="FO1085" s="300"/>
      <c r="FP1085" s="300"/>
      <c r="FQ1085" s="300"/>
      <c r="FR1085" s="300"/>
      <c r="FS1085" s="300"/>
      <c r="FT1085" s="300"/>
      <c r="FU1085" s="300"/>
      <c r="FV1085" s="300"/>
      <c r="FW1085" s="300"/>
      <c r="FX1085" s="300"/>
      <c r="FY1085" s="300"/>
      <c r="FZ1085" s="300"/>
      <c r="GA1085" s="300"/>
      <c r="GB1085" s="300"/>
      <c r="GC1085" s="300"/>
      <c r="GD1085" s="300"/>
      <c r="GE1085" s="300"/>
      <c r="GF1085" s="300"/>
      <c r="GG1085" s="300"/>
      <c r="GH1085" s="300"/>
      <c r="GI1085" s="300"/>
      <c r="GJ1085" s="300"/>
      <c r="GK1085" s="300"/>
      <c r="GL1085" s="300"/>
      <c r="GM1085" s="300"/>
      <c r="GN1085" s="300"/>
      <c r="GO1085" s="300"/>
      <c r="GP1085" s="300"/>
      <c r="GQ1085" s="300"/>
      <c r="GR1085" s="300"/>
      <c r="GS1085" s="300"/>
      <c r="GT1085" s="300"/>
      <c r="GU1085" s="300"/>
      <c r="GV1085" s="300"/>
      <c r="GW1085" s="300"/>
      <c r="GX1085" s="300"/>
      <c r="GY1085" s="300"/>
      <c r="GZ1085" s="300"/>
      <c r="HA1085" s="300"/>
      <c r="HB1085" s="300"/>
      <c r="HC1085" s="300"/>
      <c r="HD1085" s="300"/>
      <c r="HE1085" s="300"/>
      <c r="HF1085" s="300"/>
      <c r="HG1085" s="300"/>
      <c r="HH1085" s="300"/>
      <c r="HI1085" s="300"/>
      <c r="HJ1085" s="300"/>
      <c r="HK1085" s="300"/>
      <c r="HL1085" s="300"/>
      <c r="HM1085" s="300"/>
      <c r="HN1085" s="300"/>
      <c r="HO1085" s="300"/>
      <c r="HP1085" s="300"/>
      <c r="HQ1085" s="300"/>
      <c r="HR1085" s="300"/>
      <c r="HS1085" s="300"/>
      <c r="HT1085" s="300"/>
      <c r="HU1085" s="300"/>
      <c r="HV1085" s="300"/>
      <c r="HW1085" s="300"/>
      <c r="HX1085" s="300"/>
      <c r="HY1085" s="300"/>
      <c r="HZ1085" s="300"/>
      <c r="IA1085" s="300"/>
      <c r="IB1085" s="300"/>
      <c r="IC1085" s="300"/>
      <c r="ID1085" s="300"/>
      <c r="IE1085" s="300"/>
      <c r="IF1085" s="300"/>
      <c r="IG1085" s="300"/>
      <c r="IH1085" s="300"/>
      <c r="II1085" s="300"/>
      <c r="IJ1085" s="300"/>
      <c r="IK1085" s="300"/>
      <c r="IL1085" s="300"/>
      <c r="IM1085" s="300"/>
      <c r="IN1085" s="300"/>
      <c r="IO1085" s="300"/>
      <c r="IP1085" s="300"/>
      <c r="IQ1085" s="300"/>
      <c r="IR1085" s="300"/>
      <c r="IS1085" s="300"/>
      <c r="IT1085" s="300"/>
      <c r="IU1085" s="300"/>
      <c r="IV1085" s="300"/>
    </row>
    <row r="1086" spans="1:256">
      <c r="A1086" s="3">
        <f>A1085+1</f>
        <v>1079</v>
      </c>
      <c r="B1086" s="3">
        <f t="shared" si="68"/>
        <v>19201081</v>
      </c>
      <c r="C1086" s="300" t="s">
        <v>5259</v>
      </c>
      <c r="D1086" s="293" t="s">
        <v>5475</v>
      </c>
      <c r="E1086" s="12" t="s">
        <v>5476</v>
      </c>
      <c r="F1086" s="274" t="s">
        <v>5477</v>
      </c>
      <c r="G1086" s="347" t="s">
        <v>5478</v>
      </c>
      <c r="H1086" s="12" t="s">
        <v>330</v>
      </c>
      <c r="I1086" s="339">
        <v>35630</v>
      </c>
      <c r="J1086" s="337" t="s">
        <v>5479</v>
      </c>
      <c r="K1086" s="300" t="s">
        <v>1538</v>
      </c>
      <c r="L1086" s="300" t="s">
        <v>5252</v>
      </c>
      <c r="M1086" s="300" t="s">
        <v>5416</v>
      </c>
      <c r="N1086" s="300" t="s">
        <v>1538</v>
      </c>
      <c r="O1086" s="300" t="s">
        <v>1538</v>
      </c>
      <c r="P1086" s="300"/>
      <c r="Q1086" s="300"/>
      <c r="R1086" s="300"/>
      <c r="S1086" s="300"/>
      <c r="T1086" s="300"/>
      <c r="U1086" s="300"/>
      <c r="V1086" s="300"/>
      <c r="W1086" s="300"/>
      <c r="X1086" s="300"/>
      <c r="Y1086" s="300"/>
      <c r="Z1086" s="300"/>
      <c r="AA1086" s="300"/>
      <c r="AB1086" s="300"/>
      <c r="AC1086" s="300"/>
      <c r="AD1086" s="300"/>
      <c r="AE1086" s="300"/>
      <c r="AF1086" s="300"/>
      <c r="AG1086" s="300"/>
      <c r="AH1086" s="300"/>
      <c r="AI1086" s="300"/>
      <c r="AJ1086" s="300"/>
      <c r="AK1086" s="300"/>
      <c r="AL1086" s="300"/>
      <c r="AM1086" s="300"/>
      <c r="AN1086" s="300"/>
      <c r="AO1086" s="300"/>
      <c r="AP1086" s="300"/>
      <c r="AQ1086" s="300"/>
      <c r="AR1086" s="300"/>
      <c r="AS1086" s="300"/>
      <c r="AT1086" s="300"/>
      <c r="AU1086" s="300"/>
      <c r="AV1086" s="300"/>
      <c r="AW1086" s="300"/>
      <c r="AX1086" s="300"/>
      <c r="AY1086" s="300"/>
      <c r="AZ1086" s="300"/>
      <c r="BA1086" s="300"/>
      <c r="BB1086" s="300"/>
      <c r="BC1086" s="300"/>
      <c r="BD1086" s="300"/>
      <c r="BE1086" s="300"/>
      <c r="BF1086" s="300"/>
      <c r="BG1086" s="300"/>
      <c r="BH1086" s="300"/>
      <c r="BI1086" s="300"/>
      <c r="BJ1086" s="300"/>
      <c r="BK1086" s="300"/>
      <c r="BL1086" s="300"/>
      <c r="BM1086" s="300"/>
      <c r="BN1086" s="300"/>
      <c r="BO1086" s="300"/>
      <c r="BP1086" s="300"/>
      <c r="BQ1086" s="300"/>
      <c r="BR1086" s="300"/>
      <c r="BS1086" s="300"/>
      <c r="BT1086" s="300"/>
      <c r="BU1086" s="300"/>
      <c r="BV1086" s="300"/>
      <c r="BW1086" s="300"/>
      <c r="BX1086" s="300"/>
      <c r="BY1086" s="300"/>
      <c r="BZ1086" s="300"/>
      <c r="CA1086" s="300"/>
      <c r="CB1086" s="300"/>
      <c r="CC1086" s="300"/>
      <c r="CD1086" s="300"/>
      <c r="CE1086" s="300"/>
      <c r="CF1086" s="300"/>
      <c r="CG1086" s="300"/>
      <c r="CH1086" s="300"/>
      <c r="CI1086" s="300"/>
      <c r="CJ1086" s="300"/>
      <c r="CK1086" s="300"/>
      <c r="CL1086" s="300"/>
      <c r="CM1086" s="300"/>
      <c r="CN1086" s="300"/>
      <c r="CO1086" s="300"/>
      <c r="CP1086" s="300"/>
      <c r="CQ1086" s="300"/>
      <c r="CR1086" s="300"/>
      <c r="CS1086" s="300"/>
      <c r="CT1086" s="300"/>
      <c r="CU1086" s="300"/>
      <c r="CV1086" s="300"/>
      <c r="CW1086" s="300"/>
      <c r="CX1086" s="300"/>
      <c r="CY1086" s="300"/>
      <c r="CZ1086" s="300"/>
      <c r="DA1086" s="300"/>
      <c r="DB1086" s="300"/>
      <c r="DC1086" s="300"/>
      <c r="DD1086" s="300"/>
      <c r="DE1086" s="300"/>
      <c r="DF1086" s="300"/>
      <c r="DG1086" s="300"/>
      <c r="DH1086" s="300"/>
      <c r="DI1086" s="300"/>
      <c r="DJ1086" s="300"/>
      <c r="DK1086" s="300"/>
      <c r="DL1086" s="300"/>
      <c r="DM1086" s="300"/>
      <c r="DN1086" s="300"/>
      <c r="DO1086" s="300"/>
      <c r="DP1086" s="300"/>
      <c r="DQ1086" s="300"/>
      <c r="DR1086" s="300"/>
      <c r="DS1086" s="300"/>
      <c r="DT1086" s="300"/>
      <c r="DU1086" s="300"/>
      <c r="DV1086" s="300"/>
      <c r="DW1086" s="300"/>
      <c r="DX1086" s="300"/>
      <c r="DY1086" s="300"/>
      <c r="DZ1086" s="300"/>
      <c r="EA1086" s="300"/>
      <c r="EB1086" s="300"/>
      <c r="EC1086" s="300"/>
      <c r="ED1086" s="300"/>
      <c r="EE1086" s="300"/>
      <c r="EF1086" s="300"/>
      <c r="EG1086" s="300"/>
      <c r="EH1086" s="300"/>
      <c r="EI1086" s="300"/>
      <c r="EJ1086" s="300"/>
      <c r="EK1086" s="300"/>
      <c r="EL1086" s="300"/>
      <c r="EM1086" s="300"/>
      <c r="EN1086" s="300"/>
      <c r="EO1086" s="300"/>
      <c r="EP1086" s="300"/>
      <c r="EQ1086" s="300"/>
      <c r="ER1086" s="300"/>
      <c r="ES1086" s="300"/>
      <c r="ET1086" s="300"/>
      <c r="EU1086" s="300"/>
      <c r="EV1086" s="300"/>
      <c r="EW1086" s="300"/>
      <c r="EX1086" s="300"/>
      <c r="EY1086" s="300"/>
      <c r="EZ1086" s="300"/>
      <c r="FA1086" s="300"/>
      <c r="FB1086" s="300"/>
      <c r="FC1086" s="300"/>
      <c r="FD1086" s="300"/>
      <c r="FE1086" s="300"/>
      <c r="FF1086" s="300"/>
      <c r="FG1086" s="300"/>
      <c r="FH1086" s="300"/>
      <c r="FI1086" s="300"/>
      <c r="FJ1086" s="300"/>
      <c r="FK1086" s="300"/>
      <c r="FL1086" s="300"/>
      <c r="FM1086" s="300"/>
      <c r="FN1086" s="300"/>
      <c r="FO1086" s="300"/>
      <c r="FP1086" s="300"/>
      <c r="FQ1086" s="300"/>
      <c r="FR1086" s="300"/>
      <c r="FS1086" s="300"/>
      <c r="FT1086" s="300"/>
      <c r="FU1086" s="300"/>
      <c r="FV1086" s="300"/>
      <c r="FW1086" s="300"/>
      <c r="FX1086" s="300"/>
      <c r="FY1086" s="300"/>
      <c r="FZ1086" s="300"/>
      <c r="GA1086" s="300"/>
      <c r="GB1086" s="300"/>
      <c r="GC1086" s="300"/>
      <c r="GD1086" s="300"/>
      <c r="GE1086" s="300"/>
      <c r="GF1086" s="300"/>
      <c r="GG1086" s="300"/>
      <c r="GH1086" s="300"/>
      <c r="GI1086" s="300"/>
      <c r="GJ1086" s="300"/>
      <c r="GK1086" s="300"/>
      <c r="GL1086" s="300"/>
      <c r="GM1086" s="300"/>
      <c r="GN1086" s="300"/>
      <c r="GO1086" s="300"/>
      <c r="GP1086" s="300"/>
      <c r="GQ1086" s="300"/>
      <c r="GR1086" s="300"/>
      <c r="GS1086" s="300"/>
      <c r="GT1086" s="300"/>
      <c r="GU1086" s="300"/>
      <c r="GV1086" s="300"/>
      <c r="GW1086" s="300"/>
      <c r="GX1086" s="300"/>
      <c r="GY1086" s="300"/>
      <c r="GZ1086" s="300"/>
      <c r="HA1086" s="300"/>
      <c r="HB1086" s="300"/>
      <c r="HC1086" s="300"/>
      <c r="HD1086" s="300"/>
      <c r="HE1086" s="300"/>
      <c r="HF1086" s="300"/>
      <c r="HG1086" s="300"/>
      <c r="HH1086" s="300"/>
      <c r="HI1086" s="300"/>
      <c r="HJ1086" s="300"/>
      <c r="HK1086" s="300"/>
      <c r="HL1086" s="300"/>
      <c r="HM1086" s="300"/>
      <c r="HN1086" s="300"/>
      <c r="HO1086" s="300"/>
      <c r="HP1086" s="300"/>
      <c r="HQ1086" s="300"/>
      <c r="HR1086" s="300"/>
      <c r="HS1086" s="300"/>
      <c r="HT1086" s="300"/>
      <c r="HU1086" s="300"/>
      <c r="HV1086" s="300"/>
      <c r="HW1086" s="300"/>
      <c r="HX1086" s="300"/>
      <c r="HY1086" s="300"/>
      <c r="HZ1086" s="300"/>
      <c r="IA1086" s="300"/>
      <c r="IB1086" s="300"/>
      <c r="IC1086" s="300"/>
      <c r="ID1086" s="300"/>
      <c r="IE1086" s="300"/>
      <c r="IF1086" s="300"/>
      <c r="IG1086" s="300"/>
      <c r="IH1086" s="300"/>
      <c r="II1086" s="300"/>
      <c r="IJ1086" s="300"/>
      <c r="IK1086" s="300"/>
      <c r="IL1086" s="300"/>
      <c r="IM1086" s="300"/>
      <c r="IN1086" s="300"/>
      <c r="IO1086" s="300"/>
      <c r="IP1086" s="300"/>
      <c r="IQ1086" s="300"/>
      <c r="IR1086" s="300"/>
      <c r="IS1086" s="300"/>
      <c r="IT1086" s="300"/>
      <c r="IU1086" s="300"/>
      <c r="IV1086" s="300"/>
    </row>
    <row r="1087" spans="1:256">
      <c r="A1087" s="3">
        <f>A1086+1</f>
        <v>1080</v>
      </c>
      <c r="B1087" s="3">
        <f t="shared" ref="B1087:B1118" si="70">B1086+1</f>
        <v>19201082</v>
      </c>
      <c r="C1087" s="300" t="s">
        <v>5259</v>
      </c>
      <c r="D1087" s="293" t="s">
        <v>5480</v>
      </c>
      <c r="E1087" s="12" t="s">
        <v>5225</v>
      </c>
      <c r="F1087" s="274" t="s">
        <v>5481</v>
      </c>
      <c r="G1087" s="347" t="s">
        <v>5482</v>
      </c>
      <c r="H1087" s="12" t="s">
        <v>326</v>
      </c>
      <c r="I1087" s="339">
        <v>33360</v>
      </c>
      <c r="J1087" s="12" t="s">
        <v>3866</v>
      </c>
      <c r="K1087" s="300" t="s">
        <v>1538</v>
      </c>
      <c r="L1087" s="300" t="s">
        <v>5252</v>
      </c>
      <c r="M1087" s="300" t="s">
        <v>343</v>
      </c>
      <c r="N1087" s="300" t="s">
        <v>1538</v>
      </c>
      <c r="O1087" s="300" t="s">
        <v>1538</v>
      </c>
      <c r="P1087" s="300"/>
      <c r="Q1087" s="300"/>
      <c r="R1087" s="300"/>
      <c r="S1087" s="300"/>
      <c r="T1087" s="300"/>
      <c r="U1087" s="300"/>
      <c r="V1087" s="300"/>
      <c r="W1087" s="300"/>
      <c r="X1087" s="300"/>
      <c r="Y1087" s="300"/>
      <c r="Z1087" s="300"/>
      <c r="AA1087" s="300"/>
      <c r="AB1087" s="300"/>
      <c r="AC1087" s="300"/>
      <c r="AD1087" s="300"/>
      <c r="AE1087" s="300"/>
      <c r="AF1087" s="300"/>
      <c r="AG1087" s="300"/>
      <c r="AH1087" s="300"/>
      <c r="AI1087" s="300"/>
      <c r="AJ1087" s="300"/>
      <c r="AK1087" s="300"/>
      <c r="AL1087" s="300"/>
      <c r="AM1087" s="300"/>
      <c r="AN1087" s="300"/>
      <c r="AO1087" s="300"/>
      <c r="AP1087" s="300"/>
      <c r="AQ1087" s="300"/>
      <c r="AR1087" s="300"/>
      <c r="AS1087" s="300"/>
      <c r="AT1087" s="300"/>
      <c r="AU1087" s="300"/>
      <c r="AV1087" s="300"/>
      <c r="AW1087" s="300"/>
      <c r="AX1087" s="300"/>
      <c r="AY1087" s="300"/>
      <c r="AZ1087" s="300"/>
      <c r="BA1087" s="300"/>
      <c r="BB1087" s="300"/>
      <c r="BC1087" s="300"/>
      <c r="BD1087" s="300"/>
      <c r="BE1087" s="300"/>
      <c r="BF1087" s="300"/>
      <c r="BG1087" s="300"/>
      <c r="BH1087" s="300"/>
      <c r="BI1087" s="300"/>
      <c r="BJ1087" s="300"/>
      <c r="BK1087" s="300"/>
      <c r="BL1087" s="300"/>
      <c r="BM1087" s="300"/>
      <c r="BN1087" s="300"/>
      <c r="BO1087" s="300"/>
      <c r="BP1087" s="300"/>
      <c r="BQ1087" s="300"/>
      <c r="BR1087" s="300"/>
      <c r="BS1087" s="300"/>
      <c r="BT1087" s="300"/>
      <c r="BU1087" s="300"/>
      <c r="BV1087" s="300"/>
      <c r="BW1087" s="300"/>
      <c r="BX1087" s="300"/>
      <c r="BY1087" s="300"/>
      <c r="BZ1087" s="300"/>
      <c r="CA1087" s="300"/>
      <c r="CB1087" s="300"/>
      <c r="CC1087" s="300"/>
      <c r="CD1087" s="300"/>
      <c r="CE1087" s="300"/>
      <c r="CF1087" s="300"/>
      <c r="CG1087" s="300"/>
      <c r="CH1087" s="300"/>
      <c r="CI1087" s="300"/>
      <c r="CJ1087" s="300"/>
      <c r="CK1087" s="300"/>
      <c r="CL1087" s="300"/>
      <c r="CM1087" s="300"/>
      <c r="CN1087" s="300"/>
      <c r="CO1087" s="300"/>
      <c r="CP1087" s="300"/>
      <c r="CQ1087" s="300"/>
      <c r="CR1087" s="300"/>
      <c r="CS1087" s="300"/>
      <c r="CT1087" s="300"/>
      <c r="CU1087" s="300"/>
      <c r="CV1087" s="300"/>
      <c r="CW1087" s="300"/>
      <c r="CX1087" s="300"/>
      <c r="CY1087" s="300"/>
      <c r="CZ1087" s="300"/>
      <c r="DA1087" s="300"/>
      <c r="DB1087" s="300"/>
      <c r="DC1087" s="300"/>
      <c r="DD1087" s="300"/>
      <c r="DE1087" s="300"/>
      <c r="DF1087" s="300"/>
      <c r="DG1087" s="300"/>
      <c r="DH1087" s="300"/>
      <c r="DI1087" s="300"/>
      <c r="DJ1087" s="300"/>
      <c r="DK1087" s="300"/>
      <c r="DL1087" s="300"/>
      <c r="DM1087" s="300"/>
      <c r="DN1087" s="300"/>
      <c r="DO1087" s="300"/>
      <c r="DP1087" s="300"/>
      <c r="DQ1087" s="300"/>
      <c r="DR1087" s="300"/>
      <c r="DS1087" s="300"/>
      <c r="DT1087" s="300"/>
      <c r="DU1087" s="300"/>
      <c r="DV1087" s="300"/>
      <c r="DW1087" s="300"/>
      <c r="DX1087" s="300"/>
      <c r="DY1087" s="300"/>
      <c r="DZ1087" s="300"/>
      <c r="EA1087" s="300"/>
      <c r="EB1087" s="300"/>
      <c r="EC1087" s="300"/>
      <c r="ED1087" s="300"/>
      <c r="EE1087" s="300"/>
      <c r="EF1087" s="300"/>
      <c r="EG1087" s="300"/>
      <c r="EH1087" s="300"/>
      <c r="EI1087" s="300"/>
      <c r="EJ1087" s="300"/>
      <c r="EK1087" s="300"/>
      <c r="EL1087" s="300"/>
      <c r="EM1087" s="300"/>
      <c r="EN1087" s="300"/>
      <c r="EO1087" s="300"/>
      <c r="EP1087" s="300"/>
      <c r="EQ1087" s="300"/>
      <c r="ER1087" s="300"/>
      <c r="ES1087" s="300"/>
      <c r="ET1087" s="300"/>
      <c r="EU1087" s="300"/>
      <c r="EV1087" s="300"/>
      <c r="EW1087" s="300"/>
      <c r="EX1087" s="300"/>
      <c r="EY1087" s="300"/>
      <c r="EZ1087" s="300"/>
      <c r="FA1087" s="300"/>
      <c r="FB1087" s="300"/>
      <c r="FC1087" s="300"/>
      <c r="FD1087" s="300"/>
      <c r="FE1087" s="300"/>
      <c r="FF1087" s="300"/>
      <c r="FG1087" s="300"/>
      <c r="FH1087" s="300"/>
      <c r="FI1087" s="300"/>
      <c r="FJ1087" s="300"/>
      <c r="FK1087" s="300"/>
      <c r="FL1087" s="300"/>
      <c r="FM1087" s="300"/>
      <c r="FN1087" s="300"/>
      <c r="FO1087" s="300"/>
      <c r="FP1087" s="300"/>
      <c r="FQ1087" s="300"/>
      <c r="FR1087" s="300"/>
      <c r="FS1087" s="300"/>
      <c r="FT1087" s="300"/>
      <c r="FU1087" s="300"/>
      <c r="FV1087" s="300"/>
      <c r="FW1087" s="300"/>
      <c r="FX1087" s="300"/>
      <c r="FY1087" s="300"/>
      <c r="FZ1087" s="300"/>
      <c r="GA1087" s="300"/>
      <c r="GB1087" s="300"/>
      <c r="GC1087" s="300"/>
      <c r="GD1087" s="300"/>
      <c r="GE1087" s="300"/>
      <c r="GF1087" s="300"/>
      <c r="GG1087" s="300"/>
      <c r="GH1087" s="300"/>
      <c r="GI1087" s="300"/>
      <c r="GJ1087" s="300"/>
      <c r="GK1087" s="300"/>
      <c r="GL1087" s="300"/>
      <c r="GM1087" s="300"/>
      <c r="GN1087" s="300"/>
      <c r="GO1087" s="300"/>
      <c r="GP1087" s="300"/>
      <c r="GQ1087" s="300"/>
      <c r="GR1087" s="300"/>
      <c r="GS1087" s="300"/>
      <c r="GT1087" s="300"/>
      <c r="GU1087" s="300"/>
      <c r="GV1087" s="300"/>
      <c r="GW1087" s="300"/>
      <c r="GX1087" s="300"/>
      <c r="GY1087" s="300"/>
      <c r="GZ1087" s="300"/>
      <c r="HA1087" s="300"/>
      <c r="HB1087" s="300"/>
      <c r="HC1087" s="300"/>
      <c r="HD1087" s="300"/>
      <c r="HE1087" s="300"/>
      <c r="HF1087" s="300"/>
      <c r="HG1087" s="300"/>
      <c r="HH1087" s="300"/>
      <c r="HI1087" s="300"/>
      <c r="HJ1087" s="300"/>
      <c r="HK1087" s="300"/>
      <c r="HL1087" s="300"/>
      <c r="HM1087" s="300"/>
      <c r="HN1087" s="300"/>
      <c r="HO1087" s="300"/>
      <c r="HP1087" s="300"/>
      <c r="HQ1087" s="300"/>
      <c r="HR1087" s="300"/>
      <c r="HS1087" s="300"/>
      <c r="HT1087" s="300"/>
      <c r="HU1087" s="300"/>
      <c r="HV1087" s="300"/>
      <c r="HW1087" s="300"/>
      <c r="HX1087" s="300"/>
      <c r="HY1087" s="300"/>
      <c r="HZ1087" s="300"/>
      <c r="IA1087" s="300"/>
      <c r="IB1087" s="300"/>
      <c r="IC1087" s="300"/>
      <c r="ID1087" s="300"/>
      <c r="IE1087" s="300"/>
      <c r="IF1087" s="300"/>
      <c r="IG1087" s="300"/>
      <c r="IH1087" s="300"/>
      <c r="II1087" s="300"/>
      <c r="IJ1087" s="300"/>
      <c r="IK1087" s="300"/>
      <c r="IL1087" s="300"/>
      <c r="IM1087" s="300"/>
      <c r="IN1087" s="300"/>
      <c r="IO1087" s="300"/>
      <c r="IP1087" s="300"/>
      <c r="IQ1087" s="300"/>
      <c r="IR1087" s="300"/>
      <c r="IS1087" s="300"/>
      <c r="IT1087" s="300"/>
      <c r="IU1087" s="300"/>
      <c r="IV1087" s="300"/>
    </row>
    <row r="1088" spans="1:256">
      <c r="A1088" s="3">
        <f>A1087+1</f>
        <v>1081</v>
      </c>
      <c r="B1088" s="3">
        <f t="shared" si="70"/>
        <v>19201083</v>
      </c>
      <c r="C1088" s="300" t="s">
        <v>5452</v>
      </c>
      <c r="D1088" s="293" t="s">
        <v>5210</v>
      </c>
      <c r="E1088" s="12" t="s">
        <v>5491</v>
      </c>
      <c r="F1088" s="274" t="s">
        <v>5492</v>
      </c>
      <c r="G1088" s="347" t="s">
        <v>5493</v>
      </c>
      <c r="H1088" s="12" t="s">
        <v>330</v>
      </c>
      <c r="I1088" s="339">
        <v>34284</v>
      </c>
      <c r="J1088" s="337" t="s">
        <v>5494</v>
      </c>
      <c r="K1088" s="300" t="s">
        <v>1538</v>
      </c>
      <c r="L1088" s="300" t="s">
        <v>5252</v>
      </c>
      <c r="M1088" s="300" t="s">
        <v>5416</v>
      </c>
      <c r="N1088" s="300" t="s">
        <v>1538</v>
      </c>
      <c r="O1088" s="300" t="s">
        <v>1538</v>
      </c>
      <c r="P1088" s="300"/>
      <c r="Q1088" s="300"/>
      <c r="R1088" s="300"/>
      <c r="S1088" s="300"/>
      <c r="T1088" s="300"/>
      <c r="U1088" s="300"/>
      <c r="V1088" s="300"/>
      <c r="W1088" s="300"/>
      <c r="X1088" s="300"/>
      <c r="Y1088" s="300"/>
      <c r="Z1088" s="300"/>
      <c r="AA1088" s="300"/>
      <c r="AB1088" s="300"/>
      <c r="AC1088" s="300"/>
      <c r="AD1088" s="300"/>
      <c r="AE1088" s="300"/>
      <c r="AF1088" s="300"/>
      <c r="AG1088" s="300"/>
      <c r="AH1088" s="300"/>
      <c r="AI1088" s="300"/>
      <c r="AJ1088" s="300"/>
      <c r="AK1088" s="300"/>
      <c r="AL1088" s="300"/>
      <c r="AM1088" s="300"/>
      <c r="AN1088" s="300"/>
      <c r="AO1088" s="300"/>
      <c r="AP1088" s="300"/>
      <c r="AQ1088" s="300"/>
      <c r="AR1088" s="300"/>
      <c r="AS1088" s="300"/>
      <c r="AT1088" s="300"/>
      <c r="AU1088" s="300"/>
      <c r="AV1088" s="300"/>
      <c r="AW1088" s="300"/>
      <c r="AX1088" s="300"/>
      <c r="AY1088" s="300"/>
      <c r="AZ1088" s="300"/>
      <c r="BA1088" s="300"/>
      <c r="BB1088" s="300"/>
      <c r="BC1088" s="300"/>
      <c r="BD1088" s="300"/>
      <c r="BE1088" s="300"/>
      <c r="BF1088" s="300"/>
      <c r="BG1088" s="300"/>
      <c r="BH1088" s="300"/>
      <c r="BI1088" s="300"/>
      <c r="BJ1088" s="300"/>
      <c r="BK1088" s="300"/>
      <c r="BL1088" s="300"/>
      <c r="BM1088" s="300"/>
      <c r="BN1088" s="300"/>
      <c r="BO1088" s="300"/>
      <c r="BP1088" s="300"/>
      <c r="BQ1088" s="300"/>
      <c r="BR1088" s="300"/>
      <c r="BS1088" s="300"/>
      <c r="BT1088" s="300"/>
      <c r="BU1088" s="300"/>
      <c r="BV1088" s="300"/>
      <c r="BW1088" s="300"/>
      <c r="BX1088" s="300"/>
      <c r="BY1088" s="300"/>
      <c r="BZ1088" s="300"/>
      <c r="CA1088" s="300"/>
      <c r="CB1088" s="300"/>
      <c r="CC1088" s="300"/>
      <c r="CD1088" s="300"/>
      <c r="CE1088" s="300"/>
      <c r="CF1088" s="300"/>
      <c r="CG1088" s="300"/>
      <c r="CH1088" s="300"/>
      <c r="CI1088" s="300"/>
      <c r="CJ1088" s="300"/>
      <c r="CK1088" s="300"/>
      <c r="CL1088" s="300"/>
      <c r="CM1088" s="300"/>
      <c r="CN1088" s="300"/>
      <c r="CO1088" s="300"/>
      <c r="CP1088" s="300"/>
      <c r="CQ1088" s="300"/>
      <c r="CR1088" s="300"/>
      <c r="CS1088" s="300"/>
      <c r="CT1088" s="300"/>
      <c r="CU1088" s="300"/>
      <c r="CV1088" s="300"/>
      <c r="CW1088" s="300"/>
      <c r="CX1088" s="300"/>
      <c r="CY1088" s="300"/>
      <c r="CZ1088" s="300"/>
      <c r="DA1088" s="300"/>
      <c r="DB1088" s="300"/>
      <c r="DC1088" s="300"/>
      <c r="DD1088" s="300"/>
      <c r="DE1088" s="300"/>
      <c r="DF1088" s="300"/>
      <c r="DG1088" s="300"/>
      <c r="DH1088" s="300"/>
      <c r="DI1088" s="300"/>
      <c r="DJ1088" s="300"/>
      <c r="DK1088" s="300"/>
      <c r="DL1088" s="300"/>
      <c r="DM1088" s="300"/>
      <c r="DN1088" s="300"/>
      <c r="DO1088" s="300"/>
      <c r="DP1088" s="300"/>
      <c r="DQ1088" s="300"/>
      <c r="DR1088" s="300"/>
      <c r="DS1088" s="300"/>
      <c r="DT1088" s="300"/>
      <c r="DU1088" s="300"/>
      <c r="DV1088" s="300"/>
      <c r="DW1088" s="300"/>
      <c r="DX1088" s="300"/>
      <c r="DY1088" s="300"/>
      <c r="DZ1088" s="300"/>
      <c r="EA1088" s="300"/>
      <c r="EB1088" s="300"/>
      <c r="EC1088" s="300"/>
      <c r="ED1088" s="300"/>
      <c r="EE1088" s="300"/>
      <c r="EF1088" s="300"/>
      <c r="EG1088" s="300"/>
      <c r="EH1088" s="300"/>
      <c r="EI1088" s="300"/>
      <c r="EJ1088" s="300"/>
      <c r="EK1088" s="300"/>
      <c r="EL1088" s="300"/>
      <c r="EM1088" s="300"/>
      <c r="EN1088" s="300"/>
      <c r="EO1088" s="300"/>
      <c r="EP1088" s="300"/>
      <c r="EQ1088" s="300"/>
      <c r="ER1088" s="300"/>
      <c r="ES1088" s="300"/>
      <c r="ET1088" s="300"/>
      <c r="EU1088" s="300"/>
      <c r="EV1088" s="300"/>
      <c r="EW1088" s="300"/>
      <c r="EX1088" s="300"/>
      <c r="EY1088" s="300"/>
      <c r="EZ1088" s="300"/>
      <c r="FA1088" s="300"/>
      <c r="FB1088" s="300"/>
      <c r="FC1088" s="300"/>
      <c r="FD1088" s="300"/>
      <c r="FE1088" s="300"/>
      <c r="FF1088" s="300"/>
      <c r="FG1088" s="300"/>
      <c r="FH1088" s="300"/>
      <c r="FI1088" s="300"/>
      <c r="FJ1088" s="300"/>
      <c r="FK1088" s="300"/>
      <c r="FL1088" s="300"/>
      <c r="FM1088" s="300"/>
      <c r="FN1088" s="300"/>
      <c r="FO1088" s="300"/>
      <c r="FP1088" s="300"/>
      <c r="FQ1088" s="300"/>
      <c r="FR1088" s="300"/>
      <c r="FS1088" s="300"/>
      <c r="FT1088" s="300"/>
      <c r="FU1088" s="300"/>
      <c r="FV1088" s="300"/>
      <c r="FW1088" s="300"/>
      <c r="FX1088" s="300"/>
      <c r="FY1088" s="300"/>
      <c r="FZ1088" s="300"/>
      <c r="GA1088" s="300"/>
      <c r="GB1088" s="300"/>
      <c r="GC1088" s="300"/>
      <c r="GD1088" s="300"/>
      <c r="GE1088" s="300"/>
      <c r="GF1088" s="300"/>
      <c r="GG1088" s="300"/>
      <c r="GH1088" s="300"/>
      <c r="GI1088" s="300"/>
      <c r="GJ1088" s="300"/>
      <c r="GK1088" s="300"/>
      <c r="GL1088" s="300"/>
      <c r="GM1088" s="300"/>
      <c r="GN1088" s="300"/>
      <c r="GO1088" s="300"/>
      <c r="GP1088" s="300"/>
      <c r="GQ1088" s="300"/>
      <c r="GR1088" s="300"/>
      <c r="GS1088" s="300"/>
      <c r="GT1088" s="300"/>
      <c r="GU1088" s="300"/>
      <c r="GV1088" s="300"/>
      <c r="GW1088" s="300"/>
      <c r="GX1088" s="300"/>
      <c r="GY1088" s="300"/>
      <c r="GZ1088" s="300"/>
      <c r="HA1088" s="300"/>
      <c r="HB1088" s="300"/>
      <c r="HC1088" s="300"/>
      <c r="HD1088" s="300"/>
      <c r="HE1088" s="300"/>
      <c r="HF1088" s="300"/>
      <c r="HG1088" s="300"/>
      <c r="HH1088" s="300"/>
      <c r="HI1088" s="300"/>
      <c r="HJ1088" s="300"/>
      <c r="HK1088" s="300"/>
      <c r="HL1088" s="300"/>
      <c r="HM1088" s="300"/>
      <c r="HN1088" s="300"/>
      <c r="HO1088" s="300"/>
      <c r="HP1088" s="300"/>
      <c r="HQ1088" s="300"/>
      <c r="HR1088" s="300"/>
      <c r="HS1088" s="300"/>
      <c r="HT1088" s="300"/>
      <c r="HU1088" s="300"/>
      <c r="HV1088" s="300"/>
      <c r="HW1088" s="300"/>
      <c r="HX1088" s="300"/>
      <c r="HY1088" s="300"/>
      <c r="HZ1088" s="300"/>
      <c r="IA1088" s="300"/>
      <c r="IB1088" s="300"/>
      <c r="IC1088" s="300"/>
      <c r="ID1088" s="300"/>
      <c r="IE1088" s="300"/>
      <c r="IF1088" s="300"/>
      <c r="IG1088" s="300"/>
      <c r="IH1088" s="300"/>
      <c r="II1088" s="300"/>
      <c r="IJ1088" s="300"/>
      <c r="IK1088" s="300"/>
      <c r="IL1088" s="300"/>
      <c r="IM1088" s="300"/>
      <c r="IN1088" s="300"/>
      <c r="IO1088" s="300"/>
      <c r="IP1088" s="300"/>
      <c r="IQ1088" s="300"/>
      <c r="IR1088" s="300"/>
      <c r="IS1088" s="300"/>
      <c r="IT1088" s="300"/>
      <c r="IU1088" s="300"/>
      <c r="IV1088" s="300"/>
    </row>
    <row r="1089" spans="1:256">
      <c r="A1089" s="3">
        <f>A1088+1</f>
        <v>1082</v>
      </c>
      <c r="B1089" s="3">
        <f t="shared" si="70"/>
        <v>19201084</v>
      </c>
      <c r="C1089" s="300" t="s">
        <v>5259</v>
      </c>
      <c r="D1089" s="293" t="s">
        <v>5246</v>
      </c>
      <c r="E1089" s="12" t="s">
        <v>1554</v>
      </c>
      <c r="F1089" s="274" t="s">
        <v>5501</v>
      </c>
      <c r="G1089" s="347" t="s">
        <v>5502</v>
      </c>
      <c r="H1089" s="12" t="s">
        <v>326</v>
      </c>
      <c r="I1089" s="339">
        <v>33538</v>
      </c>
      <c r="J1089" s="337" t="s">
        <v>1920</v>
      </c>
      <c r="K1089" s="300" t="s">
        <v>1538</v>
      </c>
      <c r="L1089" s="300" t="s">
        <v>5252</v>
      </c>
      <c r="M1089" s="300" t="s">
        <v>336</v>
      </c>
      <c r="N1089" s="300" t="s">
        <v>1538</v>
      </c>
      <c r="O1089" s="300" t="s">
        <v>1538</v>
      </c>
      <c r="P1089" s="300"/>
      <c r="Q1089" s="300"/>
      <c r="R1089" s="300"/>
      <c r="S1089" s="300"/>
      <c r="T1089" s="300"/>
      <c r="U1089" s="300"/>
      <c r="V1089" s="300"/>
      <c r="W1089" s="300"/>
      <c r="X1089" s="300"/>
      <c r="Y1089" s="300"/>
      <c r="Z1089" s="300"/>
      <c r="AA1089" s="300"/>
      <c r="AB1089" s="300"/>
      <c r="AC1089" s="300"/>
      <c r="AD1089" s="300"/>
      <c r="AE1089" s="300"/>
      <c r="AF1089" s="300"/>
      <c r="AG1089" s="300"/>
      <c r="AH1089" s="300"/>
      <c r="AI1089" s="300"/>
      <c r="AJ1089" s="300"/>
      <c r="AK1089" s="300"/>
      <c r="AL1089" s="300"/>
      <c r="AM1089" s="300"/>
      <c r="AN1089" s="300"/>
      <c r="AO1089" s="300"/>
      <c r="AP1089" s="300"/>
      <c r="AQ1089" s="300"/>
      <c r="AR1089" s="300"/>
      <c r="AS1089" s="300"/>
      <c r="AT1089" s="300"/>
      <c r="AU1089" s="300"/>
      <c r="AV1089" s="300"/>
      <c r="AW1089" s="300"/>
      <c r="AX1089" s="300"/>
      <c r="AY1089" s="300"/>
      <c r="AZ1089" s="300"/>
      <c r="BA1089" s="300"/>
      <c r="BB1089" s="300"/>
      <c r="BC1089" s="300"/>
      <c r="BD1089" s="300"/>
      <c r="BE1089" s="300"/>
      <c r="BF1089" s="300"/>
      <c r="BG1089" s="300"/>
      <c r="BH1089" s="300"/>
      <c r="BI1089" s="300"/>
      <c r="BJ1089" s="300"/>
      <c r="BK1089" s="300"/>
      <c r="BL1089" s="300"/>
      <c r="BM1089" s="300"/>
      <c r="BN1089" s="300"/>
      <c r="BO1089" s="300"/>
      <c r="BP1089" s="300"/>
      <c r="BQ1089" s="300"/>
      <c r="BR1089" s="300"/>
      <c r="BS1089" s="300"/>
      <c r="BT1089" s="300"/>
      <c r="BU1089" s="300"/>
      <c r="BV1089" s="300"/>
      <c r="BW1089" s="300"/>
      <c r="BX1089" s="300"/>
      <c r="BY1089" s="300"/>
      <c r="BZ1089" s="300"/>
      <c r="CA1089" s="300"/>
      <c r="CB1089" s="300"/>
      <c r="CC1089" s="300"/>
      <c r="CD1089" s="300"/>
      <c r="CE1089" s="300"/>
      <c r="CF1089" s="300"/>
      <c r="CG1089" s="300"/>
      <c r="CH1089" s="300"/>
      <c r="CI1089" s="300"/>
      <c r="CJ1089" s="300"/>
      <c r="CK1089" s="300"/>
      <c r="CL1089" s="300"/>
      <c r="CM1089" s="300"/>
      <c r="CN1089" s="300"/>
      <c r="CO1089" s="300"/>
      <c r="CP1089" s="300"/>
      <c r="CQ1089" s="300"/>
      <c r="CR1089" s="300"/>
      <c r="CS1089" s="300"/>
      <c r="CT1089" s="300"/>
      <c r="CU1089" s="300"/>
      <c r="CV1089" s="300"/>
      <c r="CW1089" s="300"/>
      <c r="CX1089" s="300"/>
      <c r="CY1089" s="300"/>
      <c r="CZ1089" s="300"/>
      <c r="DA1089" s="300"/>
      <c r="DB1089" s="300"/>
      <c r="DC1089" s="300"/>
      <c r="DD1089" s="300"/>
      <c r="DE1089" s="300"/>
      <c r="DF1089" s="300"/>
      <c r="DG1089" s="300"/>
      <c r="DH1089" s="300"/>
      <c r="DI1089" s="300"/>
      <c r="DJ1089" s="300"/>
      <c r="DK1089" s="300"/>
      <c r="DL1089" s="300"/>
      <c r="DM1089" s="300"/>
      <c r="DN1089" s="300"/>
      <c r="DO1089" s="300"/>
      <c r="DP1089" s="300"/>
      <c r="DQ1089" s="300"/>
      <c r="DR1089" s="300"/>
      <c r="DS1089" s="300"/>
      <c r="DT1089" s="300"/>
      <c r="DU1089" s="300"/>
      <c r="DV1089" s="300"/>
      <c r="DW1089" s="300"/>
      <c r="DX1089" s="300"/>
      <c r="DY1089" s="300"/>
      <c r="DZ1089" s="300"/>
      <c r="EA1089" s="300"/>
      <c r="EB1089" s="300"/>
      <c r="EC1089" s="300"/>
      <c r="ED1089" s="300"/>
      <c r="EE1089" s="300"/>
      <c r="EF1089" s="300"/>
      <c r="EG1089" s="300"/>
      <c r="EH1089" s="300"/>
      <c r="EI1089" s="300"/>
      <c r="EJ1089" s="300"/>
      <c r="EK1089" s="300"/>
      <c r="EL1089" s="300"/>
      <c r="EM1089" s="300"/>
      <c r="EN1089" s="300"/>
      <c r="EO1089" s="300"/>
      <c r="EP1089" s="300"/>
      <c r="EQ1089" s="300"/>
      <c r="ER1089" s="300"/>
      <c r="ES1089" s="300"/>
      <c r="ET1089" s="300"/>
      <c r="EU1089" s="300"/>
      <c r="EV1089" s="300"/>
      <c r="EW1089" s="300"/>
      <c r="EX1089" s="300"/>
      <c r="EY1089" s="300"/>
      <c r="EZ1089" s="300"/>
      <c r="FA1089" s="300"/>
      <c r="FB1089" s="300"/>
      <c r="FC1089" s="300"/>
      <c r="FD1089" s="300"/>
      <c r="FE1089" s="300"/>
      <c r="FF1089" s="300"/>
      <c r="FG1089" s="300"/>
      <c r="FH1089" s="300"/>
      <c r="FI1089" s="300"/>
      <c r="FJ1089" s="300"/>
      <c r="FK1089" s="300"/>
      <c r="FL1089" s="300"/>
      <c r="FM1089" s="300"/>
      <c r="FN1089" s="300"/>
      <c r="FO1089" s="300"/>
      <c r="FP1089" s="300"/>
      <c r="FQ1089" s="300"/>
      <c r="FR1089" s="300"/>
      <c r="FS1089" s="300"/>
      <c r="FT1089" s="300"/>
      <c r="FU1089" s="300"/>
      <c r="FV1089" s="300"/>
      <c r="FW1089" s="300"/>
      <c r="FX1089" s="300"/>
      <c r="FY1089" s="300"/>
      <c r="FZ1089" s="300"/>
      <c r="GA1089" s="300"/>
      <c r="GB1089" s="300"/>
      <c r="GC1089" s="300"/>
      <c r="GD1089" s="300"/>
      <c r="GE1089" s="300"/>
      <c r="GF1089" s="300"/>
      <c r="GG1089" s="300"/>
      <c r="GH1089" s="300"/>
      <c r="GI1089" s="300"/>
      <c r="GJ1089" s="300"/>
      <c r="GK1089" s="300"/>
      <c r="GL1089" s="300"/>
      <c r="GM1089" s="300"/>
      <c r="GN1089" s="300"/>
      <c r="GO1089" s="300"/>
      <c r="GP1089" s="300"/>
      <c r="GQ1089" s="300"/>
      <c r="GR1089" s="300"/>
      <c r="GS1089" s="300"/>
      <c r="GT1089" s="300"/>
      <c r="GU1089" s="300"/>
      <c r="GV1089" s="300"/>
      <c r="GW1089" s="300"/>
      <c r="GX1089" s="300"/>
      <c r="GY1089" s="300"/>
      <c r="GZ1089" s="300"/>
      <c r="HA1089" s="300"/>
      <c r="HB1089" s="300"/>
      <c r="HC1089" s="300"/>
      <c r="HD1089" s="300"/>
      <c r="HE1089" s="300"/>
      <c r="HF1089" s="300"/>
      <c r="HG1089" s="300"/>
      <c r="HH1089" s="300"/>
      <c r="HI1089" s="300"/>
      <c r="HJ1089" s="300"/>
      <c r="HK1089" s="300"/>
      <c r="HL1089" s="300"/>
      <c r="HM1089" s="300"/>
      <c r="HN1089" s="300"/>
      <c r="HO1089" s="300"/>
      <c r="HP1089" s="300"/>
      <c r="HQ1089" s="300"/>
      <c r="HR1089" s="300"/>
      <c r="HS1089" s="300"/>
      <c r="HT1089" s="300"/>
      <c r="HU1089" s="300"/>
      <c r="HV1089" s="300"/>
      <c r="HW1089" s="300"/>
      <c r="HX1089" s="300"/>
      <c r="HY1089" s="300"/>
      <c r="HZ1089" s="300"/>
      <c r="IA1089" s="300"/>
      <c r="IB1089" s="300"/>
      <c r="IC1089" s="300"/>
      <c r="ID1089" s="300"/>
      <c r="IE1089" s="300"/>
      <c r="IF1089" s="300"/>
      <c r="IG1089" s="300"/>
      <c r="IH1089" s="300"/>
      <c r="II1089" s="300"/>
      <c r="IJ1089" s="300"/>
      <c r="IK1089" s="300"/>
      <c r="IL1089" s="300"/>
      <c r="IM1089" s="300"/>
      <c r="IN1089" s="300"/>
      <c r="IO1089" s="300"/>
      <c r="IP1089" s="300"/>
      <c r="IQ1089" s="300"/>
      <c r="IR1089" s="300"/>
      <c r="IS1089" s="300"/>
      <c r="IT1089" s="300"/>
      <c r="IU1089" s="300"/>
      <c r="IV1089" s="300"/>
    </row>
    <row r="1090" spans="1:256">
      <c r="A1090" s="3">
        <f t="shared" ref="A1090:A1100" si="71">A1089+1</f>
        <v>1083</v>
      </c>
      <c r="B1090" s="3">
        <f t="shared" si="70"/>
        <v>19201085</v>
      </c>
      <c r="C1090" s="300" t="s">
        <v>5259</v>
      </c>
      <c r="D1090" s="293" t="s">
        <v>5247</v>
      </c>
      <c r="E1090" s="12" t="s">
        <v>321</v>
      </c>
      <c r="F1090" s="274" t="s">
        <v>5503</v>
      </c>
      <c r="G1090" s="347" t="s">
        <v>5504</v>
      </c>
      <c r="H1090" s="12" t="s">
        <v>330</v>
      </c>
      <c r="I1090" s="339">
        <v>33795</v>
      </c>
      <c r="J1090" s="337" t="s">
        <v>5505</v>
      </c>
      <c r="K1090" s="300" t="s">
        <v>1538</v>
      </c>
      <c r="L1090" s="300" t="s">
        <v>5252</v>
      </c>
      <c r="M1090" s="300" t="s">
        <v>336</v>
      </c>
      <c r="N1090" s="300" t="s">
        <v>1538</v>
      </c>
      <c r="O1090" s="300" t="s">
        <v>1538</v>
      </c>
    </row>
    <row r="1091" spans="1:256">
      <c r="A1091" s="3">
        <f t="shared" si="71"/>
        <v>1084</v>
      </c>
      <c r="B1091" s="3">
        <f t="shared" si="70"/>
        <v>19201086</v>
      </c>
      <c r="C1091" s="300" t="s">
        <v>5288</v>
      </c>
      <c r="D1091" s="293" t="s">
        <v>206</v>
      </c>
      <c r="E1091" s="12" t="s">
        <v>3861</v>
      </c>
      <c r="F1091" s="274" t="s">
        <v>5506</v>
      </c>
      <c r="G1091" s="347" t="s">
        <v>5507</v>
      </c>
      <c r="H1091" s="12" t="s">
        <v>326</v>
      </c>
      <c r="I1091" s="339">
        <v>29463</v>
      </c>
      <c r="J1091" s="337" t="s">
        <v>5508</v>
      </c>
      <c r="K1091" s="300" t="s">
        <v>1538</v>
      </c>
      <c r="L1091" s="300" t="s">
        <v>5252</v>
      </c>
      <c r="M1091" s="300" t="s">
        <v>336</v>
      </c>
      <c r="N1091" s="300" t="s">
        <v>1538</v>
      </c>
      <c r="O1091" s="300" t="s">
        <v>1538</v>
      </c>
    </row>
    <row r="1092" spans="1:256">
      <c r="A1092" s="3">
        <f t="shared" si="71"/>
        <v>1085</v>
      </c>
      <c r="B1092" s="3">
        <f t="shared" si="70"/>
        <v>19201087</v>
      </c>
      <c r="C1092" s="300" t="s">
        <v>5452</v>
      </c>
      <c r="D1092" s="293" t="s">
        <v>91</v>
      </c>
      <c r="E1092" s="12" t="s">
        <v>5232</v>
      </c>
      <c r="F1092" s="274" t="s">
        <v>5509</v>
      </c>
      <c r="G1092" s="347" t="s">
        <v>5510</v>
      </c>
      <c r="H1092" s="12" t="s">
        <v>326</v>
      </c>
      <c r="I1092" s="339">
        <v>34856</v>
      </c>
      <c r="J1092" s="337" t="s">
        <v>5511</v>
      </c>
      <c r="K1092" s="300" t="s">
        <v>1538</v>
      </c>
      <c r="L1092" s="300" t="s">
        <v>5252</v>
      </c>
      <c r="M1092" s="300" t="s">
        <v>336</v>
      </c>
      <c r="N1092" s="300" t="s">
        <v>1538</v>
      </c>
      <c r="O1092" s="300" t="s">
        <v>1538</v>
      </c>
    </row>
    <row r="1093" spans="1:256">
      <c r="A1093" s="3">
        <f t="shared" si="71"/>
        <v>1086</v>
      </c>
      <c r="B1093" s="3">
        <f t="shared" si="70"/>
        <v>19201088</v>
      </c>
      <c r="C1093" s="300" t="s">
        <v>5512</v>
      </c>
      <c r="D1093" s="293" t="s">
        <v>774</v>
      </c>
      <c r="E1093" s="12" t="s">
        <v>5513</v>
      </c>
      <c r="F1093" s="274" t="s">
        <v>4133</v>
      </c>
      <c r="G1093" s="347" t="s">
        <v>5514</v>
      </c>
      <c r="H1093" s="12" t="s">
        <v>326</v>
      </c>
      <c r="I1093" s="339">
        <v>35434</v>
      </c>
      <c r="J1093" s="337" t="s">
        <v>5515</v>
      </c>
      <c r="K1093" s="300" t="s">
        <v>1538</v>
      </c>
      <c r="L1093" s="300" t="s">
        <v>5252</v>
      </c>
      <c r="M1093" s="300" t="s">
        <v>336</v>
      </c>
      <c r="N1093" s="300" t="s">
        <v>1538</v>
      </c>
      <c r="O1093" s="300" t="s">
        <v>1538</v>
      </c>
    </row>
    <row r="1094" spans="1:256">
      <c r="A1094" s="3">
        <f t="shared" si="71"/>
        <v>1087</v>
      </c>
      <c r="B1094" s="3">
        <f t="shared" si="70"/>
        <v>19201089</v>
      </c>
      <c r="C1094" s="300" t="s">
        <v>5516</v>
      </c>
      <c r="D1094" s="293" t="s">
        <v>5218</v>
      </c>
      <c r="E1094" s="12" t="s">
        <v>5517</v>
      </c>
      <c r="F1094" s="274" t="s">
        <v>5518</v>
      </c>
      <c r="G1094" s="347" t="s">
        <v>5519</v>
      </c>
      <c r="H1094" s="12" t="s">
        <v>326</v>
      </c>
      <c r="I1094" s="339">
        <v>32022</v>
      </c>
      <c r="J1094" s="337" t="s">
        <v>5520</v>
      </c>
      <c r="K1094" s="300" t="s">
        <v>1538</v>
      </c>
      <c r="L1094" s="300" t="s">
        <v>5252</v>
      </c>
      <c r="M1094" s="300" t="s">
        <v>5416</v>
      </c>
      <c r="N1094" s="300" t="s">
        <v>1538</v>
      </c>
      <c r="O1094" s="300" t="s">
        <v>1538</v>
      </c>
    </row>
    <row r="1095" spans="1:256">
      <c r="A1095" s="3">
        <f t="shared" si="71"/>
        <v>1088</v>
      </c>
      <c r="B1095" s="3">
        <f t="shared" si="70"/>
        <v>19201090</v>
      </c>
      <c r="C1095" s="300" t="s">
        <v>5529</v>
      </c>
      <c r="D1095" s="293" t="s">
        <v>5530</v>
      </c>
      <c r="E1095" s="12" t="s">
        <v>142</v>
      </c>
      <c r="F1095" s="274" t="s">
        <v>5531</v>
      </c>
      <c r="G1095" s="347" t="s">
        <v>5532</v>
      </c>
      <c r="H1095" s="12" t="s">
        <v>330</v>
      </c>
      <c r="I1095" s="339">
        <v>35168</v>
      </c>
      <c r="J1095" s="337" t="s">
        <v>5533</v>
      </c>
      <c r="K1095" s="300" t="s">
        <v>1538</v>
      </c>
      <c r="L1095" s="300" t="s">
        <v>5252</v>
      </c>
      <c r="M1095" s="300" t="s">
        <v>1081</v>
      </c>
      <c r="N1095" s="300" t="s">
        <v>1538</v>
      </c>
      <c r="O1095" s="300" t="s">
        <v>1538</v>
      </c>
    </row>
    <row r="1096" spans="1:256">
      <c r="A1096" s="3">
        <f t="shared" si="71"/>
        <v>1089</v>
      </c>
      <c r="B1096" s="3">
        <f t="shared" si="70"/>
        <v>19201091</v>
      </c>
      <c r="C1096" s="300" t="s">
        <v>5534</v>
      </c>
      <c r="D1096" s="293" t="s">
        <v>5189</v>
      </c>
      <c r="E1096" s="12" t="s">
        <v>5213</v>
      </c>
      <c r="F1096" s="274" t="s">
        <v>5535</v>
      </c>
      <c r="G1096" s="347" t="s">
        <v>5536</v>
      </c>
      <c r="H1096" s="12" t="s">
        <v>326</v>
      </c>
      <c r="I1096" s="339">
        <v>34982</v>
      </c>
      <c r="J1096" s="337" t="s">
        <v>1920</v>
      </c>
      <c r="K1096" s="300" t="s">
        <v>1538</v>
      </c>
      <c r="L1096" s="300" t="s">
        <v>5252</v>
      </c>
      <c r="M1096" s="300" t="s">
        <v>5416</v>
      </c>
      <c r="N1096" s="300" t="s">
        <v>1538</v>
      </c>
      <c r="O1096" s="300" t="s">
        <v>1538</v>
      </c>
    </row>
    <row r="1097" spans="1:256">
      <c r="A1097" s="3">
        <f t="shared" si="71"/>
        <v>1090</v>
      </c>
      <c r="B1097" s="3">
        <f t="shared" si="70"/>
        <v>19201092</v>
      </c>
      <c r="C1097" s="300" t="s">
        <v>5314</v>
      </c>
      <c r="D1097" s="293" t="s">
        <v>1735</v>
      </c>
      <c r="E1097" s="12" t="s">
        <v>5542</v>
      </c>
      <c r="F1097" s="274" t="s">
        <v>5543</v>
      </c>
      <c r="G1097" s="347" t="s">
        <v>5544</v>
      </c>
      <c r="H1097" s="12" t="s">
        <v>330</v>
      </c>
      <c r="I1097" s="339">
        <v>35634</v>
      </c>
      <c r="J1097" s="337" t="s">
        <v>5545</v>
      </c>
      <c r="K1097" s="300" t="s">
        <v>1538</v>
      </c>
      <c r="L1097" s="300" t="s">
        <v>5252</v>
      </c>
      <c r="M1097" s="300" t="s">
        <v>5416</v>
      </c>
      <c r="N1097" s="300" t="s">
        <v>1538</v>
      </c>
      <c r="O1097" s="300" t="s">
        <v>1538</v>
      </c>
    </row>
    <row r="1098" spans="1:256">
      <c r="A1098" s="3">
        <f t="shared" si="71"/>
        <v>1091</v>
      </c>
      <c r="B1098" s="3">
        <f t="shared" si="70"/>
        <v>19201093</v>
      </c>
      <c r="C1098" s="300" t="s">
        <v>5314</v>
      </c>
      <c r="D1098" s="293" t="s">
        <v>5215</v>
      </c>
      <c r="E1098" s="12" t="s">
        <v>5546</v>
      </c>
      <c r="F1098" s="274" t="s">
        <v>5547</v>
      </c>
      <c r="G1098" s="347" t="s">
        <v>5548</v>
      </c>
      <c r="H1098" s="12" t="s">
        <v>330</v>
      </c>
      <c r="I1098" s="339">
        <v>33644</v>
      </c>
      <c r="J1098" s="337" t="s">
        <v>5549</v>
      </c>
      <c r="K1098" s="300" t="s">
        <v>1538</v>
      </c>
      <c r="L1098" s="300" t="s">
        <v>5252</v>
      </c>
      <c r="M1098" s="300" t="s">
        <v>5416</v>
      </c>
      <c r="N1098" s="300" t="s">
        <v>1538</v>
      </c>
      <c r="O1098" s="300" t="s">
        <v>1538</v>
      </c>
    </row>
    <row r="1099" spans="1:256">
      <c r="A1099" s="3">
        <f t="shared" si="71"/>
        <v>1092</v>
      </c>
      <c r="B1099" s="3">
        <f t="shared" si="70"/>
        <v>19201094</v>
      </c>
      <c r="C1099" s="300" t="s">
        <v>5288</v>
      </c>
      <c r="D1099" s="293" t="s">
        <v>5550</v>
      </c>
      <c r="E1099" s="12" t="s">
        <v>216</v>
      </c>
      <c r="F1099" s="274" t="s">
        <v>1477</v>
      </c>
      <c r="G1099" s="347" t="s">
        <v>5551</v>
      </c>
      <c r="H1099" s="12" t="s">
        <v>330</v>
      </c>
      <c r="I1099" s="339">
        <v>32660</v>
      </c>
      <c r="J1099" s="337" t="s">
        <v>5552</v>
      </c>
      <c r="K1099" s="300" t="s">
        <v>1538</v>
      </c>
      <c r="L1099" s="300" t="s">
        <v>5252</v>
      </c>
      <c r="M1099" s="300" t="s">
        <v>336</v>
      </c>
      <c r="N1099" s="300" t="s">
        <v>1538</v>
      </c>
      <c r="O1099" s="300" t="s">
        <v>1538</v>
      </c>
    </row>
    <row r="1100" spans="1:256">
      <c r="A1100" s="3">
        <f t="shared" si="71"/>
        <v>1093</v>
      </c>
      <c r="B1100" s="3">
        <f t="shared" si="70"/>
        <v>19201095</v>
      </c>
      <c r="C1100" s="300" t="s">
        <v>5288</v>
      </c>
      <c r="D1100" s="293" t="s">
        <v>4721</v>
      </c>
      <c r="E1100" s="12" t="s">
        <v>4722</v>
      </c>
      <c r="F1100" s="274" t="s">
        <v>4723</v>
      </c>
      <c r="G1100" s="347" t="s">
        <v>5553</v>
      </c>
      <c r="H1100" s="12" t="s">
        <v>330</v>
      </c>
      <c r="I1100" s="339">
        <v>35333</v>
      </c>
      <c r="J1100" s="337" t="s">
        <v>5554</v>
      </c>
      <c r="K1100" s="300" t="s">
        <v>1538</v>
      </c>
      <c r="L1100" s="300" t="s">
        <v>5252</v>
      </c>
      <c r="M1100" s="300" t="s">
        <v>336</v>
      </c>
      <c r="N1100" s="300" t="s">
        <v>1538</v>
      </c>
      <c r="O1100" s="300" t="s">
        <v>1538</v>
      </c>
    </row>
    <row r="1101" spans="1:256">
      <c r="A1101" s="3">
        <f t="shared" ref="A1101:A1132" si="72">A1100+1</f>
        <v>1094</v>
      </c>
      <c r="B1101" s="3">
        <f t="shared" si="70"/>
        <v>19201096</v>
      </c>
      <c r="C1101" s="300" t="s">
        <v>5288</v>
      </c>
      <c r="D1101" s="293" t="s">
        <v>5195</v>
      </c>
      <c r="E1101" s="12" t="s">
        <v>5196</v>
      </c>
      <c r="F1101" s="274" t="s">
        <v>5574</v>
      </c>
      <c r="G1101" s="347" t="s">
        <v>5575</v>
      </c>
      <c r="H1101" s="12" t="s">
        <v>330</v>
      </c>
      <c r="I1101" s="339">
        <v>30736</v>
      </c>
      <c r="J1101" s="337" t="s">
        <v>5576</v>
      </c>
      <c r="K1101" s="300" t="s">
        <v>1538</v>
      </c>
      <c r="L1101" s="300" t="s">
        <v>5252</v>
      </c>
      <c r="M1101" s="300" t="s">
        <v>5416</v>
      </c>
      <c r="N1101" s="300" t="s">
        <v>1538</v>
      </c>
      <c r="O1101" s="300" t="s">
        <v>1538</v>
      </c>
    </row>
    <row r="1102" spans="1:256">
      <c r="A1102" s="3">
        <f t="shared" si="72"/>
        <v>1095</v>
      </c>
      <c r="B1102" s="3">
        <f t="shared" si="70"/>
        <v>19201097</v>
      </c>
      <c r="C1102" s="300" t="s">
        <v>5288</v>
      </c>
      <c r="D1102" s="293" t="s">
        <v>743</v>
      </c>
      <c r="E1102" s="12" t="s">
        <v>5199</v>
      </c>
      <c r="F1102" s="274" t="s">
        <v>5062</v>
      </c>
      <c r="G1102" s="347" t="s">
        <v>5581</v>
      </c>
      <c r="H1102" s="12" t="s">
        <v>330</v>
      </c>
      <c r="I1102" s="339">
        <v>35782</v>
      </c>
      <c r="J1102" s="337" t="s">
        <v>5065</v>
      </c>
      <c r="K1102" s="300" t="s">
        <v>1538</v>
      </c>
      <c r="L1102" s="300" t="s">
        <v>5252</v>
      </c>
      <c r="M1102" s="300" t="s">
        <v>5416</v>
      </c>
      <c r="N1102" s="300" t="s">
        <v>1538</v>
      </c>
      <c r="O1102" s="300" t="s">
        <v>1538</v>
      </c>
    </row>
    <row r="1103" spans="1:256">
      <c r="A1103" s="3">
        <f t="shared" si="72"/>
        <v>1096</v>
      </c>
      <c r="B1103" s="3">
        <f t="shared" si="70"/>
        <v>19201098</v>
      </c>
      <c r="C1103" s="300" t="s">
        <v>5288</v>
      </c>
      <c r="D1103" s="293" t="s">
        <v>5201</v>
      </c>
      <c r="E1103" s="12" t="s">
        <v>103</v>
      </c>
      <c r="F1103" s="274" t="s">
        <v>5582</v>
      </c>
      <c r="G1103" s="347" t="s">
        <v>5583</v>
      </c>
      <c r="H1103" s="12" t="s">
        <v>330</v>
      </c>
      <c r="I1103" s="339">
        <v>36079</v>
      </c>
      <c r="J1103" s="337" t="s">
        <v>1920</v>
      </c>
      <c r="K1103" s="300" t="s">
        <v>1538</v>
      </c>
      <c r="L1103" s="300" t="s">
        <v>5252</v>
      </c>
      <c r="M1103" s="300" t="s">
        <v>1081</v>
      </c>
      <c r="N1103" s="300" t="s">
        <v>1538</v>
      </c>
      <c r="O1103" s="300" t="s">
        <v>1538</v>
      </c>
    </row>
    <row r="1104" spans="1:256">
      <c r="A1104" s="3">
        <f t="shared" si="72"/>
        <v>1097</v>
      </c>
      <c r="B1104" s="3">
        <f t="shared" si="70"/>
        <v>19201099</v>
      </c>
      <c r="C1104" s="300" t="s">
        <v>5288</v>
      </c>
      <c r="D1104" s="293" t="s">
        <v>5202</v>
      </c>
      <c r="E1104" s="12" t="s">
        <v>5584</v>
      </c>
      <c r="F1104" s="274" t="s">
        <v>5585</v>
      </c>
      <c r="G1104" s="347" t="s">
        <v>5586</v>
      </c>
      <c r="H1104" s="12" t="s">
        <v>330</v>
      </c>
      <c r="I1104" s="339">
        <v>33511</v>
      </c>
      <c r="J1104" s="337" t="s">
        <v>5587</v>
      </c>
      <c r="K1104" s="300" t="s">
        <v>1538</v>
      </c>
      <c r="L1104" s="300" t="s">
        <v>5252</v>
      </c>
      <c r="M1104" s="300" t="s">
        <v>336</v>
      </c>
      <c r="N1104" s="300" t="s">
        <v>1538</v>
      </c>
      <c r="O1104" s="300" t="s">
        <v>1538</v>
      </c>
    </row>
    <row r="1105" spans="1:15">
      <c r="A1105" s="3">
        <f t="shared" si="72"/>
        <v>1098</v>
      </c>
      <c r="B1105" s="3">
        <f t="shared" si="70"/>
        <v>19201100</v>
      </c>
      <c r="C1105" s="300" t="s">
        <v>5288</v>
      </c>
      <c r="D1105" s="293" t="s">
        <v>5205</v>
      </c>
      <c r="E1105" s="12" t="s">
        <v>5206</v>
      </c>
      <c r="F1105" s="274" t="s">
        <v>5592</v>
      </c>
      <c r="G1105" s="347" t="s">
        <v>5593</v>
      </c>
      <c r="H1105" s="12" t="s">
        <v>330</v>
      </c>
      <c r="I1105" s="339">
        <v>31576</v>
      </c>
      <c r="J1105" s="337" t="s">
        <v>5594</v>
      </c>
      <c r="K1105" s="300" t="s">
        <v>1538</v>
      </c>
      <c r="L1105" s="300" t="s">
        <v>5252</v>
      </c>
      <c r="M1105" s="300" t="s">
        <v>343</v>
      </c>
      <c r="N1105" s="300" t="s">
        <v>1538</v>
      </c>
      <c r="O1105" s="300" t="s">
        <v>1538</v>
      </c>
    </row>
    <row r="1106" spans="1:15">
      <c r="A1106" s="3">
        <f t="shared" si="72"/>
        <v>1099</v>
      </c>
      <c r="B1106" s="3">
        <f t="shared" si="70"/>
        <v>19201101</v>
      </c>
      <c r="C1106" s="300" t="s">
        <v>5288</v>
      </c>
      <c r="D1106" s="293" t="s">
        <v>5034</v>
      </c>
      <c r="E1106" s="12" t="s">
        <v>213</v>
      </c>
      <c r="F1106" s="274" t="s">
        <v>5035</v>
      </c>
      <c r="G1106" s="347" t="s">
        <v>5595</v>
      </c>
      <c r="H1106" s="12" t="s">
        <v>330</v>
      </c>
      <c r="I1106" s="339">
        <v>30570</v>
      </c>
      <c r="J1106" s="337" t="s">
        <v>5037</v>
      </c>
      <c r="K1106" s="300" t="s">
        <v>1538</v>
      </c>
      <c r="L1106" s="300" t="s">
        <v>5252</v>
      </c>
      <c r="M1106" s="300" t="s">
        <v>5416</v>
      </c>
      <c r="N1106" s="300" t="s">
        <v>1538</v>
      </c>
      <c r="O1106" s="300" t="s">
        <v>1538</v>
      </c>
    </row>
    <row r="1107" spans="1:15">
      <c r="A1107" s="3">
        <f t="shared" si="72"/>
        <v>1100</v>
      </c>
      <c r="B1107" s="3">
        <f t="shared" si="70"/>
        <v>19201102</v>
      </c>
      <c r="C1107" s="300" t="s">
        <v>5288</v>
      </c>
      <c r="D1107" s="293" t="s">
        <v>5209</v>
      </c>
      <c r="E1107" s="12" t="s">
        <v>5596</v>
      </c>
      <c r="F1107" s="274" t="s">
        <v>5597</v>
      </c>
      <c r="G1107" s="347" t="s">
        <v>5598</v>
      </c>
      <c r="H1107" s="12" t="s">
        <v>330</v>
      </c>
      <c r="I1107" s="339">
        <v>34402</v>
      </c>
      <c r="J1107" s="337" t="s">
        <v>5599</v>
      </c>
      <c r="K1107" s="300" t="s">
        <v>1538</v>
      </c>
      <c r="L1107" s="300" t="s">
        <v>5252</v>
      </c>
      <c r="M1107" s="300" t="s">
        <v>336</v>
      </c>
      <c r="N1107" s="300" t="s">
        <v>1538</v>
      </c>
      <c r="O1107" s="300" t="s">
        <v>1538</v>
      </c>
    </row>
    <row r="1108" spans="1:15">
      <c r="A1108" s="3">
        <f t="shared" si="72"/>
        <v>1101</v>
      </c>
      <c r="B1108" s="3">
        <f t="shared" si="70"/>
        <v>19201103</v>
      </c>
      <c r="C1108" s="300" t="s">
        <v>5314</v>
      </c>
      <c r="D1108" s="293" t="s">
        <v>5212</v>
      </c>
      <c r="E1108" s="12" t="s">
        <v>5606</v>
      </c>
      <c r="F1108" s="274" t="s">
        <v>5607</v>
      </c>
      <c r="G1108" s="347" t="s">
        <v>5608</v>
      </c>
      <c r="H1108" s="12" t="s">
        <v>326</v>
      </c>
      <c r="I1108" s="339">
        <v>30142</v>
      </c>
      <c r="J1108" s="337" t="s">
        <v>5609</v>
      </c>
      <c r="K1108" s="300" t="s">
        <v>1538</v>
      </c>
      <c r="L1108" s="300" t="s">
        <v>5252</v>
      </c>
      <c r="M1108" s="300" t="s">
        <v>5416</v>
      </c>
      <c r="N1108" s="300" t="s">
        <v>1538</v>
      </c>
      <c r="O1108" s="300" t="s">
        <v>1538</v>
      </c>
    </row>
    <row r="1109" spans="1:15">
      <c r="A1109" s="3">
        <f t="shared" si="72"/>
        <v>1102</v>
      </c>
      <c r="B1109" s="3">
        <f t="shared" si="70"/>
        <v>19201104</v>
      </c>
      <c r="C1109" s="300" t="s">
        <v>5288</v>
      </c>
      <c r="D1109" s="293" t="s">
        <v>5183</v>
      </c>
      <c r="E1109" s="12" t="s">
        <v>5184</v>
      </c>
      <c r="F1109" s="274" t="s">
        <v>5182</v>
      </c>
      <c r="G1109" s="347" t="s">
        <v>5610</v>
      </c>
      <c r="H1109" s="12" t="s">
        <v>330</v>
      </c>
      <c r="I1109" s="339">
        <v>34970</v>
      </c>
      <c r="J1109" s="337" t="s">
        <v>5611</v>
      </c>
      <c r="K1109" s="300" t="s">
        <v>1538</v>
      </c>
      <c r="L1109" s="300" t="s">
        <v>5252</v>
      </c>
      <c r="M1109" s="300" t="s">
        <v>336</v>
      </c>
      <c r="N1109" s="300" t="s">
        <v>1538</v>
      </c>
      <c r="O1109" s="300" t="s">
        <v>1538</v>
      </c>
    </row>
    <row r="1110" spans="1:15">
      <c r="A1110" s="3">
        <f t="shared" si="72"/>
        <v>1103</v>
      </c>
      <c r="B1110" s="3">
        <f t="shared" si="70"/>
        <v>19201105</v>
      </c>
      <c r="C1110" s="300" t="s">
        <v>5259</v>
      </c>
      <c r="D1110" s="293" t="s">
        <v>5612</v>
      </c>
      <c r="E1110" s="12" t="s">
        <v>4751</v>
      </c>
      <c r="F1110" s="274" t="s">
        <v>5613</v>
      </c>
      <c r="G1110" s="347" t="s">
        <v>5614</v>
      </c>
      <c r="H1110" s="12" t="s">
        <v>330</v>
      </c>
      <c r="I1110" s="339">
        <v>36403</v>
      </c>
      <c r="J1110" s="337" t="s">
        <v>5615</v>
      </c>
      <c r="K1110" s="300" t="s">
        <v>1538</v>
      </c>
      <c r="L1110" s="300" t="s">
        <v>5252</v>
      </c>
      <c r="M1110" s="300" t="s">
        <v>343</v>
      </c>
      <c r="N1110" s="300" t="s">
        <v>1538</v>
      </c>
      <c r="O1110" s="300" t="s">
        <v>1538</v>
      </c>
    </row>
    <row r="1111" spans="1:15">
      <c r="A1111" s="3">
        <f t="shared" si="72"/>
        <v>1104</v>
      </c>
      <c r="B1111" s="3">
        <f t="shared" si="70"/>
        <v>19201106</v>
      </c>
      <c r="C1111" s="300" t="s">
        <v>5512</v>
      </c>
      <c r="D1111" s="293" t="s">
        <v>5616</v>
      </c>
      <c r="E1111" s="12" t="s">
        <v>5617</v>
      </c>
      <c r="F1111" s="274" t="s">
        <v>5618</v>
      </c>
      <c r="G1111" s="347" t="s">
        <v>5619</v>
      </c>
      <c r="H1111" s="12" t="s">
        <v>326</v>
      </c>
      <c r="I1111" s="339">
        <v>32265</v>
      </c>
      <c r="J1111" s="337" t="s">
        <v>5620</v>
      </c>
      <c r="K1111" s="300" t="s">
        <v>1538</v>
      </c>
      <c r="L1111" s="300" t="s">
        <v>5252</v>
      </c>
      <c r="M1111" s="300" t="s">
        <v>5416</v>
      </c>
      <c r="N1111" s="300" t="s">
        <v>1538</v>
      </c>
      <c r="O1111" s="300" t="s">
        <v>1538</v>
      </c>
    </row>
    <row r="1112" spans="1:15">
      <c r="A1112" s="3">
        <f t="shared" si="72"/>
        <v>1105</v>
      </c>
      <c r="B1112" s="3">
        <f t="shared" si="70"/>
        <v>19201107</v>
      </c>
      <c r="C1112" s="300" t="s">
        <v>5259</v>
      </c>
      <c r="D1112" s="293" t="s">
        <v>5621</v>
      </c>
      <c r="E1112" s="12" t="s">
        <v>5622</v>
      </c>
      <c r="F1112" s="274" t="s">
        <v>5623</v>
      </c>
      <c r="G1112" s="347" t="s">
        <v>5624</v>
      </c>
      <c r="H1112" s="12" t="s">
        <v>326</v>
      </c>
      <c r="I1112" s="339">
        <v>30903</v>
      </c>
      <c r="J1112" s="337" t="s">
        <v>1920</v>
      </c>
      <c r="K1112" s="300" t="s">
        <v>1538</v>
      </c>
      <c r="L1112" s="300" t="s">
        <v>5252</v>
      </c>
      <c r="M1112" s="300" t="s">
        <v>336</v>
      </c>
      <c r="N1112" s="300" t="s">
        <v>1538</v>
      </c>
      <c r="O1112" s="300" t="s">
        <v>1538</v>
      </c>
    </row>
    <row r="1113" spans="1:15">
      <c r="A1113" s="3">
        <f t="shared" si="72"/>
        <v>1106</v>
      </c>
      <c r="B1113" s="3">
        <f t="shared" si="70"/>
        <v>19201108</v>
      </c>
      <c r="C1113" s="300" t="s">
        <v>5259</v>
      </c>
      <c r="D1113" s="293" t="s">
        <v>5227</v>
      </c>
      <c r="E1113" s="12" t="s">
        <v>5228</v>
      </c>
      <c r="F1113" s="274" t="s">
        <v>5625</v>
      </c>
      <c r="G1113" s="347" t="s">
        <v>5626</v>
      </c>
      <c r="H1113" s="12" t="s">
        <v>330</v>
      </c>
      <c r="I1113" s="339">
        <v>34835</v>
      </c>
      <c r="J1113" s="337" t="s">
        <v>5627</v>
      </c>
      <c r="K1113" s="300" t="s">
        <v>1538</v>
      </c>
      <c r="L1113" s="300" t="s">
        <v>5252</v>
      </c>
      <c r="M1113" s="300" t="s">
        <v>336</v>
      </c>
      <c r="N1113" s="300" t="s">
        <v>1538</v>
      </c>
      <c r="O1113" s="300" t="s">
        <v>1538</v>
      </c>
    </row>
    <row r="1114" spans="1:15">
      <c r="A1114" s="3">
        <f t="shared" si="72"/>
        <v>1107</v>
      </c>
      <c r="B1114" s="3">
        <f t="shared" si="70"/>
        <v>19201109</v>
      </c>
      <c r="C1114" s="300" t="s">
        <v>5259</v>
      </c>
      <c r="D1114" s="293" t="s">
        <v>5651</v>
      </c>
      <c r="E1114" s="12" t="s">
        <v>5652</v>
      </c>
      <c r="F1114" s="274" t="s">
        <v>5653</v>
      </c>
      <c r="G1114" s="347" t="s">
        <v>5654</v>
      </c>
      <c r="H1114" s="12" t="s">
        <v>330</v>
      </c>
      <c r="I1114" s="339">
        <v>33409</v>
      </c>
      <c r="J1114" s="337" t="s">
        <v>6532</v>
      </c>
      <c r="K1114" s="300" t="s">
        <v>1538</v>
      </c>
      <c r="L1114" s="300" t="s">
        <v>5252</v>
      </c>
      <c r="M1114" s="300" t="s">
        <v>336</v>
      </c>
      <c r="N1114" s="300" t="s">
        <v>1538</v>
      </c>
      <c r="O1114" s="300" t="s">
        <v>1538</v>
      </c>
    </row>
    <row r="1115" spans="1:15">
      <c r="A1115" s="3">
        <f t="shared" si="72"/>
        <v>1108</v>
      </c>
      <c r="B1115" s="3">
        <f t="shared" si="70"/>
        <v>19201110</v>
      </c>
      <c r="C1115" s="300" t="s">
        <v>5259</v>
      </c>
      <c r="D1115" s="293" t="s">
        <v>5229</v>
      </c>
      <c r="E1115" s="12" t="s">
        <v>5230</v>
      </c>
      <c r="F1115" s="274" t="s">
        <v>5655</v>
      </c>
      <c r="G1115" s="347" t="s">
        <v>5656</v>
      </c>
      <c r="H1115" s="12" t="s">
        <v>330</v>
      </c>
      <c r="I1115" s="339">
        <v>31472</v>
      </c>
      <c r="J1115" s="337" t="s">
        <v>5657</v>
      </c>
      <c r="K1115" s="300" t="s">
        <v>1538</v>
      </c>
      <c r="L1115" s="300" t="s">
        <v>5252</v>
      </c>
      <c r="M1115" s="300" t="s">
        <v>336</v>
      </c>
      <c r="N1115" s="300" t="s">
        <v>1538</v>
      </c>
      <c r="O1115" s="300" t="s">
        <v>1538</v>
      </c>
    </row>
    <row r="1116" spans="1:15">
      <c r="A1116" s="3">
        <f t="shared" si="72"/>
        <v>1109</v>
      </c>
      <c r="B1116" s="3">
        <f t="shared" si="70"/>
        <v>19201111</v>
      </c>
      <c r="C1116" s="300" t="s">
        <v>5259</v>
      </c>
      <c r="D1116" s="293" t="s">
        <v>5672</v>
      </c>
      <c r="E1116" s="12" t="s">
        <v>5222</v>
      </c>
      <c r="F1116" s="274" t="s">
        <v>5673</v>
      </c>
      <c r="G1116" s="347" t="s">
        <v>5674</v>
      </c>
      <c r="H1116" s="12" t="s">
        <v>330</v>
      </c>
      <c r="I1116" s="339">
        <v>34076</v>
      </c>
      <c r="J1116" s="337" t="s">
        <v>5675</v>
      </c>
      <c r="K1116" s="300" t="s">
        <v>1538</v>
      </c>
      <c r="L1116" s="300" t="s">
        <v>5252</v>
      </c>
      <c r="M1116" s="300" t="s">
        <v>5416</v>
      </c>
      <c r="N1116" s="300" t="s">
        <v>1538</v>
      </c>
      <c r="O1116" s="300" t="s">
        <v>1538</v>
      </c>
    </row>
    <row r="1117" spans="1:15">
      <c r="A1117" s="3">
        <f t="shared" si="72"/>
        <v>1110</v>
      </c>
      <c r="B1117" s="3">
        <f t="shared" si="70"/>
        <v>19201112</v>
      </c>
      <c r="C1117" s="300" t="s">
        <v>5259</v>
      </c>
      <c r="D1117" s="293" t="s">
        <v>5676</v>
      </c>
      <c r="E1117" s="12" t="s">
        <v>317</v>
      </c>
      <c r="F1117" s="274" t="s">
        <v>5677</v>
      </c>
      <c r="G1117" s="347" t="s">
        <v>5678</v>
      </c>
      <c r="H1117" s="12" t="s">
        <v>326</v>
      </c>
      <c r="I1117" s="339">
        <v>33912</v>
      </c>
      <c r="J1117" s="337" t="s">
        <v>1920</v>
      </c>
      <c r="K1117" s="300" t="s">
        <v>1538</v>
      </c>
      <c r="L1117" s="300" t="s">
        <v>5252</v>
      </c>
      <c r="M1117" s="300" t="s">
        <v>343</v>
      </c>
      <c r="N1117" s="300" t="s">
        <v>1538</v>
      </c>
      <c r="O1117" s="300" t="s">
        <v>1538</v>
      </c>
    </row>
    <row r="1118" spans="1:15">
      <c r="A1118" s="3">
        <f t="shared" si="72"/>
        <v>1111</v>
      </c>
      <c r="B1118" s="3">
        <f t="shared" si="70"/>
        <v>19201113</v>
      </c>
      <c r="C1118" s="300" t="s">
        <v>5288</v>
      </c>
      <c r="D1118" s="293" t="s">
        <v>6808</v>
      </c>
      <c r="E1118" s="12" t="s">
        <v>3339</v>
      </c>
      <c r="F1118" s="274" t="s">
        <v>5684</v>
      </c>
      <c r="G1118" s="347" t="s">
        <v>5685</v>
      </c>
      <c r="H1118" s="12" t="s">
        <v>330</v>
      </c>
      <c r="I1118" s="339">
        <v>34652</v>
      </c>
      <c r="J1118" s="337" t="s">
        <v>5686</v>
      </c>
      <c r="K1118" s="300" t="s">
        <v>1538</v>
      </c>
      <c r="L1118" s="300" t="s">
        <v>5252</v>
      </c>
      <c r="M1118" s="300" t="s">
        <v>343</v>
      </c>
      <c r="N1118" s="300" t="s">
        <v>1538</v>
      </c>
      <c r="O1118" s="300" t="s">
        <v>1538</v>
      </c>
    </row>
    <row r="1119" spans="1:15">
      <c r="A1119" s="3">
        <f t="shared" si="72"/>
        <v>1112</v>
      </c>
      <c r="B1119" s="3">
        <f t="shared" ref="B1119:B1150" si="73">B1118+1</f>
        <v>19201114</v>
      </c>
      <c r="C1119" s="300" t="s">
        <v>5259</v>
      </c>
      <c r="D1119" s="293" t="s">
        <v>5687</v>
      </c>
      <c r="E1119" s="12" t="s">
        <v>4953</v>
      </c>
      <c r="F1119" s="274" t="s">
        <v>5688</v>
      </c>
      <c r="G1119" s="347" t="s">
        <v>5689</v>
      </c>
      <c r="H1119" s="12" t="s">
        <v>326</v>
      </c>
      <c r="I1119" s="339">
        <v>30571</v>
      </c>
      <c r="J1119" s="337" t="s">
        <v>5690</v>
      </c>
      <c r="K1119" s="300" t="s">
        <v>1538</v>
      </c>
      <c r="L1119" s="300" t="s">
        <v>5252</v>
      </c>
      <c r="M1119" s="300" t="s">
        <v>336</v>
      </c>
      <c r="N1119" s="300" t="s">
        <v>1538</v>
      </c>
      <c r="O1119" s="300" t="s">
        <v>1538</v>
      </c>
    </row>
    <row r="1120" spans="1:15">
      <c r="A1120" s="3">
        <f t="shared" si="72"/>
        <v>1113</v>
      </c>
      <c r="B1120" s="3">
        <f t="shared" si="73"/>
        <v>19201115</v>
      </c>
      <c r="C1120" s="300" t="s">
        <v>5259</v>
      </c>
      <c r="D1120" s="293" t="s">
        <v>5691</v>
      </c>
      <c r="E1120" s="12" t="s">
        <v>3221</v>
      </c>
      <c r="F1120" s="274" t="s">
        <v>3625</v>
      </c>
      <c r="G1120" s="347" t="s">
        <v>5692</v>
      </c>
      <c r="H1120" s="12" t="s">
        <v>326</v>
      </c>
      <c r="I1120" s="339">
        <v>30469</v>
      </c>
      <c r="J1120" s="337" t="s">
        <v>3627</v>
      </c>
      <c r="K1120" s="300" t="s">
        <v>1538</v>
      </c>
      <c r="L1120" s="300" t="s">
        <v>5252</v>
      </c>
      <c r="M1120" s="300" t="s">
        <v>1081</v>
      </c>
      <c r="N1120" s="300" t="s">
        <v>1538</v>
      </c>
      <c r="O1120" s="300" t="s">
        <v>1538</v>
      </c>
    </row>
    <row r="1121" spans="1:15">
      <c r="A1121" s="3">
        <f t="shared" si="72"/>
        <v>1114</v>
      </c>
      <c r="B1121" s="3">
        <f t="shared" si="73"/>
        <v>19201116</v>
      </c>
      <c r="C1121" s="300" t="s">
        <v>5259</v>
      </c>
      <c r="D1121" s="293" t="s">
        <v>5234</v>
      </c>
      <c r="E1121" s="12" t="s">
        <v>5235</v>
      </c>
      <c r="F1121" s="274" t="s">
        <v>5693</v>
      </c>
      <c r="G1121" s="347" t="s">
        <v>5694</v>
      </c>
      <c r="H1121" s="12" t="s">
        <v>330</v>
      </c>
      <c r="I1121" s="339">
        <v>35811</v>
      </c>
      <c r="J1121" s="337" t="s">
        <v>1920</v>
      </c>
      <c r="K1121" s="300" t="s">
        <v>1538</v>
      </c>
      <c r="L1121" s="300" t="s">
        <v>5252</v>
      </c>
      <c r="M1121" s="300" t="s">
        <v>336</v>
      </c>
      <c r="N1121" s="300" t="s">
        <v>1538</v>
      </c>
      <c r="O1121" s="300" t="s">
        <v>1538</v>
      </c>
    </row>
    <row r="1122" spans="1:15">
      <c r="A1122" s="3">
        <f t="shared" si="72"/>
        <v>1115</v>
      </c>
      <c r="B1122" s="3">
        <f t="shared" si="73"/>
        <v>19201117</v>
      </c>
      <c r="C1122" s="300" t="s">
        <v>5259</v>
      </c>
      <c r="D1122" s="293" t="s">
        <v>5700</v>
      </c>
      <c r="E1122" s="12" t="s">
        <v>5701</v>
      </c>
      <c r="F1122" s="274" t="s">
        <v>5702</v>
      </c>
      <c r="G1122" s="347" t="s">
        <v>5703</v>
      </c>
      <c r="H1122" s="12" t="s">
        <v>326</v>
      </c>
      <c r="I1122" s="339" t="s">
        <v>5704</v>
      </c>
      <c r="J1122" s="337" t="s">
        <v>1920</v>
      </c>
      <c r="K1122" s="300" t="s">
        <v>1538</v>
      </c>
      <c r="L1122" s="300" t="s">
        <v>5252</v>
      </c>
      <c r="M1122" s="300" t="s">
        <v>336</v>
      </c>
      <c r="N1122" s="300" t="s">
        <v>1538</v>
      </c>
      <c r="O1122" s="300" t="s">
        <v>1538</v>
      </c>
    </row>
    <row r="1123" spans="1:15">
      <c r="A1123" s="3">
        <f t="shared" si="72"/>
        <v>1116</v>
      </c>
      <c r="B1123" s="3">
        <f t="shared" si="73"/>
        <v>19201118</v>
      </c>
      <c r="C1123" s="300" t="s">
        <v>5288</v>
      </c>
      <c r="D1123" s="293" t="s">
        <v>148</v>
      </c>
      <c r="E1123" s="12" t="s">
        <v>294</v>
      </c>
      <c r="F1123" s="274" t="s">
        <v>5705</v>
      </c>
      <c r="G1123" s="347" t="s">
        <v>5706</v>
      </c>
      <c r="H1123" s="12" t="s">
        <v>330</v>
      </c>
      <c r="I1123" s="339">
        <v>25296</v>
      </c>
      <c r="J1123" s="337" t="s">
        <v>5707</v>
      </c>
      <c r="K1123" s="300" t="s">
        <v>1538</v>
      </c>
      <c r="L1123" s="300" t="s">
        <v>5252</v>
      </c>
      <c r="M1123" s="300" t="s">
        <v>336</v>
      </c>
      <c r="N1123" s="300" t="s">
        <v>1538</v>
      </c>
      <c r="O1123" s="300" t="s">
        <v>1538</v>
      </c>
    </row>
    <row r="1124" spans="1:15">
      <c r="A1124" s="3">
        <f t="shared" si="72"/>
        <v>1117</v>
      </c>
      <c r="B1124" s="3">
        <f t="shared" si="73"/>
        <v>19201119</v>
      </c>
      <c r="C1124" s="300" t="s">
        <v>5512</v>
      </c>
      <c r="D1124" s="293" t="s">
        <v>3035</v>
      </c>
      <c r="E1124" s="12" t="s">
        <v>5718</v>
      </c>
      <c r="F1124" s="274" t="s">
        <v>5719</v>
      </c>
      <c r="G1124" s="347" t="s">
        <v>5720</v>
      </c>
      <c r="H1124" s="12" t="s">
        <v>330</v>
      </c>
      <c r="I1124" s="339">
        <v>32186</v>
      </c>
      <c r="J1124" s="337" t="s">
        <v>1920</v>
      </c>
      <c r="K1124" s="300" t="s">
        <v>1538</v>
      </c>
      <c r="L1124" s="300" t="s">
        <v>5252</v>
      </c>
      <c r="M1124" s="300" t="s">
        <v>5416</v>
      </c>
      <c r="N1124" s="300" t="s">
        <v>1538</v>
      </c>
      <c r="O1124" s="300" t="s">
        <v>1538</v>
      </c>
    </row>
    <row r="1125" spans="1:15">
      <c r="A1125" s="3">
        <f t="shared" si="72"/>
        <v>1118</v>
      </c>
      <c r="B1125" s="3">
        <f t="shared" si="73"/>
        <v>19201120</v>
      </c>
      <c r="C1125" s="300" t="s">
        <v>5259</v>
      </c>
      <c r="D1125" s="293" t="s">
        <v>5726</v>
      </c>
      <c r="E1125" s="12" t="s">
        <v>226</v>
      </c>
      <c r="F1125" s="274" t="s">
        <v>5727</v>
      </c>
      <c r="G1125" s="347" t="s">
        <v>5728</v>
      </c>
      <c r="H1125" s="12" t="s">
        <v>330</v>
      </c>
      <c r="I1125" s="339">
        <v>28300</v>
      </c>
      <c r="J1125" s="337" t="s">
        <v>5729</v>
      </c>
      <c r="K1125" s="300" t="s">
        <v>1538</v>
      </c>
      <c r="L1125" s="300" t="s">
        <v>5252</v>
      </c>
      <c r="M1125" s="300" t="s">
        <v>343</v>
      </c>
      <c r="N1125" s="300" t="s">
        <v>1538</v>
      </c>
      <c r="O1125" s="300" t="s">
        <v>1538</v>
      </c>
    </row>
    <row r="1126" spans="1:15">
      <c r="A1126" s="3">
        <f t="shared" si="72"/>
        <v>1119</v>
      </c>
      <c r="B1126" s="3">
        <f t="shared" si="73"/>
        <v>19201121</v>
      </c>
      <c r="C1126" s="300" t="s">
        <v>5259</v>
      </c>
      <c r="D1126" s="293" t="s">
        <v>5244</v>
      </c>
      <c r="E1126" s="12" t="s">
        <v>5245</v>
      </c>
      <c r="F1126" s="274" t="s">
        <v>5735</v>
      </c>
      <c r="G1126" s="347" t="s">
        <v>5736</v>
      </c>
      <c r="H1126" s="12" t="s">
        <v>326</v>
      </c>
      <c r="I1126" s="339">
        <v>29661</v>
      </c>
      <c r="J1126" s="337" t="s">
        <v>5737</v>
      </c>
      <c r="K1126" s="300" t="s">
        <v>1538</v>
      </c>
      <c r="L1126" s="300" t="s">
        <v>5252</v>
      </c>
      <c r="M1126" s="300" t="s">
        <v>5416</v>
      </c>
      <c r="N1126" s="300" t="s">
        <v>1538</v>
      </c>
      <c r="O1126" s="300" t="s">
        <v>1538</v>
      </c>
    </row>
    <row r="1127" spans="1:15">
      <c r="A1127" s="3">
        <f t="shared" si="72"/>
        <v>1120</v>
      </c>
      <c r="B1127" s="3">
        <f t="shared" si="73"/>
        <v>19201122</v>
      </c>
      <c r="C1127" s="300" t="s">
        <v>5259</v>
      </c>
      <c r="D1127" s="293" t="s">
        <v>2311</v>
      </c>
      <c r="E1127" s="12" t="s">
        <v>1154</v>
      </c>
      <c r="F1127" s="274" t="s">
        <v>5749</v>
      </c>
      <c r="G1127" s="347" t="s">
        <v>5750</v>
      </c>
      <c r="H1127" s="12" t="s">
        <v>330</v>
      </c>
      <c r="I1127" s="339">
        <v>30240</v>
      </c>
      <c r="J1127" s="337" t="s">
        <v>5751</v>
      </c>
      <c r="K1127" s="300" t="s">
        <v>1538</v>
      </c>
      <c r="L1127" s="300" t="s">
        <v>5252</v>
      </c>
      <c r="M1127" s="300" t="s">
        <v>343</v>
      </c>
      <c r="N1127" s="300" t="s">
        <v>1538</v>
      </c>
      <c r="O1127" s="300" t="s">
        <v>1538</v>
      </c>
    </row>
    <row r="1128" spans="1:15">
      <c r="A1128" s="3">
        <f t="shared" si="72"/>
        <v>1121</v>
      </c>
      <c r="B1128" s="3">
        <f t="shared" si="73"/>
        <v>19201123</v>
      </c>
      <c r="C1128" s="300" t="s">
        <v>5259</v>
      </c>
      <c r="D1128" s="293" t="s">
        <v>5765</v>
      </c>
      <c r="E1128" s="12" t="s">
        <v>195</v>
      </c>
      <c r="F1128" s="274" t="s">
        <v>1311</v>
      </c>
      <c r="G1128" s="347" t="s">
        <v>5766</v>
      </c>
      <c r="H1128" s="12" t="s">
        <v>326</v>
      </c>
      <c r="I1128" s="339">
        <v>34296</v>
      </c>
      <c r="J1128" s="337" t="s">
        <v>5767</v>
      </c>
      <c r="K1128" s="300" t="s">
        <v>1538</v>
      </c>
      <c r="L1128" s="300" t="s">
        <v>5252</v>
      </c>
      <c r="M1128" s="300" t="s">
        <v>343</v>
      </c>
      <c r="N1128" s="300" t="s">
        <v>1538</v>
      </c>
      <c r="O1128" s="300" t="s">
        <v>1538</v>
      </c>
    </row>
    <row r="1129" spans="1:15">
      <c r="A1129" s="3">
        <f t="shared" si="72"/>
        <v>1122</v>
      </c>
      <c r="B1129" s="3">
        <f t="shared" si="73"/>
        <v>19201124</v>
      </c>
      <c r="C1129" s="300" t="s">
        <v>5452</v>
      </c>
      <c r="D1129" s="293" t="s">
        <v>2343</v>
      </c>
      <c r="E1129" s="12" t="s">
        <v>5193</v>
      </c>
      <c r="F1129" s="274" t="s">
        <v>5768</v>
      </c>
      <c r="G1129" s="347" t="s">
        <v>5769</v>
      </c>
      <c r="H1129" s="12" t="s">
        <v>330</v>
      </c>
      <c r="I1129" s="339">
        <v>32747</v>
      </c>
      <c r="J1129" s="337" t="s">
        <v>5770</v>
      </c>
      <c r="K1129" s="300" t="s">
        <v>1538</v>
      </c>
      <c r="L1129" s="300" t="s">
        <v>5252</v>
      </c>
      <c r="M1129" s="300" t="s">
        <v>343</v>
      </c>
      <c r="N1129" s="300" t="s">
        <v>1538</v>
      </c>
      <c r="O1129" s="300" t="s">
        <v>1538</v>
      </c>
    </row>
    <row r="1130" spans="1:15">
      <c r="A1130" s="3">
        <f t="shared" si="72"/>
        <v>1123</v>
      </c>
      <c r="B1130" s="3">
        <f t="shared" si="73"/>
        <v>19201125</v>
      </c>
      <c r="C1130" s="300" t="s">
        <v>5452</v>
      </c>
      <c r="D1130" s="293" t="s">
        <v>5771</v>
      </c>
      <c r="E1130" s="12" t="s">
        <v>5772</v>
      </c>
      <c r="F1130" s="274" t="s">
        <v>5773</v>
      </c>
      <c r="G1130" s="347" t="s">
        <v>5774</v>
      </c>
      <c r="H1130" s="12" t="s">
        <v>326</v>
      </c>
      <c r="I1130" s="339">
        <v>30315</v>
      </c>
      <c r="J1130" s="337" t="s">
        <v>5775</v>
      </c>
      <c r="K1130" s="300" t="s">
        <v>1538</v>
      </c>
      <c r="L1130" s="300" t="s">
        <v>5252</v>
      </c>
      <c r="M1130" s="300" t="s">
        <v>5776</v>
      </c>
      <c r="N1130" s="300" t="s">
        <v>1538</v>
      </c>
      <c r="O1130" s="300" t="s">
        <v>1538</v>
      </c>
    </row>
    <row r="1131" spans="1:15">
      <c r="A1131" s="3">
        <f t="shared" si="72"/>
        <v>1124</v>
      </c>
      <c r="B1131" s="3">
        <f t="shared" si="73"/>
        <v>19201126</v>
      </c>
      <c r="C1131" s="300" t="s">
        <v>5288</v>
      </c>
      <c r="D1131" s="293" t="s">
        <v>5777</v>
      </c>
      <c r="E1131" s="12" t="s">
        <v>5200</v>
      </c>
      <c r="F1131" s="274" t="s">
        <v>5778</v>
      </c>
      <c r="G1131" s="347" t="s">
        <v>5779</v>
      </c>
      <c r="H1131" s="12" t="s">
        <v>326</v>
      </c>
      <c r="I1131" s="339">
        <v>29614</v>
      </c>
      <c r="J1131" s="337" t="s">
        <v>5780</v>
      </c>
      <c r="K1131" s="300" t="s">
        <v>1538</v>
      </c>
      <c r="L1131" s="300" t="s">
        <v>5252</v>
      </c>
      <c r="M1131" s="300" t="s">
        <v>1081</v>
      </c>
      <c r="N1131" s="300" t="s">
        <v>1538</v>
      </c>
      <c r="O1131" s="300" t="s">
        <v>1538</v>
      </c>
    </row>
    <row r="1132" spans="1:15">
      <c r="A1132" s="3">
        <f t="shared" si="72"/>
        <v>1125</v>
      </c>
      <c r="B1132" s="3">
        <f t="shared" si="73"/>
        <v>19201127</v>
      </c>
      <c r="C1132" s="300" t="s">
        <v>5288</v>
      </c>
      <c r="D1132" s="293" t="s">
        <v>5792</v>
      </c>
      <c r="E1132" s="12" t="s">
        <v>5793</v>
      </c>
      <c r="F1132" s="274" t="s">
        <v>5794</v>
      </c>
      <c r="G1132" s="347" t="s">
        <v>5795</v>
      </c>
      <c r="H1132" s="12" t="s">
        <v>326</v>
      </c>
      <c r="I1132" s="339">
        <v>34546</v>
      </c>
      <c r="J1132" s="392" t="s">
        <v>1920</v>
      </c>
      <c r="K1132" s="300" t="s">
        <v>1538</v>
      </c>
      <c r="L1132" s="300" t="s">
        <v>5252</v>
      </c>
      <c r="M1132" s="300" t="s">
        <v>556</v>
      </c>
      <c r="N1132" s="300" t="s">
        <v>1538</v>
      </c>
      <c r="O1132" s="300" t="s">
        <v>1538</v>
      </c>
    </row>
    <row r="1133" spans="1:15">
      <c r="A1133" s="3">
        <f t="shared" ref="A1133:A1164" si="74">A1132+1</f>
        <v>1126</v>
      </c>
      <c r="B1133" s="3">
        <f t="shared" si="73"/>
        <v>19201128</v>
      </c>
      <c r="C1133" s="300" t="s">
        <v>5259</v>
      </c>
      <c r="D1133" s="293" t="s">
        <v>5809</v>
      </c>
      <c r="E1133" s="12" t="s">
        <v>5810</v>
      </c>
      <c r="F1133" s="274" t="s">
        <v>5811</v>
      </c>
      <c r="G1133" s="347" t="s">
        <v>5812</v>
      </c>
      <c r="H1133" s="12" t="s">
        <v>326</v>
      </c>
      <c r="I1133" s="339">
        <v>31229</v>
      </c>
      <c r="J1133" s="337" t="s">
        <v>1920</v>
      </c>
      <c r="K1133" s="300" t="s">
        <v>1538</v>
      </c>
      <c r="L1133" s="300" t="s">
        <v>5252</v>
      </c>
      <c r="M1133" s="300" t="s">
        <v>336</v>
      </c>
      <c r="N1133" s="300" t="s">
        <v>1538</v>
      </c>
      <c r="O1133" s="274" t="s">
        <v>5813</v>
      </c>
    </row>
    <row r="1134" spans="1:15">
      <c r="A1134" s="3">
        <f t="shared" si="74"/>
        <v>1127</v>
      </c>
      <c r="B1134" s="3">
        <f t="shared" si="73"/>
        <v>19201129</v>
      </c>
      <c r="C1134" s="300" t="s">
        <v>5259</v>
      </c>
      <c r="D1134" s="293" t="s">
        <v>5233</v>
      </c>
      <c r="E1134" s="12" t="s">
        <v>5814</v>
      </c>
      <c r="F1134" s="274" t="s">
        <v>5815</v>
      </c>
      <c r="G1134" s="347" t="s">
        <v>5816</v>
      </c>
      <c r="H1134" s="12" t="s">
        <v>326</v>
      </c>
      <c r="I1134" s="339">
        <v>29765</v>
      </c>
      <c r="J1134" s="337" t="s">
        <v>5817</v>
      </c>
      <c r="K1134" s="300" t="s">
        <v>1538</v>
      </c>
      <c r="L1134" s="300" t="s">
        <v>5252</v>
      </c>
      <c r="M1134" s="300" t="s">
        <v>1081</v>
      </c>
      <c r="N1134" s="300" t="s">
        <v>1538</v>
      </c>
      <c r="O1134" s="300" t="s">
        <v>1538</v>
      </c>
    </row>
    <row r="1135" spans="1:15">
      <c r="A1135" s="3">
        <f t="shared" si="74"/>
        <v>1128</v>
      </c>
      <c r="B1135" s="3">
        <f t="shared" si="73"/>
        <v>19201130</v>
      </c>
      <c r="C1135" s="300" t="s">
        <v>5259</v>
      </c>
      <c r="D1135" s="293" t="s">
        <v>5818</v>
      </c>
      <c r="E1135" s="12" t="s">
        <v>5819</v>
      </c>
      <c r="F1135" s="274" t="s">
        <v>5820</v>
      </c>
      <c r="G1135" s="347" t="s">
        <v>5821</v>
      </c>
      <c r="H1135" s="12" t="s">
        <v>330</v>
      </c>
      <c r="I1135" s="339">
        <v>33798</v>
      </c>
      <c r="J1135" s="337" t="s">
        <v>5822</v>
      </c>
      <c r="K1135" s="300" t="s">
        <v>1538</v>
      </c>
      <c r="L1135" s="300" t="s">
        <v>5252</v>
      </c>
      <c r="M1135" s="300" t="s">
        <v>336</v>
      </c>
      <c r="N1135" s="300" t="s">
        <v>1538</v>
      </c>
      <c r="O1135" s="300" t="s">
        <v>1538</v>
      </c>
    </row>
    <row r="1136" spans="1:15">
      <c r="A1136" s="3">
        <f t="shared" si="74"/>
        <v>1129</v>
      </c>
      <c r="B1136" s="3">
        <f t="shared" si="73"/>
        <v>19201131</v>
      </c>
      <c r="C1136" s="300" t="s">
        <v>5259</v>
      </c>
      <c r="D1136" s="293" t="s">
        <v>260</v>
      </c>
      <c r="E1136" s="12" t="s">
        <v>5240</v>
      </c>
      <c r="F1136" s="274" t="s">
        <v>1394</v>
      </c>
      <c r="G1136" s="347" t="s">
        <v>5836</v>
      </c>
      <c r="H1136" s="12" t="s">
        <v>330</v>
      </c>
      <c r="I1136" s="339">
        <v>30323</v>
      </c>
      <c r="J1136" s="337" t="s">
        <v>5837</v>
      </c>
      <c r="K1136" s="300" t="s">
        <v>1538</v>
      </c>
      <c r="L1136" s="300" t="s">
        <v>5252</v>
      </c>
      <c r="M1136" s="300" t="s">
        <v>336</v>
      </c>
      <c r="N1136" s="300" t="s">
        <v>1538</v>
      </c>
      <c r="O1136" s="300" t="s">
        <v>1538</v>
      </c>
    </row>
    <row r="1137" spans="1:15">
      <c r="A1137" s="3">
        <f t="shared" si="74"/>
        <v>1130</v>
      </c>
      <c r="B1137" s="3">
        <f t="shared" si="73"/>
        <v>19201132</v>
      </c>
      <c r="C1137" s="300" t="s">
        <v>5259</v>
      </c>
      <c r="D1137" s="293" t="s">
        <v>5838</v>
      </c>
      <c r="E1137" s="12" t="s">
        <v>3499</v>
      </c>
      <c r="F1137" s="274" t="s">
        <v>5839</v>
      </c>
      <c r="G1137" s="347" t="s">
        <v>5840</v>
      </c>
      <c r="H1137" s="12" t="s">
        <v>330</v>
      </c>
      <c r="I1137" s="339">
        <v>28155</v>
      </c>
      <c r="J1137" s="337" t="s">
        <v>5841</v>
      </c>
      <c r="K1137" s="300" t="s">
        <v>1538</v>
      </c>
      <c r="L1137" s="300" t="s">
        <v>5252</v>
      </c>
      <c r="M1137" s="300" t="s">
        <v>336</v>
      </c>
      <c r="N1137" s="300" t="s">
        <v>1538</v>
      </c>
      <c r="O1137" s="300" t="s">
        <v>1538</v>
      </c>
    </row>
    <row r="1138" spans="1:15">
      <c r="A1138" s="3">
        <f t="shared" si="74"/>
        <v>1131</v>
      </c>
      <c r="B1138" s="3">
        <f t="shared" si="73"/>
        <v>19201133</v>
      </c>
      <c r="C1138" s="300" t="s">
        <v>5259</v>
      </c>
      <c r="D1138" s="293" t="s">
        <v>3241</v>
      </c>
      <c r="E1138" s="12" t="s">
        <v>523</v>
      </c>
      <c r="F1138" s="274" t="s">
        <v>1313</v>
      </c>
      <c r="G1138" s="12" t="s">
        <v>1848</v>
      </c>
      <c r="H1138" s="12" t="s">
        <v>326</v>
      </c>
      <c r="I1138" s="339">
        <v>31139</v>
      </c>
      <c r="J1138" s="337" t="s">
        <v>5842</v>
      </c>
      <c r="K1138" s="300" t="s">
        <v>1538</v>
      </c>
      <c r="L1138" s="300" t="s">
        <v>5252</v>
      </c>
      <c r="M1138" s="300" t="s">
        <v>343</v>
      </c>
      <c r="N1138" s="300" t="s">
        <v>1538</v>
      </c>
      <c r="O1138" s="300" t="s">
        <v>1538</v>
      </c>
    </row>
    <row r="1139" spans="1:15">
      <c r="A1139" s="3">
        <f t="shared" si="74"/>
        <v>1132</v>
      </c>
      <c r="B1139" s="3">
        <f t="shared" si="73"/>
        <v>19201134</v>
      </c>
      <c r="C1139" s="300" t="s">
        <v>5259</v>
      </c>
      <c r="D1139" s="293" t="s">
        <v>255</v>
      </c>
      <c r="E1139" s="12" t="s">
        <v>5237</v>
      </c>
      <c r="F1139" s="274" t="s">
        <v>5843</v>
      </c>
      <c r="G1139" s="347" t="s">
        <v>5844</v>
      </c>
      <c r="H1139" s="12" t="s">
        <v>326</v>
      </c>
      <c r="I1139" s="339">
        <v>33696</v>
      </c>
      <c r="J1139" s="337" t="s">
        <v>1920</v>
      </c>
      <c r="K1139" s="300" t="s">
        <v>1538</v>
      </c>
      <c r="L1139" s="300" t="s">
        <v>5252</v>
      </c>
      <c r="M1139" s="300" t="s">
        <v>336</v>
      </c>
      <c r="N1139" s="300" t="s">
        <v>1538</v>
      </c>
      <c r="O1139" s="300" t="s">
        <v>1538</v>
      </c>
    </row>
    <row r="1140" spans="1:15">
      <c r="A1140" s="3">
        <f t="shared" si="74"/>
        <v>1133</v>
      </c>
      <c r="B1140" s="3">
        <f t="shared" si="73"/>
        <v>19201135</v>
      </c>
      <c r="C1140" s="300" t="s">
        <v>5259</v>
      </c>
      <c r="D1140" s="293" t="s">
        <v>5845</v>
      </c>
      <c r="E1140" s="12" t="s">
        <v>259</v>
      </c>
      <c r="F1140" s="274" t="s">
        <v>5846</v>
      </c>
      <c r="G1140" s="347" t="s">
        <v>5847</v>
      </c>
      <c r="H1140" s="12" t="s">
        <v>326</v>
      </c>
      <c r="I1140" s="339">
        <v>29355</v>
      </c>
      <c r="J1140" s="337" t="s">
        <v>1920</v>
      </c>
      <c r="K1140" s="300" t="s">
        <v>1538</v>
      </c>
      <c r="L1140" s="300" t="s">
        <v>5252</v>
      </c>
      <c r="M1140" s="300" t="s">
        <v>336</v>
      </c>
      <c r="N1140" s="300" t="s">
        <v>1538</v>
      </c>
      <c r="O1140" s="300" t="s">
        <v>1538</v>
      </c>
    </row>
    <row r="1141" spans="1:15">
      <c r="A1141" s="3">
        <f t="shared" si="74"/>
        <v>1134</v>
      </c>
      <c r="B1141" s="3">
        <f t="shared" si="73"/>
        <v>19201136</v>
      </c>
      <c r="C1141" s="300" t="s">
        <v>5259</v>
      </c>
      <c r="D1141" s="293" t="s">
        <v>5848</v>
      </c>
      <c r="E1141" s="12" t="s">
        <v>5849</v>
      </c>
      <c r="F1141" s="274" t="s">
        <v>5850</v>
      </c>
      <c r="G1141" s="347" t="s">
        <v>5851</v>
      </c>
      <c r="H1141" s="12" t="s">
        <v>326</v>
      </c>
      <c r="I1141" s="339">
        <v>34662</v>
      </c>
      <c r="J1141" s="337" t="s">
        <v>1920</v>
      </c>
      <c r="K1141" s="300" t="s">
        <v>1538</v>
      </c>
      <c r="L1141" s="300" t="s">
        <v>5252</v>
      </c>
      <c r="M1141" s="300" t="s">
        <v>2040</v>
      </c>
      <c r="N1141" s="300" t="s">
        <v>1538</v>
      </c>
      <c r="O1141" s="300" t="s">
        <v>1538</v>
      </c>
    </row>
    <row r="1142" spans="1:15">
      <c r="A1142" s="3">
        <f t="shared" si="74"/>
        <v>1135</v>
      </c>
      <c r="B1142" s="3">
        <f t="shared" si="73"/>
        <v>19201137</v>
      </c>
      <c r="C1142" s="393" t="s">
        <v>5248</v>
      </c>
      <c r="D1142" s="252" t="s">
        <v>5857</v>
      </c>
      <c r="E1142" s="34" t="s">
        <v>5858</v>
      </c>
      <c r="F1142" s="394" t="s">
        <v>5870</v>
      </c>
      <c r="G1142" s="397" t="s">
        <v>5871</v>
      </c>
      <c r="H1142" s="34" t="s">
        <v>326</v>
      </c>
      <c r="I1142" s="395">
        <v>34782</v>
      </c>
      <c r="J1142" s="396" t="s">
        <v>1920</v>
      </c>
      <c r="K1142" s="393" t="s">
        <v>1538</v>
      </c>
      <c r="L1142" s="300" t="s">
        <v>5252</v>
      </c>
      <c r="M1142" s="393" t="s">
        <v>5872</v>
      </c>
      <c r="N1142" s="394" t="s">
        <v>1538</v>
      </c>
      <c r="O1142" s="394" t="s">
        <v>1538</v>
      </c>
    </row>
    <row r="1143" spans="1:15">
      <c r="A1143" s="3">
        <f t="shared" si="74"/>
        <v>1136</v>
      </c>
      <c r="B1143" s="3">
        <f t="shared" si="73"/>
        <v>19201138</v>
      </c>
      <c r="C1143" s="393" t="s">
        <v>5259</v>
      </c>
      <c r="D1143" s="252" t="s">
        <v>5861</v>
      </c>
      <c r="E1143" s="34" t="s">
        <v>5862</v>
      </c>
      <c r="F1143" s="394" t="s">
        <v>5889</v>
      </c>
      <c r="G1143" s="397" t="s">
        <v>5890</v>
      </c>
      <c r="H1143" s="34" t="s">
        <v>326</v>
      </c>
      <c r="I1143" s="395">
        <v>34226</v>
      </c>
      <c r="J1143" s="396" t="s">
        <v>1920</v>
      </c>
      <c r="K1143" s="393" t="s">
        <v>1538</v>
      </c>
      <c r="L1143" s="300" t="s">
        <v>5252</v>
      </c>
      <c r="M1143" s="393" t="s">
        <v>1081</v>
      </c>
      <c r="N1143" s="394" t="s">
        <v>1538</v>
      </c>
      <c r="O1143" s="394" t="s">
        <v>1538</v>
      </c>
    </row>
    <row r="1144" spans="1:15">
      <c r="A1144" s="3">
        <f t="shared" si="74"/>
        <v>1137</v>
      </c>
      <c r="B1144" s="3">
        <f t="shared" si="73"/>
        <v>19201139</v>
      </c>
      <c r="C1144" s="393" t="s">
        <v>5891</v>
      </c>
      <c r="D1144" s="252" t="s">
        <v>5896</v>
      </c>
      <c r="E1144" s="34" t="s">
        <v>1024</v>
      </c>
      <c r="F1144" s="394" t="s">
        <v>5897</v>
      </c>
      <c r="G1144" s="397" t="s">
        <v>5898</v>
      </c>
      <c r="H1144" s="34" t="s">
        <v>326</v>
      </c>
      <c r="I1144" s="395">
        <v>27701</v>
      </c>
      <c r="J1144" s="396" t="s">
        <v>1920</v>
      </c>
      <c r="K1144" s="393" t="s">
        <v>1538</v>
      </c>
      <c r="L1144" s="300" t="s">
        <v>5252</v>
      </c>
      <c r="M1144" s="393" t="s">
        <v>336</v>
      </c>
      <c r="N1144" s="393" t="s">
        <v>1538</v>
      </c>
      <c r="O1144" s="394" t="s">
        <v>1538</v>
      </c>
    </row>
    <row r="1145" spans="1:15">
      <c r="A1145" s="3">
        <f t="shared" si="74"/>
        <v>1138</v>
      </c>
      <c r="B1145" s="3">
        <f t="shared" si="73"/>
        <v>19201140</v>
      </c>
      <c r="C1145" s="300" t="s">
        <v>5248</v>
      </c>
      <c r="D1145" s="293" t="s">
        <v>5187</v>
      </c>
      <c r="E1145" s="12" t="s">
        <v>5370</v>
      </c>
      <c r="F1145" s="274" t="s">
        <v>5371</v>
      </c>
      <c r="G1145" s="347" t="s">
        <v>5372</v>
      </c>
      <c r="H1145" s="12" t="s">
        <v>330</v>
      </c>
      <c r="I1145" s="339">
        <v>34795</v>
      </c>
      <c r="J1145" s="337" t="s">
        <v>5373</v>
      </c>
      <c r="K1145" s="300" t="s">
        <v>1538</v>
      </c>
      <c r="L1145" s="300" t="s">
        <v>5252</v>
      </c>
      <c r="M1145" s="300" t="s">
        <v>336</v>
      </c>
      <c r="N1145" s="300" t="s">
        <v>5374</v>
      </c>
      <c r="O1145" s="274" t="s">
        <v>4388</v>
      </c>
    </row>
    <row r="1146" spans="1:15">
      <c r="A1146" s="3">
        <f t="shared" si="74"/>
        <v>1139</v>
      </c>
      <c r="B1146" s="3">
        <f t="shared" si="73"/>
        <v>19201141</v>
      </c>
      <c r="C1146" s="300" t="s">
        <v>5300</v>
      </c>
      <c r="D1146" s="293" t="s">
        <v>5301</v>
      </c>
      <c r="E1146" s="12" t="s">
        <v>5302</v>
      </c>
      <c r="F1146" s="274" t="s">
        <v>5303</v>
      </c>
      <c r="G1146" s="347" t="s">
        <v>5304</v>
      </c>
      <c r="H1146" s="12" t="s">
        <v>326</v>
      </c>
      <c r="I1146" s="339">
        <v>35875</v>
      </c>
      <c r="J1146" s="337" t="s">
        <v>1920</v>
      </c>
      <c r="K1146" s="300" t="s">
        <v>1538</v>
      </c>
      <c r="L1146" s="300" t="s">
        <v>5252</v>
      </c>
      <c r="M1146" s="300" t="s">
        <v>336</v>
      </c>
      <c r="N1146" s="300" t="s">
        <v>5305</v>
      </c>
      <c r="O1146" s="274" t="s">
        <v>5306</v>
      </c>
    </row>
    <row r="1147" spans="1:15">
      <c r="A1147" s="3">
        <f t="shared" si="74"/>
        <v>1140</v>
      </c>
      <c r="B1147" s="3">
        <f t="shared" si="73"/>
        <v>19201142</v>
      </c>
      <c r="C1147" s="300" t="s">
        <v>5259</v>
      </c>
      <c r="D1147" s="293" t="s">
        <v>5232</v>
      </c>
      <c r="E1147" s="12" t="s">
        <v>91</v>
      </c>
      <c r="F1147" s="274" t="s">
        <v>5708</v>
      </c>
      <c r="G1147" s="347" t="s">
        <v>5510</v>
      </c>
      <c r="H1147" s="12" t="s">
        <v>326</v>
      </c>
      <c r="I1147" s="339">
        <v>34856</v>
      </c>
      <c r="J1147" s="337" t="s">
        <v>5511</v>
      </c>
      <c r="K1147" s="300" t="s">
        <v>1538</v>
      </c>
      <c r="L1147" s="300" t="s">
        <v>5252</v>
      </c>
      <c r="M1147" s="300" t="s">
        <v>336</v>
      </c>
      <c r="N1147" s="300" t="s">
        <v>5709</v>
      </c>
      <c r="O1147" s="274" t="s">
        <v>5710</v>
      </c>
    </row>
    <row r="1148" spans="1:15">
      <c r="A1148" s="3">
        <f t="shared" si="74"/>
        <v>1141</v>
      </c>
      <c r="B1148" s="3">
        <f t="shared" si="73"/>
        <v>19201143</v>
      </c>
      <c r="C1148" s="300" t="s">
        <v>5273</v>
      </c>
      <c r="D1148" s="293" t="s">
        <v>4570</v>
      </c>
      <c r="E1148" s="12" t="s">
        <v>5176</v>
      </c>
      <c r="F1148" s="274" t="s">
        <v>5177</v>
      </c>
      <c r="G1148" s="347" t="s">
        <v>5178</v>
      </c>
      <c r="H1148" s="12" t="s">
        <v>330</v>
      </c>
      <c r="I1148" s="339">
        <v>35654</v>
      </c>
      <c r="J1148" s="337" t="s">
        <v>1920</v>
      </c>
      <c r="K1148" s="300" t="s">
        <v>1538</v>
      </c>
      <c r="L1148" s="300" t="s">
        <v>5252</v>
      </c>
      <c r="M1148" s="300" t="s">
        <v>336</v>
      </c>
      <c r="N1148" s="300" t="s">
        <v>5179</v>
      </c>
      <c r="O1148" s="274" t="s">
        <v>2536</v>
      </c>
    </row>
    <row r="1149" spans="1:15">
      <c r="A1149" s="3">
        <f t="shared" si="74"/>
        <v>1142</v>
      </c>
      <c r="B1149" s="3">
        <f t="shared" si="73"/>
        <v>19201144</v>
      </c>
      <c r="C1149" s="300" t="s">
        <v>5288</v>
      </c>
      <c r="D1149" s="293" t="s">
        <v>5785</v>
      </c>
      <c r="E1149" s="12" t="s">
        <v>5786</v>
      </c>
      <c r="F1149" s="274" t="s">
        <v>5787</v>
      </c>
      <c r="G1149" s="347" t="s">
        <v>5788</v>
      </c>
      <c r="H1149" s="12" t="s">
        <v>326</v>
      </c>
      <c r="I1149" s="339">
        <v>35488</v>
      </c>
      <c r="J1149" s="337" t="s">
        <v>5789</v>
      </c>
      <c r="K1149" s="300" t="s">
        <v>1538</v>
      </c>
      <c r="L1149" s="300" t="s">
        <v>5252</v>
      </c>
      <c r="M1149" s="300" t="s">
        <v>336</v>
      </c>
      <c r="N1149" s="300" t="s">
        <v>5790</v>
      </c>
      <c r="O1149" s="274" t="s">
        <v>5791</v>
      </c>
    </row>
    <row r="1150" spans="1:15">
      <c r="A1150" s="3">
        <f t="shared" si="74"/>
        <v>1143</v>
      </c>
      <c r="B1150" s="3">
        <f t="shared" si="73"/>
        <v>19201145</v>
      </c>
      <c r="C1150" s="300" t="s">
        <v>5259</v>
      </c>
      <c r="D1150" s="293" t="s">
        <v>5238</v>
      </c>
      <c r="E1150" s="12" t="s">
        <v>5239</v>
      </c>
      <c r="F1150" s="274" t="s">
        <v>5832</v>
      </c>
      <c r="G1150" s="347" t="s">
        <v>5833</v>
      </c>
      <c r="H1150" s="12" t="s">
        <v>326</v>
      </c>
      <c r="I1150" s="339">
        <v>33199</v>
      </c>
      <c r="J1150" s="337" t="s">
        <v>1920</v>
      </c>
      <c r="K1150" s="300" t="s">
        <v>1538</v>
      </c>
      <c r="L1150" s="300" t="s">
        <v>5252</v>
      </c>
      <c r="M1150" s="300" t="s">
        <v>336</v>
      </c>
      <c r="N1150" s="300" t="s">
        <v>5834</v>
      </c>
      <c r="O1150" s="274" t="s">
        <v>5835</v>
      </c>
    </row>
    <row r="1151" spans="1:15">
      <c r="A1151" s="3">
        <f t="shared" si="74"/>
        <v>1144</v>
      </c>
      <c r="B1151" s="3">
        <f t="shared" ref="B1151:B1175" si="75">B1150+1</f>
        <v>19201146</v>
      </c>
      <c r="C1151" s="300" t="s">
        <v>5529</v>
      </c>
      <c r="D1151" s="293" t="s">
        <v>167</v>
      </c>
      <c r="E1151" s="12" t="s">
        <v>5211</v>
      </c>
      <c r="F1151" s="274" t="s">
        <v>5806</v>
      </c>
      <c r="G1151" s="347" t="s">
        <v>5807</v>
      </c>
      <c r="H1151" s="12" t="s">
        <v>326</v>
      </c>
      <c r="I1151" s="339">
        <v>35113</v>
      </c>
      <c r="J1151" s="337" t="s">
        <v>1920</v>
      </c>
      <c r="K1151" s="300" t="s">
        <v>1538</v>
      </c>
      <c r="L1151" s="300" t="s">
        <v>5252</v>
      </c>
      <c r="M1151" s="300" t="s">
        <v>336</v>
      </c>
      <c r="N1151" s="300" t="s">
        <v>5808</v>
      </c>
      <c r="O1151" s="274" t="s">
        <v>2440</v>
      </c>
    </row>
    <row r="1152" spans="1:15">
      <c r="A1152" s="3">
        <f t="shared" si="74"/>
        <v>1145</v>
      </c>
      <c r="B1152" s="3">
        <f t="shared" si="75"/>
        <v>19201147</v>
      </c>
      <c r="C1152" s="393" t="s">
        <v>5259</v>
      </c>
      <c r="D1152" s="252" t="s">
        <v>5863</v>
      </c>
      <c r="E1152" s="34" t="s">
        <v>5864</v>
      </c>
      <c r="F1152" s="394" t="s">
        <v>5865</v>
      </c>
      <c r="G1152" s="397" t="s">
        <v>5866</v>
      </c>
      <c r="H1152" s="34" t="s">
        <v>330</v>
      </c>
      <c r="I1152" s="395" t="s">
        <v>5867</v>
      </c>
      <c r="J1152" s="396" t="s">
        <v>5868</v>
      </c>
      <c r="K1152" s="393" t="s">
        <v>1538</v>
      </c>
      <c r="L1152" s="300" t="s">
        <v>5252</v>
      </c>
      <c r="M1152" s="393" t="s">
        <v>336</v>
      </c>
      <c r="N1152" s="393" t="s">
        <v>5869</v>
      </c>
      <c r="O1152" s="394" t="s">
        <v>1538</v>
      </c>
    </row>
    <row r="1153" spans="1:15">
      <c r="A1153" s="3">
        <f t="shared" si="74"/>
        <v>1146</v>
      </c>
      <c r="B1153" s="3">
        <f t="shared" si="75"/>
        <v>19201148</v>
      </c>
      <c r="C1153" s="300" t="s">
        <v>5248</v>
      </c>
      <c r="D1153" s="293" t="s">
        <v>5216</v>
      </c>
      <c r="E1153" s="12" t="s">
        <v>5217</v>
      </c>
      <c r="F1153" s="274" t="s">
        <v>5525</v>
      </c>
      <c r="G1153" s="347" t="s">
        <v>5526</v>
      </c>
      <c r="H1153" s="12" t="s">
        <v>326</v>
      </c>
      <c r="I1153" s="339">
        <v>35496</v>
      </c>
      <c r="J1153" s="337" t="s">
        <v>5527</v>
      </c>
      <c r="K1153" s="300" t="s">
        <v>1538</v>
      </c>
      <c r="L1153" s="300" t="s">
        <v>5252</v>
      </c>
      <c r="M1153" s="300" t="s">
        <v>336</v>
      </c>
      <c r="N1153" s="300" t="s">
        <v>5528</v>
      </c>
      <c r="O1153" s="274" t="s">
        <v>1991</v>
      </c>
    </row>
    <row r="1154" spans="1:15">
      <c r="A1154" s="3">
        <f t="shared" si="74"/>
        <v>1147</v>
      </c>
      <c r="B1154" s="3">
        <f t="shared" si="75"/>
        <v>19201149</v>
      </c>
      <c r="C1154" s="300" t="s">
        <v>5288</v>
      </c>
      <c r="D1154" s="293" t="s">
        <v>5122</v>
      </c>
      <c r="E1154" s="12" t="s">
        <v>5123</v>
      </c>
      <c r="F1154" s="274" t="s">
        <v>5124</v>
      </c>
      <c r="G1154" s="347" t="s">
        <v>5781</v>
      </c>
      <c r="H1154" s="12" t="s">
        <v>326</v>
      </c>
      <c r="I1154" s="339">
        <v>33061</v>
      </c>
      <c r="J1154" s="337" t="s">
        <v>5782</v>
      </c>
      <c r="K1154" s="300" t="s">
        <v>1538</v>
      </c>
      <c r="L1154" s="300" t="s">
        <v>5252</v>
      </c>
      <c r="M1154" s="300" t="s">
        <v>336</v>
      </c>
      <c r="N1154" s="300" t="s">
        <v>5783</v>
      </c>
      <c r="O1154" s="274" t="s">
        <v>5784</v>
      </c>
    </row>
    <row r="1155" spans="1:15">
      <c r="A1155" s="3">
        <f t="shared" si="74"/>
        <v>1148</v>
      </c>
      <c r="B1155" s="3">
        <f t="shared" si="75"/>
        <v>19201150</v>
      </c>
      <c r="C1155" s="300" t="s">
        <v>5288</v>
      </c>
      <c r="D1155" s="293" t="s">
        <v>5197</v>
      </c>
      <c r="E1155" s="12" t="s">
        <v>5198</v>
      </c>
      <c r="F1155" s="274" t="s">
        <v>5577</v>
      </c>
      <c r="G1155" s="347" t="s">
        <v>5578</v>
      </c>
      <c r="H1155" s="12" t="s">
        <v>330</v>
      </c>
      <c r="I1155" s="339">
        <v>33898</v>
      </c>
      <c r="J1155" s="337" t="s">
        <v>5579</v>
      </c>
      <c r="K1155" s="300" t="s">
        <v>1538</v>
      </c>
      <c r="L1155" s="300" t="s">
        <v>5252</v>
      </c>
      <c r="M1155" s="300" t="s">
        <v>336</v>
      </c>
      <c r="N1155" s="300" t="s">
        <v>5580</v>
      </c>
      <c r="O1155" s="300" t="s">
        <v>1538</v>
      </c>
    </row>
    <row r="1156" spans="1:15">
      <c r="A1156" s="3">
        <f t="shared" si="74"/>
        <v>1149</v>
      </c>
      <c r="B1156" s="3">
        <f t="shared" si="75"/>
        <v>19201151</v>
      </c>
      <c r="C1156" s="300" t="s">
        <v>5259</v>
      </c>
      <c r="D1156" s="293" t="s">
        <v>5645</v>
      </c>
      <c r="E1156" s="12" t="s">
        <v>56</v>
      </c>
      <c r="F1156" s="274" t="s">
        <v>5646</v>
      </c>
      <c r="G1156" s="347" t="s">
        <v>5647</v>
      </c>
      <c r="H1156" s="12" t="s">
        <v>330</v>
      </c>
      <c r="I1156" s="339">
        <v>32120</v>
      </c>
      <c r="J1156" s="337" t="s">
        <v>5648</v>
      </c>
      <c r="K1156" s="300" t="s">
        <v>1538</v>
      </c>
      <c r="L1156" s="300" t="s">
        <v>5252</v>
      </c>
      <c r="M1156" s="300" t="s">
        <v>336</v>
      </c>
      <c r="N1156" s="300" t="s">
        <v>5649</v>
      </c>
      <c r="O1156" s="274" t="s">
        <v>5650</v>
      </c>
    </row>
    <row r="1157" spans="1:15">
      <c r="A1157" s="3">
        <f t="shared" si="74"/>
        <v>1150</v>
      </c>
      <c r="B1157" s="3">
        <f t="shared" si="75"/>
        <v>19201152</v>
      </c>
      <c r="C1157" s="300" t="s">
        <v>5259</v>
      </c>
      <c r="D1157" s="293" t="s">
        <v>5628</v>
      </c>
      <c r="E1157" s="12" t="s">
        <v>5629</v>
      </c>
      <c r="F1157" s="274" t="s">
        <v>5630</v>
      </c>
      <c r="G1157" s="347" t="s">
        <v>5631</v>
      </c>
      <c r="H1157" s="12" t="s">
        <v>326</v>
      </c>
      <c r="I1157" s="339">
        <v>30649</v>
      </c>
      <c r="J1157" s="337" t="s">
        <v>5632</v>
      </c>
      <c r="K1157" s="300" t="s">
        <v>1538</v>
      </c>
      <c r="L1157" s="300" t="s">
        <v>5252</v>
      </c>
      <c r="M1157" s="300" t="s">
        <v>336</v>
      </c>
      <c r="N1157" s="300" t="s">
        <v>5633</v>
      </c>
      <c r="O1157" s="274" t="s">
        <v>5634</v>
      </c>
    </row>
    <row r="1158" spans="1:15">
      <c r="A1158" s="3">
        <f t="shared" si="74"/>
        <v>1151</v>
      </c>
      <c r="B1158" s="3">
        <f t="shared" si="75"/>
        <v>19201153</v>
      </c>
      <c r="C1158" s="300" t="s">
        <v>5259</v>
      </c>
      <c r="D1158" s="293" t="s">
        <v>5185</v>
      </c>
      <c r="E1158" s="12" t="s">
        <v>5667</v>
      </c>
      <c r="F1158" s="274" t="s">
        <v>5186</v>
      </c>
      <c r="G1158" s="347" t="s">
        <v>5668</v>
      </c>
      <c r="H1158" s="12" t="s">
        <v>330</v>
      </c>
      <c r="I1158" s="339">
        <v>34197</v>
      </c>
      <c r="J1158" s="337" t="s">
        <v>5669</v>
      </c>
      <c r="K1158" s="300" t="s">
        <v>1538</v>
      </c>
      <c r="L1158" s="300" t="s">
        <v>5252</v>
      </c>
      <c r="M1158" s="300" t="s">
        <v>336</v>
      </c>
      <c r="N1158" s="300" t="s">
        <v>5670</v>
      </c>
      <c r="O1158" s="274" t="s">
        <v>5671</v>
      </c>
    </row>
    <row r="1159" spans="1:15">
      <c r="A1159" s="3">
        <f t="shared" si="74"/>
        <v>1152</v>
      </c>
      <c r="B1159" s="3">
        <f t="shared" si="75"/>
        <v>19201154</v>
      </c>
      <c r="C1159" s="300" t="s">
        <v>5823</v>
      </c>
      <c r="D1159" s="293" t="s">
        <v>5242</v>
      </c>
      <c r="E1159" s="12" t="s">
        <v>5824</v>
      </c>
      <c r="F1159" s="274" t="s">
        <v>5825</v>
      </c>
      <c r="G1159" s="347" t="s">
        <v>5826</v>
      </c>
      <c r="H1159" s="12" t="s">
        <v>330</v>
      </c>
      <c r="I1159" s="339">
        <v>35546</v>
      </c>
      <c r="J1159" s="337" t="s">
        <v>1920</v>
      </c>
      <c r="K1159" s="300" t="s">
        <v>1538</v>
      </c>
      <c r="L1159" s="300" t="s">
        <v>5252</v>
      </c>
      <c r="M1159" s="300" t="s">
        <v>336</v>
      </c>
      <c r="N1159" s="300" t="s">
        <v>5827</v>
      </c>
      <c r="O1159" s="300" t="s">
        <v>1538</v>
      </c>
    </row>
    <row r="1160" spans="1:15">
      <c r="A1160" s="3">
        <f t="shared" si="74"/>
        <v>1153</v>
      </c>
      <c r="B1160" s="3">
        <f t="shared" si="75"/>
        <v>19201155</v>
      </c>
      <c r="C1160" s="300" t="s">
        <v>5259</v>
      </c>
      <c r="D1160" s="293" t="s">
        <v>5695</v>
      </c>
      <c r="E1160" s="12" t="s">
        <v>5236</v>
      </c>
      <c r="F1160" s="274" t="s">
        <v>5696</v>
      </c>
      <c r="G1160" s="347" t="s">
        <v>5697</v>
      </c>
      <c r="H1160" s="12" t="s">
        <v>330</v>
      </c>
      <c r="I1160" s="339">
        <v>30696</v>
      </c>
      <c r="J1160" s="337" t="s">
        <v>1920</v>
      </c>
      <c r="K1160" s="300" t="s">
        <v>1538</v>
      </c>
      <c r="L1160" s="300" t="s">
        <v>5252</v>
      </c>
      <c r="M1160" s="300" t="s">
        <v>336</v>
      </c>
      <c r="N1160" s="300" t="s">
        <v>5698</v>
      </c>
      <c r="O1160" s="274" t="s">
        <v>5699</v>
      </c>
    </row>
    <row r="1161" spans="1:15">
      <c r="A1161" s="3">
        <f t="shared" si="74"/>
        <v>1154</v>
      </c>
      <c r="B1161" s="3">
        <f t="shared" si="75"/>
        <v>19201156</v>
      </c>
      <c r="C1161" s="300" t="s">
        <v>5248</v>
      </c>
      <c r="D1161" s="293" t="s">
        <v>5403</v>
      </c>
      <c r="E1161" s="12" t="s">
        <v>5404</v>
      </c>
      <c r="F1161" s="274" t="s">
        <v>5405</v>
      </c>
      <c r="G1161" s="347" t="s">
        <v>5406</v>
      </c>
      <c r="H1161" s="12" t="s">
        <v>330</v>
      </c>
      <c r="I1161" s="339">
        <v>31967</v>
      </c>
      <c r="J1161" s="12" t="s">
        <v>3866</v>
      </c>
      <c r="K1161" s="300" t="s">
        <v>1538</v>
      </c>
      <c r="L1161" s="300" t="s">
        <v>5252</v>
      </c>
      <c r="M1161" s="300" t="s">
        <v>336</v>
      </c>
      <c r="N1161" s="300" t="s">
        <v>5407</v>
      </c>
      <c r="O1161" s="274" t="s">
        <v>5408</v>
      </c>
    </row>
    <row r="1162" spans="1:15">
      <c r="A1162" s="3">
        <f t="shared" si="74"/>
        <v>1155</v>
      </c>
      <c r="B1162" s="3">
        <f t="shared" si="75"/>
        <v>19201157</v>
      </c>
      <c r="C1162" s="300" t="s">
        <v>5259</v>
      </c>
      <c r="D1162" s="293" t="s">
        <v>5241</v>
      </c>
      <c r="E1162" s="12" t="s">
        <v>5828</v>
      </c>
      <c r="F1162" s="274" t="s">
        <v>5829</v>
      </c>
      <c r="G1162" s="12" t="s">
        <v>1848</v>
      </c>
      <c r="H1162" s="12" t="s">
        <v>326</v>
      </c>
      <c r="I1162" s="339">
        <v>34834</v>
      </c>
      <c r="J1162" s="337" t="s">
        <v>5830</v>
      </c>
      <c r="K1162" s="300" t="s">
        <v>1538</v>
      </c>
      <c r="L1162" s="300" t="s">
        <v>5252</v>
      </c>
      <c r="M1162" s="300" t="s">
        <v>5831</v>
      </c>
      <c r="N1162" s="300" t="s">
        <v>2542</v>
      </c>
      <c r="O1162" s="300" t="s">
        <v>1538</v>
      </c>
    </row>
    <row r="1163" spans="1:15">
      <c r="A1163" s="3">
        <f t="shared" si="74"/>
        <v>1156</v>
      </c>
      <c r="B1163" s="3">
        <f t="shared" si="75"/>
        <v>19201158</v>
      </c>
      <c r="C1163" s="300" t="s">
        <v>5288</v>
      </c>
      <c r="D1163" s="293" t="s">
        <v>5208</v>
      </c>
      <c r="E1163" s="12" t="s">
        <v>142</v>
      </c>
      <c r="F1163" s="274" t="s">
        <v>5796</v>
      </c>
      <c r="G1163" s="347" t="s">
        <v>5797</v>
      </c>
      <c r="H1163" s="12" t="s">
        <v>330</v>
      </c>
      <c r="I1163" s="339">
        <v>33679</v>
      </c>
      <c r="J1163" s="337" t="s">
        <v>5798</v>
      </c>
      <c r="K1163" s="300" t="s">
        <v>1538</v>
      </c>
      <c r="L1163" s="300" t="s">
        <v>5252</v>
      </c>
      <c r="M1163" s="300" t="s">
        <v>336</v>
      </c>
      <c r="N1163" s="300" t="s">
        <v>5799</v>
      </c>
      <c r="O1163" s="274" t="s">
        <v>5800</v>
      </c>
    </row>
    <row r="1164" spans="1:15">
      <c r="A1164" s="3">
        <f t="shared" si="74"/>
        <v>1157</v>
      </c>
      <c r="B1164" s="3">
        <f t="shared" si="75"/>
        <v>19201159</v>
      </c>
      <c r="C1164" s="300" t="s">
        <v>5259</v>
      </c>
      <c r="D1164" s="293" t="s">
        <v>1546</v>
      </c>
      <c r="E1164" s="12" t="s">
        <v>5738</v>
      </c>
      <c r="F1164" s="274" t="s">
        <v>5739</v>
      </c>
      <c r="G1164" s="347" t="s">
        <v>5740</v>
      </c>
      <c r="H1164" s="12" t="s">
        <v>326</v>
      </c>
      <c r="I1164" s="339">
        <v>35009</v>
      </c>
      <c r="J1164" s="337" t="s">
        <v>5741</v>
      </c>
      <c r="K1164" s="300" t="s">
        <v>1538</v>
      </c>
      <c r="L1164" s="300" t="s">
        <v>5252</v>
      </c>
      <c r="M1164" s="300" t="s">
        <v>336</v>
      </c>
      <c r="N1164" s="300" t="s">
        <v>5742</v>
      </c>
      <c r="O1164" s="274" t="s">
        <v>1812</v>
      </c>
    </row>
    <row r="1165" spans="1:15">
      <c r="A1165" s="3">
        <f t="shared" ref="A1165:B1217" si="76">A1164+1</f>
        <v>1158</v>
      </c>
      <c r="B1165" s="3">
        <f t="shared" si="75"/>
        <v>19201160</v>
      </c>
      <c r="C1165" s="300" t="s">
        <v>5259</v>
      </c>
      <c r="D1165" s="293" t="s">
        <v>5243</v>
      </c>
      <c r="E1165" s="12" t="s">
        <v>91</v>
      </c>
      <c r="F1165" s="274" t="s">
        <v>5721</v>
      </c>
      <c r="G1165" s="347" t="s">
        <v>5722</v>
      </c>
      <c r="H1165" s="12" t="s">
        <v>326</v>
      </c>
      <c r="I1165" s="339">
        <v>32873</v>
      </c>
      <c r="J1165" s="337" t="s">
        <v>5723</v>
      </c>
      <c r="K1165" s="300" t="s">
        <v>1538</v>
      </c>
      <c r="L1165" s="300" t="s">
        <v>5252</v>
      </c>
      <c r="M1165" s="300" t="s">
        <v>336</v>
      </c>
      <c r="N1165" s="300" t="s">
        <v>5724</v>
      </c>
      <c r="O1165" s="274" t="s">
        <v>5725</v>
      </c>
    </row>
    <row r="1166" spans="1:15">
      <c r="A1166" s="3">
        <f t="shared" si="76"/>
        <v>1159</v>
      </c>
      <c r="B1166" s="3">
        <f t="shared" si="75"/>
        <v>19201161</v>
      </c>
      <c r="C1166" s="300" t="s">
        <v>5248</v>
      </c>
      <c r="D1166" s="293" t="s">
        <v>5340</v>
      </c>
      <c r="E1166" s="12" t="s">
        <v>5341</v>
      </c>
      <c r="F1166" s="274" t="s">
        <v>5342</v>
      </c>
      <c r="G1166" s="347" t="s">
        <v>5343</v>
      </c>
      <c r="H1166" s="12" t="s">
        <v>330</v>
      </c>
      <c r="I1166" s="339">
        <v>33466</v>
      </c>
      <c r="J1166" s="337" t="s">
        <v>5344</v>
      </c>
      <c r="K1166" s="300" t="s">
        <v>1538</v>
      </c>
      <c r="L1166" s="300" t="s">
        <v>5252</v>
      </c>
      <c r="M1166" s="300" t="s">
        <v>336</v>
      </c>
      <c r="N1166" s="300" t="s">
        <v>5345</v>
      </c>
      <c r="O1166" s="274" t="s">
        <v>1440</v>
      </c>
    </row>
    <row r="1167" spans="1:15">
      <c r="A1167" s="3">
        <f t="shared" si="76"/>
        <v>1160</v>
      </c>
      <c r="B1167" s="3">
        <f t="shared" si="75"/>
        <v>19201162</v>
      </c>
      <c r="C1167" s="300" t="s">
        <v>5259</v>
      </c>
      <c r="D1167" s="293" t="s">
        <v>91</v>
      </c>
      <c r="E1167" s="12" t="s">
        <v>5260</v>
      </c>
      <c r="F1167" s="274" t="s">
        <v>5261</v>
      </c>
      <c r="G1167" s="347" t="s">
        <v>5262</v>
      </c>
      <c r="H1167" s="12" t="s">
        <v>330</v>
      </c>
      <c r="I1167" s="339">
        <v>34767</v>
      </c>
      <c r="J1167" s="337" t="s">
        <v>1920</v>
      </c>
      <c r="K1167" s="300" t="s">
        <v>1538</v>
      </c>
      <c r="L1167" s="300" t="s">
        <v>5252</v>
      </c>
      <c r="M1167" s="300" t="s">
        <v>336</v>
      </c>
      <c r="N1167" s="300" t="s">
        <v>5263</v>
      </c>
      <c r="O1167" s="300" t="s">
        <v>1538</v>
      </c>
    </row>
    <row r="1168" spans="1:15">
      <c r="A1168" s="3">
        <f t="shared" si="76"/>
        <v>1161</v>
      </c>
      <c r="B1168" s="3">
        <f t="shared" si="75"/>
        <v>19201163</v>
      </c>
      <c r="C1168" s="300" t="s">
        <v>5248</v>
      </c>
      <c r="D1168" s="293" t="s">
        <v>129</v>
      </c>
      <c r="E1168" s="12" t="s">
        <v>5331</v>
      </c>
      <c r="F1168" s="274" t="s">
        <v>5332</v>
      </c>
      <c r="G1168" s="347" t="s">
        <v>5333</v>
      </c>
      <c r="H1168" s="12" t="s">
        <v>326</v>
      </c>
      <c r="I1168" s="339" t="s">
        <v>3866</v>
      </c>
      <c r="J1168" s="337" t="s">
        <v>1920</v>
      </c>
      <c r="K1168" s="300" t="s">
        <v>1538</v>
      </c>
      <c r="L1168" s="300" t="s">
        <v>5252</v>
      </c>
      <c r="M1168" s="300" t="s">
        <v>336</v>
      </c>
      <c r="N1168" s="300" t="s">
        <v>5334</v>
      </c>
      <c r="O1168" s="274" t="s">
        <v>1311</v>
      </c>
    </row>
    <row r="1169" spans="1:15">
      <c r="A1169" s="3">
        <f t="shared" si="76"/>
        <v>1162</v>
      </c>
      <c r="B1169" s="3">
        <f t="shared" si="75"/>
        <v>19201164</v>
      </c>
      <c r="C1169" s="300" t="s">
        <v>5259</v>
      </c>
      <c r="D1169" s="293" t="s">
        <v>5495</v>
      </c>
      <c r="E1169" s="12" t="s">
        <v>5496</v>
      </c>
      <c r="F1169" s="274" t="s">
        <v>5497</v>
      </c>
      <c r="G1169" s="347" t="s">
        <v>5498</v>
      </c>
      <c r="H1169" s="12" t="s">
        <v>326</v>
      </c>
      <c r="I1169" s="339">
        <v>35957</v>
      </c>
      <c r="J1169" s="337" t="s">
        <v>1920</v>
      </c>
      <c r="K1169" s="300" t="s">
        <v>1538</v>
      </c>
      <c r="L1169" s="300" t="s">
        <v>5252</v>
      </c>
      <c r="M1169" s="300" t="s">
        <v>336</v>
      </c>
      <c r="N1169" s="300" t="s">
        <v>5499</v>
      </c>
      <c r="O1169" s="274" t="s">
        <v>5500</v>
      </c>
    </row>
    <row r="1170" spans="1:15">
      <c r="A1170" s="3">
        <f t="shared" si="76"/>
        <v>1163</v>
      </c>
      <c r="B1170" s="3">
        <f t="shared" si="75"/>
        <v>19201165</v>
      </c>
      <c r="C1170" s="393" t="s">
        <v>5248</v>
      </c>
      <c r="D1170" s="252" t="s">
        <v>5859</v>
      </c>
      <c r="E1170" s="34" t="s">
        <v>1683</v>
      </c>
      <c r="F1170" s="394" t="s">
        <v>5873</v>
      </c>
      <c r="G1170" s="397" t="s">
        <v>5874</v>
      </c>
      <c r="H1170" s="34" t="s">
        <v>326</v>
      </c>
      <c r="I1170" s="395">
        <v>34052</v>
      </c>
      <c r="J1170" s="396" t="s">
        <v>1920</v>
      </c>
      <c r="K1170" s="393" t="s">
        <v>1538</v>
      </c>
      <c r="L1170" s="300" t="s">
        <v>5252</v>
      </c>
      <c r="M1170" s="393" t="s">
        <v>336</v>
      </c>
      <c r="N1170" s="393" t="s">
        <v>5875</v>
      </c>
      <c r="O1170" s="394" t="s">
        <v>5876</v>
      </c>
    </row>
    <row r="1171" spans="1:15">
      <c r="A1171" s="3">
        <f t="shared" si="76"/>
        <v>1164</v>
      </c>
      <c r="B1171" s="3">
        <f t="shared" si="75"/>
        <v>19201166</v>
      </c>
      <c r="C1171" s="393" t="s">
        <v>5248</v>
      </c>
      <c r="D1171" s="252" t="s">
        <v>72</v>
      </c>
      <c r="E1171" s="34" t="s">
        <v>5877</v>
      </c>
      <c r="F1171" s="394" t="s">
        <v>5878</v>
      </c>
      <c r="G1171" s="397" t="s">
        <v>5879</v>
      </c>
      <c r="H1171" s="34" t="s">
        <v>326</v>
      </c>
      <c r="I1171" s="395">
        <v>34508</v>
      </c>
      <c r="J1171" s="396" t="s">
        <v>1920</v>
      </c>
      <c r="K1171" s="393" t="s">
        <v>1538</v>
      </c>
      <c r="L1171" s="300" t="s">
        <v>5252</v>
      </c>
      <c r="M1171" s="393" t="s">
        <v>336</v>
      </c>
      <c r="N1171" s="393" t="s">
        <v>5875</v>
      </c>
      <c r="O1171" s="394" t="s">
        <v>5880</v>
      </c>
    </row>
    <row r="1172" spans="1:15">
      <c r="A1172" s="3">
        <f t="shared" si="76"/>
        <v>1165</v>
      </c>
      <c r="B1172" s="3">
        <f t="shared" si="75"/>
        <v>19201167</v>
      </c>
      <c r="C1172" s="393" t="s">
        <v>5248</v>
      </c>
      <c r="D1172" s="252" t="s">
        <v>5860</v>
      </c>
      <c r="E1172" s="34" t="s">
        <v>5881</v>
      </c>
      <c r="F1172" s="394" t="s">
        <v>5882</v>
      </c>
      <c r="G1172" s="397" t="s">
        <v>5883</v>
      </c>
      <c r="H1172" s="34" t="s">
        <v>326</v>
      </c>
      <c r="I1172" s="395">
        <v>33678</v>
      </c>
      <c r="J1172" s="396" t="s">
        <v>1920</v>
      </c>
      <c r="K1172" s="393" t="s">
        <v>1538</v>
      </c>
      <c r="L1172" s="300" t="s">
        <v>5252</v>
      </c>
      <c r="M1172" s="393" t="s">
        <v>336</v>
      </c>
      <c r="N1172" s="393" t="s">
        <v>5875</v>
      </c>
      <c r="O1172" s="394" t="s">
        <v>5884</v>
      </c>
    </row>
    <row r="1173" spans="1:15">
      <c r="A1173" s="3">
        <f t="shared" ref="A1173:B1176" si="77">A1172+1</f>
        <v>1166</v>
      </c>
      <c r="B1173" s="3">
        <f t="shared" si="75"/>
        <v>19201168</v>
      </c>
      <c r="C1173" s="300" t="s">
        <v>5248</v>
      </c>
      <c r="D1173" s="293" t="s">
        <v>5384</v>
      </c>
      <c r="E1173" s="12" t="s">
        <v>776</v>
      </c>
      <c r="F1173" s="274" t="s">
        <v>5385</v>
      </c>
      <c r="G1173" s="347" t="s">
        <v>5386</v>
      </c>
      <c r="H1173" s="12" t="s">
        <v>330</v>
      </c>
      <c r="I1173" s="339">
        <v>32911</v>
      </c>
      <c r="J1173" s="337" t="s">
        <v>5387</v>
      </c>
      <c r="K1173" s="300" t="s">
        <v>1538</v>
      </c>
      <c r="L1173" s="300" t="s">
        <v>5252</v>
      </c>
      <c r="M1173" s="300" t="s">
        <v>336</v>
      </c>
      <c r="N1173" s="300" t="s">
        <v>5388</v>
      </c>
      <c r="O1173" s="274" t="s">
        <v>5389</v>
      </c>
    </row>
    <row r="1174" spans="1:15">
      <c r="A1174" s="3">
        <f t="shared" si="77"/>
        <v>1167</v>
      </c>
      <c r="B1174" s="3">
        <f t="shared" si="75"/>
        <v>19201169</v>
      </c>
      <c r="C1174" s="393" t="s">
        <v>5891</v>
      </c>
      <c r="D1174" s="252" t="s">
        <v>5899</v>
      </c>
      <c r="E1174" s="34" t="s">
        <v>5853</v>
      </c>
      <c r="F1174" s="394" t="s">
        <v>5900</v>
      </c>
      <c r="G1174" s="397" t="s">
        <v>5901</v>
      </c>
      <c r="H1174" s="34" t="s">
        <v>330</v>
      </c>
      <c r="I1174" s="395">
        <v>30411</v>
      </c>
      <c r="J1174" s="396" t="s">
        <v>5902</v>
      </c>
      <c r="K1174" s="393" t="s">
        <v>1538</v>
      </c>
      <c r="L1174" s="300" t="s">
        <v>5252</v>
      </c>
      <c r="M1174" s="393" t="s">
        <v>5416</v>
      </c>
      <c r="N1174" s="393"/>
      <c r="O1174" s="394"/>
    </row>
    <row r="1175" spans="1:15">
      <c r="A1175" s="3">
        <f t="shared" si="77"/>
        <v>1168</v>
      </c>
      <c r="B1175" s="3">
        <f t="shared" si="75"/>
        <v>19201170</v>
      </c>
      <c r="C1175" s="300" t="s">
        <v>5903</v>
      </c>
      <c r="D1175" s="293" t="s">
        <v>5904</v>
      </c>
      <c r="E1175" s="12" t="s">
        <v>5905</v>
      </c>
      <c r="F1175" s="274" t="s">
        <v>5906</v>
      </c>
      <c r="G1175" s="347" t="s">
        <v>5907</v>
      </c>
      <c r="H1175" s="12" t="s">
        <v>330</v>
      </c>
      <c r="I1175" s="339">
        <v>33226</v>
      </c>
      <c r="J1175" s="337" t="s">
        <v>5908</v>
      </c>
      <c r="K1175" s="300" t="s">
        <v>1538</v>
      </c>
      <c r="M1175" s="300" t="s">
        <v>5416</v>
      </c>
      <c r="N1175" s="300" t="s">
        <v>1538</v>
      </c>
      <c r="O1175" s="274" t="s">
        <v>1538</v>
      </c>
    </row>
    <row r="1176" spans="1:15">
      <c r="A1176" s="3">
        <f t="shared" si="77"/>
        <v>1169</v>
      </c>
      <c r="B1176" s="3">
        <f t="shared" si="77"/>
        <v>19201171</v>
      </c>
      <c r="C1176" s="300" t="s">
        <v>5903</v>
      </c>
      <c r="D1176" s="293" t="s">
        <v>3207</v>
      </c>
      <c r="E1176" s="12" t="s">
        <v>3208</v>
      </c>
      <c r="F1176" s="274" t="s">
        <v>3586</v>
      </c>
      <c r="G1176" s="347" t="s">
        <v>5909</v>
      </c>
      <c r="H1176" s="12" t="s">
        <v>330</v>
      </c>
      <c r="I1176" s="339">
        <v>34702</v>
      </c>
      <c r="J1176" s="337" t="s">
        <v>3588</v>
      </c>
      <c r="K1176" s="300" t="s">
        <v>1538</v>
      </c>
      <c r="M1176" s="300" t="s">
        <v>1538</v>
      </c>
      <c r="N1176" s="300" t="s">
        <v>1538</v>
      </c>
      <c r="O1176" s="274" t="s">
        <v>1538</v>
      </c>
    </row>
    <row r="1177" spans="1:15">
      <c r="A1177" s="3">
        <f t="shared" si="76"/>
        <v>1170</v>
      </c>
      <c r="B1177" s="3">
        <f t="shared" si="76"/>
        <v>19201172</v>
      </c>
      <c r="C1177" s="300" t="s">
        <v>5903</v>
      </c>
      <c r="D1177" s="293" t="s">
        <v>5910</v>
      </c>
      <c r="E1177" s="12" t="s">
        <v>5856</v>
      </c>
      <c r="F1177" s="274" t="s">
        <v>5911</v>
      </c>
      <c r="G1177" s="12" t="s">
        <v>1538</v>
      </c>
      <c r="H1177" s="12" t="s">
        <v>326</v>
      </c>
      <c r="I1177" s="339">
        <v>33441</v>
      </c>
      <c r="J1177" s="337" t="s">
        <v>5912</v>
      </c>
      <c r="K1177" s="300" t="s">
        <v>1538</v>
      </c>
      <c r="M1177" s="300" t="s">
        <v>336</v>
      </c>
      <c r="N1177" s="300" t="s">
        <v>5913</v>
      </c>
      <c r="O1177" s="274" t="s">
        <v>3881</v>
      </c>
    </row>
    <row r="1178" spans="1:15">
      <c r="A1178" s="3">
        <f t="shared" si="76"/>
        <v>1171</v>
      </c>
      <c r="B1178" s="3">
        <f t="shared" si="76"/>
        <v>19201173</v>
      </c>
      <c r="C1178" s="300" t="s">
        <v>5903</v>
      </c>
      <c r="D1178" s="293" t="s">
        <v>3215</v>
      </c>
      <c r="E1178" s="12" t="s">
        <v>5914</v>
      </c>
      <c r="F1178" s="274" t="s">
        <v>5915</v>
      </c>
      <c r="G1178" s="347" t="s">
        <v>5916</v>
      </c>
      <c r="H1178" s="12" t="s">
        <v>326</v>
      </c>
      <c r="I1178" s="339">
        <v>30023</v>
      </c>
      <c r="J1178" s="337" t="s">
        <v>5917</v>
      </c>
      <c r="K1178" s="300" t="s">
        <v>1538</v>
      </c>
      <c r="M1178" s="300" t="s">
        <v>336</v>
      </c>
      <c r="N1178" s="300" t="s">
        <v>5918</v>
      </c>
      <c r="O1178" s="274" t="s">
        <v>5919</v>
      </c>
    </row>
    <row r="1179" spans="1:15">
      <c r="A1179" s="3">
        <f t="shared" si="76"/>
        <v>1172</v>
      </c>
      <c r="B1179" s="3">
        <f t="shared" si="76"/>
        <v>19201174</v>
      </c>
      <c r="C1179" s="300" t="s">
        <v>5903</v>
      </c>
      <c r="D1179" s="293" t="s">
        <v>1556</v>
      </c>
      <c r="E1179" s="12" t="s">
        <v>5920</v>
      </c>
      <c r="F1179" s="274" t="s">
        <v>5921</v>
      </c>
      <c r="G1179" s="347" t="s">
        <v>5922</v>
      </c>
      <c r="H1179" s="12" t="s">
        <v>330</v>
      </c>
      <c r="I1179" s="339">
        <v>34534</v>
      </c>
      <c r="J1179" s="337" t="s">
        <v>5923</v>
      </c>
      <c r="K1179" s="300" t="s">
        <v>1538</v>
      </c>
      <c r="M1179" s="300" t="s">
        <v>1081</v>
      </c>
      <c r="N1179" s="300" t="s">
        <v>1538</v>
      </c>
      <c r="O1179" s="274" t="s">
        <v>1538</v>
      </c>
    </row>
    <row r="1180" spans="1:15">
      <c r="A1180" s="3">
        <f t="shared" si="76"/>
        <v>1173</v>
      </c>
      <c r="B1180" s="3">
        <f t="shared" si="76"/>
        <v>19201175</v>
      </c>
      <c r="C1180" s="300" t="s">
        <v>5903</v>
      </c>
      <c r="D1180" s="293" t="s">
        <v>5924</v>
      </c>
      <c r="E1180" s="12" t="s">
        <v>4992</v>
      </c>
      <c r="F1180" s="274" t="s">
        <v>5925</v>
      </c>
      <c r="G1180" s="347" t="s">
        <v>5926</v>
      </c>
      <c r="H1180" s="12" t="s">
        <v>330</v>
      </c>
      <c r="I1180" s="339">
        <v>49</v>
      </c>
      <c r="J1180" s="337" t="s">
        <v>5927</v>
      </c>
      <c r="K1180" s="300" t="s">
        <v>1538</v>
      </c>
      <c r="M1180" s="300" t="s">
        <v>1538</v>
      </c>
      <c r="N1180" s="300" t="s">
        <v>1538</v>
      </c>
      <c r="O1180" s="274" t="s">
        <v>1538</v>
      </c>
    </row>
    <row r="1181" spans="1:15">
      <c r="A1181" s="3">
        <f t="shared" si="76"/>
        <v>1174</v>
      </c>
      <c r="B1181" s="3">
        <f t="shared" si="76"/>
        <v>19201176</v>
      </c>
      <c r="C1181" s="300" t="s">
        <v>5903</v>
      </c>
      <c r="D1181" s="293" t="s">
        <v>5928</v>
      </c>
      <c r="E1181" s="12" t="s">
        <v>5929</v>
      </c>
      <c r="F1181" s="274" t="s">
        <v>5930</v>
      </c>
      <c r="G1181" s="347" t="s">
        <v>5931</v>
      </c>
      <c r="H1181" s="12" t="s">
        <v>326</v>
      </c>
      <c r="I1181" s="339">
        <v>32317</v>
      </c>
      <c r="J1181" s="337" t="s">
        <v>1920</v>
      </c>
      <c r="K1181" s="300" t="s">
        <v>1538</v>
      </c>
      <c r="M1181" s="300" t="s">
        <v>336</v>
      </c>
      <c r="N1181" s="300" t="s">
        <v>5932</v>
      </c>
      <c r="O1181" s="274" t="s">
        <v>5933</v>
      </c>
    </row>
    <row r="1182" spans="1:15">
      <c r="A1182" s="3">
        <f t="shared" si="76"/>
        <v>1175</v>
      </c>
      <c r="B1182" s="3">
        <f t="shared" si="76"/>
        <v>19201177</v>
      </c>
      <c r="C1182" s="300" t="s">
        <v>5903</v>
      </c>
      <c r="D1182" s="293" t="s">
        <v>5934</v>
      </c>
      <c r="E1182" s="12" t="s">
        <v>5935</v>
      </c>
      <c r="F1182" s="274" t="s">
        <v>5936</v>
      </c>
      <c r="G1182" s="347" t="s">
        <v>5937</v>
      </c>
      <c r="H1182" s="12" t="s">
        <v>330</v>
      </c>
      <c r="I1182" s="339">
        <v>33113</v>
      </c>
      <c r="J1182" s="337" t="s">
        <v>5938</v>
      </c>
      <c r="K1182" s="300" t="s">
        <v>1538</v>
      </c>
      <c r="M1182" s="300" t="s">
        <v>336</v>
      </c>
      <c r="N1182" s="300" t="s">
        <v>5939</v>
      </c>
      <c r="O1182" s="274" t="s">
        <v>1538</v>
      </c>
    </row>
    <row r="1183" spans="1:15">
      <c r="A1183" s="3">
        <f t="shared" si="76"/>
        <v>1176</v>
      </c>
      <c r="B1183" s="3">
        <f t="shared" si="76"/>
        <v>19201178</v>
      </c>
      <c r="C1183" s="300" t="s">
        <v>5903</v>
      </c>
      <c r="D1183" s="293" t="s">
        <v>3239</v>
      </c>
      <c r="E1183" s="12" t="s">
        <v>360</v>
      </c>
      <c r="F1183" s="274" t="s">
        <v>5940</v>
      </c>
      <c r="G1183" s="347" t="s">
        <v>5941</v>
      </c>
      <c r="H1183" s="12" t="s">
        <v>330</v>
      </c>
      <c r="I1183" s="339">
        <v>32879</v>
      </c>
      <c r="J1183" s="337" t="s">
        <v>5942</v>
      </c>
      <c r="K1183" s="300" t="s">
        <v>1538</v>
      </c>
      <c r="M1183" s="300" t="s">
        <v>5416</v>
      </c>
      <c r="N1183" s="300" t="s">
        <v>1538</v>
      </c>
      <c r="O1183" s="274" t="s">
        <v>1538</v>
      </c>
    </row>
    <row r="1184" spans="1:15">
      <c r="A1184" s="3">
        <f t="shared" si="76"/>
        <v>1177</v>
      </c>
      <c r="B1184" s="3">
        <f t="shared" si="76"/>
        <v>19201179</v>
      </c>
      <c r="C1184" s="300" t="s">
        <v>5903</v>
      </c>
      <c r="D1184" s="293" t="s">
        <v>5943</v>
      </c>
      <c r="E1184" s="12" t="s">
        <v>5944</v>
      </c>
      <c r="F1184" s="274" t="s">
        <v>5945</v>
      </c>
      <c r="G1184" s="347" t="s">
        <v>5946</v>
      </c>
      <c r="H1184" s="12" t="s">
        <v>326</v>
      </c>
      <c r="I1184" s="339">
        <v>28388</v>
      </c>
      <c r="J1184" s="337" t="s">
        <v>5947</v>
      </c>
      <c r="K1184" s="300" t="s">
        <v>1538</v>
      </c>
      <c r="M1184" s="300" t="s">
        <v>343</v>
      </c>
      <c r="N1184" s="300" t="s">
        <v>1538</v>
      </c>
      <c r="O1184" s="274" t="s">
        <v>1538</v>
      </c>
    </row>
    <row r="1185" spans="1:15">
      <c r="A1185" s="3">
        <f t="shared" ref="A1185:B1188" si="78">A1184+1</f>
        <v>1178</v>
      </c>
      <c r="B1185" s="3">
        <f t="shared" si="78"/>
        <v>19201180</v>
      </c>
      <c r="C1185" s="300" t="s">
        <v>5903</v>
      </c>
      <c r="D1185" s="293" t="s">
        <v>5948</v>
      </c>
      <c r="E1185" s="12" t="s">
        <v>5949</v>
      </c>
      <c r="F1185" s="274" t="s">
        <v>5950</v>
      </c>
      <c r="G1185" s="347" t="s">
        <v>5951</v>
      </c>
      <c r="H1185" s="12" t="s">
        <v>326</v>
      </c>
      <c r="I1185" s="339">
        <v>32319</v>
      </c>
      <c r="J1185" s="337" t="s">
        <v>5952</v>
      </c>
      <c r="K1185" s="300" t="s">
        <v>1538</v>
      </c>
      <c r="M1185" s="300" t="s">
        <v>5416</v>
      </c>
      <c r="N1185" s="300" t="s">
        <v>1538</v>
      </c>
      <c r="O1185" s="274" t="s">
        <v>1538</v>
      </c>
    </row>
    <row r="1186" spans="1:15">
      <c r="A1186" s="3">
        <f t="shared" si="78"/>
        <v>1179</v>
      </c>
      <c r="B1186" s="3">
        <f t="shared" si="78"/>
        <v>19201181</v>
      </c>
      <c r="C1186" s="300" t="s">
        <v>5903</v>
      </c>
      <c r="D1186" s="293" t="s">
        <v>5953</v>
      </c>
      <c r="E1186" s="12" t="s">
        <v>5954</v>
      </c>
      <c r="F1186" s="274" t="s">
        <v>5955</v>
      </c>
      <c r="G1186" s="347" t="s">
        <v>5956</v>
      </c>
      <c r="H1186" s="12" t="s">
        <v>330</v>
      </c>
      <c r="I1186" s="339">
        <v>34384</v>
      </c>
      <c r="J1186" s="337" t="s">
        <v>5957</v>
      </c>
      <c r="K1186" s="300" t="s">
        <v>1538</v>
      </c>
      <c r="M1186" s="300" t="s">
        <v>1081</v>
      </c>
      <c r="N1186" s="300" t="s">
        <v>1538</v>
      </c>
      <c r="O1186" s="274" t="s">
        <v>1538</v>
      </c>
    </row>
    <row r="1187" spans="1:15">
      <c r="A1187" s="3">
        <f t="shared" si="78"/>
        <v>1180</v>
      </c>
      <c r="B1187" s="3">
        <f t="shared" si="78"/>
        <v>19201182</v>
      </c>
      <c r="C1187" s="300" t="s">
        <v>5903</v>
      </c>
      <c r="D1187" s="293" t="s">
        <v>5616</v>
      </c>
      <c r="E1187" s="12" t="s">
        <v>5958</v>
      </c>
      <c r="F1187" s="274" t="s">
        <v>5959</v>
      </c>
      <c r="G1187" s="347" t="s">
        <v>5619</v>
      </c>
      <c r="H1187" s="12" t="s">
        <v>326</v>
      </c>
      <c r="I1187" s="339">
        <v>32265</v>
      </c>
      <c r="J1187" s="337" t="s">
        <v>5620</v>
      </c>
      <c r="K1187" s="300" t="s">
        <v>1538</v>
      </c>
      <c r="M1187" s="300" t="s">
        <v>5416</v>
      </c>
      <c r="N1187" s="300" t="s">
        <v>1538</v>
      </c>
      <c r="O1187" s="274" t="s">
        <v>1538</v>
      </c>
    </row>
    <row r="1188" spans="1:15">
      <c r="A1188" s="3">
        <f t="shared" si="78"/>
        <v>1181</v>
      </c>
      <c r="B1188" s="3">
        <f t="shared" si="78"/>
        <v>19201183</v>
      </c>
      <c r="C1188" s="300" t="s">
        <v>5903</v>
      </c>
      <c r="D1188" s="293" t="s">
        <v>5960</v>
      </c>
      <c r="E1188" s="12" t="s">
        <v>5961</v>
      </c>
      <c r="F1188" s="274" t="s">
        <v>5962</v>
      </c>
      <c r="G1188" s="347" t="s">
        <v>5963</v>
      </c>
      <c r="H1188" s="12" t="s">
        <v>326</v>
      </c>
      <c r="I1188" s="339">
        <v>33696</v>
      </c>
      <c r="J1188" s="337" t="s">
        <v>1920</v>
      </c>
      <c r="K1188" s="300" t="s">
        <v>1538</v>
      </c>
      <c r="M1188" s="300" t="s">
        <v>336</v>
      </c>
      <c r="N1188" s="300" t="s">
        <v>1538</v>
      </c>
      <c r="O1188" s="274" t="s">
        <v>1538</v>
      </c>
    </row>
    <row r="1189" spans="1:15">
      <c r="A1189" s="3">
        <f t="shared" si="76"/>
        <v>1182</v>
      </c>
      <c r="B1189" s="3">
        <f t="shared" si="76"/>
        <v>19201184</v>
      </c>
      <c r="C1189" s="300" t="s">
        <v>5964</v>
      </c>
      <c r="D1189" s="293" t="s">
        <v>5965</v>
      </c>
      <c r="E1189" s="12" t="s">
        <v>5966</v>
      </c>
      <c r="F1189" s="274" t="s">
        <v>5967</v>
      </c>
      <c r="G1189" s="347" t="s">
        <v>5968</v>
      </c>
      <c r="H1189" s="12" t="s">
        <v>326</v>
      </c>
      <c r="I1189" s="339">
        <v>33166</v>
      </c>
      <c r="J1189" s="337" t="s">
        <v>1920</v>
      </c>
      <c r="K1189" s="300" t="s">
        <v>1538</v>
      </c>
      <c r="M1189" s="300" t="s">
        <v>336</v>
      </c>
      <c r="N1189" s="300" t="s">
        <v>2615</v>
      </c>
      <c r="O1189" s="274" t="s">
        <v>3996</v>
      </c>
    </row>
    <row r="1190" spans="1:15">
      <c r="A1190" s="3">
        <f t="shared" si="76"/>
        <v>1183</v>
      </c>
      <c r="B1190" s="3">
        <f t="shared" si="76"/>
        <v>19201185</v>
      </c>
      <c r="C1190" s="300" t="s">
        <v>5964</v>
      </c>
      <c r="D1190" s="293" t="s">
        <v>5969</v>
      </c>
      <c r="E1190" s="12" t="s">
        <v>5970</v>
      </c>
      <c r="F1190" s="274" t="s">
        <v>5971</v>
      </c>
      <c r="G1190" s="12" t="s">
        <v>1538</v>
      </c>
      <c r="H1190" s="12" t="s">
        <v>330</v>
      </c>
      <c r="I1190" s="339">
        <v>36079</v>
      </c>
      <c r="J1190" s="337" t="s">
        <v>1920</v>
      </c>
      <c r="K1190" s="300" t="s">
        <v>1538</v>
      </c>
      <c r="M1190" s="300" t="s">
        <v>5416</v>
      </c>
      <c r="N1190" s="300" t="s">
        <v>1538</v>
      </c>
      <c r="O1190" s="274" t="s">
        <v>1538</v>
      </c>
    </row>
    <row r="1191" spans="1:15">
      <c r="A1191" s="3">
        <f t="shared" si="76"/>
        <v>1184</v>
      </c>
      <c r="B1191" s="3">
        <f t="shared" si="76"/>
        <v>19201186</v>
      </c>
      <c r="C1191" s="300" t="s">
        <v>5964</v>
      </c>
      <c r="D1191" s="293" t="s">
        <v>1959</v>
      </c>
      <c r="E1191" s="12" t="s">
        <v>5972</v>
      </c>
      <c r="F1191" s="274" t="s">
        <v>5973</v>
      </c>
      <c r="G1191" s="347" t="s">
        <v>5974</v>
      </c>
      <c r="H1191" s="12" t="s">
        <v>330</v>
      </c>
      <c r="I1191" s="339" t="s">
        <v>1538</v>
      </c>
      <c r="J1191" s="337" t="s">
        <v>5975</v>
      </c>
      <c r="K1191" s="300" t="s">
        <v>1538</v>
      </c>
      <c r="M1191" s="300" t="s">
        <v>1538</v>
      </c>
      <c r="N1191" s="300" t="s">
        <v>1538</v>
      </c>
      <c r="O1191" s="274" t="s">
        <v>1538</v>
      </c>
    </row>
    <row r="1192" spans="1:15">
      <c r="A1192" s="3">
        <f t="shared" si="76"/>
        <v>1185</v>
      </c>
      <c r="B1192" s="3">
        <f t="shared" si="76"/>
        <v>19201187</v>
      </c>
      <c r="C1192" s="300" t="s">
        <v>5964</v>
      </c>
      <c r="D1192" s="293" t="s">
        <v>5976</v>
      </c>
      <c r="E1192" s="12" t="s">
        <v>5977</v>
      </c>
      <c r="F1192" s="274" t="s">
        <v>5978</v>
      </c>
      <c r="G1192" s="347" t="s">
        <v>5979</v>
      </c>
      <c r="H1192" s="12" t="s">
        <v>330</v>
      </c>
      <c r="I1192" s="339">
        <v>34568</v>
      </c>
      <c r="J1192" s="337" t="s">
        <v>1920</v>
      </c>
      <c r="K1192" s="300" t="s">
        <v>1538</v>
      </c>
      <c r="M1192" s="300" t="s">
        <v>5980</v>
      </c>
      <c r="N1192" s="300" t="s">
        <v>1538</v>
      </c>
      <c r="O1192" s="274" t="s">
        <v>1538</v>
      </c>
    </row>
    <row r="1193" spans="1:15">
      <c r="A1193" s="3">
        <f t="shared" si="76"/>
        <v>1186</v>
      </c>
      <c r="B1193" s="3">
        <f t="shared" si="76"/>
        <v>19201188</v>
      </c>
      <c r="C1193" s="300" t="s">
        <v>5459</v>
      </c>
      <c r="D1193" s="293" t="s">
        <v>5981</v>
      </c>
      <c r="E1193" s="12" t="s">
        <v>5982</v>
      </c>
      <c r="F1193" s="274" t="s">
        <v>5983</v>
      </c>
      <c r="G1193" s="347" t="s">
        <v>5984</v>
      </c>
      <c r="H1193" s="12" t="s">
        <v>330</v>
      </c>
      <c r="I1193" s="339">
        <v>33114</v>
      </c>
      <c r="J1193" s="337" t="s">
        <v>5985</v>
      </c>
      <c r="K1193" s="300" t="s">
        <v>1538</v>
      </c>
      <c r="M1193" s="300" t="s">
        <v>5416</v>
      </c>
      <c r="N1193" s="300" t="s">
        <v>1538</v>
      </c>
      <c r="O1193" s="274" t="s">
        <v>1538</v>
      </c>
    </row>
    <row r="1194" spans="1:15">
      <c r="A1194" s="3">
        <f t="shared" si="76"/>
        <v>1187</v>
      </c>
      <c r="B1194" s="3">
        <f t="shared" si="76"/>
        <v>19201189</v>
      </c>
      <c r="C1194" s="300" t="s">
        <v>5964</v>
      </c>
      <c r="D1194" s="293" t="s">
        <v>5986</v>
      </c>
      <c r="E1194" s="12" t="s">
        <v>58</v>
      </c>
      <c r="F1194" s="274" t="s">
        <v>5987</v>
      </c>
      <c r="G1194" s="347" t="s">
        <v>5988</v>
      </c>
      <c r="H1194" s="12" t="s">
        <v>326</v>
      </c>
      <c r="I1194" s="339">
        <v>32911</v>
      </c>
      <c r="J1194" s="337" t="s">
        <v>1920</v>
      </c>
      <c r="K1194" s="300" t="s">
        <v>1538</v>
      </c>
      <c r="M1194" s="300" t="s">
        <v>336</v>
      </c>
      <c r="N1194" s="300" t="s">
        <v>1538</v>
      </c>
      <c r="O1194" s="274" t="s">
        <v>1538</v>
      </c>
    </row>
    <row r="1195" spans="1:15">
      <c r="A1195" s="3">
        <f t="shared" si="76"/>
        <v>1188</v>
      </c>
      <c r="B1195" s="3">
        <f t="shared" si="76"/>
        <v>19201190</v>
      </c>
      <c r="C1195" s="300" t="s">
        <v>5512</v>
      </c>
      <c r="D1195" s="293" t="s">
        <v>3037</v>
      </c>
      <c r="E1195" s="12" t="s">
        <v>833</v>
      </c>
      <c r="F1195" s="274" t="s">
        <v>5664</v>
      </c>
      <c r="G1195" s="347" t="s">
        <v>5665</v>
      </c>
      <c r="H1195" s="12" t="s">
        <v>326</v>
      </c>
      <c r="I1195" s="339">
        <v>36408</v>
      </c>
      <c r="J1195" s="337" t="s">
        <v>1920</v>
      </c>
      <c r="K1195" s="300" t="s">
        <v>1538</v>
      </c>
      <c r="M1195" s="300" t="s">
        <v>336</v>
      </c>
      <c r="N1195" s="300" t="s">
        <v>5989</v>
      </c>
      <c r="O1195" s="274" t="s">
        <v>2824</v>
      </c>
    </row>
    <row r="1196" spans="1:15">
      <c r="A1196" s="3">
        <f t="shared" si="76"/>
        <v>1189</v>
      </c>
      <c r="B1196" s="3">
        <f t="shared" si="76"/>
        <v>19201191</v>
      </c>
      <c r="C1196" s="300" t="s">
        <v>5964</v>
      </c>
      <c r="D1196" s="293" t="s">
        <v>818</v>
      </c>
      <c r="E1196" s="12" t="s">
        <v>5990</v>
      </c>
      <c r="F1196" s="274" t="s">
        <v>5991</v>
      </c>
      <c r="G1196" s="347" t="s">
        <v>5992</v>
      </c>
      <c r="H1196" s="12" t="s">
        <v>330</v>
      </c>
      <c r="I1196" s="339">
        <v>33896</v>
      </c>
      <c r="J1196" s="337" t="s">
        <v>5993</v>
      </c>
      <c r="K1196" s="300" t="s">
        <v>1538</v>
      </c>
      <c r="M1196" s="300" t="s">
        <v>336</v>
      </c>
      <c r="N1196" s="300" t="s">
        <v>5994</v>
      </c>
      <c r="O1196" s="274" t="s">
        <v>5995</v>
      </c>
    </row>
    <row r="1197" spans="1:15">
      <c r="A1197" s="3">
        <f t="shared" ref="A1197:B1200" si="79">A1196+1</f>
        <v>1190</v>
      </c>
      <c r="B1197" s="3">
        <f t="shared" si="79"/>
        <v>19201192</v>
      </c>
      <c r="C1197" s="300" t="s">
        <v>5964</v>
      </c>
      <c r="D1197" s="293" t="s">
        <v>5996</v>
      </c>
      <c r="E1197" s="12" t="s">
        <v>5997</v>
      </c>
      <c r="F1197" s="274" t="s">
        <v>5998</v>
      </c>
      <c r="G1197" s="347" t="s">
        <v>5999</v>
      </c>
      <c r="H1197" s="12" t="s">
        <v>326</v>
      </c>
      <c r="I1197" s="339">
        <v>33140</v>
      </c>
      <c r="J1197" s="337" t="s">
        <v>6000</v>
      </c>
      <c r="K1197" s="300" t="s">
        <v>1538</v>
      </c>
      <c r="M1197" s="300" t="s">
        <v>336</v>
      </c>
      <c r="N1197" s="300" t="s">
        <v>6001</v>
      </c>
      <c r="O1197" s="274" t="s">
        <v>6002</v>
      </c>
    </row>
    <row r="1198" spans="1:15">
      <c r="A1198" s="3">
        <f t="shared" si="79"/>
        <v>1191</v>
      </c>
      <c r="B1198" s="3">
        <f t="shared" si="79"/>
        <v>19201193</v>
      </c>
      <c r="C1198" s="300" t="s">
        <v>5964</v>
      </c>
      <c r="D1198" s="293" t="s">
        <v>779</v>
      </c>
      <c r="E1198" s="12" t="s">
        <v>6003</v>
      </c>
      <c r="F1198" s="274" t="s">
        <v>6004</v>
      </c>
      <c r="G1198" s="347" t="s">
        <v>6005</v>
      </c>
      <c r="H1198" s="12" t="s">
        <v>330</v>
      </c>
      <c r="I1198" s="339">
        <v>33078</v>
      </c>
      <c r="J1198" s="337" t="s">
        <v>6006</v>
      </c>
      <c r="K1198" s="300" t="s">
        <v>1538</v>
      </c>
      <c r="M1198" s="300" t="s">
        <v>6007</v>
      </c>
      <c r="N1198" s="300" t="s">
        <v>1538</v>
      </c>
      <c r="O1198" s="274" t="s">
        <v>1538</v>
      </c>
    </row>
    <row r="1199" spans="1:15">
      <c r="A1199" s="3">
        <f t="shared" si="79"/>
        <v>1192</v>
      </c>
      <c r="B1199" s="3">
        <f t="shared" si="79"/>
        <v>19201194</v>
      </c>
      <c r="C1199" s="300" t="s">
        <v>5964</v>
      </c>
      <c r="D1199" s="293" t="s">
        <v>6008</v>
      </c>
      <c r="E1199" s="12" t="s">
        <v>5326</v>
      </c>
      <c r="F1199" s="274" t="s">
        <v>6009</v>
      </c>
      <c r="G1199" s="347" t="s">
        <v>6010</v>
      </c>
      <c r="H1199" s="12" t="s">
        <v>330</v>
      </c>
      <c r="I1199" s="339">
        <v>27957</v>
      </c>
      <c r="J1199" s="337" t="s">
        <v>5329</v>
      </c>
      <c r="K1199" s="300" t="s">
        <v>1538</v>
      </c>
      <c r="M1199" s="300" t="s">
        <v>1538</v>
      </c>
      <c r="N1199" s="300" t="s">
        <v>1538</v>
      </c>
      <c r="O1199" s="274" t="s">
        <v>1538</v>
      </c>
    </row>
    <row r="1200" spans="1:15">
      <c r="A1200" s="3">
        <f t="shared" si="79"/>
        <v>1193</v>
      </c>
      <c r="B1200" s="3">
        <f t="shared" si="79"/>
        <v>19201195</v>
      </c>
      <c r="C1200" s="300" t="s">
        <v>5903</v>
      </c>
      <c r="D1200" s="293" t="s">
        <v>4407</v>
      </c>
      <c r="E1200" s="12" t="s">
        <v>6011</v>
      </c>
      <c r="F1200" s="274" t="s">
        <v>6012</v>
      </c>
      <c r="G1200" s="347" t="s">
        <v>6013</v>
      </c>
      <c r="H1200" s="12" t="s">
        <v>326</v>
      </c>
      <c r="I1200" s="339">
        <v>28340</v>
      </c>
      <c r="J1200" s="337" t="s">
        <v>1920</v>
      </c>
      <c r="K1200" s="300" t="s">
        <v>1538</v>
      </c>
      <c r="M1200" s="300" t="s">
        <v>6014</v>
      </c>
      <c r="N1200" s="300" t="s">
        <v>1538</v>
      </c>
      <c r="O1200" s="274" t="s">
        <v>1538</v>
      </c>
    </row>
    <row r="1201" spans="1:15">
      <c r="A1201" s="3">
        <f t="shared" si="76"/>
        <v>1194</v>
      </c>
      <c r="B1201" s="3">
        <f t="shared" si="76"/>
        <v>19201196</v>
      </c>
      <c r="C1201" s="300" t="s">
        <v>5903</v>
      </c>
      <c r="D1201" s="293" t="s">
        <v>6015</v>
      </c>
      <c r="E1201" s="12" t="s">
        <v>6016</v>
      </c>
      <c r="F1201" s="274" t="s">
        <v>6017</v>
      </c>
      <c r="G1201" s="347" t="s">
        <v>6018</v>
      </c>
      <c r="H1201" s="12" t="s">
        <v>330</v>
      </c>
      <c r="I1201" s="339">
        <v>32909</v>
      </c>
      <c r="J1201" s="337" t="s">
        <v>1920</v>
      </c>
      <c r="K1201" s="300" t="s">
        <v>1538</v>
      </c>
      <c r="M1201" s="300" t="s">
        <v>336</v>
      </c>
      <c r="N1201" s="300" t="s">
        <v>6019</v>
      </c>
      <c r="O1201" s="274" t="s">
        <v>4849</v>
      </c>
    </row>
    <row r="1202" spans="1:15">
      <c r="A1202" s="3">
        <f t="shared" si="76"/>
        <v>1195</v>
      </c>
      <c r="B1202" s="3">
        <f t="shared" si="76"/>
        <v>19201197</v>
      </c>
      <c r="C1202" s="300" t="s">
        <v>5248</v>
      </c>
      <c r="D1202" s="293" t="s">
        <v>4833</v>
      </c>
      <c r="E1202" s="12" t="s">
        <v>4834</v>
      </c>
      <c r="F1202" s="274" t="s">
        <v>5249</v>
      </c>
      <c r="G1202" s="347" t="s">
        <v>5250</v>
      </c>
      <c r="H1202" s="12" t="s">
        <v>326</v>
      </c>
      <c r="I1202" s="339">
        <v>36640</v>
      </c>
      <c r="J1202" s="337" t="s">
        <v>5251</v>
      </c>
      <c r="K1202" s="300" t="s">
        <v>1538</v>
      </c>
      <c r="M1202" s="300" t="s">
        <v>5253</v>
      </c>
      <c r="N1202" s="300" t="s">
        <v>1538</v>
      </c>
      <c r="O1202" s="274" t="s">
        <v>1538</v>
      </c>
    </row>
    <row r="1203" spans="1:15">
      <c r="A1203" s="3">
        <f t="shared" si="76"/>
        <v>1196</v>
      </c>
      <c r="B1203" s="3">
        <f t="shared" si="76"/>
        <v>19201198</v>
      </c>
      <c r="C1203" s="300" t="s">
        <v>5248</v>
      </c>
      <c r="D1203" s="293" t="s">
        <v>6020</v>
      </c>
      <c r="E1203" s="12" t="s">
        <v>5255</v>
      </c>
      <c r="F1203" s="274" t="s">
        <v>5256</v>
      </c>
      <c r="G1203" s="347" t="s">
        <v>6021</v>
      </c>
      <c r="H1203" s="12" t="s">
        <v>326</v>
      </c>
      <c r="I1203" s="339">
        <v>34241</v>
      </c>
      <c r="J1203" s="337" t="s">
        <v>5258</v>
      </c>
      <c r="K1203" s="300" t="s">
        <v>1538</v>
      </c>
      <c r="M1203" s="300" t="s">
        <v>336</v>
      </c>
      <c r="N1203" s="300" t="s">
        <v>1538</v>
      </c>
      <c r="O1203" s="274" t="s">
        <v>1538</v>
      </c>
    </row>
    <row r="1204" spans="1:15">
      <c r="A1204" s="3">
        <f t="shared" si="76"/>
        <v>1197</v>
      </c>
      <c r="B1204" s="3">
        <f t="shared" si="76"/>
        <v>19201199</v>
      </c>
      <c r="C1204" s="300" t="s">
        <v>5964</v>
      </c>
      <c r="D1204" s="293" t="s">
        <v>5700</v>
      </c>
      <c r="E1204" s="12" t="s">
        <v>5701</v>
      </c>
      <c r="F1204" s="274" t="s">
        <v>5702</v>
      </c>
      <c r="G1204" s="347" t="s">
        <v>5703</v>
      </c>
      <c r="H1204" s="12" t="s">
        <v>326</v>
      </c>
      <c r="I1204" s="339" t="s">
        <v>6022</v>
      </c>
      <c r="J1204" s="337" t="s">
        <v>1920</v>
      </c>
      <c r="K1204" s="300" t="s">
        <v>1538</v>
      </c>
      <c r="M1204" s="300" t="s">
        <v>336</v>
      </c>
      <c r="N1204" s="300" t="s">
        <v>1538</v>
      </c>
      <c r="O1204" s="274" t="s">
        <v>1538</v>
      </c>
    </row>
    <row r="1205" spans="1:15">
      <c r="A1205" s="3">
        <f t="shared" si="76"/>
        <v>1198</v>
      </c>
      <c r="B1205" s="3">
        <f t="shared" si="76"/>
        <v>19201200</v>
      </c>
      <c r="C1205" s="300" t="s">
        <v>5259</v>
      </c>
      <c r="D1205" s="293" t="s">
        <v>6023</v>
      </c>
      <c r="E1205" s="12" t="s">
        <v>5308</v>
      </c>
      <c r="F1205" s="274" t="s">
        <v>5309</v>
      </c>
      <c r="G1205" s="347" t="s">
        <v>6024</v>
      </c>
      <c r="H1205" s="12" t="s">
        <v>326</v>
      </c>
      <c r="I1205" s="339">
        <v>29175</v>
      </c>
      <c r="J1205" s="337" t="s">
        <v>5311</v>
      </c>
      <c r="K1205" s="300" t="s">
        <v>1538</v>
      </c>
      <c r="M1205" s="300" t="s">
        <v>336</v>
      </c>
      <c r="N1205" s="300" t="s">
        <v>3240</v>
      </c>
      <c r="O1205" s="274" t="s">
        <v>5313</v>
      </c>
    </row>
    <row r="1206" spans="1:15">
      <c r="A1206" s="3">
        <f t="shared" si="76"/>
        <v>1199</v>
      </c>
      <c r="B1206" s="3">
        <f t="shared" si="76"/>
        <v>19201201</v>
      </c>
      <c r="C1206" s="300" t="s">
        <v>5903</v>
      </c>
      <c r="D1206" s="293" t="s">
        <v>6025</v>
      </c>
      <c r="E1206" s="12" t="s">
        <v>6026</v>
      </c>
      <c r="F1206" s="274" t="s">
        <v>6027</v>
      </c>
      <c r="G1206" s="347" t="s">
        <v>6028</v>
      </c>
      <c r="H1206" s="12" t="s">
        <v>326</v>
      </c>
      <c r="I1206" s="339">
        <v>29542</v>
      </c>
      <c r="J1206" s="337" t="s">
        <v>1920</v>
      </c>
      <c r="K1206" s="300" t="s">
        <v>1538</v>
      </c>
      <c r="M1206" s="300" t="s">
        <v>336</v>
      </c>
      <c r="N1206" s="300" t="s">
        <v>6029</v>
      </c>
      <c r="O1206" s="274" t="s">
        <v>6030</v>
      </c>
    </row>
    <row r="1207" spans="1:15">
      <c r="A1207" s="3">
        <f t="shared" si="76"/>
        <v>1200</v>
      </c>
      <c r="B1207" s="3">
        <f t="shared" si="76"/>
        <v>19201202</v>
      </c>
      <c r="C1207" s="300" t="s">
        <v>5903</v>
      </c>
      <c r="D1207" s="293" t="s">
        <v>6031</v>
      </c>
      <c r="E1207" s="12" t="s">
        <v>6032</v>
      </c>
      <c r="F1207" s="274" t="s">
        <v>6033</v>
      </c>
      <c r="G1207" s="347" t="s">
        <v>6034</v>
      </c>
      <c r="H1207" s="12" t="s">
        <v>330</v>
      </c>
      <c r="I1207" s="339">
        <v>36383</v>
      </c>
      <c r="J1207" s="337" t="s">
        <v>6035</v>
      </c>
      <c r="K1207" s="300" t="s">
        <v>1538</v>
      </c>
      <c r="M1207" s="300" t="s">
        <v>6036</v>
      </c>
      <c r="N1207" s="300" t="s">
        <v>1538</v>
      </c>
      <c r="O1207" s="274" t="s">
        <v>1538</v>
      </c>
    </row>
    <row r="1208" spans="1:15">
      <c r="A1208" s="3">
        <f t="shared" si="76"/>
        <v>1201</v>
      </c>
      <c r="B1208" s="3">
        <f t="shared" si="76"/>
        <v>19201203</v>
      </c>
      <c r="C1208" s="300" t="s">
        <v>5903</v>
      </c>
      <c r="D1208" s="293" t="s">
        <v>6037</v>
      </c>
      <c r="E1208" s="12" t="s">
        <v>6038</v>
      </c>
      <c r="F1208" s="274" t="s">
        <v>6039</v>
      </c>
      <c r="G1208" s="347" t="s">
        <v>6040</v>
      </c>
      <c r="H1208" s="12" t="s">
        <v>326</v>
      </c>
      <c r="I1208" s="339">
        <v>32080</v>
      </c>
      <c r="J1208" s="337" t="s">
        <v>6041</v>
      </c>
      <c r="K1208" s="300" t="s">
        <v>1538</v>
      </c>
      <c r="M1208" s="300" t="s">
        <v>1538</v>
      </c>
      <c r="N1208" s="300" t="s">
        <v>1538</v>
      </c>
      <c r="O1208" s="274" t="s">
        <v>1538</v>
      </c>
    </row>
    <row r="1209" spans="1:15">
      <c r="A1209" s="3">
        <f t="shared" ref="A1209:B1212" si="80">A1208+1</f>
        <v>1202</v>
      </c>
      <c r="B1209" s="3">
        <f t="shared" si="80"/>
        <v>19201204</v>
      </c>
      <c r="C1209" s="300" t="s">
        <v>5903</v>
      </c>
      <c r="D1209" s="293" t="s">
        <v>3298</v>
      </c>
      <c r="E1209" s="12" t="s">
        <v>6042</v>
      </c>
      <c r="F1209" s="274" t="s">
        <v>6043</v>
      </c>
      <c r="G1209" s="347" t="s">
        <v>6044</v>
      </c>
      <c r="H1209" s="12" t="s">
        <v>330</v>
      </c>
      <c r="I1209" s="339">
        <v>34623</v>
      </c>
      <c r="J1209" s="337" t="s">
        <v>6045</v>
      </c>
      <c r="K1209" s="300" t="s">
        <v>1538</v>
      </c>
      <c r="M1209" s="300" t="s">
        <v>336</v>
      </c>
      <c r="N1209" s="300" t="s">
        <v>6046</v>
      </c>
      <c r="O1209" s="274" t="s">
        <v>6047</v>
      </c>
    </row>
    <row r="1210" spans="1:15">
      <c r="A1210" s="3">
        <f t="shared" si="80"/>
        <v>1203</v>
      </c>
      <c r="B1210" s="3">
        <f t="shared" si="80"/>
        <v>19201205</v>
      </c>
      <c r="C1210" s="300" t="s">
        <v>5903</v>
      </c>
      <c r="D1210" s="293" t="s">
        <v>6048</v>
      </c>
      <c r="E1210" s="12" t="s">
        <v>6049</v>
      </c>
      <c r="F1210" s="274" t="s">
        <v>6047</v>
      </c>
      <c r="G1210" s="347" t="s">
        <v>6050</v>
      </c>
      <c r="H1210" s="12" t="s">
        <v>326</v>
      </c>
      <c r="I1210" s="339" t="s">
        <v>6051</v>
      </c>
      <c r="J1210" s="337" t="s">
        <v>6052</v>
      </c>
      <c r="K1210" s="300" t="s">
        <v>1538</v>
      </c>
      <c r="M1210" s="300" t="s">
        <v>336</v>
      </c>
      <c r="N1210" s="300" t="s">
        <v>1538</v>
      </c>
      <c r="O1210" s="274" t="s">
        <v>1538</v>
      </c>
    </row>
    <row r="1211" spans="1:15">
      <c r="A1211" s="3">
        <f t="shared" si="80"/>
        <v>1204</v>
      </c>
      <c r="B1211" s="3">
        <f t="shared" si="80"/>
        <v>19201206</v>
      </c>
      <c r="C1211" s="300" t="s">
        <v>5903</v>
      </c>
      <c r="D1211" s="293" t="s">
        <v>6053</v>
      </c>
      <c r="E1211" s="12" t="s">
        <v>360</v>
      </c>
      <c r="F1211" s="274" t="s">
        <v>6054</v>
      </c>
      <c r="G1211" s="347" t="s">
        <v>6055</v>
      </c>
      <c r="H1211" s="12" t="s">
        <v>326</v>
      </c>
      <c r="I1211" s="339">
        <v>43689</v>
      </c>
      <c r="J1211" s="337" t="s">
        <v>6056</v>
      </c>
      <c r="K1211" s="300" t="s">
        <v>1538</v>
      </c>
      <c r="M1211" s="300" t="s">
        <v>336</v>
      </c>
      <c r="N1211" s="300" t="s">
        <v>6057</v>
      </c>
      <c r="O1211" s="274" t="s">
        <v>6058</v>
      </c>
    </row>
    <row r="1212" spans="1:15">
      <c r="A1212" s="3">
        <f t="shared" si="80"/>
        <v>1205</v>
      </c>
      <c r="B1212" s="3">
        <f t="shared" si="80"/>
        <v>19201207</v>
      </c>
      <c r="C1212" s="300" t="s">
        <v>5903</v>
      </c>
      <c r="D1212" s="293" t="s">
        <v>6059</v>
      </c>
      <c r="E1212" s="12" t="s">
        <v>1024</v>
      </c>
      <c r="F1212" s="274" t="s">
        <v>6060</v>
      </c>
      <c r="G1212" s="347" t="s">
        <v>6061</v>
      </c>
      <c r="H1212" s="12" t="s">
        <v>326</v>
      </c>
      <c r="I1212" s="339">
        <v>34450</v>
      </c>
      <c r="J1212" s="337" t="s">
        <v>1920</v>
      </c>
      <c r="K1212" s="300" t="s">
        <v>1538</v>
      </c>
      <c r="M1212" s="300" t="s">
        <v>336</v>
      </c>
      <c r="N1212" s="300" t="s">
        <v>1538</v>
      </c>
      <c r="O1212" s="274" t="s">
        <v>1538</v>
      </c>
    </row>
    <row r="1213" spans="1:15">
      <c r="A1213" s="3">
        <f t="shared" si="76"/>
        <v>1206</v>
      </c>
      <c r="B1213" s="3">
        <f t="shared" si="76"/>
        <v>19201208</v>
      </c>
      <c r="C1213" s="300" t="s">
        <v>5903</v>
      </c>
      <c r="D1213" s="293" t="s">
        <v>4901</v>
      </c>
      <c r="E1213" s="12" t="s">
        <v>4902</v>
      </c>
      <c r="F1213" s="274" t="s">
        <v>4946</v>
      </c>
      <c r="G1213" s="347" t="s">
        <v>6062</v>
      </c>
      <c r="H1213" s="12" t="s">
        <v>330</v>
      </c>
      <c r="I1213" s="339">
        <v>32542</v>
      </c>
      <c r="J1213" s="337" t="s">
        <v>6063</v>
      </c>
      <c r="K1213" s="300" t="s">
        <v>1538</v>
      </c>
      <c r="M1213" s="300" t="s">
        <v>336</v>
      </c>
      <c r="N1213" s="300" t="s">
        <v>6064</v>
      </c>
      <c r="O1213" s="274" t="s">
        <v>6065</v>
      </c>
    </row>
    <row r="1214" spans="1:15">
      <c r="A1214" s="3">
        <f t="shared" si="76"/>
        <v>1207</v>
      </c>
      <c r="B1214" s="3">
        <f t="shared" si="76"/>
        <v>19201209</v>
      </c>
      <c r="C1214" s="300" t="s">
        <v>5903</v>
      </c>
      <c r="D1214" s="293" t="s">
        <v>6066</v>
      </c>
      <c r="E1214" s="12" t="s">
        <v>6067</v>
      </c>
      <c r="F1214" s="274" t="s">
        <v>6068</v>
      </c>
      <c r="G1214" s="347" t="s">
        <v>6069</v>
      </c>
      <c r="H1214" s="12" t="s">
        <v>326</v>
      </c>
      <c r="I1214" s="339">
        <v>32620</v>
      </c>
      <c r="J1214" s="337" t="s">
        <v>1920</v>
      </c>
      <c r="K1214" s="300" t="s">
        <v>1538</v>
      </c>
      <c r="M1214" s="300" t="s">
        <v>336</v>
      </c>
      <c r="N1214" s="300" t="s">
        <v>1538</v>
      </c>
      <c r="O1214" s="274" t="s">
        <v>1538</v>
      </c>
    </row>
    <row r="1215" spans="1:15">
      <c r="A1215" s="3">
        <f t="shared" si="76"/>
        <v>1208</v>
      </c>
      <c r="B1215" s="3">
        <f t="shared" si="76"/>
        <v>19201210</v>
      </c>
      <c r="C1215" s="300" t="s">
        <v>6070</v>
      </c>
      <c r="D1215" s="293" t="s">
        <v>6071</v>
      </c>
      <c r="E1215" s="12" t="s">
        <v>6072</v>
      </c>
      <c r="F1215" s="274" t="s">
        <v>6073</v>
      </c>
      <c r="G1215" s="347" t="s">
        <v>6074</v>
      </c>
      <c r="H1215" s="12" t="s">
        <v>326</v>
      </c>
      <c r="I1215" s="339">
        <v>31956</v>
      </c>
      <c r="J1215" s="337" t="s">
        <v>6075</v>
      </c>
      <c r="K1215" s="300" t="s">
        <v>1538</v>
      </c>
      <c r="M1215" s="300" t="s">
        <v>5416</v>
      </c>
      <c r="N1215" s="300" t="s">
        <v>1538</v>
      </c>
      <c r="O1215" s="274" t="s">
        <v>1538</v>
      </c>
    </row>
    <row r="1216" spans="1:15">
      <c r="A1216" s="3">
        <f t="shared" si="76"/>
        <v>1209</v>
      </c>
      <c r="B1216" s="3">
        <f t="shared" si="76"/>
        <v>19201211</v>
      </c>
      <c r="C1216" s="300" t="s">
        <v>5903</v>
      </c>
      <c r="D1216" s="293" t="s">
        <v>6076</v>
      </c>
      <c r="E1216" s="12" t="s">
        <v>130</v>
      </c>
      <c r="F1216" s="274" t="s">
        <v>6077</v>
      </c>
      <c r="G1216" s="347" t="s">
        <v>6078</v>
      </c>
      <c r="H1216" s="12" t="s">
        <v>326</v>
      </c>
      <c r="I1216" s="339">
        <v>35327</v>
      </c>
      <c r="J1216" s="337" t="s">
        <v>6079</v>
      </c>
      <c r="K1216" s="300" t="s">
        <v>1538</v>
      </c>
      <c r="M1216" s="300" t="s">
        <v>5416</v>
      </c>
      <c r="N1216" s="300" t="s">
        <v>1538</v>
      </c>
      <c r="O1216" s="274" t="s">
        <v>1538</v>
      </c>
    </row>
    <row r="1217" spans="1:15">
      <c r="A1217" s="3">
        <f t="shared" si="76"/>
        <v>1210</v>
      </c>
      <c r="B1217" s="3">
        <f t="shared" si="76"/>
        <v>19201212</v>
      </c>
      <c r="C1217" s="300" t="s">
        <v>5903</v>
      </c>
      <c r="D1217" s="293" t="s">
        <v>6080</v>
      </c>
      <c r="E1217" s="12" t="s">
        <v>6081</v>
      </c>
      <c r="F1217" s="274" t="s">
        <v>6082</v>
      </c>
      <c r="G1217" s="347" t="s">
        <v>6083</v>
      </c>
      <c r="H1217" s="12" t="s">
        <v>326</v>
      </c>
      <c r="I1217" s="339">
        <v>35052</v>
      </c>
      <c r="J1217" s="337" t="s">
        <v>6084</v>
      </c>
      <c r="K1217" s="300" t="s">
        <v>59</v>
      </c>
      <c r="M1217" s="300" t="s">
        <v>1538</v>
      </c>
      <c r="N1217" s="300" t="s">
        <v>1538</v>
      </c>
      <c r="O1217" s="274" t="s">
        <v>1538</v>
      </c>
    </row>
    <row r="1218" spans="1:15">
      <c r="A1218" s="3">
        <f t="shared" ref="A1218:A1281" si="81">A1217+1</f>
        <v>1211</v>
      </c>
      <c r="B1218" s="3">
        <f t="shared" ref="B1218:B1249" si="82">B1217+1</f>
        <v>19201213</v>
      </c>
      <c r="C1218" s="300" t="s">
        <v>5903</v>
      </c>
      <c r="D1218" s="293" t="s">
        <v>6085</v>
      </c>
      <c r="E1218" s="12" t="s">
        <v>3285</v>
      </c>
      <c r="F1218" s="274" t="s">
        <v>6086</v>
      </c>
      <c r="G1218" s="347" t="s">
        <v>6087</v>
      </c>
      <c r="H1218" s="12" t="s">
        <v>326</v>
      </c>
      <c r="I1218" s="339">
        <v>33798</v>
      </c>
      <c r="J1218" s="337" t="s">
        <v>1920</v>
      </c>
      <c r="K1218" s="300" t="s">
        <v>59</v>
      </c>
      <c r="M1218" s="300" t="s">
        <v>336</v>
      </c>
      <c r="N1218" s="300" t="s">
        <v>6088</v>
      </c>
      <c r="O1218" s="274" t="s">
        <v>2205</v>
      </c>
    </row>
    <row r="1219" spans="1:15">
      <c r="A1219" s="3">
        <f t="shared" si="81"/>
        <v>1212</v>
      </c>
      <c r="B1219" s="3">
        <f t="shared" si="82"/>
        <v>19201214</v>
      </c>
      <c r="C1219" s="300" t="s">
        <v>5903</v>
      </c>
      <c r="D1219" s="293" t="s">
        <v>122</v>
      </c>
      <c r="E1219" s="12" t="s">
        <v>272</v>
      </c>
      <c r="F1219" s="274" t="s">
        <v>6089</v>
      </c>
      <c r="G1219" s="347" t="s">
        <v>6090</v>
      </c>
      <c r="H1219" s="12" t="s">
        <v>330</v>
      </c>
      <c r="I1219" s="339">
        <v>33583</v>
      </c>
      <c r="J1219" s="337" t="s">
        <v>6091</v>
      </c>
      <c r="K1219" s="300" t="s">
        <v>59</v>
      </c>
      <c r="M1219" s="300" t="s">
        <v>336</v>
      </c>
      <c r="N1219" s="300" t="s">
        <v>6092</v>
      </c>
      <c r="O1219" s="274" t="s">
        <v>2211</v>
      </c>
    </row>
    <row r="1220" spans="1:15">
      <c r="A1220" s="3">
        <f t="shared" si="81"/>
        <v>1213</v>
      </c>
      <c r="B1220" s="3">
        <f t="shared" si="82"/>
        <v>19201215</v>
      </c>
      <c r="C1220" s="300" t="s">
        <v>5903</v>
      </c>
      <c r="D1220" s="293" t="s">
        <v>6093</v>
      </c>
      <c r="E1220" s="12" t="s">
        <v>6094</v>
      </c>
      <c r="F1220" s="274" t="s">
        <v>6095</v>
      </c>
      <c r="G1220" s="12" t="s">
        <v>1538</v>
      </c>
      <c r="H1220" s="12" t="s">
        <v>330</v>
      </c>
      <c r="I1220" s="339">
        <v>33878</v>
      </c>
      <c r="J1220" s="337" t="s">
        <v>6096</v>
      </c>
      <c r="K1220" s="300" t="s">
        <v>59</v>
      </c>
      <c r="M1220" s="300" t="s">
        <v>336</v>
      </c>
      <c r="N1220" s="300" t="s">
        <v>6088</v>
      </c>
      <c r="O1220" s="274" t="s">
        <v>2205</v>
      </c>
    </row>
    <row r="1221" spans="1:15">
      <c r="A1221" s="3">
        <f t="shared" si="81"/>
        <v>1214</v>
      </c>
      <c r="B1221" s="3">
        <f t="shared" si="82"/>
        <v>19201216</v>
      </c>
      <c r="C1221" s="300" t="s">
        <v>5903</v>
      </c>
      <c r="D1221" s="293" t="s">
        <v>6097</v>
      </c>
      <c r="E1221" s="12" t="s">
        <v>6098</v>
      </c>
      <c r="F1221" s="274" t="s">
        <v>6099</v>
      </c>
      <c r="G1221" s="347" t="s">
        <v>6100</v>
      </c>
      <c r="H1221" s="12" t="s">
        <v>326</v>
      </c>
      <c r="I1221" s="339">
        <v>34197</v>
      </c>
      <c r="J1221" s="337" t="s">
        <v>1920</v>
      </c>
      <c r="K1221" s="300" t="s">
        <v>59</v>
      </c>
      <c r="M1221" s="300" t="s">
        <v>336</v>
      </c>
      <c r="N1221" s="300" t="s">
        <v>5875</v>
      </c>
      <c r="O1221" s="274" t="s">
        <v>1405</v>
      </c>
    </row>
    <row r="1222" spans="1:15">
      <c r="A1222" s="3">
        <f t="shared" si="81"/>
        <v>1215</v>
      </c>
      <c r="B1222" s="3">
        <f t="shared" si="82"/>
        <v>19201217</v>
      </c>
      <c r="C1222" s="300" t="s">
        <v>5903</v>
      </c>
      <c r="D1222" s="293" t="s">
        <v>6101</v>
      </c>
      <c r="E1222" s="12" t="s">
        <v>6102</v>
      </c>
      <c r="F1222" s="274" t="s">
        <v>6103</v>
      </c>
      <c r="G1222" s="347" t="s">
        <v>6104</v>
      </c>
      <c r="H1222" s="12" t="s">
        <v>326</v>
      </c>
      <c r="I1222" s="339">
        <v>35230</v>
      </c>
      <c r="J1222" s="337" t="s">
        <v>1920</v>
      </c>
      <c r="K1222" s="300" t="s">
        <v>59</v>
      </c>
      <c r="M1222" s="300" t="s">
        <v>336</v>
      </c>
      <c r="N1222" s="300" t="s">
        <v>5875</v>
      </c>
      <c r="O1222" s="274" t="s">
        <v>1405</v>
      </c>
    </row>
    <row r="1223" spans="1:15">
      <c r="A1223" s="3">
        <f t="shared" si="81"/>
        <v>1216</v>
      </c>
      <c r="B1223" s="3">
        <f t="shared" si="82"/>
        <v>19201218</v>
      </c>
      <c r="C1223" s="300" t="s">
        <v>5903</v>
      </c>
      <c r="D1223" s="293" t="s">
        <v>6105</v>
      </c>
      <c r="E1223" s="12" t="s">
        <v>6106</v>
      </c>
      <c r="F1223" s="274" t="s">
        <v>6107</v>
      </c>
      <c r="G1223" s="347" t="s">
        <v>6108</v>
      </c>
      <c r="H1223" s="12" t="s">
        <v>330</v>
      </c>
      <c r="I1223" s="339">
        <v>33387</v>
      </c>
      <c r="J1223" s="337" t="s">
        <v>6109</v>
      </c>
      <c r="K1223" s="300" t="s">
        <v>53</v>
      </c>
      <c r="M1223" s="300" t="s">
        <v>336</v>
      </c>
      <c r="N1223" s="300" t="s">
        <v>1538</v>
      </c>
      <c r="O1223" s="274" t="s">
        <v>1538</v>
      </c>
    </row>
    <row r="1224" spans="1:15">
      <c r="A1224" s="3">
        <f t="shared" si="81"/>
        <v>1217</v>
      </c>
      <c r="B1224" s="3">
        <f t="shared" si="82"/>
        <v>19201219</v>
      </c>
      <c r="C1224" s="300" t="s">
        <v>5903</v>
      </c>
      <c r="D1224" s="293" t="s">
        <v>5116</v>
      </c>
      <c r="E1224" s="12" t="s">
        <v>6110</v>
      </c>
      <c r="F1224" s="274" t="s">
        <v>6111</v>
      </c>
      <c r="G1224" s="347" t="s">
        <v>6112</v>
      </c>
      <c r="H1224" s="12" t="s">
        <v>330</v>
      </c>
      <c r="I1224" s="339">
        <v>34586</v>
      </c>
      <c r="J1224" s="337" t="s">
        <v>1920</v>
      </c>
      <c r="K1224" s="300" t="s">
        <v>1538</v>
      </c>
      <c r="M1224" s="300" t="s">
        <v>336</v>
      </c>
      <c r="N1224" s="300" t="s">
        <v>6113</v>
      </c>
      <c r="O1224" s="274" t="s">
        <v>6114</v>
      </c>
    </row>
    <row r="1225" spans="1:15">
      <c r="A1225" s="3">
        <f t="shared" si="81"/>
        <v>1218</v>
      </c>
      <c r="B1225" s="3">
        <f t="shared" si="82"/>
        <v>19201220</v>
      </c>
      <c r="C1225" s="300" t="s">
        <v>5903</v>
      </c>
      <c r="D1225" s="293" t="s">
        <v>6115</v>
      </c>
      <c r="E1225" s="12" t="s">
        <v>6116</v>
      </c>
      <c r="F1225" s="274" t="s">
        <v>6117</v>
      </c>
      <c r="G1225" s="347" t="s">
        <v>6118</v>
      </c>
      <c r="H1225" s="12" t="s">
        <v>330</v>
      </c>
      <c r="I1225" s="339">
        <v>32779</v>
      </c>
      <c r="J1225" s="337" t="s">
        <v>6119</v>
      </c>
      <c r="K1225" s="300" t="s">
        <v>1538</v>
      </c>
      <c r="M1225" s="300" t="s">
        <v>336</v>
      </c>
      <c r="N1225" s="300" t="s">
        <v>6120</v>
      </c>
      <c r="O1225" s="274" t="s">
        <v>1538</v>
      </c>
    </row>
    <row r="1226" spans="1:15">
      <c r="A1226" s="3">
        <f t="shared" si="81"/>
        <v>1219</v>
      </c>
      <c r="B1226" s="3">
        <f t="shared" si="82"/>
        <v>19201221</v>
      </c>
      <c r="C1226" s="300" t="s">
        <v>5903</v>
      </c>
      <c r="D1226" s="293" t="s">
        <v>6121</v>
      </c>
      <c r="E1226" s="12" t="s">
        <v>6122</v>
      </c>
      <c r="F1226" s="274" t="s">
        <v>6123</v>
      </c>
      <c r="G1226" s="347" t="s">
        <v>6124</v>
      </c>
      <c r="H1226" s="12" t="s">
        <v>330</v>
      </c>
      <c r="I1226" s="339">
        <v>34985</v>
      </c>
      <c r="J1226" s="337" t="s">
        <v>6125</v>
      </c>
      <c r="K1226" s="300" t="s">
        <v>1538</v>
      </c>
      <c r="M1226" s="300" t="s">
        <v>336</v>
      </c>
      <c r="N1226" s="300" t="s">
        <v>3274</v>
      </c>
      <c r="O1226" s="274" t="s">
        <v>4020</v>
      </c>
    </row>
    <row r="1227" spans="1:15">
      <c r="A1227" s="3">
        <f t="shared" si="81"/>
        <v>1220</v>
      </c>
      <c r="B1227" s="3">
        <f t="shared" si="82"/>
        <v>19201222</v>
      </c>
      <c r="C1227" s="300" t="s">
        <v>5903</v>
      </c>
      <c r="D1227" s="293" t="s">
        <v>6126</v>
      </c>
      <c r="E1227" s="12" t="s">
        <v>6127</v>
      </c>
      <c r="F1227" s="274" t="s">
        <v>4947</v>
      </c>
      <c r="G1227" s="347" t="s">
        <v>6128</v>
      </c>
      <c r="H1227" s="12" t="s">
        <v>330</v>
      </c>
      <c r="I1227" s="339">
        <v>33330</v>
      </c>
      <c r="J1227" s="337" t="s">
        <v>1920</v>
      </c>
      <c r="K1227" s="300" t="s">
        <v>1538</v>
      </c>
      <c r="M1227" s="300" t="s">
        <v>336</v>
      </c>
      <c r="N1227" s="300" t="s">
        <v>6129</v>
      </c>
      <c r="O1227" s="274" t="s">
        <v>1826</v>
      </c>
    </row>
    <row r="1228" spans="1:15">
      <c r="A1228" s="3">
        <f t="shared" si="81"/>
        <v>1221</v>
      </c>
      <c r="B1228" s="3">
        <f t="shared" si="82"/>
        <v>19201223</v>
      </c>
      <c r="C1228" s="400" t="s">
        <v>5964</v>
      </c>
      <c r="D1228" s="293" t="s">
        <v>5281</v>
      </c>
      <c r="E1228" s="12" t="s">
        <v>5282</v>
      </c>
      <c r="F1228" s="274" t="s">
        <v>5283</v>
      </c>
      <c r="G1228" s="347" t="s">
        <v>6130</v>
      </c>
      <c r="H1228" s="12" t="s">
        <v>330</v>
      </c>
      <c r="I1228" s="339">
        <v>32646</v>
      </c>
      <c r="J1228" s="337" t="s">
        <v>6131</v>
      </c>
      <c r="K1228" s="300" t="s">
        <v>1538</v>
      </c>
      <c r="M1228" s="300" t="s">
        <v>336</v>
      </c>
      <c r="N1228" s="300" t="s">
        <v>1538</v>
      </c>
      <c r="O1228" s="274" t="s">
        <v>1538</v>
      </c>
    </row>
    <row r="1229" spans="1:15" s="7" customFormat="1">
      <c r="A1229" s="103">
        <f t="shared" si="81"/>
        <v>1222</v>
      </c>
      <c r="B1229" s="103">
        <f t="shared" si="82"/>
        <v>19201224</v>
      </c>
      <c r="C1229" s="423" t="s">
        <v>5964</v>
      </c>
      <c r="D1229" s="229" t="s">
        <v>6179</v>
      </c>
      <c r="E1229" s="9" t="s">
        <v>6132</v>
      </c>
      <c r="F1229" s="253" t="s">
        <v>6133</v>
      </c>
      <c r="G1229" s="424" t="s">
        <v>6134</v>
      </c>
      <c r="H1229" s="9" t="s">
        <v>326</v>
      </c>
      <c r="I1229" s="425">
        <v>32021</v>
      </c>
      <c r="J1229" s="340" t="s">
        <v>6135</v>
      </c>
      <c r="K1229" s="230" t="s">
        <v>1538</v>
      </c>
      <c r="L1229" s="230"/>
      <c r="M1229" s="230" t="s">
        <v>336</v>
      </c>
      <c r="N1229" s="230" t="s">
        <v>6136</v>
      </c>
      <c r="O1229" s="253" t="s">
        <v>5717</v>
      </c>
    </row>
    <row r="1230" spans="1:15">
      <c r="A1230" s="3">
        <f t="shared" si="81"/>
        <v>1223</v>
      </c>
      <c r="B1230" s="3">
        <f t="shared" si="82"/>
        <v>19201225</v>
      </c>
      <c r="C1230" s="400" t="s">
        <v>5903</v>
      </c>
      <c r="D1230" s="293" t="s">
        <v>4826</v>
      </c>
      <c r="E1230" s="12" t="s">
        <v>6137</v>
      </c>
      <c r="F1230" s="274" t="s">
        <v>6138</v>
      </c>
      <c r="G1230" s="347" t="s">
        <v>6139</v>
      </c>
      <c r="H1230" s="12" t="s">
        <v>330</v>
      </c>
      <c r="I1230" s="339">
        <v>26464</v>
      </c>
      <c r="J1230" s="337" t="s">
        <v>1920</v>
      </c>
      <c r="K1230" s="300" t="s">
        <v>1538</v>
      </c>
      <c r="M1230" s="300" t="s">
        <v>1538</v>
      </c>
      <c r="N1230" s="300" t="s">
        <v>1538</v>
      </c>
      <c r="O1230" s="274" t="s">
        <v>1538</v>
      </c>
    </row>
    <row r="1231" spans="1:15">
      <c r="A1231" s="3">
        <f t="shared" si="81"/>
        <v>1224</v>
      </c>
      <c r="B1231" s="3">
        <f t="shared" si="82"/>
        <v>19201226</v>
      </c>
      <c r="C1231" s="400" t="s">
        <v>5903</v>
      </c>
      <c r="D1231" s="293" t="s">
        <v>4962</v>
      </c>
      <c r="E1231" s="12" t="s">
        <v>4961</v>
      </c>
      <c r="F1231" s="274" t="s">
        <v>4963</v>
      </c>
      <c r="G1231" s="347" t="s">
        <v>4964</v>
      </c>
      <c r="H1231" s="12" t="s">
        <v>330</v>
      </c>
      <c r="I1231" s="339">
        <v>36433</v>
      </c>
      <c r="J1231" s="337" t="s">
        <v>4966</v>
      </c>
      <c r="K1231" s="300" t="s">
        <v>1538</v>
      </c>
      <c r="M1231" s="300" t="s">
        <v>5416</v>
      </c>
      <c r="N1231" s="300" t="s">
        <v>1538</v>
      </c>
      <c r="O1231" s="274" t="s">
        <v>1538</v>
      </c>
    </row>
    <row r="1232" spans="1:15">
      <c r="A1232" s="3">
        <f t="shared" si="81"/>
        <v>1225</v>
      </c>
      <c r="B1232" s="3">
        <f t="shared" si="82"/>
        <v>19201227</v>
      </c>
      <c r="C1232" s="400" t="s">
        <v>6140</v>
      </c>
      <c r="D1232" s="293" t="s">
        <v>6141</v>
      </c>
      <c r="E1232" s="12" t="s">
        <v>6142</v>
      </c>
      <c r="F1232" s="274" t="s">
        <v>6143</v>
      </c>
      <c r="G1232" s="347" t="s">
        <v>6144</v>
      </c>
      <c r="H1232" s="12" t="s">
        <v>326</v>
      </c>
      <c r="I1232" s="339">
        <v>34068</v>
      </c>
      <c r="J1232" s="337" t="s">
        <v>6145</v>
      </c>
      <c r="K1232" s="300" t="s">
        <v>53</v>
      </c>
      <c r="M1232" s="300" t="s">
        <v>336</v>
      </c>
      <c r="N1232" s="300" t="s">
        <v>6146</v>
      </c>
      <c r="O1232" s="274" t="s">
        <v>1538</v>
      </c>
    </row>
    <row r="1233" spans="1:15">
      <c r="A1233" s="3">
        <f t="shared" si="81"/>
        <v>1226</v>
      </c>
      <c r="B1233" s="3">
        <f t="shared" si="82"/>
        <v>19201228</v>
      </c>
      <c r="C1233" s="400" t="s">
        <v>5903</v>
      </c>
      <c r="D1233" s="293" t="s">
        <v>6147</v>
      </c>
      <c r="E1233" s="12" t="s">
        <v>196</v>
      </c>
      <c r="F1233" s="274" t="s">
        <v>6148</v>
      </c>
      <c r="G1233" s="347" t="s">
        <v>6149</v>
      </c>
      <c r="H1233" s="12" t="s">
        <v>330</v>
      </c>
      <c r="I1233" s="339" t="s">
        <v>6150</v>
      </c>
      <c r="J1233" s="337" t="s">
        <v>1920</v>
      </c>
      <c r="K1233" s="300" t="s">
        <v>1538</v>
      </c>
      <c r="M1233" s="300" t="s">
        <v>336</v>
      </c>
      <c r="N1233" s="300" t="s">
        <v>3195</v>
      </c>
      <c r="O1233" s="274" t="s">
        <v>1538</v>
      </c>
    </row>
    <row r="1234" spans="1:15">
      <c r="A1234" s="3">
        <f t="shared" si="81"/>
        <v>1227</v>
      </c>
      <c r="B1234" s="3">
        <f t="shared" si="82"/>
        <v>19201229</v>
      </c>
      <c r="C1234" s="400" t="s">
        <v>5903</v>
      </c>
      <c r="D1234" s="293" t="s">
        <v>6151</v>
      </c>
      <c r="E1234" s="12" t="s">
        <v>776</v>
      </c>
      <c r="F1234" s="274" t="s">
        <v>6152</v>
      </c>
      <c r="G1234" s="347" t="s">
        <v>6153</v>
      </c>
      <c r="H1234" s="12" t="s">
        <v>330</v>
      </c>
      <c r="I1234" s="339">
        <v>34758</v>
      </c>
      <c r="J1234" s="337" t="s">
        <v>6154</v>
      </c>
      <c r="K1234" s="300" t="s">
        <v>1538</v>
      </c>
      <c r="M1234" s="300" t="s">
        <v>336</v>
      </c>
      <c r="N1234" s="300" t="s">
        <v>6155</v>
      </c>
      <c r="O1234" s="274" t="s">
        <v>2630</v>
      </c>
    </row>
    <row r="1235" spans="1:15">
      <c r="A1235" s="3">
        <f t="shared" si="81"/>
        <v>1228</v>
      </c>
      <c r="B1235" s="3">
        <f t="shared" si="82"/>
        <v>19201230</v>
      </c>
      <c r="C1235" s="400" t="s">
        <v>5903</v>
      </c>
      <c r="D1235" s="293" t="s">
        <v>6156</v>
      </c>
      <c r="E1235" s="12" t="s">
        <v>6157</v>
      </c>
      <c r="F1235" s="274" t="s">
        <v>6158</v>
      </c>
      <c r="G1235" s="347" t="s">
        <v>6159</v>
      </c>
      <c r="H1235" s="12" t="s">
        <v>326</v>
      </c>
      <c r="I1235" s="339">
        <v>33140</v>
      </c>
      <c r="J1235" s="337" t="s">
        <v>1920</v>
      </c>
      <c r="K1235" s="300" t="s">
        <v>1538</v>
      </c>
      <c r="M1235" s="300" t="s">
        <v>336</v>
      </c>
      <c r="N1235" s="300" t="s">
        <v>6160</v>
      </c>
      <c r="O1235" s="274" t="s">
        <v>6161</v>
      </c>
    </row>
    <row r="1236" spans="1:15">
      <c r="A1236" s="3">
        <f t="shared" si="81"/>
        <v>1229</v>
      </c>
      <c r="B1236" s="3">
        <f t="shared" si="82"/>
        <v>19201231</v>
      </c>
      <c r="C1236" s="400" t="s">
        <v>5903</v>
      </c>
      <c r="D1236" s="293" t="s">
        <v>6162</v>
      </c>
      <c r="E1236" s="12" t="s">
        <v>1739</v>
      </c>
      <c r="F1236" s="274" t="s">
        <v>6163</v>
      </c>
      <c r="G1236" s="347" t="s">
        <v>6164</v>
      </c>
      <c r="H1236" s="12" t="s">
        <v>330</v>
      </c>
      <c r="I1236" s="339">
        <v>33215</v>
      </c>
      <c r="J1236" s="337" t="s">
        <v>6165</v>
      </c>
      <c r="K1236" s="300" t="s">
        <v>1538</v>
      </c>
      <c r="M1236" s="300" t="s">
        <v>336</v>
      </c>
      <c r="N1236" s="300" t="s">
        <v>4263</v>
      </c>
      <c r="O1236" s="274" t="s">
        <v>1538</v>
      </c>
    </row>
    <row r="1237" spans="1:15">
      <c r="A1237" s="3">
        <f t="shared" si="81"/>
        <v>1230</v>
      </c>
      <c r="B1237" s="3">
        <f t="shared" si="82"/>
        <v>19201232</v>
      </c>
      <c r="C1237" s="400" t="s">
        <v>5903</v>
      </c>
      <c r="D1237" s="293" t="s">
        <v>6166</v>
      </c>
      <c r="E1237" s="12" t="s">
        <v>2942</v>
      </c>
      <c r="F1237" s="274" t="s">
        <v>6167</v>
      </c>
      <c r="G1237" s="347" t="s">
        <v>6168</v>
      </c>
      <c r="H1237" s="12" t="s">
        <v>330</v>
      </c>
      <c r="I1237" s="339">
        <v>36101</v>
      </c>
      <c r="J1237" s="337" t="s">
        <v>6169</v>
      </c>
      <c r="K1237" s="300" t="s">
        <v>1538</v>
      </c>
      <c r="M1237" s="300" t="s">
        <v>336</v>
      </c>
      <c r="N1237" s="300" t="s">
        <v>4646</v>
      </c>
      <c r="O1237" s="274" t="s">
        <v>4454</v>
      </c>
    </row>
    <row r="1238" spans="1:15">
      <c r="A1238" s="3">
        <f t="shared" si="81"/>
        <v>1231</v>
      </c>
      <c r="B1238" s="3">
        <f t="shared" si="82"/>
        <v>19201233</v>
      </c>
      <c r="C1238" s="400" t="s">
        <v>5903</v>
      </c>
      <c r="D1238" s="293" t="s">
        <v>6170</v>
      </c>
      <c r="E1238" s="12" t="s">
        <v>171</v>
      </c>
      <c r="F1238" s="274" t="s">
        <v>6171</v>
      </c>
      <c r="G1238" s="347" t="s">
        <v>6172</v>
      </c>
      <c r="H1238" s="12" t="s">
        <v>326</v>
      </c>
      <c r="I1238" s="339">
        <v>30990</v>
      </c>
      <c r="J1238" s="337" t="s">
        <v>6173</v>
      </c>
      <c r="K1238" s="300" t="s">
        <v>1538</v>
      </c>
      <c r="M1238" s="300" t="s">
        <v>336</v>
      </c>
      <c r="N1238" s="300" t="s">
        <v>6174</v>
      </c>
      <c r="O1238" s="274" t="s">
        <v>6175</v>
      </c>
    </row>
    <row r="1239" spans="1:15">
      <c r="A1239" s="3">
        <f t="shared" si="81"/>
        <v>1232</v>
      </c>
      <c r="B1239" s="3">
        <f t="shared" si="82"/>
        <v>19201234</v>
      </c>
      <c r="C1239" s="400" t="s">
        <v>5259</v>
      </c>
      <c r="D1239" s="293" t="s">
        <v>5301</v>
      </c>
      <c r="E1239" s="12" t="s">
        <v>5302</v>
      </c>
      <c r="F1239" s="274" t="s">
        <v>5303</v>
      </c>
      <c r="G1239" s="347" t="s">
        <v>5304</v>
      </c>
      <c r="H1239" s="12" t="s">
        <v>326</v>
      </c>
      <c r="I1239" s="339">
        <v>35875</v>
      </c>
      <c r="L1239" s="300" t="s">
        <v>4668</v>
      </c>
      <c r="M1239" s="300" t="s">
        <v>336</v>
      </c>
      <c r="N1239" s="300" t="s">
        <v>5305</v>
      </c>
      <c r="O1239" s="274" t="s">
        <v>5306</v>
      </c>
    </row>
    <row r="1240" spans="1:15">
      <c r="A1240" s="3">
        <f t="shared" si="81"/>
        <v>1233</v>
      </c>
      <c r="B1240" s="3">
        <f t="shared" si="82"/>
        <v>19201235</v>
      </c>
      <c r="C1240" s="400" t="s">
        <v>6197</v>
      </c>
      <c r="D1240" s="293" t="s">
        <v>6198</v>
      </c>
      <c r="E1240" s="12" t="s">
        <v>6185</v>
      </c>
      <c r="F1240" s="274" t="s">
        <v>6199</v>
      </c>
      <c r="G1240" s="12" t="s">
        <v>6200</v>
      </c>
      <c r="H1240" s="12" t="s">
        <v>326</v>
      </c>
      <c r="I1240" s="339">
        <v>33265</v>
      </c>
      <c r="J1240" s="337" t="s">
        <v>6201</v>
      </c>
      <c r="K1240" s="300" t="s">
        <v>1538</v>
      </c>
      <c r="L1240" s="300" t="s">
        <v>4668</v>
      </c>
      <c r="M1240" s="300" t="s">
        <v>336</v>
      </c>
      <c r="N1240" s="300" t="s">
        <v>6202</v>
      </c>
      <c r="O1240" s="274" t="s">
        <v>6203</v>
      </c>
    </row>
    <row r="1241" spans="1:15">
      <c r="A1241" s="3">
        <f t="shared" si="81"/>
        <v>1234</v>
      </c>
      <c r="B1241" s="3">
        <f t="shared" si="82"/>
        <v>19201236</v>
      </c>
      <c r="C1241" s="297">
        <v>43532</v>
      </c>
      <c r="D1241" s="293" t="s">
        <v>6204</v>
      </c>
      <c r="E1241" s="12" t="s">
        <v>6194</v>
      </c>
      <c r="F1241" s="274" t="s">
        <v>6205</v>
      </c>
      <c r="G1241" s="12" t="s">
        <v>1848</v>
      </c>
      <c r="H1241" s="12" t="s">
        <v>330</v>
      </c>
      <c r="I1241" s="339">
        <v>33188</v>
      </c>
      <c r="J1241" s="337" t="s">
        <v>6206</v>
      </c>
      <c r="K1241" s="300" t="s">
        <v>1538</v>
      </c>
      <c r="L1241" s="300" t="s">
        <v>4668</v>
      </c>
      <c r="M1241" s="300" t="s">
        <v>6207</v>
      </c>
      <c r="N1241" s="300" t="s">
        <v>1538</v>
      </c>
      <c r="O1241" s="274" t="s">
        <v>1538</v>
      </c>
    </row>
    <row r="1242" spans="1:15" s="7" customFormat="1">
      <c r="A1242" s="103">
        <f t="shared" si="81"/>
        <v>1235</v>
      </c>
      <c r="B1242" s="103">
        <f t="shared" si="82"/>
        <v>19201237</v>
      </c>
      <c r="C1242" s="260">
        <v>43532</v>
      </c>
      <c r="D1242" s="229" t="s">
        <v>6184</v>
      </c>
      <c r="E1242" s="9" t="s">
        <v>6208</v>
      </c>
      <c r="F1242" s="253" t="s">
        <v>6209</v>
      </c>
      <c r="G1242" s="424" t="s">
        <v>6210</v>
      </c>
      <c r="H1242" s="9" t="s">
        <v>330</v>
      </c>
      <c r="I1242" s="425">
        <v>36306</v>
      </c>
      <c r="J1242" s="340" t="s">
        <v>6211</v>
      </c>
      <c r="K1242" s="230" t="s">
        <v>1538</v>
      </c>
      <c r="L1242" s="230" t="s">
        <v>5312</v>
      </c>
      <c r="M1242" s="230" t="s">
        <v>336</v>
      </c>
      <c r="N1242" s="230" t="s">
        <v>6136</v>
      </c>
      <c r="O1242" s="253" t="s">
        <v>1482</v>
      </c>
    </row>
    <row r="1243" spans="1:15">
      <c r="A1243" s="3">
        <f t="shared" si="81"/>
        <v>1236</v>
      </c>
      <c r="B1243" s="3">
        <f t="shared" si="82"/>
        <v>19201238</v>
      </c>
      <c r="C1243" s="300" t="s">
        <v>6212</v>
      </c>
      <c r="D1243" s="293" t="s">
        <v>6213</v>
      </c>
      <c r="E1243" s="12" t="s">
        <v>6186</v>
      </c>
      <c r="F1243" s="274" t="s">
        <v>6214</v>
      </c>
      <c r="G1243" s="347" t="s">
        <v>6215</v>
      </c>
      <c r="H1243" s="12" t="s">
        <v>330</v>
      </c>
      <c r="I1243" s="339">
        <v>33506</v>
      </c>
      <c r="J1243" s="337" t="s">
        <v>1920</v>
      </c>
      <c r="K1243" s="300" t="s">
        <v>1538</v>
      </c>
      <c r="L1243" s="300" t="s">
        <v>5252</v>
      </c>
      <c r="M1243" s="300" t="s">
        <v>336</v>
      </c>
      <c r="N1243" s="300" t="s">
        <v>6216</v>
      </c>
      <c r="O1243" s="274" t="s">
        <v>6089</v>
      </c>
    </row>
    <row r="1244" spans="1:15">
      <c r="A1244" s="3">
        <f t="shared" si="81"/>
        <v>1237</v>
      </c>
      <c r="B1244" s="3">
        <f t="shared" si="82"/>
        <v>19201239</v>
      </c>
      <c r="C1244" s="297">
        <v>43532</v>
      </c>
      <c r="D1244" s="293" t="s">
        <v>6217</v>
      </c>
      <c r="E1244" s="12" t="s">
        <v>3079</v>
      </c>
      <c r="F1244" s="274" t="s">
        <v>6218</v>
      </c>
      <c r="G1244" s="12" t="s">
        <v>1848</v>
      </c>
      <c r="H1244" s="12" t="s">
        <v>330</v>
      </c>
      <c r="I1244" s="339">
        <v>33896</v>
      </c>
      <c r="J1244" s="337" t="s">
        <v>6219</v>
      </c>
      <c r="K1244" s="300" t="s">
        <v>1538</v>
      </c>
      <c r="L1244" s="300" t="s">
        <v>5252</v>
      </c>
      <c r="M1244" s="300" t="s">
        <v>336</v>
      </c>
      <c r="N1244" s="300" t="s">
        <v>6220</v>
      </c>
      <c r="O1244" s="274" t="s">
        <v>6221</v>
      </c>
    </row>
    <row r="1245" spans="1:15">
      <c r="A1245" s="3">
        <f t="shared" si="81"/>
        <v>1238</v>
      </c>
      <c r="B1245" s="3">
        <f t="shared" si="82"/>
        <v>19201240</v>
      </c>
      <c r="C1245" s="297">
        <v>43532</v>
      </c>
      <c r="D1245" s="293" t="s">
        <v>6222</v>
      </c>
      <c r="E1245" s="12" t="s">
        <v>6223</v>
      </c>
      <c r="F1245" s="274" t="s">
        <v>6224</v>
      </c>
      <c r="G1245" s="347" t="s">
        <v>6225</v>
      </c>
      <c r="H1245" s="12" t="s">
        <v>326</v>
      </c>
      <c r="I1245" s="339">
        <v>36718</v>
      </c>
      <c r="J1245" s="337" t="s">
        <v>1920</v>
      </c>
      <c r="K1245" s="300" t="s">
        <v>1538</v>
      </c>
      <c r="L1245" s="300" t="s">
        <v>4668</v>
      </c>
      <c r="M1245" s="300" t="s">
        <v>1634</v>
      </c>
      <c r="N1245" s="300" t="s">
        <v>1538</v>
      </c>
      <c r="O1245" s="274" t="s">
        <v>1538</v>
      </c>
    </row>
    <row r="1246" spans="1:15">
      <c r="A1246" s="3">
        <f t="shared" si="81"/>
        <v>1239</v>
      </c>
      <c r="B1246" s="3">
        <f t="shared" si="82"/>
        <v>19201241</v>
      </c>
      <c r="C1246" s="297">
        <v>43532</v>
      </c>
      <c r="D1246" s="293" t="s">
        <v>111</v>
      </c>
      <c r="E1246" s="12" t="s">
        <v>6226</v>
      </c>
      <c r="F1246" s="274" t="s">
        <v>6227</v>
      </c>
      <c r="G1246" s="347" t="s">
        <v>6228</v>
      </c>
      <c r="H1246" s="12" t="s">
        <v>330</v>
      </c>
      <c r="I1246" s="339">
        <v>33909</v>
      </c>
      <c r="J1246" s="337" t="s">
        <v>6229</v>
      </c>
      <c r="K1246" s="300" t="s">
        <v>1538</v>
      </c>
      <c r="L1246" s="300" t="s">
        <v>5252</v>
      </c>
      <c r="M1246" s="300" t="s">
        <v>336</v>
      </c>
      <c r="N1246" s="300" t="s">
        <v>6230</v>
      </c>
      <c r="O1246" s="274" t="s">
        <v>6231</v>
      </c>
    </row>
    <row r="1247" spans="1:15">
      <c r="A1247" s="3">
        <f t="shared" si="81"/>
        <v>1240</v>
      </c>
      <c r="B1247" s="3">
        <f t="shared" si="82"/>
        <v>19201242</v>
      </c>
      <c r="C1247" s="297">
        <v>43532</v>
      </c>
      <c r="D1247" s="293" t="s">
        <v>3194</v>
      </c>
      <c r="E1247" s="12" t="s">
        <v>3195</v>
      </c>
      <c r="F1247" s="274" t="s">
        <v>3695</v>
      </c>
      <c r="G1247" s="12" t="s">
        <v>1848</v>
      </c>
      <c r="H1247" s="12" t="s">
        <v>330</v>
      </c>
      <c r="I1247" s="339">
        <v>34272</v>
      </c>
      <c r="J1247" s="337" t="s">
        <v>6232</v>
      </c>
      <c r="K1247" s="300" t="s">
        <v>1538</v>
      </c>
      <c r="L1247" s="300" t="s">
        <v>5252</v>
      </c>
      <c r="M1247" s="300" t="s">
        <v>1634</v>
      </c>
      <c r="N1247" s="300" t="s">
        <v>1538</v>
      </c>
      <c r="O1247" s="274" t="s">
        <v>1538</v>
      </c>
    </row>
    <row r="1248" spans="1:15">
      <c r="A1248" s="3">
        <f t="shared" si="81"/>
        <v>1241</v>
      </c>
      <c r="B1248" s="3">
        <f t="shared" si="82"/>
        <v>19201243</v>
      </c>
      <c r="C1248" s="297">
        <v>43532</v>
      </c>
      <c r="D1248" s="293" t="s">
        <v>772</v>
      </c>
      <c r="E1248" s="12" t="s">
        <v>72</v>
      </c>
      <c r="F1248" s="274" t="s">
        <v>6233</v>
      </c>
      <c r="G1248" s="347" t="s">
        <v>6234</v>
      </c>
      <c r="H1248" s="12" t="s">
        <v>326</v>
      </c>
      <c r="I1248" s="339">
        <v>29587</v>
      </c>
      <c r="J1248" s="337" t="s">
        <v>1920</v>
      </c>
      <c r="K1248" s="300" t="s">
        <v>1538</v>
      </c>
      <c r="L1248" s="300" t="s">
        <v>5252</v>
      </c>
      <c r="M1248" s="300" t="s">
        <v>343</v>
      </c>
      <c r="N1248" s="300" t="s">
        <v>1538</v>
      </c>
      <c r="O1248" s="274" t="s">
        <v>1538</v>
      </c>
    </row>
    <row r="1249" spans="1:15">
      <c r="A1249" s="3">
        <f t="shared" si="81"/>
        <v>1242</v>
      </c>
      <c r="B1249" s="3">
        <f t="shared" si="82"/>
        <v>19201244</v>
      </c>
      <c r="C1249" s="297">
        <v>43532</v>
      </c>
      <c r="D1249" s="293" t="s">
        <v>6196</v>
      </c>
      <c r="E1249" s="12" t="s">
        <v>6195</v>
      </c>
      <c r="F1249" s="274" t="s">
        <v>6235</v>
      </c>
      <c r="G1249" s="347" t="s">
        <v>6236</v>
      </c>
      <c r="H1249" s="12" t="s">
        <v>330</v>
      </c>
      <c r="I1249" s="339">
        <v>35027</v>
      </c>
      <c r="J1249" s="337" t="s">
        <v>6237</v>
      </c>
      <c r="K1249" s="300" t="s">
        <v>53</v>
      </c>
      <c r="L1249" s="300" t="s">
        <v>5252</v>
      </c>
      <c r="M1249" s="300" t="s">
        <v>343</v>
      </c>
      <c r="N1249" s="300" t="s">
        <v>1538</v>
      </c>
      <c r="O1249" s="274" t="s">
        <v>1538</v>
      </c>
    </row>
    <row r="1250" spans="1:15">
      <c r="A1250" s="3">
        <f t="shared" si="81"/>
        <v>1243</v>
      </c>
      <c r="B1250" s="3">
        <f t="shared" ref="B1250:B1281" si="83">B1249+1</f>
        <v>19201245</v>
      </c>
      <c r="C1250" s="297">
        <v>43532</v>
      </c>
      <c r="D1250" s="293" t="s">
        <v>1559</v>
      </c>
      <c r="E1250" s="12" t="s">
        <v>6187</v>
      </c>
      <c r="F1250" s="274" t="s">
        <v>4091</v>
      </c>
      <c r="G1250" s="347" t="s">
        <v>6238</v>
      </c>
      <c r="H1250" s="12" t="s">
        <v>330</v>
      </c>
      <c r="I1250" s="339">
        <v>35873</v>
      </c>
      <c r="J1250" s="337" t="s">
        <v>1920</v>
      </c>
      <c r="K1250" s="300" t="s">
        <v>1538</v>
      </c>
      <c r="L1250" s="300" t="s">
        <v>4668</v>
      </c>
      <c r="M1250" s="300" t="s">
        <v>343</v>
      </c>
      <c r="N1250" s="300" t="s">
        <v>1538</v>
      </c>
      <c r="O1250" s="274" t="s">
        <v>1538</v>
      </c>
    </row>
    <row r="1251" spans="1:15">
      <c r="A1251" s="3">
        <f t="shared" si="81"/>
        <v>1244</v>
      </c>
      <c r="B1251" s="3">
        <f t="shared" si="83"/>
        <v>19201246</v>
      </c>
      <c r="C1251" s="297">
        <v>43532</v>
      </c>
      <c r="D1251" s="293" t="s">
        <v>6239</v>
      </c>
      <c r="E1251" s="12" t="s">
        <v>6240</v>
      </c>
      <c r="F1251" s="274" t="s">
        <v>6030</v>
      </c>
      <c r="G1251" s="347" t="s">
        <v>6241</v>
      </c>
      <c r="H1251" s="12" t="s">
        <v>326</v>
      </c>
      <c r="I1251" s="339">
        <v>33861</v>
      </c>
      <c r="J1251" s="337" t="s">
        <v>1920</v>
      </c>
      <c r="K1251" s="300" t="s">
        <v>1538</v>
      </c>
      <c r="L1251" s="300" t="s">
        <v>4668</v>
      </c>
      <c r="M1251" s="300" t="s">
        <v>336</v>
      </c>
      <c r="N1251" s="300" t="s">
        <v>1538</v>
      </c>
      <c r="O1251" s="274" t="s">
        <v>1538</v>
      </c>
    </row>
    <row r="1252" spans="1:15">
      <c r="A1252" s="3">
        <f t="shared" si="81"/>
        <v>1245</v>
      </c>
      <c r="B1252" s="3">
        <f t="shared" si="83"/>
        <v>19201247</v>
      </c>
      <c r="C1252" s="297">
        <v>43532</v>
      </c>
      <c r="D1252" s="293" t="s">
        <v>2225</v>
      </c>
      <c r="E1252" s="12" t="s">
        <v>6188</v>
      </c>
      <c r="F1252" s="274" t="s">
        <v>6242</v>
      </c>
      <c r="G1252" s="347" t="s">
        <v>6243</v>
      </c>
      <c r="H1252" s="12" t="s">
        <v>326</v>
      </c>
      <c r="I1252" s="339">
        <v>30129</v>
      </c>
      <c r="J1252" s="337" t="s">
        <v>6244</v>
      </c>
      <c r="K1252" s="300" t="s">
        <v>1538</v>
      </c>
      <c r="L1252" s="300" t="s">
        <v>5252</v>
      </c>
      <c r="M1252" s="300" t="s">
        <v>336</v>
      </c>
      <c r="N1252" s="300" t="s">
        <v>6245</v>
      </c>
      <c r="O1252" s="274" t="s">
        <v>6246</v>
      </c>
    </row>
    <row r="1253" spans="1:15">
      <c r="A1253" s="3">
        <f t="shared" si="81"/>
        <v>1246</v>
      </c>
      <c r="B1253" s="3">
        <f t="shared" si="83"/>
        <v>19201248</v>
      </c>
      <c r="C1253" s="297">
        <v>43532</v>
      </c>
      <c r="D1253" s="293" t="s">
        <v>6247</v>
      </c>
      <c r="E1253" s="12" t="s">
        <v>171</v>
      </c>
      <c r="F1253" s="274" t="s">
        <v>6248</v>
      </c>
      <c r="G1253" s="347" t="s">
        <v>6249</v>
      </c>
      <c r="H1253" s="12" t="s">
        <v>326</v>
      </c>
      <c r="I1253" s="339">
        <v>30315</v>
      </c>
      <c r="J1253" s="337" t="s">
        <v>1920</v>
      </c>
      <c r="K1253" s="300" t="s">
        <v>1538</v>
      </c>
      <c r="L1253" s="300" t="s">
        <v>4668</v>
      </c>
      <c r="M1253" s="300" t="s">
        <v>336</v>
      </c>
      <c r="N1253" s="300" t="s">
        <v>6250</v>
      </c>
      <c r="O1253" s="274" t="s">
        <v>6251</v>
      </c>
    </row>
    <row r="1254" spans="1:15">
      <c r="A1254" s="3">
        <f t="shared" si="81"/>
        <v>1247</v>
      </c>
      <c r="B1254" s="3">
        <f t="shared" si="83"/>
        <v>19201249</v>
      </c>
      <c r="C1254" s="297">
        <v>43532</v>
      </c>
      <c r="D1254" s="293" t="s">
        <v>5852</v>
      </c>
      <c r="E1254" s="12" t="s">
        <v>6252</v>
      </c>
      <c r="F1254" s="274" t="s">
        <v>6253</v>
      </c>
      <c r="G1254" s="347" t="s">
        <v>6254</v>
      </c>
      <c r="H1254" s="12" t="s">
        <v>326</v>
      </c>
      <c r="I1254" s="339">
        <v>34387</v>
      </c>
      <c r="J1254" s="337" t="s">
        <v>6255</v>
      </c>
      <c r="K1254" s="300" t="s">
        <v>1538</v>
      </c>
      <c r="L1254" s="300" t="s">
        <v>6256</v>
      </c>
      <c r="M1254" s="300" t="s">
        <v>343</v>
      </c>
      <c r="N1254" s="300" t="s">
        <v>1538</v>
      </c>
      <c r="O1254" s="274" t="s">
        <v>1538</v>
      </c>
    </row>
    <row r="1255" spans="1:15">
      <c r="A1255" s="3">
        <f t="shared" si="81"/>
        <v>1248</v>
      </c>
      <c r="B1255" s="3">
        <f t="shared" si="83"/>
        <v>19201250</v>
      </c>
      <c r="C1255" s="297">
        <v>43532</v>
      </c>
      <c r="D1255" s="293" t="s">
        <v>173</v>
      </c>
      <c r="E1255" s="12" t="s">
        <v>6257</v>
      </c>
      <c r="F1255" s="274" t="s">
        <v>6258</v>
      </c>
      <c r="G1255" s="12" t="s">
        <v>1848</v>
      </c>
      <c r="H1255" s="12" t="s">
        <v>326</v>
      </c>
      <c r="I1255" s="339">
        <v>43498</v>
      </c>
      <c r="J1255" s="337" t="s">
        <v>6259</v>
      </c>
      <c r="K1255" s="300" t="s">
        <v>1538</v>
      </c>
      <c r="L1255" s="300" t="s">
        <v>5312</v>
      </c>
      <c r="M1255" s="300" t="s">
        <v>1081</v>
      </c>
      <c r="N1255" s="300" t="s">
        <v>1538</v>
      </c>
      <c r="O1255" s="274" t="s">
        <v>1538</v>
      </c>
    </row>
    <row r="1256" spans="1:15">
      <c r="A1256" s="3">
        <f t="shared" si="81"/>
        <v>1249</v>
      </c>
      <c r="B1256" s="3">
        <f t="shared" si="83"/>
        <v>19201251</v>
      </c>
      <c r="C1256" s="297">
        <v>43532</v>
      </c>
      <c r="D1256" s="293" t="s">
        <v>3215</v>
      </c>
      <c r="E1256" s="12" t="s">
        <v>1966</v>
      </c>
      <c r="F1256" s="274" t="s">
        <v>6260</v>
      </c>
      <c r="G1256" s="347" t="s">
        <v>6261</v>
      </c>
      <c r="H1256" s="12" t="s">
        <v>330</v>
      </c>
      <c r="I1256" s="339">
        <v>36392</v>
      </c>
      <c r="J1256" s="337" t="s">
        <v>6262</v>
      </c>
      <c r="K1256" s="300" t="s">
        <v>1538</v>
      </c>
      <c r="L1256" s="300" t="s">
        <v>4668</v>
      </c>
      <c r="M1256" s="300" t="s">
        <v>336</v>
      </c>
      <c r="N1256" s="300" t="s">
        <v>6263</v>
      </c>
      <c r="O1256" s="274" t="s">
        <v>1275</v>
      </c>
    </row>
    <row r="1257" spans="1:15">
      <c r="A1257" s="3">
        <f t="shared" si="81"/>
        <v>1250</v>
      </c>
      <c r="B1257" s="3">
        <f t="shared" si="83"/>
        <v>19201252</v>
      </c>
      <c r="C1257" s="297">
        <v>43532</v>
      </c>
      <c r="D1257" s="293" t="s">
        <v>6189</v>
      </c>
      <c r="E1257" s="12" t="s">
        <v>6190</v>
      </c>
      <c r="F1257" s="274" t="s">
        <v>6264</v>
      </c>
      <c r="G1257" s="347" t="s">
        <v>6265</v>
      </c>
      <c r="H1257" s="12" t="s">
        <v>326</v>
      </c>
      <c r="I1257" s="339">
        <v>30390</v>
      </c>
      <c r="J1257" s="337" t="s">
        <v>6266</v>
      </c>
      <c r="K1257" s="300" t="s">
        <v>1538</v>
      </c>
      <c r="L1257" s="300" t="s">
        <v>4668</v>
      </c>
      <c r="M1257" s="300" t="s">
        <v>336</v>
      </c>
      <c r="N1257" s="300" t="s">
        <v>5043</v>
      </c>
      <c r="O1257" s="274" t="s">
        <v>5044</v>
      </c>
    </row>
    <row r="1258" spans="1:15">
      <c r="A1258" s="3">
        <f t="shared" si="81"/>
        <v>1251</v>
      </c>
      <c r="B1258" s="3">
        <f t="shared" si="83"/>
        <v>19201253</v>
      </c>
      <c r="C1258" s="297">
        <v>43532</v>
      </c>
      <c r="D1258" s="293" t="s">
        <v>6267</v>
      </c>
      <c r="E1258" s="12" t="s">
        <v>6268</v>
      </c>
      <c r="F1258" s="274" t="s">
        <v>6269</v>
      </c>
      <c r="G1258" s="347" t="s">
        <v>6270</v>
      </c>
      <c r="H1258" s="12" t="s">
        <v>330</v>
      </c>
      <c r="I1258" s="339">
        <v>34031</v>
      </c>
      <c r="J1258" s="337" t="s">
        <v>1920</v>
      </c>
      <c r="K1258" s="300" t="s">
        <v>1538</v>
      </c>
      <c r="L1258" s="300" t="s">
        <v>5312</v>
      </c>
      <c r="M1258" s="300" t="s">
        <v>336</v>
      </c>
      <c r="N1258" s="300" t="s">
        <v>6271</v>
      </c>
      <c r="O1258" s="274" t="s">
        <v>1538</v>
      </c>
    </row>
    <row r="1259" spans="1:15">
      <c r="A1259" s="3">
        <f t="shared" si="81"/>
        <v>1252</v>
      </c>
      <c r="B1259" s="3">
        <f t="shared" si="83"/>
        <v>19201254</v>
      </c>
      <c r="C1259" s="297">
        <v>43532</v>
      </c>
      <c r="D1259" s="293" t="s">
        <v>3298</v>
      </c>
      <c r="E1259" s="12" t="s">
        <v>1948</v>
      </c>
      <c r="F1259" s="274" t="s">
        <v>6043</v>
      </c>
      <c r="G1259" s="347" t="s">
        <v>6272</v>
      </c>
      <c r="H1259" s="12" t="s">
        <v>330</v>
      </c>
      <c r="I1259" s="339">
        <v>34623</v>
      </c>
      <c r="J1259" s="337" t="s">
        <v>6273</v>
      </c>
      <c r="K1259" s="300" t="s">
        <v>1538</v>
      </c>
      <c r="L1259" s="300" t="s">
        <v>4668</v>
      </c>
      <c r="M1259" s="300" t="s">
        <v>336</v>
      </c>
      <c r="N1259" s="300" t="s">
        <v>6274</v>
      </c>
      <c r="O1259" s="274" t="s">
        <v>6047</v>
      </c>
    </row>
    <row r="1260" spans="1:15">
      <c r="A1260" s="3">
        <f t="shared" si="81"/>
        <v>1253</v>
      </c>
      <c r="B1260" s="3">
        <f t="shared" si="83"/>
        <v>19201255</v>
      </c>
      <c r="C1260" s="297">
        <v>43532</v>
      </c>
      <c r="D1260" s="293" t="s">
        <v>6275</v>
      </c>
      <c r="E1260" s="12" t="s">
        <v>6276</v>
      </c>
      <c r="F1260" s="274" t="s">
        <v>6047</v>
      </c>
      <c r="G1260" s="347" t="s">
        <v>6050</v>
      </c>
      <c r="H1260" s="12" t="s">
        <v>330</v>
      </c>
      <c r="I1260" s="339">
        <v>43603</v>
      </c>
      <c r="J1260" s="337" t="s">
        <v>6052</v>
      </c>
      <c r="K1260" s="300" t="s">
        <v>1538</v>
      </c>
      <c r="L1260" s="300" t="s">
        <v>4668</v>
      </c>
      <c r="M1260" s="300" t="s">
        <v>336</v>
      </c>
      <c r="N1260" s="300" t="s">
        <v>1538</v>
      </c>
      <c r="O1260" s="274" t="s">
        <v>1538</v>
      </c>
    </row>
    <row r="1261" spans="1:15">
      <c r="A1261" s="3">
        <f t="shared" si="81"/>
        <v>1254</v>
      </c>
      <c r="B1261" s="3">
        <f t="shared" si="83"/>
        <v>19201256</v>
      </c>
      <c r="C1261" s="297">
        <v>43532</v>
      </c>
      <c r="D1261" s="293" t="s">
        <v>6277</v>
      </c>
      <c r="E1261" s="12" t="s">
        <v>6182</v>
      </c>
      <c r="F1261" s="274" t="s">
        <v>4849</v>
      </c>
      <c r="G1261" s="347" t="s">
        <v>4850</v>
      </c>
      <c r="H1261" s="12" t="s">
        <v>326</v>
      </c>
      <c r="I1261" s="339">
        <v>32035</v>
      </c>
      <c r="J1261" s="337" t="s">
        <v>4852</v>
      </c>
      <c r="K1261" s="300" t="s">
        <v>1538</v>
      </c>
      <c r="L1261" s="300" t="s">
        <v>4668</v>
      </c>
      <c r="M1261" s="300" t="s">
        <v>336</v>
      </c>
      <c r="N1261" s="300" t="s">
        <v>6278</v>
      </c>
      <c r="O1261" s="274" t="s">
        <v>1538</v>
      </c>
    </row>
    <row r="1262" spans="1:15">
      <c r="A1262" s="3">
        <f t="shared" si="81"/>
        <v>1255</v>
      </c>
      <c r="B1262" s="3">
        <f t="shared" si="83"/>
        <v>19201257</v>
      </c>
      <c r="C1262" s="297">
        <v>43563</v>
      </c>
      <c r="D1262" s="293" t="s">
        <v>6192</v>
      </c>
      <c r="E1262" s="12" t="s">
        <v>6191</v>
      </c>
      <c r="F1262" s="274" t="s">
        <v>6279</v>
      </c>
      <c r="G1262" s="347" t="s">
        <v>6280</v>
      </c>
      <c r="H1262" s="12" t="s">
        <v>330</v>
      </c>
      <c r="I1262" s="339">
        <v>34225</v>
      </c>
      <c r="J1262" s="337" t="s">
        <v>6281</v>
      </c>
      <c r="K1262" s="300" t="s">
        <v>1538</v>
      </c>
      <c r="L1262" s="300" t="s">
        <v>4668</v>
      </c>
      <c r="M1262" s="300" t="s">
        <v>336</v>
      </c>
      <c r="N1262" s="300" t="s">
        <v>1538</v>
      </c>
      <c r="O1262" s="274" t="s">
        <v>1538</v>
      </c>
    </row>
    <row r="1263" spans="1:15">
      <c r="A1263" s="3">
        <f t="shared" si="81"/>
        <v>1256</v>
      </c>
      <c r="B1263" s="3">
        <f t="shared" si="83"/>
        <v>19201258</v>
      </c>
      <c r="C1263" s="297">
        <v>43563</v>
      </c>
      <c r="D1263" s="293" t="s">
        <v>6282</v>
      </c>
      <c r="E1263" s="12" t="s">
        <v>6283</v>
      </c>
      <c r="F1263" s="274" t="s">
        <v>6284</v>
      </c>
      <c r="G1263" s="347" t="s">
        <v>6285</v>
      </c>
      <c r="H1263" s="12" t="s">
        <v>330</v>
      </c>
      <c r="I1263" s="339">
        <v>35427</v>
      </c>
      <c r="J1263" s="337" t="s">
        <v>1920</v>
      </c>
      <c r="K1263" s="300" t="s">
        <v>1538</v>
      </c>
      <c r="L1263" s="300" t="s">
        <v>4668</v>
      </c>
      <c r="M1263" s="300" t="s">
        <v>336</v>
      </c>
      <c r="N1263" s="300" t="s">
        <v>6286</v>
      </c>
      <c r="O1263" s="274" t="s">
        <v>6287</v>
      </c>
    </row>
    <row r="1264" spans="1:15">
      <c r="A1264" s="3">
        <f t="shared" si="81"/>
        <v>1257</v>
      </c>
      <c r="B1264" s="3">
        <f t="shared" si="83"/>
        <v>19201259</v>
      </c>
      <c r="C1264" s="297">
        <v>43563</v>
      </c>
      <c r="D1264" s="293" t="s">
        <v>2157</v>
      </c>
      <c r="E1264" s="12" t="s">
        <v>6193</v>
      </c>
      <c r="F1264" s="274" t="s">
        <v>6288</v>
      </c>
      <c r="G1264" s="347" t="s">
        <v>6289</v>
      </c>
      <c r="H1264" s="12" t="s">
        <v>330</v>
      </c>
      <c r="I1264" s="339">
        <v>34935</v>
      </c>
      <c r="J1264" s="337" t="s">
        <v>6290</v>
      </c>
      <c r="K1264" s="300" t="s">
        <v>53</v>
      </c>
      <c r="L1264" s="300" t="s">
        <v>4668</v>
      </c>
      <c r="M1264" s="300" t="s">
        <v>5416</v>
      </c>
      <c r="N1264" s="300" t="s">
        <v>1538</v>
      </c>
      <c r="O1264" s="274" t="s">
        <v>1538</v>
      </c>
    </row>
    <row r="1265" spans="1:15">
      <c r="A1265" s="3">
        <f t="shared" si="81"/>
        <v>1258</v>
      </c>
      <c r="B1265" s="3">
        <f t="shared" si="83"/>
        <v>19201260</v>
      </c>
      <c r="C1265" s="297">
        <v>43563</v>
      </c>
      <c r="D1265" s="293" t="s">
        <v>6291</v>
      </c>
      <c r="E1265" s="12" t="s">
        <v>6183</v>
      </c>
      <c r="F1265" s="274" t="s">
        <v>6292</v>
      </c>
      <c r="G1265" s="347" t="s">
        <v>6293</v>
      </c>
      <c r="H1265" s="12" t="s">
        <v>330</v>
      </c>
      <c r="I1265" s="339">
        <v>33357</v>
      </c>
      <c r="J1265" s="337" t="s">
        <v>6294</v>
      </c>
      <c r="K1265" s="300" t="s">
        <v>1538</v>
      </c>
      <c r="L1265" s="300" t="s">
        <v>4668</v>
      </c>
      <c r="M1265" s="300" t="s">
        <v>336</v>
      </c>
      <c r="N1265" s="300" t="s">
        <v>1538</v>
      </c>
      <c r="O1265" s="274" t="s">
        <v>1538</v>
      </c>
    </row>
    <row r="1266" spans="1:15">
      <c r="A1266" s="3">
        <f t="shared" si="81"/>
        <v>1259</v>
      </c>
      <c r="B1266" s="3">
        <f t="shared" si="83"/>
        <v>19201261</v>
      </c>
      <c r="C1266" s="297">
        <v>43563</v>
      </c>
      <c r="D1266" s="293" t="s">
        <v>6295</v>
      </c>
      <c r="E1266" s="12" t="s">
        <v>870</v>
      </c>
      <c r="F1266" s="274" t="s">
        <v>6296</v>
      </c>
      <c r="G1266" s="12" t="s">
        <v>1848</v>
      </c>
      <c r="H1266" s="12" t="s">
        <v>326</v>
      </c>
      <c r="I1266" s="339">
        <v>33678</v>
      </c>
      <c r="J1266" s="337" t="s">
        <v>6297</v>
      </c>
      <c r="K1266" s="300" t="s">
        <v>59</v>
      </c>
      <c r="L1266" s="300" t="s">
        <v>4668</v>
      </c>
      <c r="M1266" s="300" t="s">
        <v>336</v>
      </c>
      <c r="N1266" s="300" t="s">
        <v>6298</v>
      </c>
      <c r="O1266" s="274" t="s">
        <v>5361</v>
      </c>
    </row>
    <row r="1267" spans="1:15">
      <c r="A1267" s="3">
        <f t="shared" si="81"/>
        <v>1260</v>
      </c>
      <c r="B1267" s="3">
        <f t="shared" si="83"/>
        <v>19201262</v>
      </c>
      <c r="C1267" s="297">
        <v>43563</v>
      </c>
      <c r="D1267" s="293" t="s">
        <v>6299</v>
      </c>
      <c r="E1267" s="12" t="s">
        <v>3325</v>
      </c>
      <c r="F1267" s="274" t="s">
        <v>6300</v>
      </c>
      <c r="G1267" s="347" t="s">
        <v>6301</v>
      </c>
      <c r="H1267" s="12" t="s">
        <v>330</v>
      </c>
      <c r="I1267" s="339">
        <v>33619</v>
      </c>
      <c r="J1267" s="337" t="s">
        <v>1920</v>
      </c>
      <c r="K1267" s="300" t="s">
        <v>1538</v>
      </c>
      <c r="L1267" s="300" t="s">
        <v>4668</v>
      </c>
      <c r="M1267" s="300" t="s">
        <v>336</v>
      </c>
      <c r="N1267" s="300" t="s">
        <v>6302</v>
      </c>
      <c r="O1267" s="274" t="s">
        <v>1538</v>
      </c>
    </row>
    <row r="1268" spans="1:15">
      <c r="A1268" s="3">
        <f t="shared" si="81"/>
        <v>1261</v>
      </c>
      <c r="B1268" s="3">
        <f t="shared" si="83"/>
        <v>19201263</v>
      </c>
      <c r="C1268" s="297">
        <v>43563</v>
      </c>
      <c r="D1268" s="293" t="s">
        <v>6181</v>
      </c>
      <c r="E1268" s="12" t="s">
        <v>6303</v>
      </c>
      <c r="F1268" s="274" t="s">
        <v>6304</v>
      </c>
      <c r="G1268" s="347" t="s">
        <v>6305</v>
      </c>
      <c r="H1268" s="12" t="s">
        <v>326</v>
      </c>
      <c r="I1268" s="339">
        <v>34377</v>
      </c>
      <c r="J1268" s="337" t="s">
        <v>6306</v>
      </c>
      <c r="K1268" s="300" t="s">
        <v>53</v>
      </c>
      <c r="L1268" s="300" t="s">
        <v>5252</v>
      </c>
      <c r="M1268" s="300" t="s">
        <v>336</v>
      </c>
      <c r="N1268" s="300" t="s">
        <v>1538</v>
      </c>
      <c r="O1268" s="274" t="s">
        <v>1538</v>
      </c>
    </row>
    <row r="1269" spans="1:15">
      <c r="A1269" s="3">
        <f t="shared" si="81"/>
        <v>1262</v>
      </c>
      <c r="B1269" s="3">
        <f t="shared" si="83"/>
        <v>19201264</v>
      </c>
      <c r="C1269" s="297">
        <v>43563</v>
      </c>
      <c r="D1269" s="293" t="s">
        <v>78</v>
      </c>
      <c r="E1269" s="12" t="s">
        <v>6307</v>
      </c>
      <c r="F1269" s="274" t="s">
        <v>6308</v>
      </c>
      <c r="G1269" s="347" t="s">
        <v>6309</v>
      </c>
      <c r="H1269" s="12" t="s">
        <v>330</v>
      </c>
      <c r="I1269" s="339">
        <v>35011</v>
      </c>
      <c r="J1269" s="337" t="s">
        <v>6310</v>
      </c>
      <c r="K1269" s="300" t="s">
        <v>1538</v>
      </c>
      <c r="L1269" s="300" t="s">
        <v>4668</v>
      </c>
      <c r="M1269" s="300" t="s">
        <v>5416</v>
      </c>
      <c r="N1269" s="300" t="s">
        <v>1538</v>
      </c>
      <c r="O1269" s="274" t="s">
        <v>1538</v>
      </c>
    </row>
    <row r="1270" spans="1:15">
      <c r="A1270" s="3">
        <f t="shared" si="81"/>
        <v>1263</v>
      </c>
      <c r="B1270" s="3">
        <f t="shared" si="83"/>
        <v>19201265</v>
      </c>
      <c r="C1270" s="297">
        <v>43593</v>
      </c>
      <c r="D1270" s="293" t="s">
        <v>6311</v>
      </c>
      <c r="E1270" s="12" t="s">
        <v>6312</v>
      </c>
      <c r="F1270" s="274" t="s">
        <v>6313</v>
      </c>
      <c r="G1270" s="347" t="s">
        <v>6314</v>
      </c>
      <c r="H1270" s="12" t="s">
        <v>326</v>
      </c>
      <c r="I1270" s="339">
        <v>31012</v>
      </c>
      <c r="J1270" s="337" t="s">
        <v>1920</v>
      </c>
      <c r="K1270" s="300" t="s">
        <v>1538</v>
      </c>
      <c r="L1270" s="300" t="s">
        <v>4668</v>
      </c>
      <c r="M1270" s="300" t="s">
        <v>336</v>
      </c>
      <c r="N1270" s="300" t="s">
        <v>6315</v>
      </c>
      <c r="O1270" s="274" t="s">
        <v>2637</v>
      </c>
    </row>
    <row r="1271" spans="1:15">
      <c r="A1271" s="3">
        <f t="shared" si="81"/>
        <v>1264</v>
      </c>
      <c r="B1271" s="3">
        <f t="shared" si="83"/>
        <v>19201266</v>
      </c>
      <c r="C1271" s="260">
        <v>43563</v>
      </c>
      <c r="D1271" s="229" t="s">
        <v>5301</v>
      </c>
      <c r="E1271" s="9" t="s">
        <v>5302</v>
      </c>
      <c r="F1271" s="253" t="s">
        <v>5303</v>
      </c>
      <c r="G1271" s="424" t="s">
        <v>5304</v>
      </c>
      <c r="H1271" s="9" t="s">
        <v>326</v>
      </c>
      <c r="I1271" s="425">
        <v>35936</v>
      </c>
      <c r="J1271" s="337" t="s">
        <v>1920</v>
      </c>
      <c r="K1271" s="230" t="s">
        <v>1538</v>
      </c>
      <c r="L1271" s="230"/>
      <c r="M1271" s="230" t="s">
        <v>336</v>
      </c>
      <c r="N1271" s="424" t="s">
        <v>5305</v>
      </c>
      <c r="O1271" s="253" t="s">
        <v>5306</v>
      </c>
    </row>
    <row r="1272" spans="1:15">
      <c r="A1272" s="3">
        <f t="shared" si="81"/>
        <v>1265</v>
      </c>
      <c r="B1272" s="3">
        <f t="shared" si="83"/>
        <v>19201267</v>
      </c>
      <c r="C1272" s="297">
        <v>43563</v>
      </c>
      <c r="D1272" s="293" t="s">
        <v>6331</v>
      </c>
      <c r="E1272" s="12" t="s">
        <v>6332</v>
      </c>
      <c r="F1272" s="274" t="s">
        <v>6340</v>
      </c>
      <c r="G1272" s="347" t="s">
        <v>6341</v>
      </c>
      <c r="H1272" s="12" t="s">
        <v>6342</v>
      </c>
      <c r="I1272" s="339">
        <v>37727</v>
      </c>
      <c r="J1272" s="337" t="s">
        <v>1920</v>
      </c>
      <c r="K1272" s="300" t="s">
        <v>1538</v>
      </c>
      <c r="L1272" s="300" t="s">
        <v>5312</v>
      </c>
      <c r="M1272" s="300" t="s">
        <v>1081</v>
      </c>
      <c r="N1272" s="300" t="s">
        <v>6343</v>
      </c>
      <c r="O1272" s="274" t="s">
        <v>6344</v>
      </c>
    </row>
    <row r="1273" spans="1:15">
      <c r="A1273" s="3">
        <f t="shared" si="81"/>
        <v>1266</v>
      </c>
      <c r="B1273" s="3">
        <f t="shared" si="83"/>
        <v>19201268</v>
      </c>
      <c r="C1273" s="297">
        <v>43563</v>
      </c>
      <c r="D1273" s="293" t="s">
        <v>6345</v>
      </c>
      <c r="E1273" s="12" t="s">
        <v>6346</v>
      </c>
      <c r="F1273" s="274" t="s">
        <v>6347</v>
      </c>
      <c r="G1273" s="347" t="s">
        <v>6348</v>
      </c>
      <c r="H1273" s="12" t="s">
        <v>326</v>
      </c>
      <c r="I1273" s="339">
        <v>29714</v>
      </c>
      <c r="J1273" s="337" t="s">
        <v>1920</v>
      </c>
      <c r="K1273" s="300" t="s">
        <v>1538</v>
      </c>
      <c r="L1273" s="300" t="s">
        <v>5312</v>
      </c>
      <c r="M1273" s="300" t="s">
        <v>343</v>
      </c>
      <c r="N1273" s="300" t="s">
        <v>6315</v>
      </c>
      <c r="O1273" s="274" t="s">
        <v>2637</v>
      </c>
    </row>
    <row r="1274" spans="1:15">
      <c r="A1274" s="3">
        <f t="shared" si="81"/>
        <v>1267</v>
      </c>
      <c r="B1274" s="3">
        <f t="shared" si="83"/>
        <v>19201269</v>
      </c>
      <c r="C1274" s="297">
        <v>43563</v>
      </c>
      <c r="D1274" s="293" t="s">
        <v>6326</v>
      </c>
      <c r="E1274" s="12" t="s">
        <v>2219</v>
      </c>
      <c r="F1274" s="274" t="s">
        <v>6349</v>
      </c>
      <c r="G1274" s="347" t="s">
        <v>6350</v>
      </c>
      <c r="H1274" s="12" t="s">
        <v>326</v>
      </c>
      <c r="I1274" s="339">
        <v>30783</v>
      </c>
      <c r="J1274" s="337" t="s">
        <v>1920</v>
      </c>
      <c r="K1274" s="300" t="s">
        <v>1538</v>
      </c>
      <c r="M1274" s="300" t="s">
        <v>336</v>
      </c>
      <c r="N1274" s="347" t="s">
        <v>6351</v>
      </c>
      <c r="O1274" s="274" t="s">
        <v>6349</v>
      </c>
    </row>
    <row r="1275" spans="1:15">
      <c r="A1275" s="3">
        <f t="shared" si="81"/>
        <v>1268</v>
      </c>
      <c r="B1275" s="3">
        <f t="shared" si="83"/>
        <v>19201270</v>
      </c>
      <c r="C1275" s="297">
        <v>43654</v>
      </c>
      <c r="D1275" s="293" t="s">
        <v>6778</v>
      </c>
      <c r="E1275" s="12" t="s">
        <v>881</v>
      </c>
      <c r="F1275" s="274" t="s">
        <v>6352</v>
      </c>
      <c r="G1275" s="347" t="s">
        <v>6353</v>
      </c>
      <c r="H1275" s="12" t="s">
        <v>330</v>
      </c>
      <c r="I1275" s="339">
        <v>35895</v>
      </c>
      <c r="J1275" s="337" t="s">
        <v>6354</v>
      </c>
      <c r="K1275" s="300" t="s">
        <v>1538</v>
      </c>
      <c r="M1275" s="300" t="s">
        <v>336</v>
      </c>
      <c r="N1275" s="300" t="s">
        <v>6355</v>
      </c>
      <c r="O1275" s="274" t="s">
        <v>1538</v>
      </c>
    </row>
    <row r="1276" spans="1:15">
      <c r="A1276" s="3">
        <f t="shared" si="81"/>
        <v>1269</v>
      </c>
      <c r="B1276" s="3">
        <f t="shared" si="83"/>
        <v>19201271</v>
      </c>
      <c r="C1276" s="297">
        <v>43746</v>
      </c>
      <c r="D1276" s="293" t="s">
        <v>6336</v>
      </c>
      <c r="E1276" s="12" t="s">
        <v>6356</v>
      </c>
      <c r="F1276" s="274" t="s">
        <v>6357</v>
      </c>
      <c r="G1276" s="347" t="s">
        <v>6358</v>
      </c>
      <c r="H1276" s="12" t="s">
        <v>326</v>
      </c>
      <c r="I1276" s="339">
        <v>33441</v>
      </c>
      <c r="J1276" s="337" t="s">
        <v>6359</v>
      </c>
      <c r="K1276" s="300" t="s">
        <v>1538</v>
      </c>
      <c r="M1276" s="300" t="s">
        <v>336</v>
      </c>
      <c r="N1276" s="300" t="s">
        <v>6360</v>
      </c>
      <c r="O1276" s="274" t="s">
        <v>2154</v>
      </c>
    </row>
    <row r="1277" spans="1:15">
      <c r="A1277" s="3">
        <f t="shared" si="81"/>
        <v>1270</v>
      </c>
      <c r="B1277" s="3">
        <f t="shared" si="83"/>
        <v>19201272</v>
      </c>
      <c r="C1277" s="297">
        <v>43746</v>
      </c>
      <c r="D1277" s="293" t="s">
        <v>6324</v>
      </c>
      <c r="E1277" s="12" t="s">
        <v>6361</v>
      </c>
      <c r="F1277" s="274" t="s">
        <v>6362</v>
      </c>
      <c r="G1277" s="347" t="s">
        <v>6363</v>
      </c>
      <c r="H1277" s="12" t="s">
        <v>330</v>
      </c>
      <c r="I1277" s="339">
        <v>33875</v>
      </c>
      <c r="J1277" s="337" t="s">
        <v>6364</v>
      </c>
      <c r="K1277" s="300" t="s">
        <v>1538</v>
      </c>
      <c r="L1277" s="300" t="s">
        <v>5312</v>
      </c>
      <c r="M1277" s="300" t="s">
        <v>336</v>
      </c>
      <c r="N1277" s="300" t="s">
        <v>1538</v>
      </c>
      <c r="O1277" s="274" t="s">
        <v>1538</v>
      </c>
    </row>
    <row r="1278" spans="1:15">
      <c r="A1278" s="3">
        <f t="shared" si="81"/>
        <v>1271</v>
      </c>
      <c r="B1278" s="3">
        <f t="shared" si="83"/>
        <v>19201273</v>
      </c>
      <c r="C1278" s="297">
        <v>43746</v>
      </c>
      <c r="D1278" s="293" t="s">
        <v>733</v>
      </c>
      <c r="E1278" s="12" t="s">
        <v>6365</v>
      </c>
      <c r="F1278" s="274" t="s">
        <v>6366</v>
      </c>
      <c r="G1278" s="347" t="s">
        <v>6367</v>
      </c>
      <c r="H1278" s="12" t="s">
        <v>330</v>
      </c>
      <c r="I1278" s="339">
        <v>35766</v>
      </c>
      <c r="J1278" s="337" t="s">
        <v>1920</v>
      </c>
      <c r="K1278" s="300" t="s">
        <v>1538</v>
      </c>
      <c r="M1278" s="300" t="s">
        <v>336</v>
      </c>
      <c r="N1278" s="300" t="s">
        <v>1538</v>
      </c>
      <c r="O1278" s="274" t="s">
        <v>1538</v>
      </c>
    </row>
    <row r="1279" spans="1:15">
      <c r="A1279" s="3">
        <f t="shared" si="81"/>
        <v>1272</v>
      </c>
      <c r="B1279" s="3">
        <f t="shared" si="83"/>
        <v>19201274</v>
      </c>
      <c r="C1279" s="297">
        <v>43746</v>
      </c>
      <c r="D1279" s="293" t="s">
        <v>6368</v>
      </c>
      <c r="E1279" s="12" t="s">
        <v>6369</v>
      </c>
      <c r="F1279" s="274" t="s">
        <v>6370</v>
      </c>
      <c r="G1279" s="347" t="s">
        <v>6371</v>
      </c>
      <c r="H1279" s="12" t="s">
        <v>330</v>
      </c>
      <c r="I1279" s="339">
        <v>33760</v>
      </c>
      <c r="J1279" s="337" t="s">
        <v>6372</v>
      </c>
      <c r="K1279" s="300" t="s">
        <v>1538</v>
      </c>
      <c r="L1279" s="300" t="s">
        <v>5312</v>
      </c>
      <c r="M1279" s="300" t="s">
        <v>336</v>
      </c>
      <c r="N1279" s="347" t="s">
        <v>6373</v>
      </c>
      <c r="O1279" s="274" t="s">
        <v>5079</v>
      </c>
    </row>
    <row r="1280" spans="1:15">
      <c r="A1280" s="3">
        <f t="shared" si="81"/>
        <v>1273</v>
      </c>
      <c r="B1280" s="3">
        <f t="shared" si="83"/>
        <v>19201275</v>
      </c>
      <c r="C1280" s="297">
        <v>43746</v>
      </c>
      <c r="D1280" s="293" t="s">
        <v>6330</v>
      </c>
      <c r="E1280" s="12" t="s">
        <v>6374</v>
      </c>
      <c r="F1280" s="274" t="s">
        <v>6375</v>
      </c>
      <c r="G1280" s="347" t="s">
        <v>6376</v>
      </c>
      <c r="H1280" s="12" t="s">
        <v>326</v>
      </c>
      <c r="I1280" s="339">
        <v>32598</v>
      </c>
      <c r="J1280" s="337" t="s">
        <v>6377</v>
      </c>
      <c r="K1280" s="300" t="s">
        <v>1538</v>
      </c>
      <c r="L1280" s="300" t="s">
        <v>5252</v>
      </c>
      <c r="M1280" s="300" t="s">
        <v>336</v>
      </c>
      <c r="N1280" s="300" t="s">
        <v>1538</v>
      </c>
      <c r="O1280" s="274" t="s">
        <v>1538</v>
      </c>
    </row>
    <row r="1281" spans="1:15">
      <c r="A1281" s="3">
        <f t="shared" si="81"/>
        <v>1274</v>
      </c>
      <c r="B1281" s="3">
        <f t="shared" si="83"/>
        <v>19201276</v>
      </c>
      <c r="C1281" s="297">
        <v>43746</v>
      </c>
      <c r="D1281" s="293" t="s">
        <v>6338</v>
      </c>
      <c r="E1281" s="12" t="s">
        <v>6339</v>
      </c>
      <c r="F1281" s="274" t="s">
        <v>6378</v>
      </c>
      <c r="G1281" s="347" t="s">
        <v>6379</v>
      </c>
      <c r="H1281" s="12" t="s">
        <v>326</v>
      </c>
      <c r="I1281" s="339">
        <v>33702</v>
      </c>
      <c r="J1281" s="337" t="s">
        <v>1920</v>
      </c>
      <c r="K1281" s="300" t="s">
        <v>59</v>
      </c>
      <c r="L1281" s="300" t="s">
        <v>5312</v>
      </c>
      <c r="M1281" s="300" t="s">
        <v>336</v>
      </c>
      <c r="N1281" s="347" t="s">
        <v>6380</v>
      </c>
      <c r="O1281" s="274" t="s">
        <v>2205</v>
      </c>
    </row>
    <row r="1282" spans="1:15">
      <c r="A1282" s="3">
        <f t="shared" ref="A1282:A1345" si="84">A1281+1</f>
        <v>1275</v>
      </c>
      <c r="B1282" s="3">
        <f t="shared" ref="B1282:B1313" si="85">B1281+1</f>
        <v>19201277</v>
      </c>
      <c r="C1282" s="297">
        <v>43746</v>
      </c>
      <c r="D1282" s="293" t="s">
        <v>360</v>
      </c>
      <c r="E1282" s="12" t="s">
        <v>797</v>
      </c>
      <c r="F1282" s="274" t="s">
        <v>6381</v>
      </c>
      <c r="G1282" s="347" t="s">
        <v>6382</v>
      </c>
      <c r="H1282" s="12" t="s">
        <v>326</v>
      </c>
      <c r="I1282" s="339">
        <v>43473</v>
      </c>
      <c r="J1282" s="337" t="s">
        <v>1920</v>
      </c>
      <c r="K1282" s="300" t="s">
        <v>1538</v>
      </c>
      <c r="M1282" s="300" t="s">
        <v>336</v>
      </c>
      <c r="N1282" s="300" t="s">
        <v>1538</v>
      </c>
      <c r="O1282" s="274" t="s">
        <v>1538</v>
      </c>
    </row>
    <row r="1283" spans="1:15">
      <c r="A1283" s="3">
        <f t="shared" si="84"/>
        <v>1276</v>
      </c>
      <c r="B1283" s="3">
        <f t="shared" si="85"/>
        <v>19201278</v>
      </c>
      <c r="C1283" s="297">
        <v>43746</v>
      </c>
      <c r="D1283" s="293" t="s">
        <v>6383</v>
      </c>
      <c r="E1283" s="12" t="s">
        <v>881</v>
      </c>
      <c r="F1283" s="274" t="s">
        <v>6384</v>
      </c>
      <c r="G1283" s="347" t="s">
        <v>6385</v>
      </c>
      <c r="H1283" s="12" t="s">
        <v>330</v>
      </c>
      <c r="I1283" s="339">
        <v>36551</v>
      </c>
      <c r="J1283" s="337" t="s">
        <v>6386</v>
      </c>
      <c r="K1283" s="300" t="s">
        <v>1538</v>
      </c>
      <c r="L1283" s="300" t="s">
        <v>5252</v>
      </c>
      <c r="M1283" s="300" t="s">
        <v>336</v>
      </c>
      <c r="N1283" s="300" t="s">
        <v>6387</v>
      </c>
      <c r="O1283" s="274" t="s">
        <v>6260</v>
      </c>
    </row>
    <row r="1284" spans="1:15">
      <c r="A1284" s="3">
        <f t="shared" si="84"/>
        <v>1277</v>
      </c>
      <c r="B1284" s="3">
        <f t="shared" si="85"/>
        <v>19201279</v>
      </c>
      <c r="C1284" s="297">
        <v>43746</v>
      </c>
      <c r="D1284" s="293" t="s">
        <v>6322</v>
      </c>
      <c r="E1284" s="12" t="s">
        <v>6323</v>
      </c>
      <c r="F1284" s="274" t="s">
        <v>6388</v>
      </c>
      <c r="G1284" s="347" t="s">
        <v>6389</v>
      </c>
      <c r="H1284" s="12" t="s">
        <v>330</v>
      </c>
      <c r="I1284" s="339">
        <v>36086</v>
      </c>
      <c r="J1284" s="337" t="s">
        <v>6390</v>
      </c>
      <c r="K1284" s="300" t="s">
        <v>1538</v>
      </c>
      <c r="M1284" s="300" t="s">
        <v>336</v>
      </c>
      <c r="N1284" s="300" t="s">
        <v>1538</v>
      </c>
      <c r="O1284" s="274" t="s">
        <v>1538</v>
      </c>
    </row>
    <row r="1285" spans="1:15">
      <c r="A1285" s="3">
        <f t="shared" si="84"/>
        <v>1278</v>
      </c>
      <c r="B1285" s="3">
        <f t="shared" si="85"/>
        <v>19201280</v>
      </c>
      <c r="C1285" s="297">
        <v>43746</v>
      </c>
      <c r="D1285" s="293" t="s">
        <v>6329</v>
      </c>
      <c r="E1285" s="12" t="s">
        <v>6391</v>
      </c>
      <c r="F1285" s="274" t="s">
        <v>6392</v>
      </c>
      <c r="G1285" s="347" t="s">
        <v>6393</v>
      </c>
      <c r="H1285" s="12" t="s">
        <v>330</v>
      </c>
      <c r="I1285" s="339">
        <v>35647</v>
      </c>
      <c r="J1285" s="337" t="s">
        <v>6394</v>
      </c>
      <c r="K1285" s="300" t="s">
        <v>1538</v>
      </c>
      <c r="L1285" s="300" t="s">
        <v>5252</v>
      </c>
      <c r="M1285" s="300" t="s">
        <v>336</v>
      </c>
      <c r="N1285" s="300" t="s">
        <v>6395</v>
      </c>
      <c r="O1285" s="274" t="s">
        <v>6260</v>
      </c>
    </row>
    <row r="1286" spans="1:15">
      <c r="A1286" s="3">
        <f t="shared" si="84"/>
        <v>1279</v>
      </c>
      <c r="B1286" s="3">
        <f t="shared" si="85"/>
        <v>19201281</v>
      </c>
      <c r="C1286" s="297">
        <v>43746</v>
      </c>
      <c r="D1286" s="293" t="s">
        <v>6334</v>
      </c>
      <c r="E1286" s="12" t="s">
        <v>6396</v>
      </c>
      <c r="F1286" s="274" t="s">
        <v>6397</v>
      </c>
      <c r="G1286" s="347" t="s">
        <v>6398</v>
      </c>
      <c r="H1286" s="12" t="s">
        <v>330</v>
      </c>
      <c r="I1286" s="339">
        <v>34865</v>
      </c>
      <c r="J1286" s="337" t="s">
        <v>1920</v>
      </c>
      <c r="K1286" s="300" t="s">
        <v>59</v>
      </c>
      <c r="M1286" s="300" t="s">
        <v>1538</v>
      </c>
      <c r="N1286" s="300" t="s">
        <v>1538</v>
      </c>
      <c r="O1286" s="274" t="s">
        <v>1538</v>
      </c>
    </row>
    <row r="1287" spans="1:15">
      <c r="A1287" s="3">
        <f t="shared" si="84"/>
        <v>1280</v>
      </c>
      <c r="B1287" s="3">
        <f t="shared" si="85"/>
        <v>19201282</v>
      </c>
      <c r="C1287" s="297">
        <v>43746</v>
      </c>
      <c r="D1287" s="293" t="s">
        <v>6337</v>
      </c>
      <c r="E1287" s="12" t="s">
        <v>168</v>
      </c>
      <c r="F1287" s="274" t="s">
        <v>6399</v>
      </c>
      <c r="G1287" s="347" t="s">
        <v>6400</v>
      </c>
      <c r="H1287" s="12" t="s">
        <v>326</v>
      </c>
      <c r="I1287" s="339">
        <v>34929</v>
      </c>
      <c r="J1287" s="337" t="s">
        <v>6401</v>
      </c>
      <c r="K1287" s="300" t="s">
        <v>59</v>
      </c>
      <c r="L1287" s="300" t="s">
        <v>5312</v>
      </c>
      <c r="M1287" s="300" t="s">
        <v>1538</v>
      </c>
      <c r="N1287" s="300" t="s">
        <v>1538</v>
      </c>
      <c r="O1287" s="274" t="s">
        <v>1538</v>
      </c>
    </row>
    <row r="1288" spans="1:15">
      <c r="A1288" s="3">
        <f t="shared" si="84"/>
        <v>1281</v>
      </c>
      <c r="B1288" s="3">
        <f t="shared" si="85"/>
        <v>19201283</v>
      </c>
      <c r="C1288" s="297">
        <v>43746</v>
      </c>
      <c r="D1288" s="293" t="s">
        <v>272</v>
      </c>
      <c r="E1288" s="12" t="s">
        <v>780</v>
      </c>
      <c r="F1288" s="274" t="s">
        <v>5083</v>
      </c>
      <c r="G1288" s="347" t="s">
        <v>5084</v>
      </c>
      <c r="H1288" s="12" t="s">
        <v>1538</v>
      </c>
      <c r="I1288" s="339" t="s">
        <v>1538</v>
      </c>
      <c r="J1288" s="337" t="s">
        <v>1920</v>
      </c>
      <c r="K1288" s="300" t="s">
        <v>1538</v>
      </c>
      <c r="L1288" s="300" t="s">
        <v>5312</v>
      </c>
      <c r="M1288" s="300" t="s">
        <v>1538</v>
      </c>
      <c r="N1288" s="300" t="s">
        <v>1538</v>
      </c>
      <c r="O1288" s="274" t="s">
        <v>1538</v>
      </c>
    </row>
    <row r="1289" spans="1:15">
      <c r="A1289" s="3">
        <f t="shared" si="84"/>
        <v>1282</v>
      </c>
      <c r="B1289" s="3">
        <f t="shared" si="85"/>
        <v>19201284</v>
      </c>
      <c r="C1289" s="297">
        <v>43746</v>
      </c>
      <c r="D1289" s="293" t="s">
        <v>6402</v>
      </c>
      <c r="E1289" s="12" t="s">
        <v>777</v>
      </c>
      <c r="F1289" s="274" t="s">
        <v>3995</v>
      </c>
      <c r="G1289" s="347" t="s">
        <v>6403</v>
      </c>
      <c r="H1289" s="12" t="s">
        <v>1538</v>
      </c>
      <c r="I1289" s="339" t="s">
        <v>1538</v>
      </c>
      <c r="J1289" s="337" t="s">
        <v>1920</v>
      </c>
      <c r="K1289" s="300" t="s">
        <v>1538</v>
      </c>
      <c r="L1289" s="300" t="s">
        <v>5312</v>
      </c>
      <c r="M1289" s="300" t="s">
        <v>1538</v>
      </c>
      <c r="N1289" s="300" t="s">
        <v>1538</v>
      </c>
      <c r="O1289" s="274" t="s">
        <v>1538</v>
      </c>
    </row>
    <row r="1290" spans="1:15">
      <c r="A1290" s="3">
        <f t="shared" si="84"/>
        <v>1283</v>
      </c>
      <c r="B1290" s="3">
        <f t="shared" si="85"/>
        <v>19201285</v>
      </c>
      <c r="C1290" s="300" t="s">
        <v>6404</v>
      </c>
      <c r="D1290" s="293" t="s">
        <v>6333</v>
      </c>
      <c r="E1290" s="12" t="s">
        <v>6405</v>
      </c>
      <c r="F1290" s="274" t="s">
        <v>6406</v>
      </c>
      <c r="G1290" s="347" t="s">
        <v>6407</v>
      </c>
      <c r="H1290" s="12" t="s">
        <v>330</v>
      </c>
      <c r="I1290" s="339">
        <v>28684</v>
      </c>
      <c r="J1290" s="337" t="s">
        <v>6408</v>
      </c>
      <c r="K1290" s="300" t="s">
        <v>1538</v>
      </c>
      <c r="L1290" s="300" t="s">
        <v>5252</v>
      </c>
      <c r="M1290" s="300" t="s">
        <v>336</v>
      </c>
      <c r="N1290" s="300" t="s">
        <v>6409</v>
      </c>
      <c r="O1290" s="274" t="s">
        <v>6410</v>
      </c>
    </row>
    <row r="1291" spans="1:15">
      <c r="A1291" s="3">
        <f t="shared" si="84"/>
        <v>1284</v>
      </c>
      <c r="B1291" s="3">
        <f t="shared" si="85"/>
        <v>19201286</v>
      </c>
      <c r="C1291" s="300" t="s">
        <v>4890</v>
      </c>
      <c r="D1291" s="293" t="s">
        <v>5125</v>
      </c>
      <c r="E1291" s="12" t="s">
        <v>6411</v>
      </c>
      <c r="F1291" s="274" t="s">
        <v>6412</v>
      </c>
      <c r="G1291" s="347" t="s">
        <v>6413</v>
      </c>
      <c r="H1291" s="12" t="s">
        <v>330</v>
      </c>
      <c r="I1291" s="339">
        <v>33036</v>
      </c>
      <c r="J1291" s="337" t="s">
        <v>6414</v>
      </c>
      <c r="K1291" s="300" t="s">
        <v>1538</v>
      </c>
      <c r="L1291" s="300" t="s">
        <v>5252</v>
      </c>
      <c r="M1291" s="300" t="s">
        <v>343</v>
      </c>
      <c r="N1291" s="300" t="s">
        <v>1538</v>
      </c>
      <c r="O1291" s="274" t="s">
        <v>1538</v>
      </c>
    </row>
    <row r="1292" spans="1:15">
      <c r="A1292" s="3">
        <f t="shared" si="84"/>
        <v>1285</v>
      </c>
      <c r="B1292" s="3">
        <f t="shared" si="85"/>
        <v>19201287</v>
      </c>
      <c r="C1292" s="300" t="s">
        <v>6404</v>
      </c>
      <c r="D1292" s="293" t="s">
        <v>6415</v>
      </c>
      <c r="E1292" s="12" t="s">
        <v>360</v>
      </c>
      <c r="F1292" s="274" t="s">
        <v>6416</v>
      </c>
      <c r="G1292" s="347" t="s">
        <v>6417</v>
      </c>
      <c r="H1292" s="12" t="s">
        <v>330</v>
      </c>
      <c r="I1292" s="339">
        <v>34271</v>
      </c>
      <c r="J1292" s="337" t="s">
        <v>6418</v>
      </c>
      <c r="K1292" s="300" t="s">
        <v>1538</v>
      </c>
      <c r="L1292" s="300" t="s">
        <v>5312</v>
      </c>
      <c r="M1292" s="300" t="s">
        <v>336</v>
      </c>
      <c r="N1292" s="300" t="s">
        <v>1538</v>
      </c>
      <c r="O1292" s="274" t="s">
        <v>1538</v>
      </c>
    </row>
    <row r="1293" spans="1:15">
      <c r="A1293" s="3">
        <f t="shared" si="84"/>
        <v>1286</v>
      </c>
      <c r="B1293" s="3">
        <f t="shared" si="85"/>
        <v>19201288</v>
      </c>
      <c r="C1293" s="300" t="s">
        <v>6404</v>
      </c>
      <c r="D1293" s="293" t="s">
        <v>6419</v>
      </c>
      <c r="E1293" s="12" t="s">
        <v>6335</v>
      </c>
      <c r="F1293" s="274" t="s">
        <v>6420</v>
      </c>
      <c r="G1293" s="347" t="s">
        <v>6421</v>
      </c>
      <c r="H1293" s="12" t="s">
        <v>330</v>
      </c>
      <c r="I1293" s="339">
        <v>30016</v>
      </c>
      <c r="J1293" s="337" t="s">
        <v>6422</v>
      </c>
      <c r="K1293" s="300" t="s">
        <v>1538</v>
      </c>
      <c r="L1293" s="300" t="s">
        <v>5252</v>
      </c>
      <c r="M1293" s="300" t="s">
        <v>336</v>
      </c>
      <c r="N1293" s="300" t="s">
        <v>6423</v>
      </c>
      <c r="O1293" s="274" t="s">
        <v>6424</v>
      </c>
    </row>
    <row r="1294" spans="1:15">
      <c r="A1294" s="3">
        <f t="shared" si="84"/>
        <v>1287</v>
      </c>
      <c r="B1294" s="3">
        <f t="shared" si="85"/>
        <v>19201289</v>
      </c>
      <c r="C1294" s="300" t="s">
        <v>4890</v>
      </c>
      <c r="D1294" s="293" t="s">
        <v>2791</v>
      </c>
      <c r="E1294" s="12" t="s">
        <v>5855</v>
      </c>
      <c r="F1294" s="274" t="s">
        <v>6425</v>
      </c>
      <c r="G1294" s="12" t="s">
        <v>1848</v>
      </c>
      <c r="H1294" s="12" t="s">
        <v>330</v>
      </c>
      <c r="I1294" s="339">
        <v>33342</v>
      </c>
      <c r="J1294" s="337" t="s">
        <v>1920</v>
      </c>
      <c r="K1294" s="300" t="s">
        <v>1538</v>
      </c>
      <c r="L1294" s="300" t="s">
        <v>1538</v>
      </c>
      <c r="M1294" s="300" t="s">
        <v>336</v>
      </c>
      <c r="N1294" s="300" t="s">
        <v>1538</v>
      </c>
      <c r="O1294" s="274" t="s">
        <v>1538</v>
      </c>
    </row>
    <row r="1295" spans="1:15">
      <c r="A1295" s="3">
        <f t="shared" si="84"/>
        <v>1288</v>
      </c>
      <c r="B1295" s="3">
        <f t="shared" si="85"/>
        <v>19201290</v>
      </c>
      <c r="C1295" s="300" t="s">
        <v>4890</v>
      </c>
      <c r="D1295" s="293" t="s">
        <v>6426</v>
      </c>
      <c r="E1295" s="12" t="s">
        <v>6319</v>
      </c>
      <c r="F1295" s="274" t="s">
        <v>6321</v>
      </c>
      <c r="G1295" s="347" t="s">
        <v>6427</v>
      </c>
      <c r="H1295" s="12" t="s">
        <v>326</v>
      </c>
      <c r="I1295" s="339" t="s">
        <v>1538</v>
      </c>
      <c r="J1295" s="337" t="s">
        <v>1920</v>
      </c>
      <c r="K1295" s="300" t="s">
        <v>1538</v>
      </c>
      <c r="L1295" s="300" t="s">
        <v>1538</v>
      </c>
      <c r="M1295" s="300" t="s">
        <v>1538</v>
      </c>
      <c r="N1295" s="300" t="s">
        <v>1538</v>
      </c>
      <c r="O1295" s="274" t="s">
        <v>1538</v>
      </c>
    </row>
    <row r="1296" spans="1:15">
      <c r="A1296" s="3">
        <f t="shared" si="84"/>
        <v>1289</v>
      </c>
      <c r="B1296" s="3">
        <f t="shared" si="85"/>
        <v>19201291</v>
      </c>
      <c r="C1296" s="300" t="s">
        <v>4890</v>
      </c>
      <c r="D1296" s="293" t="s">
        <v>6318</v>
      </c>
      <c r="E1296" s="12" t="s">
        <v>6317</v>
      </c>
      <c r="F1296" s="274" t="s">
        <v>6320</v>
      </c>
      <c r="G1296" s="347" t="s">
        <v>6428</v>
      </c>
      <c r="H1296" s="12" t="s">
        <v>1538</v>
      </c>
      <c r="I1296" s="339" t="s">
        <v>1538</v>
      </c>
      <c r="J1296" s="337" t="s">
        <v>1920</v>
      </c>
      <c r="K1296" s="300" t="s">
        <v>1538</v>
      </c>
      <c r="L1296" s="300" t="s">
        <v>1538</v>
      </c>
      <c r="M1296" s="300" t="s">
        <v>1538</v>
      </c>
      <c r="N1296" s="300" t="s">
        <v>1538</v>
      </c>
      <c r="O1296" s="274" t="s">
        <v>1538</v>
      </c>
    </row>
    <row r="1297" spans="1:15">
      <c r="A1297" s="3">
        <f t="shared" si="84"/>
        <v>1290</v>
      </c>
      <c r="B1297" s="3">
        <f t="shared" si="85"/>
        <v>19201292</v>
      </c>
      <c r="C1297" s="300" t="s">
        <v>4890</v>
      </c>
      <c r="D1297" s="293" t="s">
        <v>2411</v>
      </c>
      <c r="E1297" s="12" t="s">
        <v>1138</v>
      </c>
      <c r="F1297" s="274" t="s">
        <v>6429</v>
      </c>
      <c r="G1297" s="347" t="s">
        <v>6430</v>
      </c>
      <c r="H1297" s="12" t="s">
        <v>326</v>
      </c>
      <c r="I1297" s="339">
        <v>33355</v>
      </c>
      <c r="J1297" s="337" t="s">
        <v>1920</v>
      </c>
      <c r="K1297" s="300" t="s">
        <v>1538</v>
      </c>
      <c r="L1297" s="300" t="s">
        <v>5312</v>
      </c>
      <c r="M1297" s="300" t="s">
        <v>336</v>
      </c>
      <c r="N1297" s="300" t="s">
        <v>3106</v>
      </c>
      <c r="O1297" s="274" t="s">
        <v>1538</v>
      </c>
    </row>
    <row r="1298" spans="1:15">
      <c r="A1298" s="3">
        <f t="shared" si="84"/>
        <v>1291</v>
      </c>
      <c r="B1298" s="3">
        <f t="shared" si="85"/>
        <v>19201293</v>
      </c>
      <c r="C1298" s="173" t="s">
        <v>6439</v>
      </c>
      <c r="D1298" s="436" t="s">
        <v>6440</v>
      </c>
      <c r="E1298" s="28" t="s">
        <v>781</v>
      </c>
      <c r="F1298" s="274" t="s">
        <v>1538</v>
      </c>
      <c r="G1298" s="12" t="s">
        <v>6441</v>
      </c>
      <c r="H1298" s="12" t="s">
        <v>330</v>
      </c>
      <c r="I1298" s="339" t="s">
        <v>1538</v>
      </c>
      <c r="J1298" s="337" t="s">
        <v>1920</v>
      </c>
      <c r="K1298" s="300" t="s">
        <v>1538</v>
      </c>
      <c r="L1298" s="300" t="s">
        <v>1538</v>
      </c>
      <c r="M1298" s="300" t="s">
        <v>1538</v>
      </c>
      <c r="N1298" s="300" t="s">
        <v>1538</v>
      </c>
      <c r="O1298" s="274" t="s">
        <v>1538</v>
      </c>
    </row>
    <row r="1299" spans="1:15">
      <c r="A1299" s="3">
        <f t="shared" si="84"/>
        <v>1292</v>
      </c>
      <c r="B1299" s="3">
        <f t="shared" si="85"/>
        <v>19201294</v>
      </c>
      <c r="C1299" s="300" t="s">
        <v>6439</v>
      </c>
      <c r="D1299" s="293" t="s">
        <v>6442</v>
      </c>
      <c r="E1299" s="12" t="s">
        <v>6437</v>
      </c>
      <c r="F1299" s="274" t="s">
        <v>6443</v>
      </c>
      <c r="G1299" s="347" t="s">
        <v>6444</v>
      </c>
      <c r="H1299" s="12" t="s">
        <v>330</v>
      </c>
      <c r="I1299" s="339">
        <v>35362</v>
      </c>
      <c r="J1299" s="337" t="s">
        <v>1920</v>
      </c>
      <c r="K1299" s="300" t="s">
        <v>59</v>
      </c>
      <c r="L1299" s="300" t="s">
        <v>1538</v>
      </c>
      <c r="M1299" s="300" t="s">
        <v>336</v>
      </c>
      <c r="N1299" s="300" t="s">
        <v>1538</v>
      </c>
      <c r="O1299" s="274" t="s">
        <v>1538</v>
      </c>
    </row>
    <row r="1300" spans="1:15">
      <c r="A1300" s="3">
        <f t="shared" si="84"/>
        <v>1293</v>
      </c>
      <c r="B1300" s="3">
        <f t="shared" si="85"/>
        <v>19201295</v>
      </c>
      <c r="C1300" s="300" t="s">
        <v>6439</v>
      </c>
      <c r="D1300" s="293" t="s">
        <v>6435</v>
      </c>
      <c r="E1300" s="12" t="s">
        <v>6436</v>
      </c>
      <c r="F1300" s="274" t="s">
        <v>6445</v>
      </c>
      <c r="G1300" s="12" t="s">
        <v>1538</v>
      </c>
      <c r="H1300" s="12" t="s">
        <v>326</v>
      </c>
      <c r="I1300" s="339">
        <v>33505</v>
      </c>
      <c r="J1300" s="337" t="s">
        <v>1920</v>
      </c>
      <c r="K1300" s="300" t="s">
        <v>1538</v>
      </c>
      <c r="L1300" s="300" t="s">
        <v>1538</v>
      </c>
      <c r="M1300" s="300" t="s">
        <v>336</v>
      </c>
      <c r="N1300" s="300" t="s">
        <v>1538</v>
      </c>
      <c r="O1300" s="274" t="s">
        <v>1538</v>
      </c>
    </row>
    <row r="1301" spans="1:15">
      <c r="A1301" s="3">
        <f t="shared" si="84"/>
        <v>1294</v>
      </c>
      <c r="B1301" s="3">
        <f t="shared" si="85"/>
        <v>19201296</v>
      </c>
      <c r="C1301" s="300" t="s">
        <v>6439</v>
      </c>
      <c r="D1301" s="293" t="s">
        <v>3716</v>
      </c>
      <c r="E1301" s="12" t="s">
        <v>6438</v>
      </c>
      <c r="F1301" s="274" t="s">
        <v>6446</v>
      </c>
      <c r="G1301" s="347" t="s">
        <v>6447</v>
      </c>
      <c r="H1301" s="12" t="s">
        <v>330</v>
      </c>
      <c r="I1301" s="339">
        <v>34417</v>
      </c>
      <c r="J1301" s="337" t="s">
        <v>6448</v>
      </c>
      <c r="K1301" s="300" t="s">
        <v>1013</v>
      </c>
      <c r="L1301" s="300" t="s">
        <v>1538</v>
      </c>
      <c r="M1301" s="300" t="s">
        <v>336</v>
      </c>
      <c r="N1301" s="300" t="s">
        <v>6449</v>
      </c>
      <c r="O1301" s="274" t="s">
        <v>5625</v>
      </c>
    </row>
    <row r="1302" spans="1:15">
      <c r="A1302" s="3">
        <f t="shared" si="84"/>
        <v>1295</v>
      </c>
      <c r="B1302" s="3">
        <f t="shared" si="85"/>
        <v>19201297</v>
      </c>
      <c r="C1302" s="300" t="s">
        <v>6439</v>
      </c>
      <c r="D1302" s="293" t="s">
        <v>6440</v>
      </c>
      <c r="E1302" s="12" t="s">
        <v>781</v>
      </c>
      <c r="F1302" s="274" t="s">
        <v>6450</v>
      </c>
      <c r="G1302" s="347" t="s">
        <v>6451</v>
      </c>
      <c r="H1302" s="12" t="s">
        <v>330</v>
      </c>
      <c r="I1302" s="339">
        <v>27799</v>
      </c>
      <c r="J1302" s="337" t="s">
        <v>1920</v>
      </c>
      <c r="K1302" s="300" t="s">
        <v>1538</v>
      </c>
      <c r="L1302" s="300" t="s">
        <v>1538</v>
      </c>
      <c r="M1302" s="300" t="s">
        <v>336</v>
      </c>
      <c r="N1302" s="300" t="s">
        <v>6452</v>
      </c>
      <c r="O1302" s="274" t="s">
        <v>4251</v>
      </c>
    </row>
    <row r="1303" spans="1:15">
      <c r="A1303" s="3">
        <f t="shared" si="84"/>
        <v>1296</v>
      </c>
      <c r="B1303" s="3">
        <f t="shared" si="85"/>
        <v>19201298</v>
      </c>
      <c r="C1303" s="300" t="s">
        <v>6439</v>
      </c>
      <c r="D1303" s="293" t="s">
        <v>874</v>
      </c>
      <c r="E1303" s="12" t="s">
        <v>4162</v>
      </c>
      <c r="F1303" s="274" t="s">
        <v>5323</v>
      </c>
      <c r="G1303" s="12" t="s">
        <v>1538</v>
      </c>
      <c r="H1303" s="12" t="s">
        <v>326</v>
      </c>
      <c r="I1303" s="339">
        <v>27979</v>
      </c>
      <c r="J1303" s="337" t="s">
        <v>1920</v>
      </c>
      <c r="K1303" s="300" t="s">
        <v>1538</v>
      </c>
      <c r="L1303" s="300" t="s">
        <v>1538</v>
      </c>
      <c r="M1303" s="300" t="s">
        <v>336</v>
      </c>
      <c r="N1303" s="300" t="s">
        <v>6453</v>
      </c>
      <c r="O1303" s="274" t="s">
        <v>6454</v>
      </c>
    </row>
    <row r="1304" spans="1:15">
      <c r="A1304" s="3">
        <f t="shared" si="84"/>
        <v>1297</v>
      </c>
      <c r="B1304" s="3">
        <f t="shared" si="85"/>
        <v>19201299</v>
      </c>
      <c r="C1304" s="300" t="s">
        <v>6455</v>
      </c>
      <c r="D1304" s="293" t="s">
        <v>6327</v>
      </c>
      <c r="E1304" s="12" t="s">
        <v>6456</v>
      </c>
      <c r="F1304" s="274" t="s">
        <v>6328</v>
      </c>
      <c r="G1304" s="12" t="s">
        <v>1538</v>
      </c>
      <c r="H1304" s="12" t="s">
        <v>330</v>
      </c>
      <c r="I1304" s="339" t="s">
        <v>1538</v>
      </c>
      <c r="J1304" s="337" t="s">
        <v>1920</v>
      </c>
      <c r="K1304" s="300" t="s">
        <v>1538</v>
      </c>
      <c r="L1304" s="300" t="s">
        <v>1538</v>
      </c>
      <c r="M1304" s="300" t="s">
        <v>336</v>
      </c>
      <c r="N1304" s="300" t="s">
        <v>1538</v>
      </c>
      <c r="O1304" s="274" t="s">
        <v>1538</v>
      </c>
    </row>
    <row r="1305" spans="1:15">
      <c r="A1305" s="3">
        <f t="shared" si="84"/>
        <v>1298</v>
      </c>
      <c r="B1305" s="3">
        <f t="shared" si="85"/>
        <v>19201300</v>
      </c>
      <c r="C1305" s="300" t="s">
        <v>6457</v>
      </c>
      <c r="D1305" s="293" t="s">
        <v>6458</v>
      </c>
      <c r="E1305" s="12" t="s">
        <v>6459</v>
      </c>
      <c r="F1305" s="274" t="s">
        <v>6460</v>
      </c>
      <c r="G1305" s="12" t="s">
        <v>1538</v>
      </c>
      <c r="H1305" s="12" t="s">
        <v>330</v>
      </c>
      <c r="I1305" s="339" t="s">
        <v>6461</v>
      </c>
      <c r="J1305" s="337" t="s">
        <v>6462</v>
      </c>
      <c r="K1305" s="300" t="s">
        <v>1538</v>
      </c>
      <c r="L1305" s="300" t="s">
        <v>1538</v>
      </c>
      <c r="M1305" s="300" t="s">
        <v>336</v>
      </c>
      <c r="N1305" s="300" t="s">
        <v>6463</v>
      </c>
      <c r="O1305" s="274" t="s">
        <v>6464</v>
      </c>
    </row>
    <row r="1306" spans="1:15">
      <c r="A1306" s="3">
        <f t="shared" si="84"/>
        <v>1299</v>
      </c>
      <c r="B1306" s="3">
        <f t="shared" si="85"/>
        <v>19201301</v>
      </c>
      <c r="C1306" s="300" t="s">
        <v>6465</v>
      </c>
      <c r="D1306" s="293" t="s">
        <v>173</v>
      </c>
      <c r="E1306" s="12" t="s">
        <v>6466</v>
      </c>
      <c r="F1306" s="274" t="s">
        <v>6467</v>
      </c>
      <c r="G1306" s="347" t="s">
        <v>6468</v>
      </c>
      <c r="H1306" s="12" t="s">
        <v>330</v>
      </c>
      <c r="I1306" s="339">
        <v>43788</v>
      </c>
      <c r="J1306" s="337" t="s">
        <v>6469</v>
      </c>
      <c r="K1306" s="300" t="s">
        <v>1538</v>
      </c>
      <c r="L1306" s="300" t="s">
        <v>1538</v>
      </c>
      <c r="M1306" s="300" t="s">
        <v>336</v>
      </c>
      <c r="N1306" s="300" t="s">
        <v>1538</v>
      </c>
      <c r="O1306" s="274" t="s">
        <v>1538</v>
      </c>
    </row>
    <row r="1307" spans="1:15">
      <c r="A1307" s="3">
        <f t="shared" si="84"/>
        <v>1300</v>
      </c>
      <c r="B1307" s="3">
        <f t="shared" si="85"/>
        <v>19201302</v>
      </c>
      <c r="C1307" s="300" t="s">
        <v>6439</v>
      </c>
      <c r="D1307" s="293" t="s">
        <v>6470</v>
      </c>
      <c r="E1307" s="12" t="s">
        <v>6471</v>
      </c>
      <c r="F1307" s="274" t="s">
        <v>6472</v>
      </c>
      <c r="G1307" s="347" t="s">
        <v>6473</v>
      </c>
      <c r="H1307" s="12" t="s">
        <v>330</v>
      </c>
      <c r="I1307" s="339">
        <v>43762</v>
      </c>
      <c r="J1307" s="337" t="s">
        <v>1920</v>
      </c>
      <c r="K1307" s="300" t="s">
        <v>1538</v>
      </c>
      <c r="L1307" s="300" t="s">
        <v>1538</v>
      </c>
      <c r="M1307" s="300" t="s">
        <v>336</v>
      </c>
      <c r="N1307" s="230" t="s">
        <v>6658</v>
      </c>
      <c r="O1307" s="274" t="s">
        <v>6475</v>
      </c>
    </row>
    <row r="1308" spans="1:15">
      <c r="A1308" s="3">
        <f t="shared" si="84"/>
        <v>1301</v>
      </c>
      <c r="B1308" s="3">
        <f t="shared" si="85"/>
        <v>19201303</v>
      </c>
      <c r="C1308" s="300" t="s">
        <v>6439</v>
      </c>
      <c r="D1308" s="293" t="s">
        <v>6476</v>
      </c>
      <c r="E1308" s="12" t="s">
        <v>835</v>
      </c>
      <c r="F1308" s="274" t="s">
        <v>6477</v>
      </c>
      <c r="G1308" s="347" t="s">
        <v>6478</v>
      </c>
      <c r="H1308" s="12" t="s">
        <v>326</v>
      </c>
      <c r="I1308" s="339">
        <v>35155</v>
      </c>
      <c r="J1308" s="337" t="s">
        <v>6479</v>
      </c>
      <c r="K1308" s="300" t="s">
        <v>1538</v>
      </c>
      <c r="L1308" s="300" t="s">
        <v>5252</v>
      </c>
      <c r="M1308" s="300" t="s">
        <v>336</v>
      </c>
      <c r="N1308" s="300" t="s">
        <v>1538</v>
      </c>
      <c r="O1308" s="274" t="s">
        <v>1538</v>
      </c>
    </row>
    <row r="1309" spans="1:15">
      <c r="A1309" s="3">
        <f t="shared" si="84"/>
        <v>1302</v>
      </c>
      <c r="B1309" s="3">
        <f t="shared" si="85"/>
        <v>19201304</v>
      </c>
      <c r="C1309" s="300" t="s">
        <v>6439</v>
      </c>
      <c r="D1309" s="293" t="s">
        <v>6480</v>
      </c>
      <c r="E1309" s="12" t="s">
        <v>6157</v>
      </c>
      <c r="F1309" s="274" t="s">
        <v>6158</v>
      </c>
      <c r="G1309" s="347" t="s">
        <v>6159</v>
      </c>
      <c r="H1309" s="12" t="s">
        <v>326</v>
      </c>
      <c r="I1309" s="339">
        <v>33140</v>
      </c>
      <c r="J1309" s="337" t="s">
        <v>1920</v>
      </c>
      <c r="K1309" s="300" t="s">
        <v>1538</v>
      </c>
      <c r="L1309" s="300" t="s">
        <v>1538</v>
      </c>
      <c r="M1309" s="300" t="s">
        <v>336</v>
      </c>
      <c r="N1309" s="300" t="s">
        <v>1538</v>
      </c>
      <c r="O1309" s="274" t="s">
        <v>1538</v>
      </c>
    </row>
    <row r="1310" spans="1:15">
      <c r="A1310" s="3">
        <f t="shared" si="84"/>
        <v>1303</v>
      </c>
      <c r="B1310" s="3">
        <f t="shared" si="85"/>
        <v>19201305</v>
      </c>
      <c r="C1310" s="300" t="s">
        <v>6439</v>
      </c>
      <c r="D1310" s="293" t="s">
        <v>6481</v>
      </c>
      <c r="E1310" s="12" t="s">
        <v>3632</v>
      </c>
      <c r="F1310" s="274" t="s">
        <v>6221</v>
      </c>
      <c r="G1310" s="347" t="s">
        <v>6482</v>
      </c>
      <c r="H1310" s="12" t="s">
        <v>326</v>
      </c>
      <c r="I1310" s="339">
        <v>32883</v>
      </c>
      <c r="J1310" s="337" t="s">
        <v>1920</v>
      </c>
      <c r="K1310" s="300" t="s">
        <v>1538</v>
      </c>
      <c r="L1310" s="300" t="s">
        <v>1538</v>
      </c>
      <c r="M1310" s="300" t="s">
        <v>336</v>
      </c>
      <c r="N1310" s="300" t="s">
        <v>6483</v>
      </c>
      <c r="O1310" s="274" t="s">
        <v>6218</v>
      </c>
    </row>
    <row r="1311" spans="1:15">
      <c r="A1311" s="3">
        <f t="shared" si="84"/>
        <v>1304</v>
      </c>
      <c r="B1311" s="3">
        <f t="shared" si="85"/>
        <v>19201306</v>
      </c>
      <c r="C1311" s="300" t="s">
        <v>6439</v>
      </c>
      <c r="D1311" s="293" t="s">
        <v>6484</v>
      </c>
      <c r="E1311" s="12" t="s">
        <v>6325</v>
      </c>
      <c r="F1311" s="274" t="s">
        <v>6485</v>
      </c>
      <c r="G1311" s="347" t="s">
        <v>6486</v>
      </c>
      <c r="H1311" s="12" t="s">
        <v>326</v>
      </c>
      <c r="I1311" s="339">
        <v>31896</v>
      </c>
      <c r="J1311" s="337" t="s">
        <v>6487</v>
      </c>
      <c r="K1311" s="300" t="s">
        <v>1538</v>
      </c>
      <c r="L1311" s="300" t="s">
        <v>5252</v>
      </c>
      <c r="M1311" s="300" t="s">
        <v>6531</v>
      </c>
      <c r="N1311" s="300" t="s">
        <v>1538</v>
      </c>
      <c r="O1311" s="274" t="s">
        <v>1538</v>
      </c>
    </row>
    <row r="1312" spans="1:15">
      <c r="A1312" s="3">
        <f t="shared" si="84"/>
        <v>1305</v>
      </c>
      <c r="B1312" s="3">
        <f t="shared" si="85"/>
        <v>19201307</v>
      </c>
      <c r="C1312" s="300" t="s">
        <v>6439</v>
      </c>
      <c r="D1312" s="293" t="s">
        <v>6488</v>
      </c>
      <c r="E1312" s="12" t="s">
        <v>272</v>
      </c>
      <c r="F1312" s="274" t="s">
        <v>6489</v>
      </c>
      <c r="G1312" s="347" t="s">
        <v>6490</v>
      </c>
      <c r="H1312" s="12" t="s">
        <v>330</v>
      </c>
      <c r="I1312" s="339">
        <v>35355</v>
      </c>
      <c r="J1312" s="337" t="s">
        <v>6491</v>
      </c>
      <c r="K1312" s="300" t="s">
        <v>1538</v>
      </c>
      <c r="L1312" s="300" t="s">
        <v>5312</v>
      </c>
      <c r="M1312" s="300" t="s">
        <v>336</v>
      </c>
      <c r="N1312" s="300" t="s">
        <v>6492</v>
      </c>
      <c r="O1312" s="274" t="s">
        <v>1538</v>
      </c>
    </row>
    <row r="1313" spans="1:15">
      <c r="A1313" s="3">
        <f t="shared" si="84"/>
        <v>1306</v>
      </c>
      <c r="B1313" s="3">
        <f t="shared" si="85"/>
        <v>19201308</v>
      </c>
      <c r="C1313" s="300" t="s">
        <v>6439</v>
      </c>
      <c r="D1313" s="293" t="s">
        <v>6493</v>
      </c>
      <c r="E1313" s="12" t="s">
        <v>6494</v>
      </c>
      <c r="F1313" s="274" t="s">
        <v>6495</v>
      </c>
      <c r="G1313" s="347" t="s">
        <v>6496</v>
      </c>
      <c r="H1313" s="12" t="s">
        <v>330</v>
      </c>
      <c r="I1313" s="339">
        <v>34188</v>
      </c>
      <c r="J1313" s="337" t="s">
        <v>1920</v>
      </c>
      <c r="K1313" s="300" t="s">
        <v>1538</v>
      </c>
      <c r="L1313" s="300" t="s">
        <v>1538</v>
      </c>
      <c r="M1313" s="300" t="s">
        <v>336</v>
      </c>
      <c r="N1313" s="300" t="s">
        <v>6497</v>
      </c>
      <c r="O1313" s="274" t="s">
        <v>5820</v>
      </c>
    </row>
    <row r="1314" spans="1:15">
      <c r="A1314" s="3">
        <f t="shared" si="84"/>
        <v>1307</v>
      </c>
      <c r="B1314" s="3">
        <f t="shared" ref="B1314:B1345" si="86">B1313+1</f>
        <v>19201309</v>
      </c>
      <c r="C1314" s="300" t="s">
        <v>6439</v>
      </c>
      <c r="D1314" s="293" t="s">
        <v>6498</v>
      </c>
      <c r="E1314" s="12" t="s">
        <v>6499</v>
      </c>
      <c r="F1314" s="274" t="s">
        <v>6500</v>
      </c>
      <c r="G1314" s="12" t="s">
        <v>1538</v>
      </c>
      <c r="H1314" s="12" t="s">
        <v>326</v>
      </c>
      <c r="I1314" s="339">
        <v>31196</v>
      </c>
      <c r="J1314" s="337" t="s">
        <v>6501</v>
      </c>
      <c r="K1314" s="300" t="s">
        <v>1538</v>
      </c>
      <c r="L1314" s="300" t="s">
        <v>5312</v>
      </c>
      <c r="M1314" s="300" t="s">
        <v>336</v>
      </c>
      <c r="N1314" s="300" t="s">
        <v>6502</v>
      </c>
      <c r="O1314" s="274" t="s">
        <v>6503</v>
      </c>
    </row>
    <row r="1315" spans="1:15">
      <c r="A1315" s="3">
        <f t="shared" si="84"/>
        <v>1308</v>
      </c>
      <c r="B1315" s="3">
        <f t="shared" si="86"/>
        <v>19201310</v>
      </c>
      <c r="C1315" s="300" t="s">
        <v>6439</v>
      </c>
      <c r="D1315" s="293" t="s">
        <v>6474</v>
      </c>
      <c r="E1315" s="12" t="s">
        <v>6504</v>
      </c>
      <c r="F1315" s="274" t="s">
        <v>6475</v>
      </c>
      <c r="G1315" s="347" t="s">
        <v>6505</v>
      </c>
      <c r="H1315" s="12" t="s">
        <v>330</v>
      </c>
      <c r="I1315" s="339">
        <v>28331</v>
      </c>
      <c r="J1315" s="337" t="s">
        <v>1920</v>
      </c>
      <c r="K1315" s="300" t="s">
        <v>1538</v>
      </c>
      <c r="L1315" s="300" t="s">
        <v>1538</v>
      </c>
      <c r="M1315" s="300" t="s">
        <v>336</v>
      </c>
      <c r="N1315" s="446" t="s">
        <v>6506</v>
      </c>
      <c r="O1315" s="274" t="s">
        <v>6507</v>
      </c>
    </row>
    <row r="1316" spans="1:15">
      <c r="A1316" s="3">
        <f t="shared" si="84"/>
        <v>1309</v>
      </c>
      <c r="B1316" s="3">
        <f t="shared" si="86"/>
        <v>19201311</v>
      </c>
      <c r="C1316" s="300" t="s">
        <v>6439</v>
      </c>
      <c r="D1316" s="293" t="s">
        <v>6508</v>
      </c>
      <c r="E1316" s="12" t="s">
        <v>6509</v>
      </c>
      <c r="F1316" s="274" t="s">
        <v>6510</v>
      </c>
      <c r="G1316" s="347" t="s">
        <v>6511</v>
      </c>
      <c r="H1316" s="12" t="s">
        <v>330</v>
      </c>
      <c r="I1316" s="339">
        <v>30930</v>
      </c>
      <c r="J1316" s="337" t="s">
        <v>1920</v>
      </c>
      <c r="K1316" s="300" t="s">
        <v>1538</v>
      </c>
      <c r="L1316" s="300" t="s">
        <v>5252</v>
      </c>
      <c r="M1316" s="300" t="s">
        <v>336</v>
      </c>
      <c r="N1316" s="230" t="s">
        <v>6658</v>
      </c>
      <c r="O1316" s="274" t="s">
        <v>6475</v>
      </c>
    </row>
    <row r="1317" spans="1:15">
      <c r="A1317" s="3">
        <f t="shared" si="84"/>
        <v>1310</v>
      </c>
      <c r="B1317" s="3">
        <f t="shared" si="86"/>
        <v>19201312</v>
      </c>
      <c r="C1317" s="300" t="s">
        <v>6512</v>
      </c>
      <c r="D1317" s="293" t="s">
        <v>4951</v>
      </c>
      <c r="E1317" s="12" t="s">
        <v>213</v>
      </c>
      <c r="F1317" s="274" t="s">
        <v>4952</v>
      </c>
      <c r="G1317" s="347" t="s">
        <v>6513</v>
      </c>
      <c r="H1317" s="12" t="s">
        <v>326</v>
      </c>
      <c r="I1317" s="339">
        <v>33977</v>
      </c>
      <c r="J1317" s="337" t="s">
        <v>6514</v>
      </c>
      <c r="K1317" s="300" t="s">
        <v>1538</v>
      </c>
      <c r="L1317" s="300" t="s">
        <v>1538</v>
      </c>
      <c r="M1317" s="300" t="s">
        <v>336</v>
      </c>
      <c r="N1317" s="300" t="s">
        <v>5939</v>
      </c>
      <c r="O1317" s="274" t="s">
        <v>6515</v>
      </c>
    </row>
    <row r="1318" spans="1:15">
      <c r="A1318" s="3">
        <f t="shared" si="84"/>
        <v>1311</v>
      </c>
      <c r="B1318" s="3">
        <f t="shared" si="86"/>
        <v>19201313</v>
      </c>
      <c r="C1318" s="300" t="s">
        <v>6439</v>
      </c>
      <c r="D1318" s="293" t="s">
        <v>6516</v>
      </c>
      <c r="E1318" s="12" t="s">
        <v>6180</v>
      </c>
      <c r="F1318" s="274" t="s">
        <v>6517</v>
      </c>
      <c r="G1318" s="437" t="s">
        <v>6518</v>
      </c>
      <c r="H1318" s="12" t="s">
        <v>326</v>
      </c>
      <c r="I1318" s="339">
        <v>33820</v>
      </c>
      <c r="J1318" s="337" t="s">
        <v>6519</v>
      </c>
      <c r="K1318" s="300" t="s">
        <v>1538</v>
      </c>
      <c r="L1318" s="300" t="s">
        <v>5312</v>
      </c>
      <c r="M1318" s="300" t="s">
        <v>336</v>
      </c>
      <c r="N1318" s="300" t="s">
        <v>5235</v>
      </c>
      <c r="O1318" s="274" t="s">
        <v>1538</v>
      </c>
    </row>
    <row r="1319" spans="1:15">
      <c r="A1319" s="3">
        <f t="shared" si="84"/>
        <v>1312</v>
      </c>
      <c r="B1319" s="3">
        <f t="shared" si="86"/>
        <v>19201314</v>
      </c>
      <c r="C1319" s="300" t="s">
        <v>6439</v>
      </c>
      <c r="D1319" s="293" t="s">
        <v>6520</v>
      </c>
      <c r="E1319" s="12" t="s">
        <v>6521</v>
      </c>
      <c r="F1319" s="274" t="s">
        <v>6522</v>
      </c>
      <c r="G1319" s="347" t="s">
        <v>6523</v>
      </c>
      <c r="H1319" s="12" t="s">
        <v>326</v>
      </c>
      <c r="I1319" s="339">
        <v>34270</v>
      </c>
      <c r="J1319" s="337" t="s">
        <v>1920</v>
      </c>
      <c r="K1319" s="300" t="s">
        <v>1538</v>
      </c>
      <c r="L1319" s="300" t="s">
        <v>5312</v>
      </c>
      <c r="M1319" s="300" t="s">
        <v>336</v>
      </c>
      <c r="N1319" s="300" t="s">
        <v>6524</v>
      </c>
      <c r="O1319" s="274" t="s">
        <v>1538</v>
      </c>
    </row>
    <row r="1320" spans="1:15">
      <c r="A1320" s="3">
        <f t="shared" si="84"/>
        <v>1313</v>
      </c>
      <c r="B1320" s="3">
        <f t="shared" si="86"/>
        <v>19201315</v>
      </c>
      <c r="C1320" s="300" t="s">
        <v>6525</v>
      </c>
      <c r="D1320" s="293" t="s">
        <v>6526</v>
      </c>
      <c r="E1320" s="12" t="s">
        <v>6527</v>
      </c>
      <c r="F1320" s="274" t="s">
        <v>6528</v>
      </c>
      <c r="G1320" s="347" t="s">
        <v>6529</v>
      </c>
      <c r="H1320" s="12" t="s">
        <v>326</v>
      </c>
      <c r="I1320" s="339">
        <v>33820</v>
      </c>
      <c r="J1320" s="337" t="s">
        <v>1920</v>
      </c>
      <c r="K1320" s="300" t="s">
        <v>1538</v>
      </c>
      <c r="L1320" s="300" t="s">
        <v>5252</v>
      </c>
      <c r="M1320" s="300" t="s">
        <v>6530</v>
      </c>
      <c r="N1320" s="300" t="s">
        <v>2320</v>
      </c>
      <c r="O1320" s="274" t="s">
        <v>1538</v>
      </c>
    </row>
    <row r="1321" spans="1:15">
      <c r="A1321" s="3">
        <f t="shared" si="84"/>
        <v>1314</v>
      </c>
      <c r="B1321" s="3">
        <f t="shared" si="86"/>
        <v>19201316</v>
      </c>
      <c r="C1321" s="441" t="s">
        <v>6545</v>
      </c>
      <c r="D1321" s="442" t="s">
        <v>6546</v>
      </c>
      <c r="E1321" s="443" t="s">
        <v>6544</v>
      </c>
      <c r="F1321" s="444" t="s">
        <v>6547</v>
      </c>
      <c r="G1321" s="445" t="s">
        <v>6548</v>
      </c>
      <c r="H1321" s="12" t="s">
        <v>330</v>
      </c>
      <c r="I1321" s="339">
        <v>29295</v>
      </c>
      <c r="J1321" s="337" t="s">
        <v>1920</v>
      </c>
      <c r="K1321" s="300" t="s">
        <v>1538</v>
      </c>
      <c r="L1321" s="300" t="s">
        <v>1538</v>
      </c>
      <c r="M1321" s="300" t="s">
        <v>336</v>
      </c>
      <c r="N1321" s="446" t="s">
        <v>6506</v>
      </c>
      <c r="O1321" s="274" t="s">
        <v>6510</v>
      </c>
    </row>
    <row r="1322" spans="1:15">
      <c r="A1322" s="3">
        <f t="shared" si="84"/>
        <v>1315</v>
      </c>
      <c r="B1322" s="3">
        <f t="shared" si="86"/>
        <v>19201317</v>
      </c>
      <c r="C1322" s="300" t="s">
        <v>6545</v>
      </c>
      <c r="D1322" s="293" t="s">
        <v>6542</v>
      </c>
      <c r="E1322" s="12" t="s">
        <v>6543</v>
      </c>
      <c r="F1322" s="274" t="s">
        <v>6549</v>
      </c>
      <c r="G1322" s="347" t="s">
        <v>6550</v>
      </c>
      <c r="H1322" s="12" t="s">
        <v>330</v>
      </c>
      <c r="I1322" s="339">
        <v>29201</v>
      </c>
      <c r="J1322" s="337" t="s">
        <v>1920</v>
      </c>
      <c r="K1322" s="300" t="s">
        <v>1538</v>
      </c>
      <c r="L1322" s="300" t="s">
        <v>5252</v>
      </c>
      <c r="M1322" s="300" t="s">
        <v>336</v>
      </c>
      <c r="N1322" s="230" t="s">
        <v>6658</v>
      </c>
      <c r="O1322" s="274" t="s">
        <v>6475</v>
      </c>
    </row>
    <row r="1323" spans="1:15">
      <c r="A1323" s="3">
        <f t="shared" si="84"/>
        <v>1316</v>
      </c>
      <c r="B1323" s="3">
        <f t="shared" si="86"/>
        <v>19201318</v>
      </c>
      <c r="C1323" s="300" t="s">
        <v>6545</v>
      </c>
      <c r="D1323" s="293" t="s">
        <v>6551</v>
      </c>
      <c r="E1323" s="12" t="s">
        <v>6552</v>
      </c>
      <c r="F1323" s="274" t="s">
        <v>6553</v>
      </c>
      <c r="G1323" s="347" t="s">
        <v>6554</v>
      </c>
      <c r="H1323" s="12" t="s">
        <v>6342</v>
      </c>
      <c r="I1323" s="339">
        <v>33542</v>
      </c>
      <c r="J1323" s="337" t="s">
        <v>1920</v>
      </c>
      <c r="K1323" s="300" t="s">
        <v>1538</v>
      </c>
      <c r="L1323" s="300" t="s">
        <v>5252</v>
      </c>
      <c r="M1323" s="300" t="s">
        <v>336</v>
      </c>
      <c r="N1323" s="300" t="s">
        <v>6555</v>
      </c>
      <c r="O1323" s="274" t="s">
        <v>4946</v>
      </c>
    </row>
    <row r="1324" spans="1:15">
      <c r="A1324" s="3">
        <f t="shared" si="84"/>
        <v>1317</v>
      </c>
      <c r="B1324" s="3">
        <f t="shared" si="86"/>
        <v>19201319</v>
      </c>
      <c r="C1324" s="300" t="s">
        <v>6545</v>
      </c>
      <c r="D1324" s="293" t="s">
        <v>6540</v>
      </c>
      <c r="E1324" s="12" t="s">
        <v>6541</v>
      </c>
      <c r="F1324" s="274" t="s">
        <v>6556</v>
      </c>
      <c r="G1324" s="12" t="s">
        <v>6557</v>
      </c>
      <c r="H1324" s="12" t="s">
        <v>330</v>
      </c>
      <c r="I1324" s="339">
        <v>30690</v>
      </c>
      <c r="J1324" s="337" t="s">
        <v>1920</v>
      </c>
      <c r="K1324" s="300" t="s">
        <v>1538</v>
      </c>
      <c r="L1324" s="300" t="s">
        <v>1538</v>
      </c>
      <c r="M1324" s="300" t="s">
        <v>336</v>
      </c>
      <c r="N1324" s="446" t="s">
        <v>6506</v>
      </c>
      <c r="O1324" s="274" t="s">
        <v>6510</v>
      </c>
    </row>
    <row r="1325" spans="1:15">
      <c r="A1325" s="3">
        <f t="shared" si="84"/>
        <v>1318</v>
      </c>
      <c r="B1325" s="3">
        <f t="shared" si="86"/>
        <v>19201320</v>
      </c>
      <c r="C1325" s="300" t="s">
        <v>6545</v>
      </c>
      <c r="D1325" s="293" t="s">
        <v>5318</v>
      </c>
      <c r="E1325" s="12" t="s">
        <v>6535</v>
      </c>
      <c r="F1325" s="274" t="s">
        <v>6558</v>
      </c>
      <c r="G1325" s="347" t="s">
        <v>6559</v>
      </c>
      <c r="H1325" s="12" t="s">
        <v>326</v>
      </c>
      <c r="I1325" s="339">
        <v>36838</v>
      </c>
      <c r="J1325" s="337" t="s">
        <v>1920</v>
      </c>
      <c r="K1325" s="300" t="s">
        <v>1538</v>
      </c>
      <c r="L1325" s="300" t="s">
        <v>5312</v>
      </c>
      <c r="M1325" s="300" t="s">
        <v>6560</v>
      </c>
      <c r="N1325" s="300" t="s">
        <v>6561</v>
      </c>
      <c r="O1325" s="274" t="s">
        <v>5320</v>
      </c>
    </row>
    <row r="1326" spans="1:15">
      <c r="A1326" s="3">
        <f t="shared" si="84"/>
        <v>1319</v>
      </c>
      <c r="B1326" s="3">
        <f t="shared" si="86"/>
        <v>19201321</v>
      </c>
      <c r="C1326" s="300" t="s">
        <v>6545</v>
      </c>
      <c r="D1326" s="293" t="s">
        <v>6432</v>
      </c>
      <c r="E1326" s="12" t="s">
        <v>5997</v>
      </c>
      <c r="F1326" s="274" t="s">
        <v>6433</v>
      </c>
      <c r="G1326" s="347" t="s">
        <v>6562</v>
      </c>
      <c r="H1326" s="12" t="s">
        <v>326</v>
      </c>
      <c r="I1326" s="339">
        <v>29423</v>
      </c>
      <c r="J1326" s="337" t="s">
        <v>6563</v>
      </c>
      <c r="K1326" s="300" t="s">
        <v>1538</v>
      </c>
      <c r="L1326" s="300" t="s">
        <v>1538</v>
      </c>
      <c r="M1326" s="300" t="s">
        <v>336</v>
      </c>
      <c r="N1326" s="300" t="s">
        <v>6564</v>
      </c>
      <c r="O1326" s="274" t="s">
        <v>6565</v>
      </c>
    </row>
    <row r="1327" spans="1:15">
      <c r="A1327" s="3">
        <f t="shared" si="84"/>
        <v>1320</v>
      </c>
      <c r="B1327" s="3">
        <f t="shared" si="86"/>
        <v>19201322</v>
      </c>
      <c r="C1327" s="300" t="s">
        <v>6545</v>
      </c>
      <c r="D1327" s="293" t="s">
        <v>6537</v>
      </c>
      <c r="E1327" s="12" t="s">
        <v>6538</v>
      </c>
      <c r="F1327" s="274" t="s">
        <v>6566</v>
      </c>
      <c r="G1327" s="347" t="s">
        <v>6567</v>
      </c>
      <c r="H1327" s="12" t="s">
        <v>330</v>
      </c>
      <c r="I1327" s="339">
        <v>34855</v>
      </c>
      <c r="J1327" s="337" t="s">
        <v>6568</v>
      </c>
      <c r="K1327" s="300" t="s">
        <v>1538</v>
      </c>
      <c r="L1327" s="300" t="s">
        <v>1538</v>
      </c>
      <c r="M1327" s="300" t="s">
        <v>336</v>
      </c>
      <c r="N1327" s="300" t="s">
        <v>1538</v>
      </c>
      <c r="O1327" s="274" t="s">
        <v>1538</v>
      </c>
    </row>
    <row r="1328" spans="1:15">
      <c r="A1328" s="3">
        <f t="shared" si="84"/>
        <v>1321</v>
      </c>
      <c r="B1328" s="3">
        <f t="shared" si="86"/>
        <v>19201323</v>
      </c>
      <c r="C1328" s="300" t="s">
        <v>6545</v>
      </c>
      <c r="D1328" s="293" t="s">
        <v>225</v>
      </c>
      <c r="E1328" s="12" t="s">
        <v>6569</v>
      </c>
      <c r="F1328" s="274" t="s">
        <v>6570</v>
      </c>
      <c r="G1328" s="347" t="s">
        <v>6571</v>
      </c>
      <c r="H1328" s="12" t="s">
        <v>326</v>
      </c>
      <c r="I1328" s="339">
        <v>33864</v>
      </c>
      <c r="J1328" s="337" t="s">
        <v>1920</v>
      </c>
      <c r="K1328" s="300" t="s">
        <v>1538</v>
      </c>
      <c r="L1328" s="300" t="s">
        <v>1538</v>
      </c>
      <c r="M1328" s="300" t="s">
        <v>556</v>
      </c>
      <c r="N1328" s="300" t="s">
        <v>2320</v>
      </c>
      <c r="O1328" s="274" t="s">
        <v>1538</v>
      </c>
    </row>
    <row r="1329" spans="1:15">
      <c r="A1329" s="3">
        <f t="shared" si="84"/>
        <v>1322</v>
      </c>
      <c r="B1329" s="3">
        <f t="shared" si="86"/>
        <v>19201324</v>
      </c>
      <c r="C1329" s="300" t="s">
        <v>6545</v>
      </c>
      <c r="D1329" s="293" t="s">
        <v>6572</v>
      </c>
      <c r="E1329" s="12" t="s">
        <v>6573</v>
      </c>
      <c r="F1329" s="274" t="s">
        <v>6574</v>
      </c>
      <c r="G1329" s="347" t="s">
        <v>6575</v>
      </c>
      <c r="H1329" s="12" t="s">
        <v>326</v>
      </c>
      <c r="I1329" s="339">
        <v>34257</v>
      </c>
      <c r="J1329" s="337" t="s">
        <v>6576</v>
      </c>
      <c r="K1329" s="300" t="s">
        <v>59</v>
      </c>
      <c r="L1329" s="300" t="s">
        <v>5252</v>
      </c>
      <c r="M1329" s="300" t="s">
        <v>5416</v>
      </c>
      <c r="N1329" s="300" t="s">
        <v>1538</v>
      </c>
      <c r="O1329" s="274" t="s">
        <v>1538</v>
      </c>
    </row>
    <row r="1330" spans="1:15">
      <c r="A1330" s="3">
        <f t="shared" si="84"/>
        <v>1323</v>
      </c>
      <c r="B1330" s="3">
        <f t="shared" si="86"/>
        <v>19201325</v>
      </c>
      <c r="C1330" s="300" t="s">
        <v>6545</v>
      </c>
      <c r="D1330" s="293" t="s">
        <v>1563</v>
      </c>
      <c r="E1330" s="12" t="s">
        <v>3941</v>
      </c>
      <c r="F1330" s="274" t="s">
        <v>6577</v>
      </c>
      <c r="G1330" s="347" t="s">
        <v>6578</v>
      </c>
      <c r="H1330" s="12" t="s">
        <v>326</v>
      </c>
      <c r="I1330" s="339">
        <v>31916</v>
      </c>
      <c r="J1330" s="337" t="s">
        <v>1920</v>
      </c>
      <c r="K1330" s="300" t="s">
        <v>1538</v>
      </c>
      <c r="L1330" s="300" t="s">
        <v>5252</v>
      </c>
      <c r="M1330" s="300" t="s">
        <v>336</v>
      </c>
      <c r="N1330" s="300" t="s">
        <v>3759</v>
      </c>
      <c r="O1330" s="274" t="s">
        <v>4951</v>
      </c>
    </row>
    <row r="1331" spans="1:15">
      <c r="A1331" s="3">
        <f t="shared" si="84"/>
        <v>1324</v>
      </c>
      <c r="B1331" s="3">
        <f t="shared" si="86"/>
        <v>19201326</v>
      </c>
      <c r="C1331" s="300" t="s">
        <v>6545</v>
      </c>
      <c r="D1331" s="293" t="s">
        <v>6536</v>
      </c>
      <c r="E1331" s="12" t="s">
        <v>6431</v>
      </c>
      <c r="F1331" s="274" t="s">
        <v>6434</v>
      </c>
      <c r="G1331" s="347" t="s">
        <v>6579</v>
      </c>
      <c r="H1331" s="12" t="s">
        <v>330</v>
      </c>
      <c r="I1331" s="339">
        <v>33784</v>
      </c>
      <c r="J1331" s="337" t="s">
        <v>6580</v>
      </c>
      <c r="K1331" s="300" t="s">
        <v>1538</v>
      </c>
      <c r="L1331" s="300" t="s">
        <v>1538</v>
      </c>
      <c r="M1331" s="300" t="s">
        <v>336</v>
      </c>
      <c r="N1331" s="300" t="s">
        <v>1538</v>
      </c>
      <c r="O1331" s="274" t="s">
        <v>1538</v>
      </c>
    </row>
    <row r="1332" spans="1:15">
      <c r="A1332" s="3">
        <f t="shared" si="84"/>
        <v>1325</v>
      </c>
      <c r="B1332" s="3">
        <f t="shared" si="86"/>
        <v>19201327</v>
      </c>
      <c r="C1332" s="300" t="s">
        <v>6545</v>
      </c>
      <c r="D1332" s="293" t="s">
        <v>6581</v>
      </c>
      <c r="E1332" s="12" t="s">
        <v>1683</v>
      </c>
      <c r="F1332" s="274" t="s">
        <v>6582</v>
      </c>
      <c r="G1332" s="347" t="s">
        <v>6583</v>
      </c>
      <c r="H1332" s="12" t="s">
        <v>326</v>
      </c>
      <c r="I1332" s="339">
        <v>33681</v>
      </c>
      <c r="J1332" s="337" t="s">
        <v>6584</v>
      </c>
      <c r="K1332" s="300" t="s">
        <v>1538</v>
      </c>
      <c r="L1332" s="300" t="s">
        <v>5312</v>
      </c>
      <c r="M1332" s="300" t="s">
        <v>336</v>
      </c>
      <c r="N1332" s="300" t="s">
        <v>6585</v>
      </c>
      <c r="O1332" s="274" t="s">
        <v>1538</v>
      </c>
    </row>
    <row r="1333" spans="1:15">
      <c r="A1333" s="3">
        <f t="shared" si="84"/>
        <v>1326</v>
      </c>
      <c r="B1333" s="3">
        <f t="shared" si="86"/>
        <v>19201328</v>
      </c>
      <c r="C1333" s="300" t="s">
        <v>6545</v>
      </c>
      <c r="D1333" s="293" t="s">
        <v>6539</v>
      </c>
      <c r="E1333" s="12" t="s">
        <v>6586</v>
      </c>
      <c r="F1333" s="274" t="s">
        <v>6587</v>
      </c>
      <c r="G1333" s="347" t="s">
        <v>6588</v>
      </c>
      <c r="H1333" s="12" t="s">
        <v>330</v>
      </c>
      <c r="I1333" s="339">
        <v>31113</v>
      </c>
      <c r="J1333" s="337" t="s">
        <v>6589</v>
      </c>
      <c r="K1333" s="300" t="s">
        <v>1538</v>
      </c>
      <c r="L1333" s="300" t="s">
        <v>5312</v>
      </c>
      <c r="M1333" s="300" t="s">
        <v>343</v>
      </c>
      <c r="N1333" s="300" t="s">
        <v>1538</v>
      </c>
      <c r="O1333" s="274" t="s">
        <v>1538</v>
      </c>
    </row>
    <row r="1334" spans="1:15">
      <c r="A1334" s="3">
        <f t="shared" si="84"/>
        <v>1327</v>
      </c>
      <c r="B1334" s="3">
        <f t="shared" si="86"/>
        <v>19201329</v>
      </c>
      <c r="C1334" s="300" t="s">
        <v>6545</v>
      </c>
      <c r="D1334" s="293" t="s">
        <v>6590</v>
      </c>
      <c r="E1334" s="12" t="s">
        <v>6591</v>
      </c>
      <c r="F1334" s="274" t="s">
        <v>6592</v>
      </c>
      <c r="G1334" s="347" t="s">
        <v>6593</v>
      </c>
      <c r="H1334" s="12" t="s">
        <v>330</v>
      </c>
      <c r="I1334" s="339">
        <v>35420</v>
      </c>
      <c r="J1334" s="337" t="s">
        <v>1920</v>
      </c>
      <c r="K1334" s="300" t="s">
        <v>1538</v>
      </c>
      <c r="L1334" s="300" t="s">
        <v>1538</v>
      </c>
      <c r="M1334" s="300" t="s">
        <v>336</v>
      </c>
      <c r="N1334" s="300" t="s">
        <v>6594</v>
      </c>
      <c r="O1334" s="274" t="s">
        <v>4963</v>
      </c>
    </row>
    <row r="1335" spans="1:15">
      <c r="A1335" s="3">
        <f t="shared" si="84"/>
        <v>1328</v>
      </c>
      <c r="B1335" s="3">
        <f t="shared" si="86"/>
        <v>19201330</v>
      </c>
      <c r="C1335" s="300" t="s">
        <v>6545</v>
      </c>
      <c r="D1335" s="293" t="s">
        <v>6595</v>
      </c>
      <c r="E1335" s="12" t="s">
        <v>6596</v>
      </c>
      <c r="F1335" s="274" t="s">
        <v>6597</v>
      </c>
      <c r="G1335" s="347" t="s">
        <v>6598</v>
      </c>
      <c r="H1335" s="12" t="s">
        <v>330</v>
      </c>
      <c r="I1335" s="339">
        <v>34665</v>
      </c>
      <c r="J1335" s="337" t="s">
        <v>6599</v>
      </c>
      <c r="K1335" s="300" t="s">
        <v>59</v>
      </c>
      <c r="L1335" s="300" t="s">
        <v>1538</v>
      </c>
      <c r="M1335" s="300" t="s">
        <v>5416</v>
      </c>
      <c r="N1335" s="300" t="s">
        <v>1538</v>
      </c>
      <c r="O1335" s="274" t="s">
        <v>1538</v>
      </c>
    </row>
    <row r="1336" spans="1:15">
      <c r="A1336" s="3">
        <f t="shared" si="84"/>
        <v>1329</v>
      </c>
      <c r="B1336" s="3">
        <f t="shared" si="86"/>
        <v>19201331</v>
      </c>
      <c r="C1336" s="300" t="s">
        <v>6545</v>
      </c>
      <c r="D1336" s="293" t="s">
        <v>173</v>
      </c>
      <c r="E1336" s="12" t="s">
        <v>4529</v>
      </c>
      <c r="F1336" s="274" t="s">
        <v>6600</v>
      </c>
      <c r="G1336" s="347" t="s">
        <v>6601</v>
      </c>
      <c r="H1336" s="12" t="s">
        <v>330</v>
      </c>
      <c r="I1336" s="339">
        <v>36220</v>
      </c>
      <c r="J1336" s="337" t="s">
        <v>6602</v>
      </c>
      <c r="K1336" s="300" t="s">
        <v>1538</v>
      </c>
      <c r="L1336" s="300" t="s">
        <v>1538</v>
      </c>
      <c r="M1336" s="300" t="s">
        <v>336</v>
      </c>
      <c r="N1336" s="300" t="s">
        <v>2556</v>
      </c>
      <c r="O1336" s="274" t="s">
        <v>1538</v>
      </c>
    </row>
    <row r="1337" spans="1:15">
      <c r="A1337" s="3">
        <f t="shared" si="84"/>
        <v>1330</v>
      </c>
      <c r="B1337" s="3">
        <f t="shared" si="86"/>
        <v>19201332</v>
      </c>
      <c r="C1337" s="17" t="s">
        <v>6610</v>
      </c>
      <c r="D1337" s="293" t="s">
        <v>6551</v>
      </c>
      <c r="E1337" s="12" t="s">
        <v>6552</v>
      </c>
      <c r="F1337" s="274" t="s">
        <v>6553</v>
      </c>
      <c r="G1337" s="347" t="s">
        <v>6611</v>
      </c>
      <c r="H1337" s="12" t="s">
        <v>330</v>
      </c>
      <c r="I1337" s="339">
        <v>33542</v>
      </c>
      <c r="J1337" s="337" t="s">
        <v>1920</v>
      </c>
      <c r="K1337" s="300" t="s">
        <v>1538</v>
      </c>
      <c r="L1337" s="300" t="s">
        <v>5252</v>
      </c>
      <c r="M1337" s="300" t="s">
        <v>336</v>
      </c>
      <c r="N1337" s="300" t="s">
        <v>6612</v>
      </c>
      <c r="O1337" s="274" t="s">
        <v>4946</v>
      </c>
    </row>
    <row r="1338" spans="1:15">
      <c r="A1338" s="3">
        <f t="shared" si="84"/>
        <v>1331</v>
      </c>
      <c r="B1338" s="3">
        <f t="shared" si="86"/>
        <v>19201333</v>
      </c>
      <c r="C1338" s="17" t="s">
        <v>6610</v>
      </c>
      <c r="D1338" s="293" t="s">
        <v>6613</v>
      </c>
      <c r="E1338" s="12" t="s">
        <v>57</v>
      </c>
      <c r="F1338" s="274" t="s">
        <v>6614</v>
      </c>
      <c r="G1338" s="347" t="s">
        <v>6615</v>
      </c>
      <c r="H1338" s="12" t="s">
        <v>326</v>
      </c>
      <c r="I1338" s="339">
        <v>43602</v>
      </c>
      <c r="J1338" s="337" t="s">
        <v>1920</v>
      </c>
      <c r="K1338" s="300" t="s">
        <v>1538</v>
      </c>
      <c r="L1338" s="300" t="s">
        <v>1538</v>
      </c>
      <c r="M1338" s="300" t="s">
        <v>5416</v>
      </c>
      <c r="N1338" s="300" t="s">
        <v>1538</v>
      </c>
      <c r="O1338" s="274" t="s">
        <v>1538</v>
      </c>
    </row>
    <row r="1339" spans="1:15">
      <c r="A1339" s="3">
        <f t="shared" si="84"/>
        <v>1332</v>
      </c>
      <c r="B1339" s="3">
        <f t="shared" si="86"/>
        <v>19201334</v>
      </c>
      <c r="C1339" s="17" t="s">
        <v>6610</v>
      </c>
      <c r="D1339" s="293" t="s">
        <v>6616</v>
      </c>
      <c r="E1339" s="12" t="s">
        <v>6617</v>
      </c>
      <c r="F1339" s="274" t="s">
        <v>6618</v>
      </c>
      <c r="G1339" s="347" t="s">
        <v>6619</v>
      </c>
      <c r="H1339" s="12" t="s">
        <v>330</v>
      </c>
      <c r="I1339" s="339">
        <v>30612</v>
      </c>
      <c r="J1339" s="337" t="s">
        <v>1920</v>
      </c>
      <c r="K1339" s="300" t="s">
        <v>1538</v>
      </c>
      <c r="L1339" s="300" t="s">
        <v>1538</v>
      </c>
      <c r="M1339" s="300" t="s">
        <v>336</v>
      </c>
      <c r="N1339" s="300" t="s">
        <v>2556</v>
      </c>
      <c r="O1339" s="274" t="s">
        <v>1538</v>
      </c>
    </row>
    <row r="1340" spans="1:15">
      <c r="A1340" s="3">
        <f t="shared" si="84"/>
        <v>1333</v>
      </c>
      <c r="B1340" s="3">
        <f t="shared" si="86"/>
        <v>19201335</v>
      </c>
      <c r="C1340" s="13">
        <v>43474</v>
      </c>
      <c r="D1340" s="293" t="s">
        <v>6620</v>
      </c>
      <c r="E1340" s="12" t="s">
        <v>4826</v>
      </c>
      <c r="F1340" s="274" t="s">
        <v>6621</v>
      </c>
      <c r="G1340" s="347" t="s">
        <v>6622</v>
      </c>
      <c r="H1340" s="12" t="s">
        <v>326</v>
      </c>
      <c r="I1340" s="339">
        <v>34466</v>
      </c>
      <c r="J1340" s="337" t="s">
        <v>6623</v>
      </c>
      <c r="K1340" s="300" t="s">
        <v>1538</v>
      </c>
      <c r="L1340" s="300" t="s">
        <v>1538</v>
      </c>
      <c r="M1340" s="300" t="s">
        <v>336</v>
      </c>
      <c r="N1340" s="300" t="s">
        <v>6624</v>
      </c>
      <c r="O1340" s="274" t="s">
        <v>6625</v>
      </c>
    </row>
    <row r="1341" spans="1:15">
      <c r="A1341" s="3">
        <f t="shared" si="84"/>
        <v>1334</v>
      </c>
      <c r="B1341" s="3">
        <f t="shared" si="86"/>
        <v>19201336</v>
      </c>
      <c r="C1341" s="13">
        <v>43474</v>
      </c>
      <c r="D1341" s="293" t="s">
        <v>6626</v>
      </c>
      <c r="E1341" s="12" t="s">
        <v>6627</v>
      </c>
      <c r="F1341" s="274" t="s">
        <v>6628</v>
      </c>
      <c r="G1341" s="347" t="s">
        <v>6629</v>
      </c>
      <c r="H1341" s="12" t="s">
        <v>326</v>
      </c>
      <c r="I1341" s="339">
        <v>35749</v>
      </c>
      <c r="J1341" s="337" t="s">
        <v>6630</v>
      </c>
      <c r="K1341" s="300" t="s">
        <v>1538</v>
      </c>
      <c r="L1341" s="300" t="s">
        <v>1538</v>
      </c>
      <c r="M1341" s="300" t="s">
        <v>336</v>
      </c>
      <c r="N1341" s="300" t="s">
        <v>6631</v>
      </c>
      <c r="O1341" s="274" t="s">
        <v>1379</v>
      </c>
    </row>
    <row r="1342" spans="1:15">
      <c r="A1342" s="3">
        <f t="shared" si="84"/>
        <v>1335</v>
      </c>
      <c r="B1342" s="3">
        <f t="shared" si="86"/>
        <v>19201337</v>
      </c>
      <c r="C1342" s="13">
        <v>43474</v>
      </c>
      <c r="D1342" s="293" t="s">
        <v>6609</v>
      </c>
      <c r="E1342" s="12" t="s">
        <v>6632</v>
      </c>
      <c r="F1342" s="274" t="s">
        <v>6633</v>
      </c>
      <c r="G1342" s="347" t="s">
        <v>6634</v>
      </c>
      <c r="H1342" s="12" t="s">
        <v>330</v>
      </c>
      <c r="I1342" s="339">
        <v>34961</v>
      </c>
      <c r="J1342" s="337" t="s">
        <v>6635</v>
      </c>
      <c r="K1342" s="300" t="s">
        <v>1538</v>
      </c>
      <c r="L1342" s="300" t="s">
        <v>1538</v>
      </c>
      <c r="M1342" s="300" t="s">
        <v>336</v>
      </c>
      <c r="N1342" s="300" t="s">
        <v>1538</v>
      </c>
      <c r="O1342" s="274" t="s">
        <v>1538</v>
      </c>
    </row>
    <row r="1343" spans="1:15">
      <c r="A1343" s="3">
        <f t="shared" si="84"/>
        <v>1336</v>
      </c>
      <c r="B1343" s="3">
        <f t="shared" si="86"/>
        <v>19201338</v>
      </c>
      <c r="C1343" s="13">
        <v>43474</v>
      </c>
      <c r="D1343" s="293" t="s">
        <v>6636</v>
      </c>
      <c r="E1343" s="12" t="s">
        <v>6608</v>
      </c>
      <c r="F1343" s="274" t="s">
        <v>6637</v>
      </c>
      <c r="G1343" s="347" t="s">
        <v>6638</v>
      </c>
      <c r="H1343" s="12" t="s">
        <v>330</v>
      </c>
      <c r="I1343" s="339">
        <v>35187</v>
      </c>
      <c r="J1343" s="337" t="s">
        <v>6639</v>
      </c>
      <c r="K1343" s="300" t="s">
        <v>1538</v>
      </c>
      <c r="L1343" s="300" t="s">
        <v>1538</v>
      </c>
      <c r="M1343" s="300" t="s">
        <v>336</v>
      </c>
      <c r="N1343" s="300" t="s">
        <v>1538</v>
      </c>
      <c r="O1343" s="274" t="s">
        <v>1538</v>
      </c>
    </row>
    <row r="1344" spans="1:15">
      <c r="A1344" s="3">
        <f t="shared" si="84"/>
        <v>1337</v>
      </c>
      <c r="B1344" s="3">
        <f t="shared" si="86"/>
        <v>19201339</v>
      </c>
      <c r="C1344" s="13">
        <v>43474</v>
      </c>
      <c r="D1344" s="293" t="s">
        <v>6607</v>
      </c>
      <c r="E1344" s="12" t="s">
        <v>314</v>
      </c>
      <c r="F1344" s="274" t="s">
        <v>6640</v>
      </c>
      <c r="G1344" s="347" t="s">
        <v>6641</v>
      </c>
      <c r="H1344" s="12" t="s">
        <v>330</v>
      </c>
      <c r="I1344" s="339" t="s">
        <v>6150</v>
      </c>
      <c r="J1344" s="337" t="s">
        <v>6642</v>
      </c>
      <c r="K1344" s="300" t="s">
        <v>1538</v>
      </c>
      <c r="L1344" s="300" t="s">
        <v>1538</v>
      </c>
      <c r="M1344" s="300" t="s">
        <v>343</v>
      </c>
      <c r="N1344" s="300" t="s">
        <v>1538</v>
      </c>
      <c r="O1344" s="274" t="s">
        <v>1538</v>
      </c>
    </row>
    <row r="1345" spans="1:15">
      <c r="A1345" s="3">
        <f t="shared" si="84"/>
        <v>1338</v>
      </c>
      <c r="B1345" s="3">
        <f t="shared" si="86"/>
        <v>19201340</v>
      </c>
      <c r="C1345" s="13">
        <v>43474</v>
      </c>
      <c r="D1345" s="293" t="s">
        <v>264</v>
      </c>
      <c r="E1345" s="12" t="s">
        <v>6606</v>
      </c>
      <c r="F1345" s="274" t="s">
        <v>6643</v>
      </c>
      <c r="G1345" s="347" t="s">
        <v>6644</v>
      </c>
      <c r="H1345" s="12" t="s">
        <v>326</v>
      </c>
      <c r="I1345" s="339">
        <v>34301</v>
      </c>
      <c r="J1345" s="337" t="s">
        <v>6645</v>
      </c>
      <c r="K1345" s="300" t="s">
        <v>1538</v>
      </c>
      <c r="L1345" s="300" t="s">
        <v>1538</v>
      </c>
      <c r="M1345" s="300" t="s">
        <v>336</v>
      </c>
      <c r="N1345" s="300" t="s">
        <v>1538</v>
      </c>
      <c r="O1345" s="274" t="s">
        <v>1538</v>
      </c>
    </row>
    <row r="1346" spans="1:15">
      <c r="A1346" s="3">
        <f t="shared" ref="A1346:A1351" si="87">A1345+1</f>
        <v>1339</v>
      </c>
      <c r="B1346" s="3">
        <f t="shared" ref="B1346:B1409" si="88">B1345+1</f>
        <v>19201341</v>
      </c>
      <c r="C1346" s="13">
        <v>43474</v>
      </c>
      <c r="D1346" s="293" t="s">
        <v>6646</v>
      </c>
      <c r="E1346" s="12" t="s">
        <v>6647</v>
      </c>
      <c r="F1346" s="274" t="s">
        <v>6648</v>
      </c>
      <c r="G1346" s="347" t="s">
        <v>6649</v>
      </c>
      <c r="H1346" s="12" t="s">
        <v>330</v>
      </c>
      <c r="I1346" s="339">
        <v>31858</v>
      </c>
      <c r="J1346" s="337" t="s">
        <v>1920</v>
      </c>
      <c r="K1346" s="300" t="s">
        <v>1538</v>
      </c>
      <c r="L1346" s="300" t="s">
        <v>1538</v>
      </c>
      <c r="M1346" s="300" t="s">
        <v>336</v>
      </c>
      <c r="N1346" s="300" t="s">
        <v>1538</v>
      </c>
      <c r="O1346" s="274" t="s">
        <v>1538</v>
      </c>
    </row>
    <row r="1347" spans="1:15">
      <c r="A1347" s="3">
        <f t="shared" si="87"/>
        <v>1340</v>
      </c>
      <c r="B1347" s="3">
        <f t="shared" si="88"/>
        <v>19201342</v>
      </c>
      <c r="C1347" s="13">
        <v>43474</v>
      </c>
      <c r="D1347" s="293" t="s">
        <v>6605</v>
      </c>
      <c r="E1347" s="12" t="s">
        <v>5401</v>
      </c>
      <c r="F1347" s="274" t="s">
        <v>6650</v>
      </c>
      <c r="G1347" s="347" t="s">
        <v>6651</v>
      </c>
      <c r="H1347" s="12" t="s">
        <v>326</v>
      </c>
      <c r="I1347" s="339">
        <v>31321</v>
      </c>
      <c r="J1347" s="337" t="s">
        <v>6652</v>
      </c>
      <c r="K1347" s="300" t="s">
        <v>1538</v>
      </c>
      <c r="L1347" s="300" t="s">
        <v>1538</v>
      </c>
      <c r="M1347" s="300" t="s">
        <v>336</v>
      </c>
      <c r="N1347" s="300" t="s">
        <v>1538</v>
      </c>
      <c r="O1347" s="274" t="s">
        <v>1538</v>
      </c>
    </row>
    <row r="1348" spans="1:15">
      <c r="A1348" s="3">
        <f t="shared" si="87"/>
        <v>1341</v>
      </c>
      <c r="B1348" s="3">
        <f t="shared" si="88"/>
        <v>19201343</v>
      </c>
      <c r="C1348" s="13">
        <v>43474</v>
      </c>
      <c r="D1348" s="293" t="s">
        <v>6653</v>
      </c>
      <c r="E1348" s="12" t="s">
        <v>3204</v>
      </c>
      <c r="F1348" s="274" t="s">
        <v>6654</v>
      </c>
      <c r="G1348" s="347" t="s">
        <v>6655</v>
      </c>
      <c r="H1348" s="12" t="s">
        <v>330</v>
      </c>
      <c r="I1348" s="339">
        <v>33654</v>
      </c>
      <c r="J1348" s="337" t="s">
        <v>6656</v>
      </c>
      <c r="K1348" s="300" t="s">
        <v>1538</v>
      </c>
      <c r="L1348" s="300" t="s">
        <v>1538</v>
      </c>
      <c r="M1348" s="300" t="s">
        <v>336</v>
      </c>
      <c r="N1348" s="300" t="s">
        <v>1538</v>
      </c>
      <c r="O1348" s="274" t="s">
        <v>1538</v>
      </c>
    </row>
    <row r="1349" spans="1:15">
      <c r="A1349" s="3">
        <f t="shared" si="87"/>
        <v>1342</v>
      </c>
      <c r="B1349" s="3">
        <f t="shared" si="88"/>
        <v>19201344</v>
      </c>
      <c r="C1349" s="297">
        <v>43655</v>
      </c>
      <c r="D1349" s="450" t="s">
        <v>6667</v>
      </c>
      <c r="E1349" s="12" t="s">
        <v>5316</v>
      </c>
      <c r="F1349" s="274" t="s">
        <v>6668</v>
      </c>
      <c r="G1349" s="347" t="s">
        <v>6669</v>
      </c>
      <c r="H1349" s="12" t="s">
        <v>326</v>
      </c>
      <c r="I1349" s="339" t="s">
        <v>1538</v>
      </c>
      <c r="J1349" s="337" t="s">
        <v>6670</v>
      </c>
      <c r="K1349" s="300" t="s">
        <v>1538</v>
      </c>
      <c r="L1349" s="300" t="s">
        <v>1538</v>
      </c>
      <c r="M1349" s="300" t="s">
        <v>1538</v>
      </c>
      <c r="N1349" s="300" t="s">
        <v>1538</v>
      </c>
      <c r="O1349" s="274" t="s">
        <v>1538</v>
      </c>
    </row>
    <row r="1350" spans="1:15">
      <c r="A1350" s="3">
        <f t="shared" si="87"/>
        <v>1343</v>
      </c>
      <c r="B1350" s="3">
        <f t="shared" si="88"/>
        <v>19201345</v>
      </c>
      <c r="C1350" s="297">
        <v>43655</v>
      </c>
      <c r="D1350" s="293" t="s">
        <v>6662</v>
      </c>
      <c r="E1350" s="12" t="s">
        <v>1554</v>
      </c>
      <c r="F1350" s="274" t="s">
        <v>6671</v>
      </c>
      <c r="G1350" s="347" t="s">
        <v>6672</v>
      </c>
      <c r="H1350" s="12" t="s">
        <v>326</v>
      </c>
      <c r="I1350" s="339">
        <v>35308</v>
      </c>
      <c r="J1350" s="337" t="s">
        <v>6673</v>
      </c>
      <c r="K1350" s="300" t="s">
        <v>1538</v>
      </c>
      <c r="L1350" s="300" t="s">
        <v>1538</v>
      </c>
      <c r="M1350" s="300" t="s">
        <v>1538</v>
      </c>
      <c r="N1350" s="300" t="s">
        <v>1538</v>
      </c>
      <c r="O1350" s="274" t="s">
        <v>1538</v>
      </c>
    </row>
    <row r="1351" spans="1:15">
      <c r="A1351" s="3">
        <f t="shared" si="87"/>
        <v>1344</v>
      </c>
      <c r="B1351" s="3">
        <f t="shared" si="88"/>
        <v>19201346</v>
      </c>
      <c r="C1351" s="297">
        <v>43655</v>
      </c>
      <c r="D1351" s="293" t="s">
        <v>6664</v>
      </c>
      <c r="E1351" s="12" t="s">
        <v>6665</v>
      </c>
      <c r="F1351" s="274" t="s">
        <v>6674</v>
      </c>
      <c r="G1351" s="347" t="s">
        <v>6675</v>
      </c>
      <c r="H1351" s="12" t="s">
        <v>330</v>
      </c>
      <c r="I1351" s="339">
        <v>32557</v>
      </c>
      <c r="J1351" s="337" t="s">
        <v>6676</v>
      </c>
      <c r="K1351" s="300" t="s">
        <v>1538</v>
      </c>
      <c r="L1351" s="300" t="s">
        <v>5252</v>
      </c>
      <c r="M1351" s="300" t="s">
        <v>336</v>
      </c>
      <c r="N1351" s="300" t="s">
        <v>1538</v>
      </c>
      <c r="O1351" s="274" t="s">
        <v>1538</v>
      </c>
    </row>
    <row r="1352" spans="1:15">
      <c r="A1352" s="3">
        <f t="shared" ref="A1352:A1409" si="89">A1351+1</f>
        <v>1345</v>
      </c>
      <c r="B1352" s="3">
        <f t="shared" si="88"/>
        <v>19201347</v>
      </c>
      <c r="C1352" s="297">
        <v>43655</v>
      </c>
      <c r="D1352" s="293" t="s">
        <v>6663</v>
      </c>
      <c r="E1352" s="12" t="s">
        <v>6677</v>
      </c>
      <c r="F1352" s="274" t="s">
        <v>6678</v>
      </c>
      <c r="G1352" s="347" t="s">
        <v>6679</v>
      </c>
      <c r="H1352" s="12" t="s">
        <v>330</v>
      </c>
      <c r="I1352" s="339">
        <v>34519</v>
      </c>
      <c r="J1352" s="337" t="s">
        <v>6680</v>
      </c>
      <c r="K1352" s="300" t="s">
        <v>1538</v>
      </c>
      <c r="L1352" s="300" t="s">
        <v>1538</v>
      </c>
      <c r="M1352" s="300" t="s">
        <v>336</v>
      </c>
      <c r="N1352" s="300" t="s">
        <v>6681</v>
      </c>
      <c r="O1352" s="274" t="s">
        <v>2449</v>
      </c>
    </row>
    <row r="1353" spans="1:15">
      <c r="A1353" s="3">
        <f t="shared" si="89"/>
        <v>1346</v>
      </c>
      <c r="B1353" s="3">
        <f t="shared" si="88"/>
        <v>19201348</v>
      </c>
      <c r="C1353" s="297">
        <v>43655</v>
      </c>
      <c r="D1353" s="293" t="s">
        <v>6682</v>
      </c>
      <c r="E1353" s="12" t="s">
        <v>6573</v>
      </c>
      <c r="F1353" s="274" t="s">
        <v>6683</v>
      </c>
      <c r="G1353" s="347" t="s">
        <v>6684</v>
      </c>
      <c r="H1353" s="12" t="s">
        <v>326</v>
      </c>
      <c r="I1353" s="339">
        <v>31936</v>
      </c>
      <c r="J1353" s="337" t="s">
        <v>1920</v>
      </c>
      <c r="K1353" s="300" t="s">
        <v>1538</v>
      </c>
      <c r="L1353" s="300" t="s">
        <v>1538</v>
      </c>
      <c r="M1353" s="300" t="s">
        <v>336</v>
      </c>
      <c r="N1353" s="300" t="s">
        <v>6685</v>
      </c>
      <c r="O1353" s="274" t="s">
        <v>6686</v>
      </c>
    </row>
    <row r="1354" spans="1:15">
      <c r="A1354" s="3">
        <f t="shared" si="89"/>
        <v>1347</v>
      </c>
      <c r="B1354" s="3">
        <f t="shared" si="88"/>
        <v>19201349</v>
      </c>
      <c r="C1354" s="297">
        <v>43686</v>
      </c>
      <c r="D1354" s="293" t="s">
        <v>6666</v>
      </c>
      <c r="E1354" s="12" t="s">
        <v>6687</v>
      </c>
      <c r="F1354" s="274" t="s">
        <v>6688</v>
      </c>
      <c r="G1354" s="347" t="s">
        <v>6689</v>
      </c>
      <c r="H1354" s="12" t="s">
        <v>330</v>
      </c>
      <c r="I1354" s="339">
        <v>32913</v>
      </c>
      <c r="J1354" s="337" t="s">
        <v>6690</v>
      </c>
      <c r="K1354" s="300" t="s">
        <v>1538</v>
      </c>
      <c r="L1354" s="300" t="s">
        <v>1538</v>
      </c>
      <c r="M1354" s="300" t="s">
        <v>336</v>
      </c>
      <c r="N1354" s="451" t="s">
        <v>6355</v>
      </c>
      <c r="O1354" s="274" t="s">
        <v>6691</v>
      </c>
    </row>
    <row r="1355" spans="1:15">
      <c r="A1355" s="3">
        <f t="shared" si="89"/>
        <v>1348</v>
      </c>
      <c r="B1355" s="3">
        <f t="shared" si="88"/>
        <v>19201350</v>
      </c>
      <c r="C1355" s="297">
        <v>43686</v>
      </c>
      <c r="D1355" s="293" t="s">
        <v>1986</v>
      </c>
      <c r="E1355" s="12" t="s">
        <v>6692</v>
      </c>
      <c r="F1355" s="274" t="s">
        <v>1988</v>
      </c>
      <c r="G1355" s="347" t="s">
        <v>6693</v>
      </c>
      <c r="H1355" s="12" t="s">
        <v>326</v>
      </c>
      <c r="I1355" s="339">
        <v>34221</v>
      </c>
      <c r="J1355" s="337" t="s">
        <v>6694</v>
      </c>
      <c r="K1355" s="300" t="s">
        <v>1538</v>
      </c>
      <c r="L1355" s="300" t="s">
        <v>1538</v>
      </c>
      <c r="M1355" s="300" t="s">
        <v>336</v>
      </c>
      <c r="N1355" s="300" t="s">
        <v>6695</v>
      </c>
      <c r="O1355" s="274" t="s">
        <v>1538</v>
      </c>
    </row>
    <row r="1356" spans="1:15">
      <c r="A1356" s="3">
        <f t="shared" si="89"/>
        <v>1349</v>
      </c>
      <c r="B1356" s="3">
        <f t="shared" si="88"/>
        <v>19201351</v>
      </c>
      <c r="C1356" s="300" t="s">
        <v>6706</v>
      </c>
      <c r="D1356" s="293" t="s">
        <v>6698</v>
      </c>
      <c r="E1356" s="12" t="s">
        <v>277</v>
      </c>
      <c r="F1356" s="274" t="s">
        <v>6707</v>
      </c>
      <c r="G1356" s="347" t="s">
        <v>6708</v>
      </c>
      <c r="H1356" s="12" t="s">
        <v>330</v>
      </c>
      <c r="I1356" s="339">
        <v>34777</v>
      </c>
      <c r="J1356" s="337" t="s">
        <v>6709</v>
      </c>
      <c r="K1356" s="300" t="s">
        <v>1538</v>
      </c>
      <c r="L1356" s="300" t="s">
        <v>5252</v>
      </c>
      <c r="M1356" s="300" t="s">
        <v>336</v>
      </c>
      <c r="N1356" s="300" t="s">
        <v>6710</v>
      </c>
      <c r="O1356" s="274" t="s">
        <v>6711</v>
      </c>
    </row>
    <row r="1357" spans="1:15">
      <c r="A1357" s="3">
        <f t="shared" si="89"/>
        <v>1350</v>
      </c>
      <c r="B1357" s="3">
        <f t="shared" si="88"/>
        <v>19201352</v>
      </c>
      <c r="C1357" s="300" t="s">
        <v>6712</v>
      </c>
      <c r="D1357" s="293" t="s">
        <v>6713</v>
      </c>
      <c r="E1357" s="12" t="s">
        <v>6608</v>
      </c>
      <c r="F1357" s="274" t="s">
        <v>6714</v>
      </c>
      <c r="G1357" s="347" t="s">
        <v>6715</v>
      </c>
      <c r="H1357" s="12" t="s">
        <v>330</v>
      </c>
      <c r="I1357" s="339">
        <v>34807</v>
      </c>
      <c r="J1357" s="337" t="s">
        <v>6716</v>
      </c>
      <c r="K1357" s="300" t="s">
        <v>1538</v>
      </c>
      <c r="L1357" s="300" t="s">
        <v>1538</v>
      </c>
      <c r="M1357" s="300" t="s">
        <v>336</v>
      </c>
      <c r="N1357" s="300" t="s">
        <v>1538</v>
      </c>
      <c r="O1357" s="274" t="s">
        <v>1538</v>
      </c>
    </row>
    <row r="1358" spans="1:15">
      <c r="A1358" s="3">
        <f t="shared" si="89"/>
        <v>1351</v>
      </c>
      <c r="B1358" s="3">
        <f t="shared" si="88"/>
        <v>19201353</v>
      </c>
      <c r="C1358" s="300" t="s">
        <v>6712</v>
      </c>
      <c r="D1358" s="293" t="s">
        <v>6699</v>
      </c>
      <c r="E1358" s="12" t="s">
        <v>2791</v>
      </c>
      <c r="F1358" s="274" t="s">
        <v>6717</v>
      </c>
      <c r="G1358" s="347" t="s">
        <v>6718</v>
      </c>
      <c r="H1358" s="12" t="s">
        <v>330</v>
      </c>
      <c r="I1358" s="339">
        <v>33564</v>
      </c>
      <c r="J1358" s="337" t="s">
        <v>6719</v>
      </c>
      <c r="K1358" s="300" t="s">
        <v>1538</v>
      </c>
      <c r="L1358" s="300" t="s">
        <v>5252</v>
      </c>
      <c r="M1358" s="300" t="s">
        <v>336</v>
      </c>
      <c r="N1358" s="300" t="s">
        <v>1538</v>
      </c>
      <c r="O1358" s="274" t="s">
        <v>1538</v>
      </c>
    </row>
    <row r="1359" spans="1:15">
      <c r="A1359" s="3">
        <f t="shared" si="89"/>
        <v>1352</v>
      </c>
      <c r="B1359" s="3">
        <f t="shared" si="88"/>
        <v>19201354</v>
      </c>
      <c r="C1359" s="300" t="s">
        <v>6712</v>
      </c>
      <c r="D1359" s="293" t="s">
        <v>6701</v>
      </c>
      <c r="E1359" s="12" t="s">
        <v>6702</v>
      </c>
      <c r="F1359" s="274" t="s">
        <v>6720</v>
      </c>
      <c r="G1359" s="347" t="s">
        <v>6721</v>
      </c>
      <c r="H1359" s="12" t="s">
        <v>326</v>
      </c>
      <c r="I1359" s="339">
        <v>33166</v>
      </c>
      <c r="J1359" s="337" t="s">
        <v>1920</v>
      </c>
      <c r="K1359" s="300" t="s">
        <v>1538</v>
      </c>
      <c r="L1359" s="300" t="s">
        <v>1538</v>
      </c>
      <c r="M1359" s="300" t="s">
        <v>5416</v>
      </c>
      <c r="N1359" s="300" t="s">
        <v>1538</v>
      </c>
      <c r="O1359" s="274" t="s">
        <v>1538</v>
      </c>
    </row>
    <row r="1360" spans="1:15">
      <c r="A1360" s="3">
        <f t="shared" si="89"/>
        <v>1353</v>
      </c>
      <c r="B1360" s="3">
        <f t="shared" si="88"/>
        <v>19201355</v>
      </c>
      <c r="C1360" s="300" t="s">
        <v>6712</v>
      </c>
      <c r="D1360" s="293" t="s">
        <v>6704</v>
      </c>
      <c r="E1360" s="12" t="s">
        <v>6705</v>
      </c>
      <c r="F1360" s="274" t="s">
        <v>6722</v>
      </c>
      <c r="G1360" s="347" t="s">
        <v>6723</v>
      </c>
      <c r="H1360" s="12" t="s">
        <v>326</v>
      </c>
      <c r="I1360" s="339">
        <v>33004</v>
      </c>
      <c r="J1360" s="337" t="s">
        <v>6724</v>
      </c>
      <c r="K1360" s="300" t="s">
        <v>1538</v>
      </c>
      <c r="L1360" s="300" t="s">
        <v>1538</v>
      </c>
      <c r="M1360" s="300" t="s">
        <v>336</v>
      </c>
      <c r="N1360" s="300" t="s">
        <v>1538</v>
      </c>
      <c r="O1360" s="274" t="s">
        <v>1538</v>
      </c>
    </row>
    <row r="1361" spans="1:15">
      <c r="A1361" s="3">
        <f t="shared" si="89"/>
        <v>1354</v>
      </c>
      <c r="B1361" s="3">
        <f t="shared" si="88"/>
        <v>19201356</v>
      </c>
      <c r="C1361" s="300" t="s">
        <v>6697</v>
      </c>
      <c r="D1361" s="293" t="s">
        <v>6725</v>
      </c>
      <c r="E1361" s="12" t="s">
        <v>6726</v>
      </c>
      <c r="F1361" s="274" t="s">
        <v>6727</v>
      </c>
      <c r="G1361" s="347" t="s">
        <v>6728</v>
      </c>
      <c r="H1361" s="12" t="s">
        <v>326</v>
      </c>
      <c r="I1361" s="339">
        <v>28074</v>
      </c>
      <c r="J1361" s="337" t="s">
        <v>1920</v>
      </c>
      <c r="K1361" s="300" t="s">
        <v>1538</v>
      </c>
      <c r="L1361" s="300" t="s">
        <v>1538</v>
      </c>
      <c r="M1361" s="300" t="s">
        <v>336</v>
      </c>
      <c r="N1361" s="300" t="s">
        <v>6729</v>
      </c>
      <c r="O1361" s="274" t="s">
        <v>5815</v>
      </c>
    </row>
    <row r="1362" spans="1:15">
      <c r="A1362" s="3">
        <f t="shared" si="89"/>
        <v>1355</v>
      </c>
      <c r="B1362" s="3">
        <f t="shared" si="88"/>
        <v>19201357</v>
      </c>
      <c r="C1362" s="300" t="s">
        <v>6697</v>
      </c>
      <c r="D1362" s="293" t="s">
        <v>6703</v>
      </c>
      <c r="E1362" s="12" t="s">
        <v>72</v>
      </c>
      <c r="F1362" s="274" t="s">
        <v>6730</v>
      </c>
      <c r="G1362" s="347" t="s">
        <v>6731</v>
      </c>
      <c r="H1362" s="12" t="s">
        <v>326</v>
      </c>
      <c r="I1362" s="339">
        <v>31632</v>
      </c>
      <c r="J1362" s="337" t="s">
        <v>1920</v>
      </c>
      <c r="K1362" s="300" t="s">
        <v>1538</v>
      </c>
      <c r="L1362" s="300" t="s">
        <v>1538</v>
      </c>
      <c r="M1362" s="300" t="s">
        <v>336</v>
      </c>
      <c r="N1362" s="300" t="s">
        <v>6732</v>
      </c>
      <c r="O1362" s="274" t="s">
        <v>6733</v>
      </c>
    </row>
    <row r="1363" spans="1:15">
      <c r="A1363" s="3">
        <f t="shared" si="89"/>
        <v>1356</v>
      </c>
      <c r="B1363" s="3">
        <f t="shared" si="88"/>
        <v>19201358</v>
      </c>
      <c r="C1363" s="300" t="s">
        <v>6697</v>
      </c>
      <c r="D1363" s="293" t="s">
        <v>1562</v>
      </c>
      <c r="E1363" s="12" t="s">
        <v>6700</v>
      </c>
      <c r="F1363" s="274" t="s">
        <v>6734</v>
      </c>
      <c r="G1363" s="347" t="s">
        <v>6735</v>
      </c>
      <c r="H1363" s="12" t="s">
        <v>330</v>
      </c>
      <c r="I1363" s="339">
        <v>33469</v>
      </c>
      <c r="J1363" s="337" t="s">
        <v>1920</v>
      </c>
      <c r="K1363" s="300" t="s">
        <v>1538</v>
      </c>
      <c r="L1363" s="300" t="s">
        <v>5252</v>
      </c>
      <c r="M1363" s="300" t="s">
        <v>336</v>
      </c>
      <c r="N1363" s="300" t="s">
        <v>6736</v>
      </c>
      <c r="O1363" s="274" t="s">
        <v>6737</v>
      </c>
    </row>
    <row r="1364" spans="1:15">
      <c r="A1364" s="3">
        <f t="shared" si="89"/>
        <v>1357</v>
      </c>
      <c r="B1364" s="3">
        <f t="shared" si="88"/>
        <v>19201359</v>
      </c>
      <c r="C1364" s="300" t="s">
        <v>6697</v>
      </c>
      <c r="D1364" s="293" t="s">
        <v>6748</v>
      </c>
      <c r="E1364" s="12" t="s">
        <v>129</v>
      </c>
      <c r="F1364" s="274" t="s">
        <v>6738</v>
      </c>
      <c r="G1364" s="347" t="s">
        <v>6739</v>
      </c>
      <c r="H1364" s="12" t="s">
        <v>326</v>
      </c>
      <c r="I1364" s="339">
        <v>31100</v>
      </c>
      <c r="J1364" s="337" t="s">
        <v>6740</v>
      </c>
      <c r="K1364" s="300" t="s">
        <v>1538</v>
      </c>
      <c r="L1364" s="300" t="s">
        <v>5252</v>
      </c>
      <c r="M1364" s="300" t="s">
        <v>336</v>
      </c>
      <c r="N1364" s="300" t="s">
        <v>6741</v>
      </c>
      <c r="O1364" s="274" t="s">
        <v>1538</v>
      </c>
    </row>
    <row r="1365" spans="1:15">
      <c r="A1365" s="3">
        <f t="shared" si="89"/>
        <v>1358</v>
      </c>
      <c r="B1365" s="3">
        <f t="shared" si="88"/>
        <v>19201360</v>
      </c>
      <c r="C1365" s="300" t="s">
        <v>6697</v>
      </c>
      <c r="D1365" s="293" t="s">
        <v>3188</v>
      </c>
      <c r="E1365" s="12" t="s">
        <v>6742</v>
      </c>
      <c r="F1365" s="274" t="s">
        <v>6743</v>
      </c>
      <c r="G1365" s="347" t="s">
        <v>6744</v>
      </c>
      <c r="H1365" s="12" t="s">
        <v>330</v>
      </c>
      <c r="I1365" s="339">
        <v>34470</v>
      </c>
      <c r="J1365" s="337" t="s">
        <v>6745</v>
      </c>
      <c r="K1365" s="300" t="s">
        <v>1538</v>
      </c>
      <c r="L1365" s="300" t="s">
        <v>5312</v>
      </c>
      <c r="M1365" s="300" t="s">
        <v>336</v>
      </c>
      <c r="N1365" s="300" t="s">
        <v>6746</v>
      </c>
      <c r="O1365" s="274" t="s">
        <v>6747</v>
      </c>
    </row>
    <row r="1366" spans="1:15">
      <c r="A1366" s="3">
        <f t="shared" si="89"/>
        <v>1359</v>
      </c>
      <c r="B1366" s="3">
        <f t="shared" si="88"/>
        <v>19201361</v>
      </c>
      <c r="C1366" s="300" t="s">
        <v>3455</v>
      </c>
      <c r="D1366" s="293" t="s">
        <v>81</v>
      </c>
      <c r="E1366" s="12" t="s">
        <v>6749</v>
      </c>
      <c r="F1366" s="258" t="s">
        <v>6750</v>
      </c>
      <c r="G1366" s="347" t="s">
        <v>6751</v>
      </c>
      <c r="H1366" s="12" t="s">
        <v>326</v>
      </c>
      <c r="I1366" s="339">
        <v>34765</v>
      </c>
      <c r="J1366" s="337" t="s">
        <v>6752</v>
      </c>
      <c r="K1366" s="300" t="s">
        <v>1538</v>
      </c>
      <c r="L1366" s="300" t="s">
        <v>5252</v>
      </c>
      <c r="M1366" s="300" t="s">
        <v>336</v>
      </c>
      <c r="N1366" s="300" t="s">
        <v>6753</v>
      </c>
      <c r="O1366" s="274" t="s">
        <v>3371</v>
      </c>
    </row>
    <row r="1367" spans="1:15">
      <c r="A1367" s="3">
        <f t="shared" si="89"/>
        <v>1360</v>
      </c>
      <c r="B1367" s="3">
        <f t="shared" si="88"/>
        <v>19201362</v>
      </c>
      <c r="C1367" s="300" t="s">
        <v>6754</v>
      </c>
      <c r="D1367" s="293" t="s">
        <v>6755</v>
      </c>
      <c r="E1367" s="12" t="s">
        <v>91</v>
      </c>
      <c r="F1367" s="274" t="s">
        <v>6756</v>
      </c>
      <c r="G1367" s="12" t="s">
        <v>1848</v>
      </c>
      <c r="H1367" s="12" t="s">
        <v>330</v>
      </c>
      <c r="I1367" s="339">
        <v>34082</v>
      </c>
      <c r="J1367" s="337" t="s">
        <v>6757</v>
      </c>
      <c r="K1367" s="300" t="s">
        <v>1013</v>
      </c>
      <c r="L1367" s="300" t="s">
        <v>5312</v>
      </c>
      <c r="M1367" s="300" t="s">
        <v>336</v>
      </c>
      <c r="N1367" s="300" t="s">
        <v>6759</v>
      </c>
      <c r="O1367" s="274" t="s">
        <v>6758</v>
      </c>
    </row>
    <row r="1368" spans="1:15">
      <c r="A1368" s="3">
        <f t="shared" si="89"/>
        <v>1361</v>
      </c>
      <c r="B1368" s="3">
        <f t="shared" si="88"/>
        <v>19201363</v>
      </c>
      <c r="C1368" s="300" t="s">
        <v>6696</v>
      </c>
      <c r="D1368" s="293" t="s">
        <v>6765</v>
      </c>
      <c r="E1368" s="12" t="s">
        <v>71</v>
      </c>
      <c r="F1368" s="258" t="s">
        <v>6769</v>
      </c>
      <c r="G1368" s="347" t="s">
        <v>6770</v>
      </c>
      <c r="H1368" s="12" t="s">
        <v>330</v>
      </c>
      <c r="I1368" s="339">
        <v>35077</v>
      </c>
      <c r="J1368" s="337" t="s">
        <v>6771</v>
      </c>
      <c r="K1368" s="300" t="s">
        <v>1538</v>
      </c>
      <c r="L1368" s="300" t="s">
        <v>5252</v>
      </c>
      <c r="M1368" s="300" t="s">
        <v>343</v>
      </c>
      <c r="N1368" s="300" t="s">
        <v>1538</v>
      </c>
      <c r="O1368" s="274" t="s">
        <v>1538</v>
      </c>
    </row>
    <row r="1369" spans="1:15">
      <c r="A1369" s="3">
        <f t="shared" si="89"/>
        <v>1362</v>
      </c>
      <c r="B1369" s="3">
        <f t="shared" si="88"/>
        <v>19201364</v>
      </c>
      <c r="C1369" s="300" t="s">
        <v>6764</v>
      </c>
      <c r="D1369" s="293" t="s">
        <v>6766</v>
      </c>
      <c r="E1369" s="12" t="s">
        <v>6772</v>
      </c>
      <c r="F1369" s="258" t="s">
        <v>6773</v>
      </c>
      <c r="G1369" s="347" t="s">
        <v>6774</v>
      </c>
      <c r="H1369" s="12" t="s">
        <v>330</v>
      </c>
      <c r="I1369" s="339">
        <v>31567</v>
      </c>
      <c r="J1369" s="337" t="s">
        <v>6775</v>
      </c>
      <c r="K1369" s="300" t="s">
        <v>1538</v>
      </c>
      <c r="L1369" s="300" t="s">
        <v>5312</v>
      </c>
      <c r="M1369" s="300" t="s">
        <v>336</v>
      </c>
      <c r="N1369" s="300" t="s">
        <v>1538</v>
      </c>
      <c r="O1369" s="274" t="s">
        <v>1538</v>
      </c>
    </row>
    <row r="1370" spans="1:15">
      <c r="A1370" s="3">
        <f t="shared" si="89"/>
        <v>1363</v>
      </c>
      <c r="B1370" s="3">
        <f t="shared" si="88"/>
        <v>19201365</v>
      </c>
      <c r="C1370" s="300" t="s">
        <v>6764</v>
      </c>
      <c r="D1370" s="293" t="s">
        <v>6767</v>
      </c>
      <c r="E1370" s="12" t="s">
        <v>6768</v>
      </c>
      <c r="F1370" s="274" t="s">
        <v>6781</v>
      </c>
      <c r="G1370" s="347" t="s">
        <v>6782</v>
      </c>
      <c r="H1370" s="12" t="s">
        <v>330</v>
      </c>
      <c r="I1370" s="339">
        <v>31529</v>
      </c>
      <c r="J1370" s="337" t="s">
        <v>1920</v>
      </c>
      <c r="K1370" s="300" t="s">
        <v>1538</v>
      </c>
      <c r="L1370" s="300" t="s">
        <v>5252</v>
      </c>
      <c r="M1370" s="300" t="s">
        <v>336</v>
      </c>
      <c r="N1370" s="300" t="s">
        <v>6783</v>
      </c>
      <c r="O1370" s="274" t="s">
        <v>1538</v>
      </c>
    </row>
    <row r="1371" spans="1:15">
      <c r="A1371" s="3">
        <f t="shared" si="89"/>
        <v>1364</v>
      </c>
      <c r="B1371" s="3">
        <f t="shared" si="88"/>
        <v>19201366</v>
      </c>
      <c r="C1371" s="300" t="s">
        <v>6764</v>
      </c>
      <c r="D1371" s="293" t="s">
        <v>6762</v>
      </c>
      <c r="E1371" s="12" t="s">
        <v>6784</v>
      </c>
      <c r="F1371" s="274" t="s">
        <v>6785</v>
      </c>
      <c r="G1371" s="347" t="s">
        <v>6786</v>
      </c>
      <c r="H1371" s="12" t="s">
        <v>330</v>
      </c>
      <c r="I1371" s="339">
        <v>34599</v>
      </c>
      <c r="J1371" s="337" t="s">
        <v>1920</v>
      </c>
      <c r="K1371" s="300" t="s">
        <v>1538</v>
      </c>
      <c r="L1371" s="300" t="s">
        <v>5252</v>
      </c>
      <c r="M1371" s="300" t="s">
        <v>5416</v>
      </c>
      <c r="N1371" s="300" t="s">
        <v>1538</v>
      </c>
      <c r="O1371" s="274" t="s">
        <v>1538</v>
      </c>
    </row>
    <row r="1372" spans="1:15">
      <c r="A1372" s="3">
        <f t="shared" si="89"/>
        <v>1365</v>
      </c>
      <c r="B1372" s="3">
        <f t="shared" si="88"/>
        <v>19201367</v>
      </c>
      <c r="C1372" s="300" t="s">
        <v>6764</v>
      </c>
      <c r="D1372" s="293" t="s">
        <v>6763</v>
      </c>
      <c r="E1372" s="12" t="s">
        <v>259</v>
      </c>
      <c r="F1372" s="274" t="s">
        <v>6661</v>
      </c>
      <c r="G1372" s="347" t="s">
        <v>6787</v>
      </c>
      <c r="H1372" s="12" t="s">
        <v>326</v>
      </c>
      <c r="I1372" s="339">
        <v>31514</v>
      </c>
      <c r="J1372" s="337" t="s">
        <v>6788</v>
      </c>
      <c r="K1372" s="300" t="s">
        <v>1538</v>
      </c>
      <c r="L1372" s="300" t="s">
        <v>5252</v>
      </c>
      <c r="M1372" s="300" t="s">
        <v>336</v>
      </c>
      <c r="N1372" s="300" t="s">
        <v>4668</v>
      </c>
      <c r="O1372" s="274" t="s">
        <v>6789</v>
      </c>
    </row>
    <row r="1373" spans="1:15">
      <c r="A1373" s="3">
        <f t="shared" si="89"/>
        <v>1366</v>
      </c>
      <c r="B1373" s="3">
        <f t="shared" si="88"/>
        <v>19201368</v>
      </c>
      <c r="C1373" s="300" t="s">
        <v>6779</v>
      </c>
      <c r="D1373" s="293" t="s">
        <v>2392</v>
      </c>
      <c r="E1373" s="12" t="s">
        <v>6780</v>
      </c>
      <c r="F1373" s="274" t="s">
        <v>2688</v>
      </c>
      <c r="G1373" s="347" t="s">
        <v>6790</v>
      </c>
      <c r="H1373" s="12" t="s">
        <v>326</v>
      </c>
      <c r="I1373" s="339">
        <v>33744</v>
      </c>
      <c r="J1373" s="337" t="s">
        <v>6791</v>
      </c>
      <c r="K1373" s="300" t="s">
        <v>53</v>
      </c>
      <c r="L1373" s="300" t="s">
        <v>5252</v>
      </c>
      <c r="M1373" s="300" t="s">
        <v>336</v>
      </c>
      <c r="N1373" s="300" t="s">
        <v>1538</v>
      </c>
      <c r="O1373" s="274" t="s">
        <v>1538</v>
      </c>
    </row>
    <row r="1374" spans="1:15">
      <c r="A1374" s="3">
        <f t="shared" si="89"/>
        <v>1367</v>
      </c>
      <c r="B1374" s="3">
        <f t="shared" si="88"/>
        <v>19201369</v>
      </c>
      <c r="C1374" s="300" t="s">
        <v>3544</v>
      </c>
      <c r="D1374" s="293" t="s">
        <v>1138</v>
      </c>
      <c r="E1374" s="12" t="s">
        <v>6794</v>
      </c>
      <c r="F1374" s="258" t="s">
        <v>6795</v>
      </c>
      <c r="G1374" s="347" t="s">
        <v>6796</v>
      </c>
      <c r="H1374" s="12" t="s">
        <v>326</v>
      </c>
      <c r="I1374" s="339">
        <v>33777</v>
      </c>
      <c r="J1374" s="337" t="s">
        <v>6797</v>
      </c>
      <c r="K1374" s="300" t="s">
        <v>1538</v>
      </c>
      <c r="L1374" s="300" t="s">
        <v>5252</v>
      </c>
      <c r="M1374" s="300" t="s">
        <v>336</v>
      </c>
      <c r="N1374" s="300" t="s">
        <v>1538</v>
      </c>
      <c r="O1374" s="274" t="s">
        <v>1538</v>
      </c>
    </row>
    <row r="1375" spans="1:15">
      <c r="A1375" s="3">
        <f t="shared" si="89"/>
        <v>1368</v>
      </c>
      <c r="B1375" s="3">
        <f t="shared" si="88"/>
        <v>19201370</v>
      </c>
      <c r="C1375" s="300" t="s">
        <v>3544</v>
      </c>
      <c r="D1375" s="293" t="s">
        <v>2368</v>
      </c>
      <c r="E1375" s="12" t="s">
        <v>6792</v>
      </c>
      <c r="F1375" s="258" t="s">
        <v>6798</v>
      </c>
      <c r="G1375" s="347" t="s">
        <v>6799</v>
      </c>
      <c r="H1375" s="12" t="s">
        <v>330</v>
      </c>
      <c r="I1375" s="339">
        <v>32985</v>
      </c>
      <c r="J1375" s="337" t="s">
        <v>6800</v>
      </c>
      <c r="K1375" s="300" t="s">
        <v>1538</v>
      </c>
      <c r="L1375" s="300" t="s">
        <v>5312</v>
      </c>
      <c r="M1375" s="300" t="s">
        <v>336</v>
      </c>
      <c r="N1375" s="300" t="s">
        <v>6801</v>
      </c>
      <c r="O1375" s="258" t="s">
        <v>6802</v>
      </c>
    </row>
    <row r="1376" spans="1:15">
      <c r="A1376" s="3">
        <f t="shared" si="89"/>
        <v>1369</v>
      </c>
      <c r="B1376" s="3">
        <f t="shared" si="88"/>
        <v>19201371</v>
      </c>
      <c r="C1376" s="300" t="s">
        <v>3544</v>
      </c>
      <c r="D1376" s="293" t="s">
        <v>6803</v>
      </c>
      <c r="E1376" s="12" t="s">
        <v>781</v>
      </c>
      <c r="F1376" s="274" t="s">
        <v>6804</v>
      </c>
      <c r="G1376" s="347" t="s">
        <v>6805</v>
      </c>
      <c r="H1376" s="12" t="s">
        <v>326</v>
      </c>
      <c r="I1376" s="339">
        <v>32417</v>
      </c>
      <c r="K1376" s="300" t="s">
        <v>1538</v>
      </c>
      <c r="L1376" s="300" t="s">
        <v>5252</v>
      </c>
      <c r="M1376" s="300" t="s">
        <v>5416</v>
      </c>
      <c r="N1376" s="300" t="s">
        <v>1538</v>
      </c>
      <c r="O1376" s="274" t="s">
        <v>1538</v>
      </c>
    </row>
    <row r="1377" spans="1:16">
      <c r="A1377" s="3">
        <f t="shared" si="89"/>
        <v>1370</v>
      </c>
      <c r="B1377" s="3">
        <f t="shared" si="88"/>
        <v>19201372</v>
      </c>
      <c r="C1377" s="300" t="s">
        <v>4101</v>
      </c>
      <c r="D1377" s="293" t="s">
        <v>802</v>
      </c>
      <c r="E1377" s="12" t="s">
        <v>6810</v>
      </c>
      <c r="F1377" s="274" t="s">
        <v>6811</v>
      </c>
      <c r="G1377" s="347" t="s">
        <v>6812</v>
      </c>
      <c r="H1377" s="12" t="s">
        <v>330</v>
      </c>
      <c r="I1377" s="339">
        <v>34787</v>
      </c>
      <c r="J1377" s="337" t="s">
        <v>6813</v>
      </c>
      <c r="K1377" s="300" t="s">
        <v>6036</v>
      </c>
      <c r="L1377" s="300" t="s">
        <v>5312</v>
      </c>
      <c r="M1377" s="300" t="s">
        <v>5416</v>
      </c>
      <c r="N1377" s="300" t="s">
        <v>1538</v>
      </c>
      <c r="O1377" s="274" t="s">
        <v>1538</v>
      </c>
    </row>
    <row r="1378" spans="1:16">
      <c r="A1378" s="3">
        <f t="shared" si="89"/>
        <v>1371</v>
      </c>
      <c r="B1378" s="3">
        <f t="shared" si="88"/>
        <v>19201373</v>
      </c>
      <c r="C1378" s="300" t="s">
        <v>4101</v>
      </c>
      <c r="D1378" s="293" t="s">
        <v>6814</v>
      </c>
      <c r="E1378" s="12" t="s">
        <v>5126</v>
      </c>
      <c r="F1378" s="274" t="s">
        <v>6815</v>
      </c>
      <c r="G1378" s="347" t="s">
        <v>6816</v>
      </c>
      <c r="H1378" s="12" t="s">
        <v>330</v>
      </c>
      <c r="I1378" s="339">
        <v>35126</v>
      </c>
      <c r="J1378" s="337" t="s">
        <v>6817</v>
      </c>
      <c r="K1378" s="300" t="s">
        <v>6036</v>
      </c>
      <c r="L1378" s="300" t="s">
        <v>5252</v>
      </c>
      <c r="M1378" s="300" t="s">
        <v>5416</v>
      </c>
      <c r="N1378" s="300" t="s">
        <v>1538</v>
      </c>
      <c r="O1378" s="274" t="s">
        <v>1538</v>
      </c>
    </row>
    <row r="1379" spans="1:16">
      <c r="A1379" s="3">
        <f t="shared" si="89"/>
        <v>1372</v>
      </c>
      <c r="B1379" s="3">
        <f t="shared" si="88"/>
        <v>19201374</v>
      </c>
      <c r="C1379" s="300" t="s">
        <v>4101</v>
      </c>
      <c r="D1379" s="293" t="s">
        <v>1563</v>
      </c>
      <c r="F1379" s="274" t="s">
        <v>6818</v>
      </c>
      <c r="G1379" s="347" t="s">
        <v>6819</v>
      </c>
      <c r="H1379" s="12" t="s">
        <v>330</v>
      </c>
      <c r="I1379" s="339">
        <v>32749</v>
      </c>
      <c r="J1379" s="337" t="s">
        <v>6820</v>
      </c>
      <c r="K1379" s="300" t="s">
        <v>1538</v>
      </c>
      <c r="L1379" s="300" t="s">
        <v>5312</v>
      </c>
      <c r="M1379" s="300" t="s">
        <v>336</v>
      </c>
      <c r="N1379" s="300" t="s">
        <v>4668</v>
      </c>
      <c r="O1379" s="300" t="s">
        <v>4668</v>
      </c>
    </row>
    <row r="1380" spans="1:16">
      <c r="A1380" s="3">
        <f t="shared" si="89"/>
        <v>1373</v>
      </c>
      <c r="B1380" s="3">
        <f t="shared" si="88"/>
        <v>19201375</v>
      </c>
      <c r="C1380" s="300" t="s">
        <v>4101</v>
      </c>
      <c r="D1380" s="293" t="s">
        <v>72</v>
      </c>
      <c r="E1380" s="12" t="s">
        <v>6821</v>
      </c>
      <c r="F1380" s="274" t="s">
        <v>6822</v>
      </c>
      <c r="G1380" s="347" t="s">
        <v>6823</v>
      </c>
      <c r="H1380" s="12" t="s">
        <v>330</v>
      </c>
      <c r="I1380" s="339">
        <v>34356</v>
      </c>
      <c r="J1380" s="337" t="s">
        <v>6824</v>
      </c>
      <c r="K1380" s="300" t="s">
        <v>1538</v>
      </c>
      <c r="L1380" s="300" t="s">
        <v>5312</v>
      </c>
      <c r="M1380" s="300" t="s">
        <v>5416</v>
      </c>
      <c r="N1380" s="300" t="s">
        <v>1538</v>
      </c>
      <c r="O1380" s="300" t="s">
        <v>1538</v>
      </c>
    </row>
    <row r="1381" spans="1:16">
      <c r="A1381" s="3">
        <f t="shared" si="89"/>
        <v>1374</v>
      </c>
      <c r="B1381" s="3">
        <f t="shared" si="88"/>
        <v>19201376</v>
      </c>
      <c r="C1381" s="300" t="s">
        <v>4101</v>
      </c>
      <c r="D1381" s="293" t="s">
        <v>6809</v>
      </c>
      <c r="E1381" s="12" t="s">
        <v>3249</v>
      </c>
      <c r="F1381" s="274" t="s">
        <v>6825</v>
      </c>
      <c r="G1381" s="347" t="s">
        <v>6826</v>
      </c>
      <c r="H1381" s="12" t="s">
        <v>330</v>
      </c>
      <c r="I1381" s="339">
        <v>30373</v>
      </c>
      <c r="J1381" s="337" t="s">
        <v>6827</v>
      </c>
      <c r="K1381" s="300" t="s">
        <v>1538</v>
      </c>
      <c r="L1381" s="300" t="s">
        <v>5252</v>
      </c>
      <c r="M1381" s="300" t="s">
        <v>336</v>
      </c>
      <c r="N1381" s="300" t="s">
        <v>6828</v>
      </c>
      <c r="O1381" s="274" t="s">
        <v>6829</v>
      </c>
    </row>
    <row r="1382" spans="1:16">
      <c r="A1382" s="3">
        <f t="shared" si="89"/>
        <v>1375</v>
      </c>
      <c r="B1382" s="3">
        <f t="shared" si="88"/>
        <v>19201377</v>
      </c>
      <c r="C1382" s="300" t="s">
        <v>6807</v>
      </c>
      <c r="D1382" s="293" t="s">
        <v>1959</v>
      </c>
      <c r="E1382" s="12" t="s">
        <v>1960</v>
      </c>
      <c r="F1382" s="274" t="s">
        <v>2030</v>
      </c>
      <c r="G1382" s="347" t="s">
        <v>6830</v>
      </c>
      <c r="H1382" s="12" t="s">
        <v>330</v>
      </c>
      <c r="I1382" s="339">
        <v>31678</v>
      </c>
      <c r="J1382" s="337" t="s">
        <v>6831</v>
      </c>
      <c r="K1382" s="300" t="s">
        <v>1538</v>
      </c>
      <c r="L1382" s="300" t="s">
        <v>5252</v>
      </c>
      <c r="M1382" s="300" t="s">
        <v>5416</v>
      </c>
      <c r="N1382" s="300" t="s">
        <v>1538</v>
      </c>
      <c r="O1382" s="300" t="s">
        <v>1538</v>
      </c>
    </row>
    <row r="1383" spans="1:16">
      <c r="A1383" s="3">
        <f t="shared" si="89"/>
        <v>1376</v>
      </c>
      <c r="B1383" s="3">
        <f t="shared" si="88"/>
        <v>19201378</v>
      </c>
    </row>
    <row r="1384" spans="1:16" s="184" customFormat="1" ht="45" customHeight="1">
      <c r="A1384" s="332" t="s">
        <v>6840</v>
      </c>
      <c r="B1384" s="333"/>
      <c r="C1384" s="333"/>
      <c r="D1384" s="333"/>
      <c r="E1384" s="333"/>
      <c r="F1384" s="333"/>
      <c r="G1384" s="333"/>
      <c r="H1384" s="333"/>
      <c r="I1384" s="333"/>
      <c r="J1384" s="334"/>
      <c r="K1384" s="333"/>
      <c r="L1384" s="333"/>
      <c r="M1384" s="333"/>
      <c r="N1384" s="333"/>
      <c r="O1384" s="333"/>
      <c r="P1384" s="333"/>
    </row>
    <row r="1385" spans="1:16">
      <c r="A1385" s="3">
        <f>A1383+1</f>
        <v>1377</v>
      </c>
      <c r="B1385" s="3">
        <f>B1383+1</f>
        <v>19201379</v>
      </c>
      <c r="C1385" s="297">
        <v>43800</v>
      </c>
      <c r="D1385" s="293" t="s">
        <v>6845</v>
      </c>
      <c r="E1385" s="12" t="s">
        <v>63</v>
      </c>
      <c r="F1385" s="274" t="s">
        <v>6846</v>
      </c>
      <c r="G1385" s="347" t="s">
        <v>6847</v>
      </c>
      <c r="H1385" s="12" t="s">
        <v>330</v>
      </c>
      <c r="I1385" s="339">
        <v>32810</v>
      </c>
      <c r="J1385" s="337" t="s">
        <v>6848</v>
      </c>
      <c r="K1385" s="300" t="s">
        <v>1538</v>
      </c>
      <c r="L1385" s="300" t="s">
        <v>5252</v>
      </c>
      <c r="M1385" s="300" t="s">
        <v>5416</v>
      </c>
      <c r="N1385" s="300" t="s">
        <v>1538</v>
      </c>
      <c r="O1385" s="274" t="s">
        <v>1538</v>
      </c>
    </row>
    <row r="1386" spans="1:16">
      <c r="A1386" s="3">
        <f t="shared" si="89"/>
        <v>1378</v>
      </c>
      <c r="B1386" s="3">
        <f t="shared" si="88"/>
        <v>19201380</v>
      </c>
      <c r="C1386" s="297">
        <v>43922</v>
      </c>
      <c r="D1386" s="293" t="s">
        <v>6849</v>
      </c>
      <c r="E1386" s="12" t="s">
        <v>6850</v>
      </c>
      <c r="F1386" s="274" t="s">
        <v>6843</v>
      </c>
      <c r="G1386" s="347" t="s">
        <v>6851</v>
      </c>
      <c r="H1386" s="12" t="s">
        <v>326</v>
      </c>
      <c r="I1386" s="339">
        <v>34276</v>
      </c>
      <c r="J1386" s="337" t="s">
        <v>5219</v>
      </c>
      <c r="K1386" s="300" t="s">
        <v>1538</v>
      </c>
      <c r="L1386" s="300" t="s">
        <v>1538</v>
      </c>
      <c r="M1386" s="300" t="s">
        <v>336</v>
      </c>
      <c r="N1386" s="300" t="s">
        <v>6852</v>
      </c>
      <c r="O1386" s="274" t="s">
        <v>6853</v>
      </c>
    </row>
    <row r="1387" spans="1:16">
      <c r="A1387" s="3">
        <f t="shared" si="89"/>
        <v>1379</v>
      </c>
      <c r="B1387" s="3">
        <f t="shared" si="88"/>
        <v>19201381</v>
      </c>
      <c r="C1387" s="297">
        <v>43922</v>
      </c>
      <c r="D1387" s="293" t="s">
        <v>6854</v>
      </c>
      <c r="E1387" s="12" t="s">
        <v>6855</v>
      </c>
      <c r="F1387" s="274" t="s">
        <v>6842</v>
      </c>
      <c r="G1387" s="347" t="s">
        <v>6841</v>
      </c>
      <c r="H1387" s="12" t="s">
        <v>330</v>
      </c>
      <c r="I1387" s="339">
        <v>33456</v>
      </c>
      <c r="J1387" s="337" t="s">
        <v>5219</v>
      </c>
      <c r="K1387" s="300" t="s">
        <v>1538</v>
      </c>
      <c r="L1387" s="300" t="s">
        <v>5312</v>
      </c>
      <c r="M1387" s="300" t="s">
        <v>336</v>
      </c>
      <c r="N1387" s="300" t="s">
        <v>6856</v>
      </c>
      <c r="O1387" s="274" t="s">
        <v>1538</v>
      </c>
    </row>
    <row r="1388" spans="1:16">
      <c r="A1388" s="3">
        <f t="shared" si="89"/>
        <v>1380</v>
      </c>
      <c r="B1388" s="3">
        <f t="shared" si="88"/>
        <v>19201382</v>
      </c>
      <c r="C1388" s="297">
        <v>43983</v>
      </c>
      <c r="D1388" s="293" t="s">
        <v>6857</v>
      </c>
      <c r="E1388" s="12" t="s">
        <v>6858</v>
      </c>
      <c r="F1388" s="274" t="s">
        <v>6859</v>
      </c>
      <c r="G1388" s="347" t="s">
        <v>6860</v>
      </c>
      <c r="H1388" s="12" t="s">
        <v>330</v>
      </c>
      <c r="I1388" s="339">
        <v>37390</v>
      </c>
      <c r="J1388" s="337" t="s">
        <v>5219</v>
      </c>
      <c r="K1388" s="300" t="s">
        <v>1538</v>
      </c>
      <c r="L1388" s="300" t="s">
        <v>5312</v>
      </c>
      <c r="M1388" s="300" t="s">
        <v>336</v>
      </c>
      <c r="N1388" s="300" t="s">
        <v>6861</v>
      </c>
      <c r="O1388" s="274" t="s">
        <v>6862</v>
      </c>
    </row>
    <row r="1389" spans="1:16">
      <c r="A1389" s="3">
        <f t="shared" si="89"/>
        <v>1381</v>
      </c>
      <c r="B1389" s="3">
        <f t="shared" si="88"/>
        <v>19201383</v>
      </c>
      <c r="C1389" s="297">
        <v>43983</v>
      </c>
      <c r="D1389" s="293" t="s">
        <v>6863</v>
      </c>
      <c r="E1389" s="12" t="s">
        <v>6864</v>
      </c>
      <c r="F1389" s="274" t="s">
        <v>6865</v>
      </c>
      <c r="G1389" s="347" t="s">
        <v>6866</v>
      </c>
      <c r="H1389" s="12" t="s">
        <v>326</v>
      </c>
      <c r="I1389" s="339">
        <v>37702</v>
      </c>
      <c r="J1389" s="337" t="s">
        <v>5219</v>
      </c>
      <c r="K1389" s="300" t="s">
        <v>1538</v>
      </c>
      <c r="L1389" s="300" t="s">
        <v>5312</v>
      </c>
      <c r="M1389" s="300" t="s">
        <v>336</v>
      </c>
      <c r="N1389" s="300" t="s">
        <v>6867</v>
      </c>
      <c r="O1389" s="274" t="s">
        <v>6868</v>
      </c>
    </row>
    <row r="1390" spans="1:16">
      <c r="A1390" s="3">
        <f t="shared" si="89"/>
        <v>1382</v>
      </c>
      <c r="B1390" s="3">
        <f t="shared" si="88"/>
        <v>19201384</v>
      </c>
      <c r="C1390" s="297">
        <v>44044</v>
      </c>
      <c r="D1390" s="293" t="s">
        <v>6869</v>
      </c>
      <c r="E1390" s="12" t="s">
        <v>853</v>
      </c>
      <c r="F1390" s="274" t="s">
        <v>6870</v>
      </c>
      <c r="G1390" s="347" t="s">
        <v>6871</v>
      </c>
      <c r="H1390" s="12" t="s">
        <v>326</v>
      </c>
      <c r="I1390" s="339">
        <v>28261</v>
      </c>
      <c r="J1390" s="337" t="s">
        <v>5219</v>
      </c>
      <c r="K1390" s="300" t="s">
        <v>1538</v>
      </c>
      <c r="L1390" s="300" t="s">
        <v>5312</v>
      </c>
      <c r="M1390" s="300" t="s">
        <v>336</v>
      </c>
      <c r="N1390" s="300" t="s">
        <v>6872</v>
      </c>
      <c r="O1390" s="274" t="s">
        <v>1538</v>
      </c>
    </row>
    <row r="1391" spans="1:16">
      <c r="A1391" s="3">
        <f t="shared" si="89"/>
        <v>1383</v>
      </c>
      <c r="B1391" s="3">
        <f t="shared" si="88"/>
        <v>19201385</v>
      </c>
      <c r="C1391" s="297">
        <v>44075</v>
      </c>
      <c r="D1391" s="293" t="s">
        <v>6873</v>
      </c>
      <c r="E1391" s="12" t="s">
        <v>6874</v>
      </c>
      <c r="F1391" s="274" t="s">
        <v>6875</v>
      </c>
      <c r="G1391" s="347" t="s">
        <v>6876</v>
      </c>
      <c r="H1391" s="12" t="s">
        <v>326</v>
      </c>
      <c r="I1391" s="339">
        <v>34262</v>
      </c>
      <c r="J1391" s="337" t="s">
        <v>5219</v>
      </c>
      <c r="K1391" s="300" t="s">
        <v>1538</v>
      </c>
      <c r="L1391" s="300" t="s">
        <v>5312</v>
      </c>
      <c r="M1391" s="300" t="s">
        <v>336</v>
      </c>
      <c r="N1391" s="300" t="s">
        <v>1538</v>
      </c>
      <c r="O1391" s="274" t="s">
        <v>1538</v>
      </c>
    </row>
    <row r="1392" spans="1:16">
      <c r="A1392" s="3">
        <f t="shared" si="89"/>
        <v>1384</v>
      </c>
      <c r="B1392" s="3">
        <f t="shared" si="88"/>
        <v>19201386</v>
      </c>
      <c r="C1392" s="297">
        <v>44105</v>
      </c>
      <c r="D1392" s="293" t="s">
        <v>6877</v>
      </c>
      <c r="E1392" s="12" t="s">
        <v>6878</v>
      </c>
      <c r="F1392" s="274" t="s">
        <v>6879</v>
      </c>
      <c r="G1392" s="347" t="s">
        <v>6880</v>
      </c>
      <c r="H1392" s="12" t="s">
        <v>330</v>
      </c>
      <c r="I1392" s="339">
        <v>29952</v>
      </c>
      <c r="J1392" s="337" t="s">
        <v>6881</v>
      </c>
      <c r="K1392" s="300" t="s">
        <v>1538</v>
      </c>
      <c r="L1392" s="300" t="s">
        <v>5252</v>
      </c>
      <c r="M1392" s="300" t="s">
        <v>343</v>
      </c>
      <c r="N1392" s="300" t="s">
        <v>1538</v>
      </c>
      <c r="O1392" s="274" t="s">
        <v>1538</v>
      </c>
    </row>
    <row r="1393" spans="1:15">
      <c r="A1393" s="3">
        <f t="shared" si="89"/>
        <v>1385</v>
      </c>
      <c r="B1393" s="3">
        <f t="shared" si="88"/>
        <v>19201387</v>
      </c>
      <c r="C1393" s="297">
        <v>44136</v>
      </c>
      <c r="D1393" s="293" t="s">
        <v>6882</v>
      </c>
      <c r="E1393" s="12" t="s">
        <v>6883</v>
      </c>
      <c r="F1393" s="274" t="s">
        <v>6884</v>
      </c>
      <c r="G1393" s="347" t="s">
        <v>6885</v>
      </c>
      <c r="H1393" s="12" t="s">
        <v>330</v>
      </c>
      <c r="I1393" s="339">
        <v>33652</v>
      </c>
      <c r="J1393" s="337" t="s">
        <v>6886</v>
      </c>
      <c r="K1393" s="300" t="s">
        <v>1538</v>
      </c>
      <c r="L1393" s="300" t="s">
        <v>1538</v>
      </c>
      <c r="M1393" s="300" t="s">
        <v>1538</v>
      </c>
      <c r="N1393" s="300" t="s">
        <v>1538</v>
      </c>
      <c r="O1393" s="274" t="s">
        <v>1538</v>
      </c>
    </row>
    <row r="1394" spans="1:15">
      <c r="A1394" s="3">
        <f t="shared" si="89"/>
        <v>1386</v>
      </c>
      <c r="B1394" s="3">
        <f t="shared" si="88"/>
        <v>19201388</v>
      </c>
      <c r="C1394" s="297">
        <v>44136</v>
      </c>
      <c r="D1394" s="293" t="s">
        <v>6887</v>
      </c>
      <c r="E1394" s="12" t="s">
        <v>6888</v>
      </c>
      <c r="F1394" s="274" t="s">
        <v>6889</v>
      </c>
      <c r="G1394" s="347" t="s">
        <v>6890</v>
      </c>
      <c r="H1394" s="12" t="s">
        <v>330</v>
      </c>
      <c r="I1394" s="339">
        <v>34458</v>
      </c>
      <c r="J1394" s="337" t="s">
        <v>5219</v>
      </c>
      <c r="K1394" s="300" t="s">
        <v>1538</v>
      </c>
      <c r="L1394" s="300" t="s">
        <v>5312</v>
      </c>
      <c r="M1394" s="300" t="s">
        <v>336</v>
      </c>
      <c r="N1394" s="300" t="s">
        <v>6891</v>
      </c>
      <c r="O1394" s="274" t="s">
        <v>1278</v>
      </c>
    </row>
    <row r="1395" spans="1:15">
      <c r="A1395" s="3">
        <f t="shared" si="89"/>
        <v>1387</v>
      </c>
      <c r="B1395" s="3">
        <f t="shared" si="88"/>
        <v>19201389</v>
      </c>
      <c r="C1395" s="297">
        <v>44136</v>
      </c>
      <c r="D1395" s="293" t="s">
        <v>240</v>
      </c>
      <c r="E1395" s="12" t="s">
        <v>127</v>
      </c>
      <c r="F1395" s="274" t="s">
        <v>6892</v>
      </c>
      <c r="G1395" s="347" t="s">
        <v>6893</v>
      </c>
      <c r="H1395" s="12" t="s">
        <v>330</v>
      </c>
      <c r="I1395" s="339">
        <v>35095</v>
      </c>
      <c r="J1395" s="337" t="s">
        <v>6894</v>
      </c>
      <c r="K1395" s="300" t="s">
        <v>1538</v>
      </c>
      <c r="L1395" s="300" t="s">
        <v>5312</v>
      </c>
      <c r="M1395" s="300" t="s">
        <v>6560</v>
      </c>
      <c r="N1395" s="300" t="s">
        <v>1538</v>
      </c>
      <c r="O1395" s="274" t="s">
        <v>1538</v>
      </c>
    </row>
    <row r="1396" spans="1:15">
      <c r="A1396" s="3">
        <f t="shared" si="89"/>
        <v>1388</v>
      </c>
      <c r="B1396" s="3">
        <f t="shared" si="88"/>
        <v>19201390</v>
      </c>
      <c r="C1396" s="297">
        <v>44136</v>
      </c>
      <c r="D1396" s="293" t="s">
        <v>6895</v>
      </c>
      <c r="E1396" s="12" t="s">
        <v>6896</v>
      </c>
      <c r="F1396" s="274" t="s">
        <v>6897</v>
      </c>
      <c r="G1396" s="347" t="s">
        <v>6898</v>
      </c>
      <c r="H1396" s="12" t="s">
        <v>326</v>
      </c>
      <c r="I1396" s="339">
        <v>33879</v>
      </c>
      <c r="J1396" s="337" t="s">
        <v>6899</v>
      </c>
      <c r="K1396" s="300" t="s">
        <v>1538</v>
      </c>
      <c r="L1396" s="300" t="s">
        <v>5252</v>
      </c>
      <c r="M1396" s="300" t="s">
        <v>336</v>
      </c>
      <c r="N1396" s="300" t="s">
        <v>1538</v>
      </c>
      <c r="O1396" s="274" t="s">
        <v>1538</v>
      </c>
    </row>
    <row r="1397" spans="1:15">
      <c r="A1397" s="3">
        <f t="shared" si="89"/>
        <v>1389</v>
      </c>
      <c r="B1397" s="3">
        <f t="shared" si="88"/>
        <v>19201391</v>
      </c>
      <c r="C1397" s="297">
        <v>44136</v>
      </c>
      <c r="D1397" s="293" t="s">
        <v>6900</v>
      </c>
      <c r="E1397" s="12" t="s">
        <v>15</v>
      </c>
      <c r="F1397" s="274" t="s">
        <v>6901</v>
      </c>
      <c r="G1397" s="347" t="s">
        <v>6902</v>
      </c>
      <c r="H1397" s="12" t="s">
        <v>330</v>
      </c>
      <c r="I1397" s="339">
        <v>34643</v>
      </c>
      <c r="J1397" s="337" t="s">
        <v>6903</v>
      </c>
      <c r="K1397" s="300" t="s">
        <v>1538</v>
      </c>
      <c r="L1397" s="300" t="s">
        <v>5312</v>
      </c>
      <c r="M1397" s="300" t="s">
        <v>5416</v>
      </c>
      <c r="N1397" s="300" t="s">
        <v>1538</v>
      </c>
      <c r="O1397" s="274" t="s">
        <v>1538</v>
      </c>
    </row>
    <row r="1398" spans="1:15">
      <c r="A1398" s="3">
        <f t="shared" si="89"/>
        <v>1390</v>
      </c>
      <c r="B1398" s="3">
        <f t="shared" si="88"/>
        <v>19201392</v>
      </c>
      <c r="C1398" s="297">
        <v>44136</v>
      </c>
      <c r="D1398" s="293" t="s">
        <v>6904</v>
      </c>
      <c r="E1398" s="12" t="s">
        <v>6905</v>
      </c>
      <c r="F1398" s="274" t="s">
        <v>6906</v>
      </c>
      <c r="G1398" s="347" t="s">
        <v>6907</v>
      </c>
      <c r="H1398" s="12" t="s">
        <v>330</v>
      </c>
      <c r="I1398" s="339">
        <v>32365</v>
      </c>
      <c r="J1398" s="337" t="s">
        <v>6908</v>
      </c>
      <c r="K1398" s="300" t="s">
        <v>1538</v>
      </c>
      <c r="L1398" s="300" t="s">
        <v>5252</v>
      </c>
      <c r="M1398" s="300" t="s">
        <v>336</v>
      </c>
      <c r="N1398" s="300" t="s">
        <v>1538</v>
      </c>
      <c r="O1398" s="274" t="s">
        <v>1538</v>
      </c>
    </row>
    <row r="1399" spans="1:15">
      <c r="A1399" s="3">
        <f t="shared" si="89"/>
        <v>1391</v>
      </c>
      <c r="B1399" s="3">
        <f t="shared" si="88"/>
        <v>19201393</v>
      </c>
      <c r="C1399" s="297">
        <v>44136</v>
      </c>
      <c r="D1399" s="293" t="s">
        <v>6909</v>
      </c>
      <c r="E1399" s="12" t="s">
        <v>6910</v>
      </c>
      <c r="F1399" s="274" t="s">
        <v>6660</v>
      </c>
      <c r="G1399" s="347" t="s">
        <v>6911</v>
      </c>
      <c r="H1399" s="12" t="s">
        <v>330</v>
      </c>
      <c r="I1399" s="339">
        <v>32417</v>
      </c>
      <c r="J1399" s="337" t="s">
        <v>6912</v>
      </c>
      <c r="K1399" s="300" t="s">
        <v>1538</v>
      </c>
      <c r="L1399" s="300" t="s">
        <v>5312</v>
      </c>
      <c r="M1399" s="300" t="s">
        <v>5416</v>
      </c>
      <c r="N1399" s="300" t="s">
        <v>1538</v>
      </c>
      <c r="O1399" s="274" t="s">
        <v>1538</v>
      </c>
    </row>
    <row r="1400" spans="1:15">
      <c r="A1400" s="3">
        <f t="shared" si="89"/>
        <v>1392</v>
      </c>
      <c r="B1400" s="3">
        <f t="shared" si="88"/>
        <v>19201394</v>
      </c>
      <c r="C1400" s="297">
        <v>44136</v>
      </c>
      <c r="D1400" s="293" t="s">
        <v>6803</v>
      </c>
      <c r="E1400" s="12" t="s">
        <v>6913</v>
      </c>
      <c r="F1400" s="274" t="s">
        <v>6914</v>
      </c>
      <c r="G1400" s="347" t="s">
        <v>6915</v>
      </c>
      <c r="H1400" s="12" t="s">
        <v>326</v>
      </c>
      <c r="I1400" s="339">
        <v>32577</v>
      </c>
      <c r="J1400" s="337" t="s">
        <v>6916</v>
      </c>
      <c r="K1400" s="300" t="s">
        <v>1538</v>
      </c>
      <c r="L1400" s="300" t="s">
        <v>5252</v>
      </c>
      <c r="M1400" s="300" t="s">
        <v>336</v>
      </c>
      <c r="N1400" s="300" t="s">
        <v>1538</v>
      </c>
      <c r="O1400" s="274" t="s">
        <v>1538</v>
      </c>
    </row>
    <row r="1401" spans="1:15">
      <c r="A1401" s="3">
        <f t="shared" si="89"/>
        <v>1393</v>
      </c>
      <c r="B1401" s="3">
        <f t="shared" si="88"/>
        <v>19201395</v>
      </c>
      <c r="C1401" s="297">
        <v>44136</v>
      </c>
      <c r="D1401" s="293" t="s">
        <v>6917</v>
      </c>
      <c r="E1401" s="12" t="s">
        <v>6918</v>
      </c>
      <c r="F1401" s="274" t="s">
        <v>6919</v>
      </c>
      <c r="G1401" s="347" t="s">
        <v>6920</v>
      </c>
      <c r="H1401" s="12" t="s">
        <v>330</v>
      </c>
      <c r="I1401" s="339">
        <v>34149</v>
      </c>
      <c r="J1401" s="337" t="s">
        <v>6921</v>
      </c>
      <c r="K1401" s="300" t="s">
        <v>1538</v>
      </c>
      <c r="L1401" s="300" t="s">
        <v>1538</v>
      </c>
      <c r="M1401" s="300" t="s">
        <v>336</v>
      </c>
      <c r="N1401" s="300" t="s">
        <v>6922</v>
      </c>
      <c r="O1401" s="274" t="s">
        <v>6923</v>
      </c>
    </row>
    <row r="1402" spans="1:15">
      <c r="A1402" s="3">
        <f t="shared" si="89"/>
        <v>1394</v>
      </c>
      <c r="B1402" s="3">
        <f t="shared" si="88"/>
        <v>19201396</v>
      </c>
      <c r="C1402" s="297">
        <v>44136</v>
      </c>
      <c r="D1402" s="293" t="s">
        <v>6924</v>
      </c>
      <c r="E1402" s="12" t="s">
        <v>6925</v>
      </c>
      <c r="F1402" s="274" t="s">
        <v>6926</v>
      </c>
      <c r="G1402" s="437" t="s">
        <v>6927</v>
      </c>
      <c r="H1402" s="12" t="s">
        <v>330</v>
      </c>
      <c r="I1402" s="339">
        <v>30904</v>
      </c>
      <c r="J1402" s="337" t="s">
        <v>6928</v>
      </c>
      <c r="K1402" s="300" t="s">
        <v>1538</v>
      </c>
      <c r="L1402" s="300" t="s">
        <v>5252</v>
      </c>
      <c r="M1402" s="300" t="s">
        <v>336</v>
      </c>
      <c r="N1402" s="300" t="s">
        <v>1538</v>
      </c>
      <c r="O1402" s="274" t="s">
        <v>1538</v>
      </c>
    </row>
    <row r="1403" spans="1:15">
      <c r="A1403" s="3">
        <f t="shared" si="89"/>
        <v>1395</v>
      </c>
      <c r="B1403" s="3">
        <f t="shared" si="88"/>
        <v>19201397</v>
      </c>
      <c r="C1403" s="297">
        <v>44136</v>
      </c>
      <c r="D1403" s="293" t="s">
        <v>6929</v>
      </c>
      <c r="E1403" s="12" t="s">
        <v>1562</v>
      </c>
      <c r="F1403" s="274" t="s">
        <v>6930</v>
      </c>
      <c r="G1403" s="347" t="s">
        <v>6931</v>
      </c>
      <c r="H1403" s="12" t="s">
        <v>330</v>
      </c>
      <c r="I1403" s="339">
        <v>35722</v>
      </c>
      <c r="J1403" s="337" t="s">
        <v>6932</v>
      </c>
      <c r="K1403" s="300" t="s">
        <v>1538</v>
      </c>
      <c r="L1403" s="300" t="s">
        <v>5252</v>
      </c>
      <c r="M1403" s="300" t="s">
        <v>336</v>
      </c>
      <c r="N1403" s="300" t="s">
        <v>1538</v>
      </c>
      <c r="O1403" s="274" t="s">
        <v>1538</v>
      </c>
    </row>
    <row r="1404" spans="1:15">
      <c r="A1404" s="3">
        <f t="shared" si="89"/>
        <v>1396</v>
      </c>
      <c r="B1404" s="3">
        <f t="shared" si="88"/>
        <v>19201398</v>
      </c>
      <c r="C1404" s="297">
        <v>44166</v>
      </c>
      <c r="D1404" s="293" t="s">
        <v>6933</v>
      </c>
      <c r="E1404" s="12" t="s">
        <v>6934</v>
      </c>
      <c r="F1404" s="274" t="s">
        <v>6935</v>
      </c>
      <c r="G1404" s="347" t="s">
        <v>6936</v>
      </c>
      <c r="H1404" s="12" t="s">
        <v>330</v>
      </c>
      <c r="I1404" s="339">
        <v>43898</v>
      </c>
      <c r="J1404" s="337" t="s">
        <v>6937</v>
      </c>
      <c r="K1404" s="300" t="s">
        <v>1538</v>
      </c>
      <c r="L1404" s="300" t="s">
        <v>5312</v>
      </c>
      <c r="M1404" s="300" t="s">
        <v>336</v>
      </c>
      <c r="N1404" s="300" t="s">
        <v>6938</v>
      </c>
      <c r="O1404" s="274" t="s">
        <v>6939</v>
      </c>
    </row>
    <row r="1405" spans="1:15">
      <c r="A1405" s="3">
        <f t="shared" si="89"/>
        <v>1397</v>
      </c>
      <c r="B1405" s="3">
        <f t="shared" si="88"/>
        <v>19201399</v>
      </c>
      <c r="C1405" s="300" t="s">
        <v>6940</v>
      </c>
      <c r="D1405" s="293" t="s">
        <v>6941</v>
      </c>
      <c r="E1405" s="12" t="s">
        <v>6942</v>
      </c>
      <c r="F1405" s="274" t="s">
        <v>6943</v>
      </c>
      <c r="G1405" s="347" t="s">
        <v>6944</v>
      </c>
      <c r="H1405" s="12" t="s">
        <v>326</v>
      </c>
      <c r="I1405" s="339">
        <v>35249</v>
      </c>
      <c r="J1405" s="337" t="s">
        <v>6945</v>
      </c>
      <c r="K1405" s="300" t="s">
        <v>1538</v>
      </c>
      <c r="L1405" s="300" t="s">
        <v>1538</v>
      </c>
      <c r="M1405" s="300" t="s">
        <v>5416</v>
      </c>
      <c r="N1405" s="300" t="s">
        <v>1538</v>
      </c>
      <c r="O1405" s="274" t="s">
        <v>1538</v>
      </c>
    </row>
    <row r="1406" spans="1:15">
      <c r="A1406" s="3">
        <f t="shared" si="89"/>
        <v>1398</v>
      </c>
      <c r="B1406" s="3">
        <f t="shared" si="88"/>
        <v>19201400</v>
      </c>
      <c r="C1406" s="300" t="s">
        <v>6946</v>
      </c>
      <c r="D1406" s="293" t="s">
        <v>6947</v>
      </c>
      <c r="E1406" s="12" t="s">
        <v>6948</v>
      </c>
      <c r="F1406" s="274" t="s">
        <v>6949</v>
      </c>
      <c r="G1406" s="347" t="s">
        <v>6950</v>
      </c>
      <c r="H1406" s="12" t="s">
        <v>326</v>
      </c>
      <c r="I1406" s="339">
        <v>28833</v>
      </c>
      <c r="J1406" s="337" t="s">
        <v>6951</v>
      </c>
      <c r="K1406" s="300" t="s">
        <v>1538</v>
      </c>
      <c r="L1406" s="300" t="s">
        <v>5312</v>
      </c>
      <c r="M1406" s="300" t="s">
        <v>336</v>
      </c>
      <c r="N1406" s="300" t="s">
        <v>1538</v>
      </c>
      <c r="O1406" s="274" t="s">
        <v>1538</v>
      </c>
    </row>
    <row r="1407" spans="1:15">
      <c r="A1407" s="3">
        <f t="shared" si="89"/>
        <v>1399</v>
      </c>
      <c r="B1407" s="3">
        <f t="shared" si="88"/>
        <v>19201401</v>
      </c>
      <c r="C1407" s="300" t="s">
        <v>6952</v>
      </c>
      <c r="D1407" s="293" t="s">
        <v>1563</v>
      </c>
      <c r="E1407" s="12" t="s">
        <v>6953</v>
      </c>
      <c r="F1407" s="274" t="s">
        <v>6954</v>
      </c>
      <c r="G1407" s="347" t="s">
        <v>6955</v>
      </c>
      <c r="H1407" s="12" t="s">
        <v>326</v>
      </c>
      <c r="I1407" s="339">
        <v>34398</v>
      </c>
      <c r="J1407" s="337" t="s">
        <v>6956</v>
      </c>
      <c r="K1407" s="300" t="s">
        <v>1538</v>
      </c>
      <c r="L1407" s="300" t="s">
        <v>5312</v>
      </c>
      <c r="M1407" s="300" t="s">
        <v>1081</v>
      </c>
      <c r="N1407" s="300" t="s">
        <v>1538</v>
      </c>
      <c r="O1407" s="274" t="s">
        <v>1538</v>
      </c>
    </row>
    <row r="1408" spans="1:15">
      <c r="A1408" s="3">
        <f t="shared" si="89"/>
        <v>1400</v>
      </c>
      <c r="B1408" s="3">
        <f t="shared" si="88"/>
        <v>19201402</v>
      </c>
      <c r="C1408" s="300" t="s">
        <v>6965</v>
      </c>
      <c r="D1408" s="293" t="s">
        <v>6988</v>
      </c>
      <c r="E1408" s="12" t="s">
        <v>259</v>
      </c>
      <c r="F1408" s="274" t="s">
        <v>6989</v>
      </c>
      <c r="G1408" s="347" t="s">
        <v>6990</v>
      </c>
      <c r="H1408" s="12" t="s">
        <v>326</v>
      </c>
      <c r="I1408" s="339">
        <v>32129</v>
      </c>
      <c r="J1408" s="337" t="s">
        <v>6991</v>
      </c>
      <c r="K1408" s="300" t="s">
        <v>1538</v>
      </c>
      <c r="L1408" s="300" t="s">
        <v>1538</v>
      </c>
      <c r="M1408" s="300" t="s">
        <v>336</v>
      </c>
      <c r="N1408" s="300" t="s">
        <v>6992</v>
      </c>
      <c r="O1408" s="274" t="s">
        <v>1538</v>
      </c>
    </row>
    <row r="1409" spans="1:15">
      <c r="A1409" s="3">
        <f t="shared" si="89"/>
        <v>1401</v>
      </c>
      <c r="B1409" s="3">
        <f t="shared" si="88"/>
        <v>19201403</v>
      </c>
      <c r="C1409" s="300" t="s">
        <v>6965</v>
      </c>
      <c r="D1409" s="293" t="s">
        <v>2848</v>
      </c>
      <c r="E1409" s="12" t="s">
        <v>6993</v>
      </c>
      <c r="F1409" s="274" t="s">
        <v>6994</v>
      </c>
      <c r="G1409" s="347" t="s">
        <v>6995</v>
      </c>
      <c r="H1409" s="12" t="s">
        <v>326</v>
      </c>
      <c r="I1409" s="339">
        <v>29672</v>
      </c>
      <c r="J1409" s="337" t="s">
        <v>6996</v>
      </c>
      <c r="K1409" s="300" t="s">
        <v>1538</v>
      </c>
      <c r="L1409" s="300" t="s">
        <v>1538</v>
      </c>
      <c r="M1409" s="300" t="s">
        <v>343</v>
      </c>
      <c r="N1409" s="300" t="s">
        <v>1538</v>
      </c>
      <c r="O1409" s="274" t="s">
        <v>1538</v>
      </c>
    </row>
    <row r="1410" spans="1:15">
      <c r="A1410" s="3">
        <f t="shared" ref="A1410:A1473" si="90">A1409+1</f>
        <v>1402</v>
      </c>
      <c r="B1410" s="3">
        <f t="shared" ref="B1410:B1473" si="91">B1409+1</f>
        <v>19201404</v>
      </c>
      <c r="C1410" s="300" t="s">
        <v>6965</v>
      </c>
      <c r="D1410" s="293" t="s">
        <v>6997</v>
      </c>
      <c r="E1410" s="12" t="s">
        <v>6998</v>
      </c>
      <c r="F1410" s="274" t="s">
        <v>6999</v>
      </c>
      <c r="G1410" s="347" t="s">
        <v>7000</v>
      </c>
      <c r="H1410" s="12" t="s">
        <v>326</v>
      </c>
      <c r="I1410" s="339">
        <v>36579</v>
      </c>
      <c r="J1410" s="337" t="s">
        <v>6991</v>
      </c>
      <c r="K1410" s="300" t="s">
        <v>1538</v>
      </c>
      <c r="L1410" s="300" t="s">
        <v>5312</v>
      </c>
      <c r="M1410" s="300" t="s">
        <v>5427</v>
      </c>
      <c r="N1410" s="300" t="s">
        <v>7001</v>
      </c>
      <c r="O1410" s="274" t="s">
        <v>1538</v>
      </c>
    </row>
    <row r="1411" spans="1:15">
      <c r="A1411" s="3">
        <f t="shared" si="90"/>
        <v>1403</v>
      </c>
      <c r="B1411" s="3">
        <f t="shared" si="91"/>
        <v>19201405</v>
      </c>
      <c r="C1411" s="300" t="s">
        <v>6965</v>
      </c>
      <c r="D1411" s="293" t="s">
        <v>7002</v>
      </c>
      <c r="E1411" s="12" t="s">
        <v>7003</v>
      </c>
      <c r="F1411" s="274" t="s">
        <v>7004</v>
      </c>
      <c r="G1411" s="347" t="s">
        <v>7005</v>
      </c>
      <c r="H1411" s="12" t="s">
        <v>326</v>
      </c>
      <c r="I1411" s="339">
        <v>28277</v>
      </c>
      <c r="J1411" s="337" t="s">
        <v>7006</v>
      </c>
      <c r="K1411" s="300" t="s">
        <v>1538</v>
      </c>
      <c r="L1411" s="300" t="s">
        <v>5252</v>
      </c>
      <c r="M1411" s="300" t="s">
        <v>5427</v>
      </c>
      <c r="N1411" s="300" t="s">
        <v>7007</v>
      </c>
      <c r="O1411" s="274" t="s">
        <v>1423</v>
      </c>
    </row>
    <row r="1412" spans="1:15">
      <c r="A1412" s="3">
        <f t="shared" si="90"/>
        <v>1404</v>
      </c>
      <c r="B1412" s="3">
        <f t="shared" si="91"/>
        <v>19201406</v>
      </c>
      <c r="C1412" s="300" t="s">
        <v>6965</v>
      </c>
      <c r="D1412" s="293" t="s">
        <v>2176</v>
      </c>
      <c r="E1412" s="12" t="s">
        <v>7008</v>
      </c>
      <c r="F1412" s="274" t="s">
        <v>7009</v>
      </c>
      <c r="G1412" s="347" t="s">
        <v>7010</v>
      </c>
      <c r="H1412" s="12" t="s">
        <v>330</v>
      </c>
      <c r="I1412" s="339">
        <v>35885</v>
      </c>
      <c r="J1412" s="337" t="s">
        <v>7011</v>
      </c>
      <c r="K1412" s="300" t="s">
        <v>1538</v>
      </c>
      <c r="L1412" s="300" t="s">
        <v>1538</v>
      </c>
      <c r="M1412" s="300" t="s">
        <v>5427</v>
      </c>
      <c r="N1412" s="300" t="s">
        <v>1538</v>
      </c>
      <c r="O1412" s="274" t="s">
        <v>1538</v>
      </c>
    </row>
    <row r="1413" spans="1:15">
      <c r="A1413" s="3">
        <f t="shared" si="90"/>
        <v>1405</v>
      </c>
      <c r="B1413" s="3">
        <f t="shared" si="91"/>
        <v>19201407</v>
      </c>
      <c r="C1413" s="300" t="s">
        <v>6965</v>
      </c>
      <c r="D1413" s="293" t="s">
        <v>6973</v>
      </c>
      <c r="E1413" s="12" t="s">
        <v>6974</v>
      </c>
      <c r="F1413" s="274" t="s">
        <v>7012</v>
      </c>
      <c r="G1413" s="347" t="s">
        <v>7013</v>
      </c>
      <c r="H1413" s="12" t="s">
        <v>326</v>
      </c>
      <c r="I1413" s="339">
        <v>35114</v>
      </c>
      <c r="J1413" s="337" t="s">
        <v>7014</v>
      </c>
      <c r="K1413" s="300" t="s">
        <v>53</v>
      </c>
      <c r="L1413" s="300" t="s">
        <v>1538</v>
      </c>
      <c r="M1413" s="300" t="s">
        <v>1081</v>
      </c>
      <c r="N1413" s="300" t="s">
        <v>1538</v>
      </c>
      <c r="O1413" s="274" t="s">
        <v>1538</v>
      </c>
    </row>
    <row r="1414" spans="1:15">
      <c r="A1414" s="3">
        <f t="shared" si="90"/>
        <v>1406</v>
      </c>
      <c r="B1414" s="3">
        <f t="shared" si="91"/>
        <v>19201408</v>
      </c>
      <c r="C1414" s="300" t="s">
        <v>6965</v>
      </c>
      <c r="D1414" s="293" t="s">
        <v>2176</v>
      </c>
      <c r="E1414" s="12" t="s">
        <v>6979</v>
      </c>
      <c r="F1414" s="274" t="s">
        <v>7015</v>
      </c>
      <c r="G1414" s="347" t="s">
        <v>7016</v>
      </c>
      <c r="H1414" s="12" t="s">
        <v>326</v>
      </c>
      <c r="I1414" s="339">
        <v>35490</v>
      </c>
      <c r="J1414" s="337" t="s">
        <v>7017</v>
      </c>
      <c r="K1414" s="300" t="s">
        <v>1538</v>
      </c>
      <c r="L1414" s="300" t="s">
        <v>1538</v>
      </c>
      <c r="M1414" s="300" t="s">
        <v>5427</v>
      </c>
      <c r="N1414" s="300" t="s">
        <v>1538</v>
      </c>
      <c r="O1414" s="274" t="s">
        <v>1538</v>
      </c>
    </row>
    <row r="1415" spans="1:15">
      <c r="A1415" s="3">
        <f t="shared" si="90"/>
        <v>1407</v>
      </c>
      <c r="B1415" s="3">
        <f t="shared" si="91"/>
        <v>19201409</v>
      </c>
      <c r="C1415" s="300" t="s">
        <v>6965</v>
      </c>
      <c r="D1415" s="293" t="s">
        <v>6972</v>
      </c>
      <c r="E1415" s="12" t="s">
        <v>7018</v>
      </c>
      <c r="F1415" s="274" t="s">
        <v>7019</v>
      </c>
      <c r="G1415" s="347" t="s">
        <v>7020</v>
      </c>
      <c r="H1415" s="12" t="s">
        <v>330</v>
      </c>
      <c r="I1415" s="339">
        <v>34319</v>
      </c>
      <c r="J1415" s="337" t="s">
        <v>7021</v>
      </c>
      <c r="K1415" s="300" t="s">
        <v>53</v>
      </c>
      <c r="L1415" s="300" t="s">
        <v>1538</v>
      </c>
      <c r="M1415" s="300" t="s">
        <v>5427</v>
      </c>
      <c r="N1415" s="300" t="s">
        <v>1538</v>
      </c>
      <c r="O1415" s="274" t="s">
        <v>1538</v>
      </c>
    </row>
    <row r="1416" spans="1:15">
      <c r="A1416" s="3">
        <f t="shared" si="90"/>
        <v>1408</v>
      </c>
      <c r="B1416" s="3">
        <f t="shared" si="91"/>
        <v>19201410</v>
      </c>
      <c r="C1416" s="300" t="s">
        <v>6965</v>
      </c>
      <c r="D1416" s="293" t="s">
        <v>6961</v>
      </c>
      <c r="E1416" s="12" t="s">
        <v>6971</v>
      </c>
      <c r="F1416" s="274" t="s">
        <v>7022</v>
      </c>
      <c r="G1416" s="347" t="s">
        <v>7023</v>
      </c>
      <c r="H1416" s="12" t="s">
        <v>330</v>
      </c>
      <c r="I1416" s="339">
        <v>33775</v>
      </c>
      <c r="J1416" s="337" t="s">
        <v>7024</v>
      </c>
      <c r="K1416" s="300" t="s">
        <v>53</v>
      </c>
      <c r="L1416" s="300" t="s">
        <v>1538</v>
      </c>
      <c r="M1416" s="300" t="s">
        <v>1081</v>
      </c>
      <c r="N1416" s="300" t="s">
        <v>1538</v>
      </c>
      <c r="O1416" s="274" t="s">
        <v>1538</v>
      </c>
    </row>
    <row r="1417" spans="1:15">
      <c r="A1417" s="3">
        <f t="shared" si="90"/>
        <v>1409</v>
      </c>
      <c r="B1417" s="3">
        <f t="shared" si="91"/>
        <v>19201411</v>
      </c>
      <c r="C1417" s="300" t="s">
        <v>6965</v>
      </c>
      <c r="D1417" s="293" t="s">
        <v>7025</v>
      </c>
      <c r="E1417" s="12" t="s">
        <v>7026</v>
      </c>
      <c r="F1417" s="274" t="s">
        <v>7027</v>
      </c>
      <c r="G1417" s="347" t="s">
        <v>7028</v>
      </c>
      <c r="H1417" s="12" t="s">
        <v>330</v>
      </c>
      <c r="I1417" s="339">
        <v>34173</v>
      </c>
      <c r="J1417" s="337" t="s">
        <v>6991</v>
      </c>
      <c r="K1417" s="300" t="s">
        <v>1538</v>
      </c>
      <c r="L1417" s="300" t="s">
        <v>1538</v>
      </c>
      <c r="M1417" s="300" t="s">
        <v>5427</v>
      </c>
      <c r="N1417" s="300" t="s">
        <v>1538</v>
      </c>
      <c r="O1417" s="274" t="s">
        <v>1538</v>
      </c>
    </row>
    <row r="1418" spans="1:15">
      <c r="A1418" s="3">
        <f t="shared" si="90"/>
        <v>1410</v>
      </c>
      <c r="B1418" s="3">
        <f t="shared" si="91"/>
        <v>19201412</v>
      </c>
      <c r="C1418" s="300" t="s">
        <v>6965</v>
      </c>
      <c r="D1418" s="293" t="s">
        <v>856</v>
      </c>
      <c r="E1418" s="12" t="s">
        <v>7029</v>
      </c>
      <c r="F1418" s="274" t="s">
        <v>7030</v>
      </c>
      <c r="G1418" s="347" t="s">
        <v>7031</v>
      </c>
      <c r="H1418" s="12" t="s">
        <v>326</v>
      </c>
      <c r="I1418" s="339">
        <v>33987</v>
      </c>
      <c r="J1418" s="337" t="s">
        <v>7032</v>
      </c>
      <c r="K1418" s="300" t="s">
        <v>1538</v>
      </c>
      <c r="L1418" s="300" t="s">
        <v>1538</v>
      </c>
      <c r="M1418" s="300" t="s">
        <v>7033</v>
      </c>
      <c r="N1418" s="300" t="s">
        <v>1538</v>
      </c>
      <c r="O1418" s="274" t="s">
        <v>1538</v>
      </c>
    </row>
    <row r="1419" spans="1:15">
      <c r="A1419" s="3">
        <f t="shared" si="90"/>
        <v>1411</v>
      </c>
      <c r="B1419" s="3">
        <f t="shared" si="91"/>
        <v>19201413</v>
      </c>
      <c r="C1419" s="300" t="s">
        <v>6965</v>
      </c>
      <c r="D1419" s="293" t="s">
        <v>5709</v>
      </c>
      <c r="E1419" s="12" t="s">
        <v>7034</v>
      </c>
      <c r="F1419" s="274" t="s">
        <v>7035</v>
      </c>
      <c r="G1419" s="347" t="s">
        <v>7036</v>
      </c>
      <c r="H1419" s="12" t="s">
        <v>326</v>
      </c>
      <c r="I1419" s="339">
        <v>34103</v>
      </c>
      <c r="J1419" s="337" t="s">
        <v>7037</v>
      </c>
      <c r="K1419" s="300" t="s">
        <v>1538</v>
      </c>
      <c r="L1419" s="300" t="s">
        <v>1538</v>
      </c>
      <c r="M1419" s="300" t="s">
        <v>5427</v>
      </c>
      <c r="N1419" s="300" t="s">
        <v>7038</v>
      </c>
      <c r="O1419" s="274" t="s">
        <v>7039</v>
      </c>
    </row>
    <row r="1420" spans="1:15">
      <c r="A1420" s="3">
        <f t="shared" si="90"/>
        <v>1412</v>
      </c>
      <c r="B1420" s="3">
        <f t="shared" si="91"/>
        <v>19201414</v>
      </c>
      <c r="C1420" s="300" t="s">
        <v>6965</v>
      </c>
      <c r="D1420" s="293" t="s">
        <v>4386</v>
      </c>
      <c r="E1420" s="12" t="s">
        <v>6970</v>
      </c>
      <c r="F1420" s="274" t="s">
        <v>7040</v>
      </c>
      <c r="G1420" s="347" t="s">
        <v>7041</v>
      </c>
      <c r="H1420" s="12" t="s">
        <v>330</v>
      </c>
      <c r="I1420" s="339">
        <v>34338</v>
      </c>
      <c r="J1420" s="337" t="s">
        <v>6991</v>
      </c>
      <c r="K1420" s="300" t="s">
        <v>53</v>
      </c>
      <c r="L1420" s="300" t="s">
        <v>1538</v>
      </c>
      <c r="M1420" s="300" t="s">
        <v>5427</v>
      </c>
      <c r="N1420" s="300" t="s">
        <v>7042</v>
      </c>
      <c r="O1420" s="274" t="s">
        <v>3896</v>
      </c>
    </row>
    <row r="1421" spans="1:15">
      <c r="A1421" s="3">
        <f t="shared" si="90"/>
        <v>1413</v>
      </c>
      <c r="B1421" s="3">
        <f t="shared" si="91"/>
        <v>19201415</v>
      </c>
      <c r="C1421" s="300" t="s">
        <v>6965</v>
      </c>
      <c r="D1421" s="293" t="s">
        <v>2592</v>
      </c>
      <c r="E1421" s="12" t="s">
        <v>6277</v>
      </c>
      <c r="F1421" s="274" t="s">
        <v>7043</v>
      </c>
      <c r="G1421" s="347" t="s">
        <v>7044</v>
      </c>
      <c r="H1421" s="12" t="s">
        <v>326</v>
      </c>
      <c r="I1421" s="339">
        <v>34809</v>
      </c>
      <c r="J1421" s="337" t="s">
        <v>6991</v>
      </c>
      <c r="K1421" s="300" t="s">
        <v>1538</v>
      </c>
      <c r="L1421" s="300" t="s">
        <v>1538</v>
      </c>
      <c r="M1421" s="300" t="s">
        <v>5427</v>
      </c>
      <c r="N1421" s="300" t="s">
        <v>1538</v>
      </c>
      <c r="O1421" s="274" t="s">
        <v>1538</v>
      </c>
    </row>
    <row r="1422" spans="1:15" s="7" customFormat="1">
      <c r="A1422" s="103">
        <f t="shared" si="90"/>
        <v>1414</v>
      </c>
      <c r="B1422" s="103">
        <f t="shared" si="91"/>
        <v>19201416</v>
      </c>
      <c r="C1422" s="230" t="s">
        <v>6965</v>
      </c>
      <c r="D1422" s="229" t="s">
        <v>850</v>
      </c>
      <c r="E1422" s="9" t="s">
        <v>7045</v>
      </c>
      <c r="F1422" s="253" t="s">
        <v>7046</v>
      </c>
      <c r="G1422" s="424" t="s">
        <v>7047</v>
      </c>
      <c r="H1422" s="9" t="s">
        <v>326</v>
      </c>
      <c r="I1422" s="425"/>
      <c r="J1422" s="340"/>
      <c r="K1422" s="230"/>
      <c r="L1422" s="230"/>
      <c r="M1422" s="230"/>
      <c r="N1422" s="230"/>
      <c r="O1422" s="253"/>
    </row>
    <row r="1423" spans="1:15">
      <c r="A1423" s="3">
        <f t="shared" si="90"/>
        <v>1415</v>
      </c>
      <c r="B1423" s="3">
        <f t="shared" si="91"/>
        <v>19201417</v>
      </c>
      <c r="C1423" s="300" t="s">
        <v>6965</v>
      </c>
      <c r="D1423" s="293" t="s">
        <v>1736</v>
      </c>
      <c r="E1423" s="12" t="s">
        <v>1940</v>
      </c>
      <c r="F1423" s="274" t="s">
        <v>7048</v>
      </c>
      <c r="G1423" s="347" t="s">
        <v>7049</v>
      </c>
      <c r="H1423" s="12" t="s">
        <v>330</v>
      </c>
      <c r="I1423" s="339">
        <v>29864</v>
      </c>
      <c r="J1423" s="337" t="s">
        <v>7050</v>
      </c>
      <c r="K1423" s="300" t="s">
        <v>1538</v>
      </c>
      <c r="L1423" s="300" t="s">
        <v>1538</v>
      </c>
      <c r="M1423" s="300" t="s">
        <v>5427</v>
      </c>
      <c r="N1423" s="300" t="s">
        <v>7051</v>
      </c>
      <c r="O1423" s="274" t="s">
        <v>1538</v>
      </c>
    </row>
    <row r="1424" spans="1:15">
      <c r="A1424" s="3">
        <f t="shared" si="90"/>
        <v>1416</v>
      </c>
      <c r="B1424" s="3">
        <f t="shared" si="91"/>
        <v>19201418</v>
      </c>
      <c r="C1424" s="300" t="s">
        <v>6965</v>
      </c>
      <c r="D1424" s="293" t="s">
        <v>7052</v>
      </c>
      <c r="E1424" s="12" t="s">
        <v>255</v>
      </c>
      <c r="F1424" s="274" t="s">
        <v>7053</v>
      </c>
      <c r="G1424" s="347" t="s">
        <v>7054</v>
      </c>
      <c r="H1424" s="12" t="s">
        <v>330</v>
      </c>
      <c r="I1424" s="339">
        <v>35018</v>
      </c>
      <c r="J1424" s="337" t="s">
        <v>7055</v>
      </c>
      <c r="K1424" s="300" t="s">
        <v>1538</v>
      </c>
      <c r="L1424" s="300" t="s">
        <v>5312</v>
      </c>
      <c r="M1424" s="300" t="s">
        <v>5427</v>
      </c>
      <c r="N1424" s="300" t="s">
        <v>7056</v>
      </c>
      <c r="O1424" s="274" t="s">
        <v>1844</v>
      </c>
    </row>
    <row r="1425" spans="1:15">
      <c r="A1425" s="3">
        <f t="shared" si="90"/>
        <v>1417</v>
      </c>
      <c r="B1425" s="3">
        <f t="shared" si="91"/>
        <v>19201419</v>
      </c>
      <c r="C1425" s="300" t="s">
        <v>6965</v>
      </c>
      <c r="D1425" s="293" t="s">
        <v>7057</v>
      </c>
      <c r="E1425" s="12" t="s">
        <v>4459</v>
      </c>
      <c r="F1425" s="274" t="s">
        <v>7058</v>
      </c>
      <c r="G1425" s="12" t="s">
        <v>1848</v>
      </c>
      <c r="H1425" s="12" t="s">
        <v>330</v>
      </c>
      <c r="I1425" s="339">
        <v>35736</v>
      </c>
      <c r="J1425" s="337" t="s">
        <v>7059</v>
      </c>
      <c r="K1425" s="300" t="s">
        <v>1538</v>
      </c>
      <c r="L1425" s="300" t="s">
        <v>1538</v>
      </c>
      <c r="M1425" s="300" t="s">
        <v>5427</v>
      </c>
      <c r="N1425" s="300" t="s">
        <v>1538</v>
      </c>
      <c r="O1425" s="274" t="s">
        <v>1538</v>
      </c>
    </row>
    <row r="1426" spans="1:15">
      <c r="A1426" s="3">
        <f t="shared" si="90"/>
        <v>1418</v>
      </c>
      <c r="B1426" s="3">
        <f t="shared" si="91"/>
        <v>19201420</v>
      </c>
      <c r="C1426" s="300" t="s">
        <v>6965</v>
      </c>
      <c r="D1426" s="293" t="s">
        <v>7060</v>
      </c>
      <c r="E1426" s="12" t="s">
        <v>7061</v>
      </c>
      <c r="F1426" s="274" t="s">
        <v>7062</v>
      </c>
      <c r="G1426" s="347" t="s">
        <v>7063</v>
      </c>
      <c r="H1426" s="12" t="s">
        <v>330</v>
      </c>
      <c r="I1426" s="339">
        <v>35471</v>
      </c>
      <c r="J1426" s="337" t="s">
        <v>6991</v>
      </c>
      <c r="K1426" s="300" t="s">
        <v>1538</v>
      </c>
      <c r="L1426" s="300" t="s">
        <v>1538</v>
      </c>
      <c r="M1426" s="300" t="s">
        <v>7033</v>
      </c>
      <c r="N1426" s="300" t="s">
        <v>1538</v>
      </c>
      <c r="O1426" s="274" t="s">
        <v>1538</v>
      </c>
    </row>
    <row r="1427" spans="1:15">
      <c r="A1427" s="3">
        <f t="shared" si="90"/>
        <v>1419</v>
      </c>
      <c r="B1427" s="3">
        <f t="shared" si="91"/>
        <v>19201421</v>
      </c>
      <c r="C1427" s="300" t="s">
        <v>6965</v>
      </c>
      <c r="D1427" s="293" t="s">
        <v>7064</v>
      </c>
      <c r="E1427" s="12" t="s">
        <v>1562</v>
      </c>
      <c r="F1427" s="274" t="s">
        <v>7065</v>
      </c>
      <c r="G1427" s="347" t="s">
        <v>7066</v>
      </c>
      <c r="H1427" s="12" t="s">
        <v>330</v>
      </c>
      <c r="I1427" s="339">
        <v>35191</v>
      </c>
      <c r="J1427" s="337" t="s">
        <v>6991</v>
      </c>
      <c r="K1427" s="300" t="s">
        <v>1538</v>
      </c>
      <c r="L1427" s="300" t="s">
        <v>1538</v>
      </c>
      <c r="M1427" s="300" t="s">
        <v>5427</v>
      </c>
      <c r="N1427" s="300" t="s">
        <v>1538</v>
      </c>
      <c r="O1427" s="274" t="s">
        <v>1538</v>
      </c>
    </row>
    <row r="1428" spans="1:15">
      <c r="A1428" s="3">
        <f t="shared" si="90"/>
        <v>1420</v>
      </c>
      <c r="B1428" s="3">
        <f t="shared" si="91"/>
        <v>19201422</v>
      </c>
      <c r="C1428" s="300" t="s">
        <v>6965</v>
      </c>
      <c r="D1428" s="293" t="s">
        <v>72</v>
      </c>
      <c r="E1428" s="12" t="s">
        <v>7067</v>
      </c>
      <c r="F1428" s="274" t="s">
        <v>7068</v>
      </c>
      <c r="G1428" s="347" t="s">
        <v>7069</v>
      </c>
      <c r="H1428" s="12" t="s">
        <v>326</v>
      </c>
      <c r="I1428" s="339">
        <v>34084</v>
      </c>
      <c r="J1428" s="337" t="s">
        <v>7070</v>
      </c>
      <c r="K1428" s="300" t="s">
        <v>1538</v>
      </c>
      <c r="L1428" s="300" t="s">
        <v>1538</v>
      </c>
      <c r="M1428" s="300" t="s">
        <v>5427</v>
      </c>
      <c r="N1428" s="300" t="s">
        <v>7071</v>
      </c>
      <c r="O1428" s="274" t="s">
        <v>1538</v>
      </c>
    </row>
    <row r="1429" spans="1:15">
      <c r="A1429" s="3">
        <f t="shared" si="90"/>
        <v>1421</v>
      </c>
      <c r="B1429" s="3">
        <f t="shared" si="91"/>
        <v>19201423</v>
      </c>
      <c r="C1429" s="300" t="s">
        <v>6965</v>
      </c>
      <c r="D1429" s="293" t="s">
        <v>7072</v>
      </c>
      <c r="E1429" s="12" t="s">
        <v>7073</v>
      </c>
      <c r="F1429" s="274" t="s">
        <v>7074</v>
      </c>
      <c r="G1429" s="347" t="s">
        <v>7075</v>
      </c>
      <c r="H1429" s="12" t="s">
        <v>326</v>
      </c>
      <c r="I1429" s="339" t="s">
        <v>7076</v>
      </c>
      <c r="J1429" s="337" t="s">
        <v>7077</v>
      </c>
      <c r="K1429" s="300" t="s">
        <v>1538</v>
      </c>
      <c r="L1429" s="300" t="s">
        <v>1538</v>
      </c>
      <c r="M1429" s="300" t="s">
        <v>5427</v>
      </c>
      <c r="N1429" s="300" t="s">
        <v>1538</v>
      </c>
      <c r="O1429" s="274" t="s">
        <v>1538</v>
      </c>
    </row>
    <row r="1430" spans="1:15">
      <c r="A1430" s="3">
        <f t="shared" si="90"/>
        <v>1422</v>
      </c>
      <c r="B1430" s="3">
        <f t="shared" si="91"/>
        <v>19201424</v>
      </c>
      <c r="C1430" s="300" t="s">
        <v>6965</v>
      </c>
      <c r="D1430" s="293" t="s">
        <v>7078</v>
      </c>
      <c r="E1430" s="12" t="s">
        <v>7079</v>
      </c>
      <c r="F1430" s="274" t="s">
        <v>7080</v>
      </c>
      <c r="G1430" s="347" t="s">
        <v>7081</v>
      </c>
      <c r="H1430" s="12" t="s">
        <v>330</v>
      </c>
      <c r="I1430" s="339">
        <v>32138</v>
      </c>
      <c r="J1430" s="337" t="s">
        <v>7082</v>
      </c>
      <c r="K1430" s="300" t="s">
        <v>1538</v>
      </c>
      <c r="L1430" s="300" t="s">
        <v>5312</v>
      </c>
      <c r="M1430" s="300" t="s">
        <v>5427</v>
      </c>
      <c r="N1430" s="300" t="s">
        <v>1538</v>
      </c>
      <c r="O1430" s="274" t="s">
        <v>1538</v>
      </c>
    </row>
    <row r="1431" spans="1:15">
      <c r="A1431" s="3">
        <f t="shared" si="90"/>
        <v>1423</v>
      </c>
      <c r="B1431" s="3">
        <f t="shared" si="91"/>
        <v>19201425</v>
      </c>
      <c r="C1431" s="300" t="s">
        <v>6965</v>
      </c>
      <c r="D1431" s="293" t="s">
        <v>6968</v>
      </c>
      <c r="E1431" s="12" t="s">
        <v>6969</v>
      </c>
      <c r="F1431" s="274" t="s">
        <v>4521</v>
      </c>
      <c r="G1431" s="347" t="s">
        <v>7083</v>
      </c>
      <c r="H1431" s="12" t="s">
        <v>330</v>
      </c>
      <c r="I1431" s="339">
        <v>34068</v>
      </c>
      <c r="J1431" s="337" t="s">
        <v>7084</v>
      </c>
      <c r="K1431" s="300" t="s">
        <v>53</v>
      </c>
      <c r="L1431" s="300" t="s">
        <v>5312</v>
      </c>
      <c r="M1431" s="300" t="s">
        <v>5416</v>
      </c>
      <c r="N1431" s="300" t="s">
        <v>1538</v>
      </c>
      <c r="O1431" s="274" t="s">
        <v>1538</v>
      </c>
    </row>
    <row r="1432" spans="1:15">
      <c r="A1432" s="3">
        <f t="shared" si="90"/>
        <v>1424</v>
      </c>
      <c r="B1432" s="3">
        <f t="shared" si="91"/>
        <v>19201426</v>
      </c>
      <c r="C1432" s="300" t="s">
        <v>6965</v>
      </c>
      <c r="D1432" s="293" t="s">
        <v>6838</v>
      </c>
      <c r="E1432" s="12" t="s">
        <v>881</v>
      </c>
      <c r="F1432" s="274" t="s">
        <v>6839</v>
      </c>
      <c r="G1432" s="347" t="s">
        <v>7085</v>
      </c>
      <c r="H1432" s="12" t="s">
        <v>330</v>
      </c>
      <c r="I1432" s="339">
        <v>31045</v>
      </c>
      <c r="J1432" s="337" t="s">
        <v>7086</v>
      </c>
      <c r="K1432" s="300" t="s">
        <v>1538</v>
      </c>
      <c r="L1432" s="300" t="s">
        <v>1538</v>
      </c>
      <c r="M1432" s="300" t="s">
        <v>5427</v>
      </c>
      <c r="N1432" s="300" t="s">
        <v>1538</v>
      </c>
      <c r="O1432" s="274" t="s">
        <v>1538</v>
      </c>
    </row>
    <row r="1433" spans="1:15">
      <c r="A1433" s="3">
        <f t="shared" si="90"/>
        <v>1425</v>
      </c>
      <c r="B1433" s="3">
        <f t="shared" si="91"/>
        <v>19201427</v>
      </c>
      <c r="C1433" s="300" t="s">
        <v>6965</v>
      </c>
      <c r="D1433" s="293" t="s">
        <v>7087</v>
      </c>
      <c r="E1433" s="12" t="s">
        <v>7088</v>
      </c>
      <c r="F1433" s="274" t="s">
        <v>7089</v>
      </c>
      <c r="G1433" s="347" t="s">
        <v>7090</v>
      </c>
      <c r="H1433" s="12" t="s">
        <v>326</v>
      </c>
      <c r="I1433" s="339">
        <v>28839</v>
      </c>
      <c r="J1433" s="337" t="s">
        <v>7091</v>
      </c>
      <c r="K1433" s="300" t="s">
        <v>1538</v>
      </c>
      <c r="L1433" s="300" t="s">
        <v>1538</v>
      </c>
      <c r="M1433" s="300" t="s">
        <v>5427</v>
      </c>
      <c r="N1433" s="300" t="s">
        <v>7092</v>
      </c>
      <c r="O1433" s="274" t="s">
        <v>1402</v>
      </c>
    </row>
    <row r="1434" spans="1:15">
      <c r="A1434" s="3">
        <f t="shared" si="90"/>
        <v>1426</v>
      </c>
      <c r="B1434" s="3">
        <f t="shared" si="91"/>
        <v>19201428</v>
      </c>
      <c r="C1434" s="300" t="s">
        <v>6965</v>
      </c>
      <c r="D1434" s="293" t="s">
        <v>7093</v>
      </c>
      <c r="E1434" s="12" t="s">
        <v>7094</v>
      </c>
      <c r="F1434" s="274" t="s">
        <v>3866</v>
      </c>
      <c r="G1434" s="12" t="s">
        <v>7095</v>
      </c>
      <c r="H1434" s="12" t="s">
        <v>330</v>
      </c>
      <c r="I1434" s="339">
        <v>33926</v>
      </c>
      <c r="J1434" s="337" t="s">
        <v>7096</v>
      </c>
      <c r="K1434" s="300" t="s">
        <v>1538</v>
      </c>
      <c r="L1434" s="300" t="s">
        <v>1538</v>
      </c>
      <c r="M1434" s="300" t="s">
        <v>343</v>
      </c>
      <c r="N1434" s="300" t="s">
        <v>1538</v>
      </c>
      <c r="O1434" s="274" t="s">
        <v>1538</v>
      </c>
    </row>
    <row r="1435" spans="1:15">
      <c r="A1435" s="3">
        <f t="shared" si="90"/>
        <v>1427</v>
      </c>
      <c r="B1435" s="3">
        <f t="shared" si="91"/>
        <v>19201429</v>
      </c>
      <c r="C1435" s="300" t="s">
        <v>6965</v>
      </c>
      <c r="D1435" s="293" t="s">
        <v>1556</v>
      </c>
      <c r="E1435" s="12" t="s">
        <v>7097</v>
      </c>
      <c r="F1435" s="274" t="s">
        <v>7098</v>
      </c>
      <c r="G1435" s="347" t="s">
        <v>7099</v>
      </c>
      <c r="H1435" s="12" t="s">
        <v>326</v>
      </c>
      <c r="I1435" s="339">
        <v>34803</v>
      </c>
      <c r="J1435" s="337" t="s">
        <v>7100</v>
      </c>
      <c r="K1435" s="300" t="s">
        <v>1538</v>
      </c>
      <c r="L1435" s="300" t="s">
        <v>5312</v>
      </c>
      <c r="M1435" s="300" t="s">
        <v>1081</v>
      </c>
      <c r="N1435" s="300" t="s">
        <v>1538</v>
      </c>
      <c r="O1435" s="274" t="s">
        <v>1538</v>
      </c>
    </row>
    <row r="1436" spans="1:15">
      <c r="A1436" s="3">
        <f t="shared" si="90"/>
        <v>1428</v>
      </c>
      <c r="B1436" s="3">
        <f t="shared" si="91"/>
        <v>19201430</v>
      </c>
      <c r="C1436" s="300" t="s">
        <v>6965</v>
      </c>
      <c r="D1436" s="293" t="s">
        <v>7101</v>
      </c>
      <c r="E1436" s="12" t="s">
        <v>3432</v>
      </c>
      <c r="F1436" s="274" t="s">
        <v>6777</v>
      </c>
      <c r="G1436" s="347" t="s">
        <v>7102</v>
      </c>
      <c r="H1436" s="12" t="s">
        <v>326</v>
      </c>
      <c r="I1436" s="339">
        <v>35425</v>
      </c>
      <c r="J1436" s="337" t="s">
        <v>7103</v>
      </c>
      <c r="K1436" s="300" t="s">
        <v>1538</v>
      </c>
      <c r="L1436" s="300" t="s">
        <v>1538</v>
      </c>
      <c r="M1436" s="300" t="s">
        <v>1081</v>
      </c>
      <c r="N1436" s="300" t="s">
        <v>1538</v>
      </c>
      <c r="O1436" s="274" t="s">
        <v>1538</v>
      </c>
    </row>
    <row r="1437" spans="1:15">
      <c r="A1437" s="3">
        <f t="shared" si="90"/>
        <v>1429</v>
      </c>
      <c r="B1437" s="3">
        <f t="shared" si="91"/>
        <v>19201431</v>
      </c>
      <c r="C1437" s="300" t="s">
        <v>6965</v>
      </c>
      <c r="D1437" s="293" t="s">
        <v>5197</v>
      </c>
      <c r="E1437" s="12" t="s">
        <v>7104</v>
      </c>
      <c r="F1437" s="274" t="s">
        <v>7105</v>
      </c>
      <c r="G1437" s="347" t="s">
        <v>7106</v>
      </c>
      <c r="H1437" s="12" t="s">
        <v>330</v>
      </c>
      <c r="I1437" s="339">
        <v>33288</v>
      </c>
      <c r="J1437" s="337" t="s">
        <v>6991</v>
      </c>
      <c r="K1437" s="300" t="s">
        <v>1538</v>
      </c>
      <c r="L1437" s="300" t="s">
        <v>1538</v>
      </c>
      <c r="M1437" s="300" t="s">
        <v>5427</v>
      </c>
      <c r="N1437" s="300" t="s">
        <v>7107</v>
      </c>
      <c r="O1437" s="274" t="s">
        <v>5547</v>
      </c>
    </row>
    <row r="1438" spans="1:15">
      <c r="A1438" s="3">
        <f t="shared" si="90"/>
        <v>1430</v>
      </c>
      <c r="B1438" s="3">
        <f t="shared" si="91"/>
        <v>19201432</v>
      </c>
      <c r="C1438" s="300" t="s">
        <v>6965</v>
      </c>
      <c r="D1438" s="293" t="s">
        <v>6966</v>
      </c>
      <c r="E1438" s="12" t="s">
        <v>6967</v>
      </c>
      <c r="F1438" s="274" t="s">
        <v>7108</v>
      </c>
      <c r="G1438" s="347" t="s">
        <v>7109</v>
      </c>
      <c r="H1438" s="12" t="s">
        <v>326</v>
      </c>
      <c r="I1438" s="339">
        <v>34602</v>
      </c>
      <c r="J1438" s="337" t="s">
        <v>6991</v>
      </c>
      <c r="K1438" s="300" t="s">
        <v>53</v>
      </c>
      <c r="L1438" s="300" t="s">
        <v>5252</v>
      </c>
      <c r="M1438" s="300" t="s">
        <v>1081</v>
      </c>
      <c r="N1438" s="300" t="s">
        <v>1538</v>
      </c>
      <c r="O1438" s="274" t="s">
        <v>1538</v>
      </c>
    </row>
    <row r="1439" spans="1:15">
      <c r="A1439" s="3">
        <f t="shared" si="90"/>
        <v>1431</v>
      </c>
      <c r="B1439" s="3">
        <f t="shared" si="91"/>
        <v>19201433</v>
      </c>
      <c r="C1439" s="300" t="s">
        <v>6965</v>
      </c>
      <c r="D1439" s="293" t="s">
        <v>4908</v>
      </c>
      <c r="E1439" s="12" t="s">
        <v>5423</v>
      </c>
      <c r="F1439" s="274" t="s">
        <v>7110</v>
      </c>
      <c r="G1439" s="12" t="s">
        <v>7111</v>
      </c>
      <c r="H1439" s="12" t="s">
        <v>330</v>
      </c>
      <c r="I1439" s="339">
        <v>36222</v>
      </c>
      <c r="J1439" s="337" t="s">
        <v>7112</v>
      </c>
      <c r="K1439" s="300" t="s">
        <v>1538</v>
      </c>
      <c r="L1439" s="300" t="s">
        <v>5312</v>
      </c>
      <c r="M1439" s="300" t="s">
        <v>343</v>
      </c>
      <c r="N1439" s="300" t="s">
        <v>1538</v>
      </c>
      <c r="O1439" s="274" t="s">
        <v>1538</v>
      </c>
    </row>
    <row r="1440" spans="1:15">
      <c r="A1440" s="3">
        <f t="shared" si="90"/>
        <v>1432</v>
      </c>
      <c r="B1440" s="3">
        <f t="shared" si="91"/>
        <v>19201434</v>
      </c>
      <c r="C1440" s="300" t="s">
        <v>6965</v>
      </c>
      <c r="D1440" s="293" t="s">
        <v>7002</v>
      </c>
      <c r="E1440" s="12" t="s">
        <v>7113</v>
      </c>
      <c r="F1440" s="274" t="s">
        <v>7114</v>
      </c>
      <c r="G1440" s="347" t="s">
        <v>7115</v>
      </c>
      <c r="H1440" s="12" t="s">
        <v>326</v>
      </c>
      <c r="I1440" s="339">
        <v>29744</v>
      </c>
      <c r="J1440" s="337" t="s">
        <v>6991</v>
      </c>
      <c r="K1440" s="300" t="s">
        <v>1538</v>
      </c>
      <c r="L1440" s="300" t="s">
        <v>5312</v>
      </c>
      <c r="M1440" s="300" t="s">
        <v>5427</v>
      </c>
      <c r="N1440" s="300" t="s">
        <v>7116</v>
      </c>
      <c r="O1440" s="274" t="s">
        <v>7117</v>
      </c>
    </row>
    <row r="1441" spans="1:15">
      <c r="A1441" s="3">
        <f t="shared" si="90"/>
        <v>1433</v>
      </c>
      <c r="B1441" s="3">
        <f t="shared" si="91"/>
        <v>19201435</v>
      </c>
      <c r="C1441" s="300" t="s">
        <v>6965</v>
      </c>
      <c r="D1441" s="293" t="s">
        <v>2726</v>
      </c>
      <c r="E1441" s="12" t="s">
        <v>776</v>
      </c>
      <c r="F1441" s="274" t="s">
        <v>3866</v>
      </c>
      <c r="G1441" s="347" t="s">
        <v>7118</v>
      </c>
      <c r="H1441" s="12" t="s">
        <v>330</v>
      </c>
      <c r="I1441" s="339">
        <v>31106</v>
      </c>
      <c r="J1441" s="337" t="s">
        <v>7119</v>
      </c>
      <c r="K1441" s="300" t="s">
        <v>1538</v>
      </c>
      <c r="L1441" s="300" t="s">
        <v>5252</v>
      </c>
      <c r="M1441" s="300" t="s">
        <v>1081</v>
      </c>
      <c r="N1441" s="300" t="s">
        <v>1538</v>
      </c>
      <c r="O1441" s="274" t="s">
        <v>1538</v>
      </c>
    </row>
    <row r="1442" spans="1:15">
      <c r="A1442" s="3">
        <f t="shared" si="90"/>
        <v>1434</v>
      </c>
      <c r="B1442" s="3">
        <f t="shared" si="91"/>
        <v>19201436</v>
      </c>
      <c r="C1442" s="300" t="s">
        <v>6965</v>
      </c>
      <c r="D1442" s="293" t="s">
        <v>7120</v>
      </c>
      <c r="E1442" s="12" t="s">
        <v>7121</v>
      </c>
      <c r="F1442" s="274" t="s">
        <v>7122</v>
      </c>
      <c r="G1442" s="12" t="s">
        <v>1848</v>
      </c>
      <c r="H1442" s="12" t="s">
        <v>326</v>
      </c>
      <c r="I1442" s="339">
        <v>34582</v>
      </c>
      <c r="J1442" s="337" t="s">
        <v>6991</v>
      </c>
      <c r="K1442" s="300" t="s">
        <v>1538</v>
      </c>
      <c r="L1442" s="300" t="s">
        <v>5312</v>
      </c>
      <c r="M1442" s="300" t="s">
        <v>7033</v>
      </c>
      <c r="N1442" s="300" t="s">
        <v>1538</v>
      </c>
      <c r="O1442" s="274" t="s">
        <v>1538</v>
      </c>
    </row>
    <row r="1443" spans="1:15">
      <c r="A1443" s="3">
        <f t="shared" si="90"/>
        <v>1435</v>
      </c>
      <c r="B1443" s="3">
        <f t="shared" si="91"/>
        <v>19201437</v>
      </c>
      <c r="C1443" s="300" t="s">
        <v>6965</v>
      </c>
      <c r="D1443" s="293" t="s">
        <v>240</v>
      </c>
      <c r="E1443" s="12" t="s">
        <v>7123</v>
      </c>
      <c r="F1443" s="274" t="s">
        <v>7124</v>
      </c>
      <c r="G1443" s="347" t="s">
        <v>7125</v>
      </c>
      <c r="H1443" s="12" t="s">
        <v>326</v>
      </c>
      <c r="I1443" s="339">
        <v>34230</v>
      </c>
      <c r="J1443" s="337" t="s">
        <v>7126</v>
      </c>
      <c r="K1443" s="300" t="s">
        <v>1538</v>
      </c>
      <c r="L1443" s="300" t="s">
        <v>5252</v>
      </c>
      <c r="M1443" s="300" t="s">
        <v>5427</v>
      </c>
      <c r="N1443" s="300" t="s">
        <v>1538</v>
      </c>
      <c r="O1443" s="274" t="s">
        <v>1538</v>
      </c>
    </row>
    <row r="1444" spans="1:15">
      <c r="A1444" s="3">
        <f t="shared" si="90"/>
        <v>1436</v>
      </c>
      <c r="B1444" s="3">
        <f t="shared" si="91"/>
        <v>19201438</v>
      </c>
      <c r="C1444" s="300" t="s">
        <v>6965</v>
      </c>
      <c r="D1444" s="293" t="s">
        <v>92</v>
      </c>
      <c r="E1444" s="12" t="s">
        <v>6975</v>
      </c>
      <c r="F1444" s="274" t="s">
        <v>7127</v>
      </c>
      <c r="G1444" s="12" t="s">
        <v>1848</v>
      </c>
      <c r="H1444" s="12" t="s">
        <v>326</v>
      </c>
      <c r="I1444" s="339">
        <v>35603</v>
      </c>
      <c r="J1444" s="337" t="s">
        <v>7128</v>
      </c>
      <c r="K1444" s="300" t="s">
        <v>53</v>
      </c>
      <c r="L1444" s="300" t="s">
        <v>5252</v>
      </c>
      <c r="M1444" s="300" t="s">
        <v>5416</v>
      </c>
      <c r="N1444" s="300" t="s">
        <v>1538</v>
      </c>
      <c r="O1444" s="274" t="s">
        <v>1538</v>
      </c>
    </row>
    <row r="1445" spans="1:15">
      <c r="A1445" s="3">
        <f t="shared" si="90"/>
        <v>1437</v>
      </c>
      <c r="B1445" s="3">
        <f t="shared" si="91"/>
        <v>19201439</v>
      </c>
      <c r="C1445" s="300" t="s">
        <v>6965</v>
      </c>
      <c r="D1445" s="293" t="s">
        <v>4863</v>
      </c>
      <c r="E1445" s="12" t="s">
        <v>7129</v>
      </c>
      <c r="F1445" s="274" t="s">
        <v>7130</v>
      </c>
      <c r="G1445" s="347" t="s">
        <v>7131</v>
      </c>
      <c r="H1445" s="12" t="s">
        <v>330</v>
      </c>
      <c r="I1445" s="339">
        <v>35271</v>
      </c>
      <c r="J1445" s="337" t="s">
        <v>7132</v>
      </c>
      <c r="K1445" s="300" t="s">
        <v>1538</v>
      </c>
      <c r="L1445" s="300" t="s">
        <v>5252</v>
      </c>
      <c r="M1445" s="300" t="s">
        <v>5427</v>
      </c>
      <c r="N1445" s="300" t="s">
        <v>7133</v>
      </c>
      <c r="O1445" s="274" t="s">
        <v>1384</v>
      </c>
    </row>
    <row r="1446" spans="1:15">
      <c r="A1446" s="3">
        <f t="shared" si="90"/>
        <v>1438</v>
      </c>
      <c r="B1446" s="3">
        <f t="shared" si="91"/>
        <v>19201440</v>
      </c>
      <c r="C1446" s="300" t="s">
        <v>6965</v>
      </c>
      <c r="D1446" s="293" t="s">
        <v>7134</v>
      </c>
      <c r="E1446" s="12" t="s">
        <v>7135</v>
      </c>
      <c r="F1446" s="274" t="s">
        <v>7136</v>
      </c>
      <c r="G1446" s="347" t="s">
        <v>7137</v>
      </c>
      <c r="H1446" s="12" t="s">
        <v>330</v>
      </c>
      <c r="I1446" s="339">
        <v>31794</v>
      </c>
      <c r="J1446" s="337" t="s">
        <v>7138</v>
      </c>
      <c r="K1446" s="300" t="s">
        <v>1538</v>
      </c>
      <c r="L1446" s="300" t="s">
        <v>5252</v>
      </c>
      <c r="M1446" s="300" t="s">
        <v>5427</v>
      </c>
      <c r="N1446" s="300" t="s">
        <v>7139</v>
      </c>
      <c r="O1446" s="274" t="s">
        <v>6926</v>
      </c>
    </row>
    <row r="1447" spans="1:15">
      <c r="A1447" s="3">
        <f t="shared" si="90"/>
        <v>1439</v>
      </c>
      <c r="B1447" s="3">
        <f t="shared" si="91"/>
        <v>19201441</v>
      </c>
      <c r="C1447" s="300" t="s">
        <v>6965</v>
      </c>
      <c r="D1447" s="293" t="s">
        <v>7140</v>
      </c>
      <c r="E1447" s="12" t="s">
        <v>277</v>
      </c>
      <c r="F1447" s="274" t="s">
        <v>7141</v>
      </c>
      <c r="G1447" s="347" t="s">
        <v>7142</v>
      </c>
      <c r="H1447" s="12" t="s">
        <v>330</v>
      </c>
      <c r="I1447" s="339">
        <v>32271</v>
      </c>
      <c r="J1447" s="337" t="s">
        <v>7143</v>
      </c>
      <c r="K1447" s="300" t="s">
        <v>1538</v>
      </c>
      <c r="L1447" s="300" t="s">
        <v>5252</v>
      </c>
      <c r="M1447" s="300" t="s">
        <v>5427</v>
      </c>
      <c r="N1447" s="300" t="s">
        <v>7144</v>
      </c>
      <c r="O1447" s="274" t="s">
        <v>7141</v>
      </c>
    </row>
    <row r="1448" spans="1:15">
      <c r="A1448" s="3">
        <f t="shared" si="90"/>
        <v>1440</v>
      </c>
      <c r="B1448" s="3">
        <f t="shared" si="91"/>
        <v>19201442</v>
      </c>
      <c r="C1448" s="300" t="s">
        <v>6965</v>
      </c>
      <c r="D1448" s="293" t="s">
        <v>6976</v>
      </c>
      <c r="E1448" s="12" t="s">
        <v>6977</v>
      </c>
      <c r="F1448" s="274" t="s">
        <v>7145</v>
      </c>
      <c r="G1448" s="347" t="s">
        <v>7146</v>
      </c>
      <c r="H1448" s="12" t="s">
        <v>330</v>
      </c>
      <c r="I1448" s="339">
        <v>35140</v>
      </c>
      <c r="J1448" s="337" t="s">
        <v>6991</v>
      </c>
      <c r="K1448" s="300" t="s">
        <v>53</v>
      </c>
      <c r="L1448" s="300" t="s">
        <v>5312</v>
      </c>
      <c r="M1448" s="300" t="s">
        <v>5427</v>
      </c>
      <c r="N1448" s="300" t="s">
        <v>1538</v>
      </c>
      <c r="O1448" s="274" t="s">
        <v>1538</v>
      </c>
    </row>
    <row r="1449" spans="1:15">
      <c r="A1449" s="3">
        <f t="shared" si="90"/>
        <v>1441</v>
      </c>
      <c r="B1449" s="3">
        <f t="shared" si="91"/>
        <v>19201443</v>
      </c>
      <c r="C1449" s="300" t="s">
        <v>6965</v>
      </c>
      <c r="D1449" s="293" t="s">
        <v>7147</v>
      </c>
      <c r="E1449" s="12" t="s">
        <v>802</v>
      </c>
      <c r="F1449" s="274" t="s">
        <v>7148</v>
      </c>
      <c r="G1449" s="347" t="s">
        <v>7149</v>
      </c>
      <c r="H1449" s="12" t="s">
        <v>326</v>
      </c>
      <c r="I1449" s="339">
        <v>29461</v>
      </c>
      <c r="J1449" s="337" t="s">
        <v>7150</v>
      </c>
      <c r="K1449" s="300" t="s">
        <v>1538</v>
      </c>
      <c r="L1449" s="300" t="s">
        <v>5252</v>
      </c>
      <c r="M1449" s="300" t="s">
        <v>5427</v>
      </c>
      <c r="N1449" s="300" t="s">
        <v>1538</v>
      </c>
      <c r="O1449" s="274" t="s">
        <v>1538</v>
      </c>
    </row>
    <row r="1450" spans="1:15">
      <c r="A1450" s="3">
        <f t="shared" si="90"/>
        <v>1442</v>
      </c>
      <c r="B1450" s="3">
        <f t="shared" si="91"/>
        <v>19201444</v>
      </c>
      <c r="C1450" s="300" t="s">
        <v>6965</v>
      </c>
      <c r="D1450" s="293" t="s">
        <v>1764</v>
      </c>
      <c r="E1450" s="12" t="s">
        <v>7151</v>
      </c>
      <c r="F1450" s="274" t="s">
        <v>7152</v>
      </c>
      <c r="G1450" s="347" t="s">
        <v>7153</v>
      </c>
      <c r="H1450" s="12" t="s">
        <v>330</v>
      </c>
      <c r="I1450" s="339">
        <v>36326</v>
      </c>
      <c r="J1450" s="337" t="s">
        <v>7154</v>
      </c>
      <c r="K1450" s="300" t="s">
        <v>1538</v>
      </c>
      <c r="L1450" s="300" t="s">
        <v>5252</v>
      </c>
      <c r="M1450" s="300" t="s">
        <v>1081</v>
      </c>
      <c r="N1450" s="300" t="s">
        <v>1538</v>
      </c>
      <c r="O1450" s="274" t="s">
        <v>1538</v>
      </c>
    </row>
    <row r="1451" spans="1:15">
      <c r="A1451" s="3">
        <f t="shared" si="90"/>
        <v>1443</v>
      </c>
      <c r="B1451" s="3">
        <f t="shared" si="91"/>
        <v>19201445</v>
      </c>
      <c r="C1451" s="300" t="s">
        <v>6965</v>
      </c>
      <c r="D1451" s="293" t="s">
        <v>2746</v>
      </c>
      <c r="E1451" s="12" t="s">
        <v>3286</v>
      </c>
      <c r="F1451" s="274" t="s">
        <v>7155</v>
      </c>
      <c r="G1451" s="347" t="s">
        <v>7156</v>
      </c>
      <c r="H1451" s="12" t="s">
        <v>326</v>
      </c>
      <c r="I1451" s="339">
        <v>31413</v>
      </c>
      <c r="J1451" s="337" t="s">
        <v>7157</v>
      </c>
      <c r="K1451" s="300" t="s">
        <v>1538</v>
      </c>
      <c r="L1451" s="300" t="s">
        <v>5252</v>
      </c>
      <c r="M1451" s="300" t="s">
        <v>5427</v>
      </c>
      <c r="N1451" s="300" t="s">
        <v>7158</v>
      </c>
      <c r="O1451" s="274" t="s">
        <v>1538</v>
      </c>
    </row>
    <row r="1452" spans="1:15">
      <c r="A1452" s="3">
        <f t="shared" si="90"/>
        <v>1444</v>
      </c>
      <c r="B1452" s="3">
        <f t="shared" si="91"/>
        <v>19201446</v>
      </c>
      <c r="C1452" s="300" t="s">
        <v>6965</v>
      </c>
      <c r="D1452" s="293" t="s">
        <v>3283</v>
      </c>
      <c r="E1452" s="12" t="s">
        <v>2730</v>
      </c>
      <c r="F1452" s="274" t="s">
        <v>7159</v>
      </c>
      <c r="G1452" s="347" t="s">
        <v>7160</v>
      </c>
      <c r="H1452" s="12" t="s">
        <v>330</v>
      </c>
      <c r="I1452" s="339">
        <v>31017</v>
      </c>
      <c r="J1452" s="337" t="s">
        <v>7161</v>
      </c>
      <c r="K1452" s="300" t="s">
        <v>1538</v>
      </c>
      <c r="L1452" s="300" t="s">
        <v>5252</v>
      </c>
      <c r="M1452" s="300" t="s">
        <v>5427</v>
      </c>
      <c r="N1452" s="300" t="s">
        <v>1538</v>
      </c>
      <c r="O1452" s="274" t="s">
        <v>1538</v>
      </c>
    </row>
    <row r="1453" spans="1:15">
      <c r="A1453" s="3">
        <f t="shared" si="90"/>
        <v>1445</v>
      </c>
      <c r="B1453" s="3">
        <f t="shared" si="91"/>
        <v>19201447</v>
      </c>
      <c r="C1453" s="300" t="s">
        <v>6965</v>
      </c>
      <c r="D1453" s="293" t="s">
        <v>3917</v>
      </c>
      <c r="E1453" s="12" t="s">
        <v>7162</v>
      </c>
      <c r="F1453" s="274" t="s">
        <v>7163</v>
      </c>
      <c r="G1453" s="347" t="s">
        <v>7164</v>
      </c>
      <c r="H1453" s="12" t="s">
        <v>326</v>
      </c>
      <c r="I1453" s="339">
        <v>34906</v>
      </c>
      <c r="J1453" s="337" t="s">
        <v>7165</v>
      </c>
      <c r="K1453" s="300" t="s">
        <v>1538</v>
      </c>
      <c r="L1453" s="300" t="s">
        <v>5252</v>
      </c>
      <c r="M1453" s="300" t="s">
        <v>1081</v>
      </c>
      <c r="N1453" s="300" t="s">
        <v>1538</v>
      </c>
      <c r="O1453" s="274" t="s">
        <v>1538</v>
      </c>
    </row>
    <row r="1454" spans="1:15">
      <c r="A1454" s="3">
        <f t="shared" si="90"/>
        <v>1446</v>
      </c>
      <c r="B1454" s="3">
        <f t="shared" si="91"/>
        <v>19201448</v>
      </c>
      <c r="C1454" s="300" t="s">
        <v>6965</v>
      </c>
      <c r="D1454" s="293" t="s">
        <v>7166</v>
      </c>
      <c r="E1454" s="12" t="s">
        <v>7167</v>
      </c>
      <c r="F1454" s="274" t="s">
        <v>7168</v>
      </c>
      <c r="G1454" s="347" t="s">
        <v>7169</v>
      </c>
      <c r="H1454" s="12" t="s">
        <v>330</v>
      </c>
      <c r="I1454" s="339">
        <v>35803</v>
      </c>
      <c r="J1454" s="337" t="s">
        <v>6991</v>
      </c>
      <c r="K1454" s="300" t="s">
        <v>1538</v>
      </c>
      <c r="L1454" s="300" t="s">
        <v>5252</v>
      </c>
      <c r="M1454" s="300" t="s">
        <v>7033</v>
      </c>
      <c r="N1454" s="300" t="s">
        <v>7170</v>
      </c>
      <c r="O1454" s="274" t="s">
        <v>1538</v>
      </c>
    </row>
    <row r="1455" spans="1:15">
      <c r="A1455" s="3">
        <f t="shared" si="90"/>
        <v>1447</v>
      </c>
      <c r="B1455" s="3">
        <f t="shared" si="91"/>
        <v>19201449</v>
      </c>
      <c r="C1455" s="300" t="s">
        <v>6965</v>
      </c>
      <c r="D1455" s="293" t="s">
        <v>7171</v>
      </c>
      <c r="E1455" s="12" t="s">
        <v>7172</v>
      </c>
      <c r="F1455" s="274" t="s">
        <v>7173</v>
      </c>
      <c r="G1455" s="347" t="s">
        <v>7174</v>
      </c>
      <c r="H1455" s="12" t="s">
        <v>326</v>
      </c>
      <c r="I1455" s="339">
        <v>29380</v>
      </c>
      <c r="J1455" s="337" t="s">
        <v>7175</v>
      </c>
      <c r="K1455" s="300" t="s">
        <v>1538</v>
      </c>
      <c r="L1455" s="300" t="s">
        <v>5252</v>
      </c>
      <c r="M1455" s="300" t="s">
        <v>7033</v>
      </c>
      <c r="N1455" s="300" t="s">
        <v>7176</v>
      </c>
      <c r="O1455" s="274" t="s">
        <v>7177</v>
      </c>
    </row>
    <row r="1456" spans="1:15">
      <c r="A1456" s="3">
        <f t="shared" si="90"/>
        <v>1448</v>
      </c>
      <c r="B1456" s="3">
        <f t="shared" si="91"/>
        <v>19201450</v>
      </c>
      <c r="C1456" s="300" t="s">
        <v>6965</v>
      </c>
      <c r="D1456" s="293" t="s">
        <v>4472</v>
      </c>
      <c r="E1456" s="12" t="s">
        <v>15</v>
      </c>
      <c r="F1456" s="274" t="s">
        <v>7178</v>
      </c>
      <c r="G1456" s="347" t="s">
        <v>7179</v>
      </c>
      <c r="H1456" s="12" t="s">
        <v>326</v>
      </c>
      <c r="I1456" s="339">
        <v>35492</v>
      </c>
      <c r="J1456" s="337" t="s">
        <v>6991</v>
      </c>
      <c r="K1456" s="300" t="s">
        <v>1538</v>
      </c>
      <c r="L1456" s="300" t="s">
        <v>5252</v>
      </c>
      <c r="M1456" s="300" t="s">
        <v>5427</v>
      </c>
      <c r="N1456" s="300" t="s">
        <v>7180</v>
      </c>
      <c r="O1456" s="274" t="s">
        <v>1278</v>
      </c>
    </row>
    <row r="1457" spans="1:15">
      <c r="A1457" s="3">
        <f t="shared" si="90"/>
        <v>1449</v>
      </c>
      <c r="B1457" s="3">
        <f t="shared" si="91"/>
        <v>19201451</v>
      </c>
      <c r="C1457" s="300" t="s">
        <v>6965</v>
      </c>
      <c r="D1457" s="293" t="s">
        <v>7181</v>
      </c>
      <c r="E1457" s="12" t="s">
        <v>7182</v>
      </c>
      <c r="F1457" s="274" t="s">
        <v>7183</v>
      </c>
      <c r="G1457" s="347" t="s">
        <v>7184</v>
      </c>
      <c r="H1457" s="12" t="s">
        <v>326</v>
      </c>
      <c r="I1457" s="339">
        <v>35514</v>
      </c>
      <c r="J1457" s="337" t="s">
        <v>7185</v>
      </c>
      <c r="K1457" s="300" t="s">
        <v>1538</v>
      </c>
      <c r="L1457" s="300" t="s">
        <v>5252</v>
      </c>
      <c r="M1457" s="300" t="s">
        <v>5416</v>
      </c>
      <c r="N1457" s="300" t="s">
        <v>1538</v>
      </c>
      <c r="O1457" s="274" t="s">
        <v>1538</v>
      </c>
    </row>
    <row r="1458" spans="1:15">
      <c r="A1458" s="3">
        <f t="shared" si="90"/>
        <v>1450</v>
      </c>
      <c r="B1458" s="3">
        <f t="shared" si="91"/>
        <v>19201452</v>
      </c>
      <c r="C1458" s="300" t="s">
        <v>6965</v>
      </c>
      <c r="D1458" s="293" t="s">
        <v>2070</v>
      </c>
      <c r="E1458" s="12" t="s">
        <v>1574</v>
      </c>
      <c r="F1458" s="274" t="s">
        <v>7186</v>
      </c>
      <c r="G1458" s="347" t="s">
        <v>7187</v>
      </c>
      <c r="H1458" s="12" t="s">
        <v>326</v>
      </c>
      <c r="I1458" s="339">
        <v>31908</v>
      </c>
      <c r="J1458" s="337" t="s">
        <v>7188</v>
      </c>
      <c r="K1458" s="300" t="s">
        <v>1538</v>
      </c>
      <c r="L1458" s="300" t="s">
        <v>5252</v>
      </c>
      <c r="M1458" s="300" t="s">
        <v>1081</v>
      </c>
      <c r="N1458" s="300" t="s">
        <v>1538</v>
      </c>
      <c r="O1458" s="274" t="s">
        <v>1538</v>
      </c>
    </row>
    <row r="1459" spans="1:15">
      <c r="A1459" s="3">
        <f t="shared" si="90"/>
        <v>1451</v>
      </c>
      <c r="B1459" s="3">
        <f t="shared" si="91"/>
        <v>19201453</v>
      </c>
      <c r="C1459" s="300" t="s">
        <v>6965</v>
      </c>
      <c r="D1459" s="293" t="s">
        <v>6963</v>
      </c>
      <c r="E1459" s="12" t="s">
        <v>6964</v>
      </c>
      <c r="F1459" s="274" t="s">
        <v>7189</v>
      </c>
      <c r="G1459" s="347" t="s">
        <v>7190</v>
      </c>
      <c r="H1459" s="12" t="s">
        <v>326</v>
      </c>
      <c r="I1459" s="339">
        <v>34780</v>
      </c>
      <c r="J1459" s="337" t="s">
        <v>6991</v>
      </c>
      <c r="K1459" s="300" t="s">
        <v>1538</v>
      </c>
      <c r="L1459" s="300" t="s">
        <v>5312</v>
      </c>
      <c r="M1459" s="300" t="s">
        <v>5416</v>
      </c>
      <c r="N1459" s="300" t="s">
        <v>1538</v>
      </c>
      <c r="O1459" s="274" t="s">
        <v>1538</v>
      </c>
    </row>
    <row r="1460" spans="1:15">
      <c r="A1460" s="3">
        <f t="shared" si="90"/>
        <v>1452</v>
      </c>
      <c r="B1460" s="3">
        <f t="shared" si="91"/>
        <v>19201454</v>
      </c>
      <c r="C1460" s="300" t="s">
        <v>6965</v>
      </c>
      <c r="D1460" s="293" t="s">
        <v>5753</v>
      </c>
      <c r="E1460" s="12" t="s">
        <v>314</v>
      </c>
      <c r="F1460" s="274" t="s">
        <v>7191</v>
      </c>
      <c r="G1460" s="347" t="s">
        <v>7192</v>
      </c>
      <c r="H1460" s="12" t="s">
        <v>330</v>
      </c>
      <c r="I1460" s="339">
        <v>34247</v>
      </c>
      <c r="J1460" s="337" t="s">
        <v>7193</v>
      </c>
      <c r="K1460" s="300" t="s">
        <v>1538</v>
      </c>
      <c r="L1460" s="300" t="s">
        <v>5252</v>
      </c>
      <c r="M1460" s="300" t="s">
        <v>5427</v>
      </c>
      <c r="N1460" s="300" t="s">
        <v>1538</v>
      </c>
      <c r="O1460" s="274" t="s">
        <v>1538</v>
      </c>
    </row>
    <row r="1461" spans="1:15">
      <c r="A1461" s="3">
        <f t="shared" si="90"/>
        <v>1453</v>
      </c>
      <c r="B1461" s="3">
        <f t="shared" si="91"/>
        <v>19201455</v>
      </c>
      <c r="C1461" s="300" t="s">
        <v>6965</v>
      </c>
      <c r="D1461" s="293" t="s">
        <v>7194</v>
      </c>
      <c r="E1461" s="12" t="s">
        <v>7195</v>
      </c>
      <c r="F1461" s="274" t="s">
        <v>4066</v>
      </c>
      <c r="G1461" s="347" t="s">
        <v>7196</v>
      </c>
      <c r="H1461" s="12" t="s">
        <v>330</v>
      </c>
      <c r="I1461" s="339">
        <v>34931</v>
      </c>
      <c r="J1461" s="337" t="s">
        <v>7197</v>
      </c>
      <c r="K1461" s="300" t="s">
        <v>1538</v>
      </c>
      <c r="L1461" s="300" t="s">
        <v>7198</v>
      </c>
      <c r="M1461" s="300" t="s">
        <v>7033</v>
      </c>
      <c r="N1461" s="300" t="s">
        <v>1538</v>
      </c>
      <c r="O1461" s="274" t="s">
        <v>1538</v>
      </c>
    </row>
    <row r="1462" spans="1:15">
      <c r="A1462" s="3">
        <f t="shared" si="90"/>
        <v>1454</v>
      </c>
      <c r="B1462" s="3">
        <f t="shared" si="91"/>
        <v>19201456</v>
      </c>
      <c r="C1462" s="300" t="s">
        <v>6965</v>
      </c>
      <c r="D1462" s="293" t="s">
        <v>3194</v>
      </c>
      <c r="E1462" s="12" t="s">
        <v>7199</v>
      </c>
      <c r="F1462" s="274" t="s">
        <v>7200</v>
      </c>
      <c r="G1462" s="347" t="s">
        <v>7201</v>
      </c>
      <c r="H1462" s="464" t="s">
        <v>330</v>
      </c>
      <c r="I1462" s="339">
        <v>34928</v>
      </c>
      <c r="J1462" s="337" t="s">
        <v>6991</v>
      </c>
      <c r="K1462" s="300" t="s">
        <v>53</v>
      </c>
      <c r="L1462" s="300" t="s">
        <v>5252</v>
      </c>
      <c r="M1462" s="300" t="s">
        <v>1081</v>
      </c>
      <c r="N1462" s="300" t="s">
        <v>1538</v>
      </c>
      <c r="O1462" s="274" t="s">
        <v>1538</v>
      </c>
    </row>
    <row r="1463" spans="1:15">
      <c r="A1463" s="3">
        <f t="shared" si="90"/>
        <v>1455</v>
      </c>
      <c r="B1463" s="3">
        <f t="shared" si="91"/>
        <v>19201457</v>
      </c>
      <c r="C1463" s="300" t="s">
        <v>6965</v>
      </c>
      <c r="D1463" s="293" t="s">
        <v>7202</v>
      </c>
      <c r="E1463" s="12" t="s">
        <v>7203</v>
      </c>
      <c r="F1463" s="274" t="s">
        <v>7204</v>
      </c>
      <c r="G1463" s="347" t="s">
        <v>7205</v>
      </c>
      <c r="H1463" s="12" t="s">
        <v>326</v>
      </c>
      <c r="I1463" s="339">
        <v>30612</v>
      </c>
      <c r="J1463" s="337" t="s">
        <v>6991</v>
      </c>
      <c r="K1463" s="300" t="s">
        <v>1538</v>
      </c>
      <c r="L1463" s="300" t="s">
        <v>5252</v>
      </c>
      <c r="M1463" s="300" t="s">
        <v>5427</v>
      </c>
      <c r="N1463" s="300" t="s">
        <v>7206</v>
      </c>
      <c r="O1463" s="274" t="s">
        <v>7207</v>
      </c>
    </row>
    <row r="1464" spans="1:15">
      <c r="A1464" s="3">
        <f t="shared" si="90"/>
        <v>1456</v>
      </c>
      <c r="B1464" s="3">
        <f t="shared" si="91"/>
        <v>19201458</v>
      </c>
      <c r="C1464" s="300" t="s">
        <v>6965</v>
      </c>
      <c r="D1464" s="293" t="s">
        <v>4993</v>
      </c>
      <c r="E1464" s="12" t="s">
        <v>5412</v>
      </c>
      <c r="F1464" s="274" t="s">
        <v>5413</v>
      </c>
      <c r="G1464" s="347" t="s">
        <v>5414</v>
      </c>
      <c r="H1464" s="12" t="s">
        <v>326</v>
      </c>
      <c r="I1464" s="339">
        <v>29447</v>
      </c>
      <c r="J1464" s="337" t="s">
        <v>5415</v>
      </c>
      <c r="K1464" s="300" t="s">
        <v>1538</v>
      </c>
      <c r="L1464" s="300" t="s">
        <v>5252</v>
      </c>
      <c r="M1464" s="300" t="s">
        <v>5427</v>
      </c>
      <c r="N1464" s="300" t="s">
        <v>1538</v>
      </c>
      <c r="O1464" s="274" t="s">
        <v>1538</v>
      </c>
    </row>
    <row r="1465" spans="1:15">
      <c r="A1465" s="3">
        <f t="shared" si="90"/>
        <v>1457</v>
      </c>
      <c r="B1465" s="3">
        <f t="shared" si="91"/>
        <v>19201459</v>
      </c>
      <c r="C1465" s="300" t="s">
        <v>6965</v>
      </c>
      <c r="D1465" s="293" t="s">
        <v>2393</v>
      </c>
      <c r="E1465" s="12" t="s">
        <v>7208</v>
      </c>
      <c r="F1465" s="274" t="s">
        <v>7209</v>
      </c>
      <c r="G1465" s="347" t="s">
        <v>7210</v>
      </c>
      <c r="H1465" s="12" t="s">
        <v>326</v>
      </c>
      <c r="I1465" s="339">
        <v>32352</v>
      </c>
      <c r="J1465" s="337" t="s">
        <v>7211</v>
      </c>
      <c r="K1465" s="300" t="s">
        <v>1538</v>
      </c>
      <c r="L1465" s="300" t="s">
        <v>5252</v>
      </c>
      <c r="M1465" s="300" t="s">
        <v>5427</v>
      </c>
      <c r="N1465" s="300" t="s">
        <v>7212</v>
      </c>
      <c r="O1465" s="274" t="s">
        <v>1806</v>
      </c>
    </row>
    <row r="1466" spans="1:15">
      <c r="A1466" s="3">
        <f t="shared" si="90"/>
        <v>1458</v>
      </c>
      <c r="B1466" s="3">
        <f t="shared" si="91"/>
        <v>19201460</v>
      </c>
      <c r="C1466" s="300" t="s">
        <v>6965</v>
      </c>
      <c r="D1466" s="293" t="s">
        <v>7213</v>
      </c>
      <c r="E1466" s="12" t="s">
        <v>6929</v>
      </c>
      <c r="F1466" s="274" t="s">
        <v>6960</v>
      </c>
      <c r="G1466" s="347" t="s">
        <v>7214</v>
      </c>
      <c r="H1466" s="12" t="s">
        <v>330</v>
      </c>
      <c r="I1466" s="339">
        <v>35361</v>
      </c>
      <c r="J1466" s="337" t="s">
        <v>7215</v>
      </c>
      <c r="K1466" s="300" t="s">
        <v>1538</v>
      </c>
      <c r="L1466" s="300" t="s">
        <v>5252</v>
      </c>
      <c r="M1466" s="300" t="s">
        <v>5427</v>
      </c>
      <c r="N1466" s="300" t="s">
        <v>7216</v>
      </c>
      <c r="O1466" s="274" t="s">
        <v>3702</v>
      </c>
    </row>
    <row r="1467" spans="1:15">
      <c r="A1467" s="3">
        <f t="shared" si="90"/>
        <v>1459</v>
      </c>
      <c r="B1467" s="3">
        <f t="shared" si="91"/>
        <v>19201461</v>
      </c>
      <c r="C1467" s="300" t="s">
        <v>6965</v>
      </c>
      <c r="D1467" s="293" t="s">
        <v>6962</v>
      </c>
      <c r="E1467" s="12" t="s">
        <v>7217</v>
      </c>
      <c r="F1467" s="274" t="s">
        <v>7218</v>
      </c>
      <c r="G1467" s="347" t="s">
        <v>7219</v>
      </c>
      <c r="H1467" s="12" t="s">
        <v>330</v>
      </c>
      <c r="I1467" s="339">
        <v>36365</v>
      </c>
      <c r="J1467" s="337" t="s">
        <v>6991</v>
      </c>
      <c r="K1467" s="300" t="s">
        <v>1538</v>
      </c>
      <c r="L1467" s="300" t="s">
        <v>5252</v>
      </c>
      <c r="M1467" s="300" t="s">
        <v>5427</v>
      </c>
      <c r="N1467" s="300" t="s">
        <v>7220</v>
      </c>
      <c r="O1467" s="274" t="s">
        <v>1538</v>
      </c>
    </row>
    <row r="1468" spans="1:15">
      <c r="A1468" s="3">
        <f t="shared" si="90"/>
        <v>1460</v>
      </c>
      <c r="B1468" s="3">
        <f t="shared" si="91"/>
        <v>19201462</v>
      </c>
      <c r="C1468" s="300" t="s">
        <v>6965</v>
      </c>
      <c r="D1468" s="293" t="s">
        <v>857</v>
      </c>
      <c r="E1468" s="12" t="s">
        <v>7221</v>
      </c>
      <c r="F1468" s="274" t="s">
        <v>7222</v>
      </c>
      <c r="G1468" s="347" t="s">
        <v>7223</v>
      </c>
      <c r="H1468" s="12" t="s">
        <v>330</v>
      </c>
      <c r="I1468" s="339">
        <v>35124</v>
      </c>
      <c r="J1468" s="337" t="s">
        <v>7224</v>
      </c>
      <c r="K1468" s="300" t="s">
        <v>59</v>
      </c>
      <c r="L1468" s="300" t="s">
        <v>5252</v>
      </c>
      <c r="M1468" s="300" t="s">
        <v>5427</v>
      </c>
      <c r="N1468" s="300" t="s">
        <v>1538</v>
      </c>
      <c r="O1468" s="274" t="s">
        <v>1538</v>
      </c>
    </row>
    <row r="1469" spans="1:15">
      <c r="A1469" s="3">
        <f t="shared" si="90"/>
        <v>1461</v>
      </c>
      <c r="B1469" s="3">
        <f t="shared" si="91"/>
        <v>19201463</v>
      </c>
      <c r="C1469" s="300" t="s">
        <v>6965</v>
      </c>
      <c r="D1469" s="293" t="s">
        <v>7225</v>
      </c>
      <c r="E1469" s="12" t="s">
        <v>7226</v>
      </c>
      <c r="F1469" s="274" t="s">
        <v>7227</v>
      </c>
      <c r="G1469" s="347" t="s">
        <v>7228</v>
      </c>
      <c r="H1469" s="12" t="s">
        <v>330</v>
      </c>
      <c r="I1469" s="339">
        <v>33556</v>
      </c>
      <c r="J1469" s="337" t="s">
        <v>7229</v>
      </c>
      <c r="K1469" s="300" t="s">
        <v>1538</v>
      </c>
      <c r="L1469" s="300" t="s">
        <v>5252</v>
      </c>
      <c r="M1469" s="300" t="s">
        <v>5427</v>
      </c>
      <c r="N1469" s="300" t="s">
        <v>7230</v>
      </c>
      <c r="O1469" s="274" t="s">
        <v>7231</v>
      </c>
    </row>
    <row r="1470" spans="1:15">
      <c r="A1470" s="3">
        <f t="shared" si="90"/>
        <v>1462</v>
      </c>
      <c r="B1470" s="3">
        <f t="shared" si="91"/>
        <v>19201464</v>
      </c>
      <c r="C1470" s="300" t="s">
        <v>6978</v>
      </c>
      <c r="D1470" s="293" t="s">
        <v>7232</v>
      </c>
      <c r="E1470" s="12" t="s">
        <v>7233</v>
      </c>
      <c r="F1470" s="274" t="s">
        <v>7234</v>
      </c>
      <c r="G1470" s="347" t="s">
        <v>7235</v>
      </c>
      <c r="H1470" s="12" t="s">
        <v>330</v>
      </c>
      <c r="I1470" s="339">
        <v>31618</v>
      </c>
      <c r="J1470" s="337" t="s">
        <v>6991</v>
      </c>
      <c r="K1470" s="300" t="s">
        <v>1538</v>
      </c>
      <c r="L1470" s="300" t="s">
        <v>5252</v>
      </c>
      <c r="M1470" s="300" t="s">
        <v>5427</v>
      </c>
      <c r="N1470" s="300" t="s">
        <v>1538</v>
      </c>
      <c r="O1470" s="274" t="s">
        <v>1538</v>
      </c>
    </row>
    <row r="1471" spans="1:15">
      <c r="A1471" s="3">
        <f t="shared" si="90"/>
        <v>1463</v>
      </c>
      <c r="B1471" s="3">
        <f t="shared" si="91"/>
        <v>19201465</v>
      </c>
      <c r="C1471" s="300" t="s">
        <v>6978</v>
      </c>
      <c r="D1471" s="293" t="s">
        <v>7236</v>
      </c>
      <c r="E1471" s="12" t="s">
        <v>7237</v>
      </c>
      <c r="F1471" s="274" t="s">
        <v>7238</v>
      </c>
      <c r="G1471" s="347" t="s">
        <v>7239</v>
      </c>
      <c r="H1471" s="12" t="s">
        <v>330</v>
      </c>
      <c r="I1471" s="339">
        <v>31564</v>
      </c>
      <c r="J1471" s="337" t="s">
        <v>7240</v>
      </c>
      <c r="K1471" s="300" t="s">
        <v>1538</v>
      </c>
      <c r="L1471" s="300" t="s">
        <v>5252</v>
      </c>
      <c r="M1471" s="300" t="s">
        <v>5427</v>
      </c>
      <c r="N1471" s="300" t="s">
        <v>1538</v>
      </c>
      <c r="O1471" s="274" t="s">
        <v>1538</v>
      </c>
    </row>
    <row r="1472" spans="1:15">
      <c r="A1472" s="3">
        <f t="shared" si="90"/>
        <v>1464</v>
      </c>
      <c r="B1472" s="3">
        <f t="shared" si="91"/>
        <v>19201466</v>
      </c>
      <c r="C1472" s="300" t="s">
        <v>6978</v>
      </c>
      <c r="D1472" s="293" t="s">
        <v>7241</v>
      </c>
      <c r="E1472" s="12" t="s">
        <v>7242</v>
      </c>
      <c r="F1472" s="274" t="s">
        <v>7243</v>
      </c>
      <c r="G1472" s="347" t="s">
        <v>7244</v>
      </c>
      <c r="H1472" s="12" t="s">
        <v>330</v>
      </c>
      <c r="I1472" s="339">
        <v>31104</v>
      </c>
      <c r="J1472" s="337" t="s">
        <v>7245</v>
      </c>
      <c r="K1472" s="300" t="s">
        <v>1538</v>
      </c>
      <c r="L1472" s="300" t="s">
        <v>5252</v>
      </c>
      <c r="M1472" s="300" t="s">
        <v>5427</v>
      </c>
      <c r="N1472" s="300" t="s">
        <v>1538</v>
      </c>
      <c r="O1472" s="274" t="s">
        <v>1538</v>
      </c>
    </row>
    <row r="1473" spans="1:15">
      <c r="A1473" s="3">
        <f t="shared" si="90"/>
        <v>1465</v>
      </c>
      <c r="B1473" s="3">
        <f t="shared" si="91"/>
        <v>19201467</v>
      </c>
      <c r="C1473" s="300" t="s">
        <v>6978</v>
      </c>
      <c r="D1473" s="293" t="s">
        <v>7246</v>
      </c>
      <c r="E1473" s="12" t="s">
        <v>7247</v>
      </c>
      <c r="F1473" s="274" t="s">
        <v>7248</v>
      </c>
      <c r="G1473" s="347" t="s">
        <v>7249</v>
      </c>
      <c r="H1473" s="12" t="s">
        <v>330</v>
      </c>
      <c r="I1473" s="339">
        <v>34326</v>
      </c>
      <c r="J1473" s="337" t="s">
        <v>7250</v>
      </c>
      <c r="K1473" s="300" t="s">
        <v>1538</v>
      </c>
      <c r="L1473" s="300" t="s">
        <v>5252</v>
      </c>
      <c r="M1473" s="300" t="s">
        <v>5427</v>
      </c>
      <c r="N1473" s="300" t="s">
        <v>1538</v>
      </c>
      <c r="O1473" s="274" t="s">
        <v>1538</v>
      </c>
    </row>
    <row r="1474" spans="1:15">
      <c r="A1474" s="3">
        <f t="shared" ref="A1474:A1537" si="92">A1473+1</f>
        <v>1466</v>
      </c>
      <c r="B1474" s="3">
        <f t="shared" ref="B1474:B1537" si="93">B1473+1</f>
        <v>19201468</v>
      </c>
      <c r="C1474" s="300" t="s">
        <v>6978</v>
      </c>
      <c r="D1474" s="293" t="s">
        <v>6833</v>
      </c>
      <c r="E1474" s="12" t="s">
        <v>6834</v>
      </c>
      <c r="F1474" s="274" t="s">
        <v>6835</v>
      </c>
      <c r="G1474" s="347" t="s">
        <v>7251</v>
      </c>
      <c r="H1474" s="12" t="s">
        <v>326</v>
      </c>
      <c r="I1474" s="339">
        <v>36587</v>
      </c>
      <c r="J1474" s="337" t="s">
        <v>7252</v>
      </c>
      <c r="K1474" s="300" t="s">
        <v>1538</v>
      </c>
      <c r="L1474" s="300" t="s">
        <v>5312</v>
      </c>
      <c r="M1474" s="300" t="s">
        <v>5427</v>
      </c>
      <c r="N1474" s="300" t="s">
        <v>7253</v>
      </c>
      <c r="O1474" s="274" t="s">
        <v>6224</v>
      </c>
    </row>
    <row r="1475" spans="1:15">
      <c r="A1475" s="3">
        <f t="shared" si="92"/>
        <v>1467</v>
      </c>
      <c r="B1475" s="3">
        <f t="shared" si="93"/>
        <v>19201469</v>
      </c>
      <c r="C1475" s="300" t="s">
        <v>6978</v>
      </c>
      <c r="D1475" s="293" t="s">
        <v>7254</v>
      </c>
      <c r="E1475" s="12" t="s">
        <v>2007</v>
      </c>
      <c r="F1475" s="274" t="s">
        <v>7255</v>
      </c>
      <c r="G1475" s="347" t="s">
        <v>7256</v>
      </c>
      <c r="H1475" s="12" t="s">
        <v>330</v>
      </c>
      <c r="I1475" s="339">
        <v>34705</v>
      </c>
      <c r="J1475" s="337" t="s">
        <v>7257</v>
      </c>
      <c r="K1475" s="300" t="s">
        <v>1538</v>
      </c>
      <c r="L1475" s="300" t="s">
        <v>5312</v>
      </c>
      <c r="M1475" s="300" t="s">
        <v>5427</v>
      </c>
      <c r="N1475" s="300" t="s">
        <v>7258</v>
      </c>
      <c r="O1475" s="274" t="s">
        <v>6068</v>
      </c>
    </row>
    <row r="1476" spans="1:15">
      <c r="A1476" s="3">
        <f t="shared" si="92"/>
        <v>1468</v>
      </c>
      <c r="B1476" s="3">
        <f t="shared" si="93"/>
        <v>19201470</v>
      </c>
      <c r="C1476" s="300" t="s">
        <v>6978</v>
      </c>
      <c r="D1476" s="293" t="s">
        <v>7259</v>
      </c>
      <c r="E1476" s="12" t="s">
        <v>7260</v>
      </c>
      <c r="F1476" s="274" t="s">
        <v>7261</v>
      </c>
      <c r="G1476" s="347" t="s">
        <v>7262</v>
      </c>
      <c r="H1476" s="12" t="s">
        <v>330</v>
      </c>
      <c r="I1476" s="339">
        <v>33968</v>
      </c>
      <c r="J1476" s="337" t="s">
        <v>7263</v>
      </c>
      <c r="K1476" s="300" t="s">
        <v>1538</v>
      </c>
      <c r="L1476" s="300" t="s">
        <v>5252</v>
      </c>
      <c r="M1476" s="300" t="s">
        <v>5427</v>
      </c>
      <c r="N1476" s="300" t="s">
        <v>1538</v>
      </c>
      <c r="O1476" s="274" t="s">
        <v>1538</v>
      </c>
    </row>
    <row r="1477" spans="1:15">
      <c r="A1477" s="3">
        <f t="shared" si="92"/>
        <v>1469</v>
      </c>
      <c r="B1477" s="3">
        <f t="shared" si="93"/>
        <v>19201471</v>
      </c>
      <c r="C1477" s="300" t="s">
        <v>6978</v>
      </c>
      <c r="D1477" s="293" t="s">
        <v>849</v>
      </c>
      <c r="E1477" s="12" t="s">
        <v>7264</v>
      </c>
      <c r="F1477" s="274" t="s">
        <v>7265</v>
      </c>
      <c r="G1477" s="347" t="s">
        <v>7266</v>
      </c>
      <c r="H1477" s="12" t="s">
        <v>330</v>
      </c>
      <c r="I1477" s="339">
        <v>35172</v>
      </c>
      <c r="J1477" s="337" t="s">
        <v>6991</v>
      </c>
      <c r="K1477" s="300" t="s">
        <v>1538</v>
      </c>
      <c r="L1477" s="300" t="s">
        <v>5252</v>
      </c>
      <c r="M1477" s="300" t="s">
        <v>5427</v>
      </c>
      <c r="N1477" s="300" t="s">
        <v>71</v>
      </c>
      <c r="O1477" s="274" t="s">
        <v>1289</v>
      </c>
    </row>
    <row r="1478" spans="1:15">
      <c r="A1478" s="3">
        <f t="shared" si="92"/>
        <v>1470</v>
      </c>
      <c r="B1478" s="3">
        <f t="shared" si="93"/>
        <v>19201472</v>
      </c>
      <c r="C1478" s="300" t="s">
        <v>6978</v>
      </c>
      <c r="D1478" s="293" t="s">
        <v>7267</v>
      </c>
      <c r="E1478" s="12" t="s">
        <v>7268</v>
      </c>
      <c r="F1478" s="274" t="s">
        <v>7269</v>
      </c>
      <c r="G1478" s="347" t="s">
        <v>7270</v>
      </c>
      <c r="H1478" s="12" t="s">
        <v>326</v>
      </c>
      <c r="I1478" s="339">
        <v>33855</v>
      </c>
      <c r="J1478" s="337" t="s">
        <v>6991</v>
      </c>
      <c r="K1478" s="300" t="s">
        <v>1538</v>
      </c>
      <c r="L1478" s="300" t="s">
        <v>5252</v>
      </c>
      <c r="M1478" s="300" t="s">
        <v>5427</v>
      </c>
      <c r="N1478" s="300" t="s">
        <v>7271</v>
      </c>
      <c r="O1478" s="274" t="s">
        <v>1988</v>
      </c>
    </row>
    <row r="1479" spans="1:15">
      <c r="A1479" s="3">
        <f t="shared" si="92"/>
        <v>1471</v>
      </c>
      <c r="B1479" s="3">
        <f t="shared" si="93"/>
        <v>19201473</v>
      </c>
      <c r="C1479" s="300" t="s">
        <v>6978</v>
      </c>
      <c r="D1479" s="293" t="s">
        <v>3245</v>
      </c>
      <c r="E1479" s="12" t="s">
        <v>3266</v>
      </c>
      <c r="F1479" s="274" t="s">
        <v>6837</v>
      </c>
      <c r="G1479" s="347" t="s">
        <v>7272</v>
      </c>
      <c r="H1479" s="12" t="s">
        <v>330</v>
      </c>
      <c r="I1479" s="339">
        <v>34790</v>
      </c>
      <c r="J1479" s="337" t="s">
        <v>7273</v>
      </c>
      <c r="K1479" s="300" t="s">
        <v>1538</v>
      </c>
      <c r="L1479" s="300" t="s">
        <v>5252</v>
      </c>
      <c r="M1479" s="300" t="s">
        <v>5427</v>
      </c>
      <c r="N1479" s="300" t="s">
        <v>7274</v>
      </c>
      <c r="O1479" s="274" t="s">
        <v>1538</v>
      </c>
    </row>
    <row r="1480" spans="1:15">
      <c r="A1480" s="3">
        <f t="shared" si="92"/>
        <v>1472</v>
      </c>
      <c r="B1480" s="3">
        <f t="shared" si="93"/>
        <v>19201474</v>
      </c>
      <c r="C1480" s="300" t="s">
        <v>6978</v>
      </c>
      <c r="D1480" s="293" t="s">
        <v>3223</v>
      </c>
      <c r="E1480" s="12" t="s">
        <v>6980</v>
      </c>
      <c r="F1480" s="274" t="s">
        <v>7275</v>
      </c>
      <c r="G1480" s="347" t="s">
        <v>7276</v>
      </c>
      <c r="H1480" s="12" t="s">
        <v>330</v>
      </c>
      <c r="I1480" s="339">
        <v>34300</v>
      </c>
      <c r="J1480" s="337" t="s">
        <v>7277</v>
      </c>
      <c r="K1480" s="300" t="s">
        <v>53</v>
      </c>
      <c r="L1480" s="300" t="s">
        <v>5312</v>
      </c>
      <c r="M1480" s="300" t="s">
        <v>5427</v>
      </c>
      <c r="N1480" s="300" t="s">
        <v>1538</v>
      </c>
      <c r="O1480" s="274" t="s">
        <v>1538</v>
      </c>
    </row>
    <row r="1481" spans="1:15">
      <c r="A1481" s="3">
        <f t="shared" si="92"/>
        <v>1473</v>
      </c>
      <c r="B1481" s="3">
        <f t="shared" si="93"/>
        <v>19201475</v>
      </c>
      <c r="C1481" s="300" t="s">
        <v>6978</v>
      </c>
      <c r="D1481" s="293" t="s">
        <v>7278</v>
      </c>
      <c r="E1481" s="12" t="s">
        <v>15</v>
      </c>
      <c r="F1481" s="274" t="s">
        <v>7279</v>
      </c>
      <c r="G1481" s="347" t="s">
        <v>7280</v>
      </c>
      <c r="H1481" s="12" t="s">
        <v>330</v>
      </c>
      <c r="I1481" s="339">
        <v>35121</v>
      </c>
      <c r="J1481" s="337" t="s">
        <v>7281</v>
      </c>
      <c r="K1481" s="300" t="s">
        <v>1538</v>
      </c>
      <c r="L1481" s="300" t="s">
        <v>5252</v>
      </c>
      <c r="M1481" s="300" t="s">
        <v>5427</v>
      </c>
      <c r="N1481" s="300" t="s">
        <v>5939</v>
      </c>
      <c r="O1481" s="274" t="s">
        <v>2029</v>
      </c>
    </row>
    <row r="1482" spans="1:15">
      <c r="A1482" s="3">
        <f t="shared" si="92"/>
        <v>1474</v>
      </c>
      <c r="B1482" s="3">
        <f t="shared" si="93"/>
        <v>19201476</v>
      </c>
      <c r="C1482" s="300" t="s">
        <v>6978</v>
      </c>
      <c r="D1482" s="293" t="s">
        <v>6337</v>
      </c>
      <c r="E1482" s="12" t="s">
        <v>2942</v>
      </c>
      <c r="F1482" s="274" t="s">
        <v>7282</v>
      </c>
      <c r="G1482" s="347" t="s">
        <v>7283</v>
      </c>
      <c r="H1482" s="12" t="s">
        <v>330</v>
      </c>
      <c r="I1482" s="339">
        <v>36323</v>
      </c>
      <c r="J1482" s="337" t="s">
        <v>7284</v>
      </c>
      <c r="K1482" s="300" t="s">
        <v>1538</v>
      </c>
      <c r="L1482" s="300" t="s">
        <v>5252</v>
      </c>
      <c r="M1482" s="300" t="s">
        <v>5427</v>
      </c>
      <c r="N1482" s="300" t="s">
        <v>7285</v>
      </c>
      <c r="O1482" s="274" t="s">
        <v>1285</v>
      </c>
    </row>
    <row r="1483" spans="1:15">
      <c r="A1483" s="3">
        <f t="shared" si="92"/>
        <v>1475</v>
      </c>
      <c r="B1483" s="3">
        <f t="shared" si="93"/>
        <v>19201477</v>
      </c>
      <c r="C1483" s="300" t="s">
        <v>6978</v>
      </c>
      <c r="D1483" s="293" t="s">
        <v>7286</v>
      </c>
      <c r="E1483" s="12" t="s">
        <v>7287</v>
      </c>
      <c r="F1483" s="274" t="s">
        <v>7288</v>
      </c>
      <c r="G1483" s="12" t="s">
        <v>1848</v>
      </c>
      <c r="H1483" s="12" t="s">
        <v>330</v>
      </c>
      <c r="I1483" s="339">
        <v>32537</v>
      </c>
      <c r="J1483" s="337" t="s">
        <v>7289</v>
      </c>
      <c r="K1483" s="300" t="s">
        <v>1538</v>
      </c>
      <c r="L1483" s="300" t="s">
        <v>5252</v>
      </c>
      <c r="M1483" s="300" t="s">
        <v>5427</v>
      </c>
      <c r="N1483" s="300" t="s">
        <v>1538</v>
      </c>
      <c r="O1483" s="274" t="s">
        <v>1538</v>
      </c>
    </row>
    <row r="1484" spans="1:15">
      <c r="A1484" s="3">
        <f t="shared" si="92"/>
        <v>1476</v>
      </c>
      <c r="B1484" s="3">
        <f t="shared" si="93"/>
        <v>19201478</v>
      </c>
      <c r="C1484" s="300" t="s">
        <v>6978</v>
      </c>
      <c r="D1484" s="293" t="s">
        <v>3491</v>
      </c>
      <c r="E1484" s="12" t="s">
        <v>3212</v>
      </c>
      <c r="F1484" s="274" t="s">
        <v>3492</v>
      </c>
      <c r="G1484" s="347" t="s">
        <v>7290</v>
      </c>
      <c r="H1484" s="12" t="s">
        <v>330</v>
      </c>
      <c r="I1484" s="339">
        <v>29433</v>
      </c>
      <c r="J1484" s="337" t="s">
        <v>3494</v>
      </c>
      <c r="K1484" s="300" t="s">
        <v>1538</v>
      </c>
      <c r="L1484" s="300" t="s">
        <v>5252</v>
      </c>
      <c r="M1484" s="300" t="s">
        <v>5427</v>
      </c>
      <c r="N1484" s="300" t="s">
        <v>7291</v>
      </c>
      <c r="O1484" s="274" t="s">
        <v>1538</v>
      </c>
    </row>
    <row r="1485" spans="1:15">
      <c r="A1485" s="3">
        <f t="shared" si="92"/>
        <v>1477</v>
      </c>
      <c r="B1485" s="3">
        <f t="shared" si="93"/>
        <v>19201479</v>
      </c>
      <c r="C1485" s="300" t="s">
        <v>6978</v>
      </c>
      <c r="D1485" s="293" t="s">
        <v>7292</v>
      </c>
      <c r="E1485" s="12" t="s">
        <v>2562</v>
      </c>
      <c r="F1485" s="274" t="s">
        <v>2563</v>
      </c>
      <c r="G1485" s="347" t="s">
        <v>7293</v>
      </c>
      <c r="H1485" s="12" t="s">
        <v>330</v>
      </c>
      <c r="I1485" s="339">
        <v>33375</v>
      </c>
      <c r="J1485" s="337" t="s">
        <v>6991</v>
      </c>
      <c r="K1485" s="300" t="s">
        <v>1538</v>
      </c>
      <c r="L1485" s="300" t="s">
        <v>5252</v>
      </c>
      <c r="M1485" s="300" t="s">
        <v>5416</v>
      </c>
      <c r="N1485" s="300" t="s">
        <v>1538</v>
      </c>
      <c r="O1485" s="274" t="s">
        <v>1538</v>
      </c>
    </row>
    <row r="1486" spans="1:15">
      <c r="A1486" s="3">
        <f t="shared" si="92"/>
        <v>1478</v>
      </c>
      <c r="B1486" s="3">
        <f t="shared" si="93"/>
        <v>19201480</v>
      </c>
      <c r="C1486" s="300" t="s">
        <v>6978</v>
      </c>
      <c r="D1486" s="293" t="s">
        <v>7294</v>
      </c>
      <c r="E1486" s="12" t="s">
        <v>7295</v>
      </c>
      <c r="F1486" s="274" t="s">
        <v>7296</v>
      </c>
      <c r="G1486" s="347" t="s">
        <v>7297</v>
      </c>
      <c r="H1486" s="12" t="s">
        <v>330</v>
      </c>
      <c r="I1486" s="339">
        <v>35923</v>
      </c>
      <c r="J1486" s="337" t="s">
        <v>7298</v>
      </c>
      <c r="K1486" s="300" t="s">
        <v>1538</v>
      </c>
      <c r="L1486" s="300" t="s">
        <v>5252</v>
      </c>
      <c r="M1486" s="300" t="s">
        <v>5427</v>
      </c>
      <c r="N1486" s="300" t="s">
        <v>7299</v>
      </c>
      <c r="O1486" s="274" t="s">
        <v>1538</v>
      </c>
    </row>
    <row r="1487" spans="1:15">
      <c r="A1487" s="3">
        <f t="shared" si="92"/>
        <v>1479</v>
      </c>
      <c r="B1487" s="3">
        <f t="shared" si="93"/>
        <v>19201481</v>
      </c>
      <c r="C1487" s="300" t="s">
        <v>6978</v>
      </c>
      <c r="D1487" s="293" t="s">
        <v>7300</v>
      </c>
      <c r="E1487" s="12" t="s">
        <v>7301</v>
      </c>
      <c r="F1487" s="274" t="s">
        <v>7302</v>
      </c>
      <c r="G1487" s="347" t="s">
        <v>7303</v>
      </c>
      <c r="H1487" s="12" t="s">
        <v>330</v>
      </c>
      <c r="I1487" s="339">
        <v>31684</v>
      </c>
      <c r="J1487" s="337" t="s">
        <v>7304</v>
      </c>
      <c r="K1487" s="300" t="s">
        <v>1538</v>
      </c>
      <c r="L1487" s="300" t="s">
        <v>5252</v>
      </c>
      <c r="M1487" s="300" t="s">
        <v>5427</v>
      </c>
      <c r="N1487" s="300" t="s">
        <v>1538</v>
      </c>
      <c r="O1487" s="274" t="s">
        <v>1538</v>
      </c>
    </row>
    <row r="1488" spans="1:15">
      <c r="A1488" s="3">
        <f t="shared" si="92"/>
        <v>1480</v>
      </c>
      <c r="B1488" s="3">
        <f t="shared" si="93"/>
        <v>19201482</v>
      </c>
      <c r="C1488" s="300" t="s">
        <v>6978</v>
      </c>
      <c r="D1488" s="293" t="s">
        <v>7305</v>
      </c>
      <c r="E1488" s="12" t="s">
        <v>7306</v>
      </c>
      <c r="F1488" s="274" t="s">
        <v>7307</v>
      </c>
      <c r="G1488" s="347" t="s">
        <v>7308</v>
      </c>
      <c r="H1488" s="12" t="s">
        <v>330</v>
      </c>
      <c r="I1488" s="339">
        <v>32774</v>
      </c>
      <c r="J1488" s="337" t="s">
        <v>7309</v>
      </c>
      <c r="K1488" s="300" t="s">
        <v>1538</v>
      </c>
      <c r="L1488" s="300" t="s">
        <v>5252</v>
      </c>
      <c r="M1488" s="300" t="s">
        <v>1081</v>
      </c>
      <c r="N1488" s="300" t="s">
        <v>1538</v>
      </c>
      <c r="O1488" s="274" t="s">
        <v>1538</v>
      </c>
    </row>
    <row r="1489" spans="1:15">
      <c r="A1489" s="3">
        <f t="shared" si="92"/>
        <v>1481</v>
      </c>
      <c r="B1489" s="3">
        <f t="shared" si="93"/>
        <v>19201483</v>
      </c>
      <c r="C1489" s="300" t="s">
        <v>6978</v>
      </c>
      <c r="D1489" s="293" t="s">
        <v>7310</v>
      </c>
      <c r="E1489" s="12" t="s">
        <v>7311</v>
      </c>
      <c r="F1489" s="274" t="s">
        <v>7312</v>
      </c>
      <c r="G1489" s="347" t="s">
        <v>7313</v>
      </c>
      <c r="H1489" s="12" t="s">
        <v>330</v>
      </c>
      <c r="I1489" s="339">
        <v>36405</v>
      </c>
      <c r="J1489" s="337" t="s">
        <v>7314</v>
      </c>
      <c r="K1489" s="300" t="s">
        <v>1538</v>
      </c>
      <c r="L1489" s="300" t="s">
        <v>5252</v>
      </c>
      <c r="M1489" s="300" t="s">
        <v>7033</v>
      </c>
      <c r="N1489" s="300" t="s">
        <v>654</v>
      </c>
      <c r="O1489" s="274" t="s">
        <v>7315</v>
      </c>
    </row>
    <row r="1490" spans="1:15">
      <c r="A1490" s="3">
        <f t="shared" si="92"/>
        <v>1482</v>
      </c>
      <c r="B1490" s="3">
        <f t="shared" si="93"/>
        <v>19201484</v>
      </c>
      <c r="C1490" s="300" t="s">
        <v>6978</v>
      </c>
      <c r="D1490" s="293" t="s">
        <v>7316</v>
      </c>
      <c r="E1490" s="12" t="s">
        <v>7317</v>
      </c>
      <c r="F1490" s="274" t="s">
        <v>7318</v>
      </c>
      <c r="G1490" s="347" t="s">
        <v>7319</v>
      </c>
      <c r="H1490" s="12" t="s">
        <v>330</v>
      </c>
      <c r="I1490" s="339">
        <v>34833</v>
      </c>
      <c r="J1490" s="337" t="s">
        <v>6991</v>
      </c>
      <c r="K1490" s="300" t="s">
        <v>1538</v>
      </c>
      <c r="L1490" s="300" t="s">
        <v>5252</v>
      </c>
      <c r="M1490" s="300" t="s">
        <v>5427</v>
      </c>
      <c r="N1490" s="300" t="s">
        <v>7320</v>
      </c>
      <c r="O1490" s="274" t="s">
        <v>4428</v>
      </c>
    </row>
    <row r="1491" spans="1:15">
      <c r="A1491" s="3">
        <f t="shared" si="92"/>
        <v>1483</v>
      </c>
      <c r="B1491" s="3">
        <f t="shared" si="93"/>
        <v>19201485</v>
      </c>
      <c r="C1491" s="300" t="s">
        <v>6978</v>
      </c>
      <c r="D1491" s="293" t="s">
        <v>7321</v>
      </c>
      <c r="E1491" s="12" t="s">
        <v>5264</v>
      </c>
      <c r="F1491" s="274" t="s">
        <v>7322</v>
      </c>
      <c r="G1491" s="347" t="s">
        <v>7323</v>
      </c>
      <c r="H1491" s="12" t="s">
        <v>326</v>
      </c>
      <c r="I1491" s="339">
        <v>34283</v>
      </c>
      <c r="J1491" s="337" t="s">
        <v>7324</v>
      </c>
      <c r="K1491" s="300" t="s">
        <v>1538</v>
      </c>
      <c r="L1491" s="300" t="s">
        <v>5312</v>
      </c>
      <c r="M1491" s="300" t="s">
        <v>5427</v>
      </c>
      <c r="N1491" s="300" t="s">
        <v>1538</v>
      </c>
      <c r="O1491" s="274" t="s">
        <v>1538</v>
      </c>
    </row>
    <row r="1492" spans="1:15">
      <c r="A1492" s="3">
        <f t="shared" si="92"/>
        <v>1484</v>
      </c>
      <c r="B1492" s="3">
        <f t="shared" si="93"/>
        <v>19201486</v>
      </c>
      <c r="C1492" s="300" t="s">
        <v>6978</v>
      </c>
      <c r="D1492" s="293" t="s">
        <v>7325</v>
      </c>
      <c r="E1492" s="12" t="s">
        <v>7326</v>
      </c>
      <c r="F1492" s="274" t="s">
        <v>7327</v>
      </c>
      <c r="G1492" s="12" t="s">
        <v>7328</v>
      </c>
      <c r="H1492" s="12" t="s">
        <v>326</v>
      </c>
      <c r="I1492" s="339">
        <v>30072</v>
      </c>
      <c r="J1492" s="337" t="s">
        <v>7329</v>
      </c>
      <c r="K1492" s="300" t="s">
        <v>1538</v>
      </c>
      <c r="L1492" s="300" t="s">
        <v>5252</v>
      </c>
      <c r="M1492" s="300" t="s">
        <v>5427</v>
      </c>
      <c r="N1492" s="300" t="s">
        <v>1538</v>
      </c>
      <c r="O1492" s="274" t="s">
        <v>1538</v>
      </c>
    </row>
    <row r="1493" spans="1:15">
      <c r="A1493" s="3">
        <f t="shared" si="92"/>
        <v>1485</v>
      </c>
      <c r="B1493" s="3">
        <f t="shared" si="93"/>
        <v>19201487</v>
      </c>
      <c r="C1493" s="300" t="s">
        <v>6978</v>
      </c>
      <c r="D1493" s="293" t="s">
        <v>7330</v>
      </c>
      <c r="E1493" s="12" t="s">
        <v>7331</v>
      </c>
      <c r="F1493" s="274" t="s">
        <v>7332</v>
      </c>
      <c r="G1493" s="347" t="s">
        <v>7333</v>
      </c>
      <c r="H1493" s="12" t="s">
        <v>330</v>
      </c>
      <c r="I1493" s="339">
        <v>34096</v>
      </c>
      <c r="J1493" s="337" t="s">
        <v>7334</v>
      </c>
      <c r="K1493" s="300" t="s">
        <v>1538</v>
      </c>
      <c r="L1493" s="300" t="s">
        <v>5252</v>
      </c>
      <c r="M1493" s="300" t="s">
        <v>5427</v>
      </c>
      <c r="N1493" s="230" t="s">
        <v>8076</v>
      </c>
      <c r="O1493" s="274" t="s">
        <v>8075</v>
      </c>
    </row>
    <row r="1494" spans="1:15">
      <c r="A1494" s="3">
        <f t="shared" si="92"/>
        <v>1486</v>
      </c>
      <c r="B1494" s="3">
        <f t="shared" si="93"/>
        <v>19201488</v>
      </c>
      <c r="C1494" s="300" t="s">
        <v>6978</v>
      </c>
      <c r="D1494" s="293" t="s">
        <v>7335</v>
      </c>
      <c r="E1494" s="12" t="s">
        <v>200</v>
      </c>
      <c r="F1494" s="274" t="s">
        <v>7336</v>
      </c>
      <c r="G1494" s="347" t="s">
        <v>7337</v>
      </c>
      <c r="H1494" s="12" t="s">
        <v>326</v>
      </c>
      <c r="I1494" s="339">
        <v>34112</v>
      </c>
      <c r="J1494" s="337" t="s">
        <v>7338</v>
      </c>
      <c r="K1494" s="300" t="s">
        <v>1538</v>
      </c>
      <c r="L1494" s="300" t="s">
        <v>5252</v>
      </c>
      <c r="M1494" s="300" t="s">
        <v>5416</v>
      </c>
      <c r="N1494" s="300" t="s">
        <v>1538</v>
      </c>
      <c r="O1494" s="274" t="s">
        <v>1538</v>
      </c>
    </row>
    <row r="1495" spans="1:15">
      <c r="A1495" s="3">
        <f t="shared" si="92"/>
        <v>1487</v>
      </c>
      <c r="B1495" s="3">
        <f t="shared" si="93"/>
        <v>19201489</v>
      </c>
      <c r="C1495" s="300" t="s">
        <v>6978</v>
      </c>
      <c r="D1495" s="293" t="s">
        <v>7339</v>
      </c>
      <c r="E1495" s="12" t="s">
        <v>7340</v>
      </c>
      <c r="F1495" s="274" t="s">
        <v>7341</v>
      </c>
      <c r="G1495" s="347" t="s">
        <v>7342</v>
      </c>
      <c r="H1495" s="12" t="s">
        <v>326</v>
      </c>
      <c r="I1495" s="339">
        <v>36226</v>
      </c>
      <c r="J1495" s="337" t="s">
        <v>6991</v>
      </c>
      <c r="K1495" s="300" t="s">
        <v>1538</v>
      </c>
      <c r="L1495" s="300" t="s">
        <v>5252</v>
      </c>
      <c r="M1495" s="300" t="s">
        <v>1081</v>
      </c>
      <c r="N1495" s="300" t="s">
        <v>1538</v>
      </c>
      <c r="O1495" s="274" t="s">
        <v>1538</v>
      </c>
    </row>
    <row r="1496" spans="1:15">
      <c r="A1496" s="3">
        <f t="shared" si="92"/>
        <v>1488</v>
      </c>
      <c r="B1496" s="3">
        <f t="shared" si="93"/>
        <v>19201490</v>
      </c>
      <c r="C1496" s="300" t="s">
        <v>6978</v>
      </c>
      <c r="D1496" s="293" t="s">
        <v>7343</v>
      </c>
      <c r="E1496" s="12" t="s">
        <v>3195</v>
      </c>
      <c r="F1496" s="274" t="s">
        <v>7344</v>
      </c>
      <c r="G1496" s="347" t="s">
        <v>7345</v>
      </c>
      <c r="H1496" s="12" t="s">
        <v>330</v>
      </c>
      <c r="I1496" s="339">
        <v>33014</v>
      </c>
      <c r="J1496" s="337" t="s">
        <v>7346</v>
      </c>
      <c r="K1496" s="300" t="s">
        <v>1538</v>
      </c>
      <c r="L1496" s="300" t="s">
        <v>5252</v>
      </c>
      <c r="M1496" s="300" t="s">
        <v>5416</v>
      </c>
      <c r="N1496" s="300" t="s">
        <v>1538</v>
      </c>
      <c r="O1496" s="274" t="s">
        <v>1538</v>
      </c>
    </row>
    <row r="1497" spans="1:15">
      <c r="A1497" s="3">
        <f t="shared" si="92"/>
        <v>1489</v>
      </c>
      <c r="B1497" s="3">
        <f t="shared" si="93"/>
        <v>19201491</v>
      </c>
      <c r="C1497" s="300" t="s">
        <v>6978</v>
      </c>
      <c r="D1497" s="293" t="s">
        <v>6985</v>
      </c>
      <c r="E1497" s="12" t="s">
        <v>6986</v>
      </c>
      <c r="F1497" s="274" t="s">
        <v>7347</v>
      </c>
      <c r="G1497" s="347" t="s">
        <v>7348</v>
      </c>
      <c r="H1497" s="12" t="s">
        <v>326</v>
      </c>
      <c r="I1497" s="339">
        <v>35173</v>
      </c>
      <c r="J1497" s="337" t="s">
        <v>6991</v>
      </c>
      <c r="K1497" s="300" t="s">
        <v>53</v>
      </c>
      <c r="L1497" s="300" t="s">
        <v>5312</v>
      </c>
      <c r="M1497" s="300" t="s">
        <v>5427</v>
      </c>
      <c r="N1497" s="300" t="s">
        <v>1538</v>
      </c>
      <c r="O1497" s="274" t="s">
        <v>1538</v>
      </c>
    </row>
    <row r="1498" spans="1:15">
      <c r="A1498" s="3">
        <f t="shared" si="92"/>
        <v>1490</v>
      </c>
      <c r="B1498" s="3">
        <f t="shared" si="93"/>
        <v>19201492</v>
      </c>
      <c r="C1498" s="300" t="s">
        <v>6978</v>
      </c>
      <c r="D1498" s="293" t="s">
        <v>6983</v>
      </c>
      <c r="E1498" s="12" t="s">
        <v>6984</v>
      </c>
      <c r="F1498" s="274" t="s">
        <v>7349</v>
      </c>
      <c r="G1498" s="347" t="s">
        <v>7350</v>
      </c>
      <c r="H1498" s="12" t="s">
        <v>326</v>
      </c>
      <c r="I1498" s="339">
        <v>34513</v>
      </c>
      <c r="J1498" s="337" t="s">
        <v>7351</v>
      </c>
      <c r="K1498" s="300" t="s">
        <v>53</v>
      </c>
      <c r="L1498" s="300" t="s">
        <v>5252</v>
      </c>
      <c r="M1498" s="300" t="s">
        <v>5427</v>
      </c>
      <c r="N1498" s="300" t="s">
        <v>1538</v>
      </c>
      <c r="O1498" s="274" t="s">
        <v>1538</v>
      </c>
    </row>
    <row r="1499" spans="1:15">
      <c r="A1499" s="3">
        <f t="shared" si="92"/>
        <v>1491</v>
      </c>
      <c r="B1499" s="3">
        <f t="shared" si="93"/>
        <v>19201493</v>
      </c>
      <c r="C1499" s="300" t="s">
        <v>6978</v>
      </c>
      <c r="D1499" s="293" t="s">
        <v>850</v>
      </c>
      <c r="E1499" s="12" t="s">
        <v>7045</v>
      </c>
      <c r="F1499" s="274" t="s">
        <v>7352</v>
      </c>
      <c r="G1499" s="347" t="s">
        <v>7047</v>
      </c>
      <c r="H1499" s="12" t="s">
        <v>326</v>
      </c>
      <c r="I1499" s="339">
        <v>44191</v>
      </c>
      <c r="J1499" s="337" t="s">
        <v>7353</v>
      </c>
      <c r="K1499" s="300" t="s">
        <v>53</v>
      </c>
      <c r="L1499" s="300" t="s">
        <v>5312</v>
      </c>
      <c r="M1499" s="300" t="s">
        <v>5427</v>
      </c>
      <c r="N1499" s="300" t="s">
        <v>7354</v>
      </c>
      <c r="O1499" s="274" t="s">
        <v>4192</v>
      </c>
    </row>
    <row r="1500" spans="1:15">
      <c r="A1500" s="3">
        <f t="shared" si="92"/>
        <v>1492</v>
      </c>
      <c r="B1500" s="3">
        <f t="shared" si="93"/>
        <v>19201494</v>
      </c>
      <c r="C1500" s="300" t="s">
        <v>6978</v>
      </c>
      <c r="D1500" s="293" t="s">
        <v>4570</v>
      </c>
      <c r="E1500" s="12" t="s">
        <v>6982</v>
      </c>
      <c r="F1500" s="274" t="s">
        <v>7355</v>
      </c>
      <c r="G1500" s="347" t="s">
        <v>7356</v>
      </c>
      <c r="H1500" s="12" t="s">
        <v>330</v>
      </c>
      <c r="I1500" s="339">
        <v>34310</v>
      </c>
      <c r="J1500" s="337" t="s">
        <v>6991</v>
      </c>
      <c r="K1500" s="300" t="s">
        <v>53</v>
      </c>
      <c r="L1500" s="300" t="s">
        <v>5312</v>
      </c>
      <c r="M1500" s="300" t="s">
        <v>5427</v>
      </c>
      <c r="N1500" s="300" t="s">
        <v>1538</v>
      </c>
      <c r="O1500" s="274" t="s">
        <v>1538</v>
      </c>
    </row>
    <row r="1501" spans="1:15">
      <c r="A1501" s="3">
        <f t="shared" si="92"/>
        <v>1493</v>
      </c>
      <c r="B1501" s="3">
        <f t="shared" si="93"/>
        <v>19201495</v>
      </c>
      <c r="C1501" s="300" t="s">
        <v>6978</v>
      </c>
      <c r="D1501" s="293" t="s">
        <v>6987</v>
      </c>
      <c r="E1501" s="12" t="s">
        <v>5966</v>
      </c>
      <c r="F1501" s="274" t="s">
        <v>7357</v>
      </c>
      <c r="G1501" s="347" t="s">
        <v>7358</v>
      </c>
      <c r="H1501" s="12" t="s">
        <v>326</v>
      </c>
      <c r="I1501" s="339">
        <v>34424</v>
      </c>
      <c r="J1501" s="337" t="s">
        <v>6991</v>
      </c>
      <c r="K1501" s="300" t="s">
        <v>53</v>
      </c>
      <c r="L1501" s="300" t="s">
        <v>5252</v>
      </c>
      <c r="M1501" s="300" t="s">
        <v>1081</v>
      </c>
      <c r="N1501" s="300" t="s">
        <v>1538</v>
      </c>
      <c r="O1501" s="274" t="s">
        <v>1538</v>
      </c>
    </row>
    <row r="1502" spans="1:15">
      <c r="A1502" s="3">
        <f t="shared" si="92"/>
        <v>1494</v>
      </c>
      <c r="B1502" s="3">
        <f t="shared" si="93"/>
        <v>19201496</v>
      </c>
      <c r="C1502" s="300" t="s">
        <v>6978</v>
      </c>
      <c r="D1502" s="293" t="s">
        <v>6981</v>
      </c>
      <c r="E1502" s="12" t="s">
        <v>5282</v>
      </c>
      <c r="F1502" s="274" t="s">
        <v>7359</v>
      </c>
      <c r="G1502" s="347" t="s">
        <v>7360</v>
      </c>
      <c r="H1502" s="12" t="s">
        <v>330</v>
      </c>
      <c r="I1502" s="339">
        <v>35381</v>
      </c>
      <c r="J1502" s="337" t="s">
        <v>6991</v>
      </c>
      <c r="K1502" s="300" t="s">
        <v>53</v>
      </c>
      <c r="L1502" s="300" t="s">
        <v>5252</v>
      </c>
      <c r="M1502" s="300" t="s">
        <v>5427</v>
      </c>
      <c r="N1502" s="300" t="s">
        <v>1538</v>
      </c>
      <c r="O1502" s="274" t="s">
        <v>1538</v>
      </c>
    </row>
    <row r="1503" spans="1:15">
      <c r="A1503" s="3">
        <f t="shared" si="92"/>
        <v>1495</v>
      </c>
      <c r="B1503" s="3">
        <f t="shared" si="93"/>
        <v>19201497</v>
      </c>
      <c r="C1503" s="300" t="s">
        <v>6978</v>
      </c>
      <c r="D1503" s="293" t="s">
        <v>692</v>
      </c>
      <c r="E1503" s="12" t="s">
        <v>4154</v>
      </c>
      <c r="F1503" s="274" t="s">
        <v>7361</v>
      </c>
      <c r="G1503" s="347" t="s">
        <v>7362</v>
      </c>
      <c r="H1503" s="12" t="s">
        <v>326</v>
      </c>
      <c r="I1503" s="339">
        <v>34875</v>
      </c>
      <c r="J1503" s="337" t="s">
        <v>6991</v>
      </c>
      <c r="K1503" s="300" t="s">
        <v>53</v>
      </c>
      <c r="L1503" s="300" t="s">
        <v>5252</v>
      </c>
      <c r="M1503" s="300" t="s">
        <v>5427</v>
      </c>
      <c r="N1503" s="300" t="s">
        <v>1538</v>
      </c>
      <c r="O1503" s="274" t="s">
        <v>1538</v>
      </c>
    </row>
    <row r="1504" spans="1:15">
      <c r="A1504" s="3">
        <f t="shared" si="92"/>
        <v>1496</v>
      </c>
      <c r="B1504" s="3">
        <f t="shared" si="93"/>
        <v>19201498</v>
      </c>
      <c r="C1504" s="300" t="s">
        <v>7387</v>
      </c>
      <c r="D1504" s="293" t="s">
        <v>7388</v>
      </c>
      <c r="E1504" s="12" t="s">
        <v>7389</v>
      </c>
      <c r="F1504" s="274" t="s">
        <v>7390</v>
      </c>
      <c r="G1504" s="347" t="s">
        <v>7391</v>
      </c>
      <c r="H1504" s="12" t="s">
        <v>330</v>
      </c>
      <c r="I1504" s="339" t="s">
        <v>7392</v>
      </c>
      <c r="J1504" s="337" t="s">
        <v>7393</v>
      </c>
      <c r="K1504" s="300" t="s">
        <v>1538</v>
      </c>
      <c r="L1504" s="300" t="s">
        <v>1538</v>
      </c>
      <c r="M1504" s="300" t="s">
        <v>5427</v>
      </c>
      <c r="N1504" s="300" t="s">
        <v>1538</v>
      </c>
      <c r="O1504" s="274" t="s">
        <v>1538</v>
      </c>
    </row>
    <row r="1505" spans="1:15">
      <c r="A1505" s="3">
        <f t="shared" si="92"/>
        <v>1497</v>
      </c>
      <c r="B1505" s="3">
        <f t="shared" si="93"/>
        <v>19201499</v>
      </c>
      <c r="C1505" s="300" t="s">
        <v>7387</v>
      </c>
      <c r="D1505" s="293" t="s">
        <v>7394</v>
      </c>
      <c r="E1505" s="12" t="s">
        <v>7395</v>
      </c>
      <c r="F1505" s="274" t="s">
        <v>7396</v>
      </c>
      <c r="G1505" s="347" t="s">
        <v>7397</v>
      </c>
      <c r="H1505" s="12" t="s">
        <v>330</v>
      </c>
      <c r="I1505" s="339">
        <v>43858</v>
      </c>
      <c r="J1505" s="337" t="s">
        <v>6991</v>
      </c>
      <c r="K1505" s="300" t="s">
        <v>1538</v>
      </c>
      <c r="L1505" s="300" t="s">
        <v>1538</v>
      </c>
      <c r="M1505" s="300" t="s">
        <v>343</v>
      </c>
      <c r="N1505" s="300" t="s">
        <v>1538</v>
      </c>
      <c r="O1505" s="274" t="s">
        <v>1538</v>
      </c>
    </row>
    <row r="1506" spans="1:15">
      <c r="A1506" s="3">
        <f t="shared" si="92"/>
        <v>1498</v>
      </c>
      <c r="B1506" s="3">
        <f t="shared" si="93"/>
        <v>19201500</v>
      </c>
      <c r="C1506" s="300" t="s">
        <v>7387</v>
      </c>
      <c r="D1506" s="293" t="s">
        <v>7398</v>
      </c>
      <c r="E1506" s="12" t="s">
        <v>7399</v>
      </c>
      <c r="F1506" s="274" t="s">
        <v>7400</v>
      </c>
      <c r="G1506" s="347" t="s">
        <v>7401</v>
      </c>
      <c r="H1506" s="12" t="s">
        <v>330</v>
      </c>
      <c r="I1506" s="339">
        <v>34870</v>
      </c>
      <c r="J1506" s="337" t="s">
        <v>7402</v>
      </c>
      <c r="K1506" s="300" t="s">
        <v>1538</v>
      </c>
      <c r="L1506" s="300" t="s">
        <v>1538</v>
      </c>
      <c r="M1506" s="300" t="s">
        <v>5427</v>
      </c>
      <c r="N1506" s="300" t="s">
        <v>1538</v>
      </c>
      <c r="O1506" s="274" t="s">
        <v>1538</v>
      </c>
    </row>
    <row r="1507" spans="1:15">
      <c r="A1507" s="3">
        <f t="shared" si="92"/>
        <v>1499</v>
      </c>
      <c r="B1507" s="3">
        <f t="shared" si="93"/>
        <v>19201501</v>
      </c>
      <c r="C1507" s="300" t="s">
        <v>7387</v>
      </c>
      <c r="D1507" s="293" t="s">
        <v>7403</v>
      </c>
      <c r="E1507" s="12" t="s">
        <v>7404</v>
      </c>
      <c r="F1507" s="274" t="s">
        <v>7405</v>
      </c>
      <c r="G1507" s="12" t="s">
        <v>3866</v>
      </c>
      <c r="H1507" s="12" t="s">
        <v>330</v>
      </c>
      <c r="I1507" s="339">
        <v>33412</v>
      </c>
      <c r="J1507" s="337" t="s">
        <v>7406</v>
      </c>
      <c r="K1507" s="300" t="s">
        <v>1538</v>
      </c>
      <c r="L1507" s="300" t="s">
        <v>1538</v>
      </c>
      <c r="M1507" s="300" t="s">
        <v>5427</v>
      </c>
      <c r="N1507" s="300" t="s">
        <v>7407</v>
      </c>
      <c r="O1507" s="274" t="s">
        <v>7408</v>
      </c>
    </row>
    <row r="1508" spans="1:15">
      <c r="A1508" s="3">
        <f t="shared" si="92"/>
        <v>1500</v>
      </c>
      <c r="B1508" s="3">
        <f t="shared" si="93"/>
        <v>19201502</v>
      </c>
      <c r="C1508" s="300" t="s">
        <v>7387</v>
      </c>
      <c r="D1508" s="293" t="s">
        <v>7409</v>
      </c>
      <c r="E1508" s="12" t="s">
        <v>6929</v>
      </c>
      <c r="F1508" s="274" t="s">
        <v>7410</v>
      </c>
      <c r="G1508" s="347" t="s">
        <v>7411</v>
      </c>
      <c r="H1508" s="12" t="s">
        <v>330</v>
      </c>
      <c r="I1508" s="339">
        <v>33559</v>
      </c>
      <c r="J1508" s="337" t="s">
        <v>6991</v>
      </c>
      <c r="K1508" s="300" t="s">
        <v>1538</v>
      </c>
      <c r="L1508" s="300" t="s">
        <v>1538</v>
      </c>
      <c r="M1508" s="300" t="s">
        <v>5427</v>
      </c>
      <c r="N1508" s="300" t="s">
        <v>7412</v>
      </c>
      <c r="O1508" s="274" t="s">
        <v>1513</v>
      </c>
    </row>
    <row r="1509" spans="1:15">
      <c r="A1509" s="3">
        <f t="shared" si="92"/>
        <v>1501</v>
      </c>
      <c r="B1509" s="3">
        <f t="shared" si="93"/>
        <v>19201503</v>
      </c>
      <c r="C1509" s="300" t="s">
        <v>7387</v>
      </c>
      <c r="D1509" s="293" t="s">
        <v>7413</v>
      </c>
      <c r="E1509" s="12" t="s">
        <v>7414</v>
      </c>
      <c r="F1509" s="274" t="s">
        <v>7415</v>
      </c>
      <c r="G1509" s="12" t="s">
        <v>3866</v>
      </c>
      <c r="H1509" s="12" t="s">
        <v>326</v>
      </c>
      <c r="I1509" s="339">
        <v>33513</v>
      </c>
      <c r="J1509" s="337" t="s">
        <v>7416</v>
      </c>
      <c r="K1509" s="300" t="s">
        <v>1538</v>
      </c>
      <c r="L1509" s="300" t="s">
        <v>5312</v>
      </c>
      <c r="M1509" s="300" t="s">
        <v>5416</v>
      </c>
      <c r="N1509" s="300" t="s">
        <v>1538</v>
      </c>
      <c r="O1509" s="274" t="s">
        <v>1538</v>
      </c>
    </row>
    <row r="1510" spans="1:15">
      <c r="A1510" s="3">
        <f t="shared" si="92"/>
        <v>1502</v>
      </c>
      <c r="B1510" s="3">
        <f t="shared" si="93"/>
        <v>19201504</v>
      </c>
      <c r="C1510" s="300" t="s">
        <v>7387</v>
      </c>
      <c r="D1510" s="293" t="s">
        <v>6957</v>
      </c>
      <c r="E1510" s="12" t="s">
        <v>6958</v>
      </c>
      <c r="F1510" s="274" t="s">
        <v>6959</v>
      </c>
      <c r="G1510" s="347" t="s">
        <v>7417</v>
      </c>
      <c r="H1510" s="12" t="s">
        <v>326</v>
      </c>
      <c r="I1510" s="339">
        <v>36291</v>
      </c>
      <c r="J1510" s="337" t="s">
        <v>6991</v>
      </c>
      <c r="K1510" s="300" t="s">
        <v>1538</v>
      </c>
      <c r="L1510" s="300" t="s">
        <v>5312</v>
      </c>
      <c r="M1510" s="300" t="s">
        <v>5427</v>
      </c>
      <c r="N1510" s="300" t="s">
        <v>7418</v>
      </c>
      <c r="O1510" s="274" t="s">
        <v>7419</v>
      </c>
    </row>
    <row r="1511" spans="1:15">
      <c r="A1511" s="3">
        <f t="shared" si="92"/>
        <v>1503</v>
      </c>
      <c r="B1511" s="3">
        <f t="shared" si="93"/>
        <v>19201505</v>
      </c>
      <c r="C1511" s="300" t="s">
        <v>7387</v>
      </c>
      <c r="D1511" s="293" t="s">
        <v>7420</v>
      </c>
      <c r="E1511" s="12" t="s">
        <v>7421</v>
      </c>
      <c r="F1511" s="274" t="s">
        <v>7422</v>
      </c>
      <c r="G1511" s="347" t="s">
        <v>7423</v>
      </c>
      <c r="H1511" s="12" t="s">
        <v>330</v>
      </c>
      <c r="I1511" s="339">
        <v>29424</v>
      </c>
      <c r="J1511" s="337" t="s">
        <v>7424</v>
      </c>
      <c r="K1511" s="300" t="s">
        <v>1538</v>
      </c>
      <c r="L1511" s="300" t="s">
        <v>5312</v>
      </c>
      <c r="M1511" s="300" t="s">
        <v>336</v>
      </c>
      <c r="N1511" s="300" t="s">
        <v>1538</v>
      </c>
      <c r="O1511" s="274" t="s">
        <v>1538</v>
      </c>
    </row>
    <row r="1512" spans="1:15">
      <c r="A1512" s="3">
        <f t="shared" si="92"/>
        <v>1504</v>
      </c>
      <c r="B1512" s="3">
        <f t="shared" si="93"/>
        <v>19201506</v>
      </c>
      <c r="C1512" s="300" t="s">
        <v>7387</v>
      </c>
      <c r="D1512" s="293" t="s">
        <v>7425</v>
      </c>
      <c r="E1512" s="12" t="s">
        <v>7426</v>
      </c>
      <c r="F1512" s="274" t="s">
        <v>7427</v>
      </c>
      <c r="G1512" s="347" t="s">
        <v>7428</v>
      </c>
      <c r="H1512" s="12" t="s">
        <v>330</v>
      </c>
      <c r="I1512" s="339">
        <v>31172</v>
      </c>
      <c r="J1512" s="337" t="s">
        <v>6991</v>
      </c>
      <c r="K1512" s="300" t="s">
        <v>1538</v>
      </c>
      <c r="L1512" s="300" t="s">
        <v>5312</v>
      </c>
      <c r="M1512" s="300" t="s">
        <v>336</v>
      </c>
      <c r="N1512" s="300" t="s">
        <v>7429</v>
      </c>
      <c r="O1512" s="274" t="s">
        <v>4482</v>
      </c>
    </row>
    <row r="1513" spans="1:15">
      <c r="A1513" s="3">
        <f t="shared" si="92"/>
        <v>1505</v>
      </c>
      <c r="B1513" s="3">
        <f t="shared" si="93"/>
        <v>19201507</v>
      </c>
      <c r="C1513" s="300" t="s">
        <v>7430</v>
      </c>
      <c r="D1513" s="293" t="s">
        <v>7431</v>
      </c>
      <c r="E1513" s="12" t="s">
        <v>7432</v>
      </c>
      <c r="F1513" s="274" t="s">
        <v>7433</v>
      </c>
      <c r="G1513" s="347" t="s">
        <v>7434</v>
      </c>
      <c r="H1513" s="12" t="s">
        <v>330</v>
      </c>
      <c r="I1513" s="339">
        <v>34417</v>
      </c>
      <c r="J1513" s="337" t="s">
        <v>6991</v>
      </c>
      <c r="K1513" s="300" t="s">
        <v>1538</v>
      </c>
      <c r="L1513" s="300" t="s">
        <v>5312</v>
      </c>
      <c r="M1513" s="300" t="s">
        <v>1538</v>
      </c>
      <c r="N1513" s="300" t="s">
        <v>1538</v>
      </c>
      <c r="O1513" s="274" t="s">
        <v>1538</v>
      </c>
    </row>
    <row r="1514" spans="1:15">
      <c r="A1514" s="3">
        <f t="shared" si="92"/>
        <v>1506</v>
      </c>
      <c r="B1514" s="3">
        <f t="shared" si="93"/>
        <v>19201508</v>
      </c>
      <c r="C1514" s="300" t="s">
        <v>7430</v>
      </c>
      <c r="D1514" s="293" t="s">
        <v>7435</v>
      </c>
      <c r="E1514" s="12" t="s">
        <v>7436</v>
      </c>
      <c r="F1514" s="274" t="s">
        <v>7437</v>
      </c>
      <c r="G1514" s="347" t="s">
        <v>7438</v>
      </c>
      <c r="H1514" s="12" t="s">
        <v>330</v>
      </c>
      <c r="I1514" s="339">
        <v>36428</v>
      </c>
      <c r="J1514" s="337" t="s">
        <v>6991</v>
      </c>
      <c r="K1514" s="300" t="s">
        <v>1538</v>
      </c>
      <c r="L1514" s="300" t="s">
        <v>5312</v>
      </c>
      <c r="M1514" s="300" t="s">
        <v>336</v>
      </c>
      <c r="N1514" s="300" t="s">
        <v>223</v>
      </c>
      <c r="O1514" s="274" t="s">
        <v>5410</v>
      </c>
    </row>
    <row r="1515" spans="1:15">
      <c r="A1515" s="3">
        <f t="shared" si="92"/>
        <v>1507</v>
      </c>
      <c r="B1515" s="3">
        <f t="shared" si="93"/>
        <v>19201509</v>
      </c>
      <c r="C1515" s="300" t="s">
        <v>7430</v>
      </c>
      <c r="D1515" s="293" t="s">
        <v>7439</v>
      </c>
      <c r="E1515" s="12" t="s">
        <v>103</v>
      </c>
      <c r="F1515" s="274" t="s">
        <v>7440</v>
      </c>
      <c r="G1515" s="347" t="s">
        <v>7441</v>
      </c>
      <c r="H1515" s="12" t="s">
        <v>330</v>
      </c>
      <c r="I1515" s="339">
        <v>35362</v>
      </c>
      <c r="J1515" s="337" t="s">
        <v>7442</v>
      </c>
      <c r="K1515" s="300" t="s">
        <v>1538</v>
      </c>
      <c r="L1515" s="300" t="s">
        <v>5312</v>
      </c>
      <c r="M1515" s="300" t="s">
        <v>336</v>
      </c>
      <c r="N1515" s="300" t="s">
        <v>7443</v>
      </c>
      <c r="O1515" s="274" t="s">
        <v>1538</v>
      </c>
    </row>
    <row r="1516" spans="1:15">
      <c r="A1516" s="3">
        <f t="shared" si="92"/>
        <v>1508</v>
      </c>
      <c r="B1516" s="3">
        <f t="shared" si="93"/>
        <v>19201510</v>
      </c>
      <c r="C1516" s="300" t="s">
        <v>7430</v>
      </c>
      <c r="D1516" s="293" t="s">
        <v>7444</v>
      </c>
      <c r="E1516" s="12" t="s">
        <v>6971</v>
      </c>
      <c r="F1516" s="274" t="s">
        <v>7445</v>
      </c>
      <c r="G1516" s="347" t="s">
        <v>7446</v>
      </c>
      <c r="H1516" s="12" t="s">
        <v>330</v>
      </c>
      <c r="I1516" s="339">
        <v>35757</v>
      </c>
      <c r="J1516" s="337" t="s">
        <v>7447</v>
      </c>
      <c r="K1516" s="300" t="s">
        <v>1538</v>
      </c>
      <c r="L1516" s="300" t="s">
        <v>5312</v>
      </c>
      <c r="M1516" s="300" t="s">
        <v>336</v>
      </c>
      <c r="N1516" s="300" t="s">
        <v>7448</v>
      </c>
      <c r="O1516" s="274" t="s">
        <v>5758</v>
      </c>
    </row>
    <row r="1517" spans="1:15">
      <c r="A1517" s="3">
        <f t="shared" si="92"/>
        <v>1509</v>
      </c>
      <c r="B1517" s="3">
        <f t="shared" si="93"/>
        <v>19201511</v>
      </c>
      <c r="C1517" s="300" t="s">
        <v>7372</v>
      </c>
      <c r="D1517" s="293" t="s">
        <v>7449</v>
      </c>
      <c r="E1517" s="12" t="s">
        <v>589</v>
      </c>
      <c r="F1517" s="274" t="s">
        <v>7450</v>
      </c>
      <c r="G1517" s="347" t="s">
        <v>7451</v>
      </c>
      <c r="H1517" s="12" t="s">
        <v>326</v>
      </c>
      <c r="I1517" s="339">
        <v>34574</v>
      </c>
      <c r="J1517" s="337" t="s">
        <v>6991</v>
      </c>
      <c r="K1517" s="300" t="s">
        <v>1538</v>
      </c>
      <c r="L1517" s="300" t="s">
        <v>1538</v>
      </c>
      <c r="M1517" s="300" t="s">
        <v>336</v>
      </c>
      <c r="N1517" s="300" t="s">
        <v>7452</v>
      </c>
      <c r="O1517" s="274" t="s">
        <v>7453</v>
      </c>
    </row>
    <row r="1518" spans="1:15">
      <c r="A1518" s="3">
        <f t="shared" si="92"/>
        <v>1510</v>
      </c>
      <c r="B1518" s="3">
        <f t="shared" si="93"/>
        <v>19201512</v>
      </c>
      <c r="C1518" s="300" t="s">
        <v>7372</v>
      </c>
      <c r="D1518" s="293" t="s">
        <v>7454</v>
      </c>
      <c r="E1518" s="12" t="s">
        <v>7455</v>
      </c>
      <c r="F1518" s="274" t="s">
        <v>7456</v>
      </c>
      <c r="G1518" s="347" t="s">
        <v>7457</v>
      </c>
      <c r="H1518" s="12" t="s">
        <v>326</v>
      </c>
      <c r="I1518" s="339">
        <v>36291</v>
      </c>
      <c r="J1518" s="337" t="s">
        <v>6991</v>
      </c>
      <c r="K1518" s="300" t="s">
        <v>1538</v>
      </c>
      <c r="L1518" s="300" t="s">
        <v>5312</v>
      </c>
      <c r="M1518" s="300" t="s">
        <v>5427</v>
      </c>
      <c r="N1518" s="300" t="s">
        <v>7458</v>
      </c>
      <c r="O1518" s="274" t="s">
        <v>7459</v>
      </c>
    </row>
    <row r="1519" spans="1:15">
      <c r="A1519" s="3">
        <f t="shared" si="92"/>
        <v>1511</v>
      </c>
      <c r="B1519" s="3">
        <f t="shared" si="93"/>
        <v>19201513</v>
      </c>
      <c r="C1519" s="300" t="s">
        <v>7372</v>
      </c>
      <c r="D1519" s="293" t="s">
        <v>7460</v>
      </c>
      <c r="E1519" s="12" t="s">
        <v>2176</v>
      </c>
      <c r="F1519" s="274" t="s">
        <v>7336</v>
      </c>
      <c r="G1519" s="347" t="s">
        <v>7337</v>
      </c>
      <c r="H1519" s="12" t="s">
        <v>326</v>
      </c>
      <c r="I1519" s="339">
        <v>34112</v>
      </c>
      <c r="J1519" s="337" t="s">
        <v>7338</v>
      </c>
      <c r="K1519" s="300" t="s">
        <v>1538</v>
      </c>
      <c r="L1519" s="300" t="s">
        <v>5312</v>
      </c>
      <c r="M1519" s="300" t="s">
        <v>5416</v>
      </c>
      <c r="N1519" s="300" t="s">
        <v>1538</v>
      </c>
      <c r="O1519" s="274" t="s">
        <v>1538</v>
      </c>
    </row>
    <row r="1520" spans="1:15">
      <c r="A1520" s="3">
        <f t="shared" si="92"/>
        <v>1512</v>
      </c>
      <c r="B1520" s="3">
        <f t="shared" si="93"/>
        <v>19201514</v>
      </c>
      <c r="C1520" s="300" t="s">
        <v>7372</v>
      </c>
      <c r="D1520" s="293" t="s">
        <v>226</v>
      </c>
      <c r="E1520" s="12" t="s">
        <v>7461</v>
      </c>
      <c r="F1520" s="274" t="s">
        <v>7462</v>
      </c>
      <c r="G1520" s="12" t="s">
        <v>3866</v>
      </c>
      <c r="H1520" s="12" t="s">
        <v>330</v>
      </c>
      <c r="I1520" s="339">
        <v>33919</v>
      </c>
      <c r="J1520" s="337" t="s">
        <v>7463</v>
      </c>
      <c r="K1520" s="300" t="s">
        <v>1538</v>
      </c>
      <c r="L1520" s="300" t="s">
        <v>5312</v>
      </c>
      <c r="M1520" s="300" t="s">
        <v>5427</v>
      </c>
      <c r="N1520" s="300" t="s">
        <v>1538</v>
      </c>
      <c r="O1520" s="274" t="s">
        <v>1538</v>
      </c>
    </row>
    <row r="1521" spans="1:15">
      <c r="A1521" s="3">
        <f t="shared" si="92"/>
        <v>1513</v>
      </c>
      <c r="B1521" s="3">
        <f t="shared" si="93"/>
        <v>19201515</v>
      </c>
      <c r="C1521" s="300" t="s">
        <v>7376</v>
      </c>
      <c r="D1521" s="293" t="s">
        <v>92</v>
      </c>
      <c r="E1521" s="12" t="s">
        <v>7363</v>
      </c>
      <c r="F1521" s="274" t="s">
        <v>7464</v>
      </c>
      <c r="G1521" s="347" t="s">
        <v>7465</v>
      </c>
      <c r="H1521" s="12" t="s">
        <v>330</v>
      </c>
      <c r="I1521" s="339">
        <v>35208</v>
      </c>
      <c r="J1521" s="337" t="s">
        <v>6991</v>
      </c>
      <c r="K1521" s="300" t="s">
        <v>1538</v>
      </c>
      <c r="L1521" s="300" t="s">
        <v>1538</v>
      </c>
      <c r="M1521" s="300" t="s">
        <v>5427</v>
      </c>
      <c r="N1521" s="300" t="s">
        <v>1538</v>
      </c>
      <c r="O1521" s="274" t="s">
        <v>1538</v>
      </c>
    </row>
    <row r="1522" spans="1:15">
      <c r="A1522" s="3">
        <f t="shared" si="92"/>
        <v>1514</v>
      </c>
      <c r="B1522" s="3">
        <f t="shared" si="93"/>
        <v>19201516</v>
      </c>
      <c r="C1522" s="300" t="s">
        <v>7376</v>
      </c>
      <c r="D1522" s="293" t="s">
        <v>7466</v>
      </c>
      <c r="E1522" s="12" t="s">
        <v>7467</v>
      </c>
      <c r="F1522" s="274" t="s">
        <v>7468</v>
      </c>
      <c r="G1522" s="12" t="s">
        <v>3866</v>
      </c>
      <c r="H1522" s="12" t="s">
        <v>326</v>
      </c>
      <c r="I1522" s="339">
        <v>36247</v>
      </c>
      <c r="J1522" s="337" t="s">
        <v>6991</v>
      </c>
      <c r="K1522" s="300" t="s">
        <v>1538</v>
      </c>
      <c r="L1522" s="300" t="s">
        <v>1538</v>
      </c>
      <c r="M1522" s="300" t="s">
        <v>556</v>
      </c>
      <c r="N1522" s="300" t="s">
        <v>7469</v>
      </c>
      <c r="O1522" s="274" t="s">
        <v>7470</v>
      </c>
    </row>
    <row r="1523" spans="1:15">
      <c r="A1523" s="3">
        <f t="shared" si="92"/>
        <v>1515</v>
      </c>
      <c r="B1523" s="3">
        <f t="shared" si="93"/>
        <v>19201517</v>
      </c>
      <c r="C1523" s="300" t="s">
        <v>7376</v>
      </c>
      <c r="D1523" s="293" t="s">
        <v>7471</v>
      </c>
      <c r="E1523" s="12" t="s">
        <v>7472</v>
      </c>
      <c r="F1523" s="274" t="s">
        <v>7473</v>
      </c>
      <c r="G1523" s="12" t="s">
        <v>3866</v>
      </c>
      <c r="H1523" s="12" t="s">
        <v>330</v>
      </c>
      <c r="I1523" s="339">
        <v>33987</v>
      </c>
      <c r="J1523" s="337" t="s">
        <v>6991</v>
      </c>
      <c r="K1523" s="300" t="s">
        <v>1538</v>
      </c>
      <c r="L1523" s="300" t="s">
        <v>1538</v>
      </c>
      <c r="M1523" s="300" t="s">
        <v>5427</v>
      </c>
      <c r="N1523" s="300" t="s">
        <v>1538</v>
      </c>
      <c r="O1523" s="274" t="s">
        <v>1538</v>
      </c>
    </row>
    <row r="1524" spans="1:15">
      <c r="A1524" s="3">
        <f t="shared" si="92"/>
        <v>1516</v>
      </c>
      <c r="B1524" s="3">
        <f t="shared" si="93"/>
        <v>19201518</v>
      </c>
      <c r="C1524" s="300" t="s">
        <v>7376</v>
      </c>
      <c r="D1524" s="293" t="s">
        <v>7474</v>
      </c>
      <c r="E1524" s="12" t="s">
        <v>7475</v>
      </c>
      <c r="F1524" s="274" t="s">
        <v>7476</v>
      </c>
      <c r="G1524" s="347" t="s">
        <v>7477</v>
      </c>
      <c r="H1524" s="12" t="s">
        <v>330</v>
      </c>
      <c r="I1524" s="339">
        <v>34689</v>
      </c>
      <c r="J1524" s="337" t="s">
        <v>6991</v>
      </c>
      <c r="K1524" s="300" t="s">
        <v>1538</v>
      </c>
      <c r="L1524" s="300" t="s">
        <v>1538</v>
      </c>
      <c r="M1524" s="300" t="s">
        <v>5427</v>
      </c>
      <c r="N1524" s="300" t="s">
        <v>1538</v>
      </c>
      <c r="O1524" s="274" t="s">
        <v>1538</v>
      </c>
    </row>
    <row r="1525" spans="1:15">
      <c r="A1525" s="3">
        <f t="shared" si="92"/>
        <v>1517</v>
      </c>
      <c r="B1525" s="3">
        <f t="shared" si="93"/>
        <v>19201519</v>
      </c>
      <c r="C1525" s="300" t="s">
        <v>7376</v>
      </c>
      <c r="D1525" s="293" t="s">
        <v>7478</v>
      </c>
      <c r="E1525" s="12" t="s">
        <v>7479</v>
      </c>
      <c r="F1525" s="274" t="s">
        <v>7480</v>
      </c>
      <c r="G1525" s="347" t="s">
        <v>7481</v>
      </c>
      <c r="H1525" s="12" t="s">
        <v>326</v>
      </c>
      <c r="I1525" s="339">
        <v>30995</v>
      </c>
      <c r="J1525" s="337" t="s">
        <v>7482</v>
      </c>
      <c r="K1525" s="300" t="s">
        <v>1538</v>
      </c>
      <c r="L1525" s="300" t="s">
        <v>1538</v>
      </c>
      <c r="M1525" s="300" t="s">
        <v>7033</v>
      </c>
      <c r="N1525" s="300" t="s">
        <v>1538</v>
      </c>
      <c r="O1525" s="274" t="s">
        <v>1538</v>
      </c>
    </row>
    <row r="1526" spans="1:15">
      <c r="A1526" s="3">
        <f t="shared" si="92"/>
        <v>1518</v>
      </c>
      <c r="B1526" s="3">
        <f t="shared" si="93"/>
        <v>19201520</v>
      </c>
      <c r="C1526" s="300" t="s">
        <v>7376</v>
      </c>
      <c r="D1526" s="293" t="s">
        <v>7366</v>
      </c>
      <c r="E1526" s="12" t="s">
        <v>7483</v>
      </c>
      <c r="F1526" s="274" t="s">
        <v>7484</v>
      </c>
      <c r="G1526" s="347" t="s">
        <v>7485</v>
      </c>
      <c r="H1526" s="12" t="s">
        <v>326</v>
      </c>
      <c r="I1526" s="339">
        <v>34095</v>
      </c>
      <c r="J1526" s="337" t="s">
        <v>7486</v>
      </c>
      <c r="K1526" s="300" t="s">
        <v>1538</v>
      </c>
      <c r="L1526" s="300" t="s">
        <v>1538</v>
      </c>
      <c r="M1526" s="300" t="s">
        <v>5427</v>
      </c>
      <c r="N1526" s="300" t="s">
        <v>1538</v>
      </c>
      <c r="O1526" s="274" t="s">
        <v>1538</v>
      </c>
    </row>
    <row r="1527" spans="1:15">
      <c r="A1527" s="3">
        <f t="shared" si="92"/>
        <v>1519</v>
      </c>
      <c r="B1527" s="3">
        <f t="shared" si="93"/>
        <v>19201521</v>
      </c>
      <c r="C1527" s="300" t="s">
        <v>7376</v>
      </c>
      <c r="D1527" s="293" t="s">
        <v>7487</v>
      </c>
      <c r="E1527" s="12" t="s">
        <v>7488</v>
      </c>
      <c r="F1527" s="274" t="s">
        <v>7489</v>
      </c>
      <c r="G1527" s="347" t="s">
        <v>7490</v>
      </c>
      <c r="H1527" s="12" t="s">
        <v>330</v>
      </c>
      <c r="I1527" s="339">
        <v>35377</v>
      </c>
      <c r="J1527" s="337" t="s">
        <v>7491</v>
      </c>
      <c r="K1527" s="300" t="s">
        <v>1538</v>
      </c>
      <c r="L1527" s="300" t="s">
        <v>1538</v>
      </c>
      <c r="M1527" s="300" t="s">
        <v>7492</v>
      </c>
      <c r="N1527" s="300" t="s">
        <v>1538</v>
      </c>
      <c r="O1527" s="274" t="s">
        <v>1538</v>
      </c>
    </row>
    <row r="1528" spans="1:15">
      <c r="A1528" s="3">
        <f t="shared" si="92"/>
        <v>1520</v>
      </c>
      <c r="B1528" s="3">
        <f t="shared" si="93"/>
        <v>19201522</v>
      </c>
      <c r="C1528" s="300" t="s">
        <v>7376</v>
      </c>
      <c r="D1528" s="293" t="s">
        <v>4169</v>
      </c>
      <c r="E1528" s="12" t="s">
        <v>7493</v>
      </c>
      <c r="F1528" s="274" t="s">
        <v>7494</v>
      </c>
      <c r="G1528" s="347" t="s">
        <v>7495</v>
      </c>
      <c r="H1528" s="12" t="s">
        <v>330</v>
      </c>
      <c r="I1528" s="339">
        <v>35262</v>
      </c>
      <c r="J1528" s="337" t="s">
        <v>7496</v>
      </c>
      <c r="K1528" s="300" t="s">
        <v>1538</v>
      </c>
      <c r="L1528" s="300" t="s">
        <v>1538</v>
      </c>
      <c r="M1528" s="300" t="s">
        <v>7492</v>
      </c>
      <c r="N1528" s="300" t="s">
        <v>1538</v>
      </c>
      <c r="O1528" s="274" t="s">
        <v>1538</v>
      </c>
    </row>
    <row r="1529" spans="1:15">
      <c r="A1529" s="3">
        <f t="shared" si="92"/>
        <v>1521</v>
      </c>
      <c r="B1529" s="3">
        <f t="shared" si="93"/>
        <v>19201523</v>
      </c>
      <c r="C1529" s="300" t="s">
        <v>7376</v>
      </c>
      <c r="D1529" s="293" t="s">
        <v>4908</v>
      </c>
      <c r="E1529" s="12" t="s">
        <v>7497</v>
      </c>
      <c r="F1529" s="274" t="s">
        <v>7110</v>
      </c>
      <c r="G1529" s="12" t="s">
        <v>7111</v>
      </c>
      <c r="H1529" s="12" t="s">
        <v>330</v>
      </c>
      <c r="I1529" s="339">
        <v>36222</v>
      </c>
      <c r="J1529" s="337" t="s">
        <v>7112</v>
      </c>
      <c r="K1529" s="300" t="s">
        <v>1538</v>
      </c>
      <c r="L1529" s="300" t="s">
        <v>5312</v>
      </c>
      <c r="M1529" s="300" t="s">
        <v>343</v>
      </c>
      <c r="N1529" s="300" t="s">
        <v>1538</v>
      </c>
      <c r="O1529" s="274" t="s">
        <v>1538</v>
      </c>
    </row>
    <row r="1530" spans="1:15">
      <c r="A1530" s="3">
        <f t="shared" si="92"/>
        <v>1522</v>
      </c>
      <c r="B1530" s="3">
        <f t="shared" si="93"/>
        <v>19201524</v>
      </c>
      <c r="C1530" s="300" t="s">
        <v>7376</v>
      </c>
      <c r="D1530" s="293" t="s">
        <v>7498</v>
      </c>
      <c r="E1530" s="12" t="s">
        <v>7499</v>
      </c>
      <c r="F1530" s="274" t="s">
        <v>7500</v>
      </c>
      <c r="G1530" s="347" t="s">
        <v>7501</v>
      </c>
      <c r="H1530" s="12" t="s">
        <v>326</v>
      </c>
      <c r="I1530" s="339">
        <v>32081</v>
      </c>
      <c r="J1530" s="337" t="s">
        <v>7502</v>
      </c>
      <c r="K1530" s="300" t="s">
        <v>1538</v>
      </c>
      <c r="L1530" s="300" t="s">
        <v>1538</v>
      </c>
      <c r="M1530" s="300" t="s">
        <v>7492</v>
      </c>
      <c r="N1530" s="300" t="s">
        <v>1538</v>
      </c>
      <c r="O1530" s="274" t="s">
        <v>1538</v>
      </c>
    </row>
    <row r="1531" spans="1:15">
      <c r="A1531" s="3">
        <f t="shared" si="92"/>
        <v>1523</v>
      </c>
      <c r="B1531" s="3">
        <f t="shared" si="93"/>
        <v>19201525</v>
      </c>
      <c r="C1531" s="300" t="s">
        <v>7376</v>
      </c>
      <c r="D1531" s="293" t="s">
        <v>7503</v>
      </c>
      <c r="E1531" s="12" t="s">
        <v>7504</v>
      </c>
      <c r="F1531" s="274" t="s">
        <v>7505</v>
      </c>
      <c r="G1531" s="347" t="s">
        <v>7506</v>
      </c>
      <c r="H1531" s="12" t="s">
        <v>330</v>
      </c>
      <c r="I1531" s="339">
        <v>35674</v>
      </c>
      <c r="J1531" s="337" t="s">
        <v>7507</v>
      </c>
      <c r="K1531" s="300" t="s">
        <v>1538</v>
      </c>
      <c r="L1531" s="300" t="s">
        <v>1538</v>
      </c>
      <c r="M1531" s="300" t="s">
        <v>5427</v>
      </c>
      <c r="N1531" s="300" t="s">
        <v>1538</v>
      </c>
      <c r="O1531" s="274" t="s">
        <v>1538</v>
      </c>
    </row>
    <row r="1532" spans="1:15">
      <c r="A1532" s="3">
        <f t="shared" si="92"/>
        <v>1524</v>
      </c>
      <c r="B1532" s="3">
        <f t="shared" si="93"/>
        <v>19201526</v>
      </c>
      <c r="C1532" s="300" t="s">
        <v>7376</v>
      </c>
      <c r="D1532" s="293" t="s">
        <v>225</v>
      </c>
      <c r="E1532" s="12" t="s">
        <v>5799</v>
      </c>
      <c r="F1532" s="274" t="s">
        <v>7508</v>
      </c>
      <c r="G1532" s="347" t="s">
        <v>7509</v>
      </c>
      <c r="H1532" s="12" t="s">
        <v>330</v>
      </c>
      <c r="I1532" s="339">
        <v>34459</v>
      </c>
      <c r="J1532" s="337" t="s">
        <v>7510</v>
      </c>
      <c r="K1532" s="300" t="s">
        <v>1538</v>
      </c>
      <c r="L1532" s="300" t="s">
        <v>1538</v>
      </c>
      <c r="M1532" s="300" t="s">
        <v>5427</v>
      </c>
      <c r="N1532" s="300" t="s">
        <v>1538</v>
      </c>
      <c r="O1532" s="274" t="s">
        <v>1538</v>
      </c>
    </row>
    <row r="1533" spans="1:15">
      <c r="A1533" s="3">
        <f t="shared" si="92"/>
        <v>1525</v>
      </c>
      <c r="B1533" s="3">
        <f t="shared" si="93"/>
        <v>19201527</v>
      </c>
      <c r="C1533" s="300" t="s">
        <v>7376</v>
      </c>
      <c r="D1533" s="293" t="s">
        <v>74</v>
      </c>
      <c r="E1533" s="12" t="s">
        <v>7511</v>
      </c>
      <c r="F1533" s="274" t="s">
        <v>7512</v>
      </c>
      <c r="G1533" s="347" t="s">
        <v>7513</v>
      </c>
      <c r="H1533" s="12" t="s">
        <v>326</v>
      </c>
      <c r="I1533" s="339">
        <v>31926</v>
      </c>
      <c r="J1533" s="337" t="s">
        <v>6991</v>
      </c>
      <c r="K1533" s="300" t="s">
        <v>1538</v>
      </c>
      <c r="L1533" s="300" t="s">
        <v>5312</v>
      </c>
      <c r="M1533" s="300" t="s">
        <v>7033</v>
      </c>
      <c r="N1533" s="300" t="s">
        <v>1538</v>
      </c>
      <c r="O1533" s="274" t="s">
        <v>1538</v>
      </c>
    </row>
    <row r="1534" spans="1:15">
      <c r="A1534" s="3">
        <f t="shared" si="92"/>
        <v>1526</v>
      </c>
      <c r="B1534" s="3">
        <f t="shared" si="93"/>
        <v>19201528</v>
      </c>
      <c r="C1534" s="300" t="s">
        <v>7376</v>
      </c>
      <c r="D1534" s="293" t="s">
        <v>6973</v>
      </c>
      <c r="E1534" s="12" t="s">
        <v>314</v>
      </c>
      <c r="F1534" s="274" t="s">
        <v>7514</v>
      </c>
      <c r="G1534" s="347" t="s">
        <v>7515</v>
      </c>
      <c r="H1534" s="12" t="s">
        <v>330</v>
      </c>
      <c r="I1534" s="339">
        <v>34467</v>
      </c>
      <c r="J1534" s="337" t="s">
        <v>6991</v>
      </c>
      <c r="K1534" s="300" t="s">
        <v>1538</v>
      </c>
      <c r="L1534" s="300" t="s">
        <v>1538</v>
      </c>
      <c r="M1534" s="300" t="s">
        <v>7033</v>
      </c>
      <c r="N1534" s="300" t="s">
        <v>1538</v>
      </c>
      <c r="O1534" s="274" t="s">
        <v>1538</v>
      </c>
    </row>
    <row r="1535" spans="1:15">
      <c r="A1535" s="3">
        <f t="shared" si="92"/>
        <v>1527</v>
      </c>
      <c r="B1535" s="3">
        <f t="shared" si="93"/>
        <v>19201529</v>
      </c>
      <c r="C1535" s="300" t="s">
        <v>7376</v>
      </c>
      <c r="D1535" s="293" t="s">
        <v>223</v>
      </c>
      <c r="E1535" s="12" t="s">
        <v>129</v>
      </c>
      <c r="F1535" s="274" t="s">
        <v>7516</v>
      </c>
      <c r="G1535" s="347" t="s">
        <v>7517</v>
      </c>
      <c r="H1535" s="12" t="s">
        <v>326</v>
      </c>
      <c r="I1535" s="339">
        <v>34016</v>
      </c>
      <c r="J1535" s="337" t="s">
        <v>7518</v>
      </c>
      <c r="K1535" s="300" t="s">
        <v>1538</v>
      </c>
      <c r="L1535" s="300" t="s">
        <v>1538</v>
      </c>
      <c r="M1535" s="300" t="s">
        <v>1081</v>
      </c>
      <c r="N1535" s="300" t="s">
        <v>1538</v>
      </c>
      <c r="O1535" s="274" t="s">
        <v>1538</v>
      </c>
    </row>
    <row r="1536" spans="1:15">
      <c r="A1536" s="3">
        <f t="shared" si="92"/>
        <v>1528</v>
      </c>
      <c r="B1536" s="3">
        <f t="shared" si="93"/>
        <v>19201530</v>
      </c>
      <c r="C1536" s="300" t="s">
        <v>7376</v>
      </c>
      <c r="D1536" s="293" t="s">
        <v>7519</v>
      </c>
      <c r="E1536" s="12" t="s">
        <v>7520</v>
      </c>
      <c r="F1536" s="274" t="s">
        <v>7521</v>
      </c>
      <c r="G1536" s="347" t="s">
        <v>7522</v>
      </c>
      <c r="H1536" s="12" t="s">
        <v>330</v>
      </c>
      <c r="I1536" s="339">
        <v>34240</v>
      </c>
      <c r="J1536" s="337" t="s">
        <v>6991</v>
      </c>
      <c r="K1536" s="300" t="s">
        <v>1538</v>
      </c>
      <c r="L1536" s="300" t="s">
        <v>1538</v>
      </c>
      <c r="M1536" s="300" t="s">
        <v>5416</v>
      </c>
      <c r="N1536" s="300" t="s">
        <v>1538</v>
      </c>
      <c r="O1536" s="274" t="s">
        <v>1538</v>
      </c>
    </row>
    <row r="1537" spans="1:15">
      <c r="A1537" s="3">
        <f t="shared" si="92"/>
        <v>1529</v>
      </c>
      <c r="B1537" s="3">
        <f t="shared" si="93"/>
        <v>19201531</v>
      </c>
      <c r="C1537" s="300" t="s">
        <v>7376</v>
      </c>
      <c r="D1537" s="293" t="s">
        <v>7523</v>
      </c>
      <c r="E1537" s="12" t="s">
        <v>7524</v>
      </c>
      <c r="F1537" s="274" t="s">
        <v>7525</v>
      </c>
      <c r="G1537" s="347" t="s">
        <v>7526</v>
      </c>
      <c r="H1537" s="12" t="s">
        <v>326</v>
      </c>
      <c r="I1537" s="339">
        <v>35314</v>
      </c>
      <c r="J1537" s="337" t="s">
        <v>7527</v>
      </c>
      <c r="K1537" s="300" t="s">
        <v>1538</v>
      </c>
      <c r="L1537" s="300" t="s">
        <v>1538</v>
      </c>
      <c r="M1537" s="300" t="s">
        <v>343</v>
      </c>
      <c r="N1537" s="300" t="s">
        <v>1538</v>
      </c>
      <c r="O1537" s="274" t="s">
        <v>1538</v>
      </c>
    </row>
    <row r="1538" spans="1:15">
      <c r="A1538" s="3">
        <f t="shared" ref="A1538:A1601" si="94">A1537+1</f>
        <v>1530</v>
      </c>
      <c r="B1538" s="3">
        <f t="shared" ref="B1538:B1601" si="95">B1537+1</f>
        <v>19201532</v>
      </c>
      <c r="C1538" s="300" t="s">
        <v>7376</v>
      </c>
      <c r="D1538" s="293" t="s">
        <v>4826</v>
      </c>
      <c r="E1538" s="12" t="s">
        <v>142</v>
      </c>
      <c r="F1538" s="274" t="s">
        <v>7528</v>
      </c>
      <c r="G1538" s="347" t="s">
        <v>7529</v>
      </c>
      <c r="H1538" s="12" t="s">
        <v>330</v>
      </c>
      <c r="I1538" s="339">
        <v>34445</v>
      </c>
      <c r="J1538" s="337" t="s">
        <v>7530</v>
      </c>
      <c r="K1538" s="300" t="s">
        <v>1538</v>
      </c>
      <c r="L1538" s="300" t="s">
        <v>5312</v>
      </c>
      <c r="M1538" s="300" t="s">
        <v>5416</v>
      </c>
      <c r="N1538" s="300" t="s">
        <v>1538</v>
      </c>
      <c r="O1538" s="274" t="s">
        <v>1538</v>
      </c>
    </row>
    <row r="1539" spans="1:15">
      <c r="A1539" s="3">
        <f t="shared" si="94"/>
        <v>1531</v>
      </c>
      <c r="B1539" s="3">
        <f t="shared" si="95"/>
        <v>19201533</v>
      </c>
      <c r="C1539" s="300" t="s">
        <v>7376</v>
      </c>
      <c r="D1539" s="293" t="s">
        <v>813</v>
      </c>
      <c r="E1539" s="12" t="s">
        <v>7531</v>
      </c>
      <c r="F1539" s="274" t="s">
        <v>7532</v>
      </c>
      <c r="G1539" s="347" t="s">
        <v>7533</v>
      </c>
      <c r="H1539" s="12" t="s">
        <v>330</v>
      </c>
      <c r="I1539" s="339">
        <v>35201</v>
      </c>
      <c r="J1539" s="337" t="s">
        <v>6991</v>
      </c>
      <c r="K1539" s="300" t="s">
        <v>1538</v>
      </c>
      <c r="L1539" s="300" t="s">
        <v>1538</v>
      </c>
      <c r="M1539" s="300" t="s">
        <v>5427</v>
      </c>
      <c r="N1539" s="300" t="s">
        <v>1538</v>
      </c>
      <c r="O1539" s="274" t="s">
        <v>1538</v>
      </c>
    </row>
    <row r="1540" spans="1:15">
      <c r="A1540" s="3">
        <f t="shared" si="94"/>
        <v>1532</v>
      </c>
      <c r="B1540" s="3">
        <f t="shared" si="95"/>
        <v>19201534</v>
      </c>
      <c r="C1540" s="300" t="s">
        <v>7376</v>
      </c>
      <c r="D1540" s="293" t="s">
        <v>7534</v>
      </c>
      <c r="E1540" s="12" t="s">
        <v>787</v>
      </c>
      <c r="F1540" s="274" t="s">
        <v>7535</v>
      </c>
      <c r="G1540" s="347" t="s">
        <v>7536</v>
      </c>
      <c r="H1540" s="12" t="s">
        <v>326</v>
      </c>
      <c r="I1540" s="339">
        <v>35616</v>
      </c>
      <c r="J1540" s="337" t="s">
        <v>7537</v>
      </c>
      <c r="K1540" s="300" t="s">
        <v>1538</v>
      </c>
      <c r="L1540" s="300" t="s">
        <v>1538</v>
      </c>
      <c r="M1540" s="300" t="s">
        <v>5427</v>
      </c>
      <c r="N1540" s="300" t="s">
        <v>7538</v>
      </c>
      <c r="O1540" s="274" t="s">
        <v>7539</v>
      </c>
    </row>
    <row r="1541" spans="1:15">
      <c r="A1541" s="3">
        <f t="shared" si="94"/>
        <v>1533</v>
      </c>
      <c r="B1541" s="3">
        <f t="shared" si="95"/>
        <v>19201535</v>
      </c>
      <c r="C1541" s="300" t="s">
        <v>7376</v>
      </c>
      <c r="D1541" s="293" t="s">
        <v>7540</v>
      </c>
      <c r="E1541" s="12" t="s">
        <v>7541</v>
      </c>
      <c r="F1541" s="274" t="s">
        <v>7542</v>
      </c>
      <c r="G1541" s="347" t="s">
        <v>7543</v>
      </c>
      <c r="H1541" s="12" t="s">
        <v>326</v>
      </c>
      <c r="I1541" s="339">
        <v>35241</v>
      </c>
      <c r="J1541" s="337" t="s">
        <v>6991</v>
      </c>
      <c r="K1541" s="300" t="s">
        <v>1538</v>
      </c>
      <c r="L1541" s="300" t="s">
        <v>1538</v>
      </c>
      <c r="M1541" s="300" t="s">
        <v>343</v>
      </c>
      <c r="N1541" s="300" t="s">
        <v>1538</v>
      </c>
      <c r="O1541" s="274" t="s">
        <v>1538</v>
      </c>
    </row>
    <row r="1542" spans="1:15">
      <c r="A1542" s="3">
        <f t="shared" si="94"/>
        <v>1534</v>
      </c>
      <c r="B1542" s="3">
        <f t="shared" si="95"/>
        <v>19201536</v>
      </c>
      <c r="C1542" s="300" t="s">
        <v>7376</v>
      </c>
      <c r="D1542" s="293" t="s">
        <v>7544</v>
      </c>
      <c r="E1542" s="12" t="s">
        <v>7545</v>
      </c>
      <c r="F1542" s="274" t="s">
        <v>7546</v>
      </c>
      <c r="G1542" s="347" t="s">
        <v>7547</v>
      </c>
      <c r="H1542" s="12" t="s">
        <v>326</v>
      </c>
      <c r="I1542" s="339">
        <v>28334</v>
      </c>
      <c r="J1542" s="337" t="s">
        <v>6991</v>
      </c>
      <c r="K1542" s="300" t="s">
        <v>1538</v>
      </c>
      <c r="L1542" s="300" t="s">
        <v>1538</v>
      </c>
      <c r="M1542" s="300" t="s">
        <v>5427</v>
      </c>
      <c r="N1542" s="300" t="s">
        <v>1538</v>
      </c>
      <c r="O1542" s="274" t="s">
        <v>1538</v>
      </c>
    </row>
    <row r="1543" spans="1:15">
      <c r="A1543" s="3">
        <f t="shared" si="94"/>
        <v>1535</v>
      </c>
      <c r="B1543" s="3">
        <f t="shared" si="95"/>
        <v>19201537</v>
      </c>
      <c r="C1543" s="300" t="s">
        <v>7376</v>
      </c>
      <c r="D1543" s="293" t="s">
        <v>212</v>
      </c>
      <c r="E1543" s="12" t="s">
        <v>213</v>
      </c>
      <c r="F1543" s="274" t="s">
        <v>1408</v>
      </c>
      <c r="G1543" s="347" t="s">
        <v>7548</v>
      </c>
      <c r="H1543" s="12" t="s">
        <v>326</v>
      </c>
      <c r="I1543" s="339">
        <v>25610</v>
      </c>
      <c r="J1543" s="337" t="s">
        <v>7549</v>
      </c>
      <c r="K1543" s="300" t="s">
        <v>1538</v>
      </c>
      <c r="L1543" s="300" t="s">
        <v>1538</v>
      </c>
      <c r="M1543" s="300" t="s">
        <v>1081</v>
      </c>
      <c r="N1543" s="300" t="s">
        <v>1538</v>
      </c>
      <c r="O1543" s="274" t="s">
        <v>1538</v>
      </c>
    </row>
    <row r="1544" spans="1:15">
      <c r="A1544" s="3">
        <f t="shared" si="94"/>
        <v>1536</v>
      </c>
      <c r="B1544" s="3">
        <f t="shared" si="95"/>
        <v>19201538</v>
      </c>
      <c r="C1544" s="300" t="s">
        <v>7376</v>
      </c>
      <c r="D1544" s="293" t="s">
        <v>7550</v>
      </c>
      <c r="E1544" s="12" t="s">
        <v>7551</v>
      </c>
      <c r="F1544" s="274" t="s">
        <v>7552</v>
      </c>
      <c r="G1544" s="347" t="s">
        <v>7553</v>
      </c>
      <c r="H1544" s="12" t="s">
        <v>326</v>
      </c>
      <c r="I1544" s="339">
        <v>34854</v>
      </c>
      <c r="J1544" s="337" t="s">
        <v>7554</v>
      </c>
      <c r="K1544" s="300" t="s">
        <v>1538</v>
      </c>
      <c r="L1544" s="300" t="s">
        <v>1538</v>
      </c>
      <c r="M1544" s="300" t="s">
        <v>7492</v>
      </c>
      <c r="N1544" s="300" t="s">
        <v>1538</v>
      </c>
      <c r="O1544" s="274" t="s">
        <v>1538</v>
      </c>
    </row>
    <row r="1545" spans="1:15">
      <c r="A1545" s="3">
        <f t="shared" si="94"/>
        <v>1537</v>
      </c>
      <c r="B1545" s="3">
        <f t="shared" si="95"/>
        <v>19201539</v>
      </c>
      <c r="C1545" s="300" t="s">
        <v>7376</v>
      </c>
      <c r="D1545" s="293" t="s">
        <v>7555</v>
      </c>
      <c r="E1545" s="12" t="s">
        <v>7556</v>
      </c>
      <c r="F1545" s="274" t="s">
        <v>7557</v>
      </c>
      <c r="G1545" s="347" t="s">
        <v>7558</v>
      </c>
      <c r="H1545" s="12" t="s">
        <v>330</v>
      </c>
      <c r="I1545" s="339">
        <v>30667</v>
      </c>
      <c r="J1545" s="337" t="s">
        <v>7559</v>
      </c>
      <c r="K1545" s="300" t="s">
        <v>1538</v>
      </c>
      <c r="L1545" s="300" t="s">
        <v>1538</v>
      </c>
      <c r="M1545" s="300" t="s">
        <v>5427</v>
      </c>
      <c r="N1545" s="300" t="s">
        <v>1538</v>
      </c>
      <c r="O1545" s="274" t="s">
        <v>1538</v>
      </c>
    </row>
    <row r="1546" spans="1:15">
      <c r="A1546" s="3">
        <f t="shared" si="94"/>
        <v>1538</v>
      </c>
      <c r="B1546" s="3">
        <f t="shared" si="95"/>
        <v>19201540</v>
      </c>
      <c r="C1546" s="300" t="s">
        <v>7376</v>
      </c>
      <c r="D1546" s="293" t="s">
        <v>7560</v>
      </c>
      <c r="E1546" s="12" t="s">
        <v>7561</v>
      </c>
      <c r="F1546" s="274" t="s">
        <v>7562</v>
      </c>
      <c r="G1546" s="347" t="s">
        <v>7563</v>
      </c>
      <c r="H1546" s="12" t="s">
        <v>326</v>
      </c>
      <c r="I1546" s="339">
        <v>31314</v>
      </c>
      <c r="J1546" s="337" t="s">
        <v>6991</v>
      </c>
      <c r="K1546" s="300" t="s">
        <v>1538</v>
      </c>
      <c r="L1546" s="300" t="s">
        <v>1538</v>
      </c>
      <c r="M1546" s="300" t="s">
        <v>5427</v>
      </c>
      <c r="N1546" s="300" t="s">
        <v>1538</v>
      </c>
      <c r="O1546" s="274" t="s">
        <v>1538</v>
      </c>
    </row>
    <row r="1547" spans="1:15">
      <c r="A1547" s="3">
        <f t="shared" si="94"/>
        <v>1539</v>
      </c>
      <c r="B1547" s="3">
        <f t="shared" si="95"/>
        <v>19201541</v>
      </c>
      <c r="C1547" s="300" t="s">
        <v>7376</v>
      </c>
      <c r="D1547" s="293" t="s">
        <v>7564</v>
      </c>
      <c r="E1547" s="12" t="s">
        <v>91</v>
      </c>
      <c r="F1547" s="274" t="s">
        <v>7565</v>
      </c>
      <c r="G1547" s="347" t="s">
        <v>7566</v>
      </c>
      <c r="H1547" s="12" t="s">
        <v>330</v>
      </c>
      <c r="I1547" s="339" t="s">
        <v>3866</v>
      </c>
      <c r="J1547" s="337" t="s">
        <v>6991</v>
      </c>
      <c r="K1547" s="300" t="s">
        <v>1538</v>
      </c>
      <c r="L1547" s="300" t="s">
        <v>1538</v>
      </c>
      <c r="M1547" s="300" t="s">
        <v>5427</v>
      </c>
      <c r="N1547" s="300" t="s">
        <v>1538</v>
      </c>
      <c r="O1547" s="274" t="s">
        <v>1538</v>
      </c>
    </row>
    <row r="1548" spans="1:15">
      <c r="A1548" s="3">
        <f t="shared" si="94"/>
        <v>1540</v>
      </c>
      <c r="B1548" s="3">
        <f t="shared" si="95"/>
        <v>19201542</v>
      </c>
      <c r="C1548" s="300" t="s">
        <v>7376</v>
      </c>
      <c r="D1548" s="293" t="s">
        <v>295</v>
      </c>
      <c r="E1548" s="12" t="s">
        <v>142</v>
      </c>
      <c r="F1548" s="274" t="s">
        <v>7567</v>
      </c>
      <c r="G1548" s="347" t="s">
        <v>7568</v>
      </c>
      <c r="H1548" s="12" t="s">
        <v>330</v>
      </c>
      <c r="I1548" s="339">
        <v>32592</v>
      </c>
      <c r="J1548" s="337" t="s">
        <v>7569</v>
      </c>
      <c r="K1548" s="300" t="s">
        <v>1538</v>
      </c>
      <c r="L1548" s="300" t="s">
        <v>5312</v>
      </c>
      <c r="M1548" s="300" t="s">
        <v>5427</v>
      </c>
      <c r="N1548" s="300" t="s">
        <v>7570</v>
      </c>
      <c r="O1548" s="274" t="s">
        <v>5915</v>
      </c>
    </row>
    <row r="1549" spans="1:15">
      <c r="A1549" s="3">
        <f t="shared" si="94"/>
        <v>1541</v>
      </c>
      <c r="B1549" s="3">
        <f t="shared" si="95"/>
        <v>19201543</v>
      </c>
      <c r="C1549" s="300" t="s">
        <v>7376</v>
      </c>
      <c r="D1549" s="293" t="s">
        <v>7571</v>
      </c>
      <c r="E1549" s="12" t="s">
        <v>766</v>
      </c>
      <c r="F1549" s="274" t="s">
        <v>7572</v>
      </c>
      <c r="G1549" s="347" t="s">
        <v>7573</v>
      </c>
      <c r="H1549" s="12" t="s">
        <v>330</v>
      </c>
      <c r="I1549" s="339">
        <v>31720</v>
      </c>
      <c r="J1549" s="337" t="s">
        <v>7574</v>
      </c>
      <c r="K1549" s="300" t="s">
        <v>1538</v>
      </c>
      <c r="L1549" s="300" t="s">
        <v>1538</v>
      </c>
      <c r="M1549" s="300" t="s">
        <v>5427</v>
      </c>
      <c r="N1549" s="300" t="s">
        <v>1538</v>
      </c>
      <c r="O1549" s="274" t="s">
        <v>1538</v>
      </c>
    </row>
    <row r="1550" spans="1:15">
      <c r="A1550" s="3">
        <f t="shared" si="94"/>
        <v>1542</v>
      </c>
      <c r="B1550" s="3">
        <f t="shared" si="95"/>
        <v>19201544</v>
      </c>
      <c r="C1550" s="300" t="s">
        <v>7376</v>
      </c>
      <c r="D1550" s="293" t="s">
        <v>7575</v>
      </c>
      <c r="E1550" s="12" t="s">
        <v>7364</v>
      </c>
      <c r="F1550" s="274" t="s">
        <v>7576</v>
      </c>
      <c r="G1550" s="347" t="s">
        <v>7577</v>
      </c>
      <c r="H1550" s="12" t="s">
        <v>326</v>
      </c>
      <c r="I1550" s="339" t="s">
        <v>7578</v>
      </c>
      <c r="J1550" s="337" t="s">
        <v>7579</v>
      </c>
      <c r="K1550" s="300" t="s">
        <v>1538</v>
      </c>
      <c r="L1550" s="300" t="s">
        <v>1538</v>
      </c>
      <c r="M1550" s="300" t="s">
        <v>5427</v>
      </c>
      <c r="N1550" s="300" t="s">
        <v>1538</v>
      </c>
      <c r="O1550" s="274" t="s">
        <v>1538</v>
      </c>
    </row>
    <row r="1551" spans="1:15">
      <c r="A1551" s="3">
        <f t="shared" si="94"/>
        <v>1543</v>
      </c>
      <c r="B1551" s="3">
        <f t="shared" si="95"/>
        <v>19201545</v>
      </c>
      <c r="C1551" s="300" t="s">
        <v>7376</v>
      </c>
      <c r="D1551" s="293" t="s">
        <v>7580</v>
      </c>
      <c r="E1551" s="12" t="s">
        <v>7581</v>
      </c>
      <c r="F1551" s="274" t="s">
        <v>7582</v>
      </c>
      <c r="G1551" s="347" t="s">
        <v>7583</v>
      </c>
      <c r="H1551" s="12" t="s">
        <v>326</v>
      </c>
      <c r="I1551" s="339">
        <v>34090</v>
      </c>
      <c r="J1551" s="337" t="s">
        <v>6991</v>
      </c>
      <c r="K1551" s="300" t="s">
        <v>1538</v>
      </c>
      <c r="L1551" s="300" t="s">
        <v>5312</v>
      </c>
      <c r="M1551" s="300" t="s">
        <v>5427</v>
      </c>
      <c r="N1551" s="300" t="s">
        <v>7584</v>
      </c>
      <c r="O1551" s="274" t="s">
        <v>1538</v>
      </c>
    </row>
    <row r="1552" spans="1:15">
      <c r="A1552" s="3">
        <f t="shared" si="94"/>
        <v>1544</v>
      </c>
      <c r="B1552" s="3">
        <f t="shared" si="95"/>
        <v>19201546</v>
      </c>
      <c r="C1552" s="300" t="s">
        <v>7376</v>
      </c>
      <c r="D1552" s="293" t="s">
        <v>7368</v>
      </c>
      <c r="E1552" s="12" t="s">
        <v>7585</v>
      </c>
      <c r="F1552" s="274" t="s">
        <v>7586</v>
      </c>
      <c r="G1552" s="347" t="s">
        <v>7587</v>
      </c>
      <c r="H1552" s="12" t="s">
        <v>330</v>
      </c>
      <c r="I1552" s="339">
        <v>35403</v>
      </c>
      <c r="J1552" s="337" t="s">
        <v>7588</v>
      </c>
      <c r="K1552" s="300" t="s">
        <v>1538</v>
      </c>
      <c r="L1552" s="300" t="s">
        <v>5312</v>
      </c>
      <c r="M1552" s="300" t="s">
        <v>7033</v>
      </c>
      <c r="N1552" s="300" t="s">
        <v>1538</v>
      </c>
      <c r="O1552" s="274" t="s">
        <v>1538</v>
      </c>
    </row>
    <row r="1553" spans="1:15">
      <c r="A1553" s="3">
        <f t="shared" si="94"/>
        <v>1545</v>
      </c>
      <c r="B1553" s="3">
        <f t="shared" si="95"/>
        <v>19201547</v>
      </c>
      <c r="C1553" s="300" t="s">
        <v>7376</v>
      </c>
      <c r="D1553" s="293" t="s">
        <v>5855</v>
      </c>
      <c r="E1553" s="12" t="s">
        <v>7589</v>
      </c>
      <c r="F1553" s="274" t="s">
        <v>7590</v>
      </c>
      <c r="G1553" s="347" t="s">
        <v>7591</v>
      </c>
      <c r="H1553" s="12" t="s">
        <v>330</v>
      </c>
      <c r="I1553" s="339">
        <v>30518</v>
      </c>
      <c r="J1553" s="337" t="s">
        <v>6991</v>
      </c>
      <c r="K1553" s="300" t="s">
        <v>1538</v>
      </c>
      <c r="L1553" s="300" t="s">
        <v>1538</v>
      </c>
      <c r="M1553" s="300" t="s">
        <v>5416</v>
      </c>
      <c r="N1553" s="300" t="s">
        <v>1538</v>
      </c>
      <c r="O1553" s="274" t="s">
        <v>1538</v>
      </c>
    </row>
    <row r="1554" spans="1:15">
      <c r="A1554" s="3">
        <f t="shared" si="94"/>
        <v>1546</v>
      </c>
      <c r="B1554" s="3">
        <f t="shared" si="95"/>
        <v>19201548</v>
      </c>
      <c r="C1554" s="300" t="s">
        <v>7376</v>
      </c>
      <c r="D1554" s="293" t="s">
        <v>7592</v>
      </c>
      <c r="E1554" s="12" t="s">
        <v>7593</v>
      </c>
      <c r="F1554" s="274" t="s">
        <v>7594</v>
      </c>
      <c r="G1554" s="347" t="s">
        <v>7595</v>
      </c>
      <c r="H1554" s="12" t="s">
        <v>330</v>
      </c>
      <c r="I1554" s="339">
        <v>33462</v>
      </c>
      <c r="J1554" s="337" t="s">
        <v>7596</v>
      </c>
      <c r="K1554" s="300" t="s">
        <v>1538</v>
      </c>
      <c r="L1554" s="300" t="s">
        <v>1538</v>
      </c>
      <c r="M1554" s="300" t="s">
        <v>5427</v>
      </c>
      <c r="N1554" s="300" t="s">
        <v>58</v>
      </c>
      <c r="O1554" s="274" t="s">
        <v>1538</v>
      </c>
    </row>
    <row r="1555" spans="1:15">
      <c r="A1555" s="3">
        <f t="shared" si="94"/>
        <v>1547</v>
      </c>
      <c r="B1555" s="3">
        <f t="shared" si="95"/>
        <v>19201549</v>
      </c>
      <c r="C1555" s="300" t="s">
        <v>7376</v>
      </c>
      <c r="D1555" s="293" t="s">
        <v>7597</v>
      </c>
      <c r="E1555" s="12" t="s">
        <v>7598</v>
      </c>
      <c r="F1555" s="274" t="s">
        <v>7599</v>
      </c>
      <c r="G1555" s="12" t="s">
        <v>7600</v>
      </c>
      <c r="H1555" s="12" t="s">
        <v>330</v>
      </c>
      <c r="I1555" s="339">
        <v>33522</v>
      </c>
      <c r="J1555" s="337" t="s">
        <v>6991</v>
      </c>
      <c r="K1555" s="300" t="s">
        <v>1538</v>
      </c>
      <c r="L1555" s="300" t="s">
        <v>1538</v>
      </c>
      <c r="M1555" s="300" t="s">
        <v>5427</v>
      </c>
      <c r="N1555" s="300" t="s">
        <v>7601</v>
      </c>
      <c r="O1555" s="274" t="s">
        <v>5547</v>
      </c>
    </row>
    <row r="1556" spans="1:15">
      <c r="A1556" s="3">
        <f t="shared" si="94"/>
        <v>1548</v>
      </c>
      <c r="B1556" s="3">
        <f t="shared" si="95"/>
        <v>19201550</v>
      </c>
      <c r="C1556" s="300" t="s">
        <v>7376</v>
      </c>
      <c r="D1556" s="293" t="s">
        <v>7602</v>
      </c>
      <c r="E1556" s="12" t="s">
        <v>7603</v>
      </c>
      <c r="F1556" s="274" t="s">
        <v>7604</v>
      </c>
      <c r="G1556" s="347" t="s">
        <v>7605</v>
      </c>
      <c r="H1556" s="12" t="s">
        <v>330</v>
      </c>
      <c r="I1556" s="339">
        <v>33376</v>
      </c>
      <c r="J1556" s="337" t="s">
        <v>6991</v>
      </c>
      <c r="K1556" s="300" t="s">
        <v>1538</v>
      </c>
      <c r="L1556" s="300" t="s">
        <v>1538</v>
      </c>
      <c r="M1556" s="300" t="s">
        <v>5427</v>
      </c>
      <c r="N1556" s="300" t="s">
        <v>7606</v>
      </c>
      <c r="O1556" s="274" t="s">
        <v>1538</v>
      </c>
    </row>
    <row r="1557" spans="1:15">
      <c r="A1557" s="3">
        <f t="shared" si="94"/>
        <v>1549</v>
      </c>
      <c r="B1557" s="3">
        <f t="shared" si="95"/>
        <v>19201551</v>
      </c>
      <c r="C1557" s="300" t="s">
        <v>7376</v>
      </c>
      <c r="D1557" s="293" t="s">
        <v>5197</v>
      </c>
      <c r="E1557" s="12" t="s">
        <v>7607</v>
      </c>
      <c r="F1557" s="274" t="s">
        <v>7608</v>
      </c>
      <c r="G1557" s="347" t="s">
        <v>7609</v>
      </c>
      <c r="H1557" s="12" t="s">
        <v>330</v>
      </c>
      <c r="I1557" s="339">
        <v>31112</v>
      </c>
      <c r="J1557" s="337" t="s">
        <v>6991</v>
      </c>
      <c r="K1557" s="300" t="s">
        <v>1538</v>
      </c>
      <c r="L1557" s="300" t="s">
        <v>1538</v>
      </c>
      <c r="M1557" s="300" t="s">
        <v>5427</v>
      </c>
      <c r="N1557" s="300" t="s">
        <v>7610</v>
      </c>
      <c r="O1557" s="274" t="s">
        <v>1538</v>
      </c>
    </row>
    <row r="1558" spans="1:15">
      <c r="A1558" s="3">
        <f t="shared" si="94"/>
        <v>1550</v>
      </c>
      <c r="B1558" s="3">
        <f t="shared" si="95"/>
        <v>19201552</v>
      </c>
      <c r="C1558" s="300" t="s">
        <v>7376</v>
      </c>
      <c r="D1558" s="293" t="s">
        <v>7611</v>
      </c>
      <c r="E1558" s="12" t="s">
        <v>7612</v>
      </c>
      <c r="F1558" s="274" t="s">
        <v>7613</v>
      </c>
      <c r="G1558" s="347" t="s">
        <v>7614</v>
      </c>
      <c r="H1558" s="12" t="s">
        <v>330</v>
      </c>
      <c r="I1558" s="339">
        <v>36618</v>
      </c>
      <c r="J1558" s="337" t="s">
        <v>6991</v>
      </c>
      <c r="K1558" s="300" t="s">
        <v>1538</v>
      </c>
      <c r="L1558" s="300" t="s">
        <v>1538</v>
      </c>
      <c r="M1558" s="300" t="s">
        <v>5427</v>
      </c>
      <c r="N1558" s="300" t="s">
        <v>589</v>
      </c>
      <c r="O1558" s="274" t="s">
        <v>7615</v>
      </c>
    </row>
    <row r="1559" spans="1:15">
      <c r="A1559" s="3">
        <f t="shared" si="94"/>
        <v>1551</v>
      </c>
      <c r="B1559" s="3">
        <f t="shared" si="95"/>
        <v>19201553</v>
      </c>
      <c r="C1559" s="300" t="s">
        <v>7376</v>
      </c>
      <c r="D1559" s="293" t="s">
        <v>7616</v>
      </c>
      <c r="E1559" s="12" t="s">
        <v>5949</v>
      </c>
      <c r="F1559" s="274" t="s">
        <v>7617</v>
      </c>
      <c r="G1559" s="347" t="s">
        <v>7618</v>
      </c>
      <c r="H1559" s="12" t="s">
        <v>326</v>
      </c>
      <c r="I1559" s="339">
        <v>30788</v>
      </c>
      <c r="J1559" s="337" t="s">
        <v>6991</v>
      </c>
      <c r="K1559" s="300" t="s">
        <v>1538</v>
      </c>
      <c r="L1559" s="300" t="s">
        <v>1538</v>
      </c>
      <c r="M1559" s="300" t="s">
        <v>5427</v>
      </c>
      <c r="N1559" s="300" t="s">
        <v>1538</v>
      </c>
      <c r="O1559" s="274" t="s">
        <v>1538</v>
      </c>
    </row>
    <row r="1560" spans="1:15">
      <c r="A1560" s="3">
        <f t="shared" si="94"/>
        <v>1552</v>
      </c>
      <c r="B1560" s="3">
        <f t="shared" si="95"/>
        <v>19201554</v>
      </c>
      <c r="C1560" s="300" t="s">
        <v>7376</v>
      </c>
      <c r="D1560" s="293" t="s">
        <v>7619</v>
      </c>
      <c r="E1560" s="12" t="s">
        <v>3303</v>
      </c>
      <c r="F1560" s="274" t="s">
        <v>7620</v>
      </c>
      <c r="G1560" s="347" t="s">
        <v>7621</v>
      </c>
      <c r="H1560" s="12" t="s">
        <v>326</v>
      </c>
      <c r="I1560" s="339">
        <v>34482</v>
      </c>
      <c r="J1560" s="337" t="s">
        <v>6991</v>
      </c>
      <c r="K1560" s="300" t="s">
        <v>1538</v>
      </c>
      <c r="L1560" s="300" t="s">
        <v>1538</v>
      </c>
      <c r="M1560" s="300" t="s">
        <v>5427</v>
      </c>
      <c r="N1560" s="300" t="s">
        <v>7622</v>
      </c>
      <c r="O1560" s="274" t="s">
        <v>7623</v>
      </c>
    </row>
    <row r="1561" spans="1:15">
      <c r="A1561" s="3">
        <f t="shared" si="94"/>
        <v>1553</v>
      </c>
      <c r="B1561" s="3">
        <f t="shared" si="95"/>
        <v>19201555</v>
      </c>
      <c r="C1561" s="300" t="s">
        <v>7376</v>
      </c>
      <c r="D1561" s="293" t="s">
        <v>7624</v>
      </c>
      <c r="E1561" s="12" t="s">
        <v>1948</v>
      </c>
      <c r="F1561" s="274" t="s">
        <v>7625</v>
      </c>
      <c r="G1561" s="12" t="s">
        <v>3866</v>
      </c>
      <c r="H1561" s="12" t="s">
        <v>330</v>
      </c>
      <c r="I1561" s="339">
        <v>33301</v>
      </c>
      <c r="J1561" s="337" t="s">
        <v>6991</v>
      </c>
      <c r="K1561" s="300" t="s">
        <v>1538</v>
      </c>
      <c r="L1561" s="300" t="s">
        <v>1538</v>
      </c>
      <c r="M1561" s="300" t="s">
        <v>7492</v>
      </c>
      <c r="N1561" s="300" t="s">
        <v>1538</v>
      </c>
      <c r="O1561" s="274" t="s">
        <v>1538</v>
      </c>
    </row>
    <row r="1562" spans="1:15">
      <c r="A1562" s="3">
        <f t="shared" si="94"/>
        <v>1554</v>
      </c>
      <c r="B1562" s="3">
        <f t="shared" si="95"/>
        <v>19201556</v>
      </c>
      <c r="C1562" s="300" t="s">
        <v>7376</v>
      </c>
      <c r="D1562" s="293" t="s">
        <v>7626</v>
      </c>
      <c r="E1562" s="12" t="s">
        <v>7627</v>
      </c>
      <c r="F1562" s="274" t="s">
        <v>7628</v>
      </c>
      <c r="G1562" s="347" t="s">
        <v>7629</v>
      </c>
      <c r="H1562" s="12" t="s">
        <v>330</v>
      </c>
      <c r="I1562" s="339">
        <v>33967</v>
      </c>
      <c r="J1562" s="337" t="s">
        <v>6991</v>
      </c>
      <c r="K1562" s="300" t="s">
        <v>1538</v>
      </c>
      <c r="L1562" s="300" t="s">
        <v>5312</v>
      </c>
      <c r="M1562" s="300" t="s">
        <v>5427</v>
      </c>
      <c r="N1562" s="300" t="s">
        <v>7630</v>
      </c>
      <c r="O1562" s="274" t="s">
        <v>7631</v>
      </c>
    </row>
    <row r="1563" spans="1:15">
      <c r="A1563" s="3">
        <f t="shared" si="94"/>
        <v>1555</v>
      </c>
      <c r="B1563" s="3">
        <f t="shared" si="95"/>
        <v>19201557</v>
      </c>
      <c r="C1563" s="300" t="s">
        <v>7376</v>
      </c>
      <c r="D1563" s="293" t="s">
        <v>293</v>
      </c>
      <c r="E1563" s="12" t="s">
        <v>7632</v>
      </c>
      <c r="F1563" s="274" t="s">
        <v>7633</v>
      </c>
      <c r="G1563" s="347" t="s">
        <v>7634</v>
      </c>
      <c r="H1563" s="12" t="s">
        <v>330</v>
      </c>
      <c r="I1563" s="339">
        <v>33051</v>
      </c>
      <c r="J1563" s="337" t="s">
        <v>6991</v>
      </c>
      <c r="K1563" s="300" t="s">
        <v>1538</v>
      </c>
      <c r="L1563" s="300" t="s">
        <v>1538</v>
      </c>
      <c r="M1563" s="300" t="s">
        <v>5427</v>
      </c>
      <c r="N1563" s="300" t="s">
        <v>7635</v>
      </c>
      <c r="O1563" s="274" t="s">
        <v>1538</v>
      </c>
    </row>
    <row r="1564" spans="1:15">
      <c r="A1564" s="3">
        <f t="shared" si="94"/>
        <v>1556</v>
      </c>
      <c r="B1564" s="3">
        <f t="shared" si="95"/>
        <v>19201558</v>
      </c>
      <c r="C1564" s="300" t="s">
        <v>7376</v>
      </c>
      <c r="D1564" s="293" t="s">
        <v>7636</v>
      </c>
      <c r="E1564" s="12" t="s">
        <v>7637</v>
      </c>
      <c r="F1564" s="274" t="s">
        <v>7638</v>
      </c>
      <c r="G1564" s="347" t="s">
        <v>7639</v>
      </c>
      <c r="H1564" s="12" t="s">
        <v>330</v>
      </c>
      <c r="I1564" s="339">
        <v>35820</v>
      </c>
      <c r="J1564" s="337" t="s">
        <v>7640</v>
      </c>
      <c r="K1564" s="300" t="s">
        <v>1538</v>
      </c>
      <c r="L1564" s="300" t="s">
        <v>1538</v>
      </c>
      <c r="M1564" s="300" t="s">
        <v>5427</v>
      </c>
      <c r="N1564" s="300" t="s">
        <v>7641</v>
      </c>
      <c r="O1564" s="274" t="s">
        <v>7642</v>
      </c>
    </row>
    <row r="1565" spans="1:15">
      <c r="A1565" s="3">
        <f t="shared" si="94"/>
        <v>1557</v>
      </c>
      <c r="B1565" s="3">
        <f t="shared" si="95"/>
        <v>19201559</v>
      </c>
      <c r="C1565" s="300" t="s">
        <v>7376</v>
      </c>
      <c r="D1565" s="293" t="s">
        <v>7643</v>
      </c>
      <c r="E1565" s="12" t="s">
        <v>7644</v>
      </c>
      <c r="F1565" s="274" t="s">
        <v>7645</v>
      </c>
      <c r="G1565" s="347" t="s">
        <v>7646</v>
      </c>
      <c r="H1565" s="12" t="s">
        <v>330</v>
      </c>
      <c r="I1565" s="339">
        <v>35818</v>
      </c>
      <c r="J1565" s="337" t="s">
        <v>6991</v>
      </c>
      <c r="K1565" s="300" t="s">
        <v>1538</v>
      </c>
      <c r="L1565" s="300" t="s">
        <v>1538</v>
      </c>
      <c r="M1565" s="300" t="s">
        <v>5416</v>
      </c>
      <c r="N1565" s="300" t="s">
        <v>1538</v>
      </c>
      <c r="O1565" s="274" t="s">
        <v>1538</v>
      </c>
    </row>
    <row r="1566" spans="1:15">
      <c r="A1566" s="3">
        <f t="shared" si="94"/>
        <v>1558</v>
      </c>
      <c r="B1566" s="3">
        <f t="shared" si="95"/>
        <v>19201560</v>
      </c>
      <c r="C1566" s="300" t="s">
        <v>7376</v>
      </c>
      <c r="D1566" s="293" t="s">
        <v>173</v>
      </c>
      <c r="E1566" s="12" t="s">
        <v>6323</v>
      </c>
      <c r="F1566" s="274" t="s">
        <v>7647</v>
      </c>
      <c r="G1566" s="347" t="s">
        <v>7648</v>
      </c>
      <c r="H1566" s="12" t="s">
        <v>330</v>
      </c>
      <c r="I1566" s="339">
        <v>33533</v>
      </c>
      <c r="J1566" s="337" t="s">
        <v>7649</v>
      </c>
      <c r="K1566" s="300" t="s">
        <v>1538</v>
      </c>
      <c r="L1566" s="300" t="s">
        <v>5312</v>
      </c>
      <c r="M1566" s="300" t="s">
        <v>1081</v>
      </c>
      <c r="N1566" s="300" t="s">
        <v>1538</v>
      </c>
      <c r="O1566" s="274" t="s">
        <v>1538</v>
      </c>
    </row>
    <row r="1567" spans="1:15">
      <c r="A1567" s="3">
        <f t="shared" si="94"/>
        <v>1559</v>
      </c>
      <c r="B1567" s="3">
        <f t="shared" si="95"/>
        <v>19201561</v>
      </c>
      <c r="C1567" s="300" t="s">
        <v>7376</v>
      </c>
      <c r="D1567" s="293" t="s">
        <v>7650</v>
      </c>
      <c r="E1567" s="12" t="s">
        <v>7651</v>
      </c>
      <c r="F1567" s="274" t="s">
        <v>7652</v>
      </c>
      <c r="G1567" s="347" t="s">
        <v>7653</v>
      </c>
      <c r="H1567" s="12" t="s">
        <v>330</v>
      </c>
      <c r="I1567" s="339">
        <v>37264</v>
      </c>
      <c r="J1567" s="337" t="s">
        <v>6991</v>
      </c>
      <c r="K1567" s="300" t="s">
        <v>1538</v>
      </c>
      <c r="L1567" s="300" t="s">
        <v>5312</v>
      </c>
      <c r="M1567" s="300" t="s">
        <v>7492</v>
      </c>
      <c r="N1567" s="300" t="s">
        <v>1538</v>
      </c>
      <c r="O1567" s="274" t="s">
        <v>1538</v>
      </c>
    </row>
    <row r="1568" spans="1:15">
      <c r="A1568" s="3">
        <f t="shared" si="94"/>
        <v>1560</v>
      </c>
      <c r="B1568" s="3">
        <f t="shared" si="95"/>
        <v>19201562</v>
      </c>
      <c r="C1568" s="300" t="s">
        <v>7376</v>
      </c>
      <c r="D1568" s="293" t="s">
        <v>7654</v>
      </c>
      <c r="E1568" s="12" t="s">
        <v>7655</v>
      </c>
      <c r="F1568" s="274" t="s">
        <v>7656</v>
      </c>
      <c r="G1568" s="347" t="s">
        <v>7657</v>
      </c>
      <c r="H1568" s="12" t="s">
        <v>330</v>
      </c>
      <c r="I1568" s="339">
        <v>34445</v>
      </c>
      <c r="J1568" s="337" t="s">
        <v>6991</v>
      </c>
      <c r="K1568" s="300" t="s">
        <v>1538</v>
      </c>
      <c r="L1568" s="300" t="s">
        <v>5312</v>
      </c>
      <c r="M1568" s="300" t="s">
        <v>7492</v>
      </c>
      <c r="N1568" s="300" t="s">
        <v>1538</v>
      </c>
      <c r="O1568" s="274" t="s">
        <v>1538</v>
      </c>
    </row>
    <row r="1569" spans="1:15">
      <c r="A1569" s="3">
        <f t="shared" si="94"/>
        <v>1561</v>
      </c>
      <c r="B1569" s="3">
        <f t="shared" si="95"/>
        <v>19201563</v>
      </c>
      <c r="C1569" s="300" t="s">
        <v>7376</v>
      </c>
      <c r="D1569" s="293" t="s">
        <v>7658</v>
      </c>
      <c r="E1569" s="12" t="s">
        <v>7472</v>
      </c>
      <c r="F1569" s="274" t="s">
        <v>7659</v>
      </c>
      <c r="G1569" s="347" t="s">
        <v>7660</v>
      </c>
      <c r="H1569" s="12" t="s">
        <v>330</v>
      </c>
      <c r="I1569" s="339">
        <v>28597</v>
      </c>
      <c r="J1569" s="337" t="s">
        <v>7661</v>
      </c>
      <c r="K1569" s="300" t="s">
        <v>1538</v>
      </c>
      <c r="L1569" s="300" t="s">
        <v>5312</v>
      </c>
      <c r="M1569" s="300" t="s">
        <v>5427</v>
      </c>
      <c r="N1569" s="300" t="s">
        <v>1538</v>
      </c>
      <c r="O1569" s="274" t="s">
        <v>1538</v>
      </c>
    </row>
    <row r="1570" spans="1:15">
      <c r="A1570" s="3">
        <f t="shared" si="94"/>
        <v>1562</v>
      </c>
      <c r="B1570" s="3">
        <f t="shared" si="95"/>
        <v>19201564</v>
      </c>
      <c r="C1570" s="300" t="s">
        <v>7376</v>
      </c>
      <c r="D1570" s="293" t="s">
        <v>319</v>
      </c>
      <c r="E1570" s="12" t="s">
        <v>7520</v>
      </c>
      <c r="F1570" s="274" t="s">
        <v>7662</v>
      </c>
      <c r="G1570" s="347" t="s">
        <v>7663</v>
      </c>
      <c r="H1570" s="12" t="s">
        <v>330</v>
      </c>
      <c r="I1570" s="339">
        <v>32930</v>
      </c>
      <c r="J1570" s="337" t="s">
        <v>6991</v>
      </c>
      <c r="K1570" s="300" t="s">
        <v>1538</v>
      </c>
      <c r="L1570" s="300" t="s">
        <v>1538</v>
      </c>
      <c r="M1570" s="300" t="s">
        <v>5427</v>
      </c>
      <c r="N1570" s="300" t="s">
        <v>7664</v>
      </c>
      <c r="O1570" s="274" t="s">
        <v>1538</v>
      </c>
    </row>
    <row r="1571" spans="1:15">
      <c r="A1571" s="3">
        <f t="shared" si="94"/>
        <v>1563</v>
      </c>
      <c r="B1571" s="3">
        <f t="shared" si="95"/>
        <v>19201565</v>
      </c>
      <c r="C1571" s="300" t="s">
        <v>7376</v>
      </c>
      <c r="D1571" s="293" t="s">
        <v>7369</v>
      </c>
      <c r="E1571" s="12" t="s">
        <v>7377</v>
      </c>
      <c r="F1571" s="274" t="s">
        <v>7665</v>
      </c>
      <c r="G1571" s="12" t="s">
        <v>7666</v>
      </c>
      <c r="H1571" s="12" t="s">
        <v>330</v>
      </c>
      <c r="I1571" s="339">
        <v>34956</v>
      </c>
      <c r="J1571" s="337" t="s">
        <v>6991</v>
      </c>
      <c r="K1571" s="300" t="s">
        <v>53</v>
      </c>
      <c r="L1571" s="300" t="s">
        <v>1538</v>
      </c>
      <c r="M1571" s="300" t="s">
        <v>5427</v>
      </c>
      <c r="N1571" s="300" t="s">
        <v>7667</v>
      </c>
      <c r="O1571" s="274" t="s">
        <v>1538</v>
      </c>
    </row>
    <row r="1572" spans="1:15">
      <c r="A1572" s="3">
        <f t="shared" si="94"/>
        <v>1564</v>
      </c>
      <c r="B1572" s="3">
        <f t="shared" si="95"/>
        <v>19201566</v>
      </c>
      <c r="C1572" s="300" t="s">
        <v>7376</v>
      </c>
      <c r="D1572" s="293" t="s">
        <v>7378</v>
      </c>
      <c r="E1572" s="12" t="s">
        <v>7668</v>
      </c>
      <c r="F1572" s="274" t="s">
        <v>7669</v>
      </c>
      <c r="G1572" s="12" t="s">
        <v>3866</v>
      </c>
      <c r="H1572" s="12" t="s">
        <v>330</v>
      </c>
      <c r="I1572" s="339">
        <v>33907</v>
      </c>
      <c r="J1572" s="337" t="s">
        <v>7670</v>
      </c>
      <c r="K1572" s="300" t="s">
        <v>53</v>
      </c>
      <c r="L1572" s="300" t="s">
        <v>1538</v>
      </c>
      <c r="M1572" s="300" t="s">
        <v>1538</v>
      </c>
      <c r="N1572" s="300" t="s">
        <v>1538</v>
      </c>
      <c r="O1572" s="274" t="s">
        <v>1538</v>
      </c>
    </row>
    <row r="1573" spans="1:15">
      <c r="A1573" s="3">
        <f t="shared" si="94"/>
        <v>1565</v>
      </c>
      <c r="B1573" s="3">
        <f t="shared" si="95"/>
        <v>19201567</v>
      </c>
      <c r="C1573" s="300" t="s">
        <v>7376</v>
      </c>
      <c r="D1573" s="293" t="s">
        <v>1563</v>
      </c>
      <c r="E1573" s="12" t="s">
        <v>103</v>
      </c>
      <c r="F1573" s="274" t="s">
        <v>7671</v>
      </c>
      <c r="G1573" s="347" t="s">
        <v>7672</v>
      </c>
      <c r="H1573" s="12" t="s">
        <v>330</v>
      </c>
      <c r="I1573" s="339">
        <v>35098</v>
      </c>
      <c r="J1573" s="337" t="s">
        <v>7673</v>
      </c>
      <c r="K1573" s="300" t="s">
        <v>53</v>
      </c>
      <c r="L1573" s="300" t="s">
        <v>1538</v>
      </c>
      <c r="M1573" s="300" t="s">
        <v>5427</v>
      </c>
      <c r="N1573" s="300" t="s">
        <v>1538</v>
      </c>
      <c r="O1573" s="274" t="s">
        <v>1538</v>
      </c>
    </row>
    <row r="1574" spans="1:15">
      <c r="A1574" s="3">
        <f t="shared" si="94"/>
        <v>1566</v>
      </c>
      <c r="B1574" s="3">
        <f t="shared" si="95"/>
        <v>19201568</v>
      </c>
      <c r="C1574" s="300" t="s">
        <v>7376</v>
      </c>
      <c r="D1574" s="293" t="s">
        <v>7384</v>
      </c>
      <c r="E1574" s="12" t="s">
        <v>7674</v>
      </c>
      <c r="F1574" s="274" t="s">
        <v>7675</v>
      </c>
      <c r="G1574" s="347" t="s">
        <v>7676</v>
      </c>
      <c r="H1574" s="12" t="s">
        <v>330</v>
      </c>
      <c r="I1574" s="339" t="s">
        <v>3866</v>
      </c>
      <c r="J1574" s="337" t="s">
        <v>6991</v>
      </c>
      <c r="K1574" s="300" t="s">
        <v>53</v>
      </c>
      <c r="L1574" s="300" t="s">
        <v>1538</v>
      </c>
      <c r="M1574" s="300" t="s">
        <v>5427</v>
      </c>
      <c r="N1574" s="300" t="s">
        <v>1538</v>
      </c>
      <c r="O1574" s="274" t="s">
        <v>1538</v>
      </c>
    </row>
    <row r="1575" spans="1:15">
      <c r="A1575" s="3">
        <f t="shared" si="94"/>
        <v>1567</v>
      </c>
      <c r="B1575" s="3">
        <f t="shared" si="95"/>
        <v>19201569</v>
      </c>
      <c r="C1575" s="300" t="s">
        <v>7376</v>
      </c>
      <c r="D1575" s="293" t="s">
        <v>7386</v>
      </c>
      <c r="E1575" s="12" t="s">
        <v>7677</v>
      </c>
      <c r="F1575" s="274" t="s">
        <v>7678</v>
      </c>
      <c r="G1575" s="347" t="s">
        <v>7679</v>
      </c>
      <c r="H1575" s="12" t="s">
        <v>330</v>
      </c>
      <c r="I1575" s="339" t="s">
        <v>3866</v>
      </c>
      <c r="J1575" s="337" t="s">
        <v>6991</v>
      </c>
      <c r="K1575" s="300" t="s">
        <v>1013</v>
      </c>
      <c r="L1575" s="300" t="s">
        <v>5312</v>
      </c>
      <c r="M1575" s="300" t="s">
        <v>5427</v>
      </c>
      <c r="N1575" s="300" t="s">
        <v>1538</v>
      </c>
      <c r="O1575" s="274" t="s">
        <v>1538</v>
      </c>
    </row>
    <row r="1576" spans="1:15">
      <c r="A1576" s="3">
        <f t="shared" si="94"/>
        <v>1568</v>
      </c>
      <c r="B1576" s="3">
        <f t="shared" si="95"/>
        <v>19201570</v>
      </c>
      <c r="C1576" s="300" t="s">
        <v>7376</v>
      </c>
      <c r="D1576" s="293" t="s">
        <v>173</v>
      </c>
      <c r="E1576" s="12" t="s">
        <v>7680</v>
      </c>
      <c r="F1576" s="274" t="s">
        <v>7681</v>
      </c>
      <c r="G1576" s="347" t="s">
        <v>7682</v>
      </c>
      <c r="H1576" s="12" t="s">
        <v>330</v>
      </c>
      <c r="I1576" s="339">
        <v>34531</v>
      </c>
      <c r="J1576" s="337" t="s">
        <v>6991</v>
      </c>
      <c r="K1576" s="300" t="s">
        <v>53</v>
      </c>
      <c r="L1576" s="300" t="s">
        <v>5312</v>
      </c>
      <c r="M1576" s="300" t="s">
        <v>7492</v>
      </c>
      <c r="N1576" s="300" t="s">
        <v>1538</v>
      </c>
      <c r="O1576" s="274" t="s">
        <v>1538</v>
      </c>
    </row>
    <row r="1577" spans="1:15">
      <c r="A1577" s="3">
        <f t="shared" si="94"/>
        <v>1569</v>
      </c>
      <c r="B1577" s="3">
        <f t="shared" si="95"/>
        <v>19201571</v>
      </c>
      <c r="C1577" s="300" t="s">
        <v>7376</v>
      </c>
      <c r="D1577" s="293" t="s">
        <v>7382</v>
      </c>
      <c r="E1577" s="12" t="s">
        <v>7383</v>
      </c>
      <c r="F1577" s="274" t="s">
        <v>7683</v>
      </c>
      <c r="G1577" s="347" t="s">
        <v>7684</v>
      </c>
      <c r="H1577" s="12" t="s">
        <v>330</v>
      </c>
      <c r="I1577" s="339">
        <v>33801</v>
      </c>
      <c r="J1577" s="337" t="s">
        <v>7685</v>
      </c>
      <c r="K1577" s="300" t="s">
        <v>53</v>
      </c>
      <c r="L1577" s="300" t="s">
        <v>1538</v>
      </c>
      <c r="M1577" s="300" t="s">
        <v>7686</v>
      </c>
      <c r="N1577" s="300" t="s">
        <v>1538</v>
      </c>
      <c r="O1577" s="274" t="s">
        <v>1538</v>
      </c>
    </row>
    <row r="1578" spans="1:15">
      <c r="A1578" s="3">
        <f t="shared" si="94"/>
        <v>1570</v>
      </c>
      <c r="B1578" s="3">
        <f t="shared" si="95"/>
        <v>19201572</v>
      </c>
      <c r="C1578" s="300" t="s">
        <v>7376</v>
      </c>
      <c r="D1578" s="293" t="s">
        <v>213</v>
      </c>
      <c r="E1578" s="12" t="s">
        <v>3326</v>
      </c>
      <c r="F1578" s="274" t="s">
        <v>7687</v>
      </c>
      <c r="G1578" s="347" t="s">
        <v>7688</v>
      </c>
      <c r="H1578" s="12" t="s">
        <v>330</v>
      </c>
      <c r="I1578" s="339">
        <v>33861</v>
      </c>
      <c r="J1578" s="337" t="s">
        <v>6991</v>
      </c>
      <c r="K1578" s="300" t="s">
        <v>59</v>
      </c>
      <c r="L1578" s="300" t="s">
        <v>1538</v>
      </c>
      <c r="M1578" s="300" t="s">
        <v>5427</v>
      </c>
      <c r="N1578" s="300" t="s">
        <v>5875</v>
      </c>
      <c r="O1578" s="274" t="s">
        <v>1405</v>
      </c>
    </row>
    <row r="1579" spans="1:15">
      <c r="A1579" s="3">
        <f t="shared" si="94"/>
        <v>1571</v>
      </c>
      <c r="B1579" s="3">
        <f t="shared" si="95"/>
        <v>19201573</v>
      </c>
      <c r="C1579" s="300" t="s">
        <v>7376</v>
      </c>
      <c r="D1579" s="293" t="s">
        <v>7381</v>
      </c>
      <c r="E1579" s="12" t="s">
        <v>7380</v>
      </c>
      <c r="F1579" s="274" t="s">
        <v>7689</v>
      </c>
      <c r="G1579" s="347" t="s">
        <v>7690</v>
      </c>
      <c r="H1579" s="12" t="s">
        <v>330</v>
      </c>
      <c r="I1579" s="339">
        <v>35393</v>
      </c>
      <c r="J1579" s="337" t="s">
        <v>6991</v>
      </c>
      <c r="K1579" s="300" t="s">
        <v>53</v>
      </c>
      <c r="L1579" s="300" t="s">
        <v>1538</v>
      </c>
      <c r="M1579" s="300" t="s">
        <v>7686</v>
      </c>
      <c r="N1579" s="300" t="s">
        <v>1538</v>
      </c>
      <c r="O1579" s="274" t="s">
        <v>1538</v>
      </c>
    </row>
    <row r="1580" spans="1:15">
      <c r="A1580" s="3">
        <f t="shared" si="94"/>
        <v>1572</v>
      </c>
      <c r="B1580" s="3">
        <f t="shared" si="95"/>
        <v>19201574</v>
      </c>
      <c r="C1580" s="300" t="s">
        <v>7376</v>
      </c>
      <c r="D1580" s="293" t="s">
        <v>4600</v>
      </c>
      <c r="E1580" s="12" t="s">
        <v>7385</v>
      </c>
      <c r="F1580" s="274" t="s">
        <v>7691</v>
      </c>
      <c r="G1580" s="347" t="s">
        <v>7692</v>
      </c>
      <c r="H1580" s="12" t="s">
        <v>330</v>
      </c>
      <c r="I1580" s="339">
        <v>34548</v>
      </c>
      <c r="J1580" s="337" t="s">
        <v>7693</v>
      </c>
      <c r="K1580" s="300" t="s">
        <v>53</v>
      </c>
      <c r="L1580" s="300" t="s">
        <v>1538</v>
      </c>
      <c r="M1580" s="300" t="s">
        <v>5427</v>
      </c>
      <c r="N1580" s="300" t="s">
        <v>1538</v>
      </c>
      <c r="O1580" s="274" t="s">
        <v>1538</v>
      </c>
    </row>
    <row r="1581" spans="1:15">
      <c r="A1581" s="3">
        <f t="shared" si="94"/>
        <v>1573</v>
      </c>
      <c r="B1581" s="3">
        <f t="shared" si="95"/>
        <v>19201575</v>
      </c>
      <c r="C1581" s="300" t="s">
        <v>7376</v>
      </c>
      <c r="D1581" s="293" t="s">
        <v>7379</v>
      </c>
      <c r="E1581" s="12" t="s">
        <v>7694</v>
      </c>
      <c r="F1581" s="274" t="s">
        <v>7695</v>
      </c>
      <c r="G1581" s="347" t="s">
        <v>7696</v>
      </c>
      <c r="H1581" s="12" t="s">
        <v>330</v>
      </c>
      <c r="I1581" s="339" t="s">
        <v>7697</v>
      </c>
      <c r="J1581" s="337" t="s">
        <v>6991</v>
      </c>
      <c r="K1581" s="300" t="s">
        <v>53</v>
      </c>
      <c r="L1581" s="300" t="s">
        <v>1538</v>
      </c>
      <c r="M1581" s="300" t="s">
        <v>5427</v>
      </c>
      <c r="N1581" s="300" t="s">
        <v>1538</v>
      </c>
      <c r="O1581" s="274" t="s">
        <v>1538</v>
      </c>
    </row>
    <row r="1582" spans="1:15">
      <c r="A1582" s="3">
        <f t="shared" si="94"/>
        <v>1574</v>
      </c>
      <c r="B1582" s="3">
        <f t="shared" si="95"/>
        <v>19201576</v>
      </c>
      <c r="C1582" s="300" t="s">
        <v>7376</v>
      </c>
      <c r="D1582" s="293" t="s">
        <v>7370</v>
      </c>
      <c r="E1582" s="12" t="s">
        <v>7698</v>
      </c>
      <c r="F1582" s="274" t="s">
        <v>7699</v>
      </c>
      <c r="G1582" s="347" t="s">
        <v>7700</v>
      </c>
      <c r="H1582" s="12" t="s">
        <v>326</v>
      </c>
      <c r="I1582" s="339">
        <v>34509</v>
      </c>
      <c r="J1582" s="337" t="s">
        <v>6991</v>
      </c>
      <c r="K1582" s="300" t="s">
        <v>53</v>
      </c>
      <c r="L1582" s="300" t="s">
        <v>1538</v>
      </c>
      <c r="M1582" s="300" t="s">
        <v>5427</v>
      </c>
      <c r="N1582" s="300" t="s">
        <v>7701</v>
      </c>
      <c r="O1582" s="274" t="s">
        <v>7702</v>
      </c>
    </row>
    <row r="1583" spans="1:15">
      <c r="A1583" s="3">
        <f t="shared" si="94"/>
        <v>1575</v>
      </c>
      <c r="B1583" s="3">
        <f t="shared" si="95"/>
        <v>19201577</v>
      </c>
      <c r="C1583" s="300" t="s">
        <v>7372</v>
      </c>
      <c r="D1583" s="293" t="s">
        <v>7738</v>
      </c>
      <c r="E1583" s="12" t="s">
        <v>2171</v>
      </c>
      <c r="F1583" s="274" t="s">
        <v>7739</v>
      </c>
      <c r="G1583" s="465" t="s">
        <v>7740</v>
      </c>
      <c r="H1583" s="12" t="s">
        <v>326</v>
      </c>
      <c r="I1583" s="466">
        <v>36418</v>
      </c>
      <c r="J1583" s="467" t="s">
        <v>6991</v>
      </c>
      <c r="K1583" s="300" t="s">
        <v>1538</v>
      </c>
      <c r="L1583" s="300" t="s">
        <v>5312</v>
      </c>
      <c r="M1583" s="300" t="s">
        <v>5427</v>
      </c>
      <c r="N1583" s="300" t="s">
        <v>7741</v>
      </c>
      <c r="O1583" s="274" t="s">
        <v>1538</v>
      </c>
    </row>
    <row r="1584" spans="1:15">
      <c r="A1584" s="3">
        <f t="shared" si="94"/>
        <v>1576</v>
      </c>
      <c r="B1584" s="3">
        <f t="shared" si="95"/>
        <v>19201578</v>
      </c>
      <c r="C1584" s="300" t="s">
        <v>7375</v>
      </c>
      <c r="D1584" s="293" t="s">
        <v>1546</v>
      </c>
      <c r="E1584" s="12" t="s">
        <v>7742</v>
      </c>
      <c r="F1584" s="274" t="s">
        <v>7743</v>
      </c>
      <c r="G1584" s="465" t="s">
        <v>7744</v>
      </c>
      <c r="H1584" s="12" t="s">
        <v>326</v>
      </c>
      <c r="I1584" s="466">
        <v>36067</v>
      </c>
      <c r="J1584" s="467" t="s">
        <v>7745</v>
      </c>
      <c r="K1584" s="300" t="s">
        <v>1538</v>
      </c>
      <c r="L1584" s="300" t="s">
        <v>5312</v>
      </c>
      <c r="M1584" s="300" t="s">
        <v>5427</v>
      </c>
      <c r="N1584" s="300" t="s">
        <v>7746</v>
      </c>
      <c r="O1584" s="274" t="s">
        <v>4204</v>
      </c>
    </row>
    <row r="1585" spans="1:15">
      <c r="A1585" s="3">
        <f t="shared" si="94"/>
        <v>1577</v>
      </c>
      <c r="B1585" s="3">
        <f t="shared" si="95"/>
        <v>19201579</v>
      </c>
      <c r="C1585" s="300" t="s">
        <v>7371</v>
      </c>
      <c r="D1585" s="293" t="s">
        <v>7747</v>
      </c>
      <c r="E1585" s="12" t="s">
        <v>60</v>
      </c>
      <c r="F1585" s="274" t="s">
        <v>7748</v>
      </c>
      <c r="G1585" s="465" t="s">
        <v>7749</v>
      </c>
      <c r="H1585" s="12" t="s">
        <v>326</v>
      </c>
      <c r="I1585" s="466">
        <v>31317</v>
      </c>
      <c r="J1585" s="467" t="s">
        <v>7750</v>
      </c>
      <c r="K1585" s="300" t="s">
        <v>1538</v>
      </c>
      <c r="L1585" s="300" t="s">
        <v>5312</v>
      </c>
      <c r="M1585" s="300" t="s">
        <v>1081</v>
      </c>
      <c r="N1585" s="300" t="s">
        <v>1538</v>
      </c>
      <c r="O1585" s="274" t="s">
        <v>1538</v>
      </c>
    </row>
    <row r="1586" spans="1:15">
      <c r="A1586" s="3">
        <f t="shared" si="94"/>
        <v>1578</v>
      </c>
      <c r="B1586" s="3">
        <f t="shared" si="95"/>
        <v>19201580</v>
      </c>
      <c r="C1586" s="300" t="s">
        <v>7371</v>
      </c>
      <c r="D1586" s="293" t="s">
        <v>5238</v>
      </c>
      <c r="E1586" s="12" t="s">
        <v>7751</v>
      </c>
      <c r="F1586" s="274" t="s">
        <v>7752</v>
      </c>
      <c r="G1586" s="465" t="s">
        <v>7753</v>
      </c>
      <c r="H1586" s="12" t="s">
        <v>330</v>
      </c>
      <c r="I1586" s="466">
        <v>36232</v>
      </c>
      <c r="J1586" s="467" t="s">
        <v>6991</v>
      </c>
      <c r="K1586" s="300" t="s">
        <v>1538</v>
      </c>
      <c r="L1586" s="300" t="s">
        <v>5252</v>
      </c>
      <c r="M1586" s="300" t="s">
        <v>7754</v>
      </c>
      <c r="N1586" s="300" t="s">
        <v>1538</v>
      </c>
      <c r="O1586" s="274" t="s">
        <v>1538</v>
      </c>
    </row>
    <row r="1587" spans="1:15">
      <c r="A1587" s="3">
        <f t="shared" si="94"/>
        <v>1579</v>
      </c>
      <c r="B1587" s="3">
        <f t="shared" si="95"/>
        <v>19201581</v>
      </c>
      <c r="C1587" s="297">
        <v>43832</v>
      </c>
      <c r="D1587" s="293" t="s">
        <v>7713</v>
      </c>
      <c r="E1587" s="12" t="s">
        <v>2411</v>
      </c>
      <c r="F1587" s="274" t="s">
        <v>7755</v>
      </c>
      <c r="G1587" s="465" t="s">
        <v>7756</v>
      </c>
      <c r="H1587" s="12" t="s">
        <v>326</v>
      </c>
      <c r="I1587" s="466">
        <v>32365</v>
      </c>
      <c r="J1587" s="467" t="s">
        <v>6991</v>
      </c>
      <c r="K1587" s="300" t="s">
        <v>1538</v>
      </c>
      <c r="L1587" s="300" t="s">
        <v>1538</v>
      </c>
      <c r="M1587" s="300" t="s">
        <v>5427</v>
      </c>
      <c r="N1587" s="300" t="s">
        <v>7757</v>
      </c>
      <c r="O1587" s="274" t="s">
        <v>3676</v>
      </c>
    </row>
    <row r="1588" spans="1:15">
      <c r="A1588" s="3">
        <f t="shared" si="94"/>
        <v>1580</v>
      </c>
      <c r="B1588" s="3">
        <f t="shared" si="95"/>
        <v>19201582</v>
      </c>
      <c r="C1588" s="297">
        <v>43832</v>
      </c>
      <c r="D1588" s="293" t="s">
        <v>7758</v>
      </c>
      <c r="E1588" s="12" t="s">
        <v>7759</v>
      </c>
      <c r="F1588" s="274" t="s">
        <v>7760</v>
      </c>
      <c r="G1588" s="465" t="s">
        <v>7761</v>
      </c>
      <c r="H1588" s="12" t="s">
        <v>326</v>
      </c>
      <c r="I1588" s="466">
        <v>30883</v>
      </c>
      <c r="J1588" s="467" t="s">
        <v>6991</v>
      </c>
      <c r="K1588" s="300" t="s">
        <v>1538</v>
      </c>
      <c r="L1588" s="300" t="s">
        <v>1538</v>
      </c>
      <c r="M1588" s="300" t="s">
        <v>343</v>
      </c>
      <c r="N1588" s="300" t="s">
        <v>1538</v>
      </c>
      <c r="O1588" s="274" t="s">
        <v>1538</v>
      </c>
    </row>
    <row r="1589" spans="1:15">
      <c r="A1589" s="3">
        <f t="shared" si="94"/>
        <v>1581</v>
      </c>
      <c r="B1589" s="3">
        <f t="shared" si="95"/>
        <v>19201583</v>
      </c>
      <c r="C1589" s="297">
        <v>43832</v>
      </c>
      <c r="D1589" s="293" t="s">
        <v>7762</v>
      </c>
      <c r="E1589" s="12" t="s">
        <v>7763</v>
      </c>
      <c r="F1589" s="274" t="s">
        <v>7764</v>
      </c>
      <c r="G1589" s="465" t="s">
        <v>7765</v>
      </c>
      <c r="H1589" s="12" t="s">
        <v>330</v>
      </c>
      <c r="I1589" s="466">
        <v>35544</v>
      </c>
      <c r="J1589" s="467" t="s">
        <v>7766</v>
      </c>
      <c r="K1589" s="300" t="s">
        <v>1538</v>
      </c>
      <c r="L1589" s="300" t="s">
        <v>5312</v>
      </c>
      <c r="M1589" s="300" t="s">
        <v>1538</v>
      </c>
      <c r="N1589" s="300" t="s">
        <v>1538</v>
      </c>
      <c r="O1589" s="274" t="s">
        <v>1538</v>
      </c>
    </row>
    <row r="1590" spans="1:15">
      <c r="A1590" s="3">
        <f t="shared" si="94"/>
        <v>1582</v>
      </c>
      <c r="B1590" s="3">
        <f t="shared" si="95"/>
        <v>19201584</v>
      </c>
      <c r="C1590" s="297">
        <v>43832</v>
      </c>
      <c r="D1590" s="293" t="s">
        <v>7731</v>
      </c>
      <c r="E1590" s="12" t="s">
        <v>6183</v>
      </c>
      <c r="F1590" s="274" t="s">
        <v>7767</v>
      </c>
      <c r="G1590" s="465" t="s">
        <v>7768</v>
      </c>
      <c r="H1590" s="12" t="s">
        <v>330</v>
      </c>
      <c r="I1590" s="466">
        <v>34542</v>
      </c>
      <c r="J1590" s="467" t="s">
        <v>7769</v>
      </c>
      <c r="K1590" s="300" t="s">
        <v>1538</v>
      </c>
      <c r="L1590" s="300" t="s">
        <v>5252</v>
      </c>
      <c r="M1590" s="300" t="s">
        <v>5427</v>
      </c>
      <c r="N1590" s="300" t="s">
        <v>1538</v>
      </c>
      <c r="O1590" s="274" t="s">
        <v>1538</v>
      </c>
    </row>
    <row r="1591" spans="1:15">
      <c r="A1591" s="3">
        <f t="shared" si="94"/>
        <v>1583</v>
      </c>
      <c r="B1591" s="3">
        <f t="shared" si="95"/>
        <v>19201585</v>
      </c>
      <c r="C1591" s="297">
        <v>43832</v>
      </c>
      <c r="D1591" s="293" t="s">
        <v>7770</v>
      </c>
      <c r="E1591" s="12" t="s">
        <v>802</v>
      </c>
      <c r="F1591" s="274" t="s">
        <v>7771</v>
      </c>
      <c r="G1591" s="465" t="s">
        <v>7772</v>
      </c>
      <c r="H1591" s="12" t="s">
        <v>330</v>
      </c>
      <c r="I1591" s="466">
        <v>35986</v>
      </c>
      <c r="J1591" s="467" t="s">
        <v>7773</v>
      </c>
      <c r="K1591" s="300" t="s">
        <v>1538</v>
      </c>
      <c r="L1591" s="300" t="s">
        <v>1538</v>
      </c>
      <c r="M1591" s="300" t="s">
        <v>7774</v>
      </c>
      <c r="N1591" s="300" t="s">
        <v>1538</v>
      </c>
      <c r="O1591" s="274" t="s">
        <v>1538</v>
      </c>
    </row>
    <row r="1592" spans="1:15">
      <c r="A1592" s="3">
        <f t="shared" si="94"/>
        <v>1584</v>
      </c>
      <c r="B1592" s="3">
        <f t="shared" si="95"/>
        <v>19201586</v>
      </c>
      <c r="C1592" s="297">
        <v>43832</v>
      </c>
      <c r="D1592" s="293" t="s">
        <v>7775</v>
      </c>
      <c r="E1592" s="12" t="s">
        <v>7776</v>
      </c>
      <c r="F1592" s="274" t="s">
        <v>7777</v>
      </c>
      <c r="G1592" s="465" t="s">
        <v>7778</v>
      </c>
      <c r="H1592" s="12" t="s">
        <v>326</v>
      </c>
      <c r="I1592" s="466">
        <v>34848</v>
      </c>
      <c r="J1592" s="467" t="s">
        <v>7779</v>
      </c>
      <c r="K1592" s="300" t="s">
        <v>1538</v>
      </c>
      <c r="L1592" s="300" t="s">
        <v>1538</v>
      </c>
      <c r="M1592" s="300" t="s">
        <v>5427</v>
      </c>
      <c r="N1592" s="300" t="s">
        <v>1538</v>
      </c>
      <c r="O1592" s="274" t="s">
        <v>1538</v>
      </c>
    </row>
    <row r="1593" spans="1:15">
      <c r="A1593" s="3">
        <f t="shared" si="94"/>
        <v>1585</v>
      </c>
      <c r="B1593" s="3">
        <f t="shared" si="95"/>
        <v>19201587</v>
      </c>
      <c r="C1593" s="297">
        <v>43832</v>
      </c>
      <c r="D1593" s="293" t="s">
        <v>7710</v>
      </c>
      <c r="E1593" s="12" t="s">
        <v>7711</v>
      </c>
      <c r="F1593" s="274" t="s">
        <v>7780</v>
      </c>
      <c r="G1593" s="465" t="s">
        <v>7781</v>
      </c>
      <c r="H1593" s="12" t="s">
        <v>326</v>
      </c>
      <c r="I1593" s="466" t="s">
        <v>1538</v>
      </c>
      <c r="J1593" s="467" t="s">
        <v>7782</v>
      </c>
      <c r="K1593" s="300" t="s">
        <v>1538</v>
      </c>
      <c r="L1593" s="300" t="s">
        <v>1538</v>
      </c>
      <c r="M1593" s="300" t="s">
        <v>1538</v>
      </c>
      <c r="N1593" s="300" t="s">
        <v>1538</v>
      </c>
      <c r="O1593" s="274" t="s">
        <v>1538</v>
      </c>
    </row>
    <row r="1594" spans="1:15">
      <c r="A1594" s="3">
        <f t="shared" si="94"/>
        <v>1586</v>
      </c>
      <c r="B1594" s="3">
        <f t="shared" si="95"/>
        <v>19201588</v>
      </c>
      <c r="C1594" s="297">
        <v>43832</v>
      </c>
      <c r="D1594" s="293" t="s">
        <v>7712</v>
      </c>
      <c r="E1594" s="12" t="s">
        <v>151</v>
      </c>
      <c r="F1594" s="274" t="s">
        <v>7783</v>
      </c>
      <c r="G1594" s="465" t="s">
        <v>7784</v>
      </c>
      <c r="H1594" s="12" t="s">
        <v>326</v>
      </c>
      <c r="I1594" s="466">
        <v>31343</v>
      </c>
      <c r="J1594" s="467" t="s">
        <v>7785</v>
      </c>
      <c r="K1594" s="300" t="s">
        <v>1538</v>
      </c>
      <c r="L1594" s="300" t="s">
        <v>5252</v>
      </c>
      <c r="M1594" s="300" t="s">
        <v>5427</v>
      </c>
      <c r="N1594" s="300" t="s">
        <v>1538</v>
      </c>
      <c r="O1594" s="274" t="s">
        <v>1538</v>
      </c>
    </row>
    <row r="1595" spans="1:15">
      <c r="A1595" s="3">
        <f t="shared" si="94"/>
        <v>1587</v>
      </c>
      <c r="B1595" s="3">
        <f t="shared" si="95"/>
        <v>19201589</v>
      </c>
      <c r="C1595" s="297">
        <v>43832</v>
      </c>
      <c r="D1595" s="293" t="s">
        <v>5924</v>
      </c>
      <c r="E1595" s="12" t="s">
        <v>788</v>
      </c>
      <c r="F1595" s="274" t="s">
        <v>7786</v>
      </c>
      <c r="G1595" s="465" t="s">
        <v>7787</v>
      </c>
      <c r="H1595" s="12" t="s">
        <v>330</v>
      </c>
      <c r="I1595" s="466">
        <v>31501</v>
      </c>
      <c r="J1595" s="467" t="s">
        <v>7788</v>
      </c>
      <c r="K1595" s="300" t="s">
        <v>1538</v>
      </c>
      <c r="L1595" s="300" t="s">
        <v>1538</v>
      </c>
      <c r="M1595" s="300" t="s">
        <v>5427</v>
      </c>
      <c r="N1595" s="300" t="s">
        <v>1538</v>
      </c>
      <c r="O1595" s="274" t="s">
        <v>1538</v>
      </c>
    </row>
    <row r="1596" spans="1:15">
      <c r="A1596" s="3">
        <f t="shared" si="94"/>
        <v>1588</v>
      </c>
      <c r="B1596" s="3">
        <f t="shared" si="95"/>
        <v>19201590</v>
      </c>
      <c r="C1596" s="297">
        <v>43832</v>
      </c>
      <c r="D1596" s="293" t="s">
        <v>7789</v>
      </c>
      <c r="E1596" s="12" t="s">
        <v>7790</v>
      </c>
      <c r="F1596" s="274" t="s">
        <v>7791</v>
      </c>
      <c r="G1596" s="465" t="s">
        <v>7792</v>
      </c>
      <c r="H1596" s="12" t="s">
        <v>330</v>
      </c>
      <c r="I1596" s="466">
        <v>32175</v>
      </c>
      <c r="J1596" s="467" t="s">
        <v>6991</v>
      </c>
      <c r="K1596" s="300" t="s">
        <v>1538</v>
      </c>
      <c r="L1596" s="300" t="s">
        <v>5252</v>
      </c>
      <c r="M1596" s="300" t="s">
        <v>5416</v>
      </c>
      <c r="N1596" s="300" t="s">
        <v>1538</v>
      </c>
      <c r="O1596" s="274" t="s">
        <v>1538</v>
      </c>
    </row>
    <row r="1597" spans="1:15">
      <c r="A1597" s="3">
        <f t="shared" si="94"/>
        <v>1589</v>
      </c>
      <c r="B1597" s="3">
        <f t="shared" si="95"/>
        <v>19201591</v>
      </c>
      <c r="C1597" s="297">
        <v>43832</v>
      </c>
      <c r="D1597" s="293" t="s">
        <v>3382</v>
      </c>
      <c r="E1597" s="12" t="s">
        <v>7793</v>
      </c>
      <c r="F1597" s="274" t="s">
        <v>7794</v>
      </c>
      <c r="G1597" s="465" t="s">
        <v>7795</v>
      </c>
      <c r="H1597" s="12" t="s">
        <v>330</v>
      </c>
      <c r="I1597" s="466">
        <v>33767</v>
      </c>
      <c r="J1597" s="467" t="s">
        <v>7796</v>
      </c>
      <c r="K1597" s="300" t="s">
        <v>1538</v>
      </c>
      <c r="L1597" s="300" t="s">
        <v>1538</v>
      </c>
      <c r="M1597" s="300" t="s">
        <v>5427</v>
      </c>
      <c r="N1597" s="300" t="s">
        <v>7797</v>
      </c>
      <c r="O1597" s="274" t="s">
        <v>5708</v>
      </c>
    </row>
    <row r="1598" spans="1:15">
      <c r="A1598" s="3">
        <f t="shared" si="94"/>
        <v>1590</v>
      </c>
      <c r="B1598" s="3">
        <f t="shared" si="95"/>
        <v>19201592</v>
      </c>
      <c r="C1598" s="297">
        <v>43832</v>
      </c>
      <c r="D1598" s="293" t="s">
        <v>7597</v>
      </c>
      <c r="E1598" s="12" t="s">
        <v>7798</v>
      </c>
      <c r="F1598" s="274" t="s">
        <v>7599</v>
      </c>
      <c r="G1598" s="465" t="s">
        <v>7799</v>
      </c>
      <c r="H1598" s="12" t="s">
        <v>330</v>
      </c>
      <c r="I1598" s="466">
        <v>44115</v>
      </c>
      <c r="J1598" s="467" t="s">
        <v>6991</v>
      </c>
      <c r="K1598" s="300" t="s">
        <v>1538</v>
      </c>
      <c r="L1598" s="300" t="s">
        <v>1538</v>
      </c>
      <c r="M1598" s="300" t="s">
        <v>336</v>
      </c>
      <c r="N1598" s="300" t="s">
        <v>7800</v>
      </c>
      <c r="O1598" s="274" t="s">
        <v>5547</v>
      </c>
    </row>
    <row r="1599" spans="1:15">
      <c r="A1599" s="3">
        <f t="shared" si="94"/>
        <v>1591</v>
      </c>
      <c r="B1599" s="3">
        <f t="shared" si="95"/>
        <v>19201593</v>
      </c>
      <c r="C1599" s="297">
        <v>43832</v>
      </c>
      <c r="D1599" s="293" t="s">
        <v>2728</v>
      </c>
      <c r="E1599" s="12" t="s">
        <v>7717</v>
      </c>
      <c r="F1599" s="274" t="s">
        <v>7801</v>
      </c>
      <c r="G1599" s="465" t="s">
        <v>7802</v>
      </c>
      <c r="H1599" s="12" t="s">
        <v>326</v>
      </c>
      <c r="I1599" s="466">
        <v>30556</v>
      </c>
      <c r="J1599" s="467" t="s">
        <v>6991</v>
      </c>
      <c r="K1599" s="300" t="s">
        <v>1538</v>
      </c>
      <c r="L1599" s="300" t="s">
        <v>1538</v>
      </c>
      <c r="M1599" s="300" t="s">
        <v>1538</v>
      </c>
      <c r="N1599" s="300" t="s">
        <v>1538</v>
      </c>
      <c r="O1599" s="274" t="s">
        <v>1538</v>
      </c>
    </row>
    <row r="1600" spans="1:15">
      <c r="A1600" s="3">
        <f t="shared" si="94"/>
        <v>1592</v>
      </c>
      <c r="B1600" s="3">
        <f t="shared" si="95"/>
        <v>19201594</v>
      </c>
      <c r="C1600" s="297">
        <v>43832</v>
      </c>
      <c r="D1600" s="293" t="s">
        <v>865</v>
      </c>
      <c r="E1600" s="12" t="s">
        <v>7715</v>
      </c>
      <c r="F1600" s="274" t="s">
        <v>7803</v>
      </c>
      <c r="G1600" s="12" t="s">
        <v>1848</v>
      </c>
      <c r="H1600" s="12" t="s">
        <v>330</v>
      </c>
      <c r="I1600" s="466">
        <v>32251</v>
      </c>
      <c r="J1600" s="467" t="s">
        <v>6991</v>
      </c>
      <c r="K1600" s="300" t="s">
        <v>1538</v>
      </c>
      <c r="L1600" s="300" t="s">
        <v>1538</v>
      </c>
      <c r="M1600" s="300" t="s">
        <v>5427</v>
      </c>
      <c r="N1600" s="300" t="s">
        <v>7804</v>
      </c>
      <c r="O1600" s="274" t="s">
        <v>7805</v>
      </c>
    </row>
    <row r="1601" spans="1:15">
      <c r="A1601" s="3">
        <f t="shared" si="94"/>
        <v>1593</v>
      </c>
      <c r="B1601" s="3">
        <f t="shared" si="95"/>
        <v>19201595</v>
      </c>
      <c r="C1601" s="297">
        <v>43832</v>
      </c>
      <c r="D1601" s="293" t="s">
        <v>7806</v>
      </c>
      <c r="E1601" s="12" t="s">
        <v>7725</v>
      </c>
      <c r="F1601" s="274" t="s">
        <v>7807</v>
      </c>
      <c r="G1601" s="465" t="s">
        <v>7808</v>
      </c>
      <c r="H1601" s="12" t="s">
        <v>330</v>
      </c>
      <c r="I1601" s="466">
        <v>35657</v>
      </c>
      <c r="J1601" s="467" t="s">
        <v>7809</v>
      </c>
      <c r="K1601" s="300" t="s">
        <v>1538</v>
      </c>
      <c r="L1601" s="300" t="s">
        <v>1538</v>
      </c>
      <c r="M1601" s="300" t="s">
        <v>5427</v>
      </c>
      <c r="N1601" s="300" t="s">
        <v>7810</v>
      </c>
      <c r="O1601" s="274" t="s">
        <v>1538</v>
      </c>
    </row>
    <row r="1602" spans="1:15">
      <c r="A1602" s="3">
        <f t="shared" ref="A1602:A1665" si="96">A1601+1</f>
        <v>1594</v>
      </c>
      <c r="B1602" s="3">
        <f t="shared" ref="B1602:B1665" si="97">B1601+1</f>
        <v>19201596</v>
      </c>
      <c r="C1602" s="297">
        <v>43832</v>
      </c>
      <c r="D1602" s="293" t="s">
        <v>7811</v>
      </c>
      <c r="E1602" s="12" t="s">
        <v>7061</v>
      </c>
      <c r="F1602" s="274" t="s">
        <v>7812</v>
      </c>
      <c r="G1602" s="465" t="s">
        <v>7813</v>
      </c>
      <c r="H1602" s="12" t="s">
        <v>326</v>
      </c>
      <c r="I1602" s="466">
        <v>32614</v>
      </c>
      <c r="J1602" s="467" t="s">
        <v>7814</v>
      </c>
      <c r="K1602" s="300" t="s">
        <v>1538</v>
      </c>
      <c r="L1602" s="300" t="s">
        <v>5312</v>
      </c>
      <c r="M1602" s="300" t="s">
        <v>5427</v>
      </c>
      <c r="N1602" s="300" t="s">
        <v>7815</v>
      </c>
      <c r="O1602" s="274" t="s">
        <v>1256</v>
      </c>
    </row>
    <row r="1603" spans="1:15">
      <c r="A1603" s="3">
        <f t="shared" si="96"/>
        <v>1595</v>
      </c>
      <c r="B1603" s="3">
        <f t="shared" si="97"/>
        <v>19201597</v>
      </c>
      <c r="C1603" s="297">
        <v>43832</v>
      </c>
      <c r="D1603" s="293" t="s">
        <v>7714</v>
      </c>
      <c r="E1603" s="12" t="s">
        <v>200</v>
      </c>
      <c r="F1603" s="274" t="s">
        <v>7816</v>
      </c>
      <c r="G1603" s="12" t="s">
        <v>1848</v>
      </c>
      <c r="H1603" s="12" t="s">
        <v>326</v>
      </c>
      <c r="I1603" s="466">
        <v>33296</v>
      </c>
      <c r="J1603" s="467" t="s">
        <v>7817</v>
      </c>
      <c r="K1603" s="300" t="s">
        <v>1538</v>
      </c>
      <c r="L1603" s="300" t="s">
        <v>5312</v>
      </c>
      <c r="M1603" s="300" t="s">
        <v>5427</v>
      </c>
      <c r="N1603" s="300" t="s">
        <v>1538</v>
      </c>
      <c r="O1603" s="274" t="s">
        <v>1538</v>
      </c>
    </row>
    <row r="1604" spans="1:15">
      <c r="A1604" s="3">
        <f t="shared" si="96"/>
        <v>1596</v>
      </c>
      <c r="B1604" s="3">
        <f t="shared" si="97"/>
        <v>19201598</v>
      </c>
      <c r="C1604" s="297">
        <v>43832</v>
      </c>
      <c r="D1604" s="293" t="s">
        <v>7818</v>
      </c>
      <c r="E1604" s="12" t="s">
        <v>7716</v>
      </c>
      <c r="F1604" s="274" t="s">
        <v>7819</v>
      </c>
      <c r="G1604" s="465" t="s">
        <v>7820</v>
      </c>
      <c r="H1604" s="12" t="s">
        <v>330</v>
      </c>
      <c r="I1604" s="466">
        <v>31701</v>
      </c>
      <c r="J1604" s="467" t="s">
        <v>7821</v>
      </c>
      <c r="K1604" s="300" t="s">
        <v>1538</v>
      </c>
      <c r="L1604" s="300" t="s">
        <v>5252</v>
      </c>
      <c r="M1604" s="300" t="s">
        <v>5427</v>
      </c>
      <c r="N1604" s="300" t="s">
        <v>7822</v>
      </c>
      <c r="O1604" s="274" t="s">
        <v>7823</v>
      </c>
    </row>
    <row r="1605" spans="1:15">
      <c r="A1605" s="3">
        <f t="shared" si="96"/>
        <v>1597</v>
      </c>
      <c r="B1605" s="3">
        <f t="shared" si="97"/>
        <v>19201599</v>
      </c>
      <c r="C1605" s="297">
        <v>43832</v>
      </c>
      <c r="D1605" s="293" t="s">
        <v>7824</v>
      </c>
      <c r="E1605" s="12" t="s">
        <v>2948</v>
      </c>
      <c r="F1605" s="274" t="s">
        <v>7825</v>
      </c>
      <c r="G1605" s="465" t="s">
        <v>7826</v>
      </c>
      <c r="H1605" s="12" t="s">
        <v>326</v>
      </c>
      <c r="I1605" s="466" t="s">
        <v>7827</v>
      </c>
      <c r="J1605" s="467" t="s">
        <v>6991</v>
      </c>
      <c r="K1605" s="300" t="s">
        <v>1538</v>
      </c>
      <c r="L1605" s="300" t="s">
        <v>5252</v>
      </c>
      <c r="M1605" s="300" t="s">
        <v>5427</v>
      </c>
      <c r="N1605" s="300" t="s">
        <v>1538</v>
      </c>
      <c r="O1605" s="274" t="s">
        <v>1538</v>
      </c>
    </row>
    <row r="1606" spans="1:15">
      <c r="A1606" s="3">
        <f t="shared" si="96"/>
        <v>1598</v>
      </c>
      <c r="B1606" s="3">
        <f t="shared" si="97"/>
        <v>19201600</v>
      </c>
      <c r="C1606" s="297">
        <v>43832</v>
      </c>
      <c r="D1606" s="293" t="s">
        <v>1072</v>
      </c>
      <c r="E1606" s="12" t="s">
        <v>7828</v>
      </c>
      <c r="F1606" s="274" t="s">
        <v>7829</v>
      </c>
      <c r="G1606" s="465" t="s">
        <v>7830</v>
      </c>
      <c r="H1606" s="12" t="s">
        <v>326</v>
      </c>
      <c r="I1606" s="466">
        <v>27719</v>
      </c>
      <c r="J1606" s="467" t="s">
        <v>6991</v>
      </c>
      <c r="K1606" s="300" t="s">
        <v>1538</v>
      </c>
      <c r="L1606" s="300" t="s">
        <v>5252</v>
      </c>
      <c r="M1606" s="300" t="s">
        <v>336</v>
      </c>
      <c r="N1606" s="300" t="s">
        <v>1538</v>
      </c>
      <c r="O1606" s="274" t="s">
        <v>1538</v>
      </c>
    </row>
    <row r="1607" spans="1:15">
      <c r="A1607" s="3">
        <f t="shared" si="96"/>
        <v>1599</v>
      </c>
      <c r="B1607" s="3">
        <f t="shared" si="97"/>
        <v>19201601</v>
      </c>
      <c r="C1607" s="297">
        <v>43832</v>
      </c>
      <c r="D1607" s="293" t="s">
        <v>7718</v>
      </c>
      <c r="E1607" s="12" t="s">
        <v>7719</v>
      </c>
      <c r="F1607" s="274" t="s">
        <v>7831</v>
      </c>
      <c r="G1607" s="465" t="s">
        <v>7832</v>
      </c>
      <c r="H1607" s="12" t="s">
        <v>326</v>
      </c>
      <c r="I1607" s="466" t="s">
        <v>1538</v>
      </c>
      <c r="J1607" s="467" t="s">
        <v>7833</v>
      </c>
      <c r="K1607" s="300" t="s">
        <v>1538</v>
      </c>
      <c r="L1607" s="300" t="s">
        <v>5252</v>
      </c>
      <c r="M1607" s="300" t="s">
        <v>5427</v>
      </c>
      <c r="N1607" s="300" t="s">
        <v>1538</v>
      </c>
      <c r="O1607" s="274" t="s">
        <v>1538</v>
      </c>
    </row>
    <row r="1608" spans="1:15">
      <c r="A1608" s="3">
        <f t="shared" si="96"/>
        <v>1600</v>
      </c>
      <c r="B1608" s="3">
        <f t="shared" si="97"/>
        <v>19201602</v>
      </c>
      <c r="C1608" s="297">
        <v>43863</v>
      </c>
      <c r="D1608" s="293" t="s">
        <v>7720</v>
      </c>
      <c r="E1608" s="12" t="s">
        <v>7834</v>
      </c>
      <c r="F1608" s="274" t="s">
        <v>7835</v>
      </c>
      <c r="G1608" s="465" t="s">
        <v>7836</v>
      </c>
      <c r="H1608" s="12" t="s">
        <v>330</v>
      </c>
      <c r="I1608" s="466">
        <v>32496</v>
      </c>
      <c r="J1608" s="467" t="s">
        <v>6991</v>
      </c>
      <c r="K1608" s="300" t="s">
        <v>1538</v>
      </c>
      <c r="L1608" s="300" t="s">
        <v>5252</v>
      </c>
      <c r="M1608" s="300" t="s">
        <v>5427</v>
      </c>
      <c r="N1608" s="300" t="s">
        <v>7837</v>
      </c>
      <c r="O1608" s="274" t="s">
        <v>7838</v>
      </c>
    </row>
    <row r="1609" spans="1:15">
      <c r="A1609" s="3">
        <f t="shared" si="96"/>
        <v>1601</v>
      </c>
      <c r="B1609" s="3">
        <f t="shared" si="97"/>
        <v>19201603</v>
      </c>
      <c r="C1609" s="297">
        <v>43863</v>
      </c>
      <c r="D1609" s="293" t="s">
        <v>7721</v>
      </c>
      <c r="E1609" s="12" t="s">
        <v>1562</v>
      </c>
      <c r="F1609" s="274" t="s">
        <v>7839</v>
      </c>
      <c r="G1609" s="465" t="s">
        <v>7840</v>
      </c>
      <c r="H1609" s="12" t="s">
        <v>330</v>
      </c>
      <c r="I1609" s="466">
        <v>33671</v>
      </c>
      <c r="J1609" s="467" t="s">
        <v>6991</v>
      </c>
      <c r="K1609" s="300" t="s">
        <v>1538</v>
      </c>
      <c r="L1609" s="300" t="s">
        <v>1538</v>
      </c>
      <c r="M1609" s="300" t="s">
        <v>1634</v>
      </c>
      <c r="N1609" s="300" t="s">
        <v>1538</v>
      </c>
      <c r="O1609" s="274" t="s">
        <v>1538</v>
      </c>
    </row>
    <row r="1610" spans="1:15">
      <c r="A1610" s="3">
        <f t="shared" si="96"/>
        <v>1602</v>
      </c>
      <c r="B1610" s="3">
        <f t="shared" si="97"/>
        <v>19201604</v>
      </c>
      <c r="C1610" s="297">
        <v>43863</v>
      </c>
      <c r="D1610" s="293" t="s">
        <v>225</v>
      </c>
      <c r="E1610" s="12" t="s">
        <v>7732</v>
      </c>
      <c r="F1610" s="274" t="s">
        <v>7841</v>
      </c>
      <c r="G1610" s="465" t="s">
        <v>7842</v>
      </c>
      <c r="H1610" s="12" t="s">
        <v>326</v>
      </c>
      <c r="I1610" s="466">
        <v>34235</v>
      </c>
      <c r="J1610" s="467" t="s">
        <v>7843</v>
      </c>
      <c r="K1610" s="300" t="s">
        <v>1538</v>
      </c>
      <c r="L1610" s="300" t="s">
        <v>5312</v>
      </c>
      <c r="M1610" s="300" t="s">
        <v>5427</v>
      </c>
      <c r="N1610" s="300" t="s">
        <v>1538</v>
      </c>
      <c r="O1610" s="274" t="s">
        <v>1538</v>
      </c>
    </row>
    <row r="1611" spans="1:15">
      <c r="A1611" s="3">
        <f t="shared" si="96"/>
        <v>1603</v>
      </c>
      <c r="B1611" s="3">
        <f t="shared" si="97"/>
        <v>19201605</v>
      </c>
      <c r="C1611" s="297">
        <v>43863</v>
      </c>
      <c r="D1611" s="293" t="s">
        <v>5201</v>
      </c>
      <c r="E1611" s="12" t="s">
        <v>7844</v>
      </c>
      <c r="F1611" s="274" t="s">
        <v>7845</v>
      </c>
      <c r="G1611" s="12" t="s">
        <v>1848</v>
      </c>
      <c r="H1611" s="12" t="s">
        <v>326</v>
      </c>
      <c r="I1611" s="466">
        <v>29616</v>
      </c>
      <c r="J1611" s="467" t="s">
        <v>7846</v>
      </c>
      <c r="K1611" s="300" t="s">
        <v>1538</v>
      </c>
      <c r="L1611" s="300" t="s">
        <v>5252</v>
      </c>
      <c r="M1611" s="300" t="s">
        <v>5427</v>
      </c>
      <c r="N1611" s="300" t="s">
        <v>1538</v>
      </c>
      <c r="O1611" s="274" t="s">
        <v>1538</v>
      </c>
    </row>
    <row r="1612" spans="1:15">
      <c r="A1612" s="3">
        <f t="shared" si="96"/>
        <v>1604</v>
      </c>
      <c r="B1612" s="3">
        <f t="shared" si="97"/>
        <v>19201606</v>
      </c>
      <c r="C1612" s="297">
        <v>43863</v>
      </c>
      <c r="D1612" s="293" t="s">
        <v>2936</v>
      </c>
      <c r="E1612" s="12" t="s">
        <v>7722</v>
      </c>
      <c r="F1612" s="274" t="s">
        <v>7847</v>
      </c>
      <c r="G1612" s="465" t="s">
        <v>7848</v>
      </c>
      <c r="H1612" s="12" t="s">
        <v>330</v>
      </c>
      <c r="I1612" s="466" t="s">
        <v>7849</v>
      </c>
      <c r="J1612" s="467" t="s">
        <v>7850</v>
      </c>
      <c r="K1612" s="300" t="s">
        <v>1538</v>
      </c>
      <c r="L1612" s="300" t="s">
        <v>5252</v>
      </c>
      <c r="M1612" s="300" t="s">
        <v>5427</v>
      </c>
      <c r="N1612" s="300" t="s">
        <v>1538</v>
      </c>
      <c r="O1612" s="274" t="s">
        <v>1538</v>
      </c>
    </row>
    <row r="1613" spans="1:15">
      <c r="A1613" s="3">
        <f t="shared" si="96"/>
        <v>1605</v>
      </c>
      <c r="B1613" s="3">
        <f t="shared" si="97"/>
        <v>19201607</v>
      </c>
      <c r="C1613" s="297">
        <v>43863</v>
      </c>
      <c r="D1613" s="293" t="s">
        <v>6981</v>
      </c>
      <c r="E1613" s="12" t="s">
        <v>7723</v>
      </c>
      <c r="F1613" s="274" t="s">
        <v>7851</v>
      </c>
      <c r="G1613" s="465" t="s">
        <v>7852</v>
      </c>
      <c r="H1613" s="12" t="s">
        <v>330</v>
      </c>
      <c r="I1613" s="466">
        <v>34301</v>
      </c>
      <c r="J1613" s="467" t="s">
        <v>7853</v>
      </c>
      <c r="K1613" s="300" t="s">
        <v>1538</v>
      </c>
      <c r="L1613" s="300" t="s">
        <v>5252</v>
      </c>
      <c r="M1613" s="300" t="s">
        <v>5427</v>
      </c>
      <c r="N1613" s="300" t="s">
        <v>1538</v>
      </c>
      <c r="O1613" s="274" t="s">
        <v>1538</v>
      </c>
    </row>
    <row r="1614" spans="1:15">
      <c r="A1614" s="3">
        <f t="shared" si="96"/>
        <v>1606</v>
      </c>
      <c r="B1614" s="3">
        <f t="shared" si="97"/>
        <v>19201608</v>
      </c>
      <c r="C1614" s="297">
        <v>43863</v>
      </c>
      <c r="D1614" s="293" t="s">
        <v>7733</v>
      </c>
      <c r="E1614" s="12" t="s">
        <v>7734</v>
      </c>
      <c r="F1614" s="274" t="s">
        <v>7854</v>
      </c>
      <c r="G1614" s="465" t="s">
        <v>7855</v>
      </c>
      <c r="H1614" s="12" t="s">
        <v>326</v>
      </c>
      <c r="I1614" s="466">
        <v>34704</v>
      </c>
      <c r="J1614" s="467" t="s">
        <v>7856</v>
      </c>
      <c r="K1614" s="300" t="s">
        <v>1538</v>
      </c>
      <c r="L1614" s="300" t="s">
        <v>5252</v>
      </c>
      <c r="M1614" s="300" t="s">
        <v>5427</v>
      </c>
      <c r="N1614" s="300" t="s">
        <v>7857</v>
      </c>
      <c r="O1614" s="274" t="s">
        <v>1482</v>
      </c>
    </row>
    <row r="1615" spans="1:15">
      <c r="A1615" s="3">
        <f t="shared" si="96"/>
        <v>1607</v>
      </c>
      <c r="B1615" s="3">
        <f t="shared" si="97"/>
        <v>19201609</v>
      </c>
      <c r="C1615" s="297">
        <v>43863</v>
      </c>
      <c r="D1615" s="293" t="s">
        <v>626</v>
      </c>
      <c r="E1615" s="12" t="s">
        <v>216</v>
      </c>
      <c r="F1615" s="274" t="s">
        <v>7858</v>
      </c>
      <c r="G1615" s="465" t="s">
        <v>7859</v>
      </c>
      <c r="H1615" s="12" t="s">
        <v>330</v>
      </c>
      <c r="I1615" s="466">
        <v>31294</v>
      </c>
      <c r="J1615" s="467" t="s">
        <v>6991</v>
      </c>
      <c r="K1615" s="300" t="s">
        <v>1538</v>
      </c>
      <c r="L1615" s="300" t="s">
        <v>5252</v>
      </c>
      <c r="M1615" s="300" t="s">
        <v>5427</v>
      </c>
      <c r="N1615" s="230" t="s">
        <v>8074</v>
      </c>
      <c r="O1615" s="274" t="s">
        <v>8075</v>
      </c>
    </row>
    <row r="1616" spans="1:15">
      <c r="A1616" s="3">
        <f t="shared" si="96"/>
        <v>1608</v>
      </c>
      <c r="B1616" s="3">
        <f t="shared" si="97"/>
        <v>19201610</v>
      </c>
      <c r="C1616" s="297">
        <v>43863</v>
      </c>
      <c r="D1616" s="293" t="s">
        <v>7724</v>
      </c>
      <c r="E1616" s="12" t="s">
        <v>3187</v>
      </c>
      <c r="F1616" s="274" t="s">
        <v>7860</v>
      </c>
      <c r="G1616" s="465" t="s">
        <v>7861</v>
      </c>
      <c r="H1616" s="12" t="s">
        <v>326</v>
      </c>
      <c r="I1616" s="466">
        <v>34104</v>
      </c>
      <c r="J1616" s="467" t="s">
        <v>7862</v>
      </c>
      <c r="K1616" s="300" t="s">
        <v>1538</v>
      </c>
      <c r="L1616" s="300" t="s">
        <v>5252</v>
      </c>
      <c r="M1616" s="300" t="s">
        <v>336</v>
      </c>
      <c r="N1616" s="300" t="s">
        <v>1538</v>
      </c>
      <c r="O1616" s="274" t="s">
        <v>1538</v>
      </c>
    </row>
    <row r="1617" spans="1:15">
      <c r="A1617" s="3">
        <f t="shared" si="96"/>
        <v>1609</v>
      </c>
      <c r="B1617" s="3">
        <f t="shared" si="97"/>
        <v>19201611</v>
      </c>
      <c r="C1617" s="297">
        <v>43863</v>
      </c>
      <c r="D1617" s="293" t="s">
        <v>7863</v>
      </c>
      <c r="E1617" s="12" t="s">
        <v>7864</v>
      </c>
      <c r="F1617" s="274" t="s">
        <v>7865</v>
      </c>
      <c r="G1617" s="465" t="s">
        <v>7866</v>
      </c>
      <c r="H1617" s="12" t="s">
        <v>330</v>
      </c>
      <c r="I1617" s="466">
        <v>35016</v>
      </c>
      <c r="J1617" s="467" t="s">
        <v>6991</v>
      </c>
      <c r="K1617" s="300" t="s">
        <v>1538</v>
      </c>
      <c r="L1617" s="300" t="s">
        <v>5252</v>
      </c>
      <c r="M1617" s="300" t="s">
        <v>5427</v>
      </c>
      <c r="N1617" s="300" t="s">
        <v>7867</v>
      </c>
      <c r="O1617" s="274" t="s">
        <v>5367</v>
      </c>
    </row>
    <row r="1618" spans="1:15">
      <c r="A1618" s="3">
        <f t="shared" si="96"/>
        <v>1610</v>
      </c>
      <c r="B1618" s="3">
        <f t="shared" si="97"/>
        <v>19201612</v>
      </c>
      <c r="C1618" s="297">
        <v>43863</v>
      </c>
      <c r="D1618" s="293" t="s">
        <v>7726</v>
      </c>
      <c r="E1618" s="12" t="s">
        <v>58</v>
      </c>
      <c r="F1618" s="274" t="s">
        <v>7868</v>
      </c>
      <c r="G1618" s="465" t="s">
        <v>7869</v>
      </c>
      <c r="H1618" s="12" t="s">
        <v>326</v>
      </c>
      <c r="I1618" s="466">
        <v>33266</v>
      </c>
      <c r="J1618" s="467" t="s">
        <v>6991</v>
      </c>
      <c r="K1618" s="300" t="s">
        <v>1538</v>
      </c>
      <c r="L1618" s="300" t="s">
        <v>5252</v>
      </c>
      <c r="M1618" s="300" t="s">
        <v>5427</v>
      </c>
      <c r="N1618" s="300" t="s">
        <v>1538</v>
      </c>
      <c r="O1618" s="274" t="s">
        <v>1538</v>
      </c>
    </row>
    <row r="1619" spans="1:15">
      <c r="A1619" s="3">
        <f t="shared" si="96"/>
        <v>1611</v>
      </c>
      <c r="B1619" s="3">
        <f t="shared" si="97"/>
        <v>19201613</v>
      </c>
      <c r="C1619" s="297">
        <v>43892</v>
      </c>
      <c r="D1619" s="293" t="s">
        <v>7728</v>
      </c>
      <c r="E1619" s="12" t="s">
        <v>7729</v>
      </c>
      <c r="F1619" s="274" t="s">
        <v>7870</v>
      </c>
      <c r="G1619" s="465" t="s">
        <v>7871</v>
      </c>
      <c r="H1619" s="12" t="s">
        <v>330</v>
      </c>
      <c r="I1619" s="466">
        <v>35009</v>
      </c>
      <c r="J1619" s="467" t="s">
        <v>6991</v>
      </c>
      <c r="K1619" s="300" t="s">
        <v>1538</v>
      </c>
      <c r="L1619" s="300" t="s">
        <v>5252</v>
      </c>
      <c r="M1619" s="300" t="s">
        <v>5427</v>
      </c>
      <c r="N1619" s="300" t="s">
        <v>7872</v>
      </c>
      <c r="O1619" s="274" t="s">
        <v>7873</v>
      </c>
    </row>
    <row r="1620" spans="1:15">
      <c r="A1620" s="3">
        <f t="shared" si="96"/>
        <v>1612</v>
      </c>
      <c r="B1620" s="3">
        <f t="shared" si="97"/>
        <v>19201614</v>
      </c>
      <c r="C1620" s="297">
        <v>43892</v>
      </c>
      <c r="D1620" s="293" t="s">
        <v>6053</v>
      </c>
      <c r="E1620" s="12" t="s">
        <v>7730</v>
      </c>
      <c r="F1620" s="274" t="s">
        <v>7874</v>
      </c>
      <c r="G1620" s="465" t="s">
        <v>7875</v>
      </c>
      <c r="H1620" s="12" t="s">
        <v>330</v>
      </c>
      <c r="I1620" s="466">
        <v>36455</v>
      </c>
      <c r="J1620" s="467" t="s">
        <v>6991</v>
      </c>
      <c r="K1620" s="300" t="s">
        <v>1538</v>
      </c>
      <c r="L1620" s="300" t="s">
        <v>1538</v>
      </c>
      <c r="M1620" s="300" t="s">
        <v>5416</v>
      </c>
      <c r="N1620" s="300" t="s">
        <v>7876</v>
      </c>
      <c r="O1620" s="274" t="s">
        <v>7645</v>
      </c>
    </row>
    <row r="1621" spans="1:15">
      <c r="A1621" s="3">
        <f t="shared" si="96"/>
        <v>1613</v>
      </c>
      <c r="B1621" s="3">
        <f t="shared" si="97"/>
        <v>19201615</v>
      </c>
      <c r="C1621" s="297">
        <v>43892</v>
      </c>
      <c r="D1621" s="293" t="s">
        <v>7877</v>
      </c>
      <c r="E1621" s="12" t="s">
        <v>6776</v>
      </c>
      <c r="F1621" s="274" t="s">
        <v>7878</v>
      </c>
      <c r="G1621" s="465" t="s">
        <v>7879</v>
      </c>
      <c r="H1621" s="12" t="s">
        <v>326</v>
      </c>
      <c r="I1621" s="466">
        <v>35979</v>
      </c>
      <c r="J1621" s="467" t="s">
        <v>7880</v>
      </c>
      <c r="K1621" s="300" t="s">
        <v>1538</v>
      </c>
      <c r="L1621" s="300" t="s">
        <v>5312</v>
      </c>
      <c r="M1621" s="300" t="s">
        <v>5416</v>
      </c>
      <c r="N1621" s="300" t="s">
        <v>1538</v>
      </c>
      <c r="O1621" s="274" t="s">
        <v>1538</v>
      </c>
    </row>
    <row r="1622" spans="1:15">
      <c r="A1622" s="3">
        <f t="shared" si="96"/>
        <v>1614</v>
      </c>
      <c r="B1622" s="18">
        <f t="shared" si="97"/>
        <v>19201616</v>
      </c>
      <c r="C1622" s="297">
        <v>43892</v>
      </c>
      <c r="D1622" s="293" t="s">
        <v>7881</v>
      </c>
      <c r="E1622" s="12" t="s">
        <v>7727</v>
      </c>
      <c r="F1622" s="274" t="s">
        <v>7882</v>
      </c>
      <c r="G1622" s="465" t="s">
        <v>7883</v>
      </c>
      <c r="H1622" s="12" t="s">
        <v>326</v>
      </c>
      <c r="I1622" s="466">
        <v>35277</v>
      </c>
      <c r="J1622" s="467" t="s">
        <v>7884</v>
      </c>
      <c r="K1622" s="300" t="s">
        <v>1538</v>
      </c>
      <c r="L1622" s="300" t="s">
        <v>5312</v>
      </c>
      <c r="M1622" s="300" t="s">
        <v>343</v>
      </c>
      <c r="N1622" s="300" t="s">
        <v>1538</v>
      </c>
      <c r="O1622" s="274" t="s">
        <v>1538</v>
      </c>
    </row>
    <row r="1623" spans="1:15">
      <c r="A1623" s="468">
        <f t="shared" si="96"/>
        <v>1615</v>
      </c>
      <c r="B1623" s="12">
        <f t="shared" si="97"/>
        <v>19201617</v>
      </c>
      <c r="C1623" s="297">
        <v>44045</v>
      </c>
      <c r="D1623" s="293" t="s">
        <v>4863</v>
      </c>
      <c r="E1623" s="12" t="s">
        <v>1948</v>
      </c>
      <c r="F1623" s="274" t="s">
        <v>7888</v>
      </c>
      <c r="G1623" s="469" t="s">
        <v>7889</v>
      </c>
      <c r="H1623" s="12" t="s">
        <v>326</v>
      </c>
      <c r="I1623" s="470" t="s">
        <v>7890</v>
      </c>
      <c r="J1623" s="471" t="s">
        <v>6991</v>
      </c>
      <c r="K1623" s="300" t="s">
        <v>53</v>
      </c>
      <c r="L1623" s="300" t="s">
        <v>5252</v>
      </c>
      <c r="M1623" s="300" t="s">
        <v>5416</v>
      </c>
      <c r="N1623" s="300" t="s">
        <v>1538</v>
      </c>
      <c r="O1623" s="274" t="s">
        <v>1538</v>
      </c>
    </row>
    <row r="1624" spans="1:15">
      <c r="A1624" s="468">
        <f t="shared" si="96"/>
        <v>1616</v>
      </c>
      <c r="B1624" s="12">
        <f t="shared" si="97"/>
        <v>19201618</v>
      </c>
      <c r="C1624" s="297">
        <v>44045</v>
      </c>
      <c r="D1624" s="293" t="s">
        <v>7534</v>
      </c>
      <c r="E1624" s="12" t="s">
        <v>7887</v>
      </c>
      <c r="F1624" s="274" t="s">
        <v>7891</v>
      </c>
      <c r="G1624" s="469" t="s">
        <v>7892</v>
      </c>
      <c r="H1624" s="12" t="s">
        <v>326</v>
      </c>
      <c r="I1624" s="470" t="s">
        <v>7893</v>
      </c>
      <c r="J1624" s="471" t="s">
        <v>6991</v>
      </c>
      <c r="K1624" s="300" t="s">
        <v>53</v>
      </c>
      <c r="L1624" s="300" t="s">
        <v>5252</v>
      </c>
      <c r="M1624" s="300" t="s">
        <v>7894</v>
      </c>
      <c r="N1624" s="300" t="s">
        <v>1538</v>
      </c>
      <c r="O1624" s="274" t="s">
        <v>1538</v>
      </c>
    </row>
    <row r="1625" spans="1:15">
      <c r="A1625" s="468">
        <f t="shared" si="96"/>
        <v>1617</v>
      </c>
      <c r="B1625" s="12">
        <f t="shared" si="97"/>
        <v>19201619</v>
      </c>
      <c r="C1625" s="297">
        <v>44045</v>
      </c>
      <c r="D1625" s="293" t="s">
        <v>7367</v>
      </c>
      <c r="E1625" s="12" t="s">
        <v>7895</v>
      </c>
      <c r="F1625" s="274" t="s">
        <v>7896</v>
      </c>
      <c r="G1625" s="469" t="s">
        <v>7897</v>
      </c>
      <c r="H1625" s="12" t="s">
        <v>326</v>
      </c>
      <c r="I1625" s="470" t="s">
        <v>7898</v>
      </c>
      <c r="J1625" s="471" t="s">
        <v>6991</v>
      </c>
      <c r="K1625" s="300" t="s">
        <v>1538</v>
      </c>
      <c r="L1625" s="300" t="s">
        <v>1538</v>
      </c>
      <c r="M1625" s="300" t="s">
        <v>5416</v>
      </c>
      <c r="N1625" s="300" t="s">
        <v>1538</v>
      </c>
      <c r="O1625" s="274" t="s">
        <v>1538</v>
      </c>
    </row>
    <row r="1626" spans="1:15">
      <c r="A1626" s="468">
        <f t="shared" si="96"/>
        <v>1618</v>
      </c>
      <c r="B1626" s="12">
        <f t="shared" si="97"/>
        <v>19201620</v>
      </c>
      <c r="C1626" s="297">
        <v>44045</v>
      </c>
      <c r="D1626" s="293" t="s">
        <v>7899</v>
      </c>
      <c r="E1626" s="12" t="s">
        <v>7900</v>
      </c>
      <c r="F1626" s="274" t="s">
        <v>7901</v>
      </c>
      <c r="G1626" s="469" t="s">
        <v>7902</v>
      </c>
      <c r="H1626" s="12" t="s">
        <v>330</v>
      </c>
      <c r="I1626" s="470" t="s">
        <v>7903</v>
      </c>
      <c r="J1626" s="471" t="s">
        <v>7904</v>
      </c>
      <c r="K1626" s="300" t="s">
        <v>1538</v>
      </c>
      <c r="L1626" s="300" t="s">
        <v>1538</v>
      </c>
      <c r="M1626" s="300" t="s">
        <v>5416</v>
      </c>
      <c r="N1626" s="300" t="s">
        <v>1538</v>
      </c>
      <c r="O1626" s="274" t="s">
        <v>1538</v>
      </c>
    </row>
    <row r="1627" spans="1:15">
      <c r="A1627" s="468">
        <f t="shared" si="96"/>
        <v>1619</v>
      </c>
      <c r="B1627" s="12">
        <f t="shared" si="97"/>
        <v>19201621</v>
      </c>
      <c r="C1627" s="297">
        <v>44045</v>
      </c>
      <c r="D1627" s="293" t="s">
        <v>2381</v>
      </c>
      <c r="E1627" s="12" t="s">
        <v>421</v>
      </c>
      <c r="F1627" s="274" t="s">
        <v>7905</v>
      </c>
      <c r="G1627" s="469" t="s">
        <v>7906</v>
      </c>
      <c r="H1627" s="12" t="s">
        <v>330</v>
      </c>
      <c r="I1627" s="470" t="s">
        <v>7907</v>
      </c>
      <c r="J1627" s="471" t="s">
        <v>6991</v>
      </c>
      <c r="K1627" s="300" t="s">
        <v>1538</v>
      </c>
      <c r="L1627" s="300" t="s">
        <v>1538</v>
      </c>
      <c r="M1627" s="300" t="s">
        <v>5416</v>
      </c>
      <c r="N1627" s="300" t="s">
        <v>1538</v>
      </c>
      <c r="O1627" s="274" t="s">
        <v>1538</v>
      </c>
    </row>
    <row r="1628" spans="1:15">
      <c r="A1628" s="468">
        <f t="shared" si="96"/>
        <v>1620</v>
      </c>
      <c r="B1628" s="12">
        <f t="shared" si="97"/>
        <v>19201622</v>
      </c>
      <c r="C1628" s="297">
        <v>44045</v>
      </c>
      <c r="D1628" s="293" t="s">
        <v>1563</v>
      </c>
      <c r="E1628" s="12" t="s">
        <v>7908</v>
      </c>
      <c r="F1628" s="274" t="s">
        <v>7909</v>
      </c>
      <c r="G1628" s="469" t="s">
        <v>7910</v>
      </c>
      <c r="H1628" s="12" t="s">
        <v>330</v>
      </c>
      <c r="I1628" s="470" t="s">
        <v>7911</v>
      </c>
      <c r="J1628" s="471" t="s">
        <v>7912</v>
      </c>
      <c r="K1628" s="300" t="s">
        <v>1538</v>
      </c>
      <c r="L1628" s="300" t="s">
        <v>5312</v>
      </c>
      <c r="M1628" s="300" t="s">
        <v>1081</v>
      </c>
      <c r="N1628" s="300" t="s">
        <v>1538</v>
      </c>
      <c r="O1628" s="274" t="s">
        <v>1538</v>
      </c>
    </row>
    <row r="1629" spans="1:15">
      <c r="A1629" s="468">
        <f t="shared" si="96"/>
        <v>1621</v>
      </c>
      <c r="B1629" s="12">
        <f t="shared" si="97"/>
        <v>19201623</v>
      </c>
      <c r="C1629" s="297">
        <v>44045</v>
      </c>
      <c r="D1629" s="293" t="s">
        <v>7705</v>
      </c>
      <c r="E1629" s="12" t="s">
        <v>634</v>
      </c>
      <c r="F1629" s="274" t="s">
        <v>7913</v>
      </c>
      <c r="G1629" s="469" t="s">
        <v>7914</v>
      </c>
      <c r="H1629" s="12" t="s">
        <v>330</v>
      </c>
      <c r="I1629" s="470" t="s">
        <v>7915</v>
      </c>
      <c r="J1629" s="471" t="s">
        <v>6991</v>
      </c>
      <c r="K1629" s="300" t="s">
        <v>1538</v>
      </c>
      <c r="L1629" s="300" t="s">
        <v>1538</v>
      </c>
      <c r="M1629" s="300" t="s">
        <v>5427</v>
      </c>
      <c r="N1629" s="300" t="s">
        <v>15</v>
      </c>
      <c r="O1629" s="274" t="s">
        <v>4746</v>
      </c>
    </row>
    <row r="1630" spans="1:15">
      <c r="A1630" s="468">
        <f t="shared" si="96"/>
        <v>1622</v>
      </c>
      <c r="B1630" s="12">
        <f t="shared" si="97"/>
        <v>19201624</v>
      </c>
      <c r="C1630" s="297">
        <v>44045</v>
      </c>
      <c r="D1630" s="293" t="s">
        <v>7916</v>
      </c>
      <c r="E1630" s="12" t="s">
        <v>7917</v>
      </c>
      <c r="F1630" s="274" t="s">
        <v>7918</v>
      </c>
      <c r="G1630" s="469" t="s">
        <v>7919</v>
      </c>
      <c r="H1630" s="12" t="s">
        <v>326</v>
      </c>
      <c r="I1630" s="470" t="s">
        <v>7920</v>
      </c>
      <c r="J1630" s="471" t="s">
        <v>6991</v>
      </c>
      <c r="K1630" s="300" t="s">
        <v>1538</v>
      </c>
      <c r="L1630" s="300" t="s">
        <v>1538</v>
      </c>
      <c r="M1630" s="300" t="s">
        <v>5427</v>
      </c>
      <c r="N1630" s="300" t="s">
        <v>7921</v>
      </c>
      <c r="O1630" s="274" t="s">
        <v>6565</v>
      </c>
    </row>
    <row r="1631" spans="1:15">
      <c r="A1631" s="468">
        <f t="shared" si="96"/>
        <v>1623</v>
      </c>
      <c r="B1631" s="12">
        <f t="shared" si="97"/>
        <v>19201625</v>
      </c>
      <c r="C1631" s="297">
        <v>44045</v>
      </c>
      <c r="D1631" s="293" t="s">
        <v>18</v>
      </c>
      <c r="E1631" s="12" t="s">
        <v>7922</v>
      </c>
      <c r="F1631" s="274" t="s">
        <v>7923</v>
      </c>
      <c r="G1631" s="469" t="s">
        <v>7924</v>
      </c>
      <c r="H1631" s="12" t="s">
        <v>326</v>
      </c>
      <c r="I1631" s="470" t="s">
        <v>7925</v>
      </c>
      <c r="J1631" s="471" t="s">
        <v>7926</v>
      </c>
      <c r="K1631" s="300" t="s">
        <v>1538</v>
      </c>
      <c r="L1631" s="300" t="s">
        <v>1538</v>
      </c>
      <c r="M1631" s="300" t="s">
        <v>1081</v>
      </c>
      <c r="N1631" s="300" t="s">
        <v>1538</v>
      </c>
      <c r="O1631" s="274" t="s">
        <v>1538</v>
      </c>
    </row>
    <row r="1632" spans="1:15">
      <c r="A1632" s="468">
        <f t="shared" si="96"/>
        <v>1624</v>
      </c>
      <c r="B1632" s="12">
        <f t="shared" si="97"/>
        <v>19201626</v>
      </c>
      <c r="C1632" s="297">
        <v>44045</v>
      </c>
      <c r="D1632" s="293" t="s">
        <v>7927</v>
      </c>
      <c r="E1632" s="12" t="s">
        <v>294</v>
      </c>
      <c r="F1632" s="274" t="s">
        <v>7928</v>
      </c>
      <c r="G1632" s="469" t="s">
        <v>7929</v>
      </c>
      <c r="H1632" s="12" t="s">
        <v>330</v>
      </c>
      <c r="I1632" s="470" t="s">
        <v>7930</v>
      </c>
      <c r="J1632" s="471" t="s">
        <v>6991</v>
      </c>
      <c r="K1632" s="300" t="s">
        <v>1538</v>
      </c>
      <c r="L1632" s="300" t="s">
        <v>1538</v>
      </c>
      <c r="M1632" s="300" t="s">
        <v>5427</v>
      </c>
      <c r="N1632" s="300" t="s">
        <v>7931</v>
      </c>
      <c r="O1632" s="274" t="s">
        <v>7932</v>
      </c>
    </row>
    <row r="1633" spans="1:15">
      <c r="A1633" s="468">
        <f t="shared" si="96"/>
        <v>1625</v>
      </c>
      <c r="B1633" s="12">
        <f t="shared" si="97"/>
        <v>19201627</v>
      </c>
      <c r="C1633" s="297">
        <v>44045</v>
      </c>
      <c r="D1633" s="293" t="s">
        <v>4157</v>
      </c>
      <c r="E1633" s="12" t="s">
        <v>7933</v>
      </c>
      <c r="F1633" s="274" t="s">
        <v>7934</v>
      </c>
      <c r="G1633" s="469" t="s">
        <v>7935</v>
      </c>
      <c r="H1633" s="12" t="s">
        <v>330</v>
      </c>
      <c r="I1633" s="470" t="s">
        <v>7936</v>
      </c>
      <c r="J1633" s="471" t="s">
        <v>7937</v>
      </c>
      <c r="K1633" s="300" t="s">
        <v>1538</v>
      </c>
      <c r="L1633" s="300" t="s">
        <v>1538</v>
      </c>
      <c r="M1633" s="300" t="s">
        <v>5427</v>
      </c>
      <c r="N1633" s="300" t="s">
        <v>1538</v>
      </c>
      <c r="O1633" s="274" t="s">
        <v>1538</v>
      </c>
    </row>
    <row r="1634" spans="1:15">
      <c r="A1634" s="468">
        <f t="shared" si="96"/>
        <v>1626</v>
      </c>
      <c r="B1634" s="12">
        <f t="shared" si="97"/>
        <v>19201628</v>
      </c>
      <c r="C1634" s="297">
        <v>44045</v>
      </c>
      <c r="D1634" s="293" t="s">
        <v>7938</v>
      </c>
      <c r="E1634" s="12" t="s">
        <v>7887</v>
      </c>
      <c r="F1634" s="274" t="s">
        <v>7939</v>
      </c>
      <c r="G1634" s="469" t="s">
        <v>7940</v>
      </c>
      <c r="H1634" s="12" t="s">
        <v>330</v>
      </c>
      <c r="I1634" s="470" t="s">
        <v>7941</v>
      </c>
      <c r="J1634" s="471" t="s">
        <v>6991</v>
      </c>
      <c r="K1634" s="300" t="s">
        <v>1538</v>
      </c>
      <c r="L1634" s="300" t="s">
        <v>1538</v>
      </c>
      <c r="M1634" s="300" t="s">
        <v>5427</v>
      </c>
      <c r="N1634" s="300" t="s">
        <v>7942</v>
      </c>
      <c r="O1634" s="274" t="s">
        <v>7943</v>
      </c>
    </row>
    <row r="1635" spans="1:15">
      <c r="A1635" s="468">
        <f t="shared" si="96"/>
        <v>1627</v>
      </c>
      <c r="B1635" s="12">
        <f t="shared" si="97"/>
        <v>19201629</v>
      </c>
      <c r="C1635" s="297">
        <v>44045</v>
      </c>
      <c r="D1635" s="293" t="s">
        <v>7944</v>
      </c>
      <c r="E1635" s="12" t="s">
        <v>7945</v>
      </c>
      <c r="F1635" s="274" t="s">
        <v>7946</v>
      </c>
      <c r="G1635" s="469" t="s">
        <v>7947</v>
      </c>
      <c r="H1635" s="12" t="s">
        <v>330</v>
      </c>
      <c r="I1635" s="470" t="s">
        <v>7948</v>
      </c>
      <c r="J1635" s="471" t="s">
        <v>6991</v>
      </c>
      <c r="K1635" s="300" t="s">
        <v>1538</v>
      </c>
      <c r="L1635" s="300" t="s">
        <v>1538</v>
      </c>
      <c r="M1635" s="300" t="s">
        <v>343</v>
      </c>
      <c r="N1635" s="300" t="s">
        <v>1538</v>
      </c>
      <c r="O1635" s="274" t="s">
        <v>1538</v>
      </c>
    </row>
    <row r="1636" spans="1:15">
      <c r="A1636" s="468">
        <f t="shared" si="96"/>
        <v>1628</v>
      </c>
      <c r="B1636" s="12">
        <f t="shared" si="97"/>
        <v>19201630</v>
      </c>
      <c r="C1636" s="297">
        <v>44045</v>
      </c>
      <c r="D1636" s="293" t="s">
        <v>795</v>
      </c>
      <c r="E1636" s="12" t="s">
        <v>7326</v>
      </c>
      <c r="F1636" s="274" t="s">
        <v>7949</v>
      </c>
      <c r="G1636" s="469" t="s">
        <v>7950</v>
      </c>
      <c r="H1636" s="12" t="s">
        <v>326</v>
      </c>
      <c r="I1636" s="470" t="s">
        <v>7951</v>
      </c>
      <c r="J1636" s="471" t="s">
        <v>7952</v>
      </c>
      <c r="K1636" s="300" t="s">
        <v>1538</v>
      </c>
      <c r="L1636" s="300" t="s">
        <v>1538</v>
      </c>
      <c r="M1636" s="300" t="s">
        <v>5416</v>
      </c>
      <c r="N1636" s="300" t="s">
        <v>1538</v>
      </c>
      <c r="O1636" s="274" t="s">
        <v>1538</v>
      </c>
    </row>
    <row r="1637" spans="1:15">
      <c r="A1637" s="468">
        <f t="shared" si="96"/>
        <v>1629</v>
      </c>
      <c r="B1637" s="12">
        <f t="shared" si="97"/>
        <v>19201631</v>
      </c>
      <c r="C1637" s="297">
        <v>44045</v>
      </c>
      <c r="D1637" s="293" t="s">
        <v>7953</v>
      </c>
      <c r="E1637" s="12" t="s">
        <v>7954</v>
      </c>
      <c r="F1637" s="274" t="s">
        <v>7955</v>
      </c>
      <c r="G1637" s="469" t="s">
        <v>7956</v>
      </c>
      <c r="H1637" s="12" t="s">
        <v>330</v>
      </c>
      <c r="I1637" s="470" t="s">
        <v>7957</v>
      </c>
      <c r="J1637" s="471" t="s">
        <v>7958</v>
      </c>
      <c r="K1637" s="300" t="s">
        <v>1538</v>
      </c>
      <c r="L1637" s="300" t="s">
        <v>1538</v>
      </c>
      <c r="M1637" s="300" t="s">
        <v>5427</v>
      </c>
      <c r="N1637" s="300" t="s">
        <v>1538</v>
      </c>
      <c r="O1637" s="274" t="s">
        <v>1538</v>
      </c>
    </row>
    <row r="1638" spans="1:15">
      <c r="A1638" s="468">
        <f t="shared" si="96"/>
        <v>1630</v>
      </c>
      <c r="B1638" s="12">
        <f t="shared" si="97"/>
        <v>19201632</v>
      </c>
      <c r="C1638" s="297">
        <v>44045</v>
      </c>
      <c r="D1638" s="293" t="s">
        <v>7959</v>
      </c>
      <c r="E1638" s="12" t="s">
        <v>7960</v>
      </c>
      <c r="F1638" s="274" t="s">
        <v>7961</v>
      </c>
      <c r="G1638" s="469" t="s">
        <v>7962</v>
      </c>
      <c r="H1638" s="12" t="s">
        <v>326</v>
      </c>
      <c r="I1638" s="470" t="s">
        <v>7963</v>
      </c>
      <c r="J1638" s="471" t="s">
        <v>7964</v>
      </c>
      <c r="K1638" s="300" t="s">
        <v>1538</v>
      </c>
      <c r="L1638" s="300" t="s">
        <v>5312</v>
      </c>
      <c r="M1638" s="300" t="s">
        <v>5427</v>
      </c>
      <c r="N1638" s="300" t="s">
        <v>7965</v>
      </c>
      <c r="O1638" s="274" t="s">
        <v>5044</v>
      </c>
    </row>
    <row r="1639" spans="1:15">
      <c r="A1639" s="468">
        <f t="shared" si="96"/>
        <v>1631</v>
      </c>
      <c r="B1639" s="12">
        <f t="shared" si="97"/>
        <v>19201633</v>
      </c>
      <c r="C1639" s="297">
        <v>44076</v>
      </c>
      <c r="D1639" s="293" t="s">
        <v>7966</v>
      </c>
      <c r="E1639" s="12" t="s">
        <v>7967</v>
      </c>
      <c r="F1639" s="274" t="s">
        <v>7968</v>
      </c>
      <c r="G1639" s="469" t="s">
        <v>7969</v>
      </c>
      <c r="H1639" s="12" t="s">
        <v>330</v>
      </c>
      <c r="I1639" s="470" t="s">
        <v>7970</v>
      </c>
      <c r="J1639" s="471" t="s">
        <v>6991</v>
      </c>
      <c r="K1639" s="300" t="s">
        <v>1538</v>
      </c>
      <c r="L1639" s="300" t="s">
        <v>1538</v>
      </c>
      <c r="M1639" s="300" t="s">
        <v>5427</v>
      </c>
      <c r="N1639" s="300" t="s">
        <v>7971</v>
      </c>
      <c r="O1639" s="274" t="s">
        <v>7865</v>
      </c>
    </row>
    <row r="1640" spans="1:15">
      <c r="A1640" s="468">
        <f t="shared" si="96"/>
        <v>1632</v>
      </c>
      <c r="B1640" s="12">
        <f t="shared" si="97"/>
        <v>19201634</v>
      </c>
      <c r="C1640" s="297">
        <v>44076</v>
      </c>
      <c r="D1640" s="293" t="s">
        <v>7972</v>
      </c>
      <c r="E1640" s="12" t="s">
        <v>835</v>
      </c>
      <c r="F1640" s="274" t="s">
        <v>7973</v>
      </c>
      <c r="G1640" s="469" t="s">
        <v>7974</v>
      </c>
      <c r="H1640" s="12" t="s">
        <v>330</v>
      </c>
      <c r="I1640" s="470" t="s">
        <v>7975</v>
      </c>
      <c r="J1640" s="471" t="s">
        <v>6991</v>
      </c>
      <c r="K1640" s="300" t="s">
        <v>1538</v>
      </c>
      <c r="L1640" s="300" t="s">
        <v>1538</v>
      </c>
      <c r="M1640" s="300" t="s">
        <v>5427</v>
      </c>
      <c r="N1640" s="300" t="s">
        <v>7976</v>
      </c>
      <c r="O1640" s="274" t="s">
        <v>1538</v>
      </c>
    </row>
    <row r="1641" spans="1:15">
      <c r="A1641" s="468">
        <f t="shared" si="96"/>
        <v>1633</v>
      </c>
      <c r="B1641" s="12">
        <f t="shared" si="97"/>
        <v>19201635</v>
      </c>
      <c r="C1641" s="297">
        <v>44076</v>
      </c>
      <c r="D1641" s="293" t="s">
        <v>7977</v>
      </c>
      <c r="E1641" s="12" t="s">
        <v>7978</v>
      </c>
      <c r="F1641" s="274" t="s">
        <v>7979</v>
      </c>
      <c r="G1641" s="469" t="s">
        <v>7980</v>
      </c>
      <c r="H1641" s="12" t="s">
        <v>326</v>
      </c>
      <c r="I1641" s="470" t="s">
        <v>7981</v>
      </c>
      <c r="J1641" s="471" t="s">
        <v>7982</v>
      </c>
      <c r="K1641" s="300" t="s">
        <v>1538</v>
      </c>
      <c r="L1641" s="300" t="s">
        <v>1538</v>
      </c>
      <c r="M1641" s="300" t="s">
        <v>5427</v>
      </c>
      <c r="N1641" s="300" t="s">
        <v>7983</v>
      </c>
      <c r="O1641" s="274" t="s">
        <v>7825</v>
      </c>
    </row>
    <row r="1642" spans="1:15">
      <c r="A1642" s="468">
        <f t="shared" si="96"/>
        <v>1634</v>
      </c>
      <c r="B1642" s="12">
        <f t="shared" si="97"/>
        <v>19201636</v>
      </c>
      <c r="C1642" s="297">
        <v>44076</v>
      </c>
      <c r="D1642" s="293" t="s">
        <v>7984</v>
      </c>
      <c r="E1642" s="12" t="s">
        <v>7985</v>
      </c>
      <c r="F1642" s="274" t="s">
        <v>7986</v>
      </c>
      <c r="G1642" s="469" t="s">
        <v>7987</v>
      </c>
      <c r="H1642" s="12" t="s">
        <v>330</v>
      </c>
      <c r="I1642" s="470" t="s">
        <v>7988</v>
      </c>
      <c r="J1642" s="471" t="s">
        <v>6991</v>
      </c>
      <c r="K1642" s="300" t="s">
        <v>1538</v>
      </c>
      <c r="L1642" s="300" t="s">
        <v>1538</v>
      </c>
      <c r="M1642" s="300" t="s">
        <v>7989</v>
      </c>
      <c r="N1642" s="300" t="s">
        <v>7990</v>
      </c>
      <c r="O1642" s="274" t="s">
        <v>7991</v>
      </c>
    </row>
    <row r="1643" spans="1:15">
      <c r="A1643" s="468">
        <f t="shared" si="96"/>
        <v>1635</v>
      </c>
      <c r="B1643" s="12">
        <f t="shared" si="97"/>
        <v>19201637</v>
      </c>
      <c r="C1643" s="297">
        <v>44076</v>
      </c>
      <c r="D1643" s="293" t="s">
        <v>7992</v>
      </c>
      <c r="E1643" s="12" t="s">
        <v>7993</v>
      </c>
      <c r="F1643" s="274" t="s">
        <v>7994</v>
      </c>
      <c r="G1643" s="469" t="s">
        <v>7995</v>
      </c>
      <c r="H1643" s="12" t="s">
        <v>330</v>
      </c>
      <c r="I1643" s="470" t="s">
        <v>7996</v>
      </c>
      <c r="J1643" s="471" t="s">
        <v>7997</v>
      </c>
      <c r="K1643" s="300" t="s">
        <v>1538</v>
      </c>
      <c r="L1643" s="300" t="s">
        <v>1538</v>
      </c>
      <c r="M1643" s="300" t="s">
        <v>5427</v>
      </c>
      <c r="N1643" s="300" t="s">
        <v>1538</v>
      </c>
      <c r="O1643" s="274" t="s">
        <v>1538</v>
      </c>
    </row>
    <row r="1644" spans="1:15">
      <c r="A1644" s="468">
        <f t="shared" si="96"/>
        <v>1636</v>
      </c>
      <c r="B1644" s="12">
        <f t="shared" si="97"/>
        <v>19201638</v>
      </c>
      <c r="C1644" s="297">
        <v>44106</v>
      </c>
      <c r="D1644" s="293" t="s">
        <v>6836</v>
      </c>
      <c r="E1644" s="12" t="s">
        <v>1185</v>
      </c>
      <c r="F1644" s="274" t="s">
        <v>7998</v>
      </c>
      <c r="G1644" s="469" t="s">
        <v>7999</v>
      </c>
      <c r="H1644" s="12" t="s">
        <v>330</v>
      </c>
      <c r="I1644" s="470" t="s">
        <v>8000</v>
      </c>
      <c r="J1644" s="471" t="s">
        <v>8001</v>
      </c>
      <c r="K1644" s="300" t="s">
        <v>1538</v>
      </c>
      <c r="L1644" s="300" t="s">
        <v>5312</v>
      </c>
      <c r="M1644" s="300" t="s">
        <v>343</v>
      </c>
      <c r="N1644" s="300" t="s">
        <v>1538</v>
      </c>
      <c r="O1644" s="274" t="s">
        <v>1538</v>
      </c>
    </row>
    <row r="1645" spans="1:15">
      <c r="A1645" s="3">
        <f t="shared" si="96"/>
        <v>1637</v>
      </c>
      <c r="B1645" s="22">
        <f t="shared" si="97"/>
        <v>19201639</v>
      </c>
      <c r="C1645" s="297">
        <v>44106</v>
      </c>
      <c r="D1645" s="293" t="s">
        <v>8002</v>
      </c>
      <c r="E1645" s="12" t="s">
        <v>3499</v>
      </c>
      <c r="F1645" s="274" t="s">
        <v>6844</v>
      </c>
      <c r="G1645" s="347" t="s">
        <v>8003</v>
      </c>
      <c r="H1645" s="12" t="s">
        <v>330</v>
      </c>
      <c r="I1645" s="339">
        <v>34284</v>
      </c>
      <c r="J1645" s="337" t="s">
        <v>8004</v>
      </c>
      <c r="K1645" s="300" t="s">
        <v>1538</v>
      </c>
      <c r="L1645" s="300" t="s">
        <v>1538</v>
      </c>
      <c r="M1645" s="300" t="s">
        <v>5416</v>
      </c>
      <c r="N1645" s="300" t="s">
        <v>1538</v>
      </c>
      <c r="O1645" s="274" t="s">
        <v>1538</v>
      </c>
    </row>
    <row r="1646" spans="1:15">
      <c r="A1646" s="3">
        <f t="shared" si="96"/>
        <v>1638</v>
      </c>
      <c r="B1646" s="3">
        <f t="shared" si="97"/>
        <v>19201640</v>
      </c>
      <c r="C1646" s="297">
        <v>44137</v>
      </c>
      <c r="D1646" s="293" t="s">
        <v>8005</v>
      </c>
      <c r="E1646" s="12" t="s">
        <v>4740</v>
      </c>
      <c r="F1646" s="274" t="s">
        <v>8006</v>
      </c>
      <c r="G1646" s="347" t="s">
        <v>8007</v>
      </c>
      <c r="H1646" s="12" t="s">
        <v>330</v>
      </c>
      <c r="I1646" s="339">
        <v>31408</v>
      </c>
      <c r="J1646" s="337" t="s">
        <v>8008</v>
      </c>
      <c r="K1646" s="300" t="s">
        <v>1538</v>
      </c>
      <c r="L1646" s="300" t="s">
        <v>5252</v>
      </c>
      <c r="M1646" s="300" t="s">
        <v>5427</v>
      </c>
      <c r="N1646" s="300" t="s">
        <v>8009</v>
      </c>
      <c r="O1646" s="274" t="s">
        <v>7783</v>
      </c>
    </row>
    <row r="1647" spans="1:15">
      <c r="A1647" s="3">
        <f t="shared" si="96"/>
        <v>1639</v>
      </c>
      <c r="B1647" s="3">
        <f t="shared" si="97"/>
        <v>19201641</v>
      </c>
      <c r="C1647" s="297">
        <v>44167</v>
      </c>
      <c r="D1647" s="293" t="s">
        <v>293</v>
      </c>
      <c r="E1647" s="12" t="s">
        <v>92</v>
      </c>
      <c r="F1647" s="274" t="s">
        <v>8023</v>
      </c>
      <c r="G1647" s="347" t="s">
        <v>8024</v>
      </c>
      <c r="H1647" s="12" t="s">
        <v>326</v>
      </c>
      <c r="I1647" s="339">
        <v>33744</v>
      </c>
      <c r="J1647" s="337" t="s">
        <v>6991</v>
      </c>
      <c r="K1647" s="300" t="s">
        <v>1538</v>
      </c>
      <c r="L1647" s="300" t="s">
        <v>5252</v>
      </c>
      <c r="M1647" s="300" t="s">
        <v>336</v>
      </c>
      <c r="N1647" s="300" t="s">
        <v>1538</v>
      </c>
      <c r="O1647" s="274" t="s">
        <v>1538</v>
      </c>
    </row>
    <row r="1648" spans="1:15">
      <c r="A1648" s="3">
        <f t="shared" si="96"/>
        <v>1640</v>
      </c>
      <c r="B1648" s="3">
        <f t="shared" si="97"/>
        <v>19201642</v>
      </c>
      <c r="C1648" s="297">
        <v>44167</v>
      </c>
      <c r="D1648" s="293" t="s">
        <v>5856</v>
      </c>
      <c r="E1648" s="12" t="s">
        <v>6702</v>
      </c>
      <c r="F1648" s="274" t="s">
        <v>8025</v>
      </c>
      <c r="G1648" s="347" t="s">
        <v>8026</v>
      </c>
      <c r="H1648" s="12" t="s">
        <v>326</v>
      </c>
      <c r="I1648" s="339">
        <v>25745</v>
      </c>
      <c r="J1648" s="337" t="s">
        <v>6991</v>
      </c>
      <c r="K1648" s="300" t="s">
        <v>1538</v>
      </c>
      <c r="L1648" s="300" t="s">
        <v>1538</v>
      </c>
      <c r="M1648" s="300" t="s">
        <v>5416</v>
      </c>
      <c r="N1648" s="300" t="s">
        <v>1538</v>
      </c>
      <c r="O1648" s="274" t="s">
        <v>1538</v>
      </c>
    </row>
    <row r="1649" spans="1:15">
      <c r="A1649" s="3">
        <f t="shared" si="96"/>
        <v>1641</v>
      </c>
      <c r="B1649" s="3">
        <f t="shared" si="97"/>
        <v>19201643</v>
      </c>
      <c r="C1649" s="300" t="s">
        <v>8027</v>
      </c>
      <c r="D1649" s="293" t="s">
        <v>8028</v>
      </c>
      <c r="E1649" s="12" t="s">
        <v>8029</v>
      </c>
      <c r="F1649" s="274" t="s">
        <v>8030</v>
      </c>
      <c r="G1649" s="347" t="s">
        <v>8031</v>
      </c>
      <c r="H1649" s="12" t="s">
        <v>330</v>
      </c>
      <c r="I1649" s="339">
        <v>34500</v>
      </c>
      <c r="J1649" s="337" t="s">
        <v>8032</v>
      </c>
      <c r="K1649" s="300" t="s">
        <v>1538</v>
      </c>
      <c r="L1649" s="300" t="s">
        <v>1538</v>
      </c>
      <c r="M1649" s="300" t="s">
        <v>1538</v>
      </c>
      <c r="N1649" s="300" t="s">
        <v>1538</v>
      </c>
      <c r="O1649" s="274" t="s">
        <v>1538</v>
      </c>
    </row>
    <row r="1650" spans="1:15">
      <c r="A1650" s="3">
        <f t="shared" si="96"/>
        <v>1642</v>
      </c>
      <c r="B1650" s="3">
        <f t="shared" si="97"/>
        <v>19201644</v>
      </c>
      <c r="C1650" s="300" t="s">
        <v>8027</v>
      </c>
      <c r="D1650" s="293" t="s">
        <v>8019</v>
      </c>
      <c r="E1650" s="12" t="s">
        <v>5753</v>
      </c>
      <c r="F1650" s="274" t="s">
        <v>8033</v>
      </c>
      <c r="G1650" s="347" t="s">
        <v>8034</v>
      </c>
      <c r="H1650" s="12" t="s">
        <v>326</v>
      </c>
      <c r="I1650" s="339">
        <v>32565</v>
      </c>
      <c r="J1650" s="337" t="s">
        <v>6991</v>
      </c>
      <c r="K1650" s="300" t="s">
        <v>1538</v>
      </c>
      <c r="L1650" s="300" t="s">
        <v>1538</v>
      </c>
      <c r="M1650" s="300" t="s">
        <v>5427</v>
      </c>
      <c r="N1650" s="300" t="s">
        <v>8035</v>
      </c>
      <c r="O1650" s="274" t="s">
        <v>8036</v>
      </c>
    </row>
    <row r="1651" spans="1:15">
      <c r="A1651" s="3">
        <f t="shared" si="96"/>
        <v>1643</v>
      </c>
      <c r="B1651" s="3">
        <f t="shared" si="97"/>
        <v>19201645</v>
      </c>
      <c r="C1651" s="300" t="s">
        <v>8027</v>
      </c>
      <c r="D1651" s="293" t="s">
        <v>8017</v>
      </c>
      <c r="E1651" s="12" t="s">
        <v>8018</v>
      </c>
      <c r="F1651" s="274" t="s">
        <v>8037</v>
      </c>
      <c r="G1651" s="347" t="s">
        <v>8038</v>
      </c>
      <c r="H1651" s="12" t="s">
        <v>330</v>
      </c>
      <c r="I1651" s="339">
        <v>34663</v>
      </c>
      <c r="J1651" s="337" t="s">
        <v>8039</v>
      </c>
      <c r="K1651" s="300" t="s">
        <v>1538</v>
      </c>
      <c r="L1651" s="300" t="s">
        <v>5312</v>
      </c>
      <c r="M1651" s="300" t="s">
        <v>1081</v>
      </c>
      <c r="N1651" s="300" t="s">
        <v>1538</v>
      </c>
      <c r="O1651" s="274" t="s">
        <v>1538</v>
      </c>
    </row>
    <row r="1652" spans="1:15">
      <c r="A1652" s="3">
        <f t="shared" si="96"/>
        <v>1644</v>
      </c>
      <c r="B1652" s="3">
        <f t="shared" si="97"/>
        <v>19201646</v>
      </c>
      <c r="C1652" s="300" t="s">
        <v>8027</v>
      </c>
      <c r="D1652" s="293" t="s">
        <v>2746</v>
      </c>
      <c r="E1652" s="12" t="s">
        <v>3286</v>
      </c>
      <c r="F1652" s="274" t="s">
        <v>7155</v>
      </c>
      <c r="G1652" s="347" t="s">
        <v>7156</v>
      </c>
      <c r="H1652" s="12" t="s">
        <v>326</v>
      </c>
      <c r="I1652" s="339">
        <v>31413</v>
      </c>
      <c r="J1652" s="337" t="s">
        <v>7157</v>
      </c>
      <c r="K1652" s="300" t="s">
        <v>1538</v>
      </c>
      <c r="L1652" s="300" t="s">
        <v>5252</v>
      </c>
      <c r="M1652" s="300" t="s">
        <v>336</v>
      </c>
      <c r="N1652" s="300" t="s">
        <v>1538</v>
      </c>
      <c r="O1652" s="274" t="s">
        <v>1538</v>
      </c>
    </row>
    <row r="1653" spans="1:15">
      <c r="A1653" s="3">
        <f t="shared" si="96"/>
        <v>1645</v>
      </c>
      <c r="B1653" s="3">
        <f t="shared" si="97"/>
        <v>19201647</v>
      </c>
      <c r="C1653" s="300" t="s">
        <v>8027</v>
      </c>
      <c r="D1653" s="293" t="s">
        <v>8020</v>
      </c>
      <c r="E1653" s="12" t="s">
        <v>8021</v>
      </c>
      <c r="F1653" s="274" t="s">
        <v>8040</v>
      </c>
      <c r="G1653" s="347" t="s">
        <v>8041</v>
      </c>
      <c r="H1653" s="12" t="s">
        <v>330</v>
      </c>
      <c r="I1653" s="339">
        <v>35327</v>
      </c>
      <c r="J1653" s="337" t="s">
        <v>8042</v>
      </c>
      <c r="K1653" s="300" t="s">
        <v>1538</v>
      </c>
      <c r="L1653" s="300" t="s">
        <v>1538</v>
      </c>
      <c r="M1653" s="300" t="s">
        <v>336</v>
      </c>
      <c r="N1653" s="300" t="s">
        <v>1538</v>
      </c>
      <c r="O1653" s="274" t="s">
        <v>1538</v>
      </c>
    </row>
    <row r="1654" spans="1:15">
      <c r="A1654" s="3">
        <f t="shared" si="96"/>
        <v>1646</v>
      </c>
      <c r="B1654" s="3">
        <f t="shared" si="97"/>
        <v>19201648</v>
      </c>
      <c r="C1654" s="300" t="s">
        <v>8027</v>
      </c>
      <c r="D1654" s="293" t="s">
        <v>8043</v>
      </c>
      <c r="E1654" s="12" t="s">
        <v>8022</v>
      </c>
      <c r="F1654" s="274" t="s">
        <v>8044</v>
      </c>
      <c r="G1654" s="347" t="s">
        <v>8045</v>
      </c>
      <c r="H1654" s="12" t="s">
        <v>330</v>
      </c>
      <c r="I1654" s="339">
        <v>33912</v>
      </c>
      <c r="J1654" s="337" t="s">
        <v>8046</v>
      </c>
      <c r="K1654" s="300" t="s">
        <v>1538</v>
      </c>
      <c r="L1654" s="300" t="s">
        <v>5252</v>
      </c>
      <c r="M1654" s="300" t="s">
        <v>336</v>
      </c>
      <c r="N1654" s="300" t="s">
        <v>1538</v>
      </c>
      <c r="O1654" s="274" t="s">
        <v>1538</v>
      </c>
    </row>
    <row r="1655" spans="1:15">
      <c r="A1655" s="3">
        <f t="shared" si="96"/>
        <v>1647</v>
      </c>
      <c r="B1655" s="3">
        <f t="shared" si="97"/>
        <v>19201649</v>
      </c>
      <c r="C1655" s="300" t="s">
        <v>8027</v>
      </c>
      <c r="D1655" s="293" t="s">
        <v>7147</v>
      </c>
      <c r="E1655" s="12" t="s">
        <v>8014</v>
      </c>
      <c r="F1655" s="274" t="s">
        <v>8047</v>
      </c>
      <c r="G1655" s="347" t="s">
        <v>8048</v>
      </c>
      <c r="H1655" s="12" t="s">
        <v>330</v>
      </c>
      <c r="I1655" s="339">
        <v>36355</v>
      </c>
      <c r="J1655" s="337" t="s">
        <v>8049</v>
      </c>
      <c r="K1655" s="300" t="s">
        <v>1538</v>
      </c>
      <c r="L1655" s="300" t="s">
        <v>5312</v>
      </c>
      <c r="M1655" s="300" t="s">
        <v>336</v>
      </c>
      <c r="N1655" s="300" t="s">
        <v>8050</v>
      </c>
      <c r="O1655" s="274" t="s">
        <v>1538</v>
      </c>
    </row>
    <row r="1656" spans="1:15">
      <c r="A1656" s="3">
        <f t="shared" si="96"/>
        <v>1648</v>
      </c>
      <c r="B1656" s="3">
        <f t="shared" si="97"/>
        <v>19201650</v>
      </c>
      <c r="C1656" s="300" t="s">
        <v>8051</v>
      </c>
      <c r="D1656" s="293" t="s">
        <v>8011</v>
      </c>
      <c r="E1656" s="12" t="s">
        <v>8012</v>
      </c>
      <c r="F1656" s="274" t="s">
        <v>8052</v>
      </c>
      <c r="G1656" s="347" t="s">
        <v>8053</v>
      </c>
      <c r="H1656" s="12" t="s">
        <v>330</v>
      </c>
      <c r="I1656" s="339">
        <v>34256</v>
      </c>
      <c r="J1656" s="337" t="s">
        <v>6991</v>
      </c>
      <c r="K1656" s="300" t="s">
        <v>1538</v>
      </c>
      <c r="L1656" s="300" t="s">
        <v>1538</v>
      </c>
      <c r="M1656" s="300" t="s">
        <v>336</v>
      </c>
      <c r="N1656" s="300" t="s">
        <v>1538</v>
      </c>
      <c r="O1656" s="274" t="s">
        <v>1538</v>
      </c>
    </row>
    <row r="1657" spans="1:15">
      <c r="A1657" s="3">
        <f t="shared" si="96"/>
        <v>1649</v>
      </c>
      <c r="B1657" s="3">
        <f t="shared" si="97"/>
        <v>19201651</v>
      </c>
      <c r="C1657" s="300" t="s">
        <v>8051</v>
      </c>
      <c r="D1657" s="293" t="s">
        <v>8054</v>
      </c>
      <c r="E1657" s="12" t="s">
        <v>8055</v>
      </c>
      <c r="F1657" s="274" t="s">
        <v>8056</v>
      </c>
      <c r="G1657" s="347" t="s">
        <v>8057</v>
      </c>
      <c r="H1657" s="12" t="s">
        <v>330</v>
      </c>
      <c r="I1657" s="339">
        <v>33300</v>
      </c>
      <c r="J1657" s="337" t="s">
        <v>8058</v>
      </c>
      <c r="K1657" s="300" t="s">
        <v>1538</v>
      </c>
      <c r="L1657" s="300" t="s">
        <v>5312</v>
      </c>
      <c r="M1657" s="300" t="s">
        <v>336</v>
      </c>
      <c r="N1657" s="300" t="s">
        <v>7704</v>
      </c>
      <c r="O1657" s="274" t="s">
        <v>1538</v>
      </c>
    </row>
    <row r="1658" spans="1:15">
      <c r="A1658" s="3">
        <f t="shared" si="96"/>
        <v>1650</v>
      </c>
      <c r="B1658" s="3">
        <f t="shared" si="97"/>
        <v>19201652</v>
      </c>
      <c r="C1658" s="300" t="s">
        <v>8051</v>
      </c>
      <c r="D1658" s="293" t="s">
        <v>6636</v>
      </c>
      <c r="E1658" s="12" t="s">
        <v>144</v>
      </c>
      <c r="F1658" s="274" t="s">
        <v>8059</v>
      </c>
      <c r="G1658" s="347" t="s">
        <v>8060</v>
      </c>
      <c r="H1658" s="12" t="s">
        <v>326</v>
      </c>
      <c r="I1658" s="339">
        <v>35604</v>
      </c>
      <c r="J1658" s="337" t="s">
        <v>8058</v>
      </c>
      <c r="K1658" s="300" t="s">
        <v>1538</v>
      </c>
      <c r="L1658" s="300" t="s">
        <v>5312</v>
      </c>
      <c r="M1658" s="300" t="s">
        <v>336</v>
      </c>
      <c r="N1658" s="300" t="s">
        <v>7365</v>
      </c>
      <c r="O1658" s="274" t="s">
        <v>1538</v>
      </c>
    </row>
    <row r="1659" spans="1:15">
      <c r="A1659" s="3">
        <f t="shared" si="96"/>
        <v>1651</v>
      </c>
      <c r="B1659" s="3">
        <f t="shared" si="97"/>
        <v>19201653</v>
      </c>
      <c r="C1659" s="300" t="s">
        <v>8051</v>
      </c>
      <c r="D1659" s="293" t="s">
        <v>5246</v>
      </c>
      <c r="E1659" s="12" t="s">
        <v>259</v>
      </c>
      <c r="F1659" s="274" t="s">
        <v>8061</v>
      </c>
      <c r="G1659" s="347" t="s">
        <v>8062</v>
      </c>
      <c r="H1659" s="12" t="s">
        <v>326</v>
      </c>
      <c r="I1659" s="339">
        <v>35592</v>
      </c>
      <c r="J1659" s="337" t="s">
        <v>8063</v>
      </c>
      <c r="K1659" s="300" t="s">
        <v>1538</v>
      </c>
      <c r="L1659" s="300" t="s">
        <v>5312</v>
      </c>
      <c r="M1659" s="300" t="s">
        <v>336</v>
      </c>
      <c r="N1659" s="300" t="s">
        <v>8064</v>
      </c>
      <c r="O1659" s="274" t="s">
        <v>8061</v>
      </c>
    </row>
    <row r="1660" spans="1:15">
      <c r="A1660" s="3">
        <f t="shared" si="96"/>
        <v>1652</v>
      </c>
      <c r="B1660" s="3">
        <f t="shared" si="97"/>
        <v>19201654</v>
      </c>
      <c r="C1660" s="300" t="s">
        <v>8051</v>
      </c>
      <c r="D1660" s="293" t="s">
        <v>2219</v>
      </c>
      <c r="E1660" s="12" t="s">
        <v>2722</v>
      </c>
      <c r="F1660" s="274" t="s">
        <v>8065</v>
      </c>
      <c r="G1660" s="347" t="s">
        <v>8066</v>
      </c>
      <c r="H1660" s="12" t="s">
        <v>326</v>
      </c>
      <c r="I1660" s="339">
        <v>34383</v>
      </c>
      <c r="J1660" s="337" t="s">
        <v>6991</v>
      </c>
      <c r="K1660" s="300" t="s">
        <v>1538</v>
      </c>
      <c r="L1660" s="300" t="s">
        <v>5312</v>
      </c>
      <c r="M1660" s="300" t="s">
        <v>336</v>
      </c>
      <c r="N1660" s="300" t="s">
        <v>8067</v>
      </c>
      <c r="O1660" s="274" t="s">
        <v>7145</v>
      </c>
    </row>
    <row r="1661" spans="1:15">
      <c r="A1661" s="3">
        <f t="shared" si="96"/>
        <v>1653</v>
      </c>
      <c r="B1661" s="3">
        <f t="shared" si="97"/>
        <v>19201655</v>
      </c>
      <c r="C1661" s="300" t="s">
        <v>8051</v>
      </c>
      <c r="D1661" s="293" t="s">
        <v>8015</v>
      </c>
      <c r="E1661" s="12" t="s">
        <v>8016</v>
      </c>
      <c r="F1661" s="274" t="s">
        <v>8068</v>
      </c>
      <c r="G1661" s="12" t="s">
        <v>1848</v>
      </c>
      <c r="H1661" s="12" t="s">
        <v>330</v>
      </c>
      <c r="I1661" s="339">
        <v>33883</v>
      </c>
      <c r="J1661" s="337" t="s">
        <v>8069</v>
      </c>
      <c r="K1661" s="300" t="s">
        <v>1538</v>
      </c>
      <c r="L1661" s="300" t="s">
        <v>5252</v>
      </c>
      <c r="M1661" s="300" t="s">
        <v>336</v>
      </c>
      <c r="N1661" s="300" t="s">
        <v>1538</v>
      </c>
      <c r="O1661" s="274" t="s">
        <v>1538</v>
      </c>
    </row>
    <row r="1662" spans="1:15">
      <c r="A1662" s="3">
        <f t="shared" si="96"/>
        <v>1654</v>
      </c>
      <c r="B1662" s="3">
        <f t="shared" si="97"/>
        <v>19201656</v>
      </c>
      <c r="C1662" s="300" t="s">
        <v>8070</v>
      </c>
      <c r="D1662" s="293" t="s">
        <v>8013</v>
      </c>
      <c r="E1662" s="12" t="s">
        <v>3825</v>
      </c>
      <c r="F1662" s="274" t="s">
        <v>8071</v>
      </c>
      <c r="G1662" s="347" t="s">
        <v>8072</v>
      </c>
      <c r="H1662" s="12" t="s">
        <v>330</v>
      </c>
      <c r="I1662" s="339">
        <v>36592</v>
      </c>
      <c r="J1662" s="337" t="s">
        <v>8073</v>
      </c>
      <c r="K1662" s="300" t="s">
        <v>1538</v>
      </c>
      <c r="L1662" s="300" t="s">
        <v>5252</v>
      </c>
      <c r="M1662" s="300" t="s">
        <v>336</v>
      </c>
      <c r="N1662" s="274" t="s">
        <v>6395</v>
      </c>
      <c r="O1662" s="274" t="s">
        <v>6260</v>
      </c>
    </row>
    <row r="1663" spans="1:15">
      <c r="A1663" s="3">
        <f t="shared" si="96"/>
        <v>1655</v>
      </c>
      <c r="B1663" s="3">
        <f t="shared" si="97"/>
        <v>19201657</v>
      </c>
      <c r="C1663" s="300" t="s">
        <v>8077</v>
      </c>
      <c r="D1663" s="293" t="s">
        <v>7707</v>
      </c>
      <c r="E1663" s="12" t="s">
        <v>8078</v>
      </c>
      <c r="F1663" s="274" t="s">
        <v>8079</v>
      </c>
      <c r="G1663" s="347" t="s">
        <v>8080</v>
      </c>
      <c r="H1663" s="12" t="s">
        <v>330</v>
      </c>
      <c r="I1663" s="339">
        <v>33115</v>
      </c>
      <c r="J1663" s="337" t="s">
        <v>8081</v>
      </c>
      <c r="K1663" s="300" t="s">
        <v>1538</v>
      </c>
      <c r="L1663" s="300" t="s">
        <v>5252</v>
      </c>
      <c r="M1663" s="300" t="s">
        <v>5427</v>
      </c>
      <c r="N1663" s="300" t="s">
        <v>8082</v>
      </c>
      <c r="O1663" s="274" t="s">
        <v>8083</v>
      </c>
    </row>
    <row r="1664" spans="1:15">
      <c r="A1664" s="3">
        <f t="shared" si="96"/>
        <v>1656</v>
      </c>
      <c r="B1664" s="3">
        <f t="shared" si="97"/>
        <v>19201658</v>
      </c>
      <c r="C1664" s="300" t="s">
        <v>8077</v>
      </c>
      <c r="D1664" s="293" t="s">
        <v>8084</v>
      </c>
      <c r="E1664" s="12" t="s">
        <v>8085</v>
      </c>
      <c r="F1664" s="274" t="s">
        <v>8086</v>
      </c>
      <c r="G1664" s="347" t="s">
        <v>8087</v>
      </c>
      <c r="H1664" s="12" t="s">
        <v>330</v>
      </c>
      <c r="I1664" s="339">
        <v>35244</v>
      </c>
      <c r="J1664" s="337" t="s">
        <v>6991</v>
      </c>
      <c r="K1664" s="300" t="s">
        <v>1538</v>
      </c>
      <c r="L1664" s="300" t="s">
        <v>5252</v>
      </c>
      <c r="M1664" s="300" t="s">
        <v>343</v>
      </c>
      <c r="N1664" s="300" t="s">
        <v>1538</v>
      </c>
      <c r="O1664" s="274" t="s">
        <v>1538</v>
      </c>
    </row>
    <row r="1665" spans="1:15">
      <c r="A1665" s="3">
        <f t="shared" si="96"/>
        <v>1657</v>
      </c>
      <c r="B1665" s="3">
        <f t="shared" si="97"/>
        <v>19201659</v>
      </c>
      <c r="C1665" s="300" t="s">
        <v>8088</v>
      </c>
      <c r="D1665" s="293" t="s">
        <v>8089</v>
      </c>
      <c r="E1665" s="12" t="s">
        <v>8090</v>
      </c>
      <c r="F1665" s="274" t="s">
        <v>8091</v>
      </c>
      <c r="G1665" s="347" t="s">
        <v>8092</v>
      </c>
      <c r="H1665" s="12" t="s">
        <v>326</v>
      </c>
      <c r="I1665" s="339">
        <v>35726</v>
      </c>
      <c r="J1665" s="337" t="s">
        <v>8093</v>
      </c>
      <c r="K1665" s="300" t="s">
        <v>1538</v>
      </c>
      <c r="L1665" s="300" t="s">
        <v>5252</v>
      </c>
      <c r="M1665" s="300" t="s">
        <v>336</v>
      </c>
      <c r="N1665" s="300" t="s">
        <v>1538</v>
      </c>
      <c r="O1665" s="274" t="s">
        <v>1538</v>
      </c>
    </row>
    <row r="1666" spans="1:15">
      <c r="A1666" s="3">
        <f t="shared" ref="A1666:A1729" si="98">A1665+1</f>
        <v>1658</v>
      </c>
      <c r="B1666" s="3">
        <f t="shared" ref="B1666:B1729" si="99">B1665+1</f>
        <v>19201660</v>
      </c>
      <c r="C1666" s="300" t="s">
        <v>8088</v>
      </c>
      <c r="D1666" s="293" t="s">
        <v>7706</v>
      </c>
      <c r="E1666" s="12" t="s">
        <v>8094</v>
      </c>
      <c r="F1666" s="274" t="s">
        <v>8095</v>
      </c>
      <c r="G1666" s="347" t="s">
        <v>8096</v>
      </c>
      <c r="H1666" s="12" t="s">
        <v>326</v>
      </c>
      <c r="I1666" s="339">
        <v>35165</v>
      </c>
      <c r="J1666" s="337" t="s">
        <v>8097</v>
      </c>
      <c r="K1666" s="300" t="s">
        <v>1538</v>
      </c>
      <c r="L1666" s="300" t="s">
        <v>5312</v>
      </c>
      <c r="M1666" s="300" t="s">
        <v>336</v>
      </c>
      <c r="N1666" s="300" t="s">
        <v>8098</v>
      </c>
      <c r="O1666" s="274" t="s">
        <v>1511</v>
      </c>
    </row>
    <row r="1667" spans="1:15">
      <c r="A1667" s="3">
        <f t="shared" si="98"/>
        <v>1659</v>
      </c>
      <c r="B1667" s="3">
        <f t="shared" si="99"/>
        <v>19201661</v>
      </c>
      <c r="C1667" s="300" t="s">
        <v>8088</v>
      </c>
      <c r="D1667" s="293" t="s">
        <v>8099</v>
      </c>
      <c r="E1667" s="12" t="s">
        <v>8100</v>
      </c>
      <c r="F1667" s="274" t="s">
        <v>8101</v>
      </c>
      <c r="G1667" s="347" t="s">
        <v>8102</v>
      </c>
      <c r="H1667" s="12" t="s">
        <v>330</v>
      </c>
      <c r="I1667" s="339">
        <v>35927</v>
      </c>
      <c r="J1667" s="337" t="s">
        <v>8103</v>
      </c>
      <c r="K1667" s="300" t="s">
        <v>1538</v>
      </c>
      <c r="L1667" s="300" t="s">
        <v>5252</v>
      </c>
      <c r="M1667" s="300" t="s">
        <v>5416</v>
      </c>
      <c r="N1667" s="300" t="s">
        <v>1538</v>
      </c>
      <c r="O1667" s="274" t="s">
        <v>1538</v>
      </c>
    </row>
    <row r="1668" spans="1:15">
      <c r="A1668" s="3">
        <f t="shared" si="98"/>
        <v>1660</v>
      </c>
      <c r="B1668" s="3">
        <f t="shared" si="99"/>
        <v>19201662</v>
      </c>
      <c r="C1668" s="300" t="s">
        <v>8088</v>
      </c>
      <c r="D1668" s="293" t="s">
        <v>8104</v>
      </c>
      <c r="E1668" s="12" t="s">
        <v>8105</v>
      </c>
      <c r="F1668" s="274" t="s">
        <v>8106</v>
      </c>
      <c r="G1668" s="347" t="s">
        <v>8107</v>
      </c>
      <c r="H1668" s="12" t="s">
        <v>330</v>
      </c>
      <c r="I1668" s="339">
        <v>31988</v>
      </c>
      <c r="J1668" s="337" t="s">
        <v>6991</v>
      </c>
      <c r="K1668" s="300" t="s">
        <v>1538</v>
      </c>
      <c r="L1668" s="300" t="s">
        <v>5252</v>
      </c>
      <c r="M1668" s="300" t="s">
        <v>336</v>
      </c>
      <c r="N1668" s="300" t="s">
        <v>1538</v>
      </c>
      <c r="O1668" s="274" t="s">
        <v>1538</v>
      </c>
    </row>
    <row r="1669" spans="1:15">
      <c r="A1669" s="3">
        <f t="shared" si="98"/>
        <v>1661</v>
      </c>
      <c r="B1669" s="3">
        <f t="shared" si="99"/>
        <v>19201663</v>
      </c>
      <c r="C1669" s="300" t="s">
        <v>8088</v>
      </c>
      <c r="D1669" s="293" t="s">
        <v>72</v>
      </c>
      <c r="E1669" s="12" t="s">
        <v>8108</v>
      </c>
      <c r="F1669" s="274" t="s">
        <v>8109</v>
      </c>
      <c r="G1669" s="347" t="s">
        <v>8110</v>
      </c>
      <c r="H1669" s="12" t="s">
        <v>326</v>
      </c>
      <c r="I1669" s="339">
        <v>34931</v>
      </c>
      <c r="J1669" s="337" t="s">
        <v>6991</v>
      </c>
      <c r="K1669" s="300" t="s">
        <v>1538</v>
      </c>
      <c r="L1669" s="300" t="s">
        <v>1538</v>
      </c>
      <c r="M1669" s="300" t="s">
        <v>336</v>
      </c>
      <c r="N1669" s="300" t="s">
        <v>8111</v>
      </c>
      <c r="O1669" s="274" t="s">
        <v>1538</v>
      </c>
    </row>
    <row r="1670" spans="1:15">
      <c r="A1670" s="3">
        <f t="shared" si="98"/>
        <v>1662</v>
      </c>
      <c r="B1670" s="3">
        <f t="shared" si="99"/>
        <v>19201664</v>
      </c>
      <c r="C1670" s="300" t="s">
        <v>8088</v>
      </c>
      <c r="D1670" s="293" t="s">
        <v>8112</v>
      </c>
      <c r="E1670" s="12" t="s">
        <v>2007</v>
      </c>
      <c r="F1670" s="274" t="s">
        <v>8113</v>
      </c>
      <c r="G1670" s="347" t="s">
        <v>8114</v>
      </c>
      <c r="H1670" s="12" t="s">
        <v>330</v>
      </c>
      <c r="I1670" s="339">
        <v>34690</v>
      </c>
      <c r="J1670" s="337" t="s">
        <v>6991</v>
      </c>
      <c r="K1670" s="300" t="s">
        <v>1538</v>
      </c>
      <c r="L1670" s="300" t="s">
        <v>1538</v>
      </c>
      <c r="M1670" s="300" t="s">
        <v>336</v>
      </c>
      <c r="N1670" s="300" t="s">
        <v>1538</v>
      </c>
      <c r="O1670" s="274" t="s">
        <v>1538</v>
      </c>
    </row>
    <row r="1671" spans="1:15">
      <c r="A1671" s="3">
        <f t="shared" si="98"/>
        <v>1663</v>
      </c>
      <c r="B1671" s="3">
        <f t="shared" si="99"/>
        <v>19201665</v>
      </c>
      <c r="C1671" s="300" t="s">
        <v>7885</v>
      </c>
      <c r="D1671" s="293" t="s">
        <v>8115</v>
      </c>
      <c r="E1671" s="12" t="s">
        <v>5235</v>
      </c>
      <c r="F1671" s="274" t="s">
        <v>8116</v>
      </c>
      <c r="G1671" s="347" t="s">
        <v>8117</v>
      </c>
      <c r="H1671" s="12" t="s">
        <v>330</v>
      </c>
      <c r="I1671" s="339">
        <v>34606</v>
      </c>
      <c r="J1671" s="337" t="s">
        <v>8118</v>
      </c>
      <c r="K1671" s="300" t="s">
        <v>1538</v>
      </c>
      <c r="L1671" s="300" t="s">
        <v>5312</v>
      </c>
      <c r="M1671" s="300" t="s">
        <v>336</v>
      </c>
      <c r="N1671" s="300" t="s">
        <v>8119</v>
      </c>
      <c r="O1671" s="274" t="s">
        <v>8120</v>
      </c>
    </row>
    <row r="1672" spans="1:15">
      <c r="A1672" s="3">
        <f t="shared" si="98"/>
        <v>1664</v>
      </c>
      <c r="B1672" s="3">
        <f t="shared" si="99"/>
        <v>19201666</v>
      </c>
      <c r="C1672" s="300" t="s">
        <v>7885</v>
      </c>
      <c r="D1672" s="293" t="s">
        <v>131</v>
      </c>
      <c r="E1672" s="12" t="s">
        <v>8121</v>
      </c>
      <c r="F1672" s="274" t="s">
        <v>8122</v>
      </c>
      <c r="G1672" s="347" t="s">
        <v>8123</v>
      </c>
      <c r="H1672" s="12" t="s">
        <v>326</v>
      </c>
      <c r="I1672" s="339">
        <v>44037</v>
      </c>
      <c r="J1672" s="337" t="s">
        <v>6991</v>
      </c>
      <c r="K1672" s="300" t="s">
        <v>1538</v>
      </c>
      <c r="L1672" s="300" t="s">
        <v>1538</v>
      </c>
      <c r="M1672" s="300" t="s">
        <v>336</v>
      </c>
      <c r="N1672" s="300" t="s">
        <v>8124</v>
      </c>
      <c r="O1672" s="274" t="s">
        <v>1538</v>
      </c>
    </row>
    <row r="1673" spans="1:15">
      <c r="A1673" s="3">
        <f t="shared" si="98"/>
        <v>1665</v>
      </c>
      <c r="B1673" s="3">
        <f t="shared" si="99"/>
        <v>19201667</v>
      </c>
      <c r="C1673" s="300" t="s">
        <v>7885</v>
      </c>
      <c r="D1673" s="293" t="s">
        <v>7737</v>
      </c>
      <c r="E1673" s="12" t="s">
        <v>5201</v>
      </c>
      <c r="F1673" s="274" t="s">
        <v>8125</v>
      </c>
      <c r="G1673" s="347" t="s">
        <v>8126</v>
      </c>
      <c r="H1673" s="12" t="s">
        <v>330</v>
      </c>
      <c r="I1673" s="339">
        <v>34648</v>
      </c>
      <c r="J1673" s="337" t="s">
        <v>6991</v>
      </c>
      <c r="K1673" s="300" t="s">
        <v>1538</v>
      </c>
      <c r="L1673" s="300" t="s">
        <v>1538</v>
      </c>
      <c r="M1673" s="300" t="s">
        <v>8127</v>
      </c>
      <c r="N1673" s="300" t="s">
        <v>8067</v>
      </c>
      <c r="O1673" s="274" t="s">
        <v>1538</v>
      </c>
    </row>
    <row r="1674" spans="1:15">
      <c r="A1674" s="3">
        <f t="shared" si="98"/>
        <v>1666</v>
      </c>
      <c r="B1674" s="3">
        <f t="shared" si="99"/>
        <v>19201668</v>
      </c>
      <c r="C1674" s="300" t="s">
        <v>7885</v>
      </c>
      <c r="D1674" s="293" t="s">
        <v>72</v>
      </c>
      <c r="E1674" s="12" t="s">
        <v>8128</v>
      </c>
      <c r="F1674" s="274" t="s">
        <v>8129</v>
      </c>
      <c r="G1674" s="347" t="s">
        <v>8130</v>
      </c>
      <c r="H1674" s="12" t="s">
        <v>326</v>
      </c>
      <c r="I1674" s="339">
        <v>34468</v>
      </c>
      <c r="J1674" s="337" t="s">
        <v>8131</v>
      </c>
      <c r="K1674" s="300" t="s">
        <v>1538</v>
      </c>
      <c r="L1674" s="300" t="s">
        <v>5312</v>
      </c>
      <c r="M1674" s="300" t="s">
        <v>336</v>
      </c>
      <c r="N1674" s="300" t="s">
        <v>8132</v>
      </c>
      <c r="O1674" s="274" t="s">
        <v>8133</v>
      </c>
    </row>
    <row r="1675" spans="1:15">
      <c r="A1675" s="3">
        <f t="shared" si="98"/>
        <v>1667</v>
      </c>
      <c r="B1675" s="3">
        <f t="shared" si="99"/>
        <v>19201669</v>
      </c>
      <c r="C1675" s="300" t="s">
        <v>7885</v>
      </c>
      <c r="D1675" s="293" t="s">
        <v>3199</v>
      </c>
      <c r="E1675" s="12" t="s">
        <v>8134</v>
      </c>
      <c r="F1675" s="274" t="s">
        <v>8135</v>
      </c>
      <c r="G1675" s="12" t="s">
        <v>1538</v>
      </c>
      <c r="H1675" s="12" t="s">
        <v>330</v>
      </c>
      <c r="I1675" s="339">
        <v>34900</v>
      </c>
      <c r="J1675" s="337" t="s">
        <v>6991</v>
      </c>
      <c r="K1675" s="300" t="s">
        <v>1538</v>
      </c>
      <c r="L1675" s="300" t="s">
        <v>5312</v>
      </c>
      <c r="M1675" s="300" t="s">
        <v>336</v>
      </c>
      <c r="N1675" s="300" t="s">
        <v>2433</v>
      </c>
      <c r="O1675" s="274" t="s">
        <v>2434</v>
      </c>
    </row>
    <row r="1676" spans="1:15">
      <c r="A1676" s="3">
        <f t="shared" si="98"/>
        <v>1668</v>
      </c>
      <c r="B1676" s="3">
        <f t="shared" si="99"/>
        <v>19201670</v>
      </c>
      <c r="C1676" s="300" t="s">
        <v>7374</v>
      </c>
      <c r="D1676" s="293" t="s">
        <v>8139</v>
      </c>
      <c r="E1676" s="12" t="s">
        <v>8140</v>
      </c>
      <c r="F1676" s="274" t="s">
        <v>8141</v>
      </c>
      <c r="G1676" s="347" t="s">
        <v>7262</v>
      </c>
      <c r="H1676" s="12" t="s">
        <v>330</v>
      </c>
      <c r="I1676" s="339">
        <v>33968</v>
      </c>
      <c r="J1676" s="337" t="s">
        <v>7263</v>
      </c>
      <c r="K1676" s="300" t="s">
        <v>1538</v>
      </c>
      <c r="L1676" s="300" t="s">
        <v>1538</v>
      </c>
      <c r="M1676" s="300" t="s">
        <v>5427</v>
      </c>
      <c r="N1676" s="300" t="s">
        <v>1538</v>
      </c>
      <c r="O1676" s="274" t="s">
        <v>1538</v>
      </c>
    </row>
    <row r="1677" spans="1:15">
      <c r="A1677" s="3">
        <f t="shared" si="98"/>
        <v>1669</v>
      </c>
      <c r="B1677" s="3">
        <f t="shared" si="99"/>
        <v>19201671</v>
      </c>
      <c r="C1677" s="300" t="s">
        <v>7374</v>
      </c>
      <c r="D1677" s="293" t="s">
        <v>8089</v>
      </c>
      <c r="E1677" s="12" t="s">
        <v>8090</v>
      </c>
      <c r="F1677" s="274" t="s">
        <v>8091</v>
      </c>
      <c r="G1677" s="347" t="s">
        <v>8092</v>
      </c>
      <c r="H1677" s="12" t="s">
        <v>326</v>
      </c>
      <c r="I1677" s="339">
        <v>35726</v>
      </c>
      <c r="J1677" s="337" t="s">
        <v>8093</v>
      </c>
      <c r="K1677" s="300" t="s">
        <v>1538</v>
      </c>
      <c r="L1677" s="300" t="s">
        <v>5252</v>
      </c>
      <c r="M1677" s="300" t="s">
        <v>5416</v>
      </c>
      <c r="N1677" s="300" t="s">
        <v>1538</v>
      </c>
      <c r="O1677" s="274" t="s">
        <v>1538</v>
      </c>
    </row>
    <row r="1678" spans="1:15">
      <c r="A1678" s="3">
        <f t="shared" si="98"/>
        <v>1670</v>
      </c>
      <c r="B1678" s="3">
        <f t="shared" si="99"/>
        <v>19201672</v>
      </c>
      <c r="C1678" s="300" t="s">
        <v>7374</v>
      </c>
      <c r="D1678" s="293" t="s">
        <v>8136</v>
      </c>
      <c r="E1678" s="12" t="s">
        <v>8137</v>
      </c>
      <c r="F1678" s="274" t="s">
        <v>8142</v>
      </c>
      <c r="G1678" s="12" t="s">
        <v>1538</v>
      </c>
      <c r="H1678" s="12" t="s">
        <v>330</v>
      </c>
      <c r="I1678" s="339">
        <v>31456</v>
      </c>
      <c r="J1678" s="337" t="s">
        <v>1538</v>
      </c>
      <c r="K1678" s="300" t="s">
        <v>1538</v>
      </c>
      <c r="L1678" s="300" t="s">
        <v>1538</v>
      </c>
      <c r="M1678" s="300" t="s">
        <v>5416</v>
      </c>
      <c r="N1678" s="300" t="s">
        <v>1538</v>
      </c>
      <c r="O1678" s="274" t="s">
        <v>1538</v>
      </c>
    </row>
    <row r="1679" spans="1:15">
      <c r="A1679" s="3">
        <f t="shared" si="98"/>
        <v>1671</v>
      </c>
      <c r="B1679" s="3">
        <f t="shared" si="99"/>
        <v>19201673</v>
      </c>
      <c r="C1679" s="300" t="s">
        <v>8143</v>
      </c>
      <c r="D1679" s="293" t="s">
        <v>5855</v>
      </c>
      <c r="E1679" s="12" t="s">
        <v>8144</v>
      </c>
      <c r="F1679" s="274" t="s">
        <v>8145</v>
      </c>
      <c r="G1679" s="347" t="s">
        <v>8146</v>
      </c>
      <c r="H1679" s="12" t="s">
        <v>326</v>
      </c>
      <c r="I1679" s="339">
        <v>33559</v>
      </c>
      <c r="J1679" s="337" t="s">
        <v>1538</v>
      </c>
      <c r="K1679" s="300" t="s">
        <v>1538</v>
      </c>
      <c r="L1679" s="300" t="s">
        <v>5312</v>
      </c>
      <c r="M1679" s="300" t="s">
        <v>1081</v>
      </c>
      <c r="N1679" s="300" t="s">
        <v>1538</v>
      </c>
      <c r="O1679" s="274" t="s">
        <v>1538</v>
      </c>
    </row>
    <row r="1680" spans="1:15">
      <c r="A1680" s="3">
        <f t="shared" si="98"/>
        <v>1672</v>
      </c>
      <c r="B1680" s="3">
        <f t="shared" si="99"/>
        <v>19201674</v>
      </c>
      <c r="C1680" s="300" t="s">
        <v>7709</v>
      </c>
      <c r="D1680" s="293" t="s">
        <v>293</v>
      </c>
      <c r="E1680" s="12" t="s">
        <v>8147</v>
      </c>
      <c r="F1680" s="274" t="s">
        <v>8023</v>
      </c>
      <c r="G1680" s="12" t="s">
        <v>1538</v>
      </c>
      <c r="H1680" s="12" t="s">
        <v>326</v>
      </c>
      <c r="I1680" s="339">
        <v>33744</v>
      </c>
      <c r="J1680" s="337" t="s">
        <v>1538</v>
      </c>
      <c r="K1680" s="300" t="s">
        <v>1538</v>
      </c>
      <c r="L1680" s="300" t="s">
        <v>5252</v>
      </c>
      <c r="M1680" s="300" t="s">
        <v>1538</v>
      </c>
      <c r="N1680" s="300" t="s">
        <v>1538</v>
      </c>
      <c r="O1680" s="274" t="s">
        <v>1538</v>
      </c>
    </row>
    <row r="1681" spans="1:15">
      <c r="A1681" s="3">
        <f t="shared" si="98"/>
        <v>1673</v>
      </c>
      <c r="B1681" s="3">
        <f t="shared" si="99"/>
        <v>19201675</v>
      </c>
      <c r="C1681" s="297">
        <v>43833</v>
      </c>
      <c r="D1681" s="293" t="s">
        <v>7736</v>
      </c>
      <c r="E1681" s="12" t="s">
        <v>8148</v>
      </c>
      <c r="F1681" s="274" t="s">
        <v>8149</v>
      </c>
      <c r="G1681" s="347" t="s">
        <v>8150</v>
      </c>
      <c r="H1681" s="12" t="s">
        <v>326</v>
      </c>
      <c r="I1681" s="339">
        <v>32743</v>
      </c>
      <c r="J1681" s="337" t="s">
        <v>1538</v>
      </c>
      <c r="K1681" s="300" t="s">
        <v>1538</v>
      </c>
      <c r="L1681" s="300" t="s">
        <v>5252</v>
      </c>
      <c r="M1681" s="300" t="s">
        <v>1538</v>
      </c>
      <c r="N1681" s="300" t="s">
        <v>1538</v>
      </c>
      <c r="O1681" s="274" t="s">
        <v>1538</v>
      </c>
    </row>
    <row r="1682" spans="1:15">
      <c r="A1682" s="3">
        <f t="shared" si="98"/>
        <v>1674</v>
      </c>
      <c r="B1682" s="3">
        <f t="shared" si="99"/>
        <v>19201676</v>
      </c>
      <c r="C1682" s="297">
        <v>43833</v>
      </c>
      <c r="D1682" s="293" t="s">
        <v>8151</v>
      </c>
      <c r="E1682" s="12" t="s">
        <v>8152</v>
      </c>
      <c r="F1682" s="274" t="s">
        <v>8153</v>
      </c>
      <c r="G1682" s="347" t="s">
        <v>8154</v>
      </c>
      <c r="H1682" s="12" t="s">
        <v>330</v>
      </c>
      <c r="I1682" s="339">
        <v>35311</v>
      </c>
      <c r="J1682" s="337" t="s">
        <v>8155</v>
      </c>
      <c r="K1682" s="300" t="s">
        <v>1538</v>
      </c>
      <c r="L1682" s="300" t="s">
        <v>5252</v>
      </c>
      <c r="M1682" s="300" t="s">
        <v>336</v>
      </c>
      <c r="N1682" s="300" t="s">
        <v>8156</v>
      </c>
      <c r="O1682" s="274" t="s">
        <v>1538</v>
      </c>
    </row>
    <row r="1683" spans="1:15">
      <c r="A1683" s="3">
        <f t="shared" si="98"/>
        <v>1675</v>
      </c>
      <c r="B1683" s="3">
        <f t="shared" si="99"/>
        <v>19201677</v>
      </c>
      <c r="C1683" s="297">
        <v>43833</v>
      </c>
      <c r="D1683" s="293" t="s">
        <v>8138</v>
      </c>
      <c r="E1683" s="12" t="s">
        <v>6037</v>
      </c>
      <c r="F1683" s="274" t="s">
        <v>8157</v>
      </c>
      <c r="G1683" s="347" t="s">
        <v>8158</v>
      </c>
      <c r="H1683" s="12" t="s">
        <v>326</v>
      </c>
      <c r="I1683" s="339">
        <v>34588</v>
      </c>
      <c r="J1683" s="337" t="s">
        <v>1538</v>
      </c>
      <c r="K1683" s="300" t="s">
        <v>1538</v>
      </c>
      <c r="L1683" s="300" t="s">
        <v>1538</v>
      </c>
      <c r="M1683" s="300" t="s">
        <v>5416</v>
      </c>
      <c r="N1683" s="300" t="s">
        <v>1538</v>
      </c>
      <c r="O1683" s="274" t="s">
        <v>1538</v>
      </c>
    </row>
    <row r="1684" spans="1:15">
      <c r="A1684" s="3">
        <f t="shared" si="98"/>
        <v>1676</v>
      </c>
      <c r="B1684" s="3">
        <f t="shared" si="99"/>
        <v>19201678</v>
      </c>
      <c r="C1684" s="297">
        <v>43833</v>
      </c>
      <c r="D1684" s="293" t="s">
        <v>710</v>
      </c>
      <c r="E1684" s="12" t="s">
        <v>8159</v>
      </c>
      <c r="F1684" s="274" t="s">
        <v>8160</v>
      </c>
      <c r="G1684" s="347" t="s">
        <v>8161</v>
      </c>
      <c r="H1684" s="12" t="s">
        <v>330</v>
      </c>
      <c r="I1684" s="339">
        <v>36592</v>
      </c>
      <c r="J1684" s="337" t="s">
        <v>1538</v>
      </c>
      <c r="K1684" s="300" t="s">
        <v>1538</v>
      </c>
      <c r="L1684" s="300" t="s">
        <v>5252</v>
      </c>
      <c r="M1684" s="300" t="s">
        <v>336</v>
      </c>
      <c r="N1684" s="300" t="s">
        <v>7708</v>
      </c>
      <c r="O1684" s="274" t="s">
        <v>7468</v>
      </c>
    </row>
    <row r="1685" spans="1:15">
      <c r="A1685" s="3">
        <f t="shared" si="98"/>
        <v>1677</v>
      </c>
      <c r="B1685" s="3">
        <f t="shared" si="99"/>
        <v>19201679</v>
      </c>
      <c r="C1685" s="297">
        <v>43833</v>
      </c>
      <c r="D1685" s="293" t="s">
        <v>802</v>
      </c>
      <c r="E1685" s="12" t="s">
        <v>8162</v>
      </c>
      <c r="F1685" s="274" t="s">
        <v>8163</v>
      </c>
      <c r="G1685" s="347" t="s">
        <v>8164</v>
      </c>
      <c r="H1685" s="12" t="s">
        <v>330</v>
      </c>
      <c r="I1685" s="339" t="s">
        <v>8165</v>
      </c>
      <c r="J1685" s="337" t="s">
        <v>1538</v>
      </c>
      <c r="K1685" s="300" t="s">
        <v>1538</v>
      </c>
      <c r="L1685" s="300" t="s">
        <v>1538</v>
      </c>
      <c r="M1685" s="300" t="s">
        <v>336</v>
      </c>
      <c r="N1685" s="300" t="s">
        <v>8166</v>
      </c>
      <c r="O1685" s="274" t="s">
        <v>1538</v>
      </c>
    </row>
    <row r="1686" spans="1:15">
      <c r="A1686" s="3">
        <f t="shared" si="98"/>
        <v>1678</v>
      </c>
      <c r="B1686" s="3">
        <f t="shared" si="99"/>
        <v>19201680</v>
      </c>
      <c r="C1686" s="297">
        <v>43954</v>
      </c>
      <c r="D1686" s="293" t="s">
        <v>173</v>
      </c>
      <c r="E1686" s="12" t="s">
        <v>8169</v>
      </c>
      <c r="F1686" s="274" t="s">
        <v>8170</v>
      </c>
      <c r="G1686" s="465" t="s">
        <v>8171</v>
      </c>
      <c r="H1686" s="12" t="s">
        <v>326</v>
      </c>
      <c r="I1686" s="466">
        <v>30477</v>
      </c>
      <c r="J1686" s="467" t="s">
        <v>8172</v>
      </c>
      <c r="K1686" s="300" t="s">
        <v>1538</v>
      </c>
      <c r="L1686" s="300" t="s">
        <v>1538</v>
      </c>
      <c r="M1686" s="300" t="s">
        <v>336</v>
      </c>
      <c r="N1686" s="300" t="s">
        <v>8173</v>
      </c>
      <c r="O1686" s="274" t="s">
        <v>8174</v>
      </c>
    </row>
    <row r="1687" spans="1:15">
      <c r="A1687" s="3">
        <f t="shared" si="98"/>
        <v>1679</v>
      </c>
      <c r="B1687" s="3">
        <f t="shared" si="99"/>
        <v>19201681</v>
      </c>
      <c r="C1687" s="297">
        <v>44015</v>
      </c>
      <c r="D1687" s="293" t="s">
        <v>7811</v>
      </c>
      <c r="E1687" s="12" t="s">
        <v>8175</v>
      </c>
      <c r="F1687" s="274" t="s">
        <v>8176</v>
      </c>
      <c r="G1687" s="347" t="s">
        <v>8177</v>
      </c>
      <c r="H1687" s="12" t="s">
        <v>330</v>
      </c>
      <c r="I1687" s="339" t="s">
        <v>8178</v>
      </c>
      <c r="J1687" s="337" t="s">
        <v>8179</v>
      </c>
      <c r="K1687" s="300" t="s">
        <v>1538</v>
      </c>
      <c r="L1687" s="300" t="s">
        <v>1538</v>
      </c>
      <c r="M1687" s="300" t="s">
        <v>5416</v>
      </c>
      <c r="N1687" s="300" t="s">
        <v>1538</v>
      </c>
      <c r="O1687" s="274" t="s">
        <v>1538</v>
      </c>
    </row>
    <row r="1688" spans="1:15">
      <c r="A1688" s="3">
        <f t="shared" si="98"/>
        <v>1680</v>
      </c>
      <c r="B1688" s="3">
        <f t="shared" si="99"/>
        <v>19201682</v>
      </c>
      <c r="C1688" s="297">
        <v>44015</v>
      </c>
      <c r="D1688" s="293" t="s">
        <v>2726</v>
      </c>
      <c r="E1688" s="12" t="s">
        <v>8180</v>
      </c>
      <c r="F1688" s="274" t="s">
        <v>8181</v>
      </c>
      <c r="G1688" s="347" t="s">
        <v>8182</v>
      </c>
      <c r="H1688" s="12" t="s">
        <v>330</v>
      </c>
      <c r="I1688" s="339" t="s">
        <v>8183</v>
      </c>
      <c r="J1688" s="337" t="s">
        <v>8184</v>
      </c>
      <c r="K1688" s="300" t="s">
        <v>1538</v>
      </c>
      <c r="L1688" s="300" t="s">
        <v>1538</v>
      </c>
      <c r="M1688" s="300" t="s">
        <v>336</v>
      </c>
      <c r="N1688" s="300" t="s">
        <v>1538</v>
      </c>
      <c r="O1688" s="274" t="s">
        <v>1538</v>
      </c>
    </row>
    <row r="1689" spans="1:15">
      <c r="A1689" s="3">
        <f t="shared" si="98"/>
        <v>1681</v>
      </c>
      <c r="B1689" s="3">
        <f t="shared" si="99"/>
        <v>19201683</v>
      </c>
      <c r="C1689" s="297">
        <v>44015</v>
      </c>
      <c r="D1689" s="293" t="s">
        <v>8185</v>
      </c>
      <c r="E1689" s="12" t="s">
        <v>8186</v>
      </c>
      <c r="F1689" s="274" t="s">
        <v>8187</v>
      </c>
      <c r="G1689" s="347" t="s">
        <v>8188</v>
      </c>
      <c r="H1689" s="12" t="s">
        <v>330</v>
      </c>
      <c r="I1689" s="339" t="s">
        <v>8189</v>
      </c>
      <c r="J1689" s="337" t="s">
        <v>8190</v>
      </c>
      <c r="K1689" s="300" t="s">
        <v>1538</v>
      </c>
      <c r="L1689" s="300" t="s">
        <v>1538</v>
      </c>
      <c r="M1689" s="300" t="s">
        <v>336</v>
      </c>
      <c r="N1689" s="300" t="s">
        <v>8191</v>
      </c>
      <c r="O1689" s="274" t="s">
        <v>6058</v>
      </c>
    </row>
    <row r="1690" spans="1:15">
      <c r="A1690" s="3">
        <f t="shared" si="98"/>
        <v>1682</v>
      </c>
      <c r="B1690" s="3">
        <f t="shared" si="99"/>
        <v>19201684</v>
      </c>
      <c r="C1690" s="297">
        <v>44045</v>
      </c>
      <c r="D1690" s="293" t="s">
        <v>1072</v>
      </c>
      <c r="E1690" s="12" t="s">
        <v>8192</v>
      </c>
      <c r="F1690" s="274" t="s">
        <v>8193</v>
      </c>
      <c r="G1690" s="347" t="s">
        <v>8194</v>
      </c>
      <c r="H1690" s="12" t="s">
        <v>330</v>
      </c>
      <c r="I1690" s="339">
        <v>36170</v>
      </c>
      <c r="J1690" s="337" t="s">
        <v>8195</v>
      </c>
      <c r="K1690" s="300" t="s">
        <v>1538</v>
      </c>
      <c r="L1690" s="300" t="s">
        <v>5312</v>
      </c>
      <c r="M1690" s="300" t="s">
        <v>336</v>
      </c>
      <c r="N1690" s="300" t="s">
        <v>8196</v>
      </c>
      <c r="O1690" s="274" t="s">
        <v>8197</v>
      </c>
    </row>
    <row r="1691" spans="1:15">
      <c r="A1691" s="3">
        <f t="shared" si="98"/>
        <v>1683</v>
      </c>
      <c r="B1691" s="3">
        <f t="shared" si="99"/>
        <v>19201685</v>
      </c>
      <c r="C1691" s="297">
        <v>44046</v>
      </c>
      <c r="D1691" s="293" t="s">
        <v>2615</v>
      </c>
      <c r="E1691" s="12" t="s">
        <v>167</v>
      </c>
      <c r="F1691" s="274" t="s">
        <v>8198</v>
      </c>
      <c r="G1691" s="347" t="s">
        <v>8199</v>
      </c>
      <c r="H1691" s="12" t="s">
        <v>326</v>
      </c>
      <c r="I1691" s="339">
        <v>34310</v>
      </c>
      <c r="J1691" s="337" t="s">
        <v>8200</v>
      </c>
      <c r="K1691" s="300" t="s">
        <v>1538</v>
      </c>
      <c r="L1691" s="300" t="s">
        <v>1538</v>
      </c>
      <c r="M1691" s="300" t="s">
        <v>336</v>
      </c>
      <c r="N1691" s="300" t="s">
        <v>1538</v>
      </c>
      <c r="O1691" s="274" t="s">
        <v>1538</v>
      </c>
    </row>
    <row r="1692" spans="1:15">
      <c r="A1692" s="3">
        <f t="shared" si="98"/>
        <v>1684</v>
      </c>
      <c r="B1692" s="3">
        <f t="shared" si="99"/>
        <v>19201686</v>
      </c>
      <c r="C1692" s="297">
        <v>44046</v>
      </c>
      <c r="D1692" s="293" t="s">
        <v>8201</v>
      </c>
      <c r="E1692" s="12" t="s">
        <v>6617</v>
      </c>
      <c r="F1692" s="274" t="s">
        <v>8202</v>
      </c>
      <c r="G1692" s="347" t="s">
        <v>8203</v>
      </c>
      <c r="H1692" s="12" t="s">
        <v>326</v>
      </c>
      <c r="I1692" s="339">
        <v>30197</v>
      </c>
      <c r="J1692" s="337" t="s">
        <v>8204</v>
      </c>
      <c r="K1692" s="300" t="s">
        <v>1538</v>
      </c>
      <c r="L1692" s="300" t="s">
        <v>5312</v>
      </c>
      <c r="M1692" s="300" t="s">
        <v>336</v>
      </c>
      <c r="N1692" s="300" t="s">
        <v>8205</v>
      </c>
      <c r="O1692" s="274" t="s">
        <v>1538</v>
      </c>
    </row>
    <row r="1693" spans="1:15">
      <c r="A1693" s="3">
        <f t="shared" si="98"/>
        <v>1685</v>
      </c>
      <c r="B1693" s="3">
        <f t="shared" si="99"/>
        <v>19201687</v>
      </c>
      <c r="C1693" s="297">
        <v>43985</v>
      </c>
      <c r="D1693" s="293" t="s">
        <v>3041</v>
      </c>
      <c r="E1693" s="12" t="s">
        <v>3042</v>
      </c>
      <c r="F1693" s="274" t="s">
        <v>3102</v>
      </c>
      <c r="G1693" s="347" t="s">
        <v>8206</v>
      </c>
      <c r="H1693" s="12" t="s">
        <v>326</v>
      </c>
      <c r="I1693" s="339" t="s">
        <v>8207</v>
      </c>
      <c r="J1693" s="337" t="s">
        <v>3105</v>
      </c>
      <c r="K1693" s="300" t="s">
        <v>1538</v>
      </c>
      <c r="L1693" s="300" t="s">
        <v>1538</v>
      </c>
      <c r="M1693" s="300" t="s">
        <v>1538</v>
      </c>
      <c r="N1693" s="300" t="s">
        <v>4263</v>
      </c>
      <c r="O1693" s="274" t="s">
        <v>1538</v>
      </c>
    </row>
    <row r="1694" spans="1:15">
      <c r="A1694" s="3">
        <f t="shared" si="98"/>
        <v>1686</v>
      </c>
      <c r="B1694" s="3">
        <f t="shared" si="99"/>
        <v>19201688</v>
      </c>
      <c r="C1694" s="297">
        <v>44046</v>
      </c>
      <c r="D1694" s="293" t="s">
        <v>802</v>
      </c>
      <c r="E1694" s="12" t="s">
        <v>8208</v>
      </c>
      <c r="F1694" s="274" t="s">
        <v>8209</v>
      </c>
      <c r="G1694" s="347" t="s">
        <v>8210</v>
      </c>
      <c r="H1694" s="12" t="s">
        <v>326</v>
      </c>
      <c r="I1694" s="339" t="s">
        <v>8211</v>
      </c>
      <c r="J1694" s="337" t="s">
        <v>6991</v>
      </c>
      <c r="K1694" s="300" t="s">
        <v>1538</v>
      </c>
      <c r="L1694" s="300" t="s">
        <v>1538</v>
      </c>
      <c r="M1694" s="300" t="s">
        <v>336</v>
      </c>
      <c r="N1694" s="300" t="s">
        <v>8212</v>
      </c>
      <c r="O1694" s="274" t="s">
        <v>7739</v>
      </c>
    </row>
    <row r="1695" spans="1:15">
      <c r="A1695" s="3">
        <f t="shared" si="98"/>
        <v>1687</v>
      </c>
      <c r="B1695" s="3">
        <f t="shared" si="99"/>
        <v>19201689</v>
      </c>
      <c r="C1695" s="297">
        <v>44015</v>
      </c>
      <c r="D1695" s="293" t="s">
        <v>8213</v>
      </c>
      <c r="E1695" s="12" t="s">
        <v>75</v>
      </c>
      <c r="F1695" s="274" t="s">
        <v>8214</v>
      </c>
      <c r="G1695" s="347" t="s">
        <v>8215</v>
      </c>
      <c r="H1695" s="12" t="s">
        <v>330</v>
      </c>
      <c r="I1695" s="339" t="s">
        <v>8216</v>
      </c>
      <c r="J1695" s="337" t="s">
        <v>8217</v>
      </c>
      <c r="K1695" s="300" t="s">
        <v>1538</v>
      </c>
      <c r="L1695" s="300" t="s">
        <v>1538</v>
      </c>
      <c r="M1695" s="300" t="s">
        <v>336</v>
      </c>
      <c r="N1695" s="300" t="s">
        <v>1538</v>
      </c>
      <c r="O1695" s="274" t="s">
        <v>1538</v>
      </c>
    </row>
    <row r="1696" spans="1:15">
      <c r="A1696" s="3">
        <f t="shared" si="98"/>
        <v>1688</v>
      </c>
      <c r="B1696" s="3">
        <f t="shared" si="99"/>
        <v>19201690</v>
      </c>
      <c r="C1696" s="297">
        <v>44015</v>
      </c>
      <c r="D1696" s="293" t="s">
        <v>8010</v>
      </c>
      <c r="E1696" s="12" t="s">
        <v>181</v>
      </c>
      <c r="I1696" s="265" t="s">
        <v>7703</v>
      </c>
      <c r="K1696" s="300" t="s">
        <v>1538</v>
      </c>
      <c r="L1696" s="300" t="s">
        <v>1538</v>
      </c>
      <c r="M1696" s="300" t="s">
        <v>336</v>
      </c>
      <c r="N1696" s="230" t="s">
        <v>8219</v>
      </c>
      <c r="O1696" s="258" t="s">
        <v>7234</v>
      </c>
    </row>
    <row r="1697" spans="1:16">
      <c r="A1697" s="3">
        <f t="shared" si="98"/>
        <v>1689</v>
      </c>
      <c r="B1697" s="3">
        <f t="shared" si="99"/>
        <v>19201691</v>
      </c>
      <c r="C1697" s="230" t="s">
        <v>8218</v>
      </c>
      <c r="D1697" s="293" t="s">
        <v>8230</v>
      </c>
      <c r="E1697" s="12" t="s">
        <v>634</v>
      </c>
      <c r="F1697" s="274" t="s">
        <v>8231</v>
      </c>
      <c r="G1697" s="347" t="s">
        <v>8232</v>
      </c>
      <c r="H1697" s="12" t="s">
        <v>330</v>
      </c>
      <c r="I1697" s="339" t="s">
        <v>8233</v>
      </c>
      <c r="J1697" s="337" t="s">
        <v>6991</v>
      </c>
      <c r="K1697" s="300" t="s">
        <v>1538</v>
      </c>
      <c r="L1697" s="300" t="s">
        <v>2320</v>
      </c>
      <c r="M1697" s="300" t="s">
        <v>1081</v>
      </c>
      <c r="N1697" s="300" t="s">
        <v>1538</v>
      </c>
    </row>
    <row r="1698" spans="1:16">
      <c r="A1698" s="3">
        <f t="shared" si="98"/>
        <v>1690</v>
      </c>
      <c r="B1698" s="3">
        <f t="shared" si="99"/>
        <v>19201692</v>
      </c>
      <c r="C1698" s="300" t="s">
        <v>8218</v>
      </c>
      <c r="D1698" s="293" t="s">
        <v>8234</v>
      </c>
      <c r="E1698" s="12" t="s">
        <v>8229</v>
      </c>
      <c r="F1698" s="274" t="s">
        <v>8235</v>
      </c>
      <c r="G1698" s="347" t="s">
        <v>8236</v>
      </c>
      <c r="H1698" s="12" t="s">
        <v>330</v>
      </c>
      <c r="I1698" s="339" t="s">
        <v>8237</v>
      </c>
      <c r="J1698" s="337" t="s">
        <v>8238</v>
      </c>
      <c r="K1698" s="300" t="s">
        <v>1538</v>
      </c>
      <c r="L1698" s="300" t="s">
        <v>1538</v>
      </c>
      <c r="M1698" s="300" t="s">
        <v>1081</v>
      </c>
      <c r="N1698" s="300" t="s">
        <v>1538</v>
      </c>
      <c r="O1698" s="274" t="s">
        <v>1538</v>
      </c>
    </row>
    <row r="1699" spans="1:16">
      <c r="A1699" s="3">
        <f t="shared" si="98"/>
        <v>1691</v>
      </c>
      <c r="B1699" s="3">
        <f t="shared" si="99"/>
        <v>19201693</v>
      </c>
      <c r="C1699" s="300" t="s">
        <v>8218</v>
      </c>
      <c r="D1699" s="293" t="s">
        <v>8228</v>
      </c>
      <c r="E1699" s="12" t="s">
        <v>130</v>
      </c>
      <c r="F1699" s="274" t="s">
        <v>8239</v>
      </c>
      <c r="G1699" s="347" t="s">
        <v>8240</v>
      </c>
      <c r="H1699" s="12" t="s">
        <v>326</v>
      </c>
      <c r="I1699" s="339">
        <v>28435</v>
      </c>
      <c r="J1699" s="337" t="s">
        <v>8241</v>
      </c>
      <c r="K1699" s="300" t="s">
        <v>1538</v>
      </c>
      <c r="L1699" s="300" t="s">
        <v>1538</v>
      </c>
      <c r="M1699" s="300" t="s">
        <v>343</v>
      </c>
      <c r="N1699" s="300" t="s">
        <v>1538</v>
      </c>
      <c r="O1699" s="274" t="s">
        <v>1538</v>
      </c>
    </row>
    <row r="1700" spans="1:16">
      <c r="A1700" s="3">
        <f t="shared" si="98"/>
        <v>1692</v>
      </c>
      <c r="B1700" s="3">
        <f t="shared" si="99"/>
        <v>19201694</v>
      </c>
      <c r="C1700" s="300" t="s">
        <v>8218</v>
      </c>
      <c r="D1700" s="293" t="s">
        <v>8227</v>
      </c>
      <c r="E1700" s="12" t="s">
        <v>8242</v>
      </c>
      <c r="F1700" s="274" t="s">
        <v>8243</v>
      </c>
      <c r="G1700" s="347" t="s">
        <v>8244</v>
      </c>
      <c r="H1700" s="12" t="s">
        <v>330</v>
      </c>
      <c r="I1700" s="339">
        <v>34915</v>
      </c>
      <c r="J1700" s="337" t="s">
        <v>8245</v>
      </c>
      <c r="K1700" s="300" t="s">
        <v>1538</v>
      </c>
      <c r="L1700" s="300" t="s">
        <v>1538</v>
      </c>
      <c r="M1700" s="300" t="s">
        <v>336</v>
      </c>
      <c r="N1700" s="300" t="s">
        <v>3737</v>
      </c>
      <c r="O1700" s="274" t="s">
        <v>2209</v>
      </c>
    </row>
    <row r="1701" spans="1:16">
      <c r="A1701" s="3">
        <f t="shared" si="98"/>
        <v>1693</v>
      </c>
      <c r="B1701" s="3">
        <f t="shared" si="99"/>
        <v>19201695</v>
      </c>
      <c r="C1701" s="300" t="s">
        <v>8218</v>
      </c>
      <c r="D1701" s="293" t="s">
        <v>1682</v>
      </c>
      <c r="E1701" s="12" t="s">
        <v>6183</v>
      </c>
      <c r="F1701" s="274" t="s">
        <v>8246</v>
      </c>
      <c r="G1701" s="347" t="s">
        <v>8247</v>
      </c>
      <c r="H1701" s="12" t="s">
        <v>330</v>
      </c>
      <c r="I1701" s="339" t="s">
        <v>8226</v>
      </c>
      <c r="J1701" s="337" t="s">
        <v>6991</v>
      </c>
      <c r="K1701" s="300" t="s">
        <v>1538</v>
      </c>
      <c r="L1701" s="300" t="s">
        <v>1538</v>
      </c>
      <c r="M1701" s="300" t="s">
        <v>7492</v>
      </c>
      <c r="N1701" s="300" t="s">
        <v>1538</v>
      </c>
      <c r="O1701" s="274" t="s">
        <v>1538</v>
      </c>
    </row>
    <row r="1702" spans="1:16">
      <c r="A1702" s="3">
        <f t="shared" si="98"/>
        <v>1694</v>
      </c>
      <c r="B1702" s="3">
        <f t="shared" si="99"/>
        <v>19201696</v>
      </c>
      <c r="C1702" s="300" t="s">
        <v>8218</v>
      </c>
      <c r="D1702" s="293" t="s">
        <v>8248</v>
      </c>
      <c r="E1702" s="12" t="s">
        <v>258</v>
      </c>
      <c r="F1702" s="274" t="s">
        <v>8249</v>
      </c>
      <c r="G1702" s="347" t="s">
        <v>8250</v>
      </c>
      <c r="H1702" s="12" t="s">
        <v>326</v>
      </c>
      <c r="I1702" s="339" t="s">
        <v>8251</v>
      </c>
      <c r="J1702" s="337" t="s">
        <v>8252</v>
      </c>
      <c r="K1702" s="300" t="s">
        <v>1538</v>
      </c>
      <c r="L1702" s="300" t="s">
        <v>1538</v>
      </c>
      <c r="M1702" s="300" t="s">
        <v>336</v>
      </c>
      <c r="N1702" s="300" t="s">
        <v>8253</v>
      </c>
      <c r="O1702" s="274" t="s">
        <v>8254</v>
      </c>
    </row>
    <row r="1703" spans="1:16">
      <c r="A1703" s="3">
        <f t="shared" si="98"/>
        <v>1695</v>
      </c>
      <c r="B1703" s="3">
        <f t="shared" si="99"/>
        <v>19201697</v>
      </c>
      <c r="C1703" s="300" t="s">
        <v>8218</v>
      </c>
      <c r="D1703" s="293" t="s">
        <v>3224</v>
      </c>
      <c r="E1703" s="12" t="s">
        <v>8225</v>
      </c>
      <c r="F1703" s="274" t="s">
        <v>8255</v>
      </c>
      <c r="G1703" s="347" t="s">
        <v>8256</v>
      </c>
      <c r="H1703" s="12" t="s">
        <v>330</v>
      </c>
      <c r="I1703" s="339" t="s">
        <v>7886</v>
      </c>
      <c r="J1703" s="337" t="s">
        <v>6991</v>
      </c>
      <c r="K1703" s="300" t="s">
        <v>1538</v>
      </c>
      <c r="L1703" s="300" t="s">
        <v>1538</v>
      </c>
      <c r="M1703" s="300" t="s">
        <v>336</v>
      </c>
      <c r="N1703" s="300" t="s">
        <v>7735</v>
      </c>
      <c r="O1703" s="274" t="s">
        <v>8257</v>
      </c>
    </row>
    <row r="1704" spans="1:16">
      <c r="A1704" s="3">
        <f t="shared" si="98"/>
        <v>1696</v>
      </c>
      <c r="B1704" s="3">
        <f t="shared" si="99"/>
        <v>19201698</v>
      </c>
      <c r="C1704" s="300" t="s">
        <v>8218</v>
      </c>
      <c r="D1704" s="293" t="s">
        <v>4617</v>
      </c>
      <c r="E1704" s="12" t="s">
        <v>8258</v>
      </c>
      <c r="F1704" s="274" t="s">
        <v>4627</v>
      </c>
      <c r="G1704" s="12" t="s">
        <v>8259</v>
      </c>
      <c r="H1704" s="12" t="s">
        <v>326</v>
      </c>
      <c r="I1704" s="339">
        <v>34888</v>
      </c>
      <c r="J1704" s="337" t="s">
        <v>4629</v>
      </c>
      <c r="K1704" s="300" t="s">
        <v>1538</v>
      </c>
      <c r="L1704" s="300" t="s">
        <v>1538</v>
      </c>
      <c r="M1704" s="300" t="s">
        <v>7492</v>
      </c>
      <c r="N1704" s="300" t="s">
        <v>1538</v>
      </c>
      <c r="O1704" s="274" t="s">
        <v>1538</v>
      </c>
    </row>
    <row r="1705" spans="1:16">
      <c r="A1705" s="3">
        <f t="shared" si="98"/>
        <v>1697</v>
      </c>
      <c r="B1705" s="3">
        <f t="shared" si="99"/>
        <v>19201699</v>
      </c>
      <c r="C1705" s="300" t="s">
        <v>8218</v>
      </c>
      <c r="D1705" s="293" t="s">
        <v>8224</v>
      </c>
      <c r="E1705" s="12" t="s">
        <v>8260</v>
      </c>
      <c r="F1705" s="274" t="s">
        <v>8261</v>
      </c>
      <c r="G1705" s="347" t="s">
        <v>8262</v>
      </c>
      <c r="H1705" s="12" t="s">
        <v>330</v>
      </c>
      <c r="I1705" s="339" t="s">
        <v>8263</v>
      </c>
      <c r="J1705" s="337" t="s">
        <v>8264</v>
      </c>
      <c r="K1705" s="300" t="s">
        <v>1538</v>
      </c>
      <c r="L1705" s="300" t="s">
        <v>1538</v>
      </c>
      <c r="M1705" s="300" t="s">
        <v>5416</v>
      </c>
      <c r="N1705" s="300" t="s">
        <v>1538</v>
      </c>
      <c r="O1705" s="274" t="s">
        <v>1538</v>
      </c>
    </row>
    <row r="1706" spans="1:16">
      <c r="A1706" s="3">
        <f t="shared" si="98"/>
        <v>1698</v>
      </c>
      <c r="B1706" s="3">
        <f t="shared" si="99"/>
        <v>19201700</v>
      </c>
      <c r="C1706" s="300" t="s">
        <v>7373</v>
      </c>
      <c r="D1706" s="293" t="s">
        <v>8222</v>
      </c>
      <c r="E1706" s="12" t="s">
        <v>8223</v>
      </c>
      <c r="F1706" s="274" t="s">
        <v>8265</v>
      </c>
      <c r="G1706" s="347" t="s">
        <v>8266</v>
      </c>
      <c r="H1706" s="12" t="s">
        <v>326</v>
      </c>
      <c r="I1706" s="339">
        <v>35257</v>
      </c>
      <c r="J1706" s="337" t="s">
        <v>8267</v>
      </c>
      <c r="K1706" s="300" t="s">
        <v>1538</v>
      </c>
      <c r="L1706" s="300" t="s">
        <v>1538</v>
      </c>
      <c r="M1706" s="300" t="s">
        <v>336</v>
      </c>
      <c r="N1706" s="300" t="s">
        <v>8268</v>
      </c>
      <c r="O1706" s="274" t="s">
        <v>1538</v>
      </c>
    </row>
    <row r="1707" spans="1:16">
      <c r="A1707" s="3">
        <f t="shared" si="98"/>
        <v>1699</v>
      </c>
      <c r="B1707" s="3">
        <f t="shared" si="99"/>
        <v>19201701</v>
      </c>
      <c r="C1707" s="300" t="s">
        <v>7373</v>
      </c>
      <c r="D1707" s="293" t="s">
        <v>7704</v>
      </c>
      <c r="E1707" s="12" t="s">
        <v>8269</v>
      </c>
      <c r="F1707" s="274" t="s">
        <v>8270</v>
      </c>
      <c r="G1707" s="347" t="s">
        <v>8271</v>
      </c>
      <c r="H1707" s="12" t="s">
        <v>330</v>
      </c>
      <c r="I1707" s="339" t="s">
        <v>8272</v>
      </c>
      <c r="J1707" s="337" t="s">
        <v>8273</v>
      </c>
      <c r="K1707" s="300" t="s">
        <v>1538</v>
      </c>
      <c r="L1707" s="300" t="s">
        <v>5312</v>
      </c>
      <c r="M1707" s="300" t="s">
        <v>5416</v>
      </c>
      <c r="N1707" s="300" t="s">
        <v>1538</v>
      </c>
      <c r="O1707" s="274" t="s">
        <v>1538</v>
      </c>
    </row>
    <row r="1708" spans="1:16">
      <c r="A1708" s="3">
        <f t="shared" si="98"/>
        <v>1700</v>
      </c>
      <c r="B1708" s="3">
        <f t="shared" si="99"/>
        <v>19201702</v>
      </c>
    </row>
    <row r="1709" spans="1:16" s="184" customFormat="1" ht="45" customHeight="1">
      <c r="A1709" s="332" t="s">
        <v>8298</v>
      </c>
      <c r="B1709" s="333"/>
      <c r="C1709" s="333"/>
      <c r="D1709" s="333"/>
      <c r="E1709" s="333"/>
      <c r="F1709" s="333"/>
      <c r="G1709" s="333"/>
      <c r="H1709" s="333"/>
      <c r="I1709" s="333"/>
      <c r="J1709" s="334"/>
      <c r="K1709" s="333"/>
      <c r="L1709" s="333"/>
      <c r="M1709" s="333"/>
      <c r="N1709" s="333"/>
      <c r="O1709" s="333"/>
      <c r="P1709" s="333"/>
    </row>
    <row r="1710" spans="1:16">
      <c r="A1710" s="3">
        <f>A1708+1</f>
        <v>1701</v>
      </c>
      <c r="B1710" s="3">
        <f>B1708+1</f>
        <v>19201703</v>
      </c>
    </row>
    <row r="1711" spans="1:16">
      <c r="A1711" s="3">
        <f t="shared" si="98"/>
        <v>1702</v>
      </c>
      <c r="B1711" s="3">
        <f t="shared" si="99"/>
        <v>19201704</v>
      </c>
    </row>
    <row r="1712" spans="1:16">
      <c r="A1712" s="3">
        <f t="shared" si="98"/>
        <v>1703</v>
      </c>
      <c r="B1712" s="3">
        <f t="shared" si="99"/>
        <v>19201705</v>
      </c>
    </row>
    <row r="1713" spans="1:2">
      <c r="A1713" s="3">
        <f t="shared" si="98"/>
        <v>1704</v>
      </c>
      <c r="B1713" s="3">
        <f t="shared" si="99"/>
        <v>19201706</v>
      </c>
    </row>
    <row r="1714" spans="1:2">
      <c r="A1714" s="3">
        <f t="shared" si="98"/>
        <v>1705</v>
      </c>
      <c r="B1714" s="3">
        <f t="shared" si="99"/>
        <v>19201707</v>
      </c>
    </row>
    <row r="1715" spans="1:2">
      <c r="A1715" s="3">
        <f t="shared" si="98"/>
        <v>1706</v>
      </c>
      <c r="B1715" s="3">
        <f t="shared" si="99"/>
        <v>19201708</v>
      </c>
    </row>
    <row r="1716" spans="1:2">
      <c r="A1716" s="3">
        <f t="shared" si="98"/>
        <v>1707</v>
      </c>
      <c r="B1716" s="3">
        <f t="shared" si="99"/>
        <v>19201709</v>
      </c>
    </row>
    <row r="1717" spans="1:2">
      <c r="A1717" s="3">
        <f t="shared" si="98"/>
        <v>1708</v>
      </c>
      <c r="B1717" s="3">
        <f t="shared" si="99"/>
        <v>19201710</v>
      </c>
    </row>
    <row r="1718" spans="1:2">
      <c r="A1718" s="3">
        <f t="shared" si="98"/>
        <v>1709</v>
      </c>
      <c r="B1718" s="3">
        <f t="shared" si="99"/>
        <v>19201711</v>
      </c>
    </row>
    <row r="1719" spans="1:2">
      <c r="A1719" s="3">
        <f t="shared" si="98"/>
        <v>1710</v>
      </c>
      <c r="B1719" s="3">
        <f t="shared" si="99"/>
        <v>19201712</v>
      </c>
    </row>
    <row r="1720" spans="1:2">
      <c r="A1720" s="3">
        <f t="shared" si="98"/>
        <v>1711</v>
      </c>
      <c r="B1720" s="3">
        <f t="shared" si="99"/>
        <v>19201713</v>
      </c>
    </row>
    <row r="1721" spans="1:2">
      <c r="A1721" s="3">
        <f t="shared" si="98"/>
        <v>1712</v>
      </c>
      <c r="B1721" s="3">
        <f t="shared" si="99"/>
        <v>19201714</v>
      </c>
    </row>
    <row r="1722" spans="1:2">
      <c r="A1722" s="3">
        <f t="shared" si="98"/>
        <v>1713</v>
      </c>
      <c r="B1722" s="3">
        <f t="shared" si="99"/>
        <v>19201715</v>
      </c>
    </row>
    <row r="1723" spans="1:2">
      <c r="A1723" s="3">
        <f t="shared" si="98"/>
        <v>1714</v>
      </c>
      <c r="B1723" s="3">
        <f t="shared" si="99"/>
        <v>19201716</v>
      </c>
    </row>
    <row r="1724" spans="1:2">
      <c r="A1724" s="3">
        <f t="shared" si="98"/>
        <v>1715</v>
      </c>
      <c r="B1724" s="3">
        <f t="shared" si="99"/>
        <v>19201717</v>
      </c>
    </row>
    <row r="1725" spans="1:2">
      <c r="A1725" s="3">
        <f t="shared" si="98"/>
        <v>1716</v>
      </c>
      <c r="B1725" s="3">
        <f t="shared" si="99"/>
        <v>19201718</v>
      </c>
    </row>
    <row r="1726" spans="1:2">
      <c r="A1726" s="3">
        <f t="shared" si="98"/>
        <v>1717</v>
      </c>
      <c r="B1726" s="3">
        <f t="shared" si="99"/>
        <v>19201719</v>
      </c>
    </row>
    <row r="1727" spans="1:2">
      <c r="A1727" s="3">
        <f t="shared" si="98"/>
        <v>1718</v>
      </c>
      <c r="B1727" s="3">
        <f t="shared" si="99"/>
        <v>19201720</v>
      </c>
    </row>
    <row r="1728" spans="1:2">
      <c r="A1728" s="3">
        <f t="shared" si="98"/>
        <v>1719</v>
      </c>
      <c r="B1728" s="3">
        <f t="shared" si="99"/>
        <v>19201721</v>
      </c>
    </row>
    <row r="1729" spans="1:2">
      <c r="A1729" s="3">
        <f t="shared" si="98"/>
        <v>1720</v>
      </c>
      <c r="B1729" s="3">
        <f t="shared" si="99"/>
        <v>19201722</v>
      </c>
    </row>
    <row r="1730" spans="1:2">
      <c r="A1730" s="3">
        <f t="shared" ref="A1730:A1774" si="100">A1729+1</f>
        <v>1721</v>
      </c>
      <c r="B1730" s="3">
        <f t="shared" ref="B1730:B1774" si="101">B1729+1</f>
        <v>19201723</v>
      </c>
    </row>
    <row r="1731" spans="1:2">
      <c r="A1731" s="3">
        <f t="shared" si="100"/>
        <v>1722</v>
      </c>
      <c r="B1731" s="3">
        <f t="shared" si="101"/>
        <v>19201724</v>
      </c>
    </row>
    <row r="1732" spans="1:2">
      <c r="A1732" s="3">
        <f t="shared" si="100"/>
        <v>1723</v>
      </c>
      <c r="B1732" s="3">
        <f t="shared" si="101"/>
        <v>19201725</v>
      </c>
    </row>
    <row r="1733" spans="1:2">
      <c r="A1733" s="3">
        <f t="shared" si="100"/>
        <v>1724</v>
      </c>
      <c r="B1733" s="3">
        <f t="shared" si="101"/>
        <v>19201726</v>
      </c>
    </row>
    <row r="1734" spans="1:2">
      <c r="A1734" s="3">
        <f t="shared" si="100"/>
        <v>1725</v>
      </c>
      <c r="B1734" s="3">
        <f t="shared" si="101"/>
        <v>19201727</v>
      </c>
    </row>
    <row r="1735" spans="1:2">
      <c r="A1735" s="3">
        <f t="shared" si="100"/>
        <v>1726</v>
      </c>
      <c r="B1735" s="3">
        <f t="shared" si="101"/>
        <v>19201728</v>
      </c>
    </row>
    <row r="1736" spans="1:2">
      <c r="A1736" s="3">
        <f t="shared" si="100"/>
        <v>1727</v>
      </c>
      <c r="B1736" s="3">
        <f t="shared" si="101"/>
        <v>19201729</v>
      </c>
    </row>
    <row r="1737" spans="1:2">
      <c r="A1737" s="3">
        <f t="shared" si="100"/>
        <v>1728</v>
      </c>
      <c r="B1737" s="3">
        <f t="shared" si="101"/>
        <v>19201730</v>
      </c>
    </row>
    <row r="1738" spans="1:2">
      <c r="A1738" s="3">
        <f t="shared" si="100"/>
        <v>1729</v>
      </c>
      <c r="B1738" s="3">
        <f t="shared" si="101"/>
        <v>19201731</v>
      </c>
    </row>
    <row r="1739" spans="1:2">
      <c r="A1739" s="3">
        <f t="shared" si="100"/>
        <v>1730</v>
      </c>
      <c r="B1739" s="3">
        <f t="shared" si="101"/>
        <v>19201732</v>
      </c>
    </row>
    <row r="1740" spans="1:2">
      <c r="A1740" s="3">
        <f t="shared" si="100"/>
        <v>1731</v>
      </c>
      <c r="B1740" s="3">
        <f t="shared" si="101"/>
        <v>19201733</v>
      </c>
    </row>
    <row r="1741" spans="1:2">
      <c r="A1741" s="3">
        <f t="shared" si="100"/>
        <v>1732</v>
      </c>
      <c r="B1741" s="3">
        <f t="shared" si="101"/>
        <v>19201734</v>
      </c>
    </row>
    <row r="1742" spans="1:2">
      <c r="A1742" s="3">
        <f t="shared" si="100"/>
        <v>1733</v>
      </c>
      <c r="B1742" s="3">
        <f t="shared" si="101"/>
        <v>19201735</v>
      </c>
    </row>
    <row r="1743" spans="1:2">
      <c r="A1743" s="3">
        <f t="shared" si="100"/>
        <v>1734</v>
      </c>
      <c r="B1743" s="3">
        <f t="shared" si="101"/>
        <v>19201736</v>
      </c>
    </row>
    <row r="1744" spans="1:2">
      <c r="A1744" s="3">
        <f t="shared" si="100"/>
        <v>1735</v>
      </c>
      <c r="B1744" s="3">
        <f t="shared" si="101"/>
        <v>19201737</v>
      </c>
    </row>
    <row r="1745" spans="1:2">
      <c r="A1745" s="3">
        <f t="shared" si="100"/>
        <v>1736</v>
      </c>
      <c r="B1745" s="3">
        <f t="shared" si="101"/>
        <v>19201738</v>
      </c>
    </row>
    <row r="1746" spans="1:2">
      <c r="A1746" s="3">
        <f t="shared" si="100"/>
        <v>1737</v>
      </c>
      <c r="B1746" s="3">
        <f t="shared" si="101"/>
        <v>19201739</v>
      </c>
    </row>
    <row r="1747" spans="1:2">
      <c r="A1747" s="3">
        <f t="shared" si="100"/>
        <v>1738</v>
      </c>
      <c r="B1747" s="3">
        <f t="shared" si="101"/>
        <v>19201740</v>
      </c>
    </row>
    <row r="1748" spans="1:2">
      <c r="A1748" s="3">
        <f t="shared" si="100"/>
        <v>1739</v>
      </c>
      <c r="B1748" s="3">
        <f t="shared" si="101"/>
        <v>19201741</v>
      </c>
    </row>
    <row r="1749" spans="1:2">
      <c r="A1749" s="3">
        <f t="shared" si="100"/>
        <v>1740</v>
      </c>
      <c r="B1749" s="3">
        <f t="shared" si="101"/>
        <v>19201742</v>
      </c>
    </row>
    <row r="1750" spans="1:2">
      <c r="A1750" s="3">
        <f t="shared" si="100"/>
        <v>1741</v>
      </c>
      <c r="B1750" s="3">
        <f t="shared" si="101"/>
        <v>19201743</v>
      </c>
    </row>
    <row r="1751" spans="1:2">
      <c r="A1751" s="3">
        <f t="shared" si="100"/>
        <v>1742</v>
      </c>
      <c r="B1751" s="3">
        <f t="shared" si="101"/>
        <v>19201744</v>
      </c>
    </row>
    <row r="1752" spans="1:2">
      <c r="A1752" s="3">
        <f t="shared" si="100"/>
        <v>1743</v>
      </c>
      <c r="B1752" s="3">
        <f t="shared" si="101"/>
        <v>19201745</v>
      </c>
    </row>
    <row r="1753" spans="1:2">
      <c r="A1753" s="3">
        <f t="shared" si="100"/>
        <v>1744</v>
      </c>
      <c r="B1753" s="3">
        <f t="shared" si="101"/>
        <v>19201746</v>
      </c>
    </row>
    <row r="1754" spans="1:2">
      <c r="A1754" s="3">
        <f t="shared" si="100"/>
        <v>1745</v>
      </c>
      <c r="B1754" s="3">
        <f t="shared" si="101"/>
        <v>19201747</v>
      </c>
    </row>
    <row r="1755" spans="1:2">
      <c r="A1755" s="3">
        <f t="shared" si="100"/>
        <v>1746</v>
      </c>
      <c r="B1755" s="3">
        <f t="shared" si="101"/>
        <v>19201748</v>
      </c>
    </row>
    <row r="1756" spans="1:2">
      <c r="A1756" s="3">
        <f t="shared" si="100"/>
        <v>1747</v>
      </c>
      <c r="B1756" s="3">
        <f t="shared" si="101"/>
        <v>19201749</v>
      </c>
    </row>
    <row r="1757" spans="1:2">
      <c r="A1757" s="3">
        <f t="shared" si="100"/>
        <v>1748</v>
      </c>
      <c r="B1757" s="3">
        <f t="shared" si="101"/>
        <v>19201750</v>
      </c>
    </row>
    <row r="1758" spans="1:2">
      <c r="A1758" s="3">
        <f t="shared" si="100"/>
        <v>1749</v>
      </c>
      <c r="B1758" s="3">
        <f t="shared" si="101"/>
        <v>19201751</v>
      </c>
    </row>
    <row r="1759" spans="1:2">
      <c r="A1759" s="3">
        <f t="shared" si="100"/>
        <v>1750</v>
      </c>
      <c r="B1759" s="3">
        <f t="shared" si="101"/>
        <v>19201752</v>
      </c>
    </row>
    <row r="1760" spans="1:2">
      <c r="A1760" s="3">
        <f t="shared" si="100"/>
        <v>1751</v>
      </c>
      <c r="B1760" s="3">
        <f t="shared" si="101"/>
        <v>19201753</v>
      </c>
    </row>
    <row r="1761" spans="1:2">
      <c r="A1761" s="3">
        <f t="shared" si="100"/>
        <v>1752</v>
      </c>
      <c r="B1761" s="3">
        <f t="shared" si="101"/>
        <v>19201754</v>
      </c>
    </row>
    <row r="1762" spans="1:2">
      <c r="A1762" s="3">
        <f t="shared" si="100"/>
        <v>1753</v>
      </c>
      <c r="B1762" s="3">
        <f t="shared" si="101"/>
        <v>19201755</v>
      </c>
    </row>
    <row r="1763" spans="1:2">
      <c r="A1763" s="3">
        <f t="shared" si="100"/>
        <v>1754</v>
      </c>
      <c r="B1763" s="3">
        <f t="shared" si="101"/>
        <v>19201756</v>
      </c>
    </row>
    <row r="1764" spans="1:2">
      <c r="A1764" s="3">
        <f t="shared" si="100"/>
        <v>1755</v>
      </c>
      <c r="B1764" s="3">
        <f t="shared" si="101"/>
        <v>19201757</v>
      </c>
    </row>
    <row r="1765" spans="1:2">
      <c r="A1765" s="3">
        <f t="shared" si="100"/>
        <v>1756</v>
      </c>
      <c r="B1765" s="3">
        <f t="shared" si="101"/>
        <v>19201758</v>
      </c>
    </row>
    <row r="1766" spans="1:2">
      <c r="A1766" s="3">
        <f t="shared" si="100"/>
        <v>1757</v>
      </c>
      <c r="B1766" s="3">
        <f t="shared" si="101"/>
        <v>19201759</v>
      </c>
    </row>
    <row r="1767" spans="1:2">
      <c r="A1767" s="3">
        <f t="shared" si="100"/>
        <v>1758</v>
      </c>
      <c r="B1767" s="3">
        <f t="shared" si="101"/>
        <v>19201760</v>
      </c>
    </row>
    <row r="1768" spans="1:2">
      <c r="A1768" s="3">
        <f t="shared" si="100"/>
        <v>1759</v>
      </c>
      <c r="B1768" s="3">
        <f t="shared" si="101"/>
        <v>19201761</v>
      </c>
    </row>
    <row r="1769" spans="1:2">
      <c r="A1769" s="3">
        <f t="shared" si="100"/>
        <v>1760</v>
      </c>
      <c r="B1769" s="3">
        <f t="shared" si="101"/>
        <v>19201762</v>
      </c>
    </row>
    <row r="1770" spans="1:2">
      <c r="A1770" s="3">
        <f t="shared" si="100"/>
        <v>1761</v>
      </c>
      <c r="B1770" s="3">
        <f t="shared" si="101"/>
        <v>19201763</v>
      </c>
    </row>
    <row r="1771" spans="1:2">
      <c r="A1771" s="3">
        <f t="shared" si="100"/>
        <v>1762</v>
      </c>
      <c r="B1771" s="3">
        <f t="shared" si="101"/>
        <v>19201764</v>
      </c>
    </row>
    <row r="1772" spans="1:2">
      <c r="A1772" s="3">
        <f t="shared" si="100"/>
        <v>1763</v>
      </c>
      <c r="B1772" s="3">
        <f t="shared" si="101"/>
        <v>19201765</v>
      </c>
    </row>
    <row r="1773" spans="1:2">
      <c r="A1773" s="3">
        <f t="shared" si="100"/>
        <v>1764</v>
      </c>
      <c r="B1773" s="3">
        <f t="shared" si="101"/>
        <v>19201766</v>
      </c>
    </row>
    <row r="1774" spans="1:2">
      <c r="A1774" s="3">
        <f t="shared" si="100"/>
        <v>1765</v>
      </c>
      <c r="B1774" s="3">
        <f t="shared" si="101"/>
        <v>19201767</v>
      </c>
    </row>
  </sheetData>
  <autoFilter ref="A1385:P1774" xr:uid="{00000000-0009-0000-0000-000000000000}"/>
  <mergeCells count="1">
    <mergeCell ref="A1:P1"/>
  </mergeCells>
  <hyperlinks>
    <hyperlink ref="G3" r:id="rId1" xr:uid="{00000000-0004-0000-0000-000000000000}"/>
    <hyperlink ref="G4" r:id="rId2" xr:uid="{00000000-0004-0000-0000-000001000000}"/>
    <hyperlink ref="G5" r:id="rId3" xr:uid="{00000000-0004-0000-0000-000002000000}"/>
    <hyperlink ref="G6" r:id="rId4" xr:uid="{00000000-0004-0000-0000-000003000000}"/>
    <hyperlink ref="G7" r:id="rId5" xr:uid="{00000000-0004-0000-0000-000004000000}"/>
    <hyperlink ref="G8" r:id="rId6" xr:uid="{00000000-0004-0000-0000-000005000000}"/>
    <hyperlink ref="G9" r:id="rId7" xr:uid="{00000000-0004-0000-0000-000006000000}"/>
    <hyperlink ref="G10" r:id="rId8" xr:uid="{00000000-0004-0000-0000-000007000000}"/>
    <hyperlink ref="G12" r:id="rId9" xr:uid="{00000000-0004-0000-0000-000008000000}"/>
    <hyperlink ref="G13" r:id="rId10" xr:uid="{00000000-0004-0000-0000-000009000000}"/>
    <hyperlink ref="G14" r:id="rId11" xr:uid="{00000000-0004-0000-0000-00000A000000}"/>
    <hyperlink ref="G15" r:id="rId12" xr:uid="{00000000-0004-0000-0000-00000B000000}"/>
    <hyperlink ref="G16" r:id="rId13" xr:uid="{00000000-0004-0000-0000-00000C000000}"/>
    <hyperlink ref="G17" r:id="rId14" xr:uid="{00000000-0004-0000-0000-00000D000000}"/>
    <hyperlink ref="G18" r:id="rId15" xr:uid="{00000000-0004-0000-0000-00000E000000}"/>
    <hyperlink ref="G19" r:id="rId16" xr:uid="{00000000-0004-0000-0000-00000F000000}"/>
    <hyperlink ref="G20" r:id="rId17" xr:uid="{00000000-0004-0000-0000-000010000000}"/>
    <hyperlink ref="G21" r:id="rId18" xr:uid="{00000000-0004-0000-0000-000011000000}"/>
    <hyperlink ref="G22" r:id="rId19" xr:uid="{00000000-0004-0000-0000-000012000000}"/>
    <hyperlink ref="G23" r:id="rId20" xr:uid="{00000000-0004-0000-0000-000013000000}"/>
    <hyperlink ref="G24" r:id="rId21" xr:uid="{00000000-0004-0000-0000-000014000000}"/>
    <hyperlink ref="G26" r:id="rId22" xr:uid="{00000000-0004-0000-0000-000015000000}"/>
    <hyperlink ref="G27" r:id="rId23" xr:uid="{00000000-0004-0000-0000-000016000000}"/>
    <hyperlink ref="G28" r:id="rId24" xr:uid="{00000000-0004-0000-0000-000017000000}"/>
    <hyperlink ref="G29" r:id="rId25" xr:uid="{00000000-0004-0000-0000-000018000000}"/>
    <hyperlink ref="G30" r:id="rId26" xr:uid="{00000000-0004-0000-0000-000019000000}"/>
    <hyperlink ref="G31" r:id="rId27" xr:uid="{00000000-0004-0000-0000-00001A000000}"/>
    <hyperlink ref="G32" r:id="rId28" xr:uid="{00000000-0004-0000-0000-00001B000000}"/>
    <hyperlink ref="G33" r:id="rId29" xr:uid="{00000000-0004-0000-0000-00001C000000}"/>
    <hyperlink ref="G34" r:id="rId30" xr:uid="{00000000-0004-0000-0000-00001D000000}"/>
    <hyperlink ref="G35" r:id="rId31" xr:uid="{00000000-0004-0000-0000-00001E000000}"/>
    <hyperlink ref="G36" r:id="rId32" xr:uid="{00000000-0004-0000-0000-00001F000000}"/>
    <hyperlink ref="G37" r:id="rId33" xr:uid="{00000000-0004-0000-0000-000020000000}"/>
    <hyperlink ref="G38" r:id="rId34" xr:uid="{00000000-0004-0000-0000-000021000000}"/>
    <hyperlink ref="G39" r:id="rId35" xr:uid="{00000000-0004-0000-0000-000022000000}"/>
    <hyperlink ref="G40" r:id="rId36" xr:uid="{00000000-0004-0000-0000-000023000000}"/>
    <hyperlink ref="G41" r:id="rId37" xr:uid="{00000000-0004-0000-0000-000024000000}"/>
    <hyperlink ref="G42" r:id="rId38" xr:uid="{00000000-0004-0000-0000-000025000000}"/>
    <hyperlink ref="G43" r:id="rId39" xr:uid="{00000000-0004-0000-0000-000026000000}"/>
    <hyperlink ref="G44" r:id="rId40" xr:uid="{00000000-0004-0000-0000-000027000000}"/>
    <hyperlink ref="G45" r:id="rId41" xr:uid="{00000000-0004-0000-0000-000028000000}"/>
    <hyperlink ref="G46" r:id="rId42" xr:uid="{00000000-0004-0000-0000-000029000000}"/>
    <hyperlink ref="G48" r:id="rId43" xr:uid="{00000000-0004-0000-0000-00002A000000}"/>
    <hyperlink ref="G49" r:id="rId44" xr:uid="{00000000-0004-0000-0000-00002B000000}"/>
    <hyperlink ref="G50" r:id="rId45" xr:uid="{00000000-0004-0000-0000-00002C000000}"/>
    <hyperlink ref="G51" r:id="rId46" xr:uid="{00000000-0004-0000-0000-00002D000000}"/>
    <hyperlink ref="G52" r:id="rId47" xr:uid="{00000000-0004-0000-0000-00002E000000}"/>
    <hyperlink ref="G11" r:id="rId48" xr:uid="{00000000-0004-0000-0000-00002F000000}"/>
    <hyperlink ref="G25" r:id="rId49" xr:uid="{00000000-0004-0000-0000-000030000000}"/>
    <hyperlink ref="G47" r:id="rId50" xr:uid="{00000000-0004-0000-0000-000031000000}"/>
    <hyperlink ref="G53" r:id="rId51" display="taiwo.omoyemi@gmail.com" xr:uid="{00000000-0004-0000-0000-000032000000}"/>
    <hyperlink ref="G54" r:id="rId52" display="dowraishaka@yahoo.com" xr:uid="{00000000-0004-0000-0000-000033000000}"/>
    <hyperlink ref="G55" r:id="rId53" display="are.obudu@gmail.com" xr:uid="{00000000-0004-0000-0000-000034000000}"/>
    <hyperlink ref="G325" r:id="rId54" xr:uid="{00000000-0004-0000-0000-000035000000}"/>
    <hyperlink ref="G551" r:id="rId55" xr:uid="{00000000-0004-0000-0000-000036000000}"/>
    <hyperlink ref="G466" r:id="rId56" xr:uid="{00000000-0004-0000-0000-000037000000}"/>
    <hyperlink ref="G435" r:id="rId57" xr:uid="{00000000-0004-0000-0000-000038000000}"/>
    <hyperlink ref="G417" r:id="rId58" xr:uid="{00000000-0004-0000-0000-000039000000}"/>
    <hyperlink ref="G467" r:id="rId59" xr:uid="{00000000-0004-0000-0000-00003A000000}"/>
    <hyperlink ref="G552" r:id="rId60" xr:uid="{00000000-0004-0000-0000-00003B000000}"/>
    <hyperlink ref="G553" r:id="rId61" xr:uid="{00000000-0004-0000-0000-00003C000000}"/>
    <hyperlink ref="G554" r:id="rId62" xr:uid="{00000000-0004-0000-0000-00003D000000}"/>
    <hyperlink ref="G109" r:id="rId63" xr:uid="{00000000-0004-0000-0000-00003E000000}"/>
    <hyperlink ref="G555" r:id="rId64" xr:uid="{00000000-0004-0000-0000-00003F000000}"/>
    <hyperlink ref="G475" r:id="rId65" xr:uid="{00000000-0004-0000-0000-000040000000}"/>
    <hyperlink ref="G557" r:id="rId66" xr:uid="{00000000-0004-0000-0000-000041000000}"/>
    <hyperlink ref="G558" r:id="rId67" xr:uid="{00000000-0004-0000-0000-000042000000}"/>
    <hyperlink ref="G559" r:id="rId68" xr:uid="{00000000-0004-0000-0000-000043000000}"/>
    <hyperlink ref="G560" r:id="rId69" xr:uid="{00000000-0004-0000-0000-000044000000}"/>
    <hyperlink ref="G562" r:id="rId70" xr:uid="{00000000-0004-0000-0000-000045000000}"/>
    <hyperlink ref="G563" r:id="rId71" xr:uid="{00000000-0004-0000-0000-000046000000}"/>
    <hyperlink ref="G564" r:id="rId72" xr:uid="{00000000-0004-0000-0000-000047000000}"/>
    <hyperlink ref="G565" r:id="rId73" xr:uid="{00000000-0004-0000-0000-000048000000}"/>
    <hyperlink ref="G566" r:id="rId74" xr:uid="{00000000-0004-0000-0000-000049000000}"/>
    <hyperlink ref="G567" r:id="rId75" xr:uid="{00000000-0004-0000-0000-00004A000000}"/>
    <hyperlink ref="G568" r:id="rId76" xr:uid="{00000000-0004-0000-0000-00004B000000}"/>
    <hyperlink ref="G569" r:id="rId77" xr:uid="{00000000-0004-0000-0000-00004C000000}"/>
    <hyperlink ref="G571" r:id="rId78" xr:uid="{00000000-0004-0000-0000-00004D000000}"/>
    <hyperlink ref="G572" r:id="rId79" xr:uid="{00000000-0004-0000-0000-00004E000000}"/>
    <hyperlink ref="G573" r:id="rId80" xr:uid="{00000000-0004-0000-0000-00004F000000}"/>
    <hyperlink ref="G575" r:id="rId81" xr:uid="{00000000-0004-0000-0000-000050000000}"/>
    <hyperlink ref="G576" r:id="rId82" xr:uid="{00000000-0004-0000-0000-000051000000}"/>
    <hyperlink ref="G577" r:id="rId83" xr:uid="{00000000-0004-0000-0000-000052000000}"/>
    <hyperlink ref="G579" r:id="rId84" xr:uid="{00000000-0004-0000-0000-000053000000}"/>
    <hyperlink ref="G580" r:id="rId85" xr:uid="{00000000-0004-0000-0000-000054000000}"/>
    <hyperlink ref="G581" r:id="rId86" xr:uid="{00000000-0004-0000-0000-000055000000}"/>
    <hyperlink ref="G582" r:id="rId87" xr:uid="{00000000-0004-0000-0000-000056000000}"/>
    <hyperlink ref="G584" r:id="rId88" xr:uid="{00000000-0004-0000-0000-000057000000}"/>
    <hyperlink ref="G585" r:id="rId89" xr:uid="{00000000-0004-0000-0000-000058000000}"/>
    <hyperlink ref="G587" r:id="rId90" xr:uid="{00000000-0004-0000-0000-000059000000}"/>
    <hyperlink ref="G588" r:id="rId91" xr:uid="{00000000-0004-0000-0000-00005A000000}"/>
    <hyperlink ref="G589" r:id="rId92" xr:uid="{00000000-0004-0000-0000-00005B000000}"/>
    <hyperlink ref="G590" r:id="rId93" xr:uid="{00000000-0004-0000-0000-00005C000000}"/>
    <hyperlink ref="G591" r:id="rId94" xr:uid="{00000000-0004-0000-0000-00005D000000}"/>
    <hyperlink ref="G592" r:id="rId95" xr:uid="{00000000-0004-0000-0000-00005E000000}"/>
    <hyperlink ref="G593" r:id="rId96" xr:uid="{00000000-0004-0000-0000-00005F000000}"/>
    <hyperlink ref="G594" r:id="rId97" xr:uid="{00000000-0004-0000-0000-000060000000}"/>
    <hyperlink ref="G595" r:id="rId98" xr:uid="{00000000-0004-0000-0000-000061000000}"/>
    <hyperlink ref="G596" r:id="rId99" xr:uid="{00000000-0004-0000-0000-000062000000}"/>
    <hyperlink ref="G388" r:id="rId100" xr:uid="{00000000-0004-0000-0000-000063000000}"/>
    <hyperlink ref="G271" r:id="rId101" xr:uid="{00000000-0004-0000-0000-000064000000}"/>
    <hyperlink ref="G251" r:id="rId102" xr:uid="{00000000-0004-0000-0000-000065000000}"/>
    <hyperlink ref="G234" r:id="rId103" xr:uid="{00000000-0004-0000-0000-000066000000}"/>
    <hyperlink ref="G152" r:id="rId104" xr:uid="{00000000-0004-0000-0000-000067000000}"/>
    <hyperlink ref="G133" r:id="rId105" xr:uid="{00000000-0004-0000-0000-000068000000}"/>
    <hyperlink ref="G132" r:id="rId106" xr:uid="{00000000-0004-0000-0000-000069000000}"/>
    <hyperlink ref="G126" r:id="rId107" xr:uid="{00000000-0004-0000-0000-00006A000000}"/>
    <hyperlink ref="G63" r:id="rId108" xr:uid="{00000000-0004-0000-0000-00006B000000}"/>
    <hyperlink ref="G65" r:id="rId109" xr:uid="{00000000-0004-0000-0000-00006C000000}"/>
    <hyperlink ref="G69" r:id="rId110" xr:uid="{00000000-0004-0000-0000-00006D000000}"/>
    <hyperlink ref="G75" r:id="rId111" xr:uid="{00000000-0004-0000-0000-00006E000000}"/>
    <hyperlink ref="G597" r:id="rId112" xr:uid="{00000000-0004-0000-0000-00006F000000}"/>
    <hyperlink ref="G598" r:id="rId113" xr:uid="{00000000-0004-0000-0000-000070000000}"/>
    <hyperlink ref="G599" r:id="rId114" xr:uid="{00000000-0004-0000-0000-000071000000}"/>
    <hyperlink ref="G600" r:id="rId115" xr:uid="{00000000-0004-0000-0000-000072000000}"/>
    <hyperlink ref="G601" r:id="rId116" xr:uid="{00000000-0004-0000-0000-000073000000}"/>
    <hyperlink ref="G602" r:id="rId117" xr:uid="{00000000-0004-0000-0000-000074000000}"/>
    <hyperlink ref="G603" r:id="rId118" xr:uid="{00000000-0004-0000-0000-000075000000}"/>
    <hyperlink ref="G604" r:id="rId119" xr:uid="{00000000-0004-0000-0000-000076000000}"/>
    <hyperlink ref="G605" r:id="rId120" xr:uid="{00000000-0004-0000-0000-000077000000}"/>
    <hyperlink ref="G606" r:id="rId121" xr:uid="{00000000-0004-0000-0000-000078000000}"/>
    <hyperlink ref="G607" r:id="rId122" xr:uid="{00000000-0004-0000-0000-000079000000}"/>
    <hyperlink ref="G608" r:id="rId123" xr:uid="{00000000-0004-0000-0000-00007A000000}"/>
    <hyperlink ref="G609" r:id="rId124" xr:uid="{00000000-0004-0000-0000-00007B000000}"/>
    <hyperlink ref="G610" r:id="rId125" xr:uid="{00000000-0004-0000-0000-00007C000000}"/>
    <hyperlink ref="G611" r:id="rId126" xr:uid="{00000000-0004-0000-0000-00007D000000}"/>
    <hyperlink ref="G613" r:id="rId127" xr:uid="{00000000-0004-0000-0000-00007E000000}"/>
    <hyperlink ref="G614" r:id="rId128" xr:uid="{00000000-0004-0000-0000-00007F000000}"/>
    <hyperlink ref="G615" r:id="rId129" xr:uid="{00000000-0004-0000-0000-000080000000}"/>
    <hyperlink ref="G616" r:id="rId130" xr:uid="{00000000-0004-0000-0000-000081000000}"/>
    <hyperlink ref="G617" r:id="rId131" xr:uid="{00000000-0004-0000-0000-000082000000}"/>
    <hyperlink ref="G618" r:id="rId132" xr:uid="{00000000-0004-0000-0000-000083000000}"/>
    <hyperlink ref="G620" r:id="rId133" xr:uid="{00000000-0004-0000-0000-000084000000}"/>
    <hyperlink ref="G622" r:id="rId134" xr:uid="{00000000-0004-0000-0000-000085000000}"/>
    <hyperlink ref="G623" r:id="rId135" xr:uid="{00000000-0004-0000-0000-000086000000}"/>
    <hyperlink ref="G624" r:id="rId136" xr:uid="{00000000-0004-0000-0000-000087000000}"/>
    <hyperlink ref="G625" r:id="rId137" xr:uid="{00000000-0004-0000-0000-000088000000}"/>
    <hyperlink ref="G626" r:id="rId138" xr:uid="{00000000-0004-0000-0000-000089000000}"/>
    <hyperlink ref="G627" r:id="rId139" xr:uid="{00000000-0004-0000-0000-00008A000000}"/>
    <hyperlink ref="G628" r:id="rId140" xr:uid="{00000000-0004-0000-0000-00008B000000}"/>
    <hyperlink ref="G629" r:id="rId141" xr:uid="{00000000-0004-0000-0000-00008C000000}"/>
    <hyperlink ref="G630" r:id="rId142" xr:uid="{00000000-0004-0000-0000-00008D000000}"/>
    <hyperlink ref="G631" r:id="rId143" xr:uid="{00000000-0004-0000-0000-00008E000000}"/>
    <hyperlink ref="G632" r:id="rId144" xr:uid="{00000000-0004-0000-0000-00008F000000}"/>
    <hyperlink ref="G633" r:id="rId145" xr:uid="{00000000-0004-0000-0000-000090000000}"/>
    <hyperlink ref="G634" r:id="rId146" xr:uid="{00000000-0004-0000-0000-000091000000}"/>
    <hyperlink ref="G635" r:id="rId147" xr:uid="{00000000-0004-0000-0000-000092000000}"/>
    <hyperlink ref="G636" r:id="rId148" xr:uid="{00000000-0004-0000-0000-000093000000}"/>
    <hyperlink ref="G637" r:id="rId149" xr:uid="{00000000-0004-0000-0000-000094000000}"/>
    <hyperlink ref="G638" r:id="rId150" xr:uid="{00000000-0004-0000-0000-000095000000}"/>
    <hyperlink ref="G639" r:id="rId151" xr:uid="{00000000-0004-0000-0000-000096000000}"/>
    <hyperlink ref="G640" r:id="rId152" xr:uid="{00000000-0004-0000-0000-000097000000}"/>
    <hyperlink ref="G641" r:id="rId153" xr:uid="{00000000-0004-0000-0000-000098000000}"/>
    <hyperlink ref="G642" r:id="rId154" xr:uid="{00000000-0004-0000-0000-000099000000}"/>
    <hyperlink ref="G643" r:id="rId155" xr:uid="{00000000-0004-0000-0000-00009A000000}"/>
    <hyperlink ref="G644" r:id="rId156" xr:uid="{00000000-0004-0000-0000-00009B000000}"/>
    <hyperlink ref="G645" r:id="rId157" xr:uid="{00000000-0004-0000-0000-00009C000000}"/>
    <hyperlink ref="G646" r:id="rId158" xr:uid="{00000000-0004-0000-0000-00009D000000}"/>
    <hyperlink ref="G647" r:id="rId159" xr:uid="{00000000-0004-0000-0000-00009E000000}"/>
    <hyperlink ref="G648" r:id="rId160" xr:uid="{00000000-0004-0000-0000-00009F000000}"/>
    <hyperlink ref="G649" r:id="rId161" xr:uid="{00000000-0004-0000-0000-0000A0000000}"/>
    <hyperlink ref="G650" r:id="rId162" xr:uid="{00000000-0004-0000-0000-0000A1000000}"/>
    <hyperlink ref="G651" r:id="rId163" xr:uid="{00000000-0004-0000-0000-0000A2000000}"/>
    <hyperlink ref="G652" r:id="rId164" xr:uid="{00000000-0004-0000-0000-0000A3000000}"/>
    <hyperlink ref="G653" r:id="rId165" xr:uid="{00000000-0004-0000-0000-0000A4000000}"/>
    <hyperlink ref="G655" r:id="rId166" xr:uid="{00000000-0004-0000-0000-0000A5000000}"/>
    <hyperlink ref="G656" r:id="rId167" xr:uid="{00000000-0004-0000-0000-0000A6000000}"/>
    <hyperlink ref="G657" r:id="rId168" xr:uid="{00000000-0004-0000-0000-0000A7000000}"/>
    <hyperlink ref="G658" r:id="rId169" xr:uid="{00000000-0004-0000-0000-0000A8000000}"/>
    <hyperlink ref="G659" r:id="rId170" xr:uid="{00000000-0004-0000-0000-0000A9000000}"/>
    <hyperlink ref="G660" r:id="rId171" xr:uid="{00000000-0004-0000-0000-0000AA000000}"/>
    <hyperlink ref="G661" r:id="rId172" xr:uid="{00000000-0004-0000-0000-0000AB000000}"/>
    <hyperlink ref="G662" r:id="rId173" xr:uid="{00000000-0004-0000-0000-0000AC000000}"/>
    <hyperlink ref="G663" r:id="rId174" xr:uid="{00000000-0004-0000-0000-0000AD000000}"/>
    <hyperlink ref="G664" r:id="rId175" xr:uid="{00000000-0004-0000-0000-0000AE000000}"/>
    <hyperlink ref="G665" r:id="rId176" xr:uid="{00000000-0004-0000-0000-0000AF000000}"/>
    <hyperlink ref="G666" r:id="rId177" xr:uid="{00000000-0004-0000-0000-0000B0000000}"/>
    <hyperlink ref="G667" r:id="rId178" xr:uid="{00000000-0004-0000-0000-0000B1000000}"/>
    <hyperlink ref="G669" r:id="rId179" xr:uid="{00000000-0004-0000-0000-0000B2000000}"/>
    <hyperlink ref="G670" r:id="rId180" xr:uid="{00000000-0004-0000-0000-0000B3000000}"/>
    <hyperlink ref="G671" r:id="rId181" xr:uid="{00000000-0004-0000-0000-0000B4000000}"/>
    <hyperlink ref="G672" r:id="rId182" xr:uid="{00000000-0004-0000-0000-0000B5000000}"/>
    <hyperlink ref="G673" r:id="rId183" xr:uid="{00000000-0004-0000-0000-0000B6000000}"/>
    <hyperlink ref="G674" r:id="rId184" xr:uid="{00000000-0004-0000-0000-0000B7000000}"/>
    <hyperlink ref="G675" r:id="rId185" xr:uid="{00000000-0004-0000-0000-0000B8000000}"/>
    <hyperlink ref="G676" r:id="rId186" xr:uid="{00000000-0004-0000-0000-0000B9000000}"/>
    <hyperlink ref="G677" r:id="rId187" xr:uid="{00000000-0004-0000-0000-0000BA000000}"/>
    <hyperlink ref="G678" r:id="rId188" xr:uid="{00000000-0004-0000-0000-0000BB000000}"/>
    <hyperlink ref="G679" r:id="rId189" xr:uid="{00000000-0004-0000-0000-0000BC000000}"/>
    <hyperlink ref="G680" r:id="rId190" xr:uid="{00000000-0004-0000-0000-0000BD000000}"/>
    <hyperlink ref="G681" r:id="rId191" xr:uid="{00000000-0004-0000-0000-0000BE000000}"/>
    <hyperlink ref="G682" r:id="rId192" xr:uid="{00000000-0004-0000-0000-0000BF000000}"/>
    <hyperlink ref="G683" r:id="rId193" xr:uid="{00000000-0004-0000-0000-0000C0000000}"/>
    <hyperlink ref="G684" r:id="rId194" xr:uid="{00000000-0004-0000-0000-0000C1000000}"/>
    <hyperlink ref="G685" r:id="rId195" xr:uid="{00000000-0004-0000-0000-0000C2000000}"/>
    <hyperlink ref="G686" r:id="rId196" xr:uid="{00000000-0004-0000-0000-0000C3000000}"/>
    <hyperlink ref="G687" r:id="rId197" xr:uid="{00000000-0004-0000-0000-0000C4000000}"/>
    <hyperlink ref="G688" r:id="rId198" xr:uid="{00000000-0004-0000-0000-0000C5000000}"/>
    <hyperlink ref="G689" r:id="rId199" xr:uid="{00000000-0004-0000-0000-0000C6000000}"/>
    <hyperlink ref="G690" r:id="rId200" xr:uid="{00000000-0004-0000-0000-0000C7000000}"/>
    <hyperlink ref="G691" r:id="rId201" xr:uid="{00000000-0004-0000-0000-0000C8000000}"/>
    <hyperlink ref="G692" r:id="rId202" xr:uid="{00000000-0004-0000-0000-0000C9000000}"/>
    <hyperlink ref="G693" r:id="rId203" xr:uid="{00000000-0004-0000-0000-0000CA000000}"/>
    <hyperlink ref="G694" r:id="rId204" xr:uid="{00000000-0004-0000-0000-0000CB000000}"/>
    <hyperlink ref="G695" r:id="rId205" xr:uid="{00000000-0004-0000-0000-0000CC000000}"/>
    <hyperlink ref="G696" r:id="rId206" xr:uid="{00000000-0004-0000-0000-0000CD000000}"/>
    <hyperlink ref="G697" r:id="rId207" xr:uid="{00000000-0004-0000-0000-0000CE000000}"/>
    <hyperlink ref="G698" r:id="rId208" xr:uid="{00000000-0004-0000-0000-0000CF000000}"/>
    <hyperlink ref="G699" r:id="rId209" xr:uid="{00000000-0004-0000-0000-0000D0000000}"/>
    <hyperlink ref="G700" r:id="rId210" xr:uid="{00000000-0004-0000-0000-0000D1000000}"/>
    <hyperlink ref="G701" r:id="rId211" xr:uid="{00000000-0004-0000-0000-0000D2000000}"/>
    <hyperlink ref="G702" r:id="rId212" xr:uid="{00000000-0004-0000-0000-0000D3000000}"/>
    <hyperlink ref="G703" r:id="rId213" xr:uid="{00000000-0004-0000-0000-0000D4000000}"/>
    <hyperlink ref="G704" r:id="rId214" xr:uid="{00000000-0004-0000-0000-0000D5000000}"/>
    <hyperlink ref="G706" r:id="rId215" xr:uid="{00000000-0004-0000-0000-0000D6000000}"/>
    <hyperlink ref="G707" r:id="rId216" xr:uid="{00000000-0004-0000-0000-0000D7000000}"/>
    <hyperlink ref="G709" r:id="rId217" xr:uid="{00000000-0004-0000-0000-0000D8000000}"/>
    <hyperlink ref="G710" r:id="rId218" xr:uid="{00000000-0004-0000-0000-0000D9000000}"/>
    <hyperlink ref="G711" r:id="rId219" xr:uid="{00000000-0004-0000-0000-0000DA000000}"/>
    <hyperlink ref="G712" r:id="rId220" xr:uid="{00000000-0004-0000-0000-0000DB000000}"/>
    <hyperlink ref="G713" r:id="rId221" xr:uid="{00000000-0004-0000-0000-0000DC000000}"/>
    <hyperlink ref="G714" r:id="rId222" xr:uid="{00000000-0004-0000-0000-0000DD000000}"/>
    <hyperlink ref="G716" r:id="rId223" xr:uid="{00000000-0004-0000-0000-0000DE000000}"/>
    <hyperlink ref="G717" r:id="rId224" xr:uid="{00000000-0004-0000-0000-0000DF000000}"/>
    <hyperlink ref="G718" r:id="rId225" xr:uid="{00000000-0004-0000-0000-0000E0000000}"/>
    <hyperlink ref="G719" r:id="rId226" xr:uid="{00000000-0004-0000-0000-0000E1000000}"/>
    <hyperlink ref="G720" r:id="rId227" xr:uid="{00000000-0004-0000-0000-0000E2000000}"/>
    <hyperlink ref="G721" r:id="rId228" xr:uid="{00000000-0004-0000-0000-0000E3000000}"/>
    <hyperlink ref="G722" r:id="rId229" xr:uid="{00000000-0004-0000-0000-0000E4000000}"/>
    <hyperlink ref="G723" r:id="rId230" xr:uid="{00000000-0004-0000-0000-0000E5000000}"/>
    <hyperlink ref="G725" r:id="rId231" xr:uid="{00000000-0004-0000-0000-0000E6000000}"/>
    <hyperlink ref="G726" r:id="rId232" xr:uid="{00000000-0004-0000-0000-0000E7000000}"/>
    <hyperlink ref="G728" r:id="rId233" xr:uid="{00000000-0004-0000-0000-0000E8000000}"/>
    <hyperlink ref="G729" r:id="rId234" xr:uid="{00000000-0004-0000-0000-0000E9000000}"/>
    <hyperlink ref="G730" r:id="rId235" xr:uid="{00000000-0004-0000-0000-0000EA000000}"/>
    <hyperlink ref="G731" r:id="rId236" xr:uid="{00000000-0004-0000-0000-0000EB000000}"/>
    <hyperlink ref="G732" r:id="rId237" xr:uid="{00000000-0004-0000-0000-0000EC000000}"/>
    <hyperlink ref="G733" r:id="rId238" xr:uid="{00000000-0004-0000-0000-0000ED000000}"/>
    <hyperlink ref="G734" r:id="rId239" xr:uid="{00000000-0004-0000-0000-0000EE000000}"/>
    <hyperlink ref="G735" r:id="rId240" xr:uid="{00000000-0004-0000-0000-0000EF000000}"/>
    <hyperlink ref="G736" r:id="rId241" xr:uid="{00000000-0004-0000-0000-0000F0000000}"/>
    <hyperlink ref="G737" r:id="rId242" xr:uid="{00000000-0004-0000-0000-0000F1000000}"/>
    <hyperlink ref="G738" r:id="rId243" xr:uid="{00000000-0004-0000-0000-0000F2000000}"/>
    <hyperlink ref="G739" r:id="rId244" xr:uid="{00000000-0004-0000-0000-0000F3000000}"/>
    <hyperlink ref="G740" r:id="rId245" xr:uid="{00000000-0004-0000-0000-0000F4000000}"/>
    <hyperlink ref="G741" r:id="rId246" xr:uid="{00000000-0004-0000-0000-0000F5000000}"/>
    <hyperlink ref="G743" r:id="rId247" xr:uid="{00000000-0004-0000-0000-0000F6000000}"/>
    <hyperlink ref="G744" r:id="rId248" xr:uid="{00000000-0004-0000-0000-0000F7000000}"/>
    <hyperlink ref="G745" r:id="rId249" xr:uid="{00000000-0004-0000-0000-0000F8000000}"/>
    <hyperlink ref="G746" r:id="rId250" xr:uid="{00000000-0004-0000-0000-0000F9000000}"/>
    <hyperlink ref="G747" r:id="rId251" xr:uid="{00000000-0004-0000-0000-0000FA000000}"/>
    <hyperlink ref="G748" r:id="rId252" xr:uid="{00000000-0004-0000-0000-0000FB000000}"/>
    <hyperlink ref="G749" r:id="rId253" xr:uid="{00000000-0004-0000-0000-0000FC000000}"/>
    <hyperlink ref="G750" r:id="rId254" xr:uid="{00000000-0004-0000-0000-0000FD000000}"/>
    <hyperlink ref="G751" r:id="rId255" xr:uid="{00000000-0004-0000-0000-0000FE000000}"/>
    <hyperlink ref="G752" r:id="rId256" xr:uid="{00000000-0004-0000-0000-0000FF000000}"/>
    <hyperlink ref="G753" r:id="rId257" xr:uid="{00000000-0004-0000-0000-000000010000}"/>
    <hyperlink ref="G754" r:id="rId258" xr:uid="{00000000-0004-0000-0000-000001010000}"/>
    <hyperlink ref="G755" r:id="rId259" xr:uid="{00000000-0004-0000-0000-000002010000}"/>
    <hyperlink ref="G756" r:id="rId260" xr:uid="{00000000-0004-0000-0000-000003010000}"/>
    <hyperlink ref="G757" r:id="rId261" xr:uid="{00000000-0004-0000-0000-000004010000}"/>
    <hyperlink ref="G758" r:id="rId262" xr:uid="{00000000-0004-0000-0000-000005010000}"/>
    <hyperlink ref="G759" r:id="rId263" xr:uid="{00000000-0004-0000-0000-000006010000}"/>
    <hyperlink ref="G760" r:id="rId264" xr:uid="{00000000-0004-0000-0000-000007010000}"/>
    <hyperlink ref="G761" r:id="rId265" xr:uid="{00000000-0004-0000-0000-000008010000}"/>
    <hyperlink ref="G762" r:id="rId266" xr:uid="{00000000-0004-0000-0000-000009010000}"/>
    <hyperlink ref="G763" r:id="rId267" xr:uid="{00000000-0004-0000-0000-00000A010000}"/>
    <hyperlink ref="G764" r:id="rId268" xr:uid="{00000000-0004-0000-0000-00000B010000}"/>
    <hyperlink ref="G765" r:id="rId269" xr:uid="{00000000-0004-0000-0000-00000C010000}"/>
    <hyperlink ref="G766" r:id="rId270" xr:uid="{00000000-0004-0000-0000-00000D010000}"/>
    <hyperlink ref="G767" r:id="rId271" xr:uid="{00000000-0004-0000-0000-00000E010000}"/>
    <hyperlink ref="G768" r:id="rId272" xr:uid="{00000000-0004-0000-0000-00000F010000}"/>
    <hyperlink ref="G769" r:id="rId273" xr:uid="{00000000-0004-0000-0000-000010010000}"/>
    <hyperlink ref="G770" r:id="rId274" xr:uid="{00000000-0004-0000-0000-000011010000}"/>
    <hyperlink ref="G771" r:id="rId275" xr:uid="{00000000-0004-0000-0000-000012010000}"/>
    <hyperlink ref="G772" r:id="rId276" xr:uid="{00000000-0004-0000-0000-000013010000}"/>
    <hyperlink ref="G773" r:id="rId277" xr:uid="{00000000-0004-0000-0000-000014010000}"/>
    <hyperlink ref="G774" r:id="rId278" xr:uid="{00000000-0004-0000-0000-000015010000}"/>
    <hyperlink ref="G775" r:id="rId279" xr:uid="{00000000-0004-0000-0000-000016010000}"/>
    <hyperlink ref="G776" r:id="rId280" xr:uid="{00000000-0004-0000-0000-000017010000}"/>
    <hyperlink ref="G777" r:id="rId281" xr:uid="{00000000-0004-0000-0000-000018010000}"/>
    <hyperlink ref="G778" r:id="rId282" xr:uid="{00000000-0004-0000-0000-000019010000}"/>
    <hyperlink ref="G779" r:id="rId283" xr:uid="{00000000-0004-0000-0000-00001A010000}"/>
    <hyperlink ref="G781" r:id="rId284" xr:uid="{00000000-0004-0000-0000-00001B010000}"/>
    <hyperlink ref="G782" r:id="rId285" xr:uid="{00000000-0004-0000-0000-00001C010000}"/>
    <hyperlink ref="G783" r:id="rId286" xr:uid="{00000000-0004-0000-0000-00001D010000}"/>
    <hyperlink ref="G784" r:id="rId287" xr:uid="{00000000-0004-0000-0000-00001E010000}"/>
    <hyperlink ref="G785" r:id="rId288" xr:uid="{00000000-0004-0000-0000-00001F010000}"/>
    <hyperlink ref="G786" r:id="rId289" xr:uid="{00000000-0004-0000-0000-000020010000}"/>
    <hyperlink ref="G787" r:id="rId290" xr:uid="{00000000-0004-0000-0000-000021010000}"/>
    <hyperlink ref="G788" r:id="rId291" xr:uid="{00000000-0004-0000-0000-000022010000}"/>
    <hyperlink ref="G789" r:id="rId292" xr:uid="{00000000-0004-0000-0000-000023010000}"/>
    <hyperlink ref="G790" r:id="rId293" xr:uid="{00000000-0004-0000-0000-000024010000}"/>
    <hyperlink ref="G791" r:id="rId294" xr:uid="{00000000-0004-0000-0000-000025010000}"/>
    <hyperlink ref="G792" r:id="rId295" xr:uid="{00000000-0004-0000-0000-000026010000}"/>
    <hyperlink ref="G793" r:id="rId296" xr:uid="{00000000-0004-0000-0000-000027010000}"/>
    <hyperlink ref="G794" r:id="rId297" xr:uid="{00000000-0004-0000-0000-000028010000}"/>
    <hyperlink ref="G795" r:id="rId298" xr:uid="{00000000-0004-0000-0000-000029010000}"/>
    <hyperlink ref="G796" r:id="rId299" xr:uid="{00000000-0004-0000-0000-00002A010000}"/>
    <hyperlink ref="G798" r:id="rId300" xr:uid="{00000000-0004-0000-0000-00002B010000}"/>
    <hyperlink ref="G799" r:id="rId301" xr:uid="{00000000-0004-0000-0000-00002C010000}"/>
    <hyperlink ref="G800" r:id="rId302" xr:uid="{00000000-0004-0000-0000-00002D010000}"/>
    <hyperlink ref="G801" r:id="rId303" xr:uid="{00000000-0004-0000-0000-00002E010000}"/>
    <hyperlink ref="G802" r:id="rId304" xr:uid="{00000000-0004-0000-0000-00002F010000}"/>
    <hyperlink ref="G803" r:id="rId305" xr:uid="{00000000-0004-0000-0000-000030010000}"/>
    <hyperlink ref="G804" r:id="rId306" xr:uid="{00000000-0004-0000-0000-000031010000}"/>
    <hyperlink ref="G805" r:id="rId307" xr:uid="{00000000-0004-0000-0000-000032010000}"/>
    <hyperlink ref="G806" r:id="rId308" xr:uid="{00000000-0004-0000-0000-000033010000}"/>
    <hyperlink ref="G808" r:id="rId309" xr:uid="{00000000-0004-0000-0000-000034010000}"/>
    <hyperlink ref="G809" r:id="rId310" xr:uid="{00000000-0004-0000-0000-000035010000}"/>
    <hyperlink ref="G810" r:id="rId311" xr:uid="{00000000-0004-0000-0000-000036010000}"/>
    <hyperlink ref="G811" r:id="rId312" xr:uid="{00000000-0004-0000-0000-000037010000}"/>
    <hyperlink ref="G812" r:id="rId313" xr:uid="{00000000-0004-0000-0000-000038010000}"/>
    <hyperlink ref="G813" r:id="rId314" xr:uid="{00000000-0004-0000-0000-000039010000}"/>
    <hyperlink ref="G814" r:id="rId315" xr:uid="{00000000-0004-0000-0000-00003A010000}"/>
    <hyperlink ref="G815" r:id="rId316" xr:uid="{00000000-0004-0000-0000-00003B010000}"/>
    <hyperlink ref="G816" r:id="rId317" xr:uid="{00000000-0004-0000-0000-00003C010000}"/>
    <hyperlink ref="G817" r:id="rId318" xr:uid="{00000000-0004-0000-0000-00003D010000}"/>
    <hyperlink ref="G818" r:id="rId319" xr:uid="{00000000-0004-0000-0000-00003E010000}"/>
    <hyperlink ref="G819" r:id="rId320" xr:uid="{00000000-0004-0000-0000-00003F010000}"/>
    <hyperlink ref="G820" r:id="rId321" xr:uid="{00000000-0004-0000-0000-000040010000}"/>
    <hyperlink ref="G821" r:id="rId322" xr:uid="{00000000-0004-0000-0000-000041010000}"/>
    <hyperlink ref="G822" r:id="rId323" xr:uid="{00000000-0004-0000-0000-000042010000}"/>
    <hyperlink ref="G823" r:id="rId324" xr:uid="{00000000-0004-0000-0000-000043010000}"/>
    <hyperlink ref="G824" r:id="rId325" xr:uid="{00000000-0004-0000-0000-000044010000}"/>
    <hyperlink ref="G825" r:id="rId326" xr:uid="{00000000-0004-0000-0000-000045010000}"/>
    <hyperlink ref="G826" r:id="rId327" xr:uid="{00000000-0004-0000-0000-000046010000}"/>
    <hyperlink ref="G827" r:id="rId328" xr:uid="{00000000-0004-0000-0000-000047010000}"/>
    <hyperlink ref="G828" r:id="rId329" xr:uid="{00000000-0004-0000-0000-000048010000}"/>
    <hyperlink ref="G829" r:id="rId330" xr:uid="{00000000-0004-0000-0000-000049010000}"/>
    <hyperlink ref="G830" r:id="rId331" xr:uid="{00000000-0004-0000-0000-00004A010000}"/>
    <hyperlink ref="G831" r:id="rId332" xr:uid="{00000000-0004-0000-0000-00004B010000}"/>
    <hyperlink ref="G832" r:id="rId333" xr:uid="{00000000-0004-0000-0000-00004C010000}"/>
    <hyperlink ref="G833" r:id="rId334" xr:uid="{00000000-0004-0000-0000-00004D010000}"/>
    <hyperlink ref="G834" r:id="rId335" xr:uid="{00000000-0004-0000-0000-00004E010000}"/>
    <hyperlink ref="G835" r:id="rId336" xr:uid="{00000000-0004-0000-0000-00004F010000}"/>
    <hyperlink ref="G836" r:id="rId337" xr:uid="{00000000-0004-0000-0000-000050010000}"/>
    <hyperlink ref="G837" r:id="rId338" xr:uid="{00000000-0004-0000-0000-000051010000}"/>
    <hyperlink ref="G838" r:id="rId339" xr:uid="{00000000-0004-0000-0000-000052010000}"/>
    <hyperlink ref="G839" r:id="rId340" xr:uid="{00000000-0004-0000-0000-000053010000}"/>
    <hyperlink ref="G840" r:id="rId341" xr:uid="{00000000-0004-0000-0000-000054010000}"/>
    <hyperlink ref="G841" r:id="rId342" xr:uid="{00000000-0004-0000-0000-000055010000}"/>
    <hyperlink ref="G842" r:id="rId343" xr:uid="{00000000-0004-0000-0000-000056010000}"/>
    <hyperlink ref="G845" r:id="rId344" xr:uid="{00000000-0004-0000-0000-000057010000}"/>
    <hyperlink ref="G846" r:id="rId345" xr:uid="{00000000-0004-0000-0000-000058010000}"/>
    <hyperlink ref="G847" r:id="rId346" xr:uid="{00000000-0004-0000-0000-000059010000}"/>
    <hyperlink ref="G848" r:id="rId347" xr:uid="{00000000-0004-0000-0000-00005A010000}"/>
    <hyperlink ref="G849" r:id="rId348" xr:uid="{00000000-0004-0000-0000-00005B010000}"/>
    <hyperlink ref="G850" r:id="rId349" xr:uid="{00000000-0004-0000-0000-00005C010000}"/>
    <hyperlink ref="G851" r:id="rId350" xr:uid="{00000000-0004-0000-0000-00005D010000}"/>
    <hyperlink ref="G852" r:id="rId351" xr:uid="{00000000-0004-0000-0000-00005E010000}"/>
    <hyperlink ref="G853" r:id="rId352" xr:uid="{00000000-0004-0000-0000-00005F010000}"/>
    <hyperlink ref="G854" r:id="rId353" xr:uid="{00000000-0004-0000-0000-000060010000}"/>
    <hyperlink ref="G856" r:id="rId354" xr:uid="{00000000-0004-0000-0000-000061010000}"/>
    <hyperlink ref="G857" r:id="rId355" xr:uid="{00000000-0004-0000-0000-000062010000}"/>
    <hyperlink ref="G858" r:id="rId356" xr:uid="{00000000-0004-0000-0000-000063010000}"/>
    <hyperlink ref="G859" r:id="rId357" xr:uid="{00000000-0004-0000-0000-000064010000}"/>
    <hyperlink ref="G860" r:id="rId358" xr:uid="{00000000-0004-0000-0000-000065010000}"/>
    <hyperlink ref="G861" r:id="rId359" xr:uid="{00000000-0004-0000-0000-000066010000}"/>
    <hyperlink ref="G862" r:id="rId360" xr:uid="{00000000-0004-0000-0000-000067010000}"/>
    <hyperlink ref="G863" r:id="rId361" xr:uid="{00000000-0004-0000-0000-000068010000}"/>
    <hyperlink ref="G864" r:id="rId362" xr:uid="{00000000-0004-0000-0000-000069010000}"/>
    <hyperlink ref="G865" r:id="rId363" xr:uid="{00000000-0004-0000-0000-00006A010000}"/>
    <hyperlink ref="G866" r:id="rId364" xr:uid="{00000000-0004-0000-0000-00006B010000}"/>
    <hyperlink ref="G867" r:id="rId365" xr:uid="{00000000-0004-0000-0000-00006C010000}"/>
    <hyperlink ref="G869" r:id="rId366" xr:uid="{00000000-0004-0000-0000-00006D010000}"/>
    <hyperlink ref="G870" r:id="rId367" xr:uid="{00000000-0004-0000-0000-00006E010000}"/>
    <hyperlink ref="G871" r:id="rId368" xr:uid="{00000000-0004-0000-0000-00006F010000}"/>
    <hyperlink ref="G872" r:id="rId369" xr:uid="{00000000-0004-0000-0000-000070010000}"/>
    <hyperlink ref="G873" r:id="rId370" xr:uid="{00000000-0004-0000-0000-000071010000}"/>
    <hyperlink ref="G874" r:id="rId371" xr:uid="{00000000-0004-0000-0000-000072010000}"/>
    <hyperlink ref="G875" r:id="rId372" xr:uid="{00000000-0004-0000-0000-000073010000}"/>
    <hyperlink ref="G876" r:id="rId373" xr:uid="{00000000-0004-0000-0000-000074010000}"/>
    <hyperlink ref="G877" r:id="rId374" xr:uid="{00000000-0004-0000-0000-000075010000}"/>
    <hyperlink ref="G879" r:id="rId375" xr:uid="{00000000-0004-0000-0000-000076010000}"/>
    <hyperlink ref="G880" r:id="rId376" xr:uid="{00000000-0004-0000-0000-000077010000}"/>
    <hyperlink ref="G881" r:id="rId377" xr:uid="{00000000-0004-0000-0000-000078010000}"/>
    <hyperlink ref="G882" r:id="rId378" xr:uid="{00000000-0004-0000-0000-000079010000}"/>
    <hyperlink ref="G883" r:id="rId379" xr:uid="{00000000-0004-0000-0000-00007A010000}"/>
    <hyperlink ref="G884" r:id="rId380" xr:uid="{00000000-0004-0000-0000-00007B010000}"/>
    <hyperlink ref="G885" r:id="rId381" xr:uid="{00000000-0004-0000-0000-00007C010000}"/>
    <hyperlink ref="G886" r:id="rId382" xr:uid="{00000000-0004-0000-0000-00007D010000}"/>
    <hyperlink ref="G887" r:id="rId383" xr:uid="{00000000-0004-0000-0000-00007E010000}"/>
    <hyperlink ref="G888" r:id="rId384" xr:uid="{00000000-0004-0000-0000-00007F010000}"/>
    <hyperlink ref="G889" r:id="rId385" xr:uid="{00000000-0004-0000-0000-000080010000}"/>
    <hyperlink ref="G890" r:id="rId386" xr:uid="{00000000-0004-0000-0000-000081010000}"/>
    <hyperlink ref="G891" r:id="rId387" xr:uid="{00000000-0004-0000-0000-000082010000}"/>
    <hyperlink ref="G892" r:id="rId388" xr:uid="{00000000-0004-0000-0000-000083010000}"/>
    <hyperlink ref="G893" r:id="rId389" xr:uid="{00000000-0004-0000-0000-000084010000}"/>
    <hyperlink ref="G894" r:id="rId390" xr:uid="{00000000-0004-0000-0000-000085010000}"/>
    <hyperlink ref="G895" r:id="rId391" xr:uid="{00000000-0004-0000-0000-000086010000}"/>
    <hyperlink ref="G896" r:id="rId392" xr:uid="{00000000-0004-0000-0000-000087010000}"/>
    <hyperlink ref="G897" r:id="rId393" xr:uid="{00000000-0004-0000-0000-000088010000}"/>
    <hyperlink ref="G898" r:id="rId394" xr:uid="{00000000-0004-0000-0000-000089010000}"/>
    <hyperlink ref="G899" r:id="rId395" xr:uid="{00000000-0004-0000-0000-00008A010000}"/>
    <hyperlink ref="G900" r:id="rId396" xr:uid="{00000000-0004-0000-0000-00008B010000}"/>
    <hyperlink ref="G902" r:id="rId397" xr:uid="{00000000-0004-0000-0000-00008C010000}"/>
    <hyperlink ref="G903" r:id="rId398" xr:uid="{00000000-0004-0000-0000-00008D010000}"/>
    <hyperlink ref="G904" r:id="rId399" xr:uid="{00000000-0004-0000-0000-00008E010000}"/>
    <hyperlink ref="G905" r:id="rId400" xr:uid="{00000000-0004-0000-0000-00008F010000}"/>
    <hyperlink ref="G906" r:id="rId401" xr:uid="{00000000-0004-0000-0000-000090010000}"/>
    <hyperlink ref="G907" r:id="rId402" xr:uid="{00000000-0004-0000-0000-000091010000}"/>
    <hyperlink ref="G908" r:id="rId403" xr:uid="{00000000-0004-0000-0000-000092010000}"/>
    <hyperlink ref="G909" r:id="rId404" xr:uid="{00000000-0004-0000-0000-000093010000}"/>
    <hyperlink ref="G910" r:id="rId405" xr:uid="{00000000-0004-0000-0000-000094010000}"/>
    <hyperlink ref="G911" r:id="rId406" xr:uid="{00000000-0004-0000-0000-000095010000}"/>
    <hyperlink ref="G912" r:id="rId407" xr:uid="{00000000-0004-0000-0000-000096010000}"/>
    <hyperlink ref="G843" r:id="rId408" xr:uid="{00000000-0004-0000-0000-000097010000}"/>
    <hyperlink ref="G913" r:id="rId409" xr:uid="{00000000-0004-0000-0000-000098010000}"/>
    <hyperlink ref="G914" r:id="rId410" xr:uid="{00000000-0004-0000-0000-000099010000}"/>
    <hyperlink ref="G915" r:id="rId411" xr:uid="{00000000-0004-0000-0000-00009A010000}"/>
    <hyperlink ref="G916" r:id="rId412" xr:uid="{00000000-0004-0000-0000-00009B010000}"/>
    <hyperlink ref="G917" r:id="rId413" xr:uid="{00000000-0004-0000-0000-00009C010000}"/>
    <hyperlink ref="G920" r:id="rId414" xr:uid="{00000000-0004-0000-0000-00009D010000}"/>
    <hyperlink ref="G921" r:id="rId415" xr:uid="{00000000-0004-0000-0000-00009E010000}"/>
    <hyperlink ref="G922" r:id="rId416" xr:uid="{00000000-0004-0000-0000-00009F010000}"/>
    <hyperlink ref="G923" r:id="rId417" xr:uid="{00000000-0004-0000-0000-0000A0010000}"/>
    <hyperlink ref="G924" r:id="rId418" xr:uid="{00000000-0004-0000-0000-0000A1010000}"/>
    <hyperlink ref="G925" r:id="rId419" xr:uid="{00000000-0004-0000-0000-0000A2010000}"/>
    <hyperlink ref="G926" r:id="rId420" xr:uid="{00000000-0004-0000-0000-0000A3010000}"/>
    <hyperlink ref="G927" r:id="rId421" xr:uid="{00000000-0004-0000-0000-0000A4010000}"/>
    <hyperlink ref="G928" r:id="rId422" xr:uid="{00000000-0004-0000-0000-0000A5010000}"/>
    <hyperlink ref="G929" r:id="rId423" xr:uid="{00000000-0004-0000-0000-0000A6010000}"/>
    <hyperlink ref="G930" r:id="rId424" xr:uid="{00000000-0004-0000-0000-0000A7010000}"/>
    <hyperlink ref="G931" r:id="rId425" xr:uid="{00000000-0004-0000-0000-0000A8010000}"/>
    <hyperlink ref="G932" r:id="rId426" xr:uid="{00000000-0004-0000-0000-0000A9010000}"/>
    <hyperlink ref="G933" r:id="rId427" xr:uid="{00000000-0004-0000-0000-0000AA010000}"/>
    <hyperlink ref="G934" r:id="rId428" xr:uid="{00000000-0004-0000-0000-0000AB010000}"/>
    <hyperlink ref="G935" r:id="rId429" xr:uid="{00000000-0004-0000-0000-0000AC010000}"/>
    <hyperlink ref="G936" r:id="rId430" xr:uid="{00000000-0004-0000-0000-0000AD010000}"/>
    <hyperlink ref="G937" r:id="rId431" xr:uid="{00000000-0004-0000-0000-0000AE010000}"/>
    <hyperlink ref="G940" r:id="rId432" xr:uid="{00000000-0004-0000-0000-0000AF010000}"/>
    <hyperlink ref="G941" r:id="rId433" xr:uid="{00000000-0004-0000-0000-0000B0010000}"/>
    <hyperlink ref="G942" r:id="rId434" xr:uid="{00000000-0004-0000-0000-0000B1010000}"/>
    <hyperlink ref="G943" r:id="rId435" xr:uid="{00000000-0004-0000-0000-0000B2010000}"/>
    <hyperlink ref="G944" r:id="rId436" xr:uid="{00000000-0004-0000-0000-0000B3010000}"/>
    <hyperlink ref="G945" r:id="rId437" xr:uid="{00000000-0004-0000-0000-0000B4010000}"/>
    <hyperlink ref="G946" r:id="rId438" xr:uid="{00000000-0004-0000-0000-0000B5010000}"/>
    <hyperlink ref="G947" r:id="rId439" xr:uid="{00000000-0004-0000-0000-0000B6010000}"/>
    <hyperlink ref="G948" r:id="rId440" xr:uid="{00000000-0004-0000-0000-0000B7010000}"/>
    <hyperlink ref="G950" r:id="rId441" xr:uid="{00000000-0004-0000-0000-0000B8010000}"/>
    <hyperlink ref="G951" r:id="rId442" xr:uid="{00000000-0004-0000-0000-0000B9010000}"/>
    <hyperlink ref="G955" r:id="rId443" xr:uid="{00000000-0004-0000-0000-0000BA010000}"/>
    <hyperlink ref="G956" r:id="rId444" xr:uid="{00000000-0004-0000-0000-0000BB010000}"/>
    <hyperlink ref="G957" r:id="rId445" xr:uid="{00000000-0004-0000-0000-0000BC010000}"/>
    <hyperlink ref="G958" r:id="rId446" xr:uid="{00000000-0004-0000-0000-0000BD010000}"/>
    <hyperlink ref="G959" r:id="rId447" xr:uid="{00000000-0004-0000-0000-0000BE010000}"/>
    <hyperlink ref="G960" r:id="rId448" xr:uid="{00000000-0004-0000-0000-0000BF010000}"/>
    <hyperlink ref="G961" r:id="rId449" xr:uid="{00000000-0004-0000-0000-0000C0010000}"/>
    <hyperlink ref="G939" r:id="rId450" xr:uid="{00000000-0004-0000-0000-0000C1010000}"/>
    <hyperlink ref="G938" r:id="rId451" xr:uid="{00000000-0004-0000-0000-0000C2010000}"/>
    <hyperlink ref="G962" r:id="rId452" xr:uid="{00000000-0004-0000-0000-0000C3010000}"/>
    <hyperlink ref="G963" r:id="rId453" xr:uid="{00000000-0004-0000-0000-0000C4010000}"/>
    <hyperlink ref="G964" r:id="rId454" xr:uid="{00000000-0004-0000-0000-0000C5010000}"/>
    <hyperlink ref="G965" r:id="rId455" xr:uid="{00000000-0004-0000-0000-0000C6010000}"/>
    <hyperlink ref="G966" r:id="rId456" xr:uid="{00000000-0004-0000-0000-0000C7010000}"/>
    <hyperlink ref="G967" r:id="rId457" xr:uid="{00000000-0004-0000-0000-0000C8010000}"/>
    <hyperlink ref="G968" r:id="rId458" xr:uid="{00000000-0004-0000-0000-0000C9010000}"/>
    <hyperlink ref="G969" r:id="rId459" xr:uid="{00000000-0004-0000-0000-0000CA010000}"/>
    <hyperlink ref="G970" r:id="rId460" xr:uid="{00000000-0004-0000-0000-0000CB010000}"/>
    <hyperlink ref="G971" r:id="rId461" xr:uid="{00000000-0004-0000-0000-0000CC010000}"/>
    <hyperlink ref="G972" r:id="rId462" xr:uid="{00000000-0004-0000-0000-0000CD010000}"/>
    <hyperlink ref="G973" r:id="rId463" xr:uid="{00000000-0004-0000-0000-0000CE010000}"/>
    <hyperlink ref="G974" r:id="rId464" xr:uid="{00000000-0004-0000-0000-0000CF010000}"/>
    <hyperlink ref="G975" r:id="rId465" xr:uid="{00000000-0004-0000-0000-0000D0010000}"/>
    <hyperlink ref="G976" r:id="rId466" xr:uid="{00000000-0004-0000-0000-0000D1010000}"/>
    <hyperlink ref="G977" r:id="rId467" xr:uid="{00000000-0004-0000-0000-0000D2010000}"/>
    <hyperlink ref="G978" r:id="rId468" xr:uid="{00000000-0004-0000-0000-0000D3010000}"/>
    <hyperlink ref="G979" r:id="rId469" xr:uid="{00000000-0004-0000-0000-0000D4010000}"/>
    <hyperlink ref="G980" r:id="rId470" xr:uid="{00000000-0004-0000-0000-0000D5010000}"/>
    <hyperlink ref="G981" r:id="rId471" xr:uid="{00000000-0004-0000-0000-0000D6010000}"/>
    <hyperlink ref="G982" r:id="rId472" xr:uid="{00000000-0004-0000-0000-0000D7010000}"/>
    <hyperlink ref="G983" r:id="rId473" xr:uid="{00000000-0004-0000-0000-0000D8010000}"/>
    <hyperlink ref="G952" r:id="rId474" xr:uid="{00000000-0004-0000-0000-0000D9010000}"/>
    <hyperlink ref="G953" r:id="rId475" xr:uid="{00000000-0004-0000-0000-0000DA010000}"/>
    <hyperlink ref="G954" r:id="rId476" xr:uid="{00000000-0004-0000-0000-0000DB010000}"/>
    <hyperlink ref="G984" r:id="rId477" xr:uid="{00000000-0004-0000-0000-0000DC010000}"/>
    <hyperlink ref="G985" r:id="rId478" xr:uid="{00000000-0004-0000-0000-0000DD010000}"/>
    <hyperlink ref="G986" r:id="rId479" xr:uid="{00000000-0004-0000-0000-0000DE010000}"/>
    <hyperlink ref="G987" r:id="rId480" xr:uid="{00000000-0004-0000-0000-0000DF010000}"/>
    <hyperlink ref="G989" r:id="rId481" xr:uid="{00000000-0004-0000-0000-0000E0010000}"/>
    <hyperlink ref="G990" r:id="rId482" xr:uid="{00000000-0004-0000-0000-0000E1010000}"/>
    <hyperlink ref="G991" r:id="rId483" xr:uid="{00000000-0004-0000-0000-0000E2010000}"/>
    <hyperlink ref="G992" r:id="rId484" xr:uid="{00000000-0004-0000-0000-0000E3010000}"/>
    <hyperlink ref="G993" r:id="rId485" xr:uid="{00000000-0004-0000-0000-0000E4010000}"/>
    <hyperlink ref="G994" r:id="rId486" xr:uid="{00000000-0004-0000-0000-0000E5010000}"/>
    <hyperlink ref="G995" r:id="rId487" xr:uid="{00000000-0004-0000-0000-0000E6010000}"/>
    <hyperlink ref="G996" r:id="rId488" xr:uid="{00000000-0004-0000-0000-0000E7010000}"/>
    <hyperlink ref="G999" r:id="rId489" xr:uid="{00000000-0004-0000-0000-0000E8010000}"/>
    <hyperlink ref="G1000" r:id="rId490" xr:uid="{00000000-0004-0000-0000-0000E9010000}"/>
    <hyperlink ref="G1001" r:id="rId491" xr:uid="{00000000-0004-0000-0000-0000EA010000}"/>
    <hyperlink ref="G1002" r:id="rId492" xr:uid="{00000000-0004-0000-0000-0000EB010000}"/>
    <hyperlink ref="G1003" r:id="rId493" xr:uid="{00000000-0004-0000-0000-0000EC010000}"/>
    <hyperlink ref="G1004" r:id="rId494" xr:uid="{00000000-0004-0000-0000-0000ED010000}"/>
    <hyperlink ref="G1005" r:id="rId495" xr:uid="{00000000-0004-0000-0000-0000EE010000}"/>
    <hyperlink ref="G1006" r:id="rId496" xr:uid="{00000000-0004-0000-0000-0000EF010000}"/>
    <hyperlink ref="G1007" r:id="rId497" xr:uid="{00000000-0004-0000-0000-0000F0010000}"/>
    <hyperlink ref="G1008" r:id="rId498" xr:uid="{00000000-0004-0000-0000-0000F1010000}"/>
    <hyperlink ref="G1009" r:id="rId499" xr:uid="{00000000-0004-0000-0000-0000F2010000}"/>
    <hyperlink ref="G1010" r:id="rId500" xr:uid="{00000000-0004-0000-0000-0000F3010000}"/>
    <hyperlink ref="G1011" r:id="rId501" xr:uid="{00000000-0004-0000-0000-0000F4010000}"/>
    <hyperlink ref="G1012" r:id="rId502" xr:uid="{00000000-0004-0000-0000-0000F5010000}"/>
    <hyperlink ref="G1015" r:id="rId503" xr:uid="{00000000-0004-0000-0000-0000F6010000}"/>
    <hyperlink ref="G1016" r:id="rId504" xr:uid="{00000000-0004-0000-0000-0000F7010000}"/>
    <hyperlink ref="G1017" r:id="rId505" xr:uid="{00000000-0004-0000-0000-0000F8010000}"/>
    <hyperlink ref="G1018" r:id="rId506" xr:uid="{00000000-0004-0000-0000-0000F9010000}"/>
    <hyperlink ref="G1022" r:id="rId507" xr:uid="{00000000-0004-0000-0000-0000FA010000}"/>
    <hyperlink ref="G1060" r:id="rId508" xr:uid="{00000000-0004-0000-0000-0000FB010000}"/>
    <hyperlink ref="G1167" r:id="rId509" xr:uid="{00000000-0004-0000-0000-0000FC010000}"/>
    <hyperlink ref="G1039" r:id="rId510" xr:uid="{00000000-0004-0000-0000-0000FD010000}"/>
    <hyperlink ref="G1062" r:id="rId511" xr:uid="{00000000-0004-0000-0000-0000FE010000}"/>
    <hyperlink ref="G1148" r:id="rId512" xr:uid="{00000000-0004-0000-0000-0000FF010000}"/>
    <hyperlink ref="G1063" r:id="rId513" xr:uid="{00000000-0004-0000-0000-000000020000}"/>
    <hyperlink ref="G1043" r:id="rId514" xr:uid="{00000000-0004-0000-0000-000001020000}"/>
    <hyperlink ref="G1054" r:id="rId515" xr:uid="{00000000-0004-0000-0000-000002020000}"/>
    <hyperlink ref="G1028" r:id="rId516" xr:uid="{00000000-0004-0000-0000-000003020000}"/>
    <hyperlink ref="G1146" r:id="rId517" xr:uid="{00000000-0004-0000-0000-000004020000}"/>
    <hyperlink ref="G1029" r:id="rId518" xr:uid="{00000000-0004-0000-0000-000005020000}"/>
    <hyperlink ref="G1065" r:id="rId519" xr:uid="{00000000-0004-0000-0000-000006020000}"/>
    <hyperlink ref="G1066" r:id="rId520" xr:uid="{00000000-0004-0000-0000-000007020000}"/>
    <hyperlink ref="G1067" r:id="rId521" xr:uid="{00000000-0004-0000-0000-000008020000}"/>
    <hyperlink ref="G1052" r:id="rId522" xr:uid="{00000000-0004-0000-0000-000009020000}"/>
    <hyperlink ref="G1168" r:id="rId523" xr:uid="{00000000-0004-0000-0000-00000A020000}"/>
    <hyperlink ref="G1069" r:id="rId524" xr:uid="{00000000-0004-0000-0000-00000B020000}"/>
    <hyperlink ref="G1166" r:id="rId525" xr:uid="{00000000-0004-0000-0000-00000C020000}"/>
    <hyperlink ref="G1058" r:id="rId526" xr:uid="{00000000-0004-0000-0000-00000D020000}"/>
    <hyperlink ref="G1070" r:id="rId527" xr:uid="{00000000-0004-0000-0000-00000E020000}"/>
    <hyperlink ref="G1071" r:id="rId528" xr:uid="{00000000-0004-0000-0000-00000F020000}"/>
    <hyperlink ref="G1072" r:id="rId529" xr:uid="{00000000-0004-0000-0000-000010020000}"/>
    <hyperlink ref="G1145" r:id="rId530" xr:uid="{00000000-0004-0000-0000-000011020000}"/>
    <hyperlink ref="G1044" r:id="rId531" xr:uid="{00000000-0004-0000-0000-000012020000}"/>
    <hyperlink ref="G1073" r:id="rId532" xr:uid="{00000000-0004-0000-0000-000013020000}"/>
    <hyperlink ref="G1173" r:id="rId533" xr:uid="{00000000-0004-0000-0000-000014020000}"/>
    <hyperlink ref="G1074" r:id="rId534" xr:uid="{00000000-0004-0000-0000-000015020000}"/>
    <hyperlink ref="G1075" r:id="rId535" xr:uid="{00000000-0004-0000-0000-000016020000}"/>
    <hyperlink ref="G1032" r:id="rId536" xr:uid="{00000000-0004-0000-0000-000017020000}"/>
    <hyperlink ref="G1161" r:id="rId537" xr:uid="{00000000-0004-0000-0000-000018020000}"/>
    <hyperlink ref="G1076" r:id="rId538" xr:uid="{00000000-0004-0000-0000-000019020000}"/>
    <hyperlink ref="G1077" r:id="rId539" xr:uid="{00000000-0004-0000-0000-00001A020000}"/>
    <hyperlink ref="G1078" r:id="rId540" xr:uid="{00000000-0004-0000-0000-00001B020000}"/>
    <hyperlink ref="G1079" r:id="rId541" xr:uid="{00000000-0004-0000-0000-00001C020000}"/>
    <hyperlink ref="G1080" r:id="rId542" xr:uid="{00000000-0004-0000-0000-00001D020000}"/>
    <hyperlink ref="G1081" r:id="rId543" xr:uid="{00000000-0004-0000-0000-00001E020000}"/>
    <hyperlink ref="G1035" r:id="rId544" xr:uid="{00000000-0004-0000-0000-00001F020000}"/>
    <hyperlink ref="G1082" r:id="rId545" xr:uid="{00000000-0004-0000-0000-000020020000}"/>
    <hyperlink ref="G1053" r:id="rId546" xr:uid="{00000000-0004-0000-0000-000021020000}"/>
    <hyperlink ref="G1023" r:id="rId547" xr:uid="{00000000-0004-0000-0000-000022020000}"/>
    <hyperlink ref="G1083" r:id="rId548" xr:uid="{00000000-0004-0000-0000-000023020000}"/>
    <hyperlink ref="G1031" r:id="rId549" xr:uid="{00000000-0004-0000-0000-000024020000}"/>
    <hyperlink ref="G1084" r:id="rId550" xr:uid="{00000000-0004-0000-0000-000025020000}"/>
    <hyperlink ref="G1085" r:id="rId551" xr:uid="{00000000-0004-0000-0000-000026020000}"/>
    <hyperlink ref="G1086" r:id="rId552" xr:uid="{00000000-0004-0000-0000-000027020000}"/>
    <hyperlink ref="G1087" r:id="rId553" xr:uid="{00000000-0004-0000-0000-000028020000}"/>
    <hyperlink ref="G1036" r:id="rId554" xr:uid="{00000000-0004-0000-0000-000029020000}"/>
    <hyperlink ref="G1088" r:id="rId555" xr:uid="{00000000-0004-0000-0000-00002A020000}"/>
    <hyperlink ref="G1169" r:id="rId556" xr:uid="{00000000-0004-0000-0000-00002B020000}"/>
    <hyperlink ref="G1089" r:id="rId557" xr:uid="{00000000-0004-0000-0000-00002C020000}"/>
    <hyperlink ref="G1090" r:id="rId558" xr:uid="{00000000-0004-0000-0000-00002D020000}"/>
    <hyperlink ref="G1091" r:id="rId559" xr:uid="{00000000-0004-0000-0000-00002E020000}"/>
    <hyperlink ref="G1092" r:id="rId560" xr:uid="{00000000-0004-0000-0000-00002F020000}"/>
    <hyperlink ref="G1093" r:id="rId561" xr:uid="{00000000-0004-0000-0000-000030020000}"/>
    <hyperlink ref="G1094" r:id="rId562" xr:uid="{00000000-0004-0000-0000-000031020000}"/>
    <hyperlink ref="G1024" r:id="rId563" xr:uid="{00000000-0004-0000-0000-000032020000}"/>
    <hyperlink ref="G1153" r:id="rId564" xr:uid="{00000000-0004-0000-0000-000033020000}"/>
    <hyperlink ref="G1095" r:id="rId565" xr:uid="{00000000-0004-0000-0000-000034020000}"/>
    <hyperlink ref="G1096" r:id="rId566" xr:uid="{00000000-0004-0000-0000-000035020000}"/>
    <hyperlink ref="G1050" r:id="rId567" xr:uid="{00000000-0004-0000-0000-000036020000}"/>
    <hyperlink ref="G1097" r:id="rId568" xr:uid="{00000000-0004-0000-0000-000037020000}"/>
    <hyperlink ref="G1098" r:id="rId569" xr:uid="{00000000-0004-0000-0000-000038020000}"/>
    <hyperlink ref="G1099" r:id="rId570" xr:uid="{00000000-0004-0000-0000-000039020000}"/>
    <hyperlink ref="G1100" r:id="rId571" xr:uid="{00000000-0004-0000-0000-00003A020000}"/>
    <hyperlink ref="G1030" r:id="rId572" xr:uid="{00000000-0004-0000-0000-00003B020000}"/>
    <hyperlink ref="G1026" r:id="rId573" xr:uid="{00000000-0004-0000-0000-00003C020000}"/>
    <hyperlink ref="G1059" r:id="rId574" xr:uid="{00000000-0004-0000-0000-00003D020000}"/>
    <hyperlink ref="G1037" r:id="rId575" xr:uid="{00000000-0004-0000-0000-00003E020000}"/>
    <hyperlink ref="G1101" r:id="rId576" xr:uid="{00000000-0004-0000-0000-00003F020000}"/>
    <hyperlink ref="G1155" r:id="rId577" xr:uid="{00000000-0004-0000-0000-000040020000}"/>
    <hyperlink ref="G1102" r:id="rId578" xr:uid="{00000000-0004-0000-0000-000041020000}"/>
    <hyperlink ref="G1103" r:id="rId579" xr:uid="{00000000-0004-0000-0000-000042020000}"/>
    <hyperlink ref="G1104" r:id="rId580" xr:uid="{00000000-0004-0000-0000-000043020000}"/>
    <hyperlink ref="G1046" r:id="rId581" xr:uid="{00000000-0004-0000-0000-000044020000}"/>
    <hyperlink ref="G1105" r:id="rId582" xr:uid="{00000000-0004-0000-0000-000045020000}"/>
    <hyperlink ref="G1106" r:id="rId583" xr:uid="{00000000-0004-0000-0000-000046020000}"/>
    <hyperlink ref="G1107" r:id="rId584" xr:uid="{00000000-0004-0000-0000-000047020000}"/>
    <hyperlink ref="G1038" r:id="rId585" xr:uid="{00000000-0004-0000-0000-000048020000}"/>
    <hyperlink ref="G1108" r:id="rId586" xr:uid="{00000000-0004-0000-0000-000049020000}"/>
    <hyperlink ref="G1109" r:id="rId587" xr:uid="{00000000-0004-0000-0000-00004A020000}"/>
    <hyperlink ref="G1110" r:id="rId588" xr:uid="{00000000-0004-0000-0000-00004B020000}"/>
    <hyperlink ref="G1111" r:id="rId589" xr:uid="{00000000-0004-0000-0000-00004C020000}"/>
    <hyperlink ref="G1112" r:id="rId590" xr:uid="{00000000-0004-0000-0000-00004D020000}"/>
    <hyperlink ref="G1113" r:id="rId591" xr:uid="{00000000-0004-0000-0000-00004E020000}"/>
    <hyperlink ref="G1157" r:id="rId592" xr:uid="{00000000-0004-0000-0000-00004F020000}"/>
    <hyperlink ref="G1040" r:id="rId593" xr:uid="{00000000-0004-0000-0000-000050020000}"/>
    <hyperlink ref="G1057" r:id="rId594" xr:uid="{00000000-0004-0000-0000-000051020000}"/>
    <hyperlink ref="G1156" r:id="rId595" xr:uid="{00000000-0004-0000-0000-000052020000}"/>
    <hyperlink ref="G1114" r:id="rId596" xr:uid="{00000000-0004-0000-0000-000053020000}"/>
    <hyperlink ref="G1115" r:id="rId597" xr:uid="{00000000-0004-0000-0000-000054020000}"/>
    <hyperlink ref="G1049" r:id="rId598" xr:uid="{00000000-0004-0000-0000-000055020000}"/>
    <hyperlink ref="G1025" r:id="rId599" xr:uid="{00000000-0004-0000-0000-000056020000}"/>
    <hyperlink ref="G1158" r:id="rId600" xr:uid="{00000000-0004-0000-0000-000057020000}"/>
    <hyperlink ref="G1116" r:id="rId601" xr:uid="{00000000-0004-0000-0000-000058020000}"/>
    <hyperlink ref="G1117" r:id="rId602" xr:uid="{00000000-0004-0000-0000-000059020000}"/>
    <hyperlink ref="G1055" r:id="rId603" xr:uid="{00000000-0004-0000-0000-00005A020000}"/>
    <hyperlink ref="G1118" r:id="rId604" xr:uid="{00000000-0004-0000-0000-00005B020000}"/>
    <hyperlink ref="G1119" r:id="rId605" xr:uid="{00000000-0004-0000-0000-00005C020000}"/>
    <hyperlink ref="G1120" r:id="rId606" xr:uid="{00000000-0004-0000-0000-00005D020000}"/>
    <hyperlink ref="G1121" r:id="rId607" xr:uid="{00000000-0004-0000-0000-00005E020000}"/>
    <hyperlink ref="G1160" r:id="rId608" xr:uid="{00000000-0004-0000-0000-00005F020000}"/>
    <hyperlink ref="G1122" r:id="rId609" xr:uid="{00000000-0004-0000-0000-000060020000}"/>
    <hyperlink ref="G1123" r:id="rId610" xr:uid="{00000000-0004-0000-0000-000061020000}"/>
    <hyperlink ref="G1147" r:id="rId611" xr:uid="{00000000-0004-0000-0000-000062020000}"/>
    <hyperlink ref="G1051" r:id="rId612" xr:uid="{00000000-0004-0000-0000-000063020000}"/>
    <hyperlink ref="G1124" r:id="rId613" xr:uid="{00000000-0004-0000-0000-000064020000}"/>
    <hyperlink ref="G1165" r:id="rId614" xr:uid="{00000000-0004-0000-0000-000065020000}"/>
    <hyperlink ref="G1125" r:id="rId615" xr:uid="{00000000-0004-0000-0000-000066020000}"/>
    <hyperlink ref="G1034" r:id="rId616" xr:uid="{00000000-0004-0000-0000-000067020000}"/>
    <hyperlink ref="G1126" r:id="rId617" xr:uid="{00000000-0004-0000-0000-000068020000}"/>
    <hyperlink ref="G1164" r:id="rId618" xr:uid="{00000000-0004-0000-0000-000069020000}"/>
    <hyperlink ref="G1041" r:id="rId619" xr:uid="{00000000-0004-0000-0000-00006A020000}"/>
    <hyperlink ref="G1127" r:id="rId620" xr:uid="{00000000-0004-0000-0000-00006B020000}"/>
    <hyperlink ref="G1033" r:id="rId621" xr:uid="{00000000-0004-0000-0000-00006C020000}"/>
    <hyperlink ref="G1048" r:id="rId622" xr:uid="{00000000-0004-0000-0000-00006D020000}"/>
    <hyperlink ref="G1128" r:id="rId623" xr:uid="{00000000-0004-0000-0000-00006E020000}"/>
    <hyperlink ref="G1129" r:id="rId624" xr:uid="{00000000-0004-0000-0000-00006F020000}"/>
    <hyperlink ref="G1130" r:id="rId625" xr:uid="{00000000-0004-0000-0000-000070020000}"/>
    <hyperlink ref="G1131" r:id="rId626" xr:uid="{00000000-0004-0000-0000-000071020000}"/>
    <hyperlink ref="G1154" r:id="rId627" xr:uid="{00000000-0004-0000-0000-000072020000}"/>
    <hyperlink ref="G1149" r:id="rId628" xr:uid="{00000000-0004-0000-0000-000073020000}"/>
    <hyperlink ref="G1132" r:id="rId629" xr:uid="{00000000-0004-0000-0000-000074020000}"/>
    <hyperlink ref="G1163" r:id="rId630" xr:uid="{00000000-0004-0000-0000-000075020000}"/>
    <hyperlink ref="G1047" r:id="rId631" xr:uid="{00000000-0004-0000-0000-000076020000}"/>
    <hyperlink ref="G1151" r:id="rId632" xr:uid="{00000000-0004-0000-0000-000077020000}"/>
    <hyperlink ref="G1133" r:id="rId633" xr:uid="{00000000-0004-0000-0000-000078020000}"/>
    <hyperlink ref="G1134" r:id="rId634" xr:uid="{00000000-0004-0000-0000-000079020000}"/>
    <hyperlink ref="G1135" r:id="rId635" xr:uid="{00000000-0004-0000-0000-00007A020000}"/>
    <hyperlink ref="G1159" r:id="rId636" xr:uid="{00000000-0004-0000-0000-00007B020000}"/>
    <hyperlink ref="G1150" r:id="rId637" xr:uid="{00000000-0004-0000-0000-00007C020000}"/>
    <hyperlink ref="G1136" r:id="rId638" xr:uid="{00000000-0004-0000-0000-00007D020000}"/>
    <hyperlink ref="G1137" r:id="rId639" xr:uid="{00000000-0004-0000-0000-00007E020000}"/>
    <hyperlink ref="G1139" r:id="rId640" xr:uid="{00000000-0004-0000-0000-00007F020000}"/>
    <hyperlink ref="G1140" r:id="rId641" xr:uid="{00000000-0004-0000-0000-000080020000}"/>
    <hyperlink ref="G1141" r:id="rId642" xr:uid="{00000000-0004-0000-0000-000081020000}"/>
    <hyperlink ref="G1152" r:id="rId643" xr:uid="{00000000-0004-0000-0000-000082020000}"/>
    <hyperlink ref="G1142" r:id="rId644" xr:uid="{00000000-0004-0000-0000-000083020000}"/>
    <hyperlink ref="G1170" r:id="rId645" xr:uid="{00000000-0004-0000-0000-000084020000}"/>
    <hyperlink ref="G1171" r:id="rId646" xr:uid="{00000000-0004-0000-0000-000085020000}"/>
    <hyperlink ref="G1172" r:id="rId647" xr:uid="{00000000-0004-0000-0000-000086020000}"/>
    <hyperlink ref="G1056" r:id="rId648" xr:uid="{00000000-0004-0000-0000-000087020000}"/>
    <hyperlink ref="G1143" r:id="rId649" xr:uid="{00000000-0004-0000-0000-000088020000}"/>
    <hyperlink ref="G1045" r:id="rId650" xr:uid="{00000000-0004-0000-0000-000089020000}"/>
    <hyperlink ref="G1144" r:id="rId651" xr:uid="{00000000-0004-0000-0000-00008A020000}"/>
    <hyperlink ref="G1174" r:id="rId652" xr:uid="{00000000-0004-0000-0000-00008B020000}"/>
    <hyperlink ref="G1175" r:id="rId653" xr:uid="{00000000-0004-0000-0000-00008C020000}"/>
    <hyperlink ref="G1176" r:id="rId654" xr:uid="{00000000-0004-0000-0000-00008D020000}"/>
    <hyperlink ref="G1178" r:id="rId655" xr:uid="{00000000-0004-0000-0000-00008E020000}"/>
    <hyperlink ref="G1179" r:id="rId656" xr:uid="{00000000-0004-0000-0000-00008F020000}"/>
    <hyperlink ref="G1180" r:id="rId657" xr:uid="{00000000-0004-0000-0000-000090020000}"/>
    <hyperlink ref="G1181" r:id="rId658" xr:uid="{00000000-0004-0000-0000-000091020000}"/>
    <hyperlink ref="G1182" r:id="rId659" xr:uid="{00000000-0004-0000-0000-000092020000}"/>
    <hyperlink ref="G1183" r:id="rId660" xr:uid="{00000000-0004-0000-0000-000093020000}"/>
    <hyperlink ref="G1184" r:id="rId661" xr:uid="{00000000-0004-0000-0000-000094020000}"/>
    <hyperlink ref="G1185" r:id="rId662" xr:uid="{00000000-0004-0000-0000-000095020000}"/>
    <hyperlink ref="G1186" r:id="rId663" xr:uid="{00000000-0004-0000-0000-000096020000}"/>
    <hyperlink ref="G1187" r:id="rId664" xr:uid="{00000000-0004-0000-0000-000097020000}"/>
    <hyperlink ref="G1188" r:id="rId665" xr:uid="{00000000-0004-0000-0000-000098020000}"/>
    <hyperlink ref="G1189" r:id="rId666" xr:uid="{00000000-0004-0000-0000-000099020000}"/>
    <hyperlink ref="G1191" r:id="rId667" xr:uid="{00000000-0004-0000-0000-00009A020000}"/>
    <hyperlink ref="G1192" r:id="rId668" xr:uid="{00000000-0004-0000-0000-00009B020000}"/>
    <hyperlink ref="G1193" r:id="rId669" xr:uid="{00000000-0004-0000-0000-00009C020000}"/>
    <hyperlink ref="G1194" r:id="rId670" xr:uid="{00000000-0004-0000-0000-00009D020000}"/>
    <hyperlink ref="G1195" r:id="rId671" xr:uid="{00000000-0004-0000-0000-00009E020000}"/>
    <hyperlink ref="G1196" r:id="rId672" xr:uid="{00000000-0004-0000-0000-00009F020000}"/>
    <hyperlink ref="G1197" r:id="rId673" xr:uid="{00000000-0004-0000-0000-0000A0020000}"/>
    <hyperlink ref="G1198" r:id="rId674" xr:uid="{00000000-0004-0000-0000-0000A1020000}"/>
    <hyperlink ref="G1199" r:id="rId675" xr:uid="{00000000-0004-0000-0000-0000A2020000}"/>
    <hyperlink ref="G1200" r:id="rId676" xr:uid="{00000000-0004-0000-0000-0000A3020000}"/>
    <hyperlink ref="G1201" r:id="rId677" xr:uid="{00000000-0004-0000-0000-0000A4020000}"/>
    <hyperlink ref="G1202" r:id="rId678" xr:uid="{00000000-0004-0000-0000-0000A5020000}"/>
    <hyperlink ref="G1203" r:id="rId679" xr:uid="{00000000-0004-0000-0000-0000A6020000}"/>
    <hyperlink ref="G1204" r:id="rId680" xr:uid="{00000000-0004-0000-0000-0000A7020000}"/>
    <hyperlink ref="G1205" r:id="rId681" xr:uid="{00000000-0004-0000-0000-0000A8020000}"/>
    <hyperlink ref="G1206" r:id="rId682" xr:uid="{00000000-0004-0000-0000-0000A9020000}"/>
    <hyperlink ref="G1207" r:id="rId683" xr:uid="{00000000-0004-0000-0000-0000AA020000}"/>
    <hyperlink ref="G1208" r:id="rId684" xr:uid="{00000000-0004-0000-0000-0000AB020000}"/>
    <hyperlink ref="G1209" r:id="rId685" xr:uid="{00000000-0004-0000-0000-0000AC020000}"/>
    <hyperlink ref="G1210" r:id="rId686" xr:uid="{00000000-0004-0000-0000-0000AD020000}"/>
    <hyperlink ref="G1211" r:id="rId687" xr:uid="{00000000-0004-0000-0000-0000AE020000}"/>
    <hyperlink ref="G1212" r:id="rId688" xr:uid="{00000000-0004-0000-0000-0000AF020000}"/>
    <hyperlink ref="G1213" r:id="rId689" xr:uid="{00000000-0004-0000-0000-0000B0020000}"/>
    <hyperlink ref="G1214" r:id="rId690" xr:uid="{00000000-0004-0000-0000-0000B1020000}"/>
    <hyperlink ref="G1215" r:id="rId691" xr:uid="{00000000-0004-0000-0000-0000B2020000}"/>
    <hyperlink ref="G1216" r:id="rId692" xr:uid="{00000000-0004-0000-0000-0000B3020000}"/>
    <hyperlink ref="G1217" r:id="rId693" xr:uid="{00000000-0004-0000-0000-0000B4020000}"/>
    <hyperlink ref="G1218" r:id="rId694" xr:uid="{00000000-0004-0000-0000-0000B5020000}"/>
    <hyperlink ref="G1219" r:id="rId695" xr:uid="{00000000-0004-0000-0000-0000B6020000}"/>
    <hyperlink ref="G1221" r:id="rId696" xr:uid="{00000000-0004-0000-0000-0000B7020000}"/>
    <hyperlink ref="G1222" r:id="rId697" xr:uid="{00000000-0004-0000-0000-0000B8020000}"/>
    <hyperlink ref="G1223" r:id="rId698" xr:uid="{00000000-0004-0000-0000-0000B9020000}"/>
    <hyperlink ref="G1224" r:id="rId699" xr:uid="{00000000-0004-0000-0000-0000BA020000}"/>
    <hyperlink ref="G1225" r:id="rId700" xr:uid="{00000000-0004-0000-0000-0000BB020000}"/>
    <hyperlink ref="G1226" r:id="rId701" xr:uid="{00000000-0004-0000-0000-0000BC020000}"/>
    <hyperlink ref="G1227" r:id="rId702" xr:uid="{00000000-0004-0000-0000-0000BD020000}"/>
    <hyperlink ref="G1228" r:id="rId703" xr:uid="{00000000-0004-0000-0000-0000BE020000}"/>
    <hyperlink ref="G1229" r:id="rId704" xr:uid="{00000000-0004-0000-0000-0000BF020000}"/>
    <hyperlink ref="G1230" r:id="rId705" xr:uid="{00000000-0004-0000-0000-0000C0020000}"/>
    <hyperlink ref="G1231" r:id="rId706" xr:uid="{00000000-0004-0000-0000-0000C1020000}"/>
    <hyperlink ref="G1232" r:id="rId707" xr:uid="{00000000-0004-0000-0000-0000C2020000}"/>
    <hyperlink ref="G1233" r:id="rId708" xr:uid="{00000000-0004-0000-0000-0000C3020000}"/>
    <hyperlink ref="G1234" r:id="rId709" xr:uid="{00000000-0004-0000-0000-0000C4020000}"/>
    <hyperlink ref="G1235" r:id="rId710" xr:uid="{00000000-0004-0000-0000-0000C5020000}"/>
    <hyperlink ref="G1236" r:id="rId711" xr:uid="{00000000-0004-0000-0000-0000C6020000}"/>
    <hyperlink ref="G1237" r:id="rId712" xr:uid="{00000000-0004-0000-0000-0000C7020000}"/>
    <hyperlink ref="G1238" r:id="rId713" xr:uid="{00000000-0004-0000-0000-0000C8020000}"/>
    <hyperlink ref="G1239" r:id="rId714" xr:uid="{00000000-0004-0000-0000-0000C9020000}"/>
    <hyperlink ref="G1242" r:id="rId715" xr:uid="{00000000-0004-0000-0000-0000CA020000}"/>
    <hyperlink ref="G1243" r:id="rId716" xr:uid="{00000000-0004-0000-0000-0000CB020000}"/>
    <hyperlink ref="G1245" r:id="rId717" xr:uid="{00000000-0004-0000-0000-0000CC020000}"/>
    <hyperlink ref="G1246" r:id="rId718" xr:uid="{00000000-0004-0000-0000-0000CD020000}"/>
    <hyperlink ref="G1248" r:id="rId719" xr:uid="{00000000-0004-0000-0000-0000CE020000}"/>
    <hyperlink ref="G1249" r:id="rId720" xr:uid="{00000000-0004-0000-0000-0000CF020000}"/>
    <hyperlink ref="G1250" r:id="rId721" xr:uid="{00000000-0004-0000-0000-0000D0020000}"/>
    <hyperlink ref="G1251" r:id="rId722" xr:uid="{00000000-0004-0000-0000-0000D1020000}"/>
    <hyperlink ref="G1252" r:id="rId723" xr:uid="{00000000-0004-0000-0000-0000D2020000}"/>
    <hyperlink ref="G1253" r:id="rId724" xr:uid="{00000000-0004-0000-0000-0000D3020000}"/>
    <hyperlink ref="G1254" r:id="rId725" xr:uid="{00000000-0004-0000-0000-0000D4020000}"/>
    <hyperlink ref="G1256" r:id="rId726" xr:uid="{00000000-0004-0000-0000-0000D5020000}"/>
    <hyperlink ref="G1257" r:id="rId727" xr:uid="{00000000-0004-0000-0000-0000D6020000}"/>
    <hyperlink ref="G1258" r:id="rId728" xr:uid="{00000000-0004-0000-0000-0000D7020000}"/>
    <hyperlink ref="G1259" r:id="rId729" xr:uid="{00000000-0004-0000-0000-0000D8020000}"/>
    <hyperlink ref="G1260" r:id="rId730" xr:uid="{00000000-0004-0000-0000-0000D9020000}"/>
    <hyperlink ref="G1261" r:id="rId731" xr:uid="{00000000-0004-0000-0000-0000DA020000}"/>
    <hyperlink ref="G1262" r:id="rId732" xr:uid="{00000000-0004-0000-0000-0000DB020000}"/>
    <hyperlink ref="G1263" r:id="rId733" xr:uid="{00000000-0004-0000-0000-0000DC020000}"/>
    <hyperlink ref="G1264" r:id="rId734" xr:uid="{00000000-0004-0000-0000-0000DD020000}"/>
    <hyperlink ref="G1265" r:id="rId735" xr:uid="{00000000-0004-0000-0000-0000DE020000}"/>
    <hyperlink ref="G1267" r:id="rId736" xr:uid="{00000000-0004-0000-0000-0000DF020000}"/>
    <hyperlink ref="G1268" r:id="rId737" xr:uid="{00000000-0004-0000-0000-0000E0020000}"/>
    <hyperlink ref="G1269" r:id="rId738" xr:uid="{00000000-0004-0000-0000-0000E1020000}"/>
    <hyperlink ref="G1270" r:id="rId739" xr:uid="{00000000-0004-0000-0000-0000E2020000}"/>
    <hyperlink ref="G1271" r:id="rId740" xr:uid="{00000000-0004-0000-0000-0000E3020000}"/>
    <hyperlink ref="N1271" r:id="rId741" display="IKENGUAUCHE@GMAIL" xr:uid="{00000000-0004-0000-0000-0000E4020000}"/>
    <hyperlink ref="G1272" r:id="rId742" xr:uid="{00000000-0004-0000-0000-0000E5020000}"/>
    <hyperlink ref="G1273" r:id="rId743" xr:uid="{00000000-0004-0000-0000-0000E6020000}"/>
    <hyperlink ref="G1274" r:id="rId744" xr:uid="{00000000-0004-0000-0000-0000E7020000}"/>
    <hyperlink ref="N1274" r:id="rId745" display="ONADERU111@YAHOO.COM" xr:uid="{00000000-0004-0000-0000-0000E8020000}"/>
    <hyperlink ref="G1275" r:id="rId746" xr:uid="{00000000-0004-0000-0000-0000E9020000}"/>
    <hyperlink ref="G1276" r:id="rId747" xr:uid="{00000000-0004-0000-0000-0000EA020000}"/>
    <hyperlink ref="G1277" r:id="rId748" xr:uid="{00000000-0004-0000-0000-0000EB020000}"/>
    <hyperlink ref="G1278" r:id="rId749" xr:uid="{00000000-0004-0000-0000-0000EC020000}"/>
    <hyperlink ref="G1279" r:id="rId750" xr:uid="{00000000-0004-0000-0000-0000ED020000}"/>
    <hyperlink ref="N1279" r:id="rId751" display="ELUMADEKENNY@GMAILL" xr:uid="{00000000-0004-0000-0000-0000EE020000}"/>
    <hyperlink ref="G1280" r:id="rId752" xr:uid="{00000000-0004-0000-0000-0000EF020000}"/>
    <hyperlink ref="G1281" r:id="rId753" xr:uid="{00000000-0004-0000-0000-0000F0020000}"/>
    <hyperlink ref="N1281" r:id="rId754" display="DANLADIJRELI@GMAIL.COM" xr:uid="{00000000-0004-0000-0000-0000F1020000}"/>
    <hyperlink ref="G1282" r:id="rId755" xr:uid="{00000000-0004-0000-0000-0000F2020000}"/>
    <hyperlink ref="G1283" r:id="rId756" xr:uid="{00000000-0004-0000-0000-0000F3020000}"/>
    <hyperlink ref="G1284" r:id="rId757" xr:uid="{00000000-0004-0000-0000-0000F4020000}"/>
    <hyperlink ref="G1285" r:id="rId758" xr:uid="{00000000-0004-0000-0000-0000F5020000}"/>
    <hyperlink ref="G1286" r:id="rId759" xr:uid="{00000000-0004-0000-0000-0000F6020000}"/>
    <hyperlink ref="G1287" r:id="rId760" xr:uid="{00000000-0004-0000-0000-0000F7020000}"/>
    <hyperlink ref="G1288" r:id="rId761" xr:uid="{00000000-0004-0000-0000-0000F8020000}"/>
    <hyperlink ref="G1289" r:id="rId762" xr:uid="{00000000-0004-0000-0000-0000F9020000}"/>
    <hyperlink ref="G1290" r:id="rId763" xr:uid="{00000000-0004-0000-0000-0000FA020000}"/>
    <hyperlink ref="G1291" r:id="rId764" xr:uid="{00000000-0004-0000-0000-0000FB020000}"/>
    <hyperlink ref="G1292" r:id="rId765" xr:uid="{00000000-0004-0000-0000-0000FC020000}"/>
    <hyperlink ref="G1293" r:id="rId766" xr:uid="{00000000-0004-0000-0000-0000FD020000}"/>
    <hyperlink ref="G1295" r:id="rId767" xr:uid="{00000000-0004-0000-0000-0000FE020000}"/>
    <hyperlink ref="G1296" r:id="rId768" xr:uid="{00000000-0004-0000-0000-0000FF020000}"/>
    <hyperlink ref="G1297" r:id="rId769" xr:uid="{00000000-0004-0000-0000-000000030000}"/>
    <hyperlink ref="G1299" r:id="rId770" xr:uid="{00000000-0004-0000-0000-000001030000}"/>
    <hyperlink ref="G1301" r:id="rId771" xr:uid="{00000000-0004-0000-0000-000002030000}"/>
    <hyperlink ref="G1302" r:id="rId772" xr:uid="{00000000-0004-0000-0000-000003030000}"/>
    <hyperlink ref="G1306" r:id="rId773" xr:uid="{00000000-0004-0000-0000-000004030000}"/>
    <hyperlink ref="G1307" r:id="rId774" xr:uid="{00000000-0004-0000-0000-000005030000}"/>
    <hyperlink ref="G1308" r:id="rId775" xr:uid="{00000000-0004-0000-0000-000006030000}"/>
    <hyperlink ref="G1309" r:id="rId776" xr:uid="{00000000-0004-0000-0000-000007030000}"/>
    <hyperlink ref="G1310" r:id="rId777" xr:uid="{00000000-0004-0000-0000-000008030000}"/>
    <hyperlink ref="G1311" r:id="rId778" xr:uid="{00000000-0004-0000-0000-000009030000}"/>
    <hyperlink ref="G1312" r:id="rId779" xr:uid="{00000000-0004-0000-0000-00000A030000}"/>
    <hyperlink ref="G1313" r:id="rId780" xr:uid="{00000000-0004-0000-0000-00000B030000}"/>
    <hyperlink ref="G1315" r:id="rId781" xr:uid="{00000000-0004-0000-0000-00000C030000}"/>
    <hyperlink ref="G1316" r:id="rId782" xr:uid="{00000000-0004-0000-0000-00000D030000}"/>
    <hyperlink ref="G1317" r:id="rId783" xr:uid="{00000000-0004-0000-0000-00000E030000}"/>
    <hyperlink ref="G1318" r:id="rId784" xr:uid="{00000000-0004-0000-0000-00000F030000}"/>
    <hyperlink ref="G1319" r:id="rId785" xr:uid="{00000000-0004-0000-0000-000010030000}"/>
    <hyperlink ref="G1320" r:id="rId786" xr:uid="{00000000-0004-0000-0000-000011030000}"/>
    <hyperlink ref="G1321" r:id="rId787" xr:uid="{00000000-0004-0000-0000-000012030000}"/>
    <hyperlink ref="G1322" r:id="rId788" xr:uid="{00000000-0004-0000-0000-000013030000}"/>
    <hyperlink ref="G1323" r:id="rId789" xr:uid="{00000000-0004-0000-0000-000014030000}"/>
    <hyperlink ref="G1325" r:id="rId790" xr:uid="{00000000-0004-0000-0000-000015030000}"/>
    <hyperlink ref="G1326" r:id="rId791" xr:uid="{00000000-0004-0000-0000-000016030000}"/>
    <hyperlink ref="G1327" r:id="rId792" xr:uid="{00000000-0004-0000-0000-000017030000}"/>
    <hyperlink ref="G1328" r:id="rId793" xr:uid="{00000000-0004-0000-0000-000018030000}"/>
    <hyperlink ref="G1329" r:id="rId794" xr:uid="{00000000-0004-0000-0000-000019030000}"/>
    <hyperlink ref="G1330" r:id="rId795" xr:uid="{00000000-0004-0000-0000-00001A030000}"/>
    <hyperlink ref="G1331" r:id="rId796" xr:uid="{00000000-0004-0000-0000-00001B030000}"/>
    <hyperlink ref="G1332" r:id="rId797" xr:uid="{00000000-0004-0000-0000-00001C030000}"/>
    <hyperlink ref="G1333" r:id="rId798" xr:uid="{00000000-0004-0000-0000-00001D030000}"/>
    <hyperlink ref="G1334" r:id="rId799" xr:uid="{00000000-0004-0000-0000-00001E030000}"/>
    <hyperlink ref="G1335" r:id="rId800" xr:uid="{00000000-0004-0000-0000-00001F030000}"/>
    <hyperlink ref="G1336" r:id="rId801" xr:uid="{00000000-0004-0000-0000-000020030000}"/>
    <hyperlink ref="G1337" r:id="rId802" xr:uid="{00000000-0004-0000-0000-000021030000}"/>
    <hyperlink ref="G1338" r:id="rId803" xr:uid="{00000000-0004-0000-0000-000022030000}"/>
    <hyperlink ref="G1339" r:id="rId804" xr:uid="{00000000-0004-0000-0000-000023030000}"/>
    <hyperlink ref="G1340" r:id="rId805" xr:uid="{00000000-0004-0000-0000-000024030000}"/>
    <hyperlink ref="G1341" r:id="rId806" xr:uid="{00000000-0004-0000-0000-000025030000}"/>
    <hyperlink ref="G1342" r:id="rId807" xr:uid="{00000000-0004-0000-0000-000026030000}"/>
    <hyperlink ref="G1343" r:id="rId808" xr:uid="{00000000-0004-0000-0000-000027030000}"/>
    <hyperlink ref="G1344" r:id="rId809" xr:uid="{00000000-0004-0000-0000-000028030000}"/>
    <hyperlink ref="G1345" r:id="rId810" xr:uid="{00000000-0004-0000-0000-000029030000}"/>
    <hyperlink ref="G1346" r:id="rId811" xr:uid="{00000000-0004-0000-0000-00002A030000}"/>
    <hyperlink ref="G1347" r:id="rId812" xr:uid="{00000000-0004-0000-0000-00002B030000}"/>
    <hyperlink ref="G1348" r:id="rId813" xr:uid="{00000000-0004-0000-0000-00002C030000}"/>
    <hyperlink ref="G1349" r:id="rId814" xr:uid="{00000000-0004-0000-0000-00002D030000}"/>
    <hyperlink ref="G1350" r:id="rId815" xr:uid="{00000000-0004-0000-0000-00002E030000}"/>
    <hyperlink ref="G1351" r:id="rId816" xr:uid="{00000000-0004-0000-0000-00002F030000}"/>
    <hyperlink ref="G1352" r:id="rId817" xr:uid="{00000000-0004-0000-0000-000030030000}"/>
    <hyperlink ref="G1353" r:id="rId818" xr:uid="{00000000-0004-0000-0000-000031030000}"/>
    <hyperlink ref="G1354" r:id="rId819" xr:uid="{00000000-0004-0000-0000-000032030000}"/>
    <hyperlink ref="G1355" r:id="rId820" xr:uid="{00000000-0004-0000-0000-000033030000}"/>
    <hyperlink ref="G1356" r:id="rId821" xr:uid="{00000000-0004-0000-0000-000034030000}"/>
    <hyperlink ref="G1357" r:id="rId822" xr:uid="{00000000-0004-0000-0000-000035030000}"/>
    <hyperlink ref="G1358" r:id="rId823" xr:uid="{00000000-0004-0000-0000-000036030000}"/>
    <hyperlink ref="G1359" r:id="rId824" xr:uid="{00000000-0004-0000-0000-000037030000}"/>
    <hyperlink ref="G1360" r:id="rId825" xr:uid="{00000000-0004-0000-0000-000038030000}"/>
    <hyperlink ref="G1361" r:id="rId826" xr:uid="{00000000-0004-0000-0000-000039030000}"/>
    <hyperlink ref="G1362" r:id="rId827" xr:uid="{00000000-0004-0000-0000-00003A030000}"/>
    <hyperlink ref="G1363" r:id="rId828" xr:uid="{00000000-0004-0000-0000-00003B030000}"/>
    <hyperlink ref="G1364" r:id="rId829" xr:uid="{00000000-0004-0000-0000-00003C030000}"/>
    <hyperlink ref="G1365" r:id="rId830" xr:uid="{00000000-0004-0000-0000-00003D030000}"/>
    <hyperlink ref="G1366" r:id="rId831" xr:uid="{00000000-0004-0000-0000-00003E030000}"/>
    <hyperlink ref="G1368" r:id="rId832" xr:uid="{00000000-0004-0000-0000-00003F030000}"/>
    <hyperlink ref="G1369" r:id="rId833" xr:uid="{00000000-0004-0000-0000-000040030000}"/>
    <hyperlink ref="G1370" r:id="rId834" xr:uid="{00000000-0004-0000-0000-000041030000}"/>
    <hyperlink ref="G1371" r:id="rId835" xr:uid="{00000000-0004-0000-0000-000042030000}"/>
    <hyperlink ref="G1372" r:id="rId836" xr:uid="{00000000-0004-0000-0000-000043030000}"/>
    <hyperlink ref="G1373" r:id="rId837" xr:uid="{00000000-0004-0000-0000-000044030000}"/>
    <hyperlink ref="G1374" r:id="rId838" xr:uid="{00000000-0004-0000-0000-000045030000}"/>
    <hyperlink ref="G1375" r:id="rId839" xr:uid="{00000000-0004-0000-0000-000046030000}"/>
    <hyperlink ref="G1376" r:id="rId840" xr:uid="{00000000-0004-0000-0000-000047030000}"/>
    <hyperlink ref="G1377" r:id="rId841" xr:uid="{00000000-0004-0000-0000-000048030000}"/>
    <hyperlink ref="G1378" r:id="rId842" xr:uid="{00000000-0004-0000-0000-000049030000}"/>
    <hyperlink ref="G1379" r:id="rId843" xr:uid="{00000000-0004-0000-0000-00004A030000}"/>
    <hyperlink ref="G1380" r:id="rId844" xr:uid="{00000000-0004-0000-0000-00004B030000}"/>
    <hyperlink ref="G1381" r:id="rId845" xr:uid="{00000000-0004-0000-0000-00004C030000}"/>
    <hyperlink ref="G1382" r:id="rId846" xr:uid="{00000000-0004-0000-0000-00004D030000}"/>
    <hyperlink ref="G1385" r:id="rId847" xr:uid="{00000000-0004-0000-0000-00004E030000}"/>
    <hyperlink ref="G1386" r:id="rId848" xr:uid="{00000000-0004-0000-0000-00004F030000}"/>
    <hyperlink ref="G1387" r:id="rId849" xr:uid="{00000000-0004-0000-0000-000050030000}"/>
    <hyperlink ref="G1388" r:id="rId850" xr:uid="{00000000-0004-0000-0000-000051030000}"/>
    <hyperlink ref="G1389" r:id="rId851" xr:uid="{00000000-0004-0000-0000-000052030000}"/>
    <hyperlink ref="G1390" r:id="rId852" xr:uid="{00000000-0004-0000-0000-000053030000}"/>
    <hyperlink ref="G1391" r:id="rId853" xr:uid="{00000000-0004-0000-0000-000054030000}"/>
    <hyperlink ref="G1392" r:id="rId854" xr:uid="{00000000-0004-0000-0000-000055030000}"/>
    <hyperlink ref="G1393" r:id="rId855" xr:uid="{00000000-0004-0000-0000-000056030000}"/>
    <hyperlink ref="G1394" r:id="rId856" xr:uid="{00000000-0004-0000-0000-000057030000}"/>
    <hyperlink ref="G1395" r:id="rId857" xr:uid="{00000000-0004-0000-0000-000058030000}"/>
    <hyperlink ref="G1396" r:id="rId858" xr:uid="{00000000-0004-0000-0000-000059030000}"/>
    <hyperlink ref="G1397" r:id="rId859" xr:uid="{00000000-0004-0000-0000-00005A030000}"/>
    <hyperlink ref="G1398" r:id="rId860" xr:uid="{00000000-0004-0000-0000-00005B030000}"/>
    <hyperlink ref="G1399" r:id="rId861" xr:uid="{00000000-0004-0000-0000-00005C030000}"/>
    <hyperlink ref="G1400" r:id="rId862" xr:uid="{00000000-0004-0000-0000-00005D030000}"/>
    <hyperlink ref="G1401" r:id="rId863" xr:uid="{00000000-0004-0000-0000-00005E030000}"/>
    <hyperlink ref="G1402" r:id="rId864" xr:uid="{00000000-0004-0000-0000-00005F030000}"/>
    <hyperlink ref="G1403" r:id="rId865" xr:uid="{00000000-0004-0000-0000-000060030000}"/>
    <hyperlink ref="G1404" r:id="rId866" xr:uid="{00000000-0004-0000-0000-000061030000}"/>
    <hyperlink ref="G1405" r:id="rId867" xr:uid="{00000000-0004-0000-0000-000062030000}"/>
    <hyperlink ref="G1406" r:id="rId868" xr:uid="{00000000-0004-0000-0000-000063030000}"/>
    <hyperlink ref="G1407" r:id="rId869" xr:uid="{00000000-0004-0000-0000-000064030000}"/>
    <hyperlink ref="G1408" r:id="rId870" xr:uid="{00000000-0004-0000-0000-000065030000}"/>
    <hyperlink ref="G1409" r:id="rId871" xr:uid="{00000000-0004-0000-0000-000066030000}"/>
    <hyperlink ref="G1410" r:id="rId872" xr:uid="{00000000-0004-0000-0000-000067030000}"/>
    <hyperlink ref="G1411" r:id="rId873" xr:uid="{00000000-0004-0000-0000-000068030000}"/>
    <hyperlink ref="G1412" r:id="rId874" xr:uid="{00000000-0004-0000-0000-000069030000}"/>
    <hyperlink ref="G1413" r:id="rId875" xr:uid="{00000000-0004-0000-0000-00006A030000}"/>
    <hyperlink ref="G1414" r:id="rId876" xr:uid="{00000000-0004-0000-0000-00006B030000}"/>
    <hyperlink ref="G1415" r:id="rId877" xr:uid="{00000000-0004-0000-0000-00006C030000}"/>
    <hyperlink ref="G1416" r:id="rId878" xr:uid="{00000000-0004-0000-0000-00006D030000}"/>
    <hyperlink ref="G1417" r:id="rId879" xr:uid="{00000000-0004-0000-0000-00006E030000}"/>
    <hyperlink ref="G1418" r:id="rId880" xr:uid="{00000000-0004-0000-0000-00006F030000}"/>
    <hyperlink ref="G1419" r:id="rId881" xr:uid="{00000000-0004-0000-0000-000070030000}"/>
    <hyperlink ref="G1420" r:id="rId882" xr:uid="{00000000-0004-0000-0000-000071030000}"/>
    <hyperlink ref="G1421" r:id="rId883" xr:uid="{00000000-0004-0000-0000-000072030000}"/>
    <hyperlink ref="G1422" r:id="rId884" xr:uid="{00000000-0004-0000-0000-000073030000}"/>
    <hyperlink ref="G1423" r:id="rId885" xr:uid="{00000000-0004-0000-0000-000074030000}"/>
    <hyperlink ref="G1424" r:id="rId886" xr:uid="{00000000-0004-0000-0000-000075030000}"/>
    <hyperlink ref="G1426" r:id="rId887" xr:uid="{00000000-0004-0000-0000-000076030000}"/>
    <hyperlink ref="G1427" r:id="rId888" xr:uid="{00000000-0004-0000-0000-000077030000}"/>
    <hyperlink ref="G1428" r:id="rId889" xr:uid="{00000000-0004-0000-0000-000078030000}"/>
    <hyperlink ref="G1429" r:id="rId890" xr:uid="{00000000-0004-0000-0000-000079030000}"/>
    <hyperlink ref="G1430" r:id="rId891" xr:uid="{00000000-0004-0000-0000-00007A030000}"/>
    <hyperlink ref="G1431" r:id="rId892" xr:uid="{00000000-0004-0000-0000-00007B030000}"/>
    <hyperlink ref="G1432" r:id="rId893" xr:uid="{00000000-0004-0000-0000-00007C030000}"/>
    <hyperlink ref="G1433" r:id="rId894" xr:uid="{00000000-0004-0000-0000-00007D030000}"/>
    <hyperlink ref="G1435" r:id="rId895" xr:uid="{00000000-0004-0000-0000-00007E030000}"/>
    <hyperlink ref="G1436" r:id="rId896" xr:uid="{00000000-0004-0000-0000-00007F030000}"/>
    <hyperlink ref="G1437" r:id="rId897" xr:uid="{00000000-0004-0000-0000-000080030000}"/>
    <hyperlink ref="G1438" r:id="rId898" xr:uid="{00000000-0004-0000-0000-000081030000}"/>
    <hyperlink ref="G1440" r:id="rId899" xr:uid="{00000000-0004-0000-0000-000082030000}"/>
    <hyperlink ref="G1441" r:id="rId900" xr:uid="{00000000-0004-0000-0000-000083030000}"/>
    <hyperlink ref="G1443" r:id="rId901" xr:uid="{00000000-0004-0000-0000-000084030000}"/>
    <hyperlink ref="G1445" r:id="rId902" xr:uid="{00000000-0004-0000-0000-000085030000}"/>
    <hyperlink ref="G1446" r:id="rId903" xr:uid="{00000000-0004-0000-0000-000086030000}"/>
    <hyperlink ref="G1447" r:id="rId904" xr:uid="{00000000-0004-0000-0000-000087030000}"/>
    <hyperlink ref="G1448" r:id="rId905" xr:uid="{00000000-0004-0000-0000-000088030000}"/>
    <hyperlink ref="G1449" r:id="rId906" xr:uid="{00000000-0004-0000-0000-000089030000}"/>
    <hyperlink ref="G1450" r:id="rId907" xr:uid="{00000000-0004-0000-0000-00008A030000}"/>
    <hyperlink ref="G1451" r:id="rId908" xr:uid="{00000000-0004-0000-0000-00008B030000}"/>
    <hyperlink ref="G1452" r:id="rId909" xr:uid="{00000000-0004-0000-0000-00008C030000}"/>
    <hyperlink ref="G1453" r:id="rId910" xr:uid="{00000000-0004-0000-0000-00008D030000}"/>
    <hyperlink ref="G1454" r:id="rId911" xr:uid="{00000000-0004-0000-0000-00008E030000}"/>
    <hyperlink ref="G1455" r:id="rId912" xr:uid="{00000000-0004-0000-0000-00008F030000}"/>
    <hyperlink ref="G1456" r:id="rId913" xr:uid="{00000000-0004-0000-0000-000090030000}"/>
    <hyperlink ref="G1457" r:id="rId914" xr:uid="{00000000-0004-0000-0000-000091030000}"/>
    <hyperlink ref="G1458" r:id="rId915" xr:uid="{00000000-0004-0000-0000-000092030000}"/>
    <hyperlink ref="G1459" r:id="rId916" xr:uid="{00000000-0004-0000-0000-000093030000}"/>
    <hyperlink ref="G1460" r:id="rId917" xr:uid="{00000000-0004-0000-0000-000094030000}"/>
    <hyperlink ref="G1461" r:id="rId918" xr:uid="{00000000-0004-0000-0000-000095030000}"/>
    <hyperlink ref="G1462" r:id="rId919" xr:uid="{00000000-0004-0000-0000-000096030000}"/>
    <hyperlink ref="G1463" r:id="rId920" xr:uid="{00000000-0004-0000-0000-000097030000}"/>
    <hyperlink ref="G1464" r:id="rId921" xr:uid="{00000000-0004-0000-0000-000098030000}"/>
    <hyperlink ref="G1465" r:id="rId922" xr:uid="{00000000-0004-0000-0000-000099030000}"/>
    <hyperlink ref="G1466" r:id="rId923" xr:uid="{00000000-0004-0000-0000-00009A030000}"/>
    <hyperlink ref="G1467" r:id="rId924" xr:uid="{00000000-0004-0000-0000-00009B030000}"/>
    <hyperlink ref="G1468" r:id="rId925" xr:uid="{00000000-0004-0000-0000-00009C030000}"/>
    <hyperlink ref="G1469" r:id="rId926" xr:uid="{00000000-0004-0000-0000-00009D030000}"/>
    <hyperlink ref="G1470" r:id="rId927" xr:uid="{00000000-0004-0000-0000-00009E030000}"/>
    <hyperlink ref="G1471" r:id="rId928" xr:uid="{00000000-0004-0000-0000-00009F030000}"/>
    <hyperlink ref="G1472" r:id="rId929" xr:uid="{00000000-0004-0000-0000-0000A0030000}"/>
    <hyperlink ref="G1473" r:id="rId930" xr:uid="{00000000-0004-0000-0000-0000A1030000}"/>
    <hyperlink ref="G1474" r:id="rId931" xr:uid="{00000000-0004-0000-0000-0000A2030000}"/>
    <hyperlink ref="G1475" r:id="rId932" xr:uid="{00000000-0004-0000-0000-0000A3030000}"/>
    <hyperlink ref="G1476" r:id="rId933" xr:uid="{00000000-0004-0000-0000-0000A4030000}"/>
    <hyperlink ref="G1477" r:id="rId934" xr:uid="{00000000-0004-0000-0000-0000A5030000}"/>
    <hyperlink ref="G1478" r:id="rId935" xr:uid="{00000000-0004-0000-0000-0000A6030000}"/>
    <hyperlink ref="G1479" r:id="rId936" xr:uid="{00000000-0004-0000-0000-0000A7030000}"/>
    <hyperlink ref="G1480" r:id="rId937" xr:uid="{00000000-0004-0000-0000-0000A8030000}"/>
    <hyperlink ref="G1481" r:id="rId938" xr:uid="{00000000-0004-0000-0000-0000A9030000}"/>
    <hyperlink ref="G1482" r:id="rId939" xr:uid="{00000000-0004-0000-0000-0000AA030000}"/>
    <hyperlink ref="G1484" r:id="rId940" xr:uid="{00000000-0004-0000-0000-0000AB030000}"/>
    <hyperlink ref="G1485" r:id="rId941" xr:uid="{00000000-0004-0000-0000-0000AC030000}"/>
    <hyperlink ref="G1486" r:id="rId942" xr:uid="{00000000-0004-0000-0000-0000AD030000}"/>
    <hyperlink ref="G1487" r:id="rId943" xr:uid="{00000000-0004-0000-0000-0000AE030000}"/>
    <hyperlink ref="G1488" r:id="rId944" xr:uid="{00000000-0004-0000-0000-0000AF030000}"/>
    <hyperlink ref="G1489" r:id="rId945" xr:uid="{00000000-0004-0000-0000-0000B0030000}"/>
    <hyperlink ref="G1490" r:id="rId946" xr:uid="{00000000-0004-0000-0000-0000B1030000}"/>
    <hyperlink ref="G1491" r:id="rId947" xr:uid="{00000000-0004-0000-0000-0000B2030000}"/>
    <hyperlink ref="G1493" r:id="rId948" xr:uid="{00000000-0004-0000-0000-0000B3030000}"/>
    <hyperlink ref="G1494" r:id="rId949" xr:uid="{00000000-0004-0000-0000-0000B4030000}"/>
    <hyperlink ref="G1495" r:id="rId950" xr:uid="{00000000-0004-0000-0000-0000B5030000}"/>
    <hyperlink ref="G1496" r:id="rId951" xr:uid="{00000000-0004-0000-0000-0000B6030000}"/>
    <hyperlink ref="G1497" r:id="rId952" xr:uid="{00000000-0004-0000-0000-0000B7030000}"/>
    <hyperlink ref="G1498" r:id="rId953" xr:uid="{00000000-0004-0000-0000-0000B8030000}"/>
    <hyperlink ref="G1499" r:id="rId954" xr:uid="{00000000-0004-0000-0000-0000B9030000}"/>
    <hyperlink ref="G1500" r:id="rId955" xr:uid="{00000000-0004-0000-0000-0000BA030000}"/>
    <hyperlink ref="G1501" r:id="rId956" xr:uid="{00000000-0004-0000-0000-0000BB030000}"/>
    <hyperlink ref="G1502" r:id="rId957" xr:uid="{00000000-0004-0000-0000-0000BC030000}"/>
    <hyperlink ref="G1503" r:id="rId958" xr:uid="{00000000-0004-0000-0000-0000BD030000}"/>
    <hyperlink ref="G1504" r:id="rId959" xr:uid="{00000000-0004-0000-0000-0000BE030000}"/>
    <hyperlink ref="G1505" r:id="rId960" xr:uid="{00000000-0004-0000-0000-0000BF030000}"/>
    <hyperlink ref="G1506" r:id="rId961" xr:uid="{00000000-0004-0000-0000-0000C0030000}"/>
    <hyperlink ref="G1508" r:id="rId962" xr:uid="{00000000-0004-0000-0000-0000C1030000}"/>
    <hyperlink ref="G1510" r:id="rId963" xr:uid="{00000000-0004-0000-0000-0000C2030000}"/>
    <hyperlink ref="G1511" r:id="rId964" xr:uid="{00000000-0004-0000-0000-0000C3030000}"/>
    <hyperlink ref="G1512" r:id="rId965" xr:uid="{00000000-0004-0000-0000-0000C4030000}"/>
    <hyperlink ref="G1513" r:id="rId966" xr:uid="{00000000-0004-0000-0000-0000C5030000}"/>
    <hyperlink ref="G1514" r:id="rId967" xr:uid="{00000000-0004-0000-0000-0000C6030000}"/>
    <hyperlink ref="G1515" r:id="rId968" xr:uid="{00000000-0004-0000-0000-0000C7030000}"/>
    <hyperlink ref="G1516" r:id="rId969" xr:uid="{00000000-0004-0000-0000-0000C8030000}"/>
    <hyperlink ref="G1517" r:id="rId970" xr:uid="{00000000-0004-0000-0000-0000C9030000}"/>
    <hyperlink ref="G1518" r:id="rId971" xr:uid="{00000000-0004-0000-0000-0000CA030000}"/>
    <hyperlink ref="G1519" r:id="rId972" xr:uid="{00000000-0004-0000-0000-0000CB030000}"/>
    <hyperlink ref="G1521" r:id="rId973" xr:uid="{00000000-0004-0000-0000-0000CC030000}"/>
    <hyperlink ref="G1524" r:id="rId974" xr:uid="{00000000-0004-0000-0000-0000CD030000}"/>
    <hyperlink ref="G1525" r:id="rId975" xr:uid="{00000000-0004-0000-0000-0000CE030000}"/>
    <hyperlink ref="G1526" r:id="rId976" xr:uid="{00000000-0004-0000-0000-0000CF030000}"/>
    <hyperlink ref="G1527" r:id="rId977" xr:uid="{00000000-0004-0000-0000-0000D0030000}"/>
    <hyperlink ref="G1528" r:id="rId978" xr:uid="{00000000-0004-0000-0000-0000D1030000}"/>
    <hyperlink ref="G1530" r:id="rId979" xr:uid="{00000000-0004-0000-0000-0000D2030000}"/>
    <hyperlink ref="G1531" r:id="rId980" xr:uid="{00000000-0004-0000-0000-0000D3030000}"/>
    <hyperlink ref="G1532" r:id="rId981" xr:uid="{00000000-0004-0000-0000-0000D4030000}"/>
    <hyperlink ref="G1533" r:id="rId982" xr:uid="{00000000-0004-0000-0000-0000D5030000}"/>
    <hyperlink ref="G1534" r:id="rId983" xr:uid="{00000000-0004-0000-0000-0000D6030000}"/>
    <hyperlink ref="G1535" r:id="rId984" xr:uid="{00000000-0004-0000-0000-0000D7030000}"/>
    <hyperlink ref="G1536" r:id="rId985" xr:uid="{00000000-0004-0000-0000-0000D8030000}"/>
    <hyperlink ref="G1537" r:id="rId986" xr:uid="{00000000-0004-0000-0000-0000D9030000}"/>
    <hyperlink ref="G1538" r:id="rId987" xr:uid="{00000000-0004-0000-0000-0000DA030000}"/>
    <hyperlink ref="G1539" r:id="rId988" xr:uid="{00000000-0004-0000-0000-0000DB030000}"/>
    <hyperlink ref="G1540" r:id="rId989" xr:uid="{00000000-0004-0000-0000-0000DC030000}"/>
    <hyperlink ref="G1541" r:id="rId990" xr:uid="{00000000-0004-0000-0000-0000DD030000}"/>
    <hyperlink ref="G1542" r:id="rId991" xr:uid="{00000000-0004-0000-0000-0000DE030000}"/>
    <hyperlink ref="G1543" r:id="rId992" xr:uid="{00000000-0004-0000-0000-0000DF030000}"/>
    <hyperlink ref="G1544" r:id="rId993" xr:uid="{00000000-0004-0000-0000-0000E0030000}"/>
    <hyperlink ref="G1545" r:id="rId994" xr:uid="{00000000-0004-0000-0000-0000E1030000}"/>
    <hyperlink ref="G1546" r:id="rId995" xr:uid="{00000000-0004-0000-0000-0000E2030000}"/>
    <hyperlink ref="G1547" r:id="rId996" xr:uid="{00000000-0004-0000-0000-0000E3030000}"/>
    <hyperlink ref="G1548" r:id="rId997" xr:uid="{00000000-0004-0000-0000-0000E4030000}"/>
    <hyperlink ref="G1549" r:id="rId998" xr:uid="{00000000-0004-0000-0000-0000E5030000}"/>
    <hyperlink ref="G1550" r:id="rId999" xr:uid="{00000000-0004-0000-0000-0000E6030000}"/>
    <hyperlink ref="G1551" r:id="rId1000" xr:uid="{00000000-0004-0000-0000-0000E7030000}"/>
    <hyperlink ref="G1552" r:id="rId1001" xr:uid="{00000000-0004-0000-0000-0000E8030000}"/>
    <hyperlink ref="G1553" r:id="rId1002" xr:uid="{00000000-0004-0000-0000-0000E9030000}"/>
    <hyperlink ref="G1554" r:id="rId1003" xr:uid="{00000000-0004-0000-0000-0000EA030000}"/>
    <hyperlink ref="G1556" r:id="rId1004" xr:uid="{00000000-0004-0000-0000-0000EB030000}"/>
    <hyperlink ref="G1557" r:id="rId1005" xr:uid="{00000000-0004-0000-0000-0000EC030000}"/>
    <hyperlink ref="G1558" r:id="rId1006" xr:uid="{00000000-0004-0000-0000-0000ED030000}"/>
    <hyperlink ref="G1559" r:id="rId1007" xr:uid="{00000000-0004-0000-0000-0000EE030000}"/>
    <hyperlink ref="G1560" r:id="rId1008" xr:uid="{00000000-0004-0000-0000-0000EF030000}"/>
    <hyperlink ref="G1562" r:id="rId1009" xr:uid="{00000000-0004-0000-0000-0000F0030000}"/>
    <hyperlink ref="G1563" r:id="rId1010" xr:uid="{00000000-0004-0000-0000-0000F1030000}"/>
    <hyperlink ref="G1564" r:id="rId1011" xr:uid="{00000000-0004-0000-0000-0000F2030000}"/>
    <hyperlink ref="G1565" r:id="rId1012" xr:uid="{00000000-0004-0000-0000-0000F3030000}"/>
    <hyperlink ref="G1566" r:id="rId1013" xr:uid="{00000000-0004-0000-0000-0000F4030000}"/>
    <hyperlink ref="G1567" r:id="rId1014" xr:uid="{00000000-0004-0000-0000-0000F5030000}"/>
    <hyperlink ref="G1568" r:id="rId1015" xr:uid="{00000000-0004-0000-0000-0000F6030000}"/>
    <hyperlink ref="G1569" r:id="rId1016" xr:uid="{00000000-0004-0000-0000-0000F7030000}"/>
    <hyperlink ref="G1570" r:id="rId1017" xr:uid="{00000000-0004-0000-0000-0000F8030000}"/>
    <hyperlink ref="G1573" r:id="rId1018" xr:uid="{00000000-0004-0000-0000-0000F9030000}"/>
    <hyperlink ref="G1574" r:id="rId1019" xr:uid="{00000000-0004-0000-0000-0000FA030000}"/>
    <hyperlink ref="G1575" r:id="rId1020" xr:uid="{00000000-0004-0000-0000-0000FB030000}"/>
    <hyperlink ref="G1576" r:id="rId1021" xr:uid="{00000000-0004-0000-0000-0000FC030000}"/>
    <hyperlink ref="G1577" r:id="rId1022" xr:uid="{00000000-0004-0000-0000-0000FD030000}"/>
    <hyperlink ref="G1578" r:id="rId1023" xr:uid="{00000000-0004-0000-0000-0000FE030000}"/>
    <hyperlink ref="G1579" r:id="rId1024" xr:uid="{00000000-0004-0000-0000-0000FF030000}"/>
    <hyperlink ref="G1580" r:id="rId1025" xr:uid="{00000000-0004-0000-0000-000000040000}"/>
    <hyperlink ref="G1581" r:id="rId1026" xr:uid="{00000000-0004-0000-0000-000001040000}"/>
    <hyperlink ref="G1582" r:id="rId1027" xr:uid="{00000000-0004-0000-0000-000002040000}"/>
    <hyperlink ref="G1583" r:id="rId1028" xr:uid="{00000000-0004-0000-0000-000003040000}"/>
    <hyperlink ref="G1584" r:id="rId1029" xr:uid="{00000000-0004-0000-0000-000004040000}"/>
    <hyperlink ref="G1585" r:id="rId1030" xr:uid="{00000000-0004-0000-0000-000005040000}"/>
    <hyperlink ref="G1586" r:id="rId1031" xr:uid="{00000000-0004-0000-0000-000006040000}"/>
    <hyperlink ref="G1587" r:id="rId1032" xr:uid="{00000000-0004-0000-0000-000007040000}"/>
    <hyperlink ref="G1588" r:id="rId1033" xr:uid="{00000000-0004-0000-0000-000008040000}"/>
    <hyperlink ref="G1589" r:id="rId1034" xr:uid="{00000000-0004-0000-0000-000009040000}"/>
    <hyperlink ref="G1590" r:id="rId1035" xr:uid="{00000000-0004-0000-0000-00000A040000}"/>
    <hyperlink ref="G1591" r:id="rId1036" xr:uid="{00000000-0004-0000-0000-00000B040000}"/>
    <hyperlink ref="G1592" r:id="rId1037" xr:uid="{00000000-0004-0000-0000-00000C040000}"/>
    <hyperlink ref="G1593" r:id="rId1038" xr:uid="{00000000-0004-0000-0000-00000D040000}"/>
    <hyperlink ref="G1594" r:id="rId1039" xr:uid="{00000000-0004-0000-0000-00000E040000}"/>
    <hyperlink ref="G1595" r:id="rId1040" xr:uid="{00000000-0004-0000-0000-00000F040000}"/>
    <hyperlink ref="G1596" r:id="rId1041" xr:uid="{00000000-0004-0000-0000-000010040000}"/>
    <hyperlink ref="G1597" r:id="rId1042" xr:uid="{00000000-0004-0000-0000-000011040000}"/>
    <hyperlink ref="G1598" r:id="rId1043" xr:uid="{00000000-0004-0000-0000-000012040000}"/>
    <hyperlink ref="G1599" r:id="rId1044" xr:uid="{00000000-0004-0000-0000-000013040000}"/>
    <hyperlink ref="G1601" r:id="rId1045" xr:uid="{00000000-0004-0000-0000-000014040000}"/>
    <hyperlink ref="G1602" r:id="rId1046" xr:uid="{00000000-0004-0000-0000-000015040000}"/>
    <hyperlink ref="G1604" r:id="rId1047" xr:uid="{00000000-0004-0000-0000-000016040000}"/>
    <hyperlink ref="G1605" r:id="rId1048" xr:uid="{00000000-0004-0000-0000-000017040000}"/>
    <hyperlink ref="G1606" r:id="rId1049" xr:uid="{00000000-0004-0000-0000-000018040000}"/>
    <hyperlink ref="G1607" r:id="rId1050" xr:uid="{00000000-0004-0000-0000-000019040000}"/>
    <hyperlink ref="G1608" r:id="rId1051" xr:uid="{00000000-0004-0000-0000-00001A040000}"/>
    <hyperlink ref="G1609" r:id="rId1052" xr:uid="{00000000-0004-0000-0000-00001B040000}"/>
    <hyperlink ref="G1610" r:id="rId1053" xr:uid="{00000000-0004-0000-0000-00001C040000}"/>
    <hyperlink ref="G1612" r:id="rId1054" xr:uid="{00000000-0004-0000-0000-00001D040000}"/>
    <hyperlink ref="G1613" r:id="rId1055" xr:uid="{00000000-0004-0000-0000-00001E040000}"/>
    <hyperlink ref="G1614" r:id="rId1056" xr:uid="{00000000-0004-0000-0000-00001F040000}"/>
    <hyperlink ref="G1615" r:id="rId1057" xr:uid="{00000000-0004-0000-0000-000020040000}"/>
    <hyperlink ref="G1616" r:id="rId1058" xr:uid="{00000000-0004-0000-0000-000021040000}"/>
    <hyperlink ref="G1617" r:id="rId1059" xr:uid="{00000000-0004-0000-0000-000022040000}"/>
    <hyperlink ref="G1618" r:id="rId1060" xr:uid="{00000000-0004-0000-0000-000023040000}"/>
    <hyperlink ref="G1619" r:id="rId1061" xr:uid="{00000000-0004-0000-0000-000024040000}"/>
    <hyperlink ref="G1620" r:id="rId1062" xr:uid="{00000000-0004-0000-0000-000025040000}"/>
    <hyperlink ref="G1621" r:id="rId1063" xr:uid="{00000000-0004-0000-0000-000026040000}"/>
    <hyperlink ref="G1622" r:id="rId1064" xr:uid="{00000000-0004-0000-0000-000027040000}"/>
    <hyperlink ref="G1623" r:id="rId1065" xr:uid="{00000000-0004-0000-0000-000028040000}"/>
    <hyperlink ref="G1624" r:id="rId1066" xr:uid="{00000000-0004-0000-0000-000029040000}"/>
    <hyperlink ref="G1625" r:id="rId1067" xr:uid="{00000000-0004-0000-0000-00002A040000}"/>
    <hyperlink ref="G1626" r:id="rId1068" xr:uid="{00000000-0004-0000-0000-00002B040000}"/>
    <hyperlink ref="G1627" r:id="rId1069" xr:uid="{00000000-0004-0000-0000-00002C040000}"/>
    <hyperlink ref="G1628" r:id="rId1070" xr:uid="{00000000-0004-0000-0000-00002D040000}"/>
    <hyperlink ref="G1629" r:id="rId1071" xr:uid="{00000000-0004-0000-0000-00002E040000}"/>
    <hyperlink ref="G1630" r:id="rId1072" xr:uid="{00000000-0004-0000-0000-00002F040000}"/>
    <hyperlink ref="G1631" r:id="rId1073" xr:uid="{00000000-0004-0000-0000-000030040000}"/>
    <hyperlink ref="G1632" r:id="rId1074" xr:uid="{00000000-0004-0000-0000-000031040000}"/>
    <hyperlink ref="G1633" r:id="rId1075" xr:uid="{00000000-0004-0000-0000-000032040000}"/>
    <hyperlink ref="G1634" r:id="rId1076" xr:uid="{00000000-0004-0000-0000-000033040000}"/>
    <hyperlink ref="G1635" r:id="rId1077" xr:uid="{00000000-0004-0000-0000-000034040000}"/>
    <hyperlink ref="G1636" r:id="rId1078" xr:uid="{00000000-0004-0000-0000-000035040000}"/>
    <hyperlink ref="G1637" r:id="rId1079" xr:uid="{00000000-0004-0000-0000-000036040000}"/>
    <hyperlink ref="G1638" r:id="rId1080" xr:uid="{00000000-0004-0000-0000-000037040000}"/>
    <hyperlink ref="G1639" r:id="rId1081" xr:uid="{00000000-0004-0000-0000-000038040000}"/>
    <hyperlink ref="G1640" r:id="rId1082" xr:uid="{00000000-0004-0000-0000-000039040000}"/>
    <hyperlink ref="G1641" r:id="rId1083" xr:uid="{00000000-0004-0000-0000-00003A040000}"/>
    <hyperlink ref="G1642" r:id="rId1084" xr:uid="{00000000-0004-0000-0000-00003B040000}"/>
    <hyperlink ref="G1643" r:id="rId1085" xr:uid="{00000000-0004-0000-0000-00003C040000}"/>
    <hyperlink ref="G1644" r:id="rId1086" xr:uid="{00000000-0004-0000-0000-00003D040000}"/>
    <hyperlink ref="G1645" r:id="rId1087" xr:uid="{00000000-0004-0000-0000-00003E040000}"/>
    <hyperlink ref="G1646" r:id="rId1088" xr:uid="{00000000-0004-0000-0000-00003F040000}"/>
    <hyperlink ref="G1647" r:id="rId1089" xr:uid="{00000000-0004-0000-0000-000040040000}"/>
    <hyperlink ref="G1648" r:id="rId1090" xr:uid="{00000000-0004-0000-0000-000041040000}"/>
    <hyperlink ref="G1649" r:id="rId1091" xr:uid="{00000000-0004-0000-0000-000042040000}"/>
    <hyperlink ref="G1650" r:id="rId1092" xr:uid="{00000000-0004-0000-0000-000043040000}"/>
    <hyperlink ref="G1651" r:id="rId1093" xr:uid="{00000000-0004-0000-0000-000044040000}"/>
    <hyperlink ref="G1652" r:id="rId1094" xr:uid="{00000000-0004-0000-0000-000045040000}"/>
    <hyperlink ref="G1653" r:id="rId1095" xr:uid="{00000000-0004-0000-0000-000046040000}"/>
    <hyperlink ref="G1654" r:id="rId1096" xr:uid="{00000000-0004-0000-0000-000047040000}"/>
    <hyperlink ref="G1655" r:id="rId1097" xr:uid="{00000000-0004-0000-0000-000048040000}"/>
    <hyperlink ref="G1656" r:id="rId1098" xr:uid="{00000000-0004-0000-0000-000049040000}"/>
    <hyperlink ref="G1657" r:id="rId1099" xr:uid="{00000000-0004-0000-0000-00004A040000}"/>
    <hyperlink ref="G1658" r:id="rId1100" xr:uid="{00000000-0004-0000-0000-00004B040000}"/>
    <hyperlink ref="G1659" r:id="rId1101" xr:uid="{00000000-0004-0000-0000-00004C040000}"/>
    <hyperlink ref="G1660" r:id="rId1102" xr:uid="{00000000-0004-0000-0000-00004D040000}"/>
    <hyperlink ref="G1662" r:id="rId1103" xr:uid="{00000000-0004-0000-0000-00004E040000}"/>
    <hyperlink ref="G1663" r:id="rId1104" xr:uid="{00000000-0004-0000-0000-00004F040000}"/>
    <hyperlink ref="G1664" r:id="rId1105" xr:uid="{00000000-0004-0000-0000-000050040000}"/>
    <hyperlink ref="G1665" r:id="rId1106" xr:uid="{00000000-0004-0000-0000-000051040000}"/>
    <hyperlink ref="G1666" r:id="rId1107" xr:uid="{00000000-0004-0000-0000-000052040000}"/>
    <hyperlink ref="G1667" r:id="rId1108" xr:uid="{00000000-0004-0000-0000-000053040000}"/>
    <hyperlink ref="G1668" r:id="rId1109" xr:uid="{00000000-0004-0000-0000-000054040000}"/>
    <hyperlink ref="G1669" r:id="rId1110" xr:uid="{00000000-0004-0000-0000-000055040000}"/>
    <hyperlink ref="G1670" r:id="rId1111" xr:uid="{00000000-0004-0000-0000-000056040000}"/>
    <hyperlink ref="G1671" r:id="rId1112" xr:uid="{00000000-0004-0000-0000-000057040000}"/>
    <hyperlink ref="G1672" r:id="rId1113" xr:uid="{00000000-0004-0000-0000-000058040000}"/>
    <hyperlink ref="G1673" r:id="rId1114" xr:uid="{00000000-0004-0000-0000-000059040000}"/>
    <hyperlink ref="G1674" r:id="rId1115" xr:uid="{00000000-0004-0000-0000-00005A040000}"/>
    <hyperlink ref="G1676" r:id="rId1116" xr:uid="{00000000-0004-0000-0000-00005B040000}"/>
    <hyperlink ref="G1677" r:id="rId1117" xr:uid="{00000000-0004-0000-0000-00005C040000}"/>
    <hyperlink ref="G1679" r:id="rId1118" xr:uid="{00000000-0004-0000-0000-00005D040000}"/>
    <hyperlink ref="G1681" r:id="rId1119" xr:uid="{00000000-0004-0000-0000-00005E040000}"/>
    <hyperlink ref="G1682" r:id="rId1120" xr:uid="{00000000-0004-0000-0000-00005F040000}"/>
    <hyperlink ref="G1683" r:id="rId1121" xr:uid="{00000000-0004-0000-0000-000060040000}"/>
    <hyperlink ref="G1684" r:id="rId1122" xr:uid="{00000000-0004-0000-0000-000061040000}"/>
    <hyperlink ref="G1685" r:id="rId1123" xr:uid="{00000000-0004-0000-0000-000062040000}"/>
    <hyperlink ref="G1686" r:id="rId1124" xr:uid="{00000000-0004-0000-0000-000063040000}"/>
    <hyperlink ref="G1687" r:id="rId1125" xr:uid="{00000000-0004-0000-0000-000064040000}"/>
    <hyperlink ref="G1688" r:id="rId1126" xr:uid="{00000000-0004-0000-0000-000065040000}"/>
    <hyperlink ref="G1689" r:id="rId1127" xr:uid="{00000000-0004-0000-0000-000066040000}"/>
    <hyperlink ref="G1690" r:id="rId1128" xr:uid="{00000000-0004-0000-0000-000067040000}"/>
    <hyperlink ref="G1691" r:id="rId1129" xr:uid="{00000000-0004-0000-0000-000068040000}"/>
    <hyperlink ref="G1692" r:id="rId1130" xr:uid="{00000000-0004-0000-0000-000069040000}"/>
    <hyperlink ref="G1693" r:id="rId1131" xr:uid="{00000000-0004-0000-0000-00006A040000}"/>
    <hyperlink ref="G1694" r:id="rId1132" xr:uid="{00000000-0004-0000-0000-00006B040000}"/>
    <hyperlink ref="G1695" r:id="rId1133" xr:uid="{00000000-0004-0000-0000-00006C040000}"/>
    <hyperlink ref="G1697" r:id="rId1134" xr:uid="{00000000-0004-0000-0000-00006D040000}"/>
    <hyperlink ref="G1698" r:id="rId1135" xr:uid="{00000000-0004-0000-0000-00006E040000}"/>
    <hyperlink ref="G1699" r:id="rId1136" xr:uid="{00000000-0004-0000-0000-00006F040000}"/>
    <hyperlink ref="G1700" r:id="rId1137" xr:uid="{00000000-0004-0000-0000-000070040000}"/>
    <hyperlink ref="G1701" r:id="rId1138" xr:uid="{00000000-0004-0000-0000-000071040000}"/>
    <hyperlink ref="G1702" r:id="rId1139" xr:uid="{00000000-0004-0000-0000-000072040000}"/>
    <hyperlink ref="G1703" r:id="rId1140" xr:uid="{00000000-0004-0000-0000-000073040000}"/>
    <hyperlink ref="G1705" r:id="rId1141" xr:uid="{00000000-0004-0000-0000-000074040000}"/>
    <hyperlink ref="G1706" r:id="rId1142" xr:uid="{00000000-0004-0000-0000-000075040000}"/>
    <hyperlink ref="G1707" r:id="rId1143" xr:uid="{00000000-0004-0000-0000-000076040000}"/>
  </hyperlinks>
  <pageMargins left="0.7" right="0.7" top="0.75" bottom="0.75" header="0.3" footer="0.3"/>
  <pageSetup paperSize="9" scale="15" orientation="portrait" horizontalDpi="4294967295" verticalDpi="4294967295" r:id="rId114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F268"/>
  <sheetViews>
    <sheetView view="pageBreakPreview" zoomScale="60" workbookViewId="0">
      <selection activeCell="A81" sqref="A81"/>
    </sheetView>
  </sheetViews>
  <sheetFormatPr defaultColWidth="9.140625" defaultRowHeight="15"/>
  <cols>
    <col min="1" max="1" width="37.42578125" bestFit="1" customWidth="1"/>
    <col min="2" max="2" width="33.42578125" style="200" customWidth="1"/>
    <col min="3" max="3" width="29.85546875" customWidth="1"/>
    <col min="4" max="4" width="33.28515625" customWidth="1"/>
    <col min="5" max="5" width="27" customWidth="1"/>
    <col min="6" max="6" width="60.85546875" customWidth="1"/>
  </cols>
  <sheetData>
    <row r="2" spans="1:6" ht="18.75">
      <c r="A2" s="3301" t="s">
        <v>4391</v>
      </c>
      <c r="B2" s="3301"/>
      <c r="C2" s="3301"/>
      <c r="D2" s="3301"/>
      <c r="E2" s="3301"/>
    </row>
    <row r="3" spans="1:6">
      <c r="A3" s="3302" t="s">
        <v>4135</v>
      </c>
      <c r="B3" s="3303"/>
      <c r="C3" s="3304"/>
      <c r="D3" s="194" t="s">
        <v>4136</v>
      </c>
      <c r="E3" s="194" t="s">
        <v>4137</v>
      </c>
      <c r="F3" s="130" t="s">
        <v>4854</v>
      </c>
    </row>
    <row r="4" spans="1:6">
      <c r="A4" s="228" t="s">
        <v>941</v>
      </c>
      <c r="B4" s="117" t="s">
        <v>942</v>
      </c>
      <c r="C4" s="114" t="s">
        <v>1483</v>
      </c>
      <c r="D4" s="91" t="s">
        <v>1173</v>
      </c>
      <c r="E4" s="92" t="s">
        <v>1324</v>
      </c>
    </row>
    <row r="5" spans="1:6">
      <c r="A5" s="228" t="s">
        <v>236</v>
      </c>
      <c r="B5" s="117" t="s">
        <v>657</v>
      </c>
      <c r="C5" s="114" t="s">
        <v>1396</v>
      </c>
      <c r="D5" s="91" t="s">
        <v>660</v>
      </c>
      <c r="E5" s="92" t="s">
        <v>1324</v>
      </c>
    </row>
    <row r="6" spans="1:6">
      <c r="A6" s="228" t="s">
        <v>288</v>
      </c>
      <c r="B6" s="117" t="s">
        <v>561</v>
      </c>
      <c r="C6" s="114" t="s">
        <v>1437</v>
      </c>
      <c r="D6" s="91" t="s">
        <v>563</v>
      </c>
      <c r="E6" s="92" t="s">
        <v>1324</v>
      </c>
    </row>
    <row r="7" spans="1:6">
      <c r="A7" s="369" t="s">
        <v>300</v>
      </c>
      <c r="B7" s="370" t="s">
        <v>301</v>
      </c>
      <c r="C7" s="371" t="s">
        <v>1279</v>
      </c>
      <c r="D7" s="372" t="s">
        <v>1055</v>
      </c>
      <c r="E7" s="373" t="s">
        <v>2288</v>
      </c>
    </row>
    <row r="8" spans="1:6">
      <c r="A8" s="369" t="s">
        <v>100</v>
      </c>
      <c r="B8" s="370" t="s">
        <v>2284</v>
      </c>
      <c r="C8" s="371" t="s">
        <v>2285</v>
      </c>
      <c r="D8" s="372" t="s">
        <v>1055</v>
      </c>
      <c r="E8" s="373" t="s">
        <v>2288</v>
      </c>
    </row>
    <row r="9" spans="1:6">
      <c r="A9" s="369" t="s">
        <v>2289</v>
      </c>
      <c r="B9" s="370" t="s">
        <v>2492</v>
      </c>
      <c r="C9" s="371" t="s">
        <v>2290</v>
      </c>
      <c r="D9" s="372" t="s">
        <v>1055</v>
      </c>
      <c r="E9" s="373" t="s">
        <v>2288</v>
      </c>
    </row>
    <row r="10" spans="1:6">
      <c r="A10" s="224" t="s">
        <v>3570</v>
      </c>
      <c r="B10" s="224" t="s">
        <v>3571</v>
      </c>
      <c r="C10" s="225" t="s">
        <v>3572</v>
      </c>
      <c r="D10" s="226" t="s">
        <v>3575</v>
      </c>
      <c r="E10" s="227" t="s">
        <v>3576</v>
      </c>
    </row>
    <row r="11" spans="1:6">
      <c r="A11" s="224" t="s">
        <v>3216</v>
      </c>
      <c r="B11" s="224" t="s">
        <v>3217</v>
      </c>
      <c r="C11" s="225" t="s">
        <v>3577</v>
      </c>
      <c r="D11" s="226" t="s">
        <v>3575</v>
      </c>
      <c r="E11" s="227" t="s">
        <v>3576</v>
      </c>
    </row>
    <row r="12" spans="1:6">
      <c r="A12" s="224" t="s">
        <v>4149</v>
      </c>
      <c r="B12" s="224" t="s">
        <v>148</v>
      </c>
      <c r="C12" s="225" t="s">
        <v>4277</v>
      </c>
      <c r="D12" s="226" t="s">
        <v>4279</v>
      </c>
      <c r="E12" s="227" t="s">
        <v>3673</v>
      </c>
    </row>
    <row r="13" spans="1:6">
      <c r="A13" s="229" t="s">
        <v>3241</v>
      </c>
      <c r="B13" s="9" t="s">
        <v>1940</v>
      </c>
      <c r="C13" s="253" t="s">
        <v>4478</v>
      </c>
      <c r="D13" s="230" t="s">
        <v>3144</v>
      </c>
      <c r="E13" s="231" t="s">
        <v>4481</v>
      </c>
    </row>
    <row r="14" spans="1:6">
      <c r="A14" s="229" t="s">
        <v>3048</v>
      </c>
      <c r="B14" s="9" t="s">
        <v>3139</v>
      </c>
      <c r="C14" s="253" t="s">
        <v>3140</v>
      </c>
      <c r="D14" s="230" t="s">
        <v>3144</v>
      </c>
      <c r="E14" s="256" t="s">
        <v>3145</v>
      </c>
      <c r="F14" s="100" t="s">
        <v>4855</v>
      </c>
    </row>
    <row r="15" spans="1:6">
      <c r="A15" s="229" t="s">
        <v>3273</v>
      </c>
      <c r="B15" s="9" t="s">
        <v>3274</v>
      </c>
      <c r="C15" s="253" t="s">
        <v>4020</v>
      </c>
      <c r="D15" s="230" t="s">
        <v>3144</v>
      </c>
      <c r="E15" s="231" t="s">
        <v>1278</v>
      </c>
    </row>
    <row r="16" spans="1:6">
      <c r="A16" s="239" t="s">
        <v>3438</v>
      </c>
      <c r="B16" s="240" t="s">
        <v>3320</v>
      </c>
      <c r="C16" s="241" t="s">
        <v>3439</v>
      </c>
      <c r="D16" s="242" t="s">
        <v>3443</v>
      </c>
      <c r="E16" s="243" t="s">
        <v>3444</v>
      </c>
    </row>
    <row r="17" spans="1:6">
      <c r="A17" s="239" t="s">
        <v>3253</v>
      </c>
      <c r="B17" s="244" t="s">
        <v>3254</v>
      </c>
      <c r="C17" s="241" t="s">
        <v>3800</v>
      </c>
      <c r="D17" s="242" t="s">
        <v>3443</v>
      </c>
      <c r="E17" s="243" t="s">
        <v>3444</v>
      </c>
    </row>
    <row r="18" spans="1:6">
      <c r="A18" s="239" t="s">
        <v>2302</v>
      </c>
      <c r="B18" s="245" t="s">
        <v>4559</v>
      </c>
      <c r="C18" s="246"/>
      <c r="D18" s="242" t="s">
        <v>3443</v>
      </c>
      <c r="E18" s="246"/>
    </row>
    <row r="19" spans="1:6">
      <c r="A19" s="374" t="s">
        <v>3282</v>
      </c>
      <c r="B19" s="204" t="s">
        <v>3834</v>
      </c>
      <c r="C19" s="375" t="s">
        <v>3835</v>
      </c>
      <c r="D19" s="204" t="s">
        <v>3838</v>
      </c>
      <c r="E19" s="375" t="s">
        <v>3839</v>
      </c>
      <c r="F19" s="399"/>
    </row>
    <row r="20" spans="1:6">
      <c r="A20" s="374" t="s">
        <v>58</v>
      </c>
      <c r="B20" s="204" t="s">
        <v>1565</v>
      </c>
      <c r="C20" s="375" t="s">
        <v>4264</v>
      </c>
      <c r="D20" s="204" t="s">
        <v>4267</v>
      </c>
      <c r="E20" s="375" t="s">
        <v>3839</v>
      </c>
      <c r="F20" s="555"/>
    </row>
    <row r="21" spans="1:6">
      <c r="A21" s="374" t="s">
        <v>4003</v>
      </c>
      <c r="B21" s="204" t="s">
        <v>3302</v>
      </c>
      <c r="C21" s="376" t="s">
        <v>4533</v>
      </c>
      <c r="D21" s="204" t="s">
        <v>3838</v>
      </c>
      <c r="E21" s="375" t="s">
        <v>3839</v>
      </c>
      <c r="F21" s="90"/>
    </row>
    <row r="22" spans="1:6">
      <c r="A22" s="377" t="s">
        <v>4563</v>
      </c>
      <c r="B22" s="378" t="s">
        <v>3037</v>
      </c>
      <c r="C22" s="379" t="s">
        <v>4584</v>
      </c>
      <c r="D22" s="378" t="s">
        <v>4586</v>
      </c>
      <c r="E22" s="380" t="s">
        <v>1278</v>
      </c>
      <c r="F22" s="100" t="s">
        <v>4855</v>
      </c>
    </row>
    <row r="23" spans="1:6">
      <c r="A23" s="377" t="s">
        <v>4518</v>
      </c>
      <c r="B23" s="378" t="s">
        <v>3200</v>
      </c>
      <c r="C23" s="379" t="s">
        <v>4420</v>
      </c>
      <c r="D23" s="378" t="s">
        <v>4586</v>
      </c>
      <c r="E23" s="379" t="s">
        <v>4598</v>
      </c>
      <c r="F23" s="100"/>
    </row>
    <row r="24" spans="1:6">
      <c r="A24" s="377" t="s">
        <v>4684</v>
      </c>
      <c r="B24" s="378" t="s">
        <v>4685</v>
      </c>
      <c r="C24" s="379" t="s">
        <v>4686</v>
      </c>
      <c r="D24" s="378" t="s">
        <v>4586</v>
      </c>
      <c r="E24" s="379" t="s">
        <v>1278</v>
      </c>
      <c r="F24" s="100"/>
    </row>
    <row r="25" spans="1:6">
      <c r="A25" s="267" t="s">
        <v>4472</v>
      </c>
      <c r="B25" s="235" t="s">
        <v>4473</v>
      </c>
      <c r="C25" s="268" t="s">
        <v>4474</v>
      </c>
      <c r="D25" s="235" t="s">
        <v>3074</v>
      </c>
      <c r="E25" s="268" t="s">
        <v>4474</v>
      </c>
      <c r="F25" s="100" t="s">
        <v>4856</v>
      </c>
    </row>
    <row r="26" spans="1:6">
      <c r="A26" s="267" t="s">
        <v>2717</v>
      </c>
      <c r="B26" s="235" t="s">
        <v>226</v>
      </c>
      <c r="C26" s="268" t="s">
        <v>3073</v>
      </c>
      <c r="D26" s="235" t="s">
        <v>3074</v>
      </c>
      <c r="E26" s="268" t="s">
        <v>1379</v>
      </c>
      <c r="F26" s="100"/>
    </row>
    <row r="27" spans="1:6">
      <c r="A27" s="267" t="s">
        <v>2552</v>
      </c>
      <c r="B27" s="235" t="s">
        <v>2554</v>
      </c>
      <c r="C27" s="268" t="s">
        <v>2555</v>
      </c>
      <c r="D27" s="235" t="s">
        <v>3074</v>
      </c>
      <c r="E27" s="268" t="s">
        <v>1379</v>
      </c>
      <c r="F27" s="100"/>
    </row>
    <row r="28" spans="1:6">
      <c r="A28" s="293"/>
      <c r="B28" s="12" t="s">
        <v>6832</v>
      </c>
      <c r="C28" s="274"/>
      <c r="D28" s="12"/>
      <c r="E28" s="274"/>
      <c r="F28" s="556"/>
    </row>
    <row r="29" spans="1:6">
      <c r="A29" s="408" t="s">
        <v>5859</v>
      </c>
      <c r="B29" s="409" t="s">
        <v>1683</v>
      </c>
      <c r="C29" s="410" t="s">
        <v>5873</v>
      </c>
      <c r="D29" s="411" t="s">
        <v>5875</v>
      </c>
      <c r="E29" s="410" t="s">
        <v>5876</v>
      </c>
      <c r="F29" s="3299" t="s">
        <v>6178</v>
      </c>
    </row>
    <row r="30" spans="1:6">
      <c r="A30" s="408" t="s">
        <v>72</v>
      </c>
      <c r="B30" s="409" t="s">
        <v>5877</v>
      </c>
      <c r="C30" s="410" t="s">
        <v>5878</v>
      </c>
      <c r="D30" s="411" t="s">
        <v>5875</v>
      </c>
      <c r="E30" s="410" t="s">
        <v>5876</v>
      </c>
      <c r="F30" s="3300"/>
    </row>
    <row r="31" spans="1:6">
      <c r="A31" s="408" t="s">
        <v>5860</v>
      </c>
      <c r="B31" s="409" t="s">
        <v>5881</v>
      </c>
      <c r="C31" s="410" t="s">
        <v>5882</v>
      </c>
      <c r="D31" s="411" t="s">
        <v>5875</v>
      </c>
      <c r="E31" s="410" t="s">
        <v>5876</v>
      </c>
      <c r="F31" s="3300"/>
    </row>
    <row r="32" spans="1:6">
      <c r="A32" s="412" t="s">
        <v>4404</v>
      </c>
      <c r="B32" s="413" t="s">
        <v>4494</v>
      </c>
      <c r="C32" s="348" t="s">
        <v>4495</v>
      </c>
      <c r="D32" s="401" t="s">
        <v>5875</v>
      </c>
      <c r="E32" s="348" t="s">
        <v>4626</v>
      </c>
      <c r="F32" s="3300"/>
    </row>
    <row r="33" spans="1:6">
      <c r="A33" s="412" t="s">
        <v>4619</v>
      </c>
      <c r="B33" s="413" t="s">
        <v>666</v>
      </c>
      <c r="C33" s="414" t="s">
        <v>4622</v>
      </c>
      <c r="D33" s="401" t="s">
        <v>5875</v>
      </c>
      <c r="E33" s="348" t="s">
        <v>4626</v>
      </c>
      <c r="F33" s="3300"/>
    </row>
    <row r="34" spans="1:6">
      <c r="A34" s="412" t="s">
        <v>6097</v>
      </c>
      <c r="B34" s="413" t="s">
        <v>6098</v>
      </c>
      <c r="C34" s="348" t="s">
        <v>6099</v>
      </c>
      <c r="D34" s="401" t="s">
        <v>5875</v>
      </c>
      <c r="E34" s="348" t="s">
        <v>1405</v>
      </c>
      <c r="F34" s="3300"/>
    </row>
    <row r="35" spans="1:6">
      <c r="A35" s="405" t="s">
        <v>3402</v>
      </c>
      <c r="B35" s="406" t="s">
        <v>3192</v>
      </c>
      <c r="C35" s="407" t="s">
        <v>3403</v>
      </c>
      <c r="D35" s="398" t="s">
        <v>3407</v>
      </c>
      <c r="E35" s="416" t="s">
        <v>2205</v>
      </c>
      <c r="F35" s="3300" t="s">
        <v>6176</v>
      </c>
    </row>
    <row r="36" spans="1:6">
      <c r="A36" s="405" t="s">
        <v>168</v>
      </c>
      <c r="B36" s="406" t="s">
        <v>3723</v>
      </c>
      <c r="C36" s="407" t="s">
        <v>4784</v>
      </c>
      <c r="D36" s="398" t="s">
        <v>4787</v>
      </c>
      <c r="E36" s="407" t="s">
        <v>2205</v>
      </c>
      <c r="F36" s="3300"/>
    </row>
    <row r="37" spans="1:6">
      <c r="A37" s="405" t="s">
        <v>6085</v>
      </c>
      <c r="B37" s="406" t="s">
        <v>3285</v>
      </c>
      <c r="C37" s="407" t="s">
        <v>6086</v>
      </c>
      <c r="D37" s="398" t="s">
        <v>6088</v>
      </c>
      <c r="E37" s="407" t="s">
        <v>2205</v>
      </c>
      <c r="F37" s="3300"/>
    </row>
    <row r="38" spans="1:6">
      <c r="A38" s="229" t="s">
        <v>4398</v>
      </c>
      <c r="B38" s="9" t="s">
        <v>4451</v>
      </c>
      <c r="C38" s="253" t="s">
        <v>4452</v>
      </c>
      <c r="D38" s="230" t="s">
        <v>4646</v>
      </c>
      <c r="E38" s="231" t="s">
        <v>4454</v>
      </c>
      <c r="F38" s="3300" t="s">
        <v>6177</v>
      </c>
    </row>
    <row r="39" spans="1:6">
      <c r="A39" s="403" t="s">
        <v>4602</v>
      </c>
      <c r="B39" s="9" t="s">
        <v>4603</v>
      </c>
      <c r="C39" s="402" t="s">
        <v>4620</v>
      </c>
      <c r="D39" s="230" t="s">
        <v>4646</v>
      </c>
      <c r="E39" s="404" t="s">
        <v>4454</v>
      </c>
      <c r="F39" s="3300"/>
    </row>
    <row r="40" spans="1:6">
      <c r="A40" s="229" t="s">
        <v>6166</v>
      </c>
      <c r="B40" s="9" t="s">
        <v>2942</v>
      </c>
      <c r="C40" s="253" t="s">
        <v>6167</v>
      </c>
      <c r="D40" s="230" t="s">
        <v>4646</v>
      </c>
      <c r="E40" s="253" t="s">
        <v>4454</v>
      </c>
      <c r="F40" s="3300"/>
    </row>
    <row r="41" spans="1:6">
      <c r="A41" s="426" t="s">
        <v>2732</v>
      </c>
      <c r="B41" s="427" t="s">
        <v>5713</v>
      </c>
      <c r="C41" s="428" t="s">
        <v>5714</v>
      </c>
      <c r="D41" s="429" t="s">
        <v>6136</v>
      </c>
      <c r="E41" s="428" t="s">
        <v>5717</v>
      </c>
      <c r="F41" s="3299" t="s">
        <v>6316</v>
      </c>
    </row>
    <row r="42" spans="1:6">
      <c r="A42" s="426" t="s">
        <v>6179</v>
      </c>
      <c r="B42" s="427" t="s">
        <v>6132</v>
      </c>
      <c r="C42" s="428" t="s">
        <v>6133</v>
      </c>
      <c r="D42" s="429" t="s">
        <v>6136</v>
      </c>
      <c r="E42" s="428" t="s">
        <v>5717</v>
      </c>
      <c r="F42" s="3300"/>
    </row>
    <row r="43" spans="1:6">
      <c r="A43" s="426" t="s">
        <v>6184</v>
      </c>
      <c r="B43" s="427" t="s">
        <v>6208</v>
      </c>
      <c r="C43" s="428" t="s">
        <v>6209</v>
      </c>
      <c r="D43" s="429" t="s">
        <v>6136</v>
      </c>
      <c r="E43" s="428" t="s">
        <v>5717</v>
      </c>
      <c r="F43" s="3300"/>
    </row>
    <row r="44" spans="1:6">
      <c r="A44" s="267" t="s">
        <v>874</v>
      </c>
      <c r="B44" s="235" t="s">
        <v>4162</v>
      </c>
      <c r="C44" s="268" t="s">
        <v>5323</v>
      </c>
      <c r="D44" s="418" t="s">
        <v>6603</v>
      </c>
      <c r="E44" s="268" t="s">
        <v>6454</v>
      </c>
      <c r="F44" s="3292" t="s">
        <v>6604</v>
      </c>
    </row>
    <row r="45" spans="1:6">
      <c r="A45" s="267" t="s">
        <v>5216</v>
      </c>
      <c r="B45" s="235" t="s">
        <v>5217</v>
      </c>
      <c r="C45" s="268" t="s">
        <v>5525</v>
      </c>
      <c r="D45" s="418" t="s">
        <v>6603</v>
      </c>
      <c r="E45" s="268" t="s">
        <v>6454</v>
      </c>
      <c r="F45" s="3292"/>
    </row>
    <row r="46" spans="1:6">
      <c r="A46" s="267" t="s">
        <v>316</v>
      </c>
      <c r="B46" s="235" t="s">
        <v>213</v>
      </c>
      <c r="C46" s="268" t="s">
        <v>1432</v>
      </c>
      <c r="D46" s="418" t="s">
        <v>6603</v>
      </c>
      <c r="E46" s="268" t="s">
        <v>6454</v>
      </c>
      <c r="F46" s="3292"/>
    </row>
    <row r="47" spans="1:6">
      <c r="A47" s="447" t="s">
        <v>6474</v>
      </c>
      <c r="B47" s="415" t="s">
        <v>6504</v>
      </c>
      <c r="C47" s="448" t="s">
        <v>6475</v>
      </c>
      <c r="D47" s="449" t="s">
        <v>6506</v>
      </c>
      <c r="E47" s="448" t="s">
        <v>6507</v>
      </c>
      <c r="F47" s="3293" t="s">
        <v>6659</v>
      </c>
    </row>
    <row r="48" spans="1:6">
      <c r="A48" s="447" t="s">
        <v>6546</v>
      </c>
      <c r="B48" s="415" t="s">
        <v>6544</v>
      </c>
      <c r="C48" s="448" t="s">
        <v>6547</v>
      </c>
      <c r="D48" s="449" t="s">
        <v>6506</v>
      </c>
      <c r="E48" s="448" t="s">
        <v>6510</v>
      </c>
      <c r="F48" s="3293"/>
    </row>
    <row r="49" spans="1:6">
      <c r="A49" s="447" t="s">
        <v>6540</v>
      </c>
      <c r="B49" s="415" t="s">
        <v>6541</v>
      </c>
      <c r="C49" s="448" t="s">
        <v>6556</v>
      </c>
      <c r="D49" s="449" t="s">
        <v>6506</v>
      </c>
      <c r="E49" s="448" t="s">
        <v>6510</v>
      </c>
      <c r="F49" s="3293"/>
    </row>
    <row r="50" spans="1:6">
      <c r="A50" s="94" t="s">
        <v>6470</v>
      </c>
      <c r="B50" s="103" t="s">
        <v>6471</v>
      </c>
      <c r="C50" s="431" t="s">
        <v>6472</v>
      </c>
      <c r="D50" s="236" t="s">
        <v>6658</v>
      </c>
      <c r="E50" s="431" t="s">
        <v>6475</v>
      </c>
      <c r="F50" s="3294" t="s">
        <v>6657</v>
      </c>
    </row>
    <row r="51" spans="1:6">
      <c r="A51" s="94" t="s">
        <v>6508</v>
      </c>
      <c r="B51" s="103" t="s">
        <v>6509</v>
      </c>
      <c r="C51" s="431" t="s">
        <v>6510</v>
      </c>
      <c r="D51" s="236" t="s">
        <v>6658</v>
      </c>
      <c r="E51" s="431" t="s">
        <v>6475</v>
      </c>
      <c r="F51" s="3294"/>
    </row>
    <row r="52" spans="1:6">
      <c r="A52" s="94" t="s">
        <v>6542</v>
      </c>
      <c r="B52" s="103" t="s">
        <v>6543</v>
      </c>
      <c r="C52" s="431" t="s">
        <v>6549</v>
      </c>
      <c r="D52" s="236" t="s">
        <v>6658</v>
      </c>
      <c r="E52" s="431" t="s">
        <v>6475</v>
      </c>
      <c r="F52" s="3294"/>
    </row>
    <row r="53" spans="1:6">
      <c r="A53" s="374" t="s">
        <v>3465</v>
      </c>
      <c r="B53" s="204" t="s">
        <v>87</v>
      </c>
      <c r="C53" s="375" t="s">
        <v>3466</v>
      </c>
      <c r="D53" s="195" t="s">
        <v>6760</v>
      </c>
      <c r="E53" s="375" t="s">
        <v>6533</v>
      </c>
      <c r="F53" s="3295" t="s">
        <v>6761</v>
      </c>
    </row>
    <row r="54" spans="1:6">
      <c r="A54" s="374" t="s">
        <v>6291</v>
      </c>
      <c r="B54" s="204" t="s">
        <v>6183</v>
      </c>
      <c r="C54" s="375" t="s">
        <v>6292</v>
      </c>
      <c r="D54" s="195" t="s">
        <v>6760</v>
      </c>
      <c r="E54" s="375" t="s">
        <v>6533</v>
      </c>
      <c r="F54" s="3295"/>
    </row>
    <row r="55" spans="1:6">
      <c r="A55" s="374" t="s">
        <v>1552</v>
      </c>
      <c r="B55" s="204" t="s">
        <v>124</v>
      </c>
      <c r="C55" s="375" t="s">
        <v>4995</v>
      </c>
      <c r="D55" s="195" t="s">
        <v>6760</v>
      </c>
      <c r="E55" s="375" t="s">
        <v>6533</v>
      </c>
      <c r="F55" s="3295"/>
    </row>
    <row r="56" spans="1:6" ht="50.25" customHeight="1">
      <c r="A56" s="3296" t="s">
        <v>8167</v>
      </c>
      <c r="B56" s="3297"/>
      <c r="C56" s="3297"/>
      <c r="D56" s="3297"/>
      <c r="E56" s="3297"/>
      <c r="F56" s="3298"/>
    </row>
    <row r="57" spans="1:6">
      <c r="A57" s="293" t="s">
        <v>6101</v>
      </c>
      <c r="B57" s="12" t="s">
        <v>6102</v>
      </c>
      <c r="C57" s="274" t="s">
        <v>6103</v>
      </c>
      <c r="D57" s="300" t="s">
        <v>5875</v>
      </c>
      <c r="E57" s="274" t="s">
        <v>1405</v>
      </c>
      <c r="F57" s="269"/>
    </row>
    <row r="58" spans="1:6">
      <c r="A58" s="293" t="s">
        <v>213</v>
      </c>
      <c r="B58" s="12" t="s">
        <v>3326</v>
      </c>
      <c r="C58" s="274" t="s">
        <v>7687</v>
      </c>
      <c r="D58" s="300" t="s">
        <v>5875</v>
      </c>
      <c r="E58" s="274" t="s">
        <v>1405</v>
      </c>
      <c r="F58" s="269"/>
    </row>
    <row r="59" spans="1:6">
      <c r="A59" s="250" t="s">
        <v>7330</v>
      </c>
      <c r="B59" s="3" t="s">
        <v>7331</v>
      </c>
      <c r="C59" s="264" t="s">
        <v>7332</v>
      </c>
      <c r="D59" s="236" t="s">
        <v>8221</v>
      </c>
      <c r="E59" s="264" t="s">
        <v>8075</v>
      </c>
      <c r="F59" s="3288"/>
    </row>
    <row r="60" spans="1:6">
      <c r="A60" s="250" t="s">
        <v>626</v>
      </c>
      <c r="B60" s="3" t="s">
        <v>216</v>
      </c>
      <c r="C60" s="264" t="s">
        <v>7858</v>
      </c>
      <c r="D60" s="236" t="s">
        <v>8074</v>
      </c>
      <c r="E60" s="264" t="s">
        <v>8075</v>
      </c>
      <c r="F60" s="3288"/>
    </row>
    <row r="61" spans="1:6">
      <c r="A61" s="250" t="s">
        <v>8010</v>
      </c>
      <c r="B61" s="3" t="s">
        <v>181</v>
      </c>
      <c r="C61" s="3"/>
      <c r="D61" s="236" t="s">
        <v>8220</v>
      </c>
      <c r="E61" s="264" t="s">
        <v>8075</v>
      </c>
      <c r="F61" s="3288"/>
    </row>
    <row r="62" spans="1:6">
      <c r="A62" s="250"/>
      <c r="B62" s="3"/>
      <c r="C62" s="264"/>
      <c r="D62" s="291"/>
      <c r="E62" s="264"/>
      <c r="F62" s="269"/>
    </row>
    <row r="63" spans="1:6" ht="26.25">
      <c r="A63" s="3286" t="s">
        <v>4857</v>
      </c>
      <c r="B63" s="3287"/>
      <c r="C63" s="3287"/>
      <c r="D63" s="3287"/>
      <c r="E63" s="3287"/>
      <c r="F63" s="573"/>
    </row>
    <row r="64" spans="1:6" ht="68.25" customHeight="1">
      <c r="A64" s="570" t="s">
        <v>4135</v>
      </c>
      <c r="B64" s="571"/>
      <c r="C64" s="559" t="s">
        <v>4136</v>
      </c>
      <c r="D64" s="559" t="s">
        <v>4137</v>
      </c>
      <c r="E64" s="572" t="s">
        <v>4854</v>
      </c>
    </row>
    <row r="65" spans="1:6" ht="46.5">
      <c r="A65" s="560" t="s">
        <v>8279</v>
      </c>
      <c r="B65" s="561">
        <v>8159044880</v>
      </c>
      <c r="C65" s="560" t="s">
        <v>8278</v>
      </c>
      <c r="D65" s="568" t="s">
        <v>7943</v>
      </c>
      <c r="E65" s="3289" t="s">
        <v>8311</v>
      </c>
    </row>
    <row r="66" spans="1:6" ht="23.25">
      <c r="A66" s="569" t="s">
        <v>8307</v>
      </c>
      <c r="B66" s="562">
        <v>9064864444</v>
      </c>
      <c r="C66" s="569" t="s">
        <v>8306</v>
      </c>
      <c r="D66" s="568" t="s">
        <v>7943</v>
      </c>
      <c r="E66" s="3290"/>
    </row>
    <row r="67" spans="1:6" ht="23.25">
      <c r="A67" s="569" t="s">
        <v>8308</v>
      </c>
      <c r="B67" s="562">
        <v>8067396291</v>
      </c>
      <c r="C67" s="569" t="s">
        <v>8309</v>
      </c>
      <c r="D67" s="568" t="s">
        <v>7943</v>
      </c>
      <c r="E67" s="3290"/>
    </row>
    <row r="68" spans="1:6" ht="23.25">
      <c r="A68" s="558" t="s">
        <v>8310</v>
      </c>
      <c r="B68" s="557">
        <v>8151146599</v>
      </c>
      <c r="C68" s="569" t="s">
        <v>8309</v>
      </c>
      <c r="D68" s="568" t="s">
        <v>7943</v>
      </c>
      <c r="E68" s="3291"/>
    </row>
    <row r="69" spans="1:6" ht="23.25">
      <c r="A69" s="562"/>
      <c r="B69" s="563"/>
      <c r="C69" s="562"/>
      <c r="D69" s="562"/>
      <c r="E69" s="562"/>
      <c r="F69" s="562"/>
    </row>
    <row r="70" spans="1:6" ht="23.25">
      <c r="A70" s="562"/>
      <c r="B70" s="563"/>
      <c r="C70" s="562"/>
      <c r="D70" s="562"/>
      <c r="E70" s="562"/>
      <c r="F70" s="562"/>
    </row>
    <row r="71" spans="1:6" ht="23.25">
      <c r="A71" s="564"/>
      <c r="B71" s="565"/>
      <c r="C71" s="566"/>
      <c r="D71" s="567"/>
      <c r="E71" s="566"/>
      <c r="F71" s="562"/>
    </row>
    <row r="72" spans="1:6" ht="23.25">
      <c r="A72" s="564"/>
      <c r="B72" s="565"/>
      <c r="C72" s="566"/>
      <c r="D72" s="567"/>
      <c r="E72" s="566"/>
      <c r="F72" s="562"/>
    </row>
    <row r="73" spans="1:6" ht="26.25">
      <c r="A73" s="3286" t="s">
        <v>21487</v>
      </c>
      <c r="B73" s="3287"/>
      <c r="C73" s="3287"/>
      <c r="D73" s="3287"/>
      <c r="E73" s="3287"/>
      <c r="F73" s="562"/>
    </row>
    <row r="74" spans="1:6" ht="23.25">
      <c r="A74" s="691" t="s">
        <v>21472</v>
      </c>
      <c r="B74" s="480">
        <v>7068266014</v>
      </c>
      <c r="C74" s="691" t="s">
        <v>21471</v>
      </c>
      <c r="D74" s="691">
        <v>9028427938</v>
      </c>
      <c r="E74" s="692" t="s">
        <v>21483</v>
      </c>
      <c r="F74" s="562"/>
    </row>
    <row r="75" spans="1:6" ht="23.25">
      <c r="A75" s="480" t="s">
        <v>21480</v>
      </c>
      <c r="B75" s="698" t="s">
        <v>21481</v>
      </c>
      <c r="C75" s="693"/>
      <c r="D75" s="694"/>
      <c r="E75" s="695"/>
      <c r="F75" s="562"/>
    </row>
    <row r="76" spans="1:6" ht="67.5">
      <c r="A76" s="699" t="s">
        <v>21482</v>
      </c>
      <c r="B76" s="699">
        <v>8032006843</v>
      </c>
      <c r="C76" s="700" t="s">
        <v>21473</v>
      </c>
      <c r="D76" s="701" t="s">
        <v>21474</v>
      </c>
      <c r="E76" s="702" t="s">
        <v>21484</v>
      </c>
      <c r="F76" s="562"/>
    </row>
    <row r="77" spans="1:6" ht="23.25">
      <c r="A77" s="601" t="s">
        <v>21485</v>
      </c>
      <c r="B77" s="601">
        <v>8165253804</v>
      </c>
      <c r="C77" s="699"/>
      <c r="D77" s="699"/>
      <c r="E77" s="699"/>
      <c r="F77" s="562"/>
    </row>
    <row r="78" spans="1:6" ht="23.25">
      <c r="A78" s="696" t="s">
        <v>21476</v>
      </c>
      <c r="B78" s="697" t="s">
        <v>21477</v>
      </c>
      <c r="C78" s="696" t="s">
        <v>21475</v>
      </c>
      <c r="D78" s="192">
        <v>8083330867</v>
      </c>
      <c r="E78" s="697" t="s">
        <v>21486</v>
      </c>
      <c r="F78" s="562"/>
    </row>
    <row r="79" spans="1:6" ht="23.25">
      <c r="A79" s="696" t="s">
        <v>21478</v>
      </c>
      <c r="B79" s="697" t="s">
        <v>21479</v>
      </c>
      <c r="C79" s="696" t="s">
        <v>21475</v>
      </c>
      <c r="D79" s="696"/>
      <c r="E79" s="696"/>
      <c r="F79" s="562"/>
    </row>
    <row r="80" spans="1:6" ht="23.25">
      <c r="A80" s="562"/>
      <c r="B80" s="563"/>
      <c r="C80" s="562"/>
      <c r="D80" s="562"/>
      <c r="E80" s="562"/>
      <c r="F80" s="562"/>
    </row>
    <row r="81" spans="1:6" ht="23.25">
      <c r="A81" s="562"/>
      <c r="B81" s="563"/>
      <c r="C81" s="562"/>
      <c r="D81" s="562"/>
      <c r="E81" s="562"/>
      <c r="F81" s="562"/>
    </row>
    <row r="268" spans="3:4">
      <c r="C268" t="s">
        <v>5241</v>
      </c>
      <c r="D268" t="s">
        <v>5828</v>
      </c>
    </row>
  </sheetData>
  <mergeCells count="15">
    <mergeCell ref="F41:F43"/>
    <mergeCell ref="A2:E2"/>
    <mergeCell ref="A3:C3"/>
    <mergeCell ref="F29:F34"/>
    <mergeCell ref="F35:F37"/>
    <mergeCell ref="F38:F40"/>
    <mergeCell ref="A73:E73"/>
    <mergeCell ref="F59:F61"/>
    <mergeCell ref="E65:E68"/>
    <mergeCell ref="A63:E63"/>
    <mergeCell ref="F44:F46"/>
    <mergeCell ref="F47:F49"/>
    <mergeCell ref="F50:F52"/>
    <mergeCell ref="F53:F55"/>
    <mergeCell ref="A56:F56"/>
  </mergeCells>
  <pageMargins left="0.7" right="0.7" top="0.75" bottom="0.75" header="0.3" footer="0.3"/>
  <pageSetup scale="52" orientation="landscape" r:id="rId1"/>
  <rowBreaks count="2" manualBreakCount="2">
    <brk id="45" max="5" man="1"/>
    <brk id="87" max="5"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S236"/>
  <sheetViews>
    <sheetView zoomScale="70" zoomScaleNormal="70" workbookViewId="0"/>
  </sheetViews>
  <sheetFormatPr defaultColWidth="38.5703125" defaultRowHeight="15"/>
  <cols>
    <col min="1" max="1" width="19" style="435" customWidth="1"/>
    <col min="2" max="3" width="38.5703125" style="435"/>
    <col min="4" max="4" width="11.7109375" style="435" customWidth="1"/>
    <col min="5" max="5" width="20" style="435" customWidth="1"/>
    <col min="6" max="6" width="20.28515625" style="435" customWidth="1"/>
    <col min="7" max="7" width="27.140625" style="435" customWidth="1"/>
    <col min="8" max="8" width="15" style="435" customWidth="1"/>
    <col min="9" max="9" width="31.85546875" style="435" customWidth="1"/>
    <col min="10" max="10" width="38.5703125" style="435"/>
    <col min="11" max="11" width="8.5703125" style="435" customWidth="1"/>
    <col min="12" max="16384" width="38.5703125" style="435"/>
  </cols>
  <sheetData>
    <row r="1" spans="1:19" customFormat="1">
      <c r="A1" s="100"/>
      <c r="B1" s="100"/>
      <c r="C1" s="100"/>
      <c r="D1" s="100"/>
      <c r="E1" s="100"/>
      <c r="F1" s="100"/>
      <c r="G1" s="100"/>
      <c r="H1" s="100"/>
      <c r="I1" s="100"/>
      <c r="J1" s="100"/>
      <c r="K1" s="100"/>
      <c r="L1" s="100"/>
      <c r="M1" s="100"/>
      <c r="N1" s="100"/>
      <c r="O1" s="100"/>
      <c r="P1" s="100"/>
      <c r="Q1" s="100"/>
      <c r="R1" s="100"/>
    </row>
    <row r="2" spans="1:19" customFormat="1">
      <c r="A2" s="100"/>
      <c r="B2" s="100"/>
      <c r="C2" s="100"/>
      <c r="D2" s="100"/>
      <c r="E2" s="514"/>
      <c r="F2" s="100"/>
      <c r="G2" s="100"/>
      <c r="H2" s="100"/>
      <c r="I2" s="100"/>
      <c r="J2" s="100"/>
      <c r="K2" s="100"/>
      <c r="L2" s="100"/>
      <c r="M2" s="100"/>
      <c r="N2" s="100"/>
      <c r="O2" s="100"/>
      <c r="P2" s="100"/>
      <c r="Q2" s="100"/>
      <c r="R2" s="100"/>
    </row>
    <row r="3" spans="1:19" customFormat="1">
      <c r="A3" s="100"/>
      <c r="B3" s="725"/>
      <c r="C3" s="725"/>
      <c r="D3" s="100"/>
      <c r="E3" s="100"/>
      <c r="F3" s="100"/>
      <c r="G3" s="100"/>
      <c r="H3" s="100"/>
      <c r="I3" s="100"/>
      <c r="J3" s="100"/>
      <c r="K3" s="100"/>
      <c r="L3" s="100"/>
      <c r="M3" s="100"/>
      <c r="N3" s="100"/>
      <c r="O3" s="100"/>
      <c r="P3" s="100"/>
      <c r="Q3" s="100"/>
      <c r="R3" s="100"/>
    </row>
    <row r="4" spans="1:19" customFormat="1">
      <c r="A4" s="100"/>
      <c r="B4" s="100"/>
      <c r="C4" s="100"/>
      <c r="D4" s="100"/>
      <c r="E4" s="100"/>
      <c r="F4" s="100"/>
      <c r="G4" s="100"/>
      <c r="H4" s="100"/>
      <c r="I4" s="100"/>
      <c r="J4" s="100"/>
      <c r="K4" s="100"/>
      <c r="L4" s="100"/>
      <c r="M4" s="100"/>
      <c r="N4" s="100"/>
      <c r="O4" s="100"/>
      <c r="P4" s="100"/>
      <c r="Q4" s="100"/>
      <c r="R4" s="100"/>
    </row>
    <row r="5" spans="1:19" customFormat="1">
      <c r="A5" s="100"/>
      <c r="B5" s="100"/>
      <c r="C5" s="100"/>
      <c r="D5" s="100"/>
      <c r="E5" s="514"/>
      <c r="F5" s="100"/>
      <c r="G5" s="100"/>
      <c r="H5" s="100"/>
      <c r="I5" s="100"/>
      <c r="J5" s="100"/>
      <c r="K5" s="100"/>
      <c r="L5" s="100"/>
      <c r="M5" s="100"/>
      <c r="N5" s="100"/>
      <c r="O5" s="100"/>
      <c r="P5" s="100"/>
      <c r="Q5" s="100"/>
      <c r="R5" s="100"/>
    </row>
    <row r="6" spans="1:19">
      <c r="A6" s="100"/>
      <c r="B6" s="100"/>
      <c r="C6" s="100"/>
      <c r="D6" s="100"/>
      <c r="E6" s="514"/>
      <c r="F6" s="100"/>
      <c r="G6" s="100"/>
      <c r="H6" s="100"/>
      <c r="I6" s="100"/>
      <c r="J6" s="100"/>
      <c r="K6" s="100"/>
      <c r="L6" s="100"/>
      <c r="M6" s="100"/>
      <c r="N6" s="100"/>
      <c r="S6" s="764"/>
    </row>
    <row r="7" spans="1:19">
      <c r="A7" s="100"/>
      <c r="B7" s="100"/>
      <c r="C7" s="100"/>
      <c r="D7" s="100"/>
      <c r="E7" s="514"/>
      <c r="F7" s="100"/>
      <c r="G7" s="100"/>
      <c r="H7" s="100"/>
      <c r="I7" s="100"/>
      <c r="J7" s="100"/>
      <c r="K7" s="100"/>
      <c r="L7" s="100"/>
      <c r="M7" s="100"/>
      <c r="N7" s="100"/>
    </row>
    <row r="8" spans="1:19">
      <c r="A8" s="100"/>
      <c r="B8" s="100"/>
      <c r="C8" s="100"/>
      <c r="D8" s="100"/>
      <c r="E8" s="514"/>
      <c r="F8" s="100"/>
      <c r="G8" s="100"/>
      <c r="H8" s="100"/>
      <c r="I8" s="100"/>
      <c r="J8" s="100"/>
      <c r="K8" s="100"/>
      <c r="L8" s="100"/>
      <c r="M8" s="100"/>
      <c r="N8" s="100"/>
    </row>
    <row r="9" spans="1:19">
      <c r="A9" s="100"/>
      <c r="B9" s="100"/>
      <c r="C9" s="100"/>
      <c r="D9" s="100"/>
      <c r="E9" s="100"/>
      <c r="F9" s="100"/>
      <c r="G9" s="100"/>
      <c r="H9" s="100"/>
      <c r="I9" s="100"/>
      <c r="J9" s="100"/>
      <c r="K9" s="100"/>
      <c r="L9" s="100"/>
      <c r="M9" s="100"/>
      <c r="N9" s="100"/>
    </row>
    <row r="10" spans="1:19">
      <c r="A10" s="100"/>
      <c r="B10" s="100"/>
      <c r="C10" s="100"/>
      <c r="D10" s="100"/>
      <c r="E10" s="514"/>
      <c r="F10" s="100"/>
      <c r="G10" s="100"/>
      <c r="H10" s="100"/>
      <c r="I10" s="100"/>
      <c r="J10" s="100"/>
      <c r="K10" s="100"/>
      <c r="L10" s="100"/>
      <c r="M10" s="100"/>
      <c r="N10" s="100"/>
    </row>
    <row r="11" spans="1:19">
      <c r="A11" s="100"/>
      <c r="B11" s="100"/>
      <c r="C11" s="100"/>
      <c r="D11" s="100"/>
      <c r="E11" s="514"/>
      <c r="F11" s="100"/>
      <c r="G11" s="100"/>
      <c r="H11" s="100"/>
      <c r="I11" s="100"/>
      <c r="J11" s="100"/>
      <c r="K11" s="100"/>
      <c r="L11" s="100"/>
      <c r="M11" s="100"/>
      <c r="N11" s="100"/>
    </row>
    <row r="12" spans="1:19">
      <c r="A12" s="100"/>
      <c r="B12" s="100"/>
      <c r="C12" s="100"/>
      <c r="D12" s="100"/>
      <c r="E12" s="514"/>
      <c r="F12" s="100"/>
      <c r="G12" s="100"/>
      <c r="H12" s="100"/>
      <c r="I12" s="100"/>
      <c r="J12" s="100"/>
      <c r="K12" s="100"/>
      <c r="L12" s="100"/>
      <c r="M12" s="100"/>
      <c r="N12" s="100"/>
    </row>
    <row r="13" spans="1:19">
      <c r="A13" s="100"/>
      <c r="B13" s="100"/>
      <c r="C13" s="100"/>
      <c r="D13" s="100"/>
      <c r="E13" s="514"/>
      <c r="F13" s="100"/>
      <c r="G13" s="100"/>
      <c r="H13" s="100"/>
      <c r="I13" s="100"/>
      <c r="J13" s="100"/>
      <c r="K13" s="100"/>
      <c r="L13" s="100"/>
      <c r="M13" s="100"/>
      <c r="N13" s="100"/>
    </row>
    <row r="14" spans="1:19">
      <c r="A14" s="100"/>
      <c r="B14" s="100"/>
      <c r="C14" s="100"/>
      <c r="D14" s="100"/>
      <c r="E14" s="514"/>
      <c r="F14" s="100"/>
      <c r="G14" s="100"/>
      <c r="H14" s="100"/>
      <c r="I14" s="100"/>
      <c r="J14" s="100"/>
      <c r="K14" s="100"/>
      <c r="L14" s="100"/>
      <c r="M14" s="100"/>
      <c r="N14" s="100"/>
    </row>
    <row r="15" spans="1:19">
      <c r="E15" s="496"/>
    </row>
    <row r="16" spans="1:19">
      <c r="E16" s="496"/>
    </row>
    <row r="17" spans="5:16">
      <c r="E17" s="496"/>
    </row>
    <row r="18" spans="5:16">
      <c r="E18" s="496"/>
    </row>
    <row r="20" spans="5:16">
      <c r="E20" s="496"/>
    </row>
    <row r="21" spans="5:16">
      <c r="E21" s="496"/>
    </row>
    <row r="22" spans="5:16">
      <c r="E22" s="496"/>
    </row>
    <row r="23" spans="5:16">
      <c r="E23" s="496"/>
      <c r="H23" s="497"/>
    </row>
    <row r="24" spans="5:16">
      <c r="E24" s="496"/>
    </row>
    <row r="25" spans="5:16">
      <c r="E25" s="496"/>
    </row>
    <row r="26" spans="5:16">
      <c r="E26" s="496"/>
      <c r="P26" s="497"/>
    </row>
    <row r="27" spans="5:16">
      <c r="E27" s="496"/>
    </row>
    <row r="28" spans="5:16">
      <c r="E28" s="496"/>
    </row>
    <row r="29" spans="5:16">
      <c r="E29" s="496"/>
    </row>
    <row r="30" spans="5:16">
      <c r="E30" s="496"/>
    </row>
    <row r="31" spans="5:16">
      <c r="E31" s="496"/>
      <c r="H31" s="497"/>
    </row>
    <row r="32" spans="5:16">
      <c r="E32" s="496"/>
    </row>
    <row r="33" spans="2:5">
      <c r="B33" s="515"/>
      <c r="E33" s="496"/>
    </row>
    <row r="34" spans="2:5">
      <c r="E34" s="496"/>
    </row>
    <row r="35" spans="2:5">
      <c r="E35" s="496"/>
    </row>
    <row r="36" spans="2:5">
      <c r="E36" s="496"/>
    </row>
    <row r="37" spans="2:5">
      <c r="E37" s="496"/>
    </row>
    <row r="38" spans="2:5">
      <c r="E38" s="496"/>
    </row>
    <row r="39" spans="2:5">
      <c r="E39" s="496"/>
    </row>
    <row r="40" spans="2:5">
      <c r="E40" s="496"/>
    </row>
    <row r="41" spans="2:5">
      <c r="E41" s="496"/>
    </row>
    <row r="42" spans="2:5">
      <c r="E42" s="496"/>
    </row>
    <row r="43" spans="2:5">
      <c r="E43" s="496"/>
    </row>
    <row r="44" spans="2:5">
      <c r="E44" s="496"/>
    </row>
    <row r="45" spans="2:5">
      <c r="E45" s="496"/>
    </row>
    <row r="46" spans="2:5">
      <c r="E46" s="496"/>
    </row>
    <row r="47" spans="2:5">
      <c r="E47" s="496"/>
    </row>
    <row r="48" spans="2:5">
      <c r="E48" s="496"/>
    </row>
    <row r="49" spans="5:16">
      <c r="E49" s="496"/>
    </row>
    <row r="50" spans="5:16">
      <c r="E50" s="496"/>
      <c r="H50" s="497"/>
      <c r="P50" s="497"/>
    </row>
    <row r="51" spans="5:16">
      <c r="E51" s="496"/>
    </row>
    <row r="52" spans="5:16">
      <c r="E52" s="496"/>
    </row>
    <row r="53" spans="5:16">
      <c r="E53" s="496"/>
    </row>
    <row r="54" spans="5:16">
      <c r="E54" s="496"/>
    </row>
    <row r="55" spans="5:16">
      <c r="E55" s="496"/>
    </row>
    <row r="56" spans="5:16">
      <c r="E56" s="496"/>
    </row>
    <row r="57" spans="5:16">
      <c r="E57" s="496"/>
    </row>
    <row r="58" spans="5:16">
      <c r="E58" s="496"/>
    </row>
    <row r="59" spans="5:16">
      <c r="E59" s="496"/>
    </row>
    <row r="60" spans="5:16">
      <c r="E60" s="496"/>
    </row>
    <row r="61" spans="5:16">
      <c r="E61" s="496"/>
    </row>
    <row r="62" spans="5:16">
      <c r="E62" s="496"/>
    </row>
    <row r="63" spans="5:16">
      <c r="E63" s="496"/>
    </row>
    <row r="64" spans="5:16">
      <c r="E64" s="496"/>
    </row>
    <row r="65" spans="1:18">
      <c r="E65" s="496"/>
    </row>
    <row r="66" spans="1:18">
      <c r="E66" s="496"/>
    </row>
    <row r="67" spans="1:18">
      <c r="E67" s="496"/>
    </row>
    <row r="68" spans="1:18">
      <c r="E68" s="496"/>
    </row>
    <row r="69" spans="1:18">
      <c r="E69" s="496"/>
    </row>
    <row r="70" spans="1:18">
      <c r="A70" s="100"/>
      <c r="B70" s="100"/>
      <c r="C70" s="100"/>
      <c r="D70" s="100"/>
      <c r="E70" s="514"/>
      <c r="F70" s="100"/>
      <c r="G70" s="100"/>
      <c r="H70" s="100"/>
      <c r="I70" s="100"/>
      <c r="J70" s="100"/>
      <c r="L70" s="100"/>
      <c r="M70" s="100"/>
      <c r="N70" s="100"/>
      <c r="O70" s="100"/>
      <c r="P70" s="100"/>
      <c r="Q70" s="100"/>
      <c r="R70" s="100"/>
    </row>
    <row r="71" spans="1:18">
      <c r="A71" s="100"/>
      <c r="B71" s="100"/>
      <c r="C71" s="100"/>
      <c r="D71" s="100"/>
      <c r="E71" s="514"/>
      <c r="F71" s="100"/>
      <c r="G71" s="100"/>
      <c r="H71" s="100"/>
      <c r="I71" s="100"/>
      <c r="J71" s="100"/>
      <c r="L71" s="100"/>
      <c r="M71" s="100"/>
      <c r="N71" s="100"/>
      <c r="O71" s="100"/>
      <c r="P71" s="100"/>
      <c r="Q71" s="100"/>
      <c r="R71" s="100"/>
    </row>
    <row r="72" spans="1:18">
      <c r="A72" s="100"/>
      <c r="B72" s="100"/>
      <c r="C72" s="100"/>
      <c r="D72" s="100"/>
      <c r="E72" s="514"/>
      <c r="F72" s="100"/>
      <c r="G72" s="100"/>
      <c r="H72" s="100"/>
      <c r="I72" s="100"/>
      <c r="J72" s="100"/>
      <c r="L72" s="100"/>
      <c r="M72" s="100"/>
      <c r="N72" s="100"/>
      <c r="O72" s="100"/>
      <c r="P72" s="100"/>
      <c r="Q72" s="100"/>
      <c r="R72" s="100"/>
    </row>
    <row r="73" spans="1:18">
      <c r="A73" s="100"/>
      <c r="B73" s="100"/>
      <c r="C73" s="100"/>
      <c r="D73" s="100"/>
      <c r="E73" s="514"/>
      <c r="F73" s="100"/>
      <c r="G73" s="100"/>
      <c r="H73" s="100"/>
      <c r="I73" s="100"/>
      <c r="J73" s="100"/>
      <c r="L73" s="100"/>
      <c r="M73" s="100"/>
      <c r="N73" s="100"/>
      <c r="O73" s="100"/>
      <c r="P73" s="100"/>
      <c r="Q73" s="100"/>
      <c r="R73" s="100"/>
    </row>
    <row r="74" spans="1:18">
      <c r="A74" s="100"/>
      <c r="B74" s="100"/>
      <c r="C74" s="100"/>
      <c r="D74" s="100"/>
      <c r="E74" s="514"/>
      <c r="F74" s="100"/>
      <c r="G74" s="100"/>
      <c r="H74" s="100"/>
      <c r="I74" s="100"/>
      <c r="J74" s="100"/>
      <c r="L74" s="100"/>
      <c r="M74" s="100"/>
      <c r="N74" s="100"/>
      <c r="O74" s="100"/>
      <c r="P74" s="100"/>
      <c r="Q74" s="100"/>
      <c r="R74" s="100"/>
    </row>
    <row r="75" spans="1:18">
      <c r="A75" s="100"/>
      <c r="B75" s="100"/>
      <c r="C75" s="100"/>
      <c r="D75" s="100"/>
      <c r="E75" s="514"/>
      <c r="F75" s="100"/>
      <c r="G75" s="100"/>
      <c r="H75" s="100"/>
      <c r="I75" s="100"/>
      <c r="J75" s="100"/>
      <c r="L75" s="100"/>
      <c r="M75" s="100"/>
      <c r="N75" s="100"/>
      <c r="O75" s="100"/>
      <c r="P75" s="100"/>
      <c r="Q75" s="100"/>
      <c r="R75" s="100"/>
    </row>
    <row r="76" spans="1:18">
      <c r="A76" s="100"/>
      <c r="B76" s="100"/>
      <c r="C76" s="100"/>
      <c r="D76" s="100"/>
      <c r="E76" s="514"/>
      <c r="F76" s="100"/>
      <c r="G76" s="100"/>
      <c r="H76" s="100"/>
      <c r="I76" s="100"/>
      <c r="J76" s="100"/>
      <c r="L76" s="100"/>
      <c r="M76" s="100"/>
      <c r="N76" s="100"/>
      <c r="O76" s="100"/>
      <c r="P76" s="100"/>
      <c r="Q76" s="100"/>
      <c r="R76" s="100"/>
    </row>
    <row r="77" spans="1:18">
      <c r="A77" s="100"/>
      <c r="B77" s="100"/>
      <c r="C77" s="100"/>
      <c r="D77" s="100"/>
      <c r="E77" s="514"/>
      <c r="F77" s="100"/>
      <c r="G77" s="100"/>
      <c r="H77" s="100"/>
      <c r="I77" s="100"/>
      <c r="J77" s="100"/>
      <c r="L77" s="100"/>
      <c r="M77" s="100"/>
      <c r="N77" s="100"/>
      <c r="O77" s="100"/>
      <c r="P77" s="100"/>
      <c r="Q77" s="100"/>
      <c r="R77" s="100"/>
    </row>
    <row r="78" spans="1:18">
      <c r="A78" s="100"/>
      <c r="B78" s="100"/>
      <c r="C78" s="100"/>
      <c r="D78" s="100"/>
      <c r="E78" s="514"/>
      <c r="F78" s="100"/>
      <c r="G78" s="100"/>
      <c r="H78" s="100"/>
      <c r="I78" s="100"/>
      <c r="J78" s="100"/>
      <c r="L78" s="100"/>
      <c r="M78" s="100"/>
      <c r="N78" s="100"/>
      <c r="O78" s="100"/>
      <c r="P78" s="100"/>
      <c r="Q78" s="100"/>
      <c r="R78" s="100"/>
    </row>
    <row r="79" spans="1:18">
      <c r="A79" s="100"/>
      <c r="B79" s="100"/>
      <c r="C79" s="100"/>
      <c r="D79" s="100"/>
      <c r="E79" s="514"/>
      <c r="F79" s="100"/>
      <c r="G79" s="100"/>
      <c r="H79" s="100"/>
      <c r="I79" s="100"/>
      <c r="J79" s="100"/>
      <c r="L79" s="100"/>
      <c r="M79" s="100"/>
      <c r="N79" s="100"/>
      <c r="O79" s="100"/>
      <c r="P79" s="100"/>
      <c r="Q79" s="100"/>
      <c r="R79" s="100"/>
    </row>
    <row r="80" spans="1:18">
      <c r="A80" s="100"/>
      <c r="B80" s="100"/>
      <c r="C80" s="100"/>
      <c r="D80" s="100"/>
      <c r="E80" s="514"/>
      <c r="F80" s="100"/>
      <c r="G80" s="100"/>
      <c r="H80" s="100"/>
      <c r="I80" s="100"/>
      <c r="J80" s="100"/>
      <c r="L80" s="100"/>
      <c r="M80" s="100"/>
      <c r="N80" s="100"/>
      <c r="O80" s="100"/>
      <c r="P80" s="100"/>
      <c r="Q80" s="100"/>
      <c r="R80" s="100"/>
    </row>
    <row r="81" spans="1:18">
      <c r="A81" s="100"/>
      <c r="B81" s="100"/>
      <c r="C81" s="100"/>
      <c r="D81" s="100"/>
      <c r="E81" s="514"/>
      <c r="F81" s="100"/>
      <c r="G81" s="100"/>
      <c r="H81" s="100"/>
      <c r="I81" s="100"/>
      <c r="J81" s="100"/>
      <c r="L81" s="100"/>
      <c r="M81" s="100"/>
      <c r="N81" s="100"/>
      <c r="O81" s="100"/>
      <c r="P81" s="100"/>
      <c r="Q81" s="100"/>
      <c r="R81" s="100"/>
    </row>
    <row r="82" spans="1:18">
      <c r="A82" s="100"/>
      <c r="B82" s="100"/>
      <c r="C82" s="100"/>
      <c r="D82" s="100"/>
      <c r="E82" s="520"/>
      <c r="F82" s="100"/>
      <c r="G82" s="100"/>
      <c r="H82" s="100"/>
      <c r="I82" s="100"/>
      <c r="J82" s="100"/>
      <c r="L82" s="100"/>
      <c r="M82" s="100"/>
      <c r="N82" s="100"/>
      <c r="O82" s="100"/>
      <c r="P82" s="100"/>
      <c r="Q82" s="100"/>
      <c r="R82" s="100"/>
    </row>
    <row r="83" spans="1:18">
      <c r="A83" s="100"/>
      <c r="B83" s="100"/>
      <c r="C83" s="100"/>
      <c r="D83" s="100"/>
      <c r="E83" s="514"/>
      <c r="F83" s="100"/>
      <c r="G83" s="100"/>
      <c r="H83" s="100"/>
      <c r="I83" s="100"/>
      <c r="J83" s="100"/>
      <c r="L83" s="100"/>
      <c r="M83" s="100"/>
      <c r="N83" s="100"/>
      <c r="O83" s="100"/>
      <c r="P83" s="100"/>
      <c r="Q83" s="100"/>
      <c r="R83" s="100"/>
    </row>
    <row r="84" spans="1:18">
      <c r="A84" s="100"/>
      <c r="B84" s="100"/>
      <c r="C84" s="100"/>
      <c r="D84" s="100"/>
      <c r="E84" s="514"/>
      <c r="F84" s="100"/>
      <c r="G84" s="100"/>
      <c r="H84" s="100"/>
      <c r="I84" s="100"/>
      <c r="J84" s="100"/>
      <c r="L84" s="100"/>
      <c r="M84" s="100"/>
      <c r="N84" s="100"/>
      <c r="O84" s="100"/>
      <c r="P84" s="100"/>
      <c r="Q84" s="100"/>
      <c r="R84" s="100"/>
    </row>
    <row r="85" spans="1:18">
      <c r="A85" s="100"/>
      <c r="B85" s="100"/>
      <c r="C85" s="100"/>
      <c r="D85" s="100"/>
      <c r="E85" s="514"/>
      <c r="F85" s="100"/>
      <c r="G85" s="100"/>
      <c r="H85" s="100"/>
      <c r="I85" s="100"/>
      <c r="J85" s="100"/>
      <c r="L85" s="100"/>
      <c r="M85" s="100"/>
      <c r="N85" s="100"/>
      <c r="O85" s="100"/>
      <c r="P85" s="100"/>
      <c r="Q85" s="100"/>
      <c r="R85" s="100"/>
    </row>
    <row r="86" spans="1:18">
      <c r="A86" s="100"/>
      <c r="B86" s="100"/>
      <c r="C86" s="100"/>
      <c r="D86" s="100"/>
      <c r="E86" s="514"/>
      <c r="F86" s="100"/>
      <c r="G86" s="100"/>
      <c r="H86" s="100"/>
      <c r="I86" s="100"/>
      <c r="J86" s="100"/>
      <c r="L86" s="100"/>
      <c r="M86" s="100"/>
      <c r="N86" s="100"/>
      <c r="O86" s="100"/>
      <c r="P86" s="100"/>
      <c r="Q86" s="100"/>
      <c r="R86" s="100"/>
    </row>
    <row r="87" spans="1:18">
      <c r="A87" s="100"/>
      <c r="B87" s="100"/>
      <c r="C87" s="100"/>
      <c r="D87" s="100"/>
      <c r="E87" s="520"/>
      <c r="F87" s="100"/>
      <c r="G87" s="100"/>
      <c r="H87" s="100"/>
      <c r="I87" s="100"/>
      <c r="J87" s="100"/>
      <c r="L87" s="100"/>
      <c r="M87" s="100"/>
      <c r="N87" s="100"/>
      <c r="O87" s="100"/>
      <c r="P87" s="100"/>
      <c r="Q87" s="100"/>
      <c r="R87" s="100"/>
    </row>
    <row r="88" spans="1:18">
      <c r="A88" s="100"/>
      <c r="B88" s="100"/>
      <c r="C88" s="100"/>
      <c r="D88" s="100"/>
      <c r="E88" s="514"/>
      <c r="F88" s="100"/>
      <c r="G88" s="100"/>
      <c r="H88" s="100"/>
      <c r="I88" s="100"/>
      <c r="J88" s="100"/>
      <c r="L88" s="100"/>
      <c r="M88" s="100"/>
      <c r="N88" s="100"/>
      <c r="O88" s="100"/>
      <c r="P88" s="100"/>
      <c r="Q88" s="100"/>
      <c r="R88" s="100"/>
    </row>
    <row r="89" spans="1:18">
      <c r="A89" s="100"/>
      <c r="B89" s="100"/>
      <c r="C89" s="100"/>
      <c r="D89" s="100"/>
      <c r="E89" s="514"/>
      <c r="F89" s="100"/>
      <c r="G89" s="100"/>
      <c r="H89" s="100"/>
      <c r="I89" s="100"/>
      <c r="J89" s="100"/>
      <c r="L89" s="100"/>
      <c r="M89" s="100"/>
      <c r="N89" s="100"/>
      <c r="O89" s="100"/>
      <c r="P89" s="100"/>
      <c r="Q89" s="100"/>
      <c r="R89" s="100"/>
    </row>
    <row r="90" spans="1:18">
      <c r="A90" s="100"/>
      <c r="B90" s="100"/>
      <c r="C90" s="100"/>
      <c r="D90" s="100"/>
      <c r="E90" s="514"/>
      <c r="F90" s="100"/>
      <c r="G90" s="100"/>
      <c r="H90" s="100"/>
      <c r="I90" s="100"/>
      <c r="J90" s="100"/>
      <c r="L90" s="100"/>
      <c r="M90" s="100"/>
      <c r="N90" s="100"/>
      <c r="O90" s="100"/>
      <c r="P90" s="100"/>
      <c r="Q90" s="100"/>
      <c r="R90" s="100"/>
    </row>
    <row r="91" spans="1:18">
      <c r="A91" s="100"/>
      <c r="B91" s="100"/>
      <c r="C91" s="100"/>
      <c r="D91" s="100"/>
      <c r="E91" s="514"/>
      <c r="F91" s="100"/>
      <c r="G91" s="100"/>
      <c r="H91" s="100"/>
      <c r="I91" s="100"/>
      <c r="J91" s="100"/>
      <c r="L91" s="100"/>
      <c r="M91" s="100"/>
      <c r="N91" s="100"/>
      <c r="O91" s="100"/>
      <c r="P91" s="100"/>
      <c r="Q91" s="100"/>
      <c r="R91" s="100"/>
    </row>
    <row r="92" spans="1:18">
      <c r="A92" s="100"/>
      <c r="B92" s="100"/>
      <c r="C92" s="100"/>
      <c r="D92" s="100"/>
      <c r="E92" s="514"/>
      <c r="F92" s="100"/>
      <c r="G92" s="100"/>
      <c r="H92" s="100"/>
      <c r="I92" s="100"/>
      <c r="J92" s="100"/>
      <c r="L92" s="100"/>
      <c r="M92" s="100"/>
      <c r="N92" s="100"/>
      <c r="O92" s="100"/>
      <c r="P92" s="100"/>
      <c r="Q92" s="100"/>
      <c r="R92" s="100"/>
    </row>
    <row r="93" spans="1:18">
      <c r="A93" s="100"/>
      <c r="B93" s="100"/>
      <c r="C93" s="100"/>
      <c r="D93" s="100"/>
      <c r="E93" s="514"/>
      <c r="F93" s="100"/>
      <c r="G93" s="100"/>
      <c r="H93" s="100"/>
      <c r="I93" s="100"/>
      <c r="J93" s="100"/>
      <c r="L93" s="100"/>
      <c r="M93" s="100"/>
      <c r="N93" s="100"/>
      <c r="O93" s="100"/>
      <c r="P93" s="100"/>
      <c r="Q93" s="100"/>
      <c r="R93" s="100"/>
    </row>
    <row r="94" spans="1:18">
      <c r="A94" s="100"/>
      <c r="B94" s="100"/>
      <c r="C94" s="100"/>
      <c r="D94" s="100"/>
      <c r="E94" s="514"/>
      <c r="F94" s="100"/>
      <c r="G94" s="100"/>
      <c r="H94" s="100"/>
      <c r="I94" s="100"/>
      <c r="J94" s="100"/>
      <c r="L94" s="100"/>
      <c r="M94" s="100"/>
      <c r="N94" s="100"/>
      <c r="O94" s="100"/>
      <c r="P94" s="100"/>
      <c r="Q94" s="100"/>
      <c r="R94" s="100"/>
    </row>
    <row r="95" spans="1:18">
      <c r="A95" s="100"/>
      <c r="B95" s="100"/>
      <c r="C95" s="100"/>
      <c r="D95" s="100"/>
      <c r="E95" s="514"/>
      <c r="F95" s="100"/>
      <c r="G95" s="100"/>
      <c r="H95" s="100"/>
      <c r="I95" s="100"/>
      <c r="J95" s="100"/>
      <c r="L95" s="100"/>
      <c r="M95" s="100"/>
      <c r="N95" s="100"/>
      <c r="O95" s="100"/>
      <c r="P95" s="100"/>
      <c r="Q95" s="100"/>
      <c r="R95" s="100"/>
    </row>
    <row r="96" spans="1:18">
      <c r="A96" s="100"/>
      <c r="B96" s="100"/>
      <c r="C96" s="100"/>
      <c r="D96" s="100"/>
      <c r="E96" s="514"/>
      <c r="F96" s="100"/>
      <c r="G96" s="100"/>
      <c r="H96" s="100"/>
      <c r="I96" s="100"/>
      <c r="J96" s="100"/>
      <c r="L96" s="100"/>
      <c r="M96" s="100"/>
      <c r="N96" s="100"/>
      <c r="O96" s="100"/>
      <c r="P96" s="100"/>
      <c r="Q96" s="100"/>
      <c r="R96" s="100"/>
    </row>
    <row r="97" spans="1:18">
      <c r="A97"/>
      <c r="B97"/>
      <c r="C97"/>
      <c r="D97"/>
      <c r="E97" s="521"/>
      <c r="F97"/>
      <c r="G97" s="550"/>
      <c r="H97"/>
      <c r="I97"/>
      <c r="J97"/>
      <c r="K97" s="550"/>
      <c r="L97"/>
      <c r="M97"/>
      <c r="N97"/>
      <c r="O97"/>
      <c r="P97"/>
      <c r="Q97"/>
      <c r="R97"/>
    </row>
    <row r="98" spans="1:18">
      <c r="A98"/>
      <c r="B98"/>
      <c r="C98"/>
      <c r="D98"/>
      <c r="E98" s="521"/>
      <c r="F98"/>
      <c r="G98"/>
      <c r="H98"/>
      <c r="I98"/>
      <c r="J98"/>
      <c r="K98" s="550"/>
      <c r="L98"/>
      <c r="M98"/>
      <c r="N98"/>
      <c r="O98"/>
      <c r="P98"/>
      <c r="Q98"/>
      <c r="R98"/>
    </row>
    <row r="99" spans="1:18">
      <c r="A99"/>
      <c r="B99"/>
      <c r="C99"/>
      <c r="D99"/>
      <c r="E99" s="521"/>
      <c r="F99"/>
      <c r="G99"/>
      <c r="H99"/>
      <c r="I99"/>
      <c r="J99"/>
      <c r="K99" s="550"/>
      <c r="L99"/>
      <c r="M99"/>
      <c r="N99"/>
      <c r="O99"/>
      <c r="P99"/>
      <c r="Q99"/>
      <c r="R99"/>
    </row>
    <row r="100" spans="1:18">
      <c r="A100"/>
      <c r="B100"/>
      <c r="C100"/>
      <c r="D100"/>
      <c r="E100" s="521"/>
      <c r="F100"/>
      <c r="G100"/>
      <c r="H100"/>
      <c r="I100"/>
      <c r="J100"/>
      <c r="K100" s="550"/>
      <c r="L100"/>
      <c r="M100"/>
      <c r="N100"/>
      <c r="O100"/>
      <c r="P100"/>
      <c r="Q100"/>
      <c r="R100"/>
    </row>
    <row r="101" spans="1:18">
      <c r="A101"/>
      <c r="B101"/>
      <c r="C101"/>
      <c r="D101"/>
      <c r="E101" s="521"/>
      <c r="F101"/>
      <c r="G101"/>
      <c r="H101"/>
      <c r="I101"/>
      <c r="J101"/>
      <c r="K101" s="550"/>
      <c r="L101"/>
      <c r="M101"/>
      <c r="N101"/>
      <c r="O101"/>
      <c r="P101"/>
      <c r="Q101"/>
      <c r="R101"/>
    </row>
    <row r="102" spans="1:18">
      <c r="A102"/>
      <c r="B102"/>
      <c r="C102"/>
      <c r="D102"/>
      <c r="E102" s="521"/>
      <c r="F102"/>
      <c r="G102"/>
      <c r="H102"/>
      <c r="I102"/>
      <c r="J102"/>
      <c r="K102" s="550"/>
      <c r="L102"/>
      <c r="M102"/>
      <c r="N102"/>
      <c r="O102"/>
      <c r="P102"/>
      <c r="Q102"/>
      <c r="R102"/>
    </row>
    <row r="103" spans="1:18">
      <c r="A103"/>
      <c r="B103"/>
      <c r="C103"/>
      <c r="D103"/>
      <c r="E103" s="521"/>
      <c r="F103"/>
      <c r="G103"/>
      <c r="H103"/>
      <c r="I103"/>
      <c r="J103"/>
      <c r="K103" s="550"/>
      <c r="L103"/>
      <c r="M103"/>
      <c r="N103"/>
      <c r="O103"/>
      <c r="P103"/>
      <c r="Q103"/>
      <c r="R103"/>
    </row>
    <row r="104" spans="1:18">
      <c r="A104"/>
      <c r="B104"/>
      <c r="C104"/>
      <c r="D104"/>
      <c r="E104" s="521"/>
      <c r="F104"/>
      <c r="G104"/>
      <c r="H104"/>
      <c r="I104"/>
      <c r="J104"/>
      <c r="K104" s="550"/>
      <c r="L104"/>
      <c r="M104"/>
      <c r="N104"/>
      <c r="O104"/>
      <c r="P104"/>
      <c r="Q104"/>
      <c r="R104"/>
    </row>
    <row r="105" spans="1:18">
      <c r="A105"/>
      <c r="B105"/>
      <c r="C105"/>
      <c r="D105"/>
      <c r="E105" s="521"/>
      <c r="F105"/>
      <c r="G105"/>
      <c r="H105"/>
      <c r="I105"/>
      <c r="J105"/>
      <c r="K105" s="550"/>
      <c r="L105"/>
      <c r="M105"/>
      <c r="N105"/>
      <c r="O105"/>
      <c r="P105"/>
      <c r="Q105"/>
      <c r="R105"/>
    </row>
    <row r="106" spans="1:18">
      <c r="A106"/>
      <c r="B106"/>
      <c r="C106"/>
      <c r="D106"/>
      <c r="E106" s="521"/>
      <c r="F106"/>
      <c r="G106"/>
      <c r="H106"/>
      <c r="I106"/>
      <c r="J106"/>
      <c r="K106" s="550"/>
      <c r="L106"/>
      <c r="M106"/>
      <c r="N106"/>
      <c r="O106"/>
      <c r="P106"/>
      <c r="Q106"/>
      <c r="R106"/>
    </row>
    <row r="107" spans="1:18">
      <c r="A107"/>
      <c r="B107"/>
      <c r="C107"/>
      <c r="D107"/>
      <c r="E107" s="521"/>
      <c r="F107"/>
      <c r="G107"/>
      <c r="H107"/>
      <c r="I107"/>
      <c r="J107"/>
      <c r="K107" s="550"/>
      <c r="L107"/>
      <c r="M107"/>
      <c r="N107"/>
      <c r="O107"/>
      <c r="P107"/>
      <c r="Q107"/>
      <c r="R107"/>
    </row>
    <row r="108" spans="1:18">
      <c r="A108"/>
      <c r="B108"/>
      <c r="C108"/>
      <c r="D108"/>
      <c r="E108" s="521"/>
      <c r="F108"/>
      <c r="G108"/>
      <c r="H108"/>
      <c r="I108"/>
      <c r="J108"/>
      <c r="K108" s="550"/>
      <c r="L108"/>
      <c r="M108"/>
      <c r="N108"/>
      <c r="O108"/>
      <c r="P108"/>
      <c r="Q108"/>
      <c r="R108"/>
    </row>
    <row r="109" spans="1:18">
      <c r="A109"/>
      <c r="B109"/>
      <c r="C109"/>
      <c r="D109"/>
      <c r="E109" s="521"/>
      <c r="F109"/>
      <c r="G109"/>
      <c r="H109"/>
      <c r="I109"/>
      <c r="J109"/>
      <c r="K109" s="550"/>
      <c r="L109"/>
      <c r="M109"/>
      <c r="N109"/>
      <c r="O109"/>
      <c r="P109"/>
      <c r="Q109"/>
      <c r="R109"/>
    </row>
    <row r="110" spans="1:18">
      <c r="A110"/>
      <c r="B110"/>
      <c r="C110"/>
      <c r="D110"/>
      <c r="E110" s="521"/>
      <c r="F110"/>
      <c r="G110"/>
      <c r="H110"/>
      <c r="I110"/>
      <c r="J110"/>
      <c r="K110" s="550"/>
      <c r="L110"/>
      <c r="M110"/>
      <c r="N110"/>
      <c r="O110"/>
      <c r="P110"/>
      <c r="Q110"/>
      <c r="R110"/>
    </row>
    <row r="111" spans="1:18">
      <c r="A111"/>
      <c r="B111"/>
      <c r="C111"/>
      <c r="D111"/>
      <c r="E111" s="521"/>
      <c r="F111"/>
      <c r="G111"/>
      <c r="H111"/>
      <c r="I111"/>
      <c r="J111"/>
      <c r="K111" s="550"/>
      <c r="L111"/>
      <c r="M111"/>
      <c r="N111"/>
      <c r="O111"/>
      <c r="P111"/>
      <c r="Q111"/>
      <c r="R111"/>
    </row>
    <row r="112" spans="1:18">
      <c r="A112"/>
      <c r="B112"/>
      <c r="C112"/>
      <c r="D112"/>
      <c r="E112" s="521"/>
      <c r="F112"/>
      <c r="G112"/>
      <c r="H112"/>
      <c r="I112"/>
      <c r="J112"/>
      <c r="K112" s="550"/>
      <c r="L112"/>
      <c r="M112"/>
      <c r="N112"/>
      <c r="O112"/>
      <c r="P112"/>
      <c r="Q112"/>
      <c r="R112"/>
    </row>
    <row r="113" spans="1:18">
      <c r="A113"/>
      <c r="B113"/>
      <c r="C113"/>
      <c r="D113"/>
      <c r="E113" s="521"/>
      <c r="F113"/>
      <c r="G113"/>
      <c r="H113"/>
      <c r="I113"/>
      <c r="J113"/>
      <c r="K113" s="550"/>
      <c r="L113"/>
      <c r="M113"/>
      <c r="N113"/>
      <c r="O113"/>
      <c r="P113"/>
      <c r="Q113"/>
      <c r="R113"/>
    </row>
    <row r="114" spans="1:18">
      <c r="A114"/>
      <c r="B114"/>
      <c r="C114"/>
      <c r="D114"/>
      <c r="E114" s="521"/>
      <c r="F114"/>
      <c r="G114"/>
      <c r="H114"/>
      <c r="I114"/>
      <c r="J114"/>
      <c r="K114" s="550"/>
      <c r="L114"/>
      <c r="M114"/>
      <c r="N114"/>
      <c r="O114"/>
      <c r="P114"/>
      <c r="Q114"/>
      <c r="R114"/>
    </row>
    <row r="115" spans="1:18">
      <c r="A115"/>
      <c r="B115"/>
      <c r="C115"/>
      <c r="D115"/>
      <c r="E115" s="521"/>
      <c r="F115"/>
      <c r="G115"/>
      <c r="H115"/>
      <c r="I115"/>
      <c r="J115"/>
      <c r="K115" s="550"/>
      <c r="L115"/>
      <c r="M115"/>
      <c r="N115"/>
      <c r="O115"/>
      <c r="P115"/>
      <c r="Q115"/>
      <c r="R115"/>
    </row>
    <row r="116" spans="1:18">
      <c r="A116"/>
      <c r="B116"/>
      <c r="C116"/>
      <c r="D116"/>
      <c r="E116" s="521"/>
      <c r="F116"/>
      <c r="G116"/>
      <c r="H116"/>
      <c r="I116"/>
      <c r="J116"/>
      <c r="K116" s="550"/>
      <c r="L116"/>
      <c r="M116"/>
      <c r="N116"/>
      <c r="O116"/>
      <c r="P116"/>
      <c r="Q116"/>
      <c r="R116"/>
    </row>
    <row r="117" spans="1:18">
      <c r="A117"/>
      <c r="B117"/>
      <c r="C117"/>
      <c r="D117"/>
      <c r="E117" s="521"/>
      <c r="F117"/>
      <c r="G117"/>
      <c r="H117"/>
      <c r="I117"/>
      <c r="J117"/>
      <c r="K117" s="550"/>
      <c r="L117"/>
      <c r="M117"/>
      <c r="N117"/>
      <c r="O117"/>
      <c r="P117"/>
      <c r="Q117"/>
      <c r="R117"/>
    </row>
    <row r="118" spans="1:18">
      <c r="A118"/>
      <c r="B118"/>
      <c r="C118"/>
      <c r="D118"/>
      <c r="E118" s="521"/>
      <c r="F118"/>
      <c r="G118"/>
      <c r="H118"/>
      <c r="I118"/>
      <c r="J118"/>
      <c r="K118" s="550"/>
      <c r="L118"/>
      <c r="M118"/>
      <c r="N118"/>
      <c r="O118"/>
      <c r="P118"/>
      <c r="Q118"/>
      <c r="R118"/>
    </row>
    <row r="119" spans="1:18">
      <c r="A119"/>
      <c r="B119"/>
      <c r="C119"/>
      <c r="D119"/>
      <c r="E119" s="521"/>
      <c r="F119"/>
      <c r="G119"/>
      <c r="H119"/>
      <c r="I119"/>
      <c r="J119"/>
      <c r="K119" s="550"/>
      <c r="L119"/>
      <c r="M119"/>
      <c r="N119"/>
      <c r="O119"/>
      <c r="P119"/>
      <c r="Q119"/>
      <c r="R119"/>
    </row>
    <row r="120" spans="1:18">
      <c r="A120"/>
      <c r="B120"/>
      <c r="C120"/>
      <c r="D120"/>
      <c r="E120" s="521"/>
      <c r="F120"/>
      <c r="G120"/>
      <c r="H120"/>
      <c r="I120"/>
      <c r="J120"/>
      <c r="K120" s="550"/>
      <c r="L120"/>
      <c r="M120"/>
      <c r="N120"/>
      <c r="O120"/>
      <c r="P120"/>
      <c r="Q120"/>
      <c r="R120"/>
    </row>
    <row r="121" spans="1:18">
      <c r="A121"/>
      <c r="B121"/>
      <c r="C121"/>
      <c r="D121"/>
      <c r="E121" s="521"/>
      <c r="F121"/>
      <c r="G121"/>
      <c r="H121"/>
      <c r="I121"/>
      <c r="J121"/>
      <c r="K121" s="550"/>
      <c r="L121"/>
      <c r="M121"/>
      <c r="N121"/>
      <c r="O121"/>
      <c r="P121"/>
      <c r="Q121"/>
      <c r="R121"/>
    </row>
    <row r="122" spans="1:18">
      <c r="A122"/>
      <c r="B122"/>
      <c r="C122"/>
      <c r="D122"/>
      <c r="E122" s="521"/>
      <c r="F122"/>
      <c r="G122"/>
      <c r="H122"/>
      <c r="I122"/>
      <c r="J122"/>
      <c r="K122" s="550"/>
      <c r="L122"/>
      <c r="M122"/>
      <c r="N122"/>
      <c r="O122"/>
      <c r="P122"/>
      <c r="Q122"/>
      <c r="R122"/>
    </row>
    <row r="123" spans="1:18">
      <c r="A123"/>
      <c r="B123"/>
      <c r="C123"/>
      <c r="D123"/>
      <c r="E123" s="521"/>
      <c r="F123"/>
      <c r="G123"/>
      <c r="H123"/>
      <c r="I123"/>
      <c r="J123"/>
      <c r="K123" s="550"/>
      <c r="L123"/>
      <c r="M123"/>
      <c r="N123"/>
      <c r="O123"/>
      <c r="P123"/>
      <c r="Q123"/>
      <c r="R123"/>
    </row>
    <row r="124" spans="1:18">
      <c r="A124"/>
      <c r="B124"/>
      <c r="C124"/>
      <c r="D124"/>
      <c r="E124" s="521"/>
      <c r="F124"/>
      <c r="G124"/>
      <c r="H124"/>
      <c r="I124"/>
      <c r="J124"/>
      <c r="K124" s="550"/>
      <c r="L124"/>
      <c r="M124"/>
      <c r="N124"/>
      <c r="O124"/>
      <c r="P124"/>
      <c r="Q124"/>
      <c r="R124"/>
    </row>
    <row r="125" spans="1:18">
      <c r="A125"/>
      <c r="B125"/>
      <c r="C125"/>
      <c r="D125"/>
      <c r="E125" s="521"/>
      <c r="F125"/>
      <c r="G125"/>
      <c r="H125"/>
      <c r="I125"/>
      <c r="J125"/>
      <c r="K125" s="550"/>
      <c r="L125"/>
      <c r="M125"/>
      <c r="N125"/>
      <c r="O125"/>
      <c r="P125"/>
      <c r="Q125"/>
      <c r="R125"/>
    </row>
    <row r="126" spans="1:18">
      <c r="A126"/>
      <c r="B126"/>
      <c r="C126"/>
      <c r="D126"/>
      <c r="E126" s="521"/>
      <c r="F126"/>
      <c r="G126"/>
      <c r="H126"/>
      <c r="I126"/>
      <c r="J126"/>
      <c r="K126" s="550"/>
      <c r="L126"/>
      <c r="M126"/>
      <c r="N126"/>
      <c r="O126"/>
      <c r="P126"/>
      <c r="Q126"/>
      <c r="R126"/>
    </row>
    <row r="127" spans="1:18">
      <c r="A127"/>
      <c r="B127"/>
      <c r="C127"/>
      <c r="D127"/>
      <c r="E127" s="521"/>
      <c r="F127"/>
      <c r="G127"/>
      <c r="H127"/>
      <c r="I127"/>
      <c r="J127"/>
      <c r="K127" s="550"/>
      <c r="L127"/>
      <c r="M127"/>
      <c r="N127"/>
      <c r="O127"/>
      <c r="P127"/>
      <c r="Q127"/>
      <c r="R127"/>
    </row>
    <row r="128" spans="1:18">
      <c r="A128"/>
      <c r="B128"/>
      <c r="C128"/>
      <c r="D128"/>
      <c r="E128" s="521"/>
      <c r="F128"/>
      <c r="G128"/>
      <c r="H128"/>
      <c r="I128"/>
      <c r="J128"/>
      <c r="K128" s="550"/>
      <c r="L128"/>
      <c r="M128"/>
      <c r="N128"/>
      <c r="O128"/>
      <c r="P128"/>
      <c r="Q128"/>
      <c r="R128"/>
    </row>
    <row r="129" spans="1:18">
      <c r="A129"/>
      <c r="B129"/>
      <c r="C129"/>
      <c r="D129"/>
      <c r="E129" s="521"/>
      <c r="F129"/>
      <c r="G129"/>
      <c r="H129"/>
      <c r="I129"/>
      <c r="J129"/>
      <c r="K129" s="550"/>
      <c r="L129"/>
      <c r="M129"/>
      <c r="N129"/>
      <c r="O129"/>
      <c r="P129"/>
      <c r="Q129"/>
      <c r="R129"/>
    </row>
    <row r="130" spans="1:18">
      <c r="A130"/>
      <c r="B130"/>
      <c r="C130"/>
      <c r="D130"/>
      <c r="E130" s="521"/>
      <c r="F130"/>
      <c r="G130"/>
      <c r="H130"/>
      <c r="I130"/>
      <c r="J130"/>
      <c r="K130" s="550"/>
      <c r="L130"/>
      <c r="M130"/>
      <c r="N130"/>
      <c r="O130"/>
      <c r="P130"/>
      <c r="Q130"/>
      <c r="R130"/>
    </row>
    <row r="131" spans="1:18">
      <c r="A131"/>
      <c r="B131"/>
      <c r="C131"/>
      <c r="D131"/>
      <c r="E131" s="521"/>
      <c r="F131"/>
      <c r="G131"/>
      <c r="H131"/>
      <c r="I131"/>
      <c r="J131"/>
      <c r="K131" s="550"/>
      <c r="L131"/>
      <c r="M131"/>
      <c r="N131"/>
      <c r="O131"/>
      <c r="P131"/>
      <c r="Q131"/>
      <c r="R131"/>
    </row>
    <row r="132" spans="1:18">
      <c r="A132"/>
      <c r="B132"/>
      <c r="C132"/>
      <c r="D132"/>
      <c r="E132" s="521"/>
      <c r="F132"/>
      <c r="G132"/>
      <c r="H132"/>
      <c r="I132"/>
      <c r="J132"/>
      <c r="K132" s="550"/>
      <c r="L132"/>
      <c r="M132"/>
      <c r="N132"/>
      <c r="O132"/>
      <c r="P132"/>
      <c r="Q132"/>
      <c r="R132"/>
    </row>
    <row r="133" spans="1:18">
      <c r="A133"/>
      <c r="B133"/>
      <c r="C133"/>
      <c r="D133"/>
      <c r="E133" s="521"/>
      <c r="F133"/>
      <c r="G133"/>
      <c r="H133"/>
      <c r="I133"/>
      <c r="J133"/>
      <c r="K133" s="550"/>
      <c r="L133"/>
      <c r="M133"/>
      <c r="N133"/>
      <c r="O133"/>
      <c r="P133"/>
      <c r="Q133"/>
      <c r="R133"/>
    </row>
    <row r="134" spans="1:18">
      <c r="A134"/>
      <c r="B134"/>
      <c r="C134"/>
      <c r="D134"/>
      <c r="E134" s="521"/>
      <c r="F134"/>
      <c r="G134"/>
      <c r="H134"/>
      <c r="I134"/>
      <c r="J134"/>
      <c r="K134" s="550"/>
      <c r="L134"/>
      <c r="M134"/>
      <c r="N134"/>
      <c r="O134"/>
      <c r="P134"/>
      <c r="Q134"/>
      <c r="R134"/>
    </row>
    <row r="135" spans="1:18">
      <c r="A135"/>
      <c r="B135"/>
      <c r="C135"/>
      <c r="D135"/>
      <c r="E135" s="521"/>
      <c r="F135"/>
      <c r="G135"/>
      <c r="H135"/>
      <c r="I135"/>
      <c r="J135"/>
      <c r="K135" s="550"/>
      <c r="L135"/>
      <c r="M135"/>
      <c r="N135"/>
      <c r="O135"/>
      <c r="P135"/>
      <c r="Q135"/>
      <c r="R135"/>
    </row>
    <row r="136" spans="1:18">
      <c r="A136"/>
      <c r="B136"/>
      <c r="C136"/>
      <c r="D136"/>
      <c r="E136" s="521"/>
      <c r="F136"/>
      <c r="G136"/>
      <c r="H136"/>
      <c r="I136"/>
      <c r="J136"/>
      <c r="K136" s="550"/>
      <c r="L136"/>
      <c r="M136"/>
      <c r="N136"/>
      <c r="O136"/>
      <c r="P136"/>
      <c r="Q136"/>
      <c r="R136"/>
    </row>
    <row r="137" spans="1:18">
      <c r="A137"/>
      <c r="B137"/>
      <c r="C137"/>
      <c r="D137"/>
      <c r="E137" s="521"/>
      <c r="F137"/>
      <c r="G137"/>
      <c r="H137"/>
      <c r="I137"/>
      <c r="J137"/>
      <c r="K137" s="550"/>
      <c r="L137"/>
      <c r="M137"/>
      <c r="N137"/>
      <c r="O137"/>
      <c r="P137"/>
      <c r="Q137"/>
      <c r="R137"/>
    </row>
    <row r="138" spans="1:18">
      <c r="A138"/>
      <c r="B138"/>
      <c r="C138"/>
      <c r="D138"/>
      <c r="E138" s="521"/>
      <c r="F138"/>
      <c r="G138"/>
      <c r="H138"/>
      <c r="I138"/>
      <c r="J138"/>
      <c r="K138" s="550"/>
      <c r="L138"/>
      <c r="M138"/>
      <c r="N138"/>
      <c r="O138"/>
      <c r="P138"/>
      <c r="Q138"/>
      <c r="R138"/>
    </row>
    <row r="139" spans="1:18">
      <c r="A139"/>
      <c r="B139"/>
      <c r="C139"/>
      <c r="D139"/>
      <c r="E139" s="521"/>
      <c r="F139"/>
      <c r="G139"/>
      <c r="H139"/>
      <c r="I139"/>
      <c r="J139"/>
      <c r="K139" s="550"/>
      <c r="L139"/>
      <c r="M139"/>
      <c r="N139"/>
      <c r="O139"/>
      <c r="P139"/>
      <c r="Q139"/>
      <c r="R139"/>
    </row>
    <row r="140" spans="1:18">
      <c r="A140"/>
      <c r="B140"/>
      <c r="C140"/>
      <c r="D140"/>
      <c r="E140" s="521"/>
      <c r="F140"/>
      <c r="G140"/>
      <c r="H140"/>
      <c r="I140"/>
      <c r="J140"/>
      <c r="K140" s="550"/>
      <c r="L140"/>
      <c r="M140"/>
      <c r="N140"/>
      <c r="O140"/>
      <c r="P140"/>
      <c r="Q140"/>
      <c r="R140"/>
    </row>
    <row r="141" spans="1:18">
      <c r="A141"/>
      <c r="B141"/>
      <c r="C141"/>
      <c r="D141"/>
      <c r="E141" s="521"/>
      <c r="F141"/>
      <c r="G141"/>
      <c r="H141"/>
      <c r="I141"/>
      <c r="J141"/>
      <c r="K141" s="550"/>
      <c r="L141"/>
      <c r="M141"/>
      <c r="N141"/>
      <c r="O141"/>
      <c r="P141"/>
      <c r="Q141"/>
      <c r="R141"/>
    </row>
    <row r="142" spans="1:18">
      <c r="A142"/>
      <c r="B142"/>
      <c r="C142"/>
      <c r="D142"/>
      <c r="E142" s="521"/>
      <c r="F142"/>
      <c r="G142"/>
      <c r="H142"/>
      <c r="I142"/>
      <c r="J142"/>
      <c r="K142" s="550"/>
      <c r="L142"/>
      <c r="M142"/>
      <c r="N142"/>
      <c r="O142"/>
      <c r="P142"/>
      <c r="Q142"/>
      <c r="R142"/>
    </row>
    <row r="143" spans="1:18">
      <c r="A143"/>
      <c r="B143"/>
      <c r="C143"/>
      <c r="D143"/>
      <c r="E143" s="521"/>
      <c r="F143"/>
      <c r="G143"/>
      <c r="H143"/>
      <c r="I143"/>
      <c r="J143"/>
      <c r="K143" s="550"/>
      <c r="L143"/>
      <c r="M143"/>
      <c r="N143"/>
      <c r="O143"/>
      <c r="P143"/>
      <c r="Q143"/>
      <c r="R143"/>
    </row>
    <row r="144" spans="1:18">
      <c r="A144"/>
      <c r="B144"/>
      <c r="C144"/>
      <c r="D144"/>
      <c r="E144" s="521"/>
      <c r="F144"/>
      <c r="G144"/>
      <c r="H144"/>
      <c r="I144"/>
      <c r="J144"/>
      <c r="K144" s="550"/>
      <c r="L144"/>
      <c r="M144"/>
      <c r="N144"/>
      <c r="O144"/>
      <c r="P144"/>
      <c r="Q144"/>
      <c r="R144"/>
    </row>
    <row r="145" spans="1:18">
      <c r="A145"/>
      <c r="B145"/>
      <c r="C145"/>
      <c r="D145"/>
      <c r="E145" s="521"/>
      <c r="F145"/>
      <c r="G145"/>
      <c r="H145"/>
      <c r="I145"/>
      <c r="J145"/>
      <c r="K145" s="550"/>
      <c r="L145"/>
      <c r="M145"/>
      <c r="N145"/>
      <c r="O145"/>
      <c r="P145"/>
      <c r="Q145"/>
      <c r="R145"/>
    </row>
    <row r="146" spans="1:18">
      <c r="A146"/>
      <c r="B146"/>
      <c r="C146"/>
      <c r="D146"/>
      <c r="E146" s="521"/>
      <c r="F146"/>
      <c r="G146"/>
      <c r="H146"/>
      <c r="I146"/>
      <c r="J146"/>
      <c r="K146" s="550"/>
      <c r="L146"/>
      <c r="M146"/>
      <c r="N146"/>
      <c r="O146"/>
      <c r="P146"/>
      <c r="Q146"/>
      <c r="R146"/>
    </row>
    <row r="147" spans="1:18">
      <c r="A147"/>
      <c r="B147"/>
      <c r="C147"/>
      <c r="D147"/>
      <c r="E147" s="521"/>
      <c r="F147"/>
      <c r="G147"/>
      <c r="H147"/>
      <c r="I147"/>
      <c r="J147"/>
      <c r="K147" s="550"/>
      <c r="L147"/>
      <c r="M147"/>
      <c r="N147"/>
      <c r="O147"/>
      <c r="P147"/>
      <c r="Q147"/>
      <c r="R147"/>
    </row>
    <row r="148" spans="1:18">
      <c r="A148"/>
      <c r="B148"/>
      <c r="C148"/>
      <c r="D148"/>
      <c r="E148" s="521"/>
      <c r="F148"/>
      <c r="G148"/>
      <c r="H148"/>
      <c r="I148"/>
      <c r="J148"/>
      <c r="K148" s="550"/>
      <c r="L148"/>
      <c r="M148"/>
      <c r="N148"/>
      <c r="O148"/>
      <c r="P148"/>
      <c r="Q148"/>
      <c r="R148"/>
    </row>
    <row r="149" spans="1:18">
      <c r="A149"/>
      <c r="B149"/>
      <c r="C149"/>
      <c r="D149"/>
      <c r="E149" s="521"/>
      <c r="F149"/>
      <c r="G149"/>
      <c r="H149"/>
      <c r="I149"/>
      <c r="J149"/>
      <c r="K149" s="550"/>
      <c r="L149"/>
      <c r="M149"/>
      <c r="N149"/>
      <c r="O149"/>
      <c r="P149"/>
      <c r="Q149"/>
      <c r="R149"/>
    </row>
    <row r="150" spans="1:18">
      <c r="A150"/>
      <c r="B150"/>
      <c r="C150"/>
      <c r="D150"/>
      <c r="E150" s="521"/>
      <c r="F150"/>
      <c r="G150"/>
      <c r="H150"/>
      <c r="I150"/>
      <c r="J150"/>
      <c r="K150" s="550"/>
      <c r="L150"/>
      <c r="M150"/>
      <c r="N150"/>
      <c r="O150"/>
      <c r="P150"/>
      <c r="Q150"/>
      <c r="R150"/>
    </row>
    <row r="151" spans="1:18">
      <c r="A151"/>
      <c r="B151"/>
      <c r="C151"/>
      <c r="D151"/>
      <c r="E151" s="521"/>
      <c r="F151"/>
      <c r="G151"/>
      <c r="H151"/>
      <c r="I151"/>
      <c r="J151"/>
      <c r="K151" s="550"/>
      <c r="L151"/>
      <c r="M151"/>
      <c r="N151"/>
      <c r="O151"/>
      <c r="P151"/>
      <c r="Q151"/>
      <c r="R151"/>
    </row>
    <row r="152" spans="1:18">
      <c r="A152"/>
      <c r="B152"/>
      <c r="C152"/>
      <c r="D152"/>
      <c r="E152" s="521"/>
      <c r="F152"/>
      <c r="G152"/>
      <c r="H152"/>
      <c r="I152"/>
      <c r="J152"/>
      <c r="K152" s="550"/>
      <c r="L152"/>
      <c r="M152"/>
      <c r="N152"/>
      <c r="O152"/>
      <c r="P152"/>
      <c r="Q152"/>
      <c r="R152"/>
    </row>
    <row r="153" spans="1:18">
      <c r="A153"/>
      <c r="B153"/>
      <c r="C153"/>
      <c r="D153"/>
      <c r="E153" s="521"/>
      <c r="F153"/>
      <c r="G153"/>
      <c r="H153"/>
      <c r="I153"/>
      <c r="J153"/>
      <c r="K153" s="550"/>
      <c r="L153"/>
      <c r="M153"/>
      <c r="N153"/>
      <c r="O153"/>
      <c r="P153"/>
      <c r="Q153"/>
      <c r="R153"/>
    </row>
    <row r="154" spans="1:18">
      <c r="A154"/>
      <c r="B154"/>
      <c r="C154"/>
      <c r="D154"/>
      <c r="E154" s="521"/>
      <c r="F154"/>
      <c r="G154"/>
      <c r="H154"/>
      <c r="I154"/>
      <c r="J154"/>
      <c r="K154" s="550"/>
      <c r="L154"/>
      <c r="M154"/>
      <c r="N154"/>
      <c r="O154"/>
      <c r="P154"/>
      <c r="Q154"/>
      <c r="R154"/>
    </row>
    <row r="155" spans="1:18">
      <c r="A155"/>
      <c r="B155"/>
      <c r="C155"/>
      <c r="D155"/>
      <c r="E155" s="521"/>
      <c r="F155"/>
      <c r="G155"/>
      <c r="H155"/>
      <c r="I155"/>
      <c r="J155"/>
      <c r="K155" s="550"/>
      <c r="L155"/>
      <c r="M155"/>
      <c r="N155"/>
      <c r="O155"/>
      <c r="P155"/>
      <c r="Q155"/>
      <c r="R155"/>
    </row>
    <row r="156" spans="1:18">
      <c r="A156"/>
      <c r="B156"/>
      <c r="C156"/>
      <c r="D156"/>
      <c r="E156" s="521"/>
      <c r="F156"/>
      <c r="G156"/>
      <c r="H156"/>
      <c r="I156"/>
      <c r="J156"/>
      <c r="K156" s="550"/>
      <c r="L156"/>
      <c r="M156"/>
      <c r="N156"/>
      <c r="O156"/>
      <c r="P156"/>
      <c r="Q156"/>
      <c r="R156"/>
    </row>
    <row r="157" spans="1:18">
      <c r="A157"/>
      <c r="B157"/>
      <c r="C157"/>
      <c r="D157"/>
      <c r="E157" s="521"/>
      <c r="F157"/>
      <c r="G157"/>
      <c r="H157"/>
      <c r="I157"/>
      <c r="J157"/>
      <c r="K157" s="550"/>
      <c r="L157"/>
      <c r="M157"/>
      <c r="N157"/>
      <c r="O157"/>
      <c r="P157"/>
      <c r="Q157"/>
      <c r="R157"/>
    </row>
    <row r="158" spans="1:18">
      <c r="A158"/>
      <c r="B158"/>
      <c r="C158"/>
      <c r="D158"/>
      <c r="E158" s="521"/>
      <c r="F158"/>
      <c r="G158"/>
      <c r="H158"/>
      <c r="I158"/>
      <c r="J158"/>
      <c r="K158" s="550"/>
      <c r="L158"/>
      <c r="M158"/>
      <c r="N158"/>
      <c r="O158"/>
      <c r="P158"/>
      <c r="Q158"/>
      <c r="R158"/>
    </row>
    <row r="159" spans="1:18">
      <c r="A159" s="550"/>
      <c r="B159" s="550"/>
      <c r="C159" s="550"/>
      <c r="D159" s="550"/>
      <c r="E159" s="551"/>
      <c r="F159" s="550"/>
      <c r="G159" s="550"/>
      <c r="H159" s="550"/>
      <c r="I159" s="550"/>
      <c r="J159" s="550"/>
      <c r="K159" s="550"/>
      <c r="L159" s="550"/>
      <c r="M159" s="550"/>
      <c r="N159" s="550"/>
      <c r="O159" s="550"/>
      <c r="P159" s="550"/>
      <c r="Q159" s="550"/>
      <c r="R159" s="550"/>
    </row>
    <row r="160" spans="1:18">
      <c r="A160" s="550"/>
      <c r="B160" s="550"/>
      <c r="C160" s="550"/>
      <c r="D160" s="550"/>
      <c r="E160" s="551"/>
      <c r="F160" s="550"/>
      <c r="G160" s="550"/>
      <c r="H160" s="550"/>
      <c r="I160" s="550"/>
      <c r="J160" s="550"/>
      <c r="K160" s="550"/>
      <c r="L160" s="550"/>
      <c r="M160" s="550"/>
      <c r="N160" s="550"/>
      <c r="O160" s="550"/>
      <c r="P160" s="550"/>
      <c r="Q160" s="550"/>
      <c r="R160" s="550"/>
    </row>
    <row r="161" spans="1:18">
      <c r="A161" s="550"/>
      <c r="B161" s="550"/>
      <c r="C161" s="550"/>
      <c r="D161" s="550"/>
      <c r="E161" s="551"/>
      <c r="F161" s="550"/>
      <c r="G161" s="550"/>
      <c r="H161" s="550"/>
      <c r="I161" s="550"/>
      <c r="J161" s="550"/>
      <c r="K161" s="550"/>
      <c r="L161" s="550"/>
      <c r="M161" s="550"/>
      <c r="N161" s="550"/>
      <c r="O161" s="550"/>
      <c r="P161" s="550"/>
      <c r="Q161" s="550"/>
      <c r="R161" s="550"/>
    </row>
    <row r="162" spans="1:18">
      <c r="A162" s="550"/>
      <c r="B162" s="550"/>
      <c r="C162" s="550"/>
      <c r="D162" s="550"/>
      <c r="E162" s="551"/>
      <c r="F162" s="550"/>
      <c r="G162" s="550"/>
      <c r="H162" s="550"/>
      <c r="I162" s="550"/>
      <c r="J162" s="550"/>
      <c r="K162" s="550"/>
      <c r="L162" s="550"/>
      <c r="M162" s="550"/>
      <c r="N162" s="550"/>
      <c r="O162" s="550"/>
      <c r="P162" s="550"/>
      <c r="Q162" s="550"/>
      <c r="R162" s="550"/>
    </row>
    <row r="163" spans="1:18">
      <c r="A163" s="550"/>
      <c r="B163" s="550"/>
      <c r="C163" s="550"/>
      <c r="D163" s="550"/>
      <c r="E163" s="551"/>
      <c r="F163" s="550"/>
      <c r="G163" s="550"/>
      <c r="H163" s="550"/>
      <c r="I163" s="550"/>
      <c r="J163" s="550"/>
      <c r="K163" s="550"/>
      <c r="L163" s="550"/>
      <c r="M163" s="550"/>
      <c r="N163" s="550"/>
      <c r="O163" s="550"/>
      <c r="P163" s="550"/>
      <c r="Q163" s="550"/>
      <c r="R163" s="550"/>
    </row>
    <row r="164" spans="1:18">
      <c r="A164" s="550"/>
      <c r="B164" s="550"/>
      <c r="C164" s="550"/>
      <c r="D164" s="550"/>
      <c r="E164" s="551"/>
      <c r="F164" s="550"/>
      <c r="G164" s="550"/>
      <c r="H164" s="550"/>
      <c r="I164" s="550"/>
      <c r="J164" s="550"/>
      <c r="K164" s="550"/>
      <c r="L164" s="550"/>
      <c r="M164" s="550"/>
      <c r="N164" s="550"/>
      <c r="O164" s="550"/>
      <c r="P164" s="550"/>
      <c r="Q164" s="550"/>
      <c r="R164" s="550"/>
    </row>
    <row r="165" spans="1:18">
      <c r="A165" s="550"/>
      <c r="B165" s="550"/>
      <c r="C165" s="550"/>
      <c r="D165" s="550"/>
      <c r="E165" s="551"/>
      <c r="F165" s="550"/>
      <c r="G165" s="550"/>
      <c r="H165" s="550"/>
      <c r="I165" s="550"/>
      <c r="J165" s="550"/>
      <c r="K165" s="550"/>
      <c r="L165" s="550"/>
      <c r="M165" s="550"/>
      <c r="N165" s="550"/>
      <c r="O165" s="550"/>
      <c r="P165" s="550"/>
      <c r="Q165" s="550"/>
      <c r="R165" s="550"/>
    </row>
    <row r="166" spans="1:18">
      <c r="A166" s="550"/>
      <c r="B166" s="550"/>
      <c r="C166" s="550"/>
      <c r="D166" s="550"/>
      <c r="E166" s="551"/>
      <c r="F166" s="550"/>
      <c r="G166" s="550"/>
      <c r="H166" s="550"/>
      <c r="I166" s="550"/>
      <c r="J166" s="550"/>
      <c r="K166" s="550"/>
      <c r="L166" s="550"/>
      <c r="M166" s="550"/>
      <c r="N166" s="550"/>
      <c r="O166" s="550"/>
      <c r="P166" s="550"/>
      <c r="Q166" s="550"/>
      <c r="R166" s="550"/>
    </row>
    <row r="167" spans="1:18">
      <c r="A167" s="550"/>
      <c r="B167" s="550"/>
      <c r="C167" s="550"/>
      <c r="D167" s="550"/>
      <c r="E167" s="551"/>
      <c r="F167" s="550"/>
      <c r="G167" s="550"/>
      <c r="H167" s="550"/>
      <c r="I167" s="550"/>
      <c r="J167" s="550"/>
      <c r="K167" s="550"/>
      <c r="L167" s="550"/>
      <c r="M167" s="550"/>
      <c r="N167" s="550"/>
      <c r="O167" s="550"/>
      <c r="P167" s="550"/>
      <c r="Q167" s="550"/>
      <c r="R167" s="550"/>
    </row>
    <row r="168" spans="1:18">
      <c r="A168" s="550"/>
      <c r="B168" s="550"/>
      <c r="C168" s="550"/>
      <c r="D168" s="550"/>
      <c r="E168" s="551"/>
      <c r="F168" s="550"/>
      <c r="G168" s="550"/>
      <c r="H168" s="550"/>
      <c r="I168" s="550"/>
      <c r="J168" s="550"/>
      <c r="K168" s="550"/>
      <c r="L168" s="550"/>
      <c r="M168" s="550"/>
      <c r="N168" s="550"/>
      <c r="O168" s="550"/>
      <c r="P168" s="550"/>
      <c r="Q168" s="550"/>
      <c r="R168" s="550"/>
    </row>
    <row r="169" spans="1:18">
      <c r="A169" s="550"/>
      <c r="B169" s="550"/>
      <c r="C169" s="550"/>
      <c r="D169" s="550"/>
      <c r="E169" s="551"/>
      <c r="F169" s="550"/>
      <c r="G169" s="550"/>
      <c r="H169" s="550"/>
      <c r="I169" s="550"/>
      <c r="J169" s="550"/>
      <c r="K169" s="550"/>
      <c r="L169" s="550"/>
      <c r="M169" s="550"/>
      <c r="N169" s="550"/>
      <c r="O169" s="550"/>
      <c r="P169" s="550"/>
      <c r="Q169" s="550"/>
      <c r="R169" s="550"/>
    </row>
    <row r="170" spans="1:18">
      <c r="A170" s="550"/>
      <c r="B170" s="550"/>
      <c r="C170" s="550"/>
      <c r="D170" s="550"/>
      <c r="E170" s="551"/>
      <c r="F170" s="550"/>
      <c r="G170" s="550"/>
      <c r="H170" s="550"/>
      <c r="I170" s="550"/>
      <c r="J170" s="550"/>
      <c r="K170" s="550"/>
      <c r="L170" s="550"/>
      <c r="M170" s="550"/>
      <c r="N170" s="550"/>
      <c r="O170" s="550"/>
      <c r="P170" s="550"/>
      <c r="Q170" s="550"/>
      <c r="R170" s="550"/>
    </row>
    <row r="171" spans="1:18">
      <c r="A171" s="550"/>
      <c r="B171" s="550"/>
      <c r="C171" s="550"/>
      <c r="D171" s="550"/>
      <c r="E171" s="551"/>
      <c r="F171" s="550"/>
      <c r="G171" s="550"/>
      <c r="H171" s="550"/>
      <c r="I171" s="550"/>
      <c r="J171" s="550"/>
      <c r="K171" s="550"/>
      <c r="L171" s="550"/>
      <c r="M171" s="550"/>
      <c r="N171" s="550"/>
      <c r="O171" s="550"/>
      <c r="P171" s="550"/>
      <c r="Q171" s="550"/>
      <c r="R171" s="550"/>
    </row>
    <row r="172" spans="1:18">
      <c r="A172" s="550"/>
      <c r="B172" s="550"/>
      <c r="C172" s="550"/>
      <c r="D172" s="550"/>
      <c r="E172" s="551"/>
      <c r="F172" s="550"/>
      <c r="G172" s="550"/>
      <c r="H172" s="550"/>
      <c r="I172" s="550"/>
      <c r="J172" s="550"/>
      <c r="K172" s="550"/>
      <c r="L172" s="550"/>
      <c r="M172" s="550"/>
      <c r="N172" s="550"/>
      <c r="O172" s="550"/>
      <c r="P172" s="550"/>
      <c r="Q172" s="550"/>
      <c r="R172" s="550"/>
    </row>
    <row r="173" spans="1:18">
      <c r="A173" s="550"/>
      <c r="B173" s="550"/>
      <c r="C173" s="550"/>
      <c r="D173" s="550"/>
      <c r="E173" s="551"/>
      <c r="F173" s="550"/>
      <c r="G173" s="550"/>
      <c r="H173" s="550"/>
      <c r="I173" s="550"/>
      <c r="J173" s="550"/>
      <c r="K173" s="550"/>
      <c r="L173" s="550"/>
      <c r="M173" s="550"/>
      <c r="N173" s="550"/>
      <c r="O173" s="550"/>
      <c r="P173" s="550"/>
      <c r="Q173" s="550"/>
      <c r="R173" s="550"/>
    </row>
    <row r="174" spans="1:18">
      <c r="A174" s="550"/>
      <c r="B174" s="550"/>
      <c r="C174" s="550"/>
      <c r="D174" s="550"/>
      <c r="E174" s="551"/>
      <c r="F174" s="550"/>
      <c r="G174" s="550"/>
      <c r="H174" s="550"/>
      <c r="I174" s="550"/>
      <c r="J174" s="550"/>
      <c r="K174" s="550"/>
      <c r="L174" s="550"/>
      <c r="M174" s="550"/>
      <c r="N174" s="550"/>
      <c r="O174" s="550"/>
      <c r="P174" s="550"/>
      <c r="Q174" s="550"/>
      <c r="R174" s="550"/>
    </row>
    <row r="175" spans="1:18">
      <c r="A175" s="550"/>
      <c r="B175" s="550"/>
      <c r="C175" s="550"/>
      <c r="D175" s="550"/>
      <c r="E175" s="551"/>
      <c r="F175" s="550"/>
      <c r="G175" s="550"/>
      <c r="H175" s="550"/>
      <c r="I175" s="550"/>
      <c r="J175" s="550"/>
      <c r="K175" s="550"/>
      <c r="L175" s="550"/>
      <c r="M175" s="550"/>
      <c r="N175" s="550"/>
      <c r="O175" s="550"/>
      <c r="P175" s="550"/>
      <c r="Q175" s="550"/>
      <c r="R175" s="550"/>
    </row>
    <row r="176" spans="1:18">
      <c r="A176" s="550"/>
      <c r="B176" s="550"/>
      <c r="C176" s="550"/>
      <c r="D176" s="550"/>
      <c r="E176" s="551"/>
      <c r="F176" s="550"/>
      <c r="G176" s="550"/>
      <c r="H176" s="550"/>
      <c r="I176" s="550"/>
      <c r="J176" s="550"/>
      <c r="K176" s="550"/>
      <c r="L176" s="550"/>
      <c r="M176" s="550"/>
      <c r="N176" s="550"/>
      <c r="O176" s="550"/>
      <c r="P176" s="550"/>
      <c r="Q176" s="550"/>
      <c r="R176" s="550"/>
    </row>
    <row r="177" spans="1:18">
      <c r="A177" s="550"/>
      <c r="B177" s="550"/>
      <c r="C177" s="550"/>
      <c r="D177" s="550"/>
      <c r="E177" s="551"/>
      <c r="F177" s="550"/>
      <c r="G177" s="550"/>
      <c r="H177" s="550"/>
      <c r="I177" s="550"/>
      <c r="J177" s="550"/>
      <c r="K177" s="550"/>
      <c r="L177" s="550"/>
      <c r="M177" s="550"/>
      <c r="N177" s="550"/>
      <c r="O177" s="550"/>
      <c r="P177" s="550"/>
      <c r="Q177" s="550"/>
      <c r="R177" s="550"/>
    </row>
    <row r="178" spans="1:18">
      <c r="A178" s="550"/>
      <c r="B178" s="550"/>
      <c r="C178" s="550"/>
      <c r="D178" s="550"/>
      <c r="E178" s="551"/>
      <c r="F178" s="550"/>
      <c r="G178" s="550"/>
      <c r="H178" s="550"/>
      <c r="I178" s="550"/>
      <c r="J178" s="550"/>
      <c r="K178" s="550"/>
      <c r="L178" s="550"/>
      <c r="M178" s="550"/>
      <c r="N178" s="550"/>
      <c r="O178" s="550"/>
      <c r="P178" s="550"/>
      <c r="Q178" s="550"/>
      <c r="R178" s="550"/>
    </row>
    <row r="179" spans="1:18">
      <c r="A179" s="550"/>
      <c r="B179" s="550"/>
      <c r="C179" s="550"/>
      <c r="D179" s="550"/>
      <c r="E179" s="551"/>
      <c r="F179" s="550"/>
      <c r="G179" s="550"/>
      <c r="H179" s="550"/>
      <c r="I179" s="550"/>
      <c r="J179" s="550"/>
      <c r="K179" s="550"/>
      <c r="L179" s="550"/>
      <c r="M179" s="550"/>
      <c r="N179" s="550"/>
      <c r="O179" s="550"/>
      <c r="P179" s="550"/>
      <c r="Q179" s="550"/>
      <c r="R179" s="550"/>
    </row>
    <row r="180" spans="1:18">
      <c r="A180" s="550"/>
      <c r="B180" s="550"/>
      <c r="C180" s="550"/>
      <c r="D180" s="550"/>
      <c r="E180" s="551"/>
      <c r="F180" s="550"/>
      <c r="G180" s="550"/>
      <c r="H180" s="550"/>
      <c r="I180" s="550"/>
      <c r="J180" s="550"/>
      <c r="K180" s="550"/>
      <c r="L180" s="550"/>
      <c r="M180" s="550"/>
      <c r="N180" s="550"/>
      <c r="O180" s="550"/>
      <c r="P180" s="550"/>
      <c r="Q180" s="550"/>
      <c r="R180" s="550"/>
    </row>
    <row r="181" spans="1:18">
      <c r="A181" s="550"/>
      <c r="B181" s="550"/>
      <c r="C181" s="550"/>
      <c r="D181" s="550"/>
      <c r="E181" s="551"/>
      <c r="F181" s="550"/>
      <c r="G181" s="550"/>
      <c r="H181" s="550"/>
      <c r="I181" s="550"/>
      <c r="J181" s="550"/>
      <c r="K181" s="550"/>
      <c r="L181" s="550"/>
      <c r="M181" s="550"/>
      <c r="N181" s="550"/>
      <c r="O181" s="550"/>
      <c r="P181" s="550"/>
      <c r="Q181" s="550"/>
      <c r="R181" s="550"/>
    </row>
    <row r="182" spans="1:18">
      <c r="A182" s="550"/>
      <c r="B182" s="550"/>
      <c r="C182" s="550"/>
      <c r="D182" s="550"/>
      <c r="E182" s="551"/>
      <c r="F182" s="550"/>
      <c r="G182" s="550"/>
      <c r="H182" s="550"/>
      <c r="I182" s="550"/>
      <c r="J182" s="550"/>
      <c r="K182" s="550"/>
      <c r="L182" s="550"/>
      <c r="M182" s="550"/>
      <c r="N182" s="550"/>
      <c r="O182" s="550"/>
      <c r="P182" s="550"/>
      <c r="Q182" s="550"/>
      <c r="R182" s="550"/>
    </row>
    <row r="183" spans="1:18">
      <c r="A183" s="550"/>
      <c r="B183" s="550"/>
      <c r="C183" s="550"/>
      <c r="D183" s="550"/>
      <c r="E183" s="551"/>
      <c r="F183" s="550"/>
      <c r="G183" s="550"/>
      <c r="H183" s="550"/>
      <c r="I183" s="550"/>
      <c r="J183" s="550"/>
      <c r="K183" s="550"/>
      <c r="L183" s="550"/>
      <c r="M183" s="550"/>
      <c r="N183" s="550"/>
      <c r="O183" s="550"/>
      <c r="P183" s="550"/>
      <c r="Q183" s="550"/>
      <c r="R183" s="550"/>
    </row>
    <row r="184" spans="1:18">
      <c r="A184" s="550"/>
      <c r="B184" s="550"/>
      <c r="C184" s="550"/>
      <c r="D184" s="550"/>
      <c r="E184" s="551"/>
      <c r="F184" s="550"/>
      <c r="G184" s="550"/>
      <c r="H184" s="550"/>
      <c r="I184" s="550"/>
      <c r="J184" s="550"/>
      <c r="K184" s="550"/>
      <c r="L184" s="550"/>
      <c r="M184" s="550"/>
      <c r="N184" s="550"/>
      <c r="O184" s="550"/>
      <c r="P184" s="550"/>
      <c r="Q184" s="550"/>
      <c r="R184" s="550"/>
    </row>
    <row r="185" spans="1:18">
      <c r="A185" s="550"/>
      <c r="B185" s="550"/>
      <c r="C185" s="550"/>
      <c r="D185" s="550"/>
      <c r="E185" s="551"/>
      <c r="F185" s="550"/>
      <c r="G185" s="550"/>
      <c r="H185" s="550"/>
      <c r="I185" s="550"/>
      <c r="J185" s="550"/>
      <c r="K185" s="550"/>
      <c r="L185" s="550"/>
      <c r="M185" s="550"/>
      <c r="N185" s="550"/>
      <c r="O185" s="550"/>
      <c r="P185" s="550"/>
      <c r="Q185" s="550"/>
      <c r="R185" s="550"/>
    </row>
    <row r="186" spans="1:18">
      <c r="A186" s="550"/>
      <c r="B186" s="550"/>
      <c r="C186" s="550"/>
      <c r="D186" s="550"/>
      <c r="E186" s="551"/>
      <c r="F186" s="550"/>
      <c r="G186" s="550"/>
      <c r="H186" s="550"/>
      <c r="I186" s="550"/>
      <c r="J186" s="550"/>
      <c r="K186" s="550"/>
      <c r="L186" s="550"/>
      <c r="M186" s="550"/>
      <c r="N186" s="550"/>
      <c r="O186" s="550"/>
      <c r="P186" s="550"/>
      <c r="Q186" s="550"/>
      <c r="R186" s="550"/>
    </row>
    <row r="187" spans="1:18">
      <c r="A187" s="550"/>
      <c r="B187" s="550"/>
      <c r="C187" s="550"/>
      <c r="D187" s="550"/>
      <c r="E187" s="551"/>
      <c r="F187" s="550"/>
      <c r="G187" s="550"/>
      <c r="H187" s="550"/>
      <c r="I187" s="550"/>
      <c r="J187" s="550"/>
      <c r="K187" s="550"/>
      <c r="L187" s="550"/>
      <c r="M187" s="550"/>
      <c r="N187" s="550"/>
      <c r="O187" s="550"/>
      <c r="P187" s="550"/>
      <c r="Q187" s="550"/>
      <c r="R187" s="550"/>
    </row>
    <row r="188" spans="1:18">
      <c r="A188" s="550"/>
      <c r="B188" s="550"/>
      <c r="C188" s="550"/>
      <c r="D188" s="550"/>
      <c r="E188" s="551"/>
      <c r="F188" s="550"/>
      <c r="G188" s="550"/>
      <c r="H188" s="550"/>
      <c r="I188" s="550"/>
      <c r="J188" s="550"/>
      <c r="K188" s="550"/>
      <c r="L188" s="550"/>
      <c r="M188" s="550"/>
      <c r="N188" s="550"/>
      <c r="O188" s="550"/>
      <c r="P188" s="550"/>
      <c r="Q188" s="550"/>
      <c r="R188" s="550"/>
    </row>
    <row r="189" spans="1:18">
      <c r="A189" s="550"/>
      <c r="B189" s="550"/>
      <c r="C189" s="550"/>
      <c r="D189" s="550"/>
      <c r="E189" s="551"/>
      <c r="F189" s="550"/>
      <c r="G189" s="550"/>
      <c r="H189" s="550"/>
      <c r="I189" s="550"/>
      <c r="J189" s="550"/>
      <c r="K189" s="550"/>
      <c r="L189" s="550"/>
      <c r="M189" s="550"/>
      <c r="N189" s="550"/>
      <c r="O189" s="550"/>
      <c r="P189" s="550"/>
      <c r="Q189" s="550"/>
      <c r="R189" s="550"/>
    </row>
    <row r="190" spans="1:18">
      <c r="A190" s="550"/>
      <c r="B190" s="550"/>
      <c r="C190" s="550"/>
      <c r="D190" s="550"/>
      <c r="E190" s="551"/>
      <c r="F190" s="550"/>
      <c r="G190" s="550"/>
      <c r="H190" s="550"/>
      <c r="I190" s="550"/>
      <c r="J190" s="550"/>
      <c r="K190" s="550"/>
      <c r="L190" s="550"/>
      <c r="M190" s="550"/>
      <c r="N190" s="550"/>
      <c r="O190" s="550"/>
      <c r="P190" s="550"/>
      <c r="Q190" s="550"/>
      <c r="R190" s="550"/>
    </row>
    <row r="191" spans="1:18">
      <c r="A191" s="550"/>
      <c r="B191" s="550"/>
      <c r="C191" s="550"/>
      <c r="D191" s="550"/>
      <c r="E191" s="551"/>
      <c r="F191" s="550"/>
      <c r="G191" s="550"/>
      <c r="H191" s="550"/>
      <c r="I191" s="550"/>
      <c r="J191" s="550"/>
      <c r="K191" s="550"/>
      <c r="L191" s="550"/>
      <c r="M191" s="550"/>
      <c r="N191" s="550"/>
      <c r="O191" s="550"/>
      <c r="P191" s="550"/>
      <c r="Q191" s="550"/>
      <c r="R191" s="550"/>
    </row>
    <row r="192" spans="1:18">
      <c r="A192" s="550"/>
      <c r="B192" s="550"/>
      <c r="C192" s="550"/>
      <c r="D192" s="550"/>
      <c r="E192" s="551"/>
      <c r="F192" s="550"/>
      <c r="G192" s="550"/>
      <c r="H192" s="550"/>
      <c r="I192" s="550"/>
      <c r="J192" s="550"/>
      <c r="K192" s="550"/>
      <c r="L192" s="550"/>
      <c r="M192" s="550"/>
      <c r="N192" s="550"/>
      <c r="O192" s="550"/>
      <c r="P192" s="550"/>
      <c r="Q192" s="550"/>
      <c r="R192" s="550"/>
    </row>
    <row r="193" spans="1:18">
      <c r="A193" s="550"/>
      <c r="B193" s="550"/>
      <c r="C193" s="550"/>
      <c r="D193" s="550"/>
      <c r="E193" s="551"/>
      <c r="F193" s="550"/>
      <c r="G193" s="550"/>
      <c r="H193" s="550"/>
      <c r="I193" s="550"/>
      <c r="J193" s="550"/>
      <c r="K193" s="550"/>
      <c r="L193" s="550"/>
      <c r="M193" s="550"/>
      <c r="N193" s="550"/>
      <c r="O193" s="550"/>
      <c r="P193" s="550"/>
      <c r="Q193" s="550"/>
      <c r="R193" s="550"/>
    </row>
    <row r="194" spans="1:18">
      <c r="A194" s="550"/>
      <c r="B194" s="550"/>
      <c r="C194" s="550"/>
      <c r="D194" s="550"/>
      <c r="E194" s="551"/>
      <c r="F194" s="550"/>
      <c r="G194" s="550"/>
      <c r="H194" s="550"/>
      <c r="I194" s="550"/>
      <c r="J194" s="550"/>
      <c r="K194" s="550"/>
      <c r="L194" s="550"/>
      <c r="M194" s="550"/>
      <c r="N194" s="550"/>
      <c r="O194" s="550"/>
      <c r="P194" s="550"/>
      <c r="Q194" s="550"/>
      <c r="R194" s="550"/>
    </row>
    <row r="195" spans="1:18">
      <c r="A195" s="550"/>
      <c r="B195" s="550"/>
      <c r="C195" s="550"/>
      <c r="D195" s="550"/>
      <c r="E195" s="551"/>
      <c r="F195" s="550"/>
      <c r="G195" s="550"/>
      <c r="H195" s="550"/>
      <c r="I195" s="550"/>
      <c r="J195" s="550"/>
      <c r="K195" s="550"/>
      <c r="L195" s="550"/>
      <c r="M195" s="550"/>
      <c r="N195" s="550"/>
      <c r="O195" s="550"/>
      <c r="P195" s="550"/>
      <c r="Q195" s="550"/>
      <c r="R195" s="550"/>
    </row>
    <row r="196" spans="1:18">
      <c r="A196" s="550"/>
      <c r="B196" s="550"/>
      <c r="C196" s="550"/>
      <c r="D196" s="550"/>
      <c r="E196" s="551"/>
      <c r="F196" s="550"/>
      <c r="G196" s="550"/>
      <c r="H196" s="550"/>
      <c r="I196" s="550"/>
      <c r="J196" s="550"/>
      <c r="K196" s="550"/>
      <c r="L196" s="550"/>
      <c r="M196" s="550"/>
      <c r="N196" s="550"/>
      <c r="O196" s="550"/>
      <c r="P196" s="550"/>
      <c r="Q196" s="550"/>
      <c r="R196" s="550"/>
    </row>
    <row r="197" spans="1:18">
      <c r="A197" s="550"/>
      <c r="B197" s="550"/>
      <c r="C197" s="550"/>
      <c r="D197" s="550"/>
      <c r="E197" s="551"/>
      <c r="F197" s="550"/>
      <c r="G197" s="550"/>
      <c r="H197" s="550"/>
      <c r="I197" s="550"/>
      <c r="J197" s="550"/>
      <c r="K197" s="550"/>
      <c r="L197" s="550"/>
      <c r="M197" s="550"/>
      <c r="N197" s="550"/>
      <c r="O197" s="550"/>
      <c r="P197" s="550"/>
      <c r="Q197" s="550"/>
      <c r="R197" s="550"/>
    </row>
    <row r="198" spans="1:18">
      <c r="A198" s="550"/>
      <c r="B198" s="550"/>
      <c r="C198" s="550"/>
      <c r="D198" s="550"/>
      <c r="E198" s="551"/>
      <c r="F198" s="550"/>
      <c r="G198" s="550"/>
      <c r="H198" s="550"/>
      <c r="I198" s="550"/>
      <c r="J198" s="550"/>
      <c r="K198" s="550"/>
      <c r="L198" s="550"/>
      <c r="M198" s="550"/>
      <c r="N198" s="550"/>
      <c r="O198" s="550"/>
      <c r="P198" s="550"/>
      <c r="Q198" s="550"/>
      <c r="R198" s="550"/>
    </row>
    <row r="199" spans="1:18">
      <c r="A199" s="550"/>
      <c r="B199" s="550"/>
      <c r="C199" s="550"/>
      <c r="D199" s="550"/>
      <c r="E199" s="551"/>
      <c r="F199" s="550"/>
      <c r="G199" s="550"/>
      <c r="H199" s="550"/>
      <c r="I199" s="550"/>
      <c r="J199" s="550"/>
      <c r="K199" s="550"/>
      <c r="L199" s="550"/>
      <c r="M199" s="550"/>
      <c r="N199" s="550"/>
      <c r="O199" s="550"/>
      <c r="P199" s="550"/>
      <c r="Q199" s="550"/>
      <c r="R199" s="550"/>
    </row>
    <row r="200" spans="1:18">
      <c r="A200" s="550"/>
      <c r="B200" s="550"/>
      <c r="C200" s="550"/>
      <c r="D200" s="550"/>
      <c r="E200" s="551"/>
      <c r="F200" s="550"/>
      <c r="G200" s="550"/>
      <c r="H200" s="550"/>
      <c r="I200" s="550"/>
      <c r="J200" s="550"/>
      <c r="K200" s="550"/>
      <c r="L200" s="550"/>
      <c r="M200" s="550"/>
      <c r="N200" s="550"/>
      <c r="O200" s="550"/>
      <c r="P200" s="550"/>
      <c r="Q200" s="550"/>
      <c r="R200" s="550"/>
    </row>
    <row r="201" spans="1:18">
      <c r="A201" s="550"/>
      <c r="B201" s="550"/>
      <c r="C201" s="550"/>
      <c r="D201" s="550"/>
      <c r="E201" s="551"/>
      <c r="F201" s="550"/>
      <c r="G201" s="550"/>
      <c r="H201" s="550"/>
      <c r="I201" s="550"/>
      <c r="J201" s="550"/>
      <c r="K201" s="550"/>
      <c r="L201" s="550"/>
      <c r="M201" s="550"/>
      <c r="N201" s="550"/>
      <c r="O201" s="550"/>
      <c r="P201" s="550"/>
      <c r="Q201" s="550"/>
      <c r="R201" s="550"/>
    </row>
    <row r="202" spans="1:18">
      <c r="A202" s="550"/>
      <c r="B202" s="550"/>
      <c r="C202" s="550"/>
      <c r="D202" s="550"/>
      <c r="E202" s="551"/>
      <c r="F202" s="550"/>
      <c r="G202" s="550"/>
      <c r="H202" s="550"/>
      <c r="I202" s="550"/>
      <c r="J202" s="550"/>
      <c r="K202" s="550"/>
      <c r="L202" s="550"/>
      <c r="M202" s="550"/>
      <c r="N202" s="550"/>
      <c r="O202" s="550"/>
      <c r="P202" s="550"/>
      <c r="Q202" s="550"/>
      <c r="R202" s="550"/>
    </row>
    <row r="203" spans="1:18">
      <c r="A203" s="550"/>
      <c r="B203" s="550"/>
      <c r="C203" s="550"/>
      <c r="D203" s="550"/>
      <c r="E203" s="551"/>
      <c r="F203" s="550"/>
      <c r="G203" s="550"/>
      <c r="H203" s="550"/>
      <c r="I203" s="550"/>
      <c r="J203" s="550"/>
      <c r="K203" s="550"/>
      <c r="L203" s="550"/>
      <c r="M203" s="550"/>
      <c r="N203" s="550"/>
      <c r="O203" s="550"/>
      <c r="P203" s="550"/>
      <c r="Q203" s="550"/>
      <c r="R203" s="550"/>
    </row>
    <row r="204" spans="1:18">
      <c r="A204" s="550"/>
      <c r="B204" s="550"/>
      <c r="C204" s="550"/>
      <c r="D204" s="550"/>
      <c r="E204" s="551"/>
      <c r="F204" s="550"/>
      <c r="G204" s="550"/>
      <c r="H204" s="550"/>
      <c r="I204" s="550"/>
      <c r="J204" s="550"/>
      <c r="K204" s="550"/>
      <c r="L204" s="550"/>
      <c r="M204" s="550"/>
      <c r="N204" s="550"/>
      <c r="O204" s="550"/>
      <c r="P204" s="550"/>
      <c r="Q204" s="550"/>
      <c r="R204" s="550"/>
    </row>
    <row r="205" spans="1:18">
      <c r="A205" s="550"/>
      <c r="B205" s="550"/>
      <c r="C205" s="550"/>
      <c r="D205" s="550"/>
      <c r="E205" s="551"/>
      <c r="F205" s="550"/>
      <c r="G205" s="550"/>
      <c r="H205" s="550"/>
      <c r="I205" s="550"/>
      <c r="J205" s="550"/>
      <c r="K205" s="550"/>
      <c r="L205" s="550"/>
      <c r="M205" s="550"/>
      <c r="N205" s="550"/>
      <c r="O205" s="550"/>
      <c r="P205" s="550"/>
      <c r="Q205" s="550"/>
      <c r="R205" s="550"/>
    </row>
    <row r="206" spans="1:18">
      <c r="A206" s="550"/>
      <c r="B206" s="550"/>
      <c r="C206" s="550"/>
      <c r="D206" s="550"/>
      <c r="E206" s="551"/>
      <c r="F206" s="550"/>
      <c r="G206" s="550"/>
      <c r="H206" s="550"/>
      <c r="I206" s="550"/>
      <c r="J206" s="550"/>
      <c r="K206" s="550"/>
      <c r="L206" s="550"/>
      <c r="M206" s="550"/>
      <c r="N206" s="550"/>
      <c r="O206" s="550"/>
      <c r="P206" s="550"/>
      <c r="Q206" s="550"/>
      <c r="R206" s="550"/>
    </row>
    <row r="207" spans="1:18">
      <c r="A207" s="550"/>
      <c r="B207" s="550"/>
      <c r="C207" s="550"/>
      <c r="D207" s="550"/>
      <c r="E207" s="551"/>
      <c r="F207" s="550"/>
      <c r="G207" s="550"/>
      <c r="H207" s="550"/>
      <c r="I207" s="550"/>
      <c r="J207" s="550"/>
      <c r="K207" s="550"/>
      <c r="L207" s="550"/>
      <c r="M207" s="550"/>
      <c r="N207" s="550"/>
      <c r="O207" s="550"/>
      <c r="P207" s="550"/>
      <c r="Q207" s="550"/>
      <c r="R207" s="550"/>
    </row>
    <row r="208" spans="1:18">
      <c r="A208" s="550"/>
      <c r="B208" s="550"/>
      <c r="C208" s="550"/>
      <c r="D208" s="550"/>
      <c r="E208" s="551"/>
      <c r="F208" s="550"/>
      <c r="G208" s="550"/>
      <c r="H208" s="550"/>
      <c r="I208" s="550"/>
      <c r="J208" s="550"/>
      <c r="K208" s="550"/>
      <c r="L208" s="550"/>
      <c r="M208" s="550"/>
      <c r="N208" s="550"/>
      <c r="O208" s="550"/>
      <c r="P208" s="550"/>
      <c r="Q208" s="550"/>
      <c r="R208" s="550"/>
    </row>
    <row r="209" spans="1:18">
      <c r="A209" s="550"/>
      <c r="B209" s="550"/>
      <c r="C209" s="550"/>
      <c r="D209" s="550"/>
      <c r="E209" s="551"/>
      <c r="F209" s="550"/>
      <c r="G209" s="550"/>
      <c r="H209" s="550"/>
      <c r="I209" s="550"/>
      <c r="J209" s="550"/>
      <c r="K209" s="550"/>
      <c r="L209" s="550"/>
      <c r="M209" s="550"/>
      <c r="N209" s="550"/>
      <c r="O209" s="550"/>
      <c r="P209" s="550"/>
      <c r="Q209" s="550"/>
      <c r="R209" s="550"/>
    </row>
    <row r="210" spans="1:18">
      <c r="A210" s="550"/>
      <c r="B210" s="550"/>
      <c r="C210" s="550"/>
      <c r="D210" s="550"/>
      <c r="E210" s="551"/>
      <c r="F210" s="550"/>
      <c r="G210" s="550"/>
      <c r="H210" s="550"/>
      <c r="I210" s="550"/>
      <c r="J210" s="550"/>
      <c r="K210" s="550"/>
      <c r="L210" s="550"/>
      <c r="M210" s="550"/>
      <c r="N210" s="550"/>
      <c r="O210" s="550"/>
      <c r="P210" s="550"/>
      <c r="Q210" s="550"/>
      <c r="R210" s="550"/>
    </row>
    <row r="211" spans="1:18">
      <c r="A211" s="550"/>
      <c r="B211" s="550"/>
      <c r="C211" s="550"/>
      <c r="D211" s="550"/>
      <c r="E211" s="551"/>
      <c r="F211" s="550"/>
      <c r="G211" s="550"/>
      <c r="H211" s="550"/>
      <c r="I211" s="550"/>
      <c r="J211" s="550"/>
      <c r="K211" s="550"/>
      <c r="L211" s="550"/>
      <c r="M211" s="550"/>
      <c r="N211" s="550"/>
      <c r="O211" s="550"/>
      <c r="P211" s="550"/>
      <c r="Q211" s="550"/>
      <c r="R211" s="550"/>
    </row>
    <row r="212" spans="1:18">
      <c r="A212" s="550"/>
      <c r="B212" s="550"/>
      <c r="C212" s="550"/>
      <c r="D212" s="550"/>
      <c r="E212" s="551"/>
      <c r="F212" s="550"/>
      <c r="G212" s="550"/>
      <c r="H212" s="550"/>
      <c r="I212" s="550"/>
      <c r="J212" s="550"/>
      <c r="K212" s="550"/>
      <c r="L212" s="550"/>
      <c r="M212" s="550"/>
      <c r="N212" s="550"/>
      <c r="O212" s="550"/>
      <c r="P212" s="550"/>
      <c r="Q212" s="550"/>
      <c r="R212" s="550"/>
    </row>
    <row r="213" spans="1:18">
      <c r="A213" s="550"/>
      <c r="B213" s="550"/>
      <c r="C213" s="550"/>
      <c r="D213" s="550"/>
      <c r="E213" s="551"/>
      <c r="F213" s="550"/>
      <c r="G213" s="550"/>
      <c r="H213" s="550"/>
      <c r="I213" s="550"/>
      <c r="J213" s="550"/>
      <c r="K213" s="550"/>
      <c r="L213" s="550"/>
      <c r="M213" s="550"/>
      <c r="N213" s="550"/>
      <c r="O213" s="550"/>
      <c r="P213" s="550"/>
      <c r="Q213" s="550"/>
      <c r="R213" s="550"/>
    </row>
    <row r="214" spans="1:18">
      <c r="A214" s="550"/>
      <c r="B214" s="550"/>
      <c r="C214" s="550"/>
      <c r="D214" s="550"/>
      <c r="E214" s="551"/>
      <c r="F214" s="550"/>
      <c r="G214" s="550"/>
      <c r="H214" s="550"/>
      <c r="I214" s="550"/>
      <c r="J214" s="550"/>
      <c r="K214" s="550"/>
      <c r="L214" s="550"/>
      <c r="M214" s="550"/>
      <c r="N214" s="550"/>
      <c r="O214" s="550"/>
      <c r="P214" s="550"/>
      <c r="Q214" s="550"/>
      <c r="R214" s="550"/>
    </row>
    <row r="215" spans="1:18">
      <c r="A215" s="550"/>
      <c r="B215" s="550"/>
      <c r="C215" s="550"/>
      <c r="D215" s="550"/>
      <c r="E215" s="551"/>
      <c r="F215" s="550"/>
      <c r="G215" s="550"/>
      <c r="H215" s="550"/>
      <c r="I215" s="550"/>
      <c r="J215" s="550"/>
      <c r="K215" s="550"/>
      <c r="L215" s="550"/>
      <c r="M215" s="550"/>
      <c r="N215" s="550"/>
      <c r="O215" s="550"/>
      <c r="P215" s="550"/>
      <c r="Q215" s="550"/>
      <c r="R215" s="550"/>
    </row>
    <row r="216" spans="1:18">
      <c r="A216" s="550"/>
      <c r="B216" s="550"/>
      <c r="C216" s="550"/>
      <c r="D216" s="550"/>
      <c r="E216" s="551"/>
      <c r="F216" s="550"/>
      <c r="G216" s="550"/>
      <c r="H216" s="550"/>
      <c r="I216" s="550"/>
      <c r="J216" s="550"/>
      <c r="K216" s="550"/>
      <c r="L216" s="550"/>
      <c r="M216" s="550"/>
      <c r="N216" s="550"/>
      <c r="O216" s="550"/>
      <c r="P216" s="550"/>
      <c r="Q216" s="550"/>
      <c r="R216" s="550"/>
    </row>
    <row r="217" spans="1:18">
      <c r="A217" s="550"/>
      <c r="B217" s="550"/>
      <c r="C217" s="550"/>
      <c r="D217" s="550"/>
      <c r="E217" s="551"/>
      <c r="F217" s="550"/>
      <c r="G217" s="550"/>
      <c r="H217" s="550"/>
      <c r="I217" s="550"/>
      <c r="J217" s="550"/>
      <c r="K217" s="550"/>
      <c r="L217" s="550"/>
      <c r="M217" s="550"/>
      <c r="N217" s="550"/>
      <c r="O217" s="550"/>
      <c r="P217" s="550"/>
      <c r="Q217" s="550"/>
      <c r="R217" s="550"/>
    </row>
    <row r="218" spans="1:18">
      <c r="A218" s="550"/>
      <c r="B218" s="550"/>
      <c r="C218" s="550"/>
      <c r="D218" s="550"/>
      <c r="E218" s="551"/>
      <c r="F218" s="550"/>
      <c r="G218" s="550"/>
      <c r="H218" s="550"/>
      <c r="I218" s="550"/>
      <c r="J218" s="550"/>
      <c r="K218" s="550"/>
      <c r="L218" s="550"/>
      <c r="M218" s="550"/>
      <c r="N218" s="550"/>
      <c r="O218" s="550"/>
      <c r="P218" s="550"/>
      <c r="Q218" s="550"/>
      <c r="R218" s="550"/>
    </row>
    <row r="219" spans="1:18">
      <c r="A219" s="550"/>
      <c r="B219" s="550"/>
      <c r="C219" s="550"/>
      <c r="D219" s="550"/>
      <c r="E219" s="551"/>
      <c r="F219" s="550"/>
      <c r="G219" s="550"/>
      <c r="H219" s="550"/>
      <c r="I219" s="550"/>
      <c r="J219" s="550"/>
      <c r="K219" s="550"/>
      <c r="L219" s="550"/>
      <c r="M219" s="550"/>
      <c r="N219" s="550"/>
      <c r="O219" s="550"/>
      <c r="P219" s="550"/>
      <c r="Q219" s="550"/>
      <c r="R219" s="550"/>
    </row>
    <row r="220" spans="1:18">
      <c r="A220" s="550"/>
      <c r="B220" s="550"/>
      <c r="C220" s="550"/>
      <c r="D220" s="550"/>
      <c r="E220" s="551"/>
      <c r="F220" s="550"/>
      <c r="G220" s="550"/>
      <c r="H220" s="550"/>
      <c r="I220" s="550"/>
      <c r="J220" s="550"/>
      <c r="K220" s="550"/>
      <c r="L220" s="550"/>
      <c r="M220" s="550"/>
      <c r="N220" s="550"/>
      <c r="O220" s="550"/>
      <c r="P220" s="550"/>
      <c r="Q220" s="550"/>
      <c r="R220" s="550"/>
    </row>
    <row r="221" spans="1:18">
      <c r="A221" s="550"/>
      <c r="B221" s="550"/>
      <c r="C221" s="550"/>
      <c r="D221" s="550"/>
      <c r="E221" s="551"/>
      <c r="F221" s="550"/>
      <c r="G221" s="550"/>
      <c r="H221" s="550"/>
      <c r="I221" s="550"/>
      <c r="J221" s="550"/>
      <c r="K221" s="550"/>
      <c r="L221" s="550"/>
      <c r="M221" s="550"/>
      <c r="N221" s="550"/>
      <c r="O221" s="550"/>
      <c r="P221" s="550"/>
      <c r="Q221" s="550"/>
      <c r="R221" s="550"/>
    </row>
    <row r="222" spans="1:18">
      <c r="A222" s="550"/>
      <c r="B222" s="550"/>
      <c r="C222" s="550"/>
      <c r="D222" s="550"/>
      <c r="E222" s="551"/>
      <c r="F222" s="550"/>
      <c r="G222" s="550"/>
      <c r="H222" s="550"/>
      <c r="I222" s="550"/>
      <c r="J222" s="550"/>
      <c r="K222" s="550"/>
      <c r="L222" s="550"/>
      <c r="M222" s="550"/>
      <c r="N222" s="550"/>
      <c r="O222" s="550"/>
      <c r="P222" s="550"/>
      <c r="Q222" s="550"/>
      <c r="R222" s="550"/>
    </row>
    <row r="223" spans="1:18">
      <c r="A223" s="550"/>
      <c r="B223" s="550"/>
      <c r="C223" s="550"/>
      <c r="D223" s="550"/>
      <c r="E223" s="551"/>
      <c r="F223" s="550"/>
      <c r="G223" s="550"/>
      <c r="H223" s="550"/>
      <c r="I223" s="550"/>
      <c r="J223" s="550"/>
      <c r="K223" s="550"/>
      <c r="L223" s="550"/>
      <c r="M223" s="550"/>
      <c r="N223" s="550"/>
      <c r="O223" s="550"/>
      <c r="P223" s="550"/>
      <c r="Q223" s="550"/>
      <c r="R223" s="550"/>
    </row>
    <row r="224" spans="1:18">
      <c r="A224" s="550"/>
      <c r="B224" s="550"/>
      <c r="C224" s="550"/>
      <c r="D224" s="550"/>
      <c r="E224" s="551"/>
      <c r="F224" s="550"/>
      <c r="G224" s="550"/>
      <c r="H224" s="550"/>
      <c r="I224" s="550"/>
      <c r="J224" s="550"/>
      <c r="K224" s="550"/>
      <c r="L224" s="550"/>
      <c r="M224" s="550"/>
      <c r="N224" s="550"/>
      <c r="O224" s="550"/>
      <c r="P224" s="550"/>
      <c r="Q224" s="550"/>
      <c r="R224" s="550"/>
    </row>
    <row r="225" spans="1:18">
      <c r="A225" s="550"/>
      <c r="B225" s="550"/>
      <c r="C225" s="550"/>
      <c r="D225" s="550"/>
      <c r="E225" s="551"/>
      <c r="F225" s="550"/>
      <c r="G225" s="550"/>
      <c r="H225" s="550"/>
      <c r="I225" s="550"/>
      <c r="J225" s="550"/>
      <c r="K225" s="550"/>
      <c r="L225" s="550"/>
      <c r="M225" s="550"/>
      <c r="N225" s="550"/>
      <c r="O225" s="550"/>
      <c r="P225" s="550"/>
      <c r="Q225" s="550"/>
      <c r="R225" s="550"/>
    </row>
    <row r="226" spans="1:18">
      <c r="A226" s="550"/>
      <c r="B226" s="550"/>
      <c r="C226" s="550"/>
      <c r="D226" s="550"/>
      <c r="E226" s="551"/>
      <c r="F226" s="550"/>
      <c r="G226" s="550"/>
      <c r="H226" s="550"/>
      <c r="I226" s="550"/>
      <c r="J226" s="550"/>
      <c r="K226" s="550"/>
      <c r="L226" s="550"/>
      <c r="M226" s="550"/>
      <c r="N226" s="550"/>
      <c r="O226" s="550"/>
      <c r="P226" s="550"/>
      <c r="Q226" s="550"/>
      <c r="R226" s="550"/>
    </row>
    <row r="227" spans="1:18">
      <c r="A227" s="550"/>
      <c r="B227" s="550"/>
      <c r="C227" s="550"/>
      <c r="D227" s="550"/>
      <c r="E227" s="551"/>
      <c r="F227" s="550"/>
      <c r="G227" s="550"/>
      <c r="H227" s="550"/>
      <c r="I227" s="550"/>
      <c r="J227" s="550"/>
      <c r="K227" s="550"/>
      <c r="L227" s="550"/>
      <c r="M227" s="550"/>
      <c r="N227" s="550"/>
      <c r="O227" s="550"/>
      <c r="P227" s="550"/>
      <c r="Q227" s="550"/>
      <c r="R227" s="550"/>
    </row>
    <row r="228" spans="1:18">
      <c r="A228" s="550"/>
      <c r="B228" s="550"/>
      <c r="C228" s="550"/>
      <c r="D228" s="550"/>
      <c r="E228" s="551"/>
      <c r="F228" s="550"/>
      <c r="G228" s="550"/>
      <c r="H228" s="550"/>
      <c r="I228" s="550"/>
      <c r="J228" s="550"/>
      <c r="K228" s="550"/>
      <c r="L228" s="550"/>
      <c r="M228" s="550"/>
      <c r="N228" s="550"/>
      <c r="O228" s="550"/>
      <c r="P228" s="550"/>
      <c r="Q228" s="550"/>
      <c r="R228" s="550"/>
    </row>
    <row r="229" spans="1:18">
      <c r="A229" s="550"/>
      <c r="B229" s="550"/>
      <c r="C229" s="550"/>
      <c r="D229" s="550"/>
      <c r="E229" s="551"/>
      <c r="F229" s="550"/>
      <c r="G229" s="550"/>
      <c r="H229" s="550"/>
      <c r="I229" s="550"/>
      <c r="J229" s="550"/>
      <c r="K229" s="550"/>
      <c r="L229" s="550"/>
      <c r="M229" s="550"/>
      <c r="N229" s="550"/>
      <c r="O229" s="550"/>
      <c r="P229" s="550"/>
      <c r="Q229" s="550"/>
      <c r="R229" s="550"/>
    </row>
    <row r="230" spans="1:18">
      <c r="A230" s="550"/>
      <c r="B230" s="550"/>
      <c r="C230" s="550"/>
      <c r="D230" s="550"/>
      <c r="E230" s="551"/>
      <c r="F230" s="550"/>
      <c r="G230" s="550"/>
      <c r="H230" s="550"/>
      <c r="I230" s="550"/>
      <c r="J230" s="550"/>
      <c r="K230" s="550"/>
      <c r="L230" s="550"/>
      <c r="M230" s="550"/>
      <c r="N230" s="550"/>
      <c r="O230" s="550"/>
      <c r="P230" s="550"/>
      <c r="Q230" s="550"/>
      <c r="R230" s="550"/>
    </row>
    <row r="231" spans="1:18">
      <c r="A231" s="550"/>
      <c r="B231" s="550"/>
      <c r="C231" s="550"/>
      <c r="D231" s="550"/>
      <c r="E231" s="551"/>
      <c r="F231" s="550"/>
      <c r="G231" s="550"/>
      <c r="H231" s="550"/>
      <c r="I231" s="550"/>
      <c r="J231" s="550"/>
      <c r="K231" s="550"/>
      <c r="L231" s="550"/>
      <c r="M231" s="550"/>
      <c r="N231" s="550"/>
      <c r="O231" s="550"/>
      <c r="P231" s="550"/>
      <c r="Q231" s="550"/>
      <c r="R231" s="550"/>
    </row>
    <row r="232" spans="1:18">
      <c r="A232" s="550"/>
      <c r="B232" s="550"/>
      <c r="C232" s="550"/>
      <c r="D232" s="550"/>
      <c r="E232" s="551"/>
      <c r="F232" s="550"/>
      <c r="G232" s="550"/>
      <c r="H232" s="550"/>
      <c r="I232" s="550"/>
      <c r="J232" s="550"/>
      <c r="K232" s="550"/>
      <c r="L232" s="550"/>
      <c r="M232" s="550"/>
      <c r="N232" s="550"/>
      <c r="O232" s="550"/>
      <c r="P232" s="550"/>
      <c r="Q232" s="550"/>
      <c r="R232" s="550"/>
    </row>
    <row r="233" spans="1:18">
      <c r="A233" s="550"/>
      <c r="B233" s="550"/>
      <c r="C233" s="550"/>
      <c r="D233" s="550"/>
      <c r="E233" s="551"/>
      <c r="F233" s="550"/>
      <c r="G233" s="550"/>
      <c r="H233" s="550"/>
      <c r="I233" s="550"/>
      <c r="J233" s="550"/>
      <c r="K233" s="550"/>
      <c r="L233" s="550"/>
      <c r="M233" s="550"/>
      <c r="N233" s="550"/>
      <c r="O233" s="550"/>
      <c r="P233" s="550"/>
      <c r="Q233" s="550"/>
      <c r="R233" s="550"/>
    </row>
    <row r="234" spans="1:18">
      <c r="A234" s="550"/>
      <c r="B234" s="550"/>
      <c r="C234" s="550"/>
      <c r="D234" s="550"/>
      <c r="E234" s="551"/>
      <c r="F234" s="550"/>
      <c r="G234" s="550"/>
      <c r="H234" s="550"/>
      <c r="I234" s="550"/>
      <c r="J234" s="550"/>
      <c r="K234" s="550"/>
      <c r="L234" s="550"/>
      <c r="M234" s="550"/>
      <c r="N234" s="550"/>
      <c r="O234" s="550"/>
      <c r="P234" s="550"/>
      <c r="Q234" s="550"/>
      <c r="R234" s="550"/>
    </row>
    <row r="235" spans="1:18">
      <c r="A235" s="550"/>
      <c r="B235" s="550"/>
      <c r="C235" s="550"/>
      <c r="D235" s="550"/>
      <c r="E235" s="551"/>
      <c r="F235" s="550"/>
      <c r="G235" s="550"/>
      <c r="H235" s="550"/>
      <c r="I235" s="550"/>
      <c r="J235" s="550"/>
      <c r="K235" s="550"/>
      <c r="L235" s="550"/>
      <c r="M235" s="550"/>
      <c r="N235" s="550"/>
      <c r="O235" s="550"/>
      <c r="P235" s="550"/>
      <c r="Q235" s="550"/>
      <c r="R235" s="550"/>
    </row>
    <row r="236" spans="1:18">
      <c r="A236" s="550"/>
      <c r="B236" s="550"/>
      <c r="C236" s="550"/>
      <c r="D236" s="550"/>
      <c r="E236" s="551"/>
      <c r="F236" s="550"/>
      <c r="G236" s="550"/>
      <c r="H236" s="550"/>
      <c r="I236" s="550"/>
      <c r="J236" s="550"/>
      <c r="K236" s="550"/>
      <c r="L236" s="550"/>
      <c r="M236" s="550"/>
      <c r="N236" s="550"/>
      <c r="O236" s="550"/>
      <c r="P236" s="550"/>
      <c r="Q236" s="550"/>
      <c r="R236" s="5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U525"/>
  <sheetViews>
    <sheetView view="pageBreakPreview" zoomScale="55" zoomScaleNormal="69" zoomScaleSheetLayoutView="55" workbookViewId="0">
      <pane ySplit="3" topLeftCell="A4" activePane="bottomLeft" state="frozen"/>
      <selection sqref="A1:G131"/>
      <selection pane="bottomLeft" activeCell="Q11" sqref="Q4:Q11"/>
    </sheetView>
  </sheetViews>
  <sheetFormatPr defaultColWidth="9.140625" defaultRowHeight="14.25"/>
  <cols>
    <col min="1" max="1" width="7.85546875" style="12" customWidth="1"/>
    <col min="2" max="2" width="17.5703125" style="17" customWidth="1"/>
    <col min="3" max="3" width="27.28515625" style="12" customWidth="1"/>
    <col min="4" max="4" width="33.42578125" style="1" customWidth="1"/>
    <col min="5" max="5" width="20.7109375" style="12" customWidth="1"/>
    <col min="6" max="6" width="18.5703125" style="12" customWidth="1"/>
    <col min="7" max="7" width="11.28515625" style="12" customWidth="1"/>
    <col min="8" max="8" width="23" style="12" customWidth="1"/>
    <col min="9" max="9" width="25.7109375" style="14" customWidth="1"/>
    <col min="10" max="11" width="22.140625" style="14" customWidth="1"/>
    <col min="12" max="13" width="19.28515625" style="14" customWidth="1"/>
    <col min="14" max="14" width="19" style="14" customWidth="1"/>
    <col min="15" max="15" width="17" style="14" customWidth="1"/>
    <col min="16" max="16" width="18.42578125" style="14" customWidth="1"/>
    <col min="17" max="17" width="21.140625" style="14" customWidth="1"/>
    <col min="18" max="18" width="13.85546875" style="12" customWidth="1"/>
    <col min="19" max="19" width="14.140625" style="12" customWidth="1"/>
    <col min="20" max="20" width="17.7109375" style="12" customWidth="1"/>
    <col min="21" max="16384" width="9.140625" style="1"/>
  </cols>
  <sheetData>
    <row r="1" spans="1:21" ht="35.25" customHeight="1" thickBot="1">
      <c r="A1" s="3305" t="s">
        <v>19828</v>
      </c>
      <c r="B1" s="3306"/>
      <c r="C1" s="3306"/>
      <c r="D1" s="3307"/>
      <c r="E1" s="3307"/>
      <c r="F1" s="3307"/>
      <c r="G1" s="3307"/>
      <c r="H1" s="3307"/>
      <c r="I1" s="3307"/>
      <c r="J1" s="3307"/>
      <c r="K1" s="3307"/>
      <c r="L1" s="3307"/>
      <c r="M1" s="3307"/>
      <c r="N1" s="3307"/>
      <c r="O1" s="3307"/>
      <c r="P1" s="3307"/>
      <c r="Q1" s="3307"/>
      <c r="R1" s="427"/>
      <c r="S1" s="427"/>
      <c r="T1" s="427"/>
    </row>
    <row r="2" spans="1:21" ht="35.25" customHeight="1" thickBot="1">
      <c r="A2" s="477"/>
      <c r="B2" s="478"/>
      <c r="C2" s="171"/>
      <c r="D2" s="499"/>
      <c r="E2" s="500"/>
      <c r="F2" s="500"/>
      <c r="G2" s="500"/>
      <c r="H2" s="500"/>
      <c r="I2" s="500"/>
      <c r="J2" s="500"/>
      <c r="K2" s="3308" t="s">
        <v>1868</v>
      </c>
      <c r="L2" s="3308"/>
      <c r="M2" s="3308" t="s">
        <v>48</v>
      </c>
      <c r="N2" s="3308"/>
      <c r="O2" s="500"/>
      <c r="P2" s="500"/>
      <c r="Q2" s="500"/>
      <c r="R2" s="504"/>
      <c r="S2" s="504"/>
      <c r="T2" s="505"/>
    </row>
    <row r="3" spans="1:21" s="2" customFormat="1" ht="65.25" customHeight="1" thickBot="1">
      <c r="A3" s="24" t="s">
        <v>0</v>
      </c>
      <c r="B3" s="65" t="s">
        <v>7</v>
      </c>
      <c r="C3" s="494" t="s">
        <v>1</v>
      </c>
      <c r="D3" s="501" t="s">
        <v>2</v>
      </c>
      <c r="E3" s="502" t="s">
        <v>8</v>
      </c>
      <c r="F3" s="502" t="s">
        <v>11</v>
      </c>
      <c r="G3" s="502" t="s">
        <v>17</v>
      </c>
      <c r="H3" s="502" t="s">
        <v>8275</v>
      </c>
      <c r="I3" s="503" t="s">
        <v>21</v>
      </c>
      <c r="J3" s="503" t="s">
        <v>5</v>
      </c>
      <c r="K3" s="503" t="s">
        <v>3020</v>
      </c>
      <c r="L3" s="503" t="s">
        <v>3024</v>
      </c>
      <c r="M3" s="503" t="s">
        <v>3025</v>
      </c>
      <c r="N3" s="503" t="s">
        <v>3020</v>
      </c>
      <c r="O3" s="503" t="s">
        <v>1871</v>
      </c>
      <c r="P3" s="503" t="s">
        <v>3026</v>
      </c>
      <c r="Q3" s="503" t="s">
        <v>9</v>
      </c>
      <c r="R3" s="498" t="s">
        <v>8295</v>
      </c>
      <c r="S3" s="498" t="s">
        <v>8296</v>
      </c>
      <c r="T3" s="498" t="s">
        <v>8297</v>
      </c>
    </row>
    <row r="4" spans="1:21" s="479" customFormat="1" ht="18">
      <c r="A4" s="22">
        <v>1</v>
      </c>
      <c r="B4" s="729"/>
      <c r="C4" s="762"/>
      <c r="D4" s="763"/>
      <c r="E4" s="459"/>
      <c r="F4" s="582"/>
      <c r="G4" s="387"/>
      <c r="H4" s="582"/>
      <c r="I4" s="349"/>
      <c r="J4" s="349"/>
      <c r="K4" s="277"/>
      <c r="L4" s="349"/>
      <c r="M4" s="349"/>
      <c r="N4" s="278">
        <f t="shared" ref="N4:N34" si="0">I4-J4-K4</f>
        <v>0</v>
      </c>
      <c r="O4" s="349"/>
      <c r="P4" s="349"/>
      <c r="Q4" s="276">
        <f t="shared" ref="Q4:Q10" si="1">I4-P4-N4-K4-J4-O4</f>
        <v>0</v>
      </c>
      <c r="R4" s="455"/>
      <c r="S4" s="455"/>
      <c r="T4" s="455"/>
    </row>
    <row r="5" spans="1:21" s="481" customFormat="1" ht="18">
      <c r="A5" s="3">
        <f t="shared" ref="A5:A34" si="2">A4+1</f>
        <v>2</v>
      </c>
      <c r="B5" s="729"/>
      <c r="C5" s="507"/>
      <c r="D5" s="507"/>
      <c r="E5" s="459"/>
      <c r="F5" s="269"/>
      <c r="G5" s="22"/>
      <c r="H5" s="269"/>
      <c r="I5" s="276"/>
      <c r="J5" s="276"/>
      <c r="K5" s="277"/>
      <c r="L5" s="276"/>
      <c r="M5" s="276"/>
      <c r="N5" s="278">
        <f t="shared" si="0"/>
        <v>0</v>
      </c>
      <c r="O5" s="276"/>
      <c r="P5" s="276"/>
      <c r="Q5" s="276">
        <f t="shared" si="1"/>
        <v>0</v>
      </c>
      <c r="R5" s="3"/>
      <c r="S5" s="3"/>
      <c r="T5" s="3"/>
    </row>
    <row r="6" spans="1:21" s="481" customFormat="1" ht="18">
      <c r="A6" s="3">
        <f t="shared" si="2"/>
        <v>3</v>
      </c>
      <c r="B6" s="729"/>
      <c r="C6" s="507"/>
      <c r="D6" s="507"/>
      <c r="E6" s="459"/>
      <c r="F6" s="269"/>
      <c r="G6" s="22"/>
      <c r="H6" s="269"/>
      <c r="I6" s="276"/>
      <c r="J6" s="276"/>
      <c r="K6" s="277"/>
      <c r="L6" s="276"/>
      <c r="M6" s="276"/>
      <c r="N6" s="278">
        <f t="shared" si="0"/>
        <v>0</v>
      </c>
      <c r="O6" s="276"/>
      <c r="P6" s="276"/>
      <c r="Q6" s="276">
        <f t="shared" si="1"/>
        <v>0</v>
      </c>
      <c r="R6" s="3"/>
      <c r="S6" s="3"/>
      <c r="T6" s="3"/>
    </row>
    <row r="7" spans="1:21" s="481" customFormat="1" ht="18">
      <c r="A7" s="3">
        <f t="shared" si="2"/>
        <v>4</v>
      </c>
      <c r="B7" s="729"/>
      <c r="C7" s="507"/>
      <c r="D7" s="507"/>
      <c r="E7" s="459"/>
      <c r="F7" s="582"/>
      <c r="G7" s="22"/>
      <c r="H7" s="22"/>
      <c r="I7" s="276"/>
      <c r="J7" s="276"/>
      <c r="K7" s="277"/>
      <c r="L7" s="276"/>
      <c r="M7" s="276"/>
      <c r="N7" s="278">
        <f t="shared" si="0"/>
        <v>0</v>
      </c>
      <c r="O7" s="276"/>
      <c r="P7" s="276"/>
      <c r="Q7" s="276">
        <f t="shared" si="1"/>
        <v>0</v>
      </c>
      <c r="R7" s="3"/>
      <c r="S7" s="3"/>
      <c r="T7" s="3"/>
    </row>
    <row r="8" spans="1:21" ht="18">
      <c r="A8" s="3">
        <f t="shared" si="2"/>
        <v>5</v>
      </c>
      <c r="B8" s="729"/>
      <c r="C8" s="30"/>
      <c r="D8" s="30"/>
      <c r="E8" s="459"/>
      <c r="F8" s="22"/>
      <c r="G8" s="22"/>
      <c r="H8" s="22"/>
      <c r="I8" s="276"/>
      <c r="J8" s="276"/>
      <c r="K8" s="277"/>
      <c r="L8" s="276"/>
      <c r="M8" s="276"/>
      <c r="N8" s="278">
        <f t="shared" si="0"/>
        <v>0</v>
      </c>
      <c r="O8" s="276"/>
      <c r="P8" s="276"/>
      <c r="Q8" s="276">
        <f t="shared" si="1"/>
        <v>0</v>
      </c>
      <c r="R8" s="3"/>
      <c r="S8" s="3"/>
      <c r="T8" s="3"/>
    </row>
    <row r="9" spans="1:21" ht="18.75">
      <c r="A9" s="3">
        <f t="shared" si="2"/>
        <v>6</v>
      </c>
      <c r="B9" s="263"/>
      <c r="C9" s="30"/>
      <c r="D9" s="30"/>
      <c r="E9" s="459"/>
      <c r="F9" s="387"/>
      <c r="G9" s="22"/>
      <c r="H9" s="22"/>
      <c r="I9" s="276"/>
      <c r="J9" s="276"/>
      <c r="K9" s="277"/>
      <c r="L9" s="276"/>
      <c r="M9" s="276"/>
      <c r="N9" s="278">
        <f t="shared" si="0"/>
        <v>0</v>
      </c>
      <c r="O9" s="276"/>
      <c r="P9" s="276"/>
      <c r="Q9" s="276">
        <f t="shared" si="1"/>
        <v>0</v>
      </c>
      <c r="R9" s="3"/>
      <c r="S9" s="3"/>
      <c r="T9" s="3"/>
    </row>
    <row r="10" spans="1:21" ht="18.75">
      <c r="A10" s="3">
        <f t="shared" si="2"/>
        <v>7</v>
      </c>
      <c r="B10" s="263"/>
      <c r="C10" s="30"/>
      <c r="D10" s="30"/>
      <c r="E10" s="459"/>
      <c r="F10" s="387"/>
      <c r="G10" s="22"/>
      <c r="H10" s="22"/>
      <c r="I10" s="276"/>
      <c r="J10" s="276"/>
      <c r="K10" s="277"/>
      <c r="L10" s="276"/>
      <c r="M10" s="276"/>
      <c r="N10" s="278">
        <f t="shared" si="0"/>
        <v>0</v>
      </c>
      <c r="O10" s="276"/>
      <c r="P10" s="276"/>
      <c r="Q10" s="276">
        <f t="shared" si="1"/>
        <v>0</v>
      </c>
      <c r="R10" s="3"/>
      <c r="S10" s="3"/>
      <c r="T10" s="3"/>
    </row>
    <row r="11" spans="1:21" ht="18.75">
      <c r="A11" s="3">
        <f t="shared" si="2"/>
        <v>8</v>
      </c>
      <c r="B11" s="263"/>
      <c r="C11" s="30"/>
      <c r="D11" s="30"/>
      <c r="E11" s="459"/>
      <c r="F11" s="22"/>
      <c r="G11" s="22"/>
      <c r="H11" s="22"/>
      <c r="I11" s="276"/>
      <c r="J11" s="276"/>
      <c r="K11" s="277"/>
      <c r="L11" s="276"/>
      <c r="M11" s="276"/>
      <c r="N11" s="278">
        <f t="shared" si="0"/>
        <v>0</v>
      </c>
      <c r="O11" s="276"/>
      <c r="P11" s="276"/>
      <c r="Q11" s="276">
        <f t="shared" ref="Q11:Q23" si="3">I11-P11-N11-K11-J11-O11</f>
        <v>0</v>
      </c>
      <c r="R11" s="3"/>
      <c r="S11" s="3"/>
      <c r="T11" s="3"/>
    </row>
    <row r="12" spans="1:21" ht="18.75">
      <c r="A12" s="3">
        <f t="shared" si="2"/>
        <v>9</v>
      </c>
      <c r="B12" s="263"/>
      <c r="C12" s="3"/>
      <c r="D12" s="3"/>
      <c r="E12" s="3"/>
      <c r="F12" s="22"/>
      <c r="G12" s="22"/>
      <c r="H12" s="22"/>
      <c r="I12" s="276"/>
      <c r="J12" s="276"/>
      <c r="K12" s="277"/>
      <c r="L12" s="276"/>
      <c r="M12" s="276"/>
      <c r="N12" s="278">
        <f t="shared" si="0"/>
        <v>0</v>
      </c>
      <c r="O12" s="276"/>
      <c r="P12" s="276"/>
      <c r="Q12" s="276">
        <f t="shared" si="3"/>
        <v>0</v>
      </c>
      <c r="R12" s="3"/>
      <c r="S12" s="3"/>
      <c r="T12" s="3"/>
    </row>
    <row r="13" spans="1:21" ht="18.75">
      <c r="A13" s="3">
        <f t="shared" si="2"/>
        <v>10</v>
      </c>
      <c r="B13" s="263"/>
      <c r="C13" s="3"/>
      <c r="D13" s="3"/>
      <c r="E13" s="3"/>
      <c r="F13" s="22"/>
      <c r="G13" s="22"/>
      <c r="H13" s="22"/>
      <c r="I13" s="276"/>
      <c r="J13" s="276"/>
      <c r="K13" s="277"/>
      <c r="L13" s="276"/>
      <c r="M13" s="276"/>
      <c r="N13" s="278">
        <f t="shared" si="0"/>
        <v>0</v>
      </c>
      <c r="O13" s="276"/>
      <c r="P13" s="276"/>
      <c r="Q13" s="276">
        <f t="shared" si="3"/>
        <v>0</v>
      </c>
      <c r="R13" s="3"/>
      <c r="S13" s="3"/>
      <c r="T13" s="3"/>
    </row>
    <row r="14" spans="1:21" ht="18.75">
      <c r="A14" s="3">
        <f t="shared" si="2"/>
        <v>11</v>
      </c>
      <c r="B14" s="263"/>
      <c r="C14" s="3"/>
      <c r="D14" s="3"/>
      <c r="E14" s="3"/>
      <c r="F14" s="387"/>
      <c r="G14" s="3"/>
      <c r="H14" s="3"/>
      <c r="I14" s="276"/>
      <c r="J14" s="276"/>
      <c r="K14" s="277"/>
      <c r="L14" s="276"/>
      <c r="M14" s="276"/>
      <c r="N14" s="278">
        <f t="shared" si="0"/>
        <v>0</v>
      </c>
      <c r="O14" s="276"/>
      <c r="P14" s="276"/>
      <c r="Q14" s="276">
        <f t="shared" si="3"/>
        <v>0</v>
      </c>
      <c r="R14" s="291"/>
      <c r="S14" s="291"/>
      <c r="T14" s="291"/>
      <c r="U14" s="300"/>
    </row>
    <row r="15" spans="1:21" ht="18.75">
      <c r="A15" s="3">
        <f t="shared" si="2"/>
        <v>12</v>
      </c>
      <c r="B15" s="263"/>
      <c r="C15" s="3"/>
      <c r="D15" s="3"/>
      <c r="E15" s="3"/>
      <c r="F15" s="22"/>
      <c r="G15" s="22"/>
      <c r="H15" s="22"/>
      <c r="I15" s="276"/>
      <c r="J15" s="276"/>
      <c r="K15" s="277"/>
      <c r="L15" s="276"/>
      <c r="M15" s="276"/>
      <c r="N15" s="278">
        <f t="shared" si="0"/>
        <v>0</v>
      </c>
      <c r="O15" s="276"/>
      <c r="P15" s="276"/>
      <c r="Q15" s="276">
        <f t="shared" si="3"/>
        <v>0</v>
      </c>
      <c r="R15" s="3"/>
      <c r="S15" s="3"/>
      <c r="T15" s="3"/>
    </row>
    <row r="16" spans="1:21" ht="18.75">
      <c r="A16" s="3">
        <f t="shared" si="2"/>
        <v>13</v>
      </c>
      <c r="B16" s="263"/>
      <c r="C16" s="3"/>
      <c r="D16" s="3"/>
      <c r="E16" s="3"/>
      <c r="F16" s="22"/>
      <c r="G16" s="22"/>
      <c r="H16" s="22"/>
      <c r="I16" s="276"/>
      <c r="J16" s="276"/>
      <c r="K16" s="277"/>
      <c r="L16" s="276"/>
      <c r="M16" s="276"/>
      <c r="N16" s="278">
        <f t="shared" si="0"/>
        <v>0</v>
      </c>
      <c r="O16" s="276"/>
      <c r="P16" s="276"/>
      <c r="Q16" s="276">
        <f t="shared" si="3"/>
        <v>0</v>
      </c>
      <c r="R16" s="3"/>
      <c r="S16" s="3"/>
      <c r="T16" s="3"/>
    </row>
    <row r="17" spans="1:20" ht="18.75">
      <c r="A17" s="3">
        <f t="shared" si="2"/>
        <v>14</v>
      </c>
      <c r="B17" s="263"/>
      <c r="C17" s="3"/>
      <c r="D17" s="3"/>
      <c r="E17" s="3"/>
      <c r="F17" s="22"/>
      <c r="G17" s="22"/>
      <c r="H17" s="22"/>
      <c r="I17" s="276"/>
      <c r="J17" s="276"/>
      <c r="K17" s="277"/>
      <c r="L17" s="276"/>
      <c r="M17" s="276"/>
      <c r="N17" s="278">
        <f t="shared" si="0"/>
        <v>0</v>
      </c>
      <c r="O17" s="276"/>
      <c r="P17" s="276"/>
      <c r="Q17" s="276">
        <f t="shared" si="3"/>
        <v>0</v>
      </c>
      <c r="R17" s="3"/>
      <c r="S17" s="3"/>
      <c r="T17" s="3"/>
    </row>
    <row r="18" spans="1:20" ht="18.75">
      <c r="A18" s="3">
        <f t="shared" si="2"/>
        <v>15</v>
      </c>
      <c r="B18" s="263"/>
      <c r="C18" s="3"/>
      <c r="D18" s="3"/>
      <c r="E18" s="3"/>
      <c r="F18" s="22"/>
      <c r="G18" s="22"/>
      <c r="H18" s="22"/>
      <c r="I18" s="276"/>
      <c r="J18" s="276"/>
      <c r="K18" s="277"/>
      <c r="L18" s="276"/>
      <c r="M18" s="276"/>
      <c r="N18" s="278">
        <f t="shared" si="0"/>
        <v>0</v>
      </c>
      <c r="O18" s="276"/>
      <c r="P18" s="276"/>
      <c r="Q18" s="276">
        <f t="shared" si="3"/>
        <v>0</v>
      </c>
      <c r="R18" s="3"/>
      <c r="S18" s="3"/>
      <c r="T18" s="3"/>
    </row>
    <row r="19" spans="1:20" ht="18.75">
      <c r="A19" s="3">
        <f t="shared" si="2"/>
        <v>16</v>
      </c>
      <c r="B19" s="263"/>
      <c r="C19" s="3"/>
      <c r="D19" s="3"/>
      <c r="E19" s="3"/>
      <c r="F19" s="22"/>
      <c r="G19" s="22"/>
      <c r="H19" s="22"/>
      <c r="I19" s="276"/>
      <c r="J19" s="276"/>
      <c r="K19" s="277"/>
      <c r="L19" s="276"/>
      <c r="M19" s="276"/>
      <c r="N19" s="278">
        <f t="shared" si="0"/>
        <v>0</v>
      </c>
      <c r="O19" s="276"/>
      <c r="P19" s="276"/>
      <c r="Q19" s="276">
        <f t="shared" si="3"/>
        <v>0</v>
      </c>
      <c r="R19" s="3"/>
      <c r="S19" s="3"/>
      <c r="T19" s="3"/>
    </row>
    <row r="20" spans="1:20" ht="18.75">
      <c r="A20" s="3">
        <f t="shared" si="2"/>
        <v>17</v>
      </c>
      <c r="B20" s="263"/>
      <c r="C20" s="3"/>
      <c r="D20" s="3"/>
      <c r="E20" s="3"/>
      <c r="F20" s="22"/>
      <c r="G20" s="22"/>
      <c r="H20" s="22"/>
      <c r="I20" s="276"/>
      <c r="J20" s="276"/>
      <c r="K20" s="277"/>
      <c r="L20" s="276"/>
      <c r="M20" s="276"/>
      <c r="N20" s="278">
        <f t="shared" si="0"/>
        <v>0</v>
      </c>
      <c r="O20" s="276"/>
      <c r="P20" s="276"/>
      <c r="Q20" s="276">
        <f t="shared" si="3"/>
        <v>0</v>
      </c>
      <c r="R20" s="3"/>
      <c r="S20" s="3"/>
      <c r="T20" s="3"/>
    </row>
    <row r="21" spans="1:20" ht="18.75">
      <c r="A21" s="3">
        <f t="shared" si="2"/>
        <v>18</v>
      </c>
      <c r="B21" s="263"/>
      <c r="C21" s="3"/>
      <c r="D21" s="3"/>
      <c r="E21" s="3"/>
      <c r="F21" s="22"/>
      <c r="G21" s="22"/>
      <c r="H21" s="22"/>
      <c r="I21" s="276"/>
      <c r="J21" s="276"/>
      <c r="K21" s="277"/>
      <c r="L21" s="276"/>
      <c r="M21" s="276"/>
      <c r="N21" s="278">
        <f t="shared" si="0"/>
        <v>0</v>
      </c>
      <c r="O21" s="276"/>
      <c r="P21" s="276"/>
      <c r="Q21" s="276">
        <f t="shared" si="3"/>
        <v>0</v>
      </c>
      <c r="R21" s="3"/>
      <c r="S21" s="3"/>
      <c r="T21" s="3"/>
    </row>
    <row r="22" spans="1:20" ht="18.75">
      <c r="A22" s="3">
        <f t="shared" si="2"/>
        <v>19</v>
      </c>
      <c r="B22" s="263"/>
      <c r="C22" s="3"/>
      <c r="D22" s="3"/>
      <c r="E22" s="3"/>
      <c r="F22" s="22"/>
      <c r="G22" s="22"/>
      <c r="H22" s="22"/>
      <c r="I22" s="276"/>
      <c r="J22" s="276"/>
      <c r="K22" s="277"/>
      <c r="L22" s="276"/>
      <c r="M22" s="276"/>
      <c r="N22" s="278">
        <f t="shared" si="0"/>
        <v>0</v>
      </c>
      <c r="O22" s="276"/>
      <c r="P22" s="276"/>
      <c r="Q22" s="276">
        <f t="shared" si="3"/>
        <v>0</v>
      </c>
      <c r="R22" s="3"/>
      <c r="S22" s="3"/>
      <c r="T22" s="3"/>
    </row>
    <row r="23" spans="1:20" ht="18.75">
      <c r="A23" s="3">
        <f t="shared" si="2"/>
        <v>20</v>
      </c>
      <c r="B23" s="263"/>
      <c r="C23" s="3"/>
      <c r="D23" s="3"/>
      <c r="E23" s="3"/>
      <c r="F23" s="22"/>
      <c r="G23" s="22"/>
      <c r="H23" s="22"/>
      <c r="I23" s="276"/>
      <c r="J23" s="276"/>
      <c r="K23" s="277"/>
      <c r="L23" s="276"/>
      <c r="M23" s="276"/>
      <c r="N23" s="278">
        <f t="shared" si="0"/>
        <v>0</v>
      </c>
      <c r="O23" s="276"/>
      <c r="P23" s="276"/>
      <c r="Q23" s="276">
        <f t="shared" si="3"/>
        <v>0</v>
      </c>
      <c r="R23" s="3"/>
      <c r="S23" s="3"/>
      <c r="T23" s="3"/>
    </row>
    <row r="24" spans="1:20" ht="18.75">
      <c r="A24" s="3">
        <f t="shared" si="2"/>
        <v>21</v>
      </c>
      <c r="B24" s="263"/>
      <c r="C24" s="3"/>
      <c r="D24" s="3"/>
      <c r="E24" s="3"/>
      <c r="F24" s="22"/>
      <c r="G24" s="22"/>
      <c r="H24" s="22"/>
      <c r="I24" s="276"/>
      <c r="J24" s="276"/>
      <c r="K24" s="277"/>
      <c r="L24" s="276"/>
      <c r="M24" s="276"/>
      <c r="N24" s="278">
        <f t="shared" si="0"/>
        <v>0</v>
      </c>
      <c r="O24" s="276"/>
      <c r="P24" s="276"/>
      <c r="Q24" s="276">
        <f t="shared" ref="Q24:Q34" si="4">I24-P24-N24-K24-J24+O24</f>
        <v>0</v>
      </c>
      <c r="R24" s="3"/>
      <c r="S24" s="3"/>
      <c r="T24" s="3"/>
    </row>
    <row r="25" spans="1:20" ht="18.75">
      <c r="A25" s="3">
        <f t="shared" si="2"/>
        <v>22</v>
      </c>
      <c r="B25" s="263"/>
      <c r="C25" s="3"/>
      <c r="D25" s="3"/>
      <c r="E25" s="3"/>
      <c r="F25" s="22"/>
      <c r="G25" s="22"/>
      <c r="H25" s="22"/>
      <c r="I25" s="276"/>
      <c r="J25" s="276"/>
      <c r="K25" s="277"/>
      <c r="L25" s="276"/>
      <c r="M25" s="276"/>
      <c r="N25" s="278">
        <f t="shared" si="0"/>
        <v>0</v>
      </c>
      <c r="O25" s="276"/>
      <c r="P25" s="276"/>
      <c r="Q25" s="276">
        <f t="shared" si="4"/>
        <v>0</v>
      </c>
      <c r="R25" s="3"/>
      <c r="S25" s="3"/>
      <c r="T25" s="3"/>
    </row>
    <row r="26" spans="1:20" ht="18.75">
      <c r="A26" s="3">
        <f t="shared" si="2"/>
        <v>23</v>
      </c>
      <c r="B26" s="263"/>
      <c r="C26" s="3"/>
      <c r="D26" s="3"/>
      <c r="E26" s="3"/>
      <c r="F26" s="22"/>
      <c r="G26" s="22"/>
      <c r="H26" s="22"/>
      <c r="I26" s="276"/>
      <c r="J26" s="276"/>
      <c r="K26" s="277"/>
      <c r="L26" s="276"/>
      <c r="M26" s="276"/>
      <c r="N26" s="278">
        <f t="shared" si="0"/>
        <v>0</v>
      </c>
      <c r="O26" s="276"/>
      <c r="P26" s="276"/>
      <c r="Q26" s="276">
        <f t="shared" si="4"/>
        <v>0</v>
      </c>
      <c r="R26" s="3"/>
      <c r="S26" s="3"/>
      <c r="T26" s="3"/>
    </row>
    <row r="27" spans="1:20" ht="18.75">
      <c r="A27" s="3">
        <f t="shared" si="2"/>
        <v>24</v>
      </c>
      <c r="B27" s="263"/>
      <c r="C27" s="3"/>
      <c r="D27" s="3"/>
      <c r="E27" s="3"/>
      <c r="F27" s="22"/>
      <c r="G27" s="22"/>
      <c r="H27" s="22"/>
      <c r="I27" s="276"/>
      <c r="J27" s="276"/>
      <c r="K27" s="277"/>
      <c r="L27" s="276"/>
      <c r="M27" s="276"/>
      <c r="N27" s="278">
        <f t="shared" si="0"/>
        <v>0</v>
      </c>
      <c r="O27" s="276"/>
      <c r="P27" s="276"/>
      <c r="Q27" s="276">
        <f t="shared" si="4"/>
        <v>0</v>
      </c>
      <c r="R27" s="3"/>
      <c r="S27" s="3"/>
      <c r="T27" s="3"/>
    </row>
    <row r="28" spans="1:20" ht="18.75">
      <c r="A28" s="3">
        <f t="shared" si="2"/>
        <v>25</v>
      </c>
      <c r="B28" s="263"/>
      <c r="C28" s="3"/>
      <c r="D28" s="3"/>
      <c r="E28" s="455"/>
      <c r="F28" s="387"/>
      <c r="G28" s="3"/>
      <c r="H28" s="3"/>
      <c r="I28" s="276"/>
      <c r="J28" s="276"/>
      <c r="K28" s="277"/>
      <c r="L28" s="276"/>
      <c r="M28" s="276"/>
      <c r="N28" s="278">
        <f t="shared" si="0"/>
        <v>0</v>
      </c>
      <c r="O28" s="276"/>
      <c r="P28" s="276"/>
      <c r="Q28" s="276">
        <f t="shared" si="4"/>
        <v>0</v>
      </c>
      <c r="R28" s="3"/>
      <c r="S28" s="3"/>
      <c r="T28" s="3"/>
    </row>
    <row r="29" spans="1:20" ht="18.75">
      <c r="A29" s="3">
        <f t="shared" si="2"/>
        <v>26</v>
      </c>
      <c r="B29" s="263"/>
      <c r="C29" s="3"/>
      <c r="D29" s="3"/>
      <c r="E29" s="3"/>
      <c r="F29" s="22"/>
      <c r="G29" s="22"/>
      <c r="H29" s="22"/>
      <c r="I29" s="276"/>
      <c r="J29" s="276"/>
      <c r="K29" s="277"/>
      <c r="L29" s="276"/>
      <c r="M29" s="276"/>
      <c r="N29" s="278">
        <f t="shared" si="0"/>
        <v>0</v>
      </c>
      <c r="O29" s="276"/>
      <c r="P29" s="276"/>
      <c r="Q29" s="276">
        <f t="shared" si="4"/>
        <v>0</v>
      </c>
      <c r="R29" s="3"/>
      <c r="S29" s="3"/>
      <c r="T29" s="3"/>
    </row>
    <row r="30" spans="1:20" ht="18.75">
      <c r="A30" s="3">
        <f t="shared" si="2"/>
        <v>27</v>
      </c>
      <c r="B30" s="263"/>
      <c r="C30" s="3"/>
      <c r="D30" s="3"/>
      <c r="E30" s="3"/>
      <c r="F30" s="22"/>
      <c r="G30" s="22"/>
      <c r="H30" s="22"/>
      <c r="I30" s="276"/>
      <c r="J30" s="276"/>
      <c r="K30" s="277"/>
      <c r="L30" s="276"/>
      <c r="M30" s="276"/>
      <c r="N30" s="278">
        <f t="shared" si="0"/>
        <v>0</v>
      </c>
      <c r="O30" s="276"/>
      <c r="P30" s="276"/>
      <c r="Q30" s="276">
        <f t="shared" si="4"/>
        <v>0</v>
      </c>
      <c r="R30" s="3"/>
      <c r="S30" s="3"/>
      <c r="T30" s="3"/>
    </row>
    <row r="31" spans="1:20" ht="18.75">
      <c r="A31" s="3">
        <f t="shared" si="2"/>
        <v>28</v>
      </c>
      <c r="B31" s="263"/>
      <c r="C31" s="3"/>
      <c r="D31" s="3"/>
      <c r="E31" s="3"/>
      <c r="F31" s="22"/>
      <c r="G31" s="22"/>
      <c r="H31" s="22"/>
      <c r="I31" s="276"/>
      <c r="J31" s="276"/>
      <c r="K31" s="277"/>
      <c r="L31" s="276"/>
      <c r="M31" s="276"/>
      <c r="N31" s="278">
        <f t="shared" si="0"/>
        <v>0</v>
      </c>
      <c r="O31" s="276"/>
      <c r="P31" s="276"/>
      <c r="Q31" s="276">
        <f t="shared" si="4"/>
        <v>0</v>
      </c>
      <c r="R31" s="3"/>
      <c r="S31" s="3"/>
      <c r="T31" s="3"/>
    </row>
    <row r="32" spans="1:20" ht="18.75">
      <c r="A32" s="3">
        <f t="shared" si="2"/>
        <v>29</v>
      </c>
      <c r="B32" s="263"/>
      <c r="C32" s="3"/>
      <c r="D32" s="3"/>
      <c r="E32" s="3"/>
      <c r="F32" s="22"/>
      <c r="G32" s="22"/>
      <c r="H32" s="22"/>
      <c r="I32" s="276"/>
      <c r="J32" s="276"/>
      <c r="K32" s="277"/>
      <c r="L32" s="276"/>
      <c r="M32" s="276"/>
      <c r="N32" s="278">
        <f t="shared" si="0"/>
        <v>0</v>
      </c>
      <c r="O32" s="276"/>
      <c r="P32" s="276"/>
      <c r="Q32" s="276">
        <f t="shared" si="4"/>
        <v>0</v>
      </c>
      <c r="R32" s="3"/>
      <c r="S32" s="3"/>
      <c r="T32" s="3"/>
    </row>
    <row r="33" spans="1:20" ht="18.75">
      <c r="A33" s="3">
        <f t="shared" si="2"/>
        <v>30</v>
      </c>
      <c r="B33" s="263"/>
      <c r="C33" s="3"/>
      <c r="D33" s="3"/>
      <c r="E33" s="3"/>
      <c r="F33" s="3"/>
      <c r="G33" s="387"/>
      <c r="H33" s="387"/>
      <c r="I33" s="276"/>
      <c r="J33" s="276"/>
      <c r="K33" s="277"/>
      <c r="L33" s="276"/>
      <c r="M33" s="276"/>
      <c r="N33" s="278">
        <f t="shared" si="0"/>
        <v>0</v>
      </c>
      <c r="O33" s="276"/>
      <c r="P33" s="276"/>
      <c r="Q33" s="276">
        <f t="shared" si="4"/>
        <v>0</v>
      </c>
      <c r="R33" s="3"/>
      <c r="S33" s="3"/>
      <c r="T33" s="3"/>
    </row>
    <row r="34" spans="1:20" ht="18.75">
      <c r="A34" s="3">
        <f t="shared" si="2"/>
        <v>31</v>
      </c>
      <c r="B34" s="263"/>
      <c r="C34" s="3"/>
      <c r="D34" s="3"/>
      <c r="E34" s="30"/>
      <c r="F34" s="387"/>
      <c r="G34" s="3"/>
      <c r="H34" s="3"/>
      <c r="I34" s="276"/>
      <c r="J34" s="276"/>
      <c r="K34" s="277"/>
      <c r="L34" s="276"/>
      <c r="M34" s="276"/>
      <c r="N34" s="278">
        <f t="shared" si="0"/>
        <v>0</v>
      </c>
      <c r="O34" s="276"/>
      <c r="P34" s="276"/>
      <c r="Q34" s="276">
        <f t="shared" si="4"/>
        <v>0</v>
      </c>
      <c r="R34" s="3"/>
      <c r="S34" s="3"/>
      <c r="T34" s="3"/>
    </row>
    <row r="35" spans="1:20" ht="18.75">
      <c r="A35" s="97"/>
      <c r="B35" s="263"/>
      <c r="C35" s="3"/>
      <c r="D35" s="5"/>
      <c r="E35" s="5"/>
      <c r="F35" s="291">
        <f>COUNTIF(F4:F34,"X")</f>
        <v>0</v>
      </c>
      <c r="G35" s="291">
        <f>COUNTIF(G4:G34,"X")</f>
        <v>0</v>
      </c>
      <c r="H35" s="291"/>
      <c r="I35" s="6">
        <f t="shared" ref="I35:Q35" si="5">SUM(I4:I34)</f>
        <v>0</v>
      </c>
      <c r="J35" s="6">
        <f t="shared" si="5"/>
        <v>0</v>
      </c>
      <c r="K35" s="6">
        <f t="shared" si="5"/>
        <v>0</v>
      </c>
      <c r="L35" s="6">
        <f t="shared" si="5"/>
        <v>0</v>
      </c>
      <c r="M35" s="6">
        <f t="shared" si="5"/>
        <v>0</v>
      </c>
      <c r="N35" s="6">
        <f t="shared" si="5"/>
        <v>0</v>
      </c>
      <c r="O35" s="6">
        <f t="shared" si="5"/>
        <v>0</v>
      </c>
      <c r="P35" s="6">
        <f t="shared" si="5"/>
        <v>0</v>
      </c>
      <c r="Q35" s="6">
        <f t="shared" si="5"/>
        <v>0</v>
      </c>
      <c r="R35" s="291">
        <f>COUNTIF(R4:R34,"X")</f>
        <v>0</v>
      </c>
      <c r="S35" s="291">
        <f>COUNTIF(S4:S34,"X")</f>
        <v>0</v>
      </c>
      <c r="T35" s="291">
        <f>COUNTIF(T4:T34,"X")</f>
        <v>0</v>
      </c>
    </row>
    <row r="36" spans="1:20">
      <c r="A36" s="97"/>
      <c r="B36" s="102"/>
      <c r="C36" s="3"/>
      <c r="D36" s="5"/>
      <c r="E36" s="3"/>
      <c r="F36" s="3"/>
      <c r="G36" s="3"/>
      <c r="H36" s="3"/>
      <c r="I36" s="6"/>
      <c r="J36" s="6"/>
      <c r="K36" s="6"/>
      <c r="L36" s="6"/>
      <c r="M36" s="6"/>
      <c r="N36" s="6"/>
      <c r="O36" s="6"/>
      <c r="P36" s="6"/>
      <c r="Q36" s="6"/>
    </row>
    <row r="37" spans="1:20">
      <c r="A37" s="97"/>
      <c r="B37" s="102"/>
      <c r="C37" s="3"/>
      <c r="D37" s="5"/>
      <c r="E37" s="3"/>
      <c r="F37" s="3"/>
      <c r="G37" s="3"/>
      <c r="H37" s="3"/>
      <c r="I37" s="6"/>
      <c r="J37" s="6"/>
      <c r="K37" s="6"/>
      <c r="L37" s="6"/>
      <c r="M37" s="6"/>
      <c r="N37" s="6"/>
      <c r="O37" s="6"/>
      <c r="P37" s="6"/>
      <c r="Q37" s="6"/>
    </row>
    <row r="38" spans="1:20">
      <c r="A38" s="28"/>
      <c r="B38" s="13"/>
    </row>
    <row r="39" spans="1:20">
      <c r="A39" s="28"/>
      <c r="B39" s="13"/>
    </row>
    <row r="40" spans="1:20">
      <c r="A40" s="28"/>
      <c r="B40" s="13"/>
    </row>
    <row r="41" spans="1:20">
      <c r="A41" s="28"/>
      <c r="B41" s="13"/>
    </row>
    <row r="42" spans="1:20">
      <c r="A42" s="28"/>
      <c r="B42" s="13"/>
    </row>
    <row r="43" spans="1:20">
      <c r="A43" s="28"/>
      <c r="B43" s="13"/>
    </row>
    <row r="44" spans="1:20">
      <c r="A44" s="28"/>
      <c r="B44" s="13"/>
    </row>
    <row r="45" spans="1:20">
      <c r="A45" s="28"/>
      <c r="B45" s="13"/>
    </row>
    <row r="46" spans="1:20">
      <c r="A46" s="28"/>
      <c r="B46" s="13"/>
    </row>
    <row r="47" spans="1:20">
      <c r="A47" s="28"/>
      <c r="B47" s="13"/>
    </row>
    <row r="48" spans="1:20">
      <c r="A48" s="28"/>
      <c r="B48" s="13"/>
    </row>
    <row r="49" spans="1:2">
      <c r="A49" s="28"/>
      <c r="B49" s="13"/>
    </row>
    <row r="50" spans="1:2">
      <c r="A50" s="28"/>
      <c r="B50" s="13"/>
    </row>
    <row r="51" spans="1:2">
      <c r="A51" s="28"/>
      <c r="B51" s="13"/>
    </row>
    <row r="52" spans="1:2">
      <c r="A52" s="28"/>
      <c r="B52" s="13"/>
    </row>
    <row r="53" spans="1:2">
      <c r="A53" s="28"/>
      <c r="B53" s="13"/>
    </row>
    <row r="54" spans="1:2">
      <c r="A54" s="28"/>
      <c r="B54" s="13"/>
    </row>
    <row r="55" spans="1:2">
      <c r="A55" s="28"/>
      <c r="B55" s="13"/>
    </row>
    <row r="56" spans="1:2">
      <c r="A56" s="28"/>
      <c r="B56" s="13"/>
    </row>
    <row r="57" spans="1:2">
      <c r="A57" s="28"/>
      <c r="B57" s="13"/>
    </row>
    <row r="58" spans="1:2">
      <c r="A58" s="28"/>
      <c r="B58" s="13"/>
    </row>
    <row r="59" spans="1:2">
      <c r="A59" s="28"/>
      <c r="B59" s="13"/>
    </row>
    <row r="60" spans="1:2">
      <c r="A60" s="28"/>
      <c r="B60" s="13"/>
    </row>
    <row r="61" spans="1:2">
      <c r="A61" s="28"/>
      <c r="B61" s="13"/>
    </row>
    <row r="62" spans="1:2">
      <c r="A62" s="28"/>
      <c r="B62" s="13"/>
    </row>
    <row r="63" spans="1:2">
      <c r="A63" s="28"/>
      <c r="B63" s="13"/>
    </row>
    <row r="64" spans="1:2">
      <c r="A64" s="28"/>
      <c r="B64" s="13"/>
    </row>
    <row r="65" spans="1:2">
      <c r="A65" s="28"/>
      <c r="B65" s="13"/>
    </row>
    <row r="66" spans="1:2">
      <c r="A66" s="28"/>
      <c r="B66" s="13"/>
    </row>
    <row r="67" spans="1:2">
      <c r="A67" s="28"/>
      <c r="B67" s="13"/>
    </row>
    <row r="68" spans="1:2">
      <c r="A68" s="28"/>
      <c r="B68" s="13"/>
    </row>
    <row r="69" spans="1:2">
      <c r="A69" s="28"/>
      <c r="B69" s="13"/>
    </row>
    <row r="70" spans="1:2">
      <c r="A70" s="28"/>
      <c r="B70" s="13"/>
    </row>
    <row r="71" spans="1:2">
      <c r="B71" s="13"/>
    </row>
    <row r="72" spans="1:2">
      <c r="B72" s="13"/>
    </row>
    <row r="73" spans="1:2">
      <c r="B73" s="13"/>
    </row>
    <row r="74" spans="1:2">
      <c r="B74" s="13"/>
    </row>
    <row r="75" spans="1:2">
      <c r="B75" s="13"/>
    </row>
    <row r="76" spans="1:2">
      <c r="B76" s="13"/>
    </row>
    <row r="77" spans="1:2">
      <c r="B77" s="13"/>
    </row>
    <row r="78" spans="1:2">
      <c r="B78" s="13"/>
    </row>
    <row r="79" spans="1:2">
      <c r="B79" s="13"/>
    </row>
    <row r="80" spans="1:2">
      <c r="B80" s="13"/>
    </row>
    <row r="81" spans="2:2">
      <c r="B81" s="13"/>
    </row>
    <row r="82" spans="2:2">
      <c r="B82" s="13"/>
    </row>
    <row r="83" spans="2:2">
      <c r="B83" s="13"/>
    </row>
    <row r="84" spans="2:2">
      <c r="B84" s="13"/>
    </row>
    <row r="85" spans="2:2">
      <c r="B85" s="13"/>
    </row>
    <row r="86" spans="2:2">
      <c r="B86" s="13"/>
    </row>
    <row r="87" spans="2:2">
      <c r="B87" s="13"/>
    </row>
    <row r="88" spans="2:2">
      <c r="B88" s="13"/>
    </row>
    <row r="89" spans="2:2">
      <c r="B89" s="13"/>
    </row>
    <row r="90" spans="2:2">
      <c r="B90" s="13"/>
    </row>
    <row r="91" spans="2:2">
      <c r="B91" s="13"/>
    </row>
    <row r="92" spans="2:2">
      <c r="B92" s="13"/>
    </row>
    <row r="93" spans="2:2">
      <c r="B93" s="13"/>
    </row>
    <row r="94" spans="2:2">
      <c r="B94" s="13"/>
    </row>
    <row r="95" spans="2:2">
      <c r="B95" s="13"/>
    </row>
    <row r="96" spans="2:2">
      <c r="B96" s="13"/>
    </row>
    <row r="97" spans="2:2">
      <c r="B97" s="13"/>
    </row>
    <row r="98" spans="2:2">
      <c r="B98" s="13"/>
    </row>
    <row r="99" spans="2:2">
      <c r="B99" s="13"/>
    </row>
    <row r="100" spans="2:2">
      <c r="B100" s="13"/>
    </row>
    <row r="101" spans="2:2">
      <c r="B101" s="13"/>
    </row>
    <row r="102" spans="2:2">
      <c r="B102" s="13"/>
    </row>
    <row r="103" spans="2:2">
      <c r="B103" s="13"/>
    </row>
    <row r="104" spans="2:2">
      <c r="B104" s="13"/>
    </row>
    <row r="105" spans="2:2">
      <c r="B105" s="13"/>
    </row>
    <row r="106" spans="2:2">
      <c r="B106" s="13"/>
    </row>
    <row r="107" spans="2:2">
      <c r="B107" s="13"/>
    </row>
    <row r="108" spans="2:2">
      <c r="B108" s="13"/>
    </row>
    <row r="109" spans="2:2">
      <c r="B109" s="13"/>
    </row>
    <row r="110" spans="2:2">
      <c r="B110" s="13"/>
    </row>
    <row r="111" spans="2:2">
      <c r="B111" s="13"/>
    </row>
    <row r="112" spans="2:2">
      <c r="B112" s="13"/>
    </row>
    <row r="113" spans="2:2">
      <c r="B113" s="13"/>
    </row>
    <row r="114" spans="2:2">
      <c r="B114" s="13"/>
    </row>
    <row r="115" spans="2:2">
      <c r="B115" s="13"/>
    </row>
    <row r="116" spans="2:2">
      <c r="B116" s="13"/>
    </row>
    <row r="117" spans="2:2">
      <c r="B117" s="13"/>
    </row>
    <row r="118" spans="2:2">
      <c r="B118" s="13"/>
    </row>
    <row r="119" spans="2:2">
      <c r="B119" s="13"/>
    </row>
    <row r="120" spans="2:2">
      <c r="B120" s="13"/>
    </row>
    <row r="121" spans="2:2">
      <c r="B121" s="13"/>
    </row>
    <row r="122" spans="2:2">
      <c r="B122" s="13"/>
    </row>
    <row r="123" spans="2:2">
      <c r="B123" s="13"/>
    </row>
    <row r="124" spans="2:2">
      <c r="B124" s="13"/>
    </row>
    <row r="125" spans="2:2">
      <c r="B125" s="13"/>
    </row>
    <row r="126" spans="2:2">
      <c r="B126" s="13"/>
    </row>
    <row r="127" spans="2:2">
      <c r="B127" s="13"/>
    </row>
    <row r="128" spans="2:2">
      <c r="B128" s="13"/>
    </row>
    <row r="129" spans="2:2">
      <c r="B129" s="13"/>
    </row>
    <row r="130" spans="2:2">
      <c r="B130" s="13"/>
    </row>
    <row r="131" spans="2:2">
      <c r="B131" s="13"/>
    </row>
    <row r="132" spans="2:2">
      <c r="B132" s="13"/>
    </row>
    <row r="133" spans="2:2">
      <c r="B133" s="13"/>
    </row>
    <row r="134" spans="2:2">
      <c r="B134" s="13"/>
    </row>
    <row r="135" spans="2:2">
      <c r="B135" s="13"/>
    </row>
    <row r="136" spans="2:2">
      <c r="B136" s="13"/>
    </row>
    <row r="137" spans="2:2">
      <c r="B137" s="13"/>
    </row>
    <row r="138" spans="2:2">
      <c r="B138" s="13"/>
    </row>
    <row r="139" spans="2:2">
      <c r="B139" s="13"/>
    </row>
    <row r="140" spans="2:2">
      <c r="B140" s="13"/>
    </row>
    <row r="141" spans="2:2">
      <c r="B141" s="13"/>
    </row>
    <row r="142" spans="2:2">
      <c r="B142" s="13"/>
    </row>
    <row r="143" spans="2:2">
      <c r="B143" s="13"/>
    </row>
    <row r="144" spans="2:2">
      <c r="B144" s="13"/>
    </row>
    <row r="145" spans="2:2">
      <c r="B145" s="13"/>
    </row>
    <row r="146" spans="2:2">
      <c r="B146" s="13"/>
    </row>
    <row r="147" spans="2:2">
      <c r="B147" s="13"/>
    </row>
    <row r="148" spans="2:2">
      <c r="B148" s="13"/>
    </row>
    <row r="149" spans="2:2">
      <c r="B149" s="13"/>
    </row>
    <row r="150" spans="2:2">
      <c r="B150" s="13"/>
    </row>
    <row r="151" spans="2:2">
      <c r="B151" s="13"/>
    </row>
    <row r="152" spans="2:2">
      <c r="B152" s="13"/>
    </row>
    <row r="153" spans="2:2">
      <c r="B153" s="13"/>
    </row>
    <row r="154" spans="2:2">
      <c r="B154" s="13"/>
    </row>
    <row r="155" spans="2:2">
      <c r="B155" s="13"/>
    </row>
    <row r="156" spans="2:2">
      <c r="B156" s="13"/>
    </row>
    <row r="157" spans="2:2">
      <c r="B157" s="13"/>
    </row>
    <row r="158" spans="2:2">
      <c r="B158" s="13"/>
    </row>
    <row r="159" spans="2:2">
      <c r="B159" s="13"/>
    </row>
    <row r="160" spans="2:2">
      <c r="B160" s="13"/>
    </row>
    <row r="161" spans="2:2">
      <c r="B161" s="13"/>
    </row>
    <row r="162" spans="2:2">
      <c r="B162" s="13"/>
    </row>
    <row r="163" spans="2:2">
      <c r="B163" s="13"/>
    </row>
    <row r="164" spans="2:2">
      <c r="B164" s="13"/>
    </row>
    <row r="165" spans="2:2">
      <c r="B165" s="13"/>
    </row>
    <row r="166" spans="2:2">
      <c r="B166" s="13"/>
    </row>
    <row r="167" spans="2:2">
      <c r="B167" s="13"/>
    </row>
    <row r="168" spans="2:2">
      <c r="B168" s="13"/>
    </row>
    <row r="169" spans="2:2">
      <c r="B169" s="13"/>
    </row>
    <row r="170" spans="2:2">
      <c r="B170" s="13"/>
    </row>
    <row r="171" spans="2:2">
      <c r="B171" s="13"/>
    </row>
    <row r="172" spans="2:2">
      <c r="B172" s="13"/>
    </row>
    <row r="173" spans="2:2">
      <c r="B173" s="13"/>
    </row>
    <row r="174" spans="2:2">
      <c r="B174" s="13"/>
    </row>
    <row r="175" spans="2:2">
      <c r="B175" s="13"/>
    </row>
    <row r="176" spans="2:2">
      <c r="B176" s="13"/>
    </row>
    <row r="177" spans="2:2">
      <c r="B177" s="13"/>
    </row>
    <row r="178" spans="2:2">
      <c r="B178" s="13"/>
    </row>
    <row r="179" spans="2:2">
      <c r="B179" s="13"/>
    </row>
    <row r="180" spans="2:2">
      <c r="B180" s="13"/>
    </row>
    <row r="181" spans="2:2">
      <c r="B181" s="13"/>
    </row>
    <row r="182" spans="2:2">
      <c r="B182" s="13"/>
    </row>
    <row r="183" spans="2:2">
      <c r="B183" s="13"/>
    </row>
    <row r="184" spans="2:2">
      <c r="B184" s="13"/>
    </row>
    <row r="185" spans="2:2">
      <c r="B185" s="13"/>
    </row>
    <row r="186" spans="2:2">
      <c r="B186" s="13"/>
    </row>
    <row r="187" spans="2:2">
      <c r="B187" s="13"/>
    </row>
    <row r="188" spans="2:2">
      <c r="B188" s="13"/>
    </row>
    <row r="189" spans="2:2">
      <c r="B189" s="13"/>
    </row>
    <row r="190" spans="2:2">
      <c r="B190" s="13"/>
    </row>
    <row r="191" spans="2:2">
      <c r="B191" s="13"/>
    </row>
    <row r="192" spans="2:2">
      <c r="B192" s="13"/>
    </row>
    <row r="193" spans="2:16">
      <c r="B193" s="13"/>
    </row>
    <row r="194" spans="2:16">
      <c r="B194" s="13"/>
    </row>
    <row r="195" spans="2:16">
      <c r="B195" s="13"/>
    </row>
    <row r="196" spans="2:16">
      <c r="B196" s="13"/>
    </row>
    <row r="197" spans="2:16">
      <c r="B197" s="13"/>
    </row>
    <row r="198" spans="2:16">
      <c r="B198" s="13"/>
    </row>
    <row r="199" spans="2:16">
      <c r="B199" s="13"/>
    </row>
    <row r="200" spans="2:16">
      <c r="B200" s="13"/>
    </row>
    <row r="201" spans="2:16">
      <c r="B201" s="13"/>
    </row>
    <row r="202" spans="2:16">
      <c r="B202" s="13"/>
    </row>
    <row r="203" spans="2:16">
      <c r="B203" s="13"/>
    </row>
    <row r="204" spans="2:16">
      <c r="B204" s="13"/>
    </row>
    <row r="205" spans="2:16">
      <c r="B205" s="13"/>
      <c r="I205" s="64"/>
      <c r="J205" s="64"/>
      <c r="K205" s="64"/>
      <c r="L205" s="64"/>
      <c r="M205" s="64"/>
      <c r="N205" s="64"/>
      <c r="O205" s="64"/>
      <c r="P205" s="64"/>
    </row>
    <row r="206" spans="2:16">
      <c r="B206" s="13"/>
    </row>
    <row r="207" spans="2:16">
      <c r="B207" s="13"/>
    </row>
    <row r="208" spans="2:16">
      <c r="B208" s="13"/>
    </row>
    <row r="209" spans="2:4">
      <c r="B209" s="13"/>
    </row>
    <row r="210" spans="2:4">
      <c r="B210" s="13"/>
    </row>
    <row r="211" spans="2:4">
      <c r="B211" s="13"/>
    </row>
    <row r="212" spans="2:4">
      <c r="B212" s="13"/>
    </row>
    <row r="213" spans="2:4">
      <c r="B213" s="13"/>
    </row>
    <row r="214" spans="2:4">
      <c r="B214" s="13"/>
    </row>
    <row r="215" spans="2:4">
      <c r="B215" s="13"/>
    </row>
    <row r="216" spans="2:4">
      <c r="B216" s="13"/>
    </row>
    <row r="217" spans="2:4">
      <c r="B217" s="13"/>
    </row>
    <row r="218" spans="2:4">
      <c r="B218" s="13"/>
    </row>
    <row r="219" spans="2:4">
      <c r="B219" s="13"/>
    </row>
    <row r="220" spans="2:4">
      <c r="B220" s="13"/>
    </row>
    <row r="221" spans="2:4">
      <c r="B221" s="13"/>
    </row>
    <row r="222" spans="2:4">
      <c r="B222" s="13"/>
      <c r="C222" s="34"/>
      <c r="D222" s="15"/>
    </row>
    <row r="223" spans="2:4">
      <c r="B223" s="13"/>
    </row>
    <row r="224" spans="2:4">
      <c r="B224" s="13"/>
      <c r="C224" s="34"/>
      <c r="D224" s="15"/>
    </row>
    <row r="225" spans="2:4">
      <c r="B225" s="13"/>
    </row>
    <row r="226" spans="2:4">
      <c r="B226" s="13"/>
    </row>
    <row r="227" spans="2:4">
      <c r="B227" s="13"/>
    </row>
    <row r="228" spans="2:4">
      <c r="B228" s="13"/>
    </row>
    <row r="229" spans="2:4">
      <c r="B229" s="13"/>
    </row>
    <row r="230" spans="2:4">
      <c r="B230" s="13"/>
    </row>
    <row r="231" spans="2:4">
      <c r="B231" s="13"/>
    </row>
    <row r="232" spans="2:4">
      <c r="B232" s="13"/>
    </row>
    <row r="233" spans="2:4">
      <c r="B233" s="13"/>
    </row>
    <row r="234" spans="2:4">
      <c r="B234" s="13"/>
    </row>
    <row r="235" spans="2:4">
      <c r="B235" s="13"/>
    </row>
    <row r="236" spans="2:4">
      <c r="B236" s="13"/>
      <c r="C236" s="34"/>
      <c r="D236" s="15"/>
    </row>
    <row r="237" spans="2:4">
      <c r="B237" s="13"/>
    </row>
    <row r="238" spans="2:4">
      <c r="B238" s="13"/>
    </row>
    <row r="239" spans="2:4">
      <c r="B239" s="13"/>
    </row>
    <row r="240" spans="2:4">
      <c r="B240" s="13"/>
    </row>
    <row r="241" spans="2:4">
      <c r="B241" s="13"/>
    </row>
    <row r="242" spans="2:4">
      <c r="B242" s="13"/>
    </row>
    <row r="243" spans="2:4">
      <c r="B243" s="13"/>
    </row>
    <row r="244" spans="2:4">
      <c r="B244" s="13"/>
    </row>
    <row r="245" spans="2:4">
      <c r="B245" s="13"/>
    </row>
    <row r="246" spans="2:4">
      <c r="B246" s="13"/>
    </row>
    <row r="247" spans="2:4">
      <c r="B247" s="13"/>
    </row>
    <row r="248" spans="2:4">
      <c r="B248" s="13"/>
    </row>
    <row r="249" spans="2:4">
      <c r="B249" s="13"/>
    </row>
    <row r="250" spans="2:4">
      <c r="B250" s="13"/>
    </row>
    <row r="251" spans="2:4">
      <c r="B251" s="13"/>
      <c r="C251" s="34"/>
      <c r="D251" s="15"/>
    </row>
    <row r="252" spans="2:4">
      <c r="B252" s="13"/>
    </row>
    <row r="253" spans="2:4">
      <c r="B253" s="13"/>
    </row>
    <row r="254" spans="2:4">
      <c r="B254" s="13"/>
    </row>
    <row r="255" spans="2:4">
      <c r="B255" s="13"/>
    </row>
    <row r="256" spans="2:4">
      <c r="B256" s="13"/>
    </row>
    <row r="257" spans="2:2">
      <c r="B257" s="13"/>
    </row>
    <row r="258" spans="2:2">
      <c r="B258" s="13"/>
    </row>
    <row r="259" spans="2:2">
      <c r="B259" s="13"/>
    </row>
    <row r="260" spans="2:2">
      <c r="B260" s="13"/>
    </row>
    <row r="261" spans="2:2">
      <c r="B261" s="13"/>
    </row>
    <row r="262" spans="2:2">
      <c r="B262" s="13"/>
    </row>
    <row r="263" spans="2:2">
      <c r="B263" s="13"/>
    </row>
    <row r="264" spans="2:2">
      <c r="B264" s="13"/>
    </row>
    <row r="265" spans="2:2">
      <c r="B265" s="13"/>
    </row>
    <row r="266" spans="2:2">
      <c r="B266" s="13"/>
    </row>
    <row r="267" spans="2:2">
      <c r="B267" s="13"/>
    </row>
    <row r="268" spans="2:2">
      <c r="B268" s="13"/>
    </row>
    <row r="269" spans="2:2">
      <c r="B269" s="13"/>
    </row>
    <row r="270" spans="2:2">
      <c r="B270" s="13"/>
    </row>
    <row r="271" spans="2:2">
      <c r="B271" s="13"/>
    </row>
    <row r="272" spans="2:2">
      <c r="B272" s="13"/>
    </row>
    <row r="273" spans="2:4">
      <c r="B273" s="13"/>
    </row>
    <row r="274" spans="2:4">
      <c r="B274" s="13"/>
    </row>
    <row r="275" spans="2:4">
      <c r="B275" s="13"/>
    </row>
    <row r="276" spans="2:4">
      <c r="B276" s="13"/>
    </row>
    <row r="277" spans="2:4">
      <c r="B277" s="13"/>
    </row>
    <row r="278" spans="2:4">
      <c r="B278" s="13"/>
    </row>
    <row r="279" spans="2:4">
      <c r="B279" s="13"/>
    </row>
    <row r="280" spans="2:4">
      <c r="B280" s="13"/>
    </row>
    <row r="281" spans="2:4">
      <c r="B281" s="13"/>
    </row>
    <row r="282" spans="2:4">
      <c r="B282" s="13"/>
    </row>
    <row r="283" spans="2:4">
      <c r="B283" s="13"/>
    </row>
    <row r="284" spans="2:4">
      <c r="B284" s="13"/>
      <c r="C284" s="34"/>
      <c r="D284" s="15"/>
    </row>
    <row r="285" spans="2:4">
      <c r="B285" s="13"/>
    </row>
    <row r="286" spans="2:4">
      <c r="B286" s="13"/>
    </row>
    <row r="287" spans="2:4">
      <c r="B287" s="13"/>
    </row>
    <row r="288" spans="2:4">
      <c r="B288" s="13"/>
    </row>
    <row r="289" spans="2:2">
      <c r="B289" s="13"/>
    </row>
    <row r="290" spans="2:2">
      <c r="B290" s="13"/>
    </row>
    <row r="291" spans="2:2">
      <c r="B291" s="13"/>
    </row>
    <row r="292" spans="2:2">
      <c r="B292" s="13"/>
    </row>
    <row r="293" spans="2:2">
      <c r="B293" s="13"/>
    </row>
    <row r="294" spans="2:2">
      <c r="B294" s="13"/>
    </row>
    <row r="295" spans="2:2">
      <c r="B295" s="13"/>
    </row>
    <row r="296" spans="2:2">
      <c r="B296" s="13"/>
    </row>
    <row r="297" spans="2:2">
      <c r="B297" s="13"/>
    </row>
    <row r="298" spans="2:2">
      <c r="B298" s="13"/>
    </row>
    <row r="299" spans="2:2">
      <c r="B299" s="13"/>
    </row>
    <row r="300" spans="2:2">
      <c r="B300" s="13"/>
    </row>
    <row r="301" spans="2:2">
      <c r="B301" s="13"/>
    </row>
    <row r="302" spans="2:2">
      <c r="B302" s="13"/>
    </row>
    <row r="303" spans="2:2">
      <c r="B303" s="13"/>
    </row>
    <row r="304" spans="2:2">
      <c r="B304" s="13"/>
    </row>
    <row r="305" spans="2:4">
      <c r="B305" s="13"/>
    </row>
    <row r="306" spans="2:4">
      <c r="B306" s="13"/>
    </row>
    <row r="307" spans="2:4">
      <c r="B307" s="13"/>
    </row>
    <row r="308" spans="2:4">
      <c r="B308" s="13"/>
    </row>
    <row r="309" spans="2:4">
      <c r="B309" s="13"/>
    </row>
    <row r="310" spans="2:4">
      <c r="B310" s="13"/>
    </row>
    <row r="311" spans="2:4">
      <c r="B311" s="13"/>
    </row>
    <row r="312" spans="2:4">
      <c r="B312" s="13"/>
    </row>
    <row r="313" spans="2:4">
      <c r="B313" s="13"/>
    </row>
    <row r="314" spans="2:4">
      <c r="B314" s="13"/>
    </row>
    <row r="315" spans="2:4">
      <c r="B315" s="13"/>
    </row>
    <row r="316" spans="2:4">
      <c r="B316" s="13"/>
      <c r="C316" s="34"/>
      <c r="D316" s="15"/>
    </row>
    <row r="317" spans="2:4">
      <c r="B317" s="13"/>
    </row>
    <row r="318" spans="2:4">
      <c r="B318" s="13"/>
    </row>
    <row r="319" spans="2:4">
      <c r="B319" s="13"/>
    </row>
    <row r="320" spans="2:4">
      <c r="B320" s="13"/>
    </row>
    <row r="321" spans="2:2">
      <c r="B321" s="13"/>
    </row>
    <row r="322" spans="2:2">
      <c r="B322" s="13"/>
    </row>
    <row r="323" spans="2:2">
      <c r="B323" s="13"/>
    </row>
    <row r="324" spans="2:2">
      <c r="B324" s="13"/>
    </row>
    <row r="325" spans="2:2">
      <c r="B325" s="13"/>
    </row>
    <row r="326" spans="2:2">
      <c r="B326" s="13"/>
    </row>
    <row r="327" spans="2:2">
      <c r="B327" s="13"/>
    </row>
    <row r="328" spans="2:2">
      <c r="B328" s="13"/>
    </row>
    <row r="329" spans="2:2">
      <c r="B329" s="13"/>
    </row>
    <row r="330" spans="2:2">
      <c r="B330" s="13"/>
    </row>
    <row r="331" spans="2:2">
      <c r="B331" s="13"/>
    </row>
    <row r="332" spans="2:2">
      <c r="B332" s="13"/>
    </row>
    <row r="333" spans="2:2">
      <c r="B333" s="13"/>
    </row>
    <row r="334" spans="2:2">
      <c r="B334" s="13"/>
    </row>
    <row r="335" spans="2:2">
      <c r="B335" s="13"/>
    </row>
    <row r="336" spans="2:2">
      <c r="B336" s="13"/>
    </row>
    <row r="337" spans="2:2">
      <c r="B337" s="13"/>
    </row>
    <row r="338" spans="2:2">
      <c r="B338" s="13"/>
    </row>
    <row r="339" spans="2:2">
      <c r="B339" s="13"/>
    </row>
    <row r="340" spans="2:2">
      <c r="B340" s="13"/>
    </row>
    <row r="341" spans="2:2">
      <c r="B341" s="13"/>
    </row>
    <row r="342" spans="2:2">
      <c r="B342" s="13"/>
    </row>
    <row r="343" spans="2:2">
      <c r="B343" s="13"/>
    </row>
    <row r="344" spans="2:2">
      <c r="B344" s="13"/>
    </row>
    <row r="345" spans="2:2">
      <c r="B345" s="13"/>
    </row>
    <row r="346" spans="2:2">
      <c r="B346" s="13"/>
    </row>
    <row r="347" spans="2:2">
      <c r="B347" s="13"/>
    </row>
    <row r="348" spans="2:2">
      <c r="B348" s="13"/>
    </row>
    <row r="349" spans="2:2">
      <c r="B349" s="13"/>
    </row>
    <row r="350" spans="2:2">
      <c r="B350" s="13"/>
    </row>
    <row r="351" spans="2:2">
      <c r="B351" s="13"/>
    </row>
    <row r="352" spans="2:2">
      <c r="B352" s="13"/>
    </row>
    <row r="353" spans="2:2">
      <c r="B353" s="13"/>
    </row>
    <row r="354" spans="2:2">
      <c r="B354" s="13"/>
    </row>
    <row r="355" spans="2:2">
      <c r="B355" s="13"/>
    </row>
    <row r="356" spans="2:2">
      <c r="B356" s="13"/>
    </row>
    <row r="357" spans="2:2">
      <c r="B357" s="13"/>
    </row>
    <row r="358" spans="2:2">
      <c r="B358" s="13"/>
    </row>
    <row r="359" spans="2:2">
      <c r="B359" s="13"/>
    </row>
    <row r="360" spans="2:2">
      <c r="B360" s="13"/>
    </row>
    <row r="361" spans="2:2">
      <c r="B361" s="13"/>
    </row>
    <row r="362" spans="2:2">
      <c r="B362" s="13"/>
    </row>
    <row r="363" spans="2:2">
      <c r="B363" s="13"/>
    </row>
    <row r="364" spans="2:2">
      <c r="B364" s="13"/>
    </row>
    <row r="365" spans="2:2">
      <c r="B365" s="13"/>
    </row>
    <row r="366" spans="2:2">
      <c r="B366" s="13"/>
    </row>
    <row r="367" spans="2:2">
      <c r="B367" s="13"/>
    </row>
    <row r="368" spans="2:2">
      <c r="B368" s="13"/>
    </row>
    <row r="369" spans="2:4">
      <c r="B369" s="13"/>
    </row>
    <row r="370" spans="2:4">
      <c r="B370" s="13"/>
    </row>
    <row r="371" spans="2:4">
      <c r="B371" s="13"/>
    </row>
    <row r="372" spans="2:4">
      <c r="B372" s="13"/>
    </row>
    <row r="373" spans="2:4">
      <c r="B373" s="13"/>
    </row>
    <row r="374" spans="2:4" ht="13.5" customHeight="1">
      <c r="B374" s="13"/>
    </row>
    <row r="375" spans="2:4">
      <c r="B375" s="13"/>
    </row>
    <row r="376" spans="2:4">
      <c r="B376" s="13"/>
    </row>
    <row r="377" spans="2:4">
      <c r="B377" s="13"/>
    </row>
    <row r="378" spans="2:4">
      <c r="B378" s="13"/>
    </row>
    <row r="379" spans="2:4">
      <c r="B379" s="13"/>
      <c r="C379" s="34"/>
      <c r="D379" s="15"/>
    </row>
    <row r="380" spans="2:4">
      <c r="B380" s="13"/>
    </row>
    <row r="381" spans="2:4">
      <c r="B381" s="13"/>
    </row>
    <row r="382" spans="2:4">
      <c r="B382" s="13"/>
    </row>
    <row r="383" spans="2:4">
      <c r="B383" s="13"/>
    </row>
    <row r="384" spans="2:4">
      <c r="B384" s="13"/>
    </row>
    <row r="385" spans="2:4">
      <c r="B385" s="13"/>
    </row>
    <row r="386" spans="2:4">
      <c r="B386" s="13"/>
    </row>
    <row r="387" spans="2:4">
      <c r="B387" s="13"/>
    </row>
    <row r="388" spans="2:4">
      <c r="B388" s="13"/>
    </row>
    <row r="389" spans="2:4">
      <c r="B389" s="13"/>
    </row>
    <row r="390" spans="2:4">
      <c r="B390" s="13"/>
    </row>
    <row r="391" spans="2:4">
      <c r="B391" s="13"/>
      <c r="C391" s="34"/>
      <c r="D391" s="15"/>
    </row>
    <row r="392" spans="2:4">
      <c r="B392" s="13"/>
    </row>
    <row r="393" spans="2:4">
      <c r="B393" s="13"/>
    </row>
    <row r="394" spans="2:4">
      <c r="B394" s="13"/>
    </row>
    <row r="395" spans="2:4">
      <c r="B395" s="13"/>
    </row>
    <row r="396" spans="2:4">
      <c r="B396" s="13"/>
    </row>
    <row r="397" spans="2:4">
      <c r="B397" s="13"/>
    </row>
    <row r="398" spans="2:4">
      <c r="B398" s="13"/>
    </row>
    <row r="399" spans="2:4">
      <c r="B399" s="13"/>
    </row>
    <row r="400" spans="2:4">
      <c r="B400" s="13"/>
    </row>
    <row r="401" spans="2:2">
      <c r="B401" s="13"/>
    </row>
    <row r="402" spans="2:2">
      <c r="B402" s="13"/>
    </row>
    <row r="403" spans="2:2">
      <c r="B403" s="13"/>
    </row>
    <row r="404" spans="2:2">
      <c r="B404" s="13"/>
    </row>
    <row r="405" spans="2:2">
      <c r="B405" s="13"/>
    </row>
    <row r="406" spans="2:2">
      <c r="B406" s="13"/>
    </row>
    <row r="407" spans="2:2">
      <c r="B407" s="13"/>
    </row>
    <row r="408" spans="2:2">
      <c r="B408" s="13"/>
    </row>
    <row r="409" spans="2:2">
      <c r="B409" s="13"/>
    </row>
    <row r="410" spans="2:2">
      <c r="B410" s="13"/>
    </row>
    <row r="411" spans="2:2">
      <c r="B411" s="13"/>
    </row>
    <row r="412" spans="2:2">
      <c r="B412" s="13"/>
    </row>
    <row r="413" spans="2:2">
      <c r="B413" s="13"/>
    </row>
    <row r="414" spans="2:2">
      <c r="B414" s="13"/>
    </row>
    <row r="415" spans="2:2">
      <c r="B415" s="13"/>
    </row>
    <row r="416" spans="2:2">
      <c r="B416" s="13"/>
    </row>
    <row r="417" spans="2:2">
      <c r="B417" s="13"/>
    </row>
    <row r="418" spans="2:2">
      <c r="B418" s="13"/>
    </row>
    <row r="419" spans="2:2">
      <c r="B419" s="13"/>
    </row>
    <row r="420" spans="2:2">
      <c r="B420" s="13"/>
    </row>
    <row r="421" spans="2:2">
      <c r="B421" s="13"/>
    </row>
    <row r="422" spans="2:2">
      <c r="B422" s="13"/>
    </row>
    <row r="423" spans="2:2">
      <c r="B423" s="13"/>
    </row>
    <row r="424" spans="2:2">
      <c r="B424" s="13"/>
    </row>
    <row r="425" spans="2:2">
      <c r="B425" s="13"/>
    </row>
    <row r="426" spans="2:2">
      <c r="B426" s="13"/>
    </row>
    <row r="427" spans="2:2">
      <c r="B427" s="13"/>
    </row>
    <row r="428" spans="2:2">
      <c r="B428" s="13"/>
    </row>
    <row r="429" spans="2:2">
      <c r="B429" s="13"/>
    </row>
    <row r="430" spans="2:2">
      <c r="B430" s="13"/>
    </row>
    <row r="431" spans="2:2">
      <c r="B431" s="13"/>
    </row>
    <row r="432" spans="2:2">
      <c r="B432" s="13"/>
    </row>
    <row r="433" spans="2:2">
      <c r="B433" s="13"/>
    </row>
    <row r="434" spans="2:2">
      <c r="B434" s="13"/>
    </row>
    <row r="435" spans="2:2">
      <c r="B435" s="13"/>
    </row>
    <row r="436" spans="2:2">
      <c r="B436" s="13"/>
    </row>
    <row r="437" spans="2:2">
      <c r="B437" s="13"/>
    </row>
    <row r="438" spans="2:2">
      <c r="B438" s="13"/>
    </row>
    <row r="439" spans="2:2">
      <c r="B439" s="13"/>
    </row>
    <row r="440" spans="2:2">
      <c r="B440" s="13"/>
    </row>
    <row r="441" spans="2:2">
      <c r="B441" s="13"/>
    </row>
    <row r="442" spans="2:2">
      <c r="B442" s="13"/>
    </row>
    <row r="443" spans="2:2">
      <c r="B443" s="13"/>
    </row>
    <row r="444" spans="2:2">
      <c r="B444" s="13"/>
    </row>
    <row r="445" spans="2:2">
      <c r="B445" s="13"/>
    </row>
    <row r="446" spans="2:2">
      <c r="B446" s="13"/>
    </row>
    <row r="447" spans="2:2">
      <c r="B447" s="13"/>
    </row>
    <row r="448" spans="2:2">
      <c r="B448" s="13"/>
    </row>
    <row r="449" spans="2:4">
      <c r="B449" s="13"/>
    </row>
    <row r="450" spans="2:4">
      <c r="B450" s="13"/>
    </row>
    <row r="451" spans="2:4">
      <c r="B451" s="13"/>
    </row>
    <row r="452" spans="2:4">
      <c r="B452" s="13"/>
      <c r="C452" s="34"/>
      <c r="D452" s="15"/>
    </row>
    <row r="453" spans="2:4">
      <c r="B453" s="13"/>
    </row>
    <row r="454" spans="2:4">
      <c r="B454" s="13"/>
    </row>
    <row r="455" spans="2:4">
      <c r="B455" s="13"/>
    </row>
    <row r="456" spans="2:4">
      <c r="B456" s="13"/>
    </row>
    <row r="457" spans="2:4">
      <c r="B457" s="13"/>
    </row>
    <row r="458" spans="2:4">
      <c r="B458" s="13"/>
    </row>
    <row r="459" spans="2:4">
      <c r="B459" s="13"/>
    </row>
    <row r="460" spans="2:4">
      <c r="B460" s="13"/>
    </row>
    <row r="461" spans="2:4">
      <c r="B461" s="13"/>
    </row>
    <row r="462" spans="2:4">
      <c r="B462" s="13"/>
    </row>
    <row r="463" spans="2:4">
      <c r="B463" s="13"/>
    </row>
    <row r="464" spans="2:4">
      <c r="B464" s="13"/>
    </row>
    <row r="465" spans="2:3">
      <c r="B465" s="13"/>
    </row>
    <row r="466" spans="2:3">
      <c r="B466" s="13"/>
    </row>
    <row r="467" spans="2:3">
      <c r="B467" s="13"/>
    </row>
    <row r="468" spans="2:3">
      <c r="B468" s="13"/>
    </row>
    <row r="469" spans="2:3">
      <c r="B469" s="13"/>
    </row>
    <row r="470" spans="2:3">
      <c r="B470" s="13"/>
    </row>
    <row r="471" spans="2:3">
      <c r="B471" s="13"/>
      <c r="C471" s="172"/>
    </row>
    <row r="472" spans="2:3">
      <c r="B472" s="13"/>
    </row>
    <row r="473" spans="2:3">
      <c r="B473" s="13"/>
    </row>
    <row r="474" spans="2:3">
      <c r="B474" s="13"/>
    </row>
    <row r="475" spans="2:3">
      <c r="B475" s="13"/>
    </row>
    <row r="476" spans="2:3">
      <c r="B476" s="13"/>
    </row>
    <row r="477" spans="2:3">
      <c r="B477" s="13"/>
    </row>
    <row r="478" spans="2:3">
      <c r="B478" s="13"/>
    </row>
    <row r="479" spans="2:3">
      <c r="B479" s="13"/>
    </row>
    <row r="480" spans="2:3">
      <c r="B480" s="13"/>
    </row>
    <row r="482" spans="2:4">
      <c r="B482" s="13"/>
    </row>
    <row r="483" spans="2:4">
      <c r="B483" s="13"/>
    </row>
    <row r="484" spans="2:4">
      <c r="B484" s="13"/>
    </row>
    <row r="485" spans="2:4">
      <c r="B485" s="13"/>
      <c r="C485" s="34"/>
      <c r="D485" s="15"/>
    </row>
    <row r="486" spans="2:4">
      <c r="B486" s="13"/>
    </row>
    <row r="487" spans="2:4">
      <c r="B487" s="13"/>
    </row>
    <row r="488" spans="2:4">
      <c r="B488" s="13"/>
    </row>
    <row r="489" spans="2:4">
      <c r="B489" s="13"/>
    </row>
    <row r="490" spans="2:4">
      <c r="B490" s="13"/>
    </row>
    <row r="491" spans="2:4">
      <c r="B491" s="13"/>
    </row>
    <row r="492" spans="2:4">
      <c r="B492" s="13"/>
    </row>
    <row r="493" spans="2:4">
      <c r="B493" s="13"/>
    </row>
    <row r="494" spans="2:4">
      <c r="B494" s="13"/>
    </row>
    <row r="495" spans="2:4">
      <c r="B495" s="13"/>
    </row>
    <row r="496" spans="2:4">
      <c r="B496" s="13"/>
    </row>
    <row r="497" spans="2:2">
      <c r="B497" s="13"/>
    </row>
    <row r="498" spans="2:2">
      <c r="B498" s="13"/>
    </row>
    <row r="499" spans="2:2">
      <c r="B499" s="13"/>
    </row>
    <row r="500" spans="2:2">
      <c r="B500" s="13"/>
    </row>
    <row r="501" spans="2:2">
      <c r="B501" s="13"/>
    </row>
    <row r="502" spans="2:2">
      <c r="B502" s="13"/>
    </row>
    <row r="503" spans="2:2">
      <c r="B503" s="13"/>
    </row>
    <row r="504" spans="2:2">
      <c r="B504" s="13"/>
    </row>
    <row r="505" spans="2:2">
      <c r="B505" s="13"/>
    </row>
    <row r="506" spans="2:2">
      <c r="B506" s="13"/>
    </row>
    <row r="507" spans="2:2">
      <c r="B507" s="13"/>
    </row>
    <row r="508" spans="2:2">
      <c r="B508" s="13"/>
    </row>
    <row r="509" spans="2:2">
      <c r="B509" s="13"/>
    </row>
    <row r="510" spans="2:2">
      <c r="B510" s="13"/>
    </row>
    <row r="511" spans="2:2">
      <c r="B511" s="13"/>
    </row>
    <row r="512" spans="2:2">
      <c r="B512" s="13"/>
    </row>
    <row r="513" spans="2:4">
      <c r="B513" s="13"/>
    </row>
    <row r="514" spans="2:4">
      <c r="B514" s="13"/>
      <c r="C514" s="34"/>
      <c r="D514" s="15"/>
    </row>
    <row r="515" spans="2:4">
      <c r="B515" s="13"/>
    </row>
    <row r="516" spans="2:4">
      <c r="B516" s="13"/>
    </row>
    <row r="517" spans="2:4">
      <c r="B517" s="13"/>
    </row>
    <row r="518" spans="2:4">
      <c r="B518" s="13"/>
    </row>
    <row r="519" spans="2:4">
      <c r="B519" s="13"/>
    </row>
    <row r="520" spans="2:4">
      <c r="B520" s="13"/>
    </row>
    <row r="521" spans="2:4">
      <c r="B521" s="13"/>
    </row>
    <row r="522" spans="2:4">
      <c r="B522" s="13"/>
    </row>
    <row r="523" spans="2:4">
      <c r="B523" s="13"/>
    </row>
    <row r="524" spans="2:4">
      <c r="B524" s="13"/>
    </row>
    <row r="525" spans="2:4">
      <c r="B525" s="13"/>
    </row>
  </sheetData>
  <mergeCells count="3">
    <mergeCell ref="A1:Q1"/>
    <mergeCell ref="K2:L2"/>
    <mergeCell ref="M2:N2"/>
  </mergeCells>
  <pageMargins left="0.7" right="0.7" top="0.75" bottom="0.75" header="0.3" footer="0.3"/>
  <pageSetup paperSize="9" scale="1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00"/>
  </sheetPr>
  <dimension ref="A1:L9359"/>
  <sheetViews>
    <sheetView view="pageBreakPreview" topLeftCell="A3762" zoomScale="77" zoomScaleNormal="90" zoomScaleSheetLayoutView="77" workbookViewId="0">
      <selection activeCell="B3774" sqref="B3774"/>
    </sheetView>
  </sheetViews>
  <sheetFormatPr defaultRowHeight="27.75" customHeight="1"/>
  <cols>
    <col min="1" max="1" width="20.85546875" style="974" customWidth="1"/>
    <col min="2" max="2" width="151" style="907" customWidth="1"/>
    <col min="3" max="3" width="19.7109375" style="2725" customWidth="1"/>
    <col min="4" max="4" width="16.7109375" style="2725" customWidth="1"/>
    <col min="5" max="5" width="21" style="2717" customWidth="1"/>
    <col min="6" max="6" width="15.140625" style="907" customWidth="1"/>
    <col min="7" max="7" width="14" style="907" customWidth="1"/>
    <col min="8" max="256" width="9.140625" style="907"/>
    <col min="257" max="257" width="18.7109375" style="907" customWidth="1"/>
    <col min="258" max="258" width="151" style="907" customWidth="1"/>
    <col min="259" max="259" width="19.7109375" style="907" customWidth="1"/>
    <col min="260" max="260" width="16.7109375" style="907" customWidth="1"/>
    <col min="261" max="261" width="21" style="907" customWidth="1"/>
    <col min="262" max="262" width="15.140625" style="907" customWidth="1"/>
    <col min="263" max="263" width="14" style="907" customWidth="1"/>
    <col min="264" max="512" width="9.140625" style="907"/>
    <col min="513" max="513" width="18.7109375" style="907" customWidth="1"/>
    <col min="514" max="514" width="151" style="907" customWidth="1"/>
    <col min="515" max="515" width="19.7109375" style="907" customWidth="1"/>
    <col min="516" max="516" width="16.7109375" style="907" customWidth="1"/>
    <col min="517" max="517" width="21" style="907" customWidth="1"/>
    <col min="518" max="518" width="15.140625" style="907" customWidth="1"/>
    <col min="519" max="519" width="14" style="907" customWidth="1"/>
    <col min="520" max="768" width="9.140625" style="907"/>
    <col min="769" max="769" width="18.7109375" style="907" customWidth="1"/>
    <col min="770" max="770" width="151" style="907" customWidth="1"/>
    <col min="771" max="771" width="19.7109375" style="907" customWidth="1"/>
    <col min="772" max="772" width="16.7109375" style="907" customWidth="1"/>
    <col min="773" max="773" width="21" style="907" customWidth="1"/>
    <col min="774" max="774" width="15.140625" style="907" customWidth="1"/>
    <col min="775" max="775" width="14" style="907" customWidth="1"/>
    <col min="776" max="1024" width="9.140625" style="907"/>
    <col min="1025" max="1025" width="18.7109375" style="907" customWidth="1"/>
    <col min="1026" max="1026" width="151" style="907" customWidth="1"/>
    <col min="1027" max="1027" width="19.7109375" style="907" customWidth="1"/>
    <col min="1028" max="1028" width="16.7109375" style="907" customWidth="1"/>
    <col min="1029" max="1029" width="21" style="907" customWidth="1"/>
    <col min="1030" max="1030" width="15.140625" style="907" customWidth="1"/>
    <col min="1031" max="1031" width="14" style="907" customWidth="1"/>
    <col min="1032" max="1280" width="9.140625" style="907"/>
    <col min="1281" max="1281" width="18.7109375" style="907" customWidth="1"/>
    <col min="1282" max="1282" width="151" style="907" customWidth="1"/>
    <col min="1283" max="1283" width="19.7109375" style="907" customWidth="1"/>
    <col min="1284" max="1284" width="16.7109375" style="907" customWidth="1"/>
    <col min="1285" max="1285" width="21" style="907" customWidth="1"/>
    <col min="1286" max="1286" width="15.140625" style="907" customWidth="1"/>
    <col min="1287" max="1287" width="14" style="907" customWidth="1"/>
    <col min="1288" max="1536" width="9.140625" style="907"/>
    <col min="1537" max="1537" width="18.7109375" style="907" customWidth="1"/>
    <col min="1538" max="1538" width="151" style="907" customWidth="1"/>
    <col min="1539" max="1539" width="19.7109375" style="907" customWidth="1"/>
    <col min="1540" max="1540" width="16.7109375" style="907" customWidth="1"/>
    <col min="1541" max="1541" width="21" style="907" customWidth="1"/>
    <col min="1542" max="1542" width="15.140625" style="907" customWidth="1"/>
    <col min="1543" max="1543" width="14" style="907" customWidth="1"/>
    <col min="1544" max="1792" width="9.140625" style="907"/>
    <col min="1793" max="1793" width="18.7109375" style="907" customWidth="1"/>
    <col min="1794" max="1794" width="151" style="907" customWidth="1"/>
    <col min="1795" max="1795" width="19.7109375" style="907" customWidth="1"/>
    <col min="1796" max="1796" width="16.7109375" style="907" customWidth="1"/>
    <col min="1797" max="1797" width="21" style="907" customWidth="1"/>
    <col min="1798" max="1798" width="15.140625" style="907" customWidth="1"/>
    <col min="1799" max="1799" width="14" style="907" customWidth="1"/>
    <col min="1800" max="2048" width="9.140625" style="907"/>
    <col min="2049" max="2049" width="18.7109375" style="907" customWidth="1"/>
    <col min="2050" max="2050" width="151" style="907" customWidth="1"/>
    <col min="2051" max="2051" width="19.7109375" style="907" customWidth="1"/>
    <col min="2052" max="2052" width="16.7109375" style="907" customWidth="1"/>
    <col min="2053" max="2053" width="21" style="907" customWidth="1"/>
    <col min="2054" max="2054" width="15.140625" style="907" customWidth="1"/>
    <col min="2055" max="2055" width="14" style="907" customWidth="1"/>
    <col min="2056" max="2304" width="9.140625" style="907"/>
    <col min="2305" max="2305" width="18.7109375" style="907" customWidth="1"/>
    <col min="2306" max="2306" width="151" style="907" customWidth="1"/>
    <col min="2307" max="2307" width="19.7109375" style="907" customWidth="1"/>
    <col min="2308" max="2308" width="16.7109375" style="907" customWidth="1"/>
    <col min="2309" max="2309" width="21" style="907" customWidth="1"/>
    <col min="2310" max="2310" width="15.140625" style="907" customWidth="1"/>
    <col min="2311" max="2311" width="14" style="907" customWidth="1"/>
    <col min="2312" max="2560" width="9.140625" style="907"/>
    <col min="2561" max="2561" width="18.7109375" style="907" customWidth="1"/>
    <col min="2562" max="2562" width="151" style="907" customWidth="1"/>
    <col min="2563" max="2563" width="19.7109375" style="907" customWidth="1"/>
    <col min="2564" max="2564" width="16.7109375" style="907" customWidth="1"/>
    <col min="2565" max="2565" width="21" style="907" customWidth="1"/>
    <col min="2566" max="2566" width="15.140625" style="907" customWidth="1"/>
    <col min="2567" max="2567" width="14" style="907" customWidth="1"/>
    <col min="2568" max="2816" width="9.140625" style="907"/>
    <col min="2817" max="2817" width="18.7109375" style="907" customWidth="1"/>
    <col min="2818" max="2818" width="151" style="907" customWidth="1"/>
    <col min="2819" max="2819" width="19.7109375" style="907" customWidth="1"/>
    <col min="2820" max="2820" width="16.7109375" style="907" customWidth="1"/>
    <col min="2821" max="2821" width="21" style="907" customWidth="1"/>
    <col min="2822" max="2822" width="15.140625" style="907" customWidth="1"/>
    <col min="2823" max="2823" width="14" style="907" customWidth="1"/>
    <col min="2824" max="3072" width="9.140625" style="907"/>
    <col min="3073" max="3073" width="18.7109375" style="907" customWidth="1"/>
    <col min="3074" max="3074" width="151" style="907" customWidth="1"/>
    <col min="3075" max="3075" width="19.7109375" style="907" customWidth="1"/>
    <col min="3076" max="3076" width="16.7109375" style="907" customWidth="1"/>
    <col min="3077" max="3077" width="21" style="907" customWidth="1"/>
    <col min="3078" max="3078" width="15.140625" style="907" customWidth="1"/>
    <col min="3079" max="3079" width="14" style="907" customWidth="1"/>
    <col min="3080" max="3328" width="9.140625" style="907"/>
    <col min="3329" max="3329" width="18.7109375" style="907" customWidth="1"/>
    <col min="3330" max="3330" width="151" style="907" customWidth="1"/>
    <col min="3331" max="3331" width="19.7109375" style="907" customWidth="1"/>
    <col min="3332" max="3332" width="16.7109375" style="907" customWidth="1"/>
    <col min="3333" max="3333" width="21" style="907" customWidth="1"/>
    <col min="3334" max="3334" width="15.140625" style="907" customWidth="1"/>
    <col min="3335" max="3335" width="14" style="907" customWidth="1"/>
    <col min="3336" max="3584" width="9.140625" style="907"/>
    <col min="3585" max="3585" width="18.7109375" style="907" customWidth="1"/>
    <col min="3586" max="3586" width="151" style="907" customWidth="1"/>
    <col min="3587" max="3587" width="19.7109375" style="907" customWidth="1"/>
    <col min="3588" max="3588" width="16.7109375" style="907" customWidth="1"/>
    <col min="3589" max="3589" width="21" style="907" customWidth="1"/>
    <col min="3590" max="3590" width="15.140625" style="907" customWidth="1"/>
    <col min="3591" max="3591" width="14" style="907" customWidth="1"/>
    <col min="3592" max="3840" width="9.140625" style="907"/>
    <col min="3841" max="3841" width="18.7109375" style="907" customWidth="1"/>
    <col min="3842" max="3842" width="151" style="907" customWidth="1"/>
    <col min="3843" max="3843" width="19.7109375" style="907" customWidth="1"/>
    <col min="3844" max="3844" width="16.7109375" style="907" customWidth="1"/>
    <col min="3845" max="3845" width="21" style="907" customWidth="1"/>
    <col min="3846" max="3846" width="15.140625" style="907" customWidth="1"/>
    <col min="3847" max="3847" width="14" style="907" customWidth="1"/>
    <col min="3848" max="4096" width="9.140625" style="907"/>
    <col min="4097" max="4097" width="18.7109375" style="907" customWidth="1"/>
    <col min="4098" max="4098" width="151" style="907" customWidth="1"/>
    <col min="4099" max="4099" width="19.7109375" style="907" customWidth="1"/>
    <col min="4100" max="4100" width="16.7109375" style="907" customWidth="1"/>
    <col min="4101" max="4101" width="21" style="907" customWidth="1"/>
    <col min="4102" max="4102" width="15.140625" style="907" customWidth="1"/>
    <col min="4103" max="4103" width="14" style="907" customWidth="1"/>
    <col min="4104" max="4352" width="9.140625" style="907"/>
    <col min="4353" max="4353" width="18.7109375" style="907" customWidth="1"/>
    <col min="4354" max="4354" width="151" style="907" customWidth="1"/>
    <col min="4355" max="4355" width="19.7109375" style="907" customWidth="1"/>
    <col min="4356" max="4356" width="16.7109375" style="907" customWidth="1"/>
    <col min="4357" max="4357" width="21" style="907" customWidth="1"/>
    <col min="4358" max="4358" width="15.140625" style="907" customWidth="1"/>
    <col min="4359" max="4359" width="14" style="907" customWidth="1"/>
    <col min="4360" max="4608" width="9.140625" style="907"/>
    <col min="4609" max="4609" width="18.7109375" style="907" customWidth="1"/>
    <col min="4610" max="4610" width="151" style="907" customWidth="1"/>
    <col min="4611" max="4611" width="19.7109375" style="907" customWidth="1"/>
    <col min="4612" max="4612" width="16.7109375" style="907" customWidth="1"/>
    <col min="4613" max="4613" width="21" style="907" customWidth="1"/>
    <col min="4614" max="4614" width="15.140625" style="907" customWidth="1"/>
    <col min="4615" max="4615" width="14" style="907" customWidth="1"/>
    <col min="4616" max="4864" width="9.140625" style="907"/>
    <col min="4865" max="4865" width="18.7109375" style="907" customWidth="1"/>
    <col min="4866" max="4866" width="151" style="907" customWidth="1"/>
    <col min="4867" max="4867" width="19.7109375" style="907" customWidth="1"/>
    <col min="4868" max="4868" width="16.7109375" style="907" customWidth="1"/>
    <col min="4869" max="4869" width="21" style="907" customWidth="1"/>
    <col min="4870" max="4870" width="15.140625" style="907" customWidth="1"/>
    <col min="4871" max="4871" width="14" style="907" customWidth="1"/>
    <col min="4872" max="5120" width="9.140625" style="907"/>
    <col min="5121" max="5121" width="18.7109375" style="907" customWidth="1"/>
    <col min="5122" max="5122" width="151" style="907" customWidth="1"/>
    <col min="5123" max="5123" width="19.7109375" style="907" customWidth="1"/>
    <col min="5124" max="5124" width="16.7109375" style="907" customWidth="1"/>
    <col min="5125" max="5125" width="21" style="907" customWidth="1"/>
    <col min="5126" max="5126" width="15.140625" style="907" customWidth="1"/>
    <col min="5127" max="5127" width="14" style="907" customWidth="1"/>
    <col min="5128" max="5376" width="9.140625" style="907"/>
    <col min="5377" max="5377" width="18.7109375" style="907" customWidth="1"/>
    <col min="5378" max="5378" width="151" style="907" customWidth="1"/>
    <col min="5379" max="5379" width="19.7109375" style="907" customWidth="1"/>
    <col min="5380" max="5380" width="16.7109375" style="907" customWidth="1"/>
    <col min="5381" max="5381" width="21" style="907" customWidth="1"/>
    <col min="5382" max="5382" width="15.140625" style="907" customWidth="1"/>
    <col min="5383" max="5383" width="14" style="907" customWidth="1"/>
    <col min="5384" max="5632" width="9.140625" style="907"/>
    <col min="5633" max="5633" width="18.7109375" style="907" customWidth="1"/>
    <col min="5634" max="5634" width="151" style="907" customWidth="1"/>
    <col min="5635" max="5635" width="19.7109375" style="907" customWidth="1"/>
    <col min="5636" max="5636" width="16.7109375" style="907" customWidth="1"/>
    <col min="5637" max="5637" width="21" style="907" customWidth="1"/>
    <col min="5638" max="5638" width="15.140625" style="907" customWidth="1"/>
    <col min="5639" max="5639" width="14" style="907" customWidth="1"/>
    <col min="5640" max="5888" width="9.140625" style="907"/>
    <col min="5889" max="5889" width="18.7109375" style="907" customWidth="1"/>
    <col min="5890" max="5890" width="151" style="907" customWidth="1"/>
    <col min="5891" max="5891" width="19.7109375" style="907" customWidth="1"/>
    <col min="5892" max="5892" width="16.7109375" style="907" customWidth="1"/>
    <col min="5893" max="5893" width="21" style="907" customWidth="1"/>
    <col min="5894" max="5894" width="15.140625" style="907" customWidth="1"/>
    <col min="5895" max="5895" width="14" style="907" customWidth="1"/>
    <col min="5896" max="6144" width="9.140625" style="907"/>
    <col min="6145" max="6145" width="18.7109375" style="907" customWidth="1"/>
    <col min="6146" max="6146" width="151" style="907" customWidth="1"/>
    <col min="6147" max="6147" width="19.7109375" style="907" customWidth="1"/>
    <col min="6148" max="6148" width="16.7109375" style="907" customWidth="1"/>
    <col min="6149" max="6149" width="21" style="907" customWidth="1"/>
    <col min="6150" max="6150" width="15.140625" style="907" customWidth="1"/>
    <col min="6151" max="6151" width="14" style="907" customWidth="1"/>
    <col min="6152" max="6400" width="9.140625" style="907"/>
    <col min="6401" max="6401" width="18.7109375" style="907" customWidth="1"/>
    <col min="6402" max="6402" width="151" style="907" customWidth="1"/>
    <col min="6403" max="6403" width="19.7109375" style="907" customWidth="1"/>
    <col min="6404" max="6404" width="16.7109375" style="907" customWidth="1"/>
    <col min="6405" max="6405" width="21" style="907" customWidth="1"/>
    <col min="6406" max="6406" width="15.140625" style="907" customWidth="1"/>
    <col min="6407" max="6407" width="14" style="907" customWidth="1"/>
    <col min="6408" max="6656" width="9.140625" style="907"/>
    <col min="6657" max="6657" width="18.7109375" style="907" customWidth="1"/>
    <col min="6658" max="6658" width="151" style="907" customWidth="1"/>
    <col min="6659" max="6659" width="19.7109375" style="907" customWidth="1"/>
    <col min="6660" max="6660" width="16.7109375" style="907" customWidth="1"/>
    <col min="6661" max="6661" width="21" style="907" customWidth="1"/>
    <col min="6662" max="6662" width="15.140625" style="907" customWidth="1"/>
    <col min="6663" max="6663" width="14" style="907" customWidth="1"/>
    <col min="6664" max="6912" width="9.140625" style="907"/>
    <col min="6913" max="6913" width="18.7109375" style="907" customWidth="1"/>
    <col min="6914" max="6914" width="151" style="907" customWidth="1"/>
    <col min="6915" max="6915" width="19.7109375" style="907" customWidth="1"/>
    <col min="6916" max="6916" width="16.7109375" style="907" customWidth="1"/>
    <col min="6917" max="6917" width="21" style="907" customWidth="1"/>
    <col min="6918" max="6918" width="15.140625" style="907" customWidth="1"/>
    <col min="6919" max="6919" width="14" style="907" customWidth="1"/>
    <col min="6920" max="7168" width="9.140625" style="907"/>
    <col min="7169" max="7169" width="18.7109375" style="907" customWidth="1"/>
    <col min="7170" max="7170" width="151" style="907" customWidth="1"/>
    <col min="7171" max="7171" width="19.7109375" style="907" customWidth="1"/>
    <col min="7172" max="7172" width="16.7109375" style="907" customWidth="1"/>
    <col min="7173" max="7173" width="21" style="907" customWidth="1"/>
    <col min="7174" max="7174" width="15.140625" style="907" customWidth="1"/>
    <col min="7175" max="7175" width="14" style="907" customWidth="1"/>
    <col min="7176" max="7424" width="9.140625" style="907"/>
    <col min="7425" max="7425" width="18.7109375" style="907" customWidth="1"/>
    <col min="7426" max="7426" width="151" style="907" customWidth="1"/>
    <col min="7427" max="7427" width="19.7109375" style="907" customWidth="1"/>
    <col min="7428" max="7428" width="16.7109375" style="907" customWidth="1"/>
    <col min="7429" max="7429" width="21" style="907" customWidth="1"/>
    <col min="7430" max="7430" width="15.140625" style="907" customWidth="1"/>
    <col min="7431" max="7431" width="14" style="907" customWidth="1"/>
    <col min="7432" max="7680" width="9.140625" style="907"/>
    <col min="7681" max="7681" width="18.7109375" style="907" customWidth="1"/>
    <col min="7682" max="7682" width="151" style="907" customWidth="1"/>
    <col min="7683" max="7683" width="19.7109375" style="907" customWidth="1"/>
    <col min="7684" max="7684" width="16.7109375" style="907" customWidth="1"/>
    <col min="7685" max="7685" width="21" style="907" customWidth="1"/>
    <col min="7686" max="7686" width="15.140625" style="907" customWidth="1"/>
    <col min="7687" max="7687" width="14" style="907" customWidth="1"/>
    <col min="7688" max="7936" width="9.140625" style="907"/>
    <col min="7937" max="7937" width="18.7109375" style="907" customWidth="1"/>
    <col min="7938" max="7938" width="151" style="907" customWidth="1"/>
    <col min="7939" max="7939" width="19.7109375" style="907" customWidth="1"/>
    <col min="7940" max="7940" width="16.7109375" style="907" customWidth="1"/>
    <col min="7941" max="7941" width="21" style="907" customWidth="1"/>
    <col min="7942" max="7942" width="15.140625" style="907" customWidth="1"/>
    <col min="7943" max="7943" width="14" style="907" customWidth="1"/>
    <col min="7944" max="8192" width="9.140625" style="907"/>
    <col min="8193" max="8193" width="18.7109375" style="907" customWidth="1"/>
    <col min="8194" max="8194" width="151" style="907" customWidth="1"/>
    <col min="8195" max="8195" width="19.7109375" style="907" customWidth="1"/>
    <col min="8196" max="8196" width="16.7109375" style="907" customWidth="1"/>
    <col min="8197" max="8197" width="21" style="907" customWidth="1"/>
    <col min="8198" max="8198" width="15.140625" style="907" customWidth="1"/>
    <col min="8199" max="8199" width="14" style="907" customWidth="1"/>
    <col min="8200" max="8448" width="9.140625" style="907"/>
    <col min="8449" max="8449" width="18.7109375" style="907" customWidth="1"/>
    <col min="8450" max="8450" width="151" style="907" customWidth="1"/>
    <col min="8451" max="8451" width="19.7109375" style="907" customWidth="1"/>
    <col min="8452" max="8452" width="16.7109375" style="907" customWidth="1"/>
    <col min="8453" max="8453" width="21" style="907" customWidth="1"/>
    <col min="8454" max="8454" width="15.140625" style="907" customWidth="1"/>
    <col min="8455" max="8455" width="14" style="907" customWidth="1"/>
    <col min="8456" max="8704" width="9.140625" style="907"/>
    <col min="8705" max="8705" width="18.7109375" style="907" customWidth="1"/>
    <col min="8706" max="8706" width="151" style="907" customWidth="1"/>
    <col min="8707" max="8707" width="19.7109375" style="907" customWidth="1"/>
    <col min="8708" max="8708" width="16.7109375" style="907" customWidth="1"/>
    <col min="8709" max="8709" width="21" style="907" customWidth="1"/>
    <col min="8710" max="8710" width="15.140625" style="907" customWidth="1"/>
    <col min="8711" max="8711" width="14" style="907" customWidth="1"/>
    <col min="8712" max="8960" width="9.140625" style="907"/>
    <col min="8961" max="8961" width="18.7109375" style="907" customWidth="1"/>
    <col min="8962" max="8962" width="151" style="907" customWidth="1"/>
    <col min="8963" max="8963" width="19.7109375" style="907" customWidth="1"/>
    <col min="8964" max="8964" width="16.7109375" style="907" customWidth="1"/>
    <col min="8965" max="8965" width="21" style="907" customWidth="1"/>
    <col min="8966" max="8966" width="15.140625" style="907" customWidth="1"/>
    <col min="8967" max="8967" width="14" style="907" customWidth="1"/>
    <col min="8968" max="9216" width="9.140625" style="907"/>
    <col min="9217" max="9217" width="18.7109375" style="907" customWidth="1"/>
    <col min="9218" max="9218" width="151" style="907" customWidth="1"/>
    <col min="9219" max="9219" width="19.7109375" style="907" customWidth="1"/>
    <col min="9220" max="9220" width="16.7109375" style="907" customWidth="1"/>
    <col min="9221" max="9221" width="21" style="907" customWidth="1"/>
    <col min="9222" max="9222" width="15.140625" style="907" customWidth="1"/>
    <col min="9223" max="9223" width="14" style="907" customWidth="1"/>
    <col min="9224" max="9472" width="9.140625" style="907"/>
    <col min="9473" max="9473" width="18.7109375" style="907" customWidth="1"/>
    <col min="9474" max="9474" width="151" style="907" customWidth="1"/>
    <col min="9475" max="9475" width="19.7109375" style="907" customWidth="1"/>
    <col min="9476" max="9476" width="16.7109375" style="907" customWidth="1"/>
    <col min="9477" max="9477" width="21" style="907" customWidth="1"/>
    <col min="9478" max="9478" width="15.140625" style="907" customWidth="1"/>
    <col min="9479" max="9479" width="14" style="907" customWidth="1"/>
    <col min="9480" max="9728" width="9.140625" style="907"/>
    <col min="9729" max="9729" width="18.7109375" style="907" customWidth="1"/>
    <col min="9730" max="9730" width="151" style="907" customWidth="1"/>
    <col min="9731" max="9731" width="19.7109375" style="907" customWidth="1"/>
    <col min="9732" max="9732" width="16.7109375" style="907" customWidth="1"/>
    <col min="9733" max="9733" width="21" style="907" customWidth="1"/>
    <col min="9734" max="9734" width="15.140625" style="907" customWidth="1"/>
    <col min="9735" max="9735" width="14" style="907" customWidth="1"/>
    <col min="9736" max="9984" width="9.140625" style="907"/>
    <col min="9985" max="9985" width="18.7109375" style="907" customWidth="1"/>
    <col min="9986" max="9986" width="151" style="907" customWidth="1"/>
    <col min="9987" max="9987" width="19.7109375" style="907" customWidth="1"/>
    <col min="9988" max="9988" width="16.7109375" style="907" customWidth="1"/>
    <col min="9989" max="9989" width="21" style="907" customWidth="1"/>
    <col min="9990" max="9990" width="15.140625" style="907" customWidth="1"/>
    <col min="9991" max="9991" width="14" style="907" customWidth="1"/>
    <col min="9992" max="10240" width="9.140625" style="907"/>
    <col min="10241" max="10241" width="18.7109375" style="907" customWidth="1"/>
    <col min="10242" max="10242" width="151" style="907" customWidth="1"/>
    <col min="10243" max="10243" width="19.7109375" style="907" customWidth="1"/>
    <col min="10244" max="10244" width="16.7109375" style="907" customWidth="1"/>
    <col min="10245" max="10245" width="21" style="907" customWidth="1"/>
    <col min="10246" max="10246" width="15.140625" style="907" customWidth="1"/>
    <col min="10247" max="10247" width="14" style="907" customWidth="1"/>
    <col min="10248" max="10496" width="9.140625" style="907"/>
    <col min="10497" max="10497" width="18.7109375" style="907" customWidth="1"/>
    <col min="10498" max="10498" width="151" style="907" customWidth="1"/>
    <col min="10499" max="10499" width="19.7109375" style="907" customWidth="1"/>
    <col min="10500" max="10500" width="16.7109375" style="907" customWidth="1"/>
    <col min="10501" max="10501" width="21" style="907" customWidth="1"/>
    <col min="10502" max="10502" width="15.140625" style="907" customWidth="1"/>
    <col min="10503" max="10503" width="14" style="907" customWidth="1"/>
    <col min="10504" max="10752" width="9.140625" style="907"/>
    <col min="10753" max="10753" width="18.7109375" style="907" customWidth="1"/>
    <col min="10754" max="10754" width="151" style="907" customWidth="1"/>
    <col min="10755" max="10755" width="19.7109375" style="907" customWidth="1"/>
    <col min="10756" max="10756" width="16.7109375" style="907" customWidth="1"/>
    <col min="10757" max="10757" width="21" style="907" customWidth="1"/>
    <col min="10758" max="10758" width="15.140625" style="907" customWidth="1"/>
    <col min="10759" max="10759" width="14" style="907" customWidth="1"/>
    <col min="10760" max="11008" width="9.140625" style="907"/>
    <col min="11009" max="11009" width="18.7109375" style="907" customWidth="1"/>
    <col min="11010" max="11010" width="151" style="907" customWidth="1"/>
    <col min="11011" max="11011" width="19.7109375" style="907" customWidth="1"/>
    <col min="11012" max="11012" width="16.7109375" style="907" customWidth="1"/>
    <col min="11013" max="11013" width="21" style="907" customWidth="1"/>
    <col min="11014" max="11014" width="15.140625" style="907" customWidth="1"/>
    <col min="11015" max="11015" width="14" style="907" customWidth="1"/>
    <col min="11016" max="11264" width="9.140625" style="907"/>
    <col min="11265" max="11265" width="18.7109375" style="907" customWidth="1"/>
    <col min="11266" max="11266" width="151" style="907" customWidth="1"/>
    <col min="11267" max="11267" width="19.7109375" style="907" customWidth="1"/>
    <col min="11268" max="11268" width="16.7109375" style="907" customWidth="1"/>
    <col min="11269" max="11269" width="21" style="907" customWidth="1"/>
    <col min="11270" max="11270" width="15.140625" style="907" customWidth="1"/>
    <col min="11271" max="11271" width="14" style="907" customWidth="1"/>
    <col min="11272" max="11520" width="9.140625" style="907"/>
    <col min="11521" max="11521" width="18.7109375" style="907" customWidth="1"/>
    <col min="11522" max="11522" width="151" style="907" customWidth="1"/>
    <col min="11523" max="11523" width="19.7109375" style="907" customWidth="1"/>
    <col min="11524" max="11524" width="16.7109375" style="907" customWidth="1"/>
    <col min="11525" max="11525" width="21" style="907" customWidth="1"/>
    <col min="11526" max="11526" width="15.140625" style="907" customWidth="1"/>
    <col min="11527" max="11527" width="14" style="907" customWidth="1"/>
    <col min="11528" max="11776" width="9.140625" style="907"/>
    <col min="11777" max="11777" width="18.7109375" style="907" customWidth="1"/>
    <col min="11778" max="11778" width="151" style="907" customWidth="1"/>
    <col min="11779" max="11779" width="19.7109375" style="907" customWidth="1"/>
    <col min="11780" max="11780" width="16.7109375" style="907" customWidth="1"/>
    <col min="11781" max="11781" width="21" style="907" customWidth="1"/>
    <col min="11782" max="11782" width="15.140625" style="907" customWidth="1"/>
    <col min="11783" max="11783" width="14" style="907" customWidth="1"/>
    <col min="11784" max="12032" width="9.140625" style="907"/>
    <col min="12033" max="12033" width="18.7109375" style="907" customWidth="1"/>
    <col min="12034" max="12034" width="151" style="907" customWidth="1"/>
    <col min="12035" max="12035" width="19.7109375" style="907" customWidth="1"/>
    <col min="12036" max="12036" width="16.7109375" style="907" customWidth="1"/>
    <col min="12037" max="12037" width="21" style="907" customWidth="1"/>
    <col min="12038" max="12038" width="15.140625" style="907" customWidth="1"/>
    <col min="12039" max="12039" width="14" style="907" customWidth="1"/>
    <col min="12040" max="12288" width="9.140625" style="907"/>
    <col min="12289" max="12289" width="18.7109375" style="907" customWidth="1"/>
    <col min="12290" max="12290" width="151" style="907" customWidth="1"/>
    <col min="12291" max="12291" width="19.7109375" style="907" customWidth="1"/>
    <col min="12292" max="12292" width="16.7109375" style="907" customWidth="1"/>
    <col min="12293" max="12293" width="21" style="907" customWidth="1"/>
    <col min="12294" max="12294" width="15.140625" style="907" customWidth="1"/>
    <col min="12295" max="12295" width="14" style="907" customWidth="1"/>
    <col min="12296" max="12544" width="9.140625" style="907"/>
    <col min="12545" max="12545" width="18.7109375" style="907" customWidth="1"/>
    <col min="12546" max="12546" width="151" style="907" customWidth="1"/>
    <col min="12547" max="12547" width="19.7109375" style="907" customWidth="1"/>
    <col min="12548" max="12548" width="16.7109375" style="907" customWidth="1"/>
    <col min="12549" max="12549" width="21" style="907" customWidth="1"/>
    <col min="12550" max="12550" width="15.140625" style="907" customWidth="1"/>
    <col min="12551" max="12551" width="14" style="907" customWidth="1"/>
    <col min="12552" max="12800" width="9.140625" style="907"/>
    <col min="12801" max="12801" width="18.7109375" style="907" customWidth="1"/>
    <col min="12802" max="12802" width="151" style="907" customWidth="1"/>
    <col min="12803" max="12803" width="19.7109375" style="907" customWidth="1"/>
    <col min="12804" max="12804" width="16.7109375" style="907" customWidth="1"/>
    <col min="12805" max="12805" width="21" style="907" customWidth="1"/>
    <col min="12806" max="12806" width="15.140625" style="907" customWidth="1"/>
    <col min="12807" max="12807" width="14" style="907" customWidth="1"/>
    <col min="12808" max="13056" width="9.140625" style="907"/>
    <col min="13057" max="13057" width="18.7109375" style="907" customWidth="1"/>
    <col min="13058" max="13058" width="151" style="907" customWidth="1"/>
    <col min="13059" max="13059" width="19.7109375" style="907" customWidth="1"/>
    <col min="13060" max="13060" width="16.7109375" style="907" customWidth="1"/>
    <col min="13061" max="13061" width="21" style="907" customWidth="1"/>
    <col min="13062" max="13062" width="15.140625" style="907" customWidth="1"/>
    <col min="13063" max="13063" width="14" style="907" customWidth="1"/>
    <col min="13064" max="13312" width="9.140625" style="907"/>
    <col min="13313" max="13313" width="18.7109375" style="907" customWidth="1"/>
    <col min="13314" max="13314" width="151" style="907" customWidth="1"/>
    <col min="13315" max="13315" width="19.7109375" style="907" customWidth="1"/>
    <col min="13316" max="13316" width="16.7109375" style="907" customWidth="1"/>
    <col min="13317" max="13317" width="21" style="907" customWidth="1"/>
    <col min="13318" max="13318" width="15.140625" style="907" customWidth="1"/>
    <col min="13319" max="13319" width="14" style="907" customWidth="1"/>
    <col min="13320" max="13568" width="9.140625" style="907"/>
    <col min="13569" max="13569" width="18.7109375" style="907" customWidth="1"/>
    <col min="13570" max="13570" width="151" style="907" customWidth="1"/>
    <col min="13571" max="13571" width="19.7109375" style="907" customWidth="1"/>
    <col min="13572" max="13572" width="16.7109375" style="907" customWidth="1"/>
    <col min="13573" max="13573" width="21" style="907" customWidth="1"/>
    <col min="13574" max="13574" width="15.140625" style="907" customWidth="1"/>
    <col min="13575" max="13575" width="14" style="907" customWidth="1"/>
    <col min="13576" max="13824" width="9.140625" style="907"/>
    <col min="13825" max="13825" width="18.7109375" style="907" customWidth="1"/>
    <col min="13826" max="13826" width="151" style="907" customWidth="1"/>
    <col min="13827" max="13827" width="19.7109375" style="907" customWidth="1"/>
    <col min="13828" max="13828" width="16.7109375" style="907" customWidth="1"/>
    <col min="13829" max="13829" width="21" style="907" customWidth="1"/>
    <col min="13830" max="13830" width="15.140625" style="907" customWidth="1"/>
    <col min="13831" max="13831" width="14" style="907" customWidth="1"/>
    <col min="13832" max="14080" width="9.140625" style="907"/>
    <col min="14081" max="14081" width="18.7109375" style="907" customWidth="1"/>
    <col min="14082" max="14082" width="151" style="907" customWidth="1"/>
    <col min="14083" max="14083" width="19.7109375" style="907" customWidth="1"/>
    <col min="14084" max="14084" width="16.7109375" style="907" customWidth="1"/>
    <col min="14085" max="14085" width="21" style="907" customWidth="1"/>
    <col min="14086" max="14086" width="15.140625" style="907" customWidth="1"/>
    <col min="14087" max="14087" width="14" style="907" customWidth="1"/>
    <col min="14088" max="14336" width="9.140625" style="907"/>
    <col min="14337" max="14337" width="18.7109375" style="907" customWidth="1"/>
    <col min="14338" max="14338" width="151" style="907" customWidth="1"/>
    <col min="14339" max="14339" width="19.7109375" style="907" customWidth="1"/>
    <col min="14340" max="14340" width="16.7109375" style="907" customWidth="1"/>
    <col min="14341" max="14341" width="21" style="907" customWidth="1"/>
    <col min="14342" max="14342" width="15.140625" style="907" customWidth="1"/>
    <col min="14343" max="14343" width="14" style="907" customWidth="1"/>
    <col min="14344" max="14592" width="9.140625" style="907"/>
    <col min="14593" max="14593" width="18.7109375" style="907" customWidth="1"/>
    <col min="14594" max="14594" width="151" style="907" customWidth="1"/>
    <col min="14595" max="14595" width="19.7109375" style="907" customWidth="1"/>
    <col min="14596" max="14596" width="16.7109375" style="907" customWidth="1"/>
    <col min="14597" max="14597" width="21" style="907" customWidth="1"/>
    <col min="14598" max="14598" width="15.140625" style="907" customWidth="1"/>
    <col min="14599" max="14599" width="14" style="907" customWidth="1"/>
    <col min="14600" max="14848" width="9.140625" style="907"/>
    <col min="14849" max="14849" width="18.7109375" style="907" customWidth="1"/>
    <col min="14850" max="14850" width="151" style="907" customWidth="1"/>
    <col min="14851" max="14851" width="19.7109375" style="907" customWidth="1"/>
    <col min="14852" max="14852" width="16.7109375" style="907" customWidth="1"/>
    <col min="14853" max="14853" width="21" style="907" customWidth="1"/>
    <col min="14854" max="14854" width="15.140625" style="907" customWidth="1"/>
    <col min="14855" max="14855" width="14" style="907" customWidth="1"/>
    <col min="14856" max="15104" width="9.140625" style="907"/>
    <col min="15105" max="15105" width="18.7109375" style="907" customWidth="1"/>
    <col min="15106" max="15106" width="151" style="907" customWidth="1"/>
    <col min="15107" max="15107" width="19.7109375" style="907" customWidth="1"/>
    <col min="15108" max="15108" width="16.7109375" style="907" customWidth="1"/>
    <col min="15109" max="15109" width="21" style="907" customWidth="1"/>
    <col min="15110" max="15110" width="15.140625" style="907" customWidth="1"/>
    <col min="15111" max="15111" width="14" style="907" customWidth="1"/>
    <col min="15112" max="15360" width="9.140625" style="907"/>
    <col min="15361" max="15361" width="18.7109375" style="907" customWidth="1"/>
    <col min="15362" max="15362" width="151" style="907" customWidth="1"/>
    <col min="15363" max="15363" width="19.7109375" style="907" customWidth="1"/>
    <col min="15364" max="15364" width="16.7109375" style="907" customWidth="1"/>
    <col min="15365" max="15365" width="21" style="907" customWidth="1"/>
    <col min="15366" max="15366" width="15.140625" style="907" customWidth="1"/>
    <col min="15367" max="15367" width="14" style="907" customWidth="1"/>
    <col min="15368" max="15616" width="9.140625" style="907"/>
    <col min="15617" max="15617" width="18.7109375" style="907" customWidth="1"/>
    <col min="15618" max="15618" width="151" style="907" customWidth="1"/>
    <col min="15619" max="15619" width="19.7109375" style="907" customWidth="1"/>
    <col min="15620" max="15620" width="16.7109375" style="907" customWidth="1"/>
    <col min="15621" max="15621" width="21" style="907" customWidth="1"/>
    <col min="15622" max="15622" width="15.140625" style="907" customWidth="1"/>
    <col min="15623" max="15623" width="14" style="907" customWidth="1"/>
    <col min="15624" max="15872" width="9.140625" style="907"/>
    <col min="15873" max="15873" width="18.7109375" style="907" customWidth="1"/>
    <col min="15874" max="15874" width="151" style="907" customWidth="1"/>
    <col min="15875" max="15875" width="19.7109375" style="907" customWidth="1"/>
    <col min="15876" max="15876" width="16.7109375" style="907" customWidth="1"/>
    <col min="15877" max="15877" width="21" style="907" customWidth="1"/>
    <col min="15878" max="15878" width="15.140625" style="907" customWidth="1"/>
    <col min="15879" max="15879" width="14" style="907" customWidth="1"/>
    <col min="15880" max="16128" width="9.140625" style="907"/>
    <col min="16129" max="16129" width="18.7109375" style="907" customWidth="1"/>
    <col min="16130" max="16130" width="151" style="907" customWidth="1"/>
    <col min="16131" max="16131" width="19.7109375" style="907" customWidth="1"/>
    <col min="16132" max="16132" width="16.7109375" style="907" customWidth="1"/>
    <col min="16133" max="16133" width="21" style="907" customWidth="1"/>
    <col min="16134" max="16134" width="15.140625" style="907" customWidth="1"/>
    <col min="16135" max="16135" width="14" style="907" customWidth="1"/>
    <col min="16136" max="16384" width="9.140625" style="907"/>
  </cols>
  <sheetData>
    <row r="1" spans="1:11" ht="27.75" customHeight="1">
      <c r="A1" s="3309" t="s">
        <v>15336</v>
      </c>
      <c r="B1" s="3309"/>
      <c r="C1" s="3309"/>
      <c r="D1" s="3309"/>
      <c r="E1" s="3309"/>
    </row>
    <row r="2" spans="1:11" ht="27.75" customHeight="1">
      <c r="A2" s="908" t="s">
        <v>8318</v>
      </c>
      <c r="B2" s="909" t="s">
        <v>8319</v>
      </c>
      <c r="C2" s="2718" t="s">
        <v>8320</v>
      </c>
      <c r="D2" s="2719" t="s">
        <v>8321</v>
      </c>
      <c r="E2" s="2700" t="s">
        <v>8322</v>
      </c>
    </row>
    <row r="3" spans="1:11" ht="27.75" customHeight="1">
      <c r="A3" s="910">
        <v>43282</v>
      </c>
      <c r="B3" s="2683" t="s">
        <v>8323</v>
      </c>
      <c r="C3" s="629">
        <v>3814225.8</v>
      </c>
      <c r="D3" s="2720"/>
      <c r="E3" s="2701">
        <f>C3</f>
        <v>3814225.8</v>
      </c>
      <c r="F3" s="630"/>
    </row>
    <row r="4" spans="1:11" ht="27.75" customHeight="1">
      <c r="A4" s="631" t="s">
        <v>15337</v>
      </c>
      <c r="B4" s="2684" t="s">
        <v>15338</v>
      </c>
      <c r="C4" s="629">
        <v>27000</v>
      </c>
      <c r="D4" s="629">
        <v>0</v>
      </c>
      <c r="E4" s="2702">
        <f>E3-D4+C4</f>
        <v>3841225.8</v>
      </c>
      <c r="F4" s="630"/>
      <c r="G4" s="630"/>
      <c r="H4" s="630"/>
      <c r="I4" s="630"/>
      <c r="J4" s="630"/>
      <c r="K4" s="630"/>
    </row>
    <row r="5" spans="1:11" ht="27.75" customHeight="1">
      <c r="A5" s="631" t="s">
        <v>15339</v>
      </c>
      <c r="B5" s="2684" t="s">
        <v>15340</v>
      </c>
      <c r="C5" s="629">
        <v>37000</v>
      </c>
      <c r="D5" s="629">
        <v>0</v>
      </c>
      <c r="E5" s="2702">
        <f t="shared" ref="E5:E68" si="0">E4-D5+C5</f>
        <v>3878225.8</v>
      </c>
      <c r="F5" s="630"/>
      <c r="G5" s="630"/>
      <c r="H5" s="630"/>
      <c r="I5" s="630"/>
      <c r="J5" s="630"/>
      <c r="K5" s="630"/>
    </row>
    <row r="6" spans="1:11" ht="27.75" customHeight="1">
      <c r="A6" s="631" t="s">
        <v>15341</v>
      </c>
      <c r="B6" s="2684" t="s">
        <v>15342</v>
      </c>
      <c r="C6" s="629">
        <v>58000</v>
      </c>
      <c r="D6" s="629">
        <v>0</v>
      </c>
      <c r="E6" s="2702">
        <f t="shared" si="0"/>
        <v>3936225.8</v>
      </c>
      <c r="F6" s="630"/>
      <c r="G6" s="630"/>
      <c r="H6" s="630"/>
      <c r="I6" s="630"/>
      <c r="J6" s="630"/>
      <c r="K6" s="630"/>
    </row>
    <row r="7" spans="1:11" ht="27.75" customHeight="1">
      <c r="A7" s="631" t="s">
        <v>15343</v>
      </c>
      <c r="B7" s="2684" t="s">
        <v>15344</v>
      </c>
      <c r="C7" s="629">
        <v>29000</v>
      </c>
      <c r="D7" s="629">
        <v>0</v>
      </c>
      <c r="E7" s="2702">
        <f t="shared" si="0"/>
        <v>3965225.8</v>
      </c>
      <c r="F7" s="630"/>
      <c r="G7" s="630"/>
      <c r="H7" s="630"/>
      <c r="I7" s="630"/>
      <c r="J7" s="630"/>
      <c r="K7" s="630"/>
    </row>
    <row r="8" spans="1:11" ht="27.75" customHeight="1">
      <c r="A8" s="631" t="s">
        <v>15345</v>
      </c>
      <c r="B8" s="2684" t="s">
        <v>15346</v>
      </c>
      <c r="C8" s="629">
        <v>87000</v>
      </c>
      <c r="D8" s="629">
        <v>0</v>
      </c>
      <c r="E8" s="2702">
        <f t="shared" si="0"/>
        <v>4052225.8</v>
      </c>
      <c r="F8" s="630"/>
      <c r="G8" s="630"/>
      <c r="H8" s="630"/>
      <c r="I8" s="630"/>
      <c r="J8" s="630"/>
      <c r="K8" s="630"/>
    </row>
    <row r="9" spans="1:11" ht="27.75" customHeight="1">
      <c r="A9" s="631" t="s">
        <v>15347</v>
      </c>
      <c r="B9" s="2684" t="s">
        <v>8336</v>
      </c>
      <c r="C9" s="629">
        <v>0</v>
      </c>
      <c r="D9" s="629">
        <v>250</v>
      </c>
      <c r="E9" s="2702">
        <f t="shared" si="0"/>
        <v>4051975.8</v>
      </c>
      <c r="F9" s="630"/>
      <c r="G9" s="630"/>
      <c r="H9" s="630"/>
      <c r="I9" s="630"/>
      <c r="J9" s="630"/>
      <c r="K9" s="630"/>
    </row>
    <row r="10" spans="1:11" ht="27.75" customHeight="1">
      <c r="A10" s="631" t="s">
        <v>15348</v>
      </c>
      <c r="B10" s="2684" t="s">
        <v>15349</v>
      </c>
      <c r="C10" s="629">
        <v>18000</v>
      </c>
      <c r="D10" s="629">
        <v>0</v>
      </c>
      <c r="E10" s="2702">
        <f t="shared" si="0"/>
        <v>4069975.8</v>
      </c>
      <c r="F10" s="630"/>
      <c r="G10" s="630"/>
      <c r="H10" s="630"/>
      <c r="I10" s="630"/>
      <c r="J10" s="630"/>
      <c r="K10" s="630"/>
    </row>
    <row r="11" spans="1:11" ht="27.75" customHeight="1">
      <c r="A11" s="631" t="s">
        <v>15350</v>
      </c>
      <c r="B11" s="2684" t="s">
        <v>15349</v>
      </c>
      <c r="C11" s="629">
        <v>20000</v>
      </c>
      <c r="D11" s="629">
        <v>0</v>
      </c>
      <c r="E11" s="2702">
        <f t="shared" si="0"/>
        <v>4089975.8</v>
      </c>
      <c r="F11" s="630"/>
      <c r="G11" s="630"/>
      <c r="H11" s="630"/>
      <c r="I11" s="630"/>
      <c r="J11" s="630"/>
      <c r="K11" s="630"/>
    </row>
    <row r="12" spans="1:11" ht="27.75" customHeight="1">
      <c r="A12" s="631" t="s">
        <v>15351</v>
      </c>
      <c r="B12" s="2684" t="s">
        <v>15349</v>
      </c>
      <c r="C12" s="629">
        <v>20000</v>
      </c>
      <c r="D12" s="629">
        <v>0</v>
      </c>
      <c r="E12" s="2702">
        <f t="shared" si="0"/>
        <v>4109975.8</v>
      </c>
      <c r="F12" s="630"/>
      <c r="G12" s="630"/>
      <c r="H12" s="630"/>
      <c r="I12" s="630"/>
      <c r="J12" s="630"/>
      <c r="K12" s="630"/>
    </row>
    <row r="13" spans="1:11" s="911" customFormat="1" ht="27.75" customHeight="1">
      <c r="A13" s="631" t="s">
        <v>15352</v>
      </c>
      <c r="B13" s="2684" t="s">
        <v>15353</v>
      </c>
      <c r="C13" s="629">
        <v>29000</v>
      </c>
      <c r="D13" s="629">
        <v>0</v>
      </c>
      <c r="E13" s="2702">
        <f t="shared" si="0"/>
        <v>4138975.8</v>
      </c>
      <c r="F13" s="630"/>
      <c r="G13" s="630"/>
      <c r="H13" s="630"/>
      <c r="I13" s="630"/>
      <c r="J13" s="630"/>
      <c r="K13" s="630"/>
    </row>
    <row r="14" spans="1:11" ht="27.75" customHeight="1">
      <c r="A14" s="631" t="s">
        <v>15354</v>
      </c>
      <c r="B14" s="2684" t="s">
        <v>15355</v>
      </c>
      <c r="C14" s="629">
        <v>29000</v>
      </c>
      <c r="D14" s="629">
        <v>0</v>
      </c>
      <c r="E14" s="2702">
        <f t="shared" si="0"/>
        <v>4167975.8</v>
      </c>
      <c r="F14" s="630"/>
      <c r="G14" s="630"/>
      <c r="H14" s="630"/>
      <c r="I14" s="630"/>
      <c r="J14" s="630"/>
      <c r="K14" s="630"/>
    </row>
    <row r="15" spans="1:11" s="911" customFormat="1" ht="27.75" customHeight="1">
      <c r="A15" s="631" t="s">
        <v>15356</v>
      </c>
      <c r="B15" s="2684" t="s">
        <v>15357</v>
      </c>
      <c r="C15" s="629">
        <v>37000</v>
      </c>
      <c r="D15" s="629">
        <v>0</v>
      </c>
      <c r="E15" s="2702">
        <f t="shared" si="0"/>
        <v>4204975.8</v>
      </c>
      <c r="F15" s="630"/>
      <c r="G15" s="630"/>
      <c r="H15" s="630"/>
      <c r="I15" s="630"/>
      <c r="J15" s="630"/>
      <c r="K15" s="630"/>
    </row>
    <row r="16" spans="1:11" s="911" customFormat="1" ht="27.75" customHeight="1">
      <c r="A16" s="631" t="s">
        <v>15358</v>
      </c>
      <c r="B16" s="2684" t="s">
        <v>15359</v>
      </c>
      <c r="C16" s="629">
        <v>2000</v>
      </c>
      <c r="D16" s="629">
        <v>0</v>
      </c>
      <c r="E16" s="2702">
        <f t="shared" si="0"/>
        <v>4206975.8</v>
      </c>
      <c r="F16" s="630"/>
      <c r="G16" s="630"/>
      <c r="H16" s="630"/>
      <c r="I16" s="630"/>
      <c r="J16" s="630"/>
      <c r="K16" s="630"/>
    </row>
    <row r="17" spans="1:11" s="911" customFormat="1" ht="27.75" customHeight="1">
      <c r="A17" s="631" t="s">
        <v>15360</v>
      </c>
      <c r="B17" s="2684" t="s">
        <v>15361</v>
      </c>
      <c r="C17" s="629">
        <v>27000</v>
      </c>
      <c r="D17" s="629">
        <v>0</v>
      </c>
      <c r="E17" s="2702">
        <f t="shared" si="0"/>
        <v>4233975.8</v>
      </c>
      <c r="F17" s="630"/>
      <c r="G17" s="630"/>
      <c r="H17" s="630"/>
      <c r="I17" s="630"/>
      <c r="J17" s="630"/>
      <c r="K17" s="630"/>
    </row>
    <row r="18" spans="1:11" s="911" customFormat="1" ht="27.75" customHeight="1">
      <c r="A18" s="631" t="s">
        <v>15362</v>
      </c>
      <c r="B18" s="2684" t="s">
        <v>15363</v>
      </c>
      <c r="C18" s="629">
        <v>37000</v>
      </c>
      <c r="D18" s="629">
        <v>0</v>
      </c>
      <c r="E18" s="2702">
        <f t="shared" si="0"/>
        <v>4270975.8</v>
      </c>
      <c r="F18" s="630"/>
      <c r="G18" s="630"/>
      <c r="H18" s="630"/>
      <c r="I18" s="630"/>
      <c r="J18" s="630"/>
      <c r="K18" s="630"/>
    </row>
    <row r="19" spans="1:11" s="911" customFormat="1" ht="27.75" customHeight="1">
      <c r="A19" s="631" t="s">
        <v>15364</v>
      </c>
      <c r="B19" s="2684" t="s">
        <v>8438</v>
      </c>
      <c r="C19" s="629">
        <v>0</v>
      </c>
      <c r="D19" s="629">
        <v>52.5</v>
      </c>
      <c r="E19" s="2702">
        <f t="shared" si="0"/>
        <v>4270923.3</v>
      </c>
      <c r="F19" s="630"/>
      <c r="G19" s="630"/>
      <c r="H19" s="630"/>
      <c r="I19" s="630"/>
      <c r="J19" s="630"/>
      <c r="K19" s="630"/>
    </row>
    <row r="20" spans="1:11" ht="27.75" customHeight="1">
      <c r="A20" s="631" t="s">
        <v>15365</v>
      </c>
      <c r="B20" s="2684" t="s">
        <v>8438</v>
      </c>
      <c r="C20" s="629">
        <v>0</v>
      </c>
      <c r="D20" s="629">
        <v>52.5</v>
      </c>
      <c r="E20" s="2702">
        <f t="shared" si="0"/>
        <v>4270870.8</v>
      </c>
      <c r="F20" s="630"/>
      <c r="G20" s="630"/>
      <c r="H20" s="630"/>
      <c r="I20" s="630"/>
      <c r="J20" s="630"/>
      <c r="K20" s="630"/>
    </row>
    <row r="21" spans="1:11" ht="27.75" customHeight="1">
      <c r="A21" s="631" t="s">
        <v>15366</v>
      </c>
      <c r="B21" s="2684" t="s">
        <v>8438</v>
      </c>
      <c r="C21" s="629">
        <v>0</v>
      </c>
      <c r="D21" s="629">
        <v>52.5</v>
      </c>
      <c r="E21" s="2702">
        <f t="shared" si="0"/>
        <v>4270818.3</v>
      </c>
      <c r="F21" s="630"/>
      <c r="G21" s="630"/>
      <c r="H21" s="630"/>
      <c r="I21" s="630"/>
      <c r="J21" s="630"/>
      <c r="K21" s="630"/>
    </row>
    <row r="22" spans="1:11" s="912" customFormat="1" ht="27.75" customHeight="1">
      <c r="A22" s="631" t="s">
        <v>15367</v>
      </c>
      <c r="B22" s="2684" t="s">
        <v>8438</v>
      </c>
      <c r="C22" s="629">
        <v>0</v>
      </c>
      <c r="D22" s="629">
        <v>52.5</v>
      </c>
      <c r="E22" s="2702">
        <f t="shared" si="0"/>
        <v>4270765.8</v>
      </c>
      <c r="F22" s="630"/>
      <c r="G22" s="630"/>
      <c r="H22" s="630"/>
      <c r="I22" s="630"/>
      <c r="J22" s="630"/>
      <c r="K22" s="630"/>
    </row>
    <row r="23" spans="1:11" s="911" customFormat="1" ht="27.75" customHeight="1">
      <c r="A23" s="631" t="s">
        <v>15368</v>
      </c>
      <c r="B23" s="2684" t="s">
        <v>8438</v>
      </c>
      <c r="C23" s="629">
        <v>0</v>
      </c>
      <c r="D23" s="629">
        <v>52.5</v>
      </c>
      <c r="E23" s="2702">
        <f t="shared" si="0"/>
        <v>4270713.3</v>
      </c>
      <c r="F23" s="630"/>
      <c r="G23" s="630"/>
      <c r="H23" s="630"/>
      <c r="I23" s="630"/>
      <c r="J23" s="630"/>
      <c r="K23" s="630"/>
    </row>
    <row r="24" spans="1:11" s="911" customFormat="1" ht="27.75" customHeight="1">
      <c r="A24" s="631" t="s">
        <v>15369</v>
      </c>
      <c r="B24" s="2684" t="s">
        <v>8438</v>
      </c>
      <c r="C24" s="629">
        <v>0</v>
      </c>
      <c r="D24" s="629">
        <v>52.5</v>
      </c>
      <c r="E24" s="2702">
        <f t="shared" si="0"/>
        <v>4270660.8</v>
      </c>
      <c r="F24" s="630"/>
      <c r="G24" s="630"/>
      <c r="H24" s="630"/>
      <c r="I24" s="630"/>
      <c r="J24" s="630"/>
      <c r="K24" s="630"/>
    </row>
    <row r="25" spans="1:11" ht="27.75" customHeight="1">
      <c r="A25" s="631" t="s">
        <v>15367</v>
      </c>
      <c r="B25" s="2684" t="s">
        <v>8530</v>
      </c>
      <c r="C25" s="629">
        <v>0</v>
      </c>
      <c r="D25" s="629">
        <v>256846.15</v>
      </c>
      <c r="E25" s="2702">
        <f t="shared" si="0"/>
        <v>4013814.65</v>
      </c>
      <c r="F25" s="630"/>
      <c r="G25" s="630"/>
      <c r="H25" s="630"/>
      <c r="I25" s="630"/>
      <c r="J25" s="630"/>
      <c r="K25" s="630"/>
    </row>
    <row r="26" spans="1:11" s="912" customFormat="1" ht="27.75" customHeight="1">
      <c r="A26" s="631" t="s">
        <v>15369</v>
      </c>
      <c r="B26" s="2684" t="s">
        <v>15370</v>
      </c>
      <c r="C26" s="629">
        <v>0</v>
      </c>
      <c r="D26" s="629">
        <v>410000</v>
      </c>
      <c r="E26" s="2702">
        <f t="shared" si="0"/>
        <v>3603814.65</v>
      </c>
      <c r="F26" s="630"/>
      <c r="G26" s="630"/>
      <c r="H26" s="630"/>
      <c r="I26" s="630"/>
      <c r="J26" s="630"/>
      <c r="K26" s="630"/>
    </row>
    <row r="27" spans="1:11" s="911" customFormat="1" ht="27.75" customHeight="1">
      <c r="A27" s="631" t="s">
        <v>15368</v>
      </c>
      <c r="B27" s="2684" t="s">
        <v>8533</v>
      </c>
      <c r="C27" s="629">
        <v>0</v>
      </c>
      <c r="D27" s="629">
        <v>448000</v>
      </c>
      <c r="E27" s="2702">
        <f t="shared" si="0"/>
        <v>3155814.65</v>
      </c>
      <c r="F27" s="630"/>
      <c r="G27" s="630"/>
      <c r="H27" s="630"/>
      <c r="I27" s="630"/>
      <c r="J27" s="630"/>
      <c r="K27" s="630"/>
    </row>
    <row r="28" spans="1:11" s="911" customFormat="1" ht="27.75" customHeight="1">
      <c r="A28" s="631" t="s">
        <v>15365</v>
      </c>
      <c r="B28" s="2684" t="s">
        <v>8539</v>
      </c>
      <c r="C28" s="629">
        <v>0</v>
      </c>
      <c r="D28" s="629">
        <v>560000</v>
      </c>
      <c r="E28" s="2702">
        <f t="shared" si="0"/>
        <v>2595814.65</v>
      </c>
      <c r="F28" s="630"/>
      <c r="G28" s="630"/>
      <c r="H28" s="630"/>
      <c r="I28" s="630"/>
      <c r="J28" s="630"/>
      <c r="K28" s="630"/>
    </row>
    <row r="29" spans="1:11" s="911" customFormat="1" ht="27.75" customHeight="1">
      <c r="A29" s="631" t="s">
        <v>15366</v>
      </c>
      <c r="B29" s="2684" t="s">
        <v>15371</v>
      </c>
      <c r="C29" s="629">
        <v>0</v>
      </c>
      <c r="D29" s="629">
        <v>593845</v>
      </c>
      <c r="E29" s="2702">
        <f t="shared" si="0"/>
        <v>2001969.65</v>
      </c>
      <c r="F29" s="630"/>
      <c r="G29" s="630"/>
      <c r="H29" s="630"/>
      <c r="I29" s="630"/>
      <c r="J29" s="630"/>
      <c r="K29" s="630"/>
    </row>
    <row r="30" spans="1:11" s="912" customFormat="1" ht="27.75" customHeight="1">
      <c r="A30" s="631" t="s">
        <v>15364</v>
      </c>
      <c r="B30" s="2684" t="s">
        <v>8540</v>
      </c>
      <c r="C30" s="629">
        <v>0</v>
      </c>
      <c r="D30" s="629">
        <v>801153.85</v>
      </c>
      <c r="E30" s="2702">
        <f t="shared" si="0"/>
        <v>1200815.7999999998</v>
      </c>
      <c r="F30" s="630"/>
      <c r="G30" s="630"/>
      <c r="H30" s="630"/>
      <c r="I30" s="630"/>
      <c r="J30" s="630"/>
      <c r="K30" s="630"/>
    </row>
    <row r="31" spans="1:11" s="911" customFormat="1" ht="27.75" customHeight="1">
      <c r="A31" s="631" t="s">
        <v>15372</v>
      </c>
      <c r="B31" s="2684" t="s">
        <v>15373</v>
      </c>
      <c r="C31" s="629">
        <v>29000</v>
      </c>
      <c r="D31" s="629">
        <v>0</v>
      </c>
      <c r="E31" s="2702">
        <f t="shared" si="0"/>
        <v>1229815.7999999998</v>
      </c>
      <c r="F31" s="630"/>
      <c r="G31" s="630"/>
      <c r="H31" s="630"/>
      <c r="I31" s="630"/>
      <c r="J31" s="630"/>
      <c r="K31" s="630"/>
    </row>
    <row r="32" spans="1:11" s="911" customFormat="1" ht="27.75" customHeight="1">
      <c r="A32" s="631" t="s">
        <v>15374</v>
      </c>
      <c r="B32" s="2684" t="s">
        <v>15375</v>
      </c>
      <c r="C32" s="629">
        <v>29000</v>
      </c>
      <c r="D32" s="629">
        <v>0</v>
      </c>
      <c r="E32" s="2702">
        <f t="shared" si="0"/>
        <v>1258815.7999999998</v>
      </c>
      <c r="F32" s="630"/>
      <c r="G32" s="630"/>
      <c r="H32" s="630"/>
      <c r="I32" s="630"/>
      <c r="J32" s="630"/>
      <c r="K32" s="630"/>
    </row>
    <row r="33" spans="1:11" s="911" customFormat="1" ht="27.75" customHeight="1">
      <c r="A33" s="631" t="s">
        <v>15376</v>
      </c>
      <c r="B33" s="2684" t="s">
        <v>15377</v>
      </c>
      <c r="C33" s="629">
        <v>37000</v>
      </c>
      <c r="D33" s="629">
        <v>0</v>
      </c>
      <c r="E33" s="2702">
        <f t="shared" si="0"/>
        <v>1295815.7999999998</v>
      </c>
      <c r="F33" s="630"/>
      <c r="G33" s="630"/>
      <c r="H33" s="630"/>
      <c r="I33" s="630"/>
      <c r="J33" s="630"/>
      <c r="K33" s="630"/>
    </row>
    <row r="34" spans="1:11" s="911" customFormat="1" ht="27.75" customHeight="1">
      <c r="A34" s="631" t="s">
        <v>15378</v>
      </c>
      <c r="B34" s="2684" t="s">
        <v>15379</v>
      </c>
      <c r="C34" s="629">
        <v>87000</v>
      </c>
      <c r="D34" s="629">
        <v>0</v>
      </c>
      <c r="E34" s="2702">
        <f t="shared" si="0"/>
        <v>1382815.7999999998</v>
      </c>
      <c r="F34" s="630"/>
      <c r="G34" s="630"/>
      <c r="H34" s="630"/>
      <c r="I34" s="630"/>
      <c r="J34" s="630"/>
      <c r="K34" s="630"/>
    </row>
    <row r="35" spans="1:11" s="911" customFormat="1" ht="27.75" customHeight="1">
      <c r="A35" s="631" t="s">
        <v>15380</v>
      </c>
      <c r="B35" s="2684" t="s">
        <v>8336</v>
      </c>
      <c r="C35" s="629">
        <v>0</v>
      </c>
      <c r="D35" s="629">
        <v>550</v>
      </c>
      <c r="E35" s="2702">
        <f t="shared" si="0"/>
        <v>1382265.7999999998</v>
      </c>
      <c r="F35" s="630"/>
      <c r="G35" s="630"/>
      <c r="H35" s="630"/>
      <c r="I35" s="630"/>
      <c r="J35" s="630"/>
      <c r="K35" s="630"/>
    </row>
    <row r="36" spans="1:11" s="911" customFormat="1" ht="27.75" customHeight="1">
      <c r="A36" s="631" t="s">
        <v>15381</v>
      </c>
      <c r="B36" s="2684" t="s">
        <v>15382</v>
      </c>
      <c r="C36" s="629">
        <v>15000</v>
      </c>
      <c r="D36" s="629">
        <v>0</v>
      </c>
      <c r="E36" s="2702">
        <f t="shared" si="0"/>
        <v>1397265.7999999998</v>
      </c>
      <c r="F36" s="630"/>
      <c r="G36" s="630"/>
      <c r="H36" s="630"/>
      <c r="I36" s="630"/>
      <c r="J36" s="630"/>
      <c r="K36" s="630"/>
    </row>
    <row r="37" spans="1:11" s="911" customFormat="1" ht="27.75" customHeight="1">
      <c r="A37" s="631" t="s">
        <v>15383</v>
      </c>
      <c r="B37" s="2684" t="s">
        <v>15384</v>
      </c>
      <c r="C37" s="629">
        <v>15000</v>
      </c>
      <c r="D37" s="629">
        <v>0</v>
      </c>
      <c r="E37" s="2702">
        <f t="shared" si="0"/>
        <v>1412265.7999999998</v>
      </c>
      <c r="F37" s="630"/>
      <c r="G37" s="630"/>
      <c r="H37" s="630"/>
      <c r="I37" s="630"/>
      <c r="J37" s="630"/>
      <c r="K37" s="630"/>
    </row>
    <row r="38" spans="1:11" s="911" customFormat="1" ht="27.75" customHeight="1">
      <c r="A38" s="631" t="s">
        <v>15385</v>
      </c>
      <c r="B38" s="2684" t="s">
        <v>15386</v>
      </c>
      <c r="C38" s="629">
        <v>15000</v>
      </c>
      <c r="D38" s="629">
        <v>0</v>
      </c>
      <c r="E38" s="2702">
        <f t="shared" si="0"/>
        <v>1427265.7999999998</v>
      </c>
      <c r="F38" s="630"/>
      <c r="G38" s="630"/>
      <c r="H38" s="630"/>
      <c r="I38" s="630"/>
      <c r="J38" s="630"/>
      <c r="K38" s="630"/>
    </row>
    <row r="39" spans="1:11" s="911" customFormat="1" ht="27.75" customHeight="1">
      <c r="A39" s="631" t="s">
        <v>15387</v>
      </c>
      <c r="B39" s="2684" t="s">
        <v>15388</v>
      </c>
      <c r="C39" s="629">
        <v>29000</v>
      </c>
      <c r="D39" s="629">
        <v>0</v>
      </c>
      <c r="E39" s="2702">
        <f t="shared" si="0"/>
        <v>1456265.7999999998</v>
      </c>
      <c r="F39" s="630"/>
      <c r="G39" s="630"/>
      <c r="H39" s="630"/>
      <c r="I39" s="630"/>
      <c r="J39" s="630"/>
      <c r="K39" s="630"/>
    </row>
    <row r="40" spans="1:11" s="911" customFormat="1" ht="27.75" customHeight="1">
      <c r="A40" s="631" t="s">
        <v>15389</v>
      </c>
      <c r="B40" s="2684" t="s">
        <v>15390</v>
      </c>
      <c r="C40" s="629">
        <v>58000</v>
      </c>
      <c r="D40" s="629">
        <v>0</v>
      </c>
      <c r="E40" s="2702">
        <f t="shared" si="0"/>
        <v>1514265.7999999998</v>
      </c>
      <c r="F40" s="630"/>
      <c r="G40" s="630"/>
      <c r="H40" s="630"/>
      <c r="I40" s="630"/>
      <c r="J40" s="630"/>
      <c r="K40" s="630"/>
    </row>
    <row r="41" spans="1:11" s="911" customFormat="1" ht="27.75" customHeight="1">
      <c r="A41" s="631" t="s">
        <v>15391</v>
      </c>
      <c r="B41" s="2684" t="s">
        <v>15392</v>
      </c>
      <c r="C41" s="629">
        <v>15000</v>
      </c>
      <c r="D41" s="629">
        <v>0</v>
      </c>
      <c r="E41" s="2702">
        <f t="shared" si="0"/>
        <v>1529265.7999999998</v>
      </c>
      <c r="F41" s="630"/>
      <c r="G41" s="630"/>
      <c r="H41" s="630"/>
      <c r="I41" s="630"/>
      <c r="J41" s="630"/>
      <c r="K41" s="630"/>
    </row>
    <row r="42" spans="1:11" s="911" customFormat="1" ht="27.75" customHeight="1">
      <c r="A42" s="631" t="s">
        <v>15393</v>
      </c>
      <c r="B42" s="2684" t="s">
        <v>15394</v>
      </c>
      <c r="C42" s="629">
        <v>27000</v>
      </c>
      <c r="D42" s="629">
        <v>0</v>
      </c>
      <c r="E42" s="2702">
        <f t="shared" si="0"/>
        <v>1556265.7999999998</v>
      </c>
      <c r="F42" s="630"/>
      <c r="G42" s="630"/>
      <c r="H42" s="630"/>
      <c r="I42" s="630"/>
      <c r="J42" s="630"/>
      <c r="K42" s="630"/>
    </row>
    <row r="43" spans="1:11" s="911" customFormat="1" ht="27.75" customHeight="1">
      <c r="A43" s="631" t="s">
        <v>15395</v>
      </c>
      <c r="B43" s="2684" t="s">
        <v>15396</v>
      </c>
      <c r="C43" s="629">
        <v>29000</v>
      </c>
      <c r="D43" s="629">
        <v>0</v>
      </c>
      <c r="E43" s="2702">
        <f t="shared" si="0"/>
        <v>1585265.7999999998</v>
      </c>
      <c r="F43" s="630"/>
      <c r="G43" s="630"/>
      <c r="H43" s="630"/>
      <c r="I43" s="630"/>
      <c r="J43" s="630"/>
      <c r="K43" s="630"/>
    </row>
    <row r="44" spans="1:11" s="911" customFormat="1" ht="27.75" customHeight="1">
      <c r="A44" s="631" t="s">
        <v>15397</v>
      </c>
      <c r="B44" s="2684" t="s">
        <v>15398</v>
      </c>
      <c r="C44" s="629">
        <v>29000</v>
      </c>
      <c r="D44" s="629">
        <v>0</v>
      </c>
      <c r="E44" s="2702">
        <f t="shared" si="0"/>
        <v>1614265.7999999998</v>
      </c>
      <c r="F44" s="630"/>
      <c r="G44" s="630"/>
      <c r="H44" s="630"/>
      <c r="I44" s="630"/>
      <c r="J44" s="630"/>
      <c r="K44" s="630"/>
    </row>
    <row r="45" spans="1:11" s="911" customFormat="1" ht="27.75" customHeight="1">
      <c r="A45" s="631" t="s">
        <v>15399</v>
      </c>
      <c r="B45" s="2684" t="s">
        <v>15400</v>
      </c>
      <c r="C45" s="629">
        <v>29000</v>
      </c>
      <c r="D45" s="629">
        <v>0</v>
      </c>
      <c r="E45" s="2702">
        <f t="shared" si="0"/>
        <v>1643265.7999999998</v>
      </c>
      <c r="F45" s="630"/>
      <c r="G45" s="630"/>
      <c r="H45" s="630"/>
      <c r="I45" s="630"/>
      <c r="J45" s="630"/>
      <c r="K45" s="630"/>
    </row>
    <row r="46" spans="1:11" s="911" customFormat="1" ht="27.75" customHeight="1">
      <c r="A46" s="631" t="s">
        <v>15401</v>
      </c>
      <c r="B46" s="2684" t="s">
        <v>15402</v>
      </c>
      <c r="C46" s="629">
        <v>37000</v>
      </c>
      <c r="D46" s="629">
        <v>0</v>
      </c>
      <c r="E46" s="2702">
        <f t="shared" si="0"/>
        <v>1680265.7999999998</v>
      </c>
      <c r="F46" s="630"/>
      <c r="G46" s="630"/>
      <c r="H46" s="630"/>
      <c r="I46" s="630"/>
      <c r="J46" s="630"/>
      <c r="K46" s="630"/>
    </row>
    <row r="47" spans="1:11" s="911" customFormat="1" ht="27.75" customHeight="1">
      <c r="A47" s="631" t="s">
        <v>15403</v>
      </c>
      <c r="B47" s="2684" t="s">
        <v>15404</v>
      </c>
      <c r="C47" s="629">
        <v>2000</v>
      </c>
      <c r="D47" s="629">
        <v>0</v>
      </c>
      <c r="E47" s="2702">
        <f t="shared" si="0"/>
        <v>1682265.7999999998</v>
      </c>
      <c r="F47" s="630"/>
      <c r="G47" s="630"/>
      <c r="H47" s="630"/>
      <c r="I47" s="630"/>
      <c r="J47" s="630"/>
      <c r="K47" s="630"/>
    </row>
    <row r="48" spans="1:11" s="911" customFormat="1" ht="27.75" customHeight="1">
      <c r="A48" s="631" t="s">
        <v>15405</v>
      </c>
      <c r="B48" s="2684" t="s">
        <v>15406</v>
      </c>
      <c r="C48" s="629">
        <v>15000</v>
      </c>
      <c r="D48" s="629">
        <v>0</v>
      </c>
      <c r="E48" s="2702">
        <f t="shared" si="0"/>
        <v>1697265.7999999998</v>
      </c>
      <c r="F48" s="630"/>
      <c r="G48" s="630"/>
      <c r="H48" s="630"/>
      <c r="I48" s="630"/>
      <c r="J48" s="630"/>
      <c r="K48" s="630"/>
    </row>
    <row r="49" spans="1:11" s="911" customFormat="1" ht="27.75" customHeight="1">
      <c r="A49" s="631" t="s">
        <v>15407</v>
      </c>
      <c r="B49" s="2684" t="s">
        <v>15408</v>
      </c>
      <c r="C49" s="629">
        <v>29000</v>
      </c>
      <c r="D49" s="629">
        <v>0</v>
      </c>
      <c r="E49" s="2702">
        <f t="shared" si="0"/>
        <v>1726265.7999999998</v>
      </c>
      <c r="F49" s="630"/>
      <c r="G49" s="630"/>
      <c r="H49" s="630"/>
      <c r="I49" s="630"/>
      <c r="J49" s="630"/>
      <c r="K49" s="630"/>
    </row>
    <row r="50" spans="1:11" s="911" customFormat="1" ht="27.75" customHeight="1">
      <c r="A50" s="631" t="s">
        <v>15409</v>
      </c>
      <c r="B50" s="2684" t="s">
        <v>15410</v>
      </c>
      <c r="C50" s="629">
        <v>29000</v>
      </c>
      <c r="D50" s="629">
        <v>0</v>
      </c>
      <c r="E50" s="2702">
        <f t="shared" si="0"/>
        <v>1755265.7999999998</v>
      </c>
      <c r="F50" s="630"/>
      <c r="G50" s="630"/>
      <c r="H50" s="630"/>
      <c r="I50" s="630"/>
      <c r="J50" s="630"/>
      <c r="K50" s="630"/>
    </row>
    <row r="51" spans="1:11" s="911" customFormat="1" ht="27.75" customHeight="1">
      <c r="A51" s="631" t="s">
        <v>15411</v>
      </c>
      <c r="B51" s="2684" t="s">
        <v>15412</v>
      </c>
      <c r="C51" s="629">
        <v>87000</v>
      </c>
      <c r="D51" s="629">
        <v>0</v>
      </c>
      <c r="E51" s="2702">
        <f t="shared" si="0"/>
        <v>1842265.7999999998</v>
      </c>
      <c r="F51" s="630"/>
      <c r="G51" s="630"/>
      <c r="H51" s="630"/>
      <c r="I51" s="630"/>
      <c r="J51" s="630"/>
      <c r="K51" s="630"/>
    </row>
    <row r="52" spans="1:11" s="911" customFormat="1" ht="27.75" customHeight="1">
      <c r="A52" s="631" t="s">
        <v>15413</v>
      </c>
      <c r="B52" s="2684" t="s">
        <v>8336</v>
      </c>
      <c r="C52" s="629">
        <v>0</v>
      </c>
      <c r="D52" s="629">
        <v>850</v>
      </c>
      <c r="E52" s="2702">
        <f t="shared" si="0"/>
        <v>1841415.7999999998</v>
      </c>
      <c r="F52" s="630"/>
      <c r="G52" s="630"/>
      <c r="H52" s="630"/>
      <c r="I52" s="630"/>
      <c r="J52" s="630"/>
      <c r="K52" s="630"/>
    </row>
    <row r="53" spans="1:11" s="911" customFormat="1" ht="27.75" customHeight="1">
      <c r="A53" s="631" t="s">
        <v>15414</v>
      </c>
      <c r="B53" s="2684" t="s">
        <v>15415</v>
      </c>
      <c r="C53" s="629">
        <v>2000</v>
      </c>
      <c r="D53" s="629">
        <v>0</v>
      </c>
      <c r="E53" s="2702">
        <f t="shared" si="0"/>
        <v>1843415.7999999998</v>
      </c>
      <c r="F53" s="630"/>
      <c r="G53" s="630"/>
      <c r="H53" s="630"/>
      <c r="I53" s="630"/>
      <c r="J53" s="630"/>
      <c r="K53" s="630"/>
    </row>
    <row r="54" spans="1:11" s="911" customFormat="1" ht="27.75" customHeight="1">
      <c r="A54" s="631" t="s">
        <v>15416</v>
      </c>
      <c r="B54" s="2684" t="s">
        <v>15415</v>
      </c>
      <c r="C54" s="629">
        <v>27000</v>
      </c>
      <c r="D54" s="629">
        <v>0</v>
      </c>
      <c r="E54" s="2702">
        <f t="shared" si="0"/>
        <v>1870415.7999999998</v>
      </c>
      <c r="F54" s="630"/>
      <c r="G54" s="630"/>
      <c r="H54" s="630"/>
      <c r="I54" s="630"/>
      <c r="J54" s="630"/>
      <c r="K54" s="630"/>
    </row>
    <row r="55" spans="1:11" s="911" customFormat="1" ht="27.75" customHeight="1">
      <c r="A55" s="631" t="s">
        <v>15417</v>
      </c>
      <c r="B55" s="2684" t="s">
        <v>15418</v>
      </c>
      <c r="C55" s="629">
        <v>29000</v>
      </c>
      <c r="D55" s="629">
        <v>0</v>
      </c>
      <c r="E55" s="2702">
        <f t="shared" si="0"/>
        <v>1899415.7999999998</v>
      </c>
      <c r="F55" s="630"/>
      <c r="G55" s="630"/>
      <c r="H55" s="630"/>
      <c r="I55" s="630"/>
      <c r="J55" s="630"/>
      <c r="K55" s="630"/>
    </row>
    <row r="56" spans="1:11" s="911" customFormat="1" ht="27.75" customHeight="1">
      <c r="A56" s="631" t="s">
        <v>15419</v>
      </c>
      <c r="B56" s="2684" t="s">
        <v>15420</v>
      </c>
      <c r="C56" s="629">
        <v>37000</v>
      </c>
      <c r="D56" s="629">
        <v>0</v>
      </c>
      <c r="E56" s="2702">
        <f t="shared" si="0"/>
        <v>1936415.7999999998</v>
      </c>
      <c r="F56" s="630"/>
      <c r="G56" s="630"/>
      <c r="H56" s="630"/>
      <c r="I56" s="630"/>
      <c r="J56" s="630"/>
      <c r="K56" s="630"/>
    </row>
    <row r="57" spans="1:11" s="911" customFormat="1" ht="27.75" customHeight="1">
      <c r="A57" s="631" t="s">
        <v>15421</v>
      </c>
      <c r="B57" s="2684" t="s">
        <v>15422</v>
      </c>
      <c r="C57" s="629">
        <v>2000</v>
      </c>
      <c r="D57" s="629">
        <v>0</v>
      </c>
      <c r="E57" s="2702">
        <f t="shared" si="0"/>
        <v>1938415.7999999998</v>
      </c>
      <c r="F57" s="630"/>
      <c r="G57" s="630"/>
      <c r="H57" s="630"/>
      <c r="I57" s="630"/>
      <c r="J57" s="630"/>
      <c r="K57" s="630"/>
    </row>
    <row r="58" spans="1:11" s="911" customFormat="1" ht="27.75" customHeight="1">
      <c r="A58" s="631" t="s">
        <v>15423</v>
      </c>
      <c r="B58" s="2684" t="s">
        <v>15424</v>
      </c>
      <c r="C58" s="629">
        <v>15000</v>
      </c>
      <c r="D58" s="629">
        <v>0</v>
      </c>
      <c r="E58" s="2702">
        <f t="shared" si="0"/>
        <v>1953415.7999999998</v>
      </c>
      <c r="F58" s="630"/>
      <c r="G58" s="630"/>
      <c r="H58" s="630"/>
      <c r="I58" s="630"/>
      <c r="J58" s="630"/>
      <c r="K58" s="630"/>
    </row>
    <row r="59" spans="1:11" s="911" customFormat="1" ht="27.75" customHeight="1">
      <c r="A59" s="631" t="s">
        <v>15425</v>
      </c>
      <c r="B59" s="2684" t="s">
        <v>15426</v>
      </c>
      <c r="C59" s="629">
        <v>15000</v>
      </c>
      <c r="D59" s="629">
        <v>0</v>
      </c>
      <c r="E59" s="2702">
        <f t="shared" si="0"/>
        <v>1968415.7999999998</v>
      </c>
      <c r="F59" s="630"/>
      <c r="G59" s="630"/>
      <c r="H59" s="630"/>
      <c r="I59" s="630"/>
      <c r="J59" s="630"/>
      <c r="K59" s="630"/>
    </row>
    <row r="60" spans="1:11" s="911" customFormat="1" ht="27.75" customHeight="1">
      <c r="A60" s="631" t="s">
        <v>15427</v>
      </c>
      <c r="B60" s="2684" t="s">
        <v>15428</v>
      </c>
      <c r="C60" s="629">
        <v>27000</v>
      </c>
      <c r="D60" s="629">
        <v>0</v>
      </c>
      <c r="E60" s="2702">
        <f t="shared" si="0"/>
        <v>1995415.7999999998</v>
      </c>
      <c r="F60" s="630"/>
      <c r="G60" s="630"/>
      <c r="H60" s="630"/>
      <c r="I60" s="630"/>
      <c r="J60" s="630"/>
      <c r="K60" s="630"/>
    </row>
    <row r="61" spans="1:11" s="911" customFormat="1" ht="27.75" customHeight="1">
      <c r="A61" s="631" t="s">
        <v>15429</v>
      </c>
      <c r="B61" s="2684" t="s">
        <v>15430</v>
      </c>
      <c r="C61" s="629">
        <v>29000</v>
      </c>
      <c r="D61" s="629">
        <v>0</v>
      </c>
      <c r="E61" s="2702">
        <f t="shared" si="0"/>
        <v>2024415.7999999998</v>
      </c>
      <c r="F61" s="630"/>
      <c r="G61" s="630"/>
      <c r="H61" s="630"/>
      <c r="I61" s="630"/>
      <c r="J61" s="630"/>
      <c r="K61" s="630"/>
    </row>
    <row r="62" spans="1:11" s="911" customFormat="1" ht="27.75" customHeight="1">
      <c r="A62" s="631" t="s">
        <v>15431</v>
      </c>
      <c r="B62" s="2684" t="s">
        <v>15432</v>
      </c>
      <c r="C62" s="629">
        <v>29000</v>
      </c>
      <c r="D62" s="629">
        <v>0</v>
      </c>
      <c r="E62" s="2702">
        <f t="shared" si="0"/>
        <v>2053415.7999999998</v>
      </c>
      <c r="F62" s="630"/>
      <c r="G62" s="630"/>
      <c r="H62" s="630"/>
      <c r="I62" s="630"/>
      <c r="J62" s="630"/>
      <c r="K62" s="630"/>
    </row>
    <row r="63" spans="1:11" s="911" customFormat="1" ht="27.75" customHeight="1">
      <c r="A63" s="631" t="s">
        <v>15433</v>
      </c>
      <c r="B63" s="2684" t="s">
        <v>15434</v>
      </c>
      <c r="C63" s="629">
        <v>29000</v>
      </c>
      <c r="D63" s="629">
        <v>0</v>
      </c>
      <c r="E63" s="2702">
        <f t="shared" si="0"/>
        <v>2082415.7999999998</v>
      </c>
      <c r="F63" s="630"/>
      <c r="G63" s="630"/>
      <c r="H63" s="630"/>
      <c r="I63" s="630"/>
      <c r="J63" s="630"/>
      <c r="K63" s="630"/>
    </row>
    <row r="64" spans="1:11" s="911" customFormat="1" ht="27.75" customHeight="1">
      <c r="A64" s="631" t="s">
        <v>15435</v>
      </c>
      <c r="B64" s="2684" t="s">
        <v>15436</v>
      </c>
      <c r="C64" s="629">
        <v>15000</v>
      </c>
      <c r="D64" s="629">
        <v>0</v>
      </c>
      <c r="E64" s="2702">
        <f t="shared" si="0"/>
        <v>2097415.7999999998</v>
      </c>
      <c r="F64" s="630"/>
      <c r="G64" s="630"/>
      <c r="H64" s="630"/>
      <c r="I64" s="630"/>
      <c r="J64" s="630"/>
      <c r="K64" s="630"/>
    </row>
    <row r="65" spans="1:11" s="911" customFormat="1" ht="27.75" customHeight="1">
      <c r="A65" s="631" t="s">
        <v>15437</v>
      </c>
      <c r="B65" s="2684" t="s">
        <v>15438</v>
      </c>
      <c r="C65" s="629">
        <v>15000</v>
      </c>
      <c r="D65" s="629">
        <v>0</v>
      </c>
      <c r="E65" s="2702">
        <f t="shared" si="0"/>
        <v>2112415.7999999998</v>
      </c>
      <c r="F65" s="630"/>
      <c r="G65" s="630"/>
      <c r="H65" s="630"/>
      <c r="I65" s="630"/>
      <c r="J65" s="630"/>
      <c r="K65" s="630"/>
    </row>
    <row r="66" spans="1:11" s="911" customFormat="1" ht="27.75" customHeight="1">
      <c r="A66" s="631" t="s">
        <v>15439</v>
      </c>
      <c r="B66" s="2684" t="s">
        <v>15440</v>
      </c>
      <c r="C66" s="629">
        <v>15000</v>
      </c>
      <c r="D66" s="629">
        <v>0</v>
      </c>
      <c r="E66" s="2702">
        <f t="shared" si="0"/>
        <v>2127415.7999999998</v>
      </c>
      <c r="F66" s="630"/>
      <c r="G66" s="630"/>
      <c r="H66" s="630"/>
      <c r="I66" s="630"/>
      <c r="J66" s="630"/>
      <c r="K66" s="630"/>
    </row>
    <row r="67" spans="1:11" s="911" customFormat="1" ht="27.75" customHeight="1">
      <c r="A67" s="631" t="s">
        <v>15441</v>
      </c>
      <c r="B67" s="2684" t="s">
        <v>15442</v>
      </c>
      <c r="C67" s="629">
        <v>29000</v>
      </c>
      <c r="D67" s="629">
        <v>0</v>
      </c>
      <c r="E67" s="2702">
        <f t="shared" si="0"/>
        <v>2156415.7999999998</v>
      </c>
      <c r="F67" s="630"/>
      <c r="G67" s="630"/>
      <c r="H67" s="630"/>
      <c r="I67" s="630"/>
      <c r="J67" s="630"/>
      <c r="K67" s="630"/>
    </row>
    <row r="68" spans="1:11" s="911" customFormat="1" ht="27.75" customHeight="1">
      <c r="A68" s="631" t="s">
        <v>15443</v>
      </c>
      <c r="B68" s="2684" t="s">
        <v>15444</v>
      </c>
      <c r="C68" s="629">
        <v>15000</v>
      </c>
      <c r="D68" s="629">
        <v>0</v>
      </c>
      <c r="E68" s="2702">
        <f t="shared" si="0"/>
        <v>2171415.7999999998</v>
      </c>
      <c r="F68" s="630"/>
      <c r="G68" s="630"/>
      <c r="H68" s="630"/>
      <c r="I68" s="630"/>
      <c r="J68" s="630"/>
      <c r="K68" s="630"/>
    </row>
    <row r="69" spans="1:11" s="911" customFormat="1" ht="27.75" customHeight="1">
      <c r="A69" s="631" t="s">
        <v>15445</v>
      </c>
      <c r="B69" s="2684" t="s">
        <v>15446</v>
      </c>
      <c r="C69" s="629">
        <v>29000</v>
      </c>
      <c r="D69" s="629">
        <v>0</v>
      </c>
      <c r="E69" s="2702">
        <f t="shared" ref="E69:E132" si="1">E68-D69+C69</f>
        <v>2200415.7999999998</v>
      </c>
      <c r="F69" s="630"/>
      <c r="G69" s="630"/>
      <c r="H69" s="630"/>
      <c r="I69" s="630"/>
      <c r="J69" s="630"/>
      <c r="K69" s="630"/>
    </row>
    <row r="70" spans="1:11" s="911" customFormat="1" ht="27.75" customHeight="1">
      <c r="A70" s="631" t="s">
        <v>15447</v>
      </c>
      <c r="B70" s="2684" t="s">
        <v>8336</v>
      </c>
      <c r="C70" s="629">
        <v>0</v>
      </c>
      <c r="D70" s="629">
        <v>800</v>
      </c>
      <c r="E70" s="2702">
        <f t="shared" si="1"/>
        <v>2199615.7999999998</v>
      </c>
      <c r="F70" s="630"/>
      <c r="G70" s="630"/>
      <c r="H70" s="630"/>
      <c r="I70" s="630"/>
      <c r="J70" s="630"/>
      <c r="K70" s="630"/>
    </row>
    <row r="71" spans="1:11" s="911" customFormat="1" ht="27.75" customHeight="1">
      <c r="A71" s="631" t="s">
        <v>15448</v>
      </c>
      <c r="B71" s="2684" t="s">
        <v>15449</v>
      </c>
      <c r="C71" s="629">
        <v>15000</v>
      </c>
      <c r="D71" s="629">
        <v>0</v>
      </c>
      <c r="E71" s="2702">
        <f t="shared" si="1"/>
        <v>2214615.7999999998</v>
      </c>
      <c r="F71" s="630"/>
      <c r="G71" s="630"/>
      <c r="H71" s="630"/>
      <c r="I71" s="630"/>
      <c r="J71" s="630"/>
      <c r="K71" s="630"/>
    </row>
    <row r="72" spans="1:11" s="911" customFormat="1" ht="27.75" customHeight="1">
      <c r="A72" s="631" t="s">
        <v>15450</v>
      </c>
      <c r="B72" s="2684" t="s">
        <v>15451</v>
      </c>
      <c r="C72" s="629">
        <v>15000</v>
      </c>
      <c r="D72" s="629">
        <v>0</v>
      </c>
      <c r="E72" s="2702">
        <f t="shared" si="1"/>
        <v>2229615.7999999998</v>
      </c>
      <c r="F72" s="630"/>
      <c r="G72" s="630"/>
      <c r="H72" s="630"/>
      <c r="I72" s="630"/>
      <c r="J72" s="630"/>
      <c r="K72" s="630"/>
    </row>
    <row r="73" spans="1:11" s="911" customFormat="1" ht="27.75" customHeight="1">
      <c r="A73" s="631" t="s">
        <v>15452</v>
      </c>
      <c r="B73" s="2684" t="s">
        <v>15453</v>
      </c>
      <c r="C73" s="629">
        <v>0</v>
      </c>
      <c r="D73" s="629">
        <v>268</v>
      </c>
      <c r="E73" s="2702">
        <f t="shared" si="1"/>
        <v>2229347.7999999998</v>
      </c>
      <c r="F73" s="630"/>
      <c r="G73" s="630"/>
      <c r="H73" s="630"/>
      <c r="I73" s="630"/>
      <c r="J73" s="630"/>
      <c r="K73" s="630"/>
    </row>
    <row r="74" spans="1:11" s="911" customFormat="1" ht="27.75" customHeight="1">
      <c r="A74" s="631" t="s">
        <v>15454</v>
      </c>
      <c r="B74" s="2684" t="s">
        <v>15455</v>
      </c>
      <c r="C74" s="629">
        <v>58000</v>
      </c>
      <c r="D74" s="629">
        <v>0</v>
      </c>
      <c r="E74" s="2702">
        <f t="shared" si="1"/>
        <v>2287347.7999999998</v>
      </c>
      <c r="F74" s="630"/>
      <c r="G74" s="630"/>
      <c r="H74" s="630"/>
      <c r="I74" s="630"/>
      <c r="J74" s="630"/>
      <c r="K74" s="630"/>
    </row>
    <row r="75" spans="1:11" s="911" customFormat="1" ht="27.75" customHeight="1">
      <c r="A75" s="631" t="s">
        <v>15456</v>
      </c>
      <c r="B75" s="2684" t="s">
        <v>15457</v>
      </c>
      <c r="C75" s="629">
        <v>58000</v>
      </c>
      <c r="D75" s="629">
        <v>0</v>
      </c>
      <c r="E75" s="2702">
        <f t="shared" si="1"/>
        <v>2345347.7999999998</v>
      </c>
      <c r="F75" s="630"/>
      <c r="G75" s="630"/>
      <c r="H75" s="630"/>
      <c r="I75" s="630"/>
      <c r="J75" s="630"/>
      <c r="K75" s="630"/>
    </row>
    <row r="76" spans="1:11" s="911" customFormat="1" ht="27.75" customHeight="1">
      <c r="A76" s="631" t="s">
        <v>15458</v>
      </c>
      <c r="B76" s="2684" t="s">
        <v>15459</v>
      </c>
      <c r="C76" s="629">
        <v>87000</v>
      </c>
      <c r="D76" s="629">
        <v>0</v>
      </c>
      <c r="E76" s="2702">
        <f t="shared" si="1"/>
        <v>2432347.7999999998</v>
      </c>
      <c r="F76" s="630"/>
      <c r="G76" s="630"/>
      <c r="H76" s="630"/>
      <c r="I76" s="630"/>
      <c r="J76" s="630"/>
      <c r="K76" s="630"/>
    </row>
    <row r="77" spans="1:11" s="911" customFormat="1" ht="27.75" customHeight="1">
      <c r="A77" s="631" t="s">
        <v>15460</v>
      </c>
      <c r="B77" s="2684" t="s">
        <v>8478</v>
      </c>
      <c r="C77" s="629">
        <v>0</v>
      </c>
      <c r="D77" s="629">
        <v>3223.32</v>
      </c>
      <c r="E77" s="2702">
        <f t="shared" si="1"/>
        <v>2429124.48</v>
      </c>
      <c r="F77" s="630"/>
      <c r="G77" s="630"/>
      <c r="H77" s="630"/>
      <c r="I77" s="630"/>
      <c r="J77" s="630"/>
      <c r="K77" s="630"/>
    </row>
    <row r="78" spans="1:11" s="911" customFormat="1" ht="27.75" customHeight="1">
      <c r="A78" s="631" t="s">
        <v>15461</v>
      </c>
      <c r="B78" s="2684" t="s">
        <v>11217</v>
      </c>
      <c r="C78" s="629">
        <v>15000</v>
      </c>
      <c r="D78" s="629">
        <v>0</v>
      </c>
      <c r="E78" s="2702">
        <f t="shared" si="1"/>
        <v>2444124.48</v>
      </c>
      <c r="F78" s="630"/>
      <c r="G78" s="630"/>
      <c r="H78" s="630"/>
      <c r="I78" s="630"/>
      <c r="J78" s="630"/>
      <c r="K78" s="630"/>
    </row>
    <row r="79" spans="1:11" s="911" customFormat="1" ht="27.75" customHeight="1">
      <c r="A79" s="631" t="s">
        <v>15462</v>
      </c>
      <c r="B79" s="2684" t="s">
        <v>15463</v>
      </c>
      <c r="C79" s="629">
        <v>87000</v>
      </c>
      <c r="D79" s="629">
        <v>0</v>
      </c>
      <c r="E79" s="2702">
        <f t="shared" si="1"/>
        <v>2531124.48</v>
      </c>
      <c r="F79" s="630"/>
      <c r="G79" s="630"/>
      <c r="H79" s="630"/>
      <c r="I79" s="630"/>
      <c r="J79" s="630"/>
      <c r="K79" s="630"/>
    </row>
    <row r="80" spans="1:11" s="911" customFormat="1" ht="27.75" customHeight="1">
      <c r="A80" s="631" t="s">
        <v>15464</v>
      </c>
      <c r="B80" s="2684" t="s">
        <v>15465</v>
      </c>
      <c r="C80" s="629">
        <v>15000</v>
      </c>
      <c r="D80" s="629">
        <v>0</v>
      </c>
      <c r="E80" s="2702">
        <f t="shared" si="1"/>
        <v>2546124.48</v>
      </c>
      <c r="F80" s="630"/>
      <c r="G80" s="630"/>
      <c r="H80" s="630"/>
      <c r="I80" s="630"/>
      <c r="J80" s="630"/>
      <c r="K80" s="630"/>
    </row>
    <row r="81" spans="1:11" s="911" customFormat="1" ht="27.75" customHeight="1">
      <c r="A81" s="631" t="s">
        <v>15466</v>
      </c>
      <c r="B81" s="2684" t="s">
        <v>15467</v>
      </c>
      <c r="C81" s="629">
        <v>58000</v>
      </c>
      <c r="D81" s="629">
        <v>0</v>
      </c>
      <c r="E81" s="2702">
        <f t="shared" si="1"/>
        <v>2604124.48</v>
      </c>
      <c r="F81" s="630"/>
      <c r="G81" s="630"/>
      <c r="H81" s="630"/>
      <c r="I81" s="630"/>
      <c r="J81" s="630"/>
      <c r="K81" s="630"/>
    </row>
    <row r="82" spans="1:11" s="911" customFormat="1" ht="27.75" customHeight="1">
      <c r="A82" s="631" t="s">
        <v>15468</v>
      </c>
      <c r="B82" s="2684" t="s">
        <v>15469</v>
      </c>
      <c r="C82" s="629">
        <v>15000</v>
      </c>
      <c r="D82" s="629">
        <v>0</v>
      </c>
      <c r="E82" s="2702">
        <f t="shared" si="1"/>
        <v>2619124.48</v>
      </c>
      <c r="F82" s="630"/>
      <c r="G82" s="630"/>
      <c r="H82" s="630"/>
      <c r="I82" s="630"/>
      <c r="J82" s="630"/>
      <c r="K82" s="630"/>
    </row>
    <row r="83" spans="1:11" s="911" customFormat="1" ht="27.75" customHeight="1">
      <c r="A83" s="631" t="s">
        <v>15470</v>
      </c>
      <c r="B83" s="2684" t="s">
        <v>15471</v>
      </c>
      <c r="C83" s="629">
        <v>58000</v>
      </c>
      <c r="D83" s="629">
        <v>0</v>
      </c>
      <c r="E83" s="2702">
        <f t="shared" si="1"/>
        <v>2677124.48</v>
      </c>
      <c r="F83" s="630"/>
      <c r="G83" s="630"/>
      <c r="H83" s="630"/>
      <c r="I83" s="630"/>
      <c r="J83" s="630"/>
      <c r="K83" s="630"/>
    </row>
    <row r="84" spans="1:11" s="911" customFormat="1" ht="27.75" customHeight="1">
      <c r="A84" s="631" t="s">
        <v>15472</v>
      </c>
      <c r="B84" s="2684" t="s">
        <v>8336</v>
      </c>
      <c r="C84" s="629">
        <v>0</v>
      </c>
      <c r="D84" s="629">
        <v>650</v>
      </c>
      <c r="E84" s="2702">
        <f t="shared" si="1"/>
        <v>2676474.48</v>
      </c>
      <c r="F84" s="630"/>
      <c r="G84" s="630"/>
      <c r="H84" s="630"/>
      <c r="I84" s="630"/>
      <c r="J84" s="630"/>
      <c r="K84" s="630"/>
    </row>
    <row r="85" spans="1:11" s="911" customFormat="1" ht="27.75" customHeight="1">
      <c r="A85" s="631" t="s">
        <v>15473</v>
      </c>
      <c r="B85" s="2684" t="s">
        <v>15474</v>
      </c>
      <c r="C85" s="629">
        <v>15000</v>
      </c>
      <c r="D85" s="629">
        <v>0</v>
      </c>
      <c r="E85" s="2702">
        <f t="shared" si="1"/>
        <v>2691474.48</v>
      </c>
      <c r="F85" s="630"/>
      <c r="G85" s="630"/>
      <c r="H85" s="630"/>
      <c r="I85" s="630"/>
      <c r="J85" s="630"/>
      <c r="K85" s="630"/>
    </row>
    <row r="86" spans="1:11" s="911" customFormat="1" ht="27.75" customHeight="1">
      <c r="A86" s="631" t="s">
        <v>15475</v>
      </c>
      <c r="B86" s="2684" t="s">
        <v>8553</v>
      </c>
      <c r="C86" s="629">
        <v>15000</v>
      </c>
      <c r="D86" s="629">
        <v>0</v>
      </c>
      <c r="E86" s="2702">
        <f t="shared" si="1"/>
        <v>2706474.48</v>
      </c>
      <c r="F86" s="630"/>
      <c r="G86" s="630"/>
      <c r="H86" s="630"/>
      <c r="I86" s="630"/>
      <c r="J86" s="630"/>
      <c r="K86" s="630"/>
    </row>
    <row r="87" spans="1:11" s="911" customFormat="1" ht="27.75" customHeight="1">
      <c r="A87" s="631" t="s">
        <v>15476</v>
      </c>
      <c r="B87" s="2684" t="s">
        <v>15477</v>
      </c>
      <c r="C87" s="629">
        <v>15000</v>
      </c>
      <c r="D87" s="629">
        <v>0</v>
      </c>
      <c r="E87" s="2702">
        <f t="shared" si="1"/>
        <v>2721474.48</v>
      </c>
      <c r="F87" s="630"/>
      <c r="G87" s="630"/>
      <c r="H87" s="630"/>
      <c r="I87" s="630"/>
      <c r="J87" s="630"/>
      <c r="K87" s="630"/>
    </row>
    <row r="88" spans="1:11" s="911" customFormat="1" ht="27.75" customHeight="1">
      <c r="A88" s="631" t="s">
        <v>15478</v>
      </c>
      <c r="B88" s="2684" t="s">
        <v>15479</v>
      </c>
      <c r="C88" s="629">
        <v>15000</v>
      </c>
      <c r="D88" s="629">
        <v>0</v>
      </c>
      <c r="E88" s="2702">
        <f t="shared" si="1"/>
        <v>2736474.48</v>
      </c>
      <c r="F88" s="630"/>
      <c r="G88" s="630"/>
      <c r="H88" s="630"/>
      <c r="I88" s="630"/>
      <c r="J88" s="630"/>
      <c r="K88" s="630"/>
    </row>
    <row r="89" spans="1:11" s="911" customFormat="1" ht="27.75" customHeight="1">
      <c r="A89" s="631" t="s">
        <v>15480</v>
      </c>
      <c r="B89" s="2684" t="s">
        <v>15481</v>
      </c>
      <c r="C89" s="629">
        <v>15000</v>
      </c>
      <c r="D89" s="629">
        <v>0</v>
      </c>
      <c r="E89" s="2702">
        <f t="shared" si="1"/>
        <v>2751474.48</v>
      </c>
      <c r="F89" s="630"/>
      <c r="G89" s="630"/>
      <c r="H89" s="630"/>
      <c r="I89" s="630"/>
      <c r="J89" s="630"/>
      <c r="K89" s="630"/>
    </row>
    <row r="90" spans="1:11" s="911" customFormat="1" ht="27.75" customHeight="1">
      <c r="A90" s="631" t="s">
        <v>15482</v>
      </c>
      <c r="B90" s="2684" t="s">
        <v>15483</v>
      </c>
      <c r="C90" s="629">
        <v>15000</v>
      </c>
      <c r="D90" s="629">
        <v>0</v>
      </c>
      <c r="E90" s="2702">
        <f t="shared" si="1"/>
        <v>2766474.48</v>
      </c>
      <c r="F90" s="630"/>
      <c r="G90" s="630"/>
      <c r="H90" s="630"/>
      <c r="I90" s="630"/>
      <c r="J90" s="630"/>
      <c r="K90" s="630"/>
    </row>
    <row r="91" spans="1:11" s="911" customFormat="1" ht="27.75" customHeight="1">
      <c r="A91" s="631" t="s">
        <v>15484</v>
      </c>
      <c r="B91" s="2684" t="s">
        <v>15485</v>
      </c>
      <c r="C91" s="629">
        <v>29000</v>
      </c>
      <c r="D91" s="629">
        <v>0</v>
      </c>
      <c r="E91" s="2702">
        <f t="shared" si="1"/>
        <v>2795474.48</v>
      </c>
      <c r="F91" s="630"/>
      <c r="G91" s="630"/>
      <c r="H91" s="630"/>
      <c r="I91" s="630"/>
      <c r="J91" s="630"/>
      <c r="K91" s="630"/>
    </row>
    <row r="92" spans="1:11" s="911" customFormat="1" ht="27.75" customHeight="1">
      <c r="A92" s="631" t="s">
        <v>15486</v>
      </c>
      <c r="B92" s="2684" t="s">
        <v>15487</v>
      </c>
      <c r="C92" s="629">
        <v>58000</v>
      </c>
      <c r="D92" s="629">
        <v>0</v>
      </c>
      <c r="E92" s="2702">
        <f t="shared" si="1"/>
        <v>2853474.48</v>
      </c>
      <c r="F92" s="630"/>
      <c r="G92" s="630"/>
      <c r="H92" s="630"/>
      <c r="I92" s="630"/>
      <c r="J92" s="630"/>
      <c r="K92" s="630"/>
    </row>
    <row r="93" spans="1:11" s="911" customFormat="1" ht="27.75" customHeight="1">
      <c r="A93" s="631" t="s">
        <v>15488</v>
      </c>
      <c r="B93" s="2684" t="s">
        <v>15489</v>
      </c>
      <c r="C93" s="629">
        <v>58000</v>
      </c>
      <c r="D93" s="629">
        <v>0</v>
      </c>
      <c r="E93" s="2702">
        <f t="shared" si="1"/>
        <v>2911474.48</v>
      </c>
      <c r="F93" s="630"/>
      <c r="G93" s="630"/>
      <c r="H93" s="630"/>
      <c r="I93" s="630"/>
      <c r="J93" s="630"/>
      <c r="K93" s="630"/>
    </row>
    <row r="94" spans="1:11" s="911" customFormat="1" ht="27.75" customHeight="1">
      <c r="A94" s="631" t="s">
        <v>15490</v>
      </c>
      <c r="B94" s="2684" t="s">
        <v>15491</v>
      </c>
      <c r="C94" s="629">
        <v>29000</v>
      </c>
      <c r="D94" s="629">
        <v>0</v>
      </c>
      <c r="E94" s="2702">
        <f t="shared" si="1"/>
        <v>2940474.48</v>
      </c>
      <c r="F94" s="630"/>
      <c r="G94" s="630"/>
      <c r="H94" s="630"/>
      <c r="I94" s="630"/>
      <c r="J94" s="630"/>
      <c r="K94" s="630"/>
    </row>
    <row r="95" spans="1:11" s="911" customFormat="1" ht="27.75" customHeight="1">
      <c r="A95" s="631" t="s">
        <v>15492</v>
      </c>
      <c r="B95" s="2684" t="s">
        <v>15493</v>
      </c>
      <c r="C95" s="629">
        <v>15000</v>
      </c>
      <c r="D95" s="629">
        <v>0</v>
      </c>
      <c r="E95" s="2702">
        <f t="shared" si="1"/>
        <v>2955474.48</v>
      </c>
      <c r="F95" s="630"/>
      <c r="G95" s="630"/>
      <c r="H95" s="630"/>
      <c r="I95" s="630"/>
      <c r="J95" s="630"/>
      <c r="K95" s="630"/>
    </row>
    <row r="96" spans="1:11" s="911" customFormat="1" ht="27.75" customHeight="1">
      <c r="A96" s="631" t="s">
        <v>15494</v>
      </c>
      <c r="B96" s="2684" t="s">
        <v>15493</v>
      </c>
      <c r="C96" s="629">
        <v>29000</v>
      </c>
      <c r="D96" s="629">
        <v>0</v>
      </c>
      <c r="E96" s="2702">
        <f t="shared" si="1"/>
        <v>2984474.48</v>
      </c>
      <c r="F96" s="630"/>
      <c r="G96" s="630"/>
      <c r="H96" s="630"/>
      <c r="I96" s="630"/>
      <c r="J96" s="630"/>
      <c r="K96" s="630"/>
    </row>
    <row r="97" spans="1:11" s="911" customFormat="1" ht="27.75" customHeight="1">
      <c r="A97" s="631" t="s">
        <v>15495</v>
      </c>
      <c r="B97" s="2684" t="s">
        <v>15496</v>
      </c>
      <c r="C97" s="629">
        <v>87000</v>
      </c>
      <c r="D97" s="629">
        <v>0</v>
      </c>
      <c r="E97" s="2702">
        <f t="shared" si="1"/>
        <v>3071474.48</v>
      </c>
      <c r="F97" s="630"/>
      <c r="G97" s="630"/>
      <c r="H97" s="630"/>
      <c r="I97" s="630"/>
      <c r="J97" s="630"/>
      <c r="K97" s="630"/>
    </row>
    <row r="98" spans="1:11" s="911" customFormat="1" ht="27.75" customHeight="1">
      <c r="A98" s="631" t="s">
        <v>15497</v>
      </c>
      <c r="B98" s="2684" t="s">
        <v>8336</v>
      </c>
      <c r="C98" s="629">
        <v>0</v>
      </c>
      <c r="D98" s="629">
        <v>600</v>
      </c>
      <c r="E98" s="2702">
        <f t="shared" si="1"/>
        <v>3070874.48</v>
      </c>
      <c r="F98" s="630"/>
      <c r="G98" s="630"/>
      <c r="H98" s="630"/>
      <c r="I98" s="630"/>
      <c r="J98" s="630"/>
      <c r="K98" s="630"/>
    </row>
    <row r="99" spans="1:11" s="911" customFormat="1" ht="27.75" customHeight="1">
      <c r="A99" s="631" t="s">
        <v>15498</v>
      </c>
      <c r="B99" s="2684" t="s">
        <v>15499</v>
      </c>
      <c r="C99" s="629">
        <v>15000</v>
      </c>
      <c r="D99" s="629">
        <v>0</v>
      </c>
      <c r="E99" s="2702">
        <f t="shared" si="1"/>
        <v>3085874.48</v>
      </c>
      <c r="F99" s="630"/>
      <c r="G99" s="630"/>
      <c r="H99" s="630"/>
      <c r="I99" s="630"/>
      <c r="J99" s="630"/>
      <c r="K99" s="630"/>
    </row>
    <row r="100" spans="1:11" s="911" customFormat="1" ht="27.75" customHeight="1">
      <c r="A100" s="631" t="s">
        <v>15500</v>
      </c>
      <c r="B100" s="2684" t="s">
        <v>15501</v>
      </c>
      <c r="C100" s="629">
        <v>29000</v>
      </c>
      <c r="D100" s="629">
        <v>0</v>
      </c>
      <c r="E100" s="2702">
        <f t="shared" si="1"/>
        <v>3114874.48</v>
      </c>
      <c r="F100" s="630"/>
      <c r="G100" s="630"/>
      <c r="H100" s="630"/>
      <c r="I100" s="630"/>
      <c r="J100" s="630"/>
      <c r="K100" s="630"/>
    </row>
    <row r="101" spans="1:11" s="911" customFormat="1" ht="27.75" customHeight="1">
      <c r="A101" s="631" t="s">
        <v>15502</v>
      </c>
      <c r="B101" s="2684" t="s">
        <v>15503</v>
      </c>
      <c r="C101" s="629">
        <v>15000</v>
      </c>
      <c r="D101" s="629">
        <v>0</v>
      </c>
      <c r="E101" s="2702">
        <f t="shared" si="1"/>
        <v>3129874.48</v>
      </c>
      <c r="F101" s="630"/>
      <c r="G101" s="630"/>
      <c r="H101" s="630"/>
      <c r="I101" s="630"/>
      <c r="J101" s="630"/>
      <c r="K101" s="630"/>
    </row>
    <row r="102" spans="1:11" s="911" customFormat="1" ht="27.75" customHeight="1">
      <c r="A102" s="631" t="s">
        <v>15504</v>
      </c>
      <c r="B102" s="2684" t="s">
        <v>15505</v>
      </c>
      <c r="C102" s="629">
        <v>37000</v>
      </c>
      <c r="D102" s="629">
        <v>0</v>
      </c>
      <c r="E102" s="2702">
        <f t="shared" si="1"/>
        <v>3166874.48</v>
      </c>
      <c r="F102" s="630"/>
      <c r="G102" s="630"/>
      <c r="H102" s="630"/>
      <c r="I102" s="630"/>
      <c r="J102" s="630"/>
      <c r="K102" s="630"/>
    </row>
    <row r="103" spans="1:11" s="911" customFormat="1" ht="27.75" customHeight="1">
      <c r="A103" s="631" t="s">
        <v>15506</v>
      </c>
      <c r="B103" s="2684" t="s">
        <v>15507</v>
      </c>
      <c r="C103" s="629">
        <v>15000</v>
      </c>
      <c r="D103" s="629">
        <v>0</v>
      </c>
      <c r="E103" s="2702">
        <f t="shared" si="1"/>
        <v>3181874.48</v>
      </c>
      <c r="F103" s="630"/>
      <c r="G103" s="630"/>
      <c r="H103" s="630"/>
      <c r="I103" s="630"/>
      <c r="J103" s="630"/>
      <c r="K103" s="630"/>
    </row>
    <row r="104" spans="1:11" s="911" customFormat="1" ht="27.75" customHeight="1">
      <c r="A104" s="631" t="s">
        <v>15508</v>
      </c>
      <c r="B104" s="2684" t="s">
        <v>15509</v>
      </c>
      <c r="C104" s="629">
        <v>29000</v>
      </c>
      <c r="D104" s="629">
        <v>0</v>
      </c>
      <c r="E104" s="2702">
        <f t="shared" si="1"/>
        <v>3210874.48</v>
      </c>
      <c r="F104" s="630"/>
      <c r="G104" s="630"/>
      <c r="H104" s="630"/>
      <c r="I104" s="630"/>
      <c r="J104" s="630"/>
      <c r="K104" s="630"/>
    </row>
    <row r="105" spans="1:11" s="911" customFormat="1" ht="27.75" customHeight="1">
      <c r="A105" s="631" t="s">
        <v>15510</v>
      </c>
      <c r="B105" s="2684" t="s">
        <v>15511</v>
      </c>
      <c r="C105" s="629">
        <v>37000</v>
      </c>
      <c r="D105" s="629">
        <v>0</v>
      </c>
      <c r="E105" s="2702">
        <f t="shared" si="1"/>
        <v>3247874.48</v>
      </c>
      <c r="F105" s="630"/>
      <c r="G105" s="630"/>
      <c r="H105" s="630"/>
      <c r="I105" s="630"/>
      <c r="J105" s="630"/>
      <c r="K105" s="630"/>
    </row>
    <row r="106" spans="1:11" s="911" customFormat="1" ht="27.75" customHeight="1">
      <c r="A106" s="631" t="s">
        <v>15512</v>
      </c>
      <c r="B106" s="2684" t="s">
        <v>15513</v>
      </c>
      <c r="C106" s="629">
        <v>15000</v>
      </c>
      <c r="D106" s="629">
        <v>0</v>
      </c>
      <c r="E106" s="2702">
        <f t="shared" si="1"/>
        <v>3262874.48</v>
      </c>
      <c r="F106" s="630"/>
      <c r="G106" s="630"/>
      <c r="H106" s="630"/>
      <c r="I106" s="630"/>
      <c r="J106" s="630"/>
      <c r="K106" s="630"/>
    </row>
    <row r="107" spans="1:11" s="911" customFormat="1" ht="27.75" customHeight="1">
      <c r="A107" s="631" t="s">
        <v>15514</v>
      </c>
      <c r="B107" s="2684" t="s">
        <v>15515</v>
      </c>
      <c r="C107" s="629">
        <v>15000</v>
      </c>
      <c r="D107" s="629">
        <v>0</v>
      </c>
      <c r="E107" s="2702">
        <f t="shared" si="1"/>
        <v>3277874.48</v>
      </c>
      <c r="F107" s="630"/>
      <c r="G107" s="630"/>
      <c r="H107" s="630"/>
      <c r="I107" s="630"/>
      <c r="J107" s="630"/>
      <c r="K107" s="630"/>
    </row>
    <row r="108" spans="1:11" s="911" customFormat="1" ht="27.75" customHeight="1">
      <c r="A108" s="631" t="s">
        <v>15516</v>
      </c>
      <c r="B108" s="2684" t="s">
        <v>15501</v>
      </c>
      <c r="C108" s="629">
        <v>29000</v>
      </c>
      <c r="D108" s="629">
        <v>0</v>
      </c>
      <c r="E108" s="2702">
        <f t="shared" si="1"/>
        <v>3306874.48</v>
      </c>
      <c r="F108" s="630"/>
      <c r="G108" s="630"/>
      <c r="H108" s="630"/>
      <c r="I108" s="630"/>
      <c r="J108" s="630"/>
      <c r="K108" s="630"/>
    </row>
    <row r="109" spans="1:11" s="911" customFormat="1" ht="27.75" customHeight="1">
      <c r="A109" s="631" t="s">
        <v>15517</v>
      </c>
      <c r="B109" s="2684" t="s">
        <v>15518</v>
      </c>
      <c r="C109" s="629">
        <v>29000</v>
      </c>
      <c r="D109" s="629">
        <v>0</v>
      </c>
      <c r="E109" s="2702">
        <f t="shared" si="1"/>
        <v>3335874.48</v>
      </c>
      <c r="F109" s="630"/>
      <c r="G109" s="630"/>
      <c r="H109" s="630"/>
      <c r="I109" s="630"/>
      <c r="J109" s="630"/>
      <c r="K109" s="630"/>
    </row>
    <row r="110" spans="1:11" s="911" customFormat="1" ht="27.75" customHeight="1">
      <c r="A110" s="631" t="s">
        <v>15519</v>
      </c>
      <c r="B110" s="2684" t="s">
        <v>8336</v>
      </c>
      <c r="C110" s="629">
        <v>0</v>
      </c>
      <c r="D110" s="629">
        <v>550</v>
      </c>
      <c r="E110" s="2702">
        <f t="shared" si="1"/>
        <v>3335324.48</v>
      </c>
      <c r="F110" s="630"/>
      <c r="G110" s="630"/>
      <c r="H110" s="630"/>
      <c r="I110" s="630"/>
      <c r="J110" s="630"/>
      <c r="K110" s="630"/>
    </row>
    <row r="111" spans="1:11" ht="27.75" customHeight="1">
      <c r="A111" s="631" t="s">
        <v>15520</v>
      </c>
      <c r="B111" s="2684" t="s">
        <v>15521</v>
      </c>
      <c r="C111" s="629">
        <v>15000</v>
      </c>
      <c r="D111" s="629">
        <v>0</v>
      </c>
      <c r="E111" s="2702">
        <f t="shared" si="1"/>
        <v>3350324.48</v>
      </c>
      <c r="F111" s="630"/>
      <c r="G111" s="630"/>
      <c r="H111" s="630"/>
      <c r="I111" s="630"/>
      <c r="J111" s="630"/>
      <c r="K111" s="630"/>
    </row>
    <row r="112" spans="1:11" s="911" customFormat="1" ht="27.75" customHeight="1">
      <c r="A112" s="631" t="s">
        <v>15522</v>
      </c>
      <c r="B112" s="2684" t="s">
        <v>15346</v>
      </c>
      <c r="C112" s="629">
        <v>37000</v>
      </c>
      <c r="D112" s="629">
        <v>0</v>
      </c>
      <c r="E112" s="2702">
        <f t="shared" si="1"/>
        <v>3387324.48</v>
      </c>
      <c r="F112" s="630"/>
      <c r="G112" s="630"/>
      <c r="H112" s="630"/>
      <c r="I112" s="630"/>
      <c r="J112" s="630"/>
      <c r="K112" s="630"/>
    </row>
    <row r="113" spans="1:11" s="911" customFormat="1" ht="27.75" customHeight="1">
      <c r="A113" s="631" t="s">
        <v>15523</v>
      </c>
      <c r="B113" s="2684" t="s">
        <v>15524</v>
      </c>
      <c r="C113" s="629">
        <v>58000</v>
      </c>
      <c r="D113" s="629">
        <v>0</v>
      </c>
      <c r="E113" s="2702">
        <f t="shared" si="1"/>
        <v>3445324.48</v>
      </c>
      <c r="F113" s="630"/>
      <c r="G113" s="630"/>
      <c r="H113" s="630"/>
      <c r="I113" s="630"/>
      <c r="J113" s="630"/>
      <c r="K113" s="630"/>
    </row>
    <row r="114" spans="1:11" s="911" customFormat="1" ht="27.75" customHeight="1">
      <c r="A114" s="631" t="s">
        <v>15525</v>
      </c>
      <c r="B114" s="2684" t="s">
        <v>15526</v>
      </c>
      <c r="C114" s="629">
        <v>37000</v>
      </c>
      <c r="D114" s="629">
        <v>0</v>
      </c>
      <c r="E114" s="2702">
        <f t="shared" si="1"/>
        <v>3482324.48</v>
      </c>
      <c r="F114" s="630"/>
      <c r="G114" s="630"/>
      <c r="H114" s="630"/>
      <c r="I114" s="630"/>
      <c r="J114" s="630"/>
      <c r="K114" s="630"/>
    </row>
    <row r="115" spans="1:11" s="911" customFormat="1" ht="27.75" customHeight="1">
      <c r="A115" s="631" t="s">
        <v>15527</v>
      </c>
      <c r="B115" s="2684" t="s">
        <v>15528</v>
      </c>
      <c r="C115" s="629">
        <v>37000</v>
      </c>
      <c r="D115" s="629">
        <v>0</v>
      </c>
      <c r="E115" s="2702">
        <f t="shared" si="1"/>
        <v>3519324.48</v>
      </c>
      <c r="F115" s="630"/>
      <c r="G115" s="630"/>
      <c r="H115" s="630"/>
      <c r="I115" s="630"/>
      <c r="J115" s="630"/>
      <c r="K115" s="630"/>
    </row>
    <row r="116" spans="1:11" s="911" customFormat="1" ht="27.75" customHeight="1">
      <c r="A116" s="631" t="s">
        <v>15529</v>
      </c>
      <c r="B116" s="2684" t="s">
        <v>15530</v>
      </c>
      <c r="C116" s="629">
        <v>37000</v>
      </c>
      <c r="D116" s="629">
        <v>0</v>
      </c>
      <c r="E116" s="2702">
        <f t="shared" si="1"/>
        <v>3556324.48</v>
      </c>
      <c r="F116" s="630"/>
      <c r="G116" s="630"/>
      <c r="H116" s="630"/>
      <c r="I116" s="630"/>
      <c r="J116" s="630"/>
      <c r="K116" s="630"/>
    </row>
    <row r="117" spans="1:11" s="911" customFormat="1" ht="27.75" customHeight="1">
      <c r="A117" s="631" t="s">
        <v>15531</v>
      </c>
      <c r="B117" s="2684" t="s">
        <v>15532</v>
      </c>
      <c r="C117" s="629">
        <v>2000</v>
      </c>
      <c r="D117" s="629">
        <v>0</v>
      </c>
      <c r="E117" s="2702">
        <f t="shared" si="1"/>
        <v>3558324.48</v>
      </c>
      <c r="F117" s="630"/>
      <c r="G117" s="630"/>
      <c r="H117" s="630"/>
      <c r="I117" s="630"/>
      <c r="J117" s="630"/>
      <c r="K117" s="630"/>
    </row>
    <row r="118" spans="1:11" s="911" customFormat="1" ht="27.75" customHeight="1">
      <c r="A118" s="631" t="s">
        <v>15533</v>
      </c>
      <c r="B118" s="2684" t="s">
        <v>15534</v>
      </c>
      <c r="C118" s="629">
        <v>27000</v>
      </c>
      <c r="D118" s="629">
        <v>0</v>
      </c>
      <c r="E118" s="2702">
        <f t="shared" si="1"/>
        <v>3585324.48</v>
      </c>
      <c r="F118" s="630"/>
      <c r="G118" s="630"/>
      <c r="H118" s="630"/>
      <c r="I118" s="630"/>
      <c r="J118" s="630"/>
      <c r="K118" s="630"/>
    </row>
    <row r="119" spans="1:11" s="911" customFormat="1" ht="27.75" customHeight="1">
      <c r="A119" s="631" t="s">
        <v>15535</v>
      </c>
      <c r="B119" s="2684" t="s">
        <v>15536</v>
      </c>
      <c r="C119" s="629">
        <v>29000</v>
      </c>
      <c r="D119" s="629">
        <v>0</v>
      </c>
      <c r="E119" s="2702">
        <f t="shared" si="1"/>
        <v>3614324.48</v>
      </c>
      <c r="F119" s="630"/>
      <c r="G119" s="630"/>
      <c r="H119" s="630"/>
      <c r="I119" s="630"/>
      <c r="J119" s="630"/>
      <c r="K119" s="630"/>
    </row>
    <row r="120" spans="1:11" s="911" customFormat="1" ht="27.75" customHeight="1">
      <c r="A120" s="631" t="s">
        <v>15537</v>
      </c>
      <c r="B120" s="2684" t="s">
        <v>15538</v>
      </c>
      <c r="C120" s="629">
        <v>58000</v>
      </c>
      <c r="D120" s="629">
        <v>0</v>
      </c>
      <c r="E120" s="2702">
        <f t="shared" si="1"/>
        <v>3672324.48</v>
      </c>
      <c r="F120" s="630"/>
      <c r="G120" s="630"/>
      <c r="H120" s="630"/>
      <c r="I120" s="630"/>
      <c r="J120" s="630"/>
      <c r="K120" s="630"/>
    </row>
    <row r="121" spans="1:11" s="911" customFormat="1" ht="27.75" customHeight="1">
      <c r="A121" s="631" t="s">
        <v>15539</v>
      </c>
      <c r="B121" s="2684" t="s">
        <v>8336</v>
      </c>
      <c r="C121" s="629">
        <v>0</v>
      </c>
      <c r="D121" s="629">
        <v>550</v>
      </c>
      <c r="E121" s="2702">
        <f t="shared" si="1"/>
        <v>3671774.48</v>
      </c>
      <c r="F121" s="630"/>
      <c r="G121" s="630"/>
      <c r="H121" s="630"/>
      <c r="I121" s="630"/>
      <c r="J121" s="630"/>
      <c r="K121" s="630"/>
    </row>
    <row r="122" spans="1:11" s="911" customFormat="1" ht="27.75" customHeight="1">
      <c r="A122" s="631" t="s">
        <v>15540</v>
      </c>
      <c r="B122" s="2684" t="s">
        <v>15541</v>
      </c>
      <c r="C122" s="629">
        <v>15000</v>
      </c>
      <c r="D122" s="629">
        <v>0</v>
      </c>
      <c r="E122" s="2702">
        <f t="shared" si="1"/>
        <v>3686774.48</v>
      </c>
      <c r="F122" s="630"/>
      <c r="G122" s="630"/>
      <c r="H122" s="630"/>
      <c r="I122" s="630"/>
      <c r="J122" s="630"/>
      <c r="K122" s="630"/>
    </row>
    <row r="123" spans="1:11" s="911" customFormat="1" ht="27.75" customHeight="1">
      <c r="A123" s="631" t="s">
        <v>15542</v>
      </c>
      <c r="B123" s="2684" t="s">
        <v>15543</v>
      </c>
      <c r="C123" s="629">
        <v>124000</v>
      </c>
      <c r="D123" s="629">
        <v>0</v>
      </c>
      <c r="E123" s="2702">
        <f t="shared" si="1"/>
        <v>3810774.48</v>
      </c>
      <c r="F123" s="630"/>
      <c r="G123" s="630"/>
      <c r="H123" s="630"/>
      <c r="I123" s="630"/>
      <c r="J123" s="630"/>
      <c r="K123" s="630"/>
    </row>
    <row r="124" spans="1:11" s="911" customFormat="1" ht="27.75" customHeight="1">
      <c r="A124" s="631" t="s">
        <v>15544</v>
      </c>
      <c r="B124" s="2684" t="s">
        <v>15545</v>
      </c>
      <c r="C124" s="629">
        <v>0</v>
      </c>
      <c r="D124" s="629">
        <v>180</v>
      </c>
      <c r="E124" s="2702">
        <f t="shared" si="1"/>
        <v>3810594.48</v>
      </c>
      <c r="F124" s="630"/>
      <c r="G124" s="630"/>
      <c r="H124" s="630"/>
      <c r="I124" s="630"/>
      <c r="J124" s="630"/>
      <c r="K124" s="630"/>
    </row>
    <row r="125" spans="1:11" s="911" customFormat="1" ht="27.75" customHeight="1">
      <c r="A125" s="631" t="s">
        <v>15546</v>
      </c>
      <c r="B125" s="2684" t="s">
        <v>15547</v>
      </c>
      <c r="C125" s="629">
        <v>29000</v>
      </c>
      <c r="D125" s="629">
        <v>0</v>
      </c>
      <c r="E125" s="2702">
        <f t="shared" si="1"/>
        <v>3839594.48</v>
      </c>
      <c r="F125" s="630"/>
      <c r="G125" s="630"/>
      <c r="H125" s="630"/>
      <c r="I125" s="630"/>
      <c r="J125" s="630"/>
      <c r="K125" s="630"/>
    </row>
    <row r="126" spans="1:11" s="911" customFormat="1" ht="27.75" customHeight="1">
      <c r="A126" s="913">
        <v>43339</v>
      </c>
      <c r="B126" s="914" t="s">
        <v>15501</v>
      </c>
      <c r="C126" s="632">
        <v>29000</v>
      </c>
      <c r="D126" s="632">
        <v>0</v>
      </c>
      <c r="E126" s="2702">
        <f t="shared" si="1"/>
        <v>3868594.48</v>
      </c>
    </row>
    <row r="127" spans="1:11" s="911" customFormat="1" ht="27.75" customHeight="1">
      <c r="A127" s="915" t="s">
        <v>15548</v>
      </c>
      <c r="B127" s="916" t="s">
        <v>8395</v>
      </c>
      <c r="C127" s="2721">
        <v>0</v>
      </c>
      <c r="D127" s="2721">
        <v>2585700</v>
      </c>
      <c r="E127" s="2702">
        <f t="shared" si="1"/>
        <v>1282894.48</v>
      </c>
    </row>
    <row r="128" spans="1:11" s="911" customFormat="1" ht="27.75" customHeight="1">
      <c r="A128" s="915" t="s">
        <v>15549</v>
      </c>
      <c r="B128" s="914" t="s">
        <v>15550</v>
      </c>
      <c r="C128" s="2721">
        <v>15000</v>
      </c>
      <c r="D128" s="2721">
        <v>0</v>
      </c>
      <c r="E128" s="2702">
        <f t="shared" si="1"/>
        <v>1297894.48</v>
      </c>
    </row>
    <row r="129" spans="1:5" s="911" customFormat="1" ht="27.75" customHeight="1">
      <c r="A129" s="915" t="s">
        <v>15551</v>
      </c>
      <c r="B129" s="914" t="s">
        <v>15552</v>
      </c>
      <c r="C129" s="2721">
        <v>29000</v>
      </c>
      <c r="D129" s="2721">
        <v>0</v>
      </c>
      <c r="E129" s="2702">
        <f t="shared" si="1"/>
        <v>1326894.48</v>
      </c>
    </row>
    <row r="130" spans="1:5" s="911" customFormat="1" ht="27.75" customHeight="1">
      <c r="A130" s="915" t="s">
        <v>15553</v>
      </c>
      <c r="B130" s="914" t="s">
        <v>15554</v>
      </c>
      <c r="C130" s="2721">
        <v>15000</v>
      </c>
      <c r="D130" s="2721">
        <v>0</v>
      </c>
      <c r="E130" s="2702">
        <f t="shared" si="1"/>
        <v>1341894.48</v>
      </c>
    </row>
    <row r="131" spans="1:5" s="911" customFormat="1" ht="27.75" customHeight="1">
      <c r="A131" s="915" t="s">
        <v>15555</v>
      </c>
      <c r="B131" s="914" t="s">
        <v>15373</v>
      </c>
      <c r="C131" s="2721">
        <v>37000</v>
      </c>
      <c r="D131" s="2721">
        <v>0</v>
      </c>
      <c r="E131" s="2702">
        <f t="shared" si="1"/>
        <v>1378894.48</v>
      </c>
    </row>
    <row r="132" spans="1:5" s="911" customFormat="1" ht="27.75" customHeight="1">
      <c r="A132" s="915" t="s">
        <v>15556</v>
      </c>
      <c r="B132" s="914" t="s">
        <v>15557</v>
      </c>
      <c r="C132" s="2721">
        <v>2000</v>
      </c>
      <c r="D132" s="2721">
        <v>0</v>
      </c>
      <c r="E132" s="2702">
        <f t="shared" si="1"/>
        <v>1380894.48</v>
      </c>
    </row>
    <row r="133" spans="1:5" s="911" customFormat="1" ht="27.75" customHeight="1">
      <c r="A133" s="915" t="s">
        <v>15558</v>
      </c>
      <c r="B133" s="914" t="s">
        <v>15559</v>
      </c>
      <c r="C133" s="2721">
        <v>29000</v>
      </c>
      <c r="D133" s="2721">
        <v>0</v>
      </c>
      <c r="E133" s="2702">
        <f t="shared" ref="E133:E196" si="2">E132-D133+C133</f>
        <v>1409894.48</v>
      </c>
    </row>
    <row r="134" spans="1:5" s="911" customFormat="1" ht="27.75" customHeight="1">
      <c r="A134" s="915" t="s">
        <v>15560</v>
      </c>
      <c r="B134" s="914" t="s">
        <v>8649</v>
      </c>
      <c r="C134" s="2721">
        <v>700000</v>
      </c>
      <c r="D134" s="2721">
        <v>0</v>
      </c>
      <c r="E134" s="2702">
        <f t="shared" si="2"/>
        <v>2109894.48</v>
      </c>
    </row>
    <row r="135" spans="1:5" s="911" customFormat="1" ht="27.75" customHeight="1">
      <c r="A135" s="915" t="s">
        <v>15561</v>
      </c>
      <c r="B135" s="914" t="s">
        <v>8336</v>
      </c>
      <c r="C135" s="2721">
        <v>0</v>
      </c>
      <c r="D135" s="2721">
        <v>550</v>
      </c>
      <c r="E135" s="2702">
        <f t="shared" si="2"/>
        <v>2109344.48</v>
      </c>
    </row>
    <row r="136" spans="1:5" s="911" customFormat="1" ht="27.75" customHeight="1">
      <c r="A136" s="915" t="s">
        <v>15562</v>
      </c>
      <c r="B136" s="914" t="s">
        <v>8478</v>
      </c>
      <c r="C136" s="2721">
        <v>0</v>
      </c>
      <c r="D136" s="2721">
        <v>2714.99</v>
      </c>
      <c r="E136" s="2702">
        <f t="shared" si="2"/>
        <v>2106629.4899999998</v>
      </c>
    </row>
    <row r="137" spans="1:5" ht="27.75" customHeight="1">
      <c r="A137" s="915" t="s">
        <v>15563</v>
      </c>
      <c r="B137" s="914" t="s">
        <v>15564</v>
      </c>
      <c r="C137" s="2721">
        <v>0</v>
      </c>
      <c r="D137" s="2721">
        <v>2000000</v>
      </c>
      <c r="E137" s="2702">
        <f t="shared" si="2"/>
        <v>106629.48999999976</v>
      </c>
    </row>
    <row r="138" spans="1:5" s="911" customFormat="1" ht="27.75" customHeight="1">
      <c r="A138" s="915" t="s">
        <v>15565</v>
      </c>
      <c r="B138" s="914" t="s">
        <v>15566</v>
      </c>
      <c r="C138" s="2721">
        <v>37000</v>
      </c>
      <c r="D138" s="2721">
        <v>0</v>
      </c>
      <c r="E138" s="2702">
        <f t="shared" si="2"/>
        <v>143629.48999999976</v>
      </c>
    </row>
    <row r="139" spans="1:5" s="911" customFormat="1" ht="27.75" customHeight="1">
      <c r="A139" s="915" t="s">
        <v>15567</v>
      </c>
      <c r="B139" s="914" t="s">
        <v>15547</v>
      </c>
      <c r="C139" s="2721">
        <v>29000</v>
      </c>
      <c r="D139" s="2721">
        <v>0</v>
      </c>
      <c r="E139" s="2702">
        <f t="shared" si="2"/>
        <v>172629.48999999976</v>
      </c>
    </row>
    <row r="140" spans="1:5" s="911" customFormat="1" ht="27.75" customHeight="1">
      <c r="A140" s="915" t="s">
        <v>15568</v>
      </c>
      <c r="B140" s="914" t="s">
        <v>15493</v>
      </c>
      <c r="C140" s="2721">
        <v>58000</v>
      </c>
      <c r="D140" s="2721">
        <v>0</v>
      </c>
      <c r="E140" s="2702">
        <f t="shared" si="2"/>
        <v>230629.48999999976</v>
      </c>
    </row>
    <row r="141" spans="1:5" ht="27.75" customHeight="1">
      <c r="A141" s="915" t="s">
        <v>15569</v>
      </c>
      <c r="B141" s="914" t="s">
        <v>15570</v>
      </c>
      <c r="C141" s="2721">
        <v>29000</v>
      </c>
      <c r="D141" s="2721">
        <v>0</v>
      </c>
      <c r="E141" s="2702">
        <f t="shared" si="2"/>
        <v>259629.48999999976</v>
      </c>
    </row>
    <row r="142" spans="1:5" ht="27.75" customHeight="1">
      <c r="A142" s="915" t="s">
        <v>15571</v>
      </c>
      <c r="B142" s="914" t="s">
        <v>15572</v>
      </c>
      <c r="C142" s="2721">
        <v>29000</v>
      </c>
      <c r="D142" s="2721">
        <v>0</v>
      </c>
      <c r="E142" s="2702">
        <f t="shared" si="2"/>
        <v>288629.48999999976</v>
      </c>
    </row>
    <row r="143" spans="1:5" s="911" customFormat="1" ht="27.75" customHeight="1">
      <c r="A143" s="915" t="s">
        <v>15573</v>
      </c>
      <c r="B143" s="914" t="s">
        <v>15538</v>
      </c>
      <c r="C143" s="2721">
        <v>29000</v>
      </c>
      <c r="D143" s="2721">
        <v>0</v>
      </c>
      <c r="E143" s="2702">
        <f t="shared" si="2"/>
        <v>317629.48999999976</v>
      </c>
    </row>
    <row r="144" spans="1:5" s="911" customFormat="1" ht="27.75" customHeight="1">
      <c r="A144" s="915" t="s">
        <v>15574</v>
      </c>
      <c r="B144" s="914" t="s">
        <v>15575</v>
      </c>
      <c r="C144" s="2721">
        <v>15000</v>
      </c>
      <c r="D144" s="2721">
        <v>0</v>
      </c>
      <c r="E144" s="2702">
        <f t="shared" si="2"/>
        <v>332629.48999999976</v>
      </c>
    </row>
    <row r="145" spans="1:5" ht="27.75" customHeight="1">
      <c r="A145" s="915" t="s">
        <v>15576</v>
      </c>
      <c r="B145" s="914" t="s">
        <v>15577</v>
      </c>
      <c r="C145" s="2721">
        <v>29000</v>
      </c>
      <c r="D145" s="2721">
        <v>0</v>
      </c>
      <c r="E145" s="2702">
        <f t="shared" si="2"/>
        <v>361629.48999999976</v>
      </c>
    </row>
    <row r="146" spans="1:5" ht="27.75" customHeight="1">
      <c r="A146" s="915" t="s">
        <v>15578</v>
      </c>
      <c r="B146" s="914" t="s">
        <v>15579</v>
      </c>
      <c r="C146" s="2721">
        <v>87000</v>
      </c>
      <c r="D146" s="2721">
        <v>0</v>
      </c>
      <c r="E146" s="2702">
        <f t="shared" si="2"/>
        <v>448629.48999999976</v>
      </c>
    </row>
    <row r="147" spans="1:5" ht="27.75" customHeight="1">
      <c r="A147" s="915" t="s">
        <v>15580</v>
      </c>
      <c r="B147" s="914" t="s">
        <v>8336</v>
      </c>
      <c r="C147" s="2721">
        <v>0</v>
      </c>
      <c r="D147" s="2721">
        <v>450</v>
      </c>
      <c r="E147" s="2702">
        <f t="shared" si="2"/>
        <v>448179.48999999976</v>
      </c>
    </row>
    <row r="148" spans="1:5" ht="27.75" customHeight="1">
      <c r="A148" s="915" t="s">
        <v>15581</v>
      </c>
      <c r="B148" s="914" t="s">
        <v>15582</v>
      </c>
      <c r="C148" s="2721">
        <v>15000</v>
      </c>
      <c r="D148" s="2721">
        <v>0</v>
      </c>
      <c r="E148" s="2702">
        <f t="shared" si="2"/>
        <v>463179.48999999976</v>
      </c>
    </row>
    <row r="149" spans="1:5" ht="27.75" customHeight="1">
      <c r="A149" s="915" t="s">
        <v>15583</v>
      </c>
      <c r="B149" s="914" t="s">
        <v>15584</v>
      </c>
      <c r="C149" s="2721">
        <v>29000</v>
      </c>
      <c r="D149" s="2721">
        <v>0</v>
      </c>
      <c r="E149" s="2702">
        <f t="shared" si="2"/>
        <v>492179.48999999976</v>
      </c>
    </row>
    <row r="150" spans="1:5" ht="27.75" customHeight="1">
      <c r="A150" s="915" t="s">
        <v>15585</v>
      </c>
      <c r="B150" s="914" t="s">
        <v>15586</v>
      </c>
      <c r="C150" s="2721">
        <v>15000</v>
      </c>
      <c r="D150" s="2721">
        <v>0</v>
      </c>
      <c r="E150" s="2702">
        <f t="shared" si="2"/>
        <v>507179.48999999976</v>
      </c>
    </row>
    <row r="151" spans="1:5" ht="27.75" customHeight="1">
      <c r="A151" s="915" t="s">
        <v>15587</v>
      </c>
      <c r="B151" s="914" t="s">
        <v>15588</v>
      </c>
      <c r="C151" s="2721">
        <v>29000</v>
      </c>
      <c r="D151" s="2721">
        <v>0</v>
      </c>
      <c r="E151" s="2702">
        <f t="shared" si="2"/>
        <v>536179.48999999976</v>
      </c>
    </row>
    <row r="152" spans="1:5" ht="27.75" customHeight="1">
      <c r="A152" s="915" t="s">
        <v>15589</v>
      </c>
      <c r="B152" s="914" t="s">
        <v>15590</v>
      </c>
      <c r="C152" s="2721">
        <v>37000</v>
      </c>
      <c r="D152" s="2721">
        <v>0</v>
      </c>
      <c r="E152" s="2702">
        <f t="shared" si="2"/>
        <v>573179.48999999976</v>
      </c>
    </row>
    <row r="153" spans="1:5" ht="27.75" customHeight="1">
      <c r="A153" s="915" t="s">
        <v>15591</v>
      </c>
      <c r="B153" s="914" t="s">
        <v>15592</v>
      </c>
      <c r="C153" s="2721">
        <v>15000</v>
      </c>
      <c r="D153" s="2721">
        <v>0</v>
      </c>
      <c r="E153" s="2702">
        <f t="shared" si="2"/>
        <v>588179.48999999976</v>
      </c>
    </row>
    <row r="154" spans="1:5" ht="27.75" customHeight="1">
      <c r="A154" s="915" t="s">
        <v>15593</v>
      </c>
      <c r="B154" s="914" t="s">
        <v>15594</v>
      </c>
      <c r="C154" s="2721">
        <v>15000</v>
      </c>
      <c r="D154" s="2721">
        <v>0</v>
      </c>
      <c r="E154" s="2702">
        <f t="shared" si="2"/>
        <v>603179.48999999976</v>
      </c>
    </row>
    <row r="155" spans="1:5" s="917" customFormat="1" ht="27.75" customHeight="1">
      <c r="A155" s="915" t="s">
        <v>15595</v>
      </c>
      <c r="B155" s="914" t="s">
        <v>15596</v>
      </c>
      <c r="C155" s="2721">
        <v>29000</v>
      </c>
      <c r="D155" s="2721">
        <v>0</v>
      </c>
      <c r="E155" s="2702">
        <f t="shared" si="2"/>
        <v>632179.48999999976</v>
      </c>
    </row>
    <row r="156" spans="1:5" ht="27.75" customHeight="1">
      <c r="A156" s="915" t="s">
        <v>8692</v>
      </c>
      <c r="B156" s="914" t="s">
        <v>15597</v>
      </c>
      <c r="C156" s="2721">
        <v>29000</v>
      </c>
      <c r="D156" s="2721">
        <v>0</v>
      </c>
      <c r="E156" s="2702">
        <f t="shared" si="2"/>
        <v>661179.48999999976</v>
      </c>
    </row>
    <row r="157" spans="1:5" s="911" customFormat="1" ht="27.75" customHeight="1">
      <c r="A157" s="915" t="s">
        <v>15598</v>
      </c>
      <c r="B157" s="914" t="s">
        <v>15599</v>
      </c>
      <c r="C157" s="2721">
        <v>37000</v>
      </c>
      <c r="D157" s="2721">
        <v>0</v>
      </c>
      <c r="E157" s="2702">
        <f t="shared" si="2"/>
        <v>698179.48999999976</v>
      </c>
    </row>
    <row r="158" spans="1:5" s="911" customFormat="1" ht="27.75" customHeight="1">
      <c r="A158" s="914" t="s">
        <v>15600</v>
      </c>
      <c r="B158" s="914" t="s">
        <v>15601</v>
      </c>
      <c r="C158" s="2721">
        <v>15000</v>
      </c>
      <c r="D158" s="2721">
        <v>0</v>
      </c>
      <c r="E158" s="2702">
        <f t="shared" si="2"/>
        <v>713179.48999999976</v>
      </c>
    </row>
    <row r="159" spans="1:5" s="911" customFormat="1" ht="27.75" customHeight="1">
      <c r="A159" s="914" t="s">
        <v>15602</v>
      </c>
      <c r="B159" s="914" t="s">
        <v>15538</v>
      </c>
      <c r="C159" s="2721">
        <v>29000</v>
      </c>
      <c r="D159" s="2721">
        <v>0</v>
      </c>
      <c r="E159" s="2702">
        <f t="shared" si="2"/>
        <v>742179.48999999976</v>
      </c>
    </row>
    <row r="160" spans="1:5" s="911" customFormat="1" ht="27.75" customHeight="1">
      <c r="A160" s="914" t="s">
        <v>15603</v>
      </c>
      <c r="B160" s="914" t="s">
        <v>15572</v>
      </c>
      <c r="C160" s="2721">
        <v>29000</v>
      </c>
      <c r="D160" s="2721">
        <v>0</v>
      </c>
      <c r="E160" s="2702">
        <f t="shared" si="2"/>
        <v>771179.48999999976</v>
      </c>
    </row>
    <row r="161" spans="1:5" s="911" customFormat="1" ht="27.75" customHeight="1">
      <c r="A161" s="914" t="s">
        <v>15604</v>
      </c>
      <c r="B161" s="914" t="s">
        <v>8336</v>
      </c>
      <c r="C161" s="2721">
        <v>0</v>
      </c>
      <c r="D161" s="2721">
        <v>650</v>
      </c>
      <c r="E161" s="2702">
        <f t="shared" si="2"/>
        <v>770529.48999999976</v>
      </c>
    </row>
    <row r="162" spans="1:5" ht="27.75" customHeight="1">
      <c r="A162" s="914" t="s">
        <v>15605</v>
      </c>
      <c r="B162" s="914" t="s">
        <v>15606</v>
      </c>
      <c r="C162" s="2721">
        <v>58000</v>
      </c>
      <c r="D162" s="2721">
        <v>0</v>
      </c>
      <c r="E162" s="2702">
        <f t="shared" si="2"/>
        <v>828529.48999999976</v>
      </c>
    </row>
    <row r="163" spans="1:5" s="911" customFormat="1" ht="27.75" customHeight="1">
      <c r="A163" s="914" t="s">
        <v>15607</v>
      </c>
      <c r="B163" s="914" t="s">
        <v>15608</v>
      </c>
      <c r="C163" s="2721">
        <v>2000</v>
      </c>
      <c r="D163" s="2721">
        <v>0</v>
      </c>
      <c r="E163" s="2702">
        <f t="shared" si="2"/>
        <v>830529.48999999976</v>
      </c>
    </row>
    <row r="164" spans="1:5" s="911" customFormat="1" ht="27.75" customHeight="1">
      <c r="A164" s="914" t="s">
        <v>15609</v>
      </c>
      <c r="B164" s="914" t="s">
        <v>15610</v>
      </c>
      <c r="C164" s="2721">
        <v>15000</v>
      </c>
      <c r="D164" s="2721">
        <v>0</v>
      </c>
      <c r="E164" s="2702">
        <f t="shared" si="2"/>
        <v>845529.48999999976</v>
      </c>
    </row>
    <row r="165" spans="1:5" s="911" customFormat="1" ht="27.75" customHeight="1">
      <c r="A165" s="914" t="s">
        <v>15611</v>
      </c>
      <c r="B165" s="914" t="s">
        <v>15612</v>
      </c>
      <c r="C165" s="2721">
        <v>15000</v>
      </c>
      <c r="D165" s="2721">
        <v>0</v>
      </c>
      <c r="E165" s="2702">
        <f t="shared" si="2"/>
        <v>860529.48999999976</v>
      </c>
    </row>
    <row r="166" spans="1:5" s="911" customFormat="1" ht="27.75" customHeight="1">
      <c r="A166" s="914" t="s">
        <v>15613</v>
      </c>
      <c r="B166" s="914" t="s">
        <v>15614</v>
      </c>
      <c r="C166" s="2721">
        <v>29000</v>
      </c>
      <c r="D166" s="2721">
        <v>0</v>
      </c>
      <c r="E166" s="2702">
        <f t="shared" si="2"/>
        <v>889529.48999999976</v>
      </c>
    </row>
    <row r="167" spans="1:5" s="911" customFormat="1" ht="27.75" customHeight="1">
      <c r="A167" s="914" t="s">
        <v>15615</v>
      </c>
      <c r="B167" s="914" t="s">
        <v>15616</v>
      </c>
      <c r="C167" s="2721">
        <v>37000</v>
      </c>
      <c r="D167" s="2721">
        <v>0</v>
      </c>
      <c r="E167" s="2702">
        <f t="shared" si="2"/>
        <v>926529.48999999976</v>
      </c>
    </row>
    <row r="168" spans="1:5" s="918" customFormat="1" ht="27.75" customHeight="1">
      <c r="A168" s="914" t="s">
        <v>15617</v>
      </c>
      <c r="B168" s="914" t="s">
        <v>15618</v>
      </c>
      <c r="C168" s="2721">
        <v>15000</v>
      </c>
      <c r="D168" s="2721">
        <v>0</v>
      </c>
      <c r="E168" s="2702">
        <f t="shared" si="2"/>
        <v>941529.48999999976</v>
      </c>
    </row>
    <row r="169" spans="1:5" s="911" customFormat="1" ht="27.75" customHeight="1">
      <c r="A169" s="914" t="s">
        <v>15619</v>
      </c>
      <c r="B169" s="914" t="s">
        <v>8336</v>
      </c>
      <c r="C169" s="2721">
        <v>0</v>
      </c>
      <c r="D169" s="2721">
        <v>300</v>
      </c>
      <c r="E169" s="2702">
        <f t="shared" si="2"/>
        <v>941229.48999999976</v>
      </c>
    </row>
    <row r="170" spans="1:5" s="911" customFormat="1" ht="27.75" customHeight="1">
      <c r="A170" s="914" t="s">
        <v>15620</v>
      </c>
      <c r="B170" s="914" t="s">
        <v>15621</v>
      </c>
      <c r="C170" s="2721">
        <v>15000</v>
      </c>
      <c r="D170" s="2721">
        <v>0</v>
      </c>
      <c r="E170" s="2702">
        <f t="shared" si="2"/>
        <v>956229.48999999976</v>
      </c>
    </row>
    <row r="171" spans="1:5" s="911" customFormat="1" ht="27.75" customHeight="1">
      <c r="A171" s="914" t="s">
        <v>15622</v>
      </c>
      <c r="B171" s="914" t="s">
        <v>15623</v>
      </c>
      <c r="C171" s="2721">
        <v>87000</v>
      </c>
      <c r="D171" s="2721">
        <v>0</v>
      </c>
      <c r="E171" s="2702">
        <f t="shared" si="2"/>
        <v>1043229.4899999998</v>
      </c>
    </row>
    <row r="172" spans="1:5" ht="27.75" customHeight="1">
      <c r="A172" s="914" t="s">
        <v>15624</v>
      </c>
      <c r="B172" s="914" t="s">
        <v>15625</v>
      </c>
      <c r="C172" s="2721">
        <v>0</v>
      </c>
      <c r="D172" s="2721">
        <v>176</v>
      </c>
      <c r="E172" s="2702">
        <f t="shared" si="2"/>
        <v>1043053.4899999998</v>
      </c>
    </row>
    <row r="173" spans="1:5" ht="27.75" customHeight="1">
      <c r="A173" s="914" t="s">
        <v>15626</v>
      </c>
      <c r="B173" s="914" t="s">
        <v>15627</v>
      </c>
      <c r="C173" s="2721">
        <v>15000</v>
      </c>
      <c r="D173" s="2721">
        <v>0</v>
      </c>
      <c r="E173" s="2702">
        <f t="shared" si="2"/>
        <v>1058053.4899999998</v>
      </c>
    </row>
    <row r="174" spans="1:5" s="919" customFormat="1" ht="27.75" customHeight="1">
      <c r="A174" s="914" t="s">
        <v>15628</v>
      </c>
      <c r="B174" s="914" t="s">
        <v>15629</v>
      </c>
      <c r="C174" s="2721">
        <v>37000</v>
      </c>
      <c r="D174" s="2721">
        <v>0</v>
      </c>
      <c r="E174" s="2702">
        <f t="shared" si="2"/>
        <v>1095053.4899999998</v>
      </c>
    </row>
    <row r="175" spans="1:5" s="911" customFormat="1" ht="27.75" customHeight="1">
      <c r="A175" s="914" t="s">
        <v>15630</v>
      </c>
      <c r="B175" s="914" t="s">
        <v>15631</v>
      </c>
      <c r="C175" s="2721">
        <v>15000</v>
      </c>
      <c r="D175" s="2721">
        <v>0</v>
      </c>
      <c r="E175" s="2702">
        <f t="shared" si="2"/>
        <v>1110053.4899999998</v>
      </c>
    </row>
    <row r="176" spans="1:5" ht="27.75" customHeight="1">
      <c r="A176" s="914" t="s">
        <v>15632</v>
      </c>
      <c r="B176" s="914" t="s">
        <v>15633</v>
      </c>
      <c r="C176" s="2721">
        <v>29000</v>
      </c>
      <c r="D176" s="2721">
        <v>0</v>
      </c>
      <c r="E176" s="2702">
        <f t="shared" si="2"/>
        <v>1139053.4899999998</v>
      </c>
    </row>
    <row r="177" spans="1:5" ht="27.75" customHeight="1">
      <c r="A177" s="914" t="s">
        <v>15634</v>
      </c>
      <c r="B177" s="914" t="s">
        <v>15635</v>
      </c>
      <c r="C177" s="2721">
        <v>2000295.89</v>
      </c>
      <c r="D177" s="2721">
        <v>0</v>
      </c>
      <c r="E177" s="2702">
        <f t="shared" si="2"/>
        <v>3139349.38</v>
      </c>
    </row>
    <row r="178" spans="1:5" s="911" customFormat="1" ht="27.75" customHeight="1">
      <c r="A178" s="914" t="s">
        <v>15636</v>
      </c>
      <c r="B178" s="914" t="s">
        <v>8395</v>
      </c>
      <c r="C178" s="2721">
        <v>0</v>
      </c>
      <c r="D178" s="2721">
        <v>2859825</v>
      </c>
      <c r="E178" s="2702">
        <f t="shared" si="2"/>
        <v>279524.37999999989</v>
      </c>
    </row>
    <row r="179" spans="1:5" ht="27.75" customHeight="1">
      <c r="A179" s="914" t="s">
        <v>15637</v>
      </c>
      <c r="B179" s="914" t="s">
        <v>8336</v>
      </c>
      <c r="C179" s="2721">
        <v>0</v>
      </c>
      <c r="D179" s="2721">
        <v>350</v>
      </c>
      <c r="E179" s="2702">
        <f t="shared" si="2"/>
        <v>279174.37999999989</v>
      </c>
    </row>
    <row r="180" spans="1:5" ht="27.75" customHeight="1">
      <c r="A180" s="914" t="s">
        <v>15638</v>
      </c>
      <c r="B180" s="914" t="s">
        <v>15639</v>
      </c>
      <c r="C180" s="2721">
        <v>15000</v>
      </c>
      <c r="D180" s="2721">
        <v>0</v>
      </c>
      <c r="E180" s="2702">
        <f t="shared" si="2"/>
        <v>294174.37999999989</v>
      </c>
    </row>
    <row r="181" spans="1:5" ht="27.75" customHeight="1">
      <c r="A181" s="914" t="s">
        <v>15640</v>
      </c>
      <c r="B181" s="914" t="s">
        <v>15641</v>
      </c>
      <c r="C181" s="2721">
        <v>15000</v>
      </c>
      <c r="D181" s="2721">
        <v>0</v>
      </c>
      <c r="E181" s="2702">
        <f t="shared" si="2"/>
        <v>309174.37999999989</v>
      </c>
    </row>
    <row r="182" spans="1:5" ht="27.75" customHeight="1">
      <c r="A182" s="914" t="s">
        <v>15642</v>
      </c>
      <c r="B182" s="914" t="s">
        <v>15643</v>
      </c>
      <c r="C182" s="2721">
        <v>15000</v>
      </c>
      <c r="D182" s="2721">
        <v>0</v>
      </c>
      <c r="E182" s="2702">
        <f t="shared" si="2"/>
        <v>324174.37999999989</v>
      </c>
    </row>
    <row r="183" spans="1:5" ht="27.75" customHeight="1">
      <c r="A183" s="914" t="s">
        <v>15644</v>
      </c>
      <c r="B183" s="914" t="s">
        <v>8478</v>
      </c>
      <c r="C183" s="2721">
        <v>0</v>
      </c>
      <c r="D183" s="2721">
        <v>3002.81</v>
      </c>
      <c r="E183" s="2702">
        <f t="shared" si="2"/>
        <v>321171.56999999989</v>
      </c>
    </row>
    <row r="184" spans="1:5" s="921" customFormat="1" ht="27.75" customHeight="1">
      <c r="A184" s="916"/>
      <c r="B184" s="920" t="s">
        <v>8775</v>
      </c>
      <c r="C184" s="2722"/>
      <c r="D184" s="2722"/>
      <c r="E184" s="2702">
        <f t="shared" si="2"/>
        <v>321171.56999999989</v>
      </c>
    </row>
    <row r="185" spans="1:5" ht="27.75" customHeight="1">
      <c r="A185" s="922" t="s">
        <v>15645</v>
      </c>
      <c r="B185" s="922" t="s">
        <v>15646</v>
      </c>
      <c r="C185" s="925">
        <v>29000</v>
      </c>
      <c r="D185" s="925">
        <v>0</v>
      </c>
      <c r="E185" s="2702">
        <f t="shared" si="2"/>
        <v>350171.56999999989</v>
      </c>
    </row>
    <row r="186" spans="1:5" ht="27.75" customHeight="1">
      <c r="A186" s="922" t="s">
        <v>15647</v>
      </c>
      <c r="B186" s="922" t="s">
        <v>15648</v>
      </c>
      <c r="C186" s="925">
        <v>29000</v>
      </c>
      <c r="D186" s="925">
        <v>0</v>
      </c>
      <c r="E186" s="2702">
        <f t="shared" si="2"/>
        <v>379171.56999999989</v>
      </c>
    </row>
    <row r="187" spans="1:5" ht="27.75" customHeight="1">
      <c r="A187" s="922" t="s">
        <v>15649</v>
      </c>
      <c r="B187" s="922" t="s">
        <v>15650</v>
      </c>
      <c r="C187" s="925">
        <v>15000</v>
      </c>
      <c r="D187" s="925">
        <v>0</v>
      </c>
      <c r="E187" s="2702">
        <f t="shared" si="2"/>
        <v>394171.56999999989</v>
      </c>
    </row>
    <row r="188" spans="1:5" ht="27.75" customHeight="1">
      <c r="A188" s="922" t="s">
        <v>15651</v>
      </c>
      <c r="B188" s="922" t="s">
        <v>15652</v>
      </c>
      <c r="C188" s="925">
        <v>15000</v>
      </c>
      <c r="D188" s="925">
        <v>0</v>
      </c>
      <c r="E188" s="2702">
        <f t="shared" si="2"/>
        <v>409171.56999999989</v>
      </c>
    </row>
    <row r="189" spans="1:5" ht="27.75" customHeight="1">
      <c r="A189" s="922" t="s">
        <v>15653</v>
      </c>
      <c r="B189" s="922" t="s">
        <v>15654</v>
      </c>
      <c r="C189" s="925">
        <v>30500</v>
      </c>
      <c r="D189" s="925">
        <v>0</v>
      </c>
      <c r="E189" s="2702">
        <f t="shared" si="2"/>
        <v>439671.56999999989</v>
      </c>
    </row>
    <row r="190" spans="1:5" ht="27.75" customHeight="1">
      <c r="A190" s="922" t="s">
        <v>15655</v>
      </c>
      <c r="B190" s="922" t="s">
        <v>8336</v>
      </c>
      <c r="C190" s="925">
        <v>0</v>
      </c>
      <c r="D190" s="925">
        <v>400</v>
      </c>
      <c r="E190" s="2702">
        <f t="shared" si="2"/>
        <v>439271.56999999989</v>
      </c>
    </row>
    <row r="191" spans="1:5" ht="27.75" customHeight="1">
      <c r="A191" s="922" t="s">
        <v>15656</v>
      </c>
      <c r="B191" s="922" t="s">
        <v>15657</v>
      </c>
      <c r="C191" s="925">
        <v>39000</v>
      </c>
      <c r="D191" s="925">
        <v>0</v>
      </c>
      <c r="E191" s="2702">
        <f t="shared" si="2"/>
        <v>478271.56999999989</v>
      </c>
    </row>
    <row r="192" spans="1:5" ht="27.75" customHeight="1">
      <c r="A192" s="922" t="s">
        <v>15658</v>
      </c>
      <c r="B192" s="922" t="s">
        <v>15659</v>
      </c>
      <c r="C192" s="925">
        <v>29500</v>
      </c>
      <c r="D192" s="925">
        <v>0</v>
      </c>
      <c r="E192" s="2702">
        <f t="shared" si="2"/>
        <v>507771.56999999989</v>
      </c>
    </row>
    <row r="193" spans="1:5" ht="27.75" customHeight="1">
      <c r="A193" s="922" t="s">
        <v>15660</v>
      </c>
      <c r="B193" s="922" t="s">
        <v>15661</v>
      </c>
      <c r="C193" s="925">
        <v>30600</v>
      </c>
      <c r="D193" s="925">
        <v>0</v>
      </c>
      <c r="E193" s="2702">
        <f t="shared" si="2"/>
        <v>538371.56999999983</v>
      </c>
    </row>
    <row r="194" spans="1:5" ht="27.75" customHeight="1">
      <c r="A194" s="922" t="s">
        <v>15662</v>
      </c>
      <c r="B194" s="922" t="s">
        <v>15663</v>
      </c>
      <c r="C194" s="925">
        <v>15000</v>
      </c>
      <c r="D194" s="925">
        <v>0</v>
      </c>
      <c r="E194" s="2702">
        <f t="shared" si="2"/>
        <v>553371.56999999983</v>
      </c>
    </row>
    <row r="195" spans="1:5" ht="27.75" customHeight="1">
      <c r="A195" s="922" t="s">
        <v>15664</v>
      </c>
      <c r="B195" s="922" t="s">
        <v>15665</v>
      </c>
      <c r="C195" s="925">
        <v>1600</v>
      </c>
      <c r="D195" s="925">
        <v>0</v>
      </c>
      <c r="E195" s="2702">
        <f t="shared" si="2"/>
        <v>554971.56999999983</v>
      </c>
    </row>
    <row r="196" spans="1:5" ht="27.75" customHeight="1">
      <c r="A196" s="922" t="s">
        <v>15666</v>
      </c>
      <c r="B196" s="922" t="s">
        <v>15667</v>
      </c>
      <c r="C196" s="925">
        <v>16000</v>
      </c>
      <c r="D196" s="925">
        <v>0</v>
      </c>
      <c r="E196" s="2702">
        <f t="shared" si="2"/>
        <v>570971.56999999983</v>
      </c>
    </row>
    <row r="197" spans="1:5" ht="27.75" customHeight="1">
      <c r="A197" s="922" t="s">
        <v>15668</v>
      </c>
      <c r="B197" s="922" t="s">
        <v>15669</v>
      </c>
      <c r="C197" s="925">
        <v>16000</v>
      </c>
      <c r="D197" s="925">
        <v>0</v>
      </c>
      <c r="E197" s="2702">
        <f t="shared" ref="E197:E260" si="3">E196-D197+C197</f>
        <v>586971.56999999983</v>
      </c>
    </row>
    <row r="198" spans="1:5" ht="27.75" customHeight="1">
      <c r="A198" s="922" t="s">
        <v>15670</v>
      </c>
      <c r="B198" s="922" t="s">
        <v>15671</v>
      </c>
      <c r="C198" s="925">
        <v>30500</v>
      </c>
      <c r="D198" s="925">
        <v>0</v>
      </c>
      <c r="E198" s="2702">
        <f t="shared" si="3"/>
        <v>617471.56999999983</v>
      </c>
    </row>
    <row r="199" spans="1:5" ht="27.75" customHeight="1">
      <c r="A199" s="922" t="s">
        <v>15672</v>
      </c>
      <c r="B199" s="922" t="s">
        <v>15673</v>
      </c>
      <c r="C199" s="925">
        <v>37000</v>
      </c>
      <c r="D199" s="925">
        <v>0</v>
      </c>
      <c r="E199" s="2702">
        <f t="shared" si="3"/>
        <v>654471.56999999983</v>
      </c>
    </row>
    <row r="200" spans="1:5" ht="27.75" customHeight="1">
      <c r="A200" s="922" t="s">
        <v>15674</v>
      </c>
      <c r="B200" s="922" t="s">
        <v>8336</v>
      </c>
      <c r="C200" s="925">
        <v>0</v>
      </c>
      <c r="D200" s="925">
        <v>450</v>
      </c>
      <c r="E200" s="2702">
        <f t="shared" si="3"/>
        <v>654021.56999999983</v>
      </c>
    </row>
    <row r="201" spans="1:5" ht="27.75" customHeight="1">
      <c r="A201" s="922" t="s">
        <v>15675</v>
      </c>
      <c r="B201" s="922" t="s">
        <v>15676</v>
      </c>
      <c r="C201" s="925">
        <v>16000</v>
      </c>
      <c r="D201" s="925">
        <v>0</v>
      </c>
      <c r="E201" s="2702">
        <f t="shared" si="3"/>
        <v>670021.56999999983</v>
      </c>
    </row>
    <row r="202" spans="1:5" ht="27.75" customHeight="1">
      <c r="A202" s="922" t="s">
        <v>15677</v>
      </c>
      <c r="B202" s="922" t="s">
        <v>15678</v>
      </c>
      <c r="C202" s="925">
        <v>16000</v>
      </c>
      <c r="D202" s="925">
        <v>0</v>
      </c>
      <c r="E202" s="2702">
        <f t="shared" si="3"/>
        <v>686021.56999999983</v>
      </c>
    </row>
    <row r="203" spans="1:5" ht="27.75" customHeight="1">
      <c r="A203" s="922" t="s">
        <v>15679</v>
      </c>
      <c r="B203" s="922" t="s">
        <v>15680</v>
      </c>
      <c r="C203" s="925">
        <v>30500</v>
      </c>
      <c r="D203" s="925">
        <v>0</v>
      </c>
      <c r="E203" s="2702">
        <f t="shared" si="3"/>
        <v>716521.56999999983</v>
      </c>
    </row>
    <row r="204" spans="1:5" ht="27.75" customHeight="1">
      <c r="A204" s="922" t="s">
        <v>15681</v>
      </c>
      <c r="B204" s="922" t="s">
        <v>15682</v>
      </c>
      <c r="C204" s="925">
        <v>1500</v>
      </c>
      <c r="D204" s="925">
        <v>0</v>
      </c>
      <c r="E204" s="2702">
        <f t="shared" si="3"/>
        <v>718021.56999999983</v>
      </c>
    </row>
    <row r="205" spans="1:5" ht="27.75" customHeight="1">
      <c r="A205" s="922" t="s">
        <v>15683</v>
      </c>
      <c r="B205" s="922" t="s">
        <v>15501</v>
      </c>
      <c r="C205" s="925">
        <v>38500</v>
      </c>
      <c r="D205" s="925">
        <v>0</v>
      </c>
      <c r="E205" s="2702">
        <f t="shared" si="3"/>
        <v>756521.56999999983</v>
      </c>
    </row>
    <row r="206" spans="1:5" ht="27.75" customHeight="1">
      <c r="A206" s="922" t="s">
        <v>15684</v>
      </c>
      <c r="B206" s="922" t="s">
        <v>15685</v>
      </c>
      <c r="C206" s="925">
        <v>30500</v>
      </c>
      <c r="D206" s="925">
        <v>0</v>
      </c>
      <c r="E206" s="2702">
        <f t="shared" si="3"/>
        <v>787021.56999999983</v>
      </c>
    </row>
    <row r="207" spans="1:5" ht="27.75" customHeight="1">
      <c r="A207" s="922" t="s">
        <v>15686</v>
      </c>
      <c r="B207" s="922" t="s">
        <v>15687</v>
      </c>
      <c r="C207" s="925">
        <v>30500</v>
      </c>
      <c r="D207" s="925">
        <v>0</v>
      </c>
      <c r="E207" s="2702">
        <f t="shared" si="3"/>
        <v>817521.56999999983</v>
      </c>
    </row>
    <row r="208" spans="1:5" ht="27.75" customHeight="1">
      <c r="A208" s="922" t="s">
        <v>15688</v>
      </c>
      <c r="B208" s="922" t="s">
        <v>15689</v>
      </c>
      <c r="C208" s="925">
        <v>3000</v>
      </c>
      <c r="D208" s="925">
        <v>0</v>
      </c>
      <c r="E208" s="2702">
        <f t="shared" si="3"/>
        <v>820521.56999999983</v>
      </c>
    </row>
    <row r="209" spans="1:5" ht="27.75" customHeight="1">
      <c r="A209" s="922" t="s">
        <v>15690</v>
      </c>
      <c r="B209" s="922" t="s">
        <v>15691</v>
      </c>
      <c r="C209" s="925">
        <v>139000</v>
      </c>
      <c r="D209" s="925">
        <v>0</v>
      </c>
      <c r="E209" s="2702">
        <f t="shared" si="3"/>
        <v>959521.56999999983</v>
      </c>
    </row>
    <row r="210" spans="1:5" ht="27.75" customHeight="1">
      <c r="A210" s="922" t="s">
        <v>15692</v>
      </c>
      <c r="B210" s="922" t="s">
        <v>8336</v>
      </c>
      <c r="C210" s="925">
        <v>0</v>
      </c>
      <c r="D210" s="925">
        <v>450</v>
      </c>
      <c r="E210" s="2702">
        <f t="shared" si="3"/>
        <v>959071.56999999983</v>
      </c>
    </row>
    <row r="211" spans="1:5" ht="27.75" customHeight="1">
      <c r="A211" s="922" t="s">
        <v>15693</v>
      </c>
      <c r="B211" s="922" t="s">
        <v>15694</v>
      </c>
      <c r="C211" s="925">
        <v>16000</v>
      </c>
      <c r="D211" s="925">
        <v>0</v>
      </c>
      <c r="E211" s="2702">
        <f t="shared" si="3"/>
        <v>975071.56999999983</v>
      </c>
    </row>
    <row r="212" spans="1:5" ht="27.75" customHeight="1">
      <c r="A212" s="922" t="s">
        <v>15695</v>
      </c>
      <c r="B212" s="922" t="s">
        <v>15696</v>
      </c>
      <c r="C212" s="925">
        <v>16000</v>
      </c>
      <c r="D212" s="925">
        <v>0</v>
      </c>
      <c r="E212" s="2702">
        <f t="shared" si="3"/>
        <v>991071.56999999983</v>
      </c>
    </row>
    <row r="213" spans="1:5" ht="27.75" customHeight="1">
      <c r="A213" s="922" t="s">
        <v>8846</v>
      </c>
      <c r="B213" s="922" t="s">
        <v>15697</v>
      </c>
      <c r="C213" s="925">
        <v>61000</v>
      </c>
      <c r="D213" s="925">
        <v>0</v>
      </c>
      <c r="E213" s="2702">
        <f t="shared" si="3"/>
        <v>1052071.5699999998</v>
      </c>
    </row>
    <row r="214" spans="1:5" ht="27.75" customHeight="1">
      <c r="A214" s="922" t="s">
        <v>15698</v>
      </c>
      <c r="B214" s="922" t="s">
        <v>15699</v>
      </c>
      <c r="C214" s="925">
        <v>91500</v>
      </c>
      <c r="D214" s="925">
        <v>0</v>
      </c>
      <c r="E214" s="2702">
        <f t="shared" si="3"/>
        <v>1143571.5699999998</v>
      </c>
    </row>
    <row r="215" spans="1:5" ht="27.75" customHeight="1">
      <c r="A215" s="922" t="s">
        <v>15700</v>
      </c>
      <c r="B215" s="922" t="s">
        <v>15701</v>
      </c>
      <c r="C215" s="925">
        <v>91500</v>
      </c>
      <c r="D215" s="925">
        <v>0</v>
      </c>
      <c r="E215" s="2702">
        <f t="shared" si="3"/>
        <v>1235071.5699999998</v>
      </c>
    </row>
    <row r="216" spans="1:5" ht="27.75" customHeight="1">
      <c r="A216" s="922" t="s">
        <v>15702</v>
      </c>
      <c r="B216" s="922" t="s">
        <v>15703</v>
      </c>
      <c r="C216" s="925">
        <v>38500</v>
      </c>
      <c r="D216" s="925">
        <v>0</v>
      </c>
      <c r="E216" s="2702">
        <f t="shared" si="3"/>
        <v>1273571.5699999998</v>
      </c>
    </row>
    <row r="217" spans="1:5" ht="27.75" customHeight="1">
      <c r="A217" s="922" t="s">
        <v>15704</v>
      </c>
      <c r="B217" s="922" t="s">
        <v>15705</v>
      </c>
      <c r="C217" s="925">
        <v>61000</v>
      </c>
      <c r="D217" s="925">
        <v>0</v>
      </c>
      <c r="E217" s="2702">
        <f t="shared" si="3"/>
        <v>1334571.5699999998</v>
      </c>
    </row>
    <row r="218" spans="1:5" ht="27.75" customHeight="1">
      <c r="A218" s="922" t="s">
        <v>15706</v>
      </c>
      <c r="B218" s="922" t="s">
        <v>15707</v>
      </c>
      <c r="C218" s="925">
        <v>91500</v>
      </c>
      <c r="D218" s="925">
        <v>0</v>
      </c>
      <c r="E218" s="2702">
        <f t="shared" si="3"/>
        <v>1426071.5699999998</v>
      </c>
    </row>
    <row r="219" spans="1:5" ht="27.75" customHeight="1">
      <c r="A219" s="922" t="s">
        <v>15708</v>
      </c>
      <c r="B219" s="922" t="s">
        <v>15709</v>
      </c>
      <c r="C219" s="925">
        <v>16000</v>
      </c>
      <c r="D219" s="925">
        <v>0</v>
      </c>
      <c r="E219" s="2702">
        <f t="shared" si="3"/>
        <v>1442071.5699999998</v>
      </c>
    </row>
    <row r="220" spans="1:5" ht="27.75" customHeight="1">
      <c r="A220" s="922" t="s">
        <v>15710</v>
      </c>
      <c r="B220" s="922" t="s">
        <v>15709</v>
      </c>
      <c r="C220" s="925">
        <v>61000</v>
      </c>
      <c r="D220" s="925">
        <v>0</v>
      </c>
      <c r="E220" s="2702">
        <f t="shared" si="3"/>
        <v>1503071.5699999998</v>
      </c>
    </row>
    <row r="221" spans="1:5" ht="27.75" customHeight="1">
      <c r="A221" s="922" t="s">
        <v>15711</v>
      </c>
      <c r="B221" s="922" t="s">
        <v>15712</v>
      </c>
      <c r="C221" s="925">
        <v>38500</v>
      </c>
      <c r="D221" s="925">
        <v>0</v>
      </c>
      <c r="E221" s="2702">
        <f t="shared" si="3"/>
        <v>1541571.5699999998</v>
      </c>
    </row>
    <row r="222" spans="1:5" ht="27.75" customHeight="1">
      <c r="A222" s="922" t="s">
        <v>15713</v>
      </c>
      <c r="B222" s="922" t="s">
        <v>15714</v>
      </c>
      <c r="C222" s="925">
        <v>38500</v>
      </c>
      <c r="D222" s="925">
        <v>0</v>
      </c>
      <c r="E222" s="2702">
        <f t="shared" si="3"/>
        <v>1580071.5699999998</v>
      </c>
    </row>
    <row r="223" spans="1:5" ht="27.75" customHeight="1">
      <c r="A223" s="922" t="s">
        <v>15715</v>
      </c>
      <c r="B223" s="922" t="s">
        <v>15716</v>
      </c>
      <c r="C223" s="925">
        <v>16000</v>
      </c>
      <c r="D223" s="925">
        <v>0</v>
      </c>
      <c r="E223" s="2702">
        <f t="shared" si="3"/>
        <v>1596071.5699999998</v>
      </c>
    </row>
    <row r="224" spans="1:5" ht="27.75" customHeight="1">
      <c r="A224" s="922" t="s">
        <v>15717</v>
      </c>
      <c r="B224" s="922" t="s">
        <v>15718</v>
      </c>
      <c r="C224" s="925">
        <v>30500</v>
      </c>
      <c r="D224" s="925">
        <v>0</v>
      </c>
      <c r="E224" s="2702">
        <f t="shared" si="3"/>
        <v>1626571.5699999998</v>
      </c>
    </row>
    <row r="225" spans="1:5" ht="27.75" customHeight="1">
      <c r="A225" s="922" t="s">
        <v>15719</v>
      </c>
      <c r="B225" s="922" t="s">
        <v>15720</v>
      </c>
      <c r="C225" s="925">
        <v>27000</v>
      </c>
      <c r="D225" s="925">
        <v>0</v>
      </c>
      <c r="E225" s="2702">
        <f t="shared" si="3"/>
        <v>1653571.5699999998</v>
      </c>
    </row>
    <row r="226" spans="1:5" ht="27.75" customHeight="1">
      <c r="A226" s="922" t="s">
        <v>15721</v>
      </c>
      <c r="B226" s="922" t="s">
        <v>15722</v>
      </c>
      <c r="C226" s="925">
        <v>39500</v>
      </c>
      <c r="D226" s="925">
        <v>0</v>
      </c>
      <c r="E226" s="2702">
        <f t="shared" si="3"/>
        <v>1693071.5699999998</v>
      </c>
    </row>
    <row r="227" spans="1:5" ht="27.75" customHeight="1">
      <c r="A227" s="922" t="s">
        <v>15723</v>
      </c>
      <c r="B227" s="922" t="s">
        <v>15724</v>
      </c>
      <c r="C227" s="925">
        <v>61000</v>
      </c>
      <c r="D227" s="925">
        <v>0</v>
      </c>
      <c r="E227" s="2702">
        <f t="shared" si="3"/>
        <v>1754071.5699999998</v>
      </c>
    </row>
    <row r="228" spans="1:5" ht="27.75" customHeight="1">
      <c r="A228" s="922" t="s">
        <v>15725</v>
      </c>
      <c r="B228" s="922" t="s">
        <v>8336</v>
      </c>
      <c r="C228" s="925">
        <v>0</v>
      </c>
      <c r="D228" s="925">
        <v>850</v>
      </c>
      <c r="E228" s="2702">
        <f t="shared" si="3"/>
        <v>1753221.5699999998</v>
      </c>
    </row>
    <row r="229" spans="1:5" ht="27.75" customHeight="1">
      <c r="A229" s="922" t="s">
        <v>15726</v>
      </c>
      <c r="B229" s="922" t="s">
        <v>15727</v>
      </c>
      <c r="C229" s="925">
        <v>38500</v>
      </c>
      <c r="D229" s="925">
        <v>0</v>
      </c>
      <c r="E229" s="2702">
        <f t="shared" si="3"/>
        <v>1791721.5699999998</v>
      </c>
    </row>
    <row r="230" spans="1:5" ht="27.75" customHeight="1">
      <c r="A230" s="922" t="s">
        <v>15728</v>
      </c>
      <c r="B230" s="922" t="s">
        <v>15729</v>
      </c>
      <c r="C230" s="925">
        <v>91500</v>
      </c>
      <c r="D230" s="925">
        <v>0</v>
      </c>
      <c r="E230" s="2702">
        <f t="shared" si="3"/>
        <v>1883221.5699999998</v>
      </c>
    </row>
    <row r="231" spans="1:5" ht="27.75" customHeight="1">
      <c r="A231" s="922" t="s">
        <v>15730</v>
      </c>
      <c r="B231" s="922" t="s">
        <v>15731</v>
      </c>
      <c r="C231" s="925">
        <v>30500</v>
      </c>
      <c r="D231" s="925">
        <v>0</v>
      </c>
      <c r="E231" s="2702">
        <f t="shared" si="3"/>
        <v>1913721.5699999998</v>
      </c>
    </row>
    <row r="232" spans="1:5" ht="27.75" customHeight="1">
      <c r="A232" s="922" t="s">
        <v>15732</v>
      </c>
      <c r="B232" s="922" t="s">
        <v>15733</v>
      </c>
      <c r="C232" s="925">
        <v>91500</v>
      </c>
      <c r="D232" s="925">
        <v>0</v>
      </c>
      <c r="E232" s="2702">
        <f t="shared" si="3"/>
        <v>2005221.5699999998</v>
      </c>
    </row>
    <row r="233" spans="1:5" ht="27.75" customHeight="1">
      <c r="A233" s="922" t="s">
        <v>15734</v>
      </c>
      <c r="B233" s="922" t="s">
        <v>15735</v>
      </c>
      <c r="C233" s="925">
        <v>0</v>
      </c>
      <c r="D233" s="925">
        <v>192</v>
      </c>
      <c r="E233" s="2702">
        <f t="shared" si="3"/>
        <v>2005029.5699999998</v>
      </c>
    </row>
    <row r="234" spans="1:5" ht="27.75" customHeight="1">
      <c r="A234" s="922" t="s">
        <v>15736</v>
      </c>
      <c r="B234" s="922" t="s">
        <v>15737</v>
      </c>
      <c r="C234" s="925">
        <v>91500</v>
      </c>
      <c r="D234" s="925">
        <v>0</v>
      </c>
      <c r="E234" s="2702">
        <f t="shared" si="3"/>
        <v>2096529.5699999998</v>
      </c>
    </row>
    <row r="235" spans="1:5" ht="27.75" customHeight="1">
      <c r="A235" s="922" t="s">
        <v>15738</v>
      </c>
      <c r="B235" s="922" t="s">
        <v>15739</v>
      </c>
      <c r="C235" s="925">
        <v>30500</v>
      </c>
      <c r="D235" s="925">
        <v>0</v>
      </c>
      <c r="E235" s="2702">
        <f t="shared" si="3"/>
        <v>2127029.5699999998</v>
      </c>
    </row>
    <row r="236" spans="1:5" ht="27.75" customHeight="1">
      <c r="A236" s="922" t="s">
        <v>15740</v>
      </c>
      <c r="B236" s="922" t="s">
        <v>15741</v>
      </c>
      <c r="C236" s="925">
        <v>99500</v>
      </c>
      <c r="D236" s="925">
        <v>0</v>
      </c>
      <c r="E236" s="2702">
        <f t="shared" si="3"/>
        <v>2226529.5699999998</v>
      </c>
    </row>
    <row r="237" spans="1:5" ht="27.75" customHeight="1">
      <c r="A237" s="922" t="s">
        <v>15742</v>
      </c>
      <c r="B237" s="922" t="s">
        <v>15743</v>
      </c>
      <c r="C237" s="925">
        <v>38500</v>
      </c>
      <c r="D237" s="925">
        <v>0</v>
      </c>
      <c r="E237" s="2702">
        <f t="shared" si="3"/>
        <v>2265029.5699999998</v>
      </c>
    </row>
    <row r="238" spans="1:5" ht="27.75" customHeight="1">
      <c r="A238" s="922" t="s">
        <v>15744</v>
      </c>
      <c r="B238" s="922" t="s">
        <v>15745</v>
      </c>
      <c r="C238" s="925">
        <v>38500</v>
      </c>
      <c r="D238" s="925">
        <v>0</v>
      </c>
      <c r="E238" s="2702">
        <f t="shared" si="3"/>
        <v>2303529.5699999998</v>
      </c>
    </row>
    <row r="239" spans="1:5" ht="27.75" customHeight="1">
      <c r="A239" s="922" t="s">
        <v>15746</v>
      </c>
      <c r="B239" s="922" t="s">
        <v>15747</v>
      </c>
      <c r="C239" s="925">
        <v>29500</v>
      </c>
      <c r="D239" s="925">
        <v>0</v>
      </c>
      <c r="E239" s="2702">
        <f t="shared" si="3"/>
        <v>2333029.5699999998</v>
      </c>
    </row>
    <row r="240" spans="1:5" ht="27.75" customHeight="1">
      <c r="A240" s="922" t="s">
        <v>15748</v>
      </c>
      <c r="B240" s="922" t="s">
        <v>15749</v>
      </c>
      <c r="C240" s="925">
        <v>91500</v>
      </c>
      <c r="D240" s="925">
        <v>0</v>
      </c>
      <c r="E240" s="2702">
        <f t="shared" si="3"/>
        <v>2424529.5699999998</v>
      </c>
    </row>
    <row r="241" spans="1:5" ht="27.75" customHeight="1">
      <c r="A241" s="922" t="s">
        <v>15750</v>
      </c>
      <c r="B241" s="922" t="s">
        <v>15751</v>
      </c>
      <c r="C241" s="925">
        <v>30500</v>
      </c>
      <c r="D241" s="925">
        <v>0</v>
      </c>
      <c r="E241" s="2702">
        <f t="shared" si="3"/>
        <v>2455029.5699999998</v>
      </c>
    </row>
    <row r="242" spans="1:5" ht="27.75" customHeight="1">
      <c r="A242" s="922" t="s">
        <v>15752</v>
      </c>
      <c r="B242" s="922" t="s">
        <v>15753</v>
      </c>
      <c r="C242" s="925">
        <v>38500</v>
      </c>
      <c r="D242" s="925">
        <v>0</v>
      </c>
      <c r="E242" s="2702">
        <f t="shared" si="3"/>
        <v>2493529.5699999998</v>
      </c>
    </row>
    <row r="243" spans="1:5" ht="27.75" customHeight="1">
      <c r="A243" s="922" t="s">
        <v>15754</v>
      </c>
      <c r="B243" s="922" t="s">
        <v>15755</v>
      </c>
      <c r="C243" s="925">
        <v>15000</v>
      </c>
      <c r="D243" s="925">
        <v>0</v>
      </c>
      <c r="E243" s="2702">
        <f t="shared" si="3"/>
        <v>2508529.5699999998</v>
      </c>
    </row>
    <row r="244" spans="1:5" ht="27.75" customHeight="1">
      <c r="A244" s="922" t="s">
        <v>15756</v>
      </c>
      <c r="B244" s="922" t="s">
        <v>15757</v>
      </c>
      <c r="C244" s="925">
        <v>15000</v>
      </c>
      <c r="D244" s="925">
        <v>0</v>
      </c>
      <c r="E244" s="2702">
        <f t="shared" si="3"/>
        <v>2523529.5699999998</v>
      </c>
    </row>
    <row r="245" spans="1:5" ht="27.75" customHeight="1">
      <c r="A245" s="922" t="s">
        <v>15758</v>
      </c>
      <c r="B245" s="922" t="s">
        <v>15489</v>
      </c>
      <c r="C245" s="925">
        <v>1500</v>
      </c>
      <c r="D245" s="925">
        <v>0</v>
      </c>
      <c r="E245" s="2702">
        <f t="shared" si="3"/>
        <v>2525029.5699999998</v>
      </c>
    </row>
    <row r="246" spans="1:5" ht="27.75" customHeight="1">
      <c r="A246" s="922" t="s">
        <v>15759</v>
      </c>
      <c r="B246" s="922" t="s">
        <v>15760</v>
      </c>
      <c r="C246" s="925">
        <v>61000</v>
      </c>
      <c r="D246" s="925">
        <v>0</v>
      </c>
      <c r="E246" s="2702">
        <f t="shared" si="3"/>
        <v>2586029.5699999998</v>
      </c>
    </row>
    <row r="247" spans="1:5" ht="27.75" customHeight="1">
      <c r="A247" s="922" t="s">
        <v>15761</v>
      </c>
      <c r="B247" s="922" t="s">
        <v>15762</v>
      </c>
      <c r="C247" s="925">
        <v>91500</v>
      </c>
      <c r="D247" s="925">
        <v>0</v>
      </c>
      <c r="E247" s="2702">
        <f t="shared" si="3"/>
        <v>2677529.5699999998</v>
      </c>
    </row>
    <row r="248" spans="1:5" ht="27.75" customHeight="1">
      <c r="A248" s="922" t="s">
        <v>15763</v>
      </c>
      <c r="B248" s="922" t="s">
        <v>15764</v>
      </c>
      <c r="C248" s="925">
        <v>29000</v>
      </c>
      <c r="D248" s="925">
        <v>0</v>
      </c>
      <c r="E248" s="2702">
        <f t="shared" si="3"/>
        <v>2706529.57</v>
      </c>
    </row>
    <row r="249" spans="1:5" ht="27.75" customHeight="1">
      <c r="A249" s="922" t="s">
        <v>15765</v>
      </c>
      <c r="B249" s="922" t="s">
        <v>15766</v>
      </c>
      <c r="C249" s="925">
        <v>3500</v>
      </c>
      <c r="D249" s="925">
        <v>0</v>
      </c>
      <c r="E249" s="2702">
        <f t="shared" si="3"/>
        <v>2710029.57</v>
      </c>
    </row>
    <row r="250" spans="1:5" ht="27.75" customHeight="1">
      <c r="A250" s="922" t="s">
        <v>15767</v>
      </c>
      <c r="B250" s="922" t="s">
        <v>15768</v>
      </c>
      <c r="C250" s="925">
        <v>30500</v>
      </c>
      <c r="D250" s="925">
        <v>0</v>
      </c>
      <c r="E250" s="2702">
        <f t="shared" si="3"/>
        <v>2740529.57</v>
      </c>
    </row>
    <row r="251" spans="1:5" ht="27.75" customHeight="1">
      <c r="A251" s="922" t="s">
        <v>15769</v>
      </c>
      <c r="B251" s="922" t="s">
        <v>8336</v>
      </c>
      <c r="C251" s="925">
        <v>0</v>
      </c>
      <c r="D251" s="925">
        <v>1050</v>
      </c>
      <c r="E251" s="2702">
        <f t="shared" si="3"/>
        <v>2739479.57</v>
      </c>
    </row>
    <row r="252" spans="1:5" ht="27.75" customHeight="1">
      <c r="A252" s="922" t="s">
        <v>15770</v>
      </c>
      <c r="B252" s="922" t="s">
        <v>15771</v>
      </c>
      <c r="C252" s="925">
        <v>1500</v>
      </c>
      <c r="D252" s="925">
        <v>0</v>
      </c>
      <c r="E252" s="2702">
        <f t="shared" si="3"/>
        <v>2740979.57</v>
      </c>
    </row>
    <row r="253" spans="1:5" ht="27.75" customHeight="1">
      <c r="A253" s="922" t="s">
        <v>15772</v>
      </c>
      <c r="B253" s="922" t="s">
        <v>15773</v>
      </c>
      <c r="C253" s="925">
        <v>38500</v>
      </c>
      <c r="D253" s="925">
        <v>0</v>
      </c>
      <c r="E253" s="2702">
        <f t="shared" si="3"/>
        <v>2779479.57</v>
      </c>
    </row>
    <row r="254" spans="1:5" ht="27.75" customHeight="1">
      <c r="A254" s="922" t="s">
        <v>15774</v>
      </c>
      <c r="B254" s="922" t="s">
        <v>15775</v>
      </c>
      <c r="C254" s="925">
        <v>30500</v>
      </c>
      <c r="D254" s="925">
        <v>0</v>
      </c>
      <c r="E254" s="2702">
        <f t="shared" si="3"/>
        <v>2809979.57</v>
      </c>
    </row>
    <row r="255" spans="1:5" ht="27.75" customHeight="1">
      <c r="A255" s="922" t="s">
        <v>15776</v>
      </c>
      <c r="B255" s="922" t="s">
        <v>15777</v>
      </c>
      <c r="C255" s="925">
        <v>61000</v>
      </c>
      <c r="D255" s="925">
        <v>0</v>
      </c>
      <c r="E255" s="2702">
        <f t="shared" si="3"/>
        <v>2870979.57</v>
      </c>
    </row>
    <row r="256" spans="1:5" ht="27.75" customHeight="1">
      <c r="A256" s="922" t="s">
        <v>15778</v>
      </c>
      <c r="B256" s="922" t="s">
        <v>15779</v>
      </c>
      <c r="C256" s="925">
        <v>61000</v>
      </c>
      <c r="D256" s="925">
        <v>0</v>
      </c>
      <c r="E256" s="2702">
        <f t="shared" si="3"/>
        <v>2931979.57</v>
      </c>
    </row>
    <row r="257" spans="1:5" ht="27.75" customHeight="1">
      <c r="A257" s="922" t="s">
        <v>15780</v>
      </c>
      <c r="B257" s="922" t="s">
        <v>15781</v>
      </c>
      <c r="C257" s="925">
        <v>30500</v>
      </c>
      <c r="D257" s="925">
        <v>0</v>
      </c>
      <c r="E257" s="2702">
        <f t="shared" si="3"/>
        <v>2962479.57</v>
      </c>
    </row>
    <row r="258" spans="1:5" ht="27.75" customHeight="1">
      <c r="A258" s="922" t="s">
        <v>15782</v>
      </c>
      <c r="B258" s="922" t="s">
        <v>15783</v>
      </c>
      <c r="C258" s="925">
        <v>3500</v>
      </c>
      <c r="D258" s="925">
        <v>0</v>
      </c>
      <c r="E258" s="2702">
        <f t="shared" si="3"/>
        <v>2965979.57</v>
      </c>
    </row>
    <row r="259" spans="1:5" ht="27.75" customHeight="1">
      <c r="A259" s="922" t="s">
        <v>15784</v>
      </c>
      <c r="B259" s="922" t="s">
        <v>15785</v>
      </c>
      <c r="C259" s="925">
        <v>30500</v>
      </c>
      <c r="D259" s="925">
        <v>0</v>
      </c>
      <c r="E259" s="2702">
        <f t="shared" si="3"/>
        <v>2996479.57</v>
      </c>
    </row>
    <row r="260" spans="1:5" ht="27.75" customHeight="1">
      <c r="A260" s="922" t="s">
        <v>15786</v>
      </c>
      <c r="B260" s="922" t="s">
        <v>15787</v>
      </c>
      <c r="C260" s="925">
        <v>30500</v>
      </c>
      <c r="D260" s="925">
        <v>0</v>
      </c>
      <c r="E260" s="2702">
        <f t="shared" si="3"/>
        <v>3026979.57</v>
      </c>
    </row>
    <row r="261" spans="1:5" ht="27.75" customHeight="1">
      <c r="A261" s="922" t="s">
        <v>15788</v>
      </c>
      <c r="B261" s="922" t="s">
        <v>15789</v>
      </c>
      <c r="C261" s="925">
        <v>91500</v>
      </c>
      <c r="D261" s="925">
        <v>0</v>
      </c>
      <c r="E261" s="2702">
        <f t="shared" ref="E261:E324" si="4">E260-D261+C261</f>
        <v>3118479.57</v>
      </c>
    </row>
    <row r="262" spans="1:5" ht="27.75" customHeight="1">
      <c r="A262" s="922" t="s">
        <v>15790</v>
      </c>
      <c r="B262" s="922" t="s">
        <v>8336</v>
      </c>
      <c r="C262" s="925">
        <v>0</v>
      </c>
      <c r="D262" s="925">
        <v>500</v>
      </c>
      <c r="E262" s="2702">
        <f t="shared" si="4"/>
        <v>3117979.57</v>
      </c>
    </row>
    <row r="263" spans="1:5" ht="27.75" customHeight="1">
      <c r="A263" s="922" t="s">
        <v>15791</v>
      </c>
      <c r="B263" s="922" t="s">
        <v>15792</v>
      </c>
      <c r="C263" s="925">
        <v>30500</v>
      </c>
      <c r="D263" s="925">
        <v>0</v>
      </c>
      <c r="E263" s="2702">
        <f t="shared" si="4"/>
        <v>3148479.57</v>
      </c>
    </row>
    <row r="264" spans="1:5" ht="27.75" customHeight="1">
      <c r="A264" s="922" t="s">
        <v>15793</v>
      </c>
      <c r="B264" s="922" t="s">
        <v>15794</v>
      </c>
      <c r="C264" s="925">
        <v>38500</v>
      </c>
      <c r="D264" s="925">
        <v>0</v>
      </c>
      <c r="E264" s="2702">
        <f t="shared" si="4"/>
        <v>3186979.57</v>
      </c>
    </row>
    <row r="265" spans="1:5" ht="27.75" customHeight="1">
      <c r="A265" s="922" t="s">
        <v>15795</v>
      </c>
      <c r="B265" s="922" t="s">
        <v>15796</v>
      </c>
      <c r="C265" s="925">
        <v>91500</v>
      </c>
      <c r="D265" s="925">
        <v>0</v>
      </c>
      <c r="E265" s="2702">
        <f t="shared" si="4"/>
        <v>3278479.57</v>
      </c>
    </row>
    <row r="266" spans="1:5" ht="27.75" customHeight="1">
      <c r="A266" s="922" t="s">
        <v>15797</v>
      </c>
      <c r="B266" s="922" t="s">
        <v>15798</v>
      </c>
      <c r="C266" s="925">
        <v>61000</v>
      </c>
      <c r="D266" s="925">
        <v>0</v>
      </c>
      <c r="E266" s="2702">
        <f t="shared" si="4"/>
        <v>3339479.57</v>
      </c>
    </row>
    <row r="267" spans="1:5" ht="27.75" customHeight="1">
      <c r="A267" s="922" t="s">
        <v>15799</v>
      </c>
      <c r="B267" s="922" t="s">
        <v>15800</v>
      </c>
      <c r="C267" s="925">
        <v>61000</v>
      </c>
      <c r="D267" s="925">
        <v>0</v>
      </c>
      <c r="E267" s="2702">
        <f t="shared" si="4"/>
        <v>3400479.57</v>
      </c>
    </row>
    <row r="268" spans="1:5" ht="27.75" customHeight="1">
      <c r="A268" s="922" t="s">
        <v>15801</v>
      </c>
      <c r="B268" s="922" t="s">
        <v>15800</v>
      </c>
      <c r="C268" s="925">
        <v>30500</v>
      </c>
      <c r="D268" s="925">
        <v>0</v>
      </c>
      <c r="E268" s="2702">
        <f t="shared" si="4"/>
        <v>3430979.57</v>
      </c>
    </row>
    <row r="269" spans="1:5" ht="27.75" customHeight="1">
      <c r="A269" s="922" t="s">
        <v>15802</v>
      </c>
      <c r="B269" s="922" t="s">
        <v>15775</v>
      </c>
      <c r="C269" s="925">
        <v>61000</v>
      </c>
      <c r="D269" s="925">
        <v>0</v>
      </c>
      <c r="E269" s="2702">
        <f t="shared" si="4"/>
        <v>3491979.57</v>
      </c>
    </row>
    <row r="270" spans="1:5" ht="27.75" customHeight="1">
      <c r="A270" s="922" t="s">
        <v>15803</v>
      </c>
      <c r="B270" s="922" t="s">
        <v>15804</v>
      </c>
      <c r="C270" s="925">
        <v>130000</v>
      </c>
      <c r="D270" s="925">
        <v>0</v>
      </c>
      <c r="E270" s="2702">
        <f t="shared" si="4"/>
        <v>3621979.57</v>
      </c>
    </row>
    <row r="271" spans="1:5" ht="27.75" customHeight="1">
      <c r="A271" s="922" t="s">
        <v>15805</v>
      </c>
      <c r="B271" s="922" t="s">
        <v>8336</v>
      </c>
      <c r="C271" s="925">
        <v>0</v>
      </c>
      <c r="D271" s="925">
        <v>400</v>
      </c>
      <c r="E271" s="2702">
        <f t="shared" si="4"/>
        <v>3621579.57</v>
      </c>
    </row>
    <row r="272" spans="1:5" ht="27.75" customHeight="1">
      <c r="A272" s="922" t="s">
        <v>15806</v>
      </c>
      <c r="B272" s="922" t="s">
        <v>15807</v>
      </c>
      <c r="C272" s="925">
        <v>61000</v>
      </c>
      <c r="D272" s="925">
        <v>0</v>
      </c>
      <c r="E272" s="2702">
        <f t="shared" si="4"/>
        <v>3682579.57</v>
      </c>
    </row>
    <row r="273" spans="1:5" ht="27.75" customHeight="1">
      <c r="A273" s="922" t="s">
        <v>15808</v>
      </c>
      <c r="B273" s="922" t="s">
        <v>15809</v>
      </c>
      <c r="C273" s="925">
        <v>91500</v>
      </c>
      <c r="D273" s="925">
        <v>0</v>
      </c>
      <c r="E273" s="2702">
        <f t="shared" si="4"/>
        <v>3774079.57</v>
      </c>
    </row>
    <row r="274" spans="1:5" ht="27.75" customHeight="1">
      <c r="A274" s="922" t="s">
        <v>15810</v>
      </c>
      <c r="B274" s="922" t="s">
        <v>15811</v>
      </c>
      <c r="C274" s="925">
        <v>30500</v>
      </c>
      <c r="D274" s="925">
        <v>0</v>
      </c>
      <c r="E274" s="2702">
        <f t="shared" si="4"/>
        <v>3804579.57</v>
      </c>
    </row>
    <row r="275" spans="1:5" ht="27.75" customHeight="1">
      <c r="A275" s="922" t="s">
        <v>15812</v>
      </c>
      <c r="B275" s="922" t="s">
        <v>15813</v>
      </c>
      <c r="C275" s="925">
        <v>27000</v>
      </c>
      <c r="D275" s="925">
        <v>0</v>
      </c>
      <c r="E275" s="2702">
        <f t="shared" si="4"/>
        <v>3831579.57</v>
      </c>
    </row>
    <row r="276" spans="1:5" ht="27.75" customHeight="1">
      <c r="A276" s="922" t="s">
        <v>15814</v>
      </c>
      <c r="B276" s="922" t="s">
        <v>15815</v>
      </c>
      <c r="C276" s="925">
        <v>91500</v>
      </c>
      <c r="D276" s="925">
        <v>0</v>
      </c>
      <c r="E276" s="2702">
        <f t="shared" si="4"/>
        <v>3923079.57</v>
      </c>
    </row>
    <row r="277" spans="1:5" ht="27.75" customHeight="1">
      <c r="A277" s="922" t="s">
        <v>15816</v>
      </c>
      <c r="B277" s="922" t="s">
        <v>15817</v>
      </c>
      <c r="C277" s="925">
        <v>3500</v>
      </c>
      <c r="D277" s="925">
        <v>0</v>
      </c>
      <c r="E277" s="2702">
        <f t="shared" si="4"/>
        <v>3926579.57</v>
      </c>
    </row>
    <row r="278" spans="1:5" ht="27.75" customHeight="1">
      <c r="A278" s="922" t="s">
        <v>15818</v>
      </c>
      <c r="B278" s="922" t="s">
        <v>15819</v>
      </c>
      <c r="C278" s="925">
        <v>91500</v>
      </c>
      <c r="D278" s="925">
        <v>0</v>
      </c>
      <c r="E278" s="2702">
        <f t="shared" si="4"/>
        <v>4018079.57</v>
      </c>
    </row>
    <row r="279" spans="1:5" ht="27.75" customHeight="1">
      <c r="A279" s="922" t="s">
        <v>15820</v>
      </c>
      <c r="B279" s="922" t="s">
        <v>15821</v>
      </c>
      <c r="C279" s="925">
        <v>30500</v>
      </c>
      <c r="D279" s="925">
        <v>0</v>
      </c>
      <c r="E279" s="2702">
        <f t="shared" si="4"/>
        <v>4048579.57</v>
      </c>
    </row>
    <row r="280" spans="1:5" ht="27.75" customHeight="1">
      <c r="A280" s="922" t="s">
        <v>15822</v>
      </c>
      <c r="B280" s="922" t="s">
        <v>15823</v>
      </c>
      <c r="C280" s="925">
        <v>30900</v>
      </c>
      <c r="D280" s="925">
        <v>0</v>
      </c>
      <c r="E280" s="2702">
        <f t="shared" si="4"/>
        <v>4079479.57</v>
      </c>
    </row>
    <row r="281" spans="1:5" ht="27.75" customHeight="1">
      <c r="A281" s="922" t="s">
        <v>15824</v>
      </c>
      <c r="B281" s="922" t="s">
        <v>15825</v>
      </c>
      <c r="C281" s="925">
        <v>38500</v>
      </c>
      <c r="D281" s="925">
        <v>0</v>
      </c>
      <c r="E281" s="2702">
        <f t="shared" si="4"/>
        <v>4117979.57</v>
      </c>
    </row>
    <row r="282" spans="1:5" ht="27.75" customHeight="1">
      <c r="A282" s="922" t="s">
        <v>15826</v>
      </c>
      <c r="B282" s="922" t="s">
        <v>15827</v>
      </c>
      <c r="C282" s="925">
        <v>38500</v>
      </c>
      <c r="D282" s="925">
        <v>0</v>
      </c>
      <c r="E282" s="2702">
        <f t="shared" si="4"/>
        <v>4156479.57</v>
      </c>
    </row>
    <row r="283" spans="1:5" ht="27.75" customHeight="1">
      <c r="A283" s="922" t="s">
        <v>15828</v>
      </c>
      <c r="B283" s="922" t="s">
        <v>15829</v>
      </c>
      <c r="C283" s="925">
        <v>35000</v>
      </c>
      <c r="D283" s="925">
        <v>0</v>
      </c>
      <c r="E283" s="2702">
        <f t="shared" si="4"/>
        <v>4191479.57</v>
      </c>
    </row>
    <row r="284" spans="1:5" ht="27.75" customHeight="1">
      <c r="A284" s="922" t="s">
        <v>15830</v>
      </c>
      <c r="B284" s="922" t="s">
        <v>15831</v>
      </c>
      <c r="C284" s="925">
        <v>0</v>
      </c>
      <c r="D284" s="925">
        <v>1718550</v>
      </c>
      <c r="E284" s="2702">
        <f t="shared" si="4"/>
        <v>2472929.5699999998</v>
      </c>
    </row>
    <row r="285" spans="1:5" ht="27.75" customHeight="1">
      <c r="A285" s="922" t="s">
        <v>15832</v>
      </c>
      <c r="B285" s="922" t="s">
        <v>8336</v>
      </c>
      <c r="C285" s="925">
        <v>0</v>
      </c>
      <c r="D285" s="925">
        <v>600</v>
      </c>
      <c r="E285" s="2702">
        <f t="shared" si="4"/>
        <v>2472329.5699999998</v>
      </c>
    </row>
    <row r="286" spans="1:5" ht="27.75" customHeight="1">
      <c r="A286" s="922" t="s">
        <v>15833</v>
      </c>
      <c r="B286" s="922" t="s">
        <v>15834</v>
      </c>
      <c r="C286" s="925">
        <v>61000</v>
      </c>
      <c r="D286" s="925">
        <v>0</v>
      </c>
      <c r="E286" s="2702">
        <f t="shared" si="4"/>
        <v>2533329.5699999998</v>
      </c>
    </row>
    <row r="287" spans="1:5" ht="27.75" customHeight="1">
      <c r="A287" s="922" t="s">
        <v>15835</v>
      </c>
      <c r="B287" s="922" t="s">
        <v>9283</v>
      </c>
      <c r="C287" s="925">
        <v>30500</v>
      </c>
      <c r="D287" s="925">
        <v>0</v>
      </c>
      <c r="E287" s="2702">
        <f t="shared" si="4"/>
        <v>2563829.5699999998</v>
      </c>
    </row>
    <row r="288" spans="1:5" ht="27.75" customHeight="1">
      <c r="A288" s="922" t="s">
        <v>15836</v>
      </c>
      <c r="B288" s="922" t="s">
        <v>15837</v>
      </c>
      <c r="C288" s="925">
        <v>99500</v>
      </c>
      <c r="D288" s="925">
        <v>0</v>
      </c>
      <c r="E288" s="2702">
        <f t="shared" si="4"/>
        <v>2663329.5699999998</v>
      </c>
    </row>
    <row r="289" spans="1:5" ht="27.75" customHeight="1">
      <c r="A289" s="922" t="s">
        <v>15838</v>
      </c>
      <c r="B289" s="922" t="s">
        <v>15839</v>
      </c>
      <c r="C289" s="925">
        <v>0</v>
      </c>
      <c r="D289" s="925">
        <v>220</v>
      </c>
      <c r="E289" s="2702">
        <f t="shared" si="4"/>
        <v>2663109.5699999998</v>
      </c>
    </row>
    <row r="290" spans="1:5" ht="27.75" customHeight="1">
      <c r="A290" s="922" t="s">
        <v>15840</v>
      </c>
      <c r="B290" s="922" t="s">
        <v>15841</v>
      </c>
      <c r="C290" s="925">
        <v>61000</v>
      </c>
      <c r="D290" s="925">
        <v>0</v>
      </c>
      <c r="E290" s="2702">
        <f t="shared" si="4"/>
        <v>2724109.57</v>
      </c>
    </row>
    <row r="291" spans="1:5" ht="27.75" customHeight="1">
      <c r="A291" s="922" t="s">
        <v>15842</v>
      </c>
      <c r="B291" s="922" t="s">
        <v>9546</v>
      </c>
      <c r="C291" s="925">
        <v>3000</v>
      </c>
      <c r="D291" s="925">
        <v>0</v>
      </c>
      <c r="E291" s="2702">
        <f t="shared" si="4"/>
        <v>2727109.57</v>
      </c>
    </row>
    <row r="292" spans="1:5" ht="27.75" customHeight="1">
      <c r="A292" s="922" t="s">
        <v>15843</v>
      </c>
      <c r="B292" s="922" t="s">
        <v>15844</v>
      </c>
      <c r="C292" s="925">
        <v>61000</v>
      </c>
      <c r="D292" s="925">
        <v>0</v>
      </c>
      <c r="E292" s="2702">
        <f t="shared" si="4"/>
        <v>2788109.57</v>
      </c>
    </row>
    <row r="293" spans="1:5" ht="27.75" customHeight="1">
      <c r="A293" s="922" t="s">
        <v>15845</v>
      </c>
      <c r="B293" s="922" t="s">
        <v>15846</v>
      </c>
      <c r="C293" s="925">
        <v>104000</v>
      </c>
      <c r="D293" s="925">
        <v>0</v>
      </c>
      <c r="E293" s="2702">
        <f t="shared" si="4"/>
        <v>2892109.57</v>
      </c>
    </row>
    <row r="294" spans="1:5" ht="27.75" customHeight="1">
      <c r="A294" s="922" t="s">
        <v>15847</v>
      </c>
      <c r="B294" s="922" t="s">
        <v>15848</v>
      </c>
      <c r="C294" s="925">
        <v>69000</v>
      </c>
      <c r="D294" s="925">
        <v>0</v>
      </c>
      <c r="E294" s="2702">
        <f t="shared" si="4"/>
        <v>2961109.57</v>
      </c>
    </row>
    <row r="295" spans="1:5" ht="27.75" customHeight="1">
      <c r="A295" s="922" t="s">
        <v>15849</v>
      </c>
      <c r="B295" s="922" t="s">
        <v>15850</v>
      </c>
      <c r="C295" s="925">
        <v>61000</v>
      </c>
      <c r="D295" s="925">
        <v>0</v>
      </c>
      <c r="E295" s="2702">
        <f t="shared" si="4"/>
        <v>3022109.57</v>
      </c>
    </row>
    <row r="296" spans="1:5" ht="27.75" customHeight="1">
      <c r="A296" s="922" t="s">
        <v>15851</v>
      </c>
      <c r="B296" s="922" t="s">
        <v>15852</v>
      </c>
      <c r="C296" s="925">
        <v>30500</v>
      </c>
      <c r="D296" s="925">
        <v>0</v>
      </c>
      <c r="E296" s="2702">
        <f t="shared" si="4"/>
        <v>3052609.57</v>
      </c>
    </row>
    <row r="297" spans="1:5" ht="27.75" customHeight="1">
      <c r="A297" s="922" t="s">
        <v>15853</v>
      </c>
      <c r="B297" s="922" t="s">
        <v>15854</v>
      </c>
      <c r="C297" s="925">
        <v>61000</v>
      </c>
      <c r="D297" s="925">
        <v>0</v>
      </c>
      <c r="E297" s="2702">
        <f t="shared" si="4"/>
        <v>3113609.57</v>
      </c>
    </row>
    <row r="298" spans="1:5" ht="27.75" customHeight="1">
      <c r="A298" s="922" t="s">
        <v>15855</v>
      </c>
      <c r="B298" s="922" t="s">
        <v>15856</v>
      </c>
      <c r="C298" s="925">
        <v>30500</v>
      </c>
      <c r="D298" s="925">
        <v>0</v>
      </c>
      <c r="E298" s="2702">
        <f t="shared" si="4"/>
        <v>3144109.57</v>
      </c>
    </row>
    <row r="299" spans="1:5" ht="27.75" customHeight="1">
      <c r="A299" s="922" t="s">
        <v>15857</v>
      </c>
      <c r="B299" s="922" t="s">
        <v>15858</v>
      </c>
      <c r="C299" s="925">
        <v>30500</v>
      </c>
      <c r="D299" s="925">
        <v>0</v>
      </c>
      <c r="E299" s="2702">
        <f t="shared" si="4"/>
        <v>3174609.57</v>
      </c>
    </row>
    <row r="300" spans="1:5" ht="27.75" customHeight="1">
      <c r="A300" s="922" t="s">
        <v>15859</v>
      </c>
      <c r="B300" s="922" t="s">
        <v>15860</v>
      </c>
      <c r="C300" s="2723">
        <v>30500</v>
      </c>
      <c r="D300" s="925">
        <v>0</v>
      </c>
      <c r="E300" s="2702">
        <f t="shared" si="4"/>
        <v>3205109.57</v>
      </c>
    </row>
    <row r="301" spans="1:5" ht="27.75" customHeight="1">
      <c r="A301" s="922" t="s">
        <v>15861</v>
      </c>
      <c r="B301" s="922" t="s">
        <v>15844</v>
      </c>
      <c r="C301" s="925">
        <v>30500</v>
      </c>
      <c r="D301" s="925">
        <v>0</v>
      </c>
      <c r="E301" s="2702">
        <f t="shared" si="4"/>
        <v>3235609.57</v>
      </c>
    </row>
    <row r="302" spans="1:5" ht="27.75" customHeight="1">
      <c r="A302" s="922" t="s">
        <v>15862</v>
      </c>
      <c r="B302" s="922" t="s">
        <v>8336</v>
      </c>
      <c r="C302" s="925">
        <v>0</v>
      </c>
      <c r="D302" s="925">
        <v>750</v>
      </c>
      <c r="E302" s="2702">
        <f t="shared" si="4"/>
        <v>3234859.57</v>
      </c>
    </row>
    <row r="303" spans="1:5" ht="27.75" customHeight="1">
      <c r="A303" s="922" t="s">
        <v>15863</v>
      </c>
      <c r="B303" s="922" t="s">
        <v>15864</v>
      </c>
      <c r="C303" s="925">
        <v>30500</v>
      </c>
      <c r="D303" s="925">
        <v>0</v>
      </c>
      <c r="E303" s="2702">
        <f t="shared" si="4"/>
        <v>3265359.57</v>
      </c>
    </row>
    <row r="304" spans="1:5" ht="27.75" customHeight="1">
      <c r="A304" s="922" t="s">
        <v>15865</v>
      </c>
      <c r="B304" s="922" t="s">
        <v>8478</v>
      </c>
      <c r="C304" s="925">
        <v>0</v>
      </c>
      <c r="D304" s="925">
        <v>1804.48</v>
      </c>
      <c r="E304" s="2702">
        <f t="shared" si="4"/>
        <v>3263555.09</v>
      </c>
    </row>
    <row r="305" spans="1:5" ht="27.75" customHeight="1">
      <c r="A305" s="922" t="s">
        <v>15866</v>
      </c>
      <c r="B305" s="922" t="s">
        <v>15867</v>
      </c>
      <c r="C305" s="925">
        <v>30500</v>
      </c>
      <c r="D305" s="925">
        <v>0</v>
      </c>
      <c r="E305" s="2702">
        <f t="shared" si="4"/>
        <v>3294055.09</v>
      </c>
    </row>
    <row r="306" spans="1:5" ht="27.75" customHeight="1">
      <c r="A306" s="922" t="s">
        <v>15868</v>
      </c>
      <c r="B306" s="922" t="s">
        <v>15869</v>
      </c>
      <c r="C306" s="925">
        <v>30500</v>
      </c>
      <c r="D306" s="925">
        <v>0</v>
      </c>
      <c r="E306" s="2702">
        <f t="shared" si="4"/>
        <v>3324555.09</v>
      </c>
    </row>
    <row r="307" spans="1:5" ht="27.75" customHeight="1">
      <c r="A307" s="922" t="s">
        <v>15870</v>
      </c>
      <c r="B307" s="922" t="s">
        <v>15871</v>
      </c>
      <c r="C307" s="925">
        <v>30000</v>
      </c>
      <c r="D307" s="925">
        <v>0</v>
      </c>
      <c r="E307" s="2702">
        <f t="shared" si="4"/>
        <v>3354555.09</v>
      </c>
    </row>
    <row r="308" spans="1:5" ht="27.75" customHeight="1">
      <c r="A308" s="922" t="s">
        <v>15872</v>
      </c>
      <c r="B308" s="922" t="s">
        <v>15873</v>
      </c>
      <c r="C308" s="925">
        <v>53500</v>
      </c>
      <c r="D308" s="925">
        <v>0</v>
      </c>
      <c r="E308" s="2702">
        <f t="shared" si="4"/>
        <v>3408055.09</v>
      </c>
    </row>
    <row r="309" spans="1:5" ht="27.75" customHeight="1">
      <c r="A309" s="922" t="s">
        <v>15874</v>
      </c>
      <c r="B309" s="922" t="s">
        <v>15875</v>
      </c>
      <c r="C309" s="925">
        <v>305000</v>
      </c>
      <c r="D309" s="925">
        <v>0</v>
      </c>
      <c r="E309" s="2702">
        <f t="shared" si="4"/>
        <v>3713055.09</v>
      </c>
    </row>
    <row r="310" spans="1:5" ht="27.75" customHeight="1">
      <c r="A310" s="922" t="s">
        <v>15876</v>
      </c>
      <c r="B310" s="922" t="s">
        <v>15877</v>
      </c>
      <c r="C310" s="925">
        <v>61000</v>
      </c>
      <c r="D310" s="925">
        <v>0</v>
      </c>
      <c r="E310" s="2702">
        <f t="shared" si="4"/>
        <v>3774055.09</v>
      </c>
    </row>
    <row r="311" spans="1:5" ht="27.75" customHeight="1">
      <c r="A311" s="922" t="s">
        <v>15878</v>
      </c>
      <c r="B311" s="922" t="s">
        <v>15879</v>
      </c>
      <c r="C311" s="925">
        <v>61000</v>
      </c>
      <c r="D311" s="925">
        <v>0</v>
      </c>
      <c r="E311" s="2702">
        <f t="shared" si="4"/>
        <v>3835055.09</v>
      </c>
    </row>
    <row r="312" spans="1:5" ht="27.75" customHeight="1">
      <c r="A312" s="922" t="s">
        <v>15878</v>
      </c>
      <c r="B312" s="922" t="s">
        <v>15880</v>
      </c>
      <c r="C312" s="925">
        <v>61000</v>
      </c>
      <c r="D312" s="925">
        <v>0</v>
      </c>
      <c r="E312" s="2702">
        <f t="shared" si="4"/>
        <v>3896055.09</v>
      </c>
    </row>
    <row r="313" spans="1:5" ht="27.75" customHeight="1">
      <c r="A313" s="922" t="s">
        <v>15881</v>
      </c>
      <c r="B313" s="922" t="s">
        <v>15882</v>
      </c>
      <c r="C313" s="925">
        <v>30500</v>
      </c>
      <c r="D313" s="925">
        <v>0</v>
      </c>
      <c r="E313" s="2702">
        <f t="shared" si="4"/>
        <v>3926555.09</v>
      </c>
    </row>
    <row r="314" spans="1:5" ht="27.75" customHeight="1">
      <c r="A314" s="922" t="s">
        <v>15883</v>
      </c>
      <c r="B314" s="922" t="s">
        <v>15884</v>
      </c>
      <c r="C314" s="925">
        <v>30500</v>
      </c>
      <c r="D314" s="925">
        <v>0</v>
      </c>
      <c r="E314" s="2702">
        <f t="shared" si="4"/>
        <v>3957055.09</v>
      </c>
    </row>
    <row r="315" spans="1:5" ht="27.75" customHeight="1">
      <c r="A315" s="922" t="s">
        <v>15885</v>
      </c>
      <c r="B315" s="922" t="s">
        <v>15886</v>
      </c>
      <c r="C315" s="925">
        <v>30500</v>
      </c>
      <c r="D315" s="925">
        <v>0</v>
      </c>
      <c r="E315" s="2702">
        <f t="shared" si="4"/>
        <v>3987555.09</v>
      </c>
    </row>
    <row r="316" spans="1:5" ht="27.75" customHeight="1">
      <c r="A316" s="922" t="s">
        <v>15887</v>
      </c>
      <c r="B316" s="922" t="s">
        <v>15888</v>
      </c>
      <c r="C316" s="925">
        <v>16000</v>
      </c>
      <c r="D316" s="925">
        <v>0</v>
      </c>
      <c r="E316" s="2702">
        <f t="shared" si="4"/>
        <v>4003555.09</v>
      </c>
    </row>
    <row r="317" spans="1:5" ht="27.75" customHeight="1">
      <c r="A317" s="922" t="s">
        <v>15889</v>
      </c>
      <c r="B317" s="922" t="s">
        <v>15890</v>
      </c>
      <c r="C317" s="925">
        <v>30500</v>
      </c>
      <c r="D317" s="925">
        <v>0</v>
      </c>
      <c r="E317" s="2702">
        <f t="shared" si="4"/>
        <v>4034055.09</v>
      </c>
    </row>
    <row r="318" spans="1:5" ht="27.75" customHeight="1">
      <c r="A318" s="922" t="s">
        <v>15891</v>
      </c>
      <c r="B318" s="922" t="s">
        <v>15892</v>
      </c>
      <c r="C318" s="925">
        <v>30500</v>
      </c>
      <c r="D318" s="925">
        <v>0</v>
      </c>
      <c r="E318" s="2702">
        <f t="shared" si="4"/>
        <v>4064555.09</v>
      </c>
    </row>
    <row r="319" spans="1:5" ht="27.75" customHeight="1">
      <c r="A319" s="922" t="s">
        <v>15893</v>
      </c>
      <c r="B319" s="922" t="s">
        <v>15894</v>
      </c>
      <c r="C319" s="925">
        <v>61000</v>
      </c>
      <c r="D319" s="925">
        <v>0</v>
      </c>
      <c r="E319" s="2702">
        <f t="shared" si="4"/>
        <v>4125555.09</v>
      </c>
    </row>
    <row r="320" spans="1:5" ht="27.75" customHeight="1">
      <c r="A320" s="922" t="s">
        <v>15895</v>
      </c>
      <c r="B320" s="922" t="s">
        <v>15896</v>
      </c>
      <c r="C320" s="925">
        <v>30500</v>
      </c>
      <c r="D320" s="925">
        <v>0</v>
      </c>
      <c r="E320" s="2702">
        <f t="shared" si="4"/>
        <v>4156055.09</v>
      </c>
    </row>
    <row r="321" spans="1:5" ht="27.75" customHeight="1">
      <c r="A321" s="922" t="s">
        <v>15897</v>
      </c>
      <c r="B321" s="922" t="s">
        <v>15898</v>
      </c>
      <c r="C321" s="925">
        <v>1500</v>
      </c>
      <c r="D321" s="925">
        <v>0</v>
      </c>
      <c r="E321" s="2702">
        <f t="shared" si="4"/>
        <v>4157555.09</v>
      </c>
    </row>
    <row r="322" spans="1:5" ht="27.75" customHeight="1">
      <c r="A322" s="922" t="s">
        <v>15899</v>
      </c>
      <c r="B322" s="922" t="s">
        <v>15900</v>
      </c>
      <c r="C322" s="925">
        <v>38500</v>
      </c>
      <c r="D322" s="925">
        <v>0</v>
      </c>
      <c r="E322" s="2702">
        <f t="shared" si="4"/>
        <v>4196055.09</v>
      </c>
    </row>
    <row r="323" spans="1:5" ht="27.75" customHeight="1">
      <c r="A323" s="922" t="s">
        <v>15901</v>
      </c>
      <c r="B323" s="922" t="s">
        <v>15902</v>
      </c>
      <c r="C323" s="925">
        <v>16000</v>
      </c>
      <c r="D323" s="925">
        <v>0</v>
      </c>
      <c r="E323" s="2702">
        <f t="shared" si="4"/>
        <v>4212055.09</v>
      </c>
    </row>
    <row r="324" spans="1:5" ht="27.75" customHeight="1">
      <c r="A324" s="922" t="s">
        <v>15903</v>
      </c>
      <c r="B324" s="922" t="s">
        <v>15650</v>
      </c>
      <c r="C324" s="925">
        <v>30500</v>
      </c>
      <c r="D324" s="925">
        <v>0</v>
      </c>
      <c r="E324" s="2702">
        <f t="shared" si="4"/>
        <v>4242555.09</v>
      </c>
    </row>
    <row r="325" spans="1:5" ht="27.75" customHeight="1">
      <c r="A325" s="922" t="s">
        <v>15904</v>
      </c>
      <c r="B325" s="922" t="s">
        <v>15905</v>
      </c>
      <c r="C325" s="925">
        <v>30500</v>
      </c>
      <c r="D325" s="925">
        <v>0</v>
      </c>
      <c r="E325" s="2702">
        <f t="shared" ref="E325:E388" si="5">E324-D325+C325</f>
        <v>4273055.09</v>
      </c>
    </row>
    <row r="326" spans="1:5" ht="27.75" customHeight="1">
      <c r="A326" s="922" t="s">
        <v>15906</v>
      </c>
      <c r="B326" s="922" t="s">
        <v>15907</v>
      </c>
      <c r="C326" s="925">
        <v>61000</v>
      </c>
      <c r="D326" s="925">
        <v>0</v>
      </c>
      <c r="E326" s="2702">
        <f t="shared" si="5"/>
        <v>4334055.09</v>
      </c>
    </row>
    <row r="327" spans="1:5" ht="27.75" customHeight="1">
      <c r="A327" s="922" t="s">
        <v>15908</v>
      </c>
      <c r="B327" s="922" t="s">
        <v>15909</v>
      </c>
      <c r="C327" s="925">
        <v>30500</v>
      </c>
      <c r="D327" s="925">
        <v>0</v>
      </c>
      <c r="E327" s="2702">
        <f t="shared" si="5"/>
        <v>4364555.09</v>
      </c>
    </row>
    <row r="328" spans="1:5" ht="27.75" customHeight="1">
      <c r="A328" s="922" t="s">
        <v>15910</v>
      </c>
      <c r="B328" s="922" t="s">
        <v>8336</v>
      </c>
      <c r="C328" s="925">
        <v>0</v>
      </c>
      <c r="D328" s="925">
        <v>1200</v>
      </c>
      <c r="E328" s="2702">
        <f t="shared" si="5"/>
        <v>4363355.09</v>
      </c>
    </row>
    <row r="329" spans="1:5" ht="27.75" customHeight="1">
      <c r="A329" s="922" t="s">
        <v>15911</v>
      </c>
      <c r="B329" s="922" t="s">
        <v>15912</v>
      </c>
      <c r="C329" s="925">
        <v>38500</v>
      </c>
      <c r="D329" s="925">
        <v>0</v>
      </c>
      <c r="E329" s="2702">
        <f t="shared" si="5"/>
        <v>4401855.09</v>
      </c>
    </row>
    <row r="330" spans="1:5" ht="27.75" customHeight="1">
      <c r="A330" s="922" t="s">
        <v>15913</v>
      </c>
      <c r="B330" s="922" t="s">
        <v>15914</v>
      </c>
      <c r="C330" s="925">
        <v>500</v>
      </c>
      <c r="D330" s="925">
        <v>0</v>
      </c>
      <c r="E330" s="2702">
        <f t="shared" si="5"/>
        <v>4402355.09</v>
      </c>
    </row>
    <row r="331" spans="1:5" ht="27.75" customHeight="1">
      <c r="A331" s="922" t="s">
        <v>15915</v>
      </c>
      <c r="B331" s="922" t="s">
        <v>9283</v>
      </c>
      <c r="C331" s="925">
        <v>30500</v>
      </c>
      <c r="D331" s="925">
        <v>0</v>
      </c>
      <c r="E331" s="2702">
        <f t="shared" si="5"/>
        <v>4432855.09</v>
      </c>
    </row>
    <row r="332" spans="1:5" ht="27.75" customHeight="1">
      <c r="A332" s="922" t="s">
        <v>15916</v>
      </c>
      <c r="B332" s="922" t="s">
        <v>15917</v>
      </c>
      <c r="C332" s="925">
        <v>16000</v>
      </c>
      <c r="D332" s="925">
        <v>0</v>
      </c>
      <c r="E332" s="2702">
        <f t="shared" si="5"/>
        <v>4448855.09</v>
      </c>
    </row>
    <row r="333" spans="1:5" ht="27.75" customHeight="1">
      <c r="A333" s="922" t="s">
        <v>15918</v>
      </c>
      <c r="B333" s="922" t="s">
        <v>15919</v>
      </c>
      <c r="C333" s="925">
        <v>30500</v>
      </c>
      <c r="D333" s="925">
        <v>0</v>
      </c>
      <c r="E333" s="2702">
        <f t="shared" si="5"/>
        <v>4479355.09</v>
      </c>
    </row>
    <row r="334" spans="1:5" ht="27.75" customHeight="1">
      <c r="A334" s="922" t="s">
        <v>15920</v>
      </c>
      <c r="B334" s="922" t="s">
        <v>15921</v>
      </c>
      <c r="C334" s="925">
        <v>38500</v>
      </c>
      <c r="D334" s="925">
        <v>0</v>
      </c>
      <c r="E334" s="2702">
        <f t="shared" si="5"/>
        <v>4517855.09</v>
      </c>
    </row>
    <row r="335" spans="1:5" ht="27.75" customHeight="1">
      <c r="A335" s="922" t="s">
        <v>15922</v>
      </c>
      <c r="B335" s="922" t="s">
        <v>15923</v>
      </c>
      <c r="C335" s="925">
        <v>30500</v>
      </c>
      <c r="D335" s="925">
        <v>0</v>
      </c>
      <c r="E335" s="2702">
        <f t="shared" si="5"/>
        <v>4548355.09</v>
      </c>
    </row>
    <row r="336" spans="1:5" ht="27.75" customHeight="1">
      <c r="A336" s="922" t="s">
        <v>15924</v>
      </c>
      <c r="B336" s="922" t="s">
        <v>15925</v>
      </c>
      <c r="C336" s="925">
        <v>30500</v>
      </c>
      <c r="D336" s="925">
        <v>0</v>
      </c>
      <c r="E336" s="2702">
        <f t="shared" si="5"/>
        <v>4578855.09</v>
      </c>
    </row>
    <row r="337" spans="1:5" ht="27.75" customHeight="1">
      <c r="A337" s="922" t="s">
        <v>15926</v>
      </c>
      <c r="B337" s="922" t="s">
        <v>15927</v>
      </c>
      <c r="C337" s="925">
        <v>61000</v>
      </c>
      <c r="D337" s="925">
        <v>0</v>
      </c>
      <c r="E337" s="2702">
        <f t="shared" si="5"/>
        <v>4639855.09</v>
      </c>
    </row>
    <row r="338" spans="1:5" ht="27.75" customHeight="1">
      <c r="A338" s="922" t="s">
        <v>15928</v>
      </c>
      <c r="B338" s="922" t="s">
        <v>15929</v>
      </c>
      <c r="C338" s="925">
        <v>30500</v>
      </c>
      <c r="D338" s="925">
        <v>0</v>
      </c>
      <c r="E338" s="2702">
        <f t="shared" si="5"/>
        <v>4670355.09</v>
      </c>
    </row>
    <row r="339" spans="1:5" ht="27.75" customHeight="1">
      <c r="A339" s="922" t="s">
        <v>15930</v>
      </c>
      <c r="B339" s="922" t="s">
        <v>15931</v>
      </c>
      <c r="C339" s="925">
        <v>61000</v>
      </c>
      <c r="D339" s="925">
        <v>0</v>
      </c>
      <c r="E339" s="2702">
        <f t="shared" si="5"/>
        <v>4731355.09</v>
      </c>
    </row>
    <row r="340" spans="1:5" ht="27.75" customHeight="1">
      <c r="A340" s="922" t="s">
        <v>15932</v>
      </c>
      <c r="B340" s="922" t="s">
        <v>15933</v>
      </c>
      <c r="C340" s="925">
        <v>38500</v>
      </c>
      <c r="D340" s="925">
        <v>0</v>
      </c>
      <c r="E340" s="2702">
        <f t="shared" si="5"/>
        <v>4769855.09</v>
      </c>
    </row>
    <row r="341" spans="1:5" ht="27.75" customHeight="1">
      <c r="A341" s="922" t="s">
        <v>15934</v>
      </c>
      <c r="B341" s="922" t="s">
        <v>15935</v>
      </c>
      <c r="C341" s="925">
        <v>30500</v>
      </c>
      <c r="D341" s="925">
        <v>0</v>
      </c>
      <c r="E341" s="2702">
        <f t="shared" si="5"/>
        <v>4800355.09</v>
      </c>
    </row>
    <row r="342" spans="1:5" ht="27.75" customHeight="1">
      <c r="A342" s="922" t="s">
        <v>15936</v>
      </c>
      <c r="B342" s="922" t="s">
        <v>15937</v>
      </c>
      <c r="C342" s="925">
        <v>30500</v>
      </c>
      <c r="D342" s="925">
        <v>0</v>
      </c>
      <c r="E342" s="2702">
        <f t="shared" si="5"/>
        <v>4830855.09</v>
      </c>
    </row>
    <row r="343" spans="1:5" ht="27.75" customHeight="1">
      <c r="A343" s="922" t="s">
        <v>15938</v>
      </c>
      <c r="B343" s="922" t="s">
        <v>15939</v>
      </c>
      <c r="C343" s="925">
        <v>30500</v>
      </c>
      <c r="D343" s="925">
        <v>0</v>
      </c>
      <c r="E343" s="2702">
        <f t="shared" si="5"/>
        <v>4861355.09</v>
      </c>
    </row>
    <row r="344" spans="1:5" ht="27.75" customHeight="1">
      <c r="A344" s="922" t="s">
        <v>15940</v>
      </c>
      <c r="B344" s="922" t="s">
        <v>15941</v>
      </c>
      <c r="C344" s="925">
        <v>61000</v>
      </c>
      <c r="D344" s="925">
        <v>0</v>
      </c>
      <c r="E344" s="2702">
        <f t="shared" si="5"/>
        <v>4922355.09</v>
      </c>
    </row>
    <row r="345" spans="1:5" ht="27.75" customHeight="1">
      <c r="A345" s="922" t="s">
        <v>15942</v>
      </c>
      <c r="B345" s="922" t="s">
        <v>15943</v>
      </c>
      <c r="C345" s="925">
        <v>38500</v>
      </c>
      <c r="D345" s="925">
        <v>0</v>
      </c>
      <c r="E345" s="2702">
        <f t="shared" si="5"/>
        <v>4960855.09</v>
      </c>
    </row>
    <row r="346" spans="1:5" ht="27.75" customHeight="1">
      <c r="A346" s="922" t="s">
        <v>15944</v>
      </c>
      <c r="B346" s="922" t="s">
        <v>15945</v>
      </c>
      <c r="C346" s="925">
        <v>30500</v>
      </c>
      <c r="D346" s="925">
        <v>0</v>
      </c>
      <c r="E346" s="2702">
        <f t="shared" si="5"/>
        <v>4991355.09</v>
      </c>
    </row>
    <row r="347" spans="1:5" ht="27.75" customHeight="1">
      <c r="A347" s="922" t="s">
        <v>15946</v>
      </c>
      <c r="B347" s="922" t="s">
        <v>15947</v>
      </c>
      <c r="C347" s="925">
        <v>38500</v>
      </c>
      <c r="D347" s="925">
        <v>0</v>
      </c>
      <c r="E347" s="2702">
        <f t="shared" si="5"/>
        <v>5029855.09</v>
      </c>
    </row>
    <row r="348" spans="1:5" ht="27.75" customHeight="1">
      <c r="A348" s="922" t="s">
        <v>15948</v>
      </c>
      <c r="B348" s="922" t="s">
        <v>8336</v>
      </c>
      <c r="C348" s="925">
        <v>0</v>
      </c>
      <c r="D348" s="925">
        <v>900</v>
      </c>
      <c r="E348" s="2702">
        <f t="shared" si="5"/>
        <v>5028955.09</v>
      </c>
    </row>
    <row r="349" spans="1:5" ht="27.75" customHeight="1">
      <c r="A349" s="922" t="s">
        <v>15949</v>
      </c>
      <c r="B349" s="922" t="s">
        <v>15950</v>
      </c>
      <c r="C349" s="925">
        <v>30500</v>
      </c>
      <c r="D349" s="925">
        <v>0</v>
      </c>
      <c r="E349" s="2702">
        <f t="shared" si="5"/>
        <v>5059455.09</v>
      </c>
    </row>
    <row r="350" spans="1:5" ht="27.75" customHeight="1">
      <c r="A350" s="922" t="s">
        <v>15951</v>
      </c>
      <c r="B350" s="922" t="s">
        <v>15952</v>
      </c>
      <c r="C350" s="925">
        <v>69000</v>
      </c>
      <c r="D350" s="925">
        <v>0</v>
      </c>
      <c r="E350" s="2702">
        <f t="shared" si="5"/>
        <v>5128455.09</v>
      </c>
    </row>
    <row r="351" spans="1:5" ht="27.75" customHeight="1">
      <c r="A351" s="922" t="s">
        <v>15953</v>
      </c>
      <c r="B351" s="922" t="s">
        <v>15954</v>
      </c>
      <c r="C351" s="925">
        <v>61000</v>
      </c>
      <c r="D351" s="925">
        <v>0</v>
      </c>
      <c r="E351" s="2702">
        <f t="shared" si="5"/>
        <v>5189455.09</v>
      </c>
    </row>
    <row r="352" spans="1:5" ht="27.75" customHeight="1">
      <c r="A352" s="922" t="s">
        <v>15955</v>
      </c>
      <c r="B352" s="922" t="s">
        <v>15956</v>
      </c>
      <c r="C352" s="925">
        <v>16000</v>
      </c>
      <c r="D352" s="925">
        <v>0</v>
      </c>
      <c r="E352" s="2702">
        <f t="shared" si="5"/>
        <v>5205455.09</v>
      </c>
    </row>
    <row r="353" spans="1:5" ht="27.75" customHeight="1">
      <c r="A353" s="922" t="s">
        <v>15957</v>
      </c>
      <c r="B353" s="922" t="s">
        <v>15958</v>
      </c>
      <c r="C353" s="925">
        <v>30500</v>
      </c>
      <c r="D353" s="925">
        <v>0</v>
      </c>
      <c r="E353" s="2702">
        <f t="shared" si="5"/>
        <v>5235955.09</v>
      </c>
    </row>
    <row r="354" spans="1:5" ht="27.75" customHeight="1">
      <c r="A354" s="922" t="s">
        <v>15959</v>
      </c>
      <c r="B354" s="922" t="s">
        <v>15960</v>
      </c>
      <c r="C354" s="925">
        <v>30500</v>
      </c>
      <c r="D354" s="925">
        <v>0</v>
      </c>
      <c r="E354" s="2702">
        <f t="shared" si="5"/>
        <v>5266455.09</v>
      </c>
    </row>
    <row r="355" spans="1:5" ht="27.75" customHeight="1">
      <c r="A355" s="922" t="s">
        <v>15961</v>
      </c>
      <c r="B355" s="922" t="s">
        <v>15962</v>
      </c>
      <c r="C355" s="925">
        <v>30500</v>
      </c>
      <c r="D355" s="925">
        <v>0</v>
      </c>
      <c r="E355" s="2702">
        <f t="shared" si="5"/>
        <v>5296955.09</v>
      </c>
    </row>
    <row r="356" spans="1:5" ht="27.75" customHeight="1">
      <c r="A356" s="922" t="s">
        <v>15963</v>
      </c>
      <c r="B356" s="922" t="s">
        <v>15964</v>
      </c>
      <c r="C356" s="925">
        <v>30500</v>
      </c>
      <c r="D356" s="925">
        <v>0</v>
      </c>
      <c r="E356" s="2702">
        <f t="shared" si="5"/>
        <v>5327455.09</v>
      </c>
    </row>
    <row r="357" spans="1:5" ht="27.75" customHeight="1">
      <c r="A357" s="922" t="s">
        <v>15965</v>
      </c>
      <c r="B357" s="922" t="s">
        <v>15966</v>
      </c>
      <c r="C357" s="925">
        <v>38500</v>
      </c>
      <c r="D357" s="925">
        <v>0</v>
      </c>
      <c r="E357" s="2702">
        <f t="shared" si="5"/>
        <v>5365955.09</v>
      </c>
    </row>
    <row r="358" spans="1:5" ht="27.75" customHeight="1">
      <c r="A358" s="922" t="s">
        <v>15967</v>
      </c>
      <c r="B358" s="922" t="s">
        <v>15968</v>
      </c>
      <c r="C358" s="925">
        <v>38500</v>
      </c>
      <c r="D358" s="925">
        <v>0</v>
      </c>
      <c r="E358" s="2702">
        <f t="shared" si="5"/>
        <v>5404455.0899999999</v>
      </c>
    </row>
    <row r="359" spans="1:5" ht="27.75" customHeight="1">
      <c r="A359" s="922" t="s">
        <v>15969</v>
      </c>
      <c r="B359" s="922" t="s">
        <v>15970</v>
      </c>
      <c r="C359" s="925">
        <v>30500</v>
      </c>
      <c r="D359" s="925">
        <v>0</v>
      </c>
      <c r="E359" s="2702">
        <f t="shared" si="5"/>
        <v>5434955.0899999999</v>
      </c>
    </row>
    <row r="360" spans="1:5" ht="27.75" customHeight="1">
      <c r="A360" s="922" t="s">
        <v>15971</v>
      </c>
      <c r="B360" s="922" t="s">
        <v>15972</v>
      </c>
      <c r="C360" s="925">
        <v>38500</v>
      </c>
      <c r="D360" s="925">
        <v>0</v>
      </c>
      <c r="E360" s="2702">
        <f t="shared" si="5"/>
        <v>5473455.0899999999</v>
      </c>
    </row>
    <row r="361" spans="1:5" ht="27.75" customHeight="1">
      <c r="A361" s="922" t="s">
        <v>15973</v>
      </c>
      <c r="B361" s="922" t="s">
        <v>15974</v>
      </c>
      <c r="C361" s="925">
        <v>16000</v>
      </c>
      <c r="D361" s="925">
        <v>0</v>
      </c>
      <c r="E361" s="2702">
        <f t="shared" si="5"/>
        <v>5489455.0899999999</v>
      </c>
    </row>
    <row r="362" spans="1:5" ht="27.75" customHeight="1">
      <c r="A362" s="922" t="s">
        <v>8939</v>
      </c>
      <c r="B362" s="922" t="s">
        <v>8336</v>
      </c>
      <c r="C362" s="925">
        <v>0</v>
      </c>
      <c r="D362" s="925">
        <v>650</v>
      </c>
      <c r="E362" s="2702">
        <f t="shared" si="5"/>
        <v>5488805.0899999999</v>
      </c>
    </row>
    <row r="363" spans="1:5" ht="27.75" customHeight="1">
      <c r="A363" s="922" t="s">
        <v>15975</v>
      </c>
      <c r="B363" s="922" t="s">
        <v>15976</v>
      </c>
      <c r="C363" s="925">
        <v>39500</v>
      </c>
      <c r="D363" s="925">
        <v>0</v>
      </c>
      <c r="E363" s="2702">
        <f t="shared" si="5"/>
        <v>5528305.0899999999</v>
      </c>
    </row>
    <row r="364" spans="1:5" ht="27.75" customHeight="1">
      <c r="A364" s="922" t="s">
        <v>15977</v>
      </c>
      <c r="B364" s="922" t="s">
        <v>15978</v>
      </c>
      <c r="C364" s="925">
        <v>61000</v>
      </c>
      <c r="D364" s="925">
        <v>0</v>
      </c>
      <c r="E364" s="2702">
        <f t="shared" si="5"/>
        <v>5589305.0899999999</v>
      </c>
    </row>
    <row r="365" spans="1:5" ht="27.75" customHeight="1">
      <c r="A365" s="922" t="s">
        <v>15979</v>
      </c>
      <c r="B365" s="923" t="s">
        <v>15980</v>
      </c>
      <c r="C365" s="925">
        <v>0</v>
      </c>
      <c r="D365" s="925">
        <v>292</v>
      </c>
      <c r="E365" s="2702">
        <f t="shared" si="5"/>
        <v>5589013.0899999999</v>
      </c>
    </row>
    <row r="366" spans="1:5" ht="27.75" customHeight="1">
      <c r="A366" s="922" t="s">
        <v>15981</v>
      </c>
      <c r="B366" s="924" t="s">
        <v>15982</v>
      </c>
      <c r="C366" s="925">
        <v>16000</v>
      </c>
      <c r="D366" s="925">
        <v>0</v>
      </c>
      <c r="E366" s="2702">
        <f t="shared" si="5"/>
        <v>5605013.0899999999</v>
      </c>
    </row>
    <row r="367" spans="1:5" ht="27.75" customHeight="1">
      <c r="A367" s="922" t="s">
        <v>8940</v>
      </c>
      <c r="B367" s="924" t="s">
        <v>15983</v>
      </c>
      <c r="C367" s="925">
        <v>61000</v>
      </c>
      <c r="D367" s="925">
        <v>0</v>
      </c>
      <c r="E367" s="2702">
        <f t="shared" si="5"/>
        <v>5666013.0899999999</v>
      </c>
    </row>
    <row r="368" spans="1:5" ht="27.75" customHeight="1">
      <c r="A368" s="926">
        <v>43461</v>
      </c>
      <c r="B368" s="927" t="s">
        <v>15984</v>
      </c>
      <c r="C368" s="928">
        <v>30000</v>
      </c>
      <c r="D368" s="929">
        <v>0</v>
      </c>
      <c r="E368" s="2702">
        <f t="shared" si="5"/>
        <v>5696013.0899999999</v>
      </c>
    </row>
    <row r="369" spans="1:5" ht="27.75" customHeight="1">
      <c r="A369" s="926">
        <v>43462</v>
      </c>
      <c r="B369" s="927" t="s">
        <v>15985</v>
      </c>
      <c r="C369" s="929">
        <v>500</v>
      </c>
      <c r="D369" s="929">
        <v>0</v>
      </c>
      <c r="E369" s="2702">
        <f t="shared" si="5"/>
        <v>5696513.0899999999</v>
      </c>
    </row>
    <row r="370" spans="1:5" ht="27.75" customHeight="1">
      <c r="A370" s="926">
        <v>43462</v>
      </c>
      <c r="B370" s="927" t="s">
        <v>8336</v>
      </c>
      <c r="C370" s="929">
        <v>0</v>
      </c>
      <c r="D370" s="929">
        <v>300</v>
      </c>
      <c r="E370" s="2702">
        <f t="shared" si="5"/>
        <v>5696213.0899999999</v>
      </c>
    </row>
    <row r="371" spans="1:5" ht="27.75" customHeight="1">
      <c r="A371" s="926">
        <v>43462</v>
      </c>
      <c r="B371" s="927" t="s">
        <v>15986</v>
      </c>
      <c r="C371" s="928">
        <v>30500</v>
      </c>
      <c r="D371" s="929">
        <v>0</v>
      </c>
      <c r="E371" s="2702">
        <f t="shared" si="5"/>
        <v>5726713.0899999999</v>
      </c>
    </row>
    <row r="372" spans="1:5" ht="27.75" customHeight="1">
      <c r="A372" s="922" t="s">
        <v>15987</v>
      </c>
      <c r="B372" s="924" t="s">
        <v>15988</v>
      </c>
      <c r="C372" s="925">
        <v>30500</v>
      </c>
      <c r="D372" s="925">
        <v>0</v>
      </c>
      <c r="E372" s="2702">
        <f t="shared" si="5"/>
        <v>5757213.0899999999</v>
      </c>
    </row>
    <row r="373" spans="1:5" ht="27.75" customHeight="1">
      <c r="A373" s="922" t="s">
        <v>15989</v>
      </c>
      <c r="B373" s="924" t="s">
        <v>15990</v>
      </c>
      <c r="C373" s="925">
        <v>31500</v>
      </c>
      <c r="D373" s="925">
        <v>0</v>
      </c>
      <c r="E373" s="2702">
        <f t="shared" si="5"/>
        <v>5788713.0899999999</v>
      </c>
    </row>
    <row r="374" spans="1:5" ht="27.75" customHeight="1">
      <c r="A374" s="922" t="s">
        <v>15991</v>
      </c>
      <c r="B374" s="922" t="s">
        <v>8336</v>
      </c>
      <c r="C374" s="925">
        <v>0</v>
      </c>
      <c r="D374" s="925">
        <v>100</v>
      </c>
      <c r="E374" s="2702">
        <f t="shared" si="5"/>
        <v>5788613.0899999999</v>
      </c>
    </row>
    <row r="375" spans="1:5" ht="27.75" customHeight="1">
      <c r="A375" s="922" t="s">
        <v>15992</v>
      </c>
      <c r="B375" s="922" t="s">
        <v>15993</v>
      </c>
      <c r="C375" s="925">
        <v>16000</v>
      </c>
      <c r="D375" s="925">
        <v>0</v>
      </c>
      <c r="E375" s="2702">
        <f t="shared" si="5"/>
        <v>5804613.0899999999</v>
      </c>
    </row>
    <row r="376" spans="1:5" ht="27.75" customHeight="1">
      <c r="A376" s="922" t="s">
        <v>15994</v>
      </c>
      <c r="B376" s="922" t="s">
        <v>15995</v>
      </c>
      <c r="C376" s="925">
        <v>16000</v>
      </c>
      <c r="D376" s="925">
        <v>0</v>
      </c>
      <c r="E376" s="2702">
        <f t="shared" si="5"/>
        <v>5820613.0899999999</v>
      </c>
    </row>
    <row r="377" spans="1:5" ht="27.75" customHeight="1">
      <c r="A377" s="922" t="s">
        <v>15996</v>
      </c>
      <c r="B377" s="922" t="s">
        <v>15997</v>
      </c>
      <c r="C377" s="925">
        <v>61000</v>
      </c>
      <c r="D377" s="925">
        <v>0</v>
      </c>
      <c r="E377" s="2702">
        <f t="shared" si="5"/>
        <v>5881613.0899999999</v>
      </c>
    </row>
    <row r="378" spans="1:5" ht="27.75" customHeight="1">
      <c r="A378" s="922" t="s">
        <v>15998</v>
      </c>
      <c r="B378" s="922" t="s">
        <v>8438</v>
      </c>
      <c r="C378" s="925">
        <v>0</v>
      </c>
      <c r="D378" s="925">
        <v>52.5</v>
      </c>
      <c r="E378" s="2702">
        <f t="shared" si="5"/>
        <v>5881560.5899999999</v>
      </c>
    </row>
    <row r="379" spans="1:5" ht="27.75" customHeight="1">
      <c r="A379" s="922" t="s">
        <v>15999</v>
      </c>
      <c r="B379" s="922" t="s">
        <v>8438</v>
      </c>
      <c r="C379" s="925">
        <v>0</v>
      </c>
      <c r="D379" s="925">
        <v>52.5</v>
      </c>
      <c r="E379" s="2702">
        <f t="shared" si="5"/>
        <v>5881508.0899999999</v>
      </c>
    </row>
    <row r="380" spans="1:5" ht="27.75" customHeight="1">
      <c r="A380" s="922" t="s">
        <v>15999</v>
      </c>
      <c r="B380" s="922" t="s">
        <v>8438</v>
      </c>
      <c r="C380" s="925">
        <v>0</v>
      </c>
      <c r="D380" s="925">
        <v>52.5</v>
      </c>
      <c r="E380" s="2702">
        <f t="shared" si="5"/>
        <v>5881455.5899999999</v>
      </c>
    </row>
    <row r="381" spans="1:5" ht="27.75" customHeight="1">
      <c r="A381" s="922" t="s">
        <v>15999</v>
      </c>
      <c r="B381" s="922" t="s">
        <v>8438</v>
      </c>
      <c r="C381" s="925">
        <v>0</v>
      </c>
      <c r="D381" s="925">
        <v>52.5</v>
      </c>
      <c r="E381" s="2702">
        <f t="shared" si="5"/>
        <v>5881403.0899999999</v>
      </c>
    </row>
    <row r="382" spans="1:5" ht="27.75" customHeight="1">
      <c r="A382" s="922" t="s">
        <v>16000</v>
      </c>
      <c r="B382" s="922" t="s">
        <v>8438</v>
      </c>
      <c r="C382" s="925">
        <v>0</v>
      </c>
      <c r="D382" s="925">
        <v>52.5</v>
      </c>
      <c r="E382" s="2702">
        <f t="shared" si="5"/>
        <v>5881350.5899999999</v>
      </c>
    </row>
    <row r="383" spans="1:5" ht="27.75" customHeight="1">
      <c r="A383" s="922" t="s">
        <v>16000</v>
      </c>
      <c r="B383" s="922" t="s">
        <v>8438</v>
      </c>
      <c r="C383" s="925">
        <v>0</v>
      </c>
      <c r="D383" s="925">
        <v>52.5</v>
      </c>
      <c r="E383" s="2702">
        <f t="shared" si="5"/>
        <v>5881298.0899999999</v>
      </c>
    </row>
    <row r="384" spans="1:5" ht="27.75" customHeight="1">
      <c r="A384" s="922" t="s">
        <v>15998</v>
      </c>
      <c r="B384" s="922" t="s">
        <v>8531</v>
      </c>
      <c r="C384" s="925">
        <v>0</v>
      </c>
      <c r="D384" s="925">
        <v>285000</v>
      </c>
      <c r="E384" s="2702">
        <f t="shared" si="5"/>
        <v>5596298.0899999999</v>
      </c>
    </row>
    <row r="385" spans="1:5" ht="27.75" customHeight="1">
      <c r="A385" s="922" t="s">
        <v>15999</v>
      </c>
      <c r="B385" s="922" t="s">
        <v>8530</v>
      </c>
      <c r="C385" s="925">
        <v>0</v>
      </c>
      <c r="D385" s="925">
        <v>571500</v>
      </c>
      <c r="E385" s="2702">
        <f t="shared" si="5"/>
        <v>5024798.09</v>
      </c>
    </row>
    <row r="386" spans="1:5" ht="27.75" customHeight="1">
      <c r="A386" s="922" t="s">
        <v>16000</v>
      </c>
      <c r="B386" s="922" t="s">
        <v>15370</v>
      </c>
      <c r="C386" s="925">
        <v>0</v>
      </c>
      <c r="D386" s="925">
        <v>647750</v>
      </c>
      <c r="E386" s="2702">
        <f t="shared" si="5"/>
        <v>4377048.09</v>
      </c>
    </row>
    <row r="387" spans="1:5" ht="27.75" customHeight="1">
      <c r="A387" s="922" t="s">
        <v>15999</v>
      </c>
      <c r="B387" s="922" t="s">
        <v>8539</v>
      </c>
      <c r="C387" s="925">
        <v>0</v>
      </c>
      <c r="D387" s="925">
        <v>700000</v>
      </c>
      <c r="E387" s="2702">
        <f t="shared" si="5"/>
        <v>3677048.09</v>
      </c>
    </row>
    <row r="388" spans="1:5" ht="27.75" customHeight="1">
      <c r="A388" s="922" t="s">
        <v>15999</v>
      </c>
      <c r="B388" s="922" t="s">
        <v>8533</v>
      </c>
      <c r="C388" s="925">
        <v>0</v>
      </c>
      <c r="D388" s="925">
        <v>802250</v>
      </c>
      <c r="E388" s="2702">
        <f t="shared" si="5"/>
        <v>2874798.09</v>
      </c>
    </row>
    <row r="389" spans="1:5" ht="27.75" customHeight="1">
      <c r="A389" s="922" t="s">
        <v>16000</v>
      </c>
      <c r="B389" s="922" t="s">
        <v>8540</v>
      </c>
      <c r="C389" s="925">
        <v>0</v>
      </c>
      <c r="D389" s="925">
        <v>1219250</v>
      </c>
      <c r="E389" s="2702">
        <f t="shared" ref="E389:E452" si="6">E388-D389+C389</f>
        <v>1655548.0899999999</v>
      </c>
    </row>
    <row r="390" spans="1:5" ht="27.75" customHeight="1">
      <c r="A390" s="922" t="s">
        <v>16001</v>
      </c>
      <c r="B390" s="922" t="s">
        <v>16002</v>
      </c>
      <c r="C390" s="925">
        <v>16000</v>
      </c>
      <c r="D390" s="925">
        <v>0</v>
      </c>
      <c r="E390" s="2702">
        <f t="shared" si="6"/>
        <v>1671548.0899999999</v>
      </c>
    </row>
    <row r="391" spans="1:5" ht="27.75" customHeight="1">
      <c r="A391" s="922" t="s">
        <v>16003</v>
      </c>
      <c r="B391" s="922" t="s">
        <v>16004</v>
      </c>
      <c r="C391" s="925">
        <v>16000</v>
      </c>
      <c r="D391" s="925">
        <v>0</v>
      </c>
      <c r="E391" s="2702">
        <f t="shared" si="6"/>
        <v>1687548.0899999999</v>
      </c>
    </row>
    <row r="392" spans="1:5" ht="27.75" customHeight="1">
      <c r="A392" s="922" t="s">
        <v>16005</v>
      </c>
      <c r="B392" s="922" t="s">
        <v>16006</v>
      </c>
      <c r="C392" s="925">
        <v>38500</v>
      </c>
      <c r="D392" s="925">
        <v>0</v>
      </c>
      <c r="E392" s="2702">
        <f t="shared" si="6"/>
        <v>1726048.0899999999</v>
      </c>
    </row>
    <row r="393" spans="1:5" ht="27.75" customHeight="1">
      <c r="A393" s="922" t="s">
        <v>16007</v>
      </c>
      <c r="B393" s="922" t="s">
        <v>16008</v>
      </c>
      <c r="C393" s="925">
        <v>38500</v>
      </c>
      <c r="D393" s="925">
        <v>0</v>
      </c>
      <c r="E393" s="2702">
        <f t="shared" si="6"/>
        <v>1764548.0899999999</v>
      </c>
    </row>
    <row r="394" spans="1:5" ht="27.75" customHeight="1">
      <c r="A394" s="922" t="s">
        <v>16009</v>
      </c>
      <c r="B394" s="922" t="s">
        <v>16010</v>
      </c>
      <c r="C394" s="925">
        <v>16000</v>
      </c>
      <c r="D394" s="925">
        <v>0</v>
      </c>
      <c r="E394" s="2702">
        <f t="shared" si="6"/>
        <v>1780548.0899999999</v>
      </c>
    </row>
    <row r="395" spans="1:5" ht="27.75" customHeight="1">
      <c r="A395" s="922" t="s">
        <v>16011</v>
      </c>
      <c r="B395" s="922" t="s">
        <v>16012</v>
      </c>
      <c r="C395" s="925">
        <v>30500</v>
      </c>
      <c r="D395" s="925">
        <v>0</v>
      </c>
      <c r="E395" s="2702">
        <f t="shared" si="6"/>
        <v>1811048.0899999999</v>
      </c>
    </row>
    <row r="396" spans="1:5" ht="27.75" customHeight="1">
      <c r="A396" s="922" t="s">
        <v>16013</v>
      </c>
      <c r="B396" s="922" t="s">
        <v>16014</v>
      </c>
      <c r="C396" s="925">
        <v>38500</v>
      </c>
      <c r="D396" s="925">
        <v>0</v>
      </c>
      <c r="E396" s="2702">
        <f t="shared" si="6"/>
        <v>1849548.0899999999</v>
      </c>
    </row>
    <row r="397" spans="1:5" ht="27.75" customHeight="1">
      <c r="A397" s="922" t="s">
        <v>16015</v>
      </c>
      <c r="B397" s="922" t="s">
        <v>16016</v>
      </c>
      <c r="C397" s="925">
        <v>38500</v>
      </c>
      <c r="D397" s="925">
        <v>0</v>
      </c>
      <c r="E397" s="2702">
        <f t="shared" si="6"/>
        <v>1888048.0899999999</v>
      </c>
    </row>
    <row r="398" spans="1:5" ht="27.75" customHeight="1">
      <c r="A398" s="922" t="s">
        <v>16017</v>
      </c>
      <c r="B398" s="922" t="s">
        <v>8336</v>
      </c>
      <c r="C398" s="925">
        <v>0</v>
      </c>
      <c r="D398" s="925">
        <v>500</v>
      </c>
      <c r="E398" s="2702">
        <f t="shared" si="6"/>
        <v>1887548.0899999999</v>
      </c>
    </row>
    <row r="399" spans="1:5" ht="27.75" customHeight="1">
      <c r="A399" s="922" t="s">
        <v>16018</v>
      </c>
      <c r="B399" s="922" t="s">
        <v>16019</v>
      </c>
      <c r="C399" s="925">
        <v>16000</v>
      </c>
      <c r="D399" s="925">
        <v>0</v>
      </c>
      <c r="E399" s="2702">
        <f t="shared" si="6"/>
        <v>1903548.0899999999</v>
      </c>
    </row>
    <row r="400" spans="1:5" ht="27.75" customHeight="1">
      <c r="A400" s="922" t="s">
        <v>9015</v>
      </c>
      <c r="B400" s="922" t="s">
        <v>16020</v>
      </c>
      <c r="C400" s="925">
        <v>16000</v>
      </c>
      <c r="D400" s="925">
        <v>0</v>
      </c>
      <c r="E400" s="2702">
        <f t="shared" si="6"/>
        <v>1919548.0899999999</v>
      </c>
    </row>
    <row r="401" spans="1:5" ht="27.75" customHeight="1">
      <c r="A401" s="922" t="s">
        <v>8993</v>
      </c>
      <c r="B401" s="922" t="s">
        <v>16021</v>
      </c>
      <c r="C401" s="925">
        <v>16000</v>
      </c>
      <c r="D401" s="925">
        <v>0</v>
      </c>
      <c r="E401" s="2702">
        <f t="shared" si="6"/>
        <v>1935548.0899999999</v>
      </c>
    </row>
    <row r="402" spans="1:5" ht="27.75" customHeight="1">
      <c r="A402" s="922" t="s">
        <v>16022</v>
      </c>
      <c r="B402" s="922" t="s">
        <v>16023</v>
      </c>
      <c r="C402" s="925">
        <v>16000</v>
      </c>
      <c r="D402" s="925">
        <v>0</v>
      </c>
      <c r="E402" s="2702">
        <f t="shared" si="6"/>
        <v>1951548.0899999999</v>
      </c>
    </row>
    <row r="403" spans="1:5" ht="27.75" customHeight="1">
      <c r="A403" s="922" t="s">
        <v>16024</v>
      </c>
      <c r="B403" s="922" t="s">
        <v>16025</v>
      </c>
      <c r="C403" s="925">
        <v>16000</v>
      </c>
      <c r="D403" s="925">
        <v>0</v>
      </c>
      <c r="E403" s="2702">
        <f t="shared" si="6"/>
        <v>1967548.0899999999</v>
      </c>
    </row>
    <row r="404" spans="1:5" ht="27.75" customHeight="1">
      <c r="A404" s="922" t="s">
        <v>16026</v>
      </c>
      <c r="B404" s="922" t="s">
        <v>16027</v>
      </c>
      <c r="C404" s="925">
        <v>16000</v>
      </c>
      <c r="D404" s="925">
        <v>0</v>
      </c>
      <c r="E404" s="2702">
        <f t="shared" si="6"/>
        <v>1983548.0899999999</v>
      </c>
    </row>
    <row r="405" spans="1:5" ht="27.75" customHeight="1">
      <c r="A405" s="922" t="s">
        <v>16028</v>
      </c>
      <c r="B405" s="922" t="s">
        <v>16029</v>
      </c>
      <c r="C405" s="925">
        <v>16000</v>
      </c>
      <c r="D405" s="925">
        <v>0</v>
      </c>
      <c r="E405" s="2702">
        <f t="shared" si="6"/>
        <v>1999548.0899999999</v>
      </c>
    </row>
    <row r="406" spans="1:5" ht="27.75" customHeight="1">
      <c r="A406" s="922" t="s">
        <v>16030</v>
      </c>
      <c r="B406" s="922" t="s">
        <v>16031</v>
      </c>
      <c r="C406" s="925">
        <v>16000</v>
      </c>
      <c r="D406" s="925">
        <v>0</v>
      </c>
      <c r="E406" s="2702">
        <f t="shared" si="6"/>
        <v>2015548.0899999999</v>
      </c>
    </row>
    <row r="407" spans="1:5" ht="27.75" customHeight="1">
      <c r="A407" s="922" t="s">
        <v>16032</v>
      </c>
      <c r="B407" s="922" t="s">
        <v>16033</v>
      </c>
      <c r="C407" s="925">
        <v>16000</v>
      </c>
      <c r="D407" s="925">
        <v>0</v>
      </c>
      <c r="E407" s="2702">
        <f t="shared" si="6"/>
        <v>2031548.0899999999</v>
      </c>
    </row>
    <row r="408" spans="1:5" ht="27.75" customHeight="1">
      <c r="A408" s="922" t="s">
        <v>16034</v>
      </c>
      <c r="B408" s="922" t="s">
        <v>16035</v>
      </c>
      <c r="C408" s="925">
        <v>16000</v>
      </c>
      <c r="D408" s="925">
        <v>0</v>
      </c>
      <c r="E408" s="2702">
        <f t="shared" si="6"/>
        <v>2047548.0899999999</v>
      </c>
    </row>
    <row r="409" spans="1:5" ht="27.75" customHeight="1">
      <c r="A409" s="922" t="s">
        <v>16036</v>
      </c>
      <c r="B409" s="922" t="s">
        <v>16037</v>
      </c>
      <c r="C409" s="925">
        <v>16000</v>
      </c>
      <c r="D409" s="925">
        <v>0</v>
      </c>
      <c r="E409" s="2702">
        <f t="shared" si="6"/>
        <v>2063548.0899999999</v>
      </c>
    </row>
    <row r="410" spans="1:5" ht="27.75" customHeight="1">
      <c r="A410" s="922" t="s">
        <v>16038</v>
      </c>
      <c r="B410" s="922" t="s">
        <v>16039</v>
      </c>
      <c r="C410" s="925">
        <v>16000</v>
      </c>
      <c r="D410" s="925">
        <v>0</v>
      </c>
      <c r="E410" s="2702">
        <f t="shared" si="6"/>
        <v>2079548.0899999999</v>
      </c>
    </row>
    <row r="411" spans="1:5" ht="27.75" customHeight="1">
      <c r="A411" s="922" t="s">
        <v>16040</v>
      </c>
      <c r="B411" s="922" t="s">
        <v>16041</v>
      </c>
      <c r="C411" s="925">
        <v>16000</v>
      </c>
      <c r="D411" s="925">
        <v>0</v>
      </c>
      <c r="E411" s="2702">
        <f t="shared" si="6"/>
        <v>2095548.0899999999</v>
      </c>
    </row>
    <row r="412" spans="1:5" ht="27.75" customHeight="1">
      <c r="A412" s="922" t="s">
        <v>16042</v>
      </c>
      <c r="B412" s="922" t="s">
        <v>16043</v>
      </c>
      <c r="C412" s="925">
        <v>30500</v>
      </c>
      <c r="D412" s="925">
        <v>0</v>
      </c>
      <c r="E412" s="2702">
        <f t="shared" si="6"/>
        <v>2126048.09</v>
      </c>
    </row>
    <row r="413" spans="1:5" ht="27.75" customHeight="1">
      <c r="A413" s="922" t="s">
        <v>16044</v>
      </c>
      <c r="B413" s="922" t="s">
        <v>16045</v>
      </c>
      <c r="C413" s="925">
        <v>38500</v>
      </c>
      <c r="D413" s="925">
        <v>0</v>
      </c>
      <c r="E413" s="2702">
        <f t="shared" si="6"/>
        <v>2164548.09</v>
      </c>
    </row>
    <row r="414" spans="1:5" ht="27.75" customHeight="1">
      <c r="A414" s="922" t="s">
        <v>16046</v>
      </c>
      <c r="B414" s="922" t="s">
        <v>16047</v>
      </c>
      <c r="C414" s="925">
        <v>1000</v>
      </c>
      <c r="D414" s="925">
        <v>0</v>
      </c>
      <c r="E414" s="2702">
        <f t="shared" si="6"/>
        <v>2165548.09</v>
      </c>
    </row>
    <row r="415" spans="1:5" ht="27.75" customHeight="1">
      <c r="A415" s="922" t="s">
        <v>16048</v>
      </c>
      <c r="B415" s="922" t="s">
        <v>16047</v>
      </c>
      <c r="C415" s="925">
        <v>15000</v>
      </c>
      <c r="D415" s="925">
        <v>0</v>
      </c>
      <c r="E415" s="2702">
        <f t="shared" si="6"/>
        <v>2180548.09</v>
      </c>
    </row>
    <row r="416" spans="1:5" ht="27.75" customHeight="1">
      <c r="A416" s="922" t="s">
        <v>16049</v>
      </c>
      <c r="B416" s="922" t="s">
        <v>16050</v>
      </c>
      <c r="C416" s="925">
        <v>16000</v>
      </c>
      <c r="D416" s="925">
        <v>0</v>
      </c>
      <c r="E416" s="2702">
        <f t="shared" si="6"/>
        <v>2196548.09</v>
      </c>
    </row>
    <row r="417" spans="1:5" ht="27.75" customHeight="1">
      <c r="A417" s="922" t="s">
        <v>16051</v>
      </c>
      <c r="B417" s="922" t="s">
        <v>16052</v>
      </c>
      <c r="C417" s="925">
        <v>16000</v>
      </c>
      <c r="D417" s="925">
        <v>0</v>
      </c>
      <c r="E417" s="2702">
        <f t="shared" si="6"/>
        <v>2212548.09</v>
      </c>
    </row>
    <row r="418" spans="1:5" ht="27.75" customHeight="1">
      <c r="A418" s="923" t="s">
        <v>16051</v>
      </c>
      <c r="B418" s="923" t="s">
        <v>16053</v>
      </c>
      <c r="C418" s="925">
        <v>16000</v>
      </c>
      <c r="D418" s="925">
        <v>0</v>
      </c>
      <c r="E418" s="2702">
        <f t="shared" si="6"/>
        <v>2228548.09</v>
      </c>
    </row>
    <row r="419" spans="1:5" ht="27.75" customHeight="1">
      <c r="A419" s="930" t="s">
        <v>16054</v>
      </c>
      <c r="B419" s="2685" t="s">
        <v>8336</v>
      </c>
      <c r="C419" s="931">
        <v>0</v>
      </c>
      <c r="D419" s="931">
        <v>1050</v>
      </c>
      <c r="E419" s="2702">
        <f t="shared" si="6"/>
        <v>2227498.09</v>
      </c>
    </row>
    <row r="420" spans="1:5" ht="27.75" customHeight="1">
      <c r="A420" s="930" t="s">
        <v>16055</v>
      </c>
      <c r="B420" s="2685" t="s">
        <v>16056</v>
      </c>
      <c r="C420" s="931">
        <v>1000</v>
      </c>
      <c r="D420" s="931">
        <v>0</v>
      </c>
      <c r="E420" s="2702">
        <f t="shared" si="6"/>
        <v>2228498.09</v>
      </c>
    </row>
    <row r="421" spans="1:5" ht="27.75" customHeight="1">
      <c r="A421" s="930" t="s">
        <v>16057</v>
      </c>
      <c r="B421" s="2685" t="s">
        <v>16058</v>
      </c>
      <c r="C421" s="931">
        <v>16000</v>
      </c>
      <c r="D421" s="931">
        <v>0</v>
      </c>
      <c r="E421" s="2702">
        <f t="shared" si="6"/>
        <v>2244498.09</v>
      </c>
    </row>
    <row r="422" spans="1:5" ht="27.75" customHeight="1">
      <c r="A422" s="930" t="s">
        <v>16059</v>
      </c>
      <c r="B422" s="2685" t="s">
        <v>16060</v>
      </c>
      <c r="C422" s="931">
        <v>16000</v>
      </c>
      <c r="D422" s="931">
        <v>0</v>
      </c>
      <c r="E422" s="2702">
        <f t="shared" si="6"/>
        <v>2260498.09</v>
      </c>
    </row>
    <row r="423" spans="1:5" ht="27.75" customHeight="1">
      <c r="A423" s="930" t="s">
        <v>16061</v>
      </c>
      <c r="B423" s="2685" t="s">
        <v>16056</v>
      </c>
      <c r="C423" s="931">
        <v>54000</v>
      </c>
      <c r="D423" s="931">
        <v>0</v>
      </c>
      <c r="E423" s="2702">
        <f t="shared" si="6"/>
        <v>2314498.09</v>
      </c>
    </row>
    <row r="424" spans="1:5" ht="27.75" customHeight="1">
      <c r="A424" s="930" t="s">
        <v>16062</v>
      </c>
      <c r="B424" s="2685" t="s">
        <v>16063</v>
      </c>
      <c r="C424" s="931">
        <v>16000</v>
      </c>
      <c r="D424" s="931">
        <v>0</v>
      </c>
      <c r="E424" s="2702">
        <f t="shared" si="6"/>
        <v>2330498.09</v>
      </c>
    </row>
    <row r="425" spans="1:5" ht="27.75" customHeight="1">
      <c r="A425" s="930" t="s">
        <v>16064</v>
      </c>
      <c r="B425" s="2685" t="s">
        <v>16065</v>
      </c>
      <c r="C425" s="931">
        <v>16000</v>
      </c>
      <c r="D425" s="931">
        <v>0</v>
      </c>
      <c r="E425" s="2702">
        <f t="shared" si="6"/>
        <v>2346498.09</v>
      </c>
    </row>
    <row r="426" spans="1:5" ht="27.75" customHeight="1">
      <c r="A426" s="930" t="s">
        <v>16066</v>
      </c>
      <c r="B426" s="2685" t="s">
        <v>16067</v>
      </c>
      <c r="C426" s="931">
        <v>38500</v>
      </c>
      <c r="D426" s="931">
        <v>0</v>
      </c>
      <c r="E426" s="2702">
        <f t="shared" si="6"/>
        <v>2384998.09</v>
      </c>
    </row>
    <row r="427" spans="1:5" ht="27.75" customHeight="1">
      <c r="A427" s="930" t="s">
        <v>16068</v>
      </c>
      <c r="B427" s="2685" t="s">
        <v>16069</v>
      </c>
      <c r="C427" s="931">
        <v>16000</v>
      </c>
      <c r="D427" s="931">
        <v>0</v>
      </c>
      <c r="E427" s="2702">
        <f t="shared" si="6"/>
        <v>2400998.09</v>
      </c>
    </row>
    <row r="428" spans="1:5" ht="27.75" customHeight="1">
      <c r="A428" s="930" t="s">
        <v>16070</v>
      </c>
      <c r="B428" s="2685" t="s">
        <v>16071</v>
      </c>
      <c r="C428" s="931">
        <v>16000</v>
      </c>
      <c r="D428" s="931">
        <v>0</v>
      </c>
      <c r="E428" s="2702">
        <f t="shared" si="6"/>
        <v>2416998.09</v>
      </c>
    </row>
    <row r="429" spans="1:5" ht="27.75" customHeight="1">
      <c r="A429" s="930" t="s">
        <v>16072</v>
      </c>
      <c r="B429" s="2685" t="s">
        <v>16073</v>
      </c>
      <c r="C429" s="931">
        <v>16000</v>
      </c>
      <c r="D429" s="931">
        <v>0</v>
      </c>
      <c r="E429" s="2702">
        <f t="shared" si="6"/>
        <v>2432998.09</v>
      </c>
    </row>
    <row r="430" spans="1:5" ht="27.75" customHeight="1">
      <c r="A430" s="930" t="s">
        <v>16074</v>
      </c>
      <c r="B430" s="2685" t="s">
        <v>16075</v>
      </c>
      <c r="C430" s="931">
        <v>38500</v>
      </c>
      <c r="D430" s="931">
        <v>0</v>
      </c>
      <c r="E430" s="2702">
        <f t="shared" si="6"/>
        <v>2471498.09</v>
      </c>
    </row>
    <row r="431" spans="1:5" ht="27.75" customHeight="1">
      <c r="A431" s="930" t="s">
        <v>16076</v>
      </c>
      <c r="B431" s="2685" t="s">
        <v>16077</v>
      </c>
      <c r="C431" s="931">
        <v>16000</v>
      </c>
      <c r="D431" s="931">
        <v>0</v>
      </c>
      <c r="E431" s="2702">
        <f t="shared" si="6"/>
        <v>2487498.09</v>
      </c>
    </row>
    <row r="432" spans="1:5" ht="27.75" customHeight="1">
      <c r="A432" s="930" t="s">
        <v>16078</v>
      </c>
      <c r="B432" s="2685" t="s">
        <v>9172</v>
      </c>
      <c r="C432" s="931">
        <v>16000</v>
      </c>
      <c r="D432" s="931">
        <v>0</v>
      </c>
      <c r="E432" s="2702">
        <f t="shared" si="6"/>
        <v>2503498.09</v>
      </c>
    </row>
    <row r="433" spans="1:5" ht="27.75" customHeight="1">
      <c r="A433" s="930" t="s">
        <v>16079</v>
      </c>
      <c r="B433" s="2685" t="s">
        <v>16080</v>
      </c>
      <c r="C433" s="931">
        <v>16000</v>
      </c>
      <c r="D433" s="931">
        <v>0</v>
      </c>
      <c r="E433" s="2702">
        <f t="shared" si="6"/>
        <v>2519498.09</v>
      </c>
    </row>
    <row r="434" spans="1:5" ht="27.75" customHeight="1">
      <c r="A434" s="930" t="s">
        <v>16081</v>
      </c>
      <c r="B434" s="2685" t="s">
        <v>16082</v>
      </c>
      <c r="C434" s="931">
        <v>16000</v>
      </c>
      <c r="D434" s="931">
        <v>0</v>
      </c>
      <c r="E434" s="2702">
        <f t="shared" si="6"/>
        <v>2535498.09</v>
      </c>
    </row>
    <row r="435" spans="1:5" ht="27.75" customHeight="1">
      <c r="A435" s="930" t="s">
        <v>16083</v>
      </c>
      <c r="B435" s="2685" t="s">
        <v>16084</v>
      </c>
      <c r="C435" s="931">
        <v>0</v>
      </c>
      <c r="D435" s="931">
        <v>1061100</v>
      </c>
      <c r="E435" s="2702">
        <f t="shared" si="6"/>
        <v>1474398.0899999999</v>
      </c>
    </row>
    <row r="436" spans="1:5" ht="27.75" customHeight="1">
      <c r="A436" s="930" t="s">
        <v>16085</v>
      </c>
      <c r="B436" s="2685" t="s">
        <v>16086</v>
      </c>
      <c r="C436" s="931">
        <v>16000</v>
      </c>
      <c r="D436" s="931">
        <v>0</v>
      </c>
      <c r="E436" s="2702">
        <f t="shared" si="6"/>
        <v>1490398.0899999999</v>
      </c>
    </row>
    <row r="437" spans="1:5" ht="27.75" customHeight="1">
      <c r="A437" s="930" t="s">
        <v>9147</v>
      </c>
      <c r="B437" s="2685" t="s">
        <v>8336</v>
      </c>
      <c r="C437" s="931">
        <v>0</v>
      </c>
      <c r="D437" s="931">
        <v>750</v>
      </c>
      <c r="E437" s="2702">
        <f t="shared" si="6"/>
        <v>1489648.0899999999</v>
      </c>
    </row>
    <row r="438" spans="1:5" ht="27.75" customHeight="1">
      <c r="A438" s="930" t="s">
        <v>16087</v>
      </c>
      <c r="B438" s="2685" t="s">
        <v>16088</v>
      </c>
      <c r="C438" s="931">
        <v>16000</v>
      </c>
      <c r="D438" s="931">
        <v>0</v>
      </c>
      <c r="E438" s="2702">
        <f t="shared" si="6"/>
        <v>1505648.0899999999</v>
      </c>
    </row>
    <row r="439" spans="1:5" ht="27.75" customHeight="1">
      <c r="A439" s="930" t="s">
        <v>16089</v>
      </c>
      <c r="B439" s="2685" t="s">
        <v>16090</v>
      </c>
      <c r="C439" s="931">
        <v>0</v>
      </c>
      <c r="D439" s="931">
        <v>256</v>
      </c>
      <c r="E439" s="2702">
        <f t="shared" si="6"/>
        <v>1505392.0899999999</v>
      </c>
    </row>
    <row r="440" spans="1:5" ht="27.75" customHeight="1">
      <c r="A440" s="930" t="s">
        <v>16091</v>
      </c>
      <c r="B440" s="2685" t="s">
        <v>16092</v>
      </c>
      <c r="C440" s="931">
        <v>1000</v>
      </c>
      <c r="D440" s="931">
        <v>0</v>
      </c>
      <c r="E440" s="2702">
        <f t="shared" si="6"/>
        <v>1506392.0899999999</v>
      </c>
    </row>
    <row r="441" spans="1:5" ht="27.75" customHeight="1">
      <c r="A441" s="930" t="s">
        <v>16093</v>
      </c>
      <c r="B441" s="2685" t="s">
        <v>16092</v>
      </c>
      <c r="C441" s="931">
        <v>15000</v>
      </c>
      <c r="D441" s="931">
        <v>0</v>
      </c>
      <c r="E441" s="2702">
        <f t="shared" si="6"/>
        <v>1521392.0899999999</v>
      </c>
    </row>
    <row r="442" spans="1:5" ht="27.75" customHeight="1">
      <c r="A442" s="930" t="s">
        <v>16094</v>
      </c>
      <c r="B442" s="2685" t="s">
        <v>16095</v>
      </c>
      <c r="C442" s="931">
        <v>16000</v>
      </c>
      <c r="D442" s="931">
        <v>0</v>
      </c>
      <c r="E442" s="2702">
        <f t="shared" si="6"/>
        <v>1537392.0899999999</v>
      </c>
    </row>
    <row r="443" spans="1:5" ht="27.75" customHeight="1">
      <c r="A443" s="930" t="s">
        <v>16096</v>
      </c>
      <c r="B443" s="2685" t="s">
        <v>16097</v>
      </c>
      <c r="C443" s="931">
        <v>16000</v>
      </c>
      <c r="D443" s="931">
        <v>0</v>
      </c>
      <c r="E443" s="2702">
        <f t="shared" si="6"/>
        <v>1553392.0899999999</v>
      </c>
    </row>
    <row r="444" spans="1:5" ht="27.75" customHeight="1">
      <c r="A444" s="930" t="s">
        <v>16098</v>
      </c>
      <c r="B444" s="2685" t="s">
        <v>16099</v>
      </c>
      <c r="C444" s="931">
        <v>16000</v>
      </c>
      <c r="D444" s="931">
        <v>0</v>
      </c>
      <c r="E444" s="2702">
        <f t="shared" si="6"/>
        <v>1569392.0899999999</v>
      </c>
    </row>
    <row r="445" spans="1:5" ht="27.75" customHeight="1">
      <c r="A445" s="930" t="s">
        <v>16100</v>
      </c>
      <c r="B445" s="2685" t="s">
        <v>16101</v>
      </c>
      <c r="C445" s="931">
        <v>16000</v>
      </c>
      <c r="D445" s="931">
        <v>0</v>
      </c>
      <c r="E445" s="2702">
        <f t="shared" si="6"/>
        <v>1585392.0899999999</v>
      </c>
    </row>
    <row r="446" spans="1:5" ht="27.75" customHeight="1">
      <c r="A446" s="930" t="s">
        <v>16102</v>
      </c>
      <c r="B446" s="2685" t="s">
        <v>15612</v>
      </c>
      <c r="C446" s="931">
        <v>61000</v>
      </c>
      <c r="D446" s="931">
        <v>0</v>
      </c>
      <c r="E446" s="2702">
        <f t="shared" si="6"/>
        <v>1646392.0899999999</v>
      </c>
    </row>
    <row r="447" spans="1:5" ht="27.75" customHeight="1">
      <c r="A447" s="930" t="s">
        <v>16103</v>
      </c>
      <c r="B447" s="2685" t="s">
        <v>16104</v>
      </c>
      <c r="C447" s="931">
        <v>10400</v>
      </c>
      <c r="D447" s="931">
        <v>0</v>
      </c>
      <c r="E447" s="2702">
        <f t="shared" si="6"/>
        <v>1656792.0899999999</v>
      </c>
    </row>
    <row r="448" spans="1:5" ht="27.75" customHeight="1">
      <c r="A448" s="930" t="s">
        <v>16105</v>
      </c>
      <c r="B448" s="2685" t="s">
        <v>16106</v>
      </c>
      <c r="C448" s="931">
        <v>16000</v>
      </c>
      <c r="D448" s="931">
        <v>0</v>
      </c>
      <c r="E448" s="2702">
        <f t="shared" si="6"/>
        <v>1672792.0899999999</v>
      </c>
    </row>
    <row r="449" spans="1:5" ht="27.75" customHeight="1">
      <c r="A449" s="930" t="s">
        <v>16107</v>
      </c>
      <c r="B449" s="2685" t="s">
        <v>8478</v>
      </c>
      <c r="C449" s="931">
        <v>0</v>
      </c>
      <c r="D449" s="931">
        <v>5551.2</v>
      </c>
      <c r="E449" s="2702">
        <f t="shared" si="6"/>
        <v>1667240.89</v>
      </c>
    </row>
    <row r="450" spans="1:5" ht="27.75" customHeight="1">
      <c r="A450" s="930" t="s">
        <v>16108</v>
      </c>
      <c r="B450" s="2685" t="s">
        <v>9245</v>
      </c>
      <c r="C450" s="931">
        <v>16000</v>
      </c>
      <c r="D450" s="931">
        <v>0</v>
      </c>
      <c r="E450" s="2702">
        <f t="shared" si="6"/>
        <v>1683240.89</v>
      </c>
    </row>
    <row r="451" spans="1:5" ht="27.75" customHeight="1">
      <c r="A451" s="930" t="s">
        <v>16109</v>
      </c>
      <c r="B451" s="2685" t="s">
        <v>16110</v>
      </c>
      <c r="C451" s="931">
        <v>16000</v>
      </c>
      <c r="D451" s="931">
        <v>0</v>
      </c>
      <c r="E451" s="2702">
        <f t="shared" si="6"/>
        <v>1699240.89</v>
      </c>
    </row>
    <row r="452" spans="1:5" ht="27.75" customHeight="1">
      <c r="A452" s="930" t="s">
        <v>16111</v>
      </c>
      <c r="B452" s="2685" t="s">
        <v>16112</v>
      </c>
      <c r="C452" s="931">
        <v>16000</v>
      </c>
      <c r="D452" s="931">
        <v>0</v>
      </c>
      <c r="E452" s="2702">
        <f t="shared" si="6"/>
        <v>1715240.89</v>
      </c>
    </row>
    <row r="453" spans="1:5" ht="27.75" customHeight="1">
      <c r="A453" s="930" t="s">
        <v>16113</v>
      </c>
      <c r="B453" s="2685" t="s">
        <v>16114</v>
      </c>
      <c r="C453" s="931">
        <v>46500</v>
      </c>
      <c r="D453" s="931">
        <v>0</v>
      </c>
      <c r="E453" s="2702">
        <f t="shared" ref="E453:E516" si="7">E452-D453+C453</f>
        <v>1761740.89</v>
      </c>
    </row>
    <row r="454" spans="1:5" ht="27.75" customHeight="1">
      <c r="A454" s="930" t="s">
        <v>16115</v>
      </c>
      <c r="B454" s="2685" t="s">
        <v>8336</v>
      </c>
      <c r="C454" s="931">
        <v>0</v>
      </c>
      <c r="D454" s="931">
        <v>650</v>
      </c>
      <c r="E454" s="2702">
        <f t="shared" si="7"/>
        <v>1761090.89</v>
      </c>
    </row>
    <row r="455" spans="1:5" ht="27.75" customHeight="1">
      <c r="A455" s="930" t="s">
        <v>16116</v>
      </c>
      <c r="B455" s="2685" t="s">
        <v>16117</v>
      </c>
      <c r="C455" s="931">
        <v>16000</v>
      </c>
      <c r="D455" s="931">
        <v>0</v>
      </c>
      <c r="E455" s="2702">
        <f t="shared" si="7"/>
        <v>1777090.89</v>
      </c>
    </row>
    <row r="456" spans="1:5" ht="27.75" customHeight="1">
      <c r="A456" s="930" t="s">
        <v>16118</v>
      </c>
      <c r="B456" s="2685" t="s">
        <v>16119</v>
      </c>
      <c r="C456" s="931">
        <v>10400</v>
      </c>
      <c r="D456" s="931">
        <v>0</v>
      </c>
      <c r="E456" s="2702">
        <f t="shared" si="7"/>
        <v>1787490.89</v>
      </c>
    </row>
    <row r="457" spans="1:5" ht="27.75" customHeight="1">
      <c r="A457" s="930" t="s">
        <v>16120</v>
      </c>
      <c r="B457" s="2685" t="s">
        <v>16121</v>
      </c>
      <c r="C457" s="931">
        <v>16000</v>
      </c>
      <c r="D457" s="931">
        <v>0</v>
      </c>
      <c r="E457" s="2702">
        <f t="shared" si="7"/>
        <v>1803490.89</v>
      </c>
    </row>
    <row r="458" spans="1:5" ht="27.75" customHeight="1">
      <c r="A458" s="930" t="s">
        <v>16122</v>
      </c>
      <c r="B458" s="2685" t="s">
        <v>16123</v>
      </c>
      <c r="C458" s="931">
        <v>42000</v>
      </c>
      <c r="D458" s="931">
        <v>0</v>
      </c>
      <c r="E458" s="2702">
        <f t="shared" si="7"/>
        <v>1845490.89</v>
      </c>
    </row>
    <row r="459" spans="1:5" ht="27.75" customHeight="1">
      <c r="A459" s="930" t="s">
        <v>16124</v>
      </c>
      <c r="B459" s="2685" t="s">
        <v>16125</v>
      </c>
      <c r="C459" s="931">
        <v>10400</v>
      </c>
      <c r="D459" s="931">
        <v>0</v>
      </c>
      <c r="E459" s="2702">
        <f t="shared" si="7"/>
        <v>1855890.89</v>
      </c>
    </row>
    <row r="460" spans="1:5" ht="27.75" customHeight="1">
      <c r="A460" s="930" t="s">
        <v>16126</v>
      </c>
      <c r="B460" s="2685" t="s">
        <v>16127</v>
      </c>
      <c r="C460" s="931">
        <v>10400</v>
      </c>
      <c r="D460" s="931">
        <v>0</v>
      </c>
      <c r="E460" s="2702">
        <f t="shared" si="7"/>
        <v>1866290.89</v>
      </c>
    </row>
    <row r="461" spans="1:5" ht="27.75" customHeight="1">
      <c r="A461" s="930" t="s">
        <v>16128</v>
      </c>
      <c r="B461" s="2685" t="s">
        <v>16129</v>
      </c>
      <c r="C461" s="931">
        <v>10400</v>
      </c>
      <c r="D461" s="931">
        <v>0</v>
      </c>
      <c r="E461" s="2702">
        <f t="shared" si="7"/>
        <v>1876690.89</v>
      </c>
    </row>
    <row r="462" spans="1:5" ht="27.75" customHeight="1">
      <c r="A462" s="930" t="s">
        <v>16130</v>
      </c>
      <c r="B462" s="2685" t="s">
        <v>16131</v>
      </c>
      <c r="C462" s="931">
        <v>16000</v>
      </c>
      <c r="D462" s="931">
        <v>0</v>
      </c>
      <c r="E462" s="2702">
        <f t="shared" si="7"/>
        <v>1892690.89</v>
      </c>
    </row>
    <row r="463" spans="1:5" ht="27.75" customHeight="1">
      <c r="A463" s="930" t="s">
        <v>16132</v>
      </c>
      <c r="B463" s="2685" t="s">
        <v>16133</v>
      </c>
      <c r="C463" s="931">
        <v>16000</v>
      </c>
      <c r="D463" s="931">
        <v>0</v>
      </c>
      <c r="E463" s="2702">
        <f t="shared" si="7"/>
        <v>1908690.89</v>
      </c>
    </row>
    <row r="464" spans="1:5" ht="27.75" customHeight="1">
      <c r="A464" s="930" t="s">
        <v>16134</v>
      </c>
      <c r="B464" s="2685" t="s">
        <v>16135</v>
      </c>
      <c r="C464" s="931">
        <v>10400</v>
      </c>
      <c r="D464" s="931">
        <v>0</v>
      </c>
      <c r="E464" s="2702">
        <f t="shared" si="7"/>
        <v>1919090.89</v>
      </c>
    </row>
    <row r="465" spans="1:5" ht="27.75" customHeight="1">
      <c r="A465" s="930" t="s">
        <v>16136</v>
      </c>
      <c r="B465" s="2685" t="s">
        <v>16137</v>
      </c>
      <c r="C465" s="931">
        <v>16000</v>
      </c>
      <c r="D465" s="931">
        <v>0</v>
      </c>
      <c r="E465" s="2702">
        <f t="shared" si="7"/>
        <v>1935090.89</v>
      </c>
    </row>
    <row r="466" spans="1:5" ht="27.75" customHeight="1">
      <c r="A466" s="930" t="s">
        <v>16138</v>
      </c>
      <c r="B466" s="2685" t="s">
        <v>16139</v>
      </c>
      <c r="C466" s="931">
        <v>16000</v>
      </c>
      <c r="D466" s="931">
        <v>0</v>
      </c>
      <c r="E466" s="2702">
        <f t="shared" si="7"/>
        <v>1951090.89</v>
      </c>
    </row>
    <row r="467" spans="1:5" ht="27.75" customHeight="1">
      <c r="A467" s="930" t="s">
        <v>16140</v>
      </c>
      <c r="B467" s="2685" t="s">
        <v>16141</v>
      </c>
      <c r="C467" s="931">
        <v>16000</v>
      </c>
      <c r="D467" s="931">
        <v>0</v>
      </c>
      <c r="E467" s="2702">
        <f t="shared" si="7"/>
        <v>1967090.89</v>
      </c>
    </row>
    <row r="468" spans="1:5" ht="27.75" customHeight="1">
      <c r="A468" s="930" t="s">
        <v>16142</v>
      </c>
      <c r="B468" s="2685" t="s">
        <v>16143</v>
      </c>
      <c r="C468" s="931">
        <v>30500</v>
      </c>
      <c r="D468" s="931">
        <v>0</v>
      </c>
      <c r="E468" s="2702">
        <f t="shared" si="7"/>
        <v>1997590.89</v>
      </c>
    </row>
    <row r="469" spans="1:5" ht="27.75" customHeight="1">
      <c r="A469" s="930" t="s">
        <v>16144</v>
      </c>
      <c r="B469" s="2685" t="s">
        <v>16145</v>
      </c>
      <c r="C469" s="931">
        <v>10400</v>
      </c>
      <c r="D469" s="931">
        <v>0</v>
      </c>
      <c r="E469" s="2702">
        <f t="shared" si="7"/>
        <v>2007990.89</v>
      </c>
    </row>
    <row r="470" spans="1:5" ht="27.75" customHeight="1">
      <c r="A470" s="930" t="s">
        <v>16146</v>
      </c>
      <c r="B470" s="2685" t="s">
        <v>16147</v>
      </c>
      <c r="C470" s="931">
        <v>16000</v>
      </c>
      <c r="D470" s="931">
        <v>0</v>
      </c>
      <c r="E470" s="2702">
        <f t="shared" si="7"/>
        <v>2023990.89</v>
      </c>
    </row>
    <row r="471" spans="1:5" ht="27.75" customHeight="1">
      <c r="A471" s="930" t="s">
        <v>16148</v>
      </c>
      <c r="B471" s="2685" t="s">
        <v>8336</v>
      </c>
      <c r="C471" s="931">
        <v>0</v>
      </c>
      <c r="D471" s="931">
        <v>900</v>
      </c>
      <c r="E471" s="2702">
        <f t="shared" si="7"/>
        <v>2023090.89</v>
      </c>
    </row>
    <row r="472" spans="1:5" ht="27.75" customHeight="1">
      <c r="A472" s="930" t="s">
        <v>16149</v>
      </c>
      <c r="B472" s="2685" t="s">
        <v>16150</v>
      </c>
      <c r="C472" s="931">
        <v>10400</v>
      </c>
      <c r="D472" s="931">
        <v>0</v>
      </c>
      <c r="E472" s="2702">
        <f t="shared" si="7"/>
        <v>2033490.89</v>
      </c>
    </row>
    <row r="473" spans="1:5" ht="27.75" customHeight="1">
      <c r="A473" s="930" t="s">
        <v>16151</v>
      </c>
      <c r="B473" s="2685" t="s">
        <v>16152</v>
      </c>
      <c r="C473" s="931">
        <v>10400</v>
      </c>
      <c r="D473" s="931">
        <v>0</v>
      </c>
      <c r="E473" s="2702">
        <f t="shared" si="7"/>
        <v>2043890.89</v>
      </c>
    </row>
    <row r="474" spans="1:5" ht="27.75" customHeight="1">
      <c r="A474" s="930" t="s">
        <v>9292</v>
      </c>
      <c r="B474" s="2685" t="s">
        <v>9293</v>
      </c>
      <c r="C474" s="931">
        <v>2725750</v>
      </c>
      <c r="D474" s="931">
        <v>0</v>
      </c>
      <c r="E474" s="2702">
        <f t="shared" si="7"/>
        <v>4769640.8899999997</v>
      </c>
    </row>
    <row r="475" spans="1:5" ht="27.75" customHeight="1">
      <c r="A475" s="930" t="s">
        <v>16153</v>
      </c>
      <c r="B475" s="2685" t="s">
        <v>16154</v>
      </c>
      <c r="C475" s="931">
        <v>0</v>
      </c>
      <c r="D475" s="931">
        <v>4759650</v>
      </c>
      <c r="E475" s="2702">
        <f t="shared" si="7"/>
        <v>9990.8899999996647</v>
      </c>
    </row>
    <row r="476" spans="1:5" ht="27.75" customHeight="1">
      <c r="A476" s="930" t="s">
        <v>16155</v>
      </c>
      <c r="B476" s="2685" t="s">
        <v>16156</v>
      </c>
      <c r="C476" s="931">
        <v>16000</v>
      </c>
      <c r="D476" s="931">
        <v>0</v>
      </c>
      <c r="E476" s="2702">
        <f t="shared" si="7"/>
        <v>25990.889999999665</v>
      </c>
    </row>
    <row r="477" spans="1:5" ht="27.75" customHeight="1">
      <c r="A477" s="930" t="s">
        <v>16157</v>
      </c>
      <c r="B477" s="2685" t="s">
        <v>16158</v>
      </c>
      <c r="C477" s="931">
        <v>10400</v>
      </c>
      <c r="D477" s="931">
        <v>0</v>
      </c>
      <c r="E477" s="2702">
        <f t="shared" si="7"/>
        <v>36390.889999999665</v>
      </c>
    </row>
    <row r="478" spans="1:5" ht="27.75" customHeight="1">
      <c r="A478" s="930" t="s">
        <v>16159</v>
      </c>
      <c r="B478" s="2685" t="s">
        <v>16160</v>
      </c>
      <c r="C478" s="931">
        <v>10400</v>
      </c>
      <c r="D478" s="931">
        <v>0</v>
      </c>
      <c r="E478" s="2702">
        <f t="shared" si="7"/>
        <v>46790.889999999665</v>
      </c>
    </row>
    <row r="479" spans="1:5" ht="27.75" customHeight="1">
      <c r="A479" s="930" t="s">
        <v>16161</v>
      </c>
      <c r="B479" s="2685" t="s">
        <v>16162</v>
      </c>
      <c r="C479" s="931">
        <v>16000</v>
      </c>
      <c r="D479" s="931">
        <v>0</v>
      </c>
      <c r="E479" s="2702">
        <f t="shared" si="7"/>
        <v>62790.889999999665</v>
      </c>
    </row>
    <row r="480" spans="1:5" ht="27.75" customHeight="1">
      <c r="A480" s="930" t="s">
        <v>16163</v>
      </c>
      <c r="B480" s="2685" t="s">
        <v>8336</v>
      </c>
      <c r="C480" s="931">
        <v>0</v>
      </c>
      <c r="D480" s="931">
        <v>300</v>
      </c>
      <c r="E480" s="2702">
        <f t="shared" si="7"/>
        <v>62490.889999999665</v>
      </c>
    </row>
    <row r="481" spans="1:5" ht="27.75" customHeight="1">
      <c r="A481" s="930" t="s">
        <v>16164</v>
      </c>
      <c r="B481" s="2685" t="s">
        <v>16165</v>
      </c>
      <c r="C481" s="931">
        <v>10400</v>
      </c>
      <c r="D481" s="931">
        <v>0</v>
      </c>
      <c r="E481" s="2702">
        <f t="shared" si="7"/>
        <v>72890.889999999665</v>
      </c>
    </row>
    <row r="482" spans="1:5" ht="27.75" customHeight="1">
      <c r="A482" s="930" t="s">
        <v>16166</v>
      </c>
      <c r="B482" s="2685" t="s">
        <v>16167</v>
      </c>
      <c r="C482" s="931">
        <v>10400</v>
      </c>
      <c r="D482" s="931">
        <v>0</v>
      </c>
      <c r="E482" s="2702">
        <f t="shared" si="7"/>
        <v>83290.889999999665</v>
      </c>
    </row>
    <row r="483" spans="1:5" ht="27.75" customHeight="1">
      <c r="A483" s="930" t="s">
        <v>16168</v>
      </c>
      <c r="B483" s="2685" t="s">
        <v>16169</v>
      </c>
      <c r="C483" s="931">
        <v>16000</v>
      </c>
      <c r="D483" s="931">
        <v>0</v>
      </c>
      <c r="E483" s="2702">
        <f t="shared" si="7"/>
        <v>99290.889999999665</v>
      </c>
    </row>
    <row r="484" spans="1:5" ht="27.75" customHeight="1">
      <c r="A484" s="930" t="s">
        <v>16170</v>
      </c>
      <c r="B484" s="2685" t="s">
        <v>16171</v>
      </c>
      <c r="C484" s="931">
        <v>16000</v>
      </c>
      <c r="D484" s="931">
        <v>0</v>
      </c>
      <c r="E484" s="2702">
        <f t="shared" si="7"/>
        <v>115290.88999999966</v>
      </c>
    </row>
    <row r="485" spans="1:5" ht="27.75" customHeight="1">
      <c r="A485" s="930" t="s">
        <v>16172</v>
      </c>
      <c r="B485" s="2685" t="s">
        <v>16173</v>
      </c>
      <c r="C485" s="931">
        <v>16000</v>
      </c>
      <c r="D485" s="931">
        <v>0</v>
      </c>
      <c r="E485" s="2702">
        <f t="shared" si="7"/>
        <v>131290.88999999966</v>
      </c>
    </row>
    <row r="486" spans="1:5" ht="27.75" customHeight="1">
      <c r="A486" s="930" t="s">
        <v>16174</v>
      </c>
      <c r="B486" s="2685" t="s">
        <v>16175</v>
      </c>
      <c r="C486" s="931">
        <v>16000</v>
      </c>
      <c r="D486" s="931">
        <v>0</v>
      </c>
      <c r="E486" s="2702">
        <f t="shared" si="7"/>
        <v>147290.88999999966</v>
      </c>
    </row>
    <row r="487" spans="1:5" ht="27.75" customHeight="1">
      <c r="A487" s="930" t="s">
        <v>16176</v>
      </c>
      <c r="B487" s="2685" t="s">
        <v>16177</v>
      </c>
      <c r="C487" s="931">
        <v>16000</v>
      </c>
      <c r="D487" s="931">
        <v>0</v>
      </c>
      <c r="E487" s="2702">
        <f t="shared" si="7"/>
        <v>163290.88999999966</v>
      </c>
    </row>
    <row r="488" spans="1:5" ht="27.75" customHeight="1">
      <c r="A488" s="930" t="s">
        <v>16176</v>
      </c>
      <c r="B488" s="2685" t="s">
        <v>16178</v>
      </c>
      <c r="C488" s="931">
        <v>16000</v>
      </c>
      <c r="D488" s="931">
        <v>0</v>
      </c>
      <c r="E488" s="2702">
        <f t="shared" si="7"/>
        <v>179290.88999999966</v>
      </c>
    </row>
    <row r="489" spans="1:5" ht="27.75" customHeight="1">
      <c r="A489" s="930" t="s">
        <v>16176</v>
      </c>
      <c r="B489" s="2685" t="s">
        <v>16179</v>
      </c>
      <c r="C489" s="931">
        <v>16000</v>
      </c>
      <c r="D489" s="931">
        <v>0</v>
      </c>
      <c r="E489" s="2702">
        <f t="shared" si="7"/>
        <v>195290.88999999966</v>
      </c>
    </row>
    <row r="490" spans="1:5" ht="27.75" customHeight="1">
      <c r="A490" s="930" t="s">
        <v>16176</v>
      </c>
      <c r="B490" s="2685" t="s">
        <v>16180</v>
      </c>
      <c r="C490" s="931">
        <v>16000</v>
      </c>
      <c r="D490" s="931">
        <v>0</v>
      </c>
      <c r="E490" s="2702">
        <f t="shared" si="7"/>
        <v>211290.88999999966</v>
      </c>
    </row>
    <row r="491" spans="1:5" ht="27.75" customHeight="1">
      <c r="A491" s="932" t="s">
        <v>16181</v>
      </c>
      <c r="B491" s="924" t="s">
        <v>15990</v>
      </c>
      <c r="C491" s="925">
        <v>16000</v>
      </c>
      <c r="D491" s="925">
        <v>0</v>
      </c>
      <c r="E491" s="2702">
        <f t="shared" si="7"/>
        <v>227290.88999999966</v>
      </c>
    </row>
    <row r="492" spans="1:5" ht="27.75" customHeight="1">
      <c r="A492" s="932" t="s">
        <v>16182</v>
      </c>
      <c r="B492" s="924" t="s">
        <v>8336</v>
      </c>
      <c r="C492" s="925">
        <v>0</v>
      </c>
      <c r="D492" s="925">
        <v>550</v>
      </c>
      <c r="E492" s="2702">
        <f t="shared" si="7"/>
        <v>226740.88999999966</v>
      </c>
    </row>
    <row r="493" spans="1:5" ht="27.75" customHeight="1">
      <c r="A493" s="932" t="s">
        <v>16183</v>
      </c>
      <c r="B493" s="924" t="s">
        <v>16184</v>
      </c>
      <c r="C493" s="925">
        <v>12000</v>
      </c>
      <c r="D493" s="925">
        <v>0</v>
      </c>
      <c r="E493" s="2702">
        <f t="shared" si="7"/>
        <v>238740.88999999966</v>
      </c>
    </row>
    <row r="494" spans="1:5" ht="27.75" customHeight="1">
      <c r="A494" s="932" t="s">
        <v>16185</v>
      </c>
      <c r="B494" s="924" t="s">
        <v>16186</v>
      </c>
      <c r="C494" s="925">
        <v>0</v>
      </c>
      <c r="D494" s="925">
        <v>208</v>
      </c>
      <c r="E494" s="2702">
        <f t="shared" si="7"/>
        <v>238532.88999999966</v>
      </c>
    </row>
    <row r="495" spans="1:5" ht="27.75" customHeight="1">
      <c r="A495" s="932" t="s">
        <v>16187</v>
      </c>
      <c r="B495" s="924" t="s">
        <v>16188</v>
      </c>
      <c r="C495" s="925">
        <v>12000</v>
      </c>
      <c r="D495" s="925">
        <v>0</v>
      </c>
      <c r="E495" s="2702">
        <f t="shared" si="7"/>
        <v>250532.88999999966</v>
      </c>
    </row>
    <row r="496" spans="1:5" ht="27.75" customHeight="1">
      <c r="A496" s="932" t="s">
        <v>16189</v>
      </c>
      <c r="B496" s="924" t="s">
        <v>16190</v>
      </c>
      <c r="C496" s="925">
        <v>16000</v>
      </c>
      <c r="D496" s="925">
        <v>0</v>
      </c>
      <c r="E496" s="2702">
        <f t="shared" si="7"/>
        <v>266532.88999999966</v>
      </c>
    </row>
    <row r="497" spans="1:5" ht="27.75" customHeight="1">
      <c r="A497" s="932" t="s">
        <v>16191</v>
      </c>
      <c r="B497" s="924" t="s">
        <v>16192</v>
      </c>
      <c r="C497" s="925">
        <v>103500</v>
      </c>
      <c r="D497" s="925">
        <v>0</v>
      </c>
      <c r="E497" s="2702">
        <f t="shared" si="7"/>
        <v>370032.88999999966</v>
      </c>
    </row>
    <row r="498" spans="1:5" ht="27.75" customHeight="1">
      <c r="A498" s="932" t="s">
        <v>16193</v>
      </c>
      <c r="B498" s="924" t="s">
        <v>16194</v>
      </c>
      <c r="C498" s="925">
        <v>12000</v>
      </c>
      <c r="D498" s="925">
        <v>0</v>
      </c>
      <c r="E498" s="2702">
        <f t="shared" si="7"/>
        <v>382032.88999999966</v>
      </c>
    </row>
    <row r="499" spans="1:5" ht="27.75" customHeight="1">
      <c r="A499" s="932" t="s">
        <v>16195</v>
      </c>
      <c r="B499" s="924" t="s">
        <v>16196</v>
      </c>
      <c r="C499" s="925">
        <v>61000</v>
      </c>
      <c r="D499" s="925">
        <v>0</v>
      </c>
      <c r="E499" s="2702">
        <f t="shared" si="7"/>
        <v>443032.88999999966</v>
      </c>
    </row>
    <row r="500" spans="1:5" ht="27.75" customHeight="1">
      <c r="A500" s="932" t="s">
        <v>16197</v>
      </c>
      <c r="B500" s="924" t="s">
        <v>16198</v>
      </c>
      <c r="C500" s="925">
        <v>91500</v>
      </c>
      <c r="D500" s="925">
        <v>0</v>
      </c>
      <c r="E500" s="2702">
        <f t="shared" si="7"/>
        <v>534532.88999999966</v>
      </c>
    </row>
    <row r="501" spans="1:5" ht="27.75" customHeight="1">
      <c r="A501" s="932" t="s">
        <v>16199</v>
      </c>
      <c r="B501" s="924" t="s">
        <v>16200</v>
      </c>
      <c r="C501" s="925">
        <v>12000</v>
      </c>
      <c r="D501" s="925">
        <v>0</v>
      </c>
      <c r="E501" s="2702">
        <f t="shared" si="7"/>
        <v>546532.88999999966</v>
      </c>
    </row>
    <row r="502" spans="1:5" ht="27.75" customHeight="1">
      <c r="A502" s="932" t="s">
        <v>16201</v>
      </c>
      <c r="B502" s="924" t="s">
        <v>16202</v>
      </c>
      <c r="C502" s="925">
        <v>12000</v>
      </c>
      <c r="D502" s="925">
        <v>0</v>
      </c>
      <c r="E502" s="2702">
        <f t="shared" si="7"/>
        <v>558532.88999999966</v>
      </c>
    </row>
    <row r="503" spans="1:5" ht="27.75" customHeight="1">
      <c r="A503" s="932" t="s">
        <v>16203</v>
      </c>
      <c r="B503" s="924" t="s">
        <v>16204</v>
      </c>
      <c r="C503" s="925">
        <v>16000</v>
      </c>
      <c r="D503" s="925">
        <v>0</v>
      </c>
      <c r="E503" s="2702">
        <f t="shared" si="7"/>
        <v>574532.88999999966</v>
      </c>
    </row>
    <row r="504" spans="1:5" ht="27.75" customHeight="1">
      <c r="A504" s="932" t="s">
        <v>16205</v>
      </c>
      <c r="B504" s="924" t="s">
        <v>16206</v>
      </c>
      <c r="C504" s="925">
        <v>12000</v>
      </c>
      <c r="D504" s="925">
        <v>0</v>
      </c>
      <c r="E504" s="2702">
        <f t="shared" si="7"/>
        <v>586532.88999999966</v>
      </c>
    </row>
    <row r="505" spans="1:5" ht="27.75" customHeight="1">
      <c r="A505" s="932" t="s">
        <v>16207</v>
      </c>
      <c r="B505" s="924" t="s">
        <v>16208</v>
      </c>
      <c r="C505" s="925">
        <v>12000</v>
      </c>
      <c r="D505" s="925">
        <v>0</v>
      </c>
      <c r="E505" s="2702">
        <f t="shared" si="7"/>
        <v>598532.88999999966</v>
      </c>
    </row>
    <row r="506" spans="1:5" ht="27.75" customHeight="1">
      <c r="A506" s="932" t="s">
        <v>16209</v>
      </c>
      <c r="B506" s="924" t="s">
        <v>16210</v>
      </c>
      <c r="C506" s="925">
        <v>16000</v>
      </c>
      <c r="D506" s="925">
        <v>0</v>
      </c>
      <c r="E506" s="2702">
        <f t="shared" si="7"/>
        <v>614532.88999999966</v>
      </c>
    </row>
    <row r="507" spans="1:5" ht="27.75" customHeight="1">
      <c r="A507" s="932" t="s">
        <v>16211</v>
      </c>
      <c r="B507" s="924" t="s">
        <v>16212</v>
      </c>
      <c r="C507" s="925">
        <v>30500</v>
      </c>
      <c r="D507" s="925">
        <v>0</v>
      </c>
      <c r="E507" s="2702">
        <f t="shared" si="7"/>
        <v>645032.88999999966</v>
      </c>
    </row>
    <row r="508" spans="1:5" ht="27.75" customHeight="1">
      <c r="A508" s="932" t="s">
        <v>16213</v>
      </c>
      <c r="B508" s="924" t="s">
        <v>8478</v>
      </c>
      <c r="C508" s="925">
        <v>0</v>
      </c>
      <c r="D508" s="925">
        <v>4997.63</v>
      </c>
      <c r="E508" s="2702">
        <f t="shared" si="7"/>
        <v>640035.25999999966</v>
      </c>
    </row>
    <row r="509" spans="1:5" ht="27.75" customHeight="1">
      <c r="A509" s="932" t="s">
        <v>16214</v>
      </c>
      <c r="B509" s="924" t="s">
        <v>8336</v>
      </c>
      <c r="C509" s="925">
        <v>0</v>
      </c>
      <c r="D509" s="925">
        <v>700</v>
      </c>
      <c r="E509" s="2702">
        <f t="shared" si="7"/>
        <v>639335.25999999966</v>
      </c>
    </row>
    <row r="510" spans="1:5" ht="27.75" customHeight="1">
      <c r="A510" s="932" t="s">
        <v>16215</v>
      </c>
      <c r="B510" s="924" t="s">
        <v>16216</v>
      </c>
      <c r="C510" s="925">
        <v>12000</v>
      </c>
      <c r="D510" s="925">
        <v>0</v>
      </c>
      <c r="E510" s="2702">
        <f t="shared" si="7"/>
        <v>651335.25999999966</v>
      </c>
    </row>
    <row r="511" spans="1:5" ht="27.75" customHeight="1">
      <c r="A511" s="932" t="s">
        <v>16217</v>
      </c>
      <c r="B511" s="924" t="s">
        <v>16218</v>
      </c>
      <c r="C511" s="925">
        <v>12000</v>
      </c>
      <c r="D511" s="925">
        <v>0</v>
      </c>
      <c r="E511" s="2702">
        <f t="shared" si="7"/>
        <v>663335.25999999966</v>
      </c>
    </row>
    <row r="512" spans="1:5" ht="27.75" customHeight="1">
      <c r="A512" s="932" t="s">
        <v>16219</v>
      </c>
      <c r="B512" s="924" t="s">
        <v>16220</v>
      </c>
      <c r="C512" s="925">
        <v>12000</v>
      </c>
      <c r="D512" s="925">
        <v>0</v>
      </c>
      <c r="E512" s="2702">
        <f t="shared" si="7"/>
        <v>675335.25999999966</v>
      </c>
    </row>
    <row r="513" spans="1:5" ht="27.75" customHeight="1">
      <c r="A513" s="932" t="s">
        <v>16221</v>
      </c>
      <c r="B513" s="924" t="s">
        <v>16222</v>
      </c>
      <c r="C513" s="925">
        <v>30500</v>
      </c>
      <c r="D513" s="925">
        <v>0</v>
      </c>
      <c r="E513" s="2702">
        <f t="shared" si="7"/>
        <v>705835.25999999966</v>
      </c>
    </row>
    <row r="514" spans="1:5" ht="27.75" customHeight="1">
      <c r="A514" s="932" t="s">
        <v>16223</v>
      </c>
      <c r="B514" s="924" t="s">
        <v>16224</v>
      </c>
      <c r="C514" s="925">
        <v>12000</v>
      </c>
      <c r="D514" s="925">
        <v>0</v>
      </c>
      <c r="E514" s="2702">
        <f t="shared" si="7"/>
        <v>717835.25999999966</v>
      </c>
    </row>
    <row r="515" spans="1:5" ht="27.75" customHeight="1">
      <c r="A515" s="932" t="s">
        <v>16225</v>
      </c>
      <c r="B515" s="924" t="s">
        <v>16226</v>
      </c>
      <c r="C515" s="925">
        <v>12000</v>
      </c>
      <c r="D515" s="925">
        <v>0</v>
      </c>
      <c r="E515" s="2702">
        <f t="shared" si="7"/>
        <v>729835.25999999966</v>
      </c>
    </row>
    <row r="516" spans="1:5" ht="27.75" customHeight="1">
      <c r="A516" s="932" t="s">
        <v>16227</v>
      </c>
      <c r="B516" s="924" t="s">
        <v>16228</v>
      </c>
      <c r="C516" s="925">
        <v>16000</v>
      </c>
      <c r="D516" s="925">
        <v>0</v>
      </c>
      <c r="E516" s="2702">
        <f t="shared" si="7"/>
        <v>745835.25999999966</v>
      </c>
    </row>
    <row r="517" spans="1:5" ht="27.75" customHeight="1">
      <c r="A517" s="932" t="s">
        <v>16229</v>
      </c>
      <c r="B517" s="924" t="s">
        <v>16230</v>
      </c>
      <c r="C517" s="925">
        <v>16000</v>
      </c>
      <c r="D517" s="925">
        <v>0</v>
      </c>
      <c r="E517" s="2702">
        <f t="shared" ref="E517:E580" si="8">E516-D517+C517</f>
        <v>761835.25999999966</v>
      </c>
    </row>
    <row r="518" spans="1:5" ht="27.75" customHeight="1">
      <c r="A518" s="932" t="s">
        <v>16231</v>
      </c>
      <c r="B518" s="924" t="s">
        <v>16232</v>
      </c>
      <c r="C518" s="925">
        <v>12000</v>
      </c>
      <c r="D518" s="925">
        <v>0</v>
      </c>
      <c r="E518" s="2702">
        <f t="shared" si="8"/>
        <v>773835.25999999966</v>
      </c>
    </row>
    <row r="519" spans="1:5" ht="27.75" customHeight="1">
      <c r="A519" s="932" t="s">
        <v>16233</v>
      </c>
      <c r="B519" s="924" t="s">
        <v>16234</v>
      </c>
      <c r="C519" s="925">
        <v>12000</v>
      </c>
      <c r="D519" s="925">
        <v>0</v>
      </c>
      <c r="E519" s="2702">
        <f t="shared" si="8"/>
        <v>785835.25999999966</v>
      </c>
    </row>
    <row r="520" spans="1:5" ht="27.75" customHeight="1">
      <c r="A520" s="932" t="s">
        <v>16235</v>
      </c>
      <c r="B520" s="924" t="s">
        <v>16236</v>
      </c>
      <c r="C520" s="925">
        <v>12000</v>
      </c>
      <c r="D520" s="925">
        <v>0</v>
      </c>
      <c r="E520" s="2702">
        <f t="shared" si="8"/>
        <v>797835.25999999966</v>
      </c>
    </row>
    <row r="521" spans="1:5" ht="27.75" customHeight="1">
      <c r="A521" s="932" t="s">
        <v>16237</v>
      </c>
      <c r="B521" s="924" t="s">
        <v>16238</v>
      </c>
      <c r="C521" s="925">
        <v>12000</v>
      </c>
      <c r="D521" s="925">
        <v>0</v>
      </c>
      <c r="E521" s="2702">
        <f t="shared" si="8"/>
        <v>809835.25999999966</v>
      </c>
    </row>
    <row r="522" spans="1:5" ht="27.75" customHeight="1">
      <c r="A522" s="932" t="s">
        <v>16239</v>
      </c>
      <c r="B522" s="924" t="s">
        <v>16240</v>
      </c>
      <c r="C522" s="925">
        <v>16000</v>
      </c>
      <c r="D522" s="925">
        <v>0</v>
      </c>
      <c r="E522" s="2702">
        <f t="shared" si="8"/>
        <v>825835.25999999966</v>
      </c>
    </row>
    <row r="523" spans="1:5" ht="27.75" customHeight="1">
      <c r="A523" s="932" t="s">
        <v>16241</v>
      </c>
      <c r="B523" s="924" t="s">
        <v>16242</v>
      </c>
      <c r="C523" s="925">
        <v>12000</v>
      </c>
      <c r="D523" s="925">
        <v>0</v>
      </c>
      <c r="E523" s="2702">
        <f t="shared" si="8"/>
        <v>837835.25999999966</v>
      </c>
    </row>
    <row r="524" spans="1:5" ht="27.75" customHeight="1">
      <c r="A524" s="932" t="s">
        <v>16243</v>
      </c>
      <c r="B524" s="924" t="s">
        <v>16244</v>
      </c>
      <c r="C524" s="925">
        <v>38500</v>
      </c>
      <c r="D524" s="925">
        <v>0</v>
      </c>
      <c r="E524" s="2702">
        <f t="shared" si="8"/>
        <v>876335.25999999966</v>
      </c>
    </row>
    <row r="525" spans="1:5" ht="27.75" customHeight="1">
      <c r="A525" s="932" t="s">
        <v>16245</v>
      </c>
      <c r="B525" s="924" t="s">
        <v>8336</v>
      </c>
      <c r="C525" s="925">
        <v>0</v>
      </c>
      <c r="D525" s="925">
        <v>750</v>
      </c>
      <c r="E525" s="2702">
        <f t="shared" si="8"/>
        <v>875585.25999999966</v>
      </c>
    </row>
    <row r="526" spans="1:5" ht="27.75" customHeight="1">
      <c r="A526" s="932" t="s">
        <v>16246</v>
      </c>
      <c r="B526" s="924" t="s">
        <v>16247</v>
      </c>
      <c r="C526" s="925">
        <v>12000</v>
      </c>
      <c r="D526" s="925">
        <v>0</v>
      </c>
      <c r="E526" s="2702">
        <f t="shared" si="8"/>
        <v>887585.25999999966</v>
      </c>
    </row>
    <row r="527" spans="1:5" ht="27.75" customHeight="1">
      <c r="A527" s="932" t="s">
        <v>16248</v>
      </c>
      <c r="B527" s="924" t="s">
        <v>16249</v>
      </c>
      <c r="C527" s="925">
        <v>12000</v>
      </c>
      <c r="D527" s="925">
        <v>0</v>
      </c>
      <c r="E527" s="2702">
        <f t="shared" si="8"/>
        <v>899585.25999999966</v>
      </c>
    </row>
    <row r="528" spans="1:5" ht="27.75" customHeight="1">
      <c r="A528" s="932" t="s">
        <v>16250</v>
      </c>
      <c r="B528" s="924" t="s">
        <v>16251</v>
      </c>
      <c r="C528" s="925">
        <v>16000</v>
      </c>
      <c r="D528" s="925">
        <v>0</v>
      </c>
      <c r="E528" s="2702">
        <f t="shared" si="8"/>
        <v>915585.25999999966</v>
      </c>
    </row>
    <row r="529" spans="1:5" ht="27.75" customHeight="1">
      <c r="A529" s="932" t="s">
        <v>16252</v>
      </c>
      <c r="B529" s="924" t="s">
        <v>16253</v>
      </c>
      <c r="C529" s="925">
        <v>12000</v>
      </c>
      <c r="D529" s="925">
        <v>0</v>
      </c>
      <c r="E529" s="2702">
        <f t="shared" si="8"/>
        <v>927585.25999999966</v>
      </c>
    </row>
    <row r="530" spans="1:5" ht="27.75" customHeight="1">
      <c r="A530" s="932" t="s">
        <v>16254</v>
      </c>
      <c r="B530" s="924" t="s">
        <v>16255</v>
      </c>
      <c r="C530" s="925">
        <v>12000</v>
      </c>
      <c r="D530" s="925">
        <v>0</v>
      </c>
      <c r="E530" s="2702">
        <f t="shared" si="8"/>
        <v>939585.25999999966</v>
      </c>
    </row>
    <row r="531" spans="1:5" ht="27.75" customHeight="1">
      <c r="A531" s="932" t="s">
        <v>16256</v>
      </c>
      <c r="B531" s="924" t="s">
        <v>16257</v>
      </c>
      <c r="C531" s="925">
        <v>12000</v>
      </c>
      <c r="D531" s="925">
        <v>0</v>
      </c>
      <c r="E531" s="2702">
        <f t="shared" si="8"/>
        <v>951585.25999999966</v>
      </c>
    </row>
    <row r="532" spans="1:5" ht="27.75" customHeight="1">
      <c r="A532" s="932" t="s">
        <v>16258</v>
      </c>
      <c r="B532" s="924" t="s">
        <v>16259</v>
      </c>
      <c r="C532" s="925">
        <v>12000</v>
      </c>
      <c r="D532" s="925">
        <v>0</v>
      </c>
      <c r="E532" s="2702">
        <f t="shared" si="8"/>
        <v>963585.25999999966</v>
      </c>
    </row>
    <row r="533" spans="1:5" ht="27.75" customHeight="1">
      <c r="A533" s="932" t="s">
        <v>16260</v>
      </c>
      <c r="B533" s="924" t="s">
        <v>16261</v>
      </c>
      <c r="C533" s="925">
        <v>30000</v>
      </c>
      <c r="D533" s="925">
        <v>0</v>
      </c>
      <c r="E533" s="2702">
        <f t="shared" si="8"/>
        <v>993585.25999999966</v>
      </c>
    </row>
    <row r="534" spans="1:5" ht="27.75" customHeight="1">
      <c r="A534" s="932" t="s">
        <v>16262</v>
      </c>
      <c r="B534" s="924" t="s">
        <v>16263</v>
      </c>
      <c r="C534" s="925">
        <v>12000</v>
      </c>
      <c r="D534" s="925">
        <v>0</v>
      </c>
      <c r="E534" s="2702">
        <f t="shared" si="8"/>
        <v>1005585.2599999997</v>
      </c>
    </row>
    <row r="535" spans="1:5" ht="27.75" customHeight="1">
      <c r="A535" s="932" t="s">
        <v>16264</v>
      </c>
      <c r="B535" s="924" t="s">
        <v>16265</v>
      </c>
      <c r="C535" s="925">
        <v>38500</v>
      </c>
      <c r="D535" s="925">
        <v>0</v>
      </c>
      <c r="E535" s="2702">
        <f t="shared" si="8"/>
        <v>1044085.2599999997</v>
      </c>
    </row>
    <row r="536" spans="1:5" ht="27.75" customHeight="1">
      <c r="A536" s="932" t="s">
        <v>9368</v>
      </c>
      <c r="B536" s="924" t="s">
        <v>8336</v>
      </c>
      <c r="C536" s="925">
        <v>0</v>
      </c>
      <c r="D536" s="925">
        <v>500</v>
      </c>
      <c r="E536" s="2702">
        <f t="shared" si="8"/>
        <v>1043585.2599999997</v>
      </c>
    </row>
    <row r="537" spans="1:5" ht="27.75" customHeight="1">
      <c r="A537" s="932" t="s">
        <v>16266</v>
      </c>
      <c r="B537" s="924" t="s">
        <v>16267</v>
      </c>
      <c r="C537" s="925">
        <v>38500</v>
      </c>
      <c r="D537" s="925">
        <v>0</v>
      </c>
      <c r="E537" s="2702">
        <f t="shared" si="8"/>
        <v>1082085.2599999998</v>
      </c>
    </row>
    <row r="538" spans="1:5" ht="27.75" customHeight="1">
      <c r="A538" s="932" t="s">
        <v>16268</v>
      </c>
      <c r="B538" s="924" t="s">
        <v>16269</v>
      </c>
      <c r="C538" s="925">
        <v>12000</v>
      </c>
      <c r="D538" s="925">
        <v>0</v>
      </c>
      <c r="E538" s="2702">
        <f t="shared" si="8"/>
        <v>1094085.2599999998</v>
      </c>
    </row>
    <row r="539" spans="1:5" ht="27.75" customHeight="1">
      <c r="A539" s="932" t="s">
        <v>16270</v>
      </c>
      <c r="B539" s="924" t="s">
        <v>16271</v>
      </c>
      <c r="C539" s="925">
        <v>12000</v>
      </c>
      <c r="D539" s="925">
        <v>0</v>
      </c>
      <c r="E539" s="2702">
        <f t="shared" si="8"/>
        <v>1106085.2599999998</v>
      </c>
    </row>
    <row r="540" spans="1:5" ht="27.75" customHeight="1">
      <c r="A540" s="932" t="s">
        <v>16272</v>
      </c>
      <c r="B540" s="924" t="s">
        <v>16273</v>
      </c>
      <c r="C540" s="925">
        <v>16000</v>
      </c>
      <c r="D540" s="925">
        <v>0</v>
      </c>
      <c r="E540" s="2702">
        <f t="shared" si="8"/>
        <v>1122085.2599999998</v>
      </c>
    </row>
    <row r="541" spans="1:5" ht="27.75" customHeight="1">
      <c r="A541" s="932" t="s">
        <v>16274</v>
      </c>
      <c r="B541" s="924" t="s">
        <v>16275</v>
      </c>
      <c r="C541" s="925">
        <v>30500</v>
      </c>
      <c r="D541" s="925">
        <v>0</v>
      </c>
      <c r="E541" s="2702">
        <f t="shared" si="8"/>
        <v>1152585.2599999998</v>
      </c>
    </row>
    <row r="542" spans="1:5" ht="27.75" customHeight="1">
      <c r="A542" s="932" t="s">
        <v>16276</v>
      </c>
      <c r="B542" s="924" t="s">
        <v>16277</v>
      </c>
      <c r="C542" s="925">
        <v>30500</v>
      </c>
      <c r="D542" s="925">
        <v>0</v>
      </c>
      <c r="E542" s="2702">
        <f t="shared" si="8"/>
        <v>1183085.2599999998</v>
      </c>
    </row>
    <row r="543" spans="1:5" ht="27.75" customHeight="1">
      <c r="A543" s="932" t="s">
        <v>16278</v>
      </c>
      <c r="B543" s="924" t="s">
        <v>16279</v>
      </c>
      <c r="C543" s="925">
        <v>30500</v>
      </c>
      <c r="D543" s="925">
        <v>0</v>
      </c>
      <c r="E543" s="2702">
        <f t="shared" si="8"/>
        <v>1213585.2599999998</v>
      </c>
    </row>
    <row r="544" spans="1:5" ht="27.75" customHeight="1">
      <c r="A544" s="932" t="s">
        <v>16280</v>
      </c>
      <c r="B544" s="924" t="s">
        <v>16281</v>
      </c>
      <c r="C544" s="925">
        <v>12000</v>
      </c>
      <c r="D544" s="925">
        <v>0</v>
      </c>
      <c r="E544" s="2702">
        <f t="shared" si="8"/>
        <v>1225585.2599999998</v>
      </c>
    </row>
    <row r="545" spans="1:5" ht="27.75" customHeight="1">
      <c r="A545" s="932" t="s">
        <v>16282</v>
      </c>
      <c r="B545" s="924" t="s">
        <v>16283</v>
      </c>
      <c r="C545" s="925">
        <v>12000</v>
      </c>
      <c r="D545" s="925">
        <v>0</v>
      </c>
      <c r="E545" s="2702">
        <f t="shared" si="8"/>
        <v>1237585.2599999998</v>
      </c>
    </row>
    <row r="546" spans="1:5" ht="27.75" customHeight="1">
      <c r="A546" s="932" t="s">
        <v>16284</v>
      </c>
      <c r="B546" s="924" t="s">
        <v>16285</v>
      </c>
      <c r="C546" s="925">
        <v>500</v>
      </c>
      <c r="D546" s="925">
        <v>0</v>
      </c>
      <c r="E546" s="2702">
        <f t="shared" si="8"/>
        <v>1238085.2599999998</v>
      </c>
    </row>
    <row r="547" spans="1:5" ht="27.75" customHeight="1">
      <c r="A547" s="932" t="s">
        <v>16286</v>
      </c>
      <c r="B547" s="924" t="s">
        <v>16002</v>
      </c>
      <c r="C547" s="925">
        <v>30500</v>
      </c>
      <c r="D547" s="925">
        <v>0</v>
      </c>
      <c r="E547" s="2702">
        <f t="shared" si="8"/>
        <v>1268585.2599999998</v>
      </c>
    </row>
    <row r="548" spans="1:5" ht="27.75" customHeight="1">
      <c r="A548" s="932" t="s">
        <v>16287</v>
      </c>
      <c r="B548" s="924" t="s">
        <v>16288</v>
      </c>
      <c r="C548" s="925">
        <v>12000</v>
      </c>
      <c r="D548" s="925">
        <v>0</v>
      </c>
      <c r="E548" s="2702">
        <f t="shared" si="8"/>
        <v>1280585.2599999998</v>
      </c>
    </row>
    <row r="549" spans="1:5" ht="27.75" customHeight="1">
      <c r="A549" s="932" t="s">
        <v>16289</v>
      </c>
      <c r="B549" s="924" t="s">
        <v>16290</v>
      </c>
      <c r="C549" s="925">
        <v>91500</v>
      </c>
      <c r="D549" s="925">
        <v>0</v>
      </c>
      <c r="E549" s="2702">
        <f t="shared" si="8"/>
        <v>1372085.2599999998</v>
      </c>
    </row>
    <row r="550" spans="1:5" ht="27.75" customHeight="1">
      <c r="A550" s="932" t="s">
        <v>16291</v>
      </c>
      <c r="B550" s="924" t="s">
        <v>16292</v>
      </c>
      <c r="C550" s="925">
        <v>12000</v>
      </c>
      <c r="D550" s="925">
        <v>0</v>
      </c>
      <c r="E550" s="2702">
        <f t="shared" si="8"/>
        <v>1384085.2599999998</v>
      </c>
    </row>
    <row r="551" spans="1:5" ht="27.75" customHeight="1">
      <c r="A551" s="932" t="s">
        <v>16293</v>
      </c>
      <c r="B551" s="924" t="s">
        <v>16294</v>
      </c>
      <c r="C551" s="925">
        <v>30500</v>
      </c>
      <c r="D551" s="925">
        <v>0</v>
      </c>
      <c r="E551" s="2702">
        <f t="shared" si="8"/>
        <v>1414585.2599999998</v>
      </c>
    </row>
    <row r="552" spans="1:5" ht="27.75" customHeight="1">
      <c r="A552" s="932" t="s">
        <v>16295</v>
      </c>
      <c r="B552" s="924" t="s">
        <v>8336</v>
      </c>
      <c r="C552" s="925">
        <v>0</v>
      </c>
      <c r="D552" s="925">
        <v>600</v>
      </c>
      <c r="E552" s="2702">
        <f t="shared" si="8"/>
        <v>1413985.2599999998</v>
      </c>
    </row>
    <row r="553" spans="1:5" ht="27.75" customHeight="1">
      <c r="A553" s="932" t="s">
        <v>16296</v>
      </c>
      <c r="B553" s="924" t="s">
        <v>9414</v>
      </c>
      <c r="C553" s="925">
        <v>800</v>
      </c>
      <c r="D553" s="925">
        <v>0</v>
      </c>
      <c r="E553" s="2702">
        <f t="shared" si="8"/>
        <v>1414785.2599999998</v>
      </c>
    </row>
    <row r="554" spans="1:5" ht="27.75" customHeight="1">
      <c r="A554" s="932" t="s">
        <v>16297</v>
      </c>
      <c r="B554" s="924" t="s">
        <v>9414</v>
      </c>
      <c r="C554" s="925">
        <v>11200</v>
      </c>
      <c r="D554" s="925">
        <v>0</v>
      </c>
      <c r="E554" s="2702">
        <f t="shared" si="8"/>
        <v>1425985.2599999998</v>
      </c>
    </row>
    <row r="555" spans="1:5" ht="27.75" customHeight="1">
      <c r="A555" s="932" t="s">
        <v>16298</v>
      </c>
      <c r="B555" s="924" t="s">
        <v>16299</v>
      </c>
      <c r="C555" s="925">
        <v>0</v>
      </c>
      <c r="D555" s="2724">
        <v>212</v>
      </c>
      <c r="E555" s="2702">
        <f t="shared" si="8"/>
        <v>1425773.2599999998</v>
      </c>
    </row>
    <row r="556" spans="1:5" ht="27.75" customHeight="1">
      <c r="A556" s="932" t="s">
        <v>16300</v>
      </c>
      <c r="B556" s="924" t="s">
        <v>16301</v>
      </c>
      <c r="C556" s="925">
        <v>10400</v>
      </c>
      <c r="D556" s="925">
        <v>0</v>
      </c>
      <c r="E556" s="2702">
        <f t="shared" si="8"/>
        <v>1436173.2599999998</v>
      </c>
    </row>
    <row r="557" spans="1:5" ht="27.75" customHeight="1">
      <c r="A557" s="932" t="s">
        <v>16302</v>
      </c>
      <c r="B557" s="924" t="s">
        <v>16303</v>
      </c>
      <c r="C557" s="925">
        <v>12000</v>
      </c>
      <c r="D557" s="925">
        <v>0</v>
      </c>
      <c r="E557" s="2702">
        <f t="shared" si="8"/>
        <v>1448173.2599999998</v>
      </c>
    </row>
    <row r="558" spans="1:5" ht="27.75" customHeight="1">
      <c r="A558" s="932" t="s">
        <v>16304</v>
      </c>
      <c r="B558" s="924" t="s">
        <v>16305</v>
      </c>
      <c r="C558" s="925">
        <v>12000</v>
      </c>
      <c r="D558" s="925">
        <v>0</v>
      </c>
      <c r="E558" s="2702">
        <f t="shared" si="8"/>
        <v>1460173.2599999998</v>
      </c>
    </row>
    <row r="559" spans="1:5" ht="27.75" customHeight="1">
      <c r="A559" s="932" t="s">
        <v>16306</v>
      </c>
      <c r="B559" s="924" t="s">
        <v>16307</v>
      </c>
      <c r="C559" s="925">
        <v>30500</v>
      </c>
      <c r="D559" s="925">
        <v>0</v>
      </c>
      <c r="E559" s="2702">
        <f t="shared" si="8"/>
        <v>1490673.2599999998</v>
      </c>
    </row>
    <row r="560" spans="1:5" ht="27.75" customHeight="1">
      <c r="A560" s="932" t="s">
        <v>16308</v>
      </c>
      <c r="B560" s="924" t="s">
        <v>16309</v>
      </c>
      <c r="C560" s="925">
        <v>100000</v>
      </c>
      <c r="D560" s="925">
        <v>0</v>
      </c>
      <c r="E560" s="2702">
        <f t="shared" si="8"/>
        <v>1590673.2599999998</v>
      </c>
    </row>
    <row r="561" spans="1:5" ht="27.75" customHeight="1">
      <c r="A561" s="932" t="s">
        <v>16310</v>
      </c>
      <c r="B561" s="924" t="s">
        <v>16311</v>
      </c>
      <c r="C561" s="925">
        <v>130000</v>
      </c>
      <c r="D561" s="925">
        <v>0</v>
      </c>
      <c r="E561" s="2702">
        <f t="shared" si="8"/>
        <v>1720673.2599999998</v>
      </c>
    </row>
    <row r="562" spans="1:5" ht="27.75" customHeight="1">
      <c r="A562" s="932" t="s">
        <v>16312</v>
      </c>
      <c r="B562" s="924" t="s">
        <v>16313</v>
      </c>
      <c r="C562" s="925">
        <v>91500</v>
      </c>
      <c r="D562" s="925">
        <v>0</v>
      </c>
      <c r="E562" s="2702">
        <f t="shared" si="8"/>
        <v>1812173.2599999998</v>
      </c>
    </row>
    <row r="563" spans="1:5" ht="27.75" customHeight="1">
      <c r="A563" s="932" t="s">
        <v>16314</v>
      </c>
      <c r="B563" s="924" t="s">
        <v>16315</v>
      </c>
      <c r="C563" s="925">
        <v>12000</v>
      </c>
      <c r="D563" s="925">
        <v>0</v>
      </c>
      <c r="E563" s="2702">
        <f t="shared" si="8"/>
        <v>1824173.2599999998</v>
      </c>
    </row>
    <row r="564" spans="1:5" ht="27.75" customHeight="1">
      <c r="A564" s="932" t="s">
        <v>16316</v>
      </c>
      <c r="B564" s="924" t="s">
        <v>16317</v>
      </c>
      <c r="C564" s="925">
        <v>12000</v>
      </c>
      <c r="D564" s="925">
        <v>0</v>
      </c>
      <c r="E564" s="2702">
        <f t="shared" si="8"/>
        <v>1836173.2599999998</v>
      </c>
    </row>
    <row r="565" spans="1:5" ht="27.75" customHeight="1">
      <c r="A565" s="932" t="s">
        <v>16318</v>
      </c>
      <c r="B565" s="924" t="s">
        <v>16319</v>
      </c>
      <c r="C565" s="925">
        <v>12000</v>
      </c>
      <c r="D565" s="925">
        <v>0</v>
      </c>
      <c r="E565" s="2702">
        <f t="shared" si="8"/>
        <v>1848173.2599999998</v>
      </c>
    </row>
    <row r="566" spans="1:5" ht="27.75" customHeight="1">
      <c r="A566" s="932" t="s">
        <v>16320</v>
      </c>
      <c r="B566" s="924" t="s">
        <v>16321</v>
      </c>
      <c r="C566" s="925">
        <v>12000</v>
      </c>
      <c r="D566" s="925">
        <v>0</v>
      </c>
      <c r="E566" s="2702">
        <f t="shared" si="8"/>
        <v>1860173.2599999998</v>
      </c>
    </row>
    <row r="567" spans="1:5" ht="27.75" customHeight="1">
      <c r="A567" s="932" t="s">
        <v>16322</v>
      </c>
      <c r="B567" s="924" t="s">
        <v>16323</v>
      </c>
      <c r="C567" s="925">
        <v>61000</v>
      </c>
      <c r="D567" s="925">
        <v>0</v>
      </c>
      <c r="E567" s="2702">
        <f t="shared" si="8"/>
        <v>1921173.2599999998</v>
      </c>
    </row>
    <row r="568" spans="1:5" ht="27.75" customHeight="1">
      <c r="A568" s="933" t="s">
        <v>16324</v>
      </c>
      <c r="B568" s="2686" t="s">
        <v>16325</v>
      </c>
      <c r="C568" s="934">
        <v>12000</v>
      </c>
      <c r="E568" s="2702">
        <f t="shared" si="8"/>
        <v>1933173.2599999998</v>
      </c>
    </row>
    <row r="569" spans="1:5" ht="27.75" customHeight="1">
      <c r="A569" s="932" t="s">
        <v>16326</v>
      </c>
      <c r="B569" s="924" t="s">
        <v>8336</v>
      </c>
      <c r="C569" s="925">
        <v>0</v>
      </c>
      <c r="D569" s="925">
        <v>800</v>
      </c>
      <c r="E569" s="2702">
        <f t="shared" si="8"/>
        <v>1932373.2599999998</v>
      </c>
    </row>
    <row r="570" spans="1:5" ht="27.75" customHeight="1">
      <c r="A570" s="932" t="s">
        <v>16327</v>
      </c>
      <c r="B570" s="924" t="s">
        <v>16328</v>
      </c>
      <c r="C570" s="925">
        <v>12000</v>
      </c>
      <c r="D570" s="925">
        <v>0</v>
      </c>
      <c r="E570" s="2702">
        <f t="shared" si="8"/>
        <v>1944373.2599999998</v>
      </c>
    </row>
    <row r="571" spans="1:5" ht="27.75" customHeight="1">
      <c r="A571" s="932" t="s">
        <v>16329</v>
      </c>
      <c r="B571" s="924" t="s">
        <v>16330</v>
      </c>
      <c r="C571" s="925">
        <v>12000</v>
      </c>
      <c r="D571" s="925">
        <v>0</v>
      </c>
      <c r="E571" s="2702">
        <f t="shared" si="8"/>
        <v>1956373.2599999998</v>
      </c>
    </row>
    <row r="572" spans="1:5" ht="27.75" customHeight="1">
      <c r="A572" s="932" t="s">
        <v>16331</v>
      </c>
      <c r="B572" s="924" t="s">
        <v>16332</v>
      </c>
      <c r="C572" s="925">
        <v>12000</v>
      </c>
      <c r="D572" s="925">
        <v>0</v>
      </c>
      <c r="E572" s="2702">
        <f t="shared" si="8"/>
        <v>1968373.2599999998</v>
      </c>
    </row>
    <row r="573" spans="1:5" ht="27.75" customHeight="1">
      <c r="A573" s="932" t="s">
        <v>16333</v>
      </c>
      <c r="B573" s="924" t="s">
        <v>16334</v>
      </c>
      <c r="C573" s="925">
        <v>12000</v>
      </c>
      <c r="D573" s="925">
        <v>0</v>
      </c>
      <c r="E573" s="2702">
        <f t="shared" si="8"/>
        <v>1980373.2599999998</v>
      </c>
    </row>
    <row r="574" spans="1:5" ht="27.75" customHeight="1">
      <c r="A574" s="932"/>
      <c r="B574" s="924"/>
      <c r="C574" s="925"/>
      <c r="D574" s="925"/>
      <c r="E574" s="2702">
        <f t="shared" si="8"/>
        <v>1980373.2599999998</v>
      </c>
    </row>
    <row r="575" spans="1:5" ht="27.75" customHeight="1">
      <c r="A575" s="932"/>
      <c r="B575" s="924"/>
      <c r="C575" s="925"/>
      <c r="D575" s="925"/>
      <c r="E575" s="2702">
        <f t="shared" si="8"/>
        <v>1980373.2599999998</v>
      </c>
    </row>
    <row r="576" spans="1:5" ht="27.75" customHeight="1">
      <c r="A576" s="932"/>
      <c r="B576" s="924"/>
      <c r="C576" s="925"/>
      <c r="D576" s="925"/>
      <c r="E576" s="2702">
        <f t="shared" si="8"/>
        <v>1980373.2599999998</v>
      </c>
    </row>
    <row r="577" spans="1:5" ht="27.75" customHeight="1">
      <c r="A577" s="932"/>
      <c r="B577" s="924"/>
      <c r="C577" s="925"/>
      <c r="D577" s="925"/>
      <c r="E577" s="2702">
        <f t="shared" si="8"/>
        <v>1980373.2599999998</v>
      </c>
    </row>
    <row r="578" spans="1:5" ht="27.75" customHeight="1">
      <c r="A578" s="932" t="s">
        <v>16335</v>
      </c>
      <c r="B578" s="924" t="s">
        <v>16135</v>
      </c>
      <c r="C578" s="925">
        <v>69000</v>
      </c>
      <c r="D578" s="925">
        <v>0</v>
      </c>
      <c r="E578" s="2702">
        <f t="shared" si="8"/>
        <v>2049373.2599999998</v>
      </c>
    </row>
    <row r="579" spans="1:5" ht="27.75" customHeight="1">
      <c r="A579" s="932" t="s">
        <v>16336</v>
      </c>
      <c r="B579" s="924" t="s">
        <v>16129</v>
      </c>
      <c r="C579" s="925">
        <v>99500</v>
      </c>
      <c r="D579" s="925">
        <v>0</v>
      </c>
      <c r="E579" s="2702">
        <f t="shared" si="8"/>
        <v>2148873.2599999998</v>
      </c>
    </row>
    <row r="580" spans="1:5" ht="27.75" customHeight="1">
      <c r="A580" s="932" t="s">
        <v>16337</v>
      </c>
      <c r="B580" s="924" t="s">
        <v>16338</v>
      </c>
      <c r="C580" s="925">
        <v>38500</v>
      </c>
      <c r="D580" s="925">
        <v>0</v>
      </c>
      <c r="E580" s="2702">
        <f t="shared" si="8"/>
        <v>2187373.2599999998</v>
      </c>
    </row>
    <row r="581" spans="1:5" ht="27.75" customHeight="1">
      <c r="A581" s="932" t="s">
        <v>16339</v>
      </c>
      <c r="B581" s="924" t="s">
        <v>16340</v>
      </c>
      <c r="C581" s="925">
        <v>30500</v>
      </c>
      <c r="D581" s="925">
        <v>0</v>
      </c>
      <c r="E581" s="2702">
        <f t="shared" ref="E581:E644" si="9">E580-D581+C581</f>
        <v>2217873.2599999998</v>
      </c>
    </row>
    <row r="582" spans="1:5" ht="27.75" customHeight="1">
      <c r="A582" s="932" t="s">
        <v>16341</v>
      </c>
      <c r="B582" s="924" t="s">
        <v>16342</v>
      </c>
      <c r="C582" s="925">
        <v>38500</v>
      </c>
      <c r="D582" s="925">
        <v>0</v>
      </c>
      <c r="E582" s="2702">
        <f t="shared" si="9"/>
        <v>2256373.2599999998</v>
      </c>
    </row>
    <row r="583" spans="1:5" ht="27.75" customHeight="1">
      <c r="A583" s="932" t="s">
        <v>16343</v>
      </c>
      <c r="B583" s="924" t="s">
        <v>16344</v>
      </c>
      <c r="C583" s="925">
        <v>10400</v>
      </c>
      <c r="D583" s="925">
        <v>0</v>
      </c>
      <c r="E583" s="2702">
        <f t="shared" si="9"/>
        <v>2266773.2599999998</v>
      </c>
    </row>
    <row r="584" spans="1:5" ht="27.75" customHeight="1">
      <c r="A584" s="932" t="s">
        <v>16345</v>
      </c>
      <c r="B584" s="924" t="s">
        <v>16346</v>
      </c>
      <c r="C584" s="925">
        <v>12000</v>
      </c>
      <c r="D584" s="925">
        <v>0</v>
      </c>
      <c r="E584" s="2702">
        <f t="shared" si="9"/>
        <v>2278773.2599999998</v>
      </c>
    </row>
    <row r="585" spans="1:5" ht="27.75" customHeight="1">
      <c r="A585" s="932" t="s">
        <v>16347</v>
      </c>
      <c r="B585" s="924" t="s">
        <v>16348</v>
      </c>
      <c r="C585" s="925">
        <v>61000</v>
      </c>
      <c r="D585" s="925">
        <v>0</v>
      </c>
      <c r="E585" s="2702">
        <f t="shared" si="9"/>
        <v>2339773.2599999998</v>
      </c>
    </row>
    <row r="586" spans="1:5" ht="27.75" customHeight="1">
      <c r="A586" s="932" t="s">
        <v>16349</v>
      </c>
      <c r="B586" s="924" t="s">
        <v>16350</v>
      </c>
      <c r="C586" s="925">
        <v>38500</v>
      </c>
      <c r="D586" s="925">
        <v>0</v>
      </c>
      <c r="E586" s="2702">
        <f t="shared" si="9"/>
        <v>2378273.2599999998</v>
      </c>
    </row>
    <row r="587" spans="1:5" ht="27.75" customHeight="1">
      <c r="A587" s="932" t="s">
        <v>16351</v>
      </c>
      <c r="B587" s="924" t="s">
        <v>16158</v>
      </c>
      <c r="C587" s="925">
        <v>38500</v>
      </c>
      <c r="D587" s="925">
        <v>0</v>
      </c>
      <c r="E587" s="2702">
        <f t="shared" si="9"/>
        <v>2416773.2599999998</v>
      </c>
    </row>
    <row r="588" spans="1:5" ht="27.75" customHeight="1">
      <c r="A588" s="932" t="s">
        <v>16352</v>
      </c>
      <c r="B588" s="924" t="s">
        <v>16353</v>
      </c>
      <c r="C588" s="925">
        <v>12000</v>
      </c>
      <c r="D588" s="925">
        <v>0</v>
      </c>
      <c r="E588" s="2702">
        <f t="shared" si="9"/>
        <v>2428773.2599999998</v>
      </c>
    </row>
    <row r="589" spans="1:5" ht="27.75" customHeight="1">
      <c r="A589" s="932" t="s">
        <v>16354</v>
      </c>
      <c r="B589" s="924" t="s">
        <v>15396</v>
      </c>
      <c r="C589" s="925">
        <v>41000</v>
      </c>
      <c r="D589" s="925">
        <v>0</v>
      </c>
      <c r="E589" s="2702">
        <f t="shared" si="9"/>
        <v>2469773.2599999998</v>
      </c>
    </row>
    <row r="590" spans="1:5" ht="27.75" customHeight="1">
      <c r="A590" s="932" t="s">
        <v>16355</v>
      </c>
      <c r="B590" s="924" t="s">
        <v>16356</v>
      </c>
      <c r="C590" s="925">
        <v>105000</v>
      </c>
      <c r="D590" s="925">
        <v>0</v>
      </c>
      <c r="E590" s="2702">
        <f t="shared" si="9"/>
        <v>2574773.2599999998</v>
      </c>
    </row>
    <row r="591" spans="1:5" ht="27.75" customHeight="1">
      <c r="A591" s="932" t="s">
        <v>16357</v>
      </c>
      <c r="B591" s="924" t="s">
        <v>16358</v>
      </c>
      <c r="C591" s="925">
        <v>2500</v>
      </c>
      <c r="D591" s="925">
        <v>0</v>
      </c>
      <c r="E591" s="2702">
        <f t="shared" si="9"/>
        <v>2577273.2599999998</v>
      </c>
    </row>
    <row r="592" spans="1:5" ht="27.75" customHeight="1">
      <c r="A592" s="932" t="s">
        <v>16359</v>
      </c>
      <c r="B592" s="924" t="s">
        <v>8336</v>
      </c>
      <c r="C592" s="925">
        <v>0</v>
      </c>
      <c r="D592" s="925">
        <v>900</v>
      </c>
      <c r="E592" s="2702">
        <f t="shared" si="9"/>
        <v>2576373.2599999998</v>
      </c>
    </row>
    <row r="593" spans="1:5" ht="27.75" customHeight="1">
      <c r="A593" s="932" t="s">
        <v>16360</v>
      </c>
      <c r="B593" s="924" t="s">
        <v>16361</v>
      </c>
      <c r="C593" s="925">
        <v>12000</v>
      </c>
      <c r="D593" s="925">
        <v>0</v>
      </c>
      <c r="E593" s="2702">
        <f t="shared" si="9"/>
        <v>2588373.2599999998</v>
      </c>
    </row>
    <row r="594" spans="1:5" ht="27.75" customHeight="1">
      <c r="A594" s="932" t="s">
        <v>16362</v>
      </c>
      <c r="B594" s="924" t="s">
        <v>16363</v>
      </c>
      <c r="C594" s="925">
        <v>2500</v>
      </c>
      <c r="D594" s="925">
        <v>0</v>
      </c>
      <c r="E594" s="2702">
        <f t="shared" si="9"/>
        <v>2590873.2599999998</v>
      </c>
    </row>
    <row r="595" spans="1:5" ht="27.75" customHeight="1">
      <c r="A595" s="932" t="s">
        <v>16364</v>
      </c>
      <c r="B595" s="924" t="s">
        <v>16365</v>
      </c>
      <c r="C595" s="925">
        <v>38500</v>
      </c>
      <c r="D595" s="925">
        <v>0</v>
      </c>
      <c r="E595" s="2702">
        <f t="shared" si="9"/>
        <v>2629373.2599999998</v>
      </c>
    </row>
    <row r="596" spans="1:5" ht="27.75" customHeight="1">
      <c r="A596" s="932" t="s">
        <v>16366</v>
      </c>
      <c r="B596" s="924" t="s">
        <v>16158</v>
      </c>
      <c r="C596" s="925">
        <v>2500</v>
      </c>
      <c r="D596" s="925">
        <v>0</v>
      </c>
      <c r="E596" s="2702">
        <f t="shared" si="9"/>
        <v>2631873.2599999998</v>
      </c>
    </row>
    <row r="597" spans="1:5" ht="27.75" customHeight="1">
      <c r="A597" s="932" t="s">
        <v>16367</v>
      </c>
      <c r="B597" s="924" t="s">
        <v>16368</v>
      </c>
      <c r="C597" s="925">
        <v>96000</v>
      </c>
      <c r="D597" s="925">
        <v>0</v>
      </c>
      <c r="E597" s="2702">
        <f t="shared" si="9"/>
        <v>2727873.26</v>
      </c>
    </row>
    <row r="598" spans="1:5" ht="27.75" customHeight="1">
      <c r="A598" s="932" t="s">
        <v>16369</v>
      </c>
      <c r="B598" s="924" t="s">
        <v>16365</v>
      </c>
      <c r="C598" s="925">
        <v>2500</v>
      </c>
      <c r="D598" s="925">
        <v>0</v>
      </c>
      <c r="E598" s="2702">
        <f t="shared" si="9"/>
        <v>2730373.26</v>
      </c>
    </row>
    <row r="599" spans="1:5" ht="27.75" customHeight="1">
      <c r="A599" s="932" t="s">
        <v>16370</v>
      </c>
      <c r="B599" s="924" t="s">
        <v>16371</v>
      </c>
      <c r="C599" s="925">
        <v>64000</v>
      </c>
      <c r="D599" s="925">
        <v>0</v>
      </c>
      <c r="E599" s="2702">
        <f t="shared" si="9"/>
        <v>2794373.26</v>
      </c>
    </row>
    <row r="600" spans="1:5" ht="27.75" customHeight="1">
      <c r="A600" s="932" t="s">
        <v>16372</v>
      </c>
      <c r="B600" s="924" t="s">
        <v>16373</v>
      </c>
      <c r="C600" s="925">
        <v>4500</v>
      </c>
      <c r="D600" s="925">
        <v>0</v>
      </c>
      <c r="E600" s="2702">
        <f t="shared" si="9"/>
        <v>2798873.26</v>
      </c>
    </row>
    <row r="601" spans="1:5" ht="27.75" customHeight="1">
      <c r="A601" s="932" t="s">
        <v>16374</v>
      </c>
      <c r="B601" s="924" t="s">
        <v>16375</v>
      </c>
      <c r="C601" s="925">
        <v>41000</v>
      </c>
      <c r="D601" s="925">
        <v>0</v>
      </c>
      <c r="E601" s="2702">
        <f t="shared" si="9"/>
        <v>2839873.26</v>
      </c>
    </row>
    <row r="602" spans="1:5" ht="27.75" customHeight="1">
      <c r="A602" s="932" t="s">
        <v>16376</v>
      </c>
      <c r="B602" s="924" t="s">
        <v>16377</v>
      </c>
      <c r="C602" s="925">
        <v>2500</v>
      </c>
      <c r="D602" s="925">
        <v>0</v>
      </c>
      <c r="E602" s="2702">
        <f t="shared" si="9"/>
        <v>2842373.26</v>
      </c>
    </row>
    <row r="603" spans="1:5" ht="27.75" customHeight="1">
      <c r="A603" s="932" t="s">
        <v>16378</v>
      </c>
      <c r="B603" s="924" t="s">
        <v>15737</v>
      </c>
      <c r="C603" s="925">
        <v>41000</v>
      </c>
      <c r="D603" s="925">
        <v>0</v>
      </c>
      <c r="E603" s="2702">
        <f t="shared" si="9"/>
        <v>2883373.26</v>
      </c>
    </row>
    <row r="604" spans="1:5" ht="27.75" customHeight="1">
      <c r="A604" s="932" t="s">
        <v>16379</v>
      </c>
      <c r="B604" s="924" t="s">
        <v>16380</v>
      </c>
      <c r="C604" s="925">
        <v>41000</v>
      </c>
      <c r="D604" s="925">
        <v>0</v>
      </c>
      <c r="E604" s="2702">
        <f t="shared" si="9"/>
        <v>2924373.26</v>
      </c>
    </row>
    <row r="605" spans="1:5" ht="27.75" customHeight="1">
      <c r="A605" s="932" t="s">
        <v>16381</v>
      </c>
      <c r="B605" s="924" t="s">
        <v>16382</v>
      </c>
      <c r="C605" s="925">
        <v>13000</v>
      </c>
      <c r="D605" s="925">
        <v>0</v>
      </c>
      <c r="E605" s="2702">
        <f t="shared" si="9"/>
        <v>2937373.26</v>
      </c>
    </row>
    <row r="606" spans="1:5" ht="27.75" customHeight="1">
      <c r="A606" s="932" t="s">
        <v>16383</v>
      </c>
      <c r="B606" s="924" t="s">
        <v>16384</v>
      </c>
      <c r="C606" s="925">
        <v>41000</v>
      </c>
      <c r="D606" s="925">
        <v>0</v>
      </c>
      <c r="E606" s="2702">
        <f t="shared" si="9"/>
        <v>2978373.26</v>
      </c>
    </row>
    <row r="607" spans="1:5" ht="27.75" customHeight="1">
      <c r="A607" s="932" t="s">
        <v>16385</v>
      </c>
      <c r="B607" s="924" t="s">
        <v>8336</v>
      </c>
      <c r="C607" s="925">
        <v>0</v>
      </c>
      <c r="D607" s="925">
        <v>700</v>
      </c>
      <c r="E607" s="2702">
        <f t="shared" si="9"/>
        <v>2977673.26</v>
      </c>
    </row>
    <row r="608" spans="1:5" ht="27.75" customHeight="1">
      <c r="A608" s="932" t="s">
        <v>16386</v>
      </c>
      <c r="B608" s="924" t="s">
        <v>16387</v>
      </c>
      <c r="C608" s="925">
        <v>38500</v>
      </c>
      <c r="D608" s="925">
        <v>0</v>
      </c>
      <c r="E608" s="2702">
        <f t="shared" si="9"/>
        <v>3016173.26</v>
      </c>
    </row>
    <row r="609" spans="1:5" ht="27.75" customHeight="1">
      <c r="A609" s="932" t="s">
        <v>16388</v>
      </c>
      <c r="B609" s="924" t="s">
        <v>16389</v>
      </c>
      <c r="C609" s="925">
        <v>65000</v>
      </c>
      <c r="D609" s="925">
        <v>0</v>
      </c>
      <c r="E609" s="2702">
        <f t="shared" si="9"/>
        <v>3081173.26</v>
      </c>
    </row>
    <row r="610" spans="1:5" ht="27.75" customHeight="1">
      <c r="A610" s="932" t="s">
        <v>16390</v>
      </c>
      <c r="B610" s="924" t="s">
        <v>8433</v>
      </c>
      <c r="C610" s="925">
        <v>0</v>
      </c>
      <c r="D610" s="925">
        <v>662175</v>
      </c>
      <c r="E610" s="2702">
        <f t="shared" si="9"/>
        <v>2418998.2599999998</v>
      </c>
    </row>
    <row r="611" spans="1:5" ht="27.75" customHeight="1">
      <c r="A611" s="932" t="s">
        <v>16391</v>
      </c>
      <c r="B611" s="924" t="s">
        <v>16392</v>
      </c>
      <c r="C611" s="925">
        <v>17000</v>
      </c>
      <c r="D611" s="925">
        <v>0</v>
      </c>
      <c r="E611" s="2702">
        <f t="shared" si="9"/>
        <v>2435998.2599999998</v>
      </c>
    </row>
    <row r="612" spans="1:5" ht="27.75" customHeight="1">
      <c r="A612" s="932" t="s">
        <v>16393</v>
      </c>
      <c r="B612" s="924" t="s">
        <v>11217</v>
      </c>
      <c r="C612" s="925">
        <v>40000</v>
      </c>
      <c r="D612" s="925">
        <v>0</v>
      </c>
      <c r="E612" s="2702">
        <f t="shared" si="9"/>
        <v>2475998.2599999998</v>
      </c>
    </row>
    <row r="613" spans="1:5" ht="27.75" customHeight="1">
      <c r="A613" s="932" t="s">
        <v>16394</v>
      </c>
      <c r="B613" s="924" t="s">
        <v>16395</v>
      </c>
      <c r="C613" s="925">
        <v>13000</v>
      </c>
      <c r="D613" s="925">
        <v>0</v>
      </c>
      <c r="E613" s="2702">
        <f t="shared" si="9"/>
        <v>2488998.2599999998</v>
      </c>
    </row>
    <row r="614" spans="1:5" ht="27.75" customHeight="1">
      <c r="A614" s="932" t="s">
        <v>16396</v>
      </c>
      <c r="B614" s="924" t="s">
        <v>16397</v>
      </c>
      <c r="C614" s="925">
        <v>41000</v>
      </c>
      <c r="D614" s="925">
        <v>0</v>
      </c>
      <c r="E614" s="2702">
        <f t="shared" si="9"/>
        <v>2529998.2599999998</v>
      </c>
    </row>
    <row r="615" spans="1:5" ht="27.75" customHeight="1">
      <c r="A615" s="932" t="s">
        <v>16398</v>
      </c>
      <c r="B615" s="924" t="s">
        <v>16399</v>
      </c>
      <c r="C615" s="925">
        <v>137000</v>
      </c>
      <c r="D615" s="925">
        <v>0</v>
      </c>
      <c r="E615" s="2702">
        <f t="shared" si="9"/>
        <v>2666998.2599999998</v>
      </c>
    </row>
    <row r="616" spans="1:5" ht="27.75" customHeight="1">
      <c r="A616" s="932" t="s">
        <v>16400</v>
      </c>
      <c r="B616" s="924" t="s">
        <v>16401</v>
      </c>
      <c r="C616" s="925">
        <v>16000</v>
      </c>
      <c r="D616" s="925">
        <v>0</v>
      </c>
      <c r="E616" s="2702">
        <f t="shared" si="9"/>
        <v>2682998.2599999998</v>
      </c>
    </row>
    <row r="617" spans="1:5" ht="27.75" customHeight="1">
      <c r="A617" s="932" t="s">
        <v>16402</v>
      </c>
      <c r="B617" s="924" t="s">
        <v>15796</v>
      </c>
      <c r="C617" s="925">
        <v>82000</v>
      </c>
      <c r="D617" s="925">
        <v>0</v>
      </c>
      <c r="E617" s="2702">
        <f t="shared" si="9"/>
        <v>2764998.26</v>
      </c>
    </row>
    <row r="618" spans="1:5" ht="27.75" customHeight="1">
      <c r="A618" s="932" t="s">
        <v>16403</v>
      </c>
      <c r="B618" s="924" t="s">
        <v>16404</v>
      </c>
      <c r="C618" s="925">
        <v>41000</v>
      </c>
      <c r="D618" s="925">
        <v>0</v>
      </c>
      <c r="E618" s="2702">
        <f t="shared" si="9"/>
        <v>2805998.26</v>
      </c>
    </row>
    <row r="619" spans="1:5" ht="27.75" customHeight="1">
      <c r="A619" s="932" t="s">
        <v>16405</v>
      </c>
      <c r="B619" s="924" t="s">
        <v>16406</v>
      </c>
      <c r="C619" s="925">
        <v>32000</v>
      </c>
      <c r="D619" s="925">
        <v>0</v>
      </c>
      <c r="E619" s="2702">
        <f t="shared" si="9"/>
        <v>2837998.26</v>
      </c>
    </row>
    <row r="620" spans="1:5" ht="27.75" customHeight="1">
      <c r="A620" s="932" t="s">
        <v>16407</v>
      </c>
      <c r="B620" s="924" t="s">
        <v>16408</v>
      </c>
      <c r="C620" s="925">
        <v>12000</v>
      </c>
      <c r="D620" s="925">
        <v>0</v>
      </c>
      <c r="E620" s="2702">
        <f t="shared" si="9"/>
        <v>2849998.26</v>
      </c>
    </row>
    <row r="621" spans="1:5" ht="27.75" customHeight="1">
      <c r="A621" s="932" t="s">
        <v>16409</v>
      </c>
      <c r="B621" s="924" t="s">
        <v>8336</v>
      </c>
      <c r="C621" s="925">
        <v>0</v>
      </c>
      <c r="D621" s="925">
        <v>600</v>
      </c>
      <c r="E621" s="2702">
        <f t="shared" si="9"/>
        <v>2849398.26</v>
      </c>
    </row>
    <row r="622" spans="1:5" ht="27.75" customHeight="1">
      <c r="A622" s="932" t="s">
        <v>16410</v>
      </c>
      <c r="B622" s="924" t="s">
        <v>15733</v>
      </c>
      <c r="C622" s="925">
        <v>41000</v>
      </c>
      <c r="D622" s="925">
        <v>0</v>
      </c>
      <c r="E622" s="2702">
        <f t="shared" si="9"/>
        <v>2890398.26</v>
      </c>
    </row>
    <row r="623" spans="1:5" ht="27.75" customHeight="1">
      <c r="A623" s="932" t="s">
        <v>16411</v>
      </c>
      <c r="B623" s="924" t="s">
        <v>16412</v>
      </c>
      <c r="C623" s="925">
        <v>32000</v>
      </c>
      <c r="D623" s="925">
        <v>0</v>
      </c>
      <c r="E623" s="2702">
        <f t="shared" si="9"/>
        <v>2922398.26</v>
      </c>
    </row>
    <row r="624" spans="1:5" ht="27.75" customHeight="1">
      <c r="A624" s="932" t="s">
        <v>16413</v>
      </c>
      <c r="B624" s="924" t="s">
        <v>16414</v>
      </c>
      <c r="C624" s="925">
        <v>15000</v>
      </c>
      <c r="D624" s="925">
        <v>0</v>
      </c>
      <c r="E624" s="2702">
        <f t="shared" si="9"/>
        <v>2937398.26</v>
      </c>
    </row>
    <row r="625" spans="1:5" ht="27.75" customHeight="1">
      <c r="A625" s="932" t="s">
        <v>16415</v>
      </c>
      <c r="B625" s="924" t="s">
        <v>16416</v>
      </c>
      <c r="C625" s="925">
        <v>32000</v>
      </c>
      <c r="D625" s="925">
        <v>0</v>
      </c>
      <c r="E625" s="2702">
        <f t="shared" si="9"/>
        <v>2969398.26</v>
      </c>
    </row>
    <row r="626" spans="1:5" ht="27.75" customHeight="1">
      <c r="A626" s="932" t="s">
        <v>16417</v>
      </c>
      <c r="B626" s="924" t="s">
        <v>16418</v>
      </c>
      <c r="C626" s="925">
        <v>32000</v>
      </c>
      <c r="D626" s="925">
        <v>0</v>
      </c>
      <c r="E626" s="2702">
        <f t="shared" si="9"/>
        <v>3001398.26</v>
      </c>
    </row>
    <row r="627" spans="1:5" ht="27.75" customHeight="1">
      <c r="A627" s="932" t="s">
        <v>16419</v>
      </c>
      <c r="B627" s="924" t="s">
        <v>16420</v>
      </c>
      <c r="C627" s="925">
        <v>3000</v>
      </c>
      <c r="D627" s="925">
        <v>0</v>
      </c>
      <c r="E627" s="2702">
        <f t="shared" si="9"/>
        <v>3004398.26</v>
      </c>
    </row>
    <row r="628" spans="1:5" ht="27.75" customHeight="1">
      <c r="A628" s="932" t="s">
        <v>16421</v>
      </c>
      <c r="B628" s="924" t="s">
        <v>16422</v>
      </c>
      <c r="C628" s="925">
        <v>32000</v>
      </c>
      <c r="D628" s="925">
        <v>0</v>
      </c>
      <c r="E628" s="2702">
        <f t="shared" si="9"/>
        <v>3036398.26</v>
      </c>
    </row>
    <row r="629" spans="1:5" ht="27.75" customHeight="1">
      <c r="A629" s="932" t="s">
        <v>16423</v>
      </c>
      <c r="B629" s="924" t="s">
        <v>16424</v>
      </c>
      <c r="C629" s="925">
        <v>41000</v>
      </c>
      <c r="D629" s="925">
        <v>0</v>
      </c>
      <c r="E629" s="2702">
        <f t="shared" si="9"/>
        <v>3077398.26</v>
      </c>
    </row>
    <row r="630" spans="1:5" ht="27.75" customHeight="1">
      <c r="A630" s="932" t="s">
        <v>16425</v>
      </c>
      <c r="B630" s="924" t="s">
        <v>16426</v>
      </c>
      <c r="C630" s="925">
        <v>3000</v>
      </c>
      <c r="D630" s="925">
        <v>0</v>
      </c>
      <c r="E630" s="2702">
        <f t="shared" si="9"/>
        <v>3080398.26</v>
      </c>
    </row>
    <row r="631" spans="1:5" ht="27.75" customHeight="1">
      <c r="A631" s="935">
        <v>43579.677314814813</v>
      </c>
      <c r="B631" s="924" t="s">
        <v>16427</v>
      </c>
      <c r="C631" s="925">
        <v>32000</v>
      </c>
      <c r="D631" s="925">
        <v>0</v>
      </c>
      <c r="E631" s="2702">
        <f t="shared" si="9"/>
        <v>3112398.26</v>
      </c>
    </row>
    <row r="632" spans="1:5" ht="27.75" customHeight="1">
      <c r="A632" s="932" t="s">
        <v>16428</v>
      </c>
      <c r="B632" s="924" t="s">
        <v>16429</v>
      </c>
      <c r="C632" s="925">
        <v>32000</v>
      </c>
      <c r="D632" s="925">
        <v>0</v>
      </c>
      <c r="E632" s="2702">
        <f t="shared" si="9"/>
        <v>3144398.26</v>
      </c>
    </row>
    <row r="633" spans="1:5" ht="27.75" customHeight="1">
      <c r="A633" s="932" t="s">
        <v>16430</v>
      </c>
      <c r="B633" s="924" t="s">
        <v>16431</v>
      </c>
      <c r="C633" s="925">
        <v>17000</v>
      </c>
      <c r="D633" s="925">
        <v>0</v>
      </c>
      <c r="E633" s="2702">
        <f t="shared" si="9"/>
        <v>3161398.26</v>
      </c>
    </row>
    <row r="634" spans="1:5" ht="27.75" customHeight="1">
      <c r="A634" s="932" t="s">
        <v>16432</v>
      </c>
      <c r="B634" s="924" t="s">
        <v>16433</v>
      </c>
      <c r="C634" s="925">
        <v>49500</v>
      </c>
      <c r="D634" s="925">
        <v>0</v>
      </c>
      <c r="E634" s="2702">
        <f t="shared" si="9"/>
        <v>3210898.26</v>
      </c>
    </row>
    <row r="635" spans="1:5" ht="27.75" customHeight="1">
      <c r="A635" s="932" t="s">
        <v>16434</v>
      </c>
      <c r="B635" s="924" t="s">
        <v>16435</v>
      </c>
      <c r="C635" s="925">
        <v>32000</v>
      </c>
      <c r="D635" s="925">
        <v>0</v>
      </c>
      <c r="E635" s="2702">
        <f t="shared" si="9"/>
        <v>3242898.26</v>
      </c>
    </row>
    <row r="636" spans="1:5" ht="27.75" customHeight="1">
      <c r="A636" s="932" t="s">
        <v>16436</v>
      </c>
      <c r="B636" s="924" t="s">
        <v>16437</v>
      </c>
      <c r="C636" s="925">
        <v>96000</v>
      </c>
      <c r="D636" s="925">
        <v>0</v>
      </c>
      <c r="E636" s="2702">
        <f t="shared" si="9"/>
        <v>3338898.26</v>
      </c>
    </row>
    <row r="637" spans="1:5" ht="27.75" customHeight="1">
      <c r="A637" s="932" t="s">
        <v>16438</v>
      </c>
      <c r="B637" s="924" t="s">
        <v>16439</v>
      </c>
      <c r="C637" s="925">
        <v>103000</v>
      </c>
      <c r="D637" s="925">
        <v>0</v>
      </c>
      <c r="E637" s="2702">
        <f t="shared" si="9"/>
        <v>3441898.26</v>
      </c>
    </row>
    <row r="638" spans="1:5" ht="27.75" customHeight="1">
      <c r="A638" s="932" t="s">
        <v>16440</v>
      </c>
      <c r="B638" s="924" t="s">
        <v>16441</v>
      </c>
      <c r="C638" s="925">
        <v>32000</v>
      </c>
      <c r="D638" s="925">
        <v>0</v>
      </c>
      <c r="E638" s="2702">
        <f t="shared" si="9"/>
        <v>3473898.26</v>
      </c>
    </row>
    <row r="639" spans="1:5" ht="27.75" customHeight="1">
      <c r="A639" s="932" t="s">
        <v>16442</v>
      </c>
      <c r="B639" s="924" t="s">
        <v>16443</v>
      </c>
      <c r="C639" s="925">
        <v>2000</v>
      </c>
      <c r="D639" s="925">
        <v>0</v>
      </c>
      <c r="E639" s="2702">
        <f t="shared" si="9"/>
        <v>3475898.26</v>
      </c>
    </row>
    <row r="640" spans="1:5" ht="27.75" customHeight="1">
      <c r="A640" s="932" t="s">
        <v>16444</v>
      </c>
      <c r="B640" s="924" t="s">
        <v>16445</v>
      </c>
      <c r="C640" s="925">
        <v>2500</v>
      </c>
      <c r="D640" s="925">
        <v>0</v>
      </c>
      <c r="E640" s="2702">
        <f t="shared" si="9"/>
        <v>3478398.26</v>
      </c>
    </row>
    <row r="641" spans="1:5" ht="27.75" customHeight="1">
      <c r="A641" s="932" t="s">
        <v>16446</v>
      </c>
      <c r="B641" s="924" t="s">
        <v>16158</v>
      </c>
      <c r="C641" s="925">
        <v>113000</v>
      </c>
      <c r="D641" s="925">
        <v>0</v>
      </c>
      <c r="E641" s="2702">
        <f t="shared" si="9"/>
        <v>3591398.26</v>
      </c>
    </row>
    <row r="642" spans="1:5" ht="27.75" customHeight="1">
      <c r="A642" s="932" t="s">
        <v>16447</v>
      </c>
      <c r="B642" s="924" t="s">
        <v>16448</v>
      </c>
      <c r="C642" s="925">
        <v>137000</v>
      </c>
      <c r="D642" s="925">
        <v>0</v>
      </c>
      <c r="E642" s="2702">
        <f t="shared" si="9"/>
        <v>3728398.26</v>
      </c>
    </row>
    <row r="643" spans="1:5" ht="27.75" customHeight="1">
      <c r="A643" s="932" t="s">
        <v>16449</v>
      </c>
      <c r="B643" s="924" t="s">
        <v>8336</v>
      </c>
      <c r="C643" s="925">
        <v>0</v>
      </c>
      <c r="D643" s="925">
        <v>1050</v>
      </c>
      <c r="E643" s="2702">
        <f t="shared" si="9"/>
        <v>3727348.26</v>
      </c>
    </row>
    <row r="644" spans="1:5" ht="27.75" customHeight="1">
      <c r="A644" s="932" t="s">
        <v>16450</v>
      </c>
      <c r="B644" s="924" t="s">
        <v>16451</v>
      </c>
      <c r="C644" s="925">
        <v>137000</v>
      </c>
      <c r="D644" s="925">
        <v>0</v>
      </c>
      <c r="E644" s="2702">
        <f t="shared" si="9"/>
        <v>3864348.26</v>
      </c>
    </row>
    <row r="645" spans="1:5" ht="27.75" customHeight="1">
      <c r="A645" s="932" t="s">
        <v>16452</v>
      </c>
      <c r="B645" s="924" t="s">
        <v>16453</v>
      </c>
      <c r="C645" s="925">
        <v>137000</v>
      </c>
      <c r="D645" s="925">
        <v>0</v>
      </c>
      <c r="E645" s="2702">
        <f t="shared" ref="E645:E708" si="10">E644-D645+C645</f>
        <v>4001348.26</v>
      </c>
    </row>
    <row r="646" spans="1:5" ht="27.75" customHeight="1">
      <c r="A646" s="932" t="s">
        <v>16454</v>
      </c>
      <c r="B646" s="924" t="s">
        <v>16455</v>
      </c>
      <c r="C646" s="925">
        <v>32000</v>
      </c>
      <c r="D646" s="925">
        <v>0</v>
      </c>
      <c r="E646" s="2702">
        <f t="shared" si="10"/>
        <v>4033348.26</v>
      </c>
    </row>
    <row r="647" spans="1:5" ht="27.75" customHeight="1">
      <c r="A647" s="932" t="s">
        <v>16456</v>
      </c>
      <c r="B647" s="924" t="s">
        <v>16457</v>
      </c>
      <c r="C647" s="925">
        <v>0</v>
      </c>
      <c r="D647" s="925">
        <v>296</v>
      </c>
      <c r="E647" s="2702">
        <f t="shared" si="10"/>
        <v>4033052.26</v>
      </c>
    </row>
    <row r="648" spans="1:5" ht="27.75" customHeight="1">
      <c r="A648" s="932" t="s">
        <v>16458</v>
      </c>
      <c r="B648" s="924" t="s">
        <v>16459</v>
      </c>
      <c r="C648" s="925">
        <v>96000</v>
      </c>
      <c r="D648" s="925">
        <v>0</v>
      </c>
      <c r="E648" s="2702">
        <f t="shared" si="10"/>
        <v>4129052.26</v>
      </c>
    </row>
    <row r="649" spans="1:5" ht="27.75" customHeight="1">
      <c r="A649" s="932" t="s">
        <v>16460</v>
      </c>
      <c r="B649" s="924" t="s">
        <v>16461</v>
      </c>
      <c r="C649" s="925">
        <v>137000</v>
      </c>
      <c r="D649" s="925">
        <v>0</v>
      </c>
      <c r="E649" s="2702">
        <f t="shared" si="10"/>
        <v>4266052.26</v>
      </c>
    </row>
    <row r="650" spans="1:5" ht="27.75" customHeight="1">
      <c r="A650" s="932" t="s">
        <v>16462</v>
      </c>
      <c r="B650" s="924" t="s">
        <v>16463</v>
      </c>
      <c r="C650" s="925">
        <v>32000</v>
      </c>
      <c r="D650" s="925">
        <v>0</v>
      </c>
      <c r="E650" s="2702">
        <f t="shared" si="10"/>
        <v>4298052.26</v>
      </c>
    </row>
    <row r="651" spans="1:5" ht="27.75" customHeight="1">
      <c r="A651" s="932" t="s">
        <v>16464</v>
      </c>
      <c r="B651" s="924" t="s">
        <v>16465</v>
      </c>
      <c r="C651" s="925">
        <v>96000</v>
      </c>
      <c r="D651" s="925">
        <v>0</v>
      </c>
      <c r="E651" s="2702">
        <f t="shared" si="10"/>
        <v>4394052.26</v>
      </c>
    </row>
    <row r="652" spans="1:5" ht="27.75" customHeight="1">
      <c r="A652" s="932" t="s">
        <v>16466</v>
      </c>
      <c r="B652" s="924" t="s">
        <v>16467</v>
      </c>
      <c r="C652" s="925">
        <v>30000</v>
      </c>
      <c r="D652" s="925">
        <v>0</v>
      </c>
      <c r="E652" s="2702">
        <f t="shared" si="10"/>
        <v>4424052.26</v>
      </c>
    </row>
    <row r="653" spans="1:5" ht="27.75" customHeight="1">
      <c r="A653" s="932" t="s">
        <v>16468</v>
      </c>
      <c r="B653" s="924" t="s">
        <v>16469</v>
      </c>
      <c r="C653" s="925">
        <v>17000</v>
      </c>
      <c r="D653" s="925">
        <v>0</v>
      </c>
      <c r="E653" s="2702">
        <f t="shared" si="10"/>
        <v>4441052.26</v>
      </c>
    </row>
    <row r="654" spans="1:5" ht="27.75" customHeight="1">
      <c r="A654" s="932" t="s">
        <v>16470</v>
      </c>
      <c r="B654" s="924" t="s">
        <v>16471</v>
      </c>
      <c r="C654" s="925">
        <v>105000</v>
      </c>
      <c r="D654" s="925">
        <v>0</v>
      </c>
      <c r="E654" s="2702">
        <f t="shared" si="10"/>
        <v>4546052.26</v>
      </c>
    </row>
    <row r="655" spans="1:5" ht="27.75" customHeight="1">
      <c r="A655" s="932" t="s">
        <v>16472</v>
      </c>
      <c r="B655" s="924" t="s">
        <v>16473</v>
      </c>
      <c r="C655" s="925">
        <v>41000</v>
      </c>
      <c r="D655" s="925">
        <v>0</v>
      </c>
      <c r="E655" s="2702">
        <f t="shared" si="10"/>
        <v>4587052.26</v>
      </c>
    </row>
    <row r="656" spans="1:5" ht="27.75" customHeight="1">
      <c r="A656" s="932" t="s">
        <v>16474</v>
      </c>
      <c r="B656" s="924" t="s">
        <v>9731</v>
      </c>
      <c r="C656" s="925">
        <v>41000</v>
      </c>
      <c r="D656" s="925">
        <v>0</v>
      </c>
      <c r="E656" s="2702">
        <f t="shared" si="10"/>
        <v>4628052.26</v>
      </c>
    </row>
    <row r="657" spans="1:5" ht="27.75" customHeight="1">
      <c r="A657" s="932" t="s">
        <v>16475</v>
      </c>
      <c r="B657" s="924" t="s">
        <v>16476</v>
      </c>
      <c r="C657" s="925">
        <v>32000</v>
      </c>
      <c r="D657" s="925">
        <v>0</v>
      </c>
      <c r="E657" s="2702">
        <f t="shared" si="10"/>
        <v>4660052.26</v>
      </c>
    </row>
    <row r="658" spans="1:5" ht="27.75" customHeight="1">
      <c r="A658" s="932" t="s">
        <v>16477</v>
      </c>
      <c r="B658" s="924" t="s">
        <v>8478</v>
      </c>
      <c r="C658" s="925">
        <v>0</v>
      </c>
      <c r="D658" s="925">
        <v>695.28</v>
      </c>
      <c r="E658" s="2702">
        <f t="shared" si="10"/>
        <v>4659356.9799999995</v>
      </c>
    </row>
    <row r="659" spans="1:5" ht="27.75" customHeight="1">
      <c r="A659" s="932" t="s">
        <v>16478</v>
      </c>
      <c r="B659" s="924" t="s">
        <v>16479</v>
      </c>
      <c r="C659" s="925">
        <v>113000</v>
      </c>
      <c r="D659" s="925">
        <v>0</v>
      </c>
      <c r="E659" s="2702">
        <f t="shared" si="10"/>
        <v>4772356.9799999995</v>
      </c>
    </row>
    <row r="660" spans="1:5" ht="27.75" customHeight="1">
      <c r="A660" s="932" t="s">
        <v>16480</v>
      </c>
      <c r="B660" s="924" t="s">
        <v>16481</v>
      </c>
      <c r="C660" s="925">
        <v>96000</v>
      </c>
      <c r="D660" s="925">
        <v>0</v>
      </c>
      <c r="E660" s="2702">
        <f t="shared" si="10"/>
        <v>4868356.9799999995</v>
      </c>
    </row>
    <row r="661" spans="1:5" ht="27.75" customHeight="1">
      <c r="A661" s="932" t="s">
        <v>16482</v>
      </c>
      <c r="B661" s="924" t="s">
        <v>16483</v>
      </c>
      <c r="C661" s="925">
        <v>73000</v>
      </c>
      <c r="D661" s="925">
        <v>0</v>
      </c>
      <c r="E661" s="2702">
        <f t="shared" si="10"/>
        <v>4941356.9799999995</v>
      </c>
    </row>
    <row r="662" spans="1:5" ht="27.75" customHeight="1">
      <c r="A662" s="932" t="s">
        <v>16484</v>
      </c>
      <c r="B662" s="924" t="s">
        <v>8336</v>
      </c>
      <c r="C662" s="925">
        <v>0</v>
      </c>
      <c r="D662" s="925">
        <v>800</v>
      </c>
      <c r="E662" s="2702">
        <f t="shared" si="10"/>
        <v>4940556.9799999995</v>
      </c>
    </row>
    <row r="663" spans="1:5" ht="27.75" customHeight="1">
      <c r="A663" s="932" t="s">
        <v>16485</v>
      </c>
      <c r="B663" s="924" t="s">
        <v>16486</v>
      </c>
      <c r="C663" s="925">
        <v>96000</v>
      </c>
      <c r="D663" s="925">
        <v>0</v>
      </c>
      <c r="E663" s="2702">
        <f t="shared" si="10"/>
        <v>5036556.9799999995</v>
      </c>
    </row>
    <row r="664" spans="1:5" ht="27.75" customHeight="1">
      <c r="A664" s="932" t="s">
        <v>16487</v>
      </c>
      <c r="B664" s="924" t="s">
        <v>16488</v>
      </c>
      <c r="C664" s="925">
        <v>73000</v>
      </c>
      <c r="D664" s="925">
        <v>0</v>
      </c>
      <c r="E664" s="2702">
        <f t="shared" si="10"/>
        <v>5109556.9799999995</v>
      </c>
    </row>
    <row r="665" spans="1:5" ht="27.75" customHeight="1">
      <c r="A665" s="932" t="s">
        <v>16489</v>
      </c>
      <c r="B665" s="924" t="s">
        <v>16490</v>
      </c>
      <c r="C665" s="925">
        <v>137000</v>
      </c>
      <c r="D665" s="925">
        <v>0</v>
      </c>
      <c r="E665" s="2702">
        <f t="shared" si="10"/>
        <v>5246556.9799999995</v>
      </c>
    </row>
    <row r="666" spans="1:5" ht="27.75" customHeight="1">
      <c r="A666" s="932" t="s">
        <v>16491</v>
      </c>
      <c r="B666" s="924" t="s">
        <v>16492</v>
      </c>
      <c r="C666" s="925">
        <v>96000</v>
      </c>
      <c r="D666" s="925">
        <v>0</v>
      </c>
      <c r="E666" s="2702">
        <f t="shared" si="10"/>
        <v>5342556.9799999995</v>
      </c>
    </row>
    <row r="667" spans="1:5" ht="27.75" customHeight="1">
      <c r="A667" s="932" t="s">
        <v>16493</v>
      </c>
      <c r="B667" s="924" t="s">
        <v>16494</v>
      </c>
      <c r="C667" s="925">
        <v>32000</v>
      </c>
      <c r="D667" s="925">
        <v>0</v>
      </c>
      <c r="E667" s="2702">
        <f t="shared" si="10"/>
        <v>5374556.9799999995</v>
      </c>
    </row>
    <row r="668" spans="1:5" ht="27.75" customHeight="1">
      <c r="A668" s="932" t="s">
        <v>16495</v>
      </c>
      <c r="B668" s="924" t="s">
        <v>16496</v>
      </c>
      <c r="C668" s="925">
        <v>137000</v>
      </c>
      <c r="D668" s="925">
        <v>0</v>
      </c>
      <c r="E668" s="2702">
        <f t="shared" si="10"/>
        <v>5511556.9799999995</v>
      </c>
    </row>
    <row r="669" spans="1:5" ht="27.75" customHeight="1">
      <c r="A669" s="932" t="s">
        <v>16497</v>
      </c>
      <c r="B669" s="924" t="s">
        <v>16498</v>
      </c>
      <c r="C669" s="925">
        <v>32000</v>
      </c>
      <c r="D669" s="925">
        <v>0</v>
      </c>
      <c r="E669" s="2702">
        <f t="shared" si="10"/>
        <v>5543556.9799999995</v>
      </c>
    </row>
    <row r="670" spans="1:5" ht="27.75" customHeight="1">
      <c r="A670" s="932" t="s">
        <v>16499</v>
      </c>
      <c r="B670" s="924" t="s">
        <v>16500</v>
      </c>
      <c r="C670" s="925">
        <v>17000</v>
      </c>
      <c r="D670" s="925">
        <v>0</v>
      </c>
      <c r="E670" s="2702">
        <f t="shared" si="10"/>
        <v>5560556.9799999995</v>
      </c>
    </row>
    <row r="671" spans="1:5" ht="27.75" customHeight="1">
      <c r="A671" s="932" t="s">
        <v>16501</v>
      </c>
      <c r="B671" s="924" t="s">
        <v>16502</v>
      </c>
      <c r="C671" s="925">
        <v>96000</v>
      </c>
      <c r="D671" s="925">
        <v>0</v>
      </c>
      <c r="E671" s="2702">
        <f t="shared" si="10"/>
        <v>5656556.9799999995</v>
      </c>
    </row>
    <row r="672" spans="1:5" ht="27.75" customHeight="1">
      <c r="A672" s="932" t="s">
        <v>16503</v>
      </c>
      <c r="B672" s="924" t="s">
        <v>16504</v>
      </c>
      <c r="C672" s="925">
        <v>137000</v>
      </c>
      <c r="D672" s="925">
        <v>0</v>
      </c>
      <c r="E672" s="2702">
        <f t="shared" si="10"/>
        <v>5793556.9799999995</v>
      </c>
    </row>
    <row r="673" spans="1:5" ht="27.75" customHeight="1">
      <c r="A673" s="932" t="s">
        <v>16505</v>
      </c>
      <c r="B673" s="924" t="s">
        <v>8336</v>
      </c>
      <c r="C673" s="925">
        <v>0</v>
      </c>
      <c r="D673" s="925">
        <v>500</v>
      </c>
      <c r="E673" s="2702">
        <f t="shared" si="10"/>
        <v>5793056.9799999995</v>
      </c>
    </row>
    <row r="674" spans="1:5" ht="27.75" customHeight="1">
      <c r="A674" s="932" t="s">
        <v>16506</v>
      </c>
      <c r="B674" s="924" t="s">
        <v>16507</v>
      </c>
      <c r="C674" s="925">
        <v>41000</v>
      </c>
      <c r="D674" s="925">
        <v>0</v>
      </c>
      <c r="E674" s="2702">
        <f t="shared" si="10"/>
        <v>5834056.9799999995</v>
      </c>
    </row>
    <row r="675" spans="1:5" ht="27.75" customHeight="1">
      <c r="A675" s="932" t="s">
        <v>16508</v>
      </c>
      <c r="B675" s="924" t="s">
        <v>16509</v>
      </c>
      <c r="C675" s="925">
        <v>96000</v>
      </c>
      <c r="D675" s="925">
        <v>0</v>
      </c>
      <c r="E675" s="2702">
        <f t="shared" si="10"/>
        <v>5930056.9799999995</v>
      </c>
    </row>
    <row r="676" spans="1:5" ht="27.75" customHeight="1">
      <c r="A676" s="932" t="s">
        <v>16510</v>
      </c>
      <c r="B676" s="924" t="s">
        <v>16511</v>
      </c>
      <c r="C676" s="925">
        <v>7000</v>
      </c>
      <c r="D676" s="925">
        <v>0</v>
      </c>
      <c r="E676" s="2702">
        <f t="shared" si="10"/>
        <v>5937056.9799999995</v>
      </c>
    </row>
    <row r="677" spans="1:5" ht="27.75" customHeight="1">
      <c r="A677" s="932" t="s">
        <v>16512</v>
      </c>
      <c r="B677" s="924" t="s">
        <v>16513</v>
      </c>
      <c r="C677" s="925">
        <v>64000</v>
      </c>
      <c r="D677" s="925">
        <v>0</v>
      </c>
      <c r="E677" s="2702">
        <f t="shared" si="10"/>
        <v>6001056.9799999995</v>
      </c>
    </row>
    <row r="678" spans="1:5" ht="27.75" customHeight="1">
      <c r="A678" s="932" t="s">
        <v>16514</v>
      </c>
      <c r="B678" s="924" t="s">
        <v>16515</v>
      </c>
      <c r="C678" s="925">
        <v>32000</v>
      </c>
      <c r="D678" s="925">
        <v>0</v>
      </c>
      <c r="E678" s="2702">
        <f t="shared" si="10"/>
        <v>6033056.9799999995</v>
      </c>
    </row>
    <row r="679" spans="1:5" ht="27.75" customHeight="1">
      <c r="A679" s="932" t="s">
        <v>16516</v>
      </c>
      <c r="B679" s="924" t="s">
        <v>16517</v>
      </c>
      <c r="C679" s="925">
        <v>41000</v>
      </c>
      <c r="D679" s="925">
        <v>0</v>
      </c>
      <c r="E679" s="2702">
        <f t="shared" si="10"/>
        <v>6074056.9799999995</v>
      </c>
    </row>
    <row r="680" spans="1:5" ht="27.75" customHeight="1">
      <c r="A680" s="932" t="s">
        <v>16518</v>
      </c>
      <c r="B680" s="924" t="s">
        <v>16519</v>
      </c>
      <c r="C680" s="925">
        <v>5500</v>
      </c>
      <c r="D680" s="925">
        <v>0</v>
      </c>
      <c r="E680" s="2702">
        <f t="shared" si="10"/>
        <v>6079556.9799999995</v>
      </c>
    </row>
    <row r="681" spans="1:5" ht="27.75" customHeight="1">
      <c r="A681" s="932" t="s">
        <v>16520</v>
      </c>
      <c r="B681" s="924" t="s">
        <v>16521</v>
      </c>
      <c r="C681" s="925">
        <v>64000</v>
      </c>
      <c r="D681" s="925">
        <v>0</v>
      </c>
      <c r="E681" s="2702">
        <f t="shared" si="10"/>
        <v>6143556.9799999995</v>
      </c>
    </row>
    <row r="682" spans="1:5" ht="27.75" customHeight="1">
      <c r="A682" s="932" t="s">
        <v>16522</v>
      </c>
      <c r="B682" s="924" t="s">
        <v>9735</v>
      </c>
      <c r="C682" s="925">
        <v>33000</v>
      </c>
      <c r="D682" s="925">
        <v>0</v>
      </c>
      <c r="E682" s="2702">
        <f t="shared" si="10"/>
        <v>6176556.9799999995</v>
      </c>
    </row>
    <row r="683" spans="1:5" ht="27.75" customHeight="1">
      <c r="A683" s="932" t="s">
        <v>16523</v>
      </c>
      <c r="B683" s="924" t="s">
        <v>16524</v>
      </c>
      <c r="C683" s="925">
        <v>17000</v>
      </c>
      <c r="D683" s="925">
        <v>0</v>
      </c>
      <c r="E683" s="2702">
        <f t="shared" si="10"/>
        <v>6193556.9799999995</v>
      </c>
    </row>
    <row r="684" spans="1:5" ht="27.75" customHeight="1">
      <c r="A684" s="932" t="s">
        <v>16525</v>
      </c>
      <c r="B684" s="924" t="s">
        <v>8336</v>
      </c>
      <c r="C684" s="925">
        <v>0</v>
      </c>
      <c r="D684" s="925">
        <v>500</v>
      </c>
      <c r="E684" s="2702">
        <f t="shared" si="10"/>
        <v>6193056.9799999995</v>
      </c>
    </row>
    <row r="685" spans="1:5" ht="27.75" customHeight="1">
      <c r="A685" s="932" t="s">
        <v>16526</v>
      </c>
      <c r="B685" s="924" t="s">
        <v>16527</v>
      </c>
      <c r="C685" s="925">
        <v>33000</v>
      </c>
      <c r="D685" s="925">
        <v>0</v>
      </c>
      <c r="E685" s="2702">
        <f t="shared" si="10"/>
        <v>6226056.9799999995</v>
      </c>
    </row>
    <row r="686" spans="1:5" ht="27.75" customHeight="1">
      <c r="A686" s="932" t="s">
        <v>16528</v>
      </c>
      <c r="B686" s="924" t="s">
        <v>16529</v>
      </c>
      <c r="C686" s="925">
        <v>99000</v>
      </c>
      <c r="D686" s="925">
        <v>0</v>
      </c>
      <c r="E686" s="2702">
        <f t="shared" si="10"/>
        <v>6325056.9799999995</v>
      </c>
    </row>
    <row r="687" spans="1:5" ht="27.75" customHeight="1">
      <c r="A687" s="932" t="s">
        <v>16530</v>
      </c>
      <c r="B687" s="924" t="s">
        <v>16531</v>
      </c>
      <c r="C687" s="925">
        <v>33000</v>
      </c>
      <c r="D687" s="925">
        <v>0</v>
      </c>
      <c r="E687" s="2702">
        <f t="shared" si="10"/>
        <v>6358056.9799999995</v>
      </c>
    </row>
    <row r="688" spans="1:5" ht="27.75" customHeight="1">
      <c r="A688" s="932" t="s">
        <v>16532</v>
      </c>
      <c r="B688" s="924" t="s">
        <v>16533</v>
      </c>
      <c r="C688" s="925">
        <v>1000</v>
      </c>
      <c r="D688" s="925">
        <v>0</v>
      </c>
      <c r="E688" s="2702">
        <f t="shared" si="10"/>
        <v>6359056.9799999995</v>
      </c>
    </row>
    <row r="689" spans="1:5" ht="27.75" customHeight="1">
      <c r="A689" s="932" t="s">
        <v>16534</v>
      </c>
      <c r="B689" s="924" t="s">
        <v>16535</v>
      </c>
      <c r="C689" s="925">
        <v>108000</v>
      </c>
      <c r="D689" s="925">
        <v>0</v>
      </c>
      <c r="E689" s="2702">
        <f t="shared" si="10"/>
        <v>6467056.9799999995</v>
      </c>
    </row>
    <row r="690" spans="1:5" ht="27.75" customHeight="1">
      <c r="A690" s="932" t="s">
        <v>16536</v>
      </c>
      <c r="B690" s="924" t="s">
        <v>16537</v>
      </c>
      <c r="C690" s="925">
        <v>15500</v>
      </c>
      <c r="D690" s="925">
        <v>0</v>
      </c>
      <c r="E690" s="2702">
        <f t="shared" si="10"/>
        <v>6482556.9799999995</v>
      </c>
    </row>
    <row r="691" spans="1:5" ht="27.75" customHeight="1">
      <c r="A691" s="932" t="s">
        <v>16538</v>
      </c>
      <c r="B691" s="924" t="s">
        <v>16539</v>
      </c>
      <c r="C691" s="925">
        <v>64000</v>
      </c>
      <c r="D691" s="925">
        <v>0</v>
      </c>
      <c r="E691" s="2702">
        <f t="shared" si="10"/>
        <v>6546556.9799999995</v>
      </c>
    </row>
    <row r="692" spans="1:5" ht="27.75" customHeight="1">
      <c r="A692" s="932" t="s">
        <v>16540</v>
      </c>
      <c r="B692" s="924" t="s">
        <v>16541</v>
      </c>
      <c r="C692" s="925">
        <v>66000</v>
      </c>
      <c r="D692" s="925">
        <v>0</v>
      </c>
      <c r="E692" s="2702">
        <f t="shared" si="10"/>
        <v>6612556.9799999995</v>
      </c>
    </row>
    <row r="693" spans="1:5" ht="27.75" customHeight="1">
      <c r="A693" s="932" t="s">
        <v>16542</v>
      </c>
      <c r="B693" s="924" t="s">
        <v>16543</v>
      </c>
      <c r="C693" s="925">
        <v>12000</v>
      </c>
      <c r="D693" s="925">
        <v>0</v>
      </c>
      <c r="E693" s="2702">
        <f t="shared" si="10"/>
        <v>6624556.9799999995</v>
      </c>
    </row>
    <row r="694" spans="1:5" ht="27.75" customHeight="1">
      <c r="A694" s="932" t="s">
        <v>16544</v>
      </c>
      <c r="B694" s="924" t="s">
        <v>16545</v>
      </c>
      <c r="C694" s="925">
        <v>66000</v>
      </c>
      <c r="D694" s="925">
        <v>0</v>
      </c>
      <c r="E694" s="2702">
        <f t="shared" si="10"/>
        <v>6690556.9799999995</v>
      </c>
    </row>
    <row r="695" spans="1:5" ht="27.75" customHeight="1">
      <c r="A695" s="932" t="s">
        <v>16546</v>
      </c>
      <c r="B695" s="924" t="s">
        <v>16547</v>
      </c>
      <c r="C695" s="925">
        <v>2500</v>
      </c>
      <c r="D695" s="925">
        <v>0</v>
      </c>
      <c r="E695" s="2702">
        <f t="shared" si="10"/>
        <v>6693056.9799999995</v>
      </c>
    </row>
    <row r="696" spans="1:5" ht="27.75" customHeight="1">
      <c r="A696" s="932" t="s">
        <v>16548</v>
      </c>
      <c r="B696" s="924" t="s">
        <v>16549</v>
      </c>
      <c r="C696" s="925">
        <v>6000</v>
      </c>
      <c r="D696" s="925">
        <v>0</v>
      </c>
      <c r="E696" s="2702">
        <f t="shared" si="10"/>
        <v>6699056.9799999995</v>
      </c>
    </row>
    <row r="697" spans="1:5" ht="27.75" customHeight="1">
      <c r="A697" s="932" t="s">
        <v>16550</v>
      </c>
      <c r="B697" s="924" t="s">
        <v>16551</v>
      </c>
      <c r="C697" s="925">
        <v>2000</v>
      </c>
      <c r="D697" s="925">
        <v>0</v>
      </c>
      <c r="E697" s="2702">
        <f t="shared" si="10"/>
        <v>6701056.9799999995</v>
      </c>
    </row>
    <row r="698" spans="1:5" ht="27.75" customHeight="1">
      <c r="A698" s="932" t="s">
        <v>16552</v>
      </c>
      <c r="B698" s="924" t="s">
        <v>16553</v>
      </c>
      <c r="C698" s="925">
        <v>33000</v>
      </c>
      <c r="D698" s="925">
        <v>0</v>
      </c>
      <c r="E698" s="2702">
        <f t="shared" si="10"/>
        <v>6734056.9799999995</v>
      </c>
    </row>
    <row r="699" spans="1:5" ht="27.75" customHeight="1">
      <c r="A699" s="932" t="s">
        <v>16554</v>
      </c>
      <c r="B699" s="924" t="s">
        <v>16555</v>
      </c>
      <c r="C699" s="925">
        <v>4000</v>
      </c>
      <c r="D699" s="925">
        <v>0</v>
      </c>
      <c r="E699" s="2702">
        <f t="shared" si="10"/>
        <v>6738056.9799999995</v>
      </c>
    </row>
    <row r="700" spans="1:5" ht="27.75" customHeight="1">
      <c r="A700" s="932" t="s">
        <v>16556</v>
      </c>
      <c r="B700" s="924" t="s">
        <v>16549</v>
      </c>
      <c r="C700" s="925">
        <v>33000</v>
      </c>
      <c r="D700" s="925">
        <v>0</v>
      </c>
      <c r="E700" s="2702">
        <f t="shared" si="10"/>
        <v>6771056.9799999995</v>
      </c>
    </row>
    <row r="701" spans="1:5" ht="27.75" customHeight="1">
      <c r="A701" s="932" t="s">
        <v>16557</v>
      </c>
      <c r="B701" s="924" t="s">
        <v>16558</v>
      </c>
      <c r="C701" s="925">
        <v>3000</v>
      </c>
      <c r="D701" s="925">
        <v>0</v>
      </c>
      <c r="E701" s="2702">
        <f t="shared" si="10"/>
        <v>6774056.9799999995</v>
      </c>
    </row>
    <row r="702" spans="1:5" ht="27.75" customHeight="1">
      <c r="A702" s="932" t="s">
        <v>16559</v>
      </c>
      <c r="B702" s="924" t="s">
        <v>16560</v>
      </c>
      <c r="C702" s="925">
        <v>3500</v>
      </c>
      <c r="D702" s="925">
        <v>0</v>
      </c>
      <c r="E702" s="2702">
        <f t="shared" si="10"/>
        <v>6777556.9799999995</v>
      </c>
    </row>
    <row r="703" spans="1:5" ht="27.75" customHeight="1">
      <c r="A703" s="932" t="s">
        <v>16561</v>
      </c>
      <c r="B703" s="924" t="s">
        <v>16562</v>
      </c>
      <c r="C703" s="925">
        <v>96000</v>
      </c>
      <c r="D703" s="925">
        <v>0</v>
      </c>
      <c r="E703" s="2702">
        <f t="shared" si="10"/>
        <v>6873556.9799999995</v>
      </c>
    </row>
    <row r="704" spans="1:5" ht="27.75" customHeight="1">
      <c r="A704" s="932" t="s">
        <v>16563</v>
      </c>
      <c r="B704" s="924" t="s">
        <v>8336</v>
      </c>
      <c r="C704" s="925">
        <v>0</v>
      </c>
      <c r="D704" s="925">
        <v>950</v>
      </c>
      <c r="E704" s="2702">
        <f t="shared" si="10"/>
        <v>6872606.9799999995</v>
      </c>
    </row>
    <row r="705" spans="1:5" ht="27.75" customHeight="1">
      <c r="A705" s="932" t="s">
        <v>16564</v>
      </c>
      <c r="B705" s="924" t="s">
        <v>16565</v>
      </c>
      <c r="C705" s="925">
        <v>67000</v>
      </c>
      <c r="D705" s="925">
        <v>0</v>
      </c>
      <c r="E705" s="2702">
        <f t="shared" si="10"/>
        <v>6939606.9799999995</v>
      </c>
    </row>
    <row r="706" spans="1:5" ht="27.75" customHeight="1">
      <c r="A706" s="932" t="s">
        <v>16566</v>
      </c>
      <c r="B706" s="924" t="s">
        <v>16567</v>
      </c>
      <c r="C706" s="925">
        <v>32000</v>
      </c>
      <c r="D706" s="925">
        <v>0</v>
      </c>
      <c r="E706" s="2702">
        <f t="shared" si="10"/>
        <v>6971606.9799999995</v>
      </c>
    </row>
    <row r="707" spans="1:5" ht="27.75" customHeight="1">
      <c r="A707" s="932" t="s">
        <v>16568</v>
      </c>
      <c r="B707" s="924" t="s">
        <v>16569</v>
      </c>
      <c r="C707" s="925">
        <v>33000</v>
      </c>
      <c r="D707" s="925">
        <v>0</v>
      </c>
      <c r="E707" s="2702">
        <f t="shared" si="10"/>
        <v>7004606.9799999995</v>
      </c>
    </row>
    <row r="708" spans="1:5" ht="27.75" customHeight="1">
      <c r="A708" s="932" t="s">
        <v>16570</v>
      </c>
      <c r="B708" s="924" t="s">
        <v>16571</v>
      </c>
      <c r="C708" s="925">
        <v>32500</v>
      </c>
      <c r="D708" s="925">
        <v>0</v>
      </c>
      <c r="E708" s="2702">
        <f t="shared" si="10"/>
        <v>7037106.9799999995</v>
      </c>
    </row>
    <row r="709" spans="1:5" ht="27.75" customHeight="1">
      <c r="A709" s="932" t="s">
        <v>16572</v>
      </c>
      <c r="B709" s="924" t="s">
        <v>16573</v>
      </c>
      <c r="C709" s="925">
        <v>99000</v>
      </c>
      <c r="D709" s="925">
        <v>0</v>
      </c>
      <c r="E709" s="2702">
        <f t="shared" ref="E709:E772" si="11">E708-D709+C709</f>
        <v>7136106.9799999995</v>
      </c>
    </row>
    <row r="710" spans="1:5" ht="27.75" customHeight="1">
      <c r="A710" s="932" t="s">
        <v>16574</v>
      </c>
      <c r="B710" s="924" t="s">
        <v>16575</v>
      </c>
      <c r="C710" s="925">
        <v>99000</v>
      </c>
      <c r="D710" s="925">
        <v>0</v>
      </c>
      <c r="E710" s="2702">
        <f t="shared" si="11"/>
        <v>7235106.9799999995</v>
      </c>
    </row>
    <row r="711" spans="1:5" ht="27.75" customHeight="1">
      <c r="A711" s="932" t="s">
        <v>16576</v>
      </c>
      <c r="B711" s="924" t="s">
        <v>16577</v>
      </c>
      <c r="C711" s="925">
        <v>33000</v>
      </c>
      <c r="D711" s="925">
        <v>0</v>
      </c>
      <c r="E711" s="2702">
        <f t="shared" si="11"/>
        <v>7268106.9799999995</v>
      </c>
    </row>
    <row r="712" spans="1:5" ht="27.75" customHeight="1">
      <c r="A712" s="932" t="s">
        <v>16578</v>
      </c>
      <c r="B712" s="924" t="s">
        <v>16579</v>
      </c>
      <c r="C712" s="925">
        <v>99000</v>
      </c>
      <c r="D712" s="925">
        <v>0</v>
      </c>
      <c r="E712" s="2702">
        <f t="shared" si="11"/>
        <v>7367106.9799999995</v>
      </c>
    </row>
    <row r="713" spans="1:5" ht="27.75" customHeight="1">
      <c r="A713" s="932" t="s">
        <v>16580</v>
      </c>
      <c r="B713" s="924" t="s">
        <v>16581</v>
      </c>
      <c r="C713" s="925">
        <v>2000</v>
      </c>
      <c r="D713" s="925">
        <v>0</v>
      </c>
      <c r="E713" s="2702">
        <f t="shared" si="11"/>
        <v>7369106.9799999995</v>
      </c>
    </row>
    <row r="714" spans="1:5" ht="27.75" customHeight="1">
      <c r="A714" s="932" t="s">
        <v>16582</v>
      </c>
      <c r="B714" s="924" t="s">
        <v>16583</v>
      </c>
      <c r="C714" s="925">
        <v>66000</v>
      </c>
      <c r="D714" s="925">
        <v>0</v>
      </c>
      <c r="E714" s="2702">
        <f t="shared" si="11"/>
        <v>7435106.9799999995</v>
      </c>
    </row>
    <row r="715" spans="1:5" ht="27.75" customHeight="1">
      <c r="A715" s="932" t="s">
        <v>16584</v>
      </c>
      <c r="B715" s="924" t="s">
        <v>16585</v>
      </c>
      <c r="C715" s="925">
        <v>66000</v>
      </c>
      <c r="D715" s="925">
        <v>0</v>
      </c>
      <c r="E715" s="2702">
        <f t="shared" si="11"/>
        <v>7501106.9799999995</v>
      </c>
    </row>
    <row r="716" spans="1:5" ht="27.75" customHeight="1">
      <c r="A716" s="932" t="s">
        <v>16586</v>
      </c>
      <c r="B716" s="924" t="s">
        <v>16587</v>
      </c>
      <c r="C716" s="925">
        <v>500</v>
      </c>
      <c r="D716" s="925">
        <v>0</v>
      </c>
      <c r="E716" s="2702">
        <f t="shared" si="11"/>
        <v>7501606.9799999995</v>
      </c>
    </row>
    <row r="717" spans="1:5" ht="27.75" customHeight="1">
      <c r="A717" s="932" t="s">
        <v>16588</v>
      </c>
      <c r="B717" s="924" t="s">
        <v>16589</v>
      </c>
      <c r="C717" s="925">
        <v>33000</v>
      </c>
      <c r="D717" s="925">
        <v>0</v>
      </c>
      <c r="E717" s="2702">
        <f t="shared" si="11"/>
        <v>7534606.9799999995</v>
      </c>
    </row>
    <row r="718" spans="1:5" ht="27.75" customHeight="1">
      <c r="A718" s="932" t="s">
        <v>16590</v>
      </c>
      <c r="B718" s="924" t="s">
        <v>16591</v>
      </c>
      <c r="C718" s="925">
        <v>4000</v>
      </c>
      <c r="D718" s="925">
        <v>0</v>
      </c>
      <c r="E718" s="2702">
        <f t="shared" si="11"/>
        <v>7538606.9799999995</v>
      </c>
    </row>
    <row r="719" spans="1:5" ht="27.75" customHeight="1">
      <c r="A719" s="932" t="s">
        <v>16592</v>
      </c>
      <c r="B719" s="924" t="s">
        <v>16593</v>
      </c>
      <c r="C719" s="925">
        <v>16000</v>
      </c>
      <c r="D719" s="925">
        <v>0</v>
      </c>
      <c r="E719" s="2702">
        <f t="shared" si="11"/>
        <v>7554606.9799999995</v>
      </c>
    </row>
    <row r="720" spans="1:5" ht="27.75" customHeight="1">
      <c r="A720" s="932" t="s">
        <v>16594</v>
      </c>
      <c r="B720" s="924" t="s">
        <v>16595</v>
      </c>
      <c r="C720" s="925">
        <v>66000</v>
      </c>
      <c r="D720" s="925">
        <v>0</v>
      </c>
      <c r="E720" s="2702">
        <f t="shared" si="11"/>
        <v>7620606.9799999995</v>
      </c>
    </row>
    <row r="721" spans="1:5" ht="27.75" customHeight="1">
      <c r="A721" s="932" t="s">
        <v>16596</v>
      </c>
      <c r="B721" s="924" t="s">
        <v>8433</v>
      </c>
      <c r="C721" s="925">
        <v>0</v>
      </c>
      <c r="D721" s="925">
        <v>899650</v>
      </c>
      <c r="E721" s="2702">
        <f t="shared" si="11"/>
        <v>6720956.9799999995</v>
      </c>
    </row>
    <row r="722" spans="1:5" ht="27.75" customHeight="1">
      <c r="A722" s="932" t="s">
        <v>16597</v>
      </c>
      <c r="B722" s="924" t="s">
        <v>16598</v>
      </c>
      <c r="C722" s="925">
        <v>3500</v>
      </c>
      <c r="D722" s="925">
        <v>0</v>
      </c>
      <c r="E722" s="2702">
        <f t="shared" si="11"/>
        <v>6724456.9799999995</v>
      </c>
    </row>
    <row r="723" spans="1:5" ht="27.75" customHeight="1">
      <c r="A723" s="932" t="s">
        <v>16599</v>
      </c>
      <c r="B723" s="924" t="s">
        <v>16600</v>
      </c>
      <c r="C723" s="925">
        <v>33000</v>
      </c>
      <c r="D723" s="925">
        <v>0</v>
      </c>
      <c r="E723" s="2702">
        <f t="shared" si="11"/>
        <v>6757456.9799999995</v>
      </c>
    </row>
    <row r="724" spans="1:5" ht="27.75" customHeight="1">
      <c r="A724" s="932" t="s">
        <v>16601</v>
      </c>
      <c r="B724" s="924" t="s">
        <v>16602</v>
      </c>
      <c r="C724" s="925">
        <v>20000</v>
      </c>
      <c r="D724" s="925">
        <v>0</v>
      </c>
      <c r="E724" s="2702">
        <f t="shared" si="11"/>
        <v>6777456.9799999995</v>
      </c>
    </row>
    <row r="725" spans="1:5" ht="27.75" customHeight="1">
      <c r="A725" s="932" t="s">
        <v>16603</v>
      </c>
      <c r="B725" s="924" t="s">
        <v>16602</v>
      </c>
      <c r="C725" s="925">
        <v>13000</v>
      </c>
      <c r="D725" s="925">
        <v>0</v>
      </c>
      <c r="E725" s="2702">
        <f t="shared" si="11"/>
        <v>6790456.9799999995</v>
      </c>
    </row>
    <row r="726" spans="1:5" ht="27.75" customHeight="1">
      <c r="A726" s="932" t="s">
        <v>16604</v>
      </c>
      <c r="B726" s="924" t="s">
        <v>16605</v>
      </c>
      <c r="C726" s="925">
        <v>2500</v>
      </c>
      <c r="D726" s="925">
        <v>0</v>
      </c>
      <c r="E726" s="2702">
        <f t="shared" si="11"/>
        <v>6792956.9799999995</v>
      </c>
    </row>
    <row r="727" spans="1:5" ht="27.75" customHeight="1">
      <c r="A727" s="932" t="s">
        <v>16606</v>
      </c>
      <c r="B727" s="924" t="s">
        <v>16607</v>
      </c>
      <c r="C727" s="925">
        <v>3000</v>
      </c>
      <c r="D727" s="925">
        <v>0</v>
      </c>
      <c r="E727" s="2702">
        <f t="shared" si="11"/>
        <v>6795956.9799999995</v>
      </c>
    </row>
    <row r="728" spans="1:5" ht="27.75" customHeight="1">
      <c r="A728" s="932" t="s">
        <v>16608</v>
      </c>
      <c r="B728" s="924" t="s">
        <v>16609</v>
      </c>
      <c r="C728" s="925">
        <v>0</v>
      </c>
      <c r="D728" s="925">
        <v>280</v>
      </c>
      <c r="E728" s="2702">
        <f t="shared" si="11"/>
        <v>6795676.9799999995</v>
      </c>
    </row>
    <row r="729" spans="1:5" ht="27.75" customHeight="1">
      <c r="A729" s="932" t="s">
        <v>16610</v>
      </c>
      <c r="B729" s="924" t="s">
        <v>16515</v>
      </c>
      <c r="C729" s="925">
        <v>1000</v>
      </c>
      <c r="D729" s="925">
        <v>0</v>
      </c>
      <c r="E729" s="2702">
        <f t="shared" si="11"/>
        <v>6796676.9799999995</v>
      </c>
    </row>
    <row r="730" spans="1:5" ht="27.75" customHeight="1">
      <c r="A730" s="932" t="s">
        <v>16611</v>
      </c>
      <c r="B730" s="924" t="s">
        <v>16612</v>
      </c>
      <c r="C730" s="925">
        <v>96000</v>
      </c>
      <c r="D730" s="925">
        <v>0</v>
      </c>
      <c r="E730" s="2702">
        <f t="shared" si="11"/>
        <v>6892676.9799999995</v>
      </c>
    </row>
    <row r="731" spans="1:5" ht="27.75" customHeight="1">
      <c r="A731" s="932" t="s">
        <v>16613</v>
      </c>
      <c r="B731" s="924" t="s">
        <v>16614</v>
      </c>
      <c r="C731" s="925">
        <v>4000</v>
      </c>
      <c r="D731" s="925">
        <v>0</v>
      </c>
      <c r="E731" s="2702">
        <f t="shared" si="11"/>
        <v>6896676.9799999995</v>
      </c>
    </row>
    <row r="732" spans="1:5" ht="27.75" customHeight="1">
      <c r="A732" s="932" t="s">
        <v>16615</v>
      </c>
      <c r="B732" s="924" t="s">
        <v>16616</v>
      </c>
      <c r="C732" s="925">
        <v>2000</v>
      </c>
      <c r="D732" s="925">
        <v>0</v>
      </c>
      <c r="E732" s="2702">
        <f t="shared" si="11"/>
        <v>6898676.9799999995</v>
      </c>
    </row>
    <row r="733" spans="1:5" ht="27.75" customHeight="1">
      <c r="A733" s="932" t="s">
        <v>16617</v>
      </c>
      <c r="B733" s="924" t="s">
        <v>16618</v>
      </c>
      <c r="C733" s="925">
        <v>17000</v>
      </c>
      <c r="D733" s="925">
        <v>0</v>
      </c>
      <c r="E733" s="2702">
        <f t="shared" si="11"/>
        <v>6915676.9799999995</v>
      </c>
    </row>
    <row r="734" spans="1:5" ht="27.75" customHeight="1">
      <c r="A734" s="932" t="s">
        <v>16619</v>
      </c>
      <c r="B734" s="924" t="s">
        <v>16620</v>
      </c>
      <c r="C734" s="925">
        <v>33000</v>
      </c>
      <c r="D734" s="925">
        <v>0</v>
      </c>
      <c r="E734" s="2702">
        <f t="shared" si="11"/>
        <v>6948676.9799999995</v>
      </c>
    </row>
    <row r="735" spans="1:5" ht="27.75" customHeight="1">
      <c r="A735" s="932" t="s">
        <v>16621</v>
      </c>
      <c r="B735" s="924" t="s">
        <v>8336</v>
      </c>
      <c r="C735" s="925">
        <v>0</v>
      </c>
      <c r="D735" s="925">
        <v>1350</v>
      </c>
      <c r="E735" s="2702">
        <f t="shared" si="11"/>
        <v>6947326.9799999995</v>
      </c>
    </row>
    <row r="736" spans="1:5" ht="27.75" customHeight="1">
      <c r="A736" s="932" t="s">
        <v>16622</v>
      </c>
      <c r="B736" s="924" t="s">
        <v>16623</v>
      </c>
      <c r="C736" s="925">
        <v>42000</v>
      </c>
      <c r="D736" s="925">
        <v>0</v>
      </c>
      <c r="E736" s="2702">
        <f t="shared" si="11"/>
        <v>6989326.9799999995</v>
      </c>
    </row>
    <row r="737" spans="1:5" ht="27.75" customHeight="1">
      <c r="A737" s="932" t="s">
        <v>16624</v>
      </c>
      <c r="B737" s="924" t="s">
        <v>16625</v>
      </c>
      <c r="C737" s="925">
        <v>3000</v>
      </c>
      <c r="D737" s="925">
        <v>0</v>
      </c>
      <c r="E737" s="2702">
        <f t="shared" si="11"/>
        <v>6992326.9799999995</v>
      </c>
    </row>
    <row r="738" spans="1:5" ht="27.75" customHeight="1">
      <c r="A738" s="932" t="s">
        <v>16626</v>
      </c>
      <c r="B738" s="924" t="s">
        <v>8478</v>
      </c>
      <c r="C738" s="925">
        <v>0</v>
      </c>
      <c r="D738" s="925">
        <v>944.63</v>
      </c>
      <c r="E738" s="2702">
        <f t="shared" si="11"/>
        <v>6991382.3499999996</v>
      </c>
    </row>
    <row r="739" spans="1:5" ht="27.75" customHeight="1">
      <c r="A739" s="932" t="s">
        <v>16627</v>
      </c>
      <c r="B739" s="924" t="s">
        <v>16628</v>
      </c>
      <c r="C739" s="925">
        <v>4000</v>
      </c>
      <c r="D739" s="925">
        <v>0</v>
      </c>
      <c r="E739" s="2702">
        <f t="shared" si="11"/>
        <v>6995382.3499999996</v>
      </c>
    </row>
    <row r="740" spans="1:5" ht="27.75" customHeight="1">
      <c r="A740" s="932" t="s">
        <v>16629</v>
      </c>
      <c r="B740" s="924" t="s">
        <v>16630</v>
      </c>
      <c r="C740" s="925">
        <v>4000</v>
      </c>
      <c r="D740" s="925">
        <v>0</v>
      </c>
      <c r="E740" s="2702">
        <f t="shared" si="11"/>
        <v>6999382.3499999996</v>
      </c>
    </row>
    <row r="741" spans="1:5" ht="27.75" customHeight="1">
      <c r="A741" s="932" t="s">
        <v>16631</v>
      </c>
      <c r="B741" s="924" t="s">
        <v>16632</v>
      </c>
      <c r="C741" s="925">
        <v>3000</v>
      </c>
      <c r="D741" s="925">
        <v>0</v>
      </c>
      <c r="E741" s="2702">
        <f t="shared" si="11"/>
        <v>7002382.3499999996</v>
      </c>
    </row>
    <row r="742" spans="1:5" ht="27.75" customHeight="1">
      <c r="A742" s="932" t="s">
        <v>16633</v>
      </c>
      <c r="B742" s="924" t="s">
        <v>8931</v>
      </c>
      <c r="C742" s="925">
        <v>32000</v>
      </c>
      <c r="D742" s="925">
        <v>0</v>
      </c>
      <c r="E742" s="2702">
        <f t="shared" si="11"/>
        <v>7034382.3499999996</v>
      </c>
    </row>
    <row r="743" spans="1:5" ht="27.75" customHeight="1">
      <c r="A743" s="932" t="s">
        <v>16634</v>
      </c>
      <c r="B743" s="924" t="s">
        <v>16635</v>
      </c>
      <c r="C743" s="925">
        <v>42000</v>
      </c>
      <c r="D743" s="925">
        <v>0</v>
      </c>
      <c r="E743" s="2702">
        <f t="shared" si="11"/>
        <v>7076382.3499999996</v>
      </c>
    </row>
    <row r="744" spans="1:5" ht="27.75" customHeight="1">
      <c r="A744" s="932" t="s">
        <v>16636</v>
      </c>
      <c r="B744" s="924" t="s">
        <v>16637</v>
      </c>
      <c r="C744" s="925">
        <v>33000</v>
      </c>
      <c r="D744" s="925">
        <v>0</v>
      </c>
      <c r="E744" s="2702">
        <f t="shared" si="11"/>
        <v>7109382.3499999996</v>
      </c>
    </row>
    <row r="745" spans="1:5" ht="27.75" customHeight="1">
      <c r="A745" s="932" t="s">
        <v>16638</v>
      </c>
      <c r="B745" s="924" t="s">
        <v>16639</v>
      </c>
      <c r="C745" s="925">
        <v>66000</v>
      </c>
      <c r="D745" s="925">
        <v>0</v>
      </c>
      <c r="E745" s="2702">
        <f t="shared" si="11"/>
        <v>7175382.3499999996</v>
      </c>
    </row>
    <row r="746" spans="1:5" ht="27.75" customHeight="1">
      <c r="A746" s="932" t="s">
        <v>16640</v>
      </c>
      <c r="B746" s="924" t="s">
        <v>16641</v>
      </c>
      <c r="C746" s="925">
        <v>108000</v>
      </c>
      <c r="D746" s="925">
        <v>0</v>
      </c>
      <c r="E746" s="2702">
        <f t="shared" si="11"/>
        <v>7283382.3499999996</v>
      </c>
    </row>
    <row r="747" spans="1:5" ht="27.75" customHeight="1">
      <c r="A747" s="932" t="s">
        <v>16642</v>
      </c>
      <c r="B747" s="924" t="s">
        <v>16643</v>
      </c>
      <c r="C747" s="925">
        <v>33000</v>
      </c>
      <c r="D747" s="925">
        <v>0</v>
      </c>
      <c r="E747" s="2702">
        <f t="shared" si="11"/>
        <v>7316382.3499999996</v>
      </c>
    </row>
    <row r="748" spans="1:5" ht="27.75" customHeight="1">
      <c r="A748" s="932" t="s">
        <v>16644</v>
      </c>
      <c r="B748" s="924" t="s">
        <v>16645</v>
      </c>
      <c r="C748" s="925">
        <v>33000</v>
      </c>
      <c r="D748" s="925">
        <v>0</v>
      </c>
      <c r="E748" s="2702">
        <f t="shared" si="11"/>
        <v>7349382.3499999996</v>
      </c>
    </row>
    <row r="749" spans="1:5" ht="27.75" customHeight="1">
      <c r="A749" s="932" t="s">
        <v>16646</v>
      </c>
      <c r="B749" s="924" t="s">
        <v>16647</v>
      </c>
      <c r="C749" s="925">
        <v>33000</v>
      </c>
      <c r="D749" s="925">
        <v>0</v>
      </c>
      <c r="E749" s="2702">
        <f t="shared" si="11"/>
        <v>7382382.3499999996</v>
      </c>
    </row>
    <row r="750" spans="1:5" ht="27.75" customHeight="1">
      <c r="A750" s="932" t="s">
        <v>16648</v>
      </c>
      <c r="B750" s="924" t="s">
        <v>16649</v>
      </c>
      <c r="C750" s="925">
        <v>142000</v>
      </c>
      <c r="D750" s="925">
        <v>0</v>
      </c>
      <c r="E750" s="2702">
        <f t="shared" si="11"/>
        <v>7524382.3499999996</v>
      </c>
    </row>
    <row r="751" spans="1:5" ht="27.75" customHeight="1">
      <c r="A751" s="932" t="s">
        <v>16650</v>
      </c>
      <c r="B751" s="924" t="s">
        <v>16651</v>
      </c>
      <c r="C751" s="925">
        <v>33000</v>
      </c>
      <c r="D751" s="925">
        <v>0</v>
      </c>
      <c r="E751" s="2702">
        <f t="shared" si="11"/>
        <v>7557382.3499999996</v>
      </c>
    </row>
    <row r="752" spans="1:5" ht="27.75" customHeight="1">
      <c r="A752" s="932" t="s">
        <v>16652</v>
      </c>
      <c r="B752" s="924" t="s">
        <v>16653</v>
      </c>
      <c r="C752" s="925">
        <v>33000</v>
      </c>
      <c r="D752" s="925">
        <v>0</v>
      </c>
      <c r="E752" s="2702">
        <f t="shared" si="11"/>
        <v>7590382.3499999996</v>
      </c>
    </row>
    <row r="753" spans="1:5" ht="27.75" customHeight="1">
      <c r="A753" s="932" t="s">
        <v>16654</v>
      </c>
      <c r="B753" s="924" t="s">
        <v>8931</v>
      </c>
      <c r="C753" s="925">
        <v>1000</v>
      </c>
      <c r="D753" s="925">
        <v>0</v>
      </c>
      <c r="E753" s="2702">
        <f t="shared" si="11"/>
        <v>7591382.3499999996</v>
      </c>
    </row>
    <row r="754" spans="1:5" ht="27.75" customHeight="1">
      <c r="A754" s="932" t="s">
        <v>16655</v>
      </c>
      <c r="B754" s="924" t="s">
        <v>16577</v>
      </c>
      <c r="C754" s="925">
        <v>33000</v>
      </c>
      <c r="D754" s="925">
        <v>0</v>
      </c>
      <c r="E754" s="2702">
        <f t="shared" si="11"/>
        <v>7624382.3499999996</v>
      </c>
    </row>
    <row r="755" spans="1:5" ht="27.75" customHeight="1">
      <c r="A755" s="932" t="s">
        <v>16656</v>
      </c>
      <c r="B755" s="924" t="s">
        <v>16657</v>
      </c>
      <c r="C755" s="925">
        <v>3000</v>
      </c>
      <c r="D755" s="925">
        <v>0</v>
      </c>
      <c r="E755" s="2702">
        <f t="shared" si="11"/>
        <v>7627382.3499999996</v>
      </c>
    </row>
    <row r="756" spans="1:5" ht="27.75" customHeight="1">
      <c r="A756" s="932" t="s">
        <v>16658</v>
      </c>
      <c r="B756" s="924" t="s">
        <v>16659</v>
      </c>
      <c r="C756" s="925">
        <v>66000</v>
      </c>
      <c r="D756" s="925">
        <v>0</v>
      </c>
      <c r="E756" s="2702">
        <f t="shared" si="11"/>
        <v>7693382.3499999996</v>
      </c>
    </row>
    <row r="757" spans="1:5" ht="27.75" customHeight="1">
      <c r="A757" s="932" t="s">
        <v>16660</v>
      </c>
      <c r="B757" s="924" t="s">
        <v>16661</v>
      </c>
      <c r="C757" s="925">
        <v>4000</v>
      </c>
      <c r="D757" s="925">
        <v>0</v>
      </c>
      <c r="E757" s="2702">
        <f t="shared" si="11"/>
        <v>7697382.3499999996</v>
      </c>
    </row>
    <row r="758" spans="1:5" ht="27.75" customHeight="1">
      <c r="A758" s="932" t="s">
        <v>16662</v>
      </c>
      <c r="B758" s="924" t="s">
        <v>16663</v>
      </c>
      <c r="C758" s="925">
        <v>4000</v>
      </c>
      <c r="D758" s="925">
        <v>0</v>
      </c>
      <c r="E758" s="2702">
        <f t="shared" si="11"/>
        <v>7701382.3499999996</v>
      </c>
    </row>
    <row r="759" spans="1:5" ht="27.75" customHeight="1">
      <c r="A759" s="932" t="s">
        <v>16664</v>
      </c>
      <c r="B759" s="924" t="s">
        <v>16665</v>
      </c>
      <c r="C759" s="925">
        <v>33000</v>
      </c>
      <c r="D759" s="925">
        <v>0</v>
      </c>
      <c r="E759" s="2702">
        <f t="shared" si="11"/>
        <v>7734382.3499999996</v>
      </c>
    </row>
    <row r="760" spans="1:5" ht="27.75" customHeight="1">
      <c r="A760" s="932" t="s">
        <v>16666</v>
      </c>
      <c r="B760" s="924" t="s">
        <v>16667</v>
      </c>
      <c r="C760" s="925">
        <v>20000</v>
      </c>
      <c r="D760" s="925">
        <v>0</v>
      </c>
      <c r="E760" s="2702">
        <f t="shared" si="11"/>
        <v>7754382.3499999996</v>
      </c>
    </row>
    <row r="761" spans="1:5" ht="27.75" customHeight="1">
      <c r="A761" s="932" t="s">
        <v>9685</v>
      </c>
      <c r="B761" s="924" t="s">
        <v>8336</v>
      </c>
      <c r="C761" s="925">
        <v>0</v>
      </c>
      <c r="D761" s="925">
        <v>1200</v>
      </c>
      <c r="E761" s="2702">
        <f t="shared" si="11"/>
        <v>7753182.3499999996</v>
      </c>
    </row>
    <row r="762" spans="1:5" ht="27.75" customHeight="1">
      <c r="A762" s="932" t="s">
        <v>16668</v>
      </c>
      <c r="B762" s="924" t="s">
        <v>16669</v>
      </c>
      <c r="C762" s="925">
        <v>4000</v>
      </c>
      <c r="D762" s="925">
        <v>0</v>
      </c>
      <c r="E762" s="2702">
        <f t="shared" si="11"/>
        <v>7757182.3499999996</v>
      </c>
    </row>
    <row r="763" spans="1:5" ht="27.75" customHeight="1">
      <c r="A763" s="932" t="s">
        <v>16670</v>
      </c>
      <c r="B763" s="924" t="s">
        <v>16671</v>
      </c>
      <c r="C763" s="925">
        <v>4000</v>
      </c>
      <c r="D763" s="925">
        <v>0</v>
      </c>
      <c r="E763" s="2702">
        <f t="shared" si="11"/>
        <v>7761182.3499999996</v>
      </c>
    </row>
    <row r="764" spans="1:5" ht="27.75" customHeight="1">
      <c r="A764" s="932" t="s">
        <v>16672</v>
      </c>
      <c r="B764" s="924" t="s">
        <v>16673</v>
      </c>
      <c r="C764" s="925">
        <v>66000</v>
      </c>
      <c r="D764" s="925">
        <v>0</v>
      </c>
      <c r="E764" s="2702">
        <f t="shared" si="11"/>
        <v>7827182.3499999996</v>
      </c>
    </row>
    <row r="765" spans="1:5" ht="27.75" customHeight="1">
      <c r="A765" s="932" t="s">
        <v>16674</v>
      </c>
      <c r="B765" s="924" t="s">
        <v>16675</v>
      </c>
      <c r="C765" s="925">
        <v>33000</v>
      </c>
      <c r="D765" s="925">
        <v>0</v>
      </c>
      <c r="E765" s="2702">
        <f t="shared" si="11"/>
        <v>7860182.3499999996</v>
      </c>
    </row>
    <row r="766" spans="1:5" ht="27.75" customHeight="1">
      <c r="A766" s="932" t="s">
        <v>16676</v>
      </c>
      <c r="B766" s="924" t="s">
        <v>16677</v>
      </c>
      <c r="C766" s="925">
        <v>17000</v>
      </c>
      <c r="D766" s="925">
        <v>0</v>
      </c>
      <c r="E766" s="2702">
        <f t="shared" si="11"/>
        <v>7877182.3499999996</v>
      </c>
    </row>
    <row r="767" spans="1:5" ht="27.75" customHeight="1">
      <c r="A767" s="932" t="s">
        <v>16678</v>
      </c>
      <c r="B767" s="924" t="s">
        <v>16679</v>
      </c>
      <c r="C767" s="925">
        <v>66000</v>
      </c>
      <c r="D767" s="925">
        <v>0</v>
      </c>
      <c r="E767" s="2702">
        <f t="shared" si="11"/>
        <v>7943182.3499999996</v>
      </c>
    </row>
    <row r="768" spans="1:5" ht="27.75" customHeight="1">
      <c r="A768" s="932" t="s">
        <v>16680</v>
      </c>
      <c r="B768" s="924" t="s">
        <v>16681</v>
      </c>
      <c r="C768" s="925">
        <v>66000</v>
      </c>
      <c r="D768" s="925">
        <v>0</v>
      </c>
      <c r="E768" s="2702">
        <f t="shared" si="11"/>
        <v>8009182.3499999996</v>
      </c>
    </row>
    <row r="769" spans="1:5" ht="27.75" customHeight="1">
      <c r="A769" s="932" t="s">
        <v>16682</v>
      </c>
      <c r="B769" s="924" t="s">
        <v>16683</v>
      </c>
      <c r="C769" s="925">
        <v>32000</v>
      </c>
      <c r="D769" s="925">
        <v>0</v>
      </c>
      <c r="E769" s="2702">
        <f t="shared" si="11"/>
        <v>8041182.3499999996</v>
      </c>
    </row>
    <row r="770" spans="1:5" ht="27.75" customHeight="1">
      <c r="A770" s="932" t="s">
        <v>16684</v>
      </c>
      <c r="B770" s="924" t="s">
        <v>16685</v>
      </c>
      <c r="C770" s="925">
        <v>33000</v>
      </c>
      <c r="D770" s="925">
        <v>0</v>
      </c>
      <c r="E770" s="2702">
        <f t="shared" si="11"/>
        <v>8074182.3499999996</v>
      </c>
    </row>
    <row r="771" spans="1:5" ht="27.75" customHeight="1">
      <c r="A771" s="932" t="s">
        <v>16686</v>
      </c>
      <c r="B771" s="924" t="s">
        <v>16687</v>
      </c>
      <c r="C771" s="925">
        <v>33000</v>
      </c>
      <c r="D771" s="925">
        <v>0</v>
      </c>
      <c r="E771" s="2702">
        <f t="shared" si="11"/>
        <v>8107182.3499999996</v>
      </c>
    </row>
    <row r="772" spans="1:5" ht="27.75" customHeight="1">
      <c r="A772" s="932" t="s">
        <v>16688</v>
      </c>
      <c r="B772" s="924" t="s">
        <v>16689</v>
      </c>
      <c r="C772" s="925">
        <v>1000</v>
      </c>
      <c r="D772" s="925">
        <v>0</v>
      </c>
      <c r="E772" s="2702">
        <f t="shared" si="11"/>
        <v>8108182.3499999996</v>
      </c>
    </row>
    <row r="773" spans="1:5" ht="27.75" customHeight="1">
      <c r="A773" s="932" t="s">
        <v>16690</v>
      </c>
      <c r="B773" s="924" t="s">
        <v>16689</v>
      </c>
      <c r="C773" s="925">
        <v>32000</v>
      </c>
      <c r="D773" s="925">
        <v>0</v>
      </c>
      <c r="E773" s="2702">
        <f t="shared" ref="E773:E836" si="12">E772-D773+C773</f>
        <v>8140182.3499999996</v>
      </c>
    </row>
    <row r="774" spans="1:5" ht="27.75" customHeight="1">
      <c r="A774" s="932" t="s">
        <v>16691</v>
      </c>
      <c r="B774" s="924" t="s">
        <v>16692</v>
      </c>
      <c r="C774" s="925">
        <v>33000</v>
      </c>
      <c r="D774" s="925">
        <v>0</v>
      </c>
      <c r="E774" s="2702">
        <f t="shared" si="12"/>
        <v>8173182.3499999996</v>
      </c>
    </row>
    <row r="775" spans="1:5" ht="27.75" customHeight="1">
      <c r="A775" s="932" t="s">
        <v>16693</v>
      </c>
      <c r="B775" s="924" t="s">
        <v>16683</v>
      </c>
      <c r="C775" s="925">
        <v>1000</v>
      </c>
      <c r="D775" s="925">
        <v>0</v>
      </c>
      <c r="E775" s="2702">
        <f t="shared" si="12"/>
        <v>8174182.3499999996</v>
      </c>
    </row>
    <row r="776" spans="1:5" ht="27.75" customHeight="1">
      <c r="A776" s="932" t="s">
        <v>16694</v>
      </c>
      <c r="B776" s="924" t="s">
        <v>16695</v>
      </c>
      <c r="C776" s="925">
        <v>33000</v>
      </c>
      <c r="D776" s="925">
        <v>0</v>
      </c>
      <c r="E776" s="2702">
        <f t="shared" si="12"/>
        <v>8207182.3499999996</v>
      </c>
    </row>
    <row r="777" spans="1:5" ht="27.75" customHeight="1">
      <c r="A777" s="932" t="s">
        <v>16696</v>
      </c>
      <c r="B777" s="924" t="s">
        <v>16697</v>
      </c>
      <c r="C777" s="925">
        <v>33000</v>
      </c>
      <c r="D777" s="925">
        <v>0</v>
      </c>
      <c r="E777" s="2702">
        <f t="shared" si="12"/>
        <v>8240182.3499999996</v>
      </c>
    </row>
    <row r="778" spans="1:5" ht="27.75" customHeight="1">
      <c r="A778" s="932" t="s">
        <v>16698</v>
      </c>
      <c r="B778" s="924" t="s">
        <v>16699</v>
      </c>
      <c r="C778" s="925">
        <v>33000</v>
      </c>
      <c r="D778" s="925">
        <v>0</v>
      </c>
      <c r="E778" s="2702">
        <f t="shared" si="12"/>
        <v>8273182.3499999996</v>
      </c>
    </row>
    <row r="779" spans="1:5" ht="27.75" customHeight="1">
      <c r="A779" s="932" t="s">
        <v>16700</v>
      </c>
      <c r="B779" s="924" t="s">
        <v>16701</v>
      </c>
      <c r="C779" s="925">
        <v>33000</v>
      </c>
      <c r="D779" s="925">
        <v>0</v>
      </c>
      <c r="E779" s="2702">
        <f t="shared" si="12"/>
        <v>8306182.3499999996</v>
      </c>
    </row>
    <row r="780" spans="1:5" ht="27.75" customHeight="1">
      <c r="A780" s="932" t="s">
        <v>16702</v>
      </c>
      <c r="B780" s="924" t="s">
        <v>16703</v>
      </c>
      <c r="C780" s="925">
        <v>42000</v>
      </c>
      <c r="D780" s="925">
        <v>0</v>
      </c>
      <c r="E780" s="2702">
        <f t="shared" si="12"/>
        <v>8348182.3499999996</v>
      </c>
    </row>
    <row r="781" spans="1:5" ht="27.75" customHeight="1">
      <c r="A781" s="932" t="s">
        <v>16704</v>
      </c>
      <c r="B781" s="924" t="s">
        <v>16705</v>
      </c>
      <c r="C781" s="925">
        <v>66000</v>
      </c>
      <c r="D781" s="925">
        <v>0</v>
      </c>
      <c r="E781" s="2702">
        <f t="shared" si="12"/>
        <v>8414182.3499999996</v>
      </c>
    </row>
    <row r="782" spans="1:5" ht="27.75" customHeight="1">
      <c r="A782" s="932" t="s">
        <v>16706</v>
      </c>
      <c r="B782" s="924" t="s">
        <v>16707</v>
      </c>
      <c r="C782" s="925">
        <v>33000</v>
      </c>
      <c r="D782" s="925">
        <v>0</v>
      </c>
      <c r="E782" s="2702">
        <f t="shared" si="12"/>
        <v>8447182.3499999996</v>
      </c>
    </row>
    <row r="783" spans="1:5" ht="27.75" customHeight="1">
      <c r="A783" s="932" t="s">
        <v>16708</v>
      </c>
      <c r="B783" s="924" t="s">
        <v>16709</v>
      </c>
      <c r="C783" s="925">
        <v>33000</v>
      </c>
      <c r="D783" s="925">
        <v>0</v>
      </c>
      <c r="E783" s="2702">
        <f t="shared" si="12"/>
        <v>8480182.3499999996</v>
      </c>
    </row>
    <row r="784" spans="1:5" ht="27.75" customHeight="1">
      <c r="A784" s="936" t="s">
        <v>16710</v>
      </c>
      <c r="B784" s="2687" t="s">
        <v>16711</v>
      </c>
      <c r="C784" s="937">
        <v>33000</v>
      </c>
      <c r="D784" s="2726">
        <v>0</v>
      </c>
      <c r="E784" s="2703">
        <f t="shared" si="12"/>
        <v>8513182.3499999996</v>
      </c>
    </row>
    <row r="785" spans="1:5" ht="27.75" customHeight="1">
      <c r="A785" s="938" t="s">
        <v>16710</v>
      </c>
      <c r="B785" s="927" t="s">
        <v>8336</v>
      </c>
      <c r="C785" s="929">
        <v>0</v>
      </c>
      <c r="D785" s="928">
        <v>1150</v>
      </c>
      <c r="E785" s="2702">
        <f t="shared" si="12"/>
        <v>8512032.3499999996</v>
      </c>
    </row>
    <row r="786" spans="1:5" ht="27.75" customHeight="1">
      <c r="A786" s="938" t="s">
        <v>16710</v>
      </c>
      <c r="B786" s="927" t="s">
        <v>16712</v>
      </c>
      <c r="C786" s="928">
        <v>17000</v>
      </c>
      <c r="D786" s="929">
        <v>0</v>
      </c>
      <c r="E786" s="2702">
        <f t="shared" si="12"/>
        <v>8529032.3499999996</v>
      </c>
    </row>
    <row r="787" spans="1:5" ht="27.75" customHeight="1">
      <c r="A787" s="938" t="s">
        <v>16710</v>
      </c>
      <c r="B787" s="927" t="s">
        <v>16713</v>
      </c>
      <c r="C787" s="928">
        <v>17000</v>
      </c>
      <c r="D787" s="929">
        <v>0</v>
      </c>
      <c r="E787" s="2702">
        <f t="shared" si="12"/>
        <v>8546032.3499999996</v>
      </c>
    </row>
    <row r="788" spans="1:5" ht="27.75" customHeight="1">
      <c r="A788" s="938" t="s">
        <v>16714</v>
      </c>
      <c r="B788" s="927" t="s">
        <v>16715</v>
      </c>
      <c r="C788" s="928">
        <v>42000</v>
      </c>
      <c r="D788" s="929">
        <v>0</v>
      </c>
      <c r="E788" s="2702">
        <f t="shared" si="12"/>
        <v>8588032.3499999996</v>
      </c>
    </row>
    <row r="789" spans="1:5" ht="27.75" customHeight="1">
      <c r="A789" s="938" t="s">
        <v>16714</v>
      </c>
      <c r="B789" s="927" t="s">
        <v>16716</v>
      </c>
      <c r="C789" s="928">
        <v>33000</v>
      </c>
      <c r="D789" s="929">
        <v>0</v>
      </c>
      <c r="E789" s="2702">
        <f t="shared" si="12"/>
        <v>8621032.3499999996</v>
      </c>
    </row>
    <row r="790" spans="1:5" ht="27.75" customHeight="1">
      <c r="A790" s="938" t="s">
        <v>16717</v>
      </c>
      <c r="B790" s="927" t="s">
        <v>16718</v>
      </c>
      <c r="C790" s="928">
        <v>42000</v>
      </c>
      <c r="D790" s="929">
        <v>0</v>
      </c>
      <c r="E790" s="2702">
        <f t="shared" si="12"/>
        <v>8663032.3499999996</v>
      </c>
    </row>
    <row r="791" spans="1:5" ht="27.75" customHeight="1">
      <c r="A791" s="938" t="s">
        <v>16719</v>
      </c>
      <c r="B791" s="927" t="s">
        <v>16720</v>
      </c>
      <c r="C791" s="928">
        <v>42000</v>
      </c>
      <c r="D791" s="929">
        <v>0</v>
      </c>
      <c r="E791" s="2702">
        <f t="shared" si="12"/>
        <v>8705032.3499999996</v>
      </c>
    </row>
    <row r="792" spans="1:5" ht="27.75" customHeight="1">
      <c r="A792" s="938" t="s">
        <v>16719</v>
      </c>
      <c r="B792" s="927" t="s">
        <v>16721</v>
      </c>
      <c r="C792" s="928">
        <v>33000</v>
      </c>
      <c r="D792" s="929">
        <v>0</v>
      </c>
      <c r="E792" s="2702">
        <f t="shared" si="12"/>
        <v>8738032.3499999996</v>
      </c>
    </row>
    <row r="793" spans="1:5" ht="27.75" customHeight="1">
      <c r="A793" s="938" t="s">
        <v>16719</v>
      </c>
      <c r="B793" s="927" t="s">
        <v>16722</v>
      </c>
      <c r="C793" s="928">
        <v>17000</v>
      </c>
      <c r="D793" s="929">
        <v>0</v>
      </c>
      <c r="E793" s="2702">
        <f t="shared" si="12"/>
        <v>8755032.3499999996</v>
      </c>
    </row>
    <row r="794" spans="1:5" ht="27.75" customHeight="1">
      <c r="A794" s="938" t="s">
        <v>16723</v>
      </c>
      <c r="B794" s="927" t="s">
        <v>16724</v>
      </c>
      <c r="C794" s="928">
        <v>108000</v>
      </c>
      <c r="D794" s="929">
        <v>0</v>
      </c>
      <c r="E794" s="2702">
        <f t="shared" si="12"/>
        <v>8863032.3499999996</v>
      </c>
    </row>
    <row r="795" spans="1:5" ht="27.75" customHeight="1">
      <c r="A795" s="938" t="s">
        <v>16723</v>
      </c>
      <c r="B795" s="927" t="s">
        <v>16725</v>
      </c>
      <c r="C795" s="928">
        <v>33000</v>
      </c>
      <c r="D795" s="929">
        <v>0</v>
      </c>
      <c r="E795" s="2702">
        <f t="shared" si="12"/>
        <v>8896032.3499999996</v>
      </c>
    </row>
    <row r="796" spans="1:5" ht="27.75" customHeight="1">
      <c r="A796" s="938" t="s">
        <v>16723</v>
      </c>
      <c r="B796" s="927" t="s">
        <v>16726</v>
      </c>
      <c r="C796" s="928">
        <v>33000</v>
      </c>
      <c r="D796" s="929">
        <v>0</v>
      </c>
      <c r="E796" s="2702">
        <f t="shared" si="12"/>
        <v>8929032.3499999996</v>
      </c>
    </row>
    <row r="797" spans="1:5" ht="27.75" customHeight="1">
      <c r="A797" s="938" t="s">
        <v>16723</v>
      </c>
      <c r="B797" s="927" t="s">
        <v>16727</v>
      </c>
      <c r="C797" s="928">
        <v>17000</v>
      </c>
      <c r="D797" s="929">
        <v>0</v>
      </c>
      <c r="E797" s="2702">
        <f t="shared" si="12"/>
        <v>8946032.3499999996</v>
      </c>
    </row>
    <row r="798" spans="1:5" ht="27.75" customHeight="1">
      <c r="A798" s="938" t="s">
        <v>16728</v>
      </c>
      <c r="B798" s="927" t="s">
        <v>16729</v>
      </c>
      <c r="C798" s="928">
        <v>42000</v>
      </c>
      <c r="D798" s="929">
        <v>0</v>
      </c>
      <c r="E798" s="2702">
        <f t="shared" si="12"/>
        <v>8988032.3499999996</v>
      </c>
    </row>
    <row r="799" spans="1:5" ht="27.75" customHeight="1">
      <c r="A799" s="938" t="s">
        <v>16728</v>
      </c>
      <c r="B799" s="927" t="s">
        <v>16730</v>
      </c>
      <c r="C799" s="928">
        <v>17000</v>
      </c>
      <c r="D799" s="929">
        <v>0</v>
      </c>
      <c r="E799" s="2702">
        <f t="shared" si="12"/>
        <v>9005032.3499999996</v>
      </c>
    </row>
    <row r="800" spans="1:5" ht="27.75" customHeight="1">
      <c r="A800" s="938" t="s">
        <v>16728</v>
      </c>
      <c r="B800" s="927" t="s">
        <v>16731</v>
      </c>
      <c r="C800" s="928">
        <v>33000</v>
      </c>
      <c r="D800" s="929">
        <v>0</v>
      </c>
      <c r="E800" s="2702">
        <f t="shared" si="12"/>
        <v>9038032.3499999996</v>
      </c>
    </row>
    <row r="801" spans="1:5" s="921" customFormat="1" ht="27.75" customHeight="1">
      <c r="A801" s="936" t="s">
        <v>16728</v>
      </c>
      <c r="B801" s="2687" t="s">
        <v>16732</v>
      </c>
      <c r="C801" s="937">
        <v>141000</v>
      </c>
      <c r="D801" s="2726">
        <v>0</v>
      </c>
      <c r="E801" s="2703">
        <f t="shared" si="12"/>
        <v>9179032.3499999996</v>
      </c>
    </row>
    <row r="802" spans="1:5" ht="27.75" customHeight="1">
      <c r="A802" s="938" t="s">
        <v>5280</v>
      </c>
      <c r="B802" s="927" t="s">
        <v>16733</v>
      </c>
      <c r="C802" s="928">
        <v>33000</v>
      </c>
      <c r="D802" s="929">
        <v>0</v>
      </c>
      <c r="E802" s="2702">
        <f t="shared" si="12"/>
        <v>9212032.3499999996</v>
      </c>
    </row>
    <row r="803" spans="1:5" ht="27.75" customHeight="1">
      <c r="A803" s="938" t="s">
        <v>5280</v>
      </c>
      <c r="B803" s="927" t="s">
        <v>16734</v>
      </c>
      <c r="C803" s="928">
        <v>20000</v>
      </c>
      <c r="D803" s="929">
        <v>0</v>
      </c>
      <c r="E803" s="2702">
        <f t="shared" si="12"/>
        <v>9232032.3499999996</v>
      </c>
    </row>
    <row r="804" spans="1:5" ht="27.75" customHeight="1">
      <c r="A804" s="938" t="s">
        <v>5280</v>
      </c>
      <c r="B804" s="927" t="s">
        <v>16735</v>
      </c>
      <c r="C804" s="928">
        <v>33000</v>
      </c>
      <c r="D804" s="929">
        <v>0</v>
      </c>
      <c r="E804" s="2702">
        <f t="shared" si="12"/>
        <v>9265032.3499999996</v>
      </c>
    </row>
    <row r="805" spans="1:5" ht="27.75" customHeight="1">
      <c r="A805" s="938" t="s">
        <v>5280</v>
      </c>
      <c r="B805" s="927" t="s">
        <v>16736</v>
      </c>
      <c r="C805" s="928">
        <v>33000</v>
      </c>
      <c r="D805" s="929">
        <v>0</v>
      </c>
      <c r="E805" s="2702">
        <f t="shared" si="12"/>
        <v>9298032.3499999996</v>
      </c>
    </row>
    <row r="806" spans="1:5" ht="27.75" customHeight="1">
      <c r="A806" s="938" t="s">
        <v>16737</v>
      </c>
      <c r="B806" s="927" t="s">
        <v>16738</v>
      </c>
      <c r="C806" s="928">
        <v>13000</v>
      </c>
      <c r="D806" s="929">
        <v>0</v>
      </c>
      <c r="E806" s="2702">
        <f t="shared" si="12"/>
        <v>9311032.3499999996</v>
      </c>
    </row>
    <row r="807" spans="1:5" ht="27.75" customHeight="1">
      <c r="A807" s="938" t="s">
        <v>16737</v>
      </c>
      <c r="B807" s="927" t="s">
        <v>16739</v>
      </c>
      <c r="C807" s="928">
        <v>42000</v>
      </c>
      <c r="D807" s="929">
        <v>0</v>
      </c>
      <c r="E807" s="2702">
        <f t="shared" si="12"/>
        <v>9353032.3499999996</v>
      </c>
    </row>
    <row r="808" spans="1:5" ht="27.75" customHeight="1">
      <c r="A808" s="938" t="s">
        <v>16737</v>
      </c>
      <c r="B808" s="927" t="s">
        <v>8336</v>
      </c>
      <c r="C808" s="929">
        <v>0</v>
      </c>
      <c r="D808" s="928">
        <v>1100</v>
      </c>
      <c r="E808" s="2702">
        <f t="shared" si="12"/>
        <v>9351932.3499999996</v>
      </c>
    </row>
    <row r="809" spans="1:5" ht="27.75" customHeight="1">
      <c r="A809" s="938" t="s">
        <v>16737</v>
      </c>
      <c r="B809" s="927" t="s">
        <v>16740</v>
      </c>
      <c r="C809" s="928">
        <v>17000</v>
      </c>
      <c r="D809" s="929">
        <v>0</v>
      </c>
      <c r="E809" s="2702">
        <f t="shared" si="12"/>
        <v>9368932.3499999996</v>
      </c>
    </row>
    <row r="810" spans="1:5" ht="27.75" customHeight="1">
      <c r="A810" s="938" t="s">
        <v>16737</v>
      </c>
      <c r="B810" s="927" t="s">
        <v>16741</v>
      </c>
      <c r="C810" s="928">
        <v>17000</v>
      </c>
      <c r="D810" s="929">
        <v>0</v>
      </c>
      <c r="E810" s="2702">
        <f t="shared" si="12"/>
        <v>9385932.3499999996</v>
      </c>
    </row>
    <row r="811" spans="1:5" ht="27.75" customHeight="1">
      <c r="A811" s="938" t="s">
        <v>16742</v>
      </c>
      <c r="B811" s="927" t="s">
        <v>16743</v>
      </c>
      <c r="C811" s="928">
        <v>17000</v>
      </c>
      <c r="D811" s="929">
        <v>0</v>
      </c>
      <c r="E811" s="2702">
        <f t="shared" si="12"/>
        <v>9402932.3499999996</v>
      </c>
    </row>
    <row r="812" spans="1:5" ht="27.75" customHeight="1">
      <c r="A812" s="938" t="s">
        <v>16742</v>
      </c>
      <c r="B812" s="927" t="s">
        <v>16744</v>
      </c>
      <c r="C812" s="929">
        <v>0</v>
      </c>
      <c r="D812" s="929">
        <v>312</v>
      </c>
      <c r="E812" s="2702">
        <f t="shared" si="12"/>
        <v>9402620.3499999996</v>
      </c>
    </row>
    <row r="813" spans="1:5" ht="27.75" customHeight="1">
      <c r="A813" s="938" t="s">
        <v>16745</v>
      </c>
      <c r="B813" s="927" t="s">
        <v>16746</v>
      </c>
      <c r="C813" s="928">
        <v>33000</v>
      </c>
      <c r="D813" s="929">
        <v>0</v>
      </c>
      <c r="E813" s="2702">
        <f t="shared" si="12"/>
        <v>9435620.3499999996</v>
      </c>
    </row>
    <row r="814" spans="1:5" ht="27.75" customHeight="1">
      <c r="A814" s="938" t="s">
        <v>16745</v>
      </c>
      <c r="B814" s="927" t="s">
        <v>16747</v>
      </c>
      <c r="C814" s="928">
        <v>17000</v>
      </c>
      <c r="D814" s="929">
        <v>0</v>
      </c>
      <c r="E814" s="2702">
        <f t="shared" si="12"/>
        <v>9452620.3499999996</v>
      </c>
    </row>
    <row r="815" spans="1:5" ht="27.75" customHeight="1">
      <c r="A815" s="938" t="s">
        <v>16745</v>
      </c>
      <c r="B815" s="927" t="s">
        <v>16748</v>
      </c>
      <c r="C815" s="928">
        <v>33000</v>
      </c>
      <c r="D815" s="929">
        <v>0</v>
      </c>
      <c r="E815" s="2702">
        <f t="shared" si="12"/>
        <v>9485620.3499999996</v>
      </c>
    </row>
    <row r="816" spans="1:5" ht="27.75" customHeight="1">
      <c r="A816" s="938" t="s">
        <v>16745</v>
      </c>
      <c r="B816" s="927" t="s">
        <v>16749</v>
      </c>
      <c r="C816" s="928">
        <v>42000</v>
      </c>
      <c r="D816" s="929">
        <v>0</v>
      </c>
      <c r="E816" s="2702">
        <f t="shared" si="12"/>
        <v>9527620.3499999996</v>
      </c>
    </row>
    <row r="817" spans="1:5" ht="27.75" customHeight="1">
      <c r="A817" s="938" t="s">
        <v>16750</v>
      </c>
      <c r="B817" s="927" t="s">
        <v>16751</v>
      </c>
      <c r="C817" s="928">
        <v>33000</v>
      </c>
      <c r="D817" s="929">
        <v>0</v>
      </c>
      <c r="E817" s="2702">
        <f t="shared" si="12"/>
        <v>9560620.3499999996</v>
      </c>
    </row>
    <row r="818" spans="1:5" ht="27.75" customHeight="1">
      <c r="A818" s="938" t="s">
        <v>16750</v>
      </c>
      <c r="B818" s="927" t="s">
        <v>16752</v>
      </c>
      <c r="C818" s="928">
        <v>75000</v>
      </c>
      <c r="D818" s="929">
        <v>0</v>
      </c>
      <c r="E818" s="2702">
        <f t="shared" si="12"/>
        <v>9635620.3499999996</v>
      </c>
    </row>
    <row r="819" spans="1:5" ht="27.75" customHeight="1">
      <c r="A819" s="938" t="s">
        <v>16753</v>
      </c>
      <c r="B819" s="927" t="s">
        <v>16754</v>
      </c>
      <c r="C819" s="928">
        <v>33000</v>
      </c>
      <c r="D819" s="929">
        <v>0</v>
      </c>
      <c r="E819" s="2702">
        <f t="shared" si="12"/>
        <v>9668620.3499999996</v>
      </c>
    </row>
    <row r="820" spans="1:5" ht="27.75" customHeight="1">
      <c r="A820" s="938" t="s">
        <v>16755</v>
      </c>
      <c r="B820" s="927" t="s">
        <v>16756</v>
      </c>
      <c r="C820" s="928">
        <v>137000</v>
      </c>
      <c r="D820" s="929">
        <v>0</v>
      </c>
      <c r="E820" s="2702">
        <f t="shared" si="12"/>
        <v>9805620.3499999996</v>
      </c>
    </row>
    <row r="821" spans="1:5" ht="27.75" customHeight="1">
      <c r="A821" s="938" t="s">
        <v>16755</v>
      </c>
      <c r="B821" s="927" t="s">
        <v>16581</v>
      </c>
      <c r="C821" s="928">
        <v>20000</v>
      </c>
      <c r="D821" s="929">
        <v>0</v>
      </c>
      <c r="E821" s="2702">
        <f t="shared" si="12"/>
        <v>9825620.3499999996</v>
      </c>
    </row>
    <row r="822" spans="1:5" ht="27.75" customHeight="1">
      <c r="A822" s="938" t="s">
        <v>16755</v>
      </c>
      <c r="B822" s="927" t="s">
        <v>16581</v>
      </c>
      <c r="C822" s="928">
        <v>13000</v>
      </c>
      <c r="D822" s="929">
        <v>0</v>
      </c>
      <c r="E822" s="2702">
        <f t="shared" si="12"/>
        <v>9838620.3499999996</v>
      </c>
    </row>
    <row r="823" spans="1:5" ht="27.75" customHeight="1">
      <c r="A823" s="938" t="s">
        <v>16755</v>
      </c>
      <c r="B823" s="927" t="s">
        <v>16757</v>
      </c>
      <c r="C823" s="928">
        <v>33000</v>
      </c>
      <c r="D823" s="929">
        <v>0</v>
      </c>
      <c r="E823" s="2702">
        <f t="shared" si="12"/>
        <v>9871620.3499999996</v>
      </c>
    </row>
    <row r="824" spans="1:5" ht="27.75" customHeight="1">
      <c r="A824" s="938" t="s">
        <v>16758</v>
      </c>
      <c r="B824" s="927" t="s">
        <v>16759</v>
      </c>
      <c r="C824" s="928">
        <v>33000</v>
      </c>
      <c r="D824" s="929">
        <v>0</v>
      </c>
      <c r="E824" s="2702">
        <f t="shared" si="12"/>
        <v>9904620.3499999996</v>
      </c>
    </row>
    <row r="825" spans="1:5" ht="27.75" customHeight="1">
      <c r="A825" s="938" t="s">
        <v>16758</v>
      </c>
      <c r="B825" s="927" t="s">
        <v>8336</v>
      </c>
      <c r="C825" s="929">
        <v>0</v>
      </c>
      <c r="D825" s="929">
        <v>750</v>
      </c>
      <c r="E825" s="2702">
        <f t="shared" si="12"/>
        <v>9903870.3499999996</v>
      </c>
    </row>
    <row r="826" spans="1:5" ht="27.75" customHeight="1">
      <c r="A826" s="938" t="s">
        <v>16758</v>
      </c>
      <c r="B826" s="927" t="s">
        <v>16760</v>
      </c>
      <c r="C826" s="928">
        <v>33000</v>
      </c>
      <c r="D826" s="929">
        <v>0</v>
      </c>
      <c r="E826" s="2702">
        <f t="shared" si="12"/>
        <v>9936870.3499999996</v>
      </c>
    </row>
    <row r="827" spans="1:5" ht="27.75" customHeight="1">
      <c r="A827" s="938" t="s">
        <v>16761</v>
      </c>
      <c r="B827" s="927" t="s">
        <v>16762</v>
      </c>
      <c r="C827" s="928">
        <v>42000</v>
      </c>
      <c r="D827" s="929">
        <v>0</v>
      </c>
      <c r="E827" s="2702">
        <f t="shared" si="12"/>
        <v>9978870.3499999996</v>
      </c>
    </row>
    <row r="828" spans="1:5" ht="27.75" customHeight="1">
      <c r="A828" s="938" t="s">
        <v>16763</v>
      </c>
      <c r="B828" s="927" t="s">
        <v>9843</v>
      </c>
      <c r="C828" s="928">
        <v>33000</v>
      </c>
      <c r="D828" s="929">
        <v>0</v>
      </c>
      <c r="E828" s="2702">
        <f t="shared" si="12"/>
        <v>10011870.35</v>
      </c>
    </row>
    <row r="829" spans="1:5" ht="27.75" customHeight="1">
      <c r="A829" s="938" t="s">
        <v>16763</v>
      </c>
      <c r="B829" s="927" t="s">
        <v>16764</v>
      </c>
      <c r="C829" s="928">
        <v>17000</v>
      </c>
      <c r="D829" s="929">
        <v>0</v>
      </c>
      <c r="E829" s="2702">
        <f t="shared" si="12"/>
        <v>10028870.35</v>
      </c>
    </row>
    <row r="830" spans="1:5" ht="27.75" customHeight="1">
      <c r="A830" s="939" t="s">
        <v>16765</v>
      </c>
      <c r="B830" s="2688" t="s">
        <v>16766</v>
      </c>
      <c r="C830" s="940">
        <v>42000</v>
      </c>
      <c r="D830" s="940">
        <v>0</v>
      </c>
      <c r="E830" s="2702">
        <f t="shared" si="12"/>
        <v>10070870.35</v>
      </c>
    </row>
    <row r="831" spans="1:5" ht="27.75" customHeight="1">
      <c r="A831" s="939" t="s">
        <v>16767</v>
      </c>
      <c r="B831" s="2688" t="s">
        <v>16768</v>
      </c>
      <c r="C831" s="940">
        <v>2000</v>
      </c>
      <c r="D831" s="940">
        <v>0</v>
      </c>
      <c r="E831" s="2702">
        <f t="shared" si="12"/>
        <v>10072870.35</v>
      </c>
    </row>
    <row r="832" spans="1:5" ht="27.75" customHeight="1">
      <c r="A832" s="939" t="s">
        <v>16769</v>
      </c>
      <c r="B832" s="2688" t="s">
        <v>16770</v>
      </c>
      <c r="C832" s="940">
        <v>33000</v>
      </c>
      <c r="D832" s="940">
        <v>0</v>
      </c>
      <c r="E832" s="2702">
        <f t="shared" si="12"/>
        <v>10105870.35</v>
      </c>
    </row>
    <row r="833" spans="1:5" ht="27.75" customHeight="1">
      <c r="A833" s="939" t="s">
        <v>16771</v>
      </c>
      <c r="B833" s="2688" t="s">
        <v>16772</v>
      </c>
      <c r="C833" s="940">
        <v>33000</v>
      </c>
      <c r="D833" s="940">
        <v>0</v>
      </c>
      <c r="E833" s="2702">
        <f t="shared" si="12"/>
        <v>10138870.35</v>
      </c>
    </row>
    <row r="834" spans="1:5" ht="27.75" customHeight="1">
      <c r="A834" s="939" t="s">
        <v>16773</v>
      </c>
      <c r="B834" s="2688" t="s">
        <v>16774</v>
      </c>
      <c r="C834" s="940">
        <v>99000</v>
      </c>
      <c r="D834" s="940">
        <v>0</v>
      </c>
      <c r="E834" s="2702">
        <f t="shared" si="12"/>
        <v>10237870.35</v>
      </c>
    </row>
    <row r="835" spans="1:5" ht="27.75" customHeight="1">
      <c r="A835" s="939" t="s">
        <v>16775</v>
      </c>
      <c r="B835" s="2688" t="s">
        <v>16776</v>
      </c>
      <c r="C835" s="940">
        <v>17000</v>
      </c>
      <c r="D835" s="940">
        <v>0</v>
      </c>
      <c r="E835" s="2702">
        <f t="shared" si="12"/>
        <v>10254870.35</v>
      </c>
    </row>
    <row r="836" spans="1:5" ht="27.75" customHeight="1">
      <c r="A836" s="939" t="s">
        <v>16777</v>
      </c>
      <c r="B836" s="2688" t="s">
        <v>16778</v>
      </c>
      <c r="C836" s="940">
        <v>17000</v>
      </c>
      <c r="D836" s="940">
        <v>0</v>
      </c>
      <c r="E836" s="2702">
        <f t="shared" si="12"/>
        <v>10271870.35</v>
      </c>
    </row>
    <row r="837" spans="1:5" ht="27.75" customHeight="1">
      <c r="A837" s="939" t="s">
        <v>16779</v>
      </c>
      <c r="B837" s="2688" t="s">
        <v>16780</v>
      </c>
      <c r="C837" s="940">
        <v>33000</v>
      </c>
      <c r="D837" s="940">
        <v>0</v>
      </c>
      <c r="E837" s="2702">
        <f t="shared" ref="E837:E900" si="13">E836-D837+C837</f>
        <v>10304870.35</v>
      </c>
    </row>
    <row r="838" spans="1:5" ht="27.75" customHeight="1">
      <c r="A838" s="939" t="s">
        <v>16781</v>
      </c>
      <c r="B838" s="2688" t="s">
        <v>16782</v>
      </c>
      <c r="C838" s="940">
        <v>17000</v>
      </c>
      <c r="D838" s="940">
        <v>0</v>
      </c>
      <c r="E838" s="2702">
        <f t="shared" si="13"/>
        <v>10321870.35</v>
      </c>
    </row>
    <row r="839" spans="1:5" ht="27.75" customHeight="1">
      <c r="A839" s="939" t="s">
        <v>16783</v>
      </c>
      <c r="B839" s="2688" t="s">
        <v>16784</v>
      </c>
      <c r="C839" s="940">
        <v>33000</v>
      </c>
      <c r="D839" s="940">
        <v>0</v>
      </c>
      <c r="E839" s="2702">
        <f t="shared" si="13"/>
        <v>10354870.35</v>
      </c>
    </row>
    <row r="840" spans="1:5" ht="27.75" customHeight="1">
      <c r="A840" s="939" t="s">
        <v>16785</v>
      </c>
      <c r="B840" s="2688" t="s">
        <v>16786</v>
      </c>
      <c r="C840" s="940">
        <v>42000</v>
      </c>
      <c r="D840" s="940">
        <v>0</v>
      </c>
      <c r="E840" s="2702">
        <f t="shared" si="13"/>
        <v>10396870.35</v>
      </c>
    </row>
    <row r="841" spans="1:5" ht="27.75" customHeight="1">
      <c r="A841" s="939" t="s">
        <v>16787</v>
      </c>
      <c r="B841" s="2688" t="s">
        <v>9735</v>
      </c>
      <c r="C841" s="940">
        <v>33000</v>
      </c>
      <c r="D841" s="940">
        <v>0</v>
      </c>
      <c r="E841" s="2702">
        <f t="shared" si="13"/>
        <v>10429870.35</v>
      </c>
    </row>
    <row r="842" spans="1:5" ht="27.75" customHeight="1">
      <c r="A842" s="939" t="s">
        <v>16788</v>
      </c>
      <c r="B842" s="2688" t="s">
        <v>8336</v>
      </c>
      <c r="C842" s="940">
        <v>0</v>
      </c>
      <c r="D842" s="940">
        <v>800</v>
      </c>
      <c r="E842" s="2702">
        <f t="shared" si="13"/>
        <v>10429070.35</v>
      </c>
    </row>
    <row r="843" spans="1:5" ht="27.75" customHeight="1">
      <c r="A843" s="939" t="s">
        <v>16789</v>
      </c>
      <c r="B843" s="2688" t="s">
        <v>16790</v>
      </c>
      <c r="C843" s="940">
        <v>1000</v>
      </c>
      <c r="D843" s="940">
        <v>0</v>
      </c>
      <c r="E843" s="2702">
        <f t="shared" si="13"/>
        <v>10430070.35</v>
      </c>
    </row>
    <row r="844" spans="1:5" ht="27.75" customHeight="1">
      <c r="A844" s="939" t="s">
        <v>16791</v>
      </c>
      <c r="B844" s="2688" t="s">
        <v>16792</v>
      </c>
      <c r="C844" s="940">
        <v>33000</v>
      </c>
      <c r="D844" s="940">
        <v>0</v>
      </c>
      <c r="E844" s="2702">
        <f t="shared" si="13"/>
        <v>10463070.35</v>
      </c>
    </row>
    <row r="845" spans="1:5" ht="27.75" customHeight="1">
      <c r="A845" s="939" t="s">
        <v>16793</v>
      </c>
      <c r="B845" s="2688" t="s">
        <v>16794</v>
      </c>
      <c r="C845" s="940">
        <v>17000</v>
      </c>
      <c r="D845" s="940">
        <v>0</v>
      </c>
      <c r="E845" s="2702">
        <f t="shared" si="13"/>
        <v>10480070.35</v>
      </c>
    </row>
    <row r="846" spans="1:5" ht="27.75" customHeight="1">
      <c r="A846" s="939" t="s">
        <v>16795</v>
      </c>
      <c r="B846" s="2688" t="s">
        <v>16796</v>
      </c>
      <c r="C846" s="940">
        <v>33000</v>
      </c>
      <c r="D846" s="940">
        <v>0</v>
      </c>
      <c r="E846" s="2702">
        <f t="shared" si="13"/>
        <v>10513070.35</v>
      </c>
    </row>
    <row r="847" spans="1:5" ht="27.75" customHeight="1">
      <c r="A847" s="939" t="s">
        <v>16797</v>
      </c>
      <c r="B847" s="2688" t="s">
        <v>16798</v>
      </c>
      <c r="C847" s="940">
        <v>17000</v>
      </c>
      <c r="D847" s="940">
        <v>0</v>
      </c>
      <c r="E847" s="2702">
        <f t="shared" si="13"/>
        <v>10530070.35</v>
      </c>
    </row>
    <row r="848" spans="1:5" ht="27.75" customHeight="1">
      <c r="A848" s="939" t="s">
        <v>16799</v>
      </c>
      <c r="B848" s="2688" t="s">
        <v>16800</v>
      </c>
      <c r="C848" s="940">
        <v>42000</v>
      </c>
      <c r="D848" s="940">
        <v>0</v>
      </c>
      <c r="E848" s="2702">
        <f t="shared" si="13"/>
        <v>10572070.35</v>
      </c>
    </row>
    <row r="849" spans="1:5" ht="27.75" customHeight="1">
      <c r="A849" s="939" t="s">
        <v>16801</v>
      </c>
      <c r="B849" s="2688" t="s">
        <v>16802</v>
      </c>
      <c r="C849" s="940">
        <v>42000</v>
      </c>
      <c r="D849" s="940">
        <v>0</v>
      </c>
      <c r="E849" s="2702">
        <f t="shared" si="13"/>
        <v>10614070.35</v>
      </c>
    </row>
    <row r="850" spans="1:5" ht="27.75" customHeight="1">
      <c r="A850" s="939" t="s">
        <v>16803</v>
      </c>
      <c r="B850" s="2688" t="s">
        <v>16804</v>
      </c>
      <c r="C850" s="940">
        <v>66000</v>
      </c>
      <c r="D850" s="940">
        <v>0</v>
      </c>
      <c r="E850" s="2702">
        <f t="shared" si="13"/>
        <v>10680070.35</v>
      </c>
    </row>
    <row r="851" spans="1:5" ht="27.75" customHeight="1">
      <c r="A851" s="939" t="s">
        <v>16805</v>
      </c>
      <c r="B851" s="2688" t="s">
        <v>16806</v>
      </c>
      <c r="C851" s="940">
        <v>33000</v>
      </c>
      <c r="D851" s="940">
        <v>0</v>
      </c>
      <c r="E851" s="2702">
        <f t="shared" si="13"/>
        <v>10713070.35</v>
      </c>
    </row>
    <row r="852" spans="1:5" ht="27.75" customHeight="1">
      <c r="A852" s="939" t="s">
        <v>16807</v>
      </c>
      <c r="B852" s="2688" t="s">
        <v>16808</v>
      </c>
      <c r="C852" s="940">
        <v>33000</v>
      </c>
      <c r="D852" s="940">
        <v>0</v>
      </c>
      <c r="E852" s="2702">
        <f t="shared" si="13"/>
        <v>10746070.35</v>
      </c>
    </row>
    <row r="853" spans="1:5" ht="27.75" customHeight="1">
      <c r="A853" s="939" t="s">
        <v>16809</v>
      </c>
      <c r="B853" s="2688" t="s">
        <v>16810</v>
      </c>
      <c r="C853" s="940">
        <v>17000</v>
      </c>
      <c r="D853" s="940">
        <v>0</v>
      </c>
      <c r="E853" s="2702">
        <f t="shared" si="13"/>
        <v>10763070.35</v>
      </c>
    </row>
    <row r="854" spans="1:5" ht="27.75" customHeight="1">
      <c r="A854" s="939" t="s">
        <v>16811</v>
      </c>
      <c r="B854" s="2688" t="s">
        <v>16812</v>
      </c>
      <c r="C854" s="940">
        <v>17000</v>
      </c>
      <c r="D854" s="940">
        <v>0</v>
      </c>
      <c r="E854" s="2702">
        <f t="shared" si="13"/>
        <v>10780070.35</v>
      </c>
    </row>
    <row r="855" spans="1:5" ht="27.75" customHeight="1">
      <c r="A855" s="939" t="s">
        <v>16813</v>
      </c>
      <c r="B855" s="2688" t="s">
        <v>16814</v>
      </c>
      <c r="C855" s="940">
        <v>16000</v>
      </c>
      <c r="D855" s="940">
        <v>0</v>
      </c>
      <c r="E855" s="2702">
        <f t="shared" si="13"/>
        <v>10796070.35</v>
      </c>
    </row>
    <row r="856" spans="1:5" ht="27.75" customHeight="1">
      <c r="A856" s="939" t="s">
        <v>16815</v>
      </c>
      <c r="B856" s="2688" t="s">
        <v>8336</v>
      </c>
      <c r="C856" s="940">
        <v>0</v>
      </c>
      <c r="D856" s="940">
        <v>650</v>
      </c>
      <c r="E856" s="2702">
        <f t="shared" si="13"/>
        <v>10795420.35</v>
      </c>
    </row>
    <row r="857" spans="1:5" ht="27.75" customHeight="1">
      <c r="A857" s="939" t="s">
        <v>16816</v>
      </c>
      <c r="B857" s="2688" t="s">
        <v>16817</v>
      </c>
      <c r="C857" s="940">
        <v>33000</v>
      </c>
      <c r="D857" s="940">
        <v>0</v>
      </c>
      <c r="E857" s="2702">
        <f t="shared" si="13"/>
        <v>10828420.35</v>
      </c>
    </row>
    <row r="858" spans="1:5" ht="27.75" customHeight="1">
      <c r="A858" s="939" t="s">
        <v>16818</v>
      </c>
      <c r="B858" s="2688" t="s">
        <v>16819</v>
      </c>
      <c r="C858" s="940">
        <v>55000</v>
      </c>
      <c r="D858" s="940">
        <v>0</v>
      </c>
      <c r="E858" s="2702">
        <f t="shared" si="13"/>
        <v>10883420.35</v>
      </c>
    </row>
    <row r="859" spans="1:5" ht="27.75" customHeight="1">
      <c r="A859" s="939" t="s">
        <v>16820</v>
      </c>
      <c r="B859" s="2688" t="s">
        <v>16821</v>
      </c>
      <c r="C859" s="940">
        <v>33000</v>
      </c>
      <c r="D859" s="940">
        <v>0</v>
      </c>
      <c r="E859" s="2702">
        <f t="shared" si="13"/>
        <v>10916420.35</v>
      </c>
    </row>
    <row r="860" spans="1:5" ht="27.75" customHeight="1">
      <c r="A860" s="939" t="s">
        <v>16822</v>
      </c>
      <c r="B860" s="2688" t="s">
        <v>16823</v>
      </c>
      <c r="C860" s="940">
        <v>42000</v>
      </c>
      <c r="D860" s="940">
        <v>0</v>
      </c>
      <c r="E860" s="2702">
        <f t="shared" si="13"/>
        <v>10958420.35</v>
      </c>
    </row>
    <row r="861" spans="1:5" ht="27.75" customHeight="1">
      <c r="A861" s="939" t="s">
        <v>16824</v>
      </c>
      <c r="B861" s="2688" t="s">
        <v>16825</v>
      </c>
      <c r="C861" s="940">
        <v>33000</v>
      </c>
      <c r="D861" s="940">
        <v>0</v>
      </c>
      <c r="E861" s="2702">
        <f t="shared" si="13"/>
        <v>10991420.35</v>
      </c>
    </row>
    <row r="862" spans="1:5" ht="27.75" customHeight="1">
      <c r="A862" s="939" t="s">
        <v>16826</v>
      </c>
      <c r="B862" s="2688" t="s">
        <v>16827</v>
      </c>
      <c r="C862" s="940">
        <v>42000</v>
      </c>
      <c r="D862" s="940">
        <v>0</v>
      </c>
      <c r="E862" s="2702">
        <f t="shared" si="13"/>
        <v>11033420.35</v>
      </c>
    </row>
    <row r="863" spans="1:5" ht="27.75" customHeight="1">
      <c r="A863" s="939" t="s">
        <v>16828</v>
      </c>
      <c r="B863" s="2688" t="s">
        <v>16056</v>
      </c>
      <c r="C863" s="940">
        <v>33000</v>
      </c>
      <c r="D863" s="940">
        <v>0</v>
      </c>
      <c r="E863" s="2702">
        <f t="shared" si="13"/>
        <v>11066420.35</v>
      </c>
    </row>
    <row r="864" spans="1:5" ht="27.75" customHeight="1">
      <c r="A864" s="939" t="s">
        <v>16829</v>
      </c>
      <c r="B864" s="2688" t="s">
        <v>16830</v>
      </c>
      <c r="C864" s="940">
        <v>33000</v>
      </c>
      <c r="D864" s="940">
        <v>0</v>
      </c>
      <c r="E864" s="2702">
        <f t="shared" si="13"/>
        <v>11099420.35</v>
      </c>
    </row>
    <row r="865" spans="1:5" ht="27.75" customHeight="1">
      <c r="A865" s="939" t="s">
        <v>16831</v>
      </c>
      <c r="B865" s="2688" t="s">
        <v>16832</v>
      </c>
      <c r="C865" s="940">
        <v>17000</v>
      </c>
      <c r="D865" s="940">
        <v>0</v>
      </c>
      <c r="E865" s="2702">
        <f t="shared" si="13"/>
        <v>11116420.35</v>
      </c>
    </row>
    <row r="866" spans="1:5" ht="27.75" customHeight="1">
      <c r="A866" s="939" t="s">
        <v>16833</v>
      </c>
      <c r="B866" s="2688" t="s">
        <v>16834</v>
      </c>
      <c r="C866" s="940">
        <v>4000</v>
      </c>
      <c r="D866" s="940">
        <v>0</v>
      </c>
      <c r="E866" s="2702">
        <f t="shared" si="13"/>
        <v>11120420.35</v>
      </c>
    </row>
    <row r="867" spans="1:5" ht="27.75" customHeight="1">
      <c r="A867" s="939" t="s">
        <v>16835</v>
      </c>
      <c r="B867" s="2688" t="s">
        <v>16836</v>
      </c>
      <c r="C867" s="940">
        <v>33000</v>
      </c>
      <c r="D867" s="940">
        <v>0</v>
      </c>
      <c r="E867" s="2702">
        <f t="shared" si="13"/>
        <v>11153420.35</v>
      </c>
    </row>
    <row r="868" spans="1:5" ht="27.75" customHeight="1">
      <c r="A868" s="939" t="s">
        <v>16837</v>
      </c>
      <c r="B868" s="2688" t="s">
        <v>16838</v>
      </c>
      <c r="C868" s="940">
        <v>42000</v>
      </c>
      <c r="D868" s="940">
        <v>0</v>
      </c>
      <c r="E868" s="2702">
        <f t="shared" si="13"/>
        <v>11195420.35</v>
      </c>
    </row>
    <row r="869" spans="1:5" ht="27.75" customHeight="1">
      <c r="A869" s="939" t="s">
        <v>16839</v>
      </c>
      <c r="B869" s="2688" t="s">
        <v>16840</v>
      </c>
      <c r="C869" s="940">
        <v>3000</v>
      </c>
      <c r="D869" s="940">
        <v>0</v>
      </c>
      <c r="E869" s="2702">
        <f t="shared" si="13"/>
        <v>11198420.35</v>
      </c>
    </row>
    <row r="870" spans="1:5" ht="27.75" customHeight="1">
      <c r="A870" s="939" t="s">
        <v>16841</v>
      </c>
      <c r="B870" s="2688" t="s">
        <v>16842</v>
      </c>
      <c r="C870" s="940">
        <v>16000</v>
      </c>
      <c r="D870" s="940">
        <v>0</v>
      </c>
      <c r="E870" s="2702">
        <f t="shared" si="13"/>
        <v>11214420.35</v>
      </c>
    </row>
    <row r="871" spans="1:5" ht="27.75" customHeight="1">
      <c r="A871" s="939" t="s">
        <v>16843</v>
      </c>
      <c r="B871" s="2688" t="s">
        <v>9745</v>
      </c>
      <c r="C871" s="940">
        <v>16000</v>
      </c>
      <c r="D871" s="940">
        <v>0</v>
      </c>
      <c r="E871" s="2702">
        <f t="shared" si="13"/>
        <v>11230420.35</v>
      </c>
    </row>
    <row r="872" spans="1:5" ht="27.75" customHeight="1">
      <c r="A872" s="939" t="s">
        <v>16844</v>
      </c>
      <c r="B872" s="2688" t="s">
        <v>8336</v>
      </c>
      <c r="C872" s="940">
        <v>0</v>
      </c>
      <c r="D872" s="940">
        <v>750</v>
      </c>
      <c r="E872" s="2702">
        <f t="shared" si="13"/>
        <v>11229670.35</v>
      </c>
    </row>
    <row r="873" spans="1:5" ht="27.75" customHeight="1">
      <c r="A873" s="939" t="s">
        <v>16845</v>
      </c>
      <c r="B873" s="2688" t="s">
        <v>16846</v>
      </c>
      <c r="C873" s="940">
        <v>16000</v>
      </c>
      <c r="D873" s="940">
        <v>0</v>
      </c>
      <c r="E873" s="2702">
        <f t="shared" si="13"/>
        <v>11245670.35</v>
      </c>
    </row>
    <row r="874" spans="1:5" ht="27.75" customHeight="1">
      <c r="A874" s="939" t="s">
        <v>16847</v>
      </c>
      <c r="B874" s="2688" t="s">
        <v>16848</v>
      </c>
      <c r="C874" s="940">
        <v>12100</v>
      </c>
      <c r="D874" s="940">
        <v>0</v>
      </c>
      <c r="E874" s="2702">
        <f t="shared" si="13"/>
        <v>11257770.35</v>
      </c>
    </row>
    <row r="875" spans="1:5" ht="27.75" customHeight="1">
      <c r="A875" s="939" t="s">
        <v>16849</v>
      </c>
      <c r="B875" s="2688" t="s">
        <v>16850</v>
      </c>
      <c r="C875" s="940">
        <v>16000</v>
      </c>
      <c r="D875" s="940">
        <v>0</v>
      </c>
      <c r="E875" s="2702">
        <f t="shared" si="13"/>
        <v>11273770.35</v>
      </c>
    </row>
    <row r="876" spans="1:5" ht="27.75" customHeight="1">
      <c r="A876" s="939" t="s">
        <v>16851</v>
      </c>
      <c r="B876" s="2688" t="s">
        <v>16852</v>
      </c>
      <c r="C876" s="940">
        <v>33000</v>
      </c>
      <c r="D876" s="940">
        <v>0</v>
      </c>
      <c r="E876" s="2702">
        <f t="shared" si="13"/>
        <v>11306770.35</v>
      </c>
    </row>
    <row r="877" spans="1:5" ht="27.75" customHeight="1">
      <c r="A877" s="939" t="s">
        <v>16853</v>
      </c>
      <c r="B877" s="2688" t="s">
        <v>16854</v>
      </c>
      <c r="C877" s="940">
        <v>66000</v>
      </c>
      <c r="D877" s="940">
        <v>0</v>
      </c>
      <c r="E877" s="2702">
        <f t="shared" si="13"/>
        <v>11372770.35</v>
      </c>
    </row>
    <row r="878" spans="1:5" ht="27.75" customHeight="1">
      <c r="A878" s="939" t="s">
        <v>16855</v>
      </c>
      <c r="B878" s="2688" t="s">
        <v>16856</v>
      </c>
      <c r="C878" s="940">
        <v>75000</v>
      </c>
      <c r="D878" s="940">
        <v>0</v>
      </c>
      <c r="E878" s="2702">
        <f t="shared" si="13"/>
        <v>11447770.35</v>
      </c>
    </row>
    <row r="879" spans="1:5" ht="27.75" customHeight="1">
      <c r="A879" s="939" t="s">
        <v>16857</v>
      </c>
      <c r="B879" s="2688" t="s">
        <v>16858</v>
      </c>
      <c r="C879" s="940">
        <v>16000</v>
      </c>
      <c r="D879" s="940">
        <v>0</v>
      </c>
      <c r="E879" s="2702">
        <f t="shared" si="13"/>
        <v>11463770.35</v>
      </c>
    </row>
    <row r="880" spans="1:5" ht="27.75" customHeight="1">
      <c r="A880" s="939" t="s">
        <v>16859</v>
      </c>
      <c r="B880" s="2688" t="s">
        <v>16860</v>
      </c>
      <c r="C880" s="940">
        <v>16000</v>
      </c>
      <c r="D880" s="940">
        <v>0</v>
      </c>
      <c r="E880" s="2702">
        <f t="shared" si="13"/>
        <v>11479770.35</v>
      </c>
    </row>
    <row r="881" spans="1:5" ht="27.75" customHeight="1">
      <c r="A881" s="939" t="s">
        <v>16861</v>
      </c>
      <c r="B881" s="2688" t="s">
        <v>16862</v>
      </c>
      <c r="C881" s="940">
        <v>16000</v>
      </c>
      <c r="D881" s="940">
        <v>0</v>
      </c>
      <c r="E881" s="2702">
        <f t="shared" si="13"/>
        <v>11495770.35</v>
      </c>
    </row>
    <row r="882" spans="1:5" ht="27.75" customHeight="1">
      <c r="A882" s="939" t="s">
        <v>16863</v>
      </c>
      <c r="B882" s="2688" t="s">
        <v>16864</v>
      </c>
      <c r="C882" s="940">
        <v>17000</v>
      </c>
      <c r="D882" s="940">
        <v>0</v>
      </c>
      <c r="E882" s="2702">
        <f t="shared" si="13"/>
        <v>11512770.35</v>
      </c>
    </row>
    <row r="883" spans="1:5" ht="27.75" customHeight="1">
      <c r="A883" s="939" t="s">
        <v>16865</v>
      </c>
      <c r="B883" s="2688" t="s">
        <v>16866</v>
      </c>
      <c r="C883" s="940">
        <v>16000</v>
      </c>
      <c r="D883" s="940">
        <v>0</v>
      </c>
      <c r="E883" s="2702">
        <f t="shared" si="13"/>
        <v>11528770.35</v>
      </c>
    </row>
    <row r="884" spans="1:5" ht="27.75" customHeight="1">
      <c r="A884" s="939" t="s">
        <v>16867</v>
      </c>
      <c r="B884" s="2688" t="s">
        <v>16868</v>
      </c>
      <c r="C884" s="940">
        <v>33000</v>
      </c>
      <c r="D884" s="940">
        <v>0</v>
      </c>
      <c r="E884" s="2702">
        <f t="shared" si="13"/>
        <v>11561770.35</v>
      </c>
    </row>
    <row r="885" spans="1:5" ht="27.75" customHeight="1">
      <c r="A885" s="939" t="s">
        <v>16869</v>
      </c>
      <c r="B885" s="2688" t="s">
        <v>16870</v>
      </c>
      <c r="C885" s="940">
        <v>33000</v>
      </c>
      <c r="D885" s="940">
        <v>0</v>
      </c>
      <c r="E885" s="2702">
        <f t="shared" si="13"/>
        <v>11594770.35</v>
      </c>
    </row>
    <row r="886" spans="1:5" ht="27.75" customHeight="1">
      <c r="A886" s="939" t="s">
        <v>16871</v>
      </c>
      <c r="B886" s="2688" t="s">
        <v>16872</v>
      </c>
      <c r="C886" s="940">
        <v>42000</v>
      </c>
      <c r="D886" s="940">
        <v>0</v>
      </c>
      <c r="E886" s="2702">
        <f t="shared" si="13"/>
        <v>11636770.35</v>
      </c>
    </row>
    <row r="887" spans="1:5" ht="27.75" customHeight="1">
      <c r="A887" s="939" t="s">
        <v>16873</v>
      </c>
      <c r="B887" s="2688" t="s">
        <v>16874</v>
      </c>
      <c r="C887" s="940">
        <v>42000</v>
      </c>
      <c r="D887" s="940">
        <v>0</v>
      </c>
      <c r="E887" s="2702">
        <f t="shared" si="13"/>
        <v>11678770.35</v>
      </c>
    </row>
    <row r="888" spans="1:5" ht="27.75" customHeight="1">
      <c r="A888" s="939" t="s">
        <v>9813</v>
      </c>
      <c r="B888" s="2688" t="s">
        <v>8336</v>
      </c>
      <c r="C888" s="940">
        <v>0</v>
      </c>
      <c r="D888" s="940">
        <v>750</v>
      </c>
      <c r="E888" s="2702">
        <f t="shared" si="13"/>
        <v>11678020.35</v>
      </c>
    </row>
    <row r="889" spans="1:5" ht="27.75" customHeight="1">
      <c r="A889" s="941" t="s">
        <v>16875</v>
      </c>
      <c r="B889" s="2689" t="s">
        <v>16876</v>
      </c>
      <c r="C889" s="942">
        <v>20000</v>
      </c>
      <c r="D889" s="942">
        <v>0</v>
      </c>
      <c r="E889" s="2702">
        <f t="shared" si="13"/>
        <v>11698020.35</v>
      </c>
    </row>
    <row r="890" spans="1:5" ht="27.75" customHeight="1">
      <c r="A890" s="939" t="s">
        <v>16877</v>
      </c>
      <c r="B890" s="2688" t="s">
        <v>16878</v>
      </c>
      <c r="C890" s="940">
        <v>99000</v>
      </c>
      <c r="D890" s="940">
        <v>0</v>
      </c>
      <c r="E890" s="2702">
        <f t="shared" si="13"/>
        <v>11797020.35</v>
      </c>
    </row>
    <row r="891" spans="1:5" ht="27.75" customHeight="1">
      <c r="A891" s="943" t="s">
        <v>16879</v>
      </c>
      <c r="B891" s="2690" t="s">
        <v>16880</v>
      </c>
      <c r="C891" s="940">
        <v>0</v>
      </c>
      <c r="D891" s="940">
        <v>360</v>
      </c>
      <c r="E891" s="2702">
        <f t="shared" si="13"/>
        <v>11796660.35</v>
      </c>
    </row>
    <row r="892" spans="1:5" ht="27.75" customHeight="1">
      <c r="A892" s="939" t="s">
        <v>16881</v>
      </c>
      <c r="B892" s="2688" t="s">
        <v>16232</v>
      </c>
      <c r="C892" s="940">
        <v>33000</v>
      </c>
      <c r="D892" s="940">
        <v>0</v>
      </c>
      <c r="E892" s="2702">
        <f t="shared" si="13"/>
        <v>11829660.35</v>
      </c>
    </row>
    <row r="893" spans="1:5" ht="27.75" customHeight="1">
      <c r="A893" s="939" t="s">
        <v>16882</v>
      </c>
      <c r="B893" s="2688" t="s">
        <v>16883</v>
      </c>
      <c r="C893" s="940">
        <v>16000</v>
      </c>
      <c r="D893" s="940">
        <v>0</v>
      </c>
      <c r="E893" s="2702">
        <f t="shared" si="13"/>
        <v>11845660.35</v>
      </c>
    </row>
    <row r="894" spans="1:5" ht="27.75" customHeight="1">
      <c r="A894" s="939" t="s">
        <v>16884</v>
      </c>
      <c r="B894" s="2688" t="s">
        <v>16885</v>
      </c>
      <c r="C894" s="940">
        <v>33000</v>
      </c>
      <c r="D894" s="940">
        <v>0</v>
      </c>
      <c r="E894" s="2702">
        <f t="shared" si="13"/>
        <v>11878660.35</v>
      </c>
    </row>
    <row r="895" spans="1:5" ht="27.75" customHeight="1">
      <c r="A895" s="939" t="s">
        <v>16886</v>
      </c>
      <c r="B895" s="2688" t="s">
        <v>16887</v>
      </c>
      <c r="C895" s="940">
        <v>33000</v>
      </c>
      <c r="D895" s="940">
        <v>0</v>
      </c>
      <c r="E895" s="2702">
        <f t="shared" si="13"/>
        <v>11911660.35</v>
      </c>
    </row>
    <row r="896" spans="1:5" ht="27.75" customHeight="1">
      <c r="A896" s="939" t="s">
        <v>16888</v>
      </c>
      <c r="B896" s="2688" t="s">
        <v>16889</v>
      </c>
      <c r="C896" s="940">
        <v>16000</v>
      </c>
      <c r="D896" s="940">
        <v>0</v>
      </c>
      <c r="E896" s="2702">
        <f t="shared" si="13"/>
        <v>11927660.35</v>
      </c>
    </row>
    <row r="897" spans="1:5" ht="27.75" customHeight="1">
      <c r="A897" s="939" t="s">
        <v>16890</v>
      </c>
      <c r="B897" s="2688" t="s">
        <v>16891</v>
      </c>
      <c r="C897" s="940">
        <v>16000</v>
      </c>
      <c r="D897" s="940">
        <v>0</v>
      </c>
      <c r="E897" s="2702">
        <f t="shared" si="13"/>
        <v>11943660.35</v>
      </c>
    </row>
    <row r="898" spans="1:5" ht="27.75" customHeight="1">
      <c r="A898" s="939" t="s">
        <v>9866</v>
      </c>
      <c r="B898" s="2688" t="s">
        <v>8438</v>
      </c>
      <c r="C898" s="940">
        <v>0</v>
      </c>
      <c r="D898" s="940">
        <v>52.5</v>
      </c>
      <c r="E898" s="2702">
        <f t="shared" si="13"/>
        <v>11943607.85</v>
      </c>
    </row>
    <row r="899" spans="1:5" ht="27.75" customHeight="1">
      <c r="A899" s="939" t="s">
        <v>9866</v>
      </c>
      <c r="B899" s="2688" t="s">
        <v>8570</v>
      </c>
      <c r="C899" s="940">
        <v>0</v>
      </c>
      <c r="D899" s="940">
        <v>2000000</v>
      </c>
      <c r="E899" s="2702">
        <f t="shared" si="13"/>
        <v>9943607.8499999996</v>
      </c>
    </row>
    <row r="900" spans="1:5" ht="27.75" customHeight="1">
      <c r="A900" s="939" t="s">
        <v>16892</v>
      </c>
      <c r="B900" s="2688" t="s">
        <v>16893</v>
      </c>
      <c r="C900" s="940">
        <v>16000</v>
      </c>
      <c r="D900" s="940">
        <v>0</v>
      </c>
      <c r="E900" s="2702">
        <f t="shared" si="13"/>
        <v>9959607.8499999996</v>
      </c>
    </row>
    <row r="901" spans="1:5" ht="27.75" customHeight="1">
      <c r="A901" s="939" t="s">
        <v>9871</v>
      </c>
      <c r="B901" s="2688" t="s">
        <v>8336</v>
      </c>
      <c r="C901" s="940">
        <v>0</v>
      </c>
      <c r="D901" s="940">
        <v>450</v>
      </c>
      <c r="E901" s="2702">
        <f t="shared" ref="E901:E964" si="14">E900-D901+C901</f>
        <v>9959157.8499999996</v>
      </c>
    </row>
    <row r="902" spans="1:5" ht="27.75" customHeight="1">
      <c r="A902" s="939" t="s">
        <v>16894</v>
      </c>
      <c r="B902" s="2688" t="s">
        <v>16895</v>
      </c>
      <c r="C902" s="940">
        <v>66000</v>
      </c>
      <c r="D902" s="940">
        <v>0</v>
      </c>
      <c r="E902" s="2702">
        <f t="shared" si="14"/>
        <v>10025157.85</v>
      </c>
    </row>
    <row r="903" spans="1:5" ht="27.75" customHeight="1">
      <c r="A903" s="939" t="s">
        <v>16896</v>
      </c>
      <c r="B903" s="2688" t="s">
        <v>16897</v>
      </c>
      <c r="C903" s="940">
        <v>99000</v>
      </c>
      <c r="D903" s="940">
        <v>0</v>
      </c>
      <c r="E903" s="2702">
        <f t="shared" si="14"/>
        <v>10124157.85</v>
      </c>
    </row>
    <row r="904" spans="1:5" ht="27.75" customHeight="1">
      <c r="A904" s="939" t="s">
        <v>16898</v>
      </c>
      <c r="B904" s="2688" t="s">
        <v>9868</v>
      </c>
      <c r="C904" s="940">
        <v>2700</v>
      </c>
      <c r="D904" s="940">
        <v>0</v>
      </c>
      <c r="E904" s="2702">
        <f t="shared" si="14"/>
        <v>10126857.85</v>
      </c>
    </row>
    <row r="905" spans="1:5" ht="27.75" customHeight="1">
      <c r="A905" s="939" t="s">
        <v>16899</v>
      </c>
      <c r="B905" s="2688" t="s">
        <v>16900</v>
      </c>
      <c r="C905" s="940">
        <v>33000</v>
      </c>
      <c r="D905" s="940">
        <v>0</v>
      </c>
      <c r="E905" s="2702">
        <f t="shared" si="14"/>
        <v>10159857.85</v>
      </c>
    </row>
    <row r="906" spans="1:5" ht="27.75" customHeight="1">
      <c r="A906" s="939" t="s">
        <v>16901</v>
      </c>
      <c r="B906" s="2688" t="s">
        <v>16902</v>
      </c>
      <c r="C906" s="940">
        <v>16000</v>
      </c>
      <c r="D906" s="940">
        <v>0</v>
      </c>
      <c r="E906" s="2702">
        <f t="shared" si="14"/>
        <v>10175857.85</v>
      </c>
    </row>
    <row r="907" spans="1:5" ht="27.75" customHeight="1">
      <c r="A907" s="939" t="s">
        <v>16903</v>
      </c>
      <c r="B907" s="2688" t="s">
        <v>16904</v>
      </c>
      <c r="C907" s="940">
        <v>33000</v>
      </c>
      <c r="D907" s="940">
        <v>0</v>
      </c>
      <c r="E907" s="2702">
        <f t="shared" si="14"/>
        <v>10208857.85</v>
      </c>
    </row>
    <row r="908" spans="1:5" ht="27.75" customHeight="1">
      <c r="A908" s="939" t="s">
        <v>16905</v>
      </c>
      <c r="B908" s="2688" t="s">
        <v>9861</v>
      </c>
      <c r="C908" s="940">
        <v>42000</v>
      </c>
      <c r="D908" s="940">
        <v>0</v>
      </c>
      <c r="E908" s="2702">
        <f t="shared" si="14"/>
        <v>10250857.85</v>
      </c>
    </row>
    <row r="909" spans="1:5" ht="27.75" customHeight="1">
      <c r="A909" s="939" t="s">
        <v>16906</v>
      </c>
      <c r="B909" s="2688" t="s">
        <v>16907</v>
      </c>
      <c r="C909" s="940">
        <v>16000</v>
      </c>
      <c r="D909" s="940">
        <v>0</v>
      </c>
      <c r="E909" s="2702">
        <f t="shared" si="14"/>
        <v>10266857.85</v>
      </c>
    </row>
    <row r="910" spans="1:5" ht="27.75" customHeight="1">
      <c r="A910" s="939" t="s">
        <v>16908</v>
      </c>
      <c r="B910" s="2688" t="s">
        <v>16909</v>
      </c>
      <c r="C910" s="940">
        <v>42000</v>
      </c>
      <c r="D910" s="940">
        <v>0</v>
      </c>
      <c r="E910" s="2702">
        <f t="shared" si="14"/>
        <v>10308857.85</v>
      </c>
    </row>
    <row r="911" spans="1:5" ht="27.75" customHeight="1">
      <c r="A911" s="939" t="s">
        <v>16910</v>
      </c>
      <c r="B911" s="2688" t="s">
        <v>16911</v>
      </c>
      <c r="C911" s="940">
        <v>33000</v>
      </c>
      <c r="D911" s="940">
        <v>0</v>
      </c>
      <c r="E911" s="2702">
        <f t="shared" si="14"/>
        <v>10341857.85</v>
      </c>
    </row>
    <row r="912" spans="1:5" ht="27.75" customHeight="1">
      <c r="A912" s="939" t="s">
        <v>16912</v>
      </c>
      <c r="B912" s="2688" t="s">
        <v>16913</v>
      </c>
      <c r="C912" s="940">
        <v>33000</v>
      </c>
      <c r="D912" s="940">
        <v>0</v>
      </c>
      <c r="E912" s="2702">
        <f t="shared" si="14"/>
        <v>10374857.85</v>
      </c>
    </row>
    <row r="913" spans="1:5" ht="27.75" customHeight="1">
      <c r="A913" s="939" t="s">
        <v>16914</v>
      </c>
      <c r="B913" s="2688" t="s">
        <v>16915</v>
      </c>
      <c r="C913" s="940">
        <v>33000</v>
      </c>
      <c r="D913" s="940">
        <v>0</v>
      </c>
      <c r="E913" s="2702">
        <f t="shared" si="14"/>
        <v>10407857.85</v>
      </c>
    </row>
    <row r="914" spans="1:5" ht="27.75" customHeight="1">
      <c r="A914" s="939" t="s">
        <v>16916</v>
      </c>
      <c r="B914" s="2688" t="s">
        <v>16917</v>
      </c>
      <c r="C914" s="940">
        <v>33000</v>
      </c>
      <c r="D914" s="940">
        <v>0</v>
      </c>
      <c r="E914" s="2702">
        <f t="shared" si="14"/>
        <v>10440857.85</v>
      </c>
    </row>
    <row r="915" spans="1:5" ht="27.75" customHeight="1">
      <c r="A915" s="939" t="s">
        <v>16918</v>
      </c>
      <c r="B915" s="2688" t="s">
        <v>16919</v>
      </c>
      <c r="C915" s="940">
        <v>33000</v>
      </c>
      <c r="D915" s="940">
        <v>0</v>
      </c>
      <c r="E915" s="2702">
        <f t="shared" si="14"/>
        <v>10473857.85</v>
      </c>
    </row>
    <row r="916" spans="1:5" ht="27.75" customHeight="1">
      <c r="A916" s="939" t="s">
        <v>16920</v>
      </c>
      <c r="B916" s="2688" t="s">
        <v>16921</v>
      </c>
      <c r="C916" s="940">
        <v>42000</v>
      </c>
      <c r="D916" s="940">
        <v>0</v>
      </c>
      <c r="E916" s="2702">
        <f t="shared" si="14"/>
        <v>10515857.85</v>
      </c>
    </row>
    <row r="917" spans="1:5" ht="27.75" customHeight="1">
      <c r="A917" s="939" t="s">
        <v>16922</v>
      </c>
      <c r="B917" s="2688" t="s">
        <v>8336</v>
      </c>
      <c r="C917" s="940">
        <v>0</v>
      </c>
      <c r="D917" s="940">
        <v>750</v>
      </c>
      <c r="E917" s="2702">
        <f t="shared" si="14"/>
        <v>10515107.85</v>
      </c>
    </row>
    <row r="918" spans="1:5" ht="27.75" customHeight="1">
      <c r="A918" s="939" t="s">
        <v>16923</v>
      </c>
      <c r="B918" s="2688" t="s">
        <v>16600</v>
      </c>
      <c r="C918" s="940">
        <v>33000</v>
      </c>
      <c r="D918" s="940">
        <v>0</v>
      </c>
      <c r="E918" s="2702">
        <f t="shared" si="14"/>
        <v>10548107.85</v>
      </c>
    </row>
    <row r="919" spans="1:5" ht="27.75" customHeight="1">
      <c r="A919" s="939" t="s">
        <v>16924</v>
      </c>
      <c r="B919" s="2688" t="s">
        <v>16925</v>
      </c>
      <c r="C919" s="940">
        <v>16000</v>
      </c>
      <c r="D919" s="940">
        <v>0</v>
      </c>
      <c r="E919" s="2702">
        <f t="shared" si="14"/>
        <v>10564107.85</v>
      </c>
    </row>
    <row r="920" spans="1:5" ht="27.75" customHeight="1">
      <c r="A920" s="939" t="s">
        <v>16926</v>
      </c>
      <c r="B920" s="2688" t="s">
        <v>16927</v>
      </c>
      <c r="C920" s="940">
        <v>16000</v>
      </c>
      <c r="D920" s="940">
        <v>0</v>
      </c>
      <c r="E920" s="2702">
        <f t="shared" si="14"/>
        <v>10580107.85</v>
      </c>
    </row>
    <row r="921" spans="1:5" ht="27.75" customHeight="1">
      <c r="A921" s="939" t="s">
        <v>16928</v>
      </c>
      <c r="B921" s="2688" t="s">
        <v>16929</v>
      </c>
      <c r="C921" s="940">
        <v>16000</v>
      </c>
      <c r="D921" s="940">
        <v>0</v>
      </c>
      <c r="E921" s="2702">
        <f t="shared" si="14"/>
        <v>10596107.85</v>
      </c>
    </row>
    <row r="922" spans="1:5" ht="27.75" customHeight="1">
      <c r="A922" s="939" t="s">
        <v>16930</v>
      </c>
      <c r="B922" s="2688" t="s">
        <v>16870</v>
      </c>
      <c r="C922" s="940">
        <v>33000</v>
      </c>
      <c r="D922" s="940">
        <v>0</v>
      </c>
      <c r="E922" s="2702">
        <f t="shared" si="14"/>
        <v>10629107.85</v>
      </c>
    </row>
    <row r="923" spans="1:5" ht="27.75" customHeight="1">
      <c r="A923" s="939" t="s">
        <v>16931</v>
      </c>
      <c r="B923" s="2688" t="s">
        <v>16932</v>
      </c>
      <c r="C923" s="940">
        <v>108000</v>
      </c>
      <c r="D923" s="940">
        <v>0</v>
      </c>
      <c r="E923" s="2702">
        <f t="shared" si="14"/>
        <v>10737107.85</v>
      </c>
    </row>
    <row r="924" spans="1:5" ht="27.75" customHeight="1">
      <c r="A924" s="939" t="s">
        <v>16933</v>
      </c>
      <c r="B924" s="2688" t="s">
        <v>16934</v>
      </c>
      <c r="C924" s="940">
        <v>17000</v>
      </c>
      <c r="D924" s="940">
        <v>0</v>
      </c>
      <c r="E924" s="2702">
        <f t="shared" si="14"/>
        <v>10754107.85</v>
      </c>
    </row>
    <row r="925" spans="1:5" ht="27.75" customHeight="1">
      <c r="A925" s="939" t="s">
        <v>16935</v>
      </c>
      <c r="B925" s="2688" t="s">
        <v>16936</v>
      </c>
      <c r="C925" s="940">
        <v>16000</v>
      </c>
      <c r="D925" s="940">
        <v>0</v>
      </c>
      <c r="E925" s="2702">
        <f t="shared" si="14"/>
        <v>10770107.85</v>
      </c>
    </row>
    <row r="926" spans="1:5" ht="27.75" customHeight="1">
      <c r="A926" s="939" t="s">
        <v>16937</v>
      </c>
      <c r="B926" s="2688" t="s">
        <v>16938</v>
      </c>
      <c r="C926" s="940">
        <v>17000</v>
      </c>
      <c r="D926" s="940">
        <v>0</v>
      </c>
      <c r="E926" s="2702">
        <f t="shared" si="14"/>
        <v>10787107.85</v>
      </c>
    </row>
    <row r="927" spans="1:5" ht="27.75" customHeight="1">
      <c r="A927" s="939" t="s">
        <v>16939</v>
      </c>
      <c r="B927" s="2688" t="s">
        <v>16940</v>
      </c>
      <c r="C927" s="940">
        <v>33000</v>
      </c>
      <c r="D927" s="940">
        <v>0</v>
      </c>
      <c r="E927" s="2702">
        <f t="shared" si="14"/>
        <v>10820107.85</v>
      </c>
    </row>
    <row r="928" spans="1:5" ht="27.75" customHeight="1">
      <c r="A928" s="939" t="s">
        <v>16941</v>
      </c>
      <c r="B928" s="2688" t="s">
        <v>16942</v>
      </c>
      <c r="C928" s="940">
        <v>16000</v>
      </c>
      <c r="D928" s="940">
        <v>0</v>
      </c>
      <c r="E928" s="2702">
        <f t="shared" si="14"/>
        <v>10836107.85</v>
      </c>
    </row>
    <row r="929" spans="1:5" ht="27.75" customHeight="1">
      <c r="A929" s="939" t="s">
        <v>16943</v>
      </c>
      <c r="B929" s="2688" t="s">
        <v>16944</v>
      </c>
      <c r="C929" s="940">
        <v>33000</v>
      </c>
      <c r="D929" s="940">
        <v>0</v>
      </c>
      <c r="E929" s="2702">
        <f t="shared" si="14"/>
        <v>10869107.85</v>
      </c>
    </row>
    <row r="930" spans="1:5" ht="27.75" customHeight="1">
      <c r="A930" s="939" t="s">
        <v>16945</v>
      </c>
      <c r="B930" s="2688" t="s">
        <v>16946</v>
      </c>
      <c r="C930" s="940">
        <v>66000</v>
      </c>
      <c r="D930" s="940">
        <v>0</v>
      </c>
      <c r="E930" s="2702">
        <f t="shared" si="14"/>
        <v>10935107.85</v>
      </c>
    </row>
    <row r="931" spans="1:5" ht="27.75" customHeight="1">
      <c r="A931" s="939" t="s">
        <v>16947</v>
      </c>
      <c r="B931" s="2688" t="s">
        <v>8336</v>
      </c>
      <c r="C931" s="940">
        <v>0</v>
      </c>
      <c r="D931" s="940">
        <v>650</v>
      </c>
      <c r="E931" s="2702">
        <f t="shared" si="14"/>
        <v>10934457.85</v>
      </c>
    </row>
    <row r="932" spans="1:5" ht="27.75" customHeight="1">
      <c r="A932" s="939" t="s">
        <v>16948</v>
      </c>
      <c r="B932" s="2688" t="s">
        <v>16949</v>
      </c>
      <c r="C932" s="940">
        <v>33000</v>
      </c>
      <c r="D932" s="940">
        <v>0</v>
      </c>
      <c r="E932" s="2702">
        <f t="shared" si="14"/>
        <v>10967457.85</v>
      </c>
    </row>
    <row r="933" spans="1:5" ht="27.75" customHeight="1">
      <c r="A933" s="939" t="s">
        <v>16950</v>
      </c>
      <c r="B933" s="2688" t="s">
        <v>16951</v>
      </c>
      <c r="C933" s="940">
        <v>33000</v>
      </c>
      <c r="D933" s="940">
        <v>0</v>
      </c>
      <c r="E933" s="2702">
        <f t="shared" si="14"/>
        <v>11000457.85</v>
      </c>
    </row>
    <row r="934" spans="1:5" ht="27.75" customHeight="1">
      <c r="A934" s="939" t="s">
        <v>16952</v>
      </c>
      <c r="B934" s="2688" t="s">
        <v>16953</v>
      </c>
      <c r="C934" s="940">
        <v>33000</v>
      </c>
      <c r="D934" s="940">
        <v>0</v>
      </c>
      <c r="E934" s="2702">
        <f t="shared" si="14"/>
        <v>11033457.85</v>
      </c>
    </row>
    <row r="935" spans="1:5" ht="27.75" customHeight="1">
      <c r="A935" s="939" t="s">
        <v>16954</v>
      </c>
      <c r="B935" s="2688" t="s">
        <v>8438</v>
      </c>
      <c r="C935" s="940">
        <v>0</v>
      </c>
      <c r="D935" s="940">
        <v>52.5</v>
      </c>
      <c r="E935" s="2702">
        <f t="shared" si="14"/>
        <v>11033405.35</v>
      </c>
    </row>
    <row r="936" spans="1:5" ht="27.75" customHeight="1">
      <c r="A936" s="939" t="s">
        <v>16954</v>
      </c>
      <c r="B936" s="2688" t="s">
        <v>8570</v>
      </c>
      <c r="C936" s="940">
        <v>0</v>
      </c>
      <c r="D936" s="940">
        <v>2000000</v>
      </c>
      <c r="E936" s="2702">
        <f t="shared" si="14"/>
        <v>9033405.3499999996</v>
      </c>
    </row>
    <row r="937" spans="1:5" ht="27.75" customHeight="1">
      <c r="A937" s="939" t="s">
        <v>16955</v>
      </c>
      <c r="B937" s="2688" t="s">
        <v>16956</v>
      </c>
      <c r="C937" s="940">
        <v>30000</v>
      </c>
      <c r="D937" s="940">
        <v>0</v>
      </c>
      <c r="E937" s="2702">
        <f t="shared" si="14"/>
        <v>9063405.3499999996</v>
      </c>
    </row>
    <row r="938" spans="1:5" ht="27.75" customHeight="1">
      <c r="A938" s="939" t="s">
        <v>16957</v>
      </c>
      <c r="B938" s="2688" t="s">
        <v>16958</v>
      </c>
      <c r="C938" s="940">
        <v>3000</v>
      </c>
      <c r="D938" s="940">
        <v>0</v>
      </c>
      <c r="E938" s="2702">
        <f t="shared" si="14"/>
        <v>9066405.3499999996</v>
      </c>
    </row>
    <row r="939" spans="1:5" ht="27.75" customHeight="1">
      <c r="A939" s="939" t="s">
        <v>16959</v>
      </c>
      <c r="B939" s="2688" t="s">
        <v>8433</v>
      </c>
      <c r="C939" s="940">
        <v>0</v>
      </c>
      <c r="D939" s="940">
        <v>1734700</v>
      </c>
      <c r="E939" s="2702">
        <f t="shared" si="14"/>
        <v>7331705.3499999996</v>
      </c>
    </row>
    <row r="940" spans="1:5" ht="27.75" customHeight="1">
      <c r="A940" s="939" t="s">
        <v>16960</v>
      </c>
      <c r="B940" s="2688" t="s">
        <v>8433</v>
      </c>
      <c r="C940" s="940">
        <v>0</v>
      </c>
      <c r="D940" s="940">
        <v>4615100</v>
      </c>
      <c r="E940" s="2702">
        <f t="shared" si="14"/>
        <v>2716605.3499999996</v>
      </c>
    </row>
    <row r="941" spans="1:5" ht="27.75" customHeight="1">
      <c r="A941" s="939" t="s">
        <v>16961</v>
      </c>
      <c r="B941" s="2688" t="s">
        <v>16962</v>
      </c>
      <c r="C941" s="940">
        <v>33000</v>
      </c>
      <c r="D941" s="940">
        <v>0</v>
      </c>
      <c r="E941" s="2702">
        <f t="shared" si="14"/>
        <v>2749605.3499999996</v>
      </c>
    </row>
    <row r="942" spans="1:5" ht="27.75" customHeight="1">
      <c r="A942" s="939" t="s">
        <v>16963</v>
      </c>
      <c r="B942" s="2688" t="s">
        <v>16964</v>
      </c>
      <c r="C942" s="940">
        <v>66000</v>
      </c>
      <c r="D942" s="940">
        <v>0</v>
      </c>
      <c r="E942" s="2702">
        <f t="shared" si="14"/>
        <v>2815605.3499999996</v>
      </c>
    </row>
    <row r="943" spans="1:5" ht="27.75" customHeight="1">
      <c r="A943" s="939" t="s">
        <v>16965</v>
      </c>
      <c r="B943" s="2688" t="s">
        <v>16966</v>
      </c>
      <c r="C943" s="940">
        <v>16000</v>
      </c>
      <c r="D943" s="940">
        <v>0</v>
      </c>
      <c r="E943" s="2702">
        <f t="shared" si="14"/>
        <v>2831605.3499999996</v>
      </c>
    </row>
    <row r="944" spans="1:5" ht="27.75" customHeight="1">
      <c r="A944" s="939" t="s">
        <v>16967</v>
      </c>
      <c r="B944" s="2688" t="s">
        <v>8336</v>
      </c>
      <c r="C944" s="940">
        <v>0</v>
      </c>
      <c r="D944" s="940">
        <v>400</v>
      </c>
      <c r="E944" s="2702">
        <f t="shared" si="14"/>
        <v>2831205.3499999996</v>
      </c>
    </row>
    <row r="945" spans="1:5" ht="27.75" customHeight="1">
      <c r="A945" s="939" t="s">
        <v>16968</v>
      </c>
      <c r="B945" s="2688" t="s">
        <v>16969</v>
      </c>
      <c r="C945" s="940">
        <v>16000</v>
      </c>
      <c r="D945" s="940">
        <v>0</v>
      </c>
      <c r="E945" s="2702">
        <f t="shared" si="14"/>
        <v>2847205.3499999996</v>
      </c>
    </row>
    <row r="946" spans="1:5" ht="27.75" customHeight="1">
      <c r="A946" s="939" t="s">
        <v>16970</v>
      </c>
      <c r="B946" s="2688" t="s">
        <v>16971</v>
      </c>
      <c r="C946" s="940">
        <v>3700</v>
      </c>
      <c r="D946" s="940">
        <v>0</v>
      </c>
      <c r="E946" s="2702">
        <f t="shared" si="14"/>
        <v>2850905.3499999996</v>
      </c>
    </row>
    <row r="947" spans="1:5" ht="27.75" customHeight="1">
      <c r="A947" s="939" t="s">
        <v>16972</v>
      </c>
      <c r="B947" s="2688" t="s">
        <v>16973</v>
      </c>
      <c r="C947" s="940">
        <v>33000</v>
      </c>
      <c r="D947" s="940">
        <v>0</v>
      </c>
      <c r="E947" s="2702">
        <f t="shared" si="14"/>
        <v>2883905.3499999996</v>
      </c>
    </row>
    <row r="948" spans="1:5" ht="27.75" customHeight="1">
      <c r="A948" s="939" t="s">
        <v>16974</v>
      </c>
      <c r="B948" s="2688" t="s">
        <v>16975</v>
      </c>
      <c r="C948" s="940">
        <v>0</v>
      </c>
      <c r="D948" s="940">
        <v>216</v>
      </c>
      <c r="E948" s="2702">
        <f t="shared" si="14"/>
        <v>2883689.3499999996</v>
      </c>
    </row>
    <row r="949" spans="1:5" ht="27.75" customHeight="1">
      <c r="A949" s="939" t="s">
        <v>16976</v>
      </c>
      <c r="B949" s="2688" t="s">
        <v>16977</v>
      </c>
      <c r="C949" s="940">
        <v>99000</v>
      </c>
      <c r="D949" s="940">
        <v>0</v>
      </c>
      <c r="E949" s="2702">
        <f t="shared" si="14"/>
        <v>2982689.3499999996</v>
      </c>
    </row>
    <row r="950" spans="1:5" ht="27.75" customHeight="1">
      <c r="A950" s="939" t="s">
        <v>16978</v>
      </c>
      <c r="B950" s="2688" t="s">
        <v>16979</v>
      </c>
      <c r="C950" s="940">
        <v>99000</v>
      </c>
      <c r="D950" s="940">
        <v>0</v>
      </c>
      <c r="E950" s="2702">
        <f t="shared" si="14"/>
        <v>3081689.3499999996</v>
      </c>
    </row>
    <row r="951" spans="1:5" ht="27.75" customHeight="1">
      <c r="A951" s="939" t="s">
        <v>16980</v>
      </c>
      <c r="B951" s="2688" t="s">
        <v>16981</v>
      </c>
      <c r="C951" s="940">
        <v>33000</v>
      </c>
      <c r="D951" s="940">
        <v>0</v>
      </c>
      <c r="E951" s="2702">
        <f t="shared" si="14"/>
        <v>3114689.3499999996</v>
      </c>
    </row>
    <row r="952" spans="1:5" ht="27.75" customHeight="1">
      <c r="A952" s="939" t="s">
        <v>16982</v>
      </c>
      <c r="B952" s="2688" t="s">
        <v>16983</v>
      </c>
      <c r="C952" s="940">
        <v>17000</v>
      </c>
      <c r="D952" s="940">
        <v>0</v>
      </c>
      <c r="E952" s="2702">
        <f t="shared" si="14"/>
        <v>3131689.3499999996</v>
      </c>
    </row>
    <row r="953" spans="1:5" ht="27.75" customHeight="1">
      <c r="A953" s="939" t="s">
        <v>16984</v>
      </c>
      <c r="B953" s="2688" t="s">
        <v>16985</v>
      </c>
      <c r="C953" s="940">
        <v>16000</v>
      </c>
      <c r="D953" s="940">
        <v>0</v>
      </c>
      <c r="E953" s="2702">
        <f t="shared" si="14"/>
        <v>3147689.3499999996</v>
      </c>
    </row>
    <row r="954" spans="1:5" ht="27.75" customHeight="1">
      <c r="A954" s="939" t="s">
        <v>16986</v>
      </c>
      <c r="B954" s="2688" t="s">
        <v>16987</v>
      </c>
      <c r="C954" s="940">
        <v>33000</v>
      </c>
      <c r="D954" s="940">
        <v>0</v>
      </c>
      <c r="E954" s="2702">
        <f t="shared" si="14"/>
        <v>3180689.3499999996</v>
      </c>
    </row>
    <row r="955" spans="1:5" ht="27.75" customHeight="1">
      <c r="A955" s="939" t="s">
        <v>16988</v>
      </c>
      <c r="B955" s="2688" t="s">
        <v>16989</v>
      </c>
      <c r="C955" s="940">
        <v>33000</v>
      </c>
      <c r="D955" s="940">
        <v>0</v>
      </c>
      <c r="E955" s="2702">
        <f t="shared" si="14"/>
        <v>3213689.3499999996</v>
      </c>
    </row>
    <row r="956" spans="1:5" ht="27.75" customHeight="1">
      <c r="A956" s="939" t="s">
        <v>16990</v>
      </c>
      <c r="B956" s="2688" t="s">
        <v>8336</v>
      </c>
      <c r="C956" s="940">
        <v>0</v>
      </c>
      <c r="D956" s="940">
        <v>500</v>
      </c>
      <c r="E956" s="2702">
        <f t="shared" si="14"/>
        <v>3213189.3499999996</v>
      </c>
    </row>
    <row r="957" spans="1:5" ht="27.75" customHeight="1">
      <c r="A957" s="939" t="s">
        <v>16991</v>
      </c>
      <c r="B957" s="2688" t="s">
        <v>8478</v>
      </c>
      <c r="C957" s="940">
        <v>0</v>
      </c>
      <c r="D957" s="940">
        <v>10867.29</v>
      </c>
      <c r="E957" s="2702">
        <f t="shared" si="14"/>
        <v>3202322.0599999996</v>
      </c>
    </row>
    <row r="958" spans="1:5" ht="27.75" customHeight="1">
      <c r="A958" s="939" t="s">
        <v>16992</v>
      </c>
      <c r="B958" s="2688" t="s">
        <v>9735</v>
      </c>
      <c r="C958" s="940">
        <v>42000</v>
      </c>
      <c r="D958" s="940">
        <v>0</v>
      </c>
      <c r="E958" s="2702">
        <f t="shared" si="14"/>
        <v>3244322.0599999996</v>
      </c>
    </row>
    <row r="959" spans="1:5" ht="27.75" customHeight="1">
      <c r="A959" s="939" t="s">
        <v>16993</v>
      </c>
      <c r="B959" s="2688" t="s">
        <v>16994</v>
      </c>
      <c r="C959" s="940">
        <v>33000</v>
      </c>
      <c r="D959" s="940">
        <v>0</v>
      </c>
      <c r="E959" s="2702">
        <f t="shared" si="14"/>
        <v>3277322.0599999996</v>
      </c>
    </row>
    <row r="960" spans="1:5" ht="27.75" customHeight="1">
      <c r="A960" s="939" t="s">
        <v>16995</v>
      </c>
      <c r="B960" s="2688" t="s">
        <v>16996</v>
      </c>
      <c r="C960" s="940">
        <v>16000</v>
      </c>
      <c r="D960" s="940">
        <v>0</v>
      </c>
      <c r="E960" s="2702">
        <f t="shared" si="14"/>
        <v>3293322.0599999996</v>
      </c>
    </row>
    <row r="961" spans="1:5" ht="27.75" customHeight="1">
      <c r="A961" s="939" t="s">
        <v>16997</v>
      </c>
      <c r="B961" s="2688" t="s">
        <v>16891</v>
      </c>
      <c r="C961" s="940">
        <v>33000</v>
      </c>
      <c r="D961" s="940">
        <v>0</v>
      </c>
      <c r="E961" s="2702">
        <f t="shared" si="14"/>
        <v>3326322.0599999996</v>
      </c>
    </row>
    <row r="962" spans="1:5" ht="27.75" customHeight="1">
      <c r="A962" s="939" t="s">
        <v>16998</v>
      </c>
      <c r="B962" s="2688" t="s">
        <v>16999</v>
      </c>
      <c r="C962" s="940">
        <v>396000</v>
      </c>
      <c r="D962" s="940">
        <v>0</v>
      </c>
      <c r="E962" s="2702">
        <f t="shared" si="14"/>
        <v>3722322.0599999996</v>
      </c>
    </row>
    <row r="963" spans="1:5" ht="27.75" customHeight="1">
      <c r="A963" s="939" t="s">
        <v>17000</v>
      </c>
      <c r="B963" s="2688" t="s">
        <v>17001</v>
      </c>
      <c r="C963" s="940">
        <v>15000</v>
      </c>
      <c r="D963" s="940">
        <v>0</v>
      </c>
      <c r="E963" s="2702">
        <f t="shared" si="14"/>
        <v>3737322.0599999996</v>
      </c>
    </row>
    <row r="964" spans="1:5" ht="27.75" customHeight="1">
      <c r="A964" s="939" t="s">
        <v>17002</v>
      </c>
      <c r="B964" s="2688" t="s">
        <v>17003</v>
      </c>
      <c r="C964" s="940">
        <v>33000</v>
      </c>
      <c r="D964" s="940">
        <v>0</v>
      </c>
      <c r="E964" s="2702">
        <f t="shared" si="14"/>
        <v>3770322.0599999996</v>
      </c>
    </row>
    <row r="965" spans="1:5" ht="27.75" customHeight="1">
      <c r="A965" s="939" t="s">
        <v>17004</v>
      </c>
      <c r="B965" s="2688" t="s">
        <v>17005</v>
      </c>
      <c r="C965" s="940">
        <v>33000</v>
      </c>
      <c r="D965" s="940">
        <v>0</v>
      </c>
      <c r="E965" s="2702">
        <f t="shared" ref="E965:E1028" si="15">E964-D965+C965</f>
        <v>3803322.0599999996</v>
      </c>
    </row>
    <row r="966" spans="1:5" ht="27.75" customHeight="1">
      <c r="A966" s="939" t="s">
        <v>17006</v>
      </c>
      <c r="B966" s="2688" t="s">
        <v>16600</v>
      </c>
      <c r="C966" s="940">
        <v>33000</v>
      </c>
      <c r="D966" s="940">
        <v>0</v>
      </c>
      <c r="E966" s="2702">
        <f t="shared" si="15"/>
        <v>3836322.0599999996</v>
      </c>
    </row>
    <row r="967" spans="1:5" ht="27.75" customHeight="1">
      <c r="A967" s="939" t="s">
        <v>17007</v>
      </c>
      <c r="B967" s="2688" t="s">
        <v>17008</v>
      </c>
      <c r="C967" s="940">
        <v>33000</v>
      </c>
      <c r="D967" s="940">
        <v>0</v>
      </c>
      <c r="E967" s="2702">
        <f t="shared" si="15"/>
        <v>3869322.0599999996</v>
      </c>
    </row>
    <row r="968" spans="1:5" ht="27.75" customHeight="1">
      <c r="A968" s="939" t="s">
        <v>17009</v>
      </c>
      <c r="B968" s="2688" t="s">
        <v>8336</v>
      </c>
      <c r="C968" s="940">
        <v>0</v>
      </c>
      <c r="D968" s="940">
        <v>500</v>
      </c>
      <c r="E968" s="2702">
        <f t="shared" si="15"/>
        <v>3868822.0599999996</v>
      </c>
    </row>
    <row r="969" spans="1:5" ht="27.75" customHeight="1">
      <c r="A969" s="939" t="s">
        <v>17010</v>
      </c>
      <c r="B969" s="2688" t="s">
        <v>17011</v>
      </c>
      <c r="C969" s="940">
        <v>16000</v>
      </c>
      <c r="D969" s="940">
        <v>0</v>
      </c>
      <c r="E969" s="2702">
        <f t="shared" si="15"/>
        <v>3884822.0599999996</v>
      </c>
    </row>
    <row r="970" spans="1:5" ht="27.75" customHeight="1">
      <c r="A970" s="939" t="s">
        <v>17012</v>
      </c>
      <c r="B970" s="2688" t="s">
        <v>17013</v>
      </c>
      <c r="C970" s="940">
        <v>16000</v>
      </c>
      <c r="D970" s="940">
        <v>0</v>
      </c>
      <c r="E970" s="2702">
        <f t="shared" si="15"/>
        <v>3900822.0599999996</v>
      </c>
    </row>
    <row r="971" spans="1:5" ht="27.75" customHeight="1">
      <c r="A971" s="939" t="s">
        <v>17014</v>
      </c>
      <c r="B971" s="2688" t="s">
        <v>17015</v>
      </c>
      <c r="C971" s="940">
        <v>33000</v>
      </c>
      <c r="D971" s="940">
        <v>0</v>
      </c>
      <c r="E971" s="2702">
        <f t="shared" si="15"/>
        <v>3933822.0599999996</v>
      </c>
    </row>
    <row r="972" spans="1:5" ht="27.75" customHeight="1">
      <c r="A972" s="939" t="s">
        <v>17016</v>
      </c>
      <c r="B972" s="2688" t="s">
        <v>17017</v>
      </c>
      <c r="C972" s="940">
        <v>33000</v>
      </c>
      <c r="D972" s="940">
        <v>0</v>
      </c>
      <c r="E972" s="2702">
        <f t="shared" si="15"/>
        <v>3966822.0599999996</v>
      </c>
    </row>
    <row r="973" spans="1:5" ht="27.75" customHeight="1">
      <c r="A973" s="939" t="s">
        <v>17018</v>
      </c>
      <c r="B973" s="2688" t="s">
        <v>17019</v>
      </c>
      <c r="C973" s="940">
        <v>33000</v>
      </c>
      <c r="D973" s="940">
        <v>0</v>
      </c>
      <c r="E973" s="2702">
        <f t="shared" si="15"/>
        <v>3999822.0599999996</v>
      </c>
    </row>
    <row r="974" spans="1:5" ht="27.75" customHeight="1">
      <c r="A974" s="939" t="s">
        <v>17020</v>
      </c>
      <c r="B974" s="2688" t="s">
        <v>16891</v>
      </c>
      <c r="C974" s="940">
        <v>33000</v>
      </c>
      <c r="D974" s="940">
        <v>0</v>
      </c>
      <c r="E974" s="2702">
        <f t="shared" si="15"/>
        <v>4032822.0599999996</v>
      </c>
    </row>
    <row r="975" spans="1:5" ht="27.75" customHeight="1">
      <c r="A975" s="939" t="s">
        <v>17021</v>
      </c>
      <c r="B975" s="2688" t="s">
        <v>17022</v>
      </c>
      <c r="C975" s="940">
        <v>33000</v>
      </c>
      <c r="D975" s="940">
        <v>0</v>
      </c>
      <c r="E975" s="2702">
        <f t="shared" si="15"/>
        <v>4065822.0599999996</v>
      </c>
    </row>
    <row r="976" spans="1:5" ht="27.75" customHeight="1">
      <c r="A976" s="939" t="s">
        <v>17023</v>
      </c>
      <c r="B976" s="2688" t="s">
        <v>17019</v>
      </c>
      <c r="C976" s="940">
        <v>33000</v>
      </c>
      <c r="D976" s="940">
        <v>0</v>
      </c>
      <c r="E976" s="2702">
        <f t="shared" si="15"/>
        <v>4098822.0599999996</v>
      </c>
    </row>
    <row r="977" spans="1:5" ht="27.75" customHeight="1">
      <c r="A977" s="939" t="s">
        <v>17024</v>
      </c>
      <c r="B977" s="2688" t="s">
        <v>17025</v>
      </c>
      <c r="C977" s="940">
        <v>33000</v>
      </c>
      <c r="D977" s="940">
        <v>0</v>
      </c>
      <c r="E977" s="2702">
        <f t="shared" si="15"/>
        <v>4131822.0599999996</v>
      </c>
    </row>
    <row r="978" spans="1:5" ht="27.75" customHeight="1">
      <c r="A978" s="939" t="s">
        <v>10058</v>
      </c>
      <c r="B978" s="2688" t="s">
        <v>8336</v>
      </c>
      <c r="C978" s="940">
        <v>0</v>
      </c>
      <c r="D978" s="940">
        <v>450</v>
      </c>
      <c r="E978" s="2702">
        <f t="shared" si="15"/>
        <v>4131372.0599999996</v>
      </c>
    </row>
    <row r="979" spans="1:5" ht="27.75" customHeight="1">
      <c r="A979" s="939" t="s">
        <v>17026</v>
      </c>
      <c r="B979" s="2688" t="s">
        <v>17027</v>
      </c>
      <c r="C979" s="940">
        <v>33000</v>
      </c>
      <c r="D979" s="940">
        <v>0</v>
      </c>
      <c r="E979" s="2702">
        <f t="shared" si="15"/>
        <v>4164372.0599999996</v>
      </c>
    </row>
    <row r="980" spans="1:5" ht="27.75" customHeight="1">
      <c r="A980" s="939" t="s">
        <v>17028</v>
      </c>
      <c r="B980" s="2688" t="s">
        <v>17029</v>
      </c>
      <c r="C980" s="940">
        <v>32000</v>
      </c>
      <c r="D980" s="940">
        <v>0</v>
      </c>
      <c r="E980" s="2702">
        <f t="shared" si="15"/>
        <v>4196372.0599999996</v>
      </c>
    </row>
    <row r="981" spans="1:5" ht="27.75" customHeight="1">
      <c r="A981" s="939" t="s">
        <v>17030</v>
      </c>
      <c r="B981" s="2688" t="s">
        <v>17031</v>
      </c>
      <c r="C981" s="940">
        <v>1000</v>
      </c>
      <c r="D981" s="940">
        <v>0</v>
      </c>
      <c r="E981" s="2702">
        <f t="shared" si="15"/>
        <v>4197372.0599999996</v>
      </c>
    </row>
    <row r="982" spans="1:5" ht="27.75" customHeight="1">
      <c r="A982" s="939" t="s">
        <v>17032</v>
      </c>
      <c r="B982" s="2688" t="s">
        <v>17033</v>
      </c>
      <c r="C982" s="940">
        <v>33000</v>
      </c>
      <c r="D982" s="940">
        <v>0</v>
      </c>
      <c r="E982" s="2702">
        <f t="shared" si="15"/>
        <v>4230372.0599999996</v>
      </c>
    </row>
    <row r="983" spans="1:5" ht="27.75" customHeight="1">
      <c r="A983" s="939" t="s">
        <v>17034</v>
      </c>
      <c r="B983" s="2688" t="s">
        <v>8336</v>
      </c>
      <c r="C983" s="940">
        <v>0</v>
      </c>
      <c r="D983" s="940">
        <v>200</v>
      </c>
      <c r="E983" s="2702">
        <f t="shared" si="15"/>
        <v>4230172.0599999996</v>
      </c>
    </row>
    <row r="984" spans="1:5" ht="27.75" customHeight="1">
      <c r="A984" s="939" t="s">
        <v>17035</v>
      </c>
      <c r="B984" s="2688" t="s">
        <v>17036</v>
      </c>
      <c r="C984" s="940">
        <v>16000</v>
      </c>
      <c r="D984" s="940">
        <v>0</v>
      </c>
      <c r="E984" s="2702">
        <f t="shared" si="15"/>
        <v>4246172.0599999996</v>
      </c>
    </row>
    <row r="985" spans="1:5" ht="27.75" customHeight="1">
      <c r="A985" s="939" t="s">
        <v>17037</v>
      </c>
      <c r="B985" s="2688" t="s">
        <v>17038</v>
      </c>
      <c r="C985" s="940">
        <v>11500</v>
      </c>
      <c r="D985" s="940">
        <v>0</v>
      </c>
      <c r="E985" s="2702">
        <f t="shared" si="15"/>
        <v>4257672.0599999996</v>
      </c>
    </row>
    <row r="986" spans="1:5" ht="27.75" customHeight="1">
      <c r="A986" s="939" t="s">
        <v>17039</v>
      </c>
      <c r="B986" s="2688" t="s">
        <v>17040</v>
      </c>
      <c r="C986" s="940">
        <v>16000</v>
      </c>
      <c r="D986" s="940">
        <v>0</v>
      </c>
      <c r="E986" s="2702">
        <f t="shared" si="15"/>
        <v>4273672.0599999996</v>
      </c>
    </row>
    <row r="987" spans="1:5" ht="27.75" customHeight="1">
      <c r="A987" s="939" t="s">
        <v>17041</v>
      </c>
      <c r="B987" s="2688" t="s">
        <v>17042</v>
      </c>
      <c r="C987" s="940">
        <v>42000</v>
      </c>
      <c r="D987" s="940">
        <v>0</v>
      </c>
      <c r="E987" s="2702">
        <f t="shared" si="15"/>
        <v>4315672.0599999996</v>
      </c>
    </row>
    <row r="988" spans="1:5" ht="27.75" customHeight="1">
      <c r="A988" s="939" t="s">
        <v>17043</v>
      </c>
      <c r="B988" s="2688" t="s">
        <v>17044</v>
      </c>
      <c r="C988" s="940">
        <v>16000</v>
      </c>
      <c r="D988" s="940">
        <v>0</v>
      </c>
      <c r="E988" s="2702">
        <f t="shared" si="15"/>
        <v>4331672.0599999996</v>
      </c>
    </row>
    <row r="989" spans="1:5" ht="27.75" customHeight="1">
      <c r="A989" s="939" t="s">
        <v>17045</v>
      </c>
      <c r="B989" s="2688" t="s">
        <v>17046</v>
      </c>
      <c r="C989" s="940">
        <v>3500</v>
      </c>
      <c r="D989" s="940">
        <v>0</v>
      </c>
      <c r="E989" s="2702">
        <f t="shared" si="15"/>
        <v>4335172.0599999996</v>
      </c>
    </row>
    <row r="990" spans="1:5" ht="27.75" customHeight="1">
      <c r="A990" s="939" t="s">
        <v>17047</v>
      </c>
      <c r="B990" s="2688" t="s">
        <v>17048</v>
      </c>
      <c r="C990" s="940">
        <v>42000</v>
      </c>
      <c r="D990" s="940">
        <v>0</v>
      </c>
      <c r="E990" s="2702">
        <f t="shared" si="15"/>
        <v>4377172.0599999996</v>
      </c>
    </row>
    <row r="991" spans="1:5" ht="27.75" customHeight="1">
      <c r="A991" s="939" t="s">
        <v>17049</v>
      </c>
      <c r="B991" s="2688" t="s">
        <v>17050</v>
      </c>
      <c r="C991" s="940">
        <v>33000</v>
      </c>
      <c r="D991" s="940">
        <v>0</v>
      </c>
      <c r="E991" s="2702">
        <f t="shared" si="15"/>
        <v>4410172.0599999996</v>
      </c>
    </row>
    <row r="992" spans="1:5" ht="27.75" customHeight="1">
      <c r="A992" s="939" t="s">
        <v>17051</v>
      </c>
      <c r="B992" s="2688" t="s">
        <v>17052</v>
      </c>
      <c r="C992" s="940">
        <v>33000</v>
      </c>
      <c r="D992" s="940">
        <v>0</v>
      </c>
      <c r="E992" s="2702">
        <f t="shared" si="15"/>
        <v>4443172.0599999996</v>
      </c>
    </row>
    <row r="993" spans="1:5" ht="27.75" customHeight="1">
      <c r="A993" s="939" t="s">
        <v>17053</v>
      </c>
      <c r="B993" s="2688" t="s">
        <v>8336</v>
      </c>
      <c r="C993" s="940">
        <v>0</v>
      </c>
      <c r="D993" s="940">
        <v>450</v>
      </c>
      <c r="E993" s="2702">
        <f t="shared" si="15"/>
        <v>4442722.0599999996</v>
      </c>
    </row>
    <row r="994" spans="1:5" ht="27.75" customHeight="1">
      <c r="A994" s="939" t="s">
        <v>17054</v>
      </c>
      <c r="B994" s="2688" t="s">
        <v>17055</v>
      </c>
      <c r="C994" s="940">
        <v>0</v>
      </c>
      <c r="D994" s="940">
        <v>84</v>
      </c>
      <c r="E994" s="2702">
        <f t="shared" si="15"/>
        <v>4442638.0599999996</v>
      </c>
    </row>
    <row r="995" spans="1:5" ht="27.75" customHeight="1">
      <c r="A995" s="939" t="s">
        <v>17056</v>
      </c>
      <c r="B995" s="2688" t="s">
        <v>17057</v>
      </c>
      <c r="C995" s="940">
        <v>16000</v>
      </c>
      <c r="D995" s="940">
        <v>0</v>
      </c>
      <c r="E995" s="2702">
        <f t="shared" si="15"/>
        <v>4458638.0599999996</v>
      </c>
    </row>
    <row r="996" spans="1:5" ht="27.75" customHeight="1">
      <c r="A996" s="939" t="s">
        <v>17058</v>
      </c>
      <c r="B996" s="2688" t="s">
        <v>17059</v>
      </c>
      <c r="C996" s="940">
        <v>33000</v>
      </c>
      <c r="D996" s="940">
        <v>0</v>
      </c>
      <c r="E996" s="2702">
        <f t="shared" si="15"/>
        <v>4491638.0599999996</v>
      </c>
    </row>
    <row r="997" spans="1:5" ht="27.75" customHeight="1">
      <c r="A997" s="932" t="s">
        <v>17060</v>
      </c>
      <c r="B997" s="924" t="s">
        <v>16154</v>
      </c>
      <c r="C997" s="925">
        <v>0</v>
      </c>
      <c r="D997" s="925">
        <v>1092500</v>
      </c>
      <c r="E997" s="2702">
        <f t="shared" si="15"/>
        <v>3399138.0599999996</v>
      </c>
    </row>
    <row r="998" spans="1:5" ht="27.75" customHeight="1">
      <c r="A998" s="932" t="s">
        <v>17061</v>
      </c>
      <c r="B998" s="924" t="s">
        <v>17062</v>
      </c>
      <c r="C998" s="925">
        <v>16000</v>
      </c>
      <c r="D998" s="925">
        <v>0</v>
      </c>
      <c r="E998" s="2702">
        <f t="shared" si="15"/>
        <v>3415138.0599999996</v>
      </c>
    </row>
    <row r="999" spans="1:5" ht="27.75" customHeight="1">
      <c r="A999" s="932" t="s">
        <v>17063</v>
      </c>
      <c r="B999" s="924" t="s">
        <v>17064</v>
      </c>
      <c r="C999" s="925">
        <v>16000</v>
      </c>
      <c r="D999" s="925">
        <v>0</v>
      </c>
      <c r="E999" s="2702">
        <f t="shared" si="15"/>
        <v>3431138.0599999996</v>
      </c>
    </row>
    <row r="1000" spans="1:5" ht="27.75" customHeight="1">
      <c r="A1000" s="932" t="s">
        <v>17065</v>
      </c>
      <c r="B1000" s="924" t="s">
        <v>8336</v>
      </c>
      <c r="C1000" s="925">
        <v>0</v>
      </c>
      <c r="D1000" s="925">
        <v>200</v>
      </c>
      <c r="E1000" s="2702">
        <f t="shared" si="15"/>
        <v>3430938.0599999996</v>
      </c>
    </row>
    <row r="1001" spans="1:5" ht="27.75" customHeight="1">
      <c r="A1001" s="932" t="s">
        <v>17066</v>
      </c>
      <c r="B1001" s="924" t="s">
        <v>17067</v>
      </c>
      <c r="C1001" s="925">
        <v>16000</v>
      </c>
      <c r="D1001" s="925">
        <v>0</v>
      </c>
      <c r="E1001" s="2702">
        <f t="shared" si="15"/>
        <v>3446938.0599999996</v>
      </c>
    </row>
    <row r="1002" spans="1:5" ht="27.75" customHeight="1">
      <c r="A1002" s="922" t="s">
        <v>17068</v>
      </c>
      <c r="B1002" s="922" t="s">
        <v>17069</v>
      </c>
      <c r="C1002" s="925">
        <v>42000</v>
      </c>
      <c r="D1002" s="925">
        <v>0</v>
      </c>
      <c r="E1002" s="2702">
        <f t="shared" si="15"/>
        <v>3488938.0599999996</v>
      </c>
    </row>
    <row r="1003" spans="1:5" ht="27.75" customHeight="1">
      <c r="A1003" s="922" t="s">
        <v>17070</v>
      </c>
      <c r="B1003" s="922" t="s">
        <v>17071</v>
      </c>
      <c r="C1003" s="925">
        <v>66000</v>
      </c>
      <c r="D1003" s="925">
        <v>0</v>
      </c>
      <c r="E1003" s="2702">
        <f t="shared" si="15"/>
        <v>3554938.0599999996</v>
      </c>
    </row>
    <row r="1004" spans="1:5" ht="27.75" customHeight="1">
      <c r="A1004" s="922" t="s">
        <v>17072</v>
      </c>
      <c r="B1004" s="922" t="s">
        <v>17073</v>
      </c>
      <c r="C1004" s="925">
        <v>16000</v>
      </c>
      <c r="D1004" s="925">
        <v>0</v>
      </c>
      <c r="E1004" s="2702">
        <f t="shared" si="15"/>
        <v>3570938.0599999996</v>
      </c>
    </row>
    <row r="1005" spans="1:5" ht="27.75" customHeight="1">
      <c r="A1005" s="922" t="s">
        <v>17074</v>
      </c>
      <c r="B1005" s="922" t="s">
        <v>16904</v>
      </c>
      <c r="C1005" s="925">
        <v>33000</v>
      </c>
      <c r="D1005" s="925">
        <v>0</v>
      </c>
      <c r="E1005" s="2702">
        <f t="shared" si="15"/>
        <v>3603938.0599999996</v>
      </c>
    </row>
    <row r="1006" spans="1:5" ht="27.75" customHeight="1">
      <c r="A1006" s="922" t="s">
        <v>17075</v>
      </c>
      <c r="B1006" s="922" t="s">
        <v>8336</v>
      </c>
      <c r="C1006" s="925">
        <v>0</v>
      </c>
      <c r="D1006" s="925">
        <v>250</v>
      </c>
      <c r="E1006" s="2702">
        <f t="shared" si="15"/>
        <v>3603688.0599999996</v>
      </c>
    </row>
    <row r="1007" spans="1:5" ht="27.75" customHeight="1">
      <c r="A1007" s="922" t="s">
        <v>17076</v>
      </c>
      <c r="B1007" s="922" t="s">
        <v>17077</v>
      </c>
      <c r="C1007" s="925">
        <v>33000</v>
      </c>
      <c r="D1007" s="925">
        <v>0</v>
      </c>
      <c r="E1007" s="2702">
        <f t="shared" si="15"/>
        <v>3636688.0599999996</v>
      </c>
    </row>
    <row r="1008" spans="1:5" ht="27.75" customHeight="1">
      <c r="A1008" s="922" t="s">
        <v>17078</v>
      </c>
      <c r="B1008" s="922" t="s">
        <v>17079</v>
      </c>
      <c r="C1008" s="925">
        <v>16000</v>
      </c>
      <c r="D1008" s="925">
        <v>0</v>
      </c>
      <c r="E1008" s="2702">
        <f t="shared" si="15"/>
        <v>3652688.0599999996</v>
      </c>
    </row>
    <row r="1009" spans="1:5" ht="27.75" customHeight="1">
      <c r="A1009" s="922" t="s">
        <v>17080</v>
      </c>
      <c r="B1009" s="922" t="s">
        <v>17081</v>
      </c>
      <c r="C1009" s="925">
        <v>16000</v>
      </c>
      <c r="D1009" s="925">
        <v>0</v>
      </c>
      <c r="E1009" s="2702">
        <f t="shared" si="15"/>
        <v>3668688.0599999996</v>
      </c>
    </row>
    <row r="1010" spans="1:5" ht="27.75" customHeight="1">
      <c r="A1010" s="922" t="s">
        <v>17082</v>
      </c>
      <c r="B1010" s="922" t="s">
        <v>17083</v>
      </c>
      <c r="C1010" s="925">
        <v>33000</v>
      </c>
      <c r="D1010" s="925">
        <v>0</v>
      </c>
      <c r="E1010" s="2702">
        <f t="shared" si="15"/>
        <v>3701688.0599999996</v>
      </c>
    </row>
    <row r="1011" spans="1:5" ht="27.75" customHeight="1">
      <c r="A1011" s="922" t="s">
        <v>17084</v>
      </c>
      <c r="B1011" s="922" t="s">
        <v>17085</v>
      </c>
      <c r="C1011" s="925">
        <v>108000</v>
      </c>
      <c r="D1011" s="925">
        <v>0</v>
      </c>
      <c r="E1011" s="2702">
        <f t="shared" si="15"/>
        <v>3809688.0599999996</v>
      </c>
    </row>
    <row r="1012" spans="1:5" ht="27.75" customHeight="1">
      <c r="A1012" s="922" t="s">
        <v>17086</v>
      </c>
      <c r="B1012" s="922" t="s">
        <v>8336</v>
      </c>
      <c r="C1012" s="925">
        <v>0</v>
      </c>
      <c r="D1012" s="925">
        <v>250</v>
      </c>
      <c r="E1012" s="2702">
        <f t="shared" si="15"/>
        <v>3809438.0599999996</v>
      </c>
    </row>
    <row r="1013" spans="1:5" ht="27.75" customHeight="1">
      <c r="A1013" s="922" t="s">
        <v>17087</v>
      </c>
      <c r="B1013" s="922" t="s">
        <v>17088</v>
      </c>
      <c r="C1013" s="925">
        <v>99000</v>
      </c>
      <c r="D1013" s="925">
        <v>0</v>
      </c>
      <c r="E1013" s="2702">
        <f t="shared" si="15"/>
        <v>3908438.0599999996</v>
      </c>
    </row>
    <row r="1014" spans="1:5" ht="27.75" customHeight="1">
      <c r="A1014" s="922" t="s">
        <v>17089</v>
      </c>
      <c r="B1014" s="922" t="s">
        <v>17090</v>
      </c>
      <c r="C1014" s="925">
        <v>42000</v>
      </c>
      <c r="D1014" s="925">
        <v>0</v>
      </c>
      <c r="E1014" s="2702">
        <f t="shared" si="15"/>
        <v>3950438.0599999996</v>
      </c>
    </row>
    <row r="1015" spans="1:5" ht="27.75" customHeight="1">
      <c r="A1015" s="922" t="s">
        <v>17091</v>
      </c>
      <c r="B1015" s="922" t="s">
        <v>10134</v>
      </c>
      <c r="C1015" s="925">
        <v>99000</v>
      </c>
      <c r="D1015" s="925">
        <v>0</v>
      </c>
      <c r="E1015" s="2702">
        <f t="shared" si="15"/>
        <v>4049438.0599999996</v>
      </c>
    </row>
    <row r="1016" spans="1:5" ht="27.75" customHeight="1">
      <c r="A1016" s="922" t="s">
        <v>17092</v>
      </c>
      <c r="B1016" s="922" t="s">
        <v>17093</v>
      </c>
      <c r="C1016" s="925">
        <v>99000</v>
      </c>
      <c r="D1016" s="925">
        <v>0</v>
      </c>
      <c r="E1016" s="2702">
        <f t="shared" si="15"/>
        <v>4148438.0599999996</v>
      </c>
    </row>
    <row r="1017" spans="1:5" ht="27.75" customHeight="1">
      <c r="A1017" s="922" t="s">
        <v>17094</v>
      </c>
      <c r="B1017" s="922" t="s">
        <v>17095</v>
      </c>
      <c r="C1017" s="925">
        <v>33000</v>
      </c>
      <c r="D1017" s="925">
        <v>0</v>
      </c>
      <c r="E1017" s="2702">
        <f t="shared" si="15"/>
        <v>4181438.0599999996</v>
      </c>
    </row>
    <row r="1018" spans="1:5" ht="27.75" customHeight="1">
      <c r="A1018" s="922" t="s">
        <v>17096</v>
      </c>
      <c r="B1018" s="922" t="s">
        <v>17097</v>
      </c>
      <c r="C1018" s="925">
        <v>99000</v>
      </c>
      <c r="D1018" s="925">
        <v>0</v>
      </c>
      <c r="E1018" s="2702">
        <f t="shared" si="15"/>
        <v>4280438.0599999996</v>
      </c>
    </row>
    <row r="1019" spans="1:5" ht="27.75" customHeight="1">
      <c r="A1019" s="922" t="s">
        <v>17098</v>
      </c>
      <c r="B1019" s="922" t="s">
        <v>17099</v>
      </c>
      <c r="C1019" s="925">
        <v>99000</v>
      </c>
      <c r="D1019" s="925">
        <v>0</v>
      </c>
      <c r="E1019" s="2702">
        <f t="shared" si="15"/>
        <v>4379438.0599999996</v>
      </c>
    </row>
    <row r="1020" spans="1:5" ht="27.75" customHeight="1">
      <c r="A1020" s="922" t="s">
        <v>17100</v>
      </c>
      <c r="B1020" s="922" t="s">
        <v>17101</v>
      </c>
      <c r="C1020" s="925">
        <v>33000</v>
      </c>
      <c r="D1020" s="925">
        <v>0</v>
      </c>
      <c r="E1020" s="2702">
        <f t="shared" si="15"/>
        <v>4412438.0599999996</v>
      </c>
    </row>
    <row r="1021" spans="1:5" ht="27.75" customHeight="1">
      <c r="A1021" s="922" t="s">
        <v>17102</v>
      </c>
      <c r="B1021" s="922" t="s">
        <v>17103</v>
      </c>
      <c r="C1021" s="925">
        <v>16000</v>
      </c>
      <c r="D1021" s="925">
        <v>0</v>
      </c>
      <c r="E1021" s="2702">
        <f t="shared" si="15"/>
        <v>4428438.0599999996</v>
      </c>
    </row>
    <row r="1022" spans="1:5" ht="27.75" customHeight="1">
      <c r="A1022" s="922" t="s">
        <v>17104</v>
      </c>
      <c r="B1022" s="922" t="s">
        <v>17105</v>
      </c>
      <c r="C1022" s="925">
        <v>99000</v>
      </c>
      <c r="D1022" s="925">
        <v>0</v>
      </c>
      <c r="E1022" s="2702">
        <f t="shared" si="15"/>
        <v>4527438.0599999996</v>
      </c>
    </row>
    <row r="1023" spans="1:5" ht="27.75" customHeight="1">
      <c r="A1023" s="922" t="s">
        <v>17106</v>
      </c>
      <c r="B1023" s="922" t="s">
        <v>17107</v>
      </c>
      <c r="C1023" s="925">
        <v>16000</v>
      </c>
      <c r="D1023" s="925">
        <v>0</v>
      </c>
      <c r="E1023" s="2702">
        <f t="shared" si="15"/>
        <v>4543438.0599999996</v>
      </c>
    </row>
    <row r="1024" spans="1:5" ht="27.75" customHeight="1">
      <c r="A1024" s="922" t="s">
        <v>10145</v>
      </c>
      <c r="B1024" s="922" t="s">
        <v>8336</v>
      </c>
      <c r="C1024" s="925">
        <v>0</v>
      </c>
      <c r="D1024" s="925">
        <v>550</v>
      </c>
      <c r="E1024" s="2702">
        <f t="shared" si="15"/>
        <v>4542888.0599999996</v>
      </c>
    </row>
    <row r="1025" spans="1:5" ht="27.75" customHeight="1">
      <c r="A1025" s="922" t="s">
        <v>17108</v>
      </c>
      <c r="B1025" s="922" t="s">
        <v>17109</v>
      </c>
      <c r="C1025" s="925">
        <v>99000</v>
      </c>
      <c r="D1025" s="925">
        <v>0</v>
      </c>
      <c r="E1025" s="2702">
        <f t="shared" si="15"/>
        <v>4641888.0599999996</v>
      </c>
    </row>
    <row r="1026" spans="1:5" ht="27.75" customHeight="1">
      <c r="A1026" s="922" t="s">
        <v>17110</v>
      </c>
      <c r="B1026" s="922" t="s">
        <v>17111</v>
      </c>
      <c r="C1026" s="925">
        <v>0</v>
      </c>
      <c r="D1026" s="925">
        <v>116</v>
      </c>
      <c r="E1026" s="2702">
        <f t="shared" si="15"/>
        <v>4641772.0599999996</v>
      </c>
    </row>
    <row r="1027" spans="1:5" ht="27.75" customHeight="1">
      <c r="A1027" s="922" t="s">
        <v>17112</v>
      </c>
      <c r="B1027" s="922" t="s">
        <v>17113</v>
      </c>
      <c r="C1027" s="925">
        <v>33000</v>
      </c>
      <c r="D1027" s="925">
        <v>0</v>
      </c>
      <c r="E1027" s="2702">
        <f t="shared" si="15"/>
        <v>4674772.0599999996</v>
      </c>
    </row>
    <row r="1028" spans="1:5" ht="27.75" customHeight="1">
      <c r="A1028" s="922" t="s">
        <v>17114</v>
      </c>
      <c r="B1028" s="922" t="s">
        <v>17115</v>
      </c>
      <c r="C1028" s="925">
        <v>33000</v>
      </c>
      <c r="D1028" s="925">
        <v>0</v>
      </c>
      <c r="E1028" s="2702">
        <f t="shared" si="15"/>
        <v>4707772.0599999996</v>
      </c>
    </row>
    <row r="1029" spans="1:5" ht="27.75" customHeight="1">
      <c r="A1029" s="922" t="s">
        <v>17116</v>
      </c>
      <c r="B1029" s="922" t="s">
        <v>17117</v>
      </c>
      <c r="C1029" s="925">
        <v>42000</v>
      </c>
      <c r="D1029" s="925">
        <v>0</v>
      </c>
      <c r="E1029" s="2702">
        <f t="shared" ref="E1029:E1092" si="16">E1028-D1029+C1029</f>
        <v>4749772.0599999996</v>
      </c>
    </row>
    <row r="1030" spans="1:5" ht="27.75" customHeight="1">
      <c r="A1030" s="922" t="s">
        <v>17118</v>
      </c>
      <c r="B1030" s="922" t="s">
        <v>17119</v>
      </c>
      <c r="C1030" s="925">
        <v>0</v>
      </c>
      <c r="D1030" s="925">
        <v>1127175</v>
      </c>
      <c r="E1030" s="2702">
        <f t="shared" si="16"/>
        <v>3622597.0599999996</v>
      </c>
    </row>
    <row r="1031" spans="1:5" ht="27.75" customHeight="1">
      <c r="A1031" s="922" t="s">
        <v>17120</v>
      </c>
      <c r="B1031" s="922" t="s">
        <v>17121</v>
      </c>
      <c r="C1031" s="925">
        <v>17000</v>
      </c>
      <c r="D1031" s="925">
        <v>0</v>
      </c>
      <c r="E1031" s="2702">
        <f t="shared" si="16"/>
        <v>3639597.0599999996</v>
      </c>
    </row>
    <row r="1032" spans="1:5" ht="27.75" customHeight="1">
      <c r="A1032" s="922" t="s">
        <v>17122</v>
      </c>
      <c r="B1032" s="922" t="s">
        <v>17123</v>
      </c>
      <c r="C1032" s="925">
        <v>33000</v>
      </c>
      <c r="D1032" s="925">
        <v>0</v>
      </c>
      <c r="E1032" s="2702">
        <f t="shared" si="16"/>
        <v>3672597.0599999996</v>
      </c>
    </row>
    <row r="1033" spans="1:5" ht="27.75" customHeight="1">
      <c r="A1033" s="922" t="s">
        <v>17124</v>
      </c>
      <c r="B1033" s="922" t="s">
        <v>17125</v>
      </c>
      <c r="C1033" s="925">
        <v>33000</v>
      </c>
      <c r="D1033" s="925">
        <v>0</v>
      </c>
      <c r="E1033" s="2702">
        <f t="shared" si="16"/>
        <v>3705597.0599999996</v>
      </c>
    </row>
    <row r="1034" spans="1:5" ht="27.75" customHeight="1">
      <c r="A1034" s="922" t="s">
        <v>17126</v>
      </c>
      <c r="B1034" s="922" t="s">
        <v>17127</v>
      </c>
      <c r="C1034" s="925">
        <v>16000</v>
      </c>
      <c r="D1034" s="925">
        <v>0</v>
      </c>
      <c r="E1034" s="2702">
        <f t="shared" si="16"/>
        <v>3721597.0599999996</v>
      </c>
    </row>
    <row r="1035" spans="1:5" ht="27.75" customHeight="1">
      <c r="A1035" s="922" t="s">
        <v>17128</v>
      </c>
      <c r="B1035" s="922" t="s">
        <v>17129</v>
      </c>
      <c r="C1035" s="925">
        <v>99000</v>
      </c>
      <c r="D1035" s="925">
        <v>0</v>
      </c>
      <c r="E1035" s="2702">
        <f t="shared" si="16"/>
        <v>3820597.0599999996</v>
      </c>
    </row>
    <row r="1036" spans="1:5" ht="27.75" customHeight="1">
      <c r="A1036" s="922" t="s">
        <v>17130</v>
      </c>
      <c r="B1036" s="922" t="s">
        <v>8438</v>
      </c>
      <c r="C1036" s="925">
        <v>0</v>
      </c>
      <c r="D1036" s="925">
        <v>52.5</v>
      </c>
      <c r="E1036" s="2702">
        <f t="shared" si="16"/>
        <v>3820544.5599999996</v>
      </c>
    </row>
    <row r="1037" spans="1:5" ht="27.75" customHeight="1">
      <c r="A1037" s="922" t="s">
        <v>17130</v>
      </c>
      <c r="B1037" s="922" t="s">
        <v>8570</v>
      </c>
      <c r="C1037" s="925">
        <v>0</v>
      </c>
      <c r="D1037" s="2723">
        <v>500000</v>
      </c>
      <c r="E1037" s="2702">
        <f t="shared" si="16"/>
        <v>3320544.5599999996</v>
      </c>
    </row>
    <row r="1038" spans="1:5" ht="27.75" customHeight="1">
      <c r="A1038" s="922" t="s">
        <v>10152</v>
      </c>
      <c r="B1038" s="922" t="s">
        <v>10153</v>
      </c>
      <c r="C1038" s="2723">
        <v>500000</v>
      </c>
      <c r="D1038" s="925">
        <v>0</v>
      </c>
      <c r="E1038" s="2702">
        <f t="shared" si="16"/>
        <v>3820544.5599999996</v>
      </c>
    </row>
    <row r="1039" spans="1:5" ht="27.75" customHeight="1">
      <c r="A1039" s="922" t="s">
        <v>17131</v>
      </c>
      <c r="B1039" s="922" t="s">
        <v>8438</v>
      </c>
      <c r="C1039" s="925">
        <v>0</v>
      </c>
      <c r="D1039" s="925">
        <v>52.5</v>
      </c>
      <c r="E1039" s="2702">
        <f t="shared" si="16"/>
        <v>3820492.0599999996</v>
      </c>
    </row>
    <row r="1040" spans="1:5" ht="27.75" customHeight="1">
      <c r="A1040" s="922" t="s">
        <v>17131</v>
      </c>
      <c r="B1040" s="922" t="s">
        <v>8570</v>
      </c>
      <c r="C1040" s="925">
        <v>0</v>
      </c>
      <c r="D1040" s="2727">
        <v>2100000</v>
      </c>
      <c r="E1040" s="2702">
        <f t="shared" si="16"/>
        <v>1720492.0599999996</v>
      </c>
    </row>
    <row r="1041" spans="1:5" ht="27.75" customHeight="1">
      <c r="A1041" s="922" t="s">
        <v>17132</v>
      </c>
      <c r="B1041" s="922" t="s">
        <v>17133</v>
      </c>
      <c r="C1041" s="925">
        <v>42000</v>
      </c>
      <c r="D1041" s="925">
        <v>0</v>
      </c>
      <c r="E1041" s="2702">
        <f t="shared" si="16"/>
        <v>1762492.0599999996</v>
      </c>
    </row>
    <row r="1042" spans="1:5" ht="27.75" customHeight="1">
      <c r="A1042" s="922" t="s">
        <v>17134</v>
      </c>
      <c r="B1042" s="922" t="s">
        <v>17135</v>
      </c>
      <c r="C1042" s="925">
        <v>99000</v>
      </c>
      <c r="D1042" s="925">
        <v>0</v>
      </c>
      <c r="E1042" s="2702">
        <f t="shared" si="16"/>
        <v>1861492.0599999996</v>
      </c>
    </row>
    <row r="1043" spans="1:5" ht="27.75" customHeight="1">
      <c r="A1043" s="922" t="s">
        <v>17136</v>
      </c>
      <c r="B1043" s="922" t="s">
        <v>8478</v>
      </c>
      <c r="C1043" s="925">
        <v>0</v>
      </c>
      <c r="D1043" s="925">
        <v>5060.6499999999996</v>
      </c>
      <c r="E1043" s="2702">
        <f t="shared" si="16"/>
        <v>1856431.4099999997</v>
      </c>
    </row>
    <row r="1044" spans="1:5" ht="27.75" customHeight="1">
      <c r="A1044" s="922" t="s">
        <v>17137</v>
      </c>
      <c r="B1044" s="922" t="s">
        <v>16834</v>
      </c>
      <c r="C1044" s="925">
        <v>33000</v>
      </c>
      <c r="D1044" s="925">
        <v>0</v>
      </c>
      <c r="E1044" s="2702">
        <f t="shared" si="16"/>
        <v>1889431.4099999997</v>
      </c>
    </row>
    <row r="1045" spans="1:5" ht="27.75" customHeight="1">
      <c r="A1045" s="922" t="s">
        <v>17138</v>
      </c>
      <c r="B1045" s="922" t="s">
        <v>17139</v>
      </c>
      <c r="C1045" s="925">
        <v>66000</v>
      </c>
      <c r="D1045" s="925">
        <v>0</v>
      </c>
      <c r="E1045" s="2702">
        <f t="shared" si="16"/>
        <v>1955431.4099999997</v>
      </c>
    </row>
    <row r="1046" spans="1:5" ht="27.75" customHeight="1">
      <c r="A1046" s="922" t="s">
        <v>17140</v>
      </c>
      <c r="B1046" s="922" t="s">
        <v>8336</v>
      </c>
      <c r="C1046" s="925">
        <v>0</v>
      </c>
      <c r="D1046" s="925">
        <v>650</v>
      </c>
      <c r="E1046" s="2702">
        <f t="shared" si="16"/>
        <v>1954781.4099999997</v>
      </c>
    </row>
    <row r="1047" spans="1:5" ht="27.75" customHeight="1">
      <c r="A1047" s="922" t="s">
        <v>17141</v>
      </c>
      <c r="B1047" s="922" t="s">
        <v>17142</v>
      </c>
      <c r="C1047" s="925">
        <v>16000</v>
      </c>
      <c r="D1047" s="925">
        <v>0</v>
      </c>
      <c r="E1047" s="2702">
        <f t="shared" si="16"/>
        <v>1970781.4099999997</v>
      </c>
    </row>
    <row r="1048" spans="1:5" ht="27.75" customHeight="1">
      <c r="A1048" s="922" t="s">
        <v>17143</v>
      </c>
      <c r="B1048" s="922" t="s">
        <v>17144</v>
      </c>
      <c r="C1048" s="925">
        <v>16000</v>
      </c>
      <c r="D1048" s="925">
        <v>0</v>
      </c>
      <c r="E1048" s="2702">
        <f t="shared" si="16"/>
        <v>1986781.4099999997</v>
      </c>
    </row>
    <row r="1049" spans="1:5" ht="27.75" customHeight="1">
      <c r="A1049" s="922" t="s">
        <v>17145</v>
      </c>
      <c r="B1049" s="922" t="s">
        <v>16158</v>
      </c>
      <c r="C1049" s="925">
        <v>99000</v>
      </c>
      <c r="D1049" s="925">
        <v>0</v>
      </c>
      <c r="E1049" s="2702">
        <f t="shared" si="16"/>
        <v>2085781.4099999997</v>
      </c>
    </row>
    <row r="1050" spans="1:5" ht="27.75" customHeight="1">
      <c r="A1050" s="922" t="s">
        <v>17146</v>
      </c>
      <c r="B1050" s="922" t="s">
        <v>17147</v>
      </c>
      <c r="C1050" s="925">
        <v>99000</v>
      </c>
      <c r="D1050" s="925">
        <v>0</v>
      </c>
      <c r="E1050" s="2702">
        <f t="shared" si="16"/>
        <v>2184781.4099999997</v>
      </c>
    </row>
    <row r="1051" spans="1:5" ht="27.75" customHeight="1">
      <c r="A1051" s="922" t="s">
        <v>17148</v>
      </c>
      <c r="B1051" s="922" t="s">
        <v>17149</v>
      </c>
      <c r="C1051" s="925">
        <v>16000</v>
      </c>
      <c r="D1051" s="925">
        <v>0</v>
      </c>
      <c r="E1051" s="2702">
        <f t="shared" si="16"/>
        <v>2200781.4099999997</v>
      </c>
    </row>
    <row r="1052" spans="1:5" ht="27.75" customHeight="1">
      <c r="A1052" s="944" t="s">
        <v>17150</v>
      </c>
      <c r="B1052" s="944" t="s">
        <v>17151</v>
      </c>
      <c r="C1052" s="925">
        <v>33000</v>
      </c>
      <c r="D1052" s="925">
        <v>0</v>
      </c>
      <c r="E1052" s="2702">
        <f t="shared" si="16"/>
        <v>2233781.4099999997</v>
      </c>
    </row>
    <row r="1053" spans="1:5" ht="27.75" customHeight="1">
      <c r="A1053" s="944" t="s">
        <v>17152</v>
      </c>
      <c r="B1053" s="944" t="s">
        <v>17153</v>
      </c>
      <c r="C1053" s="925">
        <v>42000</v>
      </c>
      <c r="D1053" s="925">
        <v>0</v>
      </c>
      <c r="E1053" s="2702">
        <f t="shared" si="16"/>
        <v>2275781.4099999997</v>
      </c>
    </row>
    <row r="1054" spans="1:5" ht="27.75" customHeight="1">
      <c r="A1054" s="944" t="s">
        <v>17154</v>
      </c>
      <c r="B1054" s="944" t="s">
        <v>17155</v>
      </c>
      <c r="C1054" s="925">
        <v>42000</v>
      </c>
      <c r="D1054" s="925">
        <v>0</v>
      </c>
      <c r="E1054" s="2702">
        <f t="shared" si="16"/>
        <v>2317781.4099999997</v>
      </c>
    </row>
    <row r="1055" spans="1:5" ht="27.75" customHeight="1">
      <c r="A1055" s="944" t="s">
        <v>17156</v>
      </c>
      <c r="B1055" s="944" t="s">
        <v>8438</v>
      </c>
      <c r="C1055" s="925">
        <v>0</v>
      </c>
      <c r="D1055" s="925">
        <v>52.5</v>
      </c>
      <c r="E1055" s="2702">
        <f t="shared" si="16"/>
        <v>2317728.9099999997</v>
      </c>
    </row>
    <row r="1056" spans="1:5" ht="27.75" customHeight="1">
      <c r="A1056" s="944" t="s">
        <v>17156</v>
      </c>
      <c r="B1056" s="944" t="s">
        <v>8570</v>
      </c>
      <c r="C1056" s="925">
        <v>0</v>
      </c>
      <c r="D1056" s="925">
        <v>500000</v>
      </c>
      <c r="E1056" s="2702">
        <f t="shared" si="16"/>
        <v>1817728.9099999997</v>
      </c>
    </row>
    <row r="1057" spans="1:5" ht="27.75" customHeight="1">
      <c r="A1057" s="944" t="s">
        <v>17157</v>
      </c>
      <c r="B1057" s="944" t="s">
        <v>8336</v>
      </c>
      <c r="C1057" s="925">
        <v>0</v>
      </c>
      <c r="D1057" s="925">
        <v>400</v>
      </c>
      <c r="E1057" s="2702">
        <f t="shared" si="16"/>
        <v>1817328.9099999997</v>
      </c>
    </row>
    <row r="1058" spans="1:5" ht="27.75" customHeight="1">
      <c r="A1058" s="944" t="s">
        <v>17158</v>
      </c>
      <c r="B1058" s="944" t="s">
        <v>17159</v>
      </c>
      <c r="C1058" s="925">
        <v>33000</v>
      </c>
      <c r="D1058" s="925">
        <v>0</v>
      </c>
      <c r="E1058" s="2702">
        <f t="shared" si="16"/>
        <v>1850328.9099999997</v>
      </c>
    </row>
    <row r="1059" spans="1:5" ht="27.75" customHeight="1">
      <c r="A1059" s="944" t="s">
        <v>17160</v>
      </c>
      <c r="B1059" s="944" t="s">
        <v>17161</v>
      </c>
      <c r="C1059" s="925">
        <v>16000</v>
      </c>
      <c r="D1059" s="925">
        <v>0</v>
      </c>
      <c r="E1059" s="2702">
        <f t="shared" si="16"/>
        <v>1866328.9099999997</v>
      </c>
    </row>
    <row r="1060" spans="1:5" ht="27.75" customHeight="1">
      <c r="A1060" s="944" t="s">
        <v>17162</v>
      </c>
      <c r="B1060" s="944" t="s">
        <v>17163</v>
      </c>
      <c r="C1060" s="925">
        <v>33000</v>
      </c>
      <c r="D1060" s="925">
        <v>0</v>
      </c>
      <c r="E1060" s="2702">
        <f t="shared" si="16"/>
        <v>1899328.9099999997</v>
      </c>
    </row>
    <row r="1061" spans="1:5" ht="27.75" customHeight="1">
      <c r="A1061" s="944" t="s">
        <v>17164</v>
      </c>
      <c r="B1061" s="944" t="s">
        <v>17165</v>
      </c>
      <c r="C1061" s="925">
        <v>66000</v>
      </c>
      <c r="D1061" s="925">
        <v>0</v>
      </c>
      <c r="E1061" s="2702">
        <f t="shared" si="16"/>
        <v>1965328.9099999997</v>
      </c>
    </row>
    <row r="1062" spans="1:5" ht="27.75" customHeight="1">
      <c r="A1062" s="944" t="s">
        <v>17166</v>
      </c>
      <c r="B1062" s="944" t="s">
        <v>17167</v>
      </c>
      <c r="C1062" s="925">
        <v>99000</v>
      </c>
      <c r="D1062" s="925">
        <v>0</v>
      </c>
      <c r="E1062" s="2702">
        <f t="shared" si="16"/>
        <v>2064328.9099999997</v>
      </c>
    </row>
    <row r="1063" spans="1:5" ht="27.75" customHeight="1">
      <c r="A1063" s="944" t="s">
        <v>17168</v>
      </c>
      <c r="B1063" s="944" t="s">
        <v>17169</v>
      </c>
      <c r="C1063" s="925">
        <v>17000</v>
      </c>
      <c r="D1063" s="925">
        <v>0</v>
      </c>
      <c r="E1063" s="2702">
        <f t="shared" si="16"/>
        <v>2081328.9099999997</v>
      </c>
    </row>
    <row r="1064" spans="1:5" ht="27.75" customHeight="1">
      <c r="A1064" s="944" t="s">
        <v>17170</v>
      </c>
      <c r="B1064" s="944" t="s">
        <v>17171</v>
      </c>
      <c r="C1064" s="925">
        <v>16000</v>
      </c>
      <c r="D1064" s="925">
        <v>0</v>
      </c>
      <c r="E1064" s="2702">
        <f t="shared" si="16"/>
        <v>2097328.9099999997</v>
      </c>
    </row>
    <row r="1065" spans="1:5" ht="27.75" customHeight="1">
      <c r="A1065" s="944" t="s">
        <v>17172</v>
      </c>
      <c r="B1065" s="944" t="s">
        <v>17173</v>
      </c>
      <c r="C1065" s="925">
        <v>33000</v>
      </c>
      <c r="D1065" s="925">
        <v>0</v>
      </c>
      <c r="E1065" s="2702">
        <f t="shared" si="16"/>
        <v>2130328.9099999997</v>
      </c>
    </row>
    <row r="1066" spans="1:5" ht="27.75" customHeight="1">
      <c r="A1066" s="944" t="s">
        <v>17174</v>
      </c>
      <c r="B1066" s="944" t="s">
        <v>17175</v>
      </c>
      <c r="C1066" s="925">
        <v>20000</v>
      </c>
      <c r="D1066" s="925">
        <v>0</v>
      </c>
      <c r="E1066" s="2702">
        <f t="shared" si="16"/>
        <v>2150328.9099999997</v>
      </c>
    </row>
    <row r="1067" spans="1:5" ht="27.75" customHeight="1">
      <c r="A1067" s="944" t="s">
        <v>17176</v>
      </c>
      <c r="B1067" s="944" t="s">
        <v>17177</v>
      </c>
      <c r="C1067" s="925">
        <v>42000</v>
      </c>
      <c r="D1067" s="925">
        <v>0</v>
      </c>
      <c r="E1067" s="2702">
        <f t="shared" si="16"/>
        <v>2192328.9099999997</v>
      </c>
    </row>
    <row r="1068" spans="1:5" ht="27.75" customHeight="1">
      <c r="A1068" s="944" t="s">
        <v>17178</v>
      </c>
      <c r="B1068" s="944" t="s">
        <v>17179</v>
      </c>
      <c r="C1068" s="925">
        <v>42000</v>
      </c>
      <c r="D1068" s="925">
        <v>0</v>
      </c>
      <c r="E1068" s="2702">
        <f t="shared" si="16"/>
        <v>2234328.9099999997</v>
      </c>
    </row>
    <row r="1069" spans="1:5" ht="27.75" customHeight="1">
      <c r="A1069" s="944" t="s">
        <v>17180</v>
      </c>
      <c r="B1069" s="944" t="s">
        <v>8336</v>
      </c>
      <c r="C1069" s="925">
        <v>0</v>
      </c>
      <c r="D1069" s="925">
        <v>550</v>
      </c>
      <c r="E1069" s="2702">
        <f t="shared" si="16"/>
        <v>2233778.9099999997</v>
      </c>
    </row>
    <row r="1070" spans="1:5" ht="27.75" customHeight="1">
      <c r="A1070" s="944" t="s">
        <v>17181</v>
      </c>
      <c r="B1070" s="944" t="s">
        <v>17182</v>
      </c>
      <c r="C1070" s="925">
        <v>80000</v>
      </c>
      <c r="D1070" s="925">
        <v>0</v>
      </c>
      <c r="E1070" s="2702">
        <f t="shared" si="16"/>
        <v>2313778.9099999997</v>
      </c>
    </row>
    <row r="1071" spans="1:5" ht="27.75" customHeight="1">
      <c r="A1071" s="944" t="s">
        <v>17183</v>
      </c>
      <c r="B1071" s="944" t="s">
        <v>17184</v>
      </c>
      <c r="C1071" s="925">
        <v>16000</v>
      </c>
      <c r="D1071" s="925">
        <v>0</v>
      </c>
      <c r="E1071" s="2702">
        <f t="shared" si="16"/>
        <v>2329778.9099999997</v>
      </c>
    </row>
    <row r="1072" spans="1:5" ht="27.75" customHeight="1">
      <c r="A1072" s="944" t="s">
        <v>17185</v>
      </c>
      <c r="B1072" s="944" t="s">
        <v>17186</v>
      </c>
      <c r="C1072" s="925">
        <v>33000</v>
      </c>
      <c r="D1072" s="925">
        <v>0</v>
      </c>
      <c r="E1072" s="2702">
        <f t="shared" si="16"/>
        <v>2362778.9099999997</v>
      </c>
    </row>
    <row r="1073" spans="1:5" ht="27.75" customHeight="1">
      <c r="A1073" s="944" t="s">
        <v>17187</v>
      </c>
      <c r="B1073" s="944" t="s">
        <v>17188</v>
      </c>
      <c r="C1073" s="925">
        <v>99000</v>
      </c>
      <c r="D1073" s="925">
        <v>0</v>
      </c>
      <c r="E1073" s="2702">
        <f t="shared" si="16"/>
        <v>2461778.9099999997</v>
      </c>
    </row>
    <row r="1074" spans="1:5" ht="27.75" customHeight="1">
      <c r="A1074" s="944" t="s">
        <v>17189</v>
      </c>
      <c r="B1074" s="944" t="s">
        <v>17190</v>
      </c>
      <c r="C1074" s="925">
        <v>33000</v>
      </c>
      <c r="D1074" s="925">
        <v>0</v>
      </c>
      <c r="E1074" s="2702">
        <f t="shared" si="16"/>
        <v>2494778.9099999997</v>
      </c>
    </row>
    <row r="1075" spans="1:5" ht="27.75" customHeight="1">
      <c r="A1075" s="944" t="s">
        <v>17191</v>
      </c>
      <c r="B1075" s="944" t="s">
        <v>17192</v>
      </c>
      <c r="C1075" s="925">
        <v>33000</v>
      </c>
      <c r="D1075" s="925">
        <v>0</v>
      </c>
      <c r="E1075" s="2702">
        <f t="shared" si="16"/>
        <v>2527778.9099999997</v>
      </c>
    </row>
    <row r="1076" spans="1:5" ht="27.75" customHeight="1">
      <c r="A1076" s="944" t="s">
        <v>17193</v>
      </c>
      <c r="B1076" s="944" t="s">
        <v>17194</v>
      </c>
      <c r="C1076" s="925">
        <v>16000</v>
      </c>
      <c r="D1076" s="925">
        <v>0</v>
      </c>
      <c r="E1076" s="2702">
        <f t="shared" si="16"/>
        <v>2543778.9099999997</v>
      </c>
    </row>
    <row r="1077" spans="1:5" ht="27.75" customHeight="1">
      <c r="A1077" s="944" t="s">
        <v>17195</v>
      </c>
      <c r="B1077" s="944" t="s">
        <v>17196</v>
      </c>
      <c r="C1077" s="925">
        <v>42000</v>
      </c>
      <c r="D1077" s="925">
        <v>0</v>
      </c>
      <c r="E1077" s="2702">
        <f t="shared" si="16"/>
        <v>2585778.9099999997</v>
      </c>
    </row>
    <row r="1078" spans="1:5" ht="27.75" customHeight="1">
      <c r="A1078" s="944" t="s">
        <v>17197</v>
      </c>
      <c r="B1078" s="944" t="s">
        <v>17198</v>
      </c>
      <c r="C1078" s="925">
        <v>42000</v>
      </c>
      <c r="D1078" s="925">
        <v>0</v>
      </c>
      <c r="E1078" s="2702">
        <f t="shared" si="16"/>
        <v>2627778.9099999997</v>
      </c>
    </row>
    <row r="1079" spans="1:5" ht="27.75" customHeight="1">
      <c r="A1079" s="944" t="s">
        <v>17199</v>
      </c>
      <c r="B1079" s="944" t="s">
        <v>17200</v>
      </c>
      <c r="C1079" s="925">
        <v>16000</v>
      </c>
      <c r="D1079" s="925">
        <v>0</v>
      </c>
      <c r="E1079" s="2702">
        <f t="shared" si="16"/>
        <v>2643778.9099999997</v>
      </c>
    </row>
    <row r="1080" spans="1:5" ht="27.75" customHeight="1">
      <c r="A1080" s="944" t="s">
        <v>17201</v>
      </c>
      <c r="B1080" s="944" t="s">
        <v>8336</v>
      </c>
      <c r="C1080" s="925">
        <v>0</v>
      </c>
      <c r="D1080" s="925">
        <v>500</v>
      </c>
      <c r="E1080" s="2702">
        <f t="shared" si="16"/>
        <v>2643278.9099999997</v>
      </c>
    </row>
    <row r="1081" spans="1:5" ht="27.75" customHeight="1">
      <c r="A1081" s="944" t="s">
        <v>17202</v>
      </c>
      <c r="B1081" s="944" t="s">
        <v>17203</v>
      </c>
      <c r="C1081" s="925">
        <v>75000</v>
      </c>
      <c r="D1081" s="925">
        <v>0</v>
      </c>
      <c r="E1081" s="2702">
        <f t="shared" si="16"/>
        <v>2718278.9099999997</v>
      </c>
    </row>
    <row r="1082" spans="1:5" ht="27.75" customHeight="1">
      <c r="A1082" s="944" t="s">
        <v>17204</v>
      </c>
      <c r="B1082" s="944" t="s">
        <v>17205</v>
      </c>
      <c r="C1082" s="925">
        <v>5000</v>
      </c>
      <c r="D1082" s="925">
        <v>0</v>
      </c>
      <c r="E1082" s="2702">
        <f t="shared" si="16"/>
        <v>2723278.9099999997</v>
      </c>
    </row>
    <row r="1083" spans="1:5" ht="27.75" customHeight="1">
      <c r="A1083" s="944" t="s">
        <v>17206</v>
      </c>
      <c r="B1083" s="944" t="s">
        <v>17207</v>
      </c>
      <c r="C1083" s="925">
        <v>66000</v>
      </c>
      <c r="D1083" s="925">
        <v>0</v>
      </c>
      <c r="E1083" s="2702">
        <f t="shared" si="16"/>
        <v>2789278.9099999997</v>
      </c>
    </row>
    <row r="1084" spans="1:5" ht="27.75" customHeight="1">
      <c r="A1084" s="944" t="s">
        <v>17208</v>
      </c>
      <c r="B1084" s="944" t="s">
        <v>17209</v>
      </c>
      <c r="C1084" s="925">
        <v>99000</v>
      </c>
      <c r="D1084" s="925">
        <v>0</v>
      </c>
      <c r="E1084" s="2702">
        <f t="shared" si="16"/>
        <v>2888278.9099999997</v>
      </c>
    </row>
    <row r="1085" spans="1:5" ht="27.75" customHeight="1">
      <c r="A1085" s="944" t="s">
        <v>17210</v>
      </c>
      <c r="B1085" s="944" t="s">
        <v>17211</v>
      </c>
      <c r="C1085" s="925">
        <v>42000</v>
      </c>
      <c r="D1085" s="925">
        <v>0</v>
      </c>
      <c r="E1085" s="2702">
        <f t="shared" si="16"/>
        <v>2930278.9099999997</v>
      </c>
    </row>
    <row r="1086" spans="1:5" ht="27.75" customHeight="1">
      <c r="A1086" s="944" t="s">
        <v>17212</v>
      </c>
      <c r="B1086" s="944" t="s">
        <v>17213</v>
      </c>
      <c r="C1086" s="925">
        <v>66000</v>
      </c>
      <c r="D1086" s="925">
        <v>0</v>
      </c>
      <c r="E1086" s="2702">
        <f t="shared" si="16"/>
        <v>2996278.9099999997</v>
      </c>
    </row>
    <row r="1087" spans="1:5" ht="27.75" customHeight="1">
      <c r="A1087" s="944" t="s">
        <v>17214</v>
      </c>
      <c r="B1087" s="944" t="s">
        <v>17215</v>
      </c>
      <c r="C1087" s="925">
        <v>33000</v>
      </c>
      <c r="D1087" s="925">
        <v>0</v>
      </c>
      <c r="E1087" s="2702">
        <f t="shared" si="16"/>
        <v>3029278.9099999997</v>
      </c>
    </row>
    <row r="1088" spans="1:5" ht="27.75" customHeight="1">
      <c r="A1088" s="944" t="s">
        <v>17214</v>
      </c>
      <c r="B1088" s="944" t="s">
        <v>17216</v>
      </c>
      <c r="C1088" s="925">
        <v>33000</v>
      </c>
      <c r="D1088" s="925">
        <v>0</v>
      </c>
      <c r="E1088" s="2702">
        <f t="shared" si="16"/>
        <v>3062278.9099999997</v>
      </c>
    </row>
    <row r="1089" spans="1:5" ht="27.75" customHeight="1">
      <c r="A1089" s="944" t="s">
        <v>17214</v>
      </c>
      <c r="B1089" s="944" t="s">
        <v>17217</v>
      </c>
      <c r="C1089" s="925">
        <v>42000</v>
      </c>
      <c r="D1089" s="925">
        <v>0</v>
      </c>
      <c r="E1089" s="2702">
        <f t="shared" si="16"/>
        <v>3104278.9099999997</v>
      </c>
    </row>
    <row r="1090" spans="1:5" ht="27.75" customHeight="1">
      <c r="A1090" s="944" t="s">
        <v>17218</v>
      </c>
      <c r="B1090" s="944" t="s">
        <v>17219</v>
      </c>
      <c r="C1090" s="925">
        <v>19000</v>
      </c>
      <c r="D1090" s="925">
        <v>0</v>
      </c>
      <c r="E1090" s="2702">
        <f t="shared" si="16"/>
        <v>3123278.9099999997</v>
      </c>
    </row>
    <row r="1091" spans="1:5" ht="27.75" customHeight="1">
      <c r="A1091" s="944" t="s">
        <v>17220</v>
      </c>
      <c r="B1091" s="944" t="s">
        <v>17221</v>
      </c>
      <c r="C1091" s="925">
        <v>0</v>
      </c>
      <c r="D1091" s="925">
        <v>216</v>
      </c>
      <c r="E1091" s="2702">
        <f t="shared" si="16"/>
        <v>3123062.9099999997</v>
      </c>
    </row>
    <row r="1092" spans="1:5" ht="27.75" customHeight="1">
      <c r="A1092" s="944" t="s">
        <v>17222</v>
      </c>
      <c r="B1092" s="944" t="s">
        <v>17223</v>
      </c>
      <c r="C1092" s="925">
        <v>33000</v>
      </c>
      <c r="D1092" s="925">
        <v>0</v>
      </c>
      <c r="E1092" s="2702">
        <f t="shared" si="16"/>
        <v>3156062.9099999997</v>
      </c>
    </row>
    <row r="1093" spans="1:5" ht="27.75" customHeight="1">
      <c r="A1093" s="944" t="s">
        <v>17224</v>
      </c>
      <c r="B1093" s="944" t="s">
        <v>17225</v>
      </c>
      <c r="C1093" s="925">
        <v>33000</v>
      </c>
      <c r="D1093" s="925">
        <v>0</v>
      </c>
      <c r="E1093" s="2702">
        <f t="shared" ref="E1093:E1156" si="17">E1092-D1093+C1093</f>
        <v>3189062.9099999997</v>
      </c>
    </row>
    <row r="1094" spans="1:5" ht="27.75" customHeight="1">
      <c r="A1094" s="944" t="s">
        <v>17226</v>
      </c>
      <c r="B1094" s="944" t="s">
        <v>17227</v>
      </c>
      <c r="C1094" s="925">
        <v>13000</v>
      </c>
      <c r="D1094" s="925">
        <v>0</v>
      </c>
      <c r="E1094" s="2702">
        <f t="shared" si="17"/>
        <v>3202062.9099999997</v>
      </c>
    </row>
    <row r="1095" spans="1:5" ht="27.75" customHeight="1">
      <c r="A1095" s="944" t="s">
        <v>17228</v>
      </c>
      <c r="B1095" s="944" t="s">
        <v>17229</v>
      </c>
      <c r="C1095" s="925">
        <v>33000</v>
      </c>
      <c r="D1095" s="925">
        <v>0</v>
      </c>
      <c r="E1095" s="2702">
        <f t="shared" si="17"/>
        <v>3235062.9099999997</v>
      </c>
    </row>
    <row r="1096" spans="1:5" ht="27.75" customHeight="1">
      <c r="A1096" s="944" t="s">
        <v>17230</v>
      </c>
      <c r="B1096" s="944" t="s">
        <v>17231</v>
      </c>
      <c r="C1096" s="925">
        <v>33000</v>
      </c>
      <c r="D1096" s="925">
        <v>0</v>
      </c>
      <c r="E1096" s="2702">
        <f t="shared" si="17"/>
        <v>3268062.9099999997</v>
      </c>
    </row>
    <row r="1097" spans="1:5" ht="27.75" customHeight="1">
      <c r="A1097" s="944" t="s">
        <v>17232</v>
      </c>
      <c r="B1097" s="944" t="s">
        <v>17233</v>
      </c>
      <c r="C1097" s="925">
        <v>33000</v>
      </c>
      <c r="D1097" s="925">
        <v>0</v>
      </c>
      <c r="E1097" s="2702">
        <f t="shared" si="17"/>
        <v>3301062.9099999997</v>
      </c>
    </row>
    <row r="1098" spans="1:5" ht="27.75" customHeight="1">
      <c r="A1098" s="944" t="s">
        <v>17234</v>
      </c>
      <c r="B1098" s="944" t="s">
        <v>17235</v>
      </c>
      <c r="C1098" s="925">
        <v>42000</v>
      </c>
      <c r="D1098" s="925">
        <v>0</v>
      </c>
      <c r="E1098" s="2702">
        <f t="shared" si="17"/>
        <v>3343062.9099999997</v>
      </c>
    </row>
    <row r="1099" spans="1:5" ht="27.75" customHeight="1">
      <c r="A1099" s="944" t="s">
        <v>17236</v>
      </c>
      <c r="B1099" s="944" t="s">
        <v>17237</v>
      </c>
      <c r="C1099" s="925">
        <v>33000</v>
      </c>
      <c r="D1099" s="925">
        <v>0</v>
      </c>
      <c r="E1099" s="2702">
        <f t="shared" si="17"/>
        <v>3376062.9099999997</v>
      </c>
    </row>
    <row r="1100" spans="1:5" ht="27.75" customHeight="1">
      <c r="A1100" s="944" t="s">
        <v>17238</v>
      </c>
      <c r="B1100" s="944" t="s">
        <v>17239</v>
      </c>
      <c r="C1100" s="925">
        <v>33000</v>
      </c>
      <c r="D1100" s="925">
        <v>0</v>
      </c>
      <c r="E1100" s="2702">
        <f t="shared" si="17"/>
        <v>3409062.9099999997</v>
      </c>
    </row>
    <row r="1101" spans="1:5" ht="27.75" customHeight="1">
      <c r="A1101" s="944" t="s">
        <v>17240</v>
      </c>
      <c r="B1101" s="944" t="s">
        <v>17241</v>
      </c>
      <c r="C1101" s="925">
        <v>42000</v>
      </c>
      <c r="D1101" s="925">
        <v>0</v>
      </c>
      <c r="E1101" s="2702">
        <f t="shared" si="17"/>
        <v>3451062.9099999997</v>
      </c>
    </row>
    <row r="1102" spans="1:5" ht="27.75" customHeight="1">
      <c r="A1102" s="944" t="s">
        <v>17242</v>
      </c>
      <c r="B1102" s="944" t="s">
        <v>17243</v>
      </c>
      <c r="C1102" s="925">
        <v>33000</v>
      </c>
      <c r="D1102" s="925">
        <v>0</v>
      </c>
      <c r="E1102" s="2702">
        <f t="shared" si="17"/>
        <v>3484062.9099999997</v>
      </c>
    </row>
    <row r="1103" spans="1:5" ht="27.75" customHeight="1">
      <c r="A1103" s="944" t="s">
        <v>17244</v>
      </c>
      <c r="B1103" s="944" t="s">
        <v>17245</v>
      </c>
      <c r="C1103" s="925">
        <v>16000</v>
      </c>
      <c r="D1103" s="925">
        <v>0</v>
      </c>
      <c r="E1103" s="2702">
        <f t="shared" si="17"/>
        <v>3500062.9099999997</v>
      </c>
    </row>
    <row r="1104" spans="1:5" ht="27.75" customHeight="1">
      <c r="A1104" s="944" t="s">
        <v>17246</v>
      </c>
      <c r="B1104" s="944" t="s">
        <v>17247</v>
      </c>
      <c r="C1104" s="925">
        <v>108000</v>
      </c>
      <c r="D1104" s="925">
        <v>0</v>
      </c>
      <c r="E1104" s="2702">
        <f t="shared" si="17"/>
        <v>3608062.9099999997</v>
      </c>
    </row>
    <row r="1105" spans="1:5" ht="27.75" customHeight="1">
      <c r="A1105" s="944" t="s">
        <v>17248</v>
      </c>
      <c r="B1105" s="944" t="s">
        <v>17249</v>
      </c>
      <c r="C1105" s="925">
        <v>42000</v>
      </c>
      <c r="D1105" s="925">
        <v>0</v>
      </c>
      <c r="E1105" s="2702">
        <f t="shared" si="17"/>
        <v>3650062.9099999997</v>
      </c>
    </row>
    <row r="1106" spans="1:5" ht="27.75" customHeight="1">
      <c r="A1106" s="944" t="s">
        <v>17250</v>
      </c>
      <c r="B1106" s="944" t="s">
        <v>17251</v>
      </c>
      <c r="C1106" s="925">
        <v>33000</v>
      </c>
      <c r="D1106" s="925">
        <v>0</v>
      </c>
      <c r="E1106" s="2702">
        <f t="shared" si="17"/>
        <v>3683062.9099999997</v>
      </c>
    </row>
    <row r="1107" spans="1:5" ht="27.75" customHeight="1">
      <c r="A1107" s="922" t="s">
        <v>17252</v>
      </c>
      <c r="B1107" s="922" t="s">
        <v>17253</v>
      </c>
      <c r="C1107" s="925">
        <v>33000</v>
      </c>
      <c r="D1107" s="925">
        <v>0</v>
      </c>
      <c r="E1107" s="2702">
        <f t="shared" si="17"/>
        <v>3716062.9099999997</v>
      </c>
    </row>
    <row r="1108" spans="1:5" ht="27.75" customHeight="1">
      <c r="A1108" s="922" t="s">
        <v>17254</v>
      </c>
      <c r="B1108" s="922" t="s">
        <v>17255</v>
      </c>
      <c r="C1108" s="925">
        <v>33000</v>
      </c>
      <c r="D1108" s="925">
        <v>0</v>
      </c>
      <c r="E1108" s="2702">
        <f t="shared" si="17"/>
        <v>3749062.9099999997</v>
      </c>
    </row>
    <row r="1109" spans="1:5" ht="27.75" customHeight="1">
      <c r="A1109" s="922" t="s">
        <v>17256</v>
      </c>
      <c r="B1109" s="922" t="s">
        <v>9988</v>
      </c>
      <c r="C1109" s="925">
        <v>16000</v>
      </c>
      <c r="D1109" s="925">
        <v>0</v>
      </c>
      <c r="E1109" s="2702">
        <f t="shared" si="17"/>
        <v>3765062.9099999997</v>
      </c>
    </row>
    <row r="1110" spans="1:5" ht="27.75" customHeight="1">
      <c r="A1110" s="922" t="s">
        <v>17257</v>
      </c>
      <c r="B1110" s="922" t="s">
        <v>10282</v>
      </c>
      <c r="C1110" s="925">
        <v>33000</v>
      </c>
      <c r="D1110" s="925">
        <v>0</v>
      </c>
      <c r="E1110" s="2702">
        <f t="shared" si="17"/>
        <v>3798062.9099999997</v>
      </c>
    </row>
    <row r="1111" spans="1:5" ht="27.75" customHeight="1">
      <c r="A1111" s="922" t="s">
        <v>17258</v>
      </c>
      <c r="B1111" s="922" t="s">
        <v>17186</v>
      </c>
      <c r="C1111" s="925">
        <v>33000</v>
      </c>
      <c r="D1111" s="925">
        <v>0</v>
      </c>
      <c r="E1111" s="2702">
        <f t="shared" si="17"/>
        <v>3831062.9099999997</v>
      </c>
    </row>
    <row r="1112" spans="1:5" ht="27.75" customHeight="1">
      <c r="A1112" s="922" t="s">
        <v>17259</v>
      </c>
      <c r="B1112" s="922" t="s">
        <v>17260</v>
      </c>
      <c r="C1112" s="925">
        <v>36000</v>
      </c>
      <c r="D1112" s="925">
        <v>0</v>
      </c>
      <c r="E1112" s="2702">
        <f t="shared" si="17"/>
        <v>3867062.9099999997</v>
      </c>
    </row>
    <row r="1113" spans="1:5" ht="27.75" customHeight="1">
      <c r="A1113" s="922" t="s">
        <v>17261</v>
      </c>
      <c r="B1113" s="922" t="s">
        <v>17262</v>
      </c>
      <c r="C1113" s="925">
        <v>0</v>
      </c>
      <c r="D1113" s="925">
        <v>682575</v>
      </c>
      <c r="E1113" s="2702">
        <f t="shared" si="17"/>
        <v>3184487.9099999997</v>
      </c>
    </row>
    <row r="1114" spans="1:5" ht="27.75" customHeight="1">
      <c r="A1114" s="922" t="s">
        <v>17263</v>
      </c>
      <c r="B1114" s="922" t="s">
        <v>8438</v>
      </c>
      <c r="C1114" s="925">
        <v>0</v>
      </c>
      <c r="D1114" s="925">
        <v>52.5</v>
      </c>
      <c r="E1114" s="2702">
        <f t="shared" si="17"/>
        <v>3184435.4099999997</v>
      </c>
    </row>
    <row r="1115" spans="1:5" ht="27.75" customHeight="1">
      <c r="A1115" s="922" t="s">
        <v>17263</v>
      </c>
      <c r="B1115" s="922" t="s">
        <v>8570</v>
      </c>
      <c r="C1115" s="925">
        <v>0</v>
      </c>
      <c r="D1115" s="2727">
        <v>1000000</v>
      </c>
      <c r="E1115" s="2702">
        <f t="shared" si="17"/>
        <v>2184435.4099999997</v>
      </c>
    </row>
    <row r="1116" spans="1:5" ht="27.75" customHeight="1">
      <c r="A1116" s="922" t="s">
        <v>17264</v>
      </c>
      <c r="B1116" s="922" t="s">
        <v>8336</v>
      </c>
      <c r="C1116" s="925">
        <v>0</v>
      </c>
      <c r="D1116" s="925">
        <v>1550</v>
      </c>
      <c r="E1116" s="2702">
        <f t="shared" si="17"/>
        <v>2182885.4099999997</v>
      </c>
    </row>
    <row r="1117" spans="1:5" ht="27.75" customHeight="1">
      <c r="A1117" s="922" t="s">
        <v>17265</v>
      </c>
      <c r="B1117" s="922" t="s">
        <v>17266</v>
      </c>
      <c r="C1117" s="925">
        <v>16000</v>
      </c>
      <c r="D1117" s="925">
        <v>0</v>
      </c>
      <c r="E1117" s="2702">
        <f t="shared" si="17"/>
        <v>2198885.4099999997</v>
      </c>
    </row>
    <row r="1118" spans="1:5" ht="27.75" customHeight="1">
      <c r="A1118" s="922" t="s">
        <v>17267</v>
      </c>
      <c r="B1118" s="922" t="s">
        <v>8478</v>
      </c>
      <c r="C1118" s="925">
        <v>0</v>
      </c>
      <c r="D1118" s="925">
        <v>2291.6999999999998</v>
      </c>
      <c r="E1118" s="2702">
        <f t="shared" si="17"/>
        <v>2196593.7099999995</v>
      </c>
    </row>
    <row r="1119" spans="1:5" ht="27.75" customHeight="1">
      <c r="A1119" s="945" t="s">
        <v>17268</v>
      </c>
      <c r="B1119" s="945" t="s">
        <v>17269</v>
      </c>
      <c r="C1119" s="948">
        <v>33000</v>
      </c>
      <c r="D1119" s="948">
        <v>0</v>
      </c>
      <c r="E1119" s="2702">
        <f t="shared" si="17"/>
        <v>2229593.7099999995</v>
      </c>
    </row>
    <row r="1120" spans="1:5" ht="27.75" customHeight="1">
      <c r="A1120" s="945" t="s">
        <v>17270</v>
      </c>
      <c r="B1120" s="945" t="s">
        <v>17271</v>
      </c>
      <c r="C1120" s="948">
        <v>20000</v>
      </c>
      <c r="D1120" s="948">
        <v>0</v>
      </c>
      <c r="E1120" s="2702">
        <f t="shared" si="17"/>
        <v>2249593.7099999995</v>
      </c>
    </row>
    <row r="1121" spans="1:5" ht="27.75" customHeight="1">
      <c r="A1121" s="945" t="s">
        <v>17272</v>
      </c>
      <c r="B1121" s="945" t="s">
        <v>17273</v>
      </c>
      <c r="C1121" s="948">
        <v>13000</v>
      </c>
      <c r="D1121" s="948">
        <v>0</v>
      </c>
      <c r="E1121" s="2702">
        <f t="shared" si="17"/>
        <v>2262593.7099999995</v>
      </c>
    </row>
    <row r="1122" spans="1:5" ht="27.75" customHeight="1">
      <c r="A1122" s="945" t="s">
        <v>17274</v>
      </c>
      <c r="B1122" s="945" t="s">
        <v>17275</v>
      </c>
      <c r="C1122" s="948">
        <v>66000</v>
      </c>
      <c r="D1122" s="948">
        <v>0</v>
      </c>
      <c r="E1122" s="2702">
        <f t="shared" si="17"/>
        <v>2328593.7099999995</v>
      </c>
    </row>
    <row r="1123" spans="1:5" ht="27.75" customHeight="1">
      <c r="A1123" s="945" t="s">
        <v>17276</v>
      </c>
      <c r="B1123" s="945" t="s">
        <v>17277</v>
      </c>
      <c r="C1123" s="948">
        <v>33000</v>
      </c>
      <c r="D1123" s="948">
        <v>0</v>
      </c>
      <c r="E1123" s="2702">
        <f t="shared" si="17"/>
        <v>2361593.7099999995</v>
      </c>
    </row>
    <row r="1124" spans="1:5" ht="27.75" customHeight="1">
      <c r="A1124" s="945" t="s">
        <v>17278</v>
      </c>
      <c r="B1124" s="945" t="s">
        <v>17279</v>
      </c>
      <c r="C1124" s="948">
        <v>33000</v>
      </c>
      <c r="D1124" s="948">
        <v>0</v>
      </c>
      <c r="E1124" s="2702">
        <f t="shared" si="17"/>
        <v>2394593.7099999995</v>
      </c>
    </row>
    <row r="1125" spans="1:5" ht="27.75" customHeight="1">
      <c r="A1125" s="945" t="s">
        <v>17280</v>
      </c>
      <c r="B1125" s="945" t="s">
        <v>17281</v>
      </c>
      <c r="C1125" s="948">
        <v>42000</v>
      </c>
      <c r="D1125" s="948">
        <v>0</v>
      </c>
      <c r="E1125" s="2702">
        <f t="shared" si="17"/>
        <v>2436593.7099999995</v>
      </c>
    </row>
    <row r="1126" spans="1:5" ht="27.75" customHeight="1">
      <c r="A1126" s="945" t="s">
        <v>17282</v>
      </c>
      <c r="B1126" s="945" t="s">
        <v>8438</v>
      </c>
      <c r="C1126" s="948">
        <v>0</v>
      </c>
      <c r="D1126" s="948">
        <v>52.5</v>
      </c>
      <c r="E1126" s="2702">
        <f t="shared" si="17"/>
        <v>2436541.2099999995</v>
      </c>
    </row>
    <row r="1127" spans="1:5" ht="27.75" customHeight="1">
      <c r="A1127" s="945" t="s">
        <v>17282</v>
      </c>
      <c r="B1127" s="945" t="s">
        <v>8570</v>
      </c>
      <c r="C1127" s="948">
        <v>0</v>
      </c>
      <c r="D1127" s="948">
        <v>1000000</v>
      </c>
      <c r="E1127" s="2702">
        <f t="shared" si="17"/>
        <v>1436541.2099999995</v>
      </c>
    </row>
    <row r="1128" spans="1:5" ht="27.75" customHeight="1">
      <c r="A1128" s="945" t="s">
        <v>17283</v>
      </c>
      <c r="B1128" s="945" t="s">
        <v>17284</v>
      </c>
      <c r="C1128" s="948">
        <v>16000</v>
      </c>
      <c r="D1128" s="948">
        <v>0</v>
      </c>
      <c r="E1128" s="2702">
        <f t="shared" si="17"/>
        <v>1452541.2099999995</v>
      </c>
    </row>
    <row r="1129" spans="1:5" ht="27.75" customHeight="1">
      <c r="A1129" s="945" t="s">
        <v>17285</v>
      </c>
      <c r="B1129" s="945" t="s">
        <v>10282</v>
      </c>
      <c r="C1129" s="948">
        <v>33000</v>
      </c>
      <c r="D1129" s="948">
        <v>0</v>
      </c>
      <c r="E1129" s="2702">
        <f t="shared" si="17"/>
        <v>1485541.2099999995</v>
      </c>
    </row>
    <row r="1130" spans="1:5" ht="27.75" customHeight="1">
      <c r="A1130" s="945" t="s">
        <v>17286</v>
      </c>
      <c r="B1130" s="945" t="s">
        <v>17233</v>
      </c>
      <c r="C1130" s="948">
        <v>33000</v>
      </c>
      <c r="D1130" s="948">
        <v>0</v>
      </c>
      <c r="E1130" s="2702">
        <f t="shared" si="17"/>
        <v>1518541.2099999995</v>
      </c>
    </row>
    <row r="1131" spans="1:5" ht="27.75" customHeight="1">
      <c r="A1131" s="945" t="s">
        <v>17287</v>
      </c>
      <c r="B1131" s="945" t="s">
        <v>17288</v>
      </c>
      <c r="C1131" s="948">
        <v>66000</v>
      </c>
      <c r="D1131" s="948">
        <v>0</v>
      </c>
      <c r="E1131" s="2702">
        <f t="shared" si="17"/>
        <v>1584541.2099999995</v>
      </c>
    </row>
    <row r="1132" spans="1:5" ht="27.75" customHeight="1">
      <c r="A1132" s="945" t="s">
        <v>17289</v>
      </c>
      <c r="B1132" s="945" t="s">
        <v>17290</v>
      </c>
      <c r="C1132" s="948">
        <v>33000</v>
      </c>
      <c r="D1132" s="948">
        <v>0</v>
      </c>
      <c r="E1132" s="2702">
        <f t="shared" si="17"/>
        <v>1617541.2099999995</v>
      </c>
    </row>
    <row r="1133" spans="1:5" ht="27.75" customHeight="1">
      <c r="A1133" s="945" t="s">
        <v>17291</v>
      </c>
      <c r="B1133" s="945" t="s">
        <v>17292</v>
      </c>
      <c r="C1133" s="948">
        <v>16000</v>
      </c>
      <c r="D1133" s="948">
        <v>0</v>
      </c>
      <c r="E1133" s="2702">
        <f t="shared" si="17"/>
        <v>1633541.2099999995</v>
      </c>
    </row>
    <row r="1134" spans="1:5" ht="27.75" customHeight="1">
      <c r="A1134" s="945" t="s">
        <v>17293</v>
      </c>
      <c r="B1134" s="945" t="s">
        <v>17294</v>
      </c>
      <c r="C1134" s="948">
        <v>33000</v>
      </c>
      <c r="D1134" s="948">
        <v>0</v>
      </c>
      <c r="E1134" s="2702">
        <f t="shared" si="17"/>
        <v>1666541.2099999995</v>
      </c>
    </row>
    <row r="1135" spans="1:5" ht="27.75" customHeight="1">
      <c r="A1135" s="945" t="s">
        <v>17295</v>
      </c>
      <c r="B1135" s="945" t="s">
        <v>17296</v>
      </c>
      <c r="C1135" s="948">
        <v>33000</v>
      </c>
      <c r="D1135" s="948">
        <v>0</v>
      </c>
      <c r="E1135" s="2702">
        <f t="shared" si="17"/>
        <v>1699541.2099999995</v>
      </c>
    </row>
    <row r="1136" spans="1:5" ht="27.75" customHeight="1">
      <c r="A1136" s="945" t="s">
        <v>17297</v>
      </c>
      <c r="B1136" s="945" t="s">
        <v>17298</v>
      </c>
      <c r="C1136" s="948">
        <v>33000</v>
      </c>
      <c r="D1136" s="948">
        <v>0</v>
      </c>
      <c r="E1136" s="2702">
        <f t="shared" si="17"/>
        <v>1732541.2099999995</v>
      </c>
    </row>
    <row r="1137" spans="1:5" ht="27.75" customHeight="1">
      <c r="A1137" s="945" t="s">
        <v>17299</v>
      </c>
      <c r="B1137" s="945" t="s">
        <v>17300</v>
      </c>
      <c r="C1137" s="948">
        <v>21000</v>
      </c>
      <c r="D1137" s="948">
        <v>0</v>
      </c>
      <c r="E1137" s="2702">
        <f t="shared" si="17"/>
        <v>1753541.2099999995</v>
      </c>
    </row>
    <row r="1138" spans="1:5" ht="27.75" customHeight="1">
      <c r="A1138" s="945" t="s">
        <v>17301</v>
      </c>
      <c r="B1138" s="945" t="s">
        <v>17302</v>
      </c>
      <c r="C1138" s="948">
        <v>16000</v>
      </c>
      <c r="D1138" s="948">
        <v>0</v>
      </c>
      <c r="E1138" s="2702">
        <f t="shared" si="17"/>
        <v>1769541.2099999995</v>
      </c>
    </row>
    <row r="1139" spans="1:5" ht="27.75" customHeight="1">
      <c r="A1139" s="945" t="s">
        <v>17303</v>
      </c>
      <c r="B1139" s="945" t="s">
        <v>17304</v>
      </c>
      <c r="C1139" s="948">
        <v>32000</v>
      </c>
      <c r="D1139" s="948">
        <v>0</v>
      </c>
      <c r="E1139" s="2702">
        <f t="shared" si="17"/>
        <v>1801541.2099999995</v>
      </c>
    </row>
    <row r="1140" spans="1:5" ht="27.75" customHeight="1">
      <c r="A1140" s="945" t="s">
        <v>17305</v>
      </c>
      <c r="B1140" s="945" t="s">
        <v>17306</v>
      </c>
      <c r="C1140" s="948">
        <v>99000</v>
      </c>
      <c r="D1140" s="948">
        <v>0</v>
      </c>
      <c r="E1140" s="2702">
        <f t="shared" si="17"/>
        <v>1900541.2099999995</v>
      </c>
    </row>
    <row r="1141" spans="1:5" ht="27.75" customHeight="1">
      <c r="A1141" s="945" t="s">
        <v>17307</v>
      </c>
      <c r="B1141" s="945" t="s">
        <v>8336</v>
      </c>
      <c r="C1141" s="948">
        <v>0</v>
      </c>
      <c r="D1141" s="948">
        <v>1050</v>
      </c>
      <c r="E1141" s="2702">
        <f t="shared" si="17"/>
        <v>1899491.2099999995</v>
      </c>
    </row>
    <row r="1142" spans="1:5" ht="27.75" customHeight="1">
      <c r="A1142" s="945" t="s">
        <v>17308</v>
      </c>
      <c r="B1142" s="945" t="s">
        <v>17309</v>
      </c>
      <c r="C1142" s="948">
        <v>33000</v>
      </c>
      <c r="D1142" s="948">
        <v>0</v>
      </c>
      <c r="E1142" s="2702">
        <f t="shared" si="17"/>
        <v>1932491.2099999995</v>
      </c>
    </row>
    <row r="1143" spans="1:5" ht="27.75" customHeight="1">
      <c r="A1143" s="945" t="s">
        <v>17310</v>
      </c>
      <c r="B1143" s="945" t="s">
        <v>17311</v>
      </c>
      <c r="C1143" s="948">
        <v>33000</v>
      </c>
      <c r="D1143" s="948">
        <v>0</v>
      </c>
      <c r="E1143" s="2702">
        <f t="shared" si="17"/>
        <v>1965491.2099999995</v>
      </c>
    </row>
    <row r="1144" spans="1:5" ht="27.75" customHeight="1">
      <c r="A1144" s="945" t="s">
        <v>17312</v>
      </c>
      <c r="B1144" s="945" t="s">
        <v>17313</v>
      </c>
      <c r="C1144" s="948">
        <v>33000</v>
      </c>
      <c r="D1144" s="948">
        <v>0</v>
      </c>
      <c r="E1144" s="2702">
        <f t="shared" si="17"/>
        <v>1998491.2099999995</v>
      </c>
    </row>
    <row r="1145" spans="1:5" ht="27.75" customHeight="1">
      <c r="A1145" s="945" t="s">
        <v>17314</v>
      </c>
      <c r="B1145" s="945" t="s">
        <v>17315</v>
      </c>
      <c r="C1145" s="948">
        <v>33000</v>
      </c>
      <c r="D1145" s="948">
        <v>0</v>
      </c>
      <c r="E1145" s="2702">
        <f t="shared" si="17"/>
        <v>2031491.2099999995</v>
      </c>
    </row>
    <row r="1146" spans="1:5" ht="27.75" customHeight="1">
      <c r="A1146" s="945" t="s">
        <v>17316</v>
      </c>
      <c r="B1146" s="945" t="s">
        <v>17317</v>
      </c>
      <c r="C1146" s="948">
        <v>16000</v>
      </c>
      <c r="D1146" s="948">
        <v>0</v>
      </c>
      <c r="E1146" s="2702">
        <f t="shared" si="17"/>
        <v>2047491.2099999995</v>
      </c>
    </row>
    <row r="1147" spans="1:5" ht="27.75" customHeight="1">
      <c r="A1147" s="945" t="s">
        <v>17318</v>
      </c>
      <c r="B1147" s="945" t="s">
        <v>17319</v>
      </c>
      <c r="C1147" s="948">
        <v>33000</v>
      </c>
      <c r="D1147" s="948">
        <v>0</v>
      </c>
      <c r="E1147" s="2702">
        <f t="shared" si="17"/>
        <v>2080491.2099999995</v>
      </c>
    </row>
    <row r="1148" spans="1:5" ht="27.75" customHeight="1">
      <c r="A1148" s="945" t="s">
        <v>17320</v>
      </c>
      <c r="B1148" s="945" t="s">
        <v>17321</v>
      </c>
      <c r="C1148" s="948">
        <v>83575</v>
      </c>
      <c r="D1148" s="948">
        <v>0</v>
      </c>
      <c r="E1148" s="2702">
        <f t="shared" si="17"/>
        <v>2164066.2099999995</v>
      </c>
    </row>
    <row r="1149" spans="1:5" ht="27.75" customHeight="1">
      <c r="A1149" s="945" t="s">
        <v>17322</v>
      </c>
      <c r="B1149" s="945" t="s">
        <v>17323</v>
      </c>
      <c r="C1149" s="948">
        <v>33000</v>
      </c>
      <c r="D1149" s="948">
        <v>0</v>
      </c>
      <c r="E1149" s="2702">
        <f t="shared" si="17"/>
        <v>2197066.2099999995</v>
      </c>
    </row>
    <row r="1150" spans="1:5" ht="27.75" customHeight="1">
      <c r="A1150" s="945" t="s">
        <v>17324</v>
      </c>
      <c r="B1150" s="945" t="s">
        <v>17325</v>
      </c>
      <c r="C1150" s="948">
        <v>33000</v>
      </c>
      <c r="D1150" s="948">
        <v>0</v>
      </c>
      <c r="E1150" s="2702">
        <f t="shared" si="17"/>
        <v>2230066.2099999995</v>
      </c>
    </row>
    <row r="1151" spans="1:5" ht="27.75" customHeight="1">
      <c r="A1151" s="945" t="s">
        <v>17326</v>
      </c>
      <c r="B1151" s="945" t="s">
        <v>17327</v>
      </c>
      <c r="C1151" s="948">
        <v>42000</v>
      </c>
      <c r="D1151" s="948">
        <v>0</v>
      </c>
      <c r="E1151" s="2702">
        <f t="shared" si="17"/>
        <v>2272066.2099999995</v>
      </c>
    </row>
    <row r="1152" spans="1:5" ht="27.75" customHeight="1">
      <c r="A1152" s="945" t="s">
        <v>17328</v>
      </c>
      <c r="B1152" s="945" t="s">
        <v>17329</v>
      </c>
      <c r="C1152" s="948">
        <v>99000</v>
      </c>
      <c r="D1152" s="948">
        <v>0</v>
      </c>
      <c r="E1152" s="2702">
        <f t="shared" si="17"/>
        <v>2371066.2099999995</v>
      </c>
    </row>
    <row r="1153" spans="1:5" ht="27.75" customHeight="1">
      <c r="A1153" s="945" t="s">
        <v>17330</v>
      </c>
      <c r="B1153" s="945" t="s">
        <v>17331</v>
      </c>
      <c r="C1153" s="948">
        <v>9000</v>
      </c>
      <c r="D1153" s="948">
        <v>0</v>
      </c>
      <c r="E1153" s="2702">
        <f t="shared" si="17"/>
        <v>2380066.2099999995</v>
      </c>
    </row>
    <row r="1154" spans="1:5" ht="27.75" customHeight="1">
      <c r="A1154" s="945" t="s">
        <v>17332</v>
      </c>
      <c r="B1154" s="945" t="s">
        <v>17333</v>
      </c>
      <c r="C1154" s="948">
        <v>66000</v>
      </c>
      <c r="D1154" s="948">
        <v>0</v>
      </c>
      <c r="E1154" s="2702">
        <f t="shared" si="17"/>
        <v>2446066.2099999995</v>
      </c>
    </row>
    <row r="1155" spans="1:5" ht="27.75" customHeight="1">
      <c r="A1155" s="945" t="s">
        <v>17334</v>
      </c>
      <c r="B1155" s="945" t="s">
        <v>17335</v>
      </c>
      <c r="C1155" s="948">
        <v>33000</v>
      </c>
      <c r="D1155" s="948">
        <v>0</v>
      </c>
      <c r="E1155" s="2702">
        <f t="shared" si="17"/>
        <v>2479066.2099999995</v>
      </c>
    </row>
    <row r="1156" spans="1:5" ht="27.75" customHeight="1">
      <c r="A1156" s="945" t="s">
        <v>17336</v>
      </c>
      <c r="B1156" s="945" t="s">
        <v>16776</v>
      </c>
      <c r="C1156" s="948">
        <v>33000</v>
      </c>
      <c r="D1156" s="948">
        <v>0</v>
      </c>
      <c r="E1156" s="2702">
        <f t="shared" si="17"/>
        <v>2512066.2099999995</v>
      </c>
    </row>
    <row r="1157" spans="1:5" ht="27.75" customHeight="1">
      <c r="A1157" s="945" t="s">
        <v>17337</v>
      </c>
      <c r="B1157" s="945" t="s">
        <v>16527</v>
      </c>
      <c r="C1157" s="948">
        <v>42000</v>
      </c>
      <c r="D1157" s="948">
        <v>0</v>
      </c>
      <c r="E1157" s="2702">
        <f t="shared" ref="E1157:E1220" si="18">E1156-D1157+C1157</f>
        <v>2554066.2099999995</v>
      </c>
    </row>
    <row r="1158" spans="1:5" ht="27.75" customHeight="1">
      <c r="A1158" s="945" t="s">
        <v>17338</v>
      </c>
      <c r="B1158" s="945" t="s">
        <v>17233</v>
      </c>
      <c r="C1158" s="948">
        <v>33000</v>
      </c>
      <c r="D1158" s="948">
        <v>0</v>
      </c>
      <c r="E1158" s="2702">
        <f t="shared" si="18"/>
        <v>2587066.2099999995</v>
      </c>
    </row>
    <row r="1159" spans="1:5" ht="27.75" customHeight="1">
      <c r="A1159" s="945" t="s">
        <v>17339</v>
      </c>
      <c r="B1159" s="945" t="s">
        <v>8336</v>
      </c>
      <c r="C1159" s="948">
        <v>0</v>
      </c>
      <c r="D1159" s="948">
        <v>850</v>
      </c>
      <c r="E1159" s="2702">
        <f t="shared" si="18"/>
        <v>2586216.2099999995</v>
      </c>
    </row>
    <row r="1160" spans="1:5" ht="27.75" customHeight="1">
      <c r="A1160" s="945" t="s">
        <v>17340</v>
      </c>
      <c r="B1160" s="945" t="s">
        <v>17341</v>
      </c>
      <c r="C1160" s="948">
        <v>33000</v>
      </c>
      <c r="D1160" s="948">
        <v>0</v>
      </c>
      <c r="E1160" s="2702">
        <f t="shared" si="18"/>
        <v>2619216.2099999995</v>
      </c>
    </row>
    <row r="1161" spans="1:5" ht="27.75" customHeight="1">
      <c r="A1161" s="945" t="s">
        <v>17342</v>
      </c>
      <c r="B1161" s="945" t="s">
        <v>17343</v>
      </c>
      <c r="C1161" s="948">
        <v>16000</v>
      </c>
      <c r="D1161" s="948">
        <v>0</v>
      </c>
      <c r="E1161" s="2702">
        <f t="shared" si="18"/>
        <v>2635216.2099999995</v>
      </c>
    </row>
    <row r="1162" spans="1:5" ht="27.75" customHeight="1">
      <c r="A1162" s="945" t="s">
        <v>17344</v>
      </c>
      <c r="B1162" s="945" t="s">
        <v>17345</v>
      </c>
      <c r="C1162" s="948">
        <v>9000</v>
      </c>
      <c r="D1162" s="948">
        <v>0</v>
      </c>
      <c r="E1162" s="2702">
        <f t="shared" si="18"/>
        <v>2644216.2099999995</v>
      </c>
    </row>
    <row r="1163" spans="1:5" ht="27.75" customHeight="1">
      <c r="A1163" s="945" t="s">
        <v>17346</v>
      </c>
      <c r="B1163" s="945" t="s">
        <v>17347</v>
      </c>
      <c r="C1163" s="948">
        <v>42000</v>
      </c>
      <c r="D1163" s="948">
        <v>0</v>
      </c>
      <c r="E1163" s="2702">
        <f t="shared" si="18"/>
        <v>2686216.2099999995</v>
      </c>
    </row>
    <row r="1164" spans="1:5" ht="27.75" customHeight="1">
      <c r="A1164" s="945" t="s">
        <v>17348</v>
      </c>
      <c r="B1164" s="945" t="s">
        <v>17349</v>
      </c>
      <c r="C1164" s="948">
        <v>33000</v>
      </c>
      <c r="D1164" s="948">
        <v>0</v>
      </c>
      <c r="E1164" s="2702">
        <f t="shared" si="18"/>
        <v>2719216.2099999995</v>
      </c>
    </row>
    <row r="1165" spans="1:5" ht="27.75" customHeight="1">
      <c r="A1165" s="945" t="s">
        <v>17350</v>
      </c>
      <c r="B1165" s="945" t="s">
        <v>17351</v>
      </c>
      <c r="C1165" s="948">
        <v>66000</v>
      </c>
      <c r="D1165" s="948">
        <v>0</v>
      </c>
      <c r="E1165" s="2702">
        <f t="shared" si="18"/>
        <v>2785216.2099999995</v>
      </c>
    </row>
    <row r="1166" spans="1:5" ht="27.75" customHeight="1">
      <c r="A1166" s="945" t="s">
        <v>17352</v>
      </c>
      <c r="B1166" s="945" t="s">
        <v>17353</v>
      </c>
      <c r="C1166" s="948">
        <v>33000</v>
      </c>
      <c r="D1166" s="948">
        <v>0</v>
      </c>
      <c r="E1166" s="2702">
        <f t="shared" si="18"/>
        <v>2818216.2099999995</v>
      </c>
    </row>
    <row r="1167" spans="1:5" ht="27.75" customHeight="1">
      <c r="A1167" s="945" t="s">
        <v>17354</v>
      </c>
      <c r="B1167" s="945" t="s">
        <v>17355</v>
      </c>
      <c r="C1167" s="948">
        <v>42000</v>
      </c>
      <c r="D1167" s="948">
        <v>0</v>
      </c>
      <c r="E1167" s="2702">
        <f t="shared" si="18"/>
        <v>2860216.2099999995</v>
      </c>
    </row>
    <row r="1168" spans="1:5" ht="27.75" customHeight="1">
      <c r="A1168" s="945" t="s">
        <v>17356</v>
      </c>
      <c r="B1168" s="945" t="s">
        <v>17357</v>
      </c>
      <c r="C1168" s="948">
        <v>33000</v>
      </c>
      <c r="D1168" s="948">
        <v>0</v>
      </c>
      <c r="E1168" s="2702">
        <f t="shared" si="18"/>
        <v>2893216.2099999995</v>
      </c>
    </row>
    <row r="1169" spans="1:5" ht="27.75" customHeight="1">
      <c r="A1169" s="945" t="s">
        <v>17358</v>
      </c>
      <c r="B1169" s="945" t="s">
        <v>17359</v>
      </c>
      <c r="C1169" s="948">
        <v>16000</v>
      </c>
      <c r="D1169" s="948">
        <v>0</v>
      </c>
      <c r="E1169" s="2702">
        <f t="shared" si="18"/>
        <v>2909216.2099999995</v>
      </c>
    </row>
    <row r="1170" spans="1:5" ht="27.75" customHeight="1">
      <c r="A1170" s="945" t="s">
        <v>17360</v>
      </c>
      <c r="B1170" s="945" t="s">
        <v>17361</v>
      </c>
      <c r="C1170" s="948">
        <v>33000</v>
      </c>
      <c r="D1170" s="948">
        <v>0</v>
      </c>
      <c r="E1170" s="2702">
        <f t="shared" si="18"/>
        <v>2942216.2099999995</v>
      </c>
    </row>
    <row r="1171" spans="1:5" ht="27.75" customHeight="1">
      <c r="A1171" s="945" t="s">
        <v>17362</v>
      </c>
      <c r="B1171" s="945" t="s">
        <v>17363</v>
      </c>
      <c r="C1171" s="948">
        <v>33000</v>
      </c>
      <c r="D1171" s="948">
        <v>0</v>
      </c>
      <c r="E1171" s="2702">
        <f t="shared" si="18"/>
        <v>2975216.2099999995</v>
      </c>
    </row>
    <row r="1172" spans="1:5" ht="27.75" customHeight="1">
      <c r="A1172" s="945" t="s">
        <v>17364</v>
      </c>
      <c r="B1172" s="945" t="s">
        <v>17365</v>
      </c>
      <c r="C1172" s="948">
        <v>66000</v>
      </c>
      <c r="D1172" s="948">
        <v>0</v>
      </c>
      <c r="E1172" s="2702">
        <f t="shared" si="18"/>
        <v>3041216.2099999995</v>
      </c>
    </row>
    <row r="1173" spans="1:5" ht="27.75" customHeight="1">
      <c r="A1173" s="945" t="s">
        <v>17366</v>
      </c>
      <c r="B1173" s="945" t="s">
        <v>17367</v>
      </c>
      <c r="C1173" s="948">
        <v>66000</v>
      </c>
      <c r="D1173" s="948">
        <v>0</v>
      </c>
      <c r="E1173" s="2702">
        <f t="shared" si="18"/>
        <v>3107216.2099999995</v>
      </c>
    </row>
    <row r="1174" spans="1:5" ht="27.75" customHeight="1">
      <c r="A1174" s="945" t="s">
        <v>17368</v>
      </c>
      <c r="B1174" s="945" t="s">
        <v>9988</v>
      </c>
      <c r="C1174" s="948">
        <v>33000</v>
      </c>
      <c r="D1174" s="948">
        <v>0</v>
      </c>
      <c r="E1174" s="2702">
        <f t="shared" si="18"/>
        <v>3140216.2099999995</v>
      </c>
    </row>
    <row r="1175" spans="1:5" ht="27.75" customHeight="1">
      <c r="A1175" s="945" t="s">
        <v>17369</v>
      </c>
      <c r="B1175" s="945" t="s">
        <v>17370</v>
      </c>
      <c r="C1175" s="948">
        <v>33000</v>
      </c>
      <c r="D1175" s="948">
        <v>0</v>
      </c>
      <c r="E1175" s="2702">
        <f t="shared" si="18"/>
        <v>3173216.2099999995</v>
      </c>
    </row>
    <row r="1176" spans="1:5" ht="27.75" customHeight="1">
      <c r="A1176" s="945" t="s">
        <v>17371</v>
      </c>
      <c r="B1176" s="945" t="s">
        <v>17372</v>
      </c>
      <c r="C1176" s="948">
        <v>33000</v>
      </c>
      <c r="D1176" s="948">
        <v>0</v>
      </c>
      <c r="E1176" s="2702">
        <f t="shared" si="18"/>
        <v>3206216.2099999995</v>
      </c>
    </row>
    <row r="1177" spans="1:5" ht="27.75" customHeight="1">
      <c r="A1177" s="945" t="s">
        <v>17373</v>
      </c>
      <c r="B1177" s="945" t="s">
        <v>17374</v>
      </c>
      <c r="C1177" s="948">
        <v>63000</v>
      </c>
      <c r="D1177" s="948">
        <v>0</v>
      </c>
      <c r="E1177" s="2702">
        <f t="shared" si="18"/>
        <v>3269216.2099999995</v>
      </c>
    </row>
    <row r="1178" spans="1:5" ht="27.75" customHeight="1">
      <c r="A1178" s="945" t="s">
        <v>17375</v>
      </c>
      <c r="B1178" s="945" t="s">
        <v>17311</v>
      </c>
      <c r="C1178" s="948">
        <v>33000</v>
      </c>
      <c r="D1178" s="948">
        <v>0</v>
      </c>
      <c r="E1178" s="2702">
        <f t="shared" si="18"/>
        <v>3302216.2099999995</v>
      </c>
    </row>
    <row r="1179" spans="1:5" ht="27.75" customHeight="1">
      <c r="A1179" s="945" t="s">
        <v>17376</v>
      </c>
      <c r="B1179" s="945" t="s">
        <v>17377</v>
      </c>
      <c r="C1179" s="948">
        <v>75000</v>
      </c>
      <c r="D1179" s="948">
        <v>0</v>
      </c>
      <c r="E1179" s="2702">
        <f t="shared" si="18"/>
        <v>3377216.2099999995</v>
      </c>
    </row>
    <row r="1180" spans="1:5" ht="27.75" customHeight="1">
      <c r="A1180" s="945" t="s">
        <v>17378</v>
      </c>
      <c r="B1180" s="945" t="s">
        <v>17379</v>
      </c>
      <c r="C1180" s="948">
        <v>3000.8</v>
      </c>
      <c r="D1180" s="948">
        <v>0</v>
      </c>
      <c r="E1180" s="2702">
        <f t="shared" si="18"/>
        <v>3380217.0099999993</v>
      </c>
    </row>
    <row r="1181" spans="1:5" ht="27.75" customHeight="1">
      <c r="A1181" s="945" t="s">
        <v>17380</v>
      </c>
      <c r="B1181" s="945" t="s">
        <v>17381</v>
      </c>
      <c r="C1181" s="948">
        <v>33000</v>
      </c>
      <c r="D1181" s="948">
        <v>0</v>
      </c>
      <c r="E1181" s="2702">
        <f t="shared" si="18"/>
        <v>3413217.0099999993</v>
      </c>
    </row>
    <row r="1182" spans="1:5" ht="27.75" customHeight="1">
      <c r="A1182" s="945" t="s">
        <v>17382</v>
      </c>
      <c r="B1182" s="945" t="s">
        <v>17383</v>
      </c>
      <c r="C1182" s="948">
        <v>42000</v>
      </c>
      <c r="D1182" s="948">
        <v>0</v>
      </c>
      <c r="E1182" s="2702">
        <f t="shared" si="18"/>
        <v>3455217.0099999993</v>
      </c>
    </row>
    <row r="1183" spans="1:5" ht="27.75" customHeight="1">
      <c r="A1183" s="945" t="s">
        <v>17384</v>
      </c>
      <c r="B1183" s="945" t="s">
        <v>17385</v>
      </c>
      <c r="C1183" s="948">
        <v>42000</v>
      </c>
      <c r="D1183" s="948">
        <v>0</v>
      </c>
      <c r="E1183" s="2702">
        <f t="shared" si="18"/>
        <v>3497217.0099999993</v>
      </c>
    </row>
    <row r="1184" spans="1:5" ht="27.75" customHeight="1">
      <c r="A1184" s="945" t="s">
        <v>17386</v>
      </c>
      <c r="B1184" s="945" t="s">
        <v>17387</v>
      </c>
      <c r="C1184" s="948">
        <v>66000</v>
      </c>
      <c r="D1184" s="948">
        <v>0</v>
      </c>
      <c r="E1184" s="2702">
        <f t="shared" si="18"/>
        <v>3563217.0099999993</v>
      </c>
    </row>
    <row r="1185" spans="1:5" ht="27.75" customHeight="1">
      <c r="A1185" s="945" t="s">
        <v>17388</v>
      </c>
      <c r="B1185" s="945" t="s">
        <v>17225</v>
      </c>
      <c r="C1185" s="948">
        <v>33000</v>
      </c>
      <c r="D1185" s="948">
        <v>0</v>
      </c>
      <c r="E1185" s="2702">
        <f t="shared" si="18"/>
        <v>3596217.0099999993</v>
      </c>
    </row>
    <row r="1186" spans="1:5" ht="27.75" customHeight="1">
      <c r="A1186" s="945" t="s">
        <v>17389</v>
      </c>
      <c r="B1186" s="945" t="s">
        <v>17390</v>
      </c>
      <c r="C1186" s="948">
        <v>33000</v>
      </c>
      <c r="D1186" s="948">
        <v>0</v>
      </c>
      <c r="E1186" s="2702">
        <f t="shared" si="18"/>
        <v>3629217.0099999993</v>
      </c>
    </row>
    <row r="1187" spans="1:5" ht="27.75" customHeight="1">
      <c r="A1187" s="945" t="s">
        <v>17391</v>
      </c>
      <c r="B1187" s="945" t="s">
        <v>8336</v>
      </c>
      <c r="C1187" s="948">
        <v>0</v>
      </c>
      <c r="D1187" s="948">
        <v>1350</v>
      </c>
      <c r="E1187" s="2702">
        <f t="shared" si="18"/>
        <v>3627867.0099999993</v>
      </c>
    </row>
    <row r="1188" spans="1:5" ht="27.75" customHeight="1">
      <c r="A1188" s="945" t="s">
        <v>17392</v>
      </c>
      <c r="B1188" s="945" t="s">
        <v>17393</v>
      </c>
      <c r="C1188" s="948">
        <v>33000</v>
      </c>
      <c r="D1188" s="948">
        <v>0</v>
      </c>
      <c r="E1188" s="2702">
        <f t="shared" si="18"/>
        <v>3660867.0099999993</v>
      </c>
    </row>
    <row r="1189" spans="1:5" ht="27.75" customHeight="1">
      <c r="A1189" s="945" t="s">
        <v>17394</v>
      </c>
      <c r="B1189" s="945" t="s">
        <v>17395</v>
      </c>
      <c r="C1189" s="948">
        <v>33000</v>
      </c>
      <c r="D1189" s="948">
        <v>0</v>
      </c>
      <c r="E1189" s="2702">
        <f t="shared" si="18"/>
        <v>3693867.0099999993</v>
      </c>
    </row>
    <row r="1190" spans="1:5" ht="27.75" customHeight="1">
      <c r="A1190" s="945" t="s">
        <v>17396</v>
      </c>
      <c r="B1190" s="945" t="s">
        <v>17397</v>
      </c>
      <c r="C1190" s="948">
        <v>33000</v>
      </c>
      <c r="D1190" s="948">
        <v>0</v>
      </c>
      <c r="E1190" s="2702">
        <f t="shared" si="18"/>
        <v>3726867.0099999993</v>
      </c>
    </row>
    <row r="1191" spans="1:5" ht="27.75" customHeight="1">
      <c r="A1191" s="945" t="s">
        <v>17398</v>
      </c>
      <c r="B1191" s="945" t="s">
        <v>8438</v>
      </c>
      <c r="C1191" s="948">
        <v>0</v>
      </c>
      <c r="D1191" s="948">
        <v>52.5</v>
      </c>
      <c r="E1191" s="2702">
        <f t="shared" si="18"/>
        <v>3726814.5099999993</v>
      </c>
    </row>
    <row r="1192" spans="1:5" ht="27.75" customHeight="1">
      <c r="A1192" s="945" t="s">
        <v>17398</v>
      </c>
      <c r="B1192" s="945" t="s">
        <v>8570</v>
      </c>
      <c r="C1192" s="948">
        <v>0</v>
      </c>
      <c r="D1192" s="948">
        <v>1500000</v>
      </c>
      <c r="E1192" s="2702">
        <f t="shared" si="18"/>
        <v>2226814.5099999993</v>
      </c>
    </row>
    <row r="1193" spans="1:5" ht="27.75" customHeight="1">
      <c r="A1193" s="945" t="s">
        <v>17399</v>
      </c>
      <c r="B1193" s="945" t="s">
        <v>17233</v>
      </c>
      <c r="C1193" s="948">
        <v>33000</v>
      </c>
      <c r="D1193" s="948">
        <v>0</v>
      </c>
      <c r="E1193" s="2702">
        <f t="shared" si="18"/>
        <v>2259814.5099999993</v>
      </c>
    </row>
    <row r="1194" spans="1:5" ht="27.75" customHeight="1">
      <c r="A1194" s="945" t="s">
        <v>17400</v>
      </c>
      <c r="B1194" s="945" t="s">
        <v>10823</v>
      </c>
      <c r="C1194" s="948">
        <v>16000</v>
      </c>
      <c r="D1194" s="948">
        <v>0</v>
      </c>
      <c r="E1194" s="2702">
        <f t="shared" si="18"/>
        <v>2275814.5099999993</v>
      </c>
    </row>
    <row r="1195" spans="1:5" s="921" customFormat="1" ht="27.75" customHeight="1">
      <c r="A1195" s="945" t="s">
        <v>17401</v>
      </c>
      <c r="B1195" s="945" t="s">
        <v>17073</v>
      </c>
      <c r="C1195" s="948">
        <v>33000</v>
      </c>
      <c r="D1195" s="948">
        <v>0</v>
      </c>
      <c r="E1195" s="2703">
        <f t="shared" si="18"/>
        <v>2308814.5099999993</v>
      </c>
    </row>
    <row r="1196" spans="1:5" ht="27.75" customHeight="1">
      <c r="A1196" s="945" t="s">
        <v>17402</v>
      </c>
      <c r="B1196" s="945" t="s">
        <v>17403</v>
      </c>
      <c r="C1196" s="948">
        <v>75000</v>
      </c>
      <c r="D1196" s="948">
        <v>0</v>
      </c>
      <c r="E1196" s="2702">
        <f t="shared" si="18"/>
        <v>2383814.5099999993</v>
      </c>
    </row>
    <row r="1197" spans="1:5" ht="27.75" customHeight="1">
      <c r="A1197" s="945" t="s">
        <v>17404</v>
      </c>
      <c r="B1197" s="945" t="s">
        <v>17395</v>
      </c>
      <c r="C1197" s="948">
        <v>33000</v>
      </c>
      <c r="D1197" s="948">
        <v>0</v>
      </c>
      <c r="E1197" s="2702">
        <f t="shared" si="18"/>
        <v>2416814.5099999993</v>
      </c>
    </row>
    <row r="1198" spans="1:5" ht="27.75" customHeight="1">
      <c r="A1198" s="945" t="s">
        <v>17405</v>
      </c>
      <c r="B1198" s="945" t="s">
        <v>8336</v>
      </c>
      <c r="C1198" s="948">
        <v>0</v>
      </c>
      <c r="D1198" s="948">
        <v>400</v>
      </c>
      <c r="E1198" s="2702">
        <f t="shared" si="18"/>
        <v>2416414.5099999993</v>
      </c>
    </row>
    <row r="1199" spans="1:5" ht="27.75" customHeight="1">
      <c r="A1199" s="945" t="s">
        <v>17406</v>
      </c>
      <c r="B1199" s="945" t="s">
        <v>17233</v>
      </c>
      <c r="C1199" s="948">
        <v>42000</v>
      </c>
      <c r="D1199" s="948">
        <v>0</v>
      </c>
      <c r="E1199" s="2702">
        <f t="shared" si="18"/>
        <v>2458414.5099999993</v>
      </c>
    </row>
    <row r="1200" spans="1:5" ht="27.75" customHeight="1">
      <c r="A1200" s="945" t="s">
        <v>17407</v>
      </c>
      <c r="B1200" s="945" t="s">
        <v>17408</v>
      </c>
      <c r="C1200" s="948">
        <v>0</v>
      </c>
      <c r="D1200" s="948">
        <v>416</v>
      </c>
      <c r="E1200" s="2702">
        <f t="shared" si="18"/>
        <v>2457998.5099999993</v>
      </c>
    </row>
    <row r="1201" spans="1:5" ht="27.75" customHeight="1">
      <c r="A1201" s="945" t="s">
        <v>17409</v>
      </c>
      <c r="B1201" s="945" t="s">
        <v>8478</v>
      </c>
      <c r="C1201" s="948">
        <v>0</v>
      </c>
      <c r="D1201" s="948">
        <v>2625</v>
      </c>
      <c r="E1201" s="2702">
        <f t="shared" si="18"/>
        <v>2455373.5099999993</v>
      </c>
    </row>
    <row r="1202" spans="1:5" ht="27.75" customHeight="1">
      <c r="A1202" s="945" t="s">
        <v>17410</v>
      </c>
      <c r="B1202" s="945" t="s">
        <v>17411</v>
      </c>
      <c r="C1202" s="948">
        <v>16000</v>
      </c>
      <c r="D1202" s="948">
        <v>0</v>
      </c>
      <c r="E1202" s="2702">
        <f t="shared" si="18"/>
        <v>2471373.5099999993</v>
      </c>
    </row>
    <row r="1203" spans="1:5" ht="27.75" customHeight="1">
      <c r="A1203" s="945" t="s">
        <v>17412</v>
      </c>
      <c r="B1203" s="945" t="s">
        <v>17413</v>
      </c>
      <c r="C1203" s="948">
        <v>16000</v>
      </c>
      <c r="D1203" s="948">
        <v>0</v>
      </c>
      <c r="E1203" s="2702">
        <f t="shared" si="18"/>
        <v>2487373.5099999993</v>
      </c>
    </row>
    <row r="1204" spans="1:5" ht="27.75" customHeight="1">
      <c r="A1204" s="945" t="s">
        <v>17414</v>
      </c>
      <c r="B1204" s="945" t="s">
        <v>17415</v>
      </c>
      <c r="C1204" s="948">
        <v>16000</v>
      </c>
      <c r="D1204" s="948">
        <v>0</v>
      </c>
      <c r="E1204" s="2702">
        <f t="shared" si="18"/>
        <v>2503373.5099999993</v>
      </c>
    </row>
    <row r="1205" spans="1:5" ht="27.75" customHeight="1">
      <c r="A1205" s="945" t="s">
        <v>17416</v>
      </c>
      <c r="B1205" s="945" t="s">
        <v>17417</v>
      </c>
      <c r="C1205" s="948">
        <v>99000</v>
      </c>
      <c r="D1205" s="948">
        <v>0</v>
      </c>
      <c r="E1205" s="2702">
        <f t="shared" si="18"/>
        <v>2602373.5099999993</v>
      </c>
    </row>
    <row r="1206" spans="1:5" ht="27.75" customHeight="1">
      <c r="A1206" s="945" t="s">
        <v>17418</v>
      </c>
      <c r="B1206" s="945" t="s">
        <v>17213</v>
      </c>
      <c r="C1206" s="948">
        <v>33000</v>
      </c>
      <c r="D1206" s="948">
        <v>0</v>
      </c>
      <c r="E1206" s="2702">
        <f t="shared" si="18"/>
        <v>2635373.5099999993</v>
      </c>
    </row>
    <row r="1207" spans="1:5" ht="27.75" customHeight="1">
      <c r="A1207" s="945" t="s">
        <v>17419</v>
      </c>
      <c r="B1207" s="945" t="s">
        <v>8336</v>
      </c>
      <c r="C1207" s="948">
        <v>0</v>
      </c>
      <c r="D1207" s="948">
        <v>300</v>
      </c>
      <c r="E1207" s="2702">
        <f t="shared" si="18"/>
        <v>2635073.5099999993</v>
      </c>
    </row>
    <row r="1208" spans="1:5" ht="27.75" customHeight="1">
      <c r="A1208" s="945" t="s">
        <v>17420</v>
      </c>
      <c r="B1208" s="945" t="s">
        <v>17421</v>
      </c>
      <c r="C1208" s="948">
        <v>16000</v>
      </c>
      <c r="D1208" s="948">
        <v>0</v>
      </c>
      <c r="E1208" s="2702">
        <f t="shared" si="18"/>
        <v>2651073.5099999993</v>
      </c>
    </row>
    <row r="1209" spans="1:5" ht="27.75" customHeight="1">
      <c r="A1209" s="945" t="s">
        <v>17422</v>
      </c>
      <c r="B1209" s="945" t="s">
        <v>17423</v>
      </c>
      <c r="C1209" s="948">
        <v>16000</v>
      </c>
      <c r="D1209" s="948">
        <v>0</v>
      </c>
      <c r="E1209" s="2702">
        <f t="shared" si="18"/>
        <v>2667073.5099999993</v>
      </c>
    </row>
    <row r="1210" spans="1:5" ht="27.75" customHeight="1">
      <c r="A1210" s="945" t="s">
        <v>17424</v>
      </c>
      <c r="B1210" s="945" t="s">
        <v>17425</v>
      </c>
      <c r="C1210" s="948">
        <v>16000</v>
      </c>
      <c r="D1210" s="948">
        <v>0</v>
      </c>
      <c r="E1210" s="2702">
        <f t="shared" si="18"/>
        <v>2683073.5099999993</v>
      </c>
    </row>
    <row r="1211" spans="1:5" ht="27.75" customHeight="1">
      <c r="A1211" s="945" t="s">
        <v>17426</v>
      </c>
      <c r="B1211" s="945" t="s">
        <v>17427</v>
      </c>
      <c r="C1211" s="948">
        <v>33000</v>
      </c>
      <c r="D1211" s="948">
        <v>0</v>
      </c>
      <c r="E1211" s="2702">
        <f t="shared" si="18"/>
        <v>2716073.5099999993</v>
      </c>
    </row>
    <row r="1212" spans="1:5" ht="27.75" customHeight="1">
      <c r="A1212" s="945" t="s">
        <v>17428</v>
      </c>
      <c r="B1212" s="945" t="s">
        <v>17429</v>
      </c>
      <c r="C1212" s="948">
        <v>33000</v>
      </c>
      <c r="D1212" s="948">
        <v>0</v>
      </c>
      <c r="E1212" s="2702">
        <f t="shared" si="18"/>
        <v>2749073.5099999993</v>
      </c>
    </row>
    <row r="1213" spans="1:5" ht="27.75" customHeight="1">
      <c r="A1213" s="945" t="s">
        <v>17430</v>
      </c>
      <c r="B1213" s="945" t="s">
        <v>17431</v>
      </c>
      <c r="C1213" s="948">
        <v>16000</v>
      </c>
      <c r="D1213" s="948">
        <v>0</v>
      </c>
      <c r="E1213" s="2702">
        <f t="shared" si="18"/>
        <v>2765073.5099999993</v>
      </c>
    </row>
    <row r="1214" spans="1:5" ht="27.75" customHeight="1">
      <c r="A1214" s="945" t="s">
        <v>17432</v>
      </c>
      <c r="B1214" s="945" t="s">
        <v>17433</v>
      </c>
      <c r="C1214" s="948">
        <v>33000</v>
      </c>
      <c r="D1214" s="948">
        <v>0</v>
      </c>
      <c r="E1214" s="2702">
        <f t="shared" si="18"/>
        <v>2798073.5099999993</v>
      </c>
    </row>
    <row r="1215" spans="1:5" ht="27.75" customHeight="1">
      <c r="A1215" s="945" t="s">
        <v>17434</v>
      </c>
      <c r="B1215" s="945" t="s">
        <v>17435</v>
      </c>
      <c r="C1215" s="948">
        <v>16000</v>
      </c>
      <c r="D1215" s="948">
        <v>0</v>
      </c>
      <c r="E1215" s="2702">
        <f t="shared" si="18"/>
        <v>2814073.5099999993</v>
      </c>
    </row>
    <row r="1216" spans="1:5" ht="27.75" customHeight="1">
      <c r="A1216" s="945" t="s">
        <v>17436</v>
      </c>
      <c r="B1216" s="945" t="s">
        <v>16683</v>
      </c>
      <c r="C1216" s="948">
        <v>33000</v>
      </c>
      <c r="D1216" s="948">
        <v>0</v>
      </c>
      <c r="E1216" s="2702">
        <f t="shared" si="18"/>
        <v>2847073.5099999993</v>
      </c>
    </row>
    <row r="1217" spans="1:5" ht="27.75" customHeight="1">
      <c r="A1217" s="945" t="s">
        <v>17437</v>
      </c>
      <c r="B1217" s="945" t="s">
        <v>16683</v>
      </c>
      <c r="C1217" s="948">
        <v>42000</v>
      </c>
      <c r="D1217" s="948">
        <v>0</v>
      </c>
      <c r="E1217" s="2702">
        <f t="shared" si="18"/>
        <v>2889073.5099999993</v>
      </c>
    </row>
    <row r="1218" spans="1:5" ht="27.75" customHeight="1">
      <c r="A1218" s="945" t="s">
        <v>17438</v>
      </c>
      <c r="B1218" s="945" t="s">
        <v>17439</v>
      </c>
      <c r="C1218" s="948">
        <v>33000</v>
      </c>
      <c r="D1218" s="948">
        <v>0</v>
      </c>
      <c r="E1218" s="2702">
        <f t="shared" si="18"/>
        <v>2922073.5099999993</v>
      </c>
    </row>
    <row r="1219" spans="1:5" ht="27.75" customHeight="1">
      <c r="A1219" s="945" t="s">
        <v>17440</v>
      </c>
      <c r="B1219" s="945" t="s">
        <v>17441</v>
      </c>
      <c r="C1219" s="948">
        <v>33000</v>
      </c>
      <c r="D1219" s="948">
        <v>0</v>
      </c>
      <c r="E1219" s="2702">
        <f t="shared" si="18"/>
        <v>2955073.5099999993</v>
      </c>
    </row>
    <row r="1220" spans="1:5" ht="27.75" customHeight="1">
      <c r="A1220" s="945" t="s">
        <v>17442</v>
      </c>
      <c r="B1220" s="945" t="s">
        <v>17443</v>
      </c>
      <c r="C1220" s="948">
        <v>33000</v>
      </c>
      <c r="D1220" s="948">
        <v>0</v>
      </c>
      <c r="E1220" s="2702">
        <f t="shared" si="18"/>
        <v>2988073.5099999993</v>
      </c>
    </row>
    <row r="1221" spans="1:5" ht="27.75" customHeight="1">
      <c r="A1221" s="945" t="s">
        <v>17444</v>
      </c>
      <c r="B1221" s="945" t="s">
        <v>17445</v>
      </c>
      <c r="C1221" s="948">
        <v>16000</v>
      </c>
      <c r="D1221" s="948">
        <v>0</v>
      </c>
      <c r="E1221" s="2702">
        <f t="shared" ref="E1221:E1284" si="19">E1220-D1221+C1221</f>
        <v>3004073.5099999993</v>
      </c>
    </row>
    <row r="1222" spans="1:5" ht="27.75" customHeight="1">
      <c r="A1222" s="945" t="s">
        <v>17446</v>
      </c>
      <c r="B1222" s="945" t="s">
        <v>17447</v>
      </c>
      <c r="C1222" s="948">
        <v>42000</v>
      </c>
      <c r="D1222" s="948">
        <v>0</v>
      </c>
      <c r="E1222" s="2702">
        <f t="shared" si="19"/>
        <v>3046073.5099999993</v>
      </c>
    </row>
    <row r="1223" spans="1:5" ht="27.75" customHeight="1">
      <c r="A1223" s="945" t="s">
        <v>17448</v>
      </c>
      <c r="B1223" s="945" t="s">
        <v>17449</v>
      </c>
      <c r="C1223" s="948">
        <v>33000</v>
      </c>
      <c r="D1223" s="948">
        <v>0</v>
      </c>
      <c r="E1223" s="2702">
        <f t="shared" si="19"/>
        <v>3079073.5099999993</v>
      </c>
    </row>
    <row r="1224" spans="1:5" ht="27.75" customHeight="1">
      <c r="A1224" s="945" t="s">
        <v>10205</v>
      </c>
      <c r="B1224" s="945" t="s">
        <v>17450</v>
      </c>
      <c r="C1224" s="948">
        <v>0</v>
      </c>
      <c r="D1224" s="948">
        <v>1410750</v>
      </c>
      <c r="E1224" s="2702">
        <f t="shared" si="19"/>
        <v>1668323.5099999993</v>
      </c>
    </row>
    <row r="1225" spans="1:5" ht="27.75" customHeight="1">
      <c r="A1225" s="945" t="s">
        <v>17451</v>
      </c>
      <c r="B1225" s="945" t="s">
        <v>8336</v>
      </c>
      <c r="C1225" s="948">
        <v>0</v>
      </c>
      <c r="D1225" s="948">
        <v>800</v>
      </c>
      <c r="E1225" s="2702">
        <f t="shared" si="19"/>
        <v>1667523.5099999993</v>
      </c>
    </row>
    <row r="1226" spans="1:5" ht="27.75" customHeight="1">
      <c r="A1226" s="945" t="s">
        <v>17452</v>
      </c>
      <c r="B1226" s="945" t="s">
        <v>17453</v>
      </c>
      <c r="C1226" s="948">
        <v>16000</v>
      </c>
      <c r="D1226" s="948">
        <v>0</v>
      </c>
      <c r="E1226" s="2702">
        <f t="shared" si="19"/>
        <v>1683523.5099999993</v>
      </c>
    </row>
    <row r="1227" spans="1:5" ht="27.75" customHeight="1">
      <c r="A1227" s="945" t="s">
        <v>17454</v>
      </c>
      <c r="B1227" s="945" t="s">
        <v>17455</v>
      </c>
      <c r="C1227" s="948">
        <v>42000</v>
      </c>
      <c r="D1227" s="948">
        <v>0</v>
      </c>
      <c r="E1227" s="2702">
        <f t="shared" si="19"/>
        <v>1725523.5099999993</v>
      </c>
    </row>
    <row r="1228" spans="1:5" ht="27.75" customHeight="1">
      <c r="A1228" s="945" t="s">
        <v>17456</v>
      </c>
      <c r="B1228" s="945" t="s">
        <v>17457</v>
      </c>
      <c r="C1228" s="948">
        <v>66000</v>
      </c>
      <c r="D1228" s="948">
        <v>0</v>
      </c>
      <c r="E1228" s="2702">
        <f t="shared" si="19"/>
        <v>1791523.5099999993</v>
      </c>
    </row>
    <row r="1229" spans="1:5" ht="27.75" customHeight="1">
      <c r="A1229" s="945" t="s">
        <v>17458</v>
      </c>
      <c r="B1229" s="945" t="s">
        <v>17459</v>
      </c>
      <c r="C1229" s="948">
        <v>16000</v>
      </c>
      <c r="D1229" s="948">
        <v>0</v>
      </c>
      <c r="E1229" s="2702">
        <f t="shared" si="19"/>
        <v>1807523.5099999993</v>
      </c>
    </row>
    <row r="1230" spans="1:5" ht="27.75" customHeight="1">
      <c r="A1230" s="945" t="s">
        <v>17460</v>
      </c>
      <c r="B1230" s="945" t="s">
        <v>17461</v>
      </c>
      <c r="C1230" s="948">
        <v>1000</v>
      </c>
      <c r="D1230" s="948">
        <v>0</v>
      </c>
      <c r="E1230" s="2702">
        <f t="shared" si="19"/>
        <v>1808523.5099999993</v>
      </c>
    </row>
    <row r="1231" spans="1:5" ht="27.75" customHeight="1">
      <c r="A1231" s="945" t="s">
        <v>17462</v>
      </c>
      <c r="B1231" s="945" t="s">
        <v>17463</v>
      </c>
      <c r="C1231" s="948">
        <v>16000</v>
      </c>
      <c r="D1231" s="948">
        <v>0</v>
      </c>
      <c r="E1231" s="2702">
        <f t="shared" si="19"/>
        <v>1824523.5099999993</v>
      </c>
    </row>
    <row r="1232" spans="1:5" ht="27.75" customHeight="1">
      <c r="A1232" s="945" t="s">
        <v>17464</v>
      </c>
      <c r="B1232" s="945" t="s">
        <v>17465</v>
      </c>
      <c r="C1232" s="948">
        <v>16000</v>
      </c>
      <c r="D1232" s="948">
        <v>0</v>
      </c>
      <c r="E1232" s="2702">
        <f t="shared" si="19"/>
        <v>1840523.5099999993</v>
      </c>
    </row>
    <row r="1233" spans="1:5" ht="27.75" customHeight="1">
      <c r="A1233" s="945" t="s">
        <v>17466</v>
      </c>
      <c r="B1233" s="945" t="s">
        <v>17467</v>
      </c>
      <c r="C1233" s="948">
        <v>16000</v>
      </c>
      <c r="D1233" s="948">
        <v>0</v>
      </c>
      <c r="E1233" s="2702">
        <f t="shared" si="19"/>
        <v>1856523.5099999993</v>
      </c>
    </row>
    <row r="1234" spans="1:5" ht="27.75" customHeight="1">
      <c r="A1234" s="945" t="s">
        <v>17468</v>
      </c>
      <c r="B1234" s="945" t="s">
        <v>17469</v>
      </c>
      <c r="C1234" s="948">
        <v>33000</v>
      </c>
      <c r="D1234" s="948">
        <v>0</v>
      </c>
      <c r="E1234" s="2702">
        <f t="shared" si="19"/>
        <v>1889523.5099999993</v>
      </c>
    </row>
    <row r="1235" spans="1:5" ht="27.75" customHeight="1">
      <c r="A1235" s="945" t="s">
        <v>17470</v>
      </c>
      <c r="B1235" s="945" t="s">
        <v>17471</v>
      </c>
      <c r="C1235" s="948">
        <v>16000</v>
      </c>
      <c r="D1235" s="948">
        <v>0</v>
      </c>
      <c r="E1235" s="2702">
        <f t="shared" si="19"/>
        <v>1905523.5099999993</v>
      </c>
    </row>
    <row r="1236" spans="1:5" ht="27.75" customHeight="1">
      <c r="A1236" s="945" t="s">
        <v>17472</v>
      </c>
      <c r="B1236" s="945" t="s">
        <v>17473</v>
      </c>
      <c r="C1236" s="948">
        <v>42000</v>
      </c>
      <c r="D1236" s="948">
        <v>0</v>
      </c>
      <c r="E1236" s="2702">
        <f t="shared" si="19"/>
        <v>1947523.5099999993</v>
      </c>
    </row>
    <row r="1237" spans="1:5" ht="27.75" customHeight="1">
      <c r="A1237" s="945" t="s">
        <v>17474</v>
      </c>
      <c r="B1237" s="945" t="s">
        <v>17105</v>
      </c>
      <c r="C1237" s="948">
        <v>33000</v>
      </c>
      <c r="D1237" s="948">
        <v>0</v>
      </c>
      <c r="E1237" s="2702">
        <f t="shared" si="19"/>
        <v>1980523.5099999993</v>
      </c>
    </row>
    <row r="1238" spans="1:5" ht="27.75" customHeight="1">
      <c r="A1238" s="945" t="s">
        <v>17475</v>
      </c>
      <c r="B1238" s="945" t="s">
        <v>17476</v>
      </c>
      <c r="C1238" s="948">
        <v>16000</v>
      </c>
      <c r="D1238" s="948">
        <v>0</v>
      </c>
      <c r="E1238" s="2702">
        <f t="shared" si="19"/>
        <v>1996523.5099999993</v>
      </c>
    </row>
    <row r="1239" spans="1:5" ht="27.75" customHeight="1">
      <c r="A1239" s="945" t="s">
        <v>17477</v>
      </c>
      <c r="B1239" s="945" t="s">
        <v>17144</v>
      </c>
      <c r="C1239" s="948">
        <v>66000</v>
      </c>
      <c r="D1239" s="948">
        <v>0</v>
      </c>
      <c r="E1239" s="2702">
        <f t="shared" si="19"/>
        <v>2062523.5099999993</v>
      </c>
    </row>
    <row r="1240" spans="1:5" ht="27.75" customHeight="1">
      <c r="A1240" s="945" t="s">
        <v>17478</v>
      </c>
      <c r="B1240" s="945" t="s">
        <v>8336</v>
      </c>
      <c r="C1240" s="948">
        <v>0</v>
      </c>
      <c r="D1240" s="948">
        <v>700</v>
      </c>
      <c r="E1240" s="2702">
        <f t="shared" si="19"/>
        <v>2061823.5099999993</v>
      </c>
    </row>
    <row r="1241" spans="1:5" ht="27.75" customHeight="1">
      <c r="A1241" s="945" t="s">
        <v>17479</v>
      </c>
      <c r="B1241" s="945" t="s">
        <v>17480</v>
      </c>
      <c r="C1241" s="948">
        <v>33000</v>
      </c>
      <c r="D1241" s="948">
        <v>0</v>
      </c>
      <c r="E1241" s="2702">
        <f t="shared" si="19"/>
        <v>2094823.5099999993</v>
      </c>
    </row>
    <row r="1242" spans="1:5" ht="27.75" customHeight="1">
      <c r="A1242" s="945" t="s">
        <v>17481</v>
      </c>
      <c r="B1242" s="945" t="s">
        <v>17482</v>
      </c>
      <c r="C1242" s="948">
        <v>16000</v>
      </c>
      <c r="D1242" s="948">
        <v>0</v>
      </c>
      <c r="E1242" s="2702">
        <f t="shared" si="19"/>
        <v>2110823.5099999993</v>
      </c>
    </row>
    <row r="1243" spans="1:5" ht="27.75" customHeight="1">
      <c r="A1243" s="945" t="s">
        <v>17483</v>
      </c>
      <c r="B1243" s="945" t="s">
        <v>17484</v>
      </c>
      <c r="C1243" s="948">
        <v>33000</v>
      </c>
      <c r="D1243" s="948">
        <v>0</v>
      </c>
      <c r="E1243" s="2702">
        <f t="shared" si="19"/>
        <v>2143823.5099999993</v>
      </c>
    </row>
    <row r="1244" spans="1:5" ht="27.75" customHeight="1">
      <c r="A1244" s="945" t="s">
        <v>17485</v>
      </c>
      <c r="B1244" s="945" t="s">
        <v>17486</v>
      </c>
      <c r="C1244" s="948">
        <v>16000</v>
      </c>
      <c r="D1244" s="948">
        <v>0</v>
      </c>
      <c r="E1244" s="2702">
        <f t="shared" si="19"/>
        <v>2159823.5099999993</v>
      </c>
    </row>
    <row r="1245" spans="1:5" ht="27.75" customHeight="1">
      <c r="A1245" s="945" t="s">
        <v>17487</v>
      </c>
      <c r="B1245" s="945" t="s">
        <v>17488</v>
      </c>
      <c r="C1245" s="948">
        <v>16000</v>
      </c>
      <c r="D1245" s="948">
        <v>0</v>
      </c>
      <c r="E1245" s="2702">
        <f t="shared" si="19"/>
        <v>2175823.5099999993</v>
      </c>
    </row>
    <row r="1246" spans="1:5" ht="27.75" customHeight="1">
      <c r="A1246" s="945" t="s">
        <v>17489</v>
      </c>
      <c r="B1246" s="945" t="s">
        <v>17490</v>
      </c>
      <c r="C1246" s="948">
        <v>33000</v>
      </c>
      <c r="D1246" s="948">
        <v>0</v>
      </c>
      <c r="E1246" s="2702">
        <f t="shared" si="19"/>
        <v>2208823.5099999993</v>
      </c>
    </row>
    <row r="1247" spans="1:5" ht="27.75" customHeight="1">
      <c r="A1247" s="945" t="s">
        <v>17491</v>
      </c>
      <c r="B1247" s="945" t="s">
        <v>17492</v>
      </c>
      <c r="C1247" s="948">
        <v>16000</v>
      </c>
      <c r="D1247" s="948">
        <v>0</v>
      </c>
      <c r="E1247" s="2702">
        <f t="shared" si="19"/>
        <v>2224823.5099999993</v>
      </c>
    </row>
    <row r="1248" spans="1:5" ht="27.75" customHeight="1">
      <c r="A1248" s="945" t="s">
        <v>17493</v>
      </c>
      <c r="B1248" s="945" t="s">
        <v>17494</v>
      </c>
      <c r="C1248" s="948">
        <v>16000</v>
      </c>
      <c r="D1248" s="948">
        <v>0</v>
      </c>
      <c r="E1248" s="2702">
        <f t="shared" si="19"/>
        <v>2240823.5099999993</v>
      </c>
    </row>
    <row r="1249" spans="1:5" ht="27.75" customHeight="1">
      <c r="A1249" s="945" t="s">
        <v>17495</v>
      </c>
      <c r="B1249" s="945" t="s">
        <v>17496</v>
      </c>
      <c r="C1249" s="948">
        <v>16000</v>
      </c>
      <c r="D1249" s="948">
        <v>0</v>
      </c>
      <c r="E1249" s="2702">
        <f t="shared" si="19"/>
        <v>2256823.5099999993</v>
      </c>
    </row>
    <row r="1250" spans="1:5" ht="27.75" customHeight="1">
      <c r="A1250" s="945" t="s">
        <v>17497</v>
      </c>
      <c r="B1250" s="945" t="s">
        <v>10282</v>
      </c>
      <c r="C1250" s="948">
        <v>33000</v>
      </c>
      <c r="D1250" s="948">
        <v>0</v>
      </c>
      <c r="E1250" s="2702">
        <f t="shared" si="19"/>
        <v>2289823.5099999993</v>
      </c>
    </row>
    <row r="1251" spans="1:5" ht="27.75" customHeight="1">
      <c r="A1251" s="945" t="s">
        <v>17498</v>
      </c>
      <c r="B1251" s="945" t="s">
        <v>17499</v>
      </c>
      <c r="C1251" s="948">
        <v>16000</v>
      </c>
      <c r="D1251" s="948">
        <v>0</v>
      </c>
      <c r="E1251" s="2702">
        <f t="shared" si="19"/>
        <v>2305823.5099999993</v>
      </c>
    </row>
    <row r="1252" spans="1:5" ht="27.75" customHeight="1">
      <c r="A1252" s="945" t="s">
        <v>17500</v>
      </c>
      <c r="B1252" s="945" t="s">
        <v>17501</v>
      </c>
      <c r="C1252" s="948">
        <v>16000</v>
      </c>
      <c r="D1252" s="948">
        <v>0</v>
      </c>
      <c r="E1252" s="2702">
        <f t="shared" si="19"/>
        <v>2321823.5099999993</v>
      </c>
    </row>
    <row r="1253" spans="1:5" ht="27.75" customHeight="1">
      <c r="A1253" s="945" t="s">
        <v>17502</v>
      </c>
      <c r="B1253" s="945" t="s">
        <v>17503</v>
      </c>
      <c r="C1253" s="948">
        <v>1000</v>
      </c>
      <c r="D1253" s="948">
        <v>0</v>
      </c>
      <c r="E1253" s="2702">
        <f t="shared" si="19"/>
        <v>2322823.5099999993</v>
      </c>
    </row>
    <row r="1254" spans="1:5" ht="27.75" customHeight="1">
      <c r="A1254" s="945" t="s">
        <v>17504</v>
      </c>
      <c r="B1254" s="945" t="s">
        <v>17505</v>
      </c>
      <c r="C1254" s="948">
        <v>16000</v>
      </c>
      <c r="D1254" s="948">
        <v>0</v>
      </c>
      <c r="E1254" s="2702">
        <f t="shared" si="19"/>
        <v>2338823.5099999993</v>
      </c>
    </row>
    <row r="1255" spans="1:5" ht="27.75" customHeight="1">
      <c r="A1255" s="945" t="s">
        <v>17506</v>
      </c>
      <c r="B1255" s="945" t="s">
        <v>17507</v>
      </c>
      <c r="C1255" s="948">
        <v>16000</v>
      </c>
      <c r="D1255" s="948">
        <v>0</v>
      </c>
      <c r="E1255" s="2702">
        <f t="shared" si="19"/>
        <v>2354823.5099999993</v>
      </c>
    </row>
    <row r="1256" spans="1:5" ht="27.75" customHeight="1">
      <c r="A1256" s="945" t="s">
        <v>17508</v>
      </c>
      <c r="B1256" s="945" t="s">
        <v>17509</v>
      </c>
      <c r="C1256" s="948">
        <v>16000</v>
      </c>
      <c r="D1256" s="948">
        <v>0</v>
      </c>
      <c r="E1256" s="2702">
        <f t="shared" si="19"/>
        <v>2370823.5099999993</v>
      </c>
    </row>
    <row r="1257" spans="1:5" ht="27.75" customHeight="1">
      <c r="A1257" s="945" t="s">
        <v>17510</v>
      </c>
      <c r="B1257" s="945" t="s">
        <v>17511</v>
      </c>
      <c r="C1257" s="948">
        <v>16000</v>
      </c>
      <c r="D1257" s="948">
        <v>0</v>
      </c>
      <c r="E1257" s="2702">
        <f t="shared" si="19"/>
        <v>2386823.5099999993</v>
      </c>
    </row>
    <row r="1258" spans="1:5" ht="27.75" customHeight="1">
      <c r="A1258" s="945" t="s">
        <v>17512</v>
      </c>
      <c r="B1258" s="945" t="s">
        <v>8336</v>
      </c>
      <c r="C1258" s="948">
        <v>0</v>
      </c>
      <c r="D1258" s="948">
        <v>850</v>
      </c>
      <c r="E1258" s="2702">
        <f t="shared" si="19"/>
        <v>2385973.5099999993</v>
      </c>
    </row>
    <row r="1259" spans="1:5" ht="27.75" customHeight="1">
      <c r="A1259" s="945" t="s">
        <v>17513</v>
      </c>
      <c r="B1259" s="945" t="s">
        <v>17514</v>
      </c>
      <c r="C1259" s="948">
        <v>16000</v>
      </c>
      <c r="D1259" s="948">
        <v>0</v>
      </c>
      <c r="E1259" s="2702">
        <f t="shared" si="19"/>
        <v>2401973.5099999993</v>
      </c>
    </row>
    <row r="1260" spans="1:5" ht="27.75" customHeight="1">
      <c r="A1260" s="945" t="s">
        <v>17515</v>
      </c>
      <c r="B1260" s="945" t="s">
        <v>17516</v>
      </c>
      <c r="C1260" s="948">
        <v>63100</v>
      </c>
      <c r="D1260" s="948">
        <v>0</v>
      </c>
      <c r="E1260" s="2702">
        <f t="shared" si="19"/>
        <v>2465073.5099999993</v>
      </c>
    </row>
    <row r="1261" spans="1:5" ht="27.75" customHeight="1">
      <c r="A1261" s="945" t="s">
        <v>17517</v>
      </c>
      <c r="B1261" s="945" t="s">
        <v>17518</v>
      </c>
      <c r="C1261" s="948">
        <v>16000</v>
      </c>
      <c r="D1261" s="948">
        <v>0</v>
      </c>
      <c r="E1261" s="2702">
        <f t="shared" si="19"/>
        <v>2481073.5099999993</v>
      </c>
    </row>
    <row r="1262" spans="1:5" ht="27.75" customHeight="1">
      <c r="A1262" s="945" t="s">
        <v>17519</v>
      </c>
      <c r="B1262" s="945" t="s">
        <v>17520</v>
      </c>
      <c r="C1262" s="948">
        <v>16000</v>
      </c>
      <c r="D1262" s="948">
        <v>0</v>
      </c>
      <c r="E1262" s="2702">
        <f t="shared" si="19"/>
        <v>2497073.5099999993</v>
      </c>
    </row>
    <row r="1263" spans="1:5" ht="27.75" customHeight="1">
      <c r="A1263" s="945" t="s">
        <v>17521</v>
      </c>
      <c r="B1263" s="945" t="s">
        <v>17486</v>
      </c>
      <c r="C1263" s="948">
        <v>39700</v>
      </c>
      <c r="D1263" s="948">
        <v>0</v>
      </c>
      <c r="E1263" s="2702">
        <f t="shared" si="19"/>
        <v>2536773.5099999993</v>
      </c>
    </row>
    <row r="1264" spans="1:5" ht="27.75" customHeight="1">
      <c r="A1264" s="945" t="s">
        <v>17522</v>
      </c>
      <c r="B1264" s="945" t="s">
        <v>17523</v>
      </c>
      <c r="C1264" s="948">
        <v>33000</v>
      </c>
      <c r="D1264" s="948">
        <v>0</v>
      </c>
      <c r="E1264" s="2702">
        <f t="shared" si="19"/>
        <v>2569773.5099999993</v>
      </c>
    </row>
    <row r="1265" spans="1:5" ht="27.75" customHeight="1">
      <c r="A1265" s="945" t="s">
        <v>17524</v>
      </c>
      <c r="B1265" s="945" t="s">
        <v>17525</v>
      </c>
      <c r="C1265" s="948">
        <v>16000</v>
      </c>
      <c r="D1265" s="948">
        <v>0</v>
      </c>
      <c r="E1265" s="2702">
        <f t="shared" si="19"/>
        <v>2585773.5099999993</v>
      </c>
    </row>
    <row r="1266" spans="1:5" ht="27.75" customHeight="1">
      <c r="A1266" s="945" t="s">
        <v>17526</v>
      </c>
      <c r="B1266" s="945" t="s">
        <v>17527</v>
      </c>
      <c r="C1266" s="948">
        <v>0</v>
      </c>
      <c r="D1266" s="948">
        <v>356</v>
      </c>
      <c r="E1266" s="2702">
        <f t="shared" si="19"/>
        <v>2585417.5099999993</v>
      </c>
    </row>
    <row r="1267" spans="1:5" ht="27.75" customHeight="1">
      <c r="A1267" s="945" t="s">
        <v>17528</v>
      </c>
      <c r="B1267" s="945" t="s">
        <v>17529</v>
      </c>
      <c r="C1267" s="948">
        <v>16000</v>
      </c>
      <c r="D1267" s="948">
        <v>0</v>
      </c>
      <c r="E1267" s="2702">
        <f t="shared" si="19"/>
        <v>2601417.5099999993</v>
      </c>
    </row>
    <row r="1268" spans="1:5" ht="27.75" customHeight="1">
      <c r="A1268" s="945" t="s">
        <v>17530</v>
      </c>
      <c r="B1268" s="945" t="s">
        <v>17531</v>
      </c>
      <c r="C1268" s="948">
        <v>16000</v>
      </c>
      <c r="D1268" s="948">
        <v>0</v>
      </c>
      <c r="E1268" s="2702">
        <f t="shared" si="19"/>
        <v>2617417.5099999993</v>
      </c>
    </row>
    <row r="1269" spans="1:5" ht="27.75" customHeight="1">
      <c r="A1269" s="945" t="s">
        <v>17532</v>
      </c>
      <c r="B1269" s="945" t="s">
        <v>17533</v>
      </c>
      <c r="C1269" s="948">
        <v>42000</v>
      </c>
      <c r="D1269" s="948">
        <v>0</v>
      </c>
      <c r="E1269" s="2702">
        <f t="shared" si="19"/>
        <v>2659417.5099999993</v>
      </c>
    </row>
    <row r="1270" spans="1:5" ht="27.75" customHeight="1">
      <c r="A1270" s="945" t="s">
        <v>17534</v>
      </c>
      <c r="B1270" s="945" t="s">
        <v>10086</v>
      </c>
      <c r="C1270" s="948">
        <v>0</v>
      </c>
      <c r="D1270" s="948">
        <v>300000</v>
      </c>
      <c r="E1270" s="2702">
        <f t="shared" si="19"/>
        <v>2359417.5099999993</v>
      </c>
    </row>
    <row r="1271" spans="1:5" ht="27.75" customHeight="1">
      <c r="A1271" s="945" t="s">
        <v>17535</v>
      </c>
      <c r="B1271" s="945" t="s">
        <v>17536</v>
      </c>
      <c r="C1271" s="948">
        <v>16000</v>
      </c>
      <c r="D1271" s="948">
        <v>0</v>
      </c>
      <c r="E1271" s="2702">
        <f t="shared" si="19"/>
        <v>2375417.5099999993</v>
      </c>
    </row>
    <row r="1272" spans="1:5" ht="27.75" customHeight="1">
      <c r="A1272" s="945" t="s">
        <v>17537</v>
      </c>
      <c r="B1272" s="945" t="s">
        <v>17538</v>
      </c>
      <c r="C1272" s="948">
        <v>33000</v>
      </c>
      <c r="D1272" s="948">
        <v>0</v>
      </c>
      <c r="E1272" s="2702">
        <f t="shared" si="19"/>
        <v>2408417.5099999993</v>
      </c>
    </row>
    <row r="1273" spans="1:5" ht="27.75" customHeight="1">
      <c r="A1273" s="945" t="s">
        <v>17539</v>
      </c>
      <c r="B1273" s="945" t="s">
        <v>17540</v>
      </c>
      <c r="C1273" s="948">
        <v>33000</v>
      </c>
      <c r="D1273" s="948">
        <v>0</v>
      </c>
      <c r="E1273" s="2702">
        <f t="shared" si="19"/>
        <v>2441417.5099999993</v>
      </c>
    </row>
    <row r="1274" spans="1:5" ht="27.75" customHeight="1">
      <c r="A1274" s="945" t="s">
        <v>17541</v>
      </c>
      <c r="B1274" s="945" t="s">
        <v>17542</v>
      </c>
      <c r="C1274" s="948">
        <v>33000</v>
      </c>
      <c r="D1274" s="948">
        <v>0</v>
      </c>
      <c r="E1274" s="2702">
        <f t="shared" si="19"/>
        <v>2474417.5099999993</v>
      </c>
    </row>
    <row r="1275" spans="1:5" ht="27.75" customHeight="1">
      <c r="A1275" s="945" t="s">
        <v>17543</v>
      </c>
      <c r="B1275" s="945" t="s">
        <v>17463</v>
      </c>
      <c r="C1275" s="948">
        <v>2100</v>
      </c>
      <c r="D1275" s="948">
        <v>0</v>
      </c>
      <c r="E1275" s="2702">
        <f t="shared" si="19"/>
        <v>2476517.5099999993</v>
      </c>
    </row>
    <row r="1276" spans="1:5" ht="27.75" customHeight="1">
      <c r="A1276" s="945" t="s">
        <v>17544</v>
      </c>
      <c r="B1276" s="945" t="s">
        <v>17545</v>
      </c>
      <c r="C1276" s="948">
        <v>16000</v>
      </c>
      <c r="D1276" s="948">
        <v>0</v>
      </c>
      <c r="E1276" s="2702">
        <f t="shared" si="19"/>
        <v>2492517.5099999993</v>
      </c>
    </row>
    <row r="1277" spans="1:5" ht="27.75" customHeight="1">
      <c r="A1277" s="945" t="s">
        <v>17546</v>
      </c>
      <c r="B1277" s="945" t="s">
        <v>17547</v>
      </c>
      <c r="C1277" s="948">
        <v>33000</v>
      </c>
      <c r="D1277" s="948">
        <v>0</v>
      </c>
      <c r="E1277" s="2702">
        <f t="shared" si="19"/>
        <v>2525517.5099999993</v>
      </c>
    </row>
    <row r="1278" spans="1:5" ht="27.75" customHeight="1">
      <c r="A1278" s="945" t="s">
        <v>17548</v>
      </c>
      <c r="B1278" s="945" t="s">
        <v>17549</v>
      </c>
      <c r="C1278" s="948">
        <v>16000</v>
      </c>
      <c r="D1278" s="948">
        <v>0</v>
      </c>
      <c r="E1278" s="2702">
        <f t="shared" si="19"/>
        <v>2541517.5099999993</v>
      </c>
    </row>
    <row r="1279" spans="1:5" ht="27.75" customHeight="1">
      <c r="A1279" s="945" t="s">
        <v>17550</v>
      </c>
      <c r="B1279" s="945" t="s">
        <v>17551</v>
      </c>
      <c r="C1279" s="948">
        <v>60000</v>
      </c>
      <c r="D1279" s="948">
        <v>0</v>
      </c>
      <c r="E1279" s="2702">
        <f t="shared" si="19"/>
        <v>2601517.5099999993</v>
      </c>
    </row>
    <row r="1280" spans="1:5" ht="27.75" customHeight="1">
      <c r="A1280" s="945" t="s">
        <v>17552</v>
      </c>
      <c r="B1280" s="945" t="s">
        <v>17553</v>
      </c>
      <c r="C1280" s="948">
        <v>16000</v>
      </c>
      <c r="D1280" s="948">
        <v>0</v>
      </c>
      <c r="E1280" s="2702">
        <f t="shared" si="19"/>
        <v>2617517.5099999993</v>
      </c>
    </row>
    <row r="1281" spans="1:5" ht="27.75" customHeight="1">
      <c r="A1281" s="945" t="s">
        <v>17554</v>
      </c>
      <c r="B1281" s="945" t="s">
        <v>15302</v>
      </c>
      <c r="C1281" s="948">
        <v>16000</v>
      </c>
      <c r="D1281" s="948">
        <v>0</v>
      </c>
      <c r="E1281" s="2702">
        <f t="shared" si="19"/>
        <v>2633517.5099999993</v>
      </c>
    </row>
    <row r="1282" spans="1:5" ht="27.75" customHeight="1">
      <c r="A1282" s="945" t="s">
        <v>17555</v>
      </c>
      <c r="B1282" s="945" t="s">
        <v>8336</v>
      </c>
      <c r="C1282" s="948">
        <v>0</v>
      </c>
      <c r="D1282" s="948">
        <v>1000</v>
      </c>
      <c r="E1282" s="2702">
        <f t="shared" si="19"/>
        <v>2632517.5099999993</v>
      </c>
    </row>
    <row r="1283" spans="1:5" ht="27.75" customHeight="1">
      <c r="A1283" s="945" t="s">
        <v>17556</v>
      </c>
      <c r="B1283" s="945" t="s">
        <v>17557</v>
      </c>
      <c r="C1283" s="948">
        <v>16000</v>
      </c>
      <c r="D1283" s="948">
        <v>0</v>
      </c>
      <c r="E1283" s="2702">
        <f t="shared" si="19"/>
        <v>2648517.5099999993</v>
      </c>
    </row>
    <row r="1284" spans="1:5" ht="27.75" customHeight="1">
      <c r="A1284" s="945" t="s">
        <v>17558</v>
      </c>
      <c r="B1284" s="945" t="s">
        <v>8478</v>
      </c>
      <c r="C1284" s="948">
        <v>0</v>
      </c>
      <c r="D1284" s="948">
        <v>1796.29</v>
      </c>
      <c r="E1284" s="2702">
        <f t="shared" si="19"/>
        <v>2646721.2199999993</v>
      </c>
    </row>
    <row r="1285" spans="1:5" ht="27.75" customHeight="1">
      <c r="A1285" s="945" t="s">
        <v>17559</v>
      </c>
      <c r="B1285" s="945" t="s">
        <v>17560</v>
      </c>
      <c r="C1285" s="948">
        <v>16000</v>
      </c>
      <c r="D1285" s="948">
        <v>0</v>
      </c>
      <c r="E1285" s="2702">
        <f t="shared" ref="E1285:E1348" si="20">E1284-D1285+C1285</f>
        <v>2662721.2199999993</v>
      </c>
    </row>
    <row r="1286" spans="1:5" ht="27.75" customHeight="1">
      <c r="A1286" s="945" t="s">
        <v>17561</v>
      </c>
      <c r="B1286" s="945" t="s">
        <v>17562</v>
      </c>
      <c r="C1286" s="948">
        <v>16000</v>
      </c>
      <c r="D1286" s="948">
        <v>0</v>
      </c>
      <c r="E1286" s="2702">
        <f t="shared" si="20"/>
        <v>2678721.2199999993</v>
      </c>
    </row>
    <row r="1287" spans="1:5" ht="27.75" customHeight="1">
      <c r="A1287" s="945" t="s">
        <v>17563</v>
      </c>
      <c r="B1287" s="945" t="s">
        <v>17564</v>
      </c>
      <c r="C1287" s="948">
        <v>5400</v>
      </c>
      <c r="D1287" s="948">
        <v>0</v>
      </c>
      <c r="E1287" s="2702">
        <f t="shared" si="20"/>
        <v>2684121.2199999993</v>
      </c>
    </row>
    <row r="1288" spans="1:5" ht="27.75" customHeight="1">
      <c r="A1288" s="945" t="s">
        <v>17565</v>
      </c>
      <c r="B1288" s="945" t="s">
        <v>17566</v>
      </c>
      <c r="C1288" s="948">
        <v>55000</v>
      </c>
      <c r="D1288" s="948">
        <v>0</v>
      </c>
      <c r="E1288" s="2702">
        <f t="shared" si="20"/>
        <v>2739121.2199999993</v>
      </c>
    </row>
    <row r="1289" spans="1:5" ht="27.75" customHeight="1">
      <c r="A1289" s="945" t="s">
        <v>17567</v>
      </c>
      <c r="B1289" s="945" t="s">
        <v>17568</v>
      </c>
      <c r="C1289" s="948">
        <v>33000</v>
      </c>
      <c r="D1289" s="948">
        <v>0</v>
      </c>
      <c r="E1289" s="2702">
        <f t="shared" si="20"/>
        <v>2772121.2199999993</v>
      </c>
    </row>
    <row r="1290" spans="1:5" ht="27.75" customHeight="1">
      <c r="A1290" s="945" t="s">
        <v>17569</v>
      </c>
      <c r="B1290" s="945" t="s">
        <v>17570</v>
      </c>
      <c r="C1290" s="948">
        <v>16000</v>
      </c>
      <c r="D1290" s="948">
        <v>0</v>
      </c>
      <c r="E1290" s="2702">
        <f t="shared" si="20"/>
        <v>2788121.2199999993</v>
      </c>
    </row>
    <row r="1291" spans="1:5" ht="27.75" customHeight="1">
      <c r="A1291" s="945" t="s">
        <v>17571</v>
      </c>
      <c r="B1291" s="945" t="s">
        <v>17463</v>
      </c>
      <c r="C1291" s="948">
        <v>6000</v>
      </c>
      <c r="D1291" s="948">
        <v>0</v>
      </c>
      <c r="E1291" s="2702">
        <f t="shared" si="20"/>
        <v>2794121.2199999993</v>
      </c>
    </row>
    <row r="1292" spans="1:5" ht="27.75" customHeight="1">
      <c r="A1292" s="945" t="s">
        <v>17572</v>
      </c>
      <c r="B1292" s="945" t="s">
        <v>17573</v>
      </c>
      <c r="C1292" s="948">
        <v>4000</v>
      </c>
      <c r="D1292" s="948">
        <v>0</v>
      </c>
      <c r="E1292" s="2702">
        <f t="shared" si="20"/>
        <v>2798121.2199999993</v>
      </c>
    </row>
    <row r="1293" spans="1:5" ht="27.75" customHeight="1">
      <c r="A1293" s="945" t="s">
        <v>17574</v>
      </c>
      <c r="B1293" s="945" t="s">
        <v>10392</v>
      </c>
      <c r="C1293" s="948">
        <v>16000</v>
      </c>
      <c r="D1293" s="948">
        <v>0</v>
      </c>
      <c r="E1293" s="2702">
        <f t="shared" si="20"/>
        <v>2814121.2199999993</v>
      </c>
    </row>
    <row r="1294" spans="1:5" ht="27.75" customHeight="1">
      <c r="A1294" s="945" t="s">
        <v>17575</v>
      </c>
      <c r="B1294" s="945" t="s">
        <v>17576</v>
      </c>
      <c r="C1294" s="948">
        <v>16000</v>
      </c>
      <c r="D1294" s="948">
        <v>0</v>
      </c>
      <c r="E1294" s="2702">
        <f t="shared" si="20"/>
        <v>2830121.2199999993</v>
      </c>
    </row>
    <row r="1295" spans="1:5" ht="27.75" customHeight="1">
      <c r="A1295" s="945" t="s">
        <v>17577</v>
      </c>
      <c r="B1295" s="945" t="s">
        <v>17578</v>
      </c>
      <c r="C1295" s="948">
        <v>16000</v>
      </c>
      <c r="D1295" s="948">
        <v>0</v>
      </c>
      <c r="E1295" s="2702">
        <f t="shared" si="20"/>
        <v>2846121.2199999993</v>
      </c>
    </row>
    <row r="1296" spans="1:5" ht="27.75" customHeight="1">
      <c r="A1296" s="945" t="s">
        <v>17579</v>
      </c>
      <c r="B1296" s="945" t="s">
        <v>8336</v>
      </c>
      <c r="C1296" s="948">
        <v>0</v>
      </c>
      <c r="D1296" s="948">
        <v>450</v>
      </c>
      <c r="E1296" s="2702">
        <f t="shared" si="20"/>
        <v>2845671.2199999993</v>
      </c>
    </row>
    <row r="1297" spans="1:5" ht="27.75" customHeight="1">
      <c r="A1297" s="945" t="s">
        <v>17580</v>
      </c>
      <c r="B1297" s="945" t="s">
        <v>17581</v>
      </c>
      <c r="C1297" s="948">
        <v>33000</v>
      </c>
      <c r="D1297" s="948">
        <v>0</v>
      </c>
      <c r="E1297" s="2702">
        <f t="shared" si="20"/>
        <v>2878671.2199999993</v>
      </c>
    </row>
    <row r="1298" spans="1:5" ht="27.75" customHeight="1">
      <c r="A1298" s="945" t="s">
        <v>17582</v>
      </c>
      <c r="B1298" s="945" t="s">
        <v>17581</v>
      </c>
      <c r="C1298" s="948">
        <v>2000</v>
      </c>
      <c r="D1298" s="948">
        <v>0</v>
      </c>
      <c r="E1298" s="2702">
        <f t="shared" si="20"/>
        <v>2880671.2199999993</v>
      </c>
    </row>
    <row r="1299" spans="1:5" ht="27.75" customHeight="1">
      <c r="A1299" s="945" t="s">
        <v>17583</v>
      </c>
      <c r="B1299" s="945" t="s">
        <v>17584</v>
      </c>
      <c r="C1299" s="948">
        <v>16000</v>
      </c>
      <c r="D1299" s="948">
        <v>0</v>
      </c>
      <c r="E1299" s="2702">
        <f t="shared" si="20"/>
        <v>2896671.2199999993</v>
      </c>
    </row>
    <row r="1300" spans="1:5" ht="27.75" customHeight="1">
      <c r="A1300" s="945" t="s">
        <v>17585</v>
      </c>
      <c r="B1300" s="945" t="s">
        <v>17586</v>
      </c>
      <c r="C1300" s="948">
        <v>2000</v>
      </c>
      <c r="D1300" s="948">
        <v>0</v>
      </c>
      <c r="E1300" s="2702">
        <f t="shared" si="20"/>
        <v>2898671.2199999993</v>
      </c>
    </row>
    <row r="1301" spans="1:5" ht="27.75" customHeight="1">
      <c r="A1301" s="945" t="s">
        <v>17587</v>
      </c>
      <c r="B1301" s="945" t="s">
        <v>8336</v>
      </c>
      <c r="C1301" s="948">
        <v>0</v>
      </c>
      <c r="D1301" s="948">
        <v>100</v>
      </c>
      <c r="E1301" s="2702">
        <f t="shared" si="20"/>
        <v>2898571.2199999993</v>
      </c>
    </row>
    <row r="1302" spans="1:5" ht="27.75" customHeight="1">
      <c r="A1302" s="945" t="s">
        <v>10454</v>
      </c>
      <c r="B1302" s="945" t="s">
        <v>17588</v>
      </c>
      <c r="C1302" s="948">
        <v>3200000</v>
      </c>
      <c r="D1302" s="948">
        <v>0</v>
      </c>
      <c r="E1302" s="2702">
        <f t="shared" si="20"/>
        <v>6098571.2199999988</v>
      </c>
    </row>
    <row r="1303" spans="1:5" ht="27.75" customHeight="1">
      <c r="A1303" s="945" t="s">
        <v>17589</v>
      </c>
      <c r="B1303" s="945" t="s">
        <v>17590</v>
      </c>
      <c r="C1303" s="948">
        <v>33000</v>
      </c>
      <c r="D1303" s="948">
        <v>0</v>
      </c>
      <c r="E1303" s="2702">
        <f t="shared" si="20"/>
        <v>6131571.2199999988</v>
      </c>
    </row>
    <row r="1304" spans="1:5" ht="27.75" customHeight="1">
      <c r="A1304" s="945" t="s">
        <v>17591</v>
      </c>
      <c r="B1304" s="945" t="s">
        <v>17592</v>
      </c>
      <c r="C1304" s="948">
        <v>2000</v>
      </c>
      <c r="D1304" s="948">
        <v>0</v>
      </c>
      <c r="E1304" s="2702">
        <f t="shared" si="20"/>
        <v>6133571.2199999988</v>
      </c>
    </row>
    <row r="1305" spans="1:5" ht="27.75" customHeight="1">
      <c r="A1305" s="945" t="s">
        <v>17593</v>
      </c>
      <c r="B1305" s="945" t="s">
        <v>17594</v>
      </c>
      <c r="C1305" s="948">
        <v>16000</v>
      </c>
      <c r="D1305" s="948">
        <v>0</v>
      </c>
      <c r="E1305" s="2702">
        <f t="shared" si="20"/>
        <v>6149571.2199999988</v>
      </c>
    </row>
    <row r="1306" spans="1:5" ht="27.75" customHeight="1">
      <c r="A1306" s="945" t="s">
        <v>17595</v>
      </c>
      <c r="B1306" s="945" t="s">
        <v>17596</v>
      </c>
      <c r="C1306" s="948">
        <v>45000</v>
      </c>
      <c r="D1306" s="948">
        <v>0</v>
      </c>
      <c r="E1306" s="2702">
        <f t="shared" si="20"/>
        <v>6194571.2199999988</v>
      </c>
    </row>
    <row r="1307" spans="1:5" ht="27.75" customHeight="1">
      <c r="A1307" s="945" t="s">
        <v>17597</v>
      </c>
      <c r="B1307" s="945" t="s">
        <v>17598</v>
      </c>
      <c r="C1307" s="948">
        <v>3000</v>
      </c>
      <c r="D1307" s="948">
        <v>0</v>
      </c>
      <c r="E1307" s="2702">
        <f t="shared" si="20"/>
        <v>6197571.2199999988</v>
      </c>
    </row>
    <row r="1308" spans="1:5" ht="27.75" customHeight="1">
      <c r="A1308" s="945" t="s">
        <v>17599</v>
      </c>
      <c r="B1308" s="945" t="s">
        <v>8336</v>
      </c>
      <c r="C1308" s="948">
        <v>0</v>
      </c>
      <c r="D1308" s="948">
        <v>150</v>
      </c>
      <c r="E1308" s="2702">
        <f t="shared" si="20"/>
        <v>6197421.2199999988</v>
      </c>
    </row>
    <row r="1309" spans="1:5" ht="27.75" customHeight="1">
      <c r="A1309" s="945" t="s">
        <v>17600</v>
      </c>
      <c r="B1309" s="945" t="s">
        <v>17601</v>
      </c>
      <c r="C1309" s="948">
        <v>17000</v>
      </c>
      <c r="D1309" s="948">
        <v>0</v>
      </c>
      <c r="E1309" s="2702">
        <f t="shared" si="20"/>
        <v>6214421.2199999988</v>
      </c>
    </row>
    <row r="1310" spans="1:5" ht="27.75" customHeight="1">
      <c r="A1310" s="945" t="s">
        <v>17602</v>
      </c>
      <c r="B1310" s="945" t="s">
        <v>17603</v>
      </c>
      <c r="C1310" s="948">
        <v>0</v>
      </c>
      <c r="D1310" s="948">
        <v>176</v>
      </c>
      <c r="E1310" s="2702">
        <f t="shared" si="20"/>
        <v>6214245.2199999988</v>
      </c>
    </row>
    <row r="1311" spans="1:5" ht="27.75" customHeight="1">
      <c r="A1311" s="945" t="s">
        <v>17604</v>
      </c>
      <c r="B1311" s="945" t="s">
        <v>17605</v>
      </c>
      <c r="C1311" s="948">
        <v>35000</v>
      </c>
      <c r="D1311" s="948">
        <v>0</v>
      </c>
      <c r="E1311" s="2702">
        <f t="shared" si="20"/>
        <v>6249245.2199999988</v>
      </c>
    </row>
    <row r="1312" spans="1:5" ht="27.75" customHeight="1">
      <c r="A1312" s="945" t="s">
        <v>17606</v>
      </c>
      <c r="B1312" s="945" t="s">
        <v>8438</v>
      </c>
      <c r="C1312" s="948">
        <v>0</v>
      </c>
      <c r="D1312" s="948">
        <v>53.75</v>
      </c>
      <c r="E1312" s="2702">
        <f t="shared" si="20"/>
        <v>6249191.4699999988</v>
      </c>
    </row>
    <row r="1313" spans="1:5" ht="27.75" customHeight="1">
      <c r="A1313" s="945" t="s">
        <v>17606</v>
      </c>
      <c r="B1313" s="945" t="s">
        <v>17607</v>
      </c>
      <c r="C1313" s="948">
        <v>0</v>
      </c>
      <c r="D1313" s="948">
        <v>4630014</v>
      </c>
      <c r="E1313" s="2702">
        <f t="shared" si="20"/>
        <v>1619177.4699999988</v>
      </c>
    </row>
    <row r="1314" spans="1:5" ht="27.75" customHeight="1">
      <c r="A1314" s="945" t="s">
        <v>17608</v>
      </c>
      <c r="B1314" s="945" t="s">
        <v>17609</v>
      </c>
      <c r="C1314" s="948">
        <v>16000</v>
      </c>
      <c r="D1314" s="948">
        <v>0</v>
      </c>
      <c r="E1314" s="2702">
        <f t="shared" si="20"/>
        <v>1635177.4699999988</v>
      </c>
    </row>
    <row r="1315" spans="1:5" ht="27.75" customHeight="1">
      <c r="A1315" s="945" t="s">
        <v>17610</v>
      </c>
      <c r="B1315" s="945" t="s">
        <v>17611</v>
      </c>
      <c r="C1315" s="948">
        <v>35000</v>
      </c>
      <c r="D1315" s="948">
        <v>0</v>
      </c>
      <c r="E1315" s="2702">
        <f t="shared" si="20"/>
        <v>1670177.4699999988</v>
      </c>
    </row>
    <row r="1316" spans="1:5" ht="27.75" customHeight="1">
      <c r="A1316" s="945" t="s">
        <v>17612</v>
      </c>
      <c r="B1316" s="945" t="s">
        <v>17613</v>
      </c>
      <c r="C1316" s="948">
        <v>3000</v>
      </c>
      <c r="D1316" s="948">
        <v>0</v>
      </c>
      <c r="E1316" s="2702">
        <f t="shared" si="20"/>
        <v>1673177.4699999988</v>
      </c>
    </row>
    <row r="1317" spans="1:5" ht="27.75" customHeight="1">
      <c r="A1317" s="945" t="s">
        <v>17614</v>
      </c>
      <c r="B1317" s="945" t="s">
        <v>8336</v>
      </c>
      <c r="C1317" s="948">
        <v>0</v>
      </c>
      <c r="D1317" s="948">
        <v>200</v>
      </c>
      <c r="E1317" s="2702">
        <f t="shared" si="20"/>
        <v>1672977.4699999988</v>
      </c>
    </row>
    <row r="1318" spans="1:5" ht="27.75" customHeight="1">
      <c r="A1318" s="945" t="s">
        <v>17615</v>
      </c>
      <c r="B1318" s="945" t="s">
        <v>17616</v>
      </c>
      <c r="C1318" s="948">
        <v>45000</v>
      </c>
      <c r="D1318" s="948">
        <v>0</v>
      </c>
      <c r="E1318" s="2702">
        <f t="shared" si="20"/>
        <v>1717977.4699999988</v>
      </c>
    </row>
    <row r="1319" spans="1:5" ht="27.75" customHeight="1">
      <c r="A1319" s="945" t="s">
        <v>17617</v>
      </c>
      <c r="B1319" s="945" t="s">
        <v>17618</v>
      </c>
      <c r="C1319" s="948">
        <v>17000</v>
      </c>
      <c r="D1319" s="948">
        <v>0</v>
      </c>
      <c r="E1319" s="2702">
        <f t="shared" si="20"/>
        <v>1734977.4699999988</v>
      </c>
    </row>
    <row r="1320" spans="1:5" ht="27.75" customHeight="1">
      <c r="A1320" s="945" t="s">
        <v>17619</v>
      </c>
      <c r="B1320" s="945" t="s">
        <v>17620</v>
      </c>
      <c r="C1320" s="948">
        <v>105000</v>
      </c>
      <c r="D1320" s="948">
        <v>0</v>
      </c>
      <c r="E1320" s="2702">
        <f t="shared" si="20"/>
        <v>1839977.4699999988</v>
      </c>
    </row>
    <row r="1321" spans="1:5" ht="27.75" customHeight="1">
      <c r="A1321" s="945" t="s">
        <v>17621</v>
      </c>
      <c r="B1321" s="945" t="s">
        <v>8478</v>
      </c>
      <c r="C1321" s="948">
        <v>0</v>
      </c>
      <c r="D1321" s="948">
        <v>4977.26</v>
      </c>
      <c r="E1321" s="2702">
        <f t="shared" si="20"/>
        <v>1835000.2099999988</v>
      </c>
    </row>
    <row r="1322" spans="1:5" ht="27.75" customHeight="1">
      <c r="A1322" s="945" t="s">
        <v>17622</v>
      </c>
      <c r="B1322" s="945" t="s">
        <v>17623</v>
      </c>
      <c r="C1322" s="948">
        <v>3000</v>
      </c>
      <c r="D1322" s="948">
        <v>0</v>
      </c>
      <c r="E1322" s="2702">
        <f t="shared" si="20"/>
        <v>1838000.2099999988</v>
      </c>
    </row>
    <row r="1323" spans="1:5" ht="27.75" customHeight="1">
      <c r="A1323" s="945" t="s">
        <v>17624</v>
      </c>
      <c r="B1323" s="945" t="s">
        <v>17625</v>
      </c>
      <c r="C1323" s="948">
        <v>45000</v>
      </c>
      <c r="D1323" s="948">
        <v>0</v>
      </c>
      <c r="E1323" s="2702">
        <f t="shared" si="20"/>
        <v>1883000.2099999988</v>
      </c>
    </row>
    <row r="1324" spans="1:5" ht="27.75" customHeight="1">
      <c r="A1324" s="945" t="s">
        <v>17626</v>
      </c>
      <c r="B1324" s="945" t="s">
        <v>17627</v>
      </c>
      <c r="C1324" s="948">
        <v>45000</v>
      </c>
      <c r="D1324" s="948">
        <v>0</v>
      </c>
      <c r="E1324" s="2702">
        <f t="shared" si="20"/>
        <v>1928000.2099999988</v>
      </c>
    </row>
    <row r="1325" spans="1:5" ht="27.75" customHeight="1">
      <c r="A1325" s="945" t="s">
        <v>17628</v>
      </c>
      <c r="B1325" s="945" t="s">
        <v>17629</v>
      </c>
      <c r="C1325" s="948">
        <v>16000</v>
      </c>
      <c r="D1325" s="948">
        <v>0</v>
      </c>
      <c r="E1325" s="2702">
        <f t="shared" si="20"/>
        <v>1944000.2099999988</v>
      </c>
    </row>
    <row r="1326" spans="1:5" ht="27.75" customHeight="1">
      <c r="A1326" s="945" t="s">
        <v>17630</v>
      </c>
      <c r="B1326" s="945" t="s">
        <v>17631</v>
      </c>
      <c r="C1326" s="948">
        <v>17000</v>
      </c>
      <c r="D1326" s="948">
        <v>0</v>
      </c>
      <c r="E1326" s="2702">
        <f t="shared" si="20"/>
        <v>1961000.2099999988</v>
      </c>
    </row>
    <row r="1327" spans="1:5" ht="27.75" customHeight="1">
      <c r="A1327" s="945" t="s">
        <v>17632</v>
      </c>
      <c r="B1327" s="945" t="s">
        <v>17633</v>
      </c>
      <c r="C1327" s="948">
        <v>35000</v>
      </c>
      <c r="D1327" s="948">
        <v>0</v>
      </c>
      <c r="E1327" s="2702">
        <f t="shared" si="20"/>
        <v>1996000.2099999988</v>
      </c>
    </row>
    <row r="1328" spans="1:5" ht="27.75" customHeight="1">
      <c r="A1328" s="945" t="s">
        <v>17634</v>
      </c>
      <c r="B1328" s="945" t="s">
        <v>17635</v>
      </c>
      <c r="C1328" s="948">
        <v>35000</v>
      </c>
      <c r="D1328" s="948">
        <v>0</v>
      </c>
      <c r="E1328" s="2702">
        <f t="shared" si="20"/>
        <v>2031000.2099999988</v>
      </c>
    </row>
    <row r="1329" spans="1:5" ht="27.75" customHeight="1">
      <c r="A1329" s="945" t="s">
        <v>17636</v>
      </c>
      <c r="B1329" s="945" t="s">
        <v>10086</v>
      </c>
      <c r="C1329" s="948">
        <v>0</v>
      </c>
      <c r="D1329" s="948">
        <v>300000</v>
      </c>
      <c r="E1329" s="2702">
        <f t="shared" si="20"/>
        <v>1731000.2099999988</v>
      </c>
    </row>
    <row r="1330" spans="1:5" ht="27.75" customHeight="1">
      <c r="A1330" s="945" t="s">
        <v>17637</v>
      </c>
      <c r="B1330" s="945" t="s">
        <v>17225</v>
      </c>
      <c r="C1330" s="948">
        <v>35000</v>
      </c>
      <c r="D1330" s="948">
        <v>0</v>
      </c>
      <c r="E1330" s="2702">
        <f t="shared" si="20"/>
        <v>1766000.2099999988</v>
      </c>
    </row>
    <row r="1331" spans="1:5" ht="27.75" customHeight="1">
      <c r="A1331" s="945" t="s">
        <v>17638</v>
      </c>
      <c r="B1331" s="945" t="s">
        <v>17639</v>
      </c>
      <c r="C1331" s="948">
        <v>35000</v>
      </c>
      <c r="D1331" s="948">
        <v>0</v>
      </c>
      <c r="E1331" s="2702">
        <f t="shared" si="20"/>
        <v>1801000.2099999988</v>
      </c>
    </row>
    <row r="1332" spans="1:5" ht="27.75" customHeight="1">
      <c r="A1332" s="945" t="s">
        <v>17640</v>
      </c>
      <c r="B1332" s="945" t="s">
        <v>8336</v>
      </c>
      <c r="C1332" s="948">
        <v>0</v>
      </c>
      <c r="D1332" s="948">
        <v>550</v>
      </c>
      <c r="E1332" s="2702">
        <f t="shared" si="20"/>
        <v>1800450.2099999988</v>
      </c>
    </row>
    <row r="1333" spans="1:5" ht="27.75" customHeight="1">
      <c r="A1333" s="945" t="s">
        <v>17641</v>
      </c>
      <c r="B1333" s="945" t="s">
        <v>17642</v>
      </c>
      <c r="C1333" s="948">
        <v>150000</v>
      </c>
      <c r="D1333" s="948">
        <v>0</v>
      </c>
      <c r="E1333" s="2702">
        <f t="shared" si="20"/>
        <v>1950450.2099999988</v>
      </c>
    </row>
    <row r="1334" spans="1:5" ht="27.75" customHeight="1">
      <c r="A1334" s="945" t="s">
        <v>17643</v>
      </c>
      <c r="B1334" s="945" t="s">
        <v>17644</v>
      </c>
      <c r="C1334" s="948">
        <v>20000</v>
      </c>
      <c r="D1334" s="948">
        <v>0</v>
      </c>
      <c r="E1334" s="2702">
        <f t="shared" si="20"/>
        <v>1970450.2099999988</v>
      </c>
    </row>
    <row r="1335" spans="1:5" ht="27.75" customHeight="1">
      <c r="A1335" s="945" t="s">
        <v>17645</v>
      </c>
      <c r="B1335" s="945" t="s">
        <v>17646</v>
      </c>
      <c r="C1335" s="948">
        <v>10000</v>
      </c>
      <c r="D1335" s="948">
        <v>0</v>
      </c>
      <c r="E1335" s="2702">
        <f t="shared" si="20"/>
        <v>1980450.2099999988</v>
      </c>
    </row>
    <row r="1336" spans="1:5" ht="27.75" customHeight="1">
      <c r="A1336" s="945" t="s">
        <v>17647</v>
      </c>
      <c r="B1336" s="945" t="s">
        <v>17648</v>
      </c>
      <c r="C1336" s="948">
        <v>17000</v>
      </c>
      <c r="D1336" s="948">
        <v>0</v>
      </c>
      <c r="E1336" s="2702">
        <f t="shared" si="20"/>
        <v>1997450.2099999988</v>
      </c>
    </row>
    <row r="1337" spans="1:5" ht="27.75" customHeight="1">
      <c r="A1337" s="945" t="s">
        <v>17649</v>
      </c>
      <c r="B1337" s="945" t="s">
        <v>17650</v>
      </c>
      <c r="C1337" s="948">
        <v>45000</v>
      </c>
      <c r="D1337" s="948">
        <v>0</v>
      </c>
      <c r="E1337" s="2702">
        <f t="shared" si="20"/>
        <v>2042450.2099999988</v>
      </c>
    </row>
    <row r="1338" spans="1:5" ht="27.75" customHeight="1">
      <c r="A1338" s="945" t="s">
        <v>17651</v>
      </c>
      <c r="B1338" s="945" t="s">
        <v>17652</v>
      </c>
      <c r="C1338" s="948">
        <v>45000</v>
      </c>
      <c r="D1338" s="948">
        <v>0</v>
      </c>
      <c r="E1338" s="2702">
        <f t="shared" si="20"/>
        <v>2087450.2099999988</v>
      </c>
    </row>
    <row r="1339" spans="1:5" ht="27.75" customHeight="1">
      <c r="A1339" s="945" t="s">
        <v>17653</v>
      </c>
      <c r="B1339" s="945" t="s">
        <v>17654</v>
      </c>
      <c r="C1339" s="948">
        <v>17000</v>
      </c>
      <c r="D1339" s="948">
        <v>0</v>
      </c>
      <c r="E1339" s="2702">
        <f t="shared" si="20"/>
        <v>2104450.209999999</v>
      </c>
    </row>
    <row r="1340" spans="1:5" ht="27.75" customHeight="1">
      <c r="A1340" s="945" t="s">
        <v>17655</v>
      </c>
      <c r="B1340" s="945" t="s">
        <v>17656</v>
      </c>
      <c r="C1340" s="948">
        <v>35000</v>
      </c>
      <c r="D1340" s="948">
        <v>0</v>
      </c>
      <c r="E1340" s="2702">
        <f t="shared" si="20"/>
        <v>2139450.209999999</v>
      </c>
    </row>
    <row r="1341" spans="1:5" ht="27.75" customHeight="1">
      <c r="A1341" s="945" t="s">
        <v>17657</v>
      </c>
      <c r="B1341" s="945" t="s">
        <v>17658</v>
      </c>
      <c r="C1341" s="948">
        <v>35000</v>
      </c>
      <c r="D1341" s="948">
        <v>0</v>
      </c>
      <c r="E1341" s="2702">
        <f t="shared" si="20"/>
        <v>2174450.209999999</v>
      </c>
    </row>
    <row r="1342" spans="1:5" ht="27.75" customHeight="1">
      <c r="A1342" s="945" t="s">
        <v>17659</v>
      </c>
      <c r="B1342" s="945" t="s">
        <v>17660</v>
      </c>
      <c r="C1342" s="948">
        <v>17000</v>
      </c>
      <c r="D1342" s="948">
        <v>0</v>
      </c>
      <c r="E1342" s="2702">
        <f t="shared" si="20"/>
        <v>2191450.209999999</v>
      </c>
    </row>
    <row r="1343" spans="1:5" ht="27.75" customHeight="1">
      <c r="A1343" s="945" t="s">
        <v>17661</v>
      </c>
      <c r="B1343" s="945" t="s">
        <v>17662</v>
      </c>
      <c r="C1343" s="948">
        <v>17000</v>
      </c>
      <c r="D1343" s="948">
        <v>0</v>
      </c>
      <c r="E1343" s="2702">
        <f t="shared" si="20"/>
        <v>2208450.209999999</v>
      </c>
    </row>
    <row r="1344" spans="1:5" ht="27.75" customHeight="1">
      <c r="A1344" s="945" t="s">
        <v>17663</v>
      </c>
      <c r="B1344" s="945" t="s">
        <v>8336</v>
      </c>
      <c r="C1344" s="948">
        <v>0</v>
      </c>
      <c r="D1344" s="948">
        <v>550</v>
      </c>
      <c r="E1344" s="2702">
        <f t="shared" si="20"/>
        <v>2207900.209999999</v>
      </c>
    </row>
    <row r="1345" spans="1:5" ht="27.75" customHeight="1">
      <c r="A1345" s="945" t="s">
        <v>17664</v>
      </c>
      <c r="B1345" s="945" t="s">
        <v>17665</v>
      </c>
      <c r="C1345" s="948">
        <v>45000</v>
      </c>
      <c r="D1345" s="948">
        <v>0</v>
      </c>
      <c r="E1345" s="2702">
        <f t="shared" si="20"/>
        <v>2252900.209999999</v>
      </c>
    </row>
    <row r="1346" spans="1:5" ht="27.75" customHeight="1">
      <c r="A1346" s="945" t="s">
        <v>17666</v>
      </c>
      <c r="B1346" s="945" t="s">
        <v>17667</v>
      </c>
      <c r="C1346" s="948">
        <v>17000</v>
      </c>
      <c r="D1346" s="948">
        <v>0</v>
      </c>
      <c r="E1346" s="2702">
        <f t="shared" si="20"/>
        <v>2269900.209999999</v>
      </c>
    </row>
    <row r="1347" spans="1:5" ht="27.75" customHeight="1">
      <c r="A1347" s="945" t="s">
        <v>17668</v>
      </c>
      <c r="B1347" s="945" t="s">
        <v>17669</v>
      </c>
      <c r="C1347" s="948">
        <v>34000</v>
      </c>
      <c r="D1347" s="948">
        <v>0</v>
      </c>
      <c r="E1347" s="2702">
        <f t="shared" si="20"/>
        <v>2303900.209999999</v>
      </c>
    </row>
    <row r="1348" spans="1:5" ht="27.75" customHeight="1">
      <c r="A1348" s="945" t="s">
        <v>17670</v>
      </c>
      <c r="B1348" s="945" t="s">
        <v>16131</v>
      </c>
      <c r="C1348" s="948">
        <v>35000</v>
      </c>
      <c r="D1348" s="948">
        <v>0</v>
      </c>
      <c r="E1348" s="2702">
        <f t="shared" si="20"/>
        <v>2338900.209999999</v>
      </c>
    </row>
    <row r="1349" spans="1:5" ht="27.75" customHeight="1">
      <c r="A1349" s="945" t="s">
        <v>17671</v>
      </c>
      <c r="B1349" s="945" t="s">
        <v>17672</v>
      </c>
      <c r="C1349" s="948">
        <v>50000</v>
      </c>
      <c r="D1349" s="948">
        <v>0</v>
      </c>
      <c r="E1349" s="2702">
        <f t="shared" ref="E1349:E1412" si="21">E1348-D1349+C1349</f>
        <v>2388900.209999999</v>
      </c>
    </row>
    <row r="1350" spans="1:5" ht="27.75" customHeight="1">
      <c r="A1350" s="945" t="s">
        <v>17673</v>
      </c>
      <c r="B1350" s="945" t="s">
        <v>17674</v>
      </c>
      <c r="C1350" s="948">
        <v>70000</v>
      </c>
      <c r="D1350" s="948">
        <v>0</v>
      </c>
      <c r="E1350" s="2702">
        <f t="shared" si="21"/>
        <v>2458900.209999999</v>
      </c>
    </row>
    <row r="1351" spans="1:5" ht="27.75" customHeight="1">
      <c r="A1351" s="945" t="s">
        <v>17675</v>
      </c>
      <c r="B1351" s="945" t="s">
        <v>8551</v>
      </c>
      <c r="C1351" s="948">
        <v>0</v>
      </c>
      <c r="D1351" s="948">
        <v>1414000</v>
      </c>
      <c r="E1351" s="2702">
        <f t="shared" si="21"/>
        <v>1044900.209999999</v>
      </c>
    </row>
    <row r="1352" spans="1:5" ht="27.75" customHeight="1">
      <c r="A1352" s="945" t="s">
        <v>17676</v>
      </c>
      <c r="B1352" s="945" t="s">
        <v>8433</v>
      </c>
      <c r="C1352" s="948">
        <v>0</v>
      </c>
      <c r="D1352" s="948">
        <v>250000</v>
      </c>
      <c r="E1352" s="2702">
        <f t="shared" si="21"/>
        <v>794900.20999999903</v>
      </c>
    </row>
    <row r="1353" spans="1:5" ht="27.75" customHeight="1">
      <c r="A1353" s="945" t="s">
        <v>17677</v>
      </c>
      <c r="B1353" s="945" t="s">
        <v>8332</v>
      </c>
      <c r="C1353" s="948">
        <v>0</v>
      </c>
      <c r="D1353" s="948">
        <v>457000</v>
      </c>
      <c r="E1353" s="2702">
        <f t="shared" si="21"/>
        <v>337900.20999999903</v>
      </c>
    </row>
    <row r="1354" spans="1:5" ht="27.75" customHeight="1">
      <c r="A1354" s="945" t="s">
        <v>17678</v>
      </c>
      <c r="B1354" s="945" t="s">
        <v>17679</v>
      </c>
      <c r="C1354" s="948">
        <v>17000</v>
      </c>
      <c r="D1354" s="948">
        <v>0</v>
      </c>
      <c r="E1354" s="2702">
        <f t="shared" si="21"/>
        <v>354900.20999999903</v>
      </c>
    </row>
    <row r="1355" spans="1:5" ht="27.75" customHeight="1">
      <c r="A1355" s="945" t="s">
        <v>17680</v>
      </c>
      <c r="B1355" s="945" t="s">
        <v>8336</v>
      </c>
      <c r="C1355" s="948">
        <v>0</v>
      </c>
      <c r="D1355" s="948">
        <v>350</v>
      </c>
      <c r="E1355" s="2702">
        <f t="shared" si="21"/>
        <v>354550.20999999903</v>
      </c>
    </row>
    <row r="1356" spans="1:5" ht="27.75" customHeight="1">
      <c r="A1356" s="945" t="s">
        <v>17681</v>
      </c>
      <c r="B1356" s="945" t="s">
        <v>17682</v>
      </c>
      <c r="C1356" s="948">
        <v>45000</v>
      </c>
      <c r="D1356" s="948">
        <v>0</v>
      </c>
      <c r="E1356" s="2702">
        <f t="shared" si="21"/>
        <v>399550.20999999903</v>
      </c>
    </row>
    <row r="1357" spans="1:5" ht="27.75" customHeight="1">
      <c r="A1357" s="945" t="s">
        <v>17683</v>
      </c>
      <c r="B1357" s="945" t="s">
        <v>8336</v>
      </c>
      <c r="C1357" s="948">
        <v>0</v>
      </c>
      <c r="D1357" s="948">
        <v>50</v>
      </c>
      <c r="E1357" s="2702">
        <f t="shared" si="21"/>
        <v>399500.20999999903</v>
      </c>
    </row>
    <row r="1358" spans="1:5" ht="27.75" customHeight="1">
      <c r="A1358" s="945" t="s">
        <v>17684</v>
      </c>
      <c r="B1358" s="945" t="s">
        <v>17685</v>
      </c>
      <c r="C1358" s="948">
        <v>0</v>
      </c>
      <c r="D1358" s="948">
        <v>132</v>
      </c>
      <c r="E1358" s="2702">
        <f t="shared" si="21"/>
        <v>399368.20999999903</v>
      </c>
    </row>
    <row r="1359" spans="1:5" ht="27.75" customHeight="1">
      <c r="A1359" s="945" t="s">
        <v>17686</v>
      </c>
      <c r="B1359" s="945" t="s">
        <v>17687</v>
      </c>
      <c r="C1359" s="948">
        <v>17000</v>
      </c>
      <c r="D1359" s="948">
        <v>0</v>
      </c>
      <c r="E1359" s="2702">
        <f t="shared" si="21"/>
        <v>416368.20999999903</v>
      </c>
    </row>
    <row r="1360" spans="1:5" ht="27.75" customHeight="1">
      <c r="A1360" s="945" t="s">
        <v>17688</v>
      </c>
      <c r="B1360" s="945" t="s">
        <v>8478</v>
      </c>
      <c r="C1360" s="948">
        <v>0</v>
      </c>
      <c r="D1360" s="948">
        <v>2602.58</v>
      </c>
      <c r="E1360" s="2702">
        <f t="shared" si="21"/>
        <v>413765.62999999902</v>
      </c>
    </row>
    <row r="1361" spans="1:5" ht="27.75" customHeight="1">
      <c r="A1361" s="945" t="s">
        <v>17689</v>
      </c>
      <c r="B1361" s="945" t="s">
        <v>17690</v>
      </c>
      <c r="C1361" s="948">
        <v>17000</v>
      </c>
      <c r="D1361" s="948">
        <v>0</v>
      </c>
      <c r="E1361" s="2702">
        <f t="shared" si="21"/>
        <v>430765.62999999902</v>
      </c>
    </row>
    <row r="1362" spans="1:5" ht="27.75" customHeight="1">
      <c r="A1362" s="945" t="s">
        <v>17691</v>
      </c>
      <c r="B1362" s="945" t="s">
        <v>17692</v>
      </c>
      <c r="C1362" s="948">
        <v>17000</v>
      </c>
      <c r="D1362" s="948">
        <v>0</v>
      </c>
      <c r="E1362" s="2702">
        <f t="shared" si="21"/>
        <v>447765.62999999902</v>
      </c>
    </row>
    <row r="1363" spans="1:5" ht="27.75" customHeight="1">
      <c r="A1363" s="945" t="s">
        <v>17693</v>
      </c>
      <c r="B1363" s="945" t="s">
        <v>8336</v>
      </c>
      <c r="C1363" s="948">
        <v>0</v>
      </c>
      <c r="D1363" s="948">
        <v>150</v>
      </c>
      <c r="E1363" s="2702">
        <f t="shared" si="21"/>
        <v>447615.62999999902</v>
      </c>
    </row>
    <row r="1364" spans="1:5" ht="27.75" customHeight="1">
      <c r="A1364" s="945" t="s">
        <v>17694</v>
      </c>
      <c r="B1364" s="945" t="s">
        <v>17695</v>
      </c>
      <c r="C1364" s="948">
        <v>35000</v>
      </c>
      <c r="D1364" s="948">
        <v>0</v>
      </c>
      <c r="E1364" s="2702">
        <f t="shared" si="21"/>
        <v>482615.62999999902</v>
      </c>
    </row>
    <row r="1365" spans="1:5" ht="27.75" customHeight="1">
      <c r="A1365" s="945" t="s">
        <v>17696</v>
      </c>
      <c r="B1365" s="945" t="s">
        <v>17697</v>
      </c>
      <c r="C1365" s="948">
        <v>17000</v>
      </c>
      <c r="D1365" s="948">
        <v>0</v>
      </c>
      <c r="E1365" s="2702">
        <f t="shared" si="21"/>
        <v>499615.62999999902</v>
      </c>
    </row>
    <row r="1366" spans="1:5" ht="27.75" customHeight="1">
      <c r="A1366" s="945" t="s">
        <v>17698</v>
      </c>
      <c r="B1366" s="945" t="s">
        <v>8336</v>
      </c>
      <c r="C1366" s="948">
        <v>0</v>
      </c>
      <c r="D1366" s="948">
        <v>100</v>
      </c>
      <c r="E1366" s="2702">
        <f t="shared" si="21"/>
        <v>499515.62999999902</v>
      </c>
    </row>
    <row r="1367" spans="1:5" ht="27.75" customHeight="1">
      <c r="A1367" s="945" t="s">
        <v>17699</v>
      </c>
      <c r="B1367" s="945" t="s">
        <v>17700</v>
      </c>
      <c r="C1367" s="948">
        <v>150000</v>
      </c>
      <c r="D1367" s="948">
        <v>0</v>
      </c>
      <c r="E1367" s="2702">
        <f t="shared" si="21"/>
        <v>649515.62999999896</v>
      </c>
    </row>
    <row r="1368" spans="1:5" ht="27.75" customHeight="1">
      <c r="A1368" s="945" t="s">
        <v>17701</v>
      </c>
      <c r="B1368" s="945" t="s">
        <v>17702</v>
      </c>
      <c r="C1368" s="948">
        <v>17000</v>
      </c>
      <c r="D1368" s="948">
        <v>0</v>
      </c>
      <c r="E1368" s="2702">
        <f t="shared" si="21"/>
        <v>666515.62999999896</v>
      </c>
    </row>
    <row r="1369" spans="1:5" ht="27.75" customHeight="1">
      <c r="A1369" s="945" t="s">
        <v>17703</v>
      </c>
      <c r="B1369" s="945" t="s">
        <v>8336</v>
      </c>
      <c r="C1369" s="948">
        <v>0</v>
      </c>
      <c r="D1369" s="948">
        <v>100</v>
      </c>
      <c r="E1369" s="2702">
        <f t="shared" si="21"/>
        <v>666415.62999999896</v>
      </c>
    </row>
    <row r="1370" spans="1:5" ht="27.75" customHeight="1">
      <c r="A1370" s="945" t="s">
        <v>17704</v>
      </c>
      <c r="B1370" s="945" t="s">
        <v>17705</v>
      </c>
      <c r="C1370" s="948">
        <v>45000</v>
      </c>
      <c r="D1370" s="948">
        <v>0</v>
      </c>
      <c r="E1370" s="2702">
        <f t="shared" si="21"/>
        <v>711415.62999999896</v>
      </c>
    </row>
    <row r="1371" spans="1:5" ht="27.75" customHeight="1">
      <c r="A1371" s="945" t="s">
        <v>17706</v>
      </c>
      <c r="B1371" s="945" t="s">
        <v>17707</v>
      </c>
      <c r="C1371" s="948">
        <v>0</v>
      </c>
      <c r="D1371" s="948">
        <v>32</v>
      </c>
      <c r="E1371" s="2702">
        <f t="shared" si="21"/>
        <v>711383.62999999896</v>
      </c>
    </row>
    <row r="1372" spans="1:5" ht="27.75" customHeight="1">
      <c r="A1372" s="945" t="s">
        <v>17708</v>
      </c>
      <c r="B1372" s="945" t="s">
        <v>17709</v>
      </c>
      <c r="C1372" s="948">
        <v>17000</v>
      </c>
      <c r="D1372" s="948">
        <v>0</v>
      </c>
      <c r="E1372" s="2702">
        <f t="shared" si="21"/>
        <v>728383.62999999896</v>
      </c>
    </row>
    <row r="1373" spans="1:5" ht="27.75" customHeight="1">
      <c r="A1373" s="945" t="s">
        <v>17710</v>
      </c>
      <c r="B1373" s="945" t="s">
        <v>8336</v>
      </c>
      <c r="C1373" s="948">
        <v>0</v>
      </c>
      <c r="D1373" s="948">
        <v>100</v>
      </c>
      <c r="E1373" s="2702">
        <f t="shared" si="21"/>
        <v>728283.62999999896</v>
      </c>
    </row>
    <row r="1374" spans="1:5" ht="27.75" customHeight="1">
      <c r="A1374" s="945" t="s">
        <v>17711</v>
      </c>
      <c r="B1374" s="945" t="s">
        <v>17712</v>
      </c>
      <c r="C1374" s="948">
        <v>17000</v>
      </c>
      <c r="D1374" s="948">
        <v>0</v>
      </c>
      <c r="E1374" s="2702">
        <f t="shared" si="21"/>
        <v>745283.62999999896</v>
      </c>
    </row>
    <row r="1375" spans="1:5" ht="27.75" customHeight="1">
      <c r="A1375" s="945" t="s">
        <v>17713</v>
      </c>
      <c r="B1375" s="945" t="s">
        <v>17714</v>
      </c>
      <c r="C1375" s="948">
        <v>17000</v>
      </c>
      <c r="D1375" s="948">
        <v>0</v>
      </c>
      <c r="E1375" s="2702">
        <f t="shared" si="21"/>
        <v>762283.62999999896</v>
      </c>
    </row>
    <row r="1376" spans="1:5" ht="27.75" customHeight="1">
      <c r="A1376" s="945" t="s">
        <v>17715</v>
      </c>
      <c r="B1376" s="945" t="s">
        <v>17716</v>
      </c>
      <c r="C1376" s="948">
        <v>45000</v>
      </c>
      <c r="D1376" s="948">
        <v>0</v>
      </c>
      <c r="E1376" s="2702">
        <f t="shared" si="21"/>
        <v>807283.62999999896</v>
      </c>
    </row>
    <row r="1377" spans="1:5" ht="27.75" customHeight="1">
      <c r="A1377" s="945" t="s">
        <v>17717</v>
      </c>
      <c r="B1377" s="945" t="s">
        <v>17718</v>
      </c>
      <c r="C1377" s="948">
        <v>45000</v>
      </c>
      <c r="D1377" s="948">
        <v>0</v>
      </c>
      <c r="E1377" s="2702">
        <f t="shared" si="21"/>
        <v>852283.62999999896</v>
      </c>
    </row>
    <row r="1378" spans="1:5" ht="27.75" customHeight="1">
      <c r="A1378" s="945" t="s">
        <v>17719</v>
      </c>
      <c r="B1378" s="945" t="s">
        <v>8336</v>
      </c>
      <c r="C1378" s="948">
        <v>0</v>
      </c>
      <c r="D1378" s="948">
        <v>200</v>
      </c>
      <c r="E1378" s="2702">
        <f t="shared" si="21"/>
        <v>852083.62999999896</v>
      </c>
    </row>
    <row r="1379" spans="1:5" ht="27.75" customHeight="1">
      <c r="A1379" s="945" t="s">
        <v>17720</v>
      </c>
      <c r="B1379" s="945" t="s">
        <v>17721</v>
      </c>
      <c r="C1379" s="948">
        <v>17000</v>
      </c>
      <c r="D1379" s="948">
        <v>0</v>
      </c>
      <c r="E1379" s="2702">
        <f t="shared" si="21"/>
        <v>869083.62999999896</v>
      </c>
    </row>
    <row r="1380" spans="1:5" ht="27.75" customHeight="1">
      <c r="A1380" s="945" t="s">
        <v>17722</v>
      </c>
      <c r="B1380" s="945" t="s">
        <v>8336</v>
      </c>
      <c r="C1380" s="948">
        <v>0</v>
      </c>
      <c r="D1380" s="948">
        <v>50</v>
      </c>
      <c r="E1380" s="2702">
        <f t="shared" si="21"/>
        <v>869033.62999999896</v>
      </c>
    </row>
    <row r="1381" spans="1:5" ht="27.75" customHeight="1">
      <c r="A1381" s="945" t="s">
        <v>17723</v>
      </c>
      <c r="B1381" s="945" t="s">
        <v>17724</v>
      </c>
      <c r="C1381" s="948">
        <v>0</v>
      </c>
      <c r="D1381" s="948">
        <v>24</v>
      </c>
      <c r="E1381" s="2702">
        <f t="shared" si="21"/>
        <v>869009.62999999896</v>
      </c>
    </row>
    <row r="1382" spans="1:5" ht="27.75" customHeight="1">
      <c r="A1382" s="945" t="s">
        <v>17725</v>
      </c>
      <c r="B1382" s="945" t="s">
        <v>17726</v>
      </c>
      <c r="C1382" s="948">
        <v>45000</v>
      </c>
      <c r="D1382" s="948">
        <v>0</v>
      </c>
      <c r="E1382" s="2702">
        <f t="shared" si="21"/>
        <v>914009.62999999896</v>
      </c>
    </row>
    <row r="1383" spans="1:5" ht="27.75" customHeight="1">
      <c r="A1383" s="945" t="s">
        <v>17727</v>
      </c>
      <c r="B1383" s="945" t="s">
        <v>17728</v>
      </c>
      <c r="C1383" s="948">
        <v>17000</v>
      </c>
      <c r="D1383" s="948">
        <v>0</v>
      </c>
      <c r="E1383" s="2702">
        <f t="shared" si="21"/>
        <v>931009.62999999896</v>
      </c>
    </row>
    <row r="1384" spans="1:5" ht="27.75" customHeight="1">
      <c r="A1384" s="945" t="s">
        <v>17729</v>
      </c>
      <c r="B1384" s="945" t="s">
        <v>17730</v>
      </c>
      <c r="C1384" s="948">
        <v>150000</v>
      </c>
      <c r="D1384" s="948">
        <v>0</v>
      </c>
      <c r="E1384" s="2702">
        <f t="shared" si="21"/>
        <v>1081009.629999999</v>
      </c>
    </row>
    <row r="1385" spans="1:5" ht="27.75" customHeight="1">
      <c r="A1385" s="945" t="s">
        <v>17731</v>
      </c>
      <c r="B1385" s="945" t="s">
        <v>8336</v>
      </c>
      <c r="C1385" s="948">
        <v>0</v>
      </c>
      <c r="D1385" s="948">
        <v>150</v>
      </c>
      <c r="E1385" s="2702">
        <f t="shared" si="21"/>
        <v>1080859.629999999</v>
      </c>
    </row>
    <row r="1386" spans="1:5" ht="27.75" customHeight="1">
      <c r="A1386" s="945" t="s">
        <v>17732</v>
      </c>
      <c r="B1386" s="945" t="s">
        <v>17357</v>
      </c>
      <c r="C1386" s="948">
        <v>35000</v>
      </c>
      <c r="D1386" s="948">
        <v>0</v>
      </c>
      <c r="E1386" s="2702">
        <f t="shared" si="21"/>
        <v>1115859.629999999</v>
      </c>
    </row>
    <row r="1387" spans="1:5" ht="27.75" customHeight="1">
      <c r="A1387" s="945" t="s">
        <v>17733</v>
      </c>
      <c r="B1387" s="945" t="s">
        <v>17734</v>
      </c>
      <c r="C1387" s="948">
        <v>35000</v>
      </c>
      <c r="D1387" s="948">
        <v>0</v>
      </c>
      <c r="E1387" s="2702">
        <f t="shared" si="21"/>
        <v>1150859.629999999</v>
      </c>
    </row>
    <row r="1388" spans="1:5" ht="27.75" customHeight="1">
      <c r="A1388" s="945" t="s">
        <v>17735</v>
      </c>
      <c r="B1388" s="945" t="s">
        <v>15993</v>
      </c>
      <c r="C1388" s="948">
        <v>35000</v>
      </c>
      <c r="D1388" s="948">
        <v>0</v>
      </c>
      <c r="E1388" s="2702">
        <f t="shared" si="21"/>
        <v>1185859.629999999</v>
      </c>
    </row>
    <row r="1389" spans="1:5" ht="27.75" customHeight="1">
      <c r="A1389" s="945" t="s">
        <v>17736</v>
      </c>
      <c r="B1389" s="945" t="s">
        <v>8438</v>
      </c>
      <c r="C1389" s="948">
        <v>0</v>
      </c>
      <c r="D1389" s="948">
        <v>53.75</v>
      </c>
      <c r="E1389" s="2702">
        <f t="shared" si="21"/>
        <v>1185805.879999999</v>
      </c>
    </row>
    <row r="1390" spans="1:5" ht="27.75" customHeight="1">
      <c r="A1390" s="945" t="s">
        <v>17736</v>
      </c>
      <c r="B1390" s="945" t="s">
        <v>8570</v>
      </c>
      <c r="C1390" s="948">
        <v>0</v>
      </c>
      <c r="D1390" s="948">
        <v>400000</v>
      </c>
      <c r="E1390" s="2702">
        <f t="shared" si="21"/>
        <v>785805.87999999896</v>
      </c>
    </row>
    <row r="1391" spans="1:5" ht="27.75" customHeight="1">
      <c r="A1391" s="945" t="s">
        <v>17737</v>
      </c>
      <c r="B1391" s="945" t="s">
        <v>17431</v>
      </c>
      <c r="C1391" s="948">
        <v>105000</v>
      </c>
      <c r="D1391" s="948">
        <v>0</v>
      </c>
      <c r="E1391" s="2702">
        <f t="shared" si="21"/>
        <v>890805.87999999896</v>
      </c>
    </row>
    <row r="1392" spans="1:5" ht="27.75" customHeight="1">
      <c r="A1392" s="945" t="s">
        <v>17738</v>
      </c>
      <c r="B1392" s="945" t="s">
        <v>17739</v>
      </c>
      <c r="C1392" s="948">
        <v>35000</v>
      </c>
      <c r="D1392" s="948">
        <v>0</v>
      </c>
      <c r="E1392" s="2702">
        <f t="shared" si="21"/>
        <v>925805.87999999896</v>
      </c>
    </row>
    <row r="1393" spans="1:5" ht="27.75" customHeight="1">
      <c r="A1393" s="945" t="s">
        <v>17740</v>
      </c>
      <c r="B1393" s="945" t="s">
        <v>17741</v>
      </c>
      <c r="C1393" s="948">
        <v>45000</v>
      </c>
      <c r="D1393" s="948">
        <v>0</v>
      </c>
      <c r="E1393" s="2702">
        <f t="shared" si="21"/>
        <v>970805.87999999896</v>
      </c>
    </row>
    <row r="1394" spans="1:5" ht="27.75" customHeight="1">
      <c r="A1394" s="945" t="s">
        <v>17742</v>
      </c>
      <c r="B1394" s="945" t="s">
        <v>8336</v>
      </c>
      <c r="C1394" s="948">
        <v>0</v>
      </c>
      <c r="D1394" s="948">
        <v>300</v>
      </c>
      <c r="E1394" s="2702">
        <f t="shared" si="21"/>
        <v>970505.87999999896</v>
      </c>
    </row>
    <row r="1395" spans="1:5" ht="27.75" customHeight="1">
      <c r="A1395" s="945" t="s">
        <v>17743</v>
      </c>
      <c r="B1395" s="945" t="s">
        <v>17744</v>
      </c>
      <c r="C1395" s="948">
        <v>105</v>
      </c>
      <c r="D1395" s="948">
        <v>0</v>
      </c>
      <c r="E1395" s="2702">
        <f t="shared" si="21"/>
        <v>970610.87999999896</v>
      </c>
    </row>
    <row r="1396" spans="1:5" ht="27.75" customHeight="1">
      <c r="A1396" s="945" t="s">
        <v>17745</v>
      </c>
      <c r="B1396" s="945" t="s">
        <v>17744</v>
      </c>
      <c r="C1396" s="948">
        <v>100000</v>
      </c>
      <c r="D1396" s="948">
        <v>0</v>
      </c>
      <c r="E1396" s="2702">
        <f t="shared" si="21"/>
        <v>1070610.879999999</v>
      </c>
    </row>
    <row r="1397" spans="1:5" ht="27.75" customHeight="1">
      <c r="A1397" s="945" t="s">
        <v>17746</v>
      </c>
      <c r="B1397" s="945" t="s">
        <v>17747</v>
      </c>
      <c r="C1397" s="948">
        <v>45000</v>
      </c>
      <c r="D1397" s="948">
        <v>0</v>
      </c>
      <c r="E1397" s="2702">
        <f t="shared" si="21"/>
        <v>1115610.879999999</v>
      </c>
    </row>
    <row r="1398" spans="1:5" ht="27.75" customHeight="1">
      <c r="A1398" s="945" t="s">
        <v>17748</v>
      </c>
      <c r="B1398" s="945" t="s">
        <v>17749</v>
      </c>
      <c r="C1398" s="948">
        <v>35000</v>
      </c>
      <c r="D1398" s="948">
        <v>0</v>
      </c>
      <c r="E1398" s="2702">
        <f t="shared" si="21"/>
        <v>1150610.879999999</v>
      </c>
    </row>
    <row r="1399" spans="1:5" ht="27.75" customHeight="1">
      <c r="A1399" s="945" t="s">
        <v>17750</v>
      </c>
      <c r="B1399" s="945" t="s">
        <v>17751</v>
      </c>
      <c r="C1399" s="948">
        <v>100000</v>
      </c>
      <c r="D1399" s="948">
        <v>0</v>
      </c>
      <c r="E1399" s="2702">
        <f t="shared" si="21"/>
        <v>1250610.879999999</v>
      </c>
    </row>
    <row r="1400" spans="1:5" ht="27.75" customHeight="1">
      <c r="A1400" s="945" t="s">
        <v>17752</v>
      </c>
      <c r="B1400" s="945" t="s">
        <v>17753</v>
      </c>
      <c r="C1400" s="948">
        <v>50000</v>
      </c>
      <c r="D1400" s="948">
        <v>0</v>
      </c>
      <c r="E1400" s="2702">
        <f t="shared" si="21"/>
        <v>1300610.879999999</v>
      </c>
    </row>
    <row r="1401" spans="1:5" ht="27.75" customHeight="1">
      <c r="A1401" s="945" t="s">
        <v>17754</v>
      </c>
      <c r="B1401" s="945" t="s">
        <v>17755</v>
      </c>
      <c r="C1401" s="948">
        <v>115000</v>
      </c>
      <c r="D1401" s="948">
        <v>0</v>
      </c>
      <c r="E1401" s="2702">
        <f t="shared" si="21"/>
        <v>1415610.879999999</v>
      </c>
    </row>
    <row r="1402" spans="1:5" ht="27.75" customHeight="1">
      <c r="A1402" s="945" t="s">
        <v>17756</v>
      </c>
      <c r="B1402" s="945" t="s">
        <v>17757</v>
      </c>
      <c r="C1402" s="948">
        <v>45000</v>
      </c>
      <c r="D1402" s="948">
        <v>0</v>
      </c>
      <c r="E1402" s="2702">
        <f t="shared" si="21"/>
        <v>1460610.879999999</v>
      </c>
    </row>
    <row r="1403" spans="1:5" ht="27.75" customHeight="1">
      <c r="A1403" s="945" t="s">
        <v>17758</v>
      </c>
      <c r="B1403" s="945" t="s">
        <v>17759</v>
      </c>
      <c r="C1403" s="948">
        <v>45000</v>
      </c>
      <c r="D1403" s="948">
        <v>0</v>
      </c>
      <c r="E1403" s="2702">
        <f t="shared" si="21"/>
        <v>1505610.879999999</v>
      </c>
    </row>
    <row r="1404" spans="1:5" ht="27.75" customHeight="1">
      <c r="A1404" s="945" t="s">
        <v>17760</v>
      </c>
      <c r="B1404" s="945" t="s">
        <v>17761</v>
      </c>
      <c r="C1404" s="948">
        <v>45000</v>
      </c>
      <c r="D1404" s="948">
        <v>0</v>
      </c>
      <c r="E1404" s="2702">
        <f t="shared" si="21"/>
        <v>1550610.879999999</v>
      </c>
    </row>
    <row r="1405" spans="1:5" ht="27.75" customHeight="1">
      <c r="A1405" s="945" t="s">
        <v>17762</v>
      </c>
      <c r="B1405" s="945" t="s">
        <v>17763</v>
      </c>
      <c r="C1405" s="948">
        <v>150000</v>
      </c>
      <c r="D1405" s="948">
        <v>0</v>
      </c>
      <c r="E1405" s="2702">
        <f t="shared" si="21"/>
        <v>1700610.879999999</v>
      </c>
    </row>
    <row r="1406" spans="1:5" ht="27.75" customHeight="1">
      <c r="A1406" s="945" t="s">
        <v>17764</v>
      </c>
      <c r="B1406" s="945" t="s">
        <v>8336</v>
      </c>
      <c r="C1406" s="948">
        <v>0</v>
      </c>
      <c r="D1406" s="948">
        <v>500</v>
      </c>
      <c r="E1406" s="2702">
        <f t="shared" si="21"/>
        <v>1700110.879999999</v>
      </c>
    </row>
    <row r="1407" spans="1:5" ht="27.75" customHeight="1">
      <c r="A1407" s="945" t="s">
        <v>17765</v>
      </c>
      <c r="B1407" s="945" t="s">
        <v>17766</v>
      </c>
      <c r="C1407" s="948">
        <v>150000</v>
      </c>
      <c r="D1407" s="948">
        <v>0</v>
      </c>
      <c r="E1407" s="2702">
        <f t="shared" si="21"/>
        <v>1850110.879999999</v>
      </c>
    </row>
    <row r="1408" spans="1:5" ht="27.75" customHeight="1">
      <c r="A1408" s="945" t="s">
        <v>17767</v>
      </c>
      <c r="B1408" s="945" t="s">
        <v>17768</v>
      </c>
      <c r="C1408" s="948">
        <v>70000</v>
      </c>
      <c r="D1408" s="948">
        <v>0</v>
      </c>
      <c r="E1408" s="2702">
        <f t="shared" si="21"/>
        <v>1920110.879999999</v>
      </c>
    </row>
    <row r="1409" spans="1:5" ht="27.75" customHeight="1">
      <c r="A1409" s="945" t="s">
        <v>17769</v>
      </c>
      <c r="B1409" s="945" t="s">
        <v>17770</v>
      </c>
      <c r="C1409" s="948">
        <v>35000</v>
      </c>
      <c r="D1409" s="948">
        <v>0</v>
      </c>
      <c r="E1409" s="2702">
        <f t="shared" si="21"/>
        <v>1955110.879999999</v>
      </c>
    </row>
    <row r="1410" spans="1:5" ht="27.75" customHeight="1">
      <c r="A1410" s="945" t="s">
        <v>17771</v>
      </c>
      <c r="B1410" s="945" t="s">
        <v>17772</v>
      </c>
      <c r="C1410" s="948">
        <v>150000</v>
      </c>
      <c r="D1410" s="948">
        <v>0</v>
      </c>
      <c r="E1410" s="2702">
        <f t="shared" si="21"/>
        <v>2105110.879999999</v>
      </c>
    </row>
    <row r="1411" spans="1:5" ht="27.75" customHeight="1">
      <c r="A1411" s="945" t="s">
        <v>17773</v>
      </c>
      <c r="B1411" s="945" t="s">
        <v>17774</v>
      </c>
      <c r="C1411" s="948">
        <v>105000</v>
      </c>
      <c r="D1411" s="948">
        <v>0</v>
      </c>
      <c r="E1411" s="2702">
        <f t="shared" si="21"/>
        <v>2210110.879999999</v>
      </c>
    </row>
    <row r="1412" spans="1:5" ht="27.75" customHeight="1">
      <c r="A1412" s="945" t="s">
        <v>17775</v>
      </c>
      <c r="B1412" s="945" t="s">
        <v>17776</v>
      </c>
      <c r="C1412" s="948">
        <v>105000</v>
      </c>
      <c r="D1412" s="948">
        <v>0</v>
      </c>
      <c r="E1412" s="2702">
        <f t="shared" si="21"/>
        <v>2315110.879999999</v>
      </c>
    </row>
    <row r="1413" spans="1:5" ht="27.75" customHeight="1">
      <c r="A1413" s="945" t="s">
        <v>17777</v>
      </c>
      <c r="B1413" s="945" t="s">
        <v>17778</v>
      </c>
      <c r="C1413" s="948">
        <v>35000</v>
      </c>
      <c r="D1413" s="948">
        <v>0</v>
      </c>
      <c r="E1413" s="2702">
        <f t="shared" ref="E1413:E1476" si="22">E1412-D1413+C1413</f>
        <v>2350110.879999999</v>
      </c>
    </row>
    <row r="1414" spans="1:5" ht="27.75" customHeight="1">
      <c r="A1414" s="945" t="s">
        <v>17779</v>
      </c>
      <c r="B1414" s="945" t="s">
        <v>17780</v>
      </c>
      <c r="C1414" s="948">
        <v>70000</v>
      </c>
      <c r="D1414" s="948">
        <v>0</v>
      </c>
      <c r="E1414" s="2702">
        <f t="shared" si="22"/>
        <v>2420110.879999999</v>
      </c>
    </row>
    <row r="1415" spans="1:5" ht="27.75" customHeight="1">
      <c r="A1415" s="945" t="s">
        <v>17781</v>
      </c>
      <c r="B1415" s="945" t="s">
        <v>17782</v>
      </c>
      <c r="C1415" s="948">
        <v>45000</v>
      </c>
      <c r="D1415" s="948">
        <v>0</v>
      </c>
      <c r="E1415" s="2702">
        <f t="shared" si="22"/>
        <v>2465110.879999999</v>
      </c>
    </row>
    <row r="1416" spans="1:5" ht="27.75" customHeight="1">
      <c r="A1416" s="945" t="s">
        <v>17783</v>
      </c>
      <c r="B1416" s="945" t="s">
        <v>17784</v>
      </c>
      <c r="C1416" s="948">
        <v>35000</v>
      </c>
      <c r="D1416" s="948">
        <v>0</v>
      </c>
      <c r="E1416" s="2702">
        <f t="shared" si="22"/>
        <v>2500110.879999999</v>
      </c>
    </row>
    <row r="1417" spans="1:5" ht="27.75" customHeight="1">
      <c r="A1417" s="945" t="s">
        <v>17783</v>
      </c>
      <c r="B1417" s="945" t="s">
        <v>17785</v>
      </c>
      <c r="C1417" s="948">
        <v>70000</v>
      </c>
      <c r="D1417" s="948">
        <v>0</v>
      </c>
      <c r="E1417" s="2702">
        <f t="shared" si="22"/>
        <v>2570110.879999999</v>
      </c>
    </row>
    <row r="1418" spans="1:5" ht="27.75" customHeight="1">
      <c r="A1418" s="945" t="s">
        <v>17786</v>
      </c>
      <c r="B1418" s="945" t="s">
        <v>17787</v>
      </c>
      <c r="C1418" s="948">
        <v>105000</v>
      </c>
      <c r="D1418" s="948">
        <v>0</v>
      </c>
      <c r="E1418" s="2702">
        <f t="shared" si="22"/>
        <v>2675110.879999999</v>
      </c>
    </row>
    <row r="1419" spans="1:5" ht="27.75" customHeight="1">
      <c r="A1419" s="945" t="s">
        <v>17788</v>
      </c>
      <c r="B1419" s="945" t="s">
        <v>17789</v>
      </c>
      <c r="C1419" s="948">
        <v>105000</v>
      </c>
      <c r="D1419" s="948">
        <v>0</v>
      </c>
      <c r="E1419" s="2702">
        <f t="shared" si="22"/>
        <v>2780110.879999999</v>
      </c>
    </row>
    <row r="1420" spans="1:5" ht="27.75" customHeight="1">
      <c r="A1420" s="945" t="s">
        <v>17790</v>
      </c>
      <c r="B1420" s="945" t="s">
        <v>17791</v>
      </c>
      <c r="C1420" s="948">
        <v>105000</v>
      </c>
      <c r="D1420" s="948">
        <v>0</v>
      </c>
      <c r="E1420" s="2702">
        <f t="shared" si="22"/>
        <v>2885110.879999999</v>
      </c>
    </row>
    <row r="1421" spans="1:5" ht="27.75" customHeight="1">
      <c r="A1421" s="945" t="s">
        <v>17790</v>
      </c>
      <c r="B1421" s="945" t="s">
        <v>17792</v>
      </c>
      <c r="C1421" s="948">
        <v>35000</v>
      </c>
      <c r="D1421" s="948">
        <v>0</v>
      </c>
      <c r="E1421" s="2702">
        <f t="shared" si="22"/>
        <v>2920110.879999999</v>
      </c>
    </row>
    <row r="1422" spans="1:5" ht="27.75" customHeight="1">
      <c r="A1422" s="945" t="s">
        <v>17793</v>
      </c>
      <c r="B1422" s="945" t="s">
        <v>17594</v>
      </c>
      <c r="C1422" s="948">
        <v>100000</v>
      </c>
      <c r="D1422" s="948">
        <v>0</v>
      </c>
      <c r="E1422" s="2702">
        <f t="shared" si="22"/>
        <v>3020110.879999999</v>
      </c>
    </row>
    <row r="1423" spans="1:5" ht="27.75" customHeight="1">
      <c r="A1423" s="945" t="s">
        <v>17794</v>
      </c>
      <c r="B1423" s="945" t="s">
        <v>17795</v>
      </c>
      <c r="C1423" s="948">
        <v>35000</v>
      </c>
      <c r="D1423" s="948">
        <v>0</v>
      </c>
      <c r="E1423" s="2702">
        <f t="shared" si="22"/>
        <v>3055110.879999999</v>
      </c>
    </row>
    <row r="1424" spans="1:5" ht="27.75" customHeight="1">
      <c r="A1424" s="945" t="s">
        <v>17796</v>
      </c>
      <c r="B1424" s="945" t="s">
        <v>17797</v>
      </c>
      <c r="C1424" s="948">
        <v>105000</v>
      </c>
      <c r="D1424" s="948">
        <v>0</v>
      </c>
      <c r="E1424" s="2702">
        <f t="shared" si="22"/>
        <v>3160110.879999999</v>
      </c>
    </row>
    <row r="1425" spans="1:5" ht="27.75" customHeight="1">
      <c r="A1425" s="945" t="s">
        <v>17798</v>
      </c>
      <c r="B1425" s="945" t="s">
        <v>8438</v>
      </c>
      <c r="C1425" s="948">
        <v>0</v>
      </c>
      <c r="D1425" s="948">
        <v>53.75</v>
      </c>
      <c r="E1425" s="2702">
        <f t="shared" si="22"/>
        <v>3160057.129999999</v>
      </c>
    </row>
    <row r="1426" spans="1:5" ht="27.75" customHeight="1">
      <c r="A1426" s="945" t="s">
        <v>17798</v>
      </c>
      <c r="B1426" s="945" t="s">
        <v>8570</v>
      </c>
      <c r="C1426" s="948">
        <v>0</v>
      </c>
      <c r="D1426" s="948">
        <v>500000</v>
      </c>
      <c r="E1426" s="2702">
        <f t="shared" si="22"/>
        <v>2660057.129999999</v>
      </c>
    </row>
    <row r="1427" spans="1:5" ht="27.75" customHeight="1">
      <c r="A1427" s="945" t="s">
        <v>17799</v>
      </c>
      <c r="B1427" s="945" t="s">
        <v>17800</v>
      </c>
      <c r="C1427" s="948">
        <v>150000</v>
      </c>
      <c r="D1427" s="948">
        <v>0</v>
      </c>
      <c r="E1427" s="2702">
        <f t="shared" si="22"/>
        <v>2810057.129999999</v>
      </c>
    </row>
    <row r="1428" spans="1:5" ht="27.75" customHeight="1">
      <c r="A1428" s="945" t="s">
        <v>17801</v>
      </c>
      <c r="B1428" s="945" t="s">
        <v>17594</v>
      </c>
      <c r="C1428" s="948">
        <v>5000</v>
      </c>
      <c r="D1428" s="948">
        <v>0</v>
      </c>
      <c r="E1428" s="2702">
        <f t="shared" si="22"/>
        <v>2815057.129999999</v>
      </c>
    </row>
    <row r="1429" spans="1:5" ht="27.75" customHeight="1">
      <c r="A1429" s="945" t="s">
        <v>17802</v>
      </c>
      <c r="B1429" s="945" t="s">
        <v>17803</v>
      </c>
      <c r="C1429" s="948">
        <v>35000</v>
      </c>
      <c r="D1429" s="948">
        <v>0</v>
      </c>
      <c r="E1429" s="2702">
        <f t="shared" si="22"/>
        <v>2850057.129999999</v>
      </c>
    </row>
    <row r="1430" spans="1:5" ht="27.75" customHeight="1">
      <c r="A1430" s="945" t="s">
        <v>17804</v>
      </c>
      <c r="B1430" s="945" t="s">
        <v>17744</v>
      </c>
      <c r="C1430" s="948">
        <v>5000</v>
      </c>
      <c r="D1430" s="948">
        <v>0</v>
      </c>
      <c r="E1430" s="2702">
        <f t="shared" si="22"/>
        <v>2855057.129999999</v>
      </c>
    </row>
    <row r="1431" spans="1:5" ht="27.75" customHeight="1">
      <c r="A1431" s="945" t="s">
        <v>17805</v>
      </c>
      <c r="B1431" s="945" t="s">
        <v>8336</v>
      </c>
      <c r="C1431" s="948">
        <v>0</v>
      </c>
      <c r="D1431" s="948">
        <v>1000</v>
      </c>
      <c r="E1431" s="2702">
        <f t="shared" si="22"/>
        <v>2854057.129999999</v>
      </c>
    </row>
    <row r="1432" spans="1:5" s="921" customFormat="1" ht="27.75" customHeight="1">
      <c r="A1432" s="945" t="s">
        <v>17806</v>
      </c>
      <c r="B1432" s="945" t="s">
        <v>17807</v>
      </c>
      <c r="C1432" s="948">
        <v>35000</v>
      </c>
      <c r="D1432" s="948">
        <v>0</v>
      </c>
      <c r="E1432" s="2703">
        <f t="shared" si="22"/>
        <v>2889057.129999999</v>
      </c>
    </row>
    <row r="1433" spans="1:5" ht="27.75" customHeight="1">
      <c r="A1433" s="945" t="s">
        <v>17808</v>
      </c>
      <c r="B1433" s="945" t="s">
        <v>17809</v>
      </c>
      <c r="C1433" s="948">
        <v>35000</v>
      </c>
      <c r="D1433" s="948">
        <v>0</v>
      </c>
      <c r="E1433" s="2702">
        <f t="shared" si="22"/>
        <v>2924057.129999999</v>
      </c>
    </row>
    <row r="1434" spans="1:5" ht="27.75" customHeight="1">
      <c r="A1434" s="945" t="s">
        <v>17810</v>
      </c>
      <c r="B1434" s="945" t="s">
        <v>17811</v>
      </c>
      <c r="C1434" s="948">
        <v>35000</v>
      </c>
      <c r="D1434" s="948">
        <v>0</v>
      </c>
      <c r="E1434" s="2702">
        <f t="shared" si="22"/>
        <v>2959057.129999999</v>
      </c>
    </row>
    <row r="1435" spans="1:5" ht="27.75" customHeight="1">
      <c r="A1435" s="945" t="s">
        <v>17812</v>
      </c>
      <c r="B1435" s="945" t="s">
        <v>17813</v>
      </c>
      <c r="C1435" s="948">
        <v>35000</v>
      </c>
      <c r="D1435" s="948">
        <v>0</v>
      </c>
      <c r="E1435" s="2702">
        <f t="shared" si="22"/>
        <v>2994057.129999999</v>
      </c>
    </row>
    <row r="1436" spans="1:5" ht="27.75" customHeight="1">
      <c r="A1436" s="945" t="s">
        <v>17814</v>
      </c>
      <c r="B1436" s="945" t="s">
        <v>17815</v>
      </c>
      <c r="C1436" s="948">
        <v>15000</v>
      </c>
      <c r="D1436" s="948">
        <v>0</v>
      </c>
      <c r="E1436" s="2702">
        <f t="shared" si="22"/>
        <v>3009057.129999999</v>
      </c>
    </row>
    <row r="1437" spans="1:5" ht="27.75" customHeight="1">
      <c r="A1437" s="945" t="s">
        <v>17816</v>
      </c>
      <c r="B1437" s="945" t="s">
        <v>17817</v>
      </c>
      <c r="C1437" s="948">
        <v>35000</v>
      </c>
      <c r="D1437" s="948">
        <v>0</v>
      </c>
      <c r="E1437" s="2702">
        <f t="shared" si="22"/>
        <v>3044057.129999999</v>
      </c>
    </row>
    <row r="1438" spans="1:5" ht="27.75" customHeight="1">
      <c r="A1438" s="945" t="s">
        <v>17818</v>
      </c>
      <c r="B1438" s="945" t="s">
        <v>17819</v>
      </c>
      <c r="C1438" s="948">
        <v>70000</v>
      </c>
      <c r="D1438" s="948">
        <v>0</v>
      </c>
      <c r="E1438" s="2702">
        <f t="shared" si="22"/>
        <v>3114057.129999999</v>
      </c>
    </row>
    <row r="1439" spans="1:5" ht="27.75" customHeight="1">
      <c r="A1439" s="945" t="s">
        <v>17820</v>
      </c>
      <c r="B1439" s="945" t="s">
        <v>17821</v>
      </c>
      <c r="C1439" s="948">
        <v>150000</v>
      </c>
      <c r="D1439" s="948">
        <v>0</v>
      </c>
      <c r="E1439" s="2702">
        <f t="shared" si="22"/>
        <v>3264057.129999999</v>
      </c>
    </row>
    <row r="1440" spans="1:5" ht="27.75" customHeight="1">
      <c r="A1440" s="945" t="s">
        <v>17822</v>
      </c>
      <c r="B1440" s="945" t="s">
        <v>17823</v>
      </c>
      <c r="C1440" s="948">
        <v>150000</v>
      </c>
      <c r="D1440" s="948">
        <v>0</v>
      </c>
      <c r="E1440" s="2702">
        <f t="shared" si="22"/>
        <v>3414057.129999999</v>
      </c>
    </row>
    <row r="1441" spans="1:5" ht="27.75" customHeight="1">
      <c r="A1441" s="945" t="s">
        <v>17824</v>
      </c>
      <c r="B1441" s="945" t="s">
        <v>17825</v>
      </c>
      <c r="C1441" s="948">
        <v>35000</v>
      </c>
      <c r="D1441" s="948">
        <v>0</v>
      </c>
      <c r="E1441" s="2702">
        <f t="shared" si="22"/>
        <v>3449057.129999999</v>
      </c>
    </row>
    <row r="1442" spans="1:5" ht="27.75" customHeight="1">
      <c r="A1442" s="945" t="s">
        <v>17826</v>
      </c>
      <c r="B1442" s="945" t="s">
        <v>17827</v>
      </c>
      <c r="C1442" s="948">
        <v>35000</v>
      </c>
      <c r="D1442" s="948">
        <v>0</v>
      </c>
      <c r="E1442" s="2702">
        <f t="shared" si="22"/>
        <v>3484057.129999999</v>
      </c>
    </row>
    <row r="1443" spans="1:5" ht="27.75" customHeight="1">
      <c r="A1443" s="945" t="s">
        <v>17828</v>
      </c>
      <c r="B1443" s="945" t="s">
        <v>17829</v>
      </c>
      <c r="C1443" s="948">
        <v>70000</v>
      </c>
      <c r="D1443" s="948">
        <v>0</v>
      </c>
      <c r="E1443" s="2702">
        <f t="shared" si="22"/>
        <v>3554057.129999999</v>
      </c>
    </row>
    <row r="1444" spans="1:5" ht="27.75" customHeight="1">
      <c r="A1444" s="945" t="s">
        <v>17830</v>
      </c>
      <c r="B1444" s="945" t="s">
        <v>17831</v>
      </c>
      <c r="C1444" s="948">
        <v>17000</v>
      </c>
      <c r="D1444" s="948">
        <v>0</v>
      </c>
      <c r="E1444" s="2702">
        <f t="shared" si="22"/>
        <v>3571057.129999999</v>
      </c>
    </row>
    <row r="1445" spans="1:5" ht="27.75" customHeight="1">
      <c r="A1445" s="945" t="s">
        <v>17832</v>
      </c>
      <c r="B1445" s="945" t="s">
        <v>17833</v>
      </c>
      <c r="C1445" s="948">
        <v>35000</v>
      </c>
      <c r="D1445" s="948">
        <v>0</v>
      </c>
      <c r="E1445" s="2702">
        <f t="shared" si="22"/>
        <v>3606057.129999999</v>
      </c>
    </row>
    <row r="1446" spans="1:5" ht="27.75" customHeight="1">
      <c r="A1446" s="945" t="s">
        <v>17834</v>
      </c>
      <c r="B1446" s="945" t="s">
        <v>8336</v>
      </c>
      <c r="C1446" s="948">
        <v>0</v>
      </c>
      <c r="D1446" s="948">
        <v>700</v>
      </c>
      <c r="E1446" s="2702">
        <f t="shared" si="22"/>
        <v>3605357.129999999</v>
      </c>
    </row>
    <row r="1447" spans="1:5" ht="27.75" customHeight="1">
      <c r="A1447" s="945" t="s">
        <v>17835</v>
      </c>
      <c r="B1447" s="945" t="s">
        <v>17836</v>
      </c>
      <c r="C1447" s="948">
        <v>35000</v>
      </c>
      <c r="D1447" s="948">
        <v>0</v>
      </c>
      <c r="E1447" s="2702">
        <f t="shared" si="22"/>
        <v>3640357.129999999</v>
      </c>
    </row>
    <row r="1448" spans="1:5" ht="27.75" customHeight="1">
      <c r="A1448" s="945" t="s">
        <v>17837</v>
      </c>
      <c r="B1448" s="945" t="s">
        <v>17838</v>
      </c>
      <c r="C1448" s="948">
        <v>150000</v>
      </c>
      <c r="D1448" s="948">
        <v>0</v>
      </c>
      <c r="E1448" s="2702">
        <f t="shared" si="22"/>
        <v>3790357.129999999</v>
      </c>
    </row>
    <row r="1449" spans="1:5" ht="27.75" customHeight="1">
      <c r="A1449" s="945" t="s">
        <v>17839</v>
      </c>
      <c r="B1449" s="945" t="s">
        <v>17840</v>
      </c>
      <c r="C1449" s="948">
        <v>35000</v>
      </c>
      <c r="D1449" s="948">
        <v>0</v>
      </c>
      <c r="E1449" s="2702">
        <f t="shared" si="22"/>
        <v>3825357.129999999</v>
      </c>
    </row>
    <row r="1450" spans="1:5" ht="27.75" customHeight="1">
      <c r="A1450" s="945" t="s">
        <v>17841</v>
      </c>
      <c r="B1450" s="945" t="s">
        <v>17842</v>
      </c>
      <c r="C1450" s="948">
        <v>0</v>
      </c>
      <c r="D1450" s="948">
        <v>200</v>
      </c>
      <c r="E1450" s="2702">
        <f t="shared" si="22"/>
        <v>3825157.129999999</v>
      </c>
    </row>
    <row r="1451" spans="1:5" ht="27.75" customHeight="1">
      <c r="A1451" s="945" t="s">
        <v>17843</v>
      </c>
      <c r="B1451" s="945" t="s">
        <v>17844</v>
      </c>
      <c r="C1451" s="948">
        <v>50000</v>
      </c>
      <c r="D1451" s="948">
        <v>0</v>
      </c>
      <c r="E1451" s="2702">
        <f t="shared" si="22"/>
        <v>3875157.129999999</v>
      </c>
    </row>
    <row r="1452" spans="1:5" ht="27.75" customHeight="1">
      <c r="A1452" s="945" t="s">
        <v>17845</v>
      </c>
      <c r="B1452" s="945" t="s">
        <v>17846</v>
      </c>
      <c r="C1452" s="948">
        <v>50000</v>
      </c>
      <c r="D1452" s="948">
        <v>0</v>
      </c>
      <c r="E1452" s="2702">
        <f t="shared" si="22"/>
        <v>3925157.129999999</v>
      </c>
    </row>
    <row r="1453" spans="1:5" ht="27.75" customHeight="1">
      <c r="A1453" s="945" t="s">
        <v>17847</v>
      </c>
      <c r="B1453" s="945" t="s">
        <v>17848</v>
      </c>
      <c r="C1453" s="948">
        <v>105000</v>
      </c>
      <c r="D1453" s="948">
        <v>0</v>
      </c>
      <c r="E1453" s="2702">
        <f t="shared" si="22"/>
        <v>4030157.129999999</v>
      </c>
    </row>
    <row r="1454" spans="1:5" ht="27.75" customHeight="1">
      <c r="A1454" s="945" t="s">
        <v>17849</v>
      </c>
      <c r="B1454" s="945" t="s">
        <v>17850</v>
      </c>
      <c r="C1454" s="948">
        <v>150000</v>
      </c>
      <c r="D1454" s="948">
        <v>0</v>
      </c>
      <c r="E1454" s="2702">
        <f t="shared" si="22"/>
        <v>4180157.129999999</v>
      </c>
    </row>
    <row r="1455" spans="1:5" ht="27.75" customHeight="1">
      <c r="A1455" s="945" t="s">
        <v>17851</v>
      </c>
      <c r="B1455" s="945" t="s">
        <v>17852</v>
      </c>
      <c r="C1455" s="948">
        <v>2000</v>
      </c>
      <c r="D1455" s="948">
        <v>0</v>
      </c>
      <c r="E1455" s="2702">
        <f t="shared" si="22"/>
        <v>4182157.129999999</v>
      </c>
    </row>
    <row r="1456" spans="1:5" ht="27.75" customHeight="1">
      <c r="A1456" s="945" t="s">
        <v>17853</v>
      </c>
      <c r="B1456" s="945" t="s">
        <v>17854</v>
      </c>
      <c r="C1456" s="948">
        <v>35000</v>
      </c>
      <c r="D1456" s="948">
        <v>0</v>
      </c>
      <c r="E1456" s="2702">
        <f t="shared" si="22"/>
        <v>4217157.129999999</v>
      </c>
    </row>
    <row r="1457" spans="1:5" ht="27.75" customHeight="1">
      <c r="A1457" s="945" t="s">
        <v>17855</v>
      </c>
      <c r="B1457" s="945" t="s">
        <v>17856</v>
      </c>
      <c r="C1457" s="948">
        <v>35000</v>
      </c>
      <c r="D1457" s="948">
        <v>0</v>
      </c>
      <c r="E1457" s="2702">
        <f t="shared" si="22"/>
        <v>4252157.129999999</v>
      </c>
    </row>
    <row r="1458" spans="1:5" ht="27.75" customHeight="1">
      <c r="A1458" s="945" t="s">
        <v>17857</v>
      </c>
      <c r="B1458" s="945" t="s">
        <v>17858</v>
      </c>
      <c r="C1458" s="948">
        <v>35000</v>
      </c>
      <c r="D1458" s="948">
        <v>0</v>
      </c>
      <c r="E1458" s="2702">
        <f t="shared" si="22"/>
        <v>4287157.129999999</v>
      </c>
    </row>
    <row r="1459" spans="1:5" ht="27.75" customHeight="1">
      <c r="A1459" s="945" t="s">
        <v>17859</v>
      </c>
      <c r="B1459" s="945" t="s">
        <v>8478</v>
      </c>
      <c r="C1459" s="948">
        <v>0</v>
      </c>
      <c r="D1459" s="948">
        <v>967.5</v>
      </c>
      <c r="E1459" s="2702">
        <f t="shared" si="22"/>
        <v>4286189.629999999</v>
      </c>
    </row>
    <row r="1460" spans="1:5" ht="27.75" customHeight="1">
      <c r="A1460" s="945" t="s">
        <v>17860</v>
      </c>
      <c r="B1460" s="945" t="s">
        <v>17861</v>
      </c>
      <c r="C1460" s="948">
        <v>45000</v>
      </c>
      <c r="D1460" s="948">
        <v>0</v>
      </c>
      <c r="E1460" s="2702">
        <f t="shared" si="22"/>
        <v>4331189.629999999</v>
      </c>
    </row>
    <row r="1461" spans="1:5" ht="27.75" customHeight="1">
      <c r="A1461" s="945" t="s">
        <v>17862</v>
      </c>
      <c r="B1461" s="945" t="s">
        <v>17863</v>
      </c>
      <c r="C1461" s="948">
        <v>20000</v>
      </c>
      <c r="D1461" s="948">
        <v>0</v>
      </c>
      <c r="E1461" s="2702">
        <f t="shared" si="22"/>
        <v>4351189.629999999</v>
      </c>
    </row>
    <row r="1462" spans="1:5" ht="27.75" customHeight="1">
      <c r="A1462" s="945" t="s">
        <v>17862</v>
      </c>
      <c r="B1462" s="945" t="s">
        <v>17864</v>
      </c>
      <c r="C1462" s="948">
        <v>15000</v>
      </c>
      <c r="D1462" s="948">
        <v>0</v>
      </c>
      <c r="E1462" s="2702">
        <f t="shared" si="22"/>
        <v>4366189.629999999</v>
      </c>
    </row>
    <row r="1463" spans="1:5" ht="27.75" customHeight="1">
      <c r="A1463" s="945" t="s">
        <v>17865</v>
      </c>
      <c r="B1463" s="945" t="s">
        <v>17866</v>
      </c>
      <c r="C1463" s="948">
        <v>45000</v>
      </c>
      <c r="D1463" s="948">
        <v>0</v>
      </c>
      <c r="E1463" s="2702">
        <f t="shared" si="22"/>
        <v>4411189.629999999</v>
      </c>
    </row>
    <row r="1464" spans="1:5" ht="27.75" customHeight="1">
      <c r="A1464" s="945" t="s">
        <v>17867</v>
      </c>
      <c r="B1464" s="945" t="s">
        <v>17868</v>
      </c>
      <c r="C1464" s="948">
        <v>17000</v>
      </c>
      <c r="D1464" s="948">
        <v>0</v>
      </c>
      <c r="E1464" s="2702">
        <f t="shared" si="22"/>
        <v>4428189.629999999</v>
      </c>
    </row>
    <row r="1465" spans="1:5" ht="27.75" customHeight="1">
      <c r="A1465" s="945" t="s">
        <v>17869</v>
      </c>
      <c r="B1465" s="945" t="s">
        <v>17870</v>
      </c>
      <c r="C1465" s="948">
        <v>35000</v>
      </c>
      <c r="D1465" s="948">
        <v>0</v>
      </c>
      <c r="E1465" s="2702">
        <f t="shared" si="22"/>
        <v>4463189.629999999</v>
      </c>
    </row>
    <row r="1466" spans="1:5" ht="27.75" customHeight="1">
      <c r="A1466" s="945" t="s">
        <v>17871</v>
      </c>
      <c r="B1466" s="945" t="s">
        <v>17872</v>
      </c>
      <c r="C1466" s="948">
        <v>35000</v>
      </c>
      <c r="D1466" s="948">
        <v>0</v>
      </c>
      <c r="E1466" s="2702">
        <f t="shared" si="22"/>
        <v>4498189.629999999</v>
      </c>
    </row>
    <row r="1467" spans="1:5" ht="27.75" customHeight="1">
      <c r="A1467" s="945" t="s">
        <v>17873</v>
      </c>
      <c r="B1467" s="945" t="s">
        <v>17728</v>
      </c>
      <c r="C1467" s="948">
        <v>70000</v>
      </c>
      <c r="D1467" s="948">
        <v>0</v>
      </c>
      <c r="E1467" s="2702">
        <f t="shared" si="22"/>
        <v>4568189.629999999</v>
      </c>
    </row>
    <row r="1468" spans="1:5" ht="27.75" customHeight="1">
      <c r="A1468" s="945" t="s">
        <v>17874</v>
      </c>
      <c r="B1468" s="945" t="s">
        <v>17875</v>
      </c>
      <c r="C1468" s="948">
        <v>70000</v>
      </c>
      <c r="D1468" s="948">
        <v>0</v>
      </c>
      <c r="E1468" s="2702">
        <f t="shared" si="22"/>
        <v>4638189.629999999</v>
      </c>
    </row>
    <row r="1469" spans="1:5" ht="27.75" customHeight="1">
      <c r="A1469" s="945" t="s">
        <v>17876</v>
      </c>
      <c r="B1469" s="945" t="s">
        <v>17877</v>
      </c>
      <c r="C1469" s="948">
        <v>45000</v>
      </c>
      <c r="D1469" s="948">
        <v>0</v>
      </c>
      <c r="E1469" s="2702">
        <f t="shared" si="22"/>
        <v>4683189.629999999</v>
      </c>
    </row>
    <row r="1470" spans="1:5" ht="27.75" customHeight="1">
      <c r="A1470" s="945" t="s">
        <v>17878</v>
      </c>
      <c r="B1470" s="945" t="s">
        <v>8336</v>
      </c>
      <c r="C1470" s="948">
        <v>0</v>
      </c>
      <c r="D1470" s="948">
        <v>1000</v>
      </c>
      <c r="E1470" s="2702">
        <f t="shared" si="22"/>
        <v>4682189.629999999</v>
      </c>
    </row>
    <row r="1471" spans="1:5" ht="27.75" customHeight="1">
      <c r="A1471" s="945" t="s">
        <v>17879</v>
      </c>
      <c r="B1471" s="945" t="s">
        <v>17880</v>
      </c>
      <c r="C1471" s="948">
        <v>17000</v>
      </c>
      <c r="D1471" s="948">
        <v>0</v>
      </c>
      <c r="E1471" s="2702">
        <f t="shared" si="22"/>
        <v>4699189.629999999</v>
      </c>
    </row>
    <row r="1472" spans="1:5" ht="27.75" customHeight="1">
      <c r="A1472" s="945" t="s">
        <v>17881</v>
      </c>
      <c r="B1472" s="945" t="s">
        <v>17882</v>
      </c>
      <c r="C1472" s="948">
        <v>70000</v>
      </c>
      <c r="D1472" s="948">
        <v>0</v>
      </c>
      <c r="E1472" s="2702">
        <f t="shared" si="22"/>
        <v>4769189.629999999</v>
      </c>
    </row>
    <row r="1473" spans="1:5" ht="27.75" customHeight="1">
      <c r="A1473" s="945" t="s">
        <v>17883</v>
      </c>
      <c r="B1473" s="945" t="s">
        <v>17884</v>
      </c>
      <c r="C1473" s="948">
        <v>105000</v>
      </c>
      <c r="D1473" s="948">
        <v>0</v>
      </c>
      <c r="E1473" s="2702">
        <f t="shared" si="22"/>
        <v>4874189.629999999</v>
      </c>
    </row>
    <row r="1474" spans="1:5" ht="27.75" customHeight="1">
      <c r="A1474" s="945" t="s">
        <v>17885</v>
      </c>
      <c r="B1474" s="945" t="s">
        <v>17886</v>
      </c>
      <c r="C1474" s="948">
        <v>17000</v>
      </c>
      <c r="D1474" s="948">
        <v>0</v>
      </c>
      <c r="E1474" s="2702">
        <f t="shared" si="22"/>
        <v>4891189.629999999</v>
      </c>
    </row>
    <row r="1475" spans="1:5" ht="27.75" customHeight="1">
      <c r="A1475" s="945" t="s">
        <v>17887</v>
      </c>
      <c r="B1475" s="945" t="s">
        <v>17888</v>
      </c>
      <c r="C1475" s="948">
        <v>35000</v>
      </c>
      <c r="D1475" s="948">
        <v>0</v>
      </c>
      <c r="E1475" s="2702">
        <f t="shared" si="22"/>
        <v>4926189.629999999</v>
      </c>
    </row>
    <row r="1476" spans="1:5" ht="27.75" customHeight="1">
      <c r="A1476" s="945" t="s">
        <v>17889</v>
      </c>
      <c r="B1476" s="945" t="s">
        <v>17890</v>
      </c>
      <c r="C1476" s="948">
        <v>45000</v>
      </c>
      <c r="D1476" s="948">
        <v>0</v>
      </c>
      <c r="E1476" s="2702">
        <f t="shared" si="22"/>
        <v>4971189.629999999</v>
      </c>
    </row>
    <row r="1477" spans="1:5" ht="27.75" customHeight="1">
      <c r="A1477" s="945" t="s">
        <v>17891</v>
      </c>
      <c r="B1477" s="945" t="s">
        <v>17892</v>
      </c>
      <c r="C1477" s="948">
        <v>35000</v>
      </c>
      <c r="D1477" s="948">
        <v>0</v>
      </c>
      <c r="E1477" s="2702">
        <f t="shared" ref="E1477:E1540" si="23">E1476-D1477+C1477</f>
        <v>5006189.629999999</v>
      </c>
    </row>
    <row r="1478" spans="1:5" ht="27.75" customHeight="1">
      <c r="A1478" s="945" t="s">
        <v>17893</v>
      </c>
      <c r="B1478" s="945" t="s">
        <v>17894</v>
      </c>
      <c r="C1478" s="948">
        <v>35000</v>
      </c>
      <c r="D1478" s="948">
        <v>0</v>
      </c>
      <c r="E1478" s="2702">
        <f t="shared" si="23"/>
        <v>5041189.629999999</v>
      </c>
    </row>
    <row r="1479" spans="1:5" ht="27.75" customHeight="1">
      <c r="A1479" s="945" t="s">
        <v>17895</v>
      </c>
      <c r="B1479" s="945" t="s">
        <v>17896</v>
      </c>
      <c r="C1479" s="948">
        <v>70000</v>
      </c>
      <c r="D1479" s="948">
        <v>0</v>
      </c>
      <c r="E1479" s="2702">
        <f t="shared" si="23"/>
        <v>5111189.629999999</v>
      </c>
    </row>
    <row r="1480" spans="1:5" ht="27.75" customHeight="1">
      <c r="A1480" s="945" t="s">
        <v>17897</v>
      </c>
      <c r="B1480" s="945" t="s">
        <v>17898</v>
      </c>
      <c r="C1480" s="948">
        <v>150000</v>
      </c>
      <c r="D1480" s="948">
        <v>0</v>
      </c>
      <c r="E1480" s="2702">
        <f t="shared" si="23"/>
        <v>5261189.629999999</v>
      </c>
    </row>
    <row r="1481" spans="1:5" ht="27.75" customHeight="1">
      <c r="A1481" s="945" t="s">
        <v>17899</v>
      </c>
      <c r="B1481" s="945" t="s">
        <v>17900</v>
      </c>
      <c r="C1481" s="948">
        <v>45000</v>
      </c>
      <c r="D1481" s="948">
        <v>0</v>
      </c>
      <c r="E1481" s="2702">
        <f t="shared" si="23"/>
        <v>5306189.629999999</v>
      </c>
    </row>
    <row r="1482" spans="1:5" ht="27.75" customHeight="1">
      <c r="A1482" s="945" t="s">
        <v>17901</v>
      </c>
      <c r="B1482" s="945" t="s">
        <v>17902</v>
      </c>
      <c r="C1482" s="948">
        <v>17000</v>
      </c>
      <c r="D1482" s="948">
        <v>0</v>
      </c>
      <c r="E1482" s="2702">
        <f t="shared" si="23"/>
        <v>5323189.629999999</v>
      </c>
    </row>
    <row r="1483" spans="1:5" ht="27.75" customHeight="1">
      <c r="A1483" s="945" t="s">
        <v>17903</v>
      </c>
      <c r="B1483" s="945" t="s">
        <v>17904</v>
      </c>
      <c r="C1483" s="948">
        <v>35000</v>
      </c>
      <c r="D1483" s="948">
        <v>0</v>
      </c>
      <c r="E1483" s="2702">
        <f t="shared" si="23"/>
        <v>5358189.629999999</v>
      </c>
    </row>
    <row r="1484" spans="1:5" ht="27.75" customHeight="1">
      <c r="A1484" s="945" t="s">
        <v>17905</v>
      </c>
      <c r="B1484" s="945" t="s">
        <v>17906</v>
      </c>
      <c r="C1484" s="948">
        <v>35000</v>
      </c>
      <c r="D1484" s="948">
        <v>0</v>
      </c>
      <c r="E1484" s="2702">
        <f t="shared" si="23"/>
        <v>5393189.629999999</v>
      </c>
    </row>
    <row r="1485" spans="1:5" ht="27.75" customHeight="1">
      <c r="A1485" s="945" t="s">
        <v>17907</v>
      </c>
      <c r="B1485" s="945" t="s">
        <v>8336</v>
      </c>
      <c r="C1485" s="948">
        <v>0</v>
      </c>
      <c r="D1485" s="948">
        <v>700</v>
      </c>
      <c r="E1485" s="2702">
        <f t="shared" si="23"/>
        <v>5392489.629999999</v>
      </c>
    </row>
    <row r="1486" spans="1:5" ht="27.75" customHeight="1">
      <c r="A1486" s="945" t="s">
        <v>17908</v>
      </c>
      <c r="B1486" s="945" t="s">
        <v>17909</v>
      </c>
      <c r="C1486" s="948">
        <v>45000</v>
      </c>
      <c r="D1486" s="948">
        <v>0</v>
      </c>
      <c r="E1486" s="2702">
        <f t="shared" si="23"/>
        <v>5437489.629999999</v>
      </c>
    </row>
    <row r="1487" spans="1:5" ht="27.75" customHeight="1">
      <c r="A1487" s="945" t="s">
        <v>17910</v>
      </c>
      <c r="B1487" s="945" t="s">
        <v>17911</v>
      </c>
      <c r="C1487" s="948">
        <v>105000</v>
      </c>
      <c r="D1487" s="948">
        <v>0</v>
      </c>
      <c r="E1487" s="2702">
        <f t="shared" si="23"/>
        <v>5542489.629999999</v>
      </c>
    </row>
    <row r="1488" spans="1:5" ht="27.75" customHeight="1">
      <c r="A1488" s="945" t="s">
        <v>17912</v>
      </c>
      <c r="B1488" s="945" t="s">
        <v>17827</v>
      </c>
      <c r="C1488" s="948">
        <v>35000</v>
      </c>
      <c r="D1488" s="948">
        <v>0</v>
      </c>
      <c r="E1488" s="2702">
        <f t="shared" si="23"/>
        <v>5577489.629999999</v>
      </c>
    </row>
    <row r="1489" spans="1:5" ht="27.75" customHeight="1">
      <c r="A1489" s="945" t="s">
        <v>17913</v>
      </c>
      <c r="B1489" s="945" t="s">
        <v>17914</v>
      </c>
      <c r="C1489" s="948">
        <v>35000</v>
      </c>
      <c r="D1489" s="948">
        <v>0</v>
      </c>
      <c r="E1489" s="2702">
        <f t="shared" si="23"/>
        <v>5612489.629999999</v>
      </c>
    </row>
    <row r="1490" spans="1:5" ht="27.75" customHeight="1">
      <c r="A1490" s="945" t="s">
        <v>17915</v>
      </c>
      <c r="B1490" s="945" t="s">
        <v>17916</v>
      </c>
      <c r="C1490" s="948">
        <v>70000</v>
      </c>
      <c r="D1490" s="948">
        <v>0</v>
      </c>
      <c r="E1490" s="2702">
        <f t="shared" si="23"/>
        <v>5682489.629999999</v>
      </c>
    </row>
    <row r="1491" spans="1:5" ht="27.75" customHeight="1">
      <c r="A1491" s="945" t="s">
        <v>17917</v>
      </c>
      <c r="B1491" s="945" t="s">
        <v>17918</v>
      </c>
      <c r="C1491" s="948">
        <v>35000</v>
      </c>
      <c r="D1491" s="948">
        <v>0</v>
      </c>
      <c r="E1491" s="2702">
        <f t="shared" si="23"/>
        <v>5717489.629999999</v>
      </c>
    </row>
    <row r="1492" spans="1:5" ht="27.75" customHeight="1">
      <c r="A1492" s="945" t="s">
        <v>17919</v>
      </c>
      <c r="B1492" s="945" t="s">
        <v>10750</v>
      </c>
      <c r="C1492" s="948">
        <v>17000</v>
      </c>
      <c r="D1492" s="948">
        <v>0</v>
      </c>
      <c r="E1492" s="2702">
        <f t="shared" si="23"/>
        <v>5734489.629999999</v>
      </c>
    </row>
    <row r="1493" spans="1:5" ht="27.75" customHeight="1">
      <c r="A1493" s="945" t="s">
        <v>17920</v>
      </c>
      <c r="B1493" s="945" t="s">
        <v>17921</v>
      </c>
      <c r="C1493" s="948">
        <v>17000</v>
      </c>
      <c r="D1493" s="948">
        <v>0</v>
      </c>
      <c r="E1493" s="2702">
        <f t="shared" si="23"/>
        <v>5751489.629999999</v>
      </c>
    </row>
    <row r="1494" spans="1:5" ht="27.75" customHeight="1">
      <c r="A1494" s="945" t="s">
        <v>17922</v>
      </c>
      <c r="B1494" s="945" t="s">
        <v>17923</v>
      </c>
      <c r="C1494" s="948">
        <v>80000</v>
      </c>
      <c r="D1494" s="948">
        <v>0</v>
      </c>
      <c r="E1494" s="2702">
        <f t="shared" si="23"/>
        <v>5831489.629999999</v>
      </c>
    </row>
    <row r="1495" spans="1:5" ht="27.75" customHeight="1">
      <c r="A1495" s="945" t="s">
        <v>17924</v>
      </c>
      <c r="B1495" s="945" t="s">
        <v>17925</v>
      </c>
      <c r="C1495" s="948">
        <v>35000</v>
      </c>
      <c r="D1495" s="948">
        <v>0</v>
      </c>
      <c r="E1495" s="2702">
        <f t="shared" si="23"/>
        <v>5866489.629999999</v>
      </c>
    </row>
    <row r="1496" spans="1:5" ht="27.75" customHeight="1">
      <c r="A1496" s="945" t="s">
        <v>17926</v>
      </c>
      <c r="B1496" s="945" t="s">
        <v>17927</v>
      </c>
      <c r="C1496" s="948">
        <v>35000</v>
      </c>
      <c r="D1496" s="948">
        <v>0</v>
      </c>
      <c r="E1496" s="2702">
        <f t="shared" si="23"/>
        <v>5901489.629999999</v>
      </c>
    </row>
    <row r="1497" spans="1:5" ht="27.75" customHeight="1">
      <c r="A1497" s="945" t="s">
        <v>17928</v>
      </c>
      <c r="B1497" s="945" t="s">
        <v>17929</v>
      </c>
      <c r="C1497" s="948">
        <v>35000</v>
      </c>
      <c r="D1497" s="948">
        <v>0</v>
      </c>
      <c r="E1497" s="2702">
        <f t="shared" si="23"/>
        <v>5936489.629999999</v>
      </c>
    </row>
    <row r="1498" spans="1:5" ht="27.75" customHeight="1">
      <c r="A1498" s="945" t="s">
        <v>17930</v>
      </c>
      <c r="B1498" s="945" t="s">
        <v>8336</v>
      </c>
      <c r="C1498" s="948">
        <v>0</v>
      </c>
      <c r="D1498" s="948">
        <v>600</v>
      </c>
      <c r="E1498" s="2702">
        <f t="shared" si="23"/>
        <v>5935889.629999999</v>
      </c>
    </row>
    <row r="1499" spans="1:5" ht="27.75" customHeight="1">
      <c r="A1499" s="945" t="s">
        <v>17931</v>
      </c>
      <c r="B1499" s="945" t="s">
        <v>17932</v>
      </c>
      <c r="C1499" s="948">
        <v>35000</v>
      </c>
      <c r="D1499" s="948">
        <v>0</v>
      </c>
      <c r="E1499" s="2702">
        <f t="shared" si="23"/>
        <v>5970889.629999999</v>
      </c>
    </row>
    <row r="1500" spans="1:5" ht="27.75" customHeight="1">
      <c r="A1500" s="945" t="s">
        <v>17933</v>
      </c>
      <c r="B1500" s="945" t="s">
        <v>17934</v>
      </c>
      <c r="C1500" s="948">
        <v>35000</v>
      </c>
      <c r="D1500" s="948">
        <v>0</v>
      </c>
      <c r="E1500" s="2702">
        <f t="shared" si="23"/>
        <v>6005889.629999999</v>
      </c>
    </row>
    <row r="1501" spans="1:5" ht="27.75" customHeight="1">
      <c r="A1501" s="945" t="s">
        <v>17935</v>
      </c>
      <c r="B1501" s="945" t="s">
        <v>17936</v>
      </c>
      <c r="C1501" s="948">
        <v>35000</v>
      </c>
      <c r="D1501" s="948">
        <v>0</v>
      </c>
      <c r="E1501" s="2702">
        <f t="shared" si="23"/>
        <v>6040889.629999999</v>
      </c>
    </row>
    <row r="1502" spans="1:5" ht="27.75" customHeight="1">
      <c r="A1502" s="945" t="s">
        <v>17937</v>
      </c>
      <c r="B1502" s="945" t="s">
        <v>17938</v>
      </c>
      <c r="C1502" s="948">
        <v>115000</v>
      </c>
      <c r="D1502" s="948">
        <v>0</v>
      </c>
      <c r="E1502" s="2702">
        <f t="shared" si="23"/>
        <v>6155889.629999999</v>
      </c>
    </row>
    <row r="1503" spans="1:5" ht="27.75" customHeight="1">
      <c r="A1503" s="945" t="s">
        <v>17939</v>
      </c>
      <c r="B1503" s="945" t="s">
        <v>11247</v>
      </c>
      <c r="C1503" s="948">
        <v>17000</v>
      </c>
      <c r="D1503" s="948">
        <v>0</v>
      </c>
      <c r="E1503" s="2702">
        <f t="shared" si="23"/>
        <v>6172889.629999999</v>
      </c>
    </row>
    <row r="1504" spans="1:5" ht="27.75" customHeight="1">
      <c r="A1504" s="945" t="s">
        <v>17940</v>
      </c>
      <c r="B1504" s="945" t="s">
        <v>17941</v>
      </c>
      <c r="C1504" s="948">
        <v>17000</v>
      </c>
      <c r="D1504" s="948">
        <v>0</v>
      </c>
      <c r="E1504" s="2702">
        <f t="shared" si="23"/>
        <v>6189889.629999999</v>
      </c>
    </row>
    <row r="1505" spans="1:5" ht="27.75" customHeight="1">
      <c r="A1505" s="945" t="s">
        <v>17942</v>
      </c>
      <c r="B1505" s="945" t="s">
        <v>17943</v>
      </c>
      <c r="C1505" s="948">
        <v>45000</v>
      </c>
      <c r="D1505" s="948">
        <v>0</v>
      </c>
      <c r="E1505" s="2702">
        <f t="shared" si="23"/>
        <v>6234889.629999999</v>
      </c>
    </row>
    <row r="1506" spans="1:5" s="921" customFormat="1" ht="27.75" customHeight="1">
      <c r="A1506" s="945" t="s">
        <v>17944</v>
      </c>
      <c r="B1506" s="945" t="s">
        <v>17945</v>
      </c>
      <c r="C1506" s="948">
        <v>70000</v>
      </c>
      <c r="D1506" s="948">
        <v>0</v>
      </c>
      <c r="E1506" s="2703">
        <f t="shared" si="23"/>
        <v>6304889.629999999</v>
      </c>
    </row>
    <row r="1507" spans="1:5" ht="27.75" customHeight="1">
      <c r="A1507" s="945" t="s">
        <v>10809</v>
      </c>
      <c r="B1507" s="945" t="s">
        <v>8336</v>
      </c>
      <c r="C1507" s="948">
        <v>0</v>
      </c>
      <c r="D1507" s="948">
        <v>400</v>
      </c>
      <c r="E1507" s="2702">
        <f t="shared" si="23"/>
        <v>6304489.629999999</v>
      </c>
    </row>
    <row r="1508" spans="1:5" ht="27.75" customHeight="1">
      <c r="A1508" s="945" t="s">
        <v>17946</v>
      </c>
      <c r="B1508" s="945" t="s">
        <v>17947</v>
      </c>
      <c r="C1508" s="948">
        <v>35000</v>
      </c>
      <c r="D1508" s="948">
        <v>0</v>
      </c>
      <c r="E1508" s="2702">
        <f t="shared" si="23"/>
        <v>6339489.629999999</v>
      </c>
    </row>
    <row r="1509" spans="1:5" ht="27.75" customHeight="1">
      <c r="A1509" s="945" t="s">
        <v>17948</v>
      </c>
      <c r="B1509" s="945" t="s">
        <v>17949</v>
      </c>
      <c r="C1509" s="948">
        <v>35000</v>
      </c>
      <c r="D1509" s="948">
        <v>0</v>
      </c>
      <c r="E1509" s="2702">
        <f t="shared" si="23"/>
        <v>6374489.629999999</v>
      </c>
    </row>
    <row r="1510" spans="1:5" s="921" customFormat="1" ht="27.75" customHeight="1">
      <c r="A1510" s="945" t="s">
        <v>17950</v>
      </c>
      <c r="B1510" s="945" t="s">
        <v>17951</v>
      </c>
      <c r="C1510" s="948">
        <v>20000</v>
      </c>
      <c r="D1510" s="948">
        <v>0</v>
      </c>
      <c r="E1510" s="2703">
        <f t="shared" si="23"/>
        <v>6394489.629999999</v>
      </c>
    </row>
    <row r="1511" spans="1:5" s="921" customFormat="1" ht="27.75" customHeight="1">
      <c r="A1511" s="945" t="s">
        <v>17952</v>
      </c>
      <c r="B1511" s="945" t="s">
        <v>17951</v>
      </c>
      <c r="C1511" s="948">
        <v>20000</v>
      </c>
      <c r="D1511" s="948">
        <v>0</v>
      </c>
      <c r="E1511" s="2703">
        <f t="shared" si="23"/>
        <v>6414489.629999999</v>
      </c>
    </row>
    <row r="1512" spans="1:5" s="921" customFormat="1" ht="27.75" customHeight="1">
      <c r="A1512" s="945" t="s">
        <v>17952</v>
      </c>
      <c r="B1512" s="945" t="s">
        <v>17951</v>
      </c>
      <c r="C1512" s="948">
        <v>10000</v>
      </c>
      <c r="D1512" s="948">
        <v>0</v>
      </c>
      <c r="E1512" s="2703">
        <f t="shared" si="23"/>
        <v>6424489.629999999</v>
      </c>
    </row>
    <row r="1513" spans="1:5" ht="27.75" customHeight="1">
      <c r="A1513" s="945" t="s">
        <v>17953</v>
      </c>
      <c r="B1513" s="945" t="s">
        <v>17954</v>
      </c>
      <c r="C1513" s="948">
        <v>0</v>
      </c>
      <c r="D1513" s="948">
        <v>316</v>
      </c>
      <c r="E1513" s="2702">
        <f t="shared" si="23"/>
        <v>6424173.629999999</v>
      </c>
    </row>
    <row r="1514" spans="1:5" ht="27.75" customHeight="1">
      <c r="A1514" s="945" t="s">
        <v>17955</v>
      </c>
      <c r="B1514" s="945" t="s">
        <v>17956</v>
      </c>
      <c r="C1514" s="948">
        <v>2000</v>
      </c>
      <c r="D1514" s="948">
        <v>0</v>
      </c>
      <c r="E1514" s="2702">
        <f t="shared" si="23"/>
        <v>6426173.629999999</v>
      </c>
    </row>
    <row r="1515" spans="1:5" ht="27.75" customHeight="1">
      <c r="A1515" s="945" t="s">
        <v>17957</v>
      </c>
      <c r="B1515" s="945" t="s">
        <v>17958</v>
      </c>
      <c r="C1515" s="948">
        <v>35000</v>
      </c>
      <c r="D1515" s="948">
        <v>0</v>
      </c>
      <c r="E1515" s="2702">
        <f t="shared" si="23"/>
        <v>6461173.629999999</v>
      </c>
    </row>
    <row r="1516" spans="1:5" ht="27.75" customHeight="1">
      <c r="A1516" s="945" t="s">
        <v>17959</v>
      </c>
      <c r="B1516" s="945" t="s">
        <v>17960</v>
      </c>
      <c r="C1516" s="948">
        <v>35000</v>
      </c>
      <c r="D1516" s="948">
        <v>0</v>
      </c>
      <c r="E1516" s="2702">
        <f t="shared" si="23"/>
        <v>6496173.629999999</v>
      </c>
    </row>
    <row r="1517" spans="1:5" ht="27.75" customHeight="1">
      <c r="A1517" s="945" t="s">
        <v>17961</v>
      </c>
      <c r="B1517" s="945" t="s">
        <v>17962</v>
      </c>
      <c r="C1517" s="948">
        <v>17000</v>
      </c>
      <c r="D1517" s="948">
        <v>0</v>
      </c>
      <c r="E1517" s="2702">
        <f t="shared" si="23"/>
        <v>6513173.629999999</v>
      </c>
    </row>
    <row r="1518" spans="1:5" ht="27.75" customHeight="1">
      <c r="A1518" s="945" t="s">
        <v>17963</v>
      </c>
      <c r="B1518" s="945" t="s">
        <v>17964</v>
      </c>
      <c r="C1518" s="948">
        <v>105000</v>
      </c>
      <c r="D1518" s="948">
        <v>0</v>
      </c>
      <c r="E1518" s="2702">
        <f t="shared" si="23"/>
        <v>6618173.629999999</v>
      </c>
    </row>
    <row r="1519" spans="1:5" ht="27.75" customHeight="1">
      <c r="A1519" s="945" t="s">
        <v>17965</v>
      </c>
      <c r="B1519" s="945" t="s">
        <v>17966</v>
      </c>
      <c r="C1519" s="948">
        <v>35000</v>
      </c>
      <c r="D1519" s="948">
        <v>0</v>
      </c>
      <c r="E1519" s="2702">
        <f t="shared" si="23"/>
        <v>6653173.629999999</v>
      </c>
    </row>
    <row r="1520" spans="1:5" ht="27.75" customHeight="1">
      <c r="A1520" s="945" t="s">
        <v>17967</v>
      </c>
      <c r="B1520" s="945" t="s">
        <v>17968</v>
      </c>
      <c r="C1520" s="948">
        <v>105000</v>
      </c>
      <c r="D1520" s="948">
        <v>0</v>
      </c>
      <c r="E1520" s="2702">
        <f t="shared" si="23"/>
        <v>6758173.629999999</v>
      </c>
    </row>
    <row r="1521" spans="1:5" ht="27.75" customHeight="1">
      <c r="A1521" s="945" t="s">
        <v>17969</v>
      </c>
      <c r="B1521" s="945" t="s">
        <v>17970</v>
      </c>
      <c r="C1521" s="948">
        <v>35000</v>
      </c>
      <c r="D1521" s="948">
        <v>0</v>
      </c>
      <c r="E1521" s="2702">
        <f t="shared" si="23"/>
        <v>6793173.629999999</v>
      </c>
    </row>
    <row r="1522" spans="1:5" ht="27.75" customHeight="1">
      <c r="A1522" s="945" t="s">
        <v>17971</v>
      </c>
      <c r="B1522" s="945" t="s">
        <v>17972</v>
      </c>
      <c r="C1522" s="948">
        <v>35000</v>
      </c>
      <c r="D1522" s="948">
        <v>0</v>
      </c>
      <c r="E1522" s="2702">
        <f t="shared" si="23"/>
        <v>6828173.629999999</v>
      </c>
    </row>
    <row r="1523" spans="1:5" ht="27.75" customHeight="1">
      <c r="A1523" s="945" t="s">
        <v>17973</v>
      </c>
      <c r="B1523" s="945" t="s">
        <v>17974</v>
      </c>
      <c r="C1523" s="948">
        <v>35000</v>
      </c>
      <c r="D1523" s="948">
        <v>0</v>
      </c>
      <c r="E1523" s="2702">
        <f t="shared" si="23"/>
        <v>6863173.629999999</v>
      </c>
    </row>
    <row r="1524" spans="1:5" ht="27.75" customHeight="1">
      <c r="A1524" s="945" t="s">
        <v>17975</v>
      </c>
      <c r="B1524" s="945" t="s">
        <v>17976</v>
      </c>
      <c r="C1524" s="948">
        <v>35000</v>
      </c>
      <c r="D1524" s="948">
        <v>0</v>
      </c>
      <c r="E1524" s="2702">
        <f t="shared" si="23"/>
        <v>6898173.629999999</v>
      </c>
    </row>
    <row r="1525" spans="1:5" ht="27.75" customHeight="1">
      <c r="A1525" s="945" t="s">
        <v>17977</v>
      </c>
      <c r="B1525" s="945" t="s">
        <v>17978</v>
      </c>
      <c r="C1525" s="948">
        <v>17000</v>
      </c>
      <c r="D1525" s="948">
        <v>0</v>
      </c>
      <c r="E1525" s="2702">
        <f t="shared" si="23"/>
        <v>6915173.629999999</v>
      </c>
    </row>
    <row r="1526" spans="1:5" ht="27.75" customHeight="1">
      <c r="A1526" s="945" t="s">
        <v>17979</v>
      </c>
      <c r="B1526" s="945" t="s">
        <v>8336</v>
      </c>
      <c r="C1526" s="948">
        <v>0</v>
      </c>
      <c r="D1526" s="948">
        <v>800</v>
      </c>
      <c r="E1526" s="2702">
        <f t="shared" si="23"/>
        <v>6914373.629999999</v>
      </c>
    </row>
    <row r="1527" spans="1:5" ht="27.75" customHeight="1">
      <c r="A1527" s="945" t="s">
        <v>17980</v>
      </c>
      <c r="B1527" s="945" t="s">
        <v>17981</v>
      </c>
      <c r="C1527" s="948">
        <v>16000</v>
      </c>
      <c r="D1527" s="948">
        <v>0</v>
      </c>
      <c r="E1527" s="2702">
        <f t="shared" si="23"/>
        <v>6930373.629999999</v>
      </c>
    </row>
    <row r="1528" spans="1:5" s="921" customFormat="1" ht="27.75" customHeight="1">
      <c r="A1528" s="945" t="s">
        <v>17982</v>
      </c>
      <c r="B1528" s="945" t="s">
        <v>17983</v>
      </c>
      <c r="C1528" s="948">
        <v>70000</v>
      </c>
      <c r="D1528" s="948">
        <v>0</v>
      </c>
      <c r="E1528" s="2704">
        <f t="shared" si="23"/>
        <v>7000373.629999999</v>
      </c>
    </row>
    <row r="1529" spans="1:5" ht="27.75" customHeight="1">
      <c r="A1529" s="945" t="s">
        <v>17984</v>
      </c>
      <c r="B1529" s="945" t="s">
        <v>17985</v>
      </c>
      <c r="C1529" s="948">
        <v>16000</v>
      </c>
      <c r="D1529" s="948">
        <v>0</v>
      </c>
      <c r="E1529" s="2702">
        <f t="shared" si="23"/>
        <v>7016373.629999999</v>
      </c>
    </row>
    <row r="1530" spans="1:5" ht="27.75" customHeight="1">
      <c r="A1530" s="945" t="s">
        <v>17986</v>
      </c>
      <c r="B1530" s="945" t="s">
        <v>17987</v>
      </c>
      <c r="C1530" s="948">
        <v>16000</v>
      </c>
      <c r="D1530" s="948">
        <v>0</v>
      </c>
      <c r="E1530" s="2702">
        <f t="shared" si="23"/>
        <v>7032373.629999999</v>
      </c>
    </row>
    <row r="1531" spans="1:5" ht="27.75" customHeight="1">
      <c r="A1531" s="945" t="s">
        <v>17988</v>
      </c>
      <c r="B1531" s="945" t="s">
        <v>17989</v>
      </c>
      <c r="C1531" s="948">
        <v>115000</v>
      </c>
      <c r="D1531" s="948">
        <v>0</v>
      </c>
      <c r="E1531" s="2702">
        <f t="shared" si="23"/>
        <v>7147373.629999999</v>
      </c>
    </row>
    <row r="1532" spans="1:5" ht="27.75" customHeight="1">
      <c r="A1532" s="945" t="s">
        <v>17990</v>
      </c>
      <c r="B1532" s="945" t="s">
        <v>17991</v>
      </c>
      <c r="C1532" s="948">
        <v>17000</v>
      </c>
      <c r="D1532" s="948">
        <v>0</v>
      </c>
      <c r="E1532" s="2702">
        <f t="shared" si="23"/>
        <v>7164373.629999999</v>
      </c>
    </row>
    <row r="1533" spans="1:5" ht="27.75" customHeight="1">
      <c r="A1533" s="945" t="s">
        <v>17992</v>
      </c>
      <c r="B1533" s="945" t="s">
        <v>17827</v>
      </c>
      <c r="C1533" s="948">
        <v>35000</v>
      </c>
      <c r="D1533" s="948">
        <v>0</v>
      </c>
      <c r="E1533" s="2702">
        <f t="shared" si="23"/>
        <v>7199373.629999999</v>
      </c>
    </row>
    <row r="1534" spans="1:5" ht="27.75" customHeight="1">
      <c r="A1534" s="945" t="s">
        <v>17993</v>
      </c>
      <c r="B1534" s="945" t="s">
        <v>17994</v>
      </c>
      <c r="C1534" s="948">
        <v>35000</v>
      </c>
      <c r="D1534" s="948">
        <v>0</v>
      </c>
      <c r="E1534" s="2702">
        <f t="shared" si="23"/>
        <v>7234373.629999999</v>
      </c>
    </row>
    <row r="1535" spans="1:5" ht="27.75" customHeight="1">
      <c r="A1535" s="945" t="s">
        <v>17995</v>
      </c>
      <c r="B1535" s="945" t="s">
        <v>16158</v>
      </c>
      <c r="C1535" s="948">
        <v>17000</v>
      </c>
      <c r="D1535" s="948">
        <v>0</v>
      </c>
      <c r="E1535" s="2702">
        <f t="shared" si="23"/>
        <v>7251373.629999999</v>
      </c>
    </row>
    <row r="1536" spans="1:5" ht="27.75" customHeight="1">
      <c r="A1536" s="945" t="s">
        <v>17996</v>
      </c>
      <c r="B1536" s="945" t="s">
        <v>17997</v>
      </c>
      <c r="C1536" s="948">
        <v>17000</v>
      </c>
      <c r="D1536" s="948">
        <v>0</v>
      </c>
      <c r="E1536" s="2702">
        <f t="shared" si="23"/>
        <v>7268373.629999999</v>
      </c>
    </row>
    <row r="1537" spans="1:5" ht="27.75" customHeight="1">
      <c r="A1537" s="945" t="s">
        <v>17998</v>
      </c>
      <c r="B1537" s="945" t="s">
        <v>17999</v>
      </c>
      <c r="C1537" s="948">
        <v>70000</v>
      </c>
      <c r="D1537" s="948">
        <v>0</v>
      </c>
      <c r="E1537" s="2702">
        <f t="shared" si="23"/>
        <v>7338373.629999999</v>
      </c>
    </row>
    <row r="1538" spans="1:5" ht="27.75" customHeight="1">
      <c r="A1538" s="945" t="s">
        <v>18000</v>
      </c>
      <c r="B1538" s="945" t="s">
        <v>18001</v>
      </c>
      <c r="C1538" s="948">
        <v>3000</v>
      </c>
      <c r="D1538" s="948">
        <v>0</v>
      </c>
      <c r="E1538" s="2702">
        <f t="shared" si="23"/>
        <v>7341373.629999999</v>
      </c>
    </row>
    <row r="1539" spans="1:5" ht="27.75" customHeight="1">
      <c r="A1539" s="945" t="s">
        <v>18002</v>
      </c>
      <c r="B1539" s="945" t="s">
        <v>18003</v>
      </c>
      <c r="C1539" s="948">
        <v>35000</v>
      </c>
      <c r="D1539" s="948">
        <v>0</v>
      </c>
      <c r="E1539" s="2702">
        <f t="shared" si="23"/>
        <v>7376373.629999999</v>
      </c>
    </row>
    <row r="1540" spans="1:5" ht="27.75" customHeight="1">
      <c r="A1540" s="945" t="s">
        <v>18004</v>
      </c>
      <c r="B1540" s="945" t="s">
        <v>18005</v>
      </c>
      <c r="C1540" s="948">
        <v>3000</v>
      </c>
      <c r="D1540" s="948">
        <v>0</v>
      </c>
      <c r="E1540" s="2702">
        <f t="shared" si="23"/>
        <v>7379373.629999999</v>
      </c>
    </row>
    <row r="1541" spans="1:5" ht="27.75" customHeight="1">
      <c r="A1541" s="945" t="s">
        <v>18006</v>
      </c>
      <c r="B1541" s="945" t="s">
        <v>18007</v>
      </c>
      <c r="C1541" s="948">
        <v>3000</v>
      </c>
      <c r="D1541" s="948">
        <v>0</v>
      </c>
      <c r="E1541" s="2702">
        <f t="shared" ref="E1541:E1604" si="24">E1540-D1541+C1541</f>
        <v>7382373.629999999</v>
      </c>
    </row>
    <row r="1542" spans="1:5" ht="27.75" customHeight="1">
      <c r="A1542" s="945" t="s">
        <v>18008</v>
      </c>
      <c r="B1542" s="945" t="s">
        <v>18009</v>
      </c>
      <c r="C1542" s="948">
        <v>35000</v>
      </c>
      <c r="D1542" s="948">
        <v>0</v>
      </c>
      <c r="E1542" s="2702">
        <f t="shared" si="24"/>
        <v>7417373.629999999</v>
      </c>
    </row>
    <row r="1543" spans="1:5" ht="27.75" customHeight="1">
      <c r="A1543" s="945" t="s">
        <v>18010</v>
      </c>
      <c r="B1543" s="945" t="s">
        <v>18011</v>
      </c>
      <c r="C1543" s="948">
        <v>35000</v>
      </c>
      <c r="D1543" s="948">
        <v>0</v>
      </c>
      <c r="E1543" s="2702">
        <f t="shared" si="24"/>
        <v>7452373.629999999</v>
      </c>
    </row>
    <row r="1544" spans="1:5" ht="27.75" customHeight="1">
      <c r="A1544" s="945" t="s">
        <v>18012</v>
      </c>
      <c r="B1544" s="945" t="s">
        <v>18013</v>
      </c>
      <c r="C1544" s="948">
        <v>20000</v>
      </c>
      <c r="D1544" s="948">
        <v>0</v>
      </c>
      <c r="E1544" s="2702">
        <f t="shared" si="24"/>
        <v>7472373.629999999</v>
      </c>
    </row>
    <row r="1545" spans="1:5" ht="27.75" customHeight="1">
      <c r="A1545" s="945" t="s">
        <v>18014</v>
      </c>
      <c r="B1545" s="945" t="s">
        <v>18015</v>
      </c>
      <c r="C1545" s="948">
        <v>35000</v>
      </c>
      <c r="D1545" s="948">
        <v>0</v>
      </c>
      <c r="E1545" s="2702">
        <f t="shared" si="24"/>
        <v>7507373.629999999</v>
      </c>
    </row>
    <row r="1546" spans="1:5" ht="27.75" customHeight="1">
      <c r="A1546" s="945" t="s">
        <v>18016</v>
      </c>
      <c r="B1546" s="945" t="s">
        <v>18017</v>
      </c>
      <c r="C1546" s="948">
        <v>10000</v>
      </c>
      <c r="D1546" s="948">
        <v>0</v>
      </c>
      <c r="E1546" s="2702">
        <f t="shared" si="24"/>
        <v>7517373.629999999</v>
      </c>
    </row>
    <row r="1547" spans="1:5" ht="27.75" customHeight="1">
      <c r="A1547" s="945" t="s">
        <v>18018</v>
      </c>
      <c r="B1547" s="945" t="s">
        <v>8336</v>
      </c>
      <c r="C1547" s="948">
        <v>0</v>
      </c>
      <c r="D1547" s="948">
        <v>850</v>
      </c>
      <c r="E1547" s="2702">
        <f t="shared" si="24"/>
        <v>7516523.629999999</v>
      </c>
    </row>
    <row r="1548" spans="1:5" ht="27.75" customHeight="1">
      <c r="A1548" s="945" t="s">
        <v>18019</v>
      </c>
      <c r="B1548" s="945" t="s">
        <v>18020</v>
      </c>
      <c r="C1548" s="948">
        <v>35000</v>
      </c>
      <c r="D1548" s="948">
        <v>0</v>
      </c>
      <c r="E1548" s="2702">
        <f t="shared" si="24"/>
        <v>7551523.629999999</v>
      </c>
    </row>
    <row r="1549" spans="1:5" ht="27.75" customHeight="1">
      <c r="A1549" s="945" t="s">
        <v>18021</v>
      </c>
      <c r="B1549" s="945" t="s">
        <v>18022</v>
      </c>
      <c r="C1549" s="948">
        <v>125000</v>
      </c>
      <c r="D1549" s="948">
        <v>0</v>
      </c>
      <c r="E1549" s="2702">
        <f t="shared" si="24"/>
        <v>7676523.629999999</v>
      </c>
    </row>
    <row r="1550" spans="1:5" ht="27.75" customHeight="1">
      <c r="A1550" s="945" t="s">
        <v>18023</v>
      </c>
      <c r="B1550" s="945" t="s">
        <v>18024</v>
      </c>
      <c r="C1550" s="948">
        <v>35000</v>
      </c>
      <c r="D1550" s="948">
        <v>0</v>
      </c>
      <c r="E1550" s="2702">
        <f t="shared" si="24"/>
        <v>7711523.629999999</v>
      </c>
    </row>
    <row r="1551" spans="1:5" ht="27.75" customHeight="1">
      <c r="A1551" s="945" t="s">
        <v>18025</v>
      </c>
      <c r="B1551" s="945" t="s">
        <v>18026</v>
      </c>
      <c r="C1551" s="948">
        <v>35000</v>
      </c>
      <c r="D1551" s="948">
        <v>0</v>
      </c>
      <c r="E1551" s="2702">
        <f t="shared" si="24"/>
        <v>7746523.629999999</v>
      </c>
    </row>
    <row r="1552" spans="1:5" ht="27.75" customHeight="1">
      <c r="A1552" s="945" t="s">
        <v>18027</v>
      </c>
      <c r="B1552" s="945" t="s">
        <v>18028</v>
      </c>
      <c r="C1552" s="948">
        <v>35000</v>
      </c>
      <c r="D1552" s="948">
        <v>0</v>
      </c>
      <c r="E1552" s="2702">
        <f t="shared" si="24"/>
        <v>7781523.629999999</v>
      </c>
    </row>
    <row r="1553" spans="1:5" ht="27.75" customHeight="1">
      <c r="A1553" s="945" t="s">
        <v>18029</v>
      </c>
      <c r="B1553" s="945" t="s">
        <v>16158</v>
      </c>
      <c r="C1553" s="948">
        <v>70000</v>
      </c>
      <c r="D1553" s="948">
        <v>0</v>
      </c>
      <c r="E1553" s="2702">
        <f t="shared" si="24"/>
        <v>7851523.629999999</v>
      </c>
    </row>
    <row r="1554" spans="1:5" ht="27.75" customHeight="1">
      <c r="A1554" s="945" t="s">
        <v>18030</v>
      </c>
      <c r="B1554" s="945" t="s">
        <v>18031</v>
      </c>
      <c r="C1554" s="948">
        <v>20000</v>
      </c>
      <c r="D1554" s="948">
        <v>0</v>
      </c>
      <c r="E1554" s="2702">
        <f t="shared" si="24"/>
        <v>7871523.629999999</v>
      </c>
    </row>
    <row r="1555" spans="1:5" ht="27.75" customHeight="1">
      <c r="A1555" s="945" t="s">
        <v>18032</v>
      </c>
      <c r="B1555" s="945" t="s">
        <v>10900</v>
      </c>
      <c r="C1555" s="948">
        <v>4000</v>
      </c>
      <c r="D1555" s="948">
        <v>0</v>
      </c>
      <c r="E1555" s="2702">
        <f t="shared" si="24"/>
        <v>7875523.629999999</v>
      </c>
    </row>
    <row r="1556" spans="1:5" ht="27.75" customHeight="1">
      <c r="A1556" s="945" t="s">
        <v>18033</v>
      </c>
      <c r="B1556" s="945" t="s">
        <v>18034</v>
      </c>
      <c r="C1556" s="948">
        <v>35000</v>
      </c>
      <c r="D1556" s="948">
        <v>0</v>
      </c>
      <c r="E1556" s="2702">
        <f t="shared" si="24"/>
        <v>7910523.629999999</v>
      </c>
    </row>
    <row r="1557" spans="1:5" ht="27.75" customHeight="1">
      <c r="A1557" s="945" t="s">
        <v>18035</v>
      </c>
      <c r="B1557" s="945" t="s">
        <v>18036</v>
      </c>
      <c r="C1557" s="948">
        <v>35000</v>
      </c>
      <c r="D1557" s="948">
        <v>0</v>
      </c>
      <c r="E1557" s="2702">
        <f t="shared" si="24"/>
        <v>7945523.629999999</v>
      </c>
    </row>
    <row r="1558" spans="1:5" ht="27.75" customHeight="1">
      <c r="A1558" s="945" t="s">
        <v>18037</v>
      </c>
      <c r="B1558" s="945" t="s">
        <v>18038</v>
      </c>
      <c r="C1558" s="948">
        <v>35000</v>
      </c>
      <c r="D1558" s="948">
        <v>0</v>
      </c>
      <c r="E1558" s="2702">
        <f t="shared" si="24"/>
        <v>7980523.629999999</v>
      </c>
    </row>
    <row r="1559" spans="1:5" ht="27.75" customHeight="1">
      <c r="A1559" s="945" t="s">
        <v>18039</v>
      </c>
      <c r="B1559" s="945" t="s">
        <v>18040</v>
      </c>
      <c r="C1559" s="948">
        <v>35000</v>
      </c>
      <c r="D1559" s="948">
        <v>0</v>
      </c>
      <c r="E1559" s="2702">
        <f t="shared" si="24"/>
        <v>8015523.629999999</v>
      </c>
    </row>
    <row r="1560" spans="1:5" ht="27.75" customHeight="1">
      <c r="A1560" s="945" t="s">
        <v>18041</v>
      </c>
      <c r="B1560" s="945" t="s">
        <v>18042</v>
      </c>
      <c r="C1560" s="948">
        <v>4000</v>
      </c>
      <c r="D1560" s="948">
        <v>0</v>
      </c>
      <c r="E1560" s="2702">
        <f t="shared" si="24"/>
        <v>8019523.629999999</v>
      </c>
    </row>
    <row r="1561" spans="1:5" ht="27.75" customHeight="1">
      <c r="A1561" s="945" t="s">
        <v>18043</v>
      </c>
      <c r="B1561" s="945" t="s">
        <v>18044</v>
      </c>
      <c r="C1561" s="948">
        <v>35000</v>
      </c>
      <c r="D1561" s="948">
        <v>0</v>
      </c>
      <c r="E1561" s="2702">
        <f t="shared" si="24"/>
        <v>8054523.629999999</v>
      </c>
    </row>
    <row r="1562" spans="1:5" ht="27.75" customHeight="1">
      <c r="A1562" s="945" t="s">
        <v>18045</v>
      </c>
      <c r="B1562" s="945" t="s">
        <v>18046</v>
      </c>
      <c r="C1562" s="948">
        <v>45000</v>
      </c>
      <c r="D1562" s="948">
        <v>0</v>
      </c>
      <c r="E1562" s="2702">
        <f t="shared" si="24"/>
        <v>8099523.629999999</v>
      </c>
    </row>
    <row r="1563" spans="1:5" ht="27.75" customHeight="1">
      <c r="A1563" s="945" t="s">
        <v>18047</v>
      </c>
      <c r="B1563" s="945" t="s">
        <v>18048</v>
      </c>
      <c r="C1563" s="948">
        <v>115000</v>
      </c>
      <c r="D1563" s="948">
        <v>0</v>
      </c>
      <c r="E1563" s="2702">
        <f t="shared" si="24"/>
        <v>8214523.629999999</v>
      </c>
    </row>
    <row r="1564" spans="1:5" ht="27.75" customHeight="1">
      <c r="A1564" s="945" t="s">
        <v>18049</v>
      </c>
      <c r="B1564" s="945" t="s">
        <v>18050</v>
      </c>
      <c r="C1564" s="948">
        <v>35000</v>
      </c>
      <c r="D1564" s="948">
        <v>0</v>
      </c>
      <c r="E1564" s="2702">
        <f t="shared" si="24"/>
        <v>8249523.629999999</v>
      </c>
    </row>
    <row r="1565" spans="1:5" ht="27.75" customHeight="1">
      <c r="A1565" s="945" t="s">
        <v>18051</v>
      </c>
      <c r="B1565" s="945" t="s">
        <v>8336</v>
      </c>
      <c r="C1565" s="948">
        <v>0</v>
      </c>
      <c r="D1565" s="948">
        <v>300</v>
      </c>
      <c r="E1565" s="2702">
        <f t="shared" si="24"/>
        <v>8249223.629999999</v>
      </c>
    </row>
    <row r="1566" spans="1:5" ht="27.75" customHeight="1">
      <c r="A1566" s="945" t="s">
        <v>18052</v>
      </c>
      <c r="B1566" s="945" t="s">
        <v>18053</v>
      </c>
      <c r="C1566" s="948">
        <v>75000</v>
      </c>
      <c r="D1566" s="948">
        <v>0</v>
      </c>
      <c r="E1566" s="2702">
        <f t="shared" si="24"/>
        <v>8324223.629999999</v>
      </c>
    </row>
    <row r="1567" spans="1:5" ht="27.75" customHeight="1">
      <c r="A1567" s="945" t="s">
        <v>18054</v>
      </c>
      <c r="B1567" s="945" t="s">
        <v>17488</v>
      </c>
      <c r="C1567" s="948">
        <v>5000</v>
      </c>
      <c r="D1567" s="948">
        <v>0</v>
      </c>
      <c r="E1567" s="2702">
        <f t="shared" si="24"/>
        <v>8329223.629999999</v>
      </c>
    </row>
    <row r="1568" spans="1:5" ht="27.75" customHeight="1">
      <c r="A1568" s="945" t="s">
        <v>18055</v>
      </c>
      <c r="B1568" s="945" t="s">
        <v>18056</v>
      </c>
      <c r="C1568" s="948">
        <v>20000</v>
      </c>
      <c r="D1568" s="948">
        <v>0</v>
      </c>
      <c r="E1568" s="2702">
        <f t="shared" si="24"/>
        <v>8349223.629999999</v>
      </c>
    </row>
    <row r="1569" spans="1:5" ht="27.75" customHeight="1">
      <c r="A1569" s="945" t="s">
        <v>18057</v>
      </c>
      <c r="B1569" s="945" t="s">
        <v>10917</v>
      </c>
      <c r="C1569" s="948">
        <v>0</v>
      </c>
      <c r="D1569" s="948">
        <v>450</v>
      </c>
      <c r="E1569" s="2702">
        <f t="shared" si="24"/>
        <v>8348773.629999999</v>
      </c>
    </row>
    <row r="1570" spans="1:5" ht="27.75" customHeight="1">
      <c r="A1570" s="945" t="s">
        <v>18058</v>
      </c>
      <c r="B1570" s="945" t="s">
        <v>18059</v>
      </c>
      <c r="C1570" s="948">
        <v>85000</v>
      </c>
      <c r="D1570" s="948">
        <v>0</v>
      </c>
      <c r="E1570" s="2702">
        <f t="shared" si="24"/>
        <v>8433773.629999999</v>
      </c>
    </row>
    <row r="1571" spans="1:5" ht="27.75" customHeight="1">
      <c r="A1571" s="945" t="s">
        <v>18060</v>
      </c>
      <c r="B1571" s="945" t="s">
        <v>18061</v>
      </c>
      <c r="C1571" s="948">
        <v>20000</v>
      </c>
      <c r="D1571" s="948">
        <v>0</v>
      </c>
      <c r="E1571" s="2702">
        <f t="shared" si="24"/>
        <v>8453773.629999999</v>
      </c>
    </row>
    <row r="1572" spans="1:5" ht="27.75" customHeight="1">
      <c r="A1572" s="945" t="s">
        <v>18062</v>
      </c>
      <c r="B1572" s="945" t="s">
        <v>18063</v>
      </c>
      <c r="C1572" s="948">
        <v>2500</v>
      </c>
      <c r="D1572" s="948">
        <v>0</v>
      </c>
      <c r="E1572" s="2702">
        <f t="shared" si="24"/>
        <v>8456273.629999999</v>
      </c>
    </row>
    <row r="1573" spans="1:5" ht="27.75" customHeight="1">
      <c r="A1573" s="945" t="s">
        <v>18064</v>
      </c>
      <c r="B1573" s="945" t="s">
        <v>18065</v>
      </c>
      <c r="C1573" s="948">
        <v>37500</v>
      </c>
      <c r="D1573" s="948">
        <v>0</v>
      </c>
      <c r="E1573" s="2702">
        <f t="shared" si="24"/>
        <v>8493773.629999999</v>
      </c>
    </row>
    <row r="1574" spans="1:5" ht="27.75" customHeight="1">
      <c r="A1574" s="945" t="s">
        <v>18066</v>
      </c>
      <c r="B1574" s="945" t="s">
        <v>18067</v>
      </c>
      <c r="C1574" s="948">
        <v>37500</v>
      </c>
      <c r="D1574" s="948">
        <v>0</v>
      </c>
      <c r="E1574" s="2702">
        <f t="shared" si="24"/>
        <v>8531273.629999999</v>
      </c>
    </row>
    <row r="1575" spans="1:5" ht="27.75" customHeight="1">
      <c r="A1575" s="945" t="s">
        <v>18068</v>
      </c>
      <c r="B1575" s="945" t="s">
        <v>18069</v>
      </c>
      <c r="C1575" s="948">
        <v>37500</v>
      </c>
      <c r="D1575" s="948">
        <v>0</v>
      </c>
      <c r="E1575" s="2702">
        <f t="shared" si="24"/>
        <v>8568773.629999999</v>
      </c>
    </row>
    <row r="1576" spans="1:5" ht="27.75" customHeight="1">
      <c r="A1576" s="945" t="s">
        <v>18070</v>
      </c>
      <c r="B1576" s="945" t="s">
        <v>18071</v>
      </c>
      <c r="C1576" s="948">
        <v>75000</v>
      </c>
      <c r="D1576" s="948">
        <v>0</v>
      </c>
      <c r="E1576" s="2702">
        <f t="shared" si="24"/>
        <v>8643773.629999999</v>
      </c>
    </row>
    <row r="1577" spans="1:5" ht="27.75" customHeight="1">
      <c r="A1577" s="945" t="s">
        <v>18072</v>
      </c>
      <c r="B1577" s="945" t="s">
        <v>18073</v>
      </c>
      <c r="C1577" s="948">
        <v>37500</v>
      </c>
      <c r="D1577" s="948">
        <v>0</v>
      </c>
      <c r="E1577" s="2702">
        <f t="shared" si="24"/>
        <v>8681273.629999999</v>
      </c>
    </row>
    <row r="1578" spans="1:5" ht="27.75" customHeight="1">
      <c r="A1578" s="945" t="s">
        <v>18074</v>
      </c>
      <c r="B1578" s="945" t="s">
        <v>18075</v>
      </c>
      <c r="C1578" s="948">
        <v>4500</v>
      </c>
      <c r="D1578" s="948">
        <v>0</v>
      </c>
      <c r="E1578" s="2702">
        <f t="shared" si="24"/>
        <v>8685773.629999999</v>
      </c>
    </row>
    <row r="1579" spans="1:5" ht="27.75" customHeight="1">
      <c r="A1579" s="945" t="s">
        <v>18076</v>
      </c>
      <c r="B1579" s="945" t="s">
        <v>8336</v>
      </c>
      <c r="C1579" s="948">
        <v>0</v>
      </c>
      <c r="D1579" s="948">
        <v>450</v>
      </c>
      <c r="E1579" s="2702">
        <f t="shared" si="24"/>
        <v>8685323.629999999</v>
      </c>
    </row>
    <row r="1580" spans="1:5" ht="27.75" customHeight="1">
      <c r="A1580" s="945" t="s">
        <v>18077</v>
      </c>
      <c r="B1580" s="945" t="s">
        <v>18078</v>
      </c>
      <c r="C1580" s="948">
        <v>0</v>
      </c>
      <c r="D1580" s="948">
        <v>69000</v>
      </c>
      <c r="E1580" s="2702">
        <f t="shared" si="24"/>
        <v>8616323.629999999</v>
      </c>
    </row>
    <row r="1581" spans="1:5" ht="27.75" customHeight="1">
      <c r="A1581" s="945" t="s">
        <v>18077</v>
      </c>
      <c r="B1581" s="945" t="s">
        <v>18079</v>
      </c>
      <c r="C1581" s="948">
        <v>0</v>
      </c>
      <c r="D1581" s="948">
        <v>2884500</v>
      </c>
      <c r="E1581" s="2702">
        <f t="shared" si="24"/>
        <v>5731823.629999999</v>
      </c>
    </row>
    <row r="1582" spans="1:5" ht="27.75" customHeight="1">
      <c r="A1582" s="945" t="s">
        <v>18077</v>
      </c>
      <c r="B1582" s="945" t="s">
        <v>18080</v>
      </c>
      <c r="C1582" s="948">
        <v>0</v>
      </c>
      <c r="D1582" s="948">
        <v>3987000</v>
      </c>
      <c r="E1582" s="2702">
        <f t="shared" si="24"/>
        <v>1744823.629999999</v>
      </c>
    </row>
    <row r="1583" spans="1:5" ht="27.75" customHeight="1">
      <c r="A1583" s="945" t="s">
        <v>18077</v>
      </c>
      <c r="B1583" s="945" t="s">
        <v>18081</v>
      </c>
      <c r="C1583" s="948">
        <v>0</v>
      </c>
      <c r="D1583" s="948">
        <v>300000</v>
      </c>
      <c r="E1583" s="2702">
        <f t="shared" si="24"/>
        <v>1444823.629999999</v>
      </c>
    </row>
    <row r="1584" spans="1:5" ht="27.75" customHeight="1">
      <c r="A1584" s="945" t="s">
        <v>18082</v>
      </c>
      <c r="B1584" s="945" t="s">
        <v>18083</v>
      </c>
      <c r="C1584" s="948">
        <v>35000</v>
      </c>
      <c r="D1584" s="948">
        <v>0</v>
      </c>
      <c r="E1584" s="2702">
        <f t="shared" si="24"/>
        <v>1479823.629999999</v>
      </c>
    </row>
    <row r="1585" spans="1:5" ht="27.75" customHeight="1">
      <c r="A1585" s="945" t="s">
        <v>18084</v>
      </c>
      <c r="B1585" s="945" t="s">
        <v>18085</v>
      </c>
      <c r="C1585" s="948">
        <v>37500</v>
      </c>
      <c r="D1585" s="948">
        <v>0</v>
      </c>
      <c r="E1585" s="2702">
        <f t="shared" si="24"/>
        <v>1517323.629999999</v>
      </c>
    </row>
    <row r="1586" spans="1:5" ht="27.75" customHeight="1">
      <c r="A1586" s="945" t="s">
        <v>18086</v>
      </c>
      <c r="B1586" s="945" t="s">
        <v>18087</v>
      </c>
      <c r="C1586" s="948">
        <v>37500</v>
      </c>
      <c r="D1586" s="948">
        <v>0</v>
      </c>
      <c r="E1586" s="2702">
        <f t="shared" si="24"/>
        <v>1554823.629999999</v>
      </c>
    </row>
    <row r="1587" spans="1:5" ht="27.75" customHeight="1">
      <c r="A1587" s="945" t="s">
        <v>18088</v>
      </c>
      <c r="B1587" s="945" t="s">
        <v>18089</v>
      </c>
      <c r="C1587" s="948">
        <v>37500</v>
      </c>
      <c r="D1587" s="948">
        <v>0</v>
      </c>
      <c r="E1587" s="2702">
        <f t="shared" si="24"/>
        <v>1592323.629999999</v>
      </c>
    </row>
    <row r="1588" spans="1:5" ht="27.75" customHeight="1">
      <c r="A1588" s="945" t="s">
        <v>18090</v>
      </c>
      <c r="B1588" s="945" t="s">
        <v>18091</v>
      </c>
      <c r="C1588" s="948">
        <v>37500</v>
      </c>
      <c r="D1588" s="948">
        <v>0</v>
      </c>
      <c r="E1588" s="2702">
        <f t="shared" si="24"/>
        <v>1629823.629999999</v>
      </c>
    </row>
    <row r="1589" spans="1:5" ht="27.75" customHeight="1">
      <c r="A1589" s="945" t="s">
        <v>18092</v>
      </c>
      <c r="B1589" s="945" t="s">
        <v>18093</v>
      </c>
      <c r="C1589" s="948">
        <v>39600</v>
      </c>
      <c r="D1589" s="948">
        <v>0</v>
      </c>
      <c r="E1589" s="2702">
        <f t="shared" si="24"/>
        <v>1669423.629999999</v>
      </c>
    </row>
    <row r="1590" spans="1:5" ht="27.75" customHeight="1">
      <c r="A1590" s="945" t="s">
        <v>18094</v>
      </c>
      <c r="B1590" s="945" t="s">
        <v>18095</v>
      </c>
      <c r="C1590" s="948">
        <v>37500</v>
      </c>
      <c r="D1590" s="948">
        <v>0</v>
      </c>
      <c r="E1590" s="2702">
        <f t="shared" si="24"/>
        <v>1706923.629999999</v>
      </c>
    </row>
    <row r="1591" spans="1:5" ht="27.75" customHeight="1">
      <c r="A1591" s="945" t="s">
        <v>18096</v>
      </c>
      <c r="B1591" s="945" t="s">
        <v>18097</v>
      </c>
      <c r="C1591" s="948">
        <v>35000</v>
      </c>
      <c r="D1591" s="948">
        <v>0</v>
      </c>
      <c r="E1591" s="2702">
        <f t="shared" si="24"/>
        <v>1741923.629999999</v>
      </c>
    </row>
    <row r="1592" spans="1:5" ht="27.75" customHeight="1">
      <c r="A1592" s="945" t="s">
        <v>18098</v>
      </c>
      <c r="B1592" s="945" t="s">
        <v>18099</v>
      </c>
      <c r="C1592" s="948">
        <v>37500</v>
      </c>
      <c r="D1592" s="948">
        <v>0</v>
      </c>
      <c r="E1592" s="2702">
        <f t="shared" si="24"/>
        <v>1779423.629999999</v>
      </c>
    </row>
    <row r="1593" spans="1:5" ht="27.75" customHeight="1">
      <c r="A1593" s="945" t="s">
        <v>18100</v>
      </c>
      <c r="B1593" s="945" t="s">
        <v>18101</v>
      </c>
      <c r="C1593" s="948">
        <v>2500</v>
      </c>
      <c r="D1593" s="948">
        <v>0</v>
      </c>
      <c r="E1593" s="2702">
        <f t="shared" si="24"/>
        <v>1781923.629999999</v>
      </c>
    </row>
    <row r="1594" spans="1:5" ht="27.75" customHeight="1">
      <c r="A1594" s="945" t="s">
        <v>18102</v>
      </c>
      <c r="B1594" s="945" t="s">
        <v>18103</v>
      </c>
      <c r="C1594" s="948">
        <v>75000</v>
      </c>
      <c r="D1594" s="948">
        <v>0</v>
      </c>
      <c r="E1594" s="2702">
        <f t="shared" si="24"/>
        <v>1856923.629999999</v>
      </c>
    </row>
    <row r="1595" spans="1:5" ht="27.75" customHeight="1">
      <c r="A1595" s="945" t="s">
        <v>18104</v>
      </c>
      <c r="B1595" s="945" t="s">
        <v>18105</v>
      </c>
      <c r="C1595" s="948">
        <v>37500</v>
      </c>
      <c r="D1595" s="948">
        <v>0</v>
      </c>
      <c r="E1595" s="2702">
        <f t="shared" si="24"/>
        <v>1894423.629999999</v>
      </c>
    </row>
    <row r="1596" spans="1:5" ht="27.75" customHeight="1">
      <c r="A1596" s="945" t="s">
        <v>18106</v>
      </c>
      <c r="B1596" s="945" t="s">
        <v>18107</v>
      </c>
      <c r="C1596" s="948">
        <v>37500</v>
      </c>
      <c r="D1596" s="948">
        <v>0</v>
      </c>
      <c r="E1596" s="2702">
        <f t="shared" si="24"/>
        <v>1931923.629999999</v>
      </c>
    </row>
    <row r="1597" spans="1:5" ht="27.75" customHeight="1">
      <c r="A1597" s="945" t="s">
        <v>18108</v>
      </c>
      <c r="B1597" s="945" t="s">
        <v>18109</v>
      </c>
      <c r="C1597" s="948">
        <v>2500</v>
      </c>
      <c r="D1597" s="948">
        <v>0</v>
      </c>
      <c r="E1597" s="2702">
        <f t="shared" si="24"/>
        <v>1934423.629999999</v>
      </c>
    </row>
    <row r="1598" spans="1:5" ht="27.75" customHeight="1">
      <c r="A1598" s="945" t="s">
        <v>18110</v>
      </c>
      <c r="B1598" s="945" t="s">
        <v>18111</v>
      </c>
      <c r="C1598" s="948">
        <v>20000</v>
      </c>
      <c r="D1598" s="948">
        <v>0</v>
      </c>
      <c r="E1598" s="2702">
        <f t="shared" si="24"/>
        <v>1954423.629999999</v>
      </c>
    </row>
    <row r="1599" spans="1:5" ht="27.75" customHeight="1">
      <c r="A1599" s="945" t="s">
        <v>18112</v>
      </c>
      <c r="B1599" s="945" t="s">
        <v>8336</v>
      </c>
      <c r="C1599" s="948">
        <v>0</v>
      </c>
      <c r="D1599" s="948">
        <v>650</v>
      </c>
      <c r="E1599" s="2702">
        <f t="shared" si="24"/>
        <v>1953773.629999999</v>
      </c>
    </row>
    <row r="1600" spans="1:5" ht="27.75" customHeight="1">
      <c r="A1600" s="945" t="s">
        <v>18113</v>
      </c>
      <c r="B1600" s="945" t="s">
        <v>18114</v>
      </c>
      <c r="C1600" s="948">
        <v>37500</v>
      </c>
      <c r="D1600" s="948">
        <v>0</v>
      </c>
      <c r="E1600" s="2702">
        <f t="shared" si="24"/>
        <v>1991273.629999999</v>
      </c>
    </row>
    <row r="1601" spans="1:5" ht="27.75" customHeight="1">
      <c r="A1601" s="945" t="s">
        <v>18115</v>
      </c>
      <c r="B1601" s="945" t="s">
        <v>18116</v>
      </c>
      <c r="C1601" s="948">
        <v>47000</v>
      </c>
      <c r="D1601" s="948">
        <v>0</v>
      </c>
      <c r="E1601" s="2702">
        <f t="shared" si="24"/>
        <v>2038273.629999999</v>
      </c>
    </row>
    <row r="1602" spans="1:5" ht="27.75" customHeight="1">
      <c r="A1602" s="945" t="s">
        <v>18117</v>
      </c>
      <c r="B1602" s="945" t="s">
        <v>18118</v>
      </c>
      <c r="C1602" s="948">
        <v>0</v>
      </c>
      <c r="D1602" s="948">
        <v>248</v>
      </c>
      <c r="E1602" s="2702">
        <f t="shared" si="24"/>
        <v>2038025.629999999</v>
      </c>
    </row>
    <row r="1603" spans="1:5" ht="27.75" customHeight="1">
      <c r="A1603" s="945" t="s">
        <v>18119</v>
      </c>
      <c r="B1603" s="945" t="s">
        <v>18120</v>
      </c>
      <c r="C1603" s="948">
        <v>47500</v>
      </c>
      <c r="D1603" s="948">
        <v>0</v>
      </c>
      <c r="E1603" s="2702">
        <f t="shared" si="24"/>
        <v>2085525.629999999</v>
      </c>
    </row>
    <row r="1604" spans="1:5" ht="27.75" customHeight="1">
      <c r="A1604" s="945" t="s">
        <v>18121</v>
      </c>
      <c r="B1604" s="945" t="s">
        <v>18122</v>
      </c>
      <c r="C1604" s="948">
        <v>47500</v>
      </c>
      <c r="D1604" s="948">
        <v>0</v>
      </c>
      <c r="E1604" s="2702">
        <f t="shared" si="24"/>
        <v>2133025.629999999</v>
      </c>
    </row>
    <row r="1605" spans="1:5" ht="27.75" customHeight="1">
      <c r="A1605" s="945" t="s">
        <v>18123</v>
      </c>
      <c r="B1605" s="945" t="s">
        <v>8478</v>
      </c>
      <c r="C1605" s="948">
        <v>0</v>
      </c>
      <c r="D1605" s="948">
        <v>7786.44</v>
      </c>
      <c r="E1605" s="2702">
        <f t="shared" ref="E1605:E1668" si="25">E1604-D1605+C1605</f>
        <v>2125239.189999999</v>
      </c>
    </row>
    <row r="1606" spans="1:5" ht="27.75" customHeight="1">
      <c r="A1606" s="945" t="s">
        <v>18124</v>
      </c>
      <c r="B1606" s="945" t="s">
        <v>18125</v>
      </c>
      <c r="C1606" s="948">
        <v>37500</v>
      </c>
      <c r="D1606" s="948">
        <v>0</v>
      </c>
      <c r="E1606" s="2702">
        <f t="shared" si="25"/>
        <v>2162739.189999999</v>
      </c>
    </row>
    <row r="1607" spans="1:5" ht="27.75" customHeight="1">
      <c r="A1607" s="945" t="s">
        <v>18126</v>
      </c>
      <c r="B1607" s="945" t="s">
        <v>18127</v>
      </c>
      <c r="C1607" s="948">
        <v>75000</v>
      </c>
      <c r="D1607" s="948">
        <v>0</v>
      </c>
      <c r="E1607" s="2702">
        <f t="shared" si="25"/>
        <v>2237739.189999999</v>
      </c>
    </row>
    <row r="1608" spans="1:5" ht="27.75" customHeight="1">
      <c r="A1608" s="945" t="s">
        <v>18128</v>
      </c>
      <c r="B1608" s="945" t="s">
        <v>18129</v>
      </c>
      <c r="C1608" s="948">
        <v>7500</v>
      </c>
      <c r="D1608" s="948">
        <v>0</v>
      </c>
      <c r="E1608" s="2702">
        <f t="shared" si="25"/>
        <v>2245239.189999999</v>
      </c>
    </row>
    <row r="1609" spans="1:5" ht="27.75" customHeight="1">
      <c r="A1609" s="945" t="s">
        <v>18130</v>
      </c>
      <c r="B1609" s="945" t="s">
        <v>18131</v>
      </c>
      <c r="C1609" s="948">
        <v>75000</v>
      </c>
      <c r="D1609" s="948">
        <v>0</v>
      </c>
      <c r="E1609" s="2702">
        <f t="shared" si="25"/>
        <v>2320239.189999999</v>
      </c>
    </row>
    <row r="1610" spans="1:5" ht="27.75" customHeight="1">
      <c r="A1610" s="945" t="s">
        <v>18132</v>
      </c>
      <c r="B1610" s="945" t="s">
        <v>18133</v>
      </c>
      <c r="C1610" s="948">
        <v>112500</v>
      </c>
      <c r="D1610" s="948">
        <v>0</v>
      </c>
      <c r="E1610" s="2702">
        <f t="shared" si="25"/>
        <v>2432739.189999999</v>
      </c>
    </row>
    <row r="1611" spans="1:5" ht="27.75" customHeight="1">
      <c r="A1611" s="945" t="s">
        <v>18134</v>
      </c>
      <c r="B1611" s="945" t="s">
        <v>18135</v>
      </c>
      <c r="C1611" s="948">
        <v>0</v>
      </c>
      <c r="D1611" s="948">
        <v>198000</v>
      </c>
      <c r="E1611" s="2702">
        <f t="shared" si="25"/>
        <v>2234739.189999999</v>
      </c>
    </row>
    <row r="1612" spans="1:5" ht="27.75" customHeight="1">
      <c r="A1612" s="945" t="s">
        <v>18136</v>
      </c>
      <c r="B1612" s="945" t="s">
        <v>18137</v>
      </c>
      <c r="C1612" s="948">
        <v>37500</v>
      </c>
      <c r="D1612" s="948">
        <v>0</v>
      </c>
      <c r="E1612" s="2702">
        <f t="shared" si="25"/>
        <v>2272239.189999999</v>
      </c>
    </row>
    <row r="1613" spans="1:5" ht="27.75" customHeight="1">
      <c r="A1613" s="945" t="s">
        <v>18138</v>
      </c>
      <c r="B1613" s="945" t="s">
        <v>18139</v>
      </c>
      <c r="C1613" s="948">
        <v>37500</v>
      </c>
      <c r="D1613" s="948">
        <v>0</v>
      </c>
      <c r="E1613" s="2702">
        <f t="shared" si="25"/>
        <v>2309739.189999999</v>
      </c>
    </row>
    <row r="1614" spans="1:5" ht="27.75" customHeight="1">
      <c r="A1614" s="945" t="s">
        <v>18140</v>
      </c>
      <c r="B1614" s="945" t="s">
        <v>18141</v>
      </c>
      <c r="C1614" s="948">
        <v>37500</v>
      </c>
      <c r="D1614" s="948">
        <v>0</v>
      </c>
      <c r="E1614" s="2702">
        <f t="shared" si="25"/>
        <v>2347239.189999999</v>
      </c>
    </row>
    <row r="1615" spans="1:5" ht="27.75" customHeight="1">
      <c r="A1615" s="945" t="s">
        <v>18142</v>
      </c>
      <c r="B1615" s="945" t="s">
        <v>8336</v>
      </c>
      <c r="C1615" s="948">
        <v>0</v>
      </c>
      <c r="D1615" s="948">
        <v>550</v>
      </c>
      <c r="E1615" s="2702">
        <f t="shared" si="25"/>
        <v>2346689.189999999</v>
      </c>
    </row>
    <row r="1616" spans="1:5" ht="27.75" customHeight="1">
      <c r="A1616" s="945" t="s">
        <v>18143</v>
      </c>
      <c r="B1616" s="945" t="s">
        <v>18144</v>
      </c>
      <c r="C1616" s="948">
        <v>35000</v>
      </c>
      <c r="D1616" s="948">
        <v>0</v>
      </c>
      <c r="E1616" s="2702">
        <f t="shared" si="25"/>
        <v>2381689.189999999</v>
      </c>
    </row>
    <row r="1617" spans="1:5" ht="27.75" customHeight="1">
      <c r="A1617" s="945" t="s">
        <v>18145</v>
      </c>
      <c r="B1617" s="945" t="s">
        <v>18144</v>
      </c>
      <c r="C1617" s="948">
        <v>2500</v>
      </c>
      <c r="D1617" s="948">
        <v>0</v>
      </c>
      <c r="E1617" s="2702">
        <f t="shared" si="25"/>
        <v>2384189.189999999</v>
      </c>
    </row>
    <row r="1618" spans="1:5" ht="27.75" customHeight="1">
      <c r="A1618" s="945" t="s">
        <v>18146</v>
      </c>
      <c r="B1618" s="945" t="s">
        <v>18147</v>
      </c>
      <c r="C1618" s="948">
        <v>412500</v>
      </c>
      <c r="D1618" s="948">
        <v>0</v>
      </c>
      <c r="E1618" s="2702">
        <f t="shared" si="25"/>
        <v>2796689.189999999</v>
      </c>
    </row>
    <row r="1619" spans="1:5" ht="27.75" customHeight="1">
      <c r="A1619" s="945" t="s">
        <v>18146</v>
      </c>
      <c r="B1619" s="945" t="s">
        <v>18147</v>
      </c>
      <c r="C1619" s="948">
        <v>37500</v>
      </c>
      <c r="D1619" s="948">
        <v>0</v>
      </c>
      <c r="E1619" s="2702">
        <f t="shared" si="25"/>
        <v>2834189.189999999</v>
      </c>
    </row>
    <row r="1620" spans="1:5" ht="27.75" customHeight="1">
      <c r="A1620" s="945" t="s">
        <v>18148</v>
      </c>
      <c r="B1620" s="945" t="s">
        <v>18149</v>
      </c>
      <c r="C1620" s="948">
        <v>37500</v>
      </c>
      <c r="D1620" s="948">
        <v>0</v>
      </c>
      <c r="E1620" s="2702">
        <f t="shared" si="25"/>
        <v>2871689.189999999</v>
      </c>
    </row>
    <row r="1621" spans="1:5" ht="27.75" customHeight="1">
      <c r="A1621" s="945" t="s">
        <v>18150</v>
      </c>
      <c r="B1621" s="945" t="s">
        <v>18151</v>
      </c>
      <c r="C1621" s="948">
        <v>20000</v>
      </c>
      <c r="D1621" s="948">
        <v>0</v>
      </c>
      <c r="E1621" s="2702">
        <f t="shared" si="25"/>
        <v>2891689.189999999</v>
      </c>
    </row>
    <row r="1622" spans="1:5" ht="27.75" customHeight="1">
      <c r="A1622" s="945" t="s">
        <v>18152</v>
      </c>
      <c r="B1622" s="945" t="s">
        <v>18153</v>
      </c>
      <c r="C1622" s="948">
        <v>37500</v>
      </c>
      <c r="D1622" s="948">
        <v>0</v>
      </c>
      <c r="E1622" s="2702">
        <f t="shared" si="25"/>
        <v>2929189.189999999</v>
      </c>
    </row>
    <row r="1623" spans="1:5" ht="27.75" customHeight="1">
      <c r="A1623" s="945" t="s">
        <v>18154</v>
      </c>
      <c r="B1623" s="945" t="s">
        <v>18155</v>
      </c>
      <c r="C1623" s="948">
        <v>37500</v>
      </c>
      <c r="D1623" s="948">
        <v>0</v>
      </c>
      <c r="E1623" s="2702">
        <f t="shared" si="25"/>
        <v>2966689.189999999</v>
      </c>
    </row>
    <row r="1624" spans="1:5" ht="27.75" customHeight="1">
      <c r="A1624" s="945" t="s">
        <v>18156</v>
      </c>
      <c r="B1624" s="945" t="s">
        <v>18157</v>
      </c>
      <c r="C1624" s="948">
        <v>112500</v>
      </c>
      <c r="D1624" s="948">
        <v>0</v>
      </c>
      <c r="E1624" s="2702">
        <f t="shared" si="25"/>
        <v>3079189.189999999</v>
      </c>
    </row>
    <row r="1625" spans="1:5" ht="27.75" customHeight="1">
      <c r="A1625" s="945" t="s">
        <v>18158</v>
      </c>
      <c r="B1625" s="945" t="s">
        <v>18159</v>
      </c>
      <c r="C1625" s="948">
        <v>37500</v>
      </c>
      <c r="D1625" s="948">
        <v>0</v>
      </c>
      <c r="E1625" s="2702">
        <f t="shared" si="25"/>
        <v>3116689.189999999</v>
      </c>
    </row>
    <row r="1626" spans="1:5" ht="27.75" customHeight="1">
      <c r="A1626" s="945" t="s">
        <v>18160</v>
      </c>
      <c r="B1626" s="945" t="s">
        <v>18161</v>
      </c>
      <c r="C1626" s="948">
        <v>47500</v>
      </c>
      <c r="D1626" s="948">
        <v>0</v>
      </c>
      <c r="E1626" s="2702">
        <f t="shared" si="25"/>
        <v>3164189.189999999</v>
      </c>
    </row>
    <row r="1627" spans="1:5" ht="27.75" customHeight="1">
      <c r="A1627" s="945" t="s">
        <v>18162</v>
      </c>
      <c r="B1627" s="945" t="s">
        <v>18163</v>
      </c>
      <c r="C1627" s="948">
        <v>17000</v>
      </c>
      <c r="D1627" s="948">
        <v>0</v>
      </c>
      <c r="E1627" s="2702">
        <f t="shared" si="25"/>
        <v>3181189.189999999</v>
      </c>
    </row>
    <row r="1628" spans="1:5" ht="27.75" customHeight="1">
      <c r="A1628" s="945" t="s">
        <v>18164</v>
      </c>
      <c r="B1628" s="945" t="s">
        <v>8336</v>
      </c>
      <c r="C1628" s="948">
        <v>0</v>
      </c>
      <c r="D1628" s="948">
        <v>550</v>
      </c>
      <c r="E1628" s="2702">
        <f t="shared" si="25"/>
        <v>3180639.189999999</v>
      </c>
    </row>
    <row r="1629" spans="1:5" ht="27.75" customHeight="1">
      <c r="A1629" s="945" t="s">
        <v>18165</v>
      </c>
      <c r="B1629" s="945" t="s">
        <v>18166</v>
      </c>
      <c r="C1629" s="948">
        <v>5000</v>
      </c>
      <c r="D1629" s="948">
        <v>0</v>
      </c>
      <c r="E1629" s="2702">
        <f t="shared" si="25"/>
        <v>3185639.189999999</v>
      </c>
    </row>
    <row r="1630" spans="1:5" ht="27.75" customHeight="1">
      <c r="A1630" s="945" t="s">
        <v>18167</v>
      </c>
      <c r="B1630" s="945" t="s">
        <v>18168</v>
      </c>
      <c r="C1630" s="948">
        <v>7000</v>
      </c>
      <c r="D1630" s="948">
        <v>0</v>
      </c>
      <c r="E1630" s="2702">
        <f t="shared" si="25"/>
        <v>3192639.189999999</v>
      </c>
    </row>
    <row r="1631" spans="1:5" ht="27.75" customHeight="1">
      <c r="A1631" s="945" t="s">
        <v>18169</v>
      </c>
      <c r="B1631" s="945" t="s">
        <v>18170</v>
      </c>
      <c r="C1631" s="948">
        <v>37500</v>
      </c>
      <c r="D1631" s="948">
        <v>0</v>
      </c>
      <c r="E1631" s="2702">
        <f t="shared" si="25"/>
        <v>3230139.189999999</v>
      </c>
    </row>
    <row r="1632" spans="1:5" ht="27.75" customHeight="1">
      <c r="A1632" s="945" t="s">
        <v>18171</v>
      </c>
      <c r="B1632" s="945" t="s">
        <v>18172</v>
      </c>
      <c r="C1632" s="948">
        <v>3000</v>
      </c>
      <c r="D1632" s="948">
        <v>0</v>
      </c>
      <c r="E1632" s="2702">
        <f t="shared" si="25"/>
        <v>3233139.189999999</v>
      </c>
    </row>
    <row r="1633" spans="1:5" ht="27.75" customHeight="1">
      <c r="A1633" s="945" t="s">
        <v>18173</v>
      </c>
      <c r="B1633" s="945" t="s">
        <v>18174</v>
      </c>
      <c r="C1633" s="948">
        <v>75000</v>
      </c>
      <c r="D1633" s="948">
        <v>0</v>
      </c>
      <c r="E1633" s="2702">
        <f t="shared" si="25"/>
        <v>3308139.189999999</v>
      </c>
    </row>
    <row r="1634" spans="1:5" ht="27.75" customHeight="1">
      <c r="A1634" s="945" t="s">
        <v>18175</v>
      </c>
      <c r="B1634" s="945" t="s">
        <v>18176</v>
      </c>
      <c r="C1634" s="948">
        <v>37500</v>
      </c>
      <c r="D1634" s="948">
        <v>0</v>
      </c>
      <c r="E1634" s="2702">
        <f t="shared" si="25"/>
        <v>3345639.189999999</v>
      </c>
    </row>
    <row r="1635" spans="1:5" ht="27.75" customHeight="1">
      <c r="A1635" s="945" t="s">
        <v>18177</v>
      </c>
      <c r="B1635" s="945" t="s">
        <v>18178</v>
      </c>
      <c r="C1635" s="948">
        <v>37500</v>
      </c>
      <c r="D1635" s="948">
        <v>0</v>
      </c>
      <c r="E1635" s="2702">
        <f t="shared" si="25"/>
        <v>3383139.189999999</v>
      </c>
    </row>
    <row r="1636" spans="1:5" ht="27.75" customHeight="1">
      <c r="A1636" s="945" t="s">
        <v>18179</v>
      </c>
      <c r="B1636" s="945" t="s">
        <v>18180</v>
      </c>
      <c r="C1636" s="948">
        <v>0</v>
      </c>
      <c r="D1636" s="948">
        <v>26.88</v>
      </c>
      <c r="E1636" s="2702">
        <f t="shared" si="25"/>
        <v>3383112.3099999991</v>
      </c>
    </row>
    <row r="1637" spans="1:5" ht="27.75" customHeight="1">
      <c r="A1637" s="945" t="s">
        <v>18179</v>
      </c>
      <c r="B1637" s="945" t="s">
        <v>18181</v>
      </c>
      <c r="C1637" s="948">
        <v>0</v>
      </c>
      <c r="D1637" s="948">
        <v>47500</v>
      </c>
      <c r="E1637" s="2702">
        <f t="shared" si="25"/>
        <v>3335612.3099999991</v>
      </c>
    </row>
    <row r="1638" spans="1:5" ht="27.75" customHeight="1">
      <c r="A1638" s="945" t="s">
        <v>18182</v>
      </c>
      <c r="B1638" s="945" t="s">
        <v>18183</v>
      </c>
      <c r="C1638" s="948">
        <v>122000</v>
      </c>
      <c r="D1638" s="948">
        <v>0</v>
      </c>
      <c r="E1638" s="2702">
        <f t="shared" si="25"/>
        <v>3457612.3099999991</v>
      </c>
    </row>
    <row r="1639" spans="1:5" ht="27.75" customHeight="1">
      <c r="A1639" s="945" t="s">
        <v>18184</v>
      </c>
      <c r="B1639" s="945" t="s">
        <v>8336</v>
      </c>
      <c r="C1639" s="948">
        <v>0</v>
      </c>
      <c r="D1639" s="948">
        <v>250</v>
      </c>
      <c r="E1639" s="2702">
        <f t="shared" si="25"/>
        <v>3457362.3099999991</v>
      </c>
    </row>
    <row r="1640" spans="1:5" ht="27.75" customHeight="1">
      <c r="A1640" s="945" t="s">
        <v>18185</v>
      </c>
      <c r="B1640" s="945" t="s">
        <v>18089</v>
      </c>
      <c r="C1640" s="948">
        <v>37500</v>
      </c>
      <c r="D1640" s="948">
        <v>0</v>
      </c>
      <c r="E1640" s="2702">
        <f t="shared" si="25"/>
        <v>3494862.3099999991</v>
      </c>
    </row>
    <row r="1641" spans="1:5" ht="27.75" customHeight="1">
      <c r="A1641" s="945" t="s">
        <v>18186</v>
      </c>
      <c r="B1641" s="945" t="s">
        <v>18187</v>
      </c>
      <c r="C1641" s="948">
        <v>37500</v>
      </c>
      <c r="D1641" s="948">
        <v>0</v>
      </c>
      <c r="E1641" s="2702">
        <f t="shared" si="25"/>
        <v>3532362.3099999991</v>
      </c>
    </row>
    <row r="1642" spans="1:5" ht="27.75" customHeight="1">
      <c r="A1642" s="945" t="s">
        <v>18188</v>
      </c>
      <c r="B1642" s="945" t="s">
        <v>9552</v>
      </c>
      <c r="C1642" s="948">
        <v>37500</v>
      </c>
      <c r="D1642" s="948">
        <v>0</v>
      </c>
      <c r="E1642" s="2702">
        <f t="shared" si="25"/>
        <v>3569862.3099999991</v>
      </c>
    </row>
    <row r="1643" spans="1:5" ht="27.75" customHeight="1">
      <c r="A1643" s="945" t="s">
        <v>18189</v>
      </c>
      <c r="B1643" s="945" t="s">
        <v>18190</v>
      </c>
      <c r="C1643" s="948">
        <v>37500</v>
      </c>
      <c r="D1643" s="948">
        <v>0</v>
      </c>
      <c r="E1643" s="2702">
        <f t="shared" si="25"/>
        <v>3607362.3099999991</v>
      </c>
    </row>
    <row r="1644" spans="1:5" ht="27.75" customHeight="1">
      <c r="A1644" s="945" t="s">
        <v>18191</v>
      </c>
      <c r="B1644" s="945" t="s">
        <v>18192</v>
      </c>
      <c r="C1644" s="948">
        <v>47000</v>
      </c>
      <c r="D1644" s="948">
        <v>0</v>
      </c>
      <c r="E1644" s="2702">
        <f t="shared" si="25"/>
        <v>3654362.3099999991</v>
      </c>
    </row>
    <row r="1645" spans="1:5" ht="27.75" customHeight="1">
      <c r="A1645" s="945" t="s">
        <v>18193</v>
      </c>
      <c r="B1645" s="945" t="s">
        <v>18194</v>
      </c>
      <c r="C1645" s="948">
        <v>37500</v>
      </c>
      <c r="D1645" s="948">
        <v>0</v>
      </c>
      <c r="E1645" s="2702">
        <f t="shared" si="25"/>
        <v>3691862.3099999991</v>
      </c>
    </row>
    <row r="1646" spans="1:5" ht="27.75" customHeight="1">
      <c r="A1646" s="945" t="s">
        <v>18195</v>
      </c>
      <c r="B1646" s="945" t="s">
        <v>18196</v>
      </c>
      <c r="C1646" s="948">
        <v>47000</v>
      </c>
      <c r="D1646" s="948">
        <v>0</v>
      </c>
      <c r="E1646" s="2702">
        <f t="shared" si="25"/>
        <v>3738862.3099999991</v>
      </c>
    </row>
    <row r="1647" spans="1:5" ht="27.75" customHeight="1">
      <c r="A1647" s="945" t="s">
        <v>18197</v>
      </c>
      <c r="B1647" s="945" t="s">
        <v>18198</v>
      </c>
      <c r="C1647" s="948">
        <v>34500</v>
      </c>
      <c r="D1647" s="948">
        <v>0</v>
      </c>
      <c r="E1647" s="2702">
        <f t="shared" si="25"/>
        <v>3773362.3099999991</v>
      </c>
    </row>
    <row r="1648" spans="1:5" ht="27.75" customHeight="1">
      <c r="A1648" s="945" t="s">
        <v>18199</v>
      </c>
      <c r="B1648" s="945" t="s">
        <v>8336</v>
      </c>
      <c r="C1648" s="948">
        <v>0</v>
      </c>
      <c r="D1648" s="948">
        <v>400</v>
      </c>
      <c r="E1648" s="2702">
        <f t="shared" si="25"/>
        <v>3772962.3099999991</v>
      </c>
    </row>
    <row r="1649" spans="1:5" ht="27.75" customHeight="1">
      <c r="A1649" s="945" t="s">
        <v>18200</v>
      </c>
      <c r="B1649" s="945" t="s">
        <v>18201</v>
      </c>
      <c r="C1649" s="948">
        <v>0</v>
      </c>
      <c r="D1649" s="948">
        <v>144</v>
      </c>
      <c r="E1649" s="2702">
        <f t="shared" si="25"/>
        <v>3772818.3099999991</v>
      </c>
    </row>
    <row r="1650" spans="1:5" ht="27.75" customHeight="1">
      <c r="A1650" s="945" t="s">
        <v>18202</v>
      </c>
      <c r="B1650" s="945" t="s">
        <v>18203</v>
      </c>
      <c r="C1650" s="948">
        <v>37500</v>
      </c>
      <c r="D1650" s="948">
        <v>0</v>
      </c>
      <c r="E1650" s="2702">
        <f t="shared" si="25"/>
        <v>3810318.3099999991</v>
      </c>
    </row>
    <row r="1651" spans="1:5" ht="27.75" customHeight="1">
      <c r="A1651" s="945" t="s">
        <v>18204</v>
      </c>
      <c r="B1651" s="945" t="s">
        <v>18205</v>
      </c>
      <c r="C1651" s="948">
        <v>47000</v>
      </c>
      <c r="D1651" s="948">
        <v>0</v>
      </c>
      <c r="E1651" s="2702">
        <f t="shared" si="25"/>
        <v>3857318.3099999991</v>
      </c>
    </row>
    <row r="1652" spans="1:5" ht="27.75" customHeight="1">
      <c r="A1652" s="945" t="s">
        <v>18206</v>
      </c>
      <c r="B1652" s="945" t="s">
        <v>18207</v>
      </c>
      <c r="C1652" s="948">
        <v>47000</v>
      </c>
      <c r="D1652" s="948">
        <v>0</v>
      </c>
      <c r="E1652" s="2702">
        <f t="shared" si="25"/>
        <v>3904318.3099999991</v>
      </c>
    </row>
    <row r="1653" spans="1:5" ht="27.75" customHeight="1">
      <c r="A1653" s="945" t="s">
        <v>18208</v>
      </c>
      <c r="B1653" s="945" t="s">
        <v>18209</v>
      </c>
      <c r="C1653" s="948">
        <v>37500</v>
      </c>
      <c r="D1653" s="948">
        <v>0</v>
      </c>
      <c r="E1653" s="2702">
        <f t="shared" si="25"/>
        <v>3941818.3099999991</v>
      </c>
    </row>
    <row r="1654" spans="1:5" ht="27.75" customHeight="1">
      <c r="A1654" s="945" t="s">
        <v>18210</v>
      </c>
      <c r="B1654" s="945" t="s">
        <v>18211</v>
      </c>
      <c r="C1654" s="948">
        <v>47000</v>
      </c>
      <c r="D1654" s="948">
        <v>0</v>
      </c>
      <c r="E1654" s="2702">
        <f t="shared" si="25"/>
        <v>3988818.3099999991</v>
      </c>
    </row>
    <row r="1655" spans="1:5" ht="27.75" customHeight="1">
      <c r="A1655" s="945" t="s">
        <v>18212</v>
      </c>
      <c r="B1655" s="945" t="s">
        <v>8478</v>
      </c>
      <c r="C1655" s="948">
        <v>0</v>
      </c>
      <c r="D1655" s="948">
        <v>263.91000000000003</v>
      </c>
      <c r="E1655" s="2702">
        <f t="shared" si="25"/>
        <v>3988554.399999999</v>
      </c>
    </row>
    <row r="1656" spans="1:5" ht="27.75" customHeight="1">
      <c r="A1656" s="945" t="s">
        <v>18213</v>
      </c>
      <c r="B1656" s="945" t="s">
        <v>18214</v>
      </c>
      <c r="C1656" s="948">
        <v>112500</v>
      </c>
      <c r="D1656" s="948">
        <v>0</v>
      </c>
      <c r="E1656" s="2702">
        <f t="shared" si="25"/>
        <v>4101054.399999999</v>
      </c>
    </row>
    <row r="1657" spans="1:5" ht="27.75" customHeight="1">
      <c r="A1657" s="945" t="s">
        <v>18215</v>
      </c>
      <c r="B1657" s="945" t="s">
        <v>18216</v>
      </c>
      <c r="C1657" s="948">
        <v>112500</v>
      </c>
      <c r="D1657" s="948">
        <v>0</v>
      </c>
      <c r="E1657" s="2702">
        <f t="shared" si="25"/>
        <v>4213554.3999999985</v>
      </c>
    </row>
    <row r="1658" spans="1:5" ht="27.75" customHeight="1">
      <c r="A1658" s="945" t="s">
        <v>18217</v>
      </c>
      <c r="B1658" s="945" t="s">
        <v>18218</v>
      </c>
      <c r="C1658" s="948">
        <v>47000</v>
      </c>
      <c r="D1658" s="948">
        <v>0</v>
      </c>
      <c r="E1658" s="2702">
        <f t="shared" si="25"/>
        <v>4260554.3999999985</v>
      </c>
    </row>
    <row r="1659" spans="1:5" ht="27.75" customHeight="1">
      <c r="A1659" s="945" t="s">
        <v>18219</v>
      </c>
      <c r="B1659" s="945" t="s">
        <v>18220</v>
      </c>
      <c r="C1659" s="948">
        <v>20000</v>
      </c>
      <c r="D1659" s="948">
        <v>0</v>
      </c>
      <c r="E1659" s="2702">
        <f t="shared" si="25"/>
        <v>4280554.3999999985</v>
      </c>
    </row>
    <row r="1660" spans="1:5" ht="27.75" customHeight="1">
      <c r="A1660" s="945" t="s">
        <v>18221</v>
      </c>
      <c r="B1660" s="945" t="s">
        <v>18222</v>
      </c>
      <c r="C1660" s="948">
        <v>2500</v>
      </c>
      <c r="D1660" s="948">
        <v>0</v>
      </c>
      <c r="E1660" s="2702">
        <f t="shared" si="25"/>
        <v>4283054.3999999985</v>
      </c>
    </row>
    <row r="1661" spans="1:5" ht="27.75" customHeight="1">
      <c r="A1661" s="945" t="s">
        <v>18223</v>
      </c>
      <c r="B1661" s="945" t="s">
        <v>18224</v>
      </c>
      <c r="C1661" s="948">
        <v>47000</v>
      </c>
      <c r="D1661" s="948">
        <v>0</v>
      </c>
      <c r="E1661" s="2702">
        <f t="shared" si="25"/>
        <v>4330054.3999999985</v>
      </c>
    </row>
    <row r="1662" spans="1:5" ht="27.75" customHeight="1">
      <c r="A1662" s="945" t="s">
        <v>18225</v>
      </c>
      <c r="B1662" s="945" t="s">
        <v>18226</v>
      </c>
      <c r="C1662" s="948">
        <v>35000</v>
      </c>
      <c r="D1662" s="948">
        <v>0</v>
      </c>
      <c r="E1662" s="2702">
        <f t="shared" si="25"/>
        <v>4365054.3999999985</v>
      </c>
    </row>
    <row r="1663" spans="1:5" ht="27.75" customHeight="1">
      <c r="A1663" s="945" t="s">
        <v>18227</v>
      </c>
      <c r="B1663" s="945" t="s">
        <v>8336</v>
      </c>
      <c r="C1663" s="948">
        <v>0</v>
      </c>
      <c r="D1663" s="948">
        <v>550</v>
      </c>
      <c r="E1663" s="2702">
        <f t="shared" si="25"/>
        <v>4364504.3999999985</v>
      </c>
    </row>
    <row r="1664" spans="1:5" ht="27.75" customHeight="1">
      <c r="A1664" s="945" t="s">
        <v>18228</v>
      </c>
      <c r="B1664" s="945" t="s">
        <v>18229</v>
      </c>
      <c r="C1664" s="948">
        <v>75000</v>
      </c>
      <c r="D1664" s="948">
        <v>0</v>
      </c>
      <c r="E1664" s="2702">
        <f t="shared" si="25"/>
        <v>4439504.3999999985</v>
      </c>
    </row>
    <row r="1665" spans="1:5" ht="27.75" customHeight="1">
      <c r="A1665" s="945" t="s">
        <v>18230</v>
      </c>
      <c r="B1665" s="945" t="s">
        <v>18231</v>
      </c>
      <c r="C1665" s="948">
        <v>47000</v>
      </c>
      <c r="D1665" s="948">
        <v>0</v>
      </c>
      <c r="E1665" s="2702">
        <f t="shared" si="25"/>
        <v>4486504.3999999985</v>
      </c>
    </row>
    <row r="1666" spans="1:5" ht="27.75" customHeight="1">
      <c r="A1666" s="945" t="s">
        <v>18232</v>
      </c>
      <c r="B1666" s="945" t="s">
        <v>18233</v>
      </c>
      <c r="C1666" s="948">
        <v>112500</v>
      </c>
      <c r="D1666" s="948">
        <v>0</v>
      </c>
      <c r="E1666" s="2702">
        <f t="shared" si="25"/>
        <v>4599004.3999999985</v>
      </c>
    </row>
    <row r="1667" spans="1:5" ht="27.75" customHeight="1">
      <c r="A1667" s="945" t="s">
        <v>18234</v>
      </c>
      <c r="B1667" s="945" t="s">
        <v>18235</v>
      </c>
      <c r="C1667" s="948">
        <v>37500</v>
      </c>
      <c r="D1667" s="948">
        <v>0</v>
      </c>
      <c r="E1667" s="2702">
        <f t="shared" si="25"/>
        <v>4636504.3999999985</v>
      </c>
    </row>
    <row r="1668" spans="1:5" ht="27.75" customHeight="1">
      <c r="A1668" s="945" t="s">
        <v>18236</v>
      </c>
      <c r="B1668" s="945" t="s">
        <v>18237</v>
      </c>
      <c r="C1668" s="948">
        <v>122000</v>
      </c>
      <c r="D1668" s="948">
        <v>0</v>
      </c>
      <c r="E1668" s="2702">
        <f t="shared" si="25"/>
        <v>4758504.3999999985</v>
      </c>
    </row>
    <row r="1669" spans="1:5" ht="27.75" customHeight="1">
      <c r="A1669" s="945" t="s">
        <v>18238</v>
      </c>
      <c r="B1669" s="945" t="s">
        <v>18239</v>
      </c>
      <c r="C1669" s="948">
        <v>47000</v>
      </c>
      <c r="D1669" s="948">
        <v>0</v>
      </c>
      <c r="E1669" s="2702">
        <f t="shared" ref="E1669:E1732" si="26">E1668-D1669+C1669</f>
        <v>4805504.3999999985</v>
      </c>
    </row>
    <row r="1670" spans="1:5" ht="27.75" customHeight="1">
      <c r="A1670" s="945" t="s">
        <v>18240</v>
      </c>
      <c r="B1670" s="945" t="s">
        <v>18241</v>
      </c>
      <c r="C1670" s="948">
        <v>84500</v>
      </c>
      <c r="D1670" s="948">
        <v>0</v>
      </c>
      <c r="E1670" s="2702">
        <f t="shared" si="26"/>
        <v>4890004.3999999985</v>
      </c>
    </row>
    <row r="1671" spans="1:5" ht="27.75" customHeight="1">
      <c r="A1671" s="945" t="s">
        <v>18242</v>
      </c>
      <c r="B1671" s="945" t="s">
        <v>8336</v>
      </c>
      <c r="C1671" s="948">
        <v>0</v>
      </c>
      <c r="D1671" s="948">
        <v>350</v>
      </c>
      <c r="E1671" s="2702">
        <f t="shared" si="26"/>
        <v>4889654.3999999985</v>
      </c>
    </row>
    <row r="1672" spans="1:5" ht="27.75" customHeight="1">
      <c r="A1672" s="945" t="s">
        <v>18243</v>
      </c>
      <c r="B1672" s="945" t="s">
        <v>18244</v>
      </c>
      <c r="C1672" s="948">
        <v>75000</v>
      </c>
      <c r="D1672" s="948">
        <v>0</v>
      </c>
      <c r="E1672" s="2702">
        <f t="shared" si="26"/>
        <v>4964654.3999999985</v>
      </c>
    </row>
    <row r="1673" spans="1:5" ht="27.75" customHeight="1">
      <c r="A1673" s="945" t="s">
        <v>18245</v>
      </c>
      <c r="B1673" s="945" t="s">
        <v>18246</v>
      </c>
      <c r="C1673" s="948">
        <v>37500</v>
      </c>
      <c r="D1673" s="948">
        <v>0</v>
      </c>
      <c r="E1673" s="2702">
        <f t="shared" si="26"/>
        <v>5002154.3999999985</v>
      </c>
    </row>
    <row r="1674" spans="1:5" ht="27.75" customHeight="1">
      <c r="A1674" s="945" t="s">
        <v>18247</v>
      </c>
      <c r="B1674" s="945" t="s">
        <v>18248</v>
      </c>
      <c r="C1674" s="948">
        <v>112500</v>
      </c>
      <c r="D1674" s="948">
        <v>0</v>
      </c>
      <c r="E1674" s="2702">
        <f t="shared" si="26"/>
        <v>5114654.3999999985</v>
      </c>
    </row>
    <row r="1675" spans="1:5" ht="27.75" customHeight="1">
      <c r="A1675" s="945" t="s">
        <v>18249</v>
      </c>
      <c r="B1675" s="945" t="s">
        <v>18250</v>
      </c>
      <c r="C1675" s="948">
        <v>75000</v>
      </c>
      <c r="D1675" s="948">
        <v>0</v>
      </c>
      <c r="E1675" s="2702">
        <f t="shared" si="26"/>
        <v>5189654.3999999985</v>
      </c>
    </row>
    <row r="1676" spans="1:5" ht="27.75" customHeight="1">
      <c r="A1676" s="945" t="s">
        <v>18251</v>
      </c>
      <c r="B1676" s="945" t="s">
        <v>18252</v>
      </c>
      <c r="C1676" s="948">
        <v>37500</v>
      </c>
      <c r="D1676" s="948">
        <v>0</v>
      </c>
      <c r="E1676" s="2702">
        <f t="shared" si="26"/>
        <v>5227154.3999999985</v>
      </c>
    </row>
    <row r="1677" spans="1:5" ht="27.75" customHeight="1">
      <c r="A1677" s="945" t="s">
        <v>18253</v>
      </c>
      <c r="B1677" s="945" t="s">
        <v>18254</v>
      </c>
      <c r="C1677" s="948">
        <v>37500</v>
      </c>
      <c r="D1677" s="948">
        <v>0</v>
      </c>
      <c r="E1677" s="2702">
        <f t="shared" si="26"/>
        <v>5264654.3999999985</v>
      </c>
    </row>
    <row r="1678" spans="1:5" ht="27.75" customHeight="1">
      <c r="A1678" s="945" t="s">
        <v>18255</v>
      </c>
      <c r="B1678" s="945" t="s">
        <v>18256</v>
      </c>
      <c r="C1678" s="948">
        <v>47000</v>
      </c>
      <c r="D1678" s="948">
        <v>0</v>
      </c>
      <c r="E1678" s="2702">
        <f t="shared" si="26"/>
        <v>5311654.3999999985</v>
      </c>
    </row>
    <row r="1679" spans="1:5" ht="27.75" customHeight="1">
      <c r="A1679" s="945" t="s">
        <v>18257</v>
      </c>
      <c r="B1679" s="945" t="s">
        <v>18258</v>
      </c>
      <c r="C1679" s="948">
        <v>37500</v>
      </c>
      <c r="D1679" s="948">
        <v>0</v>
      </c>
      <c r="E1679" s="2702">
        <f t="shared" si="26"/>
        <v>5349154.3999999985</v>
      </c>
    </row>
    <row r="1680" spans="1:5" ht="27.75" customHeight="1">
      <c r="A1680" s="945" t="s">
        <v>18259</v>
      </c>
      <c r="B1680" s="945" t="s">
        <v>18260</v>
      </c>
      <c r="C1680" s="948">
        <v>37500</v>
      </c>
      <c r="D1680" s="948">
        <v>0</v>
      </c>
      <c r="E1680" s="2702">
        <f t="shared" si="26"/>
        <v>5386654.3999999985</v>
      </c>
    </row>
    <row r="1681" spans="1:5" ht="27.75" customHeight="1">
      <c r="A1681" s="945" t="s">
        <v>18261</v>
      </c>
      <c r="B1681" s="945" t="s">
        <v>18262</v>
      </c>
      <c r="C1681" s="948">
        <v>37500</v>
      </c>
      <c r="D1681" s="948">
        <v>0</v>
      </c>
      <c r="E1681" s="2702">
        <f t="shared" si="26"/>
        <v>5424154.3999999985</v>
      </c>
    </row>
    <row r="1682" spans="1:5" ht="27.75" customHeight="1">
      <c r="A1682" s="945" t="s">
        <v>18263</v>
      </c>
      <c r="B1682" s="945" t="s">
        <v>18264</v>
      </c>
      <c r="C1682" s="948">
        <v>47500</v>
      </c>
      <c r="D1682" s="948">
        <v>0</v>
      </c>
      <c r="E1682" s="2702">
        <f t="shared" si="26"/>
        <v>5471654.3999999985</v>
      </c>
    </row>
    <row r="1683" spans="1:5" ht="27.75" customHeight="1">
      <c r="A1683" s="945" t="s">
        <v>18265</v>
      </c>
      <c r="B1683" s="945" t="s">
        <v>18266</v>
      </c>
      <c r="C1683" s="948">
        <v>20000</v>
      </c>
      <c r="D1683" s="948">
        <v>0</v>
      </c>
      <c r="E1683" s="2702">
        <f t="shared" si="26"/>
        <v>5491654.3999999985</v>
      </c>
    </row>
    <row r="1684" spans="1:5" ht="27.75" customHeight="1">
      <c r="A1684" s="945" t="s">
        <v>18267</v>
      </c>
      <c r="B1684" s="945" t="s">
        <v>18268</v>
      </c>
      <c r="C1684" s="948">
        <v>47000</v>
      </c>
      <c r="D1684" s="948">
        <v>0</v>
      </c>
      <c r="E1684" s="2702">
        <f t="shared" si="26"/>
        <v>5538654.3999999985</v>
      </c>
    </row>
    <row r="1685" spans="1:5" ht="27.75" customHeight="1">
      <c r="A1685" s="945" t="s">
        <v>18269</v>
      </c>
      <c r="B1685" s="945" t="s">
        <v>8336</v>
      </c>
      <c r="C1685" s="948">
        <v>0</v>
      </c>
      <c r="D1685" s="948">
        <v>650</v>
      </c>
      <c r="E1685" s="2702">
        <f t="shared" si="26"/>
        <v>5538004.3999999985</v>
      </c>
    </row>
    <row r="1686" spans="1:5" ht="27.75" customHeight="1">
      <c r="A1686" s="945" t="s">
        <v>18270</v>
      </c>
      <c r="B1686" s="945" t="s">
        <v>18271</v>
      </c>
      <c r="C1686" s="948">
        <v>112500</v>
      </c>
      <c r="D1686" s="948">
        <v>0</v>
      </c>
      <c r="E1686" s="2702">
        <f t="shared" si="26"/>
        <v>5650504.3999999985</v>
      </c>
    </row>
    <row r="1687" spans="1:5" ht="27.75" customHeight="1">
      <c r="A1687" s="945" t="s">
        <v>18272</v>
      </c>
      <c r="B1687" s="945" t="s">
        <v>18273</v>
      </c>
      <c r="C1687" s="948">
        <v>112500</v>
      </c>
      <c r="D1687" s="948">
        <v>0</v>
      </c>
      <c r="E1687" s="2702">
        <f t="shared" si="26"/>
        <v>5763004.3999999985</v>
      </c>
    </row>
    <row r="1688" spans="1:5" ht="27.75" customHeight="1">
      <c r="A1688" s="945" t="s">
        <v>18274</v>
      </c>
      <c r="B1688" s="945" t="s">
        <v>18275</v>
      </c>
      <c r="C1688" s="948">
        <v>47500</v>
      </c>
      <c r="D1688" s="948">
        <v>0</v>
      </c>
      <c r="E1688" s="2702">
        <f t="shared" si="26"/>
        <v>5810504.3999999985</v>
      </c>
    </row>
    <row r="1689" spans="1:5" ht="27.75" customHeight="1">
      <c r="A1689" s="945" t="s">
        <v>18276</v>
      </c>
      <c r="B1689" s="945" t="s">
        <v>18277</v>
      </c>
      <c r="C1689" s="948">
        <v>37500</v>
      </c>
      <c r="D1689" s="948">
        <v>0</v>
      </c>
      <c r="E1689" s="2702">
        <f t="shared" si="26"/>
        <v>5848004.3999999985</v>
      </c>
    </row>
    <row r="1690" spans="1:5" ht="27.75" customHeight="1">
      <c r="A1690" s="945" t="s">
        <v>18278</v>
      </c>
      <c r="B1690" s="945" t="s">
        <v>18279</v>
      </c>
      <c r="C1690" s="948">
        <v>37500</v>
      </c>
      <c r="D1690" s="948">
        <v>0</v>
      </c>
      <c r="E1690" s="2702">
        <f t="shared" si="26"/>
        <v>5885504.3999999985</v>
      </c>
    </row>
    <row r="1691" spans="1:5" ht="27.75" customHeight="1">
      <c r="A1691" s="945" t="s">
        <v>18280</v>
      </c>
      <c r="B1691" s="945" t="s">
        <v>18281</v>
      </c>
      <c r="C1691" s="948">
        <v>112500</v>
      </c>
      <c r="D1691" s="948">
        <v>0</v>
      </c>
      <c r="E1691" s="2702">
        <f t="shared" si="26"/>
        <v>5998004.3999999985</v>
      </c>
    </row>
    <row r="1692" spans="1:5" ht="27.75" customHeight="1">
      <c r="A1692" s="945" t="s">
        <v>18282</v>
      </c>
      <c r="B1692" s="945" t="s">
        <v>18283</v>
      </c>
      <c r="C1692" s="948">
        <v>100000</v>
      </c>
      <c r="D1692" s="948">
        <v>0</v>
      </c>
      <c r="E1692" s="2702">
        <f t="shared" si="26"/>
        <v>6098004.3999999985</v>
      </c>
    </row>
    <row r="1693" spans="1:5" ht="27.75" customHeight="1">
      <c r="A1693" s="945" t="s">
        <v>18284</v>
      </c>
      <c r="B1693" s="945" t="s">
        <v>18285</v>
      </c>
      <c r="C1693" s="948">
        <v>75000</v>
      </c>
      <c r="D1693" s="948">
        <v>0</v>
      </c>
      <c r="E1693" s="2702">
        <f t="shared" si="26"/>
        <v>6173004.3999999985</v>
      </c>
    </row>
    <row r="1694" spans="1:5" ht="27.75" customHeight="1">
      <c r="A1694" s="945" t="s">
        <v>18286</v>
      </c>
      <c r="B1694" s="945" t="s">
        <v>18287</v>
      </c>
      <c r="C1694" s="948">
        <v>122500</v>
      </c>
      <c r="D1694" s="948">
        <v>0</v>
      </c>
      <c r="E1694" s="2702">
        <f t="shared" si="26"/>
        <v>6295504.3999999985</v>
      </c>
    </row>
    <row r="1695" spans="1:5" ht="27.75" customHeight="1">
      <c r="A1695" s="945" t="s">
        <v>18288</v>
      </c>
      <c r="B1695" s="945" t="s">
        <v>18289</v>
      </c>
      <c r="C1695" s="948">
        <v>75000</v>
      </c>
      <c r="D1695" s="948">
        <v>0</v>
      </c>
      <c r="E1695" s="2702">
        <f t="shared" si="26"/>
        <v>6370504.3999999985</v>
      </c>
    </row>
    <row r="1696" spans="1:5" ht="27.75" customHeight="1">
      <c r="A1696" s="945" t="s">
        <v>18290</v>
      </c>
      <c r="B1696" s="945" t="s">
        <v>18283</v>
      </c>
      <c r="C1696" s="948">
        <v>12500</v>
      </c>
      <c r="D1696" s="948">
        <v>0</v>
      </c>
      <c r="E1696" s="2702">
        <f t="shared" si="26"/>
        <v>6383004.3999999985</v>
      </c>
    </row>
    <row r="1697" spans="1:5" ht="27.75" customHeight="1">
      <c r="A1697" s="945" t="s">
        <v>18291</v>
      </c>
      <c r="B1697" s="945" t="s">
        <v>8336</v>
      </c>
      <c r="C1697" s="948">
        <v>0</v>
      </c>
      <c r="D1697" s="948">
        <v>550</v>
      </c>
      <c r="E1697" s="2702">
        <f t="shared" si="26"/>
        <v>6382454.3999999985</v>
      </c>
    </row>
    <row r="1698" spans="1:5" ht="27.75" customHeight="1">
      <c r="A1698" s="945" t="s">
        <v>18292</v>
      </c>
      <c r="B1698" s="945" t="s">
        <v>18293</v>
      </c>
      <c r="C1698" s="948">
        <v>112500</v>
      </c>
      <c r="D1698" s="948">
        <v>0</v>
      </c>
      <c r="E1698" s="2702">
        <f t="shared" si="26"/>
        <v>6494954.3999999985</v>
      </c>
    </row>
    <row r="1699" spans="1:5" ht="27.75" customHeight="1">
      <c r="A1699" s="945" t="s">
        <v>18294</v>
      </c>
      <c r="B1699" s="945" t="s">
        <v>18125</v>
      </c>
      <c r="C1699" s="948">
        <v>37500</v>
      </c>
      <c r="D1699" s="948">
        <v>0</v>
      </c>
      <c r="E1699" s="2702">
        <f t="shared" si="26"/>
        <v>6532454.3999999985</v>
      </c>
    </row>
    <row r="1700" spans="1:5" ht="27.75" customHeight="1">
      <c r="A1700" s="945" t="s">
        <v>18295</v>
      </c>
      <c r="B1700" s="945" t="s">
        <v>18296</v>
      </c>
      <c r="C1700" s="948">
        <v>0</v>
      </c>
      <c r="D1700" s="948">
        <v>224</v>
      </c>
      <c r="E1700" s="2702">
        <f t="shared" si="26"/>
        <v>6532230.3999999985</v>
      </c>
    </row>
    <row r="1701" spans="1:5" ht="27.75" customHeight="1">
      <c r="A1701" s="945" t="s">
        <v>18297</v>
      </c>
      <c r="B1701" s="945" t="s">
        <v>18298</v>
      </c>
      <c r="C1701" s="948">
        <v>75000</v>
      </c>
      <c r="D1701" s="948">
        <v>0</v>
      </c>
      <c r="E1701" s="2702">
        <f t="shared" si="26"/>
        <v>6607230.3999999985</v>
      </c>
    </row>
    <row r="1702" spans="1:5" ht="27.75" customHeight="1">
      <c r="A1702" s="945" t="s">
        <v>18299</v>
      </c>
      <c r="B1702" s="945" t="s">
        <v>18300</v>
      </c>
      <c r="C1702" s="948">
        <v>75000</v>
      </c>
      <c r="D1702" s="948">
        <v>0</v>
      </c>
      <c r="E1702" s="2702">
        <f t="shared" si="26"/>
        <v>6682230.3999999985</v>
      </c>
    </row>
    <row r="1703" spans="1:5" ht="27.75" customHeight="1">
      <c r="A1703" s="945" t="s">
        <v>18301</v>
      </c>
      <c r="B1703" s="945" t="s">
        <v>18302</v>
      </c>
      <c r="C1703" s="948">
        <v>122500</v>
      </c>
      <c r="D1703" s="948">
        <v>0</v>
      </c>
      <c r="E1703" s="2702">
        <f t="shared" si="26"/>
        <v>6804730.3999999985</v>
      </c>
    </row>
    <row r="1704" spans="1:5" ht="27.75" customHeight="1">
      <c r="A1704" s="945" t="s">
        <v>18303</v>
      </c>
      <c r="B1704" s="945" t="s">
        <v>18304</v>
      </c>
      <c r="C1704" s="948">
        <v>160000</v>
      </c>
      <c r="D1704" s="948">
        <v>0</v>
      </c>
      <c r="E1704" s="2702">
        <f t="shared" si="26"/>
        <v>6964730.3999999985</v>
      </c>
    </row>
    <row r="1705" spans="1:5" ht="27.75" customHeight="1">
      <c r="A1705" s="945" t="s">
        <v>18305</v>
      </c>
      <c r="B1705" s="945" t="s">
        <v>18306</v>
      </c>
      <c r="C1705" s="948">
        <v>112500</v>
      </c>
      <c r="D1705" s="948">
        <v>0</v>
      </c>
      <c r="E1705" s="2702">
        <f t="shared" si="26"/>
        <v>7077230.3999999985</v>
      </c>
    </row>
    <row r="1706" spans="1:5" ht="27.75" customHeight="1">
      <c r="A1706" s="945" t="s">
        <v>18307</v>
      </c>
      <c r="B1706" s="945" t="s">
        <v>18308</v>
      </c>
      <c r="C1706" s="948">
        <v>75000</v>
      </c>
      <c r="D1706" s="948">
        <v>0</v>
      </c>
      <c r="E1706" s="2702">
        <f t="shared" si="26"/>
        <v>7152230.3999999985</v>
      </c>
    </row>
    <row r="1707" spans="1:5" ht="27.75" customHeight="1">
      <c r="A1707" s="945" t="s">
        <v>18309</v>
      </c>
      <c r="B1707" s="945" t="s">
        <v>18310</v>
      </c>
      <c r="C1707" s="948">
        <v>75000</v>
      </c>
      <c r="D1707" s="948">
        <v>0</v>
      </c>
      <c r="E1707" s="2702">
        <f t="shared" si="26"/>
        <v>7227230.3999999985</v>
      </c>
    </row>
    <row r="1708" spans="1:5" ht="27.75" customHeight="1">
      <c r="A1708" s="945" t="s">
        <v>18311</v>
      </c>
      <c r="B1708" s="945" t="s">
        <v>18312</v>
      </c>
      <c r="C1708" s="948">
        <v>112500</v>
      </c>
      <c r="D1708" s="948">
        <v>0</v>
      </c>
      <c r="E1708" s="2702">
        <f t="shared" si="26"/>
        <v>7339730.3999999985</v>
      </c>
    </row>
    <row r="1709" spans="1:5" ht="27.75" customHeight="1">
      <c r="A1709" s="945" t="s">
        <v>18313</v>
      </c>
      <c r="B1709" s="945" t="s">
        <v>18314</v>
      </c>
      <c r="C1709" s="948">
        <v>37500</v>
      </c>
      <c r="D1709" s="948">
        <v>0</v>
      </c>
      <c r="E1709" s="2702">
        <f t="shared" si="26"/>
        <v>7377230.3999999985</v>
      </c>
    </row>
    <row r="1710" spans="1:5" ht="27.75" customHeight="1">
      <c r="A1710" s="945" t="s">
        <v>18315</v>
      </c>
      <c r="B1710" s="945" t="s">
        <v>18316</v>
      </c>
      <c r="C1710" s="948">
        <v>75000</v>
      </c>
      <c r="D1710" s="948">
        <v>0</v>
      </c>
      <c r="E1710" s="2702">
        <f t="shared" si="26"/>
        <v>7452230.3999999985</v>
      </c>
    </row>
    <row r="1711" spans="1:5" ht="27.75" customHeight="1">
      <c r="A1711" s="945" t="s">
        <v>18317</v>
      </c>
      <c r="B1711" s="945" t="s">
        <v>18318</v>
      </c>
      <c r="C1711" s="948">
        <v>37500</v>
      </c>
      <c r="D1711" s="948">
        <v>0</v>
      </c>
      <c r="E1711" s="2702">
        <f t="shared" si="26"/>
        <v>7489730.3999999985</v>
      </c>
    </row>
    <row r="1712" spans="1:5" ht="27.75" customHeight="1">
      <c r="A1712" s="945" t="s">
        <v>18319</v>
      </c>
      <c r="B1712" s="945" t="s">
        <v>18320</v>
      </c>
      <c r="C1712" s="948">
        <v>20000</v>
      </c>
      <c r="D1712" s="948">
        <v>0</v>
      </c>
      <c r="E1712" s="2702">
        <f t="shared" si="26"/>
        <v>7509730.3999999985</v>
      </c>
    </row>
    <row r="1713" spans="1:5" ht="27.75" customHeight="1">
      <c r="A1713" s="945" t="s">
        <v>18321</v>
      </c>
      <c r="B1713" s="945" t="s">
        <v>18322</v>
      </c>
      <c r="C1713" s="948">
        <v>75000</v>
      </c>
      <c r="D1713" s="948">
        <v>0</v>
      </c>
      <c r="E1713" s="2702">
        <f t="shared" si="26"/>
        <v>7584730.3999999985</v>
      </c>
    </row>
    <row r="1714" spans="1:5" ht="27.75" customHeight="1">
      <c r="A1714" s="945" t="s">
        <v>18323</v>
      </c>
      <c r="B1714" s="945" t="s">
        <v>18324</v>
      </c>
      <c r="C1714" s="948">
        <v>112500</v>
      </c>
      <c r="D1714" s="948">
        <v>0</v>
      </c>
      <c r="E1714" s="2702">
        <f t="shared" si="26"/>
        <v>7697230.3999999985</v>
      </c>
    </row>
    <row r="1715" spans="1:5" ht="27.75" customHeight="1">
      <c r="A1715" s="945" t="s">
        <v>18325</v>
      </c>
      <c r="B1715" s="945" t="s">
        <v>18326</v>
      </c>
      <c r="C1715" s="948">
        <v>112500</v>
      </c>
      <c r="D1715" s="948">
        <v>0</v>
      </c>
      <c r="E1715" s="2702">
        <f t="shared" si="26"/>
        <v>7809730.3999999985</v>
      </c>
    </row>
    <row r="1716" spans="1:5" ht="27.75" customHeight="1">
      <c r="A1716" s="945" t="s">
        <v>18327</v>
      </c>
      <c r="B1716" s="945" t="s">
        <v>18328</v>
      </c>
      <c r="C1716" s="948">
        <v>122000</v>
      </c>
      <c r="D1716" s="948">
        <v>0</v>
      </c>
      <c r="E1716" s="2702">
        <f t="shared" si="26"/>
        <v>7931730.3999999985</v>
      </c>
    </row>
    <row r="1717" spans="1:5" ht="27.75" customHeight="1">
      <c r="A1717" s="945" t="s">
        <v>18329</v>
      </c>
      <c r="B1717" s="945" t="s">
        <v>18330</v>
      </c>
      <c r="C1717" s="948">
        <v>37500</v>
      </c>
      <c r="D1717" s="948">
        <v>0</v>
      </c>
      <c r="E1717" s="2702">
        <f t="shared" si="26"/>
        <v>7969230.3999999985</v>
      </c>
    </row>
    <row r="1718" spans="1:5" ht="27.75" customHeight="1">
      <c r="A1718" s="945" t="s">
        <v>18331</v>
      </c>
      <c r="B1718" s="945" t="s">
        <v>18332</v>
      </c>
      <c r="C1718" s="948">
        <v>37500</v>
      </c>
      <c r="D1718" s="948">
        <v>0</v>
      </c>
      <c r="E1718" s="2702">
        <f t="shared" si="26"/>
        <v>8006730.3999999985</v>
      </c>
    </row>
    <row r="1719" spans="1:5" ht="27.75" customHeight="1">
      <c r="A1719" s="945" t="s">
        <v>18333</v>
      </c>
      <c r="B1719" s="945" t="s">
        <v>18334</v>
      </c>
      <c r="C1719" s="948">
        <v>112500</v>
      </c>
      <c r="D1719" s="948">
        <v>0</v>
      </c>
      <c r="E1719" s="2702">
        <f t="shared" si="26"/>
        <v>8119230.3999999985</v>
      </c>
    </row>
    <row r="1720" spans="1:5" ht="27.75" customHeight="1">
      <c r="A1720" s="945" t="s">
        <v>18335</v>
      </c>
      <c r="B1720" s="945" t="s">
        <v>18330</v>
      </c>
      <c r="C1720" s="948">
        <v>37500</v>
      </c>
      <c r="D1720" s="948">
        <v>0</v>
      </c>
      <c r="E1720" s="2702">
        <f t="shared" si="26"/>
        <v>8156730.3999999985</v>
      </c>
    </row>
    <row r="1721" spans="1:5" ht="27.75" customHeight="1">
      <c r="A1721" s="945" t="s">
        <v>18336</v>
      </c>
      <c r="B1721" s="945" t="s">
        <v>18337</v>
      </c>
      <c r="C1721" s="948">
        <v>75000</v>
      </c>
      <c r="D1721" s="948">
        <v>0</v>
      </c>
      <c r="E1721" s="2702">
        <f t="shared" si="26"/>
        <v>8231730.3999999985</v>
      </c>
    </row>
    <row r="1722" spans="1:5" ht="27.75" customHeight="1">
      <c r="A1722" s="945" t="s">
        <v>18338</v>
      </c>
      <c r="B1722" s="945" t="s">
        <v>18339</v>
      </c>
      <c r="C1722" s="948">
        <v>37500</v>
      </c>
      <c r="D1722" s="948">
        <v>0</v>
      </c>
      <c r="E1722" s="2702">
        <f t="shared" si="26"/>
        <v>8269230.3999999985</v>
      </c>
    </row>
    <row r="1723" spans="1:5" ht="27.75" customHeight="1">
      <c r="A1723" s="945" t="s">
        <v>18340</v>
      </c>
      <c r="B1723" s="945" t="s">
        <v>18341</v>
      </c>
      <c r="C1723" s="948">
        <v>47000</v>
      </c>
      <c r="D1723" s="948">
        <v>0</v>
      </c>
      <c r="E1723" s="2702">
        <f t="shared" si="26"/>
        <v>8316230.3999999985</v>
      </c>
    </row>
    <row r="1724" spans="1:5" ht="27.75" customHeight="1">
      <c r="A1724" s="945" t="s">
        <v>18342</v>
      </c>
      <c r="B1724" s="945" t="s">
        <v>18343</v>
      </c>
      <c r="C1724" s="948">
        <v>75000</v>
      </c>
      <c r="D1724" s="948">
        <v>0</v>
      </c>
      <c r="E1724" s="2702">
        <f t="shared" si="26"/>
        <v>8391230.3999999985</v>
      </c>
    </row>
    <row r="1725" spans="1:5" ht="27.75" customHeight="1">
      <c r="A1725" s="945" t="s">
        <v>18344</v>
      </c>
      <c r="B1725" s="945" t="s">
        <v>18345</v>
      </c>
      <c r="C1725" s="948">
        <v>37500</v>
      </c>
      <c r="D1725" s="948">
        <v>0</v>
      </c>
      <c r="E1725" s="2702">
        <f t="shared" si="26"/>
        <v>8428730.3999999985</v>
      </c>
    </row>
    <row r="1726" spans="1:5" ht="27.75" customHeight="1">
      <c r="A1726" s="945" t="s">
        <v>18346</v>
      </c>
      <c r="B1726" s="945" t="s">
        <v>18347</v>
      </c>
      <c r="C1726" s="948">
        <v>47000</v>
      </c>
      <c r="D1726" s="948">
        <v>0</v>
      </c>
      <c r="E1726" s="2702">
        <f t="shared" si="26"/>
        <v>8475730.3999999985</v>
      </c>
    </row>
    <row r="1727" spans="1:5" ht="27.75" customHeight="1">
      <c r="A1727" s="945" t="s">
        <v>18348</v>
      </c>
      <c r="B1727" s="945" t="s">
        <v>18349</v>
      </c>
      <c r="C1727" s="948">
        <v>37500</v>
      </c>
      <c r="D1727" s="948">
        <v>0</v>
      </c>
      <c r="E1727" s="2702">
        <f t="shared" si="26"/>
        <v>8513230.3999999985</v>
      </c>
    </row>
    <row r="1728" spans="1:5" ht="27.75" customHeight="1">
      <c r="A1728" s="945" t="s">
        <v>18350</v>
      </c>
      <c r="B1728" s="945" t="s">
        <v>18351</v>
      </c>
      <c r="C1728" s="948">
        <v>35000</v>
      </c>
      <c r="D1728" s="948">
        <v>0</v>
      </c>
      <c r="E1728" s="2702">
        <f t="shared" si="26"/>
        <v>8548230.3999999985</v>
      </c>
    </row>
    <row r="1729" spans="1:5" ht="27.75" customHeight="1">
      <c r="A1729" s="945" t="s">
        <v>18352</v>
      </c>
      <c r="B1729" s="945" t="s">
        <v>18353</v>
      </c>
      <c r="C1729" s="948">
        <v>75000</v>
      </c>
      <c r="D1729" s="948">
        <v>0</v>
      </c>
      <c r="E1729" s="2702">
        <f t="shared" si="26"/>
        <v>8623230.3999999985</v>
      </c>
    </row>
    <row r="1730" spans="1:5" ht="27.75" customHeight="1">
      <c r="A1730" s="945" t="s">
        <v>18354</v>
      </c>
      <c r="B1730" s="945" t="s">
        <v>18355</v>
      </c>
      <c r="C1730" s="948">
        <v>2500</v>
      </c>
      <c r="D1730" s="948">
        <v>0</v>
      </c>
      <c r="E1730" s="2702">
        <f t="shared" si="26"/>
        <v>8625730.3999999985</v>
      </c>
    </row>
    <row r="1731" spans="1:5" ht="27.75" customHeight="1">
      <c r="A1731" s="945" t="s">
        <v>18356</v>
      </c>
      <c r="B1731" s="945" t="s">
        <v>18357</v>
      </c>
      <c r="C1731" s="948">
        <v>37500</v>
      </c>
      <c r="D1731" s="948">
        <v>0</v>
      </c>
      <c r="E1731" s="2702">
        <f t="shared" si="26"/>
        <v>8663230.3999999985</v>
      </c>
    </row>
    <row r="1732" spans="1:5" ht="27.75" customHeight="1">
      <c r="A1732" s="945" t="s">
        <v>18358</v>
      </c>
      <c r="B1732" s="945" t="s">
        <v>8336</v>
      </c>
      <c r="C1732" s="948">
        <v>0</v>
      </c>
      <c r="D1732" s="948">
        <v>1600</v>
      </c>
      <c r="E1732" s="2702">
        <f t="shared" si="26"/>
        <v>8661630.3999999985</v>
      </c>
    </row>
    <row r="1733" spans="1:5" ht="27.75" customHeight="1">
      <c r="A1733" s="945" t="s">
        <v>18359</v>
      </c>
      <c r="B1733" s="945" t="s">
        <v>18360</v>
      </c>
      <c r="C1733" s="948">
        <v>37500</v>
      </c>
      <c r="D1733" s="948">
        <v>0</v>
      </c>
      <c r="E1733" s="2702">
        <f t="shared" ref="E1733:E1796" si="27">E1732-D1733+C1733</f>
        <v>8699130.3999999985</v>
      </c>
    </row>
    <row r="1734" spans="1:5" ht="27.75" customHeight="1">
      <c r="A1734" s="945" t="s">
        <v>18361</v>
      </c>
      <c r="B1734" s="945" t="s">
        <v>18362</v>
      </c>
      <c r="C1734" s="948">
        <v>37500</v>
      </c>
      <c r="D1734" s="948">
        <v>0</v>
      </c>
      <c r="E1734" s="2702">
        <f t="shared" si="27"/>
        <v>8736630.3999999985</v>
      </c>
    </row>
    <row r="1735" spans="1:5" ht="27.75" customHeight="1">
      <c r="A1735" s="945" t="s">
        <v>18363</v>
      </c>
      <c r="B1735" s="945" t="s">
        <v>18364</v>
      </c>
      <c r="C1735" s="948">
        <v>112500</v>
      </c>
      <c r="D1735" s="948">
        <v>0</v>
      </c>
      <c r="E1735" s="2702">
        <f t="shared" si="27"/>
        <v>8849130.3999999985</v>
      </c>
    </row>
    <row r="1736" spans="1:5" ht="27.75" customHeight="1">
      <c r="A1736" s="945" t="s">
        <v>18365</v>
      </c>
      <c r="B1736" s="945" t="s">
        <v>18366</v>
      </c>
      <c r="C1736" s="948">
        <v>37500</v>
      </c>
      <c r="D1736" s="948">
        <v>0</v>
      </c>
      <c r="E1736" s="2702">
        <f t="shared" si="27"/>
        <v>8886630.3999999985</v>
      </c>
    </row>
    <row r="1737" spans="1:5" ht="27.75" customHeight="1">
      <c r="A1737" s="945" t="s">
        <v>18367</v>
      </c>
      <c r="B1737" s="945" t="s">
        <v>18368</v>
      </c>
      <c r="C1737" s="948">
        <v>37500</v>
      </c>
      <c r="D1737" s="948">
        <v>0</v>
      </c>
      <c r="E1737" s="2702">
        <f t="shared" si="27"/>
        <v>8924130.3999999985</v>
      </c>
    </row>
    <row r="1738" spans="1:5" ht="27.75" customHeight="1">
      <c r="A1738" s="945" t="s">
        <v>18369</v>
      </c>
      <c r="B1738" s="945" t="s">
        <v>18370</v>
      </c>
      <c r="C1738" s="948">
        <v>37500</v>
      </c>
      <c r="D1738" s="948">
        <v>0</v>
      </c>
      <c r="E1738" s="2702">
        <f t="shared" si="27"/>
        <v>8961630.3999999985</v>
      </c>
    </row>
    <row r="1739" spans="1:5" ht="27.75" customHeight="1">
      <c r="A1739" s="945" t="s">
        <v>18371</v>
      </c>
      <c r="B1739" s="945" t="s">
        <v>18372</v>
      </c>
      <c r="C1739" s="948">
        <v>0</v>
      </c>
      <c r="D1739" s="948">
        <v>2223000</v>
      </c>
      <c r="E1739" s="2702">
        <f t="shared" si="27"/>
        <v>6738630.3999999985</v>
      </c>
    </row>
    <row r="1740" spans="1:5" ht="27.75" customHeight="1">
      <c r="A1740" s="945" t="s">
        <v>18371</v>
      </c>
      <c r="B1740" s="945" t="s">
        <v>18373</v>
      </c>
      <c r="C1740" s="948">
        <v>0</v>
      </c>
      <c r="D1740" s="948">
        <v>36000</v>
      </c>
      <c r="E1740" s="2702">
        <f t="shared" si="27"/>
        <v>6702630.3999999985</v>
      </c>
    </row>
    <row r="1741" spans="1:5" ht="27.75" customHeight="1">
      <c r="A1741" s="945" t="s">
        <v>18371</v>
      </c>
      <c r="B1741" s="945" t="s">
        <v>18374</v>
      </c>
      <c r="C1741" s="948">
        <v>0</v>
      </c>
      <c r="D1741" s="948">
        <v>53.75</v>
      </c>
      <c r="E1741" s="2702">
        <f t="shared" si="27"/>
        <v>6702576.6499999985</v>
      </c>
    </row>
    <row r="1742" spans="1:5" ht="27.75" customHeight="1">
      <c r="A1742" s="945" t="s">
        <v>18371</v>
      </c>
      <c r="B1742" s="945" t="s">
        <v>18375</v>
      </c>
      <c r="C1742" s="948">
        <v>0</v>
      </c>
      <c r="D1742" s="948">
        <v>500000</v>
      </c>
      <c r="E1742" s="2702">
        <f t="shared" si="27"/>
        <v>6202576.6499999985</v>
      </c>
    </row>
    <row r="1743" spans="1:5" ht="27.75" customHeight="1">
      <c r="A1743" s="945" t="s">
        <v>18376</v>
      </c>
      <c r="B1743" s="945" t="s">
        <v>18377</v>
      </c>
      <c r="C1743" s="948">
        <v>37500</v>
      </c>
      <c r="D1743" s="948">
        <v>0</v>
      </c>
      <c r="E1743" s="2702">
        <f t="shared" si="27"/>
        <v>6240076.6499999985</v>
      </c>
    </row>
    <row r="1744" spans="1:5" ht="27.75" customHeight="1">
      <c r="A1744" s="945" t="s">
        <v>18378</v>
      </c>
      <c r="B1744" s="945" t="s">
        <v>18379</v>
      </c>
      <c r="C1744" s="948">
        <v>2500</v>
      </c>
      <c r="D1744" s="948">
        <v>0</v>
      </c>
      <c r="E1744" s="2702">
        <f t="shared" si="27"/>
        <v>6242576.6499999985</v>
      </c>
    </row>
    <row r="1745" spans="1:5" ht="27.75" customHeight="1">
      <c r="A1745" s="945" t="s">
        <v>18380</v>
      </c>
      <c r="B1745" s="945" t="s">
        <v>18381</v>
      </c>
      <c r="C1745" s="948">
        <v>112500</v>
      </c>
      <c r="D1745" s="948">
        <v>0</v>
      </c>
      <c r="E1745" s="2702">
        <f t="shared" si="27"/>
        <v>6355076.6499999985</v>
      </c>
    </row>
    <row r="1746" spans="1:5" ht="27.75" customHeight="1">
      <c r="A1746" s="945" t="s">
        <v>18382</v>
      </c>
      <c r="B1746" s="945" t="s">
        <v>18383</v>
      </c>
      <c r="C1746" s="948">
        <v>75000</v>
      </c>
      <c r="D1746" s="948">
        <v>0</v>
      </c>
      <c r="E1746" s="2702">
        <f t="shared" si="27"/>
        <v>6430076.6499999985</v>
      </c>
    </row>
    <row r="1747" spans="1:5" ht="27.75" customHeight="1">
      <c r="A1747" s="945" t="s">
        <v>18384</v>
      </c>
      <c r="B1747" s="945" t="s">
        <v>18385</v>
      </c>
      <c r="C1747" s="948">
        <v>47500</v>
      </c>
      <c r="D1747" s="948">
        <v>0</v>
      </c>
      <c r="E1747" s="2702">
        <f t="shared" si="27"/>
        <v>6477576.6499999985</v>
      </c>
    </row>
    <row r="1748" spans="1:5" ht="27.75" customHeight="1">
      <c r="A1748" s="945" t="s">
        <v>18386</v>
      </c>
      <c r="B1748" s="945" t="s">
        <v>18387</v>
      </c>
      <c r="C1748" s="948">
        <v>37500</v>
      </c>
      <c r="D1748" s="948">
        <v>0</v>
      </c>
      <c r="E1748" s="2702">
        <f t="shared" si="27"/>
        <v>6515076.6499999985</v>
      </c>
    </row>
    <row r="1749" spans="1:5" ht="27.75" customHeight="1">
      <c r="A1749" s="945" t="s">
        <v>18388</v>
      </c>
      <c r="B1749" s="945" t="s">
        <v>18389</v>
      </c>
      <c r="C1749" s="948">
        <v>37500</v>
      </c>
      <c r="D1749" s="948">
        <v>0</v>
      </c>
      <c r="E1749" s="2702">
        <f t="shared" si="27"/>
        <v>6552576.6499999985</v>
      </c>
    </row>
    <row r="1750" spans="1:5" ht="27.75" customHeight="1">
      <c r="A1750" s="945" t="s">
        <v>18390</v>
      </c>
      <c r="B1750" s="945" t="s">
        <v>18391</v>
      </c>
      <c r="C1750" s="948">
        <v>75000</v>
      </c>
      <c r="D1750" s="948">
        <v>0</v>
      </c>
      <c r="E1750" s="2702">
        <f t="shared" si="27"/>
        <v>6627576.6499999985</v>
      </c>
    </row>
    <row r="1751" spans="1:5" ht="27.75" customHeight="1">
      <c r="A1751" s="945" t="s">
        <v>18392</v>
      </c>
      <c r="B1751" s="945" t="s">
        <v>8336</v>
      </c>
      <c r="C1751" s="948">
        <v>0</v>
      </c>
      <c r="D1751" s="948">
        <v>650</v>
      </c>
      <c r="E1751" s="2702">
        <f t="shared" si="27"/>
        <v>6626926.6499999985</v>
      </c>
    </row>
    <row r="1752" spans="1:5" ht="27.75" customHeight="1">
      <c r="A1752" s="945" t="s">
        <v>18393</v>
      </c>
      <c r="B1752" s="945" t="s">
        <v>18394</v>
      </c>
      <c r="C1752" s="948">
        <v>37500</v>
      </c>
      <c r="D1752" s="948">
        <v>0</v>
      </c>
      <c r="E1752" s="2702">
        <f t="shared" si="27"/>
        <v>6664426.6499999985</v>
      </c>
    </row>
    <row r="1753" spans="1:5" ht="27.75" customHeight="1">
      <c r="A1753" s="945" t="s">
        <v>18395</v>
      </c>
      <c r="B1753" s="945" t="s">
        <v>18396</v>
      </c>
      <c r="C1753" s="948">
        <v>20000</v>
      </c>
      <c r="D1753" s="948">
        <v>0</v>
      </c>
      <c r="E1753" s="2702">
        <f t="shared" si="27"/>
        <v>6684426.6499999985</v>
      </c>
    </row>
    <row r="1754" spans="1:5" ht="27.75" customHeight="1">
      <c r="A1754" s="945" t="s">
        <v>18397</v>
      </c>
      <c r="B1754" s="945" t="s">
        <v>18398</v>
      </c>
      <c r="C1754" s="948">
        <v>37500</v>
      </c>
      <c r="D1754" s="948">
        <v>0</v>
      </c>
      <c r="E1754" s="2702">
        <f t="shared" si="27"/>
        <v>6721926.6499999985</v>
      </c>
    </row>
    <row r="1755" spans="1:5" ht="27.75" customHeight="1">
      <c r="A1755" s="945" t="s">
        <v>18399</v>
      </c>
      <c r="B1755" s="945" t="s">
        <v>18400</v>
      </c>
      <c r="C1755" s="948">
        <v>112500</v>
      </c>
      <c r="D1755" s="948">
        <v>0</v>
      </c>
      <c r="E1755" s="2702">
        <f t="shared" si="27"/>
        <v>6834426.6499999985</v>
      </c>
    </row>
    <row r="1756" spans="1:5" ht="27.75" customHeight="1">
      <c r="A1756" s="945" t="s">
        <v>18401</v>
      </c>
      <c r="B1756" s="945" t="s">
        <v>18402</v>
      </c>
      <c r="C1756" s="948">
        <v>112500</v>
      </c>
      <c r="D1756" s="948">
        <v>0</v>
      </c>
      <c r="E1756" s="2702">
        <f t="shared" si="27"/>
        <v>6946926.6499999985</v>
      </c>
    </row>
    <row r="1757" spans="1:5" ht="27.75" customHeight="1">
      <c r="A1757" s="945" t="s">
        <v>18403</v>
      </c>
      <c r="B1757" s="945" t="s">
        <v>18404</v>
      </c>
      <c r="C1757" s="948">
        <v>37500</v>
      </c>
      <c r="D1757" s="948">
        <v>0</v>
      </c>
      <c r="E1757" s="2702">
        <f t="shared" si="27"/>
        <v>6984426.6499999985</v>
      </c>
    </row>
    <row r="1758" spans="1:5" ht="27.75" customHeight="1">
      <c r="A1758" s="945" t="s">
        <v>18405</v>
      </c>
      <c r="B1758" s="945" t="s">
        <v>10900</v>
      </c>
      <c r="C1758" s="948">
        <v>112500</v>
      </c>
      <c r="D1758" s="948">
        <v>0</v>
      </c>
      <c r="E1758" s="2702">
        <f t="shared" si="27"/>
        <v>7096926.6499999985</v>
      </c>
    </row>
    <row r="1759" spans="1:5" ht="27.75" customHeight="1">
      <c r="A1759" s="945" t="s">
        <v>18406</v>
      </c>
      <c r="B1759" s="945" t="s">
        <v>18407</v>
      </c>
      <c r="C1759" s="948">
        <v>37500</v>
      </c>
      <c r="D1759" s="948">
        <v>0</v>
      </c>
      <c r="E1759" s="2702">
        <f t="shared" si="27"/>
        <v>7134426.6499999985</v>
      </c>
    </row>
    <row r="1760" spans="1:5" ht="27.75" customHeight="1">
      <c r="A1760" s="945" t="s">
        <v>18408</v>
      </c>
      <c r="B1760" s="945" t="s">
        <v>18409</v>
      </c>
      <c r="C1760" s="948">
        <v>37500</v>
      </c>
      <c r="D1760" s="948">
        <v>0</v>
      </c>
      <c r="E1760" s="2702">
        <f t="shared" si="27"/>
        <v>7171926.6499999985</v>
      </c>
    </row>
    <row r="1761" spans="1:5" ht="27.75" customHeight="1">
      <c r="A1761" s="945" t="s">
        <v>18410</v>
      </c>
      <c r="B1761" s="945" t="s">
        <v>17225</v>
      </c>
      <c r="C1761" s="948">
        <v>37500</v>
      </c>
      <c r="D1761" s="948">
        <v>0</v>
      </c>
      <c r="E1761" s="2702">
        <f t="shared" si="27"/>
        <v>7209426.6499999985</v>
      </c>
    </row>
    <row r="1762" spans="1:5" ht="27.75" customHeight="1">
      <c r="A1762" s="945" t="s">
        <v>18411</v>
      </c>
      <c r="B1762" s="945" t="s">
        <v>18412</v>
      </c>
      <c r="C1762" s="948">
        <v>37500</v>
      </c>
      <c r="D1762" s="948">
        <v>0</v>
      </c>
      <c r="E1762" s="2702">
        <f t="shared" si="27"/>
        <v>7246926.6499999985</v>
      </c>
    </row>
    <row r="1763" spans="1:5" ht="27.75" customHeight="1">
      <c r="A1763" s="945" t="s">
        <v>18413</v>
      </c>
      <c r="B1763" s="945" t="s">
        <v>18414</v>
      </c>
      <c r="C1763" s="948">
        <v>37500</v>
      </c>
      <c r="D1763" s="948">
        <v>0</v>
      </c>
      <c r="E1763" s="2702">
        <f t="shared" si="27"/>
        <v>7284426.6499999985</v>
      </c>
    </row>
    <row r="1764" spans="1:5" ht="27.75" customHeight="1">
      <c r="A1764" s="945" t="s">
        <v>18415</v>
      </c>
      <c r="B1764" s="945" t="s">
        <v>8336</v>
      </c>
      <c r="C1764" s="948">
        <v>0</v>
      </c>
      <c r="D1764" s="948">
        <v>600</v>
      </c>
      <c r="E1764" s="2702">
        <f t="shared" si="27"/>
        <v>7283826.6499999985</v>
      </c>
    </row>
    <row r="1765" spans="1:5" ht="27.75" customHeight="1">
      <c r="A1765" s="945" t="s">
        <v>18416</v>
      </c>
      <c r="B1765" s="945" t="s">
        <v>18417</v>
      </c>
      <c r="C1765" s="948">
        <v>37500</v>
      </c>
      <c r="D1765" s="948">
        <v>0</v>
      </c>
      <c r="E1765" s="2702">
        <f t="shared" si="27"/>
        <v>7321326.6499999985</v>
      </c>
    </row>
    <row r="1766" spans="1:5" ht="27.75" customHeight="1">
      <c r="A1766" s="945" t="s">
        <v>18418</v>
      </c>
      <c r="B1766" s="945" t="s">
        <v>18389</v>
      </c>
      <c r="C1766" s="948">
        <v>37500</v>
      </c>
      <c r="D1766" s="948">
        <v>0</v>
      </c>
      <c r="E1766" s="2702">
        <f t="shared" si="27"/>
        <v>7358826.6499999985</v>
      </c>
    </row>
    <row r="1767" spans="1:5" ht="27.75" customHeight="1">
      <c r="A1767" s="945" t="s">
        <v>18419</v>
      </c>
      <c r="B1767" s="945" t="s">
        <v>18420</v>
      </c>
      <c r="C1767" s="948">
        <v>45000</v>
      </c>
      <c r="D1767" s="948">
        <v>0</v>
      </c>
      <c r="E1767" s="2702">
        <f t="shared" si="27"/>
        <v>7403826.6499999985</v>
      </c>
    </row>
    <row r="1768" spans="1:5" ht="27.75" customHeight="1">
      <c r="A1768" s="945" t="s">
        <v>18421</v>
      </c>
      <c r="B1768" s="945" t="s">
        <v>18422</v>
      </c>
      <c r="C1768" s="948">
        <v>2500</v>
      </c>
      <c r="D1768" s="948">
        <v>0</v>
      </c>
      <c r="E1768" s="2702">
        <f t="shared" si="27"/>
        <v>7406326.6499999985</v>
      </c>
    </row>
    <row r="1769" spans="1:5" ht="27.75" customHeight="1">
      <c r="A1769" s="945" t="s">
        <v>18423</v>
      </c>
      <c r="B1769" s="945" t="s">
        <v>18424</v>
      </c>
      <c r="C1769" s="948">
        <v>47500</v>
      </c>
      <c r="D1769" s="948">
        <v>0</v>
      </c>
      <c r="E1769" s="2702">
        <f t="shared" si="27"/>
        <v>7453826.6499999985</v>
      </c>
    </row>
    <row r="1770" spans="1:5" ht="27.75" customHeight="1">
      <c r="A1770" s="945" t="s">
        <v>18425</v>
      </c>
      <c r="B1770" s="945" t="s">
        <v>18426</v>
      </c>
      <c r="C1770" s="948">
        <v>47000</v>
      </c>
      <c r="D1770" s="948">
        <v>0</v>
      </c>
      <c r="E1770" s="2702">
        <f t="shared" si="27"/>
        <v>7500826.6499999985</v>
      </c>
    </row>
    <row r="1771" spans="1:5" ht="27.75" customHeight="1">
      <c r="A1771" s="945" t="s">
        <v>18427</v>
      </c>
      <c r="B1771" s="945" t="s">
        <v>18428</v>
      </c>
      <c r="C1771" s="948">
        <v>159500</v>
      </c>
      <c r="D1771" s="948">
        <v>0</v>
      </c>
      <c r="E1771" s="2702">
        <f t="shared" si="27"/>
        <v>7660326.6499999985</v>
      </c>
    </row>
    <row r="1772" spans="1:5" ht="27.75" customHeight="1">
      <c r="A1772" s="945" t="s">
        <v>18429</v>
      </c>
      <c r="B1772" s="945" t="s">
        <v>18430</v>
      </c>
      <c r="C1772" s="948">
        <v>37500</v>
      </c>
      <c r="D1772" s="948">
        <v>0</v>
      </c>
      <c r="E1772" s="2702">
        <f t="shared" si="27"/>
        <v>7697826.6499999985</v>
      </c>
    </row>
    <row r="1773" spans="1:5" ht="27.75" customHeight="1">
      <c r="A1773" s="945" t="s">
        <v>18431</v>
      </c>
      <c r="B1773" s="945" t="s">
        <v>18432</v>
      </c>
      <c r="C1773" s="948">
        <v>75000</v>
      </c>
      <c r="D1773" s="948">
        <v>0</v>
      </c>
      <c r="E1773" s="2702">
        <f t="shared" si="27"/>
        <v>7772826.6499999985</v>
      </c>
    </row>
    <row r="1774" spans="1:5" ht="27.75" customHeight="1">
      <c r="A1774" s="945" t="s">
        <v>18433</v>
      </c>
      <c r="B1774" s="945" t="s">
        <v>18434</v>
      </c>
      <c r="C1774" s="948">
        <v>75000</v>
      </c>
      <c r="D1774" s="948">
        <v>0</v>
      </c>
      <c r="E1774" s="2702">
        <f t="shared" si="27"/>
        <v>7847826.6499999985</v>
      </c>
    </row>
    <row r="1775" spans="1:5" ht="27.75" customHeight="1">
      <c r="A1775" s="945" t="s">
        <v>18435</v>
      </c>
      <c r="B1775" s="945" t="s">
        <v>18436</v>
      </c>
      <c r="C1775" s="948">
        <v>2500</v>
      </c>
      <c r="D1775" s="948">
        <v>0</v>
      </c>
      <c r="E1775" s="2702">
        <f t="shared" si="27"/>
        <v>7850326.6499999985</v>
      </c>
    </row>
    <row r="1776" spans="1:5" ht="27.75" customHeight="1">
      <c r="A1776" s="945" t="s">
        <v>18437</v>
      </c>
      <c r="B1776" s="945" t="s">
        <v>18438</v>
      </c>
      <c r="C1776" s="948">
        <v>37500</v>
      </c>
      <c r="D1776" s="948">
        <v>0</v>
      </c>
      <c r="E1776" s="2702">
        <f t="shared" si="27"/>
        <v>7887826.6499999985</v>
      </c>
    </row>
    <row r="1777" spans="1:5" ht="27.75" customHeight="1">
      <c r="A1777" s="945" t="s">
        <v>18439</v>
      </c>
      <c r="B1777" s="945" t="s">
        <v>18440</v>
      </c>
      <c r="C1777" s="948">
        <v>37500</v>
      </c>
      <c r="D1777" s="948">
        <v>0</v>
      </c>
      <c r="E1777" s="2702">
        <f t="shared" si="27"/>
        <v>7925326.6499999985</v>
      </c>
    </row>
    <row r="1778" spans="1:5" ht="27.75" customHeight="1">
      <c r="A1778" s="945" t="s">
        <v>18441</v>
      </c>
      <c r="B1778" s="945" t="s">
        <v>18442</v>
      </c>
      <c r="C1778" s="948">
        <v>37500</v>
      </c>
      <c r="D1778" s="948">
        <v>0</v>
      </c>
      <c r="E1778" s="2702">
        <f t="shared" si="27"/>
        <v>7962826.6499999985</v>
      </c>
    </row>
    <row r="1779" spans="1:5" ht="27.75" customHeight="1">
      <c r="A1779" s="945" t="s">
        <v>18443</v>
      </c>
      <c r="B1779" s="945" t="s">
        <v>8336</v>
      </c>
      <c r="C1779" s="948">
        <v>0</v>
      </c>
      <c r="D1779" s="948">
        <v>600</v>
      </c>
      <c r="E1779" s="2702">
        <f t="shared" si="27"/>
        <v>7962226.6499999985</v>
      </c>
    </row>
    <row r="1780" spans="1:5" ht="27.75" customHeight="1">
      <c r="A1780" s="945" t="s">
        <v>18444</v>
      </c>
      <c r="B1780" s="945" t="s">
        <v>18445</v>
      </c>
      <c r="C1780" s="948">
        <v>75000</v>
      </c>
      <c r="D1780" s="948">
        <v>0</v>
      </c>
      <c r="E1780" s="2702">
        <f t="shared" si="27"/>
        <v>8037226.6499999985</v>
      </c>
    </row>
    <row r="1781" spans="1:5" ht="27.75" customHeight="1">
      <c r="A1781" s="945" t="s">
        <v>18446</v>
      </c>
      <c r="B1781" s="945" t="s">
        <v>18447</v>
      </c>
      <c r="C1781" s="948">
        <v>37500</v>
      </c>
      <c r="D1781" s="948">
        <v>0</v>
      </c>
      <c r="E1781" s="2702">
        <f t="shared" si="27"/>
        <v>8074726.6499999985</v>
      </c>
    </row>
    <row r="1782" spans="1:5" ht="27.75" customHeight="1">
      <c r="A1782" s="945" t="s">
        <v>18448</v>
      </c>
      <c r="B1782" s="945" t="s">
        <v>18449</v>
      </c>
      <c r="C1782" s="948">
        <v>37500</v>
      </c>
      <c r="D1782" s="948">
        <v>0</v>
      </c>
      <c r="E1782" s="2702">
        <f t="shared" si="27"/>
        <v>8112226.6499999985</v>
      </c>
    </row>
    <row r="1783" spans="1:5" ht="27.75" customHeight="1">
      <c r="A1783" s="945" t="s">
        <v>18450</v>
      </c>
      <c r="B1783" s="945" t="s">
        <v>18451</v>
      </c>
      <c r="C1783" s="948">
        <v>112500</v>
      </c>
      <c r="D1783" s="948">
        <v>0</v>
      </c>
      <c r="E1783" s="2702">
        <f t="shared" si="27"/>
        <v>8224726.6499999985</v>
      </c>
    </row>
    <row r="1784" spans="1:5" ht="27.75" customHeight="1">
      <c r="A1784" s="945" t="s">
        <v>18452</v>
      </c>
      <c r="B1784" s="945" t="s">
        <v>18453</v>
      </c>
      <c r="C1784" s="948">
        <v>75000</v>
      </c>
      <c r="D1784" s="948">
        <v>0</v>
      </c>
      <c r="E1784" s="2702">
        <f t="shared" si="27"/>
        <v>8299726.6499999985</v>
      </c>
    </row>
    <row r="1785" spans="1:5" ht="27.75" customHeight="1">
      <c r="A1785" s="945" t="s">
        <v>18454</v>
      </c>
      <c r="B1785" s="945" t="s">
        <v>18455</v>
      </c>
      <c r="C1785" s="948">
        <v>37500</v>
      </c>
      <c r="D1785" s="948">
        <v>0</v>
      </c>
      <c r="E1785" s="2702">
        <f t="shared" si="27"/>
        <v>8337226.6499999985</v>
      </c>
    </row>
    <row r="1786" spans="1:5" ht="27.75" customHeight="1">
      <c r="A1786" s="945" t="s">
        <v>11195</v>
      </c>
      <c r="B1786" s="945" t="s">
        <v>18456</v>
      </c>
      <c r="C1786" s="948">
        <v>0</v>
      </c>
      <c r="D1786" s="948">
        <v>53.75</v>
      </c>
      <c r="E1786" s="2702">
        <f t="shared" si="27"/>
        <v>8337172.8999999985</v>
      </c>
    </row>
    <row r="1787" spans="1:5" ht="27.75" customHeight="1">
      <c r="A1787" s="945" t="s">
        <v>11195</v>
      </c>
      <c r="B1787" s="945" t="s">
        <v>18457</v>
      </c>
      <c r="C1787" s="948">
        <v>0</v>
      </c>
      <c r="D1787" s="948">
        <v>5000000</v>
      </c>
      <c r="E1787" s="2702">
        <f t="shared" si="27"/>
        <v>3337172.8999999985</v>
      </c>
    </row>
    <row r="1788" spans="1:5" ht="27.75" customHeight="1">
      <c r="A1788" s="945" t="s">
        <v>18458</v>
      </c>
      <c r="B1788" s="945" t="s">
        <v>18459</v>
      </c>
      <c r="C1788" s="948">
        <v>37500</v>
      </c>
      <c r="D1788" s="948">
        <v>0</v>
      </c>
      <c r="E1788" s="2702">
        <f t="shared" si="27"/>
        <v>3374672.8999999985</v>
      </c>
    </row>
    <row r="1789" spans="1:5" ht="27.75" customHeight="1">
      <c r="A1789" s="945" t="s">
        <v>18460</v>
      </c>
      <c r="B1789" s="945" t="s">
        <v>18461</v>
      </c>
      <c r="C1789" s="948">
        <v>75000</v>
      </c>
      <c r="D1789" s="948">
        <v>0</v>
      </c>
      <c r="E1789" s="2702">
        <f t="shared" si="27"/>
        <v>3449672.8999999985</v>
      </c>
    </row>
    <row r="1790" spans="1:5" ht="27.75" customHeight="1">
      <c r="A1790" s="945" t="s">
        <v>18462</v>
      </c>
      <c r="B1790" s="945" t="s">
        <v>18463</v>
      </c>
      <c r="C1790" s="948">
        <v>37500</v>
      </c>
      <c r="D1790" s="948">
        <v>0</v>
      </c>
      <c r="E1790" s="2702">
        <f t="shared" si="27"/>
        <v>3487172.8999999985</v>
      </c>
    </row>
    <row r="1791" spans="1:5" ht="27.75" customHeight="1">
      <c r="A1791" s="945" t="s">
        <v>18464</v>
      </c>
      <c r="B1791" s="945" t="s">
        <v>18465</v>
      </c>
      <c r="C1791" s="948">
        <v>37500</v>
      </c>
      <c r="D1791" s="948">
        <v>0</v>
      </c>
      <c r="E1791" s="2702">
        <f t="shared" si="27"/>
        <v>3524672.8999999985</v>
      </c>
    </row>
    <row r="1792" spans="1:5" ht="27.75" customHeight="1">
      <c r="A1792" s="945" t="s">
        <v>18466</v>
      </c>
      <c r="B1792" s="945" t="s">
        <v>18467</v>
      </c>
      <c r="C1792" s="948">
        <v>112500</v>
      </c>
      <c r="D1792" s="948">
        <v>0</v>
      </c>
      <c r="E1792" s="2702">
        <f t="shared" si="27"/>
        <v>3637172.8999999985</v>
      </c>
    </row>
    <row r="1793" spans="1:5" ht="27.75" customHeight="1">
      <c r="A1793" s="945" t="s">
        <v>18468</v>
      </c>
      <c r="B1793" s="945" t="s">
        <v>18469</v>
      </c>
      <c r="C1793" s="948">
        <v>112500</v>
      </c>
      <c r="D1793" s="948">
        <v>0</v>
      </c>
      <c r="E1793" s="2702">
        <f t="shared" si="27"/>
        <v>3749672.8999999985</v>
      </c>
    </row>
    <row r="1794" spans="1:5" ht="27.75" customHeight="1">
      <c r="A1794" s="945" t="s">
        <v>18470</v>
      </c>
      <c r="B1794" s="945" t="s">
        <v>18471</v>
      </c>
      <c r="C1794" s="948">
        <v>37500</v>
      </c>
      <c r="D1794" s="948">
        <v>0</v>
      </c>
      <c r="E1794" s="2702">
        <f t="shared" si="27"/>
        <v>3787172.8999999985</v>
      </c>
    </row>
    <row r="1795" spans="1:5" ht="27.75" customHeight="1">
      <c r="A1795" s="945" t="s">
        <v>18472</v>
      </c>
      <c r="B1795" s="945" t="s">
        <v>18473</v>
      </c>
      <c r="C1795" s="948">
        <v>37500</v>
      </c>
      <c r="D1795" s="948">
        <v>0</v>
      </c>
      <c r="E1795" s="2702">
        <f t="shared" si="27"/>
        <v>3824672.8999999985</v>
      </c>
    </row>
    <row r="1796" spans="1:5" ht="27.75" customHeight="1">
      <c r="A1796" s="945" t="s">
        <v>18474</v>
      </c>
      <c r="B1796" s="945" t="s">
        <v>18389</v>
      </c>
      <c r="C1796" s="948">
        <v>37500</v>
      </c>
      <c r="D1796" s="948">
        <v>0</v>
      </c>
      <c r="E1796" s="2702">
        <f t="shared" si="27"/>
        <v>3862172.8999999985</v>
      </c>
    </row>
    <row r="1797" spans="1:5" ht="27.75" customHeight="1">
      <c r="A1797" s="945" t="s">
        <v>18475</v>
      </c>
      <c r="B1797" s="945" t="s">
        <v>18476</v>
      </c>
      <c r="C1797" s="948">
        <v>84500</v>
      </c>
      <c r="D1797" s="948">
        <v>0</v>
      </c>
      <c r="E1797" s="2702">
        <f t="shared" ref="E1797:E1860" si="28">E1796-D1797+C1797</f>
        <v>3946672.8999999985</v>
      </c>
    </row>
    <row r="1798" spans="1:5" ht="27.75" customHeight="1">
      <c r="A1798" s="945" t="s">
        <v>18477</v>
      </c>
      <c r="B1798" s="945" t="s">
        <v>18478</v>
      </c>
      <c r="C1798" s="948">
        <v>75000</v>
      </c>
      <c r="D1798" s="948">
        <v>0</v>
      </c>
      <c r="E1798" s="2702">
        <f t="shared" si="28"/>
        <v>4021672.8999999985</v>
      </c>
    </row>
    <row r="1799" spans="1:5" ht="27.75" customHeight="1">
      <c r="A1799" s="945" t="s">
        <v>18479</v>
      </c>
      <c r="B1799" s="945" t="s">
        <v>18480</v>
      </c>
      <c r="C1799" s="948">
        <v>75000</v>
      </c>
      <c r="D1799" s="948">
        <v>0</v>
      </c>
      <c r="E1799" s="2702">
        <f t="shared" si="28"/>
        <v>4096672.8999999985</v>
      </c>
    </row>
    <row r="1800" spans="1:5" ht="27.75" customHeight="1">
      <c r="A1800" s="945" t="s">
        <v>18481</v>
      </c>
      <c r="B1800" s="945" t="s">
        <v>18482</v>
      </c>
      <c r="C1800" s="948">
        <v>30000</v>
      </c>
      <c r="D1800" s="948">
        <v>0</v>
      </c>
      <c r="E1800" s="2702">
        <f t="shared" si="28"/>
        <v>4126672.8999999985</v>
      </c>
    </row>
    <row r="1801" spans="1:5" ht="27.75" customHeight="1">
      <c r="A1801" s="945" t="s">
        <v>18483</v>
      </c>
      <c r="B1801" s="945" t="s">
        <v>8336</v>
      </c>
      <c r="C1801" s="948">
        <v>0</v>
      </c>
      <c r="D1801" s="948">
        <v>950</v>
      </c>
      <c r="E1801" s="2702">
        <f t="shared" si="28"/>
        <v>4125722.8999999985</v>
      </c>
    </row>
    <row r="1802" spans="1:5" ht="27.75" customHeight="1">
      <c r="A1802" s="945" t="s">
        <v>18484</v>
      </c>
      <c r="B1802" s="945" t="s">
        <v>18485</v>
      </c>
      <c r="C1802" s="948">
        <v>0</v>
      </c>
      <c r="D1802" s="948">
        <v>364</v>
      </c>
      <c r="E1802" s="2702">
        <f t="shared" si="28"/>
        <v>4125358.8999999985</v>
      </c>
    </row>
    <row r="1803" spans="1:5" ht="27.75" customHeight="1">
      <c r="A1803" s="945" t="s">
        <v>18486</v>
      </c>
      <c r="B1803" s="945" t="s">
        <v>18487</v>
      </c>
      <c r="C1803" s="948">
        <v>37500</v>
      </c>
      <c r="D1803" s="948">
        <v>0</v>
      </c>
      <c r="E1803" s="2702">
        <f t="shared" si="28"/>
        <v>4162858.8999999985</v>
      </c>
    </row>
    <row r="1804" spans="1:5" ht="27.75" customHeight="1">
      <c r="A1804" s="945" t="s">
        <v>18488</v>
      </c>
      <c r="B1804" s="945" t="s">
        <v>18489</v>
      </c>
      <c r="C1804" s="948">
        <v>37500</v>
      </c>
      <c r="D1804" s="948">
        <v>0</v>
      </c>
      <c r="E1804" s="2702">
        <f t="shared" si="28"/>
        <v>4200358.8999999985</v>
      </c>
    </row>
    <row r="1805" spans="1:5" ht="27.75" customHeight="1">
      <c r="A1805" s="945" t="s">
        <v>18490</v>
      </c>
      <c r="B1805" s="945" t="s">
        <v>17463</v>
      </c>
      <c r="C1805" s="948">
        <v>37500</v>
      </c>
      <c r="D1805" s="948">
        <v>0</v>
      </c>
      <c r="E1805" s="2702">
        <f t="shared" si="28"/>
        <v>4237858.8999999985</v>
      </c>
    </row>
    <row r="1806" spans="1:5" ht="27.75" customHeight="1">
      <c r="A1806" s="945" t="s">
        <v>18491</v>
      </c>
      <c r="B1806" s="945" t="s">
        <v>18492</v>
      </c>
      <c r="C1806" s="948">
        <v>112500</v>
      </c>
      <c r="D1806" s="948">
        <v>0</v>
      </c>
      <c r="E1806" s="2702">
        <f t="shared" si="28"/>
        <v>4350358.8999999985</v>
      </c>
    </row>
    <row r="1807" spans="1:5" ht="27.75" customHeight="1">
      <c r="A1807" s="945" t="s">
        <v>18493</v>
      </c>
      <c r="B1807" s="945" t="s">
        <v>18494</v>
      </c>
      <c r="C1807" s="948">
        <v>37500</v>
      </c>
      <c r="D1807" s="948">
        <v>0</v>
      </c>
      <c r="E1807" s="2702">
        <f t="shared" si="28"/>
        <v>4387858.8999999985</v>
      </c>
    </row>
    <row r="1808" spans="1:5" ht="27.75" customHeight="1">
      <c r="A1808" s="945" t="s">
        <v>18495</v>
      </c>
      <c r="B1808" s="945" t="s">
        <v>18496</v>
      </c>
      <c r="C1808" s="948">
        <v>37500</v>
      </c>
      <c r="D1808" s="948">
        <v>0</v>
      </c>
      <c r="E1808" s="2702">
        <f t="shared" si="28"/>
        <v>4425358.8999999985</v>
      </c>
    </row>
    <row r="1809" spans="1:5" ht="27.75" customHeight="1">
      <c r="A1809" s="945" t="s">
        <v>18495</v>
      </c>
      <c r="B1809" s="945" t="s">
        <v>18497</v>
      </c>
      <c r="C1809" s="948">
        <v>37500</v>
      </c>
      <c r="D1809" s="948">
        <v>0</v>
      </c>
      <c r="E1809" s="2702">
        <f t="shared" si="28"/>
        <v>4462858.8999999985</v>
      </c>
    </row>
    <row r="1810" spans="1:5" ht="27.75" customHeight="1">
      <c r="A1810" s="945" t="s">
        <v>18498</v>
      </c>
      <c r="B1810" s="945" t="s">
        <v>18499</v>
      </c>
      <c r="C1810" s="948">
        <v>37500</v>
      </c>
      <c r="D1810" s="948">
        <v>0</v>
      </c>
      <c r="E1810" s="2702">
        <f t="shared" si="28"/>
        <v>4500358.8999999985</v>
      </c>
    </row>
    <row r="1811" spans="1:5" ht="27.75" customHeight="1">
      <c r="A1811" s="945" t="s">
        <v>18500</v>
      </c>
      <c r="B1811" s="945" t="s">
        <v>8478</v>
      </c>
      <c r="C1811" s="948">
        <v>0</v>
      </c>
      <c r="D1811" s="948">
        <v>8340.93</v>
      </c>
      <c r="E1811" s="2702">
        <f t="shared" si="28"/>
        <v>4492017.9699999988</v>
      </c>
    </row>
    <row r="1812" spans="1:5" ht="27.75" customHeight="1">
      <c r="A1812" s="945" t="s">
        <v>18501</v>
      </c>
      <c r="B1812" s="945" t="s">
        <v>18502</v>
      </c>
      <c r="C1812" s="948">
        <v>37500</v>
      </c>
      <c r="D1812" s="948">
        <v>0</v>
      </c>
      <c r="E1812" s="2702">
        <f t="shared" si="28"/>
        <v>4529517.9699999988</v>
      </c>
    </row>
    <row r="1813" spans="1:5" ht="27.75" customHeight="1">
      <c r="A1813" s="945" t="s">
        <v>18503</v>
      </c>
      <c r="B1813" s="945" t="s">
        <v>18504</v>
      </c>
      <c r="C1813" s="948">
        <v>47000</v>
      </c>
      <c r="D1813" s="948">
        <v>0</v>
      </c>
      <c r="E1813" s="2702">
        <f t="shared" si="28"/>
        <v>4576517.9699999988</v>
      </c>
    </row>
    <row r="1814" spans="1:5" ht="27.75" customHeight="1">
      <c r="A1814" s="945" t="s">
        <v>18505</v>
      </c>
      <c r="B1814" s="945" t="s">
        <v>18506</v>
      </c>
      <c r="C1814" s="948">
        <v>37500</v>
      </c>
      <c r="D1814" s="948">
        <v>0</v>
      </c>
      <c r="E1814" s="2702">
        <f t="shared" si="28"/>
        <v>4614017.9699999988</v>
      </c>
    </row>
    <row r="1815" spans="1:5" ht="27.75" customHeight="1">
      <c r="A1815" s="945" t="s">
        <v>18507</v>
      </c>
      <c r="B1815" s="945" t="s">
        <v>18508</v>
      </c>
      <c r="C1815" s="948">
        <v>2500</v>
      </c>
      <c r="D1815" s="948">
        <v>0</v>
      </c>
      <c r="E1815" s="2702">
        <f t="shared" si="28"/>
        <v>4616517.9699999988</v>
      </c>
    </row>
    <row r="1816" spans="1:5" ht="27.75" customHeight="1">
      <c r="A1816" s="945" t="s">
        <v>18509</v>
      </c>
      <c r="B1816" s="945" t="s">
        <v>18510</v>
      </c>
      <c r="C1816" s="948">
        <v>37500</v>
      </c>
      <c r="D1816" s="948">
        <v>0</v>
      </c>
      <c r="E1816" s="2702">
        <f t="shared" si="28"/>
        <v>4654017.9699999988</v>
      </c>
    </row>
    <row r="1817" spans="1:5" ht="27.75" customHeight="1">
      <c r="A1817" s="945" t="s">
        <v>18511</v>
      </c>
      <c r="B1817" s="945" t="s">
        <v>18512</v>
      </c>
      <c r="C1817" s="948">
        <v>85000</v>
      </c>
      <c r="D1817" s="948">
        <v>0</v>
      </c>
      <c r="E1817" s="2702">
        <f t="shared" si="28"/>
        <v>4739017.9699999988</v>
      </c>
    </row>
    <row r="1818" spans="1:5" ht="27.75" customHeight="1">
      <c r="A1818" s="945" t="s">
        <v>18513</v>
      </c>
      <c r="B1818" s="945" t="s">
        <v>18514</v>
      </c>
      <c r="C1818" s="948">
        <v>47500</v>
      </c>
      <c r="D1818" s="948">
        <v>0</v>
      </c>
      <c r="E1818" s="2702">
        <f t="shared" si="28"/>
        <v>4786517.9699999988</v>
      </c>
    </row>
    <row r="1819" spans="1:5" ht="27.75" customHeight="1">
      <c r="A1819" s="945" t="s">
        <v>18515</v>
      </c>
      <c r="B1819" s="945" t="s">
        <v>18516</v>
      </c>
      <c r="C1819" s="948">
        <v>75000</v>
      </c>
      <c r="D1819" s="948">
        <v>0</v>
      </c>
      <c r="E1819" s="2702">
        <f t="shared" si="28"/>
        <v>4861517.9699999988</v>
      </c>
    </row>
    <row r="1820" spans="1:5" ht="27.75" customHeight="1">
      <c r="A1820" s="945" t="s">
        <v>18517</v>
      </c>
      <c r="B1820" s="945" t="s">
        <v>18518</v>
      </c>
      <c r="C1820" s="948">
        <v>37500</v>
      </c>
      <c r="D1820" s="948">
        <v>0</v>
      </c>
      <c r="E1820" s="2702">
        <f t="shared" si="28"/>
        <v>4899017.9699999988</v>
      </c>
    </row>
    <row r="1821" spans="1:5" ht="27.75" customHeight="1">
      <c r="A1821" s="945" t="s">
        <v>18519</v>
      </c>
      <c r="B1821" s="945" t="s">
        <v>18520</v>
      </c>
      <c r="C1821" s="948">
        <v>47500</v>
      </c>
      <c r="D1821" s="948">
        <v>0</v>
      </c>
      <c r="E1821" s="2702">
        <f t="shared" si="28"/>
        <v>4946517.9699999988</v>
      </c>
    </row>
    <row r="1822" spans="1:5" ht="27.75" customHeight="1">
      <c r="A1822" s="945" t="s">
        <v>18521</v>
      </c>
      <c r="B1822" s="945" t="s">
        <v>18522</v>
      </c>
      <c r="C1822" s="948">
        <v>37500</v>
      </c>
      <c r="D1822" s="948">
        <v>0</v>
      </c>
      <c r="E1822" s="2702">
        <f t="shared" si="28"/>
        <v>4984017.9699999988</v>
      </c>
    </row>
    <row r="1823" spans="1:5" ht="27.75" customHeight="1">
      <c r="A1823" s="945" t="s">
        <v>18523</v>
      </c>
      <c r="B1823" s="945" t="s">
        <v>18524</v>
      </c>
      <c r="C1823" s="948">
        <v>75000</v>
      </c>
      <c r="D1823" s="948">
        <v>0</v>
      </c>
      <c r="E1823" s="2702">
        <f t="shared" si="28"/>
        <v>5059017.9699999988</v>
      </c>
    </row>
    <row r="1824" spans="1:5" ht="27.75" customHeight="1">
      <c r="A1824" s="945" t="s">
        <v>18525</v>
      </c>
      <c r="B1824" s="945" t="s">
        <v>8336</v>
      </c>
      <c r="C1824" s="948">
        <v>0</v>
      </c>
      <c r="D1824" s="948">
        <v>950</v>
      </c>
      <c r="E1824" s="2702">
        <f t="shared" si="28"/>
        <v>5058067.9699999988</v>
      </c>
    </row>
    <row r="1825" spans="1:5" ht="27.75" customHeight="1">
      <c r="A1825" s="945" t="s">
        <v>18526</v>
      </c>
      <c r="B1825" s="945" t="s">
        <v>18527</v>
      </c>
      <c r="C1825" s="948">
        <v>112500</v>
      </c>
      <c r="D1825" s="948">
        <v>0</v>
      </c>
      <c r="E1825" s="2702">
        <f t="shared" si="28"/>
        <v>5170567.9699999988</v>
      </c>
    </row>
    <row r="1826" spans="1:5" ht="27.75" customHeight="1">
      <c r="A1826" s="945" t="s">
        <v>18528</v>
      </c>
      <c r="B1826" s="945" t="s">
        <v>18529</v>
      </c>
      <c r="C1826" s="948">
        <v>37500</v>
      </c>
      <c r="D1826" s="948">
        <v>0</v>
      </c>
      <c r="E1826" s="2702">
        <f t="shared" si="28"/>
        <v>5208067.9699999988</v>
      </c>
    </row>
    <row r="1827" spans="1:5" ht="27.75" customHeight="1">
      <c r="A1827" s="945" t="s">
        <v>18530</v>
      </c>
      <c r="B1827" s="945" t="s">
        <v>18531</v>
      </c>
      <c r="C1827" s="948">
        <v>37500</v>
      </c>
      <c r="D1827" s="948">
        <v>0</v>
      </c>
      <c r="E1827" s="2702">
        <f t="shared" si="28"/>
        <v>5245567.9699999988</v>
      </c>
    </row>
    <row r="1828" spans="1:5" ht="27.75" customHeight="1">
      <c r="A1828" s="945" t="s">
        <v>18532</v>
      </c>
      <c r="B1828" s="945" t="s">
        <v>18533</v>
      </c>
      <c r="C1828" s="948">
        <v>37500</v>
      </c>
      <c r="D1828" s="948">
        <v>0</v>
      </c>
      <c r="E1828" s="2702">
        <f t="shared" si="28"/>
        <v>5283067.9699999988</v>
      </c>
    </row>
    <row r="1829" spans="1:5" ht="27.75" customHeight="1">
      <c r="A1829" s="945" t="s">
        <v>18534</v>
      </c>
      <c r="B1829" s="945" t="s">
        <v>18535</v>
      </c>
      <c r="C1829" s="948">
        <v>37500</v>
      </c>
      <c r="D1829" s="948">
        <v>0</v>
      </c>
      <c r="E1829" s="2702">
        <f t="shared" si="28"/>
        <v>5320567.9699999988</v>
      </c>
    </row>
    <row r="1830" spans="1:5" ht="27.75" customHeight="1">
      <c r="A1830" s="945" t="s">
        <v>18536</v>
      </c>
      <c r="B1830" s="945" t="s">
        <v>10640</v>
      </c>
      <c r="C1830" s="948">
        <v>47500</v>
      </c>
      <c r="D1830" s="948">
        <v>0</v>
      </c>
      <c r="E1830" s="2702">
        <f t="shared" si="28"/>
        <v>5368067.9699999988</v>
      </c>
    </row>
    <row r="1831" spans="1:5" ht="27.75" customHeight="1">
      <c r="A1831" s="945" t="s">
        <v>18537</v>
      </c>
      <c r="B1831" s="945" t="s">
        <v>18538</v>
      </c>
      <c r="C1831" s="948">
        <v>47500</v>
      </c>
      <c r="D1831" s="948">
        <v>0</v>
      </c>
      <c r="E1831" s="2702">
        <f t="shared" si="28"/>
        <v>5415567.9699999988</v>
      </c>
    </row>
    <row r="1832" spans="1:5" ht="27.75" customHeight="1">
      <c r="A1832" s="945" t="s">
        <v>18539</v>
      </c>
      <c r="B1832" s="945" t="s">
        <v>18540</v>
      </c>
      <c r="C1832" s="948">
        <v>75000</v>
      </c>
      <c r="D1832" s="948">
        <v>0</v>
      </c>
      <c r="E1832" s="2702">
        <f t="shared" si="28"/>
        <v>5490567.9699999988</v>
      </c>
    </row>
    <row r="1833" spans="1:5" ht="27.75" customHeight="1">
      <c r="A1833" s="945" t="s">
        <v>18541</v>
      </c>
      <c r="B1833" s="945" t="s">
        <v>18542</v>
      </c>
      <c r="C1833" s="948">
        <v>37500</v>
      </c>
      <c r="D1833" s="948">
        <v>0</v>
      </c>
      <c r="E1833" s="2702">
        <f t="shared" si="28"/>
        <v>5528067.9699999988</v>
      </c>
    </row>
    <row r="1834" spans="1:5" ht="27.75" customHeight="1">
      <c r="A1834" s="945" t="s">
        <v>18543</v>
      </c>
      <c r="B1834" s="945" t="s">
        <v>18544</v>
      </c>
      <c r="C1834" s="948">
        <v>37500</v>
      </c>
      <c r="D1834" s="948">
        <v>0</v>
      </c>
      <c r="E1834" s="2702">
        <f t="shared" si="28"/>
        <v>5565567.9699999988</v>
      </c>
    </row>
    <row r="1835" spans="1:5" ht="27.75" customHeight="1">
      <c r="A1835" s="945" t="s">
        <v>18545</v>
      </c>
      <c r="B1835" s="945" t="s">
        <v>18546</v>
      </c>
      <c r="C1835" s="948">
        <v>122500</v>
      </c>
      <c r="D1835" s="948">
        <v>0</v>
      </c>
      <c r="E1835" s="2702">
        <f t="shared" si="28"/>
        <v>5688067.9699999988</v>
      </c>
    </row>
    <row r="1836" spans="1:5" ht="27.75" customHeight="1">
      <c r="A1836" s="945" t="s">
        <v>18547</v>
      </c>
      <c r="B1836" s="945" t="s">
        <v>18548</v>
      </c>
      <c r="C1836" s="948">
        <v>37500</v>
      </c>
      <c r="D1836" s="948">
        <v>0</v>
      </c>
      <c r="E1836" s="2702">
        <f t="shared" si="28"/>
        <v>5725567.9699999988</v>
      </c>
    </row>
    <row r="1837" spans="1:5" ht="27.75" customHeight="1">
      <c r="A1837" s="945" t="s">
        <v>18549</v>
      </c>
      <c r="B1837" s="945" t="s">
        <v>18550</v>
      </c>
      <c r="C1837" s="948">
        <v>37500</v>
      </c>
      <c r="D1837" s="948">
        <v>0</v>
      </c>
      <c r="E1837" s="2702">
        <f t="shared" si="28"/>
        <v>5763067.9699999988</v>
      </c>
    </row>
    <row r="1838" spans="1:5" ht="27.75" customHeight="1">
      <c r="A1838" s="945" t="s">
        <v>18549</v>
      </c>
      <c r="B1838" s="945" t="s">
        <v>18551</v>
      </c>
      <c r="C1838" s="948">
        <v>37500</v>
      </c>
      <c r="D1838" s="948">
        <v>0</v>
      </c>
      <c r="E1838" s="2702">
        <f t="shared" si="28"/>
        <v>5800567.9699999988</v>
      </c>
    </row>
    <row r="1839" spans="1:5" ht="27.75" customHeight="1">
      <c r="A1839" s="945" t="s">
        <v>18552</v>
      </c>
      <c r="B1839" s="945" t="s">
        <v>18553</v>
      </c>
      <c r="C1839" s="948">
        <v>75000</v>
      </c>
      <c r="D1839" s="948">
        <v>0</v>
      </c>
      <c r="E1839" s="2702">
        <f t="shared" si="28"/>
        <v>5875567.9699999988</v>
      </c>
    </row>
    <row r="1840" spans="1:5" ht="27.75" customHeight="1">
      <c r="A1840" s="945" t="s">
        <v>18554</v>
      </c>
      <c r="B1840" s="945" t="s">
        <v>18555</v>
      </c>
      <c r="C1840" s="948">
        <v>47500</v>
      </c>
      <c r="D1840" s="948">
        <v>0</v>
      </c>
      <c r="E1840" s="2702">
        <f t="shared" si="28"/>
        <v>5923067.9699999988</v>
      </c>
    </row>
    <row r="1841" spans="1:5" ht="27.75" customHeight="1">
      <c r="A1841" s="945" t="s">
        <v>18556</v>
      </c>
      <c r="B1841" s="945" t="s">
        <v>18557</v>
      </c>
      <c r="C1841" s="948">
        <v>37500</v>
      </c>
      <c r="D1841" s="948">
        <v>0</v>
      </c>
      <c r="E1841" s="2702">
        <f t="shared" si="28"/>
        <v>5960567.9699999988</v>
      </c>
    </row>
    <row r="1842" spans="1:5" ht="27.75" customHeight="1">
      <c r="A1842" s="945" t="s">
        <v>18558</v>
      </c>
      <c r="B1842" s="945" t="s">
        <v>18559</v>
      </c>
      <c r="C1842" s="948">
        <v>112500</v>
      </c>
      <c r="D1842" s="948">
        <v>0</v>
      </c>
      <c r="E1842" s="2702">
        <f t="shared" si="28"/>
        <v>6073067.9699999988</v>
      </c>
    </row>
    <row r="1843" spans="1:5" ht="27.75" customHeight="1">
      <c r="A1843" s="945" t="s">
        <v>11203</v>
      </c>
      <c r="B1843" s="945" t="s">
        <v>18560</v>
      </c>
      <c r="C1843" s="948">
        <v>0</v>
      </c>
      <c r="D1843" s="948">
        <v>53.75</v>
      </c>
      <c r="E1843" s="2702">
        <f t="shared" si="28"/>
        <v>6073014.2199999988</v>
      </c>
    </row>
    <row r="1844" spans="1:5" ht="27.75" customHeight="1">
      <c r="A1844" s="945" t="s">
        <v>11203</v>
      </c>
      <c r="B1844" s="945" t="s">
        <v>18561</v>
      </c>
      <c r="C1844" s="948">
        <v>0</v>
      </c>
      <c r="D1844" s="948">
        <v>900000</v>
      </c>
      <c r="E1844" s="2702">
        <f t="shared" si="28"/>
        <v>5173014.2199999988</v>
      </c>
    </row>
    <row r="1845" spans="1:5" ht="27.75" customHeight="1">
      <c r="A1845" s="945" t="s">
        <v>18562</v>
      </c>
      <c r="B1845" s="945" t="s">
        <v>18332</v>
      </c>
      <c r="C1845" s="948">
        <v>37500</v>
      </c>
      <c r="D1845" s="948">
        <v>0</v>
      </c>
      <c r="E1845" s="2702">
        <f t="shared" si="28"/>
        <v>5210514.2199999988</v>
      </c>
    </row>
    <row r="1846" spans="1:5" ht="27.75" customHeight="1">
      <c r="A1846" s="945" t="s">
        <v>18563</v>
      </c>
      <c r="B1846" s="945" t="s">
        <v>18170</v>
      </c>
      <c r="C1846" s="948">
        <v>37500</v>
      </c>
      <c r="D1846" s="948">
        <v>0</v>
      </c>
      <c r="E1846" s="2702">
        <f t="shared" si="28"/>
        <v>5248014.2199999988</v>
      </c>
    </row>
    <row r="1847" spans="1:5" ht="27.75" customHeight="1">
      <c r="A1847" s="945" t="s">
        <v>18564</v>
      </c>
      <c r="B1847" s="945" t="s">
        <v>18565</v>
      </c>
      <c r="C1847" s="948">
        <v>75000</v>
      </c>
      <c r="D1847" s="948">
        <v>0</v>
      </c>
      <c r="E1847" s="2702">
        <f t="shared" si="28"/>
        <v>5323014.2199999988</v>
      </c>
    </row>
    <row r="1848" spans="1:5" ht="27.75" customHeight="1">
      <c r="A1848" s="945" t="s">
        <v>18566</v>
      </c>
      <c r="B1848" s="945" t="s">
        <v>18567</v>
      </c>
      <c r="C1848" s="948">
        <v>37500</v>
      </c>
      <c r="D1848" s="948">
        <v>0</v>
      </c>
      <c r="E1848" s="2702">
        <f t="shared" si="28"/>
        <v>5360514.2199999988</v>
      </c>
    </row>
    <row r="1849" spans="1:5" ht="27.75" customHeight="1">
      <c r="A1849" s="945" t="s">
        <v>18568</v>
      </c>
      <c r="B1849" s="945" t="s">
        <v>18569</v>
      </c>
      <c r="C1849" s="948">
        <v>75000</v>
      </c>
      <c r="D1849" s="948">
        <v>0</v>
      </c>
      <c r="E1849" s="2702">
        <f t="shared" si="28"/>
        <v>5435514.2199999988</v>
      </c>
    </row>
    <row r="1850" spans="1:5" ht="27.75" customHeight="1">
      <c r="A1850" s="945" t="s">
        <v>18570</v>
      </c>
      <c r="B1850" s="945" t="s">
        <v>18571</v>
      </c>
      <c r="C1850" s="948">
        <v>37500</v>
      </c>
      <c r="D1850" s="948">
        <v>0</v>
      </c>
      <c r="E1850" s="2702">
        <f t="shared" si="28"/>
        <v>5473014.2199999988</v>
      </c>
    </row>
    <row r="1851" spans="1:5" ht="27.75" customHeight="1">
      <c r="A1851" s="945" t="s">
        <v>18572</v>
      </c>
      <c r="B1851" s="945" t="s">
        <v>18573</v>
      </c>
      <c r="C1851" s="948">
        <v>75000</v>
      </c>
      <c r="D1851" s="948">
        <v>0</v>
      </c>
      <c r="E1851" s="2702">
        <f t="shared" si="28"/>
        <v>5548014.2199999988</v>
      </c>
    </row>
    <row r="1852" spans="1:5" ht="27.75" customHeight="1">
      <c r="A1852" s="945" t="s">
        <v>18574</v>
      </c>
      <c r="B1852" s="945" t="s">
        <v>18575</v>
      </c>
      <c r="C1852" s="948">
        <v>37500</v>
      </c>
      <c r="D1852" s="948">
        <v>0</v>
      </c>
      <c r="E1852" s="2702">
        <f t="shared" si="28"/>
        <v>5585514.2199999988</v>
      </c>
    </row>
    <row r="1853" spans="1:5" ht="27.75" customHeight="1">
      <c r="A1853" s="945" t="s">
        <v>18576</v>
      </c>
      <c r="B1853" s="945" t="s">
        <v>8336</v>
      </c>
      <c r="C1853" s="948">
        <v>0</v>
      </c>
      <c r="D1853" s="948">
        <v>1300</v>
      </c>
      <c r="E1853" s="2702">
        <f t="shared" si="28"/>
        <v>5584214.2199999988</v>
      </c>
    </row>
    <row r="1854" spans="1:5" ht="27.75" customHeight="1">
      <c r="A1854" s="945" t="s">
        <v>18577</v>
      </c>
      <c r="B1854" s="945" t="s">
        <v>18578</v>
      </c>
      <c r="C1854" s="948">
        <v>75000</v>
      </c>
      <c r="D1854" s="948">
        <v>0</v>
      </c>
      <c r="E1854" s="2702">
        <f t="shared" si="28"/>
        <v>5659214.2199999988</v>
      </c>
    </row>
    <row r="1855" spans="1:5" ht="27.75" customHeight="1">
      <c r="A1855" s="945" t="s">
        <v>18579</v>
      </c>
      <c r="B1855" s="945" t="s">
        <v>18580</v>
      </c>
      <c r="C1855" s="948">
        <v>37500</v>
      </c>
      <c r="D1855" s="948">
        <v>0</v>
      </c>
      <c r="E1855" s="2702">
        <f t="shared" si="28"/>
        <v>5696714.2199999988</v>
      </c>
    </row>
    <row r="1856" spans="1:5" ht="27.75" customHeight="1">
      <c r="A1856" s="945" t="s">
        <v>18581</v>
      </c>
      <c r="B1856" s="945" t="s">
        <v>18582</v>
      </c>
      <c r="C1856" s="948">
        <v>37500</v>
      </c>
      <c r="D1856" s="948">
        <v>0</v>
      </c>
      <c r="E1856" s="2702">
        <f t="shared" si="28"/>
        <v>5734214.2199999988</v>
      </c>
    </row>
    <row r="1857" spans="1:5" ht="27.75" customHeight="1">
      <c r="A1857" s="945" t="s">
        <v>18583</v>
      </c>
      <c r="B1857" s="945" t="s">
        <v>18584</v>
      </c>
      <c r="C1857" s="948">
        <v>37500</v>
      </c>
      <c r="D1857" s="948">
        <v>0</v>
      </c>
      <c r="E1857" s="2702">
        <f t="shared" si="28"/>
        <v>5771714.2199999988</v>
      </c>
    </row>
    <row r="1858" spans="1:5" ht="27.75" customHeight="1">
      <c r="A1858" s="945" t="s">
        <v>18585</v>
      </c>
      <c r="B1858" s="945" t="s">
        <v>18586</v>
      </c>
      <c r="C1858" s="948">
        <v>37500</v>
      </c>
      <c r="D1858" s="948">
        <v>0</v>
      </c>
      <c r="E1858" s="2702">
        <f t="shared" si="28"/>
        <v>5809214.2199999988</v>
      </c>
    </row>
    <row r="1859" spans="1:5" ht="27.75" customHeight="1">
      <c r="A1859" s="945" t="s">
        <v>18585</v>
      </c>
      <c r="B1859" s="945" t="s">
        <v>18587</v>
      </c>
      <c r="C1859" s="948">
        <v>37500</v>
      </c>
      <c r="D1859" s="948">
        <v>0</v>
      </c>
      <c r="E1859" s="2702">
        <f t="shared" si="28"/>
        <v>5846714.2199999988</v>
      </c>
    </row>
    <row r="1860" spans="1:5" ht="27.75" customHeight="1">
      <c r="A1860" s="945" t="s">
        <v>18588</v>
      </c>
      <c r="B1860" s="945" t="s">
        <v>18589</v>
      </c>
      <c r="C1860" s="948">
        <v>75000</v>
      </c>
      <c r="D1860" s="948">
        <v>0</v>
      </c>
      <c r="E1860" s="2702">
        <f t="shared" si="28"/>
        <v>5921714.2199999988</v>
      </c>
    </row>
    <row r="1861" spans="1:5" ht="27.75" customHeight="1">
      <c r="A1861" s="945" t="s">
        <v>18590</v>
      </c>
      <c r="B1861" s="945" t="s">
        <v>18591</v>
      </c>
      <c r="C1861" s="948">
        <v>37500</v>
      </c>
      <c r="D1861" s="948">
        <v>0</v>
      </c>
      <c r="E1861" s="2702">
        <f t="shared" ref="E1861:E1924" si="29">E1860-D1861+C1861</f>
        <v>5959214.2199999988</v>
      </c>
    </row>
    <row r="1862" spans="1:5" ht="27.75" customHeight="1">
      <c r="A1862" s="945" t="s">
        <v>18592</v>
      </c>
      <c r="B1862" s="945" t="s">
        <v>18593</v>
      </c>
      <c r="C1862" s="948">
        <v>47500</v>
      </c>
      <c r="D1862" s="948">
        <v>0</v>
      </c>
      <c r="E1862" s="2702">
        <f t="shared" si="29"/>
        <v>6006714.2199999988</v>
      </c>
    </row>
    <row r="1863" spans="1:5" ht="27.75" customHeight="1">
      <c r="A1863" s="945" t="s">
        <v>18594</v>
      </c>
      <c r="B1863" s="945" t="s">
        <v>18595</v>
      </c>
      <c r="C1863" s="948">
        <v>112500</v>
      </c>
      <c r="D1863" s="948">
        <v>0</v>
      </c>
      <c r="E1863" s="2702">
        <f t="shared" si="29"/>
        <v>6119214.2199999988</v>
      </c>
    </row>
    <row r="1864" spans="1:5" ht="27.75" customHeight="1">
      <c r="A1864" s="946" t="s">
        <v>18596</v>
      </c>
      <c r="B1864" s="946" t="s">
        <v>18597</v>
      </c>
      <c r="C1864" s="948">
        <v>37500</v>
      </c>
      <c r="D1864" s="948">
        <v>0</v>
      </c>
      <c r="E1864" s="2702">
        <f t="shared" si="29"/>
        <v>6156714.2199999988</v>
      </c>
    </row>
    <row r="1865" spans="1:5" ht="27.75" customHeight="1">
      <c r="A1865" s="947" t="s">
        <v>18598</v>
      </c>
      <c r="B1865" s="2691" t="s">
        <v>18599</v>
      </c>
      <c r="C1865" s="948">
        <v>37500</v>
      </c>
      <c r="D1865" s="948">
        <v>0</v>
      </c>
      <c r="E1865" s="2702">
        <f t="shared" si="29"/>
        <v>6194214.2199999988</v>
      </c>
    </row>
    <row r="1866" spans="1:5" ht="27.75" customHeight="1">
      <c r="A1866" s="947" t="s">
        <v>18600</v>
      </c>
      <c r="B1866" s="2691" t="s">
        <v>18601</v>
      </c>
      <c r="C1866" s="948">
        <v>75000</v>
      </c>
      <c r="D1866" s="948">
        <v>0</v>
      </c>
      <c r="E1866" s="2702">
        <f t="shared" si="29"/>
        <v>6269214.2199999988</v>
      </c>
    </row>
    <row r="1867" spans="1:5" ht="27.75" customHeight="1">
      <c r="A1867" s="947" t="s">
        <v>18602</v>
      </c>
      <c r="B1867" s="2691" t="s">
        <v>18603</v>
      </c>
      <c r="C1867" s="948">
        <v>37500</v>
      </c>
      <c r="D1867" s="948">
        <v>0</v>
      </c>
      <c r="E1867" s="2702">
        <f t="shared" si="29"/>
        <v>6306714.2199999988</v>
      </c>
    </row>
    <row r="1868" spans="1:5" ht="27.75" customHeight="1">
      <c r="A1868" s="947" t="s">
        <v>18604</v>
      </c>
      <c r="B1868" s="2691" t="s">
        <v>18605</v>
      </c>
      <c r="C1868" s="948">
        <v>75000</v>
      </c>
      <c r="D1868" s="948">
        <v>0</v>
      </c>
      <c r="E1868" s="2702">
        <f t="shared" si="29"/>
        <v>6381714.2199999988</v>
      </c>
    </row>
    <row r="1869" spans="1:5" ht="27.75" customHeight="1">
      <c r="A1869" s="947" t="s">
        <v>18606</v>
      </c>
      <c r="B1869" s="2691" t="s">
        <v>18607</v>
      </c>
      <c r="C1869" s="948">
        <v>2500</v>
      </c>
      <c r="D1869" s="948">
        <v>0</v>
      </c>
      <c r="E1869" s="2702">
        <f t="shared" si="29"/>
        <v>6384214.2199999988</v>
      </c>
    </row>
    <row r="1870" spans="1:5" ht="27.75" customHeight="1">
      <c r="A1870" s="947" t="s">
        <v>18608</v>
      </c>
      <c r="B1870" s="2691" t="s">
        <v>18567</v>
      </c>
      <c r="C1870" s="948">
        <v>37500</v>
      </c>
      <c r="D1870" s="948">
        <v>0</v>
      </c>
      <c r="E1870" s="2702">
        <f t="shared" si="29"/>
        <v>6421714.2199999988</v>
      </c>
    </row>
    <row r="1871" spans="1:5" ht="27.75" customHeight="1">
      <c r="A1871" s="947" t="s">
        <v>18609</v>
      </c>
      <c r="B1871" s="2691" t="s">
        <v>8336</v>
      </c>
      <c r="C1871" s="948">
        <v>0</v>
      </c>
      <c r="D1871" s="948">
        <v>800</v>
      </c>
      <c r="E1871" s="2702">
        <f t="shared" si="29"/>
        <v>6420914.2199999988</v>
      </c>
    </row>
    <row r="1872" spans="1:5" ht="27.75" customHeight="1">
      <c r="A1872" s="947" t="s">
        <v>18610</v>
      </c>
      <c r="B1872" s="2691" t="s">
        <v>18611</v>
      </c>
      <c r="C1872" s="948">
        <v>37500</v>
      </c>
      <c r="D1872" s="948">
        <v>0</v>
      </c>
      <c r="E1872" s="2702">
        <f t="shared" si="29"/>
        <v>6458414.2199999988</v>
      </c>
    </row>
    <row r="1873" spans="1:5" ht="27.75" customHeight="1">
      <c r="A1873" s="947" t="s">
        <v>18612</v>
      </c>
      <c r="B1873" s="2691" t="s">
        <v>18613</v>
      </c>
      <c r="C1873" s="948">
        <v>47000</v>
      </c>
      <c r="D1873" s="948">
        <v>0</v>
      </c>
      <c r="E1873" s="2702">
        <f t="shared" si="29"/>
        <v>6505414.2199999988</v>
      </c>
    </row>
    <row r="1874" spans="1:5" ht="27.75" customHeight="1">
      <c r="A1874" s="947" t="s">
        <v>18614</v>
      </c>
      <c r="B1874" s="2691" t="s">
        <v>18597</v>
      </c>
      <c r="C1874" s="948">
        <v>37500</v>
      </c>
      <c r="D1874" s="948">
        <v>0</v>
      </c>
      <c r="E1874" s="2702">
        <f t="shared" si="29"/>
        <v>6542914.2199999988</v>
      </c>
    </row>
    <row r="1875" spans="1:5" ht="27.75" customHeight="1">
      <c r="A1875" s="947" t="s">
        <v>18615</v>
      </c>
      <c r="B1875" s="2691" t="s">
        <v>18616</v>
      </c>
      <c r="C1875" s="948">
        <v>20000</v>
      </c>
      <c r="D1875" s="948">
        <v>0</v>
      </c>
      <c r="E1875" s="2702">
        <f t="shared" si="29"/>
        <v>6562914.2199999988</v>
      </c>
    </row>
    <row r="1876" spans="1:5" ht="27.75" customHeight="1">
      <c r="A1876" s="947" t="s">
        <v>18617</v>
      </c>
      <c r="B1876" s="2691" t="s">
        <v>18618</v>
      </c>
      <c r="C1876" s="948">
        <v>0</v>
      </c>
      <c r="D1876" s="948">
        <v>1782500</v>
      </c>
      <c r="E1876" s="2702">
        <f t="shared" si="29"/>
        <v>4780414.2199999988</v>
      </c>
    </row>
    <row r="1877" spans="1:5" ht="27.75" customHeight="1">
      <c r="A1877" s="947" t="s">
        <v>18617</v>
      </c>
      <c r="B1877" s="2691" t="s">
        <v>18619</v>
      </c>
      <c r="C1877" s="948">
        <v>0</v>
      </c>
      <c r="D1877" s="948">
        <v>1834500</v>
      </c>
      <c r="E1877" s="2702">
        <f t="shared" si="29"/>
        <v>2945914.2199999988</v>
      </c>
    </row>
    <row r="1878" spans="1:5" ht="27.75" customHeight="1">
      <c r="A1878" s="947" t="s">
        <v>18617</v>
      </c>
      <c r="B1878" s="2691" t="s">
        <v>18620</v>
      </c>
      <c r="C1878" s="948">
        <v>0</v>
      </c>
      <c r="D1878" s="948">
        <v>1912500</v>
      </c>
      <c r="E1878" s="2702">
        <f t="shared" si="29"/>
        <v>1033414.2199999988</v>
      </c>
    </row>
    <row r="1879" spans="1:5" ht="27.75" customHeight="1">
      <c r="A1879" s="947" t="s">
        <v>18621</v>
      </c>
      <c r="B1879" s="2691" t="s">
        <v>18622</v>
      </c>
      <c r="C1879" s="948">
        <v>37500</v>
      </c>
      <c r="D1879" s="948">
        <v>0</v>
      </c>
      <c r="E1879" s="2702">
        <f t="shared" si="29"/>
        <v>1070914.2199999988</v>
      </c>
    </row>
    <row r="1880" spans="1:5" ht="27.75" customHeight="1">
      <c r="A1880" s="947" t="s">
        <v>18623</v>
      </c>
      <c r="B1880" s="2691" t="s">
        <v>18624</v>
      </c>
      <c r="C1880" s="948">
        <v>37500</v>
      </c>
      <c r="D1880" s="948">
        <v>0</v>
      </c>
      <c r="E1880" s="2702">
        <f t="shared" si="29"/>
        <v>1108414.2199999988</v>
      </c>
    </row>
    <row r="1881" spans="1:5" ht="27.75" customHeight="1">
      <c r="A1881" s="947" t="s">
        <v>18625</v>
      </c>
      <c r="B1881" s="2691" t="s">
        <v>8336</v>
      </c>
      <c r="C1881" s="948">
        <v>0</v>
      </c>
      <c r="D1881" s="948">
        <v>300</v>
      </c>
      <c r="E1881" s="2702">
        <f t="shared" si="29"/>
        <v>1108114.2199999988</v>
      </c>
    </row>
    <row r="1882" spans="1:5" ht="27.75" customHeight="1">
      <c r="A1882" s="947" t="s">
        <v>18626</v>
      </c>
      <c r="B1882" s="2691" t="s">
        <v>18627</v>
      </c>
      <c r="C1882" s="948">
        <v>20000</v>
      </c>
      <c r="D1882" s="948">
        <v>0</v>
      </c>
      <c r="E1882" s="2702">
        <f t="shared" si="29"/>
        <v>1128114.2199999988</v>
      </c>
    </row>
    <row r="1883" spans="1:5" ht="27.75" customHeight="1">
      <c r="A1883" s="947" t="s">
        <v>18628</v>
      </c>
      <c r="B1883" s="2691" t="s">
        <v>18629</v>
      </c>
      <c r="C1883" s="948">
        <v>0</v>
      </c>
      <c r="D1883" s="948">
        <v>204</v>
      </c>
      <c r="E1883" s="2702">
        <f t="shared" si="29"/>
        <v>1127910.2199999988</v>
      </c>
    </row>
    <row r="1884" spans="1:5" ht="27.75" customHeight="1">
      <c r="A1884" s="947" t="s">
        <v>18630</v>
      </c>
      <c r="B1884" s="2691" t="s">
        <v>10937</v>
      </c>
      <c r="C1884" s="948">
        <v>20000</v>
      </c>
      <c r="D1884" s="948">
        <v>0</v>
      </c>
      <c r="E1884" s="2702">
        <f t="shared" si="29"/>
        <v>1147910.2199999988</v>
      </c>
    </row>
    <row r="1885" spans="1:5" ht="27.75" customHeight="1">
      <c r="A1885" s="947" t="s">
        <v>18631</v>
      </c>
      <c r="B1885" s="2691" t="s">
        <v>8478</v>
      </c>
      <c r="C1885" s="948">
        <v>0</v>
      </c>
      <c r="D1885" s="948">
        <v>6911.71</v>
      </c>
      <c r="E1885" s="2702">
        <f t="shared" si="29"/>
        <v>1140998.5099999988</v>
      </c>
    </row>
    <row r="1886" spans="1:5" ht="27.75" customHeight="1">
      <c r="A1886" s="947" t="s">
        <v>18632</v>
      </c>
      <c r="B1886" s="2691" t="s">
        <v>8336</v>
      </c>
      <c r="C1886" s="948">
        <v>0</v>
      </c>
      <c r="D1886" s="948">
        <v>100</v>
      </c>
      <c r="E1886" s="2702">
        <f t="shared" si="29"/>
        <v>1140898.5099999988</v>
      </c>
    </row>
    <row r="1887" spans="1:5" ht="27.75" customHeight="1">
      <c r="A1887" s="947" t="s">
        <v>18633</v>
      </c>
      <c r="B1887" s="2691" t="s">
        <v>10900</v>
      </c>
      <c r="C1887" s="948">
        <v>112500</v>
      </c>
      <c r="D1887" s="948">
        <v>0</v>
      </c>
      <c r="E1887" s="2702">
        <f t="shared" si="29"/>
        <v>1253398.5099999988</v>
      </c>
    </row>
    <row r="1888" spans="1:5" ht="27.75" customHeight="1">
      <c r="A1888" s="947" t="s">
        <v>18634</v>
      </c>
      <c r="B1888" s="2691" t="s">
        <v>18635</v>
      </c>
      <c r="C1888" s="948">
        <v>5000</v>
      </c>
      <c r="D1888" s="948">
        <v>0</v>
      </c>
      <c r="E1888" s="2702">
        <f t="shared" si="29"/>
        <v>1258398.5099999988</v>
      </c>
    </row>
    <row r="1889" spans="1:5" ht="27.75" customHeight="1">
      <c r="A1889" s="947" t="s">
        <v>18636</v>
      </c>
      <c r="B1889" s="2691" t="s">
        <v>18637</v>
      </c>
      <c r="C1889" s="948">
        <v>44700</v>
      </c>
      <c r="D1889" s="948">
        <v>0</v>
      </c>
      <c r="E1889" s="2702">
        <f t="shared" si="29"/>
        <v>1303098.5099999988</v>
      </c>
    </row>
    <row r="1890" spans="1:5" ht="27.75" customHeight="1">
      <c r="A1890" s="947" t="s">
        <v>18638</v>
      </c>
      <c r="B1890" s="2691" t="s">
        <v>18639</v>
      </c>
      <c r="C1890" s="948">
        <v>3000</v>
      </c>
      <c r="D1890" s="948">
        <v>0</v>
      </c>
      <c r="E1890" s="2702">
        <f t="shared" si="29"/>
        <v>1306098.5099999988</v>
      </c>
    </row>
    <row r="1891" spans="1:5" ht="27.75" customHeight="1">
      <c r="A1891" s="947" t="s">
        <v>18640</v>
      </c>
      <c r="B1891" s="2691" t="s">
        <v>18641</v>
      </c>
      <c r="C1891" s="948">
        <v>3000</v>
      </c>
      <c r="D1891" s="948">
        <v>0</v>
      </c>
      <c r="E1891" s="2702">
        <f t="shared" si="29"/>
        <v>1309098.5099999988</v>
      </c>
    </row>
    <row r="1892" spans="1:5" ht="27.75" customHeight="1">
      <c r="A1892" s="947" t="s">
        <v>18642</v>
      </c>
      <c r="B1892" s="2691" t="s">
        <v>18643</v>
      </c>
      <c r="C1892" s="948">
        <v>134100</v>
      </c>
      <c r="D1892" s="948">
        <v>0</v>
      </c>
      <c r="E1892" s="2702">
        <f t="shared" si="29"/>
        <v>1443198.5099999988</v>
      </c>
    </row>
    <row r="1893" spans="1:5" ht="27.75" customHeight="1">
      <c r="A1893" s="947" t="s">
        <v>18644</v>
      </c>
      <c r="B1893" s="2691" t="s">
        <v>18645</v>
      </c>
      <c r="C1893" s="948">
        <v>23000</v>
      </c>
      <c r="D1893" s="948">
        <v>0</v>
      </c>
      <c r="E1893" s="2702">
        <f t="shared" si="29"/>
        <v>1466198.5099999988</v>
      </c>
    </row>
    <row r="1894" spans="1:5" ht="27.75" customHeight="1">
      <c r="A1894" s="947" t="s">
        <v>18646</v>
      </c>
      <c r="B1894" s="2691" t="s">
        <v>18647</v>
      </c>
      <c r="C1894" s="949">
        <v>64000</v>
      </c>
      <c r="D1894" s="948">
        <v>0</v>
      </c>
      <c r="E1894" s="2702">
        <f t="shared" si="29"/>
        <v>1530198.5099999988</v>
      </c>
    </row>
    <row r="1895" spans="1:5" ht="27.75" customHeight="1">
      <c r="A1895" s="947" t="s">
        <v>18648</v>
      </c>
      <c r="B1895" s="2691" t="s">
        <v>18649</v>
      </c>
      <c r="C1895" s="948">
        <v>23000</v>
      </c>
      <c r="D1895" s="948">
        <v>0</v>
      </c>
      <c r="E1895" s="2702">
        <f t="shared" si="29"/>
        <v>1553198.5099999988</v>
      </c>
    </row>
    <row r="1896" spans="1:5" ht="27.75" customHeight="1">
      <c r="A1896" s="947" t="s">
        <v>18650</v>
      </c>
      <c r="B1896" s="2691" t="s">
        <v>18651</v>
      </c>
      <c r="C1896" s="948">
        <v>56000</v>
      </c>
      <c r="D1896" s="948">
        <v>0</v>
      </c>
      <c r="E1896" s="2702">
        <f t="shared" si="29"/>
        <v>1609198.5099999988</v>
      </c>
    </row>
    <row r="1897" spans="1:5" ht="27.75" customHeight="1">
      <c r="A1897" s="947" t="s">
        <v>18652</v>
      </c>
      <c r="B1897" s="2691" t="s">
        <v>10900</v>
      </c>
      <c r="C1897" s="948">
        <v>43200</v>
      </c>
      <c r="D1897" s="948">
        <v>0</v>
      </c>
      <c r="E1897" s="2702">
        <f t="shared" si="29"/>
        <v>1652398.5099999988</v>
      </c>
    </row>
    <row r="1898" spans="1:5" ht="27.75" customHeight="1">
      <c r="A1898" s="947" t="s">
        <v>18653</v>
      </c>
      <c r="B1898" s="2691" t="s">
        <v>18654</v>
      </c>
      <c r="C1898" s="948">
        <v>23000</v>
      </c>
      <c r="D1898" s="948">
        <v>0</v>
      </c>
      <c r="E1898" s="2702">
        <f t="shared" si="29"/>
        <v>1675398.5099999988</v>
      </c>
    </row>
    <row r="1899" spans="1:5" ht="27.75" customHeight="1">
      <c r="A1899" s="947" t="s">
        <v>18655</v>
      </c>
      <c r="B1899" s="2691" t="s">
        <v>18656</v>
      </c>
      <c r="C1899" s="948">
        <v>23000</v>
      </c>
      <c r="D1899" s="948">
        <v>0</v>
      </c>
      <c r="E1899" s="2702">
        <f t="shared" si="29"/>
        <v>1698398.5099999988</v>
      </c>
    </row>
    <row r="1900" spans="1:5" ht="27.75" customHeight="1">
      <c r="A1900" s="947" t="s">
        <v>18657</v>
      </c>
      <c r="B1900" s="2691" t="s">
        <v>18658</v>
      </c>
      <c r="C1900" s="948">
        <v>7200</v>
      </c>
      <c r="D1900" s="948">
        <v>0</v>
      </c>
      <c r="E1900" s="2702">
        <f t="shared" si="29"/>
        <v>1705598.5099999988</v>
      </c>
    </row>
    <row r="1901" spans="1:5" ht="27.75" customHeight="1">
      <c r="A1901" s="947" t="s">
        <v>18659</v>
      </c>
      <c r="B1901" s="2691" t="s">
        <v>18660</v>
      </c>
      <c r="C1901" s="948">
        <v>99400</v>
      </c>
      <c r="D1901" s="948">
        <v>0</v>
      </c>
      <c r="E1901" s="2702">
        <f t="shared" si="29"/>
        <v>1804998.5099999988</v>
      </c>
    </row>
    <row r="1902" spans="1:5" ht="27.75" customHeight="1">
      <c r="A1902" s="947" t="s">
        <v>18661</v>
      </c>
      <c r="B1902" s="2691" t="s">
        <v>18662</v>
      </c>
      <c r="C1902" s="948">
        <v>23000</v>
      </c>
      <c r="D1902" s="948">
        <v>0</v>
      </c>
      <c r="E1902" s="2702">
        <f t="shared" si="29"/>
        <v>1827998.5099999988</v>
      </c>
    </row>
    <row r="1903" spans="1:5" ht="27.75" customHeight="1">
      <c r="A1903" s="947" t="s">
        <v>18663</v>
      </c>
      <c r="B1903" s="2691" t="s">
        <v>18664</v>
      </c>
      <c r="C1903" s="949">
        <v>40000</v>
      </c>
      <c r="D1903" s="948">
        <v>0</v>
      </c>
      <c r="E1903" s="2702">
        <f t="shared" si="29"/>
        <v>1867998.5099999988</v>
      </c>
    </row>
    <row r="1904" spans="1:5" ht="27.75" customHeight="1">
      <c r="A1904" s="947" t="s">
        <v>18665</v>
      </c>
      <c r="B1904" s="2691" t="s">
        <v>18666</v>
      </c>
      <c r="C1904" s="948">
        <v>44700</v>
      </c>
      <c r="D1904" s="948">
        <v>0</v>
      </c>
      <c r="E1904" s="2702">
        <f t="shared" si="29"/>
        <v>1912698.5099999988</v>
      </c>
    </row>
    <row r="1905" spans="1:5" ht="27.75" customHeight="1">
      <c r="A1905" s="947" t="s">
        <v>18667</v>
      </c>
      <c r="B1905" s="2691" t="s">
        <v>8336</v>
      </c>
      <c r="C1905" s="948">
        <v>0</v>
      </c>
      <c r="D1905" s="948">
        <v>700</v>
      </c>
      <c r="E1905" s="2702">
        <f t="shared" si="29"/>
        <v>1911998.5099999988</v>
      </c>
    </row>
    <row r="1906" spans="1:5" ht="27.75" customHeight="1">
      <c r="A1906" s="947" t="s">
        <v>18668</v>
      </c>
      <c r="B1906" s="2691" t="s">
        <v>10937</v>
      </c>
      <c r="C1906" s="948">
        <v>3000</v>
      </c>
      <c r="D1906" s="948">
        <v>0</v>
      </c>
      <c r="E1906" s="2702">
        <f t="shared" si="29"/>
        <v>1914998.5099999988</v>
      </c>
    </row>
    <row r="1907" spans="1:5" ht="27.75" customHeight="1">
      <c r="A1907" s="947" t="s">
        <v>18669</v>
      </c>
      <c r="B1907" s="2691" t="s">
        <v>18670</v>
      </c>
      <c r="C1907" s="948">
        <v>20000</v>
      </c>
      <c r="D1907" s="948">
        <v>0</v>
      </c>
      <c r="E1907" s="2702">
        <f t="shared" si="29"/>
        <v>1934998.5099999988</v>
      </c>
    </row>
    <row r="1908" spans="1:5" ht="27.75" customHeight="1">
      <c r="A1908" s="947" t="s">
        <v>18671</v>
      </c>
      <c r="B1908" s="2691" t="s">
        <v>18670</v>
      </c>
      <c r="C1908" s="948">
        <v>20000</v>
      </c>
      <c r="D1908" s="948">
        <v>0</v>
      </c>
      <c r="E1908" s="2702">
        <f t="shared" si="29"/>
        <v>1954998.5099999988</v>
      </c>
    </row>
    <row r="1909" spans="1:5" ht="27.75" customHeight="1">
      <c r="A1909" s="947" t="s">
        <v>18672</v>
      </c>
      <c r="B1909" s="2691" t="s">
        <v>18673</v>
      </c>
      <c r="C1909" s="948">
        <v>2200</v>
      </c>
      <c r="D1909" s="948">
        <v>0</v>
      </c>
      <c r="E1909" s="2702">
        <f t="shared" si="29"/>
        <v>1957198.5099999988</v>
      </c>
    </row>
    <row r="1910" spans="1:5" ht="27.75" customHeight="1">
      <c r="A1910" s="947" t="s">
        <v>18674</v>
      </c>
      <c r="B1910" s="2691" t="s">
        <v>18670</v>
      </c>
      <c r="C1910" s="948">
        <v>4700</v>
      </c>
      <c r="D1910" s="948">
        <v>0</v>
      </c>
      <c r="E1910" s="2702">
        <f t="shared" si="29"/>
        <v>1961898.5099999988</v>
      </c>
    </row>
    <row r="1911" spans="1:5" ht="27.75" customHeight="1">
      <c r="A1911" s="947" t="s">
        <v>18675</v>
      </c>
      <c r="B1911" s="2691" t="s">
        <v>18670</v>
      </c>
      <c r="C1911" s="948">
        <v>20000</v>
      </c>
      <c r="D1911" s="948">
        <v>0</v>
      </c>
      <c r="E1911" s="2702">
        <f t="shared" si="29"/>
        <v>1981898.5099999988</v>
      </c>
    </row>
    <row r="1912" spans="1:5" ht="27.75" customHeight="1">
      <c r="A1912" s="947" t="s">
        <v>18676</v>
      </c>
      <c r="B1912" s="2691" t="s">
        <v>18670</v>
      </c>
      <c r="C1912" s="948">
        <v>20000</v>
      </c>
      <c r="D1912" s="948">
        <v>0</v>
      </c>
      <c r="E1912" s="2702">
        <f t="shared" si="29"/>
        <v>2001898.5099999988</v>
      </c>
    </row>
    <row r="1913" spans="1:5" ht="27.75" customHeight="1">
      <c r="A1913" s="947" t="s">
        <v>18677</v>
      </c>
      <c r="B1913" s="2691" t="s">
        <v>18670</v>
      </c>
      <c r="C1913" s="948">
        <v>4700</v>
      </c>
      <c r="D1913" s="948">
        <v>0</v>
      </c>
      <c r="E1913" s="2702">
        <f t="shared" si="29"/>
        <v>2006598.5099999988</v>
      </c>
    </row>
    <row r="1914" spans="1:5" ht="27.75" customHeight="1">
      <c r="A1914" s="947" t="s">
        <v>18678</v>
      </c>
      <c r="B1914" s="2691" t="s">
        <v>18679</v>
      </c>
      <c r="C1914" s="948">
        <v>23000</v>
      </c>
      <c r="D1914" s="948">
        <v>0</v>
      </c>
      <c r="E1914" s="2702">
        <f t="shared" si="29"/>
        <v>2029598.5099999988</v>
      </c>
    </row>
    <row r="1915" spans="1:5" ht="27.75" customHeight="1">
      <c r="A1915" s="947" t="s">
        <v>18680</v>
      </c>
      <c r="B1915" s="2691" t="s">
        <v>18681</v>
      </c>
      <c r="C1915" s="948">
        <v>23000</v>
      </c>
      <c r="D1915" s="948">
        <v>0</v>
      </c>
      <c r="E1915" s="2702">
        <f t="shared" si="29"/>
        <v>2052598.5099999988</v>
      </c>
    </row>
    <row r="1916" spans="1:5" ht="27.75" customHeight="1">
      <c r="A1916" s="947" t="s">
        <v>18682</v>
      </c>
      <c r="B1916" s="2691" t="s">
        <v>18683</v>
      </c>
      <c r="C1916" s="948">
        <v>23000</v>
      </c>
      <c r="D1916" s="948">
        <v>0</v>
      </c>
      <c r="E1916" s="2702">
        <f t="shared" si="29"/>
        <v>2075598.5099999988</v>
      </c>
    </row>
    <row r="1917" spans="1:5" ht="27.75" customHeight="1">
      <c r="A1917" s="947" t="s">
        <v>18684</v>
      </c>
      <c r="B1917" s="2691" t="s">
        <v>18685</v>
      </c>
      <c r="C1917" s="948">
        <v>44700</v>
      </c>
      <c r="D1917" s="948">
        <v>0</v>
      </c>
      <c r="E1917" s="2702">
        <f t="shared" si="29"/>
        <v>2120298.5099999988</v>
      </c>
    </row>
    <row r="1918" spans="1:5" ht="27.75" customHeight="1">
      <c r="A1918" s="947" t="s">
        <v>18686</v>
      </c>
      <c r="B1918" s="2691" t="s">
        <v>18687</v>
      </c>
      <c r="C1918" s="948">
        <v>7200</v>
      </c>
      <c r="D1918" s="948">
        <v>0</v>
      </c>
      <c r="E1918" s="2702">
        <f t="shared" si="29"/>
        <v>2127498.5099999988</v>
      </c>
    </row>
    <row r="1919" spans="1:5" ht="27.75" customHeight="1">
      <c r="A1919" s="947" t="s">
        <v>18688</v>
      </c>
      <c r="B1919" s="2691" t="s">
        <v>18689</v>
      </c>
      <c r="C1919" s="948">
        <v>23000</v>
      </c>
      <c r="D1919" s="948">
        <v>0</v>
      </c>
      <c r="E1919" s="2702">
        <f t="shared" si="29"/>
        <v>2150498.5099999988</v>
      </c>
    </row>
    <row r="1920" spans="1:5" ht="27.75" customHeight="1">
      <c r="A1920" s="947" t="s">
        <v>18690</v>
      </c>
      <c r="B1920" s="2691" t="s">
        <v>17866</v>
      </c>
      <c r="C1920" s="948">
        <v>44700</v>
      </c>
      <c r="D1920" s="948">
        <v>0</v>
      </c>
      <c r="E1920" s="2702">
        <f t="shared" si="29"/>
        <v>2195198.5099999988</v>
      </c>
    </row>
    <row r="1921" spans="1:5" ht="27.75" customHeight="1">
      <c r="A1921" s="947" t="s">
        <v>18691</v>
      </c>
      <c r="B1921" s="2691" t="s">
        <v>18692</v>
      </c>
      <c r="C1921" s="949">
        <v>25000</v>
      </c>
      <c r="D1921" s="948">
        <v>0</v>
      </c>
      <c r="E1921" s="2702">
        <f t="shared" si="29"/>
        <v>2220198.5099999988</v>
      </c>
    </row>
    <row r="1922" spans="1:5" ht="27.75" customHeight="1">
      <c r="A1922" s="947" t="s">
        <v>18693</v>
      </c>
      <c r="B1922" s="2691" t="s">
        <v>18694</v>
      </c>
      <c r="C1922" s="949">
        <v>39000</v>
      </c>
      <c r="D1922" s="948">
        <v>0</v>
      </c>
      <c r="E1922" s="2702">
        <f t="shared" si="29"/>
        <v>2259198.5099999988</v>
      </c>
    </row>
    <row r="1923" spans="1:5" ht="27.75" customHeight="1">
      <c r="A1923" s="947" t="s">
        <v>18695</v>
      </c>
      <c r="B1923" s="2691" t="s">
        <v>18696</v>
      </c>
      <c r="C1923" s="948">
        <v>0</v>
      </c>
      <c r="D1923" s="948">
        <v>127440</v>
      </c>
      <c r="E1923" s="2702">
        <f t="shared" si="29"/>
        <v>2131758.5099999988</v>
      </c>
    </row>
    <row r="1924" spans="1:5" ht="27.75" customHeight="1">
      <c r="A1924" s="947" t="s">
        <v>18697</v>
      </c>
      <c r="B1924" s="2691" t="s">
        <v>18698</v>
      </c>
      <c r="C1924" s="949">
        <v>30000</v>
      </c>
      <c r="D1924" s="948">
        <v>0</v>
      </c>
      <c r="E1924" s="2702">
        <f t="shared" si="29"/>
        <v>2161758.5099999988</v>
      </c>
    </row>
    <row r="1925" spans="1:5" ht="27.75" customHeight="1">
      <c r="A1925" s="947" t="s">
        <v>18699</v>
      </c>
      <c r="B1925" s="2691" t="s">
        <v>18700</v>
      </c>
      <c r="C1925" s="948">
        <v>4000</v>
      </c>
      <c r="D1925" s="948">
        <v>0</v>
      </c>
      <c r="E1925" s="2702">
        <f t="shared" ref="E1925:E1988" si="30">E1924-D1925+C1925</f>
        <v>2165758.5099999988</v>
      </c>
    </row>
    <row r="1926" spans="1:5" ht="27.75" customHeight="1">
      <c r="A1926" s="947" t="s">
        <v>18701</v>
      </c>
      <c r="B1926" s="2691" t="s">
        <v>18702</v>
      </c>
      <c r="C1926" s="948">
        <v>40000</v>
      </c>
      <c r="D1926" s="948">
        <v>0</v>
      </c>
      <c r="E1926" s="2702">
        <f t="shared" si="30"/>
        <v>2205758.5099999988</v>
      </c>
    </row>
    <row r="1927" spans="1:5" ht="27.75" customHeight="1">
      <c r="A1927" s="947" t="s">
        <v>18703</v>
      </c>
      <c r="B1927" s="2691" t="s">
        <v>8336</v>
      </c>
      <c r="C1927" s="948">
        <v>0</v>
      </c>
      <c r="D1927" s="948">
        <v>700</v>
      </c>
      <c r="E1927" s="2702">
        <f t="shared" si="30"/>
        <v>2205058.5099999988</v>
      </c>
    </row>
    <row r="1928" spans="1:5" ht="27.75" customHeight="1">
      <c r="A1928" s="947" t="s">
        <v>18704</v>
      </c>
      <c r="B1928" s="2691" t="s">
        <v>18705</v>
      </c>
      <c r="C1928" s="948">
        <v>23000</v>
      </c>
      <c r="D1928" s="948">
        <v>0</v>
      </c>
      <c r="E1928" s="2702">
        <f t="shared" si="30"/>
        <v>2228058.5099999988</v>
      </c>
    </row>
    <row r="1929" spans="1:5" ht="27.75" customHeight="1">
      <c r="A1929" s="945" t="s">
        <v>18706</v>
      </c>
      <c r="B1929" s="945" t="s">
        <v>18707</v>
      </c>
      <c r="C1929" s="948">
        <v>9000</v>
      </c>
      <c r="D1929" s="948">
        <v>0</v>
      </c>
      <c r="E1929" s="2702">
        <f t="shared" si="30"/>
        <v>2237058.5099999988</v>
      </c>
    </row>
    <row r="1930" spans="1:5" ht="27.75" customHeight="1">
      <c r="A1930" s="945" t="s">
        <v>18706</v>
      </c>
      <c r="B1930" s="945" t="s">
        <v>18708</v>
      </c>
      <c r="C1930" s="948">
        <v>44700</v>
      </c>
      <c r="D1930" s="948">
        <v>0</v>
      </c>
      <c r="E1930" s="2702">
        <f t="shared" si="30"/>
        <v>2281758.5099999988</v>
      </c>
    </row>
    <row r="1931" spans="1:5" ht="27.75" customHeight="1">
      <c r="A1931" s="945" t="s">
        <v>18709</v>
      </c>
      <c r="B1931" s="945" t="s">
        <v>18710</v>
      </c>
      <c r="C1931" s="948">
        <v>44700</v>
      </c>
      <c r="D1931" s="948">
        <v>0</v>
      </c>
      <c r="E1931" s="2702">
        <f t="shared" si="30"/>
        <v>2326458.5099999988</v>
      </c>
    </row>
    <row r="1932" spans="1:5" ht="27.75" customHeight="1">
      <c r="A1932" s="945" t="s">
        <v>18711</v>
      </c>
      <c r="B1932" s="945" t="s">
        <v>18712</v>
      </c>
      <c r="C1932" s="948">
        <v>44700</v>
      </c>
      <c r="D1932" s="948">
        <v>0</v>
      </c>
      <c r="E1932" s="2702">
        <f t="shared" si="30"/>
        <v>2371158.5099999988</v>
      </c>
    </row>
    <row r="1933" spans="1:5" ht="27.75" customHeight="1">
      <c r="A1933" s="945" t="s">
        <v>18713</v>
      </c>
      <c r="B1933" s="945" t="s">
        <v>18714</v>
      </c>
      <c r="C1933" s="948">
        <v>7700</v>
      </c>
      <c r="D1933" s="948">
        <v>0</v>
      </c>
      <c r="E1933" s="2702">
        <f t="shared" si="30"/>
        <v>2378858.5099999988</v>
      </c>
    </row>
    <row r="1934" spans="1:5" ht="27.75" customHeight="1">
      <c r="A1934" s="945" t="s">
        <v>18715</v>
      </c>
      <c r="B1934" s="945" t="s">
        <v>18716</v>
      </c>
      <c r="C1934" s="948">
        <v>20000</v>
      </c>
      <c r="D1934" s="948">
        <v>0</v>
      </c>
      <c r="E1934" s="2702">
        <f t="shared" si="30"/>
        <v>2398858.5099999988</v>
      </c>
    </row>
    <row r="1935" spans="1:5" ht="27.75" customHeight="1">
      <c r="A1935" s="945" t="s">
        <v>18717</v>
      </c>
      <c r="B1935" s="945" t="s">
        <v>18718</v>
      </c>
      <c r="C1935" s="948">
        <v>20000</v>
      </c>
      <c r="D1935" s="948">
        <v>0</v>
      </c>
      <c r="E1935" s="2702">
        <f t="shared" si="30"/>
        <v>2418858.5099999988</v>
      </c>
    </row>
    <row r="1936" spans="1:5" ht="27.75" customHeight="1">
      <c r="A1936" s="945" t="s">
        <v>18719</v>
      </c>
      <c r="B1936" s="945" t="s">
        <v>18720</v>
      </c>
      <c r="C1936" s="948">
        <v>4700</v>
      </c>
      <c r="D1936" s="948">
        <v>0</v>
      </c>
      <c r="E1936" s="2702">
        <f t="shared" si="30"/>
        <v>2423558.5099999988</v>
      </c>
    </row>
    <row r="1937" spans="1:5" ht="27.75" customHeight="1">
      <c r="A1937" s="945" t="s">
        <v>18721</v>
      </c>
      <c r="B1937" s="945" t="s">
        <v>18722</v>
      </c>
      <c r="C1937" s="948">
        <v>131400</v>
      </c>
      <c r="D1937" s="948">
        <v>0</v>
      </c>
      <c r="E1937" s="2702">
        <f t="shared" si="30"/>
        <v>2554958.5099999988</v>
      </c>
    </row>
    <row r="1938" spans="1:5" ht="27.75" customHeight="1">
      <c r="A1938" s="945" t="s">
        <v>18723</v>
      </c>
      <c r="B1938" s="945" t="s">
        <v>18724</v>
      </c>
      <c r="C1938" s="948">
        <v>2700</v>
      </c>
      <c r="D1938" s="948">
        <v>0</v>
      </c>
      <c r="E1938" s="2702">
        <f t="shared" si="30"/>
        <v>2557658.5099999988</v>
      </c>
    </row>
    <row r="1939" spans="1:5" ht="27.75" customHeight="1">
      <c r="A1939" s="945" t="s">
        <v>18725</v>
      </c>
      <c r="B1939" s="945" t="s">
        <v>18726</v>
      </c>
      <c r="C1939" s="948">
        <v>44600</v>
      </c>
      <c r="D1939" s="948">
        <v>0</v>
      </c>
      <c r="E1939" s="2702">
        <f t="shared" si="30"/>
        <v>2602258.5099999988</v>
      </c>
    </row>
    <row r="1940" spans="1:5" ht="27.75" customHeight="1">
      <c r="A1940" s="945" t="s">
        <v>18727</v>
      </c>
      <c r="B1940" s="945" t="s">
        <v>18728</v>
      </c>
      <c r="C1940" s="2728">
        <v>37000</v>
      </c>
      <c r="D1940" s="948">
        <v>0</v>
      </c>
      <c r="E1940" s="2702">
        <f t="shared" si="30"/>
        <v>2639258.5099999988</v>
      </c>
    </row>
    <row r="1941" spans="1:5" ht="27.75" customHeight="1">
      <c r="A1941" s="945" t="s">
        <v>11419</v>
      </c>
      <c r="B1941" s="945" t="s">
        <v>18729</v>
      </c>
      <c r="C1941" s="948">
        <v>0</v>
      </c>
      <c r="D1941" s="948">
        <v>26.88</v>
      </c>
      <c r="E1941" s="2702">
        <f t="shared" si="30"/>
        <v>2639231.629999999</v>
      </c>
    </row>
    <row r="1942" spans="1:5" ht="27.75" customHeight="1">
      <c r="A1942" s="945" t="s">
        <v>11419</v>
      </c>
      <c r="B1942" s="945" t="s">
        <v>18730</v>
      </c>
      <c r="C1942" s="948">
        <v>0</v>
      </c>
      <c r="D1942" s="948">
        <v>40000</v>
      </c>
      <c r="E1942" s="2702">
        <f t="shared" si="30"/>
        <v>2599231.629999999</v>
      </c>
    </row>
    <row r="1943" spans="1:5" ht="27.75" customHeight="1">
      <c r="A1943" s="945" t="s">
        <v>18731</v>
      </c>
      <c r="B1943" s="945" t="s">
        <v>18732</v>
      </c>
      <c r="C1943" s="948">
        <v>16400</v>
      </c>
      <c r="D1943" s="948">
        <v>0</v>
      </c>
      <c r="E1943" s="2702">
        <f t="shared" si="30"/>
        <v>2615631.629999999</v>
      </c>
    </row>
    <row r="1944" spans="1:5" ht="27.75" customHeight="1">
      <c r="A1944" s="945" t="s">
        <v>18733</v>
      </c>
      <c r="B1944" s="945" t="s">
        <v>18734</v>
      </c>
      <c r="C1944" s="948">
        <v>23000</v>
      </c>
      <c r="D1944" s="948">
        <v>0</v>
      </c>
      <c r="E1944" s="2702">
        <f t="shared" si="30"/>
        <v>2638631.629999999</v>
      </c>
    </row>
    <row r="1945" spans="1:5" ht="27.75" customHeight="1">
      <c r="A1945" s="945" t="s">
        <v>18735</v>
      </c>
      <c r="B1945" s="945" t="s">
        <v>18736</v>
      </c>
      <c r="C1945" s="949">
        <v>59000</v>
      </c>
      <c r="D1945" s="948">
        <v>0</v>
      </c>
      <c r="E1945" s="2702">
        <f t="shared" si="30"/>
        <v>2697631.629999999</v>
      </c>
    </row>
    <row r="1946" spans="1:5" ht="27.75" customHeight="1">
      <c r="A1946" s="945" t="s">
        <v>18737</v>
      </c>
      <c r="B1946" s="945" t="s">
        <v>18738</v>
      </c>
      <c r="C1946" s="949">
        <v>50000</v>
      </c>
      <c r="D1946" s="948">
        <v>0</v>
      </c>
      <c r="E1946" s="2702">
        <f t="shared" si="30"/>
        <v>2747631.629999999</v>
      </c>
    </row>
    <row r="1947" spans="1:5" ht="27.75" customHeight="1">
      <c r="A1947" s="945" t="s">
        <v>18739</v>
      </c>
      <c r="B1947" s="945" t="s">
        <v>18740</v>
      </c>
      <c r="C1947" s="948">
        <v>56000</v>
      </c>
      <c r="D1947" s="948">
        <v>0</v>
      </c>
      <c r="E1947" s="2702">
        <f t="shared" si="30"/>
        <v>2803631.629999999</v>
      </c>
    </row>
    <row r="1948" spans="1:5" ht="27.75" customHeight="1">
      <c r="A1948" s="945" t="s">
        <v>18741</v>
      </c>
      <c r="B1948" s="945" t="s">
        <v>18742</v>
      </c>
      <c r="C1948" s="949">
        <v>54000</v>
      </c>
      <c r="D1948" s="948">
        <v>0</v>
      </c>
      <c r="E1948" s="2702">
        <f t="shared" si="30"/>
        <v>2857631.629999999</v>
      </c>
    </row>
    <row r="1949" spans="1:5" ht="27.75" customHeight="1">
      <c r="A1949" s="945" t="s">
        <v>18743</v>
      </c>
      <c r="B1949" s="945" t="s">
        <v>8336</v>
      </c>
      <c r="C1949" s="948">
        <v>0</v>
      </c>
      <c r="D1949" s="948">
        <v>750</v>
      </c>
      <c r="E1949" s="2702">
        <f t="shared" si="30"/>
        <v>2856881.629999999</v>
      </c>
    </row>
    <row r="1950" spans="1:5" ht="27.75" customHeight="1">
      <c r="A1950" s="945" t="s">
        <v>18744</v>
      </c>
      <c r="B1950" s="945" t="s">
        <v>18745</v>
      </c>
      <c r="C1950" s="949">
        <v>36000</v>
      </c>
      <c r="D1950" s="948">
        <v>0</v>
      </c>
      <c r="E1950" s="2702">
        <f t="shared" si="30"/>
        <v>2892881.629999999</v>
      </c>
    </row>
    <row r="1951" spans="1:5" ht="27.75" customHeight="1">
      <c r="A1951" s="945" t="s">
        <v>18746</v>
      </c>
      <c r="B1951" s="945" t="s">
        <v>18747</v>
      </c>
      <c r="C1951" s="948">
        <v>0</v>
      </c>
      <c r="D1951" s="948">
        <v>368</v>
      </c>
      <c r="E1951" s="2702">
        <f t="shared" si="30"/>
        <v>2892513.629999999</v>
      </c>
    </row>
    <row r="1952" spans="1:5" ht="27.75" customHeight="1">
      <c r="A1952" s="945" t="s">
        <v>18748</v>
      </c>
      <c r="B1952" s="945" t="s">
        <v>18749</v>
      </c>
      <c r="C1952" s="948">
        <v>89400</v>
      </c>
      <c r="D1952" s="948">
        <v>0</v>
      </c>
      <c r="E1952" s="2702">
        <f t="shared" si="30"/>
        <v>2981913.629999999</v>
      </c>
    </row>
    <row r="1953" spans="1:5" ht="27.75" customHeight="1">
      <c r="A1953" s="945" t="s">
        <v>18750</v>
      </c>
      <c r="B1953" s="945" t="s">
        <v>18751</v>
      </c>
      <c r="C1953" s="948">
        <v>23000</v>
      </c>
      <c r="D1953" s="948">
        <v>0</v>
      </c>
      <c r="E1953" s="2702">
        <f t="shared" si="30"/>
        <v>3004913.629999999</v>
      </c>
    </row>
    <row r="1954" spans="1:5" ht="27.75" customHeight="1">
      <c r="A1954" s="945" t="s">
        <v>18752</v>
      </c>
      <c r="B1954" s="945" t="s">
        <v>11091</v>
      </c>
      <c r="C1954" s="948">
        <v>44700</v>
      </c>
      <c r="D1954" s="948">
        <v>0</v>
      </c>
      <c r="E1954" s="2702">
        <f t="shared" si="30"/>
        <v>3049613.629999999</v>
      </c>
    </row>
    <row r="1955" spans="1:5" ht="27.75" customHeight="1">
      <c r="A1955" s="946" t="s">
        <v>18753</v>
      </c>
      <c r="B1955" s="946" t="s">
        <v>18754</v>
      </c>
      <c r="C1955" s="948">
        <v>44700</v>
      </c>
      <c r="D1955" s="948">
        <v>0</v>
      </c>
      <c r="E1955" s="2702">
        <f t="shared" si="30"/>
        <v>3094313.629999999</v>
      </c>
    </row>
    <row r="1956" spans="1:5" ht="27.75" customHeight="1">
      <c r="A1956" s="947" t="s">
        <v>18755</v>
      </c>
      <c r="B1956" s="2691" t="s">
        <v>18756</v>
      </c>
      <c r="C1956" s="948">
        <v>7200</v>
      </c>
      <c r="D1956" s="948">
        <v>0</v>
      </c>
      <c r="E1956" s="2702">
        <f t="shared" si="30"/>
        <v>3101513.629999999</v>
      </c>
    </row>
    <row r="1957" spans="1:5" ht="27.75" customHeight="1">
      <c r="A1957" s="947" t="s">
        <v>18757</v>
      </c>
      <c r="B1957" s="2691" t="s">
        <v>18758</v>
      </c>
      <c r="C1957" s="948">
        <v>23000</v>
      </c>
      <c r="D1957" s="948">
        <v>0</v>
      </c>
      <c r="E1957" s="2702">
        <f t="shared" si="30"/>
        <v>3124513.629999999</v>
      </c>
    </row>
    <row r="1958" spans="1:5" ht="27.75" customHeight="1">
      <c r="A1958" s="947" t="s">
        <v>18759</v>
      </c>
      <c r="B1958" s="2691" t="s">
        <v>18760</v>
      </c>
      <c r="C1958" s="948">
        <v>37500</v>
      </c>
      <c r="D1958" s="948">
        <v>0</v>
      </c>
      <c r="E1958" s="2702">
        <f t="shared" si="30"/>
        <v>3162013.629999999</v>
      </c>
    </row>
    <row r="1959" spans="1:5" ht="27.75" customHeight="1">
      <c r="A1959" s="947" t="s">
        <v>18761</v>
      </c>
      <c r="B1959" s="2691" t="s">
        <v>18762</v>
      </c>
      <c r="C1959" s="948">
        <v>44700</v>
      </c>
      <c r="D1959" s="948">
        <v>0</v>
      </c>
      <c r="E1959" s="2702">
        <f t="shared" si="30"/>
        <v>3206713.629999999</v>
      </c>
    </row>
    <row r="1960" spans="1:5" ht="27.75" customHeight="1">
      <c r="A1960" s="947" t="s">
        <v>18763</v>
      </c>
      <c r="B1960" s="2691" t="s">
        <v>18764</v>
      </c>
      <c r="C1960" s="949">
        <v>60000</v>
      </c>
      <c r="D1960" s="948">
        <v>0</v>
      </c>
      <c r="E1960" s="2702">
        <f t="shared" si="30"/>
        <v>3266713.629999999</v>
      </c>
    </row>
    <row r="1961" spans="1:5" ht="27.75" customHeight="1">
      <c r="A1961" s="947" t="s">
        <v>18765</v>
      </c>
      <c r="B1961" s="2691" t="s">
        <v>18766</v>
      </c>
      <c r="C1961" s="948">
        <v>44700</v>
      </c>
      <c r="D1961" s="948">
        <v>0</v>
      </c>
      <c r="E1961" s="2702">
        <f t="shared" si="30"/>
        <v>3311413.629999999</v>
      </c>
    </row>
    <row r="1962" spans="1:5" ht="27.75" customHeight="1">
      <c r="A1962" s="947" t="s">
        <v>18767</v>
      </c>
      <c r="B1962" s="2691" t="s">
        <v>18768</v>
      </c>
      <c r="C1962" s="948">
        <v>100700</v>
      </c>
      <c r="D1962" s="948">
        <v>0</v>
      </c>
      <c r="E1962" s="2702">
        <f t="shared" si="30"/>
        <v>3412113.629999999</v>
      </c>
    </row>
    <row r="1963" spans="1:5" ht="27.75" customHeight="1">
      <c r="A1963" s="947" t="s">
        <v>18769</v>
      </c>
      <c r="B1963" s="2691" t="s">
        <v>18770</v>
      </c>
      <c r="C1963" s="949">
        <v>64000</v>
      </c>
      <c r="D1963" s="948">
        <v>0</v>
      </c>
      <c r="E1963" s="2702">
        <f t="shared" si="30"/>
        <v>3476113.629999999</v>
      </c>
    </row>
    <row r="1964" spans="1:5" ht="27.75" customHeight="1">
      <c r="A1964" s="947" t="s">
        <v>18771</v>
      </c>
      <c r="B1964" s="2691" t="s">
        <v>18332</v>
      </c>
      <c r="C1964" s="948">
        <v>44700</v>
      </c>
      <c r="D1964" s="948">
        <v>0</v>
      </c>
      <c r="E1964" s="2702">
        <f t="shared" si="30"/>
        <v>3520813.629999999</v>
      </c>
    </row>
    <row r="1965" spans="1:5" ht="27.75" customHeight="1">
      <c r="A1965" s="947" t="s">
        <v>18772</v>
      </c>
      <c r="B1965" s="2691" t="s">
        <v>18773</v>
      </c>
      <c r="C1965" s="948">
        <v>0</v>
      </c>
      <c r="D1965" s="948">
        <v>127440</v>
      </c>
      <c r="E1965" s="2702">
        <f t="shared" si="30"/>
        <v>3393373.629999999</v>
      </c>
    </row>
    <row r="1966" spans="1:5" ht="27.75" customHeight="1">
      <c r="A1966" s="947" t="s">
        <v>18774</v>
      </c>
      <c r="B1966" s="2691" t="s">
        <v>18775</v>
      </c>
      <c r="C1966" s="949">
        <v>20000</v>
      </c>
      <c r="D1966" s="948">
        <v>0</v>
      </c>
      <c r="E1966" s="2702">
        <f t="shared" si="30"/>
        <v>3413373.629999999</v>
      </c>
    </row>
    <row r="1967" spans="1:5" ht="27.75" customHeight="1">
      <c r="A1967" s="947" t="s">
        <v>18776</v>
      </c>
      <c r="B1967" s="2691" t="s">
        <v>18777</v>
      </c>
      <c r="C1967" s="948">
        <v>44000</v>
      </c>
      <c r="D1967" s="948">
        <v>0</v>
      </c>
      <c r="E1967" s="2702">
        <f t="shared" si="30"/>
        <v>3457373.629999999</v>
      </c>
    </row>
    <row r="1968" spans="1:5" ht="27.75" customHeight="1">
      <c r="A1968" s="947" t="s">
        <v>18778</v>
      </c>
      <c r="B1968" s="2691" t="s">
        <v>8336</v>
      </c>
      <c r="C1968" s="948">
        <v>0</v>
      </c>
      <c r="D1968" s="948">
        <v>750</v>
      </c>
      <c r="E1968" s="2702">
        <f t="shared" si="30"/>
        <v>3456623.629999999</v>
      </c>
    </row>
    <row r="1969" spans="1:5" ht="27.75" customHeight="1">
      <c r="A1969" s="947" t="s">
        <v>18779</v>
      </c>
      <c r="B1969" s="2691" t="s">
        <v>18780</v>
      </c>
      <c r="C1969" s="948">
        <v>25000</v>
      </c>
      <c r="D1969" s="948">
        <v>0</v>
      </c>
      <c r="E1969" s="2702">
        <f t="shared" si="30"/>
        <v>3481623.629999999</v>
      </c>
    </row>
    <row r="1970" spans="1:5" ht="27.75" customHeight="1">
      <c r="A1970" s="947" t="s">
        <v>18781</v>
      </c>
      <c r="B1970" s="2691" t="s">
        <v>18782</v>
      </c>
      <c r="C1970" s="949">
        <v>49000</v>
      </c>
      <c r="D1970" s="948">
        <v>0</v>
      </c>
      <c r="E1970" s="2702">
        <f t="shared" si="30"/>
        <v>3530623.629999999</v>
      </c>
    </row>
    <row r="1971" spans="1:5" ht="27.75" customHeight="1">
      <c r="A1971" s="947" t="s">
        <v>18783</v>
      </c>
      <c r="B1971" s="2691" t="s">
        <v>8478</v>
      </c>
      <c r="C1971" s="948">
        <v>0</v>
      </c>
      <c r="D1971" s="948">
        <v>317</v>
      </c>
      <c r="E1971" s="2702">
        <f t="shared" si="30"/>
        <v>3530306.629999999</v>
      </c>
    </row>
    <row r="1972" spans="1:5" ht="27.75" customHeight="1">
      <c r="A1972" s="947" t="s">
        <v>18784</v>
      </c>
      <c r="B1972" s="2691" t="s">
        <v>11091</v>
      </c>
      <c r="C1972" s="948">
        <v>44700</v>
      </c>
      <c r="D1972" s="948">
        <v>0</v>
      </c>
      <c r="E1972" s="2702">
        <f t="shared" si="30"/>
        <v>3575006.629999999</v>
      </c>
    </row>
    <row r="1973" spans="1:5" ht="27.75" customHeight="1">
      <c r="A1973" s="947" t="s">
        <v>18785</v>
      </c>
      <c r="B1973" s="2691" t="s">
        <v>18786</v>
      </c>
      <c r="C1973" s="948">
        <v>44700</v>
      </c>
      <c r="D1973" s="948">
        <v>0</v>
      </c>
      <c r="E1973" s="2702">
        <f t="shared" si="30"/>
        <v>3619706.629999999</v>
      </c>
    </row>
    <row r="1974" spans="1:5" ht="27.75" customHeight="1">
      <c r="A1974" s="947" t="s">
        <v>18787</v>
      </c>
      <c r="B1974" s="2691" t="s">
        <v>18788</v>
      </c>
      <c r="C1974" s="948">
        <v>89400</v>
      </c>
      <c r="D1974" s="948">
        <v>0</v>
      </c>
      <c r="E1974" s="2702">
        <f t="shared" si="30"/>
        <v>3709106.629999999</v>
      </c>
    </row>
    <row r="1975" spans="1:5" s="951" customFormat="1" ht="27.75" customHeight="1">
      <c r="A1975" s="950" t="s">
        <v>18789</v>
      </c>
      <c r="B1975" s="2692" t="s">
        <v>18790</v>
      </c>
      <c r="C1975" s="949">
        <v>11800</v>
      </c>
      <c r="D1975" s="949">
        <v>0</v>
      </c>
      <c r="E1975" s="2705">
        <f t="shared" si="30"/>
        <v>3720906.629999999</v>
      </c>
    </row>
    <row r="1976" spans="1:5" ht="27.75" customHeight="1">
      <c r="A1976" s="947" t="s">
        <v>18791</v>
      </c>
      <c r="B1976" s="2691" t="s">
        <v>18792</v>
      </c>
      <c r="C1976" s="949">
        <v>77000</v>
      </c>
      <c r="D1976" s="948">
        <v>0</v>
      </c>
      <c r="E1976" s="2702">
        <f t="shared" si="30"/>
        <v>3797906.629999999</v>
      </c>
    </row>
    <row r="1977" spans="1:5" ht="27.75" customHeight="1">
      <c r="A1977" s="947" t="s">
        <v>18793</v>
      </c>
      <c r="B1977" s="2691" t="s">
        <v>18794</v>
      </c>
      <c r="C1977" s="949">
        <v>40000</v>
      </c>
      <c r="D1977" s="948">
        <v>0</v>
      </c>
      <c r="E1977" s="2702">
        <f t="shared" si="30"/>
        <v>3837906.629999999</v>
      </c>
    </row>
    <row r="1978" spans="1:5" ht="27.75" customHeight="1">
      <c r="A1978" s="947" t="s">
        <v>18795</v>
      </c>
      <c r="B1978" s="2691" t="s">
        <v>18796</v>
      </c>
      <c r="C1978" s="948">
        <v>44700</v>
      </c>
      <c r="D1978" s="948">
        <v>0</v>
      </c>
      <c r="E1978" s="2702">
        <f t="shared" si="30"/>
        <v>3882606.629999999</v>
      </c>
    </row>
    <row r="1979" spans="1:5" ht="27.75" customHeight="1">
      <c r="A1979" s="947" t="s">
        <v>18797</v>
      </c>
      <c r="B1979" s="2691" t="s">
        <v>18798</v>
      </c>
      <c r="C1979" s="948">
        <v>56000</v>
      </c>
      <c r="D1979" s="948">
        <v>0</v>
      </c>
      <c r="E1979" s="2702">
        <f t="shared" si="30"/>
        <v>3938606.629999999</v>
      </c>
    </row>
    <row r="1980" spans="1:5" ht="27.75" customHeight="1">
      <c r="A1980" s="947" t="s">
        <v>18799</v>
      </c>
      <c r="B1980" s="2691" t="s">
        <v>18800</v>
      </c>
      <c r="C1980" s="948">
        <v>2500000</v>
      </c>
      <c r="D1980" s="948">
        <v>0</v>
      </c>
      <c r="E1980" s="2702">
        <f t="shared" si="30"/>
        <v>6438606.629999999</v>
      </c>
    </row>
    <row r="1981" spans="1:5" ht="27.75" customHeight="1">
      <c r="A1981" s="947" t="s">
        <v>18801</v>
      </c>
      <c r="B1981" s="2691" t="s">
        <v>18802</v>
      </c>
      <c r="C1981" s="952">
        <v>64000</v>
      </c>
      <c r="D1981" s="948">
        <v>0</v>
      </c>
      <c r="E1981" s="2702">
        <f t="shared" si="30"/>
        <v>6502606.629999999</v>
      </c>
    </row>
    <row r="1982" spans="1:5" ht="27.75" customHeight="1">
      <c r="A1982" s="947" t="s">
        <v>18803</v>
      </c>
      <c r="B1982" s="2691" t="s">
        <v>8336</v>
      </c>
      <c r="C1982" s="948">
        <v>0</v>
      </c>
      <c r="D1982" s="948">
        <v>600</v>
      </c>
      <c r="E1982" s="2702">
        <f t="shared" si="30"/>
        <v>6502006.629999999</v>
      </c>
    </row>
    <row r="1983" spans="1:5" ht="27.75" customHeight="1">
      <c r="A1983" s="947" t="s">
        <v>18804</v>
      </c>
      <c r="B1983" s="2691" t="s">
        <v>18805</v>
      </c>
      <c r="C1983" s="948">
        <v>20000</v>
      </c>
      <c r="D1983" s="948">
        <v>0</v>
      </c>
      <c r="E1983" s="2702">
        <f t="shared" si="30"/>
        <v>6522006.629999999</v>
      </c>
    </row>
    <row r="1984" spans="1:5" ht="27.75" customHeight="1">
      <c r="A1984" s="947" t="s">
        <v>18806</v>
      </c>
      <c r="B1984" s="2691" t="s">
        <v>18807</v>
      </c>
      <c r="C1984" s="948">
        <v>20000</v>
      </c>
      <c r="D1984" s="948">
        <v>0</v>
      </c>
      <c r="E1984" s="2702">
        <f t="shared" si="30"/>
        <v>6542006.629999999</v>
      </c>
    </row>
    <row r="1985" spans="1:5" ht="27.75" customHeight="1">
      <c r="A1985" s="947" t="s">
        <v>18808</v>
      </c>
      <c r="B1985" s="2691" t="s">
        <v>18809</v>
      </c>
      <c r="C1985" s="948">
        <v>4700</v>
      </c>
      <c r="D1985" s="948">
        <v>0</v>
      </c>
      <c r="E1985" s="2702">
        <f t="shared" si="30"/>
        <v>6546706.629999999</v>
      </c>
    </row>
    <row r="1986" spans="1:5" ht="27.75" customHeight="1">
      <c r="A1986" s="947" t="s">
        <v>18810</v>
      </c>
      <c r="B1986" s="2691" t="s">
        <v>18811</v>
      </c>
      <c r="C1986" s="948">
        <v>134100</v>
      </c>
      <c r="D1986" s="948">
        <v>0</v>
      </c>
      <c r="E1986" s="2702">
        <f t="shared" si="30"/>
        <v>6680806.629999999</v>
      </c>
    </row>
    <row r="1987" spans="1:5" ht="27.75" customHeight="1">
      <c r="A1987" s="922" t="s">
        <v>19063</v>
      </c>
      <c r="B1987" s="922" t="s">
        <v>19064</v>
      </c>
      <c r="C1987" s="925">
        <v>11800</v>
      </c>
      <c r="D1987" s="925">
        <v>0</v>
      </c>
      <c r="E1987" s="2702">
        <f t="shared" si="30"/>
        <v>6692606.629999999</v>
      </c>
    </row>
    <row r="1988" spans="1:5" ht="27.75" customHeight="1">
      <c r="A1988" s="922" t="s">
        <v>19065</v>
      </c>
      <c r="B1988" s="922" t="s">
        <v>18714</v>
      </c>
      <c r="C1988" s="925">
        <v>44700</v>
      </c>
      <c r="D1988" s="925">
        <v>0</v>
      </c>
      <c r="E1988" s="2702">
        <f t="shared" si="30"/>
        <v>6737306.629999999</v>
      </c>
    </row>
    <row r="1989" spans="1:5" ht="27.75" customHeight="1">
      <c r="A1989" s="922" t="s">
        <v>19066</v>
      </c>
      <c r="B1989" s="922" t="s">
        <v>19067</v>
      </c>
      <c r="C1989" s="925">
        <v>44700</v>
      </c>
      <c r="D1989" s="925">
        <v>0</v>
      </c>
      <c r="E1989" s="2702">
        <f t="shared" ref="E1989:E2052" si="31">E1988-D1989+C1989</f>
        <v>6782006.629999999</v>
      </c>
    </row>
    <row r="1990" spans="1:5" ht="27.75" customHeight="1">
      <c r="A1990" s="922" t="s">
        <v>19068</v>
      </c>
      <c r="B1990" s="922" t="s">
        <v>19069</v>
      </c>
      <c r="C1990" s="925">
        <v>44700</v>
      </c>
      <c r="D1990" s="925">
        <v>0</v>
      </c>
      <c r="E1990" s="2702">
        <f t="shared" si="31"/>
        <v>6826706.629999999</v>
      </c>
    </row>
    <row r="1991" spans="1:5" ht="27.75" customHeight="1">
      <c r="A1991" s="922" t="s">
        <v>19070</v>
      </c>
      <c r="B1991" s="922" t="s">
        <v>19071</v>
      </c>
      <c r="C1991" s="925">
        <v>56000</v>
      </c>
      <c r="D1991" s="925">
        <v>0</v>
      </c>
      <c r="E1991" s="2702">
        <f t="shared" si="31"/>
        <v>6882706.629999999</v>
      </c>
    </row>
    <row r="1992" spans="1:5" ht="27.75" customHeight="1">
      <c r="A1992" s="922" t="s">
        <v>19072</v>
      </c>
      <c r="B1992" s="922" t="s">
        <v>19073</v>
      </c>
      <c r="C1992" s="925">
        <v>44700</v>
      </c>
      <c r="D1992" s="925">
        <v>0</v>
      </c>
      <c r="E1992" s="2702">
        <f t="shared" si="31"/>
        <v>6927406.629999999</v>
      </c>
    </row>
    <row r="1993" spans="1:5" ht="27.75" customHeight="1">
      <c r="A1993" s="922" t="s">
        <v>19074</v>
      </c>
      <c r="B1993" s="922" t="s">
        <v>8336</v>
      </c>
      <c r="C1993" s="925">
        <v>0</v>
      </c>
      <c r="D1993" s="925">
        <v>450</v>
      </c>
      <c r="E1993" s="2702">
        <f t="shared" si="31"/>
        <v>6926956.629999999</v>
      </c>
    </row>
    <row r="1994" spans="1:5" ht="27.75" customHeight="1">
      <c r="A1994" s="922" t="s">
        <v>19075</v>
      </c>
      <c r="B1994" s="922" t="s">
        <v>19076</v>
      </c>
      <c r="C1994" s="925">
        <v>56000</v>
      </c>
      <c r="D1994" s="925">
        <v>0</v>
      </c>
      <c r="E1994" s="2702">
        <f t="shared" si="31"/>
        <v>6982956.629999999</v>
      </c>
    </row>
    <row r="1995" spans="1:5" ht="27.75" customHeight="1">
      <c r="A1995" s="922" t="s">
        <v>19077</v>
      </c>
      <c r="B1995" s="922" t="s">
        <v>19078</v>
      </c>
      <c r="C1995" s="925">
        <v>44700</v>
      </c>
      <c r="D1995" s="925">
        <v>0</v>
      </c>
      <c r="E1995" s="2702">
        <f t="shared" si="31"/>
        <v>7027656.629999999</v>
      </c>
    </row>
    <row r="1996" spans="1:5" ht="27.75" customHeight="1">
      <c r="A1996" s="922" t="s">
        <v>19079</v>
      </c>
      <c r="B1996" s="922" t="s">
        <v>19080</v>
      </c>
      <c r="C1996" s="925">
        <v>44700</v>
      </c>
      <c r="D1996" s="925">
        <v>0</v>
      </c>
      <c r="E1996" s="2702">
        <f t="shared" si="31"/>
        <v>7072356.629999999</v>
      </c>
    </row>
    <row r="1997" spans="1:5" ht="27.75" customHeight="1">
      <c r="A1997" s="922" t="s">
        <v>19081</v>
      </c>
      <c r="B1997" s="922" t="s">
        <v>19082</v>
      </c>
      <c r="C1997" s="925">
        <v>44700</v>
      </c>
      <c r="D1997" s="925">
        <v>0</v>
      </c>
      <c r="E1997" s="2702">
        <f t="shared" si="31"/>
        <v>7117056.629999999</v>
      </c>
    </row>
    <row r="1998" spans="1:5" ht="27.75" customHeight="1">
      <c r="A1998" s="922" t="s">
        <v>18900</v>
      </c>
      <c r="B1998" s="922" t="s">
        <v>19083</v>
      </c>
      <c r="C1998" s="925">
        <v>0</v>
      </c>
      <c r="D1998" s="925">
        <v>11800</v>
      </c>
      <c r="E1998" s="2702">
        <f t="shared" si="31"/>
        <v>7105256.629999999</v>
      </c>
    </row>
    <row r="1999" spans="1:5" ht="27.75" customHeight="1">
      <c r="A1999" s="922" t="s">
        <v>18900</v>
      </c>
      <c r="B1999" s="922" t="s">
        <v>19084</v>
      </c>
      <c r="C1999" s="925">
        <v>0</v>
      </c>
      <c r="D1999" s="925">
        <v>6180000</v>
      </c>
      <c r="E1999" s="2702">
        <f t="shared" si="31"/>
        <v>925256.62999999896</v>
      </c>
    </row>
    <row r="2000" spans="1:5" ht="27.75" customHeight="1">
      <c r="A2000" s="922" t="s">
        <v>18901</v>
      </c>
      <c r="B2000" s="922" t="s">
        <v>19085</v>
      </c>
      <c r="C2000" s="925">
        <v>0</v>
      </c>
      <c r="D2000" s="925">
        <v>26.88</v>
      </c>
      <c r="E2000" s="2702">
        <f t="shared" si="31"/>
        <v>925229.74999999895</v>
      </c>
    </row>
    <row r="2001" spans="1:5" ht="27.75" customHeight="1">
      <c r="A2001" s="922" t="s">
        <v>18901</v>
      </c>
      <c r="B2001" s="922" t="s">
        <v>19086</v>
      </c>
      <c r="C2001" s="925">
        <v>0</v>
      </c>
      <c r="D2001" s="925">
        <v>32500</v>
      </c>
      <c r="E2001" s="2702">
        <f t="shared" si="31"/>
        <v>892729.74999999895</v>
      </c>
    </row>
    <row r="2002" spans="1:5" ht="27.75" customHeight="1">
      <c r="A2002" s="922" t="s">
        <v>19087</v>
      </c>
      <c r="B2002" s="922" t="s">
        <v>19088</v>
      </c>
      <c r="C2002" s="925">
        <v>44700</v>
      </c>
      <c r="D2002" s="925">
        <v>0</v>
      </c>
      <c r="E2002" s="2702">
        <f t="shared" si="31"/>
        <v>937429.74999999895</v>
      </c>
    </row>
    <row r="2003" spans="1:5" ht="27.75" customHeight="1">
      <c r="A2003" s="922" t="s">
        <v>19089</v>
      </c>
      <c r="B2003" s="922" t="s">
        <v>8336</v>
      </c>
      <c r="C2003" s="925">
        <v>0</v>
      </c>
      <c r="D2003" s="925">
        <v>250</v>
      </c>
      <c r="E2003" s="2702">
        <f t="shared" si="31"/>
        <v>937179.74999999895</v>
      </c>
    </row>
    <row r="2004" spans="1:5" ht="27.75" customHeight="1">
      <c r="A2004" s="922" t="s">
        <v>19090</v>
      </c>
      <c r="B2004" s="922" t="s">
        <v>19091</v>
      </c>
      <c r="C2004" s="925">
        <v>0</v>
      </c>
      <c r="D2004" s="925">
        <v>180</v>
      </c>
      <c r="E2004" s="2702">
        <f t="shared" si="31"/>
        <v>936999.74999999895</v>
      </c>
    </row>
    <row r="2005" spans="1:5" ht="27.75" customHeight="1">
      <c r="A2005" s="922" t="s">
        <v>19092</v>
      </c>
      <c r="B2005" s="922" t="s">
        <v>19093</v>
      </c>
      <c r="C2005" s="925">
        <v>14400</v>
      </c>
      <c r="D2005" s="925">
        <v>0</v>
      </c>
      <c r="E2005" s="2702">
        <f t="shared" si="31"/>
        <v>951399.74999999895</v>
      </c>
    </row>
    <row r="2006" spans="1:5" ht="27.75" customHeight="1">
      <c r="A2006" s="922" t="s">
        <v>19094</v>
      </c>
      <c r="B2006" s="922" t="s">
        <v>19095</v>
      </c>
      <c r="C2006" s="925">
        <v>89400</v>
      </c>
      <c r="D2006" s="925">
        <v>0</v>
      </c>
      <c r="E2006" s="2702">
        <f t="shared" si="31"/>
        <v>1040799.749999999</v>
      </c>
    </row>
    <row r="2007" spans="1:5" ht="27.75" customHeight="1">
      <c r="A2007" s="922" t="s">
        <v>19096</v>
      </c>
      <c r="B2007" s="922" t="s">
        <v>19097</v>
      </c>
      <c r="C2007" s="925">
        <v>44700</v>
      </c>
      <c r="D2007" s="925">
        <v>0</v>
      </c>
      <c r="E2007" s="2702">
        <f t="shared" si="31"/>
        <v>1085499.7499999991</v>
      </c>
    </row>
    <row r="2008" spans="1:5" ht="27.75" customHeight="1">
      <c r="A2008" s="922" t="s">
        <v>19098</v>
      </c>
      <c r="B2008" s="922" t="s">
        <v>19099</v>
      </c>
      <c r="C2008" s="925">
        <v>89400</v>
      </c>
      <c r="D2008" s="925">
        <v>0</v>
      </c>
      <c r="E2008" s="2702">
        <f t="shared" si="31"/>
        <v>1174899.7499999991</v>
      </c>
    </row>
    <row r="2009" spans="1:5" ht="27.75" customHeight="1">
      <c r="A2009" s="922" t="s">
        <v>19100</v>
      </c>
      <c r="B2009" s="922" t="s">
        <v>19101</v>
      </c>
      <c r="C2009" s="925">
        <v>44700</v>
      </c>
      <c r="D2009" s="925">
        <v>0</v>
      </c>
      <c r="E2009" s="2702">
        <f t="shared" si="31"/>
        <v>1219599.7499999991</v>
      </c>
    </row>
    <row r="2010" spans="1:5" ht="27.75" customHeight="1">
      <c r="A2010" s="922" t="s">
        <v>19102</v>
      </c>
      <c r="B2010" s="922" t="s">
        <v>19103</v>
      </c>
      <c r="C2010" s="925">
        <v>44700</v>
      </c>
      <c r="D2010" s="925">
        <v>0</v>
      </c>
      <c r="E2010" s="2702">
        <f t="shared" si="31"/>
        <v>1264299.7499999991</v>
      </c>
    </row>
    <row r="2011" spans="1:5" ht="27.75" customHeight="1">
      <c r="A2011" s="922" t="s">
        <v>19104</v>
      </c>
      <c r="B2011" s="922" t="s">
        <v>19105</v>
      </c>
      <c r="C2011" s="925">
        <v>44700</v>
      </c>
      <c r="D2011" s="925">
        <v>0</v>
      </c>
      <c r="E2011" s="2702">
        <f t="shared" si="31"/>
        <v>1308999.7499999991</v>
      </c>
    </row>
    <row r="2012" spans="1:5" ht="27.75" customHeight="1">
      <c r="A2012" s="922" t="s">
        <v>19106</v>
      </c>
      <c r="B2012" s="922" t="s">
        <v>19107</v>
      </c>
      <c r="C2012" s="925">
        <v>56000</v>
      </c>
      <c r="D2012" s="925">
        <v>0</v>
      </c>
      <c r="E2012" s="2702">
        <f t="shared" si="31"/>
        <v>1364999.7499999991</v>
      </c>
    </row>
    <row r="2013" spans="1:5" ht="27.75" customHeight="1">
      <c r="A2013" s="922" t="s">
        <v>19108</v>
      </c>
      <c r="B2013" s="922" t="s">
        <v>19097</v>
      </c>
      <c r="C2013" s="925">
        <v>44700</v>
      </c>
      <c r="D2013" s="925">
        <v>0</v>
      </c>
      <c r="E2013" s="2702">
        <f t="shared" si="31"/>
        <v>1409699.7499999991</v>
      </c>
    </row>
    <row r="2014" spans="1:5" ht="27.75" customHeight="1">
      <c r="A2014" s="922" t="s">
        <v>19109</v>
      </c>
      <c r="B2014" s="922" t="s">
        <v>19110</v>
      </c>
      <c r="C2014" s="925">
        <v>44700</v>
      </c>
      <c r="D2014" s="925">
        <v>0</v>
      </c>
      <c r="E2014" s="2702">
        <f t="shared" si="31"/>
        <v>1454399.7499999991</v>
      </c>
    </row>
    <row r="2015" spans="1:5" ht="27.75" customHeight="1">
      <c r="A2015" s="922" t="s">
        <v>19111</v>
      </c>
      <c r="B2015" s="922" t="s">
        <v>19112</v>
      </c>
      <c r="C2015" s="925">
        <v>44700</v>
      </c>
      <c r="D2015" s="925">
        <v>0</v>
      </c>
      <c r="E2015" s="2702">
        <f t="shared" si="31"/>
        <v>1499099.7499999991</v>
      </c>
    </row>
    <row r="2016" spans="1:5" ht="27.75" customHeight="1">
      <c r="A2016" s="922" t="s">
        <v>19113</v>
      </c>
      <c r="B2016" s="922" t="s">
        <v>19114</v>
      </c>
      <c r="C2016" s="925">
        <v>23000</v>
      </c>
      <c r="D2016" s="925">
        <v>0</v>
      </c>
      <c r="E2016" s="2702">
        <f t="shared" si="31"/>
        <v>1522099.7499999991</v>
      </c>
    </row>
    <row r="2017" spans="1:5" ht="27.75" customHeight="1">
      <c r="A2017" s="922" t="s">
        <v>19115</v>
      </c>
      <c r="B2017" s="922" t="s">
        <v>8336</v>
      </c>
      <c r="C2017" s="925">
        <v>0</v>
      </c>
      <c r="D2017" s="925">
        <v>600</v>
      </c>
      <c r="E2017" s="2702">
        <f t="shared" si="31"/>
        <v>1521499.7499999991</v>
      </c>
    </row>
    <row r="2018" spans="1:5" ht="27.75" customHeight="1">
      <c r="A2018" s="922" t="s">
        <v>19116</v>
      </c>
      <c r="B2018" s="922" t="s">
        <v>8478</v>
      </c>
      <c r="C2018" s="925">
        <v>0</v>
      </c>
      <c r="D2018" s="925">
        <v>6691.13</v>
      </c>
      <c r="E2018" s="2702">
        <f t="shared" si="31"/>
        <v>1514808.6199999992</v>
      </c>
    </row>
    <row r="2019" spans="1:5" ht="27.75" customHeight="1">
      <c r="A2019" s="922" t="s">
        <v>19117</v>
      </c>
      <c r="B2019" s="922" t="s">
        <v>19118</v>
      </c>
      <c r="C2019" s="925">
        <v>44700</v>
      </c>
      <c r="D2019" s="925">
        <v>0</v>
      </c>
      <c r="E2019" s="2702">
        <f t="shared" si="31"/>
        <v>1559508.6199999992</v>
      </c>
    </row>
    <row r="2020" spans="1:5" s="954" customFormat="1" ht="27.75" customHeight="1">
      <c r="A2020" s="953" t="s">
        <v>19119</v>
      </c>
      <c r="B2020" s="953" t="s">
        <v>19120</v>
      </c>
      <c r="C2020" s="2729">
        <v>44700</v>
      </c>
      <c r="D2020" s="2729">
        <v>0</v>
      </c>
      <c r="E2020" s="2706">
        <f t="shared" si="31"/>
        <v>1604208.6199999992</v>
      </c>
    </row>
    <row r="2021" spans="1:5" ht="27.75" customHeight="1">
      <c r="A2021" s="922" t="s">
        <v>19345</v>
      </c>
      <c r="B2021" s="922" t="s">
        <v>19346</v>
      </c>
      <c r="C2021" s="925">
        <v>50000</v>
      </c>
      <c r="D2021" s="925">
        <v>0</v>
      </c>
      <c r="E2021" s="2702">
        <f t="shared" si="31"/>
        <v>1654208.6199999992</v>
      </c>
    </row>
    <row r="2022" spans="1:5" ht="27.75" customHeight="1">
      <c r="A2022" s="922" t="s">
        <v>19347</v>
      </c>
      <c r="B2022" s="922" t="s">
        <v>19348</v>
      </c>
      <c r="C2022" s="925">
        <v>44700</v>
      </c>
      <c r="D2022" s="925">
        <v>0</v>
      </c>
      <c r="E2022" s="2702">
        <f t="shared" si="31"/>
        <v>1698908.6199999992</v>
      </c>
    </row>
    <row r="2023" spans="1:5" ht="27.75" customHeight="1">
      <c r="A2023" s="922" t="s">
        <v>19349</v>
      </c>
      <c r="B2023" s="922" t="s">
        <v>19350</v>
      </c>
      <c r="C2023" s="925">
        <v>44700</v>
      </c>
      <c r="D2023" s="925">
        <v>0</v>
      </c>
      <c r="E2023" s="2702">
        <f t="shared" si="31"/>
        <v>1743608.6199999992</v>
      </c>
    </row>
    <row r="2024" spans="1:5" ht="27.75" customHeight="1">
      <c r="A2024" s="922" t="s">
        <v>19127</v>
      </c>
      <c r="B2024" s="922" t="s">
        <v>19351</v>
      </c>
      <c r="C2024" s="925">
        <v>0</v>
      </c>
      <c r="D2024" s="925">
        <v>11800</v>
      </c>
      <c r="E2024" s="2702">
        <f t="shared" si="31"/>
        <v>1731808.6199999992</v>
      </c>
    </row>
    <row r="2025" spans="1:5" ht="27.75" customHeight="1">
      <c r="A2025" s="922" t="s">
        <v>19352</v>
      </c>
      <c r="B2025" s="922" t="s">
        <v>19353</v>
      </c>
      <c r="C2025" s="925">
        <v>44700</v>
      </c>
      <c r="D2025" s="925">
        <v>0</v>
      </c>
      <c r="E2025" s="2702">
        <f t="shared" si="31"/>
        <v>1776508.6199999992</v>
      </c>
    </row>
    <row r="2026" spans="1:5" ht="27.75" customHeight="1">
      <c r="A2026" s="922" t="s">
        <v>19354</v>
      </c>
      <c r="B2026" s="922" t="s">
        <v>19355</v>
      </c>
      <c r="C2026" s="925">
        <v>44700</v>
      </c>
      <c r="D2026" s="925">
        <v>0</v>
      </c>
      <c r="E2026" s="2702">
        <f t="shared" si="31"/>
        <v>1821208.6199999992</v>
      </c>
    </row>
    <row r="2027" spans="1:5" ht="27.75" customHeight="1">
      <c r="A2027" s="922" t="s">
        <v>19356</v>
      </c>
      <c r="B2027" s="922" t="s">
        <v>19357</v>
      </c>
      <c r="C2027" s="925">
        <v>19700</v>
      </c>
      <c r="D2027" s="925">
        <v>0</v>
      </c>
      <c r="E2027" s="2702">
        <f t="shared" si="31"/>
        <v>1840908.6199999992</v>
      </c>
    </row>
    <row r="2028" spans="1:5" ht="27.75" customHeight="1">
      <c r="A2028" s="922" t="s">
        <v>19358</v>
      </c>
      <c r="B2028" s="922" t="s">
        <v>8336</v>
      </c>
      <c r="C2028" s="925">
        <v>0</v>
      </c>
      <c r="D2028" s="925">
        <v>400</v>
      </c>
      <c r="E2028" s="2702">
        <f t="shared" si="31"/>
        <v>1840508.6199999992</v>
      </c>
    </row>
    <row r="2029" spans="1:5" ht="27.75" customHeight="1">
      <c r="A2029" s="922" t="s">
        <v>19359</v>
      </c>
      <c r="B2029" s="922" t="s">
        <v>19360</v>
      </c>
      <c r="C2029" s="925">
        <v>56000</v>
      </c>
      <c r="D2029" s="925">
        <v>0</v>
      </c>
      <c r="E2029" s="2702">
        <f t="shared" si="31"/>
        <v>1896508.6199999992</v>
      </c>
    </row>
    <row r="2030" spans="1:5" ht="27.75" customHeight="1">
      <c r="A2030" s="922" t="s">
        <v>19361</v>
      </c>
      <c r="B2030" s="922" t="s">
        <v>19362</v>
      </c>
      <c r="C2030" s="925">
        <v>44700</v>
      </c>
      <c r="D2030" s="925">
        <v>0</v>
      </c>
      <c r="E2030" s="2702">
        <f t="shared" si="31"/>
        <v>1941208.6199999992</v>
      </c>
    </row>
    <row r="2031" spans="1:5" ht="27.75" customHeight="1">
      <c r="A2031" s="922" t="s">
        <v>19363</v>
      </c>
      <c r="B2031" s="922" t="s">
        <v>19103</v>
      </c>
      <c r="C2031" s="925">
        <v>44700</v>
      </c>
      <c r="D2031" s="925">
        <v>0</v>
      </c>
      <c r="E2031" s="2702">
        <f t="shared" si="31"/>
        <v>1985908.6199999992</v>
      </c>
    </row>
    <row r="2032" spans="1:5" ht="27.75" customHeight="1">
      <c r="A2032" s="922" t="s">
        <v>19364</v>
      </c>
      <c r="B2032" s="922" t="s">
        <v>19365</v>
      </c>
      <c r="C2032" s="925">
        <v>56000</v>
      </c>
      <c r="D2032" s="925">
        <v>0</v>
      </c>
      <c r="E2032" s="2702">
        <f t="shared" si="31"/>
        <v>2041908.6199999992</v>
      </c>
    </row>
    <row r="2033" spans="1:5" ht="27.75" customHeight="1">
      <c r="A2033" s="922" t="s">
        <v>19366</v>
      </c>
      <c r="B2033" s="922" t="s">
        <v>19367</v>
      </c>
      <c r="C2033" s="925">
        <v>44700</v>
      </c>
      <c r="D2033" s="925">
        <v>0</v>
      </c>
      <c r="E2033" s="2702">
        <f t="shared" si="31"/>
        <v>2086608.6199999992</v>
      </c>
    </row>
    <row r="2034" spans="1:5" ht="27.75" customHeight="1">
      <c r="A2034" s="922" t="s">
        <v>19368</v>
      </c>
      <c r="B2034" s="922" t="s">
        <v>19369</v>
      </c>
      <c r="C2034" s="2723">
        <v>20000</v>
      </c>
      <c r="D2034" s="925">
        <v>0</v>
      </c>
      <c r="E2034" s="2702">
        <f t="shared" si="31"/>
        <v>2106608.6199999992</v>
      </c>
    </row>
    <row r="2035" spans="1:5" ht="27.75" customHeight="1">
      <c r="A2035" s="922" t="s">
        <v>19370</v>
      </c>
      <c r="B2035" s="922" t="s">
        <v>8336</v>
      </c>
      <c r="C2035" s="925">
        <v>0</v>
      </c>
      <c r="D2035" s="925">
        <v>300</v>
      </c>
      <c r="E2035" s="2702">
        <f t="shared" si="31"/>
        <v>2106308.6199999992</v>
      </c>
    </row>
    <row r="2036" spans="1:5" ht="27.75" customHeight="1">
      <c r="A2036" s="922" t="s">
        <v>19371</v>
      </c>
      <c r="B2036" s="922" t="s">
        <v>19103</v>
      </c>
      <c r="C2036" s="925">
        <v>44700</v>
      </c>
      <c r="D2036" s="925">
        <v>0</v>
      </c>
      <c r="E2036" s="2702">
        <f t="shared" si="31"/>
        <v>2151008.6199999992</v>
      </c>
    </row>
    <row r="2037" spans="1:5" ht="27.75" customHeight="1">
      <c r="A2037" s="922" t="s">
        <v>19372</v>
      </c>
      <c r="B2037" s="922" t="s">
        <v>19373</v>
      </c>
      <c r="C2037" s="925">
        <v>44700</v>
      </c>
      <c r="D2037" s="925">
        <v>0</v>
      </c>
      <c r="E2037" s="2702">
        <f t="shared" si="31"/>
        <v>2195708.6199999992</v>
      </c>
    </row>
    <row r="2038" spans="1:5" s="921" customFormat="1" ht="27.75" customHeight="1">
      <c r="A2038" s="955" t="s">
        <v>19374</v>
      </c>
      <c r="B2038" s="955" t="s">
        <v>20992</v>
      </c>
      <c r="C2038" s="2723">
        <v>64000</v>
      </c>
      <c r="D2038" s="2723">
        <v>0</v>
      </c>
      <c r="E2038" s="2703">
        <f t="shared" si="31"/>
        <v>2259708.6199999992</v>
      </c>
    </row>
    <row r="2039" spans="1:5" ht="27.75" customHeight="1">
      <c r="A2039" s="922" t="s">
        <v>19375</v>
      </c>
      <c r="B2039" s="922" t="s">
        <v>19376</v>
      </c>
      <c r="C2039" s="925">
        <v>20000</v>
      </c>
      <c r="D2039" s="925">
        <v>0</v>
      </c>
      <c r="E2039" s="2702">
        <f t="shared" si="31"/>
        <v>2279708.6199999992</v>
      </c>
    </row>
    <row r="2040" spans="1:5" ht="27.75" customHeight="1">
      <c r="A2040" s="922" t="s">
        <v>19377</v>
      </c>
      <c r="B2040" s="922" t="s">
        <v>19378</v>
      </c>
      <c r="C2040" s="925">
        <v>56000</v>
      </c>
      <c r="D2040" s="925">
        <v>0</v>
      </c>
      <c r="E2040" s="2702">
        <f t="shared" si="31"/>
        <v>2335708.6199999992</v>
      </c>
    </row>
    <row r="2041" spans="1:5" ht="27.75" customHeight="1">
      <c r="A2041" s="922" t="s">
        <v>19379</v>
      </c>
      <c r="B2041" s="922" t="s">
        <v>19380</v>
      </c>
      <c r="C2041" s="925">
        <v>44700</v>
      </c>
      <c r="D2041" s="925">
        <v>0</v>
      </c>
      <c r="E2041" s="2702">
        <f t="shared" si="31"/>
        <v>2380408.6199999992</v>
      </c>
    </row>
    <row r="2042" spans="1:5" ht="27.75" customHeight="1">
      <c r="A2042" s="922" t="s">
        <v>19381</v>
      </c>
      <c r="B2042" s="922" t="s">
        <v>19382</v>
      </c>
      <c r="C2042" s="925">
        <v>7200</v>
      </c>
      <c r="D2042" s="925">
        <v>0</v>
      </c>
      <c r="E2042" s="2702">
        <f t="shared" si="31"/>
        <v>2387608.6199999992</v>
      </c>
    </row>
    <row r="2043" spans="1:5" ht="27.75" customHeight="1">
      <c r="A2043" s="922" t="s">
        <v>19383</v>
      </c>
      <c r="B2043" s="922" t="s">
        <v>19384</v>
      </c>
      <c r="C2043" s="925">
        <v>44700</v>
      </c>
      <c r="D2043" s="925">
        <v>0</v>
      </c>
      <c r="E2043" s="2702">
        <f t="shared" si="31"/>
        <v>2432308.6199999992</v>
      </c>
    </row>
    <row r="2044" spans="1:5" ht="27.75" customHeight="1">
      <c r="A2044" s="922" t="s">
        <v>19385</v>
      </c>
      <c r="B2044" s="922" t="s">
        <v>19386</v>
      </c>
      <c r="C2044" s="925">
        <v>44700</v>
      </c>
      <c r="D2044" s="925">
        <v>0</v>
      </c>
      <c r="E2044" s="2702">
        <f t="shared" si="31"/>
        <v>2477008.6199999992</v>
      </c>
    </row>
    <row r="2045" spans="1:5" ht="27.75" customHeight="1">
      <c r="A2045" s="922" t="s">
        <v>19387</v>
      </c>
      <c r="B2045" s="922" t="s">
        <v>19388</v>
      </c>
      <c r="C2045" s="925">
        <v>20000</v>
      </c>
      <c r="D2045" s="925">
        <v>0</v>
      </c>
      <c r="E2045" s="2702">
        <f t="shared" si="31"/>
        <v>2497008.6199999992</v>
      </c>
    </row>
    <row r="2046" spans="1:5" ht="27.75" customHeight="1">
      <c r="A2046" s="922" t="s">
        <v>19389</v>
      </c>
      <c r="B2046" s="922" t="s">
        <v>19388</v>
      </c>
      <c r="C2046" s="925">
        <v>20000</v>
      </c>
      <c r="D2046" s="925">
        <v>0</v>
      </c>
      <c r="E2046" s="2702">
        <f t="shared" si="31"/>
        <v>2517008.6199999992</v>
      </c>
    </row>
    <row r="2047" spans="1:5" ht="27.75" customHeight="1">
      <c r="A2047" s="922" t="s">
        <v>19390</v>
      </c>
      <c r="B2047" s="922" t="s">
        <v>19388</v>
      </c>
      <c r="C2047" s="925">
        <v>4700</v>
      </c>
      <c r="D2047" s="925">
        <v>0</v>
      </c>
      <c r="E2047" s="2702">
        <f t="shared" si="31"/>
        <v>2521708.6199999992</v>
      </c>
    </row>
    <row r="2048" spans="1:5" ht="27.75" customHeight="1">
      <c r="A2048" s="922" t="s">
        <v>19391</v>
      </c>
      <c r="B2048" s="922" t="s">
        <v>19392</v>
      </c>
      <c r="C2048" s="925">
        <v>7200</v>
      </c>
      <c r="D2048" s="925">
        <v>0</v>
      </c>
      <c r="E2048" s="2702">
        <f t="shared" si="31"/>
        <v>2528908.6199999992</v>
      </c>
    </row>
    <row r="2049" spans="1:5" ht="27.75" customHeight="1">
      <c r="A2049" s="922" t="s">
        <v>19393</v>
      </c>
      <c r="B2049" s="922" t="s">
        <v>19394</v>
      </c>
      <c r="C2049" s="925">
        <v>44700</v>
      </c>
      <c r="D2049" s="925">
        <v>0</v>
      </c>
      <c r="E2049" s="2702">
        <f t="shared" si="31"/>
        <v>2573608.6199999992</v>
      </c>
    </row>
    <row r="2050" spans="1:5" ht="27.75" customHeight="1">
      <c r="A2050" s="922" t="s">
        <v>19395</v>
      </c>
      <c r="B2050" s="922" t="s">
        <v>8336</v>
      </c>
      <c r="C2050" s="925">
        <v>0</v>
      </c>
      <c r="D2050" s="925">
        <v>550</v>
      </c>
      <c r="E2050" s="2702">
        <f t="shared" si="31"/>
        <v>2573058.6199999992</v>
      </c>
    </row>
    <row r="2051" spans="1:5" ht="27.75" customHeight="1">
      <c r="A2051" s="944" t="s">
        <v>19515</v>
      </c>
      <c r="B2051" s="944" t="s">
        <v>19516</v>
      </c>
      <c r="C2051" s="925">
        <v>44700</v>
      </c>
      <c r="D2051" s="925">
        <v>0</v>
      </c>
      <c r="E2051" s="2702">
        <f t="shared" si="31"/>
        <v>2617758.6199999992</v>
      </c>
    </row>
    <row r="2052" spans="1:5" ht="27.75" customHeight="1">
      <c r="A2052" s="944" t="s">
        <v>19517</v>
      </c>
      <c r="B2052" s="944" t="s">
        <v>19518</v>
      </c>
      <c r="C2052" s="925">
        <v>44700</v>
      </c>
      <c r="D2052" s="925">
        <v>0</v>
      </c>
      <c r="E2052" s="2702">
        <f t="shared" si="31"/>
        <v>2662458.6199999992</v>
      </c>
    </row>
    <row r="2053" spans="1:5" ht="27.75" customHeight="1">
      <c r="A2053" s="944" t="s">
        <v>19519</v>
      </c>
      <c r="B2053" s="944" t="s">
        <v>19520</v>
      </c>
      <c r="C2053" s="925">
        <v>89400</v>
      </c>
      <c r="D2053" s="925">
        <v>0</v>
      </c>
      <c r="E2053" s="2702">
        <f t="shared" ref="E2053:E2116" si="32">E2052-D2053+C2053</f>
        <v>2751858.6199999992</v>
      </c>
    </row>
    <row r="2054" spans="1:5" ht="27.75" customHeight="1">
      <c r="A2054" s="944" t="s">
        <v>19521</v>
      </c>
      <c r="B2054" s="944" t="s">
        <v>19522</v>
      </c>
      <c r="C2054" s="925">
        <v>7000</v>
      </c>
      <c r="D2054" s="925">
        <v>0</v>
      </c>
      <c r="E2054" s="2702">
        <f t="shared" si="32"/>
        <v>2758858.6199999992</v>
      </c>
    </row>
    <row r="2055" spans="1:5" ht="27.75" customHeight="1">
      <c r="A2055" s="922" t="s">
        <v>19523</v>
      </c>
      <c r="B2055" s="922" t="s">
        <v>19524</v>
      </c>
      <c r="C2055" s="925">
        <v>44700</v>
      </c>
      <c r="D2055" s="925">
        <v>0</v>
      </c>
      <c r="E2055" s="2702">
        <f t="shared" si="32"/>
        <v>2803558.6199999992</v>
      </c>
    </row>
    <row r="2056" spans="1:5" ht="27.75" customHeight="1">
      <c r="A2056" s="922" t="s">
        <v>19525</v>
      </c>
      <c r="B2056" s="922" t="s">
        <v>19526</v>
      </c>
      <c r="C2056" s="925">
        <v>89400</v>
      </c>
      <c r="D2056" s="925">
        <v>0</v>
      </c>
      <c r="E2056" s="2702">
        <f t="shared" si="32"/>
        <v>2892958.6199999992</v>
      </c>
    </row>
    <row r="2057" spans="1:5" ht="27.75" customHeight="1">
      <c r="A2057" s="922" t="s">
        <v>19527</v>
      </c>
      <c r="B2057" s="922" t="s">
        <v>19528</v>
      </c>
      <c r="C2057" s="925">
        <v>44700</v>
      </c>
      <c r="D2057" s="925">
        <v>0</v>
      </c>
      <c r="E2057" s="2702">
        <f t="shared" si="32"/>
        <v>2937658.6199999992</v>
      </c>
    </row>
    <row r="2058" spans="1:5" ht="27.75" customHeight="1">
      <c r="A2058" s="922" t="s">
        <v>19529</v>
      </c>
      <c r="B2058" s="922" t="s">
        <v>19530</v>
      </c>
      <c r="C2058" s="2723">
        <v>46000</v>
      </c>
      <c r="D2058" s="925">
        <v>0</v>
      </c>
      <c r="E2058" s="2702">
        <f t="shared" si="32"/>
        <v>2983658.6199999992</v>
      </c>
    </row>
    <row r="2059" spans="1:5" ht="27.75" customHeight="1">
      <c r="A2059" s="922" t="s">
        <v>19529</v>
      </c>
      <c r="B2059" s="922" t="s">
        <v>19531</v>
      </c>
      <c r="C2059" s="925">
        <v>23000</v>
      </c>
      <c r="D2059" s="925">
        <v>0</v>
      </c>
      <c r="E2059" s="2702">
        <f t="shared" si="32"/>
        <v>3006658.6199999992</v>
      </c>
    </row>
    <row r="2060" spans="1:5" ht="27.75" customHeight="1">
      <c r="A2060" s="922" t="s">
        <v>19529</v>
      </c>
      <c r="B2060" s="922" t="s">
        <v>19532</v>
      </c>
      <c r="C2060" s="925">
        <v>56000</v>
      </c>
      <c r="D2060" s="925">
        <v>0</v>
      </c>
      <c r="E2060" s="2702">
        <f t="shared" si="32"/>
        <v>3062658.6199999992</v>
      </c>
    </row>
    <row r="2061" spans="1:5" ht="27.75" customHeight="1">
      <c r="A2061" s="922" t="s">
        <v>19533</v>
      </c>
      <c r="B2061" s="922" t="s">
        <v>8336</v>
      </c>
      <c r="C2061" s="925">
        <v>0</v>
      </c>
      <c r="D2061" s="925">
        <v>450</v>
      </c>
      <c r="E2061" s="2702">
        <f t="shared" si="32"/>
        <v>3062208.6199999992</v>
      </c>
    </row>
    <row r="2062" spans="1:5" ht="27.75" customHeight="1">
      <c r="A2062" s="922" t="s">
        <v>19534</v>
      </c>
      <c r="B2062" s="922" t="s">
        <v>19535</v>
      </c>
      <c r="C2062" s="925">
        <v>0</v>
      </c>
      <c r="D2062" s="925">
        <v>200</v>
      </c>
      <c r="E2062" s="2702">
        <f t="shared" si="32"/>
        <v>3062008.6199999992</v>
      </c>
    </row>
    <row r="2063" spans="1:5" ht="27.75" customHeight="1">
      <c r="A2063" s="922" t="s">
        <v>19536</v>
      </c>
      <c r="B2063" s="922" t="s">
        <v>19537</v>
      </c>
      <c r="C2063" s="2723">
        <v>15000</v>
      </c>
      <c r="D2063" s="925">
        <v>0</v>
      </c>
      <c r="E2063" s="2702">
        <f t="shared" si="32"/>
        <v>3077008.6199999992</v>
      </c>
    </row>
    <row r="2064" spans="1:5" ht="27.75" customHeight="1">
      <c r="A2064" s="922" t="s">
        <v>19538</v>
      </c>
      <c r="B2064" s="922" t="s">
        <v>19539</v>
      </c>
      <c r="C2064" s="925">
        <v>44700</v>
      </c>
      <c r="D2064" s="925">
        <v>0</v>
      </c>
      <c r="E2064" s="2702">
        <f t="shared" si="32"/>
        <v>3121708.6199999992</v>
      </c>
    </row>
    <row r="2065" spans="1:5" ht="27.75" customHeight="1">
      <c r="A2065" s="922" t="s">
        <v>19540</v>
      </c>
      <c r="B2065" s="922" t="s">
        <v>19541</v>
      </c>
      <c r="C2065" s="925">
        <v>44700</v>
      </c>
      <c r="D2065" s="925">
        <v>0</v>
      </c>
      <c r="E2065" s="2702">
        <f t="shared" si="32"/>
        <v>3166408.6199999992</v>
      </c>
    </row>
    <row r="2066" spans="1:5" ht="27.75" customHeight="1">
      <c r="A2066" s="922" t="s">
        <v>19542</v>
      </c>
      <c r="B2066" s="922" t="s">
        <v>19543</v>
      </c>
      <c r="C2066" s="925">
        <v>23000</v>
      </c>
      <c r="D2066" s="925">
        <v>0</v>
      </c>
      <c r="E2066" s="2702">
        <f t="shared" si="32"/>
        <v>3189408.6199999992</v>
      </c>
    </row>
    <row r="2067" spans="1:5" ht="27.75" customHeight="1">
      <c r="A2067" s="922" t="s">
        <v>19544</v>
      </c>
      <c r="B2067" s="922" t="s">
        <v>19545</v>
      </c>
      <c r="C2067" s="925">
        <v>44700</v>
      </c>
      <c r="D2067" s="925">
        <v>0</v>
      </c>
      <c r="E2067" s="2702">
        <f t="shared" si="32"/>
        <v>3234108.6199999992</v>
      </c>
    </row>
    <row r="2068" spans="1:5" ht="27.75" customHeight="1">
      <c r="A2068" s="922" t="s">
        <v>19546</v>
      </c>
      <c r="B2068" s="922" t="s">
        <v>19547</v>
      </c>
      <c r="C2068" s="925">
        <v>44700</v>
      </c>
      <c r="D2068" s="925">
        <v>0</v>
      </c>
      <c r="E2068" s="2702">
        <f t="shared" si="32"/>
        <v>3278808.6199999992</v>
      </c>
    </row>
    <row r="2069" spans="1:5" ht="27.75" customHeight="1">
      <c r="A2069" s="922" t="s">
        <v>19548</v>
      </c>
      <c r="B2069" s="922" t="s">
        <v>8478</v>
      </c>
      <c r="C2069" s="925">
        <v>0</v>
      </c>
      <c r="D2069" s="925">
        <v>12.69</v>
      </c>
      <c r="E2069" s="2702">
        <f t="shared" si="32"/>
        <v>3278795.9299999992</v>
      </c>
    </row>
    <row r="2070" spans="1:5" ht="27.75" customHeight="1">
      <c r="A2070" s="922" t="s">
        <v>19549</v>
      </c>
      <c r="B2070" s="922" t="s">
        <v>19550</v>
      </c>
      <c r="C2070" s="925">
        <v>44700</v>
      </c>
      <c r="D2070" s="925">
        <v>0</v>
      </c>
      <c r="E2070" s="2702">
        <f t="shared" si="32"/>
        <v>3323495.9299999992</v>
      </c>
    </row>
    <row r="2071" spans="1:5" ht="27.75" customHeight="1">
      <c r="A2071" s="922" t="s">
        <v>19551</v>
      </c>
      <c r="B2071" s="922" t="s">
        <v>19552</v>
      </c>
      <c r="C2071" s="925">
        <v>44700</v>
      </c>
      <c r="D2071" s="925">
        <v>0</v>
      </c>
      <c r="E2071" s="2702">
        <f t="shared" si="32"/>
        <v>3368195.9299999992</v>
      </c>
    </row>
    <row r="2072" spans="1:5" ht="27.75" customHeight="1">
      <c r="A2072" s="922" t="s">
        <v>19553</v>
      </c>
      <c r="B2072" s="922" t="s">
        <v>19554</v>
      </c>
      <c r="C2072" s="925">
        <v>44700</v>
      </c>
      <c r="D2072" s="925">
        <v>0</v>
      </c>
      <c r="E2072" s="2702">
        <f t="shared" si="32"/>
        <v>3412895.9299999992</v>
      </c>
    </row>
    <row r="2073" spans="1:5" ht="27.75" customHeight="1">
      <c r="A2073" s="922" t="s">
        <v>19555</v>
      </c>
      <c r="B2073" s="922" t="s">
        <v>8336</v>
      </c>
      <c r="C2073" s="925">
        <v>0</v>
      </c>
      <c r="D2073" s="925">
        <v>450</v>
      </c>
      <c r="E2073" s="2702">
        <f t="shared" si="32"/>
        <v>3412445.9299999992</v>
      </c>
    </row>
    <row r="2074" spans="1:5" ht="27.75" customHeight="1">
      <c r="A2074" s="922" t="s">
        <v>19556</v>
      </c>
      <c r="B2074" s="922" t="s">
        <v>19557</v>
      </c>
      <c r="C2074" s="2723">
        <v>42000</v>
      </c>
      <c r="D2074" s="925">
        <v>0</v>
      </c>
      <c r="E2074" s="2702">
        <f t="shared" si="32"/>
        <v>3454445.9299999992</v>
      </c>
    </row>
    <row r="2075" spans="1:5" ht="27.75" customHeight="1">
      <c r="A2075" s="922" t="s">
        <v>19558</v>
      </c>
      <c r="B2075" s="922" t="s">
        <v>19559</v>
      </c>
      <c r="C2075" s="925">
        <v>134100</v>
      </c>
      <c r="D2075" s="925">
        <v>0</v>
      </c>
      <c r="E2075" s="2702">
        <f t="shared" si="32"/>
        <v>3588545.9299999992</v>
      </c>
    </row>
    <row r="2076" spans="1:5" ht="27.75" customHeight="1">
      <c r="A2076" s="922" t="s">
        <v>19560</v>
      </c>
      <c r="B2076" s="922" t="s">
        <v>19386</v>
      </c>
      <c r="C2076" s="925">
        <v>56000</v>
      </c>
      <c r="D2076" s="925">
        <v>0</v>
      </c>
      <c r="E2076" s="2702">
        <f t="shared" si="32"/>
        <v>3644545.9299999992</v>
      </c>
    </row>
    <row r="2077" spans="1:5" ht="27.75" customHeight="1">
      <c r="A2077" s="922" t="s">
        <v>19561</v>
      </c>
      <c r="B2077" s="922" t="s">
        <v>19562</v>
      </c>
      <c r="C2077" s="925">
        <v>23000</v>
      </c>
      <c r="D2077" s="925">
        <v>0</v>
      </c>
      <c r="E2077" s="2702">
        <f t="shared" si="32"/>
        <v>3667545.9299999992</v>
      </c>
    </row>
    <row r="2078" spans="1:5" ht="27.75" customHeight="1">
      <c r="A2078" s="922" t="s">
        <v>19563</v>
      </c>
      <c r="B2078" s="922" t="s">
        <v>19564</v>
      </c>
      <c r="C2078" s="925">
        <v>44700</v>
      </c>
      <c r="D2078" s="925">
        <v>0</v>
      </c>
      <c r="E2078" s="2702">
        <f t="shared" si="32"/>
        <v>3712245.9299999992</v>
      </c>
    </row>
    <row r="2079" spans="1:5" ht="27.75" customHeight="1">
      <c r="A2079" s="922" t="s">
        <v>19565</v>
      </c>
      <c r="B2079" s="922" t="s">
        <v>8336</v>
      </c>
      <c r="C2079" s="925">
        <v>0</v>
      </c>
      <c r="D2079" s="925">
        <v>250</v>
      </c>
      <c r="E2079" s="2702">
        <f t="shared" si="32"/>
        <v>3711995.9299999992</v>
      </c>
    </row>
    <row r="2080" spans="1:5" ht="27.75" customHeight="1">
      <c r="A2080" s="922" t="s">
        <v>19566</v>
      </c>
      <c r="B2080" s="922" t="s">
        <v>19567</v>
      </c>
      <c r="C2080" s="925">
        <v>56000</v>
      </c>
      <c r="D2080" s="925">
        <v>0</v>
      </c>
      <c r="E2080" s="2702">
        <f t="shared" si="32"/>
        <v>3767995.9299999992</v>
      </c>
    </row>
    <row r="2081" spans="1:5" ht="27.75" customHeight="1">
      <c r="A2081" s="922" t="s">
        <v>19568</v>
      </c>
      <c r="B2081" s="922" t="s">
        <v>19569</v>
      </c>
      <c r="C2081" s="925">
        <v>0</v>
      </c>
      <c r="D2081" s="925">
        <v>295000</v>
      </c>
      <c r="E2081" s="2702">
        <f t="shared" si="32"/>
        <v>3472995.9299999992</v>
      </c>
    </row>
    <row r="2082" spans="1:5" ht="27.75" customHeight="1">
      <c r="A2082" s="922" t="s">
        <v>19728</v>
      </c>
      <c r="B2082" s="922" t="s">
        <v>19729</v>
      </c>
      <c r="C2082" s="925">
        <v>89400</v>
      </c>
      <c r="D2082" s="925">
        <v>0</v>
      </c>
      <c r="E2082" s="2702">
        <f t="shared" si="32"/>
        <v>3562395.9299999992</v>
      </c>
    </row>
    <row r="2083" spans="1:5" ht="27.75" customHeight="1">
      <c r="A2083" s="922" t="s">
        <v>19730</v>
      </c>
      <c r="B2083" s="922" t="s">
        <v>19731</v>
      </c>
      <c r="C2083" s="925">
        <v>44700</v>
      </c>
      <c r="D2083" s="925">
        <v>0</v>
      </c>
      <c r="E2083" s="2702">
        <f t="shared" si="32"/>
        <v>3607095.9299999992</v>
      </c>
    </row>
    <row r="2084" spans="1:5" ht="27.75" customHeight="1">
      <c r="A2084" s="922" t="s">
        <v>19732</v>
      </c>
      <c r="B2084" s="922" t="s">
        <v>19733</v>
      </c>
      <c r="C2084" s="925">
        <v>23000</v>
      </c>
      <c r="D2084" s="925">
        <v>0</v>
      </c>
      <c r="E2084" s="2702">
        <f t="shared" si="32"/>
        <v>3630095.9299999992</v>
      </c>
    </row>
    <row r="2085" spans="1:5" ht="27.75" customHeight="1">
      <c r="A2085" s="922" t="s">
        <v>19734</v>
      </c>
      <c r="B2085" s="922" t="s">
        <v>19735</v>
      </c>
      <c r="C2085" s="925">
        <v>50500</v>
      </c>
      <c r="D2085" s="925">
        <v>0</v>
      </c>
      <c r="E2085" s="2702">
        <f t="shared" si="32"/>
        <v>3680595.9299999992</v>
      </c>
    </row>
    <row r="2086" spans="1:5" ht="27.75" customHeight="1">
      <c r="A2086" s="922" t="s">
        <v>19736</v>
      </c>
      <c r="B2086" s="922" t="s">
        <v>19737</v>
      </c>
      <c r="C2086" s="2723">
        <v>20000</v>
      </c>
      <c r="D2086" s="925">
        <v>0</v>
      </c>
      <c r="E2086" s="2704">
        <f t="shared" si="32"/>
        <v>3700595.9299999992</v>
      </c>
    </row>
    <row r="2087" spans="1:5" ht="27.75" customHeight="1">
      <c r="A2087" s="922" t="s">
        <v>19738</v>
      </c>
      <c r="B2087" s="922" t="s">
        <v>19739</v>
      </c>
      <c r="C2087" s="925">
        <v>23000</v>
      </c>
      <c r="D2087" s="925">
        <v>0</v>
      </c>
      <c r="E2087" s="2702">
        <f t="shared" si="32"/>
        <v>3723595.9299999992</v>
      </c>
    </row>
    <row r="2088" spans="1:5" ht="27.75" customHeight="1">
      <c r="A2088" s="922" t="s">
        <v>19740</v>
      </c>
      <c r="B2088" s="922" t="s">
        <v>8336</v>
      </c>
      <c r="C2088" s="925">
        <v>0</v>
      </c>
      <c r="D2088" s="925">
        <v>350</v>
      </c>
      <c r="E2088" s="2702">
        <f t="shared" si="32"/>
        <v>3723245.9299999992</v>
      </c>
    </row>
    <row r="2089" spans="1:5" ht="27.75" customHeight="1">
      <c r="A2089" s="922" t="s">
        <v>19880</v>
      </c>
      <c r="B2089" s="922" t="s">
        <v>19881</v>
      </c>
      <c r="C2089" s="925">
        <v>100700</v>
      </c>
      <c r="D2089" s="925">
        <v>0</v>
      </c>
      <c r="E2089" s="2702">
        <f t="shared" si="32"/>
        <v>3823945.9299999992</v>
      </c>
    </row>
    <row r="2090" spans="1:5" ht="27.75" customHeight="1">
      <c r="A2090" s="922" t="s">
        <v>19882</v>
      </c>
      <c r="B2090" s="922" t="s">
        <v>19883</v>
      </c>
      <c r="C2090" s="925">
        <v>23000</v>
      </c>
      <c r="D2090" s="925">
        <v>0</v>
      </c>
      <c r="E2090" s="2702">
        <f t="shared" si="32"/>
        <v>3846945.9299999992</v>
      </c>
    </row>
    <row r="2091" spans="1:5" ht="27.75" customHeight="1">
      <c r="A2091" s="922" t="s">
        <v>19884</v>
      </c>
      <c r="B2091" s="922" t="s">
        <v>19885</v>
      </c>
      <c r="C2091" s="925">
        <v>23000</v>
      </c>
      <c r="D2091" s="925">
        <v>0</v>
      </c>
      <c r="E2091" s="2702">
        <f t="shared" si="32"/>
        <v>3869945.9299999992</v>
      </c>
    </row>
    <row r="2092" spans="1:5" ht="27.75" customHeight="1">
      <c r="A2092" s="922" t="s">
        <v>19886</v>
      </c>
      <c r="B2092" s="922" t="s">
        <v>19887</v>
      </c>
      <c r="C2092" s="925">
        <v>56000</v>
      </c>
      <c r="D2092" s="925">
        <v>0</v>
      </c>
      <c r="E2092" s="2702">
        <f t="shared" si="32"/>
        <v>3925945.9299999992</v>
      </c>
    </row>
    <row r="2093" spans="1:5" ht="27.75" customHeight="1">
      <c r="A2093" s="922" t="s">
        <v>19888</v>
      </c>
      <c r="B2093" s="922" t="s">
        <v>19889</v>
      </c>
      <c r="C2093" s="925">
        <v>44700</v>
      </c>
      <c r="D2093" s="925">
        <v>0</v>
      </c>
      <c r="E2093" s="2702">
        <f t="shared" si="32"/>
        <v>3970645.9299999992</v>
      </c>
    </row>
    <row r="2094" spans="1:5" ht="27.75" customHeight="1">
      <c r="A2094" s="922" t="s">
        <v>19890</v>
      </c>
      <c r="B2094" s="922" t="s">
        <v>19891</v>
      </c>
      <c r="C2094" s="925">
        <v>23000</v>
      </c>
      <c r="D2094" s="925">
        <v>0</v>
      </c>
      <c r="E2094" s="2702">
        <f t="shared" si="32"/>
        <v>3993645.9299999992</v>
      </c>
    </row>
    <row r="2095" spans="1:5" ht="27.75" customHeight="1">
      <c r="A2095" s="922" t="s">
        <v>19892</v>
      </c>
      <c r="B2095" s="922" t="s">
        <v>19893</v>
      </c>
      <c r="C2095" s="925">
        <v>56000</v>
      </c>
      <c r="D2095" s="925">
        <v>0</v>
      </c>
      <c r="E2095" s="2702">
        <f t="shared" si="32"/>
        <v>4049645.9299999992</v>
      </c>
    </row>
    <row r="2096" spans="1:5" ht="27.75" customHeight="1">
      <c r="A2096" s="922" t="s">
        <v>19778</v>
      </c>
      <c r="B2096" s="922" t="s">
        <v>19894</v>
      </c>
      <c r="C2096" s="925">
        <v>0</v>
      </c>
      <c r="D2096" s="925">
        <v>1329270</v>
      </c>
      <c r="E2096" s="2702">
        <f t="shared" si="32"/>
        <v>2720375.9299999992</v>
      </c>
    </row>
    <row r="2097" spans="1:5" ht="27.75" customHeight="1">
      <c r="A2097" s="922" t="s">
        <v>19778</v>
      </c>
      <c r="B2097" s="922" t="s">
        <v>19895</v>
      </c>
      <c r="C2097" s="925">
        <v>0</v>
      </c>
      <c r="D2097" s="925">
        <v>1401840</v>
      </c>
      <c r="E2097" s="2702">
        <f t="shared" si="32"/>
        <v>1318535.9299999992</v>
      </c>
    </row>
    <row r="2098" spans="1:5" ht="27.75" customHeight="1">
      <c r="A2098" s="922" t="s">
        <v>19778</v>
      </c>
      <c r="B2098" s="922" t="s">
        <v>19896</v>
      </c>
      <c r="C2098" s="925">
        <v>0</v>
      </c>
      <c r="D2098" s="925">
        <v>11300</v>
      </c>
      <c r="E2098" s="2702">
        <f t="shared" si="32"/>
        <v>1307235.9299999992</v>
      </c>
    </row>
    <row r="2099" spans="1:5" ht="27.75" customHeight="1">
      <c r="A2099" s="922" t="s">
        <v>19778</v>
      </c>
      <c r="B2099" s="922" t="s">
        <v>19785</v>
      </c>
      <c r="C2099" s="925">
        <v>250000</v>
      </c>
      <c r="D2099" s="925">
        <v>0</v>
      </c>
      <c r="E2099" s="2702">
        <f t="shared" si="32"/>
        <v>1557235.9299999992</v>
      </c>
    </row>
    <row r="2100" spans="1:5" ht="27.75" customHeight="1">
      <c r="A2100" s="922" t="s">
        <v>19897</v>
      </c>
      <c r="B2100" s="922" t="s">
        <v>19898</v>
      </c>
      <c r="C2100" s="925">
        <v>56000</v>
      </c>
      <c r="D2100" s="925">
        <v>0</v>
      </c>
      <c r="E2100" s="2702">
        <f t="shared" si="32"/>
        <v>1613235.9299999992</v>
      </c>
    </row>
    <row r="2101" spans="1:5" ht="27.75" customHeight="1">
      <c r="A2101" s="922" t="s">
        <v>19899</v>
      </c>
      <c r="B2101" s="922" t="s">
        <v>19900</v>
      </c>
      <c r="C2101" s="925">
        <v>56000</v>
      </c>
      <c r="D2101" s="925">
        <v>0</v>
      </c>
      <c r="E2101" s="2702">
        <f t="shared" si="32"/>
        <v>1669235.9299999992</v>
      </c>
    </row>
    <row r="2102" spans="1:5" ht="27.75" customHeight="1">
      <c r="A2102" s="922" t="s">
        <v>19901</v>
      </c>
      <c r="B2102" s="922" t="s">
        <v>19902</v>
      </c>
      <c r="C2102" s="925">
        <v>56000</v>
      </c>
      <c r="D2102" s="925">
        <v>0</v>
      </c>
      <c r="E2102" s="2702">
        <f t="shared" si="32"/>
        <v>1725235.9299999992</v>
      </c>
    </row>
    <row r="2103" spans="1:5" ht="27.75" customHeight="1">
      <c r="A2103" s="922" t="s">
        <v>19903</v>
      </c>
      <c r="B2103" s="922" t="s">
        <v>8336</v>
      </c>
      <c r="C2103" s="925">
        <v>0</v>
      </c>
      <c r="D2103" s="925">
        <v>500</v>
      </c>
      <c r="E2103" s="2702">
        <f t="shared" si="32"/>
        <v>1724735.9299999992</v>
      </c>
    </row>
    <row r="2104" spans="1:5" ht="27.75" customHeight="1">
      <c r="A2104" s="922" t="s">
        <v>19904</v>
      </c>
      <c r="B2104" s="922" t="s">
        <v>19905</v>
      </c>
      <c r="C2104" s="925">
        <v>0</v>
      </c>
      <c r="D2104" s="925">
        <v>140</v>
      </c>
      <c r="E2104" s="2702">
        <f t="shared" si="32"/>
        <v>1724595.9299999992</v>
      </c>
    </row>
    <row r="2105" spans="1:5" ht="27.75" customHeight="1">
      <c r="A2105" s="922" t="s">
        <v>19906</v>
      </c>
      <c r="B2105" s="922" t="s">
        <v>19907</v>
      </c>
      <c r="C2105" s="925">
        <v>44700</v>
      </c>
      <c r="D2105" s="925">
        <v>0</v>
      </c>
      <c r="E2105" s="2702">
        <f t="shared" si="32"/>
        <v>1769295.9299999992</v>
      </c>
    </row>
    <row r="2106" spans="1:5" ht="27.75" customHeight="1">
      <c r="A2106" s="922" t="s">
        <v>19908</v>
      </c>
      <c r="B2106" s="922" t="s">
        <v>19909</v>
      </c>
      <c r="C2106" s="925">
        <v>56000</v>
      </c>
      <c r="D2106" s="925">
        <v>0</v>
      </c>
      <c r="E2106" s="2702">
        <f t="shared" si="32"/>
        <v>1825295.9299999992</v>
      </c>
    </row>
    <row r="2107" spans="1:5" ht="27.75" customHeight="1">
      <c r="A2107" s="922" t="s">
        <v>19910</v>
      </c>
      <c r="B2107" s="922" t="s">
        <v>19911</v>
      </c>
      <c r="C2107" s="925">
        <v>23000</v>
      </c>
      <c r="D2107" s="925">
        <v>0</v>
      </c>
      <c r="E2107" s="2702">
        <f t="shared" si="32"/>
        <v>1848295.9299999992</v>
      </c>
    </row>
    <row r="2108" spans="1:5" ht="27.75" customHeight="1">
      <c r="A2108" s="922" t="s">
        <v>19912</v>
      </c>
      <c r="B2108" s="922" t="s">
        <v>19913</v>
      </c>
      <c r="C2108" s="925">
        <v>56000</v>
      </c>
      <c r="D2108" s="925">
        <v>0</v>
      </c>
      <c r="E2108" s="2702">
        <f t="shared" si="32"/>
        <v>1904295.9299999992</v>
      </c>
    </row>
    <row r="2109" spans="1:5" ht="27.75" customHeight="1">
      <c r="A2109" s="922" t="s">
        <v>19914</v>
      </c>
      <c r="B2109" s="922" t="s">
        <v>19915</v>
      </c>
      <c r="C2109" s="925">
        <v>23000</v>
      </c>
      <c r="D2109" s="925">
        <v>0</v>
      </c>
      <c r="E2109" s="2702">
        <f t="shared" si="32"/>
        <v>1927295.9299999992</v>
      </c>
    </row>
    <row r="2110" spans="1:5" s="954" customFormat="1" ht="27.75" customHeight="1">
      <c r="A2110" s="953" t="s">
        <v>19916</v>
      </c>
      <c r="B2110" s="953" t="s">
        <v>19917</v>
      </c>
      <c r="C2110" s="2729">
        <v>14400</v>
      </c>
      <c r="D2110" s="2729">
        <v>0</v>
      </c>
      <c r="E2110" s="2706">
        <f t="shared" si="32"/>
        <v>1941695.9299999992</v>
      </c>
    </row>
    <row r="2111" spans="1:5" ht="27.75" customHeight="1">
      <c r="A2111" s="922" t="s">
        <v>19918</v>
      </c>
      <c r="B2111" s="922" t="s">
        <v>19919</v>
      </c>
      <c r="C2111" s="925">
        <v>56000</v>
      </c>
      <c r="D2111" s="925">
        <v>0</v>
      </c>
      <c r="E2111" s="2702">
        <f t="shared" si="32"/>
        <v>1997695.9299999992</v>
      </c>
    </row>
    <row r="2112" spans="1:5" ht="27.75" customHeight="1">
      <c r="A2112" s="922" t="s">
        <v>19920</v>
      </c>
      <c r="B2112" s="922" t="s">
        <v>19921</v>
      </c>
      <c r="C2112" s="925">
        <v>100700</v>
      </c>
      <c r="D2112" s="925">
        <v>0</v>
      </c>
      <c r="E2112" s="2702">
        <f t="shared" si="32"/>
        <v>2098395.9299999992</v>
      </c>
    </row>
    <row r="2113" spans="1:5" ht="27.75" customHeight="1">
      <c r="A2113" s="922" t="s">
        <v>19922</v>
      </c>
      <c r="B2113" s="922" t="s">
        <v>19923</v>
      </c>
      <c r="C2113" s="925">
        <v>44700</v>
      </c>
      <c r="D2113" s="925">
        <v>0</v>
      </c>
      <c r="E2113" s="2702">
        <f t="shared" si="32"/>
        <v>2143095.9299999992</v>
      </c>
    </row>
    <row r="2114" spans="1:5" ht="27.75" customHeight="1">
      <c r="A2114" s="922" t="s">
        <v>19924</v>
      </c>
      <c r="B2114" s="922" t="s">
        <v>19925</v>
      </c>
      <c r="C2114" s="925">
        <v>56000</v>
      </c>
      <c r="D2114" s="925">
        <v>0</v>
      </c>
      <c r="E2114" s="2702">
        <f t="shared" si="32"/>
        <v>2199095.9299999992</v>
      </c>
    </row>
    <row r="2115" spans="1:5" ht="27.75" customHeight="1">
      <c r="A2115" s="922" t="s">
        <v>19926</v>
      </c>
      <c r="B2115" s="922" t="s">
        <v>19927</v>
      </c>
      <c r="C2115" s="925">
        <v>56000</v>
      </c>
      <c r="D2115" s="925">
        <v>0</v>
      </c>
      <c r="E2115" s="2702">
        <f t="shared" si="32"/>
        <v>2255095.9299999992</v>
      </c>
    </row>
    <row r="2116" spans="1:5" ht="27.75" customHeight="1">
      <c r="A2116" s="922" t="s">
        <v>19928</v>
      </c>
      <c r="B2116" s="922" t="s">
        <v>19929</v>
      </c>
      <c r="C2116" s="925">
        <v>56000</v>
      </c>
      <c r="D2116" s="925">
        <v>0</v>
      </c>
      <c r="E2116" s="2702">
        <f t="shared" si="32"/>
        <v>2311095.9299999992</v>
      </c>
    </row>
    <row r="2117" spans="1:5" ht="27.75" customHeight="1">
      <c r="A2117" s="922" t="s">
        <v>19833</v>
      </c>
      <c r="B2117" s="922" t="s">
        <v>19930</v>
      </c>
      <c r="C2117" s="925">
        <v>0</v>
      </c>
      <c r="D2117" s="925">
        <v>56000</v>
      </c>
      <c r="E2117" s="2702">
        <f t="shared" ref="E2117:E2180" si="33">E2116-D2117+C2117</f>
        <v>2255095.9299999992</v>
      </c>
    </row>
    <row r="2118" spans="1:5" ht="27.75" customHeight="1">
      <c r="A2118" s="922" t="s">
        <v>19833</v>
      </c>
      <c r="B2118" s="922" t="s">
        <v>19931</v>
      </c>
      <c r="C2118" s="925">
        <v>0</v>
      </c>
      <c r="D2118" s="925">
        <v>53.75</v>
      </c>
      <c r="E2118" s="2702">
        <f t="shared" si="33"/>
        <v>2255042.1799999992</v>
      </c>
    </row>
    <row r="2119" spans="1:5" ht="27.75" customHeight="1">
      <c r="A2119" s="922" t="s">
        <v>19833</v>
      </c>
      <c r="B2119" s="922" t="s">
        <v>19932</v>
      </c>
      <c r="C2119" s="925">
        <v>0</v>
      </c>
      <c r="D2119" s="925">
        <v>44700</v>
      </c>
      <c r="E2119" s="2702">
        <f t="shared" si="33"/>
        <v>2210342.1799999992</v>
      </c>
    </row>
    <row r="2120" spans="1:5" ht="27.75" customHeight="1">
      <c r="A2120" s="922" t="s">
        <v>19833</v>
      </c>
      <c r="B2120" s="922" t="s">
        <v>19933</v>
      </c>
      <c r="C2120" s="925">
        <v>0</v>
      </c>
      <c r="D2120" s="925">
        <v>26.88</v>
      </c>
      <c r="E2120" s="2702">
        <f t="shared" si="33"/>
        <v>2210315.2999999993</v>
      </c>
    </row>
    <row r="2121" spans="1:5" ht="27.75" customHeight="1">
      <c r="A2121" s="922" t="s">
        <v>19833</v>
      </c>
      <c r="B2121" s="922" t="s">
        <v>19934</v>
      </c>
      <c r="C2121" s="925">
        <v>0</v>
      </c>
      <c r="D2121" s="925">
        <v>44700</v>
      </c>
      <c r="E2121" s="2702">
        <f t="shared" si="33"/>
        <v>2165615.2999999993</v>
      </c>
    </row>
    <row r="2122" spans="1:5" ht="27.75" customHeight="1">
      <c r="A2122" s="922" t="s">
        <v>19833</v>
      </c>
      <c r="B2122" s="922" t="s">
        <v>19085</v>
      </c>
      <c r="C2122" s="925">
        <v>0</v>
      </c>
      <c r="D2122" s="925">
        <v>26.88</v>
      </c>
      <c r="E2122" s="2702">
        <f t="shared" si="33"/>
        <v>2165588.4199999995</v>
      </c>
    </row>
    <row r="2123" spans="1:5" ht="27.75" customHeight="1">
      <c r="A2123" s="922" t="s">
        <v>19833</v>
      </c>
      <c r="B2123" s="922" t="s">
        <v>19935</v>
      </c>
      <c r="C2123" s="925">
        <v>0</v>
      </c>
      <c r="D2123" s="925">
        <v>44700</v>
      </c>
      <c r="E2123" s="2702">
        <f t="shared" si="33"/>
        <v>2120888.4199999995</v>
      </c>
    </row>
    <row r="2124" spans="1:5" ht="27.75" customHeight="1">
      <c r="A2124" s="922" t="s">
        <v>19833</v>
      </c>
      <c r="B2124" s="922" t="s">
        <v>19936</v>
      </c>
      <c r="C2124" s="925">
        <v>0</v>
      </c>
      <c r="D2124" s="925">
        <v>26.88</v>
      </c>
      <c r="E2124" s="2702">
        <f t="shared" si="33"/>
        <v>2120861.5399999996</v>
      </c>
    </row>
    <row r="2125" spans="1:5" ht="27.75" customHeight="1">
      <c r="A2125" s="922" t="s">
        <v>19937</v>
      </c>
      <c r="B2125" s="922" t="s">
        <v>19938</v>
      </c>
      <c r="C2125" s="925">
        <v>0</v>
      </c>
      <c r="D2125" s="925">
        <v>44700</v>
      </c>
      <c r="E2125" s="2702">
        <f t="shared" si="33"/>
        <v>2076161.5399999996</v>
      </c>
    </row>
    <row r="2126" spans="1:5" ht="27.75" customHeight="1">
      <c r="A2126" s="922" t="s">
        <v>19937</v>
      </c>
      <c r="B2126" s="922" t="s">
        <v>19939</v>
      </c>
      <c r="C2126" s="925">
        <v>0</v>
      </c>
      <c r="D2126" s="925">
        <v>26.88</v>
      </c>
      <c r="E2126" s="2702">
        <f t="shared" si="33"/>
        <v>2076134.6599999997</v>
      </c>
    </row>
    <row r="2127" spans="1:5" ht="27.75" customHeight="1">
      <c r="A2127" s="922" t="s">
        <v>19937</v>
      </c>
      <c r="B2127" s="922" t="s">
        <v>18180</v>
      </c>
      <c r="C2127" s="925">
        <v>0</v>
      </c>
      <c r="D2127" s="925">
        <v>53.75</v>
      </c>
      <c r="E2127" s="2702">
        <f t="shared" si="33"/>
        <v>2076080.9099999997</v>
      </c>
    </row>
    <row r="2128" spans="1:5" ht="27.75" customHeight="1">
      <c r="A2128" s="922" t="s">
        <v>19937</v>
      </c>
      <c r="B2128" s="922" t="s">
        <v>19940</v>
      </c>
      <c r="C2128" s="925">
        <v>0</v>
      </c>
      <c r="D2128" s="925">
        <v>89400</v>
      </c>
      <c r="E2128" s="2702">
        <f t="shared" si="33"/>
        <v>1986680.9099999997</v>
      </c>
    </row>
    <row r="2129" spans="1:5" ht="27.75" customHeight="1">
      <c r="A2129" s="922" t="s">
        <v>19937</v>
      </c>
      <c r="B2129" s="922" t="s">
        <v>19941</v>
      </c>
      <c r="C2129" s="925">
        <v>0</v>
      </c>
      <c r="D2129" s="925">
        <v>1338120</v>
      </c>
      <c r="E2129" s="2702">
        <f t="shared" si="33"/>
        <v>648560.90999999968</v>
      </c>
    </row>
    <row r="2130" spans="1:5" ht="27.75" customHeight="1">
      <c r="A2130" s="922" t="s">
        <v>19942</v>
      </c>
      <c r="B2130" s="922" t="s">
        <v>19943</v>
      </c>
      <c r="C2130" s="925">
        <v>48500</v>
      </c>
      <c r="D2130" s="925">
        <v>0</v>
      </c>
      <c r="E2130" s="2702">
        <f t="shared" si="33"/>
        <v>697060.90999999968</v>
      </c>
    </row>
    <row r="2131" spans="1:5" ht="27.75" customHeight="1">
      <c r="A2131" s="922" t="s">
        <v>19944</v>
      </c>
      <c r="B2131" s="922" t="s">
        <v>8478</v>
      </c>
      <c r="C2131" s="925">
        <v>0</v>
      </c>
      <c r="D2131" s="925">
        <v>5052.21</v>
      </c>
      <c r="E2131" s="2702">
        <f t="shared" si="33"/>
        <v>692008.69999999972</v>
      </c>
    </row>
    <row r="2132" spans="1:5" ht="27.75" customHeight="1">
      <c r="A2132" s="922" t="s">
        <v>19945</v>
      </c>
      <c r="B2132" s="922" t="s">
        <v>19946</v>
      </c>
      <c r="C2132" s="925">
        <v>56000</v>
      </c>
      <c r="D2132" s="925">
        <v>0</v>
      </c>
      <c r="E2132" s="2702">
        <f t="shared" si="33"/>
        <v>748008.69999999972</v>
      </c>
    </row>
    <row r="2133" spans="1:5" ht="27.75" customHeight="1">
      <c r="A2133" s="922" t="s">
        <v>19947</v>
      </c>
      <c r="B2133" s="922" t="s">
        <v>19948</v>
      </c>
      <c r="C2133" s="925">
        <v>56000</v>
      </c>
      <c r="D2133" s="925">
        <v>0</v>
      </c>
      <c r="E2133" s="2702">
        <f t="shared" si="33"/>
        <v>804008.69999999972</v>
      </c>
    </row>
    <row r="2134" spans="1:5" ht="27.75" customHeight="1">
      <c r="A2134" s="922" t="s">
        <v>19949</v>
      </c>
      <c r="B2134" s="922" t="s">
        <v>19950</v>
      </c>
      <c r="C2134" s="925">
        <v>0</v>
      </c>
      <c r="D2134" s="925">
        <v>134100</v>
      </c>
      <c r="E2134" s="2702">
        <f t="shared" si="33"/>
        <v>669908.69999999972</v>
      </c>
    </row>
    <row r="2135" spans="1:5" ht="27.75" customHeight="1">
      <c r="A2135" s="922" t="s">
        <v>19949</v>
      </c>
      <c r="B2135" s="922" t="s">
        <v>19951</v>
      </c>
      <c r="C2135" s="925">
        <v>0</v>
      </c>
      <c r="D2135" s="925">
        <v>21240</v>
      </c>
      <c r="E2135" s="2702">
        <f t="shared" si="33"/>
        <v>648668.69999999972</v>
      </c>
    </row>
    <row r="2136" spans="1:5" ht="27.75" customHeight="1">
      <c r="A2136" s="922" t="s">
        <v>19949</v>
      </c>
      <c r="B2136" s="922" t="s">
        <v>19952</v>
      </c>
      <c r="C2136" s="925">
        <v>0</v>
      </c>
      <c r="D2136" s="925">
        <v>21240</v>
      </c>
      <c r="E2136" s="2702">
        <f t="shared" si="33"/>
        <v>627428.69999999972</v>
      </c>
    </row>
    <row r="2137" spans="1:5" ht="27.75" customHeight="1">
      <c r="A2137" s="922" t="s">
        <v>19953</v>
      </c>
      <c r="B2137" s="922" t="s">
        <v>19954</v>
      </c>
      <c r="C2137" s="925">
        <v>145500</v>
      </c>
      <c r="D2137" s="925">
        <v>0</v>
      </c>
      <c r="E2137" s="2702">
        <f t="shared" si="33"/>
        <v>772928.69999999972</v>
      </c>
    </row>
    <row r="2138" spans="1:5" ht="27.75" customHeight="1">
      <c r="A2138" s="922" t="s">
        <v>19955</v>
      </c>
      <c r="B2138" s="922" t="s">
        <v>8336</v>
      </c>
      <c r="C2138" s="925">
        <v>0</v>
      </c>
      <c r="D2138" s="925">
        <v>800</v>
      </c>
      <c r="E2138" s="2702">
        <f t="shared" si="33"/>
        <v>772128.69999999972</v>
      </c>
    </row>
    <row r="2139" spans="1:5" ht="27.75" customHeight="1">
      <c r="A2139" s="922" t="s">
        <v>19956</v>
      </c>
      <c r="B2139" s="922" t="s">
        <v>19957</v>
      </c>
      <c r="C2139" s="925">
        <v>48500</v>
      </c>
      <c r="D2139" s="925">
        <v>0</v>
      </c>
      <c r="E2139" s="2702">
        <f t="shared" si="33"/>
        <v>820628.69999999972</v>
      </c>
    </row>
    <row r="2140" spans="1:5" ht="27.75" customHeight="1">
      <c r="A2140" s="922" t="s">
        <v>19958</v>
      </c>
      <c r="B2140" s="922" t="s">
        <v>19959</v>
      </c>
      <c r="C2140" s="925">
        <v>44700</v>
      </c>
      <c r="D2140" s="925">
        <v>0</v>
      </c>
      <c r="E2140" s="2702">
        <f t="shared" si="33"/>
        <v>865328.69999999972</v>
      </c>
    </row>
    <row r="2141" spans="1:5" ht="27.75" customHeight="1">
      <c r="A2141" s="922" t="s">
        <v>19960</v>
      </c>
      <c r="B2141" s="922" t="s">
        <v>19386</v>
      </c>
      <c r="C2141" s="925">
        <v>56000</v>
      </c>
      <c r="D2141" s="925">
        <v>0</v>
      </c>
      <c r="E2141" s="2702">
        <f t="shared" si="33"/>
        <v>921328.69999999972</v>
      </c>
    </row>
    <row r="2142" spans="1:5" ht="27.75" customHeight="1">
      <c r="A2142" s="922" t="s">
        <v>19961</v>
      </c>
      <c r="B2142" s="922" t="s">
        <v>19962</v>
      </c>
      <c r="C2142" s="925">
        <v>59000</v>
      </c>
      <c r="D2142" s="925">
        <v>0</v>
      </c>
      <c r="E2142" s="2702">
        <f t="shared" si="33"/>
        <v>980328.69999999972</v>
      </c>
    </row>
    <row r="2143" spans="1:5" ht="27.75" customHeight="1">
      <c r="A2143" s="922" t="s">
        <v>19963</v>
      </c>
      <c r="B2143" s="922" t="s">
        <v>19964</v>
      </c>
      <c r="C2143" s="925">
        <v>56000</v>
      </c>
      <c r="D2143" s="925">
        <v>0</v>
      </c>
      <c r="E2143" s="2702">
        <f t="shared" si="33"/>
        <v>1036328.6999999997</v>
      </c>
    </row>
    <row r="2144" spans="1:5" ht="27.75" customHeight="1">
      <c r="A2144" s="922" t="s">
        <v>19965</v>
      </c>
      <c r="B2144" s="922" t="s">
        <v>19966</v>
      </c>
      <c r="C2144" s="925">
        <v>145400</v>
      </c>
      <c r="D2144" s="925">
        <v>0</v>
      </c>
      <c r="E2144" s="2702">
        <f t="shared" si="33"/>
        <v>1181728.6999999997</v>
      </c>
    </row>
    <row r="2145" spans="1:5" ht="27.75" customHeight="1">
      <c r="A2145" s="922" t="s">
        <v>19967</v>
      </c>
      <c r="B2145" s="922" t="s">
        <v>19968</v>
      </c>
      <c r="C2145" s="925">
        <v>44700</v>
      </c>
      <c r="D2145" s="925">
        <v>0</v>
      </c>
      <c r="E2145" s="2702">
        <f t="shared" si="33"/>
        <v>1226428.6999999997</v>
      </c>
    </row>
    <row r="2146" spans="1:5" ht="27.75" customHeight="1">
      <c r="A2146" s="922" t="s">
        <v>19969</v>
      </c>
      <c r="B2146" s="922" t="s">
        <v>8336</v>
      </c>
      <c r="C2146" s="925">
        <v>0</v>
      </c>
      <c r="D2146" s="925">
        <v>350</v>
      </c>
      <c r="E2146" s="2702">
        <f t="shared" si="33"/>
        <v>1226078.6999999997</v>
      </c>
    </row>
    <row r="2147" spans="1:5" ht="27.75" customHeight="1">
      <c r="A2147" s="922" t="s">
        <v>20178</v>
      </c>
      <c r="B2147" s="922" t="s">
        <v>20179</v>
      </c>
      <c r="C2147" s="925">
        <v>145000</v>
      </c>
      <c r="D2147" s="925">
        <v>0</v>
      </c>
      <c r="E2147" s="2702">
        <f t="shared" si="33"/>
        <v>1371078.6999999997</v>
      </c>
    </row>
    <row r="2148" spans="1:5" ht="27.75" customHeight="1">
      <c r="A2148" s="922" t="s">
        <v>20180</v>
      </c>
      <c r="B2148" s="922" t="s">
        <v>20181</v>
      </c>
      <c r="C2148" s="925">
        <v>48500</v>
      </c>
      <c r="D2148" s="925">
        <v>0</v>
      </c>
      <c r="E2148" s="2702">
        <f t="shared" si="33"/>
        <v>1419578.6999999997</v>
      </c>
    </row>
    <row r="2149" spans="1:5" ht="27.75" customHeight="1">
      <c r="A2149" s="922" t="s">
        <v>20182</v>
      </c>
      <c r="B2149" s="922" t="s">
        <v>20183</v>
      </c>
      <c r="C2149" s="925">
        <v>500</v>
      </c>
      <c r="D2149" s="925">
        <v>0</v>
      </c>
      <c r="E2149" s="2702">
        <f t="shared" si="33"/>
        <v>1420078.6999999997</v>
      </c>
    </row>
    <row r="2150" spans="1:5" ht="27.75" customHeight="1">
      <c r="A2150" s="922" t="s">
        <v>20184</v>
      </c>
      <c r="B2150" s="922" t="s">
        <v>20185</v>
      </c>
      <c r="C2150" s="925">
        <v>48500</v>
      </c>
      <c r="D2150" s="925">
        <v>0</v>
      </c>
      <c r="E2150" s="2702">
        <f t="shared" si="33"/>
        <v>1468578.6999999997</v>
      </c>
    </row>
    <row r="2151" spans="1:5" ht="27.75" customHeight="1">
      <c r="A2151" s="922" t="s">
        <v>20186</v>
      </c>
      <c r="B2151" s="922" t="s">
        <v>20187</v>
      </c>
      <c r="C2151" s="925">
        <v>48500</v>
      </c>
      <c r="D2151" s="925">
        <v>0</v>
      </c>
      <c r="E2151" s="2702">
        <f t="shared" si="33"/>
        <v>1517078.6999999997</v>
      </c>
    </row>
    <row r="2152" spans="1:5" ht="27.75" customHeight="1">
      <c r="A2152" s="922" t="s">
        <v>20188</v>
      </c>
      <c r="B2152" s="922" t="s">
        <v>20189</v>
      </c>
      <c r="C2152" s="925">
        <v>97000</v>
      </c>
      <c r="D2152" s="925">
        <v>0</v>
      </c>
      <c r="E2152" s="2702">
        <f t="shared" si="33"/>
        <v>1614078.6999999997</v>
      </c>
    </row>
    <row r="2153" spans="1:5" ht="27.75" customHeight="1">
      <c r="A2153" s="922" t="s">
        <v>20190</v>
      </c>
      <c r="B2153" s="922" t="s">
        <v>20191</v>
      </c>
      <c r="C2153" s="925">
        <v>48500</v>
      </c>
      <c r="D2153" s="925">
        <v>0</v>
      </c>
      <c r="E2153" s="2702">
        <f t="shared" si="33"/>
        <v>1662578.6999999997</v>
      </c>
    </row>
    <row r="2154" spans="1:5" ht="27.75" customHeight="1">
      <c r="A2154" s="922" t="s">
        <v>20192</v>
      </c>
      <c r="B2154" s="922" t="s">
        <v>20193</v>
      </c>
      <c r="C2154" s="925">
        <v>44700</v>
      </c>
      <c r="D2154" s="925">
        <v>0</v>
      </c>
      <c r="E2154" s="2702">
        <f t="shared" si="33"/>
        <v>1707278.6999999997</v>
      </c>
    </row>
    <row r="2155" spans="1:5" ht="27.75" customHeight="1">
      <c r="A2155" s="922" t="s">
        <v>20194</v>
      </c>
      <c r="B2155" s="922" t="s">
        <v>20195</v>
      </c>
      <c r="C2155" s="925">
        <v>48500</v>
      </c>
      <c r="D2155" s="925">
        <v>0</v>
      </c>
      <c r="E2155" s="2702">
        <f t="shared" si="33"/>
        <v>1755778.6999999997</v>
      </c>
    </row>
    <row r="2156" spans="1:5" ht="27.75" customHeight="1">
      <c r="A2156" s="922" t="s">
        <v>20196</v>
      </c>
      <c r="B2156" s="922" t="s">
        <v>20197</v>
      </c>
      <c r="C2156" s="925">
        <v>48500</v>
      </c>
      <c r="D2156" s="925">
        <v>0</v>
      </c>
      <c r="E2156" s="2702">
        <f t="shared" si="33"/>
        <v>1804278.6999999997</v>
      </c>
    </row>
    <row r="2157" spans="1:5" ht="27.75" customHeight="1">
      <c r="A2157" s="922" t="s">
        <v>20198</v>
      </c>
      <c r="B2157" s="922" t="s">
        <v>20199</v>
      </c>
      <c r="C2157" s="925">
        <v>48500</v>
      </c>
      <c r="D2157" s="925">
        <v>0</v>
      </c>
      <c r="E2157" s="2702">
        <f t="shared" si="33"/>
        <v>1852778.6999999997</v>
      </c>
    </row>
    <row r="2158" spans="1:5" ht="27.75" customHeight="1">
      <c r="A2158" s="922" t="s">
        <v>20200</v>
      </c>
      <c r="B2158" s="922" t="s">
        <v>20201</v>
      </c>
      <c r="C2158" s="925">
        <v>97000</v>
      </c>
      <c r="D2158" s="925">
        <v>0</v>
      </c>
      <c r="E2158" s="2702">
        <f t="shared" si="33"/>
        <v>1949778.6999999997</v>
      </c>
    </row>
    <row r="2159" spans="1:5" ht="27.75" customHeight="1">
      <c r="A2159" s="922" t="s">
        <v>20202</v>
      </c>
      <c r="B2159" s="922" t="s">
        <v>8336</v>
      </c>
      <c r="C2159" s="925">
        <v>0</v>
      </c>
      <c r="D2159" s="925">
        <v>550</v>
      </c>
      <c r="E2159" s="2702">
        <f t="shared" si="33"/>
        <v>1949228.6999999997</v>
      </c>
    </row>
    <row r="2160" spans="1:5" ht="27.75" customHeight="1">
      <c r="A2160" s="922" t="s">
        <v>20203</v>
      </c>
      <c r="B2160" s="922" t="s">
        <v>20204</v>
      </c>
      <c r="C2160" s="925">
        <v>89400</v>
      </c>
      <c r="D2160" s="925">
        <v>0</v>
      </c>
      <c r="E2160" s="2702">
        <f t="shared" si="33"/>
        <v>2038628.6999999997</v>
      </c>
    </row>
    <row r="2161" spans="1:5" ht="27.75" customHeight="1">
      <c r="A2161" s="922" t="s">
        <v>20205</v>
      </c>
      <c r="B2161" s="922" t="s">
        <v>20206</v>
      </c>
      <c r="C2161" s="925">
        <v>44700</v>
      </c>
      <c r="D2161" s="925">
        <v>0</v>
      </c>
      <c r="E2161" s="2702">
        <f t="shared" si="33"/>
        <v>2083328.6999999997</v>
      </c>
    </row>
    <row r="2162" spans="1:5" ht="27.75" customHeight="1">
      <c r="A2162" s="922" t="s">
        <v>20207</v>
      </c>
      <c r="B2162" s="922" t="s">
        <v>20208</v>
      </c>
      <c r="C2162" s="925">
        <v>0</v>
      </c>
      <c r="D2162" s="925">
        <v>44700</v>
      </c>
      <c r="E2162" s="2702">
        <f t="shared" si="33"/>
        <v>2038628.6999999997</v>
      </c>
    </row>
    <row r="2163" spans="1:5" ht="27.75" customHeight="1">
      <c r="A2163" s="922" t="s">
        <v>20209</v>
      </c>
      <c r="B2163" s="922" t="s">
        <v>20210</v>
      </c>
      <c r="C2163" s="925">
        <v>44700</v>
      </c>
      <c r="D2163" s="925">
        <v>0</v>
      </c>
      <c r="E2163" s="2702">
        <f t="shared" si="33"/>
        <v>2083328.6999999997</v>
      </c>
    </row>
    <row r="2164" spans="1:5" ht="27.75" customHeight="1">
      <c r="A2164" s="922" t="s">
        <v>20211</v>
      </c>
      <c r="B2164" s="922" t="s">
        <v>20212</v>
      </c>
      <c r="C2164" s="925">
        <v>48500</v>
      </c>
      <c r="D2164" s="925">
        <v>0</v>
      </c>
      <c r="E2164" s="2702">
        <f t="shared" si="33"/>
        <v>2131828.6999999997</v>
      </c>
    </row>
    <row r="2165" spans="1:5" ht="27.75" customHeight="1">
      <c r="A2165" s="922" t="s">
        <v>20213</v>
      </c>
      <c r="B2165" s="922" t="s">
        <v>20214</v>
      </c>
      <c r="C2165" s="925">
        <v>48500</v>
      </c>
      <c r="D2165" s="925">
        <v>0</v>
      </c>
      <c r="E2165" s="2702">
        <f t="shared" si="33"/>
        <v>2180328.6999999997</v>
      </c>
    </row>
    <row r="2166" spans="1:5" ht="27.75" customHeight="1">
      <c r="A2166" s="922" t="s">
        <v>20215</v>
      </c>
      <c r="B2166" s="922" t="s">
        <v>20216</v>
      </c>
      <c r="C2166" s="925">
        <v>48500</v>
      </c>
      <c r="D2166" s="925">
        <v>0</v>
      </c>
      <c r="E2166" s="2702">
        <f t="shared" si="33"/>
        <v>2228828.6999999997</v>
      </c>
    </row>
    <row r="2167" spans="1:5" ht="27.75" customHeight="1">
      <c r="A2167" s="922" t="s">
        <v>20217</v>
      </c>
      <c r="B2167" s="922" t="s">
        <v>20218</v>
      </c>
      <c r="C2167" s="925">
        <v>23000</v>
      </c>
      <c r="D2167" s="925">
        <v>0</v>
      </c>
      <c r="E2167" s="2702">
        <f t="shared" si="33"/>
        <v>2251828.6999999997</v>
      </c>
    </row>
    <row r="2168" spans="1:5" ht="27.75" customHeight="1">
      <c r="A2168" s="922" t="s">
        <v>20219</v>
      </c>
      <c r="B2168" s="922" t="s">
        <v>20220</v>
      </c>
      <c r="C2168" s="925">
        <v>48500</v>
      </c>
      <c r="D2168" s="925">
        <v>0</v>
      </c>
      <c r="E2168" s="2702">
        <f t="shared" si="33"/>
        <v>2300328.6999999997</v>
      </c>
    </row>
    <row r="2169" spans="1:5" ht="27.75" customHeight="1">
      <c r="A2169" s="922" t="s">
        <v>20221</v>
      </c>
      <c r="B2169" s="922" t="s">
        <v>20222</v>
      </c>
      <c r="C2169" s="925">
        <v>23000</v>
      </c>
      <c r="D2169" s="925">
        <v>0</v>
      </c>
      <c r="E2169" s="2702">
        <f t="shared" si="33"/>
        <v>2323328.6999999997</v>
      </c>
    </row>
    <row r="2170" spans="1:5" ht="27.75" customHeight="1">
      <c r="A2170" s="922" t="s">
        <v>20223</v>
      </c>
      <c r="B2170" s="922" t="s">
        <v>8336</v>
      </c>
      <c r="C2170" s="925">
        <v>0</v>
      </c>
      <c r="D2170" s="925">
        <v>450</v>
      </c>
      <c r="E2170" s="2702">
        <f t="shared" si="33"/>
        <v>2322878.6999999997</v>
      </c>
    </row>
    <row r="2171" spans="1:5" ht="27.75" customHeight="1">
      <c r="A2171" s="922" t="s">
        <v>20224</v>
      </c>
      <c r="B2171" s="922" t="s">
        <v>20225</v>
      </c>
      <c r="C2171" s="925">
        <v>48500</v>
      </c>
      <c r="D2171" s="925">
        <v>0</v>
      </c>
      <c r="E2171" s="2702">
        <f t="shared" si="33"/>
        <v>2371378.6999999997</v>
      </c>
    </row>
    <row r="2172" spans="1:5" ht="27.75" customHeight="1">
      <c r="A2172" s="922" t="s">
        <v>20005</v>
      </c>
      <c r="B2172" s="922" t="s">
        <v>20226</v>
      </c>
      <c r="C2172" s="925">
        <v>0</v>
      </c>
      <c r="D2172" s="925">
        <v>70000</v>
      </c>
      <c r="E2172" s="2702">
        <f t="shared" si="33"/>
        <v>2301378.6999999997</v>
      </c>
    </row>
    <row r="2173" spans="1:5" ht="27.75" customHeight="1">
      <c r="A2173" s="922" t="s">
        <v>20005</v>
      </c>
      <c r="B2173" s="922" t="s">
        <v>19085</v>
      </c>
      <c r="C2173" s="925">
        <v>0</v>
      </c>
      <c r="D2173" s="925">
        <v>53.75</v>
      </c>
      <c r="E2173" s="2702">
        <f t="shared" si="33"/>
        <v>2301324.9499999997</v>
      </c>
    </row>
    <row r="2174" spans="1:5" ht="27.75" customHeight="1">
      <c r="A2174" s="922" t="s">
        <v>20005</v>
      </c>
      <c r="B2174" s="922" t="s">
        <v>20227</v>
      </c>
      <c r="C2174" s="925">
        <v>0</v>
      </c>
      <c r="D2174" s="925">
        <v>26.88</v>
      </c>
      <c r="E2174" s="2702">
        <f t="shared" si="33"/>
        <v>2301298.0699999998</v>
      </c>
    </row>
    <row r="2175" spans="1:5" ht="27.75" customHeight="1">
      <c r="A2175" s="922" t="s">
        <v>20005</v>
      </c>
      <c r="B2175" s="922" t="s">
        <v>20228</v>
      </c>
      <c r="C2175" s="925">
        <v>0</v>
      </c>
      <c r="D2175" s="925">
        <v>37400</v>
      </c>
      <c r="E2175" s="2702">
        <f t="shared" si="33"/>
        <v>2263898.0699999998</v>
      </c>
    </row>
    <row r="2176" spans="1:5" ht="27.75" customHeight="1">
      <c r="A2176" s="922" t="s">
        <v>20005</v>
      </c>
      <c r="B2176" s="922" t="s">
        <v>20229</v>
      </c>
      <c r="C2176" s="925">
        <v>0</v>
      </c>
      <c r="D2176" s="925">
        <v>65000</v>
      </c>
      <c r="E2176" s="2702">
        <f t="shared" si="33"/>
        <v>2198898.0699999998</v>
      </c>
    </row>
    <row r="2177" spans="1:5" ht="27.75" customHeight="1">
      <c r="A2177" s="922" t="s">
        <v>20230</v>
      </c>
      <c r="B2177" s="922" t="s">
        <v>20231</v>
      </c>
      <c r="C2177" s="925">
        <v>13000</v>
      </c>
      <c r="D2177" s="925">
        <v>0</v>
      </c>
      <c r="E2177" s="2702">
        <f t="shared" si="33"/>
        <v>2211898.0699999998</v>
      </c>
    </row>
    <row r="2178" spans="1:5" ht="27.75" customHeight="1">
      <c r="A2178" s="922" t="s">
        <v>20232</v>
      </c>
      <c r="B2178" s="922" t="s">
        <v>20233</v>
      </c>
      <c r="C2178" s="925">
        <v>7600</v>
      </c>
      <c r="D2178" s="925">
        <v>0</v>
      </c>
      <c r="E2178" s="2702">
        <f t="shared" si="33"/>
        <v>2219498.0699999998</v>
      </c>
    </row>
    <row r="2179" spans="1:5" ht="27.75" customHeight="1">
      <c r="A2179" s="922" t="s">
        <v>20234</v>
      </c>
      <c r="B2179" s="922" t="s">
        <v>20235</v>
      </c>
      <c r="C2179" s="925">
        <v>3800</v>
      </c>
      <c r="D2179" s="925">
        <v>0</v>
      </c>
      <c r="E2179" s="2702">
        <f t="shared" si="33"/>
        <v>2223298.0699999998</v>
      </c>
    </row>
    <row r="2180" spans="1:5" ht="27.75" customHeight="1">
      <c r="A2180" s="922" t="s">
        <v>20236</v>
      </c>
      <c r="B2180" s="922" t="s">
        <v>20237</v>
      </c>
      <c r="C2180" s="925">
        <v>56000</v>
      </c>
      <c r="D2180" s="925">
        <v>0</v>
      </c>
      <c r="E2180" s="2702">
        <f t="shared" si="33"/>
        <v>2279298.0699999998</v>
      </c>
    </row>
    <row r="2181" spans="1:5" ht="27.75" customHeight="1">
      <c r="A2181" s="922" t="s">
        <v>20238</v>
      </c>
      <c r="B2181" s="922" t="s">
        <v>20239</v>
      </c>
      <c r="C2181" s="925">
        <v>11000</v>
      </c>
      <c r="D2181" s="925">
        <v>0</v>
      </c>
      <c r="E2181" s="2702">
        <f t="shared" ref="E2181:E2244" si="34">E2180-D2181+C2181</f>
        <v>2290298.0699999998</v>
      </c>
    </row>
    <row r="2182" spans="1:5" ht="27.75" customHeight="1">
      <c r="A2182" s="922" t="s">
        <v>20240</v>
      </c>
      <c r="B2182" s="922" t="s">
        <v>20241</v>
      </c>
      <c r="C2182" s="925">
        <v>44700</v>
      </c>
      <c r="D2182" s="925">
        <v>0</v>
      </c>
      <c r="E2182" s="2702">
        <f t="shared" si="34"/>
        <v>2334998.0699999998</v>
      </c>
    </row>
    <row r="2183" spans="1:5" ht="27.75" customHeight="1">
      <c r="A2183" s="922" t="s">
        <v>20242</v>
      </c>
      <c r="B2183" s="922" t="s">
        <v>20243</v>
      </c>
      <c r="C2183" s="925">
        <v>3600</v>
      </c>
      <c r="D2183" s="925">
        <v>0</v>
      </c>
      <c r="E2183" s="2702">
        <f t="shared" si="34"/>
        <v>2338598.0699999998</v>
      </c>
    </row>
    <row r="2184" spans="1:5" ht="27.75" customHeight="1">
      <c r="A2184" s="922" t="s">
        <v>20244</v>
      </c>
      <c r="B2184" s="922" t="s">
        <v>20245</v>
      </c>
      <c r="C2184" s="925">
        <v>44700</v>
      </c>
      <c r="D2184" s="925">
        <v>0</v>
      </c>
      <c r="E2184" s="2702">
        <f t="shared" si="34"/>
        <v>2383298.0699999998</v>
      </c>
    </row>
    <row r="2185" spans="1:5" ht="27.75" customHeight="1">
      <c r="A2185" s="922" t="s">
        <v>20246</v>
      </c>
      <c r="B2185" s="922" t="s">
        <v>20247</v>
      </c>
      <c r="C2185" s="925">
        <v>22500</v>
      </c>
      <c r="D2185" s="925">
        <v>0</v>
      </c>
      <c r="E2185" s="2702">
        <f t="shared" si="34"/>
        <v>2405798.0699999998</v>
      </c>
    </row>
    <row r="2186" spans="1:5" ht="27.75" customHeight="1">
      <c r="A2186" s="922" t="s">
        <v>20248</v>
      </c>
      <c r="B2186" s="922" t="s">
        <v>20249</v>
      </c>
      <c r="C2186" s="925">
        <v>89400</v>
      </c>
      <c r="D2186" s="925">
        <v>0</v>
      </c>
      <c r="E2186" s="2702">
        <f t="shared" si="34"/>
        <v>2495198.0699999998</v>
      </c>
    </row>
    <row r="2187" spans="1:5" ht="27.75" customHeight="1">
      <c r="A2187" s="922" t="s">
        <v>20250</v>
      </c>
      <c r="B2187" s="922" t="s">
        <v>20251</v>
      </c>
      <c r="C2187" s="925">
        <v>48000</v>
      </c>
      <c r="D2187" s="925">
        <v>0</v>
      </c>
      <c r="E2187" s="2702">
        <f t="shared" si="34"/>
        <v>2543198.0699999998</v>
      </c>
    </row>
    <row r="2188" spans="1:5" ht="27.75" customHeight="1">
      <c r="A2188" s="922" t="s">
        <v>20252</v>
      </c>
      <c r="B2188" s="922" t="s">
        <v>8336</v>
      </c>
      <c r="C2188" s="925">
        <v>0</v>
      </c>
      <c r="D2188" s="925">
        <v>50</v>
      </c>
      <c r="E2188" s="2702">
        <f t="shared" si="34"/>
        <v>2543148.0699999998</v>
      </c>
    </row>
    <row r="2189" spans="1:5" ht="27.75" customHeight="1">
      <c r="A2189" s="922" t="s">
        <v>20253</v>
      </c>
      <c r="B2189" s="922" t="s">
        <v>8336</v>
      </c>
      <c r="C2189" s="925">
        <v>0</v>
      </c>
      <c r="D2189" s="925">
        <v>400</v>
      </c>
      <c r="E2189" s="2702">
        <f t="shared" si="34"/>
        <v>2542748.0699999998</v>
      </c>
    </row>
    <row r="2190" spans="1:5" ht="27.75" customHeight="1">
      <c r="A2190" s="922" t="s">
        <v>20254</v>
      </c>
      <c r="B2190" s="922" t="s">
        <v>20255</v>
      </c>
      <c r="C2190" s="925">
        <v>0</v>
      </c>
      <c r="D2190" s="925">
        <v>292</v>
      </c>
      <c r="E2190" s="2702">
        <f t="shared" si="34"/>
        <v>2542456.0699999998</v>
      </c>
    </row>
    <row r="2191" spans="1:5" ht="27.75" customHeight="1">
      <c r="A2191" s="922" t="s">
        <v>20256</v>
      </c>
      <c r="B2191" s="922" t="s">
        <v>20257</v>
      </c>
      <c r="C2191" s="925">
        <v>144000</v>
      </c>
      <c r="D2191" s="925">
        <v>0</v>
      </c>
      <c r="E2191" s="2702">
        <f t="shared" si="34"/>
        <v>2686456.07</v>
      </c>
    </row>
    <row r="2192" spans="1:5" ht="27.75" customHeight="1">
      <c r="A2192" s="922" t="s">
        <v>20258</v>
      </c>
      <c r="B2192" s="922" t="s">
        <v>8478</v>
      </c>
      <c r="C2192" s="925">
        <v>0</v>
      </c>
      <c r="D2192" s="925">
        <v>423.21</v>
      </c>
      <c r="E2192" s="2702">
        <f t="shared" si="34"/>
        <v>2686032.86</v>
      </c>
    </row>
    <row r="2193" spans="1:5" ht="27.75" customHeight="1">
      <c r="A2193" s="922" t="s">
        <v>20259</v>
      </c>
      <c r="B2193" s="922" t="s">
        <v>20260</v>
      </c>
      <c r="C2193" s="925">
        <v>25000</v>
      </c>
      <c r="D2193" s="925">
        <v>0</v>
      </c>
      <c r="E2193" s="2702">
        <f t="shared" si="34"/>
        <v>2711032.86</v>
      </c>
    </row>
    <row r="2194" spans="1:5" ht="27.75" customHeight="1">
      <c r="A2194" s="922" t="s">
        <v>20261</v>
      </c>
      <c r="B2194" s="922" t="s">
        <v>20262</v>
      </c>
      <c r="C2194" s="925">
        <v>48500</v>
      </c>
      <c r="D2194" s="925">
        <v>0</v>
      </c>
      <c r="E2194" s="2702">
        <f t="shared" si="34"/>
        <v>2759532.86</v>
      </c>
    </row>
    <row r="2195" spans="1:5" ht="27.75" customHeight="1">
      <c r="A2195" s="922" t="s">
        <v>20263</v>
      </c>
      <c r="B2195" s="922" t="s">
        <v>20264</v>
      </c>
      <c r="C2195" s="925">
        <v>48500</v>
      </c>
      <c r="D2195" s="925">
        <v>0</v>
      </c>
      <c r="E2195" s="2702">
        <f t="shared" si="34"/>
        <v>2808032.86</v>
      </c>
    </row>
    <row r="2196" spans="1:5" ht="27.75" customHeight="1">
      <c r="A2196" s="922" t="s">
        <v>20265</v>
      </c>
      <c r="B2196" s="922" t="s">
        <v>20266</v>
      </c>
      <c r="C2196" s="925">
        <v>30000</v>
      </c>
      <c r="D2196" s="925">
        <v>0</v>
      </c>
      <c r="E2196" s="2702">
        <f t="shared" si="34"/>
        <v>2838032.86</v>
      </c>
    </row>
    <row r="2197" spans="1:5" ht="27.75" customHeight="1">
      <c r="A2197" s="922" t="s">
        <v>20267</v>
      </c>
      <c r="B2197" s="922" t="s">
        <v>20268</v>
      </c>
      <c r="C2197" s="925">
        <v>44700</v>
      </c>
      <c r="D2197" s="925">
        <v>0</v>
      </c>
      <c r="E2197" s="2702">
        <f t="shared" si="34"/>
        <v>2882732.86</v>
      </c>
    </row>
    <row r="2198" spans="1:5" ht="27.75" customHeight="1">
      <c r="A2198" s="922" t="s">
        <v>20269</v>
      </c>
      <c r="B2198" s="922" t="s">
        <v>20270</v>
      </c>
      <c r="C2198" s="925">
        <v>60000</v>
      </c>
      <c r="D2198" s="925">
        <v>0</v>
      </c>
      <c r="E2198" s="2702">
        <f t="shared" si="34"/>
        <v>2942732.86</v>
      </c>
    </row>
    <row r="2199" spans="1:5" ht="27.75" customHeight="1">
      <c r="A2199" s="922" t="s">
        <v>20271</v>
      </c>
      <c r="B2199" s="922" t="s">
        <v>20272</v>
      </c>
      <c r="C2199" s="925">
        <v>89400</v>
      </c>
      <c r="D2199" s="925">
        <v>0</v>
      </c>
      <c r="E2199" s="2702">
        <f t="shared" si="34"/>
        <v>3032132.86</v>
      </c>
    </row>
    <row r="2200" spans="1:5" ht="27.75" customHeight="1">
      <c r="A2200" s="922" t="s">
        <v>20273</v>
      </c>
      <c r="B2200" s="922" t="s">
        <v>20274</v>
      </c>
      <c r="C2200" s="925">
        <v>44700</v>
      </c>
      <c r="D2200" s="925">
        <v>0</v>
      </c>
      <c r="E2200" s="2702">
        <f t="shared" si="34"/>
        <v>3076832.86</v>
      </c>
    </row>
    <row r="2201" spans="1:5" ht="27.75" customHeight="1">
      <c r="A2201" s="922" t="s">
        <v>20275</v>
      </c>
      <c r="B2201" s="922" t="s">
        <v>20276</v>
      </c>
      <c r="C2201" s="925">
        <v>134100</v>
      </c>
      <c r="D2201" s="925">
        <v>0</v>
      </c>
      <c r="E2201" s="2702">
        <f t="shared" si="34"/>
        <v>3210932.86</v>
      </c>
    </row>
    <row r="2202" spans="1:5" ht="27.75" customHeight="1">
      <c r="A2202" s="922" t="s">
        <v>20277</v>
      </c>
      <c r="B2202" s="922" t="s">
        <v>20278</v>
      </c>
      <c r="C2202" s="925">
        <v>25000</v>
      </c>
      <c r="D2202" s="925">
        <v>0</v>
      </c>
      <c r="E2202" s="2702">
        <f t="shared" si="34"/>
        <v>3235932.86</v>
      </c>
    </row>
    <row r="2203" spans="1:5" ht="27.75" customHeight="1">
      <c r="A2203" s="922" t="s">
        <v>20279</v>
      </c>
      <c r="B2203" s="922" t="s">
        <v>20280</v>
      </c>
      <c r="C2203" s="925">
        <v>56000</v>
      </c>
      <c r="D2203" s="925">
        <v>0</v>
      </c>
      <c r="E2203" s="2702">
        <f t="shared" si="34"/>
        <v>3291932.86</v>
      </c>
    </row>
    <row r="2204" spans="1:5" ht="27.75" customHeight="1">
      <c r="A2204" s="922" t="s">
        <v>20281</v>
      </c>
      <c r="B2204" s="922" t="s">
        <v>20282</v>
      </c>
      <c r="C2204" s="925">
        <v>89400</v>
      </c>
      <c r="D2204" s="925">
        <v>0</v>
      </c>
      <c r="E2204" s="2702">
        <f t="shared" si="34"/>
        <v>3381332.86</v>
      </c>
    </row>
    <row r="2205" spans="1:5" ht="27.75" customHeight="1">
      <c r="A2205" s="922" t="s">
        <v>20283</v>
      </c>
      <c r="B2205" s="922" t="s">
        <v>8336</v>
      </c>
      <c r="C2205" s="925">
        <v>0</v>
      </c>
      <c r="D2205" s="925">
        <v>50</v>
      </c>
      <c r="E2205" s="2702">
        <f t="shared" si="34"/>
        <v>3381282.86</v>
      </c>
    </row>
    <row r="2206" spans="1:5" ht="27.75" customHeight="1">
      <c r="A2206" s="922" t="s">
        <v>20284</v>
      </c>
      <c r="B2206" s="922" t="s">
        <v>8336</v>
      </c>
      <c r="C2206" s="925">
        <v>0</v>
      </c>
      <c r="D2206" s="925">
        <v>450</v>
      </c>
      <c r="E2206" s="2702">
        <f t="shared" si="34"/>
        <v>3380832.86</v>
      </c>
    </row>
    <row r="2207" spans="1:5" ht="27.75" customHeight="1">
      <c r="A2207" s="922" t="s">
        <v>20285</v>
      </c>
      <c r="B2207" s="922" t="s">
        <v>20143</v>
      </c>
      <c r="C2207" s="925">
        <v>60000</v>
      </c>
      <c r="D2207" s="925">
        <v>0</v>
      </c>
      <c r="E2207" s="2702">
        <f t="shared" si="34"/>
        <v>3440832.86</v>
      </c>
    </row>
    <row r="2208" spans="1:5" ht="27.75" customHeight="1">
      <c r="A2208" s="922" t="s">
        <v>20286</v>
      </c>
      <c r="B2208" s="922" t="s">
        <v>20287</v>
      </c>
      <c r="C2208" s="925">
        <v>89400</v>
      </c>
      <c r="D2208" s="925">
        <v>0</v>
      </c>
      <c r="E2208" s="2702">
        <f t="shared" si="34"/>
        <v>3530232.86</v>
      </c>
    </row>
    <row r="2209" spans="1:5" ht="27.75" customHeight="1">
      <c r="A2209" s="922" t="s">
        <v>20144</v>
      </c>
      <c r="B2209" s="922" t="s">
        <v>20288</v>
      </c>
      <c r="C2209" s="925">
        <v>0</v>
      </c>
      <c r="D2209" s="925">
        <v>375240</v>
      </c>
      <c r="E2209" s="2702">
        <f t="shared" si="34"/>
        <v>3154992.86</v>
      </c>
    </row>
    <row r="2210" spans="1:5" ht="27.75" customHeight="1">
      <c r="A2210" s="922" t="s">
        <v>20144</v>
      </c>
      <c r="B2210" s="922" t="s">
        <v>20289</v>
      </c>
      <c r="C2210" s="925">
        <v>0</v>
      </c>
      <c r="D2210" s="925">
        <v>1870890</v>
      </c>
      <c r="E2210" s="2702">
        <f t="shared" si="34"/>
        <v>1284102.8599999999</v>
      </c>
    </row>
    <row r="2211" spans="1:5" ht="27.75" customHeight="1">
      <c r="A2211" s="922" t="s">
        <v>20290</v>
      </c>
      <c r="B2211" s="922" t="s">
        <v>20291</v>
      </c>
      <c r="C2211" s="925">
        <v>89400</v>
      </c>
      <c r="D2211" s="925">
        <v>0</v>
      </c>
      <c r="E2211" s="2702">
        <f t="shared" si="34"/>
        <v>1373502.8599999999</v>
      </c>
    </row>
    <row r="2212" spans="1:5" ht="27.75" customHeight="1">
      <c r="A2212" s="922" t="s">
        <v>20292</v>
      </c>
      <c r="B2212" s="922" t="s">
        <v>20293</v>
      </c>
      <c r="C2212" s="925">
        <v>48500</v>
      </c>
      <c r="D2212" s="925">
        <v>0</v>
      </c>
      <c r="E2212" s="2702">
        <f t="shared" si="34"/>
        <v>1422002.8599999999</v>
      </c>
    </row>
    <row r="2213" spans="1:5" ht="27.75" customHeight="1">
      <c r="A2213" s="922" t="s">
        <v>20294</v>
      </c>
      <c r="B2213" s="922" t="s">
        <v>20295</v>
      </c>
      <c r="C2213" s="925">
        <v>56000</v>
      </c>
      <c r="D2213" s="925">
        <v>0</v>
      </c>
      <c r="E2213" s="2702">
        <f t="shared" si="34"/>
        <v>1478002.8599999999</v>
      </c>
    </row>
    <row r="2214" spans="1:5" ht="27.75" customHeight="1">
      <c r="A2214" s="922" t="s">
        <v>20296</v>
      </c>
      <c r="B2214" s="922" t="s">
        <v>20297</v>
      </c>
      <c r="C2214" s="925">
        <v>96000</v>
      </c>
      <c r="D2214" s="925">
        <v>0</v>
      </c>
      <c r="E2214" s="2702">
        <f t="shared" si="34"/>
        <v>1574002.8599999999</v>
      </c>
    </row>
    <row r="2215" spans="1:5" ht="27.75" customHeight="1">
      <c r="A2215" s="922" t="s">
        <v>20298</v>
      </c>
      <c r="B2215" s="922" t="s">
        <v>20299</v>
      </c>
      <c r="C2215" s="925">
        <v>89400</v>
      </c>
      <c r="D2215" s="925">
        <v>0</v>
      </c>
      <c r="E2215" s="2702">
        <f t="shared" si="34"/>
        <v>1663402.8599999999</v>
      </c>
    </row>
    <row r="2216" spans="1:5" ht="27.75" customHeight="1">
      <c r="A2216" s="922" t="s">
        <v>20300</v>
      </c>
      <c r="B2216" s="922" t="s">
        <v>20301</v>
      </c>
      <c r="C2216" s="925">
        <v>137900</v>
      </c>
      <c r="D2216" s="925">
        <v>0</v>
      </c>
      <c r="E2216" s="2702">
        <f t="shared" si="34"/>
        <v>1801302.8599999999</v>
      </c>
    </row>
    <row r="2217" spans="1:5" ht="27.75" customHeight="1">
      <c r="A2217" s="922" t="s">
        <v>20302</v>
      </c>
      <c r="B2217" s="922" t="s">
        <v>20303</v>
      </c>
      <c r="C2217" s="925">
        <v>56000</v>
      </c>
      <c r="D2217" s="925">
        <v>0</v>
      </c>
      <c r="E2217" s="2702">
        <f t="shared" si="34"/>
        <v>1857302.8599999999</v>
      </c>
    </row>
    <row r="2218" spans="1:5" ht="27.75" customHeight="1">
      <c r="A2218" s="922" t="s">
        <v>20304</v>
      </c>
      <c r="B2218" s="922" t="s">
        <v>20305</v>
      </c>
      <c r="C2218" s="925">
        <v>25000</v>
      </c>
      <c r="D2218" s="925">
        <v>0</v>
      </c>
      <c r="E2218" s="2702">
        <f t="shared" si="34"/>
        <v>1882302.8599999999</v>
      </c>
    </row>
    <row r="2219" spans="1:5" ht="27.75" customHeight="1">
      <c r="A2219" s="922" t="s">
        <v>20306</v>
      </c>
      <c r="B2219" s="922" t="s">
        <v>20307</v>
      </c>
      <c r="C2219" s="925">
        <v>44700</v>
      </c>
      <c r="D2219" s="925">
        <v>0</v>
      </c>
      <c r="E2219" s="2702">
        <f t="shared" si="34"/>
        <v>1927002.8599999999</v>
      </c>
    </row>
    <row r="2220" spans="1:5" s="921" customFormat="1" ht="27.75" customHeight="1">
      <c r="A2220" s="955" t="s">
        <v>20308</v>
      </c>
      <c r="B2220" s="955" t="s">
        <v>20309</v>
      </c>
      <c r="C2220" s="2723">
        <v>44700</v>
      </c>
      <c r="D2220" s="2723">
        <v>0</v>
      </c>
      <c r="E2220" s="2703">
        <f t="shared" si="34"/>
        <v>1971702.8599999999</v>
      </c>
    </row>
    <row r="2221" spans="1:5" ht="27.75" customHeight="1">
      <c r="A2221" s="922" t="s">
        <v>20310</v>
      </c>
      <c r="B2221" s="922" t="s">
        <v>20311</v>
      </c>
      <c r="C2221" s="925">
        <v>44700</v>
      </c>
      <c r="D2221" s="925">
        <v>0</v>
      </c>
      <c r="E2221" s="2702">
        <f t="shared" si="34"/>
        <v>2016402.8599999999</v>
      </c>
    </row>
    <row r="2222" spans="1:5" ht="27.75" customHeight="1">
      <c r="A2222" s="922" t="s">
        <v>20312</v>
      </c>
      <c r="B2222" s="922" t="s">
        <v>20313</v>
      </c>
      <c r="C2222" s="925">
        <v>44700</v>
      </c>
      <c r="D2222" s="925">
        <v>0</v>
      </c>
      <c r="E2222" s="2702">
        <f t="shared" si="34"/>
        <v>2061102.8599999999</v>
      </c>
    </row>
    <row r="2223" spans="1:5" ht="27.75" customHeight="1">
      <c r="A2223" s="922" t="s">
        <v>20314</v>
      </c>
      <c r="B2223" s="922" t="s">
        <v>8336</v>
      </c>
      <c r="C2223" s="925">
        <v>0</v>
      </c>
      <c r="D2223" s="925">
        <v>100</v>
      </c>
      <c r="E2223" s="2702">
        <f t="shared" si="34"/>
        <v>2061002.8599999999</v>
      </c>
    </row>
    <row r="2224" spans="1:5" ht="27.75" customHeight="1">
      <c r="A2224" s="922" t="s">
        <v>20315</v>
      </c>
      <c r="B2224" s="922" t="s">
        <v>8336</v>
      </c>
      <c r="C2224" s="925">
        <v>0</v>
      </c>
      <c r="D2224" s="925">
        <v>100</v>
      </c>
      <c r="E2224" s="2702">
        <f t="shared" si="34"/>
        <v>2060902.8599999999</v>
      </c>
    </row>
    <row r="2225" spans="1:5" ht="27.75" customHeight="1">
      <c r="A2225" s="922" t="s">
        <v>20316</v>
      </c>
      <c r="B2225" s="922" t="s">
        <v>8336</v>
      </c>
      <c r="C2225" s="925">
        <v>0</v>
      </c>
      <c r="D2225" s="925">
        <v>600</v>
      </c>
      <c r="E2225" s="2702">
        <f t="shared" si="34"/>
        <v>2060302.8599999999</v>
      </c>
    </row>
    <row r="2226" spans="1:5" ht="27.75" customHeight="1">
      <c r="A2226" s="922" t="s">
        <v>20317</v>
      </c>
      <c r="B2226" s="922" t="s">
        <v>8336</v>
      </c>
      <c r="C2226" s="925">
        <v>0</v>
      </c>
      <c r="D2226" s="925">
        <v>600</v>
      </c>
      <c r="E2226" s="2702">
        <f t="shared" si="34"/>
        <v>2059702.8599999999</v>
      </c>
    </row>
    <row r="2227" spans="1:5" ht="27.75" customHeight="1">
      <c r="A2227" s="922" t="s">
        <v>20318</v>
      </c>
      <c r="B2227" s="922" t="s">
        <v>20319</v>
      </c>
      <c r="C2227" s="925">
        <v>131100</v>
      </c>
      <c r="D2227" s="925">
        <v>0</v>
      </c>
      <c r="E2227" s="2702">
        <f t="shared" si="34"/>
        <v>2190802.86</v>
      </c>
    </row>
    <row r="2228" spans="1:5" ht="27.75" customHeight="1">
      <c r="A2228" s="922" t="s">
        <v>20320</v>
      </c>
      <c r="B2228" s="922" t="s">
        <v>20321</v>
      </c>
      <c r="C2228" s="925">
        <v>3000</v>
      </c>
      <c r="D2228" s="925">
        <v>0</v>
      </c>
      <c r="E2228" s="2702">
        <f t="shared" si="34"/>
        <v>2193802.86</v>
      </c>
    </row>
    <row r="2229" spans="1:5" s="921" customFormat="1" ht="27.75" customHeight="1">
      <c r="A2229" s="955" t="s">
        <v>20320</v>
      </c>
      <c r="B2229" s="955" t="s">
        <v>20322</v>
      </c>
      <c r="C2229" s="2723">
        <v>134100</v>
      </c>
      <c r="D2229" s="2723">
        <v>0</v>
      </c>
      <c r="E2229" s="2703">
        <f t="shared" si="34"/>
        <v>2327902.86</v>
      </c>
    </row>
    <row r="2230" spans="1:5" ht="27.75" customHeight="1">
      <c r="A2230" s="922" t="s">
        <v>20323</v>
      </c>
      <c r="B2230" s="922" t="s">
        <v>20176</v>
      </c>
      <c r="C2230" s="925">
        <v>100</v>
      </c>
      <c r="D2230" s="925">
        <v>0</v>
      </c>
      <c r="E2230" s="2702">
        <f t="shared" si="34"/>
        <v>2328002.86</v>
      </c>
    </row>
    <row r="2231" spans="1:5" ht="27.75" customHeight="1">
      <c r="A2231" s="922" t="s">
        <v>20324</v>
      </c>
      <c r="B2231" s="922" t="s">
        <v>20325</v>
      </c>
      <c r="C2231" s="925">
        <v>23000</v>
      </c>
      <c r="D2231" s="925">
        <v>0</v>
      </c>
      <c r="E2231" s="2702">
        <f t="shared" si="34"/>
        <v>2351002.86</v>
      </c>
    </row>
    <row r="2232" spans="1:5" ht="27.75" customHeight="1">
      <c r="A2232" s="922" t="s">
        <v>20326</v>
      </c>
      <c r="B2232" s="922" t="s">
        <v>20176</v>
      </c>
      <c r="C2232" s="925">
        <v>600</v>
      </c>
      <c r="D2232" s="925">
        <v>0</v>
      </c>
      <c r="E2232" s="2702">
        <f t="shared" si="34"/>
        <v>2351602.86</v>
      </c>
    </row>
    <row r="2233" spans="1:5" ht="27.75" customHeight="1">
      <c r="A2233" s="922" t="s">
        <v>20327</v>
      </c>
      <c r="B2233" s="922" t="s">
        <v>20328</v>
      </c>
      <c r="C2233" s="925">
        <v>44700</v>
      </c>
      <c r="D2233" s="925">
        <v>0</v>
      </c>
      <c r="E2233" s="2702">
        <f t="shared" si="34"/>
        <v>2396302.86</v>
      </c>
    </row>
    <row r="2234" spans="1:5" ht="27.75" customHeight="1">
      <c r="A2234" s="922" t="s">
        <v>20329</v>
      </c>
      <c r="B2234" s="922" t="s">
        <v>20330</v>
      </c>
      <c r="C2234" s="925">
        <v>89400</v>
      </c>
      <c r="D2234" s="925">
        <v>0</v>
      </c>
      <c r="E2234" s="2702">
        <f t="shared" si="34"/>
        <v>2485702.86</v>
      </c>
    </row>
    <row r="2235" spans="1:5" ht="27.75" customHeight="1">
      <c r="A2235" s="922" t="s">
        <v>20331</v>
      </c>
      <c r="B2235" s="922" t="s">
        <v>20332</v>
      </c>
      <c r="C2235" s="925">
        <v>56000</v>
      </c>
      <c r="D2235" s="925">
        <v>0</v>
      </c>
      <c r="E2235" s="2702">
        <f t="shared" si="34"/>
        <v>2541702.86</v>
      </c>
    </row>
    <row r="2236" spans="1:5" ht="27.75" customHeight="1">
      <c r="A2236" s="922" t="s">
        <v>20333</v>
      </c>
      <c r="B2236" s="922" t="s">
        <v>20334</v>
      </c>
      <c r="C2236" s="925">
        <v>44700</v>
      </c>
      <c r="D2236" s="925">
        <v>0</v>
      </c>
      <c r="E2236" s="2702">
        <f t="shared" si="34"/>
        <v>2586402.86</v>
      </c>
    </row>
    <row r="2237" spans="1:5" ht="27.75" customHeight="1">
      <c r="A2237" s="922" t="s">
        <v>20335</v>
      </c>
      <c r="B2237" s="922" t="s">
        <v>20336</v>
      </c>
      <c r="C2237" s="925">
        <v>44700</v>
      </c>
      <c r="D2237" s="925">
        <v>0</v>
      </c>
      <c r="E2237" s="2702">
        <f t="shared" si="34"/>
        <v>2631102.86</v>
      </c>
    </row>
    <row r="2238" spans="1:5" s="954" customFormat="1" ht="27.75" customHeight="1">
      <c r="A2238" s="953" t="s">
        <v>20337</v>
      </c>
      <c r="B2238" s="953" t="s">
        <v>20338</v>
      </c>
      <c r="C2238" s="2729">
        <v>44700</v>
      </c>
      <c r="D2238" s="2729">
        <v>0</v>
      </c>
      <c r="E2238" s="2706">
        <f t="shared" si="34"/>
        <v>2675802.86</v>
      </c>
    </row>
    <row r="2239" spans="1:5" ht="27.75" customHeight="1">
      <c r="A2239" s="922" t="s">
        <v>20340</v>
      </c>
      <c r="B2239" s="922" t="s">
        <v>20341</v>
      </c>
      <c r="C2239" s="925">
        <v>25000</v>
      </c>
      <c r="D2239" s="925">
        <v>0</v>
      </c>
      <c r="E2239" s="2702">
        <f t="shared" si="34"/>
        <v>2700802.86</v>
      </c>
    </row>
    <row r="2240" spans="1:5" ht="27.75" customHeight="1">
      <c r="A2240" s="922" t="s">
        <v>20342</v>
      </c>
      <c r="B2240" s="922" t="s">
        <v>20343</v>
      </c>
      <c r="C2240" s="925">
        <v>50400</v>
      </c>
      <c r="D2240" s="925">
        <v>0</v>
      </c>
      <c r="E2240" s="2702">
        <f t="shared" si="34"/>
        <v>2751202.86</v>
      </c>
    </row>
    <row r="2241" spans="1:5" ht="27.75" customHeight="1">
      <c r="A2241" s="922" t="s">
        <v>20344</v>
      </c>
      <c r="B2241" s="922" t="s">
        <v>20345</v>
      </c>
      <c r="C2241" s="925">
        <v>89400</v>
      </c>
      <c r="D2241" s="925">
        <v>0</v>
      </c>
      <c r="E2241" s="2702">
        <f t="shared" si="34"/>
        <v>2840602.86</v>
      </c>
    </row>
    <row r="2242" spans="1:5" ht="27.75" customHeight="1">
      <c r="A2242" s="922" t="s">
        <v>20346</v>
      </c>
      <c r="B2242" s="922" t="s">
        <v>20347</v>
      </c>
      <c r="C2242" s="925">
        <v>44700</v>
      </c>
      <c r="D2242" s="925">
        <v>0</v>
      </c>
      <c r="E2242" s="2702">
        <f t="shared" si="34"/>
        <v>2885302.86</v>
      </c>
    </row>
    <row r="2243" spans="1:5" ht="27.75" customHeight="1">
      <c r="A2243" s="922" t="s">
        <v>20348</v>
      </c>
      <c r="B2243" s="922" t="s">
        <v>20349</v>
      </c>
      <c r="C2243" s="925">
        <v>48500</v>
      </c>
      <c r="D2243" s="925">
        <v>0</v>
      </c>
      <c r="E2243" s="2702">
        <f t="shared" si="34"/>
        <v>2933802.86</v>
      </c>
    </row>
    <row r="2244" spans="1:5" ht="27.75" customHeight="1">
      <c r="A2244" s="922" t="s">
        <v>20350</v>
      </c>
      <c r="B2244" s="922" t="s">
        <v>20351</v>
      </c>
      <c r="C2244" s="925">
        <v>48500</v>
      </c>
      <c r="D2244" s="925">
        <v>0</v>
      </c>
      <c r="E2244" s="2702">
        <f t="shared" si="34"/>
        <v>2982302.86</v>
      </c>
    </row>
    <row r="2245" spans="1:5" ht="27.75" customHeight="1">
      <c r="A2245" s="922" t="s">
        <v>20352</v>
      </c>
      <c r="B2245" s="922" t="s">
        <v>8336</v>
      </c>
      <c r="C2245" s="925">
        <v>0</v>
      </c>
      <c r="D2245" s="925">
        <v>750</v>
      </c>
      <c r="E2245" s="2702">
        <f t="shared" ref="E2245:E2308" si="35">E2244-D2245+C2245</f>
        <v>2981552.86</v>
      </c>
    </row>
    <row r="2246" spans="1:5" ht="27.75" customHeight="1">
      <c r="A2246" s="922" t="s">
        <v>20353</v>
      </c>
      <c r="B2246" s="922" t="s">
        <v>20354</v>
      </c>
      <c r="C2246" s="925">
        <v>97000</v>
      </c>
      <c r="D2246" s="925">
        <v>0</v>
      </c>
      <c r="E2246" s="2702">
        <f t="shared" si="35"/>
        <v>3078552.86</v>
      </c>
    </row>
    <row r="2247" spans="1:5" ht="27.75" customHeight="1">
      <c r="A2247" s="922" t="s">
        <v>20355</v>
      </c>
      <c r="B2247" s="922" t="s">
        <v>20356</v>
      </c>
      <c r="C2247" s="925">
        <v>48500</v>
      </c>
      <c r="D2247" s="925">
        <v>0</v>
      </c>
      <c r="E2247" s="2702">
        <f t="shared" si="35"/>
        <v>3127052.86</v>
      </c>
    </row>
    <row r="2248" spans="1:5" ht="27.75" customHeight="1">
      <c r="A2248" s="922" t="s">
        <v>20357</v>
      </c>
      <c r="B2248" s="922" t="s">
        <v>20358</v>
      </c>
      <c r="C2248" s="925">
        <v>60000</v>
      </c>
      <c r="D2248" s="925">
        <v>0</v>
      </c>
      <c r="E2248" s="2702">
        <f t="shared" si="35"/>
        <v>3187052.86</v>
      </c>
    </row>
    <row r="2249" spans="1:5" ht="27.75" customHeight="1">
      <c r="A2249" s="922" t="s">
        <v>20359</v>
      </c>
      <c r="B2249" s="922" t="s">
        <v>20360</v>
      </c>
      <c r="C2249" s="925">
        <v>23000</v>
      </c>
      <c r="D2249" s="925">
        <v>0</v>
      </c>
      <c r="E2249" s="2702">
        <f t="shared" si="35"/>
        <v>3210052.86</v>
      </c>
    </row>
    <row r="2250" spans="1:5" ht="27.75" customHeight="1">
      <c r="A2250" s="922" t="s">
        <v>20361</v>
      </c>
      <c r="B2250" s="922" t="s">
        <v>20362</v>
      </c>
      <c r="C2250" s="925">
        <v>48500</v>
      </c>
      <c r="D2250" s="925">
        <v>0</v>
      </c>
      <c r="E2250" s="2702">
        <f t="shared" si="35"/>
        <v>3258552.86</v>
      </c>
    </row>
    <row r="2251" spans="1:5" ht="27.75" customHeight="1">
      <c r="A2251" s="922" t="s">
        <v>20363</v>
      </c>
      <c r="B2251" s="922" t="s">
        <v>20364</v>
      </c>
      <c r="C2251" s="925">
        <v>60000</v>
      </c>
      <c r="D2251" s="925">
        <v>0</v>
      </c>
      <c r="E2251" s="2702">
        <f t="shared" si="35"/>
        <v>3318552.86</v>
      </c>
    </row>
    <row r="2252" spans="1:5" ht="27.75" customHeight="1">
      <c r="A2252" s="922" t="s">
        <v>20365</v>
      </c>
      <c r="B2252" s="922" t="s">
        <v>20366</v>
      </c>
      <c r="C2252" s="925">
        <v>89400</v>
      </c>
      <c r="D2252" s="925">
        <v>0</v>
      </c>
      <c r="E2252" s="2702">
        <f t="shared" si="35"/>
        <v>3407952.86</v>
      </c>
    </row>
    <row r="2253" spans="1:5" ht="27.75" customHeight="1">
      <c r="A2253" s="922" t="s">
        <v>20367</v>
      </c>
      <c r="B2253" s="922" t="s">
        <v>20368</v>
      </c>
      <c r="C2253" s="925">
        <v>300</v>
      </c>
      <c r="D2253" s="925">
        <v>0</v>
      </c>
      <c r="E2253" s="2702">
        <f t="shared" si="35"/>
        <v>3408252.86</v>
      </c>
    </row>
    <row r="2254" spans="1:5" ht="27.75" customHeight="1">
      <c r="A2254" s="922" t="s">
        <v>20369</v>
      </c>
      <c r="B2254" s="922" t="s">
        <v>20370</v>
      </c>
      <c r="C2254" s="925">
        <v>89400</v>
      </c>
      <c r="D2254" s="925">
        <v>0</v>
      </c>
      <c r="E2254" s="2702">
        <f t="shared" si="35"/>
        <v>3497652.86</v>
      </c>
    </row>
    <row r="2255" spans="1:5" ht="27.75" customHeight="1">
      <c r="A2255" s="922" t="s">
        <v>20371</v>
      </c>
      <c r="B2255" s="922" t="s">
        <v>20372</v>
      </c>
      <c r="C2255" s="925">
        <v>48000</v>
      </c>
      <c r="D2255" s="925">
        <v>0</v>
      </c>
      <c r="E2255" s="2702">
        <f t="shared" si="35"/>
        <v>3545652.86</v>
      </c>
    </row>
    <row r="2256" spans="1:5" ht="27.75" customHeight="1">
      <c r="A2256" s="922" t="s">
        <v>20373</v>
      </c>
      <c r="B2256" s="922" t="s">
        <v>20374</v>
      </c>
      <c r="C2256" s="925">
        <v>44700</v>
      </c>
      <c r="D2256" s="925">
        <v>0</v>
      </c>
      <c r="E2256" s="2702">
        <f t="shared" si="35"/>
        <v>3590352.86</v>
      </c>
    </row>
    <row r="2257" spans="1:5" ht="27.75" customHeight="1">
      <c r="A2257" s="922" t="s">
        <v>20375</v>
      </c>
      <c r="B2257" s="922" t="s">
        <v>20376</v>
      </c>
      <c r="C2257" s="925">
        <v>89400</v>
      </c>
      <c r="D2257" s="925">
        <v>0</v>
      </c>
      <c r="E2257" s="2702">
        <f t="shared" si="35"/>
        <v>3679752.86</v>
      </c>
    </row>
    <row r="2258" spans="1:5" ht="27.75" customHeight="1">
      <c r="A2258" s="922" t="s">
        <v>20377</v>
      </c>
      <c r="B2258" s="922" t="s">
        <v>20378</v>
      </c>
      <c r="C2258" s="925">
        <v>89400</v>
      </c>
      <c r="D2258" s="925">
        <v>0</v>
      </c>
      <c r="E2258" s="2702">
        <f t="shared" si="35"/>
        <v>3769152.86</v>
      </c>
    </row>
    <row r="2259" spans="1:5" ht="27.75" customHeight="1">
      <c r="A2259" s="922" t="s">
        <v>20379</v>
      </c>
      <c r="B2259" s="922" t="s">
        <v>20380</v>
      </c>
      <c r="C2259" s="925">
        <v>291000</v>
      </c>
      <c r="D2259" s="925">
        <v>0</v>
      </c>
      <c r="E2259" s="2702">
        <f t="shared" si="35"/>
        <v>4060152.86</v>
      </c>
    </row>
    <row r="2260" spans="1:5" ht="27.75" customHeight="1">
      <c r="A2260" s="922" t="s">
        <v>20381</v>
      </c>
      <c r="B2260" s="922" t="s">
        <v>20382</v>
      </c>
      <c r="C2260" s="925">
        <v>25000</v>
      </c>
      <c r="D2260" s="925">
        <v>0</v>
      </c>
      <c r="E2260" s="2702">
        <f t="shared" si="35"/>
        <v>4085152.86</v>
      </c>
    </row>
    <row r="2261" spans="1:5" ht="27.75" customHeight="1">
      <c r="A2261" s="922" t="s">
        <v>20383</v>
      </c>
      <c r="B2261" s="922" t="s">
        <v>20384</v>
      </c>
      <c r="C2261" s="925">
        <v>134100</v>
      </c>
      <c r="D2261" s="925">
        <v>0</v>
      </c>
      <c r="E2261" s="2702">
        <f t="shared" si="35"/>
        <v>4219252.8599999994</v>
      </c>
    </row>
    <row r="2262" spans="1:5" ht="27.75" customHeight="1">
      <c r="A2262" s="922" t="s">
        <v>20385</v>
      </c>
      <c r="B2262" s="922" t="s">
        <v>20386</v>
      </c>
      <c r="C2262" s="925">
        <v>44700</v>
      </c>
      <c r="D2262" s="925">
        <v>0</v>
      </c>
      <c r="E2262" s="2702">
        <f t="shared" si="35"/>
        <v>4263952.8599999994</v>
      </c>
    </row>
    <row r="2263" spans="1:5" ht="27.75" customHeight="1">
      <c r="A2263" s="922" t="s">
        <v>20387</v>
      </c>
      <c r="B2263" s="922" t="s">
        <v>20388</v>
      </c>
      <c r="C2263" s="925">
        <v>89400</v>
      </c>
      <c r="D2263" s="925">
        <v>0</v>
      </c>
      <c r="E2263" s="2702">
        <f t="shared" si="35"/>
        <v>4353352.8599999994</v>
      </c>
    </row>
    <row r="2264" spans="1:5" ht="27.75" customHeight="1">
      <c r="A2264" s="922" t="s">
        <v>20389</v>
      </c>
      <c r="B2264" s="922" t="s">
        <v>20390</v>
      </c>
      <c r="C2264" s="925">
        <v>44700</v>
      </c>
      <c r="D2264" s="925">
        <v>0</v>
      </c>
      <c r="E2264" s="2702">
        <f t="shared" si="35"/>
        <v>4398052.8599999994</v>
      </c>
    </row>
    <row r="2265" spans="1:5" ht="27.75" customHeight="1">
      <c r="A2265" s="922" t="s">
        <v>20391</v>
      </c>
      <c r="B2265" s="922" t="s">
        <v>20392</v>
      </c>
      <c r="C2265" s="925">
        <v>89000</v>
      </c>
      <c r="D2265" s="925">
        <v>0</v>
      </c>
      <c r="E2265" s="2702">
        <f t="shared" si="35"/>
        <v>4487052.8599999994</v>
      </c>
    </row>
    <row r="2266" spans="1:5" ht="27.75" customHeight="1">
      <c r="A2266" s="922" t="s">
        <v>20393</v>
      </c>
      <c r="B2266" s="922" t="s">
        <v>8336</v>
      </c>
      <c r="C2266" s="925">
        <v>0</v>
      </c>
      <c r="D2266" s="925">
        <v>1100</v>
      </c>
      <c r="E2266" s="2702">
        <f t="shared" si="35"/>
        <v>4485952.8599999994</v>
      </c>
    </row>
    <row r="2267" spans="1:5" ht="27.75" customHeight="1">
      <c r="A2267" s="922" t="s">
        <v>20394</v>
      </c>
      <c r="B2267" s="922" t="s">
        <v>20395</v>
      </c>
      <c r="C2267" s="925">
        <v>0</v>
      </c>
      <c r="D2267" s="925">
        <v>252</v>
      </c>
      <c r="E2267" s="2702">
        <f t="shared" si="35"/>
        <v>4485700.8599999994</v>
      </c>
    </row>
    <row r="2268" spans="1:5" ht="27.75" customHeight="1">
      <c r="A2268" s="922" t="s">
        <v>20396</v>
      </c>
      <c r="B2268" s="922" t="s">
        <v>20397</v>
      </c>
      <c r="C2268" s="925">
        <v>48500</v>
      </c>
      <c r="D2268" s="925">
        <v>0</v>
      </c>
      <c r="E2268" s="2702">
        <f t="shared" si="35"/>
        <v>4534200.8599999994</v>
      </c>
    </row>
    <row r="2269" spans="1:5" ht="27.75" customHeight="1">
      <c r="A2269" s="922" t="s">
        <v>20398</v>
      </c>
      <c r="B2269" s="922" t="s">
        <v>20399</v>
      </c>
      <c r="C2269" s="925">
        <v>48000</v>
      </c>
      <c r="D2269" s="925">
        <v>0</v>
      </c>
      <c r="E2269" s="2702">
        <f t="shared" si="35"/>
        <v>4582200.8599999994</v>
      </c>
    </row>
    <row r="2270" spans="1:5" ht="27.75" customHeight="1">
      <c r="A2270" s="922" t="s">
        <v>20400</v>
      </c>
      <c r="B2270" s="922" t="s">
        <v>20349</v>
      </c>
      <c r="C2270" s="925">
        <v>48500</v>
      </c>
      <c r="D2270" s="925">
        <v>0</v>
      </c>
      <c r="E2270" s="2702">
        <f t="shared" si="35"/>
        <v>4630700.8599999994</v>
      </c>
    </row>
    <row r="2271" spans="1:5" ht="27.75" customHeight="1">
      <c r="A2271" s="922" t="s">
        <v>20401</v>
      </c>
      <c r="B2271" s="922" t="s">
        <v>20402</v>
      </c>
      <c r="C2271" s="925">
        <v>23000</v>
      </c>
      <c r="D2271" s="925">
        <v>0</v>
      </c>
      <c r="E2271" s="2702">
        <f t="shared" si="35"/>
        <v>4653700.8599999994</v>
      </c>
    </row>
    <row r="2272" spans="1:5" ht="27.75" customHeight="1">
      <c r="A2272" s="922" t="s">
        <v>20403</v>
      </c>
      <c r="B2272" s="922" t="s">
        <v>20404</v>
      </c>
      <c r="C2272" s="925">
        <v>56000</v>
      </c>
      <c r="D2272" s="925">
        <v>0</v>
      </c>
      <c r="E2272" s="2702">
        <f t="shared" si="35"/>
        <v>4709700.8599999994</v>
      </c>
    </row>
    <row r="2273" spans="1:5" ht="27.75" customHeight="1">
      <c r="A2273" s="922" t="s">
        <v>20405</v>
      </c>
      <c r="B2273" s="922" t="s">
        <v>20406</v>
      </c>
      <c r="C2273" s="925">
        <v>50000</v>
      </c>
      <c r="D2273" s="925">
        <v>0</v>
      </c>
      <c r="E2273" s="2702">
        <f t="shared" si="35"/>
        <v>4759700.8599999994</v>
      </c>
    </row>
    <row r="2274" spans="1:5" s="921" customFormat="1" ht="27.75" customHeight="1">
      <c r="A2274" s="955" t="s">
        <v>20407</v>
      </c>
      <c r="B2274" s="955" t="s">
        <v>8478</v>
      </c>
      <c r="C2274" s="2723">
        <v>0</v>
      </c>
      <c r="D2274" s="2723">
        <v>2414.59</v>
      </c>
      <c r="E2274" s="2703">
        <f t="shared" si="35"/>
        <v>4757286.2699999996</v>
      </c>
    </row>
    <row r="2275" spans="1:5" ht="27.75" customHeight="1">
      <c r="A2275" s="922" t="s">
        <v>20408</v>
      </c>
      <c r="B2275" s="922" t="s">
        <v>20409</v>
      </c>
      <c r="C2275" s="2730">
        <v>54000</v>
      </c>
      <c r="D2275" s="925">
        <v>0</v>
      </c>
      <c r="E2275" s="2702">
        <f t="shared" si="35"/>
        <v>4811286.2699999996</v>
      </c>
    </row>
    <row r="2276" spans="1:5" ht="27.75" customHeight="1">
      <c r="A2276" s="922" t="s">
        <v>20410</v>
      </c>
      <c r="B2276" s="922" t="s">
        <v>20411</v>
      </c>
      <c r="C2276" s="925">
        <v>50000</v>
      </c>
      <c r="D2276" s="925">
        <v>0</v>
      </c>
      <c r="E2276" s="2702">
        <f t="shared" si="35"/>
        <v>4861286.2699999996</v>
      </c>
    </row>
    <row r="2277" spans="1:5" ht="27.75" customHeight="1">
      <c r="A2277" s="922" t="s">
        <v>20412</v>
      </c>
      <c r="B2277" s="922" t="s">
        <v>20413</v>
      </c>
      <c r="C2277" s="925">
        <v>100000</v>
      </c>
      <c r="D2277" s="925">
        <v>0</v>
      </c>
      <c r="E2277" s="2702">
        <f t="shared" si="35"/>
        <v>4961286.2699999996</v>
      </c>
    </row>
    <row r="2278" spans="1:5" ht="27.75" customHeight="1">
      <c r="A2278" s="922" t="s">
        <v>20414</v>
      </c>
      <c r="B2278" s="922" t="s">
        <v>20415</v>
      </c>
      <c r="C2278" s="925">
        <v>50000</v>
      </c>
      <c r="D2278" s="925">
        <v>0</v>
      </c>
      <c r="E2278" s="2702">
        <f t="shared" si="35"/>
        <v>5011286.2699999996</v>
      </c>
    </row>
    <row r="2279" spans="1:5" ht="27.75" customHeight="1">
      <c r="A2279" s="922" t="s">
        <v>20416</v>
      </c>
      <c r="B2279" s="922" t="s">
        <v>20417</v>
      </c>
      <c r="C2279" s="925">
        <v>0</v>
      </c>
      <c r="D2279" s="925">
        <v>21240</v>
      </c>
      <c r="E2279" s="2702">
        <f t="shared" si="35"/>
        <v>4990046.2699999996</v>
      </c>
    </row>
    <row r="2280" spans="1:5" ht="27.75" customHeight="1">
      <c r="A2280" s="922" t="s">
        <v>20416</v>
      </c>
      <c r="B2280" s="922" t="s">
        <v>20418</v>
      </c>
      <c r="C2280" s="925">
        <v>0</v>
      </c>
      <c r="D2280" s="925">
        <v>4453320</v>
      </c>
      <c r="E2280" s="2702">
        <f t="shared" si="35"/>
        <v>536726.26999999955</v>
      </c>
    </row>
    <row r="2281" spans="1:5" ht="27.75" customHeight="1">
      <c r="A2281" s="922" t="s">
        <v>20419</v>
      </c>
      <c r="B2281" s="922" t="s">
        <v>20420</v>
      </c>
      <c r="C2281" s="925">
        <v>48500</v>
      </c>
      <c r="D2281" s="925">
        <v>0</v>
      </c>
      <c r="E2281" s="2702">
        <f t="shared" si="35"/>
        <v>585226.26999999955</v>
      </c>
    </row>
    <row r="2282" spans="1:5" ht="27.75" customHeight="1">
      <c r="A2282" s="922" t="s">
        <v>20421</v>
      </c>
      <c r="B2282" s="922" t="s">
        <v>20422</v>
      </c>
      <c r="C2282" s="925">
        <v>150000</v>
      </c>
      <c r="D2282" s="925">
        <v>0</v>
      </c>
      <c r="E2282" s="2702">
        <f t="shared" si="35"/>
        <v>735226.26999999955</v>
      </c>
    </row>
    <row r="2283" spans="1:5" ht="27.75" customHeight="1">
      <c r="A2283" s="922" t="s">
        <v>20423</v>
      </c>
      <c r="B2283" s="922" t="s">
        <v>20424</v>
      </c>
      <c r="C2283" s="925">
        <v>1500</v>
      </c>
      <c r="D2283" s="925">
        <v>0</v>
      </c>
      <c r="E2283" s="2702">
        <f t="shared" si="35"/>
        <v>736726.26999999955</v>
      </c>
    </row>
    <row r="2284" spans="1:5" ht="27.75" customHeight="1">
      <c r="A2284" s="922" t="s">
        <v>20425</v>
      </c>
      <c r="B2284" s="922" t="s">
        <v>20336</v>
      </c>
      <c r="C2284" s="925">
        <v>5300</v>
      </c>
      <c r="D2284" s="925">
        <v>0</v>
      </c>
      <c r="E2284" s="2702">
        <f t="shared" si="35"/>
        <v>742026.26999999955</v>
      </c>
    </row>
    <row r="2285" spans="1:5" ht="27.75" customHeight="1">
      <c r="A2285" s="922" t="s">
        <v>20426</v>
      </c>
      <c r="B2285" s="922" t="s">
        <v>20427</v>
      </c>
      <c r="C2285" s="925">
        <v>100000</v>
      </c>
      <c r="D2285" s="925">
        <v>0</v>
      </c>
      <c r="E2285" s="2702">
        <f t="shared" si="35"/>
        <v>842026.26999999955</v>
      </c>
    </row>
    <row r="2286" spans="1:5" ht="27.75" customHeight="1">
      <c r="A2286" s="922" t="s">
        <v>20428</v>
      </c>
      <c r="B2286" s="922" t="s">
        <v>20429</v>
      </c>
      <c r="C2286" s="925">
        <v>50000</v>
      </c>
      <c r="D2286" s="925">
        <v>0</v>
      </c>
      <c r="E2286" s="2702">
        <f t="shared" si="35"/>
        <v>892026.26999999955</v>
      </c>
    </row>
    <row r="2287" spans="1:5" ht="27.75" customHeight="1">
      <c r="A2287" s="922" t="s">
        <v>20430</v>
      </c>
      <c r="B2287" s="922" t="s">
        <v>20431</v>
      </c>
      <c r="C2287" s="925">
        <v>50000</v>
      </c>
      <c r="D2287" s="925">
        <v>0</v>
      </c>
      <c r="E2287" s="2702">
        <f t="shared" si="35"/>
        <v>942026.26999999955</v>
      </c>
    </row>
    <row r="2288" spans="1:5" ht="27.75" customHeight="1">
      <c r="A2288" s="922" t="s">
        <v>20432</v>
      </c>
      <c r="B2288" s="922" t="s">
        <v>20433</v>
      </c>
      <c r="C2288" s="925">
        <v>50000</v>
      </c>
      <c r="D2288" s="925">
        <v>0</v>
      </c>
      <c r="E2288" s="2702">
        <f t="shared" si="35"/>
        <v>992026.26999999955</v>
      </c>
    </row>
    <row r="2289" spans="1:5" ht="27.75" customHeight="1">
      <c r="A2289" s="922" t="s">
        <v>20434</v>
      </c>
      <c r="B2289" s="922" t="s">
        <v>20435</v>
      </c>
      <c r="C2289" s="925">
        <v>25000</v>
      </c>
      <c r="D2289" s="925">
        <v>0</v>
      </c>
      <c r="E2289" s="2702">
        <f t="shared" si="35"/>
        <v>1017026.2699999996</v>
      </c>
    </row>
    <row r="2290" spans="1:5" ht="27.75" customHeight="1">
      <c r="A2290" s="922" t="s">
        <v>20436</v>
      </c>
      <c r="B2290" s="922" t="s">
        <v>8336</v>
      </c>
      <c r="C2290" s="925">
        <v>0</v>
      </c>
      <c r="D2290" s="925">
        <v>650</v>
      </c>
      <c r="E2290" s="2702">
        <f t="shared" si="35"/>
        <v>1016376.2699999996</v>
      </c>
    </row>
    <row r="2291" spans="1:5" ht="27.75" customHeight="1">
      <c r="A2291" s="922" t="s">
        <v>20437</v>
      </c>
      <c r="B2291" s="922" t="s">
        <v>20438</v>
      </c>
      <c r="C2291" s="925">
        <v>19500</v>
      </c>
      <c r="D2291" s="925">
        <v>0</v>
      </c>
      <c r="E2291" s="2702">
        <f t="shared" si="35"/>
        <v>1035876.2699999996</v>
      </c>
    </row>
    <row r="2292" spans="1:5" ht="27.75" customHeight="1">
      <c r="A2292" s="922" t="s">
        <v>20439</v>
      </c>
      <c r="B2292" s="922" t="s">
        <v>20440</v>
      </c>
      <c r="C2292" s="2731">
        <v>50000</v>
      </c>
      <c r="D2292" s="925">
        <v>0</v>
      </c>
      <c r="E2292" s="2702">
        <f t="shared" si="35"/>
        <v>1085876.2699999996</v>
      </c>
    </row>
    <row r="2293" spans="1:5" ht="27.75" customHeight="1">
      <c r="A2293" s="922" t="s">
        <v>20441</v>
      </c>
      <c r="B2293" s="922" t="s">
        <v>20442</v>
      </c>
      <c r="C2293" s="925">
        <v>60000</v>
      </c>
      <c r="D2293" s="925">
        <v>0</v>
      </c>
      <c r="E2293" s="2702">
        <f t="shared" si="35"/>
        <v>1145876.2699999996</v>
      </c>
    </row>
    <row r="2294" spans="1:5" ht="27.75" customHeight="1">
      <c r="A2294" s="922" t="s">
        <v>20443</v>
      </c>
      <c r="B2294" s="922" t="s">
        <v>20444</v>
      </c>
      <c r="C2294" s="925">
        <v>5000</v>
      </c>
      <c r="D2294" s="925">
        <v>0</v>
      </c>
      <c r="E2294" s="2702">
        <f t="shared" si="35"/>
        <v>1150876.2699999996</v>
      </c>
    </row>
    <row r="2295" spans="1:5" ht="27.75" customHeight="1">
      <c r="A2295" s="922" t="s">
        <v>20445</v>
      </c>
      <c r="B2295" s="922" t="s">
        <v>20446</v>
      </c>
      <c r="C2295" s="925">
        <v>20000</v>
      </c>
      <c r="D2295" s="925">
        <v>0</v>
      </c>
      <c r="E2295" s="2702">
        <f t="shared" si="35"/>
        <v>1170876.2699999996</v>
      </c>
    </row>
    <row r="2296" spans="1:5" ht="27.75" customHeight="1">
      <c r="A2296" s="922" t="s">
        <v>20447</v>
      </c>
      <c r="B2296" s="922" t="s">
        <v>20448</v>
      </c>
      <c r="C2296" s="2730">
        <v>142190</v>
      </c>
      <c r="D2296" s="925">
        <v>0</v>
      </c>
      <c r="E2296" s="2702">
        <f t="shared" si="35"/>
        <v>1313066.2699999996</v>
      </c>
    </row>
    <row r="2297" spans="1:5" ht="27.75" customHeight="1">
      <c r="A2297" s="922" t="s">
        <v>20449</v>
      </c>
      <c r="B2297" s="922" t="s">
        <v>20450</v>
      </c>
      <c r="C2297" s="925">
        <v>50000</v>
      </c>
      <c r="D2297" s="925">
        <v>0</v>
      </c>
      <c r="E2297" s="2702">
        <f t="shared" si="35"/>
        <v>1363066.2699999996</v>
      </c>
    </row>
    <row r="2298" spans="1:5" ht="27.75" customHeight="1">
      <c r="A2298" s="922" t="s">
        <v>20451</v>
      </c>
      <c r="B2298" s="922" t="s">
        <v>20452</v>
      </c>
      <c r="C2298" s="925">
        <v>25000</v>
      </c>
      <c r="D2298" s="925">
        <v>0</v>
      </c>
      <c r="E2298" s="2702">
        <f t="shared" si="35"/>
        <v>1388066.2699999996</v>
      </c>
    </row>
    <row r="2299" spans="1:5" ht="27.75" customHeight="1">
      <c r="A2299" s="922" t="s">
        <v>20453</v>
      </c>
      <c r="B2299" s="922" t="s">
        <v>20454</v>
      </c>
      <c r="C2299" s="925">
        <v>100000</v>
      </c>
      <c r="D2299" s="925">
        <v>0</v>
      </c>
      <c r="E2299" s="2702">
        <f t="shared" si="35"/>
        <v>1488066.2699999996</v>
      </c>
    </row>
    <row r="2300" spans="1:5" ht="27.75" customHeight="1">
      <c r="A2300" s="922" t="s">
        <v>20455</v>
      </c>
      <c r="B2300" s="922" t="s">
        <v>20456</v>
      </c>
      <c r="C2300" s="925">
        <v>150000</v>
      </c>
      <c r="D2300" s="925">
        <v>0</v>
      </c>
      <c r="E2300" s="2702">
        <f t="shared" si="35"/>
        <v>1638066.2699999996</v>
      </c>
    </row>
    <row r="2301" spans="1:5" ht="27.75" customHeight="1">
      <c r="A2301" s="922" t="s">
        <v>20457</v>
      </c>
      <c r="B2301" s="922" t="s">
        <v>20458</v>
      </c>
      <c r="C2301" s="925">
        <v>48500</v>
      </c>
      <c r="D2301" s="925">
        <v>0</v>
      </c>
      <c r="E2301" s="2702">
        <f t="shared" si="35"/>
        <v>1686566.2699999996</v>
      </c>
    </row>
    <row r="2302" spans="1:5" ht="27.75" customHeight="1">
      <c r="A2302" s="922" t="s">
        <v>20459</v>
      </c>
      <c r="B2302" s="922" t="s">
        <v>20460</v>
      </c>
      <c r="C2302" s="925">
        <v>25000</v>
      </c>
      <c r="D2302" s="925">
        <v>0</v>
      </c>
      <c r="E2302" s="2702">
        <f t="shared" si="35"/>
        <v>1711566.2699999996</v>
      </c>
    </row>
    <row r="2303" spans="1:5" ht="27.75" customHeight="1">
      <c r="A2303" s="922" t="s">
        <v>20461</v>
      </c>
      <c r="B2303" s="922" t="s">
        <v>8336</v>
      </c>
      <c r="C2303" s="925">
        <v>0</v>
      </c>
      <c r="D2303" s="925">
        <v>800</v>
      </c>
      <c r="E2303" s="2702">
        <f t="shared" si="35"/>
        <v>1710766.2699999996</v>
      </c>
    </row>
    <row r="2304" spans="1:5" ht="27.75" customHeight="1">
      <c r="A2304" s="956" t="s">
        <v>20993</v>
      </c>
      <c r="B2304" s="956" t="s">
        <v>20994</v>
      </c>
      <c r="C2304" s="948">
        <v>51500</v>
      </c>
      <c r="D2304" s="948">
        <v>0</v>
      </c>
      <c r="E2304" s="2702">
        <f t="shared" si="35"/>
        <v>1762266.2699999996</v>
      </c>
    </row>
    <row r="2305" spans="1:5" ht="27.75" customHeight="1">
      <c r="A2305" s="956" t="s">
        <v>20995</v>
      </c>
      <c r="B2305" s="956" t="s">
        <v>20996</v>
      </c>
      <c r="C2305" s="948">
        <v>48500</v>
      </c>
      <c r="D2305" s="948">
        <v>0</v>
      </c>
      <c r="E2305" s="2702">
        <f t="shared" si="35"/>
        <v>1810766.2699999996</v>
      </c>
    </row>
    <row r="2306" spans="1:5" ht="27.75" customHeight="1">
      <c r="A2306" s="956" t="s">
        <v>20997</v>
      </c>
      <c r="B2306" s="956" t="s">
        <v>20996</v>
      </c>
      <c r="C2306" s="948">
        <v>1500</v>
      </c>
      <c r="D2306" s="948">
        <v>0</v>
      </c>
      <c r="E2306" s="2702">
        <f t="shared" si="35"/>
        <v>1812266.2699999996</v>
      </c>
    </row>
    <row r="2307" spans="1:5" ht="27.75" customHeight="1">
      <c r="A2307" s="956" t="s">
        <v>20998</v>
      </c>
      <c r="B2307" s="956" t="s">
        <v>20999</v>
      </c>
      <c r="C2307" s="952">
        <v>50000</v>
      </c>
      <c r="D2307" s="948">
        <v>0</v>
      </c>
      <c r="E2307" s="2702">
        <f t="shared" si="35"/>
        <v>1862266.2699999996</v>
      </c>
    </row>
    <row r="2308" spans="1:5" ht="27.75" customHeight="1">
      <c r="A2308" s="956" t="s">
        <v>21000</v>
      </c>
      <c r="B2308" s="956" t="s">
        <v>21001</v>
      </c>
      <c r="C2308" s="952">
        <v>35000</v>
      </c>
      <c r="D2308" s="948">
        <v>0</v>
      </c>
      <c r="E2308" s="2702">
        <f t="shared" si="35"/>
        <v>1897266.2699999996</v>
      </c>
    </row>
    <row r="2309" spans="1:5" ht="27.75" customHeight="1">
      <c r="A2309" s="956" t="s">
        <v>21002</v>
      </c>
      <c r="B2309" s="956" t="s">
        <v>21003</v>
      </c>
      <c r="C2309" s="948">
        <v>50000</v>
      </c>
      <c r="D2309" s="948">
        <v>0</v>
      </c>
      <c r="E2309" s="2702">
        <f t="shared" ref="E2309:E2372" si="36">E2308-D2309+C2309</f>
        <v>1947266.2699999996</v>
      </c>
    </row>
    <row r="2310" spans="1:5" ht="27.75" customHeight="1">
      <c r="A2310" s="956" t="s">
        <v>21004</v>
      </c>
      <c r="B2310" s="956" t="s">
        <v>21005</v>
      </c>
      <c r="C2310" s="948">
        <v>50000</v>
      </c>
      <c r="D2310" s="948">
        <v>0</v>
      </c>
      <c r="E2310" s="2702">
        <f t="shared" si="36"/>
        <v>1997266.2699999996</v>
      </c>
    </row>
    <row r="2311" spans="1:5" ht="27.75" customHeight="1">
      <c r="A2311" s="956" t="s">
        <v>21006</v>
      </c>
      <c r="B2311" s="956" t="s">
        <v>21007</v>
      </c>
      <c r="C2311" s="948">
        <v>50000</v>
      </c>
      <c r="D2311" s="948">
        <v>0</v>
      </c>
      <c r="E2311" s="2702">
        <f t="shared" si="36"/>
        <v>2047266.2699999996</v>
      </c>
    </row>
    <row r="2312" spans="1:5" ht="27.75" customHeight="1">
      <c r="A2312" s="956" t="s">
        <v>21008</v>
      </c>
      <c r="B2312" s="956" t="s">
        <v>21009</v>
      </c>
      <c r="C2312" s="948">
        <v>25000</v>
      </c>
      <c r="D2312" s="948">
        <v>0</v>
      </c>
      <c r="E2312" s="2702">
        <f t="shared" si="36"/>
        <v>2072266.2699999996</v>
      </c>
    </row>
    <row r="2313" spans="1:5" ht="27.75" customHeight="1">
      <c r="A2313" s="956" t="s">
        <v>21010</v>
      </c>
      <c r="B2313" s="956" t="s">
        <v>8336</v>
      </c>
      <c r="C2313" s="948">
        <v>0</v>
      </c>
      <c r="D2313" s="948">
        <v>400</v>
      </c>
      <c r="E2313" s="2702">
        <f t="shared" si="36"/>
        <v>2071866.2699999996</v>
      </c>
    </row>
    <row r="2314" spans="1:5" ht="27.75" customHeight="1">
      <c r="A2314" s="956" t="s">
        <v>21011</v>
      </c>
      <c r="B2314" s="956" t="s">
        <v>21012</v>
      </c>
      <c r="C2314" s="948">
        <v>50000</v>
      </c>
      <c r="D2314" s="948">
        <v>0</v>
      </c>
      <c r="E2314" s="2702">
        <f t="shared" si="36"/>
        <v>2121866.2699999996</v>
      </c>
    </row>
    <row r="2315" spans="1:5" ht="27.75" customHeight="1">
      <c r="A2315" s="956" t="s">
        <v>21013</v>
      </c>
      <c r="B2315" s="956" t="s">
        <v>21014</v>
      </c>
      <c r="C2315" s="948">
        <v>23000</v>
      </c>
      <c r="D2315" s="948">
        <v>0</v>
      </c>
      <c r="E2315" s="2702">
        <f t="shared" si="36"/>
        <v>2144866.2699999996</v>
      </c>
    </row>
    <row r="2316" spans="1:5" ht="27.75" customHeight="1">
      <c r="A2316" s="956" t="s">
        <v>21015</v>
      </c>
      <c r="B2316" s="956" t="s">
        <v>21016</v>
      </c>
      <c r="C2316" s="948">
        <v>2000</v>
      </c>
      <c r="D2316" s="948">
        <v>0</v>
      </c>
      <c r="E2316" s="2702">
        <f t="shared" si="36"/>
        <v>2146866.2699999996</v>
      </c>
    </row>
    <row r="2317" spans="1:5" ht="27.75" customHeight="1">
      <c r="A2317" s="956" t="s">
        <v>21017</v>
      </c>
      <c r="B2317" s="956" t="s">
        <v>21018</v>
      </c>
      <c r="C2317" s="948">
        <v>100000</v>
      </c>
      <c r="D2317" s="948">
        <v>0</v>
      </c>
      <c r="E2317" s="2702">
        <f t="shared" si="36"/>
        <v>2246866.2699999996</v>
      </c>
    </row>
    <row r="2318" spans="1:5" ht="27.75" customHeight="1">
      <c r="A2318" s="922" t="s">
        <v>21339</v>
      </c>
      <c r="B2318" s="922" t="s">
        <v>16131</v>
      </c>
      <c r="C2318" s="925">
        <v>100000</v>
      </c>
      <c r="D2318" s="925">
        <v>0</v>
      </c>
      <c r="E2318" s="2702">
        <f t="shared" si="36"/>
        <v>2346866.2699999996</v>
      </c>
    </row>
    <row r="2319" spans="1:5" ht="27.75" customHeight="1">
      <c r="A2319" s="922" t="s">
        <v>21340</v>
      </c>
      <c r="B2319" s="922" t="s">
        <v>21341</v>
      </c>
      <c r="C2319" s="925">
        <v>50000</v>
      </c>
      <c r="D2319" s="925">
        <v>0</v>
      </c>
      <c r="E2319" s="2702">
        <f t="shared" si="36"/>
        <v>2396866.2699999996</v>
      </c>
    </row>
    <row r="2320" spans="1:5" ht="27.75" customHeight="1">
      <c r="A2320" s="922" t="s">
        <v>21342</v>
      </c>
      <c r="B2320" s="922" t="s">
        <v>21343</v>
      </c>
      <c r="C2320" s="925">
        <v>50000</v>
      </c>
      <c r="D2320" s="925">
        <v>0</v>
      </c>
      <c r="E2320" s="2702">
        <f t="shared" si="36"/>
        <v>2446866.2699999996</v>
      </c>
    </row>
    <row r="2321" spans="1:5" ht="27.75" customHeight="1">
      <c r="A2321" s="922" t="s">
        <v>21344</v>
      </c>
      <c r="B2321" s="922" t="s">
        <v>21345</v>
      </c>
      <c r="C2321" s="925">
        <v>50000</v>
      </c>
      <c r="D2321" s="925">
        <v>0</v>
      </c>
      <c r="E2321" s="2702">
        <f t="shared" si="36"/>
        <v>2496866.2699999996</v>
      </c>
    </row>
    <row r="2322" spans="1:5" ht="27.75" customHeight="1">
      <c r="A2322" s="922" t="s">
        <v>21346</v>
      </c>
      <c r="B2322" s="922" t="s">
        <v>21347</v>
      </c>
      <c r="C2322" s="925">
        <v>50000</v>
      </c>
      <c r="D2322" s="925">
        <v>0</v>
      </c>
      <c r="E2322" s="2702">
        <f t="shared" si="36"/>
        <v>2546866.2699999996</v>
      </c>
    </row>
    <row r="2323" spans="1:5" ht="27.75" customHeight="1">
      <c r="A2323" s="922" t="s">
        <v>21348</v>
      </c>
      <c r="B2323" s="922" t="s">
        <v>8336</v>
      </c>
      <c r="C2323" s="925">
        <v>0</v>
      </c>
      <c r="D2323" s="925">
        <v>350</v>
      </c>
      <c r="E2323" s="2702">
        <f t="shared" si="36"/>
        <v>2546516.2699999996</v>
      </c>
    </row>
    <row r="2324" spans="1:5" ht="27.75" customHeight="1">
      <c r="A2324" s="922" t="s">
        <v>21349</v>
      </c>
      <c r="B2324" s="922" t="s">
        <v>21350</v>
      </c>
      <c r="C2324" s="925">
        <v>52500</v>
      </c>
      <c r="D2324" s="925">
        <v>0</v>
      </c>
      <c r="E2324" s="2702">
        <f t="shared" si="36"/>
        <v>2599016.2699999996</v>
      </c>
    </row>
    <row r="2325" spans="1:5" ht="27.75" customHeight="1">
      <c r="A2325" s="922" t="s">
        <v>21351</v>
      </c>
      <c r="B2325" s="922" t="s">
        <v>21352</v>
      </c>
      <c r="C2325" s="925">
        <v>50000</v>
      </c>
      <c r="D2325" s="925">
        <v>0</v>
      </c>
      <c r="E2325" s="2702">
        <f t="shared" si="36"/>
        <v>2649016.2699999996</v>
      </c>
    </row>
    <row r="2326" spans="1:5" ht="27.75" customHeight="1">
      <c r="A2326" s="922" t="s">
        <v>21353</v>
      </c>
      <c r="B2326" s="922" t="s">
        <v>21354</v>
      </c>
      <c r="C2326" s="925">
        <v>50000</v>
      </c>
      <c r="D2326" s="925">
        <v>0</v>
      </c>
      <c r="E2326" s="2702">
        <f t="shared" si="36"/>
        <v>2699016.2699999996</v>
      </c>
    </row>
    <row r="2327" spans="1:5" ht="27.75" customHeight="1">
      <c r="A2327" s="922" t="s">
        <v>21355</v>
      </c>
      <c r="B2327" s="922" t="s">
        <v>21356</v>
      </c>
      <c r="C2327" s="925">
        <v>50000</v>
      </c>
      <c r="D2327" s="925">
        <v>0</v>
      </c>
      <c r="E2327" s="2702">
        <f t="shared" si="36"/>
        <v>2749016.2699999996</v>
      </c>
    </row>
    <row r="2328" spans="1:5" ht="27.75" customHeight="1">
      <c r="A2328" s="922" t="s">
        <v>21192</v>
      </c>
      <c r="B2328" s="922" t="s">
        <v>21357</v>
      </c>
      <c r="C2328" s="925">
        <v>0</v>
      </c>
      <c r="D2328" s="925">
        <v>21600</v>
      </c>
      <c r="E2328" s="2702">
        <f t="shared" si="36"/>
        <v>2727416.2699999996</v>
      </c>
    </row>
    <row r="2329" spans="1:5" ht="27.75" customHeight="1">
      <c r="A2329" s="922" t="s">
        <v>21192</v>
      </c>
      <c r="B2329" s="922" t="s">
        <v>21358</v>
      </c>
      <c r="C2329" s="925">
        <v>0</v>
      </c>
      <c r="D2329" s="925">
        <v>21600</v>
      </c>
      <c r="E2329" s="2702">
        <f t="shared" si="36"/>
        <v>2705816.2699999996</v>
      </c>
    </row>
    <row r="2330" spans="1:5" ht="27.75" customHeight="1">
      <c r="A2330" s="922" t="s">
        <v>21192</v>
      </c>
      <c r="B2330" s="922" t="s">
        <v>21359</v>
      </c>
      <c r="C2330" s="925">
        <v>0</v>
      </c>
      <c r="D2330" s="925">
        <v>26.88</v>
      </c>
      <c r="E2330" s="2702">
        <f t="shared" si="36"/>
        <v>2705789.3899999997</v>
      </c>
    </row>
    <row r="2331" spans="1:5" ht="27.75" customHeight="1">
      <c r="A2331" s="922" t="s">
        <v>21192</v>
      </c>
      <c r="B2331" s="922" t="s">
        <v>21360</v>
      </c>
      <c r="C2331" s="925">
        <v>0</v>
      </c>
      <c r="D2331" s="925">
        <v>10000</v>
      </c>
      <c r="E2331" s="2702">
        <f t="shared" si="36"/>
        <v>2695789.3899999997</v>
      </c>
    </row>
    <row r="2332" spans="1:5" ht="27.75" customHeight="1">
      <c r="A2332" s="922" t="s">
        <v>21221</v>
      </c>
      <c r="B2332" s="922" t="s">
        <v>21361</v>
      </c>
      <c r="C2332" s="925">
        <v>0</v>
      </c>
      <c r="D2332" s="925">
        <v>53.75</v>
      </c>
      <c r="E2332" s="2702">
        <f t="shared" si="36"/>
        <v>2695735.6399999997</v>
      </c>
    </row>
    <row r="2333" spans="1:5" ht="27.75" customHeight="1">
      <c r="A2333" s="922" t="s">
        <v>21221</v>
      </c>
      <c r="B2333" s="922" t="s">
        <v>21362</v>
      </c>
      <c r="C2333" s="925">
        <v>0</v>
      </c>
      <c r="D2333" s="925">
        <v>78190</v>
      </c>
      <c r="E2333" s="2702">
        <f t="shared" si="36"/>
        <v>2617545.6399999997</v>
      </c>
    </row>
    <row r="2334" spans="1:5" ht="27.75" customHeight="1">
      <c r="A2334" s="922" t="s">
        <v>21363</v>
      </c>
      <c r="B2334" s="922" t="s">
        <v>21364</v>
      </c>
      <c r="C2334" s="925">
        <v>0</v>
      </c>
      <c r="D2334" s="925">
        <v>208</v>
      </c>
      <c r="E2334" s="2702">
        <f t="shared" si="36"/>
        <v>2617337.6399999997</v>
      </c>
    </row>
    <row r="2335" spans="1:5" ht="27.75" customHeight="1">
      <c r="A2335" s="922" t="s">
        <v>21365</v>
      </c>
      <c r="B2335" s="922" t="s">
        <v>21366</v>
      </c>
      <c r="C2335" s="925">
        <v>25000</v>
      </c>
      <c r="D2335" s="925">
        <v>0</v>
      </c>
      <c r="E2335" s="2702">
        <f t="shared" si="36"/>
        <v>2642337.6399999997</v>
      </c>
    </row>
    <row r="2336" spans="1:5" ht="27.75" customHeight="1">
      <c r="A2336" s="922" t="s">
        <v>21367</v>
      </c>
      <c r="B2336" s="922" t="s">
        <v>21368</v>
      </c>
      <c r="C2336" s="2723">
        <v>85000</v>
      </c>
      <c r="D2336" s="925">
        <v>0</v>
      </c>
      <c r="E2336" s="2702">
        <f t="shared" si="36"/>
        <v>2727337.6399999997</v>
      </c>
    </row>
    <row r="2337" spans="1:5" ht="27.75" customHeight="1">
      <c r="A2337" s="922" t="s">
        <v>21369</v>
      </c>
      <c r="B2337" s="922" t="s">
        <v>21370</v>
      </c>
      <c r="C2337" s="925">
        <v>4000</v>
      </c>
      <c r="D2337" s="925">
        <v>0</v>
      </c>
      <c r="E2337" s="2702">
        <f t="shared" si="36"/>
        <v>2731337.6399999997</v>
      </c>
    </row>
    <row r="2338" spans="1:5" ht="27.75" customHeight="1">
      <c r="A2338" s="922" t="s">
        <v>21371</v>
      </c>
      <c r="B2338" s="922" t="s">
        <v>21372</v>
      </c>
      <c r="C2338" s="925">
        <v>3300</v>
      </c>
      <c r="D2338" s="925">
        <v>0</v>
      </c>
      <c r="E2338" s="2702">
        <f t="shared" si="36"/>
        <v>2734637.6399999997</v>
      </c>
    </row>
    <row r="2339" spans="1:5" ht="27.75" customHeight="1">
      <c r="A2339" s="922" t="s">
        <v>21373</v>
      </c>
      <c r="B2339" s="922" t="s">
        <v>21374</v>
      </c>
      <c r="C2339" s="925">
        <v>48000</v>
      </c>
      <c r="D2339" s="925">
        <v>0</v>
      </c>
      <c r="E2339" s="2702">
        <f t="shared" si="36"/>
        <v>2782637.6399999997</v>
      </c>
    </row>
    <row r="2340" spans="1:5" ht="27.75" customHeight="1">
      <c r="A2340" s="922" t="s">
        <v>21375</v>
      </c>
      <c r="B2340" s="922" t="s">
        <v>21376</v>
      </c>
      <c r="C2340" s="925">
        <v>57000</v>
      </c>
      <c r="D2340" s="925">
        <v>0</v>
      </c>
      <c r="E2340" s="2702">
        <f t="shared" si="36"/>
        <v>2839637.6399999997</v>
      </c>
    </row>
    <row r="2341" spans="1:5" ht="27.75" customHeight="1">
      <c r="A2341" s="922" t="s">
        <v>21377</v>
      </c>
      <c r="B2341" s="922" t="s">
        <v>8336</v>
      </c>
      <c r="C2341" s="925">
        <v>0</v>
      </c>
      <c r="D2341" s="925">
        <v>350</v>
      </c>
      <c r="E2341" s="2702">
        <f t="shared" si="36"/>
        <v>2839287.6399999997</v>
      </c>
    </row>
    <row r="2342" spans="1:5" ht="27.75" customHeight="1">
      <c r="A2342" s="922" t="s">
        <v>21378</v>
      </c>
      <c r="B2342" s="922" t="s">
        <v>8478</v>
      </c>
      <c r="C2342" s="925">
        <v>0</v>
      </c>
      <c r="D2342" s="925">
        <v>4951.3900000000003</v>
      </c>
      <c r="E2342" s="2702">
        <f t="shared" si="36"/>
        <v>2834336.2499999995</v>
      </c>
    </row>
    <row r="2343" spans="1:5" ht="27.75" customHeight="1">
      <c r="A2343" s="922" t="s">
        <v>21379</v>
      </c>
      <c r="B2343" s="922" t="s">
        <v>21380</v>
      </c>
      <c r="C2343" s="925">
        <v>50000</v>
      </c>
      <c r="D2343" s="925">
        <v>0</v>
      </c>
      <c r="E2343" s="2702">
        <f t="shared" si="36"/>
        <v>2884336.2499999995</v>
      </c>
    </row>
    <row r="2344" spans="1:5" ht="27.75" customHeight="1">
      <c r="A2344" s="922" t="s">
        <v>21717</v>
      </c>
      <c r="B2344" s="922" t="s">
        <v>21718</v>
      </c>
      <c r="C2344" s="925">
        <v>96000</v>
      </c>
      <c r="D2344" s="925">
        <v>0</v>
      </c>
      <c r="E2344" s="2702">
        <f t="shared" si="36"/>
        <v>2980336.2499999995</v>
      </c>
    </row>
    <row r="2345" spans="1:5" ht="27.75" customHeight="1">
      <c r="A2345" s="922" t="s">
        <v>21430</v>
      </c>
      <c r="B2345" s="922" t="s">
        <v>21719</v>
      </c>
      <c r="C2345" s="925">
        <v>0</v>
      </c>
      <c r="D2345" s="925">
        <v>26.88</v>
      </c>
      <c r="E2345" s="2702">
        <f t="shared" si="36"/>
        <v>2980309.3699999996</v>
      </c>
    </row>
    <row r="2346" spans="1:5" ht="27.75" customHeight="1">
      <c r="A2346" s="922" t="s">
        <v>21430</v>
      </c>
      <c r="B2346" s="922" t="s">
        <v>21720</v>
      </c>
      <c r="C2346" s="925">
        <v>0</v>
      </c>
      <c r="D2346" s="925">
        <v>44700</v>
      </c>
      <c r="E2346" s="2702">
        <f t="shared" si="36"/>
        <v>2935609.3699999996</v>
      </c>
    </row>
    <row r="2347" spans="1:5" ht="27.75" customHeight="1">
      <c r="A2347" s="922" t="s">
        <v>21430</v>
      </c>
      <c r="B2347" s="922" t="s">
        <v>21721</v>
      </c>
      <c r="C2347" s="925">
        <v>0</v>
      </c>
      <c r="D2347" s="925">
        <v>21600</v>
      </c>
      <c r="E2347" s="2702">
        <f t="shared" si="36"/>
        <v>2914009.3699999996</v>
      </c>
    </row>
    <row r="2348" spans="1:5" ht="27.75" customHeight="1">
      <c r="A2348" s="922" t="s">
        <v>21430</v>
      </c>
      <c r="B2348" s="922" t="s">
        <v>21722</v>
      </c>
      <c r="C2348" s="925">
        <v>0</v>
      </c>
      <c r="D2348" s="925">
        <v>21600</v>
      </c>
      <c r="E2348" s="2702">
        <f t="shared" si="36"/>
        <v>2892409.3699999996</v>
      </c>
    </row>
    <row r="2349" spans="1:5" ht="27.75" customHeight="1">
      <c r="A2349" s="922" t="s">
        <v>21723</v>
      </c>
      <c r="B2349" s="922" t="s">
        <v>8336</v>
      </c>
      <c r="C2349" s="925">
        <v>0</v>
      </c>
      <c r="D2349" s="925">
        <v>200</v>
      </c>
      <c r="E2349" s="2702">
        <f t="shared" si="36"/>
        <v>2892209.3699999996</v>
      </c>
    </row>
    <row r="2350" spans="1:5" ht="27.75" customHeight="1">
      <c r="A2350" s="922" t="s">
        <v>21724</v>
      </c>
      <c r="B2350" s="922" t="s">
        <v>21725</v>
      </c>
      <c r="C2350" s="925">
        <v>0</v>
      </c>
      <c r="D2350" s="925">
        <v>1521600</v>
      </c>
      <c r="E2350" s="2702">
        <f t="shared" si="36"/>
        <v>1370609.3699999996</v>
      </c>
    </row>
    <row r="2351" spans="1:5" ht="27.75" customHeight="1">
      <c r="A2351" s="922" t="s">
        <v>21726</v>
      </c>
      <c r="B2351" s="922" t="s">
        <v>21727</v>
      </c>
      <c r="C2351" s="925">
        <v>96000</v>
      </c>
      <c r="D2351" s="925">
        <v>0</v>
      </c>
      <c r="E2351" s="2702">
        <f t="shared" si="36"/>
        <v>1466609.3699999996</v>
      </c>
    </row>
    <row r="2352" spans="1:5" ht="27.75" customHeight="1">
      <c r="A2352" s="922" t="s">
        <v>21728</v>
      </c>
      <c r="B2352" s="922" t="s">
        <v>21729</v>
      </c>
      <c r="C2352" s="925">
        <v>48000</v>
      </c>
      <c r="D2352" s="925">
        <v>0</v>
      </c>
      <c r="E2352" s="2702">
        <f t="shared" si="36"/>
        <v>1514609.3699999996</v>
      </c>
    </row>
    <row r="2353" spans="1:5" ht="27.75" customHeight="1">
      <c r="A2353" s="922" t="s">
        <v>21730</v>
      </c>
      <c r="B2353" s="922" t="s">
        <v>21731</v>
      </c>
      <c r="C2353" s="925">
        <v>0</v>
      </c>
      <c r="D2353" s="925">
        <v>57000</v>
      </c>
      <c r="E2353" s="2702">
        <f t="shared" si="36"/>
        <v>1457609.3699999996</v>
      </c>
    </row>
    <row r="2354" spans="1:5" ht="27.75" customHeight="1">
      <c r="A2354" s="922" t="s">
        <v>21730</v>
      </c>
      <c r="B2354" s="922" t="s">
        <v>21732</v>
      </c>
      <c r="C2354" s="925">
        <v>0</v>
      </c>
      <c r="D2354" s="925">
        <v>53.75</v>
      </c>
      <c r="E2354" s="2702">
        <f t="shared" si="36"/>
        <v>1457555.6199999996</v>
      </c>
    </row>
    <row r="2355" spans="1:5" ht="27.75" customHeight="1">
      <c r="A2355" s="922" t="s">
        <v>21733</v>
      </c>
      <c r="B2355" s="922" t="s">
        <v>8336</v>
      </c>
      <c r="C2355" s="925">
        <v>0</v>
      </c>
      <c r="D2355" s="925">
        <v>100</v>
      </c>
      <c r="E2355" s="2702">
        <f t="shared" si="36"/>
        <v>1457455.6199999996</v>
      </c>
    </row>
    <row r="2356" spans="1:5" ht="27.75" customHeight="1">
      <c r="A2356" s="922" t="s">
        <v>21734</v>
      </c>
      <c r="B2356" s="922" t="s">
        <v>21735</v>
      </c>
      <c r="C2356" s="925">
        <v>150000</v>
      </c>
      <c r="D2356" s="925">
        <v>0</v>
      </c>
      <c r="E2356" s="2702">
        <f t="shared" si="36"/>
        <v>1607455.6199999996</v>
      </c>
    </row>
    <row r="2357" spans="1:5" ht="27.75" customHeight="1">
      <c r="A2357" s="922" t="s">
        <v>21736</v>
      </c>
      <c r="B2357" s="922" t="s">
        <v>21737</v>
      </c>
      <c r="C2357" s="925">
        <v>50000</v>
      </c>
      <c r="D2357" s="925">
        <v>0</v>
      </c>
      <c r="E2357" s="2702">
        <f t="shared" si="36"/>
        <v>1657455.6199999996</v>
      </c>
    </row>
    <row r="2358" spans="1:5" ht="27.75" customHeight="1">
      <c r="A2358" s="922" t="s">
        <v>21738</v>
      </c>
      <c r="B2358" s="922" t="s">
        <v>9283</v>
      </c>
      <c r="C2358" s="925">
        <v>60000</v>
      </c>
      <c r="D2358" s="925">
        <v>0</v>
      </c>
      <c r="E2358" s="2702">
        <f t="shared" si="36"/>
        <v>1717455.6199999996</v>
      </c>
    </row>
    <row r="2359" spans="1:5" ht="27.75" customHeight="1">
      <c r="A2359" s="922" t="s">
        <v>21739</v>
      </c>
      <c r="B2359" s="922" t="s">
        <v>21740</v>
      </c>
      <c r="C2359" s="925">
        <v>50000</v>
      </c>
      <c r="D2359" s="925">
        <v>0</v>
      </c>
      <c r="E2359" s="2702">
        <f t="shared" si="36"/>
        <v>1767455.6199999996</v>
      </c>
    </row>
    <row r="2360" spans="1:5" ht="27.75" customHeight="1">
      <c r="A2360" s="922" t="s">
        <v>21741</v>
      </c>
      <c r="B2360" s="922" t="s">
        <v>21742</v>
      </c>
      <c r="C2360" s="925">
        <v>60000</v>
      </c>
      <c r="D2360" s="925">
        <v>0</v>
      </c>
      <c r="E2360" s="2702">
        <f t="shared" si="36"/>
        <v>1827455.6199999996</v>
      </c>
    </row>
    <row r="2361" spans="1:5" ht="27.75" customHeight="1">
      <c r="A2361" s="922" t="s">
        <v>21743</v>
      </c>
      <c r="B2361" s="922" t="s">
        <v>21744</v>
      </c>
      <c r="C2361" s="925">
        <v>50000</v>
      </c>
      <c r="D2361" s="925">
        <v>0</v>
      </c>
      <c r="E2361" s="2702">
        <f t="shared" si="36"/>
        <v>1877455.6199999996</v>
      </c>
    </row>
    <row r="2362" spans="1:5" ht="27.75" customHeight="1">
      <c r="A2362" s="922" t="s">
        <v>21745</v>
      </c>
      <c r="B2362" s="922" t="s">
        <v>21746</v>
      </c>
      <c r="C2362" s="925">
        <v>100000</v>
      </c>
      <c r="D2362" s="925">
        <v>0</v>
      </c>
      <c r="E2362" s="2702">
        <f t="shared" si="36"/>
        <v>1977455.6199999996</v>
      </c>
    </row>
    <row r="2363" spans="1:5" ht="27.75" customHeight="1">
      <c r="A2363" s="922" t="s">
        <v>21747</v>
      </c>
      <c r="B2363" s="922" t="s">
        <v>21748</v>
      </c>
      <c r="C2363" s="925">
        <v>50000</v>
      </c>
      <c r="D2363" s="925">
        <v>0</v>
      </c>
      <c r="E2363" s="2702">
        <f t="shared" si="36"/>
        <v>2027455.6199999996</v>
      </c>
    </row>
    <row r="2364" spans="1:5" ht="27.75" customHeight="1">
      <c r="A2364" s="922" t="s">
        <v>21749</v>
      </c>
      <c r="B2364" s="922" t="s">
        <v>21750</v>
      </c>
      <c r="C2364" s="925">
        <v>100000</v>
      </c>
      <c r="D2364" s="925">
        <v>0</v>
      </c>
      <c r="E2364" s="2702">
        <f t="shared" si="36"/>
        <v>2127455.6199999996</v>
      </c>
    </row>
    <row r="2365" spans="1:5" ht="27.75" customHeight="1">
      <c r="A2365" s="922" t="s">
        <v>21751</v>
      </c>
      <c r="B2365" s="922" t="s">
        <v>8336</v>
      </c>
      <c r="C2365" s="925">
        <v>0</v>
      </c>
      <c r="D2365" s="925">
        <v>350</v>
      </c>
      <c r="E2365" s="2702">
        <f t="shared" si="36"/>
        <v>2127105.6199999996</v>
      </c>
    </row>
    <row r="2366" spans="1:5" ht="27.75" customHeight="1">
      <c r="A2366" s="922" t="s">
        <v>21752</v>
      </c>
      <c r="B2366" s="922" t="s">
        <v>21753</v>
      </c>
      <c r="C2366" s="925">
        <v>50000</v>
      </c>
      <c r="D2366" s="925">
        <v>0</v>
      </c>
      <c r="E2366" s="2702">
        <f t="shared" si="36"/>
        <v>2177105.6199999996</v>
      </c>
    </row>
    <row r="2367" spans="1:5" ht="27.75" customHeight="1">
      <c r="A2367" s="922" t="s">
        <v>21754</v>
      </c>
      <c r="B2367" s="922" t="s">
        <v>21755</v>
      </c>
      <c r="C2367" s="925">
        <v>0</v>
      </c>
      <c r="D2367" s="925">
        <v>140</v>
      </c>
      <c r="E2367" s="2702">
        <f t="shared" si="36"/>
        <v>2176965.6199999996</v>
      </c>
    </row>
    <row r="2368" spans="1:5" ht="27.75" customHeight="1">
      <c r="A2368" s="922" t="s">
        <v>21756</v>
      </c>
      <c r="B2368" s="922" t="s">
        <v>21757</v>
      </c>
      <c r="C2368" s="925">
        <v>50000</v>
      </c>
      <c r="D2368" s="925">
        <v>0</v>
      </c>
      <c r="E2368" s="2702">
        <f t="shared" si="36"/>
        <v>2226965.6199999996</v>
      </c>
    </row>
    <row r="2369" spans="1:5" ht="27.75" customHeight="1">
      <c r="A2369" s="922" t="s">
        <v>21758</v>
      </c>
      <c r="B2369" s="922" t="s">
        <v>21759</v>
      </c>
      <c r="C2369" s="925">
        <v>60000</v>
      </c>
      <c r="D2369" s="925">
        <v>0</v>
      </c>
      <c r="E2369" s="2702">
        <f t="shared" si="36"/>
        <v>2286965.6199999996</v>
      </c>
    </row>
    <row r="2370" spans="1:5" ht="27.75" customHeight="1">
      <c r="A2370" s="922" t="s">
        <v>21760</v>
      </c>
      <c r="B2370" s="922" t="s">
        <v>21761</v>
      </c>
      <c r="C2370" s="925">
        <v>50000</v>
      </c>
      <c r="D2370" s="925">
        <v>0</v>
      </c>
      <c r="E2370" s="2702">
        <f t="shared" si="36"/>
        <v>2336965.6199999996</v>
      </c>
    </row>
    <row r="2371" spans="1:5" ht="27.75" customHeight="1">
      <c r="A2371" s="922" t="s">
        <v>21762</v>
      </c>
      <c r="B2371" s="922" t="s">
        <v>21763</v>
      </c>
      <c r="C2371" s="925">
        <v>150000</v>
      </c>
      <c r="D2371" s="925">
        <v>0</v>
      </c>
      <c r="E2371" s="2702">
        <f t="shared" si="36"/>
        <v>2486965.6199999996</v>
      </c>
    </row>
    <row r="2372" spans="1:5" ht="27.75" customHeight="1">
      <c r="A2372" s="922" t="s">
        <v>21764</v>
      </c>
      <c r="B2372" s="922" t="s">
        <v>8478</v>
      </c>
      <c r="C2372" s="925">
        <v>0</v>
      </c>
      <c r="D2372" s="925">
        <v>1791.54</v>
      </c>
      <c r="E2372" s="2702">
        <f t="shared" si="36"/>
        <v>2485174.0799999996</v>
      </c>
    </row>
    <row r="2373" spans="1:5" ht="27.75" customHeight="1">
      <c r="A2373" s="922" t="s">
        <v>21904</v>
      </c>
      <c r="B2373" s="922" t="s">
        <v>21905</v>
      </c>
      <c r="C2373" s="925">
        <v>50000</v>
      </c>
      <c r="D2373" s="925">
        <v>0</v>
      </c>
      <c r="E2373" s="2702">
        <f t="shared" ref="E2373:E2436" si="37">E2372-D2373+C2373</f>
        <v>2535174.0799999996</v>
      </c>
    </row>
    <row r="2374" spans="1:5" ht="27.75" customHeight="1">
      <c r="A2374" s="922" t="s">
        <v>21906</v>
      </c>
      <c r="B2374" s="922" t="s">
        <v>8336</v>
      </c>
      <c r="C2374" s="925">
        <v>0</v>
      </c>
      <c r="D2374" s="925">
        <v>400</v>
      </c>
      <c r="E2374" s="2702">
        <f t="shared" si="37"/>
        <v>2534774.0799999996</v>
      </c>
    </row>
    <row r="2375" spans="1:5" ht="27.75" customHeight="1">
      <c r="A2375" s="922" t="s">
        <v>21907</v>
      </c>
      <c r="B2375" s="922" t="s">
        <v>20351</v>
      </c>
      <c r="C2375" s="925">
        <v>50000</v>
      </c>
      <c r="D2375" s="925">
        <v>0</v>
      </c>
      <c r="E2375" s="2702">
        <f t="shared" si="37"/>
        <v>2584774.0799999996</v>
      </c>
    </row>
    <row r="2376" spans="1:5" ht="27.75" customHeight="1">
      <c r="A2376" s="922" t="s">
        <v>21908</v>
      </c>
      <c r="B2376" s="922" t="s">
        <v>21909</v>
      </c>
      <c r="C2376" s="925">
        <v>60000</v>
      </c>
      <c r="D2376" s="925">
        <v>0</v>
      </c>
      <c r="E2376" s="2702">
        <f t="shared" si="37"/>
        <v>2644774.0799999996</v>
      </c>
    </row>
    <row r="2377" spans="1:5" ht="27.75" customHeight="1">
      <c r="A2377" s="922" t="s">
        <v>21910</v>
      </c>
      <c r="B2377" s="922" t="s">
        <v>21911</v>
      </c>
      <c r="C2377" s="925">
        <v>100000</v>
      </c>
      <c r="D2377" s="925">
        <v>0</v>
      </c>
      <c r="E2377" s="2702">
        <f t="shared" si="37"/>
        <v>2744774.0799999996</v>
      </c>
    </row>
    <row r="2378" spans="1:5" ht="27.75" customHeight="1">
      <c r="A2378" s="922" t="s">
        <v>21912</v>
      </c>
      <c r="B2378" s="922" t="s">
        <v>21913</v>
      </c>
      <c r="C2378" s="925">
        <v>25000</v>
      </c>
      <c r="D2378" s="925">
        <v>0</v>
      </c>
      <c r="E2378" s="2702">
        <f t="shared" si="37"/>
        <v>2769774.0799999996</v>
      </c>
    </row>
    <row r="2379" spans="1:5" ht="27.75" customHeight="1">
      <c r="A2379" s="922" t="s">
        <v>21914</v>
      </c>
      <c r="B2379" s="922" t="s">
        <v>21915</v>
      </c>
      <c r="C2379" s="925">
        <v>50000</v>
      </c>
      <c r="D2379" s="925">
        <v>0</v>
      </c>
      <c r="E2379" s="2702">
        <f t="shared" si="37"/>
        <v>2819774.0799999996</v>
      </c>
    </row>
    <row r="2380" spans="1:5" ht="27.75" customHeight="1">
      <c r="A2380" s="922" t="s">
        <v>21916</v>
      </c>
      <c r="B2380" s="922" t="s">
        <v>21917</v>
      </c>
      <c r="C2380" s="925">
        <v>150000</v>
      </c>
      <c r="D2380" s="925">
        <v>0</v>
      </c>
      <c r="E2380" s="2702">
        <f t="shared" si="37"/>
        <v>2969774.0799999996</v>
      </c>
    </row>
    <row r="2381" spans="1:5" ht="27.75" customHeight="1">
      <c r="A2381" s="922" t="s">
        <v>21918</v>
      </c>
      <c r="B2381" s="922" t="s">
        <v>8336</v>
      </c>
      <c r="C2381" s="925">
        <v>0</v>
      </c>
      <c r="D2381" s="925">
        <v>300</v>
      </c>
      <c r="E2381" s="2702">
        <f t="shared" si="37"/>
        <v>2969474.0799999996</v>
      </c>
    </row>
    <row r="2382" spans="1:5" ht="27.75" customHeight="1">
      <c r="A2382" s="922" t="s">
        <v>21919</v>
      </c>
      <c r="B2382" s="922" t="s">
        <v>21920</v>
      </c>
      <c r="C2382" s="925">
        <v>50000</v>
      </c>
      <c r="D2382" s="925">
        <v>0</v>
      </c>
      <c r="E2382" s="2702">
        <f t="shared" si="37"/>
        <v>3019474.0799999996</v>
      </c>
    </row>
    <row r="2383" spans="1:5" ht="27.75" customHeight="1">
      <c r="A2383" s="922" t="s">
        <v>21921</v>
      </c>
      <c r="B2383" s="922" t="s">
        <v>21922</v>
      </c>
      <c r="C2383" s="925">
        <v>150000</v>
      </c>
      <c r="D2383" s="925">
        <v>0</v>
      </c>
      <c r="E2383" s="2702">
        <f t="shared" si="37"/>
        <v>3169474.0799999996</v>
      </c>
    </row>
    <row r="2384" spans="1:5" ht="27.75" customHeight="1">
      <c r="A2384" s="922" t="s">
        <v>21923</v>
      </c>
      <c r="B2384" s="922" t="s">
        <v>21924</v>
      </c>
      <c r="C2384" s="925">
        <v>150000</v>
      </c>
      <c r="D2384" s="925">
        <v>0</v>
      </c>
      <c r="E2384" s="2702">
        <f t="shared" si="37"/>
        <v>3319474.0799999996</v>
      </c>
    </row>
    <row r="2385" spans="1:5" ht="27.75" customHeight="1">
      <c r="A2385" s="922" t="s">
        <v>21925</v>
      </c>
      <c r="B2385" s="922" t="s">
        <v>21926</v>
      </c>
      <c r="C2385" s="925">
        <v>100000</v>
      </c>
      <c r="D2385" s="925">
        <v>0</v>
      </c>
      <c r="E2385" s="2702">
        <f t="shared" si="37"/>
        <v>3419474.0799999996</v>
      </c>
    </row>
    <row r="2386" spans="1:5" ht="27.75" customHeight="1">
      <c r="A2386" s="922" t="s">
        <v>21927</v>
      </c>
      <c r="B2386" s="922" t="s">
        <v>21928</v>
      </c>
      <c r="C2386" s="925">
        <v>100000</v>
      </c>
      <c r="D2386" s="925">
        <v>0</v>
      </c>
      <c r="E2386" s="2702">
        <f t="shared" si="37"/>
        <v>3519474.0799999996</v>
      </c>
    </row>
    <row r="2387" spans="1:5" ht="27.75" customHeight="1">
      <c r="A2387" s="922" t="s">
        <v>21927</v>
      </c>
      <c r="B2387" s="922" t="s">
        <v>21929</v>
      </c>
      <c r="C2387" s="925">
        <v>50000</v>
      </c>
      <c r="D2387" s="925">
        <v>0</v>
      </c>
      <c r="E2387" s="2702">
        <f t="shared" si="37"/>
        <v>3569474.0799999996</v>
      </c>
    </row>
    <row r="2388" spans="1:5" ht="27.75" customHeight="1">
      <c r="A2388" s="922" t="s">
        <v>21930</v>
      </c>
      <c r="B2388" s="922" t="s">
        <v>8336</v>
      </c>
      <c r="C2388" s="925">
        <v>0</v>
      </c>
      <c r="D2388" s="925">
        <v>200</v>
      </c>
      <c r="E2388" s="2702">
        <f t="shared" si="37"/>
        <v>3569274.0799999996</v>
      </c>
    </row>
    <row r="2389" spans="1:5" ht="27.75" customHeight="1">
      <c r="A2389" s="922" t="s">
        <v>21982</v>
      </c>
      <c r="B2389" s="922" t="s">
        <v>21983</v>
      </c>
      <c r="C2389" s="925">
        <v>60000</v>
      </c>
      <c r="D2389" s="925">
        <v>0</v>
      </c>
      <c r="E2389" s="2702">
        <f t="shared" si="37"/>
        <v>3629274.0799999996</v>
      </c>
    </row>
    <row r="2390" spans="1:5" ht="27.75" customHeight="1">
      <c r="A2390" s="922" t="s">
        <v>21984</v>
      </c>
      <c r="B2390" s="922" t="s">
        <v>20336</v>
      </c>
      <c r="C2390" s="925">
        <v>50000</v>
      </c>
      <c r="D2390" s="925">
        <v>0</v>
      </c>
      <c r="E2390" s="2702">
        <f t="shared" si="37"/>
        <v>3679274.0799999996</v>
      </c>
    </row>
    <row r="2391" spans="1:5" ht="27.75" customHeight="1">
      <c r="A2391" s="922" t="s">
        <v>21956</v>
      </c>
      <c r="B2391" s="922" t="s">
        <v>21985</v>
      </c>
      <c r="C2391" s="925">
        <v>0</v>
      </c>
      <c r="D2391" s="925">
        <v>39300</v>
      </c>
      <c r="E2391" s="2702">
        <f t="shared" si="37"/>
        <v>3639974.0799999996</v>
      </c>
    </row>
    <row r="2392" spans="1:5" ht="27.75" customHeight="1">
      <c r="A2392" s="922" t="s">
        <v>21956</v>
      </c>
      <c r="B2392" s="922" t="s">
        <v>21986</v>
      </c>
      <c r="C2392" s="925">
        <v>0</v>
      </c>
      <c r="D2392" s="925">
        <v>26.88</v>
      </c>
      <c r="E2392" s="2702">
        <f t="shared" si="37"/>
        <v>3639947.1999999997</v>
      </c>
    </row>
    <row r="2393" spans="1:5" ht="27.75" customHeight="1">
      <c r="A2393" s="922" t="s">
        <v>21987</v>
      </c>
      <c r="B2393" s="922" t="s">
        <v>21988</v>
      </c>
      <c r="C2393" s="925">
        <v>50000</v>
      </c>
      <c r="D2393" s="925">
        <v>0</v>
      </c>
      <c r="E2393" s="2702">
        <f t="shared" si="37"/>
        <v>3689947.1999999997</v>
      </c>
    </row>
    <row r="2394" spans="1:5" ht="27.75" customHeight="1">
      <c r="A2394" s="922" t="s">
        <v>21989</v>
      </c>
      <c r="B2394" s="922" t="s">
        <v>21990</v>
      </c>
      <c r="C2394" s="925">
        <v>50000</v>
      </c>
      <c r="D2394" s="925">
        <v>0</v>
      </c>
      <c r="E2394" s="2702">
        <f t="shared" si="37"/>
        <v>3739947.1999999997</v>
      </c>
    </row>
    <row r="2395" spans="1:5" ht="27.75" customHeight="1">
      <c r="A2395" s="922" t="s">
        <v>21991</v>
      </c>
      <c r="B2395" s="922" t="s">
        <v>8336</v>
      </c>
      <c r="C2395" s="925">
        <v>0</v>
      </c>
      <c r="D2395" s="925">
        <v>250</v>
      </c>
      <c r="E2395" s="2702">
        <f t="shared" si="37"/>
        <v>3739697.1999999997</v>
      </c>
    </row>
    <row r="2396" spans="1:5" ht="27.75" customHeight="1">
      <c r="A2396" s="922" t="s">
        <v>21992</v>
      </c>
      <c r="B2396" s="922" t="s">
        <v>21993</v>
      </c>
      <c r="C2396" s="925">
        <v>0</v>
      </c>
      <c r="D2396" s="925">
        <v>104</v>
      </c>
      <c r="E2396" s="2702">
        <f t="shared" si="37"/>
        <v>3739593.1999999997</v>
      </c>
    </row>
    <row r="2397" spans="1:5" ht="27.75" customHeight="1">
      <c r="A2397" s="922" t="s">
        <v>21994</v>
      </c>
      <c r="B2397" s="922" t="s">
        <v>21995</v>
      </c>
      <c r="C2397" s="925">
        <v>50000</v>
      </c>
      <c r="D2397" s="925">
        <v>0</v>
      </c>
      <c r="E2397" s="2702">
        <f t="shared" si="37"/>
        <v>3789593.1999999997</v>
      </c>
    </row>
    <row r="2398" spans="1:5" ht="27.75" customHeight="1">
      <c r="A2398" s="922" t="s">
        <v>21996</v>
      </c>
      <c r="B2398" s="922" t="s">
        <v>21997</v>
      </c>
      <c r="C2398" s="925">
        <v>50000</v>
      </c>
      <c r="D2398" s="925">
        <v>0</v>
      </c>
      <c r="E2398" s="2702">
        <f t="shared" si="37"/>
        <v>3839593.1999999997</v>
      </c>
    </row>
    <row r="2399" spans="1:5" ht="27.75" customHeight="1">
      <c r="A2399" s="922" t="s">
        <v>21998</v>
      </c>
      <c r="B2399" s="922" t="s">
        <v>20351</v>
      </c>
      <c r="C2399" s="925">
        <v>50000</v>
      </c>
      <c r="D2399" s="925">
        <v>0</v>
      </c>
      <c r="E2399" s="2702">
        <f t="shared" si="37"/>
        <v>3889593.1999999997</v>
      </c>
    </row>
    <row r="2400" spans="1:5" ht="27.75" customHeight="1">
      <c r="A2400" s="922" t="s">
        <v>21999</v>
      </c>
      <c r="B2400" s="922" t="s">
        <v>22000</v>
      </c>
      <c r="C2400" s="925">
        <v>60000</v>
      </c>
      <c r="D2400" s="925">
        <v>0</v>
      </c>
      <c r="E2400" s="2702">
        <f t="shared" si="37"/>
        <v>3949593.1999999997</v>
      </c>
    </row>
    <row r="2401" spans="1:5" ht="27.75" customHeight="1">
      <c r="A2401" s="922" t="s">
        <v>22001</v>
      </c>
      <c r="B2401" s="922" t="s">
        <v>22002</v>
      </c>
      <c r="C2401" s="925">
        <v>60000</v>
      </c>
      <c r="D2401" s="925">
        <v>0</v>
      </c>
      <c r="E2401" s="2702">
        <f t="shared" si="37"/>
        <v>4009593.1999999997</v>
      </c>
    </row>
    <row r="2402" spans="1:5" ht="27.75" customHeight="1">
      <c r="A2402" s="922" t="s">
        <v>22062</v>
      </c>
      <c r="B2402" s="922" t="s">
        <v>22063</v>
      </c>
      <c r="C2402" s="925">
        <v>50000</v>
      </c>
      <c r="D2402" s="925">
        <v>0</v>
      </c>
      <c r="E2402" s="2702">
        <f t="shared" si="37"/>
        <v>4059593.1999999997</v>
      </c>
    </row>
    <row r="2403" spans="1:5" ht="27.75" customHeight="1">
      <c r="A2403" s="922" t="s">
        <v>22064</v>
      </c>
      <c r="B2403" s="922" t="s">
        <v>22065</v>
      </c>
      <c r="C2403" s="925">
        <v>50000</v>
      </c>
      <c r="D2403" s="925">
        <v>0</v>
      </c>
      <c r="E2403" s="2702">
        <f t="shared" si="37"/>
        <v>4109593.1999999997</v>
      </c>
    </row>
    <row r="2404" spans="1:5" ht="27.75" customHeight="1">
      <c r="A2404" s="922" t="s">
        <v>22066</v>
      </c>
      <c r="B2404" s="922" t="s">
        <v>22067</v>
      </c>
      <c r="C2404" s="925">
        <v>50000</v>
      </c>
      <c r="D2404" s="925">
        <v>0</v>
      </c>
      <c r="E2404" s="2702">
        <f t="shared" si="37"/>
        <v>4159593.1999999997</v>
      </c>
    </row>
    <row r="2405" spans="1:5" ht="27.75" customHeight="1">
      <c r="A2405" s="922" t="s">
        <v>22068</v>
      </c>
      <c r="B2405" s="922" t="s">
        <v>8478</v>
      </c>
      <c r="C2405" s="925">
        <v>0</v>
      </c>
      <c r="D2405" s="925">
        <v>42.25</v>
      </c>
      <c r="E2405" s="2702">
        <f t="shared" si="37"/>
        <v>4159550.9499999997</v>
      </c>
    </row>
    <row r="2406" spans="1:5" ht="27.75" customHeight="1">
      <c r="A2406" s="922" t="s">
        <v>22069</v>
      </c>
      <c r="B2406" s="922" t="s">
        <v>22070</v>
      </c>
      <c r="C2406" s="925">
        <v>50000</v>
      </c>
      <c r="D2406" s="925">
        <v>0</v>
      </c>
      <c r="E2406" s="2702">
        <f t="shared" si="37"/>
        <v>4209550.9499999993</v>
      </c>
    </row>
    <row r="2407" spans="1:5" ht="27.75" customHeight="1">
      <c r="A2407" s="922" t="s">
        <v>22071</v>
      </c>
      <c r="B2407" s="922" t="s">
        <v>22072</v>
      </c>
      <c r="C2407" s="925">
        <v>100000</v>
      </c>
      <c r="D2407" s="925">
        <v>0</v>
      </c>
      <c r="E2407" s="2702">
        <f t="shared" si="37"/>
        <v>4309550.9499999993</v>
      </c>
    </row>
    <row r="2408" spans="1:5" ht="27.75" customHeight="1">
      <c r="A2408" s="922" t="s">
        <v>22073</v>
      </c>
      <c r="B2408" s="922" t="s">
        <v>22074</v>
      </c>
      <c r="C2408" s="925">
        <v>150000</v>
      </c>
      <c r="D2408" s="925">
        <v>0</v>
      </c>
      <c r="E2408" s="2702">
        <f t="shared" si="37"/>
        <v>4459550.9499999993</v>
      </c>
    </row>
    <row r="2409" spans="1:5" ht="27.75" customHeight="1">
      <c r="A2409" s="922" t="s">
        <v>22075</v>
      </c>
      <c r="B2409" s="922" t="s">
        <v>22076</v>
      </c>
      <c r="C2409" s="925">
        <v>11000</v>
      </c>
      <c r="D2409" s="925">
        <v>0</v>
      </c>
      <c r="E2409" s="2702">
        <f t="shared" si="37"/>
        <v>4470550.9499999993</v>
      </c>
    </row>
    <row r="2410" spans="1:5" ht="27.75" customHeight="1">
      <c r="A2410" s="922" t="s">
        <v>22077</v>
      </c>
      <c r="B2410" s="922" t="s">
        <v>22078</v>
      </c>
      <c r="C2410" s="925">
        <v>50000</v>
      </c>
      <c r="D2410" s="925">
        <v>0</v>
      </c>
      <c r="E2410" s="2702">
        <f t="shared" si="37"/>
        <v>4520550.9499999993</v>
      </c>
    </row>
    <row r="2411" spans="1:5" ht="27.75" customHeight="1">
      <c r="A2411" s="922" t="s">
        <v>22079</v>
      </c>
      <c r="B2411" s="922" t="s">
        <v>8336</v>
      </c>
      <c r="C2411" s="925">
        <v>0</v>
      </c>
      <c r="D2411" s="925">
        <v>600</v>
      </c>
      <c r="E2411" s="2702">
        <f t="shared" si="37"/>
        <v>4519950.9499999993</v>
      </c>
    </row>
    <row r="2412" spans="1:5" ht="27.75" customHeight="1">
      <c r="A2412" s="922" t="s">
        <v>22145</v>
      </c>
      <c r="B2412" s="922" t="s">
        <v>22146</v>
      </c>
      <c r="C2412" s="925">
        <v>100000</v>
      </c>
      <c r="D2412" s="925">
        <v>0</v>
      </c>
      <c r="E2412" s="2702">
        <f t="shared" si="37"/>
        <v>4619950.9499999993</v>
      </c>
    </row>
    <row r="2413" spans="1:5" ht="27.75" customHeight="1">
      <c r="A2413" s="922" t="s">
        <v>22147</v>
      </c>
      <c r="B2413" s="922" t="s">
        <v>22148</v>
      </c>
      <c r="C2413" s="925">
        <v>4000</v>
      </c>
      <c r="D2413" s="925">
        <v>0</v>
      </c>
      <c r="E2413" s="2702">
        <f t="shared" si="37"/>
        <v>4623950.9499999993</v>
      </c>
    </row>
    <row r="2414" spans="1:5" ht="27.75" customHeight="1">
      <c r="A2414" s="922" t="s">
        <v>22149</v>
      </c>
      <c r="B2414" s="922" t="s">
        <v>22150</v>
      </c>
      <c r="C2414" s="925">
        <v>50000</v>
      </c>
      <c r="D2414" s="925">
        <v>0</v>
      </c>
      <c r="E2414" s="2702">
        <f t="shared" si="37"/>
        <v>4673950.9499999993</v>
      </c>
    </row>
    <row r="2415" spans="1:5" ht="27.75" customHeight="1">
      <c r="A2415" s="922" t="s">
        <v>22151</v>
      </c>
      <c r="B2415" s="922" t="s">
        <v>22152</v>
      </c>
      <c r="C2415" s="925">
        <v>60000</v>
      </c>
      <c r="D2415" s="925">
        <v>0</v>
      </c>
      <c r="E2415" s="2702">
        <f t="shared" si="37"/>
        <v>4733950.9499999993</v>
      </c>
    </row>
    <row r="2416" spans="1:5" ht="27.75" customHeight="1">
      <c r="A2416" s="922" t="s">
        <v>22123</v>
      </c>
      <c r="B2416" s="922" t="s">
        <v>22153</v>
      </c>
      <c r="C2416" s="925">
        <v>0</v>
      </c>
      <c r="D2416" s="925">
        <v>53.75</v>
      </c>
      <c r="E2416" s="2702">
        <f t="shared" si="37"/>
        <v>4733897.1999999993</v>
      </c>
    </row>
    <row r="2417" spans="1:5" ht="27.75" customHeight="1">
      <c r="A2417" s="922" t="s">
        <v>22123</v>
      </c>
      <c r="B2417" s="922" t="s">
        <v>22154</v>
      </c>
      <c r="C2417" s="925">
        <v>0</v>
      </c>
      <c r="D2417" s="925">
        <v>200000</v>
      </c>
      <c r="E2417" s="2702">
        <f t="shared" si="37"/>
        <v>4533897.1999999993</v>
      </c>
    </row>
    <row r="2418" spans="1:5" ht="27.75" customHeight="1">
      <c r="A2418" s="922" t="s">
        <v>22155</v>
      </c>
      <c r="B2418" s="922" t="s">
        <v>8336</v>
      </c>
      <c r="C2418" s="925">
        <v>0</v>
      </c>
      <c r="D2418" s="925">
        <v>200</v>
      </c>
      <c r="E2418" s="2702">
        <f t="shared" si="37"/>
        <v>4533697.1999999993</v>
      </c>
    </row>
    <row r="2419" spans="1:5" ht="27.75" customHeight="1">
      <c r="A2419" s="922" t="s">
        <v>22156</v>
      </c>
      <c r="B2419" s="922" t="s">
        <v>22157</v>
      </c>
      <c r="C2419" s="925">
        <v>100000</v>
      </c>
      <c r="D2419" s="925">
        <v>0</v>
      </c>
      <c r="E2419" s="2702">
        <f t="shared" si="37"/>
        <v>4633697.1999999993</v>
      </c>
    </row>
    <row r="2420" spans="1:5" ht="27.75" customHeight="1">
      <c r="A2420" s="922" t="s">
        <v>22158</v>
      </c>
      <c r="B2420" s="922" t="s">
        <v>22159</v>
      </c>
      <c r="C2420" s="925">
        <v>50000</v>
      </c>
      <c r="D2420" s="925">
        <v>0</v>
      </c>
      <c r="E2420" s="2702">
        <f t="shared" si="37"/>
        <v>4683697.1999999993</v>
      </c>
    </row>
    <row r="2421" spans="1:5" ht="27.75" customHeight="1">
      <c r="A2421" s="922" t="s">
        <v>22160</v>
      </c>
      <c r="B2421" s="922" t="s">
        <v>8336</v>
      </c>
      <c r="C2421" s="925">
        <v>0</v>
      </c>
      <c r="D2421" s="925">
        <v>150</v>
      </c>
      <c r="E2421" s="2702">
        <f t="shared" si="37"/>
        <v>4683547.1999999993</v>
      </c>
    </row>
    <row r="2422" spans="1:5" ht="27.75" customHeight="1">
      <c r="A2422" s="922" t="s">
        <v>22161</v>
      </c>
      <c r="B2422" s="922" t="s">
        <v>22162</v>
      </c>
      <c r="C2422" s="925">
        <v>50000</v>
      </c>
      <c r="D2422" s="925">
        <v>0</v>
      </c>
      <c r="E2422" s="2702">
        <f t="shared" si="37"/>
        <v>4733547.1999999993</v>
      </c>
    </row>
    <row r="2423" spans="1:5" ht="27.75" customHeight="1">
      <c r="A2423" s="922" t="s">
        <v>22163</v>
      </c>
      <c r="B2423" s="922" t="s">
        <v>22164</v>
      </c>
      <c r="C2423" s="925">
        <v>60000</v>
      </c>
      <c r="D2423" s="925">
        <v>0</v>
      </c>
      <c r="E2423" s="2702">
        <f t="shared" si="37"/>
        <v>4793547.1999999993</v>
      </c>
    </row>
    <row r="2424" spans="1:5" ht="27.75" customHeight="1">
      <c r="A2424" s="922" t="s">
        <v>22423</v>
      </c>
      <c r="B2424" s="922" t="s">
        <v>22424</v>
      </c>
      <c r="C2424" s="925">
        <v>50000</v>
      </c>
      <c r="D2424" s="925">
        <v>0</v>
      </c>
      <c r="E2424" s="2702">
        <f t="shared" si="37"/>
        <v>4843547.1999999993</v>
      </c>
    </row>
    <row r="2425" spans="1:5" ht="27.75" customHeight="1">
      <c r="A2425" s="922" t="s">
        <v>22425</v>
      </c>
      <c r="B2425" s="922" t="s">
        <v>22426</v>
      </c>
      <c r="C2425" s="925">
        <v>50000</v>
      </c>
      <c r="D2425" s="925">
        <v>0</v>
      </c>
      <c r="E2425" s="2702">
        <f t="shared" si="37"/>
        <v>4893547.1999999993</v>
      </c>
    </row>
    <row r="2426" spans="1:5" ht="27.75" customHeight="1">
      <c r="A2426" s="922" t="s">
        <v>22202</v>
      </c>
      <c r="B2426" s="922" t="s">
        <v>22427</v>
      </c>
      <c r="C2426" s="925">
        <v>0</v>
      </c>
      <c r="D2426" s="925">
        <v>1171800</v>
      </c>
      <c r="E2426" s="2702">
        <f t="shared" si="37"/>
        <v>3721747.1999999993</v>
      </c>
    </row>
    <row r="2427" spans="1:5" ht="27.75" customHeight="1">
      <c r="A2427" s="922" t="s">
        <v>22202</v>
      </c>
      <c r="B2427" s="922" t="s">
        <v>22428</v>
      </c>
      <c r="C2427" s="925">
        <v>0</v>
      </c>
      <c r="D2427" s="925">
        <v>1974000</v>
      </c>
      <c r="E2427" s="2702">
        <f t="shared" si="37"/>
        <v>1747747.1999999993</v>
      </c>
    </row>
    <row r="2428" spans="1:5" ht="27.75" customHeight="1">
      <c r="A2428" s="922" t="s">
        <v>22429</v>
      </c>
      <c r="B2428" s="922" t="s">
        <v>22430</v>
      </c>
      <c r="C2428" s="925">
        <v>100000</v>
      </c>
      <c r="D2428" s="925">
        <v>0</v>
      </c>
      <c r="E2428" s="2702">
        <f t="shared" si="37"/>
        <v>1847747.1999999993</v>
      </c>
    </row>
    <row r="2429" spans="1:5" ht="27.75" customHeight="1">
      <c r="A2429" s="922" t="s">
        <v>22431</v>
      </c>
      <c r="B2429" s="922" t="s">
        <v>22432</v>
      </c>
      <c r="C2429" s="925">
        <v>100000</v>
      </c>
      <c r="D2429" s="925">
        <v>0</v>
      </c>
      <c r="E2429" s="2702">
        <f t="shared" si="37"/>
        <v>1947747.1999999993</v>
      </c>
    </row>
    <row r="2430" spans="1:5" ht="27.75" customHeight="1">
      <c r="A2430" s="922" t="s">
        <v>22433</v>
      </c>
      <c r="B2430" s="922" t="s">
        <v>8336</v>
      </c>
      <c r="C2430" s="925">
        <v>0</v>
      </c>
      <c r="D2430" s="925">
        <v>300</v>
      </c>
      <c r="E2430" s="2702">
        <f t="shared" si="37"/>
        <v>1947447.1999999993</v>
      </c>
    </row>
    <row r="2431" spans="1:5" ht="27.75" customHeight="1">
      <c r="A2431" s="922" t="s">
        <v>22434</v>
      </c>
      <c r="B2431" s="922" t="s">
        <v>22435</v>
      </c>
      <c r="C2431" s="925">
        <v>0</v>
      </c>
      <c r="D2431" s="925">
        <v>112</v>
      </c>
      <c r="E2431" s="2702">
        <f t="shared" si="37"/>
        <v>1947335.1999999993</v>
      </c>
    </row>
    <row r="2432" spans="1:5" ht="27.75" customHeight="1">
      <c r="A2432" s="922" t="s">
        <v>22436</v>
      </c>
      <c r="B2432" s="922" t="s">
        <v>22437</v>
      </c>
      <c r="C2432" s="925">
        <v>50000</v>
      </c>
      <c r="D2432" s="925">
        <v>0</v>
      </c>
      <c r="E2432" s="2702">
        <f t="shared" si="37"/>
        <v>1997335.1999999993</v>
      </c>
    </row>
    <row r="2433" spans="1:5" ht="27.75" customHeight="1">
      <c r="A2433" s="922" t="s">
        <v>22438</v>
      </c>
      <c r="B2433" s="922" t="s">
        <v>22439</v>
      </c>
      <c r="C2433" s="925">
        <v>50000</v>
      </c>
      <c r="D2433" s="925">
        <v>0</v>
      </c>
      <c r="E2433" s="2702">
        <f t="shared" si="37"/>
        <v>2047335.1999999993</v>
      </c>
    </row>
    <row r="2434" spans="1:5" ht="27.75" customHeight="1">
      <c r="A2434" s="922" t="s">
        <v>22440</v>
      </c>
      <c r="B2434" s="922" t="s">
        <v>22441</v>
      </c>
      <c r="C2434" s="925">
        <v>50000</v>
      </c>
      <c r="D2434" s="925">
        <v>0</v>
      </c>
      <c r="E2434" s="2702">
        <f t="shared" si="37"/>
        <v>2097335.1999999993</v>
      </c>
    </row>
    <row r="2435" spans="1:5" ht="27.75" customHeight="1">
      <c r="A2435" s="922" t="s">
        <v>22442</v>
      </c>
      <c r="B2435" s="922" t="s">
        <v>20996</v>
      </c>
      <c r="C2435" s="925">
        <v>50000</v>
      </c>
      <c r="D2435" s="925">
        <v>0</v>
      </c>
      <c r="E2435" s="2702">
        <f t="shared" si="37"/>
        <v>2147335.1999999993</v>
      </c>
    </row>
    <row r="2436" spans="1:5" ht="27.75" customHeight="1">
      <c r="A2436" s="922" t="s">
        <v>22443</v>
      </c>
      <c r="B2436" s="922" t="s">
        <v>22444</v>
      </c>
      <c r="C2436" s="925">
        <v>50000</v>
      </c>
      <c r="D2436" s="925">
        <v>0</v>
      </c>
      <c r="E2436" s="2702">
        <f t="shared" si="37"/>
        <v>2197335.1999999993</v>
      </c>
    </row>
    <row r="2437" spans="1:5" ht="27.75" customHeight="1">
      <c r="A2437" s="922" t="s">
        <v>22445</v>
      </c>
      <c r="B2437" s="922" t="s">
        <v>22446</v>
      </c>
      <c r="C2437" s="925">
        <v>100000</v>
      </c>
      <c r="D2437" s="925">
        <v>0</v>
      </c>
      <c r="E2437" s="2702">
        <f t="shared" ref="E2437:E2500" si="38">E2436-D2437+C2437</f>
        <v>2297335.1999999993</v>
      </c>
    </row>
    <row r="2438" spans="1:5" ht="27.75" customHeight="1">
      <c r="A2438" s="922" t="s">
        <v>22447</v>
      </c>
      <c r="B2438" s="922" t="s">
        <v>22448</v>
      </c>
      <c r="C2438" s="925">
        <v>150000</v>
      </c>
      <c r="D2438" s="925">
        <v>0</v>
      </c>
      <c r="E2438" s="2702">
        <f t="shared" si="38"/>
        <v>2447335.1999999993</v>
      </c>
    </row>
    <row r="2439" spans="1:5" ht="27.75" customHeight="1">
      <c r="A2439" s="922" t="s">
        <v>22449</v>
      </c>
      <c r="B2439" s="922" t="s">
        <v>22430</v>
      </c>
      <c r="C2439" s="925">
        <v>10000</v>
      </c>
      <c r="D2439" s="925">
        <v>0</v>
      </c>
      <c r="E2439" s="2702">
        <f t="shared" si="38"/>
        <v>2457335.1999999993</v>
      </c>
    </row>
    <row r="2440" spans="1:5" ht="27.75" customHeight="1">
      <c r="A2440" s="922" t="s">
        <v>22450</v>
      </c>
      <c r="B2440" s="922" t="s">
        <v>11568</v>
      </c>
      <c r="C2440" s="925">
        <v>50000</v>
      </c>
      <c r="D2440" s="925">
        <v>0</v>
      </c>
      <c r="E2440" s="2702">
        <f t="shared" si="38"/>
        <v>2507335.1999999993</v>
      </c>
    </row>
    <row r="2441" spans="1:5" ht="27.75" customHeight="1">
      <c r="A2441" s="922" t="s">
        <v>22451</v>
      </c>
      <c r="B2441" s="922" t="s">
        <v>22452</v>
      </c>
      <c r="C2441" s="925">
        <v>60000</v>
      </c>
      <c r="D2441" s="925">
        <v>0</v>
      </c>
      <c r="E2441" s="2702">
        <f t="shared" si="38"/>
        <v>2567335.1999999993</v>
      </c>
    </row>
    <row r="2442" spans="1:5" ht="27.75" customHeight="1">
      <c r="A2442" s="922" t="s">
        <v>22453</v>
      </c>
      <c r="B2442" s="922" t="s">
        <v>8336</v>
      </c>
      <c r="C2442" s="925">
        <v>0</v>
      </c>
      <c r="D2442" s="925">
        <v>400</v>
      </c>
      <c r="E2442" s="2702">
        <f t="shared" si="38"/>
        <v>2566935.1999999993</v>
      </c>
    </row>
    <row r="2443" spans="1:5" ht="27.75" customHeight="1">
      <c r="A2443" s="922" t="s">
        <v>22454</v>
      </c>
      <c r="B2443" s="922" t="s">
        <v>8478</v>
      </c>
      <c r="C2443" s="925">
        <v>0</v>
      </c>
      <c r="D2443" s="925">
        <v>3596.74</v>
      </c>
      <c r="E2443" s="2702">
        <f t="shared" si="38"/>
        <v>2563338.459999999</v>
      </c>
    </row>
    <row r="2444" spans="1:5" ht="27.75" customHeight="1">
      <c r="A2444" s="922" t="s">
        <v>22455</v>
      </c>
      <c r="B2444" s="922" t="s">
        <v>22456</v>
      </c>
      <c r="C2444" s="925">
        <v>50000</v>
      </c>
      <c r="D2444" s="925">
        <v>0</v>
      </c>
      <c r="E2444" s="2702">
        <f t="shared" si="38"/>
        <v>2613338.459999999</v>
      </c>
    </row>
    <row r="2445" spans="1:5" ht="27.75" customHeight="1">
      <c r="A2445" s="922" t="s">
        <v>22457</v>
      </c>
      <c r="B2445" s="922" t="s">
        <v>22458</v>
      </c>
      <c r="C2445" s="925">
        <v>50000</v>
      </c>
      <c r="D2445" s="925">
        <v>0</v>
      </c>
      <c r="E2445" s="2702">
        <f t="shared" si="38"/>
        <v>2663338.459999999</v>
      </c>
    </row>
    <row r="2446" spans="1:5" ht="27.75" customHeight="1">
      <c r="A2446" s="922" t="s">
        <v>22459</v>
      </c>
      <c r="B2446" s="922" t="s">
        <v>8336</v>
      </c>
      <c r="C2446" s="925">
        <v>0</v>
      </c>
      <c r="D2446" s="925">
        <v>600</v>
      </c>
      <c r="E2446" s="2702">
        <f t="shared" si="38"/>
        <v>2662738.459999999</v>
      </c>
    </row>
    <row r="2447" spans="1:5" ht="27.75" customHeight="1">
      <c r="A2447" s="922" t="s">
        <v>22460</v>
      </c>
      <c r="B2447" s="922" t="s">
        <v>22461</v>
      </c>
      <c r="C2447" s="925">
        <v>60000</v>
      </c>
      <c r="D2447" s="925">
        <v>0</v>
      </c>
      <c r="E2447" s="2702">
        <f t="shared" si="38"/>
        <v>2722738.459999999</v>
      </c>
    </row>
    <row r="2448" spans="1:5" ht="27.75" customHeight="1">
      <c r="A2448" s="922" t="s">
        <v>22405</v>
      </c>
      <c r="B2448" s="922" t="s">
        <v>22462</v>
      </c>
      <c r="C2448" s="925">
        <v>0</v>
      </c>
      <c r="D2448" s="925">
        <v>21600</v>
      </c>
      <c r="E2448" s="2702">
        <f t="shared" si="38"/>
        <v>2701138.459999999</v>
      </c>
    </row>
    <row r="2449" spans="1:5" ht="27.75" customHeight="1">
      <c r="A2449" s="922" t="s">
        <v>22463</v>
      </c>
      <c r="B2449" s="922" t="s">
        <v>22419</v>
      </c>
      <c r="C2449" s="925">
        <v>600</v>
      </c>
      <c r="D2449" s="925">
        <v>0</v>
      </c>
      <c r="E2449" s="2702">
        <f t="shared" si="38"/>
        <v>2701738.459999999</v>
      </c>
    </row>
    <row r="2450" spans="1:5" ht="27.75" customHeight="1">
      <c r="A2450" s="922" t="s">
        <v>22464</v>
      </c>
      <c r="B2450" s="922" t="s">
        <v>22465</v>
      </c>
      <c r="C2450" s="925">
        <v>5000</v>
      </c>
      <c r="D2450" s="925">
        <v>0</v>
      </c>
      <c r="E2450" s="2702">
        <f t="shared" si="38"/>
        <v>2706738.459999999</v>
      </c>
    </row>
    <row r="2451" spans="1:5" ht="27.75" customHeight="1">
      <c r="A2451" s="922" t="s">
        <v>22466</v>
      </c>
      <c r="B2451" s="922" t="s">
        <v>8336</v>
      </c>
      <c r="C2451" s="925">
        <v>0</v>
      </c>
      <c r="D2451" s="925">
        <v>100</v>
      </c>
      <c r="E2451" s="2702">
        <f t="shared" si="38"/>
        <v>2706638.459999999</v>
      </c>
    </row>
    <row r="2452" spans="1:5" ht="27.75" customHeight="1">
      <c r="A2452" s="922" t="s">
        <v>22467</v>
      </c>
      <c r="B2452" s="922" t="s">
        <v>22468</v>
      </c>
      <c r="C2452" s="925">
        <v>60000</v>
      </c>
      <c r="D2452" s="925">
        <v>0</v>
      </c>
      <c r="E2452" s="2702">
        <f t="shared" si="38"/>
        <v>2766638.459999999</v>
      </c>
    </row>
    <row r="2453" spans="1:5" ht="27.75" customHeight="1">
      <c r="A2453" s="922" t="s">
        <v>22469</v>
      </c>
      <c r="B2453" s="922" t="s">
        <v>8336</v>
      </c>
      <c r="C2453" s="925">
        <v>0</v>
      </c>
      <c r="D2453" s="925">
        <v>100</v>
      </c>
      <c r="E2453" s="2702">
        <f t="shared" si="38"/>
        <v>2766538.459999999</v>
      </c>
    </row>
    <row r="2454" spans="1:5" ht="27.75" customHeight="1">
      <c r="A2454" s="922" t="s">
        <v>22470</v>
      </c>
      <c r="B2454" s="922" t="s">
        <v>22471</v>
      </c>
      <c r="C2454" s="925">
        <v>50000</v>
      </c>
      <c r="D2454" s="925">
        <v>0</v>
      </c>
      <c r="E2454" s="2702">
        <f t="shared" si="38"/>
        <v>2816538.459999999</v>
      </c>
    </row>
    <row r="2455" spans="1:5" s="911" customFormat="1" ht="27.75" customHeight="1">
      <c r="A2455" s="957" t="s">
        <v>22472</v>
      </c>
      <c r="B2455" s="957" t="s">
        <v>22473</v>
      </c>
      <c r="C2455" s="2724">
        <v>100000</v>
      </c>
      <c r="D2455" s="2724">
        <v>0</v>
      </c>
      <c r="E2455" s="2704">
        <f t="shared" si="38"/>
        <v>2916538.459999999</v>
      </c>
    </row>
    <row r="2456" spans="1:5" ht="27.75" customHeight="1">
      <c r="A2456" s="922" t="s">
        <v>22475</v>
      </c>
      <c r="B2456" s="922" t="s">
        <v>22476</v>
      </c>
      <c r="C2456" s="925">
        <v>50000</v>
      </c>
      <c r="D2456" s="925">
        <v>0</v>
      </c>
      <c r="E2456" s="2702">
        <f t="shared" si="38"/>
        <v>2966538.459999999</v>
      </c>
    </row>
    <row r="2457" spans="1:5" ht="27.75" customHeight="1">
      <c r="A2457" s="922" t="s">
        <v>22477</v>
      </c>
      <c r="B2457" s="922" t="s">
        <v>22478</v>
      </c>
      <c r="C2457" s="925">
        <v>150000</v>
      </c>
      <c r="D2457" s="925">
        <v>0</v>
      </c>
      <c r="E2457" s="2702">
        <f t="shared" si="38"/>
        <v>3116538.459999999</v>
      </c>
    </row>
    <row r="2458" spans="1:5" ht="27.75" customHeight="1">
      <c r="A2458" s="922" t="s">
        <v>22479</v>
      </c>
      <c r="B2458" s="922" t="s">
        <v>22480</v>
      </c>
      <c r="C2458" s="925">
        <v>50000</v>
      </c>
      <c r="D2458" s="925">
        <v>0</v>
      </c>
      <c r="E2458" s="2702">
        <f t="shared" si="38"/>
        <v>3166538.459999999</v>
      </c>
    </row>
    <row r="2459" spans="1:5" ht="27.75" customHeight="1">
      <c r="A2459" s="922" t="s">
        <v>22481</v>
      </c>
      <c r="B2459" s="922" t="s">
        <v>22482</v>
      </c>
      <c r="C2459" s="925">
        <v>50000</v>
      </c>
      <c r="D2459" s="925">
        <v>0</v>
      </c>
      <c r="E2459" s="2702">
        <f t="shared" si="38"/>
        <v>3216538.459999999</v>
      </c>
    </row>
    <row r="2460" spans="1:5" ht="27.75" customHeight="1">
      <c r="A2460" s="922" t="s">
        <v>22483</v>
      </c>
      <c r="B2460" s="922" t="s">
        <v>8336</v>
      </c>
      <c r="C2460" s="925">
        <v>0</v>
      </c>
      <c r="D2460" s="925">
        <v>300</v>
      </c>
      <c r="E2460" s="2702">
        <f t="shared" si="38"/>
        <v>3216238.459999999</v>
      </c>
    </row>
    <row r="2461" spans="1:5" ht="27.75" customHeight="1">
      <c r="A2461" s="922" t="s">
        <v>22484</v>
      </c>
      <c r="B2461" s="922" t="s">
        <v>22485</v>
      </c>
      <c r="C2461" s="925">
        <v>50000</v>
      </c>
      <c r="D2461" s="925">
        <v>0</v>
      </c>
      <c r="E2461" s="2702">
        <f t="shared" si="38"/>
        <v>3266238.459999999</v>
      </c>
    </row>
    <row r="2462" spans="1:5" ht="27.75" customHeight="1">
      <c r="A2462" s="922" t="s">
        <v>22486</v>
      </c>
      <c r="B2462" s="922" t="s">
        <v>22487</v>
      </c>
      <c r="C2462" s="925">
        <v>100000</v>
      </c>
      <c r="D2462" s="925">
        <v>0</v>
      </c>
      <c r="E2462" s="2702">
        <f t="shared" si="38"/>
        <v>3366238.459999999</v>
      </c>
    </row>
    <row r="2463" spans="1:5" ht="27.75" customHeight="1">
      <c r="A2463" s="958" t="s">
        <v>22632</v>
      </c>
      <c r="B2463" s="958" t="s">
        <v>22633</v>
      </c>
      <c r="C2463" s="949">
        <v>50000</v>
      </c>
      <c r="D2463" s="949">
        <v>0</v>
      </c>
      <c r="E2463" s="2702">
        <f t="shared" si="38"/>
        <v>3416238.459999999</v>
      </c>
    </row>
    <row r="2464" spans="1:5" ht="27.75" customHeight="1">
      <c r="A2464" s="945" t="s">
        <v>22634</v>
      </c>
      <c r="B2464" s="945" t="s">
        <v>22635</v>
      </c>
      <c r="C2464" s="948">
        <v>50000</v>
      </c>
      <c r="D2464" s="948">
        <v>0</v>
      </c>
      <c r="E2464" s="2702">
        <f t="shared" si="38"/>
        <v>3466238.459999999</v>
      </c>
    </row>
    <row r="2465" spans="1:5" ht="27.75" customHeight="1">
      <c r="A2465" s="945" t="s">
        <v>22636</v>
      </c>
      <c r="B2465" s="945" t="s">
        <v>22637</v>
      </c>
      <c r="C2465" s="948">
        <v>100000</v>
      </c>
      <c r="D2465" s="948">
        <v>0</v>
      </c>
      <c r="E2465" s="2702">
        <f t="shared" si="38"/>
        <v>3566238.459999999</v>
      </c>
    </row>
    <row r="2466" spans="1:5" ht="27.75" customHeight="1">
      <c r="A2466" s="945" t="s">
        <v>22638</v>
      </c>
      <c r="B2466" s="945" t="s">
        <v>16158</v>
      </c>
      <c r="C2466" s="948">
        <v>100000</v>
      </c>
      <c r="D2466" s="948">
        <v>0</v>
      </c>
      <c r="E2466" s="2702">
        <f t="shared" si="38"/>
        <v>3666238.459999999</v>
      </c>
    </row>
    <row r="2467" spans="1:5" ht="27.75" customHeight="1">
      <c r="A2467" s="945" t="s">
        <v>22639</v>
      </c>
      <c r="B2467" s="945" t="s">
        <v>22640</v>
      </c>
      <c r="C2467" s="948">
        <v>100000</v>
      </c>
      <c r="D2467" s="948">
        <v>0</v>
      </c>
      <c r="E2467" s="2702">
        <f t="shared" si="38"/>
        <v>3766238.459999999</v>
      </c>
    </row>
    <row r="2468" spans="1:5" ht="27.75" customHeight="1">
      <c r="A2468" s="945" t="s">
        <v>22641</v>
      </c>
      <c r="B2468" s="945" t="s">
        <v>22642</v>
      </c>
      <c r="C2468" s="948">
        <v>100000</v>
      </c>
      <c r="D2468" s="948">
        <v>0</v>
      </c>
      <c r="E2468" s="2702">
        <f t="shared" si="38"/>
        <v>3866238.459999999</v>
      </c>
    </row>
    <row r="2469" spans="1:5" ht="27.75" customHeight="1">
      <c r="A2469" s="945" t="s">
        <v>22643</v>
      </c>
      <c r="B2469" s="945" t="s">
        <v>22644</v>
      </c>
      <c r="C2469" s="948">
        <v>50000</v>
      </c>
      <c r="D2469" s="948">
        <v>0</v>
      </c>
      <c r="E2469" s="2702">
        <f t="shared" si="38"/>
        <v>3916238.459999999</v>
      </c>
    </row>
    <row r="2470" spans="1:5" ht="27.75" customHeight="1">
      <c r="A2470" s="945" t="s">
        <v>22645</v>
      </c>
      <c r="B2470" s="945" t="s">
        <v>8336</v>
      </c>
      <c r="C2470" s="948">
        <v>0</v>
      </c>
      <c r="D2470" s="948">
        <v>450</v>
      </c>
      <c r="E2470" s="2702">
        <f t="shared" si="38"/>
        <v>3915788.459999999</v>
      </c>
    </row>
    <row r="2471" spans="1:5" ht="27.75" customHeight="1">
      <c r="A2471" s="945" t="s">
        <v>22646</v>
      </c>
      <c r="B2471" s="945" t="s">
        <v>22647</v>
      </c>
      <c r="C2471" s="948">
        <v>50000</v>
      </c>
      <c r="D2471" s="948">
        <v>0</v>
      </c>
      <c r="E2471" s="2702">
        <f t="shared" si="38"/>
        <v>3965788.459999999</v>
      </c>
    </row>
    <row r="2472" spans="1:5" ht="27.75" customHeight="1">
      <c r="A2472" s="945" t="s">
        <v>22648</v>
      </c>
      <c r="B2472" s="945" t="s">
        <v>22649</v>
      </c>
      <c r="C2472" s="948">
        <v>0</v>
      </c>
      <c r="D2472" s="948">
        <v>124</v>
      </c>
      <c r="E2472" s="2702">
        <f t="shared" si="38"/>
        <v>3965664.459999999</v>
      </c>
    </row>
    <row r="2473" spans="1:5" ht="27.75" customHeight="1">
      <c r="A2473" s="945" t="s">
        <v>22650</v>
      </c>
      <c r="B2473" s="945" t="s">
        <v>22651</v>
      </c>
      <c r="C2473" s="948">
        <v>50000</v>
      </c>
      <c r="D2473" s="948">
        <v>0</v>
      </c>
      <c r="E2473" s="2702">
        <f t="shared" si="38"/>
        <v>4015664.459999999</v>
      </c>
    </row>
    <row r="2474" spans="1:5" ht="27.75" customHeight="1">
      <c r="A2474" s="945" t="s">
        <v>22652</v>
      </c>
      <c r="B2474" s="945" t="s">
        <v>22653</v>
      </c>
      <c r="C2474" s="948">
        <v>150000</v>
      </c>
      <c r="D2474" s="948">
        <v>0</v>
      </c>
      <c r="E2474" s="2702">
        <f t="shared" si="38"/>
        <v>4165664.459999999</v>
      </c>
    </row>
    <row r="2475" spans="1:5" ht="27.75" customHeight="1">
      <c r="A2475" s="945" t="s">
        <v>22654</v>
      </c>
      <c r="B2475" s="945" t="s">
        <v>22655</v>
      </c>
      <c r="C2475" s="948">
        <v>100000</v>
      </c>
      <c r="D2475" s="948">
        <v>0</v>
      </c>
      <c r="E2475" s="2702">
        <f t="shared" si="38"/>
        <v>4265664.459999999</v>
      </c>
    </row>
    <row r="2476" spans="1:5" ht="27.75" customHeight="1">
      <c r="A2476" s="945" t="s">
        <v>22656</v>
      </c>
      <c r="B2476" s="945" t="s">
        <v>22657</v>
      </c>
      <c r="C2476" s="948">
        <v>100000</v>
      </c>
      <c r="D2476" s="948">
        <v>0</v>
      </c>
      <c r="E2476" s="2702">
        <f t="shared" si="38"/>
        <v>4365664.459999999</v>
      </c>
    </row>
    <row r="2477" spans="1:5" ht="27.75" customHeight="1">
      <c r="A2477" s="945" t="s">
        <v>22658</v>
      </c>
      <c r="B2477" s="945" t="s">
        <v>8478</v>
      </c>
      <c r="C2477" s="948">
        <v>0</v>
      </c>
      <c r="D2477" s="948">
        <v>23.22</v>
      </c>
      <c r="E2477" s="2702">
        <f t="shared" si="38"/>
        <v>4365641.2399999993</v>
      </c>
    </row>
    <row r="2478" spans="1:5" ht="27.75" customHeight="1">
      <c r="A2478" s="945" t="s">
        <v>22489</v>
      </c>
      <c r="B2478" s="945" t="s">
        <v>22659</v>
      </c>
      <c r="C2478" s="948">
        <v>0</v>
      </c>
      <c r="D2478" s="948">
        <v>1488000</v>
      </c>
      <c r="E2478" s="2702">
        <f t="shared" si="38"/>
        <v>2877641.2399999993</v>
      </c>
    </row>
    <row r="2479" spans="1:5" ht="27.75" customHeight="1">
      <c r="A2479" s="945" t="s">
        <v>22660</v>
      </c>
      <c r="B2479" s="945" t="s">
        <v>22661</v>
      </c>
      <c r="C2479" s="948">
        <v>50000</v>
      </c>
      <c r="D2479" s="948">
        <v>0</v>
      </c>
      <c r="E2479" s="2702">
        <f t="shared" si="38"/>
        <v>2927641.2399999993</v>
      </c>
    </row>
    <row r="2480" spans="1:5" ht="27.75" customHeight="1">
      <c r="A2480" s="945" t="s">
        <v>22662</v>
      </c>
      <c r="B2480" s="945" t="s">
        <v>22663</v>
      </c>
      <c r="C2480" s="948">
        <v>100000</v>
      </c>
      <c r="D2480" s="948">
        <v>0</v>
      </c>
      <c r="E2480" s="2702">
        <f t="shared" si="38"/>
        <v>3027641.2399999993</v>
      </c>
    </row>
    <row r="2481" spans="1:5" ht="27.75" customHeight="1">
      <c r="A2481" s="945" t="s">
        <v>22664</v>
      </c>
      <c r="B2481" s="945" t="s">
        <v>22665</v>
      </c>
      <c r="C2481" s="948">
        <v>150000</v>
      </c>
      <c r="D2481" s="948">
        <v>0</v>
      </c>
      <c r="E2481" s="2702">
        <f t="shared" si="38"/>
        <v>3177641.2399999993</v>
      </c>
    </row>
    <row r="2482" spans="1:5" ht="27.75" customHeight="1">
      <c r="A2482" s="945" t="s">
        <v>22666</v>
      </c>
      <c r="B2482" s="945" t="s">
        <v>16158</v>
      </c>
      <c r="C2482" s="948">
        <v>50000</v>
      </c>
      <c r="D2482" s="948">
        <v>0</v>
      </c>
      <c r="E2482" s="2702">
        <f t="shared" si="38"/>
        <v>3227641.2399999993</v>
      </c>
    </row>
    <row r="2483" spans="1:5" ht="27.75" customHeight="1">
      <c r="A2483" s="945" t="s">
        <v>22667</v>
      </c>
      <c r="B2483" s="945" t="s">
        <v>22668</v>
      </c>
      <c r="C2483" s="948">
        <v>50000</v>
      </c>
      <c r="D2483" s="948">
        <v>0</v>
      </c>
      <c r="E2483" s="2702">
        <f t="shared" si="38"/>
        <v>3277641.2399999993</v>
      </c>
    </row>
    <row r="2484" spans="1:5" ht="27.75" customHeight="1">
      <c r="A2484" s="945" t="s">
        <v>22517</v>
      </c>
      <c r="B2484" s="945" t="s">
        <v>21719</v>
      </c>
      <c r="C2484" s="948">
        <v>0</v>
      </c>
      <c r="D2484" s="948">
        <v>26.88</v>
      </c>
      <c r="E2484" s="2702">
        <f t="shared" si="38"/>
        <v>3277614.3599999994</v>
      </c>
    </row>
    <row r="2485" spans="1:5" ht="27.75" customHeight="1">
      <c r="A2485" s="945" t="s">
        <v>22517</v>
      </c>
      <c r="B2485" s="945" t="s">
        <v>22669</v>
      </c>
      <c r="C2485" s="948">
        <v>0</v>
      </c>
      <c r="D2485" s="948">
        <v>45000</v>
      </c>
      <c r="E2485" s="2702">
        <f t="shared" si="38"/>
        <v>3232614.3599999994</v>
      </c>
    </row>
    <row r="2486" spans="1:5" ht="27.75" customHeight="1">
      <c r="A2486" s="945" t="s">
        <v>22670</v>
      </c>
      <c r="B2486" s="945" t="s">
        <v>8336</v>
      </c>
      <c r="C2486" s="948">
        <v>0</v>
      </c>
      <c r="D2486" s="948">
        <v>450</v>
      </c>
      <c r="E2486" s="2702">
        <f t="shared" si="38"/>
        <v>3232164.3599999994</v>
      </c>
    </row>
    <row r="2487" spans="1:5" ht="27.75" customHeight="1">
      <c r="A2487" s="945" t="s">
        <v>22671</v>
      </c>
      <c r="B2487" s="945" t="s">
        <v>22672</v>
      </c>
      <c r="C2487" s="948">
        <v>50000</v>
      </c>
      <c r="D2487" s="948">
        <v>0</v>
      </c>
      <c r="E2487" s="2702">
        <f t="shared" si="38"/>
        <v>3282164.3599999994</v>
      </c>
    </row>
    <row r="2488" spans="1:5" ht="27.75" customHeight="1">
      <c r="A2488" s="945" t="s">
        <v>22673</v>
      </c>
      <c r="B2488" s="945" t="s">
        <v>22674</v>
      </c>
      <c r="C2488" s="948">
        <v>50000</v>
      </c>
      <c r="D2488" s="948">
        <v>0</v>
      </c>
      <c r="E2488" s="2702">
        <f t="shared" si="38"/>
        <v>3332164.3599999994</v>
      </c>
    </row>
    <row r="2489" spans="1:5" ht="27.75" customHeight="1">
      <c r="A2489" s="945" t="s">
        <v>22675</v>
      </c>
      <c r="B2489" s="945" t="s">
        <v>22676</v>
      </c>
      <c r="C2489" s="948">
        <v>50000</v>
      </c>
      <c r="D2489" s="948">
        <v>0</v>
      </c>
      <c r="E2489" s="2702">
        <f t="shared" si="38"/>
        <v>3382164.3599999994</v>
      </c>
    </row>
    <row r="2490" spans="1:5" ht="27.75" customHeight="1">
      <c r="A2490" s="945" t="s">
        <v>22677</v>
      </c>
      <c r="B2490" s="945" t="s">
        <v>22678</v>
      </c>
      <c r="C2490" s="948">
        <v>50000</v>
      </c>
      <c r="D2490" s="948">
        <v>0</v>
      </c>
      <c r="E2490" s="2702">
        <f t="shared" si="38"/>
        <v>3432164.3599999994</v>
      </c>
    </row>
    <row r="2491" spans="1:5" ht="27.75" customHeight="1">
      <c r="A2491" s="945" t="s">
        <v>22679</v>
      </c>
      <c r="B2491" s="945" t="s">
        <v>22680</v>
      </c>
      <c r="C2491" s="948">
        <v>100000</v>
      </c>
      <c r="D2491" s="948">
        <v>0</v>
      </c>
      <c r="E2491" s="2702">
        <f t="shared" si="38"/>
        <v>3532164.3599999994</v>
      </c>
    </row>
    <row r="2492" spans="1:5" ht="27.75" customHeight="1">
      <c r="A2492" s="945" t="s">
        <v>22681</v>
      </c>
      <c r="B2492" s="945" t="s">
        <v>22682</v>
      </c>
      <c r="C2492" s="948">
        <v>50000</v>
      </c>
      <c r="D2492" s="948">
        <v>0</v>
      </c>
      <c r="E2492" s="2702">
        <f t="shared" si="38"/>
        <v>3582164.3599999994</v>
      </c>
    </row>
    <row r="2493" spans="1:5" ht="27.75" customHeight="1">
      <c r="A2493" s="945" t="s">
        <v>22683</v>
      </c>
      <c r="B2493" s="945" t="s">
        <v>22684</v>
      </c>
      <c r="C2493" s="948">
        <v>60000</v>
      </c>
      <c r="D2493" s="948">
        <v>0</v>
      </c>
      <c r="E2493" s="2702">
        <f t="shared" si="38"/>
        <v>3642164.3599999994</v>
      </c>
    </row>
    <row r="2494" spans="1:5" ht="27.75" customHeight="1">
      <c r="A2494" s="945" t="s">
        <v>22685</v>
      </c>
      <c r="B2494" s="945" t="s">
        <v>22686</v>
      </c>
      <c r="C2494" s="948">
        <v>50000</v>
      </c>
      <c r="D2494" s="948">
        <v>0</v>
      </c>
      <c r="E2494" s="2702">
        <f t="shared" si="38"/>
        <v>3692164.3599999994</v>
      </c>
    </row>
    <row r="2495" spans="1:5" ht="27.75" customHeight="1">
      <c r="A2495" s="945" t="s">
        <v>22687</v>
      </c>
      <c r="B2495" s="945" t="s">
        <v>22688</v>
      </c>
      <c r="C2495" s="948">
        <v>100000</v>
      </c>
      <c r="D2495" s="948">
        <v>0</v>
      </c>
      <c r="E2495" s="2702">
        <f t="shared" si="38"/>
        <v>3792164.3599999994</v>
      </c>
    </row>
    <row r="2496" spans="1:5" ht="27.75" customHeight="1">
      <c r="A2496" s="945" t="s">
        <v>22689</v>
      </c>
      <c r="B2496" s="945" t="s">
        <v>8336</v>
      </c>
      <c r="C2496" s="948">
        <v>0</v>
      </c>
      <c r="D2496" s="948">
        <v>350</v>
      </c>
      <c r="E2496" s="2702">
        <f t="shared" si="38"/>
        <v>3791814.3599999994</v>
      </c>
    </row>
    <row r="2497" spans="1:5" ht="27.75" customHeight="1">
      <c r="A2497" s="945" t="s">
        <v>22690</v>
      </c>
      <c r="B2497" s="945" t="s">
        <v>22691</v>
      </c>
      <c r="C2497" s="948">
        <v>60000</v>
      </c>
      <c r="D2497" s="948">
        <v>0</v>
      </c>
      <c r="E2497" s="2702">
        <f t="shared" si="38"/>
        <v>3851814.3599999994</v>
      </c>
    </row>
    <row r="2498" spans="1:5" ht="27.75" customHeight="1">
      <c r="A2498" s="945" t="s">
        <v>22692</v>
      </c>
      <c r="B2498" s="945" t="s">
        <v>22693</v>
      </c>
      <c r="C2498" s="948">
        <v>50000</v>
      </c>
      <c r="D2498" s="948">
        <v>0</v>
      </c>
      <c r="E2498" s="2702">
        <f t="shared" si="38"/>
        <v>3901814.3599999994</v>
      </c>
    </row>
    <row r="2499" spans="1:5" ht="27.75" customHeight="1">
      <c r="A2499" s="945" t="s">
        <v>22694</v>
      </c>
      <c r="B2499" s="945" t="s">
        <v>22695</v>
      </c>
      <c r="C2499" s="948">
        <v>60000</v>
      </c>
      <c r="D2499" s="948">
        <v>0</v>
      </c>
      <c r="E2499" s="2702">
        <f t="shared" si="38"/>
        <v>3961814.3599999994</v>
      </c>
    </row>
    <row r="2500" spans="1:5" ht="27.75" customHeight="1">
      <c r="A2500" s="945" t="s">
        <v>22696</v>
      </c>
      <c r="B2500" s="945" t="s">
        <v>22697</v>
      </c>
      <c r="C2500" s="948">
        <v>50000</v>
      </c>
      <c r="D2500" s="948">
        <v>0</v>
      </c>
      <c r="E2500" s="2702">
        <f t="shared" si="38"/>
        <v>4011814.3599999994</v>
      </c>
    </row>
    <row r="2501" spans="1:5" ht="27.75" customHeight="1">
      <c r="A2501" s="945" t="s">
        <v>22698</v>
      </c>
      <c r="B2501" s="945" t="s">
        <v>22699</v>
      </c>
      <c r="C2501" s="948">
        <v>50000</v>
      </c>
      <c r="D2501" s="948">
        <v>0</v>
      </c>
      <c r="E2501" s="2702">
        <f t="shared" ref="E2501:E2564" si="39">E2500-D2501+C2501</f>
        <v>4061814.3599999994</v>
      </c>
    </row>
    <row r="2502" spans="1:5" ht="27.75" customHeight="1">
      <c r="A2502" s="959">
        <v>44545</v>
      </c>
      <c r="B2502" s="2693" t="s">
        <v>22702</v>
      </c>
      <c r="C2502" s="960">
        <v>50000</v>
      </c>
      <c r="D2502" s="948"/>
      <c r="E2502" s="2702">
        <f t="shared" si="39"/>
        <v>4111814.3599999994</v>
      </c>
    </row>
    <row r="2503" spans="1:5" ht="27.75" customHeight="1">
      <c r="A2503" s="922" t="s">
        <v>22703</v>
      </c>
      <c r="B2503" s="922" t="s">
        <v>22701</v>
      </c>
      <c r="C2503" s="925">
        <v>0</v>
      </c>
      <c r="D2503" s="925">
        <v>1401600</v>
      </c>
      <c r="E2503" s="2702">
        <f t="shared" si="39"/>
        <v>2710214.3599999994</v>
      </c>
    </row>
    <row r="2504" spans="1:5" ht="27.75" customHeight="1">
      <c r="A2504" s="922" t="s">
        <v>23011</v>
      </c>
      <c r="B2504" s="922" t="s">
        <v>23012</v>
      </c>
      <c r="C2504" s="925">
        <v>100000</v>
      </c>
      <c r="D2504" s="925">
        <v>0</v>
      </c>
      <c r="E2504" s="2702">
        <f t="shared" si="39"/>
        <v>2810214.3599999994</v>
      </c>
    </row>
    <row r="2505" spans="1:5" s="921" customFormat="1" ht="27.75" customHeight="1">
      <c r="A2505" s="955" t="s">
        <v>23013</v>
      </c>
      <c r="B2505" s="955" t="s">
        <v>22700</v>
      </c>
      <c r="C2505" s="2723">
        <v>100000</v>
      </c>
      <c r="D2505" s="2723">
        <v>0</v>
      </c>
      <c r="E2505" s="2703">
        <f t="shared" si="39"/>
        <v>2910214.3599999994</v>
      </c>
    </row>
    <row r="2506" spans="1:5" ht="27.75" customHeight="1">
      <c r="A2506" s="922" t="s">
        <v>23014</v>
      </c>
      <c r="B2506" s="922" t="s">
        <v>23015</v>
      </c>
      <c r="C2506" s="925">
        <v>50000</v>
      </c>
      <c r="D2506" s="925">
        <v>0</v>
      </c>
      <c r="E2506" s="2702">
        <f t="shared" si="39"/>
        <v>2960214.3599999994</v>
      </c>
    </row>
    <row r="2507" spans="1:5" ht="27.75" customHeight="1">
      <c r="A2507" s="922" t="s">
        <v>23016</v>
      </c>
      <c r="B2507" s="922" t="s">
        <v>23017</v>
      </c>
      <c r="C2507" s="925">
        <v>50000</v>
      </c>
      <c r="D2507" s="925">
        <v>0</v>
      </c>
      <c r="E2507" s="2702">
        <f t="shared" si="39"/>
        <v>3010214.3599999994</v>
      </c>
    </row>
    <row r="2508" spans="1:5" ht="27.75" customHeight="1">
      <c r="A2508" s="922" t="s">
        <v>23018</v>
      </c>
      <c r="B2508" s="922" t="s">
        <v>23019</v>
      </c>
      <c r="C2508" s="925">
        <v>50000</v>
      </c>
      <c r="D2508" s="925">
        <v>0</v>
      </c>
      <c r="E2508" s="2702">
        <f t="shared" si="39"/>
        <v>3060214.3599999994</v>
      </c>
    </row>
    <row r="2509" spans="1:5" ht="27.75" customHeight="1">
      <c r="A2509" s="922" t="s">
        <v>23020</v>
      </c>
      <c r="B2509" s="922" t="s">
        <v>8336</v>
      </c>
      <c r="C2509" s="925">
        <v>0</v>
      </c>
      <c r="D2509" s="925">
        <v>500</v>
      </c>
      <c r="E2509" s="2702">
        <f t="shared" si="39"/>
        <v>3059714.3599999994</v>
      </c>
    </row>
    <row r="2510" spans="1:5" ht="27.75" customHeight="1">
      <c r="A2510" s="922" t="s">
        <v>23021</v>
      </c>
      <c r="B2510" s="922" t="s">
        <v>23022</v>
      </c>
      <c r="C2510" s="925">
        <v>50000</v>
      </c>
      <c r="D2510" s="925">
        <v>0</v>
      </c>
      <c r="E2510" s="2702">
        <f t="shared" si="39"/>
        <v>3109714.3599999994</v>
      </c>
    </row>
    <row r="2511" spans="1:5" ht="27.75" customHeight="1">
      <c r="A2511" s="922" t="s">
        <v>23023</v>
      </c>
      <c r="B2511" s="922" t="s">
        <v>23024</v>
      </c>
      <c r="C2511" s="925">
        <v>40000</v>
      </c>
      <c r="D2511" s="925">
        <v>0</v>
      </c>
      <c r="E2511" s="2702">
        <f t="shared" si="39"/>
        <v>3149714.3599999994</v>
      </c>
    </row>
    <row r="2512" spans="1:5" ht="27.75" customHeight="1">
      <c r="A2512" s="922" t="s">
        <v>23025</v>
      </c>
      <c r="B2512" s="922" t="s">
        <v>23026</v>
      </c>
      <c r="C2512" s="925">
        <v>50000</v>
      </c>
      <c r="D2512" s="925">
        <v>0</v>
      </c>
      <c r="E2512" s="2702">
        <f t="shared" si="39"/>
        <v>3199714.3599999994</v>
      </c>
    </row>
    <row r="2513" spans="1:5" ht="27.75" customHeight="1">
      <c r="A2513" s="922" t="s">
        <v>23027</v>
      </c>
      <c r="B2513" s="922" t="s">
        <v>23028</v>
      </c>
      <c r="C2513" s="925">
        <v>19000</v>
      </c>
      <c r="D2513" s="925">
        <v>0</v>
      </c>
      <c r="E2513" s="2702">
        <f t="shared" si="39"/>
        <v>3218714.3599999994</v>
      </c>
    </row>
    <row r="2514" spans="1:5" ht="27.75" customHeight="1">
      <c r="A2514" s="922" t="s">
        <v>23029</v>
      </c>
      <c r="B2514" s="922" t="s">
        <v>23030</v>
      </c>
      <c r="C2514" s="925">
        <v>1000</v>
      </c>
      <c r="D2514" s="925">
        <v>0</v>
      </c>
      <c r="E2514" s="2702">
        <f t="shared" si="39"/>
        <v>3219714.3599999994</v>
      </c>
    </row>
    <row r="2515" spans="1:5" ht="27.75" customHeight="1">
      <c r="A2515" s="922" t="s">
        <v>23031</v>
      </c>
      <c r="B2515" s="922" t="s">
        <v>23032</v>
      </c>
      <c r="C2515" s="925">
        <v>50000</v>
      </c>
      <c r="D2515" s="925">
        <v>0</v>
      </c>
      <c r="E2515" s="2702">
        <f t="shared" si="39"/>
        <v>3269714.3599999994</v>
      </c>
    </row>
    <row r="2516" spans="1:5" ht="27.75" customHeight="1">
      <c r="A2516" s="922" t="s">
        <v>23033</v>
      </c>
      <c r="B2516" s="922" t="s">
        <v>23034</v>
      </c>
      <c r="C2516" s="925">
        <v>50000</v>
      </c>
      <c r="D2516" s="925">
        <v>0</v>
      </c>
      <c r="E2516" s="2702">
        <f t="shared" si="39"/>
        <v>3319714.3599999994</v>
      </c>
    </row>
    <row r="2517" spans="1:5" ht="27.75" customHeight="1">
      <c r="A2517" s="922" t="s">
        <v>23035</v>
      </c>
      <c r="B2517" s="922" t="s">
        <v>23036</v>
      </c>
      <c r="C2517" s="925">
        <v>50000</v>
      </c>
      <c r="D2517" s="925">
        <v>0</v>
      </c>
      <c r="E2517" s="2702">
        <f t="shared" si="39"/>
        <v>3369714.3599999994</v>
      </c>
    </row>
    <row r="2518" spans="1:5" ht="27.75" customHeight="1">
      <c r="A2518" s="922" t="s">
        <v>23037</v>
      </c>
      <c r="B2518" s="922" t="s">
        <v>23038</v>
      </c>
      <c r="C2518" s="925">
        <v>50000</v>
      </c>
      <c r="D2518" s="925">
        <v>0</v>
      </c>
      <c r="E2518" s="2702">
        <f t="shared" si="39"/>
        <v>3419714.3599999994</v>
      </c>
    </row>
    <row r="2519" spans="1:5" ht="27.75" customHeight="1">
      <c r="A2519" s="922" t="s">
        <v>23039</v>
      </c>
      <c r="B2519" s="922" t="s">
        <v>23040</v>
      </c>
      <c r="C2519" s="925">
        <v>50000</v>
      </c>
      <c r="D2519" s="925">
        <v>0</v>
      </c>
      <c r="E2519" s="2702">
        <f t="shared" si="39"/>
        <v>3469714.3599999994</v>
      </c>
    </row>
    <row r="2520" spans="1:5" ht="27.75" customHeight="1">
      <c r="A2520" s="922" t="s">
        <v>23041</v>
      </c>
      <c r="B2520" s="922" t="s">
        <v>8336</v>
      </c>
      <c r="C2520" s="925">
        <v>0</v>
      </c>
      <c r="D2520" s="925">
        <v>450</v>
      </c>
      <c r="E2520" s="2702">
        <f t="shared" si="39"/>
        <v>3469264.3599999994</v>
      </c>
    </row>
    <row r="2521" spans="1:5" ht="27.75" customHeight="1">
      <c r="A2521" s="922" t="s">
        <v>23042</v>
      </c>
      <c r="B2521" s="922" t="s">
        <v>23043</v>
      </c>
      <c r="C2521" s="925">
        <v>0</v>
      </c>
      <c r="D2521" s="925">
        <v>164</v>
      </c>
      <c r="E2521" s="2702">
        <f t="shared" si="39"/>
        <v>3469100.3599999994</v>
      </c>
    </row>
    <row r="2522" spans="1:5" ht="27.75" customHeight="1">
      <c r="A2522" s="922" t="s">
        <v>23044</v>
      </c>
      <c r="B2522" s="922" t="s">
        <v>23045</v>
      </c>
      <c r="C2522" s="925">
        <v>50000</v>
      </c>
      <c r="D2522" s="925">
        <v>0</v>
      </c>
      <c r="E2522" s="2702">
        <f t="shared" si="39"/>
        <v>3519100.3599999994</v>
      </c>
    </row>
    <row r="2523" spans="1:5" s="921" customFormat="1" ht="27.75" customHeight="1">
      <c r="A2523" s="955" t="s">
        <v>23046</v>
      </c>
      <c r="B2523" s="955" t="s">
        <v>8478</v>
      </c>
      <c r="C2523" s="2723">
        <v>0</v>
      </c>
      <c r="D2523" s="2723">
        <v>3154.7</v>
      </c>
      <c r="E2523" s="2703">
        <f t="shared" si="39"/>
        <v>3515945.6599999992</v>
      </c>
    </row>
    <row r="2524" spans="1:5" ht="27.75" customHeight="1">
      <c r="A2524" s="922" t="s">
        <v>23047</v>
      </c>
      <c r="B2524" s="922" t="s">
        <v>8336</v>
      </c>
      <c r="C2524" s="925">
        <v>0</v>
      </c>
      <c r="D2524" s="925">
        <v>50</v>
      </c>
      <c r="E2524" s="2702">
        <f t="shared" si="39"/>
        <v>3515895.6599999992</v>
      </c>
    </row>
    <row r="2525" spans="1:5" ht="27.75" customHeight="1">
      <c r="A2525" s="922" t="s">
        <v>23048</v>
      </c>
      <c r="B2525" s="922" t="s">
        <v>23049</v>
      </c>
      <c r="C2525" s="925">
        <v>0</v>
      </c>
      <c r="D2525" s="925">
        <v>2808000</v>
      </c>
      <c r="E2525" s="2702">
        <f t="shared" si="39"/>
        <v>707895.65999999922</v>
      </c>
    </row>
    <row r="2526" spans="1:5" ht="27.75" customHeight="1">
      <c r="A2526" s="922" t="s">
        <v>23050</v>
      </c>
      <c r="B2526" s="922" t="s">
        <v>23051</v>
      </c>
      <c r="C2526" s="925">
        <v>50000</v>
      </c>
      <c r="D2526" s="925">
        <v>0</v>
      </c>
      <c r="E2526" s="2702">
        <f t="shared" si="39"/>
        <v>757895.65999999922</v>
      </c>
    </row>
    <row r="2527" spans="1:5" ht="27.75" customHeight="1">
      <c r="A2527" s="922" t="s">
        <v>23052</v>
      </c>
      <c r="B2527" s="922" t="s">
        <v>23053</v>
      </c>
      <c r="C2527" s="925">
        <v>100000</v>
      </c>
      <c r="D2527" s="925">
        <v>0</v>
      </c>
      <c r="E2527" s="2702">
        <f t="shared" si="39"/>
        <v>857895.65999999922</v>
      </c>
    </row>
    <row r="2528" spans="1:5" ht="27.75" customHeight="1">
      <c r="A2528" s="922" t="s">
        <v>23054</v>
      </c>
      <c r="B2528" s="922" t="s">
        <v>23055</v>
      </c>
      <c r="C2528" s="925">
        <v>60000</v>
      </c>
      <c r="D2528" s="925">
        <v>0</v>
      </c>
      <c r="E2528" s="2702">
        <f t="shared" si="39"/>
        <v>917895.65999999922</v>
      </c>
    </row>
    <row r="2529" spans="1:5" ht="27.75" customHeight="1">
      <c r="A2529" s="922" t="s">
        <v>23056</v>
      </c>
      <c r="B2529" s="922" t="s">
        <v>23057</v>
      </c>
      <c r="C2529" s="925">
        <v>50000</v>
      </c>
      <c r="D2529" s="925">
        <v>0</v>
      </c>
      <c r="E2529" s="2702">
        <f t="shared" si="39"/>
        <v>967895.65999999922</v>
      </c>
    </row>
    <row r="2530" spans="1:5" ht="27.75" customHeight="1">
      <c r="A2530" s="922" t="s">
        <v>23058</v>
      </c>
      <c r="B2530" s="922" t="s">
        <v>23059</v>
      </c>
      <c r="C2530" s="925">
        <v>50000</v>
      </c>
      <c r="D2530" s="925">
        <v>0</v>
      </c>
      <c r="E2530" s="2702">
        <f t="shared" si="39"/>
        <v>1017895.6599999992</v>
      </c>
    </row>
    <row r="2531" spans="1:5" ht="27.75" customHeight="1">
      <c r="A2531" s="922" t="s">
        <v>23060</v>
      </c>
      <c r="B2531" s="922" t="s">
        <v>23061</v>
      </c>
      <c r="C2531" s="925">
        <v>50000</v>
      </c>
      <c r="D2531" s="925">
        <v>0</v>
      </c>
      <c r="E2531" s="2702">
        <f t="shared" si="39"/>
        <v>1067895.6599999992</v>
      </c>
    </row>
    <row r="2532" spans="1:5" ht="27.75" customHeight="1">
      <c r="A2532" s="922" t="s">
        <v>23062</v>
      </c>
      <c r="B2532" s="922" t="s">
        <v>23063</v>
      </c>
      <c r="C2532" s="925">
        <v>50000</v>
      </c>
      <c r="D2532" s="925">
        <v>0</v>
      </c>
      <c r="E2532" s="2702">
        <f t="shared" si="39"/>
        <v>1117895.6599999992</v>
      </c>
    </row>
    <row r="2533" spans="1:5" ht="27.75" customHeight="1">
      <c r="A2533" s="922" t="s">
        <v>23064</v>
      </c>
      <c r="B2533" s="922" t="s">
        <v>8336</v>
      </c>
      <c r="C2533" s="925">
        <v>0</v>
      </c>
      <c r="D2533" s="925">
        <v>350</v>
      </c>
      <c r="E2533" s="2702">
        <f t="shared" si="39"/>
        <v>1117545.6599999992</v>
      </c>
    </row>
    <row r="2534" spans="1:5" ht="27.75" customHeight="1">
      <c r="A2534" s="922" t="s">
        <v>23384</v>
      </c>
      <c r="B2534" s="922" t="s">
        <v>23385</v>
      </c>
      <c r="C2534" s="2731">
        <v>100000</v>
      </c>
      <c r="D2534" s="925">
        <v>0</v>
      </c>
      <c r="E2534" s="2702">
        <f t="shared" si="39"/>
        <v>1217545.6599999992</v>
      </c>
    </row>
    <row r="2535" spans="1:5" ht="27.75" customHeight="1">
      <c r="A2535" s="922" t="s">
        <v>23386</v>
      </c>
      <c r="B2535" s="922" t="s">
        <v>23387</v>
      </c>
      <c r="C2535" s="925">
        <v>50000</v>
      </c>
      <c r="D2535" s="925">
        <v>0</v>
      </c>
      <c r="E2535" s="2702">
        <f t="shared" si="39"/>
        <v>1267545.6599999992</v>
      </c>
    </row>
    <row r="2536" spans="1:5" ht="27.75" customHeight="1">
      <c r="A2536" s="922" t="s">
        <v>23388</v>
      </c>
      <c r="B2536" s="922" t="s">
        <v>23389</v>
      </c>
      <c r="C2536" s="925">
        <v>100000</v>
      </c>
      <c r="D2536" s="925">
        <v>0</v>
      </c>
      <c r="E2536" s="2702">
        <f t="shared" si="39"/>
        <v>1367545.6599999992</v>
      </c>
    </row>
    <row r="2537" spans="1:5" ht="27.75" customHeight="1">
      <c r="A2537" s="922" t="s">
        <v>23390</v>
      </c>
      <c r="B2537" s="922" t="s">
        <v>23391</v>
      </c>
      <c r="C2537" s="925">
        <v>50000</v>
      </c>
      <c r="D2537" s="925">
        <v>0</v>
      </c>
      <c r="E2537" s="2702">
        <f t="shared" si="39"/>
        <v>1417545.6599999992</v>
      </c>
    </row>
    <row r="2538" spans="1:5" s="911" customFormat="1" ht="27.75" customHeight="1">
      <c r="A2538" s="957" t="s">
        <v>23392</v>
      </c>
      <c r="B2538" s="957" t="s">
        <v>23393</v>
      </c>
      <c r="C2538" s="2724">
        <v>30000</v>
      </c>
      <c r="D2538" s="2724">
        <v>0</v>
      </c>
      <c r="E2538" s="2702">
        <f t="shared" si="39"/>
        <v>1447545.6599999992</v>
      </c>
    </row>
    <row r="2539" spans="1:5" ht="27.75" customHeight="1">
      <c r="A2539" s="922" t="s">
        <v>23394</v>
      </c>
      <c r="B2539" s="922" t="s">
        <v>23395</v>
      </c>
      <c r="C2539" s="925">
        <v>50000</v>
      </c>
      <c r="D2539" s="925">
        <v>0</v>
      </c>
      <c r="E2539" s="2702">
        <f t="shared" si="39"/>
        <v>1497545.6599999992</v>
      </c>
    </row>
    <row r="2540" spans="1:5" ht="27.75" customHeight="1">
      <c r="A2540" s="922" t="s">
        <v>23396</v>
      </c>
      <c r="B2540" s="922" t="s">
        <v>23397</v>
      </c>
      <c r="C2540" s="925">
        <v>50000</v>
      </c>
      <c r="D2540" s="925">
        <v>0</v>
      </c>
      <c r="E2540" s="2702">
        <f t="shared" si="39"/>
        <v>1547545.6599999992</v>
      </c>
    </row>
    <row r="2541" spans="1:5" ht="27.75" customHeight="1">
      <c r="A2541" s="922" t="s">
        <v>23398</v>
      </c>
      <c r="B2541" s="922" t="s">
        <v>23399</v>
      </c>
      <c r="C2541" s="925">
        <v>2000</v>
      </c>
      <c r="D2541" s="925">
        <v>0</v>
      </c>
      <c r="E2541" s="2702">
        <f t="shared" si="39"/>
        <v>1549545.6599999992</v>
      </c>
    </row>
    <row r="2542" spans="1:5" s="911" customFormat="1" ht="27.75" customHeight="1">
      <c r="A2542" s="957" t="s">
        <v>23242</v>
      </c>
      <c r="B2542" s="957" t="s">
        <v>23400</v>
      </c>
      <c r="C2542" s="2730">
        <v>20000</v>
      </c>
      <c r="D2542" s="2724">
        <v>0</v>
      </c>
      <c r="E2542" s="2702">
        <f t="shared" si="39"/>
        <v>1569545.6599999992</v>
      </c>
    </row>
    <row r="2543" spans="1:5" ht="27.75" customHeight="1">
      <c r="A2543" s="922" t="s">
        <v>23401</v>
      </c>
      <c r="B2543" s="922" t="s">
        <v>23402</v>
      </c>
      <c r="C2543" s="925">
        <v>50000</v>
      </c>
      <c r="D2543" s="925">
        <v>0</v>
      </c>
      <c r="E2543" s="2702">
        <f t="shared" si="39"/>
        <v>1619545.6599999992</v>
      </c>
    </row>
    <row r="2544" spans="1:5" ht="27.75" customHeight="1">
      <c r="A2544" s="922" t="s">
        <v>23403</v>
      </c>
      <c r="B2544" s="922" t="s">
        <v>8336</v>
      </c>
      <c r="C2544" s="925">
        <v>0</v>
      </c>
      <c r="D2544" s="925">
        <v>400</v>
      </c>
      <c r="E2544" s="2702">
        <f t="shared" si="39"/>
        <v>1619145.6599999992</v>
      </c>
    </row>
    <row r="2545" spans="1:5" ht="27.75" customHeight="1">
      <c r="A2545" s="922" t="s">
        <v>23404</v>
      </c>
      <c r="B2545" s="922" t="s">
        <v>23405</v>
      </c>
      <c r="C2545" s="925">
        <v>150000</v>
      </c>
      <c r="D2545" s="925">
        <v>0</v>
      </c>
      <c r="E2545" s="2702">
        <f t="shared" si="39"/>
        <v>1769145.6599999992</v>
      </c>
    </row>
    <row r="2546" spans="1:5" ht="27.75" customHeight="1">
      <c r="A2546" s="922" t="s">
        <v>23406</v>
      </c>
      <c r="B2546" s="922" t="s">
        <v>23407</v>
      </c>
      <c r="C2546" s="925">
        <v>50000</v>
      </c>
      <c r="D2546" s="925">
        <v>0</v>
      </c>
      <c r="E2546" s="2702">
        <f t="shared" si="39"/>
        <v>1819145.6599999992</v>
      </c>
    </row>
    <row r="2547" spans="1:5" ht="27.75" customHeight="1">
      <c r="A2547" s="922" t="s">
        <v>23326</v>
      </c>
      <c r="B2547" s="922" t="s">
        <v>23408</v>
      </c>
      <c r="C2547" s="925">
        <v>50000</v>
      </c>
      <c r="D2547" s="925">
        <v>0</v>
      </c>
      <c r="E2547" s="2702">
        <f t="shared" si="39"/>
        <v>1869145.6599999992</v>
      </c>
    </row>
    <row r="2548" spans="1:5" ht="27.75" customHeight="1">
      <c r="A2548" s="922" t="s">
        <v>23409</v>
      </c>
      <c r="B2548" s="922" t="s">
        <v>23410</v>
      </c>
      <c r="C2548" s="925">
        <v>50000</v>
      </c>
      <c r="D2548" s="925">
        <v>0</v>
      </c>
      <c r="E2548" s="2702">
        <f t="shared" si="39"/>
        <v>1919145.6599999992</v>
      </c>
    </row>
    <row r="2549" spans="1:5" s="911" customFormat="1" ht="27.75" customHeight="1">
      <c r="A2549" s="957" t="s">
        <v>23411</v>
      </c>
      <c r="B2549" s="957" t="s">
        <v>23412</v>
      </c>
      <c r="C2549" s="2724">
        <v>50000</v>
      </c>
      <c r="D2549" s="2724">
        <v>0</v>
      </c>
      <c r="E2549" s="2702">
        <f t="shared" si="39"/>
        <v>1969145.6599999992</v>
      </c>
    </row>
    <row r="2550" spans="1:5" ht="27.75" customHeight="1">
      <c r="A2550" s="922" t="s">
        <v>23413</v>
      </c>
      <c r="B2550" s="922" t="s">
        <v>23414</v>
      </c>
      <c r="C2550" s="925">
        <v>50000</v>
      </c>
      <c r="D2550" s="925">
        <v>0</v>
      </c>
      <c r="E2550" s="2702">
        <f t="shared" si="39"/>
        <v>2019145.6599999992</v>
      </c>
    </row>
    <row r="2551" spans="1:5" ht="27.75" customHeight="1">
      <c r="A2551" s="922" t="s">
        <v>23415</v>
      </c>
      <c r="B2551" s="922" t="s">
        <v>23416</v>
      </c>
      <c r="C2551" s="925">
        <v>50000</v>
      </c>
      <c r="D2551" s="925">
        <v>0</v>
      </c>
      <c r="E2551" s="2702">
        <f t="shared" si="39"/>
        <v>2069145.6599999992</v>
      </c>
    </row>
    <row r="2552" spans="1:5" s="911" customFormat="1" ht="27.75" customHeight="1">
      <c r="A2552" s="957" t="s">
        <v>23417</v>
      </c>
      <c r="B2552" s="957" t="s">
        <v>23418</v>
      </c>
      <c r="C2552" s="2724">
        <v>150000</v>
      </c>
      <c r="D2552" s="2724">
        <v>0</v>
      </c>
      <c r="E2552" s="2702">
        <f t="shared" si="39"/>
        <v>2219145.6599999992</v>
      </c>
    </row>
    <row r="2553" spans="1:5" ht="27.75" customHeight="1">
      <c r="A2553" s="922" t="s">
        <v>23419</v>
      </c>
      <c r="B2553" s="922" t="s">
        <v>23420</v>
      </c>
      <c r="C2553" s="925">
        <v>100000</v>
      </c>
      <c r="D2553" s="925">
        <v>0</v>
      </c>
      <c r="E2553" s="2702">
        <f t="shared" si="39"/>
        <v>2319145.6599999992</v>
      </c>
    </row>
    <row r="2554" spans="1:5" ht="27.75" customHeight="1">
      <c r="A2554" s="922" t="s">
        <v>23421</v>
      </c>
      <c r="B2554" s="922" t="s">
        <v>8336</v>
      </c>
      <c r="C2554" s="925">
        <v>0</v>
      </c>
      <c r="D2554" s="925">
        <v>450</v>
      </c>
      <c r="E2554" s="2702">
        <f t="shared" si="39"/>
        <v>2318695.6599999992</v>
      </c>
    </row>
    <row r="2555" spans="1:5" ht="27.75" customHeight="1">
      <c r="A2555" s="922" t="s">
        <v>23422</v>
      </c>
      <c r="B2555" s="922" t="s">
        <v>23423</v>
      </c>
      <c r="C2555" s="925">
        <v>50000</v>
      </c>
      <c r="D2555" s="925">
        <v>0</v>
      </c>
      <c r="E2555" s="2702">
        <f t="shared" si="39"/>
        <v>2368695.6599999992</v>
      </c>
    </row>
    <row r="2556" spans="1:5" ht="27.75" customHeight="1">
      <c r="A2556" s="922" t="s">
        <v>23424</v>
      </c>
      <c r="B2556" s="922" t="s">
        <v>23425</v>
      </c>
      <c r="C2556" s="925">
        <v>0</v>
      </c>
      <c r="D2556" s="925">
        <v>112</v>
      </c>
      <c r="E2556" s="2702">
        <f t="shared" si="39"/>
        <v>2368583.6599999992</v>
      </c>
    </row>
    <row r="2557" spans="1:5" ht="27.75" customHeight="1">
      <c r="A2557" s="922" t="s">
        <v>23426</v>
      </c>
      <c r="B2557" s="922" t="s">
        <v>23427</v>
      </c>
      <c r="C2557" s="925">
        <v>50000</v>
      </c>
      <c r="D2557" s="925">
        <v>0</v>
      </c>
      <c r="E2557" s="2702">
        <f t="shared" si="39"/>
        <v>2418583.6599999992</v>
      </c>
    </row>
    <row r="2558" spans="1:5" ht="27.75" customHeight="1">
      <c r="A2558" s="922" t="s">
        <v>23428</v>
      </c>
      <c r="B2558" s="922" t="s">
        <v>23429</v>
      </c>
      <c r="C2558" s="925">
        <v>50000</v>
      </c>
      <c r="D2558" s="925">
        <v>0</v>
      </c>
      <c r="E2558" s="2702">
        <f t="shared" si="39"/>
        <v>2468583.6599999992</v>
      </c>
    </row>
    <row r="2559" spans="1:5" ht="27.75" customHeight="1">
      <c r="A2559" s="922" t="s">
        <v>23430</v>
      </c>
      <c r="B2559" s="922" t="s">
        <v>8478</v>
      </c>
      <c r="C2559" s="925">
        <v>0</v>
      </c>
      <c r="D2559" s="925">
        <v>3018.6</v>
      </c>
      <c r="E2559" s="2702">
        <f t="shared" si="39"/>
        <v>2465565.0599999991</v>
      </c>
    </row>
    <row r="2560" spans="1:5" ht="27.75" customHeight="1">
      <c r="A2560" s="922" t="s">
        <v>23707</v>
      </c>
      <c r="B2560" s="922" t="s">
        <v>23708</v>
      </c>
      <c r="C2560" s="925">
        <v>50000</v>
      </c>
      <c r="D2560" s="925">
        <v>0</v>
      </c>
      <c r="E2560" s="2702">
        <f t="shared" si="39"/>
        <v>2515565.0599999991</v>
      </c>
    </row>
    <row r="2561" spans="1:5" ht="27.75" customHeight="1">
      <c r="A2561" s="922" t="s">
        <v>23709</v>
      </c>
      <c r="B2561" s="922" t="s">
        <v>23710</v>
      </c>
      <c r="C2561" s="925">
        <v>60000</v>
      </c>
      <c r="D2561" s="925">
        <v>0</v>
      </c>
      <c r="E2561" s="2702">
        <f t="shared" si="39"/>
        <v>2575565.0599999991</v>
      </c>
    </row>
    <row r="2562" spans="1:5" ht="27.75" customHeight="1">
      <c r="A2562" s="922" t="s">
        <v>23707</v>
      </c>
      <c r="B2562" s="922" t="s">
        <v>23711</v>
      </c>
      <c r="C2562" s="925">
        <v>60000</v>
      </c>
      <c r="D2562" s="925">
        <v>0</v>
      </c>
      <c r="E2562" s="2702">
        <f t="shared" si="39"/>
        <v>2635565.0599999991</v>
      </c>
    </row>
    <row r="2563" spans="1:5" s="911" customFormat="1" ht="27.75" customHeight="1">
      <c r="A2563" s="957" t="s">
        <v>23712</v>
      </c>
      <c r="B2563" s="957" t="s">
        <v>23713</v>
      </c>
      <c r="C2563" s="2730">
        <v>38000</v>
      </c>
      <c r="D2563" s="2724">
        <v>0</v>
      </c>
      <c r="E2563" s="2702">
        <f t="shared" si="39"/>
        <v>2673565.0599999991</v>
      </c>
    </row>
    <row r="2564" spans="1:5" ht="27.75" customHeight="1">
      <c r="A2564" s="922" t="s">
        <v>23714</v>
      </c>
      <c r="B2564" s="922" t="s">
        <v>23715</v>
      </c>
      <c r="C2564" s="925">
        <v>50000</v>
      </c>
      <c r="D2564" s="925">
        <v>0</v>
      </c>
      <c r="E2564" s="2702">
        <f t="shared" si="39"/>
        <v>2723565.0599999991</v>
      </c>
    </row>
    <row r="2565" spans="1:5" ht="27.75" customHeight="1">
      <c r="A2565" s="922" t="s">
        <v>23716</v>
      </c>
      <c r="B2565" s="922" t="s">
        <v>23717</v>
      </c>
      <c r="C2565" s="925">
        <v>50000</v>
      </c>
      <c r="D2565" s="925">
        <v>0</v>
      </c>
      <c r="E2565" s="2702">
        <f t="shared" ref="E2565:E2628" si="40">E2564-D2565+C2565</f>
        <v>2773565.0599999991</v>
      </c>
    </row>
    <row r="2566" spans="1:5" ht="27.75" customHeight="1">
      <c r="A2566" s="922" t="s">
        <v>23718</v>
      </c>
      <c r="B2566" s="922" t="s">
        <v>8336</v>
      </c>
      <c r="C2566" s="925">
        <v>0</v>
      </c>
      <c r="D2566" s="925">
        <v>400</v>
      </c>
      <c r="E2566" s="2702">
        <f t="shared" si="40"/>
        <v>2773165.0599999991</v>
      </c>
    </row>
    <row r="2567" spans="1:5" ht="27.75" customHeight="1">
      <c r="A2567" s="922" t="s">
        <v>23719</v>
      </c>
      <c r="B2567" s="922" t="s">
        <v>23720</v>
      </c>
      <c r="C2567" s="925">
        <v>50000</v>
      </c>
      <c r="D2567" s="925">
        <v>0</v>
      </c>
      <c r="E2567" s="2702">
        <f t="shared" si="40"/>
        <v>2823165.0599999991</v>
      </c>
    </row>
    <row r="2568" spans="1:5" ht="27.75" customHeight="1">
      <c r="A2568" s="922" t="s">
        <v>23721</v>
      </c>
      <c r="B2568" s="922" t="s">
        <v>23722</v>
      </c>
      <c r="C2568" s="925">
        <v>150000</v>
      </c>
      <c r="D2568" s="925">
        <v>0</v>
      </c>
      <c r="E2568" s="2702">
        <f t="shared" si="40"/>
        <v>2973165.0599999991</v>
      </c>
    </row>
    <row r="2569" spans="1:5" ht="27.75" customHeight="1">
      <c r="A2569" s="922" t="s">
        <v>23723</v>
      </c>
      <c r="B2569" s="922" t="s">
        <v>23724</v>
      </c>
      <c r="C2569" s="925">
        <v>50000</v>
      </c>
      <c r="D2569" s="925">
        <v>0</v>
      </c>
      <c r="E2569" s="2702">
        <f t="shared" si="40"/>
        <v>3023165.0599999991</v>
      </c>
    </row>
    <row r="2570" spans="1:5" ht="27.75" customHeight="1">
      <c r="A2570" s="922" t="s">
        <v>23725</v>
      </c>
      <c r="B2570" s="922" t="s">
        <v>23726</v>
      </c>
      <c r="C2570" s="925">
        <v>50000</v>
      </c>
      <c r="D2570" s="925">
        <v>0</v>
      </c>
      <c r="E2570" s="2702">
        <f t="shared" si="40"/>
        <v>3073165.0599999991</v>
      </c>
    </row>
    <row r="2571" spans="1:5" ht="27.75" customHeight="1">
      <c r="A2571" s="922" t="s">
        <v>23727</v>
      </c>
      <c r="B2571" s="922" t="s">
        <v>23728</v>
      </c>
      <c r="C2571" s="925">
        <v>150000</v>
      </c>
      <c r="D2571" s="925">
        <v>0</v>
      </c>
      <c r="E2571" s="2702">
        <f t="shared" si="40"/>
        <v>3223165.0599999991</v>
      </c>
    </row>
    <row r="2572" spans="1:5" s="911" customFormat="1" ht="27.75" customHeight="1">
      <c r="A2572" s="957" t="s">
        <v>23729</v>
      </c>
      <c r="B2572" s="957" t="s">
        <v>23730</v>
      </c>
      <c r="C2572" s="2730">
        <v>18000</v>
      </c>
      <c r="D2572" s="2724">
        <v>0</v>
      </c>
      <c r="E2572" s="2702">
        <f t="shared" si="40"/>
        <v>3241165.0599999991</v>
      </c>
    </row>
    <row r="2573" spans="1:5" ht="27.75" customHeight="1">
      <c r="A2573" s="922" t="s">
        <v>23669</v>
      </c>
      <c r="B2573" s="922" t="s">
        <v>23731</v>
      </c>
      <c r="C2573" s="925">
        <v>0</v>
      </c>
      <c r="D2573" s="925">
        <v>1166400</v>
      </c>
      <c r="E2573" s="2702">
        <f t="shared" si="40"/>
        <v>2074765.0599999991</v>
      </c>
    </row>
    <row r="2574" spans="1:5" ht="27.75" customHeight="1">
      <c r="A2574" s="922" t="s">
        <v>23732</v>
      </c>
      <c r="B2574" s="922" t="s">
        <v>8336</v>
      </c>
      <c r="C2574" s="925">
        <v>0</v>
      </c>
      <c r="D2574" s="925">
        <v>300</v>
      </c>
      <c r="E2574" s="2702">
        <f t="shared" si="40"/>
        <v>2074465.0599999991</v>
      </c>
    </row>
    <row r="2575" spans="1:5" ht="27.75" customHeight="1">
      <c r="A2575" s="961" t="s">
        <v>23781</v>
      </c>
      <c r="B2575" s="961" t="s">
        <v>23782</v>
      </c>
      <c r="C2575" s="964">
        <v>150000</v>
      </c>
      <c r="D2575" s="964">
        <v>0</v>
      </c>
      <c r="E2575" s="2702">
        <f t="shared" si="40"/>
        <v>2224465.0599999991</v>
      </c>
    </row>
    <row r="2576" spans="1:5" ht="27.75" customHeight="1">
      <c r="A2576" s="961" t="s">
        <v>23783</v>
      </c>
      <c r="B2576" s="961" t="s">
        <v>23784</v>
      </c>
      <c r="C2576" s="964">
        <v>100000</v>
      </c>
      <c r="D2576" s="964">
        <v>0</v>
      </c>
      <c r="E2576" s="2702">
        <f t="shared" si="40"/>
        <v>2324465.0599999991</v>
      </c>
    </row>
    <row r="2577" spans="1:5" ht="27.75" customHeight="1">
      <c r="A2577" s="961" t="s">
        <v>23785</v>
      </c>
      <c r="B2577" s="961" t="s">
        <v>23786</v>
      </c>
      <c r="C2577" s="964">
        <v>50000</v>
      </c>
      <c r="D2577" s="964">
        <v>0</v>
      </c>
      <c r="E2577" s="2702">
        <f t="shared" si="40"/>
        <v>2374465.0599999991</v>
      </c>
    </row>
    <row r="2578" spans="1:5" ht="27.75" customHeight="1">
      <c r="A2578" s="961" t="s">
        <v>23787</v>
      </c>
      <c r="B2578" s="961" t="s">
        <v>8336</v>
      </c>
      <c r="C2578" s="964">
        <v>0</v>
      </c>
      <c r="D2578" s="964">
        <v>150</v>
      </c>
      <c r="E2578" s="2702">
        <f t="shared" si="40"/>
        <v>2374315.0599999991</v>
      </c>
    </row>
    <row r="2579" spans="1:5" ht="27.75" customHeight="1">
      <c r="A2579" s="961" t="s">
        <v>23788</v>
      </c>
      <c r="B2579" s="961" t="s">
        <v>23789</v>
      </c>
      <c r="C2579" s="964">
        <v>0</v>
      </c>
      <c r="D2579" s="964">
        <v>96</v>
      </c>
      <c r="E2579" s="2702">
        <f t="shared" si="40"/>
        <v>2374219.0599999991</v>
      </c>
    </row>
    <row r="2580" spans="1:5" ht="27.75" customHeight="1">
      <c r="A2580" s="961" t="s">
        <v>23790</v>
      </c>
      <c r="B2580" s="961" t="s">
        <v>23791</v>
      </c>
      <c r="C2580" s="964">
        <v>50000</v>
      </c>
      <c r="D2580" s="964">
        <v>0</v>
      </c>
      <c r="E2580" s="2702">
        <f t="shared" si="40"/>
        <v>2424219.0599999991</v>
      </c>
    </row>
    <row r="2581" spans="1:5" ht="27.75" customHeight="1">
      <c r="A2581" s="961" t="s">
        <v>23792</v>
      </c>
      <c r="B2581" s="961" t="s">
        <v>23793</v>
      </c>
      <c r="C2581" s="964">
        <v>50000</v>
      </c>
      <c r="D2581" s="964">
        <v>0</v>
      </c>
      <c r="E2581" s="2702">
        <f t="shared" si="40"/>
        <v>2474219.0599999991</v>
      </c>
    </row>
    <row r="2582" spans="1:5" ht="27.75" customHeight="1">
      <c r="A2582" s="944" t="s">
        <v>23886</v>
      </c>
      <c r="B2582" s="944" t="s">
        <v>8478</v>
      </c>
      <c r="C2582" s="925">
        <v>0</v>
      </c>
      <c r="D2582" s="925">
        <v>1415.13</v>
      </c>
      <c r="E2582" s="2702">
        <f t="shared" si="40"/>
        <v>2472803.9299999992</v>
      </c>
    </row>
    <row r="2583" spans="1:5" ht="27.75" customHeight="1">
      <c r="A2583" s="944" t="s">
        <v>23887</v>
      </c>
      <c r="B2583" s="944" t="s">
        <v>23888</v>
      </c>
      <c r="C2583" s="925">
        <v>50000</v>
      </c>
      <c r="D2583" s="925">
        <v>0</v>
      </c>
      <c r="E2583" s="2702">
        <f t="shared" si="40"/>
        <v>2522803.9299999992</v>
      </c>
    </row>
    <row r="2584" spans="1:5" ht="27.75" customHeight="1">
      <c r="A2584" s="944" t="s">
        <v>23889</v>
      </c>
      <c r="B2584" s="944" t="s">
        <v>23890</v>
      </c>
      <c r="C2584" s="925">
        <v>50000</v>
      </c>
      <c r="D2584" s="925">
        <v>0</v>
      </c>
      <c r="E2584" s="2702">
        <f t="shared" si="40"/>
        <v>2572803.9299999992</v>
      </c>
    </row>
    <row r="2585" spans="1:5" ht="27.75" customHeight="1">
      <c r="A2585" s="944" t="s">
        <v>23810</v>
      </c>
      <c r="B2585" s="944" t="s">
        <v>23891</v>
      </c>
      <c r="C2585" s="925">
        <v>0</v>
      </c>
      <c r="D2585" s="925">
        <v>26.88</v>
      </c>
      <c r="E2585" s="2702">
        <f t="shared" si="40"/>
        <v>2572777.0499999993</v>
      </c>
    </row>
    <row r="2586" spans="1:5" ht="27.75" customHeight="1">
      <c r="A2586" s="944" t="s">
        <v>23810</v>
      </c>
      <c r="B2586" s="944" t="s">
        <v>23892</v>
      </c>
      <c r="C2586" s="925">
        <v>0</v>
      </c>
      <c r="D2586" s="925">
        <v>50000</v>
      </c>
      <c r="E2586" s="2702">
        <f t="shared" si="40"/>
        <v>2522777.0499999993</v>
      </c>
    </row>
    <row r="2587" spans="1:5" ht="27.75" customHeight="1">
      <c r="A2587" s="944" t="s">
        <v>23809</v>
      </c>
      <c r="B2587" s="944" t="s">
        <v>23893</v>
      </c>
      <c r="C2587" s="925">
        <v>0</v>
      </c>
      <c r="D2587" s="925">
        <v>279000</v>
      </c>
      <c r="E2587" s="2702">
        <f t="shared" si="40"/>
        <v>2243777.0499999993</v>
      </c>
    </row>
    <row r="2588" spans="1:5" ht="27.75" customHeight="1">
      <c r="A2588" s="944" t="s">
        <v>23809</v>
      </c>
      <c r="B2588" s="944" t="s">
        <v>23894</v>
      </c>
      <c r="C2588" s="925">
        <v>0</v>
      </c>
      <c r="D2588" s="925">
        <v>796800</v>
      </c>
      <c r="E2588" s="2702">
        <f t="shared" si="40"/>
        <v>1446977.0499999993</v>
      </c>
    </row>
    <row r="2589" spans="1:5" s="911" customFormat="1" ht="27.75" customHeight="1">
      <c r="A2589" s="962" t="s">
        <v>23895</v>
      </c>
      <c r="B2589" s="962" t="s">
        <v>23896</v>
      </c>
      <c r="C2589" s="2732">
        <v>27000</v>
      </c>
      <c r="D2589" s="2724">
        <v>0</v>
      </c>
      <c r="E2589" s="2702">
        <f t="shared" si="40"/>
        <v>1473977.0499999993</v>
      </c>
    </row>
    <row r="2590" spans="1:5" ht="27.75" customHeight="1">
      <c r="A2590" s="944" t="s">
        <v>23897</v>
      </c>
      <c r="B2590" s="944" t="s">
        <v>23898</v>
      </c>
      <c r="C2590" s="925">
        <v>50000</v>
      </c>
      <c r="D2590" s="925">
        <v>0</v>
      </c>
      <c r="E2590" s="2702">
        <f t="shared" si="40"/>
        <v>1523977.0499999993</v>
      </c>
    </row>
    <row r="2591" spans="1:5" ht="27.75" customHeight="1">
      <c r="A2591" s="944" t="s">
        <v>23899</v>
      </c>
      <c r="B2591" s="944" t="s">
        <v>8336</v>
      </c>
      <c r="C2591" s="925">
        <v>0</v>
      </c>
      <c r="D2591" s="925">
        <v>300</v>
      </c>
      <c r="E2591" s="2702">
        <f t="shared" si="40"/>
        <v>1523677.0499999993</v>
      </c>
    </row>
    <row r="2592" spans="1:5" ht="27.75" customHeight="1">
      <c r="A2592" s="944" t="s">
        <v>23900</v>
      </c>
      <c r="B2592" s="944" t="s">
        <v>23901</v>
      </c>
      <c r="C2592" s="925">
        <v>80000</v>
      </c>
      <c r="D2592" s="925">
        <v>0</v>
      </c>
      <c r="E2592" s="2702">
        <f t="shared" si="40"/>
        <v>1603677.0499999993</v>
      </c>
    </row>
    <row r="2593" spans="1:5" ht="27.75" customHeight="1">
      <c r="A2593" s="922" t="s">
        <v>23903</v>
      </c>
      <c r="B2593" s="922" t="s">
        <v>23904</v>
      </c>
      <c r="C2593" s="925">
        <v>100000</v>
      </c>
      <c r="D2593" s="925">
        <v>0</v>
      </c>
      <c r="E2593" s="2702">
        <f t="shared" si="40"/>
        <v>1703677.0499999993</v>
      </c>
    </row>
    <row r="2594" spans="1:5" ht="27.75" customHeight="1">
      <c r="A2594" s="922" t="s">
        <v>23905</v>
      </c>
      <c r="B2594" s="922" t="s">
        <v>23906</v>
      </c>
      <c r="C2594" s="925">
        <v>50000</v>
      </c>
      <c r="D2594" s="925">
        <v>0</v>
      </c>
      <c r="E2594" s="2702">
        <f t="shared" si="40"/>
        <v>1753677.0499999993</v>
      </c>
    </row>
    <row r="2595" spans="1:5" s="911" customFormat="1" ht="27.75" customHeight="1">
      <c r="A2595" s="957" t="s">
        <v>23907</v>
      </c>
      <c r="B2595" s="957" t="s">
        <v>23908</v>
      </c>
      <c r="C2595" s="2724">
        <v>10000</v>
      </c>
      <c r="D2595" s="2724">
        <v>0</v>
      </c>
      <c r="E2595" s="2702">
        <f t="shared" si="40"/>
        <v>1763677.0499999993</v>
      </c>
    </row>
    <row r="2596" spans="1:5" ht="27.75" customHeight="1">
      <c r="A2596" s="922" t="s">
        <v>23909</v>
      </c>
      <c r="B2596" s="922" t="s">
        <v>23910</v>
      </c>
      <c r="C2596" s="925">
        <v>60000</v>
      </c>
      <c r="D2596" s="925">
        <v>0</v>
      </c>
      <c r="E2596" s="2702">
        <f t="shared" si="40"/>
        <v>1823677.0499999993</v>
      </c>
    </row>
    <row r="2597" spans="1:5" ht="27.75" customHeight="1">
      <c r="A2597" s="922" t="s">
        <v>23911</v>
      </c>
      <c r="B2597" s="922" t="s">
        <v>8336</v>
      </c>
      <c r="C2597" s="925">
        <v>0</v>
      </c>
      <c r="D2597" s="925">
        <v>250</v>
      </c>
      <c r="E2597" s="2702">
        <f t="shared" si="40"/>
        <v>1823427.0499999993</v>
      </c>
    </row>
    <row r="2598" spans="1:5" ht="27.75" customHeight="1">
      <c r="A2598" s="922" t="s">
        <v>23912</v>
      </c>
      <c r="B2598" s="922" t="s">
        <v>23913</v>
      </c>
      <c r="C2598" s="925">
        <v>60000</v>
      </c>
      <c r="D2598" s="925">
        <v>0</v>
      </c>
      <c r="E2598" s="2702">
        <f t="shared" si="40"/>
        <v>1883427.0499999993</v>
      </c>
    </row>
    <row r="2599" spans="1:5" ht="27.75" customHeight="1">
      <c r="A2599" s="922" t="s">
        <v>23914</v>
      </c>
      <c r="B2599" s="922" t="s">
        <v>23915</v>
      </c>
      <c r="C2599" s="925">
        <v>100000</v>
      </c>
      <c r="D2599" s="925">
        <v>0</v>
      </c>
      <c r="E2599" s="2702">
        <f t="shared" si="40"/>
        <v>1983427.0499999993</v>
      </c>
    </row>
    <row r="2600" spans="1:5" ht="27.75" customHeight="1">
      <c r="A2600" s="922" t="s">
        <v>23993</v>
      </c>
      <c r="B2600" s="922" t="s">
        <v>23994</v>
      </c>
      <c r="C2600" s="925">
        <v>100000</v>
      </c>
      <c r="D2600" s="925">
        <v>0</v>
      </c>
      <c r="E2600" s="2702">
        <f t="shared" si="40"/>
        <v>2083427.0499999993</v>
      </c>
    </row>
    <row r="2601" spans="1:5" ht="27.75" customHeight="1">
      <c r="A2601" s="922" t="s">
        <v>23995</v>
      </c>
      <c r="B2601" s="922" t="s">
        <v>8336</v>
      </c>
      <c r="C2601" s="925">
        <v>0</v>
      </c>
      <c r="D2601" s="925">
        <v>150</v>
      </c>
      <c r="E2601" s="2702">
        <f t="shared" si="40"/>
        <v>2083277.0499999993</v>
      </c>
    </row>
    <row r="2602" spans="1:5" ht="27.75" customHeight="1">
      <c r="A2602" s="922" t="s">
        <v>23996</v>
      </c>
      <c r="B2602" s="922" t="s">
        <v>23997</v>
      </c>
      <c r="C2602" s="925">
        <v>50000</v>
      </c>
      <c r="D2602" s="925">
        <v>0</v>
      </c>
      <c r="E2602" s="2702">
        <f t="shared" si="40"/>
        <v>2133277.0499999993</v>
      </c>
    </row>
    <row r="2603" spans="1:5" ht="27.75" customHeight="1">
      <c r="A2603" s="923" t="s">
        <v>23998</v>
      </c>
      <c r="B2603" s="923" t="s">
        <v>23999</v>
      </c>
      <c r="C2603" s="925">
        <v>150000</v>
      </c>
      <c r="D2603" s="925">
        <v>0</v>
      </c>
      <c r="E2603" s="2702">
        <f t="shared" si="40"/>
        <v>2283277.0499999993</v>
      </c>
    </row>
    <row r="2604" spans="1:5" ht="27.75" customHeight="1">
      <c r="A2604" s="963" t="s">
        <v>24042</v>
      </c>
      <c r="B2604" s="2694" t="s">
        <v>8336</v>
      </c>
      <c r="C2604" s="964">
        <v>0</v>
      </c>
      <c r="D2604" s="964">
        <v>100</v>
      </c>
      <c r="E2604" s="2702">
        <f t="shared" si="40"/>
        <v>2283177.0499999993</v>
      </c>
    </row>
    <row r="2605" spans="1:5" s="911" customFormat="1" ht="27.75" customHeight="1">
      <c r="A2605" s="965" t="s">
        <v>24043</v>
      </c>
      <c r="B2605" s="2695" t="s">
        <v>24044</v>
      </c>
      <c r="C2605" s="966">
        <v>21000</v>
      </c>
      <c r="D2605" s="2733">
        <v>0</v>
      </c>
      <c r="E2605" s="2702">
        <f t="shared" si="40"/>
        <v>2304177.0499999993</v>
      </c>
    </row>
    <row r="2606" spans="1:5" ht="27.75" customHeight="1">
      <c r="A2606" s="963" t="s">
        <v>24045</v>
      </c>
      <c r="B2606" s="2694" t="s">
        <v>24046</v>
      </c>
      <c r="C2606" s="964">
        <v>0</v>
      </c>
      <c r="D2606" s="964">
        <v>80</v>
      </c>
      <c r="E2606" s="2702">
        <f t="shared" si="40"/>
        <v>2304097.0499999993</v>
      </c>
    </row>
    <row r="2607" spans="1:5" ht="27.75" customHeight="1">
      <c r="A2607" s="967">
        <v>44649.571527777778</v>
      </c>
      <c r="B2607" s="968" t="s">
        <v>24128</v>
      </c>
      <c r="C2607" s="2734">
        <v>150000</v>
      </c>
      <c r="D2607" s="2735"/>
      <c r="E2607" s="2702">
        <f t="shared" si="40"/>
        <v>2454097.0499999993</v>
      </c>
    </row>
    <row r="2608" spans="1:5" ht="27.75" customHeight="1">
      <c r="A2608" s="969" t="s">
        <v>24126</v>
      </c>
      <c r="B2608" s="969" t="s">
        <v>24129</v>
      </c>
      <c r="C2608" s="964">
        <v>0</v>
      </c>
      <c r="D2608" s="964">
        <v>53.75</v>
      </c>
      <c r="E2608" s="2702">
        <f t="shared" si="40"/>
        <v>2454043.2999999993</v>
      </c>
    </row>
    <row r="2609" spans="1:5" ht="27.75" customHeight="1">
      <c r="A2609" s="969" t="s">
        <v>24126</v>
      </c>
      <c r="B2609" s="969" t="s">
        <v>24130</v>
      </c>
      <c r="C2609" s="964">
        <v>0</v>
      </c>
      <c r="D2609" s="964">
        <v>150000</v>
      </c>
      <c r="E2609" s="2702">
        <f t="shared" si="40"/>
        <v>2304043.2999999993</v>
      </c>
    </row>
    <row r="2610" spans="1:5" ht="27.75" customHeight="1">
      <c r="A2610" s="969" t="s">
        <v>24131</v>
      </c>
      <c r="B2610" s="969" t="s">
        <v>8478</v>
      </c>
      <c r="C2610" s="964">
        <v>0</v>
      </c>
      <c r="D2610" s="964">
        <v>1371.48</v>
      </c>
      <c r="E2610" s="2702">
        <f t="shared" si="40"/>
        <v>2302671.8199999994</v>
      </c>
    </row>
    <row r="2611" spans="1:5" s="911" customFormat="1" ht="27.75" customHeight="1">
      <c r="A2611" s="970" t="s">
        <v>24132</v>
      </c>
      <c r="B2611" s="970" t="s">
        <v>24133</v>
      </c>
      <c r="C2611" s="2733">
        <v>25000</v>
      </c>
      <c r="D2611" s="2733">
        <v>0</v>
      </c>
      <c r="E2611" s="2702">
        <f t="shared" si="40"/>
        <v>2327671.8199999994</v>
      </c>
    </row>
    <row r="2612" spans="1:5" ht="27.75" customHeight="1">
      <c r="A2612" s="969" t="s">
        <v>24134</v>
      </c>
      <c r="B2612" s="969" t="s">
        <v>8336</v>
      </c>
      <c r="C2612" s="964">
        <v>0</v>
      </c>
      <c r="D2612" s="964">
        <v>150</v>
      </c>
      <c r="E2612" s="2702">
        <f t="shared" si="40"/>
        <v>2327521.8199999994</v>
      </c>
    </row>
    <row r="2613" spans="1:5" ht="27.75" customHeight="1">
      <c r="A2613" s="922" t="s">
        <v>24246</v>
      </c>
      <c r="B2613" s="922" t="s">
        <v>24247</v>
      </c>
      <c r="C2613" s="925">
        <v>50000</v>
      </c>
      <c r="D2613" s="925">
        <v>0</v>
      </c>
      <c r="E2613" s="2702">
        <f t="shared" si="40"/>
        <v>2377521.8199999994</v>
      </c>
    </row>
    <row r="2614" spans="1:5" ht="27.75" customHeight="1">
      <c r="A2614" s="922" t="s">
        <v>24210</v>
      </c>
      <c r="B2614" s="922" t="s">
        <v>24248</v>
      </c>
      <c r="C2614" s="925">
        <v>0</v>
      </c>
      <c r="D2614" s="925">
        <v>1116000</v>
      </c>
      <c r="E2614" s="2702">
        <f t="shared" si="40"/>
        <v>1261521.8199999994</v>
      </c>
    </row>
    <row r="2615" spans="1:5" ht="27.75" customHeight="1">
      <c r="A2615" s="922" t="s">
        <v>24249</v>
      </c>
      <c r="B2615" s="922" t="s">
        <v>8336</v>
      </c>
      <c r="C2615" s="925">
        <v>0</v>
      </c>
      <c r="D2615" s="925">
        <v>50</v>
      </c>
      <c r="E2615" s="2702">
        <f t="shared" si="40"/>
        <v>1261471.8199999994</v>
      </c>
    </row>
    <row r="2616" spans="1:5" ht="27.75" customHeight="1">
      <c r="A2616" s="922" t="s">
        <v>24250</v>
      </c>
      <c r="B2616" s="922" t="s">
        <v>24251</v>
      </c>
      <c r="C2616" s="925">
        <v>50000</v>
      </c>
      <c r="D2616" s="925">
        <v>0</v>
      </c>
      <c r="E2616" s="2702">
        <f t="shared" si="40"/>
        <v>1311471.8199999994</v>
      </c>
    </row>
    <row r="2617" spans="1:5" ht="27.75" customHeight="1">
      <c r="A2617" s="922" t="s">
        <v>24252</v>
      </c>
      <c r="B2617" s="922" t="s">
        <v>21719</v>
      </c>
      <c r="C2617" s="925">
        <v>0</v>
      </c>
      <c r="D2617" s="925">
        <v>53.75</v>
      </c>
      <c r="E2617" s="2702">
        <f t="shared" si="40"/>
        <v>1311418.0699999994</v>
      </c>
    </row>
    <row r="2618" spans="1:5" ht="27.75" customHeight="1">
      <c r="A2618" s="922" t="s">
        <v>24252</v>
      </c>
      <c r="B2618" s="922" t="s">
        <v>24253</v>
      </c>
      <c r="C2618" s="925">
        <v>0</v>
      </c>
      <c r="D2618" s="925">
        <v>100000</v>
      </c>
      <c r="E2618" s="2702">
        <f t="shared" si="40"/>
        <v>1211418.0699999994</v>
      </c>
    </row>
    <row r="2619" spans="1:5" ht="27.75" customHeight="1">
      <c r="A2619" s="922" t="s">
        <v>24254</v>
      </c>
      <c r="B2619" s="922" t="s">
        <v>24255</v>
      </c>
      <c r="C2619" s="925">
        <v>50000</v>
      </c>
      <c r="D2619" s="925">
        <v>0</v>
      </c>
      <c r="E2619" s="2702">
        <f t="shared" si="40"/>
        <v>1261418.0699999994</v>
      </c>
    </row>
    <row r="2620" spans="1:5" ht="27.75" customHeight="1">
      <c r="A2620" s="922" t="s">
        <v>24256</v>
      </c>
      <c r="B2620" s="922" t="s">
        <v>24257</v>
      </c>
      <c r="C2620" s="925">
        <v>25000</v>
      </c>
      <c r="D2620" s="925">
        <v>0</v>
      </c>
      <c r="E2620" s="2702">
        <f t="shared" si="40"/>
        <v>1286418.0699999994</v>
      </c>
    </row>
    <row r="2621" spans="1:5" ht="27.75" customHeight="1">
      <c r="A2621" s="922" t="s">
        <v>24258</v>
      </c>
      <c r="B2621" s="922" t="s">
        <v>8336</v>
      </c>
      <c r="C2621" s="925">
        <v>0</v>
      </c>
      <c r="D2621" s="925">
        <v>150</v>
      </c>
      <c r="E2621" s="2702">
        <f t="shared" si="40"/>
        <v>1286268.0699999994</v>
      </c>
    </row>
    <row r="2622" spans="1:5" ht="27.75" customHeight="1">
      <c r="A2622" s="922" t="s">
        <v>24259</v>
      </c>
      <c r="B2622" s="922" t="s">
        <v>24260</v>
      </c>
      <c r="C2622" s="925">
        <v>100000</v>
      </c>
      <c r="D2622" s="925">
        <v>0</v>
      </c>
      <c r="E2622" s="2702">
        <f t="shared" si="40"/>
        <v>1386268.0699999994</v>
      </c>
    </row>
    <row r="2623" spans="1:5" ht="27.75" customHeight="1">
      <c r="A2623" s="922" t="s">
        <v>24261</v>
      </c>
      <c r="B2623" s="922" t="s">
        <v>24262</v>
      </c>
      <c r="C2623" s="925">
        <v>0</v>
      </c>
      <c r="D2623" s="925">
        <v>20088</v>
      </c>
      <c r="E2623" s="2702">
        <f t="shared" si="40"/>
        <v>1366180.0699999994</v>
      </c>
    </row>
    <row r="2624" spans="1:5" ht="27.75" customHeight="1">
      <c r="A2624" s="922" t="s">
        <v>24261</v>
      </c>
      <c r="B2624" s="922" t="s">
        <v>24263</v>
      </c>
      <c r="C2624" s="925">
        <v>0</v>
      </c>
      <c r="D2624" s="925">
        <v>571400</v>
      </c>
      <c r="E2624" s="2702">
        <f t="shared" si="40"/>
        <v>794780.06999999937</v>
      </c>
    </row>
    <row r="2625" spans="1:5" ht="27.75" customHeight="1">
      <c r="A2625" s="922" t="s">
        <v>24308</v>
      </c>
      <c r="B2625" s="922" t="s">
        <v>24309</v>
      </c>
      <c r="C2625" s="925">
        <v>60000</v>
      </c>
      <c r="D2625" s="925">
        <v>0</v>
      </c>
      <c r="E2625" s="2702">
        <f t="shared" si="40"/>
        <v>854780.06999999937</v>
      </c>
    </row>
    <row r="2626" spans="1:5" ht="27.75" customHeight="1">
      <c r="A2626" s="922" t="s">
        <v>24310</v>
      </c>
      <c r="B2626" s="922" t="s">
        <v>8336</v>
      </c>
      <c r="C2626" s="925">
        <v>0</v>
      </c>
      <c r="D2626" s="925">
        <v>100</v>
      </c>
      <c r="E2626" s="2702">
        <f t="shared" si="40"/>
        <v>854680.06999999937</v>
      </c>
    </row>
    <row r="2627" spans="1:5" ht="27.75" customHeight="1">
      <c r="A2627" s="922" t="s">
        <v>24311</v>
      </c>
      <c r="B2627" s="922" t="s">
        <v>24312</v>
      </c>
      <c r="C2627" s="925">
        <v>0</v>
      </c>
      <c r="D2627" s="925">
        <v>92</v>
      </c>
      <c r="E2627" s="2702">
        <f t="shared" si="40"/>
        <v>854588.06999999937</v>
      </c>
    </row>
    <row r="2628" spans="1:5" ht="27.75" customHeight="1">
      <c r="A2628" s="922" t="s">
        <v>24313</v>
      </c>
      <c r="B2628" s="922" t="s">
        <v>24314</v>
      </c>
      <c r="C2628" s="925">
        <v>60000</v>
      </c>
      <c r="D2628" s="925">
        <v>0</v>
      </c>
      <c r="E2628" s="2702">
        <f t="shared" si="40"/>
        <v>914588.06999999937</v>
      </c>
    </row>
    <row r="2629" spans="1:5" ht="27.75" customHeight="1">
      <c r="A2629" s="922" t="s">
        <v>24315</v>
      </c>
      <c r="B2629" s="922" t="s">
        <v>24316</v>
      </c>
      <c r="C2629" s="925">
        <v>50000</v>
      </c>
      <c r="D2629" s="925">
        <v>0</v>
      </c>
      <c r="E2629" s="2702">
        <f t="shared" ref="E2629:E2692" si="41">E2628-D2629+C2629</f>
        <v>964588.06999999937</v>
      </c>
    </row>
    <row r="2630" spans="1:5" ht="27.75" customHeight="1">
      <c r="A2630" s="922" t="s">
        <v>24438</v>
      </c>
      <c r="B2630" s="922" t="s">
        <v>24439</v>
      </c>
      <c r="C2630" s="925">
        <v>60000</v>
      </c>
      <c r="D2630" s="925">
        <v>0</v>
      </c>
      <c r="E2630" s="2702">
        <f t="shared" si="41"/>
        <v>1024588.0699999994</v>
      </c>
    </row>
    <row r="2631" spans="1:5" ht="27.75" customHeight="1">
      <c r="A2631" s="922" t="s">
        <v>24440</v>
      </c>
      <c r="B2631" s="922" t="s">
        <v>24441</v>
      </c>
      <c r="C2631" s="925">
        <v>50000</v>
      </c>
      <c r="D2631" s="925">
        <v>0</v>
      </c>
      <c r="E2631" s="2702">
        <f t="shared" si="41"/>
        <v>1074588.0699999994</v>
      </c>
    </row>
    <row r="2632" spans="1:5" ht="27.75" customHeight="1">
      <c r="A2632" s="922" t="s">
        <v>24442</v>
      </c>
      <c r="B2632" s="922" t="s">
        <v>24443</v>
      </c>
      <c r="C2632" s="925">
        <v>50000</v>
      </c>
      <c r="D2632" s="925">
        <v>0</v>
      </c>
      <c r="E2632" s="2702">
        <f t="shared" si="41"/>
        <v>1124588.0699999994</v>
      </c>
    </row>
    <row r="2633" spans="1:5" ht="27.75" customHeight="1">
      <c r="A2633" s="922" t="s">
        <v>24444</v>
      </c>
      <c r="B2633" s="922" t="s">
        <v>24445</v>
      </c>
      <c r="C2633" s="925">
        <v>50000</v>
      </c>
      <c r="D2633" s="925">
        <v>0</v>
      </c>
      <c r="E2633" s="2702">
        <f t="shared" si="41"/>
        <v>1174588.0699999994</v>
      </c>
    </row>
    <row r="2634" spans="1:5" ht="27.75" customHeight="1">
      <c r="A2634" s="922" t="s">
        <v>24446</v>
      </c>
      <c r="B2634" s="922" t="s">
        <v>24447</v>
      </c>
      <c r="C2634" s="925">
        <v>50000</v>
      </c>
      <c r="D2634" s="925">
        <v>0</v>
      </c>
      <c r="E2634" s="2702">
        <f t="shared" si="41"/>
        <v>1224588.0699999994</v>
      </c>
    </row>
    <row r="2635" spans="1:5" ht="27.75" customHeight="1">
      <c r="A2635" s="922" t="s">
        <v>24448</v>
      </c>
      <c r="B2635" s="922" t="s">
        <v>24449</v>
      </c>
      <c r="C2635" s="925">
        <v>100000</v>
      </c>
      <c r="D2635" s="925">
        <v>0</v>
      </c>
      <c r="E2635" s="2702">
        <f t="shared" si="41"/>
        <v>1324588.0699999994</v>
      </c>
    </row>
    <row r="2636" spans="1:5" ht="27.75" customHeight="1">
      <c r="A2636" s="922" t="s">
        <v>24450</v>
      </c>
      <c r="B2636" s="922" t="s">
        <v>24451</v>
      </c>
      <c r="C2636" s="925">
        <v>50000</v>
      </c>
      <c r="D2636" s="925">
        <v>0</v>
      </c>
      <c r="E2636" s="2702">
        <f t="shared" si="41"/>
        <v>1374588.0699999994</v>
      </c>
    </row>
    <row r="2637" spans="1:5" ht="27.75" customHeight="1">
      <c r="A2637" s="922" t="s">
        <v>24452</v>
      </c>
      <c r="B2637" s="922" t="s">
        <v>24453</v>
      </c>
      <c r="C2637" s="925">
        <v>150000</v>
      </c>
      <c r="D2637" s="925">
        <v>0</v>
      </c>
      <c r="E2637" s="2702">
        <f t="shared" si="41"/>
        <v>1524588.0699999994</v>
      </c>
    </row>
    <row r="2638" spans="1:5" ht="27.75" customHeight="1">
      <c r="A2638" s="922" t="s">
        <v>24454</v>
      </c>
      <c r="B2638" s="922" t="s">
        <v>24455</v>
      </c>
      <c r="C2638" s="925">
        <v>60000</v>
      </c>
      <c r="D2638" s="925">
        <v>0</v>
      </c>
      <c r="E2638" s="2702">
        <f t="shared" si="41"/>
        <v>1584588.0699999994</v>
      </c>
    </row>
    <row r="2639" spans="1:5" ht="27.75" customHeight="1">
      <c r="A2639" s="922" t="s">
        <v>24456</v>
      </c>
      <c r="B2639" s="922" t="s">
        <v>24457</v>
      </c>
      <c r="C2639" s="925">
        <v>450000</v>
      </c>
      <c r="D2639" s="925">
        <v>0</v>
      </c>
      <c r="E2639" s="2702">
        <f t="shared" si="41"/>
        <v>2034588.0699999994</v>
      </c>
    </row>
    <row r="2640" spans="1:5" ht="27.75" customHeight="1">
      <c r="A2640" s="922" t="s">
        <v>24458</v>
      </c>
      <c r="B2640" s="922" t="s">
        <v>24459</v>
      </c>
      <c r="C2640" s="925">
        <v>210000</v>
      </c>
      <c r="D2640" s="925">
        <v>0</v>
      </c>
      <c r="E2640" s="2702">
        <f t="shared" si="41"/>
        <v>2244588.0699999994</v>
      </c>
    </row>
    <row r="2641" spans="1:5" ht="27.75" customHeight="1">
      <c r="A2641" s="922" t="s">
        <v>24460</v>
      </c>
      <c r="B2641" s="922" t="s">
        <v>24461</v>
      </c>
      <c r="C2641" s="925">
        <v>210000</v>
      </c>
      <c r="D2641" s="925">
        <v>0</v>
      </c>
      <c r="E2641" s="2702">
        <f t="shared" si="41"/>
        <v>2454588.0699999994</v>
      </c>
    </row>
    <row r="2642" spans="1:5" ht="27.75" customHeight="1">
      <c r="A2642" s="922" t="s">
        <v>24462</v>
      </c>
      <c r="B2642" s="922" t="s">
        <v>8336</v>
      </c>
      <c r="C2642" s="925">
        <v>0</v>
      </c>
      <c r="D2642" s="925">
        <v>650</v>
      </c>
      <c r="E2642" s="2702">
        <f t="shared" si="41"/>
        <v>2453938.0699999994</v>
      </c>
    </row>
    <row r="2643" spans="1:5" ht="27.75" customHeight="1">
      <c r="A2643" s="922" t="s">
        <v>24463</v>
      </c>
      <c r="B2643" s="922" t="s">
        <v>8478</v>
      </c>
      <c r="C2643" s="925">
        <v>0</v>
      </c>
      <c r="D2643" s="925">
        <v>1943.04</v>
      </c>
      <c r="E2643" s="2702">
        <f t="shared" si="41"/>
        <v>2451995.0299999993</v>
      </c>
    </row>
    <row r="2644" spans="1:5" ht="27.75" customHeight="1">
      <c r="A2644" s="922" t="s">
        <v>24464</v>
      </c>
      <c r="B2644" s="922" t="s">
        <v>24465</v>
      </c>
      <c r="C2644" s="925">
        <v>50000</v>
      </c>
      <c r="D2644" s="925">
        <v>0</v>
      </c>
      <c r="E2644" s="2702">
        <f t="shared" si="41"/>
        <v>2501995.0299999993</v>
      </c>
    </row>
    <row r="2645" spans="1:5" ht="27.75" customHeight="1">
      <c r="A2645" s="922" t="s">
        <v>24466</v>
      </c>
      <c r="B2645" s="922" t="s">
        <v>24467</v>
      </c>
      <c r="C2645" s="925">
        <v>0</v>
      </c>
      <c r="D2645" s="925">
        <v>799056</v>
      </c>
      <c r="E2645" s="2702">
        <f t="shared" si="41"/>
        <v>1702939.0299999993</v>
      </c>
    </row>
    <row r="2646" spans="1:5" ht="27.75" customHeight="1">
      <c r="A2646" s="922" t="s">
        <v>24468</v>
      </c>
      <c r="B2646" s="922" t="s">
        <v>24469</v>
      </c>
      <c r="C2646" s="925">
        <v>19000</v>
      </c>
      <c r="D2646" s="925">
        <v>0</v>
      </c>
      <c r="E2646" s="2702">
        <f t="shared" si="41"/>
        <v>1721939.0299999993</v>
      </c>
    </row>
    <row r="2647" spans="1:5" ht="27.75" customHeight="1">
      <c r="A2647" s="922" t="s">
        <v>24470</v>
      </c>
      <c r="B2647" s="922" t="s">
        <v>24471</v>
      </c>
      <c r="C2647" s="925">
        <v>210000</v>
      </c>
      <c r="D2647" s="925">
        <v>0</v>
      </c>
      <c r="E2647" s="2702">
        <f t="shared" si="41"/>
        <v>1931939.0299999993</v>
      </c>
    </row>
    <row r="2648" spans="1:5" ht="27.75" customHeight="1">
      <c r="A2648" s="922" t="s">
        <v>24472</v>
      </c>
      <c r="B2648" s="922" t="s">
        <v>24473</v>
      </c>
      <c r="C2648" s="925">
        <v>210000</v>
      </c>
      <c r="D2648" s="925">
        <v>0</v>
      </c>
      <c r="E2648" s="2702">
        <f t="shared" si="41"/>
        <v>2141939.0299999993</v>
      </c>
    </row>
    <row r="2649" spans="1:5" ht="27.75" customHeight="1">
      <c r="A2649" s="922" t="s">
        <v>24474</v>
      </c>
      <c r="B2649" s="922" t="s">
        <v>24475</v>
      </c>
      <c r="C2649" s="925">
        <v>50000</v>
      </c>
      <c r="D2649" s="925">
        <v>0</v>
      </c>
      <c r="E2649" s="2702">
        <f t="shared" si="41"/>
        <v>2191939.0299999993</v>
      </c>
    </row>
    <row r="2650" spans="1:5" ht="27.75" customHeight="1">
      <c r="A2650" s="922" t="s">
        <v>24476</v>
      </c>
      <c r="B2650" s="922" t="s">
        <v>24477</v>
      </c>
      <c r="C2650" s="925">
        <v>50000</v>
      </c>
      <c r="D2650" s="925">
        <v>0</v>
      </c>
      <c r="E2650" s="2702">
        <f t="shared" si="41"/>
        <v>2241939.0299999993</v>
      </c>
    </row>
    <row r="2651" spans="1:5" ht="27.75" customHeight="1">
      <c r="A2651" s="922" t="s">
        <v>24478</v>
      </c>
      <c r="B2651" s="922" t="s">
        <v>24479</v>
      </c>
      <c r="C2651" s="925">
        <v>50000</v>
      </c>
      <c r="D2651" s="925">
        <v>0</v>
      </c>
      <c r="E2651" s="2702">
        <f t="shared" si="41"/>
        <v>2291939.0299999993</v>
      </c>
    </row>
    <row r="2652" spans="1:5" ht="27.75" customHeight="1">
      <c r="A2652" s="922" t="s">
        <v>24480</v>
      </c>
      <c r="B2652" s="922" t="s">
        <v>24481</v>
      </c>
      <c r="C2652" s="925">
        <v>160000</v>
      </c>
      <c r="D2652" s="925">
        <v>0</v>
      </c>
      <c r="E2652" s="2702">
        <f t="shared" si="41"/>
        <v>2451939.0299999993</v>
      </c>
    </row>
    <row r="2653" spans="1:5" ht="27.75" customHeight="1">
      <c r="A2653" s="922" t="s">
        <v>24482</v>
      </c>
      <c r="B2653" s="922" t="s">
        <v>24483</v>
      </c>
      <c r="C2653" s="925">
        <v>50000</v>
      </c>
      <c r="D2653" s="925">
        <v>0</v>
      </c>
      <c r="E2653" s="2702">
        <f t="shared" si="41"/>
        <v>2501939.0299999993</v>
      </c>
    </row>
    <row r="2654" spans="1:5" ht="27.75" customHeight="1">
      <c r="A2654" s="922" t="s">
        <v>24484</v>
      </c>
      <c r="B2654" s="922" t="s">
        <v>24485</v>
      </c>
      <c r="C2654" s="925">
        <v>50000</v>
      </c>
      <c r="D2654" s="925">
        <v>0</v>
      </c>
      <c r="E2654" s="2702">
        <f t="shared" si="41"/>
        <v>2551939.0299999993</v>
      </c>
    </row>
    <row r="2655" spans="1:5" ht="27.75" customHeight="1">
      <c r="A2655" s="922" t="s">
        <v>24486</v>
      </c>
      <c r="B2655" s="922" t="s">
        <v>24487</v>
      </c>
      <c r="C2655" s="925">
        <v>100000</v>
      </c>
      <c r="D2655" s="925">
        <v>0</v>
      </c>
      <c r="E2655" s="2702">
        <f t="shared" si="41"/>
        <v>2651939.0299999993</v>
      </c>
    </row>
    <row r="2656" spans="1:5" ht="27.75" customHeight="1">
      <c r="A2656" s="922" t="s">
        <v>24488</v>
      </c>
      <c r="B2656" s="922" t="s">
        <v>8336</v>
      </c>
      <c r="C2656" s="925">
        <v>0</v>
      </c>
      <c r="D2656" s="925">
        <v>550</v>
      </c>
      <c r="E2656" s="2702">
        <f t="shared" si="41"/>
        <v>2651389.0299999993</v>
      </c>
    </row>
    <row r="2657" spans="1:5" ht="27.75" customHeight="1">
      <c r="A2657" s="922" t="s">
        <v>24489</v>
      </c>
      <c r="B2657" s="922" t="s">
        <v>24490</v>
      </c>
      <c r="C2657" s="925">
        <v>50000</v>
      </c>
      <c r="D2657" s="925">
        <v>0</v>
      </c>
      <c r="E2657" s="2702">
        <f t="shared" si="41"/>
        <v>2701389.0299999993</v>
      </c>
    </row>
    <row r="2658" spans="1:5" ht="27.75" customHeight="1">
      <c r="A2658" s="922" t="s">
        <v>24491</v>
      </c>
      <c r="B2658" s="922" t="s">
        <v>24492</v>
      </c>
      <c r="C2658" s="925">
        <v>210000</v>
      </c>
      <c r="D2658" s="925">
        <v>0</v>
      </c>
      <c r="E2658" s="2702">
        <f t="shared" si="41"/>
        <v>2911389.0299999993</v>
      </c>
    </row>
    <row r="2659" spans="1:5" ht="27.75" customHeight="1">
      <c r="A2659" s="922" t="s">
        <v>24493</v>
      </c>
      <c r="B2659" s="922" t="s">
        <v>24494</v>
      </c>
      <c r="C2659" s="925">
        <v>210000</v>
      </c>
      <c r="D2659" s="925">
        <v>0</v>
      </c>
      <c r="E2659" s="2702">
        <f t="shared" si="41"/>
        <v>3121389.0299999993</v>
      </c>
    </row>
    <row r="2660" spans="1:5" ht="27.75" customHeight="1">
      <c r="A2660" s="922" t="s">
        <v>24495</v>
      </c>
      <c r="B2660" s="922" t="s">
        <v>24496</v>
      </c>
      <c r="C2660" s="925">
        <v>50000</v>
      </c>
      <c r="D2660" s="925">
        <v>0</v>
      </c>
      <c r="E2660" s="2702">
        <f t="shared" si="41"/>
        <v>3171389.0299999993</v>
      </c>
    </row>
    <row r="2661" spans="1:5" ht="27.75" customHeight="1">
      <c r="A2661" s="922" t="s">
        <v>24497</v>
      </c>
      <c r="B2661" s="922" t="s">
        <v>24498</v>
      </c>
      <c r="C2661" s="925">
        <v>50000</v>
      </c>
      <c r="D2661" s="925">
        <v>0</v>
      </c>
      <c r="E2661" s="2702">
        <f t="shared" si="41"/>
        <v>3221389.0299999993</v>
      </c>
    </row>
    <row r="2662" spans="1:5" ht="27.75" customHeight="1">
      <c r="A2662" s="922" t="s">
        <v>24499</v>
      </c>
      <c r="B2662" s="922" t="s">
        <v>24500</v>
      </c>
      <c r="C2662" s="925">
        <v>50000</v>
      </c>
      <c r="D2662" s="925">
        <v>0</v>
      </c>
      <c r="E2662" s="2702">
        <f t="shared" si="41"/>
        <v>3271389.0299999993</v>
      </c>
    </row>
    <row r="2663" spans="1:5" ht="27.75" customHeight="1">
      <c r="A2663" s="922" t="s">
        <v>24501</v>
      </c>
      <c r="B2663" s="922" t="s">
        <v>24502</v>
      </c>
      <c r="C2663" s="925">
        <v>50000</v>
      </c>
      <c r="D2663" s="925">
        <v>0</v>
      </c>
      <c r="E2663" s="2702">
        <f t="shared" si="41"/>
        <v>3321389.0299999993</v>
      </c>
    </row>
    <row r="2664" spans="1:5" ht="27.75" customHeight="1">
      <c r="A2664" s="922" t="s">
        <v>24503</v>
      </c>
      <c r="B2664" s="922" t="s">
        <v>24504</v>
      </c>
      <c r="C2664" s="925">
        <v>50000</v>
      </c>
      <c r="D2664" s="925">
        <v>0</v>
      </c>
      <c r="E2664" s="2702">
        <f t="shared" si="41"/>
        <v>3371389.0299999993</v>
      </c>
    </row>
    <row r="2665" spans="1:5" ht="27.75" customHeight="1">
      <c r="A2665" s="922" t="s">
        <v>24505</v>
      </c>
      <c r="B2665" s="922" t="s">
        <v>24506</v>
      </c>
      <c r="C2665" s="925">
        <v>15000</v>
      </c>
      <c r="D2665" s="925">
        <v>0</v>
      </c>
      <c r="E2665" s="2702">
        <f t="shared" si="41"/>
        <v>3386389.0299999993</v>
      </c>
    </row>
    <row r="2666" spans="1:5" ht="27.75" customHeight="1">
      <c r="A2666" s="922" t="s">
        <v>24505</v>
      </c>
      <c r="B2666" s="922" t="s">
        <v>24507</v>
      </c>
      <c r="C2666" s="925">
        <v>20000</v>
      </c>
      <c r="D2666" s="925">
        <v>0</v>
      </c>
      <c r="E2666" s="2702">
        <f t="shared" si="41"/>
        <v>3406389.0299999993</v>
      </c>
    </row>
    <row r="2667" spans="1:5" ht="27.75" customHeight="1">
      <c r="A2667" s="922" t="s">
        <v>24508</v>
      </c>
      <c r="B2667" s="922" t="s">
        <v>24509</v>
      </c>
      <c r="C2667" s="925">
        <v>15000</v>
      </c>
      <c r="D2667" s="925">
        <v>0</v>
      </c>
      <c r="E2667" s="2702">
        <f t="shared" si="41"/>
        <v>3421389.0299999993</v>
      </c>
    </row>
    <row r="2668" spans="1:5" ht="27.75" customHeight="1">
      <c r="A2668" s="922" t="s">
        <v>24510</v>
      </c>
      <c r="B2668" s="922" t="s">
        <v>24511</v>
      </c>
      <c r="C2668" s="925">
        <v>100000</v>
      </c>
      <c r="D2668" s="925">
        <v>0</v>
      </c>
      <c r="E2668" s="2702">
        <f t="shared" si="41"/>
        <v>3521389.0299999993</v>
      </c>
    </row>
    <row r="2669" spans="1:5" ht="27.75" customHeight="1">
      <c r="A2669" s="922" t="s">
        <v>24512</v>
      </c>
      <c r="B2669" s="922" t="s">
        <v>24513</v>
      </c>
      <c r="C2669" s="925">
        <v>20000</v>
      </c>
      <c r="D2669" s="925">
        <v>0</v>
      </c>
      <c r="E2669" s="2702">
        <f t="shared" si="41"/>
        <v>3541389.0299999993</v>
      </c>
    </row>
    <row r="2670" spans="1:5" ht="27.75" customHeight="1">
      <c r="A2670" s="922" t="s">
        <v>24514</v>
      </c>
      <c r="B2670" s="922" t="s">
        <v>24513</v>
      </c>
      <c r="C2670" s="925">
        <v>20000</v>
      </c>
      <c r="D2670" s="925">
        <v>0</v>
      </c>
      <c r="E2670" s="2702">
        <f t="shared" si="41"/>
        <v>3561389.0299999993</v>
      </c>
    </row>
    <row r="2671" spans="1:5" ht="27.75" customHeight="1">
      <c r="A2671" s="922" t="s">
        <v>24515</v>
      </c>
      <c r="B2671" s="922" t="s">
        <v>24513</v>
      </c>
      <c r="C2671" s="925">
        <v>10000</v>
      </c>
      <c r="D2671" s="925">
        <v>0</v>
      </c>
      <c r="E2671" s="2702">
        <f t="shared" si="41"/>
        <v>3571389.0299999993</v>
      </c>
    </row>
    <row r="2672" spans="1:5" ht="27.75" customHeight="1">
      <c r="A2672" s="922" t="s">
        <v>24516</v>
      </c>
      <c r="B2672" s="922" t="s">
        <v>24517</v>
      </c>
      <c r="C2672" s="925">
        <v>50000</v>
      </c>
      <c r="D2672" s="925">
        <v>0</v>
      </c>
      <c r="E2672" s="2702">
        <f t="shared" si="41"/>
        <v>3621389.0299999993</v>
      </c>
    </row>
    <row r="2673" spans="1:5" ht="27.75" customHeight="1">
      <c r="A2673" s="922" t="s">
        <v>24518</v>
      </c>
      <c r="B2673" s="922" t="s">
        <v>24475</v>
      </c>
      <c r="C2673" s="925">
        <v>50000</v>
      </c>
      <c r="D2673" s="925">
        <v>0</v>
      </c>
      <c r="E2673" s="2702">
        <f t="shared" si="41"/>
        <v>3671389.0299999993</v>
      </c>
    </row>
    <row r="2674" spans="1:5" ht="27.75" customHeight="1">
      <c r="A2674" s="922" t="s">
        <v>24519</v>
      </c>
      <c r="B2674" s="922" t="s">
        <v>8336</v>
      </c>
      <c r="C2674" s="925">
        <v>0</v>
      </c>
      <c r="D2674" s="925">
        <v>800</v>
      </c>
      <c r="E2674" s="2702">
        <f t="shared" si="41"/>
        <v>3670589.0299999993</v>
      </c>
    </row>
    <row r="2675" spans="1:5" ht="27.75" customHeight="1">
      <c r="A2675" s="922" t="s">
        <v>24520</v>
      </c>
      <c r="B2675" s="922" t="s">
        <v>24521</v>
      </c>
      <c r="C2675" s="925">
        <v>60000</v>
      </c>
      <c r="D2675" s="925">
        <v>0</v>
      </c>
      <c r="E2675" s="2702">
        <f t="shared" si="41"/>
        <v>3730589.0299999993</v>
      </c>
    </row>
    <row r="2676" spans="1:5" ht="27.75" customHeight="1">
      <c r="A2676" s="922" t="s">
        <v>24522</v>
      </c>
      <c r="B2676" s="922" t="s">
        <v>24523</v>
      </c>
      <c r="C2676" s="925">
        <v>150000</v>
      </c>
      <c r="D2676" s="925">
        <v>0</v>
      </c>
      <c r="E2676" s="2702">
        <f t="shared" si="41"/>
        <v>3880589.0299999993</v>
      </c>
    </row>
    <row r="2677" spans="1:5" ht="27.75" customHeight="1">
      <c r="A2677" s="922" t="s">
        <v>24524</v>
      </c>
      <c r="B2677" s="922" t="s">
        <v>24525</v>
      </c>
      <c r="C2677" s="925">
        <v>50000</v>
      </c>
      <c r="D2677" s="925">
        <v>0</v>
      </c>
      <c r="E2677" s="2702">
        <f t="shared" si="41"/>
        <v>3930589.0299999993</v>
      </c>
    </row>
    <row r="2678" spans="1:5" ht="27.75" customHeight="1">
      <c r="A2678" s="922" t="s">
        <v>24526</v>
      </c>
      <c r="B2678" s="922" t="s">
        <v>24527</v>
      </c>
      <c r="C2678" s="925">
        <v>60000</v>
      </c>
      <c r="D2678" s="925">
        <v>0</v>
      </c>
      <c r="E2678" s="2702">
        <f t="shared" si="41"/>
        <v>3990589.0299999993</v>
      </c>
    </row>
    <row r="2679" spans="1:5" ht="27.75" customHeight="1">
      <c r="A2679" s="922" t="s">
        <v>24528</v>
      </c>
      <c r="B2679" s="922" t="s">
        <v>24529</v>
      </c>
      <c r="C2679" s="925">
        <v>450000</v>
      </c>
      <c r="D2679" s="925">
        <v>0</v>
      </c>
      <c r="E2679" s="2702">
        <f t="shared" si="41"/>
        <v>4440589.0299999993</v>
      </c>
    </row>
    <row r="2680" spans="1:5" ht="27.75" customHeight="1">
      <c r="A2680" s="922" t="s">
        <v>24530</v>
      </c>
      <c r="B2680" s="922" t="s">
        <v>24531</v>
      </c>
      <c r="C2680" s="925">
        <v>100000</v>
      </c>
      <c r="D2680" s="925">
        <v>0</v>
      </c>
      <c r="E2680" s="2702">
        <f t="shared" si="41"/>
        <v>4540589.0299999993</v>
      </c>
    </row>
    <row r="2681" spans="1:5" ht="27.75" customHeight="1">
      <c r="A2681" s="922" t="s">
        <v>24532</v>
      </c>
      <c r="B2681" s="922" t="s">
        <v>8336</v>
      </c>
      <c r="C2681" s="925">
        <v>0</v>
      </c>
      <c r="D2681" s="925">
        <v>250</v>
      </c>
      <c r="E2681" s="2702">
        <f t="shared" si="41"/>
        <v>4540339.0299999993</v>
      </c>
    </row>
    <row r="2682" spans="1:5" ht="27.75" customHeight="1">
      <c r="A2682" s="971" t="s">
        <v>24642</v>
      </c>
      <c r="B2682" s="971" t="s">
        <v>24643</v>
      </c>
      <c r="C2682" s="2736">
        <v>50000</v>
      </c>
      <c r="D2682" s="2736">
        <v>0</v>
      </c>
      <c r="E2682" s="2702">
        <f t="shared" si="41"/>
        <v>4590339.0299999993</v>
      </c>
    </row>
    <row r="2683" spans="1:5" ht="27.75" customHeight="1">
      <c r="A2683" s="971" t="s">
        <v>24644</v>
      </c>
      <c r="B2683" s="971" t="s">
        <v>22849</v>
      </c>
      <c r="C2683" s="2736">
        <v>50000</v>
      </c>
      <c r="D2683" s="2736">
        <v>0</v>
      </c>
      <c r="E2683" s="2702">
        <f t="shared" si="41"/>
        <v>4640339.0299999993</v>
      </c>
    </row>
    <row r="2684" spans="1:5" ht="27.75" customHeight="1">
      <c r="A2684" s="971" t="s">
        <v>24645</v>
      </c>
      <c r="B2684" s="971" t="s">
        <v>24646</v>
      </c>
      <c r="C2684" s="2736">
        <v>60000</v>
      </c>
      <c r="D2684" s="2736">
        <v>0</v>
      </c>
      <c r="E2684" s="2702">
        <f t="shared" si="41"/>
        <v>4700339.0299999993</v>
      </c>
    </row>
    <row r="2685" spans="1:5" ht="27.75" customHeight="1">
      <c r="A2685" s="971" t="s">
        <v>24647</v>
      </c>
      <c r="B2685" s="971" t="s">
        <v>24648</v>
      </c>
      <c r="C2685" s="2736">
        <v>210000</v>
      </c>
      <c r="D2685" s="2736">
        <v>0</v>
      </c>
      <c r="E2685" s="2702">
        <f t="shared" si="41"/>
        <v>4910339.0299999993</v>
      </c>
    </row>
    <row r="2686" spans="1:5" ht="27.75" customHeight="1">
      <c r="A2686" s="971" t="s">
        <v>24649</v>
      </c>
      <c r="B2686" s="971" t="s">
        <v>24650</v>
      </c>
      <c r="C2686" s="2736">
        <v>60000</v>
      </c>
      <c r="D2686" s="2736">
        <v>0</v>
      </c>
      <c r="E2686" s="2702">
        <f t="shared" si="41"/>
        <v>4970339.0299999993</v>
      </c>
    </row>
    <row r="2687" spans="1:5" ht="27.75" customHeight="1">
      <c r="A2687" s="971" t="s">
        <v>24651</v>
      </c>
      <c r="B2687" s="971" t="s">
        <v>24652</v>
      </c>
      <c r="C2687" s="2736">
        <v>100000</v>
      </c>
      <c r="D2687" s="2736">
        <v>0</v>
      </c>
      <c r="E2687" s="2702">
        <f t="shared" si="41"/>
        <v>5070339.0299999993</v>
      </c>
    </row>
    <row r="2688" spans="1:5" ht="27.75" customHeight="1">
      <c r="A2688" s="971" t="s">
        <v>24653</v>
      </c>
      <c r="B2688" s="971" t="s">
        <v>24654</v>
      </c>
      <c r="C2688" s="2736">
        <v>110000</v>
      </c>
      <c r="D2688" s="2736">
        <v>0</v>
      </c>
      <c r="E2688" s="2702">
        <f t="shared" si="41"/>
        <v>5180339.0299999993</v>
      </c>
    </row>
    <row r="2689" spans="1:5" ht="27.75" customHeight="1">
      <c r="A2689" s="971" t="s">
        <v>24655</v>
      </c>
      <c r="B2689" s="971" t="s">
        <v>24656</v>
      </c>
      <c r="C2689" s="2736">
        <v>60000</v>
      </c>
      <c r="D2689" s="2736">
        <v>0</v>
      </c>
      <c r="E2689" s="2702">
        <f t="shared" si="41"/>
        <v>5240339.0299999993</v>
      </c>
    </row>
    <row r="2690" spans="1:5" ht="27.75" customHeight="1">
      <c r="A2690" s="971" t="s">
        <v>24657</v>
      </c>
      <c r="B2690" s="971" t="s">
        <v>24658</v>
      </c>
      <c r="C2690" s="2736">
        <v>150000</v>
      </c>
      <c r="D2690" s="2736">
        <v>0</v>
      </c>
      <c r="E2690" s="2702">
        <f t="shared" si="41"/>
        <v>5390339.0299999993</v>
      </c>
    </row>
    <row r="2691" spans="1:5" ht="27.75" customHeight="1">
      <c r="A2691" s="971" t="s">
        <v>24659</v>
      </c>
      <c r="B2691" s="971" t="s">
        <v>24660</v>
      </c>
      <c r="C2691" s="2736">
        <v>210000</v>
      </c>
      <c r="D2691" s="2736">
        <v>0</v>
      </c>
      <c r="E2691" s="2702">
        <f t="shared" si="41"/>
        <v>5600339.0299999993</v>
      </c>
    </row>
    <row r="2692" spans="1:5" ht="27.75" customHeight="1">
      <c r="A2692" s="971" t="s">
        <v>24661</v>
      </c>
      <c r="B2692" s="971" t="s">
        <v>24662</v>
      </c>
      <c r="C2692" s="2736">
        <v>50000</v>
      </c>
      <c r="D2692" s="2736">
        <v>0</v>
      </c>
      <c r="E2692" s="2702">
        <f t="shared" si="41"/>
        <v>5650339.0299999993</v>
      </c>
    </row>
    <row r="2693" spans="1:5" ht="27.75" customHeight="1">
      <c r="A2693" s="971" t="s">
        <v>24663</v>
      </c>
      <c r="B2693" s="971" t="s">
        <v>24664</v>
      </c>
      <c r="C2693" s="2736">
        <v>50000</v>
      </c>
      <c r="D2693" s="2736">
        <v>0</v>
      </c>
      <c r="E2693" s="2702">
        <f t="shared" ref="E2693:E2756" si="42">E2692-D2693+C2693</f>
        <v>5700339.0299999993</v>
      </c>
    </row>
    <row r="2694" spans="1:5" ht="27.75" customHeight="1">
      <c r="A2694" s="971" t="s">
        <v>24665</v>
      </c>
      <c r="B2694" s="971" t="s">
        <v>24666</v>
      </c>
      <c r="C2694" s="2736">
        <v>210000</v>
      </c>
      <c r="D2694" s="2736">
        <v>0</v>
      </c>
      <c r="E2694" s="2702">
        <f t="shared" si="42"/>
        <v>5910339.0299999993</v>
      </c>
    </row>
    <row r="2695" spans="1:5" ht="27.75" customHeight="1">
      <c r="A2695" s="971" t="s">
        <v>24667</v>
      </c>
      <c r="B2695" s="971" t="s">
        <v>24668</v>
      </c>
      <c r="C2695" s="2736">
        <v>100000</v>
      </c>
      <c r="D2695" s="2736">
        <v>0</v>
      </c>
      <c r="E2695" s="2702">
        <f t="shared" si="42"/>
        <v>6010339.0299999993</v>
      </c>
    </row>
    <row r="2696" spans="1:5" ht="27.75" customHeight="1">
      <c r="A2696" s="971" t="s">
        <v>24669</v>
      </c>
      <c r="B2696" s="971" t="s">
        <v>8336</v>
      </c>
      <c r="C2696" s="2736">
        <v>0</v>
      </c>
      <c r="D2696" s="2736">
        <v>650</v>
      </c>
      <c r="E2696" s="2702">
        <f t="shared" si="42"/>
        <v>6009689.0299999993</v>
      </c>
    </row>
    <row r="2697" spans="1:5" ht="27.75" customHeight="1">
      <c r="A2697" s="971" t="s">
        <v>24670</v>
      </c>
      <c r="B2697" s="971" t="s">
        <v>24671</v>
      </c>
      <c r="C2697" s="2736">
        <v>0</v>
      </c>
      <c r="D2697" s="2736">
        <v>236</v>
      </c>
      <c r="E2697" s="2702">
        <f t="shared" si="42"/>
        <v>6009453.0299999993</v>
      </c>
    </row>
    <row r="2698" spans="1:5" ht="27.75" customHeight="1">
      <c r="A2698" s="971" t="s">
        <v>24672</v>
      </c>
      <c r="B2698" s="971" t="s">
        <v>24673</v>
      </c>
      <c r="C2698" s="2736">
        <v>60000</v>
      </c>
      <c r="D2698" s="2736">
        <v>0</v>
      </c>
      <c r="E2698" s="2702">
        <f t="shared" si="42"/>
        <v>6069453.0299999993</v>
      </c>
    </row>
    <row r="2699" spans="1:5" ht="27.75" customHeight="1">
      <c r="A2699" s="971" t="s">
        <v>24674</v>
      </c>
      <c r="B2699" s="971" t="s">
        <v>24675</v>
      </c>
      <c r="C2699" s="2736">
        <v>100000</v>
      </c>
      <c r="D2699" s="2736">
        <v>0</v>
      </c>
      <c r="E2699" s="2702">
        <f t="shared" si="42"/>
        <v>6169453.0299999993</v>
      </c>
    </row>
    <row r="2700" spans="1:5" ht="27.75" customHeight="1">
      <c r="A2700" s="971" t="s">
        <v>24676</v>
      </c>
      <c r="B2700" s="971" t="s">
        <v>24677</v>
      </c>
      <c r="C2700" s="2736">
        <v>100000</v>
      </c>
      <c r="D2700" s="2736">
        <v>0</v>
      </c>
      <c r="E2700" s="2702">
        <f t="shared" si="42"/>
        <v>6269453.0299999993</v>
      </c>
    </row>
    <row r="2701" spans="1:5" ht="27.75" customHeight="1">
      <c r="A2701" s="971" t="s">
        <v>24678</v>
      </c>
      <c r="B2701" s="971" t="s">
        <v>8478</v>
      </c>
      <c r="C2701" s="2736">
        <v>0</v>
      </c>
      <c r="D2701" s="2736">
        <v>858.98</v>
      </c>
      <c r="E2701" s="2702">
        <f t="shared" si="42"/>
        <v>6268594.0499999989</v>
      </c>
    </row>
    <row r="2702" spans="1:5" ht="27.75" customHeight="1">
      <c r="A2702" s="971" t="s">
        <v>24679</v>
      </c>
      <c r="B2702" s="971" t="s">
        <v>24680</v>
      </c>
      <c r="C2702" s="2736">
        <v>60000</v>
      </c>
      <c r="D2702" s="2736">
        <v>0</v>
      </c>
      <c r="E2702" s="2702">
        <f t="shared" si="42"/>
        <v>6328594.0499999989</v>
      </c>
    </row>
    <row r="2703" spans="1:5" ht="27.75" customHeight="1">
      <c r="A2703" s="971" t="s">
        <v>24681</v>
      </c>
      <c r="B2703" s="971" t="s">
        <v>24682</v>
      </c>
      <c r="C2703" s="2736">
        <v>100000</v>
      </c>
      <c r="D2703" s="2736">
        <v>0</v>
      </c>
      <c r="E2703" s="2702">
        <f t="shared" si="42"/>
        <v>6428594.0499999989</v>
      </c>
    </row>
    <row r="2704" spans="1:5" ht="27.75" customHeight="1">
      <c r="A2704" s="971" t="s">
        <v>24683</v>
      </c>
      <c r="B2704" s="971" t="s">
        <v>24684</v>
      </c>
      <c r="C2704" s="2736">
        <v>50000</v>
      </c>
      <c r="D2704" s="2736">
        <v>0</v>
      </c>
      <c r="E2704" s="2702">
        <f t="shared" si="42"/>
        <v>6478594.0499999989</v>
      </c>
    </row>
    <row r="2705" spans="1:5" ht="27.75" customHeight="1">
      <c r="A2705" s="971" t="s">
        <v>24685</v>
      </c>
      <c r="B2705" s="971" t="s">
        <v>24686</v>
      </c>
      <c r="C2705" s="2736">
        <v>50000</v>
      </c>
      <c r="D2705" s="2736">
        <v>0</v>
      </c>
      <c r="E2705" s="2702">
        <f t="shared" si="42"/>
        <v>6528594.0499999989</v>
      </c>
    </row>
    <row r="2706" spans="1:5" ht="27.75" customHeight="1">
      <c r="A2706" s="971" t="s">
        <v>24687</v>
      </c>
      <c r="B2706" s="971" t="s">
        <v>24688</v>
      </c>
      <c r="C2706" s="2736">
        <v>60000</v>
      </c>
      <c r="D2706" s="2736">
        <v>0</v>
      </c>
      <c r="E2706" s="2702">
        <f t="shared" si="42"/>
        <v>6588594.0499999989</v>
      </c>
    </row>
    <row r="2707" spans="1:5" ht="27.75" customHeight="1">
      <c r="A2707" s="971" t="s">
        <v>24689</v>
      </c>
      <c r="B2707" s="971" t="s">
        <v>8336</v>
      </c>
      <c r="C2707" s="2736">
        <v>0</v>
      </c>
      <c r="D2707" s="2736">
        <v>300</v>
      </c>
      <c r="E2707" s="2702">
        <f t="shared" si="42"/>
        <v>6588294.0499999989</v>
      </c>
    </row>
    <row r="2708" spans="1:5" ht="27.75" customHeight="1">
      <c r="A2708" s="971" t="s">
        <v>24690</v>
      </c>
      <c r="B2708" s="971" t="s">
        <v>24691</v>
      </c>
      <c r="C2708" s="2736">
        <v>150000</v>
      </c>
      <c r="D2708" s="2736">
        <v>0</v>
      </c>
      <c r="E2708" s="2702">
        <f t="shared" si="42"/>
        <v>6738294.0499999989</v>
      </c>
    </row>
    <row r="2709" spans="1:5" ht="27.75" customHeight="1">
      <c r="A2709" s="971" t="s">
        <v>24692</v>
      </c>
      <c r="B2709" s="971" t="s">
        <v>24693</v>
      </c>
      <c r="C2709" s="2736">
        <v>50000</v>
      </c>
      <c r="D2709" s="2736">
        <v>0</v>
      </c>
      <c r="E2709" s="2702">
        <f t="shared" si="42"/>
        <v>6788294.0499999989</v>
      </c>
    </row>
    <row r="2710" spans="1:5" ht="27.75" customHeight="1">
      <c r="A2710" s="971" t="s">
        <v>24694</v>
      </c>
      <c r="B2710" s="971" t="s">
        <v>24695</v>
      </c>
      <c r="C2710" s="2736">
        <v>60000</v>
      </c>
      <c r="D2710" s="2736">
        <v>0</v>
      </c>
      <c r="E2710" s="2702">
        <f t="shared" si="42"/>
        <v>6848294.0499999989</v>
      </c>
    </row>
    <row r="2711" spans="1:5" ht="27.75" customHeight="1">
      <c r="A2711" s="971" t="s">
        <v>24696</v>
      </c>
      <c r="B2711" s="971" t="s">
        <v>24697</v>
      </c>
      <c r="C2711" s="2736">
        <v>60000</v>
      </c>
      <c r="D2711" s="2736">
        <v>0</v>
      </c>
      <c r="E2711" s="2702">
        <f t="shared" si="42"/>
        <v>6908294.0499999989</v>
      </c>
    </row>
    <row r="2712" spans="1:5" ht="27.75" customHeight="1">
      <c r="A2712" s="971" t="s">
        <v>24698</v>
      </c>
      <c r="B2712" s="971" t="s">
        <v>24699</v>
      </c>
      <c r="C2712" s="2736">
        <v>5300</v>
      </c>
      <c r="D2712" s="2736">
        <v>0</v>
      </c>
      <c r="E2712" s="2702">
        <f t="shared" si="42"/>
        <v>6913594.0499999989</v>
      </c>
    </row>
    <row r="2713" spans="1:5" ht="27.75" customHeight="1">
      <c r="A2713" s="971" t="s">
        <v>24700</v>
      </c>
      <c r="B2713" s="971" t="s">
        <v>24701</v>
      </c>
      <c r="C2713" s="2736">
        <v>50000</v>
      </c>
      <c r="D2713" s="2736">
        <v>0</v>
      </c>
      <c r="E2713" s="2702">
        <f t="shared" si="42"/>
        <v>6963594.0499999989</v>
      </c>
    </row>
    <row r="2714" spans="1:5" ht="27.75" customHeight="1">
      <c r="A2714" s="971" t="s">
        <v>24702</v>
      </c>
      <c r="B2714" s="971" t="s">
        <v>24703</v>
      </c>
      <c r="C2714" s="2736">
        <v>50000</v>
      </c>
      <c r="D2714" s="2736">
        <v>0</v>
      </c>
      <c r="E2714" s="2702">
        <f t="shared" si="42"/>
        <v>7013594.0499999989</v>
      </c>
    </row>
    <row r="2715" spans="1:5" ht="27.75" customHeight="1">
      <c r="A2715" s="971" t="s">
        <v>24704</v>
      </c>
      <c r="B2715" s="971" t="s">
        <v>24705</v>
      </c>
      <c r="C2715" s="2736">
        <v>50000</v>
      </c>
      <c r="D2715" s="2736">
        <v>0</v>
      </c>
      <c r="E2715" s="2702">
        <f t="shared" si="42"/>
        <v>7063594.0499999989</v>
      </c>
    </row>
    <row r="2716" spans="1:5" ht="27.75" customHeight="1">
      <c r="A2716" s="971" t="s">
        <v>24706</v>
      </c>
      <c r="B2716" s="971" t="s">
        <v>24707</v>
      </c>
      <c r="C2716" s="2736">
        <v>50000</v>
      </c>
      <c r="D2716" s="2736">
        <v>0</v>
      </c>
      <c r="E2716" s="2702">
        <f t="shared" si="42"/>
        <v>7113594.0499999989</v>
      </c>
    </row>
    <row r="2717" spans="1:5" ht="27.75" customHeight="1">
      <c r="A2717" s="971" t="s">
        <v>24708</v>
      </c>
      <c r="B2717" s="971" t="s">
        <v>24709</v>
      </c>
      <c r="C2717" s="2736">
        <v>50000</v>
      </c>
      <c r="D2717" s="2736">
        <v>0</v>
      </c>
      <c r="E2717" s="2702">
        <f t="shared" si="42"/>
        <v>7163594.0499999989</v>
      </c>
    </row>
    <row r="2718" spans="1:5" ht="27.75" customHeight="1">
      <c r="A2718" s="971" t="s">
        <v>24710</v>
      </c>
      <c r="B2718" s="971" t="s">
        <v>24711</v>
      </c>
      <c r="C2718" s="2736">
        <v>50000</v>
      </c>
      <c r="D2718" s="2736">
        <v>0</v>
      </c>
      <c r="E2718" s="2702">
        <f t="shared" si="42"/>
        <v>7213594.0499999989</v>
      </c>
    </row>
    <row r="2719" spans="1:5" ht="27.75" customHeight="1">
      <c r="A2719" s="971" t="s">
        <v>24712</v>
      </c>
      <c r="B2719" s="971" t="s">
        <v>8336</v>
      </c>
      <c r="C2719" s="2736">
        <v>0</v>
      </c>
      <c r="D2719" s="2736">
        <v>450</v>
      </c>
      <c r="E2719" s="2702">
        <f t="shared" si="42"/>
        <v>7213144.0499999989</v>
      </c>
    </row>
    <row r="2720" spans="1:5" ht="27.75" customHeight="1">
      <c r="A2720" s="971" t="s">
        <v>24713</v>
      </c>
      <c r="B2720" s="971" t="s">
        <v>24714</v>
      </c>
      <c r="C2720" s="2736">
        <v>50000</v>
      </c>
      <c r="D2720" s="2736">
        <v>0</v>
      </c>
      <c r="E2720" s="2702">
        <f t="shared" si="42"/>
        <v>7263144.0499999989</v>
      </c>
    </row>
    <row r="2721" spans="1:5" ht="27.75" customHeight="1">
      <c r="A2721" s="971" t="s">
        <v>24715</v>
      </c>
      <c r="B2721" s="971" t="s">
        <v>24716</v>
      </c>
      <c r="C2721" s="2736">
        <v>50000</v>
      </c>
      <c r="D2721" s="2736">
        <v>0</v>
      </c>
      <c r="E2721" s="2702">
        <f t="shared" si="42"/>
        <v>7313144.0499999989</v>
      </c>
    </row>
    <row r="2722" spans="1:5" ht="27.75" customHeight="1">
      <c r="A2722" s="971" t="s">
        <v>24717</v>
      </c>
      <c r="B2722" s="971" t="s">
        <v>24718</v>
      </c>
      <c r="C2722" s="2736">
        <v>50000</v>
      </c>
      <c r="D2722" s="2736">
        <v>0</v>
      </c>
      <c r="E2722" s="2702">
        <f t="shared" si="42"/>
        <v>7363144.0499999989</v>
      </c>
    </row>
    <row r="2723" spans="1:5" ht="27.75" customHeight="1">
      <c r="A2723" s="971" t="s">
        <v>24719</v>
      </c>
      <c r="B2723" s="971" t="s">
        <v>24720</v>
      </c>
      <c r="C2723" s="2736">
        <v>110000</v>
      </c>
      <c r="D2723" s="2736">
        <v>0</v>
      </c>
      <c r="E2723" s="2702">
        <f t="shared" si="42"/>
        <v>7473144.0499999989</v>
      </c>
    </row>
    <row r="2724" spans="1:5" ht="27.75" customHeight="1">
      <c r="A2724" s="971" t="s">
        <v>24721</v>
      </c>
      <c r="B2724" s="971" t="s">
        <v>24722</v>
      </c>
      <c r="C2724" s="2736">
        <v>50000</v>
      </c>
      <c r="D2724" s="2736">
        <v>0</v>
      </c>
      <c r="E2724" s="2702">
        <f t="shared" si="42"/>
        <v>7523144.0499999989</v>
      </c>
    </row>
    <row r="2725" spans="1:5" ht="27.75" customHeight="1">
      <c r="A2725" s="971" t="s">
        <v>24723</v>
      </c>
      <c r="B2725" s="971" t="s">
        <v>24724</v>
      </c>
      <c r="C2725" s="2736">
        <v>50000</v>
      </c>
      <c r="D2725" s="2736">
        <v>0</v>
      </c>
      <c r="E2725" s="2702">
        <f t="shared" si="42"/>
        <v>7573144.0499999989</v>
      </c>
    </row>
    <row r="2726" spans="1:5" ht="27.75" customHeight="1">
      <c r="A2726" s="971" t="s">
        <v>24725</v>
      </c>
      <c r="B2726" s="971" t="s">
        <v>24726</v>
      </c>
      <c r="C2726" s="2736">
        <v>100000</v>
      </c>
      <c r="D2726" s="2736">
        <v>0</v>
      </c>
      <c r="E2726" s="2702">
        <f t="shared" si="42"/>
        <v>7673144.0499999989</v>
      </c>
    </row>
    <row r="2727" spans="1:5" ht="27.75" customHeight="1">
      <c r="A2727" s="971" t="s">
        <v>24727</v>
      </c>
      <c r="B2727" s="971" t="s">
        <v>24728</v>
      </c>
      <c r="C2727" s="2736">
        <v>150000</v>
      </c>
      <c r="D2727" s="2736">
        <v>0</v>
      </c>
      <c r="E2727" s="2702">
        <f t="shared" si="42"/>
        <v>7823144.0499999989</v>
      </c>
    </row>
    <row r="2728" spans="1:5" ht="27.75" customHeight="1">
      <c r="A2728" s="971" t="s">
        <v>24729</v>
      </c>
      <c r="B2728" s="971" t="s">
        <v>24730</v>
      </c>
      <c r="C2728" s="2736">
        <v>50000</v>
      </c>
      <c r="D2728" s="2736">
        <v>0</v>
      </c>
      <c r="E2728" s="2702">
        <f t="shared" si="42"/>
        <v>7873144.0499999989</v>
      </c>
    </row>
    <row r="2729" spans="1:5" ht="27.75" customHeight="1">
      <c r="A2729" s="971" t="s">
        <v>24731</v>
      </c>
      <c r="B2729" s="971" t="s">
        <v>24732</v>
      </c>
      <c r="C2729" s="2736">
        <v>150000</v>
      </c>
      <c r="D2729" s="2736">
        <v>0</v>
      </c>
      <c r="E2729" s="2702">
        <f t="shared" si="42"/>
        <v>8023144.0499999989</v>
      </c>
    </row>
    <row r="2730" spans="1:5" ht="27.75" customHeight="1">
      <c r="A2730" s="971" t="s">
        <v>24733</v>
      </c>
      <c r="B2730" s="971" t="s">
        <v>8336</v>
      </c>
      <c r="C2730" s="2736">
        <v>0</v>
      </c>
      <c r="D2730" s="2736">
        <v>500</v>
      </c>
      <c r="E2730" s="2702">
        <f t="shared" si="42"/>
        <v>8022644.0499999989</v>
      </c>
    </row>
    <row r="2731" spans="1:5" s="918" customFormat="1" ht="27.75" customHeight="1">
      <c r="A2731" s="972" t="s">
        <v>24734</v>
      </c>
      <c r="B2731" s="972" t="s">
        <v>24735</v>
      </c>
      <c r="C2731" s="2737">
        <v>60000</v>
      </c>
      <c r="D2731" s="2737">
        <v>0</v>
      </c>
      <c r="E2731" s="2703">
        <f t="shared" si="42"/>
        <v>8082644.0499999989</v>
      </c>
    </row>
    <row r="2732" spans="1:5" ht="27.75" customHeight="1">
      <c r="A2732" s="973" t="s">
        <v>24736</v>
      </c>
      <c r="B2732" s="973" t="s">
        <v>24737</v>
      </c>
      <c r="C2732" s="2736">
        <v>50000</v>
      </c>
      <c r="D2732" s="2736">
        <v>0</v>
      </c>
      <c r="E2732" s="2702">
        <f t="shared" si="42"/>
        <v>8132644.0499999989</v>
      </c>
    </row>
    <row r="2733" spans="1:5" ht="27.75" customHeight="1">
      <c r="A2733" s="973" t="s">
        <v>24738</v>
      </c>
      <c r="B2733" s="973" t="s">
        <v>24739</v>
      </c>
      <c r="C2733" s="2736">
        <v>60000</v>
      </c>
      <c r="D2733" s="2736">
        <v>0</v>
      </c>
      <c r="E2733" s="2702">
        <f t="shared" si="42"/>
        <v>8192644.0499999989</v>
      </c>
    </row>
    <row r="2734" spans="1:5" ht="27.75" customHeight="1">
      <c r="A2734" s="973" t="s">
        <v>24740</v>
      </c>
      <c r="B2734" s="973" t="s">
        <v>24741</v>
      </c>
      <c r="C2734" s="2736">
        <v>50000</v>
      </c>
      <c r="D2734" s="2736">
        <v>0</v>
      </c>
      <c r="E2734" s="2702">
        <f t="shared" si="42"/>
        <v>8242644.0499999989</v>
      </c>
    </row>
    <row r="2735" spans="1:5" ht="27.75" customHeight="1">
      <c r="A2735" s="973" t="s">
        <v>24742</v>
      </c>
      <c r="B2735" s="973" t="s">
        <v>24743</v>
      </c>
      <c r="C2735" s="2736">
        <v>100000</v>
      </c>
      <c r="D2735" s="2736">
        <v>0</v>
      </c>
      <c r="E2735" s="2702">
        <f t="shared" si="42"/>
        <v>8342644.0499999989</v>
      </c>
    </row>
    <row r="2736" spans="1:5" ht="27.75" customHeight="1">
      <c r="A2736" s="973" t="s">
        <v>24744</v>
      </c>
      <c r="B2736" s="973" t="s">
        <v>24745</v>
      </c>
      <c r="C2736" s="2736">
        <v>50000</v>
      </c>
      <c r="D2736" s="2736">
        <v>0</v>
      </c>
      <c r="E2736" s="2702">
        <f t="shared" si="42"/>
        <v>8392644.0499999989</v>
      </c>
    </row>
    <row r="2737" spans="1:5" ht="27.75" customHeight="1">
      <c r="A2737" s="973" t="s">
        <v>24746</v>
      </c>
      <c r="B2737" s="973" t="s">
        <v>24701</v>
      </c>
      <c r="C2737" s="2736">
        <v>50000</v>
      </c>
      <c r="D2737" s="2736">
        <v>0</v>
      </c>
      <c r="E2737" s="2702">
        <f t="shared" si="42"/>
        <v>8442644.0499999989</v>
      </c>
    </row>
    <row r="2738" spans="1:5" ht="27.75" customHeight="1">
      <c r="A2738" s="973" t="s">
        <v>24747</v>
      </c>
      <c r="B2738" s="973" t="s">
        <v>24748</v>
      </c>
      <c r="C2738" s="2736">
        <v>50000</v>
      </c>
      <c r="D2738" s="2736">
        <v>0</v>
      </c>
      <c r="E2738" s="2702">
        <f t="shared" si="42"/>
        <v>8492644.0499999989</v>
      </c>
    </row>
    <row r="2739" spans="1:5" ht="27.75" customHeight="1">
      <c r="A2739" s="973" t="s">
        <v>24749</v>
      </c>
      <c r="B2739" s="973" t="s">
        <v>24750</v>
      </c>
      <c r="C2739" s="2736">
        <v>50000</v>
      </c>
      <c r="D2739" s="2736">
        <v>0</v>
      </c>
      <c r="E2739" s="2702">
        <f t="shared" si="42"/>
        <v>8542644.0499999989</v>
      </c>
    </row>
    <row r="2740" spans="1:5" ht="27.75" customHeight="1">
      <c r="A2740" s="973" t="s">
        <v>24751</v>
      </c>
      <c r="B2740" s="973" t="s">
        <v>24752</v>
      </c>
      <c r="C2740" s="2736">
        <v>50000</v>
      </c>
      <c r="D2740" s="2736">
        <v>0</v>
      </c>
      <c r="E2740" s="2702">
        <f t="shared" si="42"/>
        <v>8592644.0499999989</v>
      </c>
    </row>
    <row r="2741" spans="1:5" ht="27.75" customHeight="1">
      <c r="A2741" s="973" t="s">
        <v>24753</v>
      </c>
      <c r="B2741" s="973" t="s">
        <v>24754</v>
      </c>
      <c r="C2741" s="2736">
        <v>50000</v>
      </c>
      <c r="D2741" s="2736">
        <v>0</v>
      </c>
      <c r="E2741" s="2702">
        <f t="shared" si="42"/>
        <v>8642644.0499999989</v>
      </c>
    </row>
    <row r="2742" spans="1:5" ht="27.75" customHeight="1">
      <c r="A2742" s="973" t="s">
        <v>24755</v>
      </c>
      <c r="B2742" s="973" t="s">
        <v>24756</v>
      </c>
      <c r="C2742" s="2736">
        <v>60000</v>
      </c>
      <c r="D2742" s="2736">
        <v>0</v>
      </c>
      <c r="E2742" s="2702">
        <f t="shared" si="42"/>
        <v>8702644.0499999989</v>
      </c>
    </row>
    <row r="2743" spans="1:5" ht="27.75" customHeight="1">
      <c r="A2743" s="973" t="s">
        <v>24757</v>
      </c>
      <c r="B2743" s="973" t="s">
        <v>24758</v>
      </c>
      <c r="C2743" s="2736">
        <v>50000</v>
      </c>
      <c r="D2743" s="2736">
        <v>0</v>
      </c>
      <c r="E2743" s="2702">
        <f t="shared" si="42"/>
        <v>8752644.0499999989</v>
      </c>
    </row>
    <row r="2744" spans="1:5" ht="27.75" customHeight="1">
      <c r="A2744" s="973" t="s">
        <v>24759</v>
      </c>
      <c r="B2744" s="973" t="s">
        <v>24760</v>
      </c>
      <c r="C2744" s="2736">
        <v>50000</v>
      </c>
      <c r="D2744" s="2736">
        <v>0</v>
      </c>
      <c r="E2744" s="2702">
        <f t="shared" si="42"/>
        <v>8802644.0499999989</v>
      </c>
    </row>
    <row r="2745" spans="1:5" ht="27.75" customHeight="1">
      <c r="A2745" s="973" t="s">
        <v>24761</v>
      </c>
      <c r="B2745" s="973" t="s">
        <v>24762</v>
      </c>
      <c r="C2745" s="2736">
        <v>50000</v>
      </c>
      <c r="D2745" s="2736">
        <v>0</v>
      </c>
      <c r="E2745" s="2702">
        <f t="shared" si="42"/>
        <v>8852644.0499999989</v>
      </c>
    </row>
    <row r="2746" spans="1:5" ht="27.75" customHeight="1">
      <c r="A2746" s="973" t="s">
        <v>24763</v>
      </c>
      <c r="B2746" s="973" t="s">
        <v>8336</v>
      </c>
      <c r="C2746" s="2736">
        <v>0</v>
      </c>
      <c r="D2746" s="2736">
        <v>600</v>
      </c>
      <c r="E2746" s="2702">
        <f t="shared" si="42"/>
        <v>8852044.0499999989</v>
      </c>
    </row>
    <row r="2747" spans="1:5" ht="27.75" customHeight="1">
      <c r="A2747" s="973" t="s">
        <v>24764</v>
      </c>
      <c r="B2747" s="973" t="s">
        <v>24765</v>
      </c>
      <c r="C2747" s="2736">
        <v>50000</v>
      </c>
      <c r="D2747" s="2736">
        <v>0</v>
      </c>
      <c r="E2747" s="2702">
        <f t="shared" si="42"/>
        <v>8902044.0499999989</v>
      </c>
    </row>
    <row r="2748" spans="1:5" ht="27.75" customHeight="1">
      <c r="A2748" s="973" t="s">
        <v>24766</v>
      </c>
      <c r="B2748" s="973" t="s">
        <v>24767</v>
      </c>
      <c r="C2748" s="2736">
        <v>0</v>
      </c>
      <c r="D2748" s="2736">
        <v>180</v>
      </c>
      <c r="E2748" s="2702">
        <f t="shared" si="42"/>
        <v>8901864.0499999989</v>
      </c>
    </row>
    <row r="2749" spans="1:5" ht="27.75" customHeight="1">
      <c r="A2749" s="973" t="s">
        <v>24768</v>
      </c>
      <c r="B2749" s="973" t="s">
        <v>24769</v>
      </c>
      <c r="C2749" s="2736">
        <v>50000</v>
      </c>
      <c r="D2749" s="2736">
        <v>0</v>
      </c>
      <c r="E2749" s="2702">
        <f t="shared" si="42"/>
        <v>8951864.0499999989</v>
      </c>
    </row>
    <row r="2750" spans="1:5" ht="27.75" customHeight="1">
      <c r="A2750" s="973" t="s">
        <v>24770</v>
      </c>
      <c r="B2750" s="973" t="s">
        <v>24771</v>
      </c>
      <c r="C2750" s="2736">
        <v>50000</v>
      </c>
      <c r="D2750" s="2736">
        <v>0</v>
      </c>
      <c r="E2750" s="2702">
        <f t="shared" si="42"/>
        <v>9001864.0499999989</v>
      </c>
    </row>
    <row r="2751" spans="1:5" ht="27.75" customHeight="1">
      <c r="A2751" s="973" t="s">
        <v>24772</v>
      </c>
      <c r="B2751" s="973" t="s">
        <v>21719</v>
      </c>
      <c r="C2751" s="2736">
        <v>0</v>
      </c>
      <c r="D2751" s="2736">
        <v>53.75</v>
      </c>
      <c r="E2751" s="2702">
        <f t="shared" si="42"/>
        <v>9001810.2999999989</v>
      </c>
    </row>
    <row r="2752" spans="1:5" ht="27.75" customHeight="1">
      <c r="A2752" s="973" t="s">
        <v>24773</v>
      </c>
      <c r="B2752" s="973" t="s">
        <v>24774</v>
      </c>
      <c r="C2752" s="2736">
        <v>0</v>
      </c>
      <c r="D2752" s="2736">
        <v>10000</v>
      </c>
      <c r="E2752" s="2702">
        <f t="shared" si="42"/>
        <v>8991810.2999999989</v>
      </c>
    </row>
    <row r="2753" spans="1:5" ht="27.75" customHeight="1">
      <c r="A2753" s="973" t="s">
        <v>24772</v>
      </c>
      <c r="B2753" s="973" t="s">
        <v>24775</v>
      </c>
      <c r="C2753" s="2736">
        <v>0</v>
      </c>
      <c r="D2753" s="2736">
        <v>95000</v>
      </c>
      <c r="E2753" s="2702">
        <f t="shared" si="42"/>
        <v>8896810.2999999989</v>
      </c>
    </row>
    <row r="2754" spans="1:5" ht="27.75" customHeight="1">
      <c r="A2754" s="973" t="s">
        <v>24773</v>
      </c>
      <c r="B2754" s="973" t="s">
        <v>24776</v>
      </c>
      <c r="C2754" s="2736">
        <v>0</v>
      </c>
      <c r="D2754" s="2736">
        <v>2696814</v>
      </c>
      <c r="E2754" s="2702">
        <f t="shared" si="42"/>
        <v>6199996.2999999989</v>
      </c>
    </row>
    <row r="2755" spans="1:5" ht="27.75" customHeight="1">
      <c r="A2755" s="973" t="s">
        <v>24777</v>
      </c>
      <c r="B2755" s="973" t="s">
        <v>24550</v>
      </c>
      <c r="C2755" s="2736">
        <v>60000</v>
      </c>
      <c r="D2755" s="2736">
        <v>0</v>
      </c>
      <c r="E2755" s="2702">
        <f t="shared" si="42"/>
        <v>6259996.2999999989</v>
      </c>
    </row>
    <row r="2756" spans="1:5" ht="27.75" customHeight="1">
      <c r="A2756" s="973" t="s">
        <v>24778</v>
      </c>
      <c r="B2756" s="973" t="s">
        <v>24779</v>
      </c>
      <c r="C2756" s="2736">
        <v>60000</v>
      </c>
      <c r="D2756" s="2736">
        <v>0</v>
      </c>
      <c r="E2756" s="2702">
        <f t="shared" si="42"/>
        <v>6319996.2999999989</v>
      </c>
    </row>
    <row r="2757" spans="1:5" ht="27.75" customHeight="1">
      <c r="A2757" s="973" t="s">
        <v>24780</v>
      </c>
      <c r="B2757" s="973" t="s">
        <v>24781</v>
      </c>
      <c r="C2757" s="2736">
        <v>110000</v>
      </c>
      <c r="D2757" s="2736">
        <v>0</v>
      </c>
      <c r="E2757" s="2702">
        <f t="shared" ref="E2757:E2820" si="43">E2756-D2757+C2757</f>
        <v>6429996.2999999989</v>
      </c>
    </row>
    <row r="2758" spans="1:5" ht="27.75" customHeight="1">
      <c r="A2758" s="973" t="s">
        <v>24782</v>
      </c>
      <c r="B2758" s="973" t="s">
        <v>8478</v>
      </c>
      <c r="C2758" s="2736">
        <v>0</v>
      </c>
      <c r="D2758" s="2736">
        <v>3011.95</v>
      </c>
      <c r="E2758" s="2702">
        <f t="shared" si="43"/>
        <v>6426984.3499999987</v>
      </c>
    </row>
    <row r="2759" spans="1:5" s="917" customFormat="1" ht="27.75" customHeight="1">
      <c r="A2759" s="1355" t="s">
        <v>24783</v>
      </c>
      <c r="B2759" s="1355" t="s">
        <v>24784</v>
      </c>
      <c r="C2759" s="2738">
        <v>50000</v>
      </c>
      <c r="D2759" s="2738">
        <v>0</v>
      </c>
      <c r="E2759" s="2707">
        <f t="shared" si="43"/>
        <v>6476984.3499999987</v>
      </c>
    </row>
    <row r="2760" spans="1:5" ht="27.75" customHeight="1">
      <c r="A2760" s="1044" t="s">
        <v>25124</v>
      </c>
      <c r="B2760" s="1044" t="s">
        <v>25125</v>
      </c>
      <c r="C2760" s="1050">
        <v>50000</v>
      </c>
      <c r="D2760" s="1050">
        <v>0</v>
      </c>
      <c r="E2760" s="2702">
        <f t="shared" si="43"/>
        <v>6526984.3499999987</v>
      </c>
    </row>
    <row r="2761" spans="1:5" ht="27.75" customHeight="1">
      <c r="A2761" s="1044" t="s">
        <v>25126</v>
      </c>
      <c r="B2761" s="1044" t="s">
        <v>24786</v>
      </c>
      <c r="C2761" s="1050">
        <v>100000</v>
      </c>
      <c r="D2761" s="1050">
        <v>0</v>
      </c>
      <c r="E2761" s="2702">
        <f t="shared" si="43"/>
        <v>6626984.3499999987</v>
      </c>
    </row>
    <row r="2762" spans="1:5" ht="27.75" customHeight="1">
      <c r="A2762" s="1044" t="s">
        <v>25127</v>
      </c>
      <c r="B2762" s="1044" t="s">
        <v>24785</v>
      </c>
      <c r="C2762" s="1050">
        <v>50000</v>
      </c>
      <c r="D2762" s="1050">
        <v>0</v>
      </c>
      <c r="E2762" s="2702">
        <f t="shared" si="43"/>
        <v>6676984.3499999987</v>
      </c>
    </row>
    <row r="2763" spans="1:5" ht="27.75" customHeight="1">
      <c r="A2763" s="1044" t="s">
        <v>25128</v>
      </c>
      <c r="B2763" s="1044" t="s">
        <v>8336</v>
      </c>
      <c r="C2763" s="1050">
        <v>0</v>
      </c>
      <c r="D2763" s="1050">
        <v>500</v>
      </c>
      <c r="E2763" s="2702">
        <f t="shared" si="43"/>
        <v>6676484.3499999987</v>
      </c>
    </row>
    <row r="2764" spans="1:5" ht="27.75" customHeight="1">
      <c r="A2764" s="1044" t="s">
        <v>24787</v>
      </c>
      <c r="B2764" s="1044" t="s">
        <v>24788</v>
      </c>
      <c r="C2764" s="1050">
        <v>50000</v>
      </c>
      <c r="D2764" s="1050">
        <v>0</v>
      </c>
      <c r="E2764" s="2702">
        <f t="shared" si="43"/>
        <v>6726484.3499999987</v>
      </c>
    </row>
    <row r="2765" spans="1:5" ht="27.75" customHeight="1">
      <c r="A2765" s="1044" t="s">
        <v>24789</v>
      </c>
      <c r="B2765" s="1044" t="s">
        <v>24790</v>
      </c>
      <c r="C2765" s="1050">
        <v>50000</v>
      </c>
      <c r="D2765" s="1050">
        <v>0</v>
      </c>
      <c r="E2765" s="2702">
        <f t="shared" si="43"/>
        <v>6776484.3499999987</v>
      </c>
    </row>
    <row r="2766" spans="1:5" ht="27.75" customHeight="1">
      <c r="A2766" s="1044" t="s">
        <v>25129</v>
      </c>
      <c r="B2766" s="1044" t="s">
        <v>25130</v>
      </c>
      <c r="C2766" s="1050">
        <v>50000</v>
      </c>
      <c r="D2766" s="1050">
        <v>0</v>
      </c>
      <c r="E2766" s="2702">
        <f t="shared" si="43"/>
        <v>6826484.3499999987</v>
      </c>
    </row>
    <row r="2767" spans="1:5" ht="27.75" customHeight="1">
      <c r="A2767" s="1044" t="s">
        <v>25131</v>
      </c>
      <c r="B2767" s="1044" t="s">
        <v>25132</v>
      </c>
      <c r="C2767" s="1050">
        <v>60000</v>
      </c>
      <c r="D2767" s="1050">
        <v>0</v>
      </c>
      <c r="E2767" s="2702">
        <f t="shared" si="43"/>
        <v>6886484.3499999987</v>
      </c>
    </row>
    <row r="2768" spans="1:5" ht="27.75" customHeight="1">
      <c r="A2768" s="1044" t="s">
        <v>25133</v>
      </c>
      <c r="B2768" s="1044" t="s">
        <v>25134</v>
      </c>
      <c r="C2768" s="1050">
        <v>60000</v>
      </c>
      <c r="D2768" s="1050">
        <v>0</v>
      </c>
      <c r="E2768" s="2702">
        <f t="shared" si="43"/>
        <v>6946484.3499999987</v>
      </c>
    </row>
    <row r="2769" spans="1:5" ht="27.75" customHeight="1">
      <c r="A2769" s="1044" t="s">
        <v>25135</v>
      </c>
      <c r="B2769" s="1044" t="s">
        <v>25136</v>
      </c>
      <c r="C2769" s="1050">
        <v>50000</v>
      </c>
      <c r="D2769" s="1050">
        <v>0</v>
      </c>
      <c r="E2769" s="2702">
        <f t="shared" si="43"/>
        <v>6996484.3499999987</v>
      </c>
    </row>
    <row r="2770" spans="1:5" ht="27.75" customHeight="1">
      <c r="A2770" s="1044" t="s">
        <v>25137</v>
      </c>
      <c r="B2770" s="1044" t="s">
        <v>25138</v>
      </c>
      <c r="C2770" s="1050">
        <v>50000</v>
      </c>
      <c r="D2770" s="1050">
        <v>0</v>
      </c>
      <c r="E2770" s="2702">
        <f t="shared" si="43"/>
        <v>7046484.3499999987</v>
      </c>
    </row>
    <row r="2771" spans="1:5" ht="27.75" customHeight="1">
      <c r="A2771" s="1044" t="s">
        <v>25139</v>
      </c>
      <c r="B2771" s="1044" t="s">
        <v>8336</v>
      </c>
      <c r="C2771" s="1050">
        <v>0</v>
      </c>
      <c r="D2771" s="1050">
        <v>350</v>
      </c>
      <c r="E2771" s="2702">
        <f t="shared" si="43"/>
        <v>7046134.3499999987</v>
      </c>
    </row>
    <row r="2772" spans="1:5" s="921" customFormat="1" ht="27.75" customHeight="1">
      <c r="A2772" s="1298" t="s">
        <v>25140</v>
      </c>
      <c r="B2772" s="1298" t="s">
        <v>25141</v>
      </c>
      <c r="C2772" s="1409">
        <v>16000</v>
      </c>
      <c r="D2772" s="1408">
        <v>0</v>
      </c>
      <c r="E2772" s="2703">
        <f t="shared" si="43"/>
        <v>7062134.3499999987</v>
      </c>
    </row>
    <row r="2773" spans="1:5" ht="27.75" customHeight="1">
      <c r="A2773" s="1044" t="s">
        <v>25142</v>
      </c>
      <c r="B2773" s="1044" t="s">
        <v>25143</v>
      </c>
      <c r="C2773" s="1050">
        <v>50000</v>
      </c>
      <c r="D2773" s="1050">
        <v>0</v>
      </c>
      <c r="E2773" s="2702">
        <f t="shared" si="43"/>
        <v>7112134.3499999987</v>
      </c>
    </row>
    <row r="2774" spans="1:5" ht="27.75" customHeight="1">
      <c r="A2774" s="1044" t="s">
        <v>25144</v>
      </c>
      <c r="B2774" s="1044" t="s">
        <v>25145</v>
      </c>
      <c r="C2774" s="1050">
        <v>50000</v>
      </c>
      <c r="D2774" s="1050">
        <v>0</v>
      </c>
      <c r="E2774" s="2702">
        <f t="shared" si="43"/>
        <v>7162134.3499999987</v>
      </c>
    </row>
    <row r="2775" spans="1:5" ht="27.75" customHeight="1">
      <c r="A2775" s="1044" t="s">
        <v>25146</v>
      </c>
      <c r="B2775" s="1044" t="s">
        <v>25147</v>
      </c>
      <c r="C2775" s="1050">
        <v>110000</v>
      </c>
      <c r="D2775" s="1050">
        <v>0</v>
      </c>
      <c r="E2775" s="2702">
        <f t="shared" si="43"/>
        <v>7272134.3499999987</v>
      </c>
    </row>
    <row r="2776" spans="1:5" ht="27.75" customHeight="1">
      <c r="A2776" s="1044" t="s">
        <v>25148</v>
      </c>
      <c r="B2776" s="1044" t="s">
        <v>25149</v>
      </c>
      <c r="C2776" s="1050">
        <v>50000</v>
      </c>
      <c r="D2776" s="1050">
        <v>0</v>
      </c>
      <c r="E2776" s="2702">
        <f t="shared" si="43"/>
        <v>7322134.3499999987</v>
      </c>
    </row>
    <row r="2777" spans="1:5" ht="27.75" customHeight="1">
      <c r="A2777" s="1044" t="s">
        <v>25150</v>
      </c>
      <c r="B2777" s="1044" t="s">
        <v>8336</v>
      </c>
      <c r="C2777" s="1050">
        <v>0</v>
      </c>
      <c r="D2777" s="1050">
        <v>250</v>
      </c>
      <c r="E2777" s="2702">
        <f t="shared" si="43"/>
        <v>7321884.3499999987</v>
      </c>
    </row>
    <row r="2778" spans="1:5" s="921" customFormat="1" ht="27.75" customHeight="1">
      <c r="A2778" s="1055" t="s">
        <v>25383</v>
      </c>
      <c r="B2778" s="1055" t="s">
        <v>25384</v>
      </c>
      <c r="C2778" s="2739">
        <v>65000</v>
      </c>
      <c r="D2778" s="2740">
        <v>0</v>
      </c>
      <c r="E2778" s="2703">
        <f t="shared" si="43"/>
        <v>7386884.3499999987</v>
      </c>
    </row>
    <row r="2779" spans="1:5" ht="27.75" customHeight="1">
      <c r="A2779" s="1054" t="s">
        <v>25385</v>
      </c>
      <c r="B2779" s="1054" t="s">
        <v>25386</v>
      </c>
      <c r="C2779" s="2741">
        <v>25000</v>
      </c>
      <c r="D2779" s="2741">
        <v>0</v>
      </c>
      <c r="E2779" s="2702">
        <f t="shared" si="43"/>
        <v>7411884.3499999987</v>
      </c>
    </row>
    <row r="2780" spans="1:5" ht="27.75" customHeight="1">
      <c r="A2780" s="1054" t="s">
        <v>25387</v>
      </c>
      <c r="B2780" s="1054" t="s">
        <v>25388</v>
      </c>
      <c r="C2780" s="2741">
        <v>60000</v>
      </c>
      <c r="D2780" s="2741">
        <v>0</v>
      </c>
      <c r="E2780" s="2702">
        <f t="shared" si="43"/>
        <v>7471884.3499999987</v>
      </c>
    </row>
    <row r="2781" spans="1:5" ht="27.75" customHeight="1">
      <c r="A2781" s="1054" t="s">
        <v>25389</v>
      </c>
      <c r="B2781" s="1054" t="s">
        <v>25390</v>
      </c>
      <c r="C2781" s="2741">
        <v>50000</v>
      </c>
      <c r="D2781" s="2741">
        <v>0</v>
      </c>
      <c r="E2781" s="2702">
        <f t="shared" si="43"/>
        <v>7521884.3499999987</v>
      </c>
    </row>
    <row r="2782" spans="1:5" ht="27.75" customHeight="1">
      <c r="A2782" s="1054" t="s">
        <v>25227</v>
      </c>
      <c r="B2782" s="1054" t="s">
        <v>25391</v>
      </c>
      <c r="C2782" s="2741">
        <v>0</v>
      </c>
      <c r="D2782" s="2741">
        <v>95000</v>
      </c>
      <c r="E2782" s="2702">
        <f t="shared" si="43"/>
        <v>7426884.3499999987</v>
      </c>
    </row>
    <row r="2783" spans="1:5" ht="27.75" customHeight="1">
      <c r="A2783" s="1054" t="s">
        <v>25227</v>
      </c>
      <c r="B2783" s="1054" t="s">
        <v>25392</v>
      </c>
      <c r="C2783" s="2741">
        <v>0</v>
      </c>
      <c r="D2783" s="2741">
        <v>21000</v>
      </c>
      <c r="E2783" s="2702">
        <f t="shared" si="43"/>
        <v>7405884.3499999987</v>
      </c>
    </row>
    <row r="2784" spans="1:5" ht="27.75" customHeight="1">
      <c r="A2784" s="1054" t="s">
        <v>25393</v>
      </c>
      <c r="B2784" s="1054" t="s">
        <v>25394</v>
      </c>
      <c r="C2784" s="2741">
        <v>25000</v>
      </c>
      <c r="D2784" s="2741">
        <v>0</v>
      </c>
      <c r="E2784" s="2702">
        <f t="shared" si="43"/>
        <v>7430884.3499999987</v>
      </c>
    </row>
    <row r="2785" spans="1:5" ht="27.75" customHeight="1">
      <c r="A2785" s="1054" t="s">
        <v>25395</v>
      </c>
      <c r="B2785" s="1054" t="s">
        <v>25396</v>
      </c>
      <c r="C2785" s="2741">
        <v>60000</v>
      </c>
      <c r="D2785" s="2741">
        <v>0</v>
      </c>
      <c r="E2785" s="2702">
        <f t="shared" si="43"/>
        <v>7490884.3499999987</v>
      </c>
    </row>
    <row r="2786" spans="1:5" s="921" customFormat="1" ht="27.75" customHeight="1">
      <c r="A2786" s="1055" t="s">
        <v>25397</v>
      </c>
      <c r="B2786" s="1055" t="s">
        <v>25398</v>
      </c>
      <c r="C2786" s="2739">
        <v>27000</v>
      </c>
      <c r="D2786" s="2740">
        <v>0</v>
      </c>
      <c r="E2786" s="2703">
        <f t="shared" si="43"/>
        <v>7517884.3499999987</v>
      </c>
    </row>
    <row r="2787" spans="1:5" ht="27.75" customHeight="1">
      <c r="A2787" s="1054" t="s">
        <v>25399</v>
      </c>
      <c r="B2787" s="1054" t="s">
        <v>8336</v>
      </c>
      <c r="C2787" s="2741">
        <v>0</v>
      </c>
      <c r="D2787" s="2741">
        <v>250</v>
      </c>
      <c r="E2787" s="2702">
        <f t="shared" si="43"/>
        <v>7517634.3499999987</v>
      </c>
    </row>
    <row r="2788" spans="1:5" ht="27.75" customHeight="1">
      <c r="A2788" s="1054" t="s">
        <v>25400</v>
      </c>
      <c r="B2788" s="1054" t="s">
        <v>25401</v>
      </c>
      <c r="C2788" s="2741">
        <v>0</v>
      </c>
      <c r="D2788" s="2741">
        <v>124</v>
      </c>
      <c r="E2788" s="2702">
        <f t="shared" si="43"/>
        <v>7517510.3499999987</v>
      </c>
    </row>
    <row r="2789" spans="1:5" ht="27.75" customHeight="1">
      <c r="A2789" s="1054" t="s">
        <v>25556</v>
      </c>
      <c r="B2789" s="1054" t="s">
        <v>25557</v>
      </c>
      <c r="C2789" s="2741">
        <v>50000</v>
      </c>
      <c r="D2789" s="2741">
        <v>0</v>
      </c>
      <c r="E2789" s="2702">
        <f t="shared" si="43"/>
        <v>7567510.3499999987</v>
      </c>
    </row>
    <row r="2790" spans="1:5" ht="27.75" customHeight="1">
      <c r="A2790" s="1054" t="s">
        <v>25558</v>
      </c>
      <c r="B2790" s="1054" t="s">
        <v>24748</v>
      </c>
      <c r="C2790" s="2741">
        <v>50000</v>
      </c>
      <c r="D2790" s="2741">
        <v>0</v>
      </c>
      <c r="E2790" s="2702">
        <f t="shared" si="43"/>
        <v>7617510.3499999987</v>
      </c>
    </row>
    <row r="2791" spans="1:5" ht="27.75" customHeight="1">
      <c r="A2791" s="1054" t="s">
        <v>25559</v>
      </c>
      <c r="B2791" s="1054" t="s">
        <v>25560</v>
      </c>
      <c r="C2791" s="2741">
        <v>50000</v>
      </c>
      <c r="D2791" s="2741">
        <v>0</v>
      </c>
      <c r="E2791" s="2702">
        <f t="shared" si="43"/>
        <v>7667510.3499999987</v>
      </c>
    </row>
    <row r="2792" spans="1:5" ht="27.75" customHeight="1">
      <c r="A2792" s="1054" t="s">
        <v>25561</v>
      </c>
      <c r="B2792" s="1054" t="s">
        <v>25562</v>
      </c>
      <c r="C2792" s="2741">
        <v>50000</v>
      </c>
      <c r="D2792" s="2741">
        <v>0</v>
      </c>
      <c r="E2792" s="2702">
        <f t="shared" si="43"/>
        <v>7717510.3499999987</v>
      </c>
    </row>
    <row r="2793" spans="1:5" ht="27.75" customHeight="1">
      <c r="A2793" s="1054" t="s">
        <v>25563</v>
      </c>
      <c r="B2793" s="1054" t="s">
        <v>25564</v>
      </c>
      <c r="C2793" s="2741">
        <v>1500</v>
      </c>
      <c r="D2793" s="2741">
        <v>0</v>
      </c>
      <c r="E2793" s="2702">
        <f t="shared" si="43"/>
        <v>7719010.3499999987</v>
      </c>
    </row>
    <row r="2794" spans="1:5" ht="27.75" customHeight="1">
      <c r="A2794" s="1054" t="s">
        <v>25565</v>
      </c>
      <c r="B2794" s="1054" t="s">
        <v>25566</v>
      </c>
      <c r="C2794" s="2741">
        <v>50000</v>
      </c>
      <c r="D2794" s="2741">
        <v>0</v>
      </c>
      <c r="E2794" s="2702">
        <f t="shared" si="43"/>
        <v>7769010.3499999987</v>
      </c>
    </row>
    <row r="2795" spans="1:5" ht="27.75" customHeight="1">
      <c r="A2795" s="1054" t="s">
        <v>25567</v>
      </c>
      <c r="B2795" s="1054" t="s">
        <v>25568</v>
      </c>
      <c r="C2795" s="2741">
        <v>50000</v>
      </c>
      <c r="D2795" s="2741">
        <v>0</v>
      </c>
      <c r="E2795" s="2702">
        <f t="shared" si="43"/>
        <v>7819010.3499999987</v>
      </c>
    </row>
    <row r="2796" spans="1:5" ht="27.75" customHeight="1">
      <c r="A2796" s="1054" t="s">
        <v>25569</v>
      </c>
      <c r="B2796" s="1054" t="s">
        <v>25570</v>
      </c>
      <c r="C2796" s="2741">
        <v>50000</v>
      </c>
      <c r="D2796" s="2741">
        <v>0</v>
      </c>
      <c r="E2796" s="2702">
        <f t="shared" si="43"/>
        <v>7869010.3499999987</v>
      </c>
    </row>
    <row r="2797" spans="1:5" ht="27.75" customHeight="1">
      <c r="A2797" s="1054" t="s">
        <v>25571</v>
      </c>
      <c r="B2797" s="1054" t="s">
        <v>25572</v>
      </c>
      <c r="C2797" s="2741">
        <v>50000</v>
      </c>
      <c r="D2797" s="2741">
        <v>0</v>
      </c>
      <c r="E2797" s="2702">
        <f t="shared" si="43"/>
        <v>7919010.3499999987</v>
      </c>
    </row>
    <row r="2798" spans="1:5" ht="27.75" customHeight="1">
      <c r="A2798" s="1054" t="s">
        <v>25573</v>
      </c>
      <c r="B2798" s="1054" t="s">
        <v>25574</v>
      </c>
      <c r="C2798" s="2741">
        <v>60000</v>
      </c>
      <c r="D2798" s="2741">
        <v>0</v>
      </c>
      <c r="E2798" s="2702">
        <f t="shared" si="43"/>
        <v>7979010.3499999987</v>
      </c>
    </row>
    <row r="2799" spans="1:5" ht="27.75" customHeight="1">
      <c r="A2799" s="1054" t="s">
        <v>25575</v>
      </c>
      <c r="B2799" s="1054" t="s">
        <v>25576</v>
      </c>
      <c r="C2799" s="2741">
        <v>0</v>
      </c>
      <c r="D2799" s="2741">
        <v>21000</v>
      </c>
      <c r="E2799" s="2702">
        <f t="shared" si="43"/>
        <v>7958010.3499999987</v>
      </c>
    </row>
    <row r="2800" spans="1:5" ht="27.75" customHeight="1">
      <c r="A2800" s="1054" t="s">
        <v>25483</v>
      </c>
      <c r="B2800" s="1054" t="s">
        <v>25577</v>
      </c>
      <c r="C2800" s="2741">
        <v>0</v>
      </c>
      <c r="D2800" s="2741">
        <v>4420476</v>
      </c>
      <c r="E2800" s="2702">
        <f t="shared" si="43"/>
        <v>3537534.3499999987</v>
      </c>
    </row>
    <row r="2801" spans="1:5" ht="27.75" customHeight="1">
      <c r="A2801" s="1054" t="s">
        <v>25578</v>
      </c>
      <c r="B2801" s="1054" t="s">
        <v>8336</v>
      </c>
      <c r="C2801" s="2741">
        <v>0</v>
      </c>
      <c r="D2801" s="2741">
        <v>450</v>
      </c>
      <c r="E2801" s="2702">
        <f t="shared" si="43"/>
        <v>3537084.3499999987</v>
      </c>
    </row>
    <row r="2802" spans="1:5" s="921" customFormat="1" ht="27.75" customHeight="1">
      <c r="A2802" s="1055" t="s">
        <v>25579</v>
      </c>
      <c r="B2802" s="1055" t="s">
        <v>25580</v>
      </c>
      <c r="C2802" s="2739">
        <v>35000</v>
      </c>
      <c r="D2802" s="2740">
        <v>0</v>
      </c>
      <c r="E2802" s="2703">
        <f t="shared" si="43"/>
        <v>3572084.3499999987</v>
      </c>
    </row>
    <row r="2803" spans="1:5" ht="27.75" customHeight="1">
      <c r="A2803" s="1054" t="s">
        <v>25581</v>
      </c>
      <c r="B2803" s="1054" t="s">
        <v>8478</v>
      </c>
      <c r="C2803" s="2741">
        <v>0</v>
      </c>
      <c r="D2803" s="2741">
        <v>4899.28</v>
      </c>
      <c r="E2803" s="2702">
        <f t="shared" si="43"/>
        <v>3567185.0699999989</v>
      </c>
    </row>
    <row r="2804" spans="1:5" ht="27.75" customHeight="1">
      <c r="A2804" s="1054" t="s">
        <v>25582</v>
      </c>
      <c r="B2804" s="1054" t="s">
        <v>25583</v>
      </c>
      <c r="C2804" s="2741">
        <v>50000</v>
      </c>
      <c r="D2804" s="2741">
        <v>0</v>
      </c>
      <c r="E2804" s="2702">
        <f t="shared" si="43"/>
        <v>3617185.0699999989</v>
      </c>
    </row>
    <row r="2805" spans="1:5" ht="27.75" customHeight="1">
      <c r="A2805" s="1054" t="s">
        <v>25584</v>
      </c>
      <c r="B2805" s="1054" t="s">
        <v>25585</v>
      </c>
      <c r="C2805" s="2741">
        <v>60000</v>
      </c>
      <c r="D2805" s="2741">
        <v>0</v>
      </c>
      <c r="E2805" s="2702">
        <f t="shared" si="43"/>
        <v>3677185.0699999989</v>
      </c>
    </row>
    <row r="2806" spans="1:5" ht="27.75" customHeight="1">
      <c r="A2806" s="1054" t="s">
        <v>25586</v>
      </c>
      <c r="B2806" s="1054" t="s">
        <v>25587</v>
      </c>
      <c r="C2806" s="2741">
        <v>100000</v>
      </c>
      <c r="D2806" s="2741">
        <v>0</v>
      </c>
      <c r="E2806" s="2702">
        <f t="shared" si="43"/>
        <v>3777185.0699999989</v>
      </c>
    </row>
    <row r="2807" spans="1:5" ht="27.75" customHeight="1">
      <c r="A2807" s="1054" t="s">
        <v>25588</v>
      </c>
      <c r="B2807" s="1054" t="s">
        <v>25589</v>
      </c>
      <c r="C2807" s="2741">
        <v>100000</v>
      </c>
      <c r="D2807" s="2741">
        <v>0</v>
      </c>
      <c r="E2807" s="2702">
        <f t="shared" si="43"/>
        <v>3877185.0699999989</v>
      </c>
    </row>
    <row r="2808" spans="1:5" ht="27.75" customHeight="1">
      <c r="A2808" s="1054" t="s">
        <v>25590</v>
      </c>
      <c r="B2808" s="1054" t="s">
        <v>25591</v>
      </c>
      <c r="C2808" s="2741">
        <v>50000</v>
      </c>
      <c r="D2808" s="2741">
        <v>0</v>
      </c>
      <c r="E2808" s="2702">
        <f t="shared" si="43"/>
        <v>3927185.0699999989</v>
      </c>
    </row>
    <row r="2809" spans="1:5" s="921" customFormat="1" ht="27.75" customHeight="1">
      <c r="A2809" s="1055" t="s">
        <v>25592</v>
      </c>
      <c r="B2809" s="1055" t="s">
        <v>25593</v>
      </c>
      <c r="C2809" s="2739">
        <v>70000</v>
      </c>
      <c r="D2809" s="2740">
        <v>0</v>
      </c>
      <c r="E2809" s="2703">
        <f t="shared" si="43"/>
        <v>3997185.0699999989</v>
      </c>
    </row>
    <row r="2810" spans="1:5" s="921" customFormat="1" ht="27.75" customHeight="1">
      <c r="A2810" s="1055" t="s">
        <v>25594</v>
      </c>
      <c r="B2810" s="1055" t="s">
        <v>25595</v>
      </c>
      <c r="C2810" s="2739">
        <v>70000</v>
      </c>
      <c r="D2810" s="2740">
        <v>0</v>
      </c>
      <c r="E2810" s="2703">
        <f t="shared" si="43"/>
        <v>4067185.0699999989</v>
      </c>
    </row>
    <row r="2811" spans="1:5" ht="27.75" customHeight="1">
      <c r="A2811" s="1054" t="s">
        <v>25596</v>
      </c>
      <c r="B2811" s="1054" t="s">
        <v>8336</v>
      </c>
      <c r="C2811" s="2741">
        <v>0</v>
      </c>
      <c r="D2811" s="2741">
        <v>400</v>
      </c>
      <c r="E2811" s="2702">
        <f t="shared" si="43"/>
        <v>4066785.0699999989</v>
      </c>
    </row>
    <row r="2812" spans="1:5" s="921" customFormat="1" ht="27.75" customHeight="1">
      <c r="A2812" s="1055" t="s">
        <v>25665</v>
      </c>
      <c r="B2812" s="1055" t="s">
        <v>25666</v>
      </c>
      <c r="C2812" s="2739">
        <v>35000</v>
      </c>
      <c r="D2812" s="2740">
        <v>0</v>
      </c>
      <c r="E2812" s="2703">
        <f t="shared" si="43"/>
        <v>4101785.0699999989</v>
      </c>
    </row>
    <row r="2813" spans="1:5" ht="27.75" customHeight="1">
      <c r="A2813" s="1054" t="s">
        <v>25667</v>
      </c>
      <c r="B2813" s="1054" t="s">
        <v>25668</v>
      </c>
      <c r="C2813" s="2741">
        <v>150000</v>
      </c>
      <c r="D2813" s="2741">
        <v>0</v>
      </c>
      <c r="E2813" s="2702">
        <f t="shared" si="43"/>
        <v>4251785.0699999984</v>
      </c>
    </row>
    <row r="2814" spans="1:5" ht="27.75" customHeight="1">
      <c r="A2814" s="1054" t="s">
        <v>25669</v>
      </c>
      <c r="B2814" s="1054" t="s">
        <v>25690</v>
      </c>
      <c r="C2814" s="2741">
        <v>40000</v>
      </c>
      <c r="D2814" s="2741">
        <v>0</v>
      </c>
      <c r="E2814" s="2702">
        <f t="shared" si="43"/>
        <v>4291785.0699999984</v>
      </c>
    </row>
    <row r="2815" spans="1:5" ht="27.75" customHeight="1">
      <c r="A2815" s="1054" t="s">
        <v>25670</v>
      </c>
      <c r="B2815" s="1054" t="s">
        <v>25671</v>
      </c>
      <c r="C2815" s="2741">
        <v>25000</v>
      </c>
      <c r="D2815" s="2741">
        <v>0</v>
      </c>
      <c r="E2815" s="2702">
        <f t="shared" si="43"/>
        <v>4316785.0699999984</v>
      </c>
    </row>
    <row r="2816" spans="1:5" ht="27.75" customHeight="1">
      <c r="A2816" s="1054" t="s">
        <v>25672</v>
      </c>
      <c r="B2816" s="1054" t="s">
        <v>25673</v>
      </c>
      <c r="C2816" s="2741">
        <v>50000</v>
      </c>
      <c r="D2816" s="2741">
        <v>0</v>
      </c>
      <c r="E2816" s="2702">
        <f t="shared" si="43"/>
        <v>4366785.0699999984</v>
      </c>
    </row>
    <row r="2817" spans="1:5" ht="27.75" customHeight="1">
      <c r="A2817" s="1054" t="s">
        <v>25674</v>
      </c>
      <c r="B2817" s="1054" t="s">
        <v>25675</v>
      </c>
      <c r="C2817" s="2741">
        <v>50000</v>
      </c>
      <c r="D2817" s="2741">
        <v>0</v>
      </c>
      <c r="E2817" s="2702">
        <f t="shared" si="43"/>
        <v>4416785.0699999984</v>
      </c>
    </row>
    <row r="2818" spans="1:5" ht="27.75" customHeight="1">
      <c r="A2818" s="1054" t="s">
        <v>25760</v>
      </c>
      <c r="B2818" s="1054" t="s">
        <v>25761</v>
      </c>
      <c r="C2818" s="2741">
        <v>25000</v>
      </c>
      <c r="D2818" s="2741">
        <v>0</v>
      </c>
      <c r="E2818" s="2702">
        <f t="shared" si="43"/>
        <v>4441785.0699999984</v>
      </c>
    </row>
    <row r="2819" spans="1:5" ht="27.75" customHeight="1">
      <c r="A2819" s="1054" t="s">
        <v>25762</v>
      </c>
      <c r="B2819" s="1054" t="s">
        <v>25763</v>
      </c>
      <c r="C2819" s="2741">
        <v>50000</v>
      </c>
      <c r="D2819" s="2741">
        <v>0</v>
      </c>
      <c r="E2819" s="2702">
        <f t="shared" si="43"/>
        <v>4491785.0699999984</v>
      </c>
    </row>
    <row r="2820" spans="1:5" ht="27.75" customHeight="1">
      <c r="A2820" s="1054" t="s">
        <v>25764</v>
      </c>
      <c r="B2820" s="1054" t="s">
        <v>8336</v>
      </c>
      <c r="C2820" s="2741">
        <v>0</v>
      </c>
      <c r="D2820" s="2741">
        <v>300</v>
      </c>
      <c r="E2820" s="2702">
        <f t="shared" si="43"/>
        <v>4491485.0699999984</v>
      </c>
    </row>
    <row r="2821" spans="1:5" ht="27.75" customHeight="1">
      <c r="A2821" s="1054" t="s">
        <v>25765</v>
      </c>
      <c r="B2821" s="1054" t="s">
        <v>25766</v>
      </c>
      <c r="C2821" s="2741">
        <v>50000.01</v>
      </c>
      <c r="D2821" s="2741">
        <v>0</v>
      </c>
      <c r="E2821" s="2702">
        <f t="shared" ref="E2821:E2884" si="44">E2820-D2821+C2821</f>
        <v>4541485.0799999982</v>
      </c>
    </row>
    <row r="2822" spans="1:5" ht="27.75" customHeight="1">
      <c r="A2822" s="1054" t="s">
        <v>25767</v>
      </c>
      <c r="B2822" s="1054" t="s">
        <v>25768</v>
      </c>
      <c r="C2822" s="2741">
        <v>50000</v>
      </c>
      <c r="D2822" s="2741">
        <v>0</v>
      </c>
      <c r="E2822" s="2702">
        <f t="shared" si="44"/>
        <v>4591485.0799999982</v>
      </c>
    </row>
    <row r="2823" spans="1:5" ht="27.75" customHeight="1">
      <c r="A2823" s="1054" t="s">
        <v>25769</v>
      </c>
      <c r="B2823" s="1054" t="s">
        <v>25149</v>
      </c>
      <c r="C2823" s="2741">
        <v>50000</v>
      </c>
      <c r="D2823" s="2741">
        <v>0</v>
      </c>
      <c r="E2823" s="2702">
        <f t="shared" si="44"/>
        <v>4641485.0799999982</v>
      </c>
    </row>
    <row r="2824" spans="1:5" ht="27.75" customHeight="1">
      <c r="A2824" s="1054" t="s">
        <v>25770</v>
      </c>
      <c r="B2824" s="1054" t="s">
        <v>25771</v>
      </c>
      <c r="C2824" s="2741">
        <v>60000</v>
      </c>
      <c r="D2824" s="2741">
        <v>0</v>
      </c>
      <c r="E2824" s="2702">
        <f t="shared" si="44"/>
        <v>4701485.0799999982</v>
      </c>
    </row>
    <row r="2825" spans="1:5" ht="27.75" customHeight="1">
      <c r="A2825" s="1054" t="s">
        <v>25772</v>
      </c>
      <c r="B2825" s="1054" t="s">
        <v>25773</v>
      </c>
      <c r="C2825" s="2741">
        <v>60000</v>
      </c>
      <c r="D2825" s="2741">
        <v>0</v>
      </c>
      <c r="E2825" s="2702">
        <f t="shared" si="44"/>
        <v>4761485.0799999982</v>
      </c>
    </row>
    <row r="2826" spans="1:5" ht="27.75" customHeight="1">
      <c r="A2826" s="1054" t="s">
        <v>25774</v>
      </c>
      <c r="B2826" s="1054" t="s">
        <v>25557</v>
      </c>
      <c r="C2826" s="2741">
        <v>50000</v>
      </c>
      <c r="D2826" s="2741">
        <v>0</v>
      </c>
      <c r="E2826" s="2702">
        <f t="shared" si="44"/>
        <v>4811485.0799999982</v>
      </c>
    </row>
    <row r="2827" spans="1:5" ht="27.75" customHeight="1">
      <c r="A2827" s="1054" t="s">
        <v>25775</v>
      </c>
      <c r="B2827" s="1054" t="s">
        <v>25776</v>
      </c>
      <c r="C2827" s="2741">
        <v>25000</v>
      </c>
      <c r="D2827" s="2741">
        <v>0</v>
      </c>
      <c r="E2827" s="2702">
        <f t="shared" si="44"/>
        <v>4836485.0799999982</v>
      </c>
    </row>
    <row r="2828" spans="1:5" ht="27.75" customHeight="1">
      <c r="A2828" s="1054" t="s">
        <v>25777</v>
      </c>
      <c r="B2828" s="1054" t="s">
        <v>25778</v>
      </c>
      <c r="C2828" s="2741">
        <v>124500</v>
      </c>
      <c r="D2828" s="2741">
        <v>0</v>
      </c>
      <c r="E2828" s="2702">
        <f t="shared" si="44"/>
        <v>4960985.0799999982</v>
      </c>
    </row>
    <row r="2829" spans="1:5" ht="27.75" customHeight="1">
      <c r="A2829" s="1054" t="s">
        <v>25779</v>
      </c>
      <c r="B2829" s="1054" t="s">
        <v>25780</v>
      </c>
      <c r="C2829" s="2741">
        <v>25000</v>
      </c>
      <c r="D2829" s="2741">
        <v>0</v>
      </c>
      <c r="E2829" s="2702">
        <f t="shared" si="44"/>
        <v>4985985.0799999982</v>
      </c>
    </row>
    <row r="2830" spans="1:5" ht="27.75" customHeight="1">
      <c r="A2830" s="1054" t="s">
        <v>25781</v>
      </c>
      <c r="B2830" s="1054" t="s">
        <v>25782</v>
      </c>
      <c r="C2830" s="2741">
        <v>50000</v>
      </c>
      <c r="D2830" s="2741">
        <v>0</v>
      </c>
      <c r="E2830" s="2702">
        <f t="shared" si="44"/>
        <v>5035985.0799999982</v>
      </c>
    </row>
    <row r="2831" spans="1:5" ht="27.75" customHeight="1">
      <c r="A2831" s="1054" t="s">
        <v>25783</v>
      </c>
      <c r="B2831" s="1054" t="s">
        <v>25793</v>
      </c>
      <c r="C2831" s="2741">
        <v>10000</v>
      </c>
      <c r="D2831" s="2741">
        <v>0</v>
      </c>
      <c r="E2831" s="2702">
        <f t="shared" si="44"/>
        <v>5045985.0799999982</v>
      </c>
    </row>
    <row r="2832" spans="1:5" ht="27.75" customHeight="1">
      <c r="A2832" s="1054" t="s">
        <v>25784</v>
      </c>
      <c r="B2832" s="1054" t="s">
        <v>25785</v>
      </c>
      <c r="C2832" s="2741">
        <v>50000</v>
      </c>
      <c r="D2832" s="2741">
        <v>0</v>
      </c>
      <c r="E2832" s="2702">
        <f t="shared" si="44"/>
        <v>5095985.0799999982</v>
      </c>
    </row>
    <row r="2833" spans="1:5" ht="27.75" customHeight="1">
      <c r="A2833" s="1054" t="s">
        <v>25786</v>
      </c>
      <c r="B2833" s="1054" t="s">
        <v>25787</v>
      </c>
      <c r="C2833" s="2741">
        <v>18000</v>
      </c>
      <c r="D2833" s="2741">
        <v>0</v>
      </c>
      <c r="E2833" s="2702">
        <f t="shared" si="44"/>
        <v>5113985.0799999982</v>
      </c>
    </row>
    <row r="2834" spans="1:5" ht="27.75" customHeight="1">
      <c r="A2834" s="1054" t="s">
        <v>25788</v>
      </c>
      <c r="B2834" s="1054" t="s">
        <v>25789</v>
      </c>
      <c r="C2834" s="2741">
        <v>60000</v>
      </c>
      <c r="D2834" s="2741">
        <v>0</v>
      </c>
      <c r="E2834" s="2702">
        <f t="shared" si="44"/>
        <v>5173985.0799999982</v>
      </c>
    </row>
    <row r="2835" spans="1:5" ht="27.75" customHeight="1">
      <c r="A2835" s="1054" t="s">
        <v>25790</v>
      </c>
      <c r="B2835" s="1054" t="s">
        <v>25791</v>
      </c>
      <c r="C2835" s="2741">
        <v>50000</v>
      </c>
      <c r="D2835" s="2741">
        <v>0</v>
      </c>
      <c r="E2835" s="2702">
        <f t="shared" si="44"/>
        <v>5223985.0799999982</v>
      </c>
    </row>
    <row r="2836" spans="1:5" ht="27.75" customHeight="1">
      <c r="A2836" s="1054" t="s">
        <v>25792</v>
      </c>
      <c r="B2836" s="1054" t="s">
        <v>8336</v>
      </c>
      <c r="C2836" s="2741">
        <v>0</v>
      </c>
      <c r="D2836" s="2741">
        <v>700</v>
      </c>
      <c r="E2836" s="2702">
        <f t="shared" si="44"/>
        <v>5223285.0799999982</v>
      </c>
    </row>
    <row r="2837" spans="1:5" ht="27.75" customHeight="1">
      <c r="A2837" s="1054" t="s">
        <v>25833</v>
      </c>
      <c r="B2837" s="1054" t="s">
        <v>24441</v>
      </c>
      <c r="C2837" s="2741">
        <v>50000</v>
      </c>
      <c r="D2837" s="2741">
        <v>0</v>
      </c>
      <c r="E2837" s="2702">
        <f t="shared" si="44"/>
        <v>5273285.0799999982</v>
      </c>
    </row>
    <row r="2838" spans="1:5" ht="27.75" customHeight="1">
      <c r="A2838" s="1054" t="s">
        <v>25834</v>
      </c>
      <c r="B2838" s="1054" t="s">
        <v>25835</v>
      </c>
      <c r="C2838" s="2741">
        <v>50000</v>
      </c>
      <c r="D2838" s="2741">
        <v>0</v>
      </c>
      <c r="E2838" s="2702">
        <f t="shared" si="44"/>
        <v>5323285.0799999982</v>
      </c>
    </row>
    <row r="2839" spans="1:5" ht="27.75" customHeight="1">
      <c r="A2839" s="1054" t="s">
        <v>25836</v>
      </c>
      <c r="B2839" s="1054" t="s">
        <v>25837</v>
      </c>
      <c r="C2839" s="2741">
        <v>5000</v>
      </c>
      <c r="D2839" s="2741">
        <v>0</v>
      </c>
      <c r="E2839" s="2702">
        <f t="shared" si="44"/>
        <v>5328285.0799999982</v>
      </c>
    </row>
    <row r="2840" spans="1:5" ht="27.75" customHeight="1">
      <c r="A2840" s="1054" t="s">
        <v>25838</v>
      </c>
      <c r="B2840" s="1054" t="s">
        <v>25839</v>
      </c>
      <c r="C2840" s="2741">
        <v>25000</v>
      </c>
      <c r="D2840" s="2741">
        <v>0</v>
      </c>
      <c r="E2840" s="2702">
        <f t="shared" si="44"/>
        <v>5353285.0799999982</v>
      </c>
    </row>
    <row r="2841" spans="1:5" s="921" customFormat="1" ht="27.75" customHeight="1">
      <c r="A2841" s="1055" t="s">
        <v>25840</v>
      </c>
      <c r="B2841" s="1055" t="s">
        <v>24500</v>
      </c>
      <c r="C2841" s="2740">
        <v>53000</v>
      </c>
      <c r="D2841" s="2740">
        <v>0</v>
      </c>
      <c r="E2841" s="2703">
        <f t="shared" si="44"/>
        <v>5406285.0799999982</v>
      </c>
    </row>
    <row r="2842" spans="1:5" ht="27.75" customHeight="1">
      <c r="A2842" s="1054" t="s">
        <v>25841</v>
      </c>
      <c r="B2842" s="1054" t="s">
        <v>25842</v>
      </c>
      <c r="C2842" s="2741">
        <v>25000</v>
      </c>
      <c r="D2842" s="2741">
        <v>0</v>
      </c>
      <c r="E2842" s="2702">
        <f t="shared" si="44"/>
        <v>5431285.0799999982</v>
      </c>
    </row>
    <row r="2843" spans="1:5" ht="27.75" customHeight="1">
      <c r="A2843" s="1054" t="s">
        <v>25843</v>
      </c>
      <c r="B2843" s="1054" t="s">
        <v>25844</v>
      </c>
      <c r="C2843" s="2741">
        <v>50000</v>
      </c>
      <c r="D2843" s="2741">
        <v>0</v>
      </c>
      <c r="E2843" s="2702">
        <f t="shared" si="44"/>
        <v>5481285.0799999982</v>
      </c>
    </row>
    <row r="2844" spans="1:5" ht="27.75" customHeight="1">
      <c r="A2844" s="1054" t="s">
        <v>25845</v>
      </c>
      <c r="B2844" s="1054" t="s">
        <v>25846</v>
      </c>
      <c r="C2844" s="2741">
        <v>50000</v>
      </c>
      <c r="D2844" s="2741">
        <v>0</v>
      </c>
      <c r="E2844" s="2702">
        <f t="shared" si="44"/>
        <v>5531285.0799999982</v>
      </c>
    </row>
    <row r="2845" spans="1:5" ht="27.75" customHeight="1">
      <c r="A2845" s="1054" t="s">
        <v>25847</v>
      </c>
      <c r="B2845" s="1054" t="s">
        <v>25848</v>
      </c>
      <c r="C2845" s="2741">
        <v>50000</v>
      </c>
      <c r="D2845" s="2741">
        <v>0</v>
      </c>
      <c r="E2845" s="2702">
        <f t="shared" si="44"/>
        <v>5581285.0799999982</v>
      </c>
    </row>
    <row r="2846" spans="1:5" ht="27.75" customHeight="1">
      <c r="A2846" s="1054" t="s">
        <v>25849</v>
      </c>
      <c r="B2846" s="1054" t="s">
        <v>8336</v>
      </c>
      <c r="C2846" s="2741">
        <v>0</v>
      </c>
      <c r="D2846" s="2741">
        <v>350</v>
      </c>
      <c r="E2846" s="2702">
        <f t="shared" si="44"/>
        <v>5580935.0799999982</v>
      </c>
    </row>
    <row r="2847" spans="1:5" ht="27.75" customHeight="1">
      <c r="A2847" s="1054" t="s">
        <v>25850</v>
      </c>
      <c r="B2847" s="1054" t="s">
        <v>25894</v>
      </c>
      <c r="C2847" s="2741">
        <v>0</v>
      </c>
      <c r="D2847" s="2741">
        <v>21000</v>
      </c>
      <c r="E2847" s="2702">
        <f t="shared" si="44"/>
        <v>5559935.0799999982</v>
      </c>
    </row>
    <row r="2848" spans="1:5" ht="27.75" customHeight="1">
      <c r="A2848" s="1054" t="s">
        <v>25850</v>
      </c>
      <c r="B2848" s="1054" t="s">
        <v>25895</v>
      </c>
      <c r="C2848" s="2741">
        <v>0</v>
      </c>
      <c r="D2848" s="2741">
        <v>21000</v>
      </c>
      <c r="E2848" s="2702">
        <f t="shared" si="44"/>
        <v>5538935.0799999982</v>
      </c>
    </row>
    <row r="2849" spans="1:5" ht="27.75" customHeight="1">
      <c r="A2849" s="1054" t="s">
        <v>25850</v>
      </c>
      <c r="B2849" s="1054" t="s">
        <v>25896</v>
      </c>
      <c r="C2849" s="2741">
        <v>0</v>
      </c>
      <c r="D2849" s="2741">
        <v>730422</v>
      </c>
      <c r="E2849" s="2702">
        <f t="shared" si="44"/>
        <v>4808513.0799999982</v>
      </c>
    </row>
    <row r="2850" spans="1:5" ht="27.75" customHeight="1">
      <c r="A2850" s="1054" t="s">
        <v>25850</v>
      </c>
      <c r="B2850" s="1054" t="s">
        <v>25897</v>
      </c>
      <c r="C2850" s="2741">
        <v>0</v>
      </c>
      <c r="D2850" s="2741">
        <v>99400</v>
      </c>
      <c r="E2850" s="2702">
        <f t="shared" si="44"/>
        <v>4709113.0799999982</v>
      </c>
    </row>
    <row r="2851" spans="1:5" ht="27.75" customHeight="1">
      <c r="A2851" s="1054" t="s">
        <v>25850</v>
      </c>
      <c r="B2851" s="1054" t="s">
        <v>25898</v>
      </c>
      <c r="C2851" s="2741">
        <v>0</v>
      </c>
      <c r="D2851" s="2741">
        <v>21000</v>
      </c>
      <c r="E2851" s="2702">
        <f t="shared" si="44"/>
        <v>4688113.0799999982</v>
      </c>
    </row>
    <row r="2852" spans="1:5" ht="27.75" customHeight="1">
      <c r="A2852" s="1054" t="s">
        <v>25850</v>
      </c>
      <c r="B2852" s="1054" t="s">
        <v>25899</v>
      </c>
      <c r="C2852" s="2741">
        <v>0</v>
      </c>
      <c r="D2852" s="2741">
        <v>21000</v>
      </c>
      <c r="E2852" s="2702">
        <f t="shared" si="44"/>
        <v>4667113.0799999982</v>
      </c>
    </row>
    <row r="2853" spans="1:5" ht="27.75" customHeight="1">
      <c r="A2853" s="1054" t="s">
        <v>25850</v>
      </c>
      <c r="B2853" s="1054" t="s">
        <v>25900</v>
      </c>
      <c r="C2853" s="2741">
        <v>0</v>
      </c>
      <c r="D2853" s="2741">
        <v>21000</v>
      </c>
      <c r="E2853" s="2702">
        <f t="shared" si="44"/>
        <v>4646113.0799999982</v>
      </c>
    </row>
    <row r="2854" spans="1:5" ht="27.75" customHeight="1">
      <c r="A2854" s="1054" t="s">
        <v>25850</v>
      </c>
      <c r="B2854" s="1054" t="s">
        <v>25901</v>
      </c>
      <c r="C2854" s="2741">
        <v>0</v>
      </c>
      <c r="D2854" s="2741">
        <v>21000</v>
      </c>
      <c r="E2854" s="2702">
        <f t="shared" si="44"/>
        <v>4625113.0799999982</v>
      </c>
    </row>
    <row r="2855" spans="1:5" ht="27.75" customHeight="1">
      <c r="A2855" s="1054" t="s">
        <v>25850</v>
      </c>
      <c r="B2855" s="1054" t="s">
        <v>25902</v>
      </c>
      <c r="C2855" s="2741">
        <v>0</v>
      </c>
      <c r="D2855" s="2741">
        <v>1657818</v>
      </c>
      <c r="E2855" s="2702">
        <f t="shared" si="44"/>
        <v>2967295.0799999982</v>
      </c>
    </row>
    <row r="2856" spans="1:5" ht="27.75" customHeight="1">
      <c r="A2856" s="1054" t="s">
        <v>25903</v>
      </c>
      <c r="B2856" s="1054" t="s">
        <v>25904</v>
      </c>
      <c r="C2856" s="2741">
        <v>0</v>
      </c>
      <c r="D2856" s="2741">
        <v>188</v>
      </c>
      <c r="E2856" s="2702">
        <f t="shared" si="44"/>
        <v>2967107.0799999982</v>
      </c>
    </row>
    <row r="2857" spans="1:5" ht="27.75" customHeight="1">
      <c r="A2857" s="1054" t="s">
        <v>25905</v>
      </c>
      <c r="B2857" s="1054" t="s">
        <v>25906</v>
      </c>
      <c r="C2857" s="2741">
        <v>100000</v>
      </c>
      <c r="D2857" s="2741">
        <v>0</v>
      </c>
      <c r="E2857" s="2702">
        <f t="shared" si="44"/>
        <v>3067107.0799999982</v>
      </c>
    </row>
    <row r="2858" spans="1:5" ht="27.75" customHeight="1">
      <c r="A2858" s="1054" t="s">
        <v>25907</v>
      </c>
      <c r="B2858" s="1054" t="s">
        <v>25908</v>
      </c>
      <c r="C2858" s="2741">
        <v>150000</v>
      </c>
      <c r="D2858" s="2741">
        <v>0</v>
      </c>
      <c r="E2858" s="2702">
        <f t="shared" si="44"/>
        <v>3217107.0799999982</v>
      </c>
    </row>
    <row r="2859" spans="1:5" ht="27.75" customHeight="1">
      <c r="A2859" s="1054" t="s">
        <v>25909</v>
      </c>
      <c r="B2859" s="1054" t="s">
        <v>25910</v>
      </c>
      <c r="C2859" s="2741">
        <v>50000</v>
      </c>
      <c r="D2859" s="2741">
        <v>0</v>
      </c>
      <c r="E2859" s="2702">
        <f t="shared" si="44"/>
        <v>3267107.0799999982</v>
      </c>
    </row>
    <row r="2860" spans="1:5" ht="27.75" customHeight="1">
      <c r="A2860" s="1054" t="s">
        <v>25911</v>
      </c>
      <c r="B2860" s="1054" t="s">
        <v>25912</v>
      </c>
      <c r="C2860" s="2741">
        <v>50000</v>
      </c>
      <c r="D2860" s="2741">
        <v>0</v>
      </c>
      <c r="E2860" s="2702">
        <f t="shared" si="44"/>
        <v>3317107.0799999982</v>
      </c>
    </row>
    <row r="2861" spans="1:5" ht="27.75" customHeight="1">
      <c r="A2861" s="1054" t="s">
        <v>25913</v>
      </c>
      <c r="B2861" s="1054" t="s">
        <v>25914</v>
      </c>
      <c r="C2861" s="2741">
        <v>60000</v>
      </c>
      <c r="D2861" s="2741">
        <v>0</v>
      </c>
      <c r="E2861" s="2702">
        <f t="shared" si="44"/>
        <v>3377107.0799999982</v>
      </c>
    </row>
    <row r="2862" spans="1:5" ht="27.75" customHeight="1">
      <c r="A2862" s="1054" t="s">
        <v>25915</v>
      </c>
      <c r="B2862" s="1054" t="s">
        <v>25916</v>
      </c>
      <c r="C2862" s="2741">
        <v>50000</v>
      </c>
      <c r="D2862" s="2741">
        <v>0</v>
      </c>
      <c r="E2862" s="2702">
        <f t="shared" si="44"/>
        <v>3427107.0799999982</v>
      </c>
    </row>
    <row r="2863" spans="1:5" ht="27.75" customHeight="1">
      <c r="A2863" s="1054" t="s">
        <v>25917</v>
      </c>
      <c r="B2863" s="1054" t="s">
        <v>25918</v>
      </c>
      <c r="C2863" s="2741">
        <v>60000</v>
      </c>
      <c r="D2863" s="2741">
        <v>0</v>
      </c>
      <c r="E2863" s="2702">
        <f t="shared" si="44"/>
        <v>3487107.0799999982</v>
      </c>
    </row>
    <row r="2864" spans="1:5" ht="27.75" customHeight="1">
      <c r="A2864" s="1054" t="s">
        <v>25919</v>
      </c>
      <c r="B2864" s="1054" t="s">
        <v>25920</v>
      </c>
      <c r="C2864" s="2741">
        <v>150000</v>
      </c>
      <c r="D2864" s="2741">
        <v>0</v>
      </c>
      <c r="E2864" s="2702">
        <f t="shared" si="44"/>
        <v>3637107.0799999982</v>
      </c>
    </row>
    <row r="2865" spans="1:5" ht="27.75" customHeight="1">
      <c r="A2865" s="1054" t="s">
        <v>25879</v>
      </c>
      <c r="B2865" s="1054" t="s">
        <v>25921</v>
      </c>
      <c r="C2865" s="2741">
        <v>0</v>
      </c>
      <c r="D2865" s="2741">
        <v>1152828</v>
      </c>
      <c r="E2865" s="2702">
        <f t="shared" si="44"/>
        <v>2484279.0799999982</v>
      </c>
    </row>
    <row r="2866" spans="1:5" ht="27.75" customHeight="1">
      <c r="A2866" s="1054" t="s">
        <v>25922</v>
      </c>
      <c r="B2866" s="1054" t="s">
        <v>25923</v>
      </c>
      <c r="C2866" s="2741">
        <v>65000</v>
      </c>
      <c r="D2866" s="2741">
        <v>0</v>
      </c>
      <c r="E2866" s="2702">
        <f t="shared" si="44"/>
        <v>2549279.0799999982</v>
      </c>
    </row>
    <row r="2867" spans="1:5" ht="27.75" customHeight="1">
      <c r="A2867" s="1054" t="s">
        <v>25928</v>
      </c>
      <c r="B2867" s="1054" t="s">
        <v>25929</v>
      </c>
      <c r="C2867" s="2741">
        <v>80000</v>
      </c>
      <c r="D2867" s="2741">
        <v>0</v>
      </c>
      <c r="E2867" s="2702">
        <f t="shared" si="44"/>
        <v>2629279.0799999982</v>
      </c>
    </row>
    <row r="2868" spans="1:5" ht="27.75" customHeight="1">
      <c r="A2868" s="1054" t="s">
        <v>25930</v>
      </c>
      <c r="B2868" s="1054" t="s">
        <v>25931</v>
      </c>
      <c r="C2868" s="2741">
        <v>25000</v>
      </c>
      <c r="D2868" s="2741">
        <v>0</v>
      </c>
      <c r="E2868" s="2702">
        <f t="shared" si="44"/>
        <v>2654279.0799999982</v>
      </c>
    </row>
    <row r="2869" spans="1:5" ht="27.75" customHeight="1">
      <c r="A2869" s="1054" t="s">
        <v>25932</v>
      </c>
      <c r="B2869" s="1054" t="s">
        <v>25933</v>
      </c>
      <c r="C2869" s="2741">
        <v>65000</v>
      </c>
      <c r="D2869" s="2741">
        <v>0</v>
      </c>
      <c r="E2869" s="2702">
        <f t="shared" si="44"/>
        <v>2719279.0799999982</v>
      </c>
    </row>
    <row r="2870" spans="1:5" ht="27.75" customHeight="1">
      <c r="A2870" s="1054" t="s">
        <v>25934</v>
      </c>
      <c r="B2870" s="1054" t="s">
        <v>25935</v>
      </c>
      <c r="C2870" s="2741">
        <v>65000</v>
      </c>
      <c r="D2870" s="2741">
        <v>0</v>
      </c>
      <c r="E2870" s="2702">
        <f t="shared" si="44"/>
        <v>2784279.0799999982</v>
      </c>
    </row>
    <row r="2871" spans="1:5" ht="27.75" customHeight="1">
      <c r="A2871" s="1054" t="s">
        <v>25936</v>
      </c>
      <c r="B2871" s="1054" t="s">
        <v>8478</v>
      </c>
      <c r="C2871" s="2741">
        <v>0</v>
      </c>
      <c r="D2871" s="2741">
        <v>4048.93</v>
      </c>
      <c r="E2871" s="2702">
        <f t="shared" si="44"/>
        <v>2780230.149999998</v>
      </c>
    </row>
    <row r="2872" spans="1:5" ht="27.75" customHeight="1">
      <c r="A2872" s="1054" t="s">
        <v>25937</v>
      </c>
      <c r="B2872" s="1054" t="s">
        <v>25938</v>
      </c>
      <c r="C2872" s="2741">
        <v>50000</v>
      </c>
      <c r="D2872" s="2741">
        <v>0</v>
      </c>
      <c r="E2872" s="2702">
        <f t="shared" si="44"/>
        <v>2830230.149999998</v>
      </c>
    </row>
    <row r="2873" spans="1:5" ht="27.75" customHeight="1">
      <c r="A2873" s="1054" t="s">
        <v>25939</v>
      </c>
      <c r="B2873" s="1054" t="s">
        <v>25940</v>
      </c>
      <c r="C2873" s="2741">
        <v>15000</v>
      </c>
      <c r="D2873" s="2741">
        <v>0</v>
      </c>
      <c r="E2873" s="2702">
        <f t="shared" si="44"/>
        <v>2845230.149999998</v>
      </c>
    </row>
    <row r="2874" spans="1:5" ht="27.75" customHeight="1">
      <c r="A2874" s="1054" t="s">
        <v>25941</v>
      </c>
      <c r="B2874" s="1054" t="s">
        <v>25942</v>
      </c>
      <c r="C2874" s="2741">
        <v>65000</v>
      </c>
      <c r="D2874" s="2741">
        <v>0</v>
      </c>
      <c r="E2874" s="2702">
        <f t="shared" si="44"/>
        <v>2910230.149999998</v>
      </c>
    </row>
    <row r="2875" spans="1:5" ht="27.75" customHeight="1">
      <c r="A2875" s="1054" t="s">
        <v>25943</v>
      </c>
      <c r="B2875" s="1054" t="s">
        <v>25944</v>
      </c>
      <c r="C2875" s="2741">
        <v>65000</v>
      </c>
      <c r="D2875" s="2741">
        <v>0</v>
      </c>
      <c r="E2875" s="2702">
        <f t="shared" si="44"/>
        <v>2975230.149999998</v>
      </c>
    </row>
    <row r="2876" spans="1:5" ht="27.75" customHeight="1">
      <c r="A2876" s="1054" t="s">
        <v>25945</v>
      </c>
      <c r="B2876" s="1054" t="s">
        <v>25946</v>
      </c>
      <c r="C2876" s="2741">
        <v>10000</v>
      </c>
      <c r="D2876" s="2741">
        <v>0</v>
      </c>
      <c r="E2876" s="2702">
        <f t="shared" si="44"/>
        <v>2985230.149999998</v>
      </c>
    </row>
    <row r="2877" spans="1:5" ht="27.75" customHeight="1">
      <c r="A2877" s="1054" t="s">
        <v>25947</v>
      </c>
      <c r="B2877" s="1054" t="s">
        <v>25948</v>
      </c>
      <c r="C2877" s="2741">
        <v>80000</v>
      </c>
      <c r="D2877" s="2741">
        <v>0</v>
      </c>
      <c r="E2877" s="2702">
        <f t="shared" si="44"/>
        <v>3065230.149999998</v>
      </c>
    </row>
    <row r="2878" spans="1:5" s="921" customFormat="1" ht="27.75" customHeight="1">
      <c r="A2878" s="1055" t="s">
        <v>25949</v>
      </c>
      <c r="B2878" s="1055" t="s">
        <v>25950</v>
      </c>
      <c r="C2878" s="2740">
        <v>129000</v>
      </c>
      <c r="D2878" s="2740">
        <v>0</v>
      </c>
      <c r="E2878" s="2703">
        <f t="shared" si="44"/>
        <v>3194230.149999998</v>
      </c>
    </row>
    <row r="2879" spans="1:5" ht="27.75" customHeight="1">
      <c r="A2879" s="1054" t="s">
        <v>25951</v>
      </c>
      <c r="B2879" s="1054" t="s">
        <v>25952</v>
      </c>
      <c r="C2879" s="2741">
        <v>65000</v>
      </c>
      <c r="D2879" s="2741">
        <v>0</v>
      </c>
      <c r="E2879" s="2702">
        <f t="shared" si="44"/>
        <v>3259230.149999998</v>
      </c>
    </row>
    <row r="2880" spans="1:5" ht="27.75" customHeight="1">
      <c r="A2880" s="1054" t="s">
        <v>25953</v>
      </c>
      <c r="B2880" s="1054" t="s">
        <v>25954</v>
      </c>
      <c r="C2880" s="2741">
        <v>15000</v>
      </c>
      <c r="D2880" s="2741">
        <v>0</v>
      </c>
      <c r="E2880" s="2702">
        <f t="shared" si="44"/>
        <v>3274230.149999998</v>
      </c>
    </row>
    <row r="2881" spans="1:5" ht="27.75" customHeight="1">
      <c r="A2881" s="1054" t="s">
        <v>26043</v>
      </c>
      <c r="B2881" s="1054" t="s">
        <v>8336</v>
      </c>
      <c r="C2881" s="2741">
        <v>0</v>
      </c>
      <c r="D2881" s="2741">
        <v>1050</v>
      </c>
      <c r="E2881" s="2702">
        <f t="shared" si="44"/>
        <v>3273180.149999998</v>
      </c>
    </row>
    <row r="2882" spans="1:5" ht="27.75" customHeight="1">
      <c r="A2882" s="1054" t="s">
        <v>26044</v>
      </c>
      <c r="B2882" s="1054" t="s">
        <v>26045</v>
      </c>
      <c r="C2882" s="2741">
        <v>5000</v>
      </c>
      <c r="D2882" s="2741">
        <v>0</v>
      </c>
      <c r="E2882" s="2702">
        <f t="shared" si="44"/>
        <v>3278180.149999998</v>
      </c>
    </row>
    <row r="2883" spans="1:5" ht="27.75" customHeight="1">
      <c r="A2883" s="1054" t="s">
        <v>26046</v>
      </c>
      <c r="B2883" s="1054" t="s">
        <v>26047</v>
      </c>
      <c r="C2883" s="2741">
        <v>65000</v>
      </c>
      <c r="D2883" s="2741">
        <v>0</v>
      </c>
      <c r="E2883" s="2702">
        <f t="shared" si="44"/>
        <v>3343180.149999998</v>
      </c>
    </row>
    <row r="2884" spans="1:5" ht="27.75" customHeight="1">
      <c r="A2884" s="1054" t="s">
        <v>26048</v>
      </c>
      <c r="B2884" s="1054" t="s">
        <v>26049</v>
      </c>
      <c r="C2884" s="2741">
        <v>65000</v>
      </c>
      <c r="D2884" s="2741">
        <v>0</v>
      </c>
      <c r="E2884" s="2702">
        <f t="shared" si="44"/>
        <v>3408180.149999998</v>
      </c>
    </row>
    <row r="2885" spans="1:5" ht="27.75" customHeight="1">
      <c r="A2885" s="1054" t="s">
        <v>26050</v>
      </c>
      <c r="B2885" s="1054" t="s">
        <v>26051</v>
      </c>
      <c r="C2885" s="2741">
        <v>65000</v>
      </c>
      <c r="D2885" s="2741">
        <v>0</v>
      </c>
      <c r="E2885" s="2702">
        <f t="shared" ref="E2885:E2948" si="45">E2884-D2885+C2885</f>
        <v>3473180.149999998</v>
      </c>
    </row>
    <row r="2886" spans="1:5" s="921" customFormat="1" ht="27.75" customHeight="1">
      <c r="A2886" s="1055" t="s">
        <v>26052</v>
      </c>
      <c r="B2886" s="1055" t="s">
        <v>26053</v>
      </c>
      <c r="C2886" s="2739">
        <v>25000</v>
      </c>
      <c r="D2886" s="2740">
        <v>0</v>
      </c>
      <c r="E2886" s="2703">
        <f t="shared" si="45"/>
        <v>3498180.149999998</v>
      </c>
    </row>
    <row r="2887" spans="1:5" s="921" customFormat="1" ht="27.75" customHeight="1">
      <c r="A2887" s="1055" t="s">
        <v>26054</v>
      </c>
      <c r="B2887" s="1055" t="s">
        <v>26053</v>
      </c>
      <c r="C2887" s="2739">
        <v>11500</v>
      </c>
      <c r="D2887" s="2740">
        <v>0</v>
      </c>
      <c r="E2887" s="2703">
        <f t="shared" si="45"/>
        <v>3509680.149999998</v>
      </c>
    </row>
    <row r="2888" spans="1:5" ht="27.75" customHeight="1">
      <c r="A2888" s="1054" t="s">
        <v>26055</v>
      </c>
      <c r="B2888" s="1054" t="s">
        <v>26056</v>
      </c>
      <c r="C2888" s="2741">
        <v>65000</v>
      </c>
      <c r="D2888" s="2741">
        <v>0</v>
      </c>
      <c r="E2888" s="2702">
        <f t="shared" si="45"/>
        <v>3574680.149999998</v>
      </c>
    </row>
    <row r="2889" spans="1:5" ht="27.75" customHeight="1">
      <c r="A2889" s="1054" t="s">
        <v>26057</v>
      </c>
      <c r="B2889" s="1054" t="s">
        <v>26061</v>
      </c>
      <c r="C2889" s="2742">
        <v>34000</v>
      </c>
      <c r="D2889" s="2741">
        <v>0</v>
      </c>
      <c r="E2889" s="2704">
        <f t="shared" si="45"/>
        <v>3608680.149999998</v>
      </c>
    </row>
    <row r="2890" spans="1:5" ht="27.75" customHeight="1">
      <c r="A2890" s="1054" t="s">
        <v>26058</v>
      </c>
      <c r="B2890" s="1054" t="s">
        <v>8336</v>
      </c>
      <c r="C2890" s="2741">
        <v>0</v>
      </c>
      <c r="D2890" s="2741">
        <v>150</v>
      </c>
      <c r="E2890" s="2702">
        <f t="shared" si="45"/>
        <v>3608530.149999998</v>
      </c>
    </row>
    <row r="2891" spans="1:5" ht="27.75" customHeight="1">
      <c r="A2891" s="1054" t="s">
        <v>26059</v>
      </c>
      <c r="B2891" s="1054" t="s">
        <v>26060</v>
      </c>
      <c r="C2891" s="2741">
        <v>80000</v>
      </c>
      <c r="D2891" s="2741">
        <v>0</v>
      </c>
      <c r="E2891" s="2702">
        <f t="shared" si="45"/>
        <v>3688530.149999998</v>
      </c>
    </row>
    <row r="2892" spans="1:5" ht="27.75" customHeight="1">
      <c r="A2892" s="1054" t="s">
        <v>26148</v>
      </c>
      <c r="B2892" s="1054" t="s">
        <v>26149</v>
      </c>
      <c r="C2892" s="2741">
        <v>34000</v>
      </c>
      <c r="D2892" s="2741">
        <v>0</v>
      </c>
      <c r="E2892" s="2702">
        <f t="shared" si="45"/>
        <v>3722530.149999998</v>
      </c>
    </row>
    <row r="2893" spans="1:5" ht="27.75" customHeight="1">
      <c r="A2893" s="1054" t="s">
        <v>26064</v>
      </c>
      <c r="B2893" s="1054" t="s">
        <v>26150</v>
      </c>
      <c r="C2893" s="2741">
        <v>0</v>
      </c>
      <c r="D2893" s="2741">
        <v>53.75</v>
      </c>
      <c r="E2893" s="2702">
        <f t="shared" si="45"/>
        <v>3722476.399999998</v>
      </c>
    </row>
    <row r="2894" spans="1:5" ht="27.75" customHeight="1">
      <c r="A2894" s="1054" t="s">
        <v>26064</v>
      </c>
      <c r="B2894" s="1054" t="s">
        <v>26151</v>
      </c>
      <c r="C2894" s="2741">
        <v>0</v>
      </c>
      <c r="D2894" s="2741">
        <v>95665</v>
      </c>
      <c r="E2894" s="2702">
        <f t="shared" si="45"/>
        <v>3626811.399999998</v>
      </c>
    </row>
    <row r="2895" spans="1:5" ht="27.75" customHeight="1">
      <c r="A2895" s="1054" t="s">
        <v>26064</v>
      </c>
      <c r="B2895" s="1054" t="s">
        <v>26152</v>
      </c>
      <c r="C2895" s="2741">
        <v>0</v>
      </c>
      <c r="D2895" s="2741">
        <v>53.75</v>
      </c>
      <c r="E2895" s="2702">
        <f t="shared" si="45"/>
        <v>3626757.649999998</v>
      </c>
    </row>
    <row r="2896" spans="1:5" ht="27.75" customHeight="1">
      <c r="A2896" s="1054" t="s">
        <v>26064</v>
      </c>
      <c r="B2896" s="1054" t="s">
        <v>26153</v>
      </c>
      <c r="C2896" s="2741">
        <v>0</v>
      </c>
      <c r="D2896" s="2741">
        <v>60000</v>
      </c>
      <c r="E2896" s="2702">
        <f t="shared" si="45"/>
        <v>3566757.649999998</v>
      </c>
    </row>
    <row r="2897" spans="1:5" ht="27.75" customHeight="1">
      <c r="A2897" s="1054" t="s">
        <v>26064</v>
      </c>
      <c r="B2897" s="1054" t="s">
        <v>26154</v>
      </c>
      <c r="C2897" s="2741">
        <v>0</v>
      </c>
      <c r="D2897" s="2741">
        <v>28800</v>
      </c>
      <c r="E2897" s="2702">
        <f t="shared" si="45"/>
        <v>3537957.649999998</v>
      </c>
    </row>
    <row r="2898" spans="1:5" ht="27.75" customHeight="1">
      <c r="A2898" s="1054" t="s">
        <v>26064</v>
      </c>
      <c r="B2898" s="1054" t="s">
        <v>26155</v>
      </c>
      <c r="C2898" s="2741">
        <v>0</v>
      </c>
      <c r="D2898" s="2741">
        <v>28800</v>
      </c>
      <c r="E2898" s="2702">
        <f t="shared" si="45"/>
        <v>3509157.649999998</v>
      </c>
    </row>
    <row r="2899" spans="1:5" ht="27.75" customHeight="1">
      <c r="A2899" s="1054" t="s">
        <v>26156</v>
      </c>
      <c r="B2899" s="1054" t="s">
        <v>26157</v>
      </c>
      <c r="C2899" s="2741">
        <v>0</v>
      </c>
      <c r="D2899" s="2741">
        <v>53.75</v>
      </c>
      <c r="E2899" s="2702">
        <f t="shared" si="45"/>
        <v>3509103.899999998</v>
      </c>
    </row>
    <row r="2900" spans="1:5" ht="27.75" customHeight="1">
      <c r="A2900" s="1054" t="s">
        <v>26156</v>
      </c>
      <c r="B2900" s="1054" t="s">
        <v>26158</v>
      </c>
      <c r="C2900" s="2741">
        <v>0</v>
      </c>
      <c r="D2900" s="2741">
        <v>1000000</v>
      </c>
      <c r="E2900" s="2702">
        <f t="shared" si="45"/>
        <v>2509103.899999998</v>
      </c>
    </row>
    <row r="2901" spans="1:5" ht="27.75" customHeight="1">
      <c r="A2901" s="1054" t="s">
        <v>26159</v>
      </c>
      <c r="B2901" s="1054" t="s">
        <v>26160</v>
      </c>
      <c r="C2901" s="2741">
        <v>50000</v>
      </c>
      <c r="D2901" s="2741">
        <v>0</v>
      </c>
      <c r="E2901" s="2702">
        <f t="shared" si="45"/>
        <v>2559103.899999998</v>
      </c>
    </row>
    <row r="2902" spans="1:5" ht="27.75" customHeight="1">
      <c r="A2902" s="1054" t="s">
        <v>26161</v>
      </c>
      <c r="B2902" s="1054" t="s">
        <v>26162</v>
      </c>
      <c r="C2902" s="2741">
        <v>65000</v>
      </c>
      <c r="D2902" s="2741">
        <v>0</v>
      </c>
      <c r="E2902" s="2702">
        <f t="shared" si="45"/>
        <v>2624103.899999998</v>
      </c>
    </row>
    <row r="2903" spans="1:5" ht="27.75" customHeight="1">
      <c r="A2903" s="1054" t="s">
        <v>26163</v>
      </c>
      <c r="B2903" s="1054" t="s">
        <v>26164</v>
      </c>
      <c r="C2903" s="2741">
        <v>65500</v>
      </c>
      <c r="D2903" s="2741">
        <v>0</v>
      </c>
      <c r="E2903" s="2702">
        <f t="shared" si="45"/>
        <v>2689603.899999998</v>
      </c>
    </row>
    <row r="2904" spans="1:5" ht="27.75" customHeight="1">
      <c r="A2904" s="1054" t="s">
        <v>26165</v>
      </c>
      <c r="B2904" s="1054" t="s">
        <v>8336</v>
      </c>
      <c r="C2904" s="2741">
        <v>0</v>
      </c>
      <c r="D2904" s="2741">
        <v>50</v>
      </c>
      <c r="E2904" s="2702">
        <f t="shared" si="45"/>
        <v>2689553.899999998</v>
      </c>
    </row>
    <row r="2905" spans="1:5" ht="27.75" customHeight="1">
      <c r="A2905" s="1054" t="s">
        <v>26166</v>
      </c>
      <c r="B2905" s="1054" t="s">
        <v>26167</v>
      </c>
      <c r="C2905" s="2741">
        <v>65000</v>
      </c>
      <c r="D2905" s="2741">
        <v>0</v>
      </c>
      <c r="E2905" s="2702">
        <f t="shared" si="45"/>
        <v>2754553.899999998</v>
      </c>
    </row>
    <row r="2906" spans="1:5" ht="27.75" customHeight="1">
      <c r="A2906" s="1054" t="s">
        <v>26168</v>
      </c>
      <c r="B2906" s="1054" t="s">
        <v>26169</v>
      </c>
      <c r="C2906" s="2741">
        <v>65000</v>
      </c>
      <c r="D2906" s="2741">
        <v>0</v>
      </c>
      <c r="E2906" s="2702">
        <f t="shared" si="45"/>
        <v>2819553.899999998</v>
      </c>
    </row>
    <row r="2907" spans="1:5" ht="27.75" customHeight="1">
      <c r="A2907" s="1054" t="s">
        <v>26170</v>
      </c>
      <c r="B2907" s="1054" t="s">
        <v>26171</v>
      </c>
      <c r="C2907" s="2741">
        <v>65000</v>
      </c>
      <c r="D2907" s="2741">
        <v>0</v>
      </c>
      <c r="E2907" s="2702">
        <f t="shared" si="45"/>
        <v>2884553.899999998</v>
      </c>
    </row>
    <row r="2908" spans="1:5" ht="27.75" customHeight="1">
      <c r="A2908" s="1054" t="s">
        <v>26172</v>
      </c>
      <c r="B2908" s="1054" t="s">
        <v>26173</v>
      </c>
      <c r="C2908" s="2741">
        <v>65000</v>
      </c>
      <c r="D2908" s="2741">
        <v>0</v>
      </c>
      <c r="E2908" s="2702">
        <f t="shared" si="45"/>
        <v>2949553.899999998</v>
      </c>
    </row>
    <row r="2909" spans="1:5" ht="27.75" customHeight="1">
      <c r="A2909" s="1054" t="s">
        <v>26174</v>
      </c>
      <c r="B2909" s="1054" t="s">
        <v>26175</v>
      </c>
      <c r="C2909" s="2741">
        <v>80000</v>
      </c>
      <c r="D2909" s="2741">
        <v>0</v>
      </c>
      <c r="E2909" s="2702">
        <f t="shared" si="45"/>
        <v>3029553.899999998</v>
      </c>
    </row>
    <row r="2910" spans="1:5" ht="27.75" customHeight="1">
      <c r="A2910" s="1054" t="s">
        <v>26176</v>
      </c>
      <c r="B2910" s="1054" t="s">
        <v>26177</v>
      </c>
      <c r="C2910" s="2741">
        <v>80000</v>
      </c>
      <c r="D2910" s="2741">
        <v>0</v>
      </c>
      <c r="E2910" s="2702">
        <f t="shared" si="45"/>
        <v>3109553.899999998</v>
      </c>
    </row>
    <row r="2911" spans="1:5" ht="27.75" customHeight="1">
      <c r="A2911" s="1054" t="s">
        <v>26178</v>
      </c>
      <c r="B2911" s="1054" t="s">
        <v>26179</v>
      </c>
      <c r="C2911" s="2741">
        <v>50000</v>
      </c>
      <c r="D2911" s="2741">
        <v>0</v>
      </c>
      <c r="E2911" s="2702">
        <f t="shared" si="45"/>
        <v>3159553.899999998</v>
      </c>
    </row>
    <row r="2912" spans="1:5" ht="27.75" customHeight="1">
      <c r="A2912" s="1054" t="s">
        <v>26180</v>
      </c>
      <c r="B2912" s="1054" t="s">
        <v>26179</v>
      </c>
      <c r="C2912" s="2741">
        <v>15000</v>
      </c>
      <c r="D2912" s="2741">
        <v>0</v>
      </c>
      <c r="E2912" s="2702">
        <f t="shared" si="45"/>
        <v>3174553.899999998</v>
      </c>
    </row>
    <row r="2913" spans="1:5" ht="27.75" customHeight="1">
      <c r="A2913" s="1054" t="s">
        <v>26181</v>
      </c>
      <c r="B2913" s="1054" t="s">
        <v>26182</v>
      </c>
      <c r="C2913" s="2741">
        <v>65000</v>
      </c>
      <c r="D2913" s="2741">
        <v>0</v>
      </c>
      <c r="E2913" s="2702">
        <f t="shared" si="45"/>
        <v>3239553.899999998</v>
      </c>
    </row>
    <row r="2914" spans="1:5" ht="27.75" customHeight="1">
      <c r="A2914" s="1054" t="s">
        <v>26183</v>
      </c>
      <c r="B2914" s="1054" t="s">
        <v>26184</v>
      </c>
      <c r="C2914" s="2741">
        <v>35000</v>
      </c>
      <c r="D2914" s="2741">
        <v>0</v>
      </c>
      <c r="E2914" s="2702">
        <f t="shared" si="45"/>
        <v>3274553.899999998</v>
      </c>
    </row>
    <row r="2915" spans="1:5" ht="27.75" customHeight="1">
      <c r="A2915" s="1054" t="s">
        <v>26185</v>
      </c>
      <c r="B2915" s="1054" t="s">
        <v>8336</v>
      </c>
      <c r="C2915" s="2741">
        <v>0</v>
      </c>
      <c r="D2915" s="2741">
        <v>500</v>
      </c>
      <c r="E2915" s="2702">
        <f t="shared" si="45"/>
        <v>3274053.899999998</v>
      </c>
    </row>
    <row r="2916" spans="1:5" ht="27.75" customHeight="1">
      <c r="A2916" s="1054" t="s">
        <v>26186</v>
      </c>
      <c r="B2916" s="1054" t="s">
        <v>26187</v>
      </c>
      <c r="C2916" s="2741">
        <v>65000</v>
      </c>
      <c r="D2916" s="2741">
        <v>0</v>
      </c>
      <c r="E2916" s="2702">
        <f t="shared" si="45"/>
        <v>3339053.899999998</v>
      </c>
    </row>
    <row r="2917" spans="1:5" ht="27.75" customHeight="1">
      <c r="A2917" s="1054" t="s">
        <v>26188</v>
      </c>
      <c r="B2917" s="1054" t="s">
        <v>26189</v>
      </c>
      <c r="C2917" s="2741">
        <v>210000</v>
      </c>
      <c r="D2917" s="2741">
        <v>0</v>
      </c>
      <c r="E2917" s="2702">
        <f t="shared" si="45"/>
        <v>3549053.899999998</v>
      </c>
    </row>
    <row r="2918" spans="1:5" ht="27.75" customHeight="1">
      <c r="A2918" s="1054" t="s">
        <v>26199</v>
      </c>
      <c r="B2918" s="1054" t="s">
        <v>26200</v>
      </c>
      <c r="C2918" s="2741">
        <v>130000</v>
      </c>
      <c r="D2918" s="2741">
        <v>0</v>
      </c>
      <c r="E2918" s="2702">
        <f t="shared" si="45"/>
        <v>3679053.899999998</v>
      </c>
    </row>
    <row r="2919" spans="1:5" ht="27.75" customHeight="1">
      <c r="A2919" s="1054" t="s">
        <v>26201</v>
      </c>
      <c r="B2919" s="1054" t="s">
        <v>26202</v>
      </c>
      <c r="C2919" s="2741">
        <v>65000</v>
      </c>
      <c r="D2919" s="2741">
        <v>0</v>
      </c>
      <c r="E2919" s="2702">
        <f t="shared" si="45"/>
        <v>3744053.899999998</v>
      </c>
    </row>
    <row r="2920" spans="1:5" ht="27.75" customHeight="1">
      <c r="A2920" s="1054" t="s">
        <v>26203</v>
      </c>
      <c r="B2920" s="1054" t="s">
        <v>26204</v>
      </c>
      <c r="C2920" s="2741">
        <v>15000</v>
      </c>
      <c r="D2920" s="2741">
        <v>0</v>
      </c>
      <c r="E2920" s="2702">
        <f t="shared" si="45"/>
        <v>3759053.899999998</v>
      </c>
    </row>
    <row r="2921" spans="1:5" ht="27.75" customHeight="1">
      <c r="A2921" s="1054" t="s">
        <v>26205</v>
      </c>
      <c r="B2921" s="1054" t="s">
        <v>26206</v>
      </c>
      <c r="C2921" s="2741">
        <v>65000</v>
      </c>
      <c r="D2921" s="2741">
        <v>0</v>
      </c>
      <c r="E2921" s="2702">
        <f t="shared" si="45"/>
        <v>3824053.899999998</v>
      </c>
    </row>
    <row r="2922" spans="1:5" ht="27.75" customHeight="1">
      <c r="A2922" s="1054" t="s">
        <v>26207</v>
      </c>
      <c r="B2922" s="1054" t="s">
        <v>26208</v>
      </c>
      <c r="C2922" s="2741">
        <v>0</v>
      </c>
      <c r="D2922" s="2741">
        <v>196</v>
      </c>
      <c r="E2922" s="2702">
        <f t="shared" si="45"/>
        <v>3823857.899999998</v>
      </c>
    </row>
    <row r="2923" spans="1:5" ht="27.75" customHeight="1">
      <c r="A2923" s="1054" t="s">
        <v>26209</v>
      </c>
      <c r="B2923" s="1054" t="s">
        <v>8478</v>
      </c>
      <c r="C2923" s="2741">
        <v>0</v>
      </c>
      <c r="D2923" s="2741">
        <v>229.25</v>
      </c>
      <c r="E2923" s="2702">
        <f t="shared" si="45"/>
        <v>3823628.649999998</v>
      </c>
    </row>
    <row r="2924" spans="1:5" ht="27.75" customHeight="1">
      <c r="A2924" s="1054" t="s">
        <v>26210</v>
      </c>
      <c r="B2924" s="1054" t="s">
        <v>26211</v>
      </c>
      <c r="C2924" s="2741">
        <v>65000</v>
      </c>
      <c r="D2924" s="2741">
        <v>0</v>
      </c>
      <c r="E2924" s="2702">
        <f t="shared" si="45"/>
        <v>3888628.649999998</v>
      </c>
    </row>
    <row r="2925" spans="1:5" ht="27.75" customHeight="1">
      <c r="A2925" s="1054" t="s">
        <v>26212</v>
      </c>
      <c r="B2925" s="1054" t="s">
        <v>26213</v>
      </c>
      <c r="C2925" s="2741">
        <v>65000</v>
      </c>
      <c r="D2925" s="2741">
        <v>0</v>
      </c>
      <c r="E2925" s="2702">
        <f t="shared" si="45"/>
        <v>3953628.649999998</v>
      </c>
    </row>
    <row r="2926" spans="1:5" ht="27.75" customHeight="1">
      <c r="A2926" s="1054" t="s">
        <v>26214</v>
      </c>
      <c r="B2926" s="1054" t="s">
        <v>8336</v>
      </c>
      <c r="C2926" s="2741">
        <v>0</v>
      </c>
      <c r="D2926" s="2741">
        <v>350</v>
      </c>
      <c r="E2926" s="2702">
        <f t="shared" si="45"/>
        <v>3953278.649999998</v>
      </c>
    </row>
    <row r="2927" spans="1:5" ht="27.75" customHeight="1">
      <c r="A2927" s="1054" t="s">
        <v>26328</v>
      </c>
      <c r="B2927" s="1054" t="s">
        <v>26329</v>
      </c>
      <c r="C2927" s="2741">
        <v>50000</v>
      </c>
      <c r="D2927" s="2741">
        <v>0</v>
      </c>
      <c r="E2927" s="2702">
        <f t="shared" si="45"/>
        <v>4003278.649999998</v>
      </c>
    </row>
    <row r="2928" spans="1:5" ht="27.75" customHeight="1">
      <c r="A2928" s="1054" t="s">
        <v>26330</v>
      </c>
      <c r="B2928" s="1054" t="s">
        <v>11091</v>
      </c>
      <c r="C2928" s="2741">
        <v>80000</v>
      </c>
      <c r="D2928" s="2741">
        <v>0</v>
      </c>
      <c r="E2928" s="2702">
        <f t="shared" si="45"/>
        <v>4083278.649999998</v>
      </c>
    </row>
    <row r="2929" spans="1:5" ht="27.75" customHeight="1">
      <c r="A2929" s="1054" t="s">
        <v>26331</v>
      </c>
      <c r="B2929" s="1054" t="s">
        <v>26332</v>
      </c>
      <c r="C2929" s="2741">
        <v>80000</v>
      </c>
      <c r="D2929" s="2741">
        <v>0</v>
      </c>
      <c r="E2929" s="2702">
        <f t="shared" si="45"/>
        <v>4163278.649999998</v>
      </c>
    </row>
    <row r="2930" spans="1:5" ht="27.75" customHeight="1">
      <c r="A2930" s="1054" t="s">
        <v>26333</v>
      </c>
      <c r="B2930" s="1054" t="s">
        <v>24762</v>
      </c>
      <c r="C2930" s="2741">
        <v>65000</v>
      </c>
      <c r="D2930" s="2741">
        <v>0</v>
      </c>
      <c r="E2930" s="2702">
        <f t="shared" si="45"/>
        <v>4228278.6499999985</v>
      </c>
    </row>
    <row r="2931" spans="1:5" ht="27.75" customHeight="1">
      <c r="A2931" s="1054" t="s">
        <v>26334</v>
      </c>
      <c r="B2931" s="1054" t="s">
        <v>8336</v>
      </c>
      <c r="C2931" s="2741">
        <v>0</v>
      </c>
      <c r="D2931" s="2741">
        <v>200</v>
      </c>
      <c r="E2931" s="2702">
        <f t="shared" si="45"/>
        <v>4228078.6499999985</v>
      </c>
    </row>
    <row r="2932" spans="1:5" ht="27.75" customHeight="1">
      <c r="A2932" s="1054" t="s">
        <v>26302</v>
      </c>
      <c r="B2932" s="1054" t="s">
        <v>26335</v>
      </c>
      <c r="C2932" s="2741">
        <v>0</v>
      </c>
      <c r="D2932" s="2741">
        <v>55000</v>
      </c>
      <c r="E2932" s="2702">
        <f t="shared" si="45"/>
        <v>4173078.6499999985</v>
      </c>
    </row>
    <row r="2933" spans="1:5" ht="27.75" customHeight="1">
      <c r="A2933" s="1054" t="s">
        <v>26302</v>
      </c>
      <c r="B2933" s="1054" t="s">
        <v>26336</v>
      </c>
      <c r="C2933" s="2741">
        <v>0</v>
      </c>
      <c r="D2933" s="2741">
        <v>26.88</v>
      </c>
      <c r="E2933" s="2702">
        <f t="shared" si="45"/>
        <v>4173051.7699999986</v>
      </c>
    </row>
    <row r="2934" spans="1:5" ht="27.75" customHeight="1">
      <c r="A2934" s="1054" t="s">
        <v>26302</v>
      </c>
      <c r="B2934" s="1054" t="s">
        <v>26337</v>
      </c>
      <c r="C2934" s="2741">
        <v>0</v>
      </c>
      <c r="D2934" s="2741">
        <v>35000</v>
      </c>
      <c r="E2934" s="2702">
        <f t="shared" si="45"/>
        <v>4138051.7699999986</v>
      </c>
    </row>
    <row r="2935" spans="1:5" ht="27.75" customHeight="1">
      <c r="A2935" s="1054" t="s">
        <v>26302</v>
      </c>
      <c r="B2935" s="1054" t="s">
        <v>26338</v>
      </c>
      <c r="C2935" s="2741">
        <v>0</v>
      </c>
      <c r="D2935" s="2741">
        <v>53.75</v>
      </c>
      <c r="E2935" s="2702">
        <f t="shared" si="45"/>
        <v>4137998.0199999986</v>
      </c>
    </row>
    <row r="2936" spans="1:5" ht="27.75" customHeight="1">
      <c r="A2936" s="1054" t="s">
        <v>26302</v>
      </c>
      <c r="B2936" s="1054" t="s">
        <v>26339</v>
      </c>
      <c r="C2936" s="2741">
        <v>0</v>
      </c>
      <c r="D2936" s="2741">
        <v>65000</v>
      </c>
      <c r="E2936" s="2702">
        <f t="shared" si="45"/>
        <v>4072998.0199999986</v>
      </c>
    </row>
    <row r="2937" spans="1:5" ht="27.75" customHeight="1">
      <c r="A2937" s="1054" t="s">
        <v>26302</v>
      </c>
      <c r="B2937" s="1054" t="s">
        <v>26340</v>
      </c>
      <c r="C2937" s="2741">
        <v>0</v>
      </c>
      <c r="D2937" s="2741">
        <v>53.75</v>
      </c>
      <c r="E2937" s="2702">
        <f t="shared" si="45"/>
        <v>4072944.2699999986</v>
      </c>
    </row>
    <row r="2938" spans="1:5" ht="27.75" customHeight="1">
      <c r="A2938" s="1054" t="s">
        <v>26302</v>
      </c>
      <c r="B2938" s="1054" t="s">
        <v>26341</v>
      </c>
      <c r="C2938" s="2741">
        <v>0</v>
      </c>
      <c r="D2938" s="2741">
        <v>142500</v>
      </c>
      <c r="E2938" s="2702">
        <f t="shared" si="45"/>
        <v>3930444.2699999986</v>
      </c>
    </row>
    <row r="2939" spans="1:5" ht="27.75" customHeight="1">
      <c r="A2939" s="1054" t="s">
        <v>26342</v>
      </c>
      <c r="B2939" s="1054" t="s">
        <v>26343</v>
      </c>
      <c r="C2939" s="2741">
        <v>65000</v>
      </c>
      <c r="D2939" s="2741">
        <v>0</v>
      </c>
      <c r="E2939" s="2702">
        <f t="shared" si="45"/>
        <v>3995444.2699999986</v>
      </c>
    </row>
    <row r="2940" spans="1:5" ht="27.75" customHeight="1">
      <c r="A2940" s="1054" t="s">
        <v>26344</v>
      </c>
      <c r="B2940" s="1054" t="s">
        <v>26345</v>
      </c>
      <c r="C2940" s="2741">
        <v>80000</v>
      </c>
      <c r="D2940" s="2741">
        <v>0</v>
      </c>
      <c r="E2940" s="2702">
        <f t="shared" si="45"/>
        <v>4075444.2699999986</v>
      </c>
    </row>
    <row r="2941" spans="1:5" ht="27.75" customHeight="1">
      <c r="A2941" s="1054" t="s">
        <v>26346</v>
      </c>
      <c r="B2941" s="1054" t="s">
        <v>26347</v>
      </c>
      <c r="C2941" s="2741">
        <v>130000</v>
      </c>
      <c r="D2941" s="2741">
        <v>0</v>
      </c>
      <c r="E2941" s="2702">
        <f t="shared" si="45"/>
        <v>4205444.2699999986</v>
      </c>
    </row>
    <row r="2942" spans="1:5" ht="27.75" customHeight="1">
      <c r="A2942" s="1044" t="s">
        <v>26348</v>
      </c>
      <c r="B2942" s="1044" t="s">
        <v>26349</v>
      </c>
      <c r="C2942" s="1050">
        <v>65000</v>
      </c>
      <c r="D2942" s="1050">
        <v>0</v>
      </c>
      <c r="E2942" s="2702">
        <f t="shared" si="45"/>
        <v>4270444.2699999986</v>
      </c>
    </row>
    <row r="2943" spans="1:5" ht="27.75" customHeight="1">
      <c r="A2943" s="1044" t="s">
        <v>26350</v>
      </c>
      <c r="B2943" s="1044" t="s">
        <v>26351</v>
      </c>
      <c r="C2943" s="1050">
        <v>0</v>
      </c>
      <c r="D2943" s="1050">
        <v>1075.01</v>
      </c>
      <c r="E2943" s="2702">
        <f t="shared" si="45"/>
        <v>4269369.2599999988</v>
      </c>
    </row>
    <row r="2944" spans="1:5" ht="27.75" customHeight="1">
      <c r="A2944" s="1044" t="s">
        <v>26352</v>
      </c>
      <c r="B2944" s="1044" t="s">
        <v>8336</v>
      </c>
      <c r="C2944" s="1050">
        <v>0</v>
      </c>
      <c r="D2944" s="1050">
        <v>200</v>
      </c>
      <c r="E2944" s="2702">
        <f t="shared" si="45"/>
        <v>4269169.2599999988</v>
      </c>
    </row>
    <row r="2945" spans="1:5" ht="27.75" customHeight="1">
      <c r="A2945" s="1044" t="s">
        <v>26353</v>
      </c>
      <c r="B2945" s="1044" t="s">
        <v>26354</v>
      </c>
      <c r="C2945" s="1050">
        <v>45000</v>
      </c>
      <c r="D2945" s="1050">
        <v>0</v>
      </c>
      <c r="E2945" s="2702">
        <f t="shared" si="45"/>
        <v>4314169.2599999988</v>
      </c>
    </row>
    <row r="2946" spans="1:5" ht="27.75" customHeight="1">
      <c r="A2946" s="1044" t="s">
        <v>26355</v>
      </c>
      <c r="B2946" s="1044" t="s">
        <v>24610</v>
      </c>
      <c r="C2946" s="1050">
        <v>65000</v>
      </c>
      <c r="D2946" s="1050">
        <v>0</v>
      </c>
      <c r="E2946" s="2702">
        <f t="shared" si="45"/>
        <v>4379169.2599999988</v>
      </c>
    </row>
    <row r="2947" spans="1:5" ht="27.75" customHeight="1">
      <c r="A2947" s="1044" t="s">
        <v>26356</v>
      </c>
      <c r="B2947" s="1044" t="s">
        <v>26357</v>
      </c>
      <c r="C2947" s="1050">
        <v>65000</v>
      </c>
      <c r="D2947" s="1050">
        <v>0</v>
      </c>
      <c r="E2947" s="2702">
        <f t="shared" si="45"/>
        <v>4444169.2599999988</v>
      </c>
    </row>
    <row r="2948" spans="1:5" ht="27.75" customHeight="1">
      <c r="A2948" s="1044" t="s">
        <v>26358</v>
      </c>
      <c r="B2948" s="1044" t="s">
        <v>26359</v>
      </c>
      <c r="C2948" s="1050">
        <v>65000</v>
      </c>
      <c r="D2948" s="1050">
        <v>0</v>
      </c>
      <c r="E2948" s="2702">
        <f t="shared" si="45"/>
        <v>4509169.2599999988</v>
      </c>
    </row>
    <row r="2949" spans="1:5" ht="27.75" customHeight="1">
      <c r="A2949" s="1044" t="s">
        <v>26360</v>
      </c>
      <c r="B2949" s="1044" t="s">
        <v>26361</v>
      </c>
      <c r="C2949" s="1050">
        <v>195000</v>
      </c>
      <c r="D2949" s="1050">
        <v>0</v>
      </c>
      <c r="E2949" s="2702">
        <f t="shared" ref="E2949:E3012" si="46">E2948-D2949+C2949</f>
        <v>4704169.2599999988</v>
      </c>
    </row>
    <row r="2950" spans="1:5" ht="27.75" customHeight="1">
      <c r="A2950" s="1044" t="s">
        <v>26362</v>
      </c>
      <c r="B2950" s="1044" t="s">
        <v>26363</v>
      </c>
      <c r="C2950" s="1050">
        <v>65000</v>
      </c>
      <c r="D2950" s="1050">
        <v>0</v>
      </c>
      <c r="E2950" s="2702">
        <f t="shared" si="46"/>
        <v>4769169.2599999988</v>
      </c>
    </row>
    <row r="2951" spans="1:5" ht="27.75" customHeight="1">
      <c r="A2951" s="1044" t="s">
        <v>26496</v>
      </c>
      <c r="B2951" s="1044" t="s">
        <v>26876</v>
      </c>
      <c r="C2951" s="1050">
        <v>15000</v>
      </c>
      <c r="D2951" s="1050">
        <v>0</v>
      </c>
      <c r="E2951" s="2702">
        <f t="shared" si="46"/>
        <v>4784169.2599999988</v>
      </c>
    </row>
    <row r="2952" spans="1:5" ht="27.75" customHeight="1">
      <c r="A2952" s="1044" t="s">
        <v>26877</v>
      </c>
      <c r="B2952" s="1044" t="s">
        <v>8336</v>
      </c>
      <c r="C2952" s="1050">
        <v>0</v>
      </c>
      <c r="D2952" s="1050">
        <v>300</v>
      </c>
      <c r="E2952" s="2702">
        <f t="shared" si="46"/>
        <v>4783869.2599999988</v>
      </c>
    </row>
    <row r="2953" spans="1:5" ht="27.75" customHeight="1">
      <c r="A2953" s="1044" t="s">
        <v>26878</v>
      </c>
      <c r="B2953" s="1044" t="s">
        <v>26879</v>
      </c>
      <c r="C2953" s="1050">
        <v>65000</v>
      </c>
      <c r="D2953" s="1050">
        <v>0</v>
      </c>
      <c r="E2953" s="2702">
        <f t="shared" si="46"/>
        <v>4848869.2599999988</v>
      </c>
    </row>
    <row r="2954" spans="1:5" ht="27.75" customHeight="1">
      <c r="A2954" s="1044" t="s">
        <v>26880</v>
      </c>
      <c r="B2954" s="1044" t="s">
        <v>26881</v>
      </c>
      <c r="C2954" s="1050">
        <v>130000</v>
      </c>
      <c r="D2954" s="1050">
        <v>0</v>
      </c>
      <c r="E2954" s="2702">
        <f t="shared" si="46"/>
        <v>4978869.2599999988</v>
      </c>
    </row>
    <row r="2955" spans="1:5" ht="27.75" customHeight="1">
      <c r="A2955" s="1044" t="s">
        <v>26882</v>
      </c>
      <c r="B2955" s="1044" t="s">
        <v>26883</v>
      </c>
      <c r="C2955" s="1050">
        <v>210000</v>
      </c>
      <c r="D2955" s="1050">
        <v>0</v>
      </c>
      <c r="E2955" s="2702">
        <f t="shared" si="46"/>
        <v>5188869.2599999988</v>
      </c>
    </row>
    <row r="2956" spans="1:5" ht="27.75" customHeight="1">
      <c r="A2956" s="1044" t="s">
        <v>26884</v>
      </c>
      <c r="B2956" s="1044" t="s">
        <v>26885</v>
      </c>
      <c r="C2956" s="1050">
        <v>275000</v>
      </c>
      <c r="D2956" s="1050">
        <v>0</v>
      </c>
      <c r="E2956" s="2702">
        <f t="shared" si="46"/>
        <v>5463869.2599999988</v>
      </c>
    </row>
    <row r="2957" spans="1:5" ht="27.75" customHeight="1">
      <c r="A2957" s="1044" t="s">
        <v>26886</v>
      </c>
      <c r="B2957" s="1044" t="s">
        <v>26887</v>
      </c>
      <c r="C2957" s="1050">
        <v>130000</v>
      </c>
      <c r="D2957" s="1050">
        <v>0</v>
      </c>
      <c r="E2957" s="2702">
        <f t="shared" si="46"/>
        <v>5593869.2599999988</v>
      </c>
    </row>
    <row r="2958" spans="1:5" ht="27.75" customHeight="1">
      <c r="A2958" s="1044" t="s">
        <v>26888</v>
      </c>
      <c r="B2958" s="1044" t="s">
        <v>26889</v>
      </c>
      <c r="C2958" s="1050">
        <v>38000</v>
      </c>
      <c r="D2958" s="1050">
        <v>0</v>
      </c>
      <c r="E2958" s="2702">
        <f t="shared" si="46"/>
        <v>5631869.2599999988</v>
      </c>
    </row>
    <row r="2959" spans="1:5" ht="27.75" customHeight="1">
      <c r="A2959" s="1044" t="s">
        <v>26890</v>
      </c>
      <c r="B2959" s="1044" t="s">
        <v>26891</v>
      </c>
      <c r="C2959" s="1050">
        <v>65000</v>
      </c>
      <c r="D2959" s="1050">
        <v>0</v>
      </c>
      <c r="E2959" s="2702">
        <f t="shared" si="46"/>
        <v>5696869.2599999988</v>
      </c>
    </row>
    <row r="2960" spans="1:5" ht="27.75" customHeight="1">
      <c r="A2960" s="1044" t="s">
        <v>26892</v>
      </c>
      <c r="B2960" s="1044" t="s">
        <v>26893</v>
      </c>
      <c r="C2960" s="1050">
        <v>65000</v>
      </c>
      <c r="D2960" s="1050">
        <v>0</v>
      </c>
      <c r="E2960" s="2702">
        <f t="shared" si="46"/>
        <v>5761869.2599999988</v>
      </c>
    </row>
    <row r="2961" spans="1:5" ht="27.75" customHeight="1">
      <c r="A2961" s="1044" t="s">
        <v>26894</v>
      </c>
      <c r="B2961" s="1044" t="s">
        <v>26895</v>
      </c>
      <c r="C2961" s="1050">
        <v>0</v>
      </c>
      <c r="D2961" s="1050">
        <v>100</v>
      </c>
      <c r="E2961" s="2702">
        <f t="shared" si="46"/>
        <v>5761769.2599999988</v>
      </c>
    </row>
    <row r="2962" spans="1:5" ht="27.75" customHeight="1">
      <c r="A2962" s="1044" t="s">
        <v>26551</v>
      </c>
      <c r="B2962" s="1044" t="s">
        <v>26896</v>
      </c>
      <c r="C2962" s="1050">
        <v>0</v>
      </c>
      <c r="D2962" s="1050">
        <v>53.75</v>
      </c>
      <c r="E2962" s="2702">
        <f t="shared" si="46"/>
        <v>5761715.5099999988</v>
      </c>
    </row>
    <row r="2963" spans="1:5" ht="27.75" customHeight="1">
      <c r="A2963" s="1044" t="s">
        <v>26551</v>
      </c>
      <c r="B2963" s="1044" t="s">
        <v>26897</v>
      </c>
      <c r="C2963" s="1050">
        <v>0</v>
      </c>
      <c r="D2963" s="1050">
        <v>195000</v>
      </c>
      <c r="E2963" s="2702">
        <f t="shared" si="46"/>
        <v>5566715.5099999988</v>
      </c>
    </row>
    <row r="2964" spans="1:5" ht="27.75" customHeight="1">
      <c r="A2964" s="1044" t="s">
        <v>26551</v>
      </c>
      <c r="B2964" s="1044" t="s">
        <v>26898</v>
      </c>
      <c r="C2964" s="1050">
        <v>0</v>
      </c>
      <c r="D2964" s="1050">
        <v>53.75</v>
      </c>
      <c r="E2964" s="2702">
        <f t="shared" si="46"/>
        <v>5566661.7599999988</v>
      </c>
    </row>
    <row r="2965" spans="1:5" ht="27.75" customHeight="1">
      <c r="A2965" s="1044" t="s">
        <v>26551</v>
      </c>
      <c r="B2965" s="1044" t="s">
        <v>26899</v>
      </c>
      <c r="C2965" s="1050">
        <v>0</v>
      </c>
      <c r="D2965" s="1050">
        <v>95000</v>
      </c>
      <c r="E2965" s="2702">
        <f t="shared" si="46"/>
        <v>5471661.7599999988</v>
      </c>
    </row>
    <row r="2966" spans="1:5" ht="27.75" customHeight="1">
      <c r="A2966" s="1044" t="s">
        <v>26900</v>
      </c>
      <c r="B2966" s="1044" t="s">
        <v>26901</v>
      </c>
      <c r="C2966" s="1050">
        <v>0</v>
      </c>
      <c r="D2966" s="1050">
        <v>53.75</v>
      </c>
      <c r="E2966" s="2702">
        <f t="shared" si="46"/>
        <v>5471608.0099999988</v>
      </c>
    </row>
    <row r="2967" spans="1:5" ht="27.75" customHeight="1">
      <c r="A2967" s="1044" t="s">
        <v>26900</v>
      </c>
      <c r="B2967" s="1044" t="s">
        <v>26902</v>
      </c>
      <c r="C2967" s="1050">
        <v>0</v>
      </c>
      <c r="D2967" s="1050">
        <v>55000</v>
      </c>
      <c r="E2967" s="2702">
        <f t="shared" si="46"/>
        <v>5416608.0099999988</v>
      </c>
    </row>
    <row r="2968" spans="1:5" ht="27.75" customHeight="1">
      <c r="A2968" s="1044" t="s">
        <v>26574</v>
      </c>
      <c r="B2968" s="1044" t="s">
        <v>26903</v>
      </c>
      <c r="C2968" s="1050">
        <v>0</v>
      </c>
      <c r="D2968" s="1050">
        <v>1666400</v>
      </c>
      <c r="E2968" s="2702">
        <f t="shared" si="46"/>
        <v>3750208.0099999988</v>
      </c>
    </row>
    <row r="2969" spans="1:5" ht="27.75" customHeight="1">
      <c r="A2969" s="1044" t="s">
        <v>26904</v>
      </c>
      <c r="B2969" s="1044" t="s">
        <v>8336</v>
      </c>
      <c r="C2969" s="1050">
        <v>0</v>
      </c>
      <c r="D2969" s="1050">
        <v>400</v>
      </c>
      <c r="E2969" s="2702">
        <f t="shared" si="46"/>
        <v>3749808.0099999988</v>
      </c>
    </row>
    <row r="2970" spans="1:5" s="1988" customFormat="1" ht="27.75" customHeight="1">
      <c r="A2970" s="1405" t="s">
        <v>26905</v>
      </c>
      <c r="B2970" s="1405" t="s">
        <v>26906</v>
      </c>
      <c r="C2970" s="1770">
        <v>195000</v>
      </c>
      <c r="D2970" s="1770">
        <v>0</v>
      </c>
      <c r="E2970" s="2708">
        <f t="shared" si="46"/>
        <v>3944808.0099999988</v>
      </c>
    </row>
    <row r="2971" spans="1:5" ht="27.75" customHeight="1">
      <c r="A2971" s="1044" t="s">
        <v>26907</v>
      </c>
      <c r="B2971" s="1044" t="s">
        <v>26908</v>
      </c>
      <c r="C2971" s="1050">
        <v>130000</v>
      </c>
      <c r="D2971" s="1050">
        <v>0</v>
      </c>
      <c r="E2971" s="2702">
        <f t="shared" si="46"/>
        <v>4074808.0099999988</v>
      </c>
    </row>
    <row r="2972" spans="1:5" ht="27.75" customHeight="1">
      <c r="A2972" s="1044" t="s">
        <v>26909</v>
      </c>
      <c r="B2972" s="1044" t="s">
        <v>8478</v>
      </c>
      <c r="C2972" s="1050">
        <v>0</v>
      </c>
      <c r="D2972" s="1050">
        <v>2482.06</v>
      </c>
      <c r="E2972" s="2702">
        <f t="shared" si="46"/>
        <v>4072325.9499999988</v>
      </c>
    </row>
    <row r="2973" spans="1:5" ht="27.75" customHeight="1">
      <c r="A2973" s="1044" t="s">
        <v>26910</v>
      </c>
      <c r="B2973" s="1044" t="s">
        <v>26911</v>
      </c>
      <c r="C2973" s="1050">
        <v>65000</v>
      </c>
      <c r="D2973" s="1050">
        <v>0</v>
      </c>
      <c r="E2973" s="2702">
        <f t="shared" si="46"/>
        <v>4137325.9499999988</v>
      </c>
    </row>
    <row r="2974" spans="1:5" ht="27.75" customHeight="1">
      <c r="A2974" s="1044" t="s">
        <v>26592</v>
      </c>
      <c r="B2974" s="1044" t="s">
        <v>26912</v>
      </c>
      <c r="C2974" s="1050">
        <v>0</v>
      </c>
      <c r="D2974" s="1050">
        <v>16000</v>
      </c>
      <c r="E2974" s="2702">
        <f t="shared" si="46"/>
        <v>4121325.9499999988</v>
      </c>
    </row>
    <row r="2975" spans="1:5" ht="27.75" customHeight="1">
      <c r="A2975" s="1044" t="s">
        <v>26913</v>
      </c>
      <c r="B2975" s="1044" t="s">
        <v>26914</v>
      </c>
      <c r="C2975" s="1050">
        <v>65000</v>
      </c>
      <c r="D2975" s="1050">
        <v>0</v>
      </c>
      <c r="E2975" s="2702">
        <f t="shared" si="46"/>
        <v>4186325.9499999988</v>
      </c>
    </row>
    <row r="2976" spans="1:5" ht="27.75" customHeight="1">
      <c r="A2976" s="1044" t="s">
        <v>26915</v>
      </c>
      <c r="B2976" s="1044" t="s">
        <v>8336</v>
      </c>
      <c r="C2976" s="1050">
        <v>0</v>
      </c>
      <c r="D2976" s="1050">
        <v>200</v>
      </c>
      <c r="E2976" s="2702">
        <f t="shared" si="46"/>
        <v>4186125.9499999988</v>
      </c>
    </row>
    <row r="2977" spans="1:5" ht="27.75" customHeight="1">
      <c r="A2977" s="1044" t="s">
        <v>26916</v>
      </c>
      <c r="B2977" s="1044" t="s">
        <v>26917</v>
      </c>
      <c r="C2977" s="1050">
        <v>65000</v>
      </c>
      <c r="D2977" s="1050">
        <v>0</v>
      </c>
      <c r="E2977" s="2702">
        <f t="shared" si="46"/>
        <v>4251125.9499999993</v>
      </c>
    </row>
    <row r="2978" spans="1:5" ht="27.75" customHeight="1">
      <c r="A2978" s="1044" t="s">
        <v>26918</v>
      </c>
      <c r="B2978" s="1044" t="s">
        <v>26919</v>
      </c>
      <c r="C2978" s="1050">
        <v>65000</v>
      </c>
      <c r="D2978" s="1050">
        <v>0</v>
      </c>
      <c r="E2978" s="2702">
        <f t="shared" si="46"/>
        <v>4316125.9499999993</v>
      </c>
    </row>
    <row r="2979" spans="1:5" ht="27.75" customHeight="1">
      <c r="A2979" s="1044" t="s">
        <v>26920</v>
      </c>
      <c r="B2979" s="1044" t="s">
        <v>8336</v>
      </c>
      <c r="C2979" s="1050">
        <v>0</v>
      </c>
      <c r="D2979" s="1050">
        <v>100</v>
      </c>
      <c r="E2979" s="2702">
        <f t="shared" si="46"/>
        <v>4316025.9499999993</v>
      </c>
    </row>
    <row r="2980" spans="1:5" ht="27.75" customHeight="1">
      <c r="A2980" s="1044" t="s">
        <v>26921</v>
      </c>
      <c r="B2980" s="1044" t="s">
        <v>26922</v>
      </c>
      <c r="C2980" s="1050">
        <v>275000</v>
      </c>
      <c r="D2980" s="1050">
        <v>0</v>
      </c>
      <c r="E2980" s="2702">
        <f t="shared" si="46"/>
        <v>4591025.9499999993</v>
      </c>
    </row>
    <row r="2981" spans="1:5" ht="27.75" customHeight="1">
      <c r="A2981" s="1044" t="s">
        <v>26923</v>
      </c>
      <c r="B2981" s="1044" t="s">
        <v>8336</v>
      </c>
      <c r="C2981" s="1050">
        <v>0</v>
      </c>
      <c r="D2981" s="1050">
        <v>50</v>
      </c>
      <c r="E2981" s="2702">
        <f t="shared" si="46"/>
        <v>4590975.9499999993</v>
      </c>
    </row>
    <row r="2982" spans="1:5" ht="27.75" customHeight="1">
      <c r="A2982" s="1044" t="s">
        <v>26622</v>
      </c>
      <c r="B2982" s="1044" t="s">
        <v>26924</v>
      </c>
      <c r="C2982" s="1050">
        <v>0</v>
      </c>
      <c r="D2982" s="1050">
        <v>53.75</v>
      </c>
      <c r="E2982" s="2702">
        <f t="shared" si="46"/>
        <v>4590922.1999999993</v>
      </c>
    </row>
    <row r="2983" spans="1:5" ht="27.75" customHeight="1">
      <c r="A2983" s="1044" t="s">
        <v>26622</v>
      </c>
      <c r="B2983" s="1044" t="s">
        <v>26925</v>
      </c>
      <c r="C2983" s="1050">
        <v>0</v>
      </c>
      <c r="D2983" s="1050">
        <v>89000</v>
      </c>
      <c r="E2983" s="2702">
        <f t="shared" si="46"/>
        <v>4501922.1999999993</v>
      </c>
    </row>
    <row r="2984" spans="1:5" ht="27.75" customHeight="1">
      <c r="A2984" s="1044" t="s">
        <v>26622</v>
      </c>
      <c r="B2984" s="1044" t="s">
        <v>26926</v>
      </c>
      <c r="C2984" s="1050">
        <v>0</v>
      </c>
      <c r="D2984" s="1050">
        <v>53.75</v>
      </c>
      <c r="E2984" s="2702">
        <f t="shared" si="46"/>
        <v>4501868.4499999993</v>
      </c>
    </row>
    <row r="2985" spans="1:5" ht="27.75" customHeight="1">
      <c r="A2985" s="1044" t="s">
        <v>26622</v>
      </c>
      <c r="B2985" s="1044" t="s">
        <v>26927</v>
      </c>
      <c r="C2985" s="1050">
        <v>0</v>
      </c>
      <c r="D2985" s="1050">
        <v>65000</v>
      </c>
      <c r="E2985" s="2702">
        <f t="shared" si="46"/>
        <v>4436868.4499999993</v>
      </c>
    </row>
    <row r="2986" spans="1:5" ht="27.75" customHeight="1">
      <c r="A2986" s="1044" t="s">
        <v>26622</v>
      </c>
      <c r="B2986" s="1044" t="s">
        <v>26928</v>
      </c>
      <c r="C2986" s="1050">
        <v>0</v>
      </c>
      <c r="D2986" s="1050">
        <v>972400</v>
      </c>
      <c r="E2986" s="2702">
        <f t="shared" si="46"/>
        <v>3464468.4499999993</v>
      </c>
    </row>
    <row r="2987" spans="1:5" ht="27.75" customHeight="1">
      <c r="A2987" s="1044" t="s">
        <v>26929</v>
      </c>
      <c r="B2987" s="1044" t="s">
        <v>26930</v>
      </c>
      <c r="C2987" s="1050">
        <v>140000</v>
      </c>
      <c r="D2987" s="1050">
        <v>0</v>
      </c>
      <c r="E2987" s="2702">
        <f t="shared" si="46"/>
        <v>3604468.4499999993</v>
      </c>
    </row>
    <row r="2988" spans="1:5" ht="27.75" customHeight="1">
      <c r="A2988" s="1044" t="s">
        <v>26931</v>
      </c>
      <c r="B2988" s="1044" t="s">
        <v>26932</v>
      </c>
      <c r="C2988" s="1050">
        <v>70000</v>
      </c>
      <c r="D2988" s="1050">
        <v>0</v>
      </c>
      <c r="E2988" s="2702">
        <f t="shared" si="46"/>
        <v>3674468.4499999993</v>
      </c>
    </row>
    <row r="2989" spans="1:5" ht="27.75" customHeight="1">
      <c r="A2989" s="1044" t="s">
        <v>26933</v>
      </c>
      <c r="B2989" s="1044" t="s">
        <v>26934</v>
      </c>
      <c r="C2989" s="1050">
        <v>85000</v>
      </c>
      <c r="D2989" s="1050">
        <v>0</v>
      </c>
      <c r="E2989" s="2702">
        <f t="shared" si="46"/>
        <v>3759468.4499999993</v>
      </c>
    </row>
    <row r="2990" spans="1:5" ht="27.75" customHeight="1">
      <c r="A2990" s="1044" t="s">
        <v>26935</v>
      </c>
      <c r="B2990" s="1044" t="s">
        <v>26936</v>
      </c>
      <c r="C2990" s="1050">
        <v>70000</v>
      </c>
      <c r="D2990" s="1050">
        <v>0</v>
      </c>
      <c r="E2990" s="2702">
        <f t="shared" si="46"/>
        <v>3829468.4499999993</v>
      </c>
    </row>
    <row r="2991" spans="1:5" ht="27.75" customHeight="1">
      <c r="A2991" s="1044" t="s">
        <v>26937</v>
      </c>
      <c r="B2991" s="1044" t="s">
        <v>26938</v>
      </c>
      <c r="C2991" s="1050">
        <v>140000</v>
      </c>
      <c r="D2991" s="1050">
        <v>0</v>
      </c>
      <c r="E2991" s="2702">
        <f t="shared" si="46"/>
        <v>3969468.4499999993</v>
      </c>
    </row>
    <row r="2992" spans="1:5" ht="27.75" customHeight="1">
      <c r="A2992" s="1044" t="s">
        <v>26939</v>
      </c>
      <c r="B2992" s="1044" t="s">
        <v>26940</v>
      </c>
      <c r="C2992" s="1050">
        <v>210000</v>
      </c>
      <c r="D2992" s="1050">
        <v>0</v>
      </c>
      <c r="E2992" s="2702">
        <f t="shared" si="46"/>
        <v>4179468.4499999993</v>
      </c>
    </row>
    <row r="2993" spans="1:5" ht="27.75" customHeight="1">
      <c r="A2993" s="1044" t="s">
        <v>26941</v>
      </c>
      <c r="B2993" s="1044" t="s">
        <v>26942</v>
      </c>
      <c r="C2993" s="1050">
        <v>210000</v>
      </c>
      <c r="D2993" s="1050">
        <v>0</v>
      </c>
      <c r="E2993" s="2702">
        <f t="shared" si="46"/>
        <v>4389468.4499999993</v>
      </c>
    </row>
    <row r="2994" spans="1:5" ht="27.75" customHeight="1">
      <c r="A2994" s="1044" t="s">
        <v>26943</v>
      </c>
      <c r="B2994" s="1044" t="s">
        <v>26944</v>
      </c>
      <c r="C2994" s="1050">
        <v>0</v>
      </c>
      <c r="D2994" s="1050">
        <v>56</v>
      </c>
      <c r="E2994" s="2702">
        <f t="shared" si="46"/>
        <v>4389412.4499999993</v>
      </c>
    </row>
    <row r="2995" spans="1:5" ht="27.75" customHeight="1">
      <c r="A2995" s="1044" t="s">
        <v>26945</v>
      </c>
      <c r="B2995" s="1044" t="s">
        <v>8336</v>
      </c>
      <c r="C2995" s="1050">
        <v>0</v>
      </c>
      <c r="D2995" s="1050">
        <v>200</v>
      </c>
      <c r="E2995" s="2702">
        <f t="shared" si="46"/>
        <v>4389212.4499999993</v>
      </c>
    </row>
    <row r="2996" spans="1:5" ht="27.75" customHeight="1">
      <c r="A2996" s="1044" t="s">
        <v>26946</v>
      </c>
      <c r="B2996" s="1044" t="s">
        <v>26947</v>
      </c>
      <c r="C2996" s="1050">
        <v>140000</v>
      </c>
      <c r="D2996" s="1050">
        <v>0</v>
      </c>
      <c r="E2996" s="2702">
        <f t="shared" si="46"/>
        <v>4529212.4499999993</v>
      </c>
    </row>
    <row r="2997" spans="1:5" ht="27.75" customHeight="1">
      <c r="A2997" s="1044" t="s">
        <v>26948</v>
      </c>
      <c r="B2997" s="1044" t="s">
        <v>26949</v>
      </c>
      <c r="C2997" s="1050">
        <v>70000</v>
      </c>
      <c r="D2997" s="1050">
        <v>0</v>
      </c>
      <c r="E2997" s="2702">
        <f t="shared" si="46"/>
        <v>4599212.4499999993</v>
      </c>
    </row>
    <row r="2998" spans="1:5" ht="27.75" customHeight="1">
      <c r="A2998" s="1044" t="s">
        <v>26950</v>
      </c>
      <c r="B2998" s="1044" t="s">
        <v>26951</v>
      </c>
      <c r="C2998" s="1050">
        <v>70000</v>
      </c>
      <c r="D2998" s="1050">
        <v>0</v>
      </c>
      <c r="E2998" s="2702">
        <f t="shared" si="46"/>
        <v>4669212.4499999993</v>
      </c>
    </row>
    <row r="2999" spans="1:5" ht="27.75" customHeight="1">
      <c r="A2999" s="1044" t="s">
        <v>26952</v>
      </c>
      <c r="B2999" s="1044" t="s">
        <v>26953</v>
      </c>
      <c r="C2999" s="1050">
        <v>85000</v>
      </c>
      <c r="D2999" s="1050">
        <v>0</v>
      </c>
      <c r="E2999" s="2702">
        <f t="shared" si="46"/>
        <v>4754212.4499999993</v>
      </c>
    </row>
    <row r="3000" spans="1:5" ht="27.75" customHeight="1">
      <c r="A3000" s="1044" t="s">
        <v>26954</v>
      </c>
      <c r="B3000" s="1044" t="s">
        <v>26955</v>
      </c>
      <c r="C3000" s="1050">
        <v>62900</v>
      </c>
      <c r="D3000" s="1050">
        <v>0</v>
      </c>
      <c r="E3000" s="2702">
        <f t="shared" si="46"/>
        <v>4817112.4499999993</v>
      </c>
    </row>
    <row r="3001" spans="1:5" ht="27.75" customHeight="1">
      <c r="A3001" s="1044" t="s">
        <v>26956</v>
      </c>
      <c r="B3001" s="1044" t="s">
        <v>26957</v>
      </c>
      <c r="C3001" s="1050">
        <v>295000</v>
      </c>
      <c r="D3001" s="1050">
        <v>0</v>
      </c>
      <c r="E3001" s="2702">
        <f t="shared" si="46"/>
        <v>5112112.4499999993</v>
      </c>
    </row>
    <row r="3002" spans="1:5" ht="27.75" customHeight="1">
      <c r="A3002" s="1044" t="s">
        <v>26958</v>
      </c>
      <c r="B3002" s="1044" t="s">
        <v>26959</v>
      </c>
      <c r="C3002" s="1050">
        <v>5000</v>
      </c>
      <c r="D3002" s="1050">
        <v>0</v>
      </c>
      <c r="E3002" s="2702">
        <f t="shared" si="46"/>
        <v>5117112.4499999993</v>
      </c>
    </row>
    <row r="3003" spans="1:5" ht="27.75" customHeight="1">
      <c r="A3003" s="1044" t="s">
        <v>26960</v>
      </c>
      <c r="B3003" s="1044" t="s">
        <v>8478</v>
      </c>
      <c r="C3003" s="1050">
        <v>0</v>
      </c>
      <c r="D3003" s="1050">
        <v>1228.08</v>
      </c>
      <c r="E3003" s="2702">
        <f t="shared" si="46"/>
        <v>5115884.3699999992</v>
      </c>
    </row>
    <row r="3004" spans="1:5" ht="27.75" customHeight="1">
      <c r="A3004" s="1044" t="s">
        <v>26961</v>
      </c>
      <c r="B3004" s="1044" t="s">
        <v>26962</v>
      </c>
      <c r="C3004" s="1050">
        <v>70000</v>
      </c>
      <c r="D3004" s="1050">
        <v>0</v>
      </c>
      <c r="E3004" s="2702">
        <f t="shared" si="46"/>
        <v>5185884.3699999992</v>
      </c>
    </row>
    <row r="3005" spans="1:5" ht="27.75" customHeight="1">
      <c r="A3005" s="1044" t="s">
        <v>26963</v>
      </c>
      <c r="B3005" s="1044" t="s">
        <v>26964</v>
      </c>
      <c r="C3005" s="1050">
        <v>70000</v>
      </c>
      <c r="D3005" s="1050">
        <v>0</v>
      </c>
      <c r="E3005" s="2702">
        <f t="shared" si="46"/>
        <v>5255884.3699999992</v>
      </c>
    </row>
    <row r="3006" spans="1:5" ht="27.75" customHeight="1">
      <c r="A3006" s="1044" t="s">
        <v>26965</v>
      </c>
      <c r="B3006" s="1044" t="s">
        <v>26966</v>
      </c>
      <c r="C3006" s="1050">
        <v>20000</v>
      </c>
      <c r="D3006" s="1050">
        <v>0</v>
      </c>
      <c r="E3006" s="2702">
        <f t="shared" si="46"/>
        <v>5275884.3699999992</v>
      </c>
    </row>
    <row r="3007" spans="1:5" ht="27.75" customHeight="1">
      <c r="A3007" s="1044" t="s">
        <v>26965</v>
      </c>
      <c r="B3007" s="1044" t="s">
        <v>26966</v>
      </c>
      <c r="C3007" s="1050">
        <v>20000</v>
      </c>
      <c r="D3007" s="1050">
        <v>0</v>
      </c>
      <c r="E3007" s="2702">
        <f t="shared" si="46"/>
        <v>5295884.3699999992</v>
      </c>
    </row>
    <row r="3008" spans="1:5" ht="27.75" customHeight="1">
      <c r="A3008" s="1044" t="s">
        <v>26967</v>
      </c>
      <c r="B3008" s="1044" t="s">
        <v>26966</v>
      </c>
      <c r="C3008" s="1050">
        <v>20000</v>
      </c>
      <c r="D3008" s="1050">
        <v>0</v>
      </c>
      <c r="E3008" s="2702">
        <f t="shared" si="46"/>
        <v>5315884.3699999992</v>
      </c>
    </row>
    <row r="3009" spans="1:5" ht="27.75" customHeight="1">
      <c r="A3009" s="1044" t="s">
        <v>26968</v>
      </c>
      <c r="B3009" s="1044" t="s">
        <v>26966</v>
      </c>
      <c r="C3009" s="1050">
        <v>10000</v>
      </c>
      <c r="D3009" s="1050">
        <v>0</v>
      </c>
      <c r="E3009" s="2702">
        <f t="shared" si="46"/>
        <v>5325884.3699999992</v>
      </c>
    </row>
    <row r="3010" spans="1:5" ht="27.75" customHeight="1">
      <c r="A3010" s="1044" t="s">
        <v>26969</v>
      </c>
      <c r="B3010" s="1044" t="s">
        <v>26966</v>
      </c>
      <c r="C3010" s="1050">
        <v>10000</v>
      </c>
      <c r="D3010" s="1050">
        <v>0</v>
      </c>
      <c r="E3010" s="2702">
        <f t="shared" si="46"/>
        <v>5335884.3699999992</v>
      </c>
    </row>
    <row r="3011" spans="1:5" ht="27.75" customHeight="1">
      <c r="A3011" s="1044" t="s">
        <v>26970</v>
      </c>
      <c r="B3011" s="1044" t="s">
        <v>26971</v>
      </c>
      <c r="C3011" s="1050">
        <v>70000</v>
      </c>
      <c r="D3011" s="1050">
        <v>0</v>
      </c>
      <c r="E3011" s="2702">
        <f t="shared" si="46"/>
        <v>5405884.3699999992</v>
      </c>
    </row>
    <row r="3012" spans="1:5" ht="27.75" customHeight="1">
      <c r="A3012" s="1044" t="s">
        <v>26972</v>
      </c>
      <c r="B3012" s="1044" t="s">
        <v>26973</v>
      </c>
      <c r="C3012" s="1050">
        <v>70000</v>
      </c>
      <c r="D3012" s="1050">
        <v>0</v>
      </c>
      <c r="E3012" s="2702">
        <f t="shared" si="46"/>
        <v>5475884.3699999992</v>
      </c>
    </row>
    <row r="3013" spans="1:5" ht="27.75" customHeight="1">
      <c r="A3013" s="1044" t="s">
        <v>26974</v>
      </c>
      <c r="B3013" s="1044" t="s">
        <v>26975</v>
      </c>
      <c r="C3013" s="1050">
        <v>70000</v>
      </c>
      <c r="D3013" s="1050">
        <v>0</v>
      </c>
      <c r="E3013" s="2702">
        <f t="shared" ref="E3013:E3070" si="47">E3012-D3013+C3013</f>
        <v>5545884.3699999992</v>
      </c>
    </row>
    <row r="3014" spans="1:5" ht="27.75" customHeight="1">
      <c r="A3014" s="1044" t="s">
        <v>26976</v>
      </c>
      <c r="B3014" s="1044" t="s">
        <v>8336</v>
      </c>
      <c r="C3014" s="1050">
        <v>0</v>
      </c>
      <c r="D3014" s="1050">
        <v>750</v>
      </c>
      <c r="E3014" s="2702">
        <f t="shared" si="47"/>
        <v>5545134.3699999992</v>
      </c>
    </row>
    <row r="3015" spans="1:5" ht="27.75" customHeight="1">
      <c r="A3015" s="1044" t="s">
        <v>26977</v>
      </c>
      <c r="B3015" s="1044" t="s">
        <v>26978</v>
      </c>
      <c r="C3015" s="1050">
        <v>295000</v>
      </c>
      <c r="D3015" s="1050">
        <v>0</v>
      </c>
      <c r="E3015" s="2702">
        <f t="shared" si="47"/>
        <v>5840134.3699999992</v>
      </c>
    </row>
    <row r="3016" spans="1:5" ht="27.75" customHeight="1">
      <c r="A3016" s="1044" t="s">
        <v>26979</v>
      </c>
      <c r="B3016" s="1044" t="s">
        <v>26980</v>
      </c>
      <c r="C3016" s="1050">
        <v>140000</v>
      </c>
      <c r="D3016" s="1050">
        <v>0</v>
      </c>
      <c r="E3016" s="2702">
        <f t="shared" si="47"/>
        <v>5980134.3699999992</v>
      </c>
    </row>
    <row r="3017" spans="1:5" ht="27.75" customHeight="1">
      <c r="A3017" s="1044" t="s">
        <v>26981</v>
      </c>
      <c r="B3017" s="1044" t="s">
        <v>26982</v>
      </c>
      <c r="C3017" s="1050">
        <v>85000</v>
      </c>
      <c r="D3017" s="1050">
        <v>0</v>
      </c>
      <c r="E3017" s="2702">
        <f t="shared" si="47"/>
        <v>6065134.3699999992</v>
      </c>
    </row>
    <row r="3018" spans="1:5" ht="27.75" customHeight="1">
      <c r="A3018" s="1044" t="s">
        <v>26983</v>
      </c>
      <c r="B3018" s="1044" t="s">
        <v>26984</v>
      </c>
      <c r="C3018" s="1050">
        <v>70000</v>
      </c>
      <c r="D3018" s="1050">
        <v>0</v>
      </c>
      <c r="E3018" s="2702">
        <f t="shared" si="47"/>
        <v>6135134.3699999992</v>
      </c>
    </row>
    <row r="3019" spans="1:5" ht="27.75" customHeight="1">
      <c r="A3019" s="1044" t="s">
        <v>26985</v>
      </c>
      <c r="B3019" s="1044" t="s">
        <v>26986</v>
      </c>
      <c r="C3019" s="1050">
        <v>70000</v>
      </c>
      <c r="D3019" s="1050">
        <v>0</v>
      </c>
      <c r="E3019" s="2702">
        <f t="shared" si="47"/>
        <v>6205134.3699999992</v>
      </c>
    </row>
    <row r="3020" spans="1:5" ht="27.75" customHeight="1">
      <c r="A3020" s="1044" t="s">
        <v>26987</v>
      </c>
      <c r="B3020" s="1044" t="s">
        <v>26988</v>
      </c>
      <c r="C3020" s="1050">
        <v>70000</v>
      </c>
      <c r="D3020" s="1050">
        <v>0</v>
      </c>
      <c r="E3020" s="2702">
        <f t="shared" si="47"/>
        <v>6275134.3699999992</v>
      </c>
    </row>
    <row r="3021" spans="1:5" ht="27.75" customHeight="1">
      <c r="A3021" s="1044" t="s">
        <v>26989</v>
      </c>
      <c r="B3021" s="1044" t="s">
        <v>26990</v>
      </c>
      <c r="C3021" s="1050">
        <v>40000</v>
      </c>
      <c r="D3021" s="1050">
        <v>0</v>
      </c>
      <c r="E3021" s="2702">
        <f t="shared" si="47"/>
        <v>6315134.3699999992</v>
      </c>
    </row>
    <row r="3022" spans="1:5" ht="27.75" customHeight="1">
      <c r="A3022" s="1044" t="s">
        <v>26991</v>
      </c>
      <c r="B3022" s="1044" t="s">
        <v>26992</v>
      </c>
      <c r="C3022" s="1050">
        <v>70000</v>
      </c>
      <c r="D3022" s="1050">
        <v>0</v>
      </c>
      <c r="E3022" s="2702">
        <f t="shared" si="47"/>
        <v>6385134.3699999992</v>
      </c>
    </row>
    <row r="3023" spans="1:5" ht="27.75" customHeight="1">
      <c r="A3023" s="1044" t="s">
        <v>26993</v>
      </c>
      <c r="B3023" s="1044" t="s">
        <v>26994</v>
      </c>
      <c r="C3023" s="1050">
        <v>50000</v>
      </c>
      <c r="D3023" s="1050">
        <v>0</v>
      </c>
      <c r="E3023" s="2702">
        <f t="shared" si="47"/>
        <v>6435134.3699999992</v>
      </c>
    </row>
    <row r="3024" spans="1:5" ht="27.75" customHeight="1">
      <c r="A3024" s="1044" t="s">
        <v>26995</v>
      </c>
      <c r="B3024" s="1044" t="s">
        <v>26996</v>
      </c>
      <c r="C3024" s="1050">
        <v>10000</v>
      </c>
      <c r="D3024" s="1050">
        <v>0</v>
      </c>
      <c r="E3024" s="2702">
        <f t="shared" si="47"/>
        <v>6445134.3699999992</v>
      </c>
    </row>
    <row r="3025" spans="1:5" ht="27.75" customHeight="1">
      <c r="A3025" s="1044" t="s">
        <v>26997</v>
      </c>
      <c r="B3025" s="1044" t="s">
        <v>26998</v>
      </c>
      <c r="C3025" s="1050">
        <v>85000</v>
      </c>
      <c r="D3025" s="1050">
        <v>0</v>
      </c>
      <c r="E3025" s="2702">
        <f t="shared" si="47"/>
        <v>6530134.3699999992</v>
      </c>
    </row>
    <row r="3026" spans="1:5" ht="27.75" customHeight="1">
      <c r="A3026" s="1044" t="s">
        <v>26999</v>
      </c>
      <c r="B3026" s="1044" t="s">
        <v>27000</v>
      </c>
      <c r="C3026" s="1050">
        <v>70000</v>
      </c>
      <c r="D3026" s="1050">
        <v>0</v>
      </c>
      <c r="E3026" s="2702">
        <f t="shared" si="47"/>
        <v>6600134.3699999992</v>
      </c>
    </row>
    <row r="3027" spans="1:5" ht="27.75" customHeight="1">
      <c r="A3027" s="1044" t="s">
        <v>27001</v>
      </c>
      <c r="B3027" s="1044" t="s">
        <v>8336</v>
      </c>
      <c r="C3027" s="1050">
        <v>0</v>
      </c>
      <c r="D3027" s="1050">
        <v>550</v>
      </c>
      <c r="E3027" s="2702">
        <f t="shared" si="47"/>
        <v>6599584.3699999992</v>
      </c>
    </row>
    <row r="3028" spans="1:5" ht="27.75" customHeight="1">
      <c r="A3028" s="1044" t="s">
        <v>27002</v>
      </c>
      <c r="B3028" s="1044" t="s">
        <v>27003</v>
      </c>
      <c r="C3028" s="1050">
        <v>70000</v>
      </c>
      <c r="D3028" s="1050">
        <v>0</v>
      </c>
      <c r="E3028" s="2702">
        <f t="shared" si="47"/>
        <v>6669584.3699999992</v>
      </c>
    </row>
    <row r="3029" spans="1:5" ht="27.75" customHeight="1">
      <c r="A3029" s="1044" t="s">
        <v>26667</v>
      </c>
      <c r="B3029" s="1044" t="s">
        <v>27004</v>
      </c>
      <c r="C3029" s="1050">
        <v>0</v>
      </c>
      <c r="D3029" s="1050">
        <v>874650</v>
      </c>
      <c r="E3029" s="2702">
        <f t="shared" si="47"/>
        <v>5794934.3699999992</v>
      </c>
    </row>
    <row r="3030" spans="1:5" ht="27.75" customHeight="1">
      <c r="A3030" s="1044" t="s">
        <v>26667</v>
      </c>
      <c r="B3030" s="1044" t="s">
        <v>27005</v>
      </c>
      <c r="C3030" s="1050">
        <v>0</v>
      </c>
      <c r="D3030" s="1050">
        <v>30600</v>
      </c>
      <c r="E3030" s="2702">
        <f t="shared" si="47"/>
        <v>5764334.3699999992</v>
      </c>
    </row>
    <row r="3031" spans="1:5" ht="27.75" customHeight="1">
      <c r="A3031" s="1044" t="s">
        <v>27006</v>
      </c>
      <c r="B3031" s="1044" t="s">
        <v>26966</v>
      </c>
      <c r="C3031" s="1050">
        <v>20000</v>
      </c>
      <c r="D3031" s="1050">
        <v>0</v>
      </c>
      <c r="E3031" s="2702">
        <f t="shared" si="47"/>
        <v>5784334.3699999992</v>
      </c>
    </row>
    <row r="3032" spans="1:5" ht="27.75" customHeight="1">
      <c r="A3032" s="1044" t="s">
        <v>27006</v>
      </c>
      <c r="B3032" s="1044" t="s">
        <v>26966</v>
      </c>
      <c r="C3032" s="1050">
        <v>20000</v>
      </c>
      <c r="D3032" s="1050">
        <v>0</v>
      </c>
      <c r="E3032" s="2702">
        <f t="shared" si="47"/>
        <v>5804334.3699999992</v>
      </c>
    </row>
    <row r="3033" spans="1:5" ht="27.75" customHeight="1">
      <c r="A3033" s="1044" t="s">
        <v>27006</v>
      </c>
      <c r="B3033" s="1044" t="s">
        <v>26966</v>
      </c>
      <c r="C3033" s="1050">
        <v>20000</v>
      </c>
      <c r="D3033" s="1050">
        <v>0</v>
      </c>
      <c r="E3033" s="2702">
        <f t="shared" si="47"/>
        <v>5824334.3699999992</v>
      </c>
    </row>
    <row r="3034" spans="1:5" ht="27.75" customHeight="1">
      <c r="A3034" s="1044" t="s">
        <v>27007</v>
      </c>
      <c r="B3034" s="1044" t="s">
        <v>27008</v>
      </c>
      <c r="C3034" s="1050">
        <v>85000</v>
      </c>
      <c r="D3034" s="1050">
        <v>0</v>
      </c>
      <c r="E3034" s="2702">
        <f t="shared" si="47"/>
        <v>5909334.3699999992</v>
      </c>
    </row>
    <row r="3035" spans="1:5" ht="27.75" customHeight="1">
      <c r="A3035" s="1044" t="s">
        <v>27009</v>
      </c>
      <c r="B3035" s="1044" t="s">
        <v>27010</v>
      </c>
      <c r="C3035" s="1050">
        <v>85000</v>
      </c>
      <c r="D3035" s="1050">
        <v>0</v>
      </c>
      <c r="E3035" s="2702">
        <f t="shared" si="47"/>
        <v>5994334.3699999992</v>
      </c>
    </row>
    <row r="3036" spans="1:5" ht="27.75" customHeight="1">
      <c r="A3036" s="1044" t="s">
        <v>27011</v>
      </c>
      <c r="B3036" s="1044" t="s">
        <v>27012</v>
      </c>
      <c r="C3036" s="1050">
        <v>70000</v>
      </c>
      <c r="D3036" s="1050">
        <v>0</v>
      </c>
      <c r="E3036" s="2702">
        <f t="shared" si="47"/>
        <v>6064334.3699999992</v>
      </c>
    </row>
    <row r="3037" spans="1:5" ht="27.75" customHeight="1">
      <c r="A3037" s="1044" t="s">
        <v>27013</v>
      </c>
      <c r="B3037" s="1044" t="s">
        <v>27014</v>
      </c>
      <c r="C3037" s="1050">
        <v>140000</v>
      </c>
      <c r="D3037" s="1050">
        <v>0</v>
      </c>
      <c r="E3037" s="2702">
        <f t="shared" si="47"/>
        <v>6204334.3699999992</v>
      </c>
    </row>
    <row r="3038" spans="1:5" ht="27.75" customHeight="1">
      <c r="A3038" s="1044" t="s">
        <v>26669</v>
      </c>
      <c r="B3038" s="1044" t="s">
        <v>26670</v>
      </c>
      <c r="C3038" s="1050">
        <v>0</v>
      </c>
      <c r="D3038" s="1050">
        <v>2000000</v>
      </c>
      <c r="E3038" s="2702">
        <f t="shared" si="47"/>
        <v>4204334.3699999992</v>
      </c>
    </row>
    <row r="3039" spans="1:5" ht="27.75" customHeight="1">
      <c r="A3039" s="1044" t="s">
        <v>27015</v>
      </c>
      <c r="B3039" s="1044" t="s">
        <v>27016</v>
      </c>
      <c r="C3039" s="1050">
        <v>0</v>
      </c>
      <c r="D3039" s="1050">
        <v>53.75</v>
      </c>
      <c r="E3039" s="2702">
        <f t="shared" si="47"/>
        <v>4204280.6199999992</v>
      </c>
    </row>
    <row r="3040" spans="1:5" ht="27.75" customHeight="1">
      <c r="A3040" s="1044" t="s">
        <v>27015</v>
      </c>
      <c r="B3040" s="1044" t="s">
        <v>27017</v>
      </c>
      <c r="C3040" s="1050">
        <v>0</v>
      </c>
      <c r="D3040" s="1050">
        <v>99325</v>
      </c>
      <c r="E3040" s="2702">
        <f t="shared" si="47"/>
        <v>4104955.6199999992</v>
      </c>
    </row>
    <row r="3041" spans="1:5" ht="27.75" customHeight="1">
      <c r="A3041" s="1044" t="s">
        <v>27018</v>
      </c>
      <c r="B3041" s="1044" t="s">
        <v>27019</v>
      </c>
      <c r="C3041" s="1050">
        <v>70000</v>
      </c>
      <c r="D3041" s="1050">
        <v>0</v>
      </c>
      <c r="E3041" s="2702">
        <f t="shared" si="47"/>
        <v>4174955.6199999992</v>
      </c>
    </row>
    <row r="3042" spans="1:5" ht="27.75" customHeight="1">
      <c r="A3042" s="1044" t="s">
        <v>27020</v>
      </c>
      <c r="B3042" s="1044" t="s">
        <v>24494</v>
      </c>
      <c r="C3042" s="1050">
        <v>70000</v>
      </c>
      <c r="D3042" s="1050">
        <v>0</v>
      </c>
      <c r="E3042" s="2702">
        <f t="shared" si="47"/>
        <v>4244955.6199999992</v>
      </c>
    </row>
    <row r="3043" spans="1:5" ht="27.75" customHeight="1">
      <c r="A3043" s="1044" t="s">
        <v>27021</v>
      </c>
      <c r="B3043" s="1044" t="s">
        <v>27022</v>
      </c>
      <c r="C3043" s="1050">
        <v>295000</v>
      </c>
      <c r="D3043" s="1050">
        <v>0</v>
      </c>
      <c r="E3043" s="2702">
        <f t="shared" si="47"/>
        <v>4539955.6199999992</v>
      </c>
    </row>
    <row r="3044" spans="1:5" ht="27.75" customHeight="1">
      <c r="A3044" s="1044" t="s">
        <v>27023</v>
      </c>
      <c r="B3044" s="1044" t="s">
        <v>27024</v>
      </c>
      <c r="C3044" s="1050">
        <v>20000</v>
      </c>
      <c r="D3044" s="1050">
        <v>0</v>
      </c>
      <c r="E3044" s="2702">
        <f t="shared" si="47"/>
        <v>4559955.6199999992</v>
      </c>
    </row>
    <row r="3045" spans="1:5" ht="27.75" customHeight="1">
      <c r="A3045" s="1044" t="s">
        <v>27025</v>
      </c>
      <c r="B3045" s="1044" t="s">
        <v>27026</v>
      </c>
      <c r="C3045" s="1050">
        <v>140000</v>
      </c>
      <c r="D3045" s="1050">
        <v>0</v>
      </c>
      <c r="E3045" s="2702">
        <f t="shared" si="47"/>
        <v>4699955.6199999992</v>
      </c>
    </row>
    <row r="3046" spans="1:5" ht="27.75" customHeight="1">
      <c r="A3046" s="1044" t="s">
        <v>27027</v>
      </c>
      <c r="B3046" s="1044" t="s">
        <v>27028</v>
      </c>
      <c r="C3046" s="1050">
        <v>155000</v>
      </c>
      <c r="D3046" s="1050">
        <v>0</v>
      </c>
      <c r="E3046" s="2702">
        <f t="shared" si="47"/>
        <v>4854955.6199999992</v>
      </c>
    </row>
    <row r="3047" spans="1:5" ht="27.75" customHeight="1">
      <c r="A3047" s="1044" t="s">
        <v>27029</v>
      </c>
      <c r="B3047" s="1044" t="s">
        <v>27030</v>
      </c>
      <c r="C3047" s="1050">
        <v>20000</v>
      </c>
      <c r="D3047" s="1050">
        <v>0</v>
      </c>
      <c r="E3047" s="2702">
        <f t="shared" si="47"/>
        <v>4874955.6199999992</v>
      </c>
    </row>
    <row r="3048" spans="1:5" ht="27.75" customHeight="1">
      <c r="A3048" s="1044" t="s">
        <v>27031</v>
      </c>
      <c r="B3048" s="1044" t="s">
        <v>27032</v>
      </c>
      <c r="C3048" s="1050">
        <v>70000</v>
      </c>
      <c r="D3048" s="1050">
        <v>0</v>
      </c>
      <c r="E3048" s="2702">
        <f t="shared" si="47"/>
        <v>4944955.6199999992</v>
      </c>
    </row>
    <row r="3049" spans="1:5" ht="27.75" customHeight="1">
      <c r="A3049" s="1044" t="s">
        <v>27033</v>
      </c>
      <c r="B3049" s="1044" t="s">
        <v>27034</v>
      </c>
      <c r="C3049" s="1050">
        <v>70000</v>
      </c>
      <c r="D3049" s="1050">
        <v>0</v>
      </c>
      <c r="E3049" s="2702">
        <f t="shared" si="47"/>
        <v>5014955.6199999992</v>
      </c>
    </row>
    <row r="3050" spans="1:5" ht="27.75" customHeight="1">
      <c r="A3050" s="1044" t="s">
        <v>27035</v>
      </c>
      <c r="B3050" s="1044" t="s">
        <v>27030</v>
      </c>
      <c r="C3050" s="1050">
        <v>70000</v>
      </c>
      <c r="D3050" s="1050">
        <v>0</v>
      </c>
      <c r="E3050" s="2702">
        <f t="shared" si="47"/>
        <v>5084955.6199999992</v>
      </c>
    </row>
    <row r="3051" spans="1:5" ht="27.75" customHeight="1">
      <c r="A3051" s="1044" t="s">
        <v>27036</v>
      </c>
      <c r="B3051" s="1044" t="s">
        <v>27037</v>
      </c>
      <c r="C3051" s="1050">
        <v>70000</v>
      </c>
      <c r="D3051" s="1050">
        <v>0</v>
      </c>
      <c r="E3051" s="2702">
        <f t="shared" si="47"/>
        <v>5154955.6199999992</v>
      </c>
    </row>
    <row r="3052" spans="1:5" ht="27.75" customHeight="1">
      <c r="A3052" s="1044" t="s">
        <v>27038</v>
      </c>
      <c r="B3052" s="1044" t="s">
        <v>27039</v>
      </c>
      <c r="C3052" s="1050">
        <v>85000</v>
      </c>
      <c r="D3052" s="1050">
        <v>0</v>
      </c>
      <c r="E3052" s="2702">
        <f t="shared" si="47"/>
        <v>5239955.6199999992</v>
      </c>
    </row>
    <row r="3053" spans="1:5" ht="27.75" customHeight="1">
      <c r="A3053" s="1044" t="s">
        <v>27040</v>
      </c>
      <c r="B3053" s="1044" t="s">
        <v>8336</v>
      </c>
      <c r="C3053" s="1050">
        <v>0</v>
      </c>
      <c r="D3053" s="1050">
        <v>950</v>
      </c>
      <c r="E3053" s="2702">
        <f t="shared" si="47"/>
        <v>5239005.6199999992</v>
      </c>
    </row>
    <row r="3054" spans="1:5" ht="27.75" customHeight="1">
      <c r="A3054" s="1044" t="s">
        <v>27041</v>
      </c>
      <c r="B3054" s="1044" t="s">
        <v>27042</v>
      </c>
      <c r="C3054" s="1050">
        <v>20000</v>
      </c>
      <c r="D3054" s="1050">
        <v>0</v>
      </c>
      <c r="E3054" s="2702">
        <f t="shared" si="47"/>
        <v>5259005.6199999992</v>
      </c>
    </row>
    <row r="3055" spans="1:5" ht="27.75" customHeight="1">
      <c r="A3055" s="1044" t="s">
        <v>27043</v>
      </c>
      <c r="B3055" s="1044" t="s">
        <v>27044</v>
      </c>
      <c r="C3055" s="1050">
        <v>70000</v>
      </c>
      <c r="D3055" s="1050">
        <v>0</v>
      </c>
      <c r="E3055" s="2702">
        <f t="shared" si="47"/>
        <v>5329005.6199999992</v>
      </c>
    </row>
    <row r="3056" spans="1:5" ht="27.75" customHeight="1">
      <c r="A3056" s="1044" t="s">
        <v>27045</v>
      </c>
      <c r="B3056" s="1044" t="s">
        <v>27046</v>
      </c>
      <c r="C3056" s="1050">
        <v>70000</v>
      </c>
      <c r="D3056" s="1050">
        <v>0</v>
      </c>
      <c r="E3056" s="2702">
        <f t="shared" si="47"/>
        <v>5399005.6199999992</v>
      </c>
    </row>
    <row r="3057" spans="1:11" ht="27.75" customHeight="1">
      <c r="A3057" s="1044" t="s">
        <v>27047</v>
      </c>
      <c r="B3057" s="1044" t="s">
        <v>27048</v>
      </c>
      <c r="C3057" s="1050">
        <v>70000</v>
      </c>
      <c r="D3057" s="1050">
        <v>0</v>
      </c>
      <c r="E3057" s="2702">
        <f t="shared" si="47"/>
        <v>5469005.6199999992</v>
      </c>
    </row>
    <row r="3058" spans="1:11" ht="27.75" customHeight="1">
      <c r="A3058" s="1044" t="s">
        <v>27049</v>
      </c>
      <c r="B3058" s="1044" t="s">
        <v>27050</v>
      </c>
      <c r="C3058" s="1050">
        <v>70000</v>
      </c>
      <c r="D3058" s="1050">
        <v>0</v>
      </c>
      <c r="E3058" s="2702">
        <f t="shared" si="47"/>
        <v>5539005.6199999992</v>
      </c>
    </row>
    <row r="3059" spans="1:11" ht="27.75" customHeight="1">
      <c r="A3059" s="1044" t="s">
        <v>26764</v>
      </c>
      <c r="B3059" s="1044" t="s">
        <v>26765</v>
      </c>
      <c r="C3059" s="1050">
        <v>0</v>
      </c>
      <c r="D3059" s="1050">
        <v>3000000</v>
      </c>
      <c r="E3059" s="2702">
        <f t="shared" si="47"/>
        <v>2539005.6199999992</v>
      </c>
    </row>
    <row r="3060" spans="1:11" ht="27.75" customHeight="1">
      <c r="A3060" s="1044" t="s">
        <v>27051</v>
      </c>
      <c r="B3060" s="1044" t="s">
        <v>27052</v>
      </c>
      <c r="C3060" s="1050">
        <v>85000</v>
      </c>
      <c r="D3060" s="1050">
        <v>0</v>
      </c>
      <c r="E3060" s="2702">
        <f t="shared" si="47"/>
        <v>2624005.6199999992</v>
      </c>
    </row>
    <row r="3061" spans="1:11" ht="27.75" customHeight="1">
      <c r="A3061" s="1044" t="s">
        <v>27053</v>
      </c>
      <c r="B3061" s="1044" t="s">
        <v>27054</v>
      </c>
      <c r="C3061" s="1050">
        <v>15000</v>
      </c>
      <c r="D3061" s="1050">
        <v>0</v>
      </c>
      <c r="E3061" s="2702">
        <f t="shared" si="47"/>
        <v>2639005.6199999992</v>
      </c>
    </row>
    <row r="3062" spans="1:11" ht="27.75" customHeight="1">
      <c r="A3062" s="1044" t="s">
        <v>27055</v>
      </c>
      <c r="B3062" s="1044" t="s">
        <v>27056</v>
      </c>
      <c r="C3062" s="1050">
        <v>70000</v>
      </c>
      <c r="D3062" s="1050">
        <v>0</v>
      </c>
      <c r="E3062" s="2702">
        <f t="shared" si="47"/>
        <v>2709005.6199999992</v>
      </c>
    </row>
    <row r="3063" spans="1:11" ht="27.75" customHeight="1">
      <c r="A3063" s="1044" t="s">
        <v>27057</v>
      </c>
      <c r="B3063" s="1044" t="s">
        <v>27058</v>
      </c>
      <c r="C3063" s="1050">
        <v>15000</v>
      </c>
      <c r="D3063" s="1050">
        <v>0</v>
      </c>
      <c r="E3063" s="2702">
        <f t="shared" si="47"/>
        <v>2724005.6199999992</v>
      </c>
    </row>
    <row r="3064" spans="1:11" ht="27.75" customHeight="1">
      <c r="A3064" s="1044" t="s">
        <v>27059</v>
      </c>
      <c r="B3064" s="1044" t="s">
        <v>8336</v>
      </c>
      <c r="C3064" s="1050">
        <v>0</v>
      </c>
      <c r="D3064" s="1050">
        <v>150</v>
      </c>
      <c r="E3064" s="2702">
        <f t="shared" si="47"/>
        <v>2723855.6199999992</v>
      </c>
    </row>
    <row r="3065" spans="1:11" ht="27.75" customHeight="1">
      <c r="A3065" s="1044" t="s">
        <v>27060</v>
      </c>
      <c r="B3065" s="1044" t="s">
        <v>27061</v>
      </c>
      <c r="C3065" s="1050">
        <v>70000</v>
      </c>
      <c r="D3065" s="1050">
        <v>0</v>
      </c>
      <c r="E3065" s="2702">
        <f t="shared" si="47"/>
        <v>2793855.6199999992</v>
      </c>
    </row>
    <row r="3066" spans="1:11" ht="27.75" customHeight="1">
      <c r="A3066" s="1044" t="s">
        <v>27062</v>
      </c>
      <c r="B3066" s="1044" t="s">
        <v>26374</v>
      </c>
      <c r="C3066" s="1050">
        <v>70000</v>
      </c>
      <c r="D3066" s="1050">
        <v>0</v>
      </c>
      <c r="E3066" s="2702">
        <f t="shared" si="47"/>
        <v>2863855.6199999992</v>
      </c>
    </row>
    <row r="3067" spans="1:11" ht="27.75" customHeight="1">
      <c r="A3067" s="1044" t="s">
        <v>27063</v>
      </c>
      <c r="B3067" s="1044" t="s">
        <v>27064</v>
      </c>
      <c r="C3067" s="1050">
        <v>0</v>
      </c>
      <c r="D3067" s="1050">
        <v>264</v>
      </c>
      <c r="E3067" s="2702">
        <f t="shared" si="47"/>
        <v>2863591.6199999992</v>
      </c>
    </row>
    <row r="3068" spans="1:11" ht="27.75" customHeight="1">
      <c r="A3068" s="1044" t="s">
        <v>27065</v>
      </c>
      <c r="B3068" s="1044" t="s">
        <v>27066</v>
      </c>
      <c r="C3068" s="1050">
        <v>70000</v>
      </c>
      <c r="D3068" s="1050">
        <v>0</v>
      </c>
      <c r="E3068" s="2702">
        <f t="shared" si="47"/>
        <v>2933591.6199999992</v>
      </c>
    </row>
    <row r="3069" spans="1:11" ht="27.75" customHeight="1">
      <c r="A3069" s="1044" t="s">
        <v>27067</v>
      </c>
      <c r="B3069" s="1044" t="s">
        <v>27068</v>
      </c>
      <c r="C3069" s="1050">
        <v>70000</v>
      </c>
      <c r="D3069" s="1050">
        <v>0</v>
      </c>
      <c r="E3069" s="2702">
        <f t="shared" si="47"/>
        <v>3003591.6199999992</v>
      </c>
    </row>
    <row r="3070" spans="1:11" ht="27.75" customHeight="1">
      <c r="A3070" s="1303" t="s">
        <v>27069</v>
      </c>
      <c r="B3070" s="1303" t="s">
        <v>27070</v>
      </c>
      <c r="C3070" s="1050">
        <v>20000</v>
      </c>
      <c r="D3070" s="1050">
        <v>0</v>
      </c>
      <c r="E3070" s="2702">
        <f t="shared" si="47"/>
        <v>3023591.6199999992</v>
      </c>
    </row>
    <row r="3071" spans="1:11" s="921" customFormat="1" ht="27.75" customHeight="1">
      <c r="A3071" s="1515">
        <v>44928.798611111109</v>
      </c>
      <c r="B3071" s="1558"/>
      <c r="C3071" s="1412"/>
      <c r="D3071" s="1412"/>
      <c r="E3071" s="2709"/>
    </row>
    <row r="3072" spans="1:11" ht="27.75" customHeight="1">
      <c r="A3072" s="1983">
        <v>44929.336805555555</v>
      </c>
      <c r="B3072" s="1518" t="s">
        <v>8336</v>
      </c>
      <c r="C3072" s="1050">
        <v>0</v>
      </c>
      <c r="D3072" s="1050">
        <v>350</v>
      </c>
      <c r="E3072" s="2710">
        <v>3096957.96</v>
      </c>
      <c r="F3072" s="1516"/>
      <c r="G3072" s="1516"/>
      <c r="H3072" s="1517"/>
      <c r="I3072" s="1359"/>
      <c r="J3072" s="1359"/>
      <c r="K3072" s="1359"/>
    </row>
    <row r="3073" spans="1:11" s="1988" customFormat="1" ht="27.75" customHeight="1">
      <c r="A3073" s="1984" t="s">
        <v>27735</v>
      </c>
      <c r="B3073" s="1984" t="s">
        <v>27767</v>
      </c>
      <c r="C3073" s="1770">
        <v>20000</v>
      </c>
      <c r="D3073" s="1770">
        <v>0</v>
      </c>
      <c r="E3073" s="2711">
        <v>3116957.96</v>
      </c>
      <c r="F3073" s="1985"/>
      <c r="G3073" s="1985"/>
      <c r="H3073" s="1986"/>
      <c r="I3073" s="1987"/>
      <c r="J3073" s="1987"/>
      <c r="K3073" s="1987"/>
    </row>
    <row r="3074" spans="1:11" ht="27.75" customHeight="1">
      <c r="A3074" s="1518" t="s">
        <v>27736</v>
      </c>
      <c r="B3074" s="1518" t="s">
        <v>27768</v>
      </c>
      <c r="C3074" s="1050">
        <v>85000</v>
      </c>
      <c r="D3074" s="1050">
        <v>0</v>
      </c>
      <c r="E3074" s="2710">
        <v>3201957.96</v>
      </c>
      <c r="F3074" s="1360"/>
      <c r="G3074" s="1360"/>
      <c r="H3074" s="1361"/>
      <c r="I3074" s="1359"/>
      <c r="J3074" s="1359"/>
      <c r="K3074" s="1359"/>
    </row>
    <row r="3075" spans="1:11" ht="27.75" customHeight="1">
      <c r="A3075" s="1518" t="s">
        <v>27737</v>
      </c>
      <c r="B3075" s="1518" t="s">
        <v>25583</v>
      </c>
      <c r="C3075" s="1050">
        <v>72500</v>
      </c>
      <c r="D3075" s="1050">
        <v>0</v>
      </c>
      <c r="E3075" s="2710">
        <v>3274457.96</v>
      </c>
      <c r="F3075" s="1360"/>
      <c r="G3075" s="1360"/>
      <c r="H3075" s="1361"/>
      <c r="I3075" s="1359"/>
      <c r="J3075" s="1359"/>
      <c r="K3075" s="1359"/>
    </row>
    <row r="3076" spans="1:11" ht="27.75" customHeight="1">
      <c r="A3076" s="1518" t="s">
        <v>27738</v>
      </c>
      <c r="B3076" s="1518" t="s">
        <v>27769</v>
      </c>
      <c r="C3076" s="1050">
        <v>72500</v>
      </c>
      <c r="D3076" s="1050">
        <v>0</v>
      </c>
      <c r="E3076" s="2710">
        <v>3346957.96</v>
      </c>
      <c r="F3076" s="1360"/>
      <c r="G3076" s="1360"/>
      <c r="H3076" s="1361"/>
      <c r="I3076" s="1359"/>
      <c r="J3076" s="1359"/>
      <c r="K3076" s="1359"/>
    </row>
    <row r="3077" spans="1:11" ht="27.75" customHeight="1">
      <c r="A3077" s="1518" t="s">
        <v>27739</v>
      </c>
      <c r="B3077" s="1518" t="s">
        <v>27770</v>
      </c>
      <c r="C3077" s="1050">
        <v>22500</v>
      </c>
      <c r="D3077" s="1050">
        <v>0</v>
      </c>
      <c r="E3077" s="2710">
        <v>3369457.96</v>
      </c>
      <c r="F3077" s="1360"/>
      <c r="G3077" s="1360"/>
      <c r="H3077" s="1361"/>
      <c r="I3077" s="1359"/>
      <c r="J3077" s="1359"/>
      <c r="K3077" s="1359"/>
    </row>
    <row r="3078" spans="1:11" ht="27.75" customHeight="1">
      <c r="A3078" s="1518" t="s">
        <v>27740</v>
      </c>
      <c r="B3078" s="1518" t="s">
        <v>27771</v>
      </c>
      <c r="C3078" s="1050">
        <v>72500</v>
      </c>
      <c r="D3078" s="1050">
        <v>0</v>
      </c>
      <c r="E3078" s="2710">
        <v>3441957.96</v>
      </c>
      <c r="F3078" s="1360"/>
      <c r="G3078" s="1360"/>
      <c r="H3078" s="1361"/>
      <c r="I3078" s="1359"/>
      <c r="J3078" s="1359"/>
      <c r="K3078" s="1359"/>
    </row>
    <row r="3079" spans="1:11" ht="27.75" customHeight="1">
      <c r="A3079" s="1518" t="s">
        <v>27741</v>
      </c>
      <c r="B3079" s="1518" t="s">
        <v>27772</v>
      </c>
      <c r="C3079" s="1050">
        <v>87500</v>
      </c>
      <c r="D3079" s="1050">
        <v>0</v>
      </c>
      <c r="E3079" s="2710">
        <v>3529457.96</v>
      </c>
      <c r="F3079" s="1360"/>
      <c r="G3079" s="1360"/>
      <c r="H3079" s="1361"/>
      <c r="I3079" s="1359"/>
      <c r="J3079" s="1359"/>
      <c r="K3079" s="1359"/>
    </row>
    <row r="3080" spans="1:11" ht="27.75" customHeight="1">
      <c r="A3080" s="1518" t="s">
        <v>27742</v>
      </c>
      <c r="B3080" s="1518" t="s">
        <v>27149</v>
      </c>
      <c r="C3080" s="1050">
        <v>0</v>
      </c>
      <c r="D3080" s="1050">
        <v>250</v>
      </c>
      <c r="E3080" s="2710">
        <v>3529207.96</v>
      </c>
      <c r="F3080" s="1360"/>
      <c r="G3080" s="1360"/>
      <c r="H3080" s="1361"/>
      <c r="I3080" s="1359"/>
      <c r="J3080" s="1359"/>
      <c r="K3080" s="1359"/>
    </row>
    <row r="3081" spans="1:11" ht="27.75" customHeight="1">
      <c r="A3081" s="1518" t="s">
        <v>27743</v>
      </c>
      <c r="B3081" s="1518" t="s">
        <v>27773</v>
      </c>
      <c r="C3081" s="1050">
        <v>72500</v>
      </c>
      <c r="D3081" s="1050">
        <v>0</v>
      </c>
      <c r="E3081" s="2710">
        <v>3601707.96</v>
      </c>
      <c r="F3081" s="1360"/>
      <c r="G3081" s="1360"/>
      <c r="H3081" s="1361"/>
      <c r="I3081" s="1359"/>
      <c r="J3081" s="1359"/>
      <c r="K3081" s="1359"/>
    </row>
    <row r="3082" spans="1:11" ht="27.75" customHeight="1">
      <c r="A3082" s="1518" t="s">
        <v>27744</v>
      </c>
      <c r="B3082" s="1518" t="s">
        <v>27774</v>
      </c>
      <c r="C3082" s="1050">
        <v>22500</v>
      </c>
      <c r="D3082" s="1050">
        <v>0</v>
      </c>
      <c r="E3082" s="2710">
        <v>3624207.96</v>
      </c>
      <c r="F3082" s="1360"/>
      <c r="G3082" s="1360"/>
      <c r="H3082" s="1361"/>
      <c r="I3082" s="1359"/>
      <c r="J3082" s="1359"/>
      <c r="K3082" s="1359"/>
    </row>
    <row r="3083" spans="1:11" ht="27.75" customHeight="1">
      <c r="A3083" s="1518" t="s">
        <v>27745</v>
      </c>
      <c r="B3083" s="1518" t="s">
        <v>27775</v>
      </c>
      <c r="C3083" s="1050">
        <v>72500</v>
      </c>
      <c r="D3083" s="1050">
        <v>0</v>
      </c>
      <c r="E3083" s="2710">
        <v>3696707.96</v>
      </c>
      <c r="F3083" s="1360"/>
      <c r="G3083" s="1360"/>
      <c r="H3083" s="1361"/>
      <c r="I3083" s="1359"/>
      <c r="J3083" s="1359"/>
      <c r="K3083" s="1359"/>
    </row>
    <row r="3084" spans="1:11" ht="27.75" customHeight="1">
      <c r="A3084" s="1518" t="s">
        <v>27746</v>
      </c>
      <c r="B3084" s="1518" t="s">
        <v>27776</v>
      </c>
      <c r="C3084" s="1050">
        <v>87500</v>
      </c>
      <c r="D3084" s="1050">
        <v>0</v>
      </c>
      <c r="E3084" s="2710">
        <v>3784207.96</v>
      </c>
      <c r="F3084" s="1360"/>
      <c r="G3084" s="1360"/>
      <c r="H3084" s="1361"/>
      <c r="I3084" s="1359"/>
      <c r="J3084" s="1359"/>
      <c r="K3084" s="1359"/>
    </row>
    <row r="3085" spans="1:11" ht="27.75" customHeight="1">
      <c r="A3085" s="1518" t="s">
        <v>27747</v>
      </c>
      <c r="B3085" s="1518" t="s">
        <v>27149</v>
      </c>
      <c r="C3085" s="1050">
        <v>0</v>
      </c>
      <c r="D3085" s="1050">
        <v>200</v>
      </c>
      <c r="E3085" s="2710">
        <v>3784007.96</v>
      </c>
      <c r="F3085" s="1360"/>
      <c r="G3085" s="1360"/>
      <c r="H3085" s="1361"/>
      <c r="I3085" s="1359"/>
      <c r="J3085" s="1359"/>
      <c r="K3085" s="1359"/>
    </row>
    <row r="3086" spans="1:11" ht="27.75" customHeight="1">
      <c r="A3086" s="1518" t="s">
        <v>27748</v>
      </c>
      <c r="B3086" s="1518" t="s">
        <v>27777</v>
      </c>
      <c r="C3086" s="1050">
        <v>85000</v>
      </c>
      <c r="D3086" s="1050">
        <v>0</v>
      </c>
      <c r="E3086" s="2710">
        <v>3869007.96</v>
      </c>
      <c r="F3086" s="1360"/>
      <c r="G3086" s="1360"/>
      <c r="H3086" s="1361"/>
      <c r="I3086" s="1359"/>
      <c r="J3086" s="1359"/>
      <c r="K3086" s="1359"/>
    </row>
    <row r="3087" spans="1:11" ht="27.75" customHeight="1">
      <c r="A3087" s="1518" t="s">
        <v>27749</v>
      </c>
      <c r="B3087" s="1518" t="s">
        <v>27777</v>
      </c>
      <c r="C3087" s="1050">
        <v>2500</v>
      </c>
      <c r="D3087" s="1050">
        <v>0</v>
      </c>
      <c r="E3087" s="2710">
        <v>3871507.96</v>
      </c>
      <c r="F3087" s="1360"/>
      <c r="G3087" s="1360"/>
      <c r="H3087" s="1361"/>
      <c r="I3087" s="1359"/>
      <c r="J3087" s="1359"/>
      <c r="K3087" s="1359"/>
    </row>
    <row r="3088" spans="1:11" ht="27.75" customHeight="1">
      <c r="A3088" s="1518" t="s">
        <v>27750</v>
      </c>
      <c r="B3088" s="1518" t="s">
        <v>27149</v>
      </c>
      <c r="C3088" s="1050">
        <v>0</v>
      </c>
      <c r="D3088" s="1050">
        <v>50</v>
      </c>
      <c r="E3088" s="2710">
        <v>3871457.96</v>
      </c>
      <c r="F3088" s="1360"/>
      <c r="G3088" s="1360"/>
      <c r="H3088" s="1361"/>
      <c r="I3088" s="1359"/>
      <c r="J3088" s="1359"/>
      <c r="K3088" s="1359"/>
    </row>
    <row r="3089" spans="1:11" ht="27.75" customHeight="1">
      <c r="A3089" s="1518" t="s">
        <v>27751</v>
      </c>
      <c r="B3089" s="1518" t="s">
        <v>27778</v>
      </c>
      <c r="C3089" s="1050">
        <v>70000</v>
      </c>
      <c r="D3089" s="1050">
        <v>0</v>
      </c>
      <c r="E3089" s="2710">
        <v>3941457.96</v>
      </c>
      <c r="F3089" s="1360"/>
      <c r="G3089" s="1360"/>
      <c r="H3089" s="1361"/>
      <c r="I3089" s="1359"/>
      <c r="J3089" s="1359"/>
      <c r="K3089" s="1359"/>
    </row>
    <row r="3090" spans="1:11" ht="27.75" customHeight="1">
      <c r="A3090" s="1518" t="s">
        <v>27752</v>
      </c>
      <c r="B3090" s="1518" t="s">
        <v>27779</v>
      </c>
      <c r="C3090" s="1050">
        <v>72500</v>
      </c>
      <c r="D3090" s="1050">
        <v>0</v>
      </c>
      <c r="E3090" s="2710">
        <v>4013957.96</v>
      </c>
      <c r="F3090" s="1360"/>
      <c r="G3090" s="1360"/>
      <c r="H3090" s="1361"/>
      <c r="I3090" s="1359"/>
      <c r="J3090" s="1359"/>
      <c r="K3090" s="1359"/>
    </row>
    <row r="3091" spans="1:11" ht="27.75" customHeight="1">
      <c r="A3091" s="1518" t="s">
        <v>27753</v>
      </c>
      <c r="B3091" s="1518" t="s">
        <v>27780</v>
      </c>
      <c r="C3091" s="1050">
        <v>72500</v>
      </c>
      <c r="D3091" s="1050">
        <v>0</v>
      </c>
      <c r="E3091" s="2710">
        <v>4086457.96</v>
      </c>
      <c r="F3091" s="1360"/>
      <c r="G3091" s="1360"/>
      <c r="H3091" s="1361"/>
      <c r="I3091" s="1359"/>
      <c r="J3091" s="1359"/>
      <c r="K3091" s="1359"/>
    </row>
    <row r="3092" spans="1:11" ht="27.75" customHeight="1">
      <c r="A3092" s="1518" t="s">
        <v>27754</v>
      </c>
      <c r="B3092" s="1518" t="s">
        <v>27781</v>
      </c>
      <c r="C3092" s="1050">
        <v>87500</v>
      </c>
      <c r="D3092" s="1050">
        <v>0</v>
      </c>
      <c r="E3092" s="2710">
        <v>4173957.96</v>
      </c>
      <c r="F3092" s="1360"/>
      <c r="G3092" s="1360"/>
      <c r="H3092" s="1361"/>
      <c r="I3092" s="1359"/>
      <c r="J3092" s="1359"/>
      <c r="K3092" s="1359"/>
    </row>
    <row r="3093" spans="1:11" ht="27.75" customHeight="1">
      <c r="A3093" s="1518" t="s">
        <v>27755</v>
      </c>
      <c r="B3093" s="1518" t="s">
        <v>27782</v>
      </c>
      <c r="C3093" s="1050">
        <v>38000</v>
      </c>
      <c r="D3093" s="1050">
        <v>0</v>
      </c>
      <c r="E3093" s="2710">
        <v>4211957.96</v>
      </c>
      <c r="F3093" s="1360"/>
      <c r="G3093" s="1360"/>
      <c r="H3093" s="1361"/>
      <c r="I3093" s="1359"/>
      <c r="J3093" s="1359"/>
      <c r="K3093" s="1359"/>
    </row>
    <row r="3094" spans="1:11" ht="27.75" customHeight="1">
      <c r="A3094" s="1518" t="s">
        <v>27756</v>
      </c>
      <c r="B3094" s="1518" t="s">
        <v>27783</v>
      </c>
      <c r="C3094" s="1050">
        <v>279</v>
      </c>
      <c r="D3094" s="1050">
        <v>0</v>
      </c>
      <c r="E3094" s="2710">
        <v>4212236.96</v>
      </c>
      <c r="F3094" s="1360"/>
      <c r="G3094" s="1360"/>
      <c r="H3094" s="1361"/>
      <c r="I3094" s="1359"/>
      <c r="J3094" s="1359"/>
      <c r="K3094" s="1359"/>
    </row>
    <row r="3095" spans="1:11" ht="27.75" customHeight="1">
      <c r="A3095" s="1518" t="s">
        <v>27757</v>
      </c>
      <c r="B3095" s="1518" t="s">
        <v>27784</v>
      </c>
      <c r="C3095" s="1050">
        <v>27700</v>
      </c>
      <c r="D3095" s="1050">
        <v>0</v>
      </c>
      <c r="E3095" s="2710">
        <v>4239936.96</v>
      </c>
      <c r="F3095" s="1360"/>
      <c r="G3095" s="1360"/>
      <c r="H3095" s="1361"/>
      <c r="I3095" s="1359"/>
      <c r="J3095" s="1359"/>
      <c r="K3095" s="1359"/>
    </row>
    <row r="3096" spans="1:11" ht="27.75" customHeight="1">
      <c r="A3096" s="1518" t="s">
        <v>27758</v>
      </c>
      <c r="B3096" s="1518" t="s">
        <v>27785</v>
      </c>
      <c r="C3096" s="1050">
        <v>72500</v>
      </c>
      <c r="D3096" s="1050">
        <v>0</v>
      </c>
      <c r="E3096" s="2710">
        <v>4312436.96</v>
      </c>
      <c r="F3096" s="1360"/>
      <c r="G3096" s="1360"/>
      <c r="H3096" s="1361"/>
      <c r="I3096" s="1359"/>
      <c r="J3096" s="1359"/>
      <c r="K3096" s="1359"/>
    </row>
    <row r="3097" spans="1:11" s="921" customFormat="1" ht="27.75" customHeight="1">
      <c r="A3097" s="1482" t="s">
        <v>27759</v>
      </c>
      <c r="B3097" s="1482" t="s">
        <v>27786</v>
      </c>
      <c r="C3097" s="1408">
        <v>65000</v>
      </c>
      <c r="D3097" s="1408">
        <v>0</v>
      </c>
      <c r="E3097" s="2712">
        <v>4377436.96</v>
      </c>
      <c r="F3097" s="1418"/>
      <c r="G3097" s="1418"/>
      <c r="H3097" s="1419"/>
      <c r="I3097" s="1412"/>
      <c r="J3097" s="1412"/>
      <c r="K3097" s="1412"/>
    </row>
    <row r="3098" spans="1:11" ht="27.75" customHeight="1">
      <c r="A3098" s="1518" t="s">
        <v>27760</v>
      </c>
      <c r="B3098" s="1518" t="s">
        <v>16309</v>
      </c>
      <c r="C3098" s="1050">
        <v>72500</v>
      </c>
      <c r="D3098" s="1050">
        <v>0</v>
      </c>
      <c r="E3098" s="2710">
        <v>4449936.96</v>
      </c>
      <c r="F3098" s="1360"/>
      <c r="G3098" s="1360"/>
      <c r="H3098" s="1361"/>
      <c r="I3098" s="1359"/>
      <c r="J3098" s="1359"/>
      <c r="K3098" s="1359"/>
    </row>
    <row r="3099" spans="1:11" ht="27.75" customHeight="1">
      <c r="A3099" s="1518" t="s">
        <v>27761</v>
      </c>
      <c r="B3099" s="1518" t="s">
        <v>27787</v>
      </c>
      <c r="C3099" s="1050">
        <v>2500</v>
      </c>
      <c r="D3099" s="1050">
        <v>0</v>
      </c>
      <c r="E3099" s="2710">
        <v>4452436.96</v>
      </c>
      <c r="F3099" s="1360"/>
      <c r="G3099" s="1360"/>
      <c r="H3099" s="1361"/>
      <c r="I3099" s="1359"/>
      <c r="J3099" s="1359"/>
      <c r="K3099" s="1359"/>
    </row>
    <row r="3100" spans="1:11" ht="27.75" customHeight="1">
      <c r="A3100" s="1518" t="s">
        <v>27762</v>
      </c>
      <c r="B3100" s="1518" t="s">
        <v>27788</v>
      </c>
      <c r="C3100" s="1050">
        <v>72500</v>
      </c>
      <c r="D3100" s="1050">
        <v>0</v>
      </c>
      <c r="E3100" s="2710">
        <v>4524936.96</v>
      </c>
      <c r="F3100" s="1360"/>
      <c r="G3100" s="1360"/>
      <c r="H3100" s="1361"/>
      <c r="I3100" s="1359"/>
      <c r="J3100" s="1359"/>
      <c r="K3100" s="1359"/>
    </row>
    <row r="3101" spans="1:11" ht="27.75" customHeight="1">
      <c r="A3101" s="1518" t="s">
        <v>27673</v>
      </c>
      <c r="B3101" s="1518" t="s">
        <v>27789</v>
      </c>
      <c r="C3101" s="1050">
        <v>0</v>
      </c>
      <c r="D3101" s="1050">
        <v>116</v>
      </c>
      <c r="E3101" s="2710">
        <v>4524820.96</v>
      </c>
      <c r="F3101" s="1360"/>
      <c r="G3101" s="1360"/>
      <c r="H3101" s="1361"/>
      <c r="I3101" s="1359"/>
      <c r="J3101" s="1359"/>
      <c r="K3101" s="1359"/>
    </row>
    <row r="3102" spans="1:11" ht="27.75" customHeight="1">
      <c r="A3102" s="1518" t="s">
        <v>27763</v>
      </c>
      <c r="B3102" s="1518" t="s">
        <v>27712</v>
      </c>
      <c r="C3102" s="1050">
        <v>5000000</v>
      </c>
      <c r="D3102" s="1050">
        <v>0</v>
      </c>
      <c r="E3102" s="2710">
        <v>9524820.9600000009</v>
      </c>
      <c r="F3102" s="1360"/>
      <c r="G3102" s="1360"/>
      <c r="H3102" s="1361"/>
      <c r="I3102" s="1359"/>
      <c r="J3102" s="1359"/>
      <c r="K3102" s="1359"/>
    </row>
    <row r="3103" spans="1:11" ht="27.75" customHeight="1">
      <c r="A3103" s="1518" t="s">
        <v>27716</v>
      </c>
      <c r="B3103" s="1518" t="s">
        <v>27149</v>
      </c>
      <c r="C3103" s="1050">
        <v>0</v>
      </c>
      <c r="D3103" s="1050">
        <v>500</v>
      </c>
      <c r="E3103" s="2710">
        <v>9524320.9600000009</v>
      </c>
      <c r="F3103" s="1360"/>
      <c r="G3103" s="1360"/>
      <c r="H3103" s="1361"/>
      <c r="I3103" s="1359"/>
      <c r="J3103" s="1359"/>
      <c r="K3103" s="1359"/>
    </row>
    <row r="3104" spans="1:11" ht="27.75" customHeight="1">
      <c r="A3104" s="1518" t="s">
        <v>27764</v>
      </c>
      <c r="B3104" s="1518" t="s">
        <v>27790</v>
      </c>
      <c r="C3104" s="1050">
        <v>0</v>
      </c>
      <c r="D3104" s="1050">
        <v>6877500</v>
      </c>
      <c r="E3104" s="2710">
        <v>2646820.96</v>
      </c>
      <c r="F3104" s="1360"/>
      <c r="G3104" s="1360"/>
      <c r="H3104" s="1361"/>
      <c r="I3104" s="1359"/>
      <c r="J3104" s="1359"/>
      <c r="K3104" s="1359"/>
    </row>
    <row r="3105" spans="1:11" ht="27.75" customHeight="1">
      <c r="A3105" s="1518" t="s">
        <v>27765</v>
      </c>
      <c r="B3105" s="1518" t="s">
        <v>27791</v>
      </c>
      <c r="C3105" s="1050">
        <v>72500</v>
      </c>
      <c r="D3105" s="1050">
        <v>0</v>
      </c>
      <c r="E3105" s="2710">
        <v>2719320.96</v>
      </c>
      <c r="F3105" s="1360"/>
      <c r="G3105" s="1360"/>
      <c r="H3105" s="1361"/>
      <c r="I3105" s="1359"/>
      <c r="J3105" s="1359"/>
      <c r="K3105" s="1359"/>
    </row>
    <row r="3106" spans="1:11" ht="27.75" customHeight="1">
      <c r="A3106" s="1518" t="s">
        <v>27766</v>
      </c>
      <c r="B3106" s="1518" t="s">
        <v>8478</v>
      </c>
      <c r="C3106" s="1050">
        <v>0</v>
      </c>
      <c r="D3106" s="1050">
        <v>7393.31</v>
      </c>
      <c r="E3106" s="2710">
        <v>2711927.65</v>
      </c>
      <c r="F3106" s="1360"/>
      <c r="G3106" s="1360"/>
      <c r="H3106" s="1361"/>
      <c r="I3106" s="1359"/>
      <c r="J3106" s="1359"/>
      <c r="K3106" s="1359"/>
    </row>
    <row r="3107" spans="1:11" ht="27.75" customHeight="1">
      <c r="A3107" s="1519"/>
      <c r="B3107" s="1757" t="s">
        <v>27792</v>
      </c>
      <c r="C3107" s="1050">
        <v>72500</v>
      </c>
      <c r="D3107" s="1050">
        <v>0</v>
      </c>
      <c r="E3107" s="2710">
        <v>2784427.65</v>
      </c>
      <c r="F3107" s="1534"/>
      <c r="G3107" s="1534"/>
      <c r="H3107" s="1537"/>
      <c r="I3107" s="1538"/>
      <c r="J3107" s="1538"/>
      <c r="K3107" s="1538"/>
    </row>
    <row r="3108" spans="1:11" ht="27.75" customHeight="1">
      <c r="A3108" s="1539">
        <v>44957.793749999997</v>
      </c>
      <c r="B3108" s="1518" t="s">
        <v>27888</v>
      </c>
      <c r="C3108" s="1540">
        <v>72500</v>
      </c>
      <c r="D3108" s="1540">
        <v>0</v>
      </c>
      <c r="E3108" s="2713">
        <v>2719320.96</v>
      </c>
      <c r="F3108" s="1516"/>
      <c r="G3108" s="1516"/>
      <c r="H3108" s="1517"/>
      <c r="I3108" s="1359"/>
      <c r="J3108" s="1359"/>
      <c r="K3108" s="1359"/>
    </row>
    <row r="3109" spans="1:11" ht="27.75" customHeight="1">
      <c r="A3109" s="1051" t="s">
        <v>27765</v>
      </c>
      <c r="B3109" s="1518" t="s">
        <v>8478</v>
      </c>
      <c r="C3109" s="1540">
        <v>0</v>
      </c>
      <c r="D3109" s="1540">
        <v>7393.31</v>
      </c>
      <c r="E3109" s="2713">
        <v>2711927.65</v>
      </c>
      <c r="F3109" s="1360"/>
      <c r="G3109" s="1360"/>
      <c r="H3109" s="1361"/>
      <c r="I3109" s="1359"/>
      <c r="J3109" s="1359"/>
      <c r="K3109" s="1359"/>
    </row>
    <row r="3110" spans="1:11" ht="27.75" customHeight="1">
      <c r="A3110" s="1051" t="s">
        <v>27882</v>
      </c>
      <c r="B3110" s="1518" t="s">
        <v>27889</v>
      </c>
      <c r="C3110" s="1540">
        <v>72500</v>
      </c>
      <c r="D3110" s="1540">
        <v>0</v>
      </c>
      <c r="E3110" s="2713">
        <v>2784427.65</v>
      </c>
      <c r="F3110" s="1360"/>
      <c r="G3110" s="1360"/>
      <c r="H3110" s="1361"/>
      <c r="I3110" s="1359"/>
      <c r="J3110" s="1359"/>
      <c r="K3110" s="1359"/>
    </row>
    <row r="3111" spans="1:11" ht="27.75" customHeight="1">
      <c r="A3111" s="1051" t="s">
        <v>27883</v>
      </c>
      <c r="B3111" s="1518" t="s">
        <v>27890</v>
      </c>
      <c r="C3111" s="1540">
        <v>2500</v>
      </c>
      <c r="D3111" s="1540">
        <v>0</v>
      </c>
      <c r="E3111" s="2713">
        <v>2786927.65</v>
      </c>
      <c r="F3111" s="1360"/>
      <c r="G3111" s="1360"/>
      <c r="H3111" s="1361"/>
      <c r="I3111" s="1359"/>
      <c r="J3111" s="1359"/>
      <c r="K3111" s="1359"/>
    </row>
    <row r="3112" spans="1:11" ht="27.75" customHeight="1">
      <c r="A3112" s="1051" t="s">
        <v>27884</v>
      </c>
      <c r="B3112" s="1518" t="s">
        <v>27891</v>
      </c>
      <c r="C3112" s="1540">
        <v>72500</v>
      </c>
      <c r="D3112" s="1540">
        <v>0</v>
      </c>
      <c r="E3112" s="2713">
        <v>2859427.65</v>
      </c>
      <c r="F3112" s="1360"/>
      <c r="G3112" s="1360"/>
      <c r="H3112" s="1361"/>
      <c r="I3112" s="1359"/>
      <c r="J3112" s="1359"/>
      <c r="K3112" s="1359"/>
    </row>
    <row r="3113" spans="1:11" ht="27.75" customHeight="1">
      <c r="A3113" s="1051" t="s">
        <v>27885</v>
      </c>
      <c r="B3113" s="1518" t="s">
        <v>27892</v>
      </c>
      <c r="C3113" s="1540">
        <v>72500</v>
      </c>
      <c r="D3113" s="1540">
        <v>0</v>
      </c>
      <c r="E3113" s="2713">
        <v>2931927.65</v>
      </c>
      <c r="F3113" s="1360"/>
      <c r="G3113" s="1360"/>
      <c r="H3113" s="1361"/>
      <c r="I3113" s="1359"/>
      <c r="J3113" s="1359"/>
      <c r="K3113" s="1359"/>
    </row>
    <row r="3114" spans="1:11" ht="27.75" customHeight="1">
      <c r="A3114" s="1051" t="s">
        <v>27886</v>
      </c>
      <c r="B3114" s="1518" t="s">
        <v>27149</v>
      </c>
      <c r="C3114" s="1540">
        <v>0</v>
      </c>
      <c r="D3114" s="1540">
        <v>150</v>
      </c>
      <c r="E3114" s="2713">
        <v>2931777.65</v>
      </c>
      <c r="F3114" s="1360"/>
      <c r="G3114" s="1360"/>
      <c r="H3114" s="1361"/>
      <c r="I3114" s="1359"/>
      <c r="J3114" s="1359"/>
      <c r="K3114" s="1359"/>
    </row>
    <row r="3115" spans="1:11" s="921" customFormat="1" ht="27.75" customHeight="1">
      <c r="A3115" s="1407" t="s">
        <v>27887</v>
      </c>
      <c r="B3115" s="1483" t="s">
        <v>27998</v>
      </c>
      <c r="C3115" s="2743">
        <v>35000</v>
      </c>
      <c r="D3115" s="2743">
        <v>0</v>
      </c>
      <c r="E3115" s="2714">
        <v>2966777.65</v>
      </c>
      <c r="F3115" s="1431"/>
      <c r="G3115" s="1431"/>
      <c r="H3115" s="1432"/>
      <c r="I3115" s="1433"/>
      <c r="J3115" s="1433"/>
      <c r="K3115" s="1433"/>
    </row>
    <row r="3116" spans="1:11" s="921" customFormat="1" ht="27.75" customHeight="1">
      <c r="A3116" s="1595" t="s">
        <v>27905</v>
      </c>
      <c r="B3116" s="1482" t="s">
        <v>27914</v>
      </c>
      <c r="C3116" s="1408">
        <v>35000</v>
      </c>
      <c r="D3116" s="1408">
        <v>0</v>
      </c>
      <c r="E3116" s="2712">
        <v>2966927.65</v>
      </c>
      <c r="F3116" s="1410"/>
      <c r="G3116" s="1410"/>
      <c r="H3116" s="1411"/>
      <c r="I3116" s="1412"/>
      <c r="J3116" s="1412"/>
      <c r="K3116" s="1412"/>
    </row>
    <row r="3117" spans="1:11" ht="27.75" customHeight="1">
      <c r="A3117" s="681" t="s">
        <v>27886</v>
      </c>
      <c r="B3117" s="1518" t="s">
        <v>27149</v>
      </c>
      <c r="C3117" s="1050">
        <v>0</v>
      </c>
      <c r="D3117" s="1050">
        <v>150</v>
      </c>
      <c r="E3117" s="2710">
        <v>2966777.65</v>
      </c>
      <c r="F3117" s="1360"/>
      <c r="G3117" s="1360"/>
      <c r="H3117" s="1361"/>
      <c r="I3117" s="1359"/>
      <c r="J3117" s="1359"/>
      <c r="K3117" s="1359"/>
    </row>
    <row r="3118" spans="1:11" ht="27.75" customHeight="1">
      <c r="A3118" s="681" t="s">
        <v>27906</v>
      </c>
      <c r="B3118" s="1518" t="s">
        <v>27915</v>
      </c>
      <c r="C3118" s="1050">
        <v>87500</v>
      </c>
      <c r="D3118" s="1050">
        <v>0</v>
      </c>
      <c r="E3118" s="2710">
        <v>3054277.65</v>
      </c>
      <c r="F3118" s="1360"/>
      <c r="G3118" s="1360"/>
      <c r="H3118" s="1361"/>
      <c r="I3118" s="1359"/>
      <c r="J3118" s="1359"/>
      <c r="K3118" s="1359"/>
    </row>
    <row r="3119" spans="1:11" ht="27.75" customHeight="1">
      <c r="A3119" s="681" t="s">
        <v>27907</v>
      </c>
      <c r="B3119" s="1518" t="s">
        <v>27916</v>
      </c>
      <c r="C3119" s="1050">
        <v>90000</v>
      </c>
      <c r="D3119" s="1050">
        <v>0</v>
      </c>
      <c r="E3119" s="2710">
        <v>3144277.65</v>
      </c>
      <c r="F3119" s="1360"/>
      <c r="G3119" s="1360"/>
      <c r="H3119" s="1361"/>
      <c r="I3119" s="1359"/>
      <c r="J3119" s="1359"/>
      <c r="K3119" s="1359"/>
    </row>
    <row r="3120" spans="1:11" ht="27.75" customHeight="1">
      <c r="A3120" s="681" t="s">
        <v>27908</v>
      </c>
      <c r="B3120" s="1518" t="s">
        <v>27917</v>
      </c>
      <c r="C3120" s="1050">
        <v>75000</v>
      </c>
      <c r="D3120" s="1050">
        <v>0</v>
      </c>
      <c r="E3120" s="2710">
        <v>3219277.65</v>
      </c>
      <c r="F3120" s="1360"/>
      <c r="G3120" s="1360"/>
      <c r="H3120" s="1361"/>
      <c r="I3120" s="1359"/>
      <c r="J3120" s="1359"/>
      <c r="K3120" s="1359"/>
    </row>
    <row r="3121" spans="1:11" ht="27.75" customHeight="1">
      <c r="A3121" s="681" t="s">
        <v>27909</v>
      </c>
      <c r="B3121" s="1518" t="s">
        <v>27915</v>
      </c>
      <c r="C3121" s="1050">
        <v>2500</v>
      </c>
      <c r="D3121" s="1050">
        <v>0</v>
      </c>
      <c r="E3121" s="2710">
        <v>3221777.65</v>
      </c>
      <c r="F3121" s="1360"/>
      <c r="G3121" s="1360"/>
      <c r="H3121" s="1361"/>
      <c r="I3121" s="1359"/>
      <c r="J3121" s="1359"/>
      <c r="K3121" s="1359"/>
    </row>
    <row r="3122" spans="1:11" ht="27.75" customHeight="1">
      <c r="A3122" s="681" t="s">
        <v>27910</v>
      </c>
      <c r="B3122" s="1518" t="s">
        <v>27918</v>
      </c>
      <c r="C3122" s="1050">
        <v>75000</v>
      </c>
      <c r="D3122" s="1050">
        <v>0</v>
      </c>
      <c r="E3122" s="2710">
        <v>3296777.65</v>
      </c>
      <c r="F3122" s="1360"/>
      <c r="G3122" s="1360"/>
      <c r="H3122" s="1361"/>
      <c r="I3122" s="1359"/>
      <c r="J3122" s="1359"/>
      <c r="K3122" s="1359"/>
    </row>
    <row r="3123" spans="1:11" ht="27.75" customHeight="1">
      <c r="A3123" s="681" t="s">
        <v>27911</v>
      </c>
      <c r="B3123" s="1518" t="s">
        <v>27660</v>
      </c>
      <c r="C3123" s="1050">
        <v>90000</v>
      </c>
      <c r="D3123" s="1050">
        <v>0</v>
      </c>
      <c r="E3123" s="2710">
        <v>3386777.65</v>
      </c>
      <c r="F3123" s="1360"/>
      <c r="G3123" s="1360"/>
      <c r="H3123" s="1361"/>
      <c r="I3123" s="1359"/>
      <c r="J3123" s="1359"/>
      <c r="K3123" s="1359"/>
    </row>
    <row r="3124" spans="1:11" ht="27.75" customHeight="1">
      <c r="A3124" s="681" t="s">
        <v>27912</v>
      </c>
      <c r="B3124" s="1518" t="s">
        <v>27149</v>
      </c>
      <c r="C3124" s="1050">
        <v>0</v>
      </c>
      <c r="D3124" s="1050">
        <v>250</v>
      </c>
      <c r="E3124" s="2710">
        <v>3386527.65</v>
      </c>
      <c r="F3124" s="1360"/>
      <c r="G3124" s="1360"/>
      <c r="H3124" s="1361"/>
      <c r="I3124" s="1359"/>
      <c r="J3124" s="1359"/>
      <c r="K3124" s="1359"/>
    </row>
    <row r="3125" spans="1:11" ht="27.75" customHeight="1">
      <c r="A3125" s="681" t="s">
        <v>27913</v>
      </c>
      <c r="B3125" s="1757" t="s">
        <v>27919</v>
      </c>
      <c r="C3125" s="1050">
        <v>75000</v>
      </c>
      <c r="D3125" s="1050">
        <v>0</v>
      </c>
      <c r="E3125" s="2710">
        <v>3461527.65</v>
      </c>
      <c r="F3125" s="1534"/>
      <c r="G3125" s="1534"/>
      <c r="H3125" s="1537"/>
      <c r="I3125" s="1538"/>
      <c r="J3125" s="1538"/>
      <c r="K3125" s="1538"/>
    </row>
    <row r="3126" spans="1:11" s="1684" customFormat="1" ht="27.75" customHeight="1">
      <c r="A3126" s="1051" t="s">
        <v>28425</v>
      </c>
      <c r="B3126" s="1518" t="s">
        <v>28475</v>
      </c>
      <c r="C3126" s="1050">
        <v>70000</v>
      </c>
      <c r="D3126" s="1050">
        <v>0</v>
      </c>
      <c r="E3126" s="2710">
        <v>3531527.65</v>
      </c>
      <c r="F3126" s="1676"/>
      <c r="G3126" s="1676"/>
      <c r="H3126" s="1677"/>
      <c r="I3126" s="1545"/>
      <c r="J3126" s="1545"/>
      <c r="K3126" s="1545"/>
    </row>
    <row r="3127" spans="1:11" s="1684" customFormat="1" ht="27.75" customHeight="1">
      <c r="A3127" s="1051" t="s">
        <v>28426</v>
      </c>
      <c r="B3127" s="1518" t="s">
        <v>28476</v>
      </c>
      <c r="C3127" s="1050">
        <v>75000</v>
      </c>
      <c r="D3127" s="1050">
        <v>0</v>
      </c>
      <c r="E3127" s="2710">
        <v>3606527.65</v>
      </c>
      <c r="F3127" s="1651"/>
      <c r="G3127" s="1651"/>
      <c r="H3127" s="1652"/>
      <c r="I3127" s="1545"/>
      <c r="J3127" s="1545"/>
      <c r="K3127" s="1545"/>
    </row>
    <row r="3128" spans="1:11" s="1684" customFormat="1" ht="27.75" customHeight="1">
      <c r="A3128" s="1051" t="s">
        <v>28427</v>
      </c>
      <c r="B3128" s="1518" t="s">
        <v>28477</v>
      </c>
      <c r="C3128" s="1050">
        <v>75000</v>
      </c>
      <c r="D3128" s="1050">
        <v>0</v>
      </c>
      <c r="E3128" s="2710">
        <v>3681527.65</v>
      </c>
      <c r="F3128" s="1651"/>
      <c r="G3128" s="1651"/>
      <c r="H3128" s="1652"/>
      <c r="I3128" s="1545"/>
      <c r="J3128" s="1545"/>
      <c r="K3128" s="1545"/>
    </row>
    <row r="3129" spans="1:11" s="1684" customFormat="1" ht="27.75" customHeight="1">
      <c r="A3129" s="1051" t="s">
        <v>28428</v>
      </c>
      <c r="B3129" s="1518" t="s">
        <v>28478</v>
      </c>
      <c r="C3129" s="1050">
        <v>75000</v>
      </c>
      <c r="D3129" s="1050">
        <v>0</v>
      </c>
      <c r="E3129" s="2710">
        <v>3756527.65</v>
      </c>
      <c r="F3129" s="1651"/>
      <c r="G3129" s="1651"/>
      <c r="H3129" s="1652"/>
      <c r="I3129" s="1545"/>
      <c r="J3129" s="1545"/>
      <c r="K3129" s="1545"/>
    </row>
    <row r="3130" spans="1:11" s="1684" customFormat="1" ht="27.75" customHeight="1">
      <c r="A3130" s="1051" t="s">
        <v>28429</v>
      </c>
      <c r="B3130" s="1518" t="s">
        <v>27149</v>
      </c>
      <c r="C3130" s="1050">
        <v>0</v>
      </c>
      <c r="D3130" s="1050">
        <v>250</v>
      </c>
      <c r="E3130" s="2710">
        <v>3756277.65</v>
      </c>
      <c r="F3130" s="1651"/>
      <c r="G3130" s="1651"/>
      <c r="H3130" s="1652"/>
      <c r="I3130" s="1545"/>
      <c r="J3130" s="1545"/>
      <c r="K3130" s="1545"/>
    </row>
    <row r="3131" spans="1:11" s="1684" customFormat="1" ht="27.75" customHeight="1">
      <c r="A3131" s="1051" t="s">
        <v>28430</v>
      </c>
      <c r="B3131" s="1518" t="s">
        <v>28479</v>
      </c>
      <c r="C3131" s="1050">
        <v>90000</v>
      </c>
      <c r="D3131" s="1050">
        <v>0</v>
      </c>
      <c r="E3131" s="2710">
        <v>3846277.65</v>
      </c>
      <c r="F3131" s="1651"/>
      <c r="G3131" s="1651"/>
      <c r="H3131" s="1652"/>
      <c r="I3131" s="1545"/>
      <c r="J3131" s="1545"/>
      <c r="K3131" s="1545"/>
    </row>
    <row r="3132" spans="1:11" s="1684" customFormat="1" ht="27.75" customHeight="1">
      <c r="A3132" s="1051" t="s">
        <v>28431</v>
      </c>
      <c r="B3132" s="1518" t="s">
        <v>28480</v>
      </c>
      <c r="C3132" s="1050">
        <v>0</v>
      </c>
      <c r="D3132" s="1050">
        <v>32</v>
      </c>
      <c r="E3132" s="2710">
        <v>3846245.65</v>
      </c>
      <c r="F3132" s="1651"/>
      <c r="G3132" s="1651"/>
      <c r="H3132" s="1652"/>
      <c r="I3132" s="1545"/>
      <c r="J3132" s="1545"/>
      <c r="K3132" s="1545"/>
    </row>
    <row r="3133" spans="1:11" s="1684" customFormat="1" ht="27.75" customHeight="1">
      <c r="A3133" s="1051" t="s">
        <v>28432</v>
      </c>
      <c r="B3133" s="1518" t="s">
        <v>27149</v>
      </c>
      <c r="C3133" s="1050">
        <v>0</v>
      </c>
      <c r="D3133" s="1050">
        <v>50</v>
      </c>
      <c r="E3133" s="2710">
        <v>3846195.65</v>
      </c>
      <c r="F3133" s="1651"/>
      <c r="G3133" s="1651"/>
      <c r="H3133" s="1652"/>
      <c r="I3133" s="1545"/>
      <c r="J3133" s="1545"/>
      <c r="K3133" s="1545"/>
    </row>
    <row r="3134" spans="1:11" s="1684" customFormat="1" ht="27.75" customHeight="1">
      <c r="A3134" s="1051" t="s">
        <v>28433</v>
      </c>
      <c r="B3134" s="1518" t="s">
        <v>24441</v>
      </c>
      <c r="C3134" s="1050">
        <v>75000</v>
      </c>
      <c r="D3134" s="1050">
        <v>0</v>
      </c>
      <c r="E3134" s="2710">
        <v>3921195.65</v>
      </c>
      <c r="F3134" s="1651"/>
      <c r="G3134" s="1651"/>
      <c r="H3134" s="1652"/>
      <c r="I3134" s="1545"/>
      <c r="J3134" s="1545"/>
      <c r="K3134" s="1545"/>
    </row>
    <row r="3135" spans="1:11" s="1684" customFormat="1" ht="27.75" customHeight="1">
      <c r="A3135" s="1051" t="s">
        <v>28434</v>
      </c>
      <c r="B3135" s="1518" t="s">
        <v>25651</v>
      </c>
      <c r="C3135" s="1050">
        <v>150000</v>
      </c>
      <c r="D3135" s="1050">
        <v>0</v>
      </c>
      <c r="E3135" s="2710">
        <v>4071195.65</v>
      </c>
      <c r="F3135" s="1651"/>
      <c r="G3135" s="1651"/>
      <c r="H3135" s="1652"/>
      <c r="I3135" s="1545"/>
      <c r="J3135" s="1545"/>
      <c r="K3135" s="1545"/>
    </row>
    <row r="3136" spans="1:11" s="1684" customFormat="1" ht="27.75" customHeight="1">
      <c r="A3136" s="1051" t="s">
        <v>28435</v>
      </c>
      <c r="B3136" s="1518" t="s">
        <v>28481</v>
      </c>
      <c r="C3136" s="1050">
        <v>150000</v>
      </c>
      <c r="D3136" s="1050">
        <v>0</v>
      </c>
      <c r="E3136" s="2710">
        <v>4221195.6500000004</v>
      </c>
      <c r="F3136" s="1651"/>
      <c r="G3136" s="1651"/>
      <c r="H3136" s="1652"/>
      <c r="I3136" s="1545"/>
      <c r="J3136" s="1545"/>
      <c r="K3136" s="1545"/>
    </row>
    <row r="3137" spans="1:11" s="1684" customFormat="1" ht="27.75" customHeight="1">
      <c r="A3137" s="1051" t="s">
        <v>28436</v>
      </c>
      <c r="B3137" s="1518" t="s">
        <v>28482</v>
      </c>
      <c r="C3137" s="1050">
        <v>90000</v>
      </c>
      <c r="D3137" s="1050">
        <v>0</v>
      </c>
      <c r="E3137" s="2710">
        <v>4311195.6500000004</v>
      </c>
      <c r="F3137" s="1651"/>
      <c r="G3137" s="1651"/>
      <c r="H3137" s="1652"/>
      <c r="I3137" s="1545"/>
      <c r="J3137" s="1545"/>
      <c r="K3137" s="1545"/>
    </row>
    <row r="3138" spans="1:11" s="1684" customFormat="1" ht="27.75" customHeight="1">
      <c r="A3138" s="1051" t="s">
        <v>28437</v>
      </c>
      <c r="B3138" s="1518" t="s">
        <v>28483</v>
      </c>
      <c r="C3138" s="1050">
        <v>75000</v>
      </c>
      <c r="D3138" s="1050">
        <v>0</v>
      </c>
      <c r="E3138" s="2710">
        <v>4386195.6500000004</v>
      </c>
      <c r="F3138" s="1651"/>
      <c r="G3138" s="1651"/>
      <c r="H3138" s="1652"/>
      <c r="I3138" s="1545"/>
      <c r="J3138" s="1545"/>
      <c r="K3138" s="1545"/>
    </row>
    <row r="3139" spans="1:11" s="1684" customFormat="1" ht="27.75" customHeight="1">
      <c r="A3139" s="1051" t="s">
        <v>28438</v>
      </c>
      <c r="B3139" s="1518" t="s">
        <v>27149</v>
      </c>
      <c r="C3139" s="1050">
        <v>0</v>
      </c>
      <c r="D3139" s="1050">
        <v>250</v>
      </c>
      <c r="E3139" s="2710">
        <v>4385945.6500000004</v>
      </c>
      <c r="F3139" s="1651"/>
      <c r="G3139" s="1651"/>
      <c r="H3139" s="1652"/>
      <c r="I3139" s="1545"/>
      <c r="J3139" s="1545"/>
      <c r="K3139" s="1545"/>
    </row>
    <row r="3140" spans="1:11" s="1684" customFormat="1" ht="27.75" customHeight="1">
      <c r="A3140" s="1051" t="s">
        <v>28439</v>
      </c>
      <c r="B3140" s="1518" t="s">
        <v>28484</v>
      </c>
      <c r="C3140" s="1050">
        <v>38000</v>
      </c>
      <c r="D3140" s="1050">
        <v>0</v>
      </c>
      <c r="E3140" s="2710">
        <v>4423945.6500000004</v>
      </c>
      <c r="F3140" s="1651"/>
      <c r="G3140" s="1651"/>
      <c r="H3140" s="1652"/>
      <c r="I3140" s="1545"/>
      <c r="J3140" s="1545"/>
      <c r="K3140" s="1545"/>
    </row>
    <row r="3141" spans="1:11" s="1684" customFormat="1" ht="27.75" customHeight="1">
      <c r="A3141" s="1051" t="s">
        <v>28440</v>
      </c>
      <c r="B3141" s="1518" t="s">
        <v>28485</v>
      </c>
      <c r="C3141" s="1050">
        <v>25000</v>
      </c>
      <c r="D3141" s="1050">
        <v>0</v>
      </c>
      <c r="E3141" s="2710">
        <v>4448945.6500000004</v>
      </c>
      <c r="F3141" s="1651"/>
      <c r="G3141" s="1651"/>
      <c r="H3141" s="1652"/>
      <c r="I3141" s="1545"/>
      <c r="J3141" s="1545"/>
      <c r="K3141" s="1545"/>
    </row>
    <row r="3142" spans="1:11" s="1684" customFormat="1" ht="27.75" customHeight="1">
      <c r="A3142" s="1051" t="s">
        <v>28441</v>
      </c>
      <c r="B3142" s="1518" t="s">
        <v>28486</v>
      </c>
      <c r="C3142" s="1050">
        <v>77500</v>
      </c>
      <c r="D3142" s="1050">
        <v>0</v>
      </c>
      <c r="E3142" s="2710">
        <v>4526445.6500000004</v>
      </c>
      <c r="F3142" s="1651"/>
      <c r="G3142" s="1651"/>
      <c r="H3142" s="1652"/>
      <c r="I3142" s="1545"/>
      <c r="J3142" s="1545"/>
      <c r="K3142" s="1545"/>
    </row>
    <row r="3143" spans="1:11" s="1684" customFormat="1" ht="27.75" customHeight="1">
      <c r="A3143" s="1051" t="s">
        <v>28442</v>
      </c>
      <c r="B3143" s="1518" t="s">
        <v>28487</v>
      </c>
      <c r="C3143" s="1050">
        <v>75000</v>
      </c>
      <c r="D3143" s="1050">
        <v>0</v>
      </c>
      <c r="E3143" s="2710">
        <v>4601445.6500000004</v>
      </c>
      <c r="F3143" s="1651"/>
      <c r="G3143" s="1651"/>
      <c r="H3143" s="1652"/>
      <c r="I3143" s="1545"/>
      <c r="J3143" s="1545"/>
      <c r="K3143" s="1545"/>
    </row>
    <row r="3144" spans="1:11" s="1684" customFormat="1" ht="27.75" customHeight="1">
      <c r="A3144" s="1051" t="s">
        <v>28443</v>
      </c>
      <c r="B3144" s="1518" t="s">
        <v>27149</v>
      </c>
      <c r="C3144" s="1050">
        <v>0</v>
      </c>
      <c r="D3144" s="1050">
        <v>150</v>
      </c>
      <c r="E3144" s="2710">
        <v>4601295.6500000004</v>
      </c>
      <c r="F3144" s="1651"/>
      <c r="G3144" s="1651"/>
      <c r="H3144" s="1652"/>
      <c r="I3144" s="1545"/>
      <c r="J3144" s="1545"/>
      <c r="K3144" s="1545"/>
    </row>
    <row r="3145" spans="1:11" s="1684" customFormat="1" ht="27.75" customHeight="1">
      <c r="A3145" s="1051" t="s">
        <v>28444</v>
      </c>
      <c r="B3145" s="1518" t="s">
        <v>28488</v>
      </c>
      <c r="C3145" s="1050">
        <v>75000</v>
      </c>
      <c r="D3145" s="1050">
        <v>0</v>
      </c>
      <c r="E3145" s="2710">
        <v>4676295.6500000004</v>
      </c>
      <c r="F3145" s="1651"/>
      <c r="G3145" s="1651"/>
      <c r="H3145" s="1652"/>
      <c r="I3145" s="1545"/>
      <c r="J3145" s="1545"/>
      <c r="K3145" s="1545"/>
    </row>
    <row r="3146" spans="1:11" s="1684" customFormat="1" ht="27.75" customHeight="1">
      <c r="A3146" s="1051" t="s">
        <v>28445</v>
      </c>
      <c r="B3146" s="1518" t="s">
        <v>28489</v>
      </c>
      <c r="C3146" s="1050">
        <v>75000</v>
      </c>
      <c r="D3146" s="1050">
        <v>0</v>
      </c>
      <c r="E3146" s="2710">
        <v>4751295.6500000004</v>
      </c>
      <c r="F3146" s="1651"/>
      <c r="G3146" s="1651"/>
      <c r="H3146" s="1652"/>
      <c r="I3146" s="1545"/>
      <c r="J3146" s="1545"/>
      <c r="K3146" s="1545"/>
    </row>
    <row r="3147" spans="1:11" s="1684" customFormat="1" ht="27.75" customHeight="1">
      <c r="A3147" s="1051" t="s">
        <v>28446</v>
      </c>
      <c r="B3147" s="1518" t="s">
        <v>27149</v>
      </c>
      <c r="C3147" s="1050">
        <v>0</v>
      </c>
      <c r="D3147" s="1050">
        <v>100</v>
      </c>
      <c r="E3147" s="2710">
        <v>4751195.6500000004</v>
      </c>
      <c r="F3147" s="1651"/>
      <c r="G3147" s="1651"/>
      <c r="H3147" s="1652"/>
      <c r="I3147" s="1545"/>
      <c r="J3147" s="1545"/>
      <c r="K3147" s="1545"/>
    </row>
    <row r="3148" spans="1:11" s="1684" customFormat="1" ht="27.75" customHeight="1">
      <c r="A3148" s="1051" t="s">
        <v>28447</v>
      </c>
      <c r="B3148" s="1518" t="s">
        <v>28490</v>
      </c>
      <c r="C3148" s="1050">
        <v>50000</v>
      </c>
      <c r="D3148" s="1050">
        <v>0</v>
      </c>
      <c r="E3148" s="2710">
        <v>4801195.6500000004</v>
      </c>
      <c r="F3148" s="1651"/>
      <c r="G3148" s="1651"/>
      <c r="H3148" s="1652"/>
      <c r="I3148" s="1545"/>
      <c r="J3148" s="1545"/>
      <c r="K3148" s="1545"/>
    </row>
    <row r="3149" spans="1:11" s="1684" customFormat="1" ht="27.75" customHeight="1">
      <c r="A3149" s="1051" t="s">
        <v>28448</v>
      </c>
      <c r="B3149" s="1518" t="s">
        <v>28490</v>
      </c>
      <c r="C3149" s="1050">
        <v>25000</v>
      </c>
      <c r="D3149" s="1050">
        <v>0</v>
      </c>
      <c r="E3149" s="2710">
        <v>4826195.6500000004</v>
      </c>
      <c r="F3149" s="1651"/>
      <c r="G3149" s="1651"/>
      <c r="H3149" s="1652"/>
      <c r="I3149" s="1545"/>
      <c r="J3149" s="1545"/>
      <c r="K3149" s="1545"/>
    </row>
    <row r="3150" spans="1:11" s="1684" customFormat="1" ht="27.75" customHeight="1">
      <c r="A3150" s="1051" t="s">
        <v>28449</v>
      </c>
      <c r="B3150" s="1518" t="s">
        <v>28491</v>
      </c>
      <c r="C3150" s="1050">
        <v>90000</v>
      </c>
      <c r="D3150" s="1050">
        <v>0</v>
      </c>
      <c r="E3150" s="2710">
        <v>4916195.6500000004</v>
      </c>
      <c r="F3150" s="1651"/>
      <c r="G3150" s="1651"/>
      <c r="H3150" s="1652"/>
      <c r="I3150" s="1545"/>
      <c r="J3150" s="1545"/>
      <c r="K3150" s="1545"/>
    </row>
    <row r="3151" spans="1:11" s="1684" customFormat="1" ht="27.75" customHeight="1">
      <c r="A3151" s="1051" t="s">
        <v>28450</v>
      </c>
      <c r="B3151" s="1518" t="s">
        <v>28492</v>
      </c>
      <c r="C3151" s="1050">
        <v>75000</v>
      </c>
      <c r="D3151" s="1050">
        <v>0</v>
      </c>
      <c r="E3151" s="2710">
        <v>4991195.6500000004</v>
      </c>
      <c r="F3151" s="1651"/>
      <c r="G3151" s="1651"/>
      <c r="H3151" s="1652"/>
      <c r="I3151" s="1545"/>
      <c r="J3151" s="1545"/>
      <c r="K3151" s="1545"/>
    </row>
    <row r="3152" spans="1:11" s="1684" customFormat="1" ht="27.75" customHeight="1">
      <c r="A3152" s="1051" t="s">
        <v>28451</v>
      </c>
      <c r="B3152" s="1518" t="s">
        <v>28493</v>
      </c>
      <c r="C3152" s="1050">
        <v>0</v>
      </c>
      <c r="D3152" s="1050">
        <v>60</v>
      </c>
      <c r="E3152" s="2710">
        <v>4991135.6500000004</v>
      </c>
      <c r="F3152" s="1651"/>
      <c r="G3152" s="1651"/>
      <c r="H3152" s="1652"/>
      <c r="I3152" s="1545"/>
      <c r="J3152" s="1545"/>
      <c r="K3152" s="1545"/>
    </row>
    <row r="3153" spans="1:11" s="1684" customFormat="1" ht="27.75" customHeight="1">
      <c r="A3153" s="1051" t="s">
        <v>28452</v>
      </c>
      <c r="B3153" s="1518" t="s">
        <v>27149</v>
      </c>
      <c r="C3153" s="1050">
        <v>0</v>
      </c>
      <c r="D3153" s="1050">
        <v>100</v>
      </c>
      <c r="E3153" s="2710">
        <v>4991035.6500000004</v>
      </c>
      <c r="F3153" s="1651"/>
      <c r="G3153" s="1651"/>
      <c r="H3153" s="1652"/>
      <c r="I3153" s="1545"/>
      <c r="J3153" s="1545"/>
      <c r="K3153" s="1545"/>
    </row>
    <row r="3154" spans="1:11" s="1684" customFormat="1" ht="27.75" customHeight="1">
      <c r="A3154" s="1051" t="s">
        <v>28453</v>
      </c>
      <c r="B3154" s="1518" t="s">
        <v>28494</v>
      </c>
      <c r="C3154" s="1050">
        <v>5000</v>
      </c>
      <c r="D3154" s="1050">
        <v>0</v>
      </c>
      <c r="E3154" s="2710">
        <v>4996035.6500000004</v>
      </c>
      <c r="F3154" s="1651"/>
      <c r="G3154" s="1651"/>
      <c r="H3154" s="1652"/>
      <c r="I3154" s="1545"/>
      <c r="J3154" s="1545"/>
      <c r="K3154" s="1545"/>
    </row>
    <row r="3155" spans="1:11" s="1684" customFormat="1" ht="27.75" customHeight="1">
      <c r="A3155" s="1051" t="s">
        <v>28454</v>
      </c>
      <c r="B3155" s="1518" t="s">
        <v>28495</v>
      </c>
      <c r="C3155" s="1050">
        <v>75000</v>
      </c>
      <c r="D3155" s="1050">
        <v>0</v>
      </c>
      <c r="E3155" s="2710">
        <v>5071035.6500000004</v>
      </c>
      <c r="F3155" s="1651"/>
      <c r="G3155" s="1651"/>
      <c r="H3155" s="1652"/>
      <c r="I3155" s="1545"/>
      <c r="J3155" s="1545"/>
      <c r="K3155" s="1545"/>
    </row>
    <row r="3156" spans="1:11" s="1684" customFormat="1" ht="27.75" customHeight="1">
      <c r="A3156" s="1051" t="s">
        <v>28455</v>
      </c>
      <c r="B3156" s="1518" t="s">
        <v>28160</v>
      </c>
      <c r="C3156" s="1050">
        <v>145000</v>
      </c>
      <c r="D3156" s="1050">
        <v>0</v>
      </c>
      <c r="E3156" s="2710">
        <v>5216035.6500000004</v>
      </c>
      <c r="F3156" s="1651"/>
      <c r="G3156" s="1651"/>
      <c r="H3156" s="1652"/>
      <c r="I3156" s="1545"/>
      <c r="J3156" s="1545"/>
      <c r="K3156" s="1545"/>
    </row>
    <row r="3157" spans="1:11" s="1684" customFormat="1" ht="27.75" customHeight="1">
      <c r="A3157" s="1051" t="s">
        <v>28456</v>
      </c>
      <c r="B3157" s="1518" t="s">
        <v>28160</v>
      </c>
      <c r="C3157" s="1050">
        <v>5000</v>
      </c>
      <c r="D3157" s="1050">
        <v>0</v>
      </c>
      <c r="E3157" s="2710">
        <v>5221035.6500000004</v>
      </c>
      <c r="F3157" s="1651"/>
      <c r="G3157" s="1651"/>
      <c r="H3157" s="1652"/>
      <c r="I3157" s="1545"/>
      <c r="J3157" s="1545"/>
      <c r="K3157" s="1545"/>
    </row>
    <row r="3158" spans="1:11" s="1684" customFormat="1" ht="27.75" customHeight="1">
      <c r="A3158" s="1051" t="s">
        <v>28457</v>
      </c>
      <c r="B3158" s="1518" t="s">
        <v>28496</v>
      </c>
      <c r="C3158" s="1050">
        <v>585000</v>
      </c>
      <c r="D3158" s="1050">
        <v>0</v>
      </c>
      <c r="E3158" s="2710">
        <v>5806035.6500000004</v>
      </c>
      <c r="F3158" s="1651"/>
      <c r="G3158" s="1651"/>
      <c r="H3158" s="1652"/>
      <c r="I3158" s="1545"/>
      <c r="J3158" s="1545"/>
      <c r="K3158" s="1545"/>
    </row>
    <row r="3159" spans="1:11" s="1684" customFormat="1" ht="27.75" customHeight="1">
      <c r="A3159" s="1051" t="s">
        <v>28458</v>
      </c>
      <c r="B3159" s="1518" t="s">
        <v>28496</v>
      </c>
      <c r="C3159" s="1050">
        <v>585000</v>
      </c>
      <c r="D3159" s="1050">
        <v>0</v>
      </c>
      <c r="E3159" s="2710">
        <v>6391035.6500000004</v>
      </c>
      <c r="F3159" s="1651"/>
      <c r="G3159" s="1651"/>
      <c r="H3159" s="1652"/>
      <c r="I3159" s="1545"/>
      <c r="J3159" s="1545"/>
      <c r="K3159" s="1545"/>
    </row>
    <row r="3160" spans="1:11" s="1684" customFormat="1" ht="27.75" customHeight="1">
      <c r="A3160" s="1051" t="s">
        <v>28459</v>
      </c>
      <c r="B3160" s="1518" t="s">
        <v>28497</v>
      </c>
      <c r="C3160" s="1050">
        <v>75000</v>
      </c>
      <c r="D3160" s="1050">
        <v>0</v>
      </c>
      <c r="E3160" s="2710">
        <v>6466035.6500000004</v>
      </c>
      <c r="F3160" s="1651"/>
      <c r="G3160" s="1651"/>
      <c r="H3160" s="1652"/>
      <c r="I3160" s="1545"/>
      <c r="J3160" s="1545"/>
      <c r="K3160" s="1545"/>
    </row>
    <row r="3161" spans="1:11" s="1684" customFormat="1" ht="27.75" customHeight="1">
      <c r="A3161" s="1051" t="s">
        <v>28460</v>
      </c>
      <c r="B3161" s="1518" t="s">
        <v>28498</v>
      </c>
      <c r="C3161" s="1050">
        <v>0</v>
      </c>
      <c r="D3161" s="1050">
        <v>1541700</v>
      </c>
      <c r="E3161" s="2710">
        <v>4924335.6500000004</v>
      </c>
      <c r="F3161" s="1651"/>
      <c r="G3161" s="1651"/>
      <c r="H3161" s="1652"/>
      <c r="I3161" s="1545"/>
      <c r="J3161" s="1545"/>
      <c r="K3161" s="1545"/>
    </row>
    <row r="3162" spans="1:11" s="1684" customFormat="1" ht="27.75" customHeight="1">
      <c r="A3162" s="1051" t="s">
        <v>28461</v>
      </c>
      <c r="B3162" s="1518" t="s">
        <v>28499</v>
      </c>
      <c r="C3162" s="1050">
        <v>75000</v>
      </c>
      <c r="D3162" s="1050">
        <v>0</v>
      </c>
      <c r="E3162" s="2710">
        <v>4999335.6500000004</v>
      </c>
      <c r="F3162" s="1651"/>
      <c r="G3162" s="1651"/>
      <c r="H3162" s="1652"/>
      <c r="I3162" s="1545"/>
      <c r="J3162" s="1545"/>
      <c r="K3162" s="1545"/>
    </row>
    <row r="3163" spans="1:11" s="1684" customFormat="1" ht="27.75" customHeight="1">
      <c r="A3163" s="1051" t="s">
        <v>28462</v>
      </c>
      <c r="B3163" s="1518" t="s">
        <v>8478</v>
      </c>
      <c r="C3163" s="1050">
        <v>0</v>
      </c>
      <c r="D3163" s="1050">
        <v>1657.33</v>
      </c>
      <c r="E3163" s="2710">
        <v>4997678.32</v>
      </c>
      <c r="F3163" s="1651"/>
      <c r="G3163" s="1651"/>
      <c r="H3163" s="1652"/>
      <c r="I3163" s="1545"/>
      <c r="J3163" s="1545"/>
      <c r="K3163" s="1545"/>
    </row>
    <row r="3164" spans="1:11" s="1684" customFormat="1" ht="27.75" customHeight="1">
      <c r="A3164" s="1051" t="s">
        <v>28463</v>
      </c>
      <c r="B3164" s="1518" t="s">
        <v>28500</v>
      </c>
      <c r="C3164" s="1050">
        <v>85000</v>
      </c>
      <c r="D3164" s="1050">
        <v>0</v>
      </c>
      <c r="E3164" s="2710">
        <v>5082678.32</v>
      </c>
      <c r="F3164" s="1651"/>
      <c r="G3164" s="1651"/>
      <c r="H3164" s="1652"/>
      <c r="I3164" s="1545"/>
      <c r="J3164" s="1545"/>
      <c r="K3164" s="1545"/>
    </row>
    <row r="3165" spans="1:11" s="1684" customFormat="1" ht="27.75" customHeight="1">
      <c r="A3165" s="1051" t="s">
        <v>28464</v>
      </c>
      <c r="B3165" s="1518" t="s">
        <v>28501</v>
      </c>
      <c r="C3165" s="1050">
        <v>5000</v>
      </c>
      <c r="D3165" s="1050">
        <v>0</v>
      </c>
      <c r="E3165" s="2710">
        <v>5087678.32</v>
      </c>
      <c r="F3165" s="1651"/>
      <c r="G3165" s="1651"/>
      <c r="H3165" s="1652"/>
      <c r="I3165" s="1545"/>
      <c r="J3165" s="1545"/>
      <c r="K3165" s="1545"/>
    </row>
    <row r="3166" spans="1:11" s="1684" customFormat="1" ht="27.75" customHeight="1">
      <c r="A3166" s="1051" t="s">
        <v>28465</v>
      </c>
      <c r="B3166" s="1518" t="s">
        <v>27149</v>
      </c>
      <c r="C3166" s="1050">
        <v>0</v>
      </c>
      <c r="D3166" s="1050">
        <v>350</v>
      </c>
      <c r="E3166" s="2710">
        <v>5087328.32</v>
      </c>
      <c r="F3166" s="1651"/>
      <c r="G3166" s="1651"/>
      <c r="H3166" s="1652"/>
      <c r="I3166" s="1545"/>
      <c r="J3166" s="1545"/>
      <c r="K3166" s="1545"/>
    </row>
    <row r="3167" spans="1:11" s="1684" customFormat="1" ht="27.75" customHeight="1">
      <c r="A3167" s="1051" t="s">
        <v>28466</v>
      </c>
      <c r="B3167" s="1518" t="s">
        <v>28502</v>
      </c>
      <c r="C3167" s="1050">
        <v>0</v>
      </c>
      <c r="D3167" s="1050">
        <v>963000</v>
      </c>
      <c r="E3167" s="2710">
        <v>4124328.32</v>
      </c>
      <c r="F3167" s="1651"/>
      <c r="G3167" s="1651"/>
      <c r="H3167" s="1652"/>
      <c r="I3167" s="1545"/>
      <c r="J3167" s="1545"/>
      <c r="K3167" s="1545"/>
    </row>
    <row r="3168" spans="1:11" s="1684" customFormat="1" ht="27.75" customHeight="1">
      <c r="A3168" s="1051" t="s">
        <v>28466</v>
      </c>
      <c r="B3168" s="1518" t="s">
        <v>28503</v>
      </c>
      <c r="C3168" s="1050">
        <v>0</v>
      </c>
      <c r="D3168" s="1050">
        <v>18000</v>
      </c>
      <c r="E3168" s="2710">
        <v>4106328.32</v>
      </c>
      <c r="F3168" s="1651"/>
      <c r="G3168" s="1651"/>
      <c r="H3168" s="1652"/>
      <c r="I3168" s="1545"/>
      <c r="J3168" s="1545"/>
      <c r="K3168" s="1545"/>
    </row>
    <row r="3169" spans="1:11" s="1684" customFormat="1" ht="27.75" customHeight="1">
      <c r="A3169" s="1051" t="s">
        <v>28467</v>
      </c>
      <c r="B3169" s="1518" t="s">
        <v>28504</v>
      </c>
      <c r="C3169" s="1050">
        <v>75000</v>
      </c>
      <c r="D3169" s="1050">
        <v>0</v>
      </c>
      <c r="E3169" s="2710">
        <v>4181328.32</v>
      </c>
      <c r="F3169" s="1651"/>
      <c r="G3169" s="1651"/>
      <c r="H3169" s="1652"/>
      <c r="I3169" s="1545"/>
      <c r="J3169" s="1545"/>
      <c r="K3169" s="1545"/>
    </row>
    <row r="3170" spans="1:11" s="1684" customFormat="1" ht="27.75" customHeight="1">
      <c r="A3170" s="1051" t="s">
        <v>28468</v>
      </c>
      <c r="B3170" s="1518" t="s">
        <v>28505</v>
      </c>
      <c r="C3170" s="1050">
        <v>75000</v>
      </c>
      <c r="D3170" s="1050">
        <v>0</v>
      </c>
      <c r="E3170" s="2710">
        <v>4256328.32</v>
      </c>
      <c r="F3170" s="1651"/>
      <c r="G3170" s="1651"/>
      <c r="H3170" s="1652"/>
      <c r="I3170" s="1545"/>
      <c r="J3170" s="1545"/>
      <c r="K3170" s="1545"/>
    </row>
    <row r="3171" spans="1:11" s="1684" customFormat="1" ht="27.75" customHeight="1">
      <c r="A3171" s="1051" t="s">
        <v>28469</v>
      </c>
      <c r="B3171" s="1518" t="s">
        <v>28506</v>
      </c>
      <c r="C3171" s="1050">
        <v>75000</v>
      </c>
      <c r="D3171" s="1050">
        <v>0</v>
      </c>
      <c r="E3171" s="2710">
        <v>4331328.32</v>
      </c>
      <c r="F3171" s="1651"/>
      <c r="G3171" s="1651"/>
      <c r="H3171" s="1652"/>
      <c r="I3171" s="1545"/>
      <c r="J3171" s="1545"/>
      <c r="K3171" s="1545"/>
    </row>
    <row r="3172" spans="1:11" s="1684" customFormat="1" ht="27.75" customHeight="1">
      <c r="A3172" s="1051" t="s">
        <v>28470</v>
      </c>
      <c r="B3172" s="1518" t="s">
        <v>28507</v>
      </c>
      <c r="C3172" s="1050">
        <v>75000</v>
      </c>
      <c r="D3172" s="1050">
        <v>0</v>
      </c>
      <c r="E3172" s="2710">
        <v>4406328.32</v>
      </c>
      <c r="F3172" s="1651"/>
      <c r="G3172" s="1651"/>
      <c r="H3172" s="1652"/>
      <c r="I3172" s="1545"/>
      <c r="J3172" s="1545"/>
      <c r="K3172" s="1545"/>
    </row>
    <row r="3173" spans="1:11" s="1684" customFormat="1" ht="27.75" customHeight="1">
      <c r="A3173" s="1051" t="s">
        <v>28471</v>
      </c>
      <c r="B3173" s="1518" t="s">
        <v>28508</v>
      </c>
      <c r="C3173" s="1050">
        <v>38000</v>
      </c>
      <c r="D3173" s="1050">
        <v>0</v>
      </c>
      <c r="E3173" s="2710">
        <v>4444328.32</v>
      </c>
      <c r="F3173" s="1651"/>
      <c r="G3173" s="1651"/>
      <c r="H3173" s="1652"/>
      <c r="I3173" s="1545"/>
      <c r="J3173" s="1545"/>
      <c r="K3173" s="1545"/>
    </row>
    <row r="3174" spans="1:11" s="1684" customFormat="1" ht="27.75" customHeight="1">
      <c r="A3174" s="1051" t="s">
        <v>28472</v>
      </c>
      <c r="B3174" s="1518" t="s">
        <v>27149</v>
      </c>
      <c r="C3174" s="1050">
        <v>0</v>
      </c>
      <c r="D3174" s="1050">
        <v>250</v>
      </c>
      <c r="E3174" s="2710">
        <v>4444078.32</v>
      </c>
      <c r="F3174" s="1651"/>
      <c r="G3174" s="1651"/>
      <c r="H3174" s="1652"/>
      <c r="I3174" s="1545"/>
      <c r="J3174" s="1545"/>
      <c r="K3174" s="1545"/>
    </row>
    <row r="3175" spans="1:11" s="1684" customFormat="1" ht="27.75" customHeight="1">
      <c r="A3175" s="1051" t="s">
        <v>28473</v>
      </c>
      <c r="B3175" s="1518" t="s">
        <v>28509</v>
      </c>
      <c r="C3175" s="1050">
        <v>75000</v>
      </c>
      <c r="D3175" s="1050">
        <v>0</v>
      </c>
      <c r="E3175" s="2710">
        <v>4519078.32</v>
      </c>
      <c r="F3175" s="1651"/>
      <c r="G3175" s="1651"/>
      <c r="H3175" s="1652"/>
      <c r="I3175" s="1545"/>
      <c r="J3175" s="1545"/>
      <c r="K3175" s="1545"/>
    </row>
    <row r="3176" spans="1:11" s="1684" customFormat="1" ht="27.75" customHeight="1">
      <c r="A3176" s="1536" t="s">
        <v>28474</v>
      </c>
      <c r="B3176" s="1757" t="s">
        <v>27149</v>
      </c>
      <c r="C3176" s="1050">
        <v>0</v>
      </c>
      <c r="D3176" s="1050">
        <v>50</v>
      </c>
      <c r="E3176" s="2710">
        <v>4519028.32</v>
      </c>
      <c r="F3176" s="1685"/>
      <c r="G3176" s="1685"/>
      <c r="H3176" s="1686"/>
      <c r="I3176" s="1627"/>
      <c r="J3176" s="1627"/>
      <c r="K3176" s="1627"/>
    </row>
    <row r="3177" spans="1:11" s="1689" customFormat="1" ht="27.75" customHeight="1">
      <c r="A3177" s="1051" t="s">
        <v>28545</v>
      </c>
      <c r="B3177" s="1518" t="s">
        <v>28553</v>
      </c>
      <c r="C3177" s="1050">
        <v>90000</v>
      </c>
      <c r="D3177" s="1050">
        <v>0</v>
      </c>
      <c r="E3177" s="2710">
        <v>4609028.32</v>
      </c>
      <c r="F3177" s="1661"/>
      <c r="G3177" s="1545"/>
      <c r="H3177" s="1545"/>
      <c r="I3177" s="1545"/>
      <c r="J3177" s="1545"/>
      <c r="K3177" s="1545"/>
    </row>
    <row r="3178" spans="1:11" s="1689" customFormat="1" ht="27.75" customHeight="1">
      <c r="A3178" s="1051" t="s">
        <v>28546</v>
      </c>
      <c r="B3178" s="1518" t="s">
        <v>8438</v>
      </c>
      <c r="C3178" s="1050">
        <v>0</v>
      </c>
      <c r="D3178" s="1050">
        <v>53.75</v>
      </c>
      <c r="E3178" s="2710">
        <v>4608974.57</v>
      </c>
      <c r="F3178" s="1661"/>
      <c r="G3178" s="1545"/>
      <c r="H3178" s="1545"/>
      <c r="I3178" s="1545"/>
      <c r="J3178" s="1545"/>
      <c r="K3178" s="1545"/>
    </row>
    <row r="3179" spans="1:11" s="1689" customFormat="1" ht="27.75" customHeight="1">
      <c r="A3179" s="1051" t="s">
        <v>28547</v>
      </c>
      <c r="B3179" s="1518" t="s">
        <v>28554</v>
      </c>
      <c r="C3179" s="1050">
        <v>0</v>
      </c>
      <c r="D3179" s="1050">
        <v>18000</v>
      </c>
      <c r="E3179" s="2710">
        <v>4590974.57</v>
      </c>
      <c r="F3179" s="1661"/>
      <c r="G3179" s="1545"/>
      <c r="H3179" s="1545"/>
      <c r="I3179" s="1545"/>
      <c r="J3179" s="1545"/>
      <c r="K3179" s="1545"/>
    </row>
    <row r="3180" spans="1:11" s="1689" customFormat="1" ht="27.75" customHeight="1">
      <c r="A3180" s="1051" t="s">
        <v>28546</v>
      </c>
      <c r="B3180" s="1518" t="s">
        <v>28555</v>
      </c>
      <c r="C3180" s="1050">
        <v>0</v>
      </c>
      <c r="D3180" s="1050">
        <v>75000</v>
      </c>
      <c r="E3180" s="2710">
        <v>4515974.57</v>
      </c>
      <c r="F3180" s="1661"/>
      <c r="G3180" s="1545"/>
      <c r="H3180" s="1545"/>
      <c r="I3180" s="1545"/>
      <c r="J3180" s="1545"/>
      <c r="K3180" s="1545"/>
    </row>
    <row r="3181" spans="1:11" s="1689" customFormat="1" ht="27.75" customHeight="1">
      <c r="A3181" s="1051" t="s">
        <v>28548</v>
      </c>
      <c r="B3181" s="1518" t="s">
        <v>28556</v>
      </c>
      <c r="C3181" s="1050">
        <v>0</v>
      </c>
      <c r="D3181" s="1050">
        <v>450000</v>
      </c>
      <c r="E3181" s="2710">
        <v>4065974.57</v>
      </c>
      <c r="F3181" s="1661"/>
      <c r="G3181" s="1545"/>
      <c r="H3181" s="1545"/>
      <c r="I3181" s="1545"/>
      <c r="J3181" s="1545"/>
      <c r="K3181" s="1545"/>
    </row>
    <row r="3182" spans="1:11" s="1689" customFormat="1" ht="27.75" customHeight="1">
      <c r="A3182" s="1771" t="s">
        <v>28549</v>
      </c>
      <c r="B3182" s="2696" t="s">
        <v>28556</v>
      </c>
      <c r="C3182" s="1772">
        <v>0</v>
      </c>
      <c r="D3182" s="1772">
        <v>1916100</v>
      </c>
      <c r="E3182" s="2710">
        <v>2149874.5699999998</v>
      </c>
      <c r="F3182" s="1661"/>
      <c r="G3182" s="1545"/>
      <c r="H3182" s="1545"/>
      <c r="I3182" s="1545"/>
      <c r="J3182" s="1545"/>
      <c r="K3182" s="1545"/>
    </row>
    <row r="3183" spans="1:11" s="1689" customFormat="1" ht="27.75" customHeight="1">
      <c r="A3183" s="1051" t="s">
        <v>28550</v>
      </c>
      <c r="B3183" s="1518" t="s">
        <v>28557</v>
      </c>
      <c r="C3183" s="1050">
        <v>90000</v>
      </c>
      <c r="D3183" s="1050">
        <v>0</v>
      </c>
      <c r="E3183" s="2710">
        <v>2239874.5699999998</v>
      </c>
      <c r="F3183" s="1661"/>
      <c r="G3183" s="1545"/>
      <c r="H3183" s="1545"/>
      <c r="I3183" s="1545"/>
      <c r="J3183" s="1545"/>
      <c r="K3183" s="1545"/>
    </row>
    <row r="3184" spans="1:11" s="1689" customFormat="1" ht="27.75" customHeight="1">
      <c r="A3184" s="1051" t="s">
        <v>28551</v>
      </c>
      <c r="B3184" s="1518" t="s">
        <v>27149</v>
      </c>
      <c r="C3184" s="1050">
        <v>0</v>
      </c>
      <c r="D3184" s="1050">
        <v>100</v>
      </c>
      <c r="E3184" s="2710">
        <v>2239774.5699999998</v>
      </c>
      <c r="F3184" s="1661"/>
      <c r="G3184" s="1545"/>
      <c r="H3184" s="1545"/>
      <c r="I3184" s="1545"/>
      <c r="J3184" s="1545"/>
      <c r="K3184" s="1545"/>
    </row>
    <row r="3185" spans="1:11" s="1689" customFormat="1" ht="27.75" customHeight="1">
      <c r="A3185" s="1051" t="s">
        <v>28552</v>
      </c>
      <c r="B3185" s="1518" t="s">
        <v>28558</v>
      </c>
      <c r="C3185" s="1050">
        <v>40000</v>
      </c>
      <c r="D3185" s="1050">
        <v>0</v>
      </c>
      <c r="E3185" s="2710">
        <v>2279774.5699999998</v>
      </c>
      <c r="F3185" s="1661"/>
      <c r="G3185" s="1545"/>
      <c r="H3185" s="1545"/>
      <c r="I3185" s="1545"/>
      <c r="J3185" s="1545"/>
      <c r="K3185" s="1545"/>
    </row>
    <row r="3186" spans="1:11" s="1684" customFormat="1" ht="27.75" customHeight="1">
      <c r="A3186" s="1051" t="s">
        <v>28714</v>
      </c>
      <c r="B3186" s="1518" t="s">
        <v>25791</v>
      </c>
      <c r="C3186" s="1050">
        <v>25000</v>
      </c>
      <c r="D3186" s="1050">
        <v>0</v>
      </c>
      <c r="E3186" s="2710">
        <v>2304774.5699999998</v>
      </c>
      <c r="F3186" s="1712"/>
      <c r="G3186" s="1712"/>
      <c r="H3186" s="1713"/>
      <c r="I3186" s="1545"/>
      <c r="J3186" s="1545"/>
      <c r="K3186" s="1545"/>
    </row>
    <row r="3187" spans="1:11" s="1684" customFormat="1" ht="27.75" customHeight="1">
      <c r="A3187" s="1051" t="s">
        <v>28715</v>
      </c>
      <c r="B3187" s="1518" t="s">
        <v>25791</v>
      </c>
      <c r="C3187" s="1050">
        <v>50000</v>
      </c>
      <c r="D3187" s="1050">
        <v>0</v>
      </c>
      <c r="E3187" s="2710">
        <v>2354774.5699999998</v>
      </c>
      <c r="F3187" s="1651"/>
      <c r="G3187" s="1651"/>
      <c r="H3187" s="1652"/>
      <c r="I3187" s="1545"/>
      <c r="J3187" s="1545"/>
      <c r="K3187" s="1545"/>
    </row>
    <row r="3188" spans="1:11" s="1684" customFormat="1" ht="27.75" customHeight="1">
      <c r="A3188" s="1051" t="s">
        <v>28716</v>
      </c>
      <c r="B3188" s="1518" t="s">
        <v>28720</v>
      </c>
      <c r="C3188" s="1050">
        <v>75000</v>
      </c>
      <c r="D3188" s="1050">
        <v>0</v>
      </c>
      <c r="E3188" s="2710">
        <v>2429774.5699999998</v>
      </c>
      <c r="F3188" s="1651"/>
      <c r="G3188" s="1651"/>
      <c r="H3188" s="1652"/>
      <c r="I3188" s="1545"/>
      <c r="J3188" s="1545"/>
      <c r="K3188" s="1545"/>
    </row>
    <row r="3189" spans="1:11" s="1684" customFormat="1" ht="27.75" customHeight="1">
      <c r="A3189" s="1051" t="s">
        <v>28717</v>
      </c>
      <c r="B3189" s="1518" t="s">
        <v>28721</v>
      </c>
      <c r="C3189" s="1050">
        <v>0</v>
      </c>
      <c r="D3189" s="1050">
        <v>132</v>
      </c>
      <c r="E3189" s="2710">
        <v>2429642.5699999998</v>
      </c>
      <c r="F3189" s="1651"/>
      <c r="G3189" s="1651"/>
      <c r="H3189" s="1652"/>
      <c r="I3189" s="1545"/>
      <c r="J3189" s="1545"/>
      <c r="K3189" s="1545"/>
    </row>
    <row r="3190" spans="1:11" s="1684" customFormat="1" ht="27.75" customHeight="1">
      <c r="A3190" s="1051" t="s">
        <v>28718</v>
      </c>
      <c r="B3190" s="1518" t="s">
        <v>27149</v>
      </c>
      <c r="C3190" s="1050">
        <v>0</v>
      </c>
      <c r="D3190" s="1050">
        <v>200</v>
      </c>
      <c r="E3190" s="2710">
        <v>2429442.5699999998</v>
      </c>
      <c r="F3190" s="1651"/>
      <c r="G3190" s="1651"/>
      <c r="H3190" s="1652"/>
      <c r="I3190" s="1545"/>
      <c r="J3190" s="1545"/>
      <c r="K3190" s="1545"/>
    </row>
    <row r="3191" spans="1:11" s="1684" customFormat="1" ht="27.75" customHeight="1">
      <c r="A3191" s="1536" t="s">
        <v>28719</v>
      </c>
      <c r="B3191" s="1757" t="s">
        <v>8478</v>
      </c>
      <c r="C3191" s="1050">
        <v>0</v>
      </c>
      <c r="D3191" s="1050">
        <v>3698.12</v>
      </c>
      <c r="E3191" s="2710">
        <v>2425744.4500000002</v>
      </c>
      <c r="F3191" s="1685"/>
      <c r="G3191" s="1685"/>
      <c r="H3191" s="1686"/>
      <c r="I3191" s="1627"/>
      <c r="J3191" s="1627"/>
      <c r="K3191" s="1627"/>
    </row>
    <row r="3192" spans="1:11" s="1689" customFormat="1" ht="27.75" customHeight="1">
      <c r="A3192" s="1051" t="s">
        <v>28722</v>
      </c>
      <c r="B3192" s="1518" t="s">
        <v>28725</v>
      </c>
      <c r="C3192" s="1050">
        <v>75000</v>
      </c>
      <c r="D3192" s="1050">
        <v>0</v>
      </c>
      <c r="E3192" s="2710">
        <v>2500744.4500000002</v>
      </c>
      <c r="F3192" s="1720"/>
      <c r="G3192" s="1720"/>
      <c r="H3192" s="1721"/>
      <c r="I3192" s="1545"/>
      <c r="J3192" s="1545"/>
      <c r="K3192" s="1545"/>
    </row>
    <row r="3193" spans="1:11" s="1689" customFormat="1" ht="27.75" customHeight="1">
      <c r="A3193" s="1051" t="s">
        <v>28723</v>
      </c>
      <c r="B3193" s="1518" t="s">
        <v>26901</v>
      </c>
      <c r="C3193" s="1050">
        <v>0</v>
      </c>
      <c r="D3193" s="1050">
        <v>53.75</v>
      </c>
      <c r="E3193" s="2710">
        <v>2500690.7000000002</v>
      </c>
      <c r="F3193" s="1678"/>
      <c r="G3193" s="1678"/>
      <c r="H3193" s="1679"/>
      <c r="I3193" s="1545"/>
      <c r="J3193" s="1545"/>
      <c r="K3193" s="1545"/>
    </row>
    <row r="3194" spans="1:11" s="1689" customFormat="1" ht="27.75" customHeight="1">
      <c r="A3194" s="1051" t="s">
        <v>28723</v>
      </c>
      <c r="B3194" s="1518" t="s">
        <v>28726</v>
      </c>
      <c r="C3194" s="1050">
        <v>0</v>
      </c>
      <c r="D3194" s="1050">
        <v>53.75</v>
      </c>
      <c r="E3194" s="2710">
        <v>2500636.9500000002</v>
      </c>
      <c r="F3194" s="1678"/>
      <c r="G3194" s="1678"/>
      <c r="H3194" s="1679"/>
      <c r="I3194" s="1545"/>
      <c r="J3194" s="1545"/>
      <c r="K3194" s="1545"/>
    </row>
    <row r="3195" spans="1:11" s="1689" customFormat="1" ht="27.75" customHeight="1">
      <c r="A3195" s="1051" t="s">
        <v>28723</v>
      </c>
      <c r="B3195" s="1518" t="s">
        <v>28727</v>
      </c>
      <c r="C3195" s="1050">
        <v>0</v>
      </c>
      <c r="D3195" s="1050">
        <v>18000</v>
      </c>
      <c r="E3195" s="2710">
        <v>2482636.9500000002</v>
      </c>
      <c r="F3195" s="1678"/>
      <c r="G3195" s="1678"/>
      <c r="H3195" s="1679"/>
      <c r="I3195" s="1545"/>
      <c r="J3195" s="1545"/>
      <c r="K3195" s="1545"/>
    </row>
    <row r="3196" spans="1:11" s="1689" customFormat="1" ht="27.75" customHeight="1">
      <c r="A3196" s="1051" t="s">
        <v>28723</v>
      </c>
      <c r="B3196" s="1518" t="s">
        <v>28728</v>
      </c>
      <c r="C3196" s="1050">
        <v>0</v>
      </c>
      <c r="D3196" s="1050">
        <v>75000</v>
      </c>
      <c r="E3196" s="2710">
        <v>2407636.9500000002</v>
      </c>
      <c r="F3196" s="1678"/>
      <c r="G3196" s="1678"/>
      <c r="H3196" s="1679"/>
      <c r="I3196" s="1545"/>
      <c r="J3196" s="1545"/>
      <c r="K3196" s="1545"/>
    </row>
    <row r="3197" spans="1:11" s="1689" customFormat="1" ht="27.75" customHeight="1">
      <c r="A3197" s="1051" t="s">
        <v>28723</v>
      </c>
      <c r="B3197" s="1518" t="s">
        <v>28729</v>
      </c>
      <c r="C3197" s="1050">
        <v>0</v>
      </c>
      <c r="D3197" s="1050">
        <v>75000</v>
      </c>
      <c r="E3197" s="2710">
        <v>2332636.9500000002</v>
      </c>
      <c r="F3197" s="1678"/>
      <c r="G3197" s="1678"/>
      <c r="H3197" s="1679"/>
      <c r="I3197" s="1545"/>
      <c r="J3197" s="1545"/>
      <c r="K3197" s="1545"/>
    </row>
    <row r="3198" spans="1:11" s="1689" customFormat="1" ht="27.75" customHeight="1">
      <c r="A3198" s="1051" t="s">
        <v>28723</v>
      </c>
      <c r="B3198" s="1518" t="s">
        <v>28730</v>
      </c>
      <c r="C3198" s="1050">
        <v>0</v>
      </c>
      <c r="D3198" s="1050">
        <v>90000</v>
      </c>
      <c r="E3198" s="2710">
        <v>2242636.9500000002</v>
      </c>
      <c r="F3198" s="1678"/>
      <c r="G3198" s="1678"/>
      <c r="H3198" s="1679"/>
      <c r="I3198" s="1545"/>
      <c r="J3198" s="1545"/>
      <c r="K3198" s="1545"/>
    </row>
    <row r="3199" spans="1:11" s="1689" customFormat="1" ht="27.75" customHeight="1">
      <c r="A3199" s="1536" t="s">
        <v>28724</v>
      </c>
      <c r="B3199" s="1757" t="s">
        <v>27149</v>
      </c>
      <c r="C3199" s="1050">
        <v>0</v>
      </c>
      <c r="D3199" s="1050">
        <v>50</v>
      </c>
      <c r="E3199" s="2710">
        <v>2242586.9500000002</v>
      </c>
      <c r="F3199" s="1727"/>
      <c r="G3199" s="1727"/>
      <c r="H3199" s="1728"/>
      <c r="I3199" s="1627"/>
      <c r="J3199" s="1627"/>
      <c r="K3199" s="1627"/>
    </row>
    <row r="3200" spans="1:11" s="1684" customFormat="1" ht="27.75" customHeight="1">
      <c r="A3200" s="1051" t="s">
        <v>28751</v>
      </c>
      <c r="B3200" s="1518" t="s">
        <v>28754</v>
      </c>
      <c r="C3200" s="1050">
        <v>0</v>
      </c>
      <c r="D3200" s="1050">
        <v>32</v>
      </c>
      <c r="E3200" s="2710">
        <v>2242554.9500000002</v>
      </c>
      <c r="F3200" s="1720"/>
      <c r="G3200" s="1720"/>
      <c r="H3200" s="1721"/>
      <c r="I3200" s="1545"/>
      <c r="J3200" s="1545"/>
      <c r="K3200" s="1545"/>
    </row>
    <row r="3201" spans="1:11" s="1684" customFormat="1" ht="27.75" customHeight="1">
      <c r="A3201" s="1051" t="s">
        <v>28752</v>
      </c>
      <c r="B3201" s="1518" t="s">
        <v>28755</v>
      </c>
      <c r="C3201" s="1050">
        <v>0</v>
      </c>
      <c r="D3201" s="1050">
        <v>53.75</v>
      </c>
      <c r="E3201" s="2710">
        <v>2242501.2000000002</v>
      </c>
      <c r="F3201" s="1678"/>
      <c r="G3201" s="1678"/>
      <c r="H3201" s="1679"/>
      <c r="I3201" s="1545"/>
      <c r="J3201" s="1545"/>
      <c r="K3201" s="1545"/>
    </row>
    <row r="3202" spans="1:11" s="1684" customFormat="1" ht="27.75" customHeight="1">
      <c r="A3202" s="1051" t="s">
        <v>28752</v>
      </c>
      <c r="B3202" s="1518" t="s">
        <v>28756</v>
      </c>
      <c r="C3202" s="1050">
        <v>0</v>
      </c>
      <c r="D3202" s="1050">
        <v>53.75</v>
      </c>
      <c r="E3202" s="2710">
        <v>2242447.4500000002</v>
      </c>
      <c r="F3202" s="1678"/>
      <c r="G3202" s="1678"/>
      <c r="H3202" s="1679"/>
      <c r="I3202" s="1545"/>
      <c r="J3202" s="1545"/>
      <c r="K3202" s="1545"/>
    </row>
    <row r="3203" spans="1:11" s="1684" customFormat="1" ht="27.75" customHeight="1">
      <c r="A3203" s="1051" t="s">
        <v>28752</v>
      </c>
      <c r="B3203" s="1518" t="s">
        <v>28757</v>
      </c>
      <c r="C3203" s="1050">
        <v>0</v>
      </c>
      <c r="D3203" s="1050">
        <v>53.75</v>
      </c>
      <c r="E3203" s="2710">
        <v>2242393.7000000002</v>
      </c>
      <c r="F3203" s="1678"/>
      <c r="G3203" s="1678"/>
      <c r="H3203" s="1679"/>
      <c r="I3203" s="1545"/>
      <c r="J3203" s="1545"/>
      <c r="K3203" s="1545"/>
    </row>
    <row r="3204" spans="1:11" s="1684" customFormat="1" ht="27.75" customHeight="1">
      <c r="A3204" s="1051" t="s">
        <v>28752</v>
      </c>
      <c r="B3204" s="1518" t="s">
        <v>28758</v>
      </c>
      <c r="C3204" s="1050">
        <v>0</v>
      </c>
      <c r="D3204" s="1050">
        <v>53.75</v>
      </c>
      <c r="E3204" s="2710">
        <v>2242339.9500000002</v>
      </c>
      <c r="F3204" s="1678"/>
      <c r="G3204" s="1678"/>
      <c r="H3204" s="1679"/>
      <c r="I3204" s="1545"/>
      <c r="J3204" s="1545"/>
      <c r="K3204" s="1545"/>
    </row>
    <row r="3205" spans="1:11" s="1684" customFormat="1" ht="27.75" customHeight="1">
      <c r="A3205" s="1051" t="s">
        <v>28753</v>
      </c>
      <c r="B3205" s="1518" t="s">
        <v>28759</v>
      </c>
      <c r="C3205" s="1050">
        <v>0</v>
      </c>
      <c r="D3205" s="1050">
        <v>65000</v>
      </c>
      <c r="E3205" s="2710">
        <v>2177339.9500000002</v>
      </c>
      <c r="F3205" s="1678"/>
      <c r="G3205" s="1678"/>
      <c r="H3205" s="1679"/>
      <c r="I3205" s="1545"/>
      <c r="J3205" s="1545"/>
      <c r="K3205" s="1545"/>
    </row>
    <row r="3206" spans="1:11" s="1684" customFormat="1" ht="27.75" customHeight="1">
      <c r="A3206" s="1051" t="s">
        <v>28752</v>
      </c>
      <c r="B3206" s="1518" t="s">
        <v>28760</v>
      </c>
      <c r="C3206" s="1050">
        <v>0</v>
      </c>
      <c r="D3206" s="1050">
        <v>75000</v>
      </c>
      <c r="E3206" s="2710">
        <v>2102339.9500000002</v>
      </c>
      <c r="F3206" s="1678"/>
      <c r="G3206" s="1678"/>
      <c r="H3206" s="1679"/>
      <c r="I3206" s="1545"/>
      <c r="J3206" s="1545"/>
      <c r="K3206" s="1545"/>
    </row>
    <row r="3207" spans="1:11" s="1684" customFormat="1" ht="27.75" customHeight="1">
      <c r="A3207" s="1051" t="s">
        <v>28752</v>
      </c>
      <c r="B3207" s="1518" t="s">
        <v>28761</v>
      </c>
      <c r="C3207" s="1050">
        <v>0</v>
      </c>
      <c r="D3207" s="1050">
        <v>85000</v>
      </c>
      <c r="E3207" s="2710">
        <v>2017339.95</v>
      </c>
      <c r="F3207" s="1678"/>
      <c r="G3207" s="1678"/>
      <c r="H3207" s="1679"/>
      <c r="I3207" s="1545"/>
      <c r="J3207" s="1545"/>
      <c r="K3207" s="1545"/>
    </row>
    <row r="3208" spans="1:11" s="1684" customFormat="1" ht="27.75" customHeight="1">
      <c r="A3208" s="1051" t="s">
        <v>28752</v>
      </c>
      <c r="B3208" s="1518" t="s">
        <v>28762</v>
      </c>
      <c r="C3208" s="1050">
        <v>0</v>
      </c>
      <c r="D3208" s="1050">
        <v>90000</v>
      </c>
      <c r="E3208" s="2710">
        <v>1927339.95</v>
      </c>
      <c r="F3208" s="1678"/>
      <c r="G3208" s="1678"/>
      <c r="H3208" s="1679"/>
      <c r="I3208" s="1545"/>
      <c r="J3208" s="1545"/>
      <c r="K3208" s="1545"/>
    </row>
    <row r="3209" spans="1:11" s="1684" customFormat="1" ht="27.75" customHeight="1">
      <c r="A3209" s="1536" t="s">
        <v>28752</v>
      </c>
      <c r="B3209" s="1757" t="s">
        <v>28763</v>
      </c>
      <c r="C3209" s="1050">
        <v>0</v>
      </c>
      <c r="D3209" s="1050">
        <v>155000</v>
      </c>
      <c r="E3209" s="2710">
        <v>1772339.95</v>
      </c>
      <c r="F3209" s="1727"/>
      <c r="G3209" s="1727"/>
      <c r="H3209" s="1728"/>
      <c r="I3209" s="1627"/>
      <c r="J3209" s="1627"/>
      <c r="K3209" s="1627"/>
    </row>
    <row r="3210" spans="1:11" s="1729" customFormat="1" ht="27.75" customHeight="1">
      <c r="A3210" s="1051" t="s">
        <v>28787</v>
      </c>
      <c r="B3210" s="1518" t="s">
        <v>8478</v>
      </c>
      <c r="C3210" s="1050">
        <v>0</v>
      </c>
      <c r="D3210" s="1050">
        <v>782.6</v>
      </c>
      <c r="E3210" s="2710">
        <v>1771557.35</v>
      </c>
      <c r="F3210" s="1661"/>
      <c r="G3210" s="1545"/>
      <c r="H3210" s="1545"/>
      <c r="I3210" s="1545"/>
      <c r="J3210" s="1545"/>
      <c r="K3210" s="1545"/>
    </row>
    <row r="3211" spans="1:11" s="1729" customFormat="1" ht="27.75" customHeight="1">
      <c r="A3211" s="1051" t="s">
        <v>28788</v>
      </c>
      <c r="B3211" s="1518" t="s">
        <v>26336</v>
      </c>
      <c r="C3211" s="1050">
        <v>0</v>
      </c>
      <c r="D3211" s="1050">
        <v>53.75</v>
      </c>
      <c r="E3211" s="2710">
        <v>1771503.6</v>
      </c>
      <c r="F3211" s="1661"/>
      <c r="G3211" s="1545"/>
      <c r="H3211" s="1545"/>
      <c r="I3211" s="1545"/>
      <c r="J3211" s="1545"/>
      <c r="K3211" s="1545"/>
    </row>
    <row r="3212" spans="1:11" s="1729" customFormat="1" ht="27.75" customHeight="1">
      <c r="A3212" s="1051" t="s">
        <v>28788</v>
      </c>
      <c r="B3212" s="1518" t="s">
        <v>28794</v>
      </c>
      <c r="C3212" s="1050">
        <v>0</v>
      </c>
      <c r="D3212" s="1050">
        <v>14400</v>
      </c>
      <c r="E3212" s="2710">
        <v>1757103.6</v>
      </c>
      <c r="F3212" s="1661"/>
      <c r="G3212" s="1545"/>
      <c r="H3212" s="1545"/>
      <c r="I3212" s="1545"/>
      <c r="J3212" s="1545"/>
      <c r="K3212" s="1545"/>
    </row>
    <row r="3213" spans="1:11" s="1729" customFormat="1" ht="27.75" customHeight="1">
      <c r="A3213" s="1051" t="s">
        <v>28788</v>
      </c>
      <c r="B3213" s="1518" t="s">
        <v>28795</v>
      </c>
      <c r="C3213" s="1050">
        <v>0</v>
      </c>
      <c r="D3213" s="1050">
        <v>32400</v>
      </c>
      <c r="E3213" s="2710">
        <v>1724703.6</v>
      </c>
      <c r="F3213" s="1661"/>
      <c r="G3213" s="1545"/>
      <c r="H3213" s="1545"/>
      <c r="I3213" s="1545"/>
      <c r="J3213" s="1545"/>
      <c r="K3213" s="1545"/>
    </row>
    <row r="3214" spans="1:11" s="1729" customFormat="1" ht="27.75" customHeight="1">
      <c r="A3214" s="1051" t="s">
        <v>28788</v>
      </c>
      <c r="B3214" s="1518" t="s">
        <v>28796</v>
      </c>
      <c r="C3214" s="1050">
        <v>0</v>
      </c>
      <c r="D3214" s="1050">
        <v>72500</v>
      </c>
      <c r="E3214" s="2710">
        <v>1652203.6</v>
      </c>
      <c r="F3214" s="1661"/>
      <c r="G3214" s="1545"/>
      <c r="H3214" s="1545"/>
      <c r="I3214" s="1545"/>
      <c r="J3214" s="1545"/>
      <c r="K3214" s="1545"/>
    </row>
    <row r="3215" spans="1:11" s="1729" customFormat="1" ht="27.75" customHeight="1">
      <c r="A3215" s="1051" t="s">
        <v>28789</v>
      </c>
      <c r="B3215" s="1518" t="s">
        <v>28797</v>
      </c>
      <c r="C3215" s="1050">
        <v>0</v>
      </c>
      <c r="D3215" s="1050">
        <v>1200000</v>
      </c>
      <c r="E3215" s="2710">
        <v>452203.6</v>
      </c>
      <c r="F3215" s="1661"/>
      <c r="G3215" s="1545"/>
      <c r="H3215" s="1545"/>
      <c r="I3215" s="1545"/>
      <c r="J3215" s="1545"/>
      <c r="K3215" s="1545"/>
    </row>
    <row r="3216" spans="1:11" s="1729" customFormat="1" ht="27.75" customHeight="1">
      <c r="A3216" s="1051" t="s">
        <v>28790</v>
      </c>
      <c r="B3216" s="1518" t="s">
        <v>28798</v>
      </c>
      <c r="C3216" s="1050">
        <v>10000</v>
      </c>
      <c r="D3216" s="1050">
        <v>0</v>
      </c>
      <c r="E3216" s="2710">
        <v>462203.6</v>
      </c>
      <c r="F3216" s="1661"/>
      <c r="G3216" s="1545"/>
      <c r="H3216" s="1545"/>
      <c r="I3216" s="1545"/>
      <c r="J3216" s="1545"/>
      <c r="K3216" s="1545"/>
    </row>
    <row r="3217" spans="1:11" s="1729" customFormat="1" ht="27.75" customHeight="1">
      <c r="A3217" s="1051" t="s">
        <v>28791</v>
      </c>
      <c r="B3217" s="1518" t="s">
        <v>28799</v>
      </c>
      <c r="C3217" s="1050">
        <v>0</v>
      </c>
      <c r="D3217" s="1050">
        <v>140400</v>
      </c>
      <c r="E3217" s="2710">
        <v>321803.59999999998</v>
      </c>
      <c r="F3217" s="1661"/>
      <c r="G3217" s="1545"/>
      <c r="H3217" s="1545"/>
      <c r="I3217" s="1545"/>
      <c r="J3217" s="1545"/>
      <c r="K3217" s="1545"/>
    </row>
    <row r="3218" spans="1:11" s="1729" customFormat="1" ht="27.75" customHeight="1">
      <c r="A3218" s="1051" t="s">
        <v>28792</v>
      </c>
      <c r="B3218" s="1518" t="s">
        <v>27149</v>
      </c>
      <c r="C3218" s="1050">
        <v>0</v>
      </c>
      <c r="D3218" s="1050">
        <v>50</v>
      </c>
      <c r="E3218" s="2710">
        <v>321753.59999999998</v>
      </c>
      <c r="F3218" s="1661"/>
      <c r="G3218" s="1545"/>
      <c r="H3218" s="1545"/>
      <c r="I3218" s="1545"/>
      <c r="J3218" s="1545"/>
      <c r="K3218" s="1545"/>
    </row>
    <row r="3219" spans="1:11" s="1729" customFormat="1" ht="27.75" customHeight="1">
      <c r="A3219" s="1051" t="s">
        <v>28793</v>
      </c>
      <c r="B3219" s="1518" t="s">
        <v>28800</v>
      </c>
      <c r="C3219" s="1050">
        <v>0</v>
      </c>
      <c r="D3219" s="1050">
        <v>53.75</v>
      </c>
      <c r="E3219" s="2710">
        <v>321699.84999999998</v>
      </c>
      <c r="F3219" s="1661"/>
      <c r="G3219" s="1545"/>
      <c r="H3219" s="1545"/>
      <c r="I3219" s="1545"/>
      <c r="J3219" s="1545"/>
      <c r="K3219" s="1545"/>
    </row>
    <row r="3220" spans="1:11" s="1729" customFormat="1" ht="27.75" customHeight="1">
      <c r="A3220" s="1051" t="s">
        <v>28793</v>
      </c>
      <c r="B3220" s="1518" t="s">
        <v>28801</v>
      </c>
      <c r="C3220" s="1050">
        <v>0</v>
      </c>
      <c r="D3220" s="1050">
        <v>100000</v>
      </c>
      <c r="E3220" s="2710">
        <v>221699.85</v>
      </c>
      <c r="F3220" s="1661"/>
      <c r="G3220" s="1545"/>
      <c r="H3220" s="1545"/>
      <c r="I3220" s="1545"/>
      <c r="J3220" s="1545"/>
      <c r="K3220" s="1545"/>
    </row>
    <row r="3221" spans="1:11" s="1689" customFormat="1" ht="27.75" customHeight="1">
      <c r="A3221" s="1051" t="s">
        <v>29487</v>
      </c>
      <c r="B3221" s="1518" t="s">
        <v>29498</v>
      </c>
      <c r="C3221" s="1050">
        <v>0</v>
      </c>
      <c r="D3221" s="1050">
        <v>135000</v>
      </c>
      <c r="E3221" s="2710">
        <v>87231.66</v>
      </c>
      <c r="F3221" s="1661"/>
      <c r="G3221" s="1545"/>
      <c r="H3221" s="1545"/>
      <c r="I3221" s="1545"/>
      <c r="J3221" s="1545"/>
      <c r="K3221" s="1545"/>
    </row>
    <row r="3222" spans="1:11" s="1689" customFormat="1" ht="27.75" customHeight="1">
      <c r="A3222" s="1051" t="s">
        <v>29488</v>
      </c>
      <c r="B3222" s="1518" t="s">
        <v>29499</v>
      </c>
      <c r="C3222" s="1050">
        <v>0</v>
      </c>
      <c r="D3222" s="1050">
        <v>80</v>
      </c>
      <c r="E3222" s="2710">
        <v>87151.66</v>
      </c>
      <c r="F3222" s="1661"/>
      <c r="G3222" s="1545"/>
      <c r="H3222" s="1545"/>
      <c r="I3222" s="1545"/>
      <c r="J3222" s="1545"/>
      <c r="K3222" s="1545"/>
    </row>
    <row r="3223" spans="1:11" s="1689" customFormat="1" ht="27.75" customHeight="1">
      <c r="A3223" s="1051" t="s">
        <v>29489</v>
      </c>
      <c r="B3223" s="1518" t="s">
        <v>8478</v>
      </c>
      <c r="C3223" s="1050">
        <v>0</v>
      </c>
      <c r="D3223" s="1050">
        <v>531.80999999999995</v>
      </c>
      <c r="E3223" s="2710">
        <v>86619.85</v>
      </c>
      <c r="F3223" s="1661"/>
      <c r="G3223" s="1545"/>
      <c r="H3223" s="1545"/>
      <c r="I3223" s="1545"/>
      <c r="J3223" s="1545"/>
      <c r="K3223" s="1545"/>
    </row>
    <row r="3224" spans="1:11" s="1689" customFormat="1" ht="27.75" customHeight="1">
      <c r="A3224" s="1051" t="s">
        <v>29490</v>
      </c>
      <c r="B3224" s="1518" t="s">
        <v>8478</v>
      </c>
      <c r="C3224" s="1050">
        <v>0</v>
      </c>
      <c r="D3224" s="1050">
        <v>531.80999999999995</v>
      </c>
      <c r="E3224" s="2710">
        <v>86088.04</v>
      </c>
      <c r="F3224" s="1661"/>
      <c r="G3224" s="1545"/>
      <c r="H3224" s="1545"/>
      <c r="I3224" s="1545"/>
      <c r="J3224" s="1545"/>
      <c r="K3224" s="1545"/>
    </row>
    <row r="3225" spans="1:11" s="1689" customFormat="1" ht="27.75" customHeight="1">
      <c r="A3225" s="1051" t="s">
        <v>29062</v>
      </c>
      <c r="B3225" s="1518" t="s">
        <v>29313</v>
      </c>
      <c r="C3225" s="1050">
        <v>1200000</v>
      </c>
      <c r="D3225" s="1050">
        <v>0</v>
      </c>
      <c r="E3225" s="2710">
        <v>1286088.04</v>
      </c>
      <c r="F3225" s="1661"/>
      <c r="G3225" s="1545"/>
      <c r="H3225" s="1545"/>
      <c r="I3225" s="1545"/>
      <c r="J3225" s="1545"/>
      <c r="K3225" s="1545"/>
    </row>
    <row r="3226" spans="1:11" s="1689" customFormat="1" ht="27.75" customHeight="1">
      <c r="A3226" s="1051" t="s">
        <v>29491</v>
      </c>
      <c r="B3226" s="1518" t="s">
        <v>28726</v>
      </c>
      <c r="C3226" s="1050">
        <v>0</v>
      </c>
      <c r="D3226" s="1050">
        <v>26.88</v>
      </c>
      <c r="E3226" s="2710">
        <v>1286061.1599999999</v>
      </c>
      <c r="F3226" s="1661"/>
      <c r="G3226" s="1545"/>
      <c r="H3226" s="1545"/>
      <c r="I3226" s="1545"/>
      <c r="J3226" s="1545"/>
      <c r="K3226" s="1545"/>
    </row>
    <row r="3227" spans="1:11" s="1689" customFormat="1" ht="27.75" customHeight="1">
      <c r="A3227" s="1051" t="s">
        <v>29492</v>
      </c>
      <c r="B3227" s="1518" t="s">
        <v>29500</v>
      </c>
      <c r="C3227" s="1050">
        <v>0</v>
      </c>
      <c r="D3227" s="1050">
        <v>53.75</v>
      </c>
      <c r="E3227" s="2710">
        <v>1286007.4099999999</v>
      </c>
      <c r="F3227" s="1661"/>
      <c r="G3227" s="1545"/>
      <c r="H3227" s="1545"/>
      <c r="I3227" s="1545"/>
      <c r="J3227" s="1545"/>
      <c r="K3227" s="1545"/>
    </row>
    <row r="3228" spans="1:11" s="1689" customFormat="1" ht="27.75" customHeight="1">
      <c r="A3228" s="1051" t="s">
        <v>29493</v>
      </c>
      <c r="B3228" s="1518" t="s">
        <v>29501</v>
      </c>
      <c r="C3228" s="1050">
        <v>0</v>
      </c>
      <c r="D3228" s="1050">
        <v>53.75</v>
      </c>
      <c r="E3228" s="2710">
        <v>1285953.6599999999</v>
      </c>
      <c r="F3228" s="1661"/>
      <c r="G3228" s="1545"/>
      <c r="H3228" s="1545"/>
      <c r="I3228" s="1545"/>
      <c r="J3228" s="1545"/>
      <c r="K3228" s="1545"/>
    </row>
    <row r="3229" spans="1:11" s="1689" customFormat="1" ht="27.75" customHeight="1">
      <c r="A3229" s="1051" t="s">
        <v>29491</v>
      </c>
      <c r="B3229" s="1518" t="s">
        <v>29502</v>
      </c>
      <c r="C3229" s="1050">
        <v>0</v>
      </c>
      <c r="D3229" s="1050">
        <v>45000</v>
      </c>
      <c r="E3229" s="2710">
        <v>1240953.6599999999</v>
      </c>
      <c r="F3229" s="1661"/>
      <c r="G3229" s="1545"/>
      <c r="H3229" s="1545"/>
      <c r="I3229" s="1545"/>
      <c r="J3229" s="1545"/>
      <c r="K3229" s="1545"/>
    </row>
    <row r="3230" spans="1:11" s="1689" customFormat="1" ht="27.75" customHeight="1">
      <c r="A3230" s="1051" t="s">
        <v>29493</v>
      </c>
      <c r="B3230" s="1518" t="s">
        <v>29503</v>
      </c>
      <c r="C3230" s="1050">
        <v>0</v>
      </c>
      <c r="D3230" s="1050">
        <v>75000</v>
      </c>
      <c r="E3230" s="2710">
        <v>1165953.6599999999</v>
      </c>
      <c r="F3230" s="1661"/>
      <c r="G3230" s="1545"/>
      <c r="H3230" s="1545"/>
      <c r="I3230" s="1545"/>
      <c r="J3230" s="1545"/>
      <c r="K3230" s="1545"/>
    </row>
    <row r="3231" spans="1:11" s="1689" customFormat="1" ht="27.75" customHeight="1">
      <c r="A3231" s="1051" t="s">
        <v>29492</v>
      </c>
      <c r="B3231" s="1518" t="s">
        <v>29504</v>
      </c>
      <c r="C3231" s="1050">
        <v>0</v>
      </c>
      <c r="D3231" s="1050">
        <v>585000</v>
      </c>
      <c r="E3231" s="2710">
        <v>580953.66</v>
      </c>
      <c r="F3231" s="1661"/>
      <c r="G3231" s="1545"/>
      <c r="H3231" s="1545"/>
      <c r="I3231" s="1545"/>
      <c r="J3231" s="1545"/>
      <c r="K3231" s="1545"/>
    </row>
    <row r="3232" spans="1:11" s="1788" customFormat="1" ht="27.75" customHeight="1">
      <c r="A3232" s="1407" t="s">
        <v>29494</v>
      </c>
      <c r="B3232" s="1482" t="s">
        <v>29505</v>
      </c>
      <c r="C3232" s="1408">
        <v>38000</v>
      </c>
      <c r="D3232" s="1408">
        <v>0</v>
      </c>
      <c r="E3232" s="2712">
        <v>618953.66</v>
      </c>
      <c r="F3232" s="1653"/>
      <c r="G3232" s="1434"/>
      <c r="H3232" s="1434"/>
      <c r="I3232" s="1434"/>
      <c r="J3232" s="1434"/>
      <c r="K3232" s="1434"/>
    </row>
    <row r="3233" spans="1:12" s="1788" customFormat="1" ht="27.75" customHeight="1">
      <c r="A3233" s="1407" t="s">
        <v>29495</v>
      </c>
      <c r="B3233" s="1482" t="s">
        <v>29505</v>
      </c>
      <c r="C3233" s="1408">
        <v>5000</v>
      </c>
      <c r="D3233" s="1408">
        <v>0</v>
      </c>
      <c r="E3233" s="2712">
        <v>623953.66</v>
      </c>
      <c r="F3233" s="1653"/>
      <c r="G3233" s="1434"/>
      <c r="H3233" s="1434"/>
      <c r="I3233" s="1434"/>
      <c r="J3233" s="1434"/>
      <c r="K3233" s="1434"/>
    </row>
    <row r="3234" spans="1:12" s="1788" customFormat="1" ht="27.75" customHeight="1">
      <c r="A3234" s="1407" t="s">
        <v>29496</v>
      </c>
      <c r="B3234" s="1482" t="s">
        <v>29506</v>
      </c>
      <c r="C3234" s="1408">
        <v>182000</v>
      </c>
      <c r="D3234" s="1408">
        <v>0</v>
      </c>
      <c r="E3234" s="2712">
        <v>805953.66</v>
      </c>
      <c r="F3234" s="1653"/>
      <c r="G3234" s="1434"/>
      <c r="H3234" s="1434"/>
      <c r="I3234" s="1434"/>
      <c r="J3234" s="1434"/>
      <c r="K3234" s="1434"/>
    </row>
    <row r="3235" spans="1:12" s="1689" customFormat="1" ht="27.75" customHeight="1">
      <c r="A3235" s="1051" t="s">
        <v>29497</v>
      </c>
      <c r="B3235" s="1518" t="s">
        <v>27149</v>
      </c>
      <c r="C3235" s="1050">
        <v>0</v>
      </c>
      <c r="D3235" s="1050">
        <v>100</v>
      </c>
      <c r="E3235" s="2710">
        <v>805853.66</v>
      </c>
      <c r="F3235" s="1661"/>
      <c r="G3235" s="1545"/>
      <c r="H3235" s="1545"/>
      <c r="I3235" s="1545"/>
      <c r="J3235" s="1545"/>
      <c r="K3235" s="1545"/>
    </row>
    <row r="3236" spans="1:12" s="1684" customFormat="1" ht="27.75" customHeight="1">
      <c r="A3236" s="1051" t="s">
        <v>29554</v>
      </c>
      <c r="B3236" s="1518" t="s">
        <v>29681</v>
      </c>
      <c r="C3236" s="1050">
        <v>0</v>
      </c>
      <c r="D3236" s="1050">
        <v>53.75</v>
      </c>
      <c r="E3236" s="2710">
        <v>805799.91</v>
      </c>
      <c r="F3236" s="1661"/>
      <c r="G3236" s="1545"/>
      <c r="H3236" s="1545"/>
      <c r="I3236" s="1545"/>
      <c r="J3236" s="1545"/>
      <c r="K3236" s="1545"/>
    </row>
    <row r="3237" spans="1:12" s="1684" customFormat="1" ht="27.75" customHeight="1">
      <c r="A3237" s="1051" t="s">
        <v>29554</v>
      </c>
      <c r="B3237" s="1518" t="s">
        <v>29682</v>
      </c>
      <c r="C3237" s="1050">
        <v>0</v>
      </c>
      <c r="D3237" s="1050">
        <v>53.75</v>
      </c>
      <c r="E3237" s="2710">
        <v>805746.16</v>
      </c>
      <c r="F3237" s="1661"/>
      <c r="G3237" s="1545"/>
      <c r="H3237" s="1545"/>
      <c r="I3237" s="1545"/>
      <c r="J3237" s="1545"/>
      <c r="K3237" s="1545"/>
    </row>
    <row r="3238" spans="1:12" s="1684" customFormat="1" ht="27.75" customHeight="1">
      <c r="A3238" s="1051" t="s">
        <v>29556</v>
      </c>
      <c r="B3238" s="1518" t="s">
        <v>29683</v>
      </c>
      <c r="C3238" s="1050">
        <v>0</v>
      </c>
      <c r="D3238" s="1050">
        <v>18000</v>
      </c>
      <c r="E3238" s="2710">
        <v>787746.16</v>
      </c>
      <c r="F3238" s="1661"/>
      <c r="G3238" s="1545"/>
      <c r="H3238" s="1545"/>
      <c r="I3238" s="1545"/>
      <c r="J3238" s="1545"/>
      <c r="K3238" s="1545"/>
    </row>
    <row r="3239" spans="1:12" s="1684" customFormat="1" ht="27.75" customHeight="1">
      <c r="A3239" s="1051" t="s">
        <v>29554</v>
      </c>
      <c r="B3239" s="1518" t="s">
        <v>29684</v>
      </c>
      <c r="C3239" s="1050">
        <v>0</v>
      </c>
      <c r="D3239" s="1050">
        <v>90000</v>
      </c>
      <c r="E3239" s="2710">
        <v>697746.16</v>
      </c>
      <c r="F3239" s="1661"/>
      <c r="G3239" s="1545"/>
      <c r="H3239" s="1545"/>
      <c r="I3239" s="1545"/>
      <c r="J3239" s="1545"/>
      <c r="K3239" s="1545"/>
    </row>
    <row r="3240" spans="1:12" s="1684" customFormat="1" ht="27.75" customHeight="1">
      <c r="A3240" s="1051" t="s">
        <v>29554</v>
      </c>
      <c r="B3240" s="1518" t="s">
        <v>29685</v>
      </c>
      <c r="C3240" s="1050">
        <v>0</v>
      </c>
      <c r="D3240" s="1050">
        <v>107000</v>
      </c>
      <c r="E3240" s="2710">
        <v>590746.16</v>
      </c>
      <c r="F3240" s="1661"/>
      <c r="G3240" s="1545"/>
      <c r="H3240" s="1545"/>
      <c r="I3240" s="1545"/>
      <c r="J3240" s="1545"/>
      <c r="K3240" s="1545"/>
    </row>
    <row r="3241" spans="1:12" s="1684" customFormat="1" ht="27.75" customHeight="1">
      <c r="A3241" s="1536" t="s">
        <v>29680</v>
      </c>
      <c r="B3241" s="1757" t="s">
        <v>29686</v>
      </c>
      <c r="C3241" s="1050">
        <v>0</v>
      </c>
      <c r="D3241" s="1050">
        <v>64</v>
      </c>
      <c r="E3241" s="2710">
        <v>590682.16</v>
      </c>
      <c r="F3241" s="2606"/>
      <c r="G3241" s="1627"/>
      <c r="H3241" s="1627"/>
      <c r="I3241" s="1627"/>
      <c r="J3241" s="1627"/>
      <c r="K3241" s="1627"/>
    </row>
    <row r="3242" spans="1:12" s="1859" customFormat="1" ht="15.75" customHeight="1">
      <c r="A3242" s="1051" t="s">
        <v>29812</v>
      </c>
      <c r="B3242" s="1518" t="s">
        <v>8478</v>
      </c>
      <c r="C3242" s="1050">
        <v>0</v>
      </c>
      <c r="D3242" s="1050">
        <v>989</v>
      </c>
      <c r="E3242" s="2710">
        <v>589693.16</v>
      </c>
      <c r="F3242" s="1659"/>
      <c r="G3242" s="1544"/>
      <c r="H3242" s="1544"/>
      <c r="I3242" s="1545"/>
      <c r="J3242" s="1545"/>
      <c r="K3242" s="1545"/>
      <c r="L3242" s="1858"/>
    </row>
    <row r="3243" spans="1:12" s="1859" customFormat="1" ht="15.75" customHeight="1">
      <c r="A3243" s="1051" t="s">
        <v>29813</v>
      </c>
      <c r="B3243" s="1518" t="s">
        <v>29815</v>
      </c>
      <c r="C3243" s="1050">
        <v>0</v>
      </c>
      <c r="D3243" s="1050">
        <v>53.75</v>
      </c>
      <c r="E3243" s="2710">
        <v>589639.41</v>
      </c>
      <c r="F3243" s="1659"/>
      <c r="G3243" s="1544"/>
      <c r="H3243" s="1544"/>
      <c r="I3243" s="1545"/>
      <c r="J3243" s="1545"/>
      <c r="K3243" s="1545"/>
      <c r="L3243" s="1858"/>
    </row>
    <row r="3244" spans="1:12" s="1859" customFormat="1" ht="15.75" customHeight="1">
      <c r="A3244" s="1051" t="s">
        <v>29813</v>
      </c>
      <c r="B3244" s="1518" t="s">
        <v>29816</v>
      </c>
      <c r="C3244" s="1050">
        <v>0</v>
      </c>
      <c r="D3244" s="1050">
        <v>53.75</v>
      </c>
      <c r="E3244" s="2710">
        <v>589585.66</v>
      </c>
      <c r="F3244" s="1659"/>
      <c r="G3244" s="1544"/>
      <c r="H3244" s="1544"/>
      <c r="I3244" s="1545"/>
      <c r="J3244" s="1545"/>
      <c r="K3244" s="1545"/>
      <c r="L3244" s="1858"/>
    </row>
    <row r="3245" spans="1:12" s="1859" customFormat="1" ht="15.75" customHeight="1">
      <c r="A3245" s="1051" t="s">
        <v>29813</v>
      </c>
      <c r="B3245" s="1518" t="s">
        <v>29817</v>
      </c>
      <c r="C3245" s="1050">
        <v>0</v>
      </c>
      <c r="D3245" s="1050">
        <v>53.75</v>
      </c>
      <c r="E3245" s="2710">
        <v>589531.91</v>
      </c>
      <c r="F3245" s="1659"/>
      <c r="G3245" s="1544"/>
      <c r="H3245" s="1544"/>
      <c r="I3245" s="1545"/>
      <c r="J3245" s="1545"/>
      <c r="K3245" s="1545"/>
      <c r="L3245" s="1858"/>
    </row>
    <row r="3246" spans="1:12" s="1859" customFormat="1" ht="15.75" customHeight="1">
      <c r="A3246" s="1051" t="s">
        <v>29813</v>
      </c>
      <c r="B3246" s="1518" t="s">
        <v>29818</v>
      </c>
      <c r="C3246" s="1050">
        <v>0</v>
      </c>
      <c r="D3246" s="1050">
        <v>53.75</v>
      </c>
      <c r="E3246" s="2710">
        <v>589478.16</v>
      </c>
      <c r="F3246" s="1659"/>
      <c r="G3246" s="1544"/>
      <c r="H3246" s="1544"/>
      <c r="I3246" s="1545"/>
      <c r="J3246" s="1545"/>
      <c r="K3246" s="1545"/>
      <c r="L3246" s="1858"/>
    </row>
    <row r="3247" spans="1:12" s="1859" customFormat="1" ht="15.75" customHeight="1">
      <c r="A3247" s="1051" t="s">
        <v>29813</v>
      </c>
      <c r="B3247" s="1518" t="s">
        <v>29819</v>
      </c>
      <c r="C3247" s="1050">
        <v>0</v>
      </c>
      <c r="D3247" s="1050">
        <v>53.75</v>
      </c>
      <c r="E3247" s="2710">
        <v>589424.41</v>
      </c>
      <c r="F3247" s="1659"/>
      <c r="G3247" s="1544"/>
      <c r="H3247" s="1544"/>
      <c r="I3247" s="1545"/>
      <c r="J3247" s="1545"/>
      <c r="K3247" s="1545"/>
      <c r="L3247" s="1858"/>
    </row>
    <row r="3248" spans="1:12" s="1859" customFormat="1" ht="15.75" customHeight="1">
      <c r="A3248" s="1051" t="s">
        <v>29814</v>
      </c>
      <c r="B3248" s="1518" t="s">
        <v>29820</v>
      </c>
      <c r="C3248" s="1050">
        <v>0</v>
      </c>
      <c r="D3248" s="1050">
        <v>60000</v>
      </c>
      <c r="E3248" s="2710">
        <v>529424.41</v>
      </c>
      <c r="F3248" s="1659"/>
      <c r="G3248" s="1544"/>
      <c r="H3248" s="1544"/>
      <c r="I3248" s="1545"/>
      <c r="J3248" s="1545"/>
      <c r="K3248" s="1545"/>
      <c r="L3248" s="1858"/>
    </row>
    <row r="3249" spans="1:12" s="1859" customFormat="1" ht="15.75" customHeight="1">
      <c r="A3249" s="1051" t="s">
        <v>29813</v>
      </c>
      <c r="B3249" s="1518" t="s">
        <v>29821</v>
      </c>
      <c r="C3249" s="1050">
        <v>0</v>
      </c>
      <c r="D3249" s="1050">
        <v>70000</v>
      </c>
      <c r="E3249" s="2710">
        <v>459424.41</v>
      </c>
      <c r="F3249" s="1659"/>
      <c r="G3249" s="1544"/>
      <c r="H3249" s="1544"/>
      <c r="I3249" s="1545"/>
      <c r="J3249" s="1545"/>
      <c r="K3249" s="1545"/>
      <c r="L3249" s="1858"/>
    </row>
    <row r="3250" spans="1:12" s="1859" customFormat="1" ht="15.75" customHeight="1">
      <c r="A3250" s="1051" t="s">
        <v>29813</v>
      </c>
      <c r="B3250" s="1518" t="s">
        <v>29822</v>
      </c>
      <c r="C3250" s="1050">
        <v>0</v>
      </c>
      <c r="D3250" s="1050">
        <v>75000</v>
      </c>
      <c r="E3250" s="2710">
        <v>384424.41</v>
      </c>
      <c r="F3250" s="1659"/>
      <c r="G3250" s="1544"/>
      <c r="H3250" s="1544"/>
      <c r="I3250" s="1545"/>
      <c r="J3250" s="1545"/>
      <c r="K3250" s="1545"/>
      <c r="L3250" s="1858"/>
    </row>
    <row r="3251" spans="1:12" s="1859" customFormat="1" ht="15.75" customHeight="1">
      <c r="A3251" s="1051" t="s">
        <v>29813</v>
      </c>
      <c r="B3251" s="1518" t="s">
        <v>29823</v>
      </c>
      <c r="C3251" s="1050">
        <v>0</v>
      </c>
      <c r="D3251" s="1050">
        <v>75000</v>
      </c>
      <c r="E3251" s="2710">
        <v>309424.40999999997</v>
      </c>
      <c r="F3251" s="1659"/>
      <c r="G3251" s="1544"/>
      <c r="H3251" s="1544"/>
      <c r="I3251" s="1545"/>
      <c r="J3251" s="1545"/>
      <c r="K3251" s="1545"/>
      <c r="L3251" s="1858"/>
    </row>
    <row r="3252" spans="1:12" s="1859" customFormat="1" ht="15.75" customHeight="1">
      <c r="A3252" s="1051" t="s">
        <v>29813</v>
      </c>
      <c r="B3252" s="1518" t="s">
        <v>29824</v>
      </c>
      <c r="C3252" s="1050">
        <v>0</v>
      </c>
      <c r="D3252" s="1050">
        <v>75000</v>
      </c>
      <c r="E3252" s="2710">
        <v>234424.41</v>
      </c>
      <c r="F3252" s="1659"/>
      <c r="G3252" s="1544"/>
      <c r="H3252" s="1544"/>
      <c r="I3252" s="1545"/>
      <c r="J3252" s="1545"/>
      <c r="K3252" s="1545"/>
      <c r="L3252" s="1858"/>
    </row>
    <row r="3253" spans="1:12" s="1859" customFormat="1" ht="15.75" customHeight="1">
      <c r="A3253" s="1051" t="s">
        <v>29813</v>
      </c>
      <c r="B3253" s="1518" t="s">
        <v>29825</v>
      </c>
      <c r="C3253" s="1050">
        <v>0</v>
      </c>
      <c r="D3253" s="1050">
        <v>150000</v>
      </c>
      <c r="E3253" s="2710">
        <v>84424.41</v>
      </c>
      <c r="F3253" s="1659"/>
      <c r="G3253" s="1544"/>
      <c r="H3253" s="1544"/>
      <c r="I3253" s="1545"/>
      <c r="J3253" s="1545"/>
      <c r="K3253" s="1545"/>
      <c r="L3253" s="1858"/>
    </row>
    <row r="3254" spans="1:12" s="1689" customFormat="1" ht="27.75" customHeight="1">
      <c r="A3254" s="1051" t="s">
        <v>30042</v>
      </c>
      <c r="B3254" s="1518" t="s">
        <v>30047</v>
      </c>
      <c r="C3254" s="1050">
        <v>100000</v>
      </c>
      <c r="D3254" s="1050">
        <v>0</v>
      </c>
      <c r="E3254" s="2710">
        <v>184424.41</v>
      </c>
      <c r="F3254" s="1659"/>
      <c r="G3254" s="1544"/>
      <c r="H3254" s="1544"/>
      <c r="I3254" s="1545"/>
      <c r="J3254" s="1545"/>
      <c r="K3254" s="1545"/>
    </row>
    <row r="3255" spans="1:12" s="1689" customFormat="1" ht="27.75" customHeight="1">
      <c r="A3255" s="1051" t="s">
        <v>30043</v>
      </c>
      <c r="B3255" s="1518" t="s">
        <v>30048</v>
      </c>
      <c r="C3255" s="1050">
        <v>4000</v>
      </c>
      <c r="D3255" s="1050">
        <v>0</v>
      </c>
      <c r="E3255" s="2710">
        <v>188424.41</v>
      </c>
      <c r="F3255" s="1659"/>
      <c r="G3255" s="1544"/>
      <c r="H3255" s="1544"/>
      <c r="I3255" s="1545"/>
      <c r="J3255" s="1545"/>
      <c r="K3255" s="1545"/>
    </row>
    <row r="3256" spans="1:12" s="1689" customFormat="1" ht="27.75" customHeight="1">
      <c r="A3256" s="1051" t="s">
        <v>30044</v>
      </c>
      <c r="B3256" s="1518" t="s">
        <v>30048</v>
      </c>
      <c r="C3256" s="1050">
        <v>34000</v>
      </c>
      <c r="D3256" s="1050">
        <v>0</v>
      </c>
      <c r="E3256" s="2710">
        <v>222424.41</v>
      </c>
      <c r="F3256" s="1659"/>
      <c r="G3256" s="1544"/>
      <c r="H3256" s="1544"/>
      <c r="I3256" s="1545"/>
      <c r="J3256" s="1545"/>
      <c r="K3256" s="1545"/>
    </row>
    <row r="3257" spans="1:12" s="1689" customFormat="1" ht="27.75" customHeight="1">
      <c r="A3257" s="1051" t="s">
        <v>30045</v>
      </c>
      <c r="B3257" s="1518" t="s">
        <v>30049</v>
      </c>
      <c r="C3257" s="1050">
        <v>0</v>
      </c>
      <c r="D3257" s="1050">
        <v>56</v>
      </c>
      <c r="E3257" s="2710">
        <v>222368.41</v>
      </c>
      <c r="F3257" s="1659"/>
      <c r="G3257" s="1544"/>
      <c r="H3257" s="1544"/>
      <c r="I3257" s="1545"/>
      <c r="J3257" s="1545"/>
      <c r="K3257" s="1545"/>
    </row>
    <row r="3258" spans="1:12" s="1689" customFormat="1" ht="27.75" customHeight="1">
      <c r="A3258" s="1051" t="s">
        <v>30046</v>
      </c>
      <c r="B3258" s="1518" t="s">
        <v>27149</v>
      </c>
      <c r="C3258" s="1050">
        <v>0</v>
      </c>
      <c r="D3258" s="1050">
        <v>100</v>
      </c>
      <c r="E3258" s="2710">
        <v>222268.41</v>
      </c>
      <c r="F3258" s="1659"/>
      <c r="G3258" s="1544"/>
      <c r="H3258" s="1544"/>
      <c r="I3258" s="1545"/>
      <c r="J3258" s="1545"/>
      <c r="K3258" s="1545"/>
    </row>
    <row r="3259" spans="1:12" s="1684" customFormat="1" ht="27.75" customHeight="1">
      <c r="A3259" s="1051" t="s">
        <v>30046</v>
      </c>
      <c r="B3259" s="1518" t="s">
        <v>27149</v>
      </c>
      <c r="C3259" s="1050">
        <v>0</v>
      </c>
      <c r="D3259" s="1050">
        <v>100</v>
      </c>
      <c r="E3259" s="2710">
        <v>222268.41</v>
      </c>
      <c r="F3259" s="1989"/>
      <c r="G3259" s="1989"/>
      <c r="H3259" s="1990"/>
      <c r="I3259" s="1545"/>
      <c r="J3259" s="1545"/>
      <c r="K3259" s="1545"/>
    </row>
    <row r="3260" spans="1:12" s="1684" customFormat="1" ht="27.75" customHeight="1">
      <c r="A3260" s="1051" t="s">
        <v>30127</v>
      </c>
      <c r="B3260" s="1518" t="s">
        <v>30131</v>
      </c>
      <c r="C3260" s="1050">
        <v>90000</v>
      </c>
      <c r="D3260" s="1050">
        <v>0</v>
      </c>
      <c r="E3260" s="2710">
        <v>312268.40999999997</v>
      </c>
      <c r="F3260" s="1678"/>
      <c r="G3260" s="1678"/>
      <c r="H3260" s="1679"/>
      <c r="I3260" s="1545"/>
      <c r="J3260" s="1545"/>
      <c r="K3260" s="1545"/>
    </row>
    <row r="3261" spans="1:12" s="1684" customFormat="1" ht="27.75" customHeight="1">
      <c r="A3261" s="1051" t="s">
        <v>30128</v>
      </c>
      <c r="B3261" s="1518" t="s">
        <v>8478</v>
      </c>
      <c r="C3261" s="1050">
        <v>0</v>
      </c>
      <c r="D3261" s="1050">
        <v>542.88</v>
      </c>
      <c r="E3261" s="2710">
        <v>311725.53000000003</v>
      </c>
      <c r="F3261" s="1678"/>
      <c r="G3261" s="1678"/>
      <c r="H3261" s="1679"/>
      <c r="I3261" s="1545"/>
      <c r="J3261" s="1545"/>
      <c r="K3261" s="1545"/>
    </row>
    <row r="3262" spans="1:12" s="1684" customFormat="1" ht="27.75" customHeight="1">
      <c r="A3262" s="1051" t="s">
        <v>30129</v>
      </c>
      <c r="B3262" s="1518" t="s">
        <v>30132</v>
      </c>
      <c r="C3262" s="1050">
        <v>0</v>
      </c>
      <c r="D3262" s="1050">
        <v>36000</v>
      </c>
      <c r="E3262" s="2710">
        <v>275725.53000000003</v>
      </c>
      <c r="F3262" s="1678"/>
      <c r="G3262" s="1678"/>
      <c r="H3262" s="1679"/>
      <c r="I3262" s="1545"/>
      <c r="J3262" s="1545"/>
      <c r="K3262" s="1545"/>
    </row>
    <row r="3263" spans="1:12" s="1684" customFormat="1" ht="27.75" customHeight="1">
      <c r="A3263" s="1536" t="s">
        <v>30130</v>
      </c>
      <c r="B3263" s="1757" t="s">
        <v>27149</v>
      </c>
      <c r="C3263" s="1050">
        <v>0</v>
      </c>
      <c r="D3263" s="1050">
        <v>50</v>
      </c>
      <c r="E3263" s="2710">
        <v>275675.53000000003</v>
      </c>
      <c r="F3263" s="1727"/>
      <c r="G3263" s="1727"/>
      <c r="H3263" s="1728"/>
      <c r="I3263" s="1627"/>
      <c r="J3263" s="1627"/>
      <c r="K3263" s="1627"/>
    </row>
    <row r="3264" spans="1:12" s="1684" customFormat="1" ht="27.75" customHeight="1">
      <c r="A3264" s="1051" t="s">
        <v>30219</v>
      </c>
      <c r="B3264" s="1518" t="s">
        <v>30222</v>
      </c>
      <c r="C3264" s="1050">
        <v>15000</v>
      </c>
      <c r="D3264" s="1050">
        <v>0</v>
      </c>
      <c r="E3264" s="2710">
        <v>290675.53000000003</v>
      </c>
      <c r="F3264" s="1720"/>
      <c r="G3264" s="1720"/>
      <c r="H3264" s="1721"/>
      <c r="I3264" s="1545"/>
      <c r="J3264" s="1545"/>
      <c r="K3264" s="1545"/>
    </row>
    <row r="3265" spans="1:11" s="1684" customFormat="1" ht="27.75" customHeight="1">
      <c r="A3265" s="1051" t="s">
        <v>30220</v>
      </c>
      <c r="B3265" s="1518" t="s">
        <v>27149</v>
      </c>
      <c r="C3265" s="1050">
        <v>0</v>
      </c>
      <c r="D3265" s="1050">
        <v>50</v>
      </c>
      <c r="E3265" s="2710">
        <v>290625.53000000003</v>
      </c>
      <c r="F3265" s="1678"/>
      <c r="G3265" s="1678"/>
      <c r="H3265" s="1679"/>
      <c r="I3265" s="1545"/>
      <c r="J3265" s="1545"/>
      <c r="K3265" s="1545"/>
    </row>
    <row r="3266" spans="1:11" s="1684" customFormat="1" ht="27.75" customHeight="1">
      <c r="A3266" s="1536" t="s">
        <v>30221</v>
      </c>
      <c r="B3266" s="1757" t="s">
        <v>30223</v>
      </c>
      <c r="C3266" s="1050">
        <v>5000</v>
      </c>
      <c r="D3266" s="1050">
        <v>0</v>
      </c>
      <c r="E3266" s="2710">
        <v>295625.53000000003</v>
      </c>
      <c r="F3266" s="1727"/>
      <c r="G3266" s="1727"/>
      <c r="H3266" s="1728"/>
      <c r="I3266" s="1627"/>
      <c r="J3266" s="1627"/>
      <c r="K3266" s="1627"/>
    </row>
    <row r="3267" spans="1:11" s="1689" customFormat="1" ht="27.75" customHeight="1">
      <c r="A3267" s="1051" t="s">
        <v>30257</v>
      </c>
      <c r="B3267" s="1518" t="s">
        <v>30223</v>
      </c>
      <c r="C3267" s="1050">
        <v>95000</v>
      </c>
      <c r="D3267" s="1050">
        <v>0</v>
      </c>
      <c r="E3267" s="2710">
        <v>390625.53</v>
      </c>
      <c r="F3267" s="1659"/>
      <c r="G3267" s="1544"/>
      <c r="H3267" s="1544"/>
      <c r="I3267" s="1545"/>
      <c r="J3267" s="1545"/>
      <c r="K3267" s="1545"/>
    </row>
    <row r="3268" spans="1:11" s="1689" customFormat="1" ht="27.75" customHeight="1">
      <c r="A3268" s="1051" t="s">
        <v>30258</v>
      </c>
      <c r="B3268" s="1518" t="s">
        <v>30260</v>
      </c>
      <c r="C3268" s="1050">
        <v>78000</v>
      </c>
      <c r="D3268" s="1050">
        <v>0</v>
      </c>
      <c r="E3268" s="2710">
        <v>468625.53</v>
      </c>
      <c r="F3268" s="1659"/>
      <c r="G3268" s="1544"/>
      <c r="H3268" s="1544"/>
      <c r="I3268" s="1545"/>
      <c r="J3268" s="1545"/>
      <c r="K3268" s="1545"/>
    </row>
    <row r="3269" spans="1:11" s="1689" customFormat="1" ht="27.75" customHeight="1">
      <c r="A3269" s="1051" t="s">
        <v>30259</v>
      </c>
      <c r="B3269" s="1518" t="s">
        <v>27149</v>
      </c>
      <c r="C3269" s="1050">
        <v>0</v>
      </c>
      <c r="D3269" s="1050">
        <v>100</v>
      </c>
      <c r="E3269" s="2710">
        <v>0</v>
      </c>
      <c r="F3269" s="1659"/>
      <c r="G3269" s="1544"/>
      <c r="H3269" s="1544"/>
      <c r="I3269" s="1545"/>
      <c r="J3269" s="1545"/>
      <c r="K3269" s="1545"/>
    </row>
    <row r="3270" spans="1:11" s="1684" customFormat="1" ht="27.75" customHeight="1">
      <c r="A3270" s="1051" t="s">
        <v>30437</v>
      </c>
      <c r="B3270" s="1518" t="s">
        <v>30451</v>
      </c>
      <c r="C3270" s="1050">
        <v>0</v>
      </c>
      <c r="D3270" s="1050">
        <v>36</v>
      </c>
      <c r="E3270" s="2710">
        <v>468489.53</v>
      </c>
      <c r="F3270" s="1989"/>
      <c r="G3270" s="1989"/>
      <c r="H3270" s="1990"/>
      <c r="I3270" s="1545"/>
      <c r="J3270" s="1545"/>
      <c r="K3270" s="1545"/>
    </row>
    <row r="3271" spans="1:11" s="1684" customFormat="1" ht="27.75" customHeight="1">
      <c r="A3271" s="1051" t="s">
        <v>30438</v>
      </c>
      <c r="B3271" s="1518" t="s">
        <v>8478</v>
      </c>
      <c r="C3271" s="1050">
        <v>0</v>
      </c>
      <c r="D3271" s="1050">
        <v>38.700000000000003</v>
      </c>
      <c r="E3271" s="2710">
        <v>468450.83</v>
      </c>
      <c r="F3271" s="1678"/>
      <c r="G3271" s="1678"/>
      <c r="H3271" s="1679"/>
      <c r="I3271" s="1545"/>
      <c r="J3271" s="1545"/>
      <c r="K3271" s="1545"/>
    </row>
    <row r="3272" spans="1:11" s="1684" customFormat="1" ht="27.75" customHeight="1">
      <c r="A3272" s="1051" t="s">
        <v>30439</v>
      </c>
      <c r="B3272" s="1518" t="s">
        <v>30452</v>
      </c>
      <c r="C3272" s="1050">
        <v>100000</v>
      </c>
      <c r="D3272" s="1050">
        <v>0</v>
      </c>
      <c r="E3272" s="2710">
        <v>568450.82999999996</v>
      </c>
      <c r="F3272" s="1678"/>
      <c r="G3272" s="1678"/>
      <c r="H3272" s="1679"/>
      <c r="I3272" s="1545"/>
      <c r="J3272" s="1545"/>
      <c r="K3272" s="1545"/>
    </row>
    <row r="3273" spans="1:11" s="1684" customFormat="1" ht="27.75" customHeight="1">
      <c r="A3273" s="1051" t="s">
        <v>30440</v>
      </c>
      <c r="B3273" s="1518" t="s">
        <v>30453</v>
      </c>
      <c r="C3273" s="1050">
        <v>43300</v>
      </c>
      <c r="D3273" s="1050">
        <v>0</v>
      </c>
      <c r="E3273" s="2710">
        <v>611750.82999999996</v>
      </c>
      <c r="F3273" s="1678"/>
      <c r="G3273" s="1678"/>
      <c r="H3273" s="1679"/>
      <c r="I3273" s="1545"/>
      <c r="J3273" s="1545"/>
      <c r="K3273" s="1545"/>
    </row>
    <row r="3274" spans="1:11" s="1684" customFormat="1" ht="27.75" customHeight="1">
      <c r="A3274" s="1051" t="s">
        <v>30441</v>
      </c>
      <c r="B3274" s="1518" t="s">
        <v>30454</v>
      </c>
      <c r="C3274" s="1050">
        <v>100000</v>
      </c>
      <c r="D3274" s="1050">
        <v>0</v>
      </c>
      <c r="E3274" s="2710">
        <v>711750.83</v>
      </c>
      <c r="F3274" s="1678"/>
      <c r="G3274" s="1678"/>
      <c r="H3274" s="1679"/>
      <c r="I3274" s="1545"/>
      <c r="J3274" s="1545"/>
      <c r="K3274" s="1545"/>
    </row>
    <row r="3275" spans="1:11" s="1684" customFormat="1" ht="27.75" customHeight="1">
      <c r="A3275" s="1051" t="s">
        <v>30352</v>
      </c>
      <c r="B3275" s="1518" t="s">
        <v>30455</v>
      </c>
      <c r="C3275" s="1050">
        <v>0</v>
      </c>
      <c r="D3275" s="1050">
        <v>256000</v>
      </c>
      <c r="E3275" s="2710">
        <v>455750.83</v>
      </c>
      <c r="F3275" s="1678"/>
      <c r="G3275" s="1678"/>
      <c r="H3275" s="1679"/>
      <c r="I3275" s="1545"/>
      <c r="J3275" s="1545"/>
      <c r="K3275" s="1545"/>
    </row>
    <row r="3276" spans="1:11" s="1684" customFormat="1" ht="27.75" customHeight="1">
      <c r="A3276" s="1051" t="s">
        <v>30442</v>
      </c>
      <c r="B3276" s="1518" t="s">
        <v>30456</v>
      </c>
      <c r="C3276" s="1050">
        <v>110000</v>
      </c>
      <c r="D3276" s="1050">
        <v>0</v>
      </c>
      <c r="E3276" s="2710">
        <v>565750.82999999996</v>
      </c>
      <c r="F3276" s="1678"/>
      <c r="G3276" s="1678"/>
      <c r="H3276" s="1679"/>
      <c r="I3276" s="1545"/>
      <c r="J3276" s="1545"/>
      <c r="K3276" s="1545"/>
    </row>
    <row r="3277" spans="1:11" s="1684" customFormat="1" ht="27.75" customHeight="1">
      <c r="A3277" s="1051" t="s">
        <v>30443</v>
      </c>
      <c r="B3277" s="1518" t="s">
        <v>27149</v>
      </c>
      <c r="C3277" s="1050">
        <v>0</v>
      </c>
      <c r="D3277" s="1050">
        <v>200</v>
      </c>
      <c r="E3277" s="2710">
        <v>565550.82999999996</v>
      </c>
      <c r="F3277" s="1678"/>
      <c r="G3277" s="1678"/>
      <c r="H3277" s="1679"/>
      <c r="I3277" s="1545"/>
      <c r="J3277" s="1545"/>
      <c r="K3277" s="1545"/>
    </row>
    <row r="3278" spans="1:11" s="1684" customFormat="1" ht="27.75" customHeight="1">
      <c r="A3278" s="1051" t="s">
        <v>30444</v>
      </c>
      <c r="B3278" s="1518" t="s">
        <v>30457</v>
      </c>
      <c r="C3278" s="1050">
        <v>230000</v>
      </c>
      <c r="D3278" s="1050">
        <v>0</v>
      </c>
      <c r="E3278" s="2710">
        <v>795550.83</v>
      </c>
      <c r="F3278" s="1678"/>
      <c r="G3278" s="1678"/>
      <c r="H3278" s="1679"/>
      <c r="I3278" s="1545"/>
      <c r="J3278" s="1545"/>
      <c r="K3278" s="1545"/>
    </row>
    <row r="3279" spans="1:11" s="1684" customFormat="1" ht="27.75" customHeight="1">
      <c r="A3279" s="1051" t="s">
        <v>30445</v>
      </c>
      <c r="B3279" s="1518" t="s">
        <v>30458</v>
      </c>
      <c r="C3279" s="1050">
        <v>10000</v>
      </c>
      <c r="D3279" s="1050">
        <v>0</v>
      </c>
      <c r="E3279" s="2710">
        <v>805550.83</v>
      </c>
      <c r="F3279" s="1678"/>
      <c r="G3279" s="1678"/>
      <c r="H3279" s="1679"/>
      <c r="I3279" s="1545"/>
      <c r="J3279" s="1545"/>
      <c r="K3279" s="1545"/>
    </row>
    <row r="3280" spans="1:11" s="1684" customFormat="1" ht="27.75" customHeight="1">
      <c r="A3280" s="1051" t="s">
        <v>30446</v>
      </c>
      <c r="B3280" s="1518" t="s">
        <v>30459</v>
      </c>
      <c r="C3280" s="1050">
        <v>100000</v>
      </c>
      <c r="D3280" s="1050">
        <v>0</v>
      </c>
      <c r="E3280" s="2710">
        <v>905550.83</v>
      </c>
      <c r="F3280" s="1678"/>
      <c r="G3280" s="1678"/>
      <c r="H3280" s="1679"/>
      <c r="I3280" s="1545"/>
      <c r="J3280" s="1545"/>
      <c r="K3280" s="1545"/>
    </row>
    <row r="3281" spans="1:11" s="1684" customFormat="1" ht="27.75" customHeight="1">
      <c r="A3281" s="1051" t="s">
        <v>30447</v>
      </c>
      <c r="B3281" s="1518" t="s">
        <v>30458</v>
      </c>
      <c r="C3281" s="1050">
        <v>10000</v>
      </c>
      <c r="D3281" s="1050">
        <v>0</v>
      </c>
      <c r="E3281" s="2710">
        <v>915550.83</v>
      </c>
      <c r="F3281" s="1678"/>
      <c r="G3281" s="1678"/>
      <c r="H3281" s="1679"/>
      <c r="I3281" s="1545"/>
      <c r="J3281" s="1545"/>
      <c r="K3281" s="1545"/>
    </row>
    <row r="3282" spans="1:11" s="1684" customFormat="1" ht="27.75" customHeight="1">
      <c r="A3282" s="1051" t="s">
        <v>30448</v>
      </c>
      <c r="B3282" s="1518" t="s">
        <v>30460</v>
      </c>
      <c r="C3282" s="1050">
        <v>110000</v>
      </c>
      <c r="D3282" s="1050">
        <v>0</v>
      </c>
      <c r="E3282" s="2710">
        <v>1025550.83</v>
      </c>
      <c r="F3282" s="1678"/>
      <c r="G3282" s="1678"/>
      <c r="H3282" s="1679"/>
      <c r="I3282" s="1545"/>
      <c r="J3282" s="1545"/>
      <c r="K3282" s="1545"/>
    </row>
    <row r="3283" spans="1:11" s="1684" customFormat="1" ht="27.75" customHeight="1">
      <c r="A3283" s="1051" t="s">
        <v>30449</v>
      </c>
      <c r="B3283" s="1518" t="s">
        <v>30461</v>
      </c>
      <c r="C3283" s="1050">
        <v>140000</v>
      </c>
      <c r="D3283" s="1050">
        <v>0</v>
      </c>
      <c r="E3283" s="2710">
        <v>1165550.83</v>
      </c>
      <c r="F3283" s="1678"/>
      <c r="G3283" s="1678"/>
      <c r="H3283" s="1679"/>
      <c r="I3283" s="1545"/>
      <c r="J3283" s="1545"/>
      <c r="K3283" s="1545"/>
    </row>
    <row r="3284" spans="1:11" s="1684" customFormat="1" ht="27.75" customHeight="1">
      <c r="A3284" s="1536" t="s">
        <v>30450</v>
      </c>
      <c r="B3284" s="1757" t="s">
        <v>30462</v>
      </c>
      <c r="C3284" s="1050">
        <v>10000</v>
      </c>
      <c r="D3284" s="1050">
        <v>0</v>
      </c>
      <c r="E3284" s="2710">
        <v>1175550.83</v>
      </c>
      <c r="F3284" s="1727"/>
      <c r="G3284" s="1727"/>
      <c r="H3284" s="1728"/>
      <c r="I3284" s="1627"/>
      <c r="J3284" s="1627"/>
      <c r="K3284" s="1627"/>
    </row>
    <row r="3285" spans="1:11" s="1684" customFormat="1" ht="27.75" customHeight="1">
      <c r="A3285" s="1051" t="s">
        <v>30606</v>
      </c>
      <c r="B3285" s="1518" t="s">
        <v>30622</v>
      </c>
      <c r="C3285" s="1050">
        <v>140000</v>
      </c>
      <c r="D3285" s="1050">
        <v>0</v>
      </c>
      <c r="E3285" s="2710">
        <v>1315550.83</v>
      </c>
      <c r="F3285" s="1720"/>
      <c r="G3285" s="1720"/>
      <c r="H3285" s="1721"/>
      <c r="I3285" s="1545"/>
      <c r="J3285" s="1545"/>
      <c r="K3285" s="1545"/>
    </row>
    <row r="3286" spans="1:11" s="1684" customFormat="1" ht="27.75" customHeight="1">
      <c r="A3286" s="1051" t="s">
        <v>30607</v>
      </c>
      <c r="B3286" s="1518" t="s">
        <v>27149</v>
      </c>
      <c r="C3286" s="1050">
        <v>0</v>
      </c>
      <c r="D3286" s="1050">
        <v>350</v>
      </c>
      <c r="E3286" s="2710">
        <v>1315200.83</v>
      </c>
      <c r="F3286" s="1678"/>
      <c r="G3286" s="1678"/>
      <c r="H3286" s="1679"/>
      <c r="I3286" s="1545"/>
      <c r="J3286" s="1545"/>
      <c r="K3286" s="1545"/>
    </row>
    <row r="3287" spans="1:11" s="1684" customFormat="1" ht="27.75" customHeight="1">
      <c r="A3287" s="1051" t="s">
        <v>30608</v>
      </c>
      <c r="B3287" s="1518" t="s">
        <v>30623</v>
      </c>
      <c r="C3287" s="1050">
        <v>110000</v>
      </c>
      <c r="D3287" s="1050">
        <v>0</v>
      </c>
      <c r="E3287" s="2710">
        <v>1425200.83</v>
      </c>
      <c r="F3287" s="1678"/>
      <c r="G3287" s="1678"/>
      <c r="H3287" s="1679"/>
      <c r="I3287" s="1545"/>
      <c r="J3287" s="1545"/>
      <c r="K3287" s="1545"/>
    </row>
    <row r="3288" spans="1:11" s="1684" customFormat="1" ht="27.75" customHeight="1">
      <c r="A3288" s="1051" t="s">
        <v>30609</v>
      </c>
      <c r="B3288" s="1518" t="s">
        <v>30624</v>
      </c>
      <c r="C3288" s="1050">
        <v>110000</v>
      </c>
      <c r="D3288" s="1050">
        <v>0</v>
      </c>
      <c r="E3288" s="2710">
        <v>1535200.83</v>
      </c>
      <c r="F3288" s="1678"/>
      <c r="G3288" s="1678"/>
      <c r="H3288" s="1679"/>
      <c r="I3288" s="1545"/>
      <c r="J3288" s="1545"/>
      <c r="K3288" s="1545"/>
    </row>
    <row r="3289" spans="1:11" s="1684" customFormat="1" ht="27.75" customHeight="1">
      <c r="A3289" s="1051" t="s">
        <v>30610</v>
      </c>
      <c r="B3289" s="1518" t="s">
        <v>30625</v>
      </c>
      <c r="C3289" s="1050">
        <v>110000</v>
      </c>
      <c r="D3289" s="1050">
        <v>0</v>
      </c>
      <c r="E3289" s="2710">
        <v>1645200.83</v>
      </c>
      <c r="F3289" s="1678"/>
      <c r="G3289" s="1678"/>
      <c r="H3289" s="1679"/>
      <c r="I3289" s="1545"/>
      <c r="J3289" s="1545"/>
      <c r="K3289" s="1545"/>
    </row>
    <row r="3290" spans="1:11" s="1684" customFormat="1" ht="27.75" customHeight="1">
      <c r="A3290" s="1051" t="s">
        <v>30611</v>
      </c>
      <c r="B3290" s="1518" t="s">
        <v>30626</v>
      </c>
      <c r="C3290" s="1050">
        <v>140000</v>
      </c>
      <c r="D3290" s="1050">
        <v>0</v>
      </c>
      <c r="E3290" s="2710">
        <v>1785200.83</v>
      </c>
      <c r="F3290" s="1678"/>
      <c r="G3290" s="1678"/>
      <c r="H3290" s="1679"/>
      <c r="I3290" s="1545"/>
      <c r="J3290" s="1545"/>
      <c r="K3290" s="1545"/>
    </row>
    <row r="3291" spans="1:11" s="1684" customFormat="1" ht="27.75" customHeight="1">
      <c r="A3291" s="1051" t="s">
        <v>30612</v>
      </c>
      <c r="B3291" s="1518" t="s">
        <v>30627</v>
      </c>
      <c r="C3291" s="1050">
        <v>110000</v>
      </c>
      <c r="D3291" s="1050">
        <v>0</v>
      </c>
      <c r="E3291" s="2710">
        <v>1895200.83</v>
      </c>
      <c r="F3291" s="1678"/>
      <c r="G3291" s="1678"/>
      <c r="H3291" s="1679"/>
      <c r="I3291" s="1545"/>
      <c r="J3291" s="1545"/>
      <c r="K3291" s="1545"/>
    </row>
    <row r="3292" spans="1:11" s="1684" customFormat="1" ht="27.75" customHeight="1">
      <c r="A3292" s="1051" t="s">
        <v>30613</v>
      </c>
      <c r="B3292" s="1518" t="s">
        <v>30628</v>
      </c>
      <c r="C3292" s="1050">
        <v>200000</v>
      </c>
      <c r="D3292" s="1050">
        <v>0</v>
      </c>
      <c r="E3292" s="2710">
        <v>2095200.83</v>
      </c>
      <c r="F3292" s="1678"/>
      <c r="G3292" s="1678"/>
      <c r="H3292" s="1679"/>
      <c r="I3292" s="1545"/>
      <c r="J3292" s="1545"/>
      <c r="K3292" s="1545"/>
    </row>
    <row r="3293" spans="1:11" s="1684" customFormat="1" ht="27.75" customHeight="1">
      <c r="A3293" s="1051" t="s">
        <v>30614</v>
      </c>
      <c r="B3293" s="1518" t="s">
        <v>27149</v>
      </c>
      <c r="C3293" s="1050">
        <v>0</v>
      </c>
      <c r="D3293" s="1050">
        <v>250</v>
      </c>
      <c r="E3293" s="2710">
        <v>2094950.83</v>
      </c>
      <c r="F3293" s="1678"/>
      <c r="G3293" s="1678"/>
      <c r="H3293" s="1679"/>
      <c r="I3293" s="1545"/>
      <c r="J3293" s="1545"/>
      <c r="K3293" s="1545"/>
    </row>
    <row r="3294" spans="1:11" s="1684" customFormat="1" ht="27.75" customHeight="1">
      <c r="A3294" s="1051" t="s">
        <v>30615</v>
      </c>
      <c r="B3294" s="1518" t="s">
        <v>30629</v>
      </c>
      <c r="C3294" s="1050">
        <v>10000</v>
      </c>
      <c r="D3294" s="1050">
        <v>0</v>
      </c>
      <c r="E3294" s="2710">
        <v>2104950.83</v>
      </c>
      <c r="F3294" s="1678"/>
      <c r="G3294" s="1678"/>
      <c r="H3294" s="1679"/>
      <c r="I3294" s="1545"/>
      <c r="J3294" s="1545"/>
      <c r="K3294" s="1545"/>
    </row>
    <row r="3295" spans="1:11" s="1684" customFormat="1" ht="27.75" customHeight="1">
      <c r="A3295" s="1051" t="s">
        <v>30501</v>
      </c>
      <c r="B3295" s="1518" t="s">
        <v>30630</v>
      </c>
      <c r="C3295" s="1050">
        <v>0</v>
      </c>
      <c r="D3295" s="1050">
        <v>26.88</v>
      </c>
      <c r="E3295" s="2710">
        <v>2104923.9500000002</v>
      </c>
      <c r="F3295" s="1678"/>
      <c r="G3295" s="1678"/>
      <c r="H3295" s="1679"/>
      <c r="I3295" s="1545"/>
      <c r="J3295" s="1545"/>
      <c r="K3295" s="1545"/>
    </row>
    <row r="3296" spans="1:11" s="1684" customFormat="1" ht="27.75" customHeight="1">
      <c r="A3296" s="1051" t="s">
        <v>30501</v>
      </c>
      <c r="B3296" s="1518" t="s">
        <v>30631</v>
      </c>
      <c r="C3296" s="1050">
        <v>0</v>
      </c>
      <c r="D3296" s="1050">
        <v>53.75</v>
      </c>
      <c r="E3296" s="2710">
        <v>2104870.2000000002</v>
      </c>
      <c r="F3296" s="1678"/>
      <c r="G3296" s="1678"/>
      <c r="H3296" s="1679"/>
      <c r="I3296" s="1545"/>
      <c r="J3296" s="1545"/>
      <c r="K3296" s="1545"/>
    </row>
    <row r="3297" spans="1:11" s="1684" customFormat="1" ht="27.75" customHeight="1">
      <c r="A3297" s="1051" t="s">
        <v>30501</v>
      </c>
      <c r="B3297" s="1518" t="s">
        <v>30632</v>
      </c>
      <c r="C3297" s="1050">
        <v>0</v>
      </c>
      <c r="D3297" s="1050">
        <v>43300</v>
      </c>
      <c r="E3297" s="2710">
        <v>2061570.2</v>
      </c>
      <c r="F3297" s="1678"/>
      <c r="G3297" s="1678"/>
      <c r="H3297" s="1679"/>
      <c r="I3297" s="1545"/>
      <c r="J3297" s="1545"/>
      <c r="K3297" s="1545"/>
    </row>
    <row r="3298" spans="1:11" s="1684" customFormat="1" ht="27.75" customHeight="1">
      <c r="A3298" s="1051" t="s">
        <v>30501</v>
      </c>
      <c r="B3298" s="1518" t="s">
        <v>30633</v>
      </c>
      <c r="C3298" s="1050">
        <v>0</v>
      </c>
      <c r="D3298" s="1050">
        <v>78000</v>
      </c>
      <c r="E3298" s="2710">
        <v>1983570.2</v>
      </c>
      <c r="F3298" s="1678"/>
      <c r="G3298" s="1678"/>
      <c r="H3298" s="1679"/>
      <c r="I3298" s="1545"/>
      <c r="J3298" s="1545"/>
      <c r="K3298" s="1545"/>
    </row>
    <row r="3299" spans="1:11" s="1684" customFormat="1" ht="27.75" customHeight="1">
      <c r="A3299" s="1051" t="s">
        <v>30616</v>
      </c>
      <c r="B3299" s="1518" t="s">
        <v>30634</v>
      </c>
      <c r="C3299" s="1050">
        <v>0</v>
      </c>
      <c r="D3299" s="1050">
        <v>104</v>
      </c>
      <c r="E3299" s="2710">
        <v>1983466.2</v>
      </c>
      <c r="F3299" s="1678"/>
      <c r="G3299" s="1678"/>
      <c r="H3299" s="1679"/>
      <c r="I3299" s="1545"/>
      <c r="J3299" s="1545"/>
      <c r="K3299" s="1545"/>
    </row>
    <row r="3300" spans="1:11" s="1684" customFormat="1" ht="27.75" customHeight="1">
      <c r="A3300" s="1051" t="s">
        <v>30617</v>
      </c>
      <c r="B3300" s="1518" t="s">
        <v>27149</v>
      </c>
      <c r="C3300" s="1050">
        <v>0</v>
      </c>
      <c r="D3300" s="1050">
        <v>50</v>
      </c>
      <c r="E3300" s="2710">
        <v>1983416.2</v>
      </c>
      <c r="F3300" s="1678"/>
      <c r="G3300" s="1678"/>
      <c r="H3300" s="1679"/>
      <c r="I3300" s="1545"/>
      <c r="J3300" s="1545"/>
      <c r="K3300" s="1545"/>
    </row>
    <row r="3301" spans="1:11" s="1684" customFormat="1" ht="27.75" customHeight="1">
      <c r="A3301" s="1051" t="s">
        <v>30618</v>
      </c>
      <c r="B3301" s="1518" t="s">
        <v>30635</v>
      </c>
      <c r="C3301" s="1050">
        <v>100000</v>
      </c>
      <c r="D3301" s="1050">
        <v>0</v>
      </c>
      <c r="E3301" s="2710">
        <v>2083416.2</v>
      </c>
      <c r="F3301" s="1678"/>
      <c r="G3301" s="1678"/>
      <c r="H3301" s="1679"/>
      <c r="I3301" s="1545"/>
      <c r="J3301" s="1545"/>
      <c r="K3301" s="1545"/>
    </row>
    <row r="3302" spans="1:11" s="1684" customFormat="1" ht="27.75" customHeight="1">
      <c r="A3302" s="1051" t="s">
        <v>30619</v>
      </c>
      <c r="B3302" s="1518" t="s">
        <v>8478</v>
      </c>
      <c r="C3302" s="1050">
        <v>0</v>
      </c>
      <c r="D3302" s="1050">
        <v>405.6</v>
      </c>
      <c r="E3302" s="2710">
        <v>2083010.6</v>
      </c>
      <c r="F3302" s="1678"/>
      <c r="G3302" s="1678"/>
      <c r="H3302" s="1679"/>
      <c r="I3302" s="1545"/>
      <c r="J3302" s="1545"/>
      <c r="K3302" s="1545"/>
    </row>
    <row r="3303" spans="1:11" s="1684" customFormat="1" ht="27.75" customHeight="1">
      <c r="A3303" s="1051" t="s">
        <v>30620</v>
      </c>
      <c r="B3303" s="1518" t="s">
        <v>30636</v>
      </c>
      <c r="C3303" s="1050">
        <v>220000</v>
      </c>
      <c r="D3303" s="1050">
        <v>0</v>
      </c>
      <c r="E3303" s="2710">
        <v>2303010.6</v>
      </c>
      <c r="F3303" s="1678"/>
      <c r="G3303" s="1678"/>
      <c r="H3303" s="1679"/>
      <c r="I3303" s="1545"/>
      <c r="J3303" s="1545"/>
      <c r="K3303" s="1545"/>
    </row>
    <row r="3304" spans="1:11" s="1684" customFormat="1" ht="27.75" customHeight="1">
      <c r="A3304" s="1536" t="s">
        <v>30621</v>
      </c>
      <c r="B3304" s="1757" t="s">
        <v>27149</v>
      </c>
      <c r="C3304" s="1050">
        <v>0</v>
      </c>
      <c r="D3304" s="1050">
        <v>100</v>
      </c>
      <c r="E3304" s="2710">
        <v>2302910.6</v>
      </c>
      <c r="F3304" s="1727"/>
      <c r="G3304" s="1727"/>
      <c r="H3304" s="1728"/>
      <c r="I3304" s="1627"/>
      <c r="J3304" s="1627"/>
      <c r="K3304" s="1627"/>
    </row>
    <row r="3305" spans="1:11" s="1689" customFormat="1" ht="27.75" customHeight="1">
      <c r="A3305" s="1051" t="s">
        <v>30637</v>
      </c>
      <c r="B3305" s="1518" t="s">
        <v>30638</v>
      </c>
      <c r="C3305" s="1050">
        <v>110000</v>
      </c>
      <c r="D3305" s="1050">
        <v>0</v>
      </c>
      <c r="E3305" s="2710">
        <v>2412910.6</v>
      </c>
      <c r="F3305" s="1661"/>
      <c r="G3305" s="1545"/>
      <c r="H3305" s="1545"/>
      <c r="I3305" s="1545"/>
      <c r="J3305" s="1545"/>
      <c r="K3305" s="1545"/>
    </row>
    <row r="3306" spans="1:11" s="1689" customFormat="1" ht="27.75" customHeight="1">
      <c r="A3306" s="1051" t="s">
        <v>30663</v>
      </c>
      <c r="B3306" s="1518" t="s">
        <v>27149</v>
      </c>
      <c r="C3306" s="1050">
        <v>0</v>
      </c>
      <c r="D3306" s="1050">
        <v>50</v>
      </c>
      <c r="E3306" s="2710">
        <v>2412860.6</v>
      </c>
      <c r="F3306" s="1659"/>
      <c r="G3306" s="1544"/>
      <c r="H3306" s="1544"/>
      <c r="I3306" s="1545"/>
      <c r="J3306" s="1545"/>
      <c r="K3306" s="1545"/>
    </row>
    <row r="3307" spans="1:11" s="1689" customFormat="1" ht="27.75" customHeight="1">
      <c r="A3307" s="1051" t="s">
        <v>30664</v>
      </c>
      <c r="B3307" s="1518" t="s">
        <v>30667</v>
      </c>
      <c r="C3307" s="1050">
        <v>110000</v>
      </c>
      <c r="D3307" s="1050">
        <v>0</v>
      </c>
      <c r="E3307" s="2710">
        <v>2522860.6</v>
      </c>
      <c r="F3307" s="1659"/>
      <c r="G3307" s="1544"/>
      <c r="H3307" s="1544"/>
      <c r="I3307" s="1545"/>
      <c r="J3307" s="1545"/>
      <c r="K3307" s="1545"/>
    </row>
    <row r="3308" spans="1:11" s="1689" customFormat="1" ht="27.75" customHeight="1">
      <c r="A3308" s="1051" t="s">
        <v>30665</v>
      </c>
      <c r="B3308" s="1518" t="s">
        <v>30668</v>
      </c>
      <c r="C3308" s="1050">
        <v>140000</v>
      </c>
      <c r="D3308" s="1050">
        <v>0</v>
      </c>
      <c r="E3308" s="2710">
        <v>2662860.6</v>
      </c>
      <c r="F3308" s="1659"/>
      <c r="G3308" s="1544"/>
      <c r="H3308" s="1544"/>
      <c r="I3308" s="1545"/>
      <c r="J3308" s="1545"/>
      <c r="K3308" s="1545"/>
    </row>
    <row r="3309" spans="1:11" s="1689" customFormat="1" ht="27.75" customHeight="1">
      <c r="A3309" s="1051" t="s">
        <v>30666</v>
      </c>
      <c r="B3309" s="1518" t="s">
        <v>30131</v>
      </c>
      <c r="C3309" s="1050">
        <v>110000</v>
      </c>
      <c r="D3309" s="1050">
        <v>0</v>
      </c>
      <c r="E3309" s="2710">
        <v>2772860.6</v>
      </c>
      <c r="F3309" s="1659"/>
      <c r="G3309" s="1544"/>
      <c r="H3309" s="1544"/>
      <c r="I3309" s="1545"/>
      <c r="J3309" s="1545"/>
      <c r="K3309" s="1545"/>
    </row>
    <row r="3310" spans="1:11" s="1689" customFormat="1" ht="27.75" customHeight="1">
      <c r="A3310" s="1051" t="s">
        <v>30650</v>
      </c>
      <c r="B3310" s="1518" t="s">
        <v>30669</v>
      </c>
      <c r="C3310" s="1050">
        <v>0</v>
      </c>
      <c r="D3310" s="1050">
        <v>920000</v>
      </c>
      <c r="E3310" s="2710">
        <v>1852860.6</v>
      </c>
      <c r="F3310" s="1659"/>
      <c r="G3310" s="1544"/>
      <c r="H3310" s="1544"/>
      <c r="I3310" s="1545"/>
      <c r="J3310" s="1545"/>
      <c r="K3310" s="1545"/>
    </row>
    <row r="3311" spans="1:11" s="1689" customFormat="1" ht="27.75" customHeight="1">
      <c r="A3311" s="1051" t="s">
        <v>30671</v>
      </c>
      <c r="B3311" s="1518" t="s">
        <v>27149</v>
      </c>
      <c r="C3311" s="1050">
        <v>0</v>
      </c>
      <c r="D3311" s="1050">
        <v>150</v>
      </c>
      <c r="E3311" s="2710">
        <v>1852710.6</v>
      </c>
      <c r="F3311" s="1661"/>
      <c r="G3311" s="1545"/>
      <c r="H3311" s="1545"/>
      <c r="I3311" s="1545"/>
      <c r="J3311" s="1545"/>
      <c r="K3311" s="1545"/>
    </row>
    <row r="3312" spans="1:11" s="1689" customFormat="1" ht="27.75" customHeight="1">
      <c r="A3312" s="1051" t="s">
        <v>30672</v>
      </c>
      <c r="B3312" s="1518" t="s">
        <v>30677</v>
      </c>
      <c r="C3312" s="1050">
        <v>110000</v>
      </c>
      <c r="D3312" s="1050">
        <v>0</v>
      </c>
      <c r="E3312" s="2710">
        <v>1962710.6</v>
      </c>
      <c r="F3312" s="1661"/>
      <c r="G3312" s="1545"/>
      <c r="H3312" s="1545"/>
      <c r="I3312" s="1545"/>
      <c r="J3312" s="1545"/>
      <c r="K3312" s="1545"/>
    </row>
    <row r="3313" spans="1:11" s="1689" customFormat="1" ht="27.75" customHeight="1">
      <c r="A3313" s="1051" t="s">
        <v>30673</v>
      </c>
      <c r="B3313" s="1518" t="s">
        <v>30678</v>
      </c>
      <c r="C3313" s="1050">
        <v>110000</v>
      </c>
      <c r="D3313" s="1050">
        <v>0</v>
      </c>
      <c r="E3313" s="2710">
        <v>2072710.6</v>
      </c>
      <c r="F3313" s="1661"/>
      <c r="G3313" s="1545"/>
      <c r="H3313" s="1545"/>
      <c r="I3313" s="1545"/>
      <c r="J3313" s="1545"/>
      <c r="K3313" s="1545"/>
    </row>
    <row r="3314" spans="1:11" s="1689" customFormat="1" ht="27.75" customHeight="1">
      <c r="A3314" s="1051" t="s">
        <v>30674</v>
      </c>
      <c r="B3314" s="1518" t="s">
        <v>30679</v>
      </c>
      <c r="C3314" s="1050">
        <v>110000</v>
      </c>
      <c r="D3314" s="1050">
        <v>0</v>
      </c>
      <c r="E3314" s="2710">
        <v>2182710.6</v>
      </c>
      <c r="F3314" s="1661"/>
      <c r="G3314" s="1545"/>
      <c r="H3314" s="1545"/>
      <c r="I3314" s="1545"/>
      <c r="J3314" s="1545"/>
      <c r="K3314" s="1545"/>
    </row>
    <row r="3315" spans="1:11" s="1689" customFormat="1" ht="27.75" customHeight="1">
      <c r="A3315" s="1051" t="s">
        <v>30675</v>
      </c>
      <c r="B3315" s="1518" t="s">
        <v>30680</v>
      </c>
      <c r="C3315" s="1050">
        <v>140000</v>
      </c>
      <c r="D3315" s="1050">
        <v>0</v>
      </c>
      <c r="E3315" s="2710">
        <v>2322710.6</v>
      </c>
      <c r="F3315" s="1661"/>
      <c r="G3315" s="1545"/>
      <c r="H3315" s="1545"/>
      <c r="I3315" s="1545"/>
      <c r="J3315" s="1545"/>
      <c r="K3315" s="1545"/>
    </row>
    <row r="3316" spans="1:11" s="1689" customFormat="1" ht="27.75" customHeight="1">
      <c r="A3316" s="1051" t="s">
        <v>30676</v>
      </c>
      <c r="B3316" s="1518" t="s">
        <v>30681</v>
      </c>
      <c r="C3316" s="1050">
        <v>0</v>
      </c>
      <c r="D3316" s="1050">
        <v>52</v>
      </c>
      <c r="E3316" s="2710">
        <v>2322658.6</v>
      </c>
      <c r="F3316" s="1661"/>
      <c r="G3316" s="1545"/>
      <c r="H3316" s="1545"/>
      <c r="I3316" s="1545"/>
      <c r="J3316" s="1545"/>
      <c r="K3316" s="1545"/>
    </row>
    <row r="3317" spans="1:11" s="1684" customFormat="1" ht="27.75" customHeight="1">
      <c r="A3317" s="1051" t="s">
        <v>30734</v>
      </c>
      <c r="B3317" s="1518" t="s">
        <v>27149</v>
      </c>
      <c r="C3317" s="1050">
        <v>0</v>
      </c>
      <c r="D3317" s="1050">
        <v>200</v>
      </c>
      <c r="E3317" s="2710">
        <v>2322458.6</v>
      </c>
      <c r="F3317" s="1712"/>
      <c r="G3317" s="1712"/>
      <c r="H3317" s="1713"/>
      <c r="I3317" s="1545"/>
      <c r="J3317" s="1545"/>
      <c r="K3317" s="1545"/>
    </row>
    <row r="3318" spans="1:11" s="1684" customFormat="1" ht="27.75" customHeight="1">
      <c r="A3318" s="1051" t="s">
        <v>30735</v>
      </c>
      <c r="B3318" s="1518" t="s">
        <v>30751</v>
      </c>
      <c r="C3318" s="1050">
        <v>110000</v>
      </c>
      <c r="D3318" s="1050">
        <v>0</v>
      </c>
      <c r="E3318" s="2710">
        <v>2432458.6</v>
      </c>
      <c r="F3318" s="1651"/>
      <c r="G3318" s="1651"/>
      <c r="H3318" s="1652"/>
      <c r="I3318" s="1545"/>
      <c r="J3318" s="1545"/>
      <c r="K3318" s="1545"/>
    </row>
    <row r="3319" spans="1:11" s="1684" customFormat="1" ht="27.75" customHeight="1">
      <c r="A3319" s="1051" t="s">
        <v>30736</v>
      </c>
      <c r="B3319" s="1518" t="s">
        <v>30752</v>
      </c>
      <c r="C3319" s="1050">
        <v>140000</v>
      </c>
      <c r="D3319" s="1050">
        <v>0</v>
      </c>
      <c r="E3319" s="2710">
        <v>2572458.6</v>
      </c>
      <c r="F3319" s="1651"/>
      <c r="G3319" s="1651"/>
      <c r="H3319" s="1652"/>
      <c r="I3319" s="1545"/>
      <c r="J3319" s="1545"/>
      <c r="K3319" s="1545"/>
    </row>
    <row r="3320" spans="1:11" s="1684" customFormat="1" ht="27.75" customHeight="1">
      <c r="A3320" s="1051" t="s">
        <v>30737</v>
      </c>
      <c r="B3320" s="1518" t="s">
        <v>30753</v>
      </c>
      <c r="C3320" s="1050">
        <v>140000</v>
      </c>
      <c r="D3320" s="1050">
        <v>0</v>
      </c>
      <c r="E3320" s="2710">
        <v>2712458.6</v>
      </c>
      <c r="F3320" s="1651"/>
      <c r="G3320" s="1651"/>
      <c r="H3320" s="1652"/>
      <c r="I3320" s="1545"/>
      <c r="J3320" s="1545"/>
      <c r="K3320" s="1545"/>
    </row>
    <row r="3321" spans="1:11" s="1684" customFormat="1" ht="27.75" customHeight="1">
      <c r="A3321" s="1051" t="s">
        <v>30738</v>
      </c>
      <c r="B3321" s="1518" t="s">
        <v>30754</v>
      </c>
      <c r="C3321" s="1050">
        <v>220000</v>
      </c>
      <c r="D3321" s="1050">
        <v>0</v>
      </c>
      <c r="E3321" s="2710">
        <v>2932458.6</v>
      </c>
      <c r="F3321" s="1651"/>
      <c r="G3321" s="1651"/>
      <c r="H3321" s="1652"/>
      <c r="I3321" s="1545"/>
      <c r="J3321" s="1545"/>
      <c r="K3321" s="1545"/>
    </row>
    <row r="3322" spans="1:11" s="1684" customFormat="1" ht="27.75" customHeight="1">
      <c r="A3322" s="1051" t="s">
        <v>30739</v>
      </c>
      <c r="B3322" s="1518" t="s">
        <v>30755</v>
      </c>
      <c r="C3322" s="1050">
        <v>110000</v>
      </c>
      <c r="D3322" s="1050">
        <v>0</v>
      </c>
      <c r="E3322" s="2710">
        <v>3042458.6</v>
      </c>
      <c r="F3322" s="1651"/>
      <c r="G3322" s="1651"/>
      <c r="H3322" s="1652"/>
      <c r="I3322" s="1545"/>
      <c r="J3322" s="1545"/>
      <c r="K3322" s="1545"/>
    </row>
    <row r="3323" spans="1:11" s="1684" customFormat="1" ht="27.75" customHeight="1">
      <c r="A3323" s="1051" t="s">
        <v>30740</v>
      </c>
      <c r="B3323" s="1518" t="s">
        <v>30756</v>
      </c>
      <c r="C3323" s="1050">
        <v>200000</v>
      </c>
      <c r="D3323" s="1050">
        <v>0</v>
      </c>
      <c r="E3323" s="2710">
        <v>3242458.6</v>
      </c>
      <c r="F3323" s="1651"/>
      <c r="G3323" s="1651"/>
      <c r="H3323" s="1652"/>
      <c r="I3323" s="1545"/>
      <c r="J3323" s="1545"/>
      <c r="K3323" s="1545"/>
    </row>
    <row r="3324" spans="1:11" s="1684" customFormat="1" ht="27.75" customHeight="1">
      <c r="A3324" s="1051" t="s">
        <v>30741</v>
      </c>
      <c r="B3324" s="1518" t="s">
        <v>30757</v>
      </c>
      <c r="C3324" s="1050">
        <v>130000</v>
      </c>
      <c r="D3324" s="1050">
        <v>0</v>
      </c>
      <c r="E3324" s="2710">
        <v>3372458.6</v>
      </c>
      <c r="F3324" s="1651"/>
      <c r="G3324" s="1651"/>
      <c r="H3324" s="1652"/>
      <c r="I3324" s="1545"/>
      <c r="J3324" s="1545"/>
      <c r="K3324" s="1545"/>
    </row>
    <row r="3325" spans="1:11" s="1684" customFormat="1" ht="27.75" customHeight="1">
      <c r="A3325" s="1051" t="s">
        <v>30742</v>
      </c>
      <c r="B3325" s="1518" t="s">
        <v>30758</v>
      </c>
      <c r="C3325" s="1050">
        <v>140000</v>
      </c>
      <c r="D3325" s="1050">
        <v>0</v>
      </c>
      <c r="E3325" s="2710">
        <v>3512458.6</v>
      </c>
      <c r="F3325" s="1651"/>
      <c r="G3325" s="1651"/>
      <c r="H3325" s="1652"/>
      <c r="I3325" s="1545"/>
      <c r="J3325" s="1545"/>
      <c r="K3325" s="1545"/>
    </row>
    <row r="3326" spans="1:11" s="1684" customFormat="1" ht="27.75" customHeight="1">
      <c r="A3326" s="1051" t="s">
        <v>30743</v>
      </c>
      <c r="B3326" s="1518" t="s">
        <v>30759</v>
      </c>
      <c r="C3326" s="1050">
        <v>220000</v>
      </c>
      <c r="D3326" s="1050">
        <v>0</v>
      </c>
      <c r="E3326" s="2710">
        <v>3732458.6</v>
      </c>
      <c r="F3326" s="1651"/>
      <c r="G3326" s="1651"/>
      <c r="H3326" s="1652"/>
      <c r="I3326" s="1545"/>
      <c r="J3326" s="1545"/>
      <c r="K3326" s="1545"/>
    </row>
    <row r="3327" spans="1:11" s="1684" customFormat="1" ht="27.75" customHeight="1">
      <c r="A3327" s="1051" t="s">
        <v>30744</v>
      </c>
      <c r="B3327" s="1518" t="s">
        <v>30760</v>
      </c>
      <c r="C3327" s="1050">
        <v>10000</v>
      </c>
      <c r="D3327" s="1050">
        <v>0</v>
      </c>
      <c r="E3327" s="2710">
        <v>3742458.6</v>
      </c>
      <c r="F3327" s="1651"/>
      <c r="G3327" s="1651"/>
      <c r="H3327" s="1652"/>
      <c r="I3327" s="1545"/>
      <c r="J3327" s="1545"/>
      <c r="K3327" s="1545"/>
    </row>
    <row r="3328" spans="1:11" s="1684" customFormat="1" ht="27.75" customHeight="1">
      <c r="A3328" s="1051" t="s">
        <v>30745</v>
      </c>
      <c r="B3328" s="1518" t="s">
        <v>30761</v>
      </c>
      <c r="C3328" s="1050">
        <v>100000</v>
      </c>
      <c r="D3328" s="1050">
        <v>0</v>
      </c>
      <c r="E3328" s="2710">
        <v>3842458.6</v>
      </c>
      <c r="F3328" s="1651"/>
      <c r="G3328" s="1651"/>
      <c r="H3328" s="1652"/>
      <c r="I3328" s="1545"/>
      <c r="J3328" s="1545"/>
      <c r="K3328" s="1545"/>
    </row>
    <row r="3329" spans="1:11" s="1684" customFormat="1" ht="27.75" customHeight="1">
      <c r="A3329" s="1051" t="s">
        <v>30746</v>
      </c>
      <c r="B3329" s="1518" t="s">
        <v>30762</v>
      </c>
      <c r="C3329" s="1050">
        <v>110000</v>
      </c>
      <c r="D3329" s="1050">
        <v>0</v>
      </c>
      <c r="E3329" s="2710">
        <v>3952458.6</v>
      </c>
      <c r="F3329" s="1651"/>
      <c r="G3329" s="1651"/>
      <c r="H3329" s="1652"/>
      <c r="I3329" s="1545"/>
      <c r="J3329" s="1545"/>
      <c r="K3329" s="1545"/>
    </row>
    <row r="3330" spans="1:11" s="1684" customFormat="1" ht="27.75" customHeight="1">
      <c r="A3330" s="1051" t="s">
        <v>30747</v>
      </c>
      <c r="B3330" s="1518" t="s">
        <v>30763</v>
      </c>
      <c r="C3330" s="1050">
        <v>110000</v>
      </c>
      <c r="D3330" s="1050">
        <v>0</v>
      </c>
      <c r="E3330" s="2710">
        <v>4062458.6</v>
      </c>
      <c r="F3330" s="1651"/>
      <c r="G3330" s="1651"/>
      <c r="H3330" s="1652"/>
      <c r="I3330" s="1545"/>
      <c r="J3330" s="1545"/>
      <c r="K3330" s="1545"/>
    </row>
    <row r="3331" spans="1:11" s="1684" customFormat="1" ht="27.75" customHeight="1">
      <c r="A3331" s="1051" t="s">
        <v>30748</v>
      </c>
      <c r="B3331" s="1518" t="s">
        <v>30764</v>
      </c>
      <c r="C3331" s="1050">
        <v>330000</v>
      </c>
      <c r="D3331" s="1050">
        <v>0</v>
      </c>
      <c r="E3331" s="2710">
        <v>4392458.5999999996</v>
      </c>
      <c r="F3331" s="1651"/>
      <c r="G3331" s="1651"/>
      <c r="H3331" s="1652"/>
      <c r="I3331" s="1545"/>
      <c r="J3331" s="1545"/>
      <c r="K3331" s="1545"/>
    </row>
    <row r="3332" spans="1:11" s="1684" customFormat="1" ht="27.75" customHeight="1">
      <c r="A3332" s="1051" t="s">
        <v>30749</v>
      </c>
      <c r="B3332" s="1518" t="s">
        <v>8478</v>
      </c>
      <c r="C3332" s="1050">
        <v>0</v>
      </c>
      <c r="D3332" s="1050">
        <v>1548.86</v>
      </c>
      <c r="E3332" s="2710">
        <v>4390909.74</v>
      </c>
      <c r="F3332" s="1651"/>
      <c r="G3332" s="1651"/>
      <c r="H3332" s="1652"/>
      <c r="I3332" s="1545"/>
      <c r="J3332" s="1545"/>
      <c r="K3332" s="1545"/>
    </row>
    <row r="3333" spans="1:11" s="1684" customFormat="1" ht="27.75" customHeight="1">
      <c r="A3333" s="1051" t="s">
        <v>30702</v>
      </c>
      <c r="B3333" s="1518" t="s">
        <v>30765</v>
      </c>
      <c r="C3333" s="1050">
        <v>0</v>
      </c>
      <c r="D3333" s="1050">
        <v>520800</v>
      </c>
      <c r="E3333" s="2710">
        <v>3870109.74</v>
      </c>
      <c r="F3333" s="1651"/>
      <c r="G3333" s="1651"/>
      <c r="H3333" s="1652"/>
      <c r="I3333" s="1545"/>
      <c r="J3333" s="1545"/>
      <c r="K3333" s="1545"/>
    </row>
    <row r="3334" spans="1:11" s="1684" customFormat="1" ht="27.75" customHeight="1">
      <c r="A3334" s="1536" t="s">
        <v>30750</v>
      </c>
      <c r="B3334" s="1757" t="s">
        <v>30766</v>
      </c>
      <c r="C3334" s="1050">
        <v>110000</v>
      </c>
      <c r="D3334" s="1050">
        <v>0</v>
      </c>
      <c r="E3334" s="2710">
        <v>3980109.74</v>
      </c>
      <c r="F3334" s="1685"/>
      <c r="G3334" s="1685"/>
      <c r="H3334" s="1686"/>
      <c r="I3334" s="1627"/>
      <c r="J3334" s="1627"/>
      <c r="K3334" s="1627"/>
    </row>
    <row r="3335" spans="1:11" s="1684" customFormat="1" ht="27.75" customHeight="1">
      <c r="A3335" s="1051" t="s">
        <v>30860</v>
      </c>
      <c r="B3335" s="1518" t="s">
        <v>30883</v>
      </c>
      <c r="C3335" s="1050">
        <v>5000</v>
      </c>
      <c r="D3335" s="1050">
        <v>0</v>
      </c>
      <c r="E3335" s="2710">
        <v>3985109.74</v>
      </c>
      <c r="F3335" s="1720"/>
      <c r="G3335" s="1720"/>
      <c r="H3335" s="1721"/>
      <c r="I3335" s="1545"/>
      <c r="J3335" s="1545"/>
      <c r="K3335" s="1545"/>
    </row>
    <row r="3336" spans="1:11" s="1684" customFormat="1" ht="27.75" customHeight="1">
      <c r="A3336" s="1051" t="s">
        <v>30861</v>
      </c>
      <c r="B3336" s="1518" t="s">
        <v>30884</v>
      </c>
      <c r="C3336" s="1050">
        <v>5000</v>
      </c>
      <c r="D3336" s="1050">
        <v>0</v>
      </c>
      <c r="E3336" s="2710">
        <v>3990109.74</v>
      </c>
      <c r="F3336" s="1678"/>
      <c r="G3336" s="1678"/>
      <c r="H3336" s="1679"/>
      <c r="I3336" s="1545"/>
      <c r="J3336" s="1545"/>
      <c r="K3336" s="1545"/>
    </row>
    <row r="3337" spans="1:11" s="1684" customFormat="1" ht="27.75" customHeight="1">
      <c r="A3337" s="1051" t="s">
        <v>30862</v>
      </c>
      <c r="B3337" s="1518" t="s">
        <v>30885</v>
      </c>
      <c r="C3337" s="1050">
        <v>10000</v>
      </c>
      <c r="D3337" s="1050">
        <v>0</v>
      </c>
      <c r="E3337" s="2710">
        <v>4000109.74</v>
      </c>
      <c r="F3337" s="1678"/>
      <c r="G3337" s="1678"/>
      <c r="H3337" s="1679"/>
      <c r="I3337" s="1545"/>
      <c r="J3337" s="1545"/>
      <c r="K3337" s="1545"/>
    </row>
    <row r="3338" spans="1:11" s="1684" customFormat="1" ht="27.75" customHeight="1">
      <c r="A3338" s="1051" t="s">
        <v>30863</v>
      </c>
      <c r="B3338" s="1518" t="s">
        <v>30886</v>
      </c>
      <c r="C3338" s="1050">
        <v>15000</v>
      </c>
      <c r="D3338" s="1050">
        <v>0</v>
      </c>
      <c r="E3338" s="2710">
        <v>4015109.74</v>
      </c>
      <c r="F3338" s="1678"/>
      <c r="G3338" s="1678"/>
      <c r="H3338" s="1679"/>
      <c r="I3338" s="1545"/>
      <c r="J3338" s="1545"/>
      <c r="K3338" s="1545"/>
    </row>
    <row r="3339" spans="1:11" s="1684" customFormat="1" ht="27.75" customHeight="1">
      <c r="A3339" s="1051" t="s">
        <v>30864</v>
      </c>
      <c r="B3339" s="1518" t="s">
        <v>30887</v>
      </c>
      <c r="C3339" s="1050">
        <v>230000</v>
      </c>
      <c r="D3339" s="1050">
        <v>0</v>
      </c>
      <c r="E3339" s="2710">
        <v>4245109.74</v>
      </c>
      <c r="F3339" s="1678"/>
      <c r="G3339" s="1678"/>
      <c r="H3339" s="1679"/>
      <c r="I3339" s="1545"/>
      <c r="J3339" s="1545"/>
      <c r="K3339" s="1545"/>
    </row>
    <row r="3340" spans="1:11" s="1684" customFormat="1" ht="27.75" customHeight="1">
      <c r="A3340" s="1051" t="s">
        <v>30865</v>
      </c>
      <c r="B3340" s="1518" t="s">
        <v>27149</v>
      </c>
      <c r="C3340" s="1050">
        <v>0</v>
      </c>
      <c r="D3340" s="1050">
        <v>750</v>
      </c>
      <c r="E3340" s="2710">
        <v>4244359.74</v>
      </c>
      <c r="F3340" s="1678"/>
      <c r="G3340" s="1678"/>
      <c r="H3340" s="1679"/>
      <c r="I3340" s="1545"/>
      <c r="J3340" s="1545"/>
      <c r="K3340" s="1545"/>
    </row>
    <row r="3341" spans="1:11" s="1684" customFormat="1" ht="27.75" customHeight="1">
      <c r="A3341" s="1051" t="s">
        <v>30866</v>
      </c>
      <c r="B3341" s="1518" t="s">
        <v>30888</v>
      </c>
      <c r="C3341" s="1050">
        <v>5000</v>
      </c>
      <c r="D3341" s="1050">
        <v>0</v>
      </c>
      <c r="E3341" s="2710">
        <v>4249359.74</v>
      </c>
      <c r="F3341" s="1678"/>
      <c r="G3341" s="1678"/>
      <c r="H3341" s="1679"/>
      <c r="I3341" s="1545"/>
      <c r="J3341" s="1545"/>
      <c r="K3341" s="1545"/>
    </row>
    <row r="3342" spans="1:11" s="1684" customFormat="1" ht="27.75" customHeight="1">
      <c r="A3342" s="1051" t="s">
        <v>30867</v>
      </c>
      <c r="B3342" s="1518" t="s">
        <v>30889</v>
      </c>
      <c r="C3342" s="1050">
        <v>5000</v>
      </c>
      <c r="D3342" s="1050">
        <v>0</v>
      </c>
      <c r="E3342" s="2710">
        <v>4254359.74</v>
      </c>
      <c r="F3342" s="1678"/>
      <c r="G3342" s="1678"/>
      <c r="H3342" s="1679"/>
      <c r="I3342" s="1545"/>
      <c r="J3342" s="1545"/>
      <c r="K3342" s="1545"/>
    </row>
    <row r="3343" spans="1:11" s="1684" customFormat="1" ht="27.75" customHeight="1">
      <c r="A3343" s="1051" t="s">
        <v>30868</v>
      </c>
      <c r="B3343" s="1518" t="s">
        <v>30890</v>
      </c>
      <c r="C3343" s="1050">
        <v>10000</v>
      </c>
      <c r="D3343" s="1050">
        <v>0</v>
      </c>
      <c r="E3343" s="2710">
        <v>4264359.74</v>
      </c>
      <c r="F3343" s="1678"/>
      <c r="G3343" s="1678"/>
      <c r="H3343" s="1679"/>
      <c r="I3343" s="1545"/>
      <c r="J3343" s="1545"/>
      <c r="K3343" s="1545"/>
    </row>
    <row r="3344" spans="1:11" s="1684" customFormat="1" ht="27.75" customHeight="1">
      <c r="A3344" s="1051" t="s">
        <v>30869</v>
      </c>
      <c r="B3344" s="1518" t="s">
        <v>30891</v>
      </c>
      <c r="C3344" s="1050">
        <v>5000</v>
      </c>
      <c r="D3344" s="1050">
        <v>0</v>
      </c>
      <c r="E3344" s="2710">
        <v>4269359.74</v>
      </c>
      <c r="F3344" s="1678"/>
      <c r="G3344" s="1678"/>
      <c r="H3344" s="1679"/>
      <c r="I3344" s="1545"/>
      <c r="J3344" s="1545"/>
      <c r="K3344" s="1545"/>
    </row>
    <row r="3345" spans="1:11" s="1684" customFormat="1" ht="27.75" customHeight="1">
      <c r="A3345" s="1051" t="s">
        <v>30870</v>
      </c>
      <c r="B3345" s="1518" t="s">
        <v>30680</v>
      </c>
      <c r="C3345" s="1050">
        <v>5000</v>
      </c>
      <c r="D3345" s="1050">
        <v>0</v>
      </c>
      <c r="E3345" s="2710">
        <v>4274359.74</v>
      </c>
      <c r="F3345" s="1678"/>
      <c r="G3345" s="1678"/>
      <c r="H3345" s="1679"/>
      <c r="I3345" s="1545"/>
      <c r="J3345" s="1545"/>
      <c r="K3345" s="1545"/>
    </row>
    <row r="3346" spans="1:11" s="1684" customFormat="1" ht="27.75" customHeight="1">
      <c r="A3346" s="1051" t="s">
        <v>30871</v>
      </c>
      <c r="B3346" s="1518" t="s">
        <v>30892</v>
      </c>
      <c r="C3346" s="1050">
        <v>5000</v>
      </c>
      <c r="D3346" s="1050">
        <v>0</v>
      </c>
      <c r="E3346" s="2710">
        <v>4279359.74</v>
      </c>
      <c r="F3346" s="1678"/>
      <c r="G3346" s="1678"/>
      <c r="H3346" s="1679"/>
      <c r="I3346" s="1545"/>
      <c r="J3346" s="1545"/>
      <c r="K3346" s="1545"/>
    </row>
    <row r="3347" spans="1:11" s="1684" customFormat="1" ht="27.75" customHeight="1">
      <c r="A3347" s="1051" t="s">
        <v>30872</v>
      </c>
      <c r="B3347" s="1518" t="s">
        <v>30893</v>
      </c>
      <c r="C3347" s="1050">
        <v>10000</v>
      </c>
      <c r="D3347" s="1050">
        <v>0</v>
      </c>
      <c r="E3347" s="2710">
        <v>4289359.74</v>
      </c>
      <c r="F3347" s="1678"/>
      <c r="G3347" s="1678"/>
      <c r="H3347" s="1679"/>
      <c r="I3347" s="1545"/>
      <c r="J3347" s="1545"/>
      <c r="K3347" s="1545"/>
    </row>
    <row r="3348" spans="1:11" s="1684" customFormat="1" ht="27.75" customHeight="1">
      <c r="A3348" s="1051" t="s">
        <v>30873</v>
      </c>
      <c r="B3348" s="1518" t="s">
        <v>30894</v>
      </c>
      <c r="C3348" s="1050">
        <v>230000</v>
      </c>
      <c r="D3348" s="1050">
        <v>0</v>
      </c>
      <c r="E3348" s="2710">
        <v>4519359.74</v>
      </c>
      <c r="F3348" s="1678"/>
      <c r="G3348" s="1678"/>
      <c r="H3348" s="1679"/>
      <c r="I3348" s="1545"/>
      <c r="J3348" s="1545"/>
      <c r="K3348" s="1545"/>
    </row>
    <row r="3349" spans="1:11" s="1684" customFormat="1" ht="27.75" customHeight="1">
      <c r="A3349" s="1051" t="s">
        <v>30874</v>
      </c>
      <c r="B3349" s="1518" t="s">
        <v>30895</v>
      </c>
      <c r="C3349" s="1050">
        <v>5000</v>
      </c>
      <c r="D3349" s="1050">
        <v>0</v>
      </c>
      <c r="E3349" s="2710">
        <v>4524359.74</v>
      </c>
      <c r="F3349" s="1678"/>
      <c r="G3349" s="1678"/>
      <c r="H3349" s="1679"/>
      <c r="I3349" s="1545"/>
      <c r="J3349" s="1545"/>
      <c r="K3349" s="1545"/>
    </row>
    <row r="3350" spans="1:11" s="1684" customFormat="1" ht="27.75" customHeight="1">
      <c r="A3350" s="1051" t="s">
        <v>30875</v>
      </c>
      <c r="B3350" s="1518" t="s">
        <v>30896</v>
      </c>
      <c r="C3350" s="1050">
        <v>5000</v>
      </c>
      <c r="D3350" s="1050">
        <v>0</v>
      </c>
      <c r="E3350" s="2710">
        <v>4529359.74</v>
      </c>
      <c r="F3350" s="1678"/>
      <c r="G3350" s="1678"/>
      <c r="H3350" s="1679"/>
      <c r="I3350" s="1545"/>
      <c r="J3350" s="1545"/>
      <c r="K3350" s="1545"/>
    </row>
    <row r="3351" spans="1:11" s="1684" customFormat="1" ht="27.75" customHeight="1">
      <c r="A3351" s="1051" t="s">
        <v>30876</v>
      </c>
      <c r="B3351" s="1518" t="s">
        <v>30897</v>
      </c>
      <c r="C3351" s="1050">
        <v>115000</v>
      </c>
      <c r="D3351" s="1050">
        <v>0</v>
      </c>
      <c r="E3351" s="2710">
        <v>4644359.74</v>
      </c>
      <c r="F3351" s="1678"/>
      <c r="G3351" s="1678"/>
      <c r="H3351" s="1679"/>
      <c r="I3351" s="1545"/>
      <c r="J3351" s="1545"/>
      <c r="K3351" s="1545"/>
    </row>
    <row r="3352" spans="1:11" s="1684" customFormat="1" ht="27.75" customHeight="1">
      <c r="A3352" s="1051" t="s">
        <v>30877</v>
      </c>
      <c r="B3352" s="1518" t="s">
        <v>30898</v>
      </c>
      <c r="C3352" s="1050">
        <v>145000</v>
      </c>
      <c r="D3352" s="1050">
        <v>0</v>
      </c>
      <c r="E3352" s="2710">
        <v>4789359.74</v>
      </c>
      <c r="F3352" s="1678"/>
      <c r="G3352" s="1678"/>
      <c r="H3352" s="1679"/>
      <c r="I3352" s="1545"/>
      <c r="J3352" s="1545"/>
      <c r="K3352" s="1545"/>
    </row>
    <row r="3353" spans="1:11" s="1684" customFormat="1" ht="27.75" customHeight="1">
      <c r="A3353" s="1051" t="s">
        <v>30878</v>
      </c>
      <c r="B3353" s="1518" t="s">
        <v>30899</v>
      </c>
      <c r="C3353" s="1050">
        <v>690000</v>
      </c>
      <c r="D3353" s="1050">
        <v>0</v>
      </c>
      <c r="E3353" s="2710">
        <v>5479359.7400000002</v>
      </c>
      <c r="F3353" s="1678"/>
      <c r="G3353" s="1678"/>
      <c r="H3353" s="1679"/>
      <c r="I3353" s="1545"/>
      <c r="J3353" s="1545"/>
      <c r="K3353" s="1545"/>
    </row>
    <row r="3354" spans="1:11" s="1684" customFormat="1" ht="27.75" customHeight="1">
      <c r="A3354" s="1051" t="s">
        <v>30879</v>
      </c>
      <c r="B3354" s="1518" t="s">
        <v>30900</v>
      </c>
      <c r="C3354" s="1050">
        <v>115000</v>
      </c>
      <c r="D3354" s="1050">
        <v>0</v>
      </c>
      <c r="E3354" s="2710">
        <v>5594359.7400000002</v>
      </c>
      <c r="F3354" s="1678"/>
      <c r="G3354" s="1678"/>
      <c r="H3354" s="1679"/>
      <c r="I3354" s="1545"/>
      <c r="J3354" s="1545"/>
      <c r="K3354" s="1545"/>
    </row>
    <row r="3355" spans="1:11" s="1684" customFormat="1" ht="27.75" customHeight="1">
      <c r="A3355" s="1051" t="s">
        <v>30880</v>
      </c>
      <c r="B3355" s="1518" t="s">
        <v>30901</v>
      </c>
      <c r="C3355" s="1050">
        <v>115000</v>
      </c>
      <c r="D3355" s="1050">
        <v>0</v>
      </c>
      <c r="E3355" s="2710">
        <v>5709359.7400000002</v>
      </c>
      <c r="F3355" s="1678"/>
      <c r="G3355" s="1678"/>
      <c r="H3355" s="1679"/>
      <c r="I3355" s="1545"/>
      <c r="J3355" s="1545"/>
      <c r="K3355" s="1545"/>
    </row>
    <row r="3356" spans="1:11" s="1684" customFormat="1" ht="27.75" customHeight="1">
      <c r="A3356" s="1051" t="s">
        <v>30881</v>
      </c>
      <c r="B3356" s="1518" t="s">
        <v>30902</v>
      </c>
      <c r="C3356" s="1050">
        <v>230000</v>
      </c>
      <c r="D3356" s="1050">
        <v>0</v>
      </c>
      <c r="E3356" s="2710">
        <v>5939359.7400000002</v>
      </c>
      <c r="F3356" s="1678"/>
      <c r="G3356" s="1678"/>
      <c r="H3356" s="1679"/>
      <c r="I3356" s="1545"/>
      <c r="J3356" s="1545"/>
      <c r="K3356" s="1545"/>
    </row>
    <row r="3357" spans="1:11" s="1684" customFormat="1" ht="27.75" customHeight="1">
      <c r="A3357" s="1536" t="s">
        <v>30882</v>
      </c>
      <c r="B3357" s="1757" t="s">
        <v>30903</v>
      </c>
      <c r="C3357" s="1050">
        <v>5000</v>
      </c>
      <c r="D3357" s="1050">
        <v>0</v>
      </c>
      <c r="E3357" s="2710">
        <v>5944359.7400000002</v>
      </c>
      <c r="F3357" s="1727"/>
      <c r="G3357" s="1727"/>
      <c r="H3357" s="1728"/>
      <c r="I3357" s="1627"/>
      <c r="J3357" s="1627"/>
      <c r="K3357" s="1627"/>
    </row>
    <row r="3358" spans="1:11" s="1684" customFormat="1" ht="27.75" customHeight="1">
      <c r="A3358" s="1051" t="s">
        <v>30926</v>
      </c>
      <c r="B3358" s="1518" t="s">
        <v>27149</v>
      </c>
      <c r="C3358" s="1050">
        <v>0</v>
      </c>
      <c r="D3358" s="1050">
        <v>450</v>
      </c>
      <c r="E3358" s="2710">
        <v>5943909.7400000002</v>
      </c>
      <c r="F3358" s="1676"/>
      <c r="G3358" s="1676"/>
      <c r="H3358" s="1677"/>
      <c r="I3358" s="1545"/>
      <c r="J3358" s="1545"/>
      <c r="K3358" s="1545"/>
    </row>
    <row r="3359" spans="1:11" s="1684" customFormat="1" ht="27.75" customHeight="1">
      <c r="A3359" s="1051" t="s">
        <v>30927</v>
      </c>
      <c r="B3359" s="1518" t="s">
        <v>30938</v>
      </c>
      <c r="C3359" s="1050">
        <v>5000</v>
      </c>
      <c r="D3359" s="1050">
        <v>0</v>
      </c>
      <c r="E3359" s="2710">
        <v>5948909.7400000002</v>
      </c>
      <c r="F3359" s="1651"/>
      <c r="G3359" s="1651"/>
      <c r="H3359" s="1652"/>
      <c r="I3359" s="1545"/>
      <c r="J3359" s="1545"/>
      <c r="K3359" s="1545"/>
    </row>
    <row r="3360" spans="1:11" s="1684" customFormat="1" ht="27.75" customHeight="1">
      <c r="A3360" s="1051" t="s">
        <v>30928</v>
      </c>
      <c r="B3360" s="1518" t="s">
        <v>30939</v>
      </c>
      <c r="C3360" s="1050">
        <v>20000</v>
      </c>
      <c r="D3360" s="1050">
        <v>0</v>
      </c>
      <c r="E3360" s="2710">
        <v>5968909.7400000002</v>
      </c>
      <c r="F3360" s="1651"/>
      <c r="G3360" s="1651"/>
      <c r="H3360" s="1652"/>
      <c r="I3360" s="1545"/>
      <c r="J3360" s="1545"/>
      <c r="K3360" s="1545"/>
    </row>
    <row r="3361" spans="1:11" s="1684" customFormat="1" ht="27.75" customHeight="1">
      <c r="A3361" s="1051" t="s">
        <v>30929</v>
      </c>
      <c r="B3361" s="1518" t="s">
        <v>30940</v>
      </c>
      <c r="C3361" s="1050">
        <v>145000</v>
      </c>
      <c r="D3361" s="1050">
        <v>0</v>
      </c>
      <c r="E3361" s="2710">
        <v>6113909.7400000002</v>
      </c>
      <c r="F3361" s="1651"/>
      <c r="G3361" s="1651"/>
      <c r="H3361" s="1652"/>
      <c r="I3361" s="1545"/>
      <c r="J3361" s="1545"/>
      <c r="K3361" s="1545"/>
    </row>
    <row r="3362" spans="1:11" s="1684" customFormat="1" ht="27.75" customHeight="1">
      <c r="A3362" s="1051" t="s">
        <v>30930</v>
      </c>
      <c r="B3362" s="1518" t="s">
        <v>30941</v>
      </c>
      <c r="C3362" s="1050">
        <v>115000</v>
      </c>
      <c r="D3362" s="1050">
        <v>0</v>
      </c>
      <c r="E3362" s="2710">
        <v>6228909.7400000002</v>
      </c>
      <c r="F3362" s="1651"/>
      <c r="G3362" s="1651"/>
      <c r="H3362" s="1652"/>
      <c r="I3362" s="1545"/>
      <c r="J3362" s="1545"/>
      <c r="K3362" s="1545"/>
    </row>
    <row r="3363" spans="1:11" s="1684" customFormat="1" ht="27.75" customHeight="1">
      <c r="A3363" s="1051" t="s">
        <v>30931</v>
      </c>
      <c r="B3363" s="1518" t="s">
        <v>30942</v>
      </c>
      <c r="C3363" s="1050">
        <v>5000</v>
      </c>
      <c r="D3363" s="1050">
        <v>0</v>
      </c>
      <c r="E3363" s="2710">
        <v>6233909.7400000002</v>
      </c>
      <c r="F3363" s="1651"/>
      <c r="G3363" s="1651"/>
      <c r="H3363" s="1652"/>
      <c r="I3363" s="1545"/>
      <c r="J3363" s="1545"/>
      <c r="K3363" s="1545"/>
    </row>
    <row r="3364" spans="1:11" s="1684" customFormat="1" ht="27.75" customHeight="1">
      <c r="A3364" s="1051" t="s">
        <v>30932</v>
      </c>
      <c r="B3364" s="1518" t="s">
        <v>30943</v>
      </c>
      <c r="C3364" s="1050">
        <v>115000</v>
      </c>
      <c r="D3364" s="1050">
        <v>0</v>
      </c>
      <c r="E3364" s="2710">
        <v>6348909.7400000002</v>
      </c>
      <c r="F3364" s="1651"/>
      <c r="G3364" s="1651"/>
      <c r="H3364" s="1652"/>
      <c r="I3364" s="1545"/>
      <c r="J3364" s="1545"/>
      <c r="K3364" s="1545"/>
    </row>
    <row r="3365" spans="1:11" s="1684" customFormat="1" ht="27.75" customHeight="1">
      <c r="A3365" s="1051" t="s">
        <v>30933</v>
      </c>
      <c r="B3365" s="1518" t="s">
        <v>30944</v>
      </c>
      <c r="C3365" s="1050">
        <v>145000</v>
      </c>
      <c r="D3365" s="1050">
        <v>0</v>
      </c>
      <c r="E3365" s="2710">
        <v>6493909.7400000002</v>
      </c>
      <c r="F3365" s="1651"/>
      <c r="G3365" s="1651"/>
      <c r="H3365" s="1652"/>
      <c r="I3365" s="1545"/>
      <c r="J3365" s="1545"/>
      <c r="K3365" s="1545"/>
    </row>
    <row r="3366" spans="1:11" s="1684" customFormat="1" ht="27.75" customHeight="1">
      <c r="A3366" s="1051" t="s">
        <v>30934</v>
      </c>
      <c r="B3366" s="1518" t="s">
        <v>30945</v>
      </c>
      <c r="C3366" s="1050">
        <v>325000</v>
      </c>
      <c r="D3366" s="1050">
        <v>0</v>
      </c>
      <c r="E3366" s="2710">
        <v>6818909.7400000002</v>
      </c>
      <c r="F3366" s="1651"/>
      <c r="G3366" s="1651"/>
      <c r="H3366" s="1652"/>
      <c r="I3366" s="1545"/>
      <c r="J3366" s="1545"/>
      <c r="K3366" s="1545"/>
    </row>
    <row r="3367" spans="1:11" s="1684" customFormat="1" ht="27.75" customHeight="1">
      <c r="A3367" s="1051" t="s">
        <v>30935</v>
      </c>
      <c r="B3367" s="1518" t="s">
        <v>30946</v>
      </c>
      <c r="C3367" s="1050">
        <v>15000</v>
      </c>
      <c r="D3367" s="1050">
        <v>0</v>
      </c>
      <c r="E3367" s="2710">
        <v>6833909.7400000002</v>
      </c>
      <c r="F3367" s="1651"/>
      <c r="G3367" s="1651"/>
      <c r="H3367" s="1652"/>
      <c r="I3367" s="1545"/>
      <c r="J3367" s="1545"/>
      <c r="K3367" s="1545"/>
    </row>
    <row r="3368" spans="1:11" s="1684" customFormat="1" ht="27.75" customHeight="1">
      <c r="A3368" s="1051" t="s">
        <v>30936</v>
      </c>
      <c r="B3368" s="1518" t="s">
        <v>30947</v>
      </c>
      <c r="C3368" s="1050">
        <v>115000</v>
      </c>
      <c r="D3368" s="1050">
        <v>0</v>
      </c>
      <c r="E3368" s="2710">
        <v>6948909.7400000002</v>
      </c>
      <c r="F3368" s="1651"/>
      <c r="G3368" s="1651"/>
      <c r="H3368" s="1652"/>
      <c r="I3368" s="1545"/>
      <c r="J3368" s="1545"/>
      <c r="K3368" s="1545"/>
    </row>
    <row r="3369" spans="1:11" s="1684" customFormat="1" ht="27.75" customHeight="1">
      <c r="A3369" s="1536" t="s">
        <v>30937</v>
      </c>
      <c r="B3369" s="1757" t="s">
        <v>30925</v>
      </c>
      <c r="C3369" s="1050">
        <v>0</v>
      </c>
      <c r="D3369" s="1050">
        <v>400</v>
      </c>
      <c r="E3369" s="2710">
        <v>6948509.7400000002</v>
      </c>
      <c r="F3369" s="1685"/>
      <c r="G3369" s="1685"/>
      <c r="H3369" s="1686"/>
      <c r="I3369" s="1627"/>
      <c r="J3369" s="1627"/>
      <c r="K3369" s="1627"/>
    </row>
    <row r="3370" spans="1:11" s="1684" customFormat="1" ht="27.75" customHeight="1">
      <c r="A3370" s="1771" t="s">
        <v>30948</v>
      </c>
      <c r="B3370" s="1518" t="s">
        <v>30958</v>
      </c>
      <c r="C3370" s="1050">
        <v>115000</v>
      </c>
      <c r="D3370" s="1050">
        <v>0</v>
      </c>
      <c r="E3370" s="2710">
        <v>7063509.7400000002</v>
      </c>
      <c r="F3370" s="1661"/>
      <c r="G3370" s="1545"/>
      <c r="H3370" s="1545"/>
      <c r="I3370" s="1545"/>
      <c r="J3370" s="1545"/>
      <c r="K3370" s="1545"/>
    </row>
    <row r="3371" spans="1:11" s="1684" customFormat="1" ht="27.75" customHeight="1">
      <c r="A3371" s="1051" t="s">
        <v>30949</v>
      </c>
      <c r="B3371" s="1518" t="s">
        <v>30959</v>
      </c>
      <c r="C3371" s="1050">
        <v>145000</v>
      </c>
      <c r="D3371" s="1050">
        <v>0</v>
      </c>
      <c r="E3371" s="2710">
        <v>7208509.7400000002</v>
      </c>
      <c r="F3371" s="1661"/>
      <c r="G3371" s="1545"/>
      <c r="H3371" s="1545"/>
      <c r="I3371" s="1545"/>
      <c r="J3371" s="1545"/>
      <c r="K3371" s="1545"/>
    </row>
    <row r="3372" spans="1:11" s="1684" customFormat="1" ht="27.75" customHeight="1">
      <c r="A3372" s="1051" t="s">
        <v>30950</v>
      </c>
      <c r="B3372" s="1518" t="s">
        <v>30960</v>
      </c>
      <c r="C3372" s="1050">
        <v>115000</v>
      </c>
      <c r="D3372" s="1050">
        <v>0</v>
      </c>
      <c r="E3372" s="2710">
        <v>7323509.7400000002</v>
      </c>
      <c r="F3372" s="1661"/>
      <c r="G3372" s="1545"/>
      <c r="H3372" s="1545"/>
      <c r="I3372" s="1545"/>
      <c r="J3372" s="1545"/>
      <c r="K3372" s="1545"/>
    </row>
    <row r="3373" spans="1:11" s="1684" customFormat="1" ht="27.75" customHeight="1">
      <c r="A3373" s="1051" t="s">
        <v>30951</v>
      </c>
      <c r="B3373" s="1518" t="s">
        <v>30961</v>
      </c>
      <c r="C3373" s="1050">
        <v>115000</v>
      </c>
      <c r="D3373" s="1050">
        <v>0</v>
      </c>
      <c r="E3373" s="2710">
        <v>7438509.7400000002</v>
      </c>
      <c r="F3373" s="1661"/>
      <c r="G3373" s="1545"/>
      <c r="H3373" s="1545"/>
      <c r="I3373" s="1545"/>
      <c r="J3373" s="1545"/>
      <c r="K3373" s="1545"/>
    </row>
    <row r="3374" spans="1:11" s="1684" customFormat="1" ht="27.75" customHeight="1">
      <c r="A3374" s="1051" t="s">
        <v>30952</v>
      </c>
      <c r="B3374" s="1518" t="s">
        <v>30962</v>
      </c>
      <c r="C3374" s="1050">
        <v>115000</v>
      </c>
      <c r="D3374" s="1050">
        <v>0</v>
      </c>
      <c r="E3374" s="2710">
        <v>7553509.7400000002</v>
      </c>
      <c r="F3374" s="1661"/>
      <c r="G3374" s="1545"/>
      <c r="H3374" s="1545"/>
      <c r="I3374" s="1545"/>
      <c r="J3374" s="1545"/>
      <c r="K3374" s="1545"/>
    </row>
    <row r="3375" spans="1:11" s="1684" customFormat="1" ht="27.75" customHeight="1">
      <c r="A3375" s="1051" t="s">
        <v>30953</v>
      </c>
      <c r="B3375" s="1518" t="s">
        <v>30963</v>
      </c>
      <c r="C3375" s="1050">
        <v>15000</v>
      </c>
      <c r="D3375" s="1050">
        <v>0</v>
      </c>
      <c r="E3375" s="2710">
        <v>7568509.7400000002</v>
      </c>
      <c r="F3375" s="1661"/>
      <c r="G3375" s="1545"/>
      <c r="H3375" s="1545"/>
      <c r="I3375" s="1545"/>
      <c r="J3375" s="1545"/>
      <c r="K3375" s="1545"/>
    </row>
    <row r="3376" spans="1:11" s="1684" customFormat="1" ht="27.75" customHeight="1">
      <c r="A3376" s="1051" t="s">
        <v>30954</v>
      </c>
      <c r="B3376" s="1518" t="s">
        <v>30964</v>
      </c>
      <c r="C3376" s="1050">
        <v>145000</v>
      </c>
      <c r="D3376" s="1050">
        <v>0</v>
      </c>
      <c r="E3376" s="2710">
        <v>7713509.7400000002</v>
      </c>
      <c r="F3376" s="1661"/>
      <c r="G3376" s="1545"/>
      <c r="H3376" s="1545"/>
      <c r="I3376" s="1545"/>
      <c r="J3376" s="1545"/>
      <c r="K3376" s="1545"/>
    </row>
    <row r="3377" spans="1:11" s="1684" customFormat="1" ht="27.75" customHeight="1">
      <c r="A3377" s="1051" t="s">
        <v>30955</v>
      </c>
      <c r="B3377" s="1518" t="s">
        <v>30965</v>
      </c>
      <c r="C3377" s="1050">
        <v>345000</v>
      </c>
      <c r="D3377" s="1050">
        <v>0</v>
      </c>
      <c r="E3377" s="2710">
        <v>8058509.7400000002</v>
      </c>
      <c r="F3377" s="1661"/>
      <c r="G3377" s="1545"/>
      <c r="H3377" s="1545"/>
      <c r="I3377" s="1545"/>
      <c r="J3377" s="1545"/>
      <c r="K3377" s="1545"/>
    </row>
    <row r="3378" spans="1:11" s="1684" customFormat="1" ht="27.75" customHeight="1">
      <c r="A3378" s="1051" t="s">
        <v>30956</v>
      </c>
      <c r="B3378" s="1518" t="s">
        <v>30925</v>
      </c>
      <c r="C3378" s="1050">
        <v>0</v>
      </c>
      <c r="D3378" s="1050">
        <v>400</v>
      </c>
      <c r="E3378" s="2710">
        <v>8058109.7400000002</v>
      </c>
      <c r="F3378" s="1661"/>
      <c r="G3378" s="1545"/>
      <c r="H3378" s="1545"/>
      <c r="I3378" s="1545"/>
      <c r="J3378" s="1545"/>
      <c r="K3378" s="1545"/>
    </row>
    <row r="3379" spans="1:11" s="1684" customFormat="1" ht="27.75" customHeight="1">
      <c r="A3379" s="1536" t="s">
        <v>30957</v>
      </c>
      <c r="B3379" s="1757" t="s">
        <v>30966</v>
      </c>
      <c r="C3379" s="1050">
        <v>0</v>
      </c>
      <c r="D3379" s="1050">
        <v>240</v>
      </c>
      <c r="E3379" s="2710">
        <v>8057869.7400000002</v>
      </c>
      <c r="F3379" s="2606"/>
      <c r="G3379" s="1627"/>
      <c r="H3379" s="1627"/>
      <c r="I3379" s="1627"/>
      <c r="J3379" s="1627"/>
      <c r="K3379" s="1627"/>
    </row>
    <row r="3380" spans="1:11" s="1684" customFormat="1" ht="27.75" customHeight="1">
      <c r="A3380" s="1051" t="s">
        <v>31027</v>
      </c>
      <c r="B3380" s="1518" t="s">
        <v>30964</v>
      </c>
      <c r="C3380" s="1050">
        <v>145000</v>
      </c>
      <c r="D3380" s="1050">
        <v>0</v>
      </c>
      <c r="E3380" s="2710">
        <v>8202869.7400000002</v>
      </c>
      <c r="F3380" s="1659"/>
      <c r="G3380" s="1544"/>
      <c r="H3380" s="1544"/>
      <c r="I3380" s="1545"/>
      <c r="J3380" s="1545"/>
      <c r="K3380" s="1545"/>
    </row>
    <row r="3381" spans="1:11" s="1684" customFormat="1" ht="27.75" customHeight="1">
      <c r="A3381" s="1536" t="s">
        <v>31028</v>
      </c>
      <c r="B3381" s="1757" t="s">
        <v>31029</v>
      </c>
      <c r="C3381" s="1050">
        <v>0</v>
      </c>
      <c r="D3381" s="1050">
        <v>4646200</v>
      </c>
      <c r="E3381" s="2710">
        <v>3556669.74</v>
      </c>
      <c r="F3381" s="2605"/>
      <c r="G3381" s="1998"/>
      <c r="H3381" s="1998"/>
      <c r="I3381" s="1627"/>
      <c r="J3381" s="1627"/>
      <c r="K3381" s="1627"/>
    </row>
    <row r="3382" spans="1:11" s="1689" customFormat="1" ht="27.75" customHeight="1">
      <c r="A3382" s="1051" t="s">
        <v>31842</v>
      </c>
      <c r="B3382" s="1518" t="s">
        <v>30925</v>
      </c>
      <c r="C3382" s="1050">
        <v>0</v>
      </c>
      <c r="D3382" s="1050">
        <v>50</v>
      </c>
      <c r="E3382" s="2710">
        <v>3556619.74</v>
      </c>
      <c r="F3382" s="1659"/>
      <c r="G3382" s="1544"/>
      <c r="H3382" s="1544"/>
      <c r="I3382" s="1545"/>
      <c r="J3382" s="1545"/>
      <c r="K3382" s="1545"/>
    </row>
    <row r="3383" spans="1:11" s="1689" customFormat="1" ht="27.75" customHeight="1">
      <c r="A3383" s="1051" t="s">
        <v>31843</v>
      </c>
      <c r="B3383" s="1518" t="s">
        <v>8478</v>
      </c>
      <c r="C3383" s="1050">
        <v>0</v>
      </c>
      <c r="D3383" s="1050">
        <v>4994.67</v>
      </c>
      <c r="E3383" s="2710">
        <v>3551625.07</v>
      </c>
      <c r="F3383" s="1659"/>
      <c r="G3383" s="1544"/>
      <c r="H3383" s="1544"/>
      <c r="I3383" s="1545"/>
      <c r="J3383" s="1545"/>
      <c r="K3383" s="1545"/>
    </row>
    <row r="3384" spans="1:11" s="1689" customFormat="1" ht="27.75" customHeight="1">
      <c r="A3384" s="1051" t="s">
        <v>31844</v>
      </c>
      <c r="B3384" s="1518" t="s">
        <v>30120</v>
      </c>
      <c r="C3384" s="1050">
        <v>115000</v>
      </c>
      <c r="D3384" s="1050">
        <v>0</v>
      </c>
      <c r="E3384" s="2710">
        <v>3666625.07</v>
      </c>
      <c r="F3384" s="1659"/>
      <c r="G3384" s="1544"/>
      <c r="H3384" s="1544"/>
      <c r="I3384" s="1545"/>
      <c r="J3384" s="1545"/>
      <c r="K3384" s="1545"/>
    </row>
    <row r="3385" spans="1:11" s="1689" customFormat="1" ht="27.75" customHeight="1">
      <c r="A3385" s="1051" t="s">
        <v>31845</v>
      </c>
      <c r="B3385" s="1518" t="s">
        <v>31874</v>
      </c>
      <c r="C3385" s="1050">
        <v>145000</v>
      </c>
      <c r="D3385" s="1050">
        <v>0</v>
      </c>
      <c r="E3385" s="2710">
        <v>3811625.07</v>
      </c>
      <c r="F3385" s="1659"/>
      <c r="G3385" s="1544"/>
      <c r="H3385" s="1544"/>
      <c r="I3385" s="1545"/>
      <c r="J3385" s="1545"/>
      <c r="K3385" s="1545"/>
    </row>
    <row r="3386" spans="1:11" s="1689" customFormat="1" ht="27.75" customHeight="1">
      <c r="A3386" s="1051" t="s">
        <v>31846</v>
      </c>
      <c r="B3386" s="1518" t="s">
        <v>30925</v>
      </c>
      <c r="C3386" s="1050">
        <v>0</v>
      </c>
      <c r="D3386" s="1050">
        <v>100</v>
      </c>
      <c r="E3386" s="2710">
        <v>3811525.07</v>
      </c>
      <c r="F3386" s="1659"/>
      <c r="G3386" s="1544"/>
      <c r="H3386" s="1544"/>
      <c r="I3386" s="1545"/>
      <c r="J3386" s="1545"/>
      <c r="K3386" s="1545"/>
    </row>
    <row r="3387" spans="1:11" s="1689" customFormat="1" ht="27.75" customHeight="1">
      <c r="A3387" s="1051" t="s">
        <v>31847</v>
      </c>
      <c r="B3387" s="1518" t="s">
        <v>31875</v>
      </c>
      <c r="C3387" s="1050">
        <v>115000</v>
      </c>
      <c r="D3387" s="1050">
        <v>0</v>
      </c>
      <c r="E3387" s="2710">
        <v>3926525.07</v>
      </c>
      <c r="F3387" s="1659"/>
      <c r="G3387" s="1544"/>
      <c r="H3387" s="1544"/>
      <c r="I3387" s="1545"/>
      <c r="J3387" s="1545"/>
      <c r="K3387" s="1545"/>
    </row>
    <row r="3388" spans="1:11" s="1788" customFormat="1" ht="27.75" customHeight="1">
      <c r="A3388" s="1407" t="s">
        <v>31848</v>
      </c>
      <c r="B3388" s="1482" t="s">
        <v>31876</v>
      </c>
      <c r="C3388" s="1408">
        <v>50000</v>
      </c>
      <c r="D3388" s="1408">
        <v>0</v>
      </c>
      <c r="E3388" s="2712">
        <v>3976525.07</v>
      </c>
      <c r="F3388" s="1657"/>
      <c r="G3388" s="1541"/>
      <c r="H3388" s="1541"/>
      <c r="I3388" s="1434"/>
      <c r="J3388" s="1434"/>
      <c r="K3388" s="1434"/>
    </row>
    <row r="3389" spans="1:11" s="1689" customFormat="1" ht="27.75" customHeight="1">
      <c r="A3389" s="1051" t="s">
        <v>31849</v>
      </c>
      <c r="B3389" s="1518" t="s">
        <v>31877</v>
      </c>
      <c r="C3389" s="1050">
        <v>115000</v>
      </c>
      <c r="D3389" s="1050">
        <v>0</v>
      </c>
      <c r="E3389" s="2710">
        <v>4091525.07</v>
      </c>
      <c r="F3389" s="1659"/>
      <c r="G3389" s="1544"/>
      <c r="H3389" s="1544"/>
      <c r="I3389" s="1545"/>
      <c r="J3389" s="1545"/>
      <c r="K3389" s="1545"/>
    </row>
    <row r="3390" spans="1:11" s="1689" customFormat="1" ht="27.75" customHeight="1">
      <c r="A3390" s="1051" t="s">
        <v>31850</v>
      </c>
      <c r="B3390" s="1518" t="s">
        <v>30925</v>
      </c>
      <c r="C3390" s="1050">
        <v>0</v>
      </c>
      <c r="D3390" s="1050">
        <v>100</v>
      </c>
      <c r="E3390" s="2710">
        <v>4091425.07</v>
      </c>
      <c r="F3390" s="1659"/>
      <c r="G3390" s="1544"/>
      <c r="H3390" s="1544"/>
      <c r="I3390" s="1545"/>
      <c r="J3390" s="1545"/>
      <c r="K3390" s="1545"/>
    </row>
    <row r="3391" spans="1:11" s="1788" customFormat="1" ht="27.75" customHeight="1">
      <c r="A3391" s="1407" t="s">
        <v>31851</v>
      </c>
      <c r="B3391" s="1482" t="s">
        <v>31878</v>
      </c>
      <c r="C3391" s="1408">
        <v>130000</v>
      </c>
      <c r="D3391" s="1408">
        <v>0</v>
      </c>
      <c r="E3391" s="2712">
        <v>4221425.07</v>
      </c>
      <c r="F3391" s="1657"/>
      <c r="G3391" s="1541"/>
      <c r="H3391" s="1541"/>
      <c r="I3391" s="1434"/>
      <c r="J3391" s="1434"/>
      <c r="K3391" s="1434"/>
    </row>
    <row r="3392" spans="1:11" s="1689" customFormat="1" ht="27.75" customHeight="1">
      <c r="A3392" s="1051" t="s">
        <v>31852</v>
      </c>
      <c r="B3392" s="1518" t="s">
        <v>30925</v>
      </c>
      <c r="C3392" s="1050">
        <v>0</v>
      </c>
      <c r="D3392" s="1050">
        <v>50</v>
      </c>
      <c r="E3392" s="2710">
        <v>4221375.07</v>
      </c>
      <c r="F3392" s="1659"/>
      <c r="G3392" s="1544"/>
      <c r="H3392" s="1544"/>
      <c r="I3392" s="1545"/>
      <c r="J3392" s="1545"/>
      <c r="K3392" s="1545"/>
    </row>
    <row r="3393" spans="1:11" s="1689" customFormat="1" ht="27.75" customHeight="1">
      <c r="A3393" s="1051" t="s">
        <v>31853</v>
      </c>
      <c r="B3393" s="1518" t="s">
        <v>31879</v>
      </c>
      <c r="C3393" s="1050">
        <v>115000</v>
      </c>
      <c r="D3393" s="1050">
        <v>0</v>
      </c>
      <c r="E3393" s="2710">
        <v>4336375.07</v>
      </c>
      <c r="F3393" s="1659"/>
      <c r="G3393" s="1544"/>
      <c r="H3393" s="1544"/>
      <c r="I3393" s="1545"/>
      <c r="J3393" s="1545"/>
      <c r="K3393" s="1545"/>
    </row>
    <row r="3394" spans="1:11" s="1689" customFormat="1" ht="27.75" customHeight="1">
      <c r="A3394" s="1051" t="s">
        <v>31446</v>
      </c>
      <c r="B3394" s="1518" t="s">
        <v>30631</v>
      </c>
      <c r="C3394" s="1050">
        <v>0</v>
      </c>
      <c r="D3394" s="1050">
        <v>53.75</v>
      </c>
      <c r="E3394" s="2710">
        <v>4336321.32</v>
      </c>
      <c r="F3394" s="1659"/>
      <c r="G3394" s="1544"/>
      <c r="H3394" s="1544"/>
      <c r="I3394" s="1545"/>
      <c r="J3394" s="1545"/>
      <c r="K3394" s="1545"/>
    </row>
    <row r="3395" spans="1:11" s="1689" customFormat="1" ht="27.75" customHeight="1">
      <c r="A3395" s="1051" t="s">
        <v>31446</v>
      </c>
      <c r="B3395" s="1518" t="s">
        <v>31880</v>
      </c>
      <c r="C3395" s="1050">
        <v>0</v>
      </c>
      <c r="D3395" s="1050">
        <v>95000</v>
      </c>
      <c r="E3395" s="2710">
        <v>4241321.32</v>
      </c>
      <c r="F3395" s="1659"/>
      <c r="G3395" s="1544"/>
      <c r="H3395" s="1544"/>
      <c r="I3395" s="1545"/>
      <c r="J3395" s="1545"/>
      <c r="K3395" s="1545"/>
    </row>
    <row r="3396" spans="1:11" s="1689" customFormat="1" ht="27.75" customHeight="1">
      <c r="A3396" s="1051" t="s">
        <v>31854</v>
      </c>
      <c r="B3396" s="1518" t="s">
        <v>31881</v>
      </c>
      <c r="C3396" s="1050">
        <v>115000</v>
      </c>
      <c r="D3396" s="1050">
        <v>0</v>
      </c>
      <c r="E3396" s="2710">
        <v>4356321.32</v>
      </c>
      <c r="F3396" s="1659"/>
      <c r="G3396" s="1544"/>
      <c r="H3396" s="1544"/>
      <c r="I3396" s="1545"/>
      <c r="J3396" s="1545"/>
      <c r="K3396" s="1545"/>
    </row>
    <row r="3397" spans="1:11" s="1689" customFormat="1" ht="27.75" customHeight="1">
      <c r="A3397" s="1051" t="s">
        <v>31855</v>
      </c>
      <c r="B3397" s="1518" t="s">
        <v>31882</v>
      </c>
      <c r="C3397" s="1050">
        <v>0</v>
      </c>
      <c r="D3397" s="1050">
        <v>64</v>
      </c>
      <c r="E3397" s="2710">
        <v>4356257.32</v>
      </c>
      <c r="F3397" s="1659"/>
      <c r="G3397" s="1544"/>
      <c r="H3397" s="1544"/>
      <c r="I3397" s="1545"/>
      <c r="J3397" s="1545"/>
      <c r="K3397" s="1545"/>
    </row>
    <row r="3398" spans="1:11" s="1788" customFormat="1" ht="27.75" customHeight="1">
      <c r="A3398" s="1407" t="s">
        <v>31856</v>
      </c>
      <c r="B3398" s="1482" t="s">
        <v>31883</v>
      </c>
      <c r="C3398" s="1408">
        <v>40000</v>
      </c>
      <c r="D3398" s="1408">
        <v>0</v>
      </c>
      <c r="E3398" s="2712">
        <v>4396257.32</v>
      </c>
      <c r="F3398" s="1657"/>
      <c r="G3398" s="1541"/>
      <c r="H3398" s="1541"/>
      <c r="I3398" s="1434"/>
      <c r="J3398" s="1434"/>
      <c r="K3398" s="1434"/>
    </row>
    <row r="3399" spans="1:11" s="1689" customFormat="1" ht="27.75" customHeight="1">
      <c r="A3399" s="1051" t="s">
        <v>31857</v>
      </c>
      <c r="B3399" s="1518" t="s">
        <v>31884</v>
      </c>
      <c r="C3399" s="1050">
        <v>115000</v>
      </c>
      <c r="D3399" s="1050">
        <v>0</v>
      </c>
      <c r="E3399" s="2710">
        <v>4511257.32</v>
      </c>
      <c r="F3399" s="1659"/>
      <c r="G3399" s="1544"/>
      <c r="H3399" s="1544"/>
      <c r="I3399" s="1545"/>
      <c r="J3399" s="1545"/>
      <c r="K3399" s="1545"/>
    </row>
    <row r="3400" spans="1:11" s="1689" customFormat="1" ht="27.75" customHeight="1">
      <c r="A3400" s="1051" t="s">
        <v>31858</v>
      </c>
      <c r="B3400" s="1518" t="s">
        <v>30925</v>
      </c>
      <c r="C3400" s="1050">
        <v>0</v>
      </c>
      <c r="D3400" s="1050">
        <v>100</v>
      </c>
      <c r="E3400" s="2710">
        <v>4511157.32</v>
      </c>
      <c r="F3400" s="1659"/>
      <c r="G3400" s="1544"/>
      <c r="H3400" s="1544"/>
      <c r="I3400" s="1545"/>
      <c r="J3400" s="1545"/>
      <c r="K3400" s="1545"/>
    </row>
    <row r="3401" spans="1:11" s="1689" customFormat="1" ht="27.75" customHeight="1">
      <c r="A3401" s="1051" t="s">
        <v>31859</v>
      </c>
      <c r="B3401" s="1518" t="s">
        <v>30638</v>
      </c>
      <c r="C3401" s="1050">
        <v>5000</v>
      </c>
      <c r="D3401" s="1050">
        <v>0</v>
      </c>
      <c r="E3401" s="2710">
        <v>4516157.32</v>
      </c>
      <c r="F3401" s="1659"/>
      <c r="G3401" s="1544"/>
      <c r="H3401" s="1544"/>
      <c r="I3401" s="1545"/>
      <c r="J3401" s="1545"/>
      <c r="K3401" s="1545"/>
    </row>
    <row r="3402" spans="1:11" s="1689" customFormat="1" ht="27.75" customHeight="1">
      <c r="A3402" s="1051" t="s">
        <v>31860</v>
      </c>
      <c r="B3402" s="1518" t="s">
        <v>31885</v>
      </c>
      <c r="C3402" s="1050">
        <v>115000</v>
      </c>
      <c r="D3402" s="1050">
        <v>0</v>
      </c>
      <c r="E3402" s="2710">
        <v>4631157.32</v>
      </c>
      <c r="F3402" s="1659"/>
      <c r="G3402" s="1544"/>
      <c r="H3402" s="1544"/>
      <c r="I3402" s="1545"/>
      <c r="J3402" s="1545"/>
      <c r="K3402" s="1545"/>
    </row>
    <row r="3403" spans="1:11" s="1689" customFormat="1" ht="27.75" customHeight="1">
      <c r="A3403" s="1051" t="s">
        <v>31861</v>
      </c>
      <c r="B3403" s="1518" t="s">
        <v>31886</v>
      </c>
      <c r="C3403" s="1050">
        <v>115000</v>
      </c>
      <c r="D3403" s="1050">
        <v>0</v>
      </c>
      <c r="E3403" s="2710">
        <v>4746157.32</v>
      </c>
      <c r="F3403" s="1659"/>
      <c r="G3403" s="1544"/>
      <c r="H3403" s="1544"/>
      <c r="I3403" s="1545"/>
      <c r="J3403" s="1545"/>
      <c r="K3403" s="1545"/>
    </row>
    <row r="3404" spans="1:11" s="1689" customFormat="1" ht="27.75" customHeight="1">
      <c r="A3404" s="1051" t="s">
        <v>31862</v>
      </c>
      <c r="B3404" s="1518" t="s">
        <v>31887</v>
      </c>
      <c r="C3404" s="1050">
        <v>0</v>
      </c>
      <c r="D3404" s="1050">
        <v>53.75</v>
      </c>
      <c r="E3404" s="2710">
        <v>4746103.57</v>
      </c>
      <c r="F3404" s="1659"/>
      <c r="G3404" s="1544"/>
      <c r="H3404" s="1544"/>
      <c r="I3404" s="1545"/>
      <c r="J3404" s="1545"/>
      <c r="K3404" s="1545"/>
    </row>
    <row r="3405" spans="1:11" s="1689" customFormat="1" ht="27.75" customHeight="1">
      <c r="A3405" s="1051" t="s">
        <v>31862</v>
      </c>
      <c r="B3405" s="1518" t="s">
        <v>31888</v>
      </c>
      <c r="C3405" s="1050">
        <v>0</v>
      </c>
      <c r="D3405" s="1050">
        <v>75000</v>
      </c>
      <c r="E3405" s="2710">
        <v>4671103.57</v>
      </c>
      <c r="F3405" s="1659"/>
      <c r="G3405" s="1544"/>
      <c r="H3405" s="1544"/>
      <c r="I3405" s="1545"/>
      <c r="J3405" s="1545"/>
      <c r="K3405" s="1545"/>
    </row>
    <row r="3406" spans="1:11" s="1689" customFormat="1" ht="27.75" customHeight="1">
      <c r="A3406" s="1051" t="s">
        <v>31863</v>
      </c>
      <c r="B3406" s="1518" t="s">
        <v>31889</v>
      </c>
      <c r="C3406" s="1050">
        <v>0</v>
      </c>
      <c r="D3406" s="1406">
        <v>1708200</v>
      </c>
      <c r="E3406" s="2710">
        <v>2962903.57</v>
      </c>
      <c r="F3406" s="1659"/>
      <c r="G3406" s="1544"/>
      <c r="H3406" s="1544"/>
      <c r="I3406" s="1545"/>
      <c r="J3406" s="1545"/>
      <c r="K3406" s="1545"/>
    </row>
    <row r="3407" spans="1:11" s="1689" customFormat="1" ht="27.75" customHeight="1">
      <c r="A3407" s="1051" t="s">
        <v>31864</v>
      </c>
      <c r="B3407" s="1518" t="s">
        <v>8478</v>
      </c>
      <c r="C3407" s="1050">
        <v>0</v>
      </c>
      <c r="D3407" s="1050">
        <v>2019.07</v>
      </c>
      <c r="E3407" s="2710">
        <v>2960884.5</v>
      </c>
      <c r="F3407" s="1659"/>
      <c r="G3407" s="1544"/>
      <c r="H3407" s="1544"/>
      <c r="I3407" s="1545"/>
      <c r="J3407" s="1545"/>
      <c r="K3407" s="1545"/>
    </row>
    <row r="3408" spans="1:11" s="1689" customFormat="1" ht="27.75" customHeight="1">
      <c r="A3408" s="1051" t="s">
        <v>31865</v>
      </c>
      <c r="B3408" s="1518" t="s">
        <v>31890</v>
      </c>
      <c r="C3408" s="1050">
        <v>15000</v>
      </c>
      <c r="D3408" s="1050">
        <v>0</v>
      </c>
      <c r="E3408" s="2710">
        <v>2975884.5</v>
      </c>
      <c r="F3408" s="1659"/>
      <c r="G3408" s="1544"/>
      <c r="H3408" s="1544"/>
      <c r="I3408" s="1545"/>
      <c r="J3408" s="1545"/>
      <c r="K3408" s="1545"/>
    </row>
    <row r="3409" spans="1:11" s="1689" customFormat="1" ht="27.75" customHeight="1">
      <c r="A3409" s="1051" t="s">
        <v>31866</v>
      </c>
      <c r="B3409" s="1518" t="s">
        <v>31891</v>
      </c>
      <c r="C3409" s="1050">
        <v>35000</v>
      </c>
      <c r="D3409" s="1050">
        <v>0</v>
      </c>
      <c r="E3409" s="2710">
        <v>3010884.5</v>
      </c>
      <c r="F3409" s="1659"/>
      <c r="G3409" s="1544"/>
      <c r="H3409" s="1544"/>
      <c r="I3409" s="1545"/>
      <c r="J3409" s="1545"/>
      <c r="K3409" s="1545"/>
    </row>
    <row r="3410" spans="1:11" s="1689" customFormat="1" ht="27.75" customHeight="1">
      <c r="A3410" s="1051" t="s">
        <v>31867</v>
      </c>
      <c r="B3410" s="1518" t="s">
        <v>30925</v>
      </c>
      <c r="C3410" s="1050">
        <v>0</v>
      </c>
      <c r="D3410" s="1050">
        <v>200</v>
      </c>
      <c r="E3410" s="2710">
        <v>3010684.5</v>
      </c>
      <c r="F3410" s="1659"/>
      <c r="G3410" s="1544"/>
      <c r="H3410" s="1544"/>
      <c r="I3410" s="1545"/>
      <c r="J3410" s="1545"/>
      <c r="K3410" s="1545"/>
    </row>
    <row r="3411" spans="1:11" s="1689" customFormat="1" ht="27.75" customHeight="1">
      <c r="A3411" s="1051" t="s">
        <v>31868</v>
      </c>
      <c r="B3411" s="1518" t="s">
        <v>31892</v>
      </c>
      <c r="C3411" s="1050">
        <v>35000</v>
      </c>
      <c r="D3411" s="1050">
        <v>0</v>
      </c>
      <c r="E3411" s="2710">
        <v>3045684.5</v>
      </c>
      <c r="F3411" s="1659"/>
      <c r="G3411" s="1544"/>
      <c r="H3411" s="1544"/>
      <c r="I3411" s="1545"/>
      <c r="J3411" s="1545"/>
      <c r="K3411" s="1545"/>
    </row>
    <row r="3412" spans="1:11" s="1689" customFormat="1" ht="27.75" customHeight="1">
      <c r="A3412" s="1051" t="s">
        <v>31869</v>
      </c>
      <c r="B3412" s="1518" t="s">
        <v>31893</v>
      </c>
      <c r="C3412" s="1050">
        <v>35000</v>
      </c>
      <c r="D3412" s="1050">
        <v>0</v>
      </c>
      <c r="E3412" s="2710">
        <v>3080684.5</v>
      </c>
      <c r="F3412" s="1659"/>
      <c r="G3412" s="1544"/>
      <c r="H3412" s="1544"/>
      <c r="I3412" s="1545"/>
      <c r="J3412" s="1545"/>
      <c r="K3412" s="1545"/>
    </row>
    <row r="3413" spans="1:11" s="1689" customFormat="1" ht="27.75" customHeight="1">
      <c r="A3413" s="1051" t="s">
        <v>31870</v>
      </c>
      <c r="B3413" s="1518" t="s">
        <v>30925</v>
      </c>
      <c r="C3413" s="1050">
        <v>0</v>
      </c>
      <c r="D3413" s="1050">
        <v>50</v>
      </c>
      <c r="E3413" s="2710">
        <v>3080634.5</v>
      </c>
      <c r="F3413" s="1659"/>
      <c r="G3413" s="1544"/>
      <c r="H3413" s="1544"/>
      <c r="I3413" s="1545"/>
      <c r="J3413" s="1545"/>
      <c r="K3413" s="1545"/>
    </row>
    <row r="3414" spans="1:11" s="1689" customFormat="1" ht="27.75" customHeight="1">
      <c r="A3414" s="1051" t="s">
        <v>31871</v>
      </c>
      <c r="B3414" s="1518" t="s">
        <v>31894</v>
      </c>
      <c r="C3414" s="1050">
        <v>35000</v>
      </c>
      <c r="D3414" s="1050">
        <v>0</v>
      </c>
      <c r="E3414" s="2710">
        <v>3115634.5</v>
      </c>
      <c r="F3414" s="1659"/>
      <c r="G3414" s="1544"/>
      <c r="H3414" s="1544"/>
      <c r="I3414" s="1545"/>
      <c r="J3414" s="1545"/>
      <c r="K3414" s="1545"/>
    </row>
    <row r="3415" spans="1:11" s="1689" customFormat="1" ht="27.75" customHeight="1">
      <c r="A3415" s="1051" t="s">
        <v>31872</v>
      </c>
      <c r="B3415" s="1518" t="s">
        <v>31895</v>
      </c>
      <c r="C3415" s="1050">
        <v>115000</v>
      </c>
      <c r="D3415" s="1050">
        <v>0</v>
      </c>
      <c r="E3415" s="2710">
        <v>3230634.5</v>
      </c>
      <c r="F3415" s="1659"/>
      <c r="G3415" s="1544"/>
      <c r="H3415" s="1544"/>
      <c r="I3415" s="1545"/>
      <c r="J3415" s="1545"/>
      <c r="K3415" s="1545"/>
    </row>
    <row r="3416" spans="1:11" s="1689" customFormat="1" ht="27.75" customHeight="1">
      <c r="A3416" s="1051" t="s">
        <v>31873</v>
      </c>
      <c r="B3416" s="1518" t="s">
        <v>31896</v>
      </c>
      <c r="C3416" s="1050">
        <v>300000</v>
      </c>
      <c r="D3416" s="1050">
        <v>0</v>
      </c>
      <c r="E3416" s="2710">
        <v>3530634.5</v>
      </c>
      <c r="F3416" s="1659"/>
      <c r="G3416" s="1544"/>
      <c r="H3416" s="1544"/>
      <c r="I3416" s="1545"/>
      <c r="J3416" s="1545"/>
      <c r="K3416" s="1545"/>
    </row>
    <row r="3417" spans="1:11" s="1689" customFormat="1" ht="27.75" customHeight="1">
      <c r="A3417" s="1051" t="s">
        <v>31703</v>
      </c>
      <c r="B3417" s="1518" t="s">
        <v>31897</v>
      </c>
      <c r="C3417" s="1050">
        <v>0</v>
      </c>
      <c r="D3417" s="1050">
        <v>53.75</v>
      </c>
      <c r="E3417" s="2710">
        <v>3530580.75</v>
      </c>
      <c r="F3417" s="1659"/>
      <c r="G3417" s="1544"/>
      <c r="H3417" s="1544"/>
      <c r="I3417" s="1545"/>
      <c r="J3417" s="1545"/>
      <c r="K3417" s="1545"/>
    </row>
    <row r="3418" spans="1:11" s="1689" customFormat="1" ht="27.75" customHeight="1">
      <c r="A3418" s="1051" t="s">
        <v>31703</v>
      </c>
      <c r="B3418" s="1518" t="s">
        <v>31898</v>
      </c>
      <c r="C3418" s="1050">
        <v>0</v>
      </c>
      <c r="D3418" s="1050">
        <v>215000</v>
      </c>
      <c r="E3418" s="2710">
        <v>3315580.75</v>
      </c>
      <c r="F3418" s="1659"/>
      <c r="G3418" s="1544"/>
      <c r="H3418" s="1544"/>
      <c r="I3418" s="1545"/>
      <c r="J3418" s="1545"/>
      <c r="K3418" s="1545"/>
    </row>
    <row r="3419" spans="1:11" s="1684" customFormat="1" ht="27.75" customHeight="1">
      <c r="A3419" s="1051" t="s">
        <v>32155</v>
      </c>
      <c r="B3419" s="1518" t="s">
        <v>30925</v>
      </c>
      <c r="C3419" s="1050">
        <v>0</v>
      </c>
      <c r="D3419" s="1050">
        <v>150</v>
      </c>
      <c r="E3419" s="2710">
        <v>3315430.75</v>
      </c>
      <c r="F3419" s="1989"/>
      <c r="G3419" s="1989"/>
      <c r="H3419" s="1990"/>
      <c r="I3419" s="1545"/>
      <c r="J3419" s="1545"/>
      <c r="K3419" s="1545"/>
    </row>
    <row r="3420" spans="1:11" s="1684" customFormat="1" ht="27.75" customHeight="1">
      <c r="A3420" s="1051" t="s">
        <v>32156</v>
      </c>
      <c r="B3420" s="1518" t="s">
        <v>32169</v>
      </c>
      <c r="C3420" s="1050">
        <v>300000</v>
      </c>
      <c r="D3420" s="1050">
        <v>0</v>
      </c>
      <c r="E3420" s="2710">
        <v>3615430.75</v>
      </c>
      <c r="F3420" s="1678"/>
      <c r="G3420" s="1678"/>
      <c r="H3420" s="1679"/>
      <c r="I3420" s="1545"/>
      <c r="J3420" s="1545"/>
      <c r="K3420" s="1545"/>
    </row>
    <row r="3421" spans="1:11" s="1684" customFormat="1" ht="27.75" customHeight="1">
      <c r="A3421" s="1051" t="s">
        <v>32157</v>
      </c>
      <c r="B3421" s="1518" t="s">
        <v>32170</v>
      </c>
      <c r="C3421" s="1050">
        <v>190000</v>
      </c>
      <c r="D3421" s="1050">
        <v>0</v>
      </c>
      <c r="E3421" s="2710">
        <v>3805430.75</v>
      </c>
      <c r="F3421" s="1678"/>
      <c r="G3421" s="1678"/>
      <c r="H3421" s="1679"/>
      <c r="I3421" s="1545"/>
      <c r="J3421" s="1545"/>
      <c r="K3421" s="1545"/>
    </row>
    <row r="3422" spans="1:11" s="1684" customFormat="1" ht="27.75" customHeight="1">
      <c r="A3422" s="1051" t="s">
        <v>32158</v>
      </c>
      <c r="B3422" s="1518" t="s">
        <v>32171</v>
      </c>
      <c r="C3422" s="1050">
        <v>35000</v>
      </c>
      <c r="D3422" s="1050">
        <v>0</v>
      </c>
      <c r="E3422" s="2710">
        <v>3840430.75</v>
      </c>
      <c r="F3422" s="1678"/>
      <c r="G3422" s="1678"/>
      <c r="H3422" s="1679"/>
      <c r="I3422" s="1545"/>
      <c r="J3422" s="1545"/>
      <c r="K3422" s="1545"/>
    </row>
    <row r="3423" spans="1:11" s="1684" customFormat="1" ht="27.75" customHeight="1">
      <c r="A3423" s="1051" t="s">
        <v>32159</v>
      </c>
      <c r="B3423" s="1518" t="s">
        <v>30631</v>
      </c>
      <c r="C3423" s="1050">
        <v>0</v>
      </c>
      <c r="D3423" s="1050">
        <v>53.75</v>
      </c>
      <c r="E3423" s="2710">
        <v>3840377</v>
      </c>
      <c r="F3423" s="1678"/>
      <c r="G3423" s="1678"/>
      <c r="H3423" s="1679"/>
      <c r="I3423" s="1545"/>
      <c r="J3423" s="1545"/>
      <c r="K3423" s="1545"/>
    </row>
    <row r="3424" spans="1:11" s="1684" customFormat="1" ht="27.75" customHeight="1">
      <c r="A3424" s="1051" t="s">
        <v>32159</v>
      </c>
      <c r="B3424" s="1518" t="s">
        <v>32172</v>
      </c>
      <c r="C3424" s="1050">
        <v>0</v>
      </c>
      <c r="D3424" s="1050">
        <v>300000</v>
      </c>
      <c r="E3424" s="2710">
        <v>3540377</v>
      </c>
      <c r="F3424" s="1678"/>
      <c r="G3424" s="1678"/>
      <c r="H3424" s="1679"/>
      <c r="I3424" s="1545"/>
      <c r="J3424" s="1545"/>
      <c r="K3424" s="1545"/>
    </row>
    <row r="3425" spans="1:11" s="1684" customFormat="1" ht="27.75" customHeight="1">
      <c r="A3425" s="1051" t="s">
        <v>32160</v>
      </c>
      <c r="B3425" s="1518" t="s">
        <v>32173</v>
      </c>
      <c r="C3425" s="1050">
        <v>0</v>
      </c>
      <c r="D3425" s="1050">
        <v>84</v>
      </c>
      <c r="E3425" s="2710">
        <v>3540293</v>
      </c>
      <c r="F3425" s="1678"/>
      <c r="G3425" s="1678"/>
      <c r="H3425" s="1679"/>
      <c r="I3425" s="1545"/>
      <c r="J3425" s="1545"/>
      <c r="K3425" s="1545"/>
    </row>
    <row r="3426" spans="1:11" s="1684" customFormat="1" ht="27.75" customHeight="1">
      <c r="A3426" s="1051" t="s">
        <v>32161</v>
      </c>
      <c r="B3426" s="1518" t="s">
        <v>30925</v>
      </c>
      <c r="C3426" s="1050">
        <v>0</v>
      </c>
      <c r="D3426" s="1050">
        <v>150</v>
      </c>
      <c r="E3426" s="2710">
        <v>3540143</v>
      </c>
      <c r="F3426" s="1678"/>
      <c r="G3426" s="1678"/>
      <c r="H3426" s="1679"/>
      <c r="I3426" s="1545"/>
      <c r="J3426" s="1545"/>
      <c r="K3426" s="1545"/>
    </row>
    <row r="3427" spans="1:11" s="1684" customFormat="1" ht="27.75" customHeight="1">
      <c r="A3427" s="1051" t="s">
        <v>32162</v>
      </c>
      <c r="B3427" s="1518" t="s">
        <v>32174</v>
      </c>
      <c r="C3427" s="1050">
        <v>150000</v>
      </c>
      <c r="D3427" s="1050">
        <v>0</v>
      </c>
      <c r="E3427" s="2710">
        <v>3690143</v>
      </c>
      <c r="F3427" s="1678"/>
      <c r="G3427" s="1678"/>
      <c r="H3427" s="1679"/>
      <c r="I3427" s="1545"/>
      <c r="J3427" s="1545"/>
      <c r="K3427" s="1545"/>
    </row>
    <row r="3428" spans="1:11" s="1684" customFormat="1" ht="27.75" customHeight="1">
      <c r="A3428" s="1051" t="s">
        <v>32163</v>
      </c>
      <c r="B3428" s="1518" t="s">
        <v>32175</v>
      </c>
      <c r="C3428" s="1050">
        <v>150000</v>
      </c>
      <c r="D3428" s="1050">
        <v>0</v>
      </c>
      <c r="E3428" s="2710">
        <v>3840143</v>
      </c>
      <c r="F3428" s="1678"/>
      <c r="G3428" s="1678"/>
      <c r="H3428" s="1679"/>
      <c r="I3428" s="1545"/>
      <c r="J3428" s="1545"/>
      <c r="K3428" s="1545"/>
    </row>
    <row r="3429" spans="1:11" s="1684" customFormat="1" ht="27.75" customHeight="1">
      <c r="A3429" s="1051" t="s">
        <v>32164</v>
      </c>
      <c r="B3429" s="1518" t="s">
        <v>8478</v>
      </c>
      <c r="C3429" s="1050">
        <v>0</v>
      </c>
      <c r="D3429" s="1050">
        <v>553.63</v>
      </c>
      <c r="E3429" s="2710">
        <v>3839589.37</v>
      </c>
      <c r="F3429" s="1678"/>
      <c r="G3429" s="1678"/>
      <c r="H3429" s="1679"/>
      <c r="I3429" s="1545"/>
      <c r="J3429" s="1545"/>
      <c r="K3429" s="1545"/>
    </row>
    <row r="3430" spans="1:11" s="1684" customFormat="1" ht="27.75" customHeight="1">
      <c r="A3430" s="1051" t="s">
        <v>32046</v>
      </c>
      <c r="B3430" s="1518" t="s">
        <v>32176</v>
      </c>
      <c r="C3430" s="1050">
        <v>0</v>
      </c>
      <c r="D3430" s="1406">
        <v>1383450</v>
      </c>
      <c r="E3430" s="2710">
        <v>2456139.37</v>
      </c>
      <c r="F3430" s="1678"/>
      <c r="G3430" s="1678"/>
      <c r="H3430" s="1679"/>
      <c r="I3430" s="1545"/>
      <c r="J3430" s="1545"/>
      <c r="K3430" s="1545"/>
    </row>
    <row r="3431" spans="1:11" s="1684" customFormat="1" ht="27.75" customHeight="1">
      <c r="A3431" s="1051" t="s">
        <v>32165</v>
      </c>
      <c r="B3431" s="1518" t="s">
        <v>30925</v>
      </c>
      <c r="C3431" s="1050">
        <v>0</v>
      </c>
      <c r="D3431" s="1050">
        <v>100</v>
      </c>
      <c r="E3431" s="2710">
        <v>2456039.37</v>
      </c>
      <c r="F3431" s="1678"/>
      <c r="G3431" s="1678"/>
      <c r="H3431" s="1679"/>
      <c r="I3431" s="1545"/>
      <c r="J3431" s="1545"/>
      <c r="K3431" s="1545"/>
    </row>
    <row r="3432" spans="1:11" s="1684" customFormat="1" ht="27.75" customHeight="1">
      <c r="A3432" s="1051" t="s">
        <v>32166</v>
      </c>
      <c r="B3432" s="1518" t="s">
        <v>32177</v>
      </c>
      <c r="C3432" s="1050">
        <v>150000</v>
      </c>
      <c r="D3432" s="1050">
        <v>0</v>
      </c>
      <c r="E3432" s="2710">
        <v>2606039.37</v>
      </c>
      <c r="F3432" s="1678"/>
      <c r="G3432" s="1678"/>
      <c r="H3432" s="1679"/>
      <c r="I3432" s="1545"/>
      <c r="J3432" s="1545"/>
      <c r="K3432" s="1545"/>
    </row>
    <row r="3433" spans="1:11" s="1684" customFormat="1" ht="27.75" customHeight="1">
      <c r="A3433" s="1051" t="s">
        <v>32167</v>
      </c>
      <c r="B3433" s="1518" t="s">
        <v>32178</v>
      </c>
      <c r="C3433" s="1050">
        <v>150000</v>
      </c>
      <c r="D3433" s="1050">
        <v>0</v>
      </c>
      <c r="E3433" s="2710">
        <v>2756039.37</v>
      </c>
      <c r="F3433" s="1678"/>
      <c r="G3433" s="1678"/>
      <c r="H3433" s="1679"/>
      <c r="I3433" s="1545"/>
      <c r="J3433" s="1545"/>
      <c r="K3433" s="1545"/>
    </row>
    <row r="3434" spans="1:11" s="1684" customFormat="1" ht="27.75" customHeight="1">
      <c r="A3434" s="1536" t="s">
        <v>32168</v>
      </c>
      <c r="B3434" s="1757" t="s">
        <v>30925</v>
      </c>
      <c r="C3434" s="1050">
        <v>0</v>
      </c>
      <c r="D3434" s="1050">
        <v>100</v>
      </c>
      <c r="E3434" s="2710">
        <v>2755939.37</v>
      </c>
      <c r="F3434" s="1727"/>
      <c r="G3434" s="1727"/>
      <c r="H3434" s="1728"/>
      <c r="I3434" s="1627"/>
      <c r="J3434" s="1627"/>
      <c r="K3434" s="1627"/>
    </row>
    <row r="3435" spans="1:11" s="1684" customFormat="1" ht="27.75" customHeight="1">
      <c r="A3435" s="1051" t="s">
        <v>32264</v>
      </c>
      <c r="B3435" s="1518" t="s">
        <v>32275</v>
      </c>
      <c r="C3435" s="1050">
        <v>150000</v>
      </c>
      <c r="D3435" s="1050">
        <v>0</v>
      </c>
      <c r="E3435" s="2710">
        <v>2905939.37</v>
      </c>
      <c r="F3435" s="1720"/>
      <c r="G3435" s="1720"/>
      <c r="H3435" s="1721"/>
      <c r="I3435" s="1545"/>
      <c r="J3435" s="1545"/>
      <c r="K3435" s="1545"/>
    </row>
    <row r="3436" spans="1:11" s="1684" customFormat="1" ht="27.75" customHeight="1">
      <c r="A3436" s="1051" t="s">
        <v>32265</v>
      </c>
      <c r="B3436" s="1518" t="s">
        <v>32276</v>
      </c>
      <c r="C3436" s="1050">
        <v>190000</v>
      </c>
      <c r="D3436" s="1050">
        <v>0</v>
      </c>
      <c r="E3436" s="2710">
        <v>3095939.37</v>
      </c>
      <c r="F3436" s="1678"/>
      <c r="G3436" s="1678"/>
      <c r="H3436" s="1679"/>
      <c r="I3436" s="1545"/>
      <c r="J3436" s="1545"/>
      <c r="K3436" s="1545"/>
    </row>
    <row r="3437" spans="1:11" s="1684" customFormat="1" ht="27.75" customHeight="1">
      <c r="A3437" s="1051" t="s">
        <v>32266</v>
      </c>
      <c r="B3437" s="1518" t="s">
        <v>32277</v>
      </c>
      <c r="C3437" s="1050">
        <v>190000</v>
      </c>
      <c r="D3437" s="1050">
        <v>0</v>
      </c>
      <c r="E3437" s="2710">
        <v>3285939.37</v>
      </c>
      <c r="F3437" s="1678"/>
      <c r="G3437" s="1678"/>
      <c r="H3437" s="1679"/>
      <c r="I3437" s="1545"/>
      <c r="J3437" s="1545"/>
      <c r="K3437" s="1545"/>
    </row>
    <row r="3438" spans="1:11" s="1684" customFormat="1" ht="27.75" customHeight="1">
      <c r="A3438" s="1051" t="s">
        <v>32267</v>
      </c>
      <c r="B3438" s="1518" t="s">
        <v>32278</v>
      </c>
      <c r="C3438" s="1050">
        <v>50000</v>
      </c>
      <c r="D3438" s="1050">
        <v>0</v>
      </c>
      <c r="E3438" s="2710">
        <v>3335939.37</v>
      </c>
      <c r="F3438" s="1678"/>
      <c r="G3438" s="1678"/>
      <c r="H3438" s="1679"/>
      <c r="I3438" s="1545"/>
      <c r="J3438" s="1545"/>
      <c r="K3438" s="1545"/>
    </row>
    <row r="3439" spans="1:11" s="1684" customFormat="1" ht="27.75" customHeight="1">
      <c r="A3439" s="1051" t="s">
        <v>32268</v>
      </c>
      <c r="B3439" s="1518" t="s">
        <v>32279</v>
      </c>
      <c r="C3439" s="1050">
        <v>100000</v>
      </c>
      <c r="D3439" s="1050">
        <v>0</v>
      </c>
      <c r="E3439" s="2710">
        <v>3435939.37</v>
      </c>
      <c r="F3439" s="1678"/>
      <c r="G3439" s="1678"/>
      <c r="H3439" s="1679"/>
      <c r="I3439" s="1545"/>
      <c r="J3439" s="1545"/>
      <c r="K3439" s="1545"/>
    </row>
    <row r="3440" spans="1:11" s="1684" customFormat="1" ht="27.75" customHeight="1">
      <c r="A3440" s="1051" t="s">
        <v>32269</v>
      </c>
      <c r="B3440" s="1518" t="s">
        <v>30925</v>
      </c>
      <c r="C3440" s="1050">
        <v>0</v>
      </c>
      <c r="D3440" s="1050">
        <v>250</v>
      </c>
      <c r="E3440" s="2710">
        <v>3435689.37</v>
      </c>
      <c r="F3440" s="1678"/>
      <c r="G3440" s="1678"/>
      <c r="H3440" s="1679"/>
      <c r="I3440" s="1545"/>
      <c r="J3440" s="1545"/>
      <c r="K3440" s="1545"/>
    </row>
    <row r="3441" spans="1:11" s="1684" customFormat="1" ht="27.75" customHeight="1">
      <c r="A3441" s="1051" t="s">
        <v>32270</v>
      </c>
      <c r="B3441" s="1518" t="s">
        <v>30120</v>
      </c>
      <c r="C3441" s="1050">
        <v>150000</v>
      </c>
      <c r="D3441" s="1050">
        <v>0</v>
      </c>
      <c r="E3441" s="2710">
        <v>3585689.37</v>
      </c>
      <c r="F3441" s="1678"/>
      <c r="G3441" s="1678"/>
      <c r="H3441" s="1679"/>
      <c r="I3441" s="1545"/>
      <c r="J3441" s="1545"/>
      <c r="K3441" s="1545"/>
    </row>
    <row r="3442" spans="1:11" s="1684" customFormat="1" ht="27.75" customHeight="1">
      <c r="A3442" s="1051" t="s">
        <v>32271</v>
      </c>
      <c r="B3442" s="1518" t="s">
        <v>30925</v>
      </c>
      <c r="C3442" s="1050">
        <v>0</v>
      </c>
      <c r="D3442" s="1050">
        <v>50</v>
      </c>
      <c r="E3442" s="2710">
        <v>3585639.37</v>
      </c>
      <c r="F3442" s="1678"/>
      <c r="G3442" s="1678"/>
      <c r="H3442" s="1679"/>
      <c r="I3442" s="1545"/>
      <c r="J3442" s="1545"/>
      <c r="K3442" s="1545"/>
    </row>
    <row r="3443" spans="1:11" s="1684" customFormat="1" ht="27.75" customHeight="1">
      <c r="A3443" s="1051" t="s">
        <v>32272</v>
      </c>
      <c r="B3443" s="1518" t="s">
        <v>32280</v>
      </c>
      <c r="C3443" s="1050">
        <v>0</v>
      </c>
      <c r="D3443" s="1408">
        <v>1035000</v>
      </c>
      <c r="E3443" s="2710">
        <v>2550639.37</v>
      </c>
      <c r="F3443" s="1678"/>
      <c r="G3443" s="1678"/>
      <c r="H3443" s="1679"/>
      <c r="I3443" s="1545"/>
      <c r="J3443" s="1545"/>
      <c r="K3443" s="1545"/>
    </row>
    <row r="3444" spans="1:11" s="1684" customFormat="1" ht="27.75" customHeight="1">
      <c r="A3444" s="1051" t="s">
        <v>32273</v>
      </c>
      <c r="B3444" s="1518" t="s">
        <v>32281</v>
      </c>
      <c r="C3444" s="1050">
        <v>0</v>
      </c>
      <c r="D3444" s="1050">
        <v>64</v>
      </c>
      <c r="E3444" s="2710">
        <v>2550575.37</v>
      </c>
      <c r="F3444" s="1678"/>
      <c r="G3444" s="1678"/>
      <c r="H3444" s="1679"/>
      <c r="I3444" s="1545"/>
      <c r="J3444" s="1545"/>
      <c r="K3444" s="1545"/>
    </row>
    <row r="3445" spans="1:11" s="1684" customFormat="1" ht="27.75" customHeight="1">
      <c r="A3445" s="1536" t="s">
        <v>32274</v>
      </c>
      <c r="B3445" s="1757" t="s">
        <v>8478</v>
      </c>
      <c r="C3445" s="1050">
        <v>0</v>
      </c>
      <c r="D3445" s="1050">
        <v>1487.21</v>
      </c>
      <c r="E3445" s="2710">
        <v>2549088.16</v>
      </c>
      <c r="F3445" s="1727"/>
      <c r="G3445" s="1727"/>
      <c r="H3445" s="1728"/>
      <c r="I3445" s="1627"/>
      <c r="J3445" s="1627"/>
      <c r="K3445" s="1627"/>
    </row>
    <row r="3446" spans="1:11" s="1689" customFormat="1" ht="27.75" customHeight="1">
      <c r="A3446" s="1051" t="s">
        <v>32304</v>
      </c>
      <c r="B3446" s="1518" t="s">
        <v>32307</v>
      </c>
      <c r="C3446" s="1050">
        <v>287000</v>
      </c>
      <c r="D3446" s="1050">
        <v>0</v>
      </c>
      <c r="E3446" s="2710">
        <v>2836088.16</v>
      </c>
      <c r="F3446" s="1659"/>
      <c r="G3446" s="1544"/>
      <c r="H3446" s="1544"/>
      <c r="I3446" s="1545"/>
      <c r="J3446" s="1545"/>
      <c r="K3446" s="1545"/>
    </row>
    <row r="3447" spans="1:11" s="1689" customFormat="1" ht="27.75" customHeight="1">
      <c r="A3447" s="1051" t="s">
        <v>32305</v>
      </c>
      <c r="B3447" s="1518" t="s">
        <v>30925</v>
      </c>
      <c r="C3447" s="1050">
        <v>0</v>
      </c>
      <c r="D3447" s="1050">
        <v>50</v>
      </c>
      <c r="E3447" s="2710">
        <v>2836038.16</v>
      </c>
      <c r="F3447" s="1659"/>
      <c r="G3447" s="1544"/>
      <c r="H3447" s="1544"/>
      <c r="I3447" s="1545"/>
      <c r="J3447" s="1545"/>
      <c r="K3447" s="1545"/>
    </row>
    <row r="3448" spans="1:11" s="1689" customFormat="1" ht="27.75" customHeight="1">
      <c r="A3448" s="1051" t="s">
        <v>32306</v>
      </c>
      <c r="B3448" s="1518" t="s">
        <v>32308</v>
      </c>
      <c r="C3448" s="1050">
        <v>0</v>
      </c>
      <c r="D3448" s="1050">
        <v>128700</v>
      </c>
      <c r="E3448" s="2710">
        <v>2707338.16</v>
      </c>
      <c r="F3448" s="1659"/>
      <c r="G3448" s="1544"/>
      <c r="H3448" s="1544"/>
      <c r="I3448" s="1545"/>
      <c r="J3448" s="1545"/>
      <c r="K3448" s="1545"/>
    </row>
    <row r="3449" spans="1:11" s="1689" customFormat="1" ht="27.75" customHeight="1">
      <c r="A3449" s="1051" t="s">
        <v>32306</v>
      </c>
      <c r="B3449" s="1518" t="s">
        <v>32309</v>
      </c>
      <c r="C3449" s="1050">
        <v>0</v>
      </c>
      <c r="D3449" s="1050">
        <v>1700000</v>
      </c>
      <c r="E3449" s="2710">
        <v>1007338.16</v>
      </c>
      <c r="F3449" s="1659"/>
      <c r="G3449" s="1544"/>
      <c r="H3449" s="1544"/>
      <c r="I3449" s="1545"/>
      <c r="J3449" s="1545"/>
      <c r="K3449" s="1545"/>
    </row>
    <row r="3450" spans="1:11" s="1689" customFormat="1" ht="27.75" customHeight="1">
      <c r="A3450" s="1051" t="s">
        <v>32370</v>
      </c>
      <c r="B3450" s="1518" t="s">
        <v>32371</v>
      </c>
      <c r="C3450" s="1050">
        <v>65000</v>
      </c>
      <c r="D3450" s="1050">
        <v>0</v>
      </c>
      <c r="E3450" s="2710">
        <v>1072338.1599999999</v>
      </c>
      <c r="F3450" s="1661"/>
      <c r="G3450" s="1545"/>
      <c r="H3450" s="1545"/>
      <c r="I3450" s="1545"/>
      <c r="J3450" s="1545"/>
      <c r="K3450" s="1545"/>
    </row>
    <row r="3451" spans="1:11" s="1684" customFormat="1" ht="27.75" customHeight="1">
      <c r="A3451" s="1051" t="s">
        <v>32559</v>
      </c>
      <c r="B3451" s="1518" t="s">
        <v>30925</v>
      </c>
      <c r="C3451" s="1050">
        <v>0</v>
      </c>
      <c r="D3451" s="1050">
        <v>50</v>
      </c>
      <c r="E3451" s="2710">
        <v>1072288.1599999999</v>
      </c>
      <c r="F3451" s="1676"/>
      <c r="G3451" s="1676"/>
      <c r="H3451" s="1676"/>
      <c r="I3451" s="1545"/>
      <c r="J3451" s="1545"/>
      <c r="K3451" s="1545"/>
    </row>
    <row r="3452" spans="1:11" s="1684" customFormat="1" ht="27.75" customHeight="1">
      <c r="A3452" s="1051" t="s">
        <v>32560</v>
      </c>
      <c r="B3452" s="1518" t="s">
        <v>32565</v>
      </c>
      <c r="C3452" s="1050">
        <v>65000</v>
      </c>
      <c r="D3452" s="1050">
        <v>0</v>
      </c>
      <c r="E3452" s="2710">
        <v>1137288.1599999999</v>
      </c>
      <c r="F3452" s="1676"/>
      <c r="G3452" s="1676"/>
      <c r="H3452" s="1676"/>
      <c r="I3452" s="1545"/>
      <c r="J3452" s="1545"/>
      <c r="K3452" s="1545"/>
    </row>
    <row r="3453" spans="1:11" s="1684" customFormat="1" ht="27.75" customHeight="1">
      <c r="A3453" s="1051" t="s">
        <v>32561</v>
      </c>
      <c r="B3453" s="1518" t="s">
        <v>32566</v>
      </c>
      <c r="C3453" s="1050">
        <v>143500</v>
      </c>
      <c r="D3453" s="1050">
        <v>0</v>
      </c>
      <c r="E3453" s="2710">
        <v>1280788.1599999999</v>
      </c>
      <c r="F3453" s="1676"/>
      <c r="G3453" s="1676"/>
      <c r="H3453" s="1676"/>
      <c r="I3453" s="1545"/>
      <c r="J3453" s="1545"/>
      <c r="K3453" s="1545"/>
    </row>
    <row r="3454" spans="1:11" s="1684" customFormat="1" ht="27.75" customHeight="1">
      <c r="A3454" s="1051" t="s">
        <v>32562</v>
      </c>
      <c r="B3454" s="1518" t="s">
        <v>32567</v>
      </c>
      <c r="C3454" s="1050">
        <v>0</v>
      </c>
      <c r="D3454" s="1050">
        <v>53.75</v>
      </c>
      <c r="E3454" s="2710">
        <v>1280734.4099999999</v>
      </c>
      <c r="F3454" s="1676"/>
      <c r="G3454" s="1676"/>
      <c r="H3454" s="1676"/>
      <c r="I3454" s="1545"/>
      <c r="J3454" s="1545"/>
      <c r="K3454" s="1545"/>
    </row>
    <row r="3455" spans="1:11" s="1684" customFormat="1" ht="27.75" customHeight="1">
      <c r="A3455" s="1051" t="s">
        <v>32525</v>
      </c>
      <c r="B3455" s="1518" t="s">
        <v>32568</v>
      </c>
      <c r="C3455" s="1050">
        <v>0</v>
      </c>
      <c r="D3455" s="1050">
        <v>33000</v>
      </c>
      <c r="E3455" s="2710">
        <v>1247734.4099999999</v>
      </c>
      <c r="F3455" s="1676"/>
      <c r="G3455" s="1676"/>
      <c r="H3455" s="1676"/>
      <c r="I3455" s="1545"/>
      <c r="J3455" s="1545"/>
      <c r="K3455" s="1545"/>
    </row>
    <row r="3456" spans="1:11" s="1684" customFormat="1" ht="27.75" customHeight="1">
      <c r="A3456" s="1051" t="s">
        <v>32525</v>
      </c>
      <c r="B3456" s="1518" t="s">
        <v>32569</v>
      </c>
      <c r="C3456" s="1050">
        <v>0</v>
      </c>
      <c r="D3456" s="1050">
        <v>33000</v>
      </c>
      <c r="E3456" s="2710">
        <v>1214734.4099999999</v>
      </c>
      <c r="F3456" s="1676"/>
      <c r="G3456" s="1676"/>
      <c r="H3456" s="1676"/>
      <c r="I3456" s="1545"/>
      <c r="J3456" s="1545"/>
      <c r="K3456" s="1545"/>
    </row>
    <row r="3457" spans="1:11" s="1684" customFormat="1" ht="27.75" customHeight="1">
      <c r="A3457" s="1051" t="s">
        <v>32562</v>
      </c>
      <c r="B3457" s="1518" t="s">
        <v>32570</v>
      </c>
      <c r="C3457" s="1050">
        <v>0</v>
      </c>
      <c r="D3457" s="1050">
        <v>150000</v>
      </c>
      <c r="E3457" s="2710">
        <v>1064734.4099999999</v>
      </c>
      <c r="F3457" s="1676"/>
      <c r="G3457" s="1676"/>
      <c r="H3457" s="1676"/>
      <c r="I3457" s="1545"/>
      <c r="J3457" s="1545"/>
      <c r="K3457" s="1545"/>
    </row>
    <row r="3458" spans="1:11" s="1684" customFormat="1" ht="27.75" customHeight="1">
      <c r="A3458" s="1051" t="s">
        <v>32563</v>
      </c>
      <c r="B3458" s="1518" t="s">
        <v>32571</v>
      </c>
      <c r="C3458" s="1050">
        <v>0</v>
      </c>
      <c r="D3458" s="1050">
        <v>48</v>
      </c>
      <c r="E3458" s="2710">
        <v>1064686.4099999999</v>
      </c>
      <c r="F3458" s="1676"/>
      <c r="G3458" s="1676"/>
      <c r="H3458" s="1676"/>
      <c r="I3458" s="1545"/>
      <c r="J3458" s="1545"/>
      <c r="K3458" s="1545"/>
    </row>
    <row r="3459" spans="1:11" s="1684" customFormat="1" ht="27.75" customHeight="1">
      <c r="A3459" s="1051" t="s">
        <v>32564</v>
      </c>
      <c r="B3459" s="1518" t="s">
        <v>30925</v>
      </c>
      <c r="C3459" s="1050">
        <v>0</v>
      </c>
      <c r="D3459" s="1050">
        <v>100</v>
      </c>
      <c r="E3459" s="2710">
        <v>1064586.4099999999</v>
      </c>
      <c r="F3459" s="1676"/>
      <c r="G3459" s="1676"/>
      <c r="H3459" s="1676"/>
      <c r="I3459" s="1545"/>
      <c r="J3459" s="1545"/>
      <c r="K3459" s="1545"/>
    </row>
    <row r="3460" spans="1:11" ht="27.75" customHeight="1">
      <c r="A3460" s="1051" t="s">
        <v>32582</v>
      </c>
      <c r="B3460" s="1518" t="s">
        <v>8478</v>
      </c>
      <c r="C3460" s="1050">
        <v>0</v>
      </c>
      <c r="D3460" s="1050">
        <v>370.55</v>
      </c>
      <c r="E3460" s="2710">
        <v>1064215.8600000001</v>
      </c>
    </row>
    <row r="3461" spans="1:11" ht="27.75" customHeight="1">
      <c r="A3461" s="1051" t="s">
        <v>32583</v>
      </c>
      <c r="B3461" s="1518" t="s">
        <v>32592</v>
      </c>
      <c r="C3461" s="1050">
        <v>143500</v>
      </c>
      <c r="D3461" s="1050">
        <v>0</v>
      </c>
      <c r="E3461" s="2710">
        <v>1207715.8600000001</v>
      </c>
    </row>
    <row r="3462" spans="1:11" ht="27.75" customHeight="1">
      <c r="A3462" s="1051" t="s">
        <v>32584</v>
      </c>
      <c r="B3462" s="1518" t="s">
        <v>32593</v>
      </c>
      <c r="C3462" s="1050">
        <v>0</v>
      </c>
      <c r="D3462" s="1050">
        <v>500000</v>
      </c>
      <c r="E3462" s="2710">
        <v>707715.86</v>
      </c>
    </row>
    <row r="3463" spans="1:11" ht="27.75" customHeight="1">
      <c r="A3463" s="1051" t="s">
        <v>32585</v>
      </c>
      <c r="B3463" s="1518" t="s">
        <v>32594</v>
      </c>
      <c r="C3463" s="1050">
        <v>28500</v>
      </c>
      <c r="D3463" s="1050">
        <v>0</v>
      </c>
      <c r="E3463" s="2710">
        <v>736215.86</v>
      </c>
    </row>
    <row r="3464" spans="1:11" ht="27.75" customHeight="1">
      <c r="A3464" s="1051" t="s">
        <v>32586</v>
      </c>
      <c r="B3464" s="1518" t="s">
        <v>32595</v>
      </c>
      <c r="C3464" s="1050">
        <v>143500</v>
      </c>
      <c r="D3464" s="1050">
        <v>0</v>
      </c>
      <c r="E3464" s="2710">
        <v>879715.86</v>
      </c>
    </row>
    <row r="3465" spans="1:11" ht="27.75" customHeight="1">
      <c r="A3465" s="1051" t="s">
        <v>32587</v>
      </c>
      <c r="B3465" s="1518" t="s">
        <v>32596</v>
      </c>
      <c r="C3465" s="1050">
        <v>143500</v>
      </c>
      <c r="D3465" s="1050">
        <v>0</v>
      </c>
      <c r="E3465" s="2710">
        <v>1023215.86</v>
      </c>
    </row>
    <row r="3466" spans="1:11" ht="27.75" customHeight="1">
      <c r="A3466" s="1051" t="s">
        <v>32588</v>
      </c>
      <c r="B3466" s="1518" t="s">
        <v>32597</v>
      </c>
      <c r="C3466" s="1050">
        <v>143500</v>
      </c>
      <c r="D3466" s="1050">
        <v>0</v>
      </c>
      <c r="E3466" s="2710">
        <v>1166715.8600000001</v>
      </c>
    </row>
    <row r="3467" spans="1:11" ht="27.75" customHeight="1">
      <c r="A3467" s="1051" t="s">
        <v>32589</v>
      </c>
      <c r="B3467" s="1518" t="s">
        <v>30925</v>
      </c>
      <c r="C3467" s="1050">
        <v>0</v>
      </c>
      <c r="D3467" s="1050">
        <v>200</v>
      </c>
      <c r="E3467" s="2710">
        <v>1166515.8600000001</v>
      </c>
    </row>
    <row r="3468" spans="1:11" ht="27.75" customHeight="1">
      <c r="A3468" s="1051" t="s">
        <v>32590</v>
      </c>
      <c r="B3468" s="1518" t="s">
        <v>32598</v>
      </c>
      <c r="C3468" s="1050">
        <v>90000</v>
      </c>
      <c r="D3468" s="1050">
        <v>0</v>
      </c>
      <c r="E3468" s="2710">
        <v>1256515.8600000001</v>
      </c>
    </row>
    <row r="3469" spans="1:11" ht="27.75" customHeight="1">
      <c r="A3469" s="1051" t="s">
        <v>32591</v>
      </c>
      <c r="B3469" s="1757" t="s">
        <v>32599</v>
      </c>
      <c r="C3469" s="1050">
        <v>53500</v>
      </c>
      <c r="D3469" s="1050">
        <v>0</v>
      </c>
      <c r="E3469" s="2710">
        <v>1310015.8600000001</v>
      </c>
      <c r="F3469" s="2361"/>
      <c r="G3469" s="2361"/>
      <c r="H3469" s="2361"/>
    </row>
    <row r="3470" spans="1:11" s="1684" customFormat="1" ht="27.75" customHeight="1">
      <c r="A3470" s="1051" t="s">
        <v>32643</v>
      </c>
      <c r="B3470" s="1518" t="s">
        <v>32660</v>
      </c>
      <c r="C3470" s="1050">
        <v>0</v>
      </c>
      <c r="D3470" s="1050">
        <v>1000000</v>
      </c>
      <c r="E3470" s="2710">
        <v>310015.86</v>
      </c>
      <c r="F3470" s="1720"/>
      <c r="G3470" s="1720"/>
      <c r="H3470" s="1720"/>
      <c r="I3470" s="1545"/>
      <c r="J3470" s="1545"/>
      <c r="K3470" s="1545"/>
    </row>
    <row r="3471" spans="1:11" s="1684" customFormat="1" ht="27.75" customHeight="1">
      <c r="A3471" s="1051" t="s">
        <v>32676</v>
      </c>
      <c r="B3471" s="1518" t="s">
        <v>32684</v>
      </c>
      <c r="C3471" s="1050">
        <v>143500</v>
      </c>
      <c r="D3471" s="1050">
        <v>0</v>
      </c>
      <c r="E3471" s="2710">
        <v>453515.86</v>
      </c>
      <c r="F3471" s="1720"/>
      <c r="G3471" s="1720"/>
      <c r="H3471" s="1720"/>
      <c r="I3471" s="1545"/>
      <c r="J3471" s="1545"/>
      <c r="K3471" s="1545"/>
    </row>
    <row r="3472" spans="1:11" s="1684" customFormat="1" ht="27.75" customHeight="1">
      <c r="A3472" s="1051" t="s">
        <v>32677</v>
      </c>
      <c r="B3472" s="1518" t="s">
        <v>32685</v>
      </c>
      <c r="C3472" s="1050">
        <v>143500</v>
      </c>
      <c r="D3472" s="1050">
        <v>0</v>
      </c>
      <c r="E3472" s="2710">
        <v>597015.86</v>
      </c>
      <c r="F3472" s="1720"/>
      <c r="G3472" s="1720"/>
      <c r="H3472" s="1720"/>
      <c r="I3472" s="1545"/>
      <c r="J3472" s="1545"/>
      <c r="K3472" s="1545"/>
    </row>
    <row r="3473" spans="1:11" s="1684" customFormat="1" ht="27.75" customHeight="1">
      <c r="A3473" s="1051" t="s">
        <v>32678</v>
      </c>
      <c r="B3473" s="1518" t="s">
        <v>32686</v>
      </c>
      <c r="C3473" s="1050">
        <v>287000</v>
      </c>
      <c r="D3473" s="1050">
        <v>0</v>
      </c>
      <c r="E3473" s="2710">
        <v>884015.86</v>
      </c>
      <c r="F3473" s="1720"/>
      <c r="G3473" s="1720"/>
      <c r="H3473" s="1720"/>
      <c r="I3473" s="1545"/>
      <c r="J3473" s="1545"/>
      <c r="K3473" s="1545"/>
    </row>
    <row r="3474" spans="1:11" s="1684" customFormat="1" ht="27.75" customHeight="1">
      <c r="A3474" s="1051" t="s">
        <v>32679</v>
      </c>
      <c r="B3474" s="1518" t="s">
        <v>32687</v>
      </c>
      <c r="C3474" s="1050">
        <v>143500</v>
      </c>
      <c r="D3474" s="1050">
        <v>0</v>
      </c>
      <c r="E3474" s="2710">
        <v>1027515.86</v>
      </c>
      <c r="F3474" s="1720"/>
      <c r="G3474" s="1720"/>
      <c r="H3474" s="1720"/>
      <c r="I3474" s="1545"/>
      <c r="J3474" s="1545"/>
      <c r="K3474" s="1545"/>
    </row>
    <row r="3475" spans="1:11" s="1684" customFormat="1" ht="27.75" customHeight="1">
      <c r="A3475" s="1051" t="s">
        <v>32680</v>
      </c>
      <c r="B3475" s="1518" t="s">
        <v>30925</v>
      </c>
      <c r="C3475" s="1050">
        <v>0</v>
      </c>
      <c r="D3475" s="1050">
        <v>250</v>
      </c>
      <c r="E3475" s="2710">
        <v>1027265.86</v>
      </c>
      <c r="F3475" s="1720"/>
      <c r="G3475" s="1720"/>
      <c r="H3475" s="1720"/>
      <c r="I3475" s="1545"/>
      <c r="J3475" s="1545"/>
      <c r="K3475" s="1545"/>
    </row>
    <row r="3476" spans="1:11" s="1684" customFormat="1" ht="27.75" customHeight="1">
      <c r="A3476" s="1051" t="s">
        <v>32681</v>
      </c>
      <c r="B3476" s="1518" t="s">
        <v>32688</v>
      </c>
      <c r="C3476" s="1050">
        <v>143500</v>
      </c>
      <c r="D3476" s="1050">
        <v>0</v>
      </c>
      <c r="E3476" s="2710">
        <v>1170765.8600000001</v>
      </c>
      <c r="F3476" s="1720"/>
      <c r="G3476" s="1720"/>
      <c r="H3476" s="1720"/>
      <c r="I3476" s="1545"/>
      <c r="J3476" s="1545"/>
      <c r="K3476" s="1545"/>
    </row>
    <row r="3477" spans="1:11" s="1684" customFormat="1" ht="27.75" customHeight="1">
      <c r="A3477" s="1051" t="s">
        <v>32682</v>
      </c>
      <c r="B3477" s="1518" t="s">
        <v>32689</v>
      </c>
      <c r="C3477" s="1050">
        <v>143500</v>
      </c>
      <c r="D3477" s="1050">
        <v>0</v>
      </c>
      <c r="E3477" s="2710">
        <v>1314265.8600000001</v>
      </c>
      <c r="F3477" s="1720"/>
      <c r="G3477" s="1720"/>
      <c r="H3477" s="1720"/>
      <c r="I3477" s="1545"/>
      <c r="J3477" s="1545"/>
      <c r="K3477" s="1545"/>
    </row>
    <row r="3478" spans="1:11" s="1684" customFormat="1" ht="27.75" customHeight="1">
      <c r="A3478" s="1536" t="s">
        <v>32683</v>
      </c>
      <c r="B3478" s="1757" t="s">
        <v>32690</v>
      </c>
      <c r="C3478" s="1050">
        <v>287000</v>
      </c>
      <c r="D3478" s="1050">
        <v>0</v>
      </c>
      <c r="E3478" s="2710">
        <v>1601265.86</v>
      </c>
      <c r="F3478" s="2367"/>
      <c r="G3478" s="2367"/>
      <c r="H3478" s="2367"/>
      <c r="I3478" s="1627"/>
      <c r="J3478" s="1627"/>
      <c r="K3478" s="1627"/>
    </row>
    <row r="3479" spans="1:11" s="1689" customFormat="1" ht="27.75" customHeight="1">
      <c r="A3479" s="1051" t="s">
        <v>32704</v>
      </c>
      <c r="B3479" s="1518" t="s">
        <v>32710</v>
      </c>
      <c r="C3479" s="1050">
        <v>28500</v>
      </c>
      <c r="D3479" s="1050">
        <v>0</v>
      </c>
      <c r="E3479" s="2710">
        <v>1629765.86</v>
      </c>
      <c r="F3479" s="1659"/>
      <c r="G3479" s="1544"/>
      <c r="H3479" s="1544"/>
      <c r="I3479" s="1545"/>
      <c r="J3479" s="1545"/>
      <c r="K3479" s="1545"/>
    </row>
    <row r="3480" spans="1:11" s="1689" customFormat="1" ht="27.75" customHeight="1">
      <c r="A3480" s="1051" t="s">
        <v>32705</v>
      </c>
      <c r="B3480" s="1518" t="s">
        <v>32711</v>
      </c>
      <c r="C3480" s="1050">
        <v>143500</v>
      </c>
      <c r="D3480" s="1050">
        <v>0</v>
      </c>
      <c r="E3480" s="2710">
        <v>1773265.86</v>
      </c>
      <c r="F3480" s="1659"/>
      <c r="G3480" s="1544"/>
      <c r="H3480" s="1544"/>
      <c r="I3480" s="1545"/>
      <c r="J3480" s="1545"/>
      <c r="K3480" s="1545"/>
    </row>
    <row r="3481" spans="1:11" s="1689" customFormat="1" ht="27.75" customHeight="1">
      <c r="A3481" s="1051" t="s">
        <v>32706</v>
      </c>
      <c r="B3481" s="1518" t="s">
        <v>32712</v>
      </c>
      <c r="C3481" s="1050">
        <v>143500</v>
      </c>
      <c r="D3481" s="1050">
        <v>0</v>
      </c>
      <c r="E3481" s="2710">
        <v>1916765.86</v>
      </c>
      <c r="F3481" s="1659"/>
      <c r="G3481" s="1544"/>
      <c r="H3481" s="1544"/>
      <c r="I3481" s="1545"/>
      <c r="J3481" s="1545"/>
      <c r="K3481" s="1545"/>
    </row>
    <row r="3482" spans="1:11" s="1689" customFormat="1" ht="27.75" customHeight="1">
      <c r="A3482" s="1051" t="s">
        <v>32707</v>
      </c>
      <c r="B3482" s="1518" t="s">
        <v>32713</v>
      </c>
      <c r="C3482" s="1050">
        <v>325500</v>
      </c>
      <c r="D3482" s="1050">
        <v>0</v>
      </c>
      <c r="E3482" s="2710">
        <v>2242265.86</v>
      </c>
      <c r="F3482" s="1659"/>
      <c r="G3482" s="1544"/>
      <c r="H3482" s="1544"/>
      <c r="I3482" s="1545"/>
      <c r="J3482" s="1545"/>
      <c r="K3482" s="1545"/>
    </row>
    <row r="3483" spans="1:11" s="1689" customFormat="1" ht="27.75" customHeight="1">
      <c r="A3483" s="1051" t="s">
        <v>32708</v>
      </c>
      <c r="B3483" s="1518" t="s">
        <v>32714</v>
      </c>
      <c r="C3483" s="1050">
        <v>0</v>
      </c>
      <c r="D3483" s="1050">
        <v>551100</v>
      </c>
      <c r="E3483" s="2710">
        <v>1691165.86</v>
      </c>
      <c r="F3483" s="1659"/>
      <c r="G3483" s="1544"/>
      <c r="H3483" s="1544"/>
      <c r="I3483" s="1545"/>
      <c r="J3483" s="1545"/>
      <c r="K3483" s="1545"/>
    </row>
    <row r="3484" spans="1:11" s="1689" customFormat="1" ht="27.75" customHeight="1">
      <c r="A3484" s="1051" t="s">
        <v>32709</v>
      </c>
      <c r="B3484" s="1518" t="s">
        <v>30925</v>
      </c>
      <c r="C3484" s="1050">
        <v>0</v>
      </c>
      <c r="D3484" s="1050">
        <v>350</v>
      </c>
      <c r="E3484" s="2710">
        <v>1690815.86</v>
      </c>
      <c r="F3484" s="1659"/>
      <c r="G3484" s="1544"/>
      <c r="H3484" s="1544"/>
      <c r="I3484" s="1545"/>
      <c r="J3484" s="1545"/>
      <c r="K3484" s="1545"/>
    </row>
    <row r="3485" spans="1:11" s="1684" customFormat="1" ht="27.75" customHeight="1">
      <c r="A3485" s="1051" t="s">
        <v>32743</v>
      </c>
      <c r="B3485" s="1518" t="s">
        <v>32750</v>
      </c>
      <c r="C3485" s="1050">
        <v>143500</v>
      </c>
      <c r="D3485" s="1050">
        <v>0</v>
      </c>
      <c r="E3485" s="2710">
        <v>1834315.86</v>
      </c>
      <c r="F3485" s="1720"/>
      <c r="G3485" s="1720"/>
      <c r="H3485" s="1720"/>
      <c r="I3485" s="1545"/>
      <c r="J3485" s="1545"/>
      <c r="K3485" s="1545"/>
    </row>
    <row r="3486" spans="1:11" s="1684" customFormat="1" ht="27.75" customHeight="1">
      <c r="A3486" s="1051" t="s">
        <v>32744</v>
      </c>
      <c r="B3486" s="1518" t="s">
        <v>32751</v>
      </c>
      <c r="C3486" s="1050">
        <v>143500</v>
      </c>
      <c r="D3486" s="1050">
        <v>0</v>
      </c>
      <c r="E3486" s="2710">
        <v>1977815.86</v>
      </c>
      <c r="F3486" s="1720"/>
      <c r="G3486" s="1720"/>
      <c r="H3486" s="1720"/>
      <c r="I3486" s="1545"/>
      <c r="J3486" s="1545"/>
      <c r="K3486" s="1545"/>
    </row>
    <row r="3487" spans="1:11" s="1684" customFormat="1" ht="27.75" customHeight="1">
      <c r="A3487" s="1051" t="s">
        <v>32745</v>
      </c>
      <c r="B3487" s="1518" t="s">
        <v>32752</v>
      </c>
      <c r="C3487" s="1050">
        <v>182000</v>
      </c>
      <c r="D3487" s="1050">
        <v>0</v>
      </c>
      <c r="E3487" s="2710">
        <v>2159815.86</v>
      </c>
      <c r="F3487" s="1720"/>
      <c r="G3487" s="1720"/>
      <c r="H3487" s="1720"/>
      <c r="I3487" s="1545"/>
      <c r="J3487" s="1545"/>
      <c r="K3487" s="1545"/>
    </row>
    <row r="3488" spans="1:11" s="1684" customFormat="1" ht="27.75" customHeight="1">
      <c r="A3488" s="1051" t="s">
        <v>32746</v>
      </c>
      <c r="B3488" s="1518" t="s">
        <v>32753</v>
      </c>
      <c r="C3488" s="1050">
        <v>143500</v>
      </c>
      <c r="D3488" s="1050">
        <v>0</v>
      </c>
      <c r="E3488" s="2710">
        <v>2303315.86</v>
      </c>
      <c r="F3488" s="1720"/>
      <c r="G3488" s="1720"/>
      <c r="H3488" s="1720"/>
      <c r="I3488" s="1545"/>
      <c r="J3488" s="1545"/>
      <c r="K3488" s="1545"/>
    </row>
    <row r="3489" spans="1:11" s="1684" customFormat="1" ht="27.75" customHeight="1">
      <c r="A3489" s="1051" t="s">
        <v>32747</v>
      </c>
      <c r="B3489" s="1518" t="s">
        <v>32754</v>
      </c>
      <c r="C3489" s="1050">
        <v>0</v>
      </c>
      <c r="D3489" s="1050">
        <v>108</v>
      </c>
      <c r="E3489" s="2710">
        <v>2303207.86</v>
      </c>
      <c r="F3489" s="1720"/>
      <c r="G3489" s="1720"/>
      <c r="H3489" s="1720"/>
      <c r="I3489" s="1545"/>
      <c r="J3489" s="1545"/>
      <c r="K3489" s="1545"/>
    </row>
    <row r="3490" spans="1:11" s="1684" customFormat="1" ht="27.75" customHeight="1">
      <c r="A3490" s="1051" t="s">
        <v>32748</v>
      </c>
      <c r="B3490" s="1518" t="s">
        <v>30925</v>
      </c>
      <c r="C3490" s="1050">
        <v>0</v>
      </c>
      <c r="D3490" s="1050">
        <v>200</v>
      </c>
      <c r="E3490" s="2710">
        <v>2303007.86</v>
      </c>
      <c r="F3490" s="1720"/>
      <c r="G3490" s="1720"/>
      <c r="H3490" s="1720"/>
      <c r="I3490" s="1545"/>
      <c r="J3490" s="1545"/>
      <c r="K3490" s="1545"/>
    </row>
    <row r="3491" spans="1:11" s="1684" customFormat="1" ht="27.75" customHeight="1">
      <c r="A3491" s="1536" t="s">
        <v>32749</v>
      </c>
      <c r="B3491" s="1757" t="s">
        <v>32755</v>
      </c>
      <c r="C3491" s="1050">
        <v>143500</v>
      </c>
      <c r="D3491" s="1050">
        <v>0</v>
      </c>
      <c r="E3491" s="2710">
        <v>2446507.86</v>
      </c>
      <c r="F3491" s="2367"/>
      <c r="G3491" s="2367"/>
      <c r="H3491" s="2367"/>
      <c r="I3491" s="1627"/>
      <c r="J3491" s="1627"/>
      <c r="K3491" s="1627"/>
    </row>
    <row r="3492" spans="1:11" s="1684" customFormat="1" ht="27.75" customHeight="1">
      <c r="A3492" s="1407" t="s">
        <v>32829</v>
      </c>
      <c r="B3492" s="1518" t="s">
        <v>30223</v>
      </c>
      <c r="C3492" s="1050">
        <v>182000</v>
      </c>
      <c r="D3492" s="1050">
        <v>0</v>
      </c>
      <c r="E3492" s="2710">
        <v>2628507.86</v>
      </c>
      <c r="F3492" s="2361"/>
      <c r="G3492" s="2361"/>
      <c r="H3492" s="2361"/>
      <c r="I3492" s="1359"/>
      <c r="J3492" s="1359"/>
      <c r="K3492" s="1359"/>
    </row>
    <row r="3493" spans="1:11" s="1684" customFormat="1" ht="27.75" customHeight="1">
      <c r="A3493" s="1051" t="s">
        <v>32830</v>
      </c>
      <c r="B3493" s="1518" t="s">
        <v>32760</v>
      </c>
      <c r="C3493" s="1050">
        <v>182000</v>
      </c>
      <c r="D3493" s="1050">
        <v>0</v>
      </c>
      <c r="E3493" s="2710">
        <v>2810507.86</v>
      </c>
      <c r="F3493" s="2361"/>
      <c r="G3493" s="2361"/>
      <c r="H3493" s="2361"/>
      <c r="I3493" s="1359"/>
      <c r="J3493" s="1359"/>
      <c r="K3493" s="1359"/>
    </row>
    <row r="3494" spans="1:11" s="1684" customFormat="1" ht="27.75" customHeight="1">
      <c r="A3494" s="1051" t="s">
        <v>32797</v>
      </c>
      <c r="B3494" s="1518" t="s">
        <v>32759</v>
      </c>
      <c r="C3494" s="1050">
        <v>0</v>
      </c>
      <c r="D3494" s="1050">
        <v>26.88</v>
      </c>
      <c r="E3494" s="2710">
        <v>2810480.98</v>
      </c>
      <c r="F3494" s="2361"/>
      <c r="G3494" s="2361"/>
      <c r="H3494" s="2361"/>
      <c r="I3494" s="1359"/>
      <c r="J3494" s="1359"/>
      <c r="K3494" s="1359"/>
    </row>
    <row r="3495" spans="1:11" s="1684" customFormat="1" ht="27.75" customHeight="1">
      <c r="A3495" s="1051" t="s">
        <v>32723</v>
      </c>
      <c r="B3495" s="1518" t="s">
        <v>32757</v>
      </c>
      <c r="C3495" s="1050">
        <v>0</v>
      </c>
      <c r="D3495" s="1050">
        <v>53.75</v>
      </c>
      <c r="E3495" s="2710">
        <v>2810427.23</v>
      </c>
      <c r="F3495" s="2361"/>
      <c r="G3495" s="2361"/>
      <c r="H3495" s="2361"/>
      <c r="I3495" s="1359"/>
      <c r="J3495" s="1359"/>
      <c r="K3495" s="1359"/>
    </row>
    <row r="3496" spans="1:11" s="1684" customFormat="1" ht="27.75" customHeight="1">
      <c r="A3496" s="1051" t="s">
        <v>32797</v>
      </c>
      <c r="B3496" s="1518" t="s">
        <v>32758</v>
      </c>
      <c r="C3496" s="1050">
        <v>0</v>
      </c>
      <c r="D3496" s="1050">
        <v>8000</v>
      </c>
      <c r="E3496" s="2710">
        <v>2802427.23</v>
      </c>
      <c r="F3496" s="2361"/>
      <c r="G3496" s="2361"/>
      <c r="H3496" s="2361"/>
      <c r="I3496" s="1359"/>
      <c r="J3496" s="1359"/>
      <c r="K3496" s="1359"/>
    </row>
    <row r="3497" spans="1:11" s="1684" customFormat="1" ht="27.75" customHeight="1">
      <c r="A3497" s="1051" t="s">
        <v>32723</v>
      </c>
      <c r="B3497" s="1518" t="s">
        <v>32756</v>
      </c>
      <c r="C3497" s="1050">
        <v>0</v>
      </c>
      <c r="D3497" s="1050">
        <v>110000</v>
      </c>
      <c r="E3497" s="2710">
        <v>2692427.23</v>
      </c>
      <c r="F3497" s="2361"/>
      <c r="G3497" s="2361"/>
      <c r="H3497" s="2361"/>
      <c r="I3497" s="1359"/>
      <c r="J3497" s="1359"/>
      <c r="K3497" s="1359"/>
    </row>
    <row r="3498" spans="1:11" s="1684" customFormat="1" ht="27.75" customHeight="1">
      <c r="A3498" s="1051" t="s">
        <v>32763</v>
      </c>
      <c r="B3498" s="1518" t="s">
        <v>32739</v>
      </c>
      <c r="C3498" s="1050">
        <v>0</v>
      </c>
      <c r="D3498" s="1050">
        <v>500000</v>
      </c>
      <c r="E3498" s="2710">
        <v>2192427.23</v>
      </c>
      <c r="F3498" s="2361"/>
      <c r="G3498" s="2361"/>
      <c r="H3498" s="2361"/>
      <c r="I3498" s="1359"/>
      <c r="J3498" s="1359"/>
      <c r="K3498" s="1359"/>
    </row>
    <row r="3499" spans="1:11" ht="27.75" customHeight="1">
      <c r="A3499" s="1051" t="s">
        <v>32775</v>
      </c>
      <c r="B3499" s="1518" t="s">
        <v>32792</v>
      </c>
      <c r="C3499" s="1050">
        <v>500000</v>
      </c>
      <c r="D3499" s="1050">
        <v>0</v>
      </c>
      <c r="E3499" s="2710">
        <v>2692427.23</v>
      </c>
      <c r="F3499" s="2361"/>
      <c r="G3499" s="2361"/>
      <c r="H3499" s="2361"/>
      <c r="I3499" s="1359"/>
      <c r="J3499" s="1359"/>
      <c r="K3499" s="1359"/>
    </row>
    <row r="3500" spans="1:11" ht="27.75" customHeight="1">
      <c r="A3500" s="1051" t="s">
        <v>32798</v>
      </c>
      <c r="B3500" s="1518" t="s">
        <v>32816</v>
      </c>
      <c r="C3500" s="1050">
        <v>0</v>
      </c>
      <c r="D3500" s="1050">
        <v>2610300</v>
      </c>
      <c r="E3500" s="2710">
        <v>82127.23</v>
      </c>
      <c r="F3500" s="2361"/>
      <c r="G3500" s="2361"/>
      <c r="H3500" s="2361"/>
      <c r="I3500" s="1359"/>
      <c r="J3500" s="1359"/>
      <c r="K3500" s="1359"/>
    </row>
    <row r="3501" spans="1:11" ht="27.75" customHeight="1">
      <c r="A3501" s="1051" t="s">
        <v>32799</v>
      </c>
      <c r="B3501" s="1518" t="s">
        <v>32817</v>
      </c>
      <c r="C3501" s="1050">
        <v>143500</v>
      </c>
      <c r="D3501" s="1050">
        <v>0</v>
      </c>
      <c r="E3501" s="2710">
        <v>225627.23</v>
      </c>
      <c r="F3501" s="2361"/>
      <c r="G3501" s="2361"/>
      <c r="H3501" s="2361"/>
      <c r="I3501" s="1359"/>
      <c r="J3501" s="1359"/>
      <c r="K3501" s="1359"/>
    </row>
    <row r="3502" spans="1:11" ht="27.75" customHeight="1">
      <c r="A3502" s="1051" t="s">
        <v>32800</v>
      </c>
      <c r="B3502" s="1518" t="s">
        <v>8478</v>
      </c>
      <c r="C3502" s="1050">
        <v>0</v>
      </c>
      <c r="D3502" s="1050">
        <v>3525.36</v>
      </c>
      <c r="E3502" s="2710">
        <v>222101.87</v>
      </c>
      <c r="F3502" s="2361"/>
      <c r="G3502" s="2361"/>
      <c r="H3502" s="2361"/>
      <c r="I3502" s="1359"/>
      <c r="J3502" s="1359"/>
      <c r="K3502" s="1359"/>
    </row>
    <row r="3503" spans="1:11" ht="27.75" customHeight="1">
      <c r="A3503" s="1051" t="s">
        <v>32801</v>
      </c>
      <c r="B3503" s="1518" t="s">
        <v>30925</v>
      </c>
      <c r="C3503" s="1050">
        <v>0</v>
      </c>
      <c r="D3503" s="1050">
        <v>200</v>
      </c>
      <c r="E3503" s="2710">
        <v>221901.87</v>
      </c>
      <c r="F3503" s="2361"/>
      <c r="G3503" s="2361"/>
      <c r="H3503" s="2361"/>
      <c r="I3503" s="1359"/>
      <c r="J3503" s="1359"/>
      <c r="K3503" s="1359"/>
    </row>
    <row r="3504" spans="1:11" ht="27.75" customHeight="1">
      <c r="A3504" s="1051" t="s">
        <v>32802</v>
      </c>
      <c r="B3504" s="1518" t="s">
        <v>29997</v>
      </c>
      <c r="C3504" s="1050">
        <v>5000</v>
      </c>
      <c r="D3504" s="1050">
        <v>0</v>
      </c>
      <c r="E3504" s="2710">
        <v>226901.87</v>
      </c>
      <c r="F3504" s="2361"/>
      <c r="G3504" s="2361"/>
      <c r="H3504" s="2361"/>
      <c r="I3504" s="1359"/>
      <c r="J3504" s="1359"/>
      <c r="K3504" s="1359"/>
    </row>
    <row r="3505" spans="1:11" ht="27.75" customHeight="1">
      <c r="A3505" s="1051" t="s">
        <v>32803</v>
      </c>
      <c r="B3505" s="1518" t="s">
        <v>30223</v>
      </c>
      <c r="C3505" s="1050">
        <v>8000</v>
      </c>
      <c r="D3505" s="1050">
        <v>0</v>
      </c>
      <c r="E3505" s="2710">
        <v>234901.87</v>
      </c>
      <c r="F3505" s="2361"/>
      <c r="G3505" s="2361"/>
      <c r="H3505" s="2361"/>
      <c r="I3505" s="1359"/>
      <c r="J3505" s="1359"/>
      <c r="K3505" s="1359"/>
    </row>
    <row r="3506" spans="1:11" ht="27.75" customHeight="1">
      <c r="A3506" s="1051" t="s">
        <v>32804</v>
      </c>
      <c r="B3506" s="1518" t="s">
        <v>32818</v>
      </c>
      <c r="C3506" s="1050">
        <v>8000</v>
      </c>
      <c r="D3506" s="1050">
        <v>0</v>
      </c>
      <c r="E3506" s="2710">
        <v>242901.87</v>
      </c>
      <c r="F3506" s="2361"/>
      <c r="G3506" s="2361"/>
      <c r="H3506" s="2361"/>
      <c r="I3506" s="1359"/>
      <c r="J3506" s="1359"/>
      <c r="K3506" s="1359"/>
    </row>
    <row r="3507" spans="1:11" ht="27.75" customHeight="1">
      <c r="A3507" s="1051" t="s">
        <v>32805</v>
      </c>
      <c r="B3507" s="1518" t="s">
        <v>32819</v>
      </c>
      <c r="C3507" s="1050">
        <v>301000</v>
      </c>
      <c r="D3507" s="1050">
        <v>0</v>
      </c>
      <c r="E3507" s="2710">
        <v>543901.87</v>
      </c>
      <c r="F3507" s="2361"/>
      <c r="G3507" s="2361"/>
      <c r="H3507" s="2361"/>
      <c r="I3507" s="1359"/>
      <c r="J3507" s="1359"/>
      <c r="K3507" s="1359"/>
    </row>
    <row r="3508" spans="1:11" ht="27.75" customHeight="1">
      <c r="A3508" s="1051" t="s">
        <v>32806</v>
      </c>
      <c r="B3508" s="1518" t="s">
        <v>32820</v>
      </c>
      <c r="C3508" s="1050">
        <v>8000</v>
      </c>
      <c r="D3508" s="1050">
        <v>0</v>
      </c>
      <c r="E3508" s="2710">
        <v>551901.87</v>
      </c>
      <c r="F3508" s="2361"/>
      <c r="G3508" s="2361"/>
      <c r="H3508" s="2361"/>
      <c r="I3508" s="1359"/>
      <c r="J3508" s="1359"/>
      <c r="K3508" s="1359"/>
    </row>
    <row r="3509" spans="1:11" ht="27.75" customHeight="1">
      <c r="A3509" s="1051" t="s">
        <v>32807</v>
      </c>
      <c r="B3509" s="1518" t="s">
        <v>32821</v>
      </c>
      <c r="C3509" s="1050">
        <v>190000</v>
      </c>
      <c r="D3509" s="1050">
        <v>0</v>
      </c>
      <c r="E3509" s="2710">
        <v>741901.87</v>
      </c>
      <c r="F3509" s="2361"/>
      <c r="G3509" s="2361"/>
      <c r="H3509" s="2361"/>
      <c r="I3509" s="1359"/>
      <c r="J3509" s="1359"/>
      <c r="K3509" s="1359"/>
    </row>
    <row r="3510" spans="1:11" ht="27.75" customHeight="1">
      <c r="A3510" s="1051" t="s">
        <v>32808</v>
      </c>
      <c r="B3510" s="1518" t="s">
        <v>32822</v>
      </c>
      <c r="C3510" s="1050">
        <v>150500</v>
      </c>
      <c r="D3510" s="1050">
        <v>0</v>
      </c>
      <c r="E3510" s="2710">
        <v>892401.87</v>
      </c>
      <c r="F3510" s="2361"/>
      <c r="G3510" s="2361"/>
      <c r="H3510" s="2361"/>
      <c r="I3510" s="1359"/>
      <c r="J3510" s="1359"/>
      <c r="K3510" s="1359"/>
    </row>
    <row r="3511" spans="1:11" ht="27.75" customHeight="1">
      <c r="A3511" s="1051" t="s">
        <v>32809</v>
      </c>
      <c r="B3511" s="1518" t="s">
        <v>32823</v>
      </c>
      <c r="C3511" s="1050">
        <v>301000</v>
      </c>
      <c r="D3511" s="1050">
        <v>0</v>
      </c>
      <c r="E3511" s="2710">
        <v>1193401.8700000001</v>
      </c>
      <c r="F3511" s="2361"/>
      <c r="G3511" s="2361"/>
      <c r="H3511" s="2361"/>
      <c r="I3511" s="1359"/>
      <c r="J3511" s="1359"/>
      <c r="K3511" s="1359"/>
    </row>
    <row r="3512" spans="1:11" ht="27.75" customHeight="1">
      <c r="A3512" s="1051" t="s">
        <v>32810</v>
      </c>
      <c r="B3512" s="1518" t="s">
        <v>32824</v>
      </c>
      <c r="C3512" s="1050">
        <v>20000</v>
      </c>
      <c r="D3512" s="1050">
        <v>0</v>
      </c>
      <c r="E3512" s="2710">
        <v>1213401.8700000001</v>
      </c>
      <c r="F3512" s="2361"/>
      <c r="G3512" s="2361"/>
      <c r="H3512" s="2361"/>
      <c r="I3512" s="1359"/>
      <c r="J3512" s="1359"/>
      <c r="K3512" s="1359"/>
    </row>
    <row r="3513" spans="1:11" ht="27.75" customHeight="1">
      <c r="A3513" s="1051" t="s">
        <v>32811</v>
      </c>
      <c r="B3513" s="1518" t="s">
        <v>32825</v>
      </c>
      <c r="C3513" s="1050">
        <v>150500</v>
      </c>
      <c r="D3513" s="1050">
        <v>0</v>
      </c>
      <c r="E3513" s="2710">
        <v>1363901.87</v>
      </c>
      <c r="F3513" s="2361"/>
      <c r="G3513" s="2361"/>
      <c r="H3513" s="2361"/>
      <c r="I3513" s="1359"/>
      <c r="J3513" s="1359"/>
      <c r="K3513" s="1359"/>
    </row>
    <row r="3514" spans="1:11" ht="27.75" customHeight="1">
      <c r="A3514" s="1051" t="s">
        <v>32812</v>
      </c>
      <c r="B3514" s="1518" t="s">
        <v>32826</v>
      </c>
      <c r="C3514" s="1050">
        <v>190000</v>
      </c>
      <c r="D3514" s="1050">
        <v>0</v>
      </c>
      <c r="E3514" s="2710">
        <v>1553901.87</v>
      </c>
      <c r="F3514" s="2361"/>
      <c r="G3514" s="2361"/>
      <c r="H3514" s="2361"/>
      <c r="I3514" s="1359"/>
      <c r="J3514" s="1359"/>
      <c r="K3514" s="1359"/>
    </row>
    <row r="3515" spans="1:11" ht="27.75" customHeight="1">
      <c r="A3515" s="1051" t="s">
        <v>32813</v>
      </c>
      <c r="B3515" s="1518" t="s">
        <v>32594</v>
      </c>
      <c r="C3515" s="1050">
        <v>7500</v>
      </c>
      <c r="D3515" s="1050">
        <v>0</v>
      </c>
      <c r="E3515" s="2710">
        <v>1561401.87</v>
      </c>
      <c r="F3515" s="2361"/>
      <c r="G3515" s="2361"/>
      <c r="H3515" s="2361"/>
      <c r="I3515" s="1359"/>
      <c r="J3515" s="1359"/>
      <c r="K3515" s="1359"/>
    </row>
    <row r="3516" spans="1:11" ht="27.75" customHeight="1">
      <c r="A3516" s="1051" t="s">
        <v>32814</v>
      </c>
      <c r="B3516" s="1518" t="s">
        <v>32827</v>
      </c>
      <c r="C3516" s="1050">
        <v>150500</v>
      </c>
      <c r="D3516" s="1050">
        <v>0</v>
      </c>
      <c r="E3516" s="2710">
        <v>1711901.87</v>
      </c>
      <c r="F3516" s="2361"/>
      <c r="G3516" s="2361"/>
      <c r="H3516" s="2361"/>
      <c r="I3516" s="1359"/>
      <c r="J3516" s="1359"/>
      <c r="K3516" s="1359"/>
    </row>
    <row r="3517" spans="1:11" ht="27.75" customHeight="1">
      <c r="A3517" s="1051" t="s">
        <v>32815</v>
      </c>
      <c r="B3517" s="1757" t="s">
        <v>32828</v>
      </c>
      <c r="C3517" s="1050">
        <v>150500</v>
      </c>
      <c r="D3517" s="1050">
        <v>0</v>
      </c>
      <c r="E3517" s="2710">
        <v>1862401.87</v>
      </c>
      <c r="F3517" s="2383"/>
      <c r="G3517" s="2383"/>
      <c r="H3517" s="2383"/>
      <c r="I3517" s="1538"/>
      <c r="J3517" s="1538"/>
      <c r="K3517" s="1538"/>
    </row>
    <row r="3518" spans="1:11" s="1684" customFormat="1" ht="27.75" customHeight="1">
      <c r="A3518" s="1051" t="s">
        <v>32923</v>
      </c>
      <c r="B3518" s="1518" t="s">
        <v>30925</v>
      </c>
      <c r="C3518" s="1050">
        <v>0</v>
      </c>
      <c r="D3518" s="1050">
        <v>450</v>
      </c>
      <c r="E3518" s="2710">
        <v>1861951.87</v>
      </c>
      <c r="F3518" s="1720"/>
      <c r="G3518" s="1720"/>
      <c r="H3518" s="1720"/>
      <c r="I3518" s="1545"/>
      <c r="J3518" s="1545"/>
      <c r="K3518" s="1545"/>
    </row>
    <row r="3519" spans="1:11" s="1684" customFormat="1" ht="27.75" customHeight="1">
      <c r="A3519" s="1051" t="s">
        <v>32924</v>
      </c>
      <c r="B3519" s="1518" t="s">
        <v>32929</v>
      </c>
      <c r="C3519" s="1050">
        <v>150500</v>
      </c>
      <c r="D3519" s="1050">
        <v>0</v>
      </c>
      <c r="E3519" s="2710">
        <v>2012451.87</v>
      </c>
      <c r="F3519" s="1720"/>
      <c r="G3519" s="1720"/>
      <c r="H3519" s="1720"/>
      <c r="I3519" s="1545"/>
      <c r="J3519" s="1545"/>
      <c r="K3519" s="1545"/>
    </row>
    <row r="3520" spans="1:11" s="1684" customFormat="1" ht="27.75" customHeight="1">
      <c r="A3520" s="1051" t="s">
        <v>32925</v>
      </c>
      <c r="B3520" s="1518" t="s">
        <v>32930</v>
      </c>
      <c r="C3520" s="1050">
        <v>190000</v>
      </c>
      <c r="D3520" s="1050">
        <v>0</v>
      </c>
      <c r="E3520" s="2710">
        <v>2202451.87</v>
      </c>
      <c r="F3520" s="1720"/>
      <c r="G3520" s="1720"/>
      <c r="H3520" s="1720"/>
      <c r="I3520" s="1545"/>
      <c r="J3520" s="1545"/>
      <c r="K3520" s="1545"/>
    </row>
    <row r="3521" spans="1:11" s="1684" customFormat="1" ht="27.75" customHeight="1">
      <c r="A3521" s="1051" t="s">
        <v>32926</v>
      </c>
      <c r="B3521" s="1518" t="s">
        <v>32931</v>
      </c>
      <c r="C3521" s="1050">
        <v>150500</v>
      </c>
      <c r="D3521" s="1050">
        <v>0</v>
      </c>
      <c r="E3521" s="2710">
        <v>2352951.87</v>
      </c>
      <c r="F3521" s="1720"/>
      <c r="G3521" s="1720"/>
      <c r="H3521" s="1720"/>
      <c r="I3521" s="1545"/>
      <c r="J3521" s="1545"/>
      <c r="K3521" s="1545"/>
    </row>
    <row r="3522" spans="1:11" s="1684" customFormat="1" ht="27.75" customHeight="1">
      <c r="A3522" s="1051" t="s">
        <v>32927</v>
      </c>
      <c r="B3522" s="1518" t="s">
        <v>32932</v>
      </c>
      <c r="C3522" s="1050">
        <v>150500</v>
      </c>
      <c r="D3522" s="1050">
        <v>0</v>
      </c>
      <c r="E3522" s="2710">
        <v>2503451.87</v>
      </c>
      <c r="F3522" s="1720"/>
      <c r="G3522" s="1720"/>
      <c r="H3522" s="1720"/>
      <c r="I3522" s="1545"/>
      <c r="J3522" s="1545"/>
      <c r="K3522" s="1545"/>
    </row>
    <row r="3523" spans="1:11" s="1684" customFormat="1" ht="27.75" customHeight="1">
      <c r="A3523" s="1051" t="s">
        <v>32928</v>
      </c>
      <c r="B3523" s="1757" t="s">
        <v>32933</v>
      </c>
      <c r="C3523" s="1050">
        <v>70000</v>
      </c>
      <c r="D3523" s="1050">
        <v>0</v>
      </c>
      <c r="E3523" s="2710">
        <v>2573451.87</v>
      </c>
      <c r="F3523" s="2367"/>
      <c r="G3523" s="2367"/>
      <c r="H3523" s="2367"/>
      <c r="I3523" s="1627"/>
      <c r="J3523" s="1627"/>
      <c r="K3523" s="1627"/>
    </row>
    <row r="3524" spans="1:11" s="1684" customFormat="1" ht="27.75" customHeight="1">
      <c r="A3524" s="1051" t="s">
        <v>32936</v>
      </c>
      <c r="B3524" s="1518" t="s">
        <v>32940</v>
      </c>
      <c r="C3524" s="1050">
        <v>7000</v>
      </c>
      <c r="D3524" s="1050">
        <v>0</v>
      </c>
      <c r="E3524" s="2710">
        <v>2580451.87</v>
      </c>
      <c r="F3524" s="1720"/>
      <c r="G3524" s="1720"/>
      <c r="H3524" s="1720"/>
      <c r="I3524" s="1545"/>
      <c r="J3524" s="1545"/>
      <c r="K3524" s="1545"/>
    </row>
    <row r="3525" spans="1:11" s="1684" customFormat="1" ht="27.75" customHeight="1">
      <c r="A3525" s="1051" t="s">
        <v>32937</v>
      </c>
      <c r="B3525" s="1518" t="s">
        <v>32941</v>
      </c>
      <c r="C3525" s="1050">
        <v>200000</v>
      </c>
      <c r="D3525" s="1050">
        <v>0</v>
      </c>
      <c r="E3525" s="2710">
        <v>2780451.87</v>
      </c>
      <c r="F3525" s="1720"/>
      <c r="G3525" s="1720"/>
      <c r="H3525" s="1720"/>
      <c r="I3525" s="1545"/>
      <c r="J3525" s="1545"/>
      <c r="K3525" s="1545"/>
    </row>
    <row r="3526" spans="1:11" s="1684" customFormat="1" ht="27.75" customHeight="1">
      <c r="A3526" s="1051" t="s">
        <v>32938</v>
      </c>
      <c r="B3526" s="1518" t="s">
        <v>32941</v>
      </c>
      <c r="C3526" s="1050">
        <v>101000</v>
      </c>
      <c r="D3526" s="1050">
        <v>0</v>
      </c>
      <c r="E3526" s="2710">
        <v>2881451.87</v>
      </c>
      <c r="F3526" s="1720"/>
      <c r="G3526" s="1720"/>
      <c r="H3526" s="1720"/>
      <c r="I3526" s="1545"/>
      <c r="J3526" s="1545"/>
      <c r="K3526" s="1545"/>
    </row>
    <row r="3527" spans="1:11" s="1684" customFormat="1" ht="27.75" customHeight="1">
      <c r="A3527" s="1051" t="s">
        <v>32939</v>
      </c>
      <c r="B3527" s="1757" t="s">
        <v>30925</v>
      </c>
      <c r="C3527" s="1050">
        <v>0</v>
      </c>
      <c r="D3527" s="1050">
        <v>350</v>
      </c>
      <c r="E3527" s="2710">
        <v>2881101.87</v>
      </c>
      <c r="F3527" s="2367"/>
      <c r="G3527" s="2367"/>
      <c r="H3527" s="2367"/>
      <c r="I3527" s="1627"/>
      <c r="J3527" s="1627"/>
      <c r="K3527" s="1627"/>
    </row>
    <row r="3528" spans="1:11" s="1684" customFormat="1" ht="27.75" customHeight="1">
      <c r="A3528" s="1044" t="s">
        <v>32959</v>
      </c>
      <c r="B3528" s="1518" t="s">
        <v>32961</v>
      </c>
      <c r="C3528" s="1050">
        <v>7000</v>
      </c>
      <c r="D3528" s="1050">
        <v>0</v>
      </c>
      <c r="E3528" s="2710">
        <v>2888101.87</v>
      </c>
      <c r="F3528" s="1659"/>
      <c r="G3528" s="1544"/>
      <c r="H3528" s="1544"/>
      <c r="I3528" s="1545"/>
      <c r="J3528" s="1545"/>
      <c r="K3528" s="1545"/>
    </row>
    <row r="3529" spans="1:11" s="1684" customFormat="1" ht="27.75" customHeight="1">
      <c r="A3529" s="1303" t="s">
        <v>32960</v>
      </c>
      <c r="B3529" s="1757" t="s">
        <v>32962</v>
      </c>
      <c r="C3529" s="1050">
        <v>301000</v>
      </c>
      <c r="D3529" s="1050">
        <v>0</v>
      </c>
      <c r="E3529" s="2710">
        <v>3189101.87</v>
      </c>
      <c r="F3529" s="2605"/>
      <c r="G3529" s="1998"/>
      <c r="H3529" s="1998"/>
      <c r="I3529" s="1627"/>
      <c r="J3529" s="1627"/>
      <c r="K3529" s="1627"/>
    </row>
    <row r="3530" spans="1:11" s="1689" customFormat="1" ht="27.75" customHeight="1">
      <c r="A3530" s="1629" t="s">
        <v>33005</v>
      </c>
      <c r="B3530" s="1518" t="s">
        <v>33011</v>
      </c>
      <c r="C3530" s="1050">
        <v>150500</v>
      </c>
      <c r="D3530" s="1050">
        <v>0</v>
      </c>
      <c r="E3530" s="2715">
        <v>3339601.87</v>
      </c>
      <c r="F3530" s="2680"/>
      <c r="G3530" s="2403"/>
      <c r="H3530" s="2403"/>
      <c r="I3530" s="1545"/>
      <c r="J3530" s="1545"/>
      <c r="K3530" s="1545"/>
    </row>
    <row r="3531" spans="1:11" s="1689" customFormat="1" ht="27.75" customHeight="1">
      <c r="A3531" s="1051" t="s">
        <v>33006</v>
      </c>
      <c r="B3531" s="1518" t="s">
        <v>33012</v>
      </c>
      <c r="C3531" s="1050">
        <v>0</v>
      </c>
      <c r="D3531" s="1050">
        <v>156</v>
      </c>
      <c r="E3531" s="2715">
        <v>3339445.87</v>
      </c>
      <c r="F3531" s="2680"/>
      <c r="G3531" s="2403"/>
      <c r="H3531" s="2403"/>
      <c r="I3531" s="1545"/>
      <c r="J3531" s="1545"/>
      <c r="K3531" s="1545"/>
    </row>
    <row r="3532" spans="1:11" s="1689" customFormat="1" ht="27.75" customHeight="1">
      <c r="A3532" s="1051" t="s">
        <v>32973</v>
      </c>
      <c r="B3532" s="1518" t="s">
        <v>33004</v>
      </c>
      <c r="C3532" s="1050">
        <v>1500000</v>
      </c>
      <c r="D3532" s="1050">
        <v>0</v>
      </c>
      <c r="E3532" s="2715">
        <v>4839445.87</v>
      </c>
      <c r="F3532" s="2680"/>
      <c r="G3532" s="2403"/>
      <c r="H3532" s="2403"/>
      <c r="I3532" s="1545"/>
      <c r="J3532" s="1545"/>
      <c r="K3532" s="1545"/>
    </row>
    <row r="3533" spans="1:11" s="1689" customFormat="1" ht="27.75" customHeight="1">
      <c r="A3533" s="1051" t="s">
        <v>32973</v>
      </c>
      <c r="B3533" s="1518" t="s">
        <v>33013</v>
      </c>
      <c r="C3533" s="1050">
        <v>0</v>
      </c>
      <c r="D3533" s="1050">
        <v>53.75</v>
      </c>
      <c r="E3533" s="2715">
        <v>4839392.12</v>
      </c>
      <c r="F3533" s="2680"/>
      <c r="G3533" s="2403"/>
      <c r="H3533" s="2403"/>
      <c r="I3533" s="1545"/>
      <c r="J3533" s="1545"/>
      <c r="K3533" s="1545"/>
    </row>
    <row r="3534" spans="1:11" s="1689" customFormat="1" ht="27.75" customHeight="1">
      <c r="A3534" s="1051" t="s">
        <v>33007</v>
      </c>
      <c r="B3534" s="1518" t="s">
        <v>30925</v>
      </c>
      <c r="C3534" s="1050">
        <v>0</v>
      </c>
      <c r="D3534" s="1050">
        <v>100</v>
      </c>
      <c r="E3534" s="2715">
        <v>4839292.12</v>
      </c>
      <c r="F3534" s="2680"/>
      <c r="G3534" s="2403"/>
      <c r="H3534" s="2403"/>
      <c r="I3534" s="1545"/>
      <c r="J3534" s="1545"/>
      <c r="K3534" s="1545"/>
    </row>
    <row r="3535" spans="1:11" s="1689" customFormat="1" ht="27.75" customHeight="1">
      <c r="A3535" s="1051" t="s">
        <v>33008</v>
      </c>
      <c r="B3535" s="1518" t="s">
        <v>8478</v>
      </c>
      <c r="C3535" s="1050">
        <v>0</v>
      </c>
      <c r="D3535" s="1050">
        <v>4736.46</v>
      </c>
      <c r="E3535" s="2715">
        <v>4834555.66</v>
      </c>
      <c r="F3535" s="2680"/>
      <c r="G3535" s="2403"/>
      <c r="H3535" s="2403"/>
      <c r="I3535" s="1545"/>
      <c r="J3535" s="1545"/>
      <c r="K3535" s="1545"/>
    </row>
    <row r="3536" spans="1:11" s="1689" customFormat="1" ht="27.75" customHeight="1">
      <c r="A3536" s="1051" t="s">
        <v>33009</v>
      </c>
      <c r="B3536" s="1518" t="s">
        <v>33014</v>
      </c>
      <c r="C3536" s="1050">
        <v>0</v>
      </c>
      <c r="D3536" s="1050">
        <v>63000</v>
      </c>
      <c r="E3536" s="2715">
        <v>4771555.66</v>
      </c>
      <c r="F3536" s="2680"/>
      <c r="G3536" s="2403"/>
      <c r="H3536" s="2403"/>
      <c r="I3536" s="1545"/>
      <c r="J3536" s="1545"/>
      <c r="K3536" s="1545"/>
    </row>
    <row r="3537" spans="1:11" s="1689" customFormat="1" ht="27.75" customHeight="1">
      <c r="A3537" s="1051" t="s">
        <v>32973</v>
      </c>
      <c r="B3537" s="1518" t="s">
        <v>33015</v>
      </c>
      <c r="C3537" s="1050">
        <v>0</v>
      </c>
      <c r="D3537" s="1050">
        <v>115000</v>
      </c>
      <c r="E3537" s="2715">
        <v>4656555.66</v>
      </c>
      <c r="F3537" s="2680"/>
      <c r="G3537" s="2403"/>
      <c r="H3537" s="2403"/>
      <c r="I3537" s="1545"/>
      <c r="J3537" s="1545"/>
      <c r="K3537" s="1545"/>
    </row>
    <row r="3538" spans="1:11" s="1689" customFormat="1" ht="27.75" customHeight="1">
      <c r="A3538" s="1051" t="s">
        <v>33010</v>
      </c>
      <c r="B3538" s="1518" t="s">
        <v>33016</v>
      </c>
      <c r="C3538" s="1050">
        <v>0</v>
      </c>
      <c r="D3538" s="1406">
        <v>4228000</v>
      </c>
      <c r="E3538" s="2715">
        <v>428555.66</v>
      </c>
      <c r="F3538" s="2680"/>
      <c r="G3538" s="2403"/>
      <c r="H3538" s="2403"/>
      <c r="I3538" s="1545"/>
      <c r="J3538" s="1545"/>
      <c r="K3538" s="1545"/>
    </row>
    <row r="3539" spans="1:11" s="1788" customFormat="1" ht="27.75" customHeight="1">
      <c r="A3539" s="1051" t="s">
        <v>33897</v>
      </c>
      <c r="B3539" s="1518" t="s">
        <v>33920</v>
      </c>
      <c r="C3539" s="1050">
        <v>190000</v>
      </c>
      <c r="D3539" s="1050">
        <v>0</v>
      </c>
      <c r="E3539" s="2710">
        <v>618555.66</v>
      </c>
      <c r="F3539" s="1659"/>
      <c r="G3539" s="1544"/>
      <c r="H3539" s="1544"/>
      <c r="I3539" s="1545"/>
      <c r="J3539" s="1545"/>
      <c r="K3539" s="1545"/>
    </row>
    <row r="3540" spans="1:11" s="1689" customFormat="1" ht="27.75" customHeight="1">
      <c r="A3540" s="1051" t="s">
        <v>33197</v>
      </c>
      <c r="B3540" s="1518" t="s">
        <v>33017</v>
      </c>
      <c r="C3540" s="1050">
        <v>0</v>
      </c>
      <c r="D3540" s="1050">
        <v>145500</v>
      </c>
      <c r="E3540" s="2710">
        <v>473055.66</v>
      </c>
      <c r="F3540" s="1659"/>
      <c r="G3540" s="1544"/>
      <c r="H3540" s="1544"/>
      <c r="I3540" s="1545"/>
      <c r="J3540" s="1545"/>
      <c r="K3540" s="1545"/>
    </row>
    <row r="3541" spans="1:11" s="1689" customFormat="1" ht="27.75" customHeight="1">
      <c r="A3541" s="1051" t="s">
        <v>33898</v>
      </c>
      <c r="B3541" s="1518" t="s">
        <v>33921</v>
      </c>
      <c r="C3541" s="1050">
        <v>150500</v>
      </c>
      <c r="D3541" s="1050">
        <v>0</v>
      </c>
      <c r="E3541" s="2710">
        <v>623555.66</v>
      </c>
      <c r="F3541" s="1659"/>
      <c r="G3541" s="1544"/>
      <c r="H3541" s="1544"/>
      <c r="I3541" s="1545"/>
      <c r="J3541" s="1545"/>
      <c r="K3541" s="1545"/>
    </row>
    <row r="3542" spans="1:11" s="1689" customFormat="1" ht="27.75" customHeight="1">
      <c r="A3542" s="1051" t="s">
        <v>33899</v>
      </c>
      <c r="B3542" s="1518" t="s">
        <v>33791</v>
      </c>
      <c r="C3542" s="1050">
        <v>190000</v>
      </c>
      <c r="D3542" s="1050">
        <v>0</v>
      </c>
      <c r="E3542" s="2710">
        <v>813555.66</v>
      </c>
      <c r="F3542" s="1659"/>
      <c r="G3542" s="1544"/>
      <c r="H3542" s="1544"/>
      <c r="I3542" s="1545"/>
      <c r="J3542" s="1545"/>
      <c r="K3542" s="1545"/>
    </row>
    <row r="3543" spans="1:11" s="1689" customFormat="1" ht="27.75" customHeight="1">
      <c r="A3543" s="1051" t="s">
        <v>33900</v>
      </c>
      <c r="B3543" s="1518" t="s">
        <v>30925</v>
      </c>
      <c r="C3543" s="1050">
        <v>0</v>
      </c>
      <c r="D3543" s="1050">
        <v>150</v>
      </c>
      <c r="E3543" s="2710">
        <v>813405.66</v>
      </c>
      <c r="F3543" s="1659"/>
      <c r="G3543" s="1544"/>
      <c r="H3543" s="1544"/>
      <c r="I3543" s="1545"/>
      <c r="J3543" s="1545"/>
      <c r="K3543" s="1545"/>
    </row>
    <row r="3544" spans="1:11" s="1689" customFormat="1" ht="27.75" customHeight="1">
      <c r="A3544" s="1051" t="s">
        <v>33901</v>
      </c>
      <c r="B3544" s="1518" t="s">
        <v>33922</v>
      </c>
      <c r="C3544" s="1050">
        <v>70000</v>
      </c>
      <c r="D3544" s="1050">
        <v>0</v>
      </c>
      <c r="E3544" s="2710">
        <v>883405.66</v>
      </c>
      <c r="F3544" s="1659"/>
      <c r="G3544" s="1544"/>
      <c r="H3544" s="1544"/>
      <c r="I3544" s="1545"/>
      <c r="J3544" s="1545"/>
      <c r="K3544" s="1545"/>
    </row>
    <row r="3545" spans="1:11" s="1689" customFormat="1" ht="27.75" customHeight="1">
      <c r="A3545" s="1051" t="s">
        <v>33902</v>
      </c>
      <c r="B3545" s="1518" t="s">
        <v>33923</v>
      </c>
      <c r="C3545" s="1050">
        <v>150500</v>
      </c>
      <c r="D3545" s="1050">
        <v>0</v>
      </c>
      <c r="E3545" s="2710">
        <v>1033905.66</v>
      </c>
      <c r="F3545" s="1659"/>
      <c r="G3545" s="1544"/>
      <c r="H3545" s="1544"/>
      <c r="I3545" s="1545"/>
      <c r="J3545" s="1545"/>
      <c r="K3545" s="1545"/>
    </row>
    <row r="3546" spans="1:11" s="1689" customFormat="1" ht="27.75" customHeight="1">
      <c r="A3546" s="1051" t="s">
        <v>33903</v>
      </c>
      <c r="B3546" s="1518" t="s">
        <v>33924</v>
      </c>
      <c r="C3546" s="1050">
        <v>150500</v>
      </c>
      <c r="D3546" s="1050">
        <v>0</v>
      </c>
      <c r="E3546" s="2710">
        <v>1184405.6599999999</v>
      </c>
      <c r="F3546" s="1659"/>
      <c r="G3546" s="1544"/>
      <c r="H3546" s="1544"/>
      <c r="I3546" s="1545"/>
      <c r="J3546" s="1545"/>
      <c r="K3546" s="1545"/>
    </row>
    <row r="3547" spans="1:11" s="1689" customFormat="1" ht="27.75" customHeight="1">
      <c r="A3547" s="1051" t="s">
        <v>33904</v>
      </c>
      <c r="B3547" s="1518" t="s">
        <v>33925</v>
      </c>
      <c r="C3547" s="1050">
        <v>75000</v>
      </c>
      <c r="D3547" s="1050">
        <v>0</v>
      </c>
      <c r="E3547" s="2710">
        <v>1259405.6599999999</v>
      </c>
      <c r="F3547" s="1659"/>
      <c r="G3547" s="1544"/>
      <c r="H3547" s="1544"/>
      <c r="I3547" s="1545"/>
      <c r="J3547" s="1545"/>
      <c r="K3547" s="1545"/>
    </row>
    <row r="3548" spans="1:11" s="1689" customFormat="1" ht="27.75" customHeight="1">
      <c r="A3548" s="1051" t="s">
        <v>33905</v>
      </c>
      <c r="B3548" s="1518" t="s">
        <v>33926</v>
      </c>
      <c r="C3548" s="1050">
        <v>75500</v>
      </c>
      <c r="D3548" s="1050">
        <v>0</v>
      </c>
      <c r="E3548" s="2710">
        <v>1334905.6599999999</v>
      </c>
      <c r="F3548" s="1659"/>
      <c r="G3548" s="1544"/>
      <c r="H3548" s="1544"/>
      <c r="I3548" s="1545"/>
      <c r="J3548" s="1545"/>
      <c r="K3548" s="1545"/>
    </row>
    <row r="3549" spans="1:11" s="1689" customFormat="1" ht="27.75" customHeight="1">
      <c r="A3549" s="1051" t="s">
        <v>33906</v>
      </c>
      <c r="B3549" s="1518" t="s">
        <v>33927</v>
      </c>
      <c r="C3549" s="1050">
        <v>150500</v>
      </c>
      <c r="D3549" s="1050">
        <v>0</v>
      </c>
      <c r="E3549" s="2710">
        <v>1485405.66</v>
      </c>
      <c r="F3549" s="1659"/>
      <c r="G3549" s="1544"/>
      <c r="H3549" s="1544"/>
      <c r="I3549" s="1545"/>
      <c r="J3549" s="1545"/>
      <c r="K3549" s="1545"/>
    </row>
    <row r="3550" spans="1:11" s="1689" customFormat="1" ht="27.75" customHeight="1">
      <c r="A3550" s="1051" t="s">
        <v>33907</v>
      </c>
      <c r="B3550" s="1518" t="s">
        <v>33928</v>
      </c>
      <c r="C3550" s="1050">
        <v>190000</v>
      </c>
      <c r="D3550" s="1050">
        <v>0</v>
      </c>
      <c r="E3550" s="2710">
        <v>1675405.66</v>
      </c>
      <c r="F3550" s="1659"/>
      <c r="G3550" s="1544"/>
      <c r="H3550" s="1544"/>
      <c r="I3550" s="1545"/>
      <c r="J3550" s="1545"/>
      <c r="K3550" s="1545"/>
    </row>
    <row r="3551" spans="1:11" s="1689" customFormat="1" ht="27.75" customHeight="1">
      <c r="A3551" s="1051" t="s">
        <v>33908</v>
      </c>
      <c r="B3551" s="1518" t="s">
        <v>33929</v>
      </c>
      <c r="C3551" s="1050">
        <v>150500</v>
      </c>
      <c r="D3551" s="1050">
        <v>0</v>
      </c>
      <c r="E3551" s="2710">
        <v>1825905.66</v>
      </c>
      <c r="F3551" s="1659"/>
      <c r="G3551" s="1544"/>
      <c r="H3551" s="1544"/>
      <c r="I3551" s="1545"/>
      <c r="J3551" s="1545"/>
      <c r="K3551" s="1545"/>
    </row>
    <row r="3552" spans="1:11" s="1689" customFormat="1" ht="27.75" customHeight="1">
      <c r="A3552" s="1051" t="s">
        <v>33909</v>
      </c>
      <c r="B3552" s="1518" t="s">
        <v>33930</v>
      </c>
      <c r="C3552" s="1050">
        <v>157500</v>
      </c>
      <c r="D3552" s="1050">
        <v>0</v>
      </c>
      <c r="E3552" s="2710">
        <v>1983405.66</v>
      </c>
      <c r="F3552" s="1659"/>
      <c r="G3552" s="1544"/>
      <c r="H3552" s="1544"/>
      <c r="I3552" s="1545"/>
      <c r="J3552" s="1545"/>
      <c r="K3552" s="1545"/>
    </row>
    <row r="3553" spans="1:11" s="1689" customFormat="1" ht="27.75" customHeight="1">
      <c r="A3553" s="1051" t="s">
        <v>33910</v>
      </c>
      <c r="B3553" s="1518" t="s">
        <v>30925</v>
      </c>
      <c r="C3553" s="1050">
        <v>0</v>
      </c>
      <c r="D3553" s="1050">
        <v>400</v>
      </c>
      <c r="E3553" s="2710">
        <v>1983005.66</v>
      </c>
      <c r="F3553" s="1659"/>
      <c r="G3553" s="1544"/>
      <c r="H3553" s="1544"/>
      <c r="I3553" s="1545"/>
      <c r="J3553" s="1545"/>
      <c r="K3553" s="1545"/>
    </row>
    <row r="3554" spans="1:11" s="1689" customFormat="1" ht="27.75" customHeight="1">
      <c r="A3554" s="1051" t="s">
        <v>33911</v>
      </c>
      <c r="B3554" s="1518" t="s">
        <v>33011</v>
      </c>
      <c r="C3554" s="1050">
        <v>150500</v>
      </c>
      <c r="D3554" s="1050">
        <v>0</v>
      </c>
      <c r="E3554" s="2710">
        <v>2133505.66</v>
      </c>
      <c r="F3554" s="1659"/>
      <c r="G3554" s="1544"/>
      <c r="H3554" s="1544"/>
      <c r="I3554" s="1545"/>
      <c r="J3554" s="1545"/>
      <c r="K3554" s="1545"/>
    </row>
    <row r="3555" spans="1:11" s="1689" customFormat="1" ht="27.75" customHeight="1">
      <c r="A3555" s="1051" t="s">
        <v>33912</v>
      </c>
      <c r="B3555" s="1518" t="s">
        <v>33931</v>
      </c>
      <c r="C3555" s="1050">
        <v>190000</v>
      </c>
      <c r="D3555" s="1050">
        <v>0</v>
      </c>
      <c r="E3555" s="2710">
        <v>2323505.66</v>
      </c>
      <c r="F3555" s="1659"/>
      <c r="G3555" s="1544"/>
      <c r="H3555" s="1544"/>
      <c r="I3555" s="1545"/>
      <c r="J3555" s="1545"/>
      <c r="K3555" s="1545"/>
    </row>
    <row r="3556" spans="1:11" s="1689" customFormat="1" ht="27.75" customHeight="1">
      <c r="A3556" s="1051" t="s">
        <v>33913</v>
      </c>
      <c r="B3556" s="1518" t="s">
        <v>30925</v>
      </c>
      <c r="C3556" s="1050">
        <v>0</v>
      </c>
      <c r="D3556" s="1050">
        <v>100</v>
      </c>
      <c r="E3556" s="2710">
        <v>2323405.66</v>
      </c>
      <c r="F3556" s="1659"/>
      <c r="G3556" s="1544"/>
      <c r="H3556" s="1544"/>
      <c r="I3556" s="1545"/>
      <c r="J3556" s="1545"/>
      <c r="K3556" s="1545"/>
    </row>
    <row r="3557" spans="1:11" s="1689" customFormat="1" ht="27.75" customHeight="1">
      <c r="A3557" s="1051" t="s">
        <v>33914</v>
      </c>
      <c r="B3557" s="1518" t="s">
        <v>30887</v>
      </c>
      <c r="C3557" s="1050">
        <v>150500</v>
      </c>
      <c r="D3557" s="1050">
        <v>0</v>
      </c>
      <c r="E3557" s="2710">
        <v>2473905.66</v>
      </c>
      <c r="F3557" s="1659"/>
      <c r="G3557" s="1544"/>
      <c r="H3557" s="1544"/>
      <c r="I3557" s="1545"/>
      <c r="J3557" s="1545"/>
      <c r="K3557" s="1545"/>
    </row>
    <row r="3558" spans="1:11" s="1689" customFormat="1" ht="27.75" customHeight="1">
      <c r="A3558" s="1051" t="s">
        <v>33915</v>
      </c>
      <c r="B3558" s="1518" t="s">
        <v>33932</v>
      </c>
      <c r="C3558" s="1050">
        <v>150500</v>
      </c>
      <c r="D3558" s="1050">
        <v>0</v>
      </c>
      <c r="E3558" s="2710">
        <v>2624405.66</v>
      </c>
      <c r="F3558" s="1659"/>
      <c r="G3558" s="1544"/>
      <c r="H3558" s="1544"/>
      <c r="I3558" s="1545"/>
      <c r="J3558" s="1545"/>
      <c r="K3558" s="1545"/>
    </row>
    <row r="3559" spans="1:11" s="1689" customFormat="1" ht="27.75" customHeight="1">
      <c r="A3559" s="1051" t="s">
        <v>33916</v>
      </c>
      <c r="B3559" s="1518" t="s">
        <v>33933</v>
      </c>
      <c r="C3559" s="1050">
        <v>150500</v>
      </c>
      <c r="D3559" s="1050">
        <v>0</v>
      </c>
      <c r="E3559" s="2710">
        <v>2774905.66</v>
      </c>
      <c r="F3559" s="1659"/>
      <c r="G3559" s="1544"/>
      <c r="H3559" s="1544"/>
      <c r="I3559" s="1545"/>
      <c r="J3559" s="1545"/>
      <c r="K3559" s="1545"/>
    </row>
    <row r="3560" spans="1:11" s="1689" customFormat="1" ht="27.75" customHeight="1">
      <c r="A3560" s="1051" t="s">
        <v>33396</v>
      </c>
      <c r="B3560" s="1518" t="s">
        <v>33934</v>
      </c>
      <c r="C3560" s="1050">
        <v>0</v>
      </c>
      <c r="D3560" s="1050">
        <v>35000</v>
      </c>
      <c r="E3560" s="2710">
        <v>2739905.66</v>
      </c>
      <c r="F3560" s="1659"/>
      <c r="G3560" s="1544"/>
      <c r="H3560" s="1544"/>
      <c r="I3560" s="1545"/>
      <c r="J3560" s="1545"/>
      <c r="K3560" s="1545"/>
    </row>
    <row r="3561" spans="1:11" s="1689" customFormat="1" ht="27.75" customHeight="1">
      <c r="A3561" s="1051" t="s">
        <v>33396</v>
      </c>
      <c r="B3561" s="1518" t="s">
        <v>33935</v>
      </c>
      <c r="C3561" s="1050">
        <v>0</v>
      </c>
      <c r="D3561" s="1050">
        <v>63000</v>
      </c>
      <c r="E3561" s="2710">
        <v>2676905.66</v>
      </c>
      <c r="F3561" s="1659"/>
      <c r="G3561" s="1544"/>
      <c r="H3561" s="1544"/>
      <c r="I3561" s="1545"/>
      <c r="J3561" s="1545"/>
      <c r="K3561" s="1545"/>
    </row>
    <row r="3562" spans="1:11" s="1689" customFormat="1" ht="27.75" customHeight="1">
      <c r="A3562" s="1051" t="s">
        <v>33917</v>
      </c>
      <c r="B3562" s="1518" t="s">
        <v>33936</v>
      </c>
      <c r="C3562" s="1050">
        <v>0</v>
      </c>
      <c r="D3562" s="1050">
        <v>96</v>
      </c>
      <c r="E3562" s="2710">
        <v>2676809.66</v>
      </c>
      <c r="F3562" s="1659"/>
      <c r="G3562" s="1544"/>
      <c r="H3562" s="1544"/>
      <c r="I3562" s="1545"/>
      <c r="J3562" s="1545"/>
      <c r="K3562" s="1545"/>
    </row>
    <row r="3563" spans="1:11" s="1689" customFormat="1" ht="27.75" customHeight="1">
      <c r="A3563" s="1051" t="s">
        <v>33918</v>
      </c>
      <c r="B3563" s="1518" t="s">
        <v>30925</v>
      </c>
      <c r="C3563" s="1050">
        <v>0</v>
      </c>
      <c r="D3563" s="1050">
        <v>150</v>
      </c>
      <c r="E3563" s="2710">
        <v>2676659.66</v>
      </c>
      <c r="F3563" s="1659"/>
      <c r="G3563" s="1544"/>
      <c r="H3563" s="1544"/>
      <c r="I3563" s="1545"/>
      <c r="J3563" s="1545"/>
      <c r="K3563" s="1545"/>
    </row>
    <row r="3564" spans="1:11" s="1689" customFormat="1" ht="27.75" customHeight="1">
      <c r="A3564" s="1051" t="s">
        <v>33919</v>
      </c>
      <c r="B3564" s="1518" t="s">
        <v>8478</v>
      </c>
      <c r="C3564" s="1050">
        <v>0</v>
      </c>
      <c r="D3564" s="1050">
        <v>261.76</v>
      </c>
      <c r="E3564" s="2710">
        <v>2676397.9</v>
      </c>
      <c r="F3564" s="1659"/>
      <c r="G3564" s="1544"/>
      <c r="H3564" s="1544"/>
      <c r="I3564" s="1545"/>
      <c r="J3564" s="1545"/>
      <c r="K3564" s="1545"/>
    </row>
    <row r="3565" spans="1:11" s="1689" customFormat="1" ht="27.75" customHeight="1">
      <c r="A3565" s="1051" t="s">
        <v>33459</v>
      </c>
      <c r="B3565" s="1518" t="s">
        <v>34010</v>
      </c>
      <c r="C3565" s="1050">
        <v>0</v>
      </c>
      <c r="D3565" s="1406">
        <v>1344000</v>
      </c>
      <c r="E3565" s="2710">
        <v>1332397.8999999999</v>
      </c>
      <c r="F3565" s="1659"/>
      <c r="G3565" s="1544"/>
      <c r="H3565" s="1544"/>
      <c r="I3565" s="1545"/>
      <c r="J3565" s="1545"/>
      <c r="K3565" s="1545"/>
    </row>
    <row r="3566" spans="1:11" s="1689" customFormat="1" ht="27.75" customHeight="1">
      <c r="A3566" s="1051" t="s">
        <v>33999</v>
      </c>
      <c r="B3566" s="1518" t="s">
        <v>34011</v>
      </c>
      <c r="C3566" s="1050">
        <v>100000</v>
      </c>
      <c r="D3566" s="1050">
        <v>0</v>
      </c>
      <c r="E3566" s="2710">
        <v>1432397.9</v>
      </c>
      <c r="F3566" s="1659"/>
      <c r="G3566" s="1544"/>
      <c r="H3566" s="1544"/>
      <c r="I3566" s="1545"/>
      <c r="J3566" s="1545"/>
      <c r="K3566" s="1545"/>
    </row>
    <row r="3567" spans="1:11" s="1689" customFormat="1" ht="27.75" customHeight="1">
      <c r="A3567" s="1051" t="s">
        <v>34000</v>
      </c>
      <c r="B3567" s="1518" t="s">
        <v>34012</v>
      </c>
      <c r="C3567" s="1050">
        <v>159000</v>
      </c>
      <c r="D3567" s="1050">
        <v>0</v>
      </c>
      <c r="E3567" s="2710">
        <v>1591397.9</v>
      </c>
      <c r="F3567" s="1659"/>
      <c r="G3567" s="1544"/>
      <c r="H3567" s="1544"/>
      <c r="I3567" s="1545"/>
      <c r="J3567" s="1545"/>
      <c r="K3567" s="1545"/>
    </row>
    <row r="3568" spans="1:11" s="1689" customFormat="1" ht="27.75" customHeight="1">
      <c r="A3568" s="1051" t="s">
        <v>34001</v>
      </c>
      <c r="B3568" s="1518" t="s">
        <v>34013</v>
      </c>
      <c r="C3568" s="1050">
        <v>9000</v>
      </c>
      <c r="D3568" s="1050">
        <v>0</v>
      </c>
      <c r="E3568" s="2710">
        <v>1600397.9</v>
      </c>
      <c r="F3568" s="1659"/>
      <c r="G3568" s="1544"/>
      <c r="H3568" s="1544"/>
      <c r="I3568" s="1545"/>
      <c r="J3568" s="1545"/>
      <c r="K3568" s="1545"/>
    </row>
    <row r="3569" spans="1:11" s="1689" customFormat="1" ht="27.75" customHeight="1">
      <c r="A3569" s="1051" t="s">
        <v>34002</v>
      </c>
      <c r="B3569" s="1518" t="s">
        <v>30925</v>
      </c>
      <c r="C3569" s="1050">
        <v>0</v>
      </c>
      <c r="D3569" s="1050">
        <v>100</v>
      </c>
      <c r="E3569" s="2710">
        <v>1600297.9</v>
      </c>
      <c r="F3569" s="1659"/>
      <c r="G3569" s="1544"/>
      <c r="H3569" s="1544"/>
      <c r="I3569" s="1545"/>
      <c r="J3569" s="1545"/>
      <c r="K3569" s="1545"/>
    </row>
    <row r="3570" spans="1:11" s="1689" customFormat="1" ht="27.75" customHeight="1">
      <c r="A3570" s="1051" t="s">
        <v>34003</v>
      </c>
      <c r="B3570" s="1518" t="s">
        <v>34014</v>
      </c>
      <c r="C3570" s="1050">
        <v>159000</v>
      </c>
      <c r="D3570" s="1050">
        <v>0</v>
      </c>
      <c r="E3570" s="2710">
        <v>1759297.9</v>
      </c>
      <c r="F3570" s="1659"/>
      <c r="G3570" s="1544"/>
      <c r="H3570" s="1544"/>
      <c r="I3570" s="1545"/>
      <c r="J3570" s="1545"/>
      <c r="K3570" s="1545"/>
    </row>
    <row r="3571" spans="1:11" s="1689" customFormat="1" ht="27.75" customHeight="1">
      <c r="A3571" s="1051" t="s">
        <v>33788</v>
      </c>
      <c r="B3571" s="1518" t="s">
        <v>34015</v>
      </c>
      <c r="C3571" s="1050">
        <v>0</v>
      </c>
      <c r="D3571" s="1050">
        <v>90000</v>
      </c>
      <c r="E3571" s="2710">
        <v>1669297.9</v>
      </c>
      <c r="F3571" s="1659"/>
      <c r="G3571" s="1544"/>
      <c r="H3571" s="1544"/>
      <c r="I3571" s="1545"/>
      <c r="J3571" s="1545"/>
      <c r="K3571" s="1545"/>
    </row>
    <row r="3572" spans="1:11" s="1689" customFormat="1" ht="27.75" customHeight="1">
      <c r="A3572" s="1051" t="s">
        <v>34004</v>
      </c>
      <c r="B3572" s="1518" t="s">
        <v>34016</v>
      </c>
      <c r="C3572" s="1050">
        <v>159000</v>
      </c>
      <c r="D3572" s="1050">
        <v>0</v>
      </c>
      <c r="E3572" s="2710">
        <v>1828297.9</v>
      </c>
      <c r="F3572" s="1659"/>
      <c r="G3572" s="1544"/>
      <c r="H3572" s="1544"/>
      <c r="I3572" s="1545"/>
      <c r="J3572" s="1545"/>
      <c r="K3572" s="1545"/>
    </row>
    <row r="3573" spans="1:11" s="1689" customFormat="1" ht="27.75" customHeight="1">
      <c r="A3573" s="1051" t="s">
        <v>34005</v>
      </c>
      <c r="B3573" s="1518" t="s">
        <v>34017</v>
      </c>
      <c r="C3573" s="1050">
        <v>200500</v>
      </c>
      <c r="D3573" s="1050">
        <v>0</v>
      </c>
      <c r="E3573" s="2710">
        <v>2028797.9</v>
      </c>
      <c r="F3573" s="1659"/>
      <c r="G3573" s="1544"/>
      <c r="H3573" s="1544"/>
      <c r="I3573" s="1545"/>
      <c r="J3573" s="1545"/>
      <c r="K3573" s="1545"/>
    </row>
    <row r="3574" spans="1:11" s="1689" customFormat="1" ht="27.75" customHeight="1">
      <c r="A3574" s="1051" t="s">
        <v>34006</v>
      </c>
      <c r="B3574" s="1518" t="s">
        <v>30925</v>
      </c>
      <c r="C3574" s="1050">
        <v>0</v>
      </c>
      <c r="D3574" s="1050">
        <v>150</v>
      </c>
      <c r="E3574" s="2710">
        <v>2028647.9</v>
      </c>
      <c r="F3574" s="1659"/>
      <c r="G3574" s="1544"/>
      <c r="H3574" s="1544"/>
      <c r="I3574" s="1545"/>
      <c r="J3574" s="1545"/>
      <c r="K3574" s="1545"/>
    </row>
    <row r="3575" spans="1:11" s="1689" customFormat="1" ht="27.75" customHeight="1">
      <c r="A3575" s="1051" t="s">
        <v>34007</v>
      </c>
      <c r="B3575" s="1518" t="s">
        <v>34018</v>
      </c>
      <c r="C3575" s="1050">
        <v>159000</v>
      </c>
      <c r="D3575" s="1050">
        <v>0</v>
      </c>
      <c r="E3575" s="2710">
        <v>2187647.9</v>
      </c>
      <c r="F3575" s="1659"/>
      <c r="G3575" s="1544"/>
      <c r="H3575" s="1544"/>
      <c r="I3575" s="1545"/>
      <c r="J3575" s="1545"/>
      <c r="K3575" s="1545"/>
    </row>
    <row r="3576" spans="1:11" s="1689" customFormat="1" ht="27.75" customHeight="1">
      <c r="A3576" s="1051" t="s">
        <v>34008</v>
      </c>
      <c r="B3576" s="1518" t="s">
        <v>34019</v>
      </c>
      <c r="C3576" s="1050">
        <v>0</v>
      </c>
      <c r="D3576" s="1050">
        <v>36</v>
      </c>
      <c r="E3576" s="2710">
        <v>2187611.9</v>
      </c>
      <c r="F3576" s="1659"/>
      <c r="G3576" s="1544"/>
      <c r="H3576" s="1544"/>
      <c r="I3576" s="1545"/>
      <c r="J3576" s="1545"/>
      <c r="K3576" s="1545"/>
    </row>
    <row r="3577" spans="1:11" s="1689" customFormat="1" ht="27.75" customHeight="1">
      <c r="A3577" s="1051" t="s">
        <v>34009</v>
      </c>
      <c r="B3577" s="1518" t="s">
        <v>30925</v>
      </c>
      <c r="C3577" s="1050">
        <v>0</v>
      </c>
      <c r="D3577" s="1050">
        <v>50</v>
      </c>
      <c r="E3577" s="2710">
        <v>2187561.9</v>
      </c>
      <c r="F3577" s="1659"/>
      <c r="G3577" s="1544"/>
      <c r="H3577" s="1544"/>
      <c r="I3577" s="1545"/>
      <c r="J3577" s="1545"/>
      <c r="K3577" s="1545"/>
    </row>
    <row r="3578" spans="1:11" s="1689" customFormat="1" ht="27.75" customHeight="1">
      <c r="A3578" s="1051" t="s">
        <v>34189</v>
      </c>
      <c r="B3578" s="1518" t="s">
        <v>34194</v>
      </c>
      <c r="C3578" s="1050">
        <v>10500</v>
      </c>
      <c r="D3578" s="1050">
        <v>0</v>
      </c>
      <c r="E3578" s="2710">
        <v>2198061.9</v>
      </c>
      <c r="F3578" s="1659"/>
      <c r="G3578" s="1544"/>
      <c r="H3578" s="1544"/>
      <c r="I3578" s="1545"/>
      <c r="J3578" s="1545"/>
      <c r="K3578" s="1545"/>
    </row>
    <row r="3579" spans="1:11" s="1689" customFormat="1" ht="27.75" customHeight="1">
      <c r="A3579" s="1051" t="s">
        <v>34190</v>
      </c>
      <c r="B3579" s="1518" t="s">
        <v>34195</v>
      </c>
      <c r="C3579" s="1050">
        <v>45000</v>
      </c>
      <c r="D3579" s="1050">
        <v>0</v>
      </c>
      <c r="E3579" s="2710">
        <v>2243061.9</v>
      </c>
      <c r="F3579" s="1659"/>
      <c r="G3579" s="1544"/>
      <c r="H3579" s="1544"/>
      <c r="I3579" s="1545"/>
      <c r="J3579" s="1545"/>
      <c r="K3579" s="1545"/>
    </row>
    <row r="3580" spans="1:11" s="1689" customFormat="1" ht="27.75" customHeight="1">
      <c r="A3580" s="1051" t="s">
        <v>34191</v>
      </c>
      <c r="B3580" s="1518" t="s">
        <v>34196</v>
      </c>
      <c r="C3580" s="1050">
        <v>85000</v>
      </c>
      <c r="D3580" s="1050">
        <v>0</v>
      </c>
      <c r="E3580" s="2710">
        <v>2328061.9</v>
      </c>
      <c r="F3580" s="1659"/>
      <c r="G3580" s="1544"/>
      <c r="H3580" s="1544"/>
      <c r="I3580" s="1545"/>
      <c r="J3580" s="1545"/>
      <c r="K3580" s="1545"/>
    </row>
    <row r="3581" spans="1:11" s="1689" customFormat="1" ht="27.75" customHeight="1">
      <c r="A3581" s="1051" t="s">
        <v>34192</v>
      </c>
      <c r="B3581" s="1518" t="s">
        <v>8478</v>
      </c>
      <c r="C3581" s="1050">
        <v>0</v>
      </c>
      <c r="D3581" s="1050">
        <v>1541.55</v>
      </c>
      <c r="E3581" s="2710">
        <v>2326520.35</v>
      </c>
      <c r="F3581" s="1659"/>
      <c r="G3581" s="1544"/>
      <c r="H3581" s="1544"/>
      <c r="I3581" s="1545"/>
      <c r="J3581" s="1545"/>
      <c r="K3581" s="1545"/>
    </row>
    <row r="3582" spans="1:11" s="1689" customFormat="1" ht="27.75" customHeight="1">
      <c r="A3582" s="1051" t="s">
        <v>34134</v>
      </c>
      <c r="B3582" s="1518" t="s">
        <v>34185</v>
      </c>
      <c r="C3582" s="1050">
        <v>151000</v>
      </c>
      <c r="D3582" s="1050">
        <v>0</v>
      </c>
      <c r="E3582" s="2710">
        <v>2477520.35</v>
      </c>
      <c r="F3582" s="1659"/>
      <c r="G3582" s="1544"/>
      <c r="H3582" s="1544"/>
      <c r="I3582" s="1545"/>
      <c r="J3582" s="1545"/>
      <c r="K3582" s="1545"/>
    </row>
    <row r="3583" spans="1:11" s="1689" customFormat="1" ht="27.75" customHeight="1">
      <c r="A3583" s="1051" t="s">
        <v>34134</v>
      </c>
      <c r="B3583" s="1518" t="s">
        <v>34186</v>
      </c>
      <c r="C3583" s="1050">
        <v>200500</v>
      </c>
      <c r="D3583" s="1050">
        <v>0</v>
      </c>
      <c r="E3583" s="2710">
        <v>2678020.35</v>
      </c>
      <c r="F3583" s="1659"/>
      <c r="G3583" s="1544"/>
      <c r="H3583" s="1544"/>
      <c r="I3583" s="1545"/>
      <c r="J3583" s="1545"/>
      <c r="K3583" s="1545"/>
    </row>
    <row r="3584" spans="1:11" s="1689" customFormat="1" ht="27.75" customHeight="1">
      <c r="A3584" s="1051" t="s">
        <v>34193</v>
      </c>
      <c r="B3584" s="1518" t="s">
        <v>30925</v>
      </c>
      <c r="C3584" s="1050">
        <v>0</v>
      </c>
      <c r="D3584" s="1050">
        <v>150</v>
      </c>
      <c r="E3584" s="2710">
        <v>2677870.35</v>
      </c>
      <c r="F3584" s="1659"/>
      <c r="G3584" s="1544"/>
      <c r="H3584" s="1544"/>
      <c r="I3584" s="1545"/>
      <c r="J3584" s="1545"/>
      <c r="K3584" s="1545"/>
    </row>
    <row r="3585" spans="1:11" s="1689" customFormat="1" ht="27.75" customHeight="1">
      <c r="A3585" s="1051" t="s">
        <v>34134</v>
      </c>
      <c r="B3585" s="1518" t="s">
        <v>34197</v>
      </c>
      <c r="C3585" s="1050">
        <v>0</v>
      </c>
      <c r="D3585" s="1050">
        <v>960000</v>
      </c>
      <c r="E3585" s="2710">
        <v>1717870.35</v>
      </c>
      <c r="F3585" s="1659"/>
      <c r="G3585" s="1544"/>
      <c r="H3585" s="1544"/>
      <c r="I3585" s="1545"/>
      <c r="J3585" s="1545"/>
      <c r="K3585" s="1545"/>
    </row>
    <row r="3586" spans="1:11" s="1689" customFormat="1" ht="27.75" customHeight="1">
      <c r="A3586" s="1051" t="s">
        <v>34240</v>
      </c>
      <c r="B3586" s="1518" t="s">
        <v>32200</v>
      </c>
      <c r="C3586" s="1050">
        <v>200500</v>
      </c>
      <c r="D3586" s="1050">
        <v>0</v>
      </c>
      <c r="E3586" s="2710">
        <v>1918370.35</v>
      </c>
      <c r="F3586" s="1659"/>
      <c r="G3586" s="1544"/>
      <c r="H3586" s="1544"/>
      <c r="I3586" s="1545"/>
      <c r="J3586" s="1545"/>
      <c r="K3586" s="1545"/>
    </row>
    <row r="3587" spans="1:11" s="1689" customFormat="1" ht="27.75" customHeight="1">
      <c r="A3587" s="1051" t="s">
        <v>34241</v>
      </c>
      <c r="B3587" s="1518" t="s">
        <v>34243</v>
      </c>
      <c r="C3587" s="1050">
        <v>200500</v>
      </c>
      <c r="D3587" s="1050">
        <v>0</v>
      </c>
      <c r="E3587" s="2710">
        <v>2118870.35</v>
      </c>
      <c r="F3587" s="1659"/>
      <c r="G3587" s="1544"/>
      <c r="H3587" s="1544"/>
      <c r="I3587" s="1545"/>
      <c r="J3587" s="1545"/>
      <c r="K3587" s="1545"/>
    </row>
    <row r="3588" spans="1:11" s="1689" customFormat="1" ht="27.75" customHeight="1">
      <c r="A3588" s="1051" t="s">
        <v>34204</v>
      </c>
      <c r="B3588" s="1518" t="s">
        <v>34222</v>
      </c>
      <c r="C3588" s="1050">
        <v>0</v>
      </c>
      <c r="D3588" s="1050">
        <v>45000</v>
      </c>
      <c r="E3588" s="2710">
        <v>2073870.35</v>
      </c>
      <c r="F3588" s="1659"/>
      <c r="G3588" s="1544"/>
      <c r="H3588" s="1544"/>
      <c r="I3588" s="1545"/>
      <c r="J3588" s="1545"/>
      <c r="K3588" s="1545"/>
    </row>
    <row r="3589" spans="1:11" s="1689" customFormat="1" ht="27.75" customHeight="1">
      <c r="A3589" s="1051" t="s">
        <v>34204</v>
      </c>
      <c r="B3589" s="1518" t="s">
        <v>34223</v>
      </c>
      <c r="C3589" s="1050">
        <v>0</v>
      </c>
      <c r="D3589" s="1050">
        <v>85000</v>
      </c>
      <c r="E3589" s="2710">
        <v>1988870.35</v>
      </c>
      <c r="F3589" s="1659"/>
      <c r="G3589" s="1544"/>
      <c r="H3589" s="1544"/>
      <c r="I3589" s="1545"/>
      <c r="J3589" s="1545"/>
      <c r="K3589" s="1545"/>
    </row>
    <row r="3590" spans="1:11" s="1689" customFormat="1" ht="27.75" customHeight="1">
      <c r="A3590" s="1051" t="s">
        <v>34242</v>
      </c>
      <c r="B3590" s="1518" t="s">
        <v>30925</v>
      </c>
      <c r="C3590" s="1050">
        <v>0</v>
      </c>
      <c r="D3590" s="1050">
        <v>100</v>
      </c>
      <c r="E3590" s="2710">
        <v>1988770.35</v>
      </c>
      <c r="F3590" s="1659"/>
      <c r="G3590" s="1544"/>
      <c r="H3590" s="1544"/>
      <c r="I3590" s="1545"/>
      <c r="J3590" s="1545"/>
      <c r="K3590" s="1545"/>
    </row>
    <row r="3591" spans="1:11" s="1684" customFormat="1" ht="27.75" customHeight="1">
      <c r="A3591" s="1051" t="s">
        <v>34281</v>
      </c>
      <c r="B3591" s="1518" t="s">
        <v>34284</v>
      </c>
      <c r="C3591" s="1050">
        <v>143500</v>
      </c>
      <c r="D3591" s="1050">
        <v>0</v>
      </c>
      <c r="E3591" s="2710">
        <v>2132270.35</v>
      </c>
      <c r="F3591" s="1720"/>
      <c r="G3591" s="1720"/>
      <c r="H3591" s="1720"/>
      <c r="I3591" s="1545"/>
      <c r="J3591" s="1545"/>
      <c r="K3591" s="1545"/>
    </row>
    <row r="3592" spans="1:11" s="1684" customFormat="1" ht="27.75" customHeight="1">
      <c r="A3592" s="1051" t="s">
        <v>34282</v>
      </c>
      <c r="B3592" s="1518" t="s">
        <v>32178</v>
      </c>
      <c r="C3592" s="1050">
        <v>159000</v>
      </c>
      <c r="D3592" s="1050">
        <v>0</v>
      </c>
      <c r="E3592" s="2710">
        <v>2291270.35</v>
      </c>
      <c r="F3592" s="1720"/>
      <c r="G3592" s="1720"/>
      <c r="H3592" s="1720"/>
      <c r="I3592" s="1545"/>
      <c r="J3592" s="1545"/>
      <c r="K3592" s="1545"/>
    </row>
    <row r="3593" spans="1:11" s="1684" customFormat="1" ht="27.75" customHeight="1">
      <c r="A3593" s="1536" t="s">
        <v>34283</v>
      </c>
      <c r="B3593" s="1757" t="s">
        <v>30925</v>
      </c>
      <c r="C3593" s="1050">
        <v>0</v>
      </c>
      <c r="D3593" s="1050">
        <v>100</v>
      </c>
      <c r="E3593" s="2710">
        <v>2291170.35</v>
      </c>
      <c r="F3593" s="2367"/>
      <c r="G3593" s="2367"/>
      <c r="H3593" s="2367"/>
      <c r="I3593" s="1627"/>
      <c r="J3593" s="1627"/>
      <c r="K3593" s="1627"/>
    </row>
    <row r="3594" spans="1:11" s="1689" customFormat="1" ht="27.75" customHeight="1">
      <c r="A3594" s="1051" t="s">
        <v>34351</v>
      </c>
      <c r="B3594" s="1518" t="s">
        <v>34355</v>
      </c>
      <c r="C3594" s="1050">
        <v>159000</v>
      </c>
      <c r="D3594" s="1050">
        <v>0</v>
      </c>
      <c r="E3594" s="2710">
        <v>2450170.35</v>
      </c>
      <c r="F3594" s="1659"/>
      <c r="G3594" s="1544"/>
      <c r="H3594" s="1544"/>
      <c r="I3594" s="1545"/>
      <c r="J3594" s="1545"/>
      <c r="K3594" s="1545"/>
    </row>
    <row r="3595" spans="1:11" s="1689" customFormat="1" ht="27.75" customHeight="1">
      <c r="A3595" s="1051" t="s">
        <v>34352</v>
      </c>
      <c r="B3595" s="1518" t="s">
        <v>34356</v>
      </c>
      <c r="C3595" s="1050">
        <v>0</v>
      </c>
      <c r="D3595" s="1050">
        <v>60</v>
      </c>
      <c r="E3595" s="2710">
        <v>2450110.35</v>
      </c>
      <c r="F3595" s="1659"/>
      <c r="G3595" s="1544"/>
      <c r="H3595" s="1544"/>
      <c r="I3595" s="1545"/>
      <c r="J3595" s="1545"/>
      <c r="K3595" s="1545"/>
    </row>
    <row r="3596" spans="1:11" s="1689" customFormat="1" ht="27.75" customHeight="1">
      <c r="A3596" s="1051" t="s">
        <v>34353</v>
      </c>
      <c r="B3596" s="1518" t="s">
        <v>30925</v>
      </c>
      <c r="C3596" s="1050">
        <v>0</v>
      </c>
      <c r="D3596" s="1050">
        <v>50</v>
      </c>
      <c r="E3596" s="2710">
        <v>2450060.35</v>
      </c>
      <c r="F3596" s="1659"/>
      <c r="G3596" s="1544"/>
      <c r="H3596" s="1544"/>
      <c r="I3596" s="1545"/>
      <c r="J3596" s="1545"/>
      <c r="K3596" s="1545"/>
    </row>
    <row r="3597" spans="1:11" s="1689" customFormat="1" ht="27.75" customHeight="1">
      <c r="A3597" s="1051" t="s">
        <v>34354</v>
      </c>
      <c r="B3597" s="1518" t="s">
        <v>34357</v>
      </c>
      <c r="C3597" s="1050">
        <v>0</v>
      </c>
      <c r="D3597" s="1050">
        <v>111500</v>
      </c>
      <c r="E3597" s="2710">
        <v>2414060.35</v>
      </c>
      <c r="F3597" s="1720"/>
      <c r="G3597" s="1720"/>
      <c r="H3597" s="1720"/>
      <c r="I3597" s="1545"/>
      <c r="J3597" s="1545"/>
      <c r="K3597" s="1545"/>
    </row>
    <row r="3598" spans="1:11" s="2538" customFormat="1" ht="27.75" customHeight="1">
      <c r="A3598" s="1536" t="s">
        <v>34354</v>
      </c>
      <c r="B3598" s="1757" t="s">
        <v>34358</v>
      </c>
      <c r="C3598" s="1050">
        <v>0</v>
      </c>
      <c r="D3598" s="1050">
        <v>36000</v>
      </c>
      <c r="E3598" s="2710">
        <v>2302560.35</v>
      </c>
      <c r="F3598" s="2367"/>
      <c r="G3598" s="2367"/>
      <c r="H3598" s="2367"/>
      <c r="I3598" s="1627"/>
      <c r="J3598" s="1627"/>
      <c r="K3598" s="1627"/>
    </row>
    <row r="3599" spans="1:11" s="1689" customFormat="1" ht="27.75" customHeight="1">
      <c r="A3599" s="1051" t="s">
        <v>34361</v>
      </c>
      <c r="B3599" s="1518" t="s">
        <v>34363</v>
      </c>
      <c r="C3599" s="1050">
        <v>159000</v>
      </c>
      <c r="D3599" s="1050">
        <v>0</v>
      </c>
      <c r="E3599" s="2710">
        <v>2461560.35</v>
      </c>
      <c r="F3599" s="1659"/>
      <c r="G3599" s="1544"/>
      <c r="H3599" s="1544"/>
      <c r="I3599" s="1545"/>
      <c r="J3599" s="1545"/>
      <c r="K3599" s="1545"/>
    </row>
    <row r="3600" spans="1:11" s="1689" customFormat="1" ht="27.75" customHeight="1">
      <c r="A3600" s="1051" t="s">
        <v>34362</v>
      </c>
      <c r="B3600" s="1518" t="s">
        <v>34364</v>
      </c>
      <c r="C3600" s="1050">
        <v>159000</v>
      </c>
      <c r="D3600" s="1050">
        <v>0</v>
      </c>
      <c r="E3600" s="2710">
        <v>2620560.35</v>
      </c>
      <c r="F3600" s="1659"/>
      <c r="G3600" s="1544"/>
      <c r="H3600" s="1544"/>
      <c r="I3600" s="1545"/>
      <c r="J3600" s="1545"/>
      <c r="K3600" s="1545"/>
    </row>
    <row r="3601" spans="1:11" s="2572" customFormat="1" ht="27.75" customHeight="1">
      <c r="A3601" s="2539">
        <v>45565</v>
      </c>
      <c r="B3601" s="2697" t="s">
        <v>8478</v>
      </c>
      <c r="C3601" s="1050">
        <v>0</v>
      </c>
      <c r="D3601" s="2541">
        <v>1032</v>
      </c>
      <c r="E3601" s="2716">
        <f t="shared" ref="E3601:E3608" si="48">E3600-D3601+C3601</f>
        <v>2619528.35</v>
      </c>
      <c r="F3601" s="2681"/>
    </row>
    <row r="3602" spans="1:11" s="2572" customFormat="1" ht="27.75" customHeight="1">
      <c r="A3602" s="2573" t="s">
        <v>34448</v>
      </c>
      <c r="B3602" s="2698" t="s">
        <v>34450</v>
      </c>
      <c r="C3602" s="1050">
        <v>0</v>
      </c>
      <c r="D3602" s="2574">
        <v>1106250</v>
      </c>
      <c r="E3602" s="2716">
        <f t="shared" si="48"/>
        <v>1513278.35</v>
      </c>
      <c r="F3602" s="2682"/>
    </row>
    <row r="3603" spans="1:11" s="2572" customFormat="1" ht="27.75" customHeight="1">
      <c r="A3603" s="2573" t="s">
        <v>34449</v>
      </c>
      <c r="B3603" s="2698" t="s">
        <v>34428</v>
      </c>
      <c r="C3603" s="1050">
        <v>0</v>
      </c>
      <c r="D3603" s="2574">
        <v>100</v>
      </c>
      <c r="E3603" s="2716">
        <f t="shared" si="48"/>
        <v>1513178.35</v>
      </c>
      <c r="F3603" s="2682"/>
    </row>
    <row r="3604" spans="1:11" s="2572" customFormat="1" ht="27.75" customHeight="1">
      <c r="A3604" s="2575">
        <v>45575</v>
      </c>
      <c r="B3604" s="2697" t="s">
        <v>34451</v>
      </c>
      <c r="C3604" s="2543">
        <v>0</v>
      </c>
      <c r="D3604" s="2543">
        <v>53.75</v>
      </c>
      <c r="E3604" s="2716">
        <f t="shared" si="48"/>
        <v>1513124.6</v>
      </c>
      <c r="F3604" s="2682"/>
    </row>
    <row r="3605" spans="1:11" s="2572" customFormat="1" ht="27.75" customHeight="1">
      <c r="A3605" s="2575">
        <v>45575</v>
      </c>
      <c r="B3605" s="2697" t="s">
        <v>34452</v>
      </c>
      <c r="C3605" s="2541">
        <v>10600</v>
      </c>
      <c r="D3605" s="2543">
        <v>0</v>
      </c>
      <c r="E3605" s="2716">
        <f t="shared" si="48"/>
        <v>1523724.6</v>
      </c>
      <c r="F3605" s="2681"/>
    </row>
    <row r="3606" spans="1:11" s="2572" customFormat="1" ht="27.75" customHeight="1">
      <c r="A3606" s="2575">
        <v>45575</v>
      </c>
      <c r="B3606" s="2697" t="s">
        <v>34452</v>
      </c>
      <c r="C3606" s="2541">
        <v>65000</v>
      </c>
      <c r="D3606" s="2543">
        <v>0</v>
      </c>
      <c r="E3606" s="2716">
        <f t="shared" si="48"/>
        <v>1588724.6</v>
      </c>
      <c r="F3606" s="2681"/>
    </row>
    <row r="3607" spans="1:11" s="2572" customFormat="1" ht="27.75" customHeight="1">
      <c r="A3607" s="2575">
        <v>45575</v>
      </c>
      <c r="B3607" s="2697" t="s">
        <v>34563</v>
      </c>
      <c r="C3607" s="2543">
        <v>0</v>
      </c>
      <c r="D3607" s="2541">
        <v>100000</v>
      </c>
      <c r="E3607" s="2716">
        <f t="shared" si="48"/>
        <v>1488724.6</v>
      </c>
      <c r="F3607" s="2681"/>
    </row>
    <row r="3608" spans="1:11" s="2572" customFormat="1" ht="27.75" customHeight="1">
      <c r="A3608" s="2575">
        <v>45606</v>
      </c>
      <c r="B3608" s="2699" t="s">
        <v>34453</v>
      </c>
      <c r="C3608" s="2541">
        <v>241500</v>
      </c>
      <c r="D3608" s="2543">
        <v>0</v>
      </c>
      <c r="E3608" s="2716">
        <f t="shared" si="48"/>
        <v>1730224.6</v>
      </c>
      <c r="F3608" s="2681"/>
    </row>
    <row r="3609" spans="1:11" s="1689" customFormat="1" ht="27.75" customHeight="1">
      <c r="A3609" s="1051" t="s">
        <v>34482</v>
      </c>
      <c r="B3609" s="1518" t="s">
        <v>34550</v>
      </c>
      <c r="C3609" s="1050">
        <v>183750</v>
      </c>
      <c r="D3609" s="1050">
        <v>0</v>
      </c>
      <c r="E3609" s="2710">
        <v>1913974.6</v>
      </c>
      <c r="F3609" s="1659"/>
      <c r="G3609" s="1544"/>
      <c r="H3609" s="1544"/>
      <c r="I3609" s="1545"/>
      <c r="J3609" s="1545"/>
      <c r="K3609" s="1545"/>
    </row>
    <row r="3610" spans="1:11" s="1689" customFormat="1" ht="27.75" customHeight="1">
      <c r="A3610" s="1051" t="s">
        <v>34484</v>
      </c>
      <c r="B3610" s="1518" t="s">
        <v>34478</v>
      </c>
      <c r="C3610" s="1050">
        <v>0</v>
      </c>
      <c r="D3610" s="1050">
        <v>42000</v>
      </c>
      <c r="E3610" s="2710">
        <v>1871974.6</v>
      </c>
      <c r="F3610" s="1659"/>
      <c r="G3610" s="1544"/>
      <c r="H3610" s="1544"/>
      <c r="I3610" s="1545"/>
      <c r="J3610" s="1545"/>
      <c r="K3610" s="1545"/>
    </row>
    <row r="3611" spans="1:11" s="1689" customFormat="1" ht="27.75" customHeight="1">
      <c r="A3611" s="1051" t="s">
        <v>34485</v>
      </c>
      <c r="B3611" s="1518" t="s">
        <v>34507</v>
      </c>
      <c r="C3611" s="1050">
        <v>0</v>
      </c>
      <c r="D3611" s="1050">
        <v>53.75</v>
      </c>
      <c r="E3611" s="2710">
        <v>1871920.85</v>
      </c>
      <c r="F3611" s="1659"/>
      <c r="G3611" s="1544"/>
      <c r="H3611" s="1544"/>
      <c r="I3611" s="1545"/>
      <c r="J3611" s="1545"/>
      <c r="K3611" s="1545"/>
    </row>
    <row r="3612" spans="1:11" s="1689" customFormat="1" ht="27.75" customHeight="1">
      <c r="A3612" s="1051" t="s">
        <v>34485</v>
      </c>
      <c r="B3612" s="1518" t="s">
        <v>34551</v>
      </c>
      <c r="C3612" s="1050">
        <v>0</v>
      </c>
      <c r="D3612" s="1050">
        <v>105000</v>
      </c>
      <c r="E3612" s="2710">
        <v>1766920.85</v>
      </c>
      <c r="F3612" s="1659"/>
      <c r="G3612" s="1544"/>
      <c r="H3612" s="1544"/>
      <c r="I3612" s="1545"/>
      <c r="J3612" s="1545"/>
      <c r="K3612" s="1545"/>
    </row>
    <row r="3613" spans="1:11" s="1689" customFormat="1" ht="27.75" customHeight="1">
      <c r="A3613" s="1051" t="s">
        <v>34485</v>
      </c>
      <c r="B3613" s="1518" t="s">
        <v>34510</v>
      </c>
      <c r="C3613" s="1050">
        <v>0</v>
      </c>
      <c r="D3613" s="1050">
        <v>53.75</v>
      </c>
      <c r="E3613" s="2710">
        <v>1766974.6</v>
      </c>
      <c r="F3613" s="1659"/>
      <c r="G3613" s="1544"/>
      <c r="H3613" s="1544"/>
      <c r="I3613" s="1545"/>
      <c r="J3613" s="1545"/>
      <c r="K3613" s="1545"/>
    </row>
    <row r="3614" spans="1:11" s="1689" customFormat="1" ht="27.75" customHeight="1">
      <c r="A3614" s="1051" t="s">
        <v>34485</v>
      </c>
      <c r="B3614" s="1518" t="s">
        <v>34552</v>
      </c>
      <c r="C3614" s="1050">
        <v>0</v>
      </c>
      <c r="D3614" s="1050">
        <v>105000</v>
      </c>
      <c r="E3614" s="2710">
        <v>1871974.6</v>
      </c>
      <c r="F3614" s="1659"/>
      <c r="G3614" s="1544"/>
      <c r="H3614" s="1544"/>
      <c r="I3614" s="1545"/>
      <c r="J3614" s="1545"/>
      <c r="K3614" s="1545"/>
    </row>
    <row r="3615" spans="1:11" s="1689" customFormat="1" ht="27.75" customHeight="1">
      <c r="A3615" s="1051" t="s">
        <v>34485</v>
      </c>
      <c r="B3615" s="1518" t="s">
        <v>34551</v>
      </c>
      <c r="C3615" s="1050">
        <v>0</v>
      </c>
      <c r="D3615" s="1050">
        <v>105000</v>
      </c>
      <c r="E3615" s="2710">
        <v>1766974.6</v>
      </c>
      <c r="F3615" s="1659"/>
      <c r="G3615" s="1544"/>
      <c r="H3615" s="1544"/>
      <c r="I3615" s="1545"/>
      <c r="J3615" s="1545"/>
      <c r="K3615" s="1545"/>
    </row>
    <row r="3616" spans="1:11" s="1689" customFormat="1" ht="27.75" customHeight="1">
      <c r="A3616" s="1051" t="s">
        <v>34485</v>
      </c>
      <c r="B3616" s="1518" t="s">
        <v>34507</v>
      </c>
      <c r="C3616" s="1050">
        <v>0</v>
      </c>
      <c r="D3616" s="1050">
        <v>53.75</v>
      </c>
      <c r="E3616" s="2710">
        <v>1766920.85</v>
      </c>
      <c r="F3616" s="1659"/>
      <c r="G3616" s="1544"/>
      <c r="H3616" s="1544"/>
      <c r="I3616" s="1545"/>
      <c r="J3616" s="1545"/>
      <c r="K3616" s="1545"/>
    </row>
    <row r="3617" spans="1:11" s="1689" customFormat="1" ht="27.75" customHeight="1">
      <c r="A3617" s="1051" t="s">
        <v>34485</v>
      </c>
      <c r="B3617" s="1518" t="s">
        <v>34552</v>
      </c>
      <c r="C3617" s="1050">
        <v>0</v>
      </c>
      <c r="D3617" s="1050">
        <v>105000</v>
      </c>
      <c r="E3617" s="2710">
        <v>1871920.85</v>
      </c>
      <c r="F3617" s="1659"/>
      <c r="G3617" s="1544"/>
      <c r="H3617" s="1544"/>
      <c r="I3617" s="1545"/>
      <c r="J3617" s="1545"/>
      <c r="K3617" s="1545"/>
    </row>
    <row r="3618" spans="1:11" s="1689" customFormat="1" ht="27.75" customHeight="1">
      <c r="A3618" s="1051" t="s">
        <v>34485</v>
      </c>
      <c r="B3618" s="1518" t="s">
        <v>34510</v>
      </c>
      <c r="C3618" s="1050">
        <v>0</v>
      </c>
      <c r="D3618" s="1050">
        <v>53.75</v>
      </c>
      <c r="E3618" s="2710">
        <v>1871974.6</v>
      </c>
      <c r="F3618" s="1659"/>
      <c r="G3618" s="1544"/>
      <c r="H3618" s="1544"/>
      <c r="I3618" s="1545"/>
      <c r="J3618" s="1545"/>
      <c r="K3618" s="1545"/>
    </row>
    <row r="3619" spans="1:11" s="1689" customFormat="1" ht="27.75" customHeight="1">
      <c r="A3619" s="1051" t="s">
        <v>34485</v>
      </c>
      <c r="B3619" s="1518" t="s">
        <v>34553</v>
      </c>
      <c r="C3619" s="1050">
        <v>0</v>
      </c>
      <c r="D3619" s="1050">
        <v>105000</v>
      </c>
      <c r="E3619" s="2710">
        <v>1766974.6</v>
      </c>
      <c r="F3619" s="1659"/>
      <c r="G3619" s="1544"/>
      <c r="H3619" s="1544"/>
      <c r="I3619" s="1545"/>
      <c r="J3619" s="1545"/>
      <c r="K3619" s="1545"/>
    </row>
    <row r="3620" spans="1:11" s="1689" customFormat="1" ht="27.75" customHeight="1">
      <c r="A3620" s="1051" t="s">
        <v>34485</v>
      </c>
      <c r="B3620" s="1518" t="s">
        <v>34507</v>
      </c>
      <c r="C3620" s="1050">
        <v>0</v>
      </c>
      <c r="D3620" s="1050">
        <v>53.75</v>
      </c>
      <c r="E3620" s="2710">
        <v>1766920.85</v>
      </c>
      <c r="F3620" s="1659"/>
      <c r="G3620" s="1544"/>
      <c r="H3620" s="1544"/>
      <c r="I3620" s="1545"/>
      <c r="J3620" s="1545"/>
      <c r="K3620" s="1545"/>
    </row>
    <row r="3621" spans="1:11" s="1689" customFormat="1" ht="27.75" customHeight="1">
      <c r="A3621" s="1051" t="s">
        <v>34486</v>
      </c>
      <c r="B3621" s="1518" t="s">
        <v>34554</v>
      </c>
      <c r="C3621" s="1050">
        <v>183750</v>
      </c>
      <c r="D3621" s="1050">
        <v>0</v>
      </c>
      <c r="E3621" s="2710">
        <v>1950670.85</v>
      </c>
      <c r="F3621" s="1659"/>
      <c r="G3621" s="1544"/>
      <c r="H3621" s="1544"/>
      <c r="I3621" s="1545"/>
      <c r="J3621" s="1545"/>
      <c r="K3621" s="1545"/>
    </row>
    <row r="3622" spans="1:11" s="1689" customFormat="1" ht="27.75" customHeight="1">
      <c r="A3622" s="1051" t="s">
        <v>34486</v>
      </c>
      <c r="B3622" s="1518" t="s">
        <v>34555</v>
      </c>
      <c r="C3622" s="1050">
        <v>183750</v>
      </c>
      <c r="D3622" s="1050">
        <v>0</v>
      </c>
      <c r="E3622" s="2710">
        <v>2134420.85</v>
      </c>
      <c r="F3622" s="1659"/>
      <c r="G3622" s="1544"/>
      <c r="H3622" s="1544"/>
      <c r="I3622" s="1545"/>
      <c r="J3622" s="1545"/>
      <c r="K3622" s="1545"/>
    </row>
    <row r="3623" spans="1:11" s="1684" customFormat="1" ht="27.75" customHeight="1">
      <c r="A3623" s="1051" t="s">
        <v>34668</v>
      </c>
      <c r="B3623" s="1518" t="s">
        <v>34670</v>
      </c>
      <c r="C3623" s="1050">
        <v>551250</v>
      </c>
      <c r="D3623" s="1050">
        <v>0</v>
      </c>
      <c r="E3623" s="2710">
        <v>2685670.85</v>
      </c>
      <c r="F3623" s="1720"/>
      <c r="G3623" s="1720"/>
      <c r="H3623" s="1720"/>
      <c r="I3623" s="1545"/>
      <c r="J3623" s="1545"/>
      <c r="K3623" s="1545"/>
    </row>
    <row r="3624" spans="1:11" s="1684" customFormat="1" ht="27.75" customHeight="1">
      <c r="A3624" s="1051" t="s">
        <v>34601</v>
      </c>
      <c r="B3624" s="1518" t="s">
        <v>34671</v>
      </c>
      <c r="C3624" s="1050">
        <v>183750</v>
      </c>
      <c r="D3624" s="1050">
        <v>0</v>
      </c>
      <c r="E3624" s="2710">
        <v>2869420.85</v>
      </c>
      <c r="F3624" s="1720"/>
      <c r="G3624" s="1720"/>
      <c r="H3624" s="1720"/>
      <c r="I3624" s="1545"/>
      <c r="J3624" s="1545"/>
      <c r="K3624" s="1545"/>
    </row>
    <row r="3625" spans="1:11" s="1684" customFormat="1" ht="27.75" customHeight="1">
      <c r="A3625" s="1051" t="s">
        <v>34601</v>
      </c>
      <c r="B3625" s="1518" t="s">
        <v>34672</v>
      </c>
      <c r="C3625" s="1050">
        <v>24750</v>
      </c>
      <c r="D3625" s="1050">
        <v>0</v>
      </c>
      <c r="E3625" s="2710">
        <v>2894170.85</v>
      </c>
      <c r="F3625" s="1720"/>
      <c r="G3625" s="1720"/>
      <c r="H3625" s="1720"/>
      <c r="I3625" s="1545"/>
      <c r="J3625" s="1545"/>
      <c r="K3625" s="1545"/>
    </row>
    <row r="3626" spans="1:11" s="1684" customFormat="1" ht="27.75" customHeight="1">
      <c r="A3626" s="1051" t="s">
        <v>34601</v>
      </c>
      <c r="B3626" s="1518" t="s">
        <v>34673</v>
      </c>
      <c r="C3626" s="1050">
        <v>20000</v>
      </c>
      <c r="D3626" s="1050">
        <v>0</v>
      </c>
      <c r="E3626" s="2710">
        <v>2914170.85</v>
      </c>
      <c r="F3626" s="1720"/>
      <c r="G3626" s="1720"/>
      <c r="H3626" s="1720"/>
      <c r="I3626" s="1545"/>
      <c r="J3626" s="1545"/>
      <c r="K3626" s="1545"/>
    </row>
    <row r="3627" spans="1:11" s="1684" customFormat="1" ht="27.75" customHeight="1">
      <c r="A3627" s="1051" t="s">
        <v>34669</v>
      </c>
      <c r="B3627" s="1518" t="s">
        <v>34674</v>
      </c>
      <c r="C3627" s="1050">
        <v>0</v>
      </c>
      <c r="D3627" s="1050">
        <v>88</v>
      </c>
      <c r="E3627" s="2710">
        <v>2914082.85</v>
      </c>
      <c r="F3627" s="1720"/>
      <c r="G3627" s="1720"/>
      <c r="H3627" s="1720"/>
      <c r="I3627" s="1545"/>
      <c r="J3627" s="1545"/>
      <c r="K3627" s="1545"/>
    </row>
    <row r="3628" spans="1:11" s="1684" customFormat="1" ht="27.75" customHeight="1">
      <c r="A3628" s="1051" t="s">
        <v>34628</v>
      </c>
      <c r="B3628" s="1518" t="s">
        <v>34850</v>
      </c>
      <c r="C3628" s="1050">
        <v>16250</v>
      </c>
      <c r="D3628" s="1050">
        <v>0</v>
      </c>
      <c r="E3628" s="2710">
        <v>2930332.85</v>
      </c>
      <c r="F3628" s="1720"/>
      <c r="G3628" s="1720"/>
      <c r="H3628" s="1720"/>
      <c r="I3628" s="1545"/>
      <c r="J3628" s="1545"/>
      <c r="K3628" s="1545"/>
    </row>
    <row r="3629" spans="1:11" s="1684" customFormat="1" ht="27.75" customHeight="1">
      <c r="A3629" s="1051" t="s">
        <v>34628</v>
      </c>
      <c r="B3629" s="1518" t="s">
        <v>34675</v>
      </c>
      <c r="C3629" s="1050">
        <v>600000</v>
      </c>
      <c r="D3629" s="1050">
        <v>0</v>
      </c>
      <c r="E3629" s="2710">
        <v>3530332.85</v>
      </c>
      <c r="F3629" s="1720"/>
      <c r="G3629" s="1720"/>
      <c r="H3629" s="1720"/>
      <c r="I3629" s="1545"/>
      <c r="J3629" s="1545"/>
      <c r="K3629" s="1545"/>
    </row>
    <row r="3630" spans="1:11" s="1684" customFormat="1" ht="27.75" customHeight="1">
      <c r="A3630" s="1051" t="s">
        <v>34628</v>
      </c>
      <c r="B3630" s="1518" t="s">
        <v>34676</v>
      </c>
      <c r="C3630" s="1050">
        <v>551250</v>
      </c>
      <c r="D3630" s="1050">
        <v>0</v>
      </c>
      <c r="E3630" s="2710">
        <v>4081582.85</v>
      </c>
      <c r="F3630" s="1720"/>
      <c r="G3630" s="1720"/>
      <c r="H3630" s="1720"/>
      <c r="I3630" s="1545"/>
      <c r="J3630" s="1545"/>
      <c r="K3630" s="1545"/>
    </row>
    <row r="3631" spans="1:11" s="1684" customFormat="1" ht="27.75" customHeight="1">
      <c r="A3631" s="1051" t="s">
        <v>34629</v>
      </c>
      <c r="B3631" s="1518" t="s">
        <v>34637</v>
      </c>
      <c r="C3631" s="1050">
        <v>0</v>
      </c>
      <c r="D3631" s="1050">
        <v>20000</v>
      </c>
      <c r="E3631" s="2710">
        <v>4061582.85</v>
      </c>
      <c r="F3631" s="1720"/>
      <c r="G3631" s="1720"/>
      <c r="H3631" s="1720"/>
      <c r="I3631" s="1545"/>
      <c r="J3631" s="1545"/>
      <c r="K3631" s="1545"/>
    </row>
    <row r="3632" spans="1:11" s="1684" customFormat="1" ht="27.75" customHeight="1">
      <c r="A3632" s="1051" t="s">
        <v>34629</v>
      </c>
      <c r="B3632" s="1518" t="s">
        <v>34478</v>
      </c>
      <c r="C3632" s="1050">
        <v>0</v>
      </c>
      <c r="D3632" s="1050">
        <v>747600</v>
      </c>
      <c r="E3632" s="2710">
        <v>3313982.85</v>
      </c>
      <c r="F3632" s="1720"/>
      <c r="G3632" s="1720"/>
      <c r="H3632" s="1720"/>
      <c r="I3632" s="1545"/>
      <c r="J3632" s="1545"/>
      <c r="K3632" s="1545"/>
    </row>
    <row r="3633" spans="1:11" s="1684" customFormat="1" ht="27.75" customHeight="1">
      <c r="A3633" s="1051" t="s">
        <v>34629</v>
      </c>
      <c r="B3633" s="1518" t="s">
        <v>34677</v>
      </c>
      <c r="C3633" s="1050">
        <v>183750</v>
      </c>
      <c r="D3633" s="1050">
        <v>0</v>
      </c>
      <c r="E3633" s="2710">
        <v>3497732.85</v>
      </c>
      <c r="F3633" s="1720"/>
      <c r="G3633" s="1720"/>
      <c r="H3633" s="1720"/>
      <c r="I3633" s="1545"/>
      <c r="J3633" s="1545"/>
      <c r="K3633" s="1545"/>
    </row>
    <row r="3634" spans="1:11" s="1684" customFormat="1" ht="27.75" customHeight="1">
      <c r="A3634" s="1051" t="s">
        <v>34629</v>
      </c>
      <c r="B3634" s="1518" t="s">
        <v>34654</v>
      </c>
      <c r="C3634" s="1050">
        <v>0</v>
      </c>
      <c r="D3634" s="1050">
        <v>994.71</v>
      </c>
      <c r="E3634" s="2710">
        <v>3496738.14</v>
      </c>
      <c r="F3634" s="1720"/>
      <c r="G3634" s="1720"/>
      <c r="H3634" s="1720"/>
      <c r="I3634" s="1545"/>
      <c r="J3634" s="1545"/>
      <c r="K3634" s="1545"/>
    </row>
    <row r="3635" spans="1:11" s="1684" customFormat="1" ht="27.75" customHeight="1">
      <c r="A3635" s="1051" t="s">
        <v>34629</v>
      </c>
      <c r="B3635" s="1757" t="s">
        <v>34655</v>
      </c>
      <c r="C3635" s="1050">
        <v>0</v>
      </c>
      <c r="D3635" s="1050">
        <v>74.599999999999994</v>
      </c>
      <c r="E3635" s="2710">
        <v>3496663.54</v>
      </c>
      <c r="F3635" s="2367"/>
      <c r="G3635" s="2367"/>
      <c r="H3635" s="2367"/>
      <c r="I3635" s="1627"/>
      <c r="J3635" s="1627"/>
      <c r="K3635" s="1627"/>
    </row>
    <row r="3636" spans="1:11" s="1684" customFormat="1" ht="27.75" customHeight="1">
      <c r="A3636" s="1044" t="s">
        <v>34678</v>
      </c>
      <c r="B3636" s="1518" t="s">
        <v>34679</v>
      </c>
      <c r="C3636" s="1050">
        <v>173000</v>
      </c>
      <c r="D3636" s="1050">
        <v>0</v>
      </c>
      <c r="E3636" s="2710">
        <v>3669663.54</v>
      </c>
      <c r="F3636" s="1720"/>
      <c r="G3636" s="1720"/>
      <c r="H3636" s="1720"/>
      <c r="I3636" s="1545"/>
      <c r="J3636" s="1545"/>
      <c r="K3636" s="1545"/>
    </row>
    <row r="3637" spans="1:11" s="1684" customFormat="1" ht="27.75" customHeight="1">
      <c r="A3637" s="1044" t="s">
        <v>34656</v>
      </c>
      <c r="B3637" s="1518" t="s">
        <v>34680</v>
      </c>
      <c r="C3637" s="1050">
        <v>194400</v>
      </c>
      <c r="D3637" s="1050">
        <v>0</v>
      </c>
      <c r="E3637" s="2710">
        <v>3864063.54</v>
      </c>
      <c r="F3637" s="1720"/>
      <c r="G3637" s="1720"/>
      <c r="H3637" s="1720"/>
      <c r="I3637" s="1545"/>
      <c r="J3637" s="1545"/>
      <c r="K3637" s="1545"/>
    </row>
    <row r="3638" spans="1:11" s="1684" customFormat="1" ht="27.75" customHeight="1">
      <c r="A3638" s="1044" t="s">
        <v>34657</v>
      </c>
      <c r="B3638" s="1518" t="s">
        <v>34664</v>
      </c>
      <c r="C3638" s="1050">
        <v>0</v>
      </c>
      <c r="D3638" s="1050">
        <v>250</v>
      </c>
      <c r="E3638" s="2710">
        <v>3863813.54</v>
      </c>
      <c r="F3638" s="1720"/>
      <c r="G3638" s="1720"/>
      <c r="H3638" s="1720"/>
      <c r="I3638" s="1545"/>
      <c r="J3638" s="1545"/>
      <c r="K3638" s="1545"/>
    </row>
    <row r="3639" spans="1:11" s="1684" customFormat="1" ht="27.75" customHeight="1">
      <c r="A3639" s="1044" t="s">
        <v>34657</v>
      </c>
      <c r="B3639" s="1518" t="s">
        <v>34681</v>
      </c>
      <c r="C3639" s="1050">
        <v>200000</v>
      </c>
      <c r="D3639" s="1050">
        <v>0</v>
      </c>
      <c r="E3639" s="2710">
        <v>4063813.54</v>
      </c>
      <c r="F3639" s="1720"/>
      <c r="G3639" s="1720"/>
      <c r="H3639" s="1720"/>
      <c r="I3639" s="1545"/>
      <c r="J3639" s="1545"/>
      <c r="K3639" s="1545"/>
    </row>
    <row r="3640" spans="1:11" s="1684" customFormat="1" ht="27.75" customHeight="1">
      <c r="A3640" s="1303" t="s">
        <v>34658</v>
      </c>
      <c r="B3640" s="1757" t="s">
        <v>34682</v>
      </c>
      <c r="C3640" s="1050">
        <v>241000</v>
      </c>
      <c r="D3640" s="1050">
        <v>0</v>
      </c>
      <c r="E3640" s="2710">
        <v>4304813.54</v>
      </c>
      <c r="F3640" s="2367"/>
      <c r="G3640" s="2367"/>
      <c r="H3640" s="2367"/>
      <c r="I3640" s="1627"/>
      <c r="J3640" s="1627"/>
      <c r="K3640" s="1627"/>
    </row>
    <row r="3641" spans="1:11" s="1684" customFormat="1" ht="27.75" customHeight="1">
      <c r="A3641" s="1051" t="s">
        <v>34685</v>
      </c>
      <c r="B3641" s="1518" t="s">
        <v>34689</v>
      </c>
      <c r="C3641" s="1050">
        <v>83000</v>
      </c>
      <c r="D3641" s="1050">
        <v>0</v>
      </c>
      <c r="E3641" s="2356">
        <v>4387813.54</v>
      </c>
      <c r="F3641" s="1720"/>
      <c r="G3641" s="1720"/>
      <c r="H3641" s="1720"/>
      <c r="I3641" s="1545"/>
      <c r="J3641" s="1545"/>
      <c r="K3641" s="1545"/>
    </row>
    <row r="3642" spans="1:11" s="1684" customFormat="1" ht="27.75" customHeight="1">
      <c r="A3642" s="1051" t="s">
        <v>34686</v>
      </c>
      <c r="B3642" s="1518" t="s">
        <v>34689</v>
      </c>
      <c r="C3642" s="1050">
        <v>100000</v>
      </c>
      <c r="D3642" s="1050">
        <v>0</v>
      </c>
      <c r="E3642" s="2356">
        <v>4487813.54</v>
      </c>
      <c r="F3642" s="1720"/>
      <c r="G3642" s="1720"/>
      <c r="H3642" s="1720"/>
      <c r="I3642" s="1545"/>
      <c r="J3642" s="1545"/>
      <c r="K3642" s="1545"/>
    </row>
    <row r="3643" spans="1:11" s="1684" customFormat="1" ht="27.75" customHeight="1">
      <c r="A3643" s="1051" t="s">
        <v>34686</v>
      </c>
      <c r="B3643" s="1518" t="s">
        <v>34690</v>
      </c>
      <c r="C3643" s="1050">
        <v>750</v>
      </c>
      <c r="D3643" s="1050">
        <v>0</v>
      </c>
      <c r="E3643" s="2356">
        <v>4488563.54</v>
      </c>
      <c r="F3643" s="1720"/>
      <c r="G3643" s="1720"/>
      <c r="H3643" s="1720"/>
      <c r="I3643" s="1545"/>
      <c r="J3643" s="1545"/>
      <c r="K3643" s="1545"/>
    </row>
    <row r="3644" spans="1:11" s="1684" customFormat="1" ht="27.75" customHeight="1">
      <c r="A3644" s="1051" t="s">
        <v>34687</v>
      </c>
      <c r="B3644" s="1518" t="s">
        <v>34691</v>
      </c>
      <c r="C3644" s="1050">
        <v>0</v>
      </c>
      <c r="D3644" s="1050">
        <v>1189.22</v>
      </c>
      <c r="E3644" s="2356">
        <v>4487374.32</v>
      </c>
      <c r="F3644" s="1720"/>
      <c r="G3644" s="1720"/>
      <c r="H3644" s="1720"/>
      <c r="I3644" s="1545"/>
      <c r="J3644" s="1545"/>
      <c r="K3644" s="1545"/>
    </row>
    <row r="3645" spans="1:11" s="1684" customFormat="1" ht="27.75" customHeight="1">
      <c r="A3645" s="1051" t="s">
        <v>34688</v>
      </c>
      <c r="B3645" s="1518" t="s">
        <v>34692</v>
      </c>
      <c r="C3645" s="1050">
        <v>750</v>
      </c>
      <c r="D3645" s="1050">
        <v>0</v>
      </c>
      <c r="E3645" s="2356">
        <v>4488124.32</v>
      </c>
      <c r="F3645" s="1720"/>
      <c r="G3645" s="1720"/>
      <c r="H3645" s="1720"/>
      <c r="I3645" s="1545"/>
      <c r="J3645" s="1545"/>
      <c r="K3645" s="1545"/>
    </row>
    <row r="3646" spans="1:11" s="1684" customFormat="1" ht="27.75" customHeight="1">
      <c r="A3646" s="1536" t="s">
        <v>34688</v>
      </c>
      <c r="B3646" s="1757" t="s">
        <v>34693</v>
      </c>
      <c r="C3646" s="2755">
        <v>183750</v>
      </c>
      <c r="D3646" s="2755">
        <v>0</v>
      </c>
      <c r="E3646" s="2756">
        <v>4671874.32</v>
      </c>
      <c r="F3646" s="2367"/>
      <c r="G3646" s="2367"/>
      <c r="H3646" s="2367"/>
      <c r="I3646" s="1627"/>
      <c r="J3646" s="1627"/>
      <c r="K3646" s="1627"/>
    </row>
    <row r="3647" spans="1:11" s="1689" customFormat="1" ht="27.75" customHeight="1">
      <c r="A3647" s="1051" t="s">
        <v>34743</v>
      </c>
      <c r="B3647" s="1051" t="s">
        <v>34674</v>
      </c>
      <c r="C3647" s="1050">
        <v>0</v>
      </c>
      <c r="D3647" s="1050">
        <v>68</v>
      </c>
      <c r="E3647" s="1406">
        <v>4671806.32</v>
      </c>
      <c r="F3647" s="1544"/>
      <c r="G3647" s="1544"/>
      <c r="H3647" s="1544"/>
      <c r="I3647" s="1545"/>
      <c r="J3647" s="1545"/>
      <c r="K3647" s="1545"/>
    </row>
    <row r="3648" spans="1:11" s="1689" customFormat="1" ht="27.75" customHeight="1">
      <c r="A3648" s="1051" t="s">
        <v>34744</v>
      </c>
      <c r="B3648" s="1051" t="s">
        <v>34745</v>
      </c>
      <c r="C3648" s="1050">
        <v>200000</v>
      </c>
      <c r="D3648" s="1050">
        <v>0</v>
      </c>
      <c r="E3648" s="1406">
        <v>4871806.32</v>
      </c>
      <c r="F3648" s="1544"/>
      <c r="G3648" s="1544"/>
      <c r="H3648" s="1544"/>
      <c r="I3648" s="1545"/>
      <c r="J3648" s="1545"/>
      <c r="K3648" s="1545"/>
    </row>
    <row r="3649" spans="1:11" s="1689" customFormat="1" ht="27.75" customHeight="1">
      <c r="A3649" s="1051" t="s">
        <v>34758</v>
      </c>
      <c r="B3649" s="1051" t="s">
        <v>34761</v>
      </c>
      <c r="C3649" s="1050">
        <v>183750</v>
      </c>
      <c r="D3649" s="1050">
        <v>0</v>
      </c>
      <c r="E3649" s="1406">
        <v>5055556.32</v>
      </c>
      <c r="F3649" s="1544"/>
      <c r="G3649" s="1544"/>
      <c r="H3649" s="1544"/>
      <c r="I3649" s="1545"/>
      <c r="J3649" s="1545"/>
      <c r="K3649" s="1545"/>
    </row>
    <row r="3650" spans="1:11" s="1689" customFormat="1" ht="27.75" customHeight="1">
      <c r="A3650" s="1051" t="s">
        <v>34759</v>
      </c>
      <c r="B3650" s="1051" t="s">
        <v>34762</v>
      </c>
      <c r="C3650" s="1050">
        <v>367500</v>
      </c>
      <c r="D3650" s="1050">
        <v>0</v>
      </c>
      <c r="E3650" s="1406">
        <v>5423056.3200000003</v>
      </c>
      <c r="F3650" s="1544"/>
      <c r="G3650" s="1544"/>
      <c r="H3650" s="1544"/>
      <c r="I3650" s="1545"/>
      <c r="J3650" s="1545"/>
      <c r="K3650" s="1545"/>
    </row>
    <row r="3651" spans="1:11" s="1689" customFormat="1" ht="27.75" customHeight="1">
      <c r="A3651" s="1051" t="s">
        <v>34759</v>
      </c>
      <c r="B3651" s="1051" t="s">
        <v>34763</v>
      </c>
      <c r="C3651" s="1050">
        <v>200000</v>
      </c>
      <c r="D3651" s="1050">
        <v>0</v>
      </c>
      <c r="E3651" s="1406">
        <v>5623056.3200000003</v>
      </c>
      <c r="F3651" s="1544"/>
      <c r="G3651" s="1544"/>
      <c r="H3651" s="1544"/>
      <c r="I3651" s="1545"/>
      <c r="J3651" s="1545"/>
      <c r="K3651" s="1545"/>
    </row>
    <row r="3652" spans="1:11" s="1689" customFormat="1" ht="27.75" customHeight="1">
      <c r="A3652" s="1051" t="s">
        <v>34760</v>
      </c>
      <c r="B3652" s="1051" t="s">
        <v>34764</v>
      </c>
      <c r="C3652" s="1050">
        <v>241000</v>
      </c>
      <c r="D3652" s="1050">
        <v>0</v>
      </c>
      <c r="E3652" s="1406">
        <v>5864056.3200000003</v>
      </c>
      <c r="F3652" s="1544"/>
      <c r="G3652" s="1544"/>
      <c r="H3652" s="1544"/>
      <c r="I3652" s="1545"/>
      <c r="J3652" s="1545"/>
      <c r="K3652" s="1545"/>
    </row>
    <row r="3653" spans="1:11" s="1689" customFormat="1" ht="27.75" customHeight="1">
      <c r="A3653" s="1051" t="s">
        <v>34760</v>
      </c>
      <c r="B3653" s="1051" t="s">
        <v>34765</v>
      </c>
      <c r="C3653" s="1050">
        <v>500</v>
      </c>
      <c r="D3653" s="1050">
        <v>0</v>
      </c>
      <c r="E3653" s="1406">
        <v>5864556.3200000003</v>
      </c>
      <c r="F3653" s="1544"/>
      <c r="G3653" s="1544"/>
      <c r="H3653" s="1544"/>
      <c r="I3653" s="1545"/>
      <c r="J3653" s="1545"/>
      <c r="K3653" s="1545"/>
    </row>
    <row r="3654" spans="1:11" s="1689" customFormat="1" ht="27.75" customHeight="1">
      <c r="A3654" s="2761" t="s">
        <v>34766</v>
      </c>
      <c r="B3654" s="2761" t="s">
        <v>34768</v>
      </c>
      <c r="C3654" s="1762">
        <v>0</v>
      </c>
      <c r="D3654" s="1762">
        <v>865200</v>
      </c>
      <c r="E3654" s="2762">
        <v>4999356.32</v>
      </c>
      <c r="F3654" s="2763"/>
      <c r="G3654" s="2763"/>
      <c r="H3654" s="2763"/>
      <c r="I3654" s="2764"/>
      <c r="J3654" s="2764"/>
      <c r="K3654" s="2764"/>
    </row>
    <row r="3655" spans="1:11" s="1689" customFormat="1" ht="27.75" customHeight="1">
      <c r="A3655" s="2761" t="s">
        <v>34766</v>
      </c>
      <c r="B3655" s="2761" t="s">
        <v>34664</v>
      </c>
      <c r="C3655" s="1762">
        <v>0</v>
      </c>
      <c r="D3655" s="1762">
        <v>200</v>
      </c>
      <c r="E3655" s="2762">
        <v>4999156.32</v>
      </c>
      <c r="F3655" s="2763"/>
      <c r="G3655" s="2763"/>
      <c r="H3655" s="2763"/>
      <c r="I3655" s="2764"/>
      <c r="J3655" s="2764"/>
      <c r="K3655" s="2764"/>
    </row>
    <row r="3656" spans="1:11" s="1689" customFormat="1" ht="27.75" customHeight="1">
      <c r="A3656" s="2761" t="s">
        <v>34767</v>
      </c>
      <c r="B3656" s="2761" t="s">
        <v>34769</v>
      </c>
      <c r="C3656" s="1762">
        <v>183750</v>
      </c>
      <c r="D3656" s="1762">
        <v>0</v>
      </c>
      <c r="E3656" s="2762">
        <v>5182906.32</v>
      </c>
      <c r="F3656" s="2763"/>
      <c r="G3656" s="2763"/>
      <c r="H3656" s="2763"/>
      <c r="I3656" s="2764"/>
      <c r="J3656" s="2764"/>
      <c r="K3656" s="2764"/>
    </row>
    <row r="3657" spans="1:11" s="2538" customFormat="1" ht="27.75" customHeight="1">
      <c r="A3657" s="2769" t="s">
        <v>34767</v>
      </c>
      <c r="B3657" s="2769" t="s">
        <v>34770</v>
      </c>
      <c r="C3657" s="2770">
        <v>183750</v>
      </c>
      <c r="D3657" s="2770">
        <v>0</v>
      </c>
      <c r="E3657" s="2771">
        <v>5366656.32</v>
      </c>
      <c r="F3657" s="2772"/>
      <c r="G3657" s="2772"/>
      <c r="H3657" s="2772"/>
      <c r="I3657" s="2773"/>
      <c r="J3657" s="2773"/>
      <c r="K3657" s="2773"/>
    </row>
    <row r="3658" spans="1:11" s="1729" customFormat="1" ht="27.75" customHeight="1">
      <c r="A3658" s="2813">
        <v>45630</v>
      </c>
      <c r="B3658" s="2792" t="s">
        <v>34789</v>
      </c>
      <c r="C3658" s="2793">
        <v>183750</v>
      </c>
      <c r="D3658" s="2794">
        <v>0</v>
      </c>
      <c r="E3658" s="1931">
        <f t="shared" ref="E3658:E3676" si="49">E3657-D3658+C3658</f>
        <v>5550406.3200000003</v>
      </c>
    </row>
    <row r="3659" spans="1:11" s="1729" customFormat="1" ht="27.75" customHeight="1">
      <c r="A3659" s="2795"/>
      <c r="B3659" s="2792" t="s">
        <v>33735</v>
      </c>
      <c r="C3659" s="2795"/>
      <c r="D3659" s="2795"/>
      <c r="E3659" s="1931">
        <f t="shared" si="49"/>
        <v>5550406.3200000003</v>
      </c>
    </row>
    <row r="3660" spans="1:11" s="1729" customFormat="1" ht="27.75" customHeight="1">
      <c r="A3660" s="2791">
        <v>45631</v>
      </c>
      <c r="B3660" s="2792" t="s">
        <v>34790</v>
      </c>
      <c r="C3660" s="2793">
        <v>367500</v>
      </c>
      <c r="D3660" s="2794">
        <v>0</v>
      </c>
      <c r="E3660" s="1931">
        <f>E3659-D3660+C3660</f>
        <v>5917906.3200000003</v>
      </c>
    </row>
    <row r="3661" spans="1:11" s="1729" customFormat="1" ht="27.75" customHeight="1">
      <c r="A3661" s="2795"/>
      <c r="B3661" s="2792" t="s">
        <v>34791</v>
      </c>
      <c r="C3661" s="2795"/>
      <c r="D3661" s="2795"/>
      <c r="E3661" s="1931">
        <f t="shared" si="49"/>
        <v>5917906.3200000003</v>
      </c>
    </row>
    <row r="3662" spans="1:11" s="1729" customFormat="1" ht="27.75" customHeight="1">
      <c r="A3662" s="2791">
        <v>45631</v>
      </c>
      <c r="B3662" s="2792" t="s">
        <v>34792</v>
      </c>
      <c r="C3662" s="2793">
        <v>100000</v>
      </c>
      <c r="D3662" s="2794">
        <v>0</v>
      </c>
      <c r="E3662" s="1931">
        <f t="shared" si="49"/>
        <v>6017906.3200000003</v>
      </c>
    </row>
    <row r="3663" spans="1:11" s="1729" customFormat="1" ht="27.75" customHeight="1">
      <c r="A3663" s="2795"/>
      <c r="B3663" s="2792" t="s">
        <v>34793</v>
      </c>
      <c r="C3663" s="2795"/>
      <c r="D3663" s="2795"/>
      <c r="E3663" s="1931">
        <f t="shared" si="49"/>
        <v>6017906.3200000003</v>
      </c>
    </row>
    <row r="3664" spans="1:11" s="1729" customFormat="1" ht="27.75" customHeight="1">
      <c r="A3664" s="2791">
        <v>45631</v>
      </c>
      <c r="B3664" s="2796" t="s">
        <v>34794</v>
      </c>
      <c r="C3664" s="2793">
        <v>16250</v>
      </c>
      <c r="D3664" s="2794">
        <v>0</v>
      </c>
      <c r="E3664" s="1931">
        <f t="shared" si="49"/>
        <v>6034156.3200000003</v>
      </c>
    </row>
    <row r="3665" spans="1:5" s="1729" customFormat="1" ht="27.75" customHeight="1">
      <c r="A3665" s="2791">
        <v>45631</v>
      </c>
      <c r="B3665" s="2796" t="s">
        <v>34795</v>
      </c>
      <c r="C3665" s="2793">
        <v>67500</v>
      </c>
      <c r="D3665" s="2794">
        <v>0</v>
      </c>
      <c r="E3665" s="1931">
        <f t="shared" si="49"/>
        <v>6101656.3200000003</v>
      </c>
    </row>
    <row r="3666" spans="1:5" s="1729" customFormat="1" ht="27.75" customHeight="1">
      <c r="A3666" s="2795"/>
      <c r="B3666" s="2792" t="s">
        <v>34796</v>
      </c>
      <c r="C3666" s="2795"/>
      <c r="D3666" s="2795"/>
      <c r="E3666" s="1931">
        <f t="shared" si="49"/>
        <v>6101656.3200000003</v>
      </c>
    </row>
    <row r="3667" spans="1:5" s="1729" customFormat="1" ht="27.75" customHeight="1">
      <c r="A3667" s="2791">
        <v>45632</v>
      </c>
      <c r="B3667" s="2792" t="s">
        <v>34797</v>
      </c>
      <c r="C3667" s="2793">
        <v>367500</v>
      </c>
      <c r="D3667" s="2794">
        <v>0</v>
      </c>
      <c r="E3667" s="1931">
        <f t="shared" si="49"/>
        <v>6469156.3200000003</v>
      </c>
    </row>
    <row r="3668" spans="1:5" s="1729" customFormat="1" ht="27.75" customHeight="1">
      <c r="A3668" s="2795"/>
      <c r="B3668" s="2792" t="s">
        <v>34798</v>
      </c>
      <c r="C3668" s="2795"/>
      <c r="D3668" s="2795"/>
      <c r="E3668" s="1931">
        <f t="shared" si="49"/>
        <v>6469156.3200000003</v>
      </c>
    </row>
    <row r="3669" spans="1:5" s="1729" customFormat="1" ht="27.75" customHeight="1">
      <c r="A3669" s="2791">
        <v>45634</v>
      </c>
      <c r="B3669" s="2792" t="s">
        <v>34799</v>
      </c>
      <c r="C3669" s="2794">
        <v>0</v>
      </c>
      <c r="D3669" s="2793">
        <v>2200000</v>
      </c>
      <c r="E3669" s="1931">
        <f t="shared" si="49"/>
        <v>4269156.32</v>
      </c>
    </row>
    <row r="3670" spans="1:5" s="1729" customFormat="1" ht="27.75" customHeight="1">
      <c r="A3670" s="2795"/>
      <c r="B3670" s="2792" t="s">
        <v>34800</v>
      </c>
      <c r="C3670" s="2795"/>
      <c r="D3670" s="2795"/>
      <c r="E3670" s="1931">
        <f t="shared" si="49"/>
        <v>4269156.32</v>
      </c>
    </row>
    <row r="3671" spans="1:5" s="1729" customFormat="1" ht="27.75" customHeight="1">
      <c r="A3671" s="2791">
        <v>45635</v>
      </c>
      <c r="B3671" s="2792" t="s">
        <v>34801</v>
      </c>
      <c r="C3671" s="2793">
        <v>241500</v>
      </c>
      <c r="D3671" s="2794">
        <v>0</v>
      </c>
      <c r="E3671" s="1931">
        <f t="shared" si="49"/>
        <v>4510656.32</v>
      </c>
    </row>
    <row r="3672" spans="1:5" s="1729" customFormat="1" ht="27.75" customHeight="1">
      <c r="A3672" s="2795"/>
      <c r="B3672" s="2792" t="s">
        <v>34802</v>
      </c>
      <c r="C3672" s="2795"/>
      <c r="D3672" s="2795"/>
      <c r="E3672" s="1931">
        <f t="shared" si="49"/>
        <v>4510656.32</v>
      </c>
    </row>
    <row r="3673" spans="1:5" s="1729" customFormat="1" ht="27.75" customHeight="1">
      <c r="A3673" s="2795"/>
      <c r="B3673" s="2792" t="s">
        <v>34800</v>
      </c>
      <c r="C3673" s="2795"/>
      <c r="D3673" s="2795"/>
      <c r="E3673" s="1931">
        <f t="shared" si="49"/>
        <v>4510656.32</v>
      </c>
    </row>
    <row r="3674" spans="1:5" s="1729" customFormat="1" ht="27.75" customHeight="1">
      <c r="A3674" s="2791">
        <v>45635</v>
      </c>
      <c r="B3674" s="2792" t="s">
        <v>34803</v>
      </c>
      <c r="C3674" s="2793">
        <v>309750</v>
      </c>
      <c r="D3674" s="2794">
        <v>0</v>
      </c>
      <c r="E3674" s="1931">
        <f t="shared" si="49"/>
        <v>4820406.32</v>
      </c>
    </row>
    <row r="3675" spans="1:5" s="1729" customFormat="1" ht="27.75" customHeight="1">
      <c r="A3675" s="2795"/>
      <c r="B3675" s="2792" t="s">
        <v>34804</v>
      </c>
      <c r="C3675" s="2795"/>
      <c r="D3675" s="2795"/>
      <c r="E3675" s="1931">
        <f t="shared" si="49"/>
        <v>4820406.32</v>
      </c>
    </row>
    <row r="3676" spans="1:5" s="1729" customFormat="1" ht="27.75" customHeight="1">
      <c r="A3676" s="2791">
        <v>45635</v>
      </c>
      <c r="B3676" s="2792" t="s">
        <v>34805</v>
      </c>
      <c r="C3676" s="2793">
        <v>241500</v>
      </c>
      <c r="D3676" s="2794">
        <v>0</v>
      </c>
      <c r="E3676" s="1931">
        <f t="shared" si="49"/>
        <v>5061906.32</v>
      </c>
    </row>
    <row r="3677" spans="1:5" ht="27.75" customHeight="1">
      <c r="A3677" s="1051" t="s">
        <v>34854</v>
      </c>
      <c r="B3677" s="1051" t="s">
        <v>34855</v>
      </c>
      <c r="C3677" s="1050">
        <v>183750</v>
      </c>
      <c r="D3677" s="1050">
        <v>0</v>
      </c>
      <c r="E3677" s="1406">
        <v>5245656.32</v>
      </c>
    </row>
    <row r="3678" spans="1:5" ht="27.75" customHeight="1">
      <c r="A3678" s="1051" t="s">
        <v>34856</v>
      </c>
      <c r="B3678" s="1051" t="s">
        <v>34857</v>
      </c>
      <c r="C3678" s="1050">
        <v>183750</v>
      </c>
      <c r="D3678" s="1050">
        <v>0</v>
      </c>
      <c r="E3678" s="1406">
        <v>5429406.3200000003</v>
      </c>
    </row>
    <row r="3679" spans="1:5" ht="27.75" customHeight="1">
      <c r="A3679" s="1051" t="s">
        <v>34856</v>
      </c>
      <c r="B3679" s="1051" t="s">
        <v>34858</v>
      </c>
      <c r="C3679" s="1050">
        <v>200000</v>
      </c>
      <c r="D3679" s="1050">
        <v>0</v>
      </c>
      <c r="E3679" s="1406">
        <v>5629406.3200000003</v>
      </c>
    </row>
    <row r="3680" spans="1:5" ht="27.75" customHeight="1">
      <c r="A3680" s="1051" t="s">
        <v>34859</v>
      </c>
      <c r="B3680" s="1051" t="s">
        <v>34664</v>
      </c>
      <c r="C3680" s="1050">
        <v>0</v>
      </c>
      <c r="D3680" s="1050">
        <v>700</v>
      </c>
      <c r="E3680" s="1406">
        <v>5628706.3200000003</v>
      </c>
    </row>
    <row r="3681" spans="1:11" ht="27.75" customHeight="1">
      <c r="A3681" s="1051" t="s">
        <v>34859</v>
      </c>
      <c r="B3681" s="1051" t="s">
        <v>34860</v>
      </c>
      <c r="C3681" s="1050">
        <v>183750</v>
      </c>
      <c r="D3681" s="1050">
        <v>0</v>
      </c>
      <c r="E3681" s="1406">
        <v>5812456.3200000003</v>
      </c>
    </row>
    <row r="3682" spans="1:11" ht="27.75" customHeight="1">
      <c r="A3682" s="1051" t="s">
        <v>34884</v>
      </c>
      <c r="B3682" s="1051" t="s">
        <v>34886</v>
      </c>
      <c r="C3682" s="1050">
        <v>241500</v>
      </c>
      <c r="D3682" s="1050">
        <v>0</v>
      </c>
      <c r="E3682" s="1406">
        <v>6053956.3200000003</v>
      </c>
      <c r="F3682" s="2361"/>
      <c r="G3682" s="2361"/>
      <c r="H3682" s="2361"/>
      <c r="I3682" s="1516"/>
      <c r="J3682" s="1516"/>
      <c r="K3682" s="1516"/>
    </row>
    <row r="3683" spans="1:11" ht="27.75" customHeight="1">
      <c r="A3683" s="1051" t="s">
        <v>34885</v>
      </c>
      <c r="B3683" s="1051" t="s">
        <v>34887</v>
      </c>
      <c r="C3683" s="1050">
        <v>0</v>
      </c>
      <c r="D3683" s="1050">
        <v>551250</v>
      </c>
      <c r="E3683" s="1406">
        <v>5502706.3200000003</v>
      </c>
      <c r="F3683" s="2361"/>
      <c r="G3683" s="2361"/>
      <c r="H3683" s="2361"/>
      <c r="I3683" s="1516"/>
      <c r="J3683" s="1516"/>
      <c r="K3683" s="1516"/>
    </row>
    <row r="3684" spans="1:11" ht="27.75" customHeight="1">
      <c r="A3684" s="1051" t="s">
        <v>34885</v>
      </c>
      <c r="B3684" s="1051" t="s">
        <v>34507</v>
      </c>
      <c r="C3684" s="1050">
        <v>0</v>
      </c>
      <c r="D3684" s="1050">
        <v>53.75</v>
      </c>
      <c r="E3684" s="1406">
        <v>5502652.5700000003</v>
      </c>
      <c r="F3684" s="2361"/>
      <c r="G3684" s="2361"/>
      <c r="H3684" s="2361"/>
      <c r="I3684" s="1516"/>
      <c r="J3684" s="1516"/>
      <c r="K3684" s="1516"/>
    </row>
    <row r="3685" spans="1:11" ht="27.75" customHeight="1">
      <c r="A3685" s="1771" t="s">
        <v>34889</v>
      </c>
      <c r="B3685" s="1051" t="s">
        <v>34958</v>
      </c>
      <c r="C3685" s="1050">
        <v>0</v>
      </c>
      <c r="D3685" s="1050">
        <v>700000</v>
      </c>
      <c r="E3685" s="1406">
        <v>4802652.57</v>
      </c>
      <c r="F3685" s="2361"/>
      <c r="G3685" s="2361"/>
      <c r="H3685" s="2361"/>
      <c r="I3685" s="1516"/>
      <c r="J3685" s="1516"/>
      <c r="K3685" s="1516"/>
    </row>
    <row r="3686" spans="1:11" ht="27.75" customHeight="1">
      <c r="A3686" s="1051" t="s">
        <v>34936</v>
      </c>
      <c r="B3686" s="1051" t="s">
        <v>34674</v>
      </c>
      <c r="C3686" s="1050">
        <v>0</v>
      </c>
      <c r="D3686" s="1050">
        <v>108</v>
      </c>
      <c r="E3686" s="1406">
        <v>4802544.57</v>
      </c>
      <c r="F3686" s="2361"/>
      <c r="G3686" s="2361"/>
      <c r="H3686" s="2361"/>
      <c r="I3686" s="1516"/>
      <c r="J3686" s="1516"/>
      <c r="K3686" s="1516"/>
    </row>
    <row r="3687" spans="1:11" ht="27.75" customHeight="1">
      <c r="A3687" s="1051" t="s">
        <v>34937</v>
      </c>
      <c r="B3687" s="1051" t="s">
        <v>34664</v>
      </c>
      <c r="C3687" s="1050">
        <v>0</v>
      </c>
      <c r="D3687" s="1050">
        <v>100</v>
      </c>
      <c r="E3687" s="1406">
        <v>4802444.57</v>
      </c>
      <c r="F3687" s="2361"/>
      <c r="G3687" s="2361"/>
      <c r="H3687" s="2361"/>
      <c r="I3687" s="1516"/>
      <c r="J3687" s="1516"/>
      <c r="K3687" s="1516"/>
    </row>
    <row r="3688" spans="1:11" ht="27.75" customHeight="1">
      <c r="A3688" s="1051" t="s">
        <v>34939</v>
      </c>
      <c r="B3688" s="1051" t="s">
        <v>34959</v>
      </c>
      <c r="C3688" s="1050">
        <v>0</v>
      </c>
      <c r="D3688" s="1050">
        <v>4095000</v>
      </c>
      <c r="E3688" s="1406">
        <v>707444.57</v>
      </c>
      <c r="F3688" s="2361"/>
      <c r="G3688" s="2361"/>
      <c r="H3688" s="2361"/>
      <c r="I3688" s="1516"/>
      <c r="J3688" s="1516"/>
      <c r="K3688" s="1516"/>
    </row>
    <row r="3689" spans="1:11" ht="27.75" customHeight="1">
      <c r="A3689" s="1051" t="s">
        <v>34939</v>
      </c>
      <c r="B3689" s="1051" t="s">
        <v>34654</v>
      </c>
      <c r="C3689" s="1050">
        <v>0</v>
      </c>
      <c r="D3689" s="1050">
        <v>5511.45</v>
      </c>
      <c r="E3689" s="1406">
        <v>701933.12</v>
      </c>
      <c r="F3689" s="2361"/>
      <c r="G3689" s="2361"/>
      <c r="H3689" s="2361"/>
      <c r="I3689" s="1516"/>
      <c r="J3689" s="1516"/>
      <c r="K3689" s="1516"/>
    </row>
    <row r="3690" spans="1:11" ht="27.75" customHeight="1">
      <c r="A3690" s="2882" t="s">
        <v>34939</v>
      </c>
      <c r="B3690" s="1536" t="s">
        <v>34655</v>
      </c>
      <c r="C3690" s="2755">
        <v>0</v>
      </c>
      <c r="D3690" s="2755">
        <v>413.36</v>
      </c>
      <c r="E3690" s="2800">
        <v>701519.76</v>
      </c>
      <c r="F3690" s="2383"/>
      <c r="G3690" s="2383"/>
      <c r="H3690" s="2383"/>
      <c r="I3690" s="2424"/>
      <c r="J3690" s="2424"/>
      <c r="K3690" s="2424"/>
    </row>
    <row r="3691" spans="1:11" s="1689" customFormat="1" ht="27.75" customHeight="1">
      <c r="A3691" s="1051" t="s">
        <v>35310</v>
      </c>
      <c r="B3691" s="1051" t="s">
        <v>35311</v>
      </c>
      <c r="C3691" s="1050">
        <v>183750</v>
      </c>
      <c r="D3691" s="1050">
        <v>0</v>
      </c>
      <c r="E3691" s="1406">
        <v>885269.76</v>
      </c>
      <c r="F3691" s="1544"/>
      <c r="G3691" s="1544"/>
      <c r="H3691" s="1544"/>
      <c r="I3691" s="1545"/>
      <c r="J3691" s="1545"/>
      <c r="K3691" s="1545"/>
    </row>
    <row r="3692" spans="1:11" s="1689" customFormat="1" ht="27.75" customHeight="1">
      <c r="A3692" s="1051" t="s">
        <v>34974</v>
      </c>
      <c r="B3692" s="1051" t="s">
        <v>35312</v>
      </c>
      <c r="C3692" s="1050">
        <v>183750</v>
      </c>
      <c r="D3692" s="1050">
        <v>0</v>
      </c>
      <c r="E3692" s="1406">
        <v>1069019.76</v>
      </c>
      <c r="F3692" s="1544"/>
      <c r="G3692" s="1544"/>
      <c r="H3692" s="1544"/>
      <c r="I3692" s="1545"/>
      <c r="J3692" s="1545"/>
      <c r="K3692" s="1545"/>
    </row>
    <row r="3693" spans="1:11" s="1689" customFormat="1" ht="27.75" customHeight="1">
      <c r="A3693" s="1051" t="s">
        <v>34974</v>
      </c>
      <c r="B3693" s="1051" t="s">
        <v>24487</v>
      </c>
      <c r="C3693" s="1050">
        <v>225000</v>
      </c>
      <c r="D3693" s="1050">
        <v>0</v>
      </c>
      <c r="E3693" s="1406">
        <v>1294019.76</v>
      </c>
      <c r="F3693" s="1544"/>
      <c r="G3693" s="1544"/>
      <c r="H3693" s="1544"/>
      <c r="I3693" s="1545"/>
      <c r="J3693" s="1545"/>
      <c r="K3693" s="1545"/>
    </row>
    <row r="3694" spans="1:11" s="1689" customFormat="1" ht="27.75" customHeight="1">
      <c r="A3694" s="1051" t="s">
        <v>34976</v>
      </c>
      <c r="B3694" s="1051" t="s">
        <v>34664</v>
      </c>
      <c r="C3694" s="1050">
        <v>0</v>
      </c>
      <c r="D3694" s="1050">
        <v>150</v>
      </c>
      <c r="E3694" s="1406">
        <v>1293869.76</v>
      </c>
      <c r="F3694" s="1544"/>
      <c r="G3694" s="1544"/>
      <c r="H3694" s="1544"/>
      <c r="I3694" s="1545"/>
      <c r="J3694" s="1545"/>
      <c r="K3694" s="1545"/>
    </row>
    <row r="3695" spans="1:11" s="1689" customFormat="1" ht="27.75" customHeight="1">
      <c r="A3695" s="1051" t="s">
        <v>34976</v>
      </c>
      <c r="B3695" s="1051" t="s">
        <v>35313</v>
      </c>
      <c r="C3695" s="1050">
        <v>172000</v>
      </c>
      <c r="D3695" s="1050">
        <v>0</v>
      </c>
      <c r="E3695" s="1406">
        <v>1465869.76</v>
      </c>
      <c r="F3695" s="1544"/>
      <c r="G3695" s="1544"/>
      <c r="H3695" s="1544"/>
      <c r="I3695" s="1545"/>
      <c r="J3695" s="1545"/>
      <c r="K3695" s="1545"/>
    </row>
    <row r="3696" spans="1:11" s="1689" customFormat="1" ht="27.75" customHeight="1">
      <c r="A3696" s="1051" t="s">
        <v>34981</v>
      </c>
      <c r="B3696" s="1051" t="s">
        <v>35314</v>
      </c>
      <c r="C3696" s="1050">
        <v>30000</v>
      </c>
      <c r="D3696" s="1050">
        <v>0</v>
      </c>
      <c r="E3696" s="1406">
        <v>1495869.76</v>
      </c>
      <c r="F3696" s="1544"/>
      <c r="G3696" s="1544"/>
      <c r="H3696" s="1544"/>
      <c r="I3696" s="1545"/>
      <c r="J3696" s="1545"/>
      <c r="K3696" s="1545"/>
    </row>
    <row r="3697" spans="1:11" s="1689" customFormat="1" ht="27.75" customHeight="1">
      <c r="A3697" s="1051" t="s">
        <v>34983</v>
      </c>
      <c r="B3697" s="1051" t="s">
        <v>35315</v>
      </c>
      <c r="C3697" s="1050">
        <v>40000</v>
      </c>
      <c r="D3697" s="1050">
        <v>0</v>
      </c>
      <c r="E3697" s="1406">
        <v>1535869.76</v>
      </c>
      <c r="F3697" s="1544"/>
      <c r="G3697" s="1544"/>
      <c r="H3697" s="1544"/>
      <c r="I3697" s="1545"/>
      <c r="J3697" s="1545"/>
      <c r="K3697" s="1545"/>
    </row>
    <row r="3698" spans="1:11" s="1689" customFormat="1" ht="27.75" customHeight="1">
      <c r="A3698" s="1051" t="s">
        <v>34985</v>
      </c>
      <c r="B3698" s="1051" t="s">
        <v>35316</v>
      </c>
      <c r="C3698" s="1050">
        <v>172000</v>
      </c>
      <c r="D3698" s="1050">
        <v>0</v>
      </c>
      <c r="E3698" s="1406">
        <v>1707869.76</v>
      </c>
      <c r="F3698" s="1544"/>
      <c r="G3698" s="1544"/>
      <c r="H3698" s="1544"/>
      <c r="I3698" s="1545"/>
      <c r="J3698" s="1545"/>
      <c r="K3698" s="1545"/>
    </row>
    <row r="3699" spans="1:11" s="1689" customFormat="1" ht="27.75" customHeight="1">
      <c r="A3699" s="1051" t="s">
        <v>34985</v>
      </c>
      <c r="B3699" s="1051" t="s">
        <v>35317</v>
      </c>
      <c r="C3699" s="1050">
        <v>172000</v>
      </c>
      <c r="D3699" s="1050">
        <v>0</v>
      </c>
      <c r="E3699" s="1406">
        <v>1879869.76</v>
      </c>
      <c r="F3699" s="1544"/>
      <c r="G3699" s="1544"/>
      <c r="H3699" s="1544"/>
      <c r="I3699" s="1545"/>
      <c r="J3699" s="1545"/>
      <c r="K3699" s="1545"/>
    </row>
    <row r="3700" spans="1:11" s="1689" customFormat="1" ht="27.75" customHeight="1">
      <c r="A3700" s="1051" t="s">
        <v>34985</v>
      </c>
      <c r="B3700" s="1051" t="s">
        <v>35318</v>
      </c>
      <c r="C3700" s="1050">
        <v>93500</v>
      </c>
      <c r="D3700" s="1050">
        <v>0</v>
      </c>
      <c r="E3700" s="1406">
        <v>1973369.76</v>
      </c>
      <c r="F3700" s="1544"/>
      <c r="G3700" s="1544"/>
      <c r="H3700" s="1544"/>
      <c r="I3700" s="1545"/>
      <c r="J3700" s="1545"/>
      <c r="K3700" s="1545"/>
    </row>
    <row r="3701" spans="1:11" s="1689" customFormat="1" ht="27.75" customHeight="1">
      <c r="A3701" s="1051" t="s">
        <v>34989</v>
      </c>
      <c r="B3701" s="1051" t="s">
        <v>35319</v>
      </c>
      <c r="C3701" s="1050">
        <v>68000</v>
      </c>
      <c r="D3701" s="1050">
        <v>0</v>
      </c>
      <c r="E3701" s="1406">
        <v>2041369.76</v>
      </c>
      <c r="F3701" s="1544"/>
      <c r="G3701" s="1544"/>
      <c r="H3701" s="1544"/>
      <c r="I3701" s="1545"/>
      <c r="J3701" s="1545"/>
      <c r="K3701" s="1545"/>
    </row>
    <row r="3702" spans="1:11" s="1689" customFormat="1" ht="27.75" customHeight="1">
      <c r="A3702" s="1051" t="s">
        <v>34989</v>
      </c>
      <c r="B3702" s="1051" t="s">
        <v>35320</v>
      </c>
      <c r="C3702" s="1050">
        <v>172000</v>
      </c>
      <c r="D3702" s="1050">
        <v>0</v>
      </c>
      <c r="E3702" s="1406">
        <v>2213369.7599999998</v>
      </c>
      <c r="F3702" s="1544"/>
      <c r="G3702" s="1544"/>
      <c r="H3702" s="1544"/>
      <c r="I3702" s="1545"/>
      <c r="J3702" s="1545"/>
      <c r="K3702" s="1545"/>
    </row>
    <row r="3703" spans="1:11" s="1689" customFormat="1" ht="27.75" customHeight="1">
      <c r="A3703" s="1051" t="s">
        <v>36424</v>
      </c>
      <c r="B3703" s="1051" t="s">
        <v>36505</v>
      </c>
      <c r="C3703" s="1050">
        <v>344000</v>
      </c>
      <c r="D3703" s="1050">
        <v>0</v>
      </c>
      <c r="E3703" s="1406">
        <v>2557369.7599999998</v>
      </c>
      <c r="F3703" s="1544"/>
      <c r="G3703" s="1544"/>
      <c r="H3703" s="1544"/>
      <c r="I3703" s="1545"/>
      <c r="J3703" s="1545"/>
      <c r="K3703" s="1545"/>
    </row>
    <row r="3704" spans="1:11" s="1689" customFormat="1" ht="27.75" customHeight="1">
      <c r="A3704" s="1051" t="s">
        <v>36425</v>
      </c>
      <c r="B3704" s="1051" t="s">
        <v>36506</v>
      </c>
      <c r="C3704" s="1050">
        <v>172000</v>
      </c>
      <c r="D3704" s="1050">
        <v>0</v>
      </c>
      <c r="E3704" s="1406">
        <v>2729369.76</v>
      </c>
      <c r="F3704" s="1544"/>
      <c r="G3704" s="1544"/>
      <c r="H3704" s="1544"/>
      <c r="I3704" s="1545"/>
      <c r="J3704" s="1545"/>
      <c r="K3704" s="1545"/>
    </row>
    <row r="3705" spans="1:11" s="1689" customFormat="1" ht="27.75" customHeight="1">
      <c r="A3705" s="1051" t="s">
        <v>36425</v>
      </c>
      <c r="B3705" s="1051" t="s">
        <v>36507</v>
      </c>
      <c r="C3705" s="1050">
        <v>172000</v>
      </c>
      <c r="D3705" s="1050">
        <v>0</v>
      </c>
      <c r="E3705" s="1406">
        <v>2901369.76</v>
      </c>
      <c r="F3705" s="1544"/>
      <c r="G3705" s="1544"/>
      <c r="H3705" s="1544"/>
      <c r="I3705" s="1545"/>
      <c r="J3705" s="1545"/>
      <c r="K3705" s="1545"/>
    </row>
    <row r="3706" spans="1:11" s="1689" customFormat="1" ht="30" customHeight="1">
      <c r="A3706" s="1051" t="s">
        <v>36427</v>
      </c>
      <c r="B3706" s="1051" t="s">
        <v>34674</v>
      </c>
      <c r="C3706" s="1050">
        <v>0</v>
      </c>
      <c r="D3706" s="1050">
        <v>68</v>
      </c>
      <c r="E3706" s="1406">
        <v>2901301.76</v>
      </c>
      <c r="F3706" s="1544"/>
      <c r="G3706" s="1544"/>
      <c r="H3706" s="1544"/>
      <c r="I3706" s="1545"/>
      <c r="J3706" s="1545"/>
      <c r="K3706" s="1545"/>
    </row>
    <row r="3707" spans="1:11" ht="27.75" customHeight="1">
      <c r="A3707" s="1051" t="s">
        <v>36872</v>
      </c>
      <c r="B3707" s="1051" t="s">
        <v>36873</v>
      </c>
      <c r="C3707" s="1050">
        <v>0</v>
      </c>
      <c r="D3707" s="1050">
        <v>1302600</v>
      </c>
      <c r="E3707" s="1406">
        <v>1598701.76</v>
      </c>
      <c r="F3707" s="2361"/>
      <c r="G3707" s="2361"/>
      <c r="H3707" s="2361"/>
      <c r="I3707" s="1516"/>
      <c r="J3707" s="1516"/>
      <c r="K3707" s="1516"/>
    </row>
    <row r="3708" spans="1:11" ht="27.75" customHeight="1">
      <c r="A3708" s="1051" t="s">
        <v>36978</v>
      </c>
      <c r="B3708" s="1051" t="s">
        <v>37243</v>
      </c>
      <c r="C3708" s="1050">
        <v>225000</v>
      </c>
      <c r="D3708" s="1050">
        <v>0</v>
      </c>
      <c r="E3708" s="1406">
        <v>1823701.76</v>
      </c>
      <c r="F3708" s="2361"/>
      <c r="G3708" s="2361"/>
      <c r="H3708" s="2361"/>
      <c r="I3708" s="1516"/>
      <c r="J3708" s="1516"/>
      <c r="K3708" s="1516"/>
    </row>
    <row r="3709" spans="1:11" ht="27.75" customHeight="1">
      <c r="A3709" s="1051" t="s">
        <v>37216</v>
      </c>
      <c r="B3709" s="1051" t="s">
        <v>37241</v>
      </c>
      <c r="C3709" s="1050">
        <v>172000</v>
      </c>
      <c r="D3709" s="1050">
        <v>0</v>
      </c>
      <c r="E3709" s="1406">
        <v>1995701.76</v>
      </c>
      <c r="F3709" s="2361"/>
      <c r="G3709" s="2361"/>
      <c r="H3709" s="2361"/>
      <c r="I3709" s="1516"/>
      <c r="J3709" s="1516"/>
      <c r="K3709" s="1516"/>
    </row>
    <row r="3710" spans="1:11" ht="27.75" customHeight="1">
      <c r="A3710" s="1051" t="s">
        <v>37218</v>
      </c>
      <c r="B3710" s="1051" t="s">
        <v>37242</v>
      </c>
      <c r="C3710" s="1050">
        <v>172000</v>
      </c>
      <c r="D3710" s="1050">
        <v>0</v>
      </c>
      <c r="E3710" s="1406">
        <v>2167701.7599999998</v>
      </c>
      <c r="F3710" s="2361"/>
      <c r="G3710" s="2361"/>
      <c r="H3710" s="2361"/>
      <c r="I3710" s="1516"/>
      <c r="J3710" s="1516"/>
      <c r="K3710" s="1516"/>
    </row>
    <row r="3711" spans="1:11" ht="27.75" customHeight="1">
      <c r="A3711" s="2882" t="s">
        <v>37423</v>
      </c>
      <c r="B3711" s="1536" t="s">
        <v>37427</v>
      </c>
      <c r="C3711" s="2755">
        <v>344000</v>
      </c>
      <c r="D3711" s="2755">
        <v>0</v>
      </c>
      <c r="E3711" s="2800">
        <v>2511701.7599999998</v>
      </c>
      <c r="F3711" s="2383"/>
      <c r="G3711" s="2383"/>
      <c r="H3711" s="2383"/>
      <c r="I3711" s="2424"/>
      <c r="J3711" s="2424"/>
      <c r="K3711" s="2424"/>
    </row>
    <row r="3712" spans="1:11" s="1689" customFormat="1" ht="27.75" customHeight="1">
      <c r="A3712" s="1051" t="s">
        <v>39007</v>
      </c>
      <c r="B3712" s="1051" t="s">
        <v>39042</v>
      </c>
      <c r="C3712" s="1050">
        <v>172000</v>
      </c>
      <c r="D3712" s="1050">
        <v>0</v>
      </c>
      <c r="E3712" s="1406">
        <v>2683701.7599999998</v>
      </c>
      <c r="F3712" s="1544"/>
      <c r="G3712" s="1544"/>
      <c r="H3712" s="1544"/>
      <c r="I3712" s="1545"/>
      <c r="J3712" s="1545"/>
      <c r="K3712" s="1545"/>
    </row>
    <row r="3713" spans="1:11" s="1689" customFormat="1" ht="27.75" customHeight="1">
      <c r="A3713" s="1051" t="s">
        <v>39008</v>
      </c>
      <c r="B3713" s="1051" t="s">
        <v>39043</v>
      </c>
      <c r="C3713" s="1050">
        <v>0</v>
      </c>
      <c r="D3713" s="1050">
        <v>93500</v>
      </c>
      <c r="E3713" s="1406">
        <v>2590201.7599999998</v>
      </c>
      <c r="F3713" s="1544"/>
      <c r="G3713" s="1544"/>
      <c r="H3713" s="1544"/>
      <c r="I3713" s="1545"/>
      <c r="J3713" s="1545"/>
      <c r="K3713" s="1545"/>
    </row>
    <row r="3714" spans="1:11" s="1689" customFormat="1" ht="27.75" customHeight="1">
      <c r="A3714" s="1051" t="s">
        <v>39008</v>
      </c>
      <c r="B3714" s="1051" t="s">
        <v>39044</v>
      </c>
      <c r="C3714" s="1050">
        <v>0</v>
      </c>
      <c r="D3714" s="1050">
        <v>68000</v>
      </c>
      <c r="E3714" s="1406">
        <v>2522201.7599999998</v>
      </c>
      <c r="F3714" s="1544"/>
      <c r="G3714" s="1544"/>
      <c r="H3714" s="1544"/>
      <c r="I3714" s="1545"/>
      <c r="J3714" s="1545"/>
      <c r="K3714" s="1545"/>
    </row>
    <row r="3715" spans="1:11" s="1689" customFormat="1" ht="27.75" customHeight="1">
      <c r="A3715" s="1051" t="s">
        <v>39008</v>
      </c>
      <c r="B3715" s="1051" t="s">
        <v>39045</v>
      </c>
      <c r="C3715" s="1050">
        <v>516000</v>
      </c>
      <c r="D3715" s="1050">
        <v>0</v>
      </c>
      <c r="E3715" s="1406">
        <v>3038201.76</v>
      </c>
      <c r="F3715" s="1544"/>
      <c r="G3715" s="1544"/>
      <c r="H3715" s="1544"/>
      <c r="I3715" s="1545"/>
      <c r="J3715" s="1545"/>
      <c r="K3715" s="1545"/>
    </row>
    <row r="3716" spans="1:11" s="1689" customFormat="1" ht="27.75" customHeight="1">
      <c r="A3716" s="1771" t="s">
        <v>39009</v>
      </c>
      <c r="B3716" s="1051" t="s">
        <v>39046</v>
      </c>
      <c r="C3716" s="1050">
        <v>344000</v>
      </c>
      <c r="D3716" s="1050">
        <v>0</v>
      </c>
      <c r="E3716" s="1406">
        <v>3382201.76</v>
      </c>
      <c r="F3716" s="1544"/>
      <c r="G3716" s="1544"/>
      <c r="H3716" s="1544"/>
      <c r="I3716" s="1545"/>
      <c r="J3716" s="1545"/>
      <c r="K3716" s="1545"/>
    </row>
    <row r="3717" spans="1:11" s="1689" customFormat="1" ht="27.75" customHeight="1">
      <c r="A3717" s="1629" t="s">
        <v>39162</v>
      </c>
      <c r="B3717" s="1051" t="s">
        <v>39165</v>
      </c>
      <c r="C3717" s="1050">
        <v>140000</v>
      </c>
      <c r="D3717" s="1050">
        <v>0</v>
      </c>
      <c r="E3717" s="1406">
        <v>3522201.76</v>
      </c>
      <c r="F3717" s="1544"/>
      <c r="G3717" s="1544"/>
      <c r="H3717" s="1544"/>
      <c r="I3717" s="1545"/>
      <c r="J3717" s="1545"/>
      <c r="K3717" s="1545"/>
    </row>
    <row r="3718" spans="1:11" s="1689" customFormat="1" ht="27.75" customHeight="1">
      <c r="A3718" s="1051" t="s">
        <v>39163</v>
      </c>
      <c r="B3718" s="1051" t="s">
        <v>34674</v>
      </c>
      <c r="C3718" s="1050">
        <v>0</v>
      </c>
      <c r="D3718" s="1050">
        <v>4</v>
      </c>
      <c r="E3718" s="1406">
        <v>3522197.76</v>
      </c>
      <c r="F3718" s="1544"/>
      <c r="G3718" s="1544"/>
      <c r="H3718" s="1544"/>
      <c r="I3718" s="1545"/>
      <c r="J3718" s="1545"/>
      <c r="K3718" s="1545"/>
    </row>
    <row r="3719" spans="1:11" s="1689" customFormat="1" ht="27.75" customHeight="1">
      <c r="A3719" s="1051" t="s">
        <v>39164</v>
      </c>
      <c r="B3719" s="1051" t="s">
        <v>34664</v>
      </c>
      <c r="C3719" s="1050">
        <v>0</v>
      </c>
      <c r="D3719" s="1050">
        <v>850</v>
      </c>
      <c r="E3719" s="1406">
        <v>3521347.76</v>
      </c>
      <c r="F3719" s="1544"/>
      <c r="G3719" s="1544"/>
      <c r="H3719" s="1544"/>
      <c r="I3719" s="1545"/>
      <c r="J3719" s="1545"/>
      <c r="K3719" s="1545"/>
    </row>
    <row r="3720" spans="1:11" s="1689" customFormat="1" ht="27.75" customHeight="1">
      <c r="A3720" s="1051" t="s">
        <v>39164</v>
      </c>
      <c r="B3720" s="1051" t="s">
        <v>39166</v>
      </c>
      <c r="C3720" s="1050">
        <v>0</v>
      </c>
      <c r="D3720" s="1050">
        <v>70000</v>
      </c>
      <c r="E3720" s="1406">
        <v>3451347.76</v>
      </c>
      <c r="F3720" s="1544"/>
      <c r="G3720" s="1544"/>
      <c r="H3720" s="1544"/>
      <c r="I3720" s="1545"/>
      <c r="J3720" s="1545"/>
      <c r="K3720" s="1545"/>
    </row>
    <row r="3721" spans="1:11" s="1689" customFormat="1" ht="27.75" customHeight="1">
      <c r="A3721" s="1051" t="s">
        <v>39242</v>
      </c>
      <c r="B3721" s="1051" t="s">
        <v>39275</v>
      </c>
      <c r="C3721" s="1050">
        <v>5000</v>
      </c>
      <c r="D3721" s="1050">
        <v>0</v>
      </c>
      <c r="E3721" s="1406">
        <v>3456347.76</v>
      </c>
      <c r="F3721" s="1544"/>
      <c r="G3721" s="1544"/>
      <c r="H3721" s="1544"/>
      <c r="I3721" s="1545"/>
      <c r="J3721" s="1545"/>
      <c r="K3721" s="1545"/>
    </row>
    <row r="3722" spans="1:11" s="1689" customFormat="1" ht="27.75" customHeight="1">
      <c r="A3722" s="1051" t="s">
        <v>39244</v>
      </c>
      <c r="B3722" s="1051" t="s">
        <v>39276</v>
      </c>
      <c r="C3722" s="1050">
        <v>0</v>
      </c>
      <c r="D3722" s="1050">
        <v>1411800</v>
      </c>
      <c r="E3722" s="1406">
        <v>2044547.76</v>
      </c>
      <c r="F3722" s="1544"/>
      <c r="G3722" s="1544"/>
      <c r="H3722" s="1544"/>
      <c r="I3722" s="1545"/>
      <c r="J3722" s="1545"/>
      <c r="K3722" s="1545"/>
    </row>
    <row r="3723" spans="1:11" s="1689" customFormat="1" ht="27.75" customHeight="1">
      <c r="A3723" s="1051" t="s">
        <v>39244</v>
      </c>
      <c r="B3723" s="1051" t="s">
        <v>34654</v>
      </c>
      <c r="C3723" s="1050">
        <v>0</v>
      </c>
      <c r="D3723" s="1050">
        <v>2714.4</v>
      </c>
      <c r="E3723" s="1406">
        <v>2041833.36</v>
      </c>
      <c r="F3723" s="1544"/>
      <c r="G3723" s="1544"/>
      <c r="H3723" s="1544"/>
      <c r="I3723" s="1545"/>
      <c r="J3723" s="1545"/>
      <c r="K3723" s="1545"/>
    </row>
    <row r="3724" spans="1:11" s="1689" customFormat="1" ht="27.75" customHeight="1">
      <c r="A3724" s="1051" t="s">
        <v>39244</v>
      </c>
      <c r="B3724" s="1051" t="s">
        <v>34655</v>
      </c>
      <c r="C3724" s="1050">
        <v>0</v>
      </c>
      <c r="D3724" s="1050">
        <v>203.58</v>
      </c>
      <c r="E3724" s="1406">
        <v>2041629.78</v>
      </c>
      <c r="F3724" s="1544"/>
      <c r="G3724" s="1544"/>
      <c r="H3724" s="1544"/>
      <c r="I3724" s="1545"/>
      <c r="J3724" s="1545"/>
      <c r="K3724" s="1545"/>
    </row>
    <row r="3725" spans="1:11" s="1689" customFormat="1" ht="27.75" customHeight="1">
      <c r="A3725" s="1771" t="s">
        <v>39321</v>
      </c>
      <c r="B3725" s="1051" t="s">
        <v>39353</v>
      </c>
      <c r="C3725" s="1050">
        <v>40000</v>
      </c>
      <c r="D3725" s="1050">
        <v>0</v>
      </c>
      <c r="E3725" s="1406">
        <v>2081629.78</v>
      </c>
      <c r="F3725" s="1544"/>
      <c r="G3725" s="1544"/>
      <c r="H3725" s="1544"/>
      <c r="I3725" s="1545"/>
      <c r="J3725" s="1545"/>
      <c r="K3725" s="1545"/>
    </row>
    <row r="3726" spans="1:11" s="1689" customFormat="1" ht="27.75" customHeight="1">
      <c r="A3726" s="1771" t="s">
        <v>39324</v>
      </c>
      <c r="B3726" s="1051" t="s">
        <v>34664</v>
      </c>
      <c r="C3726" s="1050">
        <v>0</v>
      </c>
      <c r="D3726" s="1050">
        <v>50</v>
      </c>
      <c r="E3726" s="1406">
        <v>2081579.78</v>
      </c>
      <c r="F3726" s="1544"/>
      <c r="G3726" s="1544"/>
      <c r="H3726" s="1544"/>
      <c r="I3726" s="1545"/>
      <c r="J3726" s="1545"/>
      <c r="K3726" s="1545"/>
    </row>
    <row r="3727" spans="1:11" s="1689" customFormat="1" ht="27.75" customHeight="1">
      <c r="A3727" s="1629" t="s">
        <v>39433</v>
      </c>
      <c r="B3727" s="1051" t="s">
        <v>39466</v>
      </c>
      <c r="C3727" s="1050">
        <v>241000</v>
      </c>
      <c r="D3727" s="1050">
        <v>0</v>
      </c>
      <c r="E3727" s="1406">
        <v>2322579.7799999998</v>
      </c>
      <c r="F3727" s="1544"/>
      <c r="G3727" s="1544"/>
      <c r="H3727" s="1544"/>
      <c r="I3727" s="1545"/>
      <c r="J3727" s="1545"/>
      <c r="K3727" s="1545"/>
    </row>
    <row r="3728" spans="1:11" s="1689" customFormat="1" ht="27.75" customHeight="1">
      <c r="A3728" s="1051" t="s">
        <v>39434</v>
      </c>
      <c r="B3728" s="1051" t="s">
        <v>39467</v>
      </c>
      <c r="C3728" s="1050">
        <v>0</v>
      </c>
      <c r="D3728" s="1050">
        <v>40</v>
      </c>
      <c r="E3728" s="1406">
        <v>2322539.7799999998</v>
      </c>
      <c r="F3728" s="1544"/>
      <c r="G3728" s="1544"/>
      <c r="H3728" s="1544"/>
      <c r="I3728" s="1545"/>
      <c r="J3728" s="1545"/>
      <c r="K3728" s="1545"/>
    </row>
    <row r="3729" spans="1:11" s="1689" customFormat="1" ht="27.75" customHeight="1">
      <c r="A3729" s="1051" t="s">
        <v>39438</v>
      </c>
      <c r="B3729" s="1051" t="s">
        <v>34664</v>
      </c>
      <c r="C3729" s="1050">
        <v>0</v>
      </c>
      <c r="D3729" s="1050">
        <v>50</v>
      </c>
      <c r="E3729" s="1406">
        <v>2322489.7799999998</v>
      </c>
      <c r="F3729" s="1544"/>
      <c r="G3729" s="1544"/>
      <c r="H3729" s="1544"/>
      <c r="I3729" s="1545"/>
      <c r="J3729" s="1545"/>
      <c r="K3729" s="1545"/>
    </row>
    <row r="3730" spans="1:11" s="1689" customFormat="1" ht="27.75" customHeight="1">
      <c r="A3730" s="1629" t="s">
        <v>39538</v>
      </c>
      <c r="B3730" s="1051" t="s">
        <v>39583</v>
      </c>
      <c r="C3730" s="1050">
        <v>0</v>
      </c>
      <c r="D3730" s="1050">
        <v>1209000</v>
      </c>
      <c r="E3730" s="1406">
        <v>1113489.78</v>
      </c>
      <c r="F3730" s="1544"/>
      <c r="G3730" s="1544"/>
      <c r="H3730" s="1544"/>
      <c r="I3730" s="1545"/>
      <c r="J3730" s="1545"/>
      <c r="K3730" s="1545"/>
    </row>
    <row r="3731" spans="1:11" s="1689" customFormat="1" ht="27.75" customHeight="1">
      <c r="A3731" s="1051" t="s">
        <v>39557</v>
      </c>
      <c r="B3731" s="1051" t="s">
        <v>39584</v>
      </c>
      <c r="C3731" s="1050">
        <v>172000</v>
      </c>
      <c r="D3731" s="1050">
        <v>0</v>
      </c>
      <c r="E3731" s="1406">
        <v>1285489.78</v>
      </c>
      <c r="F3731" s="1544"/>
      <c r="G3731" s="1544"/>
      <c r="H3731" s="1544"/>
      <c r="I3731" s="1545"/>
      <c r="J3731" s="1545"/>
      <c r="K3731" s="1545"/>
    </row>
    <row r="3732" spans="1:11" s="1689" customFormat="1" ht="27.75" customHeight="1">
      <c r="A3732" s="1051" t="s">
        <v>39560</v>
      </c>
      <c r="B3732" s="1051" t="s">
        <v>34664</v>
      </c>
      <c r="C3732" s="1050">
        <v>0</v>
      </c>
      <c r="D3732" s="1050">
        <v>50</v>
      </c>
      <c r="E3732" s="1406">
        <v>1285439.78</v>
      </c>
      <c r="F3732" s="1544"/>
      <c r="G3732" s="1544"/>
      <c r="H3732" s="1544"/>
      <c r="I3732" s="1545"/>
      <c r="J3732" s="1545"/>
      <c r="K3732" s="1545"/>
    </row>
    <row r="3733" spans="1:11" s="1689" customFormat="1" ht="27.75" customHeight="1">
      <c r="A3733" s="1629" t="s">
        <v>39617</v>
      </c>
      <c r="B3733" s="1051" t="s">
        <v>39655</v>
      </c>
      <c r="C3733" s="1050">
        <v>172000</v>
      </c>
      <c r="D3733" s="1050">
        <v>0</v>
      </c>
      <c r="E3733" s="1406">
        <v>1457439.78</v>
      </c>
      <c r="F3733" s="1544"/>
      <c r="G3733" s="1544"/>
      <c r="H3733" s="1544"/>
      <c r="I3733" s="1545"/>
      <c r="J3733" s="1545"/>
      <c r="K3733" s="1545"/>
    </row>
    <row r="3734" spans="1:11" s="1689" customFormat="1" ht="27.75" customHeight="1">
      <c r="A3734" s="1051" t="s">
        <v>39620</v>
      </c>
      <c r="B3734" s="1051" t="s">
        <v>39656</v>
      </c>
      <c r="C3734" s="1050">
        <v>0</v>
      </c>
      <c r="D3734" s="1050">
        <v>48</v>
      </c>
      <c r="E3734" s="1406">
        <v>1457391.78</v>
      </c>
      <c r="F3734" s="1544"/>
      <c r="G3734" s="1544"/>
      <c r="H3734" s="1544"/>
      <c r="I3734" s="1545"/>
      <c r="J3734" s="1545"/>
      <c r="K3734" s="1545"/>
    </row>
    <row r="3735" spans="1:11" s="1689" customFormat="1" ht="27.75" customHeight="1">
      <c r="A3735" s="1051" t="s">
        <v>39621</v>
      </c>
      <c r="B3735" s="1051" t="s">
        <v>34664</v>
      </c>
      <c r="C3735" s="1050">
        <v>0</v>
      </c>
      <c r="D3735" s="1050">
        <v>50</v>
      </c>
      <c r="E3735" s="1406">
        <v>1457341.78</v>
      </c>
      <c r="F3735" s="1544"/>
      <c r="G3735" s="1544"/>
      <c r="H3735" s="1544"/>
      <c r="I3735" s="1545"/>
      <c r="J3735" s="1545"/>
      <c r="K3735" s="1545"/>
    </row>
    <row r="3736" spans="1:11" s="1689" customFormat="1" ht="27.75" customHeight="1">
      <c r="A3736" s="1051" t="s">
        <v>39622</v>
      </c>
      <c r="B3736" s="1051" t="s">
        <v>39657</v>
      </c>
      <c r="C3736" s="1050">
        <v>0</v>
      </c>
      <c r="D3736" s="1050">
        <v>651300</v>
      </c>
      <c r="E3736" s="1406">
        <v>806041.78</v>
      </c>
      <c r="F3736" s="1544"/>
      <c r="G3736" s="1544"/>
      <c r="H3736" s="1544"/>
      <c r="I3736" s="1545"/>
      <c r="J3736" s="1545"/>
      <c r="K3736" s="1545"/>
    </row>
    <row r="3737" spans="1:11" s="1689" customFormat="1" ht="27.75" customHeight="1">
      <c r="A3737" s="1051" t="s">
        <v>39622</v>
      </c>
      <c r="B3737" s="1051" t="s">
        <v>34654</v>
      </c>
      <c r="C3737" s="1050">
        <v>0</v>
      </c>
      <c r="D3737" s="1050">
        <v>1860.3</v>
      </c>
      <c r="E3737" s="1406">
        <v>804181.48</v>
      </c>
      <c r="F3737" s="1544"/>
      <c r="G3737" s="1544"/>
      <c r="H3737" s="1544"/>
      <c r="I3737" s="1545"/>
      <c r="J3737" s="1545"/>
      <c r="K3737" s="1545"/>
    </row>
    <row r="3738" spans="1:11" s="1689" customFormat="1" ht="27.75" customHeight="1">
      <c r="A3738" s="1051" t="s">
        <v>39622</v>
      </c>
      <c r="B3738" s="1051" t="s">
        <v>34655</v>
      </c>
      <c r="C3738" s="1050">
        <v>0</v>
      </c>
      <c r="D3738" s="1050">
        <v>139.52000000000001</v>
      </c>
      <c r="E3738" s="1406">
        <v>804041.96</v>
      </c>
      <c r="F3738" s="1544"/>
      <c r="G3738" s="1544"/>
      <c r="H3738" s="1544"/>
      <c r="I3738" s="1545"/>
      <c r="J3738" s="1545"/>
      <c r="K3738" s="1545"/>
    </row>
    <row r="3739" spans="1:11" s="1689" customFormat="1" ht="27.75" customHeight="1">
      <c r="A3739" s="1629" t="s">
        <v>39702</v>
      </c>
      <c r="B3739" s="1051" t="s">
        <v>39719</v>
      </c>
      <c r="C3739" s="1050">
        <v>172000</v>
      </c>
      <c r="D3739" s="1050">
        <v>0</v>
      </c>
      <c r="E3739" s="1406">
        <v>976041.96</v>
      </c>
      <c r="F3739" s="1544"/>
      <c r="G3739" s="1544"/>
      <c r="H3739" s="1544"/>
      <c r="I3739" s="1545"/>
      <c r="J3739" s="1545"/>
      <c r="K3739" s="1545"/>
    </row>
    <row r="3740" spans="1:11" s="1689" customFormat="1" ht="27.75" customHeight="1">
      <c r="A3740" s="1051" t="s">
        <v>39706</v>
      </c>
      <c r="B3740" s="1051" t="s">
        <v>34664</v>
      </c>
      <c r="C3740" s="1050">
        <v>0</v>
      </c>
      <c r="D3740" s="1050">
        <v>50</v>
      </c>
      <c r="E3740" s="1406">
        <v>975991.96</v>
      </c>
      <c r="F3740" s="1544"/>
      <c r="G3740" s="1544"/>
      <c r="H3740" s="1544"/>
      <c r="I3740" s="1545"/>
      <c r="J3740" s="1545"/>
      <c r="K3740" s="1545"/>
    </row>
    <row r="3741" spans="1:11" s="1689" customFormat="1" ht="27.75" customHeight="1">
      <c r="A3741" s="1051" t="s">
        <v>39707</v>
      </c>
      <c r="B3741" s="1051" t="s">
        <v>39720</v>
      </c>
      <c r="C3741" s="1050">
        <v>172000</v>
      </c>
      <c r="D3741" s="1050">
        <v>0</v>
      </c>
      <c r="E3741" s="1406">
        <v>1147991.96</v>
      </c>
      <c r="F3741" s="1544"/>
      <c r="G3741" s="1544"/>
      <c r="H3741" s="1544"/>
      <c r="I3741" s="1545"/>
      <c r="J3741" s="1545"/>
      <c r="K3741" s="1545"/>
    </row>
    <row r="3742" spans="1:11" s="1689" customFormat="1" ht="27.75" customHeight="1">
      <c r="A3742" s="1629" t="s">
        <v>39756</v>
      </c>
      <c r="B3742" s="1051" t="s">
        <v>39758</v>
      </c>
      <c r="C3742" s="1050">
        <v>172000</v>
      </c>
      <c r="D3742" s="1050">
        <v>0</v>
      </c>
      <c r="E3742" s="1406">
        <v>1319991.96</v>
      </c>
      <c r="F3742" s="1544"/>
      <c r="G3742" s="1544"/>
      <c r="H3742" s="1544"/>
      <c r="I3742" s="1545"/>
      <c r="J3742" s="1545"/>
      <c r="K3742" s="1545"/>
    </row>
    <row r="3743" spans="1:11" s="1689" customFormat="1" ht="27.75" customHeight="1">
      <c r="A3743" s="1051" t="s">
        <v>39735</v>
      </c>
      <c r="B3743" s="1051" t="s">
        <v>39759</v>
      </c>
      <c r="C3743" s="1050">
        <v>241000</v>
      </c>
      <c r="D3743" s="1050">
        <v>0</v>
      </c>
      <c r="E3743" s="1406">
        <v>1560991.96</v>
      </c>
      <c r="F3743" s="1544"/>
      <c r="G3743" s="1544"/>
      <c r="H3743" s="1544"/>
      <c r="I3743" s="1545"/>
      <c r="J3743" s="1545"/>
      <c r="K3743" s="1545"/>
    </row>
    <row r="3744" spans="1:11" s="1689" customFormat="1" ht="27.75" customHeight="1">
      <c r="A3744" s="1051" t="s">
        <v>39757</v>
      </c>
      <c r="B3744" s="1051" t="s">
        <v>39760</v>
      </c>
      <c r="C3744" s="1050">
        <v>172000</v>
      </c>
      <c r="D3744" s="1050">
        <v>0</v>
      </c>
      <c r="E3744" s="1406">
        <v>1732991.96</v>
      </c>
      <c r="F3744" s="1544"/>
      <c r="G3744" s="1544"/>
      <c r="H3744" s="1544"/>
      <c r="I3744" s="1545"/>
      <c r="J3744" s="1545"/>
      <c r="K3744" s="1545"/>
    </row>
    <row r="3745" spans="1:11" s="1689" customFormat="1" ht="27.75" customHeight="1">
      <c r="A3745" s="1051" t="s">
        <v>39738</v>
      </c>
      <c r="B3745" s="1051" t="s">
        <v>34664</v>
      </c>
      <c r="C3745" s="1050">
        <v>0</v>
      </c>
      <c r="D3745" s="1050">
        <v>200</v>
      </c>
      <c r="E3745" s="1406">
        <v>1732791.96</v>
      </c>
      <c r="F3745" s="1544"/>
      <c r="G3745" s="1544"/>
      <c r="H3745" s="1544"/>
      <c r="I3745" s="1545"/>
      <c r="J3745" s="1545"/>
      <c r="K3745" s="1545"/>
    </row>
    <row r="3746" spans="1:11" ht="27.75" customHeight="1">
      <c r="A3746" s="1629" t="s">
        <v>39788</v>
      </c>
      <c r="B3746" s="1051" t="s">
        <v>39832</v>
      </c>
      <c r="C3746" s="1050">
        <v>172000</v>
      </c>
      <c r="D3746" s="1050">
        <v>0</v>
      </c>
      <c r="E3746" s="2402">
        <v>1904791.96</v>
      </c>
      <c r="F3746" s="3138"/>
      <c r="G3746" s="3138"/>
      <c r="H3746" s="3138"/>
      <c r="I3746" s="1516"/>
      <c r="J3746" s="1516"/>
      <c r="K3746" s="1516"/>
    </row>
    <row r="3747" spans="1:11" ht="27.75" customHeight="1">
      <c r="A3747" s="1051" t="s">
        <v>39788</v>
      </c>
      <c r="B3747" s="1051" t="s">
        <v>39833</v>
      </c>
      <c r="C3747" s="1050">
        <v>172000</v>
      </c>
      <c r="D3747" s="1050">
        <v>0</v>
      </c>
      <c r="E3747" s="2402">
        <v>2076791.96</v>
      </c>
      <c r="F3747" s="3138"/>
      <c r="G3747" s="3138"/>
      <c r="H3747" s="3138"/>
      <c r="I3747" s="1516"/>
      <c r="J3747" s="1516"/>
      <c r="K3747" s="1516"/>
    </row>
    <row r="3748" spans="1:11" ht="27.75" customHeight="1">
      <c r="A3748" s="1051" t="s">
        <v>39788</v>
      </c>
      <c r="B3748" s="1051" t="s">
        <v>39834</v>
      </c>
      <c r="C3748" s="1050">
        <v>172000</v>
      </c>
      <c r="D3748" s="1050">
        <v>0</v>
      </c>
      <c r="E3748" s="2402">
        <v>2248791.96</v>
      </c>
      <c r="F3748" s="3138"/>
      <c r="G3748" s="3138"/>
      <c r="H3748" s="3138"/>
      <c r="I3748" s="1516"/>
      <c r="J3748" s="1516"/>
      <c r="K3748" s="1516"/>
    </row>
    <row r="3749" spans="1:11" ht="27.75" customHeight="1">
      <c r="A3749" s="1051" t="s">
        <v>39812</v>
      </c>
      <c r="B3749" s="1051" t="s">
        <v>34664</v>
      </c>
      <c r="C3749" s="1050">
        <v>0</v>
      </c>
      <c r="D3749" s="1050">
        <v>150</v>
      </c>
      <c r="E3749" s="2402">
        <v>2248641.96</v>
      </c>
      <c r="F3749" s="3138"/>
      <c r="G3749" s="3138"/>
      <c r="H3749" s="3138"/>
      <c r="I3749" s="1516"/>
      <c r="J3749" s="1516"/>
      <c r="K3749" s="1516"/>
    </row>
    <row r="3750" spans="1:11" ht="27.75" customHeight="1">
      <c r="A3750" s="1629" t="s">
        <v>39861</v>
      </c>
      <c r="B3750" s="1051" t="s">
        <v>39904</v>
      </c>
      <c r="C3750" s="1050">
        <v>225000</v>
      </c>
      <c r="D3750" s="1050">
        <v>0</v>
      </c>
      <c r="E3750" s="1406">
        <v>2473641.96</v>
      </c>
      <c r="F3750" s="2361"/>
      <c r="G3750" s="2361"/>
      <c r="H3750" s="2361"/>
      <c r="I3750" s="1516"/>
      <c r="J3750" s="1516"/>
      <c r="K3750" s="1516"/>
    </row>
    <row r="3751" spans="1:11" ht="27.75" customHeight="1">
      <c r="A3751" s="1051" t="s">
        <v>39862</v>
      </c>
      <c r="B3751" s="1051" t="s">
        <v>39905</v>
      </c>
      <c r="C3751" s="1050">
        <v>172000</v>
      </c>
      <c r="D3751" s="1050">
        <v>0</v>
      </c>
      <c r="E3751" s="1406">
        <v>2645641.96</v>
      </c>
      <c r="F3751" s="2361"/>
      <c r="G3751" s="2361"/>
      <c r="H3751" s="2361"/>
      <c r="I3751" s="1516"/>
      <c r="J3751" s="1516"/>
      <c r="K3751" s="1516"/>
    </row>
    <row r="3752" spans="1:11" ht="27.75" customHeight="1">
      <c r="A3752" s="1051" t="s">
        <v>39863</v>
      </c>
      <c r="B3752" s="1051" t="s">
        <v>39906</v>
      </c>
      <c r="C3752" s="1050">
        <v>0</v>
      </c>
      <c r="D3752" s="1050">
        <v>172000</v>
      </c>
      <c r="E3752" s="1406">
        <v>2473641.96</v>
      </c>
      <c r="F3752" s="2361"/>
      <c r="G3752" s="2361"/>
      <c r="H3752" s="2361"/>
      <c r="I3752" s="1516"/>
      <c r="J3752" s="1516"/>
      <c r="K3752" s="1516"/>
    </row>
    <row r="3753" spans="1:11" ht="27.75" customHeight="1">
      <c r="A3753" s="1051" t="s">
        <v>39863</v>
      </c>
      <c r="B3753" s="1051" t="s">
        <v>34507</v>
      </c>
      <c r="C3753" s="1050">
        <v>0</v>
      </c>
      <c r="D3753" s="1050">
        <v>53.75</v>
      </c>
      <c r="E3753" s="1406">
        <v>2473588.21</v>
      </c>
      <c r="F3753" s="2361"/>
      <c r="G3753" s="2361"/>
      <c r="H3753" s="2361"/>
      <c r="I3753" s="1516"/>
      <c r="J3753" s="1516"/>
      <c r="K3753" s="1516"/>
    </row>
    <row r="3754" spans="1:11" ht="27.75" customHeight="1">
      <c r="A3754" s="1051" t="s">
        <v>39865</v>
      </c>
      <c r="B3754" s="1051" t="s">
        <v>39907</v>
      </c>
      <c r="C3754" s="1050">
        <v>0</v>
      </c>
      <c r="D3754" s="1050">
        <v>108</v>
      </c>
      <c r="E3754" s="1406">
        <v>2473480.21</v>
      </c>
      <c r="F3754" s="2361"/>
      <c r="G3754" s="2361"/>
      <c r="H3754" s="2361"/>
      <c r="I3754" s="1516"/>
      <c r="J3754" s="1516"/>
      <c r="K3754" s="1516"/>
    </row>
    <row r="3755" spans="1:11" ht="27.75" customHeight="1">
      <c r="A3755" s="1051" t="s">
        <v>39867</v>
      </c>
      <c r="B3755" s="1051" t="s">
        <v>39908</v>
      </c>
      <c r="C3755" s="1050">
        <v>172000</v>
      </c>
      <c r="D3755" s="1050">
        <v>0</v>
      </c>
      <c r="E3755" s="1406">
        <v>2645480.21</v>
      </c>
      <c r="F3755" s="2361"/>
      <c r="G3755" s="2361"/>
      <c r="H3755" s="2361"/>
      <c r="I3755" s="1516"/>
      <c r="J3755" s="1516"/>
      <c r="K3755" s="1516"/>
    </row>
    <row r="3756" spans="1:11" ht="27.75" customHeight="1">
      <c r="A3756" s="1629" t="s">
        <v>40069</v>
      </c>
      <c r="B3756" s="1051" t="s">
        <v>34654</v>
      </c>
      <c r="C3756" s="1050">
        <v>0</v>
      </c>
      <c r="D3756" s="1050">
        <v>172</v>
      </c>
      <c r="E3756" s="1406">
        <v>2645308.21</v>
      </c>
      <c r="F3756" s="2361"/>
      <c r="G3756" s="2361"/>
      <c r="H3756" s="2361"/>
      <c r="I3756" s="1516"/>
      <c r="J3756" s="1516"/>
      <c r="K3756" s="1516"/>
    </row>
    <row r="3757" spans="1:11" ht="27.75" customHeight="1">
      <c r="A3757" s="1051" t="s">
        <v>40069</v>
      </c>
      <c r="B3757" s="1051" t="s">
        <v>34655</v>
      </c>
      <c r="C3757" s="1050">
        <v>0</v>
      </c>
      <c r="D3757" s="1050">
        <v>12.9</v>
      </c>
      <c r="E3757" s="1406">
        <v>2645295.31</v>
      </c>
      <c r="F3757" s="2361"/>
      <c r="G3757" s="2361"/>
      <c r="H3757" s="2361"/>
      <c r="I3757" s="1516"/>
      <c r="J3757" s="1516"/>
      <c r="K3757" s="1516"/>
    </row>
    <row r="3758" spans="1:11" ht="27.75" customHeight="1">
      <c r="A3758" s="1051" t="s">
        <v>40073</v>
      </c>
      <c r="B3758" s="1051" t="s">
        <v>34664</v>
      </c>
      <c r="C3758" s="1050">
        <v>0</v>
      </c>
      <c r="D3758" s="1050">
        <v>150</v>
      </c>
      <c r="E3758" s="1406">
        <v>2645145.31</v>
      </c>
      <c r="F3758" s="2361"/>
      <c r="G3758" s="2361"/>
      <c r="H3758" s="2361"/>
      <c r="I3758" s="1516"/>
      <c r="J3758" s="1516"/>
      <c r="K3758" s="1516"/>
    </row>
    <row r="3759" spans="1:11" ht="27.75" customHeight="1">
      <c r="A3759" s="1051" t="s">
        <v>40074</v>
      </c>
      <c r="B3759" s="1051" t="s">
        <v>40098</v>
      </c>
      <c r="C3759" s="1050">
        <v>406000</v>
      </c>
      <c r="D3759" s="1050">
        <v>0</v>
      </c>
      <c r="E3759" s="1406">
        <v>3051145.31</v>
      </c>
      <c r="F3759" s="2361"/>
      <c r="G3759" s="2361"/>
      <c r="H3759" s="2361"/>
      <c r="I3759" s="1516"/>
      <c r="J3759" s="1516"/>
      <c r="K3759" s="1516"/>
    </row>
    <row r="3760" spans="1:11" ht="27.75" customHeight="1">
      <c r="A3760" s="1051" t="s">
        <v>40074</v>
      </c>
      <c r="B3760" s="1051" t="s">
        <v>40099</v>
      </c>
      <c r="C3760" s="1050">
        <v>0</v>
      </c>
      <c r="D3760" s="1050">
        <v>156000</v>
      </c>
      <c r="E3760" s="1406">
        <v>2895145.31</v>
      </c>
      <c r="F3760" s="2361"/>
      <c r="G3760" s="2361"/>
      <c r="H3760" s="2361"/>
      <c r="I3760" s="1516"/>
      <c r="J3760" s="1516"/>
      <c r="K3760" s="1516"/>
    </row>
    <row r="3761" spans="1:11" ht="27.75" customHeight="1">
      <c r="A3761" s="1051" t="s">
        <v>40074</v>
      </c>
      <c r="B3761" s="1051" t="s">
        <v>40100</v>
      </c>
      <c r="C3761" s="1050">
        <v>0</v>
      </c>
      <c r="D3761" s="1050">
        <v>152100</v>
      </c>
      <c r="E3761" s="1406">
        <v>2743045.31</v>
      </c>
      <c r="F3761" s="2361"/>
      <c r="G3761" s="2361"/>
      <c r="H3761" s="2361"/>
      <c r="I3761" s="1516"/>
      <c r="J3761" s="1516"/>
      <c r="K3761" s="1516"/>
    </row>
    <row r="3762" spans="1:11" ht="27.75" customHeight="1">
      <c r="A3762" s="1051" t="s">
        <v>40075</v>
      </c>
      <c r="B3762" s="1051" t="s">
        <v>40101</v>
      </c>
      <c r="C3762" s="1050">
        <v>5000</v>
      </c>
      <c r="D3762" s="1050">
        <v>0</v>
      </c>
      <c r="E3762" s="1406">
        <v>2748045.31</v>
      </c>
      <c r="F3762" s="2361"/>
      <c r="G3762" s="2361"/>
      <c r="H3762" s="2361"/>
      <c r="I3762" s="1516"/>
      <c r="J3762" s="1516"/>
      <c r="K3762" s="1516"/>
    </row>
    <row r="3763" spans="1:11" ht="27.75" customHeight="1">
      <c r="A3763" s="1629" t="s">
        <v>40075</v>
      </c>
      <c r="B3763" s="1051" t="s">
        <v>40152</v>
      </c>
      <c r="C3763" s="1050">
        <v>4000</v>
      </c>
      <c r="D3763" s="1050">
        <v>0</v>
      </c>
      <c r="E3763" s="1406">
        <v>2752045.31</v>
      </c>
      <c r="F3763" s="2361"/>
      <c r="G3763" s="2361"/>
      <c r="H3763" s="2361"/>
      <c r="I3763" s="1516"/>
      <c r="J3763" s="1516"/>
      <c r="K3763" s="1516"/>
    </row>
    <row r="3764" spans="1:11" ht="27.75" customHeight="1">
      <c r="A3764" s="1051" t="s">
        <v>40128</v>
      </c>
      <c r="B3764" s="1051" t="s">
        <v>40153</v>
      </c>
      <c r="C3764" s="1050">
        <v>4000</v>
      </c>
      <c r="D3764" s="1050">
        <v>0</v>
      </c>
      <c r="E3764" s="1406">
        <v>2756045.31</v>
      </c>
      <c r="F3764" s="2361"/>
      <c r="G3764" s="2361"/>
      <c r="H3764" s="2361"/>
      <c r="I3764" s="1516"/>
      <c r="J3764" s="1516"/>
      <c r="K3764" s="1516"/>
    </row>
    <row r="3765" spans="1:11" ht="27.75" customHeight="1">
      <c r="A3765" s="1051" t="s">
        <v>40128</v>
      </c>
      <c r="B3765" s="1051" t="s">
        <v>40154</v>
      </c>
      <c r="C3765" s="1050">
        <v>4000</v>
      </c>
      <c r="D3765" s="1050">
        <v>0</v>
      </c>
      <c r="E3765" s="1406">
        <v>2760045.31</v>
      </c>
      <c r="F3765" s="2361"/>
      <c r="G3765" s="2361"/>
      <c r="H3765" s="2361"/>
      <c r="I3765" s="1516"/>
      <c r="J3765" s="1516"/>
      <c r="K3765" s="1516"/>
    </row>
    <row r="3766" spans="1:11" ht="27.75" customHeight="1">
      <c r="A3766" s="1051" t="s">
        <v>40132</v>
      </c>
      <c r="B3766" s="1051" t="s">
        <v>34664</v>
      </c>
      <c r="C3766" s="1050">
        <v>0</v>
      </c>
      <c r="D3766" s="1050">
        <v>50</v>
      </c>
      <c r="E3766" s="1406">
        <v>2759995.31</v>
      </c>
      <c r="F3766" s="2361"/>
      <c r="G3766" s="2361"/>
      <c r="H3766" s="2361"/>
      <c r="I3766" s="1516"/>
      <c r="J3766" s="1516"/>
      <c r="K3766" s="1516"/>
    </row>
    <row r="3767" spans="1:11" ht="27.75" customHeight="1">
      <c r="A3767" s="1051" t="s">
        <v>40133</v>
      </c>
      <c r="B3767" s="1051" t="s">
        <v>40155</v>
      </c>
      <c r="C3767" s="1050">
        <v>8000</v>
      </c>
      <c r="D3767" s="1050">
        <v>0</v>
      </c>
      <c r="E3767" s="1406">
        <v>2767995.31</v>
      </c>
      <c r="F3767" s="2361"/>
      <c r="G3767" s="2361"/>
      <c r="H3767" s="2361"/>
      <c r="I3767" s="1516"/>
      <c r="J3767" s="1516"/>
      <c r="K3767" s="1516"/>
    </row>
    <row r="3768" spans="1:11" ht="27.75" customHeight="1">
      <c r="A3768" s="1629" t="s">
        <v>40200</v>
      </c>
      <c r="B3768" s="1051" t="s">
        <v>40201</v>
      </c>
      <c r="C3768" s="1050">
        <v>4000</v>
      </c>
      <c r="D3768" s="1050">
        <v>0</v>
      </c>
      <c r="E3768" s="1406">
        <v>2771995.31</v>
      </c>
      <c r="F3768" s="2361"/>
      <c r="G3768" s="2361"/>
      <c r="H3768" s="2361"/>
      <c r="I3768" s="1516"/>
      <c r="J3768" s="1516"/>
      <c r="K3768" s="1516"/>
    </row>
    <row r="3769" spans="1:11" ht="27.75" customHeight="1">
      <c r="A3769" s="1051" t="s">
        <v>40200</v>
      </c>
      <c r="B3769" s="1051" t="s">
        <v>40202</v>
      </c>
      <c r="C3769" s="1050">
        <v>5000</v>
      </c>
      <c r="D3769" s="1050">
        <v>0</v>
      </c>
      <c r="E3769" s="1406">
        <v>2776995.31</v>
      </c>
      <c r="F3769" s="2361"/>
      <c r="G3769" s="2361"/>
      <c r="H3769" s="2361"/>
      <c r="I3769" s="1516"/>
      <c r="J3769" s="1516"/>
      <c r="K3769" s="1516"/>
    </row>
    <row r="3770" spans="1:11" ht="27.75" customHeight="1">
      <c r="A3770" s="1051" t="s">
        <v>40200</v>
      </c>
      <c r="B3770" s="1051" t="s">
        <v>40203</v>
      </c>
      <c r="C3770" s="1050">
        <v>176000</v>
      </c>
      <c r="D3770" s="1050">
        <v>0</v>
      </c>
      <c r="E3770" s="1406">
        <v>2952995.31</v>
      </c>
      <c r="F3770" s="2361"/>
      <c r="G3770" s="2361"/>
      <c r="H3770" s="2361"/>
      <c r="I3770" s="1516"/>
      <c r="J3770" s="1516"/>
      <c r="K3770" s="1516"/>
    </row>
    <row r="3771" spans="1:11" ht="27.75" customHeight="1">
      <c r="A3771" s="1051" t="s">
        <v>40168</v>
      </c>
      <c r="B3771" s="1051" t="s">
        <v>34664</v>
      </c>
      <c r="C3771" s="1050">
        <v>0</v>
      </c>
      <c r="D3771" s="1050">
        <v>50</v>
      </c>
      <c r="E3771" s="1406">
        <v>2952945.31</v>
      </c>
      <c r="F3771" s="2361"/>
      <c r="G3771" s="2361"/>
      <c r="H3771" s="2361"/>
      <c r="I3771" s="1516"/>
      <c r="J3771" s="1516"/>
      <c r="K3771" s="1516"/>
    </row>
    <row r="3772" spans="1:11" ht="27.75" customHeight="1">
      <c r="A3772" s="1051" t="s">
        <v>40169</v>
      </c>
      <c r="B3772" s="1051" t="s">
        <v>40204</v>
      </c>
      <c r="C3772" s="1050">
        <v>8000</v>
      </c>
      <c r="D3772" s="1050">
        <v>0</v>
      </c>
      <c r="E3772" s="1406">
        <v>2960945.31</v>
      </c>
      <c r="F3772" s="2361"/>
      <c r="G3772" s="2361"/>
      <c r="H3772" s="2361"/>
      <c r="I3772" s="1516"/>
      <c r="J3772" s="1516"/>
      <c r="K3772" s="1516"/>
    </row>
    <row r="3773" spans="1:11" ht="27.75" customHeight="1">
      <c r="A3773" s="2883"/>
      <c r="C3773" s="2757"/>
      <c r="D3773" s="2757"/>
      <c r="E3773" s="2989">
        <f t="shared" ref="E3773:E3779" si="50">E3772-D3773+C3773</f>
        <v>2960945.31</v>
      </c>
    </row>
    <row r="3774" spans="1:11" ht="27.75" customHeight="1">
      <c r="A3774" s="2883"/>
      <c r="E3774" s="2702">
        <f t="shared" si="50"/>
        <v>2960945.31</v>
      </c>
    </row>
    <row r="3775" spans="1:11" ht="27.75" customHeight="1">
      <c r="A3775" s="2883"/>
      <c r="E3775" s="2702">
        <f t="shared" si="50"/>
        <v>2960945.31</v>
      </c>
    </row>
    <row r="3776" spans="1:11" ht="27.75" customHeight="1">
      <c r="A3776" s="2883"/>
      <c r="E3776" s="2702">
        <f t="shared" si="50"/>
        <v>2960945.31</v>
      </c>
    </row>
    <row r="3777" spans="1:5" ht="27.75" customHeight="1">
      <c r="A3777" s="2883"/>
      <c r="E3777" s="2702">
        <f t="shared" si="50"/>
        <v>2960945.31</v>
      </c>
    </row>
    <row r="3778" spans="1:5" ht="27.75" customHeight="1">
      <c r="A3778" s="2883"/>
      <c r="E3778" s="2702">
        <f t="shared" si="50"/>
        <v>2960945.31</v>
      </c>
    </row>
    <row r="3779" spans="1:5" ht="27.75" customHeight="1">
      <c r="A3779" s="2883"/>
      <c r="E3779" s="2702">
        <f t="shared" si="50"/>
        <v>2960945.31</v>
      </c>
    </row>
    <row r="3780" spans="1:5" ht="27.75" customHeight="1">
      <c r="A3780" s="2883"/>
      <c r="E3780" s="2702">
        <f t="shared" ref="E3780:E3843" si="51">E3779-D3780+C3780</f>
        <v>2960945.31</v>
      </c>
    </row>
    <row r="3781" spans="1:5" ht="27.75" customHeight="1">
      <c r="A3781" s="2883"/>
      <c r="E3781" s="2702">
        <f t="shared" si="51"/>
        <v>2960945.31</v>
      </c>
    </row>
    <row r="3782" spans="1:5" ht="27.75" customHeight="1">
      <c r="A3782" s="2883"/>
      <c r="E3782" s="2702">
        <f t="shared" si="51"/>
        <v>2960945.31</v>
      </c>
    </row>
    <row r="3783" spans="1:5" ht="27.75" customHeight="1">
      <c r="A3783" s="2883"/>
      <c r="E3783" s="2702">
        <f t="shared" si="51"/>
        <v>2960945.31</v>
      </c>
    </row>
    <row r="3784" spans="1:5" ht="27.75" customHeight="1">
      <c r="A3784" s="2883"/>
      <c r="E3784" s="2702">
        <f t="shared" si="51"/>
        <v>2960945.31</v>
      </c>
    </row>
    <row r="3785" spans="1:5" ht="27.75" customHeight="1">
      <c r="A3785" s="2883"/>
      <c r="E3785" s="2702">
        <f t="shared" si="51"/>
        <v>2960945.31</v>
      </c>
    </row>
    <row r="3786" spans="1:5" ht="27.75" customHeight="1">
      <c r="A3786" s="2883"/>
      <c r="E3786" s="2702">
        <f t="shared" si="51"/>
        <v>2960945.31</v>
      </c>
    </row>
    <row r="3787" spans="1:5" ht="27.75" customHeight="1">
      <c r="A3787" s="2883"/>
      <c r="E3787" s="2702">
        <f t="shared" si="51"/>
        <v>2960945.31</v>
      </c>
    </row>
    <row r="3788" spans="1:5" ht="27.75" customHeight="1">
      <c r="A3788" s="2883"/>
      <c r="E3788" s="2702">
        <f t="shared" si="51"/>
        <v>2960945.31</v>
      </c>
    </row>
    <row r="3789" spans="1:5" ht="27.75" customHeight="1">
      <c r="A3789" s="2883"/>
      <c r="E3789" s="2702">
        <f t="shared" si="51"/>
        <v>2960945.31</v>
      </c>
    </row>
    <row r="3790" spans="1:5" ht="27.75" customHeight="1">
      <c r="A3790" s="2883"/>
      <c r="E3790" s="2702">
        <f t="shared" si="51"/>
        <v>2960945.31</v>
      </c>
    </row>
    <row r="3791" spans="1:5" ht="27.75" customHeight="1">
      <c r="A3791" s="2883"/>
      <c r="E3791" s="2702">
        <f t="shared" si="51"/>
        <v>2960945.31</v>
      </c>
    </row>
    <row r="3792" spans="1:5" ht="27.75" customHeight="1">
      <c r="A3792" s="2883"/>
      <c r="E3792" s="2702">
        <f t="shared" si="51"/>
        <v>2960945.31</v>
      </c>
    </row>
    <row r="3793" spans="1:5" ht="27.75" customHeight="1">
      <c r="A3793" s="2883"/>
      <c r="E3793" s="2702">
        <f t="shared" si="51"/>
        <v>2960945.31</v>
      </c>
    </row>
    <row r="3794" spans="1:5" ht="27.75" customHeight="1">
      <c r="A3794" s="2883"/>
      <c r="E3794" s="2702">
        <f t="shared" si="51"/>
        <v>2960945.31</v>
      </c>
    </row>
    <row r="3795" spans="1:5" ht="27.75" customHeight="1">
      <c r="A3795" s="2883"/>
      <c r="E3795" s="2702">
        <f t="shared" si="51"/>
        <v>2960945.31</v>
      </c>
    </row>
    <row r="3796" spans="1:5" ht="27.75" customHeight="1">
      <c r="A3796" s="2883"/>
      <c r="E3796" s="2702">
        <f t="shared" si="51"/>
        <v>2960945.31</v>
      </c>
    </row>
    <row r="3797" spans="1:5" ht="27.75" customHeight="1">
      <c r="A3797" s="2883"/>
      <c r="E3797" s="2702">
        <f t="shared" si="51"/>
        <v>2960945.31</v>
      </c>
    </row>
    <row r="3798" spans="1:5" ht="27.75" customHeight="1">
      <c r="A3798" s="2883"/>
      <c r="E3798" s="2702">
        <f t="shared" si="51"/>
        <v>2960945.31</v>
      </c>
    </row>
    <row r="3799" spans="1:5" ht="27.75" customHeight="1">
      <c r="A3799" s="2883"/>
      <c r="E3799" s="2702">
        <f t="shared" si="51"/>
        <v>2960945.31</v>
      </c>
    </row>
    <row r="3800" spans="1:5" ht="27.75" customHeight="1">
      <c r="A3800" s="2883"/>
      <c r="E3800" s="2702">
        <f t="shared" si="51"/>
        <v>2960945.31</v>
      </c>
    </row>
    <row r="3801" spans="1:5" ht="27.75" customHeight="1">
      <c r="A3801" s="2883"/>
      <c r="E3801" s="2702">
        <f t="shared" si="51"/>
        <v>2960945.31</v>
      </c>
    </row>
    <row r="3802" spans="1:5" ht="27.75" customHeight="1">
      <c r="A3802" s="2883"/>
      <c r="E3802" s="2702">
        <f t="shared" si="51"/>
        <v>2960945.31</v>
      </c>
    </row>
    <row r="3803" spans="1:5" ht="27.75" customHeight="1">
      <c r="A3803" s="2883"/>
      <c r="E3803" s="2702">
        <f t="shared" si="51"/>
        <v>2960945.31</v>
      </c>
    </row>
    <row r="3804" spans="1:5" ht="27.75" customHeight="1">
      <c r="A3804" s="2883"/>
      <c r="E3804" s="2702">
        <f t="shared" si="51"/>
        <v>2960945.31</v>
      </c>
    </row>
    <row r="3805" spans="1:5" ht="27.75" customHeight="1">
      <c r="A3805" s="2883"/>
      <c r="E3805" s="2702">
        <f t="shared" si="51"/>
        <v>2960945.31</v>
      </c>
    </row>
    <row r="3806" spans="1:5" ht="27.75" customHeight="1">
      <c r="A3806" s="2883"/>
      <c r="E3806" s="2702">
        <f t="shared" si="51"/>
        <v>2960945.31</v>
      </c>
    </row>
    <row r="3807" spans="1:5" ht="27.75" customHeight="1">
      <c r="A3807" s="2883"/>
      <c r="E3807" s="2702">
        <f t="shared" si="51"/>
        <v>2960945.31</v>
      </c>
    </row>
    <row r="3808" spans="1:5" ht="27.75" customHeight="1">
      <c r="A3808" s="2883"/>
      <c r="E3808" s="2702">
        <f t="shared" si="51"/>
        <v>2960945.31</v>
      </c>
    </row>
    <row r="3809" spans="1:5" ht="27.75" customHeight="1">
      <c r="A3809" s="2883"/>
      <c r="E3809" s="2702">
        <f t="shared" si="51"/>
        <v>2960945.31</v>
      </c>
    </row>
    <row r="3810" spans="1:5" ht="27.75" customHeight="1">
      <c r="A3810" s="2883"/>
      <c r="E3810" s="2702">
        <f t="shared" si="51"/>
        <v>2960945.31</v>
      </c>
    </row>
    <row r="3811" spans="1:5" ht="27.75" customHeight="1">
      <c r="A3811" s="2883"/>
      <c r="E3811" s="2702">
        <f t="shared" si="51"/>
        <v>2960945.31</v>
      </c>
    </row>
    <row r="3812" spans="1:5" ht="27.75" customHeight="1">
      <c r="E3812" s="2702">
        <f t="shared" si="51"/>
        <v>2960945.31</v>
      </c>
    </row>
    <row r="3813" spans="1:5" ht="27.75" customHeight="1">
      <c r="E3813" s="2702">
        <f t="shared" si="51"/>
        <v>2960945.31</v>
      </c>
    </row>
    <row r="3814" spans="1:5" ht="27.75" customHeight="1">
      <c r="E3814" s="2702">
        <f t="shared" si="51"/>
        <v>2960945.31</v>
      </c>
    </row>
    <row r="3815" spans="1:5" ht="27.75" customHeight="1">
      <c r="E3815" s="2702">
        <f t="shared" si="51"/>
        <v>2960945.31</v>
      </c>
    </row>
    <row r="3816" spans="1:5" ht="27.75" customHeight="1">
      <c r="E3816" s="2702">
        <f t="shared" si="51"/>
        <v>2960945.31</v>
      </c>
    </row>
    <row r="3817" spans="1:5" ht="27.75" customHeight="1">
      <c r="E3817" s="2702">
        <f t="shared" si="51"/>
        <v>2960945.31</v>
      </c>
    </row>
    <row r="3818" spans="1:5" ht="27.75" customHeight="1">
      <c r="E3818" s="2702">
        <f t="shared" si="51"/>
        <v>2960945.31</v>
      </c>
    </row>
    <row r="3819" spans="1:5" ht="27.75" customHeight="1">
      <c r="E3819" s="2702">
        <f t="shared" si="51"/>
        <v>2960945.31</v>
      </c>
    </row>
    <row r="3820" spans="1:5" ht="27.75" customHeight="1">
      <c r="E3820" s="2702">
        <f t="shared" si="51"/>
        <v>2960945.31</v>
      </c>
    </row>
    <row r="3821" spans="1:5" ht="27.75" customHeight="1">
      <c r="E3821" s="2702">
        <f t="shared" si="51"/>
        <v>2960945.31</v>
      </c>
    </row>
    <row r="3822" spans="1:5" ht="27.75" customHeight="1">
      <c r="E3822" s="2702">
        <f t="shared" si="51"/>
        <v>2960945.31</v>
      </c>
    </row>
    <row r="3823" spans="1:5" ht="27.75" customHeight="1">
      <c r="E3823" s="2702">
        <f t="shared" si="51"/>
        <v>2960945.31</v>
      </c>
    </row>
    <row r="3824" spans="1:5" ht="27.75" customHeight="1">
      <c r="E3824" s="2702">
        <f t="shared" si="51"/>
        <v>2960945.31</v>
      </c>
    </row>
    <row r="3825" spans="5:5" ht="27.75" customHeight="1">
      <c r="E3825" s="2702">
        <f t="shared" si="51"/>
        <v>2960945.31</v>
      </c>
    </row>
    <row r="3826" spans="5:5" ht="27.75" customHeight="1">
      <c r="E3826" s="2702">
        <f t="shared" si="51"/>
        <v>2960945.31</v>
      </c>
    </row>
    <row r="3827" spans="5:5" ht="27.75" customHeight="1">
      <c r="E3827" s="2702">
        <f t="shared" si="51"/>
        <v>2960945.31</v>
      </c>
    </row>
    <row r="3828" spans="5:5" ht="27.75" customHeight="1">
      <c r="E3828" s="2702">
        <f t="shared" si="51"/>
        <v>2960945.31</v>
      </c>
    </row>
    <row r="3829" spans="5:5" ht="27.75" customHeight="1">
      <c r="E3829" s="2702">
        <f t="shared" si="51"/>
        <v>2960945.31</v>
      </c>
    </row>
    <row r="3830" spans="5:5" ht="27.75" customHeight="1">
      <c r="E3830" s="2702">
        <f t="shared" si="51"/>
        <v>2960945.31</v>
      </c>
    </row>
    <row r="3831" spans="5:5" ht="27.75" customHeight="1">
      <c r="E3831" s="2702">
        <f t="shared" si="51"/>
        <v>2960945.31</v>
      </c>
    </row>
    <row r="3832" spans="5:5" ht="27.75" customHeight="1">
      <c r="E3832" s="2702">
        <f t="shared" si="51"/>
        <v>2960945.31</v>
      </c>
    </row>
    <row r="3833" spans="5:5" ht="27.75" customHeight="1">
      <c r="E3833" s="2702">
        <f t="shared" si="51"/>
        <v>2960945.31</v>
      </c>
    </row>
    <row r="3834" spans="5:5" ht="27.75" customHeight="1">
      <c r="E3834" s="2702">
        <f t="shared" si="51"/>
        <v>2960945.31</v>
      </c>
    </row>
    <row r="3835" spans="5:5" ht="27.75" customHeight="1">
      <c r="E3835" s="2702">
        <f t="shared" si="51"/>
        <v>2960945.31</v>
      </c>
    </row>
    <row r="3836" spans="5:5" ht="27.75" customHeight="1">
      <c r="E3836" s="2702">
        <f t="shared" si="51"/>
        <v>2960945.31</v>
      </c>
    </row>
    <row r="3837" spans="5:5" ht="27.75" customHeight="1">
      <c r="E3837" s="2702">
        <f t="shared" si="51"/>
        <v>2960945.31</v>
      </c>
    </row>
    <row r="3838" spans="5:5" ht="27.75" customHeight="1">
      <c r="E3838" s="2702">
        <f t="shared" si="51"/>
        <v>2960945.31</v>
      </c>
    </row>
    <row r="3839" spans="5:5" ht="27.75" customHeight="1">
      <c r="E3839" s="2702">
        <f t="shared" si="51"/>
        <v>2960945.31</v>
      </c>
    </row>
    <row r="3840" spans="5:5" ht="27.75" customHeight="1">
      <c r="E3840" s="2702">
        <f t="shared" si="51"/>
        <v>2960945.31</v>
      </c>
    </row>
    <row r="3841" spans="5:5" ht="27.75" customHeight="1">
      <c r="E3841" s="2702">
        <f t="shared" si="51"/>
        <v>2960945.31</v>
      </c>
    </row>
    <row r="3842" spans="5:5" ht="27.75" customHeight="1">
      <c r="E3842" s="2702">
        <f t="shared" si="51"/>
        <v>2960945.31</v>
      </c>
    </row>
    <row r="3843" spans="5:5" ht="27.75" customHeight="1">
      <c r="E3843" s="2702">
        <f t="shared" si="51"/>
        <v>2960945.31</v>
      </c>
    </row>
    <row r="3844" spans="5:5" ht="27.75" customHeight="1">
      <c r="E3844" s="2702">
        <f t="shared" ref="E3844:E3907" si="52">E3843-D3844+C3844</f>
        <v>2960945.31</v>
      </c>
    </row>
    <row r="3845" spans="5:5" ht="27.75" customHeight="1">
      <c r="E3845" s="2702">
        <f t="shared" si="52"/>
        <v>2960945.31</v>
      </c>
    </row>
    <row r="3846" spans="5:5" ht="27.75" customHeight="1">
      <c r="E3846" s="2702">
        <f t="shared" si="52"/>
        <v>2960945.31</v>
      </c>
    </row>
    <row r="3847" spans="5:5" ht="27.75" customHeight="1">
      <c r="E3847" s="2702">
        <f t="shared" si="52"/>
        <v>2960945.31</v>
      </c>
    </row>
    <row r="3848" spans="5:5" ht="27.75" customHeight="1">
      <c r="E3848" s="2702">
        <f t="shared" si="52"/>
        <v>2960945.31</v>
      </c>
    </row>
    <row r="3849" spans="5:5" ht="27.75" customHeight="1">
      <c r="E3849" s="2702">
        <f t="shared" si="52"/>
        <v>2960945.31</v>
      </c>
    </row>
    <row r="3850" spans="5:5" ht="27.75" customHeight="1">
      <c r="E3850" s="2702">
        <f t="shared" si="52"/>
        <v>2960945.31</v>
      </c>
    </row>
    <row r="3851" spans="5:5" ht="27.75" customHeight="1">
      <c r="E3851" s="2702">
        <f t="shared" si="52"/>
        <v>2960945.31</v>
      </c>
    </row>
    <row r="3852" spans="5:5" ht="27.75" customHeight="1">
      <c r="E3852" s="2702">
        <f t="shared" si="52"/>
        <v>2960945.31</v>
      </c>
    </row>
    <row r="3853" spans="5:5" ht="27.75" customHeight="1">
      <c r="E3853" s="2702">
        <f t="shared" si="52"/>
        <v>2960945.31</v>
      </c>
    </row>
    <row r="3854" spans="5:5" ht="27.75" customHeight="1">
      <c r="E3854" s="2702">
        <f t="shared" si="52"/>
        <v>2960945.31</v>
      </c>
    </row>
    <row r="3855" spans="5:5" ht="27.75" customHeight="1">
      <c r="E3855" s="2702">
        <f t="shared" si="52"/>
        <v>2960945.31</v>
      </c>
    </row>
    <row r="3856" spans="5:5" ht="27.75" customHeight="1">
      <c r="E3856" s="2702">
        <f t="shared" si="52"/>
        <v>2960945.31</v>
      </c>
    </row>
    <row r="3857" spans="5:5" ht="27.75" customHeight="1">
      <c r="E3857" s="2702">
        <f t="shared" si="52"/>
        <v>2960945.31</v>
      </c>
    </row>
    <row r="3858" spans="5:5" ht="27.75" customHeight="1">
      <c r="E3858" s="2702">
        <f t="shared" si="52"/>
        <v>2960945.31</v>
      </c>
    </row>
    <row r="3859" spans="5:5" ht="27.75" customHeight="1">
      <c r="E3859" s="2702">
        <f t="shared" si="52"/>
        <v>2960945.31</v>
      </c>
    </row>
    <row r="3860" spans="5:5" ht="27.75" customHeight="1">
      <c r="E3860" s="2702">
        <f t="shared" si="52"/>
        <v>2960945.31</v>
      </c>
    </row>
    <row r="3861" spans="5:5" ht="27.75" customHeight="1">
      <c r="E3861" s="2702">
        <f t="shared" si="52"/>
        <v>2960945.31</v>
      </c>
    </row>
    <row r="3862" spans="5:5" ht="27.75" customHeight="1">
      <c r="E3862" s="2702">
        <f t="shared" si="52"/>
        <v>2960945.31</v>
      </c>
    </row>
    <row r="3863" spans="5:5" ht="27.75" customHeight="1">
      <c r="E3863" s="2702">
        <f t="shared" si="52"/>
        <v>2960945.31</v>
      </c>
    </row>
    <row r="3864" spans="5:5" ht="27.75" customHeight="1">
      <c r="E3864" s="2702">
        <f t="shared" si="52"/>
        <v>2960945.31</v>
      </c>
    </row>
    <row r="3865" spans="5:5" ht="27.75" customHeight="1">
      <c r="E3865" s="2702">
        <f t="shared" si="52"/>
        <v>2960945.31</v>
      </c>
    </row>
    <row r="3866" spans="5:5" ht="27.75" customHeight="1">
      <c r="E3866" s="2702">
        <f t="shared" si="52"/>
        <v>2960945.31</v>
      </c>
    </row>
    <row r="3867" spans="5:5" ht="27.75" customHeight="1">
      <c r="E3867" s="2702">
        <f t="shared" si="52"/>
        <v>2960945.31</v>
      </c>
    </row>
    <row r="3868" spans="5:5" ht="27.75" customHeight="1">
      <c r="E3868" s="2702">
        <f t="shared" si="52"/>
        <v>2960945.31</v>
      </c>
    </row>
    <row r="3869" spans="5:5" ht="27.75" customHeight="1">
      <c r="E3869" s="2702">
        <f t="shared" si="52"/>
        <v>2960945.31</v>
      </c>
    </row>
    <row r="3870" spans="5:5" ht="27.75" customHeight="1">
      <c r="E3870" s="2702">
        <f t="shared" si="52"/>
        <v>2960945.31</v>
      </c>
    </row>
    <row r="3871" spans="5:5" ht="27.75" customHeight="1">
      <c r="E3871" s="2702">
        <f t="shared" si="52"/>
        <v>2960945.31</v>
      </c>
    </row>
    <row r="3872" spans="5:5" ht="27.75" customHeight="1">
      <c r="E3872" s="2702">
        <f t="shared" si="52"/>
        <v>2960945.31</v>
      </c>
    </row>
    <row r="3873" spans="5:5" ht="27.75" customHeight="1">
      <c r="E3873" s="2702">
        <f t="shared" si="52"/>
        <v>2960945.31</v>
      </c>
    </row>
    <row r="3874" spans="5:5" ht="27.75" customHeight="1">
      <c r="E3874" s="2702">
        <f t="shared" si="52"/>
        <v>2960945.31</v>
      </c>
    </row>
    <row r="3875" spans="5:5" ht="27.75" customHeight="1">
      <c r="E3875" s="2702">
        <f t="shared" si="52"/>
        <v>2960945.31</v>
      </c>
    </row>
    <row r="3876" spans="5:5" ht="27.75" customHeight="1">
      <c r="E3876" s="2702">
        <f t="shared" si="52"/>
        <v>2960945.31</v>
      </c>
    </row>
    <row r="3877" spans="5:5" ht="27.75" customHeight="1">
      <c r="E3877" s="2702">
        <f t="shared" si="52"/>
        <v>2960945.31</v>
      </c>
    </row>
    <row r="3878" spans="5:5" ht="27.75" customHeight="1">
      <c r="E3878" s="2702">
        <f t="shared" si="52"/>
        <v>2960945.31</v>
      </c>
    </row>
    <row r="3879" spans="5:5" ht="27.75" customHeight="1">
      <c r="E3879" s="2702">
        <f t="shared" si="52"/>
        <v>2960945.31</v>
      </c>
    </row>
    <row r="3880" spans="5:5" ht="27.75" customHeight="1">
      <c r="E3880" s="2702">
        <f t="shared" si="52"/>
        <v>2960945.31</v>
      </c>
    </row>
    <row r="3881" spans="5:5" ht="27.75" customHeight="1">
      <c r="E3881" s="2702">
        <f t="shared" si="52"/>
        <v>2960945.31</v>
      </c>
    </row>
    <row r="3882" spans="5:5" ht="27.75" customHeight="1">
      <c r="E3882" s="2702">
        <f t="shared" si="52"/>
        <v>2960945.31</v>
      </c>
    </row>
    <row r="3883" spans="5:5" ht="27.75" customHeight="1">
      <c r="E3883" s="2702">
        <f t="shared" si="52"/>
        <v>2960945.31</v>
      </c>
    </row>
    <row r="3884" spans="5:5" ht="27.75" customHeight="1">
      <c r="E3884" s="2702">
        <f t="shared" si="52"/>
        <v>2960945.31</v>
      </c>
    </row>
    <row r="3885" spans="5:5" ht="27.75" customHeight="1">
      <c r="E3885" s="2702">
        <f t="shared" si="52"/>
        <v>2960945.31</v>
      </c>
    </row>
    <row r="3886" spans="5:5" ht="27.75" customHeight="1">
      <c r="E3886" s="2702">
        <f t="shared" si="52"/>
        <v>2960945.31</v>
      </c>
    </row>
    <row r="3887" spans="5:5" ht="27.75" customHeight="1">
      <c r="E3887" s="2702">
        <f t="shared" si="52"/>
        <v>2960945.31</v>
      </c>
    </row>
    <row r="3888" spans="5:5" ht="27.75" customHeight="1">
      <c r="E3888" s="2702">
        <f t="shared" si="52"/>
        <v>2960945.31</v>
      </c>
    </row>
    <row r="3889" spans="5:5" ht="27.75" customHeight="1">
      <c r="E3889" s="2702">
        <f t="shared" si="52"/>
        <v>2960945.31</v>
      </c>
    </row>
    <row r="3890" spans="5:5" ht="27.75" customHeight="1">
      <c r="E3890" s="2702">
        <f t="shared" si="52"/>
        <v>2960945.31</v>
      </c>
    </row>
    <row r="3891" spans="5:5" ht="27.75" customHeight="1">
      <c r="E3891" s="2702">
        <f t="shared" si="52"/>
        <v>2960945.31</v>
      </c>
    </row>
    <row r="3892" spans="5:5" ht="27.75" customHeight="1">
      <c r="E3892" s="2702">
        <f t="shared" si="52"/>
        <v>2960945.31</v>
      </c>
    </row>
    <row r="3893" spans="5:5" ht="27.75" customHeight="1">
      <c r="E3893" s="2702">
        <f t="shared" si="52"/>
        <v>2960945.31</v>
      </c>
    </row>
    <row r="3894" spans="5:5" ht="27.75" customHeight="1">
      <c r="E3894" s="2702">
        <f t="shared" si="52"/>
        <v>2960945.31</v>
      </c>
    </row>
    <row r="3895" spans="5:5" ht="27.75" customHeight="1">
      <c r="E3895" s="2702">
        <f t="shared" si="52"/>
        <v>2960945.31</v>
      </c>
    </row>
    <row r="3896" spans="5:5" ht="27.75" customHeight="1">
      <c r="E3896" s="2702">
        <f t="shared" si="52"/>
        <v>2960945.31</v>
      </c>
    </row>
    <row r="3897" spans="5:5" ht="27.75" customHeight="1">
      <c r="E3897" s="2702">
        <f t="shared" si="52"/>
        <v>2960945.31</v>
      </c>
    </row>
    <row r="3898" spans="5:5" ht="27.75" customHeight="1">
      <c r="E3898" s="2702">
        <f t="shared" si="52"/>
        <v>2960945.31</v>
      </c>
    </row>
    <row r="3899" spans="5:5" ht="27.75" customHeight="1">
      <c r="E3899" s="2702">
        <f t="shared" si="52"/>
        <v>2960945.31</v>
      </c>
    </row>
    <row r="3900" spans="5:5" ht="27.75" customHeight="1">
      <c r="E3900" s="2702">
        <f t="shared" si="52"/>
        <v>2960945.31</v>
      </c>
    </row>
    <row r="3901" spans="5:5" ht="27.75" customHeight="1">
      <c r="E3901" s="2702">
        <f t="shared" si="52"/>
        <v>2960945.31</v>
      </c>
    </row>
    <row r="3902" spans="5:5" ht="27.75" customHeight="1">
      <c r="E3902" s="2702">
        <f t="shared" si="52"/>
        <v>2960945.31</v>
      </c>
    </row>
    <row r="3903" spans="5:5" ht="27.75" customHeight="1">
      <c r="E3903" s="2702">
        <f t="shared" si="52"/>
        <v>2960945.31</v>
      </c>
    </row>
    <row r="3904" spans="5:5" ht="27.75" customHeight="1">
      <c r="E3904" s="2702">
        <f t="shared" si="52"/>
        <v>2960945.31</v>
      </c>
    </row>
    <row r="3905" spans="5:5" ht="27.75" customHeight="1">
      <c r="E3905" s="2702">
        <f t="shared" si="52"/>
        <v>2960945.31</v>
      </c>
    </row>
    <row r="3906" spans="5:5" ht="27.75" customHeight="1">
      <c r="E3906" s="2702">
        <f t="shared" si="52"/>
        <v>2960945.31</v>
      </c>
    </row>
    <row r="3907" spans="5:5" ht="27.75" customHeight="1">
      <c r="E3907" s="2702">
        <f t="shared" si="52"/>
        <v>2960945.31</v>
      </c>
    </row>
    <row r="3908" spans="5:5" ht="27.75" customHeight="1">
      <c r="E3908" s="2702">
        <f t="shared" ref="E3908:E3971" si="53">E3907-D3908+C3908</f>
        <v>2960945.31</v>
      </c>
    </row>
    <row r="3909" spans="5:5" ht="27.75" customHeight="1">
      <c r="E3909" s="2702">
        <f t="shared" si="53"/>
        <v>2960945.31</v>
      </c>
    </row>
    <row r="3910" spans="5:5" ht="27.75" customHeight="1">
      <c r="E3910" s="2702">
        <f t="shared" si="53"/>
        <v>2960945.31</v>
      </c>
    </row>
    <row r="3911" spans="5:5" ht="27.75" customHeight="1">
      <c r="E3911" s="2702">
        <f t="shared" si="53"/>
        <v>2960945.31</v>
      </c>
    </row>
    <row r="3912" spans="5:5" ht="27.75" customHeight="1">
      <c r="E3912" s="2702">
        <f t="shared" si="53"/>
        <v>2960945.31</v>
      </c>
    </row>
    <row r="3913" spans="5:5" ht="27.75" customHeight="1">
      <c r="E3913" s="2702">
        <f t="shared" si="53"/>
        <v>2960945.31</v>
      </c>
    </row>
    <row r="3914" spans="5:5" ht="27.75" customHeight="1">
      <c r="E3914" s="2702">
        <f t="shared" si="53"/>
        <v>2960945.31</v>
      </c>
    </row>
    <row r="3915" spans="5:5" ht="27.75" customHeight="1">
      <c r="E3915" s="2702">
        <f t="shared" si="53"/>
        <v>2960945.31</v>
      </c>
    </row>
    <row r="3916" spans="5:5" ht="27.75" customHeight="1">
      <c r="E3916" s="2702">
        <f t="shared" si="53"/>
        <v>2960945.31</v>
      </c>
    </row>
    <row r="3917" spans="5:5" ht="27.75" customHeight="1">
      <c r="E3917" s="2702">
        <f t="shared" si="53"/>
        <v>2960945.31</v>
      </c>
    </row>
    <row r="3918" spans="5:5" ht="27.75" customHeight="1">
      <c r="E3918" s="2702">
        <f t="shared" si="53"/>
        <v>2960945.31</v>
      </c>
    </row>
    <row r="3919" spans="5:5" ht="27.75" customHeight="1">
      <c r="E3919" s="2702">
        <f t="shared" si="53"/>
        <v>2960945.31</v>
      </c>
    </row>
    <row r="3920" spans="5:5" ht="27.75" customHeight="1">
      <c r="E3920" s="2702">
        <f t="shared" si="53"/>
        <v>2960945.31</v>
      </c>
    </row>
    <row r="3921" spans="5:5" ht="27.75" customHeight="1">
      <c r="E3921" s="2702">
        <f t="shared" si="53"/>
        <v>2960945.31</v>
      </c>
    </row>
    <row r="3922" spans="5:5" ht="27.75" customHeight="1">
      <c r="E3922" s="2702">
        <f t="shared" si="53"/>
        <v>2960945.31</v>
      </c>
    </row>
    <row r="3923" spans="5:5" ht="27.75" customHeight="1">
      <c r="E3923" s="2702">
        <f t="shared" si="53"/>
        <v>2960945.31</v>
      </c>
    </row>
    <row r="3924" spans="5:5" ht="27.75" customHeight="1">
      <c r="E3924" s="2702">
        <f t="shared" si="53"/>
        <v>2960945.31</v>
      </c>
    </row>
    <row r="3925" spans="5:5" ht="27.75" customHeight="1">
      <c r="E3925" s="2702">
        <f t="shared" si="53"/>
        <v>2960945.31</v>
      </c>
    </row>
    <row r="3926" spans="5:5" ht="27.75" customHeight="1">
      <c r="E3926" s="2702">
        <f t="shared" si="53"/>
        <v>2960945.31</v>
      </c>
    </row>
    <row r="3927" spans="5:5" ht="27.75" customHeight="1">
      <c r="E3927" s="2702">
        <f t="shared" si="53"/>
        <v>2960945.31</v>
      </c>
    </row>
    <row r="3928" spans="5:5" ht="27.75" customHeight="1">
      <c r="E3928" s="2702">
        <f t="shared" si="53"/>
        <v>2960945.31</v>
      </c>
    </row>
    <row r="3929" spans="5:5" ht="27.75" customHeight="1">
      <c r="E3929" s="2702">
        <f t="shared" si="53"/>
        <v>2960945.31</v>
      </c>
    </row>
    <row r="3930" spans="5:5" ht="27.75" customHeight="1">
      <c r="E3930" s="2702">
        <f t="shared" si="53"/>
        <v>2960945.31</v>
      </c>
    </row>
    <row r="3931" spans="5:5" ht="27.75" customHeight="1">
      <c r="E3931" s="2702">
        <f t="shared" si="53"/>
        <v>2960945.31</v>
      </c>
    </row>
    <row r="3932" spans="5:5" ht="27.75" customHeight="1">
      <c r="E3932" s="2702">
        <f t="shared" si="53"/>
        <v>2960945.31</v>
      </c>
    </row>
    <row r="3933" spans="5:5" ht="27.75" customHeight="1">
      <c r="E3933" s="2702">
        <f t="shared" si="53"/>
        <v>2960945.31</v>
      </c>
    </row>
    <row r="3934" spans="5:5" ht="27.75" customHeight="1">
      <c r="E3934" s="2702">
        <f t="shared" si="53"/>
        <v>2960945.31</v>
      </c>
    </row>
    <row r="3935" spans="5:5" ht="27.75" customHeight="1">
      <c r="E3935" s="2702">
        <f t="shared" si="53"/>
        <v>2960945.31</v>
      </c>
    </row>
    <row r="3936" spans="5:5" ht="27.75" customHeight="1">
      <c r="E3936" s="2702">
        <f t="shared" si="53"/>
        <v>2960945.31</v>
      </c>
    </row>
    <row r="3937" spans="5:5" ht="27.75" customHeight="1">
      <c r="E3937" s="2702">
        <f t="shared" si="53"/>
        <v>2960945.31</v>
      </c>
    </row>
    <row r="3938" spans="5:5" ht="27.75" customHeight="1">
      <c r="E3938" s="2702">
        <f t="shared" si="53"/>
        <v>2960945.31</v>
      </c>
    </row>
    <row r="3939" spans="5:5" ht="27.75" customHeight="1">
      <c r="E3939" s="2702">
        <f t="shared" si="53"/>
        <v>2960945.31</v>
      </c>
    </row>
    <row r="3940" spans="5:5" ht="27.75" customHeight="1">
      <c r="E3940" s="2702">
        <f t="shared" si="53"/>
        <v>2960945.31</v>
      </c>
    </row>
    <row r="3941" spans="5:5" ht="27.75" customHeight="1">
      <c r="E3941" s="2702">
        <f t="shared" si="53"/>
        <v>2960945.31</v>
      </c>
    </row>
    <row r="3942" spans="5:5" ht="27.75" customHeight="1">
      <c r="E3942" s="2702">
        <f t="shared" si="53"/>
        <v>2960945.31</v>
      </c>
    </row>
    <row r="3943" spans="5:5" ht="27.75" customHeight="1">
      <c r="E3943" s="2702">
        <f t="shared" si="53"/>
        <v>2960945.31</v>
      </c>
    </row>
    <row r="3944" spans="5:5" ht="27.75" customHeight="1">
      <c r="E3944" s="2702">
        <f t="shared" si="53"/>
        <v>2960945.31</v>
      </c>
    </row>
    <row r="3945" spans="5:5" ht="27.75" customHeight="1">
      <c r="E3945" s="2702">
        <f t="shared" si="53"/>
        <v>2960945.31</v>
      </c>
    </row>
    <row r="3946" spans="5:5" ht="27.75" customHeight="1">
      <c r="E3946" s="2702">
        <f t="shared" si="53"/>
        <v>2960945.31</v>
      </c>
    </row>
    <row r="3947" spans="5:5" ht="27.75" customHeight="1">
      <c r="E3947" s="2702">
        <f t="shared" si="53"/>
        <v>2960945.31</v>
      </c>
    </row>
    <row r="3948" spans="5:5" ht="27.75" customHeight="1">
      <c r="E3948" s="2702">
        <f t="shared" si="53"/>
        <v>2960945.31</v>
      </c>
    </row>
    <row r="3949" spans="5:5" ht="27.75" customHeight="1">
      <c r="E3949" s="2702">
        <f t="shared" si="53"/>
        <v>2960945.31</v>
      </c>
    </row>
    <row r="3950" spans="5:5" ht="27.75" customHeight="1">
      <c r="E3950" s="2702">
        <f t="shared" si="53"/>
        <v>2960945.31</v>
      </c>
    </row>
    <row r="3951" spans="5:5" ht="27.75" customHeight="1">
      <c r="E3951" s="2702">
        <f t="shared" si="53"/>
        <v>2960945.31</v>
      </c>
    </row>
    <row r="3952" spans="5:5" ht="27.75" customHeight="1">
      <c r="E3952" s="2702">
        <f t="shared" si="53"/>
        <v>2960945.31</v>
      </c>
    </row>
    <row r="3953" spans="5:5" ht="27.75" customHeight="1">
      <c r="E3953" s="2702">
        <f t="shared" si="53"/>
        <v>2960945.31</v>
      </c>
    </row>
    <row r="3954" spans="5:5" ht="27.75" customHeight="1">
      <c r="E3954" s="2702">
        <f t="shared" si="53"/>
        <v>2960945.31</v>
      </c>
    </row>
    <row r="3955" spans="5:5" ht="27.75" customHeight="1">
      <c r="E3955" s="2702">
        <f t="shared" si="53"/>
        <v>2960945.31</v>
      </c>
    </row>
    <row r="3956" spans="5:5" ht="27.75" customHeight="1">
      <c r="E3956" s="2702">
        <f t="shared" si="53"/>
        <v>2960945.31</v>
      </c>
    </row>
    <row r="3957" spans="5:5" ht="27.75" customHeight="1">
      <c r="E3957" s="2702">
        <f t="shared" si="53"/>
        <v>2960945.31</v>
      </c>
    </row>
    <row r="3958" spans="5:5" ht="27.75" customHeight="1">
      <c r="E3958" s="2702">
        <f t="shared" si="53"/>
        <v>2960945.31</v>
      </c>
    </row>
    <row r="3959" spans="5:5" ht="27.75" customHeight="1">
      <c r="E3959" s="2702">
        <f t="shared" si="53"/>
        <v>2960945.31</v>
      </c>
    </row>
    <row r="3960" spans="5:5" ht="27.75" customHeight="1">
      <c r="E3960" s="2702">
        <f t="shared" si="53"/>
        <v>2960945.31</v>
      </c>
    </row>
    <row r="3961" spans="5:5" ht="27.75" customHeight="1">
      <c r="E3961" s="2702">
        <f t="shared" si="53"/>
        <v>2960945.31</v>
      </c>
    </row>
    <row r="3962" spans="5:5" ht="27.75" customHeight="1">
      <c r="E3962" s="2702">
        <f t="shared" si="53"/>
        <v>2960945.31</v>
      </c>
    </row>
    <row r="3963" spans="5:5" ht="27.75" customHeight="1">
      <c r="E3963" s="2702">
        <f t="shared" si="53"/>
        <v>2960945.31</v>
      </c>
    </row>
    <row r="3964" spans="5:5" ht="27.75" customHeight="1">
      <c r="E3964" s="2702">
        <f t="shared" si="53"/>
        <v>2960945.31</v>
      </c>
    </row>
    <row r="3965" spans="5:5" ht="27.75" customHeight="1">
      <c r="E3965" s="2702">
        <f t="shared" si="53"/>
        <v>2960945.31</v>
      </c>
    </row>
    <row r="3966" spans="5:5" ht="27.75" customHeight="1">
      <c r="E3966" s="2702">
        <f t="shared" si="53"/>
        <v>2960945.31</v>
      </c>
    </row>
    <row r="3967" spans="5:5" ht="27.75" customHeight="1">
      <c r="E3967" s="2702">
        <f t="shared" si="53"/>
        <v>2960945.31</v>
      </c>
    </row>
    <row r="3968" spans="5:5" ht="27.75" customHeight="1">
      <c r="E3968" s="2702">
        <f t="shared" si="53"/>
        <v>2960945.31</v>
      </c>
    </row>
    <row r="3969" spans="5:5" ht="27.75" customHeight="1">
      <c r="E3969" s="2702">
        <f t="shared" si="53"/>
        <v>2960945.31</v>
      </c>
    </row>
    <row r="3970" spans="5:5" ht="27.75" customHeight="1">
      <c r="E3970" s="2702">
        <f t="shared" si="53"/>
        <v>2960945.31</v>
      </c>
    </row>
    <row r="3971" spans="5:5" ht="27.75" customHeight="1">
      <c r="E3971" s="2702">
        <f t="shared" si="53"/>
        <v>2960945.31</v>
      </c>
    </row>
    <row r="3972" spans="5:5" ht="27.75" customHeight="1">
      <c r="E3972" s="2702">
        <f t="shared" ref="E3972:E4035" si="54">E3971-D3972+C3972</f>
        <v>2960945.31</v>
      </c>
    </row>
    <row r="3973" spans="5:5" ht="27.75" customHeight="1">
      <c r="E3973" s="2702">
        <f t="shared" si="54"/>
        <v>2960945.31</v>
      </c>
    </row>
    <row r="3974" spans="5:5" ht="27.75" customHeight="1">
      <c r="E3974" s="2702">
        <f t="shared" si="54"/>
        <v>2960945.31</v>
      </c>
    </row>
    <row r="3975" spans="5:5" ht="27.75" customHeight="1">
      <c r="E3975" s="2702">
        <f t="shared" si="54"/>
        <v>2960945.31</v>
      </c>
    </row>
    <row r="3976" spans="5:5" ht="27.75" customHeight="1">
      <c r="E3976" s="2702">
        <f t="shared" si="54"/>
        <v>2960945.31</v>
      </c>
    </row>
    <row r="3977" spans="5:5" ht="27.75" customHeight="1">
      <c r="E3977" s="2702">
        <f t="shared" si="54"/>
        <v>2960945.31</v>
      </c>
    </row>
    <row r="3978" spans="5:5" ht="27.75" customHeight="1">
      <c r="E3978" s="2702">
        <f t="shared" si="54"/>
        <v>2960945.31</v>
      </c>
    </row>
    <row r="3979" spans="5:5" ht="27.75" customHeight="1">
      <c r="E3979" s="2702">
        <f t="shared" si="54"/>
        <v>2960945.31</v>
      </c>
    </row>
    <row r="3980" spans="5:5" ht="27.75" customHeight="1">
      <c r="E3980" s="2702">
        <f t="shared" si="54"/>
        <v>2960945.31</v>
      </c>
    </row>
    <row r="3981" spans="5:5" ht="27.75" customHeight="1">
      <c r="E3981" s="2702">
        <f t="shared" si="54"/>
        <v>2960945.31</v>
      </c>
    </row>
    <row r="3982" spans="5:5" ht="27.75" customHeight="1">
      <c r="E3982" s="2702">
        <f t="shared" si="54"/>
        <v>2960945.31</v>
      </c>
    </row>
    <row r="3983" spans="5:5" ht="27.75" customHeight="1">
      <c r="E3983" s="2702">
        <f t="shared" si="54"/>
        <v>2960945.31</v>
      </c>
    </row>
    <row r="3984" spans="5:5" ht="27.75" customHeight="1">
      <c r="E3984" s="2702">
        <f t="shared" si="54"/>
        <v>2960945.31</v>
      </c>
    </row>
    <row r="3985" spans="5:5" ht="27.75" customHeight="1">
      <c r="E3985" s="2702">
        <f t="shared" si="54"/>
        <v>2960945.31</v>
      </c>
    </row>
    <row r="3986" spans="5:5" ht="27.75" customHeight="1">
      <c r="E3986" s="2702">
        <f t="shared" si="54"/>
        <v>2960945.31</v>
      </c>
    </row>
    <row r="3987" spans="5:5" ht="27.75" customHeight="1">
      <c r="E3987" s="2702">
        <f t="shared" si="54"/>
        <v>2960945.31</v>
      </c>
    </row>
    <row r="3988" spans="5:5" ht="27.75" customHeight="1">
      <c r="E3988" s="2702">
        <f t="shared" si="54"/>
        <v>2960945.31</v>
      </c>
    </row>
    <row r="3989" spans="5:5" ht="27.75" customHeight="1">
      <c r="E3989" s="2702">
        <f t="shared" si="54"/>
        <v>2960945.31</v>
      </c>
    </row>
    <row r="3990" spans="5:5" ht="27.75" customHeight="1">
      <c r="E3990" s="2702">
        <f t="shared" si="54"/>
        <v>2960945.31</v>
      </c>
    </row>
    <row r="3991" spans="5:5" ht="27.75" customHeight="1">
      <c r="E3991" s="2702">
        <f t="shared" si="54"/>
        <v>2960945.31</v>
      </c>
    </row>
    <row r="3992" spans="5:5" ht="27.75" customHeight="1">
      <c r="E3992" s="2702">
        <f t="shared" si="54"/>
        <v>2960945.31</v>
      </c>
    </row>
    <row r="3993" spans="5:5" ht="27.75" customHeight="1">
      <c r="E3993" s="2702">
        <f t="shared" si="54"/>
        <v>2960945.31</v>
      </c>
    </row>
    <row r="3994" spans="5:5" ht="27.75" customHeight="1">
      <c r="E3994" s="2702">
        <f t="shared" si="54"/>
        <v>2960945.31</v>
      </c>
    </row>
    <row r="3995" spans="5:5" ht="27.75" customHeight="1">
      <c r="E3995" s="2702">
        <f t="shared" si="54"/>
        <v>2960945.31</v>
      </c>
    </row>
    <row r="3996" spans="5:5" ht="27.75" customHeight="1">
      <c r="E3996" s="2702">
        <f t="shared" si="54"/>
        <v>2960945.31</v>
      </c>
    </row>
    <row r="3997" spans="5:5" ht="27.75" customHeight="1">
      <c r="E3997" s="2702">
        <f t="shared" si="54"/>
        <v>2960945.31</v>
      </c>
    </row>
    <row r="3998" spans="5:5" ht="27.75" customHeight="1">
      <c r="E3998" s="2702">
        <f t="shared" si="54"/>
        <v>2960945.31</v>
      </c>
    </row>
    <row r="3999" spans="5:5" ht="27.75" customHeight="1">
      <c r="E3999" s="2702">
        <f t="shared" si="54"/>
        <v>2960945.31</v>
      </c>
    </row>
    <row r="4000" spans="5:5" ht="27.75" customHeight="1">
      <c r="E4000" s="2702">
        <f t="shared" si="54"/>
        <v>2960945.31</v>
      </c>
    </row>
    <row r="4001" spans="5:5" ht="27.75" customHeight="1">
      <c r="E4001" s="2702">
        <f t="shared" si="54"/>
        <v>2960945.31</v>
      </c>
    </row>
    <row r="4002" spans="5:5" ht="27.75" customHeight="1">
      <c r="E4002" s="2702">
        <f t="shared" si="54"/>
        <v>2960945.31</v>
      </c>
    </row>
    <row r="4003" spans="5:5" ht="27.75" customHeight="1">
      <c r="E4003" s="2702">
        <f t="shared" si="54"/>
        <v>2960945.31</v>
      </c>
    </row>
    <row r="4004" spans="5:5" ht="27.75" customHeight="1">
      <c r="E4004" s="2702">
        <f t="shared" si="54"/>
        <v>2960945.31</v>
      </c>
    </row>
    <row r="4005" spans="5:5" ht="27.75" customHeight="1">
      <c r="E4005" s="2702">
        <f t="shared" si="54"/>
        <v>2960945.31</v>
      </c>
    </row>
    <row r="4006" spans="5:5" ht="27.75" customHeight="1">
      <c r="E4006" s="2702">
        <f t="shared" si="54"/>
        <v>2960945.31</v>
      </c>
    </row>
    <row r="4007" spans="5:5" ht="27.75" customHeight="1">
      <c r="E4007" s="2702">
        <f t="shared" si="54"/>
        <v>2960945.31</v>
      </c>
    </row>
    <row r="4008" spans="5:5" ht="27.75" customHeight="1">
      <c r="E4008" s="2702">
        <f t="shared" si="54"/>
        <v>2960945.31</v>
      </c>
    </row>
    <row r="4009" spans="5:5" ht="27.75" customHeight="1">
      <c r="E4009" s="2702">
        <f t="shared" si="54"/>
        <v>2960945.31</v>
      </c>
    </row>
    <row r="4010" spans="5:5" ht="27.75" customHeight="1">
      <c r="E4010" s="2702">
        <f t="shared" si="54"/>
        <v>2960945.31</v>
      </c>
    </row>
    <row r="4011" spans="5:5" ht="27.75" customHeight="1">
      <c r="E4011" s="2702">
        <f t="shared" si="54"/>
        <v>2960945.31</v>
      </c>
    </row>
    <row r="4012" spans="5:5" ht="27.75" customHeight="1">
      <c r="E4012" s="2702">
        <f t="shared" si="54"/>
        <v>2960945.31</v>
      </c>
    </row>
    <row r="4013" spans="5:5" ht="27.75" customHeight="1">
      <c r="E4013" s="2702">
        <f t="shared" si="54"/>
        <v>2960945.31</v>
      </c>
    </row>
    <row r="4014" spans="5:5" ht="27.75" customHeight="1">
      <c r="E4014" s="2702">
        <f t="shared" si="54"/>
        <v>2960945.31</v>
      </c>
    </row>
    <row r="4015" spans="5:5" ht="27.75" customHeight="1">
      <c r="E4015" s="2702">
        <f t="shared" si="54"/>
        <v>2960945.31</v>
      </c>
    </row>
    <row r="4016" spans="5:5" ht="27.75" customHeight="1">
      <c r="E4016" s="2702">
        <f t="shared" si="54"/>
        <v>2960945.31</v>
      </c>
    </row>
    <row r="4017" spans="5:5" ht="27.75" customHeight="1">
      <c r="E4017" s="2702">
        <f t="shared" si="54"/>
        <v>2960945.31</v>
      </c>
    </row>
    <row r="4018" spans="5:5" ht="27.75" customHeight="1">
      <c r="E4018" s="2702">
        <f t="shared" si="54"/>
        <v>2960945.31</v>
      </c>
    </row>
    <row r="4019" spans="5:5" ht="27.75" customHeight="1">
      <c r="E4019" s="2702">
        <f t="shared" si="54"/>
        <v>2960945.31</v>
      </c>
    </row>
    <row r="4020" spans="5:5" ht="27.75" customHeight="1">
      <c r="E4020" s="2702">
        <f t="shared" si="54"/>
        <v>2960945.31</v>
      </c>
    </row>
    <row r="4021" spans="5:5" ht="27.75" customHeight="1">
      <c r="E4021" s="2702">
        <f t="shared" si="54"/>
        <v>2960945.31</v>
      </c>
    </row>
    <row r="4022" spans="5:5" ht="27.75" customHeight="1">
      <c r="E4022" s="2702">
        <f t="shared" si="54"/>
        <v>2960945.31</v>
      </c>
    </row>
    <row r="4023" spans="5:5" ht="27.75" customHeight="1">
      <c r="E4023" s="2702">
        <f t="shared" si="54"/>
        <v>2960945.31</v>
      </c>
    </row>
    <row r="4024" spans="5:5" ht="27.75" customHeight="1">
      <c r="E4024" s="2702">
        <f t="shared" si="54"/>
        <v>2960945.31</v>
      </c>
    </row>
    <row r="4025" spans="5:5" ht="27.75" customHeight="1">
      <c r="E4025" s="2702">
        <f t="shared" si="54"/>
        <v>2960945.31</v>
      </c>
    </row>
    <row r="4026" spans="5:5" ht="27.75" customHeight="1">
      <c r="E4026" s="2702">
        <f t="shared" si="54"/>
        <v>2960945.31</v>
      </c>
    </row>
    <row r="4027" spans="5:5" ht="27.75" customHeight="1">
      <c r="E4027" s="2702">
        <f t="shared" si="54"/>
        <v>2960945.31</v>
      </c>
    </row>
    <row r="4028" spans="5:5" ht="27.75" customHeight="1">
      <c r="E4028" s="2702">
        <f t="shared" si="54"/>
        <v>2960945.31</v>
      </c>
    </row>
    <row r="4029" spans="5:5" ht="27.75" customHeight="1">
      <c r="E4029" s="2702">
        <f t="shared" si="54"/>
        <v>2960945.31</v>
      </c>
    </row>
    <row r="4030" spans="5:5" ht="27.75" customHeight="1">
      <c r="E4030" s="2702">
        <f t="shared" si="54"/>
        <v>2960945.31</v>
      </c>
    </row>
    <row r="4031" spans="5:5" ht="27.75" customHeight="1">
      <c r="E4031" s="2702">
        <f t="shared" si="54"/>
        <v>2960945.31</v>
      </c>
    </row>
    <row r="4032" spans="5:5" ht="27.75" customHeight="1">
      <c r="E4032" s="2702">
        <f t="shared" si="54"/>
        <v>2960945.31</v>
      </c>
    </row>
    <row r="4033" spans="5:5" ht="27.75" customHeight="1">
      <c r="E4033" s="2702">
        <f t="shared" si="54"/>
        <v>2960945.31</v>
      </c>
    </row>
    <row r="4034" spans="5:5" ht="27.75" customHeight="1">
      <c r="E4034" s="2702">
        <f t="shared" si="54"/>
        <v>2960945.31</v>
      </c>
    </row>
    <row r="4035" spans="5:5" ht="27.75" customHeight="1">
      <c r="E4035" s="2702">
        <f t="shared" si="54"/>
        <v>2960945.31</v>
      </c>
    </row>
    <row r="4036" spans="5:5" ht="27.75" customHeight="1">
      <c r="E4036" s="2702">
        <f t="shared" ref="E4036:E4099" si="55">E4035-D4036+C4036</f>
        <v>2960945.31</v>
      </c>
    </row>
    <row r="4037" spans="5:5" ht="27.75" customHeight="1">
      <c r="E4037" s="2702">
        <f t="shared" si="55"/>
        <v>2960945.31</v>
      </c>
    </row>
    <row r="4038" spans="5:5" ht="27.75" customHeight="1">
      <c r="E4038" s="2702">
        <f t="shared" si="55"/>
        <v>2960945.31</v>
      </c>
    </row>
    <row r="4039" spans="5:5" ht="27.75" customHeight="1">
      <c r="E4039" s="2702">
        <f t="shared" si="55"/>
        <v>2960945.31</v>
      </c>
    </row>
    <row r="4040" spans="5:5" ht="27.75" customHeight="1">
      <c r="E4040" s="2702">
        <f t="shared" si="55"/>
        <v>2960945.31</v>
      </c>
    </row>
    <row r="4041" spans="5:5" ht="27.75" customHeight="1">
      <c r="E4041" s="2702">
        <f t="shared" si="55"/>
        <v>2960945.31</v>
      </c>
    </row>
    <row r="4042" spans="5:5" ht="27.75" customHeight="1">
      <c r="E4042" s="2702">
        <f t="shared" si="55"/>
        <v>2960945.31</v>
      </c>
    </row>
    <row r="4043" spans="5:5" ht="27.75" customHeight="1">
      <c r="E4043" s="2702">
        <f t="shared" si="55"/>
        <v>2960945.31</v>
      </c>
    </row>
    <row r="4044" spans="5:5" ht="27.75" customHeight="1">
      <c r="E4044" s="2702">
        <f t="shared" si="55"/>
        <v>2960945.31</v>
      </c>
    </row>
    <row r="4045" spans="5:5" ht="27.75" customHeight="1">
      <c r="E4045" s="2702">
        <f t="shared" si="55"/>
        <v>2960945.31</v>
      </c>
    </row>
    <row r="4046" spans="5:5" ht="27.75" customHeight="1">
      <c r="E4046" s="2702">
        <f t="shared" si="55"/>
        <v>2960945.31</v>
      </c>
    </row>
    <row r="4047" spans="5:5" ht="27.75" customHeight="1">
      <c r="E4047" s="2702">
        <f t="shared" si="55"/>
        <v>2960945.31</v>
      </c>
    </row>
    <row r="4048" spans="5:5" ht="27.75" customHeight="1">
      <c r="E4048" s="2702">
        <f t="shared" si="55"/>
        <v>2960945.31</v>
      </c>
    </row>
    <row r="4049" spans="5:5" ht="27.75" customHeight="1">
      <c r="E4049" s="2702">
        <f t="shared" si="55"/>
        <v>2960945.31</v>
      </c>
    </row>
    <row r="4050" spans="5:5" ht="27.75" customHeight="1">
      <c r="E4050" s="2702">
        <f t="shared" si="55"/>
        <v>2960945.31</v>
      </c>
    </row>
    <row r="4051" spans="5:5" ht="27.75" customHeight="1">
      <c r="E4051" s="2702">
        <f t="shared" si="55"/>
        <v>2960945.31</v>
      </c>
    </row>
    <row r="4052" spans="5:5" ht="27.75" customHeight="1">
      <c r="E4052" s="2702">
        <f t="shared" si="55"/>
        <v>2960945.31</v>
      </c>
    </row>
    <row r="4053" spans="5:5" ht="27.75" customHeight="1">
      <c r="E4053" s="2702">
        <f t="shared" si="55"/>
        <v>2960945.31</v>
      </c>
    </row>
    <row r="4054" spans="5:5" ht="27.75" customHeight="1">
      <c r="E4054" s="2702">
        <f t="shared" si="55"/>
        <v>2960945.31</v>
      </c>
    </row>
    <row r="4055" spans="5:5" ht="27.75" customHeight="1">
      <c r="E4055" s="2702">
        <f t="shared" si="55"/>
        <v>2960945.31</v>
      </c>
    </row>
    <row r="4056" spans="5:5" ht="27.75" customHeight="1">
      <c r="E4056" s="2702">
        <f t="shared" si="55"/>
        <v>2960945.31</v>
      </c>
    </row>
    <row r="4057" spans="5:5" ht="27.75" customHeight="1">
      <c r="E4057" s="2702">
        <f t="shared" si="55"/>
        <v>2960945.31</v>
      </c>
    </row>
    <row r="4058" spans="5:5" ht="27.75" customHeight="1">
      <c r="E4058" s="2702">
        <f t="shared" si="55"/>
        <v>2960945.31</v>
      </c>
    </row>
    <row r="4059" spans="5:5" ht="27.75" customHeight="1">
      <c r="E4059" s="2702">
        <f t="shared" si="55"/>
        <v>2960945.31</v>
      </c>
    </row>
    <row r="4060" spans="5:5" ht="27.75" customHeight="1">
      <c r="E4060" s="2702">
        <f t="shared" si="55"/>
        <v>2960945.31</v>
      </c>
    </row>
    <row r="4061" spans="5:5" ht="27.75" customHeight="1">
      <c r="E4061" s="2702">
        <f t="shared" si="55"/>
        <v>2960945.31</v>
      </c>
    </row>
    <row r="4062" spans="5:5" ht="27.75" customHeight="1">
      <c r="E4062" s="2702">
        <f t="shared" si="55"/>
        <v>2960945.31</v>
      </c>
    </row>
    <row r="4063" spans="5:5" ht="27.75" customHeight="1">
      <c r="E4063" s="2702">
        <f t="shared" si="55"/>
        <v>2960945.31</v>
      </c>
    </row>
    <row r="4064" spans="5:5" ht="27.75" customHeight="1">
      <c r="E4064" s="2702">
        <f t="shared" si="55"/>
        <v>2960945.31</v>
      </c>
    </row>
    <row r="4065" spans="5:5" ht="27.75" customHeight="1">
      <c r="E4065" s="2702">
        <f t="shared" si="55"/>
        <v>2960945.31</v>
      </c>
    </row>
    <row r="4066" spans="5:5" ht="27.75" customHeight="1">
      <c r="E4066" s="2702">
        <f t="shared" si="55"/>
        <v>2960945.31</v>
      </c>
    </row>
    <row r="4067" spans="5:5" ht="27.75" customHeight="1">
      <c r="E4067" s="2702">
        <f t="shared" si="55"/>
        <v>2960945.31</v>
      </c>
    </row>
    <row r="4068" spans="5:5" ht="27.75" customHeight="1">
      <c r="E4068" s="2702">
        <f t="shared" si="55"/>
        <v>2960945.31</v>
      </c>
    </row>
    <row r="4069" spans="5:5" ht="27.75" customHeight="1">
      <c r="E4069" s="2702">
        <f t="shared" si="55"/>
        <v>2960945.31</v>
      </c>
    </row>
    <row r="4070" spans="5:5" ht="27.75" customHeight="1">
      <c r="E4070" s="2702">
        <f t="shared" si="55"/>
        <v>2960945.31</v>
      </c>
    </row>
    <row r="4071" spans="5:5" ht="27.75" customHeight="1">
      <c r="E4071" s="2702">
        <f t="shared" si="55"/>
        <v>2960945.31</v>
      </c>
    </row>
    <row r="4072" spans="5:5" ht="27.75" customHeight="1">
      <c r="E4072" s="2702">
        <f t="shared" si="55"/>
        <v>2960945.31</v>
      </c>
    </row>
    <row r="4073" spans="5:5" ht="27.75" customHeight="1">
      <c r="E4073" s="2702">
        <f t="shared" si="55"/>
        <v>2960945.31</v>
      </c>
    </row>
    <row r="4074" spans="5:5" ht="27.75" customHeight="1">
      <c r="E4074" s="2702">
        <f t="shared" si="55"/>
        <v>2960945.31</v>
      </c>
    </row>
    <row r="4075" spans="5:5" ht="27.75" customHeight="1">
      <c r="E4075" s="2702">
        <f t="shared" si="55"/>
        <v>2960945.31</v>
      </c>
    </row>
    <row r="4076" spans="5:5" ht="27.75" customHeight="1">
      <c r="E4076" s="2702">
        <f t="shared" si="55"/>
        <v>2960945.31</v>
      </c>
    </row>
    <row r="4077" spans="5:5" ht="27.75" customHeight="1">
      <c r="E4077" s="2702">
        <f t="shared" si="55"/>
        <v>2960945.31</v>
      </c>
    </row>
    <row r="4078" spans="5:5" ht="27.75" customHeight="1">
      <c r="E4078" s="2702">
        <f t="shared" si="55"/>
        <v>2960945.31</v>
      </c>
    </row>
    <row r="4079" spans="5:5" ht="27.75" customHeight="1">
      <c r="E4079" s="2702">
        <f t="shared" si="55"/>
        <v>2960945.31</v>
      </c>
    </row>
    <row r="4080" spans="5:5" ht="27.75" customHeight="1">
      <c r="E4080" s="2702">
        <f t="shared" si="55"/>
        <v>2960945.31</v>
      </c>
    </row>
    <row r="4081" spans="5:5" ht="27.75" customHeight="1">
      <c r="E4081" s="2702">
        <f t="shared" si="55"/>
        <v>2960945.31</v>
      </c>
    </row>
    <row r="4082" spans="5:5" ht="27.75" customHeight="1">
      <c r="E4082" s="2702">
        <f t="shared" si="55"/>
        <v>2960945.31</v>
      </c>
    </row>
    <row r="4083" spans="5:5" ht="27.75" customHeight="1">
      <c r="E4083" s="2702">
        <f t="shared" si="55"/>
        <v>2960945.31</v>
      </c>
    </row>
    <row r="4084" spans="5:5" ht="27.75" customHeight="1">
      <c r="E4084" s="2702">
        <f t="shared" si="55"/>
        <v>2960945.31</v>
      </c>
    </row>
    <row r="4085" spans="5:5" ht="27.75" customHeight="1">
      <c r="E4085" s="2702">
        <f t="shared" si="55"/>
        <v>2960945.31</v>
      </c>
    </row>
    <row r="4086" spans="5:5" ht="27.75" customHeight="1">
      <c r="E4086" s="2702">
        <f t="shared" si="55"/>
        <v>2960945.31</v>
      </c>
    </row>
    <row r="4087" spans="5:5" ht="27.75" customHeight="1">
      <c r="E4087" s="2702">
        <f t="shared" si="55"/>
        <v>2960945.31</v>
      </c>
    </row>
    <row r="4088" spans="5:5" ht="27.75" customHeight="1">
      <c r="E4088" s="2702">
        <f t="shared" si="55"/>
        <v>2960945.31</v>
      </c>
    </row>
    <row r="4089" spans="5:5" ht="27.75" customHeight="1">
      <c r="E4089" s="2702">
        <f t="shared" si="55"/>
        <v>2960945.31</v>
      </c>
    </row>
    <row r="4090" spans="5:5" ht="27.75" customHeight="1">
      <c r="E4090" s="2702">
        <f t="shared" si="55"/>
        <v>2960945.31</v>
      </c>
    </row>
    <row r="4091" spans="5:5" ht="27.75" customHeight="1">
      <c r="E4091" s="2702">
        <f t="shared" si="55"/>
        <v>2960945.31</v>
      </c>
    </row>
    <row r="4092" spans="5:5" ht="27.75" customHeight="1">
      <c r="E4092" s="2702">
        <f t="shared" si="55"/>
        <v>2960945.31</v>
      </c>
    </row>
    <row r="4093" spans="5:5" ht="27.75" customHeight="1">
      <c r="E4093" s="2702">
        <f t="shared" si="55"/>
        <v>2960945.31</v>
      </c>
    </row>
    <row r="4094" spans="5:5" ht="27.75" customHeight="1">
      <c r="E4094" s="2702">
        <f t="shared" si="55"/>
        <v>2960945.31</v>
      </c>
    </row>
    <row r="4095" spans="5:5" ht="27.75" customHeight="1">
      <c r="E4095" s="2702">
        <f t="shared" si="55"/>
        <v>2960945.31</v>
      </c>
    </row>
    <row r="4096" spans="5:5" ht="27.75" customHeight="1">
      <c r="E4096" s="2702">
        <f t="shared" si="55"/>
        <v>2960945.31</v>
      </c>
    </row>
    <row r="4097" spans="5:5" ht="27.75" customHeight="1">
      <c r="E4097" s="2702">
        <f t="shared" si="55"/>
        <v>2960945.31</v>
      </c>
    </row>
    <row r="4098" spans="5:5" ht="27.75" customHeight="1">
      <c r="E4098" s="2702">
        <f t="shared" si="55"/>
        <v>2960945.31</v>
      </c>
    </row>
    <row r="4099" spans="5:5" ht="27.75" customHeight="1">
      <c r="E4099" s="2702">
        <f t="shared" si="55"/>
        <v>2960945.31</v>
      </c>
    </row>
    <row r="4100" spans="5:5" ht="27.75" customHeight="1">
      <c r="E4100" s="2702">
        <f t="shared" ref="E4100:E4163" si="56">E4099-D4100+C4100</f>
        <v>2960945.31</v>
      </c>
    </row>
    <row r="4101" spans="5:5" ht="27.75" customHeight="1">
      <c r="E4101" s="2702">
        <f t="shared" si="56"/>
        <v>2960945.31</v>
      </c>
    </row>
    <row r="4102" spans="5:5" ht="27.75" customHeight="1">
      <c r="E4102" s="2702">
        <f t="shared" si="56"/>
        <v>2960945.31</v>
      </c>
    </row>
    <row r="4103" spans="5:5" ht="27.75" customHeight="1">
      <c r="E4103" s="2702">
        <f t="shared" si="56"/>
        <v>2960945.31</v>
      </c>
    </row>
    <row r="4104" spans="5:5" ht="27.75" customHeight="1">
      <c r="E4104" s="2702">
        <f t="shared" si="56"/>
        <v>2960945.31</v>
      </c>
    </row>
    <row r="4105" spans="5:5" ht="27.75" customHeight="1">
      <c r="E4105" s="2702">
        <f t="shared" si="56"/>
        <v>2960945.31</v>
      </c>
    </row>
    <row r="4106" spans="5:5" ht="27.75" customHeight="1">
      <c r="E4106" s="2702">
        <f t="shared" si="56"/>
        <v>2960945.31</v>
      </c>
    </row>
    <row r="4107" spans="5:5" ht="27.75" customHeight="1">
      <c r="E4107" s="2702">
        <f t="shared" si="56"/>
        <v>2960945.31</v>
      </c>
    </row>
    <row r="4108" spans="5:5" ht="27.75" customHeight="1">
      <c r="E4108" s="2702">
        <f t="shared" si="56"/>
        <v>2960945.31</v>
      </c>
    </row>
    <row r="4109" spans="5:5" ht="27.75" customHeight="1">
      <c r="E4109" s="2702">
        <f t="shared" si="56"/>
        <v>2960945.31</v>
      </c>
    </row>
    <row r="4110" spans="5:5" ht="27.75" customHeight="1">
      <c r="E4110" s="2702">
        <f t="shared" si="56"/>
        <v>2960945.31</v>
      </c>
    </row>
    <row r="4111" spans="5:5" ht="27.75" customHeight="1">
      <c r="E4111" s="2702">
        <f t="shared" si="56"/>
        <v>2960945.31</v>
      </c>
    </row>
    <row r="4112" spans="5:5" ht="27.75" customHeight="1">
      <c r="E4112" s="2702">
        <f t="shared" si="56"/>
        <v>2960945.31</v>
      </c>
    </row>
    <row r="4113" spans="5:5" ht="27.75" customHeight="1">
      <c r="E4113" s="2702">
        <f t="shared" si="56"/>
        <v>2960945.31</v>
      </c>
    </row>
    <row r="4114" spans="5:5" ht="27.75" customHeight="1">
      <c r="E4114" s="2702">
        <f t="shared" si="56"/>
        <v>2960945.31</v>
      </c>
    </row>
    <row r="4115" spans="5:5" ht="27.75" customHeight="1">
      <c r="E4115" s="2702">
        <f t="shared" si="56"/>
        <v>2960945.31</v>
      </c>
    </row>
    <row r="4116" spans="5:5" ht="27.75" customHeight="1">
      <c r="E4116" s="2702">
        <f t="shared" si="56"/>
        <v>2960945.31</v>
      </c>
    </row>
    <row r="4117" spans="5:5" ht="27.75" customHeight="1">
      <c r="E4117" s="2702">
        <f t="shared" si="56"/>
        <v>2960945.31</v>
      </c>
    </row>
    <row r="4118" spans="5:5" ht="27.75" customHeight="1">
      <c r="E4118" s="2702">
        <f t="shared" si="56"/>
        <v>2960945.31</v>
      </c>
    </row>
    <row r="4119" spans="5:5" ht="27.75" customHeight="1">
      <c r="E4119" s="2702">
        <f t="shared" si="56"/>
        <v>2960945.31</v>
      </c>
    </row>
    <row r="4120" spans="5:5" ht="27.75" customHeight="1">
      <c r="E4120" s="2702">
        <f t="shared" si="56"/>
        <v>2960945.31</v>
      </c>
    </row>
    <row r="4121" spans="5:5" ht="27.75" customHeight="1">
      <c r="E4121" s="2702">
        <f t="shared" si="56"/>
        <v>2960945.31</v>
      </c>
    </row>
    <row r="4122" spans="5:5" ht="27.75" customHeight="1">
      <c r="E4122" s="2702">
        <f t="shared" si="56"/>
        <v>2960945.31</v>
      </c>
    </row>
    <row r="4123" spans="5:5" ht="27.75" customHeight="1">
      <c r="E4123" s="2702">
        <f t="shared" si="56"/>
        <v>2960945.31</v>
      </c>
    </row>
    <row r="4124" spans="5:5" ht="27.75" customHeight="1">
      <c r="E4124" s="2702">
        <f t="shared" si="56"/>
        <v>2960945.31</v>
      </c>
    </row>
    <row r="4125" spans="5:5" ht="27.75" customHeight="1">
      <c r="E4125" s="2702">
        <f t="shared" si="56"/>
        <v>2960945.31</v>
      </c>
    </row>
    <row r="4126" spans="5:5" ht="27.75" customHeight="1">
      <c r="E4126" s="2702">
        <f t="shared" si="56"/>
        <v>2960945.31</v>
      </c>
    </row>
    <row r="4127" spans="5:5" ht="27.75" customHeight="1">
      <c r="E4127" s="2702">
        <f t="shared" si="56"/>
        <v>2960945.31</v>
      </c>
    </row>
    <row r="4128" spans="5:5" ht="27.75" customHeight="1">
      <c r="E4128" s="2702">
        <f t="shared" si="56"/>
        <v>2960945.31</v>
      </c>
    </row>
    <row r="4129" spans="5:5" ht="27.75" customHeight="1">
      <c r="E4129" s="2702">
        <f t="shared" si="56"/>
        <v>2960945.31</v>
      </c>
    </row>
    <row r="4130" spans="5:5" ht="27.75" customHeight="1">
      <c r="E4130" s="2702">
        <f t="shared" si="56"/>
        <v>2960945.31</v>
      </c>
    </row>
    <row r="4131" spans="5:5" ht="27.75" customHeight="1">
      <c r="E4131" s="2702">
        <f t="shared" si="56"/>
        <v>2960945.31</v>
      </c>
    </row>
    <row r="4132" spans="5:5" ht="27.75" customHeight="1">
      <c r="E4132" s="2702">
        <f t="shared" si="56"/>
        <v>2960945.31</v>
      </c>
    </row>
    <row r="4133" spans="5:5" ht="27.75" customHeight="1">
      <c r="E4133" s="2702">
        <f t="shared" si="56"/>
        <v>2960945.31</v>
      </c>
    </row>
    <row r="4134" spans="5:5" ht="27.75" customHeight="1">
      <c r="E4134" s="2702">
        <f t="shared" si="56"/>
        <v>2960945.31</v>
      </c>
    </row>
    <row r="4135" spans="5:5" ht="27.75" customHeight="1">
      <c r="E4135" s="2702">
        <f t="shared" si="56"/>
        <v>2960945.31</v>
      </c>
    </row>
    <row r="4136" spans="5:5" ht="27.75" customHeight="1">
      <c r="E4136" s="2702">
        <f t="shared" si="56"/>
        <v>2960945.31</v>
      </c>
    </row>
    <row r="4137" spans="5:5" ht="27.75" customHeight="1">
      <c r="E4137" s="2702">
        <f t="shared" si="56"/>
        <v>2960945.31</v>
      </c>
    </row>
    <row r="4138" spans="5:5" ht="27.75" customHeight="1">
      <c r="E4138" s="2702">
        <f t="shared" si="56"/>
        <v>2960945.31</v>
      </c>
    </row>
    <row r="4139" spans="5:5" ht="27.75" customHeight="1">
      <c r="E4139" s="2702">
        <f t="shared" si="56"/>
        <v>2960945.31</v>
      </c>
    </row>
    <row r="4140" spans="5:5" ht="27.75" customHeight="1">
      <c r="E4140" s="2702">
        <f t="shared" si="56"/>
        <v>2960945.31</v>
      </c>
    </row>
    <row r="4141" spans="5:5" ht="27.75" customHeight="1">
      <c r="E4141" s="2702">
        <f t="shared" si="56"/>
        <v>2960945.31</v>
      </c>
    </row>
    <row r="4142" spans="5:5" ht="27.75" customHeight="1">
      <c r="E4142" s="2702">
        <f t="shared" si="56"/>
        <v>2960945.31</v>
      </c>
    </row>
    <row r="4143" spans="5:5" ht="27.75" customHeight="1">
      <c r="E4143" s="2702">
        <f t="shared" si="56"/>
        <v>2960945.31</v>
      </c>
    </row>
    <row r="4144" spans="5:5" ht="27.75" customHeight="1">
      <c r="E4144" s="2702">
        <f t="shared" si="56"/>
        <v>2960945.31</v>
      </c>
    </row>
    <row r="4145" spans="5:5" ht="27.75" customHeight="1">
      <c r="E4145" s="2702">
        <f t="shared" si="56"/>
        <v>2960945.31</v>
      </c>
    </row>
    <row r="4146" spans="5:5" ht="27.75" customHeight="1">
      <c r="E4146" s="2702">
        <f t="shared" si="56"/>
        <v>2960945.31</v>
      </c>
    </row>
    <row r="4147" spans="5:5" ht="27.75" customHeight="1">
      <c r="E4147" s="2702">
        <f t="shared" si="56"/>
        <v>2960945.31</v>
      </c>
    </row>
    <row r="4148" spans="5:5" ht="27.75" customHeight="1">
      <c r="E4148" s="2702">
        <f t="shared" si="56"/>
        <v>2960945.31</v>
      </c>
    </row>
    <row r="4149" spans="5:5" ht="27.75" customHeight="1">
      <c r="E4149" s="2702">
        <f t="shared" si="56"/>
        <v>2960945.31</v>
      </c>
    </row>
    <row r="4150" spans="5:5" ht="27.75" customHeight="1">
      <c r="E4150" s="2702">
        <f t="shared" si="56"/>
        <v>2960945.31</v>
      </c>
    </row>
    <row r="4151" spans="5:5" ht="27.75" customHeight="1">
      <c r="E4151" s="2702">
        <f t="shared" si="56"/>
        <v>2960945.31</v>
      </c>
    </row>
    <row r="4152" spans="5:5" ht="27.75" customHeight="1">
      <c r="E4152" s="2702">
        <f t="shared" si="56"/>
        <v>2960945.31</v>
      </c>
    </row>
    <row r="4153" spans="5:5" ht="27.75" customHeight="1">
      <c r="E4153" s="2702">
        <f t="shared" si="56"/>
        <v>2960945.31</v>
      </c>
    </row>
    <row r="4154" spans="5:5" ht="27.75" customHeight="1">
      <c r="E4154" s="2702">
        <f t="shared" si="56"/>
        <v>2960945.31</v>
      </c>
    </row>
    <row r="4155" spans="5:5" ht="27.75" customHeight="1">
      <c r="E4155" s="2702">
        <f t="shared" si="56"/>
        <v>2960945.31</v>
      </c>
    </row>
    <row r="4156" spans="5:5" ht="27.75" customHeight="1">
      <c r="E4156" s="2702">
        <f t="shared" si="56"/>
        <v>2960945.31</v>
      </c>
    </row>
    <row r="4157" spans="5:5" ht="27.75" customHeight="1">
      <c r="E4157" s="2702">
        <f t="shared" si="56"/>
        <v>2960945.31</v>
      </c>
    </row>
    <row r="4158" spans="5:5" ht="27.75" customHeight="1">
      <c r="E4158" s="2702">
        <f t="shared" si="56"/>
        <v>2960945.31</v>
      </c>
    </row>
    <row r="4159" spans="5:5" ht="27.75" customHeight="1">
      <c r="E4159" s="2702">
        <f t="shared" si="56"/>
        <v>2960945.31</v>
      </c>
    </row>
    <row r="4160" spans="5:5" ht="27.75" customHeight="1">
      <c r="E4160" s="2702">
        <f t="shared" si="56"/>
        <v>2960945.31</v>
      </c>
    </row>
    <row r="4161" spans="5:5" ht="27.75" customHeight="1">
      <c r="E4161" s="2702">
        <f t="shared" si="56"/>
        <v>2960945.31</v>
      </c>
    </row>
    <row r="4162" spans="5:5" ht="27.75" customHeight="1">
      <c r="E4162" s="2702">
        <f t="shared" si="56"/>
        <v>2960945.31</v>
      </c>
    </row>
    <row r="4163" spans="5:5" ht="27.75" customHeight="1">
      <c r="E4163" s="2702">
        <f t="shared" si="56"/>
        <v>2960945.31</v>
      </c>
    </row>
    <row r="4164" spans="5:5" ht="27.75" customHeight="1">
      <c r="E4164" s="2702">
        <f t="shared" ref="E4164:E4227" si="57">E4163-D4164+C4164</f>
        <v>2960945.31</v>
      </c>
    </row>
    <row r="4165" spans="5:5" ht="27.75" customHeight="1">
      <c r="E4165" s="2702">
        <f t="shared" si="57"/>
        <v>2960945.31</v>
      </c>
    </row>
    <row r="4166" spans="5:5" ht="27.75" customHeight="1">
      <c r="E4166" s="2702">
        <f t="shared" si="57"/>
        <v>2960945.31</v>
      </c>
    </row>
    <row r="4167" spans="5:5" ht="27.75" customHeight="1">
      <c r="E4167" s="2702">
        <f t="shared" si="57"/>
        <v>2960945.31</v>
      </c>
    </row>
    <row r="4168" spans="5:5" ht="27.75" customHeight="1">
      <c r="E4168" s="2702">
        <f t="shared" si="57"/>
        <v>2960945.31</v>
      </c>
    </row>
    <row r="4169" spans="5:5" ht="27.75" customHeight="1">
      <c r="E4169" s="2702">
        <f t="shared" si="57"/>
        <v>2960945.31</v>
      </c>
    </row>
    <row r="4170" spans="5:5" ht="27.75" customHeight="1">
      <c r="E4170" s="2702">
        <f t="shared" si="57"/>
        <v>2960945.31</v>
      </c>
    </row>
    <row r="4171" spans="5:5" ht="27.75" customHeight="1">
      <c r="E4171" s="2702">
        <f t="shared" si="57"/>
        <v>2960945.31</v>
      </c>
    </row>
    <row r="4172" spans="5:5" ht="27.75" customHeight="1">
      <c r="E4172" s="2702">
        <f t="shared" si="57"/>
        <v>2960945.31</v>
      </c>
    </row>
    <row r="4173" spans="5:5" ht="27.75" customHeight="1">
      <c r="E4173" s="2702">
        <f t="shared" si="57"/>
        <v>2960945.31</v>
      </c>
    </row>
    <row r="4174" spans="5:5" ht="27.75" customHeight="1">
      <c r="E4174" s="2702">
        <f t="shared" si="57"/>
        <v>2960945.31</v>
      </c>
    </row>
    <row r="4175" spans="5:5" ht="27.75" customHeight="1">
      <c r="E4175" s="2702">
        <f t="shared" si="57"/>
        <v>2960945.31</v>
      </c>
    </row>
    <row r="4176" spans="5:5" ht="27.75" customHeight="1">
      <c r="E4176" s="2702">
        <f t="shared" si="57"/>
        <v>2960945.31</v>
      </c>
    </row>
    <row r="4177" spans="5:5" ht="27.75" customHeight="1">
      <c r="E4177" s="2702">
        <f t="shared" si="57"/>
        <v>2960945.31</v>
      </c>
    </row>
    <row r="4178" spans="5:5" ht="27.75" customHeight="1">
      <c r="E4178" s="2702">
        <f t="shared" si="57"/>
        <v>2960945.31</v>
      </c>
    </row>
    <row r="4179" spans="5:5" ht="27.75" customHeight="1">
      <c r="E4179" s="2702">
        <f t="shared" si="57"/>
        <v>2960945.31</v>
      </c>
    </row>
    <row r="4180" spans="5:5" ht="27.75" customHeight="1">
      <c r="E4180" s="2702">
        <f t="shared" si="57"/>
        <v>2960945.31</v>
      </c>
    </row>
    <row r="4181" spans="5:5" ht="27.75" customHeight="1">
      <c r="E4181" s="2702">
        <f t="shared" si="57"/>
        <v>2960945.31</v>
      </c>
    </row>
    <row r="4182" spans="5:5" ht="27.75" customHeight="1">
      <c r="E4182" s="2702">
        <f t="shared" si="57"/>
        <v>2960945.31</v>
      </c>
    </row>
    <row r="4183" spans="5:5" ht="27.75" customHeight="1">
      <c r="E4183" s="2702">
        <f t="shared" si="57"/>
        <v>2960945.31</v>
      </c>
    </row>
    <row r="4184" spans="5:5" ht="27.75" customHeight="1">
      <c r="E4184" s="2702">
        <f t="shared" si="57"/>
        <v>2960945.31</v>
      </c>
    </row>
    <row r="4185" spans="5:5" ht="27.75" customHeight="1">
      <c r="E4185" s="2702">
        <f t="shared" si="57"/>
        <v>2960945.31</v>
      </c>
    </row>
    <row r="4186" spans="5:5" ht="27.75" customHeight="1">
      <c r="E4186" s="2702">
        <f t="shared" si="57"/>
        <v>2960945.31</v>
      </c>
    </row>
    <row r="4187" spans="5:5" ht="27.75" customHeight="1">
      <c r="E4187" s="2702">
        <f t="shared" si="57"/>
        <v>2960945.31</v>
      </c>
    </row>
    <row r="4188" spans="5:5" ht="27.75" customHeight="1">
      <c r="E4188" s="2702">
        <f t="shared" si="57"/>
        <v>2960945.31</v>
      </c>
    </row>
    <row r="4189" spans="5:5" ht="27.75" customHeight="1">
      <c r="E4189" s="2702">
        <f t="shared" si="57"/>
        <v>2960945.31</v>
      </c>
    </row>
    <row r="4190" spans="5:5" ht="27.75" customHeight="1">
      <c r="E4190" s="2702">
        <f t="shared" si="57"/>
        <v>2960945.31</v>
      </c>
    </row>
    <row r="4191" spans="5:5" ht="27.75" customHeight="1">
      <c r="E4191" s="2702">
        <f t="shared" si="57"/>
        <v>2960945.31</v>
      </c>
    </row>
    <row r="4192" spans="5:5" ht="27.75" customHeight="1">
      <c r="E4192" s="2702">
        <f t="shared" si="57"/>
        <v>2960945.31</v>
      </c>
    </row>
    <row r="4193" spans="5:5" ht="27.75" customHeight="1">
      <c r="E4193" s="2702">
        <f t="shared" si="57"/>
        <v>2960945.31</v>
      </c>
    </row>
    <row r="4194" spans="5:5" ht="27.75" customHeight="1">
      <c r="E4194" s="2702">
        <f t="shared" si="57"/>
        <v>2960945.31</v>
      </c>
    </row>
    <row r="4195" spans="5:5" ht="27.75" customHeight="1">
      <c r="E4195" s="2702">
        <f t="shared" si="57"/>
        <v>2960945.31</v>
      </c>
    </row>
    <row r="4196" spans="5:5" ht="27.75" customHeight="1">
      <c r="E4196" s="2702">
        <f t="shared" si="57"/>
        <v>2960945.31</v>
      </c>
    </row>
    <row r="4197" spans="5:5" ht="27.75" customHeight="1">
      <c r="E4197" s="2702">
        <f t="shared" si="57"/>
        <v>2960945.31</v>
      </c>
    </row>
    <row r="4198" spans="5:5" ht="27.75" customHeight="1">
      <c r="E4198" s="2702">
        <f t="shared" si="57"/>
        <v>2960945.31</v>
      </c>
    </row>
    <row r="4199" spans="5:5" ht="27.75" customHeight="1">
      <c r="E4199" s="2702">
        <f t="shared" si="57"/>
        <v>2960945.31</v>
      </c>
    </row>
    <row r="4200" spans="5:5" ht="27.75" customHeight="1">
      <c r="E4200" s="2702">
        <f t="shared" si="57"/>
        <v>2960945.31</v>
      </c>
    </row>
    <row r="4201" spans="5:5" ht="27.75" customHeight="1">
      <c r="E4201" s="2702">
        <f t="shared" si="57"/>
        <v>2960945.31</v>
      </c>
    </row>
    <row r="4202" spans="5:5" ht="27.75" customHeight="1">
      <c r="E4202" s="2702">
        <f t="shared" si="57"/>
        <v>2960945.31</v>
      </c>
    </row>
    <row r="4203" spans="5:5" ht="27.75" customHeight="1">
      <c r="E4203" s="2702">
        <f t="shared" si="57"/>
        <v>2960945.31</v>
      </c>
    </row>
    <row r="4204" spans="5:5" ht="27.75" customHeight="1">
      <c r="E4204" s="2702">
        <f t="shared" si="57"/>
        <v>2960945.31</v>
      </c>
    </row>
    <row r="4205" spans="5:5" ht="27.75" customHeight="1">
      <c r="E4205" s="2702">
        <f t="shared" si="57"/>
        <v>2960945.31</v>
      </c>
    </row>
    <row r="4206" spans="5:5" ht="27.75" customHeight="1">
      <c r="E4206" s="2702">
        <f t="shared" si="57"/>
        <v>2960945.31</v>
      </c>
    </row>
    <row r="4207" spans="5:5" ht="27.75" customHeight="1">
      <c r="E4207" s="2702">
        <f t="shared" si="57"/>
        <v>2960945.31</v>
      </c>
    </row>
    <row r="4208" spans="5:5" ht="27.75" customHeight="1">
      <c r="E4208" s="2702">
        <f t="shared" si="57"/>
        <v>2960945.31</v>
      </c>
    </row>
    <row r="4209" spans="5:5" ht="27.75" customHeight="1">
      <c r="E4209" s="2702">
        <f t="shared" si="57"/>
        <v>2960945.31</v>
      </c>
    </row>
    <row r="4210" spans="5:5" ht="27.75" customHeight="1">
      <c r="E4210" s="2702">
        <f t="shared" si="57"/>
        <v>2960945.31</v>
      </c>
    </row>
    <row r="4211" spans="5:5" ht="27.75" customHeight="1">
      <c r="E4211" s="2702">
        <f t="shared" si="57"/>
        <v>2960945.31</v>
      </c>
    </row>
    <row r="4212" spans="5:5" ht="27.75" customHeight="1">
      <c r="E4212" s="2702">
        <f t="shared" si="57"/>
        <v>2960945.31</v>
      </c>
    </row>
    <row r="4213" spans="5:5" ht="27.75" customHeight="1">
      <c r="E4213" s="2702">
        <f t="shared" si="57"/>
        <v>2960945.31</v>
      </c>
    </row>
    <row r="4214" spans="5:5" ht="27.75" customHeight="1">
      <c r="E4214" s="2702">
        <f t="shared" si="57"/>
        <v>2960945.31</v>
      </c>
    </row>
    <row r="4215" spans="5:5" ht="27.75" customHeight="1">
      <c r="E4215" s="2702">
        <f t="shared" si="57"/>
        <v>2960945.31</v>
      </c>
    </row>
    <row r="4216" spans="5:5" ht="27.75" customHeight="1">
      <c r="E4216" s="2702">
        <f t="shared" si="57"/>
        <v>2960945.31</v>
      </c>
    </row>
    <row r="4217" spans="5:5" ht="27.75" customHeight="1">
      <c r="E4217" s="2702">
        <f t="shared" si="57"/>
        <v>2960945.31</v>
      </c>
    </row>
    <row r="4218" spans="5:5" ht="27.75" customHeight="1">
      <c r="E4218" s="2702">
        <f t="shared" si="57"/>
        <v>2960945.31</v>
      </c>
    </row>
    <row r="4219" spans="5:5" ht="27.75" customHeight="1">
      <c r="E4219" s="2702">
        <f t="shared" si="57"/>
        <v>2960945.31</v>
      </c>
    </row>
    <row r="4220" spans="5:5" ht="27.75" customHeight="1">
      <c r="E4220" s="2702">
        <f t="shared" si="57"/>
        <v>2960945.31</v>
      </c>
    </row>
    <row r="4221" spans="5:5" ht="27.75" customHeight="1">
      <c r="E4221" s="2702">
        <f t="shared" si="57"/>
        <v>2960945.31</v>
      </c>
    </row>
    <row r="4222" spans="5:5" ht="27.75" customHeight="1">
      <c r="E4222" s="2702">
        <f t="shared" si="57"/>
        <v>2960945.31</v>
      </c>
    </row>
    <row r="4223" spans="5:5" ht="27.75" customHeight="1">
      <c r="E4223" s="2702">
        <f t="shared" si="57"/>
        <v>2960945.31</v>
      </c>
    </row>
    <row r="4224" spans="5:5" ht="27.75" customHeight="1">
      <c r="E4224" s="2702">
        <f t="shared" si="57"/>
        <v>2960945.31</v>
      </c>
    </row>
    <row r="4225" spans="5:5" ht="27.75" customHeight="1">
      <c r="E4225" s="2702">
        <f t="shared" si="57"/>
        <v>2960945.31</v>
      </c>
    </row>
    <row r="4226" spans="5:5" ht="27.75" customHeight="1">
      <c r="E4226" s="2702">
        <f t="shared" si="57"/>
        <v>2960945.31</v>
      </c>
    </row>
    <row r="4227" spans="5:5" ht="27.75" customHeight="1">
      <c r="E4227" s="2702">
        <f t="shared" si="57"/>
        <v>2960945.31</v>
      </c>
    </row>
    <row r="4228" spans="5:5" ht="27.75" customHeight="1">
      <c r="E4228" s="2702">
        <f t="shared" ref="E4228:E4265" si="58">E4227-D4228+C4228</f>
        <v>2960945.31</v>
      </c>
    </row>
    <row r="4229" spans="5:5" ht="27.75" customHeight="1">
      <c r="E4229" s="2702">
        <f t="shared" si="58"/>
        <v>2960945.31</v>
      </c>
    </row>
    <row r="4230" spans="5:5" ht="27.75" customHeight="1">
      <c r="E4230" s="2702">
        <f t="shared" si="58"/>
        <v>2960945.31</v>
      </c>
    </row>
    <row r="4231" spans="5:5" ht="27.75" customHeight="1">
      <c r="E4231" s="2702">
        <f t="shared" si="58"/>
        <v>2960945.31</v>
      </c>
    </row>
    <row r="4232" spans="5:5" ht="27.75" customHeight="1">
      <c r="E4232" s="2702">
        <f t="shared" si="58"/>
        <v>2960945.31</v>
      </c>
    </row>
    <row r="4233" spans="5:5" ht="27.75" customHeight="1">
      <c r="E4233" s="2702">
        <f t="shared" si="58"/>
        <v>2960945.31</v>
      </c>
    </row>
    <row r="4234" spans="5:5" ht="27.75" customHeight="1">
      <c r="E4234" s="2702">
        <f t="shared" si="58"/>
        <v>2960945.31</v>
      </c>
    </row>
    <row r="4235" spans="5:5" ht="27.75" customHeight="1">
      <c r="E4235" s="2702">
        <f t="shared" si="58"/>
        <v>2960945.31</v>
      </c>
    </row>
    <row r="4236" spans="5:5" ht="27.75" customHeight="1">
      <c r="E4236" s="2702">
        <f t="shared" si="58"/>
        <v>2960945.31</v>
      </c>
    </row>
    <row r="4237" spans="5:5" ht="27.75" customHeight="1">
      <c r="E4237" s="2702">
        <f t="shared" si="58"/>
        <v>2960945.31</v>
      </c>
    </row>
    <row r="4238" spans="5:5" ht="27.75" customHeight="1">
      <c r="E4238" s="2702">
        <f t="shared" si="58"/>
        <v>2960945.31</v>
      </c>
    </row>
    <row r="4239" spans="5:5" ht="27.75" customHeight="1">
      <c r="E4239" s="2702">
        <f t="shared" si="58"/>
        <v>2960945.31</v>
      </c>
    </row>
    <row r="4240" spans="5:5" ht="27.75" customHeight="1">
      <c r="E4240" s="2702">
        <f t="shared" si="58"/>
        <v>2960945.31</v>
      </c>
    </row>
    <row r="4241" spans="5:5" ht="27.75" customHeight="1">
      <c r="E4241" s="2702">
        <f t="shared" si="58"/>
        <v>2960945.31</v>
      </c>
    </row>
    <row r="4242" spans="5:5" ht="27.75" customHeight="1">
      <c r="E4242" s="2702">
        <f t="shared" si="58"/>
        <v>2960945.31</v>
      </c>
    </row>
    <row r="4243" spans="5:5" ht="27.75" customHeight="1">
      <c r="E4243" s="2702">
        <f t="shared" si="58"/>
        <v>2960945.31</v>
      </c>
    </row>
    <row r="4244" spans="5:5" ht="27.75" customHeight="1">
      <c r="E4244" s="2702">
        <f t="shared" si="58"/>
        <v>2960945.31</v>
      </c>
    </row>
    <row r="4245" spans="5:5" ht="27.75" customHeight="1">
      <c r="E4245" s="2702">
        <f t="shared" si="58"/>
        <v>2960945.31</v>
      </c>
    </row>
    <row r="4246" spans="5:5" ht="27.75" customHeight="1">
      <c r="E4246" s="2702">
        <f t="shared" si="58"/>
        <v>2960945.31</v>
      </c>
    </row>
    <row r="4247" spans="5:5" ht="27.75" customHeight="1">
      <c r="E4247" s="2702">
        <f t="shared" si="58"/>
        <v>2960945.31</v>
      </c>
    </row>
    <row r="4248" spans="5:5" ht="27.75" customHeight="1">
      <c r="E4248" s="2702">
        <f t="shared" si="58"/>
        <v>2960945.31</v>
      </c>
    </row>
    <row r="4249" spans="5:5" ht="27.75" customHeight="1">
      <c r="E4249" s="2702">
        <f t="shared" si="58"/>
        <v>2960945.31</v>
      </c>
    </row>
    <row r="4250" spans="5:5" ht="27.75" customHeight="1">
      <c r="E4250" s="2702">
        <f t="shared" si="58"/>
        <v>2960945.31</v>
      </c>
    </row>
    <row r="4251" spans="5:5" ht="27.75" customHeight="1">
      <c r="E4251" s="2702">
        <f t="shared" si="58"/>
        <v>2960945.31</v>
      </c>
    </row>
    <row r="4252" spans="5:5" ht="27.75" customHeight="1">
      <c r="E4252" s="2702">
        <f t="shared" si="58"/>
        <v>2960945.31</v>
      </c>
    </row>
    <row r="4253" spans="5:5" ht="27.75" customHeight="1">
      <c r="E4253" s="2702">
        <f t="shared" si="58"/>
        <v>2960945.31</v>
      </c>
    </row>
    <row r="4254" spans="5:5" ht="27.75" customHeight="1">
      <c r="E4254" s="2702">
        <f t="shared" si="58"/>
        <v>2960945.31</v>
      </c>
    </row>
    <row r="4255" spans="5:5" ht="27.75" customHeight="1">
      <c r="E4255" s="2702">
        <f t="shared" si="58"/>
        <v>2960945.31</v>
      </c>
    </row>
    <row r="4256" spans="5:5" ht="27.75" customHeight="1">
      <c r="E4256" s="2702">
        <f t="shared" si="58"/>
        <v>2960945.31</v>
      </c>
    </row>
    <row r="4257" spans="5:5" ht="27.75" customHeight="1">
      <c r="E4257" s="2702">
        <f t="shared" si="58"/>
        <v>2960945.31</v>
      </c>
    </row>
    <row r="4258" spans="5:5" ht="27.75" customHeight="1">
      <c r="E4258" s="2702">
        <f t="shared" si="58"/>
        <v>2960945.31</v>
      </c>
    </row>
    <row r="4259" spans="5:5" ht="27.75" customHeight="1">
      <c r="E4259" s="2702">
        <f t="shared" si="58"/>
        <v>2960945.31</v>
      </c>
    </row>
    <row r="4260" spans="5:5" ht="27.75" customHeight="1">
      <c r="E4260" s="2702">
        <f t="shared" si="58"/>
        <v>2960945.31</v>
      </c>
    </row>
    <row r="4261" spans="5:5" ht="27.75" customHeight="1">
      <c r="E4261" s="2702">
        <f t="shared" si="58"/>
        <v>2960945.31</v>
      </c>
    </row>
    <row r="4262" spans="5:5" ht="27.75" customHeight="1">
      <c r="E4262" s="2702">
        <f t="shared" si="58"/>
        <v>2960945.31</v>
      </c>
    </row>
    <row r="4263" spans="5:5" ht="27.75" customHeight="1">
      <c r="E4263" s="2702">
        <f t="shared" si="58"/>
        <v>2960945.31</v>
      </c>
    </row>
    <row r="4264" spans="5:5" ht="27.75" customHeight="1">
      <c r="E4264" s="2702">
        <f t="shared" si="58"/>
        <v>2960945.31</v>
      </c>
    </row>
    <row r="4265" spans="5:5" ht="27.75" customHeight="1">
      <c r="E4265" s="2702">
        <f t="shared" si="58"/>
        <v>2960945.31</v>
      </c>
    </row>
    <row r="9286" spans="1:5" ht="27.75" customHeight="1">
      <c r="C9286" s="2802"/>
      <c r="D9286" s="2802"/>
      <c r="E9286" s="2803"/>
    </row>
    <row r="9287" spans="1:5" s="2572" customFormat="1" ht="27.75" customHeight="1">
      <c r="A9287" s="2812">
        <v>45630</v>
      </c>
      <c r="B9287" s="2572" t="s">
        <v>34806</v>
      </c>
      <c r="C9287" s="2806">
        <v>35000</v>
      </c>
      <c r="D9287" s="2807">
        <v>0</v>
      </c>
      <c r="E9287" s="2811"/>
    </row>
    <row r="9288" spans="1:5" s="2572" customFormat="1" ht="27.75" customHeight="1">
      <c r="A9288" s="2539">
        <v>45630</v>
      </c>
      <c r="B9288" s="2572" t="s">
        <v>34808</v>
      </c>
      <c r="C9288" s="2806">
        <v>80000</v>
      </c>
      <c r="D9288" s="2807">
        <v>0</v>
      </c>
      <c r="E9288" s="2811"/>
    </row>
    <row r="9289" spans="1:5" s="2572" customFormat="1" ht="27.75" customHeight="1">
      <c r="A9289" s="2539">
        <v>45631</v>
      </c>
      <c r="B9289" s="2572" t="s">
        <v>34807</v>
      </c>
      <c r="C9289" s="2806">
        <v>5000000</v>
      </c>
      <c r="D9289" s="2807">
        <v>0</v>
      </c>
      <c r="E9289" s="2811"/>
    </row>
    <row r="9290" spans="1:5" s="2572" customFormat="1" ht="27.75" customHeight="1">
      <c r="A9290" s="2539">
        <v>45632</v>
      </c>
      <c r="B9290" s="2572" t="s">
        <v>34809</v>
      </c>
      <c r="C9290" s="2806">
        <v>35000</v>
      </c>
      <c r="D9290" s="2807">
        <v>0</v>
      </c>
      <c r="E9290" s="2811"/>
    </row>
    <row r="9291" spans="1:5" s="2572" customFormat="1" ht="27.75" customHeight="1">
      <c r="A9291" s="2539">
        <v>45632</v>
      </c>
      <c r="B9291" s="2572" t="s">
        <v>34810</v>
      </c>
      <c r="C9291" s="2807">
        <v>0</v>
      </c>
      <c r="D9291" s="2806">
        <v>509176</v>
      </c>
      <c r="E9291" s="2811"/>
    </row>
    <row r="9292" spans="1:5" s="2572" customFormat="1" ht="27.75" customHeight="1">
      <c r="A9292" s="2539">
        <v>45632</v>
      </c>
      <c r="B9292" s="2792" t="s">
        <v>34507</v>
      </c>
      <c r="C9292" s="2808">
        <v>0</v>
      </c>
      <c r="D9292" s="2543">
        <v>53.75</v>
      </c>
      <c r="E9292" s="2811"/>
    </row>
    <row r="9293" spans="1:5" s="2572" customFormat="1" ht="27.75" customHeight="1">
      <c r="A9293" s="2539">
        <v>45632</v>
      </c>
      <c r="B9293" s="2792" t="s">
        <v>34812</v>
      </c>
      <c r="C9293" s="2808">
        <v>0</v>
      </c>
      <c r="D9293" s="2541">
        <v>351500</v>
      </c>
      <c r="E9293" s="2811"/>
    </row>
    <row r="9294" spans="1:5" s="2572" customFormat="1" ht="27.75" customHeight="1">
      <c r="A9294" s="2539">
        <v>45632</v>
      </c>
      <c r="B9294" s="2792" t="s">
        <v>34507</v>
      </c>
      <c r="C9294" s="2808">
        <v>0</v>
      </c>
      <c r="D9294" s="2543">
        <v>53.75</v>
      </c>
      <c r="E9294" s="2811"/>
    </row>
    <row r="9295" spans="1:5" s="2572" customFormat="1" ht="27.75" customHeight="1">
      <c r="A9295" s="2539">
        <v>45632</v>
      </c>
      <c r="B9295" s="2792" t="s">
        <v>34813</v>
      </c>
      <c r="C9295" s="2808">
        <v>0</v>
      </c>
      <c r="D9295" s="2541">
        <v>170050</v>
      </c>
      <c r="E9295" s="2811"/>
    </row>
    <row r="9296" spans="1:5" s="2572" customFormat="1" ht="27.75" customHeight="1">
      <c r="A9296" s="2539">
        <v>45632</v>
      </c>
      <c r="B9296" s="2792" t="s">
        <v>34507</v>
      </c>
      <c r="C9296" s="2808">
        <v>0</v>
      </c>
      <c r="D9296" s="2543">
        <v>53.75</v>
      </c>
      <c r="E9296" s="2811"/>
    </row>
    <row r="9297" spans="1:5" s="2572" customFormat="1" ht="27.75" customHeight="1">
      <c r="A9297" s="2539">
        <v>45632</v>
      </c>
      <c r="B9297" s="2792" t="s">
        <v>34814</v>
      </c>
      <c r="C9297" s="2808">
        <v>0</v>
      </c>
      <c r="D9297" s="2541">
        <v>246525</v>
      </c>
      <c r="E9297" s="2811"/>
    </row>
    <row r="9298" spans="1:5" s="2572" customFormat="1" ht="27.75" customHeight="1">
      <c r="A9298" s="2539">
        <v>45632</v>
      </c>
      <c r="B9298" s="2792" t="s">
        <v>34507</v>
      </c>
      <c r="C9298" s="2808">
        <v>0</v>
      </c>
      <c r="D9298" s="2543">
        <v>53.75</v>
      </c>
      <c r="E9298" s="2811"/>
    </row>
    <row r="9299" spans="1:5" s="2572" customFormat="1" ht="27.75" customHeight="1">
      <c r="A9299" s="2539">
        <v>45632</v>
      </c>
      <c r="B9299" s="2792" t="s">
        <v>34815</v>
      </c>
      <c r="C9299" s="2808">
        <v>0</v>
      </c>
      <c r="D9299" s="2541">
        <v>132050</v>
      </c>
      <c r="E9299" s="2811"/>
    </row>
    <row r="9300" spans="1:5" s="2572" customFormat="1" ht="27.75" customHeight="1">
      <c r="A9300" s="2539">
        <v>45632</v>
      </c>
      <c r="B9300" s="2792" t="s">
        <v>34507</v>
      </c>
      <c r="C9300" s="2808">
        <v>0</v>
      </c>
      <c r="D9300" s="2543">
        <v>53.75</v>
      </c>
      <c r="E9300" s="2811"/>
    </row>
    <row r="9301" spans="1:5" s="2572" customFormat="1" ht="27.75" customHeight="1">
      <c r="A9301" s="2539">
        <v>45632</v>
      </c>
      <c r="B9301" s="2792" t="s">
        <v>34816</v>
      </c>
      <c r="C9301" s="2808">
        <v>0</v>
      </c>
      <c r="D9301" s="2541">
        <v>72913</v>
      </c>
      <c r="E9301" s="2811"/>
    </row>
    <row r="9302" spans="1:5" s="2572" customFormat="1" ht="27.75" customHeight="1">
      <c r="A9302" s="2539">
        <v>45632</v>
      </c>
      <c r="B9302" s="2792" t="s">
        <v>34507</v>
      </c>
      <c r="C9302" s="2808">
        <v>0</v>
      </c>
      <c r="D9302" s="2543">
        <v>53.75</v>
      </c>
      <c r="E9302" s="2811"/>
    </row>
    <row r="9303" spans="1:5" s="2572" customFormat="1" ht="27.75" customHeight="1">
      <c r="A9303" s="2539">
        <v>45632</v>
      </c>
      <c r="B9303" s="2792" t="s">
        <v>34817</v>
      </c>
      <c r="C9303" s="2808">
        <v>0</v>
      </c>
      <c r="D9303" s="2541">
        <v>858420</v>
      </c>
      <c r="E9303" s="2811"/>
    </row>
    <row r="9304" spans="1:5" s="2572" customFormat="1" ht="27.75" customHeight="1">
      <c r="A9304" s="2539">
        <v>45632</v>
      </c>
      <c r="B9304" s="2792" t="s">
        <v>34507</v>
      </c>
      <c r="C9304" s="2808">
        <v>0</v>
      </c>
      <c r="D9304" s="2543">
        <v>53.75</v>
      </c>
      <c r="E9304" s="2811"/>
    </row>
    <row r="9305" spans="1:5" s="2572" customFormat="1" ht="27.75" customHeight="1">
      <c r="A9305" s="2539">
        <v>45632</v>
      </c>
      <c r="B9305" s="2792" t="s">
        <v>34818</v>
      </c>
      <c r="C9305" s="2808">
        <v>0</v>
      </c>
      <c r="D9305" s="2541">
        <v>559075</v>
      </c>
      <c r="E9305" s="2811"/>
    </row>
    <row r="9306" spans="1:5" s="2572" customFormat="1" ht="27.75" customHeight="1">
      <c r="A9306" s="2539">
        <v>45632</v>
      </c>
      <c r="B9306" s="2792" t="s">
        <v>34507</v>
      </c>
      <c r="C9306" s="2808">
        <v>0</v>
      </c>
      <c r="D9306" s="2543">
        <v>53.75</v>
      </c>
      <c r="E9306" s="2811"/>
    </row>
    <row r="9307" spans="1:5" s="2572" customFormat="1" ht="27.75" customHeight="1">
      <c r="A9307" s="2539">
        <v>45632</v>
      </c>
      <c r="B9307" s="2792" t="s">
        <v>34819</v>
      </c>
      <c r="C9307" s="2808">
        <v>0</v>
      </c>
      <c r="D9307" s="2541">
        <v>34200</v>
      </c>
      <c r="E9307" s="2811"/>
    </row>
    <row r="9308" spans="1:5" s="2572" customFormat="1" ht="27.75" customHeight="1">
      <c r="A9308" s="2539">
        <v>45632</v>
      </c>
      <c r="B9308" s="2792" t="s">
        <v>34507</v>
      </c>
      <c r="C9308" s="2808">
        <v>0</v>
      </c>
      <c r="D9308" s="2543">
        <v>26.88</v>
      </c>
      <c r="E9308" s="2811"/>
    </row>
    <row r="9309" spans="1:5" s="2572" customFormat="1" ht="27.75" customHeight="1">
      <c r="A9309" s="2539">
        <v>45632</v>
      </c>
      <c r="B9309" s="2792" t="s">
        <v>34820</v>
      </c>
      <c r="C9309" s="2808">
        <v>0</v>
      </c>
      <c r="D9309" s="2541">
        <v>47500</v>
      </c>
      <c r="E9309" s="2811"/>
    </row>
    <row r="9310" spans="1:5" s="2572" customFormat="1" ht="27.75" customHeight="1">
      <c r="A9310" s="2539">
        <v>45632</v>
      </c>
      <c r="B9310" s="2792" t="s">
        <v>34507</v>
      </c>
      <c r="C9310" s="2808">
        <v>0</v>
      </c>
      <c r="D9310" s="2543">
        <v>26.88</v>
      </c>
      <c r="E9310" s="2811"/>
    </row>
    <row r="9311" spans="1:5" s="2572" customFormat="1" ht="27.75" customHeight="1">
      <c r="A9311" s="2539">
        <v>45632</v>
      </c>
      <c r="B9311" s="2792" t="s">
        <v>34507</v>
      </c>
      <c r="C9311" s="2808">
        <v>0</v>
      </c>
      <c r="D9311" s="2543">
        <v>53.75</v>
      </c>
      <c r="E9311" s="2811"/>
    </row>
    <row r="9312" spans="1:5" s="2572" customFormat="1" ht="27.75" customHeight="1">
      <c r="A9312" s="2539">
        <v>45632</v>
      </c>
      <c r="B9312" s="2792" t="s">
        <v>34821</v>
      </c>
      <c r="C9312" s="2808">
        <v>0</v>
      </c>
      <c r="D9312" s="2541">
        <v>61988</v>
      </c>
      <c r="E9312" s="2811"/>
    </row>
    <row r="9313" spans="1:5" s="2572" customFormat="1" ht="27.75" customHeight="1">
      <c r="A9313" s="2539">
        <v>45632</v>
      </c>
      <c r="B9313" s="2792" t="s">
        <v>34822</v>
      </c>
      <c r="C9313" s="2808">
        <v>0</v>
      </c>
      <c r="D9313" s="2541">
        <v>198550</v>
      </c>
      <c r="E9313" s="2811"/>
    </row>
    <row r="9314" spans="1:5" s="2572" customFormat="1" ht="27.75" customHeight="1">
      <c r="A9314" s="2539">
        <v>45632</v>
      </c>
      <c r="B9314" s="2792" t="s">
        <v>34507</v>
      </c>
      <c r="C9314" s="2808">
        <v>0</v>
      </c>
      <c r="D9314" s="2543">
        <v>53.75</v>
      </c>
      <c r="E9314" s="2811"/>
    </row>
    <row r="9315" spans="1:5" s="2572" customFormat="1" ht="27.75" customHeight="1">
      <c r="A9315" s="2539">
        <v>45632</v>
      </c>
      <c r="B9315" s="2792" t="s">
        <v>34823</v>
      </c>
      <c r="C9315" s="2808">
        <v>0</v>
      </c>
      <c r="D9315" s="2541">
        <v>82650</v>
      </c>
      <c r="E9315" s="2811"/>
    </row>
    <row r="9316" spans="1:5" s="2572" customFormat="1" ht="27.75" customHeight="1">
      <c r="A9316" s="2539">
        <v>45632</v>
      </c>
      <c r="B9316" s="2792" t="s">
        <v>34507</v>
      </c>
      <c r="C9316" s="2808">
        <v>0</v>
      </c>
      <c r="D9316" s="2543">
        <v>53.75</v>
      </c>
      <c r="E9316" s="2811"/>
    </row>
    <row r="9317" spans="1:5" s="2572" customFormat="1" ht="27.75" customHeight="1">
      <c r="A9317" s="2539">
        <v>45632</v>
      </c>
      <c r="B9317" s="2792" t="s">
        <v>34824</v>
      </c>
      <c r="C9317" s="2808">
        <v>0</v>
      </c>
      <c r="D9317" s="2541">
        <v>217788</v>
      </c>
      <c r="E9317" s="2811"/>
    </row>
    <row r="9318" spans="1:5" s="2572" customFormat="1" ht="27.75" customHeight="1">
      <c r="A9318" s="2539">
        <v>45632</v>
      </c>
      <c r="B9318" s="2792" t="s">
        <v>34825</v>
      </c>
      <c r="C9318" s="2808">
        <v>0</v>
      </c>
      <c r="D9318" s="2541">
        <v>15000</v>
      </c>
      <c r="E9318" s="2811"/>
    </row>
    <row r="9319" spans="1:5" s="2572" customFormat="1" ht="27.75" customHeight="1">
      <c r="A9319" s="2539">
        <v>45632</v>
      </c>
      <c r="B9319" s="2792" t="s">
        <v>34826</v>
      </c>
      <c r="C9319" s="2808">
        <v>0</v>
      </c>
      <c r="D9319" s="2543">
        <v>26.88</v>
      </c>
      <c r="E9319" s="2811"/>
    </row>
    <row r="9320" spans="1:5" s="2572" customFormat="1" ht="27.75" customHeight="1">
      <c r="A9320" s="2539">
        <v>45632</v>
      </c>
      <c r="B9320" s="2792" t="s">
        <v>34827</v>
      </c>
      <c r="C9320" s="2808">
        <v>0</v>
      </c>
      <c r="D9320" s="2541">
        <v>171950</v>
      </c>
      <c r="E9320" s="2811"/>
    </row>
    <row r="9321" spans="1:5" s="2572" customFormat="1" ht="27.75" customHeight="1">
      <c r="A9321" s="2539">
        <v>45632</v>
      </c>
      <c r="B9321" s="2792" t="s">
        <v>34507</v>
      </c>
      <c r="C9321" s="2808">
        <v>0</v>
      </c>
      <c r="D9321" s="2543">
        <v>53.75</v>
      </c>
      <c r="E9321" s="2811"/>
    </row>
    <row r="9322" spans="1:5" s="2572" customFormat="1" ht="27.75" customHeight="1">
      <c r="A9322" s="2539">
        <v>45632</v>
      </c>
      <c r="B9322" s="2792" t="s">
        <v>34828</v>
      </c>
      <c r="C9322" s="2808">
        <v>0</v>
      </c>
      <c r="D9322" s="2541">
        <v>16625</v>
      </c>
      <c r="E9322" s="2811"/>
    </row>
    <row r="9323" spans="1:5" s="2572" customFormat="1" ht="27.75" customHeight="1">
      <c r="A9323" s="2539">
        <v>45632</v>
      </c>
      <c r="B9323" s="2792" t="s">
        <v>34507</v>
      </c>
      <c r="C9323" s="2808">
        <v>0</v>
      </c>
      <c r="D9323" s="2543">
        <v>26.88</v>
      </c>
      <c r="E9323" s="2811"/>
    </row>
    <row r="9324" spans="1:5" s="2572" customFormat="1" ht="27.75" customHeight="1">
      <c r="A9324" s="2539">
        <v>45632</v>
      </c>
      <c r="B9324" s="2792" t="s">
        <v>34829</v>
      </c>
      <c r="C9324" s="2808">
        <v>0</v>
      </c>
      <c r="D9324" s="2541">
        <v>447878</v>
      </c>
      <c r="E9324" s="2811"/>
    </row>
    <row r="9325" spans="1:5" s="2572" customFormat="1" ht="27.75" customHeight="1">
      <c r="A9325" s="2539">
        <v>45632</v>
      </c>
      <c r="B9325" s="2792" t="s">
        <v>34507</v>
      </c>
      <c r="C9325" s="2808">
        <v>0</v>
      </c>
      <c r="D9325" s="2543">
        <v>53.75</v>
      </c>
      <c r="E9325" s="2811"/>
    </row>
    <row r="9326" spans="1:5" s="2572" customFormat="1" ht="27.75" customHeight="1">
      <c r="A9326" s="2539">
        <v>45632</v>
      </c>
      <c r="B9326" s="2792" t="s">
        <v>34811</v>
      </c>
      <c r="C9326" s="2808">
        <v>0</v>
      </c>
      <c r="D9326" s="2541">
        <v>2850</v>
      </c>
      <c r="E9326" s="2811"/>
    </row>
    <row r="9327" spans="1:5" s="2572" customFormat="1" ht="27.75" customHeight="1">
      <c r="A9327" s="2539">
        <v>45632</v>
      </c>
      <c r="B9327" s="2540" t="s">
        <v>34507</v>
      </c>
      <c r="C9327" s="2808">
        <v>0</v>
      </c>
      <c r="D9327" s="2543">
        <v>10.75</v>
      </c>
      <c r="E9327" s="2811"/>
    </row>
    <row r="9328" spans="1:5" s="2572" customFormat="1" ht="27.75" customHeight="1">
      <c r="A9328" s="2539">
        <v>45632</v>
      </c>
      <c r="B9328" s="2540" t="s">
        <v>34830</v>
      </c>
      <c r="C9328" s="2808">
        <v>0</v>
      </c>
      <c r="D9328" s="2541">
        <v>188876</v>
      </c>
      <c r="E9328" s="2811"/>
    </row>
    <row r="9329" spans="1:5" s="2572" customFormat="1" ht="27.75" customHeight="1">
      <c r="A9329" s="2539">
        <v>45632</v>
      </c>
      <c r="B9329" s="2540" t="s">
        <v>34507</v>
      </c>
      <c r="C9329" s="2808">
        <v>0</v>
      </c>
      <c r="D9329" s="2543">
        <v>53.75</v>
      </c>
      <c r="E9329" s="2811"/>
    </row>
    <row r="9330" spans="1:5" s="2572" customFormat="1" ht="27.75" customHeight="1">
      <c r="A9330" s="2539">
        <v>45632</v>
      </c>
      <c r="B9330" s="2540" t="s">
        <v>34831</v>
      </c>
      <c r="C9330" s="2808">
        <v>0</v>
      </c>
      <c r="D9330" s="2541">
        <v>6650</v>
      </c>
      <c r="E9330" s="2811"/>
    </row>
    <row r="9331" spans="1:5" s="2572" customFormat="1" ht="27.75" customHeight="1">
      <c r="A9331" s="2539">
        <v>45632</v>
      </c>
      <c r="B9331" s="2540" t="s">
        <v>34507</v>
      </c>
      <c r="C9331" s="2808">
        <v>0</v>
      </c>
      <c r="D9331" s="2543">
        <v>26.88</v>
      </c>
      <c r="E9331" s="2811"/>
    </row>
    <row r="9332" spans="1:5" s="2572" customFormat="1" ht="27.75" customHeight="1">
      <c r="A9332" s="2539">
        <v>45632</v>
      </c>
      <c r="B9332" s="2573" t="s">
        <v>34846</v>
      </c>
      <c r="C9332" s="2808">
        <v>0</v>
      </c>
      <c r="D9332" s="2541">
        <v>1214860</v>
      </c>
      <c r="E9332" s="2811"/>
    </row>
    <row r="9333" spans="1:5" s="2572" customFormat="1" ht="27.75" customHeight="1">
      <c r="A9333" s="2539">
        <v>45632</v>
      </c>
      <c r="B9333" s="2540" t="s">
        <v>34832</v>
      </c>
      <c r="C9333" s="2808">
        <v>0</v>
      </c>
      <c r="D9333" s="2541">
        <v>101175</v>
      </c>
      <c r="E9333" s="2811"/>
    </row>
    <row r="9334" spans="1:5" s="2572" customFormat="1" ht="27.75" customHeight="1">
      <c r="A9334" s="2539">
        <v>45632</v>
      </c>
      <c r="B9334" s="2540" t="s">
        <v>34507</v>
      </c>
      <c r="C9334" s="2808">
        <v>0</v>
      </c>
      <c r="D9334" s="2543">
        <v>53.75</v>
      </c>
      <c r="E9334" s="2811"/>
    </row>
    <row r="9335" spans="1:5" s="2572" customFormat="1" ht="27.75" customHeight="1">
      <c r="A9335" s="2539">
        <v>45632</v>
      </c>
      <c r="B9335" s="2540" t="s">
        <v>34833</v>
      </c>
      <c r="C9335" s="2808">
        <v>0</v>
      </c>
      <c r="D9335" s="2541">
        <v>314023</v>
      </c>
      <c r="E9335" s="2811"/>
    </row>
    <row r="9336" spans="1:5" s="2572" customFormat="1" ht="27.75" customHeight="1">
      <c r="A9336" s="2539">
        <v>45632</v>
      </c>
      <c r="B9336" s="2540" t="s">
        <v>34507</v>
      </c>
      <c r="C9336" s="2808">
        <v>0</v>
      </c>
      <c r="D9336" s="2543">
        <v>53.75</v>
      </c>
      <c r="E9336" s="2811"/>
    </row>
    <row r="9337" spans="1:5" s="2572" customFormat="1" ht="27.75" customHeight="1">
      <c r="A9337" s="2539">
        <v>45632</v>
      </c>
      <c r="B9337" s="2540" t="s">
        <v>34507</v>
      </c>
      <c r="C9337" s="2808">
        <v>0</v>
      </c>
      <c r="D9337" s="2543">
        <v>53.75</v>
      </c>
      <c r="E9337" s="2811"/>
    </row>
    <row r="9338" spans="1:5" s="2572" customFormat="1" ht="27.75" customHeight="1">
      <c r="A9338" s="2539">
        <v>45632</v>
      </c>
      <c r="B9338" s="2540" t="s">
        <v>34834</v>
      </c>
      <c r="C9338" s="2808">
        <v>0</v>
      </c>
      <c r="D9338" s="2541">
        <v>228476</v>
      </c>
      <c r="E9338" s="2811"/>
    </row>
    <row r="9339" spans="1:5" s="2572" customFormat="1" ht="27.75" customHeight="1">
      <c r="A9339" s="2539">
        <v>45632</v>
      </c>
      <c r="B9339" s="2540" t="s">
        <v>34507</v>
      </c>
      <c r="C9339" s="2808">
        <v>0</v>
      </c>
      <c r="D9339" s="2543">
        <v>53.75</v>
      </c>
      <c r="E9339" s="2811"/>
    </row>
    <row r="9340" spans="1:5" s="2572" customFormat="1" ht="27.75" customHeight="1">
      <c r="A9340" s="2539">
        <v>45632</v>
      </c>
      <c r="B9340" s="2540" t="s">
        <v>34835</v>
      </c>
      <c r="C9340" s="2808">
        <v>0</v>
      </c>
      <c r="D9340" s="2541">
        <v>314292</v>
      </c>
      <c r="E9340" s="2811"/>
    </row>
    <row r="9341" spans="1:5" s="2572" customFormat="1" ht="27.75" customHeight="1">
      <c r="A9341" s="2539">
        <v>45632</v>
      </c>
      <c r="B9341" s="2540" t="s">
        <v>34836</v>
      </c>
      <c r="C9341" s="2808">
        <v>0</v>
      </c>
      <c r="D9341" s="2541">
        <v>285792</v>
      </c>
      <c r="E9341" s="2811"/>
    </row>
    <row r="9342" spans="1:5" s="2572" customFormat="1" ht="27.75" customHeight="1">
      <c r="A9342" s="2539">
        <v>45632</v>
      </c>
      <c r="B9342" s="2540" t="s">
        <v>34507</v>
      </c>
      <c r="C9342" s="2808">
        <v>0</v>
      </c>
      <c r="D9342" s="2543">
        <v>53.75</v>
      </c>
      <c r="E9342" s="2811"/>
    </row>
    <row r="9343" spans="1:5" s="2572" customFormat="1" ht="27.75" customHeight="1">
      <c r="A9343" s="2539">
        <v>45633</v>
      </c>
      <c r="B9343" s="2540" t="s">
        <v>34837</v>
      </c>
      <c r="C9343" s="2809">
        <v>30000</v>
      </c>
      <c r="D9343" s="2543">
        <v>0</v>
      </c>
      <c r="E9343" s="2811"/>
    </row>
    <row r="9344" spans="1:5" s="2572" customFormat="1" ht="27.75" customHeight="1">
      <c r="A9344" s="2539">
        <v>45634</v>
      </c>
      <c r="B9344" s="2540" t="s">
        <v>34838</v>
      </c>
      <c r="C9344" s="2808">
        <v>0</v>
      </c>
      <c r="D9344" s="2541">
        <v>472863</v>
      </c>
      <c r="E9344" s="2811"/>
    </row>
    <row r="9345" spans="1:5" s="2572" customFormat="1" ht="27.75" customHeight="1">
      <c r="A9345" s="2539">
        <v>45634</v>
      </c>
      <c r="B9345" s="2540" t="s">
        <v>34839</v>
      </c>
      <c r="C9345" s="2808">
        <v>0</v>
      </c>
      <c r="D9345" s="2543">
        <v>53.75</v>
      </c>
      <c r="E9345" s="2811"/>
    </row>
    <row r="9346" spans="1:5" s="2572" customFormat="1" ht="27.75" customHeight="1">
      <c r="A9346" s="2539">
        <v>45634</v>
      </c>
      <c r="B9346" s="2540" t="s">
        <v>34840</v>
      </c>
      <c r="C9346" s="2808">
        <v>0</v>
      </c>
      <c r="D9346" s="2541">
        <v>544849</v>
      </c>
      <c r="E9346" s="2811"/>
    </row>
    <row r="9347" spans="1:5" s="2572" customFormat="1" ht="27.75" customHeight="1">
      <c r="A9347" s="2539">
        <v>45634</v>
      </c>
      <c r="B9347" s="2540" t="s">
        <v>34507</v>
      </c>
      <c r="C9347" s="2808">
        <v>0</v>
      </c>
      <c r="D9347" s="2543">
        <v>53.75</v>
      </c>
      <c r="E9347" s="2811"/>
    </row>
    <row r="9348" spans="1:5" s="2572" customFormat="1" ht="27.75" customHeight="1">
      <c r="A9348" s="2539">
        <v>45634</v>
      </c>
      <c r="B9348" s="2540" t="s">
        <v>34841</v>
      </c>
      <c r="C9348" s="2808">
        <v>0</v>
      </c>
      <c r="D9348" s="2541">
        <v>273070</v>
      </c>
      <c r="E9348" s="2811"/>
    </row>
    <row r="9349" spans="1:5" s="2572" customFormat="1" ht="27.75" customHeight="1">
      <c r="A9349" s="2539">
        <v>45634</v>
      </c>
      <c r="B9349" s="2540" t="s">
        <v>34507</v>
      </c>
      <c r="C9349" s="2808">
        <v>0</v>
      </c>
      <c r="D9349" s="2543">
        <v>53.75</v>
      </c>
      <c r="E9349" s="2811"/>
    </row>
    <row r="9350" spans="1:5" s="2572" customFormat="1" ht="27.75" customHeight="1">
      <c r="A9350" s="2539">
        <v>45634</v>
      </c>
      <c r="B9350" s="2573" t="s">
        <v>34847</v>
      </c>
      <c r="C9350" s="2809">
        <v>2200000</v>
      </c>
      <c r="D9350" s="2543">
        <v>0</v>
      </c>
      <c r="E9350" s="2811"/>
    </row>
    <row r="9351" spans="1:5" s="2572" customFormat="1" ht="27.75" customHeight="1">
      <c r="A9351" s="2539">
        <v>45634</v>
      </c>
      <c r="B9351" s="2573" t="s">
        <v>34848</v>
      </c>
      <c r="C9351" s="2808">
        <v>0</v>
      </c>
      <c r="D9351" s="2541">
        <v>58560</v>
      </c>
      <c r="E9351" s="2811"/>
    </row>
    <row r="9352" spans="1:5" s="2572" customFormat="1" ht="27.75" customHeight="1">
      <c r="A9352" s="2539">
        <v>45634</v>
      </c>
      <c r="B9352" s="2540" t="s">
        <v>34842</v>
      </c>
      <c r="C9352" s="2808">
        <v>0</v>
      </c>
      <c r="D9352" s="2541">
        <v>573325</v>
      </c>
      <c r="E9352" s="2811"/>
    </row>
    <row r="9353" spans="1:5" s="2572" customFormat="1" ht="27.75" customHeight="1">
      <c r="A9353" s="2539">
        <v>45634</v>
      </c>
      <c r="B9353" s="2540" t="s">
        <v>34507</v>
      </c>
      <c r="C9353" s="2808">
        <v>0</v>
      </c>
      <c r="D9353" s="2543">
        <v>53.75</v>
      </c>
      <c r="E9353" s="2811"/>
    </row>
    <row r="9354" spans="1:5" s="2572" customFormat="1" ht="27.75" customHeight="1">
      <c r="A9354" s="2539">
        <v>45634</v>
      </c>
      <c r="B9354" s="2540" t="s">
        <v>34843</v>
      </c>
      <c r="C9354" s="2808">
        <v>0</v>
      </c>
      <c r="D9354" s="2541">
        <v>565123</v>
      </c>
      <c r="E9354" s="2811"/>
    </row>
    <row r="9355" spans="1:5" s="2572" customFormat="1" ht="27.75" customHeight="1">
      <c r="A9355" s="2539">
        <v>45634</v>
      </c>
      <c r="B9355" s="2540" t="s">
        <v>34507</v>
      </c>
      <c r="C9355" s="2808">
        <v>0</v>
      </c>
      <c r="D9355" s="2543">
        <v>53.75</v>
      </c>
      <c r="E9355" s="2811"/>
    </row>
    <row r="9356" spans="1:5" s="2572" customFormat="1" ht="27.75" customHeight="1">
      <c r="A9356" s="2539">
        <v>45634</v>
      </c>
      <c r="B9356" s="2540" t="s">
        <v>34844</v>
      </c>
      <c r="C9356" s="2808">
        <v>0</v>
      </c>
      <c r="D9356" s="2541">
        <v>678775</v>
      </c>
      <c r="E9356" s="2811"/>
    </row>
    <row r="9357" spans="1:5" s="2572" customFormat="1" ht="27.75" customHeight="1">
      <c r="A9357" s="2539">
        <v>45634</v>
      </c>
      <c r="B9357" s="2540" t="s">
        <v>34507</v>
      </c>
      <c r="C9357" s="2808">
        <v>0</v>
      </c>
      <c r="D9357" s="2543">
        <v>53.75</v>
      </c>
      <c r="E9357" s="2811"/>
    </row>
    <row r="9358" spans="1:5" s="2572" customFormat="1" ht="27.75" customHeight="1">
      <c r="A9358" s="2539">
        <v>45635</v>
      </c>
      <c r="B9358" s="2540" t="s">
        <v>34845</v>
      </c>
      <c r="C9358" s="2808">
        <v>0</v>
      </c>
      <c r="D9358" s="2541">
        <v>69600</v>
      </c>
      <c r="E9358" s="2811"/>
    </row>
    <row r="9359" spans="1:5" ht="27.75" customHeight="1">
      <c r="C9359" s="2757"/>
      <c r="D9359" s="2757"/>
      <c r="E9359" s="2804"/>
    </row>
  </sheetData>
  <mergeCells count="1">
    <mergeCell ref="A1:E1"/>
  </mergeCells>
  <pageMargins left="0.7" right="0.7" top="0.75" bottom="0.75" header="0.3" footer="0.3"/>
  <pageSetup scale="35" orientation="portrait" r:id="rId1"/>
  <rowBreaks count="4" manualBreakCount="4">
    <brk id="392" max="16383" man="1"/>
    <brk id="450" max="16383" man="1"/>
    <brk id="1929" max="4" man="1"/>
    <brk id="2020" max="4"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FF00"/>
  </sheetPr>
  <dimension ref="A1:L20914"/>
  <sheetViews>
    <sheetView topLeftCell="A7093" zoomScale="86" zoomScaleNormal="86" workbookViewId="0">
      <selection activeCell="E7102" sqref="E7102:F7108"/>
    </sheetView>
  </sheetViews>
  <sheetFormatPr defaultRowHeight="15.75"/>
  <cols>
    <col min="1" max="1" width="12.42578125" style="1868" customWidth="1"/>
    <col min="2" max="2" width="13.28515625" style="849" customWidth="1"/>
    <col min="3" max="3" width="103.5703125" style="767" customWidth="1"/>
    <col min="4" max="4" width="20" style="604" customWidth="1"/>
    <col min="5" max="5" width="18.7109375" style="604" customWidth="1"/>
    <col min="6" max="6" width="20" style="2270" customWidth="1"/>
    <col min="7" max="7" width="12.5703125" style="769" customWidth="1"/>
    <col min="8" max="8" width="16.7109375" style="769" bestFit="1" customWidth="1"/>
    <col min="9" max="9" width="13.85546875" style="769" bestFit="1" customWidth="1"/>
    <col min="10" max="256" width="9.140625" style="769"/>
    <col min="257" max="257" width="14.5703125" style="769" customWidth="1"/>
    <col min="258" max="258" width="13.5703125" style="769" customWidth="1"/>
    <col min="259" max="259" width="99.28515625" style="769" customWidth="1"/>
    <col min="260" max="260" width="20" style="769" customWidth="1"/>
    <col min="261" max="261" width="18.7109375" style="769" customWidth="1"/>
    <col min="262" max="262" width="28" style="769" bestFit="1" customWidth="1"/>
    <col min="263" max="263" width="12.5703125" style="769" customWidth="1"/>
    <col min="264" max="264" width="14.85546875" style="769" bestFit="1" customWidth="1"/>
    <col min="265" max="265" width="13.85546875" style="769" bestFit="1" customWidth="1"/>
    <col min="266" max="512" width="9.140625" style="769"/>
    <col min="513" max="513" width="14.5703125" style="769" customWidth="1"/>
    <col min="514" max="514" width="13.5703125" style="769" customWidth="1"/>
    <col min="515" max="515" width="99.28515625" style="769" customWidth="1"/>
    <col min="516" max="516" width="20" style="769" customWidth="1"/>
    <col min="517" max="517" width="18.7109375" style="769" customWidth="1"/>
    <col min="518" max="518" width="28" style="769" bestFit="1" customWidth="1"/>
    <col min="519" max="519" width="12.5703125" style="769" customWidth="1"/>
    <col min="520" max="520" width="14.85546875" style="769" bestFit="1" customWidth="1"/>
    <col min="521" max="521" width="13.85546875" style="769" bestFit="1" customWidth="1"/>
    <col min="522" max="768" width="9.140625" style="769"/>
    <col min="769" max="769" width="14.5703125" style="769" customWidth="1"/>
    <col min="770" max="770" width="13.5703125" style="769" customWidth="1"/>
    <col min="771" max="771" width="99.28515625" style="769" customWidth="1"/>
    <col min="772" max="772" width="20" style="769" customWidth="1"/>
    <col min="773" max="773" width="18.7109375" style="769" customWidth="1"/>
    <col min="774" max="774" width="28" style="769" bestFit="1" customWidth="1"/>
    <col min="775" max="775" width="12.5703125" style="769" customWidth="1"/>
    <col min="776" max="776" width="14.85546875" style="769" bestFit="1" customWidth="1"/>
    <col min="777" max="777" width="13.85546875" style="769" bestFit="1" customWidth="1"/>
    <col min="778" max="1024" width="9.140625" style="769"/>
    <col min="1025" max="1025" width="14.5703125" style="769" customWidth="1"/>
    <col min="1026" max="1026" width="13.5703125" style="769" customWidth="1"/>
    <col min="1027" max="1027" width="99.28515625" style="769" customWidth="1"/>
    <col min="1028" max="1028" width="20" style="769" customWidth="1"/>
    <col min="1029" max="1029" width="18.7109375" style="769" customWidth="1"/>
    <col min="1030" max="1030" width="28" style="769" bestFit="1" customWidth="1"/>
    <col min="1031" max="1031" width="12.5703125" style="769" customWidth="1"/>
    <col min="1032" max="1032" width="14.85546875" style="769" bestFit="1" customWidth="1"/>
    <col min="1033" max="1033" width="13.85546875" style="769" bestFit="1" customWidth="1"/>
    <col min="1034" max="1280" width="9.140625" style="769"/>
    <col min="1281" max="1281" width="14.5703125" style="769" customWidth="1"/>
    <col min="1282" max="1282" width="13.5703125" style="769" customWidth="1"/>
    <col min="1283" max="1283" width="99.28515625" style="769" customWidth="1"/>
    <col min="1284" max="1284" width="20" style="769" customWidth="1"/>
    <col min="1285" max="1285" width="18.7109375" style="769" customWidth="1"/>
    <col min="1286" max="1286" width="28" style="769" bestFit="1" customWidth="1"/>
    <col min="1287" max="1287" width="12.5703125" style="769" customWidth="1"/>
    <col min="1288" max="1288" width="14.85546875" style="769" bestFit="1" customWidth="1"/>
    <col min="1289" max="1289" width="13.85546875" style="769" bestFit="1" customWidth="1"/>
    <col min="1290" max="1536" width="9.140625" style="769"/>
    <col min="1537" max="1537" width="14.5703125" style="769" customWidth="1"/>
    <col min="1538" max="1538" width="13.5703125" style="769" customWidth="1"/>
    <col min="1539" max="1539" width="99.28515625" style="769" customWidth="1"/>
    <col min="1540" max="1540" width="20" style="769" customWidth="1"/>
    <col min="1541" max="1541" width="18.7109375" style="769" customWidth="1"/>
    <col min="1542" max="1542" width="28" style="769" bestFit="1" customWidth="1"/>
    <col min="1543" max="1543" width="12.5703125" style="769" customWidth="1"/>
    <col min="1544" max="1544" width="14.85546875" style="769" bestFit="1" customWidth="1"/>
    <col min="1545" max="1545" width="13.85546875" style="769" bestFit="1" customWidth="1"/>
    <col min="1546" max="1792" width="9.140625" style="769"/>
    <col min="1793" max="1793" width="14.5703125" style="769" customWidth="1"/>
    <col min="1794" max="1794" width="13.5703125" style="769" customWidth="1"/>
    <col min="1795" max="1795" width="99.28515625" style="769" customWidth="1"/>
    <col min="1796" max="1796" width="20" style="769" customWidth="1"/>
    <col min="1797" max="1797" width="18.7109375" style="769" customWidth="1"/>
    <col min="1798" max="1798" width="28" style="769" bestFit="1" customWidth="1"/>
    <col min="1799" max="1799" width="12.5703125" style="769" customWidth="1"/>
    <col min="1800" max="1800" width="14.85546875" style="769" bestFit="1" customWidth="1"/>
    <col min="1801" max="1801" width="13.85546875" style="769" bestFit="1" customWidth="1"/>
    <col min="1802" max="2048" width="9.140625" style="769"/>
    <col min="2049" max="2049" width="14.5703125" style="769" customWidth="1"/>
    <col min="2050" max="2050" width="13.5703125" style="769" customWidth="1"/>
    <col min="2051" max="2051" width="99.28515625" style="769" customWidth="1"/>
    <col min="2052" max="2052" width="20" style="769" customWidth="1"/>
    <col min="2053" max="2053" width="18.7109375" style="769" customWidth="1"/>
    <col min="2054" max="2054" width="28" style="769" bestFit="1" customWidth="1"/>
    <col min="2055" max="2055" width="12.5703125" style="769" customWidth="1"/>
    <col min="2056" max="2056" width="14.85546875" style="769" bestFit="1" customWidth="1"/>
    <col min="2057" max="2057" width="13.85546875" style="769" bestFit="1" customWidth="1"/>
    <col min="2058" max="2304" width="9.140625" style="769"/>
    <col min="2305" max="2305" width="14.5703125" style="769" customWidth="1"/>
    <col min="2306" max="2306" width="13.5703125" style="769" customWidth="1"/>
    <col min="2307" max="2307" width="99.28515625" style="769" customWidth="1"/>
    <col min="2308" max="2308" width="20" style="769" customWidth="1"/>
    <col min="2309" max="2309" width="18.7109375" style="769" customWidth="1"/>
    <col min="2310" max="2310" width="28" style="769" bestFit="1" customWidth="1"/>
    <col min="2311" max="2311" width="12.5703125" style="769" customWidth="1"/>
    <col min="2312" max="2312" width="14.85546875" style="769" bestFit="1" customWidth="1"/>
    <col min="2313" max="2313" width="13.85546875" style="769" bestFit="1" customWidth="1"/>
    <col min="2314" max="2560" width="9.140625" style="769"/>
    <col min="2561" max="2561" width="14.5703125" style="769" customWidth="1"/>
    <col min="2562" max="2562" width="13.5703125" style="769" customWidth="1"/>
    <col min="2563" max="2563" width="99.28515625" style="769" customWidth="1"/>
    <col min="2564" max="2564" width="20" style="769" customWidth="1"/>
    <col min="2565" max="2565" width="18.7109375" style="769" customWidth="1"/>
    <col min="2566" max="2566" width="28" style="769" bestFit="1" customWidth="1"/>
    <col min="2567" max="2567" width="12.5703125" style="769" customWidth="1"/>
    <col min="2568" max="2568" width="14.85546875" style="769" bestFit="1" customWidth="1"/>
    <col min="2569" max="2569" width="13.85546875" style="769" bestFit="1" customWidth="1"/>
    <col min="2570" max="2816" width="9.140625" style="769"/>
    <col min="2817" max="2817" width="14.5703125" style="769" customWidth="1"/>
    <col min="2818" max="2818" width="13.5703125" style="769" customWidth="1"/>
    <col min="2819" max="2819" width="99.28515625" style="769" customWidth="1"/>
    <col min="2820" max="2820" width="20" style="769" customWidth="1"/>
    <col min="2821" max="2821" width="18.7109375" style="769" customWidth="1"/>
    <col min="2822" max="2822" width="28" style="769" bestFit="1" customWidth="1"/>
    <col min="2823" max="2823" width="12.5703125" style="769" customWidth="1"/>
    <col min="2824" max="2824" width="14.85546875" style="769" bestFit="1" customWidth="1"/>
    <col min="2825" max="2825" width="13.85546875" style="769" bestFit="1" customWidth="1"/>
    <col min="2826" max="3072" width="9.140625" style="769"/>
    <col min="3073" max="3073" width="14.5703125" style="769" customWidth="1"/>
    <col min="3074" max="3074" width="13.5703125" style="769" customWidth="1"/>
    <col min="3075" max="3075" width="99.28515625" style="769" customWidth="1"/>
    <col min="3076" max="3076" width="20" style="769" customWidth="1"/>
    <col min="3077" max="3077" width="18.7109375" style="769" customWidth="1"/>
    <col min="3078" max="3078" width="28" style="769" bestFit="1" customWidth="1"/>
    <col min="3079" max="3079" width="12.5703125" style="769" customWidth="1"/>
    <col min="3080" max="3080" width="14.85546875" style="769" bestFit="1" customWidth="1"/>
    <col min="3081" max="3081" width="13.85546875" style="769" bestFit="1" customWidth="1"/>
    <col min="3082" max="3328" width="9.140625" style="769"/>
    <col min="3329" max="3329" width="14.5703125" style="769" customWidth="1"/>
    <col min="3330" max="3330" width="13.5703125" style="769" customWidth="1"/>
    <col min="3331" max="3331" width="99.28515625" style="769" customWidth="1"/>
    <col min="3332" max="3332" width="20" style="769" customWidth="1"/>
    <col min="3333" max="3333" width="18.7109375" style="769" customWidth="1"/>
    <col min="3334" max="3334" width="28" style="769" bestFit="1" customWidth="1"/>
    <col min="3335" max="3335" width="12.5703125" style="769" customWidth="1"/>
    <col min="3336" max="3336" width="14.85546875" style="769" bestFit="1" customWidth="1"/>
    <col min="3337" max="3337" width="13.85546875" style="769" bestFit="1" customWidth="1"/>
    <col min="3338" max="3584" width="9.140625" style="769"/>
    <col min="3585" max="3585" width="14.5703125" style="769" customWidth="1"/>
    <col min="3586" max="3586" width="13.5703125" style="769" customWidth="1"/>
    <col min="3587" max="3587" width="99.28515625" style="769" customWidth="1"/>
    <col min="3588" max="3588" width="20" style="769" customWidth="1"/>
    <col min="3589" max="3589" width="18.7109375" style="769" customWidth="1"/>
    <col min="3590" max="3590" width="28" style="769" bestFit="1" customWidth="1"/>
    <col min="3591" max="3591" width="12.5703125" style="769" customWidth="1"/>
    <col min="3592" max="3592" width="14.85546875" style="769" bestFit="1" customWidth="1"/>
    <col min="3593" max="3593" width="13.85546875" style="769" bestFit="1" customWidth="1"/>
    <col min="3594" max="3840" width="9.140625" style="769"/>
    <col min="3841" max="3841" width="14.5703125" style="769" customWidth="1"/>
    <col min="3842" max="3842" width="13.5703125" style="769" customWidth="1"/>
    <col min="3843" max="3843" width="99.28515625" style="769" customWidth="1"/>
    <col min="3844" max="3844" width="20" style="769" customWidth="1"/>
    <col min="3845" max="3845" width="18.7109375" style="769" customWidth="1"/>
    <col min="3846" max="3846" width="28" style="769" bestFit="1" customWidth="1"/>
    <col min="3847" max="3847" width="12.5703125" style="769" customWidth="1"/>
    <col min="3848" max="3848" width="14.85546875" style="769" bestFit="1" customWidth="1"/>
    <col min="3849" max="3849" width="13.85546875" style="769" bestFit="1" customWidth="1"/>
    <col min="3850" max="4096" width="9.140625" style="769"/>
    <col min="4097" max="4097" width="14.5703125" style="769" customWidth="1"/>
    <col min="4098" max="4098" width="13.5703125" style="769" customWidth="1"/>
    <col min="4099" max="4099" width="99.28515625" style="769" customWidth="1"/>
    <col min="4100" max="4100" width="20" style="769" customWidth="1"/>
    <col min="4101" max="4101" width="18.7109375" style="769" customWidth="1"/>
    <col min="4102" max="4102" width="28" style="769" bestFit="1" customWidth="1"/>
    <col min="4103" max="4103" width="12.5703125" style="769" customWidth="1"/>
    <col min="4104" max="4104" width="14.85546875" style="769" bestFit="1" customWidth="1"/>
    <col min="4105" max="4105" width="13.85546875" style="769" bestFit="1" customWidth="1"/>
    <col min="4106" max="4352" width="9.140625" style="769"/>
    <col min="4353" max="4353" width="14.5703125" style="769" customWidth="1"/>
    <col min="4354" max="4354" width="13.5703125" style="769" customWidth="1"/>
    <col min="4355" max="4355" width="99.28515625" style="769" customWidth="1"/>
    <col min="4356" max="4356" width="20" style="769" customWidth="1"/>
    <col min="4357" max="4357" width="18.7109375" style="769" customWidth="1"/>
    <col min="4358" max="4358" width="28" style="769" bestFit="1" customWidth="1"/>
    <col min="4359" max="4359" width="12.5703125" style="769" customWidth="1"/>
    <col min="4360" max="4360" width="14.85546875" style="769" bestFit="1" customWidth="1"/>
    <col min="4361" max="4361" width="13.85546875" style="769" bestFit="1" customWidth="1"/>
    <col min="4362" max="4608" width="9.140625" style="769"/>
    <col min="4609" max="4609" width="14.5703125" style="769" customWidth="1"/>
    <col min="4610" max="4610" width="13.5703125" style="769" customWidth="1"/>
    <col min="4611" max="4611" width="99.28515625" style="769" customWidth="1"/>
    <col min="4612" max="4612" width="20" style="769" customWidth="1"/>
    <col min="4613" max="4613" width="18.7109375" style="769" customWidth="1"/>
    <col min="4614" max="4614" width="28" style="769" bestFit="1" customWidth="1"/>
    <col min="4615" max="4615" width="12.5703125" style="769" customWidth="1"/>
    <col min="4616" max="4616" width="14.85546875" style="769" bestFit="1" customWidth="1"/>
    <col min="4617" max="4617" width="13.85546875" style="769" bestFit="1" customWidth="1"/>
    <col min="4618" max="4864" width="9.140625" style="769"/>
    <col min="4865" max="4865" width="14.5703125" style="769" customWidth="1"/>
    <col min="4866" max="4866" width="13.5703125" style="769" customWidth="1"/>
    <col min="4867" max="4867" width="99.28515625" style="769" customWidth="1"/>
    <col min="4868" max="4868" width="20" style="769" customWidth="1"/>
    <col min="4869" max="4869" width="18.7109375" style="769" customWidth="1"/>
    <col min="4870" max="4870" width="28" style="769" bestFit="1" customWidth="1"/>
    <col min="4871" max="4871" width="12.5703125" style="769" customWidth="1"/>
    <col min="4872" max="4872" width="14.85546875" style="769" bestFit="1" customWidth="1"/>
    <col min="4873" max="4873" width="13.85546875" style="769" bestFit="1" customWidth="1"/>
    <col min="4874" max="5120" width="9.140625" style="769"/>
    <col min="5121" max="5121" width="14.5703125" style="769" customWidth="1"/>
    <col min="5122" max="5122" width="13.5703125" style="769" customWidth="1"/>
    <col min="5123" max="5123" width="99.28515625" style="769" customWidth="1"/>
    <col min="5124" max="5124" width="20" style="769" customWidth="1"/>
    <col min="5125" max="5125" width="18.7109375" style="769" customWidth="1"/>
    <col min="5126" max="5126" width="28" style="769" bestFit="1" customWidth="1"/>
    <col min="5127" max="5127" width="12.5703125" style="769" customWidth="1"/>
    <col min="5128" max="5128" width="14.85546875" style="769" bestFit="1" customWidth="1"/>
    <col min="5129" max="5129" width="13.85546875" style="769" bestFit="1" customWidth="1"/>
    <col min="5130" max="5376" width="9.140625" style="769"/>
    <col min="5377" max="5377" width="14.5703125" style="769" customWidth="1"/>
    <col min="5378" max="5378" width="13.5703125" style="769" customWidth="1"/>
    <col min="5379" max="5379" width="99.28515625" style="769" customWidth="1"/>
    <col min="5380" max="5380" width="20" style="769" customWidth="1"/>
    <col min="5381" max="5381" width="18.7109375" style="769" customWidth="1"/>
    <col min="5382" max="5382" width="28" style="769" bestFit="1" customWidth="1"/>
    <col min="5383" max="5383" width="12.5703125" style="769" customWidth="1"/>
    <col min="5384" max="5384" width="14.85546875" style="769" bestFit="1" customWidth="1"/>
    <col min="5385" max="5385" width="13.85546875" style="769" bestFit="1" customWidth="1"/>
    <col min="5386" max="5632" width="9.140625" style="769"/>
    <col min="5633" max="5633" width="14.5703125" style="769" customWidth="1"/>
    <col min="5634" max="5634" width="13.5703125" style="769" customWidth="1"/>
    <col min="5635" max="5635" width="99.28515625" style="769" customWidth="1"/>
    <col min="5636" max="5636" width="20" style="769" customWidth="1"/>
    <col min="5637" max="5637" width="18.7109375" style="769" customWidth="1"/>
    <col min="5638" max="5638" width="28" style="769" bestFit="1" customWidth="1"/>
    <col min="5639" max="5639" width="12.5703125" style="769" customWidth="1"/>
    <col min="5640" max="5640" width="14.85546875" style="769" bestFit="1" customWidth="1"/>
    <col min="5641" max="5641" width="13.85546875" style="769" bestFit="1" customWidth="1"/>
    <col min="5642" max="5888" width="9.140625" style="769"/>
    <col min="5889" max="5889" width="14.5703125" style="769" customWidth="1"/>
    <col min="5890" max="5890" width="13.5703125" style="769" customWidth="1"/>
    <col min="5891" max="5891" width="99.28515625" style="769" customWidth="1"/>
    <col min="5892" max="5892" width="20" style="769" customWidth="1"/>
    <col min="5893" max="5893" width="18.7109375" style="769" customWidth="1"/>
    <col min="5894" max="5894" width="28" style="769" bestFit="1" customWidth="1"/>
    <col min="5895" max="5895" width="12.5703125" style="769" customWidth="1"/>
    <col min="5896" max="5896" width="14.85546875" style="769" bestFit="1" customWidth="1"/>
    <col min="5897" max="5897" width="13.85546875" style="769" bestFit="1" customWidth="1"/>
    <col min="5898" max="6144" width="9.140625" style="769"/>
    <col min="6145" max="6145" width="14.5703125" style="769" customWidth="1"/>
    <col min="6146" max="6146" width="13.5703125" style="769" customWidth="1"/>
    <col min="6147" max="6147" width="99.28515625" style="769" customWidth="1"/>
    <col min="6148" max="6148" width="20" style="769" customWidth="1"/>
    <col min="6149" max="6149" width="18.7109375" style="769" customWidth="1"/>
    <col min="6150" max="6150" width="28" style="769" bestFit="1" customWidth="1"/>
    <col min="6151" max="6151" width="12.5703125" style="769" customWidth="1"/>
    <col min="6152" max="6152" width="14.85546875" style="769" bestFit="1" customWidth="1"/>
    <col min="6153" max="6153" width="13.85546875" style="769" bestFit="1" customWidth="1"/>
    <col min="6154" max="6400" width="9.140625" style="769"/>
    <col min="6401" max="6401" width="14.5703125" style="769" customWidth="1"/>
    <col min="6402" max="6402" width="13.5703125" style="769" customWidth="1"/>
    <col min="6403" max="6403" width="99.28515625" style="769" customWidth="1"/>
    <col min="6404" max="6404" width="20" style="769" customWidth="1"/>
    <col min="6405" max="6405" width="18.7109375" style="769" customWidth="1"/>
    <col min="6406" max="6406" width="28" style="769" bestFit="1" customWidth="1"/>
    <col min="6407" max="6407" width="12.5703125" style="769" customWidth="1"/>
    <col min="6408" max="6408" width="14.85546875" style="769" bestFit="1" customWidth="1"/>
    <col min="6409" max="6409" width="13.85546875" style="769" bestFit="1" customWidth="1"/>
    <col min="6410" max="6656" width="9.140625" style="769"/>
    <col min="6657" max="6657" width="14.5703125" style="769" customWidth="1"/>
    <col min="6658" max="6658" width="13.5703125" style="769" customWidth="1"/>
    <col min="6659" max="6659" width="99.28515625" style="769" customWidth="1"/>
    <col min="6660" max="6660" width="20" style="769" customWidth="1"/>
    <col min="6661" max="6661" width="18.7109375" style="769" customWidth="1"/>
    <col min="6662" max="6662" width="28" style="769" bestFit="1" customWidth="1"/>
    <col min="6663" max="6663" width="12.5703125" style="769" customWidth="1"/>
    <col min="6664" max="6664" width="14.85546875" style="769" bestFit="1" customWidth="1"/>
    <col min="6665" max="6665" width="13.85546875" style="769" bestFit="1" customWidth="1"/>
    <col min="6666" max="6912" width="9.140625" style="769"/>
    <col min="6913" max="6913" width="14.5703125" style="769" customWidth="1"/>
    <col min="6914" max="6914" width="13.5703125" style="769" customWidth="1"/>
    <col min="6915" max="6915" width="99.28515625" style="769" customWidth="1"/>
    <col min="6916" max="6916" width="20" style="769" customWidth="1"/>
    <col min="6917" max="6917" width="18.7109375" style="769" customWidth="1"/>
    <col min="6918" max="6918" width="28" style="769" bestFit="1" customWidth="1"/>
    <col min="6919" max="6919" width="12.5703125" style="769" customWidth="1"/>
    <col min="6920" max="6920" width="14.85546875" style="769" bestFit="1" customWidth="1"/>
    <col min="6921" max="6921" width="13.85546875" style="769" bestFit="1" customWidth="1"/>
    <col min="6922" max="7168" width="9.140625" style="769"/>
    <col min="7169" max="7169" width="14.5703125" style="769" customWidth="1"/>
    <col min="7170" max="7170" width="13.5703125" style="769" customWidth="1"/>
    <col min="7171" max="7171" width="99.28515625" style="769" customWidth="1"/>
    <col min="7172" max="7172" width="20" style="769" customWidth="1"/>
    <col min="7173" max="7173" width="18.7109375" style="769" customWidth="1"/>
    <col min="7174" max="7174" width="28" style="769" bestFit="1" customWidth="1"/>
    <col min="7175" max="7175" width="12.5703125" style="769" customWidth="1"/>
    <col min="7176" max="7176" width="14.85546875" style="769" bestFit="1" customWidth="1"/>
    <col min="7177" max="7177" width="13.85546875" style="769" bestFit="1" customWidth="1"/>
    <col min="7178" max="7424" width="9.140625" style="769"/>
    <col min="7425" max="7425" width="14.5703125" style="769" customWidth="1"/>
    <col min="7426" max="7426" width="13.5703125" style="769" customWidth="1"/>
    <col min="7427" max="7427" width="99.28515625" style="769" customWidth="1"/>
    <col min="7428" max="7428" width="20" style="769" customWidth="1"/>
    <col min="7429" max="7429" width="18.7109375" style="769" customWidth="1"/>
    <col min="7430" max="7430" width="28" style="769" bestFit="1" customWidth="1"/>
    <col min="7431" max="7431" width="12.5703125" style="769" customWidth="1"/>
    <col min="7432" max="7432" width="14.85546875" style="769" bestFit="1" customWidth="1"/>
    <col min="7433" max="7433" width="13.85546875" style="769" bestFit="1" customWidth="1"/>
    <col min="7434" max="7680" width="9.140625" style="769"/>
    <col min="7681" max="7681" width="14.5703125" style="769" customWidth="1"/>
    <col min="7682" max="7682" width="13.5703125" style="769" customWidth="1"/>
    <col min="7683" max="7683" width="99.28515625" style="769" customWidth="1"/>
    <col min="7684" max="7684" width="20" style="769" customWidth="1"/>
    <col min="7685" max="7685" width="18.7109375" style="769" customWidth="1"/>
    <col min="7686" max="7686" width="28" style="769" bestFit="1" customWidth="1"/>
    <col min="7687" max="7687" width="12.5703125" style="769" customWidth="1"/>
    <col min="7688" max="7688" width="14.85546875" style="769" bestFit="1" customWidth="1"/>
    <col min="7689" max="7689" width="13.85546875" style="769" bestFit="1" customWidth="1"/>
    <col min="7690" max="7936" width="9.140625" style="769"/>
    <col min="7937" max="7937" width="14.5703125" style="769" customWidth="1"/>
    <col min="7938" max="7938" width="13.5703125" style="769" customWidth="1"/>
    <col min="7939" max="7939" width="99.28515625" style="769" customWidth="1"/>
    <col min="7940" max="7940" width="20" style="769" customWidth="1"/>
    <col min="7941" max="7941" width="18.7109375" style="769" customWidth="1"/>
    <col min="7942" max="7942" width="28" style="769" bestFit="1" customWidth="1"/>
    <col min="7943" max="7943" width="12.5703125" style="769" customWidth="1"/>
    <col min="7944" max="7944" width="14.85546875" style="769" bestFit="1" customWidth="1"/>
    <col min="7945" max="7945" width="13.85546875" style="769" bestFit="1" customWidth="1"/>
    <col min="7946" max="8192" width="9.140625" style="769"/>
    <col min="8193" max="8193" width="14.5703125" style="769" customWidth="1"/>
    <col min="8194" max="8194" width="13.5703125" style="769" customWidth="1"/>
    <col min="8195" max="8195" width="99.28515625" style="769" customWidth="1"/>
    <col min="8196" max="8196" width="20" style="769" customWidth="1"/>
    <col min="8197" max="8197" width="18.7109375" style="769" customWidth="1"/>
    <col min="8198" max="8198" width="28" style="769" bestFit="1" customWidth="1"/>
    <col min="8199" max="8199" width="12.5703125" style="769" customWidth="1"/>
    <col min="8200" max="8200" width="14.85546875" style="769" bestFit="1" customWidth="1"/>
    <col min="8201" max="8201" width="13.85546875" style="769" bestFit="1" customWidth="1"/>
    <col min="8202" max="8448" width="9.140625" style="769"/>
    <col min="8449" max="8449" width="14.5703125" style="769" customWidth="1"/>
    <col min="8450" max="8450" width="13.5703125" style="769" customWidth="1"/>
    <col min="8451" max="8451" width="99.28515625" style="769" customWidth="1"/>
    <col min="8452" max="8452" width="20" style="769" customWidth="1"/>
    <col min="8453" max="8453" width="18.7109375" style="769" customWidth="1"/>
    <col min="8454" max="8454" width="28" style="769" bestFit="1" customWidth="1"/>
    <col min="8455" max="8455" width="12.5703125" style="769" customWidth="1"/>
    <col min="8456" max="8456" width="14.85546875" style="769" bestFit="1" customWidth="1"/>
    <col min="8457" max="8457" width="13.85546875" style="769" bestFit="1" customWidth="1"/>
    <col min="8458" max="8704" width="9.140625" style="769"/>
    <col min="8705" max="8705" width="14.5703125" style="769" customWidth="1"/>
    <col min="8706" max="8706" width="13.5703125" style="769" customWidth="1"/>
    <col min="8707" max="8707" width="99.28515625" style="769" customWidth="1"/>
    <col min="8708" max="8708" width="20" style="769" customWidth="1"/>
    <col min="8709" max="8709" width="18.7109375" style="769" customWidth="1"/>
    <col min="8710" max="8710" width="28" style="769" bestFit="1" customWidth="1"/>
    <col min="8711" max="8711" width="12.5703125" style="769" customWidth="1"/>
    <col min="8712" max="8712" width="14.85546875" style="769" bestFit="1" customWidth="1"/>
    <col min="8713" max="8713" width="13.85546875" style="769" bestFit="1" customWidth="1"/>
    <col min="8714" max="8960" width="9.140625" style="769"/>
    <col min="8961" max="8961" width="14.5703125" style="769" customWidth="1"/>
    <col min="8962" max="8962" width="13.5703125" style="769" customWidth="1"/>
    <col min="8963" max="8963" width="99.28515625" style="769" customWidth="1"/>
    <col min="8964" max="8964" width="20" style="769" customWidth="1"/>
    <col min="8965" max="8965" width="18.7109375" style="769" customWidth="1"/>
    <col min="8966" max="8966" width="28" style="769" bestFit="1" customWidth="1"/>
    <col min="8967" max="8967" width="12.5703125" style="769" customWidth="1"/>
    <col min="8968" max="8968" width="14.85546875" style="769" bestFit="1" customWidth="1"/>
    <col min="8969" max="8969" width="13.85546875" style="769" bestFit="1" customWidth="1"/>
    <col min="8970" max="9216" width="9.140625" style="769"/>
    <col min="9217" max="9217" width="14.5703125" style="769" customWidth="1"/>
    <col min="9218" max="9218" width="13.5703125" style="769" customWidth="1"/>
    <col min="9219" max="9219" width="99.28515625" style="769" customWidth="1"/>
    <col min="9220" max="9220" width="20" style="769" customWidth="1"/>
    <col min="9221" max="9221" width="18.7109375" style="769" customWidth="1"/>
    <col min="9222" max="9222" width="28" style="769" bestFit="1" customWidth="1"/>
    <col min="9223" max="9223" width="12.5703125" style="769" customWidth="1"/>
    <col min="9224" max="9224" width="14.85546875" style="769" bestFit="1" customWidth="1"/>
    <col min="9225" max="9225" width="13.85546875" style="769" bestFit="1" customWidth="1"/>
    <col min="9226" max="9472" width="9.140625" style="769"/>
    <col min="9473" max="9473" width="14.5703125" style="769" customWidth="1"/>
    <col min="9474" max="9474" width="13.5703125" style="769" customWidth="1"/>
    <col min="9475" max="9475" width="99.28515625" style="769" customWidth="1"/>
    <col min="9476" max="9476" width="20" style="769" customWidth="1"/>
    <col min="9477" max="9477" width="18.7109375" style="769" customWidth="1"/>
    <col min="9478" max="9478" width="28" style="769" bestFit="1" customWidth="1"/>
    <col min="9479" max="9479" width="12.5703125" style="769" customWidth="1"/>
    <col min="9480" max="9480" width="14.85546875" style="769" bestFit="1" customWidth="1"/>
    <col min="9481" max="9481" width="13.85546875" style="769" bestFit="1" customWidth="1"/>
    <col min="9482" max="9728" width="9.140625" style="769"/>
    <col min="9729" max="9729" width="14.5703125" style="769" customWidth="1"/>
    <col min="9730" max="9730" width="13.5703125" style="769" customWidth="1"/>
    <col min="9731" max="9731" width="99.28515625" style="769" customWidth="1"/>
    <col min="9732" max="9732" width="20" style="769" customWidth="1"/>
    <col min="9733" max="9733" width="18.7109375" style="769" customWidth="1"/>
    <col min="9734" max="9734" width="28" style="769" bestFit="1" customWidth="1"/>
    <col min="9735" max="9735" width="12.5703125" style="769" customWidth="1"/>
    <col min="9736" max="9736" width="14.85546875" style="769" bestFit="1" customWidth="1"/>
    <col min="9737" max="9737" width="13.85546875" style="769" bestFit="1" customWidth="1"/>
    <col min="9738" max="9984" width="9.140625" style="769"/>
    <col min="9985" max="9985" width="14.5703125" style="769" customWidth="1"/>
    <col min="9986" max="9986" width="13.5703125" style="769" customWidth="1"/>
    <col min="9987" max="9987" width="99.28515625" style="769" customWidth="1"/>
    <col min="9988" max="9988" width="20" style="769" customWidth="1"/>
    <col min="9989" max="9989" width="18.7109375" style="769" customWidth="1"/>
    <col min="9990" max="9990" width="28" style="769" bestFit="1" customWidth="1"/>
    <col min="9991" max="9991" width="12.5703125" style="769" customWidth="1"/>
    <col min="9992" max="9992" width="14.85546875" style="769" bestFit="1" customWidth="1"/>
    <col min="9993" max="9993" width="13.85546875" style="769" bestFit="1" customWidth="1"/>
    <col min="9994" max="10240" width="9.140625" style="769"/>
    <col min="10241" max="10241" width="14.5703125" style="769" customWidth="1"/>
    <col min="10242" max="10242" width="13.5703125" style="769" customWidth="1"/>
    <col min="10243" max="10243" width="99.28515625" style="769" customWidth="1"/>
    <col min="10244" max="10244" width="20" style="769" customWidth="1"/>
    <col min="10245" max="10245" width="18.7109375" style="769" customWidth="1"/>
    <col min="10246" max="10246" width="28" style="769" bestFit="1" customWidth="1"/>
    <col min="10247" max="10247" width="12.5703125" style="769" customWidth="1"/>
    <col min="10248" max="10248" width="14.85546875" style="769" bestFit="1" customWidth="1"/>
    <col min="10249" max="10249" width="13.85546875" style="769" bestFit="1" customWidth="1"/>
    <col min="10250" max="10496" width="9.140625" style="769"/>
    <col min="10497" max="10497" width="14.5703125" style="769" customWidth="1"/>
    <col min="10498" max="10498" width="13.5703125" style="769" customWidth="1"/>
    <col min="10499" max="10499" width="99.28515625" style="769" customWidth="1"/>
    <col min="10500" max="10500" width="20" style="769" customWidth="1"/>
    <col min="10501" max="10501" width="18.7109375" style="769" customWidth="1"/>
    <col min="10502" max="10502" width="28" style="769" bestFit="1" customWidth="1"/>
    <col min="10503" max="10503" width="12.5703125" style="769" customWidth="1"/>
    <col min="10504" max="10504" width="14.85546875" style="769" bestFit="1" customWidth="1"/>
    <col min="10505" max="10505" width="13.85546875" style="769" bestFit="1" customWidth="1"/>
    <col min="10506" max="10752" width="9.140625" style="769"/>
    <col min="10753" max="10753" width="14.5703125" style="769" customWidth="1"/>
    <col min="10754" max="10754" width="13.5703125" style="769" customWidth="1"/>
    <col min="10755" max="10755" width="99.28515625" style="769" customWidth="1"/>
    <col min="10756" max="10756" width="20" style="769" customWidth="1"/>
    <col min="10757" max="10757" width="18.7109375" style="769" customWidth="1"/>
    <col min="10758" max="10758" width="28" style="769" bestFit="1" customWidth="1"/>
    <col min="10759" max="10759" width="12.5703125" style="769" customWidth="1"/>
    <col min="10760" max="10760" width="14.85546875" style="769" bestFit="1" customWidth="1"/>
    <col min="10761" max="10761" width="13.85546875" style="769" bestFit="1" customWidth="1"/>
    <col min="10762" max="11008" width="9.140625" style="769"/>
    <col min="11009" max="11009" width="14.5703125" style="769" customWidth="1"/>
    <col min="11010" max="11010" width="13.5703125" style="769" customWidth="1"/>
    <col min="11011" max="11011" width="99.28515625" style="769" customWidth="1"/>
    <col min="11012" max="11012" width="20" style="769" customWidth="1"/>
    <col min="11013" max="11013" width="18.7109375" style="769" customWidth="1"/>
    <col min="11014" max="11014" width="28" style="769" bestFit="1" customWidth="1"/>
    <col min="11015" max="11015" width="12.5703125" style="769" customWidth="1"/>
    <col min="11016" max="11016" width="14.85546875" style="769" bestFit="1" customWidth="1"/>
    <col min="11017" max="11017" width="13.85546875" style="769" bestFit="1" customWidth="1"/>
    <col min="11018" max="11264" width="9.140625" style="769"/>
    <col min="11265" max="11265" width="14.5703125" style="769" customWidth="1"/>
    <col min="11266" max="11266" width="13.5703125" style="769" customWidth="1"/>
    <col min="11267" max="11267" width="99.28515625" style="769" customWidth="1"/>
    <col min="11268" max="11268" width="20" style="769" customWidth="1"/>
    <col min="11269" max="11269" width="18.7109375" style="769" customWidth="1"/>
    <col min="11270" max="11270" width="28" style="769" bestFit="1" customWidth="1"/>
    <col min="11271" max="11271" width="12.5703125" style="769" customWidth="1"/>
    <col min="11272" max="11272" width="14.85546875" style="769" bestFit="1" customWidth="1"/>
    <col min="11273" max="11273" width="13.85546875" style="769" bestFit="1" customWidth="1"/>
    <col min="11274" max="11520" width="9.140625" style="769"/>
    <col min="11521" max="11521" width="14.5703125" style="769" customWidth="1"/>
    <col min="11522" max="11522" width="13.5703125" style="769" customWidth="1"/>
    <col min="11523" max="11523" width="99.28515625" style="769" customWidth="1"/>
    <col min="11524" max="11524" width="20" style="769" customWidth="1"/>
    <col min="11525" max="11525" width="18.7109375" style="769" customWidth="1"/>
    <col min="11526" max="11526" width="28" style="769" bestFit="1" customWidth="1"/>
    <col min="11527" max="11527" width="12.5703125" style="769" customWidth="1"/>
    <col min="11528" max="11528" width="14.85546875" style="769" bestFit="1" customWidth="1"/>
    <col min="11529" max="11529" width="13.85546875" style="769" bestFit="1" customWidth="1"/>
    <col min="11530" max="11776" width="9.140625" style="769"/>
    <col min="11777" max="11777" width="14.5703125" style="769" customWidth="1"/>
    <col min="11778" max="11778" width="13.5703125" style="769" customWidth="1"/>
    <col min="11779" max="11779" width="99.28515625" style="769" customWidth="1"/>
    <col min="11780" max="11780" width="20" style="769" customWidth="1"/>
    <col min="11781" max="11781" width="18.7109375" style="769" customWidth="1"/>
    <col min="11782" max="11782" width="28" style="769" bestFit="1" customWidth="1"/>
    <col min="11783" max="11783" width="12.5703125" style="769" customWidth="1"/>
    <col min="11784" max="11784" width="14.85546875" style="769" bestFit="1" customWidth="1"/>
    <col min="11785" max="11785" width="13.85546875" style="769" bestFit="1" customWidth="1"/>
    <col min="11786" max="12032" width="9.140625" style="769"/>
    <col min="12033" max="12033" width="14.5703125" style="769" customWidth="1"/>
    <col min="12034" max="12034" width="13.5703125" style="769" customWidth="1"/>
    <col min="12035" max="12035" width="99.28515625" style="769" customWidth="1"/>
    <col min="12036" max="12036" width="20" style="769" customWidth="1"/>
    <col min="12037" max="12037" width="18.7109375" style="769" customWidth="1"/>
    <col min="12038" max="12038" width="28" style="769" bestFit="1" customWidth="1"/>
    <col min="12039" max="12039" width="12.5703125" style="769" customWidth="1"/>
    <col min="12040" max="12040" width="14.85546875" style="769" bestFit="1" customWidth="1"/>
    <col min="12041" max="12041" width="13.85546875" style="769" bestFit="1" customWidth="1"/>
    <col min="12042" max="12288" width="9.140625" style="769"/>
    <col min="12289" max="12289" width="14.5703125" style="769" customWidth="1"/>
    <col min="12290" max="12290" width="13.5703125" style="769" customWidth="1"/>
    <col min="12291" max="12291" width="99.28515625" style="769" customWidth="1"/>
    <col min="12292" max="12292" width="20" style="769" customWidth="1"/>
    <col min="12293" max="12293" width="18.7109375" style="769" customWidth="1"/>
    <col min="12294" max="12294" width="28" style="769" bestFit="1" customWidth="1"/>
    <col min="12295" max="12295" width="12.5703125" style="769" customWidth="1"/>
    <col min="12296" max="12296" width="14.85546875" style="769" bestFit="1" customWidth="1"/>
    <col min="12297" max="12297" width="13.85546875" style="769" bestFit="1" customWidth="1"/>
    <col min="12298" max="12544" width="9.140625" style="769"/>
    <col min="12545" max="12545" width="14.5703125" style="769" customWidth="1"/>
    <col min="12546" max="12546" width="13.5703125" style="769" customWidth="1"/>
    <col min="12547" max="12547" width="99.28515625" style="769" customWidth="1"/>
    <col min="12548" max="12548" width="20" style="769" customWidth="1"/>
    <col min="12549" max="12549" width="18.7109375" style="769" customWidth="1"/>
    <col min="12550" max="12550" width="28" style="769" bestFit="1" customWidth="1"/>
    <col min="12551" max="12551" width="12.5703125" style="769" customWidth="1"/>
    <col min="12552" max="12552" width="14.85546875" style="769" bestFit="1" customWidth="1"/>
    <col min="12553" max="12553" width="13.85546875" style="769" bestFit="1" customWidth="1"/>
    <col min="12554" max="12800" width="9.140625" style="769"/>
    <col min="12801" max="12801" width="14.5703125" style="769" customWidth="1"/>
    <col min="12802" max="12802" width="13.5703125" style="769" customWidth="1"/>
    <col min="12803" max="12803" width="99.28515625" style="769" customWidth="1"/>
    <col min="12804" max="12804" width="20" style="769" customWidth="1"/>
    <col min="12805" max="12805" width="18.7109375" style="769" customWidth="1"/>
    <col min="12806" max="12806" width="28" style="769" bestFit="1" customWidth="1"/>
    <col min="12807" max="12807" width="12.5703125" style="769" customWidth="1"/>
    <col min="12808" max="12808" width="14.85546875" style="769" bestFit="1" customWidth="1"/>
    <col min="12809" max="12809" width="13.85546875" style="769" bestFit="1" customWidth="1"/>
    <col min="12810" max="13056" width="9.140625" style="769"/>
    <col min="13057" max="13057" width="14.5703125" style="769" customWidth="1"/>
    <col min="13058" max="13058" width="13.5703125" style="769" customWidth="1"/>
    <col min="13059" max="13059" width="99.28515625" style="769" customWidth="1"/>
    <col min="13060" max="13060" width="20" style="769" customWidth="1"/>
    <col min="13061" max="13061" width="18.7109375" style="769" customWidth="1"/>
    <col min="13062" max="13062" width="28" style="769" bestFit="1" customWidth="1"/>
    <col min="13063" max="13063" width="12.5703125" style="769" customWidth="1"/>
    <col min="13064" max="13064" width="14.85546875" style="769" bestFit="1" customWidth="1"/>
    <col min="13065" max="13065" width="13.85546875" style="769" bestFit="1" customWidth="1"/>
    <col min="13066" max="13312" width="9.140625" style="769"/>
    <col min="13313" max="13313" width="14.5703125" style="769" customWidth="1"/>
    <col min="13314" max="13314" width="13.5703125" style="769" customWidth="1"/>
    <col min="13315" max="13315" width="99.28515625" style="769" customWidth="1"/>
    <col min="13316" max="13316" width="20" style="769" customWidth="1"/>
    <col min="13317" max="13317" width="18.7109375" style="769" customWidth="1"/>
    <col min="13318" max="13318" width="28" style="769" bestFit="1" customWidth="1"/>
    <col min="13319" max="13319" width="12.5703125" style="769" customWidth="1"/>
    <col min="13320" max="13320" width="14.85546875" style="769" bestFit="1" customWidth="1"/>
    <col min="13321" max="13321" width="13.85546875" style="769" bestFit="1" customWidth="1"/>
    <col min="13322" max="13568" width="9.140625" style="769"/>
    <col min="13569" max="13569" width="14.5703125" style="769" customWidth="1"/>
    <col min="13570" max="13570" width="13.5703125" style="769" customWidth="1"/>
    <col min="13571" max="13571" width="99.28515625" style="769" customWidth="1"/>
    <col min="13572" max="13572" width="20" style="769" customWidth="1"/>
    <col min="13573" max="13573" width="18.7109375" style="769" customWidth="1"/>
    <col min="13574" max="13574" width="28" style="769" bestFit="1" customWidth="1"/>
    <col min="13575" max="13575" width="12.5703125" style="769" customWidth="1"/>
    <col min="13576" max="13576" width="14.85546875" style="769" bestFit="1" customWidth="1"/>
    <col min="13577" max="13577" width="13.85546875" style="769" bestFit="1" customWidth="1"/>
    <col min="13578" max="13824" width="9.140625" style="769"/>
    <col min="13825" max="13825" width="14.5703125" style="769" customWidth="1"/>
    <col min="13826" max="13826" width="13.5703125" style="769" customWidth="1"/>
    <col min="13827" max="13827" width="99.28515625" style="769" customWidth="1"/>
    <col min="13828" max="13828" width="20" style="769" customWidth="1"/>
    <col min="13829" max="13829" width="18.7109375" style="769" customWidth="1"/>
    <col min="13830" max="13830" width="28" style="769" bestFit="1" customWidth="1"/>
    <col min="13831" max="13831" width="12.5703125" style="769" customWidth="1"/>
    <col min="13832" max="13832" width="14.85546875" style="769" bestFit="1" customWidth="1"/>
    <col min="13833" max="13833" width="13.85546875" style="769" bestFit="1" customWidth="1"/>
    <col min="13834" max="14080" width="9.140625" style="769"/>
    <col min="14081" max="14081" width="14.5703125" style="769" customWidth="1"/>
    <col min="14082" max="14082" width="13.5703125" style="769" customWidth="1"/>
    <col min="14083" max="14083" width="99.28515625" style="769" customWidth="1"/>
    <col min="14084" max="14084" width="20" style="769" customWidth="1"/>
    <col min="14085" max="14085" width="18.7109375" style="769" customWidth="1"/>
    <col min="14086" max="14086" width="28" style="769" bestFit="1" customWidth="1"/>
    <col min="14087" max="14087" width="12.5703125" style="769" customWidth="1"/>
    <col min="14088" max="14088" width="14.85546875" style="769" bestFit="1" customWidth="1"/>
    <col min="14089" max="14089" width="13.85546875" style="769" bestFit="1" customWidth="1"/>
    <col min="14090" max="14336" width="9.140625" style="769"/>
    <col min="14337" max="14337" width="14.5703125" style="769" customWidth="1"/>
    <col min="14338" max="14338" width="13.5703125" style="769" customWidth="1"/>
    <col min="14339" max="14339" width="99.28515625" style="769" customWidth="1"/>
    <col min="14340" max="14340" width="20" style="769" customWidth="1"/>
    <col min="14341" max="14341" width="18.7109375" style="769" customWidth="1"/>
    <col min="14342" max="14342" width="28" style="769" bestFit="1" customWidth="1"/>
    <col min="14343" max="14343" width="12.5703125" style="769" customWidth="1"/>
    <col min="14344" max="14344" width="14.85546875" style="769" bestFit="1" customWidth="1"/>
    <col min="14345" max="14345" width="13.85546875" style="769" bestFit="1" customWidth="1"/>
    <col min="14346" max="14592" width="9.140625" style="769"/>
    <col min="14593" max="14593" width="14.5703125" style="769" customWidth="1"/>
    <col min="14594" max="14594" width="13.5703125" style="769" customWidth="1"/>
    <col min="14595" max="14595" width="99.28515625" style="769" customWidth="1"/>
    <col min="14596" max="14596" width="20" style="769" customWidth="1"/>
    <col min="14597" max="14597" width="18.7109375" style="769" customWidth="1"/>
    <col min="14598" max="14598" width="28" style="769" bestFit="1" customWidth="1"/>
    <col min="14599" max="14599" width="12.5703125" style="769" customWidth="1"/>
    <col min="14600" max="14600" width="14.85546875" style="769" bestFit="1" customWidth="1"/>
    <col min="14601" max="14601" width="13.85546875" style="769" bestFit="1" customWidth="1"/>
    <col min="14602" max="14848" width="9.140625" style="769"/>
    <col min="14849" max="14849" width="14.5703125" style="769" customWidth="1"/>
    <col min="14850" max="14850" width="13.5703125" style="769" customWidth="1"/>
    <col min="14851" max="14851" width="99.28515625" style="769" customWidth="1"/>
    <col min="14852" max="14852" width="20" style="769" customWidth="1"/>
    <col min="14853" max="14853" width="18.7109375" style="769" customWidth="1"/>
    <col min="14854" max="14854" width="28" style="769" bestFit="1" customWidth="1"/>
    <col min="14855" max="14855" width="12.5703125" style="769" customWidth="1"/>
    <col min="14856" max="14856" width="14.85546875" style="769" bestFit="1" customWidth="1"/>
    <col min="14857" max="14857" width="13.85546875" style="769" bestFit="1" customWidth="1"/>
    <col min="14858" max="15104" width="9.140625" style="769"/>
    <col min="15105" max="15105" width="14.5703125" style="769" customWidth="1"/>
    <col min="15106" max="15106" width="13.5703125" style="769" customWidth="1"/>
    <col min="15107" max="15107" width="99.28515625" style="769" customWidth="1"/>
    <col min="15108" max="15108" width="20" style="769" customWidth="1"/>
    <col min="15109" max="15109" width="18.7109375" style="769" customWidth="1"/>
    <col min="15110" max="15110" width="28" style="769" bestFit="1" customWidth="1"/>
    <col min="15111" max="15111" width="12.5703125" style="769" customWidth="1"/>
    <col min="15112" max="15112" width="14.85546875" style="769" bestFit="1" customWidth="1"/>
    <col min="15113" max="15113" width="13.85546875" style="769" bestFit="1" customWidth="1"/>
    <col min="15114" max="15360" width="9.140625" style="769"/>
    <col min="15361" max="15361" width="14.5703125" style="769" customWidth="1"/>
    <col min="15362" max="15362" width="13.5703125" style="769" customWidth="1"/>
    <col min="15363" max="15363" width="99.28515625" style="769" customWidth="1"/>
    <col min="15364" max="15364" width="20" style="769" customWidth="1"/>
    <col min="15365" max="15365" width="18.7109375" style="769" customWidth="1"/>
    <col min="15366" max="15366" width="28" style="769" bestFit="1" customWidth="1"/>
    <col min="15367" max="15367" width="12.5703125" style="769" customWidth="1"/>
    <col min="15368" max="15368" width="14.85546875" style="769" bestFit="1" customWidth="1"/>
    <col min="15369" max="15369" width="13.85546875" style="769" bestFit="1" customWidth="1"/>
    <col min="15370" max="15616" width="9.140625" style="769"/>
    <col min="15617" max="15617" width="14.5703125" style="769" customWidth="1"/>
    <col min="15618" max="15618" width="13.5703125" style="769" customWidth="1"/>
    <col min="15619" max="15619" width="99.28515625" style="769" customWidth="1"/>
    <col min="15620" max="15620" width="20" style="769" customWidth="1"/>
    <col min="15621" max="15621" width="18.7109375" style="769" customWidth="1"/>
    <col min="15622" max="15622" width="28" style="769" bestFit="1" customWidth="1"/>
    <col min="15623" max="15623" width="12.5703125" style="769" customWidth="1"/>
    <col min="15624" max="15624" width="14.85546875" style="769" bestFit="1" customWidth="1"/>
    <col min="15625" max="15625" width="13.85546875" style="769" bestFit="1" customWidth="1"/>
    <col min="15626" max="15872" width="9.140625" style="769"/>
    <col min="15873" max="15873" width="14.5703125" style="769" customWidth="1"/>
    <col min="15874" max="15874" width="13.5703125" style="769" customWidth="1"/>
    <col min="15875" max="15875" width="99.28515625" style="769" customWidth="1"/>
    <col min="15876" max="15876" width="20" style="769" customWidth="1"/>
    <col min="15877" max="15877" width="18.7109375" style="769" customWidth="1"/>
    <col min="15878" max="15878" width="28" style="769" bestFit="1" customWidth="1"/>
    <col min="15879" max="15879" width="12.5703125" style="769" customWidth="1"/>
    <col min="15880" max="15880" width="14.85546875" style="769" bestFit="1" customWidth="1"/>
    <col min="15881" max="15881" width="13.85546875" style="769" bestFit="1" customWidth="1"/>
    <col min="15882" max="16128" width="9.140625" style="769"/>
    <col min="16129" max="16129" width="14.5703125" style="769" customWidth="1"/>
    <col min="16130" max="16130" width="13.5703125" style="769" customWidth="1"/>
    <col min="16131" max="16131" width="99.28515625" style="769" customWidth="1"/>
    <col min="16132" max="16132" width="20" style="769" customWidth="1"/>
    <col min="16133" max="16133" width="18.7109375" style="769" customWidth="1"/>
    <col min="16134" max="16134" width="28" style="769" bestFit="1" customWidth="1"/>
    <col min="16135" max="16135" width="12.5703125" style="769" customWidth="1"/>
    <col min="16136" max="16136" width="14.85546875" style="769" bestFit="1" customWidth="1"/>
    <col min="16137" max="16137" width="13.85546875" style="769" bestFit="1" customWidth="1"/>
    <col min="16138" max="16384" width="9.140625" style="769"/>
  </cols>
  <sheetData>
    <row r="1" spans="1:6">
      <c r="C1" s="768" t="s">
        <v>11609</v>
      </c>
    </row>
    <row r="2" spans="1:6">
      <c r="A2" s="1869" t="s">
        <v>7</v>
      </c>
      <c r="B2" s="2067"/>
      <c r="C2" s="770" t="s">
        <v>11610</v>
      </c>
      <c r="D2" s="605" t="s">
        <v>8320</v>
      </c>
      <c r="E2" s="606" t="s">
        <v>8321</v>
      </c>
      <c r="F2" s="2271" t="s">
        <v>11611</v>
      </c>
    </row>
    <row r="3" spans="1:6" ht="15.75" customHeight="1">
      <c r="A3" s="1870">
        <v>43282</v>
      </c>
      <c r="B3" s="1455"/>
      <c r="C3" s="771" t="s">
        <v>11612</v>
      </c>
      <c r="D3" s="772">
        <v>12453846.890000001</v>
      </c>
      <c r="E3" s="607"/>
      <c r="F3" s="1926">
        <f>D3</f>
        <v>12453846.890000001</v>
      </c>
    </row>
    <row r="4" spans="1:6" ht="13.5" customHeight="1">
      <c r="A4" s="773">
        <v>43283</v>
      </c>
      <c r="B4" s="2068">
        <v>0</v>
      </c>
      <c r="C4" s="2040" t="s">
        <v>11613</v>
      </c>
      <c r="D4" s="774">
        <v>55000</v>
      </c>
      <c r="E4" s="2164"/>
      <c r="F4" s="1926">
        <f>F3-E4+D4</f>
        <v>12508846.890000001</v>
      </c>
    </row>
    <row r="5" spans="1:6" ht="14.25" customHeight="1">
      <c r="A5" s="775">
        <v>43283</v>
      </c>
      <c r="B5" s="776">
        <v>0</v>
      </c>
      <c r="C5" s="2041" t="s">
        <v>11614</v>
      </c>
      <c r="D5" s="777">
        <v>42000</v>
      </c>
      <c r="E5" s="2165"/>
      <c r="F5" s="1926">
        <f>F4-E5+D5</f>
        <v>12550846.890000001</v>
      </c>
    </row>
    <row r="6" spans="1:6" ht="15" customHeight="1">
      <c r="A6" s="775">
        <v>43283</v>
      </c>
      <c r="B6" s="776">
        <v>1110</v>
      </c>
      <c r="C6" s="2041" t="s">
        <v>11615</v>
      </c>
      <c r="D6" s="778"/>
      <c r="E6" s="2166">
        <v>20000</v>
      </c>
      <c r="F6" s="1926">
        <f t="shared" ref="F6:F69" si="0">F5-E6+D6</f>
        <v>12530846.890000001</v>
      </c>
    </row>
    <row r="7" spans="1:6" ht="13.5" customHeight="1">
      <c r="A7" s="775">
        <v>43283</v>
      </c>
      <c r="B7" s="776">
        <v>0</v>
      </c>
      <c r="C7" s="2041" t="s">
        <v>11616</v>
      </c>
      <c r="D7" s="777">
        <v>32000</v>
      </c>
      <c r="E7" s="2165"/>
      <c r="F7" s="1926">
        <f t="shared" si="0"/>
        <v>12562846.890000001</v>
      </c>
    </row>
    <row r="8" spans="1:6" ht="31.5">
      <c r="A8" s="775">
        <v>43283</v>
      </c>
      <c r="B8" s="776">
        <v>0</v>
      </c>
      <c r="C8" s="2041" t="s">
        <v>11617</v>
      </c>
      <c r="D8" s="777">
        <v>40000</v>
      </c>
      <c r="E8" s="2165"/>
      <c r="F8" s="1926">
        <f t="shared" si="0"/>
        <v>12602846.890000001</v>
      </c>
    </row>
    <row r="9" spans="1:6">
      <c r="A9" s="775">
        <v>43283</v>
      </c>
      <c r="B9" s="776">
        <v>0</v>
      </c>
      <c r="C9" s="2041" t="s">
        <v>11618</v>
      </c>
      <c r="D9" s="778"/>
      <c r="E9" s="2165">
        <v>50</v>
      </c>
      <c r="F9" s="1926">
        <f t="shared" si="0"/>
        <v>12602796.890000001</v>
      </c>
    </row>
    <row r="10" spans="1:6" ht="47.25">
      <c r="A10" s="775">
        <v>43284</v>
      </c>
      <c r="B10" s="776">
        <v>0</v>
      </c>
      <c r="C10" s="2041" t="s">
        <v>11619</v>
      </c>
      <c r="D10" s="777">
        <v>51000</v>
      </c>
      <c r="E10" s="2165"/>
      <c r="F10" s="1926">
        <f t="shared" si="0"/>
        <v>12653796.890000001</v>
      </c>
    </row>
    <row r="11" spans="1:6">
      <c r="A11" s="775">
        <v>43284</v>
      </c>
      <c r="B11" s="776">
        <v>1099</v>
      </c>
      <c r="C11" s="2041" t="s">
        <v>11620</v>
      </c>
      <c r="D11" s="778"/>
      <c r="E11" s="2166">
        <v>7250.5</v>
      </c>
      <c r="F11" s="1926">
        <f t="shared" si="0"/>
        <v>12646546.390000001</v>
      </c>
    </row>
    <row r="12" spans="1:6">
      <c r="A12" s="775">
        <v>43284</v>
      </c>
      <c r="B12" s="776">
        <v>1112</v>
      </c>
      <c r="C12" s="2041" t="s">
        <v>11621</v>
      </c>
      <c r="D12" s="778"/>
      <c r="E12" s="2167">
        <v>20000</v>
      </c>
      <c r="F12" s="1926">
        <f t="shared" si="0"/>
        <v>12626546.390000001</v>
      </c>
    </row>
    <row r="13" spans="1:6">
      <c r="A13" s="775">
        <v>43284</v>
      </c>
      <c r="B13" s="776">
        <v>0</v>
      </c>
      <c r="C13" s="2041" t="s">
        <v>11622</v>
      </c>
      <c r="D13" s="778"/>
      <c r="E13" s="2165">
        <v>50</v>
      </c>
      <c r="F13" s="1926">
        <f t="shared" si="0"/>
        <v>12626496.390000001</v>
      </c>
    </row>
    <row r="14" spans="1:6">
      <c r="A14" s="775">
        <v>43287</v>
      </c>
      <c r="B14" s="776">
        <v>1113</v>
      </c>
      <c r="C14" s="2041" t="s">
        <v>11621</v>
      </c>
      <c r="D14" s="778"/>
      <c r="E14" s="2167">
        <v>22500</v>
      </c>
      <c r="F14" s="1926">
        <f t="shared" si="0"/>
        <v>12603996.390000001</v>
      </c>
    </row>
    <row r="15" spans="1:6">
      <c r="A15" s="775">
        <v>43287</v>
      </c>
      <c r="B15" s="776">
        <v>1111</v>
      </c>
      <c r="C15" s="2041" t="s">
        <v>11623</v>
      </c>
      <c r="D15" s="778"/>
      <c r="E15" s="2166">
        <v>40000</v>
      </c>
      <c r="F15" s="1926">
        <f t="shared" si="0"/>
        <v>12563996.390000001</v>
      </c>
    </row>
    <row r="16" spans="1:6" ht="47.25">
      <c r="A16" s="775">
        <v>43287</v>
      </c>
      <c r="B16" s="776">
        <v>0</v>
      </c>
      <c r="C16" s="2041" t="s">
        <v>11624</v>
      </c>
      <c r="D16" s="777">
        <v>15000</v>
      </c>
      <c r="E16" s="2165"/>
      <c r="F16" s="1926">
        <f t="shared" si="0"/>
        <v>12578996.390000001</v>
      </c>
    </row>
    <row r="17" spans="1:6" ht="31.5">
      <c r="A17" s="775">
        <v>43287</v>
      </c>
      <c r="B17" s="776">
        <v>0</v>
      </c>
      <c r="C17" s="2041" t="s">
        <v>11625</v>
      </c>
      <c r="D17" s="777">
        <v>40000</v>
      </c>
      <c r="E17" s="2165"/>
      <c r="F17" s="1926">
        <f t="shared" si="0"/>
        <v>12618996.390000001</v>
      </c>
    </row>
    <row r="18" spans="1:6" ht="31.5">
      <c r="A18" s="775">
        <v>43290</v>
      </c>
      <c r="B18" s="776">
        <v>0</v>
      </c>
      <c r="C18" s="2041" t="s">
        <v>11626</v>
      </c>
      <c r="D18" s="777">
        <v>15000</v>
      </c>
      <c r="E18" s="2165"/>
      <c r="F18" s="1926">
        <f t="shared" si="0"/>
        <v>12633996.390000001</v>
      </c>
    </row>
    <row r="19" spans="1:6">
      <c r="A19" s="775">
        <v>43290</v>
      </c>
      <c r="B19" s="776">
        <v>1116</v>
      </c>
      <c r="C19" s="2041" t="s">
        <v>11621</v>
      </c>
      <c r="D19" s="778"/>
      <c r="E19" s="2166">
        <v>50000</v>
      </c>
      <c r="F19" s="1926">
        <f t="shared" si="0"/>
        <v>12583996.390000001</v>
      </c>
    </row>
    <row r="20" spans="1:6">
      <c r="A20" s="775">
        <v>43290</v>
      </c>
      <c r="B20" s="776">
        <v>1117</v>
      </c>
      <c r="C20" s="2041" t="s">
        <v>11627</v>
      </c>
      <c r="D20" s="778"/>
      <c r="E20" s="2166">
        <v>53820</v>
      </c>
      <c r="F20" s="1926">
        <f t="shared" si="0"/>
        <v>12530176.390000001</v>
      </c>
    </row>
    <row r="21" spans="1:6">
      <c r="A21" s="775">
        <v>43290</v>
      </c>
      <c r="B21" s="776">
        <v>1118</v>
      </c>
      <c r="C21" s="2041" t="s">
        <v>11628</v>
      </c>
      <c r="D21" s="778"/>
      <c r="E21" s="2166">
        <v>40000</v>
      </c>
      <c r="F21" s="1926">
        <f t="shared" si="0"/>
        <v>12490176.390000001</v>
      </c>
    </row>
    <row r="22" spans="1:6">
      <c r="A22" s="775">
        <v>43290</v>
      </c>
      <c r="B22" s="776">
        <v>1115</v>
      </c>
      <c r="C22" s="2041" t="s">
        <v>11628</v>
      </c>
      <c r="D22" s="778"/>
      <c r="E22" s="2166">
        <v>36000</v>
      </c>
      <c r="F22" s="1926">
        <f t="shared" si="0"/>
        <v>12454176.390000001</v>
      </c>
    </row>
    <row r="23" spans="1:6" ht="31.5">
      <c r="A23" s="775">
        <v>43290</v>
      </c>
      <c r="B23" s="776">
        <v>1120</v>
      </c>
      <c r="C23" s="2041" t="s">
        <v>11629</v>
      </c>
      <c r="D23" s="778"/>
      <c r="E23" s="2166">
        <v>50000</v>
      </c>
      <c r="F23" s="1926">
        <f t="shared" si="0"/>
        <v>12404176.390000001</v>
      </c>
    </row>
    <row r="24" spans="1:6">
      <c r="A24" s="775">
        <v>43290</v>
      </c>
      <c r="B24" s="776">
        <v>1119</v>
      </c>
      <c r="C24" s="2041" t="s">
        <v>11630</v>
      </c>
      <c r="D24" s="778"/>
      <c r="E24" s="2166">
        <v>55000</v>
      </c>
      <c r="F24" s="1926">
        <f t="shared" si="0"/>
        <v>12349176.390000001</v>
      </c>
    </row>
    <row r="25" spans="1:6">
      <c r="A25" s="775">
        <v>43291</v>
      </c>
      <c r="B25" s="776">
        <v>1121</v>
      </c>
      <c r="C25" s="2041" t="s">
        <v>11621</v>
      </c>
      <c r="D25" s="778"/>
      <c r="E25" s="2166">
        <v>150000</v>
      </c>
      <c r="F25" s="1926">
        <f t="shared" si="0"/>
        <v>12199176.390000001</v>
      </c>
    </row>
    <row r="26" spans="1:6" ht="31.5">
      <c r="A26" s="775">
        <v>43291</v>
      </c>
      <c r="B26" s="776">
        <v>1125</v>
      </c>
      <c r="C26" s="2041" t="s">
        <v>11631</v>
      </c>
      <c r="D26" s="778"/>
      <c r="E26" s="2166">
        <v>550000</v>
      </c>
      <c r="F26" s="1926">
        <f t="shared" si="0"/>
        <v>11649176.390000001</v>
      </c>
    </row>
    <row r="27" spans="1:6" ht="47.25">
      <c r="A27" s="775">
        <v>43291</v>
      </c>
      <c r="B27" s="776">
        <v>1125</v>
      </c>
      <c r="C27" s="2041" t="s">
        <v>11632</v>
      </c>
      <c r="D27" s="778"/>
      <c r="E27" s="2165">
        <v>50</v>
      </c>
      <c r="F27" s="1926">
        <f t="shared" si="0"/>
        <v>11649126.390000001</v>
      </c>
    </row>
    <row r="28" spans="1:6">
      <c r="A28" s="775">
        <v>43291</v>
      </c>
      <c r="B28" s="776">
        <v>1125</v>
      </c>
      <c r="C28" s="2041" t="s">
        <v>11633</v>
      </c>
      <c r="D28" s="778"/>
      <c r="E28" s="2165">
        <v>2.5</v>
      </c>
      <c r="F28" s="1926">
        <f t="shared" si="0"/>
        <v>11649123.890000001</v>
      </c>
    </row>
    <row r="29" spans="1:6">
      <c r="A29" s="775">
        <v>43291</v>
      </c>
      <c r="B29" s="776">
        <v>1127</v>
      </c>
      <c r="C29" s="2041" t="s">
        <v>11634</v>
      </c>
      <c r="D29" s="778"/>
      <c r="E29" s="2166">
        <v>16200</v>
      </c>
      <c r="F29" s="1926">
        <f t="shared" si="0"/>
        <v>11632923.890000001</v>
      </c>
    </row>
    <row r="30" spans="1:6" s="779" customFormat="1" ht="47.25">
      <c r="A30" s="773">
        <v>43291</v>
      </c>
      <c r="B30" s="2068">
        <v>0</v>
      </c>
      <c r="C30" s="2040" t="s">
        <v>11635</v>
      </c>
      <c r="D30" s="774">
        <v>55000</v>
      </c>
      <c r="E30" s="2164"/>
      <c r="F30" s="1929">
        <f t="shared" si="0"/>
        <v>11687923.890000001</v>
      </c>
    </row>
    <row r="31" spans="1:6" ht="31.5">
      <c r="A31" s="775">
        <v>43291</v>
      </c>
      <c r="B31" s="776">
        <v>1124</v>
      </c>
      <c r="C31" s="2041" t="s">
        <v>11636</v>
      </c>
      <c r="D31" s="778"/>
      <c r="E31" s="2166">
        <v>40000</v>
      </c>
      <c r="F31" s="1926">
        <f t="shared" si="0"/>
        <v>11647923.890000001</v>
      </c>
    </row>
    <row r="32" spans="1:6">
      <c r="A32" s="775">
        <v>43291</v>
      </c>
      <c r="B32" s="776">
        <v>0</v>
      </c>
      <c r="C32" s="2041" t="s">
        <v>11637</v>
      </c>
      <c r="D32" s="778"/>
      <c r="E32" s="2166">
        <v>9993019.2300000004</v>
      </c>
      <c r="F32" s="1926">
        <f t="shared" si="0"/>
        <v>1654904.6600000001</v>
      </c>
    </row>
    <row r="33" spans="1:6">
      <c r="A33" s="775">
        <v>43291</v>
      </c>
      <c r="B33" s="776">
        <v>0</v>
      </c>
      <c r="C33" s="2041" t="s">
        <v>11638</v>
      </c>
      <c r="D33" s="778"/>
      <c r="E33" s="2166">
        <v>2914.45</v>
      </c>
      <c r="F33" s="1926">
        <f t="shared" si="0"/>
        <v>1651990.2100000002</v>
      </c>
    </row>
    <row r="34" spans="1:6">
      <c r="A34" s="775">
        <v>43291</v>
      </c>
      <c r="B34" s="776">
        <v>0</v>
      </c>
      <c r="C34" s="2041" t="s">
        <v>11639</v>
      </c>
      <c r="D34" s="778"/>
      <c r="E34" s="2165">
        <v>145.72</v>
      </c>
      <c r="F34" s="1926">
        <f t="shared" si="0"/>
        <v>1651844.4900000002</v>
      </c>
    </row>
    <row r="35" spans="1:6">
      <c r="A35" s="775">
        <v>43291</v>
      </c>
      <c r="B35" s="776">
        <v>0</v>
      </c>
      <c r="C35" s="2041" t="s">
        <v>11640</v>
      </c>
      <c r="D35" s="778"/>
      <c r="E35" s="2165">
        <v>50</v>
      </c>
      <c r="F35" s="1926">
        <f t="shared" si="0"/>
        <v>1651794.4900000002</v>
      </c>
    </row>
    <row r="36" spans="1:6">
      <c r="A36" s="775">
        <v>43292</v>
      </c>
      <c r="B36" s="776">
        <v>1114</v>
      </c>
      <c r="C36" s="2041" t="s">
        <v>11641</v>
      </c>
      <c r="D36" s="778"/>
      <c r="E36" s="2166">
        <v>34000</v>
      </c>
      <c r="F36" s="1926">
        <f t="shared" si="0"/>
        <v>1617794.4900000002</v>
      </c>
    </row>
    <row r="37" spans="1:6">
      <c r="A37" s="775">
        <v>43292</v>
      </c>
      <c r="B37" s="776">
        <v>1126</v>
      </c>
      <c r="C37" s="2041" t="s">
        <v>11642</v>
      </c>
      <c r="D37" s="778"/>
      <c r="E37" s="2166">
        <v>380000</v>
      </c>
      <c r="F37" s="1926">
        <f t="shared" si="0"/>
        <v>1237794.4900000002</v>
      </c>
    </row>
    <row r="38" spans="1:6" ht="31.5">
      <c r="A38" s="775">
        <v>43292</v>
      </c>
      <c r="B38" s="776">
        <v>1123</v>
      </c>
      <c r="C38" s="2041" t="s">
        <v>11643</v>
      </c>
      <c r="D38" s="778"/>
      <c r="E38" s="2166">
        <v>78000</v>
      </c>
      <c r="F38" s="1926">
        <f t="shared" si="0"/>
        <v>1159794.4900000002</v>
      </c>
    </row>
    <row r="39" spans="1:6">
      <c r="A39" s="775">
        <v>43292</v>
      </c>
      <c r="B39" s="776">
        <v>1128</v>
      </c>
      <c r="C39" s="2041" t="s">
        <v>11621</v>
      </c>
      <c r="D39" s="778"/>
      <c r="E39" s="2166">
        <v>147000</v>
      </c>
      <c r="F39" s="1926">
        <f t="shared" si="0"/>
        <v>1012794.4900000002</v>
      </c>
    </row>
    <row r="40" spans="1:6">
      <c r="A40" s="775">
        <v>43292</v>
      </c>
      <c r="B40" s="776">
        <v>1129</v>
      </c>
      <c r="C40" s="2041" t="s">
        <v>11644</v>
      </c>
      <c r="D40" s="778"/>
      <c r="E40" s="2166">
        <v>18000</v>
      </c>
      <c r="F40" s="1926">
        <f t="shared" si="0"/>
        <v>994794.49000000022</v>
      </c>
    </row>
    <row r="41" spans="1:6">
      <c r="A41" s="775">
        <v>43293</v>
      </c>
      <c r="B41" s="776">
        <v>1131</v>
      </c>
      <c r="C41" s="2041" t="s">
        <v>11621</v>
      </c>
      <c r="D41" s="778"/>
      <c r="E41" s="2166">
        <v>130600</v>
      </c>
      <c r="F41" s="1926">
        <f t="shared" si="0"/>
        <v>864194.49000000022</v>
      </c>
    </row>
    <row r="42" spans="1:6">
      <c r="A42" s="775">
        <v>43293</v>
      </c>
      <c r="B42" s="776">
        <v>29512154</v>
      </c>
      <c r="C42" s="2041" t="s">
        <v>11645</v>
      </c>
      <c r="D42" s="777">
        <v>22000</v>
      </c>
      <c r="E42" s="2165"/>
      <c r="F42" s="1926">
        <f t="shared" si="0"/>
        <v>886194.49000000022</v>
      </c>
    </row>
    <row r="43" spans="1:6">
      <c r="A43" s="775">
        <v>43293</v>
      </c>
      <c r="B43" s="776">
        <v>1130</v>
      </c>
      <c r="C43" s="2041" t="s">
        <v>11646</v>
      </c>
      <c r="D43" s="778"/>
      <c r="E43" s="2166">
        <v>16000</v>
      </c>
      <c r="F43" s="1926">
        <f t="shared" si="0"/>
        <v>870194.49000000022</v>
      </c>
    </row>
    <row r="44" spans="1:6" ht="31.5">
      <c r="A44" s="775">
        <v>43293</v>
      </c>
      <c r="B44" s="776">
        <v>0</v>
      </c>
      <c r="C44" s="2041" t="s">
        <v>11647</v>
      </c>
      <c r="D44" s="777">
        <v>61000</v>
      </c>
      <c r="E44" s="2165"/>
      <c r="F44" s="1926">
        <f t="shared" si="0"/>
        <v>931194.49000000022</v>
      </c>
    </row>
    <row r="45" spans="1:6">
      <c r="A45" s="775">
        <v>43293</v>
      </c>
      <c r="B45" s="776">
        <v>0</v>
      </c>
      <c r="C45" s="2041" t="s">
        <v>11648</v>
      </c>
      <c r="D45" s="778"/>
      <c r="E45" s="2165">
        <v>100</v>
      </c>
      <c r="F45" s="1926">
        <f t="shared" si="0"/>
        <v>931094.49000000022</v>
      </c>
    </row>
    <row r="46" spans="1:6">
      <c r="A46" s="775">
        <v>43294</v>
      </c>
      <c r="B46" s="776">
        <v>1133</v>
      </c>
      <c r="C46" s="2041" t="s">
        <v>11621</v>
      </c>
      <c r="D46" s="778"/>
      <c r="E46" s="2166">
        <v>150000</v>
      </c>
      <c r="F46" s="1926">
        <f t="shared" si="0"/>
        <v>781094.49000000022</v>
      </c>
    </row>
    <row r="47" spans="1:6">
      <c r="A47" s="775">
        <v>43294</v>
      </c>
      <c r="B47" s="776">
        <v>29518468</v>
      </c>
      <c r="C47" s="2041" t="s">
        <v>11649</v>
      </c>
      <c r="D47" s="777">
        <v>44000</v>
      </c>
      <c r="E47" s="2165"/>
      <c r="F47" s="1926">
        <f t="shared" si="0"/>
        <v>825094.49000000022</v>
      </c>
    </row>
    <row r="48" spans="1:6">
      <c r="A48" s="775">
        <v>43294</v>
      </c>
      <c r="B48" s="776">
        <v>1134</v>
      </c>
      <c r="C48" s="2041" t="s">
        <v>11650</v>
      </c>
      <c r="D48" s="778"/>
      <c r="E48" s="2166">
        <v>10000</v>
      </c>
      <c r="F48" s="1926">
        <f t="shared" si="0"/>
        <v>815094.49000000022</v>
      </c>
    </row>
    <row r="49" spans="1:6">
      <c r="A49" s="775">
        <v>43294</v>
      </c>
      <c r="B49" s="776">
        <v>1135</v>
      </c>
      <c r="C49" s="2041" t="s">
        <v>11628</v>
      </c>
      <c r="D49" s="778"/>
      <c r="E49" s="2166">
        <v>22700</v>
      </c>
      <c r="F49" s="1926">
        <f t="shared" si="0"/>
        <v>792394.49000000022</v>
      </c>
    </row>
    <row r="50" spans="1:6">
      <c r="A50" s="775">
        <v>43294</v>
      </c>
      <c r="B50" s="776">
        <v>1136</v>
      </c>
      <c r="C50" s="2041" t="s">
        <v>11651</v>
      </c>
      <c r="D50" s="778"/>
      <c r="E50" s="2166">
        <v>20000</v>
      </c>
      <c r="F50" s="1926">
        <f t="shared" si="0"/>
        <v>772394.49000000022</v>
      </c>
    </row>
    <row r="51" spans="1:6" ht="31.5">
      <c r="A51" s="775">
        <v>43294</v>
      </c>
      <c r="B51" s="776">
        <v>0</v>
      </c>
      <c r="C51" s="2041" t="s">
        <v>11652</v>
      </c>
      <c r="D51" s="777">
        <v>68000</v>
      </c>
      <c r="E51" s="2165"/>
      <c r="F51" s="1926">
        <f t="shared" si="0"/>
        <v>840394.49000000022</v>
      </c>
    </row>
    <row r="52" spans="1:6">
      <c r="A52" s="775">
        <v>43294</v>
      </c>
      <c r="B52" s="776">
        <v>0</v>
      </c>
      <c r="C52" s="2041" t="s">
        <v>11653</v>
      </c>
      <c r="D52" s="778"/>
      <c r="E52" s="2165">
        <v>50</v>
      </c>
      <c r="F52" s="1926">
        <f t="shared" si="0"/>
        <v>840344.49000000022</v>
      </c>
    </row>
    <row r="53" spans="1:6" ht="31.5">
      <c r="A53" s="775">
        <v>43297</v>
      </c>
      <c r="B53" s="776">
        <v>0</v>
      </c>
      <c r="C53" s="2041" t="s">
        <v>11654</v>
      </c>
      <c r="D53" s="777">
        <v>44000</v>
      </c>
      <c r="E53" s="2165"/>
      <c r="F53" s="1926">
        <f t="shared" si="0"/>
        <v>884344.49000000022</v>
      </c>
    </row>
    <row r="54" spans="1:6" ht="31.5">
      <c r="A54" s="775">
        <v>43297</v>
      </c>
      <c r="B54" s="776">
        <v>0</v>
      </c>
      <c r="C54" s="2041" t="s">
        <v>11655</v>
      </c>
      <c r="D54" s="777">
        <v>22000</v>
      </c>
      <c r="E54" s="2165"/>
      <c r="F54" s="1926">
        <f t="shared" si="0"/>
        <v>906344.49000000022</v>
      </c>
    </row>
    <row r="55" spans="1:6" ht="31.5">
      <c r="A55" s="775">
        <v>43297</v>
      </c>
      <c r="B55" s="776">
        <v>0</v>
      </c>
      <c r="C55" s="2041" t="s">
        <v>11656</v>
      </c>
      <c r="D55" s="777">
        <v>4000</v>
      </c>
      <c r="E55" s="2165"/>
      <c r="F55" s="1926">
        <f t="shared" si="0"/>
        <v>910344.49000000022</v>
      </c>
    </row>
    <row r="56" spans="1:6" ht="31.5">
      <c r="A56" s="775">
        <v>43297</v>
      </c>
      <c r="B56" s="776">
        <v>0</v>
      </c>
      <c r="C56" s="2041" t="s">
        <v>11657</v>
      </c>
      <c r="D56" s="777">
        <v>22000</v>
      </c>
      <c r="E56" s="2165"/>
      <c r="F56" s="1926">
        <f t="shared" si="0"/>
        <v>932344.49000000022</v>
      </c>
    </row>
    <row r="57" spans="1:6" ht="31.5">
      <c r="A57" s="775">
        <v>43297</v>
      </c>
      <c r="B57" s="776">
        <v>0</v>
      </c>
      <c r="C57" s="2041" t="s">
        <v>11658</v>
      </c>
      <c r="D57" s="777">
        <v>50000</v>
      </c>
      <c r="E57" s="2165"/>
      <c r="F57" s="1926">
        <f t="shared" si="0"/>
        <v>982344.49000000022</v>
      </c>
    </row>
    <row r="58" spans="1:6" ht="31.5">
      <c r="A58" s="775">
        <v>43297</v>
      </c>
      <c r="B58" s="776">
        <v>0</v>
      </c>
      <c r="C58" s="2041" t="s">
        <v>11659</v>
      </c>
      <c r="D58" s="777">
        <v>33000</v>
      </c>
      <c r="E58" s="2165"/>
      <c r="F58" s="1926">
        <f t="shared" si="0"/>
        <v>1015344.4900000002</v>
      </c>
    </row>
    <row r="59" spans="1:6" ht="31.5">
      <c r="A59" s="775">
        <v>43297</v>
      </c>
      <c r="B59" s="776">
        <v>0</v>
      </c>
      <c r="C59" s="2041" t="s">
        <v>11660</v>
      </c>
      <c r="D59" s="777">
        <v>22000</v>
      </c>
      <c r="E59" s="2165"/>
      <c r="F59" s="1926">
        <f t="shared" si="0"/>
        <v>1037344.4900000002</v>
      </c>
    </row>
    <row r="60" spans="1:6">
      <c r="A60" s="775">
        <v>43297</v>
      </c>
      <c r="B60" s="776">
        <v>1137</v>
      </c>
      <c r="C60" s="2041" t="s">
        <v>11634</v>
      </c>
      <c r="D60" s="778"/>
      <c r="E60" s="2166">
        <v>17000</v>
      </c>
      <c r="F60" s="1926">
        <f t="shared" si="0"/>
        <v>1020344.4900000002</v>
      </c>
    </row>
    <row r="61" spans="1:6">
      <c r="A61" s="775">
        <v>43297</v>
      </c>
      <c r="B61" s="776">
        <v>1138</v>
      </c>
      <c r="C61" s="2041" t="s">
        <v>11621</v>
      </c>
      <c r="D61" s="778"/>
      <c r="E61" s="2166">
        <v>120000</v>
      </c>
      <c r="F61" s="1926">
        <f t="shared" si="0"/>
        <v>900344.49000000022</v>
      </c>
    </row>
    <row r="62" spans="1:6">
      <c r="A62" s="775">
        <v>43297</v>
      </c>
      <c r="B62" s="776">
        <v>0</v>
      </c>
      <c r="C62" s="2041" t="s">
        <v>11661</v>
      </c>
      <c r="D62" s="778"/>
      <c r="E62" s="2166">
        <v>2000</v>
      </c>
      <c r="F62" s="1926">
        <f t="shared" si="0"/>
        <v>898344.49000000022</v>
      </c>
    </row>
    <row r="63" spans="1:6">
      <c r="A63" s="775">
        <v>43297</v>
      </c>
      <c r="B63" s="776">
        <v>0</v>
      </c>
      <c r="C63" s="2041" t="s">
        <v>11662</v>
      </c>
      <c r="D63" s="778"/>
      <c r="E63" s="2165">
        <v>100</v>
      </c>
      <c r="F63" s="1926">
        <f t="shared" si="0"/>
        <v>898244.49000000022</v>
      </c>
    </row>
    <row r="64" spans="1:6">
      <c r="A64" s="775">
        <v>43297</v>
      </c>
      <c r="B64" s="776">
        <v>1141</v>
      </c>
      <c r="C64" s="2041" t="s">
        <v>11663</v>
      </c>
      <c r="D64" s="778"/>
      <c r="E64" s="2166">
        <v>26000</v>
      </c>
      <c r="F64" s="1926">
        <f t="shared" si="0"/>
        <v>872244.49000000022</v>
      </c>
    </row>
    <row r="65" spans="1:6" ht="31.5">
      <c r="A65" s="775">
        <v>43297</v>
      </c>
      <c r="B65" s="776">
        <v>0</v>
      </c>
      <c r="C65" s="2041" t="s">
        <v>11664</v>
      </c>
      <c r="D65" s="777">
        <v>4000</v>
      </c>
      <c r="E65" s="2165"/>
      <c r="F65" s="1926">
        <f t="shared" si="0"/>
        <v>876244.49000000022</v>
      </c>
    </row>
    <row r="66" spans="1:6" ht="31.5">
      <c r="A66" s="775">
        <v>43297</v>
      </c>
      <c r="B66" s="776">
        <v>0</v>
      </c>
      <c r="C66" s="2041" t="s">
        <v>11665</v>
      </c>
      <c r="D66" s="777">
        <v>22000</v>
      </c>
      <c r="E66" s="2165"/>
      <c r="F66" s="1926">
        <f t="shared" si="0"/>
        <v>898244.49000000022</v>
      </c>
    </row>
    <row r="67" spans="1:6">
      <c r="A67" s="775">
        <v>43297</v>
      </c>
      <c r="B67" s="776">
        <v>0</v>
      </c>
      <c r="C67" s="2041" t="s">
        <v>11666</v>
      </c>
      <c r="D67" s="778"/>
      <c r="E67" s="2165">
        <v>250</v>
      </c>
      <c r="F67" s="1926">
        <f t="shared" si="0"/>
        <v>897994.49000000022</v>
      </c>
    </row>
    <row r="68" spans="1:6">
      <c r="A68" s="775">
        <v>43298</v>
      </c>
      <c r="B68" s="776">
        <v>1140</v>
      </c>
      <c r="C68" s="2041" t="s">
        <v>11650</v>
      </c>
      <c r="D68" s="778"/>
      <c r="E68" s="2166">
        <v>10000</v>
      </c>
      <c r="F68" s="1926">
        <f t="shared" si="0"/>
        <v>887994.49000000022</v>
      </c>
    </row>
    <row r="69" spans="1:6">
      <c r="A69" s="775">
        <v>43298</v>
      </c>
      <c r="B69" s="776">
        <v>1132</v>
      </c>
      <c r="C69" s="2041" t="s">
        <v>11621</v>
      </c>
      <c r="D69" s="778"/>
      <c r="E69" s="2166">
        <v>34000</v>
      </c>
      <c r="F69" s="1926">
        <f t="shared" si="0"/>
        <v>853994.49000000022</v>
      </c>
    </row>
    <row r="70" spans="1:6">
      <c r="A70" s="775">
        <v>43298</v>
      </c>
      <c r="B70" s="776">
        <v>1122</v>
      </c>
      <c r="C70" s="2041" t="s">
        <v>11621</v>
      </c>
      <c r="D70" s="778"/>
      <c r="E70" s="2166">
        <v>35000</v>
      </c>
      <c r="F70" s="1926">
        <f t="shared" ref="F70:F133" si="1">F69-E70+D70</f>
        <v>818994.49000000022</v>
      </c>
    </row>
    <row r="71" spans="1:6" ht="47.25">
      <c r="A71" s="775">
        <v>43299</v>
      </c>
      <c r="B71" s="776">
        <v>0</v>
      </c>
      <c r="C71" s="2041" t="s">
        <v>11667</v>
      </c>
      <c r="D71" s="777">
        <v>65000</v>
      </c>
      <c r="E71" s="2165"/>
      <c r="F71" s="1926">
        <f t="shared" si="1"/>
        <v>883994.49000000022</v>
      </c>
    </row>
    <row r="72" spans="1:6">
      <c r="A72" s="775">
        <v>43299</v>
      </c>
      <c r="B72" s="776">
        <v>0</v>
      </c>
      <c r="C72" s="2041" t="s">
        <v>11668</v>
      </c>
      <c r="D72" s="778"/>
      <c r="E72" s="2165">
        <v>50</v>
      </c>
      <c r="F72" s="1926">
        <f t="shared" si="1"/>
        <v>883944.49000000022</v>
      </c>
    </row>
    <row r="73" spans="1:6">
      <c r="A73" s="775">
        <v>43300</v>
      </c>
      <c r="B73" s="776">
        <v>27622892</v>
      </c>
      <c r="C73" s="2041" t="s">
        <v>11669</v>
      </c>
      <c r="D73" s="777">
        <v>25000</v>
      </c>
      <c r="E73" s="2165"/>
      <c r="F73" s="1926">
        <f t="shared" si="1"/>
        <v>908944.49000000022</v>
      </c>
    </row>
    <row r="74" spans="1:6">
      <c r="A74" s="775">
        <v>43300</v>
      </c>
      <c r="B74" s="776">
        <v>1139</v>
      </c>
      <c r="C74" s="2041" t="s">
        <v>11646</v>
      </c>
      <c r="D74" s="778"/>
      <c r="E74" s="2166">
        <v>30000</v>
      </c>
      <c r="F74" s="1926">
        <f t="shared" si="1"/>
        <v>878944.49000000022</v>
      </c>
    </row>
    <row r="75" spans="1:6">
      <c r="A75" s="775">
        <v>43300</v>
      </c>
      <c r="B75" s="776">
        <v>26939181</v>
      </c>
      <c r="C75" s="2041" t="s">
        <v>11670</v>
      </c>
      <c r="D75" s="777">
        <v>51000</v>
      </c>
      <c r="E75" s="2165"/>
      <c r="F75" s="1926">
        <f t="shared" si="1"/>
        <v>929944.49000000022</v>
      </c>
    </row>
    <row r="76" spans="1:6" ht="31.5">
      <c r="A76" s="775">
        <v>43300</v>
      </c>
      <c r="B76" s="776">
        <v>1143</v>
      </c>
      <c r="C76" s="2041" t="s">
        <v>11671</v>
      </c>
      <c r="D76" s="778"/>
      <c r="E76" s="2166">
        <v>220000</v>
      </c>
      <c r="F76" s="1926">
        <f t="shared" si="1"/>
        <v>709944.49000000022</v>
      </c>
    </row>
    <row r="77" spans="1:6" ht="31.5">
      <c r="A77" s="775">
        <v>43300</v>
      </c>
      <c r="B77" s="776">
        <v>1142</v>
      </c>
      <c r="C77" s="2041" t="s">
        <v>11672</v>
      </c>
      <c r="D77" s="778"/>
      <c r="E77" s="2166">
        <v>40000</v>
      </c>
      <c r="F77" s="1926">
        <f t="shared" si="1"/>
        <v>669944.49000000022</v>
      </c>
    </row>
    <row r="78" spans="1:6">
      <c r="A78" s="775">
        <v>43300</v>
      </c>
      <c r="B78" s="776">
        <v>0</v>
      </c>
      <c r="C78" s="2041" t="s">
        <v>11673</v>
      </c>
      <c r="D78" s="778"/>
      <c r="E78" s="2165">
        <v>100</v>
      </c>
      <c r="F78" s="1926">
        <f t="shared" si="1"/>
        <v>669844.49000000022</v>
      </c>
    </row>
    <row r="79" spans="1:6">
      <c r="A79" s="775">
        <v>43301</v>
      </c>
      <c r="B79" s="776">
        <v>1145</v>
      </c>
      <c r="C79" s="2041" t="s">
        <v>11621</v>
      </c>
      <c r="D79" s="778"/>
      <c r="E79" s="2166">
        <v>50000</v>
      </c>
      <c r="F79" s="1926">
        <f t="shared" si="1"/>
        <v>619844.49000000022</v>
      </c>
    </row>
    <row r="80" spans="1:6" ht="31.5">
      <c r="A80" s="775">
        <v>43301</v>
      </c>
      <c r="B80" s="776">
        <v>1144</v>
      </c>
      <c r="C80" s="2041" t="s">
        <v>11674</v>
      </c>
      <c r="D80" s="778"/>
      <c r="E80" s="2166">
        <v>30000</v>
      </c>
      <c r="F80" s="1926">
        <f t="shared" si="1"/>
        <v>589844.49000000022</v>
      </c>
    </row>
    <row r="81" spans="1:6">
      <c r="A81" s="775">
        <v>43301</v>
      </c>
      <c r="B81" s="776">
        <v>1146</v>
      </c>
      <c r="C81" s="2041" t="s">
        <v>11675</v>
      </c>
      <c r="D81" s="778"/>
      <c r="E81" s="2166">
        <v>131769</v>
      </c>
      <c r="F81" s="1926">
        <f t="shared" si="1"/>
        <v>458075.49000000022</v>
      </c>
    </row>
    <row r="82" spans="1:6">
      <c r="A82" s="775">
        <v>43301</v>
      </c>
      <c r="B82" s="776">
        <v>0</v>
      </c>
      <c r="C82" s="2041" t="s">
        <v>11676</v>
      </c>
      <c r="D82" s="777">
        <v>51000</v>
      </c>
      <c r="E82" s="2165"/>
      <c r="F82" s="1926">
        <f t="shared" si="1"/>
        <v>509075.49000000022</v>
      </c>
    </row>
    <row r="83" spans="1:6">
      <c r="A83" s="775">
        <v>43301</v>
      </c>
      <c r="B83" s="776">
        <v>0</v>
      </c>
      <c r="C83" s="2041" t="s">
        <v>11677</v>
      </c>
      <c r="D83" s="778"/>
      <c r="E83" s="2165">
        <v>50</v>
      </c>
      <c r="F83" s="1926">
        <f t="shared" si="1"/>
        <v>509025.49000000022</v>
      </c>
    </row>
    <row r="84" spans="1:6" ht="63">
      <c r="A84" s="775">
        <v>43304</v>
      </c>
      <c r="B84" s="776">
        <v>0</v>
      </c>
      <c r="C84" s="2041" t="s">
        <v>11678</v>
      </c>
      <c r="D84" s="777">
        <v>68000</v>
      </c>
      <c r="E84" s="2165"/>
      <c r="F84" s="1926">
        <f t="shared" si="1"/>
        <v>577025.49000000022</v>
      </c>
    </row>
    <row r="85" spans="1:6" ht="47.25">
      <c r="A85" s="775">
        <v>43304</v>
      </c>
      <c r="B85" s="776">
        <v>0</v>
      </c>
      <c r="C85" s="2041" t="s">
        <v>11679</v>
      </c>
      <c r="D85" s="777">
        <v>4000</v>
      </c>
      <c r="E85" s="2165"/>
      <c r="F85" s="1926">
        <f t="shared" si="1"/>
        <v>581025.49000000022</v>
      </c>
    </row>
    <row r="86" spans="1:6" ht="31.5">
      <c r="A86" s="775">
        <v>43304</v>
      </c>
      <c r="B86" s="776">
        <v>0</v>
      </c>
      <c r="C86" s="2041" t="s">
        <v>11680</v>
      </c>
      <c r="D86" s="777">
        <v>30000</v>
      </c>
      <c r="E86" s="2165"/>
      <c r="F86" s="1926">
        <f t="shared" si="1"/>
        <v>611025.49000000022</v>
      </c>
    </row>
    <row r="87" spans="1:6" ht="47.25">
      <c r="A87" s="775">
        <v>43304</v>
      </c>
      <c r="B87" s="776">
        <v>0</v>
      </c>
      <c r="C87" s="2041" t="s">
        <v>11681</v>
      </c>
      <c r="D87" s="777">
        <v>61000</v>
      </c>
      <c r="E87" s="2165"/>
      <c r="F87" s="1926">
        <f t="shared" si="1"/>
        <v>672025.49000000022</v>
      </c>
    </row>
    <row r="88" spans="1:6" ht="47.25">
      <c r="A88" s="775">
        <v>43304</v>
      </c>
      <c r="B88" s="776">
        <v>0</v>
      </c>
      <c r="C88" s="2041" t="s">
        <v>11682</v>
      </c>
      <c r="D88" s="777">
        <v>4000</v>
      </c>
      <c r="E88" s="2165"/>
      <c r="F88" s="1926">
        <f t="shared" si="1"/>
        <v>676025.49000000022</v>
      </c>
    </row>
    <row r="89" spans="1:6" ht="31.5">
      <c r="A89" s="775">
        <v>43304</v>
      </c>
      <c r="B89" s="776">
        <v>0</v>
      </c>
      <c r="C89" s="2041" t="s">
        <v>11683</v>
      </c>
      <c r="D89" s="777">
        <v>81000</v>
      </c>
      <c r="E89" s="2165"/>
      <c r="F89" s="1926">
        <f t="shared" si="1"/>
        <v>757025.49000000022</v>
      </c>
    </row>
    <row r="90" spans="1:6" ht="31.5">
      <c r="A90" s="775">
        <v>43304</v>
      </c>
      <c r="B90" s="776">
        <v>0</v>
      </c>
      <c r="C90" s="2041" t="s">
        <v>11684</v>
      </c>
      <c r="D90" s="777">
        <v>50000</v>
      </c>
      <c r="E90" s="2165"/>
      <c r="F90" s="1926">
        <f t="shared" si="1"/>
        <v>807025.49000000022</v>
      </c>
    </row>
    <row r="91" spans="1:6" ht="47.25">
      <c r="A91" s="775">
        <v>43304</v>
      </c>
      <c r="B91" s="776">
        <v>0</v>
      </c>
      <c r="C91" s="2041" t="s">
        <v>11685</v>
      </c>
      <c r="D91" s="777">
        <v>22000</v>
      </c>
      <c r="E91" s="2165"/>
      <c r="F91" s="1926">
        <f t="shared" si="1"/>
        <v>829025.49000000022</v>
      </c>
    </row>
    <row r="92" spans="1:6" ht="31.5">
      <c r="A92" s="775">
        <v>43304</v>
      </c>
      <c r="B92" s="776">
        <v>0</v>
      </c>
      <c r="C92" s="2041" t="s">
        <v>11686</v>
      </c>
      <c r="D92" s="777">
        <v>65000</v>
      </c>
      <c r="E92" s="2165"/>
      <c r="F92" s="1926">
        <f t="shared" si="1"/>
        <v>894025.49000000022</v>
      </c>
    </row>
    <row r="93" spans="1:6" ht="31.5">
      <c r="A93" s="775">
        <v>43304</v>
      </c>
      <c r="B93" s="776">
        <v>0</v>
      </c>
      <c r="C93" s="2041" t="s">
        <v>11687</v>
      </c>
      <c r="D93" s="777">
        <v>42000</v>
      </c>
      <c r="E93" s="2165"/>
      <c r="F93" s="1926">
        <f t="shared" si="1"/>
        <v>936025.49000000022</v>
      </c>
    </row>
    <row r="94" spans="1:6" ht="31.5">
      <c r="A94" s="775">
        <v>43304</v>
      </c>
      <c r="B94" s="776">
        <v>0</v>
      </c>
      <c r="C94" s="2041" t="s">
        <v>11688</v>
      </c>
      <c r="D94" s="777">
        <v>65000</v>
      </c>
      <c r="E94" s="2165"/>
      <c r="F94" s="1926">
        <f t="shared" si="1"/>
        <v>1001025.4900000002</v>
      </c>
    </row>
    <row r="95" spans="1:6" ht="31.5">
      <c r="A95" s="775">
        <v>43304</v>
      </c>
      <c r="B95" s="776">
        <v>0</v>
      </c>
      <c r="C95" s="2041" t="s">
        <v>11689</v>
      </c>
      <c r="D95" s="777">
        <v>81000</v>
      </c>
      <c r="E95" s="2165"/>
      <c r="F95" s="1926">
        <f t="shared" si="1"/>
        <v>1082025.4900000002</v>
      </c>
    </row>
    <row r="96" spans="1:6" ht="31.5">
      <c r="A96" s="775">
        <v>43304</v>
      </c>
      <c r="B96" s="776">
        <v>0</v>
      </c>
      <c r="C96" s="2041" t="s">
        <v>11690</v>
      </c>
      <c r="D96" s="777">
        <v>25000</v>
      </c>
      <c r="E96" s="2165"/>
      <c r="F96" s="1926">
        <f t="shared" si="1"/>
        <v>1107025.4900000002</v>
      </c>
    </row>
    <row r="97" spans="1:6" ht="31.5">
      <c r="A97" s="775">
        <v>43304</v>
      </c>
      <c r="B97" s="776">
        <v>0</v>
      </c>
      <c r="C97" s="2041" t="s">
        <v>11691</v>
      </c>
      <c r="D97" s="777">
        <v>94600</v>
      </c>
      <c r="E97" s="2165"/>
      <c r="F97" s="1926">
        <f t="shared" si="1"/>
        <v>1201625.4900000002</v>
      </c>
    </row>
    <row r="98" spans="1:6" ht="31.5">
      <c r="A98" s="775">
        <v>43304</v>
      </c>
      <c r="B98" s="776">
        <v>0</v>
      </c>
      <c r="C98" s="2041" t="s">
        <v>11692</v>
      </c>
      <c r="D98" s="777">
        <v>44000</v>
      </c>
      <c r="E98" s="2165"/>
      <c r="F98" s="1926">
        <f t="shared" si="1"/>
        <v>1245625.4900000002</v>
      </c>
    </row>
    <row r="99" spans="1:6" ht="31.5">
      <c r="A99" s="775">
        <v>43304</v>
      </c>
      <c r="B99" s="776">
        <v>0</v>
      </c>
      <c r="C99" s="2041" t="s">
        <v>11693</v>
      </c>
      <c r="D99" s="777">
        <v>71000</v>
      </c>
      <c r="E99" s="2165"/>
      <c r="F99" s="1926">
        <f t="shared" si="1"/>
        <v>1316625.4900000002</v>
      </c>
    </row>
    <row r="100" spans="1:6" ht="31.5">
      <c r="A100" s="775">
        <v>43304</v>
      </c>
      <c r="B100" s="776">
        <v>0</v>
      </c>
      <c r="C100" s="2041" t="s">
        <v>11694</v>
      </c>
      <c r="D100" s="777">
        <v>45500</v>
      </c>
      <c r="E100" s="2165"/>
      <c r="F100" s="1926">
        <f t="shared" si="1"/>
        <v>1362125.4900000002</v>
      </c>
    </row>
    <row r="101" spans="1:6" ht="31.5">
      <c r="A101" s="775">
        <v>43304</v>
      </c>
      <c r="B101" s="776">
        <v>0</v>
      </c>
      <c r="C101" s="2041" t="s">
        <v>11695</v>
      </c>
      <c r="D101" s="777">
        <v>4500</v>
      </c>
      <c r="E101" s="2165"/>
      <c r="F101" s="1926">
        <f t="shared" si="1"/>
        <v>1366625.4900000002</v>
      </c>
    </row>
    <row r="102" spans="1:6">
      <c r="A102" s="775">
        <v>43304</v>
      </c>
      <c r="B102" s="776">
        <v>26507537</v>
      </c>
      <c r="C102" s="2041" t="s">
        <v>11696</v>
      </c>
      <c r="D102" s="777">
        <v>54000</v>
      </c>
      <c r="E102" s="2165"/>
      <c r="F102" s="1926">
        <f t="shared" si="1"/>
        <v>1420625.4900000002</v>
      </c>
    </row>
    <row r="103" spans="1:6">
      <c r="A103" s="775">
        <v>43304</v>
      </c>
      <c r="B103" s="776">
        <v>1148</v>
      </c>
      <c r="C103" s="2041" t="s">
        <v>11621</v>
      </c>
      <c r="D103" s="778"/>
      <c r="E103" s="2166">
        <v>44100</v>
      </c>
      <c r="F103" s="1926">
        <f t="shared" si="1"/>
        <v>1376525.4900000002</v>
      </c>
    </row>
    <row r="104" spans="1:6">
      <c r="A104" s="775">
        <v>43304</v>
      </c>
      <c r="B104" s="776">
        <v>0</v>
      </c>
      <c r="C104" s="2041" t="s">
        <v>11697</v>
      </c>
      <c r="D104" s="778"/>
      <c r="E104" s="2165">
        <v>450</v>
      </c>
      <c r="F104" s="1926">
        <f t="shared" si="1"/>
        <v>1376075.4900000002</v>
      </c>
    </row>
    <row r="105" spans="1:6" ht="31.5">
      <c r="A105" s="775">
        <v>43305</v>
      </c>
      <c r="B105" s="776">
        <v>0</v>
      </c>
      <c r="C105" s="2041" t="s">
        <v>11698</v>
      </c>
      <c r="D105" s="777">
        <v>1000</v>
      </c>
      <c r="E105" s="2165"/>
      <c r="F105" s="1926">
        <f t="shared" si="1"/>
        <v>1377075.4900000002</v>
      </c>
    </row>
    <row r="106" spans="1:6" ht="31.5">
      <c r="A106" s="775">
        <v>43305</v>
      </c>
      <c r="B106" s="776">
        <v>1147</v>
      </c>
      <c r="C106" s="2041" t="s">
        <v>11699</v>
      </c>
      <c r="D106" s="778"/>
      <c r="E106" s="2166">
        <v>195452.05</v>
      </c>
      <c r="F106" s="1926">
        <f t="shared" si="1"/>
        <v>1181623.4400000002</v>
      </c>
    </row>
    <row r="107" spans="1:6" ht="31.5">
      <c r="A107" s="775">
        <v>43305</v>
      </c>
      <c r="B107" s="776">
        <v>0</v>
      </c>
      <c r="C107" s="2041" t="s">
        <v>11700</v>
      </c>
      <c r="D107" s="777">
        <v>43674.95</v>
      </c>
      <c r="E107" s="2165"/>
      <c r="F107" s="1926">
        <f t="shared" si="1"/>
        <v>1225298.3900000001</v>
      </c>
    </row>
    <row r="108" spans="1:6" ht="47.25">
      <c r="A108" s="775">
        <v>43305</v>
      </c>
      <c r="B108" s="776">
        <v>0</v>
      </c>
      <c r="C108" s="2041" t="s">
        <v>11701</v>
      </c>
      <c r="D108" s="777">
        <v>61000</v>
      </c>
      <c r="E108" s="2165"/>
      <c r="F108" s="1926">
        <f t="shared" si="1"/>
        <v>1286298.3900000001</v>
      </c>
    </row>
    <row r="109" spans="1:6">
      <c r="A109" s="775">
        <v>43305</v>
      </c>
      <c r="B109" s="776">
        <v>0</v>
      </c>
      <c r="C109" s="2041" t="s">
        <v>11702</v>
      </c>
      <c r="D109" s="778"/>
      <c r="E109" s="2165">
        <v>100</v>
      </c>
      <c r="F109" s="1926">
        <f t="shared" si="1"/>
        <v>1286198.3900000001</v>
      </c>
    </row>
    <row r="110" spans="1:6" ht="47.25">
      <c r="A110" s="775">
        <v>43306</v>
      </c>
      <c r="B110" s="776">
        <v>0</v>
      </c>
      <c r="C110" s="2041" t="s">
        <v>11703</v>
      </c>
      <c r="D110" s="777">
        <v>40000</v>
      </c>
      <c r="E110" s="2165"/>
      <c r="F110" s="1926">
        <f t="shared" si="1"/>
        <v>1326198.3900000001</v>
      </c>
    </row>
    <row r="111" spans="1:6">
      <c r="A111" s="775">
        <v>43306</v>
      </c>
      <c r="B111" s="776">
        <v>1149</v>
      </c>
      <c r="C111" s="2041" t="s">
        <v>11621</v>
      </c>
      <c r="D111" s="778"/>
      <c r="E111" s="2166">
        <v>47000</v>
      </c>
      <c r="F111" s="1926">
        <f t="shared" si="1"/>
        <v>1279198.3900000001</v>
      </c>
    </row>
    <row r="112" spans="1:6">
      <c r="A112" s="775">
        <v>43306</v>
      </c>
      <c r="B112" s="776">
        <v>18</v>
      </c>
      <c r="C112" s="2041" t="s">
        <v>11704</v>
      </c>
      <c r="D112" s="777">
        <v>40000</v>
      </c>
      <c r="E112" s="2165"/>
      <c r="F112" s="1926">
        <f t="shared" si="1"/>
        <v>1319198.3900000001</v>
      </c>
    </row>
    <row r="113" spans="1:6" ht="47.25">
      <c r="A113" s="775">
        <v>43306</v>
      </c>
      <c r="B113" s="776">
        <v>0</v>
      </c>
      <c r="C113" s="2041" t="s">
        <v>11705</v>
      </c>
      <c r="D113" s="777">
        <v>40000</v>
      </c>
      <c r="E113" s="2165"/>
      <c r="F113" s="1926">
        <f t="shared" si="1"/>
        <v>1359198.3900000001</v>
      </c>
    </row>
    <row r="114" spans="1:6">
      <c r="A114" s="775">
        <v>43306</v>
      </c>
      <c r="B114" s="776">
        <v>0</v>
      </c>
      <c r="C114" s="2041" t="s">
        <v>11706</v>
      </c>
      <c r="D114" s="778"/>
      <c r="E114" s="2165">
        <v>50</v>
      </c>
      <c r="F114" s="1926">
        <f t="shared" si="1"/>
        <v>1359148.3900000001</v>
      </c>
    </row>
    <row r="115" spans="1:6" ht="31.5">
      <c r="A115" s="775">
        <v>43307</v>
      </c>
      <c r="B115" s="776">
        <v>0</v>
      </c>
      <c r="C115" s="2041" t="s">
        <v>11707</v>
      </c>
      <c r="D115" s="777">
        <v>302000</v>
      </c>
      <c r="E115" s="2165"/>
      <c r="F115" s="1926">
        <f t="shared" si="1"/>
        <v>1661148.3900000001</v>
      </c>
    </row>
    <row r="116" spans="1:6" ht="31.5">
      <c r="A116" s="775">
        <v>43307</v>
      </c>
      <c r="B116" s="776">
        <v>0</v>
      </c>
      <c r="C116" s="2041" t="s">
        <v>11708</v>
      </c>
      <c r="D116" s="777">
        <v>15000</v>
      </c>
      <c r="E116" s="2165"/>
      <c r="F116" s="1926">
        <f t="shared" si="1"/>
        <v>1676148.3900000001</v>
      </c>
    </row>
    <row r="117" spans="1:6">
      <c r="A117" s="775">
        <v>43307</v>
      </c>
      <c r="B117" s="776">
        <v>64609426</v>
      </c>
      <c r="C117" s="2041" t="s">
        <v>11709</v>
      </c>
      <c r="D117" s="777">
        <v>22000</v>
      </c>
      <c r="E117" s="2165"/>
      <c r="F117" s="1926">
        <f t="shared" si="1"/>
        <v>1698148.3900000001</v>
      </c>
    </row>
    <row r="118" spans="1:6" ht="31.5">
      <c r="A118" s="775">
        <v>43307</v>
      </c>
      <c r="B118" s="776">
        <v>0</v>
      </c>
      <c r="C118" s="2041" t="s">
        <v>11710</v>
      </c>
      <c r="D118" s="777">
        <v>24812.5</v>
      </c>
      <c r="E118" s="2165"/>
      <c r="F118" s="1926">
        <f t="shared" si="1"/>
        <v>1722960.8900000001</v>
      </c>
    </row>
    <row r="119" spans="1:6">
      <c r="A119" s="775">
        <v>43307</v>
      </c>
      <c r="B119" s="776">
        <v>0</v>
      </c>
      <c r="C119" s="2041" t="s">
        <v>11711</v>
      </c>
      <c r="D119" s="778"/>
      <c r="E119" s="2165">
        <v>100</v>
      </c>
      <c r="F119" s="1926">
        <f t="shared" si="1"/>
        <v>1722860.8900000001</v>
      </c>
    </row>
    <row r="120" spans="1:6" ht="31.5">
      <c r="A120" s="775">
        <v>43308</v>
      </c>
      <c r="B120" s="776">
        <v>0</v>
      </c>
      <c r="C120" s="2041" t="s">
        <v>11712</v>
      </c>
      <c r="D120" s="777">
        <v>81000</v>
      </c>
      <c r="E120" s="2165"/>
      <c r="F120" s="1926">
        <f t="shared" si="1"/>
        <v>1803860.8900000001</v>
      </c>
    </row>
    <row r="121" spans="1:6" ht="31.5">
      <c r="A121" s="775">
        <v>43308</v>
      </c>
      <c r="B121" s="776">
        <v>0</v>
      </c>
      <c r="C121" s="2041" t="s">
        <v>11713</v>
      </c>
      <c r="D121" s="777">
        <v>51000</v>
      </c>
      <c r="E121" s="2165"/>
      <c r="F121" s="1926">
        <f t="shared" si="1"/>
        <v>1854860.8900000001</v>
      </c>
    </row>
    <row r="122" spans="1:6" ht="47.25">
      <c r="A122" s="775">
        <v>43308</v>
      </c>
      <c r="B122" s="776">
        <v>0</v>
      </c>
      <c r="C122" s="2041" t="s">
        <v>11714</v>
      </c>
      <c r="D122" s="777">
        <v>30000</v>
      </c>
      <c r="E122" s="2165"/>
      <c r="F122" s="1926">
        <f t="shared" si="1"/>
        <v>1884860.8900000001</v>
      </c>
    </row>
    <row r="123" spans="1:6" ht="31.5">
      <c r="A123" s="775">
        <v>43308</v>
      </c>
      <c r="B123" s="776">
        <v>0</v>
      </c>
      <c r="C123" s="2041" t="s">
        <v>11715</v>
      </c>
      <c r="D123" s="777">
        <v>22000</v>
      </c>
      <c r="E123" s="2165"/>
      <c r="F123" s="1926">
        <f t="shared" si="1"/>
        <v>1906860.8900000001</v>
      </c>
    </row>
    <row r="124" spans="1:6">
      <c r="A124" s="775">
        <v>43308</v>
      </c>
      <c r="B124" s="776">
        <v>0</v>
      </c>
      <c r="C124" s="2041" t="s">
        <v>11716</v>
      </c>
      <c r="D124" s="778"/>
      <c r="E124" s="2165">
        <v>100</v>
      </c>
      <c r="F124" s="1926">
        <f t="shared" si="1"/>
        <v>1906760.8900000001</v>
      </c>
    </row>
    <row r="125" spans="1:6" ht="31.5">
      <c r="A125" s="775">
        <v>43311</v>
      </c>
      <c r="B125" s="776">
        <v>0</v>
      </c>
      <c r="C125" s="2041" t="s">
        <v>11717</v>
      </c>
      <c r="D125" s="777">
        <v>42700</v>
      </c>
      <c r="E125" s="2165"/>
      <c r="F125" s="1926">
        <f t="shared" si="1"/>
        <v>1949460.8900000001</v>
      </c>
    </row>
    <row r="126" spans="1:6" ht="31.5">
      <c r="A126" s="775">
        <v>43311</v>
      </c>
      <c r="B126" s="776">
        <v>0</v>
      </c>
      <c r="C126" s="2041" t="s">
        <v>11718</v>
      </c>
      <c r="D126" s="777">
        <v>50000</v>
      </c>
      <c r="E126" s="2165"/>
      <c r="F126" s="1926">
        <f t="shared" si="1"/>
        <v>1999460.8900000001</v>
      </c>
    </row>
    <row r="127" spans="1:6" ht="31.5">
      <c r="A127" s="775">
        <v>43311</v>
      </c>
      <c r="B127" s="776">
        <v>0</v>
      </c>
      <c r="C127" s="2041" t="s">
        <v>11719</v>
      </c>
      <c r="D127" s="777">
        <v>18000</v>
      </c>
      <c r="E127" s="2165"/>
      <c r="F127" s="1926">
        <f t="shared" si="1"/>
        <v>2017460.8900000001</v>
      </c>
    </row>
    <row r="128" spans="1:6" ht="31.5">
      <c r="A128" s="775">
        <v>43311</v>
      </c>
      <c r="B128" s="776">
        <v>0</v>
      </c>
      <c r="C128" s="2041" t="s">
        <v>11720</v>
      </c>
      <c r="D128" s="777">
        <v>60000</v>
      </c>
      <c r="E128" s="2165"/>
      <c r="F128" s="1926">
        <f t="shared" si="1"/>
        <v>2077460.8900000001</v>
      </c>
    </row>
    <row r="129" spans="1:6" ht="31.5">
      <c r="A129" s="775">
        <v>43311</v>
      </c>
      <c r="B129" s="776">
        <v>0</v>
      </c>
      <c r="C129" s="2041" t="s">
        <v>11721</v>
      </c>
      <c r="D129" s="777">
        <v>41000</v>
      </c>
      <c r="E129" s="2165"/>
      <c r="F129" s="1926">
        <f t="shared" si="1"/>
        <v>2118460.89</v>
      </c>
    </row>
    <row r="130" spans="1:6" ht="47.25">
      <c r="A130" s="775">
        <v>43311</v>
      </c>
      <c r="B130" s="776">
        <v>0</v>
      </c>
      <c r="C130" s="2041" t="s">
        <v>11722</v>
      </c>
      <c r="D130" s="777">
        <v>82000</v>
      </c>
      <c r="E130" s="2165"/>
      <c r="F130" s="1926">
        <f t="shared" si="1"/>
        <v>2200460.89</v>
      </c>
    </row>
    <row r="131" spans="1:6" ht="47.25">
      <c r="A131" s="775">
        <v>43311</v>
      </c>
      <c r="B131" s="776">
        <v>0</v>
      </c>
      <c r="C131" s="2041" t="s">
        <v>11723</v>
      </c>
      <c r="D131" s="777">
        <v>16000</v>
      </c>
      <c r="E131" s="2165"/>
      <c r="F131" s="1926">
        <f t="shared" si="1"/>
        <v>2216460.89</v>
      </c>
    </row>
    <row r="132" spans="1:6" ht="31.5">
      <c r="A132" s="775">
        <v>43311</v>
      </c>
      <c r="B132" s="776">
        <v>0</v>
      </c>
      <c r="C132" s="2041" t="s">
        <v>11724</v>
      </c>
      <c r="D132" s="777">
        <v>55000</v>
      </c>
      <c r="E132" s="2165"/>
      <c r="F132" s="1926">
        <f t="shared" si="1"/>
        <v>2271460.89</v>
      </c>
    </row>
    <row r="133" spans="1:6" ht="31.5">
      <c r="A133" s="775">
        <v>43311</v>
      </c>
      <c r="B133" s="776">
        <v>0</v>
      </c>
      <c r="C133" s="2041" t="s">
        <v>11725</v>
      </c>
      <c r="D133" s="777">
        <v>65000</v>
      </c>
      <c r="E133" s="2165"/>
      <c r="F133" s="1926">
        <f t="shared" si="1"/>
        <v>2336460.89</v>
      </c>
    </row>
    <row r="134" spans="1:6" ht="47.25">
      <c r="A134" s="775">
        <v>43311</v>
      </c>
      <c r="B134" s="776">
        <v>0</v>
      </c>
      <c r="C134" s="2041" t="s">
        <v>11726</v>
      </c>
      <c r="D134" s="777">
        <v>35200</v>
      </c>
      <c r="E134" s="2165"/>
      <c r="F134" s="1926">
        <f t="shared" ref="F134:F197" si="2">F133-E134+D134</f>
        <v>2371660.89</v>
      </c>
    </row>
    <row r="135" spans="1:6" s="780" customFormat="1" ht="31.5">
      <c r="A135" s="775">
        <v>43311</v>
      </c>
      <c r="B135" s="776">
        <v>0</v>
      </c>
      <c r="C135" s="2041" t="s">
        <v>11727</v>
      </c>
      <c r="D135" s="777">
        <v>30000</v>
      </c>
      <c r="E135" s="2165"/>
      <c r="F135" s="1926">
        <f t="shared" si="2"/>
        <v>2401660.89</v>
      </c>
    </row>
    <row r="136" spans="1:6" s="780" customFormat="1" ht="47.25">
      <c r="A136" s="775">
        <v>43311</v>
      </c>
      <c r="B136" s="776">
        <v>0</v>
      </c>
      <c r="C136" s="2041" t="s">
        <v>11728</v>
      </c>
      <c r="D136" s="777">
        <v>2000</v>
      </c>
      <c r="E136" s="2165"/>
      <c r="F136" s="1926">
        <f t="shared" si="2"/>
        <v>2403660.89</v>
      </c>
    </row>
    <row r="137" spans="1:6" s="781" customFormat="1" ht="31.5">
      <c r="A137" s="775">
        <v>43311</v>
      </c>
      <c r="B137" s="776">
        <v>0</v>
      </c>
      <c r="C137" s="2041" t="s">
        <v>11729</v>
      </c>
      <c r="D137" s="777">
        <v>1755434.75</v>
      </c>
      <c r="E137" s="2165"/>
      <c r="F137" s="1926">
        <f t="shared" si="2"/>
        <v>4159095.64</v>
      </c>
    </row>
    <row r="138" spans="1:6" s="780" customFormat="1" ht="31.5">
      <c r="A138" s="775">
        <v>43311</v>
      </c>
      <c r="B138" s="776">
        <v>0</v>
      </c>
      <c r="C138" s="2041" t="s">
        <v>11730</v>
      </c>
      <c r="D138" s="777">
        <v>398687.25</v>
      </c>
      <c r="E138" s="2165"/>
      <c r="F138" s="1926">
        <f t="shared" si="2"/>
        <v>4557782.8900000006</v>
      </c>
    </row>
    <row r="139" spans="1:6" s="780" customFormat="1">
      <c r="A139" s="775">
        <v>43311</v>
      </c>
      <c r="B139" s="776">
        <v>0</v>
      </c>
      <c r="C139" s="2041" t="s">
        <v>11731</v>
      </c>
      <c r="D139" s="778"/>
      <c r="E139" s="2165">
        <v>150</v>
      </c>
      <c r="F139" s="1926">
        <f t="shared" si="2"/>
        <v>4557632.8900000006</v>
      </c>
    </row>
    <row r="140" spans="1:6" s="780" customFormat="1" ht="31.5">
      <c r="A140" s="775">
        <v>43312</v>
      </c>
      <c r="B140" s="776">
        <v>0</v>
      </c>
      <c r="C140" s="2041" t="s">
        <v>11732</v>
      </c>
      <c r="D140" s="777">
        <v>41000</v>
      </c>
      <c r="E140" s="2165"/>
      <c r="F140" s="1926">
        <f t="shared" si="2"/>
        <v>4598632.8900000006</v>
      </c>
    </row>
    <row r="141" spans="1:6" s="782" customFormat="1" ht="47.25">
      <c r="A141" s="775">
        <v>43312</v>
      </c>
      <c r="B141" s="776">
        <v>0</v>
      </c>
      <c r="C141" s="2041" t="s">
        <v>11733</v>
      </c>
      <c r="D141" s="777">
        <v>60000</v>
      </c>
      <c r="E141" s="2165"/>
      <c r="F141" s="1926">
        <f t="shared" si="2"/>
        <v>4658632.8900000006</v>
      </c>
    </row>
    <row r="142" spans="1:6" s="780" customFormat="1" ht="19.5" customHeight="1">
      <c r="A142" s="775">
        <v>43312</v>
      </c>
      <c r="B142" s="776">
        <v>0</v>
      </c>
      <c r="C142" s="2041" t="s">
        <v>11734</v>
      </c>
      <c r="D142" s="777">
        <v>41000</v>
      </c>
      <c r="E142" s="2165"/>
      <c r="F142" s="1926">
        <f t="shared" si="2"/>
        <v>4699632.8900000006</v>
      </c>
    </row>
    <row r="143" spans="1:6" s="780" customFormat="1">
      <c r="A143" s="775">
        <v>43312</v>
      </c>
      <c r="B143" s="776">
        <v>0</v>
      </c>
      <c r="C143" s="2041" t="s">
        <v>11735</v>
      </c>
      <c r="D143" s="778"/>
      <c r="E143" s="2165">
        <v>100</v>
      </c>
      <c r="F143" s="1926">
        <f t="shared" si="2"/>
        <v>4699532.8900000006</v>
      </c>
    </row>
    <row r="144" spans="1:6" s="780" customFormat="1">
      <c r="A144" s="775">
        <v>43312</v>
      </c>
      <c r="B144" s="776">
        <v>0</v>
      </c>
      <c r="C144" s="2041" t="s">
        <v>11736</v>
      </c>
      <c r="D144" s="778"/>
      <c r="E144" s="2166">
        <v>3187.39</v>
      </c>
      <c r="F144" s="1926">
        <f t="shared" si="2"/>
        <v>4696345.5000000009</v>
      </c>
    </row>
    <row r="145" spans="1:8" s="780" customFormat="1">
      <c r="A145" s="775">
        <v>43312</v>
      </c>
      <c r="B145" s="776">
        <v>0</v>
      </c>
      <c r="C145" s="2041" t="s">
        <v>11737</v>
      </c>
      <c r="D145" s="778"/>
      <c r="E145" s="2165">
        <v>159.37</v>
      </c>
      <c r="F145" s="1926">
        <f t="shared" si="2"/>
        <v>4696186.1300000008</v>
      </c>
    </row>
    <row r="146" spans="1:8" s="782" customFormat="1" ht="31.5">
      <c r="A146" s="775">
        <v>43313</v>
      </c>
      <c r="B146" s="776">
        <v>0</v>
      </c>
      <c r="C146" s="2041" t="s">
        <v>11738</v>
      </c>
      <c r="D146" s="777">
        <v>41000</v>
      </c>
      <c r="E146" s="2165"/>
      <c r="F146" s="1926">
        <f t="shared" si="2"/>
        <v>4737186.1300000008</v>
      </c>
    </row>
    <row r="147" spans="1:8" s="780" customFormat="1" ht="47.25">
      <c r="A147" s="775">
        <v>43313</v>
      </c>
      <c r="B147" s="776">
        <v>0</v>
      </c>
      <c r="C147" s="2041" t="s">
        <v>11739</v>
      </c>
      <c r="D147" s="777">
        <v>55000</v>
      </c>
      <c r="E147" s="2165"/>
      <c r="F147" s="1926">
        <f t="shared" si="2"/>
        <v>4792186.1300000008</v>
      </c>
    </row>
    <row r="148" spans="1:8" s="781" customFormat="1">
      <c r="A148" s="775">
        <v>43313</v>
      </c>
      <c r="B148" s="776">
        <v>0</v>
      </c>
      <c r="C148" s="2041" t="s">
        <v>11740</v>
      </c>
      <c r="D148" s="778"/>
      <c r="E148" s="2165">
        <v>100</v>
      </c>
      <c r="F148" s="1926">
        <f t="shared" si="2"/>
        <v>4792086.1300000008</v>
      </c>
    </row>
    <row r="149" spans="1:8" s="780" customFormat="1">
      <c r="A149" s="775">
        <v>43314</v>
      </c>
      <c r="B149" s="776">
        <v>0</v>
      </c>
      <c r="C149" s="2041" t="s">
        <v>11741</v>
      </c>
      <c r="D149" s="783">
        <v>21330000</v>
      </c>
      <c r="E149" s="2165"/>
      <c r="F149" s="1926">
        <f t="shared" si="2"/>
        <v>26122086.130000003</v>
      </c>
    </row>
    <row r="150" spans="1:8" s="780" customFormat="1" ht="31.5">
      <c r="A150" s="775">
        <v>43314</v>
      </c>
      <c r="B150" s="776">
        <v>0</v>
      </c>
      <c r="C150" s="2041" t="s">
        <v>11742</v>
      </c>
      <c r="D150" s="777">
        <v>62000</v>
      </c>
      <c r="E150" s="2165"/>
      <c r="F150" s="1926">
        <f t="shared" si="2"/>
        <v>26184086.130000003</v>
      </c>
    </row>
    <row r="151" spans="1:8" s="780" customFormat="1" ht="31.5">
      <c r="A151" s="775">
        <v>43314</v>
      </c>
      <c r="B151" s="776">
        <v>0</v>
      </c>
      <c r="C151" s="2041" t="s">
        <v>11743</v>
      </c>
      <c r="D151" s="777">
        <v>458000</v>
      </c>
      <c r="E151" s="2165"/>
      <c r="F151" s="1926">
        <f t="shared" si="2"/>
        <v>26642086.130000003</v>
      </c>
    </row>
    <row r="152" spans="1:8" s="781" customFormat="1" ht="31.5">
      <c r="A152" s="775">
        <v>43314</v>
      </c>
      <c r="B152" s="776">
        <v>0</v>
      </c>
      <c r="C152" s="2041" t="s">
        <v>11744</v>
      </c>
      <c r="D152" s="777">
        <v>37000</v>
      </c>
      <c r="E152" s="2165"/>
      <c r="F152" s="1926">
        <f t="shared" si="2"/>
        <v>26679086.130000003</v>
      </c>
    </row>
    <row r="153" spans="1:8" s="780" customFormat="1" ht="31.5">
      <c r="A153" s="775">
        <v>43314</v>
      </c>
      <c r="B153" s="776">
        <v>0</v>
      </c>
      <c r="C153" s="2041" t="s">
        <v>11745</v>
      </c>
      <c r="D153" s="777">
        <v>55000</v>
      </c>
      <c r="E153" s="2165"/>
      <c r="F153" s="1926">
        <f t="shared" si="2"/>
        <v>26734086.130000003</v>
      </c>
    </row>
    <row r="154" spans="1:8" s="782" customFormat="1">
      <c r="A154" s="775">
        <v>43314</v>
      </c>
      <c r="B154" s="776">
        <v>1151</v>
      </c>
      <c r="C154" s="2041" t="s">
        <v>11621</v>
      </c>
      <c r="D154" s="778"/>
      <c r="E154" s="2166">
        <v>65050</v>
      </c>
      <c r="F154" s="1926">
        <f t="shared" si="2"/>
        <v>26669036.130000003</v>
      </c>
    </row>
    <row r="155" spans="1:8" s="781" customFormat="1" ht="31.5">
      <c r="A155" s="775">
        <v>43314</v>
      </c>
      <c r="B155" s="776">
        <v>0</v>
      </c>
      <c r="C155" s="2041" t="s">
        <v>11746</v>
      </c>
      <c r="D155" s="777">
        <v>35000</v>
      </c>
      <c r="E155" s="2165"/>
      <c r="F155" s="1926">
        <f t="shared" si="2"/>
        <v>26704036.130000003</v>
      </c>
    </row>
    <row r="156" spans="1:8" s="780" customFormat="1" ht="31.5">
      <c r="A156" s="775">
        <v>43314</v>
      </c>
      <c r="B156" s="776">
        <v>0</v>
      </c>
      <c r="C156" s="2041" t="s">
        <v>11747</v>
      </c>
      <c r="D156" s="777">
        <v>30000</v>
      </c>
      <c r="E156" s="2165"/>
      <c r="F156" s="1926">
        <f t="shared" si="2"/>
        <v>26734036.130000003</v>
      </c>
    </row>
    <row r="157" spans="1:8" s="780" customFormat="1">
      <c r="A157" s="775">
        <v>43314</v>
      </c>
      <c r="B157" s="776">
        <v>0</v>
      </c>
      <c r="C157" s="2041" t="s">
        <v>11748</v>
      </c>
      <c r="D157" s="778"/>
      <c r="E157" s="2165">
        <v>150</v>
      </c>
      <c r="F157" s="1926">
        <f t="shared" si="2"/>
        <v>26733886.130000003</v>
      </c>
    </row>
    <row r="158" spans="1:8" s="780" customFormat="1" ht="47.25">
      <c r="A158" s="775">
        <v>43315</v>
      </c>
      <c r="B158" s="776">
        <v>0</v>
      </c>
      <c r="C158" s="2041" t="s">
        <v>11749</v>
      </c>
      <c r="D158" s="777">
        <v>71000</v>
      </c>
      <c r="E158" s="2165"/>
      <c r="F158" s="1926">
        <f t="shared" si="2"/>
        <v>26804886.130000003</v>
      </c>
      <c r="H158" s="784">
        <f>D149+D182</f>
        <v>32330000</v>
      </c>
    </row>
    <row r="159" spans="1:8" s="780" customFormat="1" ht="31.5">
      <c r="A159" s="775">
        <v>43315</v>
      </c>
      <c r="B159" s="776">
        <v>0</v>
      </c>
      <c r="C159" s="2041" t="s">
        <v>11750</v>
      </c>
      <c r="D159" s="777">
        <v>61000</v>
      </c>
      <c r="E159" s="2165"/>
      <c r="F159" s="1926">
        <f t="shared" si="2"/>
        <v>26865886.130000003</v>
      </c>
    </row>
    <row r="160" spans="1:8" s="780" customFormat="1">
      <c r="A160" s="775">
        <v>43315</v>
      </c>
      <c r="B160" s="776">
        <v>0</v>
      </c>
      <c r="C160" s="2041" t="s">
        <v>11751</v>
      </c>
      <c r="D160" s="778"/>
      <c r="E160" s="2165">
        <v>50</v>
      </c>
      <c r="F160" s="1926">
        <f t="shared" si="2"/>
        <v>26865836.130000003</v>
      </c>
    </row>
    <row r="161" spans="1:6" s="780" customFormat="1" ht="31.5">
      <c r="A161" s="775">
        <v>43318</v>
      </c>
      <c r="B161" s="776">
        <v>0</v>
      </c>
      <c r="C161" s="2041" t="s">
        <v>11752</v>
      </c>
      <c r="D161" s="777">
        <v>41000</v>
      </c>
      <c r="E161" s="2165"/>
      <c r="F161" s="1926">
        <f t="shared" si="2"/>
        <v>26906836.130000003</v>
      </c>
    </row>
    <row r="162" spans="1:6" s="780" customFormat="1" ht="31.5">
      <c r="A162" s="775">
        <v>43318</v>
      </c>
      <c r="B162" s="776">
        <v>0</v>
      </c>
      <c r="C162" s="2041" t="s">
        <v>11753</v>
      </c>
      <c r="D162" s="777">
        <v>51000</v>
      </c>
      <c r="E162" s="2165"/>
      <c r="F162" s="1926">
        <f t="shared" si="2"/>
        <v>26957836.130000003</v>
      </c>
    </row>
    <row r="163" spans="1:6" s="782" customFormat="1" ht="31.5">
      <c r="A163" s="775">
        <v>43318</v>
      </c>
      <c r="B163" s="776">
        <v>0</v>
      </c>
      <c r="C163" s="2041" t="s">
        <v>11754</v>
      </c>
      <c r="D163" s="777">
        <v>30000</v>
      </c>
      <c r="E163" s="2165"/>
      <c r="F163" s="1926">
        <f t="shared" si="2"/>
        <v>26987836.130000003</v>
      </c>
    </row>
    <row r="164" spans="1:6" s="781" customFormat="1" ht="47.25">
      <c r="A164" s="775">
        <v>43318</v>
      </c>
      <c r="B164" s="776">
        <v>0</v>
      </c>
      <c r="C164" s="2041" t="s">
        <v>11755</v>
      </c>
      <c r="D164" s="777">
        <v>65000</v>
      </c>
      <c r="E164" s="2165"/>
      <c r="F164" s="1926">
        <f t="shared" si="2"/>
        <v>27052836.130000003</v>
      </c>
    </row>
    <row r="165" spans="1:6" s="780" customFormat="1" ht="31.5">
      <c r="A165" s="775">
        <v>43318</v>
      </c>
      <c r="B165" s="776">
        <v>0</v>
      </c>
      <c r="C165" s="2041" t="s">
        <v>11756</v>
      </c>
      <c r="D165" s="777">
        <v>36130</v>
      </c>
      <c r="E165" s="2165"/>
      <c r="F165" s="1926">
        <f t="shared" si="2"/>
        <v>27088966.130000003</v>
      </c>
    </row>
    <row r="166" spans="1:6" s="782" customFormat="1" ht="31.5">
      <c r="A166" s="775">
        <v>43318</v>
      </c>
      <c r="B166" s="776">
        <v>0</v>
      </c>
      <c r="C166" s="2041" t="s">
        <v>11757</v>
      </c>
      <c r="D166" s="777">
        <v>77000</v>
      </c>
      <c r="E166" s="2165"/>
      <c r="F166" s="1926">
        <f t="shared" si="2"/>
        <v>27165966.130000003</v>
      </c>
    </row>
    <row r="167" spans="1:6" s="781" customFormat="1" ht="31.5">
      <c r="A167" s="775">
        <v>43318</v>
      </c>
      <c r="B167" s="776">
        <v>0</v>
      </c>
      <c r="C167" s="2041" t="s">
        <v>11758</v>
      </c>
      <c r="D167" s="777">
        <v>17000</v>
      </c>
      <c r="E167" s="2165"/>
      <c r="F167" s="1926">
        <f t="shared" si="2"/>
        <v>27182966.130000003</v>
      </c>
    </row>
    <row r="168" spans="1:6" s="780" customFormat="1">
      <c r="A168" s="775">
        <v>43318</v>
      </c>
      <c r="B168" s="776">
        <v>0</v>
      </c>
      <c r="C168" s="2041" t="s">
        <v>11759</v>
      </c>
      <c r="D168" s="778"/>
      <c r="E168" s="2166">
        <v>236229</v>
      </c>
      <c r="F168" s="1926">
        <f t="shared" si="2"/>
        <v>26946737.130000003</v>
      </c>
    </row>
    <row r="169" spans="1:6" s="785" customFormat="1" ht="31.5">
      <c r="A169" s="775">
        <v>43318</v>
      </c>
      <c r="B169" s="776">
        <v>0</v>
      </c>
      <c r="C169" s="2041" t="s">
        <v>11760</v>
      </c>
      <c r="D169" s="777">
        <v>930766.5</v>
      </c>
      <c r="E169" s="2165"/>
      <c r="F169" s="1926">
        <f t="shared" si="2"/>
        <v>27877503.630000003</v>
      </c>
    </row>
    <row r="170" spans="1:6" s="780" customFormat="1" ht="31.5">
      <c r="A170" s="775">
        <v>43318</v>
      </c>
      <c r="B170" s="776">
        <v>1152</v>
      </c>
      <c r="C170" s="2041" t="s">
        <v>11761</v>
      </c>
      <c r="D170" s="778"/>
      <c r="E170" s="2166">
        <v>236229</v>
      </c>
      <c r="F170" s="1926">
        <f t="shared" si="2"/>
        <v>27641274.630000003</v>
      </c>
    </row>
    <row r="171" spans="1:6" s="780" customFormat="1" ht="31.5">
      <c r="A171" s="775">
        <v>43318</v>
      </c>
      <c r="B171" s="776">
        <v>0</v>
      </c>
      <c r="C171" s="2041" t="s">
        <v>11762</v>
      </c>
      <c r="D171" s="777">
        <v>36722.5</v>
      </c>
      <c r="E171" s="2165"/>
      <c r="F171" s="1926">
        <f t="shared" si="2"/>
        <v>27677997.130000003</v>
      </c>
    </row>
    <row r="172" spans="1:6" s="782" customFormat="1" ht="31.5">
      <c r="A172" s="775">
        <v>43318</v>
      </c>
      <c r="B172" s="776">
        <v>0</v>
      </c>
      <c r="C172" s="2041" t="s">
        <v>11763</v>
      </c>
      <c r="D172" s="777">
        <v>57565</v>
      </c>
      <c r="E172" s="2165"/>
      <c r="F172" s="1926">
        <f t="shared" si="2"/>
        <v>27735562.130000003</v>
      </c>
    </row>
    <row r="173" spans="1:6" s="780" customFormat="1" ht="31.5">
      <c r="A173" s="775">
        <v>43318</v>
      </c>
      <c r="B173" s="776">
        <v>0</v>
      </c>
      <c r="C173" s="2041" t="s">
        <v>11764</v>
      </c>
      <c r="D173" s="777">
        <v>45000</v>
      </c>
      <c r="E173" s="2165"/>
      <c r="F173" s="1926">
        <f t="shared" si="2"/>
        <v>27780562.130000003</v>
      </c>
    </row>
    <row r="174" spans="1:6" s="781" customFormat="1">
      <c r="A174" s="775">
        <v>43318</v>
      </c>
      <c r="B174" s="776">
        <v>0</v>
      </c>
      <c r="C174" s="2041" t="s">
        <v>11765</v>
      </c>
      <c r="D174" s="778"/>
      <c r="E174" s="2165">
        <v>250</v>
      </c>
      <c r="F174" s="1926">
        <f t="shared" si="2"/>
        <v>27780312.130000003</v>
      </c>
    </row>
    <row r="175" spans="1:6" s="780" customFormat="1">
      <c r="A175" s="775">
        <v>43319</v>
      </c>
      <c r="B175" s="776">
        <v>26163758</v>
      </c>
      <c r="C175" s="2041" t="s">
        <v>11766</v>
      </c>
      <c r="D175" s="777">
        <v>11000</v>
      </c>
      <c r="E175" s="2165"/>
      <c r="F175" s="1926">
        <f t="shared" si="2"/>
        <v>27791312.130000003</v>
      </c>
    </row>
    <row r="176" spans="1:6" s="780" customFormat="1">
      <c r="A176" s="775">
        <v>43319</v>
      </c>
      <c r="B176" s="776">
        <v>0</v>
      </c>
      <c r="C176" s="2041" t="s">
        <v>11767</v>
      </c>
      <c r="D176" s="777">
        <v>236229</v>
      </c>
      <c r="E176" s="2165"/>
      <c r="F176" s="1926">
        <f t="shared" si="2"/>
        <v>28027541.130000003</v>
      </c>
    </row>
    <row r="177" spans="1:6" s="780" customFormat="1" ht="31.5">
      <c r="A177" s="775">
        <v>43319</v>
      </c>
      <c r="B177" s="776">
        <v>0</v>
      </c>
      <c r="C177" s="2041" t="s">
        <v>11768</v>
      </c>
      <c r="D177" s="777">
        <v>50617.5</v>
      </c>
      <c r="E177" s="2165"/>
      <c r="F177" s="1926">
        <f t="shared" si="2"/>
        <v>28078158.630000003</v>
      </c>
    </row>
    <row r="178" spans="1:6" s="780" customFormat="1">
      <c r="A178" s="775">
        <v>43319</v>
      </c>
      <c r="B178" s="776">
        <v>1091</v>
      </c>
      <c r="C178" s="2041" t="s">
        <v>11621</v>
      </c>
      <c r="D178" s="778"/>
      <c r="E178" s="2166">
        <v>36200</v>
      </c>
      <c r="F178" s="1926">
        <f t="shared" si="2"/>
        <v>28041958.630000003</v>
      </c>
    </row>
    <row r="179" spans="1:6" s="780" customFormat="1">
      <c r="A179" s="775">
        <v>43319</v>
      </c>
      <c r="B179" s="776">
        <v>0</v>
      </c>
      <c r="C179" s="2041" t="s">
        <v>11769</v>
      </c>
      <c r="D179" s="778"/>
      <c r="E179" s="2165">
        <v>150</v>
      </c>
      <c r="F179" s="1926">
        <f t="shared" si="2"/>
        <v>28041808.630000003</v>
      </c>
    </row>
    <row r="180" spans="1:6" s="780" customFormat="1">
      <c r="A180" s="775">
        <v>43320</v>
      </c>
      <c r="B180" s="776">
        <v>1155</v>
      </c>
      <c r="C180" s="2041" t="s">
        <v>11621</v>
      </c>
      <c r="D180" s="778"/>
      <c r="E180" s="2166">
        <v>24500</v>
      </c>
      <c r="F180" s="1926">
        <f t="shared" si="2"/>
        <v>28017308.630000003</v>
      </c>
    </row>
    <row r="181" spans="1:6" s="780" customFormat="1" ht="31.5">
      <c r="A181" s="775">
        <v>43320</v>
      </c>
      <c r="B181" s="776">
        <v>0</v>
      </c>
      <c r="C181" s="2041" t="s">
        <v>11770</v>
      </c>
      <c r="D181" s="777">
        <v>4000</v>
      </c>
      <c r="E181" s="2165"/>
      <c r="F181" s="1926">
        <f t="shared" si="2"/>
        <v>28021308.630000003</v>
      </c>
    </row>
    <row r="182" spans="1:6" s="780" customFormat="1">
      <c r="A182" s="775">
        <v>43321</v>
      </c>
      <c r="B182" s="776">
        <v>0</v>
      </c>
      <c r="C182" s="2041" t="s">
        <v>11771</v>
      </c>
      <c r="D182" s="783">
        <v>11000000</v>
      </c>
      <c r="E182" s="2165"/>
      <c r="F182" s="1926">
        <f t="shared" si="2"/>
        <v>39021308.630000003</v>
      </c>
    </row>
    <row r="183" spans="1:6" s="780" customFormat="1">
      <c r="A183" s="775">
        <v>43321</v>
      </c>
      <c r="B183" s="776">
        <v>1154</v>
      </c>
      <c r="C183" s="2041" t="s">
        <v>11621</v>
      </c>
      <c r="D183" s="778"/>
      <c r="E183" s="2166">
        <v>24250</v>
      </c>
      <c r="F183" s="1926">
        <f t="shared" si="2"/>
        <v>38997058.630000003</v>
      </c>
    </row>
    <row r="184" spans="1:6" s="780" customFormat="1">
      <c r="A184" s="775">
        <v>43321</v>
      </c>
      <c r="B184" s="776">
        <v>1157</v>
      </c>
      <c r="C184" s="2041" t="s">
        <v>11772</v>
      </c>
      <c r="D184" s="778"/>
      <c r="E184" s="2166">
        <v>10000</v>
      </c>
      <c r="F184" s="1926">
        <f t="shared" si="2"/>
        <v>38987058.630000003</v>
      </c>
    </row>
    <row r="185" spans="1:6" s="782" customFormat="1" ht="31.5">
      <c r="A185" s="775">
        <v>43321</v>
      </c>
      <c r="B185" s="776">
        <v>1156</v>
      </c>
      <c r="C185" s="2041" t="s">
        <v>11773</v>
      </c>
      <c r="D185" s="778"/>
      <c r="E185" s="2166">
        <v>220000</v>
      </c>
      <c r="F185" s="1926">
        <f t="shared" si="2"/>
        <v>38767058.630000003</v>
      </c>
    </row>
    <row r="186" spans="1:6" s="781" customFormat="1">
      <c r="A186" s="775">
        <v>43322</v>
      </c>
      <c r="B186" s="776">
        <v>1158</v>
      </c>
      <c r="C186" s="2041" t="s">
        <v>11621</v>
      </c>
      <c r="D186" s="778"/>
      <c r="E186" s="2166">
        <v>20000</v>
      </c>
      <c r="F186" s="1926">
        <f t="shared" si="2"/>
        <v>38747058.630000003</v>
      </c>
    </row>
    <row r="187" spans="1:6" s="780" customFormat="1" ht="31.5">
      <c r="A187" s="775">
        <v>43325</v>
      </c>
      <c r="B187" s="776">
        <v>0</v>
      </c>
      <c r="C187" s="2041" t="s">
        <v>11774</v>
      </c>
      <c r="D187" s="777">
        <v>53900</v>
      </c>
      <c r="E187" s="2165"/>
      <c r="F187" s="1926">
        <f t="shared" si="2"/>
        <v>38800958.630000003</v>
      </c>
    </row>
    <row r="188" spans="1:6" s="781" customFormat="1" ht="31.5">
      <c r="A188" s="775">
        <v>43325</v>
      </c>
      <c r="B188" s="776">
        <v>0</v>
      </c>
      <c r="C188" s="2041" t="s">
        <v>11775</v>
      </c>
      <c r="D188" s="777">
        <v>38500</v>
      </c>
      <c r="E188" s="2165"/>
      <c r="F188" s="1926">
        <f t="shared" si="2"/>
        <v>38839458.630000003</v>
      </c>
    </row>
    <row r="189" spans="1:6" s="780" customFormat="1" ht="31.5">
      <c r="A189" s="775">
        <v>43325</v>
      </c>
      <c r="B189" s="776">
        <v>0</v>
      </c>
      <c r="C189" s="2041" t="s">
        <v>11776</v>
      </c>
      <c r="D189" s="777">
        <v>50000</v>
      </c>
      <c r="E189" s="2165"/>
      <c r="F189" s="1926">
        <f t="shared" si="2"/>
        <v>38889458.630000003</v>
      </c>
    </row>
    <row r="190" spans="1:6" s="780" customFormat="1" ht="31.5">
      <c r="A190" s="775">
        <v>43325</v>
      </c>
      <c r="B190" s="776">
        <v>0</v>
      </c>
      <c r="C190" s="2041" t="s">
        <v>11777</v>
      </c>
      <c r="D190" s="777">
        <v>81000</v>
      </c>
      <c r="E190" s="2165"/>
      <c r="F190" s="1926">
        <f t="shared" si="2"/>
        <v>38970458.630000003</v>
      </c>
    </row>
    <row r="191" spans="1:6" s="782" customFormat="1" ht="47.25">
      <c r="A191" s="775">
        <v>43325</v>
      </c>
      <c r="B191" s="776">
        <v>0</v>
      </c>
      <c r="C191" s="2041" t="s">
        <v>11778</v>
      </c>
      <c r="D191" s="777">
        <v>45000</v>
      </c>
      <c r="E191" s="2165"/>
      <c r="F191" s="1926">
        <f t="shared" si="2"/>
        <v>39015458.630000003</v>
      </c>
    </row>
    <row r="192" spans="1:6" s="781" customFormat="1" ht="47.25">
      <c r="A192" s="775">
        <v>43325</v>
      </c>
      <c r="B192" s="776">
        <v>0</v>
      </c>
      <c r="C192" s="2041" t="s">
        <v>11779</v>
      </c>
      <c r="D192" s="777">
        <v>6000</v>
      </c>
      <c r="E192" s="2165"/>
      <c r="F192" s="1926">
        <f t="shared" si="2"/>
        <v>39021458.630000003</v>
      </c>
    </row>
    <row r="193" spans="1:6" s="780" customFormat="1" ht="31.5">
      <c r="A193" s="775">
        <v>43325</v>
      </c>
      <c r="B193" s="776">
        <v>0</v>
      </c>
      <c r="C193" s="2041" t="s">
        <v>11780</v>
      </c>
      <c r="D193" s="777">
        <v>212395</v>
      </c>
      <c r="E193" s="2165"/>
      <c r="F193" s="1926">
        <f t="shared" si="2"/>
        <v>39233853.630000003</v>
      </c>
    </row>
    <row r="194" spans="1:6" s="780" customFormat="1">
      <c r="A194" s="775">
        <v>43325</v>
      </c>
      <c r="B194" s="776">
        <v>1160</v>
      </c>
      <c r="C194" s="2041" t="s">
        <v>11621</v>
      </c>
      <c r="D194" s="778"/>
      <c r="E194" s="2166">
        <v>40000</v>
      </c>
      <c r="F194" s="1926">
        <f t="shared" si="2"/>
        <v>39193853.630000003</v>
      </c>
    </row>
    <row r="195" spans="1:6" s="780" customFormat="1" ht="31.5">
      <c r="A195" s="775">
        <v>43325</v>
      </c>
      <c r="B195" s="776">
        <v>0</v>
      </c>
      <c r="C195" s="2041" t="s">
        <v>11781</v>
      </c>
      <c r="D195" s="777">
        <v>365736.25</v>
      </c>
      <c r="E195" s="2165"/>
      <c r="F195" s="1926">
        <f t="shared" si="2"/>
        <v>39559589.880000003</v>
      </c>
    </row>
    <row r="196" spans="1:6" s="780" customFormat="1" ht="31.5">
      <c r="A196" s="775">
        <v>43325</v>
      </c>
      <c r="B196" s="776">
        <v>1159</v>
      </c>
      <c r="C196" s="2041" t="s">
        <v>11782</v>
      </c>
      <c r="D196" s="778"/>
      <c r="E196" s="2166">
        <v>500000</v>
      </c>
      <c r="F196" s="1926">
        <f t="shared" si="2"/>
        <v>39059589.880000003</v>
      </c>
    </row>
    <row r="197" spans="1:6" s="780" customFormat="1">
      <c r="A197" s="775">
        <v>43325</v>
      </c>
      <c r="B197" s="776">
        <v>1161</v>
      </c>
      <c r="C197" s="2041" t="s">
        <v>11783</v>
      </c>
      <c r="D197" s="778"/>
      <c r="E197" s="2166">
        <v>15000</v>
      </c>
      <c r="F197" s="1926">
        <f t="shared" si="2"/>
        <v>39044589.880000003</v>
      </c>
    </row>
    <row r="198" spans="1:6" s="781" customFormat="1">
      <c r="A198" s="775">
        <v>43325</v>
      </c>
      <c r="B198" s="776">
        <v>0</v>
      </c>
      <c r="C198" s="2041" t="s">
        <v>11784</v>
      </c>
      <c r="D198" s="778"/>
      <c r="E198" s="2166">
        <v>37973427.659999996</v>
      </c>
      <c r="F198" s="1926">
        <f t="shared" ref="F198:F261" si="3">F197-E198+D198</f>
        <v>1071162.2200000063</v>
      </c>
    </row>
    <row r="199" spans="1:6" s="780" customFormat="1">
      <c r="A199" s="775">
        <v>43325</v>
      </c>
      <c r="B199" s="776">
        <v>0</v>
      </c>
      <c r="C199" s="2041" t="s">
        <v>11785</v>
      </c>
      <c r="D199" s="778"/>
      <c r="E199" s="2166">
        <v>10344.61</v>
      </c>
      <c r="F199" s="1926">
        <f t="shared" si="3"/>
        <v>1060817.6100000062</v>
      </c>
    </row>
    <row r="200" spans="1:6" s="782" customFormat="1" ht="31.5">
      <c r="A200" s="775">
        <v>43325</v>
      </c>
      <c r="B200" s="776">
        <v>0</v>
      </c>
      <c r="C200" s="2041" t="s">
        <v>11786</v>
      </c>
      <c r="D200" s="777">
        <v>9500000</v>
      </c>
      <c r="E200" s="2165"/>
      <c r="F200" s="1926">
        <f t="shared" si="3"/>
        <v>10560817.610000007</v>
      </c>
    </row>
    <row r="201" spans="1:6" s="781" customFormat="1">
      <c r="A201" s="775">
        <v>43325</v>
      </c>
      <c r="B201" s="776">
        <v>0</v>
      </c>
      <c r="C201" s="2041" t="s">
        <v>11787</v>
      </c>
      <c r="D201" s="778"/>
      <c r="E201" s="2165">
        <v>517.23</v>
      </c>
      <c r="F201" s="1926">
        <f t="shared" si="3"/>
        <v>10560300.380000006</v>
      </c>
    </row>
    <row r="202" spans="1:6" s="780" customFormat="1" ht="47.25">
      <c r="A202" s="775">
        <v>43325</v>
      </c>
      <c r="B202" s="776">
        <v>0</v>
      </c>
      <c r="C202" s="2041" t="s">
        <v>11788</v>
      </c>
      <c r="D202" s="777">
        <v>2813333.33</v>
      </c>
      <c r="E202" s="2165"/>
      <c r="F202" s="1926">
        <f t="shared" si="3"/>
        <v>13373633.710000006</v>
      </c>
    </row>
    <row r="203" spans="1:6" s="780" customFormat="1">
      <c r="A203" s="775">
        <v>43325</v>
      </c>
      <c r="B203" s="776">
        <v>0</v>
      </c>
      <c r="C203" s="2041" t="s">
        <v>11789</v>
      </c>
      <c r="D203" s="778"/>
      <c r="E203" s="2165">
        <v>300</v>
      </c>
      <c r="F203" s="1926">
        <f t="shared" si="3"/>
        <v>13373333.710000006</v>
      </c>
    </row>
    <row r="204" spans="1:6" s="780" customFormat="1" ht="31.5">
      <c r="A204" s="775">
        <v>43326</v>
      </c>
      <c r="B204" s="776">
        <v>0</v>
      </c>
      <c r="C204" s="2041" t="s">
        <v>11790</v>
      </c>
      <c r="D204" s="777">
        <v>72452.5</v>
      </c>
      <c r="E204" s="2165"/>
      <c r="F204" s="1926">
        <f t="shared" si="3"/>
        <v>13445786.210000006</v>
      </c>
    </row>
    <row r="205" spans="1:6" s="781" customFormat="1">
      <c r="A205" s="775">
        <v>43326</v>
      </c>
      <c r="B205" s="776">
        <v>1162</v>
      </c>
      <c r="C205" s="2041" t="s">
        <v>11628</v>
      </c>
      <c r="D205" s="778"/>
      <c r="E205" s="2166">
        <v>10000</v>
      </c>
      <c r="F205" s="1926">
        <f t="shared" si="3"/>
        <v>13435786.210000006</v>
      </c>
    </row>
    <row r="206" spans="1:6" s="782" customFormat="1">
      <c r="A206" s="775">
        <v>43326</v>
      </c>
      <c r="B206" s="776">
        <v>0</v>
      </c>
      <c r="C206" s="2041" t="s">
        <v>11791</v>
      </c>
      <c r="D206" s="778"/>
      <c r="E206" s="2165">
        <v>50</v>
      </c>
      <c r="F206" s="1926">
        <f t="shared" si="3"/>
        <v>13435736.210000006</v>
      </c>
    </row>
    <row r="207" spans="1:6" s="781" customFormat="1" ht="31.5">
      <c r="A207" s="775">
        <v>43327</v>
      </c>
      <c r="B207" s="776">
        <v>0</v>
      </c>
      <c r="C207" s="2041" t="s">
        <v>11792</v>
      </c>
      <c r="D207" s="777">
        <v>76000</v>
      </c>
      <c r="E207" s="2165"/>
      <c r="F207" s="1926">
        <f t="shared" si="3"/>
        <v>13511736.210000006</v>
      </c>
    </row>
    <row r="208" spans="1:6" s="780" customFormat="1">
      <c r="A208" s="775">
        <v>43327</v>
      </c>
      <c r="B208" s="776">
        <v>0</v>
      </c>
      <c r="C208" s="2041" t="s">
        <v>11793</v>
      </c>
      <c r="D208" s="778"/>
      <c r="E208" s="2166">
        <v>13376370.68</v>
      </c>
      <c r="F208" s="1926">
        <f t="shared" si="3"/>
        <v>135365.53000000678</v>
      </c>
    </row>
    <row r="209" spans="1:6" s="780" customFormat="1">
      <c r="A209" s="775">
        <v>43327</v>
      </c>
      <c r="B209" s="776">
        <v>0</v>
      </c>
      <c r="C209" s="2041" t="s">
        <v>11794</v>
      </c>
      <c r="D209" s="778"/>
      <c r="E209" s="2166">
        <v>5696.63</v>
      </c>
      <c r="F209" s="1926">
        <f t="shared" si="3"/>
        <v>129668.90000000678</v>
      </c>
    </row>
    <row r="210" spans="1:6" s="780" customFormat="1">
      <c r="A210" s="775">
        <v>43327</v>
      </c>
      <c r="B210" s="776">
        <v>0</v>
      </c>
      <c r="C210" s="2041" t="s">
        <v>11795</v>
      </c>
      <c r="D210" s="778"/>
      <c r="E210" s="2165">
        <v>284.83</v>
      </c>
      <c r="F210" s="1926">
        <f t="shared" si="3"/>
        <v>129384.07000000677</v>
      </c>
    </row>
    <row r="211" spans="1:6" s="780" customFormat="1">
      <c r="A211" s="775">
        <v>43328</v>
      </c>
      <c r="B211" s="776">
        <v>1163</v>
      </c>
      <c r="C211" s="2041" t="s">
        <v>11621</v>
      </c>
      <c r="D211" s="778"/>
      <c r="E211" s="2166">
        <v>20000</v>
      </c>
      <c r="F211" s="1926">
        <f t="shared" si="3"/>
        <v>109384.07000000677</v>
      </c>
    </row>
    <row r="212" spans="1:6" s="780" customFormat="1" ht="31.5">
      <c r="A212" s="775">
        <v>43329</v>
      </c>
      <c r="B212" s="776">
        <v>0</v>
      </c>
      <c r="C212" s="2041" t="s">
        <v>11796</v>
      </c>
      <c r="D212" s="777">
        <v>1300000</v>
      </c>
      <c r="E212" s="2165"/>
      <c r="F212" s="1926">
        <f t="shared" si="3"/>
        <v>1409384.0700000068</v>
      </c>
    </row>
    <row r="213" spans="1:6" s="781" customFormat="1">
      <c r="A213" s="775">
        <v>43329</v>
      </c>
      <c r="B213" s="776">
        <v>1164</v>
      </c>
      <c r="C213" s="2041" t="s">
        <v>11621</v>
      </c>
      <c r="D213" s="778"/>
      <c r="E213" s="2166">
        <v>18000</v>
      </c>
      <c r="F213" s="1926">
        <f t="shared" si="3"/>
        <v>1391384.0700000068</v>
      </c>
    </row>
    <row r="214" spans="1:6" s="785" customFormat="1">
      <c r="A214" s="775">
        <v>43329</v>
      </c>
      <c r="B214" s="776">
        <v>1165</v>
      </c>
      <c r="C214" s="2041" t="s">
        <v>11797</v>
      </c>
      <c r="D214" s="778"/>
      <c r="E214" s="2166">
        <v>50000</v>
      </c>
      <c r="F214" s="1926">
        <f t="shared" si="3"/>
        <v>1341384.0700000068</v>
      </c>
    </row>
    <row r="215" spans="1:6" s="780" customFormat="1">
      <c r="A215" s="775">
        <v>43329</v>
      </c>
      <c r="B215" s="776">
        <v>0</v>
      </c>
      <c r="C215" s="2041" t="s">
        <v>11798</v>
      </c>
      <c r="D215" s="778"/>
      <c r="E215" s="2165">
        <v>50</v>
      </c>
      <c r="F215" s="1926">
        <f t="shared" si="3"/>
        <v>1341334.0700000068</v>
      </c>
    </row>
    <row r="216" spans="1:6" s="786" customFormat="1" ht="31.5">
      <c r="A216" s="775">
        <v>43332</v>
      </c>
      <c r="B216" s="776">
        <v>0</v>
      </c>
      <c r="C216" s="2041" t="s">
        <v>11799</v>
      </c>
      <c r="D216" s="777">
        <v>4000</v>
      </c>
      <c r="E216" s="2165"/>
      <c r="F216" s="1926">
        <f t="shared" si="3"/>
        <v>1345334.0700000068</v>
      </c>
    </row>
    <row r="217" spans="1:6" s="780" customFormat="1" ht="31.5">
      <c r="A217" s="775">
        <v>43332</v>
      </c>
      <c r="B217" s="776">
        <v>0</v>
      </c>
      <c r="C217" s="2041" t="s">
        <v>11800</v>
      </c>
      <c r="D217" s="777">
        <v>31000</v>
      </c>
      <c r="E217" s="2165"/>
      <c r="F217" s="1926">
        <f t="shared" si="3"/>
        <v>1376334.0700000068</v>
      </c>
    </row>
    <row r="218" spans="1:6" s="780" customFormat="1" ht="31.5">
      <c r="A218" s="775">
        <v>43332</v>
      </c>
      <c r="B218" s="776">
        <v>0</v>
      </c>
      <c r="C218" s="2041" t="s">
        <v>11801</v>
      </c>
      <c r="D218" s="777">
        <v>126047.5</v>
      </c>
      <c r="E218" s="2165"/>
      <c r="F218" s="1926">
        <f t="shared" si="3"/>
        <v>1502381.5700000068</v>
      </c>
    </row>
    <row r="219" spans="1:6" s="780" customFormat="1">
      <c r="A219" s="775">
        <v>43332</v>
      </c>
      <c r="B219" s="776">
        <v>0</v>
      </c>
      <c r="C219" s="2041" t="s">
        <v>11802</v>
      </c>
      <c r="D219" s="778"/>
      <c r="E219" s="2165">
        <v>50</v>
      </c>
      <c r="F219" s="1926">
        <f t="shared" si="3"/>
        <v>1502331.5700000068</v>
      </c>
    </row>
    <row r="220" spans="1:6" s="780" customFormat="1" ht="31.5">
      <c r="A220" s="775">
        <v>43335</v>
      </c>
      <c r="B220" s="776">
        <v>0</v>
      </c>
      <c r="C220" s="2041" t="s">
        <v>11803</v>
      </c>
      <c r="D220" s="777">
        <v>10000</v>
      </c>
      <c r="E220" s="2165"/>
      <c r="F220" s="1926">
        <f t="shared" si="3"/>
        <v>1512331.5700000068</v>
      </c>
    </row>
    <row r="221" spans="1:6" s="782" customFormat="1" ht="31.5">
      <c r="A221" s="775">
        <v>43335</v>
      </c>
      <c r="B221" s="776">
        <v>0</v>
      </c>
      <c r="C221" s="2041" t="s">
        <v>11804</v>
      </c>
      <c r="D221" s="777">
        <v>38211.25</v>
      </c>
      <c r="E221" s="2165"/>
      <c r="F221" s="1926">
        <f t="shared" si="3"/>
        <v>1550542.8200000068</v>
      </c>
    </row>
    <row r="222" spans="1:6" s="780" customFormat="1" ht="31.5">
      <c r="A222" s="775">
        <v>43335</v>
      </c>
      <c r="B222" s="776">
        <v>0</v>
      </c>
      <c r="C222" s="2041" t="s">
        <v>11805</v>
      </c>
      <c r="D222" s="777">
        <v>30000</v>
      </c>
      <c r="E222" s="2165"/>
      <c r="F222" s="1926">
        <f t="shared" si="3"/>
        <v>1580542.8200000068</v>
      </c>
    </row>
    <row r="223" spans="1:6" s="781" customFormat="1" ht="31.5">
      <c r="A223" s="775">
        <v>43335</v>
      </c>
      <c r="B223" s="776">
        <v>0</v>
      </c>
      <c r="C223" s="2041" t="s">
        <v>11806</v>
      </c>
      <c r="D223" s="777">
        <v>27000</v>
      </c>
      <c r="E223" s="2165"/>
      <c r="F223" s="1926">
        <f t="shared" si="3"/>
        <v>1607542.8200000068</v>
      </c>
    </row>
    <row r="224" spans="1:6" s="780" customFormat="1" ht="31.5">
      <c r="A224" s="775">
        <v>43335</v>
      </c>
      <c r="B224" s="776">
        <v>0</v>
      </c>
      <c r="C224" s="2041" t="s">
        <v>11807</v>
      </c>
      <c r="D224" s="777">
        <v>28800</v>
      </c>
      <c r="E224" s="2165"/>
      <c r="F224" s="1926">
        <f t="shared" si="3"/>
        <v>1636342.8200000068</v>
      </c>
    </row>
    <row r="225" spans="1:6" s="780" customFormat="1">
      <c r="A225" s="775">
        <v>43335</v>
      </c>
      <c r="B225" s="776">
        <v>0</v>
      </c>
      <c r="C225" s="2041" t="s">
        <v>11808</v>
      </c>
      <c r="D225" s="778"/>
      <c r="E225" s="2165">
        <v>100</v>
      </c>
      <c r="F225" s="1926">
        <f t="shared" si="3"/>
        <v>1636242.8200000068</v>
      </c>
    </row>
    <row r="226" spans="1:6" s="780" customFormat="1">
      <c r="A226" s="775">
        <v>43336</v>
      </c>
      <c r="B226" s="776">
        <v>1167</v>
      </c>
      <c r="C226" s="2041" t="s">
        <v>11621</v>
      </c>
      <c r="D226" s="778"/>
      <c r="E226" s="2166">
        <v>53000</v>
      </c>
      <c r="F226" s="1926">
        <f t="shared" si="3"/>
        <v>1583242.8200000068</v>
      </c>
    </row>
    <row r="227" spans="1:6" s="781" customFormat="1">
      <c r="A227" s="775">
        <v>43336</v>
      </c>
      <c r="B227" s="776">
        <v>1169</v>
      </c>
      <c r="C227" s="2041" t="s">
        <v>11621</v>
      </c>
      <c r="D227" s="778"/>
      <c r="E227" s="2166">
        <v>34050</v>
      </c>
      <c r="F227" s="1926">
        <f t="shared" si="3"/>
        <v>1549192.8200000068</v>
      </c>
    </row>
    <row r="228" spans="1:6" s="782" customFormat="1" ht="31.5">
      <c r="A228" s="775">
        <v>43336</v>
      </c>
      <c r="B228" s="776">
        <v>1168</v>
      </c>
      <c r="C228" s="2041" t="s">
        <v>11809</v>
      </c>
      <c r="D228" s="778"/>
      <c r="E228" s="2166">
        <v>20000</v>
      </c>
      <c r="F228" s="1926">
        <f t="shared" si="3"/>
        <v>1529192.8200000068</v>
      </c>
    </row>
    <row r="229" spans="1:6" s="780" customFormat="1" ht="31.5">
      <c r="A229" s="775">
        <v>43336</v>
      </c>
      <c r="B229" s="776">
        <v>159</v>
      </c>
      <c r="C229" s="2041" t="s">
        <v>11810</v>
      </c>
      <c r="D229" s="777">
        <v>571000</v>
      </c>
      <c r="E229" s="2165"/>
      <c r="F229" s="1926">
        <f t="shared" si="3"/>
        <v>2100192.8200000068</v>
      </c>
    </row>
    <row r="230" spans="1:6" s="781" customFormat="1" ht="31.5">
      <c r="A230" s="775">
        <v>43336</v>
      </c>
      <c r="B230" s="776">
        <v>0</v>
      </c>
      <c r="C230" s="2041" t="s">
        <v>11811</v>
      </c>
      <c r="D230" s="777">
        <v>50617.5</v>
      </c>
      <c r="E230" s="2165"/>
      <c r="F230" s="1926">
        <f t="shared" si="3"/>
        <v>2150810.3200000068</v>
      </c>
    </row>
    <row r="231" spans="1:6" s="780" customFormat="1" ht="47.25">
      <c r="A231" s="775">
        <v>43336</v>
      </c>
      <c r="B231" s="776">
        <v>0</v>
      </c>
      <c r="C231" s="2041" t="s">
        <v>11812</v>
      </c>
      <c r="D231" s="777">
        <v>41100</v>
      </c>
      <c r="E231" s="2165"/>
      <c r="F231" s="1926">
        <f t="shared" si="3"/>
        <v>2191910.3200000068</v>
      </c>
    </row>
    <row r="232" spans="1:6" s="780" customFormat="1" ht="31.5">
      <c r="A232" s="775">
        <v>43336</v>
      </c>
      <c r="B232" s="776">
        <v>0</v>
      </c>
      <c r="C232" s="2041" t="s">
        <v>11813</v>
      </c>
      <c r="D232" s="777">
        <v>31000</v>
      </c>
      <c r="E232" s="2165"/>
      <c r="F232" s="1926">
        <f t="shared" si="3"/>
        <v>2222910.3200000068</v>
      </c>
    </row>
    <row r="233" spans="1:6" s="780" customFormat="1">
      <c r="A233" s="775">
        <v>43336</v>
      </c>
      <c r="B233" s="776">
        <v>0</v>
      </c>
      <c r="C233" s="2041" t="s">
        <v>11814</v>
      </c>
      <c r="D233" s="778"/>
      <c r="E233" s="2165">
        <v>150</v>
      </c>
      <c r="F233" s="1926">
        <f t="shared" si="3"/>
        <v>2222760.3200000068</v>
      </c>
    </row>
    <row r="234" spans="1:6" s="782" customFormat="1" ht="31.5">
      <c r="A234" s="775">
        <v>43339</v>
      </c>
      <c r="B234" s="776">
        <v>0</v>
      </c>
      <c r="C234" s="2041" t="s">
        <v>11815</v>
      </c>
      <c r="D234" s="777">
        <v>1000</v>
      </c>
      <c r="E234" s="2165"/>
      <c r="F234" s="1926">
        <f t="shared" si="3"/>
        <v>2223760.3200000068</v>
      </c>
    </row>
    <row r="235" spans="1:6" s="780" customFormat="1" ht="31.5">
      <c r="A235" s="775">
        <v>43339</v>
      </c>
      <c r="B235" s="776">
        <v>0</v>
      </c>
      <c r="C235" s="2041" t="s">
        <v>11816</v>
      </c>
      <c r="D235" s="777">
        <v>302000</v>
      </c>
      <c r="E235" s="2165"/>
      <c r="F235" s="1926">
        <f t="shared" si="3"/>
        <v>2525760.3200000068</v>
      </c>
    </row>
    <row r="236" spans="1:6" s="780" customFormat="1" ht="31.5">
      <c r="A236" s="775">
        <v>43339</v>
      </c>
      <c r="B236" s="776">
        <v>0</v>
      </c>
      <c r="C236" s="2041" t="s">
        <v>11817</v>
      </c>
      <c r="D236" s="777">
        <v>198000</v>
      </c>
      <c r="E236" s="2165"/>
      <c r="F236" s="1926">
        <f t="shared" si="3"/>
        <v>2723760.3200000068</v>
      </c>
    </row>
    <row r="237" spans="1:6" s="781" customFormat="1" ht="31.5">
      <c r="A237" s="775">
        <v>43339</v>
      </c>
      <c r="B237" s="776">
        <v>0</v>
      </c>
      <c r="C237" s="2041" t="s">
        <v>11818</v>
      </c>
      <c r="D237" s="777">
        <v>50617.5</v>
      </c>
      <c r="E237" s="2165"/>
      <c r="F237" s="1926">
        <f t="shared" si="3"/>
        <v>2774377.8200000068</v>
      </c>
    </row>
    <row r="238" spans="1:6" s="780" customFormat="1" ht="31.5">
      <c r="A238" s="775">
        <v>43339</v>
      </c>
      <c r="B238" s="776">
        <v>1166</v>
      </c>
      <c r="C238" s="2041" t="s">
        <v>11819</v>
      </c>
      <c r="D238" s="778"/>
      <c r="E238" s="2166">
        <v>172279</v>
      </c>
      <c r="F238" s="1926">
        <f t="shared" si="3"/>
        <v>2602098.8200000068</v>
      </c>
    </row>
    <row r="239" spans="1:6" s="780" customFormat="1">
      <c r="A239" s="775">
        <v>43339</v>
      </c>
      <c r="B239" s="776">
        <v>1170</v>
      </c>
      <c r="C239" s="2041" t="s">
        <v>11621</v>
      </c>
      <c r="D239" s="778"/>
      <c r="E239" s="2166">
        <v>33000</v>
      </c>
      <c r="F239" s="1926">
        <f t="shared" si="3"/>
        <v>2569098.8200000068</v>
      </c>
    </row>
    <row r="240" spans="1:6" s="787" customFormat="1">
      <c r="A240" s="775">
        <v>43339</v>
      </c>
      <c r="B240" s="776">
        <v>0</v>
      </c>
      <c r="C240" s="2041" t="s">
        <v>11820</v>
      </c>
      <c r="D240" s="778"/>
      <c r="E240" s="2165">
        <v>50</v>
      </c>
      <c r="F240" s="1926">
        <f t="shared" si="3"/>
        <v>2569048.8200000068</v>
      </c>
    </row>
    <row r="241" spans="1:6" s="787" customFormat="1" ht="31.5">
      <c r="A241" s="775">
        <v>43340</v>
      </c>
      <c r="B241" s="776">
        <v>0</v>
      </c>
      <c r="C241" s="2041" t="s">
        <v>11821</v>
      </c>
      <c r="D241" s="777">
        <v>30000</v>
      </c>
      <c r="E241" s="2165"/>
      <c r="F241" s="1926">
        <f t="shared" si="3"/>
        <v>2599048.8200000068</v>
      </c>
    </row>
    <row r="242" spans="1:6" s="780" customFormat="1">
      <c r="A242" s="775">
        <v>43341</v>
      </c>
      <c r="B242" s="776">
        <v>56147456</v>
      </c>
      <c r="C242" s="1560" t="s">
        <v>11822</v>
      </c>
      <c r="D242" s="777">
        <v>55000</v>
      </c>
      <c r="E242" s="2165"/>
      <c r="F242" s="1926">
        <f t="shared" si="3"/>
        <v>2654048.8200000068</v>
      </c>
    </row>
    <row r="243" spans="1:6" s="780" customFormat="1">
      <c r="A243" s="775">
        <v>43341</v>
      </c>
      <c r="B243" s="776">
        <v>1171</v>
      </c>
      <c r="C243" s="1560" t="s">
        <v>11621</v>
      </c>
      <c r="D243" s="778"/>
      <c r="E243" s="2166">
        <v>30000</v>
      </c>
      <c r="F243" s="1926">
        <f t="shared" si="3"/>
        <v>2624048.8200000068</v>
      </c>
    </row>
    <row r="244" spans="1:6" s="782" customFormat="1">
      <c r="A244" s="775">
        <v>43341</v>
      </c>
      <c r="B244" s="776">
        <v>0</v>
      </c>
      <c r="C244" s="1560" t="s">
        <v>11823</v>
      </c>
      <c r="D244" s="778"/>
      <c r="E244" s="2165">
        <v>50</v>
      </c>
      <c r="F244" s="1926">
        <f t="shared" si="3"/>
        <v>2623998.8200000068</v>
      </c>
    </row>
    <row r="245" spans="1:6" s="780" customFormat="1">
      <c r="A245" s="775">
        <v>43342</v>
      </c>
      <c r="B245" s="776">
        <v>1175</v>
      </c>
      <c r="C245" s="1560" t="s">
        <v>11621</v>
      </c>
      <c r="D245" s="778"/>
      <c r="E245" s="2166">
        <v>30000</v>
      </c>
      <c r="F245" s="1926">
        <f t="shared" si="3"/>
        <v>2593998.8200000068</v>
      </c>
    </row>
    <row r="246" spans="1:6" s="780" customFormat="1">
      <c r="A246" s="775">
        <v>43342</v>
      </c>
      <c r="B246" s="776">
        <v>1173</v>
      </c>
      <c r="C246" s="1560" t="s">
        <v>11621</v>
      </c>
      <c r="D246" s="778"/>
      <c r="E246" s="2166">
        <v>50000</v>
      </c>
      <c r="F246" s="1926">
        <f t="shared" si="3"/>
        <v>2543998.8200000068</v>
      </c>
    </row>
    <row r="247" spans="1:6" s="787" customFormat="1" ht="26.25">
      <c r="A247" s="775">
        <v>43343</v>
      </c>
      <c r="B247" s="776">
        <v>1174</v>
      </c>
      <c r="C247" s="1560" t="s">
        <v>11824</v>
      </c>
      <c r="D247" s="778"/>
      <c r="E247" s="2166">
        <v>220000</v>
      </c>
      <c r="F247" s="1926">
        <f t="shared" si="3"/>
        <v>2323998.8200000068</v>
      </c>
    </row>
    <row r="248" spans="1:6" s="780" customFormat="1">
      <c r="A248" s="775">
        <v>43343</v>
      </c>
      <c r="B248" s="776">
        <v>0</v>
      </c>
      <c r="C248" s="1560" t="s">
        <v>11825</v>
      </c>
      <c r="D248" s="778"/>
      <c r="E248" s="2166">
        <v>2000000</v>
      </c>
      <c r="F248" s="1926">
        <f t="shared" si="3"/>
        <v>323998.82000000682</v>
      </c>
    </row>
    <row r="249" spans="1:6" s="780" customFormat="1">
      <c r="A249" s="775">
        <v>43343</v>
      </c>
      <c r="B249" s="776">
        <v>20500127</v>
      </c>
      <c r="C249" s="1560" t="s">
        <v>11669</v>
      </c>
      <c r="D249" s="777">
        <v>26000</v>
      </c>
      <c r="E249" s="2165"/>
      <c r="F249" s="1926">
        <f t="shared" si="3"/>
        <v>349998.82000000682</v>
      </c>
    </row>
    <row r="250" spans="1:6" s="780" customFormat="1">
      <c r="A250" s="775">
        <v>43343</v>
      </c>
      <c r="B250" s="776">
        <v>1176</v>
      </c>
      <c r="C250" s="1560" t="s">
        <v>11621</v>
      </c>
      <c r="D250" s="778"/>
      <c r="E250" s="2167">
        <v>20000</v>
      </c>
      <c r="F250" s="1926">
        <f t="shared" si="3"/>
        <v>329998.82000000682</v>
      </c>
    </row>
    <row r="251" spans="1:6" s="781" customFormat="1">
      <c r="A251" s="775">
        <v>43343</v>
      </c>
      <c r="B251" s="776">
        <v>0</v>
      </c>
      <c r="C251" s="1560" t="s">
        <v>11826</v>
      </c>
      <c r="D251" s="778"/>
      <c r="E251" s="2165">
        <v>50</v>
      </c>
      <c r="F251" s="1926">
        <f t="shared" si="3"/>
        <v>329948.82000000682</v>
      </c>
    </row>
    <row r="252" spans="1:6" s="780" customFormat="1">
      <c r="A252" s="775">
        <v>43343</v>
      </c>
      <c r="B252" s="776">
        <v>0</v>
      </c>
      <c r="C252" s="1560" t="s">
        <v>11736</v>
      </c>
      <c r="D252" s="778"/>
      <c r="E252" s="2166">
        <v>2187.79</v>
      </c>
      <c r="F252" s="1926">
        <f t="shared" si="3"/>
        <v>327761.03000000684</v>
      </c>
    </row>
    <row r="253" spans="1:6" s="780" customFormat="1">
      <c r="A253" s="775">
        <v>43343</v>
      </c>
      <c r="B253" s="776">
        <v>0</v>
      </c>
      <c r="C253" s="1560" t="s">
        <v>11737</v>
      </c>
      <c r="D253" s="778"/>
      <c r="E253" s="2165">
        <v>109.39</v>
      </c>
      <c r="F253" s="1926">
        <f t="shared" si="3"/>
        <v>327651.64000000682</v>
      </c>
    </row>
    <row r="254" spans="1:6" s="780" customFormat="1" ht="26.25">
      <c r="A254" s="775">
        <v>43346</v>
      </c>
      <c r="B254" s="776">
        <v>0</v>
      </c>
      <c r="C254" s="1560" t="s">
        <v>11827</v>
      </c>
      <c r="D254" s="777">
        <v>30000</v>
      </c>
      <c r="E254" s="2165"/>
      <c r="F254" s="1926">
        <f t="shared" si="3"/>
        <v>357651.64000000682</v>
      </c>
    </row>
    <row r="255" spans="1:6" s="782" customFormat="1">
      <c r="A255" s="775">
        <v>43347</v>
      </c>
      <c r="B255" s="776">
        <v>1177</v>
      </c>
      <c r="C255" s="1560" t="s">
        <v>11621</v>
      </c>
      <c r="D255" s="778"/>
      <c r="E255" s="2166">
        <v>39400</v>
      </c>
      <c r="F255" s="1926">
        <f t="shared" si="3"/>
        <v>318251.64000000682</v>
      </c>
    </row>
    <row r="256" spans="1:6" s="780" customFormat="1" ht="26.25">
      <c r="A256" s="775">
        <v>43347</v>
      </c>
      <c r="B256" s="776">
        <v>0</v>
      </c>
      <c r="C256" s="1560" t="s">
        <v>11828</v>
      </c>
      <c r="D256" s="777">
        <v>50000</v>
      </c>
      <c r="E256" s="2165"/>
      <c r="F256" s="1926">
        <f t="shared" si="3"/>
        <v>368251.64000000682</v>
      </c>
    </row>
    <row r="257" spans="1:6" s="780" customFormat="1">
      <c r="A257" s="775">
        <v>43348</v>
      </c>
      <c r="B257" s="776">
        <v>1178</v>
      </c>
      <c r="C257" s="1560" t="s">
        <v>11829</v>
      </c>
      <c r="D257" s="778"/>
      <c r="E257" s="2166">
        <v>91000</v>
      </c>
      <c r="F257" s="1926">
        <f t="shared" si="3"/>
        <v>277251.64000000682</v>
      </c>
    </row>
    <row r="258" spans="1:6" s="780" customFormat="1">
      <c r="A258" s="775">
        <v>43349</v>
      </c>
      <c r="B258" s="776">
        <v>1179</v>
      </c>
      <c r="C258" s="1560" t="s">
        <v>11621</v>
      </c>
      <c r="D258" s="778"/>
      <c r="E258" s="2166">
        <v>22500</v>
      </c>
      <c r="F258" s="1926">
        <f t="shared" si="3"/>
        <v>254751.64000000682</v>
      </c>
    </row>
    <row r="259" spans="1:6" s="780" customFormat="1" ht="26.25">
      <c r="A259" s="775">
        <v>43353</v>
      </c>
      <c r="B259" s="776">
        <v>0</v>
      </c>
      <c r="C259" s="1560" t="s">
        <v>11830</v>
      </c>
      <c r="D259" s="777">
        <v>41000</v>
      </c>
      <c r="E259" s="2165"/>
      <c r="F259" s="1926">
        <f t="shared" si="3"/>
        <v>295751.64000000682</v>
      </c>
    </row>
    <row r="260" spans="1:6" s="780" customFormat="1" ht="26.25">
      <c r="A260" s="775">
        <v>43353</v>
      </c>
      <c r="B260" s="776">
        <v>0</v>
      </c>
      <c r="C260" s="1560" t="s">
        <v>11831</v>
      </c>
      <c r="D260" s="777">
        <v>47250</v>
      </c>
      <c r="E260" s="2165"/>
      <c r="F260" s="1926">
        <f t="shared" si="3"/>
        <v>343001.64000000682</v>
      </c>
    </row>
    <row r="261" spans="1:6" s="781" customFormat="1" ht="26.25">
      <c r="A261" s="775">
        <v>43353</v>
      </c>
      <c r="B261" s="776">
        <v>0</v>
      </c>
      <c r="C261" s="1560" t="s">
        <v>11832</v>
      </c>
      <c r="D261" s="777">
        <v>44800</v>
      </c>
      <c r="E261" s="2165"/>
      <c r="F261" s="1926">
        <f t="shared" si="3"/>
        <v>387801.64000000682</v>
      </c>
    </row>
    <row r="262" spans="1:6" s="780" customFormat="1" ht="26.25">
      <c r="A262" s="775">
        <v>43353</v>
      </c>
      <c r="B262" s="776">
        <v>0</v>
      </c>
      <c r="C262" s="1560" t="s">
        <v>11833</v>
      </c>
      <c r="D262" s="777">
        <v>4000</v>
      </c>
      <c r="E262" s="2165"/>
      <c r="F262" s="1926">
        <f t="shared" ref="F262:F325" si="4">F261-E262+D262</f>
        <v>391801.64000000682</v>
      </c>
    </row>
    <row r="263" spans="1:6" s="780" customFormat="1" ht="26.25">
      <c r="A263" s="775">
        <v>43353</v>
      </c>
      <c r="B263" s="776">
        <v>0</v>
      </c>
      <c r="C263" s="1560" t="s">
        <v>11834</v>
      </c>
      <c r="D263" s="777">
        <v>41000</v>
      </c>
      <c r="E263" s="2165"/>
      <c r="F263" s="1926">
        <f t="shared" si="4"/>
        <v>432801.64000000682</v>
      </c>
    </row>
    <row r="264" spans="1:6" s="780" customFormat="1">
      <c r="A264" s="775">
        <v>43353</v>
      </c>
      <c r="B264" s="776">
        <v>1182</v>
      </c>
      <c r="C264" s="1560" t="s">
        <v>11621</v>
      </c>
      <c r="D264" s="778"/>
      <c r="E264" s="2166">
        <v>28200</v>
      </c>
      <c r="F264" s="1926">
        <f t="shared" si="4"/>
        <v>404601.64000000682</v>
      </c>
    </row>
    <row r="265" spans="1:6" s="782" customFormat="1" ht="26.25">
      <c r="A265" s="775">
        <v>43353</v>
      </c>
      <c r="B265" s="776">
        <v>1181</v>
      </c>
      <c r="C265" s="1560" t="s">
        <v>11835</v>
      </c>
      <c r="D265" s="778"/>
      <c r="E265" s="2166">
        <v>70862</v>
      </c>
      <c r="F265" s="1926">
        <f t="shared" si="4"/>
        <v>333739.64000000682</v>
      </c>
    </row>
    <row r="266" spans="1:6" s="781" customFormat="1">
      <c r="A266" s="775">
        <v>43353</v>
      </c>
      <c r="B266" s="776">
        <v>0</v>
      </c>
      <c r="C266" s="1560" t="s">
        <v>11836</v>
      </c>
      <c r="D266" s="777">
        <v>97265</v>
      </c>
      <c r="E266" s="2165"/>
      <c r="F266" s="1926">
        <f t="shared" si="4"/>
        <v>431004.64000000682</v>
      </c>
    </row>
    <row r="267" spans="1:6" s="780" customFormat="1">
      <c r="A267" s="775">
        <v>43353</v>
      </c>
      <c r="B267" s="776">
        <v>1183</v>
      </c>
      <c r="C267" s="1560" t="s">
        <v>11621</v>
      </c>
      <c r="D267" s="778"/>
      <c r="E267" s="2167">
        <v>20000</v>
      </c>
      <c r="F267" s="1926">
        <f t="shared" si="4"/>
        <v>411004.64000000682</v>
      </c>
    </row>
    <row r="268" spans="1:6" s="781" customFormat="1" ht="26.25">
      <c r="A268" s="775">
        <v>43353</v>
      </c>
      <c r="B268" s="776">
        <v>1180</v>
      </c>
      <c r="C268" s="1560" t="s">
        <v>11837</v>
      </c>
      <c r="D268" s="778"/>
      <c r="E268" s="2166">
        <v>39000</v>
      </c>
      <c r="F268" s="1926">
        <f t="shared" si="4"/>
        <v>372004.64000000682</v>
      </c>
    </row>
    <row r="269" spans="1:6" s="780" customFormat="1" ht="26.25">
      <c r="A269" s="775">
        <v>43353</v>
      </c>
      <c r="B269" s="776">
        <v>0</v>
      </c>
      <c r="C269" s="1560" t="s">
        <v>11838</v>
      </c>
      <c r="D269" s="778"/>
      <c r="E269" s="2165">
        <v>50</v>
      </c>
      <c r="F269" s="1926">
        <f t="shared" si="4"/>
        <v>371954.64000000682</v>
      </c>
    </row>
    <row r="270" spans="1:6" s="780" customFormat="1">
      <c r="A270" s="775">
        <v>43353</v>
      </c>
      <c r="B270" s="776">
        <v>0</v>
      </c>
      <c r="C270" s="1560" t="s">
        <v>11839</v>
      </c>
      <c r="D270" s="778"/>
      <c r="E270" s="2165">
        <v>2.5</v>
      </c>
      <c r="F270" s="1926">
        <f t="shared" si="4"/>
        <v>371952.14000000682</v>
      </c>
    </row>
    <row r="271" spans="1:6" s="781" customFormat="1" ht="26.25">
      <c r="A271" s="775">
        <v>43353</v>
      </c>
      <c r="B271" s="776">
        <v>0</v>
      </c>
      <c r="C271" s="1560" t="s">
        <v>11840</v>
      </c>
      <c r="D271" s="777">
        <v>10000</v>
      </c>
      <c r="E271" s="2165"/>
      <c r="F271" s="1926">
        <f t="shared" si="4"/>
        <v>381952.14000000682</v>
      </c>
    </row>
    <row r="272" spans="1:6" s="780" customFormat="1">
      <c r="A272" s="775">
        <v>43353</v>
      </c>
      <c r="B272" s="776">
        <v>0</v>
      </c>
      <c r="C272" s="1560" t="s">
        <v>11841</v>
      </c>
      <c r="D272" s="778"/>
      <c r="E272" s="2165">
        <v>200</v>
      </c>
      <c r="F272" s="1926">
        <f t="shared" si="4"/>
        <v>381752.14000000682</v>
      </c>
    </row>
    <row r="273" spans="1:7" s="781" customFormat="1">
      <c r="A273" s="1591">
        <v>43355</v>
      </c>
      <c r="B273" s="2069">
        <v>1184</v>
      </c>
      <c r="C273" s="1561" t="s">
        <v>11621</v>
      </c>
      <c r="D273" s="788"/>
      <c r="E273" s="2168">
        <v>15750</v>
      </c>
      <c r="F273" s="1926">
        <f t="shared" si="4"/>
        <v>366002.14000000682</v>
      </c>
    </row>
    <row r="274" spans="1:7" s="780" customFormat="1" ht="25.5">
      <c r="A274" s="1592">
        <v>43355</v>
      </c>
      <c r="B274" s="2070">
        <v>0</v>
      </c>
      <c r="C274" s="1562" t="s">
        <v>11842</v>
      </c>
      <c r="D274" s="789">
        <v>15000</v>
      </c>
      <c r="E274" s="2169"/>
      <c r="F274" s="1926">
        <f t="shared" si="4"/>
        <v>381002.14000000682</v>
      </c>
    </row>
    <row r="275" spans="1:7" s="782" customFormat="1">
      <c r="A275" s="1592">
        <v>43356</v>
      </c>
      <c r="B275" s="2070">
        <v>1185</v>
      </c>
      <c r="C275" s="1562" t="s">
        <v>11829</v>
      </c>
      <c r="D275" s="789"/>
      <c r="E275" s="2169">
        <v>29500</v>
      </c>
      <c r="F275" s="1926">
        <f t="shared" si="4"/>
        <v>351502.14000000682</v>
      </c>
    </row>
    <row r="276" spans="1:7" s="781" customFormat="1" ht="25.5">
      <c r="A276" s="1592">
        <v>43356</v>
      </c>
      <c r="B276" s="2070">
        <v>0</v>
      </c>
      <c r="C276" s="1562" t="s">
        <v>11843</v>
      </c>
      <c r="D276" s="789">
        <v>7940</v>
      </c>
      <c r="E276" s="2169"/>
      <c r="F276" s="1926">
        <f t="shared" si="4"/>
        <v>359442.14000000682</v>
      </c>
    </row>
    <row r="277" spans="1:7" s="780" customFormat="1">
      <c r="A277" s="1592">
        <v>43356</v>
      </c>
      <c r="B277" s="2070">
        <v>0</v>
      </c>
      <c r="C277" s="1562" t="s">
        <v>11844</v>
      </c>
      <c r="D277" s="790"/>
      <c r="E277" s="2170">
        <v>50</v>
      </c>
      <c r="F277" s="1926">
        <f t="shared" si="4"/>
        <v>359392.14000000682</v>
      </c>
    </row>
    <row r="278" spans="1:7" s="780" customFormat="1">
      <c r="A278" s="1592">
        <v>43357</v>
      </c>
      <c r="B278" s="2070">
        <v>63348043</v>
      </c>
      <c r="C278" s="1562" t="s">
        <v>11845</v>
      </c>
      <c r="D278" s="789">
        <v>5000</v>
      </c>
      <c r="E278" s="2169"/>
      <c r="F278" s="1926">
        <f t="shared" si="4"/>
        <v>364392.14000000682</v>
      </c>
    </row>
    <row r="279" spans="1:7" s="781" customFormat="1">
      <c r="A279" s="1592">
        <v>43357</v>
      </c>
      <c r="B279" s="2070">
        <v>0</v>
      </c>
      <c r="C279" s="1563" t="s">
        <v>11846</v>
      </c>
      <c r="D279" s="791"/>
      <c r="E279" s="2171">
        <v>50</v>
      </c>
      <c r="F279" s="1926">
        <f t="shared" si="4"/>
        <v>364342.14000000682</v>
      </c>
    </row>
    <row r="280" spans="1:7" s="780" customFormat="1" ht="26.25">
      <c r="A280" s="792">
        <v>43360</v>
      </c>
      <c r="B280" s="793">
        <v>0</v>
      </c>
      <c r="C280" s="1564" t="s">
        <v>11847</v>
      </c>
      <c r="D280" s="794">
        <v>41000</v>
      </c>
      <c r="E280" s="2172"/>
      <c r="F280" s="1926">
        <f t="shared" si="4"/>
        <v>405342.14000000682</v>
      </c>
    </row>
    <row r="281" spans="1:7" s="782" customFormat="1" ht="26.25">
      <c r="A281" s="792">
        <v>43360</v>
      </c>
      <c r="B281" s="793">
        <v>0</v>
      </c>
      <c r="C281" s="1564" t="s">
        <v>11848</v>
      </c>
      <c r="D281" s="794">
        <v>36800</v>
      </c>
      <c r="E281" s="2172"/>
      <c r="F281" s="1926">
        <f t="shared" si="4"/>
        <v>442142.14000000682</v>
      </c>
    </row>
    <row r="282" spans="1:7" s="781" customFormat="1" ht="26.25">
      <c r="A282" s="792">
        <v>43360</v>
      </c>
      <c r="B282" s="793">
        <v>0</v>
      </c>
      <c r="C282" s="1564" t="s">
        <v>11849</v>
      </c>
      <c r="D282" s="794">
        <v>15000</v>
      </c>
      <c r="E282" s="2172"/>
      <c r="F282" s="1926">
        <f t="shared" si="4"/>
        <v>457142.14000000682</v>
      </c>
    </row>
    <row r="283" spans="1:7" s="780" customFormat="1">
      <c r="A283" s="792">
        <v>43360</v>
      </c>
      <c r="B283" s="793">
        <v>1186</v>
      </c>
      <c r="C283" s="1564" t="s">
        <v>11621</v>
      </c>
      <c r="D283" s="795"/>
      <c r="E283" s="2173">
        <v>40000</v>
      </c>
      <c r="F283" s="1926">
        <f t="shared" si="4"/>
        <v>417142.14000000682</v>
      </c>
    </row>
    <row r="284" spans="1:7" s="780" customFormat="1">
      <c r="A284" s="792">
        <v>43360</v>
      </c>
      <c r="B284" s="793">
        <v>0</v>
      </c>
      <c r="C284" s="1564" t="s">
        <v>11850</v>
      </c>
      <c r="D284" s="795"/>
      <c r="E284" s="2172">
        <v>50</v>
      </c>
      <c r="F284" s="1926">
        <f t="shared" si="4"/>
        <v>417092.14000000682</v>
      </c>
    </row>
    <row r="285" spans="1:7" s="780" customFormat="1" ht="39">
      <c r="A285" s="792">
        <v>43361</v>
      </c>
      <c r="B285" s="793">
        <v>0</v>
      </c>
      <c r="C285" s="1564" t="s">
        <v>11851</v>
      </c>
      <c r="D285" s="794">
        <v>45000</v>
      </c>
      <c r="E285" s="2172"/>
      <c r="F285" s="1926">
        <f t="shared" si="4"/>
        <v>462092.14000000682</v>
      </c>
    </row>
    <row r="286" spans="1:7" s="780" customFormat="1">
      <c r="A286" s="792">
        <v>43361</v>
      </c>
      <c r="B286" s="793">
        <v>0</v>
      </c>
      <c r="C286" s="1564" t="s">
        <v>11852</v>
      </c>
      <c r="D286" s="795"/>
      <c r="E286" s="2172">
        <v>50</v>
      </c>
      <c r="F286" s="1926">
        <f t="shared" si="4"/>
        <v>462042.14000000682</v>
      </c>
    </row>
    <row r="287" spans="1:7" s="780" customFormat="1">
      <c r="A287" s="792">
        <v>43362</v>
      </c>
      <c r="B287" s="793">
        <v>63228787</v>
      </c>
      <c r="C287" s="1564" t="s">
        <v>11853</v>
      </c>
      <c r="D287" s="794">
        <v>10000</v>
      </c>
      <c r="E287" s="2172"/>
      <c r="F287" s="1926">
        <f t="shared" si="4"/>
        <v>472042.14000000682</v>
      </c>
      <c r="G287" s="796"/>
    </row>
    <row r="288" spans="1:7" s="780" customFormat="1">
      <c r="A288" s="792">
        <v>43362</v>
      </c>
      <c r="B288" s="793">
        <v>1187</v>
      </c>
      <c r="C288" s="1564" t="s">
        <v>11621</v>
      </c>
      <c r="D288" s="795"/>
      <c r="E288" s="2173">
        <v>47400</v>
      </c>
      <c r="F288" s="1926">
        <f t="shared" si="4"/>
        <v>424642.14000000682</v>
      </c>
      <c r="G288" s="796"/>
    </row>
    <row r="289" spans="1:7" s="780" customFormat="1">
      <c r="A289" s="792">
        <v>43362</v>
      </c>
      <c r="B289" s="793">
        <v>1189</v>
      </c>
      <c r="C289" s="1564" t="s">
        <v>11829</v>
      </c>
      <c r="D289" s="795"/>
      <c r="E289" s="2173">
        <v>20000</v>
      </c>
      <c r="F289" s="1926">
        <f t="shared" si="4"/>
        <v>404642.14000000682</v>
      </c>
      <c r="G289" s="796"/>
    </row>
    <row r="290" spans="1:7" s="782" customFormat="1" ht="18.75" customHeight="1">
      <c r="A290" s="792">
        <v>43362</v>
      </c>
      <c r="B290" s="793">
        <v>0</v>
      </c>
      <c r="C290" s="1564" t="s">
        <v>11854</v>
      </c>
      <c r="D290" s="795"/>
      <c r="E290" s="2172">
        <v>50</v>
      </c>
      <c r="F290" s="1926">
        <f t="shared" si="4"/>
        <v>404592.14000000682</v>
      </c>
      <c r="G290" s="796"/>
    </row>
    <row r="291" spans="1:7" s="781" customFormat="1" ht="39">
      <c r="A291" s="792">
        <v>43363</v>
      </c>
      <c r="B291" s="793">
        <v>0</v>
      </c>
      <c r="C291" s="1564" t="s">
        <v>11855</v>
      </c>
      <c r="D291" s="794">
        <v>55000</v>
      </c>
      <c r="E291" s="2172"/>
      <c r="F291" s="1926">
        <f t="shared" si="4"/>
        <v>459592.14000000682</v>
      </c>
      <c r="G291" s="796"/>
    </row>
    <row r="292" spans="1:7" s="780" customFormat="1" ht="39">
      <c r="A292" s="792">
        <v>43364</v>
      </c>
      <c r="B292" s="793">
        <v>0</v>
      </c>
      <c r="C292" s="1564" t="s">
        <v>11856</v>
      </c>
      <c r="D292" s="794">
        <v>4000</v>
      </c>
      <c r="E292" s="2172"/>
      <c r="F292" s="1926">
        <f t="shared" si="4"/>
        <v>463592.14000000682</v>
      </c>
      <c r="G292" s="796"/>
    </row>
    <row r="293" spans="1:7" s="780" customFormat="1">
      <c r="A293" s="792">
        <v>43367</v>
      </c>
      <c r="B293" s="793">
        <v>1192</v>
      </c>
      <c r="C293" s="1564" t="s">
        <v>11621</v>
      </c>
      <c r="D293" s="795"/>
      <c r="E293" s="2173">
        <v>66000</v>
      </c>
      <c r="F293" s="1926">
        <f t="shared" si="4"/>
        <v>397592.14000000682</v>
      </c>
      <c r="G293" s="796"/>
    </row>
    <row r="294" spans="1:7" s="780" customFormat="1" ht="17.25" customHeight="1">
      <c r="A294" s="792">
        <v>43367</v>
      </c>
      <c r="B294" s="793">
        <v>1190</v>
      </c>
      <c r="C294" s="1564" t="s">
        <v>11621</v>
      </c>
      <c r="D294" s="795"/>
      <c r="E294" s="2173">
        <v>72400</v>
      </c>
      <c r="F294" s="1926">
        <f t="shared" si="4"/>
        <v>325192.14000000682</v>
      </c>
    </row>
    <row r="295" spans="1:7" s="781" customFormat="1" ht="26.25">
      <c r="A295" s="792">
        <v>43367</v>
      </c>
      <c r="B295" s="793">
        <v>1191</v>
      </c>
      <c r="C295" s="1564" t="s">
        <v>11857</v>
      </c>
      <c r="D295" s="795"/>
      <c r="E295" s="2173">
        <v>61000</v>
      </c>
      <c r="F295" s="1926">
        <f t="shared" si="4"/>
        <v>264192.14000000682</v>
      </c>
    </row>
    <row r="296" spans="1:7" s="780" customFormat="1">
      <c r="A296" s="792">
        <v>43368</v>
      </c>
      <c r="B296" s="793">
        <v>26627631</v>
      </c>
      <c r="C296" s="1564" t="s">
        <v>11858</v>
      </c>
      <c r="D296" s="794">
        <v>61000</v>
      </c>
      <c r="E296" s="2172"/>
      <c r="F296" s="1926">
        <f t="shared" si="4"/>
        <v>325192.14000000682</v>
      </c>
    </row>
    <row r="297" spans="1:7" s="780" customFormat="1">
      <c r="A297" s="792">
        <v>43368</v>
      </c>
      <c r="B297" s="793">
        <v>1196</v>
      </c>
      <c r="C297" s="1564" t="s">
        <v>11621</v>
      </c>
      <c r="D297" s="795"/>
      <c r="E297" s="2173">
        <v>55000</v>
      </c>
      <c r="F297" s="1926">
        <f t="shared" si="4"/>
        <v>270192.14000000682</v>
      </c>
    </row>
    <row r="298" spans="1:7" s="780" customFormat="1">
      <c r="A298" s="792">
        <v>43368</v>
      </c>
      <c r="B298" s="793">
        <v>1194</v>
      </c>
      <c r="C298" s="1564" t="s">
        <v>11621</v>
      </c>
      <c r="D298" s="795"/>
      <c r="E298" s="2173">
        <v>50000</v>
      </c>
      <c r="F298" s="1926">
        <f t="shared" si="4"/>
        <v>220192.14000000682</v>
      </c>
    </row>
    <row r="299" spans="1:7" s="781" customFormat="1">
      <c r="A299" s="792">
        <v>43368</v>
      </c>
      <c r="B299" s="793">
        <v>0</v>
      </c>
      <c r="C299" s="1564" t="s">
        <v>11859</v>
      </c>
      <c r="D299" s="795"/>
      <c r="E299" s="2172">
        <v>50</v>
      </c>
      <c r="F299" s="1926">
        <f t="shared" si="4"/>
        <v>220142.14000000682</v>
      </c>
    </row>
    <row r="300" spans="1:7" s="782" customFormat="1">
      <c r="A300" s="792">
        <v>43370</v>
      </c>
      <c r="B300" s="793">
        <v>1197</v>
      </c>
      <c r="C300" s="1564" t="s">
        <v>11621</v>
      </c>
      <c r="D300" s="795"/>
      <c r="E300" s="2173">
        <v>22400</v>
      </c>
      <c r="F300" s="1926">
        <f t="shared" si="4"/>
        <v>197742.14000000682</v>
      </c>
    </row>
    <row r="301" spans="1:7" s="781" customFormat="1">
      <c r="A301" s="792">
        <v>43371</v>
      </c>
      <c r="B301" s="793">
        <v>1198</v>
      </c>
      <c r="C301" s="1564" t="s">
        <v>11621</v>
      </c>
      <c r="D301" s="795"/>
      <c r="E301" s="2173">
        <v>18000</v>
      </c>
      <c r="F301" s="1926">
        <f t="shared" si="4"/>
        <v>179742.14000000682</v>
      </c>
    </row>
    <row r="302" spans="1:7" s="780" customFormat="1">
      <c r="A302" s="797">
        <v>43371</v>
      </c>
      <c r="B302" s="798">
        <v>0</v>
      </c>
      <c r="C302" s="1565" t="s">
        <v>11736</v>
      </c>
      <c r="D302" s="799"/>
      <c r="E302" s="2174">
        <v>808.41</v>
      </c>
      <c r="F302" s="1926">
        <f t="shared" si="4"/>
        <v>178933.73000000682</v>
      </c>
    </row>
    <row r="303" spans="1:7" s="780" customFormat="1">
      <c r="A303" s="797">
        <v>43371</v>
      </c>
      <c r="B303" s="798">
        <v>0</v>
      </c>
      <c r="C303" s="1565" t="s">
        <v>11737</v>
      </c>
      <c r="D303" s="799"/>
      <c r="E303" s="2174">
        <v>40.42</v>
      </c>
      <c r="F303" s="1926">
        <f t="shared" si="4"/>
        <v>178893.31000000681</v>
      </c>
    </row>
    <row r="304" spans="1:7" s="780" customFormat="1">
      <c r="A304" s="797"/>
      <c r="B304" s="798"/>
      <c r="C304" s="1565"/>
      <c r="D304" s="800"/>
      <c r="E304" s="2174"/>
      <c r="F304" s="1926">
        <f t="shared" si="4"/>
        <v>178893.31000000681</v>
      </c>
    </row>
    <row r="305" spans="1:6" s="780" customFormat="1" ht="22.5">
      <c r="A305" s="797"/>
      <c r="B305" s="798"/>
      <c r="C305" s="2042" t="s">
        <v>11860</v>
      </c>
      <c r="D305" s="800"/>
      <c r="E305" s="2174"/>
      <c r="F305" s="1926">
        <f t="shared" si="4"/>
        <v>178893.31000000681</v>
      </c>
    </row>
    <row r="306" spans="1:6" s="780" customFormat="1">
      <c r="A306" s="797"/>
      <c r="B306" s="798"/>
      <c r="C306" s="1565"/>
      <c r="D306" s="799"/>
      <c r="E306" s="2174"/>
      <c r="F306" s="1926">
        <f t="shared" si="4"/>
        <v>178893.31000000681</v>
      </c>
    </row>
    <row r="307" spans="1:6" s="780" customFormat="1" ht="39">
      <c r="A307" s="797">
        <v>43374</v>
      </c>
      <c r="B307" s="798">
        <v>0</v>
      </c>
      <c r="C307" s="1565" t="s">
        <v>11861</v>
      </c>
      <c r="D307" s="800">
        <v>4000</v>
      </c>
      <c r="E307" s="2174"/>
      <c r="F307" s="1926">
        <f t="shared" si="4"/>
        <v>182893.31000000681</v>
      </c>
    </row>
    <row r="308" spans="1:6" s="780" customFormat="1" ht="39">
      <c r="A308" s="797">
        <v>43374</v>
      </c>
      <c r="B308" s="798">
        <v>0</v>
      </c>
      <c r="C308" s="1565" t="s">
        <v>11862</v>
      </c>
      <c r="D308" s="800">
        <v>34400</v>
      </c>
      <c r="E308" s="2174"/>
      <c r="F308" s="1926">
        <f t="shared" si="4"/>
        <v>217293.31000000681</v>
      </c>
    </row>
    <row r="309" spans="1:6" s="780" customFormat="1" ht="26.25">
      <c r="A309" s="797">
        <v>43375</v>
      </c>
      <c r="B309" s="798">
        <v>0</v>
      </c>
      <c r="C309" s="1565" t="s">
        <v>11863</v>
      </c>
      <c r="D309" s="800">
        <v>302000</v>
      </c>
      <c r="E309" s="2174"/>
      <c r="F309" s="1926">
        <f t="shared" si="4"/>
        <v>519293.31000000681</v>
      </c>
    </row>
    <row r="310" spans="1:6" s="780" customFormat="1">
      <c r="A310" s="797">
        <v>43375</v>
      </c>
      <c r="B310" s="798">
        <v>1200</v>
      </c>
      <c r="C310" s="1565" t="s">
        <v>11621</v>
      </c>
      <c r="D310" s="799"/>
      <c r="E310" s="2175">
        <v>22500</v>
      </c>
      <c r="F310" s="1926">
        <f t="shared" si="4"/>
        <v>496793.31000000681</v>
      </c>
    </row>
    <row r="311" spans="1:6" s="781" customFormat="1">
      <c r="A311" s="797">
        <v>43375</v>
      </c>
      <c r="B311" s="798">
        <v>1202</v>
      </c>
      <c r="C311" s="1565" t="s">
        <v>11621</v>
      </c>
      <c r="D311" s="799"/>
      <c r="E311" s="2176">
        <v>50250</v>
      </c>
      <c r="F311" s="1926">
        <f t="shared" si="4"/>
        <v>446543.31000000681</v>
      </c>
    </row>
    <row r="312" spans="1:6" s="782" customFormat="1" ht="26.25">
      <c r="A312" s="797">
        <v>43375</v>
      </c>
      <c r="B312" s="798">
        <v>0</v>
      </c>
      <c r="C312" s="1565" t="s">
        <v>11864</v>
      </c>
      <c r="D312" s="800">
        <v>78209</v>
      </c>
      <c r="E312" s="2174"/>
      <c r="F312" s="1926">
        <f t="shared" si="4"/>
        <v>524752.31000000681</v>
      </c>
    </row>
    <row r="313" spans="1:6" s="781" customFormat="1">
      <c r="A313" s="797">
        <v>43375</v>
      </c>
      <c r="B313" s="798">
        <v>0</v>
      </c>
      <c r="C313" s="1565" t="s">
        <v>11865</v>
      </c>
      <c r="D313" s="799"/>
      <c r="E313" s="2174">
        <v>50</v>
      </c>
      <c r="F313" s="1926">
        <f t="shared" si="4"/>
        <v>524702.31000000681</v>
      </c>
    </row>
    <row r="314" spans="1:6" s="780" customFormat="1">
      <c r="A314" s="797">
        <v>43376</v>
      </c>
      <c r="B314" s="798">
        <v>1203</v>
      </c>
      <c r="C314" s="1565" t="s">
        <v>11621</v>
      </c>
      <c r="D314" s="799"/>
      <c r="E314" s="2176">
        <v>65000</v>
      </c>
      <c r="F314" s="1926">
        <f t="shared" si="4"/>
        <v>459702.31000000681</v>
      </c>
    </row>
    <row r="315" spans="1:6" s="781" customFormat="1">
      <c r="A315" s="797">
        <v>43377</v>
      </c>
      <c r="B315" s="798">
        <v>1204</v>
      </c>
      <c r="C315" s="1565" t="s">
        <v>11621</v>
      </c>
      <c r="D315" s="799"/>
      <c r="E315" s="2176">
        <v>45000</v>
      </c>
      <c r="F315" s="1926">
        <f t="shared" si="4"/>
        <v>414702.31000000681</v>
      </c>
    </row>
    <row r="316" spans="1:6" s="780" customFormat="1" ht="26.25">
      <c r="A316" s="797">
        <v>43377</v>
      </c>
      <c r="B316" s="798">
        <v>0</v>
      </c>
      <c r="C316" s="1565" t="s">
        <v>11866</v>
      </c>
      <c r="D316" s="800">
        <v>50000</v>
      </c>
      <c r="E316" s="2174"/>
      <c r="F316" s="1926">
        <f t="shared" si="4"/>
        <v>464702.31000000681</v>
      </c>
    </row>
    <row r="317" spans="1:6" s="781" customFormat="1" ht="26.25">
      <c r="A317" s="797">
        <v>43381</v>
      </c>
      <c r="B317" s="798">
        <v>0</v>
      </c>
      <c r="C317" s="1565" t="s">
        <v>11867</v>
      </c>
      <c r="D317" s="799">
        <v>794</v>
      </c>
      <c r="E317" s="2174"/>
      <c r="F317" s="1926">
        <f t="shared" si="4"/>
        <v>465496.31000000681</v>
      </c>
    </row>
    <row r="318" spans="1:6" s="782" customFormat="1" ht="26.25">
      <c r="A318" s="797">
        <v>43381</v>
      </c>
      <c r="B318" s="798">
        <v>1205</v>
      </c>
      <c r="C318" s="1565" t="s">
        <v>11868</v>
      </c>
      <c r="D318" s="799"/>
      <c r="E318" s="2176">
        <v>88461</v>
      </c>
      <c r="F318" s="1926">
        <f t="shared" si="4"/>
        <v>377035.31000000681</v>
      </c>
    </row>
    <row r="319" spans="1:6" s="780" customFormat="1">
      <c r="A319" s="797">
        <v>43381</v>
      </c>
      <c r="B319" s="798">
        <v>1206</v>
      </c>
      <c r="C319" s="1565" t="s">
        <v>11621</v>
      </c>
      <c r="D319" s="799"/>
      <c r="E319" s="2176">
        <v>83200</v>
      </c>
      <c r="F319" s="1926">
        <f t="shared" si="4"/>
        <v>293835.31000000681</v>
      </c>
    </row>
    <row r="320" spans="1:6" s="780" customFormat="1" ht="39">
      <c r="A320" s="797">
        <v>43383</v>
      </c>
      <c r="B320" s="798">
        <v>0</v>
      </c>
      <c r="C320" s="1565" t="s">
        <v>11869</v>
      </c>
      <c r="D320" s="800">
        <v>18000</v>
      </c>
      <c r="E320" s="2174"/>
      <c r="F320" s="1926">
        <f t="shared" si="4"/>
        <v>311835.31000000681</v>
      </c>
    </row>
    <row r="321" spans="1:8" s="781" customFormat="1">
      <c r="A321" s="797">
        <v>43383</v>
      </c>
      <c r="B321" s="798">
        <v>1201</v>
      </c>
      <c r="C321" s="1565" t="s">
        <v>11621</v>
      </c>
      <c r="D321" s="799"/>
      <c r="E321" s="2176">
        <v>65000</v>
      </c>
      <c r="F321" s="1926">
        <f t="shared" si="4"/>
        <v>246835.31000000681</v>
      </c>
    </row>
    <row r="322" spans="1:8" s="781" customFormat="1">
      <c r="A322" s="792">
        <v>43384</v>
      </c>
      <c r="B322" s="793">
        <v>0</v>
      </c>
      <c r="C322" s="1564" t="s">
        <v>11870</v>
      </c>
      <c r="D322" s="794">
        <v>10261000</v>
      </c>
      <c r="E322" s="2172"/>
      <c r="F322" s="1926">
        <f t="shared" si="4"/>
        <v>10507835.310000006</v>
      </c>
    </row>
    <row r="323" spans="1:8" s="781" customFormat="1" ht="26.25">
      <c r="A323" s="792">
        <v>43385</v>
      </c>
      <c r="B323" s="793">
        <v>1193</v>
      </c>
      <c r="C323" s="1564" t="s">
        <v>11871</v>
      </c>
      <c r="D323" s="795"/>
      <c r="E323" s="2175">
        <v>15000</v>
      </c>
      <c r="F323" s="1926">
        <f t="shared" si="4"/>
        <v>10492835.310000006</v>
      </c>
    </row>
    <row r="324" spans="1:8" s="781" customFormat="1">
      <c r="A324" s="792">
        <v>43388</v>
      </c>
      <c r="B324" s="793">
        <v>1188</v>
      </c>
      <c r="C324" s="1564" t="s">
        <v>11621</v>
      </c>
      <c r="D324" s="795"/>
      <c r="E324" s="2173">
        <v>40000</v>
      </c>
      <c r="F324" s="1926">
        <f t="shared" si="4"/>
        <v>10452835.310000006</v>
      </c>
    </row>
    <row r="325" spans="1:8" s="782" customFormat="1">
      <c r="A325" s="792">
        <v>43388</v>
      </c>
      <c r="B325" s="793">
        <v>1172</v>
      </c>
      <c r="C325" s="1564" t="s">
        <v>11872</v>
      </c>
      <c r="D325" s="795"/>
      <c r="E325" s="2175">
        <v>15000</v>
      </c>
      <c r="F325" s="1926">
        <f t="shared" si="4"/>
        <v>10437835.310000006</v>
      </c>
    </row>
    <row r="326" spans="1:8" s="780" customFormat="1" ht="26.25">
      <c r="A326" s="792">
        <v>43389</v>
      </c>
      <c r="B326" s="793">
        <v>0</v>
      </c>
      <c r="C326" s="1564" t="s">
        <v>11873</v>
      </c>
      <c r="D326" s="794">
        <v>20000</v>
      </c>
      <c r="E326" s="2172"/>
      <c r="F326" s="1926">
        <f t="shared" ref="F326:F389" si="5">F325-E326+D326</f>
        <v>10457835.310000006</v>
      </c>
    </row>
    <row r="327" spans="1:8" s="780" customFormat="1">
      <c r="A327" s="792">
        <v>43389</v>
      </c>
      <c r="B327" s="793">
        <v>0</v>
      </c>
      <c r="C327" s="1564" t="s">
        <v>11874</v>
      </c>
      <c r="D327" s="795"/>
      <c r="E327" s="2172">
        <v>50</v>
      </c>
      <c r="F327" s="1926">
        <f t="shared" si="5"/>
        <v>10457785.310000006</v>
      </c>
    </row>
    <row r="328" spans="1:8" s="781" customFormat="1" ht="39">
      <c r="A328" s="792">
        <v>43390</v>
      </c>
      <c r="B328" s="793">
        <v>0</v>
      </c>
      <c r="C328" s="1564" t="s">
        <v>11875</v>
      </c>
      <c r="D328" s="794">
        <v>28000</v>
      </c>
      <c r="E328" s="2172"/>
      <c r="F328" s="1926">
        <f t="shared" si="5"/>
        <v>10485785.310000006</v>
      </c>
      <c r="H328" s="801">
        <f>E323+E325+E332+E310</f>
        <v>72500</v>
      </c>
    </row>
    <row r="329" spans="1:8" s="780" customFormat="1">
      <c r="A329" s="792">
        <v>43390</v>
      </c>
      <c r="B329" s="793">
        <v>0</v>
      </c>
      <c r="C329" s="1564" t="s">
        <v>11876</v>
      </c>
      <c r="D329" s="795"/>
      <c r="E329" s="2172">
        <v>50</v>
      </c>
      <c r="F329" s="1926">
        <f t="shared" si="5"/>
        <v>10485735.310000006</v>
      </c>
    </row>
    <row r="330" spans="1:8" s="780" customFormat="1">
      <c r="A330" s="792">
        <v>43391</v>
      </c>
      <c r="B330" s="793">
        <v>1209</v>
      </c>
      <c r="C330" s="1564" t="s">
        <v>11877</v>
      </c>
      <c r="D330" s="795"/>
      <c r="E330" s="2173">
        <v>27800</v>
      </c>
      <c r="F330" s="1926">
        <f t="shared" si="5"/>
        <v>10457935.310000006</v>
      </c>
    </row>
    <row r="331" spans="1:8" s="781" customFormat="1">
      <c r="A331" s="792">
        <v>43391</v>
      </c>
      <c r="B331" s="793">
        <v>1210</v>
      </c>
      <c r="C331" s="1564" t="s">
        <v>11878</v>
      </c>
      <c r="D331" s="795"/>
      <c r="E331" s="2173">
        <v>100000</v>
      </c>
      <c r="F331" s="1926">
        <f t="shared" si="5"/>
        <v>10357935.310000006</v>
      </c>
    </row>
    <row r="332" spans="1:8" s="787" customFormat="1" ht="26.25">
      <c r="A332" s="792">
        <v>43391</v>
      </c>
      <c r="B332" s="793">
        <v>1150</v>
      </c>
      <c r="C332" s="1564" t="s">
        <v>11879</v>
      </c>
      <c r="D332" s="795"/>
      <c r="E332" s="2175">
        <v>20000</v>
      </c>
      <c r="F332" s="1926">
        <f t="shared" si="5"/>
        <v>10337935.310000006</v>
      </c>
    </row>
    <row r="333" spans="1:8" s="781" customFormat="1" ht="26.25">
      <c r="A333" s="792">
        <v>43391</v>
      </c>
      <c r="B333" s="793">
        <v>1211</v>
      </c>
      <c r="C333" s="1564" t="s">
        <v>11880</v>
      </c>
      <c r="D333" s="795"/>
      <c r="E333" s="2173">
        <v>35000</v>
      </c>
      <c r="F333" s="1926">
        <f t="shared" si="5"/>
        <v>10302935.310000006</v>
      </c>
    </row>
    <row r="334" spans="1:8" s="780" customFormat="1" ht="26.25">
      <c r="A334" s="792">
        <v>43395</v>
      </c>
      <c r="B334" s="793">
        <v>0</v>
      </c>
      <c r="C334" s="1564" t="s">
        <v>11881</v>
      </c>
      <c r="D334" s="794">
        <v>18000</v>
      </c>
      <c r="E334" s="2172"/>
      <c r="F334" s="1926">
        <f t="shared" si="5"/>
        <v>10320935.310000006</v>
      </c>
    </row>
    <row r="335" spans="1:8" s="780" customFormat="1" ht="26.25">
      <c r="A335" s="792">
        <v>43395</v>
      </c>
      <c r="B335" s="793">
        <v>0</v>
      </c>
      <c r="C335" s="1564" t="s">
        <v>11882</v>
      </c>
      <c r="D335" s="794">
        <v>20000</v>
      </c>
      <c r="E335" s="2172"/>
      <c r="F335" s="1926">
        <f t="shared" si="5"/>
        <v>10340935.310000006</v>
      </c>
    </row>
    <row r="336" spans="1:8" s="780" customFormat="1" ht="26.25">
      <c r="A336" s="792">
        <v>43395</v>
      </c>
      <c r="B336" s="793">
        <v>0</v>
      </c>
      <c r="C336" s="1564" t="s">
        <v>11883</v>
      </c>
      <c r="D336" s="794">
        <v>19850</v>
      </c>
      <c r="E336" s="2172"/>
      <c r="F336" s="1926">
        <f t="shared" si="5"/>
        <v>10360785.310000006</v>
      </c>
    </row>
    <row r="337" spans="1:6" s="782" customFormat="1" ht="26.25">
      <c r="A337" s="792">
        <v>43395</v>
      </c>
      <c r="B337" s="793">
        <v>0</v>
      </c>
      <c r="C337" s="1564" t="s">
        <v>11884</v>
      </c>
      <c r="D337" s="794">
        <v>263012.5</v>
      </c>
      <c r="E337" s="2172"/>
      <c r="F337" s="1926">
        <f t="shared" si="5"/>
        <v>10623797.810000006</v>
      </c>
    </row>
    <row r="338" spans="1:6" s="781" customFormat="1">
      <c r="A338" s="792">
        <v>43395</v>
      </c>
      <c r="B338" s="793">
        <v>1212</v>
      </c>
      <c r="C338" s="1564" t="s">
        <v>11878</v>
      </c>
      <c r="D338" s="795"/>
      <c r="E338" s="2173">
        <v>64350</v>
      </c>
      <c r="F338" s="1926">
        <f t="shared" si="5"/>
        <v>10559447.810000006</v>
      </c>
    </row>
    <row r="339" spans="1:6" s="780" customFormat="1">
      <c r="A339" s="792">
        <v>43395</v>
      </c>
      <c r="B339" s="793">
        <v>1213</v>
      </c>
      <c r="C339" s="1564" t="s">
        <v>11885</v>
      </c>
      <c r="D339" s="795"/>
      <c r="E339" s="2173">
        <v>40000</v>
      </c>
      <c r="F339" s="1926">
        <f t="shared" si="5"/>
        <v>10519447.810000006</v>
      </c>
    </row>
    <row r="340" spans="1:6" s="780" customFormat="1" ht="26.25">
      <c r="A340" s="792">
        <v>43395</v>
      </c>
      <c r="B340" s="793">
        <v>1214</v>
      </c>
      <c r="C340" s="1564" t="s">
        <v>11886</v>
      </c>
      <c r="D340" s="795"/>
      <c r="E340" s="2173">
        <v>230000</v>
      </c>
      <c r="F340" s="1926">
        <f t="shared" si="5"/>
        <v>10289447.810000006</v>
      </c>
    </row>
    <row r="341" spans="1:6" s="780" customFormat="1">
      <c r="A341" s="792">
        <v>43395</v>
      </c>
      <c r="B341" s="793">
        <v>1215</v>
      </c>
      <c r="C341" s="1564" t="s">
        <v>11885</v>
      </c>
      <c r="D341" s="795"/>
      <c r="E341" s="2173">
        <v>11500</v>
      </c>
      <c r="F341" s="1926">
        <f t="shared" si="5"/>
        <v>10277947.810000006</v>
      </c>
    </row>
    <row r="342" spans="1:6" s="782" customFormat="1">
      <c r="A342" s="792">
        <v>43395</v>
      </c>
      <c r="B342" s="793">
        <v>65758439</v>
      </c>
      <c r="C342" s="1564" t="s">
        <v>11887</v>
      </c>
      <c r="D342" s="794">
        <v>28000</v>
      </c>
      <c r="E342" s="2172"/>
      <c r="F342" s="1926">
        <f t="shared" si="5"/>
        <v>10305947.810000006</v>
      </c>
    </row>
    <row r="343" spans="1:6" s="781" customFormat="1">
      <c r="A343" s="792">
        <v>43395</v>
      </c>
      <c r="B343" s="793">
        <v>0</v>
      </c>
      <c r="C343" s="1564" t="s">
        <v>11888</v>
      </c>
      <c r="D343" s="795"/>
      <c r="E343" s="2172">
        <v>150</v>
      </c>
      <c r="F343" s="1926">
        <f t="shared" si="5"/>
        <v>10305797.810000006</v>
      </c>
    </row>
    <row r="344" spans="1:6" s="780" customFormat="1">
      <c r="A344" s="792">
        <v>43399</v>
      </c>
      <c r="B344" s="793">
        <v>1216</v>
      </c>
      <c r="C344" s="1564" t="s">
        <v>11889</v>
      </c>
      <c r="D344" s="795"/>
      <c r="E344" s="2173">
        <v>40000</v>
      </c>
      <c r="F344" s="1926">
        <f t="shared" si="5"/>
        <v>10265797.810000006</v>
      </c>
    </row>
    <row r="345" spans="1:6" s="780" customFormat="1" ht="26.25">
      <c r="A345" s="792">
        <v>43402</v>
      </c>
      <c r="B345" s="793">
        <v>0</v>
      </c>
      <c r="C345" s="1564" t="s">
        <v>11890</v>
      </c>
      <c r="D345" s="794">
        <v>18000</v>
      </c>
      <c r="E345" s="2172"/>
      <c r="F345" s="1926">
        <f t="shared" si="5"/>
        <v>10283797.810000006</v>
      </c>
    </row>
    <row r="346" spans="1:6" s="780" customFormat="1" ht="26.25">
      <c r="A346" s="792">
        <v>43402</v>
      </c>
      <c r="B346" s="793">
        <v>0</v>
      </c>
      <c r="C346" s="1564" t="s">
        <v>11891</v>
      </c>
      <c r="D346" s="794">
        <v>81385</v>
      </c>
      <c r="E346" s="2172"/>
      <c r="F346" s="1926">
        <f t="shared" si="5"/>
        <v>10365182.810000006</v>
      </c>
    </row>
    <row r="347" spans="1:6" s="780" customFormat="1" ht="26.25">
      <c r="A347" s="792">
        <v>43402</v>
      </c>
      <c r="B347" s="793">
        <v>0</v>
      </c>
      <c r="C347" s="1564" t="s">
        <v>11892</v>
      </c>
      <c r="D347" s="794">
        <v>122077.5</v>
      </c>
      <c r="E347" s="2172"/>
      <c r="F347" s="1926">
        <f t="shared" si="5"/>
        <v>10487260.310000006</v>
      </c>
    </row>
    <row r="348" spans="1:6" s="782" customFormat="1">
      <c r="A348" s="792">
        <v>43402</v>
      </c>
      <c r="B348" s="793">
        <v>1217</v>
      </c>
      <c r="C348" s="1564" t="s">
        <v>11889</v>
      </c>
      <c r="D348" s="795"/>
      <c r="E348" s="2173">
        <v>40400</v>
      </c>
      <c r="F348" s="1926">
        <f t="shared" si="5"/>
        <v>10446860.310000006</v>
      </c>
    </row>
    <row r="349" spans="1:6" s="780" customFormat="1">
      <c r="A349" s="792">
        <v>43402</v>
      </c>
      <c r="B349" s="793">
        <v>0</v>
      </c>
      <c r="C349" s="1564" t="s">
        <v>11893</v>
      </c>
      <c r="D349" s="795"/>
      <c r="E349" s="2172">
        <v>100</v>
      </c>
      <c r="F349" s="1926">
        <f t="shared" si="5"/>
        <v>10446760.310000006</v>
      </c>
    </row>
    <row r="350" spans="1:6" s="780" customFormat="1" ht="26.25">
      <c r="A350" s="792">
        <v>43403</v>
      </c>
      <c r="B350" s="793">
        <v>1218</v>
      </c>
      <c r="C350" s="1564" t="s">
        <v>11894</v>
      </c>
      <c r="D350" s="795"/>
      <c r="E350" s="2173">
        <v>54355.5</v>
      </c>
      <c r="F350" s="1926">
        <f t="shared" si="5"/>
        <v>10392404.810000006</v>
      </c>
    </row>
    <row r="351" spans="1:6" s="780" customFormat="1" ht="26.25">
      <c r="A351" s="792">
        <v>43403</v>
      </c>
      <c r="B351" s="793">
        <v>0</v>
      </c>
      <c r="C351" s="1564" t="s">
        <v>11895</v>
      </c>
      <c r="D351" s="794">
        <v>3970</v>
      </c>
      <c r="E351" s="2172"/>
      <c r="F351" s="1926">
        <f t="shared" si="5"/>
        <v>10396374.810000006</v>
      </c>
    </row>
    <row r="352" spans="1:6" s="780" customFormat="1">
      <c r="A352" s="792">
        <v>43403</v>
      </c>
      <c r="B352" s="793">
        <v>0</v>
      </c>
      <c r="C352" s="1564" t="s">
        <v>11896</v>
      </c>
      <c r="D352" s="795"/>
      <c r="E352" s="2172">
        <v>50</v>
      </c>
      <c r="F352" s="1926">
        <f t="shared" si="5"/>
        <v>10396324.810000006</v>
      </c>
    </row>
    <row r="353" spans="1:7" s="781" customFormat="1" ht="26.25">
      <c r="A353" s="792">
        <v>43404</v>
      </c>
      <c r="B353" s="793">
        <v>0</v>
      </c>
      <c r="C353" s="1564" t="s">
        <v>11897</v>
      </c>
      <c r="D353" s="794">
        <v>96272.5</v>
      </c>
      <c r="E353" s="2172"/>
      <c r="F353" s="1926">
        <f t="shared" si="5"/>
        <v>10492597.310000006</v>
      </c>
    </row>
    <row r="354" spans="1:7" s="780" customFormat="1">
      <c r="A354" s="792">
        <v>43404</v>
      </c>
      <c r="B354" s="793">
        <v>0</v>
      </c>
      <c r="C354" s="1564" t="s">
        <v>11898</v>
      </c>
      <c r="D354" s="795"/>
      <c r="E354" s="2172">
        <v>50</v>
      </c>
      <c r="F354" s="1926">
        <f t="shared" si="5"/>
        <v>10492547.310000006</v>
      </c>
      <c r="G354" s="780">
        <v>500</v>
      </c>
    </row>
    <row r="355" spans="1:7" s="782" customFormat="1">
      <c r="A355" s="792">
        <v>43404</v>
      </c>
      <c r="B355" s="793">
        <v>0</v>
      </c>
      <c r="C355" s="1564" t="s">
        <v>11736</v>
      </c>
      <c r="D355" s="795"/>
      <c r="E355" s="2173">
        <v>1152.82</v>
      </c>
      <c r="F355" s="1926">
        <f t="shared" si="5"/>
        <v>10491394.490000006</v>
      </c>
    </row>
    <row r="356" spans="1:7" s="780" customFormat="1">
      <c r="A356" s="792">
        <v>43404</v>
      </c>
      <c r="B356" s="793">
        <v>0</v>
      </c>
      <c r="C356" s="1564" t="s">
        <v>11737</v>
      </c>
      <c r="D356" s="795"/>
      <c r="E356" s="2172">
        <v>57.64</v>
      </c>
      <c r="F356" s="1926">
        <f t="shared" si="5"/>
        <v>10491336.850000005</v>
      </c>
    </row>
    <row r="357" spans="1:7" s="780" customFormat="1" ht="26.25">
      <c r="A357" s="792">
        <v>43409</v>
      </c>
      <c r="B357" s="793">
        <v>0</v>
      </c>
      <c r="C357" s="1564" t="s">
        <v>11899</v>
      </c>
      <c r="D357" s="794">
        <v>5000</v>
      </c>
      <c r="E357" s="2172"/>
      <c r="F357" s="1926">
        <f t="shared" si="5"/>
        <v>10496336.850000005</v>
      </c>
    </row>
    <row r="358" spans="1:7" s="780" customFormat="1" ht="26.25">
      <c r="A358" s="792">
        <v>43409</v>
      </c>
      <c r="B358" s="793">
        <v>0</v>
      </c>
      <c r="C358" s="1564" t="s">
        <v>11900</v>
      </c>
      <c r="D358" s="794">
        <v>18000</v>
      </c>
      <c r="E358" s="2172"/>
      <c r="F358" s="1926">
        <f t="shared" si="5"/>
        <v>10514336.850000005</v>
      </c>
    </row>
    <row r="359" spans="1:7" s="780" customFormat="1">
      <c r="A359" s="792">
        <v>43411</v>
      </c>
      <c r="B359" s="793">
        <v>58186537</v>
      </c>
      <c r="C359" s="1564" t="s">
        <v>11901</v>
      </c>
      <c r="D359" s="794">
        <v>50000</v>
      </c>
      <c r="E359" s="2172"/>
      <c r="F359" s="1926">
        <f t="shared" si="5"/>
        <v>10564336.850000005</v>
      </c>
    </row>
    <row r="360" spans="1:7" s="781" customFormat="1">
      <c r="A360" s="792">
        <v>43411</v>
      </c>
      <c r="B360" s="793">
        <v>0</v>
      </c>
      <c r="C360" s="1564" t="s">
        <v>11902</v>
      </c>
      <c r="D360" s="795"/>
      <c r="E360" s="2172">
        <v>50</v>
      </c>
      <c r="F360" s="1926">
        <f t="shared" si="5"/>
        <v>10564286.850000005</v>
      </c>
    </row>
    <row r="361" spans="1:7" s="780" customFormat="1" ht="26.25">
      <c r="A361" s="792">
        <v>43416</v>
      </c>
      <c r="B361" s="793">
        <v>0</v>
      </c>
      <c r="C361" s="1564" t="s">
        <v>11903</v>
      </c>
      <c r="D361" s="794">
        <v>10000</v>
      </c>
      <c r="E361" s="2172"/>
      <c r="F361" s="1926">
        <f t="shared" si="5"/>
        <v>10574286.850000005</v>
      </c>
    </row>
    <row r="362" spans="1:7" s="787" customFormat="1">
      <c r="A362" s="792">
        <v>43419</v>
      </c>
      <c r="B362" s="793">
        <v>0</v>
      </c>
      <c r="C362" s="1564" t="s">
        <v>11904</v>
      </c>
      <c r="D362" s="794">
        <v>39003000</v>
      </c>
      <c r="E362" s="2172"/>
      <c r="F362" s="1926">
        <f t="shared" si="5"/>
        <v>49577286.850000009</v>
      </c>
    </row>
    <row r="363" spans="1:7" s="782" customFormat="1" ht="26.25">
      <c r="A363" s="792">
        <v>43419</v>
      </c>
      <c r="B363" s="793">
        <v>1219</v>
      </c>
      <c r="C363" s="1564" t="s">
        <v>11905</v>
      </c>
      <c r="D363" s="795"/>
      <c r="E363" s="2173">
        <v>129000</v>
      </c>
      <c r="F363" s="1926">
        <f t="shared" si="5"/>
        <v>49448286.850000009</v>
      </c>
    </row>
    <row r="364" spans="1:7" s="780" customFormat="1" ht="26.25">
      <c r="A364" s="792">
        <v>43419</v>
      </c>
      <c r="B364" s="793">
        <v>1221</v>
      </c>
      <c r="C364" s="1564" t="s">
        <v>11906</v>
      </c>
      <c r="D364" s="795"/>
      <c r="E364" s="2173">
        <v>20000</v>
      </c>
      <c r="F364" s="1926">
        <f t="shared" si="5"/>
        <v>49428286.850000009</v>
      </c>
    </row>
    <row r="365" spans="1:7" s="780" customFormat="1" ht="26.25">
      <c r="A365" s="792">
        <v>43419</v>
      </c>
      <c r="B365" s="793">
        <v>0</v>
      </c>
      <c r="C365" s="1564" t="s">
        <v>11907</v>
      </c>
      <c r="D365" s="795"/>
      <c r="E365" s="2172">
        <v>50</v>
      </c>
      <c r="F365" s="1926">
        <f t="shared" si="5"/>
        <v>49428236.850000009</v>
      </c>
    </row>
    <row r="366" spans="1:7" s="780" customFormat="1">
      <c r="A366" s="792">
        <v>43419</v>
      </c>
      <c r="B366" s="793">
        <v>0</v>
      </c>
      <c r="C366" s="1564" t="s">
        <v>11908</v>
      </c>
      <c r="D366" s="795"/>
      <c r="E366" s="2172">
        <v>2.5</v>
      </c>
      <c r="F366" s="1926">
        <f t="shared" si="5"/>
        <v>49428234.350000009</v>
      </c>
    </row>
    <row r="367" spans="1:7" s="780" customFormat="1" ht="26.25">
      <c r="A367" s="792">
        <v>43419</v>
      </c>
      <c r="B367" s="793">
        <v>0</v>
      </c>
      <c r="C367" s="1564" t="s">
        <v>11909</v>
      </c>
      <c r="D367" s="795"/>
      <c r="E367" s="2173">
        <v>18000</v>
      </c>
      <c r="F367" s="1926">
        <f t="shared" si="5"/>
        <v>49410234.350000009</v>
      </c>
    </row>
    <row r="368" spans="1:7" s="780" customFormat="1" ht="26.25">
      <c r="A368" s="792">
        <v>43419</v>
      </c>
      <c r="B368" s="793">
        <v>0</v>
      </c>
      <c r="C368" s="1564" t="s">
        <v>11910</v>
      </c>
      <c r="D368" s="795"/>
      <c r="E368" s="2172">
        <v>50</v>
      </c>
      <c r="F368" s="1926">
        <f t="shared" si="5"/>
        <v>49410184.350000009</v>
      </c>
    </row>
    <row r="369" spans="1:7" s="780" customFormat="1">
      <c r="A369" s="792">
        <v>43419</v>
      </c>
      <c r="B369" s="793">
        <v>0</v>
      </c>
      <c r="C369" s="1564" t="s">
        <v>11911</v>
      </c>
      <c r="D369" s="795"/>
      <c r="E369" s="2172">
        <v>2.5</v>
      </c>
      <c r="F369" s="1926">
        <f t="shared" si="5"/>
        <v>49410181.850000009</v>
      </c>
    </row>
    <row r="370" spans="1:7" s="781" customFormat="1" ht="26.25">
      <c r="A370" s="792">
        <v>43419</v>
      </c>
      <c r="B370" s="793">
        <v>0</v>
      </c>
      <c r="C370" s="1564" t="s">
        <v>11912</v>
      </c>
      <c r="D370" s="795"/>
      <c r="E370" s="2173">
        <v>18000</v>
      </c>
      <c r="F370" s="1926">
        <f t="shared" si="5"/>
        <v>49392181.850000009</v>
      </c>
    </row>
    <row r="371" spans="1:7" s="780" customFormat="1" ht="26.25">
      <c r="A371" s="792">
        <v>43419</v>
      </c>
      <c r="B371" s="793">
        <v>0</v>
      </c>
      <c r="C371" s="1564" t="s">
        <v>11913</v>
      </c>
      <c r="D371" s="795"/>
      <c r="E371" s="2172">
        <v>50</v>
      </c>
      <c r="F371" s="1926">
        <f t="shared" si="5"/>
        <v>49392131.850000009</v>
      </c>
    </row>
    <row r="372" spans="1:7" s="781" customFormat="1">
      <c r="A372" s="792">
        <v>43419</v>
      </c>
      <c r="B372" s="793">
        <v>0</v>
      </c>
      <c r="C372" s="1564" t="s">
        <v>11914</v>
      </c>
      <c r="D372" s="795"/>
      <c r="E372" s="2172">
        <v>2.5</v>
      </c>
      <c r="F372" s="1926">
        <f t="shared" si="5"/>
        <v>49392129.350000009</v>
      </c>
    </row>
    <row r="373" spans="1:7" s="780" customFormat="1" ht="26.25">
      <c r="A373" s="792">
        <v>43419</v>
      </c>
      <c r="B373" s="793">
        <v>0</v>
      </c>
      <c r="C373" s="1564" t="s">
        <v>11915</v>
      </c>
      <c r="D373" s="795"/>
      <c r="E373" s="2173">
        <v>12500</v>
      </c>
      <c r="F373" s="1926">
        <f t="shared" si="5"/>
        <v>49379629.350000009</v>
      </c>
    </row>
    <row r="374" spans="1:7" s="780" customFormat="1" ht="26.25">
      <c r="A374" s="792">
        <v>43419</v>
      </c>
      <c r="B374" s="793">
        <v>0</v>
      </c>
      <c r="C374" s="1564" t="s">
        <v>11916</v>
      </c>
      <c r="D374" s="795"/>
      <c r="E374" s="2172">
        <v>50</v>
      </c>
      <c r="F374" s="1926">
        <f t="shared" si="5"/>
        <v>49379579.350000009</v>
      </c>
    </row>
    <row r="375" spans="1:7" s="780" customFormat="1">
      <c r="A375" s="792">
        <v>43419</v>
      </c>
      <c r="B375" s="793">
        <v>0</v>
      </c>
      <c r="C375" s="1564" t="s">
        <v>11917</v>
      </c>
      <c r="D375" s="795"/>
      <c r="E375" s="2172">
        <v>2.5</v>
      </c>
      <c r="F375" s="1926">
        <f t="shared" si="5"/>
        <v>49379576.850000009</v>
      </c>
    </row>
    <row r="376" spans="1:7" s="782" customFormat="1" ht="26.25">
      <c r="A376" s="792">
        <v>43419</v>
      </c>
      <c r="B376" s="793">
        <v>1220</v>
      </c>
      <c r="C376" s="1564" t="s">
        <v>11918</v>
      </c>
      <c r="D376" s="795"/>
      <c r="E376" s="2173">
        <v>10500000</v>
      </c>
      <c r="F376" s="1926">
        <f t="shared" si="5"/>
        <v>38879576.850000009</v>
      </c>
    </row>
    <row r="377" spans="1:7" s="802" customFormat="1" ht="26.25">
      <c r="A377" s="792">
        <v>43419</v>
      </c>
      <c r="B377" s="793">
        <v>0</v>
      </c>
      <c r="C377" s="1564" t="s">
        <v>11919</v>
      </c>
      <c r="D377" s="795"/>
      <c r="E377" s="2172">
        <v>50</v>
      </c>
      <c r="F377" s="1926">
        <f t="shared" si="5"/>
        <v>38879526.850000009</v>
      </c>
    </row>
    <row r="378" spans="1:7" s="780" customFormat="1">
      <c r="A378" s="792">
        <v>43419</v>
      </c>
      <c r="B378" s="793">
        <v>0</v>
      </c>
      <c r="C378" s="1564" t="s">
        <v>11920</v>
      </c>
      <c r="D378" s="795"/>
      <c r="E378" s="2172">
        <v>2.5</v>
      </c>
      <c r="F378" s="1926">
        <f t="shared" si="5"/>
        <v>38879524.350000009</v>
      </c>
      <c r="G378" s="780">
        <v>2022.96</v>
      </c>
    </row>
    <row r="379" spans="1:7" s="781" customFormat="1">
      <c r="A379" s="792">
        <v>43419</v>
      </c>
      <c r="B379" s="793">
        <v>0</v>
      </c>
      <c r="C379" s="1564" t="s">
        <v>11921</v>
      </c>
      <c r="D379" s="795"/>
      <c r="E379" s="2173">
        <v>26442328.77</v>
      </c>
      <c r="F379" s="1926">
        <f t="shared" si="5"/>
        <v>12437195.580000009</v>
      </c>
    </row>
    <row r="380" spans="1:7" s="782" customFormat="1">
      <c r="A380" s="792">
        <v>43419</v>
      </c>
      <c r="B380" s="793">
        <v>0</v>
      </c>
      <c r="C380" s="1564" t="s">
        <v>11922</v>
      </c>
      <c r="D380" s="795"/>
      <c r="E380" s="2172">
        <v>718.07</v>
      </c>
      <c r="F380" s="1926">
        <f t="shared" si="5"/>
        <v>12436477.510000009</v>
      </c>
    </row>
    <row r="381" spans="1:7" s="781" customFormat="1">
      <c r="A381" s="792">
        <v>43419</v>
      </c>
      <c r="B381" s="793">
        <v>0</v>
      </c>
      <c r="C381" s="1564" t="s">
        <v>11923</v>
      </c>
      <c r="D381" s="795"/>
      <c r="E381" s="2173">
        <v>14361.37</v>
      </c>
      <c r="F381" s="1926">
        <f t="shared" si="5"/>
        <v>12422116.14000001</v>
      </c>
    </row>
    <row r="382" spans="1:7" s="780" customFormat="1">
      <c r="A382" s="797">
        <v>43423</v>
      </c>
      <c r="B382" s="798">
        <v>1222</v>
      </c>
      <c r="C382" s="1565" t="s">
        <v>11924</v>
      </c>
      <c r="D382" s="608"/>
      <c r="E382" s="2176">
        <v>67250</v>
      </c>
      <c r="F382" s="1926">
        <f t="shared" si="5"/>
        <v>12354866.14000001</v>
      </c>
    </row>
    <row r="383" spans="1:7" s="780" customFormat="1">
      <c r="A383" s="797">
        <v>43427</v>
      </c>
      <c r="B383" s="798">
        <v>0</v>
      </c>
      <c r="C383" s="1565" t="s">
        <v>11925</v>
      </c>
      <c r="D383" s="608"/>
      <c r="E383" s="2176">
        <v>1944.61</v>
      </c>
      <c r="F383" s="1926">
        <f t="shared" si="5"/>
        <v>12352921.530000011</v>
      </c>
    </row>
    <row r="384" spans="1:7" s="780" customFormat="1">
      <c r="A384" s="797">
        <v>43427</v>
      </c>
      <c r="B384" s="798">
        <v>0</v>
      </c>
      <c r="C384" s="1565" t="s">
        <v>11926</v>
      </c>
      <c r="D384" s="608"/>
      <c r="E384" s="2174">
        <v>97.23</v>
      </c>
      <c r="F384" s="1926">
        <f t="shared" si="5"/>
        <v>12352824.30000001</v>
      </c>
    </row>
    <row r="385" spans="1:7" s="780" customFormat="1">
      <c r="A385" s="797">
        <v>43427</v>
      </c>
      <c r="B385" s="798">
        <v>0</v>
      </c>
      <c r="C385" s="1565" t="s">
        <v>11927</v>
      </c>
      <c r="D385" s="608"/>
      <c r="E385" s="2176">
        <v>2987423.29</v>
      </c>
      <c r="F385" s="1926">
        <f t="shared" si="5"/>
        <v>9365401.0100000091</v>
      </c>
    </row>
    <row r="386" spans="1:7" s="781" customFormat="1">
      <c r="A386" s="797">
        <v>43430</v>
      </c>
      <c r="B386" s="798">
        <v>1225</v>
      </c>
      <c r="C386" s="1565" t="s">
        <v>11928</v>
      </c>
      <c r="D386" s="609"/>
      <c r="E386" s="2176">
        <v>46000</v>
      </c>
      <c r="F386" s="1926">
        <f t="shared" si="5"/>
        <v>9319401.0100000091</v>
      </c>
    </row>
    <row r="387" spans="1:7" s="780" customFormat="1">
      <c r="A387" s="797">
        <v>43430</v>
      </c>
      <c r="B387" s="798">
        <v>1223</v>
      </c>
      <c r="C387" s="1565" t="s">
        <v>11878</v>
      </c>
      <c r="D387" s="608"/>
      <c r="E387" s="2176">
        <v>73300</v>
      </c>
      <c r="F387" s="1926">
        <f t="shared" si="5"/>
        <v>9246101.0100000091</v>
      </c>
    </row>
    <row r="388" spans="1:7" s="781" customFormat="1">
      <c r="A388" s="797">
        <v>43430</v>
      </c>
      <c r="B388" s="798">
        <v>1224</v>
      </c>
      <c r="C388" s="1565" t="s">
        <v>11929</v>
      </c>
      <c r="D388" s="609"/>
      <c r="E388" s="2176">
        <v>115000</v>
      </c>
      <c r="F388" s="1926">
        <f t="shared" si="5"/>
        <v>9131101.0100000091</v>
      </c>
    </row>
    <row r="389" spans="1:7" s="782" customFormat="1" ht="29.25" customHeight="1">
      <c r="A389" s="797">
        <v>43430</v>
      </c>
      <c r="B389" s="798">
        <v>0</v>
      </c>
      <c r="C389" s="1565" t="s">
        <v>11930</v>
      </c>
      <c r="D389" s="608"/>
      <c r="E389" s="2176">
        <v>70000</v>
      </c>
      <c r="F389" s="1926">
        <f t="shared" si="5"/>
        <v>9061101.0100000091</v>
      </c>
    </row>
    <row r="390" spans="1:7" s="780" customFormat="1" ht="32.25" customHeight="1">
      <c r="A390" s="797">
        <v>43430</v>
      </c>
      <c r="B390" s="798">
        <v>0</v>
      </c>
      <c r="C390" s="1565" t="s">
        <v>11931</v>
      </c>
      <c r="D390" s="608"/>
      <c r="E390" s="2174">
        <v>50</v>
      </c>
      <c r="F390" s="1926">
        <f t="shared" ref="F390:F453" si="6">F389-E390+D390</f>
        <v>9061051.0100000091</v>
      </c>
    </row>
    <row r="391" spans="1:7" s="781" customFormat="1">
      <c r="A391" s="797">
        <v>43430</v>
      </c>
      <c r="B391" s="798">
        <v>0</v>
      </c>
      <c r="C391" s="1565" t="s">
        <v>11917</v>
      </c>
      <c r="D391" s="609"/>
      <c r="E391" s="2174">
        <v>2.5</v>
      </c>
      <c r="F391" s="1926">
        <f t="shared" si="6"/>
        <v>9061048.5100000091</v>
      </c>
      <c r="G391" s="610"/>
    </row>
    <row r="392" spans="1:7" s="780" customFormat="1">
      <c r="A392" s="797">
        <v>43430</v>
      </c>
      <c r="B392" s="798">
        <v>1229</v>
      </c>
      <c r="C392" s="1565" t="s">
        <v>11932</v>
      </c>
      <c r="D392" s="608"/>
      <c r="E392" s="2176">
        <v>7508038</v>
      </c>
      <c r="F392" s="1926">
        <f t="shared" si="6"/>
        <v>1553010.5100000091</v>
      </c>
    </row>
    <row r="393" spans="1:7" s="780" customFormat="1">
      <c r="A393" s="797">
        <v>43430</v>
      </c>
      <c r="B393" s="798">
        <v>0</v>
      </c>
      <c r="C393" s="1565" t="s">
        <v>11933</v>
      </c>
      <c r="D393" s="608"/>
      <c r="E393" s="2174">
        <v>540</v>
      </c>
      <c r="F393" s="1926">
        <f t="shared" si="6"/>
        <v>1552470.5100000091</v>
      </c>
    </row>
    <row r="394" spans="1:7" s="780" customFormat="1">
      <c r="A394" s="797">
        <v>43430</v>
      </c>
      <c r="B394" s="798">
        <v>0</v>
      </c>
      <c r="C394" s="1565" t="s">
        <v>11737</v>
      </c>
      <c r="D394" s="608"/>
      <c r="E394" s="2174">
        <v>27</v>
      </c>
      <c r="F394" s="1926">
        <f t="shared" si="6"/>
        <v>1552443.5100000091</v>
      </c>
    </row>
    <row r="395" spans="1:7" s="780" customFormat="1">
      <c r="A395" s="797">
        <v>43430</v>
      </c>
      <c r="B395" s="798">
        <v>0</v>
      </c>
      <c r="C395" s="1565" t="s">
        <v>11934</v>
      </c>
      <c r="D395" s="608"/>
      <c r="E395" s="2174">
        <v>450</v>
      </c>
      <c r="F395" s="1926">
        <f t="shared" si="6"/>
        <v>1551993.5100000091</v>
      </c>
    </row>
    <row r="396" spans="1:7" s="780" customFormat="1">
      <c r="A396" s="797">
        <v>43430</v>
      </c>
      <c r="B396" s="798">
        <v>0</v>
      </c>
      <c r="C396" s="1565" t="s">
        <v>11737</v>
      </c>
      <c r="D396" s="608"/>
      <c r="E396" s="2174">
        <v>22.5</v>
      </c>
      <c r="F396" s="1926">
        <f t="shared" si="6"/>
        <v>1551971.0100000091</v>
      </c>
    </row>
    <row r="397" spans="1:7" s="780" customFormat="1">
      <c r="A397" s="792">
        <v>43434</v>
      </c>
      <c r="B397" s="793">
        <v>0</v>
      </c>
      <c r="C397" s="1564" t="s">
        <v>11736</v>
      </c>
      <c r="D397" s="608"/>
      <c r="E397" s="2173">
        <v>18577.09</v>
      </c>
      <c r="F397" s="1926">
        <f t="shared" si="6"/>
        <v>1533393.920000009</v>
      </c>
    </row>
    <row r="398" spans="1:7" s="780" customFormat="1">
      <c r="A398" s="792">
        <v>43434</v>
      </c>
      <c r="B398" s="793">
        <v>0</v>
      </c>
      <c r="C398" s="1564" t="s">
        <v>11737</v>
      </c>
      <c r="D398" s="608"/>
      <c r="E398" s="2172">
        <v>928.85</v>
      </c>
      <c r="F398" s="1926">
        <f t="shared" si="6"/>
        <v>1532465.0700000089</v>
      </c>
      <c r="G398" s="780">
        <v>39742.18</v>
      </c>
    </row>
    <row r="399" spans="1:7" s="780" customFormat="1">
      <c r="A399" s="797">
        <v>43437</v>
      </c>
      <c r="B399" s="798">
        <v>1227</v>
      </c>
      <c r="C399" s="1565" t="s">
        <v>11889</v>
      </c>
      <c r="D399" s="799"/>
      <c r="E399" s="2177">
        <v>42600</v>
      </c>
      <c r="F399" s="1926">
        <f t="shared" si="6"/>
        <v>1489865.0700000089</v>
      </c>
    </row>
    <row r="400" spans="1:7" s="782" customFormat="1">
      <c r="A400" s="792">
        <v>43440</v>
      </c>
      <c r="B400" s="793">
        <v>1228</v>
      </c>
      <c r="C400" s="1564" t="s">
        <v>11885</v>
      </c>
      <c r="D400" s="795"/>
      <c r="E400" s="2177">
        <v>102000</v>
      </c>
      <c r="F400" s="1926">
        <f t="shared" si="6"/>
        <v>1387865.0700000089</v>
      </c>
    </row>
    <row r="401" spans="1:6" s="787" customFormat="1" ht="29.25" customHeight="1">
      <c r="A401" s="792">
        <v>43440</v>
      </c>
      <c r="B401" s="793">
        <v>1232</v>
      </c>
      <c r="C401" s="1564" t="s">
        <v>11935</v>
      </c>
      <c r="D401" s="795"/>
      <c r="E401" s="2177">
        <v>134643</v>
      </c>
      <c r="F401" s="1926">
        <f t="shared" si="6"/>
        <v>1253222.0700000089</v>
      </c>
    </row>
    <row r="402" spans="1:6" s="780" customFormat="1">
      <c r="A402" s="792">
        <v>43440</v>
      </c>
      <c r="B402" s="793">
        <v>1231</v>
      </c>
      <c r="C402" s="1564" t="s">
        <v>11936</v>
      </c>
      <c r="D402" s="795"/>
      <c r="E402" s="2177">
        <v>364100</v>
      </c>
      <c r="F402" s="1926">
        <f t="shared" si="6"/>
        <v>889122.07000000891</v>
      </c>
    </row>
    <row r="403" spans="1:6" s="780" customFormat="1">
      <c r="A403" s="792">
        <v>43448</v>
      </c>
      <c r="B403" s="793">
        <v>1233</v>
      </c>
      <c r="C403" s="1564" t="s">
        <v>11885</v>
      </c>
      <c r="D403" s="795"/>
      <c r="E403" s="2177">
        <v>53200</v>
      </c>
      <c r="F403" s="1926">
        <f t="shared" si="6"/>
        <v>835922.07000000891</v>
      </c>
    </row>
    <row r="404" spans="1:6" s="780" customFormat="1" ht="26.25">
      <c r="A404" s="792">
        <v>43451</v>
      </c>
      <c r="B404" s="793">
        <v>1236</v>
      </c>
      <c r="C404" s="1564" t="s">
        <v>11937</v>
      </c>
      <c r="D404" s="795"/>
      <c r="E404" s="2177">
        <v>85400</v>
      </c>
      <c r="F404" s="1926">
        <f t="shared" si="6"/>
        <v>750522.07000000891</v>
      </c>
    </row>
    <row r="405" spans="1:6" s="781" customFormat="1">
      <c r="A405" s="792">
        <v>43451</v>
      </c>
      <c r="B405" s="793">
        <v>1234</v>
      </c>
      <c r="C405" s="1564" t="s">
        <v>11646</v>
      </c>
      <c r="D405" s="795"/>
      <c r="E405" s="2177">
        <v>150000</v>
      </c>
      <c r="F405" s="1926">
        <f t="shared" si="6"/>
        <v>600522.07000000891</v>
      </c>
    </row>
    <row r="406" spans="1:6" s="780" customFormat="1" ht="26.25">
      <c r="A406" s="792">
        <v>43453</v>
      </c>
      <c r="B406" s="793">
        <v>1237</v>
      </c>
      <c r="C406" s="1564" t="s">
        <v>11938</v>
      </c>
      <c r="D406" s="795"/>
      <c r="E406" s="2177">
        <v>37000</v>
      </c>
      <c r="F406" s="1926">
        <f t="shared" si="6"/>
        <v>563522.07000000891</v>
      </c>
    </row>
    <row r="407" spans="1:6" s="780" customFormat="1">
      <c r="A407" s="792">
        <v>43453</v>
      </c>
      <c r="B407" s="793">
        <v>1235</v>
      </c>
      <c r="C407" s="1564" t="s">
        <v>11939</v>
      </c>
      <c r="D407" s="795"/>
      <c r="E407" s="2177">
        <v>120000</v>
      </c>
      <c r="F407" s="1926">
        <f t="shared" si="6"/>
        <v>443522.07000000891</v>
      </c>
    </row>
    <row r="408" spans="1:6" s="802" customFormat="1" ht="26.25">
      <c r="A408" s="792">
        <v>43454</v>
      </c>
      <c r="B408" s="793">
        <v>0</v>
      </c>
      <c r="C408" s="1564" t="s">
        <v>11940</v>
      </c>
      <c r="D408" s="794">
        <v>8000</v>
      </c>
      <c r="E408" s="2172"/>
      <c r="F408" s="1926">
        <f t="shared" si="6"/>
        <v>451522.07000000891</v>
      </c>
    </row>
    <row r="409" spans="1:6" s="782" customFormat="1">
      <c r="A409" s="792">
        <v>43458</v>
      </c>
      <c r="B409" s="793">
        <v>1238</v>
      </c>
      <c r="C409" s="1564" t="s">
        <v>11941</v>
      </c>
      <c r="D409" s="795"/>
      <c r="E409" s="2177">
        <v>23000</v>
      </c>
      <c r="F409" s="1926">
        <f t="shared" si="6"/>
        <v>428522.07000000891</v>
      </c>
    </row>
    <row r="410" spans="1:6" s="781" customFormat="1">
      <c r="A410" s="792">
        <v>43458</v>
      </c>
      <c r="B410" s="793">
        <v>1239</v>
      </c>
      <c r="C410" s="1564" t="s">
        <v>11942</v>
      </c>
      <c r="D410" s="795"/>
      <c r="E410" s="2177">
        <v>27000</v>
      </c>
      <c r="F410" s="1926">
        <f t="shared" si="6"/>
        <v>401522.07000000891</v>
      </c>
    </row>
    <row r="411" spans="1:6" s="780" customFormat="1">
      <c r="A411" s="792">
        <v>43461</v>
      </c>
      <c r="B411" s="793">
        <v>1240</v>
      </c>
      <c r="C411" s="1564" t="s">
        <v>11943</v>
      </c>
      <c r="D411" s="795"/>
      <c r="E411" s="2177">
        <v>75500</v>
      </c>
      <c r="F411" s="1926">
        <f t="shared" si="6"/>
        <v>326022.07000000891</v>
      </c>
    </row>
    <row r="412" spans="1:6" s="780" customFormat="1">
      <c r="A412" s="792">
        <v>43462</v>
      </c>
      <c r="B412" s="793">
        <v>1241</v>
      </c>
      <c r="C412" s="1564" t="s">
        <v>11944</v>
      </c>
      <c r="D412" s="795"/>
      <c r="E412" s="2177">
        <v>19000</v>
      </c>
      <c r="F412" s="1926">
        <f t="shared" si="6"/>
        <v>307022.07000000891</v>
      </c>
    </row>
    <row r="413" spans="1:6" s="780" customFormat="1">
      <c r="A413" s="792">
        <v>43465</v>
      </c>
      <c r="B413" s="793">
        <v>1243</v>
      </c>
      <c r="C413" s="1564" t="s">
        <v>11945</v>
      </c>
      <c r="D413" s="795"/>
      <c r="E413" s="2173">
        <v>230700</v>
      </c>
      <c r="F413" s="1926">
        <f t="shared" si="6"/>
        <v>76322.070000008913</v>
      </c>
    </row>
    <row r="414" spans="1:6" s="780" customFormat="1">
      <c r="A414" s="792">
        <v>43465</v>
      </c>
      <c r="B414" s="793">
        <v>0</v>
      </c>
      <c r="C414" s="1564" t="s">
        <v>11736</v>
      </c>
      <c r="D414" s="795"/>
      <c r="E414" s="2173">
        <v>1464.14</v>
      </c>
      <c r="F414" s="1926">
        <f t="shared" si="6"/>
        <v>74857.930000008913</v>
      </c>
    </row>
    <row r="415" spans="1:6" s="782" customFormat="1">
      <c r="A415" s="792">
        <v>43465</v>
      </c>
      <c r="B415" s="793">
        <v>0</v>
      </c>
      <c r="C415" s="1564" t="s">
        <v>11737</v>
      </c>
      <c r="D415" s="795"/>
      <c r="E415" s="2172">
        <v>73.209999999999994</v>
      </c>
      <c r="F415" s="1926">
        <f t="shared" si="6"/>
        <v>74784.720000008907</v>
      </c>
    </row>
    <row r="416" spans="1:6" s="781" customFormat="1" ht="39">
      <c r="A416" s="792">
        <v>43467</v>
      </c>
      <c r="B416" s="793">
        <v>0</v>
      </c>
      <c r="C416" s="1564" t="s">
        <v>11946</v>
      </c>
      <c r="D416" s="794">
        <v>55000</v>
      </c>
      <c r="E416" s="2172"/>
      <c r="F416" s="1926">
        <f t="shared" si="6"/>
        <v>129784.72000000891</v>
      </c>
    </row>
    <row r="417" spans="1:6" s="780" customFormat="1">
      <c r="A417" s="792">
        <v>43467</v>
      </c>
      <c r="B417" s="793">
        <v>0</v>
      </c>
      <c r="C417" s="1564" t="s">
        <v>11947</v>
      </c>
      <c r="D417" s="795"/>
      <c r="E417" s="2172">
        <v>50</v>
      </c>
      <c r="F417" s="1926">
        <f t="shared" si="6"/>
        <v>129734.72000000891</v>
      </c>
    </row>
    <row r="418" spans="1:6" s="780" customFormat="1">
      <c r="A418" s="792">
        <v>43468</v>
      </c>
      <c r="B418" s="793">
        <v>0</v>
      </c>
      <c r="C418" s="1564" t="s">
        <v>11948</v>
      </c>
      <c r="D418" s="794">
        <v>13970000</v>
      </c>
      <c r="E418" s="2172"/>
      <c r="F418" s="1926">
        <f t="shared" si="6"/>
        <v>14099734.720000008</v>
      </c>
    </row>
    <row r="419" spans="1:6" s="780" customFormat="1" ht="26.25">
      <c r="A419" s="792">
        <v>43472</v>
      </c>
      <c r="B419" s="793">
        <v>1242</v>
      </c>
      <c r="C419" s="1564" t="s">
        <v>11949</v>
      </c>
      <c r="D419" s="795"/>
      <c r="E419" s="2173">
        <v>30200</v>
      </c>
      <c r="F419" s="1926">
        <f t="shared" si="6"/>
        <v>14069534.720000008</v>
      </c>
    </row>
    <row r="420" spans="1:6" s="780" customFormat="1" ht="26.25">
      <c r="A420" s="792">
        <v>43472</v>
      </c>
      <c r="B420" s="793">
        <v>0</v>
      </c>
      <c r="C420" s="1564" t="s">
        <v>11950</v>
      </c>
      <c r="D420" s="794">
        <v>22000</v>
      </c>
      <c r="E420" s="2172"/>
      <c r="F420" s="1926">
        <f t="shared" si="6"/>
        <v>14091534.720000008</v>
      </c>
    </row>
    <row r="421" spans="1:6" s="782" customFormat="1">
      <c r="A421" s="792">
        <v>43472</v>
      </c>
      <c r="B421" s="793">
        <v>0</v>
      </c>
      <c r="C421" s="1564" t="s">
        <v>11951</v>
      </c>
      <c r="D421" s="795"/>
      <c r="E421" s="2173">
        <v>13994400.300000001</v>
      </c>
      <c r="F421" s="1926">
        <f t="shared" si="6"/>
        <v>97134.420000007376</v>
      </c>
    </row>
    <row r="422" spans="1:6" s="780" customFormat="1">
      <c r="A422" s="792">
        <v>43472</v>
      </c>
      <c r="B422" s="793">
        <v>0</v>
      </c>
      <c r="C422" s="1564" t="s">
        <v>11952</v>
      </c>
      <c r="D422" s="795"/>
      <c r="E422" s="2173">
        <v>7580.93</v>
      </c>
      <c r="F422" s="1926">
        <f t="shared" si="6"/>
        <v>89553.490000007383</v>
      </c>
    </row>
    <row r="423" spans="1:6" s="781" customFormat="1">
      <c r="A423" s="792">
        <v>43472</v>
      </c>
      <c r="B423" s="793">
        <v>0</v>
      </c>
      <c r="C423" s="1564" t="s">
        <v>11953</v>
      </c>
      <c r="D423" s="795"/>
      <c r="E423" s="2172">
        <v>379.05</v>
      </c>
      <c r="F423" s="1926">
        <f t="shared" si="6"/>
        <v>89174.44000000738</v>
      </c>
    </row>
    <row r="424" spans="1:6" s="780" customFormat="1">
      <c r="A424" s="792">
        <v>43472</v>
      </c>
      <c r="B424" s="793">
        <v>0</v>
      </c>
      <c r="C424" s="1564" t="s">
        <v>11954</v>
      </c>
      <c r="D424" s="795"/>
      <c r="E424" s="2172">
        <v>50</v>
      </c>
      <c r="F424" s="1926">
        <f t="shared" si="6"/>
        <v>89124.44000000738</v>
      </c>
    </row>
    <row r="425" spans="1:6" ht="39">
      <c r="A425" s="792">
        <v>43473</v>
      </c>
      <c r="B425" s="793">
        <v>0</v>
      </c>
      <c r="C425" s="1564" t="s">
        <v>11955</v>
      </c>
      <c r="D425" s="794">
        <v>73000</v>
      </c>
      <c r="E425" s="2172"/>
      <c r="F425" s="1926">
        <f t="shared" si="6"/>
        <v>162124.44000000739</v>
      </c>
    </row>
    <row r="426" spans="1:6" s="782" customFormat="1">
      <c r="A426" s="792">
        <v>43473</v>
      </c>
      <c r="B426" s="793">
        <v>0</v>
      </c>
      <c r="C426" s="1564" t="s">
        <v>11956</v>
      </c>
      <c r="D426" s="795"/>
      <c r="E426" s="2172">
        <v>50</v>
      </c>
      <c r="F426" s="1926">
        <f t="shared" si="6"/>
        <v>162074.44000000739</v>
      </c>
    </row>
    <row r="427" spans="1:6" s="780" customFormat="1" ht="26.25">
      <c r="A427" s="792">
        <v>43474</v>
      </c>
      <c r="B427" s="793">
        <v>0</v>
      </c>
      <c r="C427" s="1564" t="s">
        <v>11957</v>
      </c>
      <c r="D427" s="795"/>
      <c r="E427" s="2173">
        <v>1000</v>
      </c>
      <c r="F427" s="1926">
        <f t="shared" si="6"/>
        <v>161074.44000000739</v>
      </c>
    </row>
    <row r="428" spans="1:6" s="780" customFormat="1">
      <c r="A428" s="792">
        <v>43474</v>
      </c>
      <c r="B428" s="793">
        <v>0</v>
      </c>
      <c r="C428" s="1564" t="s">
        <v>11958</v>
      </c>
      <c r="D428" s="795"/>
      <c r="E428" s="2172">
        <v>50</v>
      </c>
      <c r="F428" s="1926">
        <f t="shared" si="6"/>
        <v>161024.44000000739</v>
      </c>
    </row>
    <row r="429" spans="1:6" s="780" customFormat="1" ht="26.25">
      <c r="A429" s="792">
        <v>43474</v>
      </c>
      <c r="B429" s="793">
        <v>0</v>
      </c>
      <c r="C429" s="1564" t="s">
        <v>11959</v>
      </c>
      <c r="D429" s="794">
        <v>22000</v>
      </c>
      <c r="E429" s="2172"/>
      <c r="F429" s="1926">
        <f t="shared" si="6"/>
        <v>183024.44000000739</v>
      </c>
    </row>
    <row r="430" spans="1:6" s="780" customFormat="1">
      <c r="A430" s="792">
        <v>43474</v>
      </c>
      <c r="B430" s="793">
        <v>0</v>
      </c>
      <c r="C430" s="1564" t="s">
        <v>11960</v>
      </c>
      <c r="D430" s="795"/>
      <c r="E430" s="2172">
        <v>50</v>
      </c>
      <c r="F430" s="1926">
        <f t="shared" si="6"/>
        <v>182974.44000000739</v>
      </c>
    </row>
    <row r="431" spans="1:6" s="780" customFormat="1" ht="26.25">
      <c r="A431" s="792">
        <v>43476</v>
      </c>
      <c r="B431" s="793">
        <v>0</v>
      </c>
      <c r="C431" s="1564" t="s">
        <v>11961</v>
      </c>
      <c r="D431" s="794">
        <v>19800</v>
      </c>
      <c r="E431" s="2172"/>
      <c r="F431" s="1926">
        <f t="shared" si="6"/>
        <v>202774.44000000739</v>
      </c>
    </row>
    <row r="432" spans="1:6" s="781" customFormat="1" ht="26.25">
      <c r="A432" s="792">
        <v>43476</v>
      </c>
      <c r="B432" s="793">
        <v>0</v>
      </c>
      <c r="C432" s="1564" t="s">
        <v>11962</v>
      </c>
      <c r="D432" s="794">
        <v>55000</v>
      </c>
      <c r="E432" s="2172"/>
      <c r="F432" s="1926">
        <f t="shared" si="6"/>
        <v>257774.44000000739</v>
      </c>
    </row>
    <row r="433" spans="1:6" s="780" customFormat="1" ht="26.25">
      <c r="A433" s="792">
        <v>43476</v>
      </c>
      <c r="B433" s="793">
        <v>0</v>
      </c>
      <c r="C433" s="1564" t="s">
        <v>11963</v>
      </c>
      <c r="D433" s="794">
        <v>32000</v>
      </c>
      <c r="E433" s="2172"/>
      <c r="F433" s="1926">
        <f t="shared" si="6"/>
        <v>289774.44000000739</v>
      </c>
    </row>
    <row r="434" spans="1:6" s="780" customFormat="1" ht="26.25">
      <c r="A434" s="792">
        <v>43476</v>
      </c>
      <c r="B434" s="793">
        <v>0</v>
      </c>
      <c r="C434" s="1564" t="s">
        <v>11964</v>
      </c>
      <c r="D434" s="794">
        <v>32000</v>
      </c>
      <c r="E434" s="2172"/>
      <c r="F434" s="1926">
        <f t="shared" si="6"/>
        <v>321774.44000000739</v>
      </c>
    </row>
    <row r="435" spans="1:6" s="780" customFormat="1">
      <c r="A435" s="792">
        <v>43476</v>
      </c>
      <c r="B435" s="793">
        <v>0</v>
      </c>
      <c r="C435" s="1564" t="s">
        <v>11965</v>
      </c>
      <c r="D435" s="795"/>
      <c r="E435" s="2172">
        <v>100</v>
      </c>
      <c r="F435" s="1926">
        <f t="shared" si="6"/>
        <v>321674.44000000739</v>
      </c>
    </row>
    <row r="436" spans="1:6" s="780" customFormat="1" ht="39">
      <c r="A436" s="792">
        <v>43477</v>
      </c>
      <c r="B436" s="793">
        <v>0</v>
      </c>
      <c r="C436" s="1564" t="s">
        <v>11966</v>
      </c>
      <c r="D436" s="794">
        <v>61000</v>
      </c>
      <c r="E436" s="2172"/>
      <c r="F436" s="1926">
        <f t="shared" si="6"/>
        <v>382674.44000000739</v>
      </c>
    </row>
    <row r="437" spans="1:6" s="787" customFormat="1" ht="26.25">
      <c r="A437" s="792">
        <v>43477</v>
      </c>
      <c r="B437" s="793">
        <v>0</v>
      </c>
      <c r="C437" s="1564" t="s">
        <v>11967</v>
      </c>
      <c r="D437" s="794">
        <v>37000</v>
      </c>
      <c r="E437" s="2172"/>
      <c r="F437" s="1926">
        <f t="shared" si="6"/>
        <v>419674.44000000739</v>
      </c>
    </row>
    <row r="438" spans="1:6" s="787" customFormat="1" ht="39">
      <c r="A438" s="792">
        <v>43477</v>
      </c>
      <c r="B438" s="793">
        <v>0</v>
      </c>
      <c r="C438" s="1564" t="s">
        <v>11968</v>
      </c>
      <c r="D438" s="794">
        <v>55000</v>
      </c>
      <c r="E438" s="2172"/>
      <c r="F438" s="1926">
        <f t="shared" si="6"/>
        <v>474674.44000000739</v>
      </c>
    </row>
    <row r="439" spans="1:6" s="780" customFormat="1" ht="26.25">
      <c r="A439" s="792">
        <v>43477</v>
      </c>
      <c r="B439" s="793">
        <v>0</v>
      </c>
      <c r="C439" s="1564" t="s">
        <v>11969</v>
      </c>
      <c r="D439" s="794">
        <v>19800</v>
      </c>
      <c r="E439" s="2172"/>
      <c r="F439" s="1926">
        <f t="shared" si="6"/>
        <v>494474.44000000739</v>
      </c>
    </row>
    <row r="440" spans="1:6" s="782" customFormat="1">
      <c r="A440" s="792">
        <v>43477</v>
      </c>
      <c r="B440" s="793">
        <v>9999447268</v>
      </c>
      <c r="C440" s="1564" t="s">
        <v>11970</v>
      </c>
      <c r="D440" s="794">
        <v>19800</v>
      </c>
      <c r="E440" s="2172"/>
      <c r="F440" s="1926">
        <f t="shared" si="6"/>
        <v>514274.44000000739</v>
      </c>
    </row>
    <row r="441" spans="1:6" s="780" customFormat="1" ht="26.25">
      <c r="A441" s="792">
        <v>43477</v>
      </c>
      <c r="B441" s="793">
        <v>0</v>
      </c>
      <c r="C441" s="1564" t="s">
        <v>11971</v>
      </c>
      <c r="D441" s="794">
        <v>19800</v>
      </c>
      <c r="E441" s="2172"/>
      <c r="F441" s="1926">
        <f t="shared" si="6"/>
        <v>534074.44000000739</v>
      </c>
    </row>
    <row r="442" spans="1:6" s="780" customFormat="1" ht="26.25">
      <c r="A442" s="792">
        <v>43477</v>
      </c>
      <c r="B442" s="793">
        <v>0</v>
      </c>
      <c r="C442" s="1564" t="s">
        <v>11972</v>
      </c>
      <c r="D442" s="794">
        <v>39600</v>
      </c>
      <c r="E442" s="2172"/>
      <c r="F442" s="1926">
        <f t="shared" si="6"/>
        <v>573674.44000000739</v>
      </c>
    </row>
    <row r="443" spans="1:6" s="780" customFormat="1" ht="39">
      <c r="A443" s="792">
        <v>43477</v>
      </c>
      <c r="B443" s="793">
        <v>0</v>
      </c>
      <c r="C443" s="1564" t="s">
        <v>11973</v>
      </c>
      <c r="D443" s="794">
        <v>65000</v>
      </c>
      <c r="E443" s="2172"/>
      <c r="F443" s="1926">
        <f t="shared" si="6"/>
        <v>638674.44000000739</v>
      </c>
    </row>
    <row r="444" spans="1:6" s="802" customFormat="1" ht="26.25">
      <c r="A444" s="792">
        <v>43477</v>
      </c>
      <c r="B444" s="793">
        <v>0</v>
      </c>
      <c r="C444" s="1564" t="s">
        <v>11974</v>
      </c>
      <c r="D444" s="794">
        <v>60800</v>
      </c>
      <c r="E444" s="2172"/>
      <c r="F444" s="1926">
        <f t="shared" si="6"/>
        <v>699474.44000000739</v>
      </c>
    </row>
    <row r="445" spans="1:6" s="780" customFormat="1" ht="39">
      <c r="A445" s="792">
        <v>43477</v>
      </c>
      <c r="B445" s="793">
        <v>0</v>
      </c>
      <c r="C445" s="1564" t="s">
        <v>11975</v>
      </c>
      <c r="D445" s="794">
        <v>19800</v>
      </c>
      <c r="E445" s="2172"/>
      <c r="F445" s="1926">
        <f t="shared" si="6"/>
        <v>719274.44000000739</v>
      </c>
    </row>
    <row r="446" spans="1:6" s="780" customFormat="1" ht="39">
      <c r="A446" s="792">
        <v>43477</v>
      </c>
      <c r="B446" s="793">
        <v>0</v>
      </c>
      <c r="C446" s="1564" t="s">
        <v>11976</v>
      </c>
      <c r="D446" s="794">
        <v>42000</v>
      </c>
      <c r="E446" s="2172"/>
      <c r="F446" s="1926">
        <f t="shared" si="6"/>
        <v>761274.44000000739</v>
      </c>
    </row>
    <row r="447" spans="1:6" s="780" customFormat="1" ht="26.25">
      <c r="A447" s="792">
        <v>43477</v>
      </c>
      <c r="B447" s="793">
        <v>0</v>
      </c>
      <c r="C447" s="1564" t="s">
        <v>11977</v>
      </c>
      <c r="D447" s="794">
        <v>19800</v>
      </c>
      <c r="E447" s="2172"/>
      <c r="F447" s="1926">
        <f t="shared" si="6"/>
        <v>781074.44000000739</v>
      </c>
    </row>
    <row r="448" spans="1:6" s="780" customFormat="1" ht="39">
      <c r="A448" s="792">
        <v>43477</v>
      </c>
      <c r="B448" s="793">
        <v>0</v>
      </c>
      <c r="C448" s="1564" t="s">
        <v>11978</v>
      </c>
      <c r="D448" s="794">
        <v>19800</v>
      </c>
      <c r="E448" s="2172"/>
      <c r="F448" s="1926">
        <f t="shared" si="6"/>
        <v>800874.44000000739</v>
      </c>
    </row>
    <row r="449" spans="1:6" s="781" customFormat="1" ht="26.25">
      <c r="A449" s="792">
        <v>43477</v>
      </c>
      <c r="B449" s="793">
        <v>0</v>
      </c>
      <c r="C449" s="1564" t="s">
        <v>11979</v>
      </c>
      <c r="D449" s="794">
        <v>39600</v>
      </c>
      <c r="E449" s="2172"/>
      <c r="F449" s="1926">
        <f t="shared" si="6"/>
        <v>840474.44000000739</v>
      </c>
    </row>
    <row r="450" spans="1:6" s="782" customFormat="1" ht="39">
      <c r="A450" s="792">
        <v>43477</v>
      </c>
      <c r="B450" s="793">
        <v>0</v>
      </c>
      <c r="C450" s="1564" t="s">
        <v>11980</v>
      </c>
      <c r="D450" s="794">
        <v>19800</v>
      </c>
      <c r="E450" s="2172"/>
      <c r="F450" s="1926">
        <f t="shared" si="6"/>
        <v>860274.44000000739</v>
      </c>
    </row>
    <row r="451" spans="1:6" s="780" customFormat="1">
      <c r="A451" s="792">
        <v>43477</v>
      </c>
      <c r="B451" s="793">
        <v>0</v>
      </c>
      <c r="C451" s="1564" t="s">
        <v>11981</v>
      </c>
      <c r="D451" s="795"/>
      <c r="E451" s="2172">
        <v>400</v>
      </c>
      <c r="F451" s="1926">
        <f t="shared" si="6"/>
        <v>859874.44000000739</v>
      </c>
    </row>
    <row r="452" spans="1:6" s="781" customFormat="1" ht="26.25">
      <c r="A452" s="792">
        <v>43478</v>
      </c>
      <c r="B452" s="793">
        <v>0</v>
      </c>
      <c r="C452" s="1564" t="s">
        <v>11982</v>
      </c>
      <c r="D452" s="794">
        <v>28800</v>
      </c>
      <c r="E452" s="2172"/>
      <c r="F452" s="1926">
        <f t="shared" si="6"/>
        <v>888674.44000000739</v>
      </c>
    </row>
    <row r="453" spans="1:6" s="780" customFormat="1" ht="26.25">
      <c r="A453" s="792">
        <v>43478</v>
      </c>
      <c r="B453" s="793">
        <v>0</v>
      </c>
      <c r="C453" s="1564" t="s">
        <v>11983</v>
      </c>
      <c r="D453" s="794">
        <v>73800</v>
      </c>
      <c r="E453" s="2172"/>
      <c r="F453" s="1926">
        <f t="shared" si="6"/>
        <v>962474.44000000739</v>
      </c>
    </row>
    <row r="454" spans="1:6" s="780" customFormat="1" ht="26.25">
      <c r="A454" s="792">
        <v>43478</v>
      </c>
      <c r="B454" s="793">
        <v>0</v>
      </c>
      <c r="C454" s="1564" t="s">
        <v>11984</v>
      </c>
      <c r="D454" s="794">
        <v>28800</v>
      </c>
      <c r="E454" s="2172"/>
      <c r="F454" s="1926">
        <f t="shared" ref="F454:F517" si="7">F453-E454+D454</f>
        <v>991274.44000000739</v>
      </c>
    </row>
    <row r="455" spans="1:6" s="780" customFormat="1" ht="39">
      <c r="A455" s="792">
        <v>43478</v>
      </c>
      <c r="B455" s="793">
        <v>0</v>
      </c>
      <c r="C455" s="1564" t="s">
        <v>11985</v>
      </c>
      <c r="D455" s="794">
        <v>4000</v>
      </c>
      <c r="E455" s="2172"/>
      <c r="F455" s="1926">
        <f t="shared" si="7"/>
        <v>995274.44000000739</v>
      </c>
    </row>
    <row r="456" spans="1:6" s="780" customFormat="1" ht="26.25">
      <c r="A456" s="792">
        <v>43478</v>
      </c>
      <c r="B456" s="793">
        <v>0</v>
      </c>
      <c r="C456" s="1564" t="s">
        <v>11986</v>
      </c>
      <c r="D456" s="794">
        <v>19800</v>
      </c>
      <c r="E456" s="2172"/>
      <c r="F456" s="1926">
        <f t="shared" si="7"/>
        <v>1015074.4400000074</v>
      </c>
    </row>
    <row r="457" spans="1:6" s="780" customFormat="1">
      <c r="A457" s="792">
        <v>43478</v>
      </c>
      <c r="B457" s="793">
        <v>0</v>
      </c>
      <c r="C457" s="1564" t="s">
        <v>11987</v>
      </c>
      <c r="D457" s="795"/>
      <c r="E457" s="2172">
        <v>150</v>
      </c>
      <c r="F457" s="1926">
        <f t="shared" si="7"/>
        <v>1014924.4400000074</v>
      </c>
    </row>
    <row r="458" spans="1:6" s="781" customFormat="1" ht="26.25">
      <c r="A458" s="792">
        <v>43479</v>
      </c>
      <c r="B458" s="793">
        <v>1244</v>
      </c>
      <c r="C458" s="1564" t="s">
        <v>11988</v>
      </c>
      <c r="D458" s="795"/>
      <c r="E458" s="2173">
        <v>240000</v>
      </c>
      <c r="F458" s="1926">
        <f t="shared" si="7"/>
        <v>774924.44000000739</v>
      </c>
    </row>
    <row r="459" spans="1:6" s="780" customFormat="1" ht="26.25">
      <c r="A459" s="792">
        <v>43480</v>
      </c>
      <c r="B459" s="793">
        <v>0</v>
      </c>
      <c r="C459" s="1564" t="s">
        <v>11989</v>
      </c>
      <c r="D459" s="794">
        <v>22000</v>
      </c>
      <c r="E459" s="2172"/>
      <c r="F459" s="1926">
        <f t="shared" si="7"/>
        <v>796924.44000000739</v>
      </c>
    </row>
    <row r="460" spans="1:6" s="781" customFormat="1">
      <c r="A460" s="792">
        <v>43480</v>
      </c>
      <c r="B460" s="793">
        <v>70604694</v>
      </c>
      <c r="C460" s="1564" t="s">
        <v>11990</v>
      </c>
      <c r="D460" s="794">
        <v>72000</v>
      </c>
      <c r="E460" s="2172"/>
      <c r="F460" s="1926">
        <f t="shared" si="7"/>
        <v>868924.44000000739</v>
      </c>
    </row>
    <row r="461" spans="1:6" s="782" customFormat="1">
      <c r="A461" s="792">
        <v>43480</v>
      </c>
      <c r="B461" s="793">
        <v>0</v>
      </c>
      <c r="C461" s="1564" t="s">
        <v>11991</v>
      </c>
      <c r="D461" s="795"/>
      <c r="E461" s="2172">
        <v>50</v>
      </c>
      <c r="F461" s="1926">
        <f t="shared" si="7"/>
        <v>868874.44000000739</v>
      </c>
    </row>
    <row r="462" spans="1:6" s="781" customFormat="1" ht="26.25">
      <c r="A462" s="792">
        <v>43481</v>
      </c>
      <c r="B462" s="793">
        <v>0</v>
      </c>
      <c r="C462" s="1564" t="s">
        <v>11992</v>
      </c>
      <c r="D462" s="794">
        <v>77000</v>
      </c>
      <c r="E462" s="2172"/>
      <c r="F462" s="1926">
        <f t="shared" si="7"/>
        <v>945874.44000000739</v>
      </c>
    </row>
    <row r="463" spans="1:6" s="780" customFormat="1" ht="26.25">
      <c r="A463" s="792">
        <v>43481</v>
      </c>
      <c r="B463" s="793">
        <v>0</v>
      </c>
      <c r="C463" s="1564" t="s">
        <v>11993</v>
      </c>
      <c r="D463" s="794">
        <v>82379.48</v>
      </c>
      <c r="E463" s="2172"/>
      <c r="F463" s="1926">
        <f t="shared" si="7"/>
        <v>1028253.9200000074</v>
      </c>
    </row>
    <row r="464" spans="1:6" s="780" customFormat="1">
      <c r="A464" s="792">
        <v>43481</v>
      </c>
      <c r="B464" s="793">
        <v>33712561</v>
      </c>
      <c r="C464" s="1564" t="s">
        <v>11994</v>
      </c>
      <c r="D464" s="794">
        <v>55000</v>
      </c>
      <c r="E464" s="2172"/>
      <c r="F464" s="1926">
        <f t="shared" si="7"/>
        <v>1083253.9200000074</v>
      </c>
    </row>
    <row r="465" spans="1:6" s="780" customFormat="1" ht="26.25">
      <c r="A465" s="792">
        <v>43481</v>
      </c>
      <c r="B465" s="793">
        <v>0</v>
      </c>
      <c r="C465" s="1564" t="s">
        <v>11995</v>
      </c>
      <c r="D465" s="794">
        <v>44000</v>
      </c>
      <c r="E465" s="2172"/>
      <c r="F465" s="1926">
        <f t="shared" si="7"/>
        <v>1127253.9200000074</v>
      </c>
    </row>
    <row r="466" spans="1:6" s="780" customFormat="1">
      <c r="A466" s="792">
        <v>43481</v>
      </c>
      <c r="B466" s="793">
        <v>0</v>
      </c>
      <c r="C466" s="1564" t="s">
        <v>11996</v>
      </c>
      <c r="D466" s="795"/>
      <c r="E466" s="2172">
        <v>100</v>
      </c>
      <c r="F466" s="1926">
        <f t="shared" si="7"/>
        <v>1127153.9200000074</v>
      </c>
    </row>
    <row r="467" spans="1:6" s="806" customFormat="1" ht="39">
      <c r="A467" s="803">
        <v>43482</v>
      </c>
      <c r="B467" s="804">
        <v>0</v>
      </c>
      <c r="C467" s="1566" t="s">
        <v>11997</v>
      </c>
      <c r="D467" s="805">
        <v>51000</v>
      </c>
      <c r="E467" s="2178"/>
      <c r="F467" s="1929">
        <f t="shared" si="7"/>
        <v>1178153.9200000074</v>
      </c>
    </row>
    <row r="468" spans="1:6" s="781" customFormat="1">
      <c r="A468" s="792">
        <v>43482</v>
      </c>
      <c r="B468" s="793">
        <v>1246</v>
      </c>
      <c r="C468" s="1564" t="s">
        <v>11998</v>
      </c>
      <c r="D468" s="795"/>
      <c r="E468" s="2173">
        <v>88000</v>
      </c>
      <c r="F468" s="1926">
        <f t="shared" si="7"/>
        <v>1090153.9200000074</v>
      </c>
    </row>
    <row r="469" spans="1:6" s="780" customFormat="1">
      <c r="A469" s="792">
        <v>43482</v>
      </c>
      <c r="B469" s="793">
        <v>1245</v>
      </c>
      <c r="C469" s="1564" t="s">
        <v>11999</v>
      </c>
      <c r="D469" s="795"/>
      <c r="E469" s="2173">
        <v>91300</v>
      </c>
      <c r="F469" s="1926">
        <f t="shared" si="7"/>
        <v>998853.92000000738</v>
      </c>
    </row>
    <row r="470" spans="1:6" s="780" customFormat="1" ht="39">
      <c r="A470" s="792">
        <v>43482</v>
      </c>
      <c r="B470" s="793">
        <v>0</v>
      </c>
      <c r="C470" s="1564" t="s">
        <v>12000</v>
      </c>
      <c r="D470" s="794">
        <v>63000</v>
      </c>
      <c r="E470" s="2172"/>
      <c r="F470" s="1926">
        <f t="shared" si="7"/>
        <v>1061853.9200000074</v>
      </c>
    </row>
    <row r="471" spans="1:6" s="780" customFormat="1">
      <c r="A471" s="792">
        <v>43482</v>
      </c>
      <c r="B471" s="793">
        <v>29</v>
      </c>
      <c r="C471" s="1564" t="s">
        <v>12001</v>
      </c>
      <c r="D471" s="794">
        <v>22000</v>
      </c>
      <c r="E471" s="2172"/>
      <c r="F471" s="1926">
        <f t="shared" si="7"/>
        <v>1083853.9200000074</v>
      </c>
    </row>
    <row r="472" spans="1:6" s="780" customFormat="1" ht="39">
      <c r="A472" s="792">
        <v>43482</v>
      </c>
      <c r="B472" s="793">
        <v>0</v>
      </c>
      <c r="C472" s="1564" t="s">
        <v>12002</v>
      </c>
      <c r="D472" s="794">
        <v>55000</v>
      </c>
      <c r="E472" s="2172"/>
      <c r="F472" s="1926">
        <f t="shared" si="7"/>
        <v>1138853.9200000074</v>
      </c>
    </row>
    <row r="473" spans="1:6" s="780" customFormat="1">
      <c r="A473" s="792">
        <v>43482</v>
      </c>
      <c r="B473" s="793">
        <v>0</v>
      </c>
      <c r="C473" s="1564" t="s">
        <v>12003</v>
      </c>
      <c r="D473" s="795"/>
      <c r="E473" s="2172">
        <v>200</v>
      </c>
      <c r="F473" s="1926">
        <f t="shared" si="7"/>
        <v>1138653.9200000074</v>
      </c>
    </row>
    <row r="474" spans="1:6" s="780" customFormat="1" ht="26.25">
      <c r="A474" s="792">
        <v>43483</v>
      </c>
      <c r="B474" s="793">
        <v>0</v>
      </c>
      <c r="C474" s="1564" t="s">
        <v>12004</v>
      </c>
      <c r="D474" s="794">
        <v>42000</v>
      </c>
      <c r="E474" s="2172"/>
      <c r="F474" s="1926">
        <f t="shared" si="7"/>
        <v>1180653.9200000074</v>
      </c>
    </row>
    <row r="475" spans="1:6" s="781" customFormat="1" ht="26.25">
      <c r="A475" s="792">
        <v>43483</v>
      </c>
      <c r="B475" s="793">
        <v>0</v>
      </c>
      <c r="C475" s="1564" t="s">
        <v>12005</v>
      </c>
      <c r="D475" s="794">
        <v>98900</v>
      </c>
      <c r="E475" s="2172"/>
      <c r="F475" s="1926">
        <f t="shared" si="7"/>
        <v>1279553.9200000074</v>
      </c>
    </row>
    <row r="476" spans="1:6" s="780" customFormat="1" ht="26.25">
      <c r="A476" s="792">
        <v>43483</v>
      </c>
      <c r="B476" s="793">
        <v>0</v>
      </c>
      <c r="C476" s="1564" t="s">
        <v>12006</v>
      </c>
      <c r="D476" s="794">
        <v>55000</v>
      </c>
      <c r="E476" s="2172"/>
      <c r="F476" s="1926">
        <f t="shared" si="7"/>
        <v>1334553.9200000074</v>
      </c>
    </row>
    <row r="477" spans="1:6" s="780" customFormat="1" ht="26.25">
      <c r="A477" s="792">
        <v>43483</v>
      </c>
      <c r="B477" s="793">
        <v>0</v>
      </c>
      <c r="C477" s="1564" t="s">
        <v>12007</v>
      </c>
      <c r="D477" s="794">
        <v>51000</v>
      </c>
      <c r="E477" s="2172"/>
      <c r="F477" s="1926">
        <f t="shared" si="7"/>
        <v>1385553.9200000074</v>
      </c>
    </row>
    <row r="478" spans="1:6" s="780" customFormat="1" ht="26.25">
      <c r="A478" s="792">
        <v>43483</v>
      </c>
      <c r="B478" s="793">
        <v>0</v>
      </c>
      <c r="C478" s="1564" t="s">
        <v>12008</v>
      </c>
      <c r="D478" s="794">
        <v>65000</v>
      </c>
      <c r="E478" s="2172"/>
      <c r="F478" s="1926">
        <f t="shared" si="7"/>
        <v>1450553.9200000074</v>
      </c>
    </row>
    <row r="479" spans="1:6" s="780" customFormat="1">
      <c r="A479" s="792">
        <v>43483</v>
      </c>
      <c r="B479" s="793">
        <v>0</v>
      </c>
      <c r="C479" s="1564" t="s">
        <v>12009</v>
      </c>
      <c r="D479" s="795"/>
      <c r="E479" s="2172">
        <v>150</v>
      </c>
      <c r="F479" s="1926">
        <f t="shared" si="7"/>
        <v>1450403.9200000074</v>
      </c>
    </row>
    <row r="480" spans="1:6" s="780" customFormat="1" ht="26.25">
      <c r="A480" s="792">
        <v>43484</v>
      </c>
      <c r="B480" s="793">
        <v>0</v>
      </c>
      <c r="C480" s="1564" t="s">
        <v>12010</v>
      </c>
      <c r="D480" s="794">
        <v>50000</v>
      </c>
      <c r="E480" s="2172"/>
      <c r="F480" s="1926">
        <f t="shared" si="7"/>
        <v>1500403.9200000074</v>
      </c>
    </row>
    <row r="481" spans="1:6" s="782" customFormat="1" ht="26.25">
      <c r="A481" s="792">
        <v>43484</v>
      </c>
      <c r="B481" s="793">
        <v>0</v>
      </c>
      <c r="C481" s="1564" t="s">
        <v>12011</v>
      </c>
      <c r="D481" s="794">
        <v>22000</v>
      </c>
      <c r="E481" s="2172"/>
      <c r="F481" s="1926">
        <f t="shared" si="7"/>
        <v>1522403.9200000074</v>
      </c>
    </row>
    <row r="482" spans="1:6" s="802" customFormat="1" ht="39">
      <c r="A482" s="792">
        <v>43484</v>
      </c>
      <c r="B482" s="793">
        <v>0</v>
      </c>
      <c r="C482" s="1564" t="s">
        <v>12012</v>
      </c>
      <c r="D482" s="794">
        <v>65000</v>
      </c>
      <c r="E482" s="2172"/>
      <c r="F482" s="1926">
        <f t="shared" si="7"/>
        <v>1587403.9200000074</v>
      </c>
    </row>
    <row r="483" spans="1:6" s="780" customFormat="1" ht="26.25">
      <c r="A483" s="792">
        <v>43484</v>
      </c>
      <c r="B483" s="793">
        <v>0</v>
      </c>
      <c r="C483" s="1564" t="s">
        <v>12013</v>
      </c>
      <c r="D483" s="794">
        <v>55000</v>
      </c>
      <c r="E483" s="2172"/>
      <c r="F483" s="1926">
        <f t="shared" si="7"/>
        <v>1642403.9200000074</v>
      </c>
    </row>
    <row r="484" spans="1:6" s="780" customFormat="1" ht="39">
      <c r="A484" s="792">
        <v>43484</v>
      </c>
      <c r="B484" s="793">
        <v>0</v>
      </c>
      <c r="C484" s="1564" t="s">
        <v>12014</v>
      </c>
      <c r="D484" s="794">
        <v>22000</v>
      </c>
      <c r="E484" s="2172"/>
      <c r="F484" s="1926">
        <f t="shared" si="7"/>
        <v>1664403.9200000074</v>
      </c>
    </row>
    <row r="485" spans="1:6" s="780" customFormat="1" ht="26.25">
      <c r="A485" s="792">
        <v>43484</v>
      </c>
      <c r="B485" s="793">
        <v>0</v>
      </c>
      <c r="C485" s="1564" t="s">
        <v>12015</v>
      </c>
      <c r="D485" s="794">
        <v>22000</v>
      </c>
      <c r="E485" s="2172"/>
      <c r="F485" s="1926">
        <f t="shared" si="7"/>
        <v>1686403.9200000074</v>
      </c>
    </row>
    <row r="486" spans="1:6" s="780" customFormat="1" ht="26.25">
      <c r="A486" s="792">
        <v>43484</v>
      </c>
      <c r="B486" s="793">
        <v>0</v>
      </c>
      <c r="C486" s="1564" t="s">
        <v>12016</v>
      </c>
      <c r="D486" s="794">
        <v>77000</v>
      </c>
      <c r="E486" s="2172"/>
      <c r="F486" s="1926">
        <f t="shared" si="7"/>
        <v>1763403.9200000074</v>
      </c>
    </row>
    <row r="487" spans="1:6" s="780" customFormat="1" ht="26.25">
      <c r="A487" s="792">
        <v>43484</v>
      </c>
      <c r="B487" s="793">
        <v>0</v>
      </c>
      <c r="C487" s="1564" t="s">
        <v>12017</v>
      </c>
      <c r="D487" s="794">
        <v>31000</v>
      </c>
      <c r="E487" s="2172"/>
      <c r="F487" s="1926">
        <f t="shared" si="7"/>
        <v>1794403.9200000074</v>
      </c>
    </row>
    <row r="488" spans="1:6" s="782" customFormat="1">
      <c r="A488" s="792">
        <v>43484</v>
      </c>
      <c r="B488" s="793">
        <v>0</v>
      </c>
      <c r="C488" s="1564" t="s">
        <v>12018</v>
      </c>
      <c r="D488" s="795"/>
      <c r="E488" s="2172">
        <v>300</v>
      </c>
      <c r="F488" s="1926">
        <f t="shared" si="7"/>
        <v>1794103.9200000074</v>
      </c>
    </row>
    <row r="489" spans="1:6" s="781" customFormat="1" ht="26.25">
      <c r="A489" s="792">
        <v>43485</v>
      </c>
      <c r="B489" s="793">
        <v>0</v>
      </c>
      <c r="C489" s="1564" t="s">
        <v>12019</v>
      </c>
      <c r="D489" s="794">
        <v>32000</v>
      </c>
      <c r="E489" s="2172"/>
      <c r="F489" s="1926">
        <f t="shared" si="7"/>
        <v>1826103.9200000074</v>
      </c>
    </row>
    <row r="490" spans="1:6" s="780" customFormat="1" ht="39">
      <c r="A490" s="792">
        <v>43485</v>
      </c>
      <c r="B490" s="793">
        <v>0</v>
      </c>
      <c r="C490" s="1564" t="s">
        <v>12020</v>
      </c>
      <c r="D490" s="794">
        <v>50000</v>
      </c>
      <c r="E490" s="2172"/>
      <c r="F490" s="1926">
        <f t="shared" si="7"/>
        <v>1876103.9200000074</v>
      </c>
    </row>
    <row r="491" spans="1:6" s="780" customFormat="1" ht="39">
      <c r="A491" s="792">
        <v>43485</v>
      </c>
      <c r="B491" s="793">
        <v>0</v>
      </c>
      <c r="C491" s="1564" t="s">
        <v>12021</v>
      </c>
      <c r="D491" s="794">
        <v>65000</v>
      </c>
      <c r="E491" s="2172"/>
      <c r="F491" s="1926">
        <f t="shared" si="7"/>
        <v>1941103.9200000074</v>
      </c>
    </row>
    <row r="492" spans="1:6" s="780" customFormat="1" ht="39">
      <c r="A492" s="792">
        <v>43485</v>
      </c>
      <c r="B492" s="793">
        <v>0</v>
      </c>
      <c r="C492" s="1564" t="s">
        <v>12022</v>
      </c>
      <c r="D492" s="794">
        <v>61000</v>
      </c>
      <c r="E492" s="2172"/>
      <c r="F492" s="1926">
        <f t="shared" si="7"/>
        <v>2002103.9200000074</v>
      </c>
    </row>
    <row r="493" spans="1:6" s="780" customFormat="1" ht="26.25">
      <c r="A493" s="792">
        <v>43485</v>
      </c>
      <c r="B493" s="793">
        <v>0</v>
      </c>
      <c r="C493" s="1564" t="s">
        <v>12023</v>
      </c>
      <c r="D493" s="794">
        <v>22000</v>
      </c>
      <c r="E493" s="2172"/>
      <c r="F493" s="1926">
        <f t="shared" si="7"/>
        <v>2024103.9200000074</v>
      </c>
    </row>
    <row r="494" spans="1:6" s="780" customFormat="1" ht="26.25">
      <c r="A494" s="792">
        <v>43485</v>
      </c>
      <c r="B494" s="793">
        <v>0</v>
      </c>
      <c r="C494" s="1564" t="s">
        <v>12024</v>
      </c>
      <c r="D494" s="794">
        <v>83000</v>
      </c>
      <c r="E494" s="2172"/>
      <c r="F494" s="1926">
        <f t="shared" si="7"/>
        <v>2107103.9200000074</v>
      </c>
    </row>
    <row r="495" spans="1:6" s="780" customFormat="1">
      <c r="A495" s="792">
        <v>43485</v>
      </c>
      <c r="B495" s="793">
        <v>0</v>
      </c>
      <c r="C495" s="1564" t="s">
        <v>12025</v>
      </c>
      <c r="D495" s="795"/>
      <c r="E495" s="2172">
        <v>300</v>
      </c>
      <c r="F495" s="1926">
        <f t="shared" si="7"/>
        <v>2106803.9200000074</v>
      </c>
    </row>
    <row r="496" spans="1:6" s="780" customFormat="1" ht="26.25">
      <c r="A496" s="792">
        <v>43486</v>
      </c>
      <c r="B496" s="793">
        <v>0</v>
      </c>
      <c r="C496" s="1564" t="s">
        <v>12026</v>
      </c>
      <c r="D496" s="794">
        <v>50000</v>
      </c>
      <c r="E496" s="2172"/>
      <c r="F496" s="1926">
        <f t="shared" si="7"/>
        <v>2156803.9200000074</v>
      </c>
    </row>
    <row r="497" spans="1:6" s="780" customFormat="1" ht="26.25">
      <c r="A497" s="792">
        <v>43486</v>
      </c>
      <c r="B497" s="793">
        <v>0</v>
      </c>
      <c r="C497" s="1564" t="s">
        <v>12027</v>
      </c>
      <c r="D497" s="794">
        <v>134782.49</v>
      </c>
      <c r="E497" s="2172"/>
      <c r="F497" s="1926">
        <f t="shared" si="7"/>
        <v>2291586.4100000076</v>
      </c>
    </row>
    <row r="498" spans="1:6" s="781" customFormat="1" ht="26.25">
      <c r="A498" s="792">
        <v>43486</v>
      </c>
      <c r="B498" s="793">
        <v>0</v>
      </c>
      <c r="C498" s="1564" t="s">
        <v>12028</v>
      </c>
      <c r="D498" s="794">
        <v>964710</v>
      </c>
      <c r="E498" s="2172"/>
      <c r="F498" s="1926">
        <f t="shared" si="7"/>
        <v>3256296.4100000076</v>
      </c>
    </row>
    <row r="499" spans="1:6" s="780" customFormat="1">
      <c r="A499" s="792">
        <v>43486</v>
      </c>
      <c r="B499" s="793">
        <v>0</v>
      </c>
      <c r="C499" s="1564" t="s">
        <v>12029</v>
      </c>
      <c r="D499" s="795"/>
      <c r="E499" s="2172">
        <v>150</v>
      </c>
      <c r="F499" s="1926">
        <f t="shared" si="7"/>
        <v>3256146.4100000076</v>
      </c>
    </row>
    <row r="500" spans="1:6" s="781" customFormat="1" ht="26.25">
      <c r="A500" s="792">
        <v>43488</v>
      </c>
      <c r="B500" s="793">
        <v>0</v>
      </c>
      <c r="C500" s="1564" t="s">
        <v>12030</v>
      </c>
      <c r="D500" s="794">
        <v>65000</v>
      </c>
      <c r="E500" s="2172"/>
      <c r="F500" s="1926">
        <f t="shared" si="7"/>
        <v>3321146.4100000076</v>
      </c>
    </row>
    <row r="501" spans="1:6" s="780" customFormat="1" ht="26.25">
      <c r="A501" s="792">
        <v>43488</v>
      </c>
      <c r="B501" s="793">
        <v>0</v>
      </c>
      <c r="C501" s="1564" t="s">
        <v>12031</v>
      </c>
      <c r="D501" s="794">
        <v>17865</v>
      </c>
      <c r="E501" s="2172"/>
      <c r="F501" s="1926">
        <f t="shared" si="7"/>
        <v>3339011.4100000076</v>
      </c>
    </row>
    <row r="502" spans="1:6" s="780" customFormat="1">
      <c r="A502" s="792">
        <v>43488</v>
      </c>
      <c r="B502" s="793">
        <v>0</v>
      </c>
      <c r="C502" s="1564" t="s">
        <v>12032</v>
      </c>
      <c r="D502" s="795"/>
      <c r="E502" s="2172">
        <v>50</v>
      </c>
      <c r="F502" s="1926">
        <f t="shared" si="7"/>
        <v>3338961.4100000076</v>
      </c>
    </row>
    <row r="503" spans="1:6" s="781" customFormat="1" ht="39">
      <c r="A503" s="792">
        <v>43489</v>
      </c>
      <c r="B503" s="793">
        <v>0</v>
      </c>
      <c r="C503" s="1564" t="s">
        <v>12033</v>
      </c>
      <c r="D503" s="794">
        <v>60000</v>
      </c>
      <c r="E503" s="2172"/>
      <c r="F503" s="1926">
        <f t="shared" si="7"/>
        <v>3398961.4100000076</v>
      </c>
    </row>
    <row r="504" spans="1:6" s="782" customFormat="1" ht="26.25">
      <c r="A504" s="792">
        <v>43489</v>
      </c>
      <c r="B504" s="793">
        <v>0</v>
      </c>
      <c r="C504" s="1564" t="s">
        <v>12034</v>
      </c>
      <c r="D504" s="794">
        <v>42000</v>
      </c>
      <c r="E504" s="2172"/>
      <c r="F504" s="1926">
        <f t="shared" si="7"/>
        <v>3440961.4100000076</v>
      </c>
    </row>
    <row r="505" spans="1:6" s="780" customFormat="1">
      <c r="A505" s="792">
        <v>43489</v>
      </c>
      <c r="B505" s="793">
        <v>0</v>
      </c>
      <c r="C505" s="1564" t="s">
        <v>12035</v>
      </c>
      <c r="D505" s="795"/>
      <c r="E505" s="2172">
        <v>100</v>
      </c>
      <c r="F505" s="1926">
        <f t="shared" si="7"/>
        <v>3440861.4100000076</v>
      </c>
    </row>
    <row r="506" spans="1:6" s="780" customFormat="1" ht="26.25">
      <c r="A506" s="792">
        <v>43490</v>
      </c>
      <c r="B506" s="793">
        <v>0</v>
      </c>
      <c r="C506" s="1564" t="s">
        <v>12036</v>
      </c>
      <c r="D506" s="794">
        <v>20500</v>
      </c>
      <c r="E506" s="2172"/>
      <c r="F506" s="1926">
        <f t="shared" si="7"/>
        <v>3461361.4100000076</v>
      </c>
    </row>
    <row r="507" spans="1:6" s="781" customFormat="1" ht="26.25">
      <c r="A507" s="792">
        <v>43490</v>
      </c>
      <c r="B507" s="793">
        <v>0</v>
      </c>
      <c r="C507" s="1564" t="s">
        <v>12037</v>
      </c>
      <c r="D507" s="794">
        <v>71460</v>
      </c>
      <c r="E507" s="2172"/>
      <c r="F507" s="1926">
        <f t="shared" si="7"/>
        <v>3532821.4100000076</v>
      </c>
    </row>
    <row r="508" spans="1:6" s="780" customFormat="1" ht="26.25">
      <c r="A508" s="792">
        <v>43490</v>
      </c>
      <c r="B508" s="793">
        <v>0</v>
      </c>
      <c r="C508" s="1564" t="s">
        <v>12038</v>
      </c>
      <c r="D508" s="794">
        <v>40000</v>
      </c>
      <c r="E508" s="2172"/>
      <c r="F508" s="1926">
        <f t="shared" si="7"/>
        <v>3572821.4100000076</v>
      </c>
    </row>
    <row r="509" spans="1:6" s="780" customFormat="1" ht="39">
      <c r="A509" s="792">
        <v>43490</v>
      </c>
      <c r="B509" s="793">
        <v>0</v>
      </c>
      <c r="C509" s="1564" t="s">
        <v>12039</v>
      </c>
      <c r="D509" s="794">
        <v>61000</v>
      </c>
      <c r="E509" s="2172"/>
      <c r="F509" s="1926">
        <f t="shared" si="7"/>
        <v>3633821.4100000076</v>
      </c>
    </row>
    <row r="510" spans="1:6" s="780" customFormat="1" ht="26.25">
      <c r="A510" s="792">
        <v>43490</v>
      </c>
      <c r="B510" s="793">
        <v>0</v>
      </c>
      <c r="C510" s="1564" t="s">
        <v>12040</v>
      </c>
      <c r="D510" s="794">
        <v>51000</v>
      </c>
      <c r="E510" s="2172"/>
      <c r="F510" s="1926">
        <f t="shared" si="7"/>
        <v>3684821.4100000076</v>
      </c>
    </row>
    <row r="511" spans="1:6" s="780" customFormat="1">
      <c r="A511" s="792">
        <v>43490</v>
      </c>
      <c r="B511" s="793">
        <v>0</v>
      </c>
      <c r="C511" s="1564" t="s">
        <v>12041</v>
      </c>
      <c r="D511" s="795"/>
      <c r="E511" s="2172">
        <v>250</v>
      </c>
      <c r="F511" s="1926">
        <f t="shared" si="7"/>
        <v>3684571.4100000076</v>
      </c>
    </row>
    <row r="512" spans="1:6" s="780" customFormat="1" ht="26.25">
      <c r="A512" s="792">
        <v>43491</v>
      </c>
      <c r="B512" s="793">
        <v>0</v>
      </c>
      <c r="C512" s="1564" t="s">
        <v>12042</v>
      </c>
      <c r="D512" s="794">
        <v>33000</v>
      </c>
      <c r="E512" s="2172"/>
      <c r="F512" s="1926">
        <f t="shared" si="7"/>
        <v>3717571.4100000076</v>
      </c>
    </row>
    <row r="513" spans="1:6" s="780" customFormat="1" ht="26.25">
      <c r="A513" s="792">
        <v>43491</v>
      </c>
      <c r="B513" s="793">
        <v>0</v>
      </c>
      <c r="C513" s="1564" t="s">
        <v>12043</v>
      </c>
      <c r="D513" s="794">
        <v>77000</v>
      </c>
      <c r="E513" s="2172"/>
      <c r="F513" s="1926">
        <f t="shared" si="7"/>
        <v>3794571.4100000076</v>
      </c>
    </row>
    <row r="514" spans="1:6" s="781" customFormat="1" ht="26.25">
      <c r="A514" s="792">
        <v>43491</v>
      </c>
      <c r="B514" s="793">
        <v>0</v>
      </c>
      <c r="C514" s="1564" t="s">
        <v>12044</v>
      </c>
      <c r="D514" s="794">
        <v>66000</v>
      </c>
      <c r="E514" s="2172"/>
      <c r="F514" s="1926">
        <f t="shared" si="7"/>
        <v>3860571.4100000076</v>
      </c>
    </row>
    <row r="515" spans="1:6" s="780" customFormat="1" ht="39">
      <c r="A515" s="792">
        <v>43491</v>
      </c>
      <c r="B515" s="793">
        <v>0</v>
      </c>
      <c r="C515" s="1564" t="s">
        <v>12045</v>
      </c>
      <c r="D515" s="794">
        <v>4000</v>
      </c>
      <c r="E515" s="2172"/>
      <c r="F515" s="1926">
        <f t="shared" si="7"/>
        <v>3864571.4100000076</v>
      </c>
    </row>
    <row r="516" spans="1:6" s="780" customFormat="1" ht="39">
      <c r="A516" s="792">
        <v>43491</v>
      </c>
      <c r="B516" s="793">
        <v>0</v>
      </c>
      <c r="C516" s="1564" t="s">
        <v>12046</v>
      </c>
      <c r="D516" s="794">
        <v>61000</v>
      </c>
      <c r="E516" s="2172"/>
      <c r="F516" s="1926">
        <f t="shared" si="7"/>
        <v>3925571.4100000076</v>
      </c>
    </row>
    <row r="517" spans="1:6" s="782" customFormat="1" ht="39">
      <c r="A517" s="792">
        <v>43491</v>
      </c>
      <c r="B517" s="793">
        <v>0</v>
      </c>
      <c r="C517" s="1564" t="s">
        <v>12047</v>
      </c>
      <c r="D517" s="794">
        <v>51000</v>
      </c>
      <c r="E517" s="2172"/>
      <c r="F517" s="1926">
        <f t="shared" si="7"/>
        <v>3976571.4100000076</v>
      </c>
    </row>
    <row r="518" spans="1:6" s="781" customFormat="1" ht="39">
      <c r="A518" s="792">
        <v>43491</v>
      </c>
      <c r="B518" s="793">
        <v>0</v>
      </c>
      <c r="C518" s="1564" t="s">
        <v>12048</v>
      </c>
      <c r="D518" s="794">
        <v>61000</v>
      </c>
      <c r="E518" s="2172"/>
      <c r="F518" s="1926">
        <f t="shared" ref="F518:F581" si="8">F517-E518+D518</f>
        <v>4037571.4100000076</v>
      </c>
    </row>
    <row r="519" spans="1:6" s="780" customFormat="1" ht="39">
      <c r="A519" s="792">
        <v>43491</v>
      </c>
      <c r="B519" s="793">
        <v>0</v>
      </c>
      <c r="C519" s="1564" t="s">
        <v>12049</v>
      </c>
      <c r="D519" s="794">
        <v>61000</v>
      </c>
      <c r="E519" s="2172"/>
      <c r="F519" s="1926">
        <f t="shared" si="8"/>
        <v>4098571.4100000076</v>
      </c>
    </row>
    <row r="520" spans="1:6" s="780" customFormat="1" ht="39">
      <c r="A520" s="792">
        <v>43491</v>
      </c>
      <c r="B520" s="793">
        <v>0</v>
      </c>
      <c r="C520" s="1564" t="s">
        <v>12050</v>
      </c>
      <c r="D520" s="794">
        <v>65000</v>
      </c>
      <c r="E520" s="2172"/>
      <c r="F520" s="1926">
        <f t="shared" si="8"/>
        <v>4163571.4100000076</v>
      </c>
    </row>
    <row r="521" spans="1:6" s="780" customFormat="1" ht="26.25">
      <c r="A521" s="792">
        <v>43491</v>
      </c>
      <c r="B521" s="793">
        <v>0</v>
      </c>
      <c r="C521" s="1564" t="s">
        <v>12051</v>
      </c>
      <c r="D521" s="794">
        <v>22000</v>
      </c>
      <c r="E521" s="2172"/>
      <c r="F521" s="1926">
        <f t="shared" si="8"/>
        <v>4185571.4100000076</v>
      </c>
    </row>
    <row r="522" spans="1:6" s="781" customFormat="1" ht="39">
      <c r="A522" s="792">
        <v>43491</v>
      </c>
      <c r="B522" s="793">
        <v>0</v>
      </c>
      <c r="C522" s="1564" t="s">
        <v>12052</v>
      </c>
      <c r="D522" s="794">
        <v>41000</v>
      </c>
      <c r="E522" s="2172"/>
      <c r="F522" s="1926">
        <f t="shared" si="8"/>
        <v>4226571.4100000076</v>
      </c>
    </row>
    <row r="523" spans="1:6" s="780" customFormat="1" ht="39">
      <c r="A523" s="792">
        <v>43491</v>
      </c>
      <c r="B523" s="793">
        <v>0</v>
      </c>
      <c r="C523" s="1564" t="s">
        <v>12053</v>
      </c>
      <c r="D523" s="794">
        <v>16000</v>
      </c>
      <c r="E523" s="2172"/>
      <c r="F523" s="1926">
        <f t="shared" si="8"/>
        <v>4242571.4100000076</v>
      </c>
    </row>
    <row r="524" spans="1:6" s="780" customFormat="1" ht="26.25">
      <c r="A524" s="792">
        <v>43491</v>
      </c>
      <c r="B524" s="793">
        <v>0</v>
      </c>
      <c r="C524" s="1564" t="s">
        <v>12054</v>
      </c>
      <c r="D524" s="794">
        <v>14800</v>
      </c>
      <c r="E524" s="2172"/>
      <c r="F524" s="1926">
        <f t="shared" si="8"/>
        <v>4257371.4100000076</v>
      </c>
    </row>
    <row r="525" spans="1:6" s="780" customFormat="1">
      <c r="A525" s="792">
        <v>43491</v>
      </c>
      <c r="B525" s="793">
        <v>0</v>
      </c>
      <c r="C525" s="1564" t="s">
        <v>12055</v>
      </c>
      <c r="D525" s="795"/>
      <c r="E525" s="2172">
        <v>650</v>
      </c>
      <c r="F525" s="1926">
        <f t="shared" si="8"/>
        <v>4256721.4100000076</v>
      </c>
    </row>
    <row r="526" spans="1:6" s="781" customFormat="1" ht="26.25">
      <c r="A526" s="792">
        <v>43492</v>
      </c>
      <c r="B526" s="793">
        <v>0</v>
      </c>
      <c r="C526" s="1564" t="s">
        <v>12056</v>
      </c>
      <c r="D526" s="794">
        <v>42000</v>
      </c>
      <c r="E526" s="2172"/>
      <c r="F526" s="1926">
        <f t="shared" si="8"/>
        <v>4298721.4100000076</v>
      </c>
    </row>
    <row r="527" spans="1:6" s="780" customFormat="1" ht="39">
      <c r="A527" s="792">
        <v>43492</v>
      </c>
      <c r="B527" s="793">
        <v>0</v>
      </c>
      <c r="C527" s="1564" t="s">
        <v>12057</v>
      </c>
      <c r="D527" s="794">
        <v>22000</v>
      </c>
      <c r="E527" s="2172"/>
      <c r="F527" s="1926">
        <f t="shared" si="8"/>
        <v>4320721.4100000076</v>
      </c>
    </row>
    <row r="528" spans="1:6" s="780" customFormat="1" ht="26.25">
      <c r="A528" s="792">
        <v>43492</v>
      </c>
      <c r="B528" s="793">
        <v>0</v>
      </c>
      <c r="C528" s="1564" t="s">
        <v>12058</v>
      </c>
      <c r="D528" s="794">
        <v>65000</v>
      </c>
      <c r="E528" s="2172"/>
      <c r="F528" s="1926">
        <f t="shared" si="8"/>
        <v>4385721.4100000076</v>
      </c>
    </row>
    <row r="529" spans="1:6" s="780" customFormat="1" ht="26.25">
      <c r="A529" s="792">
        <v>43492</v>
      </c>
      <c r="B529" s="793">
        <v>0</v>
      </c>
      <c r="C529" s="1564" t="s">
        <v>12059</v>
      </c>
      <c r="D529" s="794">
        <v>63000</v>
      </c>
      <c r="E529" s="2172"/>
      <c r="F529" s="1926">
        <f t="shared" si="8"/>
        <v>4448721.4100000076</v>
      </c>
    </row>
    <row r="530" spans="1:6" s="780" customFormat="1">
      <c r="A530" s="792">
        <v>43492</v>
      </c>
      <c r="B530" s="793">
        <v>0</v>
      </c>
      <c r="C530" s="1564" t="s">
        <v>12060</v>
      </c>
      <c r="D530" s="795"/>
      <c r="E530" s="2172">
        <v>100</v>
      </c>
      <c r="F530" s="1926">
        <f t="shared" si="8"/>
        <v>4448621.4100000076</v>
      </c>
    </row>
    <row r="531" spans="1:6" s="802" customFormat="1" ht="26.25">
      <c r="A531" s="792">
        <v>43493</v>
      </c>
      <c r="B531" s="793">
        <v>1247</v>
      </c>
      <c r="C531" s="1564" t="s">
        <v>12061</v>
      </c>
      <c r="D531" s="795"/>
      <c r="E531" s="2173">
        <v>224523</v>
      </c>
      <c r="F531" s="1926">
        <f t="shared" si="8"/>
        <v>4224098.4100000076</v>
      </c>
    </row>
    <row r="532" spans="1:6" s="780" customFormat="1" ht="26.25">
      <c r="A532" s="792">
        <v>43493</v>
      </c>
      <c r="B532" s="793">
        <v>0</v>
      </c>
      <c r="C532" s="1564" t="s">
        <v>12062</v>
      </c>
      <c r="D532" s="794">
        <v>2206923</v>
      </c>
      <c r="E532" s="2172"/>
      <c r="F532" s="1926">
        <f t="shared" si="8"/>
        <v>6431021.4100000076</v>
      </c>
    </row>
    <row r="533" spans="1:6" s="780" customFormat="1" ht="26.25">
      <c r="A533" s="792">
        <v>43493</v>
      </c>
      <c r="B533" s="793">
        <v>0</v>
      </c>
      <c r="C533" s="1564" t="s">
        <v>12063</v>
      </c>
      <c r="D533" s="794">
        <v>1236258</v>
      </c>
      <c r="E533" s="2172"/>
      <c r="F533" s="1926">
        <f t="shared" si="8"/>
        <v>7667279.4100000076</v>
      </c>
    </row>
    <row r="534" spans="1:6" s="780" customFormat="1">
      <c r="A534" s="792">
        <v>43493</v>
      </c>
      <c r="B534" s="793">
        <v>0</v>
      </c>
      <c r="C534" s="1564" t="s">
        <v>12064</v>
      </c>
      <c r="D534" s="795"/>
      <c r="E534" s="2172">
        <v>100</v>
      </c>
      <c r="F534" s="1926">
        <f t="shared" si="8"/>
        <v>7667179.4100000076</v>
      </c>
    </row>
    <row r="535" spans="1:6" s="781" customFormat="1" ht="26.25">
      <c r="A535" s="792">
        <v>43494</v>
      </c>
      <c r="B535" s="793">
        <v>0</v>
      </c>
      <c r="C535" s="1564" t="s">
        <v>12065</v>
      </c>
      <c r="D535" s="794">
        <v>51000</v>
      </c>
      <c r="E535" s="2172"/>
      <c r="F535" s="1926">
        <f t="shared" si="8"/>
        <v>7718179.4100000076</v>
      </c>
    </row>
    <row r="536" spans="1:6" s="782" customFormat="1" ht="26.25">
      <c r="A536" s="792">
        <v>43494</v>
      </c>
      <c r="B536" s="793">
        <v>0</v>
      </c>
      <c r="C536" s="1564" t="s">
        <v>12066</v>
      </c>
      <c r="D536" s="794">
        <v>54587.5</v>
      </c>
      <c r="E536" s="2172"/>
      <c r="F536" s="1926">
        <f t="shared" si="8"/>
        <v>7772766.9100000076</v>
      </c>
    </row>
    <row r="537" spans="1:6" s="781" customFormat="1">
      <c r="A537" s="792">
        <v>43494</v>
      </c>
      <c r="B537" s="793">
        <v>0</v>
      </c>
      <c r="C537" s="1564" t="s">
        <v>12067</v>
      </c>
      <c r="D537" s="795"/>
      <c r="E537" s="2172">
        <v>50</v>
      </c>
      <c r="F537" s="1926">
        <f t="shared" si="8"/>
        <v>7772716.9100000076</v>
      </c>
    </row>
    <row r="538" spans="1:6" s="780" customFormat="1" ht="39">
      <c r="A538" s="792">
        <v>43495</v>
      </c>
      <c r="B538" s="793">
        <v>0</v>
      </c>
      <c r="C538" s="1564" t="s">
        <v>12068</v>
      </c>
      <c r="D538" s="794">
        <v>55000</v>
      </c>
      <c r="E538" s="2172"/>
      <c r="F538" s="1926">
        <f t="shared" si="8"/>
        <v>7827716.9100000076</v>
      </c>
    </row>
    <row r="539" spans="1:6" s="780" customFormat="1" ht="26.25">
      <c r="A539" s="792">
        <v>43495</v>
      </c>
      <c r="B539" s="793">
        <v>0</v>
      </c>
      <c r="C539" s="1564" t="s">
        <v>12069</v>
      </c>
      <c r="D539" s="794">
        <v>7500000</v>
      </c>
      <c r="E539" s="2172"/>
      <c r="F539" s="1926">
        <f t="shared" si="8"/>
        <v>15327716.910000008</v>
      </c>
    </row>
    <row r="540" spans="1:6" s="780" customFormat="1" ht="26.25">
      <c r="A540" s="792">
        <v>43495</v>
      </c>
      <c r="B540" s="793">
        <v>0</v>
      </c>
      <c r="C540" s="1564" t="s">
        <v>12070</v>
      </c>
      <c r="D540" s="794">
        <v>20000</v>
      </c>
      <c r="E540" s="2172"/>
      <c r="F540" s="1926">
        <f t="shared" si="8"/>
        <v>15347716.910000008</v>
      </c>
    </row>
    <row r="541" spans="1:6" s="781" customFormat="1">
      <c r="A541" s="792">
        <v>43495</v>
      </c>
      <c r="B541" s="793">
        <v>0</v>
      </c>
      <c r="C541" s="1564" t="s">
        <v>12071</v>
      </c>
      <c r="D541" s="795"/>
      <c r="E541" s="2173">
        <v>14708137.32</v>
      </c>
      <c r="F541" s="1926">
        <f t="shared" si="8"/>
        <v>639579.5900000073</v>
      </c>
    </row>
    <row r="542" spans="1:6" s="780" customFormat="1">
      <c r="A542" s="792">
        <v>43495</v>
      </c>
      <c r="B542" s="793">
        <v>0</v>
      </c>
      <c r="C542" s="1564" t="s">
        <v>12072</v>
      </c>
      <c r="D542" s="795"/>
      <c r="E542" s="2173">
        <v>16735.45</v>
      </c>
      <c r="F542" s="1926">
        <f t="shared" si="8"/>
        <v>622844.14000000735</v>
      </c>
    </row>
    <row r="543" spans="1:6" s="780" customFormat="1">
      <c r="A543" s="792">
        <v>43495</v>
      </c>
      <c r="B543" s="793">
        <v>0</v>
      </c>
      <c r="C543" s="1564" t="s">
        <v>12073</v>
      </c>
      <c r="D543" s="795"/>
      <c r="E543" s="2172">
        <v>836.77</v>
      </c>
      <c r="F543" s="1926">
        <f t="shared" si="8"/>
        <v>622007.37000000733</v>
      </c>
    </row>
    <row r="544" spans="1:6" s="780" customFormat="1" ht="39">
      <c r="A544" s="792">
        <v>43495</v>
      </c>
      <c r="B544" s="793">
        <v>0</v>
      </c>
      <c r="C544" s="1564" t="s">
        <v>12074</v>
      </c>
      <c r="D544" s="794">
        <v>2236500</v>
      </c>
      <c r="E544" s="2172"/>
      <c r="F544" s="1926">
        <f t="shared" si="8"/>
        <v>2858507.3700000076</v>
      </c>
    </row>
    <row r="545" spans="1:6" s="780" customFormat="1" ht="26.25">
      <c r="A545" s="792">
        <v>43495</v>
      </c>
      <c r="B545" s="793">
        <v>0</v>
      </c>
      <c r="C545" s="1564" t="s">
        <v>12075</v>
      </c>
      <c r="D545" s="794">
        <v>20500</v>
      </c>
      <c r="E545" s="2172"/>
      <c r="F545" s="1926">
        <f t="shared" si="8"/>
        <v>2879007.3700000076</v>
      </c>
    </row>
    <row r="546" spans="1:6" s="787" customFormat="1">
      <c r="A546" s="792">
        <v>43495</v>
      </c>
      <c r="B546" s="793">
        <v>0</v>
      </c>
      <c r="C546" s="1564" t="s">
        <v>12076</v>
      </c>
      <c r="D546" s="795"/>
      <c r="E546" s="2172">
        <v>250</v>
      </c>
      <c r="F546" s="1926">
        <f t="shared" si="8"/>
        <v>2878757.3700000076</v>
      </c>
    </row>
    <row r="547" spans="1:6" s="780" customFormat="1" ht="39">
      <c r="A547" s="792">
        <v>43496</v>
      </c>
      <c r="B547" s="793">
        <v>0</v>
      </c>
      <c r="C547" s="1564" t="s">
        <v>12077</v>
      </c>
      <c r="D547" s="794">
        <v>65000</v>
      </c>
      <c r="E547" s="2172"/>
      <c r="F547" s="1926">
        <f t="shared" si="8"/>
        <v>2943757.3700000076</v>
      </c>
    </row>
    <row r="548" spans="1:6" s="780" customFormat="1">
      <c r="A548" s="792">
        <v>43496</v>
      </c>
      <c r="B548" s="793">
        <v>9999003042</v>
      </c>
      <c r="C548" s="1564" t="s">
        <v>12078</v>
      </c>
      <c r="D548" s="794">
        <v>55000</v>
      </c>
      <c r="E548" s="2172"/>
      <c r="F548" s="1926">
        <f t="shared" si="8"/>
        <v>2998757.3700000076</v>
      </c>
    </row>
    <row r="549" spans="1:6" s="780" customFormat="1" ht="39">
      <c r="A549" s="792">
        <v>43496</v>
      </c>
      <c r="B549" s="793">
        <v>1248</v>
      </c>
      <c r="C549" s="1564" t="s">
        <v>12079</v>
      </c>
      <c r="D549" s="795"/>
      <c r="E549" s="2173">
        <v>42000</v>
      </c>
      <c r="F549" s="1926">
        <f t="shared" si="8"/>
        <v>2956757.3700000076</v>
      </c>
    </row>
    <row r="550" spans="1:6" s="787" customFormat="1" ht="39">
      <c r="A550" s="792">
        <v>43496</v>
      </c>
      <c r="B550" s="793">
        <v>1248</v>
      </c>
      <c r="C550" s="1564" t="s">
        <v>12080</v>
      </c>
      <c r="D550" s="795"/>
      <c r="E550" s="2172">
        <v>50</v>
      </c>
      <c r="F550" s="1926">
        <f t="shared" si="8"/>
        <v>2956707.3700000076</v>
      </c>
    </row>
    <row r="551" spans="1:6" s="787" customFormat="1">
      <c r="A551" s="792">
        <v>43496</v>
      </c>
      <c r="B551" s="793">
        <v>1248</v>
      </c>
      <c r="C551" s="1564" t="s">
        <v>11633</v>
      </c>
      <c r="D551" s="795"/>
      <c r="E551" s="2172">
        <v>2.5</v>
      </c>
      <c r="F551" s="1926">
        <f t="shared" si="8"/>
        <v>2956704.8700000076</v>
      </c>
    </row>
    <row r="552" spans="1:6" s="787" customFormat="1" ht="26.25">
      <c r="A552" s="792">
        <v>43496</v>
      </c>
      <c r="B552" s="793">
        <v>0</v>
      </c>
      <c r="C552" s="1564" t="s">
        <v>12081</v>
      </c>
      <c r="D552" s="794">
        <v>15000</v>
      </c>
      <c r="E552" s="2172"/>
      <c r="F552" s="1926">
        <f t="shared" si="8"/>
        <v>2971704.8700000076</v>
      </c>
    </row>
    <row r="553" spans="1:6" s="780" customFormat="1" ht="26.25">
      <c r="A553" s="792">
        <v>43496</v>
      </c>
      <c r="B553" s="793">
        <v>0</v>
      </c>
      <c r="C553" s="1564" t="s">
        <v>12082</v>
      </c>
      <c r="D553" s="794">
        <v>41000</v>
      </c>
      <c r="E553" s="2172"/>
      <c r="F553" s="1926">
        <f t="shared" si="8"/>
        <v>3012704.8700000076</v>
      </c>
    </row>
    <row r="554" spans="1:6" s="780" customFormat="1">
      <c r="A554" s="792">
        <v>43496</v>
      </c>
      <c r="B554" s="793">
        <v>0</v>
      </c>
      <c r="C554" s="1564" t="s">
        <v>12083</v>
      </c>
      <c r="D554" s="795"/>
      <c r="E554" s="2172">
        <v>200</v>
      </c>
      <c r="F554" s="1926">
        <f t="shared" si="8"/>
        <v>3012504.8700000076</v>
      </c>
    </row>
    <row r="555" spans="1:6" s="782" customFormat="1">
      <c r="A555" s="792">
        <v>43496</v>
      </c>
      <c r="B555" s="793">
        <v>0</v>
      </c>
      <c r="C555" s="1564" t="s">
        <v>11736</v>
      </c>
      <c r="D555" s="795"/>
      <c r="E555" s="2172">
        <v>716.02</v>
      </c>
      <c r="F555" s="1926">
        <f t="shared" si="8"/>
        <v>3011788.8500000075</v>
      </c>
    </row>
    <row r="556" spans="1:6" s="781" customFormat="1">
      <c r="A556" s="792">
        <v>43496</v>
      </c>
      <c r="B556" s="793">
        <v>0</v>
      </c>
      <c r="C556" s="1564" t="s">
        <v>11737</v>
      </c>
      <c r="D556" s="795"/>
      <c r="E556" s="2172">
        <v>35.799999999999997</v>
      </c>
      <c r="F556" s="1926">
        <f t="shared" si="8"/>
        <v>3011753.0500000077</v>
      </c>
    </row>
    <row r="557" spans="1:6" s="786" customFormat="1" ht="26.25">
      <c r="A557" s="792">
        <v>43497</v>
      </c>
      <c r="B557" s="793">
        <v>0</v>
      </c>
      <c r="C557" s="1564" t="s">
        <v>12084</v>
      </c>
      <c r="D557" s="794">
        <v>51000</v>
      </c>
      <c r="E557" s="2172"/>
      <c r="F557" s="1926">
        <f t="shared" si="8"/>
        <v>3062753.0500000077</v>
      </c>
    </row>
    <row r="558" spans="1:6" s="780" customFormat="1" ht="39">
      <c r="A558" s="792">
        <v>43497</v>
      </c>
      <c r="B558" s="793">
        <v>0</v>
      </c>
      <c r="C558" s="1564" t="s">
        <v>12085</v>
      </c>
      <c r="D558" s="794">
        <v>33000</v>
      </c>
      <c r="E558" s="2172"/>
      <c r="F558" s="1926">
        <f t="shared" si="8"/>
        <v>3095753.0500000077</v>
      </c>
    </row>
    <row r="559" spans="1:6" s="787" customFormat="1" ht="26.25">
      <c r="A559" s="792">
        <v>43497</v>
      </c>
      <c r="B559" s="793">
        <v>0</v>
      </c>
      <c r="C559" s="1564" t="s">
        <v>12086</v>
      </c>
      <c r="D559" s="794">
        <v>66993.75</v>
      </c>
      <c r="E559" s="2172"/>
      <c r="F559" s="1926">
        <f t="shared" si="8"/>
        <v>3162746.8000000077</v>
      </c>
    </row>
    <row r="560" spans="1:6" s="787" customFormat="1" ht="26.25">
      <c r="A560" s="792">
        <v>43497</v>
      </c>
      <c r="B560" s="793">
        <v>0</v>
      </c>
      <c r="C560" s="1564" t="s">
        <v>12087</v>
      </c>
      <c r="D560" s="794">
        <v>61000</v>
      </c>
      <c r="E560" s="2172"/>
      <c r="F560" s="1926">
        <f t="shared" si="8"/>
        <v>3223746.8000000077</v>
      </c>
    </row>
    <row r="561" spans="1:6" s="787" customFormat="1" ht="26.25">
      <c r="A561" s="792">
        <v>43497</v>
      </c>
      <c r="B561" s="793">
        <v>0</v>
      </c>
      <c r="C561" s="1564" t="s">
        <v>12088</v>
      </c>
      <c r="D561" s="794">
        <v>68000</v>
      </c>
      <c r="E561" s="2172"/>
      <c r="F561" s="1926">
        <f t="shared" si="8"/>
        <v>3291746.8000000077</v>
      </c>
    </row>
    <row r="562" spans="1:6" s="780" customFormat="1">
      <c r="A562" s="792">
        <v>43497</v>
      </c>
      <c r="B562" s="793">
        <v>0</v>
      </c>
      <c r="C562" s="1564" t="s">
        <v>12089</v>
      </c>
      <c r="D562" s="795"/>
      <c r="E562" s="2172">
        <v>200</v>
      </c>
      <c r="F562" s="1926">
        <f t="shared" si="8"/>
        <v>3291546.8000000077</v>
      </c>
    </row>
    <row r="563" spans="1:6" s="780" customFormat="1" ht="26.25">
      <c r="A563" s="792">
        <v>43498</v>
      </c>
      <c r="B563" s="793">
        <v>0</v>
      </c>
      <c r="C563" s="1564" t="s">
        <v>12090</v>
      </c>
      <c r="D563" s="794">
        <v>20000</v>
      </c>
      <c r="E563" s="2172"/>
      <c r="F563" s="1926">
        <f t="shared" si="8"/>
        <v>3311546.8000000077</v>
      </c>
    </row>
    <row r="564" spans="1:6" s="781" customFormat="1">
      <c r="A564" s="792">
        <v>43498</v>
      </c>
      <c r="B564" s="793">
        <v>9999606452</v>
      </c>
      <c r="C564" s="1564" t="s">
        <v>12091</v>
      </c>
      <c r="D564" s="794">
        <v>30000</v>
      </c>
      <c r="E564" s="2172"/>
      <c r="F564" s="1926">
        <f t="shared" si="8"/>
        <v>3341546.8000000077</v>
      </c>
    </row>
    <row r="565" spans="1:6" s="780" customFormat="1" ht="26.25">
      <c r="A565" s="792">
        <v>43498</v>
      </c>
      <c r="B565" s="793">
        <v>0</v>
      </c>
      <c r="C565" s="1564" t="s">
        <v>12092</v>
      </c>
      <c r="D565" s="794">
        <v>42000</v>
      </c>
      <c r="E565" s="2172"/>
      <c r="F565" s="1926">
        <f t="shared" si="8"/>
        <v>3383546.8000000077</v>
      </c>
    </row>
    <row r="566" spans="1:6" s="787" customFormat="1" ht="39">
      <c r="A566" s="792">
        <v>43498</v>
      </c>
      <c r="B566" s="793">
        <v>0</v>
      </c>
      <c r="C566" s="1564" t="s">
        <v>12093</v>
      </c>
      <c r="D566" s="794">
        <v>48750</v>
      </c>
      <c r="E566" s="2172"/>
      <c r="F566" s="1926">
        <f t="shared" si="8"/>
        <v>3432296.8000000077</v>
      </c>
    </row>
    <row r="567" spans="1:6" s="787" customFormat="1" ht="39">
      <c r="A567" s="792">
        <v>43498</v>
      </c>
      <c r="B567" s="793">
        <v>0</v>
      </c>
      <c r="C567" s="1564" t="s">
        <v>12094</v>
      </c>
      <c r="D567" s="794">
        <v>24000</v>
      </c>
      <c r="E567" s="2172"/>
      <c r="F567" s="1926">
        <f t="shared" si="8"/>
        <v>3456296.8000000077</v>
      </c>
    </row>
    <row r="568" spans="1:6" s="780" customFormat="1" ht="26.25">
      <c r="A568" s="792">
        <v>43498</v>
      </c>
      <c r="B568" s="793">
        <v>0</v>
      </c>
      <c r="C568" s="1564" t="s">
        <v>12095</v>
      </c>
      <c r="D568" s="794">
        <v>72000</v>
      </c>
      <c r="E568" s="2172"/>
      <c r="F568" s="1926">
        <f t="shared" si="8"/>
        <v>3528296.8000000077</v>
      </c>
    </row>
    <row r="569" spans="1:6" s="787" customFormat="1" ht="39">
      <c r="A569" s="792">
        <v>43498</v>
      </c>
      <c r="B569" s="793">
        <v>0</v>
      </c>
      <c r="C569" s="1564" t="s">
        <v>12096</v>
      </c>
      <c r="D569" s="794">
        <v>2000</v>
      </c>
      <c r="E569" s="2172"/>
      <c r="F569" s="1926">
        <f t="shared" si="8"/>
        <v>3530296.8000000077</v>
      </c>
    </row>
    <row r="570" spans="1:6" s="780" customFormat="1" ht="26.25">
      <c r="A570" s="792">
        <v>43498</v>
      </c>
      <c r="B570" s="793">
        <v>0</v>
      </c>
      <c r="C570" s="1564" t="s">
        <v>12097</v>
      </c>
      <c r="D570" s="794">
        <v>61000</v>
      </c>
      <c r="E570" s="2172"/>
      <c r="F570" s="1926">
        <f t="shared" si="8"/>
        <v>3591296.8000000077</v>
      </c>
    </row>
    <row r="571" spans="1:6" s="780" customFormat="1" ht="39">
      <c r="A571" s="792">
        <v>43498</v>
      </c>
      <c r="B571" s="793">
        <v>0</v>
      </c>
      <c r="C571" s="1564" t="s">
        <v>12098</v>
      </c>
      <c r="D571" s="794">
        <v>4000</v>
      </c>
      <c r="E571" s="2172"/>
      <c r="F571" s="1926">
        <f t="shared" si="8"/>
        <v>3595296.8000000077</v>
      </c>
    </row>
    <row r="572" spans="1:6" s="787" customFormat="1" ht="26.25">
      <c r="A572" s="792">
        <v>43498</v>
      </c>
      <c r="B572" s="793">
        <v>0</v>
      </c>
      <c r="C572" s="1564" t="s">
        <v>12099</v>
      </c>
      <c r="D572" s="794">
        <v>4000</v>
      </c>
      <c r="E572" s="2172"/>
      <c r="F572" s="1926">
        <f t="shared" si="8"/>
        <v>3599296.8000000077</v>
      </c>
    </row>
    <row r="573" spans="1:6" s="787" customFormat="1" ht="39">
      <c r="A573" s="792">
        <v>43498</v>
      </c>
      <c r="B573" s="793">
        <v>0</v>
      </c>
      <c r="C573" s="1564" t="s">
        <v>12100</v>
      </c>
      <c r="D573" s="794">
        <v>14000</v>
      </c>
      <c r="E573" s="2172"/>
      <c r="F573" s="1926">
        <f t="shared" si="8"/>
        <v>3613296.8000000077</v>
      </c>
    </row>
    <row r="574" spans="1:6">
      <c r="A574" s="792">
        <v>43498</v>
      </c>
      <c r="B574" s="793">
        <v>0</v>
      </c>
      <c r="C574" s="1564" t="s">
        <v>12101</v>
      </c>
      <c r="D574" s="795"/>
      <c r="E574" s="2172">
        <v>500</v>
      </c>
      <c r="F574" s="1926">
        <f t="shared" si="8"/>
        <v>3612796.8000000077</v>
      </c>
    </row>
    <row r="575" spans="1:6" s="780" customFormat="1" ht="39">
      <c r="A575" s="792">
        <v>43499</v>
      </c>
      <c r="B575" s="793">
        <v>0</v>
      </c>
      <c r="C575" s="1564" t="s">
        <v>12102</v>
      </c>
      <c r="D575" s="794">
        <v>38000</v>
      </c>
      <c r="E575" s="2172"/>
      <c r="F575" s="1926">
        <f t="shared" si="8"/>
        <v>3650796.8000000077</v>
      </c>
    </row>
    <row r="576" spans="1:6" s="780" customFormat="1" ht="26.25">
      <c r="A576" s="792">
        <v>43499</v>
      </c>
      <c r="B576" s="793">
        <v>0</v>
      </c>
      <c r="C576" s="1564" t="s">
        <v>12103</v>
      </c>
      <c r="D576" s="794">
        <v>36000</v>
      </c>
      <c r="E576" s="2172"/>
      <c r="F576" s="1926">
        <f t="shared" si="8"/>
        <v>3686796.8000000077</v>
      </c>
    </row>
    <row r="577" spans="1:6" s="781" customFormat="1" ht="39">
      <c r="A577" s="792">
        <v>43499</v>
      </c>
      <c r="B577" s="793">
        <v>0</v>
      </c>
      <c r="C577" s="1564" t="s">
        <v>12104</v>
      </c>
      <c r="D577" s="794">
        <v>22000</v>
      </c>
      <c r="E577" s="2172"/>
      <c r="F577" s="1926">
        <f t="shared" si="8"/>
        <v>3708796.8000000077</v>
      </c>
    </row>
    <row r="578" spans="1:6" s="780" customFormat="1">
      <c r="A578" s="792">
        <v>43499</v>
      </c>
      <c r="B578" s="793">
        <v>0</v>
      </c>
      <c r="C578" s="1564" t="s">
        <v>12105</v>
      </c>
      <c r="D578" s="795"/>
      <c r="E578" s="2172">
        <v>150</v>
      </c>
      <c r="F578" s="1926">
        <f t="shared" si="8"/>
        <v>3708646.8000000077</v>
      </c>
    </row>
    <row r="579" spans="1:6" s="782" customFormat="1" ht="26.25">
      <c r="A579" s="792">
        <v>43500</v>
      </c>
      <c r="B579" s="793">
        <v>0</v>
      </c>
      <c r="C579" s="1564" t="s">
        <v>12106</v>
      </c>
      <c r="D579" s="794">
        <v>464490</v>
      </c>
      <c r="E579" s="2172"/>
      <c r="F579" s="1926">
        <f t="shared" si="8"/>
        <v>4173136.8000000077</v>
      </c>
    </row>
    <row r="580" spans="1:6" s="781" customFormat="1">
      <c r="A580" s="792">
        <v>43500</v>
      </c>
      <c r="B580" s="793">
        <v>1258</v>
      </c>
      <c r="C580" s="1564" t="s">
        <v>12107</v>
      </c>
      <c r="D580" s="795"/>
      <c r="E580" s="2173">
        <v>29100</v>
      </c>
      <c r="F580" s="1926">
        <f t="shared" si="8"/>
        <v>4144036.8000000077</v>
      </c>
    </row>
    <row r="581" spans="1:6" s="780" customFormat="1" ht="26.25">
      <c r="A581" s="792">
        <v>43500</v>
      </c>
      <c r="B581" s="793">
        <v>0</v>
      </c>
      <c r="C581" s="1564" t="s">
        <v>12108</v>
      </c>
      <c r="D581" s="795"/>
      <c r="E581" s="2173">
        <v>10000</v>
      </c>
      <c r="F581" s="1926">
        <f t="shared" si="8"/>
        <v>4134036.8000000077</v>
      </c>
    </row>
    <row r="582" spans="1:6" s="780" customFormat="1" ht="26.25">
      <c r="A582" s="792">
        <v>43500</v>
      </c>
      <c r="B582" s="793">
        <v>0</v>
      </c>
      <c r="C582" s="1564" t="s">
        <v>12109</v>
      </c>
      <c r="D582" s="795"/>
      <c r="E582" s="2172">
        <v>50</v>
      </c>
      <c r="F582" s="1926">
        <f t="shared" ref="F582:F645" si="9">F581-E582+D582</f>
        <v>4133986.8000000077</v>
      </c>
    </row>
    <row r="583" spans="1:6" s="780" customFormat="1">
      <c r="A583" s="792">
        <v>43500</v>
      </c>
      <c r="B583" s="793">
        <v>0</v>
      </c>
      <c r="C583" s="1564" t="s">
        <v>12110</v>
      </c>
      <c r="D583" s="795"/>
      <c r="E583" s="2172">
        <v>2.5</v>
      </c>
      <c r="F583" s="1926">
        <f t="shared" si="9"/>
        <v>4133984.3000000077</v>
      </c>
    </row>
    <row r="584" spans="1:6" s="780" customFormat="1">
      <c r="A584" s="792">
        <v>43500</v>
      </c>
      <c r="B584" s="793">
        <v>1261</v>
      </c>
      <c r="C584" s="1564" t="s">
        <v>12111</v>
      </c>
      <c r="D584" s="795"/>
      <c r="E584" s="2173">
        <v>362000</v>
      </c>
      <c r="F584" s="1926">
        <f t="shared" si="9"/>
        <v>3771984.3000000077</v>
      </c>
    </row>
    <row r="585" spans="1:6" s="780" customFormat="1">
      <c r="A585" s="792">
        <v>43500</v>
      </c>
      <c r="B585" s="793">
        <v>0</v>
      </c>
      <c r="C585" s="1564" t="s">
        <v>12112</v>
      </c>
      <c r="D585" s="795"/>
      <c r="E585" s="2173">
        <v>37000</v>
      </c>
      <c r="F585" s="1926">
        <f t="shared" si="9"/>
        <v>3734984.3000000077</v>
      </c>
    </row>
    <row r="586" spans="1:6" s="780" customFormat="1" ht="26.25">
      <c r="A586" s="792">
        <v>43500</v>
      </c>
      <c r="B586" s="793">
        <v>1256</v>
      </c>
      <c r="C586" s="1564" t="s">
        <v>12113</v>
      </c>
      <c r="D586" s="795"/>
      <c r="E586" s="2173">
        <v>14400</v>
      </c>
      <c r="F586" s="1926">
        <f t="shared" si="9"/>
        <v>3720584.3000000077</v>
      </c>
    </row>
    <row r="587" spans="1:6" s="780" customFormat="1" ht="26.25">
      <c r="A587" s="792">
        <v>43500</v>
      </c>
      <c r="B587" s="793">
        <v>0</v>
      </c>
      <c r="C587" s="1564" t="s">
        <v>12114</v>
      </c>
      <c r="D587" s="795"/>
      <c r="E587" s="2172">
        <v>50</v>
      </c>
      <c r="F587" s="1926">
        <f t="shared" si="9"/>
        <v>3720534.3000000077</v>
      </c>
    </row>
    <row r="588" spans="1:6" s="807" customFormat="1">
      <c r="A588" s="792">
        <v>43500</v>
      </c>
      <c r="B588" s="793">
        <v>0</v>
      </c>
      <c r="C588" s="1564" t="s">
        <v>12115</v>
      </c>
      <c r="D588" s="795"/>
      <c r="E588" s="2172">
        <v>2.5</v>
      </c>
      <c r="F588" s="1926">
        <f t="shared" si="9"/>
        <v>3720531.8000000077</v>
      </c>
    </row>
    <row r="589" spans="1:6" ht="26.25">
      <c r="A589" s="797">
        <v>43500</v>
      </c>
      <c r="B589" s="798">
        <v>1249</v>
      </c>
      <c r="C589" s="1565" t="s">
        <v>12116</v>
      </c>
      <c r="D589" s="799"/>
      <c r="E589" s="2176">
        <v>6500</v>
      </c>
      <c r="F589" s="1926">
        <f t="shared" si="9"/>
        <v>3714031.8000000077</v>
      </c>
    </row>
    <row r="590" spans="1:6" s="780" customFormat="1" ht="26.25">
      <c r="A590" s="792">
        <v>43500</v>
      </c>
      <c r="B590" s="793">
        <v>0</v>
      </c>
      <c r="C590" s="1564" t="s">
        <v>12117</v>
      </c>
      <c r="D590" s="795"/>
      <c r="E590" s="2172">
        <v>50</v>
      </c>
      <c r="F590" s="1926">
        <f t="shared" si="9"/>
        <v>3713981.8000000077</v>
      </c>
    </row>
    <row r="591" spans="1:6" s="786" customFormat="1">
      <c r="A591" s="792">
        <v>43500</v>
      </c>
      <c r="B591" s="793">
        <v>0</v>
      </c>
      <c r="C591" s="1564" t="s">
        <v>12118</v>
      </c>
      <c r="D591" s="795"/>
      <c r="E591" s="2172">
        <v>2.5</v>
      </c>
      <c r="F591" s="1926">
        <f t="shared" si="9"/>
        <v>3713979.3000000077</v>
      </c>
    </row>
    <row r="592" spans="1:6" s="780" customFormat="1" ht="26.25">
      <c r="A592" s="792">
        <v>43500</v>
      </c>
      <c r="B592" s="793">
        <v>1255</v>
      </c>
      <c r="C592" s="1564" t="s">
        <v>12119</v>
      </c>
      <c r="D592" s="795"/>
      <c r="E592" s="2173">
        <v>14400</v>
      </c>
      <c r="F592" s="1926">
        <f t="shared" si="9"/>
        <v>3699579.3000000077</v>
      </c>
    </row>
    <row r="593" spans="1:6" s="780" customFormat="1" ht="26.25">
      <c r="A593" s="792">
        <v>43500</v>
      </c>
      <c r="B593" s="793">
        <v>0</v>
      </c>
      <c r="C593" s="1564" t="s">
        <v>12120</v>
      </c>
      <c r="D593" s="795"/>
      <c r="E593" s="2172">
        <v>50</v>
      </c>
      <c r="F593" s="1926">
        <f t="shared" si="9"/>
        <v>3699529.3000000077</v>
      </c>
    </row>
    <row r="594" spans="1:6" s="780" customFormat="1">
      <c r="A594" s="792">
        <v>43500</v>
      </c>
      <c r="B594" s="793">
        <v>0</v>
      </c>
      <c r="C594" s="1564" t="s">
        <v>12115</v>
      </c>
      <c r="D594" s="795"/>
      <c r="E594" s="2172">
        <v>2.5</v>
      </c>
      <c r="F594" s="1926">
        <f t="shared" si="9"/>
        <v>3699526.8000000077</v>
      </c>
    </row>
    <row r="595" spans="1:6" s="780" customFormat="1" ht="26.25">
      <c r="A595" s="792">
        <v>43500</v>
      </c>
      <c r="B595" s="793">
        <v>1252</v>
      </c>
      <c r="C595" s="1564" t="s">
        <v>12121</v>
      </c>
      <c r="D595" s="795"/>
      <c r="E595" s="2173">
        <v>50000</v>
      </c>
      <c r="F595" s="1926">
        <f t="shared" si="9"/>
        <v>3649526.8000000077</v>
      </c>
    </row>
    <row r="596" spans="1:6" s="782" customFormat="1" ht="26.25">
      <c r="A596" s="792">
        <v>43500</v>
      </c>
      <c r="B596" s="793">
        <v>1252</v>
      </c>
      <c r="C596" s="1564" t="s">
        <v>12122</v>
      </c>
      <c r="D596" s="795"/>
      <c r="E596" s="2173">
        <v>4000</v>
      </c>
      <c r="F596" s="1926">
        <f t="shared" si="9"/>
        <v>3645526.8000000077</v>
      </c>
    </row>
    <row r="597" spans="1:6" s="807" customFormat="1" ht="26.25">
      <c r="A597" s="792">
        <v>43500</v>
      </c>
      <c r="B597" s="793">
        <v>1252</v>
      </c>
      <c r="C597" s="1564" t="s">
        <v>12123</v>
      </c>
      <c r="D597" s="795"/>
      <c r="E597" s="2173">
        <v>4000</v>
      </c>
      <c r="F597" s="1926">
        <f t="shared" si="9"/>
        <v>3641526.8000000077</v>
      </c>
    </row>
    <row r="598" spans="1:6" s="780" customFormat="1" ht="26.25">
      <c r="A598" s="792">
        <v>43500</v>
      </c>
      <c r="B598" s="793">
        <v>1252</v>
      </c>
      <c r="C598" s="1564" t="s">
        <v>12124</v>
      </c>
      <c r="D598" s="795"/>
      <c r="E598" s="2173">
        <v>52000</v>
      </c>
      <c r="F598" s="1926">
        <f t="shared" si="9"/>
        <v>3589526.8000000077</v>
      </c>
    </row>
    <row r="599" spans="1:6" s="780" customFormat="1">
      <c r="A599" s="792">
        <v>43500</v>
      </c>
      <c r="B599" s="793">
        <v>0</v>
      </c>
      <c r="C599" s="1564" t="s">
        <v>11933</v>
      </c>
      <c r="D599" s="795"/>
      <c r="E599" s="2172">
        <v>240</v>
      </c>
      <c r="F599" s="1926">
        <f t="shared" si="9"/>
        <v>3589286.8000000077</v>
      </c>
    </row>
    <row r="600" spans="1:6" s="780" customFormat="1">
      <c r="A600" s="792">
        <v>43500</v>
      </c>
      <c r="B600" s="793">
        <v>0</v>
      </c>
      <c r="C600" s="1564" t="s">
        <v>11737</v>
      </c>
      <c r="D600" s="795"/>
      <c r="E600" s="2172">
        <v>12</v>
      </c>
      <c r="F600" s="1926">
        <f t="shared" si="9"/>
        <v>3589274.8000000077</v>
      </c>
    </row>
    <row r="601" spans="1:6" s="780" customFormat="1">
      <c r="A601" s="792">
        <v>43500</v>
      </c>
      <c r="B601" s="793">
        <v>0</v>
      </c>
      <c r="C601" s="1564" t="s">
        <v>11934</v>
      </c>
      <c r="D601" s="795"/>
      <c r="E601" s="2172">
        <v>200</v>
      </c>
      <c r="F601" s="1926">
        <f t="shared" si="9"/>
        <v>3589074.8000000077</v>
      </c>
    </row>
    <row r="602" spans="1:6" s="780" customFormat="1">
      <c r="A602" s="792">
        <v>43500</v>
      </c>
      <c r="B602" s="793">
        <v>0</v>
      </c>
      <c r="C602" s="1564" t="s">
        <v>11737</v>
      </c>
      <c r="D602" s="795"/>
      <c r="E602" s="2172">
        <v>10</v>
      </c>
      <c r="F602" s="1926">
        <f t="shared" si="9"/>
        <v>3589064.8000000077</v>
      </c>
    </row>
    <row r="603" spans="1:6" s="780" customFormat="1" ht="26.25">
      <c r="A603" s="792">
        <v>43500</v>
      </c>
      <c r="B603" s="793">
        <v>1254</v>
      </c>
      <c r="C603" s="1564" t="s">
        <v>12119</v>
      </c>
      <c r="D603" s="795"/>
      <c r="E603" s="2173">
        <v>14400</v>
      </c>
      <c r="F603" s="1926">
        <f t="shared" si="9"/>
        <v>3574664.8000000077</v>
      </c>
    </row>
    <row r="604" spans="1:6" s="786" customFormat="1" ht="26.25">
      <c r="A604" s="792">
        <v>43500</v>
      </c>
      <c r="B604" s="793">
        <v>0</v>
      </c>
      <c r="C604" s="1564" t="s">
        <v>12125</v>
      </c>
      <c r="D604" s="795"/>
      <c r="E604" s="2172">
        <v>50</v>
      </c>
      <c r="F604" s="1926">
        <f t="shared" si="9"/>
        <v>3574614.8000000077</v>
      </c>
    </row>
    <row r="605" spans="1:6" s="780" customFormat="1">
      <c r="A605" s="792">
        <v>43500</v>
      </c>
      <c r="B605" s="793">
        <v>0</v>
      </c>
      <c r="C605" s="1564" t="s">
        <v>12115</v>
      </c>
      <c r="D605" s="795"/>
      <c r="E605" s="2172">
        <v>2.5</v>
      </c>
      <c r="F605" s="1926">
        <f t="shared" si="9"/>
        <v>3574612.3000000077</v>
      </c>
    </row>
    <row r="606" spans="1:6" s="780" customFormat="1" ht="26.25">
      <c r="A606" s="792">
        <v>43500</v>
      </c>
      <c r="B606" s="793">
        <v>1253</v>
      </c>
      <c r="C606" s="1564" t="s">
        <v>12113</v>
      </c>
      <c r="D606" s="795"/>
      <c r="E606" s="2173">
        <v>14400</v>
      </c>
      <c r="F606" s="1926">
        <f t="shared" si="9"/>
        <v>3560212.3000000077</v>
      </c>
    </row>
    <row r="607" spans="1:6" s="780" customFormat="1" ht="26.25">
      <c r="A607" s="792">
        <v>43500</v>
      </c>
      <c r="B607" s="793">
        <v>0</v>
      </c>
      <c r="C607" s="1564" t="s">
        <v>12126</v>
      </c>
      <c r="D607" s="795"/>
      <c r="E607" s="2172">
        <v>50</v>
      </c>
      <c r="F607" s="1926">
        <f t="shared" si="9"/>
        <v>3560162.3000000077</v>
      </c>
    </row>
    <row r="608" spans="1:6" s="780" customFormat="1">
      <c r="A608" s="792">
        <v>43500</v>
      </c>
      <c r="B608" s="793">
        <v>0</v>
      </c>
      <c r="C608" s="1564" t="s">
        <v>12115</v>
      </c>
      <c r="D608" s="795"/>
      <c r="E608" s="2172">
        <v>2.5</v>
      </c>
      <c r="F608" s="1926">
        <f t="shared" si="9"/>
        <v>3560159.8000000077</v>
      </c>
    </row>
    <row r="609" spans="1:6" s="786" customFormat="1">
      <c r="A609" s="792">
        <v>43500</v>
      </c>
      <c r="B609" s="793">
        <v>0</v>
      </c>
      <c r="C609" s="1564" t="s">
        <v>12127</v>
      </c>
      <c r="D609" s="795"/>
      <c r="E609" s="2173">
        <v>22000</v>
      </c>
      <c r="F609" s="1926">
        <f t="shared" si="9"/>
        <v>3538159.8000000077</v>
      </c>
    </row>
    <row r="610" spans="1:6" s="780" customFormat="1" ht="39">
      <c r="A610" s="792">
        <v>43500</v>
      </c>
      <c r="B610" s="793">
        <v>0</v>
      </c>
      <c r="C610" s="1564" t="s">
        <v>12128</v>
      </c>
      <c r="D610" s="794">
        <v>714000</v>
      </c>
      <c r="E610" s="2172"/>
      <c r="F610" s="1926">
        <f t="shared" si="9"/>
        <v>4252159.8000000082</v>
      </c>
    </row>
    <row r="611" spans="1:6" s="780" customFormat="1">
      <c r="A611" s="792">
        <v>43500</v>
      </c>
      <c r="B611" s="793">
        <v>0</v>
      </c>
      <c r="C611" s="1564" t="s">
        <v>12129</v>
      </c>
      <c r="D611" s="795"/>
      <c r="E611" s="2172">
        <v>100</v>
      </c>
      <c r="F611" s="1926">
        <f t="shared" si="9"/>
        <v>4252059.8000000082</v>
      </c>
    </row>
    <row r="612" spans="1:6" s="780" customFormat="1" ht="26.25">
      <c r="A612" s="792">
        <v>43501</v>
      </c>
      <c r="B612" s="793">
        <v>0</v>
      </c>
      <c r="C612" s="1564" t="s">
        <v>12130</v>
      </c>
      <c r="D612" s="794">
        <v>125055</v>
      </c>
      <c r="E612" s="2172"/>
      <c r="F612" s="1926">
        <f t="shared" si="9"/>
        <v>4377114.8000000082</v>
      </c>
    </row>
    <row r="613" spans="1:6" s="782" customFormat="1">
      <c r="A613" s="792">
        <v>43501</v>
      </c>
      <c r="B613" s="793">
        <v>1250</v>
      </c>
      <c r="C613" s="1564" t="s">
        <v>12131</v>
      </c>
      <c r="D613" s="795"/>
      <c r="E613" s="2173">
        <v>30000</v>
      </c>
      <c r="F613" s="1926">
        <f t="shared" si="9"/>
        <v>4347114.8000000082</v>
      </c>
    </row>
    <row r="614" spans="1:6" s="781" customFormat="1" ht="26.25">
      <c r="A614" s="792">
        <v>43501</v>
      </c>
      <c r="B614" s="793">
        <v>0</v>
      </c>
      <c r="C614" s="1564" t="s">
        <v>12132</v>
      </c>
      <c r="D614" s="794">
        <v>50617.5</v>
      </c>
      <c r="E614" s="2172"/>
      <c r="F614" s="1926">
        <f t="shared" si="9"/>
        <v>4397732.3000000082</v>
      </c>
    </row>
    <row r="615" spans="1:6" s="780" customFormat="1" ht="26.25">
      <c r="A615" s="792">
        <v>43501</v>
      </c>
      <c r="B615" s="793">
        <v>0</v>
      </c>
      <c r="C615" s="1564" t="s">
        <v>12133</v>
      </c>
      <c r="D615" s="794">
        <v>52000</v>
      </c>
      <c r="E615" s="2172"/>
      <c r="F615" s="1926">
        <f t="shared" si="9"/>
        <v>4449732.3000000082</v>
      </c>
    </row>
    <row r="616" spans="1:6" s="781" customFormat="1">
      <c r="A616" s="792">
        <v>43501</v>
      </c>
      <c r="B616" s="793">
        <v>0</v>
      </c>
      <c r="C616" s="1564" t="s">
        <v>12134</v>
      </c>
      <c r="D616" s="795"/>
      <c r="E616" s="2172">
        <v>100</v>
      </c>
      <c r="F616" s="1926">
        <f t="shared" si="9"/>
        <v>4449632.3000000082</v>
      </c>
    </row>
    <row r="617" spans="1:6" s="780" customFormat="1" ht="39">
      <c r="A617" s="792">
        <v>43502</v>
      </c>
      <c r="B617" s="793">
        <v>0</v>
      </c>
      <c r="C617" s="1564" t="s">
        <v>12135</v>
      </c>
      <c r="D617" s="794">
        <v>20000</v>
      </c>
      <c r="E617" s="2172"/>
      <c r="F617" s="1926">
        <f t="shared" si="9"/>
        <v>4469632.3000000082</v>
      </c>
    </row>
    <row r="618" spans="1:6" s="780" customFormat="1">
      <c r="A618" s="792">
        <v>43502</v>
      </c>
      <c r="B618" s="793">
        <v>0</v>
      </c>
      <c r="C618" s="1564" t="s">
        <v>12136</v>
      </c>
      <c r="D618" s="795"/>
      <c r="E618" s="2172">
        <v>50</v>
      </c>
      <c r="F618" s="1926">
        <f t="shared" si="9"/>
        <v>4469582.3000000082</v>
      </c>
    </row>
    <row r="619" spans="1:6" s="780" customFormat="1" ht="26.25">
      <c r="A619" s="792">
        <v>43503</v>
      </c>
      <c r="B619" s="793">
        <v>0</v>
      </c>
      <c r="C619" s="1564" t="s">
        <v>12137</v>
      </c>
      <c r="D619" s="794">
        <v>37715</v>
      </c>
      <c r="E619" s="2172"/>
      <c r="F619" s="1926">
        <f t="shared" si="9"/>
        <v>4507297.3000000082</v>
      </c>
    </row>
    <row r="620" spans="1:6" s="780" customFormat="1" ht="39">
      <c r="A620" s="792">
        <v>43503</v>
      </c>
      <c r="B620" s="793">
        <v>0</v>
      </c>
      <c r="C620" s="1564" t="s">
        <v>12138</v>
      </c>
      <c r="D620" s="794">
        <v>25000</v>
      </c>
      <c r="E620" s="2172"/>
      <c r="F620" s="1926">
        <f t="shared" si="9"/>
        <v>4532297.3000000082</v>
      </c>
    </row>
    <row r="621" spans="1:6" s="780" customFormat="1">
      <c r="A621" s="792">
        <v>43503</v>
      </c>
      <c r="B621" s="793">
        <v>35769103</v>
      </c>
      <c r="C621" s="1564" t="s">
        <v>12139</v>
      </c>
      <c r="D621" s="795">
        <v>500</v>
      </c>
      <c r="E621" s="2172"/>
      <c r="F621" s="1926">
        <f t="shared" si="9"/>
        <v>4532797.3000000082</v>
      </c>
    </row>
    <row r="622" spans="1:6" s="780" customFormat="1">
      <c r="A622" s="792">
        <v>43503</v>
      </c>
      <c r="B622" s="793">
        <v>0</v>
      </c>
      <c r="C622" s="1564" t="s">
        <v>12140</v>
      </c>
      <c r="D622" s="795"/>
      <c r="E622" s="2172">
        <v>50</v>
      </c>
      <c r="F622" s="1926">
        <f t="shared" si="9"/>
        <v>4532747.3000000082</v>
      </c>
    </row>
    <row r="623" spans="1:6" s="780" customFormat="1" ht="39">
      <c r="A623" s="792">
        <v>43504</v>
      </c>
      <c r="B623" s="793">
        <v>0</v>
      </c>
      <c r="C623" s="1564" t="s">
        <v>12141</v>
      </c>
      <c r="D623" s="794">
        <v>55000</v>
      </c>
      <c r="E623" s="2172"/>
      <c r="F623" s="1926">
        <f t="shared" si="9"/>
        <v>4587747.3000000082</v>
      </c>
    </row>
    <row r="624" spans="1:6" s="780" customFormat="1">
      <c r="A624" s="792">
        <v>43504</v>
      </c>
      <c r="B624" s="793">
        <v>36144358</v>
      </c>
      <c r="C624" s="1564" t="s">
        <v>11822</v>
      </c>
      <c r="D624" s="794">
        <v>61000</v>
      </c>
      <c r="E624" s="2172"/>
      <c r="F624" s="1926">
        <f t="shared" si="9"/>
        <v>4648747.3000000082</v>
      </c>
    </row>
    <row r="625" spans="1:6" s="780" customFormat="1" ht="26.25">
      <c r="A625" s="792">
        <v>43504</v>
      </c>
      <c r="B625" s="793">
        <v>0</v>
      </c>
      <c r="C625" s="1564" t="s">
        <v>12142</v>
      </c>
      <c r="D625" s="794">
        <v>32752.5</v>
      </c>
      <c r="E625" s="2172"/>
      <c r="F625" s="1926">
        <f t="shared" si="9"/>
        <v>4681499.8000000082</v>
      </c>
    </row>
    <row r="626" spans="1:6" s="780" customFormat="1">
      <c r="A626" s="792">
        <v>43504</v>
      </c>
      <c r="B626" s="793">
        <v>0</v>
      </c>
      <c r="C626" s="1564" t="s">
        <v>12143</v>
      </c>
      <c r="D626" s="795"/>
      <c r="E626" s="2172">
        <v>150</v>
      </c>
      <c r="F626" s="1926">
        <f t="shared" si="9"/>
        <v>4681349.8000000082</v>
      </c>
    </row>
    <row r="627" spans="1:6" s="780" customFormat="1" ht="39">
      <c r="A627" s="792">
        <v>43505</v>
      </c>
      <c r="B627" s="793">
        <v>0</v>
      </c>
      <c r="C627" s="1564" t="s">
        <v>12144</v>
      </c>
      <c r="D627" s="794">
        <v>30000</v>
      </c>
      <c r="E627" s="2172"/>
      <c r="F627" s="1926">
        <f t="shared" si="9"/>
        <v>4711349.8000000082</v>
      </c>
    </row>
    <row r="628" spans="1:6" s="781" customFormat="1" ht="26.25">
      <c r="A628" s="792">
        <v>43505</v>
      </c>
      <c r="B628" s="793">
        <v>0</v>
      </c>
      <c r="C628" s="1564" t="s">
        <v>12145</v>
      </c>
      <c r="D628" s="794">
        <v>55000</v>
      </c>
      <c r="E628" s="2172"/>
      <c r="F628" s="1926">
        <f t="shared" si="9"/>
        <v>4766349.8000000082</v>
      </c>
    </row>
    <row r="629" spans="1:6" s="780" customFormat="1">
      <c r="A629" s="792">
        <v>43505</v>
      </c>
      <c r="B629" s="793">
        <v>9999133431</v>
      </c>
      <c r="C629" s="1564" t="s">
        <v>12146</v>
      </c>
      <c r="D629" s="794">
        <v>31000</v>
      </c>
      <c r="E629" s="2172"/>
      <c r="F629" s="1926">
        <f t="shared" si="9"/>
        <v>4797349.8000000082</v>
      </c>
    </row>
    <row r="630" spans="1:6" s="780" customFormat="1">
      <c r="A630" s="792">
        <v>43505</v>
      </c>
      <c r="B630" s="793">
        <v>0</v>
      </c>
      <c r="C630" s="1564" t="s">
        <v>12147</v>
      </c>
      <c r="D630" s="795"/>
      <c r="E630" s="2172">
        <v>150</v>
      </c>
      <c r="F630" s="1926">
        <f t="shared" si="9"/>
        <v>4797199.8000000082</v>
      </c>
    </row>
    <row r="631" spans="1:6" s="780" customFormat="1" ht="26.25">
      <c r="A631" s="792">
        <v>43506</v>
      </c>
      <c r="B631" s="793">
        <v>0</v>
      </c>
      <c r="C631" s="1564" t="s">
        <v>12148</v>
      </c>
      <c r="D631" s="794">
        <v>40000</v>
      </c>
      <c r="E631" s="2172"/>
      <c r="F631" s="1926">
        <f t="shared" si="9"/>
        <v>4837199.8000000082</v>
      </c>
    </row>
    <row r="632" spans="1:6" s="780" customFormat="1" ht="26.25">
      <c r="A632" s="792">
        <v>43506</v>
      </c>
      <c r="B632" s="793">
        <v>0</v>
      </c>
      <c r="C632" s="1564" t="s">
        <v>12149</v>
      </c>
      <c r="D632" s="794">
        <v>26000</v>
      </c>
      <c r="E632" s="2172"/>
      <c r="F632" s="1926">
        <f t="shared" si="9"/>
        <v>4863199.8000000082</v>
      </c>
    </row>
    <row r="633" spans="1:6" s="780" customFormat="1" ht="51.75">
      <c r="A633" s="792">
        <v>43506</v>
      </c>
      <c r="B633" s="793">
        <v>0</v>
      </c>
      <c r="C633" s="1564" t="s">
        <v>12150</v>
      </c>
      <c r="D633" s="794">
        <v>4000</v>
      </c>
      <c r="E633" s="2172"/>
      <c r="F633" s="1926">
        <f t="shared" si="9"/>
        <v>4867199.8000000082</v>
      </c>
    </row>
    <row r="634" spans="1:6" s="780" customFormat="1">
      <c r="A634" s="792">
        <v>43506</v>
      </c>
      <c r="B634" s="793">
        <v>0</v>
      </c>
      <c r="C634" s="1564" t="s">
        <v>12151</v>
      </c>
      <c r="D634" s="795"/>
      <c r="E634" s="2172">
        <v>50</v>
      </c>
      <c r="F634" s="1926">
        <f t="shared" si="9"/>
        <v>4867149.8000000082</v>
      </c>
    </row>
    <row r="635" spans="1:6" s="780" customFormat="1" ht="26.25">
      <c r="A635" s="792">
        <v>43507</v>
      </c>
      <c r="B635" s="793">
        <v>1262</v>
      </c>
      <c r="C635" s="1564" t="s">
        <v>12152</v>
      </c>
      <c r="D635" s="795"/>
      <c r="E635" s="2173">
        <v>270943.5</v>
      </c>
      <c r="F635" s="1926">
        <f t="shared" si="9"/>
        <v>4596206.3000000082</v>
      </c>
    </row>
    <row r="636" spans="1:6" s="780" customFormat="1" ht="26.25">
      <c r="A636" s="792">
        <v>43507</v>
      </c>
      <c r="B636" s="793">
        <v>0</v>
      </c>
      <c r="C636" s="1564" t="s">
        <v>12153</v>
      </c>
      <c r="D636" s="794">
        <v>694750</v>
      </c>
      <c r="E636" s="2172"/>
      <c r="F636" s="1926">
        <f t="shared" si="9"/>
        <v>5290956.3000000082</v>
      </c>
    </row>
    <row r="637" spans="1:6" s="780" customFormat="1" ht="26.25">
      <c r="A637" s="792">
        <v>43507</v>
      </c>
      <c r="B637" s="793">
        <v>1263</v>
      </c>
      <c r="C637" s="1564" t="s">
        <v>12154</v>
      </c>
      <c r="D637" s="795"/>
      <c r="E637" s="2173">
        <v>15000</v>
      </c>
      <c r="F637" s="1926">
        <f t="shared" si="9"/>
        <v>5275956.3000000082</v>
      </c>
    </row>
    <row r="638" spans="1:6" s="780" customFormat="1" ht="26.25">
      <c r="A638" s="792">
        <v>43507</v>
      </c>
      <c r="B638" s="793">
        <v>0</v>
      </c>
      <c r="C638" s="1564" t="s">
        <v>12155</v>
      </c>
      <c r="D638" s="795"/>
      <c r="E638" s="2172">
        <v>50</v>
      </c>
      <c r="F638" s="1926">
        <f t="shared" si="9"/>
        <v>5275906.3000000082</v>
      </c>
    </row>
    <row r="639" spans="1:6" s="780" customFormat="1">
      <c r="A639" s="792">
        <v>43507</v>
      </c>
      <c r="B639" s="793">
        <v>0</v>
      </c>
      <c r="C639" s="1564" t="s">
        <v>12156</v>
      </c>
      <c r="D639" s="795"/>
      <c r="E639" s="2172">
        <v>2.5</v>
      </c>
      <c r="F639" s="1926">
        <f t="shared" si="9"/>
        <v>5275903.8000000082</v>
      </c>
    </row>
    <row r="640" spans="1:6" s="780" customFormat="1" ht="26.25">
      <c r="A640" s="792">
        <v>43507</v>
      </c>
      <c r="B640" s="793">
        <v>0</v>
      </c>
      <c r="C640" s="1564" t="s">
        <v>12157</v>
      </c>
      <c r="D640" s="795"/>
      <c r="E640" s="2173">
        <v>29000</v>
      </c>
      <c r="F640" s="1926">
        <f t="shared" si="9"/>
        <v>5246903.8000000082</v>
      </c>
    </row>
    <row r="641" spans="1:6" s="780" customFormat="1" ht="26.25">
      <c r="A641" s="792">
        <v>43507</v>
      </c>
      <c r="B641" s="793">
        <v>0</v>
      </c>
      <c r="C641" s="1564" t="s">
        <v>12158</v>
      </c>
      <c r="D641" s="795"/>
      <c r="E641" s="2172">
        <v>50</v>
      </c>
      <c r="F641" s="1926">
        <f t="shared" si="9"/>
        <v>5246853.8000000082</v>
      </c>
    </row>
    <row r="642" spans="1:6" s="782" customFormat="1">
      <c r="A642" s="792">
        <v>43507</v>
      </c>
      <c r="B642" s="793">
        <v>0</v>
      </c>
      <c r="C642" s="1564" t="s">
        <v>11917</v>
      </c>
      <c r="D642" s="795"/>
      <c r="E642" s="2172">
        <v>2.5</v>
      </c>
      <c r="F642" s="1926">
        <f t="shared" si="9"/>
        <v>5246851.3000000082</v>
      </c>
    </row>
    <row r="643" spans="1:6" s="780" customFormat="1" ht="26.25">
      <c r="A643" s="792">
        <v>43507</v>
      </c>
      <c r="B643" s="793">
        <v>1264</v>
      </c>
      <c r="C643" s="1564" t="s">
        <v>12159</v>
      </c>
      <c r="D643" s="795"/>
      <c r="E643" s="2173">
        <v>225000</v>
      </c>
      <c r="F643" s="1926">
        <f t="shared" si="9"/>
        <v>5021851.3000000082</v>
      </c>
    </row>
    <row r="644" spans="1:6" s="782" customFormat="1" ht="26.25">
      <c r="A644" s="792">
        <v>43507</v>
      </c>
      <c r="B644" s="793">
        <v>0</v>
      </c>
      <c r="C644" s="1564" t="s">
        <v>12160</v>
      </c>
      <c r="D644" s="794">
        <v>39600</v>
      </c>
      <c r="E644" s="2172"/>
      <c r="F644" s="1926">
        <f t="shared" si="9"/>
        <v>5061451.3000000082</v>
      </c>
    </row>
    <row r="645" spans="1:6" s="782" customFormat="1" ht="26.25">
      <c r="A645" s="792">
        <v>43507</v>
      </c>
      <c r="B645" s="793">
        <v>0</v>
      </c>
      <c r="C645" s="1564" t="s">
        <v>12161</v>
      </c>
      <c r="D645" s="794">
        <v>460520</v>
      </c>
      <c r="E645" s="2172"/>
      <c r="F645" s="1926">
        <f t="shared" si="9"/>
        <v>5521971.3000000082</v>
      </c>
    </row>
    <row r="646" spans="1:6" s="780" customFormat="1" ht="39">
      <c r="A646" s="792">
        <v>43507</v>
      </c>
      <c r="B646" s="793">
        <v>0</v>
      </c>
      <c r="C646" s="1564" t="s">
        <v>12162</v>
      </c>
      <c r="D646" s="794">
        <v>48000</v>
      </c>
      <c r="E646" s="2172"/>
      <c r="F646" s="1926">
        <f t="shared" ref="F646:F709" si="10">F645-E646+D646</f>
        <v>5569971.3000000082</v>
      </c>
    </row>
    <row r="647" spans="1:6" s="780" customFormat="1">
      <c r="A647" s="792">
        <v>43507</v>
      </c>
      <c r="B647" s="793">
        <v>0</v>
      </c>
      <c r="C647" s="1564" t="s">
        <v>12163</v>
      </c>
      <c r="D647" s="795"/>
      <c r="E647" s="2172">
        <v>150</v>
      </c>
      <c r="F647" s="1926">
        <f t="shared" si="10"/>
        <v>5569821.3000000082</v>
      </c>
    </row>
    <row r="648" spans="1:6" s="780" customFormat="1" ht="26.25">
      <c r="A648" s="792">
        <v>43508</v>
      </c>
      <c r="B648" s="793">
        <v>1271</v>
      </c>
      <c r="C648" s="1564" t="s">
        <v>12164</v>
      </c>
      <c r="D648" s="795"/>
      <c r="E648" s="2173">
        <v>14400</v>
      </c>
      <c r="F648" s="1926">
        <f t="shared" si="10"/>
        <v>5555421.3000000082</v>
      </c>
    </row>
    <row r="649" spans="1:6" s="808" customFormat="1" ht="26.25">
      <c r="A649" s="792">
        <v>43508</v>
      </c>
      <c r="B649" s="793">
        <v>0</v>
      </c>
      <c r="C649" s="1564" t="s">
        <v>12165</v>
      </c>
      <c r="D649" s="795"/>
      <c r="E649" s="2172">
        <v>50</v>
      </c>
      <c r="F649" s="1926">
        <f t="shared" si="10"/>
        <v>5555371.3000000082</v>
      </c>
    </row>
    <row r="650" spans="1:6" s="781" customFormat="1">
      <c r="A650" s="792">
        <v>43508</v>
      </c>
      <c r="B650" s="793">
        <v>0</v>
      </c>
      <c r="C650" s="1564" t="s">
        <v>12115</v>
      </c>
      <c r="D650" s="795"/>
      <c r="E650" s="2172">
        <v>2.5</v>
      </c>
      <c r="F650" s="1926">
        <f t="shared" si="10"/>
        <v>5555368.8000000082</v>
      </c>
    </row>
    <row r="651" spans="1:6" s="780" customFormat="1" ht="26.25">
      <c r="A651" s="792">
        <v>43508</v>
      </c>
      <c r="B651" s="793">
        <v>1267</v>
      </c>
      <c r="C651" s="1564" t="s">
        <v>12164</v>
      </c>
      <c r="D651" s="795"/>
      <c r="E651" s="2173">
        <v>14400</v>
      </c>
      <c r="F651" s="1926">
        <f t="shared" si="10"/>
        <v>5540968.8000000082</v>
      </c>
    </row>
    <row r="652" spans="1:6" s="781" customFormat="1" ht="26.25">
      <c r="A652" s="792">
        <v>43508</v>
      </c>
      <c r="B652" s="793">
        <v>0</v>
      </c>
      <c r="C652" s="1564" t="s">
        <v>12166</v>
      </c>
      <c r="D652" s="795"/>
      <c r="E652" s="2172">
        <v>50</v>
      </c>
      <c r="F652" s="1926">
        <f t="shared" si="10"/>
        <v>5540918.8000000082</v>
      </c>
    </row>
    <row r="653" spans="1:6" s="780" customFormat="1">
      <c r="A653" s="792">
        <v>43508</v>
      </c>
      <c r="B653" s="793">
        <v>0</v>
      </c>
      <c r="C653" s="1564" t="s">
        <v>12115</v>
      </c>
      <c r="D653" s="795"/>
      <c r="E653" s="2172">
        <v>2.5</v>
      </c>
      <c r="F653" s="1926">
        <f t="shared" si="10"/>
        <v>5540916.3000000082</v>
      </c>
    </row>
    <row r="654" spans="1:6" s="780" customFormat="1" ht="26.25">
      <c r="A654" s="792">
        <v>43508</v>
      </c>
      <c r="B654" s="793">
        <v>1277</v>
      </c>
      <c r="C654" s="1564" t="s">
        <v>12164</v>
      </c>
      <c r="D654" s="795"/>
      <c r="E654" s="2173">
        <v>14400</v>
      </c>
      <c r="F654" s="1926">
        <f t="shared" si="10"/>
        <v>5526516.3000000082</v>
      </c>
    </row>
    <row r="655" spans="1:6" s="780" customFormat="1" ht="26.25">
      <c r="A655" s="792">
        <v>43508</v>
      </c>
      <c r="B655" s="793">
        <v>0</v>
      </c>
      <c r="C655" s="1564" t="s">
        <v>12167</v>
      </c>
      <c r="D655" s="795"/>
      <c r="E655" s="2172">
        <v>50</v>
      </c>
      <c r="F655" s="1926">
        <f t="shared" si="10"/>
        <v>5526466.3000000082</v>
      </c>
    </row>
    <row r="656" spans="1:6" s="780" customFormat="1">
      <c r="A656" s="792">
        <v>43508</v>
      </c>
      <c r="B656" s="793">
        <v>0</v>
      </c>
      <c r="C656" s="1564" t="s">
        <v>12115</v>
      </c>
      <c r="D656" s="795"/>
      <c r="E656" s="2172">
        <v>2.5</v>
      </c>
      <c r="F656" s="1926">
        <f t="shared" si="10"/>
        <v>5526463.8000000082</v>
      </c>
    </row>
    <row r="657" spans="1:6" s="780" customFormat="1" ht="26.25">
      <c r="A657" s="792">
        <v>43508</v>
      </c>
      <c r="B657" s="793">
        <v>1275</v>
      </c>
      <c r="C657" s="1564" t="s">
        <v>12168</v>
      </c>
      <c r="D657" s="795"/>
      <c r="E657" s="2173">
        <v>14400</v>
      </c>
      <c r="F657" s="1926">
        <f t="shared" si="10"/>
        <v>5512063.8000000082</v>
      </c>
    </row>
    <row r="658" spans="1:6" s="780" customFormat="1" ht="26.25">
      <c r="A658" s="792">
        <v>43508</v>
      </c>
      <c r="B658" s="793">
        <v>0</v>
      </c>
      <c r="C658" s="1564" t="s">
        <v>12169</v>
      </c>
      <c r="D658" s="795"/>
      <c r="E658" s="2172">
        <v>50</v>
      </c>
      <c r="F658" s="1926">
        <f t="shared" si="10"/>
        <v>5512013.8000000082</v>
      </c>
    </row>
    <row r="659" spans="1:6" s="780" customFormat="1">
      <c r="A659" s="792">
        <v>43508</v>
      </c>
      <c r="B659" s="793">
        <v>0</v>
      </c>
      <c r="C659" s="1564" t="s">
        <v>12115</v>
      </c>
      <c r="D659" s="795"/>
      <c r="E659" s="2172">
        <v>2.5</v>
      </c>
      <c r="F659" s="1926">
        <f t="shared" si="10"/>
        <v>5512011.3000000082</v>
      </c>
    </row>
    <row r="660" spans="1:6" s="780" customFormat="1" ht="26.25">
      <c r="A660" s="792">
        <v>43508</v>
      </c>
      <c r="B660" s="793">
        <v>1274</v>
      </c>
      <c r="C660" s="1564" t="s">
        <v>12168</v>
      </c>
      <c r="D660" s="795"/>
      <c r="E660" s="2173">
        <v>14400</v>
      </c>
      <c r="F660" s="1926">
        <f t="shared" si="10"/>
        <v>5497611.3000000082</v>
      </c>
    </row>
    <row r="661" spans="1:6" s="780" customFormat="1" ht="26.25">
      <c r="A661" s="792">
        <v>43508</v>
      </c>
      <c r="B661" s="793">
        <v>0</v>
      </c>
      <c r="C661" s="1564" t="s">
        <v>12170</v>
      </c>
      <c r="D661" s="795"/>
      <c r="E661" s="2172">
        <v>50</v>
      </c>
      <c r="F661" s="1926">
        <f t="shared" si="10"/>
        <v>5497561.3000000082</v>
      </c>
    </row>
    <row r="662" spans="1:6" s="780" customFormat="1">
      <c r="A662" s="792">
        <v>43508</v>
      </c>
      <c r="B662" s="793">
        <v>0</v>
      </c>
      <c r="C662" s="1564" t="s">
        <v>12115</v>
      </c>
      <c r="D662" s="795"/>
      <c r="E662" s="2172">
        <v>2.5</v>
      </c>
      <c r="F662" s="1926">
        <f t="shared" si="10"/>
        <v>5497558.8000000082</v>
      </c>
    </row>
    <row r="663" spans="1:6" s="780" customFormat="1" ht="26.25">
      <c r="A663" s="792">
        <v>43508</v>
      </c>
      <c r="B663" s="793">
        <v>1273</v>
      </c>
      <c r="C663" s="1564" t="s">
        <v>12164</v>
      </c>
      <c r="D663" s="795"/>
      <c r="E663" s="2173">
        <v>14400</v>
      </c>
      <c r="F663" s="1926">
        <f t="shared" si="10"/>
        <v>5483158.8000000082</v>
      </c>
    </row>
    <row r="664" spans="1:6" s="780" customFormat="1" ht="26.25">
      <c r="A664" s="792">
        <v>43508</v>
      </c>
      <c r="B664" s="793">
        <v>0</v>
      </c>
      <c r="C664" s="1564" t="s">
        <v>12171</v>
      </c>
      <c r="D664" s="795"/>
      <c r="E664" s="2172">
        <v>50</v>
      </c>
      <c r="F664" s="1926">
        <f t="shared" si="10"/>
        <v>5483108.8000000082</v>
      </c>
    </row>
    <row r="665" spans="1:6" s="780" customFormat="1">
      <c r="A665" s="792">
        <v>43508</v>
      </c>
      <c r="B665" s="793">
        <v>0</v>
      </c>
      <c r="C665" s="1564" t="s">
        <v>12115</v>
      </c>
      <c r="D665" s="795"/>
      <c r="E665" s="2172">
        <v>2.5</v>
      </c>
      <c r="F665" s="1926">
        <f t="shared" si="10"/>
        <v>5483106.3000000082</v>
      </c>
    </row>
    <row r="666" spans="1:6" s="780" customFormat="1" ht="26.25">
      <c r="A666" s="792">
        <v>43508</v>
      </c>
      <c r="B666" s="793">
        <v>1276</v>
      </c>
      <c r="C666" s="1564" t="s">
        <v>12168</v>
      </c>
      <c r="D666" s="795"/>
      <c r="E666" s="2173">
        <v>14400</v>
      </c>
      <c r="F666" s="1926">
        <f t="shared" si="10"/>
        <v>5468706.3000000082</v>
      </c>
    </row>
    <row r="667" spans="1:6" s="780" customFormat="1" ht="26.25">
      <c r="A667" s="792">
        <v>43508</v>
      </c>
      <c r="B667" s="793">
        <v>0</v>
      </c>
      <c r="C667" s="1564" t="s">
        <v>12172</v>
      </c>
      <c r="D667" s="795"/>
      <c r="E667" s="2172">
        <v>50</v>
      </c>
      <c r="F667" s="1926">
        <f t="shared" si="10"/>
        <v>5468656.3000000082</v>
      </c>
    </row>
    <row r="668" spans="1:6" s="780" customFormat="1">
      <c r="A668" s="792">
        <v>43508</v>
      </c>
      <c r="B668" s="793">
        <v>0</v>
      </c>
      <c r="C668" s="1564" t="s">
        <v>12115</v>
      </c>
      <c r="D668" s="795"/>
      <c r="E668" s="2172">
        <v>2.5</v>
      </c>
      <c r="F668" s="1926">
        <f t="shared" si="10"/>
        <v>5468653.8000000082</v>
      </c>
    </row>
    <row r="669" spans="1:6" s="781" customFormat="1" ht="26.25">
      <c r="A669" s="792">
        <v>43508</v>
      </c>
      <c r="B669" s="793">
        <v>1278</v>
      </c>
      <c r="C669" s="1564" t="s">
        <v>12173</v>
      </c>
      <c r="D669" s="795"/>
      <c r="E669" s="2173">
        <v>14400</v>
      </c>
      <c r="F669" s="1926">
        <f t="shared" si="10"/>
        <v>5454253.8000000082</v>
      </c>
    </row>
    <row r="670" spans="1:6" s="780" customFormat="1" ht="26.25">
      <c r="A670" s="792">
        <v>43508</v>
      </c>
      <c r="B670" s="793">
        <v>0</v>
      </c>
      <c r="C670" s="1564" t="s">
        <v>12174</v>
      </c>
      <c r="D670" s="795"/>
      <c r="E670" s="2172">
        <v>50</v>
      </c>
      <c r="F670" s="1926">
        <f t="shared" si="10"/>
        <v>5454203.8000000082</v>
      </c>
    </row>
    <row r="671" spans="1:6" s="780" customFormat="1">
      <c r="A671" s="792">
        <v>43508</v>
      </c>
      <c r="B671" s="793">
        <v>0</v>
      </c>
      <c r="C671" s="1564" t="s">
        <v>12115</v>
      </c>
      <c r="D671" s="795"/>
      <c r="E671" s="2172">
        <v>2.5</v>
      </c>
      <c r="F671" s="1926">
        <f t="shared" si="10"/>
        <v>5454201.3000000082</v>
      </c>
    </row>
    <row r="672" spans="1:6" s="782" customFormat="1" ht="26.25">
      <c r="A672" s="792">
        <v>43508</v>
      </c>
      <c r="B672" s="793">
        <v>1265</v>
      </c>
      <c r="C672" s="1564" t="s">
        <v>12168</v>
      </c>
      <c r="D672" s="795"/>
      <c r="E672" s="2173">
        <v>14400</v>
      </c>
      <c r="F672" s="1926">
        <f t="shared" si="10"/>
        <v>5439801.3000000082</v>
      </c>
    </row>
    <row r="673" spans="1:6" s="780" customFormat="1" ht="26.25">
      <c r="A673" s="792">
        <v>43508</v>
      </c>
      <c r="B673" s="793">
        <v>0</v>
      </c>
      <c r="C673" s="1564" t="s">
        <v>12175</v>
      </c>
      <c r="D673" s="795"/>
      <c r="E673" s="2172">
        <v>50</v>
      </c>
      <c r="F673" s="1926">
        <f t="shared" si="10"/>
        <v>5439751.3000000082</v>
      </c>
    </row>
    <row r="674" spans="1:6" s="780" customFormat="1">
      <c r="A674" s="792">
        <v>43508</v>
      </c>
      <c r="B674" s="793">
        <v>0</v>
      </c>
      <c r="C674" s="1564" t="s">
        <v>12115</v>
      </c>
      <c r="D674" s="795"/>
      <c r="E674" s="2172">
        <v>2.5</v>
      </c>
      <c r="F674" s="1926">
        <f t="shared" si="10"/>
        <v>5439748.8000000082</v>
      </c>
    </row>
    <row r="675" spans="1:6" s="780" customFormat="1" ht="26.25">
      <c r="A675" s="792">
        <v>43508</v>
      </c>
      <c r="B675" s="793">
        <v>1266</v>
      </c>
      <c r="C675" s="1564" t="s">
        <v>12168</v>
      </c>
      <c r="D675" s="795"/>
      <c r="E675" s="2173">
        <v>14400</v>
      </c>
      <c r="F675" s="1926">
        <f t="shared" si="10"/>
        <v>5425348.8000000082</v>
      </c>
    </row>
    <row r="676" spans="1:6" s="780" customFormat="1" ht="26.25">
      <c r="A676" s="792">
        <v>43508</v>
      </c>
      <c r="B676" s="793">
        <v>0</v>
      </c>
      <c r="C676" s="1564" t="s">
        <v>12176</v>
      </c>
      <c r="D676" s="795"/>
      <c r="E676" s="2172">
        <v>50</v>
      </c>
      <c r="F676" s="1926">
        <f t="shared" si="10"/>
        <v>5425298.8000000082</v>
      </c>
    </row>
    <row r="677" spans="1:6" s="780" customFormat="1">
      <c r="A677" s="792">
        <v>43508</v>
      </c>
      <c r="B677" s="793">
        <v>0</v>
      </c>
      <c r="C677" s="1564" t="s">
        <v>12115</v>
      </c>
      <c r="D677" s="795"/>
      <c r="E677" s="2172">
        <v>2.5</v>
      </c>
      <c r="F677" s="1926">
        <f t="shared" si="10"/>
        <v>5425296.3000000082</v>
      </c>
    </row>
    <row r="678" spans="1:6" s="780" customFormat="1" ht="26.25">
      <c r="A678" s="792">
        <v>43508</v>
      </c>
      <c r="B678" s="793">
        <v>1282</v>
      </c>
      <c r="C678" s="1564" t="s">
        <v>12168</v>
      </c>
      <c r="D678" s="795"/>
      <c r="E678" s="2173">
        <v>14400</v>
      </c>
      <c r="F678" s="1926">
        <f t="shared" si="10"/>
        <v>5410896.3000000082</v>
      </c>
    </row>
    <row r="679" spans="1:6" s="780" customFormat="1" ht="26.25">
      <c r="A679" s="792">
        <v>43508</v>
      </c>
      <c r="B679" s="793">
        <v>0</v>
      </c>
      <c r="C679" s="1564" t="s">
        <v>12177</v>
      </c>
      <c r="D679" s="795"/>
      <c r="E679" s="2172">
        <v>50</v>
      </c>
      <c r="F679" s="1926">
        <f t="shared" si="10"/>
        <v>5410846.3000000082</v>
      </c>
    </row>
    <row r="680" spans="1:6" s="808" customFormat="1">
      <c r="A680" s="792">
        <v>43508</v>
      </c>
      <c r="B680" s="793">
        <v>0</v>
      </c>
      <c r="C680" s="1564" t="s">
        <v>12115</v>
      </c>
      <c r="D680" s="795"/>
      <c r="E680" s="2172">
        <v>2.5</v>
      </c>
      <c r="F680" s="1926">
        <f t="shared" si="10"/>
        <v>5410843.8000000082</v>
      </c>
    </row>
    <row r="681" spans="1:6" s="781" customFormat="1" ht="26.25">
      <c r="A681" s="792">
        <v>43508</v>
      </c>
      <c r="B681" s="793">
        <v>1268</v>
      </c>
      <c r="C681" s="1564" t="s">
        <v>12168</v>
      </c>
      <c r="D681" s="795"/>
      <c r="E681" s="2173">
        <v>14400</v>
      </c>
      <c r="F681" s="1926">
        <f t="shared" si="10"/>
        <v>5396443.8000000082</v>
      </c>
    </row>
    <row r="682" spans="1:6" s="780" customFormat="1" ht="26.25">
      <c r="A682" s="792">
        <v>43508</v>
      </c>
      <c r="B682" s="793">
        <v>0</v>
      </c>
      <c r="C682" s="1564" t="s">
        <v>12178</v>
      </c>
      <c r="D682" s="795"/>
      <c r="E682" s="2172">
        <v>50</v>
      </c>
      <c r="F682" s="1926">
        <f t="shared" si="10"/>
        <v>5396393.8000000082</v>
      </c>
    </row>
    <row r="683" spans="1:6" s="786" customFormat="1">
      <c r="A683" s="792">
        <v>43508</v>
      </c>
      <c r="B683" s="793">
        <v>0</v>
      </c>
      <c r="C683" s="1564" t="s">
        <v>12115</v>
      </c>
      <c r="D683" s="795"/>
      <c r="E683" s="2172">
        <v>2.5</v>
      </c>
      <c r="F683" s="1926">
        <f t="shared" si="10"/>
        <v>5396391.3000000082</v>
      </c>
    </row>
    <row r="684" spans="1:6" s="780" customFormat="1" ht="26.25">
      <c r="A684" s="792">
        <v>43508</v>
      </c>
      <c r="B684" s="793">
        <v>1270</v>
      </c>
      <c r="C684" s="1564" t="s">
        <v>12168</v>
      </c>
      <c r="D684" s="795"/>
      <c r="E684" s="2173">
        <v>14400</v>
      </c>
      <c r="F684" s="1926">
        <f t="shared" si="10"/>
        <v>5381991.3000000082</v>
      </c>
    </row>
    <row r="685" spans="1:6" s="780" customFormat="1" ht="26.25">
      <c r="A685" s="792">
        <v>43508</v>
      </c>
      <c r="B685" s="793">
        <v>0</v>
      </c>
      <c r="C685" s="1564" t="s">
        <v>12179</v>
      </c>
      <c r="D685" s="795"/>
      <c r="E685" s="2172">
        <v>50</v>
      </c>
      <c r="F685" s="1926">
        <f t="shared" si="10"/>
        <v>5381941.3000000082</v>
      </c>
    </row>
    <row r="686" spans="1:6" s="780" customFormat="1">
      <c r="A686" s="792">
        <v>43508</v>
      </c>
      <c r="B686" s="793">
        <v>0</v>
      </c>
      <c r="C686" s="1564" t="s">
        <v>12115</v>
      </c>
      <c r="D686" s="795"/>
      <c r="E686" s="2172">
        <v>2.5</v>
      </c>
      <c r="F686" s="1926">
        <f t="shared" si="10"/>
        <v>5381938.8000000082</v>
      </c>
    </row>
    <row r="687" spans="1:6" s="780" customFormat="1" ht="26.25">
      <c r="A687" s="792">
        <v>43508</v>
      </c>
      <c r="B687" s="793">
        <v>1279</v>
      </c>
      <c r="C687" s="1564" t="s">
        <v>12180</v>
      </c>
      <c r="D687" s="795"/>
      <c r="E687" s="2173">
        <v>14400</v>
      </c>
      <c r="F687" s="1926">
        <f t="shared" si="10"/>
        <v>5367538.8000000082</v>
      </c>
    </row>
    <row r="688" spans="1:6" s="780" customFormat="1" ht="26.25">
      <c r="A688" s="792">
        <v>43508</v>
      </c>
      <c r="B688" s="793">
        <v>0</v>
      </c>
      <c r="C688" s="1564" t="s">
        <v>12181</v>
      </c>
      <c r="D688" s="795"/>
      <c r="E688" s="2172">
        <v>50</v>
      </c>
      <c r="F688" s="1926">
        <f t="shared" si="10"/>
        <v>5367488.8000000082</v>
      </c>
    </row>
    <row r="689" spans="1:6" s="780" customFormat="1">
      <c r="A689" s="792">
        <v>43508</v>
      </c>
      <c r="B689" s="793">
        <v>0</v>
      </c>
      <c r="C689" s="1564" t="s">
        <v>12115</v>
      </c>
      <c r="D689" s="795"/>
      <c r="E689" s="2172">
        <v>2.5</v>
      </c>
      <c r="F689" s="1926">
        <f t="shared" si="10"/>
        <v>5367486.3000000082</v>
      </c>
    </row>
    <row r="690" spans="1:6" s="780" customFormat="1" ht="26.25">
      <c r="A690" s="792">
        <v>43508</v>
      </c>
      <c r="B690" s="793">
        <v>1272</v>
      </c>
      <c r="C690" s="1564" t="s">
        <v>12168</v>
      </c>
      <c r="D690" s="795"/>
      <c r="E690" s="2173">
        <v>14400</v>
      </c>
      <c r="F690" s="1926">
        <f t="shared" si="10"/>
        <v>5353086.3000000082</v>
      </c>
    </row>
    <row r="691" spans="1:6" s="780" customFormat="1" ht="26.25">
      <c r="A691" s="792">
        <v>43508</v>
      </c>
      <c r="B691" s="793">
        <v>0</v>
      </c>
      <c r="C691" s="1564" t="s">
        <v>12182</v>
      </c>
      <c r="D691" s="795"/>
      <c r="E691" s="2172">
        <v>50</v>
      </c>
      <c r="F691" s="1926">
        <f t="shared" si="10"/>
        <v>5353036.3000000082</v>
      </c>
    </row>
    <row r="692" spans="1:6" s="780" customFormat="1">
      <c r="A692" s="792">
        <v>43508</v>
      </c>
      <c r="B692" s="793">
        <v>0</v>
      </c>
      <c r="C692" s="1564" t="s">
        <v>12115</v>
      </c>
      <c r="D692" s="795"/>
      <c r="E692" s="2172">
        <v>2.5</v>
      </c>
      <c r="F692" s="1926">
        <f t="shared" si="10"/>
        <v>5353033.8000000082</v>
      </c>
    </row>
    <row r="693" spans="1:6" s="780" customFormat="1" ht="26.25">
      <c r="A693" s="792">
        <v>43508</v>
      </c>
      <c r="B693" s="793">
        <v>1281</v>
      </c>
      <c r="C693" s="1564" t="s">
        <v>12164</v>
      </c>
      <c r="D693" s="795"/>
      <c r="E693" s="2173">
        <v>14400</v>
      </c>
      <c r="F693" s="1926">
        <f t="shared" si="10"/>
        <v>5338633.8000000082</v>
      </c>
    </row>
    <row r="694" spans="1:6" s="780" customFormat="1" ht="26.25">
      <c r="A694" s="792">
        <v>43508</v>
      </c>
      <c r="B694" s="793">
        <v>0</v>
      </c>
      <c r="C694" s="1564" t="s">
        <v>12183</v>
      </c>
      <c r="D694" s="795"/>
      <c r="E694" s="2172">
        <v>50</v>
      </c>
      <c r="F694" s="1926">
        <f t="shared" si="10"/>
        <v>5338583.8000000082</v>
      </c>
    </row>
    <row r="695" spans="1:6" s="780" customFormat="1">
      <c r="A695" s="792">
        <v>43508</v>
      </c>
      <c r="B695" s="793">
        <v>0</v>
      </c>
      <c r="C695" s="1564" t="s">
        <v>12115</v>
      </c>
      <c r="D695" s="795"/>
      <c r="E695" s="2172">
        <v>2.5</v>
      </c>
      <c r="F695" s="1926">
        <f t="shared" si="10"/>
        <v>5338581.3000000082</v>
      </c>
    </row>
    <row r="696" spans="1:6" s="780" customFormat="1" ht="26.25">
      <c r="A696" s="792">
        <v>43508</v>
      </c>
      <c r="B696" s="793">
        <v>1269</v>
      </c>
      <c r="C696" s="1564" t="s">
        <v>12164</v>
      </c>
      <c r="D696" s="795"/>
      <c r="E696" s="2173">
        <v>14400</v>
      </c>
      <c r="F696" s="1926">
        <f t="shared" si="10"/>
        <v>5324181.3000000082</v>
      </c>
    </row>
    <row r="697" spans="1:6" s="780" customFormat="1" ht="26.25">
      <c r="A697" s="792">
        <v>43508</v>
      </c>
      <c r="B697" s="793">
        <v>0</v>
      </c>
      <c r="C697" s="1564" t="s">
        <v>12184</v>
      </c>
      <c r="D697" s="795"/>
      <c r="E697" s="2172">
        <v>50</v>
      </c>
      <c r="F697" s="1926">
        <f t="shared" si="10"/>
        <v>5324131.3000000082</v>
      </c>
    </row>
    <row r="698" spans="1:6" s="780" customFormat="1">
      <c r="A698" s="792">
        <v>43508</v>
      </c>
      <c r="B698" s="793">
        <v>0</v>
      </c>
      <c r="C698" s="1564" t="s">
        <v>12115</v>
      </c>
      <c r="D698" s="795"/>
      <c r="E698" s="2172">
        <v>2.5</v>
      </c>
      <c r="F698" s="1926">
        <f t="shared" si="10"/>
        <v>5324128.8000000082</v>
      </c>
    </row>
    <row r="699" spans="1:6" s="780" customFormat="1" ht="26.25">
      <c r="A699" s="792">
        <v>43508</v>
      </c>
      <c r="B699" s="793">
        <v>1280</v>
      </c>
      <c r="C699" s="1564" t="s">
        <v>12180</v>
      </c>
      <c r="D699" s="795"/>
      <c r="E699" s="2173">
        <v>14400</v>
      </c>
      <c r="F699" s="1926">
        <f t="shared" si="10"/>
        <v>5309728.8000000082</v>
      </c>
    </row>
    <row r="700" spans="1:6" s="781" customFormat="1" ht="26.25">
      <c r="A700" s="792">
        <v>43508</v>
      </c>
      <c r="B700" s="793">
        <v>0</v>
      </c>
      <c r="C700" s="1564" t="s">
        <v>12185</v>
      </c>
      <c r="D700" s="795"/>
      <c r="E700" s="2172">
        <v>50</v>
      </c>
      <c r="F700" s="1926">
        <f t="shared" si="10"/>
        <v>5309678.8000000082</v>
      </c>
    </row>
    <row r="701" spans="1:6" s="781" customFormat="1">
      <c r="A701" s="792">
        <v>43508</v>
      </c>
      <c r="B701" s="793">
        <v>0</v>
      </c>
      <c r="C701" s="1564" t="s">
        <v>12115</v>
      </c>
      <c r="D701" s="795"/>
      <c r="E701" s="2172">
        <v>2.5</v>
      </c>
      <c r="F701" s="1926">
        <f t="shared" si="10"/>
        <v>5309676.3000000082</v>
      </c>
    </row>
    <row r="702" spans="1:6" s="780" customFormat="1" ht="26.25">
      <c r="A702" s="792">
        <v>43508</v>
      </c>
      <c r="B702" s="793">
        <v>1257</v>
      </c>
      <c r="C702" s="1564" t="s">
        <v>12164</v>
      </c>
      <c r="D702" s="795"/>
      <c r="E702" s="2173">
        <v>14400</v>
      </c>
      <c r="F702" s="1926">
        <f t="shared" si="10"/>
        <v>5295276.3000000082</v>
      </c>
    </row>
    <row r="703" spans="1:6" s="780" customFormat="1" ht="26.25">
      <c r="A703" s="792">
        <v>43508</v>
      </c>
      <c r="B703" s="793">
        <v>0</v>
      </c>
      <c r="C703" s="1564" t="s">
        <v>12186</v>
      </c>
      <c r="D703" s="795"/>
      <c r="E703" s="2172">
        <v>50</v>
      </c>
      <c r="F703" s="1926">
        <f t="shared" si="10"/>
        <v>5295226.3000000082</v>
      </c>
    </row>
    <row r="704" spans="1:6" s="780" customFormat="1">
      <c r="A704" s="792">
        <v>43508</v>
      </c>
      <c r="B704" s="793">
        <v>0</v>
      </c>
      <c r="C704" s="1564" t="s">
        <v>12115</v>
      </c>
      <c r="D704" s="795"/>
      <c r="E704" s="2172">
        <v>2.5</v>
      </c>
      <c r="F704" s="1926">
        <f t="shared" si="10"/>
        <v>5295223.8000000082</v>
      </c>
    </row>
    <row r="705" spans="1:6" s="780" customFormat="1" ht="26.25">
      <c r="A705" s="792">
        <v>43508</v>
      </c>
      <c r="B705" s="793">
        <v>0</v>
      </c>
      <c r="C705" s="1564" t="s">
        <v>12187</v>
      </c>
      <c r="D705" s="794">
        <v>19850</v>
      </c>
      <c r="E705" s="2172"/>
      <c r="F705" s="1926">
        <f t="shared" si="10"/>
        <v>5315073.8000000082</v>
      </c>
    </row>
    <row r="706" spans="1:6" s="780" customFormat="1">
      <c r="A706" s="792">
        <v>43508</v>
      </c>
      <c r="B706" s="793">
        <v>0</v>
      </c>
      <c r="C706" s="1564" t="s">
        <v>12188</v>
      </c>
      <c r="D706" s="795"/>
      <c r="E706" s="2172">
        <v>50</v>
      </c>
      <c r="F706" s="1926">
        <f t="shared" si="10"/>
        <v>5315023.8000000082</v>
      </c>
    </row>
    <row r="707" spans="1:6" s="780" customFormat="1" ht="26.25">
      <c r="A707" s="792">
        <v>43509</v>
      </c>
      <c r="B707" s="793">
        <v>0</v>
      </c>
      <c r="C707" s="1564" t="s">
        <v>12189</v>
      </c>
      <c r="D707" s="794">
        <v>40000</v>
      </c>
      <c r="E707" s="2172"/>
      <c r="F707" s="1926">
        <f t="shared" si="10"/>
        <v>5355023.8000000082</v>
      </c>
    </row>
    <row r="708" spans="1:6" s="781" customFormat="1" ht="26.25">
      <c r="A708" s="792">
        <v>43510</v>
      </c>
      <c r="B708" s="793">
        <v>0</v>
      </c>
      <c r="C708" s="1564" t="s">
        <v>12190</v>
      </c>
      <c r="D708" s="794">
        <v>54587.5</v>
      </c>
      <c r="E708" s="2172"/>
      <c r="F708" s="1926">
        <f t="shared" si="10"/>
        <v>5409611.3000000082</v>
      </c>
    </row>
    <row r="709" spans="1:6" s="780" customFormat="1">
      <c r="A709" s="792">
        <v>43510</v>
      </c>
      <c r="B709" s="793">
        <v>0</v>
      </c>
      <c r="C709" s="1564" t="s">
        <v>12191</v>
      </c>
      <c r="D709" s="795"/>
      <c r="E709" s="2172">
        <v>50</v>
      </c>
      <c r="F709" s="1926">
        <f t="shared" si="10"/>
        <v>5409561.3000000082</v>
      </c>
    </row>
    <row r="710" spans="1:6" s="782" customFormat="1" ht="26.25">
      <c r="A710" s="792">
        <v>43511</v>
      </c>
      <c r="B710" s="793">
        <v>1283</v>
      </c>
      <c r="C710" s="1564" t="s">
        <v>12113</v>
      </c>
      <c r="D710" s="795"/>
      <c r="E710" s="2173">
        <v>14400</v>
      </c>
      <c r="F710" s="1926">
        <f t="shared" ref="F710:F773" si="11">F709-E710+D710</f>
        <v>5395161.3000000082</v>
      </c>
    </row>
    <row r="711" spans="1:6" s="780" customFormat="1" ht="26.25">
      <c r="A711" s="792">
        <v>43511</v>
      </c>
      <c r="B711" s="793">
        <v>0</v>
      </c>
      <c r="C711" s="1564" t="s">
        <v>12192</v>
      </c>
      <c r="D711" s="795"/>
      <c r="E711" s="2172">
        <v>50</v>
      </c>
      <c r="F711" s="1926">
        <f t="shared" si="11"/>
        <v>5395111.3000000082</v>
      </c>
    </row>
    <row r="712" spans="1:6" s="780" customFormat="1">
      <c r="A712" s="792">
        <v>43511</v>
      </c>
      <c r="B712" s="793">
        <v>0</v>
      </c>
      <c r="C712" s="1564" t="s">
        <v>12115</v>
      </c>
      <c r="D712" s="795"/>
      <c r="E712" s="2172">
        <v>2.5</v>
      </c>
      <c r="F712" s="1926">
        <f t="shared" si="11"/>
        <v>5395108.8000000082</v>
      </c>
    </row>
    <row r="713" spans="1:6" s="780" customFormat="1" ht="39">
      <c r="A713" s="792">
        <v>43511</v>
      </c>
      <c r="B713" s="793">
        <v>1285</v>
      </c>
      <c r="C713" s="1564" t="s">
        <v>12193</v>
      </c>
      <c r="D713" s="795"/>
      <c r="E713" s="2173">
        <v>15000</v>
      </c>
      <c r="F713" s="1926">
        <f t="shared" si="11"/>
        <v>5380108.8000000082</v>
      </c>
    </row>
    <row r="714" spans="1:6" s="781" customFormat="1" ht="39">
      <c r="A714" s="792">
        <v>43511</v>
      </c>
      <c r="B714" s="793">
        <v>1285</v>
      </c>
      <c r="C714" s="1564" t="s">
        <v>12194</v>
      </c>
      <c r="D714" s="795"/>
      <c r="E714" s="2172">
        <v>50</v>
      </c>
      <c r="F714" s="1926">
        <f t="shared" si="11"/>
        <v>5380058.8000000082</v>
      </c>
    </row>
    <row r="715" spans="1:6" s="780" customFormat="1">
      <c r="A715" s="792">
        <v>43511</v>
      </c>
      <c r="B715" s="793">
        <v>1285</v>
      </c>
      <c r="C715" s="1564" t="s">
        <v>11633</v>
      </c>
      <c r="D715" s="795"/>
      <c r="E715" s="2172">
        <v>2.5</v>
      </c>
      <c r="F715" s="1926">
        <f t="shared" si="11"/>
        <v>5380056.3000000082</v>
      </c>
    </row>
    <row r="716" spans="1:6" s="780" customFormat="1" ht="39">
      <c r="A716" s="792">
        <v>43511</v>
      </c>
      <c r="B716" s="793">
        <v>1286</v>
      </c>
      <c r="C716" s="1564" t="s">
        <v>12195</v>
      </c>
      <c r="D716" s="795"/>
      <c r="E716" s="2173">
        <v>290000</v>
      </c>
      <c r="F716" s="1926">
        <f t="shared" si="11"/>
        <v>5090056.3000000082</v>
      </c>
    </row>
    <row r="717" spans="1:6" s="780" customFormat="1" ht="39">
      <c r="A717" s="792">
        <v>43511</v>
      </c>
      <c r="B717" s="793">
        <v>1286</v>
      </c>
      <c r="C717" s="1564" t="s">
        <v>12196</v>
      </c>
      <c r="D717" s="795"/>
      <c r="E717" s="2172">
        <v>50</v>
      </c>
      <c r="F717" s="1926">
        <f t="shared" si="11"/>
        <v>5090006.3000000082</v>
      </c>
    </row>
    <row r="718" spans="1:6" s="780" customFormat="1">
      <c r="A718" s="792">
        <v>43511</v>
      </c>
      <c r="B718" s="793">
        <v>1286</v>
      </c>
      <c r="C718" s="1564" t="s">
        <v>11633</v>
      </c>
      <c r="D718" s="795"/>
      <c r="E718" s="2172">
        <v>2.5</v>
      </c>
      <c r="F718" s="1926">
        <f t="shared" si="11"/>
        <v>5090003.8000000082</v>
      </c>
    </row>
    <row r="719" spans="1:6" s="781" customFormat="1" ht="39">
      <c r="A719" s="792">
        <v>43511</v>
      </c>
      <c r="B719" s="793">
        <v>1284</v>
      </c>
      <c r="C719" s="1564" t="s">
        <v>12197</v>
      </c>
      <c r="D719" s="795"/>
      <c r="E719" s="2173">
        <v>827550</v>
      </c>
      <c r="F719" s="1926">
        <f t="shared" si="11"/>
        <v>4262453.8000000082</v>
      </c>
    </row>
    <row r="720" spans="1:6" s="780" customFormat="1" ht="39">
      <c r="A720" s="792">
        <v>43511</v>
      </c>
      <c r="B720" s="793">
        <v>1284</v>
      </c>
      <c r="C720" s="1564" t="s">
        <v>12198</v>
      </c>
      <c r="D720" s="795"/>
      <c r="E720" s="2172">
        <v>50</v>
      </c>
      <c r="F720" s="1926">
        <f t="shared" si="11"/>
        <v>4262403.8000000082</v>
      </c>
    </row>
    <row r="721" spans="1:6" s="780" customFormat="1">
      <c r="A721" s="792">
        <v>43511</v>
      </c>
      <c r="B721" s="793">
        <v>1284</v>
      </c>
      <c r="C721" s="1564" t="s">
        <v>11633</v>
      </c>
      <c r="D721" s="795"/>
      <c r="E721" s="2172">
        <v>2.5</v>
      </c>
      <c r="F721" s="1926">
        <f t="shared" si="11"/>
        <v>4262401.3000000082</v>
      </c>
    </row>
    <row r="722" spans="1:6" s="780" customFormat="1" ht="39">
      <c r="A722" s="792">
        <v>43513</v>
      </c>
      <c r="B722" s="793">
        <v>0</v>
      </c>
      <c r="C722" s="1564" t="s">
        <v>12199</v>
      </c>
      <c r="D722" s="794">
        <v>55000</v>
      </c>
      <c r="E722" s="2172"/>
      <c r="F722" s="1926">
        <f t="shared" si="11"/>
        <v>4317401.3000000082</v>
      </c>
    </row>
    <row r="723" spans="1:6" s="780" customFormat="1" ht="39">
      <c r="A723" s="792">
        <v>43513</v>
      </c>
      <c r="B723" s="793">
        <v>0</v>
      </c>
      <c r="C723" s="1564" t="s">
        <v>12200</v>
      </c>
      <c r="D723" s="794">
        <v>33000</v>
      </c>
      <c r="E723" s="2172"/>
      <c r="F723" s="1926">
        <f t="shared" si="11"/>
        <v>4350401.3000000082</v>
      </c>
    </row>
    <row r="724" spans="1:6" s="780" customFormat="1">
      <c r="A724" s="792">
        <v>43513</v>
      </c>
      <c r="B724" s="793">
        <v>0</v>
      </c>
      <c r="C724" s="1564" t="s">
        <v>12201</v>
      </c>
      <c r="D724" s="795"/>
      <c r="E724" s="2172">
        <v>100</v>
      </c>
      <c r="F724" s="1926">
        <f t="shared" si="11"/>
        <v>4350301.3000000082</v>
      </c>
    </row>
    <row r="725" spans="1:6" s="782" customFormat="1" ht="26.25">
      <c r="A725" s="792">
        <v>43514</v>
      </c>
      <c r="B725" s="793">
        <v>0</v>
      </c>
      <c r="C725" s="1564" t="s">
        <v>12202</v>
      </c>
      <c r="D725" s="794">
        <v>368217.5</v>
      </c>
      <c r="E725" s="2172"/>
      <c r="F725" s="1926">
        <f t="shared" si="11"/>
        <v>4718518.8000000082</v>
      </c>
    </row>
    <row r="726" spans="1:6" s="780" customFormat="1" ht="26.25">
      <c r="A726" s="792">
        <v>43514</v>
      </c>
      <c r="B726" s="793">
        <v>0</v>
      </c>
      <c r="C726" s="1564" t="s">
        <v>12203</v>
      </c>
      <c r="D726" s="794">
        <v>172298</v>
      </c>
      <c r="E726" s="2172"/>
      <c r="F726" s="1926">
        <f t="shared" si="11"/>
        <v>4890816.8000000082</v>
      </c>
    </row>
    <row r="727" spans="1:6" s="781" customFormat="1">
      <c r="A727" s="792">
        <v>43514</v>
      </c>
      <c r="B727" s="793">
        <v>0</v>
      </c>
      <c r="C727" s="1564" t="s">
        <v>12204</v>
      </c>
      <c r="D727" s="795"/>
      <c r="E727" s="2172">
        <v>100</v>
      </c>
      <c r="F727" s="1926">
        <f t="shared" si="11"/>
        <v>4890716.8000000082</v>
      </c>
    </row>
    <row r="728" spans="1:6" s="780" customFormat="1" ht="26.25">
      <c r="A728" s="792">
        <v>43516</v>
      </c>
      <c r="B728" s="793">
        <v>0</v>
      </c>
      <c r="C728" s="1564" t="s">
        <v>12205</v>
      </c>
      <c r="D728" s="794">
        <v>55000</v>
      </c>
      <c r="E728" s="2172"/>
      <c r="F728" s="1926">
        <f t="shared" si="11"/>
        <v>4945716.8000000082</v>
      </c>
    </row>
    <row r="729" spans="1:6" s="780" customFormat="1">
      <c r="A729" s="792">
        <v>43516</v>
      </c>
      <c r="B729" s="793">
        <v>35773754</v>
      </c>
      <c r="C729" s="1564" t="s">
        <v>12206</v>
      </c>
      <c r="D729" s="794">
        <v>49000</v>
      </c>
      <c r="E729" s="2172"/>
      <c r="F729" s="1926">
        <f t="shared" si="11"/>
        <v>4994716.8000000082</v>
      </c>
    </row>
    <row r="730" spans="1:6" s="780" customFormat="1" ht="26.25">
      <c r="A730" s="792">
        <v>43516</v>
      </c>
      <c r="B730" s="793">
        <v>1289</v>
      </c>
      <c r="C730" s="1564" t="s">
        <v>12207</v>
      </c>
      <c r="D730" s="795"/>
      <c r="E730" s="2173">
        <v>56000</v>
      </c>
      <c r="F730" s="1926">
        <f t="shared" si="11"/>
        <v>4938716.8000000082</v>
      </c>
    </row>
    <row r="731" spans="1:6" s="780" customFormat="1" ht="26.25">
      <c r="A731" s="792">
        <v>43516</v>
      </c>
      <c r="B731" s="793">
        <v>0</v>
      </c>
      <c r="C731" s="1564" t="s">
        <v>12208</v>
      </c>
      <c r="D731" s="795"/>
      <c r="E731" s="2172">
        <v>50</v>
      </c>
      <c r="F731" s="1926">
        <f t="shared" si="11"/>
        <v>4938666.8000000082</v>
      </c>
    </row>
    <row r="732" spans="1:6" s="780" customFormat="1">
      <c r="A732" s="792">
        <v>43516</v>
      </c>
      <c r="B732" s="793">
        <v>0</v>
      </c>
      <c r="C732" s="1564" t="s">
        <v>12209</v>
      </c>
      <c r="D732" s="795"/>
      <c r="E732" s="2172">
        <v>2.5</v>
      </c>
      <c r="F732" s="1926">
        <f t="shared" si="11"/>
        <v>4938664.3000000082</v>
      </c>
    </row>
    <row r="733" spans="1:6" s="780" customFormat="1" ht="26.25">
      <c r="A733" s="792">
        <v>43516</v>
      </c>
      <c r="B733" s="793">
        <v>1291</v>
      </c>
      <c r="C733" s="1564" t="s">
        <v>12119</v>
      </c>
      <c r="D733" s="795"/>
      <c r="E733" s="2173">
        <v>172800</v>
      </c>
      <c r="F733" s="1926">
        <f t="shared" si="11"/>
        <v>4765864.3000000082</v>
      </c>
    </row>
    <row r="734" spans="1:6" s="780" customFormat="1" ht="26.25">
      <c r="A734" s="792">
        <v>43516</v>
      </c>
      <c r="B734" s="793">
        <v>0</v>
      </c>
      <c r="C734" s="1564" t="s">
        <v>12210</v>
      </c>
      <c r="D734" s="795"/>
      <c r="E734" s="2172">
        <v>50</v>
      </c>
      <c r="F734" s="1926">
        <f t="shared" si="11"/>
        <v>4765814.3000000082</v>
      </c>
    </row>
    <row r="735" spans="1:6" s="780" customFormat="1">
      <c r="A735" s="792">
        <v>43516</v>
      </c>
      <c r="B735" s="793">
        <v>0</v>
      </c>
      <c r="C735" s="1564" t="s">
        <v>12115</v>
      </c>
      <c r="D735" s="795"/>
      <c r="E735" s="2172">
        <v>2.5</v>
      </c>
      <c r="F735" s="1926">
        <f t="shared" si="11"/>
        <v>4765811.8000000082</v>
      </c>
    </row>
    <row r="736" spans="1:6" s="780" customFormat="1" ht="26.25">
      <c r="A736" s="792">
        <v>43516</v>
      </c>
      <c r="B736" s="793">
        <v>1290</v>
      </c>
      <c r="C736" s="1564" t="s">
        <v>12211</v>
      </c>
      <c r="D736" s="795"/>
      <c r="E736" s="2173">
        <v>35880</v>
      </c>
      <c r="F736" s="1926">
        <f t="shared" si="11"/>
        <v>4729931.8000000082</v>
      </c>
    </row>
    <row r="737" spans="1:6" s="782" customFormat="1" ht="26.25">
      <c r="A737" s="792">
        <v>43516</v>
      </c>
      <c r="B737" s="793">
        <v>1290</v>
      </c>
      <c r="C737" s="1564" t="s">
        <v>12122</v>
      </c>
      <c r="D737" s="795"/>
      <c r="E737" s="2173">
        <v>15000</v>
      </c>
      <c r="F737" s="1926">
        <f t="shared" si="11"/>
        <v>4714931.8000000082</v>
      </c>
    </row>
    <row r="738" spans="1:6" s="780" customFormat="1" ht="26.25">
      <c r="A738" s="792">
        <v>43516</v>
      </c>
      <c r="B738" s="793">
        <v>1290</v>
      </c>
      <c r="C738" s="1564" t="s">
        <v>12212</v>
      </c>
      <c r="D738" s="795"/>
      <c r="E738" s="2173">
        <v>15000</v>
      </c>
      <c r="F738" s="1926">
        <f t="shared" si="11"/>
        <v>4699931.8000000082</v>
      </c>
    </row>
    <row r="739" spans="1:6" s="780" customFormat="1" ht="26.25">
      <c r="A739" s="792">
        <v>43516</v>
      </c>
      <c r="B739" s="793">
        <v>1290</v>
      </c>
      <c r="C739" s="1564" t="s">
        <v>12213</v>
      </c>
      <c r="D739" s="795"/>
      <c r="E739" s="2173">
        <v>16000</v>
      </c>
      <c r="F739" s="1926">
        <f t="shared" si="11"/>
        <v>4683931.8000000082</v>
      </c>
    </row>
    <row r="740" spans="1:6" s="780" customFormat="1">
      <c r="A740" s="792">
        <v>43516</v>
      </c>
      <c r="B740" s="793">
        <v>0</v>
      </c>
      <c r="C740" s="1564" t="s">
        <v>11933</v>
      </c>
      <c r="D740" s="795"/>
      <c r="E740" s="2172">
        <v>240</v>
      </c>
      <c r="F740" s="1926">
        <f t="shared" si="11"/>
        <v>4683691.8000000082</v>
      </c>
    </row>
    <row r="741" spans="1:6" s="780" customFormat="1">
      <c r="A741" s="792">
        <v>43516</v>
      </c>
      <c r="B741" s="793">
        <v>0</v>
      </c>
      <c r="C741" s="1564" t="s">
        <v>11737</v>
      </c>
      <c r="D741" s="795"/>
      <c r="E741" s="2172">
        <v>12</v>
      </c>
      <c r="F741" s="1926">
        <f t="shared" si="11"/>
        <v>4683679.8000000082</v>
      </c>
    </row>
    <row r="742" spans="1:6" s="780" customFormat="1">
      <c r="A742" s="792">
        <v>43516</v>
      </c>
      <c r="B742" s="793">
        <v>0</v>
      </c>
      <c r="C742" s="1564" t="s">
        <v>11934</v>
      </c>
      <c r="D742" s="795"/>
      <c r="E742" s="2172">
        <v>200</v>
      </c>
      <c r="F742" s="1926">
        <f t="shared" si="11"/>
        <v>4683479.8000000082</v>
      </c>
    </row>
    <row r="743" spans="1:6" s="780" customFormat="1">
      <c r="A743" s="792">
        <v>43516</v>
      </c>
      <c r="B743" s="793">
        <v>0</v>
      </c>
      <c r="C743" s="1564" t="s">
        <v>11737</v>
      </c>
      <c r="D743" s="795"/>
      <c r="E743" s="2172">
        <v>10</v>
      </c>
      <c r="F743" s="1926">
        <f t="shared" si="11"/>
        <v>4683469.8000000082</v>
      </c>
    </row>
    <row r="744" spans="1:6" s="780" customFormat="1">
      <c r="A744" s="792">
        <v>43516</v>
      </c>
      <c r="B744" s="793">
        <v>0</v>
      </c>
      <c r="C744" s="1564" t="s">
        <v>12214</v>
      </c>
      <c r="D744" s="795"/>
      <c r="E744" s="2172">
        <v>50</v>
      </c>
      <c r="F744" s="1926">
        <f t="shared" si="11"/>
        <v>4683419.8000000082</v>
      </c>
    </row>
    <row r="745" spans="1:6" s="782" customFormat="1" ht="26.25">
      <c r="A745" s="792">
        <v>43517</v>
      </c>
      <c r="B745" s="793">
        <v>0</v>
      </c>
      <c r="C745" s="1564" t="s">
        <v>12215</v>
      </c>
      <c r="D745" s="795"/>
      <c r="E745" s="2173">
        <v>1000</v>
      </c>
      <c r="F745" s="1926">
        <f t="shared" si="11"/>
        <v>4682419.8000000082</v>
      </c>
    </row>
    <row r="746" spans="1:6" s="781" customFormat="1">
      <c r="A746" s="792">
        <v>43517</v>
      </c>
      <c r="B746" s="793">
        <v>0</v>
      </c>
      <c r="C746" s="1564" t="s">
        <v>12216</v>
      </c>
      <c r="D746" s="795"/>
      <c r="E746" s="2172">
        <v>50</v>
      </c>
      <c r="F746" s="1926">
        <f t="shared" si="11"/>
        <v>4682369.8000000082</v>
      </c>
    </row>
    <row r="747" spans="1:6" s="780" customFormat="1" ht="26.25">
      <c r="A747" s="792">
        <v>43517</v>
      </c>
      <c r="B747" s="793">
        <v>0</v>
      </c>
      <c r="C747" s="1564" t="s">
        <v>12217</v>
      </c>
      <c r="D747" s="794">
        <v>41685</v>
      </c>
      <c r="E747" s="2172"/>
      <c r="F747" s="1926">
        <f t="shared" si="11"/>
        <v>4724054.8000000082</v>
      </c>
    </row>
    <row r="748" spans="1:6" s="780" customFormat="1">
      <c r="A748" s="792">
        <v>43517</v>
      </c>
      <c r="B748" s="793">
        <v>0</v>
      </c>
      <c r="C748" s="1564" t="s">
        <v>12218</v>
      </c>
      <c r="D748" s="795"/>
      <c r="E748" s="2172">
        <v>50</v>
      </c>
      <c r="F748" s="1926">
        <f t="shared" si="11"/>
        <v>4724004.8000000082</v>
      </c>
    </row>
    <row r="749" spans="1:6" s="780" customFormat="1">
      <c r="A749" s="792">
        <v>43518</v>
      </c>
      <c r="B749" s="793">
        <v>32877176</v>
      </c>
      <c r="C749" s="1564" t="s">
        <v>12219</v>
      </c>
      <c r="D749" s="794">
        <v>32000</v>
      </c>
      <c r="E749" s="2172"/>
      <c r="F749" s="1926">
        <f t="shared" si="11"/>
        <v>4756004.8000000082</v>
      </c>
    </row>
    <row r="750" spans="1:6" s="780" customFormat="1">
      <c r="A750" s="792">
        <v>43518</v>
      </c>
      <c r="B750" s="793">
        <v>0</v>
      </c>
      <c r="C750" s="1564" t="s">
        <v>12220</v>
      </c>
      <c r="D750" s="795"/>
      <c r="E750" s="2172">
        <v>50</v>
      </c>
      <c r="F750" s="1926">
        <f t="shared" si="11"/>
        <v>4755954.8000000082</v>
      </c>
    </row>
    <row r="751" spans="1:6" s="780" customFormat="1" ht="26.25">
      <c r="A751" s="792">
        <v>43520</v>
      </c>
      <c r="B751" s="793">
        <v>0</v>
      </c>
      <c r="C751" s="1564" t="s">
        <v>12221</v>
      </c>
      <c r="D751" s="794">
        <v>27000</v>
      </c>
      <c r="E751" s="2172"/>
      <c r="F751" s="1926">
        <f t="shared" si="11"/>
        <v>4782954.8000000082</v>
      </c>
    </row>
    <row r="752" spans="1:6" s="780" customFormat="1">
      <c r="A752" s="792">
        <v>43520</v>
      </c>
      <c r="B752" s="793">
        <v>0</v>
      </c>
      <c r="C752" s="1564" t="s">
        <v>12222</v>
      </c>
      <c r="D752" s="795"/>
      <c r="E752" s="2172">
        <v>50</v>
      </c>
      <c r="F752" s="1926">
        <f t="shared" si="11"/>
        <v>4782904.8000000082</v>
      </c>
    </row>
    <row r="753" spans="1:6" s="780" customFormat="1">
      <c r="A753" s="792">
        <v>43521</v>
      </c>
      <c r="B753" s="793">
        <v>1292</v>
      </c>
      <c r="C753" s="1564" t="s">
        <v>12223</v>
      </c>
      <c r="D753" s="795"/>
      <c r="E753" s="2173">
        <v>162016.13</v>
      </c>
      <c r="F753" s="1926">
        <f t="shared" si="11"/>
        <v>4620888.6700000083</v>
      </c>
    </row>
    <row r="754" spans="1:6" s="780" customFormat="1">
      <c r="A754" s="792">
        <v>43521</v>
      </c>
      <c r="B754" s="793">
        <v>1260</v>
      </c>
      <c r="C754" s="1564" t="s">
        <v>12224</v>
      </c>
      <c r="D754" s="795"/>
      <c r="E754" s="2173">
        <v>27500</v>
      </c>
      <c r="F754" s="1926">
        <f t="shared" si="11"/>
        <v>4593388.6700000083</v>
      </c>
    </row>
    <row r="755" spans="1:6" s="780" customFormat="1" ht="26.25">
      <c r="A755" s="792">
        <v>43521</v>
      </c>
      <c r="B755" s="793">
        <v>0</v>
      </c>
      <c r="C755" s="1564" t="s">
        <v>12225</v>
      </c>
      <c r="D755" s="795"/>
      <c r="E755" s="2173">
        <v>102500</v>
      </c>
      <c r="F755" s="1926">
        <f t="shared" si="11"/>
        <v>4490888.6700000083</v>
      </c>
    </row>
    <row r="756" spans="1:6" s="780" customFormat="1" ht="26.25">
      <c r="A756" s="792">
        <v>43521</v>
      </c>
      <c r="B756" s="793">
        <v>0</v>
      </c>
      <c r="C756" s="1564" t="s">
        <v>12226</v>
      </c>
      <c r="D756" s="795"/>
      <c r="E756" s="2172">
        <v>50</v>
      </c>
      <c r="F756" s="1926">
        <f t="shared" si="11"/>
        <v>4490838.6700000083</v>
      </c>
    </row>
    <row r="757" spans="1:6" s="780" customFormat="1">
      <c r="A757" s="792">
        <v>43521</v>
      </c>
      <c r="B757" s="793">
        <v>0</v>
      </c>
      <c r="C757" s="1564" t="s">
        <v>11917</v>
      </c>
      <c r="D757" s="795"/>
      <c r="E757" s="2172">
        <v>2.5</v>
      </c>
      <c r="F757" s="1926">
        <f t="shared" si="11"/>
        <v>4490836.1700000083</v>
      </c>
    </row>
    <row r="758" spans="1:6" s="780" customFormat="1" ht="26.25">
      <c r="A758" s="792">
        <v>43521</v>
      </c>
      <c r="B758" s="793">
        <v>0</v>
      </c>
      <c r="C758" s="1564" t="s">
        <v>12227</v>
      </c>
      <c r="D758" s="795"/>
      <c r="E758" s="2173">
        <v>22500</v>
      </c>
      <c r="F758" s="1926">
        <f t="shared" si="11"/>
        <v>4468336.1700000083</v>
      </c>
    </row>
    <row r="759" spans="1:6" s="780" customFormat="1" ht="26.25">
      <c r="A759" s="792">
        <v>43521</v>
      </c>
      <c r="B759" s="793">
        <v>0</v>
      </c>
      <c r="C759" s="1564" t="s">
        <v>12228</v>
      </c>
      <c r="D759" s="795"/>
      <c r="E759" s="2172">
        <v>50</v>
      </c>
      <c r="F759" s="1926">
        <f t="shared" si="11"/>
        <v>4468286.1700000083</v>
      </c>
    </row>
    <row r="760" spans="1:6" s="780" customFormat="1">
      <c r="A760" s="792">
        <v>43521</v>
      </c>
      <c r="B760" s="793">
        <v>0</v>
      </c>
      <c r="C760" s="1564" t="s">
        <v>12229</v>
      </c>
      <c r="D760" s="795"/>
      <c r="E760" s="2172">
        <v>2.5</v>
      </c>
      <c r="F760" s="1926">
        <f t="shared" si="11"/>
        <v>4468283.6700000083</v>
      </c>
    </row>
    <row r="761" spans="1:6" s="780" customFormat="1" ht="26.25">
      <c r="A761" s="792">
        <v>43521</v>
      </c>
      <c r="B761" s="793">
        <v>0</v>
      </c>
      <c r="C761" s="1564" t="s">
        <v>12230</v>
      </c>
      <c r="D761" s="795"/>
      <c r="E761" s="2173">
        <v>17500</v>
      </c>
      <c r="F761" s="1926">
        <f t="shared" si="11"/>
        <v>4450783.6700000083</v>
      </c>
    </row>
    <row r="762" spans="1:6" s="780" customFormat="1" ht="26.25">
      <c r="A762" s="792">
        <v>43521</v>
      </c>
      <c r="B762" s="793">
        <v>0</v>
      </c>
      <c r="C762" s="1564" t="s">
        <v>12231</v>
      </c>
      <c r="D762" s="795"/>
      <c r="E762" s="2172">
        <v>50</v>
      </c>
      <c r="F762" s="1926">
        <f t="shared" si="11"/>
        <v>4450733.6700000083</v>
      </c>
    </row>
    <row r="763" spans="1:6" s="780" customFormat="1">
      <c r="A763" s="792">
        <v>43521</v>
      </c>
      <c r="B763" s="793">
        <v>0</v>
      </c>
      <c r="C763" s="1564" t="s">
        <v>12232</v>
      </c>
      <c r="D763" s="795"/>
      <c r="E763" s="2172">
        <v>2.5</v>
      </c>
      <c r="F763" s="1926">
        <f t="shared" si="11"/>
        <v>4450731.1700000083</v>
      </c>
    </row>
    <row r="764" spans="1:6" s="780" customFormat="1" ht="26.25">
      <c r="A764" s="792">
        <v>43521</v>
      </c>
      <c r="B764" s="793">
        <v>0</v>
      </c>
      <c r="C764" s="1564" t="s">
        <v>12233</v>
      </c>
      <c r="D764" s="795"/>
      <c r="E764" s="2173">
        <v>19000</v>
      </c>
      <c r="F764" s="1926">
        <f t="shared" si="11"/>
        <v>4431731.1700000083</v>
      </c>
    </row>
    <row r="765" spans="1:6" s="780" customFormat="1" ht="26.25">
      <c r="A765" s="792">
        <v>43521</v>
      </c>
      <c r="B765" s="793">
        <v>0</v>
      </c>
      <c r="C765" s="1564" t="s">
        <v>12234</v>
      </c>
      <c r="D765" s="795"/>
      <c r="E765" s="2172">
        <v>50</v>
      </c>
      <c r="F765" s="1926">
        <f t="shared" si="11"/>
        <v>4431681.1700000083</v>
      </c>
    </row>
    <row r="766" spans="1:6" s="780" customFormat="1">
      <c r="A766" s="792">
        <v>43521</v>
      </c>
      <c r="B766" s="793">
        <v>0</v>
      </c>
      <c r="C766" s="1564" t="s">
        <v>11917</v>
      </c>
      <c r="D766" s="795"/>
      <c r="E766" s="2172">
        <v>2.5</v>
      </c>
      <c r="F766" s="1926">
        <f t="shared" si="11"/>
        <v>4431678.6700000083</v>
      </c>
    </row>
    <row r="767" spans="1:6" s="780" customFormat="1" ht="26.25">
      <c r="A767" s="792">
        <v>43521</v>
      </c>
      <c r="B767" s="793">
        <v>1287</v>
      </c>
      <c r="C767" s="1564" t="s">
        <v>12235</v>
      </c>
      <c r="D767" s="795"/>
      <c r="E767" s="2173">
        <v>49000</v>
      </c>
      <c r="F767" s="1926">
        <f t="shared" si="11"/>
        <v>4382678.6700000083</v>
      </c>
    </row>
    <row r="768" spans="1:6" s="782" customFormat="1" ht="26.25">
      <c r="A768" s="792">
        <v>43521</v>
      </c>
      <c r="B768" s="793">
        <v>0</v>
      </c>
      <c r="C768" s="1564" t="s">
        <v>12236</v>
      </c>
      <c r="D768" s="795"/>
      <c r="E768" s="2172">
        <v>50</v>
      </c>
      <c r="F768" s="1926">
        <f t="shared" si="11"/>
        <v>4382628.6700000083</v>
      </c>
    </row>
    <row r="769" spans="1:6" s="780" customFormat="1">
      <c r="A769" s="792">
        <v>43521</v>
      </c>
      <c r="B769" s="793">
        <v>0</v>
      </c>
      <c r="C769" s="1564" t="s">
        <v>11917</v>
      </c>
      <c r="D769" s="795"/>
      <c r="E769" s="2172">
        <v>2.5</v>
      </c>
      <c r="F769" s="1926">
        <f t="shared" si="11"/>
        <v>4382626.1700000083</v>
      </c>
    </row>
    <row r="770" spans="1:6" s="780" customFormat="1" ht="26.25">
      <c r="A770" s="792">
        <v>43521</v>
      </c>
      <c r="B770" s="793">
        <v>0</v>
      </c>
      <c r="C770" s="1564" t="s">
        <v>12237</v>
      </c>
      <c r="D770" s="794">
        <v>167732.5</v>
      </c>
      <c r="E770" s="2172"/>
      <c r="F770" s="1926">
        <f t="shared" si="11"/>
        <v>4550358.6700000083</v>
      </c>
    </row>
    <row r="771" spans="1:6" s="780" customFormat="1">
      <c r="A771" s="792">
        <v>43521</v>
      </c>
      <c r="B771" s="793">
        <v>0</v>
      </c>
      <c r="C771" s="1564" t="s">
        <v>12238</v>
      </c>
      <c r="D771" s="795"/>
      <c r="E771" s="2172">
        <v>50</v>
      </c>
      <c r="F771" s="1926">
        <f t="shared" si="11"/>
        <v>4550308.6700000083</v>
      </c>
    </row>
    <row r="772" spans="1:6" s="780" customFormat="1" ht="39">
      <c r="A772" s="792">
        <v>43524</v>
      </c>
      <c r="B772" s="793">
        <v>0</v>
      </c>
      <c r="C772" s="1564" t="s">
        <v>12239</v>
      </c>
      <c r="D772" s="794">
        <v>51000</v>
      </c>
      <c r="E772" s="2172"/>
      <c r="F772" s="1926">
        <f t="shared" si="11"/>
        <v>4601308.6700000083</v>
      </c>
    </row>
    <row r="773" spans="1:6" s="780" customFormat="1" ht="26.25">
      <c r="A773" s="792">
        <v>43524</v>
      </c>
      <c r="B773" s="793">
        <v>0</v>
      </c>
      <c r="C773" s="1564" t="s">
        <v>12240</v>
      </c>
      <c r="D773" s="794">
        <v>112152.5</v>
      </c>
      <c r="E773" s="2172"/>
      <c r="F773" s="1926">
        <f t="shared" si="11"/>
        <v>4713461.1700000083</v>
      </c>
    </row>
    <row r="774" spans="1:6" s="780" customFormat="1" ht="26.25">
      <c r="A774" s="792">
        <v>43524</v>
      </c>
      <c r="B774" s="793">
        <v>0</v>
      </c>
      <c r="C774" s="1564" t="s">
        <v>12241</v>
      </c>
      <c r="D774" s="794">
        <v>65000</v>
      </c>
      <c r="E774" s="2172"/>
      <c r="F774" s="1926">
        <f t="shared" ref="F774:F837" si="12">F773-E774+D774</f>
        <v>4778461.1700000083</v>
      </c>
    </row>
    <row r="775" spans="1:6" s="780" customFormat="1">
      <c r="A775" s="792">
        <v>43524</v>
      </c>
      <c r="B775" s="793">
        <v>0</v>
      </c>
      <c r="C775" s="1564" t="s">
        <v>12242</v>
      </c>
      <c r="D775" s="795"/>
      <c r="E775" s="2172">
        <v>150</v>
      </c>
      <c r="F775" s="1926">
        <f t="shared" si="12"/>
        <v>4778311.1700000083</v>
      </c>
    </row>
    <row r="776" spans="1:6" s="780" customFormat="1">
      <c r="A776" s="792">
        <v>43524</v>
      </c>
      <c r="B776" s="793">
        <v>0</v>
      </c>
      <c r="C776" s="1564" t="s">
        <v>11736</v>
      </c>
      <c r="D776" s="795"/>
      <c r="E776" s="2173">
        <v>3335.39</v>
      </c>
      <c r="F776" s="1926">
        <f t="shared" si="12"/>
        <v>4774975.7800000086</v>
      </c>
    </row>
    <row r="777" spans="1:6" s="780" customFormat="1">
      <c r="A777" s="792">
        <v>43524</v>
      </c>
      <c r="B777" s="793">
        <v>0</v>
      </c>
      <c r="C777" s="1564" t="s">
        <v>11737</v>
      </c>
      <c r="D777" s="795"/>
      <c r="E777" s="2172">
        <v>166.77</v>
      </c>
      <c r="F777" s="1926">
        <f t="shared" si="12"/>
        <v>4774809.0100000091</v>
      </c>
    </row>
    <row r="778" spans="1:6" s="780" customFormat="1" ht="26.25">
      <c r="A778" s="792">
        <v>43526</v>
      </c>
      <c r="B778" s="793">
        <v>0</v>
      </c>
      <c r="C778" s="1564" t="s">
        <v>12243</v>
      </c>
      <c r="D778" s="794">
        <v>12000</v>
      </c>
      <c r="E778" s="2172"/>
      <c r="F778" s="1926">
        <f t="shared" si="12"/>
        <v>4786809.0100000091</v>
      </c>
    </row>
    <row r="779" spans="1:6" s="782" customFormat="1" ht="26.25">
      <c r="A779" s="792">
        <v>43527</v>
      </c>
      <c r="B779" s="793">
        <v>0</v>
      </c>
      <c r="C779" s="1564" t="s">
        <v>12244</v>
      </c>
      <c r="D779" s="794">
        <v>5400</v>
      </c>
      <c r="E779" s="2172"/>
      <c r="F779" s="1926">
        <f t="shared" si="12"/>
        <v>4792209.0100000091</v>
      </c>
    </row>
    <row r="780" spans="1:6" s="781" customFormat="1" ht="26.25">
      <c r="A780" s="792">
        <v>43527</v>
      </c>
      <c r="B780" s="793">
        <v>0</v>
      </c>
      <c r="C780" s="1564" t="s">
        <v>12245</v>
      </c>
      <c r="D780" s="794">
        <v>50000</v>
      </c>
      <c r="E780" s="2172"/>
      <c r="F780" s="1926">
        <f t="shared" si="12"/>
        <v>4842209.0100000091</v>
      </c>
    </row>
    <row r="781" spans="1:6" s="781" customFormat="1" ht="26.25">
      <c r="A781" s="792">
        <v>43528</v>
      </c>
      <c r="B781" s="793">
        <v>1294</v>
      </c>
      <c r="C781" s="1564" t="s">
        <v>12246</v>
      </c>
      <c r="D781" s="795"/>
      <c r="E781" s="2173">
        <v>20000</v>
      </c>
      <c r="F781" s="1926">
        <f t="shared" si="12"/>
        <v>4822209.0100000091</v>
      </c>
    </row>
    <row r="782" spans="1:6" s="780" customFormat="1" ht="26.25">
      <c r="A782" s="792">
        <v>43528</v>
      </c>
      <c r="B782" s="793">
        <v>0</v>
      </c>
      <c r="C782" s="1564" t="s">
        <v>12247</v>
      </c>
      <c r="D782" s="794">
        <v>389060</v>
      </c>
      <c r="E782" s="2172"/>
      <c r="F782" s="1926">
        <f t="shared" si="12"/>
        <v>5211269.0100000091</v>
      </c>
    </row>
    <row r="783" spans="1:6" s="780" customFormat="1" ht="26.25">
      <c r="A783" s="792">
        <v>43528</v>
      </c>
      <c r="B783" s="793">
        <v>0</v>
      </c>
      <c r="C783" s="1564" t="s">
        <v>12248</v>
      </c>
      <c r="D783" s="794">
        <v>411788.25</v>
      </c>
      <c r="E783" s="2172"/>
      <c r="F783" s="1926">
        <f t="shared" si="12"/>
        <v>5623057.2600000091</v>
      </c>
    </row>
    <row r="784" spans="1:6" s="780" customFormat="1" ht="39">
      <c r="A784" s="792">
        <v>43528</v>
      </c>
      <c r="B784" s="793">
        <v>1293</v>
      </c>
      <c r="C784" s="1564" t="s">
        <v>12249</v>
      </c>
      <c r="D784" s="795"/>
      <c r="E784" s="2173">
        <v>115200</v>
      </c>
      <c r="F784" s="1926">
        <f t="shared" si="12"/>
        <v>5507857.2600000091</v>
      </c>
    </row>
    <row r="785" spans="1:6" s="780" customFormat="1" ht="39">
      <c r="A785" s="792">
        <v>43528</v>
      </c>
      <c r="B785" s="793">
        <v>1293</v>
      </c>
      <c r="C785" s="1564" t="s">
        <v>12250</v>
      </c>
      <c r="D785" s="795"/>
      <c r="E785" s="2172">
        <v>50</v>
      </c>
      <c r="F785" s="1926">
        <f t="shared" si="12"/>
        <v>5507807.2600000091</v>
      </c>
    </row>
    <row r="786" spans="1:6" s="780" customFormat="1">
      <c r="A786" s="792">
        <v>43528</v>
      </c>
      <c r="B786" s="793">
        <v>1293</v>
      </c>
      <c r="C786" s="1564" t="s">
        <v>11633</v>
      </c>
      <c r="D786" s="795"/>
      <c r="E786" s="2172">
        <v>2.5</v>
      </c>
      <c r="F786" s="1926">
        <f t="shared" si="12"/>
        <v>5507804.7600000091</v>
      </c>
    </row>
    <row r="787" spans="1:6" s="780" customFormat="1" ht="26.25">
      <c r="A787" s="792">
        <v>43528</v>
      </c>
      <c r="B787" s="793">
        <v>1295</v>
      </c>
      <c r="C787" s="1564" t="s">
        <v>12251</v>
      </c>
      <c r="D787" s="795"/>
      <c r="E787" s="2173">
        <v>118547</v>
      </c>
      <c r="F787" s="1926">
        <f t="shared" si="12"/>
        <v>5389257.7600000091</v>
      </c>
    </row>
    <row r="788" spans="1:6" s="780" customFormat="1">
      <c r="A788" s="792">
        <v>43528</v>
      </c>
      <c r="B788" s="793">
        <v>0</v>
      </c>
      <c r="C788" s="1564" t="s">
        <v>12252</v>
      </c>
      <c r="D788" s="795"/>
      <c r="E788" s="2172">
        <v>100</v>
      </c>
      <c r="F788" s="1926">
        <f t="shared" si="12"/>
        <v>5389157.7600000091</v>
      </c>
    </row>
    <row r="789" spans="1:6" s="782" customFormat="1" ht="26.25">
      <c r="A789" s="792">
        <v>43529</v>
      </c>
      <c r="B789" s="793">
        <v>0</v>
      </c>
      <c r="C789" s="1564" t="s">
        <v>12253</v>
      </c>
      <c r="D789" s="794">
        <v>39700</v>
      </c>
      <c r="E789" s="2172"/>
      <c r="F789" s="1926">
        <f t="shared" si="12"/>
        <v>5428857.7600000091</v>
      </c>
    </row>
    <row r="790" spans="1:6" s="780" customFormat="1">
      <c r="A790" s="792">
        <v>43529</v>
      </c>
      <c r="B790" s="793">
        <v>0</v>
      </c>
      <c r="C790" s="1564" t="s">
        <v>12254</v>
      </c>
      <c r="D790" s="795"/>
      <c r="E790" s="2172">
        <v>50</v>
      </c>
      <c r="F790" s="1926">
        <f t="shared" si="12"/>
        <v>5428807.7600000091</v>
      </c>
    </row>
    <row r="791" spans="1:6" s="780" customFormat="1" ht="26.25">
      <c r="A791" s="792">
        <v>43530</v>
      </c>
      <c r="B791" s="793">
        <v>0</v>
      </c>
      <c r="C791" s="1564" t="s">
        <v>12255</v>
      </c>
      <c r="D791" s="794">
        <v>48400</v>
      </c>
      <c r="E791" s="2172"/>
      <c r="F791" s="1926">
        <f t="shared" si="12"/>
        <v>5477207.7600000091</v>
      </c>
    </row>
    <row r="792" spans="1:6" s="781" customFormat="1" ht="26.25">
      <c r="A792" s="792">
        <v>43531</v>
      </c>
      <c r="B792" s="793">
        <v>0</v>
      </c>
      <c r="C792" s="1564" t="s">
        <v>12256</v>
      </c>
      <c r="D792" s="794">
        <v>49900</v>
      </c>
      <c r="E792" s="2172"/>
      <c r="F792" s="1926">
        <f t="shared" si="12"/>
        <v>5527107.7600000091</v>
      </c>
    </row>
    <row r="793" spans="1:6" s="780" customFormat="1" ht="26.25">
      <c r="A793" s="792">
        <v>43531</v>
      </c>
      <c r="B793" s="793">
        <v>0</v>
      </c>
      <c r="C793" s="1564" t="s">
        <v>12257</v>
      </c>
      <c r="D793" s="794">
        <v>45655</v>
      </c>
      <c r="E793" s="2172"/>
      <c r="F793" s="1926">
        <f t="shared" si="12"/>
        <v>5572762.7600000091</v>
      </c>
    </row>
    <row r="794" spans="1:6" s="780" customFormat="1">
      <c r="A794" s="792">
        <v>43531</v>
      </c>
      <c r="B794" s="793">
        <v>0</v>
      </c>
      <c r="C794" s="1564" t="s">
        <v>12258</v>
      </c>
      <c r="D794" s="795"/>
      <c r="E794" s="2172">
        <v>100</v>
      </c>
      <c r="F794" s="1926">
        <f t="shared" si="12"/>
        <v>5572662.7600000091</v>
      </c>
    </row>
    <row r="795" spans="1:6" s="780" customFormat="1">
      <c r="A795" s="792">
        <v>43535</v>
      </c>
      <c r="B795" s="793">
        <v>35968716</v>
      </c>
      <c r="C795" s="1564" t="s">
        <v>12259</v>
      </c>
      <c r="D795" s="794">
        <v>35000</v>
      </c>
      <c r="E795" s="2172"/>
      <c r="F795" s="1926">
        <f t="shared" si="12"/>
        <v>5607662.7600000091</v>
      </c>
    </row>
    <row r="796" spans="1:6" s="780" customFormat="1" ht="26.25">
      <c r="A796" s="792">
        <v>43535</v>
      </c>
      <c r="B796" s="793">
        <v>1296</v>
      </c>
      <c r="C796" s="1564" t="s">
        <v>12260</v>
      </c>
      <c r="D796" s="795"/>
      <c r="E796" s="2173">
        <v>20000</v>
      </c>
      <c r="F796" s="1926">
        <f t="shared" si="12"/>
        <v>5587662.7600000091</v>
      </c>
    </row>
    <row r="797" spans="1:6" s="780" customFormat="1" ht="26.25">
      <c r="A797" s="792">
        <v>43535</v>
      </c>
      <c r="B797" s="793">
        <v>0</v>
      </c>
      <c r="C797" s="1564" t="s">
        <v>12261</v>
      </c>
      <c r="D797" s="795"/>
      <c r="E797" s="2172">
        <v>50</v>
      </c>
      <c r="F797" s="1926">
        <f t="shared" si="12"/>
        <v>5587612.7600000091</v>
      </c>
    </row>
    <row r="798" spans="1:6" s="781" customFormat="1">
      <c r="A798" s="792">
        <v>43535</v>
      </c>
      <c r="B798" s="793">
        <v>0</v>
      </c>
      <c r="C798" s="1564" t="s">
        <v>11917</v>
      </c>
      <c r="D798" s="795"/>
      <c r="E798" s="2172">
        <v>2.5</v>
      </c>
      <c r="F798" s="1926">
        <f t="shared" si="12"/>
        <v>5587610.2600000091</v>
      </c>
    </row>
    <row r="799" spans="1:6" s="780" customFormat="1">
      <c r="A799" s="792">
        <v>43535</v>
      </c>
      <c r="B799" s="793">
        <v>0</v>
      </c>
      <c r="C799" s="1564" t="s">
        <v>12262</v>
      </c>
      <c r="D799" s="795"/>
      <c r="E799" s="2172">
        <v>50</v>
      </c>
      <c r="F799" s="1926">
        <f t="shared" si="12"/>
        <v>5587560.2600000091</v>
      </c>
    </row>
    <row r="800" spans="1:6" s="780" customFormat="1" ht="26.25">
      <c r="A800" s="792">
        <v>43536</v>
      </c>
      <c r="B800" s="793">
        <v>0</v>
      </c>
      <c r="C800" s="1564" t="s">
        <v>12263</v>
      </c>
      <c r="D800" s="794">
        <v>52404</v>
      </c>
      <c r="E800" s="2172"/>
      <c r="F800" s="1926">
        <f t="shared" si="12"/>
        <v>5639964.2600000091</v>
      </c>
    </row>
    <row r="801" spans="1:6" s="782" customFormat="1">
      <c r="A801" s="792">
        <v>43536</v>
      </c>
      <c r="B801" s="793">
        <v>0</v>
      </c>
      <c r="C801" s="1564" t="s">
        <v>12264</v>
      </c>
      <c r="D801" s="795"/>
      <c r="E801" s="2172">
        <v>50</v>
      </c>
      <c r="F801" s="1926">
        <f t="shared" si="12"/>
        <v>5639914.2600000091</v>
      </c>
    </row>
    <row r="802" spans="1:6" s="780" customFormat="1" ht="26.25">
      <c r="A802" s="792">
        <v>43537</v>
      </c>
      <c r="B802" s="793">
        <v>0</v>
      </c>
      <c r="C802" s="1564" t="s">
        <v>12265</v>
      </c>
      <c r="D802" s="794">
        <v>52404</v>
      </c>
      <c r="E802" s="2172"/>
      <c r="F802" s="1926">
        <f t="shared" si="12"/>
        <v>5692318.2600000091</v>
      </c>
    </row>
    <row r="803" spans="1:6" s="780" customFormat="1">
      <c r="A803" s="792">
        <v>43537</v>
      </c>
      <c r="B803" s="793">
        <v>0</v>
      </c>
      <c r="C803" s="1564" t="s">
        <v>12266</v>
      </c>
      <c r="D803" s="795"/>
      <c r="E803" s="2172">
        <v>50</v>
      </c>
      <c r="F803" s="1926">
        <f t="shared" si="12"/>
        <v>5692268.2600000091</v>
      </c>
    </row>
    <row r="804" spans="1:6" s="781" customFormat="1" ht="26.25">
      <c r="A804" s="792">
        <v>43538</v>
      </c>
      <c r="B804" s="793">
        <v>0</v>
      </c>
      <c r="C804" s="1564" t="s">
        <v>12267</v>
      </c>
      <c r="D804" s="794">
        <v>61600</v>
      </c>
      <c r="E804" s="2172"/>
      <c r="F804" s="1926">
        <f t="shared" si="12"/>
        <v>5753868.2600000091</v>
      </c>
    </row>
    <row r="805" spans="1:6" s="780" customFormat="1">
      <c r="A805" s="792">
        <v>43538</v>
      </c>
      <c r="B805" s="793">
        <v>0</v>
      </c>
      <c r="C805" s="1564" t="s">
        <v>12268</v>
      </c>
      <c r="D805" s="795"/>
      <c r="E805" s="2172">
        <v>50</v>
      </c>
      <c r="F805" s="1926">
        <f t="shared" si="12"/>
        <v>5753818.2600000091</v>
      </c>
    </row>
    <row r="806" spans="1:6" s="780" customFormat="1" ht="26.25">
      <c r="A806" s="792">
        <v>43539</v>
      </c>
      <c r="B806" s="793">
        <v>0</v>
      </c>
      <c r="C806" s="1564" t="s">
        <v>12269</v>
      </c>
      <c r="D806" s="794">
        <v>34142</v>
      </c>
      <c r="E806" s="2172"/>
      <c r="F806" s="1926">
        <f t="shared" si="12"/>
        <v>5787960.2600000091</v>
      </c>
    </row>
    <row r="807" spans="1:6" s="780" customFormat="1" ht="26.25">
      <c r="A807" s="792">
        <v>43539</v>
      </c>
      <c r="B807" s="793">
        <v>0</v>
      </c>
      <c r="C807" s="1564" t="s">
        <v>12270</v>
      </c>
      <c r="D807" s="794">
        <v>48000</v>
      </c>
      <c r="E807" s="2172"/>
      <c r="F807" s="1926">
        <f t="shared" si="12"/>
        <v>5835960.2600000091</v>
      </c>
    </row>
    <row r="808" spans="1:6" s="780" customFormat="1">
      <c r="A808" s="792">
        <v>43539</v>
      </c>
      <c r="B808" s="793">
        <v>0</v>
      </c>
      <c r="C808" s="1564" t="s">
        <v>11825</v>
      </c>
      <c r="D808" s="795"/>
      <c r="E808" s="2173">
        <v>5000000</v>
      </c>
      <c r="F808" s="1926">
        <f t="shared" si="12"/>
        <v>835960.26000000909</v>
      </c>
    </row>
    <row r="809" spans="1:6" s="780" customFormat="1">
      <c r="A809" s="792">
        <v>43539</v>
      </c>
      <c r="B809" s="793">
        <v>34964885</v>
      </c>
      <c r="C809" s="1564" t="s">
        <v>12271</v>
      </c>
      <c r="D809" s="794">
        <v>20000</v>
      </c>
      <c r="E809" s="2172"/>
      <c r="F809" s="1926">
        <f t="shared" si="12"/>
        <v>855960.26000000909</v>
      </c>
    </row>
    <row r="810" spans="1:6" s="780" customFormat="1" ht="26.25">
      <c r="A810" s="792">
        <v>43539</v>
      </c>
      <c r="B810" s="793">
        <v>0</v>
      </c>
      <c r="C810" s="1564" t="s">
        <v>12272</v>
      </c>
      <c r="D810" s="794">
        <v>44800</v>
      </c>
      <c r="E810" s="2172"/>
      <c r="F810" s="1926">
        <f t="shared" si="12"/>
        <v>900760.26000000909</v>
      </c>
    </row>
    <row r="811" spans="1:6" s="780" customFormat="1">
      <c r="A811" s="792">
        <v>43539</v>
      </c>
      <c r="B811" s="793">
        <v>0</v>
      </c>
      <c r="C811" s="1564" t="s">
        <v>12273</v>
      </c>
      <c r="D811" s="795"/>
      <c r="E811" s="2172">
        <v>200</v>
      </c>
      <c r="F811" s="1926">
        <f t="shared" si="12"/>
        <v>900560.26000000909</v>
      </c>
    </row>
    <row r="812" spans="1:6" s="781" customFormat="1" ht="26.25">
      <c r="A812" s="792">
        <v>43540</v>
      </c>
      <c r="B812" s="793">
        <v>0</v>
      </c>
      <c r="C812" s="1564" t="s">
        <v>12274</v>
      </c>
      <c r="D812" s="794">
        <v>15000</v>
      </c>
      <c r="E812" s="2172"/>
      <c r="F812" s="1926">
        <f t="shared" si="12"/>
        <v>915560.26000000909</v>
      </c>
    </row>
    <row r="813" spans="1:6" s="780" customFormat="1" ht="26.25">
      <c r="A813" s="792">
        <v>43540</v>
      </c>
      <c r="B813" s="793">
        <v>0</v>
      </c>
      <c r="C813" s="1564" t="s">
        <v>12275</v>
      </c>
      <c r="D813" s="794">
        <v>35000</v>
      </c>
      <c r="E813" s="2172"/>
      <c r="F813" s="1926">
        <f t="shared" si="12"/>
        <v>950560.26000000909</v>
      </c>
    </row>
    <row r="814" spans="1:6" s="780" customFormat="1" ht="26.25">
      <c r="A814" s="792">
        <v>43541</v>
      </c>
      <c r="B814" s="793">
        <v>0</v>
      </c>
      <c r="C814" s="1564" t="s">
        <v>12276</v>
      </c>
      <c r="D814" s="794">
        <v>32800</v>
      </c>
      <c r="E814" s="2172"/>
      <c r="F814" s="1926">
        <f t="shared" si="12"/>
        <v>983360.26000000909</v>
      </c>
    </row>
    <row r="815" spans="1:6" s="782" customFormat="1" ht="39">
      <c r="A815" s="792">
        <v>43541</v>
      </c>
      <c r="B815" s="793">
        <v>0</v>
      </c>
      <c r="C815" s="1564" t="s">
        <v>12277</v>
      </c>
      <c r="D815" s="794">
        <v>8000</v>
      </c>
      <c r="E815" s="2172"/>
      <c r="F815" s="1926">
        <f t="shared" si="12"/>
        <v>991360.26000000909</v>
      </c>
    </row>
    <row r="816" spans="1:6" s="780" customFormat="1">
      <c r="A816" s="792">
        <v>43541</v>
      </c>
      <c r="B816" s="793">
        <v>0</v>
      </c>
      <c r="C816" s="1564" t="s">
        <v>12278</v>
      </c>
      <c r="D816" s="795"/>
      <c r="E816" s="2172">
        <v>100</v>
      </c>
      <c r="F816" s="1926">
        <f t="shared" si="12"/>
        <v>991260.26000000909</v>
      </c>
    </row>
    <row r="817" spans="1:6" s="780" customFormat="1">
      <c r="A817" s="792">
        <v>43542</v>
      </c>
      <c r="B817" s="793">
        <v>37773774</v>
      </c>
      <c r="C817" s="1564" t="s">
        <v>12279</v>
      </c>
      <c r="D817" s="794">
        <v>31000</v>
      </c>
      <c r="E817" s="2172"/>
      <c r="F817" s="1926">
        <f t="shared" si="12"/>
        <v>1022260.2600000091</v>
      </c>
    </row>
    <row r="818" spans="1:6" s="780" customFormat="1" ht="26.25">
      <c r="A818" s="792">
        <v>43542</v>
      </c>
      <c r="B818" s="793">
        <v>0</v>
      </c>
      <c r="C818" s="1564" t="s">
        <v>12280</v>
      </c>
      <c r="D818" s="794">
        <v>449503.25</v>
      </c>
      <c r="E818" s="2172"/>
      <c r="F818" s="1926">
        <f t="shared" si="12"/>
        <v>1471763.5100000091</v>
      </c>
    </row>
    <row r="819" spans="1:6" s="780" customFormat="1" ht="26.25">
      <c r="A819" s="792">
        <v>43542</v>
      </c>
      <c r="B819" s="793">
        <v>0</v>
      </c>
      <c r="C819" s="1564" t="s">
        <v>12281</v>
      </c>
      <c r="D819" s="794">
        <v>215273.25</v>
      </c>
      <c r="E819" s="2172"/>
      <c r="F819" s="1926">
        <f t="shared" si="12"/>
        <v>1687036.7600000091</v>
      </c>
    </row>
    <row r="820" spans="1:6" s="781" customFormat="1">
      <c r="A820" s="792">
        <v>43542</v>
      </c>
      <c r="B820" s="793">
        <v>0</v>
      </c>
      <c r="C820" s="1564" t="s">
        <v>12282</v>
      </c>
      <c r="D820" s="795"/>
      <c r="E820" s="2172">
        <v>150</v>
      </c>
      <c r="F820" s="1926">
        <f t="shared" si="12"/>
        <v>1686886.7600000091</v>
      </c>
    </row>
    <row r="821" spans="1:6" s="780" customFormat="1">
      <c r="A821" s="792">
        <v>43543</v>
      </c>
      <c r="B821" s="793">
        <v>1288</v>
      </c>
      <c r="C821" s="1564" t="s">
        <v>12283</v>
      </c>
      <c r="D821" s="795"/>
      <c r="E821" s="2173">
        <v>16000</v>
      </c>
      <c r="F821" s="1926">
        <f t="shared" si="12"/>
        <v>1670886.7600000091</v>
      </c>
    </row>
    <row r="822" spans="1:6" s="780" customFormat="1">
      <c r="A822" s="792">
        <v>43544</v>
      </c>
      <c r="B822" s="793">
        <v>90419</v>
      </c>
      <c r="C822" s="1564" t="s">
        <v>12284</v>
      </c>
      <c r="D822" s="794">
        <v>1644000</v>
      </c>
      <c r="E822" s="2172"/>
      <c r="F822" s="1926">
        <f t="shared" si="12"/>
        <v>3314886.7600000091</v>
      </c>
    </row>
    <row r="823" spans="1:6" s="780" customFormat="1">
      <c r="A823" s="792">
        <v>43544</v>
      </c>
      <c r="B823" s="793">
        <v>0</v>
      </c>
      <c r="C823" s="1564" t="s">
        <v>12285</v>
      </c>
      <c r="D823" s="795"/>
      <c r="E823" s="2172">
        <v>50</v>
      </c>
      <c r="F823" s="1926">
        <f t="shared" si="12"/>
        <v>3314836.7600000091</v>
      </c>
    </row>
    <row r="824" spans="1:6" s="780" customFormat="1" ht="39">
      <c r="A824" s="792">
        <v>43547</v>
      </c>
      <c r="B824" s="793">
        <v>0</v>
      </c>
      <c r="C824" s="1564" t="s">
        <v>12286</v>
      </c>
      <c r="D824" s="794">
        <v>30000</v>
      </c>
      <c r="E824" s="2172"/>
      <c r="F824" s="1926">
        <f t="shared" si="12"/>
        <v>3344836.7600000091</v>
      </c>
    </row>
    <row r="825" spans="1:6" s="780" customFormat="1" ht="39">
      <c r="A825" s="792">
        <v>43547</v>
      </c>
      <c r="B825" s="793">
        <v>0</v>
      </c>
      <c r="C825" s="1564" t="s">
        <v>12287</v>
      </c>
      <c r="D825" s="794">
        <v>24800</v>
      </c>
      <c r="E825" s="2172"/>
      <c r="F825" s="1926">
        <f t="shared" si="12"/>
        <v>3369636.7600000091</v>
      </c>
    </row>
    <row r="826" spans="1:6" s="780" customFormat="1">
      <c r="A826" s="792">
        <v>43547</v>
      </c>
      <c r="B826" s="793">
        <v>0</v>
      </c>
      <c r="C826" s="1564" t="s">
        <v>12288</v>
      </c>
      <c r="D826" s="795"/>
      <c r="E826" s="2172">
        <v>50</v>
      </c>
      <c r="F826" s="1926">
        <f t="shared" si="12"/>
        <v>3369586.7600000091</v>
      </c>
    </row>
    <row r="827" spans="1:6" s="780" customFormat="1" ht="26.25">
      <c r="A827" s="792">
        <v>43549</v>
      </c>
      <c r="B827" s="793">
        <v>0</v>
      </c>
      <c r="C827" s="1564" t="s">
        <v>12289</v>
      </c>
      <c r="D827" s="794">
        <v>133590.5</v>
      </c>
      <c r="E827" s="2172"/>
      <c r="F827" s="1926">
        <f t="shared" si="12"/>
        <v>3503177.2600000091</v>
      </c>
    </row>
    <row r="828" spans="1:6" s="782" customFormat="1" ht="39">
      <c r="A828" s="792">
        <v>43549</v>
      </c>
      <c r="B828" s="793">
        <v>1297</v>
      </c>
      <c r="C828" s="1564" t="s">
        <v>12290</v>
      </c>
      <c r="D828" s="795"/>
      <c r="E828" s="2173">
        <v>100000</v>
      </c>
      <c r="F828" s="1926">
        <f t="shared" si="12"/>
        <v>3403177.2600000091</v>
      </c>
    </row>
    <row r="829" spans="1:6" s="780" customFormat="1" ht="39">
      <c r="A829" s="792">
        <v>43549</v>
      </c>
      <c r="B829" s="793">
        <v>1297</v>
      </c>
      <c r="C829" s="1564" t="s">
        <v>12291</v>
      </c>
      <c r="D829" s="795"/>
      <c r="E829" s="2172">
        <v>50</v>
      </c>
      <c r="F829" s="1926">
        <f t="shared" si="12"/>
        <v>3403127.2600000091</v>
      </c>
    </row>
    <row r="830" spans="1:6" s="780" customFormat="1">
      <c r="A830" s="792">
        <v>43549</v>
      </c>
      <c r="B830" s="793">
        <v>1297</v>
      </c>
      <c r="C830" s="1564" t="s">
        <v>11633</v>
      </c>
      <c r="D830" s="795"/>
      <c r="E830" s="2172">
        <v>2.5</v>
      </c>
      <c r="F830" s="1926">
        <f t="shared" si="12"/>
        <v>3403124.7600000091</v>
      </c>
    </row>
    <row r="831" spans="1:6" s="780" customFormat="1" ht="26.25">
      <c r="A831" s="792">
        <v>43549</v>
      </c>
      <c r="B831" s="793">
        <v>0</v>
      </c>
      <c r="C831" s="1564" t="s">
        <v>12292</v>
      </c>
      <c r="D831" s="794">
        <v>15880</v>
      </c>
      <c r="E831" s="2172"/>
      <c r="F831" s="1926">
        <f t="shared" si="12"/>
        <v>3419004.7600000091</v>
      </c>
    </row>
    <row r="832" spans="1:6" s="781" customFormat="1">
      <c r="A832" s="792">
        <v>43549</v>
      </c>
      <c r="B832" s="793">
        <v>0</v>
      </c>
      <c r="C832" s="1564" t="s">
        <v>12293</v>
      </c>
      <c r="D832" s="795"/>
      <c r="E832" s="2172">
        <v>100</v>
      </c>
      <c r="F832" s="1926">
        <f t="shared" si="12"/>
        <v>3418904.7600000091</v>
      </c>
    </row>
    <row r="833" spans="1:6" s="780" customFormat="1" ht="26.25">
      <c r="A833" s="792">
        <v>43550</v>
      </c>
      <c r="B833" s="793">
        <v>0</v>
      </c>
      <c r="C833" s="1564" t="s">
        <v>12294</v>
      </c>
      <c r="D833" s="794">
        <v>20800</v>
      </c>
      <c r="E833" s="2172"/>
      <c r="F833" s="1926">
        <f t="shared" si="12"/>
        <v>3439704.7600000091</v>
      </c>
    </row>
    <row r="834" spans="1:6" s="780" customFormat="1">
      <c r="A834" s="792">
        <v>43550</v>
      </c>
      <c r="B834" s="793">
        <v>0</v>
      </c>
      <c r="C834" s="1564" t="s">
        <v>12295</v>
      </c>
      <c r="D834" s="795"/>
      <c r="E834" s="2172">
        <v>50</v>
      </c>
      <c r="F834" s="1926">
        <f t="shared" si="12"/>
        <v>3439654.7600000091</v>
      </c>
    </row>
    <row r="835" spans="1:6" s="781" customFormat="1" ht="26.25">
      <c r="A835" s="792">
        <v>43554</v>
      </c>
      <c r="B835" s="793">
        <v>0</v>
      </c>
      <c r="C835" s="1564" t="s">
        <v>12296</v>
      </c>
      <c r="D835" s="794">
        <v>32800</v>
      </c>
      <c r="E835" s="2172"/>
      <c r="F835" s="1926">
        <f t="shared" si="12"/>
        <v>3472454.7600000091</v>
      </c>
    </row>
    <row r="836" spans="1:6" s="780" customFormat="1">
      <c r="A836" s="792">
        <v>43554</v>
      </c>
      <c r="B836" s="793">
        <v>0</v>
      </c>
      <c r="C836" s="1564" t="s">
        <v>12297</v>
      </c>
      <c r="D836" s="795"/>
      <c r="E836" s="2172">
        <v>50</v>
      </c>
      <c r="F836" s="1926">
        <f t="shared" si="12"/>
        <v>3472404.7600000091</v>
      </c>
    </row>
    <row r="837" spans="1:6" s="780" customFormat="1">
      <c r="A837" s="792">
        <v>43555</v>
      </c>
      <c r="B837" s="793">
        <v>0</v>
      </c>
      <c r="C837" s="1564" t="s">
        <v>11736</v>
      </c>
      <c r="D837" s="795"/>
      <c r="E837" s="2172">
        <v>389.75</v>
      </c>
      <c r="F837" s="1926">
        <f t="shared" si="12"/>
        <v>3472015.0100000091</v>
      </c>
    </row>
    <row r="838" spans="1:6" s="780" customFormat="1">
      <c r="A838" s="792">
        <v>43555</v>
      </c>
      <c r="B838" s="793">
        <v>0</v>
      </c>
      <c r="C838" s="1564" t="s">
        <v>11737</v>
      </c>
      <c r="D838" s="795"/>
      <c r="E838" s="2172">
        <v>19.489999999999998</v>
      </c>
      <c r="F838" s="1926">
        <f t="shared" ref="F838:F901" si="13">F837-E838+D838</f>
        <v>3471995.5200000089</v>
      </c>
    </row>
    <row r="839" spans="1:6" s="780" customFormat="1" ht="26.25">
      <c r="A839" s="792">
        <v>43556</v>
      </c>
      <c r="B839" s="793">
        <v>1299</v>
      </c>
      <c r="C839" s="1564" t="s">
        <v>12298</v>
      </c>
      <c r="D839" s="795"/>
      <c r="E839" s="2173">
        <v>94035.5</v>
      </c>
      <c r="F839" s="1926">
        <f t="shared" si="13"/>
        <v>3377960.0200000089</v>
      </c>
    </row>
    <row r="840" spans="1:6" s="780" customFormat="1" ht="26.25">
      <c r="A840" s="792">
        <v>43556</v>
      </c>
      <c r="B840" s="793">
        <v>0</v>
      </c>
      <c r="C840" s="1564" t="s">
        <v>12299</v>
      </c>
      <c r="D840" s="794">
        <v>175077</v>
      </c>
      <c r="E840" s="2172"/>
      <c r="F840" s="1926">
        <f t="shared" si="13"/>
        <v>3553037.0200000089</v>
      </c>
    </row>
    <row r="841" spans="1:6" s="780" customFormat="1" ht="26.25">
      <c r="A841" s="792">
        <v>43556</v>
      </c>
      <c r="B841" s="793">
        <v>0</v>
      </c>
      <c r="C841" s="1564" t="s">
        <v>12300</v>
      </c>
      <c r="D841" s="794">
        <v>10000</v>
      </c>
      <c r="E841" s="2172"/>
      <c r="F841" s="1926">
        <f t="shared" si="13"/>
        <v>3563037.0200000089</v>
      </c>
    </row>
    <row r="842" spans="1:6" s="780" customFormat="1" ht="26.25">
      <c r="A842" s="792">
        <v>43556</v>
      </c>
      <c r="B842" s="793">
        <v>1300</v>
      </c>
      <c r="C842" s="1564" t="s">
        <v>12301</v>
      </c>
      <c r="D842" s="795"/>
      <c r="E842" s="2173">
        <v>100000</v>
      </c>
      <c r="F842" s="1926">
        <f t="shared" si="13"/>
        <v>3463037.0200000089</v>
      </c>
    </row>
    <row r="843" spans="1:6" s="780" customFormat="1">
      <c r="A843" s="792">
        <v>43556</v>
      </c>
      <c r="B843" s="793">
        <v>0</v>
      </c>
      <c r="C843" s="1564" t="s">
        <v>12302</v>
      </c>
      <c r="D843" s="795"/>
      <c r="E843" s="2172">
        <v>50</v>
      </c>
      <c r="F843" s="1926">
        <f t="shared" si="13"/>
        <v>3462987.0200000089</v>
      </c>
    </row>
    <row r="844" spans="1:6" s="780" customFormat="1" ht="26.25">
      <c r="A844" s="792">
        <v>43557</v>
      </c>
      <c r="B844" s="793">
        <v>0</v>
      </c>
      <c r="C844" s="1564" t="s">
        <v>12303</v>
      </c>
      <c r="D844" s="794">
        <v>15000</v>
      </c>
      <c r="E844" s="2172"/>
      <c r="F844" s="1926">
        <f t="shared" si="13"/>
        <v>3477987.0200000089</v>
      </c>
    </row>
    <row r="845" spans="1:6" s="780" customFormat="1">
      <c r="A845" s="792">
        <v>43558</v>
      </c>
      <c r="B845" s="793">
        <v>1301</v>
      </c>
      <c r="C845" s="1564" t="s">
        <v>12304</v>
      </c>
      <c r="D845" s="795"/>
      <c r="E845" s="2173">
        <v>2255268</v>
      </c>
      <c r="F845" s="1926">
        <f t="shared" si="13"/>
        <v>1222719.0200000089</v>
      </c>
    </row>
    <row r="846" spans="1:6" s="780" customFormat="1" ht="39">
      <c r="A846" s="792">
        <v>43558</v>
      </c>
      <c r="B846" s="793">
        <v>0</v>
      </c>
      <c r="C846" s="1564" t="s">
        <v>12305</v>
      </c>
      <c r="D846" s="795"/>
      <c r="E846" s="2173">
        <v>808482</v>
      </c>
      <c r="F846" s="1926">
        <f t="shared" si="13"/>
        <v>414237.02000000887</v>
      </c>
    </row>
    <row r="847" spans="1:6" s="780" customFormat="1" ht="39">
      <c r="A847" s="792">
        <v>43558</v>
      </c>
      <c r="B847" s="793">
        <v>0</v>
      </c>
      <c r="C847" s="1564" t="s">
        <v>12306</v>
      </c>
      <c r="D847" s="795"/>
      <c r="E847" s="2172">
        <v>50</v>
      </c>
      <c r="F847" s="1926">
        <f t="shared" si="13"/>
        <v>414187.02000000887</v>
      </c>
    </row>
    <row r="848" spans="1:6" s="780" customFormat="1">
      <c r="A848" s="792">
        <v>43558</v>
      </c>
      <c r="B848" s="793">
        <v>0</v>
      </c>
      <c r="C848" s="1564" t="s">
        <v>11633</v>
      </c>
      <c r="D848" s="795"/>
      <c r="E848" s="2172">
        <v>2.5</v>
      </c>
      <c r="F848" s="1926">
        <f t="shared" si="13"/>
        <v>414184.52000000887</v>
      </c>
    </row>
    <row r="849" spans="1:6" s="780" customFormat="1" ht="26.25">
      <c r="A849" s="792">
        <v>43560</v>
      </c>
      <c r="B849" s="793">
        <v>1302</v>
      </c>
      <c r="C849" s="1564" t="s">
        <v>12307</v>
      </c>
      <c r="D849" s="795"/>
      <c r="E849" s="2173">
        <v>215000</v>
      </c>
      <c r="F849" s="1926">
        <f t="shared" si="13"/>
        <v>199184.52000000887</v>
      </c>
    </row>
    <row r="850" spans="1:6" s="780" customFormat="1" ht="26.25">
      <c r="A850" s="792">
        <v>43560</v>
      </c>
      <c r="B850" s="793">
        <v>0</v>
      </c>
      <c r="C850" s="1564" t="s">
        <v>12308</v>
      </c>
      <c r="D850" s="794">
        <v>27200</v>
      </c>
      <c r="E850" s="2172"/>
      <c r="F850" s="1926">
        <f t="shared" si="13"/>
        <v>226384.52000000887</v>
      </c>
    </row>
    <row r="851" spans="1:6" s="780" customFormat="1">
      <c r="A851" s="792">
        <v>43560</v>
      </c>
      <c r="B851" s="793">
        <v>0</v>
      </c>
      <c r="C851" s="1564" t="s">
        <v>12309</v>
      </c>
      <c r="D851" s="795"/>
      <c r="E851" s="2172">
        <v>50</v>
      </c>
      <c r="F851" s="1926">
        <f t="shared" si="13"/>
        <v>226334.52000000887</v>
      </c>
    </row>
    <row r="852" spans="1:6" s="782" customFormat="1" ht="26.25">
      <c r="A852" s="792">
        <v>43562</v>
      </c>
      <c r="B852" s="793">
        <v>0</v>
      </c>
      <c r="C852" s="1564" t="s">
        <v>12310</v>
      </c>
      <c r="D852" s="794">
        <v>8000</v>
      </c>
      <c r="E852" s="2172"/>
      <c r="F852" s="1926">
        <f t="shared" si="13"/>
        <v>234334.52000000887</v>
      </c>
    </row>
    <row r="853" spans="1:6" s="781" customFormat="1" ht="39">
      <c r="A853" s="792">
        <v>43562</v>
      </c>
      <c r="B853" s="793">
        <v>0</v>
      </c>
      <c r="C853" s="1564" t="s">
        <v>12311</v>
      </c>
      <c r="D853" s="794">
        <v>4000</v>
      </c>
      <c r="E853" s="2172"/>
      <c r="F853" s="1926">
        <f t="shared" si="13"/>
        <v>238334.52000000887</v>
      </c>
    </row>
    <row r="854" spans="1:6" s="782" customFormat="1" ht="26.25">
      <c r="A854" s="792">
        <v>43562</v>
      </c>
      <c r="B854" s="793">
        <v>0</v>
      </c>
      <c r="C854" s="1564" t="s">
        <v>12312</v>
      </c>
      <c r="D854" s="794">
        <v>24000</v>
      </c>
      <c r="E854" s="2172"/>
      <c r="F854" s="1926">
        <f t="shared" si="13"/>
        <v>262334.52000000887</v>
      </c>
    </row>
    <row r="855" spans="1:6" s="780" customFormat="1">
      <c r="A855" s="792">
        <v>43562</v>
      </c>
      <c r="B855" s="793">
        <v>0</v>
      </c>
      <c r="C855" s="1564" t="s">
        <v>12313</v>
      </c>
      <c r="D855" s="795"/>
      <c r="E855" s="2172">
        <v>100</v>
      </c>
      <c r="F855" s="1926">
        <f t="shared" si="13"/>
        <v>262234.52000000887</v>
      </c>
    </row>
    <row r="856" spans="1:6" s="780" customFormat="1" ht="39">
      <c r="A856" s="792">
        <v>43563</v>
      </c>
      <c r="B856" s="793">
        <v>0</v>
      </c>
      <c r="C856" s="1564" t="s">
        <v>12314</v>
      </c>
      <c r="D856" s="794">
        <v>15800</v>
      </c>
      <c r="E856" s="2172"/>
      <c r="F856" s="1926">
        <f t="shared" si="13"/>
        <v>278034.52000000887</v>
      </c>
    </row>
    <row r="857" spans="1:6" s="780" customFormat="1" ht="26.25">
      <c r="A857" s="792">
        <v>43563</v>
      </c>
      <c r="B857" s="793">
        <v>1303</v>
      </c>
      <c r="C857" s="1564" t="s">
        <v>12315</v>
      </c>
      <c r="D857" s="795"/>
      <c r="E857" s="2173">
        <v>56290</v>
      </c>
      <c r="F857" s="1926">
        <f t="shared" si="13"/>
        <v>221744.52000000887</v>
      </c>
    </row>
    <row r="858" spans="1:6" s="781" customFormat="1" ht="26.25">
      <c r="A858" s="792">
        <v>43563</v>
      </c>
      <c r="B858" s="793">
        <v>0</v>
      </c>
      <c r="C858" s="1564" t="s">
        <v>12316</v>
      </c>
      <c r="D858" s="795"/>
      <c r="E858" s="2173">
        <v>84460</v>
      </c>
      <c r="F858" s="1926">
        <f t="shared" si="13"/>
        <v>137284.52000000887</v>
      </c>
    </row>
    <row r="859" spans="1:6" s="781" customFormat="1" ht="26.25">
      <c r="A859" s="792">
        <v>43563</v>
      </c>
      <c r="B859" s="793">
        <v>0</v>
      </c>
      <c r="C859" s="1564" t="s">
        <v>12317</v>
      </c>
      <c r="D859" s="795"/>
      <c r="E859" s="2172">
        <v>50</v>
      </c>
      <c r="F859" s="1926">
        <f t="shared" si="13"/>
        <v>137234.52000000887</v>
      </c>
    </row>
    <row r="860" spans="1:6" s="781" customFormat="1">
      <c r="A860" s="792">
        <v>43563</v>
      </c>
      <c r="B860" s="793">
        <v>0</v>
      </c>
      <c r="C860" s="1564" t="s">
        <v>11917</v>
      </c>
      <c r="D860" s="795"/>
      <c r="E860" s="2172">
        <v>2.5</v>
      </c>
      <c r="F860" s="1926">
        <f t="shared" si="13"/>
        <v>137232.02000000887</v>
      </c>
    </row>
    <row r="861" spans="1:6" s="781" customFormat="1">
      <c r="A861" s="792">
        <v>43563</v>
      </c>
      <c r="B861" s="793">
        <v>1304</v>
      </c>
      <c r="C861" s="1564" t="s">
        <v>12318</v>
      </c>
      <c r="D861" s="795"/>
      <c r="E861" s="2173">
        <v>30000</v>
      </c>
      <c r="F861" s="1926">
        <f t="shared" si="13"/>
        <v>107232.02000000887</v>
      </c>
    </row>
    <row r="862" spans="1:6" s="781" customFormat="1" ht="26.25">
      <c r="A862" s="792">
        <v>43563</v>
      </c>
      <c r="B862" s="793">
        <v>1305</v>
      </c>
      <c r="C862" s="1564" t="s">
        <v>12319</v>
      </c>
      <c r="D862" s="795"/>
      <c r="E862" s="2173">
        <v>25000</v>
      </c>
      <c r="F862" s="1926">
        <f t="shared" si="13"/>
        <v>82232.020000008866</v>
      </c>
    </row>
    <row r="863" spans="1:6" s="780" customFormat="1" ht="26.25">
      <c r="A863" s="792">
        <v>43563</v>
      </c>
      <c r="B863" s="793">
        <v>0</v>
      </c>
      <c r="C863" s="1564" t="s">
        <v>12320</v>
      </c>
      <c r="D863" s="795"/>
      <c r="E863" s="2172">
        <v>50</v>
      </c>
      <c r="F863" s="1926">
        <f t="shared" si="13"/>
        <v>82182.020000008866</v>
      </c>
    </row>
    <row r="864" spans="1:6" s="780" customFormat="1">
      <c r="A864" s="792">
        <v>43563</v>
      </c>
      <c r="B864" s="793">
        <v>0</v>
      </c>
      <c r="C864" s="1564" t="s">
        <v>12321</v>
      </c>
      <c r="D864" s="795"/>
      <c r="E864" s="2172">
        <v>2.5</v>
      </c>
      <c r="F864" s="1926">
        <f t="shared" si="13"/>
        <v>82179.520000008866</v>
      </c>
    </row>
    <row r="865" spans="1:6" s="780" customFormat="1">
      <c r="A865" s="792">
        <v>43563</v>
      </c>
      <c r="B865" s="793">
        <v>0</v>
      </c>
      <c r="C865" s="1564" t="s">
        <v>12322</v>
      </c>
      <c r="D865" s="795"/>
      <c r="E865" s="2172">
        <v>50</v>
      </c>
      <c r="F865" s="1926">
        <f t="shared" si="13"/>
        <v>82129.520000008866</v>
      </c>
    </row>
    <row r="866" spans="1:6" s="780" customFormat="1" ht="39">
      <c r="A866" s="792">
        <v>43567</v>
      </c>
      <c r="B866" s="793">
        <v>0</v>
      </c>
      <c r="C866" s="1564" t="s">
        <v>12323</v>
      </c>
      <c r="D866" s="794">
        <v>423100</v>
      </c>
      <c r="E866" s="2172"/>
      <c r="F866" s="1926">
        <f t="shared" si="13"/>
        <v>505229.52000000887</v>
      </c>
    </row>
    <row r="867" spans="1:6" s="780" customFormat="1" ht="26.25">
      <c r="A867" s="792">
        <v>43568</v>
      </c>
      <c r="B867" s="793">
        <v>0</v>
      </c>
      <c r="C867" s="1564" t="s">
        <v>12324</v>
      </c>
      <c r="D867" s="794">
        <v>30400</v>
      </c>
      <c r="E867" s="2172"/>
      <c r="F867" s="1926">
        <f t="shared" si="13"/>
        <v>535629.52000000887</v>
      </c>
    </row>
    <row r="868" spans="1:6" s="782" customFormat="1" ht="26.25">
      <c r="A868" s="792">
        <v>43570</v>
      </c>
      <c r="B868" s="793">
        <v>1306</v>
      </c>
      <c r="C868" s="1564" t="s">
        <v>12325</v>
      </c>
      <c r="D868" s="795"/>
      <c r="E868" s="2173">
        <v>15200</v>
      </c>
      <c r="F868" s="1926">
        <f t="shared" si="13"/>
        <v>520429.52000000887</v>
      </c>
    </row>
    <row r="869" spans="1:6" s="780" customFormat="1" ht="26.25">
      <c r="A869" s="792">
        <v>43570</v>
      </c>
      <c r="B869" s="793">
        <v>0</v>
      </c>
      <c r="C869" s="1564" t="s">
        <v>12326</v>
      </c>
      <c r="D869" s="795"/>
      <c r="E869" s="2172">
        <v>50</v>
      </c>
      <c r="F869" s="1926">
        <f t="shared" si="13"/>
        <v>520379.52000000887</v>
      </c>
    </row>
    <row r="870" spans="1:6" s="780" customFormat="1">
      <c r="A870" s="792">
        <v>43570</v>
      </c>
      <c r="B870" s="793">
        <v>0</v>
      </c>
      <c r="C870" s="1564" t="s">
        <v>12115</v>
      </c>
      <c r="D870" s="795"/>
      <c r="E870" s="2172">
        <v>2.5</v>
      </c>
      <c r="F870" s="1926">
        <f t="shared" si="13"/>
        <v>520377.02000000887</v>
      </c>
    </row>
    <row r="871" spans="1:6" s="781" customFormat="1" ht="26.25">
      <c r="A871" s="792">
        <v>43571</v>
      </c>
      <c r="B871" s="793">
        <v>0</v>
      </c>
      <c r="C871" s="1564" t="s">
        <v>12327</v>
      </c>
      <c r="D871" s="794">
        <v>14887.5</v>
      </c>
      <c r="E871" s="2172"/>
      <c r="F871" s="1926">
        <f t="shared" si="13"/>
        <v>535264.52000000887</v>
      </c>
    </row>
    <row r="872" spans="1:6" s="780" customFormat="1">
      <c r="A872" s="792">
        <v>43571</v>
      </c>
      <c r="B872" s="793">
        <v>0</v>
      </c>
      <c r="C872" s="1564" t="s">
        <v>12328</v>
      </c>
      <c r="D872" s="795"/>
      <c r="E872" s="2172">
        <v>50</v>
      </c>
      <c r="F872" s="1926">
        <f t="shared" si="13"/>
        <v>535214.52000000887</v>
      </c>
    </row>
    <row r="873" spans="1:6" s="781" customFormat="1" ht="26.25">
      <c r="A873" s="792">
        <v>43573</v>
      </c>
      <c r="B873" s="793">
        <v>0</v>
      </c>
      <c r="C873" s="1564" t="s">
        <v>12329</v>
      </c>
      <c r="D873" s="794">
        <v>20000</v>
      </c>
      <c r="E873" s="2172"/>
      <c r="F873" s="1926">
        <f t="shared" si="13"/>
        <v>555214.52000000887</v>
      </c>
    </row>
    <row r="874" spans="1:6" s="781" customFormat="1">
      <c r="A874" s="792">
        <v>43573</v>
      </c>
      <c r="B874" s="793">
        <v>0</v>
      </c>
      <c r="C874" s="1564" t="s">
        <v>12330</v>
      </c>
      <c r="D874" s="795"/>
      <c r="E874" s="2172">
        <v>50</v>
      </c>
      <c r="F874" s="1926">
        <f t="shared" si="13"/>
        <v>555164.52000000887</v>
      </c>
    </row>
    <row r="875" spans="1:6" s="780" customFormat="1" ht="39">
      <c r="A875" s="792">
        <v>43574</v>
      </c>
      <c r="B875" s="793">
        <v>0</v>
      </c>
      <c r="C875" s="1564" t="s">
        <v>12331</v>
      </c>
      <c r="D875" s="794">
        <v>6000</v>
      </c>
      <c r="E875" s="2172"/>
      <c r="F875" s="1926">
        <f t="shared" si="13"/>
        <v>561164.52000000887</v>
      </c>
    </row>
    <row r="876" spans="1:6" s="780" customFormat="1">
      <c r="A876" s="792">
        <v>43574</v>
      </c>
      <c r="B876" s="793">
        <v>0</v>
      </c>
      <c r="C876" s="1564" t="s">
        <v>12332</v>
      </c>
      <c r="D876" s="795"/>
      <c r="E876" s="2172">
        <v>50</v>
      </c>
      <c r="F876" s="1926">
        <f t="shared" si="13"/>
        <v>561114.52000000887</v>
      </c>
    </row>
    <row r="877" spans="1:6" s="780" customFormat="1" ht="26.25">
      <c r="A877" s="792">
        <v>43577</v>
      </c>
      <c r="B877" s="793">
        <v>0</v>
      </c>
      <c r="C877" s="1564" t="s">
        <v>12333</v>
      </c>
      <c r="D877" s="794">
        <v>20000</v>
      </c>
      <c r="E877" s="2172"/>
      <c r="F877" s="1926">
        <f t="shared" si="13"/>
        <v>581114.52000000887</v>
      </c>
    </row>
    <row r="878" spans="1:6" s="780" customFormat="1">
      <c r="A878" s="792">
        <v>43577</v>
      </c>
      <c r="B878" s="793">
        <v>0</v>
      </c>
      <c r="C878" s="1564" t="s">
        <v>12334</v>
      </c>
      <c r="D878" s="795"/>
      <c r="E878" s="2172">
        <v>50</v>
      </c>
      <c r="F878" s="1926">
        <f t="shared" si="13"/>
        <v>581064.52000000887</v>
      </c>
    </row>
    <row r="879" spans="1:6" s="781" customFormat="1" ht="26.25">
      <c r="A879" s="792">
        <v>43578</v>
      </c>
      <c r="B879" s="793">
        <v>0</v>
      </c>
      <c r="C879" s="1564" t="s">
        <v>12335</v>
      </c>
      <c r="D879" s="794">
        <v>19850</v>
      </c>
      <c r="E879" s="2172"/>
      <c r="F879" s="1926">
        <f t="shared" si="13"/>
        <v>600914.52000000887</v>
      </c>
    </row>
    <row r="880" spans="1:6" s="780" customFormat="1" ht="26.25">
      <c r="A880" s="792">
        <v>43578</v>
      </c>
      <c r="B880" s="793">
        <v>0</v>
      </c>
      <c r="C880" s="1564" t="s">
        <v>12336</v>
      </c>
      <c r="D880" s="794">
        <v>28782.5</v>
      </c>
      <c r="E880" s="2172"/>
      <c r="F880" s="1926">
        <f t="shared" si="13"/>
        <v>629697.02000000887</v>
      </c>
    </row>
    <row r="881" spans="1:6" s="780" customFormat="1">
      <c r="A881" s="792">
        <v>43578</v>
      </c>
      <c r="B881" s="793">
        <v>0</v>
      </c>
      <c r="C881" s="1564" t="s">
        <v>12337</v>
      </c>
      <c r="D881" s="795"/>
      <c r="E881" s="2172">
        <v>100</v>
      </c>
      <c r="F881" s="1926">
        <f t="shared" si="13"/>
        <v>629597.02000000887</v>
      </c>
    </row>
    <row r="882" spans="1:6" s="780" customFormat="1" ht="26.25">
      <c r="A882" s="792">
        <v>43580</v>
      </c>
      <c r="B882" s="793">
        <v>1307</v>
      </c>
      <c r="C882" s="1564" t="s">
        <v>12338</v>
      </c>
      <c r="D882" s="795"/>
      <c r="E882" s="2173">
        <v>215000</v>
      </c>
      <c r="F882" s="1926">
        <f t="shared" si="13"/>
        <v>414597.02000000887</v>
      </c>
    </row>
    <row r="883" spans="1:6" s="780" customFormat="1" ht="39">
      <c r="A883" s="792">
        <v>43582</v>
      </c>
      <c r="B883" s="793">
        <v>0</v>
      </c>
      <c r="C883" s="1564" t="s">
        <v>12339</v>
      </c>
      <c r="D883" s="794">
        <v>20000</v>
      </c>
      <c r="E883" s="2172"/>
      <c r="F883" s="1926">
        <f t="shared" si="13"/>
        <v>434597.02000000887</v>
      </c>
    </row>
    <row r="884" spans="1:6" s="780" customFormat="1" ht="26.25">
      <c r="A884" s="792">
        <v>43582</v>
      </c>
      <c r="B884" s="793">
        <v>0</v>
      </c>
      <c r="C884" s="1564" t="s">
        <v>12340</v>
      </c>
      <c r="D884" s="794">
        <v>5000</v>
      </c>
      <c r="E884" s="2172"/>
      <c r="F884" s="1926">
        <f t="shared" si="13"/>
        <v>439597.02000000887</v>
      </c>
    </row>
    <row r="885" spans="1:6" s="780" customFormat="1" ht="26.25">
      <c r="A885" s="792">
        <v>43582</v>
      </c>
      <c r="B885" s="793">
        <v>0</v>
      </c>
      <c r="C885" s="1564" t="s">
        <v>12341</v>
      </c>
      <c r="D885" s="794">
        <v>20000</v>
      </c>
      <c r="E885" s="2172"/>
      <c r="F885" s="1926">
        <f t="shared" si="13"/>
        <v>459597.02000000887</v>
      </c>
    </row>
    <row r="886" spans="1:6" s="780" customFormat="1" ht="26.25">
      <c r="A886" s="792">
        <v>43582</v>
      </c>
      <c r="B886" s="793">
        <v>0</v>
      </c>
      <c r="C886" s="1564" t="s">
        <v>12342</v>
      </c>
      <c r="D886" s="794">
        <v>20000</v>
      </c>
      <c r="E886" s="2172"/>
      <c r="F886" s="1926">
        <f t="shared" si="13"/>
        <v>479597.02000000887</v>
      </c>
    </row>
    <row r="887" spans="1:6" s="780" customFormat="1" ht="26.25">
      <c r="A887" s="792">
        <v>43582</v>
      </c>
      <c r="B887" s="793">
        <v>0</v>
      </c>
      <c r="C887" s="1564" t="s">
        <v>12343</v>
      </c>
      <c r="D887" s="794">
        <v>30000</v>
      </c>
      <c r="E887" s="2172"/>
      <c r="F887" s="1926">
        <f t="shared" si="13"/>
        <v>509597.02000000887</v>
      </c>
    </row>
    <row r="888" spans="1:6" s="781" customFormat="1" ht="26.25">
      <c r="A888" s="792">
        <v>43582</v>
      </c>
      <c r="B888" s="793">
        <v>0</v>
      </c>
      <c r="C888" s="1564" t="s">
        <v>12344</v>
      </c>
      <c r="D888" s="794">
        <v>20000</v>
      </c>
      <c r="E888" s="2172"/>
      <c r="F888" s="1926">
        <f t="shared" si="13"/>
        <v>529597.02000000887</v>
      </c>
    </row>
    <row r="889" spans="1:6" s="780" customFormat="1" ht="39">
      <c r="A889" s="792">
        <v>43582</v>
      </c>
      <c r="B889" s="793">
        <v>0</v>
      </c>
      <c r="C889" s="1564" t="s">
        <v>12345</v>
      </c>
      <c r="D889" s="794">
        <v>35000</v>
      </c>
      <c r="E889" s="2172"/>
      <c r="F889" s="1926">
        <f t="shared" si="13"/>
        <v>564597.02000000887</v>
      </c>
    </row>
    <row r="890" spans="1:6" s="782" customFormat="1" ht="26.25">
      <c r="A890" s="792">
        <v>43582</v>
      </c>
      <c r="B890" s="793">
        <v>0</v>
      </c>
      <c r="C890" s="1564" t="s">
        <v>12346</v>
      </c>
      <c r="D890" s="794">
        <v>20000</v>
      </c>
      <c r="E890" s="2172"/>
      <c r="F890" s="1926">
        <f t="shared" si="13"/>
        <v>584597.02000000887</v>
      </c>
    </row>
    <row r="891" spans="1:6" s="781" customFormat="1" ht="26.25">
      <c r="A891" s="792">
        <v>43582</v>
      </c>
      <c r="B891" s="793">
        <v>0</v>
      </c>
      <c r="C891" s="1564" t="s">
        <v>12347</v>
      </c>
      <c r="D891" s="794">
        <v>1200</v>
      </c>
      <c r="E891" s="2172"/>
      <c r="F891" s="1926">
        <f t="shared" si="13"/>
        <v>585797.02000000887</v>
      </c>
    </row>
    <row r="892" spans="1:6" s="780" customFormat="1">
      <c r="A892" s="792">
        <v>43582</v>
      </c>
      <c r="B892" s="793">
        <v>0</v>
      </c>
      <c r="C892" s="1564" t="s">
        <v>12348</v>
      </c>
      <c r="D892" s="795"/>
      <c r="E892" s="2172">
        <v>350</v>
      </c>
      <c r="F892" s="1926">
        <f t="shared" si="13"/>
        <v>585447.02000000887</v>
      </c>
    </row>
    <row r="893" spans="1:6" s="780" customFormat="1" ht="39">
      <c r="A893" s="792">
        <v>43583</v>
      </c>
      <c r="B893" s="793">
        <v>0</v>
      </c>
      <c r="C893" s="1564" t="s">
        <v>12349</v>
      </c>
      <c r="D893" s="794">
        <v>25000</v>
      </c>
      <c r="E893" s="2172"/>
      <c r="F893" s="1926">
        <f t="shared" si="13"/>
        <v>610447.02000000887</v>
      </c>
    </row>
    <row r="894" spans="1:6" s="780" customFormat="1" ht="26.25">
      <c r="A894" s="792">
        <v>43583</v>
      </c>
      <c r="B894" s="793">
        <v>0</v>
      </c>
      <c r="C894" s="1564" t="s">
        <v>12350</v>
      </c>
      <c r="D894" s="794">
        <v>20000</v>
      </c>
      <c r="E894" s="2172"/>
      <c r="F894" s="1926">
        <f t="shared" si="13"/>
        <v>630447.02000000887</v>
      </c>
    </row>
    <row r="895" spans="1:6" s="780" customFormat="1" ht="26.25">
      <c r="A895" s="792">
        <v>43584</v>
      </c>
      <c r="B895" s="793">
        <v>0</v>
      </c>
      <c r="C895" s="1564" t="s">
        <v>12351</v>
      </c>
      <c r="D895" s="794">
        <v>38500</v>
      </c>
      <c r="E895" s="2172"/>
      <c r="F895" s="1926">
        <f t="shared" si="13"/>
        <v>668947.02000000887</v>
      </c>
    </row>
    <row r="896" spans="1:6" s="782" customFormat="1" ht="26.25">
      <c r="A896" s="792">
        <v>43584</v>
      </c>
      <c r="B896" s="793">
        <v>0</v>
      </c>
      <c r="C896" s="1564" t="s">
        <v>12352</v>
      </c>
      <c r="D896" s="794">
        <v>412483</v>
      </c>
      <c r="E896" s="2172"/>
      <c r="F896" s="1926">
        <f t="shared" si="13"/>
        <v>1081430.0200000089</v>
      </c>
    </row>
    <row r="897" spans="1:6" s="781" customFormat="1" ht="26.25">
      <c r="A897" s="792">
        <v>43584</v>
      </c>
      <c r="B897" s="793">
        <v>0</v>
      </c>
      <c r="C897" s="1564" t="s">
        <v>12353</v>
      </c>
      <c r="D897" s="794">
        <v>144905</v>
      </c>
      <c r="E897" s="2172"/>
      <c r="F897" s="1926">
        <f t="shared" si="13"/>
        <v>1226335.0200000089</v>
      </c>
    </row>
    <row r="898" spans="1:6" s="780" customFormat="1">
      <c r="A898" s="792">
        <v>43584</v>
      </c>
      <c r="B898" s="793">
        <v>0</v>
      </c>
      <c r="C898" s="1564" t="s">
        <v>12354</v>
      </c>
      <c r="D898" s="795"/>
      <c r="E898" s="2172">
        <v>100</v>
      </c>
      <c r="F898" s="1926">
        <f t="shared" si="13"/>
        <v>1226235.0200000089</v>
      </c>
    </row>
    <row r="899" spans="1:6" s="780" customFormat="1" ht="26.25">
      <c r="A899" s="792">
        <v>43585</v>
      </c>
      <c r="B899" s="793">
        <v>0</v>
      </c>
      <c r="C899" s="1564" t="s">
        <v>12355</v>
      </c>
      <c r="D899" s="794">
        <v>74437.5</v>
      </c>
      <c r="E899" s="2172"/>
      <c r="F899" s="1926">
        <f t="shared" si="13"/>
        <v>1300672.5200000089</v>
      </c>
    </row>
    <row r="900" spans="1:6" s="780" customFormat="1">
      <c r="A900" s="792">
        <v>43585</v>
      </c>
      <c r="B900" s="793">
        <v>0</v>
      </c>
      <c r="C900" s="1564" t="s">
        <v>12356</v>
      </c>
      <c r="D900" s="795"/>
      <c r="E900" s="2172">
        <v>50</v>
      </c>
      <c r="F900" s="1926">
        <f t="shared" si="13"/>
        <v>1300622.5200000089</v>
      </c>
    </row>
    <row r="901" spans="1:6" s="780" customFormat="1">
      <c r="A901" s="792">
        <v>43585</v>
      </c>
      <c r="B901" s="793">
        <v>0</v>
      </c>
      <c r="C901" s="1564" t="s">
        <v>11736</v>
      </c>
      <c r="D901" s="795"/>
      <c r="E901" s="2173">
        <v>3898.74</v>
      </c>
      <c r="F901" s="1926">
        <f t="shared" si="13"/>
        <v>1296723.7800000089</v>
      </c>
    </row>
    <row r="902" spans="1:6" s="780" customFormat="1">
      <c r="A902" s="792">
        <v>43585</v>
      </c>
      <c r="B902" s="793">
        <v>0</v>
      </c>
      <c r="C902" s="1564" t="s">
        <v>11737</v>
      </c>
      <c r="D902" s="795"/>
      <c r="E902" s="2172">
        <v>194.94</v>
      </c>
      <c r="F902" s="1926">
        <f t="shared" ref="F902:F965" si="14">F901-E902+D902</f>
        <v>1296528.8400000089</v>
      </c>
    </row>
    <row r="903" spans="1:6" s="780" customFormat="1" ht="26.25">
      <c r="A903" s="792">
        <v>43586</v>
      </c>
      <c r="B903" s="793">
        <v>0</v>
      </c>
      <c r="C903" s="1564" t="s">
        <v>12357</v>
      </c>
      <c r="D903" s="794">
        <v>15000</v>
      </c>
      <c r="E903" s="2172"/>
      <c r="F903" s="1926">
        <f t="shared" si="14"/>
        <v>1311528.8400000089</v>
      </c>
    </row>
    <row r="904" spans="1:6" s="780" customFormat="1" ht="39">
      <c r="A904" s="792">
        <v>43587</v>
      </c>
      <c r="B904" s="793">
        <v>1308</v>
      </c>
      <c r="C904" s="1564" t="s">
        <v>12358</v>
      </c>
      <c r="D904" s="795"/>
      <c r="E904" s="2173">
        <v>55000</v>
      </c>
      <c r="F904" s="1926">
        <f t="shared" si="14"/>
        <v>1256528.8400000089</v>
      </c>
    </row>
    <row r="905" spans="1:6" s="780" customFormat="1" ht="39">
      <c r="A905" s="792">
        <v>43587</v>
      </c>
      <c r="B905" s="793">
        <v>1308</v>
      </c>
      <c r="C905" s="1564" t="s">
        <v>12359</v>
      </c>
      <c r="D905" s="795"/>
      <c r="E905" s="2172">
        <v>50</v>
      </c>
      <c r="F905" s="1926">
        <f t="shared" si="14"/>
        <v>1256478.8400000089</v>
      </c>
    </row>
    <row r="906" spans="1:6" s="780" customFormat="1">
      <c r="A906" s="792">
        <v>43587</v>
      </c>
      <c r="B906" s="793">
        <v>1308</v>
      </c>
      <c r="C906" s="1564" t="s">
        <v>11633</v>
      </c>
      <c r="D906" s="795"/>
      <c r="E906" s="2172">
        <v>2.5</v>
      </c>
      <c r="F906" s="1926">
        <f t="shared" si="14"/>
        <v>1256476.3400000089</v>
      </c>
    </row>
    <row r="907" spans="1:6" s="780" customFormat="1" ht="26.25">
      <c r="A907" s="792">
        <v>43587</v>
      </c>
      <c r="B907" s="793">
        <v>0</v>
      </c>
      <c r="C907" s="1564" t="s">
        <v>12360</v>
      </c>
      <c r="D907" s="794">
        <v>44067</v>
      </c>
      <c r="E907" s="2172"/>
      <c r="F907" s="1926">
        <f t="shared" si="14"/>
        <v>1300543.3400000089</v>
      </c>
    </row>
    <row r="908" spans="1:6" s="780" customFormat="1">
      <c r="A908" s="792">
        <v>43587</v>
      </c>
      <c r="B908" s="793">
        <v>0</v>
      </c>
      <c r="C908" s="1564" t="s">
        <v>12361</v>
      </c>
      <c r="D908" s="795"/>
      <c r="E908" s="2172">
        <v>50</v>
      </c>
      <c r="F908" s="1926">
        <f t="shared" si="14"/>
        <v>1300493.3400000089</v>
      </c>
    </row>
    <row r="909" spans="1:6" s="781" customFormat="1" ht="26.25">
      <c r="A909" s="792">
        <v>43588</v>
      </c>
      <c r="B909" s="793">
        <v>1309</v>
      </c>
      <c r="C909" s="1564" t="s">
        <v>12362</v>
      </c>
      <c r="D909" s="795"/>
      <c r="E909" s="2173">
        <v>40000</v>
      </c>
      <c r="F909" s="1926">
        <f t="shared" si="14"/>
        <v>1260493.3400000089</v>
      </c>
    </row>
    <row r="910" spans="1:6" s="780" customFormat="1" ht="26.25">
      <c r="A910" s="792">
        <v>43588</v>
      </c>
      <c r="B910" s="793">
        <v>0</v>
      </c>
      <c r="C910" s="1564" t="s">
        <v>12363</v>
      </c>
      <c r="D910" s="794">
        <v>30000</v>
      </c>
      <c r="E910" s="2172"/>
      <c r="F910" s="1926">
        <f t="shared" si="14"/>
        <v>1290493.3400000089</v>
      </c>
    </row>
    <row r="911" spans="1:6" s="780" customFormat="1">
      <c r="A911" s="792">
        <v>43588</v>
      </c>
      <c r="B911" s="793">
        <v>0</v>
      </c>
      <c r="C911" s="1564" t="s">
        <v>12364</v>
      </c>
      <c r="D911" s="795"/>
      <c r="E911" s="2172">
        <v>50</v>
      </c>
      <c r="F911" s="1926">
        <f t="shared" si="14"/>
        <v>1290443.3400000089</v>
      </c>
    </row>
    <row r="912" spans="1:6" s="780" customFormat="1" ht="26.25">
      <c r="A912" s="792">
        <v>43589</v>
      </c>
      <c r="B912" s="793">
        <v>0</v>
      </c>
      <c r="C912" s="1564" t="s">
        <v>12365</v>
      </c>
      <c r="D912" s="794">
        <v>20000</v>
      </c>
      <c r="E912" s="2172"/>
      <c r="F912" s="1926">
        <f t="shared" si="14"/>
        <v>1310443.3400000089</v>
      </c>
    </row>
    <row r="913" spans="1:6" s="780" customFormat="1" ht="26.25">
      <c r="A913" s="792">
        <v>43589</v>
      </c>
      <c r="B913" s="793">
        <v>0</v>
      </c>
      <c r="C913" s="1564" t="s">
        <v>12366</v>
      </c>
      <c r="D913" s="794">
        <v>1200</v>
      </c>
      <c r="E913" s="2172"/>
      <c r="F913" s="1926">
        <f t="shared" si="14"/>
        <v>1311643.3400000089</v>
      </c>
    </row>
    <row r="914" spans="1:6" s="780" customFormat="1" ht="39">
      <c r="A914" s="792">
        <v>43589</v>
      </c>
      <c r="B914" s="793">
        <v>0</v>
      </c>
      <c r="C914" s="1564" t="s">
        <v>12367</v>
      </c>
      <c r="D914" s="794">
        <v>4000</v>
      </c>
      <c r="E914" s="2172"/>
      <c r="F914" s="1926">
        <f t="shared" si="14"/>
        <v>1315643.3400000089</v>
      </c>
    </row>
    <row r="915" spans="1:6" s="781" customFormat="1">
      <c r="A915" s="792">
        <v>43589</v>
      </c>
      <c r="B915" s="793">
        <v>0</v>
      </c>
      <c r="C915" s="1564" t="s">
        <v>12368</v>
      </c>
      <c r="D915" s="795"/>
      <c r="E915" s="2172">
        <v>50</v>
      </c>
      <c r="F915" s="1926">
        <f t="shared" si="14"/>
        <v>1315593.3400000089</v>
      </c>
    </row>
    <row r="916" spans="1:6" s="780" customFormat="1" ht="26.25">
      <c r="A916" s="792">
        <v>43591</v>
      </c>
      <c r="B916" s="793">
        <v>0</v>
      </c>
      <c r="C916" s="1564" t="s">
        <v>12369</v>
      </c>
      <c r="D916" s="794">
        <v>93692</v>
      </c>
      <c r="E916" s="2172"/>
      <c r="F916" s="1926">
        <f t="shared" si="14"/>
        <v>1409285.3400000089</v>
      </c>
    </row>
    <row r="917" spans="1:6" s="780" customFormat="1" ht="26.25">
      <c r="A917" s="792">
        <v>43591</v>
      </c>
      <c r="B917" s="793">
        <v>0</v>
      </c>
      <c r="C917" s="1564" t="s">
        <v>12370</v>
      </c>
      <c r="D917" s="794">
        <v>2382</v>
      </c>
      <c r="E917" s="2172"/>
      <c r="F917" s="1926">
        <f t="shared" si="14"/>
        <v>1411667.3400000089</v>
      </c>
    </row>
    <row r="918" spans="1:6" s="782" customFormat="1" ht="26.25">
      <c r="A918" s="792">
        <v>43591</v>
      </c>
      <c r="B918" s="793">
        <v>0</v>
      </c>
      <c r="C918" s="1564" t="s">
        <v>12371</v>
      </c>
      <c r="D918" s="794">
        <v>30000</v>
      </c>
      <c r="E918" s="2172"/>
      <c r="F918" s="1926">
        <f t="shared" si="14"/>
        <v>1441667.3400000089</v>
      </c>
    </row>
    <row r="919" spans="1:6" s="781" customFormat="1">
      <c r="A919" s="792">
        <v>43591</v>
      </c>
      <c r="B919" s="793">
        <v>0</v>
      </c>
      <c r="C919" s="1564" t="s">
        <v>12372</v>
      </c>
      <c r="D919" s="795"/>
      <c r="E919" s="2172">
        <v>150</v>
      </c>
      <c r="F919" s="1926">
        <f t="shared" si="14"/>
        <v>1441517.3400000089</v>
      </c>
    </row>
    <row r="920" spans="1:6" s="780" customFormat="1" ht="26.25">
      <c r="A920" s="792">
        <v>43592</v>
      </c>
      <c r="B920" s="793">
        <v>0</v>
      </c>
      <c r="C920" s="1564" t="s">
        <v>12373</v>
      </c>
      <c r="D920" s="794">
        <v>30966</v>
      </c>
      <c r="E920" s="2172"/>
      <c r="F920" s="1926">
        <f t="shared" si="14"/>
        <v>1472483.3400000089</v>
      </c>
    </row>
    <row r="921" spans="1:6" s="781" customFormat="1">
      <c r="A921" s="792">
        <v>43592</v>
      </c>
      <c r="B921" s="793">
        <v>0</v>
      </c>
      <c r="C921" s="1564" t="s">
        <v>12374</v>
      </c>
      <c r="D921" s="795"/>
      <c r="E921" s="2172">
        <v>50</v>
      </c>
      <c r="F921" s="1926">
        <f t="shared" si="14"/>
        <v>1472433.3400000089</v>
      </c>
    </row>
    <row r="922" spans="1:6" s="780" customFormat="1" ht="26.25">
      <c r="A922" s="792">
        <v>43593</v>
      </c>
      <c r="B922" s="793">
        <v>1310</v>
      </c>
      <c r="C922" s="1564" t="s">
        <v>12375</v>
      </c>
      <c r="D922" s="795"/>
      <c r="E922" s="2173">
        <v>20000</v>
      </c>
      <c r="F922" s="1926">
        <f t="shared" si="14"/>
        <v>1452433.3400000089</v>
      </c>
    </row>
    <row r="923" spans="1:6" s="780" customFormat="1" ht="26.25">
      <c r="A923" s="792">
        <v>43593</v>
      </c>
      <c r="B923" s="793">
        <v>1311</v>
      </c>
      <c r="C923" s="1564" t="s">
        <v>12376</v>
      </c>
      <c r="D923" s="795"/>
      <c r="E923" s="2173">
        <v>215000</v>
      </c>
      <c r="F923" s="1926">
        <f t="shared" si="14"/>
        <v>1237433.3400000089</v>
      </c>
    </row>
    <row r="924" spans="1:6" s="780" customFormat="1">
      <c r="A924" s="792">
        <v>43593</v>
      </c>
      <c r="B924" s="793">
        <v>0</v>
      </c>
      <c r="C924" s="1564" t="s">
        <v>12377</v>
      </c>
      <c r="D924" s="795"/>
      <c r="E924" s="2173">
        <v>20000</v>
      </c>
      <c r="F924" s="1926">
        <f t="shared" si="14"/>
        <v>1217433.3400000089</v>
      </c>
    </row>
    <row r="925" spans="1:6" s="780" customFormat="1" ht="39">
      <c r="A925" s="792">
        <v>43593</v>
      </c>
      <c r="B925" s="793">
        <v>0</v>
      </c>
      <c r="C925" s="1564" t="s">
        <v>12378</v>
      </c>
      <c r="D925" s="795"/>
      <c r="E925" s="2173">
        <v>1200</v>
      </c>
      <c r="F925" s="1926">
        <f t="shared" si="14"/>
        <v>1216233.3400000089</v>
      </c>
    </row>
    <row r="926" spans="1:6" s="781" customFormat="1" ht="39">
      <c r="A926" s="792">
        <v>43593</v>
      </c>
      <c r="B926" s="793">
        <v>0</v>
      </c>
      <c r="C926" s="1564" t="s">
        <v>12379</v>
      </c>
      <c r="D926" s="795"/>
      <c r="E926" s="2172">
        <v>50</v>
      </c>
      <c r="F926" s="1926">
        <f t="shared" si="14"/>
        <v>1216183.3400000089</v>
      </c>
    </row>
    <row r="927" spans="1:6" s="780" customFormat="1">
      <c r="A927" s="792">
        <v>43593</v>
      </c>
      <c r="B927" s="793">
        <v>0</v>
      </c>
      <c r="C927" s="1564" t="s">
        <v>11633</v>
      </c>
      <c r="D927" s="795"/>
      <c r="E927" s="2172">
        <v>2.5</v>
      </c>
      <c r="F927" s="1926">
        <f t="shared" si="14"/>
        <v>1216180.8400000089</v>
      </c>
    </row>
    <row r="928" spans="1:6" s="780" customFormat="1" ht="39">
      <c r="A928" s="792">
        <v>43593</v>
      </c>
      <c r="B928" s="793">
        <v>1312</v>
      </c>
      <c r="C928" s="1564" t="s">
        <v>12380</v>
      </c>
      <c r="D928" s="795"/>
      <c r="E928" s="2173">
        <v>10000</v>
      </c>
      <c r="F928" s="1926">
        <f t="shared" si="14"/>
        <v>1206180.8400000089</v>
      </c>
    </row>
    <row r="929" spans="1:6" s="780" customFormat="1" ht="39">
      <c r="A929" s="792">
        <v>43593</v>
      </c>
      <c r="B929" s="793">
        <v>1312</v>
      </c>
      <c r="C929" s="1564" t="s">
        <v>12381</v>
      </c>
      <c r="D929" s="795"/>
      <c r="E929" s="2172">
        <v>50</v>
      </c>
      <c r="F929" s="1926">
        <f t="shared" si="14"/>
        <v>1206130.8400000089</v>
      </c>
    </row>
    <row r="930" spans="1:6" s="780" customFormat="1">
      <c r="A930" s="792">
        <v>43593</v>
      </c>
      <c r="B930" s="793">
        <v>1312</v>
      </c>
      <c r="C930" s="1564" t="s">
        <v>11633</v>
      </c>
      <c r="D930" s="795"/>
      <c r="E930" s="2172">
        <v>2.5</v>
      </c>
      <c r="F930" s="1926">
        <f t="shared" si="14"/>
        <v>1206128.3400000089</v>
      </c>
    </row>
    <row r="931" spans="1:6" s="780" customFormat="1" ht="26.25">
      <c r="A931" s="792">
        <v>43594</v>
      </c>
      <c r="B931" s="793">
        <v>0</v>
      </c>
      <c r="C931" s="1564" t="s">
        <v>12382</v>
      </c>
      <c r="D931" s="794">
        <v>19850</v>
      </c>
      <c r="E931" s="2172"/>
      <c r="F931" s="1926">
        <f t="shared" si="14"/>
        <v>1225978.3400000089</v>
      </c>
    </row>
    <row r="932" spans="1:6" s="780" customFormat="1">
      <c r="A932" s="792">
        <v>43594</v>
      </c>
      <c r="B932" s="793">
        <v>0</v>
      </c>
      <c r="C932" s="1564" t="s">
        <v>12383</v>
      </c>
      <c r="D932" s="795"/>
      <c r="E932" s="2172">
        <v>50</v>
      </c>
      <c r="F932" s="1926">
        <f t="shared" si="14"/>
        <v>1225928.3400000089</v>
      </c>
    </row>
    <row r="933" spans="1:6" s="781" customFormat="1" ht="26.25">
      <c r="A933" s="792">
        <v>43598</v>
      </c>
      <c r="B933" s="793">
        <v>0</v>
      </c>
      <c r="C933" s="1564" t="s">
        <v>12384</v>
      </c>
      <c r="D933" s="794">
        <v>27790</v>
      </c>
      <c r="E933" s="2172"/>
      <c r="F933" s="1926">
        <f t="shared" si="14"/>
        <v>1253718.3400000089</v>
      </c>
    </row>
    <row r="934" spans="1:6" s="780" customFormat="1" ht="26.25">
      <c r="A934" s="792">
        <v>43598</v>
      </c>
      <c r="B934" s="793">
        <v>0</v>
      </c>
      <c r="C934" s="1564" t="s">
        <v>12385</v>
      </c>
      <c r="D934" s="794">
        <v>3573</v>
      </c>
      <c r="E934" s="2172"/>
      <c r="F934" s="1926">
        <f t="shared" si="14"/>
        <v>1257291.3400000089</v>
      </c>
    </row>
    <row r="935" spans="1:6" s="780" customFormat="1" ht="26.25">
      <c r="A935" s="792">
        <v>43598</v>
      </c>
      <c r="B935" s="793">
        <v>0</v>
      </c>
      <c r="C935" s="1564" t="s">
        <v>12386</v>
      </c>
      <c r="D935" s="794">
        <v>29775</v>
      </c>
      <c r="E935" s="2172"/>
      <c r="F935" s="1926">
        <f t="shared" si="14"/>
        <v>1287066.3400000089</v>
      </c>
    </row>
    <row r="936" spans="1:6" s="780" customFormat="1">
      <c r="A936" s="792">
        <v>43598</v>
      </c>
      <c r="B936" s="793">
        <v>0</v>
      </c>
      <c r="C936" s="1564" t="s">
        <v>12387</v>
      </c>
      <c r="D936" s="795"/>
      <c r="E936" s="2172">
        <v>150</v>
      </c>
      <c r="F936" s="1926">
        <f t="shared" si="14"/>
        <v>1286916.3400000089</v>
      </c>
    </row>
    <row r="937" spans="1:6" s="781" customFormat="1" ht="26.25">
      <c r="A937" s="792">
        <v>43599</v>
      </c>
      <c r="B937" s="793">
        <v>0</v>
      </c>
      <c r="C937" s="1564" t="s">
        <v>12388</v>
      </c>
      <c r="D937" s="794">
        <v>9925</v>
      </c>
      <c r="E937" s="2172"/>
      <c r="F937" s="1926">
        <f t="shared" si="14"/>
        <v>1296841.3400000089</v>
      </c>
    </row>
    <row r="938" spans="1:6" s="780" customFormat="1">
      <c r="A938" s="792">
        <v>43599</v>
      </c>
      <c r="B938" s="793">
        <v>0</v>
      </c>
      <c r="C938" s="1564" t="s">
        <v>12389</v>
      </c>
      <c r="D938" s="795"/>
      <c r="E938" s="2172">
        <v>50</v>
      </c>
      <c r="F938" s="1926">
        <f t="shared" si="14"/>
        <v>1296791.3400000089</v>
      </c>
    </row>
    <row r="939" spans="1:6" s="780" customFormat="1">
      <c r="A939" s="792">
        <v>43601</v>
      </c>
      <c r="B939" s="793">
        <v>0</v>
      </c>
      <c r="C939" s="1564" t="s">
        <v>12390</v>
      </c>
      <c r="D939" s="794">
        <v>28200000</v>
      </c>
      <c r="E939" s="2172"/>
      <c r="F939" s="1926">
        <f t="shared" si="14"/>
        <v>29496791.340000007</v>
      </c>
    </row>
    <row r="940" spans="1:6" s="781" customFormat="1">
      <c r="A940" s="792">
        <v>43601</v>
      </c>
      <c r="B940" s="793">
        <v>0</v>
      </c>
      <c r="C940" s="1564" t="s">
        <v>11825</v>
      </c>
      <c r="D940" s="795"/>
      <c r="E940" s="2173">
        <v>29200000</v>
      </c>
      <c r="F940" s="1926">
        <f t="shared" si="14"/>
        <v>296791.3400000073</v>
      </c>
    </row>
    <row r="941" spans="1:6" s="780" customFormat="1" ht="39">
      <c r="A941" s="792">
        <v>43604</v>
      </c>
      <c r="B941" s="793">
        <v>0</v>
      </c>
      <c r="C941" s="1564" t="s">
        <v>12391</v>
      </c>
      <c r="D941" s="794">
        <v>15000</v>
      </c>
      <c r="E941" s="2172"/>
      <c r="F941" s="1926">
        <f t="shared" si="14"/>
        <v>311791.3400000073</v>
      </c>
    </row>
    <row r="942" spans="1:6" s="781" customFormat="1" ht="26.25">
      <c r="A942" s="792">
        <v>43605</v>
      </c>
      <c r="B942" s="793">
        <v>1313</v>
      </c>
      <c r="C942" s="1564" t="s">
        <v>12392</v>
      </c>
      <c r="D942" s="795"/>
      <c r="E942" s="2173">
        <v>83000</v>
      </c>
      <c r="F942" s="1926">
        <f t="shared" si="14"/>
        <v>228791.3400000073</v>
      </c>
    </row>
    <row r="943" spans="1:6" s="782" customFormat="1" ht="26.25">
      <c r="A943" s="792">
        <v>43605</v>
      </c>
      <c r="B943" s="793">
        <v>0</v>
      </c>
      <c r="C943" s="1564" t="s">
        <v>12393</v>
      </c>
      <c r="D943" s="795"/>
      <c r="E943" s="2172">
        <v>50</v>
      </c>
      <c r="F943" s="1926">
        <f t="shared" si="14"/>
        <v>228741.3400000073</v>
      </c>
    </row>
    <row r="944" spans="1:6" s="780" customFormat="1">
      <c r="A944" s="792">
        <v>43605</v>
      </c>
      <c r="B944" s="793">
        <v>0</v>
      </c>
      <c r="C944" s="1564" t="s">
        <v>11917</v>
      </c>
      <c r="D944" s="795"/>
      <c r="E944" s="2172">
        <v>2.5</v>
      </c>
      <c r="F944" s="1926">
        <f t="shared" si="14"/>
        <v>228738.8400000073</v>
      </c>
    </row>
    <row r="945" spans="1:6" s="780" customFormat="1" ht="26.25">
      <c r="A945" s="792">
        <v>43605</v>
      </c>
      <c r="B945" s="793">
        <v>0</v>
      </c>
      <c r="C945" s="1564" t="s">
        <v>12394</v>
      </c>
      <c r="D945" s="794">
        <v>5955</v>
      </c>
      <c r="E945" s="2172"/>
      <c r="F945" s="1926">
        <f t="shared" si="14"/>
        <v>234693.8400000073</v>
      </c>
    </row>
    <row r="946" spans="1:6" s="781" customFormat="1" ht="26.25">
      <c r="A946" s="792">
        <v>43605</v>
      </c>
      <c r="B946" s="793">
        <v>0</v>
      </c>
      <c r="C946" s="1564" t="s">
        <v>12395</v>
      </c>
      <c r="D946" s="794">
        <v>16872.5</v>
      </c>
      <c r="E946" s="2172"/>
      <c r="F946" s="1926">
        <f t="shared" si="14"/>
        <v>251566.3400000073</v>
      </c>
    </row>
    <row r="947" spans="1:6" s="781" customFormat="1">
      <c r="A947" s="792">
        <v>43605</v>
      </c>
      <c r="B947" s="793">
        <v>0</v>
      </c>
      <c r="C947" s="1564" t="s">
        <v>12396</v>
      </c>
      <c r="D947" s="795"/>
      <c r="E947" s="2172">
        <v>100</v>
      </c>
      <c r="F947" s="1926">
        <f t="shared" si="14"/>
        <v>251466.3400000073</v>
      </c>
    </row>
    <row r="948" spans="1:6" s="782" customFormat="1" ht="26.25">
      <c r="A948" s="792">
        <v>43606</v>
      </c>
      <c r="B948" s="793">
        <v>0</v>
      </c>
      <c r="C948" s="1564" t="s">
        <v>12397</v>
      </c>
      <c r="D948" s="794">
        <v>1191</v>
      </c>
      <c r="E948" s="2172"/>
      <c r="F948" s="1926">
        <f t="shared" si="14"/>
        <v>252657.3400000073</v>
      </c>
    </row>
    <row r="949" spans="1:6" s="781" customFormat="1" ht="26.25">
      <c r="A949" s="792">
        <v>43606</v>
      </c>
      <c r="B949" s="793">
        <v>1314</v>
      </c>
      <c r="C949" s="1564" t="s">
        <v>12398</v>
      </c>
      <c r="D949" s="795"/>
      <c r="E949" s="2173">
        <v>150000</v>
      </c>
      <c r="F949" s="1926">
        <f t="shared" si="14"/>
        <v>102657.3400000073</v>
      </c>
    </row>
    <row r="950" spans="1:6" s="780" customFormat="1">
      <c r="A950" s="792">
        <v>43606</v>
      </c>
      <c r="B950" s="793">
        <v>0</v>
      </c>
      <c r="C950" s="1564" t="s">
        <v>12399</v>
      </c>
      <c r="D950" s="795"/>
      <c r="E950" s="2172">
        <v>50</v>
      </c>
      <c r="F950" s="1926">
        <f t="shared" si="14"/>
        <v>102607.3400000073</v>
      </c>
    </row>
    <row r="951" spans="1:6" s="780" customFormat="1" ht="26.25">
      <c r="A951" s="792">
        <v>43608</v>
      </c>
      <c r="B951" s="793">
        <v>0</v>
      </c>
      <c r="C951" s="1564" t="s">
        <v>12400</v>
      </c>
      <c r="D951" s="794">
        <v>41685</v>
      </c>
      <c r="E951" s="2172"/>
      <c r="F951" s="1926">
        <f t="shared" si="14"/>
        <v>144292.3400000073</v>
      </c>
    </row>
    <row r="952" spans="1:6" s="780" customFormat="1">
      <c r="A952" s="792">
        <v>43608</v>
      </c>
      <c r="B952" s="793">
        <v>0</v>
      </c>
      <c r="C952" s="1564" t="s">
        <v>12401</v>
      </c>
      <c r="D952" s="795"/>
      <c r="E952" s="2172">
        <v>50</v>
      </c>
      <c r="F952" s="1926">
        <f t="shared" si="14"/>
        <v>144242.3400000073</v>
      </c>
    </row>
    <row r="953" spans="1:6" s="780" customFormat="1" ht="26.25">
      <c r="A953" s="792">
        <v>43612</v>
      </c>
      <c r="B953" s="793">
        <v>0</v>
      </c>
      <c r="C953" s="1564" t="s">
        <v>12402</v>
      </c>
      <c r="D953" s="794">
        <v>7146</v>
      </c>
      <c r="E953" s="2172"/>
      <c r="F953" s="1926">
        <f t="shared" si="14"/>
        <v>151388.3400000073</v>
      </c>
    </row>
    <row r="954" spans="1:6" s="780" customFormat="1">
      <c r="A954" s="792">
        <v>43612</v>
      </c>
      <c r="B954" s="793">
        <v>0</v>
      </c>
      <c r="C954" s="1564" t="s">
        <v>12403</v>
      </c>
      <c r="D954" s="794">
        <v>5048146.84</v>
      </c>
      <c r="E954" s="2172"/>
      <c r="F954" s="1926">
        <f t="shared" si="14"/>
        <v>5199535.1800000072</v>
      </c>
    </row>
    <row r="955" spans="1:6" s="780" customFormat="1">
      <c r="A955" s="792">
        <v>43612</v>
      </c>
      <c r="B955" s="793">
        <v>0</v>
      </c>
      <c r="C955" s="1564" t="s">
        <v>12403</v>
      </c>
      <c r="D955" s="794">
        <v>2072566.78</v>
      </c>
      <c r="E955" s="2172"/>
      <c r="F955" s="1926">
        <f t="shared" si="14"/>
        <v>7272101.9600000074</v>
      </c>
    </row>
    <row r="956" spans="1:6" s="809" customFormat="1">
      <c r="A956" s="792">
        <v>43612</v>
      </c>
      <c r="B956" s="793">
        <v>1315</v>
      </c>
      <c r="C956" s="1564" t="s">
        <v>12404</v>
      </c>
      <c r="D956" s="795"/>
      <c r="E956" s="2173">
        <v>471071</v>
      </c>
      <c r="F956" s="1926">
        <f t="shared" si="14"/>
        <v>6801030.9600000074</v>
      </c>
    </row>
    <row r="957" spans="1:6" s="780" customFormat="1">
      <c r="A957" s="792">
        <v>43612</v>
      </c>
      <c r="B957" s="793">
        <v>0</v>
      </c>
      <c r="C957" s="1564" t="s">
        <v>12405</v>
      </c>
      <c r="D957" s="795"/>
      <c r="E957" s="2173">
        <v>202142</v>
      </c>
      <c r="F957" s="1926">
        <f t="shared" si="14"/>
        <v>6598888.9600000074</v>
      </c>
    </row>
    <row r="958" spans="1:6" s="781" customFormat="1">
      <c r="A958" s="792">
        <v>43612</v>
      </c>
      <c r="B958" s="793">
        <v>0</v>
      </c>
      <c r="C958" s="1564" t="s">
        <v>12406</v>
      </c>
      <c r="D958" s="795"/>
      <c r="E958" s="2173">
        <v>62857</v>
      </c>
      <c r="F958" s="1926">
        <f t="shared" si="14"/>
        <v>6536031.9600000074</v>
      </c>
    </row>
    <row r="959" spans="1:6" s="780" customFormat="1">
      <c r="A959" s="792">
        <v>43612</v>
      </c>
      <c r="B959" s="793">
        <v>0</v>
      </c>
      <c r="C959" s="1564" t="s">
        <v>12407</v>
      </c>
      <c r="D959" s="795"/>
      <c r="E959" s="2173">
        <v>37142</v>
      </c>
      <c r="F959" s="1926">
        <f t="shared" si="14"/>
        <v>6498889.9600000074</v>
      </c>
    </row>
    <row r="960" spans="1:6" s="780" customFormat="1">
      <c r="A960" s="792">
        <v>43612</v>
      </c>
      <c r="B960" s="793">
        <v>0</v>
      </c>
      <c r="C960" s="1564" t="s">
        <v>12408</v>
      </c>
      <c r="D960" s="795"/>
      <c r="E960" s="2173">
        <v>326833</v>
      </c>
      <c r="F960" s="1926">
        <f t="shared" si="14"/>
        <v>6172056.9600000074</v>
      </c>
    </row>
    <row r="961" spans="1:6" s="780" customFormat="1" ht="26.25">
      <c r="A961" s="792">
        <v>43612</v>
      </c>
      <c r="B961" s="793">
        <v>0</v>
      </c>
      <c r="C961" s="1564" t="s">
        <v>12409</v>
      </c>
      <c r="D961" s="795"/>
      <c r="E961" s="2173">
        <v>257301</v>
      </c>
      <c r="F961" s="1926">
        <f t="shared" si="14"/>
        <v>5914755.9600000074</v>
      </c>
    </row>
    <row r="962" spans="1:6" s="782" customFormat="1" ht="33" customHeight="1">
      <c r="A962" s="792">
        <v>43612</v>
      </c>
      <c r="B962" s="793">
        <v>1316</v>
      </c>
      <c r="C962" s="1564" t="s">
        <v>12410</v>
      </c>
      <c r="D962" s="795"/>
      <c r="E962" s="2173">
        <v>273452</v>
      </c>
      <c r="F962" s="1926">
        <f t="shared" si="14"/>
        <v>5641303.9600000074</v>
      </c>
    </row>
    <row r="963" spans="1:6" s="780" customFormat="1" ht="39">
      <c r="A963" s="792">
        <v>43612</v>
      </c>
      <c r="B963" s="793">
        <v>0</v>
      </c>
      <c r="C963" s="1564" t="s">
        <v>12411</v>
      </c>
      <c r="D963" s="795"/>
      <c r="E963" s="2173">
        <v>17023</v>
      </c>
      <c r="F963" s="1926">
        <f t="shared" si="14"/>
        <v>5624280.9600000074</v>
      </c>
    </row>
    <row r="964" spans="1:6" s="780" customFormat="1" ht="39">
      <c r="A964" s="792">
        <v>43612</v>
      </c>
      <c r="B964" s="793">
        <v>0</v>
      </c>
      <c r="C964" s="1564" t="s">
        <v>12412</v>
      </c>
      <c r="D964" s="795"/>
      <c r="E964" s="2172">
        <v>50</v>
      </c>
      <c r="F964" s="1926">
        <f t="shared" si="14"/>
        <v>5624230.9600000074</v>
      </c>
    </row>
    <row r="965" spans="1:6" s="781" customFormat="1">
      <c r="A965" s="792">
        <v>43612</v>
      </c>
      <c r="B965" s="793">
        <v>0</v>
      </c>
      <c r="C965" s="1564" t="s">
        <v>11633</v>
      </c>
      <c r="D965" s="795"/>
      <c r="E965" s="2172">
        <v>2.5</v>
      </c>
      <c r="F965" s="1926">
        <f t="shared" si="14"/>
        <v>5624228.4600000074</v>
      </c>
    </row>
    <row r="966" spans="1:6" s="781" customFormat="1" ht="39">
      <c r="A966" s="792">
        <v>43612</v>
      </c>
      <c r="B966" s="793">
        <v>0</v>
      </c>
      <c r="C966" s="1564" t="s">
        <v>12413</v>
      </c>
      <c r="D966" s="795"/>
      <c r="E966" s="2173">
        <v>2619</v>
      </c>
      <c r="F966" s="1926">
        <f t="shared" ref="F966:F1029" si="15">F965-E966+D966</f>
        <v>5621609.4600000074</v>
      </c>
    </row>
    <row r="967" spans="1:6" s="780" customFormat="1" ht="39">
      <c r="A967" s="792">
        <v>43612</v>
      </c>
      <c r="B967" s="793">
        <v>0</v>
      </c>
      <c r="C967" s="1564" t="s">
        <v>12414</v>
      </c>
      <c r="D967" s="795"/>
      <c r="E967" s="2172">
        <v>50</v>
      </c>
      <c r="F967" s="1926">
        <f t="shared" si="15"/>
        <v>5621559.4600000074</v>
      </c>
    </row>
    <row r="968" spans="1:6" s="780" customFormat="1">
      <c r="A968" s="792">
        <v>43612</v>
      </c>
      <c r="B968" s="793">
        <v>0</v>
      </c>
      <c r="C968" s="1564" t="s">
        <v>11633</v>
      </c>
      <c r="D968" s="795"/>
      <c r="E968" s="2172">
        <v>2.5</v>
      </c>
      <c r="F968" s="1926">
        <f t="shared" si="15"/>
        <v>5621556.9600000074</v>
      </c>
    </row>
    <row r="969" spans="1:6" s="780" customFormat="1">
      <c r="A969" s="792">
        <v>43612</v>
      </c>
      <c r="B969" s="793">
        <v>0</v>
      </c>
      <c r="C969" s="1564" t="s">
        <v>12415</v>
      </c>
      <c r="D969" s="795"/>
      <c r="E969" s="2173">
        <v>58571</v>
      </c>
      <c r="F969" s="1926">
        <f t="shared" si="15"/>
        <v>5562985.9600000074</v>
      </c>
    </row>
    <row r="970" spans="1:6" s="780" customFormat="1" ht="39">
      <c r="A970" s="792">
        <v>43612</v>
      </c>
      <c r="B970" s="793">
        <v>0</v>
      </c>
      <c r="C970" s="1564" t="s">
        <v>12416</v>
      </c>
      <c r="D970" s="795"/>
      <c r="E970" s="2173">
        <v>135753</v>
      </c>
      <c r="F970" s="1926">
        <f t="shared" si="15"/>
        <v>5427232.9600000074</v>
      </c>
    </row>
    <row r="971" spans="1:6" s="780" customFormat="1" ht="39">
      <c r="A971" s="792">
        <v>43612</v>
      </c>
      <c r="B971" s="793">
        <v>0</v>
      </c>
      <c r="C971" s="1564" t="s">
        <v>12417</v>
      </c>
      <c r="D971" s="795"/>
      <c r="E971" s="2172">
        <v>50</v>
      </c>
      <c r="F971" s="1926">
        <f t="shared" si="15"/>
        <v>5427182.9600000074</v>
      </c>
    </row>
    <row r="972" spans="1:6" s="780" customFormat="1">
      <c r="A972" s="792">
        <v>43612</v>
      </c>
      <c r="B972" s="793">
        <v>0</v>
      </c>
      <c r="C972" s="1564" t="s">
        <v>11633</v>
      </c>
      <c r="D972" s="795"/>
      <c r="E972" s="2172">
        <v>2.5</v>
      </c>
      <c r="F972" s="1926">
        <f t="shared" si="15"/>
        <v>5427180.4600000074</v>
      </c>
    </row>
    <row r="973" spans="1:6" s="780" customFormat="1">
      <c r="A973" s="792">
        <v>43612</v>
      </c>
      <c r="B973" s="793">
        <v>0</v>
      </c>
      <c r="C973" s="1564" t="s">
        <v>12418</v>
      </c>
      <c r="D973" s="795"/>
      <c r="E973" s="2173">
        <v>65357</v>
      </c>
      <c r="F973" s="1926">
        <f t="shared" si="15"/>
        <v>5361823.4600000074</v>
      </c>
    </row>
    <row r="974" spans="1:6" s="781" customFormat="1">
      <c r="A974" s="792">
        <v>43612</v>
      </c>
      <c r="B974" s="793">
        <v>0</v>
      </c>
      <c r="C974" s="1564" t="s">
        <v>12419</v>
      </c>
      <c r="D974" s="795"/>
      <c r="E974" s="2173">
        <v>92857</v>
      </c>
      <c r="F974" s="1926">
        <f t="shared" si="15"/>
        <v>5268966.4600000074</v>
      </c>
    </row>
    <row r="975" spans="1:6" s="780" customFormat="1">
      <c r="A975" s="792">
        <v>43612</v>
      </c>
      <c r="B975" s="793">
        <v>0</v>
      </c>
      <c r="C975" s="1564" t="s">
        <v>12420</v>
      </c>
      <c r="D975" s="795"/>
      <c r="E975" s="2173">
        <v>45833</v>
      </c>
      <c r="F975" s="1926">
        <f t="shared" si="15"/>
        <v>5223133.4600000074</v>
      </c>
    </row>
    <row r="976" spans="1:6" s="780" customFormat="1">
      <c r="A976" s="792">
        <v>43612</v>
      </c>
      <c r="B976" s="793">
        <v>0</v>
      </c>
      <c r="C976" s="1564" t="s">
        <v>12421</v>
      </c>
      <c r="D976" s="795"/>
      <c r="E976" s="2173">
        <v>270555</v>
      </c>
      <c r="F976" s="1926">
        <f t="shared" si="15"/>
        <v>4952578.4600000074</v>
      </c>
    </row>
    <row r="977" spans="1:6" s="781" customFormat="1" ht="39">
      <c r="A977" s="792">
        <v>43612</v>
      </c>
      <c r="B977" s="793">
        <v>0</v>
      </c>
      <c r="C977" s="1564" t="s">
        <v>12422</v>
      </c>
      <c r="D977" s="795"/>
      <c r="E977" s="2173">
        <v>183571</v>
      </c>
      <c r="F977" s="1926">
        <f t="shared" si="15"/>
        <v>4769007.4600000074</v>
      </c>
    </row>
    <row r="978" spans="1:6" s="780" customFormat="1" ht="39">
      <c r="A978" s="792">
        <v>43612</v>
      </c>
      <c r="B978" s="793">
        <v>0</v>
      </c>
      <c r="C978" s="1564" t="s">
        <v>12423</v>
      </c>
      <c r="D978" s="795"/>
      <c r="E978" s="2172">
        <v>50</v>
      </c>
      <c r="F978" s="1926">
        <f t="shared" si="15"/>
        <v>4768957.4600000074</v>
      </c>
    </row>
    <row r="979" spans="1:6" s="780" customFormat="1">
      <c r="A979" s="792">
        <v>43612</v>
      </c>
      <c r="B979" s="793">
        <v>0</v>
      </c>
      <c r="C979" s="1564" t="s">
        <v>11633</v>
      </c>
      <c r="D979" s="795"/>
      <c r="E979" s="2172">
        <v>2.5</v>
      </c>
      <c r="F979" s="1926">
        <f t="shared" si="15"/>
        <v>4768954.9600000074</v>
      </c>
    </row>
    <row r="980" spans="1:6" s="780" customFormat="1" ht="39">
      <c r="A980" s="792">
        <v>43612</v>
      </c>
      <c r="B980" s="793">
        <v>0</v>
      </c>
      <c r="C980" s="1564" t="s">
        <v>12424</v>
      </c>
      <c r="D980" s="795"/>
      <c r="E980" s="2173">
        <v>148333</v>
      </c>
      <c r="F980" s="1926">
        <f t="shared" si="15"/>
        <v>4620621.9600000074</v>
      </c>
    </row>
    <row r="981" spans="1:6" s="780" customFormat="1" ht="39">
      <c r="A981" s="792">
        <v>43612</v>
      </c>
      <c r="B981" s="793">
        <v>0</v>
      </c>
      <c r="C981" s="1564" t="s">
        <v>12425</v>
      </c>
      <c r="D981" s="795"/>
      <c r="E981" s="2172">
        <v>50</v>
      </c>
      <c r="F981" s="1926">
        <f t="shared" si="15"/>
        <v>4620571.9600000074</v>
      </c>
    </row>
    <row r="982" spans="1:6" s="780" customFormat="1">
      <c r="A982" s="792">
        <v>43612</v>
      </c>
      <c r="B982" s="793">
        <v>0</v>
      </c>
      <c r="C982" s="1564" t="s">
        <v>11633</v>
      </c>
      <c r="D982" s="795"/>
      <c r="E982" s="2172">
        <v>2.5</v>
      </c>
      <c r="F982" s="1926">
        <f t="shared" si="15"/>
        <v>4620569.4600000074</v>
      </c>
    </row>
    <row r="983" spans="1:6" s="781" customFormat="1" ht="39">
      <c r="A983" s="792">
        <v>43612</v>
      </c>
      <c r="B983" s="793">
        <v>0</v>
      </c>
      <c r="C983" s="1564" t="s">
        <v>12426</v>
      </c>
      <c r="D983" s="795"/>
      <c r="E983" s="2173">
        <v>73333</v>
      </c>
      <c r="F983" s="1926">
        <f t="shared" si="15"/>
        <v>4547236.4600000074</v>
      </c>
    </row>
    <row r="984" spans="1:6" s="782" customFormat="1" ht="39">
      <c r="A984" s="792">
        <v>43612</v>
      </c>
      <c r="B984" s="793">
        <v>0</v>
      </c>
      <c r="C984" s="1564" t="s">
        <v>12427</v>
      </c>
      <c r="D984" s="795"/>
      <c r="E984" s="2172">
        <v>50</v>
      </c>
      <c r="F984" s="1926">
        <f t="shared" si="15"/>
        <v>4547186.4600000074</v>
      </c>
    </row>
    <row r="985" spans="1:6" s="781" customFormat="1">
      <c r="A985" s="792">
        <v>43612</v>
      </c>
      <c r="B985" s="793">
        <v>0</v>
      </c>
      <c r="C985" s="1564" t="s">
        <v>11633</v>
      </c>
      <c r="D985" s="795"/>
      <c r="E985" s="2172">
        <v>2.5</v>
      </c>
      <c r="F985" s="1926">
        <f t="shared" si="15"/>
        <v>4547183.9600000074</v>
      </c>
    </row>
    <row r="986" spans="1:6" s="780" customFormat="1">
      <c r="A986" s="792">
        <v>43612</v>
      </c>
      <c r="B986" s="793">
        <v>1317</v>
      </c>
      <c r="C986" s="1564" t="s">
        <v>12428</v>
      </c>
      <c r="D986" s="795"/>
      <c r="E986" s="2173">
        <v>787500</v>
      </c>
      <c r="F986" s="1926">
        <f t="shared" si="15"/>
        <v>3759683.9600000074</v>
      </c>
    </row>
    <row r="987" spans="1:6" s="781" customFormat="1">
      <c r="A987" s="792">
        <v>43612</v>
      </c>
      <c r="B987" s="793">
        <v>0</v>
      </c>
      <c r="C987" s="1564" t="s">
        <v>12429</v>
      </c>
      <c r="D987" s="795"/>
      <c r="E987" s="2173">
        <v>159642</v>
      </c>
      <c r="F987" s="1926">
        <f t="shared" si="15"/>
        <v>3600041.9600000074</v>
      </c>
    </row>
    <row r="988" spans="1:6" s="780" customFormat="1">
      <c r="A988" s="792">
        <v>43612</v>
      </c>
      <c r="B988" s="793">
        <v>0</v>
      </c>
      <c r="C988" s="1564" t="s">
        <v>12430</v>
      </c>
      <c r="D988" s="795"/>
      <c r="E988" s="2173">
        <v>547607</v>
      </c>
      <c r="F988" s="1926">
        <f t="shared" si="15"/>
        <v>3052434.9600000074</v>
      </c>
    </row>
    <row r="989" spans="1:6" s="780" customFormat="1">
      <c r="A989" s="792">
        <v>43612</v>
      </c>
      <c r="B989" s="793">
        <v>0</v>
      </c>
      <c r="C989" s="1564" t="s">
        <v>12431</v>
      </c>
      <c r="D989" s="795"/>
      <c r="E989" s="2173">
        <v>373333</v>
      </c>
      <c r="F989" s="1926">
        <f t="shared" si="15"/>
        <v>2679101.9600000074</v>
      </c>
    </row>
    <row r="990" spans="1:6" s="780" customFormat="1">
      <c r="A990" s="792">
        <v>43612</v>
      </c>
      <c r="B990" s="793">
        <v>0</v>
      </c>
      <c r="C990" s="1564" t="s">
        <v>12432</v>
      </c>
      <c r="D990" s="795"/>
      <c r="E990" s="2173">
        <v>157261</v>
      </c>
      <c r="F990" s="1926">
        <f t="shared" si="15"/>
        <v>2521840.9600000074</v>
      </c>
    </row>
    <row r="991" spans="1:6" s="780" customFormat="1" ht="39">
      <c r="A991" s="792">
        <v>43612</v>
      </c>
      <c r="B991" s="793">
        <v>0</v>
      </c>
      <c r="C991" s="1564" t="s">
        <v>12433</v>
      </c>
      <c r="D991" s="795"/>
      <c r="E991" s="2173">
        <v>310714</v>
      </c>
      <c r="F991" s="1926">
        <f t="shared" si="15"/>
        <v>2211126.9600000074</v>
      </c>
    </row>
    <row r="992" spans="1:6" s="780" customFormat="1" ht="39">
      <c r="A992" s="792">
        <v>43612</v>
      </c>
      <c r="B992" s="793">
        <v>0</v>
      </c>
      <c r="C992" s="1564" t="s">
        <v>12434</v>
      </c>
      <c r="D992" s="795"/>
      <c r="E992" s="2172">
        <v>50</v>
      </c>
      <c r="F992" s="1926">
        <f t="shared" si="15"/>
        <v>2211076.9600000074</v>
      </c>
    </row>
    <row r="993" spans="1:6" s="780" customFormat="1">
      <c r="A993" s="792">
        <v>43612</v>
      </c>
      <c r="B993" s="793">
        <v>0</v>
      </c>
      <c r="C993" s="1564" t="s">
        <v>11633</v>
      </c>
      <c r="D993" s="795"/>
      <c r="E993" s="2172">
        <v>2.5</v>
      </c>
      <c r="F993" s="1926">
        <f t="shared" si="15"/>
        <v>2211074.4600000074</v>
      </c>
    </row>
    <row r="994" spans="1:6" s="780" customFormat="1" ht="39">
      <c r="A994" s="792">
        <v>43612</v>
      </c>
      <c r="B994" s="793">
        <v>0</v>
      </c>
      <c r="C994" s="1564" t="s">
        <v>12435</v>
      </c>
      <c r="D994" s="795"/>
      <c r="E994" s="2173">
        <v>892857</v>
      </c>
      <c r="F994" s="1926">
        <f t="shared" si="15"/>
        <v>1318217.4600000074</v>
      </c>
    </row>
    <row r="995" spans="1:6" s="780" customFormat="1" ht="39">
      <c r="A995" s="792">
        <v>43612</v>
      </c>
      <c r="B995" s="793">
        <v>0</v>
      </c>
      <c r="C995" s="1564" t="s">
        <v>12436</v>
      </c>
      <c r="D995" s="795"/>
      <c r="E995" s="2172">
        <v>50</v>
      </c>
      <c r="F995" s="1926">
        <f t="shared" si="15"/>
        <v>1318167.4600000074</v>
      </c>
    </row>
    <row r="996" spans="1:6" s="780" customFormat="1">
      <c r="A996" s="792">
        <v>43612</v>
      </c>
      <c r="B996" s="793">
        <v>0</v>
      </c>
      <c r="C996" s="1564" t="s">
        <v>11633</v>
      </c>
      <c r="D996" s="795"/>
      <c r="E996" s="2172">
        <v>2.5</v>
      </c>
      <c r="F996" s="1926">
        <f t="shared" si="15"/>
        <v>1318164.9600000074</v>
      </c>
    </row>
    <row r="997" spans="1:6" s="780" customFormat="1">
      <c r="A997" s="792">
        <v>43612</v>
      </c>
      <c r="B997" s="793">
        <v>0</v>
      </c>
      <c r="C997" s="1564" t="s">
        <v>12437</v>
      </c>
      <c r="D997" s="795"/>
      <c r="E997" s="2172">
        <v>50</v>
      </c>
      <c r="F997" s="1926">
        <f t="shared" si="15"/>
        <v>1318114.9600000074</v>
      </c>
    </row>
    <row r="998" spans="1:6" s="780" customFormat="1">
      <c r="A998" s="792">
        <v>43615</v>
      </c>
      <c r="B998" s="793">
        <v>0</v>
      </c>
      <c r="C998" s="1564" t="s">
        <v>12438</v>
      </c>
      <c r="D998" s="794">
        <v>3193000</v>
      </c>
      <c r="E998" s="2172"/>
      <c r="F998" s="1926">
        <f t="shared" si="15"/>
        <v>4511114.9600000074</v>
      </c>
    </row>
    <row r="999" spans="1:6" s="780" customFormat="1">
      <c r="A999" s="792">
        <v>43616</v>
      </c>
      <c r="B999" s="793">
        <v>0</v>
      </c>
      <c r="C999" s="1564" t="s">
        <v>11736</v>
      </c>
      <c r="D999" s="795"/>
      <c r="E999" s="2173">
        <v>6547.72</v>
      </c>
      <c r="F999" s="1926">
        <f t="shared" si="15"/>
        <v>4504567.2400000077</v>
      </c>
    </row>
    <row r="1000" spans="1:6" s="780" customFormat="1">
      <c r="A1000" s="792">
        <v>43616</v>
      </c>
      <c r="B1000" s="793">
        <v>0</v>
      </c>
      <c r="C1000" s="1564" t="s">
        <v>11737</v>
      </c>
      <c r="D1000" s="795"/>
      <c r="E1000" s="2172">
        <v>327.39</v>
      </c>
      <c r="F1000" s="1926">
        <f t="shared" si="15"/>
        <v>4504239.850000008</v>
      </c>
    </row>
    <row r="1001" spans="1:6" s="780" customFormat="1" ht="26.25">
      <c r="A1001" s="792">
        <v>43622</v>
      </c>
      <c r="B1001" s="793">
        <v>0</v>
      </c>
      <c r="C1001" s="1564" t="s">
        <v>12439</v>
      </c>
      <c r="D1001" s="794">
        <v>65108</v>
      </c>
      <c r="E1001" s="2172"/>
      <c r="F1001" s="1926">
        <f t="shared" si="15"/>
        <v>4569347.850000008</v>
      </c>
    </row>
    <row r="1002" spans="1:6" s="781" customFormat="1">
      <c r="A1002" s="792">
        <v>43622</v>
      </c>
      <c r="B1002" s="793">
        <v>0</v>
      </c>
      <c r="C1002" s="1564" t="s">
        <v>12440</v>
      </c>
      <c r="D1002" s="795"/>
      <c r="E1002" s="2172">
        <v>50</v>
      </c>
      <c r="F1002" s="1926">
        <f t="shared" si="15"/>
        <v>4569297.850000008</v>
      </c>
    </row>
    <row r="1003" spans="1:6" s="781" customFormat="1" ht="26.25">
      <c r="A1003" s="792">
        <v>43626</v>
      </c>
      <c r="B1003" s="793">
        <v>1318</v>
      </c>
      <c r="C1003" s="1564" t="s">
        <v>12441</v>
      </c>
      <c r="D1003" s="795"/>
      <c r="E1003" s="2173">
        <v>200000</v>
      </c>
      <c r="F1003" s="1926">
        <f t="shared" si="15"/>
        <v>4369297.850000008</v>
      </c>
    </row>
    <row r="1004" spans="1:6" s="780" customFormat="1" ht="39">
      <c r="A1004" s="792">
        <v>43628</v>
      </c>
      <c r="B1004" s="793">
        <v>0</v>
      </c>
      <c r="C1004" s="1564" t="s">
        <v>12442</v>
      </c>
      <c r="D1004" s="794">
        <v>4000</v>
      </c>
      <c r="E1004" s="2172"/>
      <c r="F1004" s="1926">
        <f t="shared" si="15"/>
        <v>4373297.850000008</v>
      </c>
    </row>
    <row r="1005" spans="1:6" s="780" customFormat="1">
      <c r="A1005" s="792">
        <v>43628</v>
      </c>
      <c r="B1005" s="793">
        <v>0</v>
      </c>
      <c r="C1005" s="1564" t="s">
        <v>12443</v>
      </c>
      <c r="D1005" s="795"/>
      <c r="E1005" s="2172">
        <v>50</v>
      </c>
      <c r="F1005" s="1926">
        <f t="shared" si="15"/>
        <v>4373247.850000008</v>
      </c>
    </row>
    <row r="1006" spans="1:6" s="780" customFormat="1" ht="26.25">
      <c r="A1006" s="792">
        <v>43633</v>
      </c>
      <c r="B1006" s="793">
        <v>1320</v>
      </c>
      <c r="C1006" s="1564" t="s">
        <v>12444</v>
      </c>
      <c r="D1006" s="795"/>
      <c r="E1006" s="2173">
        <v>118114</v>
      </c>
      <c r="F1006" s="1926">
        <f t="shared" si="15"/>
        <v>4255133.850000008</v>
      </c>
    </row>
    <row r="1007" spans="1:6" s="780" customFormat="1" ht="26.25">
      <c r="A1007" s="792">
        <v>43633</v>
      </c>
      <c r="B1007" s="793">
        <v>0</v>
      </c>
      <c r="C1007" s="1564" t="s">
        <v>12445</v>
      </c>
      <c r="D1007" s="795"/>
      <c r="E1007" s="2172">
        <v>50</v>
      </c>
      <c r="F1007" s="1926">
        <f t="shared" si="15"/>
        <v>4255083.850000008</v>
      </c>
    </row>
    <row r="1008" spans="1:6" s="780" customFormat="1">
      <c r="A1008" s="792">
        <v>43633</v>
      </c>
      <c r="B1008" s="793">
        <v>0</v>
      </c>
      <c r="C1008" s="1564" t="s">
        <v>12209</v>
      </c>
      <c r="D1008" s="795"/>
      <c r="E1008" s="2172">
        <v>2.5</v>
      </c>
      <c r="F1008" s="1926">
        <f t="shared" si="15"/>
        <v>4255081.350000008</v>
      </c>
    </row>
    <row r="1009" spans="1:6" s="780" customFormat="1">
      <c r="A1009" s="792">
        <v>43633</v>
      </c>
      <c r="B1009" s="793">
        <v>1321</v>
      </c>
      <c r="C1009" s="1564" t="s">
        <v>12127</v>
      </c>
      <c r="D1009" s="795"/>
      <c r="E1009" s="2173">
        <v>90000</v>
      </c>
      <c r="F1009" s="1926">
        <f t="shared" si="15"/>
        <v>4165081.350000008</v>
      </c>
    </row>
    <row r="1010" spans="1:6" s="781" customFormat="1">
      <c r="A1010" s="792">
        <v>43633</v>
      </c>
      <c r="B1010" s="793">
        <v>0</v>
      </c>
      <c r="C1010" s="1564" t="s">
        <v>12446</v>
      </c>
      <c r="D1010" s="794">
        <v>155520</v>
      </c>
      <c r="E1010" s="2172"/>
      <c r="F1010" s="1926">
        <f t="shared" si="15"/>
        <v>4320601.350000008</v>
      </c>
    </row>
    <row r="1011" spans="1:6" s="780" customFormat="1" ht="26.25">
      <c r="A1011" s="792">
        <v>43633</v>
      </c>
      <c r="B1011" s="793">
        <v>0</v>
      </c>
      <c r="C1011" s="1564" t="s">
        <v>12447</v>
      </c>
      <c r="D1011" s="795"/>
      <c r="E1011" s="2173">
        <v>50000</v>
      </c>
      <c r="F1011" s="1926">
        <f t="shared" si="15"/>
        <v>4270601.350000008</v>
      </c>
    </row>
    <row r="1012" spans="1:6" s="809" customFormat="1" ht="26.25">
      <c r="A1012" s="792">
        <v>43633</v>
      </c>
      <c r="B1012" s="793">
        <v>0</v>
      </c>
      <c r="C1012" s="1564" t="s">
        <v>12448</v>
      </c>
      <c r="D1012" s="795"/>
      <c r="E1012" s="2172">
        <v>50</v>
      </c>
      <c r="F1012" s="1926">
        <f t="shared" si="15"/>
        <v>4270551.350000008</v>
      </c>
    </row>
    <row r="1013" spans="1:6" s="780" customFormat="1">
      <c r="A1013" s="792">
        <v>43633</v>
      </c>
      <c r="B1013" s="793">
        <v>0</v>
      </c>
      <c r="C1013" s="1564" t="s">
        <v>11917</v>
      </c>
      <c r="D1013" s="795"/>
      <c r="E1013" s="2172">
        <v>2.5</v>
      </c>
      <c r="F1013" s="1926">
        <f t="shared" si="15"/>
        <v>4270548.850000008</v>
      </c>
    </row>
    <row r="1014" spans="1:6" s="780" customFormat="1" ht="26.25">
      <c r="A1014" s="792">
        <v>43633</v>
      </c>
      <c r="B1014" s="793">
        <v>1319</v>
      </c>
      <c r="C1014" s="1564" t="s">
        <v>12449</v>
      </c>
      <c r="D1014" s="795"/>
      <c r="E1014" s="2173">
        <v>110000</v>
      </c>
      <c r="F1014" s="1926">
        <f t="shared" si="15"/>
        <v>4160548.850000008</v>
      </c>
    </row>
    <row r="1015" spans="1:6" s="780" customFormat="1" ht="39">
      <c r="A1015" s="792">
        <v>43635</v>
      </c>
      <c r="B1015" s="793">
        <v>0</v>
      </c>
      <c r="C1015" s="1564" t="s">
        <v>12450</v>
      </c>
      <c r="D1015" s="794">
        <v>240000</v>
      </c>
      <c r="E1015" s="2172"/>
      <c r="F1015" s="1926">
        <f t="shared" si="15"/>
        <v>4400548.850000008</v>
      </c>
    </row>
    <row r="1016" spans="1:6" s="782" customFormat="1">
      <c r="A1016" s="792">
        <v>43635</v>
      </c>
      <c r="B1016" s="793">
        <v>0</v>
      </c>
      <c r="C1016" s="1564" t="s">
        <v>12451</v>
      </c>
      <c r="D1016" s="795"/>
      <c r="E1016" s="2172">
        <v>50</v>
      </c>
      <c r="F1016" s="1926">
        <f t="shared" si="15"/>
        <v>4400498.850000008</v>
      </c>
    </row>
    <row r="1017" spans="1:6" s="781" customFormat="1" ht="39">
      <c r="A1017" s="792">
        <v>43636</v>
      </c>
      <c r="B1017" s="793">
        <v>0</v>
      </c>
      <c r="C1017" s="1564" t="s">
        <v>12452</v>
      </c>
      <c r="D1017" s="794">
        <v>47000</v>
      </c>
      <c r="E1017" s="2172"/>
      <c r="F1017" s="1926">
        <f t="shared" si="15"/>
        <v>4447498.850000008</v>
      </c>
    </row>
    <row r="1018" spans="1:6" s="780" customFormat="1">
      <c r="A1018" s="792">
        <v>43636</v>
      </c>
      <c r="B1018" s="793">
        <v>0</v>
      </c>
      <c r="C1018" s="1564" t="s">
        <v>12453</v>
      </c>
      <c r="D1018" s="795"/>
      <c r="E1018" s="2172">
        <v>50</v>
      </c>
      <c r="F1018" s="1926">
        <f t="shared" si="15"/>
        <v>4447448.850000008</v>
      </c>
    </row>
    <row r="1019" spans="1:6" s="780" customFormat="1" ht="26.25">
      <c r="A1019" s="792">
        <v>43640</v>
      </c>
      <c r="B1019" s="793">
        <v>1323</v>
      </c>
      <c r="C1019" s="1564" t="s">
        <v>12454</v>
      </c>
      <c r="D1019" s="795"/>
      <c r="E1019" s="2173">
        <v>229450</v>
      </c>
      <c r="F1019" s="1926">
        <f t="shared" si="15"/>
        <v>4217998.850000008</v>
      </c>
    </row>
    <row r="1020" spans="1:6" s="780" customFormat="1" ht="39">
      <c r="A1020" s="792">
        <v>43640</v>
      </c>
      <c r="B1020" s="793">
        <v>0</v>
      </c>
      <c r="C1020" s="1564" t="s">
        <v>12455</v>
      </c>
      <c r="D1020" s="795"/>
      <c r="E1020" s="2173">
        <v>513400</v>
      </c>
      <c r="F1020" s="1926">
        <f t="shared" si="15"/>
        <v>3704598.850000008</v>
      </c>
    </row>
    <row r="1021" spans="1:6" s="780" customFormat="1" ht="39">
      <c r="A1021" s="792">
        <v>43640</v>
      </c>
      <c r="B1021" s="793">
        <v>0</v>
      </c>
      <c r="C1021" s="1564" t="s">
        <v>12456</v>
      </c>
      <c r="D1021" s="795"/>
      <c r="E1021" s="2172">
        <v>50</v>
      </c>
      <c r="F1021" s="1926">
        <f t="shared" si="15"/>
        <v>3704548.850000008</v>
      </c>
    </row>
    <row r="1022" spans="1:6" s="780" customFormat="1">
      <c r="A1022" s="792">
        <v>43640</v>
      </c>
      <c r="B1022" s="793">
        <v>0</v>
      </c>
      <c r="C1022" s="1564" t="s">
        <v>11633</v>
      </c>
      <c r="D1022" s="795"/>
      <c r="E1022" s="2172">
        <v>2.5</v>
      </c>
      <c r="F1022" s="1926">
        <f t="shared" si="15"/>
        <v>3704546.350000008</v>
      </c>
    </row>
    <row r="1023" spans="1:6" s="780" customFormat="1">
      <c r="A1023" s="792">
        <v>43646</v>
      </c>
      <c r="B1023" s="793">
        <v>0</v>
      </c>
      <c r="C1023" s="1564" t="s">
        <v>11736</v>
      </c>
      <c r="D1023" s="795"/>
      <c r="E1023" s="2173">
        <v>1310.96</v>
      </c>
      <c r="F1023" s="1926">
        <f t="shared" si="15"/>
        <v>3703235.390000008</v>
      </c>
    </row>
    <row r="1024" spans="1:6" s="780" customFormat="1">
      <c r="A1024" s="792">
        <v>43646</v>
      </c>
      <c r="B1024" s="793">
        <v>0</v>
      </c>
      <c r="C1024" s="1567" t="s">
        <v>11737</v>
      </c>
      <c r="D1024" s="810"/>
      <c r="E1024" s="2179">
        <v>65.55</v>
      </c>
      <c r="F1024" s="1926">
        <f t="shared" si="15"/>
        <v>3703169.8400000082</v>
      </c>
    </row>
    <row r="1025" spans="1:6" s="780" customFormat="1">
      <c r="A1025" s="811">
        <v>43648</v>
      </c>
      <c r="B1025" s="812">
        <v>1325</v>
      </c>
      <c r="C1025" s="1568" t="s">
        <v>12457</v>
      </c>
      <c r="D1025" s="813"/>
      <c r="E1025" s="2180">
        <v>21500</v>
      </c>
      <c r="F1025" s="1926">
        <f t="shared" si="15"/>
        <v>3681669.8400000082</v>
      </c>
    </row>
    <row r="1026" spans="1:6" s="781" customFormat="1" ht="45">
      <c r="A1026" s="811">
        <v>43648</v>
      </c>
      <c r="B1026" s="812">
        <v>0</v>
      </c>
      <c r="C1026" s="1568" t="s">
        <v>12458</v>
      </c>
      <c r="D1026" s="815"/>
      <c r="E1026" s="2180">
        <v>21500</v>
      </c>
      <c r="F1026" s="1926">
        <f t="shared" si="15"/>
        <v>3660169.8400000082</v>
      </c>
    </row>
    <row r="1027" spans="1:6" s="780" customFormat="1" ht="45">
      <c r="A1027" s="811">
        <v>43648</v>
      </c>
      <c r="B1027" s="812">
        <v>0</v>
      </c>
      <c r="C1027" s="1568" t="s">
        <v>12459</v>
      </c>
      <c r="D1027" s="813"/>
      <c r="E1027" s="2181">
        <v>50</v>
      </c>
      <c r="F1027" s="1926">
        <f t="shared" si="15"/>
        <v>3660119.8400000082</v>
      </c>
    </row>
    <row r="1028" spans="1:6" s="780" customFormat="1">
      <c r="A1028" s="811">
        <v>43648</v>
      </c>
      <c r="B1028" s="812">
        <v>0</v>
      </c>
      <c r="C1028" s="1568" t="s">
        <v>11633</v>
      </c>
      <c r="D1028" s="813"/>
      <c r="E1028" s="2181">
        <v>2.5</v>
      </c>
      <c r="F1028" s="1926">
        <f t="shared" si="15"/>
        <v>3660117.3400000082</v>
      </c>
    </row>
    <row r="1029" spans="1:6" s="780" customFormat="1">
      <c r="A1029" s="811">
        <v>43648</v>
      </c>
      <c r="B1029" s="812">
        <v>0</v>
      </c>
      <c r="C1029" s="1568" t="s">
        <v>12460</v>
      </c>
      <c r="D1029" s="814">
        <v>21500</v>
      </c>
      <c r="E1029" s="2182"/>
      <c r="F1029" s="1926">
        <f t="shared" si="15"/>
        <v>3681617.3400000082</v>
      </c>
    </row>
    <row r="1030" spans="1:6" s="781" customFormat="1">
      <c r="A1030" s="811">
        <v>43648</v>
      </c>
      <c r="B1030" s="812">
        <v>0</v>
      </c>
      <c r="C1030" s="1568" t="s">
        <v>12461</v>
      </c>
      <c r="D1030" s="816">
        <v>50</v>
      </c>
      <c r="E1030" s="2183"/>
      <c r="F1030" s="1926">
        <f t="shared" ref="F1030:F1093" si="16">F1029-E1030+D1030</f>
        <v>3681667.3400000082</v>
      </c>
    </row>
    <row r="1031" spans="1:6" s="780" customFormat="1">
      <c r="A1031" s="811">
        <v>43648</v>
      </c>
      <c r="B1031" s="812">
        <v>0</v>
      </c>
      <c r="C1031" s="1568" t="s">
        <v>12462</v>
      </c>
      <c r="D1031" s="816">
        <v>2.5</v>
      </c>
      <c r="E1031" s="2182"/>
      <c r="F1031" s="1926">
        <f t="shared" si="16"/>
        <v>3681669.8400000082</v>
      </c>
    </row>
    <row r="1032" spans="1:6" s="780" customFormat="1" ht="45">
      <c r="A1032" s="811">
        <v>43648</v>
      </c>
      <c r="B1032" s="812">
        <v>0</v>
      </c>
      <c r="C1032" s="1568" t="s">
        <v>12463</v>
      </c>
      <c r="D1032" s="813"/>
      <c r="E1032" s="2180">
        <v>33500</v>
      </c>
      <c r="F1032" s="1926">
        <f t="shared" si="16"/>
        <v>3648169.8400000082</v>
      </c>
    </row>
    <row r="1033" spans="1:6" s="780" customFormat="1" ht="45">
      <c r="A1033" s="811">
        <v>43648</v>
      </c>
      <c r="B1033" s="812">
        <v>0</v>
      </c>
      <c r="C1033" s="1568" t="s">
        <v>12464</v>
      </c>
      <c r="D1033" s="813"/>
      <c r="E1033" s="2181">
        <v>50</v>
      </c>
      <c r="F1033" s="1926">
        <f t="shared" si="16"/>
        <v>3648119.8400000082</v>
      </c>
    </row>
    <row r="1034" spans="1:6" s="780" customFormat="1">
      <c r="A1034" s="811">
        <v>43648</v>
      </c>
      <c r="B1034" s="812">
        <v>0</v>
      </c>
      <c r="C1034" s="1568" t="s">
        <v>11633</v>
      </c>
      <c r="D1034" s="813"/>
      <c r="E1034" s="2181">
        <v>2.5</v>
      </c>
      <c r="F1034" s="1926">
        <f t="shared" si="16"/>
        <v>3648117.3400000082</v>
      </c>
    </row>
    <row r="1035" spans="1:6" s="782" customFormat="1">
      <c r="A1035" s="811">
        <v>43650</v>
      </c>
      <c r="B1035" s="812">
        <v>0</v>
      </c>
      <c r="C1035" s="1568" t="s">
        <v>12465</v>
      </c>
      <c r="D1035" s="817"/>
      <c r="E1035" s="2180">
        <v>28666.67</v>
      </c>
      <c r="F1035" s="1926">
        <f t="shared" si="16"/>
        <v>3619450.6700000083</v>
      </c>
    </row>
    <row r="1036" spans="1:6" s="781" customFormat="1">
      <c r="A1036" s="811">
        <v>43650</v>
      </c>
      <c r="B1036" s="812">
        <v>0</v>
      </c>
      <c r="C1036" s="1568" t="s">
        <v>12466</v>
      </c>
      <c r="D1036" s="815"/>
      <c r="E1036" s="2180">
        <v>9800</v>
      </c>
      <c r="F1036" s="1926">
        <f t="shared" si="16"/>
        <v>3609650.6700000083</v>
      </c>
    </row>
    <row r="1037" spans="1:6" s="781" customFormat="1">
      <c r="A1037" s="811">
        <v>43650</v>
      </c>
      <c r="B1037" s="812">
        <v>0</v>
      </c>
      <c r="C1037" s="1568" t="s">
        <v>12467</v>
      </c>
      <c r="D1037" s="814">
        <v>14930000</v>
      </c>
      <c r="E1037" s="2183"/>
      <c r="F1037" s="1926">
        <f t="shared" si="16"/>
        <v>18539650.670000009</v>
      </c>
    </row>
    <row r="1038" spans="1:6" s="780" customFormat="1" ht="30">
      <c r="A1038" s="811">
        <v>43650</v>
      </c>
      <c r="B1038" s="812">
        <v>1329</v>
      </c>
      <c r="C1038" s="1568" t="s">
        <v>12468</v>
      </c>
      <c r="D1038" s="813"/>
      <c r="E1038" s="2180">
        <v>25000</v>
      </c>
      <c r="F1038" s="1926">
        <f t="shared" si="16"/>
        <v>18514650.670000009</v>
      </c>
    </row>
    <row r="1039" spans="1:6" s="780" customFormat="1" ht="45">
      <c r="A1039" s="811">
        <v>43650</v>
      </c>
      <c r="B1039" s="812">
        <v>1329</v>
      </c>
      <c r="C1039" s="1568" t="s">
        <v>12469</v>
      </c>
      <c r="D1039" s="813"/>
      <c r="E1039" s="2181">
        <v>50</v>
      </c>
      <c r="F1039" s="1926">
        <f t="shared" si="16"/>
        <v>18514600.670000009</v>
      </c>
    </row>
    <row r="1040" spans="1:6" s="780" customFormat="1">
      <c r="A1040" s="811">
        <v>43650</v>
      </c>
      <c r="B1040" s="812">
        <v>1329</v>
      </c>
      <c r="C1040" s="1568" t="s">
        <v>11633</v>
      </c>
      <c r="D1040" s="813"/>
      <c r="E1040" s="2181">
        <v>2.5</v>
      </c>
      <c r="F1040" s="1926">
        <f t="shared" si="16"/>
        <v>18514598.170000009</v>
      </c>
    </row>
    <row r="1041" spans="1:6" s="780" customFormat="1" ht="30">
      <c r="A1041" s="811">
        <v>43650</v>
      </c>
      <c r="B1041" s="812">
        <v>0</v>
      </c>
      <c r="C1041" s="1568" t="s">
        <v>12470</v>
      </c>
      <c r="D1041" s="813"/>
      <c r="E1041" s="2180">
        <v>120000</v>
      </c>
      <c r="F1041" s="1926">
        <f>F1040-E1041+D1041</f>
        <v>18394598.170000009</v>
      </c>
    </row>
    <row r="1042" spans="1:6" s="780" customFormat="1" ht="45">
      <c r="A1042" s="811">
        <v>43650</v>
      </c>
      <c r="B1042" s="812">
        <v>0</v>
      </c>
      <c r="C1042" s="1568" t="s">
        <v>12471</v>
      </c>
      <c r="D1042" s="813"/>
      <c r="E1042" s="2181">
        <v>50</v>
      </c>
      <c r="F1042" s="1926">
        <f t="shared" si="16"/>
        <v>18394548.170000009</v>
      </c>
    </row>
    <row r="1043" spans="1:6" s="780" customFormat="1">
      <c r="A1043" s="811">
        <v>43650</v>
      </c>
      <c r="B1043" s="812">
        <v>0</v>
      </c>
      <c r="C1043" s="1568" t="s">
        <v>11633</v>
      </c>
      <c r="D1043" s="813"/>
      <c r="E1043" s="2181">
        <v>2.5</v>
      </c>
      <c r="F1043" s="1926">
        <f t="shared" si="16"/>
        <v>18394545.670000009</v>
      </c>
    </row>
    <row r="1044" spans="1:6" s="780" customFormat="1" ht="30">
      <c r="A1044" s="811">
        <v>43650</v>
      </c>
      <c r="B1044" s="812">
        <v>1327</v>
      </c>
      <c r="C1044" s="1568" t="s">
        <v>12472</v>
      </c>
      <c r="D1044" s="813"/>
      <c r="E1044" s="2180">
        <v>320500</v>
      </c>
      <c r="F1044" s="1926">
        <f t="shared" si="16"/>
        <v>18074045.670000009</v>
      </c>
    </row>
    <row r="1045" spans="1:6" s="780" customFormat="1" ht="45">
      <c r="A1045" s="811">
        <v>43650</v>
      </c>
      <c r="B1045" s="812">
        <v>1327</v>
      </c>
      <c r="C1045" s="1568" t="s">
        <v>12473</v>
      </c>
      <c r="D1045" s="813"/>
      <c r="E1045" s="2181">
        <v>50</v>
      </c>
      <c r="F1045" s="1926">
        <f t="shared" si="16"/>
        <v>18073995.670000009</v>
      </c>
    </row>
    <row r="1046" spans="1:6" s="780" customFormat="1">
      <c r="A1046" s="811">
        <v>43650</v>
      </c>
      <c r="B1046" s="812">
        <v>1327</v>
      </c>
      <c r="C1046" s="1568" t="s">
        <v>11633</v>
      </c>
      <c r="D1046" s="813"/>
      <c r="E1046" s="2181">
        <v>2.5</v>
      </c>
      <c r="F1046" s="1926">
        <f t="shared" si="16"/>
        <v>18073993.170000009</v>
      </c>
    </row>
    <row r="1047" spans="1:6" s="780" customFormat="1" ht="30">
      <c r="A1047" s="811">
        <v>43650</v>
      </c>
      <c r="B1047" s="812">
        <v>1328</v>
      </c>
      <c r="C1047" s="1568" t="s">
        <v>12474</v>
      </c>
      <c r="D1047" s="813"/>
      <c r="E1047" s="2180">
        <v>65000</v>
      </c>
      <c r="F1047" s="1926">
        <f t="shared" si="16"/>
        <v>18008993.170000009</v>
      </c>
    </row>
    <row r="1048" spans="1:6" s="780" customFormat="1" ht="45">
      <c r="A1048" s="811">
        <v>43650</v>
      </c>
      <c r="B1048" s="812">
        <v>1328</v>
      </c>
      <c r="C1048" s="1568" t="s">
        <v>12475</v>
      </c>
      <c r="D1048" s="813"/>
      <c r="E1048" s="2181">
        <v>50</v>
      </c>
      <c r="F1048" s="1926">
        <f t="shared" si="16"/>
        <v>18008943.170000009</v>
      </c>
    </row>
    <row r="1049" spans="1:6" s="780" customFormat="1">
      <c r="A1049" s="811">
        <v>43650</v>
      </c>
      <c r="B1049" s="812">
        <v>1328</v>
      </c>
      <c r="C1049" s="1568" t="s">
        <v>11633</v>
      </c>
      <c r="D1049" s="813"/>
      <c r="E1049" s="2181">
        <v>2.5</v>
      </c>
      <c r="F1049" s="1926">
        <f t="shared" si="16"/>
        <v>18008940.670000009</v>
      </c>
    </row>
    <row r="1050" spans="1:6" s="780" customFormat="1">
      <c r="A1050" s="811">
        <v>43650</v>
      </c>
      <c r="B1050" s="812">
        <v>0</v>
      </c>
      <c r="C1050" s="1568" t="s">
        <v>12476</v>
      </c>
      <c r="D1050" s="814">
        <v>65000</v>
      </c>
      <c r="E1050" s="2182"/>
      <c r="F1050" s="1926">
        <f t="shared" si="16"/>
        <v>18073940.670000009</v>
      </c>
    </row>
    <row r="1051" spans="1:6" s="781" customFormat="1">
      <c r="A1051" s="811">
        <v>43650</v>
      </c>
      <c r="B1051" s="812">
        <v>0</v>
      </c>
      <c r="C1051" s="1568" t="s">
        <v>12477</v>
      </c>
      <c r="D1051" s="816">
        <v>50</v>
      </c>
      <c r="E1051" s="2183"/>
      <c r="F1051" s="1926">
        <f t="shared" si="16"/>
        <v>18073990.670000009</v>
      </c>
    </row>
    <row r="1052" spans="1:6" s="780" customFormat="1">
      <c r="A1052" s="811">
        <v>43650</v>
      </c>
      <c r="B1052" s="812">
        <v>0</v>
      </c>
      <c r="C1052" s="1568" t="s">
        <v>12478</v>
      </c>
      <c r="D1052" s="816">
        <v>2.5</v>
      </c>
      <c r="E1052" s="2182"/>
      <c r="F1052" s="1926">
        <f t="shared" si="16"/>
        <v>18073993.170000009</v>
      </c>
    </row>
    <row r="1053" spans="1:6" s="780" customFormat="1" ht="30">
      <c r="A1053" s="811">
        <v>43650</v>
      </c>
      <c r="B1053" s="812">
        <v>1330</v>
      </c>
      <c r="C1053" s="1568" t="s">
        <v>12479</v>
      </c>
      <c r="D1053" s="813"/>
      <c r="E1053" s="2180">
        <v>54900</v>
      </c>
      <c r="F1053" s="1926">
        <f t="shared" si="16"/>
        <v>18019093.170000009</v>
      </c>
    </row>
    <row r="1054" spans="1:6" s="780" customFormat="1" ht="45">
      <c r="A1054" s="811">
        <v>43650</v>
      </c>
      <c r="B1054" s="812">
        <v>1330</v>
      </c>
      <c r="C1054" s="1568" t="s">
        <v>12480</v>
      </c>
      <c r="D1054" s="813"/>
      <c r="E1054" s="2181">
        <v>50</v>
      </c>
      <c r="F1054" s="1926">
        <f t="shared" si="16"/>
        <v>18019043.170000009</v>
      </c>
    </row>
    <row r="1055" spans="1:6" s="780" customFormat="1">
      <c r="A1055" s="811">
        <v>43650</v>
      </c>
      <c r="B1055" s="812">
        <v>1330</v>
      </c>
      <c r="C1055" s="1568" t="s">
        <v>11633</v>
      </c>
      <c r="D1055" s="813"/>
      <c r="E1055" s="2181">
        <v>2.5</v>
      </c>
      <c r="F1055" s="1926">
        <f t="shared" si="16"/>
        <v>18019040.670000009</v>
      </c>
    </row>
    <row r="1056" spans="1:6" s="780" customFormat="1" ht="30">
      <c r="A1056" s="811">
        <v>43650</v>
      </c>
      <c r="B1056" s="812">
        <v>0</v>
      </c>
      <c r="C1056" s="1568" t="s">
        <v>12481</v>
      </c>
      <c r="D1056" s="813"/>
      <c r="E1056" s="2180">
        <v>300000</v>
      </c>
      <c r="F1056" s="1926">
        <f t="shared" si="16"/>
        <v>17719040.670000009</v>
      </c>
    </row>
    <row r="1057" spans="1:6" s="780" customFormat="1" ht="45">
      <c r="A1057" s="811">
        <v>43650</v>
      </c>
      <c r="B1057" s="812">
        <v>0</v>
      </c>
      <c r="C1057" s="1568" t="s">
        <v>12482</v>
      </c>
      <c r="D1057" s="813"/>
      <c r="E1057" s="2181">
        <v>50</v>
      </c>
      <c r="F1057" s="1926">
        <f t="shared" si="16"/>
        <v>17718990.670000009</v>
      </c>
    </row>
    <row r="1058" spans="1:6" s="780" customFormat="1">
      <c r="A1058" s="811">
        <v>43650</v>
      </c>
      <c r="B1058" s="812">
        <v>0</v>
      </c>
      <c r="C1058" s="1568" t="s">
        <v>11633</v>
      </c>
      <c r="D1058" s="813"/>
      <c r="E1058" s="2181">
        <v>2.5</v>
      </c>
      <c r="F1058" s="1926">
        <f t="shared" si="16"/>
        <v>17718988.170000009</v>
      </c>
    </row>
    <row r="1059" spans="1:6" s="780" customFormat="1" ht="30">
      <c r="A1059" s="811">
        <v>43650</v>
      </c>
      <c r="B1059" s="812">
        <v>0</v>
      </c>
      <c r="C1059" s="1568" t="s">
        <v>12483</v>
      </c>
      <c r="D1059" s="813"/>
      <c r="E1059" s="2180">
        <v>9500</v>
      </c>
      <c r="F1059" s="1926">
        <f t="shared" si="16"/>
        <v>17709488.170000009</v>
      </c>
    </row>
    <row r="1060" spans="1:6" s="782" customFormat="1" ht="45">
      <c r="A1060" s="811">
        <v>43650</v>
      </c>
      <c r="B1060" s="812">
        <v>0</v>
      </c>
      <c r="C1060" s="1568" t="s">
        <v>12484</v>
      </c>
      <c r="D1060" s="817"/>
      <c r="E1060" s="2181">
        <v>50</v>
      </c>
      <c r="F1060" s="1926">
        <f t="shared" si="16"/>
        <v>17709438.170000009</v>
      </c>
    </row>
    <row r="1061" spans="1:6" s="780" customFormat="1">
      <c r="A1061" s="811">
        <v>43650</v>
      </c>
      <c r="B1061" s="812">
        <v>0</v>
      </c>
      <c r="C1061" s="1568" t="s">
        <v>11633</v>
      </c>
      <c r="D1061" s="813"/>
      <c r="E1061" s="2181">
        <v>2.5</v>
      </c>
      <c r="F1061" s="1926">
        <f t="shared" si="16"/>
        <v>17709435.670000009</v>
      </c>
    </row>
    <row r="1062" spans="1:6" s="781" customFormat="1">
      <c r="A1062" s="811">
        <v>43651</v>
      </c>
      <c r="B1062" s="812">
        <v>1332</v>
      </c>
      <c r="C1062" s="1568" t="s">
        <v>12485</v>
      </c>
      <c r="D1062" s="814">
        <v>10000</v>
      </c>
      <c r="E1062" s="2183"/>
      <c r="F1062" s="1926">
        <f t="shared" si="16"/>
        <v>17719435.670000009</v>
      </c>
    </row>
    <row r="1063" spans="1:6" s="780" customFormat="1">
      <c r="A1063" s="811">
        <v>43651</v>
      </c>
      <c r="B1063" s="812">
        <v>1332</v>
      </c>
      <c r="C1063" s="1568" t="s">
        <v>12486</v>
      </c>
      <c r="D1063" s="814">
        <v>5230</v>
      </c>
      <c r="E1063" s="2182"/>
      <c r="F1063" s="1926">
        <f t="shared" si="16"/>
        <v>17724665.670000009</v>
      </c>
    </row>
    <row r="1064" spans="1:6" s="780" customFormat="1">
      <c r="A1064" s="811">
        <v>43651</v>
      </c>
      <c r="B1064" s="812">
        <v>1332</v>
      </c>
      <c r="C1064" s="1568" t="s">
        <v>12487</v>
      </c>
      <c r="D1064" s="814">
        <v>56309</v>
      </c>
      <c r="E1064" s="2182"/>
      <c r="F1064" s="1926">
        <f t="shared" si="16"/>
        <v>17780974.670000009</v>
      </c>
    </row>
    <row r="1065" spans="1:6" s="780" customFormat="1">
      <c r="A1065" s="811">
        <v>43651</v>
      </c>
      <c r="B1065" s="812">
        <v>1332</v>
      </c>
      <c r="C1065" s="1568" t="s">
        <v>12488</v>
      </c>
      <c r="D1065" s="814">
        <v>49543</v>
      </c>
      <c r="E1065" s="2182"/>
      <c r="F1065" s="1926">
        <f t="shared" si="16"/>
        <v>17830517.670000009</v>
      </c>
    </row>
    <row r="1066" spans="1:6" s="780" customFormat="1">
      <c r="A1066" s="811">
        <v>43651</v>
      </c>
      <c r="B1066" s="812">
        <v>1332</v>
      </c>
      <c r="C1066" s="1568" t="s">
        <v>12489</v>
      </c>
      <c r="D1066" s="813"/>
      <c r="E1066" s="2180">
        <v>271082</v>
      </c>
      <c r="F1066" s="1926">
        <f t="shared" si="16"/>
        <v>17559435.670000009</v>
      </c>
    </row>
    <row r="1067" spans="1:6" s="780" customFormat="1">
      <c r="A1067" s="811">
        <v>43651</v>
      </c>
      <c r="B1067" s="812">
        <v>0</v>
      </c>
      <c r="C1067" s="1568" t="s">
        <v>12490</v>
      </c>
      <c r="D1067" s="813"/>
      <c r="E1067" s="2181">
        <v>50</v>
      </c>
      <c r="F1067" s="1926">
        <f t="shared" si="16"/>
        <v>17559385.670000009</v>
      </c>
    </row>
    <row r="1068" spans="1:6" s="780" customFormat="1" ht="30">
      <c r="A1068" s="811">
        <v>43651</v>
      </c>
      <c r="B1068" s="812">
        <v>0</v>
      </c>
      <c r="C1068" s="1568" t="s">
        <v>12491</v>
      </c>
      <c r="D1068" s="813"/>
      <c r="E1068" s="2180">
        <v>21500</v>
      </c>
      <c r="F1068" s="1926">
        <f t="shared" si="16"/>
        <v>17537885.670000009</v>
      </c>
    </row>
    <row r="1069" spans="1:6" s="780" customFormat="1" ht="45">
      <c r="A1069" s="811">
        <v>43651</v>
      </c>
      <c r="B1069" s="812">
        <v>0</v>
      </c>
      <c r="C1069" s="1568" t="s">
        <v>12492</v>
      </c>
      <c r="D1069" s="813"/>
      <c r="E1069" s="2181">
        <v>50</v>
      </c>
      <c r="F1069" s="1926">
        <f t="shared" si="16"/>
        <v>17537835.670000009</v>
      </c>
    </row>
    <row r="1070" spans="1:6" s="780" customFormat="1">
      <c r="A1070" s="811">
        <v>43651</v>
      </c>
      <c r="B1070" s="812">
        <v>0</v>
      </c>
      <c r="C1070" s="1568" t="s">
        <v>11633</v>
      </c>
      <c r="D1070" s="813"/>
      <c r="E1070" s="2181">
        <v>2.5</v>
      </c>
      <c r="F1070" s="1926">
        <f t="shared" si="16"/>
        <v>17537833.170000009</v>
      </c>
    </row>
    <row r="1071" spans="1:6" s="781" customFormat="1" ht="30">
      <c r="A1071" s="811">
        <v>43651</v>
      </c>
      <c r="B1071" s="812">
        <v>1333</v>
      </c>
      <c r="C1071" s="1568" t="s">
        <v>12493</v>
      </c>
      <c r="D1071" s="815"/>
      <c r="E1071" s="2180">
        <v>35000</v>
      </c>
      <c r="F1071" s="1926">
        <f t="shared" si="16"/>
        <v>17502833.170000009</v>
      </c>
    </row>
    <row r="1072" spans="1:6" s="780" customFormat="1" ht="45">
      <c r="A1072" s="811">
        <v>43651</v>
      </c>
      <c r="B1072" s="812">
        <v>1333</v>
      </c>
      <c r="C1072" s="1568" t="s">
        <v>12494</v>
      </c>
      <c r="D1072" s="813"/>
      <c r="E1072" s="2181">
        <v>50</v>
      </c>
      <c r="F1072" s="1926">
        <f t="shared" si="16"/>
        <v>17502783.170000009</v>
      </c>
    </row>
    <row r="1073" spans="1:6" s="780" customFormat="1">
      <c r="A1073" s="811">
        <v>43651</v>
      </c>
      <c r="B1073" s="812">
        <v>1333</v>
      </c>
      <c r="C1073" s="1568" t="s">
        <v>11633</v>
      </c>
      <c r="D1073" s="813"/>
      <c r="E1073" s="2181">
        <v>2.5</v>
      </c>
      <c r="F1073" s="1926">
        <f t="shared" si="16"/>
        <v>17502780.670000009</v>
      </c>
    </row>
    <row r="1074" spans="1:6" s="780" customFormat="1" ht="30">
      <c r="A1074" s="811">
        <v>43651</v>
      </c>
      <c r="B1074" s="812">
        <v>0</v>
      </c>
      <c r="C1074" s="1568" t="s">
        <v>12495</v>
      </c>
      <c r="D1074" s="814">
        <v>44000</v>
      </c>
      <c r="E1074" s="2182"/>
      <c r="F1074" s="1926">
        <f t="shared" si="16"/>
        <v>17546780.670000009</v>
      </c>
    </row>
    <row r="1075" spans="1:6" s="780" customFormat="1" ht="30">
      <c r="A1075" s="811">
        <v>43651</v>
      </c>
      <c r="B1075" s="812">
        <v>0</v>
      </c>
      <c r="C1075" s="1568" t="s">
        <v>12496</v>
      </c>
      <c r="D1075" s="813"/>
      <c r="E1075" s="2180">
        <v>10000</v>
      </c>
      <c r="F1075" s="1926">
        <f t="shared" si="16"/>
        <v>17536780.670000009</v>
      </c>
    </row>
    <row r="1076" spans="1:6" s="780" customFormat="1" ht="30">
      <c r="A1076" s="811">
        <v>43651</v>
      </c>
      <c r="B1076" s="812">
        <v>0</v>
      </c>
      <c r="C1076" s="1568" t="s">
        <v>12497</v>
      </c>
      <c r="D1076" s="813"/>
      <c r="E1076" s="2181">
        <v>50</v>
      </c>
      <c r="F1076" s="1926">
        <f t="shared" si="16"/>
        <v>17536730.670000009</v>
      </c>
    </row>
    <row r="1077" spans="1:6" s="780" customFormat="1">
      <c r="A1077" s="811">
        <v>43651</v>
      </c>
      <c r="B1077" s="812">
        <v>0</v>
      </c>
      <c r="C1077" s="1568" t="s">
        <v>12498</v>
      </c>
      <c r="D1077" s="813"/>
      <c r="E1077" s="2181">
        <v>2.5</v>
      </c>
      <c r="F1077" s="1926">
        <f t="shared" si="16"/>
        <v>17536728.170000009</v>
      </c>
    </row>
    <row r="1078" spans="1:6" s="780" customFormat="1" ht="30">
      <c r="A1078" s="811">
        <v>43651</v>
      </c>
      <c r="B1078" s="812">
        <v>0</v>
      </c>
      <c r="C1078" s="1568" t="s">
        <v>12499</v>
      </c>
      <c r="D1078" s="813"/>
      <c r="E1078" s="2180">
        <v>49543</v>
      </c>
      <c r="F1078" s="1926">
        <f t="shared" si="16"/>
        <v>17487185.170000009</v>
      </c>
    </row>
    <row r="1079" spans="1:6" s="781" customFormat="1" ht="30">
      <c r="A1079" s="811">
        <v>43651</v>
      </c>
      <c r="B1079" s="812">
        <v>0</v>
      </c>
      <c r="C1079" s="1568" t="s">
        <v>12500</v>
      </c>
      <c r="D1079" s="815"/>
      <c r="E1079" s="2181">
        <v>50</v>
      </c>
      <c r="F1079" s="1926">
        <f t="shared" si="16"/>
        <v>17487135.170000009</v>
      </c>
    </row>
    <row r="1080" spans="1:6" s="780" customFormat="1">
      <c r="A1080" s="811">
        <v>43651</v>
      </c>
      <c r="B1080" s="812">
        <v>0</v>
      </c>
      <c r="C1080" s="1568" t="s">
        <v>12501</v>
      </c>
      <c r="D1080" s="813"/>
      <c r="E1080" s="2181">
        <v>2.5</v>
      </c>
      <c r="F1080" s="1926">
        <f t="shared" si="16"/>
        <v>17487132.670000009</v>
      </c>
    </row>
    <row r="1081" spans="1:6" s="780" customFormat="1" ht="30">
      <c r="A1081" s="811">
        <v>43651</v>
      </c>
      <c r="B1081" s="812">
        <v>0</v>
      </c>
      <c r="C1081" s="1568" t="s">
        <v>12502</v>
      </c>
      <c r="D1081" s="813"/>
      <c r="E1081" s="2180">
        <v>56309</v>
      </c>
      <c r="F1081" s="1926">
        <f t="shared" si="16"/>
        <v>17430823.670000009</v>
      </c>
    </row>
    <row r="1082" spans="1:6" s="780" customFormat="1" ht="30">
      <c r="A1082" s="811">
        <v>43651</v>
      </c>
      <c r="B1082" s="812">
        <v>0</v>
      </c>
      <c r="C1082" s="1568" t="s">
        <v>12503</v>
      </c>
      <c r="D1082" s="813"/>
      <c r="E1082" s="2181">
        <v>50</v>
      </c>
      <c r="F1082" s="1926">
        <f t="shared" si="16"/>
        <v>17430773.670000009</v>
      </c>
    </row>
    <row r="1083" spans="1:6" s="780" customFormat="1">
      <c r="A1083" s="811">
        <v>43651</v>
      </c>
      <c r="B1083" s="812">
        <v>0</v>
      </c>
      <c r="C1083" s="1568" t="s">
        <v>12504</v>
      </c>
      <c r="D1083" s="813"/>
      <c r="E1083" s="2181">
        <v>2.5</v>
      </c>
      <c r="F1083" s="1926">
        <f t="shared" si="16"/>
        <v>17430771.170000009</v>
      </c>
    </row>
    <row r="1084" spans="1:6" s="780" customFormat="1" ht="30">
      <c r="A1084" s="811">
        <v>43651</v>
      </c>
      <c r="B1084" s="812">
        <v>0</v>
      </c>
      <c r="C1084" s="1568" t="s">
        <v>12505</v>
      </c>
      <c r="D1084" s="813"/>
      <c r="E1084" s="2180">
        <v>5230</v>
      </c>
      <c r="F1084" s="1926">
        <f t="shared" si="16"/>
        <v>17425541.170000009</v>
      </c>
    </row>
    <row r="1085" spans="1:6" s="782" customFormat="1" ht="30">
      <c r="A1085" s="811">
        <v>43651</v>
      </c>
      <c r="B1085" s="812">
        <v>0</v>
      </c>
      <c r="C1085" s="1568" t="s">
        <v>12506</v>
      </c>
      <c r="D1085" s="817"/>
      <c r="E1085" s="2181">
        <v>50</v>
      </c>
      <c r="F1085" s="1926">
        <f t="shared" si="16"/>
        <v>17425491.170000009</v>
      </c>
    </row>
    <row r="1086" spans="1:6" s="781" customFormat="1">
      <c r="A1086" s="811">
        <v>43651</v>
      </c>
      <c r="B1086" s="812">
        <v>0</v>
      </c>
      <c r="C1086" s="1568" t="s">
        <v>12507</v>
      </c>
      <c r="D1086" s="815"/>
      <c r="E1086" s="2181">
        <v>2.5</v>
      </c>
      <c r="F1086" s="1926">
        <f t="shared" si="16"/>
        <v>17425488.670000009</v>
      </c>
    </row>
    <row r="1087" spans="1:6" s="780" customFormat="1">
      <c r="A1087" s="811">
        <v>43653</v>
      </c>
      <c r="B1087" s="812">
        <v>0</v>
      </c>
      <c r="C1087" s="1568" t="s">
        <v>12508</v>
      </c>
      <c r="D1087" s="813"/>
      <c r="E1087" s="2181">
        <v>50</v>
      </c>
      <c r="F1087" s="1926">
        <f t="shared" si="16"/>
        <v>17425438.670000009</v>
      </c>
    </row>
    <row r="1088" spans="1:6" s="780" customFormat="1" ht="45">
      <c r="A1088" s="811">
        <v>43653</v>
      </c>
      <c r="B1088" s="812">
        <v>0</v>
      </c>
      <c r="C1088" s="1568" t="s">
        <v>12509</v>
      </c>
      <c r="D1088" s="814">
        <v>23000</v>
      </c>
      <c r="E1088" s="2182"/>
      <c r="F1088" s="1926">
        <f t="shared" si="16"/>
        <v>17448438.670000009</v>
      </c>
    </row>
    <row r="1089" spans="1:6" s="780" customFormat="1">
      <c r="A1089" s="811">
        <v>43655</v>
      </c>
      <c r="B1089" s="812">
        <v>0</v>
      </c>
      <c r="C1089" s="1568" t="s">
        <v>12510</v>
      </c>
      <c r="D1089" s="813"/>
      <c r="E1089" s="2181">
        <v>50</v>
      </c>
      <c r="F1089" s="1926">
        <f t="shared" si="16"/>
        <v>17448388.670000009</v>
      </c>
    </row>
    <row r="1090" spans="1:6" s="780" customFormat="1" ht="30">
      <c r="A1090" s="811">
        <v>43655</v>
      </c>
      <c r="B1090" s="812">
        <v>0</v>
      </c>
      <c r="C1090" s="1568" t="s">
        <v>12511</v>
      </c>
      <c r="D1090" s="814">
        <v>23522.25</v>
      </c>
      <c r="E1090" s="2182"/>
      <c r="F1090" s="1926">
        <f t="shared" si="16"/>
        <v>17471910.920000009</v>
      </c>
    </row>
    <row r="1091" spans="1:6" s="780" customFormat="1">
      <c r="A1091" s="811">
        <v>43657</v>
      </c>
      <c r="B1091" s="812">
        <v>1334</v>
      </c>
      <c r="C1091" s="1568" t="s">
        <v>12127</v>
      </c>
      <c r="D1091" s="813"/>
      <c r="E1091" s="2180">
        <v>820000</v>
      </c>
      <c r="F1091" s="1926">
        <f t="shared" si="16"/>
        <v>16651910.920000009</v>
      </c>
    </row>
    <row r="1092" spans="1:6" s="780" customFormat="1">
      <c r="A1092" s="811">
        <v>43657</v>
      </c>
      <c r="B1092" s="812">
        <v>0</v>
      </c>
      <c r="C1092" s="1568" t="s">
        <v>12512</v>
      </c>
      <c r="D1092" s="813"/>
      <c r="E1092" s="2181">
        <v>50</v>
      </c>
      <c r="F1092" s="1926">
        <f t="shared" si="16"/>
        <v>16651860.920000009</v>
      </c>
    </row>
    <row r="1093" spans="1:6" s="780" customFormat="1" ht="30">
      <c r="A1093" s="811">
        <v>43657</v>
      </c>
      <c r="B1093" s="812">
        <v>0</v>
      </c>
      <c r="C1093" s="1568" t="s">
        <v>12513</v>
      </c>
      <c r="D1093" s="816">
        <v>0.99</v>
      </c>
      <c r="E1093" s="2182"/>
      <c r="F1093" s="1926">
        <f t="shared" si="16"/>
        <v>16651861.910000009</v>
      </c>
    </row>
    <row r="1094" spans="1:6" s="780" customFormat="1">
      <c r="A1094" s="811">
        <v>43657</v>
      </c>
      <c r="B1094" s="812">
        <v>5860889</v>
      </c>
      <c r="C1094" s="1568" t="s">
        <v>12514</v>
      </c>
      <c r="D1094" s="814">
        <v>700000</v>
      </c>
      <c r="E1094" s="2182"/>
      <c r="F1094" s="1926">
        <f t="shared" ref="F1094:F1157" si="17">F1093-E1094+D1094</f>
        <v>17351861.910000011</v>
      </c>
    </row>
    <row r="1095" spans="1:6" s="780" customFormat="1">
      <c r="A1095" s="811">
        <v>43658</v>
      </c>
      <c r="B1095" s="812">
        <v>1337</v>
      </c>
      <c r="C1095" s="1568" t="s">
        <v>12515</v>
      </c>
      <c r="D1095" s="813"/>
      <c r="E1095" s="2180">
        <v>40000</v>
      </c>
      <c r="F1095" s="1926">
        <f t="shared" si="17"/>
        <v>17311861.910000011</v>
      </c>
    </row>
    <row r="1096" spans="1:6" s="781" customFormat="1" ht="30">
      <c r="A1096" s="811">
        <v>43658</v>
      </c>
      <c r="B1096" s="812">
        <v>1336</v>
      </c>
      <c r="C1096" s="1568" t="s">
        <v>12516</v>
      </c>
      <c r="D1096" s="815"/>
      <c r="E1096" s="2180">
        <v>215000</v>
      </c>
      <c r="F1096" s="1926">
        <f t="shared" si="17"/>
        <v>17096861.910000011</v>
      </c>
    </row>
    <row r="1097" spans="1:6" s="780" customFormat="1" ht="45">
      <c r="A1097" s="811">
        <v>43658</v>
      </c>
      <c r="B1097" s="812">
        <v>0</v>
      </c>
      <c r="C1097" s="1568" t="s">
        <v>12517</v>
      </c>
      <c r="D1097" s="813"/>
      <c r="E1097" s="2180">
        <v>299000</v>
      </c>
      <c r="F1097" s="1926">
        <f t="shared" si="17"/>
        <v>16797861.910000011</v>
      </c>
    </row>
    <row r="1098" spans="1:6" s="780" customFormat="1" ht="45">
      <c r="A1098" s="811">
        <v>43658</v>
      </c>
      <c r="B1098" s="812">
        <v>0</v>
      </c>
      <c r="C1098" s="1568" t="s">
        <v>12518</v>
      </c>
      <c r="D1098" s="813"/>
      <c r="E1098" s="2181">
        <v>50</v>
      </c>
      <c r="F1098" s="1926">
        <f t="shared" si="17"/>
        <v>16797811.910000011</v>
      </c>
    </row>
    <row r="1099" spans="1:6" s="781" customFormat="1">
      <c r="A1099" s="811">
        <v>43658</v>
      </c>
      <c r="B1099" s="812">
        <v>0</v>
      </c>
      <c r="C1099" s="1568" t="s">
        <v>11633</v>
      </c>
      <c r="D1099" s="815"/>
      <c r="E1099" s="2181">
        <v>2.5</v>
      </c>
      <c r="F1099" s="1926">
        <f t="shared" si="17"/>
        <v>16797809.410000011</v>
      </c>
    </row>
    <row r="1100" spans="1:6" s="780" customFormat="1" ht="45">
      <c r="A1100" s="811">
        <v>43658</v>
      </c>
      <c r="B1100" s="812">
        <v>0</v>
      </c>
      <c r="C1100" s="1568" t="s">
        <v>12519</v>
      </c>
      <c r="D1100" s="813"/>
      <c r="E1100" s="2180">
        <v>61605</v>
      </c>
      <c r="F1100" s="1926">
        <f t="shared" si="17"/>
        <v>16736204.410000011</v>
      </c>
    </row>
    <row r="1101" spans="1:6" s="780" customFormat="1" ht="45">
      <c r="A1101" s="811">
        <v>43658</v>
      </c>
      <c r="B1101" s="812">
        <v>0</v>
      </c>
      <c r="C1101" s="1568" t="s">
        <v>12520</v>
      </c>
      <c r="D1101" s="813"/>
      <c r="E1101" s="2181">
        <v>50</v>
      </c>
      <c r="F1101" s="1926">
        <f t="shared" si="17"/>
        <v>16736154.410000011</v>
      </c>
    </row>
    <row r="1102" spans="1:6" s="780" customFormat="1">
      <c r="A1102" s="811">
        <v>43658</v>
      </c>
      <c r="B1102" s="812">
        <v>0</v>
      </c>
      <c r="C1102" s="1568" t="s">
        <v>11633</v>
      </c>
      <c r="D1102" s="813"/>
      <c r="E1102" s="2181">
        <v>2.5</v>
      </c>
      <c r="F1102" s="1926">
        <f t="shared" si="17"/>
        <v>16736151.910000011</v>
      </c>
    </row>
    <row r="1103" spans="1:6" s="780" customFormat="1">
      <c r="A1103" s="811">
        <v>43659</v>
      </c>
      <c r="B1103" s="812">
        <v>0</v>
      </c>
      <c r="C1103" s="1568" t="s">
        <v>12521</v>
      </c>
      <c r="D1103" s="813"/>
      <c r="E1103" s="2181">
        <v>350</v>
      </c>
      <c r="F1103" s="1926">
        <f t="shared" si="17"/>
        <v>16735801.910000011</v>
      </c>
    </row>
    <row r="1104" spans="1:6" s="780" customFormat="1" ht="30">
      <c r="A1104" s="811">
        <v>43659</v>
      </c>
      <c r="B1104" s="812">
        <v>0</v>
      </c>
      <c r="C1104" s="1568" t="s">
        <v>12522</v>
      </c>
      <c r="D1104" s="814">
        <v>4000</v>
      </c>
      <c r="E1104" s="2182"/>
      <c r="F1104" s="1926">
        <f t="shared" si="17"/>
        <v>16739801.910000011</v>
      </c>
    </row>
    <row r="1105" spans="1:6" s="780" customFormat="1" ht="30">
      <c r="A1105" s="811">
        <v>43659</v>
      </c>
      <c r="B1105" s="812">
        <v>0</v>
      </c>
      <c r="C1105" s="1568" t="s">
        <v>12523</v>
      </c>
      <c r="D1105" s="814">
        <v>46000</v>
      </c>
      <c r="E1105" s="2182"/>
      <c r="F1105" s="1926">
        <f t="shared" si="17"/>
        <v>16785801.910000011</v>
      </c>
    </row>
    <row r="1106" spans="1:6" s="780" customFormat="1" ht="45">
      <c r="A1106" s="811">
        <v>43659</v>
      </c>
      <c r="B1106" s="812">
        <v>0</v>
      </c>
      <c r="C1106" s="1568" t="s">
        <v>12524</v>
      </c>
      <c r="D1106" s="814">
        <v>30000</v>
      </c>
      <c r="E1106" s="2182"/>
      <c r="F1106" s="1926">
        <f t="shared" si="17"/>
        <v>16815801.910000011</v>
      </c>
    </row>
    <row r="1107" spans="1:6" s="780" customFormat="1" ht="45">
      <c r="A1107" s="811">
        <v>43659</v>
      </c>
      <c r="B1107" s="812">
        <v>0</v>
      </c>
      <c r="C1107" s="1568" t="s">
        <v>12525</v>
      </c>
      <c r="D1107" s="814">
        <v>15000</v>
      </c>
      <c r="E1107" s="2182"/>
      <c r="F1107" s="1926">
        <f t="shared" si="17"/>
        <v>16830801.910000011</v>
      </c>
    </row>
    <row r="1108" spans="1:6" s="782" customFormat="1" ht="45">
      <c r="A1108" s="811">
        <v>43659</v>
      </c>
      <c r="B1108" s="812">
        <v>0</v>
      </c>
      <c r="C1108" s="1568" t="s">
        <v>12526</v>
      </c>
      <c r="D1108" s="814">
        <v>22000</v>
      </c>
      <c r="E1108" s="2184"/>
      <c r="F1108" s="1926">
        <f t="shared" si="17"/>
        <v>16852801.910000011</v>
      </c>
    </row>
    <row r="1109" spans="1:6" s="781" customFormat="1" ht="45">
      <c r="A1109" s="811">
        <v>43659</v>
      </c>
      <c r="B1109" s="812">
        <v>0</v>
      </c>
      <c r="C1109" s="1568" t="s">
        <v>12527</v>
      </c>
      <c r="D1109" s="814">
        <v>23700</v>
      </c>
      <c r="E1109" s="2183"/>
      <c r="F1109" s="1926">
        <f t="shared" si="17"/>
        <v>16876501.910000011</v>
      </c>
    </row>
    <row r="1110" spans="1:6" s="781" customFormat="1" ht="45">
      <c r="A1110" s="811">
        <v>43659</v>
      </c>
      <c r="B1110" s="812">
        <v>0</v>
      </c>
      <c r="C1110" s="1568" t="s">
        <v>12528</v>
      </c>
      <c r="D1110" s="814">
        <v>15700</v>
      </c>
      <c r="E1110" s="2183"/>
      <c r="F1110" s="1926">
        <f t="shared" si="17"/>
        <v>16892201.910000011</v>
      </c>
    </row>
    <row r="1111" spans="1:6" s="780" customFormat="1">
      <c r="A1111" s="811">
        <v>43660</v>
      </c>
      <c r="B1111" s="812">
        <v>0</v>
      </c>
      <c r="C1111" s="1568" t="s">
        <v>12529</v>
      </c>
      <c r="D1111" s="813"/>
      <c r="E1111" s="2181">
        <v>400</v>
      </c>
      <c r="F1111" s="1926">
        <f t="shared" si="17"/>
        <v>16891801.910000011</v>
      </c>
    </row>
    <row r="1112" spans="1:6" s="780" customFormat="1" ht="45">
      <c r="A1112" s="811">
        <v>43660</v>
      </c>
      <c r="B1112" s="812">
        <v>0</v>
      </c>
      <c r="C1112" s="1568" t="s">
        <v>12530</v>
      </c>
      <c r="D1112" s="814">
        <v>25800</v>
      </c>
      <c r="E1112" s="2182"/>
      <c r="F1112" s="1926">
        <f t="shared" si="17"/>
        <v>16917601.910000011</v>
      </c>
    </row>
    <row r="1113" spans="1:6" s="780" customFormat="1" ht="45">
      <c r="A1113" s="811">
        <v>43660</v>
      </c>
      <c r="B1113" s="812">
        <v>0</v>
      </c>
      <c r="C1113" s="1568" t="s">
        <v>12531</v>
      </c>
      <c r="D1113" s="814">
        <v>4000</v>
      </c>
      <c r="E1113" s="2182"/>
      <c r="F1113" s="1926">
        <f t="shared" si="17"/>
        <v>16921601.910000011</v>
      </c>
    </row>
    <row r="1114" spans="1:6" s="780" customFormat="1" ht="30">
      <c r="A1114" s="811">
        <v>43660</v>
      </c>
      <c r="B1114" s="812">
        <v>0</v>
      </c>
      <c r="C1114" s="1568" t="s">
        <v>12532</v>
      </c>
      <c r="D1114" s="814">
        <v>23000</v>
      </c>
      <c r="E1114" s="2182"/>
      <c r="F1114" s="1926">
        <f t="shared" si="17"/>
        <v>16944601.910000011</v>
      </c>
    </row>
    <row r="1115" spans="1:6" s="780" customFormat="1" ht="30">
      <c r="A1115" s="811">
        <v>43660</v>
      </c>
      <c r="B1115" s="812">
        <v>0</v>
      </c>
      <c r="C1115" s="1568" t="s">
        <v>12533</v>
      </c>
      <c r="D1115" s="816">
        <v>700</v>
      </c>
      <c r="E1115" s="2182"/>
      <c r="F1115" s="1926">
        <f t="shared" si="17"/>
        <v>16945301.910000011</v>
      </c>
    </row>
    <row r="1116" spans="1:6" s="780" customFormat="1" ht="30">
      <c r="A1116" s="811">
        <v>43660</v>
      </c>
      <c r="B1116" s="812">
        <v>0</v>
      </c>
      <c r="C1116" s="1568" t="s">
        <v>12534</v>
      </c>
      <c r="D1116" s="814">
        <v>22700</v>
      </c>
      <c r="E1116" s="2182"/>
      <c r="F1116" s="1926">
        <f t="shared" si="17"/>
        <v>16968001.910000011</v>
      </c>
    </row>
    <row r="1117" spans="1:6" s="780" customFormat="1">
      <c r="A1117" s="811">
        <v>43660</v>
      </c>
      <c r="B1117" s="812">
        <v>9999705506</v>
      </c>
      <c r="C1117" s="1568" t="s">
        <v>12535</v>
      </c>
      <c r="D1117" s="814">
        <v>33700</v>
      </c>
      <c r="E1117" s="2182"/>
      <c r="F1117" s="1926">
        <f t="shared" si="17"/>
        <v>17001701.910000011</v>
      </c>
    </row>
    <row r="1118" spans="1:6" s="780" customFormat="1" ht="30">
      <c r="A1118" s="811">
        <v>43660</v>
      </c>
      <c r="B1118" s="812">
        <v>0</v>
      </c>
      <c r="C1118" s="1568" t="s">
        <v>12536</v>
      </c>
      <c r="D1118" s="814">
        <v>23700</v>
      </c>
      <c r="E1118" s="2182"/>
      <c r="F1118" s="1926">
        <f t="shared" si="17"/>
        <v>17025401.910000011</v>
      </c>
    </row>
    <row r="1119" spans="1:6" s="781" customFormat="1" ht="30">
      <c r="A1119" s="811">
        <v>43660</v>
      </c>
      <c r="B1119" s="812">
        <v>0</v>
      </c>
      <c r="C1119" s="1568" t="s">
        <v>12537</v>
      </c>
      <c r="D1119" s="814">
        <v>23700</v>
      </c>
      <c r="E1119" s="2183"/>
      <c r="F1119" s="1926">
        <f t="shared" si="17"/>
        <v>17049101.910000011</v>
      </c>
    </row>
    <row r="1120" spans="1:6" s="780" customFormat="1" ht="45">
      <c r="A1120" s="811">
        <v>43660</v>
      </c>
      <c r="B1120" s="812">
        <v>0</v>
      </c>
      <c r="C1120" s="1568" t="s">
        <v>12538</v>
      </c>
      <c r="D1120" s="814">
        <v>56700</v>
      </c>
      <c r="E1120" s="2182"/>
      <c r="F1120" s="1926">
        <f t="shared" si="17"/>
        <v>17105801.910000011</v>
      </c>
    </row>
    <row r="1121" spans="1:6" s="780" customFormat="1" ht="45">
      <c r="A1121" s="811">
        <v>43660</v>
      </c>
      <c r="B1121" s="812">
        <v>0</v>
      </c>
      <c r="C1121" s="1568" t="s">
        <v>12539</v>
      </c>
      <c r="D1121" s="814">
        <v>23000</v>
      </c>
      <c r="E1121" s="2182"/>
      <c r="F1121" s="1926">
        <f t="shared" si="17"/>
        <v>17128801.910000011</v>
      </c>
    </row>
    <row r="1122" spans="1:6" s="780" customFormat="1" ht="45">
      <c r="A1122" s="811">
        <v>43660</v>
      </c>
      <c r="B1122" s="812">
        <v>0</v>
      </c>
      <c r="C1122" s="1568" t="s">
        <v>12540</v>
      </c>
      <c r="D1122" s="814">
        <v>45000</v>
      </c>
      <c r="E1122" s="2182"/>
      <c r="F1122" s="1926">
        <f t="shared" si="17"/>
        <v>17173801.910000011</v>
      </c>
    </row>
    <row r="1123" spans="1:6" s="780" customFormat="1">
      <c r="A1123" s="811">
        <v>43661</v>
      </c>
      <c r="B1123" s="812">
        <v>0</v>
      </c>
      <c r="C1123" s="1568" t="s">
        <v>12541</v>
      </c>
      <c r="D1123" s="813"/>
      <c r="E1123" s="2181">
        <v>100</v>
      </c>
      <c r="F1123" s="1926">
        <f t="shared" si="17"/>
        <v>17173701.910000011</v>
      </c>
    </row>
    <row r="1124" spans="1:6" s="780" customFormat="1" ht="30">
      <c r="A1124" s="811">
        <v>43661</v>
      </c>
      <c r="B1124" s="812">
        <v>0</v>
      </c>
      <c r="C1124" s="1568" t="s">
        <v>12542</v>
      </c>
      <c r="D1124" s="814">
        <v>589644.25</v>
      </c>
      <c r="E1124" s="2182"/>
      <c r="F1124" s="1926">
        <f t="shared" si="17"/>
        <v>17763346.160000011</v>
      </c>
    </row>
    <row r="1125" spans="1:6" s="780" customFormat="1" ht="30">
      <c r="A1125" s="811">
        <v>43661</v>
      </c>
      <c r="B1125" s="812">
        <v>0</v>
      </c>
      <c r="C1125" s="1568" t="s">
        <v>12543</v>
      </c>
      <c r="D1125" s="814">
        <v>94386.75</v>
      </c>
      <c r="E1125" s="2182"/>
      <c r="F1125" s="1926">
        <f t="shared" si="17"/>
        <v>17857732.910000011</v>
      </c>
    </row>
    <row r="1126" spans="1:6" s="780" customFormat="1">
      <c r="A1126" s="811">
        <v>43661</v>
      </c>
      <c r="B1126" s="812">
        <v>0</v>
      </c>
      <c r="C1126" s="1568" t="s">
        <v>12544</v>
      </c>
      <c r="D1126" s="813"/>
      <c r="E1126" s="2180">
        <v>2100</v>
      </c>
      <c r="F1126" s="1926">
        <f t="shared" si="17"/>
        <v>17855632.910000011</v>
      </c>
    </row>
    <row r="1127" spans="1:6" s="780" customFormat="1">
      <c r="A1127" s="811">
        <v>43661</v>
      </c>
      <c r="B1127" s="812">
        <v>0</v>
      </c>
      <c r="C1127" s="1568" t="s">
        <v>12545</v>
      </c>
      <c r="D1127" s="813"/>
      <c r="E1127" s="2180">
        <v>2100</v>
      </c>
      <c r="F1127" s="1926">
        <f t="shared" si="17"/>
        <v>17853532.910000011</v>
      </c>
    </row>
    <row r="1128" spans="1:6" s="780" customFormat="1">
      <c r="A1128" s="811">
        <v>43661</v>
      </c>
      <c r="B1128" s="812">
        <v>0</v>
      </c>
      <c r="C1128" s="1568" t="s">
        <v>12546</v>
      </c>
      <c r="D1128" s="813"/>
      <c r="E1128" s="2181">
        <v>105</v>
      </c>
      <c r="F1128" s="1926">
        <f t="shared" si="17"/>
        <v>17853427.910000011</v>
      </c>
    </row>
    <row r="1129" spans="1:6" s="782" customFormat="1">
      <c r="A1129" s="811">
        <v>43661</v>
      </c>
      <c r="B1129" s="812">
        <v>0</v>
      </c>
      <c r="C1129" s="1568" t="s">
        <v>12547</v>
      </c>
      <c r="D1129" s="817"/>
      <c r="E1129" s="2181">
        <v>105</v>
      </c>
      <c r="F1129" s="1926">
        <f t="shared" si="17"/>
        <v>17853322.910000011</v>
      </c>
    </row>
    <row r="1130" spans="1:6" s="781" customFormat="1">
      <c r="A1130" s="811">
        <v>43661</v>
      </c>
      <c r="B1130" s="812">
        <v>0</v>
      </c>
      <c r="C1130" s="1568" t="s">
        <v>12548</v>
      </c>
      <c r="D1130" s="815"/>
      <c r="E1130" s="2181">
        <v>105</v>
      </c>
      <c r="F1130" s="1926">
        <f t="shared" si="17"/>
        <v>17853217.910000011</v>
      </c>
    </row>
    <row r="1131" spans="1:6" s="781" customFormat="1">
      <c r="A1131" s="811">
        <v>43661</v>
      </c>
      <c r="B1131" s="812">
        <v>0</v>
      </c>
      <c r="C1131" s="1568" t="s">
        <v>12549</v>
      </c>
      <c r="D1131" s="815"/>
      <c r="E1131" s="2181">
        <v>105</v>
      </c>
      <c r="F1131" s="1926">
        <f t="shared" si="17"/>
        <v>17853112.910000011</v>
      </c>
    </row>
    <row r="1132" spans="1:6" s="780" customFormat="1">
      <c r="A1132" s="811">
        <v>43661</v>
      </c>
      <c r="B1132" s="812">
        <v>0</v>
      </c>
      <c r="C1132" s="1568" t="s">
        <v>12550</v>
      </c>
      <c r="D1132" s="813"/>
      <c r="E1132" s="2180">
        <v>2100</v>
      </c>
      <c r="F1132" s="1926">
        <f t="shared" si="17"/>
        <v>17851012.910000011</v>
      </c>
    </row>
    <row r="1133" spans="1:6" s="780" customFormat="1">
      <c r="A1133" s="811">
        <v>43661</v>
      </c>
      <c r="B1133" s="812">
        <v>0</v>
      </c>
      <c r="C1133" s="1568" t="s">
        <v>12551</v>
      </c>
      <c r="D1133" s="813"/>
      <c r="E1133" s="2180">
        <v>2100</v>
      </c>
      <c r="F1133" s="1926">
        <f t="shared" si="17"/>
        <v>17848912.910000011</v>
      </c>
    </row>
    <row r="1134" spans="1:6" s="780" customFormat="1">
      <c r="A1134" s="811">
        <v>43662</v>
      </c>
      <c r="B1134" s="812">
        <v>0</v>
      </c>
      <c r="C1134" s="1568" t="s">
        <v>12552</v>
      </c>
      <c r="D1134" s="813"/>
      <c r="E1134" s="2181">
        <v>50</v>
      </c>
      <c r="F1134" s="1926">
        <f t="shared" si="17"/>
        <v>17848862.910000011</v>
      </c>
    </row>
    <row r="1135" spans="1:6" s="780" customFormat="1" ht="30">
      <c r="A1135" s="811">
        <v>43662</v>
      </c>
      <c r="B1135" s="812">
        <v>0</v>
      </c>
      <c r="C1135" s="1568" t="s">
        <v>12553</v>
      </c>
      <c r="D1135" s="814">
        <v>55000</v>
      </c>
      <c r="E1135" s="2182"/>
      <c r="F1135" s="1926">
        <f t="shared" si="17"/>
        <v>17903862.910000011</v>
      </c>
    </row>
    <row r="1136" spans="1:6" s="780" customFormat="1">
      <c r="A1136" s="811">
        <v>43663</v>
      </c>
      <c r="B1136" s="812">
        <v>0</v>
      </c>
      <c r="C1136" s="1568" t="s">
        <v>12446</v>
      </c>
      <c r="D1136" s="814">
        <v>145800</v>
      </c>
      <c r="E1136" s="2182"/>
      <c r="F1136" s="1926">
        <f t="shared" si="17"/>
        <v>18049662.910000011</v>
      </c>
    </row>
    <row r="1137" spans="1:6" s="780" customFormat="1">
      <c r="A1137" s="811">
        <v>43663</v>
      </c>
      <c r="B1137" s="812">
        <v>0</v>
      </c>
      <c r="C1137" s="1568" t="s">
        <v>12554</v>
      </c>
      <c r="D1137" s="813"/>
      <c r="E1137" s="2181">
        <v>50</v>
      </c>
      <c r="F1137" s="1926">
        <f t="shared" si="17"/>
        <v>18049612.910000011</v>
      </c>
    </row>
    <row r="1138" spans="1:6" s="780" customFormat="1" ht="30">
      <c r="A1138" s="811">
        <v>43663</v>
      </c>
      <c r="B1138" s="812">
        <v>0</v>
      </c>
      <c r="C1138" s="1568" t="s">
        <v>12555</v>
      </c>
      <c r="D1138" s="814">
        <v>44662.5</v>
      </c>
      <c r="E1138" s="2182"/>
      <c r="F1138" s="1926">
        <f t="shared" si="17"/>
        <v>18094275.410000011</v>
      </c>
    </row>
    <row r="1139" spans="1:6" s="780" customFormat="1" ht="45">
      <c r="A1139" s="811">
        <v>43663</v>
      </c>
      <c r="B1139" s="812">
        <v>0</v>
      </c>
      <c r="C1139" s="1568" t="s">
        <v>12556</v>
      </c>
      <c r="D1139" s="814">
        <v>51000</v>
      </c>
      <c r="E1139" s="2182"/>
      <c r="F1139" s="1926">
        <f t="shared" si="17"/>
        <v>18145275.410000011</v>
      </c>
    </row>
    <row r="1140" spans="1:6" s="780" customFormat="1">
      <c r="A1140" s="811">
        <v>43664</v>
      </c>
      <c r="B1140" s="812">
        <v>0</v>
      </c>
      <c r="C1140" s="1568" t="s">
        <v>12557</v>
      </c>
      <c r="D1140" s="813"/>
      <c r="E1140" s="2181">
        <v>150</v>
      </c>
      <c r="F1140" s="1926">
        <f t="shared" si="17"/>
        <v>18145125.410000011</v>
      </c>
    </row>
    <row r="1141" spans="1:6" s="780" customFormat="1" ht="30">
      <c r="A1141" s="811">
        <v>43664</v>
      </c>
      <c r="B1141" s="812">
        <v>0</v>
      </c>
      <c r="C1141" s="1568" t="s">
        <v>12558</v>
      </c>
      <c r="D1141" s="814">
        <v>57100</v>
      </c>
      <c r="E1141" s="2182"/>
      <c r="F1141" s="1926">
        <f t="shared" si="17"/>
        <v>18202225.410000011</v>
      </c>
    </row>
    <row r="1142" spans="1:6" s="780" customFormat="1" ht="45">
      <c r="A1142" s="811">
        <v>43664</v>
      </c>
      <c r="B1142" s="812">
        <v>0</v>
      </c>
      <c r="C1142" s="1568" t="s">
        <v>12559</v>
      </c>
      <c r="D1142" s="814">
        <v>53100</v>
      </c>
      <c r="E1142" s="2182"/>
      <c r="F1142" s="1926">
        <f t="shared" si="17"/>
        <v>18255325.410000011</v>
      </c>
    </row>
    <row r="1143" spans="1:6" s="781" customFormat="1" ht="45">
      <c r="A1143" s="811">
        <v>43664</v>
      </c>
      <c r="B1143" s="812">
        <v>0</v>
      </c>
      <c r="C1143" s="1568" t="s">
        <v>12560</v>
      </c>
      <c r="D1143" s="814">
        <v>20000</v>
      </c>
      <c r="E1143" s="2183"/>
      <c r="F1143" s="1926">
        <f t="shared" si="17"/>
        <v>18275325.410000011</v>
      </c>
    </row>
    <row r="1144" spans="1:6" s="780" customFormat="1" ht="30">
      <c r="A1144" s="811">
        <v>43664</v>
      </c>
      <c r="B1144" s="812">
        <v>0</v>
      </c>
      <c r="C1144" s="1568" t="s">
        <v>12561</v>
      </c>
      <c r="D1144" s="814">
        <v>65902</v>
      </c>
      <c r="E1144" s="2182"/>
      <c r="F1144" s="1926">
        <f t="shared" si="17"/>
        <v>18341227.410000011</v>
      </c>
    </row>
    <row r="1145" spans="1:6" s="780" customFormat="1" ht="45">
      <c r="A1145" s="811">
        <v>43664</v>
      </c>
      <c r="B1145" s="812">
        <v>0</v>
      </c>
      <c r="C1145" s="1568" t="s">
        <v>12562</v>
      </c>
      <c r="D1145" s="816">
        <v>700</v>
      </c>
      <c r="E1145" s="2182"/>
      <c r="F1145" s="1926">
        <f t="shared" si="17"/>
        <v>18341927.410000011</v>
      </c>
    </row>
    <row r="1146" spans="1:6" s="780" customFormat="1" ht="45">
      <c r="A1146" s="811">
        <v>43664</v>
      </c>
      <c r="B1146" s="812">
        <v>0</v>
      </c>
      <c r="C1146" s="1568" t="s">
        <v>12563</v>
      </c>
      <c r="D1146" s="814">
        <v>45000</v>
      </c>
      <c r="E1146" s="2182"/>
      <c r="F1146" s="1926">
        <f t="shared" si="17"/>
        <v>18386927.410000011</v>
      </c>
    </row>
    <row r="1147" spans="1:6" s="781" customFormat="1" ht="30">
      <c r="A1147" s="811">
        <v>43664</v>
      </c>
      <c r="B1147" s="812">
        <v>0</v>
      </c>
      <c r="C1147" s="1568" t="s">
        <v>12564</v>
      </c>
      <c r="D1147" s="814">
        <v>57100</v>
      </c>
      <c r="E1147" s="2183"/>
      <c r="F1147" s="1926">
        <f t="shared" si="17"/>
        <v>18444027.410000011</v>
      </c>
    </row>
    <row r="1148" spans="1:6" s="780" customFormat="1">
      <c r="A1148" s="811">
        <v>43665</v>
      </c>
      <c r="B1148" s="812">
        <v>81028814</v>
      </c>
      <c r="C1148" s="1568" t="s">
        <v>12565</v>
      </c>
      <c r="D1148" s="814">
        <v>37000</v>
      </c>
      <c r="E1148" s="2182"/>
      <c r="F1148" s="1926">
        <f t="shared" si="17"/>
        <v>18481027.410000011</v>
      </c>
    </row>
    <row r="1149" spans="1:6" s="780" customFormat="1">
      <c r="A1149" s="811">
        <v>43665</v>
      </c>
      <c r="B1149" s="812">
        <v>65124086</v>
      </c>
      <c r="C1149" s="1568" t="s">
        <v>12566</v>
      </c>
      <c r="D1149" s="814">
        <v>35000</v>
      </c>
      <c r="E1149" s="2182"/>
      <c r="F1149" s="1926">
        <f t="shared" si="17"/>
        <v>18516027.410000011</v>
      </c>
    </row>
    <row r="1150" spans="1:6" s="782" customFormat="1">
      <c r="A1150" s="811">
        <v>43665</v>
      </c>
      <c r="B1150" s="812">
        <v>0</v>
      </c>
      <c r="C1150" s="1568" t="s">
        <v>12567</v>
      </c>
      <c r="D1150" s="817"/>
      <c r="E1150" s="2181">
        <v>150</v>
      </c>
      <c r="F1150" s="1926">
        <f t="shared" si="17"/>
        <v>18515877.410000011</v>
      </c>
    </row>
    <row r="1151" spans="1:6" s="780" customFormat="1" ht="45">
      <c r="A1151" s="811">
        <v>43665</v>
      </c>
      <c r="B1151" s="812">
        <v>0</v>
      </c>
      <c r="C1151" s="1568" t="s">
        <v>12568</v>
      </c>
      <c r="D1151" s="814">
        <v>39000</v>
      </c>
      <c r="E1151" s="2182"/>
      <c r="F1151" s="1926">
        <f t="shared" si="17"/>
        <v>18554877.410000011</v>
      </c>
    </row>
    <row r="1152" spans="1:6" s="781" customFormat="1" ht="45">
      <c r="A1152" s="811">
        <v>43665</v>
      </c>
      <c r="B1152" s="812">
        <v>0</v>
      </c>
      <c r="C1152" s="1568" t="s">
        <v>12569</v>
      </c>
      <c r="D1152" s="814">
        <v>67100</v>
      </c>
      <c r="E1152" s="2183"/>
      <c r="F1152" s="1926">
        <f t="shared" si="17"/>
        <v>18621977.410000011</v>
      </c>
    </row>
    <row r="1153" spans="1:6" s="781" customFormat="1">
      <c r="A1153" s="811">
        <v>43665</v>
      </c>
      <c r="B1153" s="812">
        <v>6292</v>
      </c>
      <c r="C1153" s="1568" t="s">
        <v>12570</v>
      </c>
      <c r="D1153" s="814">
        <v>300000</v>
      </c>
      <c r="E1153" s="2183"/>
      <c r="F1153" s="1926">
        <f t="shared" si="17"/>
        <v>18921977.410000011</v>
      </c>
    </row>
    <row r="1154" spans="1:6" s="780" customFormat="1">
      <c r="A1154" s="811">
        <v>43666</v>
      </c>
      <c r="B1154" s="812">
        <v>0</v>
      </c>
      <c r="C1154" s="1568" t="s">
        <v>12571</v>
      </c>
      <c r="D1154" s="813"/>
      <c r="E1154" s="2181">
        <v>600</v>
      </c>
      <c r="F1154" s="1926">
        <f t="shared" si="17"/>
        <v>18921377.410000011</v>
      </c>
    </row>
    <row r="1155" spans="1:6" s="781" customFormat="1" ht="30">
      <c r="A1155" s="811">
        <v>43666</v>
      </c>
      <c r="B1155" s="812">
        <v>0</v>
      </c>
      <c r="C1155" s="1568" t="s">
        <v>12572</v>
      </c>
      <c r="D1155" s="814">
        <v>62000</v>
      </c>
      <c r="E1155" s="2183"/>
      <c r="F1155" s="1926">
        <f t="shared" si="17"/>
        <v>18983377.410000011</v>
      </c>
    </row>
    <row r="1156" spans="1:6" s="780" customFormat="1" ht="45">
      <c r="A1156" s="811">
        <v>43666</v>
      </c>
      <c r="B1156" s="812">
        <v>0</v>
      </c>
      <c r="C1156" s="1568" t="s">
        <v>12573</v>
      </c>
      <c r="D1156" s="814">
        <v>51000</v>
      </c>
      <c r="E1156" s="2182"/>
      <c r="F1156" s="1926">
        <f t="shared" si="17"/>
        <v>19034377.410000011</v>
      </c>
    </row>
    <row r="1157" spans="1:6" s="780" customFormat="1" ht="45">
      <c r="A1157" s="811">
        <v>43666</v>
      </c>
      <c r="B1157" s="812">
        <v>0</v>
      </c>
      <c r="C1157" s="1568" t="s">
        <v>12574</v>
      </c>
      <c r="D1157" s="814">
        <v>65000</v>
      </c>
      <c r="E1157" s="2182"/>
      <c r="F1157" s="1926">
        <f t="shared" si="17"/>
        <v>19099377.410000011</v>
      </c>
    </row>
    <row r="1158" spans="1:6" s="780" customFormat="1" ht="30">
      <c r="A1158" s="811">
        <v>43666</v>
      </c>
      <c r="B1158" s="812">
        <v>0</v>
      </c>
      <c r="C1158" s="1568" t="s">
        <v>12575</v>
      </c>
      <c r="D1158" s="814">
        <v>30000</v>
      </c>
      <c r="E1158" s="2182"/>
      <c r="F1158" s="1926">
        <f t="shared" ref="F1158:F1221" si="18">F1157-E1158+D1158</f>
        <v>19129377.410000011</v>
      </c>
    </row>
    <row r="1159" spans="1:6" s="780" customFormat="1" ht="45">
      <c r="A1159" s="811">
        <v>43666</v>
      </c>
      <c r="B1159" s="812">
        <v>0</v>
      </c>
      <c r="C1159" s="1568" t="s">
        <v>12576</v>
      </c>
      <c r="D1159" s="814">
        <v>77000</v>
      </c>
      <c r="E1159" s="2182"/>
      <c r="F1159" s="1926">
        <f t="shared" si="18"/>
        <v>19206377.410000011</v>
      </c>
    </row>
    <row r="1160" spans="1:6" s="780" customFormat="1" ht="30">
      <c r="A1160" s="811">
        <v>43666</v>
      </c>
      <c r="B1160" s="812">
        <v>0</v>
      </c>
      <c r="C1160" s="1568" t="s">
        <v>12577</v>
      </c>
      <c r="D1160" s="814">
        <v>1400</v>
      </c>
      <c r="E1160" s="2182"/>
      <c r="F1160" s="1926">
        <f t="shared" si="18"/>
        <v>19207777.410000011</v>
      </c>
    </row>
    <row r="1161" spans="1:6" s="782" customFormat="1" ht="45">
      <c r="A1161" s="811">
        <v>43666</v>
      </c>
      <c r="B1161" s="812">
        <v>0</v>
      </c>
      <c r="C1161" s="1568" t="s">
        <v>12578</v>
      </c>
      <c r="D1161" s="814">
        <v>27400</v>
      </c>
      <c r="E1161" s="2184"/>
      <c r="F1161" s="1926">
        <f t="shared" si="18"/>
        <v>19235177.410000011</v>
      </c>
    </row>
    <row r="1162" spans="1:6" s="781" customFormat="1" ht="45">
      <c r="A1162" s="811">
        <v>43666</v>
      </c>
      <c r="B1162" s="812">
        <v>0</v>
      </c>
      <c r="C1162" s="1568" t="s">
        <v>12579</v>
      </c>
      <c r="D1162" s="814">
        <v>77800</v>
      </c>
      <c r="E1162" s="2183"/>
      <c r="F1162" s="1926">
        <f t="shared" si="18"/>
        <v>19312977.410000011</v>
      </c>
    </row>
    <row r="1163" spans="1:6" s="780" customFormat="1" ht="45">
      <c r="A1163" s="811">
        <v>43666</v>
      </c>
      <c r="B1163" s="812">
        <v>0</v>
      </c>
      <c r="C1163" s="1568" t="s">
        <v>12580</v>
      </c>
      <c r="D1163" s="814">
        <v>23000</v>
      </c>
      <c r="E1163" s="2182"/>
      <c r="F1163" s="1926">
        <f t="shared" si="18"/>
        <v>19335977.410000011</v>
      </c>
    </row>
    <row r="1164" spans="1:6" s="780" customFormat="1" ht="45">
      <c r="A1164" s="811">
        <v>43666</v>
      </c>
      <c r="B1164" s="812">
        <v>0</v>
      </c>
      <c r="C1164" s="1568" t="s">
        <v>12581</v>
      </c>
      <c r="D1164" s="814">
        <v>47400</v>
      </c>
      <c r="E1164" s="2182"/>
      <c r="F1164" s="1926">
        <f t="shared" si="18"/>
        <v>19383377.410000011</v>
      </c>
    </row>
    <row r="1165" spans="1:6" s="780" customFormat="1" ht="30">
      <c r="A1165" s="811">
        <v>43666</v>
      </c>
      <c r="B1165" s="812">
        <v>0</v>
      </c>
      <c r="C1165" s="1568" t="s">
        <v>12582</v>
      </c>
      <c r="D1165" s="814">
        <v>39000</v>
      </c>
      <c r="E1165" s="2182"/>
      <c r="F1165" s="1926">
        <f t="shared" si="18"/>
        <v>19422377.410000011</v>
      </c>
    </row>
    <row r="1166" spans="1:6" s="780" customFormat="1" ht="45">
      <c r="A1166" s="811">
        <v>43666</v>
      </c>
      <c r="B1166" s="812">
        <v>0</v>
      </c>
      <c r="C1166" s="1568" t="s">
        <v>12583</v>
      </c>
      <c r="D1166" s="814">
        <v>45000</v>
      </c>
      <c r="E1166" s="2182"/>
      <c r="F1166" s="1926">
        <f t="shared" si="18"/>
        <v>19467377.410000011</v>
      </c>
    </row>
    <row r="1167" spans="1:6" s="780" customFormat="1" ht="30">
      <c r="A1167" s="811">
        <v>43666</v>
      </c>
      <c r="B1167" s="812">
        <v>0</v>
      </c>
      <c r="C1167" s="1568" t="s">
        <v>12584</v>
      </c>
      <c r="D1167" s="814">
        <v>41000</v>
      </c>
      <c r="E1167" s="2182"/>
      <c r="F1167" s="1926">
        <f t="shared" si="18"/>
        <v>19508377.410000011</v>
      </c>
    </row>
    <row r="1168" spans="1:6" s="780" customFormat="1" ht="45">
      <c r="A1168" s="811">
        <v>43666</v>
      </c>
      <c r="B1168" s="812">
        <v>0</v>
      </c>
      <c r="C1168" s="1568" t="s">
        <v>12585</v>
      </c>
      <c r="D1168" s="814">
        <v>23000</v>
      </c>
      <c r="E1168" s="2182"/>
      <c r="F1168" s="1926">
        <f t="shared" si="18"/>
        <v>19531377.410000011</v>
      </c>
    </row>
    <row r="1169" spans="1:6" s="780" customFormat="1" ht="30">
      <c r="A1169" s="811">
        <v>43666</v>
      </c>
      <c r="B1169" s="812">
        <v>0</v>
      </c>
      <c r="C1169" s="1568" t="s">
        <v>12586</v>
      </c>
      <c r="D1169" s="814">
        <v>14950</v>
      </c>
      <c r="E1169" s="2182"/>
      <c r="F1169" s="1926">
        <f t="shared" si="18"/>
        <v>19546327.410000011</v>
      </c>
    </row>
    <row r="1170" spans="1:6" s="780" customFormat="1" ht="45">
      <c r="A1170" s="811">
        <v>43666</v>
      </c>
      <c r="B1170" s="812">
        <v>0</v>
      </c>
      <c r="C1170" s="1568" t="s">
        <v>12587</v>
      </c>
      <c r="D1170" s="814">
        <v>53700</v>
      </c>
      <c r="E1170" s="2182"/>
      <c r="F1170" s="1926">
        <f t="shared" si="18"/>
        <v>19600027.410000011</v>
      </c>
    </row>
    <row r="1171" spans="1:6" s="780" customFormat="1" ht="45">
      <c r="A1171" s="811">
        <v>43666</v>
      </c>
      <c r="B1171" s="812">
        <v>0</v>
      </c>
      <c r="C1171" s="1568" t="s">
        <v>12588</v>
      </c>
      <c r="D1171" s="814">
        <v>46400</v>
      </c>
      <c r="E1171" s="2182"/>
      <c r="F1171" s="1926">
        <f t="shared" si="18"/>
        <v>19646427.410000011</v>
      </c>
    </row>
    <row r="1172" spans="1:6" s="780" customFormat="1">
      <c r="A1172" s="811">
        <v>43667</v>
      </c>
      <c r="B1172" s="812">
        <v>0</v>
      </c>
      <c r="C1172" s="1568" t="s">
        <v>12589</v>
      </c>
      <c r="D1172" s="813"/>
      <c r="E1172" s="2181">
        <v>400</v>
      </c>
      <c r="F1172" s="1926">
        <f t="shared" si="18"/>
        <v>19646027.410000011</v>
      </c>
    </row>
    <row r="1173" spans="1:6" s="782" customFormat="1" ht="45">
      <c r="A1173" s="811">
        <v>43667</v>
      </c>
      <c r="B1173" s="812">
        <v>0</v>
      </c>
      <c r="C1173" s="1568" t="s">
        <v>12590</v>
      </c>
      <c r="D1173" s="814">
        <v>61000</v>
      </c>
      <c r="E1173" s="2184"/>
      <c r="F1173" s="1926">
        <f t="shared" si="18"/>
        <v>19707027.410000011</v>
      </c>
    </row>
    <row r="1174" spans="1:6" s="781" customFormat="1" ht="45">
      <c r="A1174" s="811">
        <v>43667</v>
      </c>
      <c r="B1174" s="812">
        <v>0</v>
      </c>
      <c r="C1174" s="1568" t="s">
        <v>12591</v>
      </c>
      <c r="D1174" s="814">
        <v>4000</v>
      </c>
      <c r="E1174" s="2183"/>
      <c r="F1174" s="1926">
        <f t="shared" si="18"/>
        <v>19711027.410000011</v>
      </c>
    </row>
    <row r="1175" spans="1:6" s="780" customFormat="1">
      <c r="A1175" s="811">
        <v>43667</v>
      </c>
      <c r="B1175" s="812">
        <v>9999968047</v>
      </c>
      <c r="C1175" s="1568" t="s">
        <v>12592</v>
      </c>
      <c r="D1175" s="814">
        <v>40000</v>
      </c>
      <c r="E1175" s="2182"/>
      <c r="F1175" s="1926">
        <f t="shared" si="18"/>
        <v>19751027.410000011</v>
      </c>
    </row>
    <row r="1176" spans="1:6" s="780" customFormat="1" ht="45">
      <c r="A1176" s="811">
        <v>43667</v>
      </c>
      <c r="B1176" s="812">
        <v>0</v>
      </c>
      <c r="C1176" s="1568" t="s">
        <v>12593</v>
      </c>
      <c r="D1176" s="814">
        <v>51000</v>
      </c>
      <c r="E1176" s="2182"/>
      <c r="F1176" s="1926">
        <f t="shared" si="18"/>
        <v>19802027.410000011</v>
      </c>
    </row>
    <row r="1177" spans="1:6" s="780" customFormat="1" ht="30">
      <c r="A1177" s="811">
        <v>43667</v>
      </c>
      <c r="B1177" s="812">
        <v>0</v>
      </c>
      <c r="C1177" s="1568" t="s">
        <v>12594</v>
      </c>
      <c r="D1177" s="814">
        <v>40000</v>
      </c>
      <c r="E1177" s="2182"/>
      <c r="F1177" s="1926">
        <f t="shared" si="18"/>
        <v>19842027.410000011</v>
      </c>
    </row>
    <row r="1178" spans="1:6" s="781" customFormat="1" ht="45">
      <c r="A1178" s="811">
        <v>43667</v>
      </c>
      <c r="B1178" s="812">
        <v>0</v>
      </c>
      <c r="C1178" s="1568" t="s">
        <v>12595</v>
      </c>
      <c r="D1178" s="814">
        <v>1400</v>
      </c>
      <c r="E1178" s="2183"/>
      <c r="F1178" s="1926">
        <f t="shared" si="18"/>
        <v>19843427.410000011</v>
      </c>
    </row>
    <row r="1179" spans="1:6" s="780" customFormat="1" ht="45">
      <c r="A1179" s="811">
        <v>43667</v>
      </c>
      <c r="B1179" s="812">
        <v>0</v>
      </c>
      <c r="C1179" s="1568" t="s">
        <v>12596</v>
      </c>
      <c r="D1179" s="814">
        <v>2100</v>
      </c>
      <c r="E1179" s="2182"/>
      <c r="F1179" s="1926">
        <f t="shared" si="18"/>
        <v>19845527.410000011</v>
      </c>
    </row>
    <row r="1180" spans="1:6" s="780" customFormat="1" ht="45">
      <c r="A1180" s="811">
        <v>43667</v>
      </c>
      <c r="B1180" s="812">
        <v>0</v>
      </c>
      <c r="C1180" s="1568" t="s">
        <v>12597</v>
      </c>
      <c r="D1180" s="814">
        <v>42800</v>
      </c>
      <c r="E1180" s="2182"/>
      <c r="F1180" s="1926">
        <f t="shared" si="18"/>
        <v>19888327.410000011</v>
      </c>
    </row>
    <row r="1181" spans="1:6" s="780" customFormat="1" ht="30">
      <c r="A1181" s="811">
        <v>43667</v>
      </c>
      <c r="B1181" s="812">
        <v>0</v>
      </c>
      <c r="C1181" s="1568" t="s">
        <v>12598</v>
      </c>
      <c r="D1181" s="814">
        <v>40000</v>
      </c>
      <c r="E1181" s="2182"/>
      <c r="F1181" s="1926">
        <f t="shared" si="18"/>
        <v>19928327.410000011</v>
      </c>
    </row>
    <row r="1182" spans="1:6" s="780" customFormat="1" ht="30">
      <c r="A1182" s="811">
        <v>43667</v>
      </c>
      <c r="B1182" s="812">
        <v>0</v>
      </c>
      <c r="C1182" s="1568" t="s">
        <v>12599</v>
      </c>
      <c r="D1182" s="814">
        <v>1400</v>
      </c>
      <c r="E1182" s="2182"/>
      <c r="F1182" s="1926">
        <f t="shared" si="18"/>
        <v>19929727.410000011</v>
      </c>
    </row>
    <row r="1183" spans="1:6" s="780" customFormat="1" ht="45">
      <c r="A1183" s="811">
        <v>43667</v>
      </c>
      <c r="B1183" s="812">
        <v>0</v>
      </c>
      <c r="C1183" s="1568" t="s">
        <v>12600</v>
      </c>
      <c r="D1183" s="816">
        <v>700</v>
      </c>
      <c r="E1183" s="2182"/>
      <c r="F1183" s="1926">
        <f t="shared" si="18"/>
        <v>19930427.410000011</v>
      </c>
    </row>
    <row r="1184" spans="1:6" s="781" customFormat="1" ht="45">
      <c r="A1184" s="811">
        <v>43667</v>
      </c>
      <c r="B1184" s="812">
        <v>0</v>
      </c>
      <c r="C1184" s="1568" t="s">
        <v>12601</v>
      </c>
      <c r="D1184" s="814">
        <v>2100</v>
      </c>
      <c r="E1184" s="2183"/>
      <c r="F1184" s="1926">
        <f t="shared" si="18"/>
        <v>19932527.410000011</v>
      </c>
    </row>
    <row r="1185" spans="1:6" s="781" customFormat="1" ht="30">
      <c r="A1185" s="811">
        <v>43667</v>
      </c>
      <c r="B1185" s="812">
        <v>0</v>
      </c>
      <c r="C1185" s="1568" t="s">
        <v>12602</v>
      </c>
      <c r="D1185" s="816">
        <v>700</v>
      </c>
      <c r="E1185" s="2183"/>
      <c r="F1185" s="1926">
        <f t="shared" si="18"/>
        <v>19933227.410000011</v>
      </c>
    </row>
    <row r="1186" spans="1:6" s="780" customFormat="1" ht="30">
      <c r="A1186" s="811">
        <v>43667</v>
      </c>
      <c r="B1186" s="812">
        <v>0</v>
      </c>
      <c r="C1186" s="1568" t="s">
        <v>12603</v>
      </c>
      <c r="D1186" s="814">
        <v>70900</v>
      </c>
      <c r="E1186" s="2182"/>
      <c r="F1186" s="1926">
        <f t="shared" si="18"/>
        <v>20004127.410000011</v>
      </c>
    </row>
    <row r="1187" spans="1:6" s="782" customFormat="1" ht="45">
      <c r="A1187" s="811">
        <v>43667</v>
      </c>
      <c r="B1187" s="812">
        <v>0</v>
      </c>
      <c r="C1187" s="1568" t="s">
        <v>12604</v>
      </c>
      <c r="D1187" s="814">
        <v>1400</v>
      </c>
      <c r="E1187" s="2184"/>
      <c r="F1187" s="1926">
        <f t="shared" si="18"/>
        <v>20005527.410000011</v>
      </c>
    </row>
    <row r="1188" spans="1:6" s="780" customFormat="1" ht="45">
      <c r="A1188" s="811">
        <v>43667</v>
      </c>
      <c r="B1188" s="812">
        <v>0</v>
      </c>
      <c r="C1188" s="1568" t="s">
        <v>12605</v>
      </c>
      <c r="D1188" s="814">
        <v>2100</v>
      </c>
      <c r="E1188" s="2182"/>
      <c r="F1188" s="1926">
        <f t="shared" si="18"/>
        <v>20007627.410000011</v>
      </c>
    </row>
    <row r="1189" spans="1:6" s="780" customFormat="1" ht="30">
      <c r="A1189" s="811">
        <v>43667</v>
      </c>
      <c r="B1189" s="812">
        <v>0</v>
      </c>
      <c r="C1189" s="1568" t="s">
        <v>12606</v>
      </c>
      <c r="D1189" s="816">
        <v>700</v>
      </c>
      <c r="E1189" s="2182"/>
      <c r="F1189" s="1926">
        <f t="shared" si="18"/>
        <v>20008327.410000011</v>
      </c>
    </row>
    <row r="1190" spans="1:6" s="780" customFormat="1" ht="30">
      <c r="A1190" s="811">
        <v>43667</v>
      </c>
      <c r="B1190" s="812">
        <v>0</v>
      </c>
      <c r="C1190" s="1568" t="s">
        <v>12607</v>
      </c>
      <c r="D1190" s="814">
        <v>20000</v>
      </c>
      <c r="E1190" s="2182"/>
      <c r="F1190" s="1926">
        <f t="shared" si="18"/>
        <v>20028327.410000011</v>
      </c>
    </row>
    <row r="1191" spans="1:6" s="780" customFormat="1">
      <c r="A1191" s="811">
        <v>43668</v>
      </c>
      <c r="B1191" s="812">
        <v>80871135</v>
      </c>
      <c r="C1191" s="1568" t="s">
        <v>12608</v>
      </c>
      <c r="D1191" s="814">
        <v>40000</v>
      </c>
      <c r="E1191" s="2182"/>
      <c r="F1191" s="1926">
        <f t="shared" si="18"/>
        <v>20068327.410000011</v>
      </c>
    </row>
    <row r="1192" spans="1:6" s="780" customFormat="1">
      <c r="A1192" s="811">
        <v>43668</v>
      </c>
      <c r="B1192" s="812">
        <v>4730032</v>
      </c>
      <c r="C1192" s="1568" t="s">
        <v>12609</v>
      </c>
      <c r="D1192" s="814">
        <v>65000</v>
      </c>
      <c r="E1192" s="2182"/>
      <c r="F1192" s="1926">
        <f t="shared" si="18"/>
        <v>20133327.410000011</v>
      </c>
    </row>
    <row r="1193" spans="1:6" s="780" customFormat="1">
      <c r="A1193" s="811">
        <v>43668</v>
      </c>
      <c r="B1193" s="812">
        <v>4814665</v>
      </c>
      <c r="C1193" s="1568" t="s">
        <v>12610</v>
      </c>
      <c r="D1193" s="814">
        <v>61000</v>
      </c>
      <c r="E1193" s="2182"/>
      <c r="F1193" s="1926">
        <f t="shared" si="18"/>
        <v>20194327.410000011</v>
      </c>
    </row>
    <row r="1194" spans="1:6" s="782" customFormat="1">
      <c r="A1194" s="811">
        <v>43668</v>
      </c>
      <c r="B1194" s="812">
        <v>0</v>
      </c>
      <c r="C1194" s="1568" t="s">
        <v>12611</v>
      </c>
      <c r="D1194" s="817"/>
      <c r="E1194" s="2181">
        <v>300</v>
      </c>
      <c r="F1194" s="1926">
        <f t="shared" si="18"/>
        <v>20194027.410000011</v>
      </c>
    </row>
    <row r="1195" spans="1:6" s="781" customFormat="1" ht="45">
      <c r="A1195" s="811">
        <v>43668</v>
      </c>
      <c r="B1195" s="812">
        <v>0</v>
      </c>
      <c r="C1195" s="1568" t="s">
        <v>12612</v>
      </c>
      <c r="D1195" s="814">
        <v>232000</v>
      </c>
      <c r="E1195" s="2183"/>
      <c r="F1195" s="1926">
        <f t="shared" si="18"/>
        <v>20426027.410000011</v>
      </c>
    </row>
    <row r="1196" spans="1:6" s="780" customFormat="1" ht="30">
      <c r="A1196" s="811">
        <v>43668</v>
      </c>
      <c r="B1196" s="812">
        <v>0</v>
      </c>
      <c r="C1196" s="1568" t="s">
        <v>12613</v>
      </c>
      <c r="D1196" s="814">
        <v>1990508.39</v>
      </c>
      <c r="E1196" s="2182"/>
      <c r="F1196" s="1926">
        <f t="shared" si="18"/>
        <v>22416535.800000012</v>
      </c>
    </row>
    <row r="1197" spans="1:6" s="780" customFormat="1" ht="30">
      <c r="A1197" s="811">
        <v>43668</v>
      </c>
      <c r="B1197" s="812">
        <v>0</v>
      </c>
      <c r="C1197" s="1568" t="s">
        <v>12614</v>
      </c>
      <c r="D1197" s="814">
        <v>689043.14</v>
      </c>
      <c r="E1197" s="2182"/>
      <c r="F1197" s="1926">
        <f t="shared" si="18"/>
        <v>23105578.940000013</v>
      </c>
    </row>
    <row r="1198" spans="1:6" s="780" customFormat="1" ht="30">
      <c r="A1198" s="811">
        <v>43668</v>
      </c>
      <c r="B1198" s="812">
        <v>6292</v>
      </c>
      <c r="C1198" s="1568" t="s">
        <v>12615</v>
      </c>
      <c r="D1198" s="813"/>
      <c r="E1198" s="2180">
        <v>300000</v>
      </c>
      <c r="F1198" s="1926">
        <f t="shared" si="18"/>
        <v>22805578.940000013</v>
      </c>
    </row>
    <row r="1199" spans="1:6" s="781" customFormat="1">
      <c r="A1199" s="811">
        <v>43669</v>
      </c>
      <c r="B1199" s="812">
        <v>0</v>
      </c>
      <c r="C1199" s="1568" t="s">
        <v>12616</v>
      </c>
      <c r="D1199" s="815"/>
      <c r="E1199" s="2181">
        <v>50</v>
      </c>
      <c r="F1199" s="1926">
        <f t="shared" si="18"/>
        <v>22805528.940000013</v>
      </c>
    </row>
    <row r="1200" spans="1:6" s="780" customFormat="1" ht="45">
      <c r="A1200" s="811">
        <v>43669</v>
      </c>
      <c r="B1200" s="812">
        <v>0</v>
      </c>
      <c r="C1200" s="1568" t="s">
        <v>12617</v>
      </c>
      <c r="D1200" s="814">
        <v>45000</v>
      </c>
      <c r="E1200" s="2182"/>
      <c r="F1200" s="1926">
        <f t="shared" si="18"/>
        <v>22850528.940000013</v>
      </c>
    </row>
    <row r="1201" spans="1:6" s="780" customFormat="1">
      <c r="A1201" s="811">
        <v>43670</v>
      </c>
      <c r="B1201" s="812">
        <v>0</v>
      </c>
      <c r="C1201" s="1568" t="s">
        <v>12618</v>
      </c>
      <c r="D1201" s="813"/>
      <c r="E1201" s="2181">
        <v>50</v>
      </c>
      <c r="F1201" s="1926">
        <f t="shared" si="18"/>
        <v>22850478.940000013</v>
      </c>
    </row>
    <row r="1202" spans="1:6" s="781" customFormat="1" ht="45">
      <c r="A1202" s="811">
        <v>43670</v>
      </c>
      <c r="B1202" s="812">
        <v>0</v>
      </c>
      <c r="C1202" s="1568" t="s">
        <v>12619</v>
      </c>
      <c r="D1202" s="814">
        <v>56400</v>
      </c>
      <c r="E1202" s="2183"/>
      <c r="F1202" s="1926">
        <f t="shared" si="18"/>
        <v>22906878.940000013</v>
      </c>
    </row>
    <row r="1203" spans="1:6" s="780" customFormat="1" ht="30">
      <c r="A1203" s="811">
        <v>43670</v>
      </c>
      <c r="B1203" s="812">
        <v>0</v>
      </c>
      <c r="C1203" s="1568" t="s">
        <v>12620</v>
      </c>
      <c r="D1203" s="814">
        <v>2100</v>
      </c>
      <c r="E1203" s="2182"/>
      <c r="F1203" s="1926">
        <f t="shared" si="18"/>
        <v>22908978.940000013</v>
      </c>
    </row>
    <row r="1204" spans="1:6" s="780" customFormat="1" ht="30">
      <c r="A1204" s="811">
        <v>43670</v>
      </c>
      <c r="B1204" s="812">
        <v>0</v>
      </c>
      <c r="C1204" s="1568" t="s">
        <v>12621</v>
      </c>
      <c r="D1204" s="814">
        <v>22827.5</v>
      </c>
      <c r="E1204" s="2182"/>
      <c r="F1204" s="1926">
        <f t="shared" si="18"/>
        <v>22931806.440000013</v>
      </c>
    </row>
    <row r="1205" spans="1:6" s="782" customFormat="1" ht="45">
      <c r="A1205" s="811">
        <v>43670</v>
      </c>
      <c r="B1205" s="812">
        <v>0</v>
      </c>
      <c r="C1205" s="1568" t="s">
        <v>12622</v>
      </c>
      <c r="D1205" s="814">
        <v>31000</v>
      </c>
      <c r="E1205" s="2184"/>
      <c r="F1205" s="1926">
        <f t="shared" si="18"/>
        <v>22962806.440000013</v>
      </c>
    </row>
    <row r="1206" spans="1:6" s="780" customFormat="1" ht="30">
      <c r="A1206" s="811">
        <v>43670</v>
      </c>
      <c r="B1206" s="812">
        <v>0</v>
      </c>
      <c r="C1206" s="1568" t="s">
        <v>12623</v>
      </c>
      <c r="D1206" s="814">
        <v>50000</v>
      </c>
      <c r="E1206" s="2182"/>
      <c r="F1206" s="1926">
        <f t="shared" si="18"/>
        <v>23012806.440000013</v>
      </c>
    </row>
    <row r="1207" spans="1:6" s="780" customFormat="1" ht="45">
      <c r="A1207" s="811">
        <v>43670</v>
      </c>
      <c r="B1207" s="812">
        <v>0</v>
      </c>
      <c r="C1207" s="1568" t="s">
        <v>12624</v>
      </c>
      <c r="D1207" s="813"/>
      <c r="E1207" s="2180">
        <v>2772605</v>
      </c>
      <c r="F1207" s="1926">
        <f t="shared" si="18"/>
        <v>20240201.440000013</v>
      </c>
    </row>
    <row r="1208" spans="1:6" s="780" customFormat="1" ht="45">
      <c r="A1208" s="811">
        <v>43670</v>
      </c>
      <c r="B1208" s="812">
        <v>0</v>
      </c>
      <c r="C1208" s="1568" t="s">
        <v>12625</v>
      </c>
      <c r="D1208" s="813"/>
      <c r="E1208" s="2180">
        <v>535372.5</v>
      </c>
      <c r="F1208" s="1926">
        <f t="shared" si="18"/>
        <v>19704828.940000013</v>
      </c>
    </row>
    <row r="1209" spans="1:6" s="780" customFormat="1" ht="45">
      <c r="A1209" s="811">
        <v>43670</v>
      </c>
      <c r="B1209" s="812">
        <v>0</v>
      </c>
      <c r="C1209" s="1568" t="s">
        <v>12626</v>
      </c>
      <c r="D1209" s="813"/>
      <c r="E1209" s="2180">
        <v>43996.88</v>
      </c>
      <c r="F1209" s="1926">
        <f t="shared" si="18"/>
        <v>19660832.060000014</v>
      </c>
    </row>
    <row r="1210" spans="1:6" s="780" customFormat="1" ht="45">
      <c r="A1210" s="811">
        <v>43670</v>
      </c>
      <c r="B1210" s="812">
        <v>0</v>
      </c>
      <c r="C1210" s="1568" t="s">
        <v>12627</v>
      </c>
      <c r="D1210" s="813"/>
      <c r="E1210" s="2180">
        <v>139982.5</v>
      </c>
      <c r="F1210" s="1926">
        <f t="shared" si="18"/>
        <v>19520849.560000014</v>
      </c>
    </row>
    <row r="1211" spans="1:6" s="780" customFormat="1" ht="45">
      <c r="A1211" s="811">
        <v>43670</v>
      </c>
      <c r="B1211" s="812">
        <v>0</v>
      </c>
      <c r="C1211" s="1568" t="s">
        <v>12628</v>
      </c>
      <c r="D1211" s="813"/>
      <c r="E1211" s="2180">
        <v>94350</v>
      </c>
      <c r="F1211" s="1926">
        <f t="shared" si="18"/>
        <v>19426499.560000014</v>
      </c>
    </row>
    <row r="1212" spans="1:6" s="780" customFormat="1" ht="45">
      <c r="A1212" s="811">
        <v>43670</v>
      </c>
      <c r="B1212" s="812">
        <v>0</v>
      </c>
      <c r="C1212" s="1568" t="s">
        <v>12629</v>
      </c>
      <c r="D1212" s="813"/>
      <c r="E1212" s="2180">
        <v>47381.25</v>
      </c>
      <c r="F1212" s="1926">
        <f t="shared" si="18"/>
        <v>19379118.310000014</v>
      </c>
    </row>
    <row r="1213" spans="1:6" s="781" customFormat="1" ht="45">
      <c r="A1213" s="811">
        <v>43670</v>
      </c>
      <c r="B1213" s="812">
        <v>23609758</v>
      </c>
      <c r="C1213" s="1568" t="s">
        <v>12630</v>
      </c>
      <c r="D1213" s="815"/>
      <c r="E1213" s="2180">
        <v>43996.88</v>
      </c>
      <c r="F1213" s="1926">
        <f t="shared" si="18"/>
        <v>19335121.430000015</v>
      </c>
    </row>
    <row r="1214" spans="1:6" s="781" customFormat="1" ht="30">
      <c r="A1214" s="811">
        <v>43670</v>
      </c>
      <c r="B1214" s="812">
        <v>23609758</v>
      </c>
      <c r="C1214" s="1568" t="s">
        <v>12631</v>
      </c>
      <c r="D1214" s="815"/>
      <c r="E1214" s="2181">
        <v>50</v>
      </c>
      <c r="F1214" s="1926">
        <f t="shared" si="18"/>
        <v>19335071.430000015</v>
      </c>
    </row>
    <row r="1215" spans="1:6" s="781" customFormat="1">
      <c r="A1215" s="811">
        <v>43670</v>
      </c>
      <c r="B1215" s="812">
        <v>23609758</v>
      </c>
      <c r="C1215" s="1568" t="s">
        <v>12632</v>
      </c>
      <c r="D1215" s="815"/>
      <c r="E1215" s="2181">
        <v>2.5</v>
      </c>
      <c r="F1215" s="1926">
        <f t="shared" si="18"/>
        <v>19335068.930000015</v>
      </c>
    </row>
    <row r="1216" spans="1:6" s="780" customFormat="1" ht="45">
      <c r="A1216" s="811">
        <v>43670</v>
      </c>
      <c r="B1216" s="812">
        <v>23609758</v>
      </c>
      <c r="C1216" s="1568" t="s">
        <v>12633</v>
      </c>
      <c r="D1216" s="813"/>
      <c r="E1216" s="2180">
        <v>988855</v>
      </c>
      <c r="F1216" s="1926">
        <f t="shared" si="18"/>
        <v>18346213.930000015</v>
      </c>
    </row>
    <row r="1217" spans="1:6" s="780" customFormat="1" ht="30">
      <c r="A1217" s="811">
        <v>43670</v>
      </c>
      <c r="B1217" s="812">
        <v>23609758</v>
      </c>
      <c r="C1217" s="1568" t="s">
        <v>12634</v>
      </c>
      <c r="D1217" s="813"/>
      <c r="E1217" s="2181">
        <v>50</v>
      </c>
      <c r="F1217" s="1926">
        <f t="shared" si="18"/>
        <v>18346163.930000015</v>
      </c>
    </row>
    <row r="1218" spans="1:6" s="780" customFormat="1">
      <c r="A1218" s="811">
        <v>43670</v>
      </c>
      <c r="B1218" s="812">
        <v>23609758</v>
      </c>
      <c r="C1218" s="1568" t="s">
        <v>12632</v>
      </c>
      <c r="D1218" s="813"/>
      <c r="E1218" s="2181">
        <v>2.5</v>
      </c>
      <c r="F1218" s="1926">
        <f t="shared" si="18"/>
        <v>18346161.430000015</v>
      </c>
    </row>
    <row r="1219" spans="1:6" s="780" customFormat="1" ht="45">
      <c r="A1219" s="811">
        <v>43670</v>
      </c>
      <c r="B1219" s="812">
        <v>0</v>
      </c>
      <c r="C1219" s="1568" t="s">
        <v>12635</v>
      </c>
      <c r="D1219" s="813"/>
      <c r="E1219" s="2180">
        <v>103790</v>
      </c>
      <c r="F1219" s="1926">
        <f t="shared" si="18"/>
        <v>18242371.430000015</v>
      </c>
    </row>
    <row r="1220" spans="1:6" s="781" customFormat="1" ht="45">
      <c r="A1220" s="811">
        <v>43670</v>
      </c>
      <c r="B1220" s="812">
        <v>0</v>
      </c>
      <c r="C1220" s="1568" t="s">
        <v>12636</v>
      </c>
      <c r="D1220" s="815"/>
      <c r="E1220" s="2180">
        <v>12500</v>
      </c>
      <c r="F1220" s="1926">
        <f t="shared" si="18"/>
        <v>18229871.430000015</v>
      </c>
    </row>
    <row r="1221" spans="1:6" s="780" customFormat="1" ht="45">
      <c r="A1221" s="811">
        <v>43670</v>
      </c>
      <c r="B1221" s="812">
        <v>23610586</v>
      </c>
      <c r="C1221" s="1568" t="s">
        <v>12637</v>
      </c>
      <c r="D1221" s="813"/>
      <c r="E1221" s="2180">
        <v>17500</v>
      </c>
      <c r="F1221" s="1926">
        <f t="shared" si="18"/>
        <v>18212371.430000015</v>
      </c>
    </row>
    <row r="1222" spans="1:6" s="780" customFormat="1" ht="45">
      <c r="A1222" s="811">
        <v>43670</v>
      </c>
      <c r="B1222" s="812">
        <v>23610586</v>
      </c>
      <c r="C1222" s="1568" t="s">
        <v>12638</v>
      </c>
      <c r="D1222" s="813"/>
      <c r="E1222" s="2181">
        <v>50</v>
      </c>
      <c r="F1222" s="1926">
        <f t="shared" ref="F1222:F1285" si="19">F1221-E1222+D1222</f>
        <v>18212321.430000015</v>
      </c>
    </row>
    <row r="1223" spans="1:6" s="780" customFormat="1">
      <c r="A1223" s="811">
        <v>43670</v>
      </c>
      <c r="B1223" s="812">
        <v>23610586</v>
      </c>
      <c r="C1223" s="1568" t="s">
        <v>12632</v>
      </c>
      <c r="D1223" s="813"/>
      <c r="E1223" s="2181">
        <v>2.5</v>
      </c>
      <c r="F1223" s="1926">
        <f t="shared" si="19"/>
        <v>18212318.930000015</v>
      </c>
    </row>
    <row r="1224" spans="1:6" s="780" customFormat="1" ht="45">
      <c r="A1224" s="811">
        <v>43670</v>
      </c>
      <c r="B1224" s="812">
        <v>23610586</v>
      </c>
      <c r="C1224" s="1568" t="s">
        <v>12639</v>
      </c>
      <c r="D1224" s="813"/>
      <c r="E1224" s="2180">
        <v>20500</v>
      </c>
      <c r="F1224" s="1926">
        <f t="shared" si="19"/>
        <v>18191818.930000015</v>
      </c>
    </row>
    <row r="1225" spans="1:6" s="780" customFormat="1" ht="45">
      <c r="A1225" s="811">
        <v>43670</v>
      </c>
      <c r="B1225" s="812">
        <v>23610586</v>
      </c>
      <c r="C1225" s="1568" t="s">
        <v>12640</v>
      </c>
      <c r="D1225" s="813"/>
      <c r="E1225" s="2181">
        <v>50</v>
      </c>
      <c r="F1225" s="1926">
        <f t="shared" si="19"/>
        <v>18191768.930000015</v>
      </c>
    </row>
    <row r="1226" spans="1:6" s="780" customFormat="1">
      <c r="A1226" s="811">
        <v>43670</v>
      </c>
      <c r="B1226" s="812">
        <v>23610586</v>
      </c>
      <c r="C1226" s="1568" t="s">
        <v>12641</v>
      </c>
      <c r="D1226" s="813"/>
      <c r="E1226" s="2181">
        <v>2.5</v>
      </c>
      <c r="F1226" s="1926">
        <f t="shared" si="19"/>
        <v>18191766.430000015</v>
      </c>
    </row>
    <row r="1227" spans="1:6" s="780" customFormat="1" ht="45">
      <c r="A1227" s="811">
        <v>43670</v>
      </c>
      <c r="B1227" s="812">
        <v>23633153</v>
      </c>
      <c r="C1227" s="1568" t="s">
        <v>12642</v>
      </c>
      <c r="D1227" s="813"/>
      <c r="E1227" s="2180">
        <v>47989.599999999999</v>
      </c>
      <c r="F1227" s="1926">
        <f t="shared" si="19"/>
        <v>18143776.830000013</v>
      </c>
    </row>
    <row r="1228" spans="1:6" s="780" customFormat="1" ht="45">
      <c r="A1228" s="811">
        <v>43670</v>
      </c>
      <c r="B1228" s="812">
        <v>23633153</v>
      </c>
      <c r="C1228" s="1568" t="s">
        <v>12643</v>
      </c>
      <c r="D1228" s="813"/>
      <c r="E1228" s="2181">
        <v>50</v>
      </c>
      <c r="F1228" s="1926">
        <f t="shared" si="19"/>
        <v>18143726.830000013</v>
      </c>
    </row>
    <row r="1229" spans="1:6" s="780" customFormat="1">
      <c r="A1229" s="811">
        <v>43670</v>
      </c>
      <c r="B1229" s="812">
        <v>23633153</v>
      </c>
      <c r="C1229" s="1568" t="s">
        <v>12632</v>
      </c>
      <c r="D1229" s="813"/>
      <c r="E1229" s="2181">
        <v>2.5</v>
      </c>
      <c r="F1229" s="1926">
        <f t="shared" si="19"/>
        <v>18143724.330000013</v>
      </c>
    </row>
    <row r="1230" spans="1:6" s="780" customFormat="1" ht="45">
      <c r="A1230" s="811">
        <v>43670</v>
      </c>
      <c r="B1230" s="812">
        <v>23617378</v>
      </c>
      <c r="C1230" s="1568" t="s">
        <v>12644</v>
      </c>
      <c r="D1230" s="813"/>
      <c r="E1230" s="2180">
        <v>1998800</v>
      </c>
      <c r="F1230" s="1926">
        <f>F1229-E1230+D1230</f>
        <v>16144924.330000013</v>
      </c>
    </row>
    <row r="1231" spans="1:6" s="780" customFormat="1" ht="45">
      <c r="A1231" s="811">
        <v>43670</v>
      </c>
      <c r="B1231" s="812">
        <v>23617378</v>
      </c>
      <c r="C1231" s="1568" t="s">
        <v>12645</v>
      </c>
      <c r="D1231" s="813"/>
      <c r="E1231" s="2181">
        <v>50</v>
      </c>
      <c r="F1231" s="1926">
        <f t="shared" si="19"/>
        <v>16144874.330000013</v>
      </c>
    </row>
    <row r="1232" spans="1:6" s="780" customFormat="1">
      <c r="A1232" s="811">
        <v>43670</v>
      </c>
      <c r="B1232" s="812">
        <v>23617378</v>
      </c>
      <c r="C1232" s="1568" t="s">
        <v>12632</v>
      </c>
      <c r="D1232" s="813"/>
      <c r="E1232" s="2181">
        <v>2.5</v>
      </c>
      <c r="F1232" s="1926">
        <f t="shared" si="19"/>
        <v>16144871.830000013</v>
      </c>
    </row>
    <row r="1233" spans="1:6" s="780" customFormat="1" ht="30">
      <c r="A1233" s="811">
        <v>43671</v>
      </c>
      <c r="B1233" s="812">
        <v>0</v>
      </c>
      <c r="C1233" s="1568" t="s">
        <v>12646</v>
      </c>
      <c r="D1233" s="814">
        <v>23000</v>
      </c>
      <c r="E1233" s="2182"/>
      <c r="F1233" s="1926">
        <f t="shared" si="19"/>
        <v>16167871.830000013</v>
      </c>
    </row>
    <row r="1234" spans="1:6" s="782" customFormat="1" ht="30">
      <c r="A1234" s="811">
        <v>43671</v>
      </c>
      <c r="B1234" s="812">
        <v>0</v>
      </c>
      <c r="C1234" s="1568" t="s">
        <v>12647</v>
      </c>
      <c r="D1234" s="814">
        <v>61000</v>
      </c>
      <c r="E1234" s="2184"/>
      <c r="F1234" s="1926">
        <f t="shared" si="19"/>
        <v>16228871.830000013</v>
      </c>
    </row>
    <row r="1235" spans="1:6" s="781" customFormat="1">
      <c r="A1235" s="811">
        <v>43672</v>
      </c>
      <c r="B1235" s="812">
        <v>75570602</v>
      </c>
      <c r="C1235" s="1568" t="s">
        <v>12648</v>
      </c>
      <c r="D1235" s="814">
        <v>14950</v>
      </c>
      <c r="E1235" s="2183"/>
      <c r="F1235" s="1926">
        <f t="shared" si="19"/>
        <v>16243821.830000013</v>
      </c>
    </row>
    <row r="1236" spans="1:6" s="780" customFormat="1">
      <c r="A1236" s="811">
        <v>43672</v>
      </c>
      <c r="B1236" s="812">
        <v>0</v>
      </c>
      <c r="C1236" s="1568" t="s">
        <v>12649</v>
      </c>
      <c r="D1236" s="813"/>
      <c r="E1236" s="2181">
        <v>250</v>
      </c>
      <c r="F1236" s="1926">
        <f t="shared" si="19"/>
        <v>16243571.830000013</v>
      </c>
    </row>
    <row r="1237" spans="1:6" s="780" customFormat="1" ht="45">
      <c r="A1237" s="811">
        <v>43672</v>
      </c>
      <c r="B1237" s="812">
        <v>0</v>
      </c>
      <c r="C1237" s="1568" t="s">
        <v>12650</v>
      </c>
      <c r="D1237" s="814">
        <v>45000</v>
      </c>
      <c r="E1237" s="2182"/>
      <c r="F1237" s="1926">
        <f t="shared" si="19"/>
        <v>16288571.830000013</v>
      </c>
    </row>
    <row r="1238" spans="1:6" s="780" customFormat="1" ht="45">
      <c r="A1238" s="811">
        <v>43672</v>
      </c>
      <c r="B1238" s="812">
        <v>0</v>
      </c>
      <c r="C1238" s="1568" t="s">
        <v>12651</v>
      </c>
      <c r="D1238" s="814">
        <v>27000</v>
      </c>
      <c r="E1238" s="2182"/>
      <c r="F1238" s="1926">
        <f t="shared" si="19"/>
        <v>16315571.830000013</v>
      </c>
    </row>
    <row r="1239" spans="1:6" s="780" customFormat="1" ht="30">
      <c r="A1239" s="811">
        <v>43672</v>
      </c>
      <c r="B1239" s="812">
        <v>0</v>
      </c>
      <c r="C1239" s="1568" t="s">
        <v>12652</v>
      </c>
      <c r="D1239" s="814">
        <v>77117.25</v>
      </c>
      <c r="E1239" s="2182"/>
      <c r="F1239" s="1926">
        <f t="shared" si="19"/>
        <v>16392689.080000013</v>
      </c>
    </row>
    <row r="1240" spans="1:6" s="780" customFormat="1" ht="30">
      <c r="A1240" s="811">
        <v>43672</v>
      </c>
      <c r="B1240" s="812">
        <v>0</v>
      </c>
      <c r="C1240" s="1568" t="s">
        <v>12653</v>
      </c>
      <c r="D1240" s="814">
        <v>51000</v>
      </c>
      <c r="E1240" s="2182"/>
      <c r="F1240" s="1926">
        <f t="shared" si="19"/>
        <v>16443689.080000013</v>
      </c>
    </row>
    <row r="1241" spans="1:6" s="781" customFormat="1" ht="30">
      <c r="A1241" s="811">
        <v>43672</v>
      </c>
      <c r="B1241" s="812">
        <v>0</v>
      </c>
      <c r="C1241" s="1568" t="s">
        <v>12654</v>
      </c>
      <c r="D1241" s="814">
        <v>57100</v>
      </c>
      <c r="E1241" s="2183"/>
      <c r="F1241" s="1926">
        <f t="shared" si="19"/>
        <v>16500789.080000013</v>
      </c>
    </row>
    <row r="1242" spans="1:6" s="780" customFormat="1">
      <c r="A1242" s="811">
        <v>43673</v>
      </c>
      <c r="B1242" s="812">
        <v>0</v>
      </c>
      <c r="C1242" s="1568" t="s">
        <v>12655</v>
      </c>
      <c r="D1242" s="813"/>
      <c r="E1242" s="2181">
        <v>300</v>
      </c>
      <c r="F1242" s="1926">
        <f t="shared" si="19"/>
        <v>16500489.080000013</v>
      </c>
    </row>
    <row r="1243" spans="1:6" s="780" customFormat="1" ht="30">
      <c r="A1243" s="811">
        <v>43673</v>
      </c>
      <c r="B1243" s="812">
        <v>0</v>
      </c>
      <c r="C1243" s="1568" t="s">
        <v>12656</v>
      </c>
      <c r="D1243" s="814">
        <v>20000</v>
      </c>
      <c r="E1243" s="2182"/>
      <c r="F1243" s="1926">
        <f t="shared" si="19"/>
        <v>16520489.080000013</v>
      </c>
    </row>
    <row r="1244" spans="1:6" s="782" customFormat="1" ht="45">
      <c r="A1244" s="811">
        <v>43673</v>
      </c>
      <c r="B1244" s="812">
        <v>0</v>
      </c>
      <c r="C1244" s="1568" t="s">
        <v>12657</v>
      </c>
      <c r="D1244" s="814">
        <v>47400</v>
      </c>
      <c r="E1244" s="2184"/>
      <c r="F1244" s="1926">
        <f t="shared" si="19"/>
        <v>16567889.080000013</v>
      </c>
    </row>
    <row r="1245" spans="1:6" s="780" customFormat="1" ht="30">
      <c r="A1245" s="811">
        <v>43673</v>
      </c>
      <c r="B1245" s="812">
        <v>0</v>
      </c>
      <c r="C1245" s="1568" t="s">
        <v>12658</v>
      </c>
      <c r="D1245" s="814">
        <v>93100</v>
      </c>
      <c r="E1245" s="2182"/>
      <c r="F1245" s="1926">
        <f t="shared" si="19"/>
        <v>16660989.080000013</v>
      </c>
    </row>
    <row r="1246" spans="1:6" s="780" customFormat="1" ht="30">
      <c r="A1246" s="811">
        <v>43673</v>
      </c>
      <c r="B1246" s="812">
        <v>0</v>
      </c>
      <c r="C1246" s="1568" t="s">
        <v>12659</v>
      </c>
      <c r="D1246" s="814">
        <v>1400</v>
      </c>
      <c r="E1246" s="2182"/>
      <c r="F1246" s="1926">
        <f t="shared" si="19"/>
        <v>16662389.080000013</v>
      </c>
    </row>
    <row r="1247" spans="1:6" s="780" customFormat="1" ht="30">
      <c r="A1247" s="811">
        <v>43673</v>
      </c>
      <c r="B1247" s="812">
        <v>0</v>
      </c>
      <c r="C1247" s="1568" t="s">
        <v>12660</v>
      </c>
      <c r="D1247" s="814">
        <v>10000</v>
      </c>
      <c r="E1247" s="2182"/>
      <c r="F1247" s="1926">
        <f t="shared" si="19"/>
        <v>16672389.080000013</v>
      </c>
    </row>
    <row r="1248" spans="1:6" s="781" customFormat="1" ht="30">
      <c r="A1248" s="811">
        <v>43673</v>
      </c>
      <c r="B1248" s="812">
        <v>0</v>
      </c>
      <c r="C1248" s="1568" t="s">
        <v>12661</v>
      </c>
      <c r="D1248" s="814">
        <v>10000</v>
      </c>
      <c r="E1248" s="2183"/>
      <c r="F1248" s="1926">
        <f t="shared" si="19"/>
        <v>16682389.080000013</v>
      </c>
    </row>
    <row r="1249" spans="1:6" s="781" customFormat="1" ht="45">
      <c r="A1249" s="811">
        <v>43673</v>
      </c>
      <c r="B1249" s="812">
        <v>0</v>
      </c>
      <c r="C1249" s="1568" t="s">
        <v>12662</v>
      </c>
      <c r="D1249" s="814">
        <v>51000</v>
      </c>
      <c r="E1249" s="2183"/>
      <c r="F1249" s="1926">
        <f t="shared" si="19"/>
        <v>16733389.080000013</v>
      </c>
    </row>
    <row r="1250" spans="1:6" s="781" customFormat="1" ht="45">
      <c r="A1250" s="811">
        <v>43673</v>
      </c>
      <c r="B1250" s="812">
        <v>0</v>
      </c>
      <c r="C1250" s="1568" t="s">
        <v>12663</v>
      </c>
      <c r="D1250" s="816">
        <v>700</v>
      </c>
      <c r="E1250" s="2183"/>
      <c r="F1250" s="1926">
        <f t="shared" si="19"/>
        <v>16734089.080000013</v>
      </c>
    </row>
    <row r="1251" spans="1:6" s="780" customFormat="1" ht="30">
      <c r="A1251" s="811">
        <v>43673</v>
      </c>
      <c r="B1251" s="812">
        <v>0</v>
      </c>
      <c r="C1251" s="1568" t="s">
        <v>12664</v>
      </c>
      <c r="D1251" s="814">
        <v>57100</v>
      </c>
      <c r="E1251" s="2182"/>
      <c r="F1251" s="1926">
        <f t="shared" si="19"/>
        <v>16791189.080000013</v>
      </c>
    </row>
    <row r="1252" spans="1:6" s="781" customFormat="1" ht="30">
      <c r="A1252" s="811">
        <v>43673</v>
      </c>
      <c r="B1252" s="812">
        <v>0</v>
      </c>
      <c r="C1252" s="1568" t="s">
        <v>12665</v>
      </c>
      <c r="D1252" s="814">
        <v>50000</v>
      </c>
      <c r="E1252" s="2183"/>
      <c r="F1252" s="1926">
        <f t="shared" si="19"/>
        <v>16841189.080000013</v>
      </c>
    </row>
    <row r="1253" spans="1:6" s="780" customFormat="1" ht="30">
      <c r="A1253" s="811">
        <v>43673</v>
      </c>
      <c r="B1253" s="812">
        <v>0</v>
      </c>
      <c r="C1253" s="1568" t="s">
        <v>12324</v>
      </c>
      <c r="D1253" s="814">
        <v>49950</v>
      </c>
      <c r="E1253" s="2182"/>
      <c r="F1253" s="1926">
        <f t="shared" si="19"/>
        <v>16891139.080000013</v>
      </c>
    </row>
    <row r="1254" spans="1:6" s="780" customFormat="1" ht="30">
      <c r="A1254" s="811">
        <v>43673</v>
      </c>
      <c r="B1254" s="812">
        <v>0</v>
      </c>
      <c r="C1254" s="1568" t="s">
        <v>12324</v>
      </c>
      <c r="D1254" s="816">
        <v>700</v>
      </c>
      <c r="E1254" s="2182"/>
      <c r="F1254" s="1926">
        <f t="shared" si="19"/>
        <v>16891839.080000013</v>
      </c>
    </row>
    <row r="1255" spans="1:6" s="780" customFormat="1">
      <c r="A1255" s="811">
        <v>43674</v>
      </c>
      <c r="B1255" s="812">
        <v>0</v>
      </c>
      <c r="C1255" s="1568" t="s">
        <v>12666</v>
      </c>
      <c r="D1255" s="813"/>
      <c r="E1255" s="2181">
        <v>350</v>
      </c>
      <c r="F1255" s="1926">
        <f t="shared" si="19"/>
        <v>16891489.080000013</v>
      </c>
    </row>
    <row r="1256" spans="1:6" s="780" customFormat="1" ht="30">
      <c r="A1256" s="811">
        <v>43674</v>
      </c>
      <c r="B1256" s="812">
        <v>0</v>
      </c>
      <c r="C1256" s="1568" t="s">
        <v>12667</v>
      </c>
      <c r="D1256" s="814">
        <v>50700</v>
      </c>
      <c r="E1256" s="2182"/>
      <c r="F1256" s="1926">
        <f t="shared" si="19"/>
        <v>16942189.080000013</v>
      </c>
    </row>
    <row r="1257" spans="1:6" s="780" customFormat="1" ht="14.25" customHeight="1">
      <c r="A1257" s="811">
        <v>43674</v>
      </c>
      <c r="B1257" s="812">
        <v>0</v>
      </c>
      <c r="C1257" s="1568" t="s">
        <v>12668</v>
      </c>
      <c r="D1257" s="814">
        <v>1400</v>
      </c>
      <c r="E1257" s="2182"/>
      <c r="F1257" s="1926">
        <f t="shared" si="19"/>
        <v>16943589.080000013</v>
      </c>
    </row>
    <row r="1258" spans="1:6" s="780" customFormat="1" ht="45">
      <c r="A1258" s="811">
        <v>43674</v>
      </c>
      <c r="B1258" s="812">
        <v>0</v>
      </c>
      <c r="C1258" s="1568" t="s">
        <v>12669</v>
      </c>
      <c r="D1258" s="816">
        <v>700</v>
      </c>
      <c r="E1258" s="2182"/>
      <c r="F1258" s="1926">
        <f t="shared" si="19"/>
        <v>16944289.080000013</v>
      </c>
    </row>
    <row r="1259" spans="1:6" s="780" customFormat="1" ht="45">
      <c r="A1259" s="811">
        <v>43674</v>
      </c>
      <c r="B1259" s="812">
        <v>0</v>
      </c>
      <c r="C1259" s="1568" t="s">
        <v>12670</v>
      </c>
      <c r="D1259" s="814">
        <v>77000</v>
      </c>
      <c r="E1259" s="2182"/>
      <c r="F1259" s="1926">
        <f t="shared" si="19"/>
        <v>17021289.080000013</v>
      </c>
    </row>
    <row r="1260" spans="1:6" s="780" customFormat="1" ht="30">
      <c r="A1260" s="811">
        <v>43674</v>
      </c>
      <c r="B1260" s="812">
        <v>0</v>
      </c>
      <c r="C1260" s="1568" t="s">
        <v>12671</v>
      </c>
      <c r="D1260" s="814">
        <v>61000</v>
      </c>
      <c r="E1260" s="2182"/>
      <c r="F1260" s="1926">
        <f t="shared" si="19"/>
        <v>17082289.080000013</v>
      </c>
    </row>
    <row r="1261" spans="1:6" s="780" customFormat="1" ht="45">
      <c r="A1261" s="811">
        <v>43674</v>
      </c>
      <c r="B1261" s="812">
        <v>0</v>
      </c>
      <c r="C1261" s="1568" t="s">
        <v>12672</v>
      </c>
      <c r="D1261" s="814">
        <v>35000</v>
      </c>
      <c r="E1261" s="2182"/>
      <c r="F1261" s="1926">
        <f t="shared" si="19"/>
        <v>17117289.080000013</v>
      </c>
    </row>
    <row r="1262" spans="1:6" s="780" customFormat="1" ht="45">
      <c r="A1262" s="811">
        <v>43674</v>
      </c>
      <c r="B1262" s="812">
        <v>0</v>
      </c>
      <c r="C1262" s="1568" t="s">
        <v>12673</v>
      </c>
      <c r="D1262" s="814">
        <v>51000</v>
      </c>
      <c r="E1262" s="2182"/>
      <c r="F1262" s="1926">
        <f t="shared" si="19"/>
        <v>17168289.080000013</v>
      </c>
    </row>
    <row r="1263" spans="1:6" s="780" customFormat="1" ht="30">
      <c r="A1263" s="811">
        <v>43674</v>
      </c>
      <c r="B1263" s="812">
        <v>0</v>
      </c>
      <c r="C1263" s="1568" t="s">
        <v>12674</v>
      </c>
      <c r="D1263" s="814">
        <v>2100</v>
      </c>
      <c r="E1263" s="2182"/>
      <c r="F1263" s="1926">
        <f t="shared" si="19"/>
        <v>17170389.080000013</v>
      </c>
    </row>
    <row r="1264" spans="1:6" s="781" customFormat="1" ht="30">
      <c r="A1264" s="811">
        <v>43674</v>
      </c>
      <c r="B1264" s="812">
        <v>0</v>
      </c>
      <c r="C1264" s="1568" t="s">
        <v>12675</v>
      </c>
      <c r="D1264" s="814">
        <v>52400</v>
      </c>
      <c r="E1264" s="2183"/>
      <c r="F1264" s="1926">
        <f t="shared" si="19"/>
        <v>17222789.080000013</v>
      </c>
    </row>
    <row r="1265" spans="1:6" s="780" customFormat="1">
      <c r="A1265" s="811">
        <v>43675</v>
      </c>
      <c r="B1265" s="812">
        <v>0</v>
      </c>
      <c r="C1265" s="1568" t="s">
        <v>12676</v>
      </c>
      <c r="D1265" s="813"/>
      <c r="E1265" s="2181">
        <v>200</v>
      </c>
      <c r="F1265" s="1926">
        <f t="shared" si="19"/>
        <v>17222589.080000013</v>
      </c>
    </row>
    <row r="1266" spans="1:6" s="780" customFormat="1" ht="30">
      <c r="A1266" s="811">
        <v>43675</v>
      </c>
      <c r="B1266" s="812">
        <v>0</v>
      </c>
      <c r="C1266" s="1568" t="s">
        <v>12677</v>
      </c>
      <c r="D1266" s="814">
        <v>22400</v>
      </c>
      <c r="E1266" s="2182"/>
      <c r="F1266" s="1926">
        <f t="shared" si="19"/>
        <v>17244989.080000013</v>
      </c>
    </row>
    <row r="1267" spans="1:6" s="780" customFormat="1" ht="45">
      <c r="A1267" s="811">
        <v>43675</v>
      </c>
      <c r="B1267" s="812">
        <v>0</v>
      </c>
      <c r="C1267" s="1568" t="s">
        <v>12678</v>
      </c>
      <c r="D1267" s="813"/>
      <c r="E1267" s="2180">
        <v>29166.67</v>
      </c>
      <c r="F1267" s="1926">
        <f t="shared" si="19"/>
        <v>17215822.410000011</v>
      </c>
    </row>
    <row r="1268" spans="1:6" s="782" customFormat="1" ht="45">
      <c r="A1268" s="811">
        <v>43675</v>
      </c>
      <c r="B1268" s="812">
        <v>0</v>
      </c>
      <c r="C1268" s="1568" t="s">
        <v>12679</v>
      </c>
      <c r="D1268" s="817"/>
      <c r="E1268" s="2180">
        <v>9677.42</v>
      </c>
      <c r="F1268" s="1926">
        <f t="shared" si="19"/>
        <v>17206144.99000001</v>
      </c>
    </row>
    <row r="1269" spans="1:6" s="780" customFormat="1" ht="45">
      <c r="A1269" s="811">
        <v>43675</v>
      </c>
      <c r="B1269" s="812">
        <v>0</v>
      </c>
      <c r="C1269" s="1568" t="s">
        <v>12680</v>
      </c>
      <c r="D1269" s="813"/>
      <c r="E1269" s="2180">
        <v>8064.52</v>
      </c>
      <c r="F1269" s="1926">
        <f t="shared" si="19"/>
        <v>17198080.47000001</v>
      </c>
    </row>
    <row r="1270" spans="1:6" s="780" customFormat="1" ht="45">
      <c r="A1270" s="811">
        <v>43675</v>
      </c>
      <c r="B1270" s="812">
        <v>23711287</v>
      </c>
      <c r="C1270" s="1568" t="s">
        <v>12681</v>
      </c>
      <c r="D1270" s="813"/>
      <c r="E1270" s="2180">
        <v>17500</v>
      </c>
      <c r="F1270" s="1926">
        <f t="shared" si="19"/>
        <v>17180580.47000001</v>
      </c>
    </row>
    <row r="1271" spans="1:6" s="780" customFormat="1" ht="45">
      <c r="A1271" s="811">
        <v>43675</v>
      </c>
      <c r="B1271" s="812">
        <v>23711287</v>
      </c>
      <c r="C1271" s="1568" t="s">
        <v>12682</v>
      </c>
      <c r="D1271" s="813"/>
      <c r="E1271" s="2181">
        <v>50</v>
      </c>
      <c r="F1271" s="1926">
        <f t="shared" si="19"/>
        <v>17180530.47000001</v>
      </c>
    </row>
    <row r="1272" spans="1:6" s="781" customFormat="1">
      <c r="A1272" s="811">
        <v>43675</v>
      </c>
      <c r="B1272" s="812">
        <v>23711287</v>
      </c>
      <c r="C1272" s="1568" t="s">
        <v>12632</v>
      </c>
      <c r="D1272" s="815"/>
      <c r="E1272" s="2181">
        <v>2.5</v>
      </c>
      <c r="F1272" s="1926">
        <f t="shared" si="19"/>
        <v>17180527.97000001</v>
      </c>
    </row>
    <row r="1273" spans="1:6" s="780" customFormat="1" ht="45">
      <c r="A1273" s="811">
        <v>43675</v>
      </c>
      <c r="B1273" s="812">
        <v>23711084</v>
      </c>
      <c r="C1273" s="1568" t="s">
        <v>12683</v>
      </c>
      <c r="D1273" s="813"/>
      <c r="E1273" s="2180">
        <v>62500</v>
      </c>
      <c r="F1273" s="1926">
        <f t="shared" si="19"/>
        <v>17118027.97000001</v>
      </c>
    </row>
    <row r="1274" spans="1:6" s="780" customFormat="1" ht="30">
      <c r="A1274" s="811">
        <v>43675</v>
      </c>
      <c r="B1274" s="812">
        <v>23711084</v>
      </c>
      <c r="C1274" s="1568" t="s">
        <v>12684</v>
      </c>
      <c r="D1274" s="813"/>
      <c r="E1274" s="2181">
        <v>50</v>
      </c>
      <c r="F1274" s="1926">
        <f t="shared" si="19"/>
        <v>17117977.97000001</v>
      </c>
    </row>
    <row r="1275" spans="1:6" s="780" customFormat="1">
      <c r="A1275" s="811">
        <v>43675</v>
      </c>
      <c r="B1275" s="812">
        <v>23711084</v>
      </c>
      <c r="C1275" s="1568" t="s">
        <v>12632</v>
      </c>
      <c r="D1275" s="813"/>
      <c r="E1275" s="2181">
        <v>2.5</v>
      </c>
      <c r="F1275" s="1926">
        <f t="shared" si="19"/>
        <v>17117975.47000001</v>
      </c>
    </row>
    <row r="1276" spans="1:6" s="780" customFormat="1" ht="45">
      <c r="A1276" s="811">
        <v>43675</v>
      </c>
      <c r="B1276" s="812">
        <v>23711084</v>
      </c>
      <c r="C1276" s="1568" t="s">
        <v>12685</v>
      </c>
      <c r="D1276" s="813"/>
      <c r="E1276" s="2180">
        <v>40000</v>
      </c>
      <c r="F1276" s="1926">
        <f t="shared" si="19"/>
        <v>17077975.47000001</v>
      </c>
    </row>
    <row r="1277" spans="1:6" s="780" customFormat="1" ht="45">
      <c r="A1277" s="811">
        <v>43675</v>
      </c>
      <c r="B1277" s="812">
        <v>23711084</v>
      </c>
      <c r="C1277" s="1568" t="s">
        <v>12686</v>
      </c>
      <c r="D1277" s="813"/>
      <c r="E1277" s="2181">
        <v>50</v>
      </c>
      <c r="F1277" s="1926">
        <f t="shared" si="19"/>
        <v>17077925.47000001</v>
      </c>
    </row>
    <row r="1278" spans="1:6" s="780" customFormat="1">
      <c r="A1278" s="811">
        <v>43675</v>
      </c>
      <c r="B1278" s="812">
        <v>23711084</v>
      </c>
      <c r="C1278" s="1568" t="s">
        <v>12632</v>
      </c>
      <c r="D1278" s="813"/>
      <c r="E1278" s="2181">
        <v>2.5</v>
      </c>
      <c r="F1278" s="1926">
        <f t="shared" si="19"/>
        <v>17077922.97000001</v>
      </c>
    </row>
    <row r="1279" spans="1:6" s="780" customFormat="1" ht="45">
      <c r="A1279" s="811">
        <v>43675</v>
      </c>
      <c r="B1279" s="812">
        <v>0</v>
      </c>
      <c r="C1279" s="1568" t="s">
        <v>12687</v>
      </c>
      <c r="D1279" s="813"/>
      <c r="E1279" s="2180">
        <v>31250</v>
      </c>
      <c r="F1279" s="1926">
        <f t="shared" si="19"/>
        <v>17046672.97000001</v>
      </c>
    </row>
    <row r="1280" spans="1:6" s="780" customFormat="1" ht="45">
      <c r="A1280" s="811">
        <v>43675</v>
      </c>
      <c r="B1280" s="812">
        <v>0</v>
      </c>
      <c r="C1280" s="1568" t="s">
        <v>12688</v>
      </c>
      <c r="D1280" s="813"/>
      <c r="E1280" s="2180">
        <v>17500</v>
      </c>
      <c r="F1280" s="1926">
        <f t="shared" si="19"/>
        <v>17029172.97000001</v>
      </c>
    </row>
    <row r="1281" spans="1:6" s="780" customFormat="1" ht="45">
      <c r="A1281" s="811">
        <v>43675</v>
      </c>
      <c r="B1281" s="812">
        <v>0</v>
      </c>
      <c r="C1281" s="1568" t="s">
        <v>12689</v>
      </c>
      <c r="D1281" s="813"/>
      <c r="E1281" s="2180">
        <v>29500</v>
      </c>
      <c r="F1281" s="1926">
        <f t="shared" si="19"/>
        <v>16999672.97000001</v>
      </c>
    </row>
    <row r="1282" spans="1:6" s="781" customFormat="1" ht="30">
      <c r="A1282" s="811">
        <v>43675</v>
      </c>
      <c r="B1282" s="812">
        <v>0</v>
      </c>
      <c r="C1282" s="1568" t="s">
        <v>12690</v>
      </c>
      <c r="D1282" s="814">
        <v>146393.75</v>
      </c>
      <c r="E1282" s="2183"/>
      <c r="F1282" s="1926">
        <f t="shared" si="19"/>
        <v>17146066.72000001</v>
      </c>
    </row>
    <row r="1283" spans="1:6" s="780" customFormat="1" ht="30">
      <c r="A1283" s="811">
        <v>43675</v>
      </c>
      <c r="B1283" s="812">
        <v>0</v>
      </c>
      <c r="C1283" s="1568" t="s">
        <v>12691</v>
      </c>
      <c r="D1283" s="814">
        <v>636887.25</v>
      </c>
      <c r="E1283" s="2182"/>
      <c r="F1283" s="1926">
        <f t="shared" si="19"/>
        <v>17782953.97000001</v>
      </c>
    </row>
    <row r="1284" spans="1:6" s="780" customFormat="1" ht="30">
      <c r="A1284" s="811">
        <v>43675</v>
      </c>
      <c r="B1284" s="812">
        <v>0</v>
      </c>
      <c r="C1284" s="1568" t="s">
        <v>12692</v>
      </c>
      <c r="D1284" s="814">
        <v>1361362.63</v>
      </c>
      <c r="E1284" s="2182"/>
      <c r="F1284" s="1926">
        <f t="shared" si="19"/>
        <v>19144316.600000009</v>
      </c>
    </row>
    <row r="1285" spans="1:6" s="780" customFormat="1">
      <c r="A1285" s="811">
        <v>43676</v>
      </c>
      <c r="B1285" s="812">
        <v>0</v>
      </c>
      <c r="C1285" s="1568" t="s">
        <v>12693</v>
      </c>
      <c r="D1285" s="813"/>
      <c r="E1285" s="2181">
        <v>150</v>
      </c>
      <c r="F1285" s="1926">
        <f t="shared" si="19"/>
        <v>19144166.600000009</v>
      </c>
    </row>
    <row r="1286" spans="1:6" s="780" customFormat="1" ht="30">
      <c r="A1286" s="811">
        <v>43676</v>
      </c>
      <c r="B1286" s="812">
        <v>0</v>
      </c>
      <c r="C1286" s="1568" t="s">
        <v>12694</v>
      </c>
      <c r="D1286" s="814">
        <v>61000</v>
      </c>
      <c r="E1286" s="2182"/>
      <c r="F1286" s="1926">
        <f t="shared" ref="F1286:F1349" si="20">F1285-E1286+D1286</f>
        <v>19205166.600000009</v>
      </c>
    </row>
    <row r="1287" spans="1:6" s="780" customFormat="1" ht="30">
      <c r="A1287" s="811">
        <v>43676</v>
      </c>
      <c r="B1287" s="812">
        <v>0</v>
      </c>
      <c r="C1287" s="1568" t="s">
        <v>12695</v>
      </c>
      <c r="D1287" s="814">
        <v>71000</v>
      </c>
      <c r="E1287" s="2182"/>
      <c r="F1287" s="1926">
        <f t="shared" si="20"/>
        <v>19276166.600000009</v>
      </c>
    </row>
    <row r="1288" spans="1:6" s="780" customFormat="1" ht="30">
      <c r="A1288" s="811">
        <v>43676</v>
      </c>
      <c r="B1288" s="812">
        <v>0</v>
      </c>
      <c r="C1288" s="1568" t="s">
        <v>12696</v>
      </c>
      <c r="D1288" s="814">
        <v>25308.75</v>
      </c>
      <c r="E1288" s="2182"/>
      <c r="F1288" s="1926">
        <f t="shared" si="20"/>
        <v>19301475.350000009</v>
      </c>
    </row>
    <row r="1289" spans="1:6" s="780" customFormat="1">
      <c r="A1289" s="811">
        <v>43677</v>
      </c>
      <c r="B1289" s="812">
        <v>0</v>
      </c>
      <c r="C1289" s="1568" t="s">
        <v>12697</v>
      </c>
      <c r="D1289" s="813"/>
      <c r="E1289" s="2181">
        <v>150</v>
      </c>
      <c r="F1289" s="1926">
        <f t="shared" si="20"/>
        <v>19301325.350000009</v>
      </c>
    </row>
    <row r="1290" spans="1:6" s="780" customFormat="1">
      <c r="A1290" s="811">
        <v>43677</v>
      </c>
      <c r="B1290" s="812">
        <v>0</v>
      </c>
      <c r="C1290" s="1568" t="s">
        <v>11736</v>
      </c>
      <c r="D1290" s="813"/>
      <c r="E1290" s="2180">
        <v>9920.41</v>
      </c>
      <c r="F1290" s="1926">
        <f t="shared" si="20"/>
        <v>19291404.940000009</v>
      </c>
    </row>
    <row r="1291" spans="1:6" s="780" customFormat="1">
      <c r="A1291" s="811">
        <v>43677</v>
      </c>
      <c r="B1291" s="812">
        <v>0</v>
      </c>
      <c r="C1291" s="1568" t="s">
        <v>11737</v>
      </c>
      <c r="D1291" s="813"/>
      <c r="E1291" s="2181">
        <v>496.02</v>
      </c>
      <c r="F1291" s="1926">
        <f t="shared" si="20"/>
        <v>19290908.920000009</v>
      </c>
    </row>
    <row r="1292" spans="1:6" s="780" customFormat="1" ht="30">
      <c r="A1292" s="811">
        <v>43677</v>
      </c>
      <c r="B1292" s="812">
        <v>0</v>
      </c>
      <c r="C1292" s="1568" t="s">
        <v>12698</v>
      </c>
      <c r="D1292" s="814">
        <v>66400</v>
      </c>
      <c r="E1292" s="2182"/>
      <c r="F1292" s="1926">
        <f t="shared" si="20"/>
        <v>19357308.920000009</v>
      </c>
    </row>
    <row r="1293" spans="1:6" s="782" customFormat="1" ht="45">
      <c r="A1293" s="811">
        <v>43677</v>
      </c>
      <c r="B1293" s="812">
        <v>0</v>
      </c>
      <c r="C1293" s="1568" t="s">
        <v>12699</v>
      </c>
      <c r="D1293" s="814">
        <v>52400</v>
      </c>
      <c r="E1293" s="2184"/>
      <c r="F1293" s="1926">
        <f t="shared" si="20"/>
        <v>19409708.920000009</v>
      </c>
    </row>
    <row r="1294" spans="1:6" s="781" customFormat="1" ht="30">
      <c r="A1294" s="811">
        <v>43677</v>
      </c>
      <c r="B1294" s="812">
        <v>0</v>
      </c>
      <c r="C1294" s="1568" t="s">
        <v>12700</v>
      </c>
      <c r="D1294" s="814">
        <v>120000</v>
      </c>
      <c r="E1294" s="2183"/>
      <c r="F1294" s="1926">
        <f t="shared" si="20"/>
        <v>19529708.920000009</v>
      </c>
    </row>
    <row r="1295" spans="1:6" s="780" customFormat="1">
      <c r="A1295" s="811">
        <v>43678</v>
      </c>
      <c r="B1295" s="812">
        <v>0</v>
      </c>
      <c r="C1295" s="1568" t="s">
        <v>12701</v>
      </c>
      <c r="D1295" s="813"/>
      <c r="E1295" s="2181">
        <v>50</v>
      </c>
      <c r="F1295" s="1926">
        <f t="shared" si="20"/>
        <v>19529658.920000009</v>
      </c>
    </row>
    <row r="1296" spans="1:6" s="780" customFormat="1" ht="30">
      <c r="A1296" s="811">
        <v>43678</v>
      </c>
      <c r="B1296" s="812">
        <v>0</v>
      </c>
      <c r="C1296" s="1568" t="s">
        <v>12702</v>
      </c>
      <c r="D1296" s="814">
        <v>58061.25</v>
      </c>
      <c r="E1296" s="2182"/>
      <c r="F1296" s="1926">
        <f t="shared" si="20"/>
        <v>19587720.170000009</v>
      </c>
    </row>
    <row r="1297" spans="1:6" s="781" customFormat="1" ht="45">
      <c r="A1297" s="811">
        <v>43678</v>
      </c>
      <c r="B1297" s="812">
        <v>0</v>
      </c>
      <c r="C1297" s="1568" t="s">
        <v>12703</v>
      </c>
      <c r="D1297" s="815"/>
      <c r="E1297" s="2180">
        <v>30000</v>
      </c>
      <c r="F1297" s="1926">
        <f t="shared" si="20"/>
        <v>19557720.170000009</v>
      </c>
    </row>
    <row r="1298" spans="1:6" s="780" customFormat="1" ht="45">
      <c r="A1298" s="811">
        <v>43678</v>
      </c>
      <c r="B1298" s="812">
        <v>0</v>
      </c>
      <c r="C1298" s="1568" t="s">
        <v>12704</v>
      </c>
      <c r="D1298" s="813"/>
      <c r="E1298" s="2180">
        <v>15000</v>
      </c>
      <c r="F1298" s="1926">
        <f t="shared" si="20"/>
        <v>19542720.170000009</v>
      </c>
    </row>
    <row r="1299" spans="1:6" s="780" customFormat="1" ht="45">
      <c r="A1299" s="811">
        <v>43678</v>
      </c>
      <c r="B1299" s="812">
        <v>0</v>
      </c>
      <c r="C1299" s="1568" t="s">
        <v>12705</v>
      </c>
      <c r="D1299" s="813"/>
      <c r="E1299" s="2180">
        <v>79525</v>
      </c>
      <c r="F1299" s="1926">
        <f t="shared" si="20"/>
        <v>19463195.170000009</v>
      </c>
    </row>
    <row r="1300" spans="1:6" s="780" customFormat="1" ht="45">
      <c r="A1300" s="811">
        <v>43678</v>
      </c>
      <c r="B1300" s="812">
        <v>0</v>
      </c>
      <c r="C1300" s="1568" t="s">
        <v>12706</v>
      </c>
      <c r="D1300" s="813"/>
      <c r="E1300" s="2180">
        <v>15000</v>
      </c>
      <c r="F1300" s="1926">
        <f t="shared" si="20"/>
        <v>19448195.170000009</v>
      </c>
    </row>
    <row r="1301" spans="1:6" s="780" customFormat="1" ht="45">
      <c r="A1301" s="811">
        <v>43678</v>
      </c>
      <c r="B1301" s="812">
        <v>0</v>
      </c>
      <c r="C1301" s="1568" t="s">
        <v>12707</v>
      </c>
      <c r="D1301" s="813"/>
      <c r="E1301" s="2180">
        <v>150000</v>
      </c>
      <c r="F1301" s="1926">
        <f t="shared" si="20"/>
        <v>19298195.170000009</v>
      </c>
    </row>
    <row r="1302" spans="1:6" s="780" customFormat="1" ht="45">
      <c r="A1302" s="811">
        <v>43678</v>
      </c>
      <c r="B1302" s="812">
        <v>23992708</v>
      </c>
      <c r="C1302" s="1568" t="s">
        <v>12708</v>
      </c>
      <c r="D1302" s="813"/>
      <c r="E1302" s="2180">
        <v>120000</v>
      </c>
      <c r="F1302" s="1926">
        <f t="shared" si="20"/>
        <v>19178195.170000009</v>
      </c>
    </row>
    <row r="1303" spans="1:6" s="780" customFormat="1" ht="45">
      <c r="A1303" s="811">
        <v>43678</v>
      </c>
      <c r="B1303" s="812">
        <v>23992708</v>
      </c>
      <c r="C1303" s="1568" t="s">
        <v>12709</v>
      </c>
      <c r="D1303" s="813"/>
      <c r="E1303" s="2181">
        <v>50</v>
      </c>
      <c r="F1303" s="1926">
        <f t="shared" si="20"/>
        <v>19178145.170000009</v>
      </c>
    </row>
    <row r="1304" spans="1:6" s="781" customFormat="1">
      <c r="A1304" s="811">
        <v>43678</v>
      </c>
      <c r="B1304" s="812">
        <v>23992708</v>
      </c>
      <c r="C1304" s="1568" t="s">
        <v>12632</v>
      </c>
      <c r="D1304" s="815"/>
      <c r="E1304" s="2181">
        <v>2.5</v>
      </c>
      <c r="F1304" s="1926">
        <f t="shared" si="20"/>
        <v>19178142.670000009</v>
      </c>
    </row>
    <row r="1305" spans="1:6" s="780" customFormat="1" ht="45">
      <c r="A1305" s="811">
        <v>43678</v>
      </c>
      <c r="B1305" s="812">
        <v>0</v>
      </c>
      <c r="C1305" s="1568" t="s">
        <v>12710</v>
      </c>
      <c r="D1305" s="813"/>
      <c r="E1305" s="2180">
        <v>23097.54</v>
      </c>
      <c r="F1305" s="1926">
        <f t="shared" si="20"/>
        <v>19155045.13000001</v>
      </c>
    </row>
    <row r="1306" spans="1:6" s="780" customFormat="1" ht="45">
      <c r="A1306" s="811">
        <v>43678</v>
      </c>
      <c r="B1306" s="812">
        <v>0</v>
      </c>
      <c r="C1306" s="1568" t="s">
        <v>12711</v>
      </c>
      <c r="D1306" s="813"/>
      <c r="E1306" s="2180">
        <v>19800</v>
      </c>
      <c r="F1306" s="1926">
        <f t="shared" si="20"/>
        <v>19135245.13000001</v>
      </c>
    </row>
    <row r="1307" spans="1:6" s="780" customFormat="1">
      <c r="A1307" s="811">
        <v>43679</v>
      </c>
      <c r="B1307" s="812">
        <v>0</v>
      </c>
      <c r="C1307" s="1568" t="s">
        <v>12712</v>
      </c>
      <c r="D1307" s="813"/>
      <c r="E1307" s="2181">
        <v>100</v>
      </c>
      <c r="F1307" s="1926">
        <f t="shared" si="20"/>
        <v>19135145.13000001</v>
      </c>
    </row>
    <row r="1308" spans="1:6" s="780" customFormat="1" ht="30">
      <c r="A1308" s="811">
        <v>43679</v>
      </c>
      <c r="B1308" s="812">
        <v>0</v>
      </c>
      <c r="C1308" s="1568" t="s">
        <v>12713</v>
      </c>
      <c r="D1308" s="814">
        <v>2000000</v>
      </c>
      <c r="E1308" s="2182"/>
      <c r="F1308" s="1926">
        <f t="shared" si="20"/>
        <v>21135145.13000001</v>
      </c>
    </row>
    <row r="1309" spans="1:6" s="780" customFormat="1" ht="30">
      <c r="A1309" s="811">
        <v>43679</v>
      </c>
      <c r="B1309" s="812">
        <v>0</v>
      </c>
      <c r="C1309" s="1568" t="s">
        <v>12714</v>
      </c>
      <c r="D1309" s="814">
        <v>5000000</v>
      </c>
      <c r="E1309" s="2182"/>
      <c r="F1309" s="1926">
        <f t="shared" si="20"/>
        <v>26135145.13000001</v>
      </c>
    </row>
    <row r="1310" spans="1:6" s="780" customFormat="1">
      <c r="A1310" s="811">
        <v>43680</v>
      </c>
      <c r="B1310" s="812">
        <v>0</v>
      </c>
      <c r="C1310" s="1568" t="s">
        <v>12715</v>
      </c>
      <c r="D1310" s="813"/>
      <c r="E1310" s="2181">
        <v>550</v>
      </c>
      <c r="F1310" s="1926">
        <f t="shared" si="20"/>
        <v>26134595.13000001</v>
      </c>
    </row>
    <row r="1311" spans="1:6" s="780" customFormat="1" ht="30">
      <c r="A1311" s="811">
        <v>43680</v>
      </c>
      <c r="B1311" s="812">
        <v>0</v>
      </c>
      <c r="C1311" s="1568" t="s">
        <v>12716</v>
      </c>
      <c r="D1311" s="814">
        <v>14950</v>
      </c>
      <c r="E1311" s="2182"/>
      <c r="F1311" s="1926">
        <f t="shared" si="20"/>
        <v>26149545.13000001</v>
      </c>
    </row>
    <row r="1312" spans="1:6" s="780" customFormat="1" ht="45">
      <c r="A1312" s="811">
        <v>43680</v>
      </c>
      <c r="B1312" s="812">
        <v>0</v>
      </c>
      <c r="C1312" s="1568" t="s">
        <v>12717</v>
      </c>
      <c r="D1312" s="814">
        <v>20000</v>
      </c>
      <c r="E1312" s="2182"/>
      <c r="F1312" s="1926">
        <f t="shared" si="20"/>
        <v>26169545.13000001</v>
      </c>
    </row>
    <row r="1313" spans="1:6" s="781" customFormat="1" ht="45">
      <c r="A1313" s="811">
        <v>43680</v>
      </c>
      <c r="B1313" s="812">
        <v>0</v>
      </c>
      <c r="C1313" s="1568" t="s">
        <v>12718</v>
      </c>
      <c r="D1313" s="814">
        <v>20000</v>
      </c>
      <c r="E1313" s="2183"/>
      <c r="F1313" s="1926">
        <f t="shared" si="20"/>
        <v>26189545.13000001</v>
      </c>
    </row>
    <row r="1314" spans="1:6" s="781" customFormat="1" ht="45">
      <c r="A1314" s="811">
        <v>43680</v>
      </c>
      <c r="B1314" s="812">
        <v>0</v>
      </c>
      <c r="C1314" s="1568" t="s">
        <v>12719</v>
      </c>
      <c r="D1314" s="814">
        <v>5700</v>
      </c>
      <c r="E1314" s="2183"/>
      <c r="F1314" s="1926">
        <f t="shared" si="20"/>
        <v>26195245.13000001</v>
      </c>
    </row>
    <row r="1315" spans="1:6" s="782" customFormat="1" ht="45">
      <c r="A1315" s="811">
        <v>43680</v>
      </c>
      <c r="B1315" s="812">
        <v>0</v>
      </c>
      <c r="C1315" s="1568" t="s">
        <v>12720</v>
      </c>
      <c r="D1315" s="814">
        <v>41700</v>
      </c>
      <c r="E1315" s="2184"/>
      <c r="F1315" s="1926">
        <f t="shared" si="20"/>
        <v>26236945.13000001</v>
      </c>
    </row>
    <row r="1316" spans="1:6" s="781" customFormat="1" ht="45">
      <c r="A1316" s="811">
        <v>43680</v>
      </c>
      <c r="B1316" s="812">
        <v>0</v>
      </c>
      <c r="C1316" s="1568" t="s">
        <v>12721</v>
      </c>
      <c r="D1316" s="814">
        <v>50000</v>
      </c>
      <c r="E1316" s="2183"/>
      <c r="F1316" s="1926">
        <f t="shared" si="20"/>
        <v>26286945.13000001</v>
      </c>
    </row>
    <row r="1317" spans="1:6" s="780" customFormat="1" ht="30">
      <c r="A1317" s="811">
        <v>43680</v>
      </c>
      <c r="B1317" s="812">
        <v>0</v>
      </c>
      <c r="C1317" s="1568" t="s">
        <v>12722</v>
      </c>
      <c r="D1317" s="814">
        <v>30000</v>
      </c>
      <c r="E1317" s="2182"/>
      <c r="F1317" s="1926">
        <f t="shared" si="20"/>
        <v>26316945.13000001</v>
      </c>
    </row>
    <row r="1318" spans="1:6" s="780" customFormat="1" ht="30">
      <c r="A1318" s="811">
        <v>43680</v>
      </c>
      <c r="B1318" s="812">
        <v>0</v>
      </c>
      <c r="C1318" s="1568" t="s">
        <v>12723</v>
      </c>
      <c r="D1318" s="816">
        <v>700</v>
      </c>
      <c r="E1318" s="2182"/>
      <c r="F1318" s="1926">
        <f t="shared" si="20"/>
        <v>26317645.13000001</v>
      </c>
    </row>
    <row r="1319" spans="1:6" s="780" customFormat="1" ht="45">
      <c r="A1319" s="811">
        <v>43680</v>
      </c>
      <c r="B1319" s="812">
        <v>0</v>
      </c>
      <c r="C1319" s="1568" t="s">
        <v>12724</v>
      </c>
      <c r="D1319" s="814">
        <v>20000</v>
      </c>
      <c r="E1319" s="2182"/>
      <c r="F1319" s="1926">
        <f t="shared" si="20"/>
        <v>26337645.13000001</v>
      </c>
    </row>
    <row r="1320" spans="1:6" s="780" customFormat="1" ht="30">
      <c r="A1320" s="811">
        <v>43680</v>
      </c>
      <c r="B1320" s="812">
        <v>0</v>
      </c>
      <c r="C1320" s="1568" t="s">
        <v>12725</v>
      </c>
      <c r="D1320" s="814">
        <v>14950</v>
      </c>
      <c r="E1320" s="2182"/>
      <c r="F1320" s="1926">
        <f t="shared" si="20"/>
        <v>26352595.13000001</v>
      </c>
    </row>
    <row r="1321" spans="1:6" s="780" customFormat="1" ht="30">
      <c r="A1321" s="811">
        <v>43680</v>
      </c>
      <c r="B1321" s="812">
        <v>0</v>
      </c>
      <c r="C1321" s="1568" t="s">
        <v>12726</v>
      </c>
      <c r="D1321" s="814">
        <v>1400</v>
      </c>
      <c r="E1321" s="2182"/>
      <c r="F1321" s="1926">
        <f t="shared" si="20"/>
        <v>26353995.13000001</v>
      </c>
    </row>
    <row r="1322" spans="1:6" s="780" customFormat="1" ht="30">
      <c r="A1322" s="811">
        <v>43680</v>
      </c>
      <c r="B1322" s="812">
        <v>0</v>
      </c>
      <c r="C1322" s="1568" t="s">
        <v>12727</v>
      </c>
      <c r="D1322" s="814">
        <v>50000</v>
      </c>
      <c r="E1322" s="2182"/>
      <c r="F1322" s="1926">
        <f t="shared" si="20"/>
        <v>26403995.13000001</v>
      </c>
    </row>
    <row r="1323" spans="1:6" s="781" customFormat="1" ht="45">
      <c r="A1323" s="811">
        <v>43680</v>
      </c>
      <c r="B1323" s="812">
        <v>0</v>
      </c>
      <c r="C1323" s="1568" t="s">
        <v>12728</v>
      </c>
      <c r="D1323" s="816">
        <v>700</v>
      </c>
      <c r="E1323" s="2183"/>
      <c r="F1323" s="1926">
        <f t="shared" si="20"/>
        <v>26404695.13000001</v>
      </c>
    </row>
    <row r="1324" spans="1:6" s="781" customFormat="1" ht="45">
      <c r="A1324" s="811">
        <v>43680</v>
      </c>
      <c r="B1324" s="812">
        <v>0</v>
      </c>
      <c r="C1324" s="1568" t="s">
        <v>12729</v>
      </c>
      <c r="D1324" s="814">
        <v>20000</v>
      </c>
      <c r="E1324" s="2183"/>
      <c r="F1324" s="1926">
        <f t="shared" si="20"/>
        <v>26424695.13000001</v>
      </c>
    </row>
    <row r="1325" spans="1:6" s="780" customFormat="1" ht="30">
      <c r="A1325" s="811">
        <v>43680</v>
      </c>
      <c r="B1325" s="812">
        <v>0</v>
      </c>
      <c r="C1325" s="1568" t="s">
        <v>12730</v>
      </c>
      <c r="D1325" s="814">
        <v>20000</v>
      </c>
      <c r="E1325" s="2182"/>
      <c r="F1325" s="1926">
        <f t="shared" si="20"/>
        <v>26444695.13000001</v>
      </c>
    </row>
    <row r="1326" spans="1:6" s="780" customFormat="1" ht="45">
      <c r="A1326" s="811">
        <v>43680</v>
      </c>
      <c r="B1326" s="812">
        <v>0</v>
      </c>
      <c r="C1326" s="1568" t="s">
        <v>12731</v>
      </c>
      <c r="D1326" s="814">
        <v>51000</v>
      </c>
      <c r="E1326" s="2182"/>
      <c r="F1326" s="1926">
        <f t="shared" si="20"/>
        <v>26495695.13000001</v>
      </c>
    </row>
    <row r="1327" spans="1:6" s="780" customFormat="1" ht="30">
      <c r="A1327" s="811">
        <v>43680</v>
      </c>
      <c r="B1327" s="812">
        <v>0</v>
      </c>
      <c r="C1327" s="1568" t="s">
        <v>12732</v>
      </c>
      <c r="D1327" s="814">
        <v>20000</v>
      </c>
      <c r="E1327" s="2182"/>
      <c r="F1327" s="1926">
        <f t="shared" si="20"/>
        <v>26515695.13000001</v>
      </c>
    </row>
    <row r="1328" spans="1:6" s="780" customFormat="1">
      <c r="A1328" s="811">
        <v>43681</v>
      </c>
      <c r="B1328" s="812">
        <v>0</v>
      </c>
      <c r="C1328" s="1568" t="s">
        <v>12733</v>
      </c>
      <c r="D1328" s="813"/>
      <c r="E1328" s="2181">
        <v>150</v>
      </c>
      <c r="F1328" s="1926">
        <f t="shared" si="20"/>
        <v>26515545.13000001</v>
      </c>
    </row>
    <row r="1329" spans="1:6" s="782" customFormat="1" ht="45">
      <c r="A1329" s="811">
        <v>43681</v>
      </c>
      <c r="B1329" s="812">
        <v>0</v>
      </c>
      <c r="C1329" s="1568" t="s">
        <v>12734</v>
      </c>
      <c r="D1329" s="814">
        <v>46400</v>
      </c>
      <c r="E1329" s="2184"/>
      <c r="F1329" s="1926">
        <f t="shared" si="20"/>
        <v>26561945.13000001</v>
      </c>
    </row>
    <row r="1330" spans="1:6" s="780" customFormat="1" ht="45">
      <c r="A1330" s="811">
        <v>43681</v>
      </c>
      <c r="B1330" s="812">
        <v>0</v>
      </c>
      <c r="C1330" s="1568" t="s">
        <v>12735</v>
      </c>
      <c r="D1330" s="814">
        <v>10000</v>
      </c>
      <c r="E1330" s="2182"/>
      <c r="F1330" s="1926">
        <f t="shared" si="20"/>
        <v>26571945.13000001</v>
      </c>
    </row>
    <row r="1331" spans="1:6" s="781" customFormat="1" ht="45">
      <c r="A1331" s="811">
        <v>43681</v>
      </c>
      <c r="B1331" s="812">
        <v>0</v>
      </c>
      <c r="C1331" s="1568" t="s">
        <v>12736</v>
      </c>
      <c r="D1331" s="816">
        <v>700</v>
      </c>
      <c r="E1331" s="2183"/>
      <c r="F1331" s="1926">
        <f t="shared" si="20"/>
        <v>26572645.13000001</v>
      </c>
    </row>
    <row r="1332" spans="1:6" s="780" customFormat="1" ht="45">
      <c r="A1332" s="811">
        <v>43681</v>
      </c>
      <c r="B1332" s="812">
        <v>0</v>
      </c>
      <c r="C1332" s="1568" t="s">
        <v>12737</v>
      </c>
      <c r="D1332" s="814">
        <v>2100</v>
      </c>
      <c r="E1332" s="2182"/>
      <c r="F1332" s="1926">
        <f t="shared" si="20"/>
        <v>26574745.13000001</v>
      </c>
    </row>
    <row r="1333" spans="1:6" s="780" customFormat="1" ht="45">
      <c r="A1333" s="811">
        <v>43681</v>
      </c>
      <c r="B1333" s="812">
        <v>0</v>
      </c>
      <c r="C1333" s="1568" t="s">
        <v>12738</v>
      </c>
      <c r="D1333" s="814">
        <v>62400</v>
      </c>
      <c r="E1333" s="2182"/>
      <c r="F1333" s="1926">
        <f t="shared" si="20"/>
        <v>26637145.13000001</v>
      </c>
    </row>
    <row r="1334" spans="1:6" s="780" customFormat="1" ht="45">
      <c r="A1334" s="811">
        <v>43681</v>
      </c>
      <c r="B1334" s="812">
        <v>0</v>
      </c>
      <c r="C1334" s="1568" t="s">
        <v>12739</v>
      </c>
      <c r="D1334" s="814">
        <v>1400</v>
      </c>
      <c r="E1334" s="2182"/>
      <c r="F1334" s="1926">
        <f t="shared" si="20"/>
        <v>26638545.13000001</v>
      </c>
    </row>
    <row r="1335" spans="1:6" s="780" customFormat="1" ht="30">
      <c r="A1335" s="811">
        <v>43681</v>
      </c>
      <c r="B1335" s="812">
        <v>0</v>
      </c>
      <c r="C1335" s="1568" t="s">
        <v>12740</v>
      </c>
      <c r="D1335" s="814">
        <v>16400</v>
      </c>
      <c r="E1335" s="2182"/>
      <c r="F1335" s="1926">
        <f t="shared" si="20"/>
        <v>26654945.13000001</v>
      </c>
    </row>
    <row r="1336" spans="1:6" s="780" customFormat="1" ht="30">
      <c r="A1336" s="811">
        <v>43681</v>
      </c>
      <c r="B1336" s="812">
        <v>0</v>
      </c>
      <c r="C1336" s="1568" t="s">
        <v>12741</v>
      </c>
      <c r="D1336" s="816">
        <v>700</v>
      </c>
      <c r="E1336" s="2182"/>
      <c r="F1336" s="1926">
        <f t="shared" si="20"/>
        <v>26655645.13000001</v>
      </c>
    </row>
    <row r="1337" spans="1:6" s="780" customFormat="1">
      <c r="A1337" s="811">
        <v>43682</v>
      </c>
      <c r="B1337" s="812">
        <v>0</v>
      </c>
      <c r="C1337" s="1568" t="s">
        <v>12742</v>
      </c>
      <c r="D1337" s="813"/>
      <c r="E1337" s="2181">
        <v>200</v>
      </c>
      <c r="F1337" s="1926">
        <f t="shared" si="20"/>
        <v>26655445.13000001</v>
      </c>
    </row>
    <row r="1338" spans="1:6" s="780" customFormat="1" ht="30">
      <c r="A1338" s="811">
        <v>43682</v>
      </c>
      <c r="B1338" s="812">
        <v>0</v>
      </c>
      <c r="C1338" s="1568" t="s">
        <v>12743</v>
      </c>
      <c r="D1338" s="816">
        <v>694.75</v>
      </c>
      <c r="E1338" s="2182"/>
      <c r="F1338" s="1926">
        <f t="shared" si="20"/>
        <v>26656139.88000001</v>
      </c>
    </row>
    <row r="1339" spans="1:6" s="780" customFormat="1">
      <c r="A1339" s="811">
        <v>43682</v>
      </c>
      <c r="B1339" s="812">
        <v>26747787</v>
      </c>
      <c r="C1339" s="1568" t="s">
        <v>12744</v>
      </c>
      <c r="D1339" s="814">
        <v>1035000</v>
      </c>
      <c r="E1339" s="2182"/>
      <c r="F1339" s="1926">
        <f t="shared" si="20"/>
        <v>27691139.88000001</v>
      </c>
    </row>
    <row r="1340" spans="1:6" s="780" customFormat="1" ht="30">
      <c r="A1340" s="811">
        <v>43682</v>
      </c>
      <c r="B1340" s="812">
        <v>0</v>
      </c>
      <c r="C1340" s="1568" t="s">
        <v>12745</v>
      </c>
      <c r="D1340" s="814">
        <v>880818.94</v>
      </c>
      <c r="E1340" s="2182"/>
      <c r="F1340" s="1926">
        <f t="shared" si="20"/>
        <v>28571958.820000011</v>
      </c>
    </row>
    <row r="1341" spans="1:6" s="780" customFormat="1" ht="30">
      <c r="A1341" s="811">
        <v>43682</v>
      </c>
      <c r="B1341" s="812">
        <v>0</v>
      </c>
      <c r="C1341" s="1568" t="s">
        <v>12746</v>
      </c>
      <c r="D1341" s="814">
        <v>397645.13</v>
      </c>
      <c r="E1341" s="2182"/>
      <c r="F1341" s="1926">
        <f t="shared" si="20"/>
        <v>28969603.95000001</v>
      </c>
    </row>
    <row r="1342" spans="1:6" s="780" customFormat="1" ht="45">
      <c r="A1342" s="811">
        <v>43682</v>
      </c>
      <c r="B1342" s="812">
        <v>0</v>
      </c>
      <c r="C1342" s="1568" t="s">
        <v>12747</v>
      </c>
      <c r="D1342" s="814">
        <v>50000</v>
      </c>
      <c r="E1342" s="2182"/>
      <c r="F1342" s="1926">
        <f t="shared" si="20"/>
        <v>29019603.95000001</v>
      </c>
    </row>
    <row r="1343" spans="1:6" s="780" customFormat="1">
      <c r="A1343" s="811">
        <v>43683</v>
      </c>
      <c r="B1343" s="812">
        <v>0</v>
      </c>
      <c r="C1343" s="1568" t="s">
        <v>12748</v>
      </c>
      <c r="D1343" s="813"/>
      <c r="E1343" s="2181">
        <v>50</v>
      </c>
      <c r="F1343" s="1926">
        <f t="shared" si="20"/>
        <v>29019553.95000001</v>
      </c>
    </row>
    <row r="1344" spans="1:6" s="782" customFormat="1" ht="30">
      <c r="A1344" s="811">
        <v>43683</v>
      </c>
      <c r="B1344" s="812">
        <v>0</v>
      </c>
      <c r="C1344" s="1568" t="s">
        <v>12749</v>
      </c>
      <c r="D1344" s="814">
        <v>53396.5</v>
      </c>
      <c r="E1344" s="2184"/>
      <c r="F1344" s="1926">
        <f t="shared" si="20"/>
        <v>29072950.45000001</v>
      </c>
    </row>
    <row r="1345" spans="1:6" s="781" customFormat="1" ht="45">
      <c r="A1345" s="811">
        <v>43683</v>
      </c>
      <c r="B1345" s="812">
        <v>0</v>
      </c>
      <c r="C1345" s="1568" t="s">
        <v>12750</v>
      </c>
      <c r="D1345" s="815"/>
      <c r="E1345" s="2180">
        <v>12700</v>
      </c>
      <c r="F1345" s="1926">
        <f t="shared" si="20"/>
        <v>29060250.45000001</v>
      </c>
    </row>
    <row r="1346" spans="1:6" s="781" customFormat="1" ht="45">
      <c r="A1346" s="811">
        <v>43683</v>
      </c>
      <c r="B1346" s="812">
        <v>0</v>
      </c>
      <c r="C1346" s="1568" t="s">
        <v>12751</v>
      </c>
      <c r="D1346" s="815"/>
      <c r="E1346" s="2180">
        <v>15000</v>
      </c>
      <c r="F1346" s="1926">
        <f t="shared" si="20"/>
        <v>29045250.45000001</v>
      </c>
    </row>
    <row r="1347" spans="1:6" s="781" customFormat="1" ht="45">
      <c r="A1347" s="811">
        <v>43683</v>
      </c>
      <c r="B1347" s="812">
        <v>24030598</v>
      </c>
      <c r="C1347" s="1568" t="s">
        <v>12752</v>
      </c>
      <c r="D1347" s="815"/>
      <c r="E1347" s="2181">
        <v>700</v>
      </c>
      <c r="F1347" s="1926">
        <f t="shared" si="20"/>
        <v>29044550.45000001</v>
      </c>
    </row>
    <row r="1348" spans="1:6" s="781" customFormat="1" ht="45">
      <c r="A1348" s="811">
        <v>43683</v>
      </c>
      <c r="B1348" s="812">
        <v>24030598</v>
      </c>
      <c r="C1348" s="1568" t="s">
        <v>12753</v>
      </c>
      <c r="D1348" s="815"/>
      <c r="E1348" s="2181">
        <v>50</v>
      </c>
      <c r="F1348" s="1926">
        <f t="shared" si="20"/>
        <v>29044500.45000001</v>
      </c>
    </row>
    <row r="1349" spans="1:6" s="781" customFormat="1">
      <c r="A1349" s="811">
        <v>43683</v>
      </c>
      <c r="B1349" s="812">
        <v>24030598</v>
      </c>
      <c r="C1349" s="1568" t="s">
        <v>12632</v>
      </c>
      <c r="D1349" s="815"/>
      <c r="E1349" s="2181">
        <v>2.5</v>
      </c>
      <c r="F1349" s="1926">
        <f t="shared" si="20"/>
        <v>29044497.95000001</v>
      </c>
    </row>
    <row r="1350" spans="1:6" s="781" customFormat="1" ht="45">
      <c r="A1350" s="811">
        <v>43683</v>
      </c>
      <c r="B1350" s="812">
        <v>24030598</v>
      </c>
      <c r="C1350" s="1568" t="s">
        <v>12754</v>
      </c>
      <c r="D1350" s="815"/>
      <c r="E1350" s="2180">
        <v>11300</v>
      </c>
      <c r="F1350" s="1926">
        <f t="shared" ref="F1350:F1413" si="21">F1349-E1350+D1350</f>
        <v>29033197.95000001</v>
      </c>
    </row>
    <row r="1351" spans="1:6" s="780" customFormat="1" ht="45">
      <c r="A1351" s="811">
        <v>43683</v>
      </c>
      <c r="B1351" s="812">
        <v>24030598</v>
      </c>
      <c r="C1351" s="1568" t="s">
        <v>12755</v>
      </c>
      <c r="D1351" s="813"/>
      <c r="E1351" s="2180">
        <v>4000</v>
      </c>
      <c r="F1351" s="1926">
        <f t="shared" si="21"/>
        <v>29029197.95000001</v>
      </c>
    </row>
    <row r="1352" spans="1:6" s="780" customFormat="1" ht="45">
      <c r="A1352" s="811">
        <v>43683</v>
      </c>
      <c r="B1352" s="812">
        <v>24030598</v>
      </c>
      <c r="C1352" s="1568" t="s">
        <v>12756</v>
      </c>
      <c r="D1352" s="813"/>
      <c r="E1352" s="2181">
        <v>50</v>
      </c>
      <c r="F1352" s="1926">
        <f t="shared" si="21"/>
        <v>29029147.95000001</v>
      </c>
    </row>
    <row r="1353" spans="1:6" s="780" customFormat="1" ht="45">
      <c r="A1353" s="811">
        <v>43683</v>
      </c>
      <c r="B1353" s="812">
        <v>24030598</v>
      </c>
      <c r="C1353" s="1568" t="s">
        <v>12757</v>
      </c>
      <c r="D1353" s="813"/>
      <c r="E1353" s="2180">
        <v>11300</v>
      </c>
      <c r="F1353" s="1926">
        <f t="shared" si="21"/>
        <v>29017847.95000001</v>
      </c>
    </row>
    <row r="1354" spans="1:6" s="781" customFormat="1">
      <c r="A1354" s="811">
        <v>43683</v>
      </c>
      <c r="B1354" s="812">
        <v>24030598</v>
      </c>
      <c r="C1354" s="1568" t="s">
        <v>12632</v>
      </c>
      <c r="D1354" s="815"/>
      <c r="E1354" s="2181">
        <v>2.5</v>
      </c>
      <c r="F1354" s="1926">
        <f t="shared" si="21"/>
        <v>29017845.45000001</v>
      </c>
    </row>
    <row r="1355" spans="1:6" s="780" customFormat="1" ht="45">
      <c r="A1355" s="811">
        <v>43683</v>
      </c>
      <c r="B1355" s="812">
        <v>24030598</v>
      </c>
      <c r="C1355" s="1568" t="s">
        <v>12758</v>
      </c>
      <c r="D1355" s="813"/>
      <c r="E1355" s="2180">
        <v>10000</v>
      </c>
      <c r="F1355" s="1926">
        <f t="shared" si="21"/>
        <v>29007845.45000001</v>
      </c>
    </row>
    <row r="1356" spans="1:6" s="780" customFormat="1" ht="45">
      <c r="A1356" s="811">
        <v>43683</v>
      </c>
      <c r="B1356" s="812">
        <v>24030598</v>
      </c>
      <c r="C1356" s="1568" t="s">
        <v>12759</v>
      </c>
      <c r="D1356" s="813"/>
      <c r="E1356" s="2181">
        <v>50</v>
      </c>
      <c r="F1356" s="1926">
        <f t="shared" si="21"/>
        <v>29007795.45000001</v>
      </c>
    </row>
    <row r="1357" spans="1:6" s="780" customFormat="1" ht="45">
      <c r="A1357" s="811">
        <v>43683</v>
      </c>
      <c r="B1357" s="812">
        <v>24030598</v>
      </c>
      <c r="C1357" s="1568" t="s">
        <v>12760</v>
      </c>
      <c r="D1357" s="813"/>
      <c r="E1357" s="2181">
        <v>700</v>
      </c>
      <c r="F1357" s="1926">
        <f t="shared" si="21"/>
        <v>29007095.45000001</v>
      </c>
    </row>
    <row r="1358" spans="1:6" s="781" customFormat="1">
      <c r="A1358" s="811">
        <v>43683</v>
      </c>
      <c r="B1358" s="812">
        <v>24030598</v>
      </c>
      <c r="C1358" s="1568" t="s">
        <v>12632</v>
      </c>
      <c r="D1358" s="815"/>
      <c r="E1358" s="2181">
        <v>2.5</v>
      </c>
      <c r="F1358" s="1926">
        <f t="shared" si="21"/>
        <v>29007092.95000001</v>
      </c>
    </row>
    <row r="1359" spans="1:6" s="780" customFormat="1" ht="45">
      <c r="A1359" s="811">
        <v>43683</v>
      </c>
      <c r="B1359" s="812">
        <v>24030598</v>
      </c>
      <c r="C1359" s="1568" t="s">
        <v>12761</v>
      </c>
      <c r="D1359" s="813"/>
      <c r="E1359" s="2181">
        <v>50</v>
      </c>
      <c r="F1359" s="1926">
        <f t="shared" si="21"/>
        <v>29007042.95000001</v>
      </c>
    </row>
    <row r="1360" spans="1:6" s="780" customFormat="1">
      <c r="A1360" s="811">
        <v>43683</v>
      </c>
      <c r="B1360" s="812">
        <v>24030598</v>
      </c>
      <c r="C1360" s="1568" t="s">
        <v>12632</v>
      </c>
      <c r="D1360" s="813"/>
      <c r="E1360" s="2181">
        <v>2.5</v>
      </c>
      <c r="F1360" s="1926">
        <f t="shared" si="21"/>
        <v>29007040.45000001</v>
      </c>
    </row>
    <row r="1361" spans="1:6" s="780" customFormat="1" ht="45">
      <c r="A1361" s="811">
        <v>43683</v>
      </c>
      <c r="B1361" s="812">
        <v>24030598</v>
      </c>
      <c r="C1361" s="1568" t="s">
        <v>12762</v>
      </c>
      <c r="D1361" s="813"/>
      <c r="E1361" s="2181">
        <v>50</v>
      </c>
      <c r="F1361" s="1926">
        <f t="shared" si="21"/>
        <v>29006990.45000001</v>
      </c>
    </row>
    <row r="1362" spans="1:6" s="782" customFormat="1">
      <c r="A1362" s="811">
        <v>43683</v>
      </c>
      <c r="B1362" s="812">
        <v>24030598</v>
      </c>
      <c r="C1362" s="1568" t="s">
        <v>12763</v>
      </c>
      <c r="D1362" s="817"/>
      <c r="E1362" s="2181">
        <v>2.5</v>
      </c>
      <c r="F1362" s="1926">
        <f t="shared" si="21"/>
        <v>29006987.95000001</v>
      </c>
    </row>
    <row r="1363" spans="1:6" s="780" customFormat="1" ht="45">
      <c r="A1363" s="811">
        <v>43683</v>
      </c>
      <c r="B1363" s="812">
        <v>24030598</v>
      </c>
      <c r="C1363" s="1568" t="s">
        <v>12764</v>
      </c>
      <c r="D1363" s="813"/>
      <c r="E1363" s="2181">
        <v>50</v>
      </c>
      <c r="F1363" s="1926">
        <f t="shared" si="21"/>
        <v>29006937.95000001</v>
      </c>
    </row>
    <row r="1364" spans="1:6" s="780" customFormat="1">
      <c r="A1364" s="811">
        <v>43683</v>
      </c>
      <c r="B1364" s="812">
        <v>24030598</v>
      </c>
      <c r="C1364" s="1568" t="s">
        <v>12632</v>
      </c>
      <c r="D1364" s="813"/>
      <c r="E1364" s="2181">
        <v>2.5</v>
      </c>
      <c r="F1364" s="1926">
        <f t="shared" si="21"/>
        <v>29006935.45000001</v>
      </c>
    </row>
    <row r="1365" spans="1:6" s="780" customFormat="1" ht="45">
      <c r="A1365" s="811">
        <v>43683</v>
      </c>
      <c r="B1365" s="812">
        <v>24030598</v>
      </c>
      <c r="C1365" s="1568" t="s">
        <v>12765</v>
      </c>
      <c r="D1365" s="813"/>
      <c r="E1365" s="2180">
        <v>1000</v>
      </c>
      <c r="F1365" s="1926">
        <f t="shared" si="21"/>
        <v>29005935.45000001</v>
      </c>
    </row>
    <row r="1366" spans="1:6" s="780" customFormat="1" ht="45">
      <c r="A1366" s="811">
        <v>43683</v>
      </c>
      <c r="B1366" s="812">
        <v>24030598</v>
      </c>
      <c r="C1366" s="1568" t="s">
        <v>12766</v>
      </c>
      <c r="D1366" s="813"/>
      <c r="E1366" s="2181">
        <v>50</v>
      </c>
      <c r="F1366" s="1926">
        <f t="shared" si="21"/>
        <v>29005885.45000001</v>
      </c>
    </row>
    <row r="1367" spans="1:6" s="781" customFormat="1">
      <c r="A1367" s="811">
        <v>43683</v>
      </c>
      <c r="B1367" s="812">
        <v>24030598</v>
      </c>
      <c r="C1367" s="1568" t="s">
        <v>12632</v>
      </c>
      <c r="D1367" s="815"/>
      <c r="E1367" s="2181">
        <v>2.5</v>
      </c>
      <c r="F1367" s="1926">
        <f t="shared" si="21"/>
        <v>29005882.95000001</v>
      </c>
    </row>
    <row r="1368" spans="1:6" s="780" customFormat="1">
      <c r="A1368" s="811">
        <v>43683</v>
      </c>
      <c r="B1368" s="812">
        <v>0</v>
      </c>
      <c r="C1368" s="1568" t="s">
        <v>12767</v>
      </c>
      <c r="D1368" s="814">
        <v>10000</v>
      </c>
      <c r="E1368" s="2182"/>
      <c r="F1368" s="1926">
        <f t="shared" si="21"/>
        <v>29015882.95000001</v>
      </c>
    </row>
    <row r="1369" spans="1:6" s="780" customFormat="1">
      <c r="A1369" s="811">
        <v>43683</v>
      </c>
      <c r="B1369" s="812">
        <v>0</v>
      </c>
      <c r="C1369" s="1568" t="s">
        <v>12768</v>
      </c>
      <c r="D1369" s="816">
        <v>50</v>
      </c>
      <c r="E1369" s="2182"/>
      <c r="F1369" s="1926">
        <f t="shared" si="21"/>
        <v>29015932.95000001</v>
      </c>
    </row>
    <row r="1370" spans="1:6" s="780" customFormat="1">
      <c r="A1370" s="811">
        <v>43683</v>
      </c>
      <c r="B1370" s="812">
        <v>0</v>
      </c>
      <c r="C1370" s="1568" t="s">
        <v>12769</v>
      </c>
      <c r="D1370" s="816">
        <v>2.5</v>
      </c>
      <c r="E1370" s="2182"/>
      <c r="F1370" s="1926">
        <f t="shared" si="21"/>
        <v>29015935.45000001</v>
      </c>
    </row>
    <row r="1371" spans="1:6" s="821" customFormat="1" ht="45">
      <c r="A1371" s="818">
        <v>43683</v>
      </c>
      <c r="B1371" s="819">
        <v>24229588</v>
      </c>
      <c r="C1371" s="1569" t="s">
        <v>12770</v>
      </c>
      <c r="D1371" s="820"/>
      <c r="E1371" s="2185">
        <v>27000000</v>
      </c>
      <c r="F1371" s="1927">
        <f t="shared" si="21"/>
        <v>2015935.4500000104</v>
      </c>
    </row>
    <row r="1372" spans="1:6" s="781" customFormat="1" ht="45">
      <c r="A1372" s="811">
        <v>43683</v>
      </c>
      <c r="B1372" s="812">
        <v>24229588</v>
      </c>
      <c r="C1372" s="1568" t="s">
        <v>12771</v>
      </c>
      <c r="D1372" s="815"/>
      <c r="E1372" s="2181">
        <v>50</v>
      </c>
      <c r="F1372" s="1926">
        <f t="shared" si="21"/>
        <v>2015885.4500000104</v>
      </c>
    </row>
    <row r="1373" spans="1:6" s="780" customFormat="1">
      <c r="A1373" s="811">
        <v>43683</v>
      </c>
      <c r="B1373" s="812">
        <v>24229588</v>
      </c>
      <c r="C1373" s="1568" t="s">
        <v>12632</v>
      </c>
      <c r="D1373" s="813"/>
      <c r="E1373" s="2181">
        <v>2.5</v>
      </c>
      <c r="F1373" s="1926">
        <f t="shared" si="21"/>
        <v>2015882.9500000104</v>
      </c>
    </row>
    <row r="1374" spans="1:6" s="780" customFormat="1" ht="45">
      <c r="A1374" s="811">
        <v>43685</v>
      </c>
      <c r="B1374" s="812">
        <v>0</v>
      </c>
      <c r="C1374" s="1568" t="s">
        <v>12772</v>
      </c>
      <c r="D1374" s="813"/>
      <c r="E1374" s="2180">
        <v>31250</v>
      </c>
      <c r="F1374" s="1926">
        <f t="shared" si="21"/>
        <v>1984632.9500000104</v>
      </c>
    </row>
    <row r="1375" spans="1:6" s="780" customFormat="1" ht="45">
      <c r="A1375" s="811">
        <v>43685</v>
      </c>
      <c r="B1375" s="812">
        <v>24332465</v>
      </c>
      <c r="C1375" s="1568" t="s">
        <v>12773</v>
      </c>
      <c r="D1375" s="813"/>
      <c r="E1375" s="2180">
        <v>61852.92</v>
      </c>
      <c r="F1375" s="1926">
        <f t="shared" si="21"/>
        <v>1922780.0300000105</v>
      </c>
    </row>
    <row r="1376" spans="1:6" s="782" customFormat="1" ht="45">
      <c r="A1376" s="811">
        <v>43685</v>
      </c>
      <c r="B1376" s="812">
        <v>24332465</v>
      </c>
      <c r="C1376" s="1568" t="s">
        <v>12774</v>
      </c>
      <c r="D1376" s="817"/>
      <c r="E1376" s="2180">
        <v>7315</v>
      </c>
      <c r="F1376" s="1926">
        <f t="shared" si="21"/>
        <v>1915465.0300000105</v>
      </c>
    </row>
    <row r="1377" spans="1:6" s="781" customFormat="1" ht="45">
      <c r="A1377" s="811">
        <v>43685</v>
      </c>
      <c r="B1377" s="812">
        <v>24332465</v>
      </c>
      <c r="C1377" s="1568" t="s">
        <v>12775</v>
      </c>
      <c r="D1377" s="815"/>
      <c r="E1377" s="2181">
        <v>50</v>
      </c>
      <c r="F1377" s="1926">
        <f t="shared" si="21"/>
        <v>1915415.0300000105</v>
      </c>
    </row>
    <row r="1378" spans="1:6" s="780" customFormat="1" ht="45">
      <c r="A1378" s="811">
        <v>43685</v>
      </c>
      <c r="B1378" s="812">
        <v>24332465</v>
      </c>
      <c r="C1378" s="1568" t="s">
        <v>12776</v>
      </c>
      <c r="D1378" s="813"/>
      <c r="E1378" s="2181">
        <v>522.5</v>
      </c>
      <c r="F1378" s="1926">
        <f t="shared" si="21"/>
        <v>1914892.5300000105</v>
      </c>
    </row>
    <row r="1379" spans="1:6" s="780" customFormat="1">
      <c r="A1379" s="811">
        <v>43685</v>
      </c>
      <c r="B1379" s="812">
        <v>24332465</v>
      </c>
      <c r="C1379" s="1568" t="s">
        <v>12632</v>
      </c>
      <c r="D1379" s="813"/>
      <c r="E1379" s="2181">
        <v>2.5</v>
      </c>
      <c r="F1379" s="1926">
        <f t="shared" si="21"/>
        <v>1914890.0300000105</v>
      </c>
    </row>
    <row r="1380" spans="1:6" s="780" customFormat="1" ht="45">
      <c r="A1380" s="811">
        <v>43685</v>
      </c>
      <c r="B1380" s="812">
        <v>24332465</v>
      </c>
      <c r="C1380" s="1568" t="s">
        <v>12777</v>
      </c>
      <c r="D1380" s="813"/>
      <c r="E1380" s="2181">
        <v>50</v>
      </c>
      <c r="F1380" s="1926">
        <f t="shared" si="21"/>
        <v>1914840.0300000105</v>
      </c>
    </row>
    <row r="1381" spans="1:6" s="780" customFormat="1" ht="45">
      <c r="A1381" s="811">
        <v>43685</v>
      </c>
      <c r="B1381" s="812">
        <v>24332465</v>
      </c>
      <c r="C1381" s="1568" t="s">
        <v>12778</v>
      </c>
      <c r="D1381" s="813"/>
      <c r="E1381" s="2180">
        <v>29271.88</v>
      </c>
      <c r="F1381" s="1926">
        <f t="shared" si="21"/>
        <v>1885568.1500000106</v>
      </c>
    </row>
    <row r="1382" spans="1:6" s="781" customFormat="1">
      <c r="A1382" s="811">
        <v>43685</v>
      </c>
      <c r="B1382" s="812">
        <v>24332465</v>
      </c>
      <c r="C1382" s="1568" t="s">
        <v>12632</v>
      </c>
      <c r="D1382" s="815"/>
      <c r="E1382" s="2181">
        <v>2.5</v>
      </c>
      <c r="F1382" s="1926">
        <f t="shared" si="21"/>
        <v>1885565.6500000106</v>
      </c>
    </row>
    <row r="1383" spans="1:6" s="780" customFormat="1" ht="45">
      <c r="A1383" s="811">
        <v>43685</v>
      </c>
      <c r="B1383" s="812">
        <v>24332465</v>
      </c>
      <c r="C1383" s="1568" t="s">
        <v>12779</v>
      </c>
      <c r="D1383" s="813"/>
      <c r="E1383" s="2181">
        <v>50</v>
      </c>
      <c r="F1383" s="1926">
        <f t="shared" si="21"/>
        <v>1885515.6500000106</v>
      </c>
    </row>
    <row r="1384" spans="1:6" s="780" customFormat="1">
      <c r="A1384" s="811">
        <v>43685</v>
      </c>
      <c r="B1384" s="812">
        <v>24332465</v>
      </c>
      <c r="C1384" s="1568" t="s">
        <v>12632</v>
      </c>
      <c r="D1384" s="813"/>
      <c r="E1384" s="2181">
        <v>2.5</v>
      </c>
      <c r="F1384" s="1926">
        <f t="shared" si="21"/>
        <v>1885513.1500000106</v>
      </c>
    </row>
    <row r="1385" spans="1:6" s="780" customFormat="1" ht="45">
      <c r="A1385" s="811">
        <v>43685</v>
      </c>
      <c r="B1385" s="812">
        <v>24332465</v>
      </c>
      <c r="C1385" s="1568" t="s">
        <v>12780</v>
      </c>
      <c r="D1385" s="813"/>
      <c r="E1385" s="2181">
        <v>50</v>
      </c>
      <c r="F1385" s="1926">
        <f t="shared" si="21"/>
        <v>1885463.1500000106</v>
      </c>
    </row>
    <row r="1386" spans="1:6" s="782" customFormat="1">
      <c r="A1386" s="811">
        <v>43685</v>
      </c>
      <c r="B1386" s="812">
        <v>24332465</v>
      </c>
      <c r="C1386" s="1568" t="s">
        <v>12632</v>
      </c>
      <c r="D1386" s="817"/>
      <c r="E1386" s="2181">
        <v>2.5</v>
      </c>
      <c r="F1386" s="1926">
        <f t="shared" si="21"/>
        <v>1885460.6500000106</v>
      </c>
    </row>
    <row r="1387" spans="1:6" s="780" customFormat="1" ht="45">
      <c r="A1387" s="811">
        <v>43685</v>
      </c>
      <c r="B1387" s="812">
        <v>24332465</v>
      </c>
      <c r="C1387" s="1568" t="s">
        <v>12781</v>
      </c>
      <c r="D1387" s="813"/>
      <c r="E1387" s="2180">
        <v>8312.5</v>
      </c>
      <c r="F1387" s="1926">
        <f t="shared" si="21"/>
        <v>1877148.1500000106</v>
      </c>
    </row>
    <row r="1388" spans="1:6" s="782" customFormat="1" ht="45">
      <c r="A1388" s="811">
        <v>43685</v>
      </c>
      <c r="B1388" s="812">
        <v>24332465</v>
      </c>
      <c r="C1388" s="1568" t="s">
        <v>12782</v>
      </c>
      <c r="D1388" s="817"/>
      <c r="E1388" s="2180">
        <v>7766.25</v>
      </c>
      <c r="F1388" s="1926">
        <f t="shared" si="21"/>
        <v>1869381.9000000106</v>
      </c>
    </row>
    <row r="1389" spans="1:6" s="780" customFormat="1" ht="45">
      <c r="A1389" s="811">
        <v>43685</v>
      </c>
      <c r="B1389" s="812">
        <v>24332465</v>
      </c>
      <c r="C1389" s="1568" t="s">
        <v>12783</v>
      </c>
      <c r="D1389" s="813"/>
      <c r="E1389" s="2180">
        <v>5616.88</v>
      </c>
      <c r="F1389" s="1926">
        <f t="shared" si="21"/>
        <v>1863765.0200000107</v>
      </c>
    </row>
    <row r="1390" spans="1:6" s="780" customFormat="1" ht="45">
      <c r="A1390" s="811">
        <v>43685</v>
      </c>
      <c r="B1390" s="812">
        <v>24332465</v>
      </c>
      <c r="C1390" s="1568" t="s">
        <v>12784</v>
      </c>
      <c r="D1390" s="813"/>
      <c r="E1390" s="2181">
        <v>50</v>
      </c>
      <c r="F1390" s="1926">
        <f t="shared" si="21"/>
        <v>1863715.0200000107</v>
      </c>
    </row>
    <row r="1391" spans="1:6" s="781" customFormat="1">
      <c r="A1391" s="811">
        <v>43685</v>
      </c>
      <c r="B1391" s="812">
        <v>24332465</v>
      </c>
      <c r="C1391" s="1568" t="s">
        <v>12632</v>
      </c>
      <c r="D1391" s="815"/>
      <c r="E1391" s="2181">
        <v>2.5</v>
      </c>
      <c r="F1391" s="1926">
        <f t="shared" si="21"/>
        <v>1863712.5200000107</v>
      </c>
    </row>
    <row r="1392" spans="1:6" s="780" customFormat="1" ht="45">
      <c r="A1392" s="811">
        <v>43685</v>
      </c>
      <c r="B1392" s="812">
        <v>24332465</v>
      </c>
      <c r="C1392" s="1568" t="s">
        <v>12785</v>
      </c>
      <c r="D1392" s="813"/>
      <c r="E1392" s="2181">
        <v>50</v>
      </c>
      <c r="F1392" s="1926">
        <f t="shared" si="21"/>
        <v>1863662.5200000107</v>
      </c>
    </row>
    <row r="1393" spans="1:6" s="780" customFormat="1">
      <c r="A1393" s="811">
        <v>43685</v>
      </c>
      <c r="B1393" s="812">
        <v>24332465</v>
      </c>
      <c r="C1393" s="1568" t="s">
        <v>12632</v>
      </c>
      <c r="D1393" s="813"/>
      <c r="E1393" s="2181">
        <v>2.5</v>
      </c>
      <c r="F1393" s="1926">
        <f t="shared" si="21"/>
        <v>1863660.0200000107</v>
      </c>
    </row>
    <row r="1394" spans="1:6" s="780" customFormat="1" ht="45">
      <c r="A1394" s="811">
        <v>43685</v>
      </c>
      <c r="B1394" s="812">
        <v>24332465</v>
      </c>
      <c r="C1394" s="1568" t="s">
        <v>12786</v>
      </c>
      <c r="D1394" s="813"/>
      <c r="E1394" s="2181">
        <v>50</v>
      </c>
      <c r="F1394" s="1926">
        <f t="shared" si="21"/>
        <v>1863610.0200000107</v>
      </c>
    </row>
    <row r="1395" spans="1:6" s="780" customFormat="1">
      <c r="A1395" s="811">
        <v>43685</v>
      </c>
      <c r="B1395" s="812">
        <v>24332465</v>
      </c>
      <c r="C1395" s="1568" t="s">
        <v>12632</v>
      </c>
      <c r="D1395" s="813"/>
      <c r="E1395" s="2181">
        <v>2.5</v>
      </c>
      <c r="F1395" s="1926">
        <f t="shared" si="21"/>
        <v>1863607.5200000107</v>
      </c>
    </row>
    <row r="1396" spans="1:6" s="780" customFormat="1" ht="45">
      <c r="A1396" s="811">
        <v>43685</v>
      </c>
      <c r="B1396" s="812">
        <v>0</v>
      </c>
      <c r="C1396" s="1568" t="s">
        <v>12787</v>
      </c>
      <c r="D1396" s="813"/>
      <c r="E1396" s="2180">
        <v>11210</v>
      </c>
      <c r="F1396" s="1926">
        <f t="shared" si="21"/>
        <v>1852397.5200000107</v>
      </c>
    </row>
    <row r="1397" spans="1:6" s="780" customFormat="1" ht="45">
      <c r="A1397" s="811">
        <v>43685</v>
      </c>
      <c r="B1397" s="812">
        <v>0</v>
      </c>
      <c r="C1397" s="1568" t="s">
        <v>12788</v>
      </c>
      <c r="D1397" s="813"/>
      <c r="E1397" s="2180">
        <v>6519.38</v>
      </c>
      <c r="F1397" s="1926">
        <f t="shared" si="21"/>
        <v>1845878.1400000108</v>
      </c>
    </row>
    <row r="1398" spans="1:6" s="780" customFormat="1" ht="45">
      <c r="A1398" s="811">
        <v>43685</v>
      </c>
      <c r="B1398" s="812">
        <v>0</v>
      </c>
      <c r="C1398" s="1568" t="s">
        <v>12789</v>
      </c>
      <c r="D1398" s="813"/>
      <c r="E1398" s="2180">
        <v>5747.5</v>
      </c>
      <c r="F1398" s="1926">
        <f t="shared" si="21"/>
        <v>1840130.6400000108</v>
      </c>
    </row>
    <row r="1399" spans="1:6" s="781" customFormat="1" ht="45">
      <c r="A1399" s="811">
        <v>43685</v>
      </c>
      <c r="B1399" s="812">
        <v>0</v>
      </c>
      <c r="C1399" s="1568" t="s">
        <v>12790</v>
      </c>
      <c r="D1399" s="815"/>
      <c r="E1399" s="2180">
        <v>37240</v>
      </c>
      <c r="F1399" s="1926">
        <f t="shared" si="21"/>
        <v>1802890.6400000108</v>
      </c>
    </row>
    <row r="1400" spans="1:6" s="780" customFormat="1" ht="45">
      <c r="A1400" s="811">
        <v>43685</v>
      </c>
      <c r="B1400" s="812">
        <v>0</v>
      </c>
      <c r="C1400" s="1568" t="s">
        <v>12791</v>
      </c>
      <c r="D1400" s="813"/>
      <c r="E1400" s="2180">
        <v>49162.5</v>
      </c>
      <c r="F1400" s="1926">
        <f t="shared" si="21"/>
        <v>1753728.1400000108</v>
      </c>
    </row>
    <row r="1401" spans="1:6" s="782" customFormat="1" ht="45">
      <c r="A1401" s="811">
        <v>43685</v>
      </c>
      <c r="B1401" s="812">
        <v>0</v>
      </c>
      <c r="C1401" s="1568" t="s">
        <v>12792</v>
      </c>
      <c r="D1401" s="817"/>
      <c r="E1401" s="2180">
        <v>4571.88</v>
      </c>
      <c r="F1401" s="1926">
        <f t="shared" si="21"/>
        <v>1749156.260000011</v>
      </c>
    </row>
    <row r="1402" spans="1:6" s="780" customFormat="1" ht="45">
      <c r="A1402" s="811">
        <v>43685</v>
      </c>
      <c r="B1402" s="812">
        <v>0</v>
      </c>
      <c r="C1402" s="1568" t="s">
        <v>12793</v>
      </c>
      <c r="D1402" s="813"/>
      <c r="E1402" s="2180">
        <v>25899.38</v>
      </c>
      <c r="F1402" s="1926">
        <f t="shared" si="21"/>
        <v>1723256.8800000111</v>
      </c>
    </row>
    <row r="1403" spans="1:6" s="780" customFormat="1" ht="45">
      <c r="A1403" s="811">
        <v>43685</v>
      </c>
      <c r="B1403" s="812">
        <v>0</v>
      </c>
      <c r="C1403" s="1568" t="s">
        <v>12794</v>
      </c>
      <c r="D1403" s="813"/>
      <c r="E1403" s="2180">
        <v>157640.63</v>
      </c>
      <c r="F1403" s="1926">
        <f t="shared" si="21"/>
        <v>1565616.2500000112</v>
      </c>
    </row>
    <row r="1404" spans="1:6" s="780" customFormat="1" ht="45">
      <c r="A1404" s="811">
        <v>43685</v>
      </c>
      <c r="B1404" s="812">
        <v>0</v>
      </c>
      <c r="C1404" s="1568" t="s">
        <v>12795</v>
      </c>
      <c r="D1404" s="813"/>
      <c r="E1404" s="2180">
        <v>26987.919999999998</v>
      </c>
      <c r="F1404" s="1926">
        <f t="shared" si="21"/>
        <v>1538628.3300000113</v>
      </c>
    </row>
    <row r="1405" spans="1:6" s="780" customFormat="1" ht="45">
      <c r="A1405" s="811">
        <v>43685</v>
      </c>
      <c r="B1405" s="812">
        <v>0</v>
      </c>
      <c r="C1405" s="1568" t="s">
        <v>12796</v>
      </c>
      <c r="D1405" s="813"/>
      <c r="E1405" s="2180">
        <v>10925</v>
      </c>
      <c r="F1405" s="1926">
        <f t="shared" si="21"/>
        <v>1527703.3300000113</v>
      </c>
    </row>
    <row r="1406" spans="1:6" s="780" customFormat="1" ht="45">
      <c r="A1406" s="811">
        <v>43685</v>
      </c>
      <c r="B1406" s="812">
        <v>0</v>
      </c>
      <c r="C1406" s="1568" t="s">
        <v>12797</v>
      </c>
      <c r="D1406" s="813"/>
      <c r="E1406" s="2180">
        <v>31385.63</v>
      </c>
      <c r="F1406" s="1926">
        <f t="shared" si="21"/>
        <v>1496317.7000000114</v>
      </c>
    </row>
    <row r="1407" spans="1:6" s="780" customFormat="1" ht="45">
      <c r="A1407" s="811">
        <v>43685</v>
      </c>
      <c r="B1407" s="812">
        <v>0</v>
      </c>
      <c r="C1407" s="1568" t="s">
        <v>12798</v>
      </c>
      <c r="D1407" s="813"/>
      <c r="E1407" s="2180">
        <v>8787.5</v>
      </c>
      <c r="F1407" s="1926">
        <f t="shared" si="21"/>
        <v>1487530.2000000114</v>
      </c>
    </row>
    <row r="1408" spans="1:6" s="780" customFormat="1" ht="45">
      <c r="A1408" s="811">
        <v>43685</v>
      </c>
      <c r="B1408" s="812">
        <v>0</v>
      </c>
      <c r="C1408" s="1568" t="s">
        <v>12799</v>
      </c>
      <c r="D1408" s="813"/>
      <c r="E1408" s="2180">
        <v>36224.69</v>
      </c>
      <c r="F1408" s="1926">
        <f t="shared" si="21"/>
        <v>1451305.5100000114</v>
      </c>
    </row>
    <row r="1409" spans="1:6" s="780" customFormat="1" ht="45">
      <c r="A1409" s="811">
        <v>43685</v>
      </c>
      <c r="B1409" s="812">
        <v>0</v>
      </c>
      <c r="C1409" s="1568" t="s">
        <v>12800</v>
      </c>
      <c r="D1409" s="813"/>
      <c r="E1409" s="2180">
        <v>3705</v>
      </c>
      <c r="F1409" s="1926">
        <f t="shared" si="21"/>
        <v>1447600.5100000114</v>
      </c>
    </row>
    <row r="1410" spans="1:6" s="780" customFormat="1" ht="45">
      <c r="A1410" s="811">
        <v>43685</v>
      </c>
      <c r="B1410" s="812">
        <v>0</v>
      </c>
      <c r="C1410" s="1568" t="s">
        <v>12801</v>
      </c>
      <c r="D1410" s="813"/>
      <c r="E1410" s="2180">
        <v>274368</v>
      </c>
      <c r="F1410" s="1926">
        <f t="shared" si="21"/>
        <v>1173232.5100000114</v>
      </c>
    </row>
    <row r="1411" spans="1:6" s="780" customFormat="1" ht="45">
      <c r="A1411" s="811">
        <v>43685</v>
      </c>
      <c r="B1411" s="812">
        <v>0</v>
      </c>
      <c r="C1411" s="1568" t="s">
        <v>12802</v>
      </c>
      <c r="D1411" s="813"/>
      <c r="E1411" s="2180">
        <v>51475.199999999997</v>
      </c>
      <c r="F1411" s="1926">
        <f t="shared" si="21"/>
        <v>1121757.3100000115</v>
      </c>
    </row>
    <row r="1412" spans="1:6" s="780" customFormat="1">
      <c r="A1412" s="811">
        <v>43686</v>
      </c>
      <c r="B1412" s="812">
        <v>0</v>
      </c>
      <c r="C1412" s="1568" t="s">
        <v>12803</v>
      </c>
      <c r="D1412" s="813"/>
      <c r="E1412" s="2181">
        <v>50</v>
      </c>
      <c r="F1412" s="1926">
        <f t="shared" si="21"/>
        <v>1121707.3100000115</v>
      </c>
    </row>
    <row r="1413" spans="1:6" s="781" customFormat="1">
      <c r="A1413" s="811">
        <v>43686</v>
      </c>
      <c r="B1413" s="812">
        <v>6292</v>
      </c>
      <c r="C1413" s="1568" t="s">
        <v>12570</v>
      </c>
      <c r="D1413" s="814">
        <v>300000</v>
      </c>
      <c r="E1413" s="2183"/>
      <c r="F1413" s="1926">
        <f t="shared" si="21"/>
        <v>1421707.3100000115</v>
      </c>
    </row>
    <row r="1414" spans="1:6" s="780" customFormat="1" ht="45">
      <c r="A1414" s="811">
        <v>43686</v>
      </c>
      <c r="B1414" s="812">
        <v>0</v>
      </c>
      <c r="C1414" s="1568" t="s">
        <v>12804</v>
      </c>
      <c r="D1414" s="813"/>
      <c r="E1414" s="2180">
        <v>10000</v>
      </c>
      <c r="F1414" s="1926">
        <f t="shared" ref="F1414:F1477" si="22">F1413-E1414+D1414</f>
        <v>1411707.3100000115</v>
      </c>
    </row>
    <row r="1415" spans="1:6" s="780" customFormat="1" ht="45">
      <c r="A1415" s="811">
        <v>43686</v>
      </c>
      <c r="B1415" s="812">
        <v>24372223</v>
      </c>
      <c r="C1415" s="1568" t="s">
        <v>12805</v>
      </c>
      <c r="D1415" s="813"/>
      <c r="E1415" s="2180">
        <v>15000</v>
      </c>
      <c r="F1415" s="1926">
        <f t="shared" si="22"/>
        <v>1396707.3100000115</v>
      </c>
    </row>
    <row r="1416" spans="1:6" s="780" customFormat="1" ht="45">
      <c r="A1416" s="811">
        <v>43686</v>
      </c>
      <c r="B1416" s="812">
        <v>24372223</v>
      </c>
      <c r="C1416" s="1568" t="s">
        <v>12806</v>
      </c>
      <c r="D1416" s="813"/>
      <c r="E1416" s="2181">
        <v>50</v>
      </c>
      <c r="F1416" s="1926">
        <f t="shared" si="22"/>
        <v>1396657.3100000115</v>
      </c>
    </row>
    <row r="1417" spans="1:6" s="780" customFormat="1">
      <c r="A1417" s="811">
        <v>43686</v>
      </c>
      <c r="B1417" s="812">
        <v>24372223</v>
      </c>
      <c r="C1417" s="1568" t="s">
        <v>12632</v>
      </c>
      <c r="D1417" s="813"/>
      <c r="E1417" s="2181">
        <v>2.5</v>
      </c>
      <c r="F1417" s="1926">
        <f t="shared" si="22"/>
        <v>1396654.8100000115</v>
      </c>
    </row>
    <row r="1418" spans="1:6" s="780" customFormat="1">
      <c r="A1418" s="811">
        <v>43687</v>
      </c>
      <c r="B1418" s="812">
        <v>0</v>
      </c>
      <c r="C1418" s="1568" t="s">
        <v>12807</v>
      </c>
      <c r="D1418" s="813"/>
      <c r="E1418" s="2181">
        <v>200</v>
      </c>
      <c r="F1418" s="1926">
        <f t="shared" si="22"/>
        <v>1396454.8100000115</v>
      </c>
    </row>
    <row r="1419" spans="1:6" s="780" customFormat="1" ht="45">
      <c r="A1419" s="811">
        <v>43687</v>
      </c>
      <c r="B1419" s="812">
        <v>0</v>
      </c>
      <c r="C1419" s="1568" t="s">
        <v>12808</v>
      </c>
      <c r="D1419" s="814">
        <v>2915</v>
      </c>
      <c r="E1419" s="2182"/>
      <c r="F1419" s="1926">
        <f t="shared" si="22"/>
        <v>1399369.8100000115</v>
      </c>
    </row>
    <row r="1420" spans="1:6" s="780" customFormat="1" ht="45">
      <c r="A1420" s="811">
        <v>43687</v>
      </c>
      <c r="B1420" s="812">
        <v>0</v>
      </c>
      <c r="C1420" s="1568" t="s">
        <v>12809</v>
      </c>
      <c r="D1420" s="814">
        <v>60000</v>
      </c>
      <c r="E1420" s="2182"/>
      <c r="F1420" s="1926">
        <f t="shared" si="22"/>
        <v>1459369.8100000115</v>
      </c>
    </row>
    <row r="1421" spans="1:6" s="781" customFormat="1" ht="30">
      <c r="A1421" s="811">
        <v>43687</v>
      </c>
      <c r="B1421" s="812">
        <v>0</v>
      </c>
      <c r="C1421" s="1568" t="s">
        <v>12810</v>
      </c>
      <c r="D1421" s="814">
        <v>2100</v>
      </c>
      <c r="E1421" s="2183"/>
      <c r="F1421" s="1926">
        <f t="shared" si="22"/>
        <v>1461469.8100000115</v>
      </c>
    </row>
    <row r="1422" spans="1:6" s="780" customFormat="1" ht="30">
      <c r="A1422" s="811">
        <v>43687</v>
      </c>
      <c r="B1422" s="812">
        <v>0</v>
      </c>
      <c r="C1422" s="1568" t="s">
        <v>12811</v>
      </c>
      <c r="D1422" s="816">
        <v>700</v>
      </c>
      <c r="E1422" s="2182"/>
      <c r="F1422" s="1926">
        <f t="shared" si="22"/>
        <v>1462169.8100000115</v>
      </c>
    </row>
    <row r="1423" spans="1:6" s="780" customFormat="1" ht="45">
      <c r="A1423" s="811">
        <v>43687</v>
      </c>
      <c r="B1423" s="812">
        <v>0</v>
      </c>
      <c r="C1423" s="1568" t="s">
        <v>12812</v>
      </c>
      <c r="D1423" s="816">
        <v>700</v>
      </c>
      <c r="E1423" s="2182"/>
      <c r="F1423" s="1926">
        <f t="shared" si="22"/>
        <v>1462869.8100000115</v>
      </c>
    </row>
    <row r="1424" spans="1:6" s="782" customFormat="1" ht="45">
      <c r="A1424" s="811">
        <v>43687</v>
      </c>
      <c r="B1424" s="812">
        <v>0</v>
      </c>
      <c r="C1424" s="1568" t="s">
        <v>12813</v>
      </c>
      <c r="D1424" s="814">
        <v>31000</v>
      </c>
      <c r="E1424" s="2184"/>
      <c r="F1424" s="1926">
        <f t="shared" si="22"/>
        <v>1493869.8100000115</v>
      </c>
    </row>
    <row r="1425" spans="1:6" s="780" customFormat="1" ht="45">
      <c r="A1425" s="811">
        <v>43687</v>
      </c>
      <c r="B1425" s="812">
        <v>0</v>
      </c>
      <c r="C1425" s="1568" t="s">
        <v>12814</v>
      </c>
      <c r="D1425" s="814">
        <v>52400</v>
      </c>
      <c r="E1425" s="2182"/>
      <c r="F1425" s="1926">
        <f t="shared" si="22"/>
        <v>1546269.8100000115</v>
      </c>
    </row>
    <row r="1426" spans="1:6" s="780" customFormat="1" ht="30">
      <c r="A1426" s="811">
        <v>43687</v>
      </c>
      <c r="B1426" s="812">
        <v>0</v>
      </c>
      <c r="C1426" s="1568" t="s">
        <v>12815</v>
      </c>
      <c r="D1426" s="814">
        <v>20000</v>
      </c>
      <c r="E1426" s="2182"/>
      <c r="F1426" s="1926">
        <f t="shared" si="22"/>
        <v>1566269.8100000115</v>
      </c>
    </row>
    <row r="1427" spans="1:6" s="780" customFormat="1" ht="45">
      <c r="A1427" s="811">
        <v>43687</v>
      </c>
      <c r="B1427" s="812">
        <v>0</v>
      </c>
      <c r="C1427" s="1568" t="s">
        <v>12816</v>
      </c>
      <c r="D1427" s="816">
        <v>700</v>
      </c>
      <c r="E1427" s="2182"/>
      <c r="F1427" s="1926">
        <f t="shared" si="22"/>
        <v>1566969.8100000115</v>
      </c>
    </row>
    <row r="1428" spans="1:6" s="781" customFormat="1" ht="45">
      <c r="A1428" s="811">
        <v>43687</v>
      </c>
      <c r="B1428" s="812">
        <v>0</v>
      </c>
      <c r="C1428" s="1570" t="s">
        <v>12817</v>
      </c>
      <c r="D1428" s="814">
        <v>11000</v>
      </c>
      <c r="E1428" s="2183"/>
      <c r="F1428" s="1926">
        <f t="shared" si="22"/>
        <v>1577969.8100000115</v>
      </c>
    </row>
    <row r="1429" spans="1:6" s="780" customFormat="1">
      <c r="A1429" s="811">
        <v>43690</v>
      </c>
      <c r="B1429" s="812">
        <v>0</v>
      </c>
      <c r="C1429" s="1570" t="s">
        <v>12818</v>
      </c>
      <c r="D1429" s="813"/>
      <c r="E1429" s="2181">
        <v>50</v>
      </c>
      <c r="F1429" s="1926">
        <f t="shared" si="22"/>
        <v>1577919.8100000115</v>
      </c>
    </row>
    <row r="1430" spans="1:6" s="780" customFormat="1" ht="45">
      <c r="A1430" s="811">
        <v>43690</v>
      </c>
      <c r="B1430" s="812">
        <v>0</v>
      </c>
      <c r="C1430" s="1570" t="s">
        <v>12819</v>
      </c>
      <c r="D1430" s="816">
        <v>700</v>
      </c>
      <c r="E1430" s="2182"/>
      <c r="F1430" s="1926">
        <f t="shared" si="22"/>
        <v>1578619.8100000115</v>
      </c>
    </row>
    <row r="1431" spans="1:6" s="780" customFormat="1" ht="45">
      <c r="A1431" s="811">
        <v>43690</v>
      </c>
      <c r="B1431" s="812">
        <v>0</v>
      </c>
      <c r="C1431" s="1570" t="s">
        <v>12820</v>
      </c>
      <c r="D1431" s="814">
        <v>32400</v>
      </c>
      <c r="E1431" s="2182"/>
      <c r="F1431" s="1926">
        <f t="shared" si="22"/>
        <v>1611019.8100000115</v>
      </c>
    </row>
    <row r="1432" spans="1:6" s="780" customFormat="1" ht="30">
      <c r="A1432" s="811">
        <v>43690</v>
      </c>
      <c r="B1432" s="812">
        <v>0</v>
      </c>
      <c r="C1432" s="1570" t="s">
        <v>12821</v>
      </c>
      <c r="D1432" s="814">
        <v>1400</v>
      </c>
      <c r="E1432" s="2182"/>
      <c r="F1432" s="1926">
        <f t="shared" si="22"/>
        <v>1612419.8100000115</v>
      </c>
    </row>
    <row r="1433" spans="1:6" s="780" customFormat="1" ht="30">
      <c r="A1433" s="811">
        <v>43691</v>
      </c>
      <c r="B1433" s="812">
        <v>0</v>
      </c>
      <c r="C1433" s="1570" t="s">
        <v>12822</v>
      </c>
      <c r="D1433" s="814">
        <v>759510.63</v>
      </c>
      <c r="E1433" s="2182"/>
      <c r="F1433" s="1926">
        <f t="shared" si="22"/>
        <v>2371930.4400000116</v>
      </c>
    </row>
    <row r="1434" spans="1:6" s="780" customFormat="1" ht="30">
      <c r="A1434" s="811">
        <v>43691</v>
      </c>
      <c r="B1434" s="812">
        <v>0</v>
      </c>
      <c r="C1434" s="1568" t="s">
        <v>12823</v>
      </c>
      <c r="D1434" s="814">
        <v>49625</v>
      </c>
      <c r="E1434" s="2182"/>
      <c r="F1434" s="1926">
        <f t="shared" si="22"/>
        <v>2421555.4400000116</v>
      </c>
    </row>
    <row r="1435" spans="1:6" s="780" customFormat="1">
      <c r="A1435" s="811">
        <v>43691</v>
      </c>
      <c r="B1435" s="812">
        <v>0</v>
      </c>
      <c r="C1435" s="1568" t="s">
        <v>12824</v>
      </c>
      <c r="D1435" s="813"/>
      <c r="E1435" s="2181">
        <v>150</v>
      </c>
      <c r="F1435" s="1926">
        <f t="shared" si="22"/>
        <v>2421405.4400000116</v>
      </c>
    </row>
    <row r="1436" spans="1:6" s="780" customFormat="1" ht="30">
      <c r="A1436" s="811">
        <v>43691</v>
      </c>
      <c r="B1436" s="812">
        <v>0</v>
      </c>
      <c r="C1436" s="1568" t="s">
        <v>12825</v>
      </c>
      <c r="D1436" s="814">
        <v>462306.5</v>
      </c>
      <c r="E1436" s="2182"/>
      <c r="F1436" s="1926">
        <f t="shared" si="22"/>
        <v>2883711.9400000116</v>
      </c>
    </row>
    <row r="1437" spans="1:6" s="780" customFormat="1" ht="45">
      <c r="A1437" s="811">
        <v>43692</v>
      </c>
      <c r="B1437" s="812">
        <v>24371856</v>
      </c>
      <c r="C1437" s="1568" t="s">
        <v>12826</v>
      </c>
      <c r="D1437" s="813"/>
      <c r="E1437" s="2180">
        <v>54900</v>
      </c>
      <c r="F1437" s="1926">
        <f t="shared" si="22"/>
        <v>2828811.9400000116</v>
      </c>
    </row>
    <row r="1438" spans="1:6" s="780" customFormat="1" ht="45">
      <c r="A1438" s="811">
        <v>43692</v>
      </c>
      <c r="B1438" s="812">
        <v>24371856</v>
      </c>
      <c r="C1438" s="1568" t="s">
        <v>12827</v>
      </c>
      <c r="D1438" s="813"/>
      <c r="E1438" s="2181">
        <v>50</v>
      </c>
      <c r="F1438" s="1926">
        <f t="shared" si="22"/>
        <v>2828761.9400000116</v>
      </c>
    </row>
    <row r="1439" spans="1:6" s="780" customFormat="1" ht="45">
      <c r="A1439" s="811">
        <v>43692</v>
      </c>
      <c r="B1439" s="812">
        <v>24376329</v>
      </c>
      <c r="C1439" s="1568" t="s">
        <v>12828</v>
      </c>
      <c r="D1439" s="813"/>
      <c r="E1439" s="2180">
        <v>9300</v>
      </c>
      <c r="F1439" s="1926">
        <f t="shared" si="22"/>
        <v>2819461.9400000116</v>
      </c>
    </row>
    <row r="1440" spans="1:6" s="780" customFormat="1">
      <c r="A1440" s="811">
        <v>43692</v>
      </c>
      <c r="B1440" s="812">
        <v>24371856</v>
      </c>
      <c r="C1440" s="1568" t="s">
        <v>12632</v>
      </c>
      <c r="D1440" s="813"/>
      <c r="E1440" s="2181">
        <v>2.5</v>
      </c>
      <c r="F1440" s="1926">
        <f t="shared" si="22"/>
        <v>2819459.4400000116</v>
      </c>
    </row>
    <row r="1441" spans="1:6" s="780" customFormat="1" ht="30">
      <c r="A1441" s="811">
        <v>43692</v>
      </c>
      <c r="B1441" s="812">
        <v>24376329</v>
      </c>
      <c r="C1441" s="1568" t="s">
        <v>12829</v>
      </c>
      <c r="D1441" s="813"/>
      <c r="E1441" s="2181">
        <v>50</v>
      </c>
      <c r="F1441" s="1926">
        <f t="shared" si="22"/>
        <v>2819409.4400000116</v>
      </c>
    </row>
    <row r="1442" spans="1:6" s="780" customFormat="1">
      <c r="A1442" s="811">
        <v>43692</v>
      </c>
      <c r="B1442" s="812">
        <v>24376329</v>
      </c>
      <c r="C1442" s="1568" t="s">
        <v>12830</v>
      </c>
      <c r="D1442" s="813"/>
      <c r="E1442" s="2181">
        <v>2.5</v>
      </c>
      <c r="F1442" s="1926">
        <f t="shared" si="22"/>
        <v>2819406.9400000116</v>
      </c>
    </row>
    <row r="1443" spans="1:6" s="782" customFormat="1" ht="45">
      <c r="A1443" s="811">
        <v>43692</v>
      </c>
      <c r="B1443" s="812">
        <v>24371507</v>
      </c>
      <c r="C1443" s="1568" t="s">
        <v>12831</v>
      </c>
      <c r="D1443" s="817"/>
      <c r="E1443" s="2180">
        <v>66550</v>
      </c>
      <c r="F1443" s="1926">
        <f t="shared" si="22"/>
        <v>2752856.9400000116</v>
      </c>
    </row>
    <row r="1444" spans="1:6" s="780" customFormat="1" ht="45">
      <c r="A1444" s="811">
        <v>43692</v>
      </c>
      <c r="B1444" s="812">
        <v>24371507</v>
      </c>
      <c r="C1444" s="1568" t="s">
        <v>12832</v>
      </c>
      <c r="D1444" s="813"/>
      <c r="E1444" s="2181">
        <v>50</v>
      </c>
      <c r="F1444" s="1926">
        <f t="shared" si="22"/>
        <v>2752806.9400000116</v>
      </c>
    </row>
    <row r="1445" spans="1:6" s="780" customFormat="1">
      <c r="A1445" s="811">
        <v>43692</v>
      </c>
      <c r="B1445" s="812">
        <v>24371507</v>
      </c>
      <c r="C1445" s="1568" t="s">
        <v>12632</v>
      </c>
      <c r="D1445" s="813"/>
      <c r="E1445" s="2181">
        <v>2.5</v>
      </c>
      <c r="F1445" s="1926">
        <f t="shared" si="22"/>
        <v>2752804.4400000116</v>
      </c>
    </row>
    <row r="1446" spans="1:6" s="780" customFormat="1" ht="45">
      <c r="A1446" s="811">
        <v>43692</v>
      </c>
      <c r="B1446" s="812">
        <v>24383864</v>
      </c>
      <c r="C1446" s="1568" t="s">
        <v>12833</v>
      </c>
      <c r="D1446" s="813"/>
      <c r="E1446" s="2180">
        <v>60000</v>
      </c>
      <c r="F1446" s="1926">
        <f t="shared" si="22"/>
        <v>2692804.4400000116</v>
      </c>
    </row>
    <row r="1447" spans="1:6" s="781" customFormat="1" ht="45">
      <c r="A1447" s="811">
        <v>43692</v>
      </c>
      <c r="B1447" s="812">
        <v>24383864</v>
      </c>
      <c r="C1447" s="1568" t="s">
        <v>12834</v>
      </c>
      <c r="D1447" s="815"/>
      <c r="E1447" s="2181">
        <v>50</v>
      </c>
      <c r="F1447" s="1926">
        <f t="shared" si="22"/>
        <v>2692754.4400000116</v>
      </c>
    </row>
    <row r="1448" spans="1:6" s="780" customFormat="1">
      <c r="A1448" s="811">
        <v>43692</v>
      </c>
      <c r="B1448" s="812">
        <v>24383864</v>
      </c>
      <c r="C1448" s="1568" t="s">
        <v>12632</v>
      </c>
      <c r="D1448" s="813"/>
      <c r="E1448" s="2181">
        <v>2.5</v>
      </c>
      <c r="F1448" s="1926">
        <f t="shared" si="22"/>
        <v>2692751.9400000116</v>
      </c>
    </row>
    <row r="1449" spans="1:6" s="781" customFormat="1" ht="45">
      <c r="A1449" s="811">
        <v>43692</v>
      </c>
      <c r="B1449" s="812">
        <v>24544817</v>
      </c>
      <c r="C1449" s="1568" t="s">
        <v>12835</v>
      </c>
      <c r="D1449" s="815"/>
      <c r="E1449" s="2180">
        <v>60800</v>
      </c>
      <c r="F1449" s="1926">
        <f t="shared" si="22"/>
        <v>2631951.9400000116</v>
      </c>
    </row>
    <row r="1450" spans="1:6" s="780" customFormat="1" ht="45">
      <c r="A1450" s="811">
        <v>43692</v>
      </c>
      <c r="B1450" s="812">
        <v>24544817</v>
      </c>
      <c r="C1450" s="1568" t="s">
        <v>12836</v>
      </c>
      <c r="D1450" s="813"/>
      <c r="E1450" s="2181">
        <v>50</v>
      </c>
      <c r="F1450" s="1926">
        <f t="shared" si="22"/>
        <v>2631901.9400000116</v>
      </c>
    </row>
    <row r="1451" spans="1:6" s="780" customFormat="1">
      <c r="A1451" s="811">
        <v>43692</v>
      </c>
      <c r="B1451" s="812">
        <v>24544817</v>
      </c>
      <c r="C1451" s="1568" t="s">
        <v>12632</v>
      </c>
      <c r="D1451" s="813"/>
      <c r="E1451" s="2181">
        <v>2.5</v>
      </c>
      <c r="F1451" s="1926">
        <f t="shared" si="22"/>
        <v>2631899.4400000116</v>
      </c>
    </row>
    <row r="1452" spans="1:6" s="780" customFormat="1" ht="45">
      <c r="A1452" s="811">
        <v>43692</v>
      </c>
      <c r="B1452" s="812">
        <v>0</v>
      </c>
      <c r="C1452" s="1568" t="s">
        <v>12837</v>
      </c>
      <c r="D1452" s="813"/>
      <c r="E1452" s="2180">
        <v>150000</v>
      </c>
      <c r="F1452" s="1926">
        <f t="shared" si="22"/>
        <v>2481899.4400000116</v>
      </c>
    </row>
    <row r="1453" spans="1:6" s="781" customFormat="1">
      <c r="A1453" s="811">
        <v>43692</v>
      </c>
      <c r="B1453" s="812">
        <v>0</v>
      </c>
      <c r="C1453" s="1568" t="s">
        <v>12838</v>
      </c>
      <c r="D1453" s="815"/>
      <c r="E1453" s="2181">
        <v>50</v>
      </c>
      <c r="F1453" s="1926">
        <f t="shared" si="22"/>
        <v>2481849.4400000116</v>
      </c>
    </row>
    <row r="1454" spans="1:6" s="780" customFormat="1" ht="45">
      <c r="A1454" s="811">
        <v>43692</v>
      </c>
      <c r="B1454" s="812">
        <v>0</v>
      </c>
      <c r="C1454" s="1568" t="s">
        <v>12839</v>
      </c>
      <c r="D1454" s="813"/>
      <c r="E1454" s="2180">
        <v>215000</v>
      </c>
      <c r="F1454" s="1926">
        <f t="shared" si="22"/>
        <v>2266849.4400000116</v>
      </c>
    </row>
    <row r="1455" spans="1:6" s="780" customFormat="1" ht="30">
      <c r="A1455" s="811">
        <v>43692</v>
      </c>
      <c r="B1455" s="812">
        <v>0</v>
      </c>
      <c r="C1455" s="1568" t="s">
        <v>12840</v>
      </c>
      <c r="D1455" s="814">
        <v>1389.5</v>
      </c>
      <c r="E1455" s="2182"/>
      <c r="F1455" s="1926">
        <f t="shared" si="22"/>
        <v>2268238.9400000116</v>
      </c>
    </row>
    <row r="1456" spans="1:6" s="782" customFormat="1">
      <c r="A1456" s="811">
        <v>43693</v>
      </c>
      <c r="B1456" s="812">
        <v>0</v>
      </c>
      <c r="C1456" s="1568" t="s">
        <v>12446</v>
      </c>
      <c r="D1456" s="814">
        <v>145800</v>
      </c>
      <c r="E1456" s="2184"/>
      <c r="F1456" s="1926">
        <f t="shared" si="22"/>
        <v>2414038.9400000116</v>
      </c>
    </row>
    <row r="1457" spans="1:6" s="780" customFormat="1">
      <c r="A1457" s="811">
        <v>43693</v>
      </c>
      <c r="B1457" s="812">
        <v>0</v>
      </c>
      <c r="C1457" s="1568" t="s">
        <v>12841</v>
      </c>
      <c r="D1457" s="813"/>
      <c r="E1457" s="2181">
        <v>50</v>
      </c>
      <c r="F1457" s="1926">
        <f t="shared" si="22"/>
        <v>2413988.9400000116</v>
      </c>
    </row>
    <row r="1458" spans="1:6" s="781" customFormat="1" ht="30">
      <c r="A1458" s="811">
        <v>43693</v>
      </c>
      <c r="B1458" s="812">
        <v>0</v>
      </c>
      <c r="C1458" s="1568" t="s">
        <v>12842</v>
      </c>
      <c r="D1458" s="814">
        <v>41387.25</v>
      </c>
      <c r="E1458" s="2183"/>
      <c r="F1458" s="1926">
        <f t="shared" si="22"/>
        <v>2455376.1900000116</v>
      </c>
    </row>
    <row r="1459" spans="1:6" s="780" customFormat="1">
      <c r="A1459" s="811">
        <v>43694</v>
      </c>
      <c r="B1459" s="812">
        <v>0</v>
      </c>
      <c r="C1459" s="1568" t="s">
        <v>12843</v>
      </c>
      <c r="D1459" s="813"/>
      <c r="E1459" s="2181">
        <v>250</v>
      </c>
      <c r="F1459" s="1926">
        <f t="shared" si="22"/>
        <v>2455126.1900000116</v>
      </c>
    </row>
    <row r="1460" spans="1:6" s="780" customFormat="1" ht="30">
      <c r="A1460" s="811">
        <v>43694</v>
      </c>
      <c r="B1460" s="812">
        <v>0</v>
      </c>
      <c r="C1460" s="1568" t="s">
        <v>12844</v>
      </c>
      <c r="D1460" s="814">
        <v>30000</v>
      </c>
      <c r="E1460" s="2182"/>
      <c r="F1460" s="1926">
        <f t="shared" si="22"/>
        <v>2485126.1900000116</v>
      </c>
    </row>
    <row r="1461" spans="1:6" s="780" customFormat="1" ht="30">
      <c r="A1461" s="811">
        <v>43694</v>
      </c>
      <c r="B1461" s="812">
        <v>0</v>
      </c>
      <c r="C1461" s="1568" t="s">
        <v>12845</v>
      </c>
      <c r="D1461" s="814">
        <v>56400</v>
      </c>
      <c r="E1461" s="2182"/>
      <c r="F1461" s="1926">
        <f t="shared" si="22"/>
        <v>2541526.1900000116</v>
      </c>
    </row>
    <row r="1462" spans="1:6" s="780" customFormat="1" ht="45">
      <c r="A1462" s="811">
        <v>43694</v>
      </c>
      <c r="B1462" s="812">
        <v>0</v>
      </c>
      <c r="C1462" s="1568" t="s">
        <v>12846</v>
      </c>
      <c r="D1462" s="814">
        <v>52100</v>
      </c>
      <c r="E1462" s="2182"/>
      <c r="F1462" s="1926">
        <f t="shared" si="22"/>
        <v>2593626.1900000116</v>
      </c>
    </row>
    <row r="1463" spans="1:6" s="780" customFormat="1" ht="45">
      <c r="A1463" s="811">
        <v>43694</v>
      </c>
      <c r="B1463" s="812">
        <v>0</v>
      </c>
      <c r="C1463" s="1568" t="s">
        <v>12847</v>
      </c>
      <c r="D1463" s="814">
        <v>16000</v>
      </c>
      <c r="E1463" s="2182"/>
      <c r="F1463" s="1926">
        <f t="shared" si="22"/>
        <v>2609626.1900000116</v>
      </c>
    </row>
    <row r="1464" spans="1:6" s="780" customFormat="1" ht="30">
      <c r="A1464" s="811">
        <v>43694</v>
      </c>
      <c r="B1464" s="812">
        <v>0</v>
      </c>
      <c r="C1464" s="1568" t="s">
        <v>12848</v>
      </c>
      <c r="D1464" s="814">
        <v>65000</v>
      </c>
      <c r="E1464" s="2182"/>
      <c r="F1464" s="1926">
        <f t="shared" si="22"/>
        <v>2674626.1900000116</v>
      </c>
    </row>
    <row r="1465" spans="1:6" s="781" customFormat="1" ht="45">
      <c r="A1465" s="811">
        <v>43694</v>
      </c>
      <c r="B1465" s="812">
        <v>0</v>
      </c>
      <c r="C1465" s="1568" t="s">
        <v>12849</v>
      </c>
      <c r="D1465" s="814">
        <v>57100</v>
      </c>
      <c r="E1465" s="2183"/>
      <c r="F1465" s="1926">
        <f t="shared" si="22"/>
        <v>2731726.1900000116</v>
      </c>
    </row>
    <row r="1466" spans="1:6" s="780" customFormat="1">
      <c r="A1466" s="811">
        <v>43696</v>
      </c>
      <c r="B1466" s="812">
        <v>0</v>
      </c>
      <c r="C1466" s="1568" t="s">
        <v>12850</v>
      </c>
      <c r="D1466" s="813"/>
      <c r="E1466" s="2181">
        <v>150</v>
      </c>
      <c r="F1466" s="1926">
        <f t="shared" si="22"/>
        <v>2731576.1900000116</v>
      </c>
    </row>
    <row r="1467" spans="1:6" s="780" customFormat="1" ht="30">
      <c r="A1467" s="811">
        <v>43696</v>
      </c>
      <c r="B1467" s="812">
        <v>0</v>
      </c>
      <c r="C1467" s="1568" t="s">
        <v>12851</v>
      </c>
      <c r="D1467" s="814">
        <v>32752.5</v>
      </c>
      <c r="E1467" s="2182"/>
      <c r="F1467" s="1926">
        <f t="shared" si="22"/>
        <v>2764328.6900000116</v>
      </c>
    </row>
    <row r="1468" spans="1:6" s="780" customFormat="1" ht="30">
      <c r="A1468" s="811">
        <v>43696</v>
      </c>
      <c r="B1468" s="812">
        <v>0</v>
      </c>
      <c r="C1468" s="1568" t="s">
        <v>12852</v>
      </c>
      <c r="D1468" s="814">
        <v>823080.25</v>
      </c>
      <c r="E1468" s="2182"/>
      <c r="F1468" s="1926">
        <f t="shared" si="22"/>
        <v>3587408.9400000116</v>
      </c>
    </row>
    <row r="1469" spans="1:6" s="781" customFormat="1" ht="30">
      <c r="A1469" s="811">
        <v>43696</v>
      </c>
      <c r="B1469" s="812">
        <v>0</v>
      </c>
      <c r="C1469" s="1568" t="s">
        <v>12853</v>
      </c>
      <c r="D1469" s="814">
        <v>197805.25</v>
      </c>
      <c r="E1469" s="2183"/>
      <c r="F1469" s="1926">
        <f t="shared" si="22"/>
        <v>3785214.1900000116</v>
      </c>
    </row>
    <row r="1470" spans="1:6" s="780" customFormat="1">
      <c r="A1470" s="811">
        <v>43698</v>
      </c>
      <c r="B1470" s="812">
        <v>0</v>
      </c>
      <c r="C1470" s="1568" t="s">
        <v>12854</v>
      </c>
      <c r="D1470" s="813"/>
      <c r="E1470" s="2181">
        <v>100</v>
      </c>
      <c r="F1470" s="1926">
        <f t="shared" si="22"/>
        <v>3785114.1900000116</v>
      </c>
    </row>
    <row r="1471" spans="1:6" s="780" customFormat="1" ht="30">
      <c r="A1471" s="811">
        <v>43698</v>
      </c>
      <c r="B1471" s="812">
        <v>0</v>
      </c>
      <c r="C1471" s="1568" t="s">
        <v>12855</v>
      </c>
      <c r="D1471" s="814">
        <v>2000000</v>
      </c>
      <c r="E1471" s="2182"/>
      <c r="F1471" s="1926">
        <f t="shared" si="22"/>
        <v>5785114.1900000116</v>
      </c>
    </row>
    <row r="1472" spans="1:6" s="782" customFormat="1" ht="30">
      <c r="A1472" s="811">
        <v>43698</v>
      </c>
      <c r="B1472" s="812">
        <v>0</v>
      </c>
      <c r="C1472" s="1568" t="s">
        <v>12856</v>
      </c>
      <c r="D1472" s="814">
        <v>3000000</v>
      </c>
      <c r="E1472" s="2184"/>
      <c r="F1472" s="1926">
        <f t="shared" si="22"/>
        <v>8785114.1900000125</v>
      </c>
    </row>
    <row r="1473" spans="1:6" s="780" customFormat="1" ht="45">
      <c r="A1473" s="811">
        <v>43698</v>
      </c>
      <c r="B1473" s="812">
        <v>0</v>
      </c>
      <c r="C1473" s="1568" t="s">
        <v>12857</v>
      </c>
      <c r="D1473" s="813"/>
      <c r="E1473" s="2180">
        <v>8500000</v>
      </c>
      <c r="F1473" s="1926">
        <f t="shared" si="22"/>
        <v>285114.19000001252</v>
      </c>
    </row>
    <row r="1474" spans="1:6" s="780" customFormat="1">
      <c r="A1474" s="811">
        <v>43700</v>
      </c>
      <c r="B1474" s="812">
        <v>21783398</v>
      </c>
      <c r="C1474" s="1568" t="s">
        <v>12858</v>
      </c>
      <c r="D1474" s="814">
        <v>30000</v>
      </c>
      <c r="E1474" s="2182"/>
      <c r="F1474" s="1926">
        <f t="shared" si="22"/>
        <v>315114.19000001252</v>
      </c>
    </row>
    <row r="1475" spans="1:6" s="780" customFormat="1">
      <c r="A1475" s="811">
        <v>43700</v>
      </c>
      <c r="B1475" s="812">
        <v>0</v>
      </c>
      <c r="C1475" s="1568" t="s">
        <v>12859</v>
      </c>
      <c r="D1475" s="813"/>
      <c r="E1475" s="2181">
        <v>100</v>
      </c>
      <c r="F1475" s="1926">
        <f t="shared" si="22"/>
        <v>315014.19000001252</v>
      </c>
    </row>
    <row r="1476" spans="1:6" s="781" customFormat="1" ht="30">
      <c r="A1476" s="811">
        <v>43700</v>
      </c>
      <c r="B1476" s="812">
        <v>0</v>
      </c>
      <c r="C1476" s="1568" t="s">
        <v>12860</v>
      </c>
      <c r="D1476" s="814">
        <v>3970</v>
      </c>
      <c r="E1476" s="2183"/>
      <c r="F1476" s="1926">
        <f t="shared" si="22"/>
        <v>318984.19000001252</v>
      </c>
    </row>
    <row r="1477" spans="1:6" s="780" customFormat="1">
      <c r="A1477" s="811">
        <v>43701</v>
      </c>
      <c r="B1477" s="812">
        <v>0</v>
      </c>
      <c r="C1477" s="1568" t="s">
        <v>12861</v>
      </c>
      <c r="D1477" s="813"/>
      <c r="E1477" s="2181">
        <v>50</v>
      </c>
      <c r="F1477" s="1926">
        <f t="shared" si="22"/>
        <v>318934.19000001252</v>
      </c>
    </row>
    <row r="1478" spans="1:6" s="780" customFormat="1" ht="45">
      <c r="A1478" s="811">
        <v>43701</v>
      </c>
      <c r="B1478" s="812">
        <v>0</v>
      </c>
      <c r="C1478" s="1568" t="s">
        <v>12862</v>
      </c>
      <c r="D1478" s="814">
        <v>1400</v>
      </c>
      <c r="E1478" s="2182"/>
      <c r="F1478" s="1926">
        <f t="shared" ref="F1478:F1541" si="23">F1477-E1478+D1478</f>
        <v>320334.19000001252</v>
      </c>
    </row>
    <row r="1479" spans="1:6" s="780" customFormat="1">
      <c r="A1479" s="811">
        <v>43702</v>
      </c>
      <c r="B1479" s="812">
        <v>0</v>
      </c>
      <c r="C1479" s="1568" t="s">
        <v>12863</v>
      </c>
      <c r="D1479" s="813"/>
      <c r="E1479" s="2181">
        <v>50</v>
      </c>
      <c r="F1479" s="1926">
        <f t="shared" si="23"/>
        <v>320284.19000001252</v>
      </c>
    </row>
    <row r="1480" spans="1:6" s="781" customFormat="1" ht="30">
      <c r="A1480" s="811">
        <v>43702</v>
      </c>
      <c r="B1480" s="812">
        <v>0</v>
      </c>
      <c r="C1480" s="1568" t="s">
        <v>12864</v>
      </c>
      <c r="D1480" s="814">
        <v>2100</v>
      </c>
      <c r="E1480" s="2183"/>
      <c r="F1480" s="1926">
        <f t="shared" si="23"/>
        <v>322384.19000001252</v>
      </c>
    </row>
    <row r="1481" spans="1:6" s="780" customFormat="1" ht="45">
      <c r="A1481" s="811">
        <v>43702</v>
      </c>
      <c r="B1481" s="812">
        <v>0</v>
      </c>
      <c r="C1481" s="1568" t="s">
        <v>12865</v>
      </c>
      <c r="D1481" s="816">
        <v>700</v>
      </c>
      <c r="E1481" s="2182"/>
      <c r="F1481" s="1926">
        <f t="shared" si="23"/>
        <v>323084.19000001252</v>
      </c>
    </row>
    <row r="1482" spans="1:6" s="781" customFormat="1" ht="30">
      <c r="A1482" s="811">
        <v>43702</v>
      </c>
      <c r="B1482" s="812">
        <v>0</v>
      </c>
      <c r="C1482" s="1568" t="s">
        <v>12866</v>
      </c>
      <c r="D1482" s="814">
        <v>120000</v>
      </c>
      <c r="E1482" s="2183"/>
      <c r="F1482" s="1926">
        <f t="shared" si="23"/>
        <v>443084.19000001252</v>
      </c>
    </row>
    <row r="1483" spans="1:6" s="780" customFormat="1">
      <c r="A1483" s="811">
        <v>43703</v>
      </c>
      <c r="B1483" s="812">
        <v>0</v>
      </c>
      <c r="C1483" s="1568" t="s">
        <v>12867</v>
      </c>
      <c r="D1483" s="813"/>
      <c r="E1483" s="2181">
        <v>150</v>
      </c>
      <c r="F1483" s="1926">
        <f t="shared" si="23"/>
        <v>442934.19000001252</v>
      </c>
    </row>
    <row r="1484" spans="1:6" s="780" customFormat="1" ht="30">
      <c r="A1484" s="811">
        <v>43703</v>
      </c>
      <c r="B1484" s="812">
        <v>0</v>
      </c>
      <c r="C1484" s="1568" t="s">
        <v>12868</v>
      </c>
      <c r="D1484" s="814">
        <v>676885</v>
      </c>
      <c r="E1484" s="2182"/>
      <c r="F1484" s="1926">
        <f t="shared" si="23"/>
        <v>1119819.1900000125</v>
      </c>
    </row>
    <row r="1485" spans="1:6" s="780" customFormat="1" ht="30">
      <c r="A1485" s="811">
        <v>43703</v>
      </c>
      <c r="B1485" s="812">
        <v>0</v>
      </c>
      <c r="C1485" s="1568" t="s">
        <v>12869</v>
      </c>
      <c r="D1485" s="814">
        <v>63321.5</v>
      </c>
      <c r="E1485" s="2182"/>
      <c r="F1485" s="1926">
        <f t="shared" si="23"/>
        <v>1183140.6900000125</v>
      </c>
    </row>
    <row r="1486" spans="1:6" s="780" customFormat="1" ht="30">
      <c r="A1486" s="811">
        <v>43703</v>
      </c>
      <c r="B1486" s="812">
        <v>0</v>
      </c>
      <c r="C1486" s="1568" t="s">
        <v>12870</v>
      </c>
      <c r="D1486" s="814">
        <v>181230.5</v>
      </c>
      <c r="E1486" s="2182"/>
      <c r="F1486" s="1926">
        <f t="shared" si="23"/>
        <v>1364371.1900000125</v>
      </c>
    </row>
    <row r="1487" spans="1:6" s="779" customFormat="1">
      <c r="A1487" s="811">
        <v>43704</v>
      </c>
      <c r="B1487" s="812">
        <v>0</v>
      </c>
      <c r="C1487" s="1568" t="s">
        <v>12871</v>
      </c>
      <c r="D1487" s="822"/>
      <c r="E1487" s="2181">
        <v>100</v>
      </c>
      <c r="F1487" s="1926">
        <f t="shared" si="23"/>
        <v>1364271.1900000125</v>
      </c>
    </row>
    <row r="1488" spans="1:6" s="780" customFormat="1" ht="30">
      <c r="A1488" s="811">
        <v>43704</v>
      </c>
      <c r="B1488" s="812">
        <v>0</v>
      </c>
      <c r="C1488" s="1568" t="s">
        <v>12872</v>
      </c>
      <c r="D1488" s="814">
        <v>52701.75</v>
      </c>
      <c r="E1488" s="2182"/>
      <c r="F1488" s="1926">
        <f t="shared" si="23"/>
        <v>1416972.9400000125</v>
      </c>
    </row>
    <row r="1489" spans="1:6" s="782" customFormat="1" ht="30">
      <c r="A1489" s="811">
        <v>43704</v>
      </c>
      <c r="B1489" s="812">
        <v>0</v>
      </c>
      <c r="C1489" s="1568" t="s">
        <v>12873</v>
      </c>
      <c r="D1489" s="814">
        <v>71000</v>
      </c>
      <c r="E1489" s="2184"/>
      <c r="F1489" s="1926">
        <f t="shared" si="23"/>
        <v>1487972.9400000125</v>
      </c>
    </row>
    <row r="1490" spans="1:6" s="780" customFormat="1" ht="45">
      <c r="A1490" s="811">
        <v>43705</v>
      </c>
      <c r="B1490" s="812">
        <v>24977496</v>
      </c>
      <c r="C1490" s="1568" t="s">
        <v>12874</v>
      </c>
      <c r="D1490" s="813"/>
      <c r="E1490" s="2180">
        <v>30000</v>
      </c>
      <c r="F1490" s="1926">
        <f t="shared" si="23"/>
        <v>1457972.9400000125</v>
      </c>
    </row>
    <row r="1491" spans="1:6" s="780" customFormat="1" ht="45">
      <c r="A1491" s="811">
        <v>43705</v>
      </c>
      <c r="B1491" s="812">
        <v>24977496</v>
      </c>
      <c r="C1491" s="1568" t="s">
        <v>12875</v>
      </c>
      <c r="D1491" s="813"/>
      <c r="E1491" s="2181">
        <v>50</v>
      </c>
      <c r="F1491" s="1926">
        <f t="shared" si="23"/>
        <v>1457922.9400000125</v>
      </c>
    </row>
    <row r="1492" spans="1:6" s="780" customFormat="1">
      <c r="A1492" s="811">
        <v>43705</v>
      </c>
      <c r="B1492" s="812">
        <v>24977496</v>
      </c>
      <c r="C1492" s="1568" t="s">
        <v>12632</v>
      </c>
      <c r="D1492" s="813"/>
      <c r="E1492" s="2181">
        <v>2.5</v>
      </c>
      <c r="F1492" s="1926">
        <f t="shared" si="23"/>
        <v>1457920.4400000125</v>
      </c>
    </row>
    <row r="1493" spans="1:6" s="780" customFormat="1" ht="45">
      <c r="A1493" s="811">
        <v>43705</v>
      </c>
      <c r="B1493" s="812">
        <v>0</v>
      </c>
      <c r="C1493" s="1568" t="s">
        <v>12876</v>
      </c>
      <c r="D1493" s="813"/>
      <c r="E1493" s="2180">
        <v>27000</v>
      </c>
      <c r="F1493" s="1926">
        <f t="shared" si="23"/>
        <v>1430920.4400000125</v>
      </c>
    </row>
    <row r="1494" spans="1:6" s="780" customFormat="1" ht="45">
      <c r="A1494" s="811">
        <v>43705</v>
      </c>
      <c r="B1494" s="812">
        <v>24977548</v>
      </c>
      <c r="C1494" s="1568" t="s">
        <v>12877</v>
      </c>
      <c r="D1494" s="813"/>
      <c r="E1494" s="2180">
        <v>67300</v>
      </c>
      <c r="F1494" s="1926">
        <f t="shared" si="23"/>
        <v>1363620.4400000125</v>
      </c>
    </row>
    <row r="1495" spans="1:6" s="780" customFormat="1" ht="45">
      <c r="A1495" s="811">
        <v>43705</v>
      </c>
      <c r="B1495" s="812">
        <v>24977548</v>
      </c>
      <c r="C1495" s="1568" t="s">
        <v>12878</v>
      </c>
      <c r="D1495" s="813"/>
      <c r="E1495" s="2181">
        <v>50</v>
      </c>
      <c r="F1495" s="1926">
        <f t="shared" si="23"/>
        <v>1363570.4400000125</v>
      </c>
    </row>
    <row r="1496" spans="1:6" s="780" customFormat="1">
      <c r="A1496" s="811">
        <v>43705</v>
      </c>
      <c r="B1496" s="812">
        <v>24977548</v>
      </c>
      <c r="C1496" s="1568" t="s">
        <v>12632</v>
      </c>
      <c r="D1496" s="813"/>
      <c r="E1496" s="2181">
        <v>2.5</v>
      </c>
      <c r="F1496" s="1926">
        <f t="shared" si="23"/>
        <v>1363567.9400000125</v>
      </c>
    </row>
    <row r="1497" spans="1:6" s="781" customFormat="1" ht="45">
      <c r="A1497" s="811">
        <v>43705</v>
      </c>
      <c r="B1497" s="812">
        <v>24977548</v>
      </c>
      <c r="C1497" s="1568" t="s">
        <v>12879</v>
      </c>
      <c r="D1497" s="815"/>
      <c r="E1497" s="2180">
        <v>47300</v>
      </c>
      <c r="F1497" s="1926">
        <f t="shared" si="23"/>
        <v>1316267.9400000125</v>
      </c>
    </row>
    <row r="1498" spans="1:6" s="781" customFormat="1" ht="45">
      <c r="A1498" s="811">
        <v>43705</v>
      </c>
      <c r="B1498" s="812">
        <v>24977548</v>
      </c>
      <c r="C1498" s="1568" t="s">
        <v>12880</v>
      </c>
      <c r="D1498" s="815"/>
      <c r="E1498" s="2181">
        <v>50</v>
      </c>
      <c r="F1498" s="1926">
        <f t="shared" si="23"/>
        <v>1316217.9400000125</v>
      </c>
    </row>
    <row r="1499" spans="1:6" s="780" customFormat="1">
      <c r="A1499" s="811">
        <v>43705</v>
      </c>
      <c r="B1499" s="812">
        <v>24977548</v>
      </c>
      <c r="C1499" s="1568" t="s">
        <v>12881</v>
      </c>
      <c r="D1499" s="813"/>
      <c r="E1499" s="2181">
        <v>2.5</v>
      </c>
      <c r="F1499" s="1926">
        <f t="shared" si="23"/>
        <v>1316215.4400000125</v>
      </c>
    </row>
    <row r="1500" spans="1:6" s="780" customFormat="1" ht="45">
      <c r="A1500" s="811">
        <v>43705</v>
      </c>
      <c r="B1500" s="812">
        <v>24977496</v>
      </c>
      <c r="C1500" s="1568" t="s">
        <v>12882</v>
      </c>
      <c r="D1500" s="813"/>
      <c r="E1500" s="2180">
        <v>12000</v>
      </c>
      <c r="F1500" s="1926">
        <f t="shared" si="23"/>
        <v>1304215.4400000125</v>
      </c>
    </row>
    <row r="1501" spans="1:6" s="782" customFormat="1" ht="45">
      <c r="A1501" s="811">
        <v>43705</v>
      </c>
      <c r="B1501" s="812">
        <v>24977496</v>
      </c>
      <c r="C1501" s="1568" t="s">
        <v>12883</v>
      </c>
      <c r="D1501" s="817"/>
      <c r="E1501" s="2181">
        <v>50</v>
      </c>
      <c r="F1501" s="1926">
        <f t="shared" si="23"/>
        <v>1304165.4400000125</v>
      </c>
    </row>
    <row r="1502" spans="1:6" s="780" customFormat="1">
      <c r="A1502" s="811">
        <v>43705</v>
      </c>
      <c r="B1502" s="812">
        <v>24977496</v>
      </c>
      <c r="C1502" s="1568" t="s">
        <v>12632</v>
      </c>
      <c r="D1502" s="813"/>
      <c r="E1502" s="2181">
        <v>2.5</v>
      </c>
      <c r="F1502" s="1926">
        <f t="shared" si="23"/>
        <v>1304162.9400000125</v>
      </c>
    </row>
    <row r="1503" spans="1:6" s="781" customFormat="1" ht="45">
      <c r="A1503" s="811">
        <v>43705</v>
      </c>
      <c r="B1503" s="812">
        <v>24977496</v>
      </c>
      <c r="C1503" s="1568" t="s">
        <v>12884</v>
      </c>
      <c r="D1503" s="815"/>
      <c r="E1503" s="2180">
        <v>22000</v>
      </c>
      <c r="F1503" s="1926">
        <f t="shared" si="23"/>
        <v>1282162.9400000125</v>
      </c>
    </row>
    <row r="1504" spans="1:6" s="780" customFormat="1" ht="45">
      <c r="A1504" s="811">
        <v>43705</v>
      </c>
      <c r="B1504" s="812">
        <v>24977496</v>
      </c>
      <c r="C1504" s="1568" t="s">
        <v>12885</v>
      </c>
      <c r="D1504" s="813"/>
      <c r="E1504" s="2181">
        <v>50</v>
      </c>
      <c r="F1504" s="1926">
        <f t="shared" si="23"/>
        <v>1282112.9400000125</v>
      </c>
    </row>
    <row r="1505" spans="1:6" s="780" customFormat="1">
      <c r="A1505" s="811">
        <v>43705</v>
      </c>
      <c r="B1505" s="812">
        <v>24977496</v>
      </c>
      <c r="C1505" s="1568" t="s">
        <v>12632</v>
      </c>
      <c r="D1505" s="813"/>
      <c r="E1505" s="2181">
        <v>2.5</v>
      </c>
      <c r="F1505" s="1926">
        <f t="shared" si="23"/>
        <v>1282110.4400000125</v>
      </c>
    </row>
    <row r="1506" spans="1:6" s="780" customFormat="1" ht="45">
      <c r="A1506" s="811">
        <v>43705</v>
      </c>
      <c r="B1506" s="812">
        <v>0</v>
      </c>
      <c r="C1506" s="1568" t="s">
        <v>12886</v>
      </c>
      <c r="D1506" s="813"/>
      <c r="E1506" s="2180">
        <v>18000</v>
      </c>
      <c r="F1506" s="1926">
        <f t="shared" si="23"/>
        <v>1264110.4400000125</v>
      </c>
    </row>
    <row r="1507" spans="1:6" s="780" customFormat="1" ht="45">
      <c r="A1507" s="811">
        <v>43705</v>
      </c>
      <c r="B1507" s="812">
        <v>0</v>
      </c>
      <c r="C1507" s="1568" t="s">
        <v>12887</v>
      </c>
      <c r="D1507" s="813"/>
      <c r="E1507" s="2180">
        <v>25387.1</v>
      </c>
      <c r="F1507" s="1926">
        <f t="shared" si="23"/>
        <v>1238723.3400000124</v>
      </c>
    </row>
    <row r="1508" spans="1:6" s="780" customFormat="1" ht="45">
      <c r="A1508" s="811">
        <v>43705</v>
      </c>
      <c r="B1508" s="812">
        <v>0</v>
      </c>
      <c r="C1508" s="1568" t="s">
        <v>12888</v>
      </c>
      <c r="D1508" s="813"/>
      <c r="E1508" s="2180">
        <v>31966.67</v>
      </c>
      <c r="F1508" s="1926">
        <f t="shared" si="23"/>
        <v>1206756.6700000125</v>
      </c>
    </row>
    <row r="1509" spans="1:6" s="780" customFormat="1" ht="45">
      <c r="A1509" s="811">
        <v>43705</v>
      </c>
      <c r="B1509" s="812">
        <v>24977562</v>
      </c>
      <c r="C1509" s="1568" t="s">
        <v>12889</v>
      </c>
      <c r="D1509" s="813"/>
      <c r="E1509" s="2180">
        <v>120000</v>
      </c>
      <c r="F1509" s="1926">
        <f t="shared" si="23"/>
        <v>1086756.6700000125</v>
      </c>
    </row>
    <row r="1510" spans="1:6" s="780" customFormat="1" ht="45">
      <c r="A1510" s="811">
        <v>43705</v>
      </c>
      <c r="B1510" s="812">
        <v>24977562</v>
      </c>
      <c r="C1510" s="1568" t="s">
        <v>12890</v>
      </c>
      <c r="D1510" s="813"/>
      <c r="E1510" s="2181">
        <v>50</v>
      </c>
      <c r="F1510" s="1926">
        <f t="shared" si="23"/>
        <v>1086706.6700000125</v>
      </c>
    </row>
    <row r="1511" spans="1:6" s="780" customFormat="1">
      <c r="A1511" s="811">
        <v>43705</v>
      </c>
      <c r="B1511" s="812">
        <v>24977562</v>
      </c>
      <c r="C1511" s="1568" t="s">
        <v>12881</v>
      </c>
      <c r="D1511" s="813"/>
      <c r="E1511" s="2181">
        <v>2.5</v>
      </c>
      <c r="F1511" s="1926">
        <f t="shared" si="23"/>
        <v>1086704.1700000125</v>
      </c>
    </row>
    <row r="1512" spans="1:6" s="780" customFormat="1" ht="45">
      <c r="A1512" s="811">
        <v>43705</v>
      </c>
      <c r="B1512" s="812">
        <v>24980812</v>
      </c>
      <c r="C1512" s="1568" t="s">
        <v>12891</v>
      </c>
      <c r="D1512" s="813"/>
      <c r="E1512" s="2180">
        <v>3000</v>
      </c>
      <c r="F1512" s="1926">
        <f t="shared" si="23"/>
        <v>1083704.1700000125</v>
      </c>
    </row>
    <row r="1513" spans="1:6" s="780" customFormat="1" ht="30">
      <c r="A1513" s="811">
        <v>43705</v>
      </c>
      <c r="B1513" s="812">
        <v>24980812</v>
      </c>
      <c r="C1513" s="1568" t="s">
        <v>12892</v>
      </c>
      <c r="D1513" s="813"/>
      <c r="E1513" s="2181">
        <v>50</v>
      </c>
      <c r="F1513" s="1926">
        <f t="shared" si="23"/>
        <v>1083654.1700000125</v>
      </c>
    </row>
    <row r="1514" spans="1:6" s="780" customFormat="1">
      <c r="A1514" s="811">
        <v>43705</v>
      </c>
      <c r="B1514" s="812">
        <v>24980812</v>
      </c>
      <c r="C1514" s="1568" t="s">
        <v>12632</v>
      </c>
      <c r="D1514" s="813"/>
      <c r="E1514" s="2181">
        <v>2.5</v>
      </c>
      <c r="F1514" s="1926">
        <f t="shared" si="23"/>
        <v>1083651.6700000125</v>
      </c>
    </row>
    <row r="1515" spans="1:6" s="780" customFormat="1" ht="45">
      <c r="A1515" s="811">
        <v>43705</v>
      </c>
      <c r="B1515" s="812">
        <v>24980812</v>
      </c>
      <c r="C1515" s="1568" t="s">
        <v>12893</v>
      </c>
      <c r="D1515" s="813"/>
      <c r="E1515" s="2180">
        <v>18000</v>
      </c>
      <c r="F1515" s="1926">
        <f t="shared" si="23"/>
        <v>1065651.6700000125</v>
      </c>
    </row>
    <row r="1516" spans="1:6" s="780" customFormat="1" ht="45">
      <c r="A1516" s="811">
        <v>43705</v>
      </c>
      <c r="B1516" s="812">
        <v>24980812</v>
      </c>
      <c r="C1516" s="1568" t="s">
        <v>12894</v>
      </c>
      <c r="D1516" s="813"/>
      <c r="E1516" s="2181">
        <v>50</v>
      </c>
      <c r="F1516" s="1926">
        <f t="shared" si="23"/>
        <v>1065601.6700000125</v>
      </c>
    </row>
    <row r="1517" spans="1:6" s="780" customFormat="1">
      <c r="A1517" s="811">
        <v>43705</v>
      </c>
      <c r="B1517" s="812">
        <v>24980812</v>
      </c>
      <c r="C1517" s="1568" t="s">
        <v>12632</v>
      </c>
      <c r="D1517" s="813"/>
      <c r="E1517" s="2181">
        <v>2.5</v>
      </c>
      <c r="F1517" s="1926">
        <f t="shared" si="23"/>
        <v>1065599.1700000125</v>
      </c>
    </row>
    <row r="1518" spans="1:6" s="780" customFormat="1" ht="45">
      <c r="A1518" s="811">
        <v>43705</v>
      </c>
      <c r="B1518" s="812">
        <v>24980812</v>
      </c>
      <c r="C1518" s="1568" t="s">
        <v>12895</v>
      </c>
      <c r="D1518" s="813"/>
      <c r="E1518" s="2181">
        <v>700</v>
      </c>
      <c r="F1518" s="1926">
        <f t="shared" si="23"/>
        <v>1064899.1700000125</v>
      </c>
    </row>
    <row r="1519" spans="1:6" s="780" customFormat="1" ht="45">
      <c r="A1519" s="811">
        <v>43705</v>
      </c>
      <c r="B1519" s="812">
        <v>24980812</v>
      </c>
      <c r="C1519" s="1568" t="s">
        <v>12896</v>
      </c>
      <c r="D1519" s="813"/>
      <c r="E1519" s="2181">
        <v>50</v>
      </c>
      <c r="F1519" s="1926">
        <f t="shared" si="23"/>
        <v>1064849.1700000125</v>
      </c>
    </row>
    <row r="1520" spans="1:6" s="781" customFormat="1">
      <c r="A1520" s="811">
        <v>43705</v>
      </c>
      <c r="B1520" s="812">
        <v>24980812</v>
      </c>
      <c r="C1520" s="1568" t="s">
        <v>12632</v>
      </c>
      <c r="D1520" s="815"/>
      <c r="E1520" s="2181">
        <v>2.5</v>
      </c>
      <c r="F1520" s="1926">
        <f t="shared" si="23"/>
        <v>1064846.6700000125</v>
      </c>
    </row>
    <row r="1521" spans="1:6" s="780" customFormat="1" ht="45">
      <c r="A1521" s="811">
        <v>43705</v>
      </c>
      <c r="B1521" s="812">
        <v>24980812</v>
      </c>
      <c r="C1521" s="1568" t="s">
        <v>12897</v>
      </c>
      <c r="D1521" s="813"/>
      <c r="E1521" s="2180">
        <v>2300</v>
      </c>
      <c r="F1521" s="1926">
        <f t="shared" si="23"/>
        <v>1062546.6700000125</v>
      </c>
    </row>
    <row r="1522" spans="1:6" s="780" customFormat="1" ht="45">
      <c r="A1522" s="811">
        <v>43705</v>
      </c>
      <c r="B1522" s="812">
        <v>24980812</v>
      </c>
      <c r="C1522" s="1568" t="s">
        <v>12898</v>
      </c>
      <c r="D1522" s="813"/>
      <c r="E1522" s="2181">
        <v>50</v>
      </c>
      <c r="F1522" s="1926">
        <f t="shared" si="23"/>
        <v>1062496.6700000125</v>
      </c>
    </row>
    <row r="1523" spans="1:6" s="780" customFormat="1">
      <c r="A1523" s="811">
        <v>43705</v>
      </c>
      <c r="B1523" s="812">
        <v>24980812</v>
      </c>
      <c r="C1523" s="1568" t="s">
        <v>12632</v>
      </c>
      <c r="D1523" s="813"/>
      <c r="E1523" s="2181">
        <v>2.5</v>
      </c>
      <c r="F1523" s="1926">
        <f t="shared" si="23"/>
        <v>1062494.1700000125</v>
      </c>
    </row>
    <row r="1524" spans="1:6" s="780" customFormat="1" ht="45">
      <c r="A1524" s="811">
        <v>43705</v>
      </c>
      <c r="B1524" s="812">
        <v>24980812</v>
      </c>
      <c r="C1524" s="1568" t="s">
        <v>12899</v>
      </c>
      <c r="D1524" s="813"/>
      <c r="E1524" s="2181">
        <v>700</v>
      </c>
      <c r="F1524" s="1926">
        <f t="shared" si="23"/>
        <v>1061794.1700000125</v>
      </c>
    </row>
    <row r="1525" spans="1:6" s="780" customFormat="1" ht="45">
      <c r="A1525" s="811">
        <v>43705</v>
      </c>
      <c r="B1525" s="812">
        <v>24980812</v>
      </c>
      <c r="C1525" s="1568" t="s">
        <v>12900</v>
      </c>
      <c r="D1525" s="813"/>
      <c r="E1525" s="2181">
        <v>50</v>
      </c>
      <c r="F1525" s="1926">
        <f t="shared" si="23"/>
        <v>1061744.1700000125</v>
      </c>
    </row>
    <row r="1526" spans="1:6" s="780" customFormat="1">
      <c r="A1526" s="811">
        <v>43705</v>
      </c>
      <c r="B1526" s="812">
        <v>24980812</v>
      </c>
      <c r="C1526" s="1568" t="s">
        <v>12632</v>
      </c>
      <c r="D1526" s="813"/>
      <c r="E1526" s="2181">
        <v>2.5</v>
      </c>
      <c r="F1526" s="1926">
        <f t="shared" si="23"/>
        <v>1061741.6700000125</v>
      </c>
    </row>
    <row r="1527" spans="1:6" s="780" customFormat="1" ht="45">
      <c r="A1527" s="811">
        <v>43705</v>
      </c>
      <c r="B1527" s="812">
        <v>0</v>
      </c>
      <c r="C1527" s="1568" t="s">
        <v>12901</v>
      </c>
      <c r="D1527" s="813"/>
      <c r="E1527" s="2180">
        <v>2215</v>
      </c>
      <c r="F1527" s="1926">
        <f t="shared" si="23"/>
        <v>1059526.6700000125</v>
      </c>
    </row>
    <row r="1528" spans="1:6" s="780" customFormat="1" ht="45">
      <c r="A1528" s="811">
        <v>43705</v>
      </c>
      <c r="B1528" s="812">
        <v>0</v>
      </c>
      <c r="C1528" s="1568" t="s">
        <v>12902</v>
      </c>
      <c r="D1528" s="813"/>
      <c r="E1528" s="2180">
        <v>45000</v>
      </c>
      <c r="F1528" s="1926">
        <f t="shared" si="23"/>
        <v>1014526.6700000125</v>
      </c>
    </row>
    <row r="1529" spans="1:6" s="780" customFormat="1" ht="45">
      <c r="A1529" s="811">
        <v>43705</v>
      </c>
      <c r="B1529" s="812">
        <v>0</v>
      </c>
      <c r="C1529" s="1568" t="s">
        <v>12903</v>
      </c>
      <c r="D1529" s="813"/>
      <c r="E1529" s="2180">
        <v>15000</v>
      </c>
      <c r="F1529" s="1926">
        <f t="shared" si="23"/>
        <v>999526.6700000125</v>
      </c>
    </row>
    <row r="1530" spans="1:6" s="780" customFormat="1" ht="45">
      <c r="A1530" s="811">
        <v>43705</v>
      </c>
      <c r="B1530" s="812">
        <v>0</v>
      </c>
      <c r="C1530" s="1568" t="s">
        <v>12904</v>
      </c>
      <c r="D1530" s="813"/>
      <c r="E1530" s="2180">
        <v>5000</v>
      </c>
      <c r="F1530" s="1926">
        <f t="shared" si="23"/>
        <v>994526.6700000125</v>
      </c>
    </row>
    <row r="1531" spans="1:6" s="780" customFormat="1" ht="45">
      <c r="A1531" s="811">
        <v>43705</v>
      </c>
      <c r="B1531" s="812">
        <v>0</v>
      </c>
      <c r="C1531" s="1568" t="s">
        <v>12905</v>
      </c>
      <c r="D1531" s="813"/>
      <c r="E1531" s="2180">
        <v>5000</v>
      </c>
      <c r="F1531" s="1926">
        <f t="shared" si="23"/>
        <v>989526.6700000125</v>
      </c>
    </row>
    <row r="1532" spans="1:6" s="781" customFormat="1" ht="45">
      <c r="A1532" s="811">
        <v>43705</v>
      </c>
      <c r="B1532" s="812">
        <v>0</v>
      </c>
      <c r="C1532" s="1568" t="s">
        <v>12906</v>
      </c>
      <c r="D1532" s="815"/>
      <c r="E1532" s="2180">
        <v>146136.5</v>
      </c>
      <c r="F1532" s="1926">
        <f t="shared" si="23"/>
        <v>843390.1700000125</v>
      </c>
    </row>
    <row r="1533" spans="1:6" s="780" customFormat="1" ht="45">
      <c r="A1533" s="811">
        <v>43705</v>
      </c>
      <c r="B1533" s="812">
        <v>0</v>
      </c>
      <c r="C1533" s="1568" t="s">
        <v>12907</v>
      </c>
      <c r="D1533" s="813"/>
      <c r="E1533" s="2180">
        <v>38800</v>
      </c>
      <c r="F1533" s="1926">
        <f t="shared" si="23"/>
        <v>804590.1700000125</v>
      </c>
    </row>
    <row r="1534" spans="1:6" s="780" customFormat="1" ht="45">
      <c r="A1534" s="811">
        <v>43705</v>
      </c>
      <c r="B1534" s="812">
        <v>0</v>
      </c>
      <c r="C1534" s="1568" t="s">
        <v>12908</v>
      </c>
      <c r="D1534" s="813"/>
      <c r="E1534" s="2180">
        <v>30000</v>
      </c>
      <c r="F1534" s="1926">
        <f t="shared" si="23"/>
        <v>774590.1700000125</v>
      </c>
    </row>
    <row r="1535" spans="1:6" s="782" customFormat="1" ht="45">
      <c r="A1535" s="811">
        <v>43705</v>
      </c>
      <c r="B1535" s="812">
        <v>0</v>
      </c>
      <c r="C1535" s="1568" t="s">
        <v>12909</v>
      </c>
      <c r="D1535" s="817"/>
      <c r="E1535" s="2180">
        <v>15000</v>
      </c>
      <c r="F1535" s="1926">
        <f t="shared" si="23"/>
        <v>759590.1700000125</v>
      </c>
    </row>
    <row r="1536" spans="1:6" s="781" customFormat="1" ht="45">
      <c r="A1536" s="811">
        <v>43705</v>
      </c>
      <c r="B1536" s="812">
        <v>25008754</v>
      </c>
      <c r="C1536" s="1568" t="s">
        <v>12910</v>
      </c>
      <c r="D1536" s="815"/>
      <c r="E1536" s="2180">
        <v>22000</v>
      </c>
      <c r="F1536" s="1926">
        <f t="shared" si="23"/>
        <v>737590.1700000125</v>
      </c>
    </row>
    <row r="1537" spans="1:6" s="780" customFormat="1" ht="45">
      <c r="A1537" s="811">
        <v>43705</v>
      </c>
      <c r="B1537" s="812">
        <v>25008754</v>
      </c>
      <c r="C1537" s="1568" t="s">
        <v>12911</v>
      </c>
      <c r="D1537" s="813"/>
      <c r="E1537" s="2181">
        <v>50</v>
      </c>
      <c r="F1537" s="1926">
        <f t="shared" si="23"/>
        <v>737540.1700000125</v>
      </c>
    </row>
    <row r="1538" spans="1:6" s="780" customFormat="1">
      <c r="A1538" s="811">
        <v>43705</v>
      </c>
      <c r="B1538" s="812">
        <v>25008754</v>
      </c>
      <c r="C1538" s="1568" t="s">
        <v>12632</v>
      </c>
      <c r="D1538" s="813"/>
      <c r="E1538" s="2181">
        <v>2.5</v>
      </c>
      <c r="F1538" s="1926">
        <f t="shared" si="23"/>
        <v>737537.6700000125</v>
      </c>
    </row>
    <row r="1539" spans="1:6" s="780" customFormat="1">
      <c r="A1539" s="811">
        <v>43707</v>
      </c>
      <c r="B1539" s="812">
        <v>0</v>
      </c>
      <c r="C1539" s="1568" t="s">
        <v>12912</v>
      </c>
      <c r="D1539" s="813"/>
      <c r="E1539" s="2181">
        <v>50</v>
      </c>
      <c r="F1539" s="1926">
        <f t="shared" si="23"/>
        <v>737487.6700000125</v>
      </c>
    </row>
    <row r="1540" spans="1:6" s="780" customFormat="1" ht="30">
      <c r="A1540" s="811">
        <v>43707</v>
      </c>
      <c r="B1540" s="812">
        <v>0</v>
      </c>
      <c r="C1540" s="1568" t="s">
        <v>12913</v>
      </c>
      <c r="D1540" s="814">
        <v>25000</v>
      </c>
      <c r="E1540" s="2182"/>
      <c r="F1540" s="1926">
        <f t="shared" si="23"/>
        <v>762487.6700000125</v>
      </c>
    </row>
    <row r="1541" spans="1:6" s="780" customFormat="1" ht="45">
      <c r="A1541" s="811">
        <v>43707</v>
      </c>
      <c r="B1541" s="812">
        <v>0</v>
      </c>
      <c r="C1541" s="1568" t="s">
        <v>12914</v>
      </c>
      <c r="D1541" s="814">
        <v>26100</v>
      </c>
      <c r="E1541" s="2182"/>
      <c r="F1541" s="1926">
        <f t="shared" si="23"/>
        <v>788587.6700000125</v>
      </c>
    </row>
    <row r="1542" spans="1:6" s="780" customFormat="1">
      <c r="A1542" s="811">
        <v>43708</v>
      </c>
      <c r="B1542" s="812">
        <v>0</v>
      </c>
      <c r="C1542" s="1568" t="s">
        <v>12915</v>
      </c>
      <c r="D1542" s="813"/>
      <c r="E1542" s="2181">
        <v>250</v>
      </c>
      <c r="F1542" s="1926">
        <f t="shared" ref="F1542:F1605" si="24">F1541-E1542+D1542</f>
        <v>788337.6700000125</v>
      </c>
    </row>
    <row r="1543" spans="1:6" s="780" customFormat="1">
      <c r="A1543" s="811">
        <v>43708</v>
      </c>
      <c r="B1543" s="812">
        <v>0</v>
      </c>
      <c r="C1543" s="1568" t="s">
        <v>11736</v>
      </c>
      <c r="D1543" s="813"/>
      <c r="E1543" s="2180">
        <v>38294.239999999998</v>
      </c>
      <c r="F1543" s="1926">
        <f t="shared" si="24"/>
        <v>750043.43000001251</v>
      </c>
    </row>
    <row r="1544" spans="1:6" s="780" customFormat="1">
      <c r="A1544" s="811">
        <v>43708</v>
      </c>
      <c r="B1544" s="812">
        <v>0</v>
      </c>
      <c r="C1544" s="1568" t="s">
        <v>11737</v>
      </c>
      <c r="D1544" s="813"/>
      <c r="E1544" s="2180">
        <v>1914.71</v>
      </c>
      <c r="F1544" s="1926">
        <f t="shared" si="24"/>
        <v>748128.72000001254</v>
      </c>
    </row>
    <row r="1545" spans="1:6" s="780" customFormat="1" ht="30">
      <c r="A1545" s="811">
        <v>43708</v>
      </c>
      <c r="B1545" s="812">
        <v>0</v>
      </c>
      <c r="C1545" s="1568" t="s">
        <v>12916</v>
      </c>
      <c r="D1545" s="814">
        <v>8000</v>
      </c>
      <c r="E1545" s="2182"/>
      <c r="F1545" s="1926">
        <f t="shared" si="24"/>
        <v>756128.72000001254</v>
      </c>
    </row>
    <row r="1546" spans="1:6" s="780" customFormat="1" ht="30">
      <c r="A1546" s="811">
        <v>43708</v>
      </c>
      <c r="B1546" s="812">
        <v>0</v>
      </c>
      <c r="C1546" s="1568" t="s">
        <v>12917</v>
      </c>
      <c r="D1546" s="814">
        <v>6000</v>
      </c>
      <c r="E1546" s="2182"/>
      <c r="F1546" s="1926">
        <f t="shared" si="24"/>
        <v>762128.72000001254</v>
      </c>
    </row>
    <row r="1547" spans="1:6" s="780" customFormat="1" ht="45">
      <c r="A1547" s="811">
        <v>43708</v>
      </c>
      <c r="B1547" s="812">
        <v>0</v>
      </c>
      <c r="C1547" s="1568" t="s">
        <v>12918</v>
      </c>
      <c r="D1547" s="814">
        <v>15000</v>
      </c>
      <c r="E1547" s="2182"/>
      <c r="F1547" s="1926">
        <f t="shared" si="24"/>
        <v>777128.72000001254</v>
      </c>
    </row>
    <row r="1548" spans="1:6" s="781" customFormat="1" ht="45">
      <c r="A1548" s="811">
        <v>43708</v>
      </c>
      <c r="B1548" s="812">
        <v>0</v>
      </c>
      <c r="C1548" s="1568" t="s">
        <v>12919</v>
      </c>
      <c r="D1548" s="816">
        <v>700</v>
      </c>
      <c r="E1548" s="2183"/>
      <c r="F1548" s="1926">
        <f t="shared" si="24"/>
        <v>777828.72000001254</v>
      </c>
    </row>
    <row r="1549" spans="1:6" s="780" customFormat="1" ht="30">
      <c r="A1549" s="811">
        <v>43708</v>
      </c>
      <c r="B1549" s="812">
        <v>0</v>
      </c>
      <c r="C1549" s="1568" t="s">
        <v>12920</v>
      </c>
      <c r="D1549" s="816">
        <v>700</v>
      </c>
      <c r="E1549" s="2182"/>
      <c r="F1549" s="1926">
        <f t="shared" si="24"/>
        <v>778528.72000001254</v>
      </c>
    </row>
    <row r="1550" spans="1:6" s="782" customFormat="1" ht="30">
      <c r="A1550" s="811">
        <v>43708</v>
      </c>
      <c r="B1550" s="812">
        <v>0</v>
      </c>
      <c r="C1550" s="1568" t="s">
        <v>12921</v>
      </c>
      <c r="D1550" s="814">
        <v>15000</v>
      </c>
      <c r="E1550" s="2184"/>
      <c r="F1550" s="1926">
        <f t="shared" si="24"/>
        <v>793528.72000001254</v>
      </c>
    </row>
    <row r="1551" spans="1:6" s="780" customFormat="1" ht="30">
      <c r="A1551" s="811">
        <v>43708</v>
      </c>
      <c r="B1551" s="812">
        <v>0</v>
      </c>
      <c r="C1551" s="1568" t="s">
        <v>12922</v>
      </c>
      <c r="D1551" s="814">
        <v>40000</v>
      </c>
      <c r="E1551" s="2182"/>
      <c r="F1551" s="1926">
        <f t="shared" si="24"/>
        <v>833528.72000001254</v>
      </c>
    </row>
    <row r="1552" spans="1:6" s="781" customFormat="1">
      <c r="A1552" s="811">
        <v>43708</v>
      </c>
      <c r="B1552" s="812">
        <v>9999346337</v>
      </c>
      <c r="C1552" s="1568" t="s">
        <v>12923</v>
      </c>
      <c r="D1552" s="814">
        <v>52400</v>
      </c>
      <c r="E1552" s="2183"/>
      <c r="F1552" s="1926">
        <f t="shared" si="24"/>
        <v>885928.72000001254</v>
      </c>
    </row>
    <row r="1553" spans="1:6" s="780" customFormat="1" ht="45">
      <c r="A1553" s="811">
        <v>43708</v>
      </c>
      <c r="B1553" s="812">
        <v>0</v>
      </c>
      <c r="C1553" s="1568" t="s">
        <v>12924</v>
      </c>
      <c r="D1553" s="814">
        <v>39700</v>
      </c>
      <c r="E1553" s="2182"/>
      <c r="F1553" s="1926">
        <f t="shared" si="24"/>
        <v>925628.72000001254</v>
      </c>
    </row>
    <row r="1554" spans="1:6" s="780" customFormat="1" ht="30">
      <c r="A1554" s="811">
        <v>43708</v>
      </c>
      <c r="B1554" s="812">
        <v>0</v>
      </c>
      <c r="C1554" s="1568" t="s">
        <v>12925</v>
      </c>
      <c r="D1554" s="816">
        <v>700</v>
      </c>
      <c r="E1554" s="2182"/>
      <c r="F1554" s="1926">
        <f t="shared" si="24"/>
        <v>926328.72000001254</v>
      </c>
    </row>
    <row r="1555" spans="1:6" s="780" customFormat="1">
      <c r="A1555" s="811">
        <v>43709</v>
      </c>
      <c r="B1555" s="812">
        <v>0</v>
      </c>
      <c r="C1555" s="1568" t="s">
        <v>12926</v>
      </c>
      <c r="D1555" s="813"/>
      <c r="E1555" s="2181">
        <v>150</v>
      </c>
      <c r="F1555" s="1926">
        <f t="shared" si="24"/>
        <v>926178.72000001254</v>
      </c>
    </row>
    <row r="1556" spans="1:6" s="781" customFormat="1" ht="30">
      <c r="A1556" s="811">
        <v>43709</v>
      </c>
      <c r="B1556" s="812">
        <v>0</v>
      </c>
      <c r="C1556" s="1568" t="s">
        <v>12927</v>
      </c>
      <c r="D1556" s="814">
        <v>41000</v>
      </c>
      <c r="E1556" s="2183"/>
      <c r="F1556" s="1926">
        <f t="shared" si="24"/>
        <v>967178.72000001254</v>
      </c>
    </row>
    <row r="1557" spans="1:6" s="780" customFormat="1" ht="45">
      <c r="A1557" s="811">
        <v>43709</v>
      </c>
      <c r="B1557" s="812">
        <v>0</v>
      </c>
      <c r="C1557" s="1568" t="s">
        <v>12928</v>
      </c>
      <c r="D1557" s="814">
        <v>4000</v>
      </c>
      <c r="E1557" s="2182"/>
      <c r="F1557" s="1926">
        <f t="shared" si="24"/>
        <v>971178.72000001254</v>
      </c>
    </row>
    <row r="1558" spans="1:6" s="780" customFormat="1" ht="30">
      <c r="A1558" s="811">
        <v>43709</v>
      </c>
      <c r="B1558" s="812">
        <v>0</v>
      </c>
      <c r="C1558" s="1568" t="s">
        <v>12929</v>
      </c>
      <c r="D1558" s="814">
        <v>20000</v>
      </c>
      <c r="E1558" s="2182"/>
      <c r="F1558" s="1926">
        <f t="shared" si="24"/>
        <v>991178.72000001254</v>
      </c>
    </row>
    <row r="1559" spans="1:6" s="780" customFormat="1" ht="45">
      <c r="A1559" s="811">
        <v>43709</v>
      </c>
      <c r="B1559" s="812">
        <v>0</v>
      </c>
      <c r="C1559" s="1568" t="s">
        <v>12930</v>
      </c>
      <c r="D1559" s="814">
        <v>39000</v>
      </c>
      <c r="E1559" s="2182"/>
      <c r="F1559" s="1926">
        <f t="shared" si="24"/>
        <v>1030178.7200000125</v>
      </c>
    </row>
    <row r="1560" spans="1:6" s="780" customFormat="1">
      <c r="A1560" s="811">
        <v>43710</v>
      </c>
      <c r="B1560" s="812">
        <v>0</v>
      </c>
      <c r="C1560" s="1568" t="s">
        <v>12931</v>
      </c>
      <c r="D1560" s="813"/>
      <c r="E1560" s="2181">
        <v>150</v>
      </c>
      <c r="F1560" s="1926">
        <f t="shared" si="24"/>
        <v>1030028.7200000125</v>
      </c>
    </row>
    <row r="1561" spans="1:6" s="782" customFormat="1" ht="30">
      <c r="A1561" s="811">
        <v>43710</v>
      </c>
      <c r="B1561" s="812">
        <v>0</v>
      </c>
      <c r="C1561" s="1568" t="s">
        <v>12932</v>
      </c>
      <c r="D1561" s="814">
        <v>25755.38</v>
      </c>
      <c r="E1561" s="2184"/>
      <c r="F1561" s="1926">
        <f t="shared" si="24"/>
        <v>1055784.1000000124</v>
      </c>
    </row>
    <row r="1562" spans="1:6" s="781" customFormat="1" ht="45">
      <c r="A1562" s="811">
        <v>43710</v>
      </c>
      <c r="B1562" s="812">
        <v>24826270</v>
      </c>
      <c r="C1562" s="1568" t="s">
        <v>12933</v>
      </c>
      <c r="D1562" s="815"/>
      <c r="E1562" s="2180">
        <v>130700</v>
      </c>
      <c r="F1562" s="1926">
        <f t="shared" si="24"/>
        <v>925084.10000001243</v>
      </c>
    </row>
    <row r="1563" spans="1:6" s="780" customFormat="1" ht="45">
      <c r="A1563" s="811">
        <v>43710</v>
      </c>
      <c r="B1563" s="812">
        <v>24826270</v>
      </c>
      <c r="C1563" s="1568" t="s">
        <v>12934</v>
      </c>
      <c r="D1563" s="813"/>
      <c r="E1563" s="2181">
        <v>50</v>
      </c>
      <c r="F1563" s="1926">
        <f t="shared" si="24"/>
        <v>925034.10000001243</v>
      </c>
    </row>
    <row r="1564" spans="1:6" s="780" customFormat="1">
      <c r="A1564" s="811">
        <v>43710</v>
      </c>
      <c r="B1564" s="812">
        <v>24826270</v>
      </c>
      <c r="C1564" s="1568" t="s">
        <v>12632</v>
      </c>
      <c r="D1564" s="813"/>
      <c r="E1564" s="2181">
        <v>2.5</v>
      </c>
      <c r="F1564" s="1926">
        <f t="shared" si="24"/>
        <v>925031.60000001243</v>
      </c>
    </row>
    <row r="1565" spans="1:6" s="780" customFormat="1" ht="30">
      <c r="A1565" s="811">
        <v>43710</v>
      </c>
      <c r="B1565" s="812">
        <v>0</v>
      </c>
      <c r="C1565" s="1568" t="s">
        <v>12935</v>
      </c>
      <c r="D1565" s="814">
        <v>350650.25</v>
      </c>
      <c r="E1565" s="2182"/>
      <c r="F1565" s="1926">
        <f t="shared" si="24"/>
        <v>1275681.8500000124</v>
      </c>
    </row>
    <row r="1566" spans="1:6" s="780" customFormat="1" ht="30">
      <c r="A1566" s="811">
        <v>43710</v>
      </c>
      <c r="B1566" s="812">
        <v>0</v>
      </c>
      <c r="C1566" s="1568" t="s">
        <v>12936</v>
      </c>
      <c r="D1566" s="814">
        <v>378738</v>
      </c>
      <c r="E1566" s="2182"/>
      <c r="F1566" s="1926">
        <f t="shared" si="24"/>
        <v>1654419.8500000124</v>
      </c>
    </row>
    <row r="1567" spans="1:6" s="780" customFormat="1" ht="45">
      <c r="A1567" s="811">
        <v>43711</v>
      </c>
      <c r="B1567" s="812">
        <v>0</v>
      </c>
      <c r="C1567" s="1568" t="s">
        <v>12937</v>
      </c>
      <c r="D1567" s="813"/>
      <c r="E1567" s="2180">
        <v>40375</v>
      </c>
      <c r="F1567" s="1926">
        <f t="shared" si="24"/>
        <v>1614044.8500000124</v>
      </c>
    </row>
    <row r="1568" spans="1:6" s="780" customFormat="1" ht="45">
      <c r="A1568" s="811">
        <v>43711</v>
      </c>
      <c r="B1568" s="812">
        <v>25094246</v>
      </c>
      <c r="C1568" s="1568" t="s">
        <v>12938</v>
      </c>
      <c r="D1568" s="813"/>
      <c r="E1568" s="2180">
        <v>15200</v>
      </c>
      <c r="F1568" s="1926">
        <f t="shared" si="24"/>
        <v>1598844.8500000124</v>
      </c>
    </row>
    <row r="1569" spans="1:6" s="780" customFormat="1" ht="45">
      <c r="A1569" s="811">
        <v>43711</v>
      </c>
      <c r="B1569" s="812">
        <v>25094246</v>
      </c>
      <c r="C1569" s="1568" t="s">
        <v>12939</v>
      </c>
      <c r="D1569" s="813"/>
      <c r="E1569" s="2181">
        <v>50</v>
      </c>
      <c r="F1569" s="1926">
        <f t="shared" si="24"/>
        <v>1598794.8500000124</v>
      </c>
    </row>
    <row r="1570" spans="1:6" s="780" customFormat="1">
      <c r="A1570" s="811">
        <v>43711</v>
      </c>
      <c r="B1570" s="812">
        <v>25094246</v>
      </c>
      <c r="C1570" s="1568" t="s">
        <v>12940</v>
      </c>
      <c r="D1570" s="813"/>
      <c r="E1570" s="2181">
        <v>2.5</v>
      </c>
      <c r="F1570" s="1926">
        <f t="shared" si="24"/>
        <v>1598792.3500000124</v>
      </c>
    </row>
    <row r="1571" spans="1:6" s="782" customFormat="1" ht="45">
      <c r="A1571" s="811">
        <v>43711</v>
      </c>
      <c r="B1571" s="812">
        <v>25140337</v>
      </c>
      <c r="C1571" s="1568" t="s">
        <v>12941</v>
      </c>
      <c r="D1571" s="817"/>
      <c r="E1571" s="2180">
        <v>65000</v>
      </c>
      <c r="F1571" s="1926">
        <f t="shared" si="24"/>
        <v>1533792.3500000124</v>
      </c>
    </row>
    <row r="1572" spans="1:6" s="780" customFormat="1" ht="45">
      <c r="A1572" s="811">
        <v>43711</v>
      </c>
      <c r="B1572" s="812">
        <v>25140337</v>
      </c>
      <c r="C1572" s="1568" t="s">
        <v>12942</v>
      </c>
      <c r="D1572" s="813"/>
      <c r="E1572" s="2181">
        <v>50</v>
      </c>
      <c r="F1572" s="1926">
        <f t="shared" si="24"/>
        <v>1533742.3500000124</v>
      </c>
    </row>
    <row r="1573" spans="1:6" s="780" customFormat="1">
      <c r="A1573" s="811">
        <v>43711</v>
      </c>
      <c r="B1573" s="812">
        <v>25140337</v>
      </c>
      <c r="C1573" s="1568" t="s">
        <v>12943</v>
      </c>
      <c r="D1573" s="813"/>
      <c r="E1573" s="2181">
        <v>2.5</v>
      </c>
      <c r="F1573" s="1926">
        <f t="shared" si="24"/>
        <v>1533739.8500000124</v>
      </c>
    </row>
    <row r="1574" spans="1:6" s="781" customFormat="1">
      <c r="A1574" s="811">
        <v>43713</v>
      </c>
      <c r="B1574" s="812">
        <v>0</v>
      </c>
      <c r="C1574" s="1568" t="s">
        <v>12944</v>
      </c>
      <c r="D1574" s="815"/>
      <c r="E1574" s="2181">
        <v>100</v>
      </c>
      <c r="F1574" s="1926">
        <f t="shared" si="24"/>
        <v>1533639.8500000124</v>
      </c>
    </row>
    <row r="1575" spans="1:6" s="780" customFormat="1" ht="45">
      <c r="A1575" s="811">
        <v>43713</v>
      </c>
      <c r="B1575" s="812">
        <v>0</v>
      </c>
      <c r="C1575" s="1568" t="s">
        <v>12945</v>
      </c>
      <c r="D1575" s="814">
        <v>57000</v>
      </c>
      <c r="E1575" s="2182"/>
      <c r="F1575" s="1926">
        <f t="shared" si="24"/>
        <v>1590639.8500000124</v>
      </c>
    </row>
    <row r="1576" spans="1:6" s="780" customFormat="1" ht="30">
      <c r="A1576" s="811">
        <v>43713</v>
      </c>
      <c r="B1576" s="812">
        <v>0</v>
      </c>
      <c r="C1576" s="1568" t="s">
        <v>12946</v>
      </c>
      <c r="D1576" s="814">
        <v>34737.5</v>
      </c>
      <c r="E1576" s="2182"/>
      <c r="F1576" s="1926">
        <f t="shared" si="24"/>
        <v>1625377.3500000124</v>
      </c>
    </row>
    <row r="1577" spans="1:6" s="780" customFormat="1">
      <c r="A1577" s="811">
        <v>43715</v>
      </c>
      <c r="B1577" s="812">
        <v>0</v>
      </c>
      <c r="C1577" s="1568" t="s">
        <v>12947</v>
      </c>
      <c r="D1577" s="816">
        <v>250</v>
      </c>
      <c r="E1577" s="2181"/>
      <c r="F1577" s="1926">
        <f t="shared" si="24"/>
        <v>1625627.3500000124</v>
      </c>
    </row>
    <row r="1578" spans="1:6" s="823" customFormat="1" ht="45">
      <c r="A1578" s="811">
        <v>43715</v>
      </c>
      <c r="B1578" s="812">
        <v>0</v>
      </c>
      <c r="C1578" s="1568" t="s">
        <v>12948</v>
      </c>
      <c r="D1578" s="814">
        <v>20000</v>
      </c>
      <c r="E1578" s="2186"/>
      <c r="F1578" s="1926">
        <f t="shared" si="24"/>
        <v>1645627.3500000124</v>
      </c>
    </row>
    <row r="1579" spans="1:6" s="781" customFormat="1" ht="30">
      <c r="A1579" s="811">
        <v>43715</v>
      </c>
      <c r="B1579" s="812">
        <v>0</v>
      </c>
      <c r="C1579" s="1568" t="s">
        <v>12949</v>
      </c>
      <c r="D1579" s="814">
        <v>67000</v>
      </c>
      <c r="E1579" s="2183"/>
      <c r="F1579" s="1926">
        <f t="shared" si="24"/>
        <v>1712627.3500000124</v>
      </c>
    </row>
    <row r="1580" spans="1:6" s="780" customFormat="1" ht="30">
      <c r="A1580" s="811">
        <v>43715</v>
      </c>
      <c r="B1580" s="812">
        <v>0</v>
      </c>
      <c r="C1580" s="1568" t="s">
        <v>12950</v>
      </c>
      <c r="D1580" s="814">
        <v>17100</v>
      </c>
      <c r="E1580" s="2182"/>
      <c r="F1580" s="1926">
        <f t="shared" si="24"/>
        <v>1729727.3500000124</v>
      </c>
    </row>
    <row r="1581" spans="1:6" s="780" customFormat="1" ht="45">
      <c r="A1581" s="811">
        <v>43715</v>
      </c>
      <c r="B1581" s="812">
        <v>0</v>
      </c>
      <c r="C1581" s="1568" t="s">
        <v>12951</v>
      </c>
      <c r="D1581" s="814">
        <v>15000</v>
      </c>
      <c r="E1581" s="2182"/>
      <c r="F1581" s="1926">
        <f t="shared" si="24"/>
        <v>1744727.3500000124</v>
      </c>
    </row>
    <row r="1582" spans="1:6" s="780" customFormat="1" ht="45">
      <c r="A1582" s="811">
        <v>43715</v>
      </c>
      <c r="B1582" s="812">
        <v>0</v>
      </c>
      <c r="C1582" s="1568" t="s">
        <v>12952</v>
      </c>
      <c r="D1582" s="816">
        <v>700</v>
      </c>
      <c r="E1582" s="2182"/>
      <c r="F1582" s="1926">
        <f t="shared" si="24"/>
        <v>1745427.3500000124</v>
      </c>
    </row>
    <row r="1583" spans="1:6" s="780" customFormat="1" ht="45">
      <c r="A1583" s="811">
        <v>43715</v>
      </c>
      <c r="B1583" s="812">
        <v>0</v>
      </c>
      <c r="C1583" s="1568" t="s">
        <v>12953</v>
      </c>
      <c r="D1583" s="814">
        <v>11000</v>
      </c>
      <c r="E1583" s="2182"/>
      <c r="F1583" s="1926">
        <f t="shared" si="24"/>
        <v>1756427.3500000124</v>
      </c>
    </row>
    <row r="1584" spans="1:6" s="780" customFormat="1">
      <c r="A1584" s="811">
        <v>43716</v>
      </c>
      <c r="B1584" s="812">
        <v>0</v>
      </c>
      <c r="C1584" s="1568" t="s">
        <v>12954</v>
      </c>
      <c r="D1584" s="813"/>
      <c r="E1584" s="2181">
        <v>100</v>
      </c>
      <c r="F1584" s="1926">
        <f t="shared" si="24"/>
        <v>1756327.3500000124</v>
      </c>
    </row>
    <row r="1585" spans="1:6" s="780" customFormat="1" ht="45">
      <c r="A1585" s="811">
        <v>43716</v>
      </c>
      <c r="B1585" s="812">
        <v>0</v>
      </c>
      <c r="C1585" s="1568" t="s">
        <v>12955</v>
      </c>
      <c r="D1585" s="814">
        <v>16400</v>
      </c>
      <c r="E1585" s="2182"/>
      <c r="F1585" s="1926">
        <f t="shared" si="24"/>
        <v>1772727.3500000124</v>
      </c>
    </row>
    <row r="1586" spans="1:6" s="780" customFormat="1" ht="30">
      <c r="A1586" s="811">
        <v>43716</v>
      </c>
      <c r="B1586" s="812">
        <v>0</v>
      </c>
      <c r="C1586" s="1568" t="s">
        <v>12956</v>
      </c>
      <c r="D1586" s="814">
        <v>1700</v>
      </c>
      <c r="E1586" s="2182"/>
      <c r="F1586" s="1926">
        <f t="shared" si="24"/>
        <v>1774427.3500000124</v>
      </c>
    </row>
    <row r="1587" spans="1:6" s="781" customFormat="1">
      <c r="A1587" s="811">
        <v>43717</v>
      </c>
      <c r="B1587" s="812">
        <v>0</v>
      </c>
      <c r="C1587" s="1568" t="s">
        <v>12957</v>
      </c>
      <c r="D1587" s="814">
        <v>26000000</v>
      </c>
      <c r="E1587" s="2183"/>
      <c r="F1587" s="1926">
        <f t="shared" si="24"/>
        <v>27774427.350000013</v>
      </c>
    </row>
    <row r="1588" spans="1:6" s="780" customFormat="1">
      <c r="A1588" s="811">
        <v>43717</v>
      </c>
      <c r="B1588" s="812">
        <v>1338</v>
      </c>
      <c r="C1588" s="1568" t="s">
        <v>12958</v>
      </c>
      <c r="D1588" s="813"/>
      <c r="E1588" s="2180">
        <v>27000000</v>
      </c>
      <c r="F1588" s="1926">
        <f t="shared" si="24"/>
        <v>774427.35000001267</v>
      </c>
    </row>
    <row r="1589" spans="1:6" s="780" customFormat="1">
      <c r="A1589" s="811">
        <v>43717</v>
      </c>
      <c r="B1589" s="812">
        <v>1338</v>
      </c>
      <c r="C1589" s="1568" t="s">
        <v>12959</v>
      </c>
      <c r="D1589" s="813"/>
      <c r="E1589" s="2181">
        <v>900</v>
      </c>
      <c r="F1589" s="1926">
        <f t="shared" si="24"/>
        <v>773527.35000001267</v>
      </c>
    </row>
    <row r="1590" spans="1:6" s="780" customFormat="1">
      <c r="A1590" s="811">
        <v>43717</v>
      </c>
      <c r="B1590" s="812">
        <v>1338</v>
      </c>
      <c r="C1590" s="1568" t="s">
        <v>12960</v>
      </c>
      <c r="D1590" s="813"/>
      <c r="E1590" s="2181">
        <v>45</v>
      </c>
      <c r="F1590" s="1926">
        <f t="shared" si="24"/>
        <v>773482.35000001267</v>
      </c>
    </row>
    <row r="1591" spans="1:6" s="780" customFormat="1">
      <c r="A1591" s="811">
        <v>43717</v>
      </c>
      <c r="B1591" s="812">
        <v>0</v>
      </c>
      <c r="C1591" s="1568" t="s">
        <v>12961</v>
      </c>
      <c r="D1591" s="813"/>
      <c r="E1591" s="2181">
        <v>150</v>
      </c>
      <c r="F1591" s="1926">
        <f t="shared" si="24"/>
        <v>773332.35000001267</v>
      </c>
    </row>
    <row r="1592" spans="1:6" s="780" customFormat="1" ht="30">
      <c r="A1592" s="811">
        <v>43717</v>
      </c>
      <c r="B1592" s="812">
        <v>0</v>
      </c>
      <c r="C1592" s="1568" t="s">
        <v>12962</v>
      </c>
      <c r="D1592" s="814">
        <v>234726.25</v>
      </c>
      <c r="E1592" s="2182"/>
      <c r="F1592" s="1926">
        <f t="shared" si="24"/>
        <v>1008058.6000000127</v>
      </c>
    </row>
    <row r="1593" spans="1:6" s="780" customFormat="1" ht="30">
      <c r="A1593" s="811">
        <v>43717</v>
      </c>
      <c r="B1593" s="812">
        <v>0</v>
      </c>
      <c r="C1593" s="1568" t="s">
        <v>12963</v>
      </c>
      <c r="D1593" s="814">
        <v>220384.63</v>
      </c>
      <c r="E1593" s="2182"/>
      <c r="F1593" s="1926">
        <f t="shared" si="24"/>
        <v>1228443.2300000126</v>
      </c>
    </row>
    <row r="1594" spans="1:6" s="781" customFormat="1" ht="30">
      <c r="A1594" s="811">
        <v>43717</v>
      </c>
      <c r="B1594" s="812">
        <v>0</v>
      </c>
      <c r="C1594" s="1568" t="s">
        <v>12964</v>
      </c>
      <c r="D1594" s="814">
        <v>16000</v>
      </c>
      <c r="E1594" s="2183"/>
      <c r="F1594" s="1926">
        <f t="shared" si="24"/>
        <v>1244443.2300000126</v>
      </c>
    </row>
    <row r="1595" spans="1:6" s="780" customFormat="1">
      <c r="A1595" s="811">
        <v>43718</v>
      </c>
      <c r="B1595" s="812">
        <v>0</v>
      </c>
      <c r="C1595" s="1568" t="s">
        <v>12965</v>
      </c>
      <c r="D1595" s="813"/>
      <c r="E1595" s="2181">
        <v>50</v>
      </c>
      <c r="F1595" s="1926">
        <f t="shared" si="24"/>
        <v>1244393.2300000126</v>
      </c>
    </row>
    <row r="1596" spans="1:6" s="780" customFormat="1" ht="30">
      <c r="A1596" s="811">
        <v>43718</v>
      </c>
      <c r="B1596" s="812">
        <v>0</v>
      </c>
      <c r="C1596" s="1568" t="s">
        <v>12966</v>
      </c>
      <c r="D1596" s="814">
        <v>61000</v>
      </c>
      <c r="E1596" s="2182"/>
      <c r="F1596" s="1926">
        <f t="shared" si="24"/>
        <v>1305393.2300000126</v>
      </c>
    </row>
    <row r="1597" spans="1:6" s="780" customFormat="1">
      <c r="A1597" s="811">
        <v>43719</v>
      </c>
      <c r="B1597" s="812">
        <v>0</v>
      </c>
      <c r="C1597" s="1568" t="s">
        <v>12967</v>
      </c>
      <c r="D1597" s="813"/>
      <c r="E1597" s="2181">
        <v>50</v>
      </c>
      <c r="F1597" s="1926">
        <f t="shared" si="24"/>
        <v>1305343.2300000126</v>
      </c>
    </row>
    <row r="1598" spans="1:6" s="780" customFormat="1" ht="30">
      <c r="A1598" s="811">
        <v>43719</v>
      </c>
      <c r="B1598" s="812">
        <v>0</v>
      </c>
      <c r="C1598" s="1568" t="s">
        <v>12968</v>
      </c>
      <c r="D1598" s="814">
        <v>2084.25</v>
      </c>
      <c r="E1598" s="2182"/>
      <c r="F1598" s="1926">
        <f t="shared" si="24"/>
        <v>1307427.4800000126</v>
      </c>
    </row>
    <row r="1599" spans="1:6" s="780" customFormat="1">
      <c r="A1599" s="811">
        <v>43720</v>
      </c>
      <c r="B1599" s="812">
        <v>795</v>
      </c>
      <c r="C1599" s="1568" t="s">
        <v>12969</v>
      </c>
      <c r="D1599" s="814">
        <v>685000</v>
      </c>
      <c r="E1599" s="2182"/>
      <c r="F1599" s="1926">
        <f t="shared" si="24"/>
        <v>1992427.4800000126</v>
      </c>
    </row>
    <row r="1600" spans="1:6" s="781" customFormat="1">
      <c r="A1600" s="811">
        <v>43720</v>
      </c>
      <c r="B1600" s="812">
        <v>0</v>
      </c>
      <c r="C1600" s="1568" t="s">
        <v>12970</v>
      </c>
      <c r="D1600" s="814">
        <v>3294383.89</v>
      </c>
      <c r="E1600" s="2183"/>
      <c r="F1600" s="1926">
        <f t="shared" si="24"/>
        <v>5286811.3700000122</v>
      </c>
    </row>
    <row r="1601" spans="1:6" s="780" customFormat="1">
      <c r="A1601" s="811">
        <v>43720</v>
      </c>
      <c r="B1601" s="812">
        <v>0</v>
      </c>
      <c r="C1601" s="1568" t="s">
        <v>12971</v>
      </c>
      <c r="D1601" s="813"/>
      <c r="E1601" s="2181">
        <v>50</v>
      </c>
      <c r="F1601" s="1926">
        <f t="shared" si="24"/>
        <v>5286761.3700000122</v>
      </c>
    </row>
    <row r="1602" spans="1:6" s="780" customFormat="1" ht="30">
      <c r="A1602" s="811">
        <v>43720</v>
      </c>
      <c r="B1602" s="812">
        <v>0</v>
      </c>
      <c r="C1602" s="1568" t="s">
        <v>12972</v>
      </c>
      <c r="D1602" s="814">
        <v>15000</v>
      </c>
      <c r="E1602" s="2182"/>
      <c r="F1602" s="1926">
        <f t="shared" si="24"/>
        <v>5301761.3700000122</v>
      </c>
    </row>
    <row r="1603" spans="1:6" s="780" customFormat="1" ht="30">
      <c r="A1603" s="811">
        <v>43720</v>
      </c>
      <c r="B1603" s="812">
        <v>1339</v>
      </c>
      <c r="C1603" s="1568" t="s">
        <v>12973</v>
      </c>
      <c r="D1603" s="813"/>
      <c r="E1603" s="2180">
        <v>200000</v>
      </c>
      <c r="F1603" s="1926">
        <f t="shared" si="24"/>
        <v>5101761.3700000122</v>
      </c>
    </row>
    <row r="1604" spans="1:6" s="781" customFormat="1">
      <c r="A1604" s="811">
        <v>43722</v>
      </c>
      <c r="B1604" s="812">
        <v>0</v>
      </c>
      <c r="C1604" s="1568" t="s">
        <v>12974</v>
      </c>
      <c r="D1604" s="815"/>
      <c r="E1604" s="2181">
        <v>50</v>
      </c>
      <c r="F1604" s="1926">
        <f t="shared" si="24"/>
        <v>5101711.3700000122</v>
      </c>
    </row>
    <row r="1605" spans="1:6" s="782" customFormat="1" ht="45">
      <c r="A1605" s="811">
        <v>43722</v>
      </c>
      <c r="B1605" s="812">
        <v>0</v>
      </c>
      <c r="C1605" s="1568" t="s">
        <v>12975</v>
      </c>
      <c r="D1605" s="817"/>
      <c r="E1605" s="2180">
        <v>15000</v>
      </c>
      <c r="F1605" s="1926">
        <f t="shared" si="24"/>
        <v>5086711.3700000122</v>
      </c>
    </row>
    <row r="1606" spans="1:6" s="781" customFormat="1" ht="45">
      <c r="A1606" s="811">
        <v>43722</v>
      </c>
      <c r="B1606" s="812">
        <v>0</v>
      </c>
      <c r="C1606" s="1568" t="s">
        <v>12976</v>
      </c>
      <c r="D1606" s="815"/>
      <c r="E1606" s="2180">
        <v>210000</v>
      </c>
      <c r="F1606" s="1926">
        <f t="shared" ref="F1606:F1669" si="25">F1605-E1606+D1606</f>
        <v>4876711.3700000122</v>
      </c>
    </row>
    <row r="1607" spans="1:6" s="780" customFormat="1" ht="45">
      <c r="A1607" s="811">
        <v>43722</v>
      </c>
      <c r="B1607" s="812">
        <v>25667121</v>
      </c>
      <c r="C1607" s="1568" t="s">
        <v>12977</v>
      </c>
      <c r="D1607" s="813"/>
      <c r="E1607" s="2180">
        <v>36900</v>
      </c>
      <c r="F1607" s="1926">
        <f t="shared" si="25"/>
        <v>4839811.3700000122</v>
      </c>
    </row>
    <row r="1608" spans="1:6" s="780" customFormat="1" ht="30">
      <c r="A1608" s="811">
        <v>43722</v>
      </c>
      <c r="B1608" s="812">
        <v>25667121</v>
      </c>
      <c r="C1608" s="1568" t="s">
        <v>12978</v>
      </c>
      <c r="D1608" s="813"/>
      <c r="E1608" s="2181">
        <v>50</v>
      </c>
      <c r="F1608" s="1926">
        <f t="shared" si="25"/>
        <v>4839761.3700000122</v>
      </c>
    </row>
    <row r="1609" spans="1:6" s="780" customFormat="1">
      <c r="A1609" s="811">
        <v>43722</v>
      </c>
      <c r="B1609" s="812">
        <v>25667121</v>
      </c>
      <c r="C1609" s="1568" t="s">
        <v>12632</v>
      </c>
      <c r="D1609" s="813"/>
      <c r="E1609" s="2181">
        <v>2.5</v>
      </c>
      <c r="F1609" s="1926">
        <f t="shared" si="25"/>
        <v>4839758.8700000122</v>
      </c>
    </row>
    <row r="1610" spans="1:6" s="780" customFormat="1" ht="30">
      <c r="A1610" s="811">
        <v>43722</v>
      </c>
      <c r="B1610" s="812">
        <v>0</v>
      </c>
      <c r="C1610" s="1568" t="s">
        <v>12979</v>
      </c>
      <c r="D1610" s="816">
        <v>700</v>
      </c>
      <c r="E1610" s="2182"/>
      <c r="F1610" s="1926">
        <f t="shared" si="25"/>
        <v>4840458.8700000122</v>
      </c>
    </row>
    <row r="1611" spans="1:6" s="781" customFormat="1" ht="30">
      <c r="A1611" s="811">
        <v>43722</v>
      </c>
      <c r="B1611" s="812">
        <v>0</v>
      </c>
      <c r="C1611" s="1568" t="s">
        <v>12980</v>
      </c>
      <c r="D1611" s="814">
        <v>58500</v>
      </c>
      <c r="E1611" s="2183"/>
      <c r="F1611" s="1926">
        <f t="shared" si="25"/>
        <v>4898958.8700000122</v>
      </c>
    </row>
    <row r="1612" spans="1:6" s="780" customFormat="1">
      <c r="A1612" s="811">
        <v>43723</v>
      </c>
      <c r="B1612" s="812">
        <v>0</v>
      </c>
      <c r="C1612" s="1568" t="s">
        <v>12981</v>
      </c>
      <c r="D1612" s="813"/>
      <c r="E1612" s="2181">
        <v>150</v>
      </c>
      <c r="F1612" s="1926">
        <f t="shared" si="25"/>
        <v>4898808.8700000122</v>
      </c>
    </row>
    <row r="1613" spans="1:6" s="780" customFormat="1" ht="30">
      <c r="A1613" s="811">
        <v>43723</v>
      </c>
      <c r="B1613" s="812">
        <v>0</v>
      </c>
      <c r="C1613" s="1568" t="s">
        <v>12982</v>
      </c>
      <c r="D1613" s="814">
        <v>10000</v>
      </c>
      <c r="E1613" s="2182"/>
      <c r="F1613" s="1926">
        <f t="shared" si="25"/>
        <v>4908808.8700000122</v>
      </c>
    </row>
    <row r="1614" spans="1:6" s="780" customFormat="1" ht="30">
      <c r="A1614" s="811">
        <v>43723</v>
      </c>
      <c r="B1614" s="812">
        <v>0</v>
      </c>
      <c r="C1614" s="1568" t="s">
        <v>12324</v>
      </c>
      <c r="D1614" s="816">
        <v>700</v>
      </c>
      <c r="E1614" s="2182"/>
      <c r="F1614" s="1926">
        <f t="shared" si="25"/>
        <v>4909508.8700000122</v>
      </c>
    </row>
    <row r="1615" spans="1:6" s="780" customFormat="1" ht="45">
      <c r="A1615" s="811">
        <v>43723</v>
      </c>
      <c r="B1615" s="812">
        <v>0</v>
      </c>
      <c r="C1615" s="1568" t="s">
        <v>12983</v>
      </c>
      <c r="D1615" s="814">
        <v>22000</v>
      </c>
      <c r="E1615" s="2182"/>
      <c r="F1615" s="1926">
        <f t="shared" si="25"/>
        <v>4931508.8700000122</v>
      </c>
    </row>
    <row r="1616" spans="1:6" s="780" customFormat="1" ht="30">
      <c r="A1616" s="811">
        <v>43723</v>
      </c>
      <c r="B1616" s="812">
        <v>0</v>
      </c>
      <c r="C1616" s="1568" t="s">
        <v>12984</v>
      </c>
      <c r="D1616" s="814">
        <v>10000</v>
      </c>
      <c r="E1616" s="2182"/>
      <c r="F1616" s="1926">
        <f t="shared" si="25"/>
        <v>4941508.8700000122</v>
      </c>
    </row>
    <row r="1617" spans="1:6" s="780" customFormat="1" ht="30">
      <c r="A1617" s="811">
        <v>43723</v>
      </c>
      <c r="B1617" s="812">
        <v>0</v>
      </c>
      <c r="C1617" s="1568" t="s">
        <v>12985</v>
      </c>
      <c r="D1617" s="814">
        <v>41000</v>
      </c>
      <c r="E1617" s="2182"/>
      <c r="F1617" s="1926">
        <f t="shared" si="25"/>
        <v>4982508.8700000122</v>
      </c>
    </row>
    <row r="1618" spans="1:6" s="781" customFormat="1">
      <c r="A1618" s="811">
        <v>43724</v>
      </c>
      <c r="B1618" s="812">
        <v>0</v>
      </c>
      <c r="C1618" s="1568" t="s">
        <v>12986</v>
      </c>
      <c r="D1618" s="815"/>
      <c r="E1618" s="2181">
        <v>100</v>
      </c>
      <c r="F1618" s="1926">
        <f t="shared" si="25"/>
        <v>4982408.8700000122</v>
      </c>
    </row>
    <row r="1619" spans="1:6" s="780" customFormat="1" ht="30">
      <c r="A1619" s="811">
        <v>43724</v>
      </c>
      <c r="B1619" s="812">
        <v>0</v>
      </c>
      <c r="C1619" s="1568" t="s">
        <v>12987</v>
      </c>
      <c r="D1619" s="814">
        <v>408016.75</v>
      </c>
      <c r="E1619" s="2182"/>
      <c r="F1619" s="1926">
        <f t="shared" si="25"/>
        <v>5390425.6200000122</v>
      </c>
    </row>
    <row r="1620" spans="1:6" s="781" customFormat="1" ht="30">
      <c r="A1620" s="811">
        <v>43724</v>
      </c>
      <c r="B1620" s="812">
        <v>0</v>
      </c>
      <c r="C1620" s="2043" t="s">
        <v>12988</v>
      </c>
      <c r="D1620" s="814">
        <v>172893.5</v>
      </c>
      <c r="E1620" s="2183"/>
      <c r="F1620" s="1926">
        <f t="shared" si="25"/>
        <v>5563319.1200000122</v>
      </c>
    </row>
    <row r="1621" spans="1:6" s="780" customFormat="1" ht="30">
      <c r="A1621" s="811">
        <v>43726</v>
      </c>
      <c r="B1621" s="812">
        <v>0</v>
      </c>
      <c r="C1621" s="1568" t="s">
        <v>12989</v>
      </c>
      <c r="D1621" s="814">
        <v>20000</v>
      </c>
      <c r="E1621" s="2182"/>
      <c r="F1621" s="1926">
        <f t="shared" si="25"/>
        <v>5583319.1200000122</v>
      </c>
    </row>
    <row r="1622" spans="1:6" s="780" customFormat="1">
      <c r="A1622" s="874">
        <v>43726</v>
      </c>
      <c r="B1622" s="2071">
        <v>0</v>
      </c>
      <c r="C1622" s="1580" t="s">
        <v>12990</v>
      </c>
      <c r="D1622" s="825"/>
      <c r="E1622" s="2187">
        <v>50</v>
      </c>
      <c r="F1622" s="1928">
        <f t="shared" si="25"/>
        <v>5583269.1200000122</v>
      </c>
    </row>
    <row r="1623" spans="1:6" s="780" customFormat="1" ht="26.25">
      <c r="A1623" s="874">
        <v>43727</v>
      </c>
      <c r="B1623" s="2071">
        <v>0</v>
      </c>
      <c r="C1623" s="1580" t="s">
        <v>12991</v>
      </c>
      <c r="D1623" s="826">
        <v>36900</v>
      </c>
      <c r="E1623" s="2187"/>
      <c r="F1623" s="1928">
        <f t="shared" si="25"/>
        <v>5620169.1200000122</v>
      </c>
    </row>
    <row r="1624" spans="1:6" s="781" customFormat="1">
      <c r="A1624" s="874">
        <v>43727</v>
      </c>
      <c r="B1624" s="2071">
        <v>0</v>
      </c>
      <c r="C1624" s="1580" t="s">
        <v>12992</v>
      </c>
      <c r="D1624" s="825"/>
      <c r="E1624" s="2187">
        <v>50</v>
      </c>
      <c r="F1624" s="1928">
        <f t="shared" si="25"/>
        <v>5620119.1200000122</v>
      </c>
    </row>
    <row r="1625" spans="1:6" s="780" customFormat="1" ht="26.25">
      <c r="A1625" s="874">
        <v>43728</v>
      </c>
      <c r="B1625" s="2071">
        <v>0</v>
      </c>
      <c r="C1625" s="1580" t="s">
        <v>12993</v>
      </c>
      <c r="D1625" s="826">
        <v>48434</v>
      </c>
      <c r="E1625" s="2187"/>
      <c r="F1625" s="1928">
        <f t="shared" si="25"/>
        <v>5668553.1200000122</v>
      </c>
    </row>
    <row r="1626" spans="1:6" s="780" customFormat="1">
      <c r="A1626" s="874">
        <v>43728</v>
      </c>
      <c r="B1626" s="2071">
        <v>0</v>
      </c>
      <c r="C1626" s="1580" t="s">
        <v>12994</v>
      </c>
      <c r="D1626" s="825"/>
      <c r="E1626" s="2187">
        <v>50</v>
      </c>
      <c r="F1626" s="1928">
        <f t="shared" si="25"/>
        <v>5668503.1200000122</v>
      </c>
    </row>
    <row r="1627" spans="1:6" s="781" customFormat="1" ht="26.25">
      <c r="A1627" s="874">
        <v>43728</v>
      </c>
      <c r="B1627" s="2071">
        <v>0</v>
      </c>
      <c r="C1627" s="1580" t="s">
        <v>12995</v>
      </c>
      <c r="D1627" s="826">
        <v>24000</v>
      </c>
      <c r="E1627" s="2187"/>
      <c r="F1627" s="1928">
        <f t="shared" si="25"/>
        <v>5692503.1200000122</v>
      </c>
    </row>
    <row r="1628" spans="1:6" s="780" customFormat="1" ht="39">
      <c r="A1628" s="874">
        <v>43729</v>
      </c>
      <c r="B1628" s="2071">
        <v>0</v>
      </c>
      <c r="C1628" s="1580" t="s">
        <v>12996</v>
      </c>
      <c r="D1628" s="825">
        <v>700</v>
      </c>
      <c r="E1628" s="2187"/>
      <c r="F1628" s="1928">
        <f t="shared" si="25"/>
        <v>5693203.1200000122</v>
      </c>
    </row>
    <row r="1629" spans="1:6" s="780" customFormat="1" ht="39">
      <c r="A1629" s="874">
        <v>43729</v>
      </c>
      <c r="B1629" s="2071">
        <v>0</v>
      </c>
      <c r="C1629" s="1580" t="s">
        <v>12997</v>
      </c>
      <c r="D1629" s="826">
        <v>20000</v>
      </c>
      <c r="E1629" s="2187"/>
      <c r="F1629" s="1928">
        <f t="shared" si="25"/>
        <v>5713203.1200000122</v>
      </c>
    </row>
    <row r="1630" spans="1:6" s="780" customFormat="1" ht="39">
      <c r="A1630" s="874">
        <v>43729</v>
      </c>
      <c r="B1630" s="2071">
        <v>0</v>
      </c>
      <c r="C1630" s="1580" t="s">
        <v>12998</v>
      </c>
      <c r="D1630" s="826">
        <v>20000</v>
      </c>
      <c r="E1630" s="2187"/>
      <c r="F1630" s="1928">
        <f t="shared" si="25"/>
        <v>5733203.1200000122</v>
      </c>
    </row>
    <row r="1631" spans="1:6" s="782" customFormat="1" ht="39">
      <c r="A1631" s="874">
        <v>43729</v>
      </c>
      <c r="B1631" s="2071">
        <v>0</v>
      </c>
      <c r="C1631" s="1580" t="s">
        <v>12999</v>
      </c>
      <c r="D1631" s="826">
        <v>32200</v>
      </c>
      <c r="E1631" s="2187"/>
      <c r="F1631" s="1928">
        <f t="shared" si="25"/>
        <v>5765403.1200000122</v>
      </c>
    </row>
    <row r="1632" spans="1:6" s="781" customFormat="1" ht="26.25">
      <c r="A1632" s="874">
        <v>43729</v>
      </c>
      <c r="B1632" s="2071">
        <v>0</v>
      </c>
      <c r="C1632" s="1580" t="s">
        <v>13000</v>
      </c>
      <c r="D1632" s="826">
        <v>21000</v>
      </c>
      <c r="E1632" s="2187"/>
      <c r="F1632" s="1928">
        <f t="shared" si="25"/>
        <v>5786403.1200000122</v>
      </c>
    </row>
    <row r="1633" spans="1:6" s="780" customFormat="1">
      <c r="A1633" s="874">
        <v>43729</v>
      </c>
      <c r="B1633" s="2071">
        <v>0</v>
      </c>
      <c r="C1633" s="1580" t="s">
        <v>13001</v>
      </c>
      <c r="D1633" s="825"/>
      <c r="E1633" s="2187">
        <v>250</v>
      </c>
      <c r="F1633" s="1928">
        <f t="shared" si="25"/>
        <v>5786153.1200000122</v>
      </c>
    </row>
    <row r="1634" spans="1:6" s="781" customFormat="1" ht="39">
      <c r="A1634" s="874">
        <v>43730</v>
      </c>
      <c r="B1634" s="2071">
        <v>0</v>
      </c>
      <c r="C1634" s="1580" t="s">
        <v>13002</v>
      </c>
      <c r="D1634" s="825">
        <v>700</v>
      </c>
      <c r="E1634" s="2187"/>
      <c r="F1634" s="1928">
        <f t="shared" si="25"/>
        <v>5786853.1200000122</v>
      </c>
    </row>
    <row r="1635" spans="1:6" s="780" customFormat="1" ht="26.25">
      <c r="A1635" s="874">
        <v>43731</v>
      </c>
      <c r="B1635" s="2071">
        <v>0</v>
      </c>
      <c r="C1635" s="1580" t="s">
        <v>13003</v>
      </c>
      <c r="D1635" s="826">
        <v>106991.5</v>
      </c>
      <c r="E1635" s="2187"/>
      <c r="F1635" s="1928">
        <f t="shared" si="25"/>
        <v>5893844.6200000122</v>
      </c>
    </row>
    <row r="1636" spans="1:6" s="780" customFormat="1" ht="26.25">
      <c r="A1636" s="874">
        <v>43731</v>
      </c>
      <c r="B1636" s="2071">
        <v>0</v>
      </c>
      <c r="C1636" s="1580" t="s">
        <v>13004</v>
      </c>
      <c r="D1636" s="826">
        <v>91310</v>
      </c>
      <c r="E1636" s="2187"/>
      <c r="F1636" s="1928">
        <f t="shared" si="25"/>
        <v>5985154.6200000122</v>
      </c>
    </row>
    <row r="1637" spans="1:6" s="780" customFormat="1" ht="26.25">
      <c r="A1637" s="874">
        <v>43731</v>
      </c>
      <c r="B1637" s="2071">
        <v>0</v>
      </c>
      <c r="C1637" s="1580" t="s">
        <v>13005</v>
      </c>
      <c r="D1637" s="826">
        <v>91756.63</v>
      </c>
      <c r="E1637" s="2187"/>
      <c r="F1637" s="1928">
        <f t="shared" si="25"/>
        <v>6076911.2500000121</v>
      </c>
    </row>
    <row r="1638" spans="1:6" s="780" customFormat="1">
      <c r="A1638" s="874">
        <v>43731</v>
      </c>
      <c r="B1638" s="2071">
        <v>0</v>
      </c>
      <c r="C1638" s="1580" t="s">
        <v>13006</v>
      </c>
      <c r="D1638" s="825"/>
      <c r="E1638" s="2187">
        <v>150</v>
      </c>
      <c r="F1638" s="1928">
        <f t="shared" si="25"/>
        <v>6076761.2500000121</v>
      </c>
    </row>
    <row r="1639" spans="1:6" s="780" customFormat="1" ht="39">
      <c r="A1639" s="874">
        <v>43732</v>
      </c>
      <c r="B1639" s="2071">
        <v>25661454</v>
      </c>
      <c r="C1639" s="1580" t="s">
        <v>13007</v>
      </c>
      <c r="D1639" s="825"/>
      <c r="E1639" s="2188">
        <v>15000</v>
      </c>
      <c r="F1639" s="1928">
        <f t="shared" si="25"/>
        <v>6061761.2500000121</v>
      </c>
    </row>
    <row r="1640" spans="1:6" s="780" customFormat="1" ht="39">
      <c r="A1640" s="874">
        <v>43732</v>
      </c>
      <c r="B1640" s="2071">
        <v>25661454</v>
      </c>
      <c r="C1640" s="1580" t="s">
        <v>13008</v>
      </c>
      <c r="D1640" s="825"/>
      <c r="E1640" s="2188">
        <v>15000</v>
      </c>
      <c r="F1640" s="1928">
        <f t="shared" si="25"/>
        <v>6046761.2500000121</v>
      </c>
    </row>
    <row r="1641" spans="1:6" s="780" customFormat="1" ht="39">
      <c r="A1641" s="874">
        <v>43732</v>
      </c>
      <c r="B1641" s="2071">
        <v>25661454</v>
      </c>
      <c r="C1641" s="1580" t="s">
        <v>13009</v>
      </c>
      <c r="D1641" s="825"/>
      <c r="E1641" s="2187">
        <v>50</v>
      </c>
      <c r="F1641" s="1928">
        <f t="shared" si="25"/>
        <v>6046711.2500000121</v>
      </c>
    </row>
    <row r="1642" spans="1:6" s="780" customFormat="1">
      <c r="A1642" s="874">
        <v>43732</v>
      </c>
      <c r="B1642" s="2071">
        <v>25661454</v>
      </c>
      <c r="C1642" s="1580" t="s">
        <v>12632</v>
      </c>
      <c r="D1642" s="825"/>
      <c r="E1642" s="2187">
        <v>2.5</v>
      </c>
      <c r="F1642" s="1928">
        <f t="shared" si="25"/>
        <v>6046708.7500000121</v>
      </c>
    </row>
    <row r="1643" spans="1:6" s="780" customFormat="1" ht="39">
      <c r="A1643" s="874">
        <v>43732</v>
      </c>
      <c r="B1643" s="2071">
        <v>25661454</v>
      </c>
      <c r="C1643" s="1580" t="s">
        <v>13010</v>
      </c>
      <c r="D1643" s="825"/>
      <c r="E1643" s="2187">
        <v>50</v>
      </c>
      <c r="F1643" s="1928">
        <f t="shared" si="25"/>
        <v>6046658.7500000121</v>
      </c>
    </row>
    <row r="1644" spans="1:6" s="780" customFormat="1">
      <c r="A1644" s="874">
        <v>43732</v>
      </c>
      <c r="B1644" s="2071">
        <v>25661454</v>
      </c>
      <c r="C1644" s="1580" t="s">
        <v>12632</v>
      </c>
      <c r="D1644" s="825"/>
      <c r="E1644" s="2187">
        <v>2.5</v>
      </c>
      <c r="F1644" s="1928">
        <f t="shared" si="25"/>
        <v>6046656.2500000121</v>
      </c>
    </row>
    <row r="1645" spans="1:6" s="780" customFormat="1" ht="39">
      <c r="A1645" s="874">
        <v>43732</v>
      </c>
      <c r="B1645" s="2071">
        <v>26003179</v>
      </c>
      <c r="C1645" s="1580" t="s">
        <v>13011</v>
      </c>
      <c r="D1645" s="825"/>
      <c r="E1645" s="2188">
        <v>12600</v>
      </c>
      <c r="F1645" s="1928">
        <f t="shared" si="25"/>
        <v>6034056.2500000121</v>
      </c>
    </row>
    <row r="1646" spans="1:6" s="782" customFormat="1" ht="39">
      <c r="A1646" s="874">
        <v>43732</v>
      </c>
      <c r="B1646" s="2071">
        <v>26003179</v>
      </c>
      <c r="C1646" s="1580" t="s">
        <v>13012</v>
      </c>
      <c r="D1646" s="825"/>
      <c r="E1646" s="2187">
        <v>50</v>
      </c>
      <c r="F1646" s="1928">
        <f t="shared" si="25"/>
        <v>6034006.2500000121</v>
      </c>
    </row>
    <row r="1647" spans="1:6" s="780" customFormat="1">
      <c r="A1647" s="874">
        <v>43732</v>
      </c>
      <c r="B1647" s="2071">
        <v>26003179</v>
      </c>
      <c r="C1647" s="1580" t="s">
        <v>12940</v>
      </c>
      <c r="D1647" s="825"/>
      <c r="E1647" s="2187">
        <v>2.5</v>
      </c>
      <c r="F1647" s="1928">
        <f t="shared" si="25"/>
        <v>6034003.7500000121</v>
      </c>
    </row>
    <row r="1648" spans="1:6" s="780" customFormat="1" ht="39">
      <c r="A1648" s="874">
        <v>43732</v>
      </c>
      <c r="B1648" s="2071">
        <v>26003179</v>
      </c>
      <c r="C1648" s="1580" t="s">
        <v>13013</v>
      </c>
      <c r="D1648" s="825"/>
      <c r="E1648" s="2188">
        <v>48500</v>
      </c>
      <c r="F1648" s="1928">
        <f t="shared" si="25"/>
        <v>5985503.7500000121</v>
      </c>
    </row>
    <row r="1649" spans="1:6" s="780" customFormat="1" ht="39">
      <c r="A1649" s="874">
        <v>43732</v>
      </c>
      <c r="B1649" s="2071">
        <v>26003179</v>
      </c>
      <c r="C1649" s="1580" t="s">
        <v>13014</v>
      </c>
      <c r="D1649" s="825"/>
      <c r="E1649" s="2187">
        <v>50</v>
      </c>
      <c r="F1649" s="1928">
        <f t="shared" si="25"/>
        <v>5985453.7500000121</v>
      </c>
    </row>
    <row r="1650" spans="1:6" s="781" customFormat="1">
      <c r="A1650" s="874">
        <v>43732</v>
      </c>
      <c r="B1650" s="2071">
        <v>26003179</v>
      </c>
      <c r="C1650" s="1580" t="s">
        <v>13015</v>
      </c>
      <c r="D1650" s="825"/>
      <c r="E1650" s="2187">
        <v>2.5</v>
      </c>
      <c r="F1650" s="1928">
        <f t="shared" si="25"/>
        <v>5985451.2500000121</v>
      </c>
    </row>
    <row r="1651" spans="1:6" s="780" customFormat="1" ht="39">
      <c r="A1651" s="874">
        <v>43732</v>
      </c>
      <c r="B1651" s="2071">
        <v>0</v>
      </c>
      <c r="C1651" s="1580" t="s">
        <v>13016</v>
      </c>
      <c r="D1651" s="825"/>
      <c r="E1651" s="2188">
        <v>64412.6</v>
      </c>
      <c r="F1651" s="1928">
        <f t="shared" si="25"/>
        <v>5921038.6500000125</v>
      </c>
    </row>
    <row r="1652" spans="1:6" s="780" customFormat="1" ht="39">
      <c r="A1652" s="874">
        <v>43732</v>
      </c>
      <c r="B1652" s="2071">
        <v>26141027</v>
      </c>
      <c r="C1652" s="1580" t="s">
        <v>13017</v>
      </c>
      <c r="D1652" s="825"/>
      <c r="E1652" s="2188">
        <v>15000</v>
      </c>
      <c r="F1652" s="1928">
        <f t="shared" si="25"/>
        <v>5906038.6500000125</v>
      </c>
    </row>
    <row r="1653" spans="1:6" s="781" customFormat="1" ht="39">
      <c r="A1653" s="874">
        <v>43732</v>
      </c>
      <c r="B1653" s="2071">
        <v>26141027</v>
      </c>
      <c r="C1653" s="1580" t="s">
        <v>13018</v>
      </c>
      <c r="D1653" s="825"/>
      <c r="E1653" s="2187">
        <v>50</v>
      </c>
      <c r="F1653" s="1928">
        <f t="shared" si="25"/>
        <v>5905988.6500000125</v>
      </c>
    </row>
    <row r="1654" spans="1:6" s="780" customFormat="1" ht="39">
      <c r="A1654" s="874">
        <v>43732</v>
      </c>
      <c r="B1654" s="2071">
        <v>26139101</v>
      </c>
      <c r="C1654" s="1580" t="s">
        <v>13019</v>
      </c>
      <c r="D1654" s="825"/>
      <c r="E1654" s="2188">
        <v>19600</v>
      </c>
      <c r="F1654" s="1928">
        <f t="shared" si="25"/>
        <v>5886388.6500000125</v>
      </c>
    </row>
    <row r="1655" spans="1:6">
      <c r="A1655" s="874">
        <v>43732</v>
      </c>
      <c r="B1655" s="2071">
        <v>26141027</v>
      </c>
      <c r="C1655" s="1580" t="s">
        <v>12632</v>
      </c>
      <c r="D1655" s="825"/>
      <c r="E1655" s="2187">
        <v>2.5</v>
      </c>
      <c r="F1655" s="1928">
        <f t="shared" si="25"/>
        <v>5886386.1500000125</v>
      </c>
    </row>
    <row r="1656" spans="1:6" s="780" customFormat="1" ht="39">
      <c r="A1656" s="874">
        <v>43732</v>
      </c>
      <c r="B1656" s="2071">
        <v>26139101</v>
      </c>
      <c r="C1656" s="1580" t="s">
        <v>13020</v>
      </c>
      <c r="D1656" s="825"/>
      <c r="E1656" s="2188">
        <v>25300</v>
      </c>
      <c r="F1656" s="1928">
        <f t="shared" si="25"/>
        <v>5861086.1500000125</v>
      </c>
    </row>
    <row r="1657" spans="1:6" s="780" customFormat="1" ht="39">
      <c r="A1657" s="874">
        <v>43732</v>
      </c>
      <c r="B1657" s="2071">
        <v>26139101</v>
      </c>
      <c r="C1657" s="1580" t="s">
        <v>13021</v>
      </c>
      <c r="D1657" s="825"/>
      <c r="E1657" s="2187">
        <v>50</v>
      </c>
      <c r="F1657" s="1928">
        <f t="shared" si="25"/>
        <v>5861036.1500000125</v>
      </c>
    </row>
    <row r="1658" spans="1:6" s="780" customFormat="1">
      <c r="A1658" s="874">
        <v>43732</v>
      </c>
      <c r="B1658" s="2071">
        <v>26139101</v>
      </c>
      <c r="C1658" s="1580" t="s">
        <v>12940</v>
      </c>
      <c r="D1658" s="825"/>
      <c r="E1658" s="2187">
        <v>2.5</v>
      </c>
      <c r="F1658" s="1928">
        <f t="shared" si="25"/>
        <v>5861033.6500000125</v>
      </c>
    </row>
    <row r="1659" spans="1:6" ht="39">
      <c r="A1659" s="874">
        <v>43732</v>
      </c>
      <c r="B1659" s="2071">
        <v>26139101</v>
      </c>
      <c r="C1659" s="1580" t="s">
        <v>13022</v>
      </c>
      <c r="D1659" s="825"/>
      <c r="E1659" s="2187">
        <v>50</v>
      </c>
      <c r="F1659" s="1928">
        <f t="shared" si="25"/>
        <v>5860983.6500000125</v>
      </c>
    </row>
    <row r="1660" spans="1:6" s="780" customFormat="1">
      <c r="A1660" s="874">
        <v>43732</v>
      </c>
      <c r="B1660" s="2071">
        <v>26139101</v>
      </c>
      <c r="C1660" s="1580" t="s">
        <v>12940</v>
      </c>
      <c r="D1660" s="825"/>
      <c r="E1660" s="2187">
        <v>2.5</v>
      </c>
      <c r="F1660" s="1928">
        <f t="shared" si="25"/>
        <v>5860981.1500000125</v>
      </c>
    </row>
    <row r="1661" spans="1:6" s="780" customFormat="1" ht="39">
      <c r="A1661" s="874">
        <v>43732</v>
      </c>
      <c r="B1661" s="2071">
        <v>0</v>
      </c>
      <c r="C1661" s="1580" t="s">
        <v>13023</v>
      </c>
      <c r="D1661" s="825"/>
      <c r="E1661" s="2188">
        <v>15250</v>
      </c>
      <c r="F1661" s="1928">
        <f t="shared" si="25"/>
        <v>5845731.1500000125</v>
      </c>
    </row>
    <row r="1662" spans="1:6">
      <c r="A1662" s="874">
        <v>43733</v>
      </c>
      <c r="B1662" s="2071">
        <v>5383905</v>
      </c>
      <c r="C1662" s="1580" t="s">
        <v>13024</v>
      </c>
      <c r="D1662" s="826">
        <v>48800</v>
      </c>
      <c r="E1662" s="2187"/>
      <c r="F1662" s="1928">
        <f t="shared" si="25"/>
        <v>5894531.1500000125</v>
      </c>
    </row>
    <row r="1663" spans="1:6" s="781" customFormat="1" ht="39">
      <c r="A1663" s="874">
        <v>43733</v>
      </c>
      <c r="B1663" s="2071">
        <v>0</v>
      </c>
      <c r="C1663" s="1580" t="s">
        <v>13025</v>
      </c>
      <c r="D1663" s="825"/>
      <c r="E1663" s="2188">
        <v>5600000</v>
      </c>
      <c r="F1663" s="1928">
        <f t="shared" si="25"/>
        <v>294531.15000001248</v>
      </c>
    </row>
    <row r="1664" spans="1:6" s="780" customFormat="1">
      <c r="A1664" s="874">
        <v>43733</v>
      </c>
      <c r="B1664" s="2071">
        <v>0</v>
      </c>
      <c r="C1664" s="1580" t="s">
        <v>13026</v>
      </c>
      <c r="D1664" s="825"/>
      <c r="E1664" s="2187">
        <v>50</v>
      </c>
      <c r="F1664" s="1928">
        <f t="shared" si="25"/>
        <v>294481.15000001248</v>
      </c>
    </row>
    <row r="1665" spans="1:6" s="780" customFormat="1" ht="26.25">
      <c r="A1665" s="874">
        <v>43733</v>
      </c>
      <c r="B1665" s="2071">
        <v>0</v>
      </c>
      <c r="C1665" s="1580" t="s">
        <v>11863</v>
      </c>
      <c r="D1665" s="826">
        <v>200000</v>
      </c>
      <c r="E1665" s="2187"/>
      <c r="F1665" s="1928">
        <f t="shared" si="25"/>
        <v>494481.15000001248</v>
      </c>
    </row>
    <row r="1666" spans="1:6" s="781" customFormat="1" ht="26.25">
      <c r="A1666" s="874">
        <v>43734</v>
      </c>
      <c r="B1666" s="2071">
        <v>0</v>
      </c>
      <c r="C1666" s="1580" t="s">
        <v>13027</v>
      </c>
      <c r="D1666" s="826">
        <v>50000</v>
      </c>
      <c r="E1666" s="2187"/>
      <c r="F1666" s="1928">
        <f t="shared" si="25"/>
        <v>544481.15000001248</v>
      </c>
    </row>
    <row r="1667" spans="1:6" s="780" customFormat="1">
      <c r="A1667" s="874">
        <v>43734</v>
      </c>
      <c r="B1667" s="2071">
        <v>0</v>
      </c>
      <c r="C1667" s="1580" t="s">
        <v>13028</v>
      </c>
      <c r="D1667" s="825"/>
      <c r="E1667" s="2187">
        <v>100</v>
      </c>
      <c r="F1667" s="1928">
        <f t="shared" si="25"/>
        <v>544381.15000001248</v>
      </c>
    </row>
    <row r="1668" spans="1:6" s="780" customFormat="1">
      <c r="A1668" s="874">
        <v>43735</v>
      </c>
      <c r="B1668" s="2071">
        <v>83331123</v>
      </c>
      <c r="C1668" s="1580" t="s">
        <v>12259</v>
      </c>
      <c r="D1668" s="826">
        <v>51000</v>
      </c>
      <c r="E1668" s="2187"/>
      <c r="F1668" s="1928">
        <f t="shared" si="25"/>
        <v>595381.15000001248</v>
      </c>
    </row>
    <row r="1669" spans="1:6" s="780" customFormat="1" ht="39">
      <c r="A1669" s="874">
        <v>43735</v>
      </c>
      <c r="B1669" s="2071">
        <v>26240909</v>
      </c>
      <c r="C1669" s="1580" t="s">
        <v>13029</v>
      </c>
      <c r="D1669" s="825"/>
      <c r="E1669" s="2188">
        <v>200000</v>
      </c>
      <c r="F1669" s="1928">
        <f t="shared" si="25"/>
        <v>395381.15000001248</v>
      </c>
    </row>
    <row r="1670" spans="1:6" s="780" customFormat="1" ht="39">
      <c r="A1670" s="874">
        <v>43735</v>
      </c>
      <c r="B1670" s="2071">
        <v>26240909</v>
      </c>
      <c r="C1670" s="1580" t="s">
        <v>13030</v>
      </c>
      <c r="D1670" s="825"/>
      <c r="E1670" s="2187">
        <v>50</v>
      </c>
      <c r="F1670" s="1928">
        <f t="shared" ref="F1670:F1733" si="26">F1669-E1670+D1670</f>
        <v>395331.15000001248</v>
      </c>
    </row>
    <row r="1671" spans="1:6" s="780" customFormat="1">
      <c r="A1671" s="874">
        <v>43735</v>
      </c>
      <c r="B1671" s="2071">
        <v>26240909</v>
      </c>
      <c r="C1671" s="1580" t="s">
        <v>12632</v>
      </c>
      <c r="D1671" s="825"/>
      <c r="E1671" s="2187">
        <v>2.5</v>
      </c>
      <c r="F1671" s="1928">
        <f t="shared" si="26"/>
        <v>395328.65000001248</v>
      </c>
    </row>
    <row r="1672" spans="1:6">
      <c r="A1672" s="874">
        <v>43735</v>
      </c>
      <c r="B1672" s="2071">
        <v>0</v>
      </c>
      <c r="C1672" s="1580" t="s">
        <v>13031</v>
      </c>
      <c r="D1672" s="825"/>
      <c r="E1672" s="2187">
        <v>50</v>
      </c>
      <c r="F1672" s="1928">
        <f t="shared" si="26"/>
        <v>395278.65000001248</v>
      </c>
    </row>
    <row r="1673" spans="1:6" s="780" customFormat="1" ht="39">
      <c r="A1673" s="874">
        <v>43737</v>
      </c>
      <c r="B1673" s="2071">
        <v>0</v>
      </c>
      <c r="C1673" s="1580" t="s">
        <v>13032</v>
      </c>
      <c r="D1673" s="826">
        <v>28500</v>
      </c>
      <c r="E1673" s="2187"/>
      <c r="F1673" s="1928">
        <f t="shared" si="26"/>
        <v>423778.65000001248</v>
      </c>
    </row>
    <row r="1674" spans="1:6" s="781" customFormat="1" ht="26.25">
      <c r="A1674" s="874">
        <v>43737</v>
      </c>
      <c r="B1674" s="2071">
        <v>0</v>
      </c>
      <c r="C1674" s="1580" t="s">
        <v>13033</v>
      </c>
      <c r="D1674" s="826">
        <v>12500</v>
      </c>
      <c r="E1674" s="2187"/>
      <c r="F1674" s="1928">
        <f t="shared" si="26"/>
        <v>436278.65000001248</v>
      </c>
    </row>
    <row r="1675" spans="1:6" ht="26.25">
      <c r="A1675" s="874">
        <v>43737</v>
      </c>
      <c r="B1675" s="2071">
        <v>0</v>
      </c>
      <c r="C1675" s="1580" t="s">
        <v>13034</v>
      </c>
      <c r="D1675" s="826">
        <v>1400</v>
      </c>
      <c r="E1675" s="2187"/>
      <c r="F1675" s="1928">
        <f t="shared" si="26"/>
        <v>437678.65000001248</v>
      </c>
    </row>
    <row r="1676" spans="1:6" s="781" customFormat="1">
      <c r="A1676" s="874">
        <v>43737</v>
      </c>
      <c r="B1676" s="2071">
        <v>0</v>
      </c>
      <c r="C1676" s="1580" t="s">
        <v>13035</v>
      </c>
      <c r="D1676" s="825"/>
      <c r="E1676" s="2187">
        <v>150</v>
      </c>
      <c r="F1676" s="1928">
        <f t="shared" si="26"/>
        <v>437528.65000001248</v>
      </c>
    </row>
    <row r="1677" spans="1:6" s="780" customFormat="1" ht="39">
      <c r="A1677" s="874">
        <v>43738</v>
      </c>
      <c r="B1677" s="2071">
        <v>26250059</v>
      </c>
      <c r="C1677" s="1580" t="s">
        <v>13036</v>
      </c>
      <c r="D1677" s="825"/>
      <c r="E1677" s="2188">
        <v>6500</v>
      </c>
      <c r="F1677" s="1928">
        <f t="shared" si="26"/>
        <v>431028.65000001248</v>
      </c>
    </row>
    <row r="1678" spans="1:6" s="780" customFormat="1" ht="39">
      <c r="A1678" s="874">
        <v>43738</v>
      </c>
      <c r="B1678" s="2071">
        <v>26250059</v>
      </c>
      <c r="C1678" s="1580" t="s">
        <v>13037</v>
      </c>
      <c r="D1678" s="825"/>
      <c r="E1678" s="2188">
        <v>15500</v>
      </c>
      <c r="F1678" s="1928">
        <f t="shared" si="26"/>
        <v>415528.65000001248</v>
      </c>
    </row>
    <row r="1679" spans="1:6" s="780" customFormat="1" ht="39">
      <c r="A1679" s="874">
        <v>43738</v>
      </c>
      <c r="B1679" s="2071">
        <v>26250059</v>
      </c>
      <c r="C1679" s="1580" t="s">
        <v>13038</v>
      </c>
      <c r="D1679" s="825"/>
      <c r="E1679" s="2187">
        <v>50</v>
      </c>
      <c r="F1679" s="1928">
        <f t="shared" si="26"/>
        <v>415478.65000001248</v>
      </c>
    </row>
    <row r="1680" spans="1:6" s="781" customFormat="1">
      <c r="A1680" s="874">
        <v>43738</v>
      </c>
      <c r="B1680" s="2071">
        <v>26250059</v>
      </c>
      <c r="C1680" s="1580" t="s">
        <v>12632</v>
      </c>
      <c r="D1680" s="825"/>
      <c r="E1680" s="2187">
        <v>2.5</v>
      </c>
      <c r="F1680" s="1928">
        <f t="shared" si="26"/>
        <v>415476.15000001248</v>
      </c>
    </row>
    <row r="1681" spans="1:6" ht="39">
      <c r="A1681" s="874">
        <v>43738</v>
      </c>
      <c r="B1681" s="2071">
        <v>26250059</v>
      </c>
      <c r="C1681" s="1580" t="s">
        <v>13039</v>
      </c>
      <c r="D1681" s="825"/>
      <c r="E1681" s="2187">
        <v>50</v>
      </c>
      <c r="F1681" s="1928">
        <f t="shared" si="26"/>
        <v>415426.15000001248</v>
      </c>
    </row>
    <row r="1682" spans="1:6">
      <c r="A1682" s="874">
        <v>43738</v>
      </c>
      <c r="B1682" s="2071">
        <v>26250059</v>
      </c>
      <c r="C1682" s="1580" t="s">
        <v>12632</v>
      </c>
      <c r="D1682" s="825"/>
      <c r="E1682" s="2187">
        <v>2.5</v>
      </c>
      <c r="F1682" s="1928">
        <f t="shared" si="26"/>
        <v>415423.65000001248</v>
      </c>
    </row>
    <row r="1683" spans="1:6" s="780" customFormat="1" ht="39">
      <c r="A1683" s="874">
        <v>43738</v>
      </c>
      <c r="B1683" s="2071">
        <v>26250059</v>
      </c>
      <c r="C1683" s="1580" t="s">
        <v>13040</v>
      </c>
      <c r="D1683" s="825"/>
      <c r="E1683" s="2187">
        <v>700</v>
      </c>
      <c r="F1683" s="1928">
        <f t="shared" si="26"/>
        <v>414723.65000001248</v>
      </c>
    </row>
    <row r="1684" spans="1:6" s="780" customFormat="1" ht="39">
      <c r="A1684" s="874">
        <v>43738</v>
      </c>
      <c r="B1684" s="2071">
        <v>26250059</v>
      </c>
      <c r="C1684" s="1580" t="s">
        <v>13041</v>
      </c>
      <c r="D1684" s="825"/>
      <c r="E1684" s="2187">
        <v>50</v>
      </c>
      <c r="F1684" s="1928">
        <f t="shared" si="26"/>
        <v>414673.65000001248</v>
      </c>
    </row>
    <row r="1685" spans="1:6">
      <c r="A1685" s="874">
        <v>43738</v>
      </c>
      <c r="B1685" s="2071">
        <v>26250059</v>
      </c>
      <c r="C1685" s="1580" t="s">
        <v>12632</v>
      </c>
      <c r="D1685" s="825"/>
      <c r="E1685" s="2187">
        <v>2.5</v>
      </c>
      <c r="F1685" s="1928">
        <f t="shared" si="26"/>
        <v>414671.15000001248</v>
      </c>
    </row>
    <row r="1686" spans="1:6" s="781" customFormat="1" ht="39">
      <c r="A1686" s="874">
        <v>43738</v>
      </c>
      <c r="B1686" s="2071">
        <v>0</v>
      </c>
      <c r="C1686" s="1580" t="s">
        <v>13042</v>
      </c>
      <c r="D1686" s="825"/>
      <c r="E1686" s="2188">
        <v>13850</v>
      </c>
      <c r="F1686" s="1928">
        <f t="shared" si="26"/>
        <v>400821.15000001248</v>
      </c>
    </row>
    <row r="1687" spans="1:6" s="780" customFormat="1" ht="39">
      <c r="A1687" s="874">
        <v>43738</v>
      </c>
      <c r="B1687" s="2071">
        <v>0</v>
      </c>
      <c r="C1687" s="1580" t="s">
        <v>13043</v>
      </c>
      <c r="D1687" s="825"/>
      <c r="E1687" s="2188">
        <v>27700</v>
      </c>
      <c r="F1687" s="1928">
        <f>F1686-E1687+D1687-52.5</f>
        <v>373068.65000001248</v>
      </c>
    </row>
    <row r="1688" spans="1:6" s="780" customFormat="1" ht="39">
      <c r="A1688" s="874">
        <v>43738</v>
      </c>
      <c r="B1688" s="2071">
        <v>0</v>
      </c>
      <c r="C1688" s="1580" t="s">
        <v>13044</v>
      </c>
      <c r="D1688" s="825"/>
      <c r="E1688" s="2188">
        <v>62700</v>
      </c>
      <c r="F1688" s="1928">
        <f t="shared" si="26"/>
        <v>310368.65000001248</v>
      </c>
    </row>
    <row r="1689" spans="1:6" s="781" customFormat="1" ht="39">
      <c r="A1689" s="874">
        <v>43738</v>
      </c>
      <c r="B1689" s="2071">
        <v>26251320</v>
      </c>
      <c r="C1689" s="1580" t="s">
        <v>13045</v>
      </c>
      <c r="D1689" s="825"/>
      <c r="E1689" s="2188">
        <v>52700</v>
      </c>
      <c r="F1689" s="1928">
        <f t="shared" si="26"/>
        <v>257668.65000001248</v>
      </c>
    </row>
    <row r="1690" spans="1:6" ht="39">
      <c r="A1690" s="874">
        <v>43738</v>
      </c>
      <c r="B1690" s="2071">
        <v>26251320</v>
      </c>
      <c r="C1690" s="1580" t="s">
        <v>13046</v>
      </c>
      <c r="D1690" s="825"/>
      <c r="E1690" s="2187">
        <v>50</v>
      </c>
      <c r="F1690" s="1928">
        <f t="shared" si="26"/>
        <v>257618.65000001248</v>
      </c>
    </row>
    <row r="1691" spans="1:6" s="780" customFormat="1">
      <c r="A1691" s="874">
        <v>43738</v>
      </c>
      <c r="B1691" s="2071">
        <v>26251320</v>
      </c>
      <c r="C1691" s="1580" t="s">
        <v>12632</v>
      </c>
      <c r="D1691" s="825"/>
      <c r="E1691" s="2187">
        <v>2.5</v>
      </c>
      <c r="F1691" s="1928">
        <f t="shared" si="26"/>
        <v>257616.15000001248</v>
      </c>
    </row>
    <row r="1692" spans="1:6" s="780" customFormat="1" ht="39">
      <c r="A1692" s="874">
        <v>43738</v>
      </c>
      <c r="B1692" s="2071">
        <v>26251320</v>
      </c>
      <c r="C1692" s="1580" t="s">
        <v>13047</v>
      </c>
      <c r="D1692" s="825"/>
      <c r="E1692" s="2188">
        <v>42700</v>
      </c>
      <c r="F1692" s="1928">
        <f>F1691-E1692+D1692-448</f>
        <v>214468.15000001248</v>
      </c>
    </row>
    <row r="1693" spans="1:6" s="780" customFormat="1" ht="39">
      <c r="A1693" s="874">
        <v>43738</v>
      </c>
      <c r="B1693" s="2071">
        <v>26251320</v>
      </c>
      <c r="C1693" s="1580" t="s">
        <v>13048</v>
      </c>
      <c r="D1693" s="825"/>
      <c r="E1693" s="2187">
        <v>50</v>
      </c>
      <c r="F1693" s="1928">
        <f t="shared" si="26"/>
        <v>214418.15000001248</v>
      </c>
    </row>
    <row r="1694" spans="1:6">
      <c r="A1694" s="874">
        <v>43738</v>
      </c>
      <c r="B1694" s="2071">
        <v>26251320</v>
      </c>
      <c r="C1694" s="1580" t="s">
        <v>12632</v>
      </c>
      <c r="D1694" s="825"/>
      <c r="E1694" s="2187">
        <v>2.5</v>
      </c>
      <c r="F1694" s="1928">
        <f t="shared" si="26"/>
        <v>214415.65000001248</v>
      </c>
    </row>
    <row r="1695" spans="1:6" s="780" customFormat="1" ht="39">
      <c r="A1695" s="874">
        <v>43738</v>
      </c>
      <c r="B1695" s="2071">
        <v>26252100</v>
      </c>
      <c r="C1695" s="1580" t="s">
        <v>13049</v>
      </c>
      <c r="D1695" s="825"/>
      <c r="E1695" s="2188">
        <v>17700</v>
      </c>
      <c r="F1695" s="1928">
        <f t="shared" si="26"/>
        <v>196715.65000001248</v>
      </c>
    </row>
    <row r="1696" spans="1:6" s="780" customFormat="1" ht="39">
      <c r="A1696" s="874">
        <v>43738</v>
      </c>
      <c r="B1696" s="2071">
        <v>26252100</v>
      </c>
      <c r="C1696" s="1580" t="s">
        <v>13050</v>
      </c>
      <c r="D1696" s="825"/>
      <c r="E1696" s="2187">
        <v>50</v>
      </c>
      <c r="F1696" s="1928">
        <f t="shared" si="26"/>
        <v>196665.65000001248</v>
      </c>
    </row>
    <row r="1697" spans="1:6" s="780" customFormat="1">
      <c r="A1697" s="874">
        <v>43738</v>
      </c>
      <c r="B1697" s="2071">
        <v>26252100</v>
      </c>
      <c r="C1697" s="1580" t="s">
        <v>12632</v>
      </c>
      <c r="D1697" s="825"/>
      <c r="E1697" s="2187">
        <v>2.5</v>
      </c>
      <c r="F1697" s="1928">
        <f t="shared" si="26"/>
        <v>196663.15000001248</v>
      </c>
    </row>
    <row r="1698" spans="1:6" s="780" customFormat="1" ht="39">
      <c r="A1698" s="874">
        <v>43738</v>
      </c>
      <c r="B1698" s="2071">
        <v>26252100</v>
      </c>
      <c r="C1698" s="1580" t="s">
        <v>13051</v>
      </c>
      <c r="D1698" s="825"/>
      <c r="E1698" s="2188">
        <v>22700</v>
      </c>
      <c r="F1698" s="1928">
        <f t="shared" si="26"/>
        <v>173963.15000001248</v>
      </c>
    </row>
    <row r="1699" spans="1:6" ht="39">
      <c r="A1699" s="874">
        <v>43738</v>
      </c>
      <c r="B1699" s="2071">
        <v>26252100</v>
      </c>
      <c r="C1699" s="1580" t="s">
        <v>13052</v>
      </c>
      <c r="D1699" s="825"/>
      <c r="E1699" s="2188">
        <v>12000</v>
      </c>
      <c r="F1699" s="1928">
        <f t="shared" si="26"/>
        <v>161963.15000001248</v>
      </c>
    </row>
    <row r="1700" spans="1:6" s="780" customFormat="1" ht="39">
      <c r="A1700" s="874">
        <v>43738</v>
      </c>
      <c r="B1700" s="2071">
        <v>26252100</v>
      </c>
      <c r="C1700" s="1580" t="s">
        <v>13053</v>
      </c>
      <c r="D1700" s="825"/>
      <c r="E1700" s="2187">
        <v>50</v>
      </c>
      <c r="F1700" s="1928">
        <f t="shared" si="26"/>
        <v>161913.15000001248</v>
      </c>
    </row>
    <row r="1701" spans="1:6" s="780" customFormat="1">
      <c r="A1701" s="874">
        <v>43738</v>
      </c>
      <c r="B1701" s="2071">
        <v>26252100</v>
      </c>
      <c r="C1701" s="1580" t="s">
        <v>12632</v>
      </c>
      <c r="D1701" s="825"/>
      <c r="E1701" s="2187">
        <v>2.5</v>
      </c>
      <c r="F1701" s="1928">
        <f t="shared" si="26"/>
        <v>161910.65000001248</v>
      </c>
    </row>
    <row r="1702" spans="1:6" s="781" customFormat="1" ht="39">
      <c r="A1702" s="874">
        <v>43738</v>
      </c>
      <c r="B1702" s="2071">
        <v>26252100</v>
      </c>
      <c r="C1702" s="1580" t="s">
        <v>13054</v>
      </c>
      <c r="D1702" s="825"/>
      <c r="E1702" s="2187">
        <v>50</v>
      </c>
      <c r="F1702" s="1928">
        <f t="shared" si="26"/>
        <v>161860.65000001248</v>
      </c>
    </row>
    <row r="1703" spans="1:6">
      <c r="A1703" s="874">
        <v>43738</v>
      </c>
      <c r="B1703" s="2071">
        <v>26252100</v>
      </c>
      <c r="C1703" s="1580" t="s">
        <v>12632</v>
      </c>
      <c r="D1703" s="825"/>
      <c r="E1703" s="2187">
        <v>2.5</v>
      </c>
      <c r="F1703" s="1928">
        <f t="shared" si="26"/>
        <v>161858.15000001248</v>
      </c>
    </row>
    <row r="1704" spans="1:6" s="782" customFormat="1" ht="39">
      <c r="A1704" s="874">
        <v>43738</v>
      </c>
      <c r="B1704" s="2071">
        <v>0</v>
      </c>
      <c r="C1704" s="1580" t="s">
        <v>13055</v>
      </c>
      <c r="D1704" s="825"/>
      <c r="E1704" s="2188">
        <v>7000</v>
      </c>
      <c r="F1704" s="1928">
        <f t="shared" si="26"/>
        <v>154858.15000001248</v>
      </c>
    </row>
    <row r="1705" spans="1:6" s="780" customFormat="1" ht="39">
      <c r="A1705" s="874">
        <v>43738</v>
      </c>
      <c r="B1705" s="2071">
        <v>0</v>
      </c>
      <c r="C1705" s="1580" t="s">
        <v>13056</v>
      </c>
      <c r="D1705" s="825"/>
      <c r="E1705" s="2188">
        <v>17700</v>
      </c>
      <c r="F1705" s="1928">
        <f t="shared" si="26"/>
        <v>137158.15000001248</v>
      </c>
    </row>
    <row r="1706" spans="1:6" s="781" customFormat="1" ht="26.25">
      <c r="A1706" s="874">
        <v>43738</v>
      </c>
      <c r="B1706" s="2071">
        <v>0</v>
      </c>
      <c r="C1706" s="1580" t="s">
        <v>13057</v>
      </c>
      <c r="D1706" s="826">
        <v>17700</v>
      </c>
      <c r="E1706" s="2187"/>
      <c r="F1706" s="1928">
        <f t="shared" si="26"/>
        <v>154858.15000001248</v>
      </c>
    </row>
    <row r="1707" spans="1:6" s="780" customFormat="1" ht="26.25">
      <c r="A1707" s="874">
        <v>43738</v>
      </c>
      <c r="B1707" s="2071">
        <v>0</v>
      </c>
      <c r="C1707" s="1580" t="s">
        <v>13057</v>
      </c>
      <c r="D1707" s="825">
        <v>50</v>
      </c>
      <c r="E1707" s="2187"/>
      <c r="F1707" s="1928">
        <f t="shared" si="26"/>
        <v>154908.15000001248</v>
      </c>
    </row>
    <row r="1708" spans="1:6" s="780" customFormat="1" ht="26.25">
      <c r="A1708" s="874">
        <v>43738</v>
      </c>
      <c r="B1708" s="2071">
        <v>0</v>
      </c>
      <c r="C1708" s="1580" t="s">
        <v>13057</v>
      </c>
      <c r="D1708" s="825">
        <v>2.5</v>
      </c>
      <c r="E1708" s="2187"/>
      <c r="F1708" s="1928">
        <f t="shared" si="26"/>
        <v>154910.65000001248</v>
      </c>
    </row>
    <row r="1709" spans="1:6" s="780" customFormat="1" ht="39">
      <c r="A1709" s="874">
        <v>43738</v>
      </c>
      <c r="B1709" s="2071">
        <v>0</v>
      </c>
      <c r="C1709" s="1580" t="s">
        <v>13058</v>
      </c>
      <c r="D1709" s="826">
        <v>120000</v>
      </c>
      <c r="E1709" s="2187"/>
      <c r="F1709" s="1928">
        <f t="shared" si="26"/>
        <v>274910.65000001248</v>
      </c>
    </row>
    <row r="1710" spans="1:6" s="780" customFormat="1" ht="26.25">
      <c r="A1710" s="874">
        <v>43738</v>
      </c>
      <c r="B1710" s="2071">
        <v>0</v>
      </c>
      <c r="C1710" s="1580" t="s">
        <v>13059</v>
      </c>
      <c r="D1710" s="826">
        <v>81782</v>
      </c>
      <c r="E1710" s="2187"/>
      <c r="F1710" s="1928">
        <f t="shared" si="26"/>
        <v>356692.65000001248</v>
      </c>
    </row>
    <row r="1711" spans="1:6" ht="26.25">
      <c r="A1711" s="874">
        <v>43738</v>
      </c>
      <c r="B1711" s="2071">
        <v>0</v>
      </c>
      <c r="C1711" s="1580" t="s">
        <v>13060</v>
      </c>
      <c r="D1711" s="826">
        <v>2700</v>
      </c>
      <c r="E1711" s="2187"/>
      <c r="F1711" s="1928">
        <f t="shared" si="26"/>
        <v>359392.65000001248</v>
      </c>
    </row>
    <row r="1712" spans="1:6" s="780" customFormat="1" ht="39">
      <c r="A1712" s="874">
        <v>43738</v>
      </c>
      <c r="B1712" s="2071">
        <v>0</v>
      </c>
      <c r="C1712" s="1580" t="s">
        <v>13061</v>
      </c>
      <c r="D1712" s="826">
        <v>2800</v>
      </c>
      <c r="E1712" s="2187"/>
      <c r="F1712" s="1928">
        <f t="shared" si="26"/>
        <v>362192.65000001248</v>
      </c>
    </row>
    <row r="1713" spans="1:6" s="780" customFormat="1">
      <c r="A1713" s="874">
        <v>43738</v>
      </c>
      <c r="B1713" s="2071">
        <v>0</v>
      </c>
      <c r="C1713" s="1580" t="s">
        <v>13062</v>
      </c>
      <c r="D1713" s="825"/>
      <c r="E1713" s="2187">
        <v>150</v>
      </c>
      <c r="F1713" s="1928">
        <f t="shared" si="26"/>
        <v>362042.65000001248</v>
      </c>
    </row>
    <row r="1714" spans="1:6">
      <c r="A1714" s="874">
        <v>43739</v>
      </c>
      <c r="B1714" s="2071">
        <v>0</v>
      </c>
      <c r="C1714" s="1580" t="s">
        <v>11736</v>
      </c>
      <c r="D1714" s="825"/>
      <c r="E1714" s="2188">
        <v>34025.589999999997</v>
      </c>
      <c r="F1714" s="1928">
        <f t="shared" si="26"/>
        <v>328017.06000001251</v>
      </c>
    </row>
    <row r="1715" spans="1:6">
      <c r="A1715" s="874">
        <v>43739</v>
      </c>
      <c r="B1715" s="2071">
        <v>0</v>
      </c>
      <c r="C1715" s="1580" t="s">
        <v>11737</v>
      </c>
      <c r="D1715" s="825"/>
      <c r="E1715" s="2188">
        <v>1701.28</v>
      </c>
      <c r="F1715" s="1928">
        <f t="shared" si="26"/>
        <v>326315.78000001248</v>
      </c>
    </row>
    <row r="1716" spans="1:6" s="780" customFormat="1" ht="39">
      <c r="A1716" s="874">
        <v>43742</v>
      </c>
      <c r="B1716" s="2071">
        <v>26448963</v>
      </c>
      <c r="C1716" s="1580" t="s">
        <v>13063</v>
      </c>
      <c r="D1716" s="825"/>
      <c r="E1716" s="2188">
        <v>17700</v>
      </c>
      <c r="F1716" s="1928">
        <f t="shared" si="26"/>
        <v>308615.78000001248</v>
      </c>
    </row>
    <row r="1717" spans="1:6" ht="39">
      <c r="A1717" s="874">
        <v>43742</v>
      </c>
      <c r="B1717" s="2071">
        <v>26448963</v>
      </c>
      <c r="C1717" s="1580" t="s">
        <v>13064</v>
      </c>
      <c r="D1717" s="825"/>
      <c r="E1717" s="2187">
        <v>50</v>
      </c>
      <c r="F1717" s="1928">
        <f t="shared" si="26"/>
        <v>308565.78000001248</v>
      </c>
    </row>
    <row r="1718" spans="1:6" s="781" customFormat="1">
      <c r="A1718" s="874">
        <v>43742</v>
      </c>
      <c r="B1718" s="2071">
        <v>26448963</v>
      </c>
      <c r="C1718" s="1580" t="s">
        <v>12632</v>
      </c>
      <c r="D1718" s="825"/>
      <c r="E1718" s="2187">
        <v>2.5</v>
      </c>
      <c r="F1718" s="1928">
        <f t="shared" si="26"/>
        <v>308563.28000001248</v>
      </c>
    </row>
    <row r="1719" spans="1:6" s="780" customFormat="1" ht="39">
      <c r="A1719" s="874">
        <v>43742</v>
      </c>
      <c r="B1719" s="2071">
        <v>26448963</v>
      </c>
      <c r="C1719" s="1580" t="s">
        <v>13065</v>
      </c>
      <c r="D1719" s="825"/>
      <c r="E1719" s="2188">
        <v>120000</v>
      </c>
      <c r="F1719" s="1928">
        <f t="shared" si="26"/>
        <v>188563.28000001248</v>
      </c>
    </row>
    <row r="1720" spans="1:6" s="780" customFormat="1" ht="39">
      <c r="A1720" s="874">
        <v>43742</v>
      </c>
      <c r="B1720" s="2071">
        <v>26448963</v>
      </c>
      <c r="C1720" s="1580" t="s">
        <v>13066</v>
      </c>
      <c r="D1720" s="825"/>
      <c r="E1720" s="2187">
        <v>50</v>
      </c>
      <c r="F1720" s="1928">
        <f t="shared" si="26"/>
        <v>188513.28000001248</v>
      </c>
    </row>
    <row r="1721" spans="1:6" s="780" customFormat="1">
      <c r="A1721" s="874">
        <v>43742</v>
      </c>
      <c r="B1721" s="2071">
        <v>26448963</v>
      </c>
      <c r="C1721" s="1580" t="s">
        <v>12632</v>
      </c>
      <c r="D1721" s="825"/>
      <c r="E1721" s="2187">
        <v>2.5</v>
      </c>
      <c r="F1721" s="1928">
        <f t="shared" si="26"/>
        <v>188510.78000001248</v>
      </c>
    </row>
    <row r="1722" spans="1:6" s="780" customFormat="1" ht="39">
      <c r="A1722" s="874">
        <v>43742</v>
      </c>
      <c r="B1722" s="2071">
        <v>26141694</v>
      </c>
      <c r="C1722" s="1580" t="s">
        <v>13067</v>
      </c>
      <c r="D1722" s="825"/>
      <c r="E1722" s="2188">
        <v>125000</v>
      </c>
      <c r="F1722" s="1928">
        <f t="shared" si="26"/>
        <v>63510.780000012484</v>
      </c>
    </row>
    <row r="1723" spans="1:6" s="780" customFormat="1" ht="39">
      <c r="A1723" s="874">
        <v>43742</v>
      </c>
      <c r="B1723" s="2071">
        <v>26141694</v>
      </c>
      <c r="C1723" s="1580" t="s">
        <v>13068</v>
      </c>
      <c r="D1723" s="825"/>
      <c r="E1723" s="2187">
        <v>50</v>
      </c>
      <c r="F1723" s="1928">
        <f t="shared" si="26"/>
        <v>63460.780000012484</v>
      </c>
    </row>
    <row r="1724" spans="1:6" s="780" customFormat="1">
      <c r="A1724" s="874">
        <v>43742</v>
      </c>
      <c r="B1724" s="2071">
        <v>26141694</v>
      </c>
      <c r="C1724" s="1580" t="s">
        <v>12632</v>
      </c>
      <c r="D1724" s="825"/>
      <c r="E1724" s="2187">
        <v>2.5</v>
      </c>
      <c r="F1724" s="1928">
        <f t="shared" si="26"/>
        <v>63458.280000012484</v>
      </c>
    </row>
    <row r="1725" spans="1:6" s="780" customFormat="1" ht="26.25">
      <c r="A1725" s="874">
        <v>43742</v>
      </c>
      <c r="B1725" s="2071">
        <v>0</v>
      </c>
      <c r="C1725" s="1580" t="s">
        <v>13069</v>
      </c>
      <c r="D1725" s="826">
        <v>17700</v>
      </c>
      <c r="E1725" s="2187"/>
      <c r="F1725" s="1928">
        <f t="shared" si="26"/>
        <v>81158.280000012484</v>
      </c>
    </row>
    <row r="1726" spans="1:6" s="781" customFormat="1" ht="26.25">
      <c r="A1726" s="874">
        <v>43742</v>
      </c>
      <c r="B1726" s="2071">
        <v>0</v>
      </c>
      <c r="C1726" s="1580" t="s">
        <v>13069</v>
      </c>
      <c r="D1726" s="825">
        <v>50</v>
      </c>
      <c r="E1726" s="2187"/>
      <c r="F1726" s="1928">
        <f t="shared" si="26"/>
        <v>81208.280000012484</v>
      </c>
    </row>
    <row r="1727" spans="1:6" s="781" customFormat="1" ht="26.25">
      <c r="A1727" s="874">
        <v>43742</v>
      </c>
      <c r="B1727" s="2071">
        <v>0</v>
      </c>
      <c r="C1727" s="1580" t="s">
        <v>13069</v>
      </c>
      <c r="D1727" s="825">
        <v>2.5</v>
      </c>
      <c r="E1727" s="2187"/>
      <c r="F1727" s="1928">
        <f t="shared" si="26"/>
        <v>81210.780000012484</v>
      </c>
    </row>
    <row r="1728" spans="1:6" ht="26.25">
      <c r="A1728" s="874">
        <v>43743</v>
      </c>
      <c r="B1728" s="2071">
        <v>0</v>
      </c>
      <c r="C1728" s="1580" t="s">
        <v>13070</v>
      </c>
      <c r="D1728" s="826">
        <v>23000</v>
      </c>
      <c r="E1728" s="2187"/>
      <c r="F1728" s="1928">
        <f t="shared" si="26"/>
        <v>104210.78000001248</v>
      </c>
    </row>
    <row r="1729" spans="1:6" s="780" customFormat="1" ht="39">
      <c r="A1729" s="874">
        <v>43743</v>
      </c>
      <c r="B1729" s="2071">
        <v>0</v>
      </c>
      <c r="C1729" s="1580" t="s">
        <v>13071</v>
      </c>
      <c r="D1729" s="825">
        <v>700</v>
      </c>
      <c r="E1729" s="2187"/>
      <c r="F1729" s="1928">
        <f>F1728-E1729+D1729+1</f>
        <v>104911.78000001248</v>
      </c>
    </row>
    <row r="1730" spans="1:6" s="780" customFormat="1">
      <c r="A1730" s="874">
        <v>43743</v>
      </c>
      <c r="B1730" s="2071">
        <v>0</v>
      </c>
      <c r="C1730" s="1580" t="s">
        <v>13072</v>
      </c>
      <c r="D1730" s="825"/>
      <c r="E1730" s="2187">
        <v>50</v>
      </c>
      <c r="F1730" s="1928">
        <f t="shared" si="26"/>
        <v>104861.78000001248</v>
      </c>
    </row>
    <row r="1731" spans="1:6" s="780" customFormat="1" ht="26.25">
      <c r="A1731" s="874">
        <v>43744</v>
      </c>
      <c r="B1731" s="2071">
        <v>0</v>
      </c>
      <c r="C1731" s="1580" t="s">
        <v>13073</v>
      </c>
      <c r="D1731" s="826">
        <v>40000</v>
      </c>
      <c r="E1731" s="2187"/>
      <c r="F1731" s="1928">
        <f t="shared" si="26"/>
        <v>144861.78000001248</v>
      </c>
    </row>
    <row r="1732" spans="1:6" s="780" customFormat="1" ht="26.25">
      <c r="A1732" s="874">
        <v>43745</v>
      </c>
      <c r="B1732" s="2071">
        <v>0</v>
      </c>
      <c r="C1732" s="1580" t="s">
        <v>13074</v>
      </c>
      <c r="D1732" s="826">
        <v>162632.75</v>
      </c>
      <c r="E1732" s="2187"/>
      <c r="F1732" s="1928">
        <f t="shared" si="26"/>
        <v>307494.53000001248</v>
      </c>
    </row>
    <row r="1733" spans="1:6" s="781" customFormat="1" ht="26.25">
      <c r="A1733" s="874">
        <v>43745</v>
      </c>
      <c r="B1733" s="2071">
        <v>0</v>
      </c>
      <c r="C1733" s="1580" t="s">
        <v>13075</v>
      </c>
      <c r="D1733" s="826">
        <v>70545.5</v>
      </c>
      <c r="E1733" s="2187"/>
      <c r="F1733" s="1928">
        <f t="shared" si="26"/>
        <v>378040.03000001248</v>
      </c>
    </row>
    <row r="1734" spans="1:6">
      <c r="A1734" s="874">
        <v>43745</v>
      </c>
      <c r="B1734" s="2071">
        <v>0</v>
      </c>
      <c r="C1734" s="1580" t="s">
        <v>13076</v>
      </c>
      <c r="D1734" s="825"/>
      <c r="E1734" s="2187">
        <v>100</v>
      </c>
      <c r="F1734" s="1928">
        <f t="shared" ref="F1734:F1797" si="27">F1733-E1734+D1734</f>
        <v>377940.03000001248</v>
      </c>
    </row>
    <row r="1735" spans="1:6" s="780" customFormat="1" ht="45">
      <c r="A1735" s="811">
        <v>43747</v>
      </c>
      <c r="B1735" s="812">
        <v>26681231</v>
      </c>
      <c r="C1735" s="1571" t="s">
        <v>13077</v>
      </c>
      <c r="D1735" s="813"/>
      <c r="E1735" s="2189">
        <v>88900</v>
      </c>
      <c r="F1735" s="1928">
        <f t="shared" si="27"/>
        <v>289040.03000001248</v>
      </c>
    </row>
    <row r="1736" spans="1:6" s="780" customFormat="1" ht="45">
      <c r="A1736" s="811">
        <v>43747</v>
      </c>
      <c r="B1736" s="812">
        <v>26681231</v>
      </c>
      <c r="C1736" s="1571" t="s">
        <v>13078</v>
      </c>
      <c r="D1736" s="813"/>
      <c r="E1736" s="2190">
        <v>50</v>
      </c>
      <c r="F1736" s="1928">
        <f t="shared" si="27"/>
        <v>288990.03000001248</v>
      </c>
    </row>
    <row r="1737" spans="1:6" s="780" customFormat="1">
      <c r="A1737" s="811">
        <v>43747</v>
      </c>
      <c r="B1737" s="812">
        <v>26681231</v>
      </c>
      <c r="C1737" s="1572" t="s">
        <v>13079</v>
      </c>
      <c r="D1737" s="827"/>
      <c r="E1737" s="2191">
        <v>2.5</v>
      </c>
      <c r="F1737" s="1928">
        <f t="shared" si="27"/>
        <v>288987.53000001248</v>
      </c>
    </row>
    <row r="1738" spans="1:6" s="780" customFormat="1">
      <c r="A1738" s="832">
        <v>43747</v>
      </c>
      <c r="B1738" s="828">
        <v>71151669</v>
      </c>
      <c r="C1738" s="1574" t="s">
        <v>13080</v>
      </c>
      <c r="D1738" s="830">
        <v>37000</v>
      </c>
      <c r="E1738" s="2192"/>
      <c r="F1738" s="1928">
        <f t="shared" si="27"/>
        <v>325987.53000001248</v>
      </c>
    </row>
    <row r="1739" spans="1:6" s="809" customFormat="1">
      <c r="A1739" s="832">
        <v>43747</v>
      </c>
      <c r="B1739" s="828">
        <v>9999287432</v>
      </c>
      <c r="C1739" s="1574" t="s">
        <v>13081</v>
      </c>
      <c r="D1739" s="831"/>
      <c r="E1739" s="2192">
        <v>992.5</v>
      </c>
      <c r="F1739" s="1928">
        <f t="shared" si="27"/>
        <v>324995.03000001248</v>
      </c>
    </row>
    <row r="1740" spans="1:6" ht="39">
      <c r="A1740" s="832">
        <v>43747</v>
      </c>
      <c r="B1740" s="828">
        <v>0</v>
      </c>
      <c r="C1740" s="1574" t="s">
        <v>13082</v>
      </c>
      <c r="D1740" s="830">
        <v>2696400</v>
      </c>
      <c r="E1740" s="2192"/>
      <c r="F1740" s="1928">
        <f t="shared" si="27"/>
        <v>3021395.0300000124</v>
      </c>
    </row>
    <row r="1741" spans="1:6" s="780" customFormat="1">
      <c r="A1741" s="832">
        <v>43747</v>
      </c>
      <c r="B1741" s="828">
        <v>0</v>
      </c>
      <c r="C1741" s="1574" t="s">
        <v>13083</v>
      </c>
      <c r="D1741" s="831"/>
      <c r="E1741" s="2192">
        <v>100</v>
      </c>
      <c r="F1741" s="1928">
        <f t="shared" si="27"/>
        <v>3021295.0300000124</v>
      </c>
    </row>
    <row r="1742" spans="1:6" s="780" customFormat="1">
      <c r="A1742" s="832">
        <v>43748</v>
      </c>
      <c r="B1742" s="828">
        <v>0</v>
      </c>
      <c r="C1742" s="1574" t="s">
        <v>13084</v>
      </c>
      <c r="D1742" s="831"/>
      <c r="E1742" s="2192">
        <v>350</v>
      </c>
      <c r="F1742" s="1928">
        <f t="shared" si="27"/>
        <v>3020945.0300000124</v>
      </c>
    </row>
    <row r="1743" spans="1:6" s="780" customFormat="1">
      <c r="A1743" s="832">
        <v>43748</v>
      </c>
      <c r="B1743" s="828">
        <v>9999297721</v>
      </c>
      <c r="C1743" s="1574" t="s">
        <v>13085</v>
      </c>
      <c r="D1743" s="831"/>
      <c r="E1743" s="2193">
        <v>9925</v>
      </c>
      <c r="F1743" s="1928">
        <f t="shared" si="27"/>
        <v>3011020.0300000124</v>
      </c>
    </row>
    <row r="1744" spans="1:6" s="781" customFormat="1">
      <c r="A1744" s="832">
        <v>43748</v>
      </c>
      <c r="B1744" s="828">
        <v>0</v>
      </c>
      <c r="C1744" s="1574" t="s">
        <v>13086</v>
      </c>
      <c r="D1744" s="831"/>
      <c r="E1744" s="2192">
        <v>150</v>
      </c>
      <c r="F1744" s="1928">
        <f t="shared" si="27"/>
        <v>3010870.0300000124</v>
      </c>
    </row>
    <row r="1745" spans="1:6" s="780" customFormat="1" ht="39">
      <c r="A1745" s="832">
        <v>43750</v>
      </c>
      <c r="B1745" s="828">
        <v>0</v>
      </c>
      <c r="C1745" s="1574" t="s">
        <v>13087</v>
      </c>
      <c r="D1745" s="831"/>
      <c r="E1745" s="2193">
        <v>140357.14000000001</v>
      </c>
      <c r="F1745" s="1928">
        <f t="shared" si="27"/>
        <v>2870512.8900000122</v>
      </c>
    </row>
    <row r="1746" spans="1:6" s="781" customFormat="1" ht="39">
      <c r="A1746" s="832">
        <v>43750</v>
      </c>
      <c r="B1746" s="828">
        <v>0</v>
      </c>
      <c r="C1746" s="1574" t="s">
        <v>13088</v>
      </c>
      <c r="D1746" s="831"/>
      <c r="E1746" s="2193">
        <v>149285.71</v>
      </c>
      <c r="F1746" s="1928">
        <f t="shared" si="27"/>
        <v>2721227.1800000123</v>
      </c>
    </row>
    <row r="1747" spans="1:6" s="782" customFormat="1" ht="39">
      <c r="A1747" s="832">
        <v>43750</v>
      </c>
      <c r="B1747" s="828">
        <v>26860513</v>
      </c>
      <c r="C1747" s="1574" t="s">
        <v>13089</v>
      </c>
      <c r="D1747" s="831"/>
      <c r="E1747" s="2193">
        <v>137500</v>
      </c>
      <c r="F1747" s="1928">
        <f t="shared" si="27"/>
        <v>2583727.1800000123</v>
      </c>
    </row>
    <row r="1748" spans="1:6" ht="39">
      <c r="A1748" s="832">
        <v>43750</v>
      </c>
      <c r="B1748" s="828">
        <v>26860513</v>
      </c>
      <c r="C1748" s="1574" t="s">
        <v>13090</v>
      </c>
      <c r="D1748" s="831"/>
      <c r="E1748" s="2192">
        <v>50</v>
      </c>
      <c r="F1748" s="1928">
        <f t="shared" si="27"/>
        <v>2583677.1800000123</v>
      </c>
    </row>
    <row r="1749" spans="1:6" s="780" customFormat="1">
      <c r="A1749" s="832">
        <v>43750</v>
      </c>
      <c r="B1749" s="828">
        <v>26860513</v>
      </c>
      <c r="C1749" s="1574" t="s">
        <v>13091</v>
      </c>
      <c r="D1749" s="831"/>
      <c r="E1749" s="2192">
        <v>2.5</v>
      </c>
      <c r="F1749" s="1928">
        <f t="shared" si="27"/>
        <v>2583674.6800000123</v>
      </c>
    </row>
    <row r="1750" spans="1:6" ht="39">
      <c r="A1750" s="832">
        <v>43750</v>
      </c>
      <c r="B1750" s="828">
        <v>0</v>
      </c>
      <c r="C1750" s="1574" t="s">
        <v>13092</v>
      </c>
      <c r="D1750" s="831"/>
      <c r="E1750" s="2193">
        <v>175000</v>
      </c>
      <c r="F1750" s="1928">
        <f t="shared" si="27"/>
        <v>2408674.6800000123</v>
      </c>
    </row>
    <row r="1751" spans="1:6" s="780" customFormat="1" ht="39">
      <c r="A1751" s="832">
        <v>43750</v>
      </c>
      <c r="B1751" s="828">
        <v>0</v>
      </c>
      <c r="C1751" s="1574" t="s">
        <v>13093</v>
      </c>
      <c r="D1751" s="831"/>
      <c r="E1751" s="2193">
        <v>17700</v>
      </c>
      <c r="F1751" s="1928">
        <f t="shared" si="27"/>
        <v>2390974.6800000123</v>
      </c>
    </row>
    <row r="1752" spans="1:6" s="780" customFormat="1" ht="39">
      <c r="A1752" s="832">
        <v>43751</v>
      </c>
      <c r="B1752" s="828">
        <v>0</v>
      </c>
      <c r="C1752" s="1574" t="s">
        <v>13094</v>
      </c>
      <c r="D1752" s="831"/>
      <c r="E1752" s="2193">
        <v>102500</v>
      </c>
      <c r="F1752" s="1926">
        <f t="shared" si="27"/>
        <v>2288474.6800000123</v>
      </c>
    </row>
    <row r="1753" spans="1:6" s="780" customFormat="1" ht="39">
      <c r="A1753" s="832">
        <v>43751</v>
      </c>
      <c r="B1753" s="828">
        <v>0</v>
      </c>
      <c r="C1753" s="1574" t="s">
        <v>13095</v>
      </c>
      <c r="D1753" s="830">
        <v>2100</v>
      </c>
      <c r="E1753" s="2192"/>
      <c r="F1753" s="1926">
        <f t="shared" si="27"/>
        <v>2290574.6800000123</v>
      </c>
    </row>
    <row r="1754" spans="1:6" s="780" customFormat="1" ht="39">
      <c r="A1754" s="832">
        <v>43751</v>
      </c>
      <c r="B1754" s="828">
        <v>0</v>
      </c>
      <c r="C1754" s="1574" t="s">
        <v>13096</v>
      </c>
      <c r="D1754" s="830">
        <v>41000</v>
      </c>
      <c r="E1754" s="2192"/>
      <c r="F1754" s="1926">
        <f t="shared" si="27"/>
        <v>2331574.6800000123</v>
      </c>
    </row>
    <row r="1755" spans="1:6" s="780" customFormat="1" ht="39">
      <c r="A1755" s="832">
        <v>43751</v>
      </c>
      <c r="B1755" s="828">
        <v>0</v>
      </c>
      <c r="C1755" s="1574" t="s">
        <v>13097</v>
      </c>
      <c r="D1755" s="830">
        <v>19000</v>
      </c>
      <c r="E1755" s="2192"/>
      <c r="F1755" s="1926">
        <f t="shared" si="27"/>
        <v>2350574.6800000123</v>
      </c>
    </row>
    <row r="1756" spans="1:6" s="781" customFormat="1">
      <c r="A1756" s="832">
        <v>43751</v>
      </c>
      <c r="B1756" s="828">
        <v>0</v>
      </c>
      <c r="C1756" s="1574" t="s">
        <v>13098</v>
      </c>
      <c r="D1756" s="831"/>
      <c r="E1756" s="2192">
        <v>100</v>
      </c>
      <c r="F1756" s="1926">
        <f t="shared" si="27"/>
        <v>2350474.6800000123</v>
      </c>
    </row>
    <row r="1757" spans="1:6" s="781" customFormat="1" ht="26.25">
      <c r="A1757" s="832">
        <v>43752</v>
      </c>
      <c r="B1757" s="828">
        <v>0</v>
      </c>
      <c r="C1757" s="1574" t="s">
        <v>13099</v>
      </c>
      <c r="D1757" s="830">
        <v>10646.5</v>
      </c>
      <c r="E1757" s="2192"/>
      <c r="F1757" s="1926">
        <f t="shared" si="27"/>
        <v>2361121.1800000123</v>
      </c>
    </row>
    <row r="1758" spans="1:6" s="781" customFormat="1">
      <c r="A1758" s="832">
        <v>43752</v>
      </c>
      <c r="B1758" s="828">
        <v>0</v>
      </c>
      <c r="C1758" s="1574" t="s">
        <v>13100</v>
      </c>
      <c r="D1758" s="831"/>
      <c r="E1758" s="2192">
        <v>50</v>
      </c>
      <c r="F1758" s="1926">
        <f t="shared" si="27"/>
        <v>2361071.1800000123</v>
      </c>
    </row>
    <row r="1759" spans="1:6" s="780" customFormat="1" ht="39">
      <c r="A1759" s="832">
        <v>43754</v>
      </c>
      <c r="B1759" s="828">
        <v>0</v>
      </c>
      <c r="C1759" s="1574" t="s">
        <v>13101</v>
      </c>
      <c r="D1759" s="830">
        <v>4000</v>
      </c>
      <c r="E1759" s="2192"/>
      <c r="F1759" s="1926">
        <f t="shared" si="27"/>
        <v>2365071.1800000123</v>
      </c>
    </row>
    <row r="1760" spans="1:6" s="780" customFormat="1">
      <c r="A1760" s="832">
        <v>43754</v>
      </c>
      <c r="B1760" s="828">
        <v>0</v>
      </c>
      <c r="C1760" s="1574" t="s">
        <v>13102</v>
      </c>
      <c r="D1760" s="831"/>
      <c r="E1760" s="2192">
        <v>50</v>
      </c>
      <c r="F1760" s="1926">
        <f t="shared" si="27"/>
        <v>2365021.1800000123</v>
      </c>
    </row>
    <row r="1761" spans="1:6" s="780" customFormat="1" ht="26.25">
      <c r="A1761" s="832">
        <v>43756</v>
      </c>
      <c r="B1761" s="828">
        <v>0</v>
      </c>
      <c r="C1761" s="1574" t="s">
        <v>13103</v>
      </c>
      <c r="D1761" s="830">
        <v>25000</v>
      </c>
      <c r="E1761" s="2192"/>
      <c r="F1761" s="1926">
        <f t="shared" si="27"/>
        <v>2390021.1800000123</v>
      </c>
    </row>
    <row r="1762" spans="1:6" s="780" customFormat="1">
      <c r="A1762" s="832">
        <v>43756</v>
      </c>
      <c r="B1762" s="828">
        <v>0</v>
      </c>
      <c r="C1762" s="1574" t="s">
        <v>13104</v>
      </c>
      <c r="D1762" s="831"/>
      <c r="E1762" s="2192">
        <v>50</v>
      </c>
      <c r="F1762" s="1926">
        <f t="shared" si="27"/>
        <v>2389971.1800000123</v>
      </c>
    </row>
    <row r="1763" spans="1:6" s="780" customFormat="1" ht="39">
      <c r="A1763" s="832">
        <v>43757</v>
      </c>
      <c r="B1763" s="828">
        <v>0</v>
      </c>
      <c r="C1763" s="1574" t="s">
        <v>13105</v>
      </c>
      <c r="D1763" s="830">
        <v>25000</v>
      </c>
      <c r="E1763" s="2192"/>
      <c r="F1763" s="1926">
        <f t="shared" si="27"/>
        <v>2414971.1800000123</v>
      </c>
    </row>
    <row r="1764" spans="1:6" s="780" customFormat="1" ht="39">
      <c r="A1764" s="832">
        <v>43757</v>
      </c>
      <c r="B1764" s="828">
        <v>0</v>
      </c>
      <c r="C1764" s="1574" t="s">
        <v>13106</v>
      </c>
      <c r="D1764" s="830">
        <v>10000</v>
      </c>
      <c r="E1764" s="2192"/>
      <c r="F1764" s="1926">
        <f t="shared" si="27"/>
        <v>2424971.1800000123</v>
      </c>
    </row>
    <row r="1765" spans="1:6" s="780" customFormat="1" ht="26.25">
      <c r="A1765" s="832">
        <v>43757</v>
      </c>
      <c r="B1765" s="828">
        <v>0</v>
      </c>
      <c r="C1765" s="1574" t="s">
        <v>13107</v>
      </c>
      <c r="D1765" s="830">
        <v>20000</v>
      </c>
      <c r="E1765" s="2192"/>
      <c r="F1765" s="1926">
        <f t="shared" si="27"/>
        <v>2444971.1800000123</v>
      </c>
    </row>
    <row r="1766" spans="1:6" s="781" customFormat="1">
      <c r="A1766" s="832">
        <v>43757</v>
      </c>
      <c r="B1766" s="828">
        <v>0</v>
      </c>
      <c r="C1766" s="1574" t="s">
        <v>13108</v>
      </c>
      <c r="D1766" s="831"/>
      <c r="E1766" s="2192">
        <v>150</v>
      </c>
      <c r="F1766" s="1926">
        <f t="shared" si="27"/>
        <v>2444821.1800000123</v>
      </c>
    </row>
    <row r="1767" spans="1:6" s="780" customFormat="1" ht="26.25">
      <c r="A1767" s="832">
        <v>43757</v>
      </c>
      <c r="B1767" s="828">
        <v>0</v>
      </c>
      <c r="C1767" s="1574" t="s">
        <v>13109</v>
      </c>
      <c r="D1767" s="830">
        <v>15000</v>
      </c>
      <c r="E1767" s="2192"/>
      <c r="F1767" s="1926">
        <f t="shared" si="27"/>
        <v>2459821.1800000123</v>
      </c>
    </row>
    <row r="1768" spans="1:6" s="780" customFormat="1" ht="26.25">
      <c r="A1768" s="832">
        <v>43758</v>
      </c>
      <c r="B1768" s="828">
        <v>0</v>
      </c>
      <c r="C1768" s="1574" t="s">
        <v>13110</v>
      </c>
      <c r="D1768" s="830">
        <v>25000</v>
      </c>
      <c r="E1768" s="2192"/>
      <c r="F1768" s="1926">
        <f t="shared" si="27"/>
        <v>2484821.1800000123</v>
      </c>
    </row>
    <row r="1769" spans="1:6" s="780" customFormat="1">
      <c r="A1769" s="832">
        <v>43758</v>
      </c>
      <c r="B1769" s="828">
        <v>0</v>
      </c>
      <c r="C1769" s="1574" t="s">
        <v>13111</v>
      </c>
      <c r="D1769" s="831"/>
      <c r="E1769" s="2192">
        <v>100</v>
      </c>
      <c r="F1769" s="1926">
        <f t="shared" si="27"/>
        <v>2484721.1800000123</v>
      </c>
    </row>
    <row r="1770" spans="1:6" s="780" customFormat="1" ht="39">
      <c r="A1770" s="832">
        <v>43759</v>
      </c>
      <c r="B1770" s="828">
        <v>0</v>
      </c>
      <c r="C1770" s="1574" t="s">
        <v>13112</v>
      </c>
      <c r="D1770" s="831"/>
      <c r="E1770" s="2193">
        <v>21698</v>
      </c>
      <c r="F1770" s="1926">
        <f t="shared" si="27"/>
        <v>2463023.1800000123</v>
      </c>
    </row>
    <row r="1771" spans="1:6" s="780" customFormat="1" ht="39">
      <c r="A1771" s="832">
        <v>43759</v>
      </c>
      <c r="B1771" s="828">
        <v>27099415</v>
      </c>
      <c r="C1771" s="1574" t="s">
        <v>13113</v>
      </c>
      <c r="D1771" s="831"/>
      <c r="E1771" s="2193">
        <v>100000</v>
      </c>
      <c r="F1771" s="1926">
        <f t="shared" si="27"/>
        <v>2363023.1800000123</v>
      </c>
    </row>
    <row r="1772" spans="1:6" ht="39">
      <c r="A1772" s="832">
        <v>43759</v>
      </c>
      <c r="B1772" s="828">
        <v>27099415</v>
      </c>
      <c r="C1772" s="1574" t="s">
        <v>13114</v>
      </c>
      <c r="D1772" s="831"/>
      <c r="E1772" s="2192">
        <v>50</v>
      </c>
      <c r="F1772" s="1926">
        <f t="shared" si="27"/>
        <v>2362973.1800000123</v>
      </c>
    </row>
    <row r="1773" spans="1:6" s="780" customFormat="1">
      <c r="A1773" s="832">
        <v>43759</v>
      </c>
      <c r="B1773" s="828">
        <v>27099415</v>
      </c>
      <c r="C1773" s="1574" t="s">
        <v>13115</v>
      </c>
      <c r="D1773" s="831"/>
      <c r="E1773" s="2192">
        <v>2.5</v>
      </c>
      <c r="F1773" s="1926">
        <f t="shared" si="27"/>
        <v>2362970.6800000123</v>
      </c>
    </row>
    <row r="1774" spans="1:6" s="780" customFormat="1" ht="39">
      <c r="A1774" s="832">
        <v>43759</v>
      </c>
      <c r="B1774" s="828">
        <v>0</v>
      </c>
      <c r="C1774" s="1574" t="s">
        <v>13116</v>
      </c>
      <c r="D1774" s="831"/>
      <c r="E1774" s="2193">
        <v>64580</v>
      </c>
      <c r="F1774" s="1926">
        <f t="shared" si="27"/>
        <v>2298390.6800000123</v>
      </c>
    </row>
    <row r="1775" spans="1:6" s="780" customFormat="1" ht="26.25">
      <c r="A1775" s="832">
        <v>43759</v>
      </c>
      <c r="B1775" s="828">
        <v>0</v>
      </c>
      <c r="C1775" s="1574" t="s">
        <v>13117</v>
      </c>
      <c r="D1775" s="830">
        <v>163279.5</v>
      </c>
      <c r="E1775" s="2192"/>
      <c r="F1775" s="1926">
        <f t="shared" si="27"/>
        <v>2461670.1800000123</v>
      </c>
    </row>
    <row r="1776" spans="1:6" s="780" customFormat="1" ht="26.25">
      <c r="A1776" s="832">
        <v>43759</v>
      </c>
      <c r="B1776" s="828">
        <v>0</v>
      </c>
      <c r="C1776" s="1574" t="s">
        <v>13118</v>
      </c>
      <c r="D1776" s="830">
        <v>174921</v>
      </c>
      <c r="E1776" s="2192"/>
      <c r="F1776" s="1926">
        <f t="shared" si="27"/>
        <v>2636591.1800000123</v>
      </c>
    </row>
    <row r="1777" spans="1:6" s="780" customFormat="1">
      <c r="A1777" s="832">
        <v>43759</v>
      </c>
      <c r="B1777" s="828">
        <v>0</v>
      </c>
      <c r="C1777" s="1574" t="s">
        <v>13119</v>
      </c>
      <c r="D1777" s="831"/>
      <c r="E1777" s="2192">
        <v>100</v>
      </c>
      <c r="F1777" s="1926">
        <f t="shared" si="27"/>
        <v>2636491.1800000123</v>
      </c>
    </row>
    <row r="1778" spans="1:6" s="780" customFormat="1">
      <c r="A1778" s="832">
        <v>43760</v>
      </c>
      <c r="B1778" s="828">
        <v>0</v>
      </c>
      <c r="C1778" s="1574" t="s">
        <v>13120</v>
      </c>
      <c r="D1778" s="831"/>
      <c r="E1778" s="2192">
        <v>350</v>
      </c>
      <c r="F1778" s="1926">
        <f t="shared" si="27"/>
        <v>2636141.1800000123</v>
      </c>
    </row>
    <row r="1779" spans="1:6" s="780" customFormat="1">
      <c r="A1779" s="832">
        <v>43760</v>
      </c>
      <c r="B1779" s="828">
        <v>0</v>
      </c>
      <c r="C1779" s="1574" t="s">
        <v>13121</v>
      </c>
      <c r="D1779" s="831"/>
      <c r="E1779" s="2192">
        <v>300</v>
      </c>
      <c r="F1779" s="1926">
        <f t="shared" si="27"/>
        <v>2635841.1800000123</v>
      </c>
    </row>
    <row r="1780" spans="1:6" s="780" customFormat="1" ht="26.25">
      <c r="A1780" s="832">
        <v>43761</v>
      </c>
      <c r="B1780" s="828">
        <v>0</v>
      </c>
      <c r="C1780" s="1574" t="s">
        <v>13122</v>
      </c>
      <c r="D1780" s="830">
        <v>11940</v>
      </c>
      <c r="E1780" s="2192"/>
      <c r="F1780" s="1926">
        <f t="shared" si="27"/>
        <v>2647781.1800000123</v>
      </c>
    </row>
    <row r="1781" spans="1:6" s="780" customFormat="1">
      <c r="A1781" s="832">
        <v>43761</v>
      </c>
      <c r="B1781" s="828">
        <v>0</v>
      </c>
      <c r="C1781" s="1574" t="s">
        <v>13123</v>
      </c>
      <c r="D1781" s="831"/>
      <c r="E1781" s="2192">
        <v>50</v>
      </c>
      <c r="F1781" s="1926">
        <f t="shared" si="27"/>
        <v>2647731.1800000123</v>
      </c>
    </row>
    <row r="1782" spans="1:6" s="780" customFormat="1" ht="39">
      <c r="A1782" s="832">
        <v>43762</v>
      </c>
      <c r="B1782" s="828">
        <v>0</v>
      </c>
      <c r="C1782" s="1574" t="s">
        <v>13124</v>
      </c>
      <c r="D1782" s="831"/>
      <c r="E1782" s="2193">
        <v>75000</v>
      </c>
      <c r="F1782" s="1926">
        <f t="shared" si="27"/>
        <v>2572731.1800000123</v>
      </c>
    </row>
    <row r="1783" spans="1:6" s="780" customFormat="1" ht="26.25">
      <c r="A1783" s="832">
        <v>43762</v>
      </c>
      <c r="B1783" s="828">
        <v>0</v>
      </c>
      <c r="C1783" s="1574" t="s">
        <v>13125</v>
      </c>
      <c r="D1783" s="830">
        <v>14925</v>
      </c>
      <c r="E1783" s="2192"/>
      <c r="F1783" s="1926">
        <f t="shared" si="27"/>
        <v>2587656.1800000123</v>
      </c>
    </row>
    <row r="1784" spans="1:6" s="780" customFormat="1">
      <c r="A1784" s="832">
        <v>43762</v>
      </c>
      <c r="B1784" s="828">
        <v>0</v>
      </c>
      <c r="C1784" s="1574" t="s">
        <v>13126</v>
      </c>
      <c r="D1784" s="831"/>
      <c r="E1784" s="2192">
        <v>50</v>
      </c>
      <c r="F1784" s="1926">
        <f t="shared" si="27"/>
        <v>2587606.1800000123</v>
      </c>
    </row>
    <row r="1785" spans="1:6" s="780" customFormat="1" ht="39">
      <c r="A1785" s="832">
        <v>43763</v>
      </c>
      <c r="B1785" s="828">
        <v>0</v>
      </c>
      <c r="C1785" s="1574" t="s">
        <v>13127</v>
      </c>
      <c r="D1785" s="831"/>
      <c r="E1785" s="2193">
        <v>28000</v>
      </c>
      <c r="F1785" s="1926">
        <f t="shared" si="27"/>
        <v>2559606.1800000123</v>
      </c>
    </row>
    <row r="1786" spans="1:6" s="780" customFormat="1" ht="39">
      <c r="A1786" s="832">
        <v>43763</v>
      </c>
      <c r="B1786" s="828">
        <v>27249563</v>
      </c>
      <c r="C1786" s="1574" t="s">
        <v>13128</v>
      </c>
      <c r="D1786" s="831"/>
      <c r="E1786" s="2193">
        <v>47000</v>
      </c>
      <c r="F1786" s="1926">
        <f t="shared" si="27"/>
        <v>2512606.1800000123</v>
      </c>
    </row>
    <row r="1787" spans="1:6" s="780" customFormat="1" ht="39">
      <c r="A1787" s="832">
        <v>43763</v>
      </c>
      <c r="B1787" s="828">
        <v>27249563</v>
      </c>
      <c r="C1787" s="1574" t="s">
        <v>13129</v>
      </c>
      <c r="D1787" s="831"/>
      <c r="E1787" s="2192">
        <v>50</v>
      </c>
      <c r="F1787" s="1926">
        <f t="shared" si="27"/>
        <v>2512556.1800000123</v>
      </c>
    </row>
    <row r="1788" spans="1:6" s="780" customFormat="1">
      <c r="A1788" s="832">
        <v>43763</v>
      </c>
      <c r="B1788" s="828">
        <v>27249563</v>
      </c>
      <c r="C1788" s="1574" t="s">
        <v>13115</v>
      </c>
      <c r="D1788" s="831"/>
      <c r="E1788" s="2192">
        <v>2.5</v>
      </c>
      <c r="F1788" s="1926">
        <f t="shared" si="27"/>
        <v>2512553.6800000123</v>
      </c>
    </row>
    <row r="1789" spans="1:6" s="781" customFormat="1" ht="39">
      <c r="A1789" s="832">
        <v>43763</v>
      </c>
      <c r="B1789" s="828">
        <v>0</v>
      </c>
      <c r="C1789" s="1574" t="s">
        <v>13130</v>
      </c>
      <c r="D1789" s="830">
        <v>15000</v>
      </c>
      <c r="E1789" s="2192"/>
      <c r="F1789" s="1926">
        <f t="shared" si="27"/>
        <v>2527553.6800000123</v>
      </c>
    </row>
    <row r="1790" spans="1:6" s="780" customFormat="1" ht="26.25">
      <c r="A1790" s="832">
        <v>43763</v>
      </c>
      <c r="B1790" s="828">
        <v>0</v>
      </c>
      <c r="C1790" s="1574" t="s">
        <v>13131</v>
      </c>
      <c r="D1790" s="831">
        <v>700</v>
      </c>
      <c r="E1790" s="2192"/>
      <c r="F1790" s="1926">
        <f t="shared" si="27"/>
        <v>2528253.6800000123</v>
      </c>
    </row>
    <row r="1791" spans="1:6" s="780" customFormat="1">
      <c r="A1791" s="832">
        <v>43763</v>
      </c>
      <c r="B1791" s="828">
        <v>0</v>
      </c>
      <c r="C1791" s="1574" t="s">
        <v>13132</v>
      </c>
      <c r="D1791" s="831"/>
      <c r="E1791" s="2192">
        <v>50</v>
      </c>
      <c r="F1791" s="1926">
        <f t="shared" si="27"/>
        <v>2528203.6800000123</v>
      </c>
    </row>
    <row r="1792" spans="1:6" s="780" customFormat="1" ht="26.25">
      <c r="A1792" s="832">
        <v>43764</v>
      </c>
      <c r="B1792" s="828">
        <v>0</v>
      </c>
      <c r="C1792" s="1574" t="s">
        <v>13133</v>
      </c>
      <c r="D1792" s="830">
        <v>25000</v>
      </c>
      <c r="E1792" s="2192"/>
      <c r="F1792" s="1926">
        <f t="shared" si="27"/>
        <v>2553203.6800000123</v>
      </c>
    </row>
    <row r="1793" spans="1:6" s="780" customFormat="1" ht="26.25">
      <c r="A1793" s="832">
        <v>43764</v>
      </c>
      <c r="B1793" s="828">
        <v>0</v>
      </c>
      <c r="C1793" s="1574" t="s">
        <v>13134</v>
      </c>
      <c r="D1793" s="830">
        <v>15000</v>
      </c>
      <c r="E1793" s="2192"/>
      <c r="F1793" s="1926">
        <f t="shared" si="27"/>
        <v>2568203.6800000123</v>
      </c>
    </row>
    <row r="1794" spans="1:6" s="780" customFormat="1">
      <c r="A1794" s="832">
        <v>43764</v>
      </c>
      <c r="B1794" s="828">
        <v>0</v>
      </c>
      <c r="C1794" s="1574" t="s">
        <v>13135</v>
      </c>
      <c r="D1794" s="831"/>
      <c r="E1794" s="2192">
        <v>100</v>
      </c>
      <c r="F1794" s="1926">
        <f t="shared" si="27"/>
        <v>2568103.6800000123</v>
      </c>
    </row>
    <row r="1795" spans="1:6" ht="39">
      <c r="A1795" s="832">
        <v>43765</v>
      </c>
      <c r="B1795" s="828">
        <v>0</v>
      </c>
      <c r="C1795" s="1574" t="s">
        <v>13136</v>
      </c>
      <c r="D1795" s="830">
        <v>25000</v>
      </c>
      <c r="E1795" s="2192"/>
      <c r="F1795" s="1926">
        <f t="shared" si="27"/>
        <v>2593103.6800000123</v>
      </c>
    </row>
    <row r="1796" spans="1:6" s="780" customFormat="1" ht="39">
      <c r="A1796" s="832">
        <v>43765</v>
      </c>
      <c r="B1796" s="828">
        <v>0</v>
      </c>
      <c r="C1796" s="1574" t="s">
        <v>13137</v>
      </c>
      <c r="D1796" s="830">
        <v>15000</v>
      </c>
      <c r="E1796" s="2192"/>
      <c r="F1796" s="1926">
        <f t="shared" si="27"/>
        <v>2608103.6800000123</v>
      </c>
    </row>
    <row r="1797" spans="1:6" s="781" customFormat="1" ht="26.25">
      <c r="A1797" s="832">
        <v>43766</v>
      </c>
      <c r="B1797" s="828">
        <v>0</v>
      </c>
      <c r="C1797" s="1574" t="s">
        <v>13138</v>
      </c>
      <c r="D1797" s="830">
        <v>14925</v>
      </c>
      <c r="E1797" s="2192"/>
      <c r="F1797" s="1926">
        <f t="shared" si="27"/>
        <v>2623028.6800000123</v>
      </c>
    </row>
    <row r="1798" spans="1:6" ht="26.25">
      <c r="A1798" s="832">
        <v>43766</v>
      </c>
      <c r="B1798" s="828">
        <v>0</v>
      </c>
      <c r="C1798" s="1574" t="s">
        <v>13139</v>
      </c>
      <c r="D1798" s="830">
        <v>127360</v>
      </c>
      <c r="E1798" s="2192"/>
      <c r="F1798" s="1926">
        <f t="shared" ref="F1798:F1861" si="28">F1797-E1798+D1798</f>
        <v>2750388.6800000123</v>
      </c>
    </row>
    <row r="1799" spans="1:6" ht="26.25">
      <c r="A1799" s="832">
        <v>43766</v>
      </c>
      <c r="B1799" s="828">
        <v>0</v>
      </c>
      <c r="C1799" s="1574" t="s">
        <v>13140</v>
      </c>
      <c r="D1799" s="830">
        <v>102286</v>
      </c>
      <c r="E1799" s="2192"/>
      <c r="F1799" s="1926">
        <f t="shared" si="28"/>
        <v>2852674.6800000123</v>
      </c>
    </row>
    <row r="1800" spans="1:6" s="781" customFormat="1" ht="39">
      <c r="A1800" s="832">
        <v>43766</v>
      </c>
      <c r="B1800" s="828">
        <v>0</v>
      </c>
      <c r="C1800" s="1574" t="s">
        <v>13141</v>
      </c>
      <c r="D1800" s="830">
        <v>9000</v>
      </c>
      <c r="E1800" s="2192"/>
      <c r="F1800" s="1926">
        <f t="shared" si="28"/>
        <v>2861674.6800000123</v>
      </c>
    </row>
    <row r="1801" spans="1:6" s="781" customFormat="1">
      <c r="A1801" s="832">
        <v>43766</v>
      </c>
      <c r="B1801" s="828">
        <v>0</v>
      </c>
      <c r="C1801" s="1574" t="s">
        <v>13142</v>
      </c>
      <c r="D1801" s="831"/>
      <c r="E1801" s="2192">
        <v>200</v>
      </c>
      <c r="F1801" s="1926">
        <f t="shared" si="28"/>
        <v>2861474.6800000123</v>
      </c>
    </row>
    <row r="1802" spans="1:6">
      <c r="A1802" s="832">
        <v>43767</v>
      </c>
      <c r="B1802" s="828">
        <v>0</v>
      </c>
      <c r="C1802" s="1574" t="s">
        <v>13143</v>
      </c>
      <c r="D1802" s="831"/>
      <c r="E1802" s="2192">
        <v>300</v>
      </c>
      <c r="F1802" s="1926">
        <f t="shared" si="28"/>
        <v>2861174.6800000123</v>
      </c>
    </row>
    <row r="1803" spans="1:6" s="780" customFormat="1">
      <c r="A1803" s="832">
        <v>43767</v>
      </c>
      <c r="B1803" s="828">
        <v>0</v>
      </c>
      <c r="C1803" s="1574" t="s">
        <v>13144</v>
      </c>
      <c r="D1803" s="831"/>
      <c r="E1803" s="2192">
        <v>250</v>
      </c>
      <c r="F1803" s="1926">
        <f t="shared" si="28"/>
        <v>2860924.6800000123</v>
      </c>
    </row>
    <row r="1804" spans="1:6" s="780" customFormat="1" ht="26.25">
      <c r="A1804" s="832">
        <v>43768</v>
      </c>
      <c r="B1804" s="828">
        <v>0</v>
      </c>
      <c r="C1804" s="1574" t="s">
        <v>13145</v>
      </c>
      <c r="D1804" s="830">
        <v>120000</v>
      </c>
      <c r="E1804" s="2192"/>
      <c r="F1804" s="1926">
        <f t="shared" si="28"/>
        <v>2980924.6800000123</v>
      </c>
    </row>
    <row r="1805" spans="1:6">
      <c r="A1805" s="832">
        <v>43768</v>
      </c>
      <c r="B1805" s="828">
        <v>0</v>
      </c>
      <c r="C1805" s="1574" t="s">
        <v>13146</v>
      </c>
      <c r="D1805" s="831"/>
      <c r="E1805" s="2192">
        <v>50</v>
      </c>
      <c r="F1805" s="1926">
        <f t="shared" si="28"/>
        <v>2980874.6800000123</v>
      </c>
    </row>
    <row r="1806" spans="1:6" s="780" customFormat="1" ht="26.25">
      <c r="A1806" s="832">
        <v>43769</v>
      </c>
      <c r="B1806" s="828">
        <v>0</v>
      </c>
      <c r="C1806" s="1574" t="s">
        <v>13147</v>
      </c>
      <c r="D1806" s="830">
        <v>500000</v>
      </c>
      <c r="E1806" s="2192"/>
      <c r="F1806" s="1926">
        <f t="shared" si="28"/>
        <v>3480874.6800000123</v>
      </c>
    </row>
    <row r="1807" spans="1:6" s="781" customFormat="1" ht="26.25">
      <c r="A1807" s="832">
        <v>43769</v>
      </c>
      <c r="B1807" s="828">
        <v>0</v>
      </c>
      <c r="C1807" s="1574" t="s">
        <v>13148</v>
      </c>
      <c r="D1807" s="830">
        <v>2100000</v>
      </c>
      <c r="E1807" s="2192"/>
      <c r="F1807" s="1926">
        <f t="shared" si="28"/>
        <v>5580874.6800000127</v>
      </c>
    </row>
    <row r="1808" spans="1:6">
      <c r="A1808" s="832">
        <v>43769</v>
      </c>
      <c r="B1808" s="828">
        <v>9999288987</v>
      </c>
      <c r="C1808" s="1574" t="s">
        <v>13149</v>
      </c>
      <c r="D1808" s="830">
        <v>5625829.7800000003</v>
      </c>
      <c r="E1808" s="2192"/>
      <c r="F1808" s="1926">
        <f t="shared" si="28"/>
        <v>11206704.460000012</v>
      </c>
    </row>
    <row r="1809" spans="1:6" s="780" customFormat="1">
      <c r="A1809" s="832">
        <v>43769</v>
      </c>
      <c r="B1809" s="828">
        <v>0</v>
      </c>
      <c r="C1809" s="1574" t="s">
        <v>13150</v>
      </c>
      <c r="D1809" s="831"/>
      <c r="E1809" s="2192">
        <v>150</v>
      </c>
      <c r="F1809" s="1926">
        <f t="shared" si="28"/>
        <v>11206554.460000012</v>
      </c>
    </row>
    <row r="1810" spans="1:6" s="780" customFormat="1">
      <c r="A1810" s="832">
        <v>43769</v>
      </c>
      <c r="B1810" s="828">
        <v>0</v>
      </c>
      <c r="C1810" s="1574" t="s">
        <v>11736</v>
      </c>
      <c r="D1810" s="831"/>
      <c r="E1810" s="2193">
        <v>1392.52</v>
      </c>
      <c r="F1810" s="1926">
        <f t="shared" si="28"/>
        <v>11205161.940000013</v>
      </c>
    </row>
    <row r="1811" spans="1:6" s="781" customFormat="1">
      <c r="A1811" s="832">
        <v>43769</v>
      </c>
      <c r="B1811" s="828">
        <v>0</v>
      </c>
      <c r="C1811" s="1574" t="s">
        <v>11737</v>
      </c>
      <c r="D1811" s="831"/>
      <c r="E1811" s="2192">
        <v>69.63</v>
      </c>
      <c r="F1811" s="1926">
        <f t="shared" si="28"/>
        <v>11205092.310000012</v>
      </c>
    </row>
    <row r="1812" spans="1:6" s="780" customFormat="1" ht="26.25">
      <c r="A1812" s="832">
        <v>43771</v>
      </c>
      <c r="B1812" s="828">
        <v>0</v>
      </c>
      <c r="C1812" s="1574" t="s">
        <v>13151</v>
      </c>
      <c r="D1812" s="830">
        <v>24000</v>
      </c>
      <c r="E1812" s="2192"/>
      <c r="F1812" s="1926">
        <f t="shared" si="28"/>
        <v>11229092.310000012</v>
      </c>
    </row>
    <row r="1813" spans="1:6" s="780" customFormat="1" ht="39">
      <c r="A1813" s="832">
        <v>43771</v>
      </c>
      <c r="B1813" s="828">
        <v>0</v>
      </c>
      <c r="C1813" s="1574" t="s">
        <v>13152</v>
      </c>
      <c r="D1813" s="830">
        <v>20000</v>
      </c>
      <c r="E1813" s="2192"/>
      <c r="F1813" s="1926">
        <f t="shared" si="28"/>
        <v>11249092.310000012</v>
      </c>
    </row>
    <row r="1814" spans="1:6">
      <c r="A1814" s="832">
        <v>43771</v>
      </c>
      <c r="B1814" s="828">
        <v>0</v>
      </c>
      <c r="C1814" s="1574" t="s">
        <v>13153</v>
      </c>
      <c r="D1814" s="831"/>
      <c r="E1814" s="2192">
        <v>100</v>
      </c>
      <c r="F1814" s="1926">
        <f t="shared" si="28"/>
        <v>11248992.310000012</v>
      </c>
    </row>
    <row r="1815" spans="1:6" s="780" customFormat="1" ht="39">
      <c r="A1815" s="832">
        <v>43772</v>
      </c>
      <c r="B1815" s="828">
        <v>0</v>
      </c>
      <c r="C1815" s="1574" t="s">
        <v>13154</v>
      </c>
      <c r="D1815" s="830">
        <v>15000</v>
      </c>
      <c r="E1815" s="2192"/>
      <c r="F1815" s="1926">
        <f t="shared" si="28"/>
        <v>11263992.310000012</v>
      </c>
    </row>
    <row r="1816" spans="1:6" ht="39">
      <c r="A1816" s="832">
        <v>43772</v>
      </c>
      <c r="B1816" s="828">
        <v>0</v>
      </c>
      <c r="C1816" s="1574" t="s">
        <v>13155</v>
      </c>
      <c r="D1816" s="830">
        <v>11000</v>
      </c>
      <c r="E1816" s="2192"/>
      <c r="F1816" s="1926">
        <f t="shared" si="28"/>
        <v>11274992.310000012</v>
      </c>
    </row>
    <row r="1817" spans="1:6" s="780" customFormat="1" ht="26.25">
      <c r="A1817" s="832">
        <v>43772</v>
      </c>
      <c r="B1817" s="828">
        <v>0</v>
      </c>
      <c r="C1817" s="1574" t="s">
        <v>13156</v>
      </c>
      <c r="D1817" s="830">
        <v>45000</v>
      </c>
      <c r="E1817" s="2192"/>
      <c r="F1817" s="1926">
        <f t="shared" si="28"/>
        <v>11319992.310000012</v>
      </c>
    </row>
    <row r="1818" spans="1:6" s="780" customFormat="1">
      <c r="A1818" s="832">
        <v>43772</v>
      </c>
      <c r="B1818" s="828">
        <v>0</v>
      </c>
      <c r="C1818" s="1574" t="s">
        <v>13157</v>
      </c>
      <c r="D1818" s="831"/>
      <c r="E1818" s="2192">
        <v>150</v>
      </c>
      <c r="F1818" s="1926">
        <f t="shared" si="28"/>
        <v>11319842.310000012</v>
      </c>
    </row>
    <row r="1819" spans="1:6" s="780" customFormat="1" ht="39">
      <c r="A1819" s="832">
        <v>43773</v>
      </c>
      <c r="B1819" s="829">
        <v>0</v>
      </c>
      <c r="C1819" s="1574" t="s">
        <v>13158</v>
      </c>
      <c r="D1819" s="833">
        <v>1564000</v>
      </c>
      <c r="E1819" s="2194"/>
      <c r="F1819" s="1926">
        <f t="shared" si="28"/>
        <v>12883842.310000012</v>
      </c>
    </row>
    <row r="1820" spans="1:6" s="780" customFormat="1" ht="26.25">
      <c r="A1820" s="832">
        <v>43773</v>
      </c>
      <c r="B1820" s="829">
        <v>0</v>
      </c>
      <c r="C1820" s="1574" t="s">
        <v>13159</v>
      </c>
      <c r="D1820" s="833">
        <v>40098.5</v>
      </c>
      <c r="E1820" s="2194"/>
      <c r="F1820" s="1926">
        <f t="shared" si="28"/>
        <v>12923940.810000012</v>
      </c>
    </row>
    <row r="1821" spans="1:6" s="780" customFormat="1">
      <c r="A1821" s="832">
        <v>43773</v>
      </c>
      <c r="B1821" s="829">
        <v>0</v>
      </c>
      <c r="C1821" s="1574" t="s">
        <v>13160</v>
      </c>
      <c r="D1821" s="834"/>
      <c r="E1821" s="2194">
        <v>100</v>
      </c>
      <c r="F1821" s="1926">
        <f t="shared" si="28"/>
        <v>12923840.810000012</v>
      </c>
    </row>
    <row r="1822" spans="1:6" s="781" customFormat="1">
      <c r="A1822" s="832">
        <v>43774</v>
      </c>
      <c r="B1822" s="829">
        <v>70338082</v>
      </c>
      <c r="C1822" s="1574" t="s">
        <v>13161</v>
      </c>
      <c r="D1822" s="833">
        <v>16000</v>
      </c>
      <c r="E1822" s="2194"/>
      <c r="F1822" s="1926">
        <f t="shared" si="28"/>
        <v>12939840.810000012</v>
      </c>
    </row>
    <row r="1823" spans="1:6" ht="39">
      <c r="A1823" s="832">
        <v>43774</v>
      </c>
      <c r="B1823" s="829">
        <v>0</v>
      </c>
      <c r="C1823" s="1574" t="s">
        <v>13162</v>
      </c>
      <c r="D1823" s="834"/>
      <c r="E1823" s="2195">
        <v>46650</v>
      </c>
      <c r="F1823" s="1926">
        <f t="shared" si="28"/>
        <v>12893190.810000012</v>
      </c>
    </row>
    <row r="1824" spans="1:6" s="780" customFormat="1" ht="39">
      <c r="A1824" s="832">
        <v>43774</v>
      </c>
      <c r="B1824" s="829">
        <v>0</v>
      </c>
      <c r="C1824" s="1574" t="s">
        <v>13163</v>
      </c>
      <c r="D1824" s="834"/>
      <c r="E1824" s="2195">
        <v>30000</v>
      </c>
      <c r="F1824" s="1926">
        <f t="shared" si="28"/>
        <v>12863190.810000012</v>
      </c>
    </row>
    <row r="1825" spans="1:6" s="781" customFormat="1" ht="39">
      <c r="A1825" s="832">
        <v>43774</v>
      </c>
      <c r="B1825" s="829">
        <v>27620566</v>
      </c>
      <c r="C1825" s="1574" t="s">
        <v>13164</v>
      </c>
      <c r="D1825" s="834"/>
      <c r="E1825" s="2195">
        <v>120000</v>
      </c>
      <c r="F1825" s="1926">
        <f t="shared" si="28"/>
        <v>12743190.810000012</v>
      </c>
    </row>
    <row r="1826" spans="1:6" s="780" customFormat="1" ht="39">
      <c r="A1826" s="832">
        <v>43774</v>
      </c>
      <c r="B1826" s="829">
        <v>27620566</v>
      </c>
      <c r="C1826" s="1574" t="s">
        <v>13165</v>
      </c>
      <c r="D1826" s="834"/>
      <c r="E1826" s="2194">
        <v>50</v>
      </c>
      <c r="F1826" s="1926">
        <f t="shared" si="28"/>
        <v>12743140.810000012</v>
      </c>
    </row>
    <row r="1827" spans="1:6" s="780" customFormat="1">
      <c r="A1827" s="832">
        <v>43774</v>
      </c>
      <c r="B1827" s="829">
        <v>27620566</v>
      </c>
      <c r="C1827" s="1574" t="s">
        <v>12632</v>
      </c>
      <c r="D1827" s="834"/>
      <c r="E1827" s="2194">
        <v>2.5</v>
      </c>
      <c r="F1827" s="1926">
        <f t="shared" si="28"/>
        <v>12743138.310000012</v>
      </c>
    </row>
    <row r="1828" spans="1:6" s="780" customFormat="1" ht="39">
      <c r="A1828" s="832">
        <v>43774</v>
      </c>
      <c r="B1828" s="829">
        <v>0</v>
      </c>
      <c r="C1828" s="1574" t="s">
        <v>13166</v>
      </c>
      <c r="D1828" s="834"/>
      <c r="E1828" s="2195">
        <v>40400</v>
      </c>
      <c r="F1828" s="1926">
        <f t="shared" si="28"/>
        <v>12702738.310000012</v>
      </c>
    </row>
    <row r="1829" spans="1:6" s="781" customFormat="1" ht="39">
      <c r="A1829" s="832">
        <v>43774</v>
      </c>
      <c r="B1829" s="829">
        <v>0</v>
      </c>
      <c r="C1829" s="1574" t="s">
        <v>13167</v>
      </c>
      <c r="D1829" s="834"/>
      <c r="E1829" s="2195">
        <v>17000</v>
      </c>
      <c r="F1829" s="1926">
        <f t="shared" si="28"/>
        <v>12685738.310000012</v>
      </c>
    </row>
    <row r="1830" spans="1:6" ht="39">
      <c r="A1830" s="832">
        <v>43774</v>
      </c>
      <c r="B1830" s="829">
        <v>0</v>
      </c>
      <c r="C1830" s="1574" t="s">
        <v>13168</v>
      </c>
      <c r="D1830" s="834"/>
      <c r="E1830" s="2195">
        <v>25700</v>
      </c>
      <c r="F1830" s="1926">
        <f t="shared" si="28"/>
        <v>12660038.310000012</v>
      </c>
    </row>
    <row r="1831" spans="1:6" s="780" customFormat="1" ht="39">
      <c r="A1831" s="832">
        <v>43774</v>
      </c>
      <c r="B1831" s="829">
        <v>0</v>
      </c>
      <c r="C1831" s="1574" t="s">
        <v>13169</v>
      </c>
      <c r="D1831" s="834"/>
      <c r="E1831" s="2195">
        <v>45900</v>
      </c>
      <c r="F1831" s="1926">
        <f t="shared" si="28"/>
        <v>12614138.310000012</v>
      </c>
    </row>
    <row r="1832" spans="1:6" s="780" customFormat="1" ht="39">
      <c r="A1832" s="832">
        <v>43774</v>
      </c>
      <c r="B1832" s="829">
        <v>0</v>
      </c>
      <c r="C1832" s="1574" t="s">
        <v>13170</v>
      </c>
      <c r="D1832" s="834"/>
      <c r="E1832" s="2195">
        <v>27400</v>
      </c>
      <c r="F1832" s="1926">
        <f t="shared" si="28"/>
        <v>12586738.310000012</v>
      </c>
    </row>
    <row r="1833" spans="1:6" s="781" customFormat="1" ht="39">
      <c r="A1833" s="832">
        <v>43774</v>
      </c>
      <c r="B1833" s="829">
        <v>27845254</v>
      </c>
      <c r="C1833" s="1574" t="s">
        <v>13171</v>
      </c>
      <c r="D1833" s="834"/>
      <c r="E1833" s="2195">
        <v>22400</v>
      </c>
      <c r="F1833" s="1926">
        <f t="shared" si="28"/>
        <v>12564338.310000012</v>
      </c>
    </row>
    <row r="1834" spans="1:6" ht="39">
      <c r="A1834" s="832">
        <v>43774</v>
      </c>
      <c r="B1834" s="829">
        <v>27845254</v>
      </c>
      <c r="C1834" s="1574" t="s">
        <v>13172</v>
      </c>
      <c r="D1834" s="834"/>
      <c r="E1834" s="2194">
        <v>50</v>
      </c>
      <c r="F1834" s="1926">
        <f t="shared" si="28"/>
        <v>12564288.310000012</v>
      </c>
    </row>
    <row r="1835" spans="1:6">
      <c r="A1835" s="832">
        <v>43774</v>
      </c>
      <c r="B1835" s="829">
        <v>27845254</v>
      </c>
      <c r="C1835" s="1574" t="s">
        <v>12632</v>
      </c>
      <c r="D1835" s="834"/>
      <c r="E1835" s="2194">
        <v>2.5</v>
      </c>
      <c r="F1835" s="1926">
        <f t="shared" si="28"/>
        <v>12564285.810000012</v>
      </c>
    </row>
    <row r="1836" spans="1:6" s="781" customFormat="1" ht="39">
      <c r="A1836" s="832">
        <v>43774</v>
      </c>
      <c r="B1836" s="829">
        <v>27845254</v>
      </c>
      <c r="C1836" s="1574" t="s">
        <v>13173</v>
      </c>
      <c r="D1836" s="834"/>
      <c r="E1836" s="2195">
        <v>7000</v>
      </c>
      <c r="F1836" s="1926">
        <f t="shared" si="28"/>
        <v>12557285.810000012</v>
      </c>
    </row>
    <row r="1837" spans="1:6" ht="39">
      <c r="A1837" s="832">
        <v>43774</v>
      </c>
      <c r="B1837" s="829">
        <v>27845254</v>
      </c>
      <c r="C1837" s="1574" t="s">
        <v>13174</v>
      </c>
      <c r="D1837" s="834"/>
      <c r="E1837" s="2195">
        <v>12000</v>
      </c>
      <c r="F1837" s="1926">
        <f t="shared" si="28"/>
        <v>12545285.810000012</v>
      </c>
    </row>
    <row r="1838" spans="1:6" ht="39">
      <c r="A1838" s="832">
        <v>43774</v>
      </c>
      <c r="B1838" s="829">
        <v>27845254</v>
      </c>
      <c r="C1838" s="1574" t="s">
        <v>13175</v>
      </c>
      <c r="D1838" s="834"/>
      <c r="E1838" s="2194">
        <v>50</v>
      </c>
      <c r="F1838" s="1926">
        <f t="shared" si="28"/>
        <v>12545235.810000012</v>
      </c>
    </row>
    <row r="1839" spans="1:6" s="780" customFormat="1">
      <c r="A1839" s="832">
        <v>43774</v>
      </c>
      <c r="B1839" s="829">
        <v>27845254</v>
      </c>
      <c r="C1839" s="1574" t="s">
        <v>12632</v>
      </c>
      <c r="D1839" s="834"/>
      <c r="E1839" s="2194">
        <v>2.5</v>
      </c>
      <c r="F1839" s="1926">
        <f t="shared" si="28"/>
        <v>12545233.310000012</v>
      </c>
    </row>
    <row r="1840" spans="1:6" s="780" customFormat="1" ht="39">
      <c r="A1840" s="832">
        <v>43774</v>
      </c>
      <c r="B1840" s="829">
        <v>27845254</v>
      </c>
      <c r="C1840" s="1574" t="s">
        <v>13176</v>
      </c>
      <c r="D1840" s="834"/>
      <c r="E1840" s="2194">
        <v>50</v>
      </c>
      <c r="F1840" s="1926">
        <f t="shared" si="28"/>
        <v>12545183.310000012</v>
      </c>
    </row>
    <row r="1841" spans="1:6" s="780" customFormat="1">
      <c r="A1841" s="832">
        <v>43774</v>
      </c>
      <c r="B1841" s="829">
        <v>27845254</v>
      </c>
      <c r="C1841" s="1574" t="s">
        <v>12632</v>
      </c>
      <c r="D1841" s="834"/>
      <c r="E1841" s="2194">
        <v>2.5</v>
      </c>
      <c r="F1841" s="1926">
        <f t="shared" si="28"/>
        <v>12545180.810000012</v>
      </c>
    </row>
    <row r="1842" spans="1:6" s="781" customFormat="1" ht="39">
      <c r="A1842" s="832">
        <v>43774</v>
      </c>
      <c r="B1842" s="829">
        <v>0</v>
      </c>
      <c r="C1842" s="1574" t="s">
        <v>13177</v>
      </c>
      <c r="D1842" s="834"/>
      <c r="E1842" s="2195">
        <v>27400</v>
      </c>
      <c r="F1842" s="1926">
        <f t="shared" si="28"/>
        <v>12517780.810000012</v>
      </c>
    </row>
    <row r="1843" spans="1:6" s="780" customFormat="1" ht="39">
      <c r="A1843" s="832">
        <v>43774</v>
      </c>
      <c r="B1843" s="829">
        <v>27845580</v>
      </c>
      <c r="C1843" s="1574" t="s">
        <v>13178</v>
      </c>
      <c r="D1843" s="834"/>
      <c r="E1843" s="2195">
        <v>19400</v>
      </c>
      <c r="F1843" s="1926">
        <f t="shared" si="28"/>
        <v>12498380.810000012</v>
      </c>
    </row>
    <row r="1844" spans="1:6" s="780" customFormat="1" ht="39">
      <c r="A1844" s="832">
        <v>43774</v>
      </c>
      <c r="B1844" s="829">
        <v>27845580</v>
      </c>
      <c r="C1844" s="1574" t="s">
        <v>13179</v>
      </c>
      <c r="D1844" s="834"/>
      <c r="E1844" s="2194">
        <v>50</v>
      </c>
      <c r="F1844" s="1926">
        <f t="shared" si="28"/>
        <v>12498330.810000012</v>
      </c>
    </row>
    <row r="1845" spans="1:6" s="780" customFormat="1">
      <c r="A1845" s="832">
        <v>43774</v>
      </c>
      <c r="B1845" s="829">
        <v>27845580</v>
      </c>
      <c r="C1845" s="1574" t="s">
        <v>12632</v>
      </c>
      <c r="D1845" s="834"/>
      <c r="E1845" s="2194">
        <v>2.5</v>
      </c>
      <c r="F1845" s="1926">
        <f t="shared" si="28"/>
        <v>12498328.310000012</v>
      </c>
    </row>
    <row r="1846" spans="1:6" s="780" customFormat="1" ht="39">
      <c r="A1846" s="832">
        <v>43774</v>
      </c>
      <c r="B1846" s="829">
        <v>0</v>
      </c>
      <c r="C1846" s="1574" t="s">
        <v>13180</v>
      </c>
      <c r="D1846" s="834"/>
      <c r="E1846" s="2195">
        <v>6250000</v>
      </c>
      <c r="F1846" s="1926">
        <f t="shared" si="28"/>
        <v>6248328.3100000117</v>
      </c>
    </row>
    <row r="1847" spans="1:6" s="781" customFormat="1" ht="26.25">
      <c r="A1847" s="832">
        <v>43774</v>
      </c>
      <c r="B1847" s="829">
        <v>0</v>
      </c>
      <c r="C1847" s="1574" t="s">
        <v>13181</v>
      </c>
      <c r="D1847" s="833">
        <v>5000</v>
      </c>
      <c r="E1847" s="2194"/>
      <c r="F1847" s="1926">
        <f t="shared" si="28"/>
        <v>6253328.3100000117</v>
      </c>
    </row>
    <row r="1848" spans="1:6" s="780" customFormat="1" ht="39">
      <c r="A1848" s="832">
        <v>43774</v>
      </c>
      <c r="B1848" s="829">
        <v>0</v>
      </c>
      <c r="C1848" s="1574" t="s">
        <v>13182</v>
      </c>
      <c r="D1848" s="834"/>
      <c r="E1848" s="2195">
        <v>6250000</v>
      </c>
      <c r="F1848" s="1926">
        <f t="shared" si="28"/>
        <v>3328.3100000116974</v>
      </c>
    </row>
    <row r="1849" spans="1:6" s="780" customFormat="1">
      <c r="A1849" s="832">
        <v>43774</v>
      </c>
      <c r="B1849" s="829">
        <v>0</v>
      </c>
      <c r="C1849" s="1574" t="s">
        <v>13183</v>
      </c>
      <c r="D1849" s="834"/>
      <c r="E1849" s="2194">
        <v>300</v>
      </c>
      <c r="F1849" s="1926">
        <f t="shared" si="28"/>
        <v>3028.3100000116974</v>
      </c>
    </row>
    <row r="1850" spans="1:6" s="781" customFormat="1" ht="26.25">
      <c r="A1850" s="832">
        <v>43775</v>
      </c>
      <c r="B1850" s="829">
        <v>0</v>
      </c>
      <c r="C1850" s="1574" t="s">
        <v>13184</v>
      </c>
      <c r="D1850" s="833">
        <v>11940</v>
      </c>
      <c r="E1850" s="2194"/>
      <c r="F1850" s="1926">
        <f t="shared" si="28"/>
        <v>14968.310000011697</v>
      </c>
    </row>
    <row r="1851" spans="1:6" s="780" customFormat="1" ht="39">
      <c r="A1851" s="832">
        <v>43775</v>
      </c>
      <c r="B1851" s="829">
        <v>0</v>
      </c>
      <c r="C1851" s="1574" t="s">
        <v>13185</v>
      </c>
      <c r="D1851" s="834">
        <v>700</v>
      </c>
      <c r="E1851" s="2194"/>
      <c r="F1851" s="1926">
        <f t="shared" si="28"/>
        <v>15668.310000011697</v>
      </c>
    </row>
    <row r="1852" spans="1:6">
      <c r="A1852" s="832">
        <v>43775</v>
      </c>
      <c r="B1852" s="829">
        <v>0</v>
      </c>
      <c r="C1852" s="1574" t="s">
        <v>13186</v>
      </c>
      <c r="D1852" s="834"/>
      <c r="E1852" s="2194">
        <v>50</v>
      </c>
      <c r="F1852" s="1926">
        <f t="shared" si="28"/>
        <v>15618.310000011697</v>
      </c>
    </row>
    <row r="1853" spans="1:6" s="780" customFormat="1" ht="26.25">
      <c r="A1853" s="832">
        <v>43777</v>
      </c>
      <c r="B1853" s="829">
        <v>0</v>
      </c>
      <c r="C1853" s="1574" t="s">
        <v>13187</v>
      </c>
      <c r="D1853" s="833">
        <v>500000</v>
      </c>
      <c r="E1853" s="2194"/>
      <c r="F1853" s="1926">
        <f t="shared" si="28"/>
        <v>515618.3100000117</v>
      </c>
    </row>
    <row r="1854" spans="1:6" ht="26.25">
      <c r="A1854" s="832">
        <v>43777</v>
      </c>
      <c r="B1854" s="829">
        <v>0</v>
      </c>
      <c r="C1854" s="1574" t="s">
        <v>13188</v>
      </c>
      <c r="D1854" s="834">
        <v>700</v>
      </c>
      <c r="E1854" s="2194"/>
      <c r="F1854" s="1926">
        <f t="shared" si="28"/>
        <v>516318.3100000117</v>
      </c>
    </row>
    <row r="1855" spans="1:6" s="780" customFormat="1" ht="39">
      <c r="A1855" s="832">
        <v>43777</v>
      </c>
      <c r="B1855" s="829">
        <v>28040531</v>
      </c>
      <c r="C1855" s="1574" t="s">
        <v>13189</v>
      </c>
      <c r="D1855" s="834"/>
      <c r="E1855" s="2195">
        <v>49300</v>
      </c>
      <c r="F1855" s="1926">
        <f t="shared" si="28"/>
        <v>467018.3100000117</v>
      </c>
    </row>
    <row r="1856" spans="1:6" ht="39">
      <c r="A1856" s="832">
        <v>43777</v>
      </c>
      <c r="B1856" s="829">
        <v>28040531</v>
      </c>
      <c r="C1856" s="1574" t="s">
        <v>13190</v>
      </c>
      <c r="D1856" s="834"/>
      <c r="E1856" s="2194">
        <v>50</v>
      </c>
      <c r="F1856" s="1926">
        <f t="shared" si="28"/>
        <v>466968.3100000117</v>
      </c>
    </row>
    <row r="1857" spans="1:6" s="781" customFormat="1">
      <c r="A1857" s="832">
        <v>43777</v>
      </c>
      <c r="B1857" s="829">
        <v>28040531</v>
      </c>
      <c r="C1857" s="1574" t="s">
        <v>13191</v>
      </c>
      <c r="D1857" s="834"/>
      <c r="E1857" s="2194">
        <v>2.5</v>
      </c>
      <c r="F1857" s="1926">
        <f t="shared" si="28"/>
        <v>466965.8100000117</v>
      </c>
    </row>
    <row r="1858" spans="1:6" ht="39">
      <c r="A1858" s="832">
        <v>43777</v>
      </c>
      <c r="B1858" s="829">
        <v>0</v>
      </c>
      <c r="C1858" s="1574" t="s">
        <v>13192</v>
      </c>
      <c r="D1858" s="834"/>
      <c r="E1858" s="2195">
        <v>104000</v>
      </c>
      <c r="F1858" s="1926">
        <f t="shared" si="28"/>
        <v>362965.8100000117</v>
      </c>
    </row>
    <row r="1859" spans="1:6" s="780" customFormat="1">
      <c r="A1859" s="832">
        <v>43777</v>
      </c>
      <c r="B1859" s="829">
        <v>0</v>
      </c>
      <c r="C1859" s="1574" t="s">
        <v>13193</v>
      </c>
      <c r="D1859" s="834"/>
      <c r="E1859" s="2194">
        <v>50</v>
      </c>
      <c r="F1859" s="1926">
        <f t="shared" si="28"/>
        <v>362915.8100000117</v>
      </c>
    </row>
    <row r="1860" spans="1:6" ht="26.25">
      <c r="A1860" s="832">
        <v>43781</v>
      </c>
      <c r="B1860" s="829">
        <v>0</v>
      </c>
      <c r="C1860" s="1574" t="s">
        <v>13194</v>
      </c>
      <c r="D1860" s="833">
        <v>28059</v>
      </c>
      <c r="E1860" s="2194"/>
      <c r="F1860" s="1926">
        <f t="shared" si="28"/>
        <v>390974.8100000117</v>
      </c>
    </row>
    <row r="1861" spans="1:6" s="781" customFormat="1" ht="26.25">
      <c r="A1861" s="832">
        <v>43781</v>
      </c>
      <c r="B1861" s="829">
        <v>0</v>
      </c>
      <c r="C1861" s="1574" t="s">
        <v>13195</v>
      </c>
      <c r="D1861" s="833">
        <v>16318</v>
      </c>
      <c r="E1861" s="2194"/>
      <c r="F1861" s="1926">
        <f t="shared" si="28"/>
        <v>407292.8100000117</v>
      </c>
    </row>
    <row r="1862" spans="1:6">
      <c r="A1862" s="832">
        <v>43781</v>
      </c>
      <c r="B1862" s="829">
        <v>0</v>
      </c>
      <c r="C1862" s="1574" t="s">
        <v>13196</v>
      </c>
      <c r="D1862" s="834">
        <v>50</v>
      </c>
      <c r="E1862" s="2194"/>
      <c r="F1862" s="1926">
        <f t="shared" ref="F1862:F1925" si="29">F1861-E1862+D1862</f>
        <v>407342.8100000117</v>
      </c>
    </row>
    <row r="1863" spans="1:6" s="780" customFormat="1">
      <c r="A1863" s="832">
        <v>43781</v>
      </c>
      <c r="B1863" s="829">
        <v>0</v>
      </c>
      <c r="C1863" s="1574" t="s">
        <v>13197</v>
      </c>
      <c r="D1863" s="834"/>
      <c r="E1863" s="2194">
        <v>200</v>
      </c>
      <c r="F1863" s="1926">
        <f t="shared" si="29"/>
        <v>407142.8100000117</v>
      </c>
    </row>
    <row r="1864" spans="1:6" s="780" customFormat="1" ht="39">
      <c r="A1864" s="832">
        <v>43785</v>
      </c>
      <c r="B1864" s="829">
        <v>28361747</v>
      </c>
      <c r="C1864" s="1574" t="s">
        <v>13198</v>
      </c>
      <c r="D1864" s="834"/>
      <c r="E1864" s="2195">
        <v>12500</v>
      </c>
      <c r="F1864" s="1926">
        <f t="shared" si="29"/>
        <v>394642.8100000117</v>
      </c>
    </row>
    <row r="1865" spans="1:6" s="780" customFormat="1" ht="39">
      <c r="A1865" s="832">
        <v>43785</v>
      </c>
      <c r="B1865" s="829">
        <v>28361747</v>
      </c>
      <c r="C1865" s="1574" t="s">
        <v>13199</v>
      </c>
      <c r="D1865" s="834"/>
      <c r="E1865" s="2194">
        <v>50</v>
      </c>
      <c r="F1865" s="1926">
        <f t="shared" si="29"/>
        <v>394592.8100000117</v>
      </c>
    </row>
    <row r="1866" spans="1:6">
      <c r="A1866" s="832">
        <v>43785</v>
      </c>
      <c r="B1866" s="829">
        <v>28361747</v>
      </c>
      <c r="C1866" s="1574" t="s">
        <v>13200</v>
      </c>
      <c r="D1866" s="834"/>
      <c r="E1866" s="2194">
        <v>2.5</v>
      </c>
      <c r="F1866" s="1926">
        <f t="shared" si="29"/>
        <v>394590.3100000117</v>
      </c>
    </row>
    <row r="1867" spans="1:6" s="781" customFormat="1" ht="39">
      <c r="A1867" s="832">
        <v>43785</v>
      </c>
      <c r="B1867" s="829">
        <v>28361747</v>
      </c>
      <c r="C1867" s="1574" t="s">
        <v>13201</v>
      </c>
      <c r="D1867" s="834"/>
      <c r="E1867" s="2195">
        <v>240000</v>
      </c>
      <c r="F1867" s="1926">
        <f t="shared" si="29"/>
        <v>154590.3100000117</v>
      </c>
    </row>
    <row r="1868" spans="1:6" ht="39">
      <c r="A1868" s="832">
        <v>43785</v>
      </c>
      <c r="B1868" s="829">
        <v>28361747</v>
      </c>
      <c r="C1868" s="1574" t="s">
        <v>13202</v>
      </c>
      <c r="D1868" s="834"/>
      <c r="E1868" s="2194">
        <v>50</v>
      </c>
      <c r="F1868" s="1926">
        <f t="shared" si="29"/>
        <v>154540.3100000117</v>
      </c>
    </row>
    <row r="1869" spans="1:6" s="780" customFormat="1">
      <c r="A1869" s="832">
        <v>43785</v>
      </c>
      <c r="B1869" s="829">
        <v>28361747</v>
      </c>
      <c r="C1869" s="1574" t="s">
        <v>13203</v>
      </c>
      <c r="D1869" s="834"/>
      <c r="E1869" s="2194">
        <v>2.5</v>
      </c>
      <c r="F1869" s="1926">
        <f t="shared" si="29"/>
        <v>154537.8100000117</v>
      </c>
    </row>
    <row r="1870" spans="1:6" ht="39">
      <c r="A1870" s="832">
        <v>43785</v>
      </c>
      <c r="B1870" s="829">
        <v>28361747</v>
      </c>
      <c r="C1870" s="1574" t="s">
        <v>13204</v>
      </c>
      <c r="D1870" s="834"/>
      <c r="E1870" s="2195">
        <v>6500</v>
      </c>
      <c r="F1870" s="1926">
        <f t="shared" si="29"/>
        <v>148037.8100000117</v>
      </c>
    </row>
    <row r="1871" spans="1:6" s="780" customFormat="1" ht="39">
      <c r="A1871" s="832">
        <v>43785</v>
      </c>
      <c r="B1871" s="829">
        <v>28361747</v>
      </c>
      <c r="C1871" s="1574" t="s">
        <v>13205</v>
      </c>
      <c r="D1871" s="834"/>
      <c r="E1871" s="2194">
        <v>50</v>
      </c>
      <c r="F1871" s="1926">
        <f t="shared" si="29"/>
        <v>147987.8100000117</v>
      </c>
    </row>
    <row r="1872" spans="1:6" s="780" customFormat="1">
      <c r="A1872" s="832">
        <v>43785</v>
      </c>
      <c r="B1872" s="829">
        <v>28361747</v>
      </c>
      <c r="C1872" s="1574" t="s">
        <v>13206</v>
      </c>
      <c r="D1872" s="834"/>
      <c r="E1872" s="2194">
        <v>2.5</v>
      </c>
      <c r="F1872" s="1926">
        <f t="shared" si="29"/>
        <v>147985.3100000117</v>
      </c>
    </row>
    <row r="1873" spans="1:6" ht="26.25">
      <c r="A1873" s="832">
        <v>43787</v>
      </c>
      <c r="B1873" s="829">
        <v>0</v>
      </c>
      <c r="C1873" s="1574" t="s">
        <v>13207</v>
      </c>
      <c r="D1873" s="833">
        <v>9950</v>
      </c>
      <c r="E1873" s="2194"/>
      <c r="F1873" s="1926">
        <f t="shared" si="29"/>
        <v>157935.3100000117</v>
      </c>
    </row>
    <row r="1874" spans="1:6">
      <c r="A1874" s="832">
        <v>43787</v>
      </c>
      <c r="B1874" s="829">
        <v>0</v>
      </c>
      <c r="C1874" s="1574" t="s">
        <v>13208</v>
      </c>
      <c r="D1874" s="834"/>
      <c r="E1874" s="2194">
        <v>50</v>
      </c>
      <c r="F1874" s="1926">
        <f t="shared" si="29"/>
        <v>157885.3100000117</v>
      </c>
    </row>
    <row r="1875" spans="1:6" s="809" customFormat="1">
      <c r="A1875" s="835">
        <v>43791</v>
      </c>
      <c r="B1875" s="836">
        <v>9999002934</v>
      </c>
      <c r="C1875" s="1575" t="s">
        <v>13209</v>
      </c>
      <c r="D1875" s="837">
        <v>33000</v>
      </c>
      <c r="E1875" s="2196"/>
      <c r="F1875" s="1929">
        <f t="shared" si="29"/>
        <v>190885.3100000117</v>
      </c>
    </row>
    <row r="1876" spans="1:6" s="809" customFormat="1">
      <c r="A1876" s="832">
        <v>43791</v>
      </c>
      <c r="B1876" s="829">
        <v>0</v>
      </c>
      <c r="C1876" s="1574" t="s">
        <v>13210</v>
      </c>
      <c r="D1876" s="834"/>
      <c r="E1876" s="2194">
        <v>50</v>
      </c>
      <c r="F1876" s="1926">
        <f t="shared" si="29"/>
        <v>190835.3100000117</v>
      </c>
    </row>
    <row r="1877" spans="1:6" s="809" customFormat="1" ht="26.25">
      <c r="A1877" s="832">
        <v>43794</v>
      </c>
      <c r="B1877" s="829">
        <v>0</v>
      </c>
      <c r="C1877" s="1574" t="s">
        <v>13211</v>
      </c>
      <c r="D1877" s="833">
        <v>1990</v>
      </c>
      <c r="E1877" s="2194"/>
      <c r="F1877" s="1926">
        <f t="shared" si="29"/>
        <v>192825.3100000117</v>
      </c>
    </row>
    <row r="1878" spans="1:6" ht="26.25">
      <c r="A1878" s="832">
        <v>43794</v>
      </c>
      <c r="B1878" s="829">
        <v>0</v>
      </c>
      <c r="C1878" s="1574" t="s">
        <v>13212</v>
      </c>
      <c r="D1878" s="833">
        <v>17014.5</v>
      </c>
      <c r="E1878" s="2194"/>
      <c r="F1878" s="1926">
        <f t="shared" si="29"/>
        <v>209839.8100000117</v>
      </c>
    </row>
    <row r="1879" spans="1:6" ht="26.25">
      <c r="A1879" s="832">
        <v>43797</v>
      </c>
      <c r="B1879" s="829">
        <v>0</v>
      </c>
      <c r="C1879" s="1574" t="s">
        <v>13213</v>
      </c>
      <c r="D1879" s="833">
        <v>25000</v>
      </c>
      <c r="E1879" s="2194"/>
      <c r="F1879" s="1926">
        <f t="shared" si="29"/>
        <v>234839.8100000117</v>
      </c>
    </row>
    <row r="1880" spans="1:6" ht="39">
      <c r="A1880" s="832">
        <v>43797</v>
      </c>
      <c r="B1880" s="829">
        <v>27840479</v>
      </c>
      <c r="C1880" s="1574" t="s">
        <v>13214</v>
      </c>
      <c r="D1880" s="834"/>
      <c r="E1880" s="2195">
        <v>44400</v>
      </c>
      <c r="F1880" s="1926">
        <f t="shared" si="29"/>
        <v>190439.8100000117</v>
      </c>
    </row>
    <row r="1881" spans="1:6" ht="39">
      <c r="A1881" s="832">
        <v>43797</v>
      </c>
      <c r="B1881" s="829">
        <v>27840479</v>
      </c>
      <c r="C1881" s="1574" t="s">
        <v>13215</v>
      </c>
      <c r="D1881" s="834"/>
      <c r="E1881" s="2194">
        <v>50</v>
      </c>
      <c r="F1881" s="1926">
        <f t="shared" si="29"/>
        <v>190389.8100000117</v>
      </c>
    </row>
    <row r="1882" spans="1:6">
      <c r="A1882" s="832">
        <v>43797</v>
      </c>
      <c r="B1882" s="829">
        <v>27840479</v>
      </c>
      <c r="C1882" s="1574" t="s">
        <v>12632</v>
      </c>
      <c r="D1882" s="834"/>
      <c r="E1882" s="2194">
        <v>2.5</v>
      </c>
      <c r="F1882" s="1926">
        <f t="shared" si="29"/>
        <v>190387.3100000117</v>
      </c>
    </row>
    <row r="1883" spans="1:6" s="780" customFormat="1">
      <c r="A1883" s="832">
        <v>43797</v>
      </c>
      <c r="B1883" s="829">
        <v>9999501219</v>
      </c>
      <c r="C1883" s="1574" t="s">
        <v>13216</v>
      </c>
      <c r="D1883" s="833">
        <v>8793521.8800000008</v>
      </c>
      <c r="E1883" s="2194"/>
      <c r="F1883" s="1926">
        <f t="shared" si="29"/>
        <v>8983909.1900000125</v>
      </c>
    </row>
    <row r="1884" spans="1:6" ht="39">
      <c r="A1884" s="832">
        <v>43797</v>
      </c>
      <c r="B1884" s="829">
        <v>0</v>
      </c>
      <c r="C1884" s="1574" t="s">
        <v>13217</v>
      </c>
      <c r="D1884" s="834"/>
      <c r="E1884" s="2195">
        <v>15000</v>
      </c>
      <c r="F1884" s="1926">
        <f t="shared" si="29"/>
        <v>8968909.1900000125</v>
      </c>
    </row>
    <row r="1885" spans="1:6" s="780" customFormat="1" ht="39">
      <c r="A1885" s="832">
        <v>43797</v>
      </c>
      <c r="B1885" s="829">
        <v>28708611</v>
      </c>
      <c r="C1885" s="1574" t="s">
        <v>13218</v>
      </c>
      <c r="D1885" s="834"/>
      <c r="E1885" s="2195">
        <v>56196</v>
      </c>
      <c r="F1885" s="1926">
        <f t="shared" si="29"/>
        <v>8912713.1900000125</v>
      </c>
    </row>
    <row r="1886" spans="1:6" ht="39">
      <c r="A1886" s="832">
        <v>43797</v>
      </c>
      <c r="B1886" s="829">
        <v>28715735</v>
      </c>
      <c r="C1886" s="1574" t="s">
        <v>13219</v>
      </c>
      <c r="D1886" s="834"/>
      <c r="E1886" s="2195">
        <v>23000</v>
      </c>
      <c r="F1886" s="1926">
        <f t="shared" si="29"/>
        <v>8889713.1900000125</v>
      </c>
    </row>
    <row r="1887" spans="1:6" s="780" customFormat="1" ht="39">
      <c r="A1887" s="832">
        <v>43797</v>
      </c>
      <c r="B1887" s="829">
        <v>28715735</v>
      </c>
      <c r="C1887" s="1574" t="s">
        <v>13220</v>
      </c>
      <c r="D1887" s="834"/>
      <c r="E1887" s="2195">
        <v>12000</v>
      </c>
      <c r="F1887" s="1926">
        <f t="shared" si="29"/>
        <v>8877713.1900000125</v>
      </c>
    </row>
    <row r="1888" spans="1:6" s="780" customFormat="1" ht="39">
      <c r="A1888" s="832">
        <v>43797</v>
      </c>
      <c r="B1888" s="829">
        <v>28708611</v>
      </c>
      <c r="C1888" s="1574" t="s">
        <v>13221</v>
      </c>
      <c r="D1888" s="834"/>
      <c r="E1888" s="2194">
        <v>50</v>
      </c>
      <c r="F1888" s="1926">
        <f t="shared" si="29"/>
        <v>8877663.1900000125</v>
      </c>
    </row>
    <row r="1889" spans="1:6" s="780" customFormat="1">
      <c r="A1889" s="832">
        <v>43797</v>
      </c>
      <c r="B1889" s="829">
        <v>28708611</v>
      </c>
      <c r="C1889" s="1574" t="s">
        <v>13115</v>
      </c>
      <c r="D1889" s="834"/>
      <c r="E1889" s="2194">
        <v>2.5</v>
      </c>
      <c r="F1889" s="1926">
        <f t="shared" si="29"/>
        <v>8877660.6900000125</v>
      </c>
    </row>
    <row r="1890" spans="1:6" ht="39">
      <c r="A1890" s="832">
        <v>43797</v>
      </c>
      <c r="B1890" s="829">
        <v>28715735</v>
      </c>
      <c r="C1890" s="1574" t="s">
        <v>13222</v>
      </c>
      <c r="D1890" s="834"/>
      <c r="E1890" s="2194">
        <v>50</v>
      </c>
      <c r="F1890" s="1926">
        <f t="shared" si="29"/>
        <v>8877610.6900000125</v>
      </c>
    </row>
    <row r="1891" spans="1:6" s="780" customFormat="1">
      <c r="A1891" s="832">
        <v>43797</v>
      </c>
      <c r="B1891" s="829">
        <v>28715735</v>
      </c>
      <c r="C1891" s="1574" t="s">
        <v>12632</v>
      </c>
      <c r="D1891" s="834"/>
      <c r="E1891" s="2194">
        <v>2.5</v>
      </c>
      <c r="F1891" s="1926">
        <f t="shared" si="29"/>
        <v>8877608.1900000125</v>
      </c>
    </row>
    <row r="1892" spans="1:6" ht="39">
      <c r="A1892" s="832">
        <v>43797</v>
      </c>
      <c r="B1892" s="829">
        <v>28715735</v>
      </c>
      <c r="C1892" s="1574" t="s">
        <v>13223</v>
      </c>
      <c r="D1892" s="834"/>
      <c r="E1892" s="2194">
        <v>50</v>
      </c>
      <c r="F1892" s="1926">
        <f t="shared" si="29"/>
        <v>8877558.1900000125</v>
      </c>
    </row>
    <row r="1893" spans="1:6" s="780" customFormat="1">
      <c r="A1893" s="832">
        <v>43797</v>
      </c>
      <c r="B1893" s="829">
        <v>28715735</v>
      </c>
      <c r="C1893" s="1574" t="s">
        <v>12632</v>
      </c>
      <c r="D1893" s="834"/>
      <c r="E1893" s="2194">
        <v>2.5</v>
      </c>
      <c r="F1893" s="1926">
        <f t="shared" si="29"/>
        <v>8877555.6900000125</v>
      </c>
    </row>
    <row r="1894" spans="1:6" s="780" customFormat="1" ht="39">
      <c r="A1894" s="832">
        <v>43797</v>
      </c>
      <c r="B1894" s="829">
        <v>28715735</v>
      </c>
      <c r="C1894" s="1574" t="s">
        <v>13224</v>
      </c>
      <c r="D1894" s="834"/>
      <c r="E1894" s="2195">
        <v>25000</v>
      </c>
      <c r="F1894" s="1926">
        <f t="shared" si="29"/>
        <v>8852555.6900000125</v>
      </c>
    </row>
    <row r="1895" spans="1:6" s="780" customFormat="1" ht="39">
      <c r="A1895" s="832">
        <v>43797</v>
      </c>
      <c r="B1895" s="829">
        <v>28715735</v>
      </c>
      <c r="C1895" s="1574" t="s">
        <v>13225</v>
      </c>
      <c r="D1895" s="834"/>
      <c r="E1895" s="2194">
        <v>50</v>
      </c>
      <c r="F1895" s="1926">
        <f t="shared" si="29"/>
        <v>8852505.6900000125</v>
      </c>
    </row>
    <row r="1896" spans="1:6">
      <c r="A1896" s="832">
        <v>43797</v>
      </c>
      <c r="B1896" s="829">
        <v>28715735</v>
      </c>
      <c r="C1896" s="1574" t="s">
        <v>12632</v>
      </c>
      <c r="D1896" s="834"/>
      <c r="E1896" s="2194">
        <v>2.5</v>
      </c>
      <c r="F1896" s="1926">
        <f t="shared" si="29"/>
        <v>8852503.1900000125</v>
      </c>
    </row>
    <row r="1897" spans="1:6" s="780" customFormat="1" ht="39">
      <c r="A1897" s="832">
        <v>43797</v>
      </c>
      <c r="B1897" s="829">
        <v>0</v>
      </c>
      <c r="C1897" s="1574" t="s">
        <v>13226</v>
      </c>
      <c r="D1897" s="834"/>
      <c r="E1897" s="2195">
        <v>30000</v>
      </c>
      <c r="F1897" s="1926">
        <f t="shared" si="29"/>
        <v>8822503.1900000125</v>
      </c>
    </row>
    <row r="1898" spans="1:6" s="780" customFormat="1" ht="39">
      <c r="A1898" s="832">
        <v>43797</v>
      </c>
      <c r="B1898" s="829">
        <v>0</v>
      </c>
      <c r="C1898" s="1574" t="s">
        <v>13227</v>
      </c>
      <c r="D1898" s="834"/>
      <c r="E1898" s="2195">
        <v>27700</v>
      </c>
      <c r="F1898" s="1926">
        <f t="shared" si="29"/>
        <v>8794803.1900000125</v>
      </c>
    </row>
    <row r="1899" spans="1:6" s="780" customFormat="1" ht="39">
      <c r="A1899" s="832">
        <v>43797</v>
      </c>
      <c r="B1899" s="829">
        <v>0</v>
      </c>
      <c r="C1899" s="1574" t="s">
        <v>13228</v>
      </c>
      <c r="D1899" s="834"/>
      <c r="E1899" s="2195">
        <v>62700</v>
      </c>
      <c r="F1899" s="1926">
        <f t="shared" si="29"/>
        <v>8732103.1900000125</v>
      </c>
    </row>
    <row r="1900" spans="1:6" s="780" customFormat="1" ht="39">
      <c r="A1900" s="832">
        <v>43797</v>
      </c>
      <c r="B1900" s="829">
        <v>0</v>
      </c>
      <c r="C1900" s="1574" t="s">
        <v>13229</v>
      </c>
      <c r="D1900" s="834"/>
      <c r="E1900" s="2195">
        <v>64400</v>
      </c>
      <c r="F1900" s="1926">
        <f t="shared" si="29"/>
        <v>8667703.1900000125</v>
      </c>
    </row>
    <row r="1901" spans="1:6" ht="39">
      <c r="A1901" s="832">
        <v>43797</v>
      </c>
      <c r="B1901" s="829">
        <v>28716775</v>
      </c>
      <c r="C1901" s="1574" t="s">
        <v>13230</v>
      </c>
      <c r="D1901" s="834"/>
      <c r="E1901" s="2195">
        <v>42700</v>
      </c>
      <c r="F1901" s="1926">
        <f t="shared" si="29"/>
        <v>8625003.1900000125</v>
      </c>
    </row>
    <row r="1902" spans="1:6" s="781" customFormat="1" ht="39">
      <c r="A1902" s="832">
        <v>43797</v>
      </c>
      <c r="B1902" s="829">
        <v>28716775</v>
      </c>
      <c r="C1902" s="1574" t="s">
        <v>13231</v>
      </c>
      <c r="D1902" s="834"/>
      <c r="E1902" s="2194">
        <v>50</v>
      </c>
      <c r="F1902" s="1926">
        <f t="shared" si="29"/>
        <v>8624953.1900000125</v>
      </c>
    </row>
    <row r="1903" spans="1:6" s="780" customFormat="1">
      <c r="A1903" s="832">
        <v>43797</v>
      </c>
      <c r="B1903" s="829">
        <v>28716775</v>
      </c>
      <c r="C1903" s="1574" t="s">
        <v>12632</v>
      </c>
      <c r="D1903" s="834"/>
      <c r="E1903" s="2194">
        <v>2.5</v>
      </c>
      <c r="F1903" s="1926">
        <f t="shared" si="29"/>
        <v>8624950.6900000125</v>
      </c>
    </row>
    <row r="1904" spans="1:6" s="780" customFormat="1" ht="39">
      <c r="A1904" s="832">
        <v>43797</v>
      </c>
      <c r="B1904" s="829">
        <v>28716775</v>
      </c>
      <c r="C1904" s="1574" t="s">
        <v>13232</v>
      </c>
      <c r="D1904" s="834"/>
      <c r="E1904" s="2195">
        <v>75000</v>
      </c>
      <c r="F1904" s="1926">
        <f t="shared" si="29"/>
        <v>8549950.6900000125</v>
      </c>
    </row>
    <row r="1905" spans="1:6" s="780" customFormat="1" ht="39">
      <c r="A1905" s="832">
        <v>43797</v>
      </c>
      <c r="B1905" s="829">
        <v>28716775</v>
      </c>
      <c r="C1905" s="1574" t="s">
        <v>13233</v>
      </c>
      <c r="D1905" s="834"/>
      <c r="E1905" s="2194">
        <v>50</v>
      </c>
      <c r="F1905" s="1926">
        <f t="shared" si="29"/>
        <v>8549900.6900000125</v>
      </c>
    </row>
    <row r="1906" spans="1:6" s="780" customFormat="1">
      <c r="A1906" s="832">
        <v>43797</v>
      </c>
      <c r="B1906" s="829">
        <v>28716775</v>
      </c>
      <c r="C1906" s="1574" t="s">
        <v>12632</v>
      </c>
      <c r="D1906" s="834"/>
      <c r="E1906" s="2194">
        <v>2.5</v>
      </c>
      <c r="F1906" s="1926">
        <f t="shared" si="29"/>
        <v>8549898.1900000125</v>
      </c>
    </row>
    <row r="1907" spans="1:6" s="780" customFormat="1">
      <c r="A1907" s="832">
        <v>43797</v>
      </c>
      <c r="B1907" s="829">
        <v>0</v>
      </c>
      <c r="C1907" s="1574" t="s">
        <v>13234</v>
      </c>
      <c r="D1907" s="834"/>
      <c r="E1907" s="2194">
        <v>100</v>
      </c>
      <c r="F1907" s="1926">
        <f t="shared" si="29"/>
        <v>8549798.1900000125</v>
      </c>
    </row>
    <row r="1908" spans="1:6" s="780" customFormat="1" ht="26.25">
      <c r="A1908" s="832">
        <v>43798</v>
      </c>
      <c r="B1908" s="829">
        <v>0</v>
      </c>
      <c r="C1908" s="1574" t="s">
        <v>13235</v>
      </c>
      <c r="D1908" s="833">
        <v>1000000</v>
      </c>
      <c r="E1908" s="2194"/>
      <c r="F1908" s="1926">
        <f t="shared" si="29"/>
        <v>9549798.1900000125</v>
      </c>
    </row>
    <row r="1909" spans="1:6" s="780" customFormat="1" ht="26.25">
      <c r="A1909" s="832">
        <v>43798</v>
      </c>
      <c r="B1909" s="829">
        <v>0</v>
      </c>
      <c r="C1909" s="1574" t="s">
        <v>13236</v>
      </c>
      <c r="D1909" s="833">
        <v>3980</v>
      </c>
      <c r="E1909" s="2194"/>
      <c r="F1909" s="1926">
        <f t="shared" si="29"/>
        <v>9553778.1900000125</v>
      </c>
    </row>
    <row r="1910" spans="1:6" s="780" customFormat="1">
      <c r="A1910" s="832">
        <v>43798</v>
      </c>
      <c r="B1910" s="829">
        <v>0</v>
      </c>
      <c r="C1910" s="1574" t="s">
        <v>13237</v>
      </c>
      <c r="D1910" s="834"/>
      <c r="E1910" s="2194">
        <v>100</v>
      </c>
      <c r="F1910" s="1926">
        <f t="shared" si="29"/>
        <v>9553678.1900000125</v>
      </c>
    </row>
    <row r="1911" spans="1:6" s="781" customFormat="1" ht="39">
      <c r="A1911" s="832">
        <v>43799</v>
      </c>
      <c r="B1911" s="829">
        <v>0</v>
      </c>
      <c r="C1911" s="1574" t="s">
        <v>13238</v>
      </c>
      <c r="D1911" s="834"/>
      <c r="E1911" s="2195">
        <v>1900</v>
      </c>
      <c r="F1911" s="1926">
        <f t="shared" si="29"/>
        <v>9551778.1900000125</v>
      </c>
    </row>
    <row r="1912" spans="1:6" s="780" customFormat="1" ht="39">
      <c r="A1912" s="832">
        <v>43799</v>
      </c>
      <c r="B1912" s="829">
        <v>0</v>
      </c>
      <c r="C1912" s="1574" t="s">
        <v>13239</v>
      </c>
      <c r="D1912" s="834"/>
      <c r="E1912" s="2195">
        <v>8998.5</v>
      </c>
      <c r="F1912" s="1926">
        <f t="shared" si="29"/>
        <v>9542779.6900000125</v>
      </c>
    </row>
    <row r="1913" spans="1:6" s="780" customFormat="1" ht="39">
      <c r="A1913" s="832">
        <v>43799</v>
      </c>
      <c r="B1913" s="829">
        <v>28904568</v>
      </c>
      <c r="C1913" s="1574" t="s">
        <v>13240</v>
      </c>
      <c r="D1913" s="834"/>
      <c r="E1913" s="2195">
        <v>18000</v>
      </c>
      <c r="F1913" s="1926">
        <f t="shared" si="29"/>
        <v>9524779.6900000125</v>
      </c>
    </row>
    <row r="1914" spans="1:6" s="780" customFormat="1" ht="39">
      <c r="A1914" s="832">
        <v>43799</v>
      </c>
      <c r="B1914" s="829">
        <v>28904568</v>
      </c>
      <c r="C1914" s="1574" t="s">
        <v>13241</v>
      </c>
      <c r="D1914" s="834"/>
      <c r="E1914" s="2194">
        <v>50</v>
      </c>
      <c r="F1914" s="1926">
        <f t="shared" si="29"/>
        <v>9524729.6900000125</v>
      </c>
    </row>
    <row r="1915" spans="1:6" s="780" customFormat="1">
      <c r="A1915" s="832">
        <v>43799</v>
      </c>
      <c r="B1915" s="829">
        <v>28904568</v>
      </c>
      <c r="C1915" s="1574" t="s">
        <v>13200</v>
      </c>
      <c r="D1915" s="834"/>
      <c r="E1915" s="2194">
        <v>2.5</v>
      </c>
      <c r="F1915" s="1926">
        <f t="shared" si="29"/>
        <v>9524727.1900000125</v>
      </c>
    </row>
    <row r="1916" spans="1:6" s="780" customFormat="1" ht="39">
      <c r="A1916" s="832">
        <v>43799</v>
      </c>
      <c r="B1916" s="829">
        <v>0</v>
      </c>
      <c r="C1916" s="1574" t="s">
        <v>13242</v>
      </c>
      <c r="D1916" s="834"/>
      <c r="E1916" s="2195">
        <v>335801.25</v>
      </c>
      <c r="F1916" s="1926">
        <f t="shared" si="29"/>
        <v>9188925.9400000125</v>
      </c>
    </row>
    <row r="1917" spans="1:6" s="781" customFormat="1" ht="39">
      <c r="A1917" s="832">
        <v>43799</v>
      </c>
      <c r="B1917" s="829">
        <v>0</v>
      </c>
      <c r="C1917" s="1574" t="s">
        <v>13243</v>
      </c>
      <c r="D1917" s="834"/>
      <c r="E1917" s="2195">
        <v>137809.38</v>
      </c>
      <c r="F1917" s="1926">
        <f t="shared" si="29"/>
        <v>9051116.5600000117</v>
      </c>
    </row>
    <row r="1918" spans="1:6" s="780" customFormat="1" ht="39">
      <c r="A1918" s="832">
        <v>43799</v>
      </c>
      <c r="B1918" s="829">
        <v>0</v>
      </c>
      <c r="C1918" s="1574" t="s">
        <v>13244</v>
      </c>
      <c r="D1918" s="834"/>
      <c r="E1918" s="2195">
        <v>618966.56000000006</v>
      </c>
      <c r="F1918" s="1926">
        <f t="shared" si="29"/>
        <v>8432150.0000000112</v>
      </c>
    </row>
    <row r="1919" spans="1:6" s="780" customFormat="1" ht="39">
      <c r="A1919" s="832">
        <v>43799</v>
      </c>
      <c r="B1919" s="829">
        <v>28968151</v>
      </c>
      <c r="C1919" s="1574" t="s">
        <v>13245</v>
      </c>
      <c r="D1919" s="834"/>
      <c r="E1919" s="2195">
        <v>313038.53999999998</v>
      </c>
      <c r="F1919" s="1926">
        <f t="shared" si="29"/>
        <v>8119111.4600000111</v>
      </c>
    </row>
    <row r="1920" spans="1:6" s="780" customFormat="1" ht="39">
      <c r="A1920" s="832">
        <v>43799</v>
      </c>
      <c r="B1920" s="829">
        <v>28968151</v>
      </c>
      <c r="C1920" s="1574" t="s">
        <v>13246</v>
      </c>
      <c r="D1920" s="834"/>
      <c r="E1920" s="2194">
        <v>50</v>
      </c>
      <c r="F1920" s="1926">
        <f t="shared" si="29"/>
        <v>8119061.4600000111</v>
      </c>
    </row>
    <row r="1921" spans="1:6" s="780" customFormat="1">
      <c r="A1921" s="832">
        <v>43799</v>
      </c>
      <c r="B1921" s="829">
        <v>28968151</v>
      </c>
      <c r="C1921" s="1574" t="s">
        <v>13247</v>
      </c>
      <c r="D1921" s="834"/>
      <c r="E1921" s="2194">
        <v>2.5</v>
      </c>
      <c r="F1921" s="1926">
        <f t="shared" si="29"/>
        <v>8119058.9600000111</v>
      </c>
    </row>
    <row r="1922" spans="1:6" s="781" customFormat="1" ht="39">
      <c r="A1922" s="832">
        <v>43799</v>
      </c>
      <c r="B1922" s="829">
        <v>28968151</v>
      </c>
      <c r="C1922" s="1574" t="s">
        <v>13248</v>
      </c>
      <c r="D1922" s="834"/>
      <c r="E1922" s="2195">
        <v>35779.379999999997</v>
      </c>
      <c r="F1922" s="1926">
        <f t="shared" si="29"/>
        <v>8083279.5800000113</v>
      </c>
    </row>
    <row r="1923" spans="1:6" s="780" customFormat="1" ht="39">
      <c r="A1923" s="832">
        <v>43799</v>
      </c>
      <c r="B1923" s="829">
        <v>28968151</v>
      </c>
      <c r="C1923" s="1574" t="s">
        <v>13249</v>
      </c>
      <c r="D1923" s="834"/>
      <c r="E1923" s="2195">
        <v>44543.13</v>
      </c>
      <c r="F1923" s="1926">
        <f t="shared" si="29"/>
        <v>8038736.4500000114</v>
      </c>
    </row>
    <row r="1924" spans="1:6" s="780" customFormat="1" ht="39">
      <c r="A1924" s="832">
        <v>43799</v>
      </c>
      <c r="B1924" s="829">
        <v>28968151</v>
      </c>
      <c r="C1924" s="1574" t="s">
        <v>13250</v>
      </c>
      <c r="D1924" s="834"/>
      <c r="E1924" s="2194">
        <v>50</v>
      </c>
      <c r="F1924" s="1926">
        <f t="shared" si="29"/>
        <v>8038686.4500000114</v>
      </c>
    </row>
    <row r="1925" spans="1:6" s="780" customFormat="1">
      <c r="A1925" s="832">
        <v>43799</v>
      </c>
      <c r="B1925" s="829">
        <v>28968151</v>
      </c>
      <c r="C1925" s="1574" t="s">
        <v>12632</v>
      </c>
      <c r="D1925" s="834"/>
      <c r="E1925" s="2194">
        <v>2.5</v>
      </c>
      <c r="F1925" s="1926">
        <f t="shared" si="29"/>
        <v>8038683.9500000114</v>
      </c>
    </row>
    <row r="1926" spans="1:6" s="780" customFormat="1" ht="39">
      <c r="A1926" s="832">
        <v>43799</v>
      </c>
      <c r="B1926" s="829">
        <v>28968151</v>
      </c>
      <c r="C1926" s="1574" t="s">
        <v>13251</v>
      </c>
      <c r="D1926" s="834"/>
      <c r="E1926" s="2195">
        <v>205437.5</v>
      </c>
      <c r="F1926" s="1926">
        <f t="shared" ref="F1926:F1989" si="30">F1925-E1926+D1926</f>
        <v>7833246.4500000114</v>
      </c>
    </row>
    <row r="1927" spans="1:6" s="780" customFormat="1" ht="39">
      <c r="A1927" s="832">
        <v>43799</v>
      </c>
      <c r="B1927" s="829">
        <v>28968151</v>
      </c>
      <c r="C1927" s="1574" t="s">
        <v>13252</v>
      </c>
      <c r="D1927" s="834"/>
      <c r="E1927" s="2195">
        <v>252689.08</v>
      </c>
      <c r="F1927" s="1926">
        <f t="shared" si="30"/>
        <v>7580557.3700000113</v>
      </c>
    </row>
    <row r="1928" spans="1:6" s="780" customFormat="1" ht="39">
      <c r="A1928" s="832">
        <v>43799</v>
      </c>
      <c r="B1928" s="829">
        <v>28968151</v>
      </c>
      <c r="C1928" s="1574" t="s">
        <v>13253</v>
      </c>
      <c r="D1928" s="834"/>
      <c r="E1928" s="2195">
        <v>29172.92</v>
      </c>
      <c r="F1928" s="1926">
        <f t="shared" si="30"/>
        <v>7551384.4500000114</v>
      </c>
    </row>
    <row r="1929" spans="1:6" s="780" customFormat="1" ht="39">
      <c r="A1929" s="832">
        <v>43799</v>
      </c>
      <c r="B1929" s="829">
        <v>28968151</v>
      </c>
      <c r="C1929" s="1574" t="s">
        <v>13254</v>
      </c>
      <c r="D1929" s="834"/>
      <c r="E1929" s="2194">
        <v>50</v>
      </c>
      <c r="F1929" s="1926">
        <f t="shared" si="30"/>
        <v>7551334.4500000114</v>
      </c>
    </row>
    <row r="1930" spans="1:6" s="780" customFormat="1" ht="39">
      <c r="A1930" s="832">
        <v>43799</v>
      </c>
      <c r="B1930" s="829">
        <v>28968151</v>
      </c>
      <c r="C1930" s="1574" t="s">
        <v>13255</v>
      </c>
      <c r="D1930" s="834"/>
      <c r="E1930" s="2195">
        <v>24890</v>
      </c>
      <c r="F1930" s="1926">
        <f t="shared" si="30"/>
        <v>7526444.4500000114</v>
      </c>
    </row>
    <row r="1931" spans="1:6" s="780" customFormat="1">
      <c r="A1931" s="832">
        <v>43799</v>
      </c>
      <c r="B1931" s="829">
        <v>28968151</v>
      </c>
      <c r="C1931" s="1574" t="s">
        <v>12632</v>
      </c>
      <c r="D1931" s="834"/>
      <c r="E1931" s="2194">
        <v>2.5</v>
      </c>
      <c r="F1931" s="1926">
        <f t="shared" si="30"/>
        <v>7526441.9500000114</v>
      </c>
    </row>
    <row r="1932" spans="1:6" s="780" customFormat="1" ht="15.75" customHeight="1">
      <c r="A1932" s="832">
        <v>43799</v>
      </c>
      <c r="B1932" s="829">
        <v>28968151</v>
      </c>
      <c r="C1932" s="1574" t="s">
        <v>13256</v>
      </c>
      <c r="D1932" s="834"/>
      <c r="E1932" s="2195">
        <v>67489.58</v>
      </c>
      <c r="F1932" s="1926">
        <f t="shared" si="30"/>
        <v>7458952.3700000113</v>
      </c>
    </row>
    <row r="1933" spans="1:6" s="780" customFormat="1" ht="39">
      <c r="A1933" s="832">
        <v>43799</v>
      </c>
      <c r="B1933" s="829">
        <v>28968151</v>
      </c>
      <c r="C1933" s="1574" t="s">
        <v>13257</v>
      </c>
      <c r="D1933" s="834"/>
      <c r="E1933" s="2194">
        <v>50</v>
      </c>
      <c r="F1933" s="1926">
        <f t="shared" si="30"/>
        <v>7458902.3700000113</v>
      </c>
    </row>
    <row r="1934" spans="1:6" s="780" customFormat="1">
      <c r="A1934" s="832">
        <v>43799</v>
      </c>
      <c r="B1934" s="829">
        <v>28968151</v>
      </c>
      <c r="C1934" s="1574" t="s">
        <v>13258</v>
      </c>
      <c r="D1934" s="834"/>
      <c r="E1934" s="2194">
        <v>2.5</v>
      </c>
      <c r="F1934" s="1926">
        <f t="shared" si="30"/>
        <v>7458899.8700000113</v>
      </c>
    </row>
    <row r="1935" spans="1:6" s="780" customFormat="1" ht="39">
      <c r="A1935" s="832">
        <v>43799</v>
      </c>
      <c r="B1935" s="829">
        <v>28968151</v>
      </c>
      <c r="C1935" s="1574" t="s">
        <v>13259</v>
      </c>
      <c r="D1935" s="834"/>
      <c r="E1935" s="2194">
        <v>50</v>
      </c>
      <c r="F1935" s="1926">
        <f t="shared" si="30"/>
        <v>7458849.8700000113</v>
      </c>
    </row>
    <row r="1936" spans="1:6" s="780" customFormat="1">
      <c r="A1936" s="832">
        <v>43799</v>
      </c>
      <c r="B1936" s="829">
        <v>28968151</v>
      </c>
      <c r="C1936" s="1574" t="s">
        <v>12632</v>
      </c>
      <c r="D1936" s="834"/>
      <c r="E1936" s="2194">
        <v>2.5</v>
      </c>
      <c r="F1936" s="1926">
        <f t="shared" si="30"/>
        <v>7458847.3700000113</v>
      </c>
    </row>
    <row r="1937" spans="1:6" s="780" customFormat="1" ht="39">
      <c r="A1937" s="832">
        <v>43799</v>
      </c>
      <c r="B1937" s="829">
        <v>28968151</v>
      </c>
      <c r="C1937" s="1574" t="s">
        <v>13260</v>
      </c>
      <c r="D1937" s="834"/>
      <c r="E1937" s="2194">
        <v>50</v>
      </c>
      <c r="F1937" s="1926">
        <f t="shared" si="30"/>
        <v>7458797.3700000113</v>
      </c>
    </row>
    <row r="1938" spans="1:6" s="780" customFormat="1">
      <c r="A1938" s="832">
        <v>43799</v>
      </c>
      <c r="B1938" s="829">
        <v>28968151</v>
      </c>
      <c r="C1938" s="1574" t="s">
        <v>12632</v>
      </c>
      <c r="D1938" s="834"/>
      <c r="E1938" s="2194">
        <v>2.5</v>
      </c>
      <c r="F1938" s="1926">
        <f t="shared" si="30"/>
        <v>7458794.8700000113</v>
      </c>
    </row>
    <row r="1939" spans="1:6" s="780" customFormat="1" ht="39">
      <c r="A1939" s="832">
        <v>43799</v>
      </c>
      <c r="B1939" s="829">
        <v>28968151</v>
      </c>
      <c r="C1939" s="1574" t="s">
        <v>13261</v>
      </c>
      <c r="D1939" s="834"/>
      <c r="E1939" s="2194">
        <v>50</v>
      </c>
      <c r="F1939" s="1926">
        <f t="shared" si="30"/>
        <v>7458744.8700000113</v>
      </c>
    </row>
    <row r="1940" spans="1:6" s="780" customFormat="1">
      <c r="A1940" s="832">
        <v>43799</v>
      </c>
      <c r="B1940" s="829">
        <v>28968151</v>
      </c>
      <c r="C1940" s="1574" t="s">
        <v>12632</v>
      </c>
      <c r="D1940" s="834"/>
      <c r="E1940" s="2194">
        <v>2.5</v>
      </c>
      <c r="F1940" s="1926">
        <f t="shared" si="30"/>
        <v>7458742.3700000113</v>
      </c>
    </row>
    <row r="1941" spans="1:6" s="780" customFormat="1" ht="39">
      <c r="A1941" s="832">
        <v>43799</v>
      </c>
      <c r="B1941" s="829">
        <v>28968151</v>
      </c>
      <c r="C1941" s="1574" t="s">
        <v>13262</v>
      </c>
      <c r="D1941" s="834"/>
      <c r="E1941" s="2194">
        <v>50</v>
      </c>
      <c r="F1941" s="1926">
        <f t="shared" si="30"/>
        <v>7458692.3700000113</v>
      </c>
    </row>
    <row r="1942" spans="1:6" s="780" customFormat="1">
      <c r="A1942" s="832">
        <v>43799</v>
      </c>
      <c r="B1942" s="829">
        <v>28968151</v>
      </c>
      <c r="C1942" s="1574" t="s">
        <v>12632</v>
      </c>
      <c r="D1942" s="834"/>
      <c r="E1942" s="2194">
        <v>2.5</v>
      </c>
      <c r="F1942" s="1926">
        <f t="shared" si="30"/>
        <v>7458689.8700000113</v>
      </c>
    </row>
    <row r="1943" spans="1:6" s="780" customFormat="1" ht="39">
      <c r="A1943" s="832">
        <v>43799</v>
      </c>
      <c r="B1943" s="829">
        <v>28968151</v>
      </c>
      <c r="C1943" s="1574" t="s">
        <v>13263</v>
      </c>
      <c r="D1943" s="834"/>
      <c r="E1943" s="2195">
        <v>292394.17</v>
      </c>
      <c r="F1943" s="1926">
        <f t="shared" si="30"/>
        <v>7166295.7000000114</v>
      </c>
    </row>
    <row r="1944" spans="1:6" s="780" customFormat="1" ht="39">
      <c r="A1944" s="832">
        <v>43799</v>
      </c>
      <c r="B1944" s="829">
        <v>28968151</v>
      </c>
      <c r="C1944" s="1574" t="s">
        <v>13264</v>
      </c>
      <c r="D1944" s="834"/>
      <c r="E1944" s="2194">
        <v>50</v>
      </c>
      <c r="F1944" s="1926">
        <f t="shared" si="30"/>
        <v>7166245.7000000114</v>
      </c>
    </row>
    <row r="1945" spans="1:6" s="780" customFormat="1">
      <c r="A1945" s="832">
        <v>43799</v>
      </c>
      <c r="B1945" s="829">
        <v>28968151</v>
      </c>
      <c r="C1945" s="1574" t="s">
        <v>12632</v>
      </c>
      <c r="D1945" s="834"/>
      <c r="E1945" s="2194">
        <v>2.5</v>
      </c>
      <c r="F1945" s="1926">
        <f t="shared" si="30"/>
        <v>7166243.2000000114</v>
      </c>
    </row>
    <row r="1946" spans="1:6" s="780" customFormat="1" ht="39">
      <c r="A1946" s="832">
        <v>43799</v>
      </c>
      <c r="B1946" s="829">
        <v>28968151</v>
      </c>
      <c r="C1946" s="1574" t="s">
        <v>13265</v>
      </c>
      <c r="D1946" s="834"/>
      <c r="E1946" s="2195">
        <v>146205</v>
      </c>
      <c r="F1946" s="1926">
        <f t="shared" si="30"/>
        <v>7020038.2000000114</v>
      </c>
    </row>
    <row r="1947" spans="1:6" s="780" customFormat="1" ht="39">
      <c r="A1947" s="832">
        <v>43799</v>
      </c>
      <c r="B1947" s="829">
        <v>28968151</v>
      </c>
      <c r="C1947" s="1574" t="s">
        <v>13266</v>
      </c>
      <c r="D1947" s="834"/>
      <c r="E1947" s="2194">
        <v>50</v>
      </c>
      <c r="F1947" s="1926">
        <f t="shared" si="30"/>
        <v>7019988.2000000114</v>
      </c>
    </row>
    <row r="1948" spans="1:6" s="781" customFormat="1">
      <c r="A1948" s="832">
        <v>43799</v>
      </c>
      <c r="B1948" s="829">
        <v>28968151</v>
      </c>
      <c r="C1948" s="1574" t="s">
        <v>12632</v>
      </c>
      <c r="D1948" s="834"/>
      <c r="E1948" s="2194">
        <v>2.5</v>
      </c>
      <c r="F1948" s="1926">
        <f t="shared" si="30"/>
        <v>7019985.7000000114</v>
      </c>
    </row>
    <row r="1949" spans="1:6" s="781" customFormat="1" ht="39">
      <c r="A1949" s="832">
        <v>43799</v>
      </c>
      <c r="B1949" s="829">
        <v>0</v>
      </c>
      <c r="C1949" s="1574" t="s">
        <v>13267</v>
      </c>
      <c r="D1949" s="834"/>
      <c r="E1949" s="2195">
        <v>509960</v>
      </c>
      <c r="F1949" s="1926">
        <f t="shared" si="30"/>
        <v>6510025.7000000114</v>
      </c>
    </row>
    <row r="1950" spans="1:6" s="780" customFormat="1" ht="39">
      <c r="A1950" s="832">
        <v>43799</v>
      </c>
      <c r="B1950" s="829">
        <v>0</v>
      </c>
      <c r="C1950" s="1574" t="s">
        <v>13268</v>
      </c>
      <c r="D1950" s="834"/>
      <c r="E1950" s="2195">
        <v>826856.25</v>
      </c>
      <c r="F1950" s="1926">
        <f t="shared" si="30"/>
        <v>5683169.4500000114</v>
      </c>
    </row>
    <row r="1951" spans="1:6" s="780" customFormat="1" ht="39">
      <c r="A1951" s="832">
        <v>43799</v>
      </c>
      <c r="B1951" s="829">
        <v>0</v>
      </c>
      <c r="C1951" s="1574" t="s">
        <v>13269</v>
      </c>
      <c r="D1951" s="834"/>
      <c r="E1951" s="2195">
        <v>230307.71</v>
      </c>
      <c r="F1951" s="1926">
        <f t="shared" si="30"/>
        <v>5452861.7400000114</v>
      </c>
    </row>
    <row r="1952" spans="1:6" s="780" customFormat="1" ht="39">
      <c r="A1952" s="832">
        <v>43799</v>
      </c>
      <c r="B1952" s="829">
        <v>0</v>
      </c>
      <c r="C1952" s="1574" t="s">
        <v>13270</v>
      </c>
      <c r="D1952" s="834"/>
      <c r="E1952" s="2195">
        <v>333450</v>
      </c>
      <c r="F1952" s="1926">
        <f t="shared" si="30"/>
        <v>5119411.7400000114</v>
      </c>
    </row>
    <row r="1953" spans="1:8" s="780" customFormat="1" ht="39">
      <c r="A1953" s="832">
        <v>43799</v>
      </c>
      <c r="B1953" s="829">
        <v>0</v>
      </c>
      <c r="C1953" s="1574" t="s">
        <v>13271</v>
      </c>
      <c r="D1953" s="834"/>
      <c r="E1953" s="2195">
        <v>249470</v>
      </c>
      <c r="F1953" s="1926">
        <f t="shared" si="30"/>
        <v>4869941.7400000114</v>
      </c>
    </row>
    <row r="1954" spans="1:8" s="780" customFormat="1" ht="39">
      <c r="A1954" s="832">
        <v>43799</v>
      </c>
      <c r="B1954" s="829">
        <v>0</v>
      </c>
      <c r="C1954" s="1574" t="s">
        <v>13272</v>
      </c>
      <c r="D1954" s="834"/>
      <c r="E1954" s="2195">
        <v>12445</v>
      </c>
      <c r="F1954" s="1926">
        <f t="shared" si="30"/>
        <v>4857496.7400000114</v>
      </c>
    </row>
    <row r="1955" spans="1:8" s="780" customFormat="1" ht="39">
      <c r="A1955" s="832">
        <v>43799</v>
      </c>
      <c r="B1955" s="829">
        <v>0</v>
      </c>
      <c r="C1955" s="1574" t="s">
        <v>13273</v>
      </c>
      <c r="D1955" s="834"/>
      <c r="E1955" s="2195">
        <v>67925</v>
      </c>
      <c r="F1955" s="1926">
        <f t="shared" si="30"/>
        <v>4789571.7400000114</v>
      </c>
    </row>
    <row r="1956" spans="1:8" s="780" customFormat="1" ht="39">
      <c r="A1956" s="832">
        <v>43799</v>
      </c>
      <c r="B1956" s="829">
        <v>0</v>
      </c>
      <c r="C1956" s="1574" t="s">
        <v>13274</v>
      </c>
      <c r="D1956" s="834"/>
      <c r="E1956" s="2195">
        <v>674547.5</v>
      </c>
      <c r="F1956" s="1926">
        <f t="shared" si="30"/>
        <v>4115024.2400000114</v>
      </c>
    </row>
    <row r="1957" spans="1:8" s="780" customFormat="1" ht="39">
      <c r="A1957" s="832">
        <v>43799</v>
      </c>
      <c r="B1957" s="829">
        <v>0</v>
      </c>
      <c r="C1957" s="1574" t="s">
        <v>13275</v>
      </c>
      <c r="D1957" s="834"/>
      <c r="E1957" s="2195">
        <v>131100</v>
      </c>
      <c r="F1957" s="1926">
        <f t="shared" si="30"/>
        <v>3983924.2400000114</v>
      </c>
    </row>
    <row r="1958" spans="1:8" s="780" customFormat="1" ht="39">
      <c r="A1958" s="832">
        <v>43799</v>
      </c>
      <c r="B1958" s="829">
        <v>0</v>
      </c>
      <c r="C1958" s="1574" t="s">
        <v>13276</v>
      </c>
      <c r="D1958" s="834"/>
      <c r="E1958" s="2195">
        <v>96448.75</v>
      </c>
      <c r="F1958" s="1926">
        <f t="shared" si="30"/>
        <v>3887475.4900000114</v>
      </c>
    </row>
    <row r="1959" spans="1:8" s="781" customFormat="1">
      <c r="A1959" s="832">
        <v>43799</v>
      </c>
      <c r="B1959" s="829">
        <v>0</v>
      </c>
      <c r="C1959" s="1574" t="s">
        <v>11736</v>
      </c>
      <c r="D1959" s="834"/>
      <c r="E1959" s="2195">
        <v>19497.27</v>
      </c>
      <c r="F1959" s="1926">
        <f t="shared" si="30"/>
        <v>3867978.2200000114</v>
      </c>
    </row>
    <row r="1960" spans="1:8" s="780" customFormat="1">
      <c r="A1960" s="832">
        <v>43799</v>
      </c>
      <c r="B1960" s="829">
        <v>0</v>
      </c>
      <c r="C1960" s="1574" t="s">
        <v>11737</v>
      </c>
      <c r="D1960" s="834"/>
      <c r="E1960" s="2194">
        <v>974.86</v>
      </c>
      <c r="F1960" s="1926">
        <f t="shared" si="30"/>
        <v>3867003.3600000115</v>
      </c>
    </row>
    <row r="1961" spans="1:8" s="780" customFormat="1" ht="26.25">
      <c r="A1961" s="832">
        <v>43801</v>
      </c>
      <c r="B1961" s="829">
        <v>0</v>
      </c>
      <c r="C1961" s="1574" t="s">
        <v>13277</v>
      </c>
      <c r="D1961" s="833">
        <v>1000000</v>
      </c>
      <c r="E1961" s="2194"/>
      <c r="F1961" s="1926">
        <f t="shared" si="30"/>
        <v>4867003.3600000115</v>
      </c>
    </row>
    <row r="1962" spans="1:8" s="780" customFormat="1" ht="39">
      <c r="A1962" s="832">
        <v>43801</v>
      </c>
      <c r="B1962" s="829">
        <v>0</v>
      </c>
      <c r="C1962" s="1574" t="s">
        <v>13278</v>
      </c>
      <c r="D1962" s="834"/>
      <c r="E1962" s="2195">
        <v>457060.83</v>
      </c>
      <c r="F1962" s="1926">
        <f t="shared" si="30"/>
        <v>4409942.5300000114</v>
      </c>
      <c r="H1962" s="838"/>
    </row>
    <row r="1963" spans="1:8" s="780" customFormat="1" ht="39">
      <c r="A1963" s="832">
        <v>43801</v>
      </c>
      <c r="B1963" s="829">
        <v>0</v>
      </c>
      <c r="C1963" s="1574" t="s">
        <v>13279</v>
      </c>
      <c r="D1963" s="834"/>
      <c r="E1963" s="2195">
        <v>550305.71</v>
      </c>
      <c r="F1963" s="1926">
        <f t="shared" si="30"/>
        <v>3859636.8200000115</v>
      </c>
    </row>
    <row r="1964" spans="1:8" s="780" customFormat="1" ht="39">
      <c r="A1964" s="832">
        <v>43801</v>
      </c>
      <c r="B1964" s="829">
        <v>0</v>
      </c>
      <c r="C1964" s="1574" t="s">
        <v>13280</v>
      </c>
      <c r="D1964" s="834"/>
      <c r="E1964" s="2195">
        <v>2136930</v>
      </c>
      <c r="F1964" s="1926">
        <f t="shared" si="30"/>
        <v>1722706.8200000115</v>
      </c>
    </row>
    <row r="1965" spans="1:8" s="780" customFormat="1" ht="26.25">
      <c r="A1965" s="832">
        <v>43801</v>
      </c>
      <c r="B1965" s="829">
        <v>0</v>
      </c>
      <c r="C1965" s="1574" t="s">
        <v>13281</v>
      </c>
      <c r="D1965" s="833">
        <v>120000</v>
      </c>
      <c r="E1965" s="2194"/>
      <c r="F1965" s="1926">
        <f t="shared" si="30"/>
        <v>1842706.8200000115</v>
      </c>
    </row>
    <row r="1966" spans="1:8" s="781" customFormat="1">
      <c r="A1966" s="832">
        <v>43801</v>
      </c>
      <c r="B1966" s="829">
        <v>0</v>
      </c>
      <c r="C1966" s="1574" t="s">
        <v>13282</v>
      </c>
      <c r="D1966" s="834"/>
      <c r="E1966" s="2194">
        <v>200</v>
      </c>
      <c r="F1966" s="1926">
        <f t="shared" si="30"/>
        <v>1842506.8200000115</v>
      </c>
    </row>
    <row r="1967" spans="1:8" s="781" customFormat="1" ht="39">
      <c r="A1967" s="832">
        <v>43803</v>
      </c>
      <c r="B1967" s="829">
        <v>29084978</v>
      </c>
      <c r="C1967" s="1574" t="s">
        <v>13283</v>
      </c>
      <c r="D1967" s="834"/>
      <c r="E1967" s="2195">
        <v>851948.13</v>
      </c>
      <c r="F1967" s="1926">
        <f t="shared" si="30"/>
        <v>990558.69000001147</v>
      </c>
    </row>
    <row r="1968" spans="1:8" s="780" customFormat="1" ht="39">
      <c r="A1968" s="832">
        <v>43803</v>
      </c>
      <c r="B1968" s="829">
        <v>29084978</v>
      </c>
      <c r="C1968" s="1574" t="s">
        <v>13284</v>
      </c>
      <c r="D1968" s="834"/>
      <c r="E1968" s="2194">
        <v>50</v>
      </c>
      <c r="F1968" s="1926">
        <f t="shared" si="30"/>
        <v>990508.69000001147</v>
      </c>
    </row>
    <row r="1969" spans="1:6" s="780" customFormat="1">
      <c r="A1969" s="832">
        <v>43803</v>
      </c>
      <c r="B1969" s="829">
        <v>29084978</v>
      </c>
      <c r="C1969" s="1574" t="s">
        <v>13247</v>
      </c>
      <c r="D1969" s="834"/>
      <c r="E1969" s="2194">
        <v>2.5</v>
      </c>
      <c r="F1969" s="1926">
        <f t="shared" si="30"/>
        <v>990506.19000001147</v>
      </c>
    </row>
    <row r="1970" spans="1:6" s="780" customFormat="1" ht="39">
      <c r="A1970" s="832">
        <v>43803</v>
      </c>
      <c r="B1970" s="829">
        <v>0</v>
      </c>
      <c r="C1970" s="1574" t="s">
        <v>13285</v>
      </c>
      <c r="D1970" s="834"/>
      <c r="E1970" s="2197">
        <v>104000</v>
      </c>
      <c r="F1970" s="1926">
        <f t="shared" si="30"/>
        <v>886506.19000001147</v>
      </c>
    </row>
    <row r="1971" spans="1:6" s="780" customFormat="1" ht="39">
      <c r="A1971" s="832">
        <v>43803</v>
      </c>
      <c r="B1971" s="829">
        <v>29086192</v>
      </c>
      <c r="C1971" s="1574" t="s">
        <v>13286</v>
      </c>
      <c r="D1971" s="834"/>
      <c r="E1971" s="2197">
        <v>15000</v>
      </c>
      <c r="F1971" s="1926">
        <f t="shared" si="30"/>
        <v>871506.19000001147</v>
      </c>
    </row>
    <row r="1972" spans="1:6" s="781" customFormat="1" ht="39">
      <c r="A1972" s="832">
        <v>43803</v>
      </c>
      <c r="B1972" s="829">
        <v>29086192</v>
      </c>
      <c r="C1972" s="1574" t="s">
        <v>13287</v>
      </c>
      <c r="D1972" s="834"/>
      <c r="E1972" s="2194">
        <v>50</v>
      </c>
      <c r="F1972" s="1926">
        <f t="shared" si="30"/>
        <v>871456.19000001147</v>
      </c>
    </row>
    <row r="1973" spans="1:6" s="780" customFormat="1">
      <c r="A1973" s="832">
        <v>43803</v>
      </c>
      <c r="B1973" s="829">
        <v>29086192</v>
      </c>
      <c r="C1973" s="1574" t="s">
        <v>13288</v>
      </c>
      <c r="D1973" s="834"/>
      <c r="E1973" s="2194">
        <v>2.5</v>
      </c>
      <c r="F1973" s="1926">
        <f t="shared" si="30"/>
        <v>871453.69000001147</v>
      </c>
    </row>
    <row r="1974" spans="1:6" s="780" customFormat="1" ht="39">
      <c r="A1974" s="832">
        <v>43803</v>
      </c>
      <c r="B1974" s="829">
        <v>29085387</v>
      </c>
      <c r="C1974" s="1574" t="s">
        <v>13289</v>
      </c>
      <c r="D1974" s="834"/>
      <c r="E1974" s="2197">
        <v>41000</v>
      </c>
      <c r="F1974" s="1926">
        <f t="shared" si="30"/>
        <v>830453.69000001147</v>
      </c>
    </row>
    <row r="1975" spans="1:6" s="780" customFormat="1" ht="39">
      <c r="A1975" s="832">
        <v>43803</v>
      </c>
      <c r="B1975" s="829">
        <v>29085387</v>
      </c>
      <c r="C1975" s="1574" t="s">
        <v>13290</v>
      </c>
      <c r="D1975" s="834"/>
      <c r="E1975" s="2194">
        <v>50</v>
      </c>
      <c r="F1975" s="1926">
        <f t="shared" si="30"/>
        <v>830403.69000001147</v>
      </c>
    </row>
    <row r="1976" spans="1:6" s="780" customFormat="1">
      <c r="A1976" s="832">
        <v>43803</v>
      </c>
      <c r="B1976" s="829">
        <v>29085387</v>
      </c>
      <c r="C1976" s="1574" t="s">
        <v>12632</v>
      </c>
      <c r="D1976" s="834"/>
      <c r="E1976" s="2194">
        <v>2.5</v>
      </c>
      <c r="F1976" s="1926">
        <f t="shared" si="30"/>
        <v>830401.19000001147</v>
      </c>
    </row>
    <row r="1977" spans="1:6" s="780" customFormat="1" ht="26.25">
      <c r="A1977" s="832">
        <v>43803</v>
      </c>
      <c r="B1977" s="829">
        <v>0</v>
      </c>
      <c r="C1977" s="1574" t="s">
        <v>13291</v>
      </c>
      <c r="D1977" s="833">
        <v>10945</v>
      </c>
      <c r="E1977" s="2194"/>
      <c r="F1977" s="1926">
        <f t="shared" si="30"/>
        <v>841346.19000001147</v>
      </c>
    </row>
    <row r="1978" spans="1:6" s="781" customFormat="1">
      <c r="A1978" s="832">
        <v>43804</v>
      </c>
      <c r="B1978" s="829">
        <v>0</v>
      </c>
      <c r="C1978" s="1574" t="s">
        <v>13292</v>
      </c>
      <c r="D1978" s="834"/>
      <c r="E1978" s="2194">
        <v>50</v>
      </c>
      <c r="F1978" s="1926">
        <f t="shared" si="30"/>
        <v>841296.19000001147</v>
      </c>
    </row>
    <row r="1979" spans="1:6" s="780" customFormat="1" ht="39">
      <c r="A1979" s="832">
        <v>43812</v>
      </c>
      <c r="B1979" s="828">
        <v>29115630</v>
      </c>
      <c r="C1979" s="1574" t="s">
        <v>13293</v>
      </c>
      <c r="D1979" s="831"/>
      <c r="E1979" s="2198">
        <v>120000</v>
      </c>
      <c r="F1979" s="1926">
        <f t="shared" si="30"/>
        <v>721296.19000001147</v>
      </c>
    </row>
    <row r="1980" spans="1:6" s="780" customFormat="1" ht="39">
      <c r="A1980" s="832">
        <v>43812</v>
      </c>
      <c r="B1980" s="828">
        <v>29115630</v>
      </c>
      <c r="C1980" s="1574" t="s">
        <v>13294</v>
      </c>
      <c r="D1980" s="831"/>
      <c r="E1980" s="2192">
        <v>50</v>
      </c>
      <c r="F1980" s="1926">
        <f t="shared" si="30"/>
        <v>721246.19000001147</v>
      </c>
    </row>
    <row r="1981" spans="1:6" s="780" customFormat="1">
      <c r="A1981" s="832">
        <v>43812</v>
      </c>
      <c r="B1981" s="828">
        <v>29115630</v>
      </c>
      <c r="C1981" s="1574" t="s">
        <v>12632</v>
      </c>
      <c r="D1981" s="831"/>
      <c r="E1981" s="2192">
        <v>2.5</v>
      </c>
      <c r="F1981" s="1926">
        <f t="shared" si="30"/>
        <v>721243.69000001147</v>
      </c>
    </row>
    <row r="1982" spans="1:6" s="780" customFormat="1" ht="39">
      <c r="A1982" s="832">
        <v>43812</v>
      </c>
      <c r="B1982" s="828">
        <v>0</v>
      </c>
      <c r="C1982" s="1574" t="s">
        <v>13295</v>
      </c>
      <c r="D1982" s="831"/>
      <c r="E1982" s="2198">
        <v>5000</v>
      </c>
      <c r="F1982" s="1926">
        <f t="shared" si="30"/>
        <v>716243.69000001147</v>
      </c>
    </row>
    <row r="1983" spans="1:6" s="780" customFormat="1" ht="39">
      <c r="A1983" s="832">
        <v>43812</v>
      </c>
      <c r="B1983" s="828">
        <v>29401307</v>
      </c>
      <c r="C1983" s="1574" t="s">
        <v>13296</v>
      </c>
      <c r="D1983" s="831"/>
      <c r="E1983" s="2198">
        <v>5000</v>
      </c>
      <c r="F1983" s="1926">
        <f t="shared" si="30"/>
        <v>711243.69000001147</v>
      </c>
    </row>
    <row r="1984" spans="1:6" s="780" customFormat="1" ht="39">
      <c r="A1984" s="832">
        <v>43812</v>
      </c>
      <c r="B1984" s="828">
        <v>29401307</v>
      </c>
      <c r="C1984" s="1574" t="s">
        <v>13297</v>
      </c>
      <c r="D1984" s="831"/>
      <c r="E1984" s="2192">
        <v>50</v>
      </c>
      <c r="F1984" s="1926">
        <f t="shared" si="30"/>
        <v>711193.69000001147</v>
      </c>
    </row>
    <row r="1985" spans="1:6" s="780" customFormat="1">
      <c r="A1985" s="832">
        <v>43812</v>
      </c>
      <c r="B1985" s="828">
        <v>29401307</v>
      </c>
      <c r="C1985" s="1574" t="s">
        <v>13015</v>
      </c>
      <c r="D1985" s="831"/>
      <c r="E1985" s="2192">
        <v>2.5</v>
      </c>
      <c r="F1985" s="1926">
        <f t="shared" si="30"/>
        <v>711191.19000001147</v>
      </c>
    </row>
    <row r="1986" spans="1:6" s="780" customFormat="1" ht="39">
      <c r="A1986" s="832">
        <v>43812</v>
      </c>
      <c r="B1986" s="828">
        <v>29464657</v>
      </c>
      <c r="C1986" s="1574" t="s">
        <v>13298</v>
      </c>
      <c r="D1986" s="831"/>
      <c r="E1986" s="2198">
        <v>34500</v>
      </c>
      <c r="F1986" s="1926">
        <f t="shared" si="30"/>
        <v>676691.19000001147</v>
      </c>
    </row>
    <row r="1987" spans="1:6" s="780" customFormat="1" ht="39">
      <c r="A1987" s="832">
        <v>43812</v>
      </c>
      <c r="B1987" s="828">
        <v>29464657</v>
      </c>
      <c r="C1987" s="1574" t="s">
        <v>13299</v>
      </c>
      <c r="D1987" s="831"/>
      <c r="E1987" s="2192">
        <v>50</v>
      </c>
      <c r="F1987" s="1926">
        <f t="shared" si="30"/>
        <v>676641.19000001147</v>
      </c>
    </row>
    <row r="1988" spans="1:6" s="780" customFormat="1">
      <c r="A1988" s="832">
        <v>43812</v>
      </c>
      <c r="B1988" s="828">
        <v>29464657</v>
      </c>
      <c r="C1988" s="1574" t="s">
        <v>13300</v>
      </c>
      <c r="D1988" s="831"/>
      <c r="E1988" s="2192">
        <v>2.5</v>
      </c>
      <c r="F1988" s="1926">
        <f t="shared" si="30"/>
        <v>676638.69000001147</v>
      </c>
    </row>
    <row r="1989" spans="1:6" s="781" customFormat="1" ht="26.25">
      <c r="A1989" s="832">
        <v>43815</v>
      </c>
      <c r="B1989" s="828">
        <v>0</v>
      </c>
      <c r="C1989" s="1574" t="s">
        <v>13301</v>
      </c>
      <c r="D1989" s="830">
        <v>120000</v>
      </c>
      <c r="E1989" s="2192"/>
      <c r="F1989" s="1926">
        <f t="shared" si="30"/>
        <v>796638.69000001147</v>
      </c>
    </row>
    <row r="1990" spans="1:6" s="780" customFormat="1">
      <c r="A1990" s="832">
        <v>43815</v>
      </c>
      <c r="B1990" s="828">
        <v>0</v>
      </c>
      <c r="C1990" s="1574" t="s">
        <v>13302</v>
      </c>
      <c r="D1990" s="831"/>
      <c r="E1990" s="2192">
        <v>50</v>
      </c>
      <c r="F1990" s="1926">
        <f t="shared" ref="F1990:F2053" si="31">F1989-E1990+D1990</f>
        <v>796588.69000001147</v>
      </c>
    </row>
    <row r="1991" spans="1:6" s="780" customFormat="1" ht="26.25">
      <c r="A1991" s="832">
        <v>43815</v>
      </c>
      <c r="B1991" s="828">
        <v>0</v>
      </c>
      <c r="C1991" s="1574" t="s">
        <v>13303</v>
      </c>
      <c r="D1991" s="830">
        <v>50000</v>
      </c>
      <c r="E1991" s="2192"/>
      <c r="F1991" s="1926">
        <f t="shared" si="31"/>
        <v>846588.69000001147</v>
      </c>
    </row>
    <row r="1992" spans="1:6" s="780" customFormat="1" ht="39">
      <c r="A1992" s="832">
        <v>43816</v>
      </c>
      <c r="B1992" s="828">
        <v>29527784</v>
      </c>
      <c r="C1992" s="1574" t="s">
        <v>13304</v>
      </c>
      <c r="D1992" s="831"/>
      <c r="E1992" s="2198">
        <v>200000</v>
      </c>
      <c r="F1992" s="1926">
        <f t="shared" si="31"/>
        <v>646588.69000001147</v>
      </c>
    </row>
    <row r="1993" spans="1:6" s="780" customFormat="1" ht="39">
      <c r="A1993" s="832">
        <v>43816</v>
      </c>
      <c r="B1993" s="828">
        <v>29527784</v>
      </c>
      <c r="C1993" s="1574" t="s">
        <v>13305</v>
      </c>
      <c r="D1993" s="831"/>
      <c r="E1993" s="2192">
        <v>50</v>
      </c>
      <c r="F1993" s="1926">
        <f t="shared" si="31"/>
        <v>646538.69000001147</v>
      </c>
    </row>
    <row r="1994" spans="1:6" s="780" customFormat="1">
      <c r="A1994" s="832">
        <v>43816</v>
      </c>
      <c r="B1994" s="828">
        <v>29527784</v>
      </c>
      <c r="C1994" s="1574" t="s">
        <v>13203</v>
      </c>
      <c r="D1994" s="831"/>
      <c r="E1994" s="2192">
        <v>2.5</v>
      </c>
      <c r="F1994" s="1926">
        <f t="shared" si="31"/>
        <v>646536.19000001147</v>
      </c>
    </row>
    <row r="1995" spans="1:6" s="780" customFormat="1" ht="39">
      <c r="A1995" s="832">
        <v>43816</v>
      </c>
      <c r="B1995" s="828">
        <v>0</v>
      </c>
      <c r="C1995" s="1574" t="s">
        <v>13306</v>
      </c>
      <c r="D1995" s="831"/>
      <c r="E1995" s="2198">
        <v>325000</v>
      </c>
      <c r="F1995" s="1926">
        <f t="shared" si="31"/>
        <v>321536.19000001147</v>
      </c>
    </row>
    <row r="1996" spans="1:6" s="780" customFormat="1" ht="39">
      <c r="A1996" s="832">
        <v>43816</v>
      </c>
      <c r="B1996" s="828">
        <v>29618959</v>
      </c>
      <c r="C1996" s="1574" t="s">
        <v>13307</v>
      </c>
      <c r="D1996" s="831"/>
      <c r="E1996" s="2198">
        <v>17400</v>
      </c>
      <c r="F1996" s="1926">
        <f t="shared" si="31"/>
        <v>304136.19000001147</v>
      </c>
    </row>
    <row r="1997" spans="1:6" s="780" customFormat="1" ht="39">
      <c r="A1997" s="832">
        <v>43816</v>
      </c>
      <c r="B1997" s="828">
        <v>29618959</v>
      </c>
      <c r="C1997" s="1574" t="s">
        <v>13308</v>
      </c>
      <c r="D1997" s="831"/>
      <c r="E1997" s="2192">
        <v>50</v>
      </c>
      <c r="F1997" s="1926">
        <f t="shared" si="31"/>
        <v>304086.19000001147</v>
      </c>
    </row>
    <row r="1998" spans="1:6" s="780" customFormat="1">
      <c r="A1998" s="832">
        <v>43816</v>
      </c>
      <c r="B1998" s="828">
        <v>29618959</v>
      </c>
      <c r="C1998" s="1574" t="s">
        <v>13309</v>
      </c>
      <c r="D1998" s="831"/>
      <c r="E1998" s="2192">
        <v>2.5</v>
      </c>
      <c r="F1998" s="1926">
        <f t="shared" si="31"/>
        <v>304083.69000001147</v>
      </c>
    </row>
    <row r="1999" spans="1:6" ht="39">
      <c r="A1999" s="832">
        <v>43816</v>
      </c>
      <c r="B1999" s="828">
        <v>0</v>
      </c>
      <c r="C1999" s="1574" t="s">
        <v>13310</v>
      </c>
      <c r="D1999" s="831"/>
      <c r="E1999" s="2198">
        <v>78750</v>
      </c>
      <c r="F1999" s="1926">
        <f t="shared" si="31"/>
        <v>225333.69000001147</v>
      </c>
    </row>
    <row r="2000" spans="1:6" ht="39">
      <c r="A2000" s="832">
        <v>43816</v>
      </c>
      <c r="B2000" s="828">
        <v>29649378</v>
      </c>
      <c r="C2000" s="1574" t="s">
        <v>13311</v>
      </c>
      <c r="D2000" s="831"/>
      <c r="E2000" s="2198">
        <v>54950</v>
      </c>
      <c r="F2000" s="1926">
        <f t="shared" si="31"/>
        <v>170383.69000001147</v>
      </c>
    </row>
    <row r="2001" spans="1:6" s="780" customFormat="1" ht="39">
      <c r="A2001" s="832">
        <v>43816</v>
      </c>
      <c r="B2001" s="828">
        <v>29649378</v>
      </c>
      <c r="C2001" s="1574" t="s">
        <v>13312</v>
      </c>
      <c r="D2001" s="831"/>
      <c r="E2001" s="2192">
        <v>50</v>
      </c>
      <c r="F2001" s="1926">
        <f t="shared" si="31"/>
        <v>170333.69000001147</v>
      </c>
    </row>
    <row r="2002" spans="1:6" s="780" customFormat="1">
      <c r="A2002" s="832">
        <v>43816</v>
      </c>
      <c r="B2002" s="828">
        <v>29649378</v>
      </c>
      <c r="C2002" s="1574" t="s">
        <v>12943</v>
      </c>
      <c r="D2002" s="831"/>
      <c r="E2002" s="2192">
        <v>2.5</v>
      </c>
      <c r="F2002" s="1926">
        <f t="shared" si="31"/>
        <v>170331.19000001147</v>
      </c>
    </row>
    <row r="2003" spans="1:6" ht="39">
      <c r="A2003" s="832">
        <v>43816</v>
      </c>
      <c r="B2003" s="828">
        <v>29649378</v>
      </c>
      <c r="C2003" s="1574" t="s">
        <v>13313</v>
      </c>
      <c r="D2003" s="831"/>
      <c r="E2003" s="2198">
        <v>89000</v>
      </c>
      <c r="F2003" s="1926">
        <f t="shared" si="31"/>
        <v>81331.190000011469</v>
      </c>
    </row>
    <row r="2004" spans="1:6" s="780" customFormat="1" ht="39">
      <c r="A2004" s="832">
        <v>43816</v>
      </c>
      <c r="B2004" s="828">
        <v>29649378</v>
      </c>
      <c r="C2004" s="1574" t="s">
        <v>13314</v>
      </c>
      <c r="D2004" s="831"/>
      <c r="E2004" s="2192">
        <v>50</v>
      </c>
      <c r="F2004" s="1926">
        <f t="shared" si="31"/>
        <v>81281.190000011469</v>
      </c>
    </row>
    <row r="2005" spans="1:6" s="780" customFormat="1">
      <c r="A2005" s="832">
        <v>43816</v>
      </c>
      <c r="B2005" s="828">
        <v>29649378</v>
      </c>
      <c r="C2005" s="1574" t="s">
        <v>12943</v>
      </c>
      <c r="D2005" s="831"/>
      <c r="E2005" s="2192">
        <v>2.5</v>
      </c>
      <c r="F2005" s="1926">
        <f t="shared" si="31"/>
        <v>81278.690000011469</v>
      </c>
    </row>
    <row r="2006" spans="1:6" s="780" customFormat="1">
      <c r="A2006" s="832">
        <v>43816</v>
      </c>
      <c r="B2006" s="828">
        <v>0</v>
      </c>
      <c r="C2006" s="1574" t="s">
        <v>13315</v>
      </c>
      <c r="D2006" s="831"/>
      <c r="E2006" s="2192">
        <v>50</v>
      </c>
      <c r="F2006" s="1926">
        <f t="shared" si="31"/>
        <v>81228.690000011469</v>
      </c>
    </row>
    <row r="2007" spans="1:6" ht="26.25">
      <c r="A2007" s="832">
        <v>43822</v>
      </c>
      <c r="B2007" s="828">
        <v>0</v>
      </c>
      <c r="C2007" s="1574" t="s">
        <v>13316</v>
      </c>
      <c r="D2007" s="830">
        <v>1500000</v>
      </c>
      <c r="E2007" s="2192"/>
      <c r="F2007" s="1926">
        <f t="shared" si="31"/>
        <v>1581228.6900000116</v>
      </c>
    </row>
    <row r="2008" spans="1:6" s="780" customFormat="1">
      <c r="A2008" s="832">
        <v>43822</v>
      </c>
      <c r="B2008" s="828">
        <v>0</v>
      </c>
      <c r="C2008" s="1574" t="s">
        <v>13317</v>
      </c>
      <c r="D2008" s="831"/>
      <c r="E2008" s="2192">
        <v>50</v>
      </c>
      <c r="F2008" s="1926">
        <f t="shared" si="31"/>
        <v>1581178.6900000116</v>
      </c>
    </row>
    <row r="2009" spans="1:6" s="780" customFormat="1" ht="39">
      <c r="A2009" s="832">
        <v>43823</v>
      </c>
      <c r="B2009" s="828">
        <v>0</v>
      </c>
      <c r="C2009" s="1574" t="s">
        <v>13318</v>
      </c>
      <c r="D2009" s="831"/>
      <c r="E2009" s="2198">
        <v>90000</v>
      </c>
      <c r="F2009" s="1926">
        <f t="shared" si="31"/>
        <v>1491178.6900000116</v>
      </c>
    </row>
    <row r="2010" spans="1:6" s="780" customFormat="1" ht="39">
      <c r="A2010" s="832">
        <v>43823</v>
      </c>
      <c r="B2010" s="828">
        <v>29770664</v>
      </c>
      <c r="C2010" s="1574" t="s">
        <v>13319</v>
      </c>
      <c r="D2010" s="831"/>
      <c r="E2010" s="2198">
        <v>4000</v>
      </c>
      <c r="F2010" s="1926">
        <f t="shared" si="31"/>
        <v>1487178.6900000116</v>
      </c>
    </row>
    <row r="2011" spans="1:6" ht="39">
      <c r="A2011" s="832">
        <v>43823</v>
      </c>
      <c r="B2011" s="828">
        <v>29770664</v>
      </c>
      <c r="C2011" s="1574" t="s">
        <v>13320</v>
      </c>
      <c r="D2011" s="831"/>
      <c r="E2011" s="2192">
        <v>50</v>
      </c>
      <c r="F2011" s="1926">
        <f t="shared" si="31"/>
        <v>1487128.6900000116</v>
      </c>
    </row>
    <row r="2012" spans="1:6" s="780" customFormat="1">
      <c r="A2012" s="832">
        <v>43823</v>
      </c>
      <c r="B2012" s="828">
        <v>29770664</v>
      </c>
      <c r="C2012" s="1574" t="s">
        <v>13321</v>
      </c>
      <c r="D2012" s="831"/>
      <c r="E2012" s="2192">
        <v>2.5</v>
      </c>
      <c r="F2012" s="1926">
        <f t="shared" si="31"/>
        <v>1487126.1900000116</v>
      </c>
    </row>
    <row r="2013" spans="1:6" s="780" customFormat="1" ht="39">
      <c r="A2013" s="832">
        <v>43823</v>
      </c>
      <c r="B2013" s="828">
        <v>29770776</v>
      </c>
      <c r="C2013" s="1574" t="s">
        <v>13322</v>
      </c>
      <c r="D2013" s="831"/>
      <c r="E2013" s="2198">
        <v>120000</v>
      </c>
      <c r="F2013" s="1926">
        <f t="shared" si="31"/>
        <v>1367126.1900000116</v>
      </c>
    </row>
    <row r="2014" spans="1:6" ht="39">
      <c r="A2014" s="832">
        <v>43823</v>
      </c>
      <c r="B2014" s="828">
        <v>29770776</v>
      </c>
      <c r="C2014" s="1574" t="s">
        <v>13323</v>
      </c>
      <c r="D2014" s="831"/>
      <c r="E2014" s="2192">
        <v>50</v>
      </c>
      <c r="F2014" s="1926">
        <f t="shared" si="31"/>
        <v>1367076.1900000116</v>
      </c>
    </row>
    <row r="2015" spans="1:6" s="780" customFormat="1">
      <c r="A2015" s="832">
        <v>43823</v>
      </c>
      <c r="B2015" s="828">
        <v>29770776</v>
      </c>
      <c r="C2015" s="1574" t="s">
        <v>12632</v>
      </c>
      <c r="D2015" s="831"/>
      <c r="E2015" s="2192">
        <v>2.5</v>
      </c>
      <c r="F2015" s="1926">
        <f t="shared" si="31"/>
        <v>1367073.6900000116</v>
      </c>
    </row>
    <row r="2016" spans="1:6" s="780" customFormat="1" ht="39">
      <c r="A2016" s="832">
        <v>43823</v>
      </c>
      <c r="B2016" s="828">
        <v>29770664</v>
      </c>
      <c r="C2016" s="1574" t="s">
        <v>13324</v>
      </c>
      <c r="D2016" s="831"/>
      <c r="E2016" s="2198">
        <v>18000</v>
      </c>
      <c r="F2016" s="1926">
        <f t="shared" si="31"/>
        <v>1349073.6900000116</v>
      </c>
    </row>
    <row r="2017" spans="1:6" s="780" customFormat="1" ht="39">
      <c r="A2017" s="832">
        <v>43823</v>
      </c>
      <c r="B2017" s="828">
        <v>29770664</v>
      </c>
      <c r="C2017" s="1574" t="s">
        <v>13325</v>
      </c>
      <c r="D2017" s="831"/>
      <c r="E2017" s="2192">
        <v>50</v>
      </c>
      <c r="F2017" s="1926">
        <f t="shared" si="31"/>
        <v>1349023.6900000116</v>
      </c>
    </row>
    <row r="2018" spans="1:6" s="780" customFormat="1">
      <c r="A2018" s="832">
        <v>43823</v>
      </c>
      <c r="B2018" s="828">
        <v>29770664</v>
      </c>
      <c r="C2018" s="1574" t="s">
        <v>12632</v>
      </c>
      <c r="D2018" s="831"/>
      <c r="E2018" s="2192">
        <v>2.5</v>
      </c>
      <c r="F2018" s="1926">
        <f t="shared" si="31"/>
        <v>1349021.1900000116</v>
      </c>
    </row>
    <row r="2019" spans="1:6" s="780" customFormat="1" ht="39">
      <c r="A2019" s="832">
        <v>43823</v>
      </c>
      <c r="B2019" s="828">
        <v>0</v>
      </c>
      <c r="C2019" s="1574" t="s">
        <v>13326</v>
      </c>
      <c r="D2019" s="831"/>
      <c r="E2019" s="2198">
        <v>27700</v>
      </c>
      <c r="F2019" s="1926">
        <f t="shared" si="31"/>
        <v>1321321.1900000116</v>
      </c>
    </row>
    <row r="2020" spans="1:6" ht="39">
      <c r="A2020" s="832">
        <v>43823</v>
      </c>
      <c r="B2020" s="828">
        <v>0</v>
      </c>
      <c r="C2020" s="1574" t="s">
        <v>13327</v>
      </c>
      <c r="D2020" s="831"/>
      <c r="E2020" s="2198">
        <v>25600</v>
      </c>
      <c r="F2020" s="1926">
        <f t="shared" si="31"/>
        <v>1295721.1900000116</v>
      </c>
    </row>
    <row r="2021" spans="1:6" s="780" customFormat="1" ht="39">
      <c r="A2021" s="832">
        <v>43823</v>
      </c>
      <c r="B2021" s="828">
        <v>0</v>
      </c>
      <c r="C2021" s="1574" t="s">
        <v>13328</v>
      </c>
      <c r="D2021" s="831"/>
      <c r="E2021" s="2198">
        <v>18500</v>
      </c>
      <c r="F2021" s="1926">
        <f t="shared" si="31"/>
        <v>1277221.1900000116</v>
      </c>
    </row>
    <row r="2022" spans="1:6" s="780" customFormat="1" ht="39">
      <c r="A2022" s="832">
        <v>43823</v>
      </c>
      <c r="B2022" s="828">
        <v>0</v>
      </c>
      <c r="C2022" s="1574" t="s">
        <v>13329</v>
      </c>
      <c r="D2022" s="831"/>
      <c r="E2022" s="2198">
        <v>62700</v>
      </c>
      <c r="F2022" s="1926">
        <f t="shared" si="31"/>
        <v>1214521.1900000116</v>
      </c>
    </row>
    <row r="2023" spans="1:6" s="780" customFormat="1" ht="39">
      <c r="A2023" s="832">
        <v>43823</v>
      </c>
      <c r="B2023" s="828">
        <v>0</v>
      </c>
      <c r="C2023" s="1574" t="s">
        <v>13330</v>
      </c>
      <c r="D2023" s="831"/>
      <c r="E2023" s="2198">
        <v>341000</v>
      </c>
      <c r="F2023" s="1926">
        <f t="shared" si="31"/>
        <v>873521.19000001159</v>
      </c>
    </row>
    <row r="2024" spans="1:6" s="780" customFormat="1" ht="39">
      <c r="A2024" s="832">
        <v>43823</v>
      </c>
      <c r="B2024" s="828">
        <v>29969878</v>
      </c>
      <c r="C2024" s="1574" t="s">
        <v>13331</v>
      </c>
      <c r="D2024" s="831"/>
      <c r="E2024" s="2198">
        <v>40750</v>
      </c>
      <c r="F2024" s="1926">
        <f t="shared" si="31"/>
        <v>832771.19000001159</v>
      </c>
    </row>
    <row r="2025" spans="1:6" ht="39">
      <c r="A2025" s="832">
        <v>43823</v>
      </c>
      <c r="B2025" s="828">
        <v>29969878</v>
      </c>
      <c r="C2025" s="1574" t="s">
        <v>13332</v>
      </c>
      <c r="D2025" s="831"/>
      <c r="E2025" s="2192">
        <v>50</v>
      </c>
      <c r="F2025" s="1926">
        <f t="shared" si="31"/>
        <v>832721.19000001159</v>
      </c>
    </row>
    <row r="2026" spans="1:6" s="780" customFormat="1">
      <c r="A2026" s="832">
        <v>43823</v>
      </c>
      <c r="B2026" s="828">
        <v>29969878</v>
      </c>
      <c r="C2026" s="1574" t="s">
        <v>12940</v>
      </c>
      <c r="D2026" s="831"/>
      <c r="E2026" s="2192">
        <v>2.5</v>
      </c>
      <c r="F2026" s="1926">
        <f t="shared" si="31"/>
        <v>832718.69000001159</v>
      </c>
    </row>
    <row r="2027" spans="1:6" s="780" customFormat="1" ht="39">
      <c r="A2027" s="832">
        <v>43823</v>
      </c>
      <c r="B2027" s="828">
        <v>29968147</v>
      </c>
      <c r="C2027" s="1574" t="s">
        <v>13333</v>
      </c>
      <c r="D2027" s="831"/>
      <c r="E2027" s="2198">
        <v>22700</v>
      </c>
      <c r="F2027" s="1926">
        <f t="shared" si="31"/>
        <v>810018.69000001159</v>
      </c>
    </row>
    <row r="2028" spans="1:6" ht="39">
      <c r="A2028" s="832">
        <v>43823</v>
      </c>
      <c r="B2028" s="828">
        <v>29968147</v>
      </c>
      <c r="C2028" s="1574" t="s">
        <v>13334</v>
      </c>
      <c r="D2028" s="831"/>
      <c r="E2028" s="2192">
        <v>50</v>
      </c>
      <c r="F2028" s="1926">
        <f t="shared" si="31"/>
        <v>809968.69000001159</v>
      </c>
    </row>
    <row r="2029" spans="1:6" s="780" customFormat="1">
      <c r="A2029" s="832">
        <v>43823</v>
      </c>
      <c r="B2029" s="828">
        <v>29968147</v>
      </c>
      <c r="C2029" s="1574" t="s">
        <v>12632</v>
      </c>
      <c r="D2029" s="831"/>
      <c r="E2029" s="2192">
        <v>2.5</v>
      </c>
      <c r="F2029" s="1926">
        <f t="shared" si="31"/>
        <v>809966.19000001159</v>
      </c>
    </row>
    <row r="2030" spans="1:6" s="780" customFormat="1" ht="39">
      <c r="A2030" s="832">
        <v>43823</v>
      </c>
      <c r="B2030" s="828">
        <v>29972500</v>
      </c>
      <c r="C2030" s="1574" t="s">
        <v>13335</v>
      </c>
      <c r="D2030" s="831"/>
      <c r="E2030" s="2198">
        <v>49800</v>
      </c>
      <c r="F2030" s="1926">
        <f t="shared" si="31"/>
        <v>760166.19000001159</v>
      </c>
    </row>
    <row r="2031" spans="1:6" s="780" customFormat="1" ht="39">
      <c r="A2031" s="832">
        <v>43823</v>
      </c>
      <c r="B2031" s="828">
        <v>29972500</v>
      </c>
      <c r="C2031" s="1574" t="s">
        <v>13336</v>
      </c>
      <c r="D2031" s="831"/>
      <c r="E2031" s="2192">
        <v>50</v>
      </c>
      <c r="F2031" s="1926">
        <f t="shared" si="31"/>
        <v>760116.19000001159</v>
      </c>
    </row>
    <row r="2032" spans="1:6">
      <c r="A2032" s="832">
        <v>43823</v>
      </c>
      <c r="B2032" s="828">
        <v>29972500</v>
      </c>
      <c r="C2032" s="1574" t="s">
        <v>12940</v>
      </c>
      <c r="D2032" s="831"/>
      <c r="E2032" s="2192">
        <v>2.5</v>
      </c>
      <c r="F2032" s="1926">
        <f t="shared" si="31"/>
        <v>760113.69000001159</v>
      </c>
    </row>
    <row r="2033" spans="1:7" s="780" customFormat="1" ht="39">
      <c r="A2033" s="832">
        <v>43823</v>
      </c>
      <c r="B2033" s="828">
        <v>29968147</v>
      </c>
      <c r="C2033" s="1574" t="s">
        <v>13337</v>
      </c>
      <c r="D2033" s="831"/>
      <c r="E2033" s="2198">
        <v>17700</v>
      </c>
      <c r="F2033" s="1926">
        <f t="shared" si="31"/>
        <v>742413.69000001159</v>
      </c>
    </row>
    <row r="2034" spans="1:7" ht="39">
      <c r="A2034" s="832">
        <v>43823</v>
      </c>
      <c r="B2034" s="828">
        <v>29968147</v>
      </c>
      <c r="C2034" s="1574" t="s">
        <v>13338</v>
      </c>
      <c r="D2034" s="831"/>
      <c r="E2034" s="2192">
        <v>50</v>
      </c>
      <c r="F2034" s="1926">
        <f t="shared" si="31"/>
        <v>742363.69000001159</v>
      </c>
    </row>
    <row r="2035" spans="1:7" s="780" customFormat="1">
      <c r="A2035" s="832">
        <v>43823</v>
      </c>
      <c r="B2035" s="828">
        <v>29968147</v>
      </c>
      <c r="C2035" s="1574" t="s">
        <v>12632</v>
      </c>
      <c r="D2035" s="831"/>
      <c r="E2035" s="2192">
        <v>2.5</v>
      </c>
      <c r="F2035" s="1926">
        <f t="shared" si="31"/>
        <v>742361.19000001159</v>
      </c>
    </row>
    <row r="2036" spans="1:7" s="780" customFormat="1" ht="39">
      <c r="A2036" s="832">
        <v>43823</v>
      </c>
      <c r="B2036" s="828">
        <v>29968861</v>
      </c>
      <c r="C2036" s="1574" t="s">
        <v>13339</v>
      </c>
      <c r="D2036" s="831"/>
      <c r="E2036" s="2198">
        <v>42700</v>
      </c>
      <c r="F2036" s="1926">
        <f t="shared" si="31"/>
        <v>699661.19000001159</v>
      </c>
    </row>
    <row r="2037" spans="1:7" s="780" customFormat="1" ht="39">
      <c r="A2037" s="832">
        <v>43823</v>
      </c>
      <c r="B2037" s="828">
        <v>29968861</v>
      </c>
      <c r="C2037" s="1574" t="s">
        <v>13340</v>
      </c>
      <c r="D2037" s="831"/>
      <c r="E2037" s="2192">
        <v>50</v>
      </c>
      <c r="F2037" s="1926">
        <f t="shared" si="31"/>
        <v>699611.19000001159</v>
      </c>
    </row>
    <row r="2038" spans="1:7" s="780" customFormat="1">
      <c r="A2038" s="832">
        <v>43823</v>
      </c>
      <c r="B2038" s="828">
        <v>29968861</v>
      </c>
      <c r="C2038" s="1574" t="s">
        <v>12632</v>
      </c>
      <c r="D2038" s="831"/>
      <c r="E2038" s="2192">
        <v>2.5</v>
      </c>
      <c r="F2038" s="1926">
        <f t="shared" si="31"/>
        <v>699608.69000001159</v>
      </c>
    </row>
    <row r="2039" spans="1:7" s="780" customFormat="1" ht="39">
      <c r="A2039" s="832">
        <v>43823</v>
      </c>
      <c r="B2039" s="828">
        <v>29968147</v>
      </c>
      <c r="C2039" s="1574" t="s">
        <v>13341</v>
      </c>
      <c r="D2039" s="831"/>
      <c r="E2039" s="2198">
        <v>12000</v>
      </c>
      <c r="F2039" s="1926">
        <f t="shared" si="31"/>
        <v>687608.69000001159</v>
      </c>
    </row>
    <row r="2040" spans="1:7" ht="39">
      <c r="A2040" s="832">
        <v>43823</v>
      </c>
      <c r="B2040" s="828">
        <v>29968147</v>
      </c>
      <c r="C2040" s="1574" t="s">
        <v>13342</v>
      </c>
      <c r="D2040" s="831"/>
      <c r="E2040" s="2192">
        <v>50</v>
      </c>
      <c r="F2040" s="1926">
        <f t="shared" si="31"/>
        <v>687558.69000001159</v>
      </c>
    </row>
    <row r="2041" spans="1:7" s="780" customFormat="1">
      <c r="A2041" s="832">
        <v>43823</v>
      </c>
      <c r="B2041" s="828">
        <v>29968147</v>
      </c>
      <c r="C2041" s="1574" t="s">
        <v>12632</v>
      </c>
      <c r="D2041" s="831"/>
      <c r="E2041" s="2192">
        <v>2.5</v>
      </c>
      <c r="F2041" s="1926">
        <f t="shared" si="31"/>
        <v>687556.19000001159</v>
      </c>
    </row>
    <row r="2042" spans="1:7" ht="39">
      <c r="A2042" s="832">
        <v>43823</v>
      </c>
      <c r="B2042" s="828">
        <v>29968861</v>
      </c>
      <c r="C2042" s="1574" t="s">
        <v>13343</v>
      </c>
      <c r="D2042" s="831"/>
      <c r="E2042" s="2198">
        <v>72700</v>
      </c>
      <c r="F2042" s="1926">
        <f t="shared" si="31"/>
        <v>614856.19000001159</v>
      </c>
    </row>
    <row r="2043" spans="1:7" ht="39">
      <c r="A2043" s="832">
        <v>43823</v>
      </c>
      <c r="B2043" s="828">
        <v>29968861</v>
      </c>
      <c r="C2043" s="1574" t="s">
        <v>13344</v>
      </c>
      <c r="D2043" s="831"/>
      <c r="E2043" s="2192">
        <v>50</v>
      </c>
      <c r="F2043" s="1926">
        <f t="shared" si="31"/>
        <v>614806.19000001159</v>
      </c>
    </row>
    <row r="2044" spans="1:7">
      <c r="A2044" s="832">
        <v>43823</v>
      </c>
      <c r="B2044" s="828">
        <v>29968861</v>
      </c>
      <c r="C2044" s="1574" t="s">
        <v>12632</v>
      </c>
      <c r="D2044" s="831"/>
      <c r="E2044" s="2192">
        <v>2.5</v>
      </c>
      <c r="F2044" s="1926">
        <f t="shared" si="31"/>
        <v>614803.69000001159</v>
      </c>
      <c r="G2044" s="615">
        <v>45527.59</v>
      </c>
    </row>
    <row r="2045" spans="1:7" s="780" customFormat="1" ht="39">
      <c r="A2045" s="832">
        <v>43826</v>
      </c>
      <c r="B2045" s="828">
        <v>0</v>
      </c>
      <c r="C2045" s="1574" t="s">
        <v>13345</v>
      </c>
      <c r="D2045" s="831"/>
      <c r="E2045" s="2193">
        <v>100000</v>
      </c>
      <c r="F2045" s="1926">
        <f t="shared" si="31"/>
        <v>514803.69000001159</v>
      </c>
    </row>
    <row r="2046" spans="1:7" s="780" customFormat="1">
      <c r="A2046" s="832">
        <v>43831</v>
      </c>
      <c r="B2046" s="828">
        <v>0</v>
      </c>
      <c r="C2046" s="1574" t="s">
        <v>11736</v>
      </c>
      <c r="D2046" s="831"/>
      <c r="E2046" s="2193">
        <v>6151.69</v>
      </c>
      <c r="F2046" s="1926">
        <f t="shared" si="31"/>
        <v>508652.00000001158</v>
      </c>
    </row>
    <row r="2047" spans="1:7" s="780" customFormat="1">
      <c r="A2047" s="832">
        <v>43831</v>
      </c>
      <c r="B2047" s="828">
        <v>0</v>
      </c>
      <c r="C2047" s="1574" t="s">
        <v>11737</v>
      </c>
      <c r="D2047" s="831"/>
      <c r="E2047" s="2192">
        <v>307.58</v>
      </c>
      <c r="F2047" s="1926">
        <f t="shared" si="31"/>
        <v>508344.42000001157</v>
      </c>
    </row>
    <row r="2048" spans="1:7" ht="26.25">
      <c r="A2048" s="832">
        <v>43834</v>
      </c>
      <c r="B2048" s="828">
        <v>0</v>
      </c>
      <c r="C2048" s="1574" t="s">
        <v>13346</v>
      </c>
      <c r="D2048" s="830">
        <v>57100</v>
      </c>
      <c r="E2048" s="2192"/>
      <c r="F2048" s="1926">
        <f t="shared" si="31"/>
        <v>565444.42000001157</v>
      </c>
    </row>
    <row r="2049" spans="1:6" s="780" customFormat="1" ht="39">
      <c r="A2049" s="832">
        <v>43834</v>
      </c>
      <c r="B2049" s="828">
        <v>0</v>
      </c>
      <c r="C2049" s="1574" t="s">
        <v>13347</v>
      </c>
      <c r="D2049" s="830">
        <v>57100</v>
      </c>
      <c r="E2049" s="2192"/>
      <c r="F2049" s="1926">
        <f t="shared" si="31"/>
        <v>622544.42000001157</v>
      </c>
    </row>
    <row r="2050" spans="1:6">
      <c r="A2050" s="832">
        <v>43834</v>
      </c>
      <c r="B2050" s="828">
        <v>0</v>
      </c>
      <c r="C2050" s="1574" t="s">
        <v>13348</v>
      </c>
      <c r="D2050" s="831"/>
      <c r="E2050" s="2192">
        <v>50</v>
      </c>
      <c r="F2050" s="1926">
        <f t="shared" si="31"/>
        <v>622494.42000001157</v>
      </c>
    </row>
    <row r="2051" spans="1:6" s="780" customFormat="1" ht="26.25">
      <c r="A2051" s="832">
        <v>43837</v>
      </c>
      <c r="B2051" s="828">
        <v>0</v>
      </c>
      <c r="C2051" s="1574" t="s">
        <v>13349</v>
      </c>
      <c r="D2051" s="830">
        <v>56814.5</v>
      </c>
      <c r="E2051" s="2192"/>
      <c r="F2051" s="1926">
        <f t="shared" si="31"/>
        <v>679308.92000001157</v>
      </c>
    </row>
    <row r="2052" spans="1:6" ht="39">
      <c r="A2052" s="832">
        <v>43837</v>
      </c>
      <c r="B2052" s="828">
        <v>0</v>
      </c>
      <c r="C2052" s="1574" t="s">
        <v>13350</v>
      </c>
      <c r="D2052" s="830">
        <v>57100</v>
      </c>
      <c r="E2052" s="2192"/>
      <c r="F2052" s="1926">
        <f t="shared" si="31"/>
        <v>736408.92000001157</v>
      </c>
    </row>
    <row r="2053" spans="1:6" s="780" customFormat="1" ht="39">
      <c r="A2053" s="832">
        <v>43837</v>
      </c>
      <c r="B2053" s="828">
        <v>30450579</v>
      </c>
      <c r="C2053" s="1574" t="s">
        <v>13351</v>
      </c>
      <c r="D2053" s="831"/>
      <c r="E2053" s="2193">
        <v>250000</v>
      </c>
      <c r="F2053" s="1926">
        <f t="shared" si="31"/>
        <v>486408.92000001157</v>
      </c>
    </row>
    <row r="2054" spans="1:6" s="780" customFormat="1" ht="39">
      <c r="A2054" s="832">
        <v>43837</v>
      </c>
      <c r="B2054" s="828">
        <v>30450579</v>
      </c>
      <c r="C2054" s="1574" t="s">
        <v>13352</v>
      </c>
      <c r="D2054" s="831"/>
      <c r="E2054" s="2192">
        <v>50</v>
      </c>
      <c r="F2054" s="1926">
        <f t="shared" ref="F2054:F2117" si="32">F2053-E2054+D2054</f>
        <v>486358.92000001157</v>
      </c>
    </row>
    <row r="2055" spans="1:6">
      <c r="A2055" s="832">
        <v>43837</v>
      </c>
      <c r="B2055" s="828">
        <v>30450579</v>
      </c>
      <c r="C2055" s="1574" t="s">
        <v>12632</v>
      </c>
      <c r="D2055" s="831"/>
      <c r="E2055" s="2192">
        <v>2.5</v>
      </c>
      <c r="F2055" s="1926">
        <f t="shared" si="32"/>
        <v>486356.42000001157</v>
      </c>
    </row>
    <row r="2056" spans="1:6" s="780" customFormat="1">
      <c r="A2056" s="832">
        <v>43837</v>
      </c>
      <c r="B2056" s="828">
        <v>0</v>
      </c>
      <c r="C2056" s="1574" t="s">
        <v>13353</v>
      </c>
      <c r="D2056" s="831"/>
      <c r="E2056" s="2192">
        <v>50</v>
      </c>
      <c r="F2056" s="1926">
        <f t="shared" si="32"/>
        <v>486306.42000001157</v>
      </c>
    </row>
    <row r="2057" spans="1:6" s="780" customFormat="1">
      <c r="A2057" s="832">
        <v>43837</v>
      </c>
      <c r="B2057" s="828">
        <v>0</v>
      </c>
      <c r="C2057" s="1574" t="s">
        <v>13354</v>
      </c>
      <c r="D2057" s="831"/>
      <c r="E2057" s="2192">
        <v>50</v>
      </c>
      <c r="F2057" s="1926">
        <f t="shared" si="32"/>
        <v>486256.42000001157</v>
      </c>
    </row>
    <row r="2058" spans="1:6" ht="26.25">
      <c r="A2058" s="832">
        <v>43839</v>
      </c>
      <c r="B2058" s="828">
        <v>0</v>
      </c>
      <c r="C2058" s="1574" t="s">
        <v>13355</v>
      </c>
      <c r="D2058" s="830">
        <v>57100</v>
      </c>
      <c r="E2058" s="2192"/>
      <c r="F2058" s="1926">
        <f t="shared" si="32"/>
        <v>543356.42000001157</v>
      </c>
    </row>
    <row r="2059" spans="1:6" s="780" customFormat="1" ht="39">
      <c r="A2059" s="832">
        <v>43839</v>
      </c>
      <c r="B2059" s="828">
        <v>0</v>
      </c>
      <c r="C2059" s="1574" t="s">
        <v>13356</v>
      </c>
      <c r="D2059" s="830">
        <v>41000</v>
      </c>
      <c r="E2059" s="2192"/>
      <c r="F2059" s="1926">
        <f t="shared" si="32"/>
        <v>584356.42000001157</v>
      </c>
    </row>
    <row r="2060" spans="1:6" s="780" customFormat="1" ht="26.25">
      <c r="A2060" s="832">
        <v>43839</v>
      </c>
      <c r="B2060" s="828">
        <v>0</v>
      </c>
      <c r="C2060" s="1574" t="s">
        <v>13357</v>
      </c>
      <c r="D2060" s="830">
        <v>4000</v>
      </c>
      <c r="E2060" s="2192"/>
      <c r="F2060" s="1926">
        <f t="shared" si="32"/>
        <v>588356.42000001157</v>
      </c>
    </row>
    <row r="2061" spans="1:6">
      <c r="A2061" s="832">
        <v>43839</v>
      </c>
      <c r="B2061" s="828">
        <v>0</v>
      </c>
      <c r="C2061" s="1574" t="s">
        <v>13358</v>
      </c>
      <c r="D2061" s="831"/>
      <c r="E2061" s="2192">
        <v>150</v>
      </c>
      <c r="F2061" s="1926">
        <f t="shared" si="32"/>
        <v>588206.42000001157</v>
      </c>
    </row>
    <row r="2062" spans="1:6" s="780" customFormat="1" ht="39">
      <c r="A2062" s="832">
        <v>43841</v>
      </c>
      <c r="B2062" s="828">
        <v>0</v>
      </c>
      <c r="C2062" s="1574" t="s">
        <v>13359</v>
      </c>
      <c r="D2062" s="830">
        <v>13000</v>
      </c>
      <c r="E2062" s="2192"/>
      <c r="F2062" s="1926">
        <f t="shared" si="32"/>
        <v>601206.42000001157</v>
      </c>
    </row>
    <row r="2063" spans="1:6" s="780" customFormat="1" ht="39">
      <c r="A2063" s="832">
        <v>43841</v>
      </c>
      <c r="B2063" s="828">
        <v>27837937</v>
      </c>
      <c r="C2063" s="1574" t="s">
        <v>13360</v>
      </c>
      <c r="D2063" s="831"/>
      <c r="E2063" s="2193">
        <v>64400</v>
      </c>
      <c r="F2063" s="1926">
        <f t="shared" si="32"/>
        <v>536806.42000001157</v>
      </c>
    </row>
    <row r="2064" spans="1:6" s="780" customFormat="1" ht="39">
      <c r="A2064" s="832">
        <v>43841</v>
      </c>
      <c r="B2064" s="828">
        <v>27837937</v>
      </c>
      <c r="C2064" s="1574" t="s">
        <v>13361</v>
      </c>
      <c r="D2064" s="831"/>
      <c r="E2064" s="2192">
        <v>50</v>
      </c>
      <c r="F2064" s="1926">
        <f t="shared" si="32"/>
        <v>536756.42000001157</v>
      </c>
    </row>
    <row r="2065" spans="1:6" s="780" customFormat="1">
      <c r="A2065" s="832">
        <v>43841</v>
      </c>
      <c r="B2065" s="828">
        <v>27837937</v>
      </c>
      <c r="C2065" s="1574" t="s">
        <v>12632</v>
      </c>
      <c r="D2065" s="831"/>
      <c r="E2065" s="2192">
        <v>2.5</v>
      </c>
      <c r="F2065" s="1926">
        <f t="shared" si="32"/>
        <v>536753.92000001157</v>
      </c>
    </row>
    <row r="2066" spans="1:6" s="780" customFormat="1" ht="26.25">
      <c r="A2066" s="832">
        <v>43841</v>
      </c>
      <c r="B2066" s="828">
        <v>0</v>
      </c>
      <c r="C2066" s="1574" t="s">
        <v>13362</v>
      </c>
      <c r="D2066" s="830">
        <v>23000</v>
      </c>
      <c r="E2066" s="2192"/>
      <c r="F2066" s="1926">
        <f t="shared" si="32"/>
        <v>559753.92000001157</v>
      </c>
    </row>
    <row r="2067" spans="1:6" s="780" customFormat="1" ht="39">
      <c r="A2067" s="832">
        <v>43841</v>
      </c>
      <c r="B2067" s="828">
        <v>0</v>
      </c>
      <c r="C2067" s="1574" t="s">
        <v>13363</v>
      </c>
      <c r="D2067" s="831"/>
      <c r="E2067" s="2193">
        <v>55575</v>
      </c>
      <c r="F2067" s="1926">
        <f t="shared" si="32"/>
        <v>504178.92000001157</v>
      </c>
    </row>
    <row r="2068" spans="1:6" s="780" customFormat="1" ht="39">
      <c r="A2068" s="832">
        <v>43841</v>
      </c>
      <c r="B2068" s="828">
        <v>0</v>
      </c>
      <c r="C2068" s="1574" t="s">
        <v>13364</v>
      </c>
      <c r="D2068" s="830">
        <v>56000</v>
      </c>
      <c r="E2068" s="2192"/>
      <c r="F2068" s="1926">
        <f t="shared" si="32"/>
        <v>560178.92000001157</v>
      </c>
    </row>
    <row r="2069" spans="1:6" s="780" customFormat="1" ht="26.25">
      <c r="A2069" s="832">
        <v>43841</v>
      </c>
      <c r="B2069" s="828">
        <v>0</v>
      </c>
      <c r="C2069" s="1574" t="s">
        <v>13365</v>
      </c>
      <c r="D2069" s="830">
        <v>46000</v>
      </c>
      <c r="E2069" s="2192"/>
      <c r="F2069" s="1926">
        <f t="shared" si="32"/>
        <v>606178.92000001157</v>
      </c>
    </row>
    <row r="2070" spans="1:6" s="780" customFormat="1" ht="39">
      <c r="A2070" s="832">
        <v>43841</v>
      </c>
      <c r="B2070" s="828">
        <v>0</v>
      </c>
      <c r="C2070" s="1574" t="s">
        <v>13366</v>
      </c>
      <c r="D2070" s="830">
        <v>23700</v>
      </c>
      <c r="E2070" s="2192"/>
      <c r="F2070" s="1926">
        <f t="shared" si="32"/>
        <v>629878.92000001157</v>
      </c>
    </row>
    <row r="2071" spans="1:6" s="780" customFormat="1" ht="39">
      <c r="A2071" s="832">
        <v>43841</v>
      </c>
      <c r="B2071" s="828">
        <v>0</v>
      </c>
      <c r="C2071" s="1574" t="s">
        <v>13367</v>
      </c>
      <c r="D2071" s="831"/>
      <c r="E2071" s="2193">
        <v>112500</v>
      </c>
      <c r="F2071" s="1926">
        <f t="shared" si="32"/>
        <v>517378.92000001157</v>
      </c>
    </row>
    <row r="2072" spans="1:6" s="780" customFormat="1" ht="39">
      <c r="A2072" s="832">
        <v>43841</v>
      </c>
      <c r="B2072" s="828">
        <v>30533396</v>
      </c>
      <c r="C2072" s="1574" t="s">
        <v>13368</v>
      </c>
      <c r="D2072" s="831"/>
      <c r="E2072" s="2193">
        <v>34650</v>
      </c>
      <c r="F2072" s="1926">
        <f t="shared" si="32"/>
        <v>482728.92000001157</v>
      </c>
    </row>
    <row r="2073" spans="1:6" s="780" customFormat="1" ht="39">
      <c r="A2073" s="832">
        <v>43841</v>
      </c>
      <c r="B2073" s="828">
        <v>30533396</v>
      </c>
      <c r="C2073" s="1574" t="s">
        <v>13369</v>
      </c>
      <c r="D2073" s="831"/>
      <c r="E2073" s="2192">
        <v>25</v>
      </c>
      <c r="F2073" s="1926">
        <f t="shared" si="32"/>
        <v>482703.92000001157</v>
      </c>
    </row>
    <row r="2074" spans="1:6" s="780" customFormat="1">
      <c r="A2074" s="832">
        <v>43841</v>
      </c>
      <c r="B2074" s="828">
        <v>30533396</v>
      </c>
      <c r="C2074" s="1574" t="s">
        <v>12940</v>
      </c>
      <c r="D2074" s="831"/>
      <c r="E2074" s="2192">
        <v>1.25</v>
      </c>
      <c r="F2074" s="1926">
        <f t="shared" si="32"/>
        <v>482702.67000001157</v>
      </c>
    </row>
    <row r="2075" spans="1:6" s="780" customFormat="1" ht="39">
      <c r="A2075" s="832">
        <v>43841</v>
      </c>
      <c r="B2075" s="828">
        <v>30533017</v>
      </c>
      <c r="C2075" s="1574" t="s">
        <v>13370</v>
      </c>
      <c r="D2075" s="831"/>
      <c r="E2075" s="2193">
        <v>49600</v>
      </c>
      <c r="F2075" s="1926">
        <f t="shared" si="32"/>
        <v>433102.67000001157</v>
      </c>
    </row>
    <row r="2076" spans="1:6" s="780" customFormat="1" ht="39">
      <c r="A2076" s="832">
        <v>43841</v>
      </c>
      <c r="B2076" s="828">
        <v>30533017</v>
      </c>
      <c r="C2076" s="1574" t="s">
        <v>13371</v>
      </c>
      <c r="D2076" s="831"/>
      <c r="E2076" s="2192">
        <v>25</v>
      </c>
      <c r="F2076" s="1926">
        <f t="shared" si="32"/>
        <v>433077.67000001157</v>
      </c>
    </row>
    <row r="2077" spans="1:6" s="780" customFormat="1">
      <c r="A2077" s="832">
        <v>43841</v>
      </c>
      <c r="B2077" s="828">
        <v>30533017</v>
      </c>
      <c r="C2077" s="1574" t="s">
        <v>13115</v>
      </c>
      <c r="D2077" s="831"/>
      <c r="E2077" s="2192">
        <v>1.25</v>
      </c>
      <c r="F2077" s="1926">
        <f t="shared" si="32"/>
        <v>433076.42000001157</v>
      </c>
    </row>
    <row r="2078" spans="1:6" s="780" customFormat="1" ht="26.25">
      <c r="A2078" s="832">
        <v>43841</v>
      </c>
      <c r="B2078" s="828">
        <v>0</v>
      </c>
      <c r="C2078" s="1574" t="s">
        <v>13372</v>
      </c>
      <c r="D2078" s="830">
        <v>23700</v>
      </c>
      <c r="E2078" s="2192"/>
      <c r="F2078" s="1926">
        <f t="shared" si="32"/>
        <v>456776.42000001157</v>
      </c>
    </row>
    <row r="2079" spans="1:6" s="780" customFormat="1" ht="26.25">
      <c r="A2079" s="832">
        <v>43841</v>
      </c>
      <c r="B2079" s="828">
        <v>0</v>
      </c>
      <c r="C2079" s="1574" t="s">
        <v>13373</v>
      </c>
      <c r="D2079" s="830">
        <v>23000</v>
      </c>
      <c r="E2079" s="2192"/>
      <c r="F2079" s="1926">
        <f t="shared" si="32"/>
        <v>479776.42000001157</v>
      </c>
    </row>
    <row r="2080" spans="1:6" s="780" customFormat="1" ht="39">
      <c r="A2080" s="832">
        <v>43841</v>
      </c>
      <c r="B2080" s="828">
        <v>0</v>
      </c>
      <c r="C2080" s="1574" t="s">
        <v>13374</v>
      </c>
      <c r="D2080" s="830">
        <v>50000</v>
      </c>
      <c r="E2080" s="2192"/>
      <c r="F2080" s="1926">
        <f t="shared" si="32"/>
        <v>529776.42000001157</v>
      </c>
    </row>
    <row r="2081" spans="1:6" s="780" customFormat="1">
      <c r="A2081" s="832">
        <v>43841</v>
      </c>
      <c r="B2081" s="828">
        <v>0</v>
      </c>
      <c r="C2081" s="1574" t="s">
        <v>13375</v>
      </c>
      <c r="D2081" s="831"/>
      <c r="E2081" s="2192">
        <v>400</v>
      </c>
      <c r="F2081" s="1926">
        <f t="shared" si="32"/>
        <v>529376.42000001157</v>
      </c>
    </row>
    <row r="2082" spans="1:6" s="780" customFormat="1" ht="39">
      <c r="A2082" s="832">
        <v>43842</v>
      </c>
      <c r="B2082" s="828">
        <v>0</v>
      </c>
      <c r="C2082" s="1574" t="s">
        <v>13376</v>
      </c>
      <c r="D2082" s="830">
        <v>23700</v>
      </c>
      <c r="E2082" s="2192"/>
      <c r="F2082" s="1926">
        <f t="shared" si="32"/>
        <v>553076.42000001157</v>
      </c>
    </row>
    <row r="2083" spans="1:6" s="780" customFormat="1" ht="39">
      <c r="A2083" s="832">
        <v>43842</v>
      </c>
      <c r="B2083" s="828">
        <v>0</v>
      </c>
      <c r="C2083" s="1574" t="s">
        <v>13377</v>
      </c>
      <c r="D2083" s="830">
        <v>46000</v>
      </c>
      <c r="E2083" s="2192"/>
      <c r="F2083" s="1926">
        <f t="shared" si="32"/>
        <v>599076.42000001157</v>
      </c>
    </row>
    <row r="2084" spans="1:6" s="780" customFormat="1" ht="39">
      <c r="A2084" s="832">
        <v>43842</v>
      </c>
      <c r="B2084" s="828">
        <v>0</v>
      </c>
      <c r="C2084" s="1574" t="s">
        <v>13378</v>
      </c>
      <c r="D2084" s="830">
        <v>33000</v>
      </c>
      <c r="E2084" s="2192"/>
      <c r="F2084" s="1926">
        <f t="shared" si="32"/>
        <v>632076.42000001157</v>
      </c>
    </row>
    <row r="2085" spans="1:6" s="780" customFormat="1">
      <c r="A2085" s="832">
        <v>43842</v>
      </c>
      <c r="B2085" s="828">
        <v>0</v>
      </c>
      <c r="C2085" s="1574" t="s">
        <v>13379</v>
      </c>
      <c r="D2085" s="831"/>
      <c r="E2085" s="2192">
        <v>150</v>
      </c>
      <c r="F2085" s="1926">
        <f t="shared" si="32"/>
        <v>631926.42000001157</v>
      </c>
    </row>
    <row r="2086" spans="1:6" s="780" customFormat="1" ht="26.25">
      <c r="A2086" s="832">
        <v>43843</v>
      </c>
      <c r="B2086" s="828">
        <v>0</v>
      </c>
      <c r="C2086" s="1574" t="s">
        <v>13380</v>
      </c>
      <c r="D2086" s="830">
        <v>554613</v>
      </c>
      <c r="E2086" s="2192"/>
      <c r="F2086" s="1926">
        <f t="shared" si="32"/>
        <v>1186539.4200000116</v>
      </c>
    </row>
    <row r="2087" spans="1:6" ht="26.25">
      <c r="A2087" s="832">
        <v>43843</v>
      </c>
      <c r="B2087" s="828">
        <v>0</v>
      </c>
      <c r="C2087" s="1574" t="s">
        <v>13381</v>
      </c>
      <c r="D2087" s="830">
        <v>30000</v>
      </c>
      <c r="E2087" s="2192"/>
      <c r="F2087" s="1926">
        <f t="shared" si="32"/>
        <v>1216539.4200000116</v>
      </c>
    </row>
    <row r="2088" spans="1:6" s="780" customFormat="1" ht="26.25">
      <c r="A2088" s="832">
        <v>43843</v>
      </c>
      <c r="B2088" s="828">
        <v>0</v>
      </c>
      <c r="C2088" s="1574" t="s">
        <v>13382</v>
      </c>
      <c r="D2088" s="830">
        <v>131439.5</v>
      </c>
      <c r="E2088" s="2192"/>
      <c r="F2088" s="1926">
        <f t="shared" si="32"/>
        <v>1347978.9200000116</v>
      </c>
    </row>
    <row r="2089" spans="1:6" s="780" customFormat="1">
      <c r="A2089" s="832">
        <v>43843</v>
      </c>
      <c r="B2089" s="828">
        <v>0</v>
      </c>
      <c r="C2089" s="1574" t="s">
        <v>13383</v>
      </c>
      <c r="D2089" s="831"/>
      <c r="E2089" s="2192">
        <v>50</v>
      </c>
      <c r="F2089" s="1926">
        <f t="shared" si="32"/>
        <v>1347928.9200000116</v>
      </c>
    </row>
    <row r="2090" spans="1:6">
      <c r="A2090" s="832">
        <v>43843</v>
      </c>
      <c r="B2090" s="828">
        <v>0</v>
      </c>
      <c r="C2090" s="1574" t="s">
        <v>13384</v>
      </c>
      <c r="D2090" s="831"/>
      <c r="E2090" s="2192">
        <v>100</v>
      </c>
      <c r="F2090" s="1926">
        <f t="shared" si="32"/>
        <v>1347828.9200000116</v>
      </c>
    </row>
    <row r="2091" spans="1:6" s="781" customFormat="1">
      <c r="A2091" s="832">
        <v>43843</v>
      </c>
      <c r="B2091" s="828">
        <v>0</v>
      </c>
      <c r="C2091" s="1574" t="s">
        <v>13385</v>
      </c>
      <c r="D2091" s="831"/>
      <c r="E2091" s="2192">
        <v>750</v>
      </c>
      <c r="F2091" s="1926">
        <f t="shared" si="32"/>
        <v>1347078.9200000116</v>
      </c>
    </row>
    <row r="2092" spans="1:6" s="780" customFormat="1" ht="39">
      <c r="A2092" s="832">
        <v>43844</v>
      </c>
      <c r="B2092" s="828">
        <v>0</v>
      </c>
      <c r="C2092" s="1574" t="s">
        <v>13386</v>
      </c>
      <c r="D2092" s="830">
        <v>23000</v>
      </c>
      <c r="E2092" s="2192"/>
      <c r="F2092" s="1926">
        <f t="shared" si="32"/>
        <v>1370078.9200000116</v>
      </c>
    </row>
    <row r="2093" spans="1:6" s="780" customFormat="1">
      <c r="A2093" s="832">
        <v>43844</v>
      </c>
      <c r="B2093" s="828">
        <v>8751511</v>
      </c>
      <c r="C2093" s="1574" t="s">
        <v>13387</v>
      </c>
      <c r="D2093" s="830">
        <v>15000</v>
      </c>
      <c r="E2093" s="2192"/>
      <c r="F2093" s="1926">
        <f t="shared" si="32"/>
        <v>1385078.9200000116</v>
      </c>
    </row>
    <row r="2094" spans="1:6" s="780" customFormat="1" ht="26.25">
      <c r="A2094" s="832">
        <v>43844</v>
      </c>
      <c r="B2094" s="828">
        <v>0</v>
      </c>
      <c r="C2094" s="1574" t="s">
        <v>13388</v>
      </c>
      <c r="D2094" s="830">
        <v>80396</v>
      </c>
      <c r="E2094" s="2192"/>
      <c r="F2094" s="1926">
        <f t="shared" si="32"/>
        <v>1465474.9200000116</v>
      </c>
    </row>
    <row r="2095" spans="1:6" ht="26.25">
      <c r="A2095" s="832">
        <v>43844</v>
      </c>
      <c r="B2095" s="828">
        <v>0</v>
      </c>
      <c r="C2095" s="1574" t="s">
        <v>13389</v>
      </c>
      <c r="D2095" s="830">
        <v>21000</v>
      </c>
      <c r="E2095" s="2192"/>
      <c r="F2095" s="1926">
        <f t="shared" si="32"/>
        <v>1486474.9200000116</v>
      </c>
    </row>
    <row r="2096" spans="1:6" s="780" customFormat="1">
      <c r="A2096" s="832">
        <v>43844</v>
      </c>
      <c r="B2096" s="828">
        <v>0</v>
      </c>
      <c r="C2096" s="1574" t="s">
        <v>13390</v>
      </c>
      <c r="D2096" s="831"/>
      <c r="E2096" s="2192">
        <v>150</v>
      </c>
      <c r="F2096" s="1926">
        <f t="shared" si="32"/>
        <v>1486324.9200000116</v>
      </c>
    </row>
    <row r="2097" spans="1:9" s="780" customFormat="1">
      <c r="A2097" s="832">
        <v>43844</v>
      </c>
      <c r="B2097" s="828">
        <v>0</v>
      </c>
      <c r="C2097" s="1574" t="s">
        <v>13391</v>
      </c>
      <c r="D2097" s="831"/>
      <c r="E2097" s="2192">
        <v>100</v>
      </c>
      <c r="F2097" s="1926">
        <f t="shared" si="32"/>
        <v>1486224.9200000116</v>
      </c>
    </row>
    <row r="2098" spans="1:9" ht="39">
      <c r="A2098" s="832">
        <v>43845</v>
      </c>
      <c r="B2098" s="828">
        <v>30621424</v>
      </c>
      <c r="C2098" s="1574" t="s">
        <v>13392</v>
      </c>
      <c r="D2098" s="831"/>
      <c r="E2098" s="2193">
        <v>82200</v>
      </c>
      <c r="F2098" s="1926">
        <f t="shared" si="32"/>
        <v>1404024.9200000116</v>
      </c>
    </row>
    <row r="2099" spans="1:9" s="780" customFormat="1" ht="39">
      <c r="A2099" s="832">
        <v>43845</v>
      </c>
      <c r="B2099" s="828">
        <v>30621424</v>
      </c>
      <c r="C2099" s="1574" t="s">
        <v>13393</v>
      </c>
      <c r="D2099" s="831"/>
      <c r="E2099" s="2192">
        <v>50</v>
      </c>
      <c r="F2099" s="1926">
        <f t="shared" si="32"/>
        <v>1403974.9200000116</v>
      </c>
    </row>
    <row r="2100" spans="1:9" s="780" customFormat="1">
      <c r="A2100" s="832">
        <v>43845</v>
      </c>
      <c r="B2100" s="828">
        <v>30621424</v>
      </c>
      <c r="C2100" s="1574" t="s">
        <v>12632</v>
      </c>
      <c r="D2100" s="831"/>
      <c r="E2100" s="2192">
        <v>2.5</v>
      </c>
      <c r="F2100" s="1926">
        <f t="shared" si="32"/>
        <v>1403972.4200000116</v>
      </c>
    </row>
    <row r="2101" spans="1:9" s="780" customFormat="1" ht="39">
      <c r="A2101" s="832">
        <v>43845</v>
      </c>
      <c r="B2101" s="828">
        <v>30621424</v>
      </c>
      <c r="C2101" s="1574" t="s">
        <v>13394</v>
      </c>
      <c r="D2101" s="831"/>
      <c r="E2101" s="2193">
        <v>19550</v>
      </c>
      <c r="F2101" s="1926">
        <f t="shared" si="32"/>
        <v>1384422.4200000116</v>
      </c>
    </row>
    <row r="2102" spans="1:9" s="780" customFormat="1" ht="39">
      <c r="A2102" s="832">
        <v>43845</v>
      </c>
      <c r="B2102" s="828">
        <v>30621424</v>
      </c>
      <c r="C2102" s="1574" t="s">
        <v>13395</v>
      </c>
      <c r="D2102" s="831"/>
      <c r="E2102" s="2192">
        <v>25</v>
      </c>
      <c r="F2102" s="1926">
        <f t="shared" si="32"/>
        <v>1384397.4200000116</v>
      </c>
    </row>
    <row r="2103" spans="1:9">
      <c r="A2103" s="832">
        <v>43845</v>
      </c>
      <c r="B2103" s="828">
        <v>30621424</v>
      </c>
      <c r="C2103" s="1574" t="s">
        <v>13396</v>
      </c>
      <c r="D2103" s="831"/>
      <c r="E2103" s="2192">
        <v>1.25</v>
      </c>
      <c r="F2103" s="1926">
        <f t="shared" si="32"/>
        <v>1384396.1700000116</v>
      </c>
    </row>
    <row r="2104" spans="1:9" ht="39">
      <c r="A2104" s="832">
        <v>43845</v>
      </c>
      <c r="B2104" s="828">
        <v>30621424</v>
      </c>
      <c r="C2104" s="1574" t="s">
        <v>13397</v>
      </c>
      <c r="D2104" s="831"/>
      <c r="E2104" s="2193">
        <v>119100</v>
      </c>
      <c r="F2104" s="1926">
        <f t="shared" si="32"/>
        <v>1265296.1700000116</v>
      </c>
    </row>
    <row r="2105" spans="1:9" s="781" customFormat="1" ht="39">
      <c r="A2105" s="832">
        <v>43845</v>
      </c>
      <c r="B2105" s="828">
        <v>30621424</v>
      </c>
      <c r="C2105" s="1574" t="s">
        <v>13398</v>
      </c>
      <c r="D2105" s="831"/>
      <c r="E2105" s="2192">
        <v>50</v>
      </c>
      <c r="F2105" s="1926">
        <f t="shared" si="32"/>
        <v>1265246.1700000116</v>
      </c>
    </row>
    <row r="2106" spans="1:9" s="780" customFormat="1">
      <c r="A2106" s="832">
        <v>43845</v>
      </c>
      <c r="B2106" s="828">
        <v>30621424</v>
      </c>
      <c r="C2106" s="1574" t="s">
        <v>12632</v>
      </c>
      <c r="D2106" s="831"/>
      <c r="E2106" s="2192">
        <v>2.5</v>
      </c>
      <c r="F2106" s="1926">
        <f t="shared" si="32"/>
        <v>1265243.6700000116</v>
      </c>
    </row>
    <row r="2107" spans="1:9" s="780" customFormat="1" ht="26.25">
      <c r="A2107" s="832">
        <v>43845</v>
      </c>
      <c r="B2107" s="828">
        <v>0</v>
      </c>
      <c r="C2107" s="1574" t="s">
        <v>13399</v>
      </c>
      <c r="D2107" s="830">
        <v>1400</v>
      </c>
      <c r="E2107" s="2192"/>
      <c r="F2107" s="1926">
        <f t="shared" si="32"/>
        <v>1266643.6700000116</v>
      </c>
    </row>
    <row r="2108" spans="1:9">
      <c r="A2108" s="832">
        <v>43845</v>
      </c>
      <c r="B2108" s="828">
        <v>0</v>
      </c>
      <c r="C2108" s="1574" t="s">
        <v>13400</v>
      </c>
      <c r="D2108" s="831"/>
      <c r="E2108" s="2192">
        <v>50</v>
      </c>
      <c r="F2108" s="1926">
        <f t="shared" si="32"/>
        <v>1266593.6700000116</v>
      </c>
    </row>
    <row r="2109" spans="1:9" s="780" customFormat="1">
      <c r="A2109" s="832">
        <v>43846</v>
      </c>
      <c r="B2109" s="828">
        <v>0</v>
      </c>
      <c r="C2109" s="1574" t="s">
        <v>13401</v>
      </c>
      <c r="D2109" s="830">
        <v>17091000</v>
      </c>
      <c r="E2109" s="2192"/>
      <c r="F2109" s="1926">
        <f t="shared" si="32"/>
        <v>18357593.670000013</v>
      </c>
    </row>
    <row r="2110" spans="1:9" ht="26.25">
      <c r="A2110" s="832">
        <v>43846</v>
      </c>
      <c r="B2110" s="828">
        <v>0</v>
      </c>
      <c r="C2110" s="1574" t="s">
        <v>13402</v>
      </c>
      <c r="D2110" s="830">
        <v>27860</v>
      </c>
      <c r="E2110" s="2192"/>
      <c r="F2110" s="1926">
        <f t="shared" si="32"/>
        <v>18385453.670000013</v>
      </c>
    </row>
    <row r="2111" spans="1:9" s="780" customFormat="1">
      <c r="A2111" s="832">
        <v>43846</v>
      </c>
      <c r="B2111" s="828">
        <v>100927020</v>
      </c>
      <c r="C2111" s="1574" t="s">
        <v>13403</v>
      </c>
      <c r="D2111" s="830">
        <v>4000</v>
      </c>
      <c r="E2111" s="2192"/>
      <c r="F2111" s="1926">
        <f t="shared" si="32"/>
        <v>18389453.670000013</v>
      </c>
    </row>
    <row r="2112" spans="1:9" s="780" customFormat="1" ht="26.25">
      <c r="A2112" s="832">
        <v>43846</v>
      </c>
      <c r="B2112" s="828">
        <v>0</v>
      </c>
      <c r="C2112" s="1574" t="s">
        <v>13404</v>
      </c>
      <c r="D2112" s="830">
        <v>46400</v>
      </c>
      <c r="E2112" s="2192"/>
      <c r="F2112" s="1926">
        <f t="shared" si="32"/>
        <v>18435853.670000013</v>
      </c>
      <c r="I2112" s="616"/>
    </row>
    <row r="2113" spans="1:9" s="780" customFormat="1">
      <c r="A2113" s="832">
        <v>43846</v>
      </c>
      <c r="B2113" s="828">
        <v>0</v>
      </c>
      <c r="C2113" s="1574" t="s">
        <v>13405</v>
      </c>
      <c r="D2113" s="831"/>
      <c r="E2113" s="2192">
        <v>100</v>
      </c>
      <c r="F2113" s="1926">
        <f t="shared" si="32"/>
        <v>18435753.670000013</v>
      </c>
      <c r="I2113" s="838"/>
    </row>
    <row r="2114" spans="1:9" s="780" customFormat="1">
      <c r="A2114" s="832">
        <v>43846</v>
      </c>
      <c r="B2114" s="828">
        <v>0</v>
      </c>
      <c r="C2114" s="1574" t="s">
        <v>13406</v>
      </c>
      <c r="D2114" s="831"/>
      <c r="E2114" s="2192">
        <v>50</v>
      </c>
      <c r="F2114" s="1926">
        <f t="shared" si="32"/>
        <v>18435703.670000013</v>
      </c>
    </row>
    <row r="2115" spans="1:9" s="780" customFormat="1" ht="26.25">
      <c r="A2115" s="832">
        <v>43847</v>
      </c>
      <c r="B2115" s="828">
        <v>0</v>
      </c>
      <c r="C2115" s="1574" t="s">
        <v>13407</v>
      </c>
      <c r="D2115" s="830">
        <v>22288</v>
      </c>
      <c r="E2115" s="2192"/>
      <c r="F2115" s="1926">
        <f t="shared" si="32"/>
        <v>18457991.670000013</v>
      </c>
    </row>
    <row r="2116" spans="1:9" s="780" customFormat="1">
      <c r="A2116" s="832">
        <v>43847</v>
      </c>
      <c r="B2116" s="828">
        <v>0</v>
      </c>
      <c r="C2116" s="1574" t="s">
        <v>13408</v>
      </c>
      <c r="D2116" s="831"/>
      <c r="E2116" s="2192">
        <v>50</v>
      </c>
      <c r="F2116" s="1926">
        <f t="shared" si="32"/>
        <v>18457941.670000013</v>
      </c>
    </row>
    <row r="2117" spans="1:9" s="781" customFormat="1" ht="39">
      <c r="A2117" s="832">
        <v>43848</v>
      </c>
      <c r="B2117" s="828">
        <v>0</v>
      </c>
      <c r="C2117" s="1574" t="s">
        <v>13409</v>
      </c>
      <c r="D2117" s="831"/>
      <c r="E2117" s="2193">
        <v>50000</v>
      </c>
      <c r="F2117" s="1926">
        <f t="shared" si="32"/>
        <v>18407941.670000013</v>
      </c>
    </row>
    <row r="2118" spans="1:9" ht="39">
      <c r="A2118" s="832">
        <v>43848</v>
      </c>
      <c r="B2118" s="828">
        <v>30638608</v>
      </c>
      <c r="C2118" s="1574" t="s">
        <v>13410</v>
      </c>
      <c r="D2118" s="831"/>
      <c r="E2118" s="2193">
        <v>9500</v>
      </c>
      <c r="F2118" s="1926">
        <f t="shared" ref="F2118:F2181" si="33">F2117-E2118+D2118</f>
        <v>18398441.670000013</v>
      </c>
    </row>
    <row r="2119" spans="1:9" s="780" customFormat="1" ht="39">
      <c r="A2119" s="832">
        <v>43848</v>
      </c>
      <c r="B2119" s="828">
        <v>30638608</v>
      </c>
      <c r="C2119" s="1574" t="s">
        <v>13411</v>
      </c>
      <c r="D2119" s="831"/>
      <c r="E2119" s="2192">
        <v>25</v>
      </c>
      <c r="F2119" s="1926">
        <f t="shared" si="33"/>
        <v>18398416.670000013</v>
      </c>
    </row>
    <row r="2120" spans="1:9" s="780" customFormat="1">
      <c r="A2120" s="832">
        <v>43848</v>
      </c>
      <c r="B2120" s="828">
        <v>30638608</v>
      </c>
      <c r="C2120" s="1574" t="s">
        <v>13396</v>
      </c>
      <c r="D2120" s="831"/>
      <c r="E2120" s="2192">
        <v>1.25</v>
      </c>
      <c r="F2120" s="1926">
        <f t="shared" si="33"/>
        <v>18398415.420000013</v>
      </c>
    </row>
    <row r="2121" spans="1:9" s="780" customFormat="1" ht="39">
      <c r="A2121" s="832">
        <v>43848</v>
      </c>
      <c r="B2121" s="828">
        <v>0</v>
      </c>
      <c r="C2121" s="1574" t="s">
        <v>13412</v>
      </c>
      <c r="D2121" s="831"/>
      <c r="E2121" s="2193">
        <v>15500</v>
      </c>
      <c r="F2121" s="1926">
        <f t="shared" si="33"/>
        <v>18382915.420000013</v>
      </c>
    </row>
    <row r="2122" spans="1:9" ht="39">
      <c r="A2122" s="832">
        <v>43848</v>
      </c>
      <c r="B2122" s="828">
        <v>30774568</v>
      </c>
      <c r="C2122" s="1574" t="s">
        <v>13413</v>
      </c>
      <c r="D2122" s="831"/>
      <c r="E2122" s="2193">
        <v>6000</v>
      </c>
      <c r="F2122" s="1926">
        <f t="shared" si="33"/>
        <v>18376915.420000013</v>
      </c>
    </row>
    <row r="2123" spans="1:9" ht="39">
      <c r="A2123" s="832">
        <v>43848</v>
      </c>
      <c r="B2123" s="828">
        <v>30774568</v>
      </c>
      <c r="C2123" s="1574" t="s">
        <v>13414</v>
      </c>
      <c r="D2123" s="831"/>
      <c r="E2123" s="2192">
        <v>25</v>
      </c>
      <c r="F2123" s="1926">
        <f t="shared" si="33"/>
        <v>18376890.420000013</v>
      </c>
    </row>
    <row r="2124" spans="1:9">
      <c r="A2124" s="832">
        <v>43848</v>
      </c>
      <c r="B2124" s="828">
        <v>30774568</v>
      </c>
      <c r="C2124" s="1574" t="s">
        <v>13115</v>
      </c>
      <c r="D2124" s="831"/>
      <c r="E2124" s="2192">
        <v>1.25</v>
      </c>
      <c r="F2124" s="1926">
        <f t="shared" si="33"/>
        <v>18376889.170000013</v>
      </c>
    </row>
    <row r="2125" spans="1:9" s="780" customFormat="1" ht="39">
      <c r="A2125" s="832">
        <v>43848</v>
      </c>
      <c r="B2125" s="828">
        <v>30774568</v>
      </c>
      <c r="C2125" s="1574" t="s">
        <v>13415</v>
      </c>
      <c r="D2125" s="831"/>
      <c r="E2125" s="2193">
        <v>32000</v>
      </c>
      <c r="F2125" s="1926">
        <f t="shared" si="33"/>
        <v>18344889.170000013</v>
      </c>
    </row>
    <row r="2126" spans="1:9" s="780" customFormat="1" ht="39">
      <c r="A2126" s="832">
        <v>43848</v>
      </c>
      <c r="B2126" s="828">
        <v>30774568</v>
      </c>
      <c r="C2126" s="1574" t="s">
        <v>13416</v>
      </c>
      <c r="D2126" s="831"/>
      <c r="E2126" s="2192">
        <v>25</v>
      </c>
      <c r="F2126" s="1926">
        <f t="shared" si="33"/>
        <v>18344864.170000013</v>
      </c>
    </row>
    <row r="2127" spans="1:9" s="780" customFormat="1">
      <c r="A2127" s="832">
        <v>43848</v>
      </c>
      <c r="B2127" s="828">
        <v>30774568</v>
      </c>
      <c r="C2127" s="1574" t="s">
        <v>12632</v>
      </c>
      <c r="D2127" s="831"/>
      <c r="E2127" s="2192">
        <v>1.25</v>
      </c>
      <c r="F2127" s="1926">
        <f t="shared" si="33"/>
        <v>18344862.920000013</v>
      </c>
    </row>
    <row r="2128" spans="1:9" s="780" customFormat="1" ht="39">
      <c r="A2128" s="832">
        <v>43848</v>
      </c>
      <c r="B2128" s="828">
        <v>0</v>
      </c>
      <c r="C2128" s="1574" t="s">
        <v>13417</v>
      </c>
      <c r="D2128" s="830">
        <v>51000</v>
      </c>
      <c r="E2128" s="2192"/>
      <c r="F2128" s="1926">
        <f t="shared" si="33"/>
        <v>18395862.920000013</v>
      </c>
    </row>
    <row r="2129" spans="1:6" s="780" customFormat="1" ht="39">
      <c r="A2129" s="832">
        <v>43848</v>
      </c>
      <c r="B2129" s="828">
        <v>0</v>
      </c>
      <c r="C2129" s="1574" t="s">
        <v>13418</v>
      </c>
      <c r="D2129" s="830">
        <v>57100</v>
      </c>
      <c r="E2129" s="2192"/>
      <c r="F2129" s="1926">
        <f t="shared" si="33"/>
        <v>18452962.920000013</v>
      </c>
    </row>
    <row r="2130" spans="1:6" s="780" customFormat="1" ht="26.25">
      <c r="A2130" s="832">
        <v>43848</v>
      </c>
      <c r="B2130" s="828">
        <v>0</v>
      </c>
      <c r="C2130" s="1574" t="s">
        <v>13419</v>
      </c>
      <c r="D2130" s="830">
        <v>50000</v>
      </c>
      <c r="E2130" s="2192"/>
      <c r="F2130" s="1926">
        <f t="shared" si="33"/>
        <v>18502962.920000013</v>
      </c>
    </row>
    <row r="2131" spans="1:6" s="780" customFormat="1" ht="26.25">
      <c r="A2131" s="832">
        <v>43848</v>
      </c>
      <c r="B2131" s="828">
        <v>0</v>
      </c>
      <c r="C2131" s="1574" t="s">
        <v>13420</v>
      </c>
      <c r="D2131" s="830">
        <v>81700</v>
      </c>
      <c r="E2131" s="2192"/>
      <c r="F2131" s="1926">
        <f t="shared" si="33"/>
        <v>18584662.920000013</v>
      </c>
    </row>
    <row r="2132" spans="1:6" s="780" customFormat="1" ht="39">
      <c r="A2132" s="832">
        <v>43848</v>
      </c>
      <c r="B2132" s="828">
        <v>0</v>
      </c>
      <c r="C2132" s="1574" t="s">
        <v>13421</v>
      </c>
      <c r="D2132" s="830">
        <v>82400</v>
      </c>
      <c r="E2132" s="2192"/>
      <c r="F2132" s="1926">
        <f t="shared" si="33"/>
        <v>18667062.920000013</v>
      </c>
    </row>
    <row r="2133" spans="1:6" s="780" customFormat="1" ht="39">
      <c r="A2133" s="832">
        <v>43848</v>
      </c>
      <c r="B2133" s="828">
        <v>0</v>
      </c>
      <c r="C2133" s="1574" t="s">
        <v>13422</v>
      </c>
      <c r="D2133" s="830">
        <v>45000</v>
      </c>
      <c r="E2133" s="2192"/>
      <c r="F2133" s="1926">
        <f t="shared" si="33"/>
        <v>18712062.920000013</v>
      </c>
    </row>
    <row r="2134" spans="1:6" s="780" customFormat="1" ht="39">
      <c r="A2134" s="832">
        <v>43848</v>
      </c>
      <c r="B2134" s="828">
        <v>0</v>
      </c>
      <c r="C2134" s="1574" t="s">
        <v>13423</v>
      </c>
      <c r="D2134" s="830">
        <v>4000</v>
      </c>
      <c r="E2134" s="2192"/>
      <c r="F2134" s="1926">
        <f t="shared" si="33"/>
        <v>18716062.920000013</v>
      </c>
    </row>
    <row r="2135" spans="1:6" s="780" customFormat="1" ht="39">
      <c r="A2135" s="832">
        <v>43849</v>
      </c>
      <c r="B2135" s="828">
        <v>0</v>
      </c>
      <c r="C2135" s="1574" t="s">
        <v>13424</v>
      </c>
      <c r="D2135" s="830">
        <v>40000</v>
      </c>
      <c r="E2135" s="2192"/>
      <c r="F2135" s="1926">
        <f t="shared" si="33"/>
        <v>18756062.920000013</v>
      </c>
    </row>
    <row r="2136" spans="1:6" s="780" customFormat="1" ht="39">
      <c r="A2136" s="832">
        <v>43849</v>
      </c>
      <c r="B2136" s="828">
        <v>0</v>
      </c>
      <c r="C2136" s="1574" t="s">
        <v>13425</v>
      </c>
      <c r="D2136" s="830">
        <v>77800</v>
      </c>
      <c r="E2136" s="2192"/>
      <c r="F2136" s="1926">
        <f t="shared" si="33"/>
        <v>18833862.920000013</v>
      </c>
    </row>
    <row r="2137" spans="1:6" s="780" customFormat="1" ht="39">
      <c r="A2137" s="832">
        <v>43849</v>
      </c>
      <c r="B2137" s="828">
        <v>0</v>
      </c>
      <c r="C2137" s="1574" t="s">
        <v>13426</v>
      </c>
      <c r="D2137" s="830">
        <v>5000</v>
      </c>
      <c r="E2137" s="2192"/>
      <c r="F2137" s="1926">
        <f t="shared" si="33"/>
        <v>18838862.920000013</v>
      </c>
    </row>
    <row r="2138" spans="1:6" s="780" customFormat="1" ht="26.25">
      <c r="A2138" s="832">
        <v>43849</v>
      </c>
      <c r="B2138" s="828">
        <v>0</v>
      </c>
      <c r="C2138" s="1574" t="s">
        <v>13427</v>
      </c>
      <c r="D2138" s="830">
        <v>23700</v>
      </c>
      <c r="E2138" s="2192"/>
      <c r="F2138" s="1926">
        <f t="shared" si="33"/>
        <v>18862562.920000013</v>
      </c>
    </row>
    <row r="2139" spans="1:6" s="780" customFormat="1" ht="39">
      <c r="A2139" s="832">
        <v>43849</v>
      </c>
      <c r="B2139" s="828">
        <v>0</v>
      </c>
      <c r="C2139" s="1574" t="s">
        <v>13428</v>
      </c>
      <c r="D2139" s="830">
        <v>66400</v>
      </c>
      <c r="E2139" s="2192"/>
      <c r="F2139" s="1926">
        <f t="shared" si="33"/>
        <v>18928962.920000013</v>
      </c>
    </row>
    <row r="2140" spans="1:6" s="780" customFormat="1" ht="39">
      <c r="A2140" s="832">
        <v>43849</v>
      </c>
      <c r="B2140" s="828">
        <v>0</v>
      </c>
      <c r="C2140" s="1574" t="s">
        <v>13429</v>
      </c>
      <c r="D2140" s="830">
        <v>47400</v>
      </c>
      <c r="E2140" s="2192"/>
      <c r="F2140" s="1926">
        <f t="shared" si="33"/>
        <v>18976362.920000013</v>
      </c>
    </row>
    <row r="2141" spans="1:6" s="780" customFormat="1" ht="39">
      <c r="A2141" s="832">
        <v>43849</v>
      </c>
      <c r="B2141" s="828">
        <v>0</v>
      </c>
      <c r="C2141" s="1574" t="s">
        <v>13430</v>
      </c>
      <c r="D2141" s="830">
        <v>110800</v>
      </c>
      <c r="E2141" s="2192"/>
      <c r="F2141" s="1926">
        <f t="shared" si="33"/>
        <v>19087162.920000013</v>
      </c>
    </row>
    <row r="2142" spans="1:6" s="780" customFormat="1" ht="39">
      <c r="A2142" s="832">
        <v>43849</v>
      </c>
      <c r="B2142" s="828">
        <v>0</v>
      </c>
      <c r="C2142" s="1574" t="s">
        <v>13431</v>
      </c>
      <c r="D2142" s="830">
        <v>36000</v>
      </c>
      <c r="E2142" s="2192"/>
      <c r="F2142" s="1926">
        <f t="shared" si="33"/>
        <v>19123162.920000013</v>
      </c>
    </row>
    <row r="2143" spans="1:6" s="780" customFormat="1" ht="39">
      <c r="A2143" s="832">
        <v>43849</v>
      </c>
      <c r="B2143" s="828">
        <v>0</v>
      </c>
      <c r="C2143" s="1574" t="s">
        <v>13432</v>
      </c>
      <c r="D2143" s="830">
        <v>53100</v>
      </c>
      <c r="E2143" s="2192"/>
      <c r="F2143" s="1926">
        <f t="shared" si="33"/>
        <v>19176262.920000013</v>
      </c>
    </row>
    <row r="2144" spans="1:6" s="780" customFormat="1" ht="39">
      <c r="A2144" s="832">
        <v>43849</v>
      </c>
      <c r="B2144" s="828">
        <v>0</v>
      </c>
      <c r="C2144" s="1574" t="s">
        <v>13433</v>
      </c>
      <c r="D2144" s="830">
        <v>2100</v>
      </c>
      <c r="E2144" s="2192"/>
      <c r="F2144" s="1926">
        <f t="shared" si="33"/>
        <v>19178362.920000013</v>
      </c>
    </row>
    <row r="2145" spans="1:6" s="780" customFormat="1" ht="39">
      <c r="A2145" s="832">
        <v>43849</v>
      </c>
      <c r="B2145" s="828">
        <v>0</v>
      </c>
      <c r="C2145" s="1574" t="s">
        <v>13434</v>
      </c>
      <c r="D2145" s="830">
        <v>52400</v>
      </c>
      <c r="E2145" s="2192"/>
      <c r="F2145" s="1926">
        <f t="shared" si="33"/>
        <v>19230762.920000013</v>
      </c>
    </row>
    <row r="2146" spans="1:6" s="780" customFormat="1" ht="39">
      <c r="A2146" s="832">
        <v>43849</v>
      </c>
      <c r="B2146" s="828">
        <v>0</v>
      </c>
      <c r="C2146" s="1574" t="s">
        <v>13435</v>
      </c>
      <c r="D2146" s="830">
        <v>41700</v>
      </c>
      <c r="E2146" s="2192"/>
      <c r="F2146" s="1926">
        <f t="shared" si="33"/>
        <v>19272462.920000013</v>
      </c>
    </row>
    <row r="2147" spans="1:6" s="780" customFormat="1" ht="39">
      <c r="A2147" s="832">
        <v>43849</v>
      </c>
      <c r="B2147" s="828">
        <v>0</v>
      </c>
      <c r="C2147" s="1574" t="s">
        <v>13436</v>
      </c>
      <c r="D2147" s="831"/>
      <c r="E2147" s="2193">
        <v>55000</v>
      </c>
      <c r="F2147" s="1926">
        <f t="shared" si="33"/>
        <v>19217462.920000013</v>
      </c>
    </row>
    <row r="2148" spans="1:6" s="780" customFormat="1" ht="39">
      <c r="A2148" s="832">
        <v>43849</v>
      </c>
      <c r="B2148" s="828">
        <v>0</v>
      </c>
      <c r="C2148" s="1574" t="s">
        <v>13437</v>
      </c>
      <c r="D2148" s="831"/>
      <c r="E2148" s="2193">
        <v>107500</v>
      </c>
      <c r="F2148" s="1926">
        <f t="shared" si="33"/>
        <v>19109962.920000013</v>
      </c>
    </row>
    <row r="2149" spans="1:6" s="780" customFormat="1" ht="39">
      <c r="A2149" s="832">
        <v>43849</v>
      </c>
      <c r="B2149" s="828">
        <v>0</v>
      </c>
      <c r="C2149" s="1574" t="s">
        <v>13438</v>
      </c>
      <c r="D2149" s="830">
        <v>70000</v>
      </c>
      <c r="E2149" s="2192"/>
      <c r="F2149" s="1926">
        <f t="shared" si="33"/>
        <v>19179962.920000013</v>
      </c>
    </row>
    <row r="2150" spans="1:6" s="780" customFormat="1" ht="39">
      <c r="A2150" s="832">
        <v>43849</v>
      </c>
      <c r="B2150" s="828">
        <v>30843371</v>
      </c>
      <c r="C2150" s="1574" t="s">
        <v>13439</v>
      </c>
      <c r="D2150" s="831"/>
      <c r="E2150" s="2193">
        <v>50000</v>
      </c>
      <c r="F2150" s="1926">
        <f t="shared" si="33"/>
        <v>19129962.920000013</v>
      </c>
    </row>
    <row r="2151" spans="1:6" s="780" customFormat="1" ht="39">
      <c r="A2151" s="832">
        <v>43849</v>
      </c>
      <c r="B2151" s="828">
        <v>30843371</v>
      </c>
      <c r="C2151" s="1574" t="s">
        <v>13440</v>
      </c>
      <c r="D2151" s="831"/>
      <c r="E2151" s="2192">
        <v>25</v>
      </c>
      <c r="F2151" s="1926">
        <f t="shared" si="33"/>
        <v>19129937.920000013</v>
      </c>
    </row>
    <row r="2152" spans="1:6" s="780" customFormat="1">
      <c r="A2152" s="832">
        <v>43849</v>
      </c>
      <c r="B2152" s="828">
        <v>30843371</v>
      </c>
      <c r="C2152" s="1574" t="s">
        <v>12632</v>
      </c>
      <c r="D2152" s="831"/>
      <c r="E2152" s="2192">
        <v>1.25</v>
      </c>
      <c r="F2152" s="1926">
        <f t="shared" si="33"/>
        <v>19129936.670000013</v>
      </c>
    </row>
    <row r="2153" spans="1:6" s="780" customFormat="1" ht="39">
      <c r="A2153" s="832">
        <v>43849</v>
      </c>
      <c r="B2153" s="828">
        <v>30844454</v>
      </c>
      <c r="C2153" s="1574" t="s">
        <v>13441</v>
      </c>
      <c r="D2153" s="831"/>
      <c r="E2153" s="2193">
        <v>20000</v>
      </c>
      <c r="F2153" s="1926">
        <f t="shared" si="33"/>
        <v>19109936.670000013</v>
      </c>
    </row>
    <row r="2154" spans="1:6" s="780" customFormat="1" ht="26.25">
      <c r="A2154" s="832">
        <v>43849</v>
      </c>
      <c r="B2154" s="828">
        <v>30844454</v>
      </c>
      <c r="C2154" s="1574" t="s">
        <v>13442</v>
      </c>
      <c r="D2154" s="831"/>
      <c r="E2154" s="2192">
        <v>25</v>
      </c>
      <c r="F2154" s="1926">
        <f t="shared" si="33"/>
        <v>19109911.670000013</v>
      </c>
    </row>
    <row r="2155" spans="1:6" s="780" customFormat="1">
      <c r="A2155" s="832">
        <v>43849</v>
      </c>
      <c r="B2155" s="828">
        <v>30844454</v>
      </c>
      <c r="C2155" s="1574" t="s">
        <v>12632</v>
      </c>
      <c r="D2155" s="831"/>
      <c r="E2155" s="2192">
        <v>1.25</v>
      </c>
      <c r="F2155" s="1926">
        <f t="shared" si="33"/>
        <v>19109910.420000013</v>
      </c>
    </row>
    <row r="2156" spans="1:6" s="780" customFormat="1" ht="39">
      <c r="A2156" s="832">
        <v>43849</v>
      </c>
      <c r="B2156" s="828">
        <v>0</v>
      </c>
      <c r="C2156" s="1574" t="s">
        <v>13443</v>
      </c>
      <c r="D2156" s="830">
        <v>78400</v>
      </c>
      <c r="E2156" s="2192"/>
      <c r="F2156" s="1926">
        <f t="shared" si="33"/>
        <v>19188310.420000013</v>
      </c>
    </row>
    <row r="2157" spans="1:6" s="780" customFormat="1" ht="39">
      <c r="A2157" s="832">
        <v>43849</v>
      </c>
      <c r="B2157" s="828">
        <v>0</v>
      </c>
      <c r="C2157" s="1574" t="s">
        <v>13444</v>
      </c>
      <c r="D2157" s="830">
        <v>33000</v>
      </c>
      <c r="E2157" s="2192"/>
      <c r="F2157" s="1926">
        <f t="shared" si="33"/>
        <v>19221310.420000013</v>
      </c>
    </row>
    <row r="2158" spans="1:6" s="780" customFormat="1" ht="26.25">
      <c r="A2158" s="832">
        <v>43849</v>
      </c>
      <c r="B2158" s="828">
        <v>0</v>
      </c>
      <c r="C2158" s="1574" t="s">
        <v>13445</v>
      </c>
      <c r="D2158" s="830">
        <v>31000</v>
      </c>
      <c r="E2158" s="2192"/>
      <c r="F2158" s="1926">
        <f t="shared" si="33"/>
        <v>19252310.420000013</v>
      </c>
    </row>
    <row r="2159" spans="1:6" s="780" customFormat="1" ht="39">
      <c r="A2159" s="832">
        <v>43849</v>
      </c>
      <c r="B2159" s="828">
        <v>0</v>
      </c>
      <c r="C2159" s="1574" t="s">
        <v>13446</v>
      </c>
      <c r="D2159" s="830">
        <v>2100</v>
      </c>
      <c r="E2159" s="2192"/>
      <c r="F2159" s="1926">
        <f t="shared" si="33"/>
        <v>19254410.420000013</v>
      </c>
    </row>
    <row r="2160" spans="1:6" s="780" customFormat="1" ht="39">
      <c r="A2160" s="832">
        <v>43849</v>
      </c>
      <c r="B2160" s="828">
        <v>0</v>
      </c>
      <c r="C2160" s="1574" t="s">
        <v>13447</v>
      </c>
      <c r="D2160" s="830">
        <v>34100</v>
      </c>
      <c r="E2160" s="2192"/>
      <c r="F2160" s="1926">
        <f t="shared" si="33"/>
        <v>19288510.420000013</v>
      </c>
    </row>
    <row r="2161" spans="1:6" s="780" customFormat="1" ht="39">
      <c r="A2161" s="832">
        <v>43849</v>
      </c>
      <c r="B2161" s="828">
        <v>0</v>
      </c>
      <c r="C2161" s="1574" t="s">
        <v>13448</v>
      </c>
      <c r="D2161" s="830">
        <v>2800</v>
      </c>
      <c r="E2161" s="2192"/>
      <c r="F2161" s="1926">
        <f t="shared" si="33"/>
        <v>19291310.420000013</v>
      </c>
    </row>
    <row r="2162" spans="1:6" s="780" customFormat="1" ht="39">
      <c r="A2162" s="832">
        <v>43849</v>
      </c>
      <c r="B2162" s="828">
        <v>0</v>
      </c>
      <c r="C2162" s="1574" t="s">
        <v>13449</v>
      </c>
      <c r="D2162" s="830">
        <v>1400</v>
      </c>
      <c r="E2162" s="2192"/>
      <c r="F2162" s="1926">
        <f t="shared" si="33"/>
        <v>19292710.420000013</v>
      </c>
    </row>
    <row r="2163" spans="1:6" s="780" customFormat="1" ht="26.25">
      <c r="A2163" s="832">
        <v>43849</v>
      </c>
      <c r="B2163" s="828">
        <v>0</v>
      </c>
      <c r="C2163" s="1574" t="s">
        <v>13450</v>
      </c>
      <c r="D2163" s="830">
        <v>2800</v>
      </c>
      <c r="E2163" s="2192"/>
      <c r="F2163" s="1926">
        <f t="shared" si="33"/>
        <v>19295510.420000013</v>
      </c>
    </row>
    <row r="2164" spans="1:6" s="780" customFormat="1" ht="26.25">
      <c r="A2164" s="832">
        <v>43849</v>
      </c>
      <c r="B2164" s="828">
        <v>0</v>
      </c>
      <c r="C2164" s="1574" t="s">
        <v>13451</v>
      </c>
      <c r="D2164" s="830">
        <v>2100</v>
      </c>
      <c r="E2164" s="2192"/>
      <c r="F2164" s="1926">
        <f t="shared" si="33"/>
        <v>19297610.420000013</v>
      </c>
    </row>
    <row r="2165" spans="1:6" s="780" customFormat="1" ht="26.25">
      <c r="A2165" s="832">
        <v>43849</v>
      </c>
      <c r="B2165" s="828">
        <v>0</v>
      </c>
      <c r="C2165" s="1574" t="s">
        <v>13452</v>
      </c>
      <c r="D2165" s="831">
        <v>700</v>
      </c>
      <c r="E2165" s="2192"/>
      <c r="F2165" s="1926">
        <f t="shared" si="33"/>
        <v>19298310.420000013</v>
      </c>
    </row>
    <row r="2166" spans="1:6" s="780" customFormat="1" ht="26.25">
      <c r="A2166" s="832">
        <v>43849</v>
      </c>
      <c r="B2166" s="828">
        <v>0</v>
      </c>
      <c r="C2166" s="1574" t="s">
        <v>13453</v>
      </c>
      <c r="D2166" s="830">
        <v>61000</v>
      </c>
      <c r="E2166" s="2192"/>
      <c r="F2166" s="1926">
        <f t="shared" si="33"/>
        <v>19359310.420000013</v>
      </c>
    </row>
    <row r="2167" spans="1:6" s="780" customFormat="1" ht="26.25">
      <c r="A2167" s="832">
        <v>43850</v>
      </c>
      <c r="B2167" s="828">
        <v>0</v>
      </c>
      <c r="C2167" s="1574" t="s">
        <v>13454</v>
      </c>
      <c r="D2167" s="830">
        <v>2122235.5</v>
      </c>
      <c r="E2167" s="2192"/>
      <c r="F2167" s="1926">
        <f t="shared" si="33"/>
        <v>21481545.920000013</v>
      </c>
    </row>
    <row r="2168" spans="1:6" s="780" customFormat="1" ht="26.25">
      <c r="A2168" s="832">
        <v>43850</v>
      </c>
      <c r="B2168" s="828">
        <v>0</v>
      </c>
      <c r="C2168" s="1574" t="s">
        <v>13455</v>
      </c>
      <c r="D2168" s="830">
        <v>56814.5</v>
      </c>
      <c r="E2168" s="2192"/>
      <c r="F2168" s="1926">
        <f t="shared" si="33"/>
        <v>21538360.420000013</v>
      </c>
    </row>
    <row r="2169" spans="1:6" s="780" customFormat="1" ht="26.25">
      <c r="A2169" s="832">
        <v>43850</v>
      </c>
      <c r="B2169" s="828">
        <v>0</v>
      </c>
      <c r="C2169" s="1574" t="s">
        <v>13456</v>
      </c>
      <c r="D2169" s="830">
        <v>1232894.55</v>
      </c>
      <c r="E2169" s="2192"/>
      <c r="F2169" s="1926">
        <f t="shared" si="33"/>
        <v>22771254.970000014</v>
      </c>
    </row>
    <row r="2170" spans="1:6" s="780" customFormat="1">
      <c r="A2170" s="832">
        <v>43851</v>
      </c>
      <c r="B2170" s="828">
        <v>0</v>
      </c>
      <c r="C2170" s="1574" t="s">
        <v>13457</v>
      </c>
      <c r="D2170" s="831"/>
      <c r="E2170" s="2193">
        <v>1500</v>
      </c>
      <c r="F2170" s="1926">
        <f t="shared" si="33"/>
        <v>22769754.970000014</v>
      </c>
    </row>
    <row r="2171" spans="1:6" s="780" customFormat="1" ht="26.25">
      <c r="A2171" s="832">
        <v>43852</v>
      </c>
      <c r="B2171" s="828">
        <v>0</v>
      </c>
      <c r="C2171" s="1574" t="s">
        <v>13458</v>
      </c>
      <c r="D2171" s="830">
        <v>64177.5</v>
      </c>
      <c r="E2171" s="2192"/>
      <c r="F2171" s="1926">
        <f t="shared" si="33"/>
        <v>22833932.470000014</v>
      </c>
    </row>
    <row r="2172" spans="1:6" s="780" customFormat="1" ht="26.25">
      <c r="A2172" s="832">
        <v>43852</v>
      </c>
      <c r="B2172" s="828">
        <v>0</v>
      </c>
      <c r="C2172" s="1574" t="s">
        <v>13459</v>
      </c>
      <c r="D2172" s="830">
        <v>23000</v>
      </c>
      <c r="E2172" s="2192"/>
      <c r="F2172" s="1926">
        <f t="shared" si="33"/>
        <v>22856932.470000014</v>
      </c>
    </row>
    <row r="2173" spans="1:6" s="780" customFormat="1" ht="26.25">
      <c r="A2173" s="832">
        <v>43852</v>
      </c>
      <c r="B2173" s="828">
        <v>0</v>
      </c>
      <c r="C2173" s="1574" t="s">
        <v>13460</v>
      </c>
      <c r="D2173" s="830">
        <v>80000</v>
      </c>
      <c r="E2173" s="2192"/>
      <c r="F2173" s="1926">
        <f t="shared" si="33"/>
        <v>22936932.470000014</v>
      </c>
    </row>
    <row r="2174" spans="1:6" s="780" customFormat="1">
      <c r="A2174" s="832">
        <v>43852</v>
      </c>
      <c r="B2174" s="828">
        <v>0</v>
      </c>
      <c r="C2174" s="1574" t="s">
        <v>13461</v>
      </c>
      <c r="D2174" s="831"/>
      <c r="E2174" s="2192">
        <v>100</v>
      </c>
      <c r="F2174" s="1926">
        <f t="shared" si="33"/>
        <v>22936832.470000014</v>
      </c>
    </row>
    <row r="2175" spans="1:6" s="780" customFormat="1">
      <c r="A2175" s="832">
        <v>43853</v>
      </c>
      <c r="B2175" s="828">
        <v>100842736</v>
      </c>
      <c r="C2175" s="1574" t="s">
        <v>13462</v>
      </c>
      <c r="D2175" s="830">
        <v>20000</v>
      </c>
      <c r="E2175" s="2192"/>
      <c r="F2175" s="1926">
        <f t="shared" si="33"/>
        <v>22956832.470000014</v>
      </c>
    </row>
    <row r="2176" spans="1:6" s="780" customFormat="1">
      <c r="A2176" s="832">
        <v>43854</v>
      </c>
      <c r="B2176" s="828">
        <v>0</v>
      </c>
      <c r="C2176" s="1574" t="s">
        <v>13463</v>
      </c>
      <c r="D2176" s="831"/>
      <c r="E2176" s="2192">
        <v>50</v>
      </c>
      <c r="F2176" s="1926">
        <f t="shared" si="33"/>
        <v>22956782.470000014</v>
      </c>
    </row>
    <row r="2177" spans="1:6" s="780" customFormat="1" ht="39">
      <c r="A2177" s="832">
        <v>43854</v>
      </c>
      <c r="B2177" s="828">
        <v>0</v>
      </c>
      <c r="C2177" s="1574" t="s">
        <v>13464</v>
      </c>
      <c r="D2177" s="830">
        <v>56400</v>
      </c>
      <c r="E2177" s="2192"/>
      <c r="F2177" s="1926">
        <f t="shared" si="33"/>
        <v>23013182.470000014</v>
      </c>
    </row>
    <row r="2178" spans="1:6" s="780" customFormat="1" ht="39">
      <c r="A2178" s="832">
        <v>43854</v>
      </c>
      <c r="B2178" s="828">
        <v>31000040</v>
      </c>
      <c r="C2178" s="1574" t="s">
        <v>13465</v>
      </c>
      <c r="D2178" s="831"/>
      <c r="E2178" s="2193">
        <v>15000</v>
      </c>
      <c r="F2178" s="1926">
        <f t="shared" si="33"/>
        <v>22998182.470000014</v>
      </c>
    </row>
    <row r="2179" spans="1:6" s="780" customFormat="1" ht="39">
      <c r="A2179" s="832">
        <v>43854</v>
      </c>
      <c r="B2179" s="828">
        <v>30964043</v>
      </c>
      <c r="C2179" s="1574" t="s">
        <v>13466</v>
      </c>
      <c r="D2179" s="831"/>
      <c r="E2179" s="2193">
        <v>20000</v>
      </c>
      <c r="F2179" s="1926">
        <f t="shared" si="33"/>
        <v>22978182.470000014</v>
      </c>
    </row>
    <row r="2180" spans="1:6" s="780" customFormat="1" ht="39">
      <c r="A2180" s="832">
        <v>43854</v>
      </c>
      <c r="B2180" s="828">
        <v>30964043</v>
      </c>
      <c r="C2180" s="1574" t="s">
        <v>13467</v>
      </c>
      <c r="D2180" s="831"/>
      <c r="E2180" s="2193">
        <v>90000</v>
      </c>
      <c r="F2180" s="1926">
        <f t="shared" si="33"/>
        <v>22888182.470000014</v>
      </c>
    </row>
    <row r="2181" spans="1:6" ht="39">
      <c r="A2181" s="832">
        <v>43854</v>
      </c>
      <c r="B2181" s="828">
        <v>31000040</v>
      </c>
      <c r="C2181" s="1574" t="s">
        <v>13468</v>
      </c>
      <c r="D2181" s="831"/>
      <c r="E2181" s="2192">
        <v>25</v>
      </c>
      <c r="F2181" s="1926">
        <f t="shared" si="33"/>
        <v>22888157.470000014</v>
      </c>
    </row>
    <row r="2182" spans="1:6" s="780" customFormat="1">
      <c r="A2182" s="832">
        <v>43854</v>
      </c>
      <c r="B2182" s="828">
        <v>31000040</v>
      </c>
      <c r="C2182" s="1574" t="s">
        <v>13469</v>
      </c>
      <c r="D2182" s="831"/>
      <c r="E2182" s="2192">
        <v>1.25</v>
      </c>
      <c r="F2182" s="1926">
        <f t="shared" ref="F2182:F2245" si="34">F2181-E2182+D2182</f>
        <v>22888156.220000014</v>
      </c>
    </row>
    <row r="2183" spans="1:6" s="780" customFormat="1" ht="39">
      <c r="A2183" s="832">
        <v>43854</v>
      </c>
      <c r="B2183" s="828">
        <v>30964043</v>
      </c>
      <c r="C2183" s="1574" t="s">
        <v>13470</v>
      </c>
      <c r="D2183" s="831"/>
      <c r="E2183" s="2192">
        <v>25</v>
      </c>
      <c r="F2183" s="1926">
        <f t="shared" si="34"/>
        <v>22888131.220000014</v>
      </c>
    </row>
    <row r="2184" spans="1:6" s="780" customFormat="1">
      <c r="A2184" s="832">
        <v>43854</v>
      </c>
      <c r="B2184" s="828">
        <v>30964043</v>
      </c>
      <c r="C2184" s="1574" t="s">
        <v>12632</v>
      </c>
      <c r="D2184" s="831"/>
      <c r="E2184" s="2192">
        <v>1.25</v>
      </c>
      <c r="F2184" s="1926">
        <f t="shared" si="34"/>
        <v>22888129.970000014</v>
      </c>
    </row>
    <row r="2185" spans="1:6" s="780" customFormat="1" ht="39">
      <c r="A2185" s="832">
        <v>43854</v>
      </c>
      <c r="B2185" s="828">
        <v>30964043</v>
      </c>
      <c r="C2185" s="1574" t="s">
        <v>13471</v>
      </c>
      <c r="D2185" s="831"/>
      <c r="E2185" s="2192">
        <v>50</v>
      </c>
      <c r="F2185" s="1926">
        <f t="shared" si="34"/>
        <v>22888079.970000014</v>
      </c>
    </row>
    <row r="2186" spans="1:6" s="780" customFormat="1">
      <c r="A2186" s="832">
        <v>43854</v>
      </c>
      <c r="B2186" s="828">
        <v>30964043</v>
      </c>
      <c r="C2186" s="1574" t="s">
        <v>12632</v>
      </c>
      <c r="D2186" s="831"/>
      <c r="E2186" s="2192">
        <v>2.5</v>
      </c>
      <c r="F2186" s="1926">
        <f t="shared" si="34"/>
        <v>22888077.470000014</v>
      </c>
    </row>
    <row r="2187" spans="1:6" s="780" customFormat="1" ht="26.25">
      <c r="A2187" s="832">
        <v>43854</v>
      </c>
      <c r="B2187" s="828">
        <v>0</v>
      </c>
      <c r="C2187" s="1574" t="s">
        <v>13472</v>
      </c>
      <c r="D2187" s="830">
        <v>67100</v>
      </c>
      <c r="E2187" s="2192"/>
      <c r="F2187" s="1926">
        <f t="shared" si="34"/>
        <v>22955177.470000014</v>
      </c>
    </row>
    <row r="2188" spans="1:6" ht="39">
      <c r="A2188" s="832">
        <v>43854</v>
      </c>
      <c r="B2188" s="828">
        <v>0</v>
      </c>
      <c r="C2188" s="1574" t="s">
        <v>13473</v>
      </c>
      <c r="D2188" s="830">
        <v>90100</v>
      </c>
      <c r="E2188" s="2192"/>
      <c r="F2188" s="1926">
        <f t="shared" si="34"/>
        <v>23045277.470000014</v>
      </c>
    </row>
    <row r="2189" spans="1:6" s="780" customFormat="1">
      <c r="A2189" s="832">
        <v>43854</v>
      </c>
      <c r="B2189" s="828">
        <v>0</v>
      </c>
      <c r="C2189" s="1574" t="s">
        <v>13474</v>
      </c>
      <c r="D2189" s="831"/>
      <c r="E2189" s="2192">
        <v>150</v>
      </c>
      <c r="F2189" s="1926">
        <f t="shared" si="34"/>
        <v>23045127.470000014</v>
      </c>
    </row>
    <row r="2190" spans="1:6" s="780" customFormat="1" ht="39">
      <c r="A2190" s="832">
        <v>43855</v>
      </c>
      <c r="B2190" s="828">
        <v>0</v>
      </c>
      <c r="C2190" s="1574" t="s">
        <v>13475</v>
      </c>
      <c r="D2190" s="830">
        <v>56400</v>
      </c>
      <c r="E2190" s="2192"/>
      <c r="F2190" s="1926">
        <f t="shared" si="34"/>
        <v>23101527.470000014</v>
      </c>
    </row>
    <row r="2191" spans="1:6" s="780" customFormat="1" ht="39">
      <c r="A2191" s="832">
        <v>43855</v>
      </c>
      <c r="B2191" s="828">
        <v>0</v>
      </c>
      <c r="C2191" s="1574" t="s">
        <v>13476</v>
      </c>
      <c r="D2191" s="830">
        <v>60000</v>
      </c>
      <c r="E2191" s="2192"/>
      <c r="F2191" s="1926">
        <f t="shared" si="34"/>
        <v>23161527.470000014</v>
      </c>
    </row>
    <row r="2192" spans="1:6" s="780" customFormat="1" ht="39">
      <c r="A2192" s="832">
        <v>43855</v>
      </c>
      <c r="B2192" s="828">
        <v>0</v>
      </c>
      <c r="C2192" s="1574" t="s">
        <v>13477</v>
      </c>
      <c r="D2192" s="830">
        <v>60000</v>
      </c>
      <c r="E2192" s="2192"/>
      <c r="F2192" s="1926">
        <f t="shared" si="34"/>
        <v>23221527.470000014</v>
      </c>
    </row>
    <row r="2193" spans="1:6" s="780" customFormat="1" ht="39">
      <c r="A2193" s="832">
        <v>43855</v>
      </c>
      <c r="B2193" s="828">
        <v>0</v>
      </c>
      <c r="C2193" s="1574" t="s">
        <v>13478</v>
      </c>
      <c r="D2193" s="830">
        <v>23700</v>
      </c>
      <c r="E2193" s="2192"/>
      <c r="F2193" s="1926">
        <f t="shared" si="34"/>
        <v>23245227.470000014</v>
      </c>
    </row>
    <row r="2194" spans="1:6" s="780" customFormat="1" ht="39">
      <c r="A2194" s="832">
        <v>43855</v>
      </c>
      <c r="B2194" s="828">
        <v>0</v>
      </c>
      <c r="C2194" s="1574" t="s">
        <v>13479</v>
      </c>
      <c r="D2194" s="830">
        <v>50000</v>
      </c>
      <c r="E2194" s="2192"/>
      <c r="F2194" s="1926">
        <f t="shared" si="34"/>
        <v>23295227.470000014</v>
      </c>
    </row>
    <row r="2195" spans="1:6" s="780" customFormat="1" ht="39">
      <c r="A2195" s="832">
        <v>43855</v>
      </c>
      <c r="B2195" s="828">
        <v>0</v>
      </c>
      <c r="C2195" s="1574" t="s">
        <v>13480</v>
      </c>
      <c r="D2195" s="830">
        <v>6500</v>
      </c>
      <c r="E2195" s="2192"/>
      <c r="F2195" s="1926">
        <f t="shared" si="34"/>
        <v>23301727.470000014</v>
      </c>
    </row>
    <row r="2196" spans="1:6" s="780" customFormat="1" ht="39">
      <c r="A2196" s="832">
        <v>43855</v>
      </c>
      <c r="B2196" s="828">
        <v>0</v>
      </c>
      <c r="C2196" s="1574" t="s">
        <v>13481</v>
      </c>
      <c r="D2196" s="830">
        <v>40800</v>
      </c>
      <c r="E2196" s="2192"/>
      <c r="F2196" s="1926">
        <f t="shared" si="34"/>
        <v>23342527.470000014</v>
      </c>
    </row>
    <row r="2197" spans="1:6" s="780" customFormat="1" ht="26.25">
      <c r="A2197" s="832">
        <v>43855</v>
      </c>
      <c r="B2197" s="828">
        <v>0</v>
      </c>
      <c r="C2197" s="1574" t="s">
        <v>13482</v>
      </c>
      <c r="D2197" s="830">
        <v>35000</v>
      </c>
      <c r="E2197" s="2192"/>
      <c r="F2197" s="1926">
        <f t="shared" si="34"/>
        <v>23377527.470000014</v>
      </c>
    </row>
    <row r="2198" spans="1:6" s="780" customFormat="1" ht="39">
      <c r="A2198" s="832">
        <v>43855</v>
      </c>
      <c r="B2198" s="828">
        <v>0</v>
      </c>
      <c r="C2198" s="1574" t="s">
        <v>13483</v>
      </c>
      <c r="D2198" s="830">
        <v>77700</v>
      </c>
      <c r="E2198" s="2192"/>
      <c r="F2198" s="1926">
        <f t="shared" si="34"/>
        <v>23455227.470000014</v>
      </c>
    </row>
    <row r="2199" spans="1:6" s="780" customFormat="1" ht="26.25">
      <c r="A2199" s="832">
        <v>43855</v>
      </c>
      <c r="B2199" s="828">
        <v>0</v>
      </c>
      <c r="C2199" s="1574" t="s">
        <v>13484</v>
      </c>
      <c r="D2199" s="830">
        <v>23700</v>
      </c>
      <c r="E2199" s="2192"/>
      <c r="F2199" s="1926">
        <f t="shared" si="34"/>
        <v>23478927.470000014</v>
      </c>
    </row>
    <row r="2200" spans="1:6" s="780" customFormat="1" ht="39">
      <c r="A2200" s="832">
        <v>43855</v>
      </c>
      <c r="B2200" s="828">
        <v>0</v>
      </c>
      <c r="C2200" s="1574" t="s">
        <v>13485</v>
      </c>
      <c r="D2200" s="830">
        <v>45000</v>
      </c>
      <c r="E2200" s="2192"/>
      <c r="F2200" s="1926">
        <f t="shared" si="34"/>
        <v>23523927.470000014</v>
      </c>
    </row>
    <row r="2201" spans="1:6" s="780" customFormat="1" ht="39">
      <c r="A2201" s="832">
        <v>43855</v>
      </c>
      <c r="B2201" s="828">
        <v>0</v>
      </c>
      <c r="C2201" s="1574" t="s">
        <v>13486</v>
      </c>
      <c r="D2201" s="830">
        <v>61000</v>
      </c>
      <c r="E2201" s="2192"/>
      <c r="F2201" s="1926">
        <f t="shared" si="34"/>
        <v>23584927.470000014</v>
      </c>
    </row>
    <row r="2202" spans="1:6" s="780" customFormat="1">
      <c r="A2202" s="832">
        <v>43855</v>
      </c>
      <c r="B2202" s="828">
        <v>0</v>
      </c>
      <c r="C2202" s="1574" t="s">
        <v>13487</v>
      </c>
      <c r="D2202" s="831"/>
      <c r="E2202" s="2192">
        <v>600</v>
      </c>
      <c r="F2202" s="1926">
        <f t="shared" si="34"/>
        <v>23584327.470000014</v>
      </c>
    </row>
    <row r="2203" spans="1:6" s="780" customFormat="1" ht="26.25">
      <c r="A2203" s="832">
        <v>43856</v>
      </c>
      <c r="B2203" s="828">
        <v>0</v>
      </c>
      <c r="C2203" s="1574" t="s">
        <v>13488</v>
      </c>
      <c r="D2203" s="830">
        <v>2100</v>
      </c>
      <c r="E2203" s="2192"/>
      <c r="F2203" s="1926">
        <f t="shared" si="34"/>
        <v>23586427.470000014</v>
      </c>
    </row>
    <row r="2204" spans="1:6" s="780" customFormat="1" ht="39">
      <c r="A2204" s="832">
        <v>43856</v>
      </c>
      <c r="B2204" s="828">
        <v>0</v>
      </c>
      <c r="C2204" s="1574" t="s">
        <v>13489</v>
      </c>
      <c r="D2204" s="830">
        <v>52400</v>
      </c>
      <c r="E2204" s="2192"/>
      <c r="F2204" s="1926">
        <f t="shared" si="34"/>
        <v>23638827.470000014</v>
      </c>
    </row>
    <row r="2205" spans="1:6" s="780" customFormat="1" ht="39">
      <c r="A2205" s="832">
        <v>43856</v>
      </c>
      <c r="B2205" s="828">
        <v>0</v>
      </c>
      <c r="C2205" s="1574" t="s">
        <v>13490</v>
      </c>
      <c r="D2205" s="830">
        <v>55000</v>
      </c>
      <c r="E2205" s="2192"/>
      <c r="F2205" s="1926">
        <f t="shared" si="34"/>
        <v>23693827.470000014</v>
      </c>
    </row>
    <row r="2206" spans="1:6" s="780" customFormat="1" ht="26.25">
      <c r="A2206" s="832">
        <v>43856</v>
      </c>
      <c r="B2206" s="828">
        <v>0</v>
      </c>
      <c r="C2206" s="1574" t="s">
        <v>13491</v>
      </c>
      <c r="D2206" s="830">
        <v>2800</v>
      </c>
      <c r="E2206" s="2192"/>
      <c r="F2206" s="1926">
        <f t="shared" si="34"/>
        <v>23696627.470000014</v>
      </c>
    </row>
    <row r="2207" spans="1:6" s="780" customFormat="1" ht="39">
      <c r="A2207" s="832">
        <v>43856</v>
      </c>
      <c r="B2207" s="828">
        <v>0</v>
      </c>
      <c r="C2207" s="1574" t="s">
        <v>13492</v>
      </c>
      <c r="D2207" s="830">
        <v>35700</v>
      </c>
      <c r="E2207" s="2192"/>
      <c r="F2207" s="1926">
        <f t="shared" si="34"/>
        <v>23732327.470000014</v>
      </c>
    </row>
    <row r="2208" spans="1:6" s="780" customFormat="1" ht="39">
      <c r="A2208" s="832">
        <v>43856</v>
      </c>
      <c r="B2208" s="828">
        <v>0</v>
      </c>
      <c r="C2208" s="1574" t="s">
        <v>13493</v>
      </c>
      <c r="D2208" s="830">
        <v>23700</v>
      </c>
      <c r="E2208" s="2192"/>
      <c r="F2208" s="1926">
        <f t="shared" si="34"/>
        <v>23756027.470000014</v>
      </c>
    </row>
    <row r="2209" spans="1:6" s="780" customFormat="1" ht="26.25">
      <c r="A2209" s="832">
        <v>43856</v>
      </c>
      <c r="B2209" s="828">
        <v>0</v>
      </c>
      <c r="C2209" s="1574" t="s">
        <v>13494</v>
      </c>
      <c r="D2209" s="830">
        <v>61000</v>
      </c>
      <c r="E2209" s="2192"/>
      <c r="F2209" s="1926">
        <f t="shared" si="34"/>
        <v>23817027.470000014</v>
      </c>
    </row>
    <row r="2210" spans="1:6" s="780" customFormat="1">
      <c r="A2210" s="832">
        <v>43856</v>
      </c>
      <c r="B2210" s="828">
        <v>0</v>
      </c>
      <c r="C2210" s="1574" t="s">
        <v>13495</v>
      </c>
      <c r="D2210" s="831"/>
      <c r="E2210" s="2192">
        <v>350</v>
      </c>
      <c r="F2210" s="1926">
        <f t="shared" si="34"/>
        <v>23816677.470000014</v>
      </c>
    </row>
    <row r="2211" spans="1:6" s="780" customFormat="1" ht="39">
      <c r="A2211" s="832">
        <v>43857</v>
      </c>
      <c r="B2211" s="828">
        <v>0</v>
      </c>
      <c r="C2211" s="1574" t="s">
        <v>13496</v>
      </c>
      <c r="D2211" s="830">
        <v>61000</v>
      </c>
      <c r="E2211" s="2192"/>
      <c r="F2211" s="1926">
        <f t="shared" si="34"/>
        <v>23877677.470000014</v>
      </c>
    </row>
    <row r="2212" spans="1:6" s="780" customFormat="1" ht="26.25">
      <c r="A2212" s="832">
        <v>43857</v>
      </c>
      <c r="B2212" s="828">
        <v>0</v>
      </c>
      <c r="C2212" s="1574" t="s">
        <v>13497</v>
      </c>
      <c r="D2212" s="830">
        <v>2289315.9</v>
      </c>
      <c r="E2212" s="2192"/>
      <c r="F2212" s="1926">
        <f t="shared" si="34"/>
        <v>26166993.370000012</v>
      </c>
    </row>
    <row r="2213" spans="1:6" s="780" customFormat="1" ht="26.25">
      <c r="A2213" s="832">
        <v>43857</v>
      </c>
      <c r="B2213" s="828">
        <v>0</v>
      </c>
      <c r="C2213" s="1574" t="s">
        <v>13498</v>
      </c>
      <c r="D2213" s="830">
        <v>57000</v>
      </c>
      <c r="E2213" s="2192"/>
      <c r="F2213" s="1926">
        <f t="shared" si="34"/>
        <v>26223993.370000012</v>
      </c>
    </row>
    <row r="2214" spans="1:6" s="780" customFormat="1" ht="26.25">
      <c r="A2214" s="832">
        <v>43857</v>
      </c>
      <c r="B2214" s="828">
        <v>0</v>
      </c>
      <c r="C2214" s="1574" t="s">
        <v>13499</v>
      </c>
      <c r="D2214" s="830">
        <v>56400</v>
      </c>
      <c r="E2214" s="2192"/>
      <c r="F2214" s="1926">
        <f t="shared" si="34"/>
        <v>26280393.370000012</v>
      </c>
    </row>
    <row r="2215" spans="1:6" s="780" customFormat="1" ht="26.25">
      <c r="A2215" s="832">
        <v>43857</v>
      </c>
      <c r="B2215" s="828">
        <v>0</v>
      </c>
      <c r="C2215" s="1574" t="s">
        <v>13500</v>
      </c>
      <c r="D2215" s="830">
        <v>775304</v>
      </c>
      <c r="E2215" s="2192"/>
      <c r="F2215" s="1926">
        <f t="shared" si="34"/>
        <v>27055697.370000012</v>
      </c>
    </row>
    <row r="2216" spans="1:6" s="780" customFormat="1" ht="39">
      <c r="A2216" s="832">
        <v>43857</v>
      </c>
      <c r="B2216" s="828">
        <v>0</v>
      </c>
      <c r="C2216" s="1574" t="s">
        <v>13501</v>
      </c>
      <c r="D2216" s="830">
        <v>306000</v>
      </c>
      <c r="E2216" s="2192"/>
      <c r="F2216" s="1926">
        <f t="shared" si="34"/>
        <v>27361697.370000012</v>
      </c>
    </row>
    <row r="2217" spans="1:6" s="780" customFormat="1" ht="39">
      <c r="A2217" s="832">
        <v>43857</v>
      </c>
      <c r="B2217" s="828">
        <v>0</v>
      </c>
      <c r="C2217" s="1574" t="s">
        <v>13502</v>
      </c>
      <c r="D2217" s="830">
        <v>30000</v>
      </c>
      <c r="E2217" s="2192"/>
      <c r="F2217" s="1926">
        <f t="shared" si="34"/>
        <v>27391697.370000012</v>
      </c>
    </row>
    <row r="2218" spans="1:6" s="780" customFormat="1">
      <c r="A2218" s="832">
        <v>43858</v>
      </c>
      <c r="B2218" s="828">
        <v>0</v>
      </c>
      <c r="C2218" s="1574" t="s">
        <v>13503</v>
      </c>
      <c r="D2218" s="831"/>
      <c r="E2218" s="2192">
        <v>250</v>
      </c>
      <c r="F2218" s="1926">
        <f t="shared" si="34"/>
        <v>27391447.370000012</v>
      </c>
    </row>
    <row r="2219" spans="1:6" s="780" customFormat="1">
      <c r="A2219" s="832">
        <v>43858</v>
      </c>
      <c r="B2219" s="828">
        <v>0</v>
      </c>
      <c r="C2219" s="1574" t="s">
        <v>13504</v>
      </c>
      <c r="D2219" s="831"/>
      <c r="E2219" s="2193">
        <v>2600</v>
      </c>
      <c r="F2219" s="1926">
        <f t="shared" si="34"/>
        <v>27388847.370000012</v>
      </c>
    </row>
    <row r="2220" spans="1:6" s="780" customFormat="1" ht="26.25">
      <c r="A2220" s="832">
        <v>43858</v>
      </c>
      <c r="B2220" s="828">
        <v>0</v>
      </c>
      <c r="C2220" s="1574" t="s">
        <v>13505</v>
      </c>
      <c r="D2220" s="830">
        <v>46168</v>
      </c>
      <c r="E2220" s="2192"/>
      <c r="F2220" s="1926">
        <f t="shared" si="34"/>
        <v>27435015.370000012</v>
      </c>
    </row>
    <row r="2221" spans="1:6" s="780" customFormat="1" ht="26.25">
      <c r="A2221" s="832">
        <v>43858</v>
      </c>
      <c r="B2221" s="828">
        <v>0</v>
      </c>
      <c r="C2221" s="1574" t="s">
        <v>13506</v>
      </c>
      <c r="D2221" s="830">
        <v>85570</v>
      </c>
      <c r="E2221" s="2192"/>
      <c r="F2221" s="1926">
        <f t="shared" si="34"/>
        <v>27520585.370000012</v>
      </c>
    </row>
    <row r="2222" spans="1:6" s="780" customFormat="1" ht="39">
      <c r="A2222" s="832">
        <v>43858</v>
      </c>
      <c r="B2222" s="828">
        <v>0</v>
      </c>
      <c r="C2222" s="1574" t="s">
        <v>13507</v>
      </c>
      <c r="D2222" s="831"/>
      <c r="E2222" s="2193">
        <v>20000000</v>
      </c>
      <c r="F2222" s="1926">
        <f t="shared" si="34"/>
        <v>7520585.3700000122</v>
      </c>
    </row>
    <row r="2223" spans="1:6" s="780" customFormat="1" ht="26.25">
      <c r="A2223" s="832">
        <v>43858</v>
      </c>
      <c r="B2223" s="828">
        <v>0</v>
      </c>
      <c r="C2223" s="1574" t="s">
        <v>13508</v>
      </c>
      <c r="D2223" s="831"/>
      <c r="E2223" s="2193">
        <v>5000000</v>
      </c>
      <c r="F2223" s="1926">
        <f t="shared" si="34"/>
        <v>2520585.3700000122</v>
      </c>
    </row>
    <row r="2224" spans="1:6" s="780" customFormat="1" ht="39">
      <c r="A2224" s="832">
        <v>43858</v>
      </c>
      <c r="B2224" s="828">
        <v>31167271</v>
      </c>
      <c r="C2224" s="1574" t="s">
        <v>13509</v>
      </c>
      <c r="D2224" s="831"/>
      <c r="E2224" s="2193">
        <v>72500</v>
      </c>
      <c r="F2224" s="1926">
        <f t="shared" si="34"/>
        <v>2448085.3700000122</v>
      </c>
    </row>
    <row r="2225" spans="1:6" s="780" customFormat="1" ht="39">
      <c r="A2225" s="832">
        <v>43858</v>
      </c>
      <c r="B2225" s="828">
        <v>31167271</v>
      </c>
      <c r="C2225" s="1574" t="s">
        <v>13510</v>
      </c>
      <c r="D2225" s="831"/>
      <c r="E2225" s="2192">
        <v>50</v>
      </c>
      <c r="F2225" s="1926">
        <f t="shared" si="34"/>
        <v>2448035.3700000122</v>
      </c>
    </row>
    <row r="2226" spans="1:6" s="780" customFormat="1">
      <c r="A2226" s="832">
        <v>43858</v>
      </c>
      <c r="B2226" s="828">
        <v>31167271</v>
      </c>
      <c r="C2226" s="1574" t="s">
        <v>12632</v>
      </c>
      <c r="D2226" s="831"/>
      <c r="E2226" s="2192">
        <v>2.5</v>
      </c>
      <c r="F2226" s="1926">
        <f t="shared" si="34"/>
        <v>2448032.8700000122</v>
      </c>
    </row>
    <row r="2227" spans="1:6" s="780" customFormat="1" ht="39">
      <c r="A2227" s="832">
        <v>43858</v>
      </c>
      <c r="B2227" s="828">
        <v>31167271</v>
      </c>
      <c r="C2227" s="1574" t="s">
        <v>13511</v>
      </c>
      <c r="D2227" s="831"/>
      <c r="E2227" s="2193">
        <v>42500</v>
      </c>
      <c r="F2227" s="1926">
        <f t="shared" si="34"/>
        <v>2405532.8700000122</v>
      </c>
    </row>
    <row r="2228" spans="1:6" s="780" customFormat="1" ht="39">
      <c r="A2228" s="832">
        <v>43858</v>
      </c>
      <c r="B2228" s="828">
        <v>31167271</v>
      </c>
      <c r="C2228" s="1574" t="s">
        <v>13512</v>
      </c>
      <c r="D2228" s="831"/>
      <c r="E2228" s="2192">
        <v>25</v>
      </c>
      <c r="F2228" s="1926">
        <f t="shared" si="34"/>
        <v>2405507.8700000122</v>
      </c>
    </row>
    <row r="2229" spans="1:6" s="780" customFormat="1">
      <c r="A2229" s="832">
        <v>43858</v>
      </c>
      <c r="B2229" s="828">
        <v>31167271</v>
      </c>
      <c r="C2229" s="1574" t="s">
        <v>12632</v>
      </c>
      <c r="D2229" s="831"/>
      <c r="E2229" s="2192">
        <v>1.25</v>
      </c>
      <c r="F2229" s="1926">
        <f t="shared" si="34"/>
        <v>2405506.6200000122</v>
      </c>
    </row>
    <row r="2230" spans="1:6" s="780" customFormat="1" ht="39">
      <c r="A2230" s="832">
        <v>43858</v>
      </c>
      <c r="B2230" s="828">
        <v>0</v>
      </c>
      <c r="C2230" s="1574" t="s">
        <v>13513</v>
      </c>
      <c r="D2230" s="831"/>
      <c r="E2230" s="2193">
        <v>27500</v>
      </c>
      <c r="F2230" s="1926">
        <f t="shared" si="34"/>
        <v>2378006.6200000122</v>
      </c>
    </row>
    <row r="2231" spans="1:6" s="780" customFormat="1" ht="39">
      <c r="A2231" s="832">
        <v>43858</v>
      </c>
      <c r="B2231" s="828">
        <v>0</v>
      </c>
      <c r="C2231" s="1574" t="s">
        <v>13514</v>
      </c>
      <c r="D2231" s="831"/>
      <c r="E2231" s="2193">
        <v>62500</v>
      </c>
      <c r="F2231" s="1926">
        <f t="shared" si="34"/>
        <v>2315506.6200000122</v>
      </c>
    </row>
    <row r="2232" spans="1:6" s="780" customFormat="1" ht="39">
      <c r="A2232" s="832">
        <v>43858</v>
      </c>
      <c r="B2232" s="828">
        <v>0</v>
      </c>
      <c r="C2232" s="1574" t="s">
        <v>13515</v>
      </c>
      <c r="D2232" s="831"/>
      <c r="E2232" s="2193">
        <v>27500</v>
      </c>
      <c r="F2232" s="1926">
        <f t="shared" si="34"/>
        <v>2288006.6200000122</v>
      </c>
    </row>
    <row r="2233" spans="1:6" s="780" customFormat="1" ht="39">
      <c r="A2233" s="832">
        <v>43858</v>
      </c>
      <c r="B2233" s="828">
        <v>31168163</v>
      </c>
      <c r="C2233" s="1574" t="s">
        <v>13516</v>
      </c>
      <c r="D2233" s="831"/>
      <c r="E2233" s="2193">
        <v>22500</v>
      </c>
      <c r="F2233" s="1926">
        <f t="shared" si="34"/>
        <v>2265506.6200000122</v>
      </c>
    </row>
    <row r="2234" spans="1:6" s="780" customFormat="1" ht="39">
      <c r="A2234" s="832">
        <v>43858</v>
      </c>
      <c r="B2234" s="828">
        <v>31168163</v>
      </c>
      <c r="C2234" s="1574" t="s">
        <v>13517</v>
      </c>
      <c r="D2234" s="831"/>
      <c r="E2234" s="2192">
        <v>25</v>
      </c>
      <c r="F2234" s="1926">
        <f t="shared" si="34"/>
        <v>2265481.6200000122</v>
      </c>
    </row>
    <row r="2235" spans="1:6" s="780" customFormat="1">
      <c r="A2235" s="832">
        <v>43858</v>
      </c>
      <c r="B2235" s="828">
        <v>31168163</v>
      </c>
      <c r="C2235" s="1574" t="s">
        <v>12632</v>
      </c>
      <c r="D2235" s="831"/>
      <c r="E2235" s="2192">
        <v>1.25</v>
      </c>
      <c r="F2235" s="1926">
        <f t="shared" si="34"/>
        <v>2265480.3700000122</v>
      </c>
    </row>
    <row r="2236" spans="1:6" s="780" customFormat="1" ht="39">
      <c r="A2236" s="832">
        <v>43858</v>
      </c>
      <c r="B2236" s="828">
        <v>31168163</v>
      </c>
      <c r="C2236" s="1574" t="s">
        <v>13518</v>
      </c>
      <c r="D2236" s="831"/>
      <c r="E2236" s="2193">
        <v>17500</v>
      </c>
      <c r="F2236" s="1926">
        <f t="shared" si="34"/>
        <v>2247980.3700000122</v>
      </c>
    </row>
    <row r="2237" spans="1:6" s="780" customFormat="1" ht="39">
      <c r="A2237" s="832">
        <v>43858</v>
      </c>
      <c r="B2237" s="828">
        <v>31168163</v>
      </c>
      <c r="C2237" s="1574" t="s">
        <v>13519</v>
      </c>
      <c r="D2237" s="831"/>
      <c r="E2237" s="2192">
        <v>25</v>
      </c>
      <c r="F2237" s="1926">
        <f t="shared" si="34"/>
        <v>2247955.3700000122</v>
      </c>
    </row>
    <row r="2238" spans="1:6" s="780" customFormat="1">
      <c r="A2238" s="832">
        <v>43858</v>
      </c>
      <c r="B2238" s="828">
        <v>31168163</v>
      </c>
      <c r="C2238" s="1574" t="s">
        <v>12632</v>
      </c>
      <c r="D2238" s="831"/>
      <c r="E2238" s="2192">
        <v>1.25</v>
      </c>
      <c r="F2238" s="1926">
        <f t="shared" si="34"/>
        <v>2247954.1200000122</v>
      </c>
    </row>
    <row r="2239" spans="1:6" s="780" customFormat="1" ht="39">
      <c r="A2239" s="832">
        <v>43858</v>
      </c>
      <c r="B2239" s="828">
        <v>31168163</v>
      </c>
      <c r="C2239" s="1574" t="s">
        <v>13520</v>
      </c>
      <c r="D2239" s="831"/>
      <c r="E2239" s="2193">
        <v>12000</v>
      </c>
      <c r="F2239" s="1926">
        <f t="shared" si="34"/>
        <v>2235954.1200000122</v>
      </c>
    </row>
    <row r="2240" spans="1:6" s="780" customFormat="1" ht="39">
      <c r="A2240" s="832">
        <v>43858</v>
      </c>
      <c r="B2240" s="828">
        <v>31168163</v>
      </c>
      <c r="C2240" s="1574" t="s">
        <v>13521</v>
      </c>
      <c r="D2240" s="831"/>
      <c r="E2240" s="2192">
        <v>25</v>
      </c>
      <c r="F2240" s="1926">
        <f t="shared" si="34"/>
        <v>2235929.1200000122</v>
      </c>
    </row>
    <row r="2241" spans="1:8" s="780" customFormat="1">
      <c r="A2241" s="832">
        <v>43858</v>
      </c>
      <c r="B2241" s="828">
        <v>31168163</v>
      </c>
      <c r="C2241" s="1574" t="s">
        <v>12632</v>
      </c>
      <c r="D2241" s="831"/>
      <c r="E2241" s="2192">
        <v>1.25</v>
      </c>
      <c r="F2241" s="1926">
        <f t="shared" si="34"/>
        <v>2235927.8700000122</v>
      </c>
      <c r="H2241" s="784"/>
    </row>
    <row r="2242" spans="1:8" s="780" customFormat="1" ht="39">
      <c r="A2242" s="832">
        <v>43858</v>
      </c>
      <c r="B2242" s="828">
        <v>0</v>
      </c>
      <c r="C2242" s="1575" t="s">
        <v>13522</v>
      </c>
      <c r="D2242" s="831"/>
      <c r="E2242" s="2193">
        <v>257768</v>
      </c>
      <c r="F2242" s="1926">
        <f t="shared" si="34"/>
        <v>1978159.8700000122</v>
      </c>
    </row>
    <row r="2243" spans="1:8" s="780" customFormat="1" ht="39">
      <c r="A2243" s="832">
        <v>43858</v>
      </c>
      <c r="B2243" s="828">
        <v>31110858</v>
      </c>
      <c r="C2243" s="1574" t="s">
        <v>13523</v>
      </c>
      <c r="D2243" s="831"/>
      <c r="E2243" s="2193">
        <v>50000</v>
      </c>
      <c r="F2243" s="1926">
        <f t="shared" si="34"/>
        <v>1928159.8700000122</v>
      </c>
    </row>
    <row r="2244" spans="1:8" s="780" customFormat="1" ht="39">
      <c r="A2244" s="832">
        <v>43858</v>
      </c>
      <c r="B2244" s="828">
        <v>31110858</v>
      </c>
      <c r="C2244" s="1574" t="s">
        <v>13524</v>
      </c>
      <c r="D2244" s="831"/>
      <c r="E2244" s="2192">
        <v>25</v>
      </c>
      <c r="F2244" s="1926">
        <f t="shared" si="34"/>
        <v>1928134.8700000122</v>
      </c>
    </row>
    <row r="2245" spans="1:8" s="780" customFormat="1">
      <c r="A2245" s="832">
        <v>43858</v>
      </c>
      <c r="B2245" s="828">
        <v>31110858</v>
      </c>
      <c r="C2245" s="1574" t="s">
        <v>12632</v>
      </c>
      <c r="D2245" s="831"/>
      <c r="E2245" s="2192">
        <v>1.25</v>
      </c>
      <c r="F2245" s="1926">
        <f t="shared" si="34"/>
        <v>1928133.6200000122</v>
      </c>
    </row>
    <row r="2246" spans="1:8" s="780" customFormat="1">
      <c r="A2246" s="832">
        <v>43858</v>
      </c>
      <c r="B2246" s="828">
        <v>0</v>
      </c>
      <c r="C2246" s="1574" t="s">
        <v>13525</v>
      </c>
      <c r="D2246" s="831"/>
      <c r="E2246" s="2193">
        <v>1900</v>
      </c>
      <c r="F2246" s="1926">
        <f t="shared" ref="F2246:F2309" si="35">F2245-E2246+D2246</f>
        <v>1926233.6200000122</v>
      </c>
    </row>
    <row r="2247" spans="1:8" s="780" customFormat="1">
      <c r="A2247" s="832">
        <v>43858</v>
      </c>
      <c r="B2247" s="828">
        <v>0</v>
      </c>
      <c r="C2247" s="1574" t="s">
        <v>13526</v>
      </c>
      <c r="D2247" s="831"/>
      <c r="E2247" s="2192">
        <v>100</v>
      </c>
      <c r="F2247" s="1926">
        <f t="shared" si="35"/>
        <v>1926133.6200000122</v>
      </c>
    </row>
    <row r="2248" spans="1:8" s="780" customFormat="1" ht="26.25">
      <c r="A2248" s="832">
        <v>43858</v>
      </c>
      <c r="B2248" s="828">
        <v>0</v>
      </c>
      <c r="C2248" s="1574" t="s">
        <v>13527</v>
      </c>
      <c r="D2248" s="830">
        <v>3200000</v>
      </c>
      <c r="E2248" s="2192"/>
      <c r="F2248" s="1926">
        <f t="shared" si="35"/>
        <v>5126133.6200000122</v>
      </c>
    </row>
    <row r="2249" spans="1:8" s="780" customFormat="1" ht="39">
      <c r="A2249" s="832">
        <v>43858</v>
      </c>
      <c r="B2249" s="828">
        <v>0</v>
      </c>
      <c r="C2249" s="1574" t="s">
        <v>13528</v>
      </c>
      <c r="D2249" s="831"/>
      <c r="E2249" s="2193">
        <v>1222807</v>
      </c>
      <c r="F2249" s="1926">
        <f t="shared" si="35"/>
        <v>3903326.6200000122</v>
      </c>
    </row>
    <row r="2250" spans="1:8" s="780" customFormat="1" ht="39">
      <c r="A2250" s="832">
        <v>43858</v>
      </c>
      <c r="B2250" s="828">
        <v>0</v>
      </c>
      <c r="C2250" s="1574" t="s">
        <v>13529</v>
      </c>
      <c r="D2250" s="831"/>
      <c r="E2250" s="2193">
        <v>1941662</v>
      </c>
      <c r="F2250" s="1926">
        <f t="shared" si="35"/>
        <v>1961664.6200000122</v>
      </c>
    </row>
    <row r="2251" spans="1:8" s="780" customFormat="1" ht="39">
      <c r="A2251" s="832">
        <v>43858</v>
      </c>
      <c r="B2251" s="828">
        <v>0</v>
      </c>
      <c r="C2251" s="1574" t="s">
        <v>13530</v>
      </c>
      <c r="D2251" s="831"/>
      <c r="E2251" s="2193">
        <v>588910</v>
      </c>
      <c r="F2251" s="1926">
        <f t="shared" si="35"/>
        <v>1372754.6200000122</v>
      </c>
    </row>
    <row r="2252" spans="1:8" s="780" customFormat="1" ht="39">
      <c r="A2252" s="832">
        <v>43858</v>
      </c>
      <c r="B2252" s="828">
        <v>31215880</v>
      </c>
      <c r="C2252" s="1574" t="s">
        <v>13531</v>
      </c>
      <c r="D2252" s="831"/>
      <c r="E2252" s="2193">
        <v>1087741</v>
      </c>
      <c r="F2252" s="1926">
        <f t="shared" si="35"/>
        <v>285013.62000001222</v>
      </c>
    </row>
    <row r="2253" spans="1:8" s="780" customFormat="1" ht="39">
      <c r="A2253" s="832">
        <v>43858</v>
      </c>
      <c r="B2253" s="828">
        <v>31215880</v>
      </c>
      <c r="C2253" s="1574" t="s">
        <v>13532</v>
      </c>
      <c r="D2253" s="831"/>
      <c r="E2253" s="2192">
        <v>50</v>
      </c>
      <c r="F2253" s="1926">
        <f t="shared" si="35"/>
        <v>284963.62000001222</v>
      </c>
    </row>
    <row r="2254" spans="1:8" s="780" customFormat="1">
      <c r="A2254" s="832">
        <v>43858</v>
      </c>
      <c r="B2254" s="828">
        <v>31215880</v>
      </c>
      <c r="C2254" s="1574" t="s">
        <v>12632</v>
      </c>
      <c r="D2254" s="831"/>
      <c r="E2254" s="2192">
        <v>2.5</v>
      </c>
      <c r="F2254" s="1926">
        <f t="shared" si="35"/>
        <v>284961.12000001222</v>
      </c>
    </row>
    <row r="2255" spans="1:8" s="780" customFormat="1">
      <c r="A2255" s="832">
        <v>43859</v>
      </c>
      <c r="B2255" s="828">
        <v>0</v>
      </c>
      <c r="C2255" s="1574" t="s">
        <v>13533</v>
      </c>
      <c r="D2255" s="831"/>
      <c r="E2255" s="2192">
        <v>50</v>
      </c>
      <c r="F2255" s="1926">
        <f t="shared" si="35"/>
        <v>284911.12000001222</v>
      </c>
    </row>
    <row r="2256" spans="1:8" s="780" customFormat="1">
      <c r="A2256" s="832">
        <v>43859</v>
      </c>
      <c r="B2256" s="828">
        <v>10115625</v>
      </c>
      <c r="C2256" s="1574" t="s">
        <v>13534</v>
      </c>
      <c r="D2256" s="830">
        <v>41000</v>
      </c>
      <c r="E2256" s="2192"/>
      <c r="F2256" s="1926">
        <f t="shared" si="35"/>
        <v>325911.12000001222</v>
      </c>
    </row>
    <row r="2257" spans="1:6" s="780" customFormat="1">
      <c r="A2257" s="832">
        <v>43859</v>
      </c>
      <c r="B2257" s="828">
        <v>0</v>
      </c>
      <c r="C2257" s="1574" t="s">
        <v>13535</v>
      </c>
      <c r="D2257" s="831"/>
      <c r="E2257" s="2193">
        <v>1000</v>
      </c>
      <c r="F2257" s="1926">
        <f t="shared" si="35"/>
        <v>324911.12000001222</v>
      </c>
    </row>
    <row r="2258" spans="1:6" s="780" customFormat="1">
      <c r="A2258" s="832">
        <v>43859</v>
      </c>
      <c r="B2258" s="828">
        <v>0</v>
      </c>
      <c r="C2258" s="1574" t="s">
        <v>13536</v>
      </c>
      <c r="D2258" s="831"/>
      <c r="E2258" s="2193">
        <v>2900</v>
      </c>
      <c r="F2258" s="1926">
        <f t="shared" si="35"/>
        <v>322011.12000001222</v>
      </c>
    </row>
    <row r="2259" spans="1:6" s="780" customFormat="1">
      <c r="A2259" s="832">
        <v>43859</v>
      </c>
      <c r="B2259" s="828">
        <v>0</v>
      </c>
      <c r="C2259" s="1574" t="s">
        <v>13537</v>
      </c>
      <c r="D2259" s="831"/>
      <c r="E2259" s="2192">
        <v>50</v>
      </c>
      <c r="F2259" s="1926">
        <f t="shared" si="35"/>
        <v>321961.12000001222</v>
      </c>
    </row>
    <row r="2260" spans="1:6" s="780" customFormat="1" ht="39">
      <c r="A2260" s="832">
        <v>43859</v>
      </c>
      <c r="B2260" s="828">
        <v>0</v>
      </c>
      <c r="C2260" s="1574" t="s">
        <v>13538</v>
      </c>
      <c r="D2260" s="830">
        <v>16400</v>
      </c>
      <c r="E2260" s="2192"/>
      <c r="F2260" s="1926">
        <f t="shared" si="35"/>
        <v>338361.12000001222</v>
      </c>
    </row>
    <row r="2261" spans="1:6" s="780" customFormat="1" ht="26.25">
      <c r="A2261" s="832">
        <v>43859</v>
      </c>
      <c r="B2261" s="828">
        <v>0</v>
      </c>
      <c r="C2261" s="1574" t="s">
        <v>13539</v>
      </c>
      <c r="D2261" s="830">
        <v>29200</v>
      </c>
      <c r="E2261" s="2192"/>
      <c r="F2261" s="1926">
        <f t="shared" si="35"/>
        <v>367561.12000001222</v>
      </c>
    </row>
    <row r="2262" spans="1:6" s="780" customFormat="1">
      <c r="A2262" s="832">
        <v>43860</v>
      </c>
      <c r="B2262" s="828">
        <v>0</v>
      </c>
      <c r="C2262" s="1574" t="s">
        <v>13540</v>
      </c>
      <c r="D2262" s="831"/>
      <c r="E2262" s="2192">
        <v>150</v>
      </c>
      <c r="F2262" s="1926">
        <f t="shared" si="35"/>
        <v>367411.12000001222</v>
      </c>
    </row>
    <row r="2263" spans="1:6" s="780" customFormat="1" ht="26.25">
      <c r="A2263" s="832">
        <v>43860</v>
      </c>
      <c r="B2263" s="828">
        <v>0</v>
      </c>
      <c r="C2263" s="1574" t="s">
        <v>13541</v>
      </c>
      <c r="D2263" s="830">
        <v>35000</v>
      </c>
      <c r="E2263" s="2192"/>
      <c r="F2263" s="1926">
        <f t="shared" si="35"/>
        <v>402411.12000001222</v>
      </c>
    </row>
    <row r="2264" spans="1:6" s="780" customFormat="1" ht="39">
      <c r="A2264" s="832">
        <v>43860</v>
      </c>
      <c r="B2264" s="828">
        <v>0</v>
      </c>
      <c r="C2264" s="1574" t="s">
        <v>13542</v>
      </c>
      <c r="D2264" s="830">
        <v>34000</v>
      </c>
      <c r="E2264" s="2192"/>
      <c r="F2264" s="1926">
        <f t="shared" si="35"/>
        <v>436411.12000001222</v>
      </c>
    </row>
    <row r="2265" spans="1:6" s="780" customFormat="1" ht="26.25">
      <c r="A2265" s="832">
        <v>43860</v>
      </c>
      <c r="B2265" s="828">
        <v>0</v>
      </c>
      <c r="C2265" s="1574" t="s">
        <v>13543</v>
      </c>
      <c r="D2265" s="831">
        <v>696.5</v>
      </c>
      <c r="E2265" s="2192"/>
      <c r="F2265" s="1926">
        <f t="shared" si="35"/>
        <v>437107.62000001222</v>
      </c>
    </row>
    <row r="2266" spans="1:6" s="780" customFormat="1" ht="26.25">
      <c r="A2266" s="832">
        <v>43860</v>
      </c>
      <c r="B2266" s="828">
        <v>0</v>
      </c>
      <c r="C2266" s="1574" t="s">
        <v>13544</v>
      </c>
      <c r="D2266" s="830">
        <v>61000</v>
      </c>
      <c r="E2266" s="2192"/>
      <c r="F2266" s="1926">
        <f t="shared" si="35"/>
        <v>498107.62000001222</v>
      </c>
    </row>
    <row r="2267" spans="1:6" s="780" customFormat="1" ht="39">
      <c r="A2267" s="832">
        <v>43860</v>
      </c>
      <c r="B2267" s="828">
        <v>0</v>
      </c>
      <c r="C2267" s="1574" t="s">
        <v>13545</v>
      </c>
      <c r="D2267" s="830">
        <v>35000</v>
      </c>
      <c r="E2267" s="2192"/>
      <c r="F2267" s="1926">
        <f t="shared" si="35"/>
        <v>533107.62000001222</v>
      </c>
    </row>
    <row r="2268" spans="1:6" s="780" customFormat="1">
      <c r="A2268" s="832">
        <v>43861</v>
      </c>
      <c r="B2268" s="828">
        <v>0</v>
      </c>
      <c r="C2268" s="1574" t="s">
        <v>13546</v>
      </c>
      <c r="D2268" s="831"/>
      <c r="E2268" s="2192">
        <v>200</v>
      </c>
      <c r="F2268" s="1926">
        <f t="shared" si="35"/>
        <v>532907.62000001222</v>
      </c>
    </row>
    <row r="2269" spans="1:6" s="780" customFormat="1">
      <c r="A2269" s="832">
        <v>43861</v>
      </c>
      <c r="B2269" s="828">
        <v>102586010</v>
      </c>
      <c r="C2269" s="1574" t="s">
        <v>13547</v>
      </c>
      <c r="D2269" s="830">
        <v>54000</v>
      </c>
      <c r="E2269" s="2192"/>
      <c r="F2269" s="1926">
        <f t="shared" si="35"/>
        <v>586907.62000001222</v>
      </c>
    </row>
    <row r="2270" spans="1:6" s="780" customFormat="1">
      <c r="A2270" s="832">
        <v>43861</v>
      </c>
      <c r="B2270" s="828">
        <v>13395967</v>
      </c>
      <c r="C2270" s="1574" t="s">
        <v>13548</v>
      </c>
      <c r="D2270" s="830">
        <v>20000</v>
      </c>
      <c r="E2270" s="2192"/>
      <c r="F2270" s="1926">
        <f t="shared" si="35"/>
        <v>606907.62000001222</v>
      </c>
    </row>
    <row r="2271" spans="1:6" s="780" customFormat="1">
      <c r="A2271" s="832">
        <v>43861</v>
      </c>
      <c r="B2271" s="828">
        <v>0</v>
      </c>
      <c r="C2271" s="1574" t="s">
        <v>13549</v>
      </c>
      <c r="D2271" s="831"/>
      <c r="E2271" s="2192">
        <v>100</v>
      </c>
      <c r="F2271" s="1926">
        <f t="shared" si="35"/>
        <v>606807.62000001222</v>
      </c>
    </row>
    <row r="2272" spans="1:6" s="781" customFormat="1" ht="26.25">
      <c r="A2272" s="832">
        <v>43861</v>
      </c>
      <c r="B2272" s="828">
        <v>0</v>
      </c>
      <c r="C2272" s="1574" t="s">
        <v>13550</v>
      </c>
      <c r="D2272" s="830">
        <v>50000</v>
      </c>
      <c r="E2272" s="2192"/>
      <c r="F2272" s="1926">
        <f t="shared" si="35"/>
        <v>656807.62000001222</v>
      </c>
    </row>
    <row r="2273" spans="1:6" s="781" customFormat="1" ht="39">
      <c r="A2273" s="832">
        <v>43861</v>
      </c>
      <c r="B2273" s="828">
        <v>0</v>
      </c>
      <c r="C2273" s="1574" t="s">
        <v>13551</v>
      </c>
      <c r="D2273" s="830">
        <v>51000</v>
      </c>
      <c r="E2273" s="2192"/>
      <c r="F2273" s="1926">
        <f t="shared" si="35"/>
        <v>707807.62000001222</v>
      </c>
    </row>
    <row r="2274" spans="1:6" s="780" customFormat="1" ht="39">
      <c r="A2274" s="832">
        <v>43861</v>
      </c>
      <c r="B2274" s="828">
        <v>0</v>
      </c>
      <c r="C2274" s="1574" t="s">
        <v>13552</v>
      </c>
      <c r="D2274" s="830">
        <v>35000</v>
      </c>
      <c r="E2274" s="2192"/>
      <c r="F2274" s="1926">
        <f t="shared" si="35"/>
        <v>742807.62000001222</v>
      </c>
    </row>
    <row r="2275" spans="1:6" s="780" customFormat="1" ht="26.25">
      <c r="A2275" s="832">
        <v>43861</v>
      </c>
      <c r="B2275" s="828">
        <v>0</v>
      </c>
      <c r="C2275" s="1574" t="s">
        <v>13553</v>
      </c>
      <c r="D2275" s="830">
        <v>52400</v>
      </c>
      <c r="E2275" s="2192"/>
      <c r="F2275" s="1926">
        <f t="shared" si="35"/>
        <v>795207.62000001222</v>
      </c>
    </row>
    <row r="2276" spans="1:6" s="780" customFormat="1" ht="39">
      <c r="A2276" s="832">
        <v>43861</v>
      </c>
      <c r="B2276" s="828">
        <v>0</v>
      </c>
      <c r="C2276" s="1574" t="s">
        <v>13554</v>
      </c>
      <c r="D2276" s="830">
        <v>57000</v>
      </c>
      <c r="E2276" s="2192"/>
      <c r="F2276" s="1926">
        <f t="shared" si="35"/>
        <v>852207.62000001222</v>
      </c>
    </row>
    <row r="2277" spans="1:6" s="781" customFormat="1">
      <c r="A2277" s="832">
        <v>43862</v>
      </c>
      <c r="B2277" s="828">
        <v>0</v>
      </c>
      <c r="C2277" s="1574" t="s">
        <v>13555</v>
      </c>
      <c r="D2277" s="831"/>
      <c r="E2277" s="2192">
        <v>350</v>
      </c>
      <c r="F2277" s="1926">
        <f t="shared" si="35"/>
        <v>851857.62000001222</v>
      </c>
    </row>
    <row r="2278" spans="1:6" s="781" customFormat="1">
      <c r="A2278" s="832">
        <v>43862</v>
      </c>
      <c r="B2278" s="828">
        <v>0</v>
      </c>
      <c r="C2278" s="1574" t="s">
        <v>11736</v>
      </c>
      <c r="D2278" s="831"/>
      <c r="E2278" s="2193">
        <v>26691.46</v>
      </c>
      <c r="F2278" s="1926">
        <f t="shared" si="35"/>
        <v>825166.16000001226</v>
      </c>
    </row>
    <row r="2279" spans="1:6" s="780" customFormat="1">
      <c r="A2279" s="832">
        <v>43862</v>
      </c>
      <c r="B2279" s="828">
        <v>0</v>
      </c>
      <c r="C2279" s="1574" t="s">
        <v>11737</v>
      </c>
      <c r="D2279" s="831"/>
      <c r="E2279" s="2193">
        <v>1334.57</v>
      </c>
      <c r="F2279" s="1926">
        <f t="shared" si="35"/>
        <v>823831.59000001231</v>
      </c>
    </row>
    <row r="2280" spans="1:6" s="780" customFormat="1" ht="39">
      <c r="A2280" s="832">
        <v>43862</v>
      </c>
      <c r="B2280" s="828">
        <v>0</v>
      </c>
      <c r="C2280" s="1574" t="s">
        <v>13556</v>
      </c>
      <c r="D2280" s="830">
        <v>55000</v>
      </c>
      <c r="E2280" s="2192"/>
      <c r="F2280" s="1926">
        <f t="shared" si="35"/>
        <v>878831.59000001231</v>
      </c>
    </row>
    <row r="2281" spans="1:6" s="780" customFormat="1" ht="39">
      <c r="A2281" s="832">
        <v>43862</v>
      </c>
      <c r="B2281" s="828">
        <v>0</v>
      </c>
      <c r="C2281" s="1574" t="s">
        <v>13557</v>
      </c>
      <c r="D2281" s="830">
        <v>36600</v>
      </c>
      <c r="E2281" s="2192"/>
      <c r="F2281" s="1926">
        <f t="shared" si="35"/>
        <v>915431.59000001231</v>
      </c>
    </row>
    <row r="2282" spans="1:6" s="780" customFormat="1" ht="26.25">
      <c r="A2282" s="832">
        <v>43862</v>
      </c>
      <c r="B2282" s="828">
        <v>0</v>
      </c>
      <c r="C2282" s="1574" t="s">
        <v>13558</v>
      </c>
      <c r="D2282" s="830">
        <v>1400</v>
      </c>
      <c r="E2282" s="2192"/>
      <c r="F2282" s="1926">
        <f t="shared" si="35"/>
        <v>916831.59000001231</v>
      </c>
    </row>
    <row r="2283" spans="1:6" s="780" customFormat="1" ht="39">
      <c r="A2283" s="832">
        <v>43862</v>
      </c>
      <c r="B2283" s="828">
        <v>0</v>
      </c>
      <c r="C2283" s="1574" t="s">
        <v>13559</v>
      </c>
      <c r="D2283" s="830">
        <v>55000</v>
      </c>
      <c r="E2283" s="2192"/>
      <c r="F2283" s="1926">
        <f t="shared" si="35"/>
        <v>971831.59000001231</v>
      </c>
    </row>
    <row r="2284" spans="1:6" s="780" customFormat="1" ht="39">
      <c r="A2284" s="832">
        <v>43862</v>
      </c>
      <c r="B2284" s="828">
        <v>0</v>
      </c>
      <c r="C2284" s="1574" t="s">
        <v>13560</v>
      </c>
      <c r="D2284" s="830">
        <v>2100</v>
      </c>
      <c r="E2284" s="2192"/>
      <c r="F2284" s="1926">
        <f t="shared" si="35"/>
        <v>973931.59000001231</v>
      </c>
    </row>
    <row r="2285" spans="1:6" s="781" customFormat="1" ht="26.25">
      <c r="A2285" s="832">
        <v>43862</v>
      </c>
      <c r="B2285" s="828">
        <v>0</v>
      </c>
      <c r="C2285" s="1574" t="s">
        <v>13561</v>
      </c>
      <c r="D2285" s="830">
        <v>51000</v>
      </c>
      <c r="E2285" s="2192"/>
      <c r="F2285" s="1926">
        <f t="shared" si="35"/>
        <v>1024931.5900000123</v>
      </c>
    </row>
    <row r="2286" spans="1:6" s="780" customFormat="1">
      <c r="A2286" s="832">
        <v>43862</v>
      </c>
      <c r="B2286" s="828">
        <v>9999010467</v>
      </c>
      <c r="C2286" s="1574" t="s">
        <v>13562</v>
      </c>
      <c r="D2286" s="830">
        <v>1400</v>
      </c>
      <c r="E2286" s="2192"/>
      <c r="F2286" s="1926">
        <f t="shared" si="35"/>
        <v>1026331.5900000123</v>
      </c>
    </row>
    <row r="2287" spans="1:6" s="780" customFormat="1" ht="39">
      <c r="A2287" s="832">
        <v>43862</v>
      </c>
      <c r="B2287" s="828">
        <v>0</v>
      </c>
      <c r="C2287" s="1574" t="s">
        <v>13563</v>
      </c>
      <c r="D2287" s="830">
        <v>52400</v>
      </c>
      <c r="E2287" s="2192"/>
      <c r="F2287" s="1926">
        <f t="shared" si="35"/>
        <v>1078731.5900000124</v>
      </c>
    </row>
    <row r="2288" spans="1:6" s="780" customFormat="1" ht="39">
      <c r="A2288" s="832">
        <v>43862</v>
      </c>
      <c r="B2288" s="828">
        <v>0</v>
      </c>
      <c r="C2288" s="1574" t="s">
        <v>13564</v>
      </c>
      <c r="D2288" s="830">
        <v>41000</v>
      </c>
      <c r="E2288" s="2192"/>
      <c r="F2288" s="1926">
        <f t="shared" si="35"/>
        <v>1119731.5900000124</v>
      </c>
    </row>
    <row r="2289" spans="1:6" s="780" customFormat="1" ht="39">
      <c r="A2289" s="832">
        <v>43862</v>
      </c>
      <c r="B2289" s="828">
        <v>0</v>
      </c>
      <c r="C2289" s="1574" t="s">
        <v>13565</v>
      </c>
      <c r="D2289" s="831">
        <v>700</v>
      </c>
      <c r="E2289" s="2192"/>
      <c r="F2289" s="1926">
        <f t="shared" si="35"/>
        <v>1120431.5900000124</v>
      </c>
    </row>
    <row r="2290" spans="1:6" s="780" customFormat="1" ht="39">
      <c r="A2290" s="832">
        <v>43862</v>
      </c>
      <c r="B2290" s="828">
        <v>0</v>
      </c>
      <c r="C2290" s="1574" t="s">
        <v>13566</v>
      </c>
      <c r="D2290" s="830">
        <v>52400</v>
      </c>
      <c r="E2290" s="2192"/>
      <c r="F2290" s="1926">
        <f t="shared" si="35"/>
        <v>1172831.5900000124</v>
      </c>
    </row>
    <row r="2291" spans="1:6" s="780" customFormat="1" ht="26.25">
      <c r="A2291" s="832">
        <v>43863</v>
      </c>
      <c r="B2291" s="828">
        <v>0</v>
      </c>
      <c r="C2291" s="1574" t="s">
        <v>13567</v>
      </c>
      <c r="D2291" s="830">
        <v>68100</v>
      </c>
      <c r="E2291" s="2192"/>
      <c r="F2291" s="1926">
        <f t="shared" si="35"/>
        <v>1240931.5900000124</v>
      </c>
    </row>
    <row r="2292" spans="1:6" s="780" customFormat="1" ht="39">
      <c r="A2292" s="832">
        <v>43863</v>
      </c>
      <c r="B2292" s="828">
        <v>0</v>
      </c>
      <c r="C2292" s="1574" t="s">
        <v>13568</v>
      </c>
      <c r="D2292" s="830">
        <v>40800</v>
      </c>
      <c r="E2292" s="2192"/>
      <c r="F2292" s="1926">
        <f t="shared" si="35"/>
        <v>1281731.5900000124</v>
      </c>
    </row>
    <row r="2293" spans="1:6" s="781" customFormat="1" ht="39">
      <c r="A2293" s="832">
        <v>43863</v>
      </c>
      <c r="B2293" s="828">
        <v>0</v>
      </c>
      <c r="C2293" s="1574" t="s">
        <v>13569</v>
      </c>
      <c r="D2293" s="830">
        <v>47100</v>
      </c>
      <c r="E2293" s="2192"/>
      <c r="F2293" s="1926">
        <f t="shared" si="35"/>
        <v>1328831.5900000124</v>
      </c>
    </row>
    <row r="2294" spans="1:6" s="780" customFormat="1" ht="39">
      <c r="A2294" s="832">
        <v>43863</v>
      </c>
      <c r="B2294" s="828">
        <v>0</v>
      </c>
      <c r="C2294" s="1574" t="s">
        <v>13570</v>
      </c>
      <c r="D2294" s="830">
        <v>23000</v>
      </c>
      <c r="E2294" s="2192"/>
      <c r="F2294" s="1926">
        <f t="shared" si="35"/>
        <v>1351831.5900000124</v>
      </c>
    </row>
    <row r="2295" spans="1:6" s="780" customFormat="1" ht="26.25">
      <c r="A2295" s="832">
        <v>43863</v>
      </c>
      <c r="B2295" s="828">
        <v>0</v>
      </c>
      <c r="C2295" s="1574" t="s">
        <v>13571</v>
      </c>
      <c r="D2295" s="830">
        <v>61000</v>
      </c>
      <c r="E2295" s="2192"/>
      <c r="F2295" s="1926">
        <f t="shared" si="35"/>
        <v>1412831.5900000124</v>
      </c>
    </row>
    <row r="2296" spans="1:6" s="780" customFormat="1" ht="39">
      <c r="A2296" s="832">
        <v>43863</v>
      </c>
      <c r="B2296" s="828">
        <v>0</v>
      </c>
      <c r="C2296" s="1574" t="s">
        <v>13572</v>
      </c>
      <c r="D2296" s="830">
        <v>18400</v>
      </c>
      <c r="E2296" s="2192"/>
      <c r="F2296" s="1926">
        <f t="shared" si="35"/>
        <v>1431231.5900000124</v>
      </c>
    </row>
    <row r="2297" spans="1:6" s="780" customFormat="1" ht="39">
      <c r="A2297" s="832">
        <v>43863</v>
      </c>
      <c r="B2297" s="828">
        <v>0</v>
      </c>
      <c r="C2297" s="1574" t="s">
        <v>13573</v>
      </c>
      <c r="D2297" s="830">
        <v>1400</v>
      </c>
      <c r="E2297" s="2192"/>
      <c r="F2297" s="1926">
        <f t="shared" si="35"/>
        <v>1432631.5900000124</v>
      </c>
    </row>
    <row r="2298" spans="1:6" s="781" customFormat="1" ht="39">
      <c r="A2298" s="832">
        <v>43863</v>
      </c>
      <c r="B2298" s="828">
        <v>0</v>
      </c>
      <c r="C2298" s="1574" t="s">
        <v>13574</v>
      </c>
      <c r="D2298" s="830">
        <v>55000</v>
      </c>
      <c r="E2298" s="2192"/>
      <c r="F2298" s="1926">
        <f t="shared" si="35"/>
        <v>1487631.5900000124</v>
      </c>
    </row>
    <row r="2299" spans="1:6" s="780" customFormat="1">
      <c r="A2299" s="832">
        <v>43863</v>
      </c>
      <c r="B2299" s="828">
        <v>0</v>
      </c>
      <c r="C2299" s="1574" t="s">
        <v>13575</v>
      </c>
      <c r="D2299" s="831"/>
      <c r="E2299" s="2192">
        <v>350</v>
      </c>
      <c r="F2299" s="1926">
        <f t="shared" si="35"/>
        <v>1487281.5900000124</v>
      </c>
    </row>
    <row r="2300" spans="1:6" s="780" customFormat="1">
      <c r="A2300" s="832">
        <v>43863</v>
      </c>
      <c r="B2300" s="828">
        <v>0</v>
      </c>
      <c r="C2300" s="1574" t="s">
        <v>13576</v>
      </c>
      <c r="D2300" s="831"/>
      <c r="E2300" s="2192">
        <v>350</v>
      </c>
      <c r="F2300" s="1926">
        <f t="shared" si="35"/>
        <v>1486931.5900000124</v>
      </c>
    </row>
    <row r="2301" spans="1:6" s="780" customFormat="1" ht="39">
      <c r="A2301" s="832">
        <v>43864</v>
      </c>
      <c r="B2301" s="828">
        <v>0</v>
      </c>
      <c r="C2301" s="1574" t="s">
        <v>13577</v>
      </c>
      <c r="D2301" s="831"/>
      <c r="E2301" s="2193">
        <v>51580</v>
      </c>
      <c r="F2301" s="1926">
        <f t="shared" si="35"/>
        <v>1435351.5900000124</v>
      </c>
    </row>
    <row r="2302" spans="1:6" s="780" customFormat="1" ht="39">
      <c r="A2302" s="832">
        <v>43864</v>
      </c>
      <c r="B2302" s="828">
        <v>31173243</v>
      </c>
      <c r="C2302" s="1574" t="s">
        <v>13578</v>
      </c>
      <c r="D2302" s="831"/>
      <c r="E2302" s="2193">
        <v>26880</v>
      </c>
      <c r="F2302" s="1926">
        <f t="shared" si="35"/>
        <v>1408471.5900000124</v>
      </c>
    </row>
    <row r="2303" spans="1:6" s="781" customFormat="1" ht="39">
      <c r="A2303" s="832">
        <v>43864</v>
      </c>
      <c r="B2303" s="828">
        <v>31173243</v>
      </c>
      <c r="C2303" s="1574" t="s">
        <v>13579</v>
      </c>
      <c r="D2303" s="831"/>
      <c r="E2303" s="2192">
        <v>25</v>
      </c>
      <c r="F2303" s="1926">
        <f t="shared" si="35"/>
        <v>1408446.5900000124</v>
      </c>
    </row>
    <row r="2304" spans="1:6" s="780" customFormat="1">
      <c r="A2304" s="832">
        <v>43864</v>
      </c>
      <c r="B2304" s="828">
        <v>31173243</v>
      </c>
      <c r="C2304" s="1574" t="s">
        <v>12632</v>
      </c>
      <c r="D2304" s="831"/>
      <c r="E2304" s="2192">
        <v>1.87</v>
      </c>
      <c r="F2304" s="1926">
        <f t="shared" si="35"/>
        <v>1408444.7200000123</v>
      </c>
    </row>
    <row r="2305" spans="1:6" s="780" customFormat="1" ht="39">
      <c r="A2305" s="832">
        <v>43864</v>
      </c>
      <c r="B2305" s="828">
        <v>31173243</v>
      </c>
      <c r="C2305" s="1574" t="s">
        <v>13580</v>
      </c>
      <c r="D2305" s="831"/>
      <c r="E2305" s="2193">
        <v>70000</v>
      </c>
      <c r="F2305" s="1926">
        <f t="shared" si="35"/>
        <v>1338444.7200000123</v>
      </c>
    </row>
    <row r="2306" spans="1:6" s="781" customFormat="1" ht="39">
      <c r="A2306" s="832">
        <v>43864</v>
      </c>
      <c r="B2306" s="828">
        <v>31173243</v>
      </c>
      <c r="C2306" s="1574" t="s">
        <v>13581</v>
      </c>
      <c r="D2306" s="831"/>
      <c r="E2306" s="2192">
        <v>50</v>
      </c>
      <c r="F2306" s="1926">
        <f t="shared" si="35"/>
        <v>1338394.7200000123</v>
      </c>
    </row>
    <row r="2307" spans="1:6" s="781" customFormat="1">
      <c r="A2307" s="832">
        <v>43864</v>
      </c>
      <c r="B2307" s="828">
        <v>31173243</v>
      </c>
      <c r="C2307" s="1574" t="s">
        <v>13015</v>
      </c>
      <c r="D2307" s="831"/>
      <c r="E2307" s="2192">
        <v>3.75</v>
      </c>
      <c r="F2307" s="1926">
        <f t="shared" si="35"/>
        <v>1338390.9700000123</v>
      </c>
    </row>
    <row r="2308" spans="1:6" s="780" customFormat="1" ht="39">
      <c r="A2308" s="832">
        <v>43864</v>
      </c>
      <c r="B2308" s="828">
        <v>0</v>
      </c>
      <c r="C2308" s="1574" t="s">
        <v>13582</v>
      </c>
      <c r="D2308" s="831"/>
      <c r="E2308" s="2193">
        <v>16000</v>
      </c>
      <c r="F2308" s="1926">
        <f t="shared" si="35"/>
        <v>1322390.9700000123</v>
      </c>
    </row>
    <row r="2309" spans="1:6" s="780" customFormat="1" ht="39">
      <c r="A2309" s="832">
        <v>43864</v>
      </c>
      <c r="B2309" s="828">
        <v>0</v>
      </c>
      <c r="C2309" s="1574" t="s">
        <v>13583</v>
      </c>
      <c r="D2309" s="831"/>
      <c r="E2309" s="2193">
        <v>12000</v>
      </c>
      <c r="F2309" s="1926">
        <f t="shared" si="35"/>
        <v>1310390.9700000123</v>
      </c>
    </row>
    <row r="2310" spans="1:6" s="780" customFormat="1" ht="39">
      <c r="A2310" s="832">
        <v>43864</v>
      </c>
      <c r="B2310" s="828">
        <v>31194964</v>
      </c>
      <c r="C2310" s="1574" t="s">
        <v>13584</v>
      </c>
      <c r="D2310" s="831"/>
      <c r="E2310" s="2193">
        <v>7000</v>
      </c>
      <c r="F2310" s="1926">
        <f t="shared" ref="F2310:F2373" si="36">F2309-E2310+D2310</f>
        <v>1303390.9700000123</v>
      </c>
    </row>
    <row r="2311" spans="1:6" s="780" customFormat="1" ht="39">
      <c r="A2311" s="832">
        <v>43864</v>
      </c>
      <c r="B2311" s="828">
        <v>31194964</v>
      </c>
      <c r="C2311" s="1574" t="s">
        <v>13585</v>
      </c>
      <c r="D2311" s="831"/>
      <c r="E2311" s="2192">
        <v>25</v>
      </c>
      <c r="F2311" s="1926"/>
    </row>
    <row r="2312" spans="1:6" s="781" customFormat="1">
      <c r="A2312" s="832">
        <v>43864</v>
      </c>
      <c r="B2312" s="828">
        <v>31194964</v>
      </c>
      <c r="C2312" s="1574" t="s">
        <v>12632</v>
      </c>
      <c r="D2312" s="831"/>
      <c r="E2312" s="2192">
        <v>1.87</v>
      </c>
      <c r="F2312" s="1926">
        <f>F2310-E2312+D2312</f>
        <v>1303389.1000000122</v>
      </c>
    </row>
    <row r="2313" spans="1:6" s="781" customFormat="1" ht="39">
      <c r="A2313" s="832">
        <v>43864</v>
      </c>
      <c r="B2313" s="828">
        <v>31179170</v>
      </c>
      <c r="C2313" s="1574" t="s">
        <v>13586</v>
      </c>
      <c r="D2313" s="831"/>
      <c r="E2313" s="2193">
        <v>2550</v>
      </c>
      <c r="F2313" s="1926">
        <f t="shared" si="36"/>
        <v>1300839.1000000122</v>
      </c>
    </row>
    <row r="2314" spans="1:6" s="780" customFormat="1" ht="39">
      <c r="A2314" s="832">
        <v>43864</v>
      </c>
      <c r="B2314" s="828">
        <v>31179170</v>
      </c>
      <c r="C2314" s="1574" t="s">
        <v>13587</v>
      </c>
      <c r="D2314" s="831"/>
      <c r="E2314" s="2192">
        <v>10</v>
      </c>
      <c r="F2314" s="1926">
        <f t="shared" si="36"/>
        <v>1300829.1000000122</v>
      </c>
    </row>
    <row r="2315" spans="1:6" s="781" customFormat="1">
      <c r="A2315" s="832">
        <v>43864</v>
      </c>
      <c r="B2315" s="828">
        <v>31179170</v>
      </c>
      <c r="C2315" s="1574" t="s">
        <v>12943</v>
      </c>
      <c r="D2315" s="831"/>
      <c r="E2315" s="2192">
        <v>0.75</v>
      </c>
      <c r="F2315" s="1926">
        <f t="shared" si="36"/>
        <v>1300828.3500000122</v>
      </c>
    </row>
    <row r="2316" spans="1:6" s="780" customFormat="1" ht="39">
      <c r="A2316" s="832">
        <v>43864</v>
      </c>
      <c r="B2316" s="828">
        <v>31179170</v>
      </c>
      <c r="C2316" s="1574" t="s">
        <v>13588</v>
      </c>
      <c r="D2316" s="831"/>
      <c r="E2316" s="2199">
        <v>17600</v>
      </c>
      <c r="F2316" s="1926">
        <f t="shared" si="36"/>
        <v>1283228.3500000122</v>
      </c>
    </row>
    <row r="2317" spans="1:6" s="780" customFormat="1" ht="39">
      <c r="A2317" s="832">
        <v>43864</v>
      </c>
      <c r="B2317" s="828">
        <v>31179170</v>
      </c>
      <c r="C2317" s="1574" t="s">
        <v>13589</v>
      </c>
      <c r="D2317" s="831"/>
      <c r="E2317" s="2192">
        <v>25</v>
      </c>
      <c r="F2317" s="1926">
        <f t="shared" si="36"/>
        <v>1283203.3500000122</v>
      </c>
    </row>
    <row r="2318" spans="1:6" s="780" customFormat="1">
      <c r="A2318" s="832">
        <v>43864</v>
      </c>
      <c r="B2318" s="828">
        <v>31179170</v>
      </c>
      <c r="C2318" s="1574" t="s">
        <v>12830</v>
      </c>
      <c r="D2318" s="831"/>
      <c r="E2318" s="2192">
        <v>1.87</v>
      </c>
      <c r="F2318" s="1926">
        <f t="shared" si="36"/>
        <v>1283201.4800000121</v>
      </c>
    </row>
    <row r="2319" spans="1:6" s="780" customFormat="1" ht="39">
      <c r="A2319" s="832">
        <v>43864</v>
      </c>
      <c r="B2319" s="828">
        <v>0</v>
      </c>
      <c r="C2319" s="1574" t="s">
        <v>13590</v>
      </c>
      <c r="D2319" s="831"/>
      <c r="E2319" s="2193">
        <v>12500</v>
      </c>
      <c r="F2319" s="1926">
        <f t="shared" si="36"/>
        <v>1270701.4800000121</v>
      </c>
    </row>
    <row r="2320" spans="1:6" s="780" customFormat="1" ht="39">
      <c r="A2320" s="832">
        <v>43864</v>
      </c>
      <c r="B2320" s="828">
        <v>0</v>
      </c>
      <c r="C2320" s="1574" t="s">
        <v>13591</v>
      </c>
      <c r="D2320" s="831"/>
      <c r="E2320" s="2193">
        <v>15000</v>
      </c>
      <c r="F2320" s="1926">
        <f t="shared" si="36"/>
        <v>1255701.4800000121</v>
      </c>
    </row>
    <row r="2321" spans="1:6" s="780" customFormat="1" ht="39">
      <c r="A2321" s="832">
        <v>43864</v>
      </c>
      <c r="B2321" s="828">
        <v>31216527</v>
      </c>
      <c r="C2321" s="1574" t="s">
        <v>13592</v>
      </c>
      <c r="D2321" s="831"/>
      <c r="E2321" s="2193">
        <v>22000</v>
      </c>
      <c r="F2321" s="1926">
        <f t="shared" si="36"/>
        <v>1233701.4800000121</v>
      </c>
    </row>
    <row r="2322" spans="1:6" s="780" customFormat="1" ht="39">
      <c r="A2322" s="832">
        <v>43864</v>
      </c>
      <c r="B2322" s="828">
        <v>31216527</v>
      </c>
      <c r="C2322" s="1574" t="s">
        <v>13593</v>
      </c>
      <c r="D2322" s="831"/>
      <c r="E2322" s="2192">
        <v>25</v>
      </c>
      <c r="F2322" s="1926">
        <f t="shared" si="36"/>
        <v>1233676.4800000121</v>
      </c>
    </row>
    <row r="2323" spans="1:6" s="781" customFormat="1" ht="39">
      <c r="A2323" s="832">
        <v>43864</v>
      </c>
      <c r="B2323" s="828">
        <v>31216527</v>
      </c>
      <c r="C2323" s="1574" t="s">
        <v>13594</v>
      </c>
      <c r="D2323" s="831"/>
      <c r="E2323" s="2193">
        <v>50000</v>
      </c>
      <c r="F2323" s="1926">
        <f t="shared" si="36"/>
        <v>1183676.4800000121</v>
      </c>
    </row>
    <row r="2324" spans="1:6" s="780" customFormat="1">
      <c r="A2324" s="832">
        <v>43864</v>
      </c>
      <c r="B2324" s="828">
        <v>31216527</v>
      </c>
      <c r="C2324" s="1574" t="s">
        <v>12632</v>
      </c>
      <c r="D2324" s="831"/>
      <c r="E2324" s="2192">
        <v>1.87</v>
      </c>
      <c r="F2324" s="1926">
        <f t="shared" si="36"/>
        <v>1183674.610000012</v>
      </c>
    </row>
    <row r="2325" spans="1:6" s="781" customFormat="1" ht="39">
      <c r="A2325" s="832">
        <v>43864</v>
      </c>
      <c r="B2325" s="828">
        <v>31216527</v>
      </c>
      <c r="C2325" s="1574" t="s">
        <v>13595</v>
      </c>
      <c r="D2325" s="831"/>
      <c r="E2325" s="2193">
        <v>10000</v>
      </c>
      <c r="F2325" s="1926">
        <f t="shared" si="36"/>
        <v>1173674.610000012</v>
      </c>
    </row>
    <row r="2326" spans="1:6" s="781" customFormat="1" ht="39">
      <c r="A2326" s="832">
        <v>43864</v>
      </c>
      <c r="B2326" s="828">
        <v>31216527</v>
      </c>
      <c r="C2326" s="1574" t="s">
        <v>13596</v>
      </c>
      <c r="D2326" s="831"/>
      <c r="E2326" s="2192">
        <v>25</v>
      </c>
      <c r="F2326" s="1926">
        <f t="shared" si="36"/>
        <v>1173649.610000012</v>
      </c>
    </row>
    <row r="2327" spans="1:6" s="780" customFormat="1">
      <c r="A2327" s="832">
        <v>43864</v>
      </c>
      <c r="B2327" s="828">
        <v>31216527</v>
      </c>
      <c r="C2327" s="1574" t="s">
        <v>12632</v>
      </c>
      <c r="D2327" s="831"/>
      <c r="E2327" s="2192">
        <v>1.87</v>
      </c>
      <c r="F2327" s="1926">
        <f t="shared" si="36"/>
        <v>1173647.7400000119</v>
      </c>
    </row>
    <row r="2328" spans="1:6" s="780" customFormat="1" ht="39">
      <c r="A2328" s="832">
        <v>43864</v>
      </c>
      <c r="B2328" s="828">
        <v>31216527</v>
      </c>
      <c r="C2328" s="1574" t="s">
        <v>13597</v>
      </c>
      <c r="D2328" s="831"/>
      <c r="E2328" s="2192">
        <v>25</v>
      </c>
      <c r="F2328" s="1926">
        <f t="shared" si="36"/>
        <v>1173622.7400000119</v>
      </c>
    </row>
    <row r="2329" spans="1:6" s="780" customFormat="1" ht="39">
      <c r="A2329" s="832">
        <v>43864</v>
      </c>
      <c r="B2329" s="828">
        <v>31207742</v>
      </c>
      <c r="C2329" s="1574" t="s">
        <v>13598</v>
      </c>
      <c r="D2329" s="831"/>
      <c r="E2329" s="2193">
        <v>35000</v>
      </c>
      <c r="F2329" s="1926">
        <f t="shared" si="36"/>
        <v>1138622.7400000119</v>
      </c>
    </row>
    <row r="2330" spans="1:6" s="781" customFormat="1">
      <c r="A2330" s="832">
        <v>43864</v>
      </c>
      <c r="B2330" s="828">
        <v>31216527</v>
      </c>
      <c r="C2330" s="1574" t="s">
        <v>12632</v>
      </c>
      <c r="D2330" s="831"/>
      <c r="E2330" s="2192">
        <v>1.87</v>
      </c>
      <c r="F2330" s="1926">
        <f t="shared" si="36"/>
        <v>1138620.8700000118</v>
      </c>
    </row>
    <row r="2331" spans="1:6" s="780" customFormat="1" ht="39">
      <c r="A2331" s="832">
        <v>43864</v>
      </c>
      <c r="B2331" s="828">
        <v>31207742</v>
      </c>
      <c r="C2331" s="1574" t="s">
        <v>13599</v>
      </c>
      <c r="D2331" s="831"/>
      <c r="E2331" s="2192">
        <v>25</v>
      </c>
      <c r="F2331" s="1926">
        <f t="shared" si="36"/>
        <v>1138595.8700000118</v>
      </c>
    </row>
    <row r="2332" spans="1:6" s="781" customFormat="1">
      <c r="A2332" s="832">
        <v>43864</v>
      </c>
      <c r="B2332" s="828">
        <v>31207742</v>
      </c>
      <c r="C2332" s="1574" t="s">
        <v>12632</v>
      </c>
      <c r="D2332" s="831"/>
      <c r="E2332" s="2192">
        <v>1.87</v>
      </c>
      <c r="F2332" s="1926">
        <f t="shared" si="36"/>
        <v>1138594.0000000116</v>
      </c>
    </row>
    <row r="2333" spans="1:6" s="780" customFormat="1" ht="39">
      <c r="A2333" s="832">
        <v>43864</v>
      </c>
      <c r="B2333" s="828">
        <v>31207742</v>
      </c>
      <c r="C2333" s="1574" t="s">
        <v>13600</v>
      </c>
      <c r="D2333" s="831"/>
      <c r="E2333" s="2193">
        <v>50000</v>
      </c>
      <c r="F2333" s="1926">
        <f t="shared" si="36"/>
        <v>1088594.0000000116</v>
      </c>
    </row>
    <row r="2334" spans="1:6" s="780" customFormat="1" ht="39">
      <c r="A2334" s="832">
        <v>43864</v>
      </c>
      <c r="B2334" s="828">
        <v>31216527</v>
      </c>
      <c r="C2334" s="1574" t="s">
        <v>13601</v>
      </c>
      <c r="D2334" s="831"/>
      <c r="E2334" s="2193">
        <v>11250</v>
      </c>
      <c r="F2334" s="1926">
        <f t="shared" si="36"/>
        <v>1077344.0000000116</v>
      </c>
    </row>
    <row r="2335" spans="1:6" s="781" customFormat="1" ht="39">
      <c r="A2335" s="832">
        <v>43864</v>
      </c>
      <c r="B2335" s="828">
        <v>31216527</v>
      </c>
      <c r="C2335" s="1574" t="s">
        <v>13602</v>
      </c>
      <c r="D2335" s="831"/>
      <c r="E2335" s="2193">
        <v>36000</v>
      </c>
      <c r="F2335" s="1926">
        <f t="shared" si="36"/>
        <v>1041344.0000000116</v>
      </c>
    </row>
    <row r="2336" spans="1:6" s="780" customFormat="1" ht="39">
      <c r="A2336" s="832">
        <v>43864</v>
      </c>
      <c r="B2336" s="828">
        <v>31216527</v>
      </c>
      <c r="C2336" s="1574" t="s">
        <v>13603</v>
      </c>
      <c r="D2336" s="831"/>
      <c r="E2336" s="2192">
        <v>25</v>
      </c>
      <c r="F2336" s="1926">
        <f t="shared" si="36"/>
        <v>1041319.0000000116</v>
      </c>
    </row>
    <row r="2337" spans="1:6" s="809" customFormat="1">
      <c r="A2337" s="832">
        <v>43864</v>
      </c>
      <c r="B2337" s="828">
        <v>31216527</v>
      </c>
      <c r="C2337" s="1574" t="s">
        <v>12632</v>
      </c>
      <c r="D2337" s="831"/>
      <c r="E2337" s="2192">
        <v>1.87</v>
      </c>
      <c r="F2337" s="1926">
        <f t="shared" si="36"/>
        <v>1041317.1300000116</v>
      </c>
    </row>
    <row r="2338" spans="1:6" s="780" customFormat="1" ht="39">
      <c r="A2338" s="832">
        <v>43864</v>
      </c>
      <c r="B2338" s="828">
        <v>31207742</v>
      </c>
      <c r="C2338" s="1574" t="s">
        <v>13604</v>
      </c>
      <c r="D2338" s="831"/>
      <c r="E2338" s="2192">
        <v>25</v>
      </c>
      <c r="F2338" s="1926">
        <f t="shared" si="36"/>
        <v>1041292.1300000116</v>
      </c>
    </row>
    <row r="2339" spans="1:6" s="780" customFormat="1" ht="43.5" customHeight="1">
      <c r="A2339" s="832">
        <v>43864</v>
      </c>
      <c r="B2339" s="828">
        <v>31207742</v>
      </c>
      <c r="C2339" s="1574" t="s">
        <v>12632</v>
      </c>
      <c r="D2339" s="831"/>
      <c r="E2339" s="2192">
        <v>1.87</v>
      </c>
      <c r="F2339" s="1926">
        <f t="shared" si="36"/>
        <v>1041290.2600000117</v>
      </c>
    </row>
    <row r="2340" spans="1:6" s="781" customFormat="1" ht="39">
      <c r="A2340" s="832">
        <v>43864</v>
      </c>
      <c r="B2340" s="828">
        <v>31216527</v>
      </c>
      <c r="C2340" s="1574" t="s">
        <v>13605</v>
      </c>
      <c r="D2340" s="831"/>
      <c r="E2340" s="2192">
        <v>25</v>
      </c>
      <c r="F2340" s="1926">
        <f t="shared" si="36"/>
        <v>1041265.2600000117</v>
      </c>
    </row>
    <row r="2341" spans="1:6" s="780" customFormat="1">
      <c r="A2341" s="832">
        <v>43864</v>
      </c>
      <c r="B2341" s="828">
        <v>31216527</v>
      </c>
      <c r="C2341" s="1574" t="s">
        <v>12632</v>
      </c>
      <c r="D2341" s="831"/>
      <c r="E2341" s="2192">
        <v>1.87</v>
      </c>
      <c r="F2341" s="1926">
        <f t="shared" si="36"/>
        <v>1041263.3900000117</v>
      </c>
    </row>
    <row r="2342" spans="1:6" s="780" customFormat="1" ht="26.25">
      <c r="A2342" s="832">
        <v>43864</v>
      </c>
      <c r="B2342" s="828">
        <v>0</v>
      </c>
      <c r="C2342" s="1574" t="s">
        <v>13606</v>
      </c>
      <c r="D2342" s="830">
        <v>1731020.99</v>
      </c>
      <c r="E2342" s="2192"/>
      <c r="F2342" s="1926">
        <f t="shared" si="36"/>
        <v>2772284.3800000115</v>
      </c>
    </row>
    <row r="2343" spans="1:6" s="780" customFormat="1" ht="48" customHeight="1">
      <c r="A2343" s="832">
        <v>43864</v>
      </c>
      <c r="B2343" s="828">
        <v>0</v>
      </c>
      <c r="C2343" s="1574" t="s">
        <v>13607</v>
      </c>
      <c r="D2343" s="830">
        <v>46746.2</v>
      </c>
      <c r="E2343" s="2192"/>
      <c r="F2343" s="1926">
        <f t="shared" si="36"/>
        <v>2819030.5800000117</v>
      </c>
    </row>
    <row r="2344" spans="1:6" s="780" customFormat="1" ht="26.25">
      <c r="A2344" s="832">
        <v>43864</v>
      </c>
      <c r="B2344" s="828">
        <v>0</v>
      </c>
      <c r="C2344" s="1574" t="s">
        <v>13608</v>
      </c>
      <c r="D2344" s="830">
        <v>728483</v>
      </c>
      <c r="E2344" s="2192"/>
      <c r="F2344" s="1926">
        <f t="shared" si="36"/>
        <v>3547513.5800000117</v>
      </c>
    </row>
    <row r="2345" spans="1:6" s="780" customFormat="1" ht="27.75" customHeight="1">
      <c r="A2345" s="832">
        <v>43864</v>
      </c>
      <c r="B2345" s="828">
        <v>0</v>
      </c>
      <c r="C2345" s="1574" t="s">
        <v>13609</v>
      </c>
      <c r="D2345" s="831"/>
      <c r="E2345" s="2192">
        <v>50</v>
      </c>
      <c r="F2345" s="1926">
        <f t="shared" si="36"/>
        <v>3547463.5800000117</v>
      </c>
    </row>
    <row r="2346" spans="1:6" s="781" customFormat="1">
      <c r="A2346" s="832">
        <v>43864</v>
      </c>
      <c r="B2346" s="828">
        <v>0</v>
      </c>
      <c r="C2346" s="1574" t="s">
        <v>13610</v>
      </c>
      <c r="D2346" s="831"/>
      <c r="E2346" s="2192">
        <v>900</v>
      </c>
      <c r="F2346" s="1926">
        <f t="shared" si="36"/>
        <v>3546563.5800000117</v>
      </c>
    </row>
    <row r="2347" spans="1:6" s="781" customFormat="1" ht="26.25">
      <c r="A2347" s="832">
        <v>43865</v>
      </c>
      <c r="B2347" s="828">
        <v>0</v>
      </c>
      <c r="C2347" s="1574" t="s">
        <v>13611</v>
      </c>
      <c r="D2347" s="830">
        <v>215828.2</v>
      </c>
      <c r="E2347" s="2192"/>
      <c r="F2347" s="1926">
        <f t="shared" si="36"/>
        <v>3762391.7800000119</v>
      </c>
    </row>
    <row r="2348" spans="1:6" s="780" customFormat="1">
      <c r="A2348" s="832">
        <v>43865</v>
      </c>
      <c r="B2348" s="828">
        <v>0</v>
      </c>
      <c r="C2348" s="1574" t="s">
        <v>13612</v>
      </c>
      <c r="D2348" s="831"/>
      <c r="E2348" s="2193">
        <v>1750</v>
      </c>
      <c r="F2348" s="1926">
        <f t="shared" si="36"/>
        <v>3760641.7800000119</v>
      </c>
    </row>
    <row r="2349" spans="1:6" s="781" customFormat="1" ht="39">
      <c r="A2349" s="832">
        <v>43865</v>
      </c>
      <c r="B2349" s="828">
        <v>0</v>
      </c>
      <c r="C2349" s="1574" t="s">
        <v>13613</v>
      </c>
      <c r="D2349" s="831"/>
      <c r="E2349" s="2193">
        <v>1500000</v>
      </c>
      <c r="F2349" s="1926">
        <f t="shared" si="36"/>
        <v>2260641.7800000119</v>
      </c>
    </row>
    <row r="2350" spans="1:6" s="809" customFormat="1" ht="39">
      <c r="A2350" s="832">
        <v>43865</v>
      </c>
      <c r="B2350" s="828">
        <v>0</v>
      </c>
      <c r="C2350" s="1574" t="s">
        <v>13614</v>
      </c>
      <c r="D2350" s="831"/>
      <c r="E2350" s="2193">
        <v>153981</v>
      </c>
      <c r="F2350" s="1926">
        <f t="shared" si="36"/>
        <v>2106660.7800000119</v>
      </c>
    </row>
    <row r="2351" spans="1:6" s="780" customFormat="1" ht="39">
      <c r="A2351" s="832">
        <v>43865</v>
      </c>
      <c r="B2351" s="828">
        <v>31421133</v>
      </c>
      <c r="C2351" s="1574" t="s">
        <v>13615</v>
      </c>
      <c r="D2351" s="831"/>
      <c r="E2351" s="2193">
        <v>36000</v>
      </c>
      <c r="F2351" s="1926">
        <f t="shared" si="36"/>
        <v>2070660.7800000119</v>
      </c>
    </row>
    <row r="2352" spans="1:6" s="780" customFormat="1" ht="39">
      <c r="A2352" s="832">
        <v>43865</v>
      </c>
      <c r="B2352" s="828">
        <v>31421133</v>
      </c>
      <c r="C2352" s="1574" t="s">
        <v>13616</v>
      </c>
      <c r="D2352" s="831"/>
      <c r="E2352" s="2192">
        <v>25</v>
      </c>
      <c r="F2352" s="1926">
        <f t="shared" si="36"/>
        <v>2070635.7800000119</v>
      </c>
    </row>
    <row r="2353" spans="1:7" s="809" customFormat="1">
      <c r="A2353" s="832">
        <v>43865</v>
      </c>
      <c r="B2353" s="828">
        <v>31421133</v>
      </c>
      <c r="C2353" s="1574" t="s">
        <v>12632</v>
      </c>
      <c r="D2353" s="831"/>
      <c r="E2353" s="2192">
        <v>1.87</v>
      </c>
      <c r="F2353" s="1926">
        <f t="shared" si="36"/>
        <v>2070633.9100000118</v>
      </c>
    </row>
    <row r="2354" spans="1:7" s="780" customFormat="1" ht="39">
      <c r="A2354" s="832">
        <v>43867</v>
      </c>
      <c r="B2354" s="828">
        <v>0</v>
      </c>
      <c r="C2354" s="1574" t="s">
        <v>13617</v>
      </c>
      <c r="D2354" s="830">
        <v>50000</v>
      </c>
      <c r="E2354" s="2192"/>
      <c r="F2354" s="1926">
        <f t="shared" si="36"/>
        <v>2120633.9100000118</v>
      </c>
    </row>
    <row r="2355" spans="1:7" s="780" customFormat="1">
      <c r="A2355" s="832">
        <v>43867</v>
      </c>
      <c r="B2355" s="828">
        <v>0</v>
      </c>
      <c r="C2355" s="1574" t="s">
        <v>13618</v>
      </c>
      <c r="D2355" s="831"/>
      <c r="E2355" s="2192">
        <v>200</v>
      </c>
      <c r="F2355" s="1926">
        <f t="shared" si="36"/>
        <v>2120433.9100000118</v>
      </c>
    </row>
    <row r="2356" spans="1:7" s="780" customFormat="1">
      <c r="A2356" s="832">
        <v>43868</v>
      </c>
      <c r="B2356" s="828">
        <v>0</v>
      </c>
      <c r="C2356" s="1574" t="s">
        <v>13619</v>
      </c>
      <c r="D2356" s="831"/>
      <c r="E2356" s="2192">
        <v>50</v>
      </c>
      <c r="F2356" s="1926">
        <f t="shared" si="36"/>
        <v>2120383.9100000118</v>
      </c>
    </row>
    <row r="2357" spans="1:7" s="780" customFormat="1" ht="39">
      <c r="A2357" s="832">
        <v>43868</v>
      </c>
      <c r="B2357" s="828">
        <v>31519973</v>
      </c>
      <c r="C2357" s="1574" t="s">
        <v>13620</v>
      </c>
      <c r="D2357" s="831"/>
      <c r="E2357" s="2193">
        <v>7000</v>
      </c>
      <c r="F2357" s="1926">
        <f t="shared" si="36"/>
        <v>2113383.9100000118</v>
      </c>
    </row>
    <row r="2358" spans="1:7" s="780" customFormat="1" ht="39">
      <c r="A2358" s="832">
        <v>43868</v>
      </c>
      <c r="B2358" s="828">
        <v>31519973</v>
      </c>
      <c r="C2358" s="1574" t="s">
        <v>13621</v>
      </c>
      <c r="D2358" s="831"/>
      <c r="E2358" s="2192">
        <v>25</v>
      </c>
      <c r="F2358" s="1926">
        <f t="shared" si="36"/>
        <v>2113358.9100000118</v>
      </c>
    </row>
    <row r="2359" spans="1:7" s="781" customFormat="1">
      <c r="A2359" s="832">
        <v>43868</v>
      </c>
      <c r="B2359" s="828">
        <v>31519973</v>
      </c>
      <c r="C2359" s="1574" t="s">
        <v>12632</v>
      </c>
      <c r="D2359" s="831"/>
      <c r="E2359" s="2192">
        <v>1.87</v>
      </c>
      <c r="F2359" s="1926">
        <f t="shared" si="36"/>
        <v>2113357.0400000117</v>
      </c>
    </row>
    <row r="2360" spans="1:7" s="781" customFormat="1" ht="39">
      <c r="A2360" s="832">
        <v>43868</v>
      </c>
      <c r="B2360" s="828">
        <v>0</v>
      </c>
      <c r="C2360" s="1574" t="s">
        <v>13622</v>
      </c>
      <c r="D2360" s="831"/>
      <c r="E2360" s="2193">
        <v>209000</v>
      </c>
      <c r="F2360" s="1926">
        <f t="shared" si="36"/>
        <v>1904357.0400000117</v>
      </c>
    </row>
    <row r="2361" spans="1:7" s="780" customFormat="1" ht="39">
      <c r="A2361" s="832">
        <v>43868</v>
      </c>
      <c r="B2361" s="828">
        <v>0</v>
      </c>
      <c r="C2361" s="1574" t="s">
        <v>13623</v>
      </c>
      <c r="D2361" s="831"/>
      <c r="E2361" s="2193">
        <v>43000</v>
      </c>
      <c r="F2361" s="1926">
        <f t="shared" si="36"/>
        <v>1861357.0400000117</v>
      </c>
    </row>
    <row r="2362" spans="1:7" s="780" customFormat="1" ht="39">
      <c r="A2362" s="832">
        <v>43868</v>
      </c>
      <c r="B2362" s="828">
        <v>0</v>
      </c>
      <c r="C2362" s="1574" t="s">
        <v>13624</v>
      </c>
      <c r="D2362" s="830">
        <v>50000</v>
      </c>
      <c r="E2362" s="2192"/>
      <c r="F2362" s="1926">
        <f t="shared" si="36"/>
        <v>1911357.0400000117</v>
      </c>
    </row>
    <row r="2363" spans="1:7" s="780" customFormat="1">
      <c r="A2363" s="832">
        <v>43869</v>
      </c>
      <c r="B2363" s="828">
        <v>0</v>
      </c>
      <c r="C2363" s="1574" t="s">
        <v>13625</v>
      </c>
      <c r="D2363" s="831"/>
      <c r="E2363" s="2192">
        <v>50</v>
      </c>
      <c r="F2363" s="1926">
        <f t="shared" si="36"/>
        <v>1911307.0400000117</v>
      </c>
    </row>
    <row r="2364" spans="1:7" s="781" customFormat="1" ht="26.25">
      <c r="A2364" s="832">
        <v>43869</v>
      </c>
      <c r="B2364" s="828">
        <v>0</v>
      </c>
      <c r="C2364" s="1574" t="s">
        <v>13626</v>
      </c>
      <c r="D2364" s="830">
        <v>24900</v>
      </c>
      <c r="E2364" s="2192"/>
      <c r="F2364" s="1926">
        <f t="shared" si="36"/>
        <v>1936207.0400000117</v>
      </c>
    </row>
    <row r="2365" spans="1:7" s="780" customFormat="1" ht="26.25">
      <c r="A2365" s="832">
        <v>43869</v>
      </c>
      <c r="B2365" s="828">
        <v>0</v>
      </c>
      <c r="C2365" s="1574" t="s">
        <v>13627</v>
      </c>
      <c r="D2365" s="830">
        <v>65000</v>
      </c>
      <c r="E2365" s="2192"/>
      <c r="F2365" s="1926">
        <f t="shared" si="36"/>
        <v>2001207.0400000117</v>
      </c>
    </row>
    <row r="2366" spans="1:7" s="780" customFormat="1" ht="26.25">
      <c r="A2366" s="832">
        <v>43869</v>
      </c>
      <c r="B2366" s="828">
        <v>0</v>
      </c>
      <c r="C2366" s="1574" t="s">
        <v>13628</v>
      </c>
      <c r="D2366" s="831">
        <v>800</v>
      </c>
      <c r="E2366" s="2192"/>
      <c r="F2366" s="1926">
        <f t="shared" si="36"/>
        <v>2002007.0400000117</v>
      </c>
    </row>
    <row r="2367" spans="1:7" s="780" customFormat="1" ht="39">
      <c r="A2367" s="832">
        <v>43869</v>
      </c>
      <c r="B2367" s="828">
        <v>0</v>
      </c>
      <c r="C2367" s="1574" t="s">
        <v>13629</v>
      </c>
      <c r="D2367" s="830">
        <v>2100</v>
      </c>
      <c r="E2367" s="2192"/>
      <c r="F2367" s="1926">
        <f t="shared" si="36"/>
        <v>2004107.0400000117</v>
      </c>
      <c r="G2367" s="780" t="s">
        <v>13630</v>
      </c>
    </row>
    <row r="2368" spans="1:7" s="780" customFormat="1" ht="39">
      <c r="A2368" s="832">
        <v>43869</v>
      </c>
      <c r="B2368" s="828">
        <v>0</v>
      </c>
      <c r="C2368" s="1574" t="s">
        <v>13631</v>
      </c>
      <c r="D2368" s="830">
        <v>1400</v>
      </c>
      <c r="E2368" s="2192"/>
      <c r="F2368" s="1926">
        <f t="shared" si="36"/>
        <v>2005507.0400000117</v>
      </c>
    </row>
    <row r="2369" spans="1:7" s="780" customFormat="1" ht="39">
      <c r="A2369" s="832">
        <v>43869</v>
      </c>
      <c r="B2369" s="828">
        <v>0</v>
      </c>
      <c r="C2369" s="1574" t="s">
        <v>13632</v>
      </c>
      <c r="D2369" s="831">
        <v>700</v>
      </c>
      <c r="E2369" s="2192"/>
      <c r="F2369" s="1926">
        <f t="shared" si="36"/>
        <v>2006207.0400000117</v>
      </c>
    </row>
    <row r="2370" spans="1:7" s="780" customFormat="1" ht="39">
      <c r="A2370" s="832">
        <v>43869</v>
      </c>
      <c r="B2370" s="828">
        <v>0</v>
      </c>
      <c r="C2370" s="1574" t="s">
        <v>13633</v>
      </c>
      <c r="D2370" s="830">
        <v>20000</v>
      </c>
      <c r="E2370" s="2192"/>
      <c r="F2370" s="1926">
        <f t="shared" si="36"/>
        <v>2026207.0400000117</v>
      </c>
    </row>
    <row r="2371" spans="1:7" s="781" customFormat="1" ht="39">
      <c r="A2371" s="832">
        <v>43869</v>
      </c>
      <c r="B2371" s="828">
        <v>0</v>
      </c>
      <c r="C2371" s="1574" t="s">
        <v>13634</v>
      </c>
      <c r="D2371" s="831">
        <v>700</v>
      </c>
      <c r="E2371" s="2192"/>
      <c r="F2371" s="1926">
        <f t="shared" si="36"/>
        <v>2026907.0400000117</v>
      </c>
    </row>
    <row r="2372" spans="1:7" s="780" customFormat="1" ht="39">
      <c r="A2372" s="832">
        <v>43869</v>
      </c>
      <c r="B2372" s="828">
        <v>0</v>
      </c>
      <c r="C2372" s="1574" t="s">
        <v>13635</v>
      </c>
      <c r="D2372" s="830">
        <v>2800</v>
      </c>
      <c r="E2372" s="2192"/>
      <c r="F2372" s="1926">
        <f t="shared" si="36"/>
        <v>2029707.0400000117</v>
      </c>
    </row>
    <row r="2373" spans="1:7" s="780" customFormat="1">
      <c r="A2373" s="832">
        <v>43870</v>
      </c>
      <c r="B2373" s="828">
        <v>0</v>
      </c>
      <c r="C2373" s="1574" t="s">
        <v>13636</v>
      </c>
      <c r="D2373" s="831"/>
      <c r="E2373" s="2192">
        <v>150</v>
      </c>
      <c r="F2373" s="1926">
        <f t="shared" si="36"/>
        <v>2029557.0400000117</v>
      </c>
    </row>
    <row r="2374" spans="1:7" s="780" customFormat="1" ht="26.25">
      <c r="A2374" s="832">
        <v>43870</v>
      </c>
      <c r="B2374" s="828">
        <v>0</v>
      </c>
      <c r="C2374" s="1574" t="s">
        <v>13637</v>
      </c>
      <c r="D2374" s="830">
        <v>1400</v>
      </c>
      <c r="E2374" s="2192"/>
      <c r="F2374" s="1926">
        <f t="shared" ref="F2374:F2437" si="37">F2373-E2374+D2374</f>
        <v>2030957.0400000117</v>
      </c>
    </row>
    <row r="2375" spans="1:7" s="780" customFormat="1" ht="39">
      <c r="A2375" s="832">
        <v>43870</v>
      </c>
      <c r="B2375" s="828">
        <v>0</v>
      </c>
      <c r="C2375" s="1574" t="s">
        <v>13638</v>
      </c>
      <c r="D2375" s="830">
        <v>16000</v>
      </c>
      <c r="E2375" s="2192"/>
      <c r="F2375" s="1926">
        <f t="shared" si="37"/>
        <v>2046957.0400000117</v>
      </c>
      <c r="G2375" s="780" t="s">
        <v>13639</v>
      </c>
    </row>
    <row r="2376" spans="1:7" s="780" customFormat="1" ht="39">
      <c r="A2376" s="832">
        <v>43870</v>
      </c>
      <c r="B2376" s="828">
        <v>0</v>
      </c>
      <c r="C2376" s="1574" t="s">
        <v>13640</v>
      </c>
      <c r="D2376" s="830">
        <v>30000</v>
      </c>
      <c r="E2376" s="2192"/>
      <c r="F2376" s="1926">
        <f t="shared" si="37"/>
        <v>2076957.0400000117</v>
      </c>
      <c r="G2376" s="780" t="s">
        <v>13641</v>
      </c>
    </row>
    <row r="2377" spans="1:7" s="780" customFormat="1" ht="39">
      <c r="A2377" s="832">
        <v>43870</v>
      </c>
      <c r="B2377" s="828">
        <v>0</v>
      </c>
      <c r="C2377" s="1574" t="s">
        <v>13642</v>
      </c>
      <c r="D2377" s="831">
        <v>700</v>
      </c>
      <c r="E2377" s="2192"/>
      <c r="F2377" s="1926">
        <f t="shared" si="37"/>
        <v>2077657.0400000117</v>
      </c>
    </row>
    <row r="2378" spans="1:7" s="781" customFormat="1">
      <c r="A2378" s="832">
        <v>43871</v>
      </c>
      <c r="B2378" s="828">
        <v>0</v>
      </c>
      <c r="C2378" s="1574" t="s">
        <v>13643</v>
      </c>
      <c r="D2378" s="831"/>
      <c r="E2378" s="2192">
        <v>100</v>
      </c>
      <c r="F2378" s="1926">
        <f t="shared" si="37"/>
        <v>2077557.0400000117</v>
      </c>
    </row>
    <row r="2379" spans="1:7" s="781" customFormat="1" ht="26.25">
      <c r="A2379" s="832">
        <v>43871</v>
      </c>
      <c r="B2379" s="828">
        <v>0</v>
      </c>
      <c r="C2379" s="1574" t="s">
        <v>13644</v>
      </c>
      <c r="D2379" s="830">
        <v>46149.440000000002</v>
      </c>
      <c r="E2379" s="2192"/>
      <c r="F2379" s="1926">
        <f t="shared" si="37"/>
        <v>2123706.4800000116</v>
      </c>
    </row>
    <row r="2380" spans="1:7" s="780" customFormat="1" ht="26.25">
      <c r="A2380" s="832">
        <v>43871</v>
      </c>
      <c r="B2380" s="828">
        <v>0</v>
      </c>
      <c r="C2380" s="1574" t="s">
        <v>13645</v>
      </c>
      <c r="D2380" s="830">
        <v>311312.71000000002</v>
      </c>
      <c r="E2380" s="2192"/>
      <c r="F2380" s="1926">
        <f t="shared" si="37"/>
        <v>2435019.1900000116</v>
      </c>
      <c r="G2380" s="780" t="s">
        <v>13646</v>
      </c>
    </row>
    <row r="2381" spans="1:7" s="780" customFormat="1" ht="39">
      <c r="A2381" s="832">
        <v>43871</v>
      </c>
      <c r="B2381" s="828">
        <v>0</v>
      </c>
      <c r="C2381" s="1574" t="s">
        <v>13647</v>
      </c>
      <c r="D2381" s="830">
        <v>56400</v>
      </c>
      <c r="E2381" s="2192"/>
      <c r="F2381" s="1926">
        <f t="shared" si="37"/>
        <v>2491419.1900000116</v>
      </c>
    </row>
    <row r="2382" spans="1:7" s="843" customFormat="1">
      <c r="A2382" s="897">
        <v>43871</v>
      </c>
      <c r="B2382" s="2072">
        <v>105440192</v>
      </c>
      <c r="C2382" s="1583" t="s">
        <v>13648</v>
      </c>
      <c r="D2382" s="841">
        <v>5000</v>
      </c>
      <c r="E2382" s="2200"/>
      <c r="F2382" s="1927">
        <f t="shared" si="37"/>
        <v>2496419.1900000116</v>
      </c>
    </row>
    <row r="2383" spans="1:7" s="780" customFormat="1" ht="26.25">
      <c r="A2383" s="832">
        <v>43871</v>
      </c>
      <c r="B2383" s="828">
        <v>0</v>
      </c>
      <c r="C2383" s="1574" t="s">
        <v>13649</v>
      </c>
      <c r="D2383" s="830">
        <v>633171.76</v>
      </c>
      <c r="E2383" s="2192"/>
      <c r="F2383" s="1926">
        <f t="shared" si="37"/>
        <v>3129590.9500000114</v>
      </c>
    </row>
    <row r="2384" spans="1:7" s="781" customFormat="1">
      <c r="A2384" s="832">
        <v>43872</v>
      </c>
      <c r="B2384" s="828">
        <v>0</v>
      </c>
      <c r="C2384" s="1574" t="s">
        <v>13650</v>
      </c>
      <c r="D2384" s="831"/>
      <c r="E2384" s="2192">
        <v>50</v>
      </c>
      <c r="F2384" s="1926">
        <f t="shared" si="37"/>
        <v>3129540.9500000114</v>
      </c>
    </row>
    <row r="2385" spans="1:6" s="780" customFormat="1" ht="26.25">
      <c r="A2385" s="832">
        <v>43872</v>
      </c>
      <c r="B2385" s="828">
        <v>0</v>
      </c>
      <c r="C2385" s="1574" t="s">
        <v>13651</v>
      </c>
      <c r="D2385" s="830">
        <v>46864.5</v>
      </c>
      <c r="E2385" s="2192"/>
      <c r="F2385" s="1926">
        <f t="shared" si="37"/>
        <v>3176405.4500000114</v>
      </c>
    </row>
    <row r="2386" spans="1:6" s="780" customFormat="1" ht="26.25">
      <c r="A2386" s="832">
        <v>43872</v>
      </c>
      <c r="B2386" s="828">
        <v>0</v>
      </c>
      <c r="C2386" s="1574" t="s">
        <v>13652</v>
      </c>
      <c r="D2386" s="830">
        <v>66400</v>
      </c>
      <c r="E2386" s="2192"/>
      <c r="F2386" s="1926">
        <f t="shared" si="37"/>
        <v>3242805.4500000114</v>
      </c>
    </row>
    <row r="2387" spans="1:6" s="780" customFormat="1">
      <c r="A2387" s="832">
        <v>43872</v>
      </c>
      <c r="B2387" s="828">
        <v>0</v>
      </c>
      <c r="C2387" s="1574" t="s">
        <v>13653</v>
      </c>
      <c r="D2387" s="831"/>
      <c r="E2387" s="2192">
        <v>50</v>
      </c>
      <c r="F2387" s="1926">
        <f t="shared" si="37"/>
        <v>3242755.4500000114</v>
      </c>
    </row>
    <row r="2388" spans="1:6" s="780" customFormat="1">
      <c r="A2388" s="832">
        <v>43872</v>
      </c>
      <c r="B2388" s="828">
        <v>0</v>
      </c>
      <c r="C2388" s="1574" t="s">
        <v>13654</v>
      </c>
      <c r="D2388" s="831"/>
      <c r="E2388" s="2192">
        <v>700</v>
      </c>
      <c r="F2388" s="1926">
        <f t="shared" si="37"/>
        <v>3242055.4500000114</v>
      </c>
    </row>
    <row r="2389" spans="1:6" s="780" customFormat="1">
      <c r="A2389" s="832">
        <v>43872</v>
      </c>
      <c r="B2389" s="828">
        <v>0</v>
      </c>
      <c r="C2389" s="1574" t="s">
        <v>13655</v>
      </c>
      <c r="D2389" s="831"/>
      <c r="E2389" s="2192">
        <v>450</v>
      </c>
      <c r="F2389" s="1926">
        <f t="shared" si="37"/>
        <v>3241605.4500000114</v>
      </c>
    </row>
    <row r="2390" spans="1:6" s="780" customFormat="1">
      <c r="A2390" s="832">
        <v>43872</v>
      </c>
      <c r="B2390" s="828">
        <v>0</v>
      </c>
      <c r="C2390" s="1574" t="s">
        <v>13656</v>
      </c>
      <c r="D2390" s="831"/>
      <c r="E2390" s="2192">
        <v>50</v>
      </c>
      <c r="F2390" s="1926">
        <f t="shared" si="37"/>
        <v>3241555.4500000114</v>
      </c>
    </row>
    <row r="2391" spans="1:6" s="780" customFormat="1">
      <c r="A2391" s="832">
        <v>43873</v>
      </c>
      <c r="B2391" s="828">
        <v>0</v>
      </c>
      <c r="C2391" s="1574" t="s">
        <v>13657</v>
      </c>
      <c r="D2391" s="831"/>
      <c r="E2391" s="2192">
        <v>50</v>
      </c>
      <c r="F2391" s="1926">
        <f t="shared" si="37"/>
        <v>3241505.4500000114</v>
      </c>
    </row>
    <row r="2392" spans="1:6" s="781" customFormat="1" ht="39">
      <c r="A2392" s="832">
        <v>43873</v>
      </c>
      <c r="B2392" s="828">
        <v>0</v>
      </c>
      <c r="C2392" s="1574" t="s">
        <v>13658</v>
      </c>
      <c r="D2392" s="831"/>
      <c r="E2392" s="2193">
        <v>50000</v>
      </c>
      <c r="F2392" s="1926">
        <f t="shared" si="37"/>
        <v>3191505.4500000114</v>
      </c>
    </row>
    <row r="2393" spans="1:6" s="780" customFormat="1" ht="39">
      <c r="A2393" s="832">
        <v>43873</v>
      </c>
      <c r="B2393" s="828">
        <v>0</v>
      </c>
      <c r="C2393" s="1574" t="s">
        <v>13659</v>
      </c>
      <c r="D2393" s="831"/>
      <c r="E2393" s="2193">
        <v>240702</v>
      </c>
      <c r="F2393" s="1926">
        <f t="shared" si="37"/>
        <v>2950803.4500000114</v>
      </c>
    </row>
    <row r="2394" spans="1:6" s="780" customFormat="1" ht="39">
      <c r="A2394" s="832">
        <v>43873</v>
      </c>
      <c r="B2394" s="828">
        <v>0</v>
      </c>
      <c r="C2394" s="1574" t="s">
        <v>13660</v>
      </c>
      <c r="D2394" s="831"/>
      <c r="E2394" s="2193">
        <v>26000</v>
      </c>
      <c r="F2394" s="1926">
        <f t="shared" si="37"/>
        <v>2924803.4500000114</v>
      </c>
    </row>
    <row r="2395" spans="1:6" s="781" customFormat="1" ht="39">
      <c r="A2395" s="832">
        <v>43873</v>
      </c>
      <c r="B2395" s="828">
        <v>0</v>
      </c>
      <c r="C2395" s="1574" t="s">
        <v>13661</v>
      </c>
      <c r="D2395" s="831"/>
      <c r="E2395" s="2193">
        <v>6300</v>
      </c>
      <c r="F2395" s="1926">
        <f t="shared" si="37"/>
        <v>2918503.4500000114</v>
      </c>
    </row>
    <row r="2396" spans="1:6" s="844" customFormat="1" ht="39">
      <c r="A2396" s="832">
        <v>43873</v>
      </c>
      <c r="B2396" s="828">
        <v>0</v>
      </c>
      <c r="C2396" s="1574" t="s">
        <v>13662</v>
      </c>
      <c r="D2396" s="831"/>
      <c r="E2396" s="2193">
        <v>10000</v>
      </c>
      <c r="F2396" s="1926">
        <f t="shared" si="37"/>
        <v>2908503.4500000114</v>
      </c>
    </row>
    <row r="2397" spans="1:6" s="780" customFormat="1" ht="39">
      <c r="A2397" s="832">
        <v>43873</v>
      </c>
      <c r="B2397" s="828">
        <v>0</v>
      </c>
      <c r="C2397" s="1574" t="s">
        <v>13663</v>
      </c>
      <c r="D2397" s="830">
        <v>46400</v>
      </c>
      <c r="E2397" s="2192"/>
      <c r="F2397" s="1926">
        <f t="shared" si="37"/>
        <v>2954903.4500000114</v>
      </c>
    </row>
    <row r="2398" spans="1:6" s="780" customFormat="1">
      <c r="A2398" s="832">
        <v>43874</v>
      </c>
      <c r="B2398" s="828">
        <v>0</v>
      </c>
      <c r="C2398" s="1574" t="s">
        <v>13664</v>
      </c>
      <c r="D2398" s="831"/>
      <c r="E2398" s="2192">
        <v>50</v>
      </c>
      <c r="F2398" s="1926">
        <f t="shared" si="37"/>
        <v>2954853.4500000114</v>
      </c>
    </row>
    <row r="2399" spans="1:6" s="780" customFormat="1" ht="26.25">
      <c r="A2399" s="832">
        <v>43874</v>
      </c>
      <c r="B2399" s="828">
        <v>0</v>
      </c>
      <c r="C2399" s="1574" t="s">
        <v>13665</v>
      </c>
      <c r="D2399" s="830">
        <v>56791.66</v>
      </c>
      <c r="E2399" s="2192"/>
      <c r="F2399" s="1926">
        <f t="shared" si="37"/>
        <v>3011645.1100000115</v>
      </c>
    </row>
    <row r="2400" spans="1:6" s="780" customFormat="1" ht="39">
      <c r="A2400" s="832">
        <v>43875</v>
      </c>
      <c r="B2400" s="828">
        <v>0</v>
      </c>
      <c r="C2400" s="1574" t="s">
        <v>13666</v>
      </c>
      <c r="D2400" s="831"/>
      <c r="E2400" s="2193">
        <v>420000</v>
      </c>
      <c r="F2400" s="1926">
        <f t="shared" si="37"/>
        <v>2591645.1100000115</v>
      </c>
    </row>
    <row r="2401" spans="1:6" s="781" customFormat="1">
      <c r="A2401" s="832">
        <v>43875</v>
      </c>
      <c r="B2401" s="828">
        <v>0</v>
      </c>
      <c r="C2401" s="1574" t="s">
        <v>13667</v>
      </c>
      <c r="D2401" s="831"/>
      <c r="E2401" s="2192">
        <v>50</v>
      </c>
      <c r="F2401" s="1926">
        <f t="shared" si="37"/>
        <v>2591595.1100000115</v>
      </c>
    </row>
    <row r="2402" spans="1:6" s="844" customFormat="1" ht="26.25">
      <c r="A2402" s="832">
        <v>43876</v>
      </c>
      <c r="B2402" s="828">
        <v>0</v>
      </c>
      <c r="C2402" s="1574" t="s">
        <v>13668</v>
      </c>
      <c r="D2402" s="830">
        <v>470000</v>
      </c>
      <c r="E2402" s="2192"/>
      <c r="F2402" s="1926">
        <f t="shared" si="37"/>
        <v>3061595.1100000115</v>
      </c>
    </row>
    <row r="2403" spans="1:6" s="780" customFormat="1" ht="39">
      <c r="A2403" s="832">
        <v>43876</v>
      </c>
      <c r="B2403" s="828">
        <v>0</v>
      </c>
      <c r="C2403" s="1574" t="s">
        <v>13669</v>
      </c>
      <c r="D2403" s="831"/>
      <c r="E2403" s="2193">
        <v>18000</v>
      </c>
      <c r="F2403" s="1926">
        <f t="shared" si="37"/>
        <v>3043595.1100000115</v>
      </c>
    </row>
    <row r="2404" spans="1:6" s="780" customFormat="1" ht="39">
      <c r="A2404" s="832">
        <v>43876</v>
      </c>
      <c r="B2404" s="828">
        <v>0</v>
      </c>
      <c r="C2404" s="1574" t="s">
        <v>13670</v>
      </c>
      <c r="D2404" s="831"/>
      <c r="E2404" s="2193">
        <v>3900</v>
      </c>
      <c r="F2404" s="1926">
        <f t="shared" si="37"/>
        <v>3039695.1100000115</v>
      </c>
    </row>
    <row r="2405" spans="1:6" s="809" customFormat="1" ht="39">
      <c r="A2405" s="832">
        <v>43876</v>
      </c>
      <c r="B2405" s="828">
        <v>0</v>
      </c>
      <c r="C2405" s="1574" t="s">
        <v>13671</v>
      </c>
      <c r="D2405" s="831"/>
      <c r="E2405" s="2193">
        <v>153610</v>
      </c>
      <c r="F2405" s="1926">
        <f t="shared" si="37"/>
        <v>2886085.1100000115</v>
      </c>
    </row>
    <row r="2406" spans="1:6" s="780" customFormat="1" ht="39">
      <c r="A2406" s="832">
        <v>43876</v>
      </c>
      <c r="B2406" s="828">
        <v>0</v>
      </c>
      <c r="C2406" s="1574" t="s">
        <v>13672</v>
      </c>
      <c r="D2406" s="831"/>
      <c r="E2406" s="2193">
        <v>10000</v>
      </c>
      <c r="F2406" s="1926">
        <f t="shared" si="37"/>
        <v>2876085.1100000115</v>
      </c>
    </row>
    <row r="2407" spans="1:6" s="780" customFormat="1" ht="39">
      <c r="A2407" s="832">
        <v>43876</v>
      </c>
      <c r="B2407" s="828">
        <v>0</v>
      </c>
      <c r="C2407" s="1574" t="s">
        <v>13673</v>
      </c>
      <c r="D2407" s="831"/>
      <c r="E2407" s="2193">
        <v>48700</v>
      </c>
      <c r="F2407" s="1926">
        <f t="shared" si="37"/>
        <v>2827385.1100000115</v>
      </c>
    </row>
    <row r="2408" spans="1:6" s="780" customFormat="1" ht="39">
      <c r="A2408" s="832">
        <v>43876</v>
      </c>
      <c r="B2408" s="828">
        <v>0</v>
      </c>
      <c r="C2408" s="1574" t="s">
        <v>13674</v>
      </c>
      <c r="D2408" s="831"/>
      <c r="E2408" s="2193">
        <v>35000</v>
      </c>
      <c r="F2408" s="1926">
        <f t="shared" si="37"/>
        <v>2792385.1100000115</v>
      </c>
    </row>
    <row r="2409" spans="1:6" s="780" customFormat="1" ht="39">
      <c r="A2409" s="832">
        <v>43876</v>
      </c>
      <c r="B2409" s="828">
        <v>0</v>
      </c>
      <c r="C2409" s="1574" t="s">
        <v>13675</v>
      </c>
      <c r="D2409" s="831"/>
      <c r="E2409" s="2193">
        <v>10000</v>
      </c>
      <c r="F2409" s="1926">
        <f t="shared" si="37"/>
        <v>2782385.1100000115</v>
      </c>
    </row>
    <row r="2410" spans="1:6" s="780" customFormat="1" ht="39">
      <c r="A2410" s="832">
        <v>43876</v>
      </c>
      <c r="B2410" s="828">
        <v>0</v>
      </c>
      <c r="C2410" s="1574" t="s">
        <v>13676</v>
      </c>
      <c r="D2410" s="831"/>
      <c r="E2410" s="2193">
        <v>35000</v>
      </c>
      <c r="F2410" s="1926">
        <f t="shared" si="37"/>
        <v>2747385.1100000115</v>
      </c>
    </row>
    <row r="2411" spans="1:6" s="780" customFormat="1" ht="39">
      <c r="A2411" s="832">
        <v>43876</v>
      </c>
      <c r="B2411" s="828">
        <v>31823911</v>
      </c>
      <c r="C2411" s="1574" t="s">
        <v>13677</v>
      </c>
      <c r="D2411" s="831"/>
      <c r="E2411" s="2193">
        <v>164000</v>
      </c>
      <c r="F2411" s="1926">
        <f t="shared" si="37"/>
        <v>2583385.1100000115</v>
      </c>
    </row>
    <row r="2412" spans="1:6" s="782" customFormat="1" ht="39">
      <c r="A2412" s="832">
        <v>43876</v>
      </c>
      <c r="B2412" s="828">
        <v>31823911</v>
      </c>
      <c r="C2412" s="1574" t="s">
        <v>13678</v>
      </c>
      <c r="D2412" s="831"/>
      <c r="E2412" s="2192">
        <v>50</v>
      </c>
      <c r="F2412" s="1926">
        <f t="shared" si="37"/>
        <v>2583335.1100000115</v>
      </c>
    </row>
    <row r="2413" spans="1:6" s="782" customFormat="1">
      <c r="A2413" s="832">
        <v>43876</v>
      </c>
      <c r="B2413" s="828">
        <v>31823911</v>
      </c>
      <c r="C2413" s="1574" t="s">
        <v>12943</v>
      </c>
      <c r="D2413" s="831"/>
      <c r="E2413" s="2192">
        <v>3.75</v>
      </c>
      <c r="F2413" s="1926">
        <f t="shared" si="37"/>
        <v>2583331.3600000115</v>
      </c>
    </row>
    <row r="2414" spans="1:6" s="781" customFormat="1" ht="39">
      <c r="A2414" s="832">
        <v>43876</v>
      </c>
      <c r="B2414" s="828">
        <v>31823962</v>
      </c>
      <c r="C2414" s="1574" t="s">
        <v>13679</v>
      </c>
      <c r="D2414" s="831"/>
      <c r="E2414" s="2193">
        <v>135000</v>
      </c>
      <c r="F2414" s="1926">
        <f t="shared" si="37"/>
        <v>2448331.3600000115</v>
      </c>
    </row>
    <row r="2415" spans="1:6" s="781" customFormat="1" ht="39">
      <c r="A2415" s="832">
        <v>43876</v>
      </c>
      <c r="B2415" s="828">
        <v>31823962</v>
      </c>
      <c r="C2415" s="1574" t="s">
        <v>13680</v>
      </c>
      <c r="D2415" s="831"/>
      <c r="E2415" s="2192">
        <v>50</v>
      </c>
      <c r="F2415" s="1926">
        <f t="shared" si="37"/>
        <v>2448281.3600000115</v>
      </c>
    </row>
    <row r="2416" spans="1:6" s="780" customFormat="1">
      <c r="A2416" s="832">
        <v>43876</v>
      </c>
      <c r="B2416" s="828">
        <v>31823962</v>
      </c>
      <c r="C2416" s="1574" t="s">
        <v>12632</v>
      </c>
      <c r="D2416" s="831"/>
      <c r="E2416" s="2192">
        <v>3.75</v>
      </c>
      <c r="F2416" s="1926">
        <f t="shared" si="37"/>
        <v>2448277.6100000115</v>
      </c>
    </row>
    <row r="2417" spans="1:6" s="780" customFormat="1" ht="39">
      <c r="A2417" s="832">
        <v>43876</v>
      </c>
      <c r="B2417" s="828">
        <v>31823995</v>
      </c>
      <c r="C2417" s="1574" t="s">
        <v>13681</v>
      </c>
      <c r="D2417" s="831"/>
      <c r="E2417" s="2193">
        <v>18000</v>
      </c>
      <c r="F2417" s="1926">
        <f t="shared" si="37"/>
        <v>2430277.6100000115</v>
      </c>
    </row>
    <row r="2418" spans="1:6" s="780" customFormat="1" ht="39">
      <c r="A2418" s="832">
        <v>43876</v>
      </c>
      <c r="B2418" s="828">
        <v>31823995</v>
      </c>
      <c r="C2418" s="1574" t="s">
        <v>13682</v>
      </c>
      <c r="D2418" s="831"/>
      <c r="E2418" s="2192">
        <v>25</v>
      </c>
      <c r="F2418" s="1926">
        <f t="shared" si="37"/>
        <v>2430252.6100000115</v>
      </c>
    </row>
    <row r="2419" spans="1:6" s="780" customFormat="1">
      <c r="A2419" s="832">
        <v>43876</v>
      </c>
      <c r="B2419" s="828">
        <v>31823995</v>
      </c>
      <c r="C2419" s="1574" t="s">
        <v>13115</v>
      </c>
      <c r="D2419" s="831"/>
      <c r="E2419" s="2192">
        <v>1.87</v>
      </c>
      <c r="F2419" s="1926">
        <f t="shared" si="37"/>
        <v>2430250.7400000114</v>
      </c>
    </row>
    <row r="2420" spans="1:6" s="780" customFormat="1" ht="39">
      <c r="A2420" s="832">
        <v>43876</v>
      </c>
      <c r="B2420" s="828">
        <v>31826243</v>
      </c>
      <c r="C2420" s="1574" t="s">
        <v>13683</v>
      </c>
      <c r="D2420" s="831"/>
      <c r="E2420" s="2193">
        <v>74150</v>
      </c>
      <c r="F2420" s="1926">
        <f t="shared" si="37"/>
        <v>2356100.7400000114</v>
      </c>
    </row>
    <row r="2421" spans="1:6" s="780" customFormat="1" ht="39">
      <c r="A2421" s="832">
        <v>43876</v>
      </c>
      <c r="B2421" s="828">
        <v>31826243</v>
      </c>
      <c r="C2421" s="1574" t="s">
        <v>13684</v>
      </c>
      <c r="D2421" s="831"/>
      <c r="E2421" s="2192">
        <v>50</v>
      </c>
      <c r="F2421" s="1926">
        <f t="shared" si="37"/>
        <v>2356050.7400000114</v>
      </c>
    </row>
    <row r="2422" spans="1:6" s="781" customFormat="1">
      <c r="A2422" s="832">
        <v>43876</v>
      </c>
      <c r="B2422" s="828">
        <v>31826243</v>
      </c>
      <c r="C2422" s="1574" t="s">
        <v>12632</v>
      </c>
      <c r="D2422" s="831"/>
      <c r="E2422" s="2192">
        <v>3.75</v>
      </c>
      <c r="F2422" s="1926">
        <f t="shared" si="37"/>
        <v>2356046.9900000114</v>
      </c>
    </row>
    <row r="2423" spans="1:6" s="780" customFormat="1" ht="39">
      <c r="A2423" s="832">
        <v>43876</v>
      </c>
      <c r="B2423" s="828">
        <v>0</v>
      </c>
      <c r="C2423" s="1574" t="s">
        <v>13685</v>
      </c>
      <c r="D2423" s="831">
        <v>700</v>
      </c>
      <c r="E2423" s="2192"/>
      <c r="F2423" s="1926">
        <f t="shared" si="37"/>
        <v>2356746.9900000114</v>
      </c>
    </row>
    <row r="2424" spans="1:6" s="780" customFormat="1" ht="39">
      <c r="A2424" s="832">
        <v>43876</v>
      </c>
      <c r="B2424" s="828">
        <v>0</v>
      </c>
      <c r="C2424" s="1574" t="s">
        <v>13686</v>
      </c>
      <c r="D2424" s="830">
        <v>1400</v>
      </c>
      <c r="E2424" s="2192"/>
      <c r="F2424" s="1926">
        <f t="shared" si="37"/>
        <v>2358146.9900000114</v>
      </c>
    </row>
    <row r="2425" spans="1:6" s="780" customFormat="1" ht="39">
      <c r="A2425" s="832">
        <v>43876</v>
      </c>
      <c r="B2425" s="828">
        <v>0</v>
      </c>
      <c r="C2425" s="1574" t="s">
        <v>13687</v>
      </c>
      <c r="D2425" s="830">
        <v>52400</v>
      </c>
      <c r="E2425" s="2192"/>
      <c r="F2425" s="1926">
        <f t="shared" si="37"/>
        <v>2410546.9900000114</v>
      </c>
    </row>
    <row r="2426" spans="1:6" s="780" customFormat="1" ht="39">
      <c r="A2426" s="832">
        <v>43876</v>
      </c>
      <c r="B2426" s="828">
        <v>0</v>
      </c>
      <c r="C2426" s="1574" t="s">
        <v>13688</v>
      </c>
      <c r="D2426" s="830">
        <v>21400</v>
      </c>
      <c r="E2426" s="2192"/>
      <c r="F2426" s="1926">
        <f t="shared" si="37"/>
        <v>2431946.9900000114</v>
      </c>
    </row>
    <row r="2427" spans="1:6" s="781" customFormat="1">
      <c r="A2427" s="832">
        <v>43877</v>
      </c>
      <c r="B2427" s="828">
        <v>0</v>
      </c>
      <c r="C2427" s="1574" t="s">
        <v>13689</v>
      </c>
      <c r="D2427" s="831"/>
      <c r="E2427" s="2192">
        <v>100</v>
      </c>
      <c r="F2427" s="1926">
        <f t="shared" si="37"/>
        <v>2431846.9900000114</v>
      </c>
    </row>
    <row r="2428" spans="1:6" s="781" customFormat="1" ht="26.25">
      <c r="A2428" s="832">
        <v>43878</v>
      </c>
      <c r="B2428" s="828">
        <v>0</v>
      </c>
      <c r="C2428" s="1574" t="s">
        <v>13690</v>
      </c>
      <c r="D2428" s="830">
        <v>198124.32</v>
      </c>
      <c r="E2428" s="2192"/>
      <c r="F2428" s="1926">
        <f t="shared" si="37"/>
        <v>2629971.3100000112</v>
      </c>
    </row>
    <row r="2429" spans="1:6" s="782" customFormat="1" ht="26.25">
      <c r="A2429" s="832">
        <v>43878</v>
      </c>
      <c r="B2429" s="828">
        <v>0</v>
      </c>
      <c r="C2429" s="1574" t="s">
        <v>13691</v>
      </c>
      <c r="D2429" s="830">
        <v>399928.66</v>
      </c>
      <c r="E2429" s="2192"/>
      <c r="F2429" s="1926">
        <f t="shared" si="37"/>
        <v>3029899.9700000114</v>
      </c>
    </row>
    <row r="2430" spans="1:6" s="780" customFormat="1">
      <c r="A2430" s="832">
        <v>43878</v>
      </c>
      <c r="B2430" s="828">
        <v>0</v>
      </c>
      <c r="C2430" s="1574" t="s">
        <v>13692</v>
      </c>
      <c r="D2430" s="831"/>
      <c r="E2430" s="2192">
        <v>450</v>
      </c>
      <c r="F2430" s="1926">
        <f t="shared" si="37"/>
        <v>3029449.9700000114</v>
      </c>
    </row>
    <row r="2431" spans="1:6" s="780" customFormat="1">
      <c r="A2431" s="832">
        <v>43878</v>
      </c>
      <c r="B2431" s="828">
        <v>0</v>
      </c>
      <c r="C2431" s="1574" t="s">
        <v>13693</v>
      </c>
      <c r="D2431" s="831"/>
      <c r="E2431" s="2192">
        <v>250</v>
      </c>
      <c r="F2431" s="1926">
        <f t="shared" si="37"/>
        <v>3029199.9700000114</v>
      </c>
    </row>
    <row r="2432" spans="1:6" s="780" customFormat="1" ht="26.25">
      <c r="A2432" s="832">
        <v>43879</v>
      </c>
      <c r="B2432" s="828">
        <v>0</v>
      </c>
      <c r="C2432" s="1574" t="s">
        <v>13694</v>
      </c>
      <c r="D2432" s="830">
        <v>81258.820000000007</v>
      </c>
      <c r="E2432" s="2192"/>
      <c r="F2432" s="1926">
        <f t="shared" si="37"/>
        <v>3110458.7900000112</v>
      </c>
    </row>
    <row r="2433" spans="1:6" s="780" customFormat="1">
      <c r="A2433" s="832">
        <v>43879</v>
      </c>
      <c r="B2433" s="828">
        <v>0</v>
      </c>
      <c r="C2433" s="1574" t="s">
        <v>13695</v>
      </c>
      <c r="D2433" s="831"/>
      <c r="E2433" s="2192">
        <v>50</v>
      </c>
      <c r="F2433" s="1926">
        <f t="shared" si="37"/>
        <v>3110408.7900000112</v>
      </c>
    </row>
    <row r="2434" spans="1:6" s="780" customFormat="1" ht="39">
      <c r="A2434" s="832">
        <v>43880</v>
      </c>
      <c r="B2434" s="828">
        <v>0</v>
      </c>
      <c r="C2434" s="1574" t="s">
        <v>13696</v>
      </c>
      <c r="D2434" s="830">
        <v>50000</v>
      </c>
      <c r="E2434" s="2192"/>
      <c r="F2434" s="1926">
        <f t="shared" si="37"/>
        <v>3160408.7900000112</v>
      </c>
    </row>
    <row r="2435" spans="1:6" s="780" customFormat="1" ht="26.25">
      <c r="A2435" s="832">
        <v>43881</v>
      </c>
      <c r="B2435" s="828">
        <v>0</v>
      </c>
      <c r="C2435" s="1574" t="s">
        <v>13697</v>
      </c>
      <c r="D2435" s="830">
        <v>120000</v>
      </c>
      <c r="E2435" s="2192"/>
      <c r="F2435" s="1926">
        <f t="shared" si="37"/>
        <v>3280408.7900000112</v>
      </c>
    </row>
    <row r="2436" spans="1:6" s="780" customFormat="1" ht="26.25">
      <c r="A2436" s="832">
        <v>43881</v>
      </c>
      <c r="B2436" s="828">
        <v>0</v>
      </c>
      <c r="C2436" s="1574" t="s">
        <v>13698</v>
      </c>
      <c r="D2436" s="830">
        <v>123529.32</v>
      </c>
      <c r="E2436" s="2192"/>
      <c r="F2436" s="1926">
        <f t="shared" si="37"/>
        <v>3403938.110000011</v>
      </c>
    </row>
    <row r="2437" spans="1:6" s="781" customFormat="1">
      <c r="A2437" s="832">
        <v>43881</v>
      </c>
      <c r="B2437" s="828">
        <v>0</v>
      </c>
      <c r="C2437" s="1574" t="s">
        <v>13699</v>
      </c>
      <c r="D2437" s="831"/>
      <c r="E2437" s="2192">
        <v>100</v>
      </c>
      <c r="F2437" s="1926">
        <f t="shared" si="37"/>
        <v>3403838.110000011</v>
      </c>
    </row>
    <row r="2438" spans="1:6" s="780" customFormat="1" ht="39">
      <c r="A2438" s="832">
        <v>43882</v>
      </c>
      <c r="B2438" s="828">
        <v>0</v>
      </c>
      <c r="C2438" s="1574" t="s">
        <v>13700</v>
      </c>
      <c r="D2438" s="830">
        <v>190000</v>
      </c>
      <c r="E2438" s="2192"/>
      <c r="F2438" s="1926">
        <f t="shared" ref="F2438:F2501" si="38">F2437-E2438+D2438</f>
        <v>3593838.110000011</v>
      </c>
    </row>
    <row r="2439" spans="1:6" s="780" customFormat="1" ht="39">
      <c r="A2439" s="832">
        <v>43882</v>
      </c>
      <c r="B2439" s="828">
        <v>31996119</v>
      </c>
      <c r="C2439" s="1574" t="s">
        <v>13701</v>
      </c>
      <c r="D2439" s="831"/>
      <c r="E2439" s="2193">
        <v>16000</v>
      </c>
      <c r="F2439" s="1926">
        <f t="shared" si="38"/>
        <v>3577838.110000011</v>
      </c>
    </row>
    <row r="2440" spans="1:6" s="780" customFormat="1" ht="39">
      <c r="A2440" s="832">
        <v>43882</v>
      </c>
      <c r="B2440" s="828">
        <v>31996119</v>
      </c>
      <c r="C2440" s="1574" t="s">
        <v>13702</v>
      </c>
      <c r="D2440" s="831"/>
      <c r="E2440" s="2192">
        <v>25</v>
      </c>
      <c r="F2440" s="1926">
        <f t="shared" si="38"/>
        <v>3577813.110000011</v>
      </c>
    </row>
    <row r="2441" spans="1:6" s="780" customFormat="1">
      <c r="A2441" s="832">
        <v>43882</v>
      </c>
      <c r="B2441" s="828">
        <v>31996119</v>
      </c>
      <c r="C2441" s="1574" t="s">
        <v>12632</v>
      </c>
      <c r="D2441" s="831"/>
      <c r="E2441" s="2192">
        <v>1.87</v>
      </c>
      <c r="F2441" s="1926">
        <f t="shared" si="38"/>
        <v>3577811.2400000109</v>
      </c>
    </row>
    <row r="2442" spans="1:6" s="780" customFormat="1" ht="39">
      <c r="A2442" s="832">
        <v>43882</v>
      </c>
      <c r="B2442" s="828">
        <v>32044467</v>
      </c>
      <c r="C2442" s="1574" t="s">
        <v>13703</v>
      </c>
      <c r="D2442" s="831"/>
      <c r="E2442" s="2193">
        <v>16000</v>
      </c>
      <c r="F2442" s="1926">
        <f t="shared" si="38"/>
        <v>3561811.2400000109</v>
      </c>
    </row>
    <row r="2443" spans="1:6" s="780" customFormat="1" ht="39">
      <c r="A2443" s="832">
        <v>43882</v>
      </c>
      <c r="B2443" s="828">
        <v>32044467</v>
      </c>
      <c r="C2443" s="1574" t="s">
        <v>13704</v>
      </c>
      <c r="D2443" s="831"/>
      <c r="E2443" s="2192">
        <v>25</v>
      </c>
      <c r="F2443" s="1926">
        <f t="shared" si="38"/>
        <v>3561786.2400000109</v>
      </c>
    </row>
    <row r="2444" spans="1:6" s="781" customFormat="1">
      <c r="A2444" s="832">
        <v>43882</v>
      </c>
      <c r="B2444" s="828">
        <v>32044467</v>
      </c>
      <c r="C2444" s="1574" t="s">
        <v>12632</v>
      </c>
      <c r="D2444" s="831"/>
      <c r="E2444" s="2192">
        <v>1.87</v>
      </c>
      <c r="F2444" s="1926">
        <f t="shared" si="38"/>
        <v>3561784.3700000108</v>
      </c>
    </row>
    <row r="2445" spans="1:6" s="781" customFormat="1" ht="39">
      <c r="A2445" s="832">
        <v>43882</v>
      </c>
      <c r="B2445" s="828">
        <v>32044467</v>
      </c>
      <c r="C2445" s="1574" t="s">
        <v>13705</v>
      </c>
      <c r="D2445" s="831"/>
      <c r="E2445" s="2193">
        <v>203000</v>
      </c>
      <c r="F2445" s="1926">
        <f t="shared" si="38"/>
        <v>3358784.3700000108</v>
      </c>
    </row>
    <row r="2446" spans="1:6" s="780" customFormat="1" ht="39">
      <c r="A2446" s="832">
        <v>43882</v>
      </c>
      <c r="B2446" s="828">
        <v>32044467</v>
      </c>
      <c r="C2446" s="1574" t="s">
        <v>13706</v>
      </c>
      <c r="D2446" s="831"/>
      <c r="E2446" s="2192">
        <v>50</v>
      </c>
      <c r="F2446" s="1926">
        <f t="shared" si="38"/>
        <v>3358734.3700000108</v>
      </c>
    </row>
    <row r="2447" spans="1:6" s="780" customFormat="1">
      <c r="A2447" s="832">
        <v>43882</v>
      </c>
      <c r="B2447" s="828">
        <v>32044467</v>
      </c>
      <c r="C2447" s="1574" t="s">
        <v>12632</v>
      </c>
      <c r="D2447" s="831"/>
      <c r="E2447" s="2192">
        <v>3.75</v>
      </c>
      <c r="F2447" s="1926">
        <f t="shared" si="38"/>
        <v>3358730.6200000108</v>
      </c>
    </row>
    <row r="2448" spans="1:6" s="780" customFormat="1" ht="39">
      <c r="A2448" s="832">
        <v>43882</v>
      </c>
      <c r="B2448" s="828">
        <v>0</v>
      </c>
      <c r="C2448" s="1574" t="s">
        <v>13707</v>
      </c>
      <c r="D2448" s="831"/>
      <c r="E2448" s="2193">
        <v>27000</v>
      </c>
      <c r="F2448" s="1926">
        <f t="shared" si="38"/>
        <v>3331730.6200000108</v>
      </c>
    </row>
    <row r="2449" spans="1:6" s="780" customFormat="1">
      <c r="A2449" s="832">
        <v>43882</v>
      </c>
      <c r="B2449" s="828">
        <v>0</v>
      </c>
      <c r="C2449" s="1574" t="s">
        <v>13708</v>
      </c>
      <c r="D2449" s="831"/>
      <c r="E2449" s="2192">
        <v>50</v>
      </c>
      <c r="F2449" s="1926">
        <f t="shared" si="38"/>
        <v>3331680.6200000108</v>
      </c>
    </row>
    <row r="2450" spans="1:6" s="780" customFormat="1" ht="39">
      <c r="A2450" s="832">
        <v>43883</v>
      </c>
      <c r="B2450" s="828">
        <v>0</v>
      </c>
      <c r="C2450" s="1574" t="s">
        <v>13709</v>
      </c>
      <c r="D2450" s="830">
        <v>35000</v>
      </c>
      <c r="E2450" s="2192"/>
      <c r="F2450" s="1926">
        <f t="shared" si="38"/>
        <v>3366680.6200000108</v>
      </c>
    </row>
    <row r="2451" spans="1:6" s="782" customFormat="1" ht="39">
      <c r="A2451" s="832">
        <v>43883</v>
      </c>
      <c r="B2451" s="828">
        <v>0</v>
      </c>
      <c r="C2451" s="1574" t="s">
        <v>13710</v>
      </c>
      <c r="D2451" s="830">
        <v>60700</v>
      </c>
      <c r="E2451" s="2192"/>
      <c r="F2451" s="1926">
        <f t="shared" si="38"/>
        <v>3427380.6200000108</v>
      </c>
    </row>
    <row r="2452" spans="1:6" s="780" customFormat="1" ht="39">
      <c r="A2452" s="832">
        <v>43883</v>
      </c>
      <c r="B2452" s="828">
        <v>0</v>
      </c>
      <c r="C2452" s="1574" t="s">
        <v>13711</v>
      </c>
      <c r="D2452" s="830">
        <v>89100</v>
      </c>
      <c r="E2452" s="2192"/>
      <c r="F2452" s="1926">
        <f t="shared" si="38"/>
        <v>3516480.6200000108</v>
      </c>
    </row>
    <row r="2453" spans="1:6" s="780" customFormat="1" ht="26.25">
      <c r="A2453" s="832">
        <v>43883</v>
      </c>
      <c r="B2453" s="828">
        <v>0</v>
      </c>
      <c r="C2453" s="1574" t="s">
        <v>13712</v>
      </c>
      <c r="D2453" s="830">
        <v>20000</v>
      </c>
      <c r="E2453" s="2192"/>
      <c r="F2453" s="1926">
        <f t="shared" si="38"/>
        <v>3536480.6200000108</v>
      </c>
    </row>
    <row r="2454" spans="1:6" s="780" customFormat="1" ht="39">
      <c r="A2454" s="832">
        <v>43883</v>
      </c>
      <c r="B2454" s="828">
        <v>0</v>
      </c>
      <c r="C2454" s="1574" t="s">
        <v>13713</v>
      </c>
      <c r="D2454" s="831">
        <v>700</v>
      </c>
      <c r="E2454" s="2192"/>
      <c r="F2454" s="1926">
        <f t="shared" si="38"/>
        <v>3537180.6200000108</v>
      </c>
    </row>
    <row r="2455" spans="1:6" s="780" customFormat="1">
      <c r="A2455" s="832">
        <v>43883</v>
      </c>
      <c r="B2455" s="828">
        <v>0</v>
      </c>
      <c r="C2455" s="1574" t="s">
        <v>13714</v>
      </c>
      <c r="D2455" s="831"/>
      <c r="E2455" s="2192">
        <v>150</v>
      </c>
      <c r="F2455" s="1926">
        <f t="shared" si="38"/>
        <v>3537030.6200000108</v>
      </c>
    </row>
    <row r="2456" spans="1:6" s="780" customFormat="1" ht="26.25">
      <c r="A2456" s="832">
        <v>43884</v>
      </c>
      <c r="B2456" s="828">
        <v>0</v>
      </c>
      <c r="C2456" s="1574" t="s">
        <v>13715</v>
      </c>
      <c r="D2456" s="830">
        <v>2100</v>
      </c>
      <c r="E2456" s="2192"/>
      <c r="F2456" s="1926">
        <f t="shared" si="38"/>
        <v>3539130.6200000108</v>
      </c>
    </row>
    <row r="2457" spans="1:6" s="781" customFormat="1" ht="39">
      <c r="A2457" s="832">
        <v>43884</v>
      </c>
      <c r="B2457" s="828">
        <v>0</v>
      </c>
      <c r="C2457" s="1574" t="s">
        <v>13716</v>
      </c>
      <c r="D2457" s="830">
        <v>1400</v>
      </c>
      <c r="E2457" s="2192"/>
      <c r="F2457" s="1926">
        <f t="shared" si="38"/>
        <v>3540530.6200000108</v>
      </c>
    </row>
    <row r="2458" spans="1:6" s="781" customFormat="1" ht="39">
      <c r="A2458" s="832">
        <v>43885</v>
      </c>
      <c r="B2458" s="828">
        <v>32016154</v>
      </c>
      <c r="C2458" s="1574" t="s">
        <v>13717</v>
      </c>
      <c r="D2458" s="831"/>
      <c r="E2458" s="2193">
        <v>120000</v>
      </c>
      <c r="F2458" s="1926">
        <f t="shared" si="38"/>
        <v>3420530.6200000108</v>
      </c>
    </row>
    <row r="2459" spans="1:6" s="781" customFormat="1" ht="39">
      <c r="A2459" s="832">
        <v>43885</v>
      </c>
      <c r="B2459" s="828">
        <v>32016154</v>
      </c>
      <c r="C2459" s="1574" t="s">
        <v>13718</v>
      </c>
      <c r="D2459" s="831"/>
      <c r="E2459" s="2192">
        <v>50</v>
      </c>
      <c r="F2459" s="1926">
        <f t="shared" si="38"/>
        <v>3420480.6200000108</v>
      </c>
    </row>
    <row r="2460" spans="1:6" s="781" customFormat="1">
      <c r="A2460" s="832">
        <v>43885</v>
      </c>
      <c r="B2460" s="828">
        <v>32016154</v>
      </c>
      <c r="C2460" s="1574" t="s">
        <v>12632</v>
      </c>
      <c r="D2460" s="831"/>
      <c r="E2460" s="2192">
        <v>3.75</v>
      </c>
      <c r="F2460" s="1926">
        <f t="shared" si="38"/>
        <v>3420476.8700000108</v>
      </c>
    </row>
    <row r="2461" spans="1:6" s="781" customFormat="1" ht="26.25">
      <c r="A2461" s="832">
        <v>43885</v>
      </c>
      <c r="B2461" s="828">
        <v>0</v>
      </c>
      <c r="C2461" s="1574" t="s">
        <v>13719</v>
      </c>
      <c r="D2461" s="830">
        <v>30832.6</v>
      </c>
      <c r="E2461" s="2192"/>
      <c r="F2461" s="1926">
        <f t="shared" si="38"/>
        <v>3451309.4700000109</v>
      </c>
    </row>
    <row r="2462" spans="1:6" s="780" customFormat="1" ht="26.25">
      <c r="A2462" s="832">
        <v>43885</v>
      </c>
      <c r="B2462" s="828">
        <v>0</v>
      </c>
      <c r="C2462" s="1574" t="s">
        <v>13720</v>
      </c>
      <c r="D2462" s="830">
        <v>556180.31999999995</v>
      </c>
      <c r="E2462" s="2192"/>
      <c r="F2462" s="1926">
        <f t="shared" si="38"/>
        <v>4007489.7900000107</v>
      </c>
    </row>
    <row r="2463" spans="1:6" s="780" customFormat="1" ht="26.25">
      <c r="A2463" s="832">
        <v>43885</v>
      </c>
      <c r="B2463" s="828">
        <v>0</v>
      </c>
      <c r="C2463" s="1574" t="s">
        <v>13721</v>
      </c>
      <c r="D2463" s="830">
        <v>164009.54</v>
      </c>
      <c r="E2463" s="2192"/>
      <c r="F2463" s="1926">
        <f t="shared" si="38"/>
        <v>4171499.3300000108</v>
      </c>
    </row>
    <row r="2464" spans="1:6" s="780" customFormat="1">
      <c r="A2464" s="832">
        <v>43885</v>
      </c>
      <c r="B2464" s="828">
        <v>0</v>
      </c>
      <c r="C2464" s="1574" t="s">
        <v>13722</v>
      </c>
      <c r="D2464" s="831"/>
      <c r="E2464" s="2192">
        <v>4</v>
      </c>
      <c r="F2464" s="1926">
        <f t="shared" si="38"/>
        <v>4171495.3300000108</v>
      </c>
    </row>
    <row r="2465" spans="1:6" s="780" customFormat="1">
      <c r="A2465" s="832">
        <v>43885</v>
      </c>
      <c r="B2465" s="828">
        <v>0</v>
      </c>
      <c r="C2465" s="1574" t="s">
        <v>13723</v>
      </c>
      <c r="D2465" s="831"/>
      <c r="E2465" s="2192">
        <v>50</v>
      </c>
      <c r="F2465" s="1926">
        <f t="shared" si="38"/>
        <v>4171445.3300000108</v>
      </c>
    </row>
    <row r="2466" spans="1:6" s="780" customFormat="1">
      <c r="A2466" s="832">
        <v>43886</v>
      </c>
      <c r="B2466" s="828">
        <v>0</v>
      </c>
      <c r="C2466" s="1574" t="s">
        <v>13724</v>
      </c>
      <c r="D2466" s="831"/>
      <c r="E2466" s="2192">
        <v>600</v>
      </c>
      <c r="F2466" s="1926">
        <f t="shared" si="38"/>
        <v>4170845.3300000108</v>
      </c>
    </row>
    <row r="2467" spans="1:6" s="821" customFormat="1" ht="39">
      <c r="A2467" s="897">
        <v>43887</v>
      </c>
      <c r="B2467" s="2072">
        <v>0</v>
      </c>
      <c r="C2467" s="1583" t="s">
        <v>13725</v>
      </c>
      <c r="D2467" s="841">
        <v>36000</v>
      </c>
      <c r="E2467" s="2200"/>
      <c r="F2467" s="1927">
        <f t="shared" si="38"/>
        <v>4206845.3300000113</v>
      </c>
    </row>
    <row r="2468" spans="1:6" s="780" customFormat="1">
      <c r="A2468" s="832">
        <v>43887</v>
      </c>
      <c r="B2468" s="828">
        <v>0</v>
      </c>
      <c r="C2468" s="1574" t="s">
        <v>13726</v>
      </c>
      <c r="D2468" s="831"/>
      <c r="E2468" s="2192">
        <v>50</v>
      </c>
      <c r="F2468" s="1926">
        <f t="shared" si="38"/>
        <v>4206795.3300000113</v>
      </c>
    </row>
    <row r="2469" spans="1:6" s="780" customFormat="1" ht="39">
      <c r="A2469" s="832">
        <v>43888</v>
      </c>
      <c r="B2469" s="828">
        <v>0</v>
      </c>
      <c r="C2469" s="1574" t="s">
        <v>13727</v>
      </c>
      <c r="D2469" s="831"/>
      <c r="E2469" s="2193">
        <v>205000</v>
      </c>
      <c r="F2469" s="1926">
        <f t="shared" si="38"/>
        <v>4001795.3300000113</v>
      </c>
    </row>
    <row r="2470" spans="1:6" s="780" customFormat="1" ht="39">
      <c r="A2470" s="832">
        <v>43888</v>
      </c>
      <c r="B2470" s="828">
        <v>32224336</v>
      </c>
      <c r="C2470" s="1574" t="s">
        <v>13728</v>
      </c>
      <c r="D2470" s="831"/>
      <c r="E2470" s="2193">
        <v>400000</v>
      </c>
      <c r="F2470" s="1926">
        <f t="shared" si="38"/>
        <v>3601795.3300000113</v>
      </c>
    </row>
    <row r="2471" spans="1:6" s="780" customFormat="1" ht="39">
      <c r="A2471" s="832">
        <v>43888</v>
      </c>
      <c r="B2471" s="828">
        <v>32224336</v>
      </c>
      <c r="C2471" s="1574" t="s">
        <v>13729</v>
      </c>
      <c r="D2471" s="831"/>
      <c r="E2471" s="2192">
        <v>50</v>
      </c>
      <c r="F2471" s="1926">
        <f t="shared" si="38"/>
        <v>3601745.3300000113</v>
      </c>
    </row>
    <row r="2472" spans="1:6" s="780" customFormat="1">
      <c r="A2472" s="832">
        <v>43888</v>
      </c>
      <c r="B2472" s="828">
        <v>32224336</v>
      </c>
      <c r="C2472" s="1574" t="s">
        <v>12632</v>
      </c>
      <c r="D2472" s="831"/>
      <c r="E2472" s="2192">
        <v>3.75</v>
      </c>
      <c r="F2472" s="1926">
        <f t="shared" si="38"/>
        <v>3601741.5800000113</v>
      </c>
    </row>
    <row r="2473" spans="1:6" s="780" customFormat="1" ht="39">
      <c r="A2473" s="832">
        <v>43888</v>
      </c>
      <c r="B2473" s="828">
        <v>32225879</v>
      </c>
      <c r="C2473" s="1574" t="s">
        <v>13730</v>
      </c>
      <c r="D2473" s="831"/>
      <c r="E2473" s="2193">
        <v>115000</v>
      </c>
      <c r="F2473" s="1926">
        <f t="shared" si="38"/>
        <v>3486741.5800000113</v>
      </c>
    </row>
    <row r="2474" spans="1:6" s="780" customFormat="1" ht="39">
      <c r="A2474" s="832">
        <v>43888</v>
      </c>
      <c r="B2474" s="828">
        <v>32225879</v>
      </c>
      <c r="C2474" s="1574" t="s">
        <v>13731</v>
      </c>
      <c r="D2474" s="831"/>
      <c r="E2474" s="2192">
        <v>50</v>
      </c>
      <c r="F2474" s="1926">
        <f t="shared" si="38"/>
        <v>3486691.5800000113</v>
      </c>
    </row>
    <row r="2475" spans="1:6" s="780" customFormat="1">
      <c r="A2475" s="832">
        <v>43888</v>
      </c>
      <c r="B2475" s="828">
        <v>32225879</v>
      </c>
      <c r="C2475" s="1574" t="s">
        <v>12632</v>
      </c>
      <c r="D2475" s="831"/>
      <c r="E2475" s="2192">
        <v>3.75</v>
      </c>
      <c r="F2475" s="1926">
        <f t="shared" si="38"/>
        <v>3486687.8300000113</v>
      </c>
    </row>
    <row r="2476" spans="1:6" s="780" customFormat="1" ht="39">
      <c r="A2476" s="832">
        <v>43888</v>
      </c>
      <c r="B2476" s="828">
        <v>32226090</v>
      </c>
      <c r="C2476" s="1574" t="s">
        <v>13732</v>
      </c>
      <c r="D2476" s="831"/>
      <c r="E2476" s="2193">
        <v>126000</v>
      </c>
      <c r="F2476" s="1926">
        <f t="shared" si="38"/>
        <v>3360687.8300000113</v>
      </c>
    </row>
    <row r="2477" spans="1:6" s="780" customFormat="1" ht="39">
      <c r="A2477" s="832">
        <v>43888</v>
      </c>
      <c r="B2477" s="828">
        <v>32226090</v>
      </c>
      <c r="C2477" s="1574" t="s">
        <v>13733</v>
      </c>
      <c r="D2477" s="831"/>
      <c r="E2477" s="2192">
        <v>50</v>
      </c>
      <c r="F2477" s="1926">
        <f t="shared" si="38"/>
        <v>3360637.8300000113</v>
      </c>
    </row>
    <row r="2478" spans="1:6" s="780" customFormat="1">
      <c r="A2478" s="832">
        <v>43888</v>
      </c>
      <c r="B2478" s="828">
        <v>32226090</v>
      </c>
      <c r="C2478" s="1574" t="s">
        <v>12632</v>
      </c>
      <c r="D2478" s="831"/>
      <c r="E2478" s="2192">
        <v>3.75</v>
      </c>
      <c r="F2478" s="1926">
        <f t="shared" si="38"/>
        <v>3360634.0800000113</v>
      </c>
    </row>
    <row r="2479" spans="1:6" s="780" customFormat="1" ht="39">
      <c r="A2479" s="832">
        <v>43888</v>
      </c>
      <c r="B2479" s="828">
        <v>32227315</v>
      </c>
      <c r="C2479" s="1574" t="s">
        <v>13734</v>
      </c>
      <c r="D2479" s="831"/>
      <c r="E2479" s="2193">
        <v>63000</v>
      </c>
      <c r="F2479" s="1926">
        <f t="shared" si="38"/>
        <v>3297634.0800000113</v>
      </c>
    </row>
    <row r="2480" spans="1:6" s="781" customFormat="1" ht="39">
      <c r="A2480" s="832">
        <v>43888</v>
      </c>
      <c r="B2480" s="828">
        <v>32227315</v>
      </c>
      <c r="C2480" s="1574" t="s">
        <v>13735</v>
      </c>
      <c r="D2480" s="831"/>
      <c r="E2480" s="2192">
        <v>50</v>
      </c>
      <c r="F2480" s="1926">
        <f t="shared" si="38"/>
        <v>3297584.0800000113</v>
      </c>
    </row>
    <row r="2481" spans="1:6" s="780" customFormat="1">
      <c r="A2481" s="832">
        <v>43888</v>
      </c>
      <c r="B2481" s="828">
        <v>32227315</v>
      </c>
      <c r="C2481" s="1574" t="s">
        <v>12632</v>
      </c>
      <c r="D2481" s="831"/>
      <c r="E2481" s="2192">
        <v>3.75</v>
      </c>
      <c r="F2481" s="1926">
        <f t="shared" si="38"/>
        <v>3297580.3300000113</v>
      </c>
    </row>
    <row r="2482" spans="1:6" s="780" customFormat="1" ht="39">
      <c r="A2482" s="832">
        <v>43888</v>
      </c>
      <c r="B2482" s="828">
        <v>32227315</v>
      </c>
      <c r="C2482" s="1574" t="s">
        <v>13736</v>
      </c>
      <c r="D2482" s="831"/>
      <c r="E2482" s="2193">
        <v>43000</v>
      </c>
      <c r="F2482" s="1926">
        <f t="shared" si="38"/>
        <v>3254580.3300000113</v>
      </c>
    </row>
    <row r="2483" spans="1:6" s="780" customFormat="1" ht="39">
      <c r="A2483" s="832">
        <v>43888</v>
      </c>
      <c r="B2483" s="828">
        <v>32227315</v>
      </c>
      <c r="C2483" s="1574" t="s">
        <v>13737</v>
      </c>
      <c r="D2483" s="831"/>
      <c r="E2483" s="2192">
        <v>25</v>
      </c>
      <c r="F2483" s="1926">
        <f t="shared" si="38"/>
        <v>3254555.3300000113</v>
      </c>
    </row>
    <row r="2484" spans="1:6" s="781" customFormat="1">
      <c r="A2484" s="832">
        <v>43888</v>
      </c>
      <c r="B2484" s="828">
        <v>32227315</v>
      </c>
      <c r="C2484" s="1574" t="s">
        <v>12632</v>
      </c>
      <c r="D2484" s="831"/>
      <c r="E2484" s="2192">
        <v>1.87</v>
      </c>
      <c r="F2484" s="1926">
        <f t="shared" si="38"/>
        <v>3254553.4600000111</v>
      </c>
    </row>
    <row r="2485" spans="1:6" s="782" customFormat="1" ht="39">
      <c r="A2485" s="832">
        <v>43888</v>
      </c>
      <c r="B2485" s="828">
        <v>32227315</v>
      </c>
      <c r="C2485" s="1574" t="s">
        <v>13738</v>
      </c>
      <c r="D2485" s="831"/>
      <c r="E2485" s="2193">
        <v>63000</v>
      </c>
      <c r="F2485" s="1926">
        <f t="shared" si="38"/>
        <v>3191553.4600000111</v>
      </c>
    </row>
    <row r="2486" spans="1:6" s="780" customFormat="1" ht="39">
      <c r="A2486" s="832">
        <v>43888</v>
      </c>
      <c r="B2486" s="828">
        <v>32227315</v>
      </c>
      <c r="C2486" s="1574" t="s">
        <v>13739</v>
      </c>
      <c r="D2486" s="831"/>
      <c r="E2486" s="2192">
        <v>50</v>
      </c>
      <c r="F2486" s="1926">
        <f t="shared" si="38"/>
        <v>3191503.4600000111</v>
      </c>
    </row>
    <row r="2487" spans="1:6" s="781" customFormat="1">
      <c r="A2487" s="832">
        <v>43888</v>
      </c>
      <c r="B2487" s="828">
        <v>32227315</v>
      </c>
      <c r="C2487" s="1574" t="s">
        <v>12632</v>
      </c>
      <c r="D2487" s="831"/>
      <c r="E2487" s="2192">
        <v>3.75</v>
      </c>
      <c r="F2487" s="1926">
        <f t="shared" si="38"/>
        <v>3191499.7100000111</v>
      </c>
    </row>
    <row r="2488" spans="1:6" s="780" customFormat="1" ht="39">
      <c r="A2488" s="832">
        <v>43888</v>
      </c>
      <c r="B2488" s="828">
        <v>0</v>
      </c>
      <c r="C2488" s="1574" t="s">
        <v>13740</v>
      </c>
      <c r="D2488" s="831"/>
      <c r="E2488" s="2193">
        <v>23913.79</v>
      </c>
      <c r="F2488" s="1926">
        <f t="shared" si="38"/>
        <v>3167585.9200000111</v>
      </c>
    </row>
    <row r="2489" spans="1:6" s="780" customFormat="1" ht="39">
      <c r="A2489" s="832">
        <v>43888</v>
      </c>
      <c r="B2489" s="828">
        <v>0</v>
      </c>
      <c r="C2489" s="1574" t="s">
        <v>13741</v>
      </c>
      <c r="D2489" s="831"/>
      <c r="E2489" s="2193">
        <v>27500</v>
      </c>
      <c r="F2489" s="1926">
        <f t="shared" si="38"/>
        <v>3140085.9200000111</v>
      </c>
    </row>
    <row r="2490" spans="1:6" s="780" customFormat="1" ht="39">
      <c r="A2490" s="832">
        <v>43888</v>
      </c>
      <c r="B2490" s="828">
        <v>32227984</v>
      </c>
      <c r="C2490" s="1574" t="s">
        <v>13742</v>
      </c>
      <c r="D2490" s="831"/>
      <c r="E2490" s="2193">
        <v>23000</v>
      </c>
      <c r="F2490" s="1926">
        <f t="shared" si="38"/>
        <v>3117085.9200000111</v>
      </c>
    </row>
    <row r="2491" spans="1:6" s="780" customFormat="1" ht="39">
      <c r="A2491" s="832">
        <v>43888</v>
      </c>
      <c r="B2491" s="828">
        <v>32227984</v>
      </c>
      <c r="C2491" s="1574" t="s">
        <v>13743</v>
      </c>
      <c r="D2491" s="831"/>
      <c r="E2491" s="2192">
        <v>25</v>
      </c>
      <c r="F2491" s="1926">
        <f t="shared" si="38"/>
        <v>3117060.9200000111</v>
      </c>
    </row>
    <row r="2492" spans="1:6" s="781" customFormat="1">
      <c r="A2492" s="832">
        <v>43888</v>
      </c>
      <c r="B2492" s="828">
        <v>32227984</v>
      </c>
      <c r="C2492" s="1574" t="s">
        <v>13744</v>
      </c>
      <c r="D2492" s="831"/>
      <c r="E2492" s="2192">
        <v>1.87</v>
      </c>
      <c r="F2492" s="1926">
        <f t="shared" si="38"/>
        <v>3117059.050000011</v>
      </c>
    </row>
    <row r="2493" spans="1:6" s="780" customFormat="1" ht="39">
      <c r="A2493" s="832">
        <v>43888</v>
      </c>
      <c r="B2493" s="828">
        <v>32227984</v>
      </c>
      <c r="C2493" s="1574" t="s">
        <v>13745</v>
      </c>
      <c r="D2493" s="831"/>
      <c r="E2493" s="2193">
        <v>13000</v>
      </c>
      <c r="F2493" s="1926">
        <f t="shared" si="38"/>
        <v>3104059.050000011</v>
      </c>
    </row>
    <row r="2494" spans="1:6" s="809" customFormat="1" ht="39">
      <c r="A2494" s="832">
        <v>43888</v>
      </c>
      <c r="B2494" s="828">
        <v>32227984</v>
      </c>
      <c r="C2494" s="1574" t="s">
        <v>13746</v>
      </c>
      <c r="D2494" s="831"/>
      <c r="E2494" s="2192">
        <v>25</v>
      </c>
      <c r="F2494" s="1926">
        <f t="shared" si="38"/>
        <v>3104034.050000011</v>
      </c>
    </row>
    <row r="2495" spans="1:6" s="781" customFormat="1">
      <c r="A2495" s="832">
        <v>43888</v>
      </c>
      <c r="B2495" s="828">
        <v>32227984</v>
      </c>
      <c r="C2495" s="1574" t="s">
        <v>12632</v>
      </c>
      <c r="D2495" s="831"/>
      <c r="E2495" s="2192">
        <v>1.87</v>
      </c>
      <c r="F2495" s="1926">
        <f t="shared" si="38"/>
        <v>3104032.1800000109</v>
      </c>
    </row>
    <row r="2496" spans="1:6" s="780" customFormat="1" ht="39">
      <c r="A2496" s="832">
        <v>43888</v>
      </c>
      <c r="B2496" s="828">
        <v>0</v>
      </c>
      <c r="C2496" s="1574" t="s">
        <v>13747</v>
      </c>
      <c r="D2496" s="831"/>
      <c r="E2496" s="2193">
        <v>19000</v>
      </c>
      <c r="F2496" s="1926">
        <f t="shared" si="38"/>
        <v>3085032.1800000109</v>
      </c>
    </row>
    <row r="2497" spans="1:6" s="780" customFormat="1" ht="39">
      <c r="A2497" s="832">
        <v>43888</v>
      </c>
      <c r="B2497" s="828">
        <v>0</v>
      </c>
      <c r="C2497" s="1574" t="s">
        <v>13748</v>
      </c>
      <c r="D2497" s="831"/>
      <c r="E2497" s="2193">
        <v>18000</v>
      </c>
      <c r="F2497" s="1926">
        <f t="shared" si="38"/>
        <v>3067032.1800000109</v>
      </c>
    </row>
    <row r="2498" spans="1:6" s="781" customFormat="1">
      <c r="A2498" s="832">
        <v>43889</v>
      </c>
      <c r="B2498" s="828">
        <v>0</v>
      </c>
      <c r="C2498" s="1574" t="s">
        <v>13749</v>
      </c>
      <c r="D2498" s="831"/>
      <c r="E2498" s="2192">
        <v>200</v>
      </c>
      <c r="F2498" s="1926">
        <f t="shared" si="38"/>
        <v>3066832.1800000109</v>
      </c>
    </row>
    <row r="2499" spans="1:6" s="780" customFormat="1" ht="39">
      <c r="A2499" s="832">
        <v>43890</v>
      </c>
      <c r="B2499" s="828">
        <v>0</v>
      </c>
      <c r="C2499" s="1574" t="s">
        <v>13750</v>
      </c>
      <c r="D2499" s="830">
        <v>20700</v>
      </c>
      <c r="E2499" s="2192"/>
      <c r="F2499" s="1926">
        <f t="shared" si="38"/>
        <v>3087532.1800000109</v>
      </c>
    </row>
    <row r="2500" spans="1:6" s="781" customFormat="1">
      <c r="A2500" s="832">
        <v>43891</v>
      </c>
      <c r="B2500" s="828">
        <v>0</v>
      </c>
      <c r="C2500" s="1574" t="s">
        <v>11736</v>
      </c>
      <c r="D2500" s="831"/>
      <c r="E2500" s="2193">
        <v>5374.12</v>
      </c>
      <c r="F2500" s="1926">
        <f t="shared" si="38"/>
        <v>3082158.0600000108</v>
      </c>
    </row>
    <row r="2501" spans="1:6" s="780" customFormat="1">
      <c r="A2501" s="832">
        <v>43891</v>
      </c>
      <c r="B2501" s="828">
        <v>0</v>
      </c>
      <c r="C2501" s="1574" t="s">
        <v>11737</v>
      </c>
      <c r="D2501" s="831"/>
      <c r="E2501" s="2192">
        <v>403.06</v>
      </c>
      <c r="F2501" s="1926">
        <f t="shared" si="38"/>
        <v>3081755.0000000107</v>
      </c>
    </row>
    <row r="2502" spans="1:6" s="780" customFormat="1" ht="39">
      <c r="A2502" s="832">
        <v>43891</v>
      </c>
      <c r="B2502" s="828">
        <v>0</v>
      </c>
      <c r="C2502" s="1574" t="s">
        <v>13751</v>
      </c>
      <c r="D2502" s="831">
        <v>700</v>
      </c>
      <c r="E2502" s="2192"/>
      <c r="F2502" s="1926">
        <f t="shared" ref="F2502:F2565" si="39">F2501-E2502+D2502</f>
        <v>3082455.0000000107</v>
      </c>
    </row>
    <row r="2503" spans="1:6" s="781" customFormat="1" ht="39">
      <c r="A2503" s="832">
        <v>43891</v>
      </c>
      <c r="B2503" s="828">
        <v>0</v>
      </c>
      <c r="C2503" s="1574" t="s">
        <v>13752</v>
      </c>
      <c r="D2503" s="830">
        <v>5400</v>
      </c>
      <c r="E2503" s="2192"/>
      <c r="F2503" s="1926">
        <f t="shared" si="39"/>
        <v>3087855.0000000107</v>
      </c>
    </row>
    <row r="2504" spans="1:6" s="780" customFormat="1" ht="26.25">
      <c r="A2504" s="832">
        <v>43892</v>
      </c>
      <c r="B2504" s="828">
        <v>0</v>
      </c>
      <c r="C2504" s="1574" t="s">
        <v>13753</v>
      </c>
      <c r="D2504" s="830">
        <v>25000</v>
      </c>
      <c r="E2504" s="2192"/>
      <c r="F2504" s="1926">
        <f t="shared" si="39"/>
        <v>3112855.0000000107</v>
      </c>
    </row>
    <row r="2505" spans="1:6" s="780" customFormat="1" ht="26.25">
      <c r="A2505" s="832">
        <v>43892</v>
      </c>
      <c r="B2505" s="828">
        <v>0</v>
      </c>
      <c r="C2505" s="1574" t="s">
        <v>13754</v>
      </c>
      <c r="D2505" s="830">
        <v>263966.84000000003</v>
      </c>
      <c r="E2505" s="2192"/>
      <c r="F2505" s="1926">
        <f t="shared" si="39"/>
        <v>3376821.8400000106</v>
      </c>
    </row>
    <row r="2506" spans="1:6" s="780" customFormat="1" ht="39">
      <c r="A2506" s="832">
        <v>43892</v>
      </c>
      <c r="B2506" s="828">
        <v>32230279</v>
      </c>
      <c r="C2506" s="1574" t="s">
        <v>13755</v>
      </c>
      <c r="D2506" s="831"/>
      <c r="E2506" s="2193">
        <v>8200</v>
      </c>
      <c r="F2506" s="1926">
        <f t="shared" si="39"/>
        <v>3368621.8400000106</v>
      </c>
    </row>
    <row r="2507" spans="1:6" s="780" customFormat="1" ht="39">
      <c r="A2507" s="832">
        <v>43892</v>
      </c>
      <c r="B2507" s="828">
        <v>32230279</v>
      </c>
      <c r="C2507" s="1574" t="s">
        <v>13756</v>
      </c>
      <c r="D2507" s="831"/>
      <c r="E2507" s="2192">
        <v>25</v>
      </c>
      <c r="F2507" s="1926">
        <f t="shared" si="39"/>
        <v>3368596.8400000106</v>
      </c>
    </row>
    <row r="2508" spans="1:6" s="780" customFormat="1">
      <c r="A2508" s="832">
        <v>43892</v>
      </c>
      <c r="B2508" s="828">
        <v>32230279</v>
      </c>
      <c r="C2508" s="1574" t="s">
        <v>13115</v>
      </c>
      <c r="D2508" s="831"/>
      <c r="E2508" s="2192">
        <v>1.87</v>
      </c>
      <c r="F2508" s="1926">
        <f t="shared" si="39"/>
        <v>3368594.9700000104</v>
      </c>
    </row>
    <row r="2509" spans="1:6" s="780" customFormat="1" ht="39">
      <c r="A2509" s="832">
        <v>43892</v>
      </c>
      <c r="B2509" s="828">
        <v>32230279</v>
      </c>
      <c r="C2509" s="1574" t="s">
        <v>13757</v>
      </c>
      <c r="D2509" s="831"/>
      <c r="E2509" s="2193">
        <v>25000</v>
      </c>
      <c r="F2509" s="1926">
        <f t="shared" si="39"/>
        <v>3343594.9700000104</v>
      </c>
    </row>
    <row r="2510" spans="1:6" ht="39">
      <c r="A2510" s="832">
        <v>43892</v>
      </c>
      <c r="B2510" s="828">
        <v>32230279</v>
      </c>
      <c r="C2510" s="1574" t="s">
        <v>13758</v>
      </c>
      <c r="D2510" s="831"/>
      <c r="E2510" s="2192">
        <v>25</v>
      </c>
      <c r="F2510" s="1926">
        <f t="shared" si="39"/>
        <v>3343569.9700000104</v>
      </c>
    </row>
    <row r="2511" spans="1:6" s="780" customFormat="1">
      <c r="A2511" s="832">
        <v>43892</v>
      </c>
      <c r="B2511" s="828">
        <v>32230279</v>
      </c>
      <c r="C2511" s="1574" t="s">
        <v>13200</v>
      </c>
      <c r="D2511" s="831"/>
      <c r="E2511" s="2192">
        <v>1.87</v>
      </c>
      <c r="F2511" s="1926">
        <f t="shared" si="39"/>
        <v>3343568.1000000103</v>
      </c>
    </row>
    <row r="2512" spans="1:6" s="780" customFormat="1" ht="26.25">
      <c r="A2512" s="832">
        <v>43892</v>
      </c>
      <c r="B2512" s="828">
        <v>0</v>
      </c>
      <c r="C2512" s="1574" t="s">
        <v>13759</v>
      </c>
      <c r="D2512" s="830">
        <v>96675.12</v>
      </c>
      <c r="E2512" s="2192"/>
      <c r="F2512" s="1926">
        <f t="shared" si="39"/>
        <v>3440243.2200000104</v>
      </c>
    </row>
    <row r="2513" spans="1:6" s="781" customFormat="1" ht="26.25">
      <c r="A2513" s="832">
        <v>43892</v>
      </c>
      <c r="B2513" s="828">
        <v>0</v>
      </c>
      <c r="C2513" s="1574" t="s">
        <v>13760</v>
      </c>
      <c r="D2513" s="830">
        <v>182011.8</v>
      </c>
      <c r="E2513" s="2192"/>
      <c r="F2513" s="1926">
        <f t="shared" si="39"/>
        <v>3622255.0200000103</v>
      </c>
    </row>
    <row r="2514" spans="1:6" s="780" customFormat="1" ht="39">
      <c r="A2514" s="832">
        <v>43893</v>
      </c>
      <c r="B2514" s="828">
        <v>0</v>
      </c>
      <c r="C2514" s="1574" t="s">
        <v>13761</v>
      </c>
      <c r="D2514" s="831"/>
      <c r="E2514" s="2193">
        <v>10578.25</v>
      </c>
      <c r="F2514" s="1926">
        <f t="shared" si="39"/>
        <v>3611676.7700000103</v>
      </c>
    </row>
    <row r="2515" spans="1:6" s="780" customFormat="1" ht="39">
      <c r="A2515" s="832">
        <v>43893</v>
      </c>
      <c r="B2515" s="828">
        <v>0</v>
      </c>
      <c r="C2515" s="1574" t="s">
        <v>13762</v>
      </c>
      <c r="D2515" s="831"/>
      <c r="E2515" s="2193">
        <v>33183.5</v>
      </c>
      <c r="F2515" s="1926">
        <f t="shared" si="39"/>
        <v>3578493.2700000103</v>
      </c>
    </row>
    <row r="2516" spans="1:6" s="780" customFormat="1" ht="39">
      <c r="A2516" s="832">
        <v>43893</v>
      </c>
      <c r="B2516" s="828">
        <v>0</v>
      </c>
      <c r="C2516" s="1574" t="s">
        <v>13763</v>
      </c>
      <c r="D2516" s="831"/>
      <c r="E2516" s="2193">
        <v>6727</v>
      </c>
      <c r="F2516" s="1926">
        <f t="shared" si="39"/>
        <v>3571766.2700000103</v>
      </c>
    </row>
    <row r="2517" spans="1:6" s="780" customFormat="1" ht="39">
      <c r="A2517" s="832">
        <v>43893</v>
      </c>
      <c r="B2517" s="828">
        <v>0</v>
      </c>
      <c r="C2517" s="1574" t="s">
        <v>13764</v>
      </c>
      <c r="D2517" s="831"/>
      <c r="E2517" s="2193">
        <v>6792.5</v>
      </c>
      <c r="F2517" s="1926">
        <f t="shared" si="39"/>
        <v>3564973.7700000103</v>
      </c>
    </row>
    <row r="2518" spans="1:6" s="780" customFormat="1" ht="39">
      <c r="A2518" s="832">
        <v>43893</v>
      </c>
      <c r="B2518" s="828">
        <v>0</v>
      </c>
      <c r="C2518" s="1574" t="s">
        <v>13765</v>
      </c>
      <c r="D2518" s="831"/>
      <c r="E2518" s="2193">
        <v>20396.5</v>
      </c>
      <c r="F2518" s="1926">
        <f t="shared" si="39"/>
        <v>3544577.2700000103</v>
      </c>
    </row>
    <row r="2519" spans="1:6" s="780" customFormat="1" ht="39">
      <c r="A2519" s="832">
        <v>43893</v>
      </c>
      <c r="B2519" s="828">
        <v>0</v>
      </c>
      <c r="C2519" s="1574" t="s">
        <v>13766</v>
      </c>
      <c r="D2519" s="831"/>
      <c r="E2519" s="2193">
        <v>20904.75</v>
      </c>
      <c r="F2519" s="1926">
        <f t="shared" si="39"/>
        <v>3523672.5200000103</v>
      </c>
    </row>
    <row r="2520" spans="1:6" s="781" customFormat="1" ht="39">
      <c r="A2520" s="832">
        <v>43893</v>
      </c>
      <c r="B2520" s="828">
        <v>0</v>
      </c>
      <c r="C2520" s="1574" t="s">
        <v>13767</v>
      </c>
      <c r="D2520" s="831"/>
      <c r="E2520" s="2193">
        <v>13541.46</v>
      </c>
      <c r="F2520" s="1926">
        <f t="shared" si="39"/>
        <v>3510131.0600000103</v>
      </c>
    </row>
    <row r="2521" spans="1:6" s="781" customFormat="1" ht="39">
      <c r="A2521" s="832">
        <v>43893</v>
      </c>
      <c r="B2521" s="828">
        <v>0</v>
      </c>
      <c r="C2521" s="1574" t="s">
        <v>13768</v>
      </c>
      <c r="D2521" s="831"/>
      <c r="E2521" s="2193">
        <v>136009.92000000001</v>
      </c>
      <c r="F2521" s="1926">
        <f t="shared" si="39"/>
        <v>3374121.1400000104</v>
      </c>
    </row>
    <row r="2522" spans="1:6" s="781" customFormat="1" ht="39">
      <c r="A2522" s="832">
        <v>43893</v>
      </c>
      <c r="B2522" s="828">
        <v>0</v>
      </c>
      <c r="C2522" s="1574" t="s">
        <v>13769</v>
      </c>
      <c r="D2522" s="831"/>
      <c r="E2522" s="2193">
        <v>18489</v>
      </c>
      <c r="F2522" s="1926">
        <f t="shared" si="39"/>
        <v>3355632.1400000104</v>
      </c>
    </row>
    <row r="2523" spans="1:6" s="780" customFormat="1" ht="39">
      <c r="A2523" s="832">
        <v>43893</v>
      </c>
      <c r="B2523" s="828">
        <v>0</v>
      </c>
      <c r="C2523" s="1574" t="s">
        <v>13770</v>
      </c>
      <c r="D2523" s="831"/>
      <c r="E2523" s="2193">
        <v>35615.5</v>
      </c>
      <c r="F2523" s="1926">
        <f t="shared" si="39"/>
        <v>3320016.6400000104</v>
      </c>
    </row>
    <row r="2524" spans="1:6" s="780" customFormat="1" ht="39">
      <c r="A2524" s="832">
        <v>43893</v>
      </c>
      <c r="B2524" s="828">
        <v>0</v>
      </c>
      <c r="C2524" s="1574" t="s">
        <v>13771</v>
      </c>
      <c r="D2524" s="831"/>
      <c r="E2524" s="2193">
        <v>28089</v>
      </c>
      <c r="F2524" s="1926">
        <f t="shared" si="39"/>
        <v>3291927.6400000104</v>
      </c>
    </row>
    <row r="2525" spans="1:6" s="780" customFormat="1" ht="39">
      <c r="A2525" s="832">
        <v>43893</v>
      </c>
      <c r="B2525" s="828">
        <v>0</v>
      </c>
      <c r="C2525" s="1574" t="s">
        <v>13772</v>
      </c>
      <c r="D2525" s="831"/>
      <c r="E2525" s="2193">
        <v>1244.5</v>
      </c>
      <c r="F2525" s="1926">
        <f t="shared" si="39"/>
        <v>3290683.1400000104</v>
      </c>
    </row>
    <row r="2526" spans="1:6" s="780" customFormat="1" ht="39">
      <c r="A2526" s="832">
        <v>43893</v>
      </c>
      <c r="B2526" s="828">
        <v>0</v>
      </c>
      <c r="C2526" s="1574" t="s">
        <v>13773</v>
      </c>
      <c r="D2526" s="831"/>
      <c r="E2526" s="2193">
        <v>32522.66</v>
      </c>
      <c r="F2526" s="1926">
        <f t="shared" si="39"/>
        <v>3258160.4800000102</v>
      </c>
    </row>
    <row r="2527" spans="1:6" s="780" customFormat="1" ht="39">
      <c r="A2527" s="832">
        <v>43893</v>
      </c>
      <c r="B2527" s="828">
        <v>0</v>
      </c>
      <c r="C2527" s="1574" t="s">
        <v>13774</v>
      </c>
      <c r="D2527" s="831"/>
      <c r="E2527" s="2193">
        <v>5911.38</v>
      </c>
      <c r="F2527" s="1926">
        <f t="shared" si="39"/>
        <v>3252249.1000000103</v>
      </c>
    </row>
    <row r="2528" spans="1:6" s="809" customFormat="1" ht="39">
      <c r="A2528" s="832">
        <v>43893</v>
      </c>
      <c r="B2528" s="828">
        <v>0</v>
      </c>
      <c r="C2528" s="1574" t="s">
        <v>13775</v>
      </c>
      <c r="D2528" s="831"/>
      <c r="E2528" s="2193">
        <v>10260</v>
      </c>
      <c r="F2528" s="1926">
        <f t="shared" si="39"/>
        <v>3241989.1000000103</v>
      </c>
    </row>
    <row r="2529" spans="1:6" s="780" customFormat="1" ht="39">
      <c r="A2529" s="832">
        <v>43893</v>
      </c>
      <c r="B2529" s="828">
        <v>32315775</v>
      </c>
      <c r="C2529" s="1574" t="s">
        <v>13776</v>
      </c>
      <c r="D2529" s="831"/>
      <c r="E2529" s="2193">
        <v>2489</v>
      </c>
      <c r="F2529" s="1926">
        <f t="shared" si="39"/>
        <v>3239500.1000000103</v>
      </c>
    </row>
    <row r="2530" spans="1:6" s="780" customFormat="1" ht="39">
      <c r="A2530" s="832">
        <v>43893</v>
      </c>
      <c r="B2530" s="828">
        <v>32315775</v>
      </c>
      <c r="C2530" s="1574" t="s">
        <v>13777</v>
      </c>
      <c r="D2530" s="831"/>
      <c r="E2530" s="2192">
        <v>10</v>
      </c>
      <c r="F2530" s="1926">
        <f t="shared" si="39"/>
        <v>3239490.1000000103</v>
      </c>
    </row>
    <row r="2531" spans="1:6" s="780" customFormat="1">
      <c r="A2531" s="832">
        <v>43893</v>
      </c>
      <c r="B2531" s="828">
        <v>32315775</v>
      </c>
      <c r="C2531" s="1574" t="s">
        <v>12632</v>
      </c>
      <c r="D2531" s="831"/>
      <c r="E2531" s="2192">
        <v>0.75</v>
      </c>
      <c r="F2531" s="1926">
        <f t="shared" si="39"/>
        <v>3239489.3500000103</v>
      </c>
    </row>
    <row r="2532" spans="1:6" s="781" customFormat="1" ht="39">
      <c r="A2532" s="832">
        <v>43893</v>
      </c>
      <c r="B2532" s="828">
        <v>32315775</v>
      </c>
      <c r="C2532" s="1574" t="s">
        <v>13778</v>
      </c>
      <c r="D2532" s="831"/>
      <c r="E2532" s="2193">
        <v>11423.75</v>
      </c>
      <c r="F2532" s="1926">
        <f t="shared" si="39"/>
        <v>3228065.6000000103</v>
      </c>
    </row>
    <row r="2533" spans="1:6" s="780" customFormat="1" ht="39">
      <c r="A2533" s="832">
        <v>43893</v>
      </c>
      <c r="B2533" s="828">
        <v>32315775</v>
      </c>
      <c r="C2533" s="1574" t="s">
        <v>13779</v>
      </c>
      <c r="D2533" s="831"/>
      <c r="E2533" s="2192">
        <v>25</v>
      </c>
      <c r="F2533" s="1926">
        <f t="shared" si="39"/>
        <v>3228040.6000000103</v>
      </c>
    </row>
    <row r="2534" spans="1:6" s="780" customFormat="1">
      <c r="A2534" s="832">
        <v>43893</v>
      </c>
      <c r="B2534" s="828">
        <v>32315775</v>
      </c>
      <c r="C2534" s="1574" t="s">
        <v>12632</v>
      </c>
      <c r="D2534" s="831"/>
      <c r="E2534" s="2192">
        <v>1.87</v>
      </c>
      <c r="F2534" s="1926">
        <f t="shared" si="39"/>
        <v>3228038.7300000102</v>
      </c>
    </row>
    <row r="2535" spans="1:6" s="780" customFormat="1" ht="39">
      <c r="A2535" s="832">
        <v>43893</v>
      </c>
      <c r="B2535" s="828">
        <v>32315775</v>
      </c>
      <c r="C2535" s="1574" t="s">
        <v>13780</v>
      </c>
      <c r="D2535" s="831"/>
      <c r="E2535" s="2193">
        <v>5442.71</v>
      </c>
      <c r="F2535" s="1926">
        <f t="shared" si="39"/>
        <v>3222596.0200000103</v>
      </c>
    </row>
    <row r="2536" spans="1:6" s="781" customFormat="1" ht="39">
      <c r="A2536" s="832">
        <v>43893</v>
      </c>
      <c r="B2536" s="828">
        <v>32315775</v>
      </c>
      <c r="C2536" s="1574" t="s">
        <v>13781</v>
      </c>
      <c r="D2536" s="831"/>
      <c r="E2536" s="2192">
        <v>25</v>
      </c>
      <c r="F2536" s="1926">
        <f t="shared" si="39"/>
        <v>3222571.0200000103</v>
      </c>
    </row>
    <row r="2537" spans="1:6" s="781" customFormat="1">
      <c r="A2537" s="832">
        <v>43893</v>
      </c>
      <c r="B2537" s="828">
        <v>32315775</v>
      </c>
      <c r="C2537" s="1574" t="s">
        <v>12632</v>
      </c>
      <c r="D2537" s="831"/>
      <c r="E2537" s="2192">
        <v>1.87</v>
      </c>
      <c r="F2537" s="1926">
        <f t="shared" si="39"/>
        <v>3222569.1500000102</v>
      </c>
    </row>
    <row r="2538" spans="1:6" s="780" customFormat="1" ht="39">
      <c r="A2538" s="832">
        <v>43893</v>
      </c>
      <c r="B2538" s="828">
        <v>32315775</v>
      </c>
      <c r="C2538" s="1574" t="s">
        <v>13782</v>
      </c>
      <c r="D2538" s="831"/>
      <c r="E2538" s="2193">
        <v>6949.25</v>
      </c>
      <c r="F2538" s="1926">
        <f t="shared" si="39"/>
        <v>3215619.9000000102</v>
      </c>
    </row>
    <row r="2539" spans="1:6" s="781" customFormat="1" ht="39">
      <c r="A2539" s="832">
        <v>43893</v>
      </c>
      <c r="B2539" s="828">
        <v>32315775</v>
      </c>
      <c r="C2539" s="1574" t="s">
        <v>13783</v>
      </c>
      <c r="D2539" s="831"/>
      <c r="E2539" s="2192">
        <v>25</v>
      </c>
      <c r="F2539" s="1926">
        <f t="shared" si="39"/>
        <v>3215594.9000000102</v>
      </c>
    </row>
    <row r="2540" spans="1:6" s="780" customFormat="1">
      <c r="A2540" s="832">
        <v>43893</v>
      </c>
      <c r="B2540" s="828">
        <v>32315775</v>
      </c>
      <c r="C2540" s="1574" t="s">
        <v>12632</v>
      </c>
      <c r="D2540" s="831"/>
      <c r="E2540" s="2192">
        <v>1.87</v>
      </c>
      <c r="F2540" s="1926">
        <f t="shared" si="39"/>
        <v>3215593.03000001</v>
      </c>
    </row>
    <row r="2541" spans="1:6" s="780" customFormat="1" ht="39">
      <c r="A2541" s="832">
        <v>43893</v>
      </c>
      <c r="B2541" s="828">
        <v>32315775</v>
      </c>
      <c r="C2541" s="1574" t="s">
        <v>13784</v>
      </c>
      <c r="D2541" s="831"/>
      <c r="E2541" s="2193">
        <v>48777.75</v>
      </c>
      <c r="F2541" s="1926">
        <f t="shared" si="39"/>
        <v>3166815.28000001</v>
      </c>
    </row>
    <row r="2542" spans="1:6" s="781" customFormat="1" ht="39">
      <c r="A2542" s="832">
        <v>43893</v>
      </c>
      <c r="B2542" s="828">
        <v>32315775</v>
      </c>
      <c r="C2542" s="1574" t="s">
        <v>13785</v>
      </c>
      <c r="D2542" s="831"/>
      <c r="E2542" s="2193">
        <v>3577.94</v>
      </c>
      <c r="F2542" s="1926">
        <f t="shared" si="39"/>
        <v>3163237.3400000101</v>
      </c>
    </row>
    <row r="2543" spans="1:6" s="780" customFormat="1" ht="39">
      <c r="A2543" s="832">
        <v>43893</v>
      </c>
      <c r="B2543" s="828">
        <v>32315775</v>
      </c>
      <c r="C2543" s="1574" t="s">
        <v>13786</v>
      </c>
      <c r="D2543" s="831"/>
      <c r="E2543" s="2192">
        <v>25</v>
      </c>
      <c r="F2543" s="1926">
        <f t="shared" si="39"/>
        <v>3163212.3400000101</v>
      </c>
    </row>
    <row r="2544" spans="1:6" s="780" customFormat="1" ht="39">
      <c r="A2544" s="832">
        <v>43893</v>
      </c>
      <c r="B2544" s="828">
        <v>32315775</v>
      </c>
      <c r="C2544" s="1574" t="s">
        <v>13787</v>
      </c>
      <c r="D2544" s="831"/>
      <c r="E2544" s="2193">
        <v>14620.5</v>
      </c>
      <c r="F2544" s="1926">
        <f t="shared" si="39"/>
        <v>3148591.8400000101</v>
      </c>
    </row>
    <row r="2545" spans="1:6" s="809" customFormat="1">
      <c r="A2545" s="832">
        <v>43893</v>
      </c>
      <c r="B2545" s="828">
        <v>32315775</v>
      </c>
      <c r="C2545" s="1574" t="s">
        <v>12632</v>
      </c>
      <c r="D2545" s="831"/>
      <c r="E2545" s="2192">
        <v>1.87</v>
      </c>
      <c r="F2545" s="1926">
        <f t="shared" si="39"/>
        <v>3148589.97000001</v>
      </c>
    </row>
    <row r="2546" spans="1:6" s="781" customFormat="1" ht="39">
      <c r="A2546" s="832">
        <v>43893</v>
      </c>
      <c r="B2546" s="828">
        <v>32315775</v>
      </c>
      <c r="C2546" s="1574" t="s">
        <v>13788</v>
      </c>
      <c r="D2546" s="831"/>
      <c r="E2546" s="2192">
        <v>10</v>
      </c>
      <c r="F2546" s="1926">
        <f t="shared" si="39"/>
        <v>3148579.97000001</v>
      </c>
    </row>
    <row r="2547" spans="1:6" s="780" customFormat="1">
      <c r="A2547" s="832">
        <v>43893</v>
      </c>
      <c r="B2547" s="828">
        <v>32315775</v>
      </c>
      <c r="C2547" s="1574" t="s">
        <v>12632</v>
      </c>
      <c r="D2547" s="831"/>
      <c r="E2547" s="2192">
        <v>0.75</v>
      </c>
      <c r="F2547" s="1926">
        <f t="shared" si="39"/>
        <v>3148579.22000001</v>
      </c>
    </row>
    <row r="2548" spans="1:6" s="780" customFormat="1" ht="39">
      <c r="A2548" s="832">
        <v>43893</v>
      </c>
      <c r="B2548" s="828">
        <v>32315775</v>
      </c>
      <c r="C2548" s="1574" t="s">
        <v>13789</v>
      </c>
      <c r="D2548" s="831"/>
      <c r="E2548" s="2192">
        <v>25</v>
      </c>
      <c r="F2548" s="1926">
        <f t="shared" si="39"/>
        <v>3148554.22000001</v>
      </c>
    </row>
    <row r="2549" spans="1:6" s="780" customFormat="1">
      <c r="A2549" s="832">
        <v>43893</v>
      </c>
      <c r="B2549" s="828">
        <v>32315775</v>
      </c>
      <c r="C2549" s="1574" t="s">
        <v>12632</v>
      </c>
      <c r="D2549" s="831"/>
      <c r="E2549" s="2192">
        <v>1.87</v>
      </c>
      <c r="F2549" s="1926">
        <f t="shared" si="39"/>
        <v>3148552.3500000099</v>
      </c>
    </row>
    <row r="2550" spans="1:6" s="780" customFormat="1" ht="39">
      <c r="A2550" s="832">
        <v>43893</v>
      </c>
      <c r="B2550" s="828">
        <v>32315775</v>
      </c>
      <c r="C2550" s="1574" t="s">
        <v>13790</v>
      </c>
      <c r="D2550" s="831"/>
      <c r="E2550" s="2193">
        <v>10331.25</v>
      </c>
      <c r="F2550" s="1926">
        <f t="shared" si="39"/>
        <v>3138221.1000000099</v>
      </c>
    </row>
    <row r="2551" spans="1:6" s="781" customFormat="1" ht="39">
      <c r="A2551" s="832">
        <v>43893</v>
      </c>
      <c r="B2551" s="828">
        <v>32315775</v>
      </c>
      <c r="C2551" s="1574" t="s">
        <v>13791</v>
      </c>
      <c r="D2551" s="831"/>
      <c r="E2551" s="2192">
        <v>25</v>
      </c>
      <c r="F2551" s="1926">
        <f t="shared" si="39"/>
        <v>3138196.1000000099</v>
      </c>
    </row>
    <row r="2552" spans="1:6" s="780" customFormat="1">
      <c r="A2552" s="832">
        <v>43893</v>
      </c>
      <c r="B2552" s="828">
        <v>32315775</v>
      </c>
      <c r="C2552" s="1574" t="s">
        <v>12632</v>
      </c>
      <c r="D2552" s="831"/>
      <c r="E2552" s="2192">
        <v>1.87</v>
      </c>
      <c r="F2552" s="1926">
        <f t="shared" si="39"/>
        <v>3138194.2300000098</v>
      </c>
    </row>
    <row r="2553" spans="1:6" s="809" customFormat="1" ht="39">
      <c r="A2553" s="832">
        <v>43893</v>
      </c>
      <c r="B2553" s="828">
        <v>0</v>
      </c>
      <c r="C2553" s="1574" t="s">
        <v>13792</v>
      </c>
      <c r="D2553" s="831"/>
      <c r="E2553" s="2193">
        <v>31767.68</v>
      </c>
      <c r="F2553" s="1926">
        <f t="shared" si="39"/>
        <v>3106426.5500000096</v>
      </c>
    </row>
    <row r="2554" spans="1:6" s="780" customFormat="1" ht="39">
      <c r="A2554" s="832">
        <v>43893</v>
      </c>
      <c r="B2554" s="828">
        <v>32315775</v>
      </c>
      <c r="C2554" s="1574" t="s">
        <v>13793</v>
      </c>
      <c r="D2554" s="831"/>
      <c r="E2554" s="2193">
        <v>7066.81</v>
      </c>
      <c r="F2554" s="1926">
        <f t="shared" si="39"/>
        <v>3099359.7400000095</v>
      </c>
    </row>
    <row r="2555" spans="1:6" s="780" customFormat="1" ht="39">
      <c r="A2555" s="832">
        <v>43893</v>
      </c>
      <c r="B2555" s="828">
        <v>32315775</v>
      </c>
      <c r="C2555" s="1574" t="s">
        <v>13794</v>
      </c>
      <c r="D2555" s="831"/>
      <c r="E2555" s="2192">
        <v>25</v>
      </c>
      <c r="F2555" s="1926">
        <f t="shared" si="39"/>
        <v>3099334.7400000095</v>
      </c>
    </row>
    <row r="2556" spans="1:6" s="807" customFormat="1">
      <c r="A2556" s="832">
        <v>43893</v>
      </c>
      <c r="B2556" s="828">
        <v>32315775</v>
      </c>
      <c r="C2556" s="1574" t="s">
        <v>12632</v>
      </c>
      <c r="D2556" s="831"/>
      <c r="E2556" s="2192">
        <v>1.87</v>
      </c>
      <c r="F2556" s="1926">
        <f t="shared" si="39"/>
        <v>3099332.8700000094</v>
      </c>
    </row>
    <row r="2557" spans="1:6" s="780" customFormat="1" ht="26.25">
      <c r="A2557" s="832">
        <v>43893</v>
      </c>
      <c r="B2557" s="828">
        <v>0</v>
      </c>
      <c r="C2557" s="1574" t="s">
        <v>13795</v>
      </c>
      <c r="D2557" s="830">
        <v>62063.040000000001</v>
      </c>
      <c r="E2557" s="2192"/>
      <c r="F2557" s="1926">
        <f t="shared" si="39"/>
        <v>3161395.9100000095</v>
      </c>
    </row>
    <row r="2558" spans="1:6" s="781" customFormat="1">
      <c r="A2558" s="832">
        <v>43893</v>
      </c>
      <c r="B2558" s="828">
        <v>0</v>
      </c>
      <c r="C2558" s="1574" t="s">
        <v>13796</v>
      </c>
      <c r="D2558" s="831"/>
      <c r="E2558" s="2192">
        <v>400</v>
      </c>
      <c r="F2558" s="1926">
        <f t="shared" si="39"/>
        <v>3160995.9100000095</v>
      </c>
    </row>
    <row r="2559" spans="1:6" s="781" customFormat="1">
      <c r="A2559" s="832">
        <v>43893</v>
      </c>
      <c r="B2559" s="828">
        <v>0</v>
      </c>
      <c r="C2559" s="1574" t="s">
        <v>13797</v>
      </c>
      <c r="D2559" s="831"/>
      <c r="E2559" s="2192">
        <v>350</v>
      </c>
      <c r="F2559" s="1926">
        <f t="shared" si="39"/>
        <v>3160645.9100000095</v>
      </c>
    </row>
    <row r="2560" spans="1:6" s="780" customFormat="1">
      <c r="A2560" s="832">
        <v>43893</v>
      </c>
      <c r="B2560" s="828">
        <v>0</v>
      </c>
      <c r="C2560" s="1574" t="s">
        <v>13798</v>
      </c>
      <c r="D2560" s="831"/>
      <c r="E2560" s="2192">
        <v>150</v>
      </c>
      <c r="F2560" s="1926">
        <f t="shared" si="39"/>
        <v>3160495.9100000095</v>
      </c>
    </row>
    <row r="2561" spans="1:6" s="780" customFormat="1" ht="39">
      <c r="A2561" s="832">
        <v>43894</v>
      </c>
      <c r="B2561" s="828">
        <v>32404643</v>
      </c>
      <c r="C2561" s="1574" t="s">
        <v>13799</v>
      </c>
      <c r="D2561" s="831"/>
      <c r="E2561" s="2193">
        <v>10000</v>
      </c>
      <c r="F2561" s="1926">
        <f t="shared" si="39"/>
        <v>3150495.9100000095</v>
      </c>
    </row>
    <row r="2562" spans="1:6" s="780" customFormat="1" ht="39">
      <c r="A2562" s="832">
        <v>43894</v>
      </c>
      <c r="B2562" s="828">
        <v>32404643</v>
      </c>
      <c r="C2562" s="1574" t="s">
        <v>13800</v>
      </c>
      <c r="D2562" s="831"/>
      <c r="E2562" s="2192">
        <v>25</v>
      </c>
      <c r="F2562" s="1926">
        <f t="shared" si="39"/>
        <v>3150470.9100000095</v>
      </c>
    </row>
    <row r="2563" spans="1:6" s="780" customFormat="1">
      <c r="A2563" s="832">
        <v>43894</v>
      </c>
      <c r="B2563" s="828">
        <v>32404643</v>
      </c>
      <c r="C2563" s="1574" t="s">
        <v>12940</v>
      </c>
      <c r="D2563" s="831"/>
      <c r="E2563" s="2192">
        <v>1.87</v>
      </c>
      <c r="F2563" s="1926">
        <f t="shared" si="39"/>
        <v>3150469.0400000094</v>
      </c>
    </row>
    <row r="2564" spans="1:6" s="780" customFormat="1" ht="39">
      <c r="A2564" s="832">
        <v>43894</v>
      </c>
      <c r="B2564" s="828">
        <v>0</v>
      </c>
      <c r="C2564" s="1574" t="s">
        <v>13801</v>
      </c>
      <c r="D2564" s="831"/>
      <c r="E2564" s="2192">
        <v>700</v>
      </c>
      <c r="F2564" s="1926">
        <f t="shared" si="39"/>
        <v>3149769.0400000094</v>
      </c>
    </row>
    <row r="2565" spans="1:6" s="781" customFormat="1" ht="39">
      <c r="A2565" s="832">
        <v>43894</v>
      </c>
      <c r="B2565" s="828">
        <v>0</v>
      </c>
      <c r="C2565" s="1574" t="s">
        <v>13802</v>
      </c>
      <c r="D2565" s="831"/>
      <c r="E2565" s="2193">
        <v>26000</v>
      </c>
      <c r="F2565" s="1926">
        <f t="shared" si="39"/>
        <v>3123769.0400000094</v>
      </c>
    </row>
    <row r="2566" spans="1:6" s="780" customFormat="1" ht="39">
      <c r="A2566" s="832">
        <v>43894</v>
      </c>
      <c r="B2566" s="828">
        <v>0</v>
      </c>
      <c r="C2566" s="1574" t="s">
        <v>13803</v>
      </c>
      <c r="D2566" s="831"/>
      <c r="E2566" s="2193">
        <v>127000.5</v>
      </c>
      <c r="F2566" s="1926">
        <f t="shared" ref="F2566:F2629" si="40">F2565-E2566+D2566</f>
        <v>2996768.5400000094</v>
      </c>
    </row>
    <row r="2567" spans="1:6" s="780" customFormat="1" ht="39">
      <c r="A2567" s="832">
        <v>43894</v>
      </c>
      <c r="B2567" s="828">
        <v>32404643</v>
      </c>
      <c r="C2567" s="1574" t="s">
        <v>13804</v>
      </c>
      <c r="D2567" s="831"/>
      <c r="E2567" s="2193">
        <v>39000</v>
      </c>
      <c r="F2567" s="1926">
        <f t="shared" si="40"/>
        <v>2957768.5400000094</v>
      </c>
    </row>
    <row r="2568" spans="1:6" s="809" customFormat="1" ht="39">
      <c r="A2568" s="832">
        <v>43894</v>
      </c>
      <c r="B2568" s="828">
        <v>32404643</v>
      </c>
      <c r="C2568" s="1574" t="s">
        <v>13805</v>
      </c>
      <c r="D2568" s="831"/>
      <c r="E2568" s="2192">
        <v>25</v>
      </c>
      <c r="F2568" s="1926">
        <f t="shared" si="40"/>
        <v>2957743.5400000094</v>
      </c>
    </row>
    <row r="2569" spans="1:6" s="780" customFormat="1">
      <c r="A2569" s="832">
        <v>43894</v>
      </c>
      <c r="B2569" s="828">
        <v>32404643</v>
      </c>
      <c r="C2569" s="1574" t="s">
        <v>12632</v>
      </c>
      <c r="D2569" s="831"/>
      <c r="E2569" s="2192">
        <v>1.87</v>
      </c>
      <c r="F2569" s="1926">
        <f t="shared" si="40"/>
        <v>2957741.6700000092</v>
      </c>
    </row>
    <row r="2570" spans="1:6" s="780" customFormat="1" ht="39">
      <c r="A2570" s="832">
        <v>43894</v>
      </c>
      <c r="B2570" s="828">
        <v>0</v>
      </c>
      <c r="C2570" s="1574" t="s">
        <v>13806</v>
      </c>
      <c r="D2570" s="831"/>
      <c r="E2570" s="2193">
        <v>45000</v>
      </c>
      <c r="F2570" s="1926">
        <f t="shared" si="40"/>
        <v>2912741.6700000092</v>
      </c>
    </row>
    <row r="2571" spans="1:6" s="780" customFormat="1" ht="39">
      <c r="A2571" s="832">
        <v>43894</v>
      </c>
      <c r="B2571" s="828">
        <v>32405993</v>
      </c>
      <c r="C2571" s="1574" t="s">
        <v>13807</v>
      </c>
      <c r="D2571" s="831"/>
      <c r="E2571" s="2193">
        <v>59300</v>
      </c>
      <c r="F2571" s="1926">
        <f t="shared" si="40"/>
        <v>2853441.6700000092</v>
      </c>
    </row>
    <row r="2572" spans="1:6" s="782" customFormat="1" ht="39">
      <c r="A2572" s="832">
        <v>43894</v>
      </c>
      <c r="B2572" s="828">
        <v>32405993</v>
      </c>
      <c r="C2572" s="1574" t="s">
        <v>13808</v>
      </c>
      <c r="D2572" s="831"/>
      <c r="E2572" s="2192">
        <v>50</v>
      </c>
      <c r="F2572" s="1926">
        <f t="shared" si="40"/>
        <v>2853391.6700000092</v>
      </c>
    </row>
    <row r="2573" spans="1:6" s="780" customFormat="1">
      <c r="A2573" s="832">
        <v>43894</v>
      </c>
      <c r="B2573" s="828">
        <v>32405993</v>
      </c>
      <c r="C2573" s="1574" t="s">
        <v>12763</v>
      </c>
      <c r="D2573" s="831"/>
      <c r="E2573" s="2192">
        <v>3.75</v>
      </c>
      <c r="F2573" s="1926">
        <f t="shared" si="40"/>
        <v>2853387.9200000092</v>
      </c>
    </row>
    <row r="2574" spans="1:6" ht="39">
      <c r="A2574" s="832">
        <v>43894</v>
      </c>
      <c r="B2574" s="828">
        <v>32405993</v>
      </c>
      <c r="C2574" s="1574" t="s">
        <v>13809</v>
      </c>
      <c r="D2574" s="831"/>
      <c r="E2574" s="2193">
        <v>56000</v>
      </c>
      <c r="F2574" s="1926">
        <f t="shared" si="40"/>
        <v>2797387.9200000092</v>
      </c>
    </row>
    <row r="2575" spans="1:6" s="843" customFormat="1" ht="35.25" customHeight="1">
      <c r="A2575" s="832">
        <v>43894</v>
      </c>
      <c r="B2575" s="828">
        <v>32405993</v>
      </c>
      <c r="C2575" s="1574" t="s">
        <v>13810</v>
      </c>
      <c r="D2575" s="831"/>
      <c r="E2575" s="2192">
        <v>50</v>
      </c>
      <c r="F2575" s="1926">
        <f t="shared" si="40"/>
        <v>2797337.9200000092</v>
      </c>
    </row>
    <row r="2576" spans="1:6" s="809" customFormat="1">
      <c r="A2576" s="832">
        <v>43894</v>
      </c>
      <c r="B2576" s="828">
        <v>32405993</v>
      </c>
      <c r="C2576" s="1574" t="s">
        <v>12940</v>
      </c>
      <c r="D2576" s="831"/>
      <c r="E2576" s="2192">
        <v>3.75</v>
      </c>
      <c r="F2576" s="1926">
        <f t="shared" si="40"/>
        <v>2797334.1700000092</v>
      </c>
    </row>
    <row r="2577" spans="1:6" s="781" customFormat="1" ht="39">
      <c r="A2577" s="832">
        <v>43894</v>
      </c>
      <c r="B2577" s="828">
        <v>0</v>
      </c>
      <c r="C2577" s="1574" t="s">
        <v>13811</v>
      </c>
      <c r="D2577" s="830">
        <v>25000</v>
      </c>
      <c r="E2577" s="2192"/>
      <c r="F2577" s="1926">
        <f t="shared" si="40"/>
        <v>2822334.1700000092</v>
      </c>
    </row>
    <row r="2578" spans="1:6" s="781" customFormat="1" ht="26.25">
      <c r="A2578" s="832">
        <v>43894</v>
      </c>
      <c r="B2578" s="828">
        <v>0</v>
      </c>
      <c r="C2578" s="1574" t="s">
        <v>13812</v>
      </c>
      <c r="D2578" s="830">
        <v>16000</v>
      </c>
      <c r="E2578" s="2192"/>
      <c r="F2578" s="1926">
        <f t="shared" si="40"/>
        <v>2838334.1700000092</v>
      </c>
    </row>
    <row r="2579" spans="1:6" s="809" customFormat="1">
      <c r="A2579" s="832">
        <v>43894</v>
      </c>
      <c r="B2579" s="828">
        <v>0</v>
      </c>
      <c r="C2579" s="1574" t="s">
        <v>13813</v>
      </c>
      <c r="D2579" s="831"/>
      <c r="E2579" s="2192">
        <v>100</v>
      </c>
      <c r="F2579" s="1926">
        <f t="shared" si="40"/>
        <v>2838234.1700000092</v>
      </c>
    </row>
    <row r="2580" spans="1:6" s="781" customFormat="1" ht="26.25">
      <c r="A2580" s="832">
        <v>43895</v>
      </c>
      <c r="B2580" s="828">
        <v>0</v>
      </c>
      <c r="C2580" s="1574" t="s">
        <v>13814</v>
      </c>
      <c r="D2580" s="831">
        <v>698.2</v>
      </c>
      <c r="E2580" s="2192"/>
      <c r="F2580" s="1926">
        <f t="shared" si="40"/>
        <v>2838932.3700000094</v>
      </c>
    </row>
    <row r="2581" spans="1:6" s="781" customFormat="1" ht="26.25">
      <c r="A2581" s="832">
        <v>43895</v>
      </c>
      <c r="B2581" s="828">
        <v>0</v>
      </c>
      <c r="C2581" s="1574" t="s">
        <v>13815</v>
      </c>
      <c r="D2581" s="830">
        <v>66400</v>
      </c>
      <c r="E2581" s="2192"/>
      <c r="F2581" s="1926">
        <f t="shared" si="40"/>
        <v>2905332.3700000094</v>
      </c>
    </row>
    <row r="2582" spans="1:6" s="780" customFormat="1">
      <c r="A2582" s="832">
        <v>43896</v>
      </c>
      <c r="B2582" s="828">
        <v>0</v>
      </c>
      <c r="C2582" s="1574" t="s">
        <v>13816</v>
      </c>
      <c r="D2582" s="831"/>
      <c r="E2582" s="2192">
        <v>50</v>
      </c>
      <c r="F2582" s="1926">
        <f t="shared" si="40"/>
        <v>2905282.3700000094</v>
      </c>
    </row>
    <row r="2583" spans="1:6" s="780" customFormat="1">
      <c r="A2583" s="832">
        <v>43896</v>
      </c>
      <c r="B2583" s="828">
        <v>0</v>
      </c>
      <c r="C2583" s="1574" t="s">
        <v>13817</v>
      </c>
      <c r="D2583" s="831"/>
      <c r="E2583" s="2192">
        <v>100</v>
      </c>
      <c r="F2583" s="1926">
        <f t="shared" si="40"/>
        <v>2905182.3700000094</v>
      </c>
    </row>
    <row r="2584" spans="1:6" s="780" customFormat="1" ht="39">
      <c r="A2584" s="832">
        <v>43896</v>
      </c>
      <c r="B2584" s="828">
        <v>0</v>
      </c>
      <c r="C2584" s="1574" t="s">
        <v>13818</v>
      </c>
      <c r="D2584" s="831"/>
      <c r="E2584" s="2193">
        <v>15000</v>
      </c>
      <c r="F2584" s="1926">
        <f t="shared" si="40"/>
        <v>2890182.3700000094</v>
      </c>
    </row>
    <row r="2585" spans="1:6" s="780" customFormat="1" ht="39">
      <c r="A2585" s="832">
        <v>43896</v>
      </c>
      <c r="B2585" s="828">
        <v>32520589</v>
      </c>
      <c r="C2585" s="1574" t="s">
        <v>13819</v>
      </c>
      <c r="D2585" s="831"/>
      <c r="E2585" s="2193">
        <v>198000</v>
      </c>
      <c r="F2585" s="1926">
        <f t="shared" si="40"/>
        <v>2692182.3700000094</v>
      </c>
    </row>
    <row r="2586" spans="1:6" s="780" customFormat="1" ht="39">
      <c r="A2586" s="832">
        <v>43896</v>
      </c>
      <c r="B2586" s="828">
        <v>32520589</v>
      </c>
      <c r="C2586" s="1574" t="s">
        <v>13820</v>
      </c>
      <c r="D2586" s="831"/>
      <c r="E2586" s="2192">
        <v>50</v>
      </c>
      <c r="F2586" s="1926">
        <f t="shared" si="40"/>
        <v>2692132.3700000094</v>
      </c>
    </row>
    <row r="2587" spans="1:6" s="781" customFormat="1">
      <c r="A2587" s="832">
        <v>43896</v>
      </c>
      <c r="B2587" s="828">
        <v>32520589</v>
      </c>
      <c r="C2587" s="1574" t="s">
        <v>13015</v>
      </c>
      <c r="D2587" s="831"/>
      <c r="E2587" s="2192">
        <v>3.75</v>
      </c>
      <c r="F2587" s="1926">
        <f t="shared" si="40"/>
        <v>2692128.6200000094</v>
      </c>
    </row>
    <row r="2588" spans="1:6" s="780" customFormat="1" ht="39">
      <c r="A2588" s="832">
        <v>43897</v>
      </c>
      <c r="B2588" s="828">
        <v>0</v>
      </c>
      <c r="C2588" s="1574" t="s">
        <v>13821</v>
      </c>
      <c r="D2588" s="830">
        <v>43100</v>
      </c>
      <c r="E2588" s="2192"/>
      <c r="F2588" s="1926">
        <f t="shared" si="40"/>
        <v>2735228.6200000094</v>
      </c>
    </row>
    <row r="2589" spans="1:6" s="780" customFormat="1" ht="39">
      <c r="A2589" s="832">
        <v>43897</v>
      </c>
      <c r="B2589" s="828">
        <v>0</v>
      </c>
      <c r="C2589" s="1574" t="s">
        <v>13822</v>
      </c>
      <c r="D2589" s="831">
        <v>700</v>
      </c>
      <c r="E2589" s="2192"/>
      <c r="F2589" s="1926">
        <f t="shared" si="40"/>
        <v>2735928.6200000094</v>
      </c>
    </row>
    <row r="2590" spans="1:6" s="780" customFormat="1" ht="39">
      <c r="A2590" s="832">
        <v>43897</v>
      </c>
      <c r="B2590" s="828">
        <v>0</v>
      </c>
      <c r="C2590" s="1574" t="s">
        <v>13823</v>
      </c>
      <c r="D2590" s="830">
        <v>18000</v>
      </c>
      <c r="E2590" s="2192"/>
      <c r="F2590" s="1926">
        <f t="shared" si="40"/>
        <v>2753928.6200000094</v>
      </c>
    </row>
    <row r="2591" spans="1:6" s="781" customFormat="1" ht="26.25">
      <c r="A2591" s="832">
        <v>43897</v>
      </c>
      <c r="B2591" s="828">
        <v>0</v>
      </c>
      <c r="C2591" s="1574" t="s">
        <v>13824</v>
      </c>
      <c r="D2591" s="830">
        <v>1400</v>
      </c>
      <c r="E2591" s="2192"/>
      <c r="F2591" s="1926">
        <f t="shared" si="40"/>
        <v>2755328.6200000094</v>
      </c>
    </row>
    <row r="2592" spans="1:6" s="781" customFormat="1" ht="39">
      <c r="A2592" s="832">
        <v>43897</v>
      </c>
      <c r="B2592" s="828">
        <v>0</v>
      </c>
      <c r="C2592" s="1574" t="s">
        <v>13825</v>
      </c>
      <c r="D2592" s="830">
        <v>77700</v>
      </c>
      <c r="E2592" s="2192"/>
      <c r="F2592" s="1926">
        <f t="shared" si="40"/>
        <v>2833028.6200000094</v>
      </c>
    </row>
    <row r="2593" spans="1:6" s="781" customFormat="1" ht="26.25">
      <c r="A2593" s="832">
        <v>43897</v>
      </c>
      <c r="B2593" s="828">
        <v>0</v>
      </c>
      <c r="C2593" s="1574" t="s">
        <v>13826</v>
      </c>
      <c r="D2593" s="831">
        <v>700</v>
      </c>
      <c r="E2593" s="2192"/>
      <c r="F2593" s="1926">
        <f t="shared" si="40"/>
        <v>2833728.6200000094</v>
      </c>
    </row>
    <row r="2594" spans="1:6" s="781" customFormat="1">
      <c r="A2594" s="832">
        <v>43897</v>
      </c>
      <c r="B2594" s="828">
        <v>0</v>
      </c>
      <c r="C2594" s="1574" t="s">
        <v>13827</v>
      </c>
      <c r="D2594" s="831"/>
      <c r="E2594" s="2192">
        <v>150</v>
      </c>
      <c r="F2594" s="1926">
        <f t="shared" si="40"/>
        <v>2833578.6200000094</v>
      </c>
    </row>
    <row r="2595" spans="1:6" ht="39">
      <c r="A2595" s="832">
        <v>43898</v>
      </c>
      <c r="B2595" s="828">
        <v>0</v>
      </c>
      <c r="C2595" s="1574" t="s">
        <v>13828</v>
      </c>
      <c r="D2595" s="830">
        <v>50000</v>
      </c>
      <c r="E2595" s="2192"/>
      <c r="F2595" s="1926">
        <f t="shared" si="40"/>
        <v>2883578.6200000094</v>
      </c>
    </row>
    <row r="2596" spans="1:6">
      <c r="A2596" s="832">
        <v>43898</v>
      </c>
      <c r="B2596" s="828">
        <v>0</v>
      </c>
      <c r="C2596" s="1574" t="s">
        <v>13829</v>
      </c>
      <c r="D2596" s="831"/>
      <c r="E2596" s="2192">
        <v>50</v>
      </c>
      <c r="F2596" s="1926">
        <f t="shared" si="40"/>
        <v>2883528.6200000094</v>
      </c>
    </row>
    <row r="2597" spans="1:6" s="780" customFormat="1" ht="26.25">
      <c r="A2597" s="832">
        <v>43899</v>
      </c>
      <c r="B2597" s="828">
        <v>0</v>
      </c>
      <c r="C2597" s="1574" t="s">
        <v>13830</v>
      </c>
      <c r="D2597" s="830">
        <v>297087.02</v>
      </c>
      <c r="E2597" s="2192"/>
      <c r="F2597" s="1926">
        <f t="shared" si="40"/>
        <v>3180615.6400000094</v>
      </c>
    </row>
    <row r="2598" spans="1:6" ht="26.25">
      <c r="A2598" s="832">
        <v>43899</v>
      </c>
      <c r="B2598" s="828">
        <v>0</v>
      </c>
      <c r="C2598" s="1574" t="s">
        <v>13831</v>
      </c>
      <c r="D2598" s="830">
        <v>55995.98</v>
      </c>
      <c r="E2598" s="2192"/>
      <c r="F2598" s="1926">
        <f t="shared" si="40"/>
        <v>3236611.6200000094</v>
      </c>
    </row>
    <row r="2599" spans="1:6" s="780" customFormat="1" ht="26.25">
      <c r="A2599" s="832">
        <v>43899</v>
      </c>
      <c r="B2599" s="828">
        <v>0</v>
      </c>
      <c r="C2599" s="1574" t="s">
        <v>13832</v>
      </c>
      <c r="D2599" s="830">
        <v>110102.22</v>
      </c>
      <c r="E2599" s="2192"/>
      <c r="F2599" s="1926">
        <f t="shared" si="40"/>
        <v>3346713.8400000096</v>
      </c>
    </row>
    <row r="2600" spans="1:6" s="780" customFormat="1" ht="26.25">
      <c r="A2600" s="832">
        <v>43899</v>
      </c>
      <c r="B2600" s="828">
        <v>0</v>
      </c>
      <c r="C2600" s="1574" t="s">
        <v>13833</v>
      </c>
      <c r="D2600" s="830">
        <v>61000</v>
      </c>
      <c r="E2600" s="2192"/>
      <c r="F2600" s="1926">
        <f t="shared" si="40"/>
        <v>3407713.8400000096</v>
      </c>
    </row>
    <row r="2601" spans="1:6" s="780" customFormat="1">
      <c r="A2601" s="832">
        <v>43899</v>
      </c>
      <c r="B2601" s="828">
        <v>0</v>
      </c>
      <c r="C2601" s="1574" t="s">
        <v>13834</v>
      </c>
      <c r="D2601" s="830">
        <v>30000</v>
      </c>
      <c r="E2601" s="2192"/>
      <c r="F2601" s="1926">
        <f t="shared" si="40"/>
        <v>3437713.8400000096</v>
      </c>
    </row>
    <row r="2602" spans="1:6" s="781" customFormat="1">
      <c r="A2602" s="832">
        <v>43899</v>
      </c>
      <c r="B2602" s="828">
        <v>0</v>
      </c>
      <c r="C2602" s="1574" t="s">
        <v>13835</v>
      </c>
      <c r="D2602" s="831"/>
      <c r="E2602" s="2192">
        <v>100</v>
      </c>
      <c r="F2602" s="1926">
        <f t="shared" si="40"/>
        <v>3437613.8400000096</v>
      </c>
    </row>
    <row r="2603" spans="1:6" s="781" customFormat="1" ht="26.25">
      <c r="A2603" s="832">
        <v>43900</v>
      </c>
      <c r="B2603" s="828">
        <v>0</v>
      </c>
      <c r="C2603" s="1574" t="s">
        <v>13836</v>
      </c>
      <c r="D2603" s="830">
        <v>51300</v>
      </c>
      <c r="E2603" s="2192"/>
      <c r="F2603" s="1926">
        <f t="shared" si="40"/>
        <v>3488913.8400000096</v>
      </c>
    </row>
    <row r="2604" spans="1:6" s="781" customFormat="1">
      <c r="A2604" s="832">
        <v>43900</v>
      </c>
      <c r="B2604" s="828">
        <v>0</v>
      </c>
      <c r="C2604" s="1574" t="s">
        <v>13837</v>
      </c>
      <c r="D2604" s="831"/>
      <c r="E2604" s="2192">
        <v>50</v>
      </c>
      <c r="F2604" s="1926">
        <f t="shared" si="40"/>
        <v>3488863.8400000096</v>
      </c>
    </row>
    <row r="2605" spans="1:6">
      <c r="A2605" s="832">
        <v>43900</v>
      </c>
      <c r="B2605" s="828">
        <v>0</v>
      </c>
      <c r="C2605" s="1574" t="s">
        <v>13838</v>
      </c>
      <c r="D2605" s="831"/>
      <c r="E2605" s="2192">
        <v>50</v>
      </c>
      <c r="F2605" s="1926">
        <f t="shared" si="40"/>
        <v>3488813.8400000096</v>
      </c>
    </row>
    <row r="2606" spans="1:6" s="780" customFormat="1" ht="26.25">
      <c r="A2606" s="832">
        <v>43901</v>
      </c>
      <c r="B2606" s="828">
        <v>0</v>
      </c>
      <c r="C2606" s="1574" t="s">
        <v>13839</v>
      </c>
      <c r="D2606" s="830">
        <v>50000</v>
      </c>
      <c r="E2606" s="2192"/>
      <c r="F2606" s="1926">
        <f t="shared" si="40"/>
        <v>3538813.8400000096</v>
      </c>
    </row>
    <row r="2607" spans="1:6" s="780" customFormat="1" ht="26.25">
      <c r="A2607" s="832">
        <v>43901</v>
      </c>
      <c r="B2607" s="828">
        <v>0</v>
      </c>
      <c r="C2607" s="1574" t="s">
        <v>13840</v>
      </c>
      <c r="D2607" s="830">
        <v>57100</v>
      </c>
      <c r="E2607" s="2192"/>
      <c r="F2607" s="1926">
        <f t="shared" si="40"/>
        <v>3595913.8400000096</v>
      </c>
    </row>
    <row r="2608" spans="1:6" s="780" customFormat="1" ht="39">
      <c r="A2608" s="832">
        <v>43901</v>
      </c>
      <c r="B2608" s="828">
        <v>32527970</v>
      </c>
      <c r="C2608" s="1574" t="s">
        <v>13841</v>
      </c>
      <c r="D2608" s="831"/>
      <c r="E2608" s="2193">
        <v>60000</v>
      </c>
      <c r="F2608" s="1926">
        <f t="shared" si="40"/>
        <v>3535913.8400000096</v>
      </c>
    </row>
    <row r="2609" spans="1:7" ht="39">
      <c r="A2609" s="832">
        <v>43901</v>
      </c>
      <c r="B2609" s="828">
        <v>32527970</v>
      </c>
      <c r="C2609" s="1574" t="s">
        <v>13842</v>
      </c>
      <c r="D2609" s="831"/>
      <c r="E2609" s="2192">
        <v>50</v>
      </c>
      <c r="F2609" s="1926">
        <f t="shared" si="40"/>
        <v>3535863.8400000096</v>
      </c>
    </row>
    <row r="2610" spans="1:7" s="780" customFormat="1">
      <c r="A2610" s="832">
        <v>43901</v>
      </c>
      <c r="B2610" s="828">
        <v>32527970</v>
      </c>
      <c r="C2610" s="1574" t="s">
        <v>12632</v>
      </c>
      <c r="D2610" s="831"/>
      <c r="E2610" s="2192">
        <v>3.75</v>
      </c>
      <c r="F2610" s="1926">
        <f t="shared" si="40"/>
        <v>3535860.0900000096</v>
      </c>
    </row>
    <row r="2611" spans="1:7" s="780" customFormat="1" ht="39">
      <c r="A2611" s="832">
        <v>43901</v>
      </c>
      <c r="B2611" s="828">
        <v>0</v>
      </c>
      <c r="C2611" s="1574" t="s">
        <v>13843</v>
      </c>
      <c r="D2611" s="831"/>
      <c r="E2611" s="2193">
        <v>100000</v>
      </c>
      <c r="F2611" s="1926">
        <f t="shared" si="40"/>
        <v>3435860.0900000096</v>
      </c>
    </row>
    <row r="2612" spans="1:7" s="781" customFormat="1">
      <c r="A2612" s="832">
        <v>43901</v>
      </c>
      <c r="B2612" s="828">
        <v>0</v>
      </c>
      <c r="C2612" s="1574" t="s">
        <v>13844</v>
      </c>
      <c r="D2612" s="831"/>
      <c r="E2612" s="2192">
        <v>50</v>
      </c>
      <c r="F2612" s="1926">
        <f t="shared" si="40"/>
        <v>3435810.0900000096</v>
      </c>
    </row>
    <row r="2613" spans="1:7" s="781" customFormat="1">
      <c r="A2613" s="832">
        <v>43901</v>
      </c>
      <c r="B2613" s="828">
        <v>0</v>
      </c>
      <c r="C2613" s="1574" t="s">
        <v>13845</v>
      </c>
      <c r="D2613" s="831"/>
      <c r="E2613" s="2192">
        <v>350</v>
      </c>
      <c r="F2613" s="1926">
        <f t="shared" si="40"/>
        <v>3435460.0900000096</v>
      </c>
    </row>
    <row r="2614" spans="1:7" s="780" customFormat="1">
      <c r="A2614" s="832">
        <v>43901</v>
      </c>
      <c r="B2614" s="828">
        <v>0</v>
      </c>
      <c r="C2614" s="1574" t="s">
        <v>13846</v>
      </c>
      <c r="D2614" s="831"/>
      <c r="E2614" s="2192">
        <v>150</v>
      </c>
      <c r="F2614" s="1926">
        <f t="shared" si="40"/>
        <v>3435310.0900000096</v>
      </c>
    </row>
    <row r="2615" spans="1:7" s="780" customFormat="1" ht="26.25">
      <c r="A2615" s="832">
        <v>43902</v>
      </c>
      <c r="B2615" s="828">
        <v>0</v>
      </c>
      <c r="C2615" s="1574" t="s">
        <v>13847</v>
      </c>
      <c r="D2615" s="830">
        <v>19892</v>
      </c>
      <c r="E2615" s="2192"/>
      <c r="F2615" s="1926">
        <f t="shared" si="40"/>
        <v>3455202.0900000096</v>
      </c>
    </row>
    <row r="2616" spans="1:7" s="780" customFormat="1" ht="26.25">
      <c r="A2616" s="832">
        <v>43902</v>
      </c>
      <c r="B2616" s="828">
        <v>0</v>
      </c>
      <c r="C2616" s="1574" t="s">
        <v>13848</v>
      </c>
      <c r="D2616" s="830">
        <v>120000</v>
      </c>
      <c r="E2616" s="2192"/>
      <c r="F2616" s="1926">
        <f t="shared" si="40"/>
        <v>3575202.0900000096</v>
      </c>
    </row>
    <row r="2617" spans="1:7" s="781" customFormat="1">
      <c r="A2617" s="832">
        <v>43902</v>
      </c>
      <c r="B2617" s="828">
        <v>0</v>
      </c>
      <c r="C2617" s="1574" t="s">
        <v>13849</v>
      </c>
      <c r="D2617" s="831"/>
      <c r="E2617" s="2192">
        <v>50</v>
      </c>
      <c r="F2617" s="1926">
        <f t="shared" si="40"/>
        <v>3575152.0900000096</v>
      </c>
      <c r="G2617" s="845"/>
    </row>
    <row r="2618" spans="1:7">
      <c r="A2618" s="832">
        <v>43903</v>
      </c>
      <c r="B2618" s="828">
        <v>0</v>
      </c>
      <c r="C2618" s="1574" t="s">
        <v>13850</v>
      </c>
      <c r="D2618" s="831"/>
      <c r="E2618" s="2192">
        <v>50</v>
      </c>
      <c r="F2618" s="1926">
        <f t="shared" si="40"/>
        <v>3575102.0900000096</v>
      </c>
    </row>
    <row r="2619" spans="1:7" ht="39">
      <c r="A2619" s="832">
        <v>43904</v>
      </c>
      <c r="B2619" s="828">
        <v>0</v>
      </c>
      <c r="C2619" s="1574" t="s">
        <v>13851</v>
      </c>
      <c r="D2619" s="830">
        <v>1400</v>
      </c>
      <c r="E2619" s="2192"/>
      <c r="F2619" s="1926">
        <f t="shared" si="40"/>
        <v>3576502.0900000096</v>
      </c>
    </row>
    <row r="2620" spans="1:7" ht="39">
      <c r="A2620" s="832">
        <v>43904</v>
      </c>
      <c r="B2620" s="828">
        <v>0</v>
      </c>
      <c r="C2620" s="1574" t="s">
        <v>13852</v>
      </c>
      <c r="D2620" s="830">
        <v>57100</v>
      </c>
      <c r="E2620" s="2192"/>
      <c r="F2620" s="1926">
        <f t="shared" si="40"/>
        <v>3633602.0900000096</v>
      </c>
    </row>
    <row r="2621" spans="1:7" ht="39">
      <c r="A2621" s="832">
        <v>43904</v>
      </c>
      <c r="B2621" s="828">
        <v>0</v>
      </c>
      <c r="C2621" s="1574" t="s">
        <v>13853</v>
      </c>
      <c r="D2621" s="830">
        <v>20000</v>
      </c>
      <c r="E2621" s="2192"/>
      <c r="F2621" s="1926">
        <f t="shared" si="40"/>
        <v>3653602.0900000096</v>
      </c>
    </row>
    <row r="2622" spans="1:7" s="781" customFormat="1">
      <c r="A2622" s="832">
        <v>43904</v>
      </c>
      <c r="B2622" s="828">
        <v>0</v>
      </c>
      <c r="C2622" s="1574" t="s">
        <v>13854</v>
      </c>
      <c r="D2622" s="831"/>
      <c r="E2622" s="2192">
        <v>100</v>
      </c>
      <c r="F2622" s="1926">
        <f t="shared" si="40"/>
        <v>3653502.0900000096</v>
      </c>
    </row>
    <row r="2623" spans="1:7" s="780" customFormat="1" ht="26.25">
      <c r="A2623" s="832">
        <v>43906</v>
      </c>
      <c r="B2623" s="828">
        <v>0</v>
      </c>
      <c r="C2623" s="1574" t="s">
        <v>13855</v>
      </c>
      <c r="D2623" s="830">
        <v>2100</v>
      </c>
      <c r="E2623" s="2192"/>
      <c r="F2623" s="1926">
        <f t="shared" si="40"/>
        <v>3655602.0900000096</v>
      </c>
    </row>
    <row r="2624" spans="1:7" ht="39">
      <c r="A2624" s="832">
        <v>43906</v>
      </c>
      <c r="B2624" s="828">
        <v>0</v>
      </c>
      <c r="C2624" s="1574" t="s">
        <v>13856</v>
      </c>
      <c r="D2624" s="830">
        <v>25000</v>
      </c>
      <c r="E2624" s="2192"/>
      <c r="F2624" s="1926">
        <f t="shared" si="40"/>
        <v>3680602.0900000096</v>
      </c>
    </row>
    <row r="2625" spans="1:6" ht="39">
      <c r="A2625" s="832">
        <v>43906</v>
      </c>
      <c r="B2625" s="828">
        <v>0</v>
      </c>
      <c r="C2625" s="1574" t="s">
        <v>13857</v>
      </c>
      <c r="D2625" s="831"/>
      <c r="E2625" s="2193">
        <v>105000</v>
      </c>
      <c r="F2625" s="1926">
        <f t="shared" si="40"/>
        <v>3575602.0900000096</v>
      </c>
    </row>
    <row r="2626" spans="1:6" ht="39">
      <c r="A2626" s="832">
        <v>43906</v>
      </c>
      <c r="B2626" s="828">
        <v>32701999</v>
      </c>
      <c r="C2626" s="1574" t="s">
        <v>13858</v>
      </c>
      <c r="D2626" s="831"/>
      <c r="E2626" s="2193">
        <v>34500</v>
      </c>
      <c r="F2626" s="1926">
        <f t="shared" si="40"/>
        <v>3541102.0900000096</v>
      </c>
    </row>
    <row r="2627" spans="1:6" ht="39">
      <c r="A2627" s="832">
        <v>43906</v>
      </c>
      <c r="B2627" s="828">
        <v>32701999</v>
      </c>
      <c r="C2627" s="1574" t="s">
        <v>13859</v>
      </c>
      <c r="D2627" s="831"/>
      <c r="E2627" s="2192">
        <v>25</v>
      </c>
      <c r="F2627" s="1926">
        <f t="shared" si="40"/>
        <v>3541077.0900000096</v>
      </c>
    </row>
    <row r="2628" spans="1:6">
      <c r="A2628" s="832">
        <v>43906</v>
      </c>
      <c r="B2628" s="828">
        <v>32701999</v>
      </c>
      <c r="C2628" s="1574" t="s">
        <v>13860</v>
      </c>
      <c r="D2628" s="831"/>
      <c r="E2628" s="2192">
        <v>1.87</v>
      </c>
      <c r="F2628" s="1926">
        <f t="shared" si="40"/>
        <v>3541075.2200000095</v>
      </c>
    </row>
    <row r="2629" spans="1:6" ht="39">
      <c r="A2629" s="832">
        <v>43906</v>
      </c>
      <c r="B2629" s="828">
        <v>32701999</v>
      </c>
      <c r="C2629" s="1574" t="s">
        <v>13861</v>
      </c>
      <c r="D2629" s="831"/>
      <c r="E2629" s="2193">
        <v>52056</v>
      </c>
      <c r="F2629" s="1926">
        <f t="shared" si="40"/>
        <v>3489019.2200000095</v>
      </c>
    </row>
    <row r="2630" spans="1:6" ht="39">
      <c r="A2630" s="832">
        <v>43906</v>
      </c>
      <c r="B2630" s="828">
        <v>32701999</v>
      </c>
      <c r="C2630" s="1574" t="s">
        <v>13862</v>
      </c>
      <c r="D2630" s="831"/>
      <c r="E2630" s="2192">
        <v>50</v>
      </c>
      <c r="F2630" s="1926">
        <f t="shared" ref="F2630:F2689" si="41">F2629-E2630+D2630</f>
        <v>3488969.2200000095</v>
      </c>
    </row>
    <row r="2631" spans="1:6" s="780" customFormat="1">
      <c r="A2631" s="832">
        <v>43906</v>
      </c>
      <c r="B2631" s="828">
        <v>32701999</v>
      </c>
      <c r="C2631" s="1574" t="s">
        <v>12632</v>
      </c>
      <c r="D2631" s="831"/>
      <c r="E2631" s="2192">
        <v>3.75</v>
      </c>
      <c r="F2631" s="1926">
        <f t="shared" si="41"/>
        <v>3488965.4700000095</v>
      </c>
    </row>
    <row r="2632" spans="1:6" s="780" customFormat="1" ht="39">
      <c r="A2632" s="832">
        <v>43906</v>
      </c>
      <c r="B2632" s="828">
        <v>32701999</v>
      </c>
      <c r="C2632" s="1574" t="s">
        <v>13863</v>
      </c>
      <c r="D2632" s="831"/>
      <c r="E2632" s="2193">
        <v>10000</v>
      </c>
      <c r="F2632" s="1926">
        <f t="shared" si="41"/>
        <v>3478965.4700000095</v>
      </c>
    </row>
    <row r="2633" spans="1:6" ht="39">
      <c r="A2633" s="832">
        <v>43906</v>
      </c>
      <c r="B2633" s="828">
        <v>32701999</v>
      </c>
      <c r="C2633" s="1574" t="s">
        <v>13864</v>
      </c>
      <c r="D2633" s="831"/>
      <c r="E2633" s="2192">
        <v>25</v>
      </c>
      <c r="F2633" s="1926">
        <f t="shared" si="41"/>
        <v>3478940.4700000095</v>
      </c>
    </row>
    <row r="2634" spans="1:6" s="781" customFormat="1">
      <c r="A2634" s="832">
        <v>43906</v>
      </c>
      <c r="B2634" s="828">
        <v>32701999</v>
      </c>
      <c r="C2634" s="1574" t="s">
        <v>12763</v>
      </c>
      <c r="D2634" s="831"/>
      <c r="E2634" s="2192">
        <v>1.87</v>
      </c>
      <c r="F2634" s="1926">
        <f t="shared" si="41"/>
        <v>3478938.6000000094</v>
      </c>
    </row>
    <row r="2635" spans="1:6" ht="26.25">
      <c r="A2635" s="832">
        <v>43906</v>
      </c>
      <c r="B2635" s="828">
        <v>0</v>
      </c>
      <c r="C2635" s="1574" t="s">
        <v>13865</v>
      </c>
      <c r="D2635" s="830">
        <v>150681.9</v>
      </c>
      <c r="E2635" s="2192"/>
      <c r="F2635" s="1926">
        <f t="shared" si="41"/>
        <v>3629620.5000000093</v>
      </c>
    </row>
    <row r="2636" spans="1:6" ht="26.25">
      <c r="A2636" s="832">
        <v>43906</v>
      </c>
      <c r="B2636" s="828">
        <v>0</v>
      </c>
      <c r="C2636" s="1574" t="s">
        <v>13866</v>
      </c>
      <c r="D2636" s="830">
        <v>377898.27</v>
      </c>
      <c r="E2636" s="2192"/>
      <c r="F2636" s="1926">
        <f t="shared" si="41"/>
        <v>4007518.7700000093</v>
      </c>
    </row>
    <row r="2637" spans="1:6" ht="39">
      <c r="A2637" s="832">
        <v>43907</v>
      </c>
      <c r="B2637" s="828">
        <v>32767694</v>
      </c>
      <c r="C2637" s="1574" t="s">
        <v>13867</v>
      </c>
      <c r="D2637" s="831"/>
      <c r="E2637" s="2193">
        <v>120000</v>
      </c>
      <c r="F2637" s="1926">
        <f t="shared" si="41"/>
        <v>3887518.7700000093</v>
      </c>
    </row>
    <row r="2638" spans="1:6" s="780" customFormat="1" ht="39">
      <c r="A2638" s="832">
        <v>43907</v>
      </c>
      <c r="B2638" s="828">
        <v>32767694</v>
      </c>
      <c r="C2638" s="1574" t="s">
        <v>13868</v>
      </c>
      <c r="D2638" s="831"/>
      <c r="E2638" s="2192">
        <v>50</v>
      </c>
      <c r="F2638" s="1926">
        <f t="shared" si="41"/>
        <v>3887468.7700000093</v>
      </c>
    </row>
    <row r="2639" spans="1:6">
      <c r="A2639" s="832">
        <v>43907</v>
      </c>
      <c r="B2639" s="828">
        <v>32767694</v>
      </c>
      <c r="C2639" s="1574" t="s">
        <v>12632</v>
      </c>
      <c r="D2639" s="831"/>
      <c r="E2639" s="2192">
        <v>3.75</v>
      </c>
      <c r="F2639" s="1926">
        <f t="shared" si="41"/>
        <v>3887465.0200000093</v>
      </c>
    </row>
    <row r="2640" spans="1:6" ht="39">
      <c r="A2640" s="832">
        <v>43907</v>
      </c>
      <c r="B2640" s="828">
        <v>32715846</v>
      </c>
      <c r="C2640" s="1574" t="s">
        <v>13869</v>
      </c>
      <c r="D2640" s="831"/>
      <c r="E2640" s="2193">
        <v>120000</v>
      </c>
      <c r="F2640" s="1926">
        <f t="shared" si="41"/>
        <v>3767465.0200000093</v>
      </c>
    </row>
    <row r="2641" spans="1:6" ht="39">
      <c r="A2641" s="832">
        <v>43907</v>
      </c>
      <c r="B2641" s="828">
        <v>32715846</v>
      </c>
      <c r="C2641" s="1574" t="s">
        <v>13870</v>
      </c>
      <c r="D2641" s="831"/>
      <c r="E2641" s="2192">
        <v>50</v>
      </c>
      <c r="F2641" s="1926">
        <f t="shared" si="41"/>
        <v>3767415.0200000093</v>
      </c>
    </row>
    <row r="2642" spans="1:6">
      <c r="A2642" s="832">
        <v>43907</v>
      </c>
      <c r="B2642" s="828">
        <v>32715846</v>
      </c>
      <c r="C2642" s="1574" t="s">
        <v>13200</v>
      </c>
      <c r="D2642" s="831"/>
      <c r="E2642" s="2192">
        <v>3.75</v>
      </c>
      <c r="F2642" s="1926">
        <f t="shared" si="41"/>
        <v>3767411.2700000093</v>
      </c>
    </row>
    <row r="2643" spans="1:6" ht="39">
      <c r="A2643" s="832">
        <v>43907</v>
      </c>
      <c r="B2643" s="828">
        <v>0</v>
      </c>
      <c r="C2643" s="1574" t="s">
        <v>13871</v>
      </c>
      <c r="D2643" s="831"/>
      <c r="E2643" s="2193">
        <v>33750</v>
      </c>
      <c r="F2643" s="1926">
        <f t="shared" si="41"/>
        <v>3733661.2700000093</v>
      </c>
    </row>
    <row r="2644" spans="1:6" s="846" customFormat="1" ht="39">
      <c r="A2644" s="832">
        <v>43907</v>
      </c>
      <c r="B2644" s="828">
        <v>32714883</v>
      </c>
      <c r="C2644" s="1574" t="s">
        <v>13872</v>
      </c>
      <c r="D2644" s="831"/>
      <c r="E2644" s="2193">
        <v>10550</v>
      </c>
      <c r="F2644" s="1926">
        <f t="shared" si="41"/>
        <v>3723111.2700000093</v>
      </c>
    </row>
    <row r="2645" spans="1:6" ht="39">
      <c r="A2645" s="832">
        <v>43907</v>
      </c>
      <c r="B2645" s="828">
        <v>32714883</v>
      </c>
      <c r="C2645" s="1574" t="s">
        <v>13873</v>
      </c>
      <c r="D2645" s="831"/>
      <c r="E2645" s="2192">
        <v>25</v>
      </c>
      <c r="F2645" s="1926">
        <f t="shared" si="41"/>
        <v>3723086.2700000093</v>
      </c>
    </row>
    <row r="2646" spans="1:6">
      <c r="A2646" s="832">
        <v>43907</v>
      </c>
      <c r="B2646" s="828">
        <v>32714883</v>
      </c>
      <c r="C2646" s="1574" t="s">
        <v>12763</v>
      </c>
      <c r="D2646" s="831"/>
      <c r="E2646" s="2192">
        <v>1.87</v>
      </c>
      <c r="F2646" s="1926">
        <f t="shared" si="41"/>
        <v>3723084.4000000092</v>
      </c>
    </row>
    <row r="2647" spans="1:6" s="780" customFormat="1">
      <c r="A2647" s="832">
        <v>43907</v>
      </c>
      <c r="B2647" s="828">
        <v>0</v>
      </c>
      <c r="C2647" s="1574" t="s">
        <v>13874</v>
      </c>
      <c r="D2647" s="831"/>
      <c r="E2647" s="2192">
        <v>500</v>
      </c>
      <c r="F2647" s="1926">
        <f t="shared" si="41"/>
        <v>3722584.4000000092</v>
      </c>
    </row>
    <row r="2648" spans="1:6">
      <c r="A2648" s="832">
        <v>43907</v>
      </c>
      <c r="B2648" s="828">
        <v>0</v>
      </c>
      <c r="C2648" s="1574" t="s">
        <v>13875</v>
      </c>
      <c r="D2648" s="830">
        <v>3100</v>
      </c>
      <c r="E2648" s="2192"/>
      <c r="F2648" s="1926">
        <f t="shared" si="41"/>
        <v>3725684.4000000092</v>
      </c>
    </row>
    <row r="2649" spans="1:6" s="809" customFormat="1">
      <c r="A2649" s="832">
        <v>43907</v>
      </c>
      <c r="B2649" s="828">
        <v>0</v>
      </c>
      <c r="C2649" s="1574" t="s">
        <v>13876</v>
      </c>
      <c r="D2649" s="831"/>
      <c r="E2649" s="2192">
        <v>250</v>
      </c>
      <c r="F2649" s="1926">
        <f t="shared" si="41"/>
        <v>3725434.4000000092</v>
      </c>
    </row>
    <row r="2650" spans="1:6" ht="26.25">
      <c r="A2650" s="832">
        <v>43909</v>
      </c>
      <c r="B2650" s="828">
        <v>0</v>
      </c>
      <c r="C2650" s="1574" t="s">
        <v>13877</v>
      </c>
      <c r="D2650" s="830">
        <v>64649</v>
      </c>
      <c r="E2650" s="2192"/>
      <c r="F2650" s="1926">
        <f t="shared" si="41"/>
        <v>3790083.4000000092</v>
      </c>
    </row>
    <row r="2651" spans="1:6" ht="39">
      <c r="A2651" s="832">
        <v>43910</v>
      </c>
      <c r="B2651" s="828">
        <v>0</v>
      </c>
      <c r="C2651" s="1574" t="s">
        <v>13878</v>
      </c>
      <c r="D2651" s="830">
        <v>10000</v>
      </c>
      <c r="E2651" s="2192"/>
      <c r="F2651" s="1926">
        <f t="shared" si="41"/>
        <v>3800083.4000000092</v>
      </c>
    </row>
    <row r="2652" spans="1:6" ht="39">
      <c r="A2652" s="832">
        <v>43910</v>
      </c>
      <c r="B2652" s="828">
        <v>0</v>
      </c>
      <c r="C2652" s="1574" t="s">
        <v>13879</v>
      </c>
      <c r="D2652" s="831"/>
      <c r="E2652" s="2193">
        <v>129000</v>
      </c>
      <c r="F2652" s="1926">
        <f t="shared" si="41"/>
        <v>3671083.4000000092</v>
      </c>
    </row>
    <row r="2653" spans="1:6" ht="39">
      <c r="A2653" s="832">
        <v>43910</v>
      </c>
      <c r="B2653" s="828">
        <v>0</v>
      </c>
      <c r="C2653" s="1574" t="s">
        <v>13880</v>
      </c>
      <c r="D2653" s="831"/>
      <c r="E2653" s="2193">
        <v>215000</v>
      </c>
      <c r="F2653" s="1926">
        <f t="shared" si="41"/>
        <v>3456083.4000000092</v>
      </c>
    </row>
    <row r="2654" spans="1:6" ht="39">
      <c r="A2654" s="832">
        <v>43910</v>
      </c>
      <c r="B2654" s="828">
        <v>32910034</v>
      </c>
      <c r="C2654" s="1574" t="s">
        <v>13881</v>
      </c>
      <c r="D2654" s="831"/>
      <c r="E2654" s="2193">
        <v>443000</v>
      </c>
      <c r="F2654" s="1926">
        <f t="shared" si="41"/>
        <v>3013083.4000000092</v>
      </c>
    </row>
    <row r="2655" spans="1:6" ht="39">
      <c r="A2655" s="832">
        <v>43910</v>
      </c>
      <c r="B2655" s="828">
        <v>32910034</v>
      </c>
      <c r="C2655" s="1574" t="s">
        <v>13882</v>
      </c>
      <c r="D2655" s="831"/>
      <c r="E2655" s="2192">
        <v>50</v>
      </c>
      <c r="F2655" s="1926">
        <f t="shared" si="41"/>
        <v>3013033.4000000092</v>
      </c>
    </row>
    <row r="2656" spans="1:6">
      <c r="A2656" s="832">
        <v>43910</v>
      </c>
      <c r="B2656" s="828">
        <v>32910034</v>
      </c>
      <c r="C2656" s="1574" t="s">
        <v>12943</v>
      </c>
      <c r="D2656" s="831"/>
      <c r="E2656" s="2192">
        <v>3.75</v>
      </c>
      <c r="F2656" s="1926">
        <f t="shared" si="41"/>
        <v>3013029.6500000092</v>
      </c>
    </row>
    <row r="2657" spans="1:6" ht="39">
      <c r="A2657" s="832">
        <v>43910</v>
      </c>
      <c r="B2657" s="828">
        <v>0</v>
      </c>
      <c r="C2657" s="1574" t="s">
        <v>13883</v>
      </c>
      <c r="D2657" s="831"/>
      <c r="E2657" s="2193">
        <v>7500</v>
      </c>
      <c r="F2657" s="1926">
        <f t="shared" si="41"/>
        <v>3005529.6500000092</v>
      </c>
    </row>
    <row r="2658" spans="1:6" ht="39">
      <c r="A2658" s="832">
        <v>43910</v>
      </c>
      <c r="B2658" s="828">
        <v>32969558</v>
      </c>
      <c r="C2658" s="1574" t="s">
        <v>13884</v>
      </c>
      <c r="D2658" s="831"/>
      <c r="E2658" s="2193">
        <v>15000</v>
      </c>
      <c r="F2658" s="1926">
        <f t="shared" si="41"/>
        <v>2990529.6500000092</v>
      </c>
    </row>
    <row r="2659" spans="1:6" ht="39">
      <c r="A2659" s="832">
        <v>43910</v>
      </c>
      <c r="B2659" s="828">
        <v>32969558</v>
      </c>
      <c r="C2659" s="1574" t="s">
        <v>13885</v>
      </c>
      <c r="D2659" s="831"/>
      <c r="E2659" s="2192">
        <v>25</v>
      </c>
      <c r="F2659" s="1926">
        <f t="shared" si="41"/>
        <v>2990504.6500000092</v>
      </c>
    </row>
    <row r="2660" spans="1:6">
      <c r="A2660" s="832">
        <v>43910</v>
      </c>
      <c r="B2660" s="828">
        <v>32969558</v>
      </c>
      <c r="C2660" s="1574" t="s">
        <v>12632</v>
      </c>
      <c r="D2660" s="831"/>
      <c r="E2660" s="2192">
        <v>1.87</v>
      </c>
      <c r="F2660" s="1926">
        <f t="shared" si="41"/>
        <v>2990502.7800000091</v>
      </c>
    </row>
    <row r="2661" spans="1:6">
      <c r="A2661" s="832">
        <v>43910</v>
      </c>
      <c r="B2661" s="828">
        <v>0</v>
      </c>
      <c r="C2661" s="1574" t="s">
        <v>13886</v>
      </c>
      <c r="D2661" s="831"/>
      <c r="E2661" s="2192">
        <v>100</v>
      </c>
      <c r="F2661" s="1926">
        <f t="shared" si="41"/>
        <v>2990402.7800000091</v>
      </c>
    </row>
    <row r="2662" spans="1:6" s="782" customFormat="1">
      <c r="A2662" s="832">
        <v>43910</v>
      </c>
      <c r="B2662" s="828">
        <v>0</v>
      </c>
      <c r="C2662" s="1574" t="s">
        <v>13887</v>
      </c>
      <c r="D2662" s="831"/>
      <c r="E2662" s="2192">
        <v>50</v>
      </c>
      <c r="F2662" s="1926">
        <f t="shared" si="41"/>
        <v>2990352.7800000091</v>
      </c>
    </row>
    <row r="2663" spans="1:6" ht="51.75">
      <c r="A2663" s="832">
        <v>43911</v>
      </c>
      <c r="B2663" s="828">
        <v>0</v>
      </c>
      <c r="C2663" s="1574" t="s">
        <v>13888</v>
      </c>
      <c r="D2663" s="830">
        <v>32800</v>
      </c>
      <c r="E2663" s="2192"/>
      <c r="F2663" s="1926">
        <f t="shared" si="41"/>
        <v>3023152.7800000091</v>
      </c>
    </row>
    <row r="2664" spans="1:6">
      <c r="A2664" s="832">
        <v>43911</v>
      </c>
      <c r="B2664" s="828">
        <v>0</v>
      </c>
      <c r="C2664" s="1574" t="s">
        <v>13889</v>
      </c>
      <c r="D2664" s="831"/>
      <c r="E2664" s="2192">
        <v>50</v>
      </c>
      <c r="F2664" s="1926">
        <f t="shared" si="41"/>
        <v>3023102.7800000091</v>
      </c>
    </row>
    <row r="2665" spans="1:6" ht="39">
      <c r="A2665" s="832">
        <v>43912</v>
      </c>
      <c r="B2665" s="828">
        <v>33020278</v>
      </c>
      <c r="C2665" s="1574" t="s">
        <v>13890</v>
      </c>
      <c r="D2665" s="831"/>
      <c r="E2665" s="2193">
        <v>51500</v>
      </c>
      <c r="F2665" s="1926">
        <f t="shared" si="41"/>
        <v>2971602.7800000091</v>
      </c>
    </row>
    <row r="2666" spans="1:6" ht="39">
      <c r="A2666" s="832">
        <v>43912</v>
      </c>
      <c r="B2666" s="828">
        <v>33020278</v>
      </c>
      <c r="C2666" s="1574" t="s">
        <v>13891</v>
      </c>
      <c r="D2666" s="831"/>
      <c r="E2666" s="2192">
        <v>50</v>
      </c>
      <c r="F2666" s="1926">
        <f t="shared" si="41"/>
        <v>2971552.7800000091</v>
      </c>
    </row>
    <row r="2667" spans="1:6">
      <c r="A2667" s="832">
        <v>43912</v>
      </c>
      <c r="B2667" s="828">
        <v>33020278</v>
      </c>
      <c r="C2667" s="1574" t="s">
        <v>12943</v>
      </c>
      <c r="D2667" s="831"/>
      <c r="E2667" s="2192">
        <v>3.75</v>
      </c>
      <c r="F2667" s="1926">
        <f t="shared" si="41"/>
        <v>2971549.0300000091</v>
      </c>
    </row>
    <row r="2668" spans="1:6" s="780" customFormat="1" ht="26.25">
      <c r="A2668" s="832">
        <v>43913</v>
      </c>
      <c r="B2668" s="828">
        <v>0</v>
      </c>
      <c r="C2668" s="1574" t="s">
        <v>13892</v>
      </c>
      <c r="D2668" s="830">
        <v>19892</v>
      </c>
      <c r="E2668" s="2192"/>
      <c r="F2668" s="1926">
        <f t="shared" si="41"/>
        <v>2991441.0300000091</v>
      </c>
    </row>
    <row r="2669" spans="1:6" s="846" customFormat="1" ht="26.25">
      <c r="A2669" s="832">
        <v>43913</v>
      </c>
      <c r="B2669" s="828">
        <v>0</v>
      </c>
      <c r="C2669" s="1574" t="s">
        <v>13893</v>
      </c>
      <c r="D2669" s="830">
        <v>9946</v>
      </c>
      <c r="E2669" s="2192"/>
      <c r="F2669" s="1926">
        <f t="shared" si="41"/>
        <v>3001387.0300000091</v>
      </c>
    </row>
    <row r="2670" spans="1:6">
      <c r="A2670" s="832">
        <v>43913</v>
      </c>
      <c r="B2670" s="828">
        <v>0</v>
      </c>
      <c r="C2670" s="1574" t="s">
        <v>13894</v>
      </c>
      <c r="D2670" s="831"/>
      <c r="E2670" s="2192">
        <v>50</v>
      </c>
      <c r="F2670" s="1926">
        <f t="shared" si="41"/>
        <v>3001337.0300000091</v>
      </c>
    </row>
    <row r="2671" spans="1:6" ht="26.25">
      <c r="A2671" s="832">
        <v>43914</v>
      </c>
      <c r="B2671" s="828">
        <v>22786970</v>
      </c>
      <c r="C2671" s="1574" t="s">
        <v>13895</v>
      </c>
      <c r="D2671" s="830">
        <v>1610000</v>
      </c>
      <c r="E2671" s="2192"/>
      <c r="F2671" s="1926">
        <f t="shared" si="41"/>
        <v>4611337.0300000086</v>
      </c>
    </row>
    <row r="2672" spans="1:6" s="779" customFormat="1" ht="26.25">
      <c r="A2672" s="832">
        <v>43914</v>
      </c>
      <c r="B2672" s="828">
        <v>0</v>
      </c>
      <c r="C2672" s="1574" t="s">
        <v>13896</v>
      </c>
      <c r="D2672" s="830">
        <v>120000</v>
      </c>
      <c r="E2672" s="2192"/>
      <c r="F2672" s="1926">
        <f t="shared" si="41"/>
        <v>4731337.0300000086</v>
      </c>
    </row>
    <row r="2673" spans="1:6">
      <c r="A2673" s="832">
        <v>43914</v>
      </c>
      <c r="B2673" s="828">
        <v>0</v>
      </c>
      <c r="C2673" s="1574" t="s">
        <v>13897</v>
      </c>
      <c r="D2673" s="831"/>
      <c r="E2673" s="2192">
        <v>100</v>
      </c>
      <c r="F2673" s="1926">
        <f t="shared" si="41"/>
        <v>4731237.0300000086</v>
      </c>
    </row>
    <row r="2674" spans="1:6" ht="39">
      <c r="A2674" s="832">
        <v>43915</v>
      </c>
      <c r="B2674" s="828">
        <v>33169250</v>
      </c>
      <c r="C2674" s="1574" t="s">
        <v>13898</v>
      </c>
      <c r="D2674" s="831"/>
      <c r="E2674" s="2193">
        <v>120000</v>
      </c>
      <c r="F2674" s="1926">
        <f t="shared" si="41"/>
        <v>4611237.0300000086</v>
      </c>
    </row>
    <row r="2675" spans="1:6" ht="39">
      <c r="A2675" s="832">
        <v>43915</v>
      </c>
      <c r="B2675" s="828">
        <v>33169250</v>
      </c>
      <c r="C2675" s="1574" t="s">
        <v>13899</v>
      </c>
      <c r="D2675" s="831"/>
      <c r="E2675" s="2192">
        <v>50</v>
      </c>
      <c r="F2675" s="1926">
        <f t="shared" si="41"/>
        <v>4611187.0300000086</v>
      </c>
    </row>
    <row r="2676" spans="1:6">
      <c r="A2676" s="832">
        <v>43915</v>
      </c>
      <c r="B2676" s="828">
        <v>33169250</v>
      </c>
      <c r="C2676" s="1574" t="s">
        <v>12632</v>
      </c>
      <c r="D2676" s="831"/>
      <c r="E2676" s="2192">
        <v>3.75</v>
      </c>
      <c r="F2676" s="1926">
        <f t="shared" si="41"/>
        <v>4611183.2800000086</v>
      </c>
    </row>
    <row r="2677" spans="1:6" s="847" customFormat="1" ht="39">
      <c r="A2677" s="832">
        <v>43915</v>
      </c>
      <c r="B2677" s="828">
        <v>33167448</v>
      </c>
      <c r="C2677" s="1574" t="s">
        <v>13900</v>
      </c>
      <c r="D2677" s="831"/>
      <c r="E2677" s="2193">
        <v>30000</v>
      </c>
      <c r="F2677" s="1926">
        <f t="shared" si="41"/>
        <v>4581183.2800000086</v>
      </c>
    </row>
    <row r="2678" spans="1:6" ht="39">
      <c r="A2678" s="832">
        <v>43915</v>
      </c>
      <c r="B2678" s="828">
        <v>33167448</v>
      </c>
      <c r="C2678" s="1574" t="s">
        <v>13901</v>
      </c>
      <c r="D2678" s="831"/>
      <c r="E2678" s="2192">
        <v>25</v>
      </c>
      <c r="F2678" s="1926">
        <f t="shared" si="41"/>
        <v>4581158.2800000086</v>
      </c>
    </row>
    <row r="2679" spans="1:6">
      <c r="A2679" s="832">
        <v>43915</v>
      </c>
      <c r="B2679" s="828">
        <v>33167448</v>
      </c>
      <c r="C2679" s="1574" t="s">
        <v>13902</v>
      </c>
      <c r="D2679" s="831"/>
      <c r="E2679" s="2192">
        <v>1.87</v>
      </c>
      <c r="F2679" s="1926">
        <f t="shared" si="41"/>
        <v>4581156.4100000085</v>
      </c>
    </row>
    <row r="2680" spans="1:6" ht="39">
      <c r="A2680" s="832">
        <v>43915</v>
      </c>
      <c r="B2680" s="828">
        <v>33167171</v>
      </c>
      <c r="C2680" s="1574" t="s">
        <v>13903</v>
      </c>
      <c r="D2680" s="831"/>
      <c r="E2680" s="2193">
        <v>10000</v>
      </c>
      <c r="F2680" s="1926">
        <f t="shared" si="41"/>
        <v>4571156.4100000085</v>
      </c>
    </row>
    <row r="2681" spans="1:6" ht="39">
      <c r="A2681" s="832">
        <v>43915</v>
      </c>
      <c r="B2681" s="828">
        <v>33167171</v>
      </c>
      <c r="C2681" s="1574" t="s">
        <v>13904</v>
      </c>
      <c r="D2681" s="831"/>
      <c r="E2681" s="2192">
        <v>25</v>
      </c>
      <c r="F2681" s="1926">
        <f t="shared" si="41"/>
        <v>4571131.4100000085</v>
      </c>
    </row>
    <row r="2682" spans="1:6">
      <c r="A2682" s="832">
        <v>43915</v>
      </c>
      <c r="B2682" s="828">
        <v>33167171</v>
      </c>
      <c r="C2682" s="1574" t="s">
        <v>13015</v>
      </c>
      <c r="D2682" s="831"/>
      <c r="E2682" s="2192">
        <v>1.87</v>
      </c>
      <c r="F2682" s="1926">
        <f t="shared" si="41"/>
        <v>4571129.5400000084</v>
      </c>
    </row>
    <row r="2683" spans="1:6" ht="39">
      <c r="A2683" s="832">
        <v>43915</v>
      </c>
      <c r="B2683" s="828">
        <v>33167375</v>
      </c>
      <c r="C2683" s="1574" t="s">
        <v>13905</v>
      </c>
      <c r="D2683" s="831"/>
      <c r="E2683" s="2193">
        <v>10000</v>
      </c>
      <c r="F2683" s="1926">
        <f t="shared" si="41"/>
        <v>4561129.5400000084</v>
      </c>
    </row>
    <row r="2684" spans="1:6" ht="39">
      <c r="A2684" s="832">
        <v>43915</v>
      </c>
      <c r="B2684" s="828">
        <v>33167375</v>
      </c>
      <c r="C2684" s="1574" t="s">
        <v>13906</v>
      </c>
      <c r="D2684" s="831"/>
      <c r="E2684" s="2192">
        <v>25</v>
      </c>
      <c r="F2684" s="1926">
        <f t="shared" si="41"/>
        <v>4561104.5400000084</v>
      </c>
    </row>
    <row r="2685" spans="1:6">
      <c r="A2685" s="832">
        <v>43915</v>
      </c>
      <c r="B2685" s="828">
        <v>33167375</v>
      </c>
      <c r="C2685" s="1574" t="s">
        <v>13015</v>
      </c>
      <c r="D2685" s="831"/>
      <c r="E2685" s="2192">
        <v>1.87</v>
      </c>
      <c r="F2685" s="1926">
        <f t="shared" si="41"/>
        <v>4561102.6700000083</v>
      </c>
    </row>
    <row r="2686" spans="1:6" ht="39">
      <c r="A2686" s="832">
        <v>43915</v>
      </c>
      <c r="B2686" s="828">
        <v>33167375</v>
      </c>
      <c r="C2686" s="1574" t="s">
        <v>13907</v>
      </c>
      <c r="D2686" s="831"/>
      <c r="E2686" s="2193">
        <v>10000</v>
      </c>
      <c r="F2686" s="1926">
        <f t="shared" si="41"/>
        <v>4551102.6700000083</v>
      </c>
    </row>
    <row r="2687" spans="1:6" ht="39">
      <c r="A2687" s="832">
        <v>43915</v>
      </c>
      <c r="B2687" s="828">
        <v>33167375</v>
      </c>
      <c r="C2687" s="1574" t="s">
        <v>13908</v>
      </c>
      <c r="D2687" s="831"/>
      <c r="E2687" s="2192">
        <v>25</v>
      </c>
      <c r="F2687" s="1926">
        <f t="shared" si="41"/>
        <v>4551077.6700000083</v>
      </c>
    </row>
    <row r="2688" spans="1:6">
      <c r="A2688" s="832">
        <v>43915</v>
      </c>
      <c r="B2688" s="828">
        <v>33167375</v>
      </c>
      <c r="C2688" s="1574" t="s">
        <v>13015</v>
      </c>
      <c r="D2688" s="831"/>
      <c r="E2688" s="2192">
        <v>1.87</v>
      </c>
      <c r="F2688" s="1926">
        <f t="shared" si="41"/>
        <v>4551075.8000000082</v>
      </c>
    </row>
    <row r="2689" spans="1:6" ht="39">
      <c r="A2689" s="832">
        <v>43915</v>
      </c>
      <c r="B2689" s="828">
        <v>33167375</v>
      </c>
      <c r="C2689" s="1574" t="s">
        <v>13909</v>
      </c>
      <c r="D2689" s="831"/>
      <c r="E2689" s="2193">
        <v>10000</v>
      </c>
      <c r="F2689" s="1926">
        <f t="shared" si="41"/>
        <v>4541075.8000000082</v>
      </c>
    </row>
    <row r="2690" spans="1:6" ht="39">
      <c r="A2690" s="832">
        <v>43915</v>
      </c>
      <c r="B2690" s="828">
        <v>33167375</v>
      </c>
      <c r="C2690" s="1574" t="s">
        <v>13910</v>
      </c>
      <c r="D2690" s="831"/>
      <c r="E2690" s="2192">
        <v>25</v>
      </c>
      <c r="F2690" s="1926">
        <f>F2689-E2690+D2690</f>
        <v>4541050.8000000082</v>
      </c>
    </row>
    <row r="2691" spans="1:6">
      <c r="A2691" s="832">
        <v>43915</v>
      </c>
      <c r="B2691" s="828">
        <v>33167375</v>
      </c>
      <c r="C2691" s="1574" t="s">
        <v>13015</v>
      </c>
      <c r="D2691" s="831"/>
      <c r="E2691" s="2192">
        <v>1.87</v>
      </c>
      <c r="F2691" s="1926">
        <f t="shared" ref="F2691:F2754" si="42">F2690-E2691+D2691</f>
        <v>4541048.9300000081</v>
      </c>
    </row>
    <row r="2692" spans="1:6" ht="39">
      <c r="A2692" s="832">
        <v>43915</v>
      </c>
      <c r="B2692" s="828">
        <v>33167375</v>
      </c>
      <c r="C2692" s="1574" t="s">
        <v>13911</v>
      </c>
      <c r="D2692" s="831"/>
      <c r="E2692" s="2193">
        <v>10000</v>
      </c>
      <c r="F2692" s="1926">
        <f t="shared" si="42"/>
        <v>4531048.9300000081</v>
      </c>
    </row>
    <row r="2693" spans="1:6" ht="39">
      <c r="A2693" s="832">
        <v>43915</v>
      </c>
      <c r="B2693" s="828">
        <v>33167375</v>
      </c>
      <c r="C2693" s="1574" t="s">
        <v>13912</v>
      </c>
      <c r="D2693" s="831"/>
      <c r="E2693" s="2192">
        <v>25</v>
      </c>
      <c r="F2693" s="1926">
        <f t="shared" si="42"/>
        <v>4531023.9300000081</v>
      </c>
    </row>
    <row r="2694" spans="1:6">
      <c r="A2694" s="832">
        <v>43915</v>
      </c>
      <c r="B2694" s="828">
        <v>33167375</v>
      </c>
      <c r="C2694" s="1574" t="s">
        <v>13015</v>
      </c>
      <c r="D2694" s="831"/>
      <c r="E2694" s="2192">
        <v>1.87</v>
      </c>
      <c r="F2694" s="1926">
        <f t="shared" si="42"/>
        <v>4531022.060000008</v>
      </c>
    </row>
    <row r="2695" spans="1:6" ht="39">
      <c r="A2695" s="832">
        <v>43915</v>
      </c>
      <c r="B2695" s="828">
        <v>33168895</v>
      </c>
      <c r="C2695" s="1574" t="s">
        <v>13913</v>
      </c>
      <c r="D2695" s="831"/>
      <c r="E2695" s="2193">
        <v>72700</v>
      </c>
      <c r="F2695" s="1926">
        <f t="shared" si="42"/>
        <v>4458322.060000008</v>
      </c>
    </row>
    <row r="2696" spans="1:6" ht="39">
      <c r="A2696" s="832">
        <v>43915</v>
      </c>
      <c r="B2696" s="828">
        <v>33168895</v>
      </c>
      <c r="C2696" s="1574" t="s">
        <v>13914</v>
      </c>
      <c r="D2696" s="831"/>
      <c r="E2696" s="2192">
        <v>50</v>
      </c>
      <c r="F2696" s="1926">
        <f t="shared" si="42"/>
        <v>4458272.060000008</v>
      </c>
    </row>
    <row r="2697" spans="1:6">
      <c r="A2697" s="832">
        <v>43915</v>
      </c>
      <c r="B2697" s="828">
        <v>33168895</v>
      </c>
      <c r="C2697" s="1574" t="s">
        <v>12632</v>
      </c>
      <c r="D2697" s="831"/>
      <c r="E2697" s="2192">
        <v>3.75</v>
      </c>
      <c r="F2697" s="1926">
        <f t="shared" si="42"/>
        <v>4458268.310000008</v>
      </c>
    </row>
    <row r="2698" spans="1:6" ht="39">
      <c r="A2698" s="832">
        <v>43915</v>
      </c>
      <c r="B2698" s="828">
        <v>33168664</v>
      </c>
      <c r="C2698" s="1574" t="s">
        <v>13915</v>
      </c>
      <c r="D2698" s="831"/>
      <c r="E2698" s="2193">
        <v>12700</v>
      </c>
      <c r="F2698" s="1926">
        <f t="shared" si="42"/>
        <v>4445568.310000008</v>
      </c>
    </row>
    <row r="2699" spans="1:6" ht="39">
      <c r="A2699" s="832">
        <v>43915</v>
      </c>
      <c r="B2699" s="828">
        <v>33168664</v>
      </c>
      <c r="C2699" s="1574" t="s">
        <v>13916</v>
      </c>
      <c r="D2699" s="831"/>
      <c r="E2699" s="2192">
        <v>25</v>
      </c>
      <c r="F2699" s="1926">
        <f t="shared" si="42"/>
        <v>4445543.310000008</v>
      </c>
    </row>
    <row r="2700" spans="1:6">
      <c r="A2700" s="832">
        <v>43915</v>
      </c>
      <c r="B2700" s="828">
        <v>33168664</v>
      </c>
      <c r="C2700" s="1574" t="s">
        <v>12632</v>
      </c>
      <c r="D2700" s="831"/>
      <c r="E2700" s="2192">
        <v>1.87</v>
      </c>
      <c r="F2700" s="1926">
        <f t="shared" si="42"/>
        <v>4445541.4400000079</v>
      </c>
    </row>
    <row r="2701" spans="1:6" ht="39">
      <c r="A2701" s="832">
        <v>43915</v>
      </c>
      <c r="B2701" s="828">
        <v>33168664</v>
      </c>
      <c r="C2701" s="1574" t="s">
        <v>13917</v>
      </c>
      <c r="D2701" s="831"/>
      <c r="E2701" s="2193">
        <v>7000</v>
      </c>
      <c r="F2701" s="1926">
        <f t="shared" si="42"/>
        <v>4438541.4400000079</v>
      </c>
    </row>
    <row r="2702" spans="1:6" ht="39">
      <c r="A2702" s="832">
        <v>43915</v>
      </c>
      <c r="B2702" s="828">
        <v>33168664</v>
      </c>
      <c r="C2702" s="1574" t="s">
        <v>13918</v>
      </c>
      <c r="D2702" s="831"/>
      <c r="E2702" s="2192">
        <v>25</v>
      </c>
      <c r="F2702" s="1926">
        <f t="shared" si="42"/>
        <v>4438516.4400000079</v>
      </c>
    </row>
    <row r="2703" spans="1:6">
      <c r="A2703" s="832">
        <v>43915</v>
      </c>
      <c r="B2703" s="828">
        <v>33168664</v>
      </c>
      <c r="C2703" s="1574" t="s">
        <v>12632</v>
      </c>
      <c r="D2703" s="831"/>
      <c r="E2703" s="2192">
        <v>1.87</v>
      </c>
      <c r="F2703" s="1926">
        <f t="shared" si="42"/>
        <v>4438514.5700000077</v>
      </c>
    </row>
    <row r="2704" spans="1:6" ht="39">
      <c r="A2704" s="832">
        <v>43915</v>
      </c>
      <c r="B2704" s="828">
        <v>33168664</v>
      </c>
      <c r="C2704" s="1574" t="s">
        <v>13919</v>
      </c>
      <c r="D2704" s="831"/>
      <c r="E2704" s="2193">
        <v>12000</v>
      </c>
      <c r="F2704" s="1926">
        <f t="shared" si="42"/>
        <v>4426514.5700000077</v>
      </c>
    </row>
    <row r="2705" spans="1:6" ht="39">
      <c r="A2705" s="832">
        <v>43915</v>
      </c>
      <c r="B2705" s="828">
        <v>33168664</v>
      </c>
      <c r="C2705" s="1574" t="s">
        <v>13920</v>
      </c>
      <c r="D2705" s="831"/>
      <c r="E2705" s="2192">
        <v>25</v>
      </c>
      <c r="F2705" s="1926">
        <f t="shared" si="42"/>
        <v>4426489.5700000077</v>
      </c>
    </row>
    <row r="2706" spans="1:6">
      <c r="A2706" s="832">
        <v>43915</v>
      </c>
      <c r="B2706" s="828">
        <v>33168664</v>
      </c>
      <c r="C2706" s="1574" t="s">
        <v>12632</v>
      </c>
      <c r="D2706" s="831"/>
      <c r="E2706" s="2192">
        <v>1.87</v>
      </c>
      <c r="F2706" s="1926">
        <f t="shared" si="42"/>
        <v>4426487.7000000076</v>
      </c>
    </row>
    <row r="2707" spans="1:6" ht="39">
      <c r="A2707" s="832">
        <v>43915</v>
      </c>
      <c r="B2707" s="828">
        <v>0</v>
      </c>
      <c r="C2707" s="1574" t="s">
        <v>13921</v>
      </c>
      <c r="D2707" s="831"/>
      <c r="E2707" s="2193">
        <v>17700</v>
      </c>
      <c r="F2707" s="1926">
        <f t="shared" si="42"/>
        <v>4408787.7000000076</v>
      </c>
    </row>
    <row r="2708" spans="1:6" ht="39">
      <c r="A2708" s="832">
        <v>43915</v>
      </c>
      <c r="B2708" s="828">
        <v>33168664</v>
      </c>
      <c r="C2708" s="1574" t="s">
        <v>13922</v>
      </c>
      <c r="D2708" s="831"/>
      <c r="E2708" s="2193">
        <v>22700</v>
      </c>
      <c r="F2708" s="1926">
        <f t="shared" si="42"/>
        <v>4386087.7000000076</v>
      </c>
    </row>
    <row r="2709" spans="1:6" ht="39">
      <c r="A2709" s="832">
        <v>43915</v>
      </c>
      <c r="B2709" s="828">
        <v>33168664</v>
      </c>
      <c r="C2709" s="1574" t="s">
        <v>13923</v>
      </c>
      <c r="D2709" s="831"/>
      <c r="E2709" s="2192">
        <v>25</v>
      </c>
      <c r="F2709" s="1926">
        <f t="shared" si="42"/>
        <v>4386062.7000000076</v>
      </c>
    </row>
    <row r="2710" spans="1:6">
      <c r="A2710" s="832">
        <v>43915</v>
      </c>
      <c r="B2710" s="828">
        <v>33168664</v>
      </c>
      <c r="C2710" s="1574" t="s">
        <v>12632</v>
      </c>
      <c r="D2710" s="831"/>
      <c r="E2710" s="2192">
        <v>1.87</v>
      </c>
      <c r="F2710" s="1926">
        <f t="shared" si="42"/>
        <v>4386060.8300000075</v>
      </c>
    </row>
    <row r="2711" spans="1:6" ht="39">
      <c r="A2711" s="832">
        <v>43915</v>
      </c>
      <c r="B2711" s="828">
        <v>0</v>
      </c>
      <c r="C2711" s="1574" t="s">
        <v>13924</v>
      </c>
      <c r="D2711" s="831"/>
      <c r="E2711" s="2193">
        <v>62700</v>
      </c>
      <c r="F2711" s="1926">
        <f t="shared" si="42"/>
        <v>4323360.8300000075</v>
      </c>
    </row>
    <row r="2712" spans="1:6" ht="39">
      <c r="A2712" s="832">
        <v>43915</v>
      </c>
      <c r="B2712" s="828">
        <v>0</v>
      </c>
      <c r="C2712" s="1574" t="s">
        <v>13925</v>
      </c>
      <c r="D2712" s="831"/>
      <c r="E2712" s="2193">
        <v>13700</v>
      </c>
      <c r="F2712" s="1926">
        <f t="shared" si="42"/>
        <v>4309660.8300000075</v>
      </c>
    </row>
    <row r="2713" spans="1:6" ht="39">
      <c r="A2713" s="832">
        <v>43915</v>
      </c>
      <c r="B2713" s="828">
        <v>0</v>
      </c>
      <c r="C2713" s="1574" t="s">
        <v>13926</v>
      </c>
      <c r="D2713" s="831"/>
      <c r="E2713" s="2193">
        <v>27700</v>
      </c>
      <c r="F2713" s="1926">
        <f t="shared" si="42"/>
        <v>4281960.8300000075</v>
      </c>
    </row>
    <row r="2714" spans="1:6" ht="39">
      <c r="A2714" s="832">
        <v>43915</v>
      </c>
      <c r="B2714" s="828">
        <v>33168160</v>
      </c>
      <c r="C2714" s="1574" t="s">
        <v>13927</v>
      </c>
      <c r="D2714" s="831"/>
      <c r="E2714" s="2193">
        <v>42700</v>
      </c>
      <c r="F2714" s="1926">
        <f t="shared" si="42"/>
        <v>4239260.8300000075</v>
      </c>
    </row>
    <row r="2715" spans="1:6" ht="39">
      <c r="A2715" s="832">
        <v>43915</v>
      </c>
      <c r="B2715" s="828">
        <v>33168160</v>
      </c>
      <c r="C2715" s="1574" t="s">
        <v>13928</v>
      </c>
      <c r="D2715" s="831"/>
      <c r="E2715" s="2192">
        <v>25</v>
      </c>
      <c r="F2715" s="1926">
        <f t="shared" si="42"/>
        <v>4239235.8300000075</v>
      </c>
    </row>
    <row r="2716" spans="1:6">
      <c r="A2716" s="832">
        <v>43915</v>
      </c>
      <c r="B2716" s="828">
        <v>33168160</v>
      </c>
      <c r="C2716" s="1574" t="s">
        <v>12632</v>
      </c>
      <c r="D2716" s="831"/>
      <c r="E2716" s="2192">
        <v>1.87</v>
      </c>
      <c r="F2716" s="1926">
        <f t="shared" si="42"/>
        <v>4239233.9600000074</v>
      </c>
    </row>
    <row r="2717" spans="1:6" ht="39">
      <c r="A2717" s="832">
        <v>43915</v>
      </c>
      <c r="B2717" s="828">
        <v>33168160</v>
      </c>
      <c r="C2717" s="1574" t="s">
        <v>13929</v>
      </c>
      <c r="D2717" s="831"/>
      <c r="E2717" s="2193">
        <v>27700</v>
      </c>
      <c r="F2717" s="1926">
        <f t="shared" si="42"/>
        <v>4211533.9600000074</v>
      </c>
    </row>
    <row r="2718" spans="1:6" ht="39">
      <c r="A2718" s="832">
        <v>43915</v>
      </c>
      <c r="B2718" s="828">
        <v>33168160</v>
      </c>
      <c r="C2718" s="1574" t="s">
        <v>13930</v>
      </c>
      <c r="D2718" s="831"/>
      <c r="E2718" s="2192">
        <v>25</v>
      </c>
      <c r="F2718" s="1926">
        <f t="shared" si="42"/>
        <v>4211508.9600000074</v>
      </c>
    </row>
    <row r="2719" spans="1:6">
      <c r="A2719" s="832">
        <v>43915</v>
      </c>
      <c r="B2719" s="828">
        <v>33168160</v>
      </c>
      <c r="C2719" s="1574" t="s">
        <v>12632</v>
      </c>
      <c r="D2719" s="831"/>
      <c r="E2719" s="2192">
        <v>1.87</v>
      </c>
      <c r="F2719" s="1926">
        <f t="shared" si="42"/>
        <v>4211507.0900000073</v>
      </c>
    </row>
    <row r="2720" spans="1:6" ht="39">
      <c r="A2720" s="832">
        <v>43915</v>
      </c>
      <c r="B2720" s="828">
        <v>32969103</v>
      </c>
      <c r="C2720" s="1574" t="s">
        <v>13931</v>
      </c>
      <c r="D2720" s="831"/>
      <c r="E2720" s="2193">
        <v>30000</v>
      </c>
      <c r="F2720" s="1926">
        <f t="shared" si="42"/>
        <v>4181507.0900000073</v>
      </c>
    </row>
    <row r="2721" spans="1:6" ht="39">
      <c r="A2721" s="832">
        <v>43915</v>
      </c>
      <c r="B2721" s="828">
        <v>32969103</v>
      </c>
      <c r="C2721" s="1574" t="s">
        <v>13932</v>
      </c>
      <c r="D2721" s="831"/>
      <c r="E2721" s="2192">
        <v>25</v>
      </c>
      <c r="F2721" s="1926">
        <f t="shared" si="42"/>
        <v>4181482.0900000073</v>
      </c>
    </row>
    <row r="2722" spans="1:6">
      <c r="A2722" s="832">
        <v>43915</v>
      </c>
      <c r="B2722" s="828">
        <v>32969103</v>
      </c>
      <c r="C2722" s="1574" t="s">
        <v>12763</v>
      </c>
      <c r="D2722" s="831"/>
      <c r="E2722" s="2192">
        <v>1.87</v>
      </c>
      <c r="F2722" s="1926">
        <f t="shared" si="42"/>
        <v>4181480.2200000072</v>
      </c>
    </row>
    <row r="2723" spans="1:6" ht="39">
      <c r="A2723" s="832">
        <v>43915</v>
      </c>
      <c r="B2723" s="828">
        <v>32969103</v>
      </c>
      <c r="C2723" s="1574" t="s">
        <v>13933</v>
      </c>
      <c r="D2723" s="831"/>
      <c r="E2723" s="2193">
        <v>9700</v>
      </c>
      <c r="F2723" s="1926">
        <f t="shared" si="42"/>
        <v>4171780.2200000072</v>
      </c>
    </row>
    <row r="2724" spans="1:6" ht="39">
      <c r="A2724" s="832">
        <v>43915</v>
      </c>
      <c r="B2724" s="828">
        <v>32969103</v>
      </c>
      <c r="C2724" s="1574" t="s">
        <v>13934</v>
      </c>
      <c r="D2724" s="831"/>
      <c r="E2724" s="2192">
        <v>25</v>
      </c>
      <c r="F2724" s="1926">
        <f t="shared" si="42"/>
        <v>4171755.2200000072</v>
      </c>
    </row>
    <row r="2725" spans="1:6">
      <c r="A2725" s="832">
        <v>43915</v>
      </c>
      <c r="B2725" s="828">
        <v>32969103</v>
      </c>
      <c r="C2725" s="1574" t="s">
        <v>12763</v>
      </c>
      <c r="D2725" s="831"/>
      <c r="E2725" s="2192">
        <v>1.87</v>
      </c>
      <c r="F2725" s="1926">
        <f t="shared" si="42"/>
        <v>4171753.3500000071</v>
      </c>
    </row>
    <row r="2726" spans="1:6" ht="39">
      <c r="A2726" s="832">
        <v>43915</v>
      </c>
      <c r="B2726" s="828">
        <v>32969103</v>
      </c>
      <c r="C2726" s="1574" t="s">
        <v>13935</v>
      </c>
      <c r="D2726" s="831"/>
      <c r="E2726" s="2193">
        <v>16000</v>
      </c>
      <c r="F2726" s="1926">
        <f t="shared" si="42"/>
        <v>4155753.3500000071</v>
      </c>
    </row>
    <row r="2727" spans="1:6" ht="39">
      <c r="A2727" s="832">
        <v>43915</v>
      </c>
      <c r="B2727" s="828">
        <v>32969103</v>
      </c>
      <c r="C2727" s="1574" t="s">
        <v>13936</v>
      </c>
      <c r="D2727" s="831"/>
      <c r="E2727" s="2192">
        <v>25</v>
      </c>
      <c r="F2727" s="1926">
        <f t="shared" si="42"/>
        <v>4155728.3500000071</v>
      </c>
    </row>
    <row r="2728" spans="1:6">
      <c r="A2728" s="832">
        <v>43915</v>
      </c>
      <c r="B2728" s="828">
        <v>32969103</v>
      </c>
      <c r="C2728" s="1574" t="s">
        <v>13937</v>
      </c>
      <c r="D2728" s="831"/>
      <c r="E2728" s="2192">
        <v>1.87</v>
      </c>
      <c r="F2728" s="1926">
        <f t="shared" si="42"/>
        <v>4155726.480000007</v>
      </c>
    </row>
    <row r="2729" spans="1:6" ht="26.25">
      <c r="A2729" s="832">
        <v>43915</v>
      </c>
      <c r="B2729" s="828">
        <v>0</v>
      </c>
      <c r="C2729" s="1574" t="s">
        <v>13938</v>
      </c>
      <c r="D2729" s="830">
        <v>18201.18</v>
      </c>
      <c r="E2729" s="2192"/>
      <c r="F2729" s="1926">
        <f t="shared" si="42"/>
        <v>4173927.6600000071</v>
      </c>
    </row>
    <row r="2730" spans="1:6" ht="39">
      <c r="A2730" s="832">
        <v>43915</v>
      </c>
      <c r="B2730" s="828">
        <v>0</v>
      </c>
      <c r="C2730" s="1574" t="s">
        <v>13939</v>
      </c>
      <c r="D2730" s="831">
        <v>700</v>
      </c>
      <c r="E2730" s="2192"/>
      <c r="F2730" s="1926">
        <f t="shared" si="42"/>
        <v>4174627.6600000071</v>
      </c>
    </row>
    <row r="2731" spans="1:6" ht="39">
      <c r="A2731" s="832">
        <v>43916</v>
      </c>
      <c r="B2731" s="828">
        <v>33214487</v>
      </c>
      <c r="C2731" s="1574" t="s">
        <v>13940</v>
      </c>
      <c r="D2731" s="831"/>
      <c r="E2731" s="2193">
        <v>64500</v>
      </c>
      <c r="F2731" s="1926">
        <f t="shared" si="42"/>
        <v>4110127.6600000071</v>
      </c>
    </row>
    <row r="2732" spans="1:6" ht="39">
      <c r="A2732" s="832">
        <v>43916</v>
      </c>
      <c r="B2732" s="828">
        <v>33214487</v>
      </c>
      <c r="C2732" s="1574" t="s">
        <v>13941</v>
      </c>
      <c r="D2732" s="831"/>
      <c r="E2732" s="2192">
        <v>50</v>
      </c>
      <c r="F2732" s="1926">
        <f t="shared" si="42"/>
        <v>4110077.6600000071</v>
      </c>
    </row>
    <row r="2733" spans="1:6">
      <c r="A2733" s="832">
        <v>43916</v>
      </c>
      <c r="B2733" s="828">
        <v>33214487</v>
      </c>
      <c r="C2733" s="1574" t="s">
        <v>12632</v>
      </c>
      <c r="D2733" s="831"/>
      <c r="E2733" s="2192">
        <v>3.75</v>
      </c>
      <c r="F2733" s="1926">
        <f t="shared" si="42"/>
        <v>4110073.9100000071</v>
      </c>
    </row>
    <row r="2734" spans="1:6">
      <c r="A2734" s="832">
        <v>43916</v>
      </c>
      <c r="B2734" s="828">
        <v>0</v>
      </c>
      <c r="C2734" s="1574" t="s">
        <v>13942</v>
      </c>
      <c r="D2734" s="831"/>
      <c r="E2734" s="2192">
        <v>50</v>
      </c>
      <c r="F2734" s="1926">
        <f t="shared" si="42"/>
        <v>4110023.9100000071</v>
      </c>
    </row>
    <row r="2735" spans="1:6" ht="26.25">
      <c r="A2735" s="832">
        <v>43917</v>
      </c>
      <c r="B2735" s="828">
        <v>0</v>
      </c>
      <c r="C2735" s="1574" t="s">
        <v>13943</v>
      </c>
      <c r="D2735" s="830">
        <v>5000</v>
      </c>
      <c r="E2735" s="2192"/>
      <c r="F2735" s="1926">
        <f t="shared" si="42"/>
        <v>4115023.9100000071</v>
      </c>
    </row>
    <row r="2736" spans="1:6" ht="39">
      <c r="A2736" s="832">
        <v>43917</v>
      </c>
      <c r="B2736" s="828">
        <v>0</v>
      </c>
      <c r="C2736" s="1574" t="s">
        <v>13944</v>
      </c>
      <c r="D2736" s="830">
        <v>10000</v>
      </c>
      <c r="E2736" s="2192"/>
      <c r="F2736" s="1926">
        <f t="shared" si="42"/>
        <v>4125023.9100000071</v>
      </c>
    </row>
    <row r="2737" spans="1:6">
      <c r="A2737" s="832">
        <v>43917</v>
      </c>
      <c r="B2737" s="828">
        <v>0</v>
      </c>
      <c r="C2737" s="1574" t="s">
        <v>13945</v>
      </c>
      <c r="D2737" s="831"/>
      <c r="E2737" s="2192">
        <v>50</v>
      </c>
      <c r="F2737" s="1926">
        <f t="shared" si="42"/>
        <v>4124973.9100000071</v>
      </c>
    </row>
    <row r="2738" spans="1:6" ht="39">
      <c r="A2738" s="832">
        <v>43918</v>
      </c>
      <c r="B2738" s="828">
        <v>0</v>
      </c>
      <c r="C2738" s="1574" t="s">
        <v>13946</v>
      </c>
      <c r="D2738" s="830">
        <v>20000</v>
      </c>
      <c r="E2738" s="2192"/>
      <c r="F2738" s="1926">
        <f t="shared" si="42"/>
        <v>4144973.9100000071</v>
      </c>
    </row>
    <row r="2739" spans="1:6" ht="26.25">
      <c r="A2739" s="832">
        <v>43918</v>
      </c>
      <c r="B2739" s="828">
        <v>0</v>
      </c>
      <c r="C2739" s="1574" t="s">
        <v>13947</v>
      </c>
      <c r="D2739" s="830">
        <v>16000</v>
      </c>
      <c r="E2739" s="2192"/>
      <c r="F2739" s="1926">
        <f t="shared" si="42"/>
        <v>4160973.9100000071</v>
      </c>
    </row>
    <row r="2740" spans="1:6" ht="39">
      <c r="A2740" s="832">
        <v>43918</v>
      </c>
      <c r="B2740" s="828">
        <v>0</v>
      </c>
      <c r="C2740" s="1574" t="s">
        <v>13948</v>
      </c>
      <c r="D2740" s="830">
        <v>11000</v>
      </c>
      <c r="E2740" s="2192"/>
      <c r="F2740" s="1926">
        <f t="shared" si="42"/>
        <v>4171973.9100000071</v>
      </c>
    </row>
    <row r="2741" spans="1:6" ht="39">
      <c r="A2741" s="832">
        <v>43918</v>
      </c>
      <c r="B2741" s="828">
        <v>0</v>
      </c>
      <c r="C2741" s="1574" t="s">
        <v>13949</v>
      </c>
      <c r="D2741" s="830">
        <v>41700</v>
      </c>
      <c r="E2741" s="2192"/>
      <c r="F2741" s="1926">
        <f t="shared" si="42"/>
        <v>4213673.9100000076</v>
      </c>
    </row>
    <row r="2742" spans="1:6" ht="26.25">
      <c r="A2742" s="832">
        <v>43918</v>
      </c>
      <c r="B2742" s="828">
        <v>0</v>
      </c>
      <c r="C2742" s="1574" t="s">
        <v>13950</v>
      </c>
      <c r="D2742" s="830">
        <v>13500</v>
      </c>
      <c r="E2742" s="2192"/>
      <c r="F2742" s="1926">
        <f t="shared" si="42"/>
        <v>4227173.9100000076</v>
      </c>
    </row>
    <row r="2743" spans="1:6" ht="26.25">
      <c r="A2743" s="832">
        <v>43918</v>
      </c>
      <c r="B2743" s="828">
        <v>0</v>
      </c>
      <c r="C2743" s="1574" t="s">
        <v>13951</v>
      </c>
      <c r="D2743" s="830">
        <v>16400</v>
      </c>
      <c r="E2743" s="2192"/>
      <c r="F2743" s="1926">
        <f t="shared" si="42"/>
        <v>4243573.9100000076</v>
      </c>
    </row>
    <row r="2744" spans="1:6" ht="26.25">
      <c r="A2744" s="832">
        <v>43918</v>
      </c>
      <c r="B2744" s="828">
        <v>0</v>
      </c>
      <c r="C2744" s="1574" t="s">
        <v>13952</v>
      </c>
      <c r="D2744" s="831">
        <v>700</v>
      </c>
      <c r="E2744" s="2192"/>
      <c r="F2744" s="1926">
        <f t="shared" si="42"/>
        <v>4244273.9100000076</v>
      </c>
    </row>
    <row r="2745" spans="1:6" ht="39">
      <c r="A2745" s="832">
        <v>43918</v>
      </c>
      <c r="B2745" s="828">
        <v>0</v>
      </c>
      <c r="C2745" s="1574" t="s">
        <v>13953</v>
      </c>
      <c r="D2745" s="830">
        <v>21000</v>
      </c>
      <c r="E2745" s="2192"/>
      <c r="F2745" s="1926">
        <f t="shared" si="42"/>
        <v>4265273.9100000076</v>
      </c>
    </row>
    <row r="2746" spans="1:6">
      <c r="A2746" s="832">
        <v>43918</v>
      </c>
      <c r="B2746" s="828">
        <v>0</v>
      </c>
      <c r="C2746" s="1574" t="s">
        <v>13954</v>
      </c>
      <c r="D2746" s="831"/>
      <c r="E2746" s="2192">
        <v>350</v>
      </c>
      <c r="F2746" s="1926">
        <f t="shared" si="42"/>
        <v>4264923.9100000076</v>
      </c>
    </row>
    <row r="2747" spans="1:6" ht="26.25">
      <c r="A2747" s="832">
        <v>43919</v>
      </c>
      <c r="B2747" s="828">
        <v>0</v>
      </c>
      <c r="C2747" s="1574" t="s">
        <v>13955</v>
      </c>
      <c r="D2747" s="830">
        <v>17000</v>
      </c>
      <c r="E2747" s="2192"/>
      <c r="F2747" s="1926">
        <f t="shared" si="42"/>
        <v>4281923.9100000076</v>
      </c>
    </row>
    <row r="2748" spans="1:6">
      <c r="A2748" s="832">
        <v>43919</v>
      </c>
      <c r="B2748" s="828">
        <v>0</v>
      </c>
      <c r="C2748" s="1574" t="s">
        <v>13956</v>
      </c>
      <c r="D2748" s="831"/>
      <c r="E2748" s="2192">
        <v>50</v>
      </c>
      <c r="F2748" s="1926">
        <f t="shared" si="42"/>
        <v>4281873.9100000076</v>
      </c>
    </row>
    <row r="2749" spans="1:6" ht="39">
      <c r="A2749" s="832">
        <v>43920</v>
      </c>
      <c r="B2749" s="828">
        <v>0</v>
      </c>
      <c r="C2749" s="1574" t="s">
        <v>13957</v>
      </c>
      <c r="D2749" s="830">
        <v>5000</v>
      </c>
      <c r="E2749" s="2192"/>
      <c r="F2749" s="1926">
        <f t="shared" si="42"/>
        <v>4286873.9100000076</v>
      </c>
    </row>
    <row r="2750" spans="1:6" ht="39">
      <c r="A2750" s="832">
        <v>43920</v>
      </c>
      <c r="B2750" s="828">
        <v>0</v>
      </c>
      <c r="C2750" s="1574" t="s">
        <v>13958</v>
      </c>
      <c r="D2750" s="830">
        <v>23000</v>
      </c>
      <c r="E2750" s="2192"/>
      <c r="F2750" s="1926">
        <f t="shared" si="42"/>
        <v>4309873.9100000076</v>
      </c>
    </row>
    <row r="2751" spans="1:6">
      <c r="A2751" s="832">
        <v>43921</v>
      </c>
      <c r="B2751" s="828">
        <v>0</v>
      </c>
      <c r="C2751" s="2044" t="s">
        <v>13959</v>
      </c>
      <c r="D2751" s="848"/>
      <c r="E2751" s="2201">
        <v>50</v>
      </c>
      <c r="F2751" s="1926">
        <f t="shared" si="42"/>
        <v>4309823.9100000076</v>
      </c>
    </row>
    <row r="2752" spans="1:6">
      <c r="A2752" s="832">
        <v>43921</v>
      </c>
      <c r="B2752" s="828">
        <v>0</v>
      </c>
      <c r="C2752" s="1574" t="s">
        <v>11736</v>
      </c>
      <c r="D2752" s="831"/>
      <c r="E2752" s="2193">
        <v>3278.27</v>
      </c>
      <c r="F2752" s="1926">
        <f t="shared" si="42"/>
        <v>4306545.640000008</v>
      </c>
    </row>
    <row r="2753" spans="1:6">
      <c r="A2753" s="832">
        <v>43921</v>
      </c>
      <c r="B2753" s="828">
        <v>0</v>
      </c>
      <c r="C2753" s="1574" t="s">
        <v>11737</v>
      </c>
      <c r="D2753" s="831"/>
      <c r="E2753" s="2192">
        <v>245.87</v>
      </c>
      <c r="F2753" s="1926">
        <f t="shared" si="42"/>
        <v>4306299.7700000079</v>
      </c>
    </row>
    <row r="2754" spans="1:6" ht="26.25">
      <c r="A2754" s="832">
        <v>43922</v>
      </c>
      <c r="B2754" s="828">
        <v>0</v>
      </c>
      <c r="C2754" s="1574" t="s">
        <v>13960</v>
      </c>
      <c r="D2754" s="831">
        <v>700</v>
      </c>
      <c r="E2754" s="2192"/>
      <c r="F2754" s="1926">
        <f t="shared" si="42"/>
        <v>4306999.7700000079</v>
      </c>
    </row>
    <row r="2755" spans="1:6" ht="39">
      <c r="A2755" s="832">
        <v>43922</v>
      </c>
      <c r="B2755" s="828">
        <v>0</v>
      </c>
      <c r="C2755" s="1574" t="s">
        <v>13961</v>
      </c>
      <c r="D2755" s="830">
        <v>10000</v>
      </c>
      <c r="E2755" s="2192"/>
      <c r="F2755" s="1926">
        <f t="shared" ref="F2755:F2818" si="43">F2754-E2755+D2755</f>
        <v>4316999.7700000079</v>
      </c>
    </row>
    <row r="2756" spans="1:6" ht="26.25">
      <c r="A2756" s="832">
        <v>43922</v>
      </c>
      <c r="B2756" s="828">
        <v>0</v>
      </c>
      <c r="C2756" s="1574" t="s">
        <v>13962</v>
      </c>
      <c r="D2756" s="830">
        <v>4500000</v>
      </c>
      <c r="E2756" s="2192"/>
      <c r="F2756" s="1926">
        <f t="shared" si="43"/>
        <v>8816999.770000007</v>
      </c>
    </row>
    <row r="2757" spans="1:6" ht="39">
      <c r="A2757" s="832">
        <v>43922</v>
      </c>
      <c r="B2757" s="828">
        <v>0</v>
      </c>
      <c r="C2757" s="1574" t="s">
        <v>13963</v>
      </c>
      <c r="D2757" s="831"/>
      <c r="E2757" s="2193">
        <v>20000</v>
      </c>
      <c r="F2757" s="1926">
        <f t="shared" si="43"/>
        <v>8796999.770000007</v>
      </c>
    </row>
    <row r="2758" spans="1:6" ht="39">
      <c r="A2758" s="832">
        <v>43922</v>
      </c>
      <c r="B2758" s="828">
        <v>0</v>
      </c>
      <c r="C2758" s="1574" t="s">
        <v>13964</v>
      </c>
      <c r="D2758" s="831"/>
      <c r="E2758" s="2193">
        <v>15350</v>
      </c>
      <c r="F2758" s="1926">
        <f t="shared" si="43"/>
        <v>8781649.770000007</v>
      </c>
    </row>
    <row r="2759" spans="1:6" ht="39">
      <c r="A2759" s="832">
        <v>43922</v>
      </c>
      <c r="B2759" s="828">
        <v>0</v>
      </c>
      <c r="C2759" s="1574" t="s">
        <v>13965</v>
      </c>
      <c r="D2759" s="831"/>
      <c r="E2759" s="2193">
        <v>16000</v>
      </c>
      <c r="F2759" s="1926">
        <f t="shared" si="43"/>
        <v>8765649.770000007</v>
      </c>
    </row>
    <row r="2760" spans="1:6" ht="39">
      <c r="A2760" s="832">
        <v>43922</v>
      </c>
      <c r="B2760" s="828">
        <v>0</v>
      </c>
      <c r="C2760" s="1574" t="s">
        <v>13966</v>
      </c>
      <c r="D2760" s="831"/>
      <c r="E2760" s="2193">
        <v>52500</v>
      </c>
      <c r="F2760" s="1926">
        <f t="shared" si="43"/>
        <v>8713149.770000007</v>
      </c>
    </row>
    <row r="2761" spans="1:6" ht="39">
      <c r="A2761" s="832">
        <v>43922</v>
      </c>
      <c r="B2761" s="828">
        <v>0</v>
      </c>
      <c r="C2761" s="1574" t="s">
        <v>13967</v>
      </c>
      <c r="D2761" s="830">
        <v>15000</v>
      </c>
      <c r="E2761" s="2192"/>
      <c r="F2761" s="1926">
        <f t="shared" si="43"/>
        <v>8728149.770000007</v>
      </c>
    </row>
    <row r="2762" spans="1:6" ht="39">
      <c r="A2762" s="832">
        <v>43922</v>
      </c>
      <c r="B2762" s="828">
        <v>33423897</v>
      </c>
      <c r="C2762" s="1574" t="s">
        <v>13968</v>
      </c>
      <c r="D2762" s="831"/>
      <c r="E2762" s="2193">
        <v>20000</v>
      </c>
      <c r="F2762" s="1926">
        <f t="shared" si="43"/>
        <v>8708149.770000007</v>
      </c>
    </row>
    <row r="2763" spans="1:6" ht="39">
      <c r="A2763" s="832">
        <v>43922</v>
      </c>
      <c r="B2763" s="828">
        <v>33423897</v>
      </c>
      <c r="C2763" s="1574" t="s">
        <v>13969</v>
      </c>
      <c r="D2763" s="831"/>
      <c r="E2763" s="2192">
        <v>25</v>
      </c>
      <c r="F2763" s="1926">
        <f t="shared" si="43"/>
        <v>8708124.770000007</v>
      </c>
    </row>
    <row r="2764" spans="1:6">
      <c r="A2764" s="832">
        <v>43922</v>
      </c>
      <c r="B2764" s="828">
        <v>33423897</v>
      </c>
      <c r="C2764" s="1574" t="s">
        <v>13860</v>
      </c>
      <c r="D2764" s="831"/>
      <c r="E2764" s="2192">
        <v>1.87</v>
      </c>
      <c r="F2764" s="1926">
        <f t="shared" si="43"/>
        <v>8708122.9000000078</v>
      </c>
    </row>
    <row r="2765" spans="1:6" ht="39">
      <c r="A2765" s="832">
        <v>43922</v>
      </c>
      <c r="B2765" s="828">
        <v>0</v>
      </c>
      <c r="C2765" s="1574" t="s">
        <v>13970</v>
      </c>
      <c r="D2765" s="831"/>
      <c r="E2765" s="2193">
        <v>5700</v>
      </c>
      <c r="F2765" s="1926">
        <f t="shared" si="43"/>
        <v>8702422.9000000078</v>
      </c>
    </row>
    <row r="2766" spans="1:6">
      <c r="A2766" s="832">
        <v>43922</v>
      </c>
      <c r="B2766" s="828">
        <v>0</v>
      </c>
      <c r="C2766" s="1574" t="s">
        <v>13971</v>
      </c>
      <c r="D2766" s="831"/>
      <c r="E2766" s="2192">
        <v>100</v>
      </c>
      <c r="F2766" s="1926">
        <f t="shared" si="43"/>
        <v>8702322.9000000078</v>
      </c>
    </row>
    <row r="2767" spans="1:6" ht="39">
      <c r="A2767" s="832">
        <v>43924</v>
      </c>
      <c r="B2767" s="828">
        <v>0</v>
      </c>
      <c r="C2767" s="1574" t="s">
        <v>13972</v>
      </c>
      <c r="D2767" s="830">
        <v>24000</v>
      </c>
      <c r="E2767" s="2192"/>
      <c r="F2767" s="1926">
        <f t="shared" si="43"/>
        <v>8726322.9000000078</v>
      </c>
    </row>
    <row r="2768" spans="1:6">
      <c r="A2768" s="832">
        <v>43924</v>
      </c>
      <c r="B2768" s="828">
        <v>0</v>
      </c>
      <c r="C2768" s="1574" t="s">
        <v>13973</v>
      </c>
      <c r="D2768" s="831"/>
      <c r="E2768" s="2192">
        <v>50</v>
      </c>
      <c r="F2768" s="1926">
        <f t="shared" si="43"/>
        <v>8726272.9000000078</v>
      </c>
    </row>
    <row r="2769" spans="1:6" ht="39">
      <c r="A2769" s="832">
        <v>43925</v>
      </c>
      <c r="B2769" s="828">
        <v>0</v>
      </c>
      <c r="C2769" s="1574" t="s">
        <v>13974</v>
      </c>
      <c r="D2769" s="830">
        <v>11000</v>
      </c>
      <c r="E2769" s="2192"/>
      <c r="F2769" s="1926">
        <f t="shared" si="43"/>
        <v>8737272.9000000078</v>
      </c>
    </row>
    <row r="2770" spans="1:6">
      <c r="A2770" s="832">
        <v>43925</v>
      </c>
      <c r="B2770" s="828">
        <v>0</v>
      </c>
      <c r="C2770" s="1574" t="s">
        <v>13975</v>
      </c>
      <c r="D2770" s="831"/>
      <c r="E2770" s="2192">
        <v>50</v>
      </c>
      <c r="F2770" s="1926">
        <f t="shared" si="43"/>
        <v>8737222.9000000078</v>
      </c>
    </row>
    <row r="2771" spans="1:6" ht="39">
      <c r="A2771" s="832">
        <v>43927</v>
      </c>
      <c r="B2771" s="828">
        <v>0</v>
      </c>
      <c r="C2771" s="1574" t="s">
        <v>13976</v>
      </c>
      <c r="D2771" s="831"/>
      <c r="E2771" s="2193">
        <v>8000000</v>
      </c>
      <c r="F2771" s="1926">
        <f t="shared" si="43"/>
        <v>737222.90000000782</v>
      </c>
    </row>
    <row r="2772" spans="1:6" ht="39">
      <c r="A2772" s="832">
        <v>43930</v>
      </c>
      <c r="B2772" s="828">
        <v>0</v>
      </c>
      <c r="C2772" s="1574" t="s">
        <v>13977</v>
      </c>
      <c r="D2772" s="830">
        <v>5000</v>
      </c>
      <c r="E2772" s="2192"/>
      <c r="F2772" s="1926">
        <f t="shared" si="43"/>
        <v>742222.90000000782</v>
      </c>
    </row>
    <row r="2773" spans="1:6" ht="39">
      <c r="A2773" s="832">
        <v>43931</v>
      </c>
      <c r="B2773" s="828">
        <v>0</v>
      </c>
      <c r="C2773" s="1574" t="s">
        <v>13978</v>
      </c>
      <c r="D2773" s="830">
        <v>5600</v>
      </c>
      <c r="E2773" s="2192"/>
      <c r="F2773" s="1926">
        <f t="shared" si="43"/>
        <v>747822.90000000782</v>
      </c>
    </row>
    <row r="2774" spans="1:6" ht="26.25">
      <c r="A2774" s="832">
        <v>43931</v>
      </c>
      <c r="B2774" s="828">
        <v>0</v>
      </c>
      <c r="C2774" s="1574" t="s">
        <v>13979</v>
      </c>
      <c r="D2774" s="830">
        <v>20000</v>
      </c>
      <c r="E2774" s="2192"/>
      <c r="F2774" s="1926">
        <f t="shared" si="43"/>
        <v>767822.90000000782</v>
      </c>
    </row>
    <row r="2775" spans="1:6">
      <c r="A2775" s="832">
        <v>43931</v>
      </c>
      <c r="B2775" s="828">
        <v>0</v>
      </c>
      <c r="C2775" s="1574" t="s">
        <v>13980</v>
      </c>
      <c r="D2775" s="831"/>
      <c r="E2775" s="2192">
        <v>50</v>
      </c>
      <c r="F2775" s="1926">
        <f t="shared" si="43"/>
        <v>767772.90000000782</v>
      </c>
    </row>
    <row r="2776" spans="1:6" ht="39">
      <c r="A2776" s="832">
        <v>43937</v>
      </c>
      <c r="B2776" s="828">
        <v>0</v>
      </c>
      <c r="C2776" s="1574" t="s">
        <v>13981</v>
      </c>
      <c r="D2776" s="830">
        <v>31000</v>
      </c>
      <c r="E2776" s="2192"/>
      <c r="F2776" s="1926">
        <f t="shared" si="43"/>
        <v>798772.90000000782</v>
      </c>
    </row>
    <row r="2777" spans="1:6">
      <c r="A2777" s="832">
        <v>43937</v>
      </c>
      <c r="B2777" s="828">
        <v>0</v>
      </c>
      <c r="C2777" s="1574" t="s">
        <v>13982</v>
      </c>
      <c r="D2777" s="831"/>
      <c r="E2777" s="2192">
        <v>50</v>
      </c>
      <c r="F2777" s="1926">
        <f t="shared" si="43"/>
        <v>798722.90000000782</v>
      </c>
    </row>
    <row r="2778" spans="1:6" ht="26.25">
      <c r="A2778" s="832">
        <v>43938</v>
      </c>
      <c r="B2778" s="828">
        <v>0</v>
      </c>
      <c r="C2778" s="1574" t="s">
        <v>13983</v>
      </c>
      <c r="D2778" s="830">
        <v>20000</v>
      </c>
      <c r="E2778" s="2192"/>
      <c r="F2778" s="1926">
        <f t="shared" si="43"/>
        <v>818722.90000000782</v>
      </c>
    </row>
    <row r="2779" spans="1:6">
      <c r="A2779" s="832">
        <v>43938</v>
      </c>
      <c r="B2779" s="828">
        <v>0</v>
      </c>
      <c r="C2779" s="1574" t="s">
        <v>13984</v>
      </c>
      <c r="D2779" s="831"/>
      <c r="E2779" s="2192">
        <v>50</v>
      </c>
      <c r="F2779" s="1926">
        <f t="shared" si="43"/>
        <v>818672.90000000782</v>
      </c>
    </row>
    <row r="2780" spans="1:6" ht="26.25">
      <c r="A2780" s="832">
        <v>43939</v>
      </c>
      <c r="B2780" s="828">
        <v>0</v>
      </c>
      <c r="C2780" s="1574" t="s">
        <v>13985</v>
      </c>
      <c r="D2780" s="830">
        <v>20000</v>
      </c>
      <c r="E2780" s="2192"/>
      <c r="F2780" s="1926">
        <f t="shared" si="43"/>
        <v>838672.90000000782</v>
      </c>
    </row>
    <row r="2781" spans="1:6">
      <c r="A2781" s="832">
        <v>43939</v>
      </c>
      <c r="B2781" s="828">
        <v>0</v>
      </c>
      <c r="C2781" s="1574" t="s">
        <v>13986</v>
      </c>
      <c r="D2781" s="831"/>
      <c r="E2781" s="2192">
        <v>50</v>
      </c>
      <c r="F2781" s="1926">
        <f t="shared" si="43"/>
        <v>838622.90000000782</v>
      </c>
    </row>
    <row r="2782" spans="1:6" ht="39">
      <c r="A2782" s="832">
        <v>43941</v>
      </c>
      <c r="B2782" s="828">
        <v>0</v>
      </c>
      <c r="C2782" s="1574" t="s">
        <v>13987</v>
      </c>
      <c r="D2782" s="830">
        <v>10000</v>
      </c>
      <c r="E2782" s="2192"/>
      <c r="F2782" s="1926">
        <f t="shared" si="43"/>
        <v>848622.90000000782</v>
      </c>
    </row>
    <row r="2783" spans="1:6" ht="26.25">
      <c r="A2783" s="832">
        <v>43941</v>
      </c>
      <c r="B2783" s="828">
        <v>0</v>
      </c>
      <c r="C2783" s="1574" t="s">
        <v>13988</v>
      </c>
      <c r="D2783" s="830">
        <v>10000</v>
      </c>
      <c r="E2783" s="2192"/>
      <c r="F2783" s="1926">
        <f t="shared" si="43"/>
        <v>858622.90000000782</v>
      </c>
    </row>
    <row r="2784" spans="1:6" ht="26.25">
      <c r="A2784" s="832">
        <v>43941</v>
      </c>
      <c r="B2784" s="828">
        <v>0</v>
      </c>
      <c r="C2784" s="1574" t="s">
        <v>13989</v>
      </c>
      <c r="D2784" s="830">
        <v>10000</v>
      </c>
      <c r="E2784" s="2192"/>
      <c r="F2784" s="1926">
        <f t="shared" si="43"/>
        <v>868622.90000000782</v>
      </c>
    </row>
    <row r="2785" spans="1:6">
      <c r="A2785" s="832">
        <v>43941</v>
      </c>
      <c r="B2785" s="828">
        <v>0</v>
      </c>
      <c r="C2785" s="1574" t="s">
        <v>13990</v>
      </c>
      <c r="D2785" s="831"/>
      <c r="E2785" s="2192">
        <v>150</v>
      </c>
      <c r="F2785" s="1926">
        <f t="shared" si="43"/>
        <v>868472.90000000782</v>
      </c>
    </row>
    <row r="2786" spans="1:6" ht="39">
      <c r="A2786" s="832">
        <v>43942</v>
      </c>
      <c r="B2786" s="828">
        <v>0</v>
      </c>
      <c r="C2786" s="1574" t="s">
        <v>13991</v>
      </c>
      <c r="D2786" s="831"/>
      <c r="E2786" s="2193">
        <v>6000</v>
      </c>
      <c r="F2786" s="1926">
        <f t="shared" si="43"/>
        <v>862472.90000000782</v>
      </c>
    </row>
    <row r="2787" spans="1:6" ht="39">
      <c r="A2787" s="832">
        <v>43942</v>
      </c>
      <c r="B2787" s="828">
        <v>0</v>
      </c>
      <c r="C2787" s="1574" t="s">
        <v>13992</v>
      </c>
      <c r="D2787" s="831"/>
      <c r="E2787" s="2193">
        <v>6500</v>
      </c>
      <c r="F2787" s="1926">
        <f t="shared" si="43"/>
        <v>855972.90000000782</v>
      </c>
    </row>
    <row r="2788" spans="1:6" ht="39">
      <c r="A2788" s="832">
        <v>43942</v>
      </c>
      <c r="B2788" s="828">
        <v>33878065</v>
      </c>
      <c r="C2788" s="1574" t="s">
        <v>13993</v>
      </c>
      <c r="D2788" s="831"/>
      <c r="E2788" s="2193">
        <v>13600</v>
      </c>
      <c r="F2788" s="1926">
        <f t="shared" si="43"/>
        <v>842372.90000000782</v>
      </c>
    </row>
    <row r="2789" spans="1:6" ht="39">
      <c r="A2789" s="832">
        <v>43942</v>
      </c>
      <c r="B2789" s="828">
        <v>33878065</v>
      </c>
      <c r="C2789" s="1574" t="s">
        <v>13994</v>
      </c>
      <c r="D2789" s="831"/>
      <c r="E2789" s="2192">
        <v>25</v>
      </c>
      <c r="F2789" s="1926">
        <f t="shared" si="43"/>
        <v>842347.90000000782</v>
      </c>
    </row>
    <row r="2790" spans="1:6">
      <c r="A2790" s="832">
        <v>43942</v>
      </c>
      <c r="B2790" s="828">
        <v>33878065</v>
      </c>
      <c r="C2790" s="1574" t="s">
        <v>12943</v>
      </c>
      <c r="D2790" s="831"/>
      <c r="E2790" s="2192">
        <v>1.87</v>
      </c>
      <c r="F2790" s="1926">
        <f t="shared" si="43"/>
        <v>842346.03000000783</v>
      </c>
    </row>
    <row r="2791" spans="1:6" ht="39">
      <c r="A2791" s="832">
        <v>43942</v>
      </c>
      <c r="B2791" s="828">
        <v>33878065</v>
      </c>
      <c r="C2791" s="1574" t="s">
        <v>13995</v>
      </c>
      <c r="D2791" s="831"/>
      <c r="E2791" s="2193">
        <v>5000</v>
      </c>
      <c r="F2791" s="1926">
        <f t="shared" si="43"/>
        <v>837346.03000000783</v>
      </c>
    </row>
    <row r="2792" spans="1:6" ht="39">
      <c r="A2792" s="832">
        <v>43942</v>
      </c>
      <c r="B2792" s="828">
        <v>33878065</v>
      </c>
      <c r="C2792" s="1574" t="s">
        <v>13996</v>
      </c>
      <c r="D2792" s="831"/>
      <c r="E2792" s="2192">
        <v>10</v>
      </c>
      <c r="F2792" s="1926">
        <f t="shared" si="43"/>
        <v>837336.03000000783</v>
      </c>
    </row>
    <row r="2793" spans="1:6">
      <c r="A2793" s="832">
        <v>43942</v>
      </c>
      <c r="B2793" s="828">
        <v>33878065</v>
      </c>
      <c r="C2793" s="1574" t="s">
        <v>12943</v>
      </c>
      <c r="D2793" s="831"/>
      <c r="E2793" s="2192">
        <v>0.75</v>
      </c>
      <c r="F2793" s="1926">
        <f t="shared" si="43"/>
        <v>837335.28000000783</v>
      </c>
    </row>
    <row r="2794" spans="1:6" ht="26.25">
      <c r="A2794" s="832">
        <v>43943</v>
      </c>
      <c r="B2794" s="828">
        <v>0</v>
      </c>
      <c r="C2794" s="1574" t="s">
        <v>13997</v>
      </c>
      <c r="D2794" s="830">
        <v>10000</v>
      </c>
      <c r="E2794" s="2192"/>
      <c r="F2794" s="1926">
        <f t="shared" si="43"/>
        <v>847335.28000000783</v>
      </c>
    </row>
    <row r="2795" spans="1:6" ht="39">
      <c r="A2795" s="832">
        <v>43943</v>
      </c>
      <c r="B2795" s="828">
        <v>0</v>
      </c>
      <c r="C2795" s="1574" t="s">
        <v>13998</v>
      </c>
      <c r="D2795" s="830">
        <v>20000</v>
      </c>
      <c r="E2795" s="2192"/>
      <c r="F2795" s="1926">
        <f t="shared" si="43"/>
        <v>867335.28000000783</v>
      </c>
    </row>
    <row r="2796" spans="1:6">
      <c r="A2796" s="832">
        <v>43943</v>
      </c>
      <c r="B2796" s="828">
        <v>0</v>
      </c>
      <c r="C2796" s="1574" t="s">
        <v>13999</v>
      </c>
      <c r="D2796" s="831"/>
      <c r="E2796" s="2192">
        <v>100</v>
      </c>
      <c r="F2796" s="1926">
        <f t="shared" si="43"/>
        <v>867235.28000000783</v>
      </c>
    </row>
    <row r="2797" spans="1:6" ht="26.25">
      <c r="A2797" s="832">
        <v>43944</v>
      </c>
      <c r="B2797" s="828">
        <v>0</v>
      </c>
      <c r="C2797" s="1574" t="s">
        <v>14000</v>
      </c>
      <c r="D2797" s="830">
        <v>10000</v>
      </c>
      <c r="E2797" s="2192"/>
      <c r="F2797" s="1926">
        <f t="shared" si="43"/>
        <v>877235.28000000783</v>
      </c>
    </row>
    <row r="2798" spans="1:6" ht="39">
      <c r="A2798" s="832">
        <v>43944</v>
      </c>
      <c r="B2798" s="828">
        <v>0</v>
      </c>
      <c r="C2798" s="1574" t="s">
        <v>14001</v>
      </c>
      <c r="D2798" s="830">
        <v>10000</v>
      </c>
      <c r="E2798" s="2192"/>
      <c r="F2798" s="1926">
        <f t="shared" si="43"/>
        <v>887235.28000000783</v>
      </c>
    </row>
    <row r="2799" spans="1:6" ht="39">
      <c r="A2799" s="832">
        <v>43944</v>
      </c>
      <c r="B2799" s="828">
        <v>0</v>
      </c>
      <c r="C2799" s="1574" t="s">
        <v>14002</v>
      </c>
      <c r="D2799" s="830">
        <v>20000</v>
      </c>
      <c r="E2799" s="2192"/>
      <c r="F2799" s="1926">
        <f t="shared" si="43"/>
        <v>907235.28000000783</v>
      </c>
    </row>
    <row r="2800" spans="1:6">
      <c r="A2800" s="832">
        <v>43944</v>
      </c>
      <c r="B2800" s="828">
        <v>0</v>
      </c>
      <c r="C2800" s="1574" t="s">
        <v>14003</v>
      </c>
      <c r="D2800" s="831"/>
      <c r="E2800" s="2192">
        <v>150</v>
      </c>
      <c r="F2800" s="1926">
        <f t="shared" si="43"/>
        <v>907085.28000000783</v>
      </c>
    </row>
    <row r="2801" spans="1:6" ht="39">
      <c r="A2801" s="832">
        <v>43945</v>
      </c>
      <c r="B2801" s="828">
        <v>0</v>
      </c>
      <c r="C2801" s="1574" t="s">
        <v>14004</v>
      </c>
      <c r="D2801" s="830">
        <v>5000</v>
      </c>
      <c r="E2801" s="2192"/>
      <c r="F2801" s="1926">
        <f t="shared" si="43"/>
        <v>912085.28000000783</v>
      </c>
    </row>
    <row r="2802" spans="1:6" ht="39">
      <c r="A2802" s="832">
        <v>43945</v>
      </c>
      <c r="B2802" s="828">
        <v>0</v>
      </c>
      <c r="C2802" s="1574" t="s">
        <v>14005</v>
      </c>
      <c r="D2802" s="830">
        <v>10000</v>
      </c>
      <c r="E2802" s="2192"/>
      <c r="F2802" s="1926">
        <f t="shared" si="43"/>
        <v>922085.28000000783</v>
      </c>
    </row>
    <row r="2803" spans="1:6" ht="39">
      <c r="A2803" s="832">
        <v>43945</v>
      </c>
      <c r="B2803" s="828">
        <v>0</v>
      </c>
      <c r="C2803" s="1574" t="s">
        <v>14006</v>
      </c>
      <c r="D2803" s="830">
        <v>20000</v>
      </c>
      <c r="E2803" s="2192"/>
      <c r="F2803" s="1926">
        <f t="shared" si="43"/>
        <v>942085.28000000783</v>
      </c>
    </row>
    <row r="2804" spans="1:6" ht="39">
      <c r="A2804" s="832">
        <v>43945</v>
      </c>
      <c r="B2804" s="828">
        <v>0</v>
      </c>
      <c r="C2804" s="1574" t="s">
        <v>14007</v>
      </c>
      <c r="D2804" s="830">
        <v>10000</v>
      </c>
      <c r="E2804" s="2192"/>
      <c r="F2804" s="1926">
        <f t="shared" si="43"/>
        <v>952085.28000000783</v>
      </c>
    </row>
    <row r="2805" spans="1:6" ht="39">
      <c r="A2805" s="832">
        <v>43945</v>
      </c>
      <c r="B2805" s="828">
        <v>0</v>
      </c>
      <c r="C2805" s="1574" t="s">
        <v>14008</v>
      </c>
      <c r="D2805" s="830">
        <v>10000</v>
      </c>
      <c r="E2805" s="2192"/>
      <c r="F2805" s="1926">
        <f t="shared" si="43"/>
        <v>962085.28000000783</v>
      </c>
    </row>
    <row r="2806" spans="1:6" ht="26.25">
      <c r="A2806" s="832">
        <v>43945</v>
      </c>
      <c r="B2806" s="828">
        <v>0</v>
      </c>
      <c r="C2806" s="1574" t="s">
        <v>14009</v>
      </c>
      <c r="D2806" s="830">
        <v>10000</v>
      </c>
      <c r="E2806" s="2192"/>
      <c r="F2806" s="1926">
        <f t="shared" si="43"/>
        <v>972085.28000000783</v>
      </c>
    </row>
    <row r="2807" spans="1:6" ht="39">
      <c r="A2807" s="832">
        <v>43945</v>
      </c>
      <c r="B2807" s="828">
        <v>0</v>
      </c>
      <c r="C2807" s="1574" t="s">
        <v>14010</v>
      </c>
      <c r="D2807" s="830">
        <v>10000</v>
      </c>
      <c r="E2807" s="2192"/>
      <c r="F2807" s="1926">
        <f t="shared" si="43"/>
        <v>982085.28000000783</v>
      </c>
    </row>
    <row r="2808" spans="1:6" ht="39">
      <c r="A2808" s="832">
        <v>43945</v>
      </c>
      <c r="B2808" s="828">
        <v>0</v>
      </c>
      <c r="C2808" s="1574" t="s">
        <v>14011</v>
      </c>
      <c r="D2808" s="830">
        <v>10000</v>
      </c>
      <c r="E2808" s="2192"/>
      <c r="F2808" s="1926">
        <f t="shared" si="43"/>
        <v>992085.28000000783</v>
      </c>
    </row>
    <row r="2809" spans="1:6">
      <c r="A2809" s="832">
        <v>43945</v>
      </c>
      <c r="B2809" s="828">
        <v>0</v>
      </c>
      <c r="C2809" s="1574" t="s">
        <v>14012</v>
      </c>
      <c r="D2809" s="831"/>
      <c r="E2809" s="2192">
        <v>350</v>
      </c>
      <c r="F2809" s="1926">
        <f t="shared" si="43"/>
        <v>991735.28000000783</v>
      </c>
    </row>
    <row r="2810" spans="1:6" ht="39">
      <c r="A2810" s="832">
        <v>43946</v>
      </c>
      <c r="B2810" s="828">
        <v>0</v>
      </c>
      <c r="C2810" s="1574" t="s">
        <v>14013</v>
      </c>
      <c r="D2810" s="830">
        <v>20000</v>
      </c>
      <c r="E2810" s="2192"/>
      <c r="F2810" s="1926">
        <f t="shared" si="43"/>
        <v>1011735.2800000078</v>
      </c>
    </row>
    <row r="2811" spans="1:6" ht="39">
      <c r="A2811" s="832">
        <v>43946</v>
      </c>
      <c r="B2811" s="828">
        <v>0</v>
      </c>
      <c r="C2811" s="1574" t="s">
        <v>14014</v>
      </c>
      <c r="D2811" s="830">
        <v>10000</v>
      </c>
      <c r="E2811" s="2192"/>
      <c r="F2811" s="1926">
        <f t="shared" si="43"/>
        <v>1021735.2800000078</v>
      </c>
    </row>
    <row r="2812" spans="1:6" ht="39">
      <c r="A2812" s="832">
        <v>43946</v>
      </c>
      <c r="B2812" s="828">
        <v>0</v>
      </c>
      <c r="C2812" s="1574" t="s">
        <v>14015</v>
      </c>
      <c r="D2812" s="830">
        <v>10000</v>
      </c>
      <c r="E2812" s="2192"/>
      <c r="F2812" s="1926">
        <f t="shared" si="43"/>
        <v>1031735.2800000078</v>
      </c>
    </row>
    <row r="2813" spans="1:6" ht="39">
      <c r="A2813" s="832">
        <v>43946</v>
      </c>
      <c r="B2813" s="828">
        <v>0</v>
      </c>
      <c r="C2813" s="1574" t="s">
        <v>14016</v>
      </c>
      <c r="D2813" s="830">
        <v>20000</v>
      </c>
      <c r="E2813" s="2192"/>
      <c r="F2813" s="1926">
        <f t="shared" si="43"/>
        <v>1051735.2800000077</v>
      </c>
    </row>
    <row r="2814" spans="1:6" ht="39">
      <c r="A2814" s="832">
        <v>43946</v>
      </c>
      <c r="B2814" s="828">
        <v>0</v>
      </c>
      <c r="C2814" s="1574" t="s">
        <v>14017</v>
      </c>
      <c r="D2814" s="830">
        <v>10000</v>
      </c>
      <c r="E2814" s="2192"/>
      <c r="F2814" s="1926">
        <f t="shared" si="43"/>
        <v>1061735.2800000077</v>
      </c>
    </row>
    <row r="2815" spans="1:6" ht="39">
      <c r="A2815" s="832">
        <v>43946</v>
      </c>
      <c r="B2815" s="828">
        <v>0</v>
      </c>
      <c r="C2815" s="1574" t="s">
        <v>14018</v>
      </c>
      <c r="D2815" s="830">
        <v>20000</v>
      </c>
      <c r="E2815" s="2192"/>
      <c r="F2815" s="1926">
        <f t="shared" si="43"/>
        <v>1081735.2800000077</v>
      </c>
    </row>
    <row r="2816" spans="1:6" ht="39">
      <c r="A2816" s="832">
        <v>43946</v>
      </c>
      <c r="B2816" s="828">
        <v>0</v>
      </c>
      <c r="C2816" s="1574" t="s">
        <v>14019</v>
      </c>
      <c r="D2816" s="830">
        <v>10000</v>
      </c>
      <c r="E2816" s="2192"/>
      <c r="F2816" s="1926">
        <f t="shared" si="43"/>
        <v>1091735.2800000077</v>
      </c>
    </row>
    <row r="2817" spans="1:6" ht="39">
      <c r="A2817" s="832">
        <v>43946</v>
      </c>
      <c r="B2817" s="828">
        <v>0</v>
      </c>
      <c r="C2817" s="1574" t="s">
        <v>14020</v>
      </c>
      <c r="D2817" s="830">
        <v>10000</v>
      </c>
      <c r="E2817" s="2192"/>
      <c r="F2817" s="1926">
        <f t="shared" si="43"/>
        <v>1101735.2800000077</v>
      </c>
    </row>
    <row r="2818" spans="1:6" ht="39">
      <c r="A2818" s="832">
        <v>43946</v>
      </c>
      <c r="B2818" s="828">
        <v>0</v>
      </c>
      <c r="C2818" s="1574" t="s">
        <v>14021</v>
      </c>
      <c r="D2818" s="830">
        <v>10000</v>
      </c>
      <c r="E2818" s="2192"/>
      <c r="F2818" s="1926">
        <f t="shared" si="43"/>
        <v>1111735.2800000077</v>
      </c>
    </row>
    <row r="2819" spans="1:6">
      <c r="A2819" s="832">
        <v>43946</v>
      </c>
      <c r="B2819" s="828">
        <v>0</v>
      </c>
      <c r="C2819" s="1574" t="s">
        <v>14022</v>
      </c>
      <c r="D2819" s="831"/>
      <c r="E2819" s="2192">
        <v>450</v>
      </c>
      <c r="F2819" s="1926">
        <f t="shared" ref="F2819:F2882" si="44">F2818-E2819+D2819</f>
        <v>1111285.2800000077</v>
      </c>
    </row>
    <row r="2820" spans="1:6" ht="26.25">
      <c r="A2820" s="832">
        <v>43946</v>
      </c>
      <c r="B2820" s="828">
        <v>0</v>
      </c>
      <c r="C2820" s="1574" t="s">
        <v>14023</v>
      </c>
      <c r="D2820" s="830">
        <v>10000</v>
      </c>
      <c r="E2820" s="2192"/>
      <c r="F2820" s="1926">
        <f t="shared" si="44"/>
        <v>1121285.2800000077</v>
      </c>
    </row>
    <row r="2821" spans="1:6" ht="39">
      <c r="A2821" s="832">
        <v>43947</v>
      </c>
      <c r="B2821" s="828">
        <v>0</v>
      </c>
      <c r="C2821" s="1574" t="s">
        <v>14024</v>
      </c>
      <c r="D2821" s="830">
        <v>10000</v>
      </c>
      <c r="E2821" s="2192"/>
      <c r="F2821" s="1926">
        <f t="shared" si="44"/>
        <v>1131285.2800000077</v>
      </c>
    </row>
    <row r="2822" spans="1:6" ht="26.25">
      <c r="A2822" s="832">
        <v>43947</v>
      </c>
      <c r="B2822" s="828">
        <v>0</v>
      </c>
      <c r="C2822" s="1574" t="s">
        <v>14025</v>
      </c>
      <c r="D2822" s="830">
        <v>10000</v>
      </c>
      <c r="E2822" s="2192"/>
      <c r="F2822" s="1926">
        <f t="shared" si="44"/>
        <v>1141285.2800000077</v>
      </c>
    </row>
    <row r="2823" spans="1:6" ht="39">
      <c r="A2823" s="832">
        <v>43947</v>
      </c>
      <c r="B2823" s="828">
        <v>0</v>
      </c>
      <c r="C2823" s="1574" t="s">
        <v>14026</v>
      </c>
      <c r="D2823" s="830">
        <v>10000</v>
      </c>
      <c r="E2823" s="2192"/>
      <c r="F2823" s="1926">
        <f t="shared" si="44"/>
        <v>1151285.2800000077</v>
      </c>
    </row>
    <row r="2824" spans="1:6" ht="39">
      <c r="A2824" s="832">
        <v>43947</v>
      </c>
      <c r="B2824" s="828">
        <v>0</v>
      </c>
      <c r="C2824" s="1574" t="s">
        <v>14027</v>
      </c>
      <c r="D2824" s="830">
        <v>16000</v>
      </c>
      <c r="E2824" s="2192"/>
      <c r="F2824" s="1926">
        <f t="shared" si="44"/>
        <v>1167285.2800000077</v>
      </c>
    </row>
    <row r="2825" spans="1:6" ht="26.25">
      <c r="A2825" s="832">
        <v>43947</v>
      </c>
      <c r="B2825" s="828">
        <v>0</v>
      </c>
      <c r="C2825" s="1574" t="s">
        <v>14028</v>
      </c>
      <c r="D2825" s="830">
        <v>10000</v>
      </c>
      <c r="E2825" s="2192"/>
      <c r="F2825" s="1926">
        <f t="shared" si="44"/>
        <v>1177285.2800000077</v>
      </c>
    </row>
    <row r="2826" spans="1:6">
      <c r="A2826" s="832">
        <v>43947</v>
      </c>
      <c r="B2826" s="828">
        <v>0</v>
      </c>
      <c r="C2826" s="1574" t="s">
        <v>14029</v>
      </c>
      <c r="D2826" s="831"/>
      <c r="E2826" s="2192">
        <v>300</v>
      </c>
      <c r="F2826" s="1926">
        <f t="shared" si="44"/>
        <v>1176985.2800000077</v>
      </c>
    </row>
    <row r="2827" spans="1:6">
      <c r="A2827" s="832">
        <v>43949</v>
      </c>
      <c r="B2827" s="828">
        <v>0</v>
      </c>
      <c r="C2827" s="1574" t="s">
        <v>13722</v>
      </c>
      <c r="D2827" s="831"/>
      <c r="E2827" s="2192">
        <v>4</v>
      </c>
      <c r="F2827" s="1926">
        <f t="shared" si="44"/>
        <v>1176981.2800000077</v>
      </c>
    </row>
    <row r="2828" spans="1:6" ht="26.25">
      <c r="A2828" s="832">
        <v>43949</v>
      </c>
      <c r="B2828" s="828">
        <v>0</v>
      </c>
      <c r="C2828" s="1574" t="s">
        <v>14030</v>
      </c>
      <c r="D2828" s="830">
        <v>10000</v>
      </c>
      <c r="E2828" s="2192"/>
      <c r="F2828" s="1926">
        <f t="shared" si="44"/>
        <v>1186981.2800000077</v>
      </c>
    </row>
    <row r="2829" spans="1:6" ht="39">
      <c r="A2829" s="832">
        <v>43949</v>
      </c>
      <c r="B2829" s="828">
        <v>0</v>
      </c>
      <c r="C2829" s="1574" t="s">
        <v>14031</v>
      </c>
      <c r="D2829" s="830">
        <v>10000</v>
      </c>
      <c r="E2829" s="2192"/>
      <c r="F2829" s="1926">
        <f t="shared" si="44"/>
        <v>1196981.2800000077</v>
      </c>
    </row>
    <row r="2830" spans="1:6" ht="39">
      <c r="A2830" s="832">
        <v>43949</v>
      </c>
      <c r="B2830" s="828">
        <v>0</v>
      </c>
      <c r="C2830" s="1574" t="s">
        <v>14032</v>
      </c>
      <c r="D2830" s="830">
        <v>10000</v>
      </c>
      <c r="E2830" s="2192"/>
      <c r="F2830" s="1926">
        <f t="shared" si="44"/>
        <v>1206981.2800000077</v>
      </c>
    </row>
    <row r="2831" spans="1:6">
      <c r="A2831" s="832">
        <v>43949</v>
      </c>
      <c r="B2831" s="828">
        <v>0</v>
      </c>
      <c r="C2831" s="1574" t="s">
        <v>14033</v>
      </c>
      <c r="D2831" s="831"/>
      <c r="E2831" s="2192">
        <v>150</v>
      </c>
      <c r="F2831" s="1926">
        <f t="shared" si="44"/>
        <v>1206831.2800000077</v>
      </c>
    </row>
    <row r="2832" spans="1:6" ht="26.25">
      <c r="A2832" s="832">
        <v>43951</v>
      </c>
      <c r="B2832" s="828">
        <v>0</v>
      </c>
      <c r="C2832" s="1574" t="s">
        <v>14034</v>
      </c>
      <c r="D2832" s="830">
        <v>120000</v>
      </c>
      <c r="E2832" s="2192"/>
      <c r="F2832" s="1926">
        <f t="shared" si="44"/>
        <v>1326831.2800000077</v>
      </c>
    </row>
    <row r="2833" spans="1:6" ht="39">
      <c r="A2833" s="832">
        <v>43951</v>
      </c>
      <c r="B2833" s="828">
        <v>34108972</v>
      </c>
      <c r="C2833" s="1574" t="s">
        <v>14035</v>
      </c>
      <c r="D2833" s="831"/>
      <c r="E2833" s="2193">
        <v>10000</v>
      </c>
      <c r="F2833" s="1926">
        <f t="shared" si="44"/>
        <v>1316831.2800000077</v>
      </c>
    </row>
    <row r="2834" spans="1:6" ht="39">
      <c r="A2834" s="832">
        <v>43951</v>
      </c>
      <c r="B2834" s="828">
        <v>34108972</v>
      </c>
      <c r="C2834" s="1574" t="s">
        <v>14036</v>
      </c>
      <c r="D2834" s="831"/>
      <c r="E2834" s="2192">
        <v>25</v>
      </c>
      <c r="F2834" s="1926">
        <f t="shared" si="44"/>
        <v>1316806.2800000077</v>
      </c>
    </row>
    <row r="2835" spans="1:6">
      <c r="A2835" s="832">
        <v>43951</v>
      </c>
      <c r="B2835" s="828">
        <v>34108972</v>
      </c>
      <c r="C2835" s="1574" t="s">
        <v>14037</v>
      </c>
      <c r="D2835" s="831"/>
      <c r="E2835" s="2192">
        <v>1.87</v>
      </c>
      <c r="F2835" s="1926">
        <f t="shared" si="44"/>
        <v>1316804.4100000076</v>
      </c>
    </row>
    <row r="2836" spans="1:6" ht="39">
      <c r="A2836" s="832">
        <v>43951</v>
      </c>
      <c r="B2836" s="828">
        <v>34108972</v>
      </c>
      <c r="C2836" s="1574" t="s">
        <v>14038</v>
      </c>
      <c r="D2836" s="831"/>
      <c r="E2836" s="2193">
        <v>20000</v>
      </c>
      <c r="F2836" s="1926">
        <f t="shared" si="44"/>
        <v>1296804.4100000076</v>
      </c>
    </row>
    <row r="2837" spans="1:6" ht="39">
      <c r="A2837" s="832">
        <v>43951</v>
      </c>
      <c r="B2837" s="828">
        <v>34108972</v>
      </c>
      <c r="C2837" s="1574" t="s">
        <v>14039</v>
      </c>
      <c r="D2837" s="831"/>
      <c r="E2837" s="2192">
        <v>25</v>
      </c>
      <c r="F2837" s="1926">
        <f t="shared" si="44"/>
        <v>1296779.4100000076</v>
      </c>
    </row>
    <row r="2838" spans="1:6">
      <c r="A2838" s="832">
        <v>43951</v>
      </c>
      <c r="B2838" s="828">
        <v>34108972</v>
      </c>
      <c r="C2838" s="1574" t="s">
        <v>14037</v>
      </c>
      <c r="D2838" s="831"/>
      <c r="E2838" s="2192">
        <v>1.87</v>
      </c>
      <c r="F2838" s="1926">
        <f t="shared" si="44"/>
        <v>1296777.5400000075</v>
      </c>
    </row>
    <row r="2839" spans="1:6" ht="39">
      <c r="A2839" s="832">
        <v>43951</v>
      </c>
      <c r="B2839" s="828">
        <v>34108146</v>
      </c>
      <c r="C2839" s="1574" t="s">
        <v>14040</v>
      </c>
      <c r="D2839" s="831"/>
      <c r="E2839" s="2193">
        <v>100000</v>
      </c>
      <c r="F2839" s="1926">
        <f t="shared" si="44"/>
        <v>1196777.5400000075</v>
      </c>
    </row>
    <row r="2840" spans="1:6" ht="39">
      <c r="A2840" s="832">
        <v>43951</v>
      </c>
      <c r="B2840" s="828">
        <v>34108146</v>
      </c>
      <c r="C2840" s="1574" t="s">
        <v>14041</v>
      </c>
      <c r="D2840" s="831"/>
      <c r="E2840" s="2192">
        <v>50</v>
      </c>
      <c r="F2840" s="1926">
        <f t="shared" si="44"/>
        <v>1196727.5400000075</v>
      </c>
    </row>
    <row r="2841" spans="1:6">
      <c r="A2841" s="832">
        <v>43951</v>
      </c>
      <c r="B2841" s="828">
        <v>34108146</v>
      </c>
      <c r="C2841" s="1574" t="s">
        <v>12632</v>
      </c>
      <c r="D2841" s="831"/>
      <c r="E2841" s="2192">
        <v>3.75</v>
      </c>
      <c r="F2841" s="1926">
        <f t="shared" si="44"/>
        <v>1196723.7900000075</v>
      </c>
    </row>
    <row r="2842" spans="1:6" ht="39">
      <c r="A2842" s="832">
        <v>43951</v>
      </c>
      <c r="B2842" s="828">
        <v>34108146</v>
      </c>
      <c r="C2842" s="1574" t="s">
        <v>14042</v>
      </c>
      <c r="D2842" s="831"/>
      <c r="E2842" s="2193">
        <v>8000</v>
      </c>
      <c r="F2842" s="1926">
        <f t="shared" si="44"/>
        <v>1188723.7900000075</v>
      </c>
    </row>
    <row r="2843" spans="1:6" ht="39">
      <c r="A2843" s="832">
        <v>43951</v>
      </c>
      <c r="B2843" s="828">
        <v>34108146</v>
      </c>
      <c r="C2843" s="1574" t="s">
        <v>14043</v>
      </c>
      <c r="D2843" s="831"/>
      <c r="E2843" s="2192">
        <v>25</v>
      </c>
      <c r="F2843" s="1926">
        <f t="shared" si="44"/>
        <v>1188698.7900000075</v>
      </c>
    </row>
    <row r="2844" spans="1:6">
      <c r="A2844" s="832">
        <v>43951</v>
      </c>
      <c r="B2844" s="828">
        <v>34108146</v>
      </c>
      <c r="C2844" s="1574" t="s">
        <v>12632</v>
      </c>
      <c r="D2844" s="831"/>
      <c r="E2844" s="2192">
        <v>1.87</v>
      </c>
      <c r="F2844" s="1926">
        <f t="shared" si="44"/>
        <v>1188696.9200000074</v>
      </c>
    </row>
    <row r="2845" spans="1:6" ht="39">
      <c r="A2845" s="832">
        <v>43951</v>
      </c>
      <c r="B2845" s="828">
        <v>34108146</v>
      </c>
      <c r="C2845" s="1574" t="s">
        <v>14044</v>
      </c>
      <c r="D2845" s="831"/>
      <c r="E2845" s="2193">
        <v>40000</v>
      </c>
      <c r="F2845" s="1926">
        <f t="shared" si="44"/>
        <v>1148696.9200000074</v>
      </c>
    </row>
    <row r="2846" spans="1:6" ht="39">
      <c r="A2846" s="832">
        <v>43951</v>
      </c>
      <c r="B2846" s="828">
        <v>34108146</v>
      </c>
      <c r="C2846" s="1574" t="s">
        <v>14045</v>
      </c>
      <c r="D2846" s="831"/>
      <c r="E2846" s="2192">
        <v>25</v>
      </c>
      <c r="F2846" s="1926">
        <f t="shared" si="44"/>
        <v>1148671.9200000074</v>
      </c>
    </row>
    <row r="2847" spans="1:6">
      <c r="A2847" s="832">
        <v>43951</v>
      </c>
      <c r="B2847" s="828">
        <v>34108146</v>
      </c>
      <c r="C2847" s="1574" t="s">
        <v>12632</v>
      </c>
      <c r="D2847" s="831"/>
      <c r="E2847" s="2192">
        <v>1.87</v>
      </c>
      <c r="F2847" s="1926">
        <f t="shared" si="44"/>
        <v>1148670.0500000073</v>
      </c>
    </row>
    <row r="2848" spans="1:6" ht="39">
      <c r="A2848" s="832">
        <v>43951</v>
      </c>
      <c r="B2848" s="828">
        <v>0</v>
      </c>
      <c r="C2848" s="1574" t="s">
        <v>14046</v>
      </c>
      <c r="D2848" s="831"/>
      <c r="E2848" s="2193">
        <v>2500</v>
      </c>
      <c r="F2848" s="1926">
        <f t="shared" si="44"/>
        <v>1146170.0500000073</v>
      </c>
    </row>
    <row r="2849" spans="1:6" ht="39">
      <c r="A2849" s="832">
        <v>43951</v>
      </c>
      <c r="B2849" s="828">
        <v>0</v>
      </c>
      <c r="C2849" s="1574" t="s">
        <v>14047</v>
      </c>
      <c r="D2849" s="831"/>
      <c r="E2849" s="2193">
        <v>60000</v>
      </c>
      <c r="F2849" s="1926">
        <f t="shared" si="44"/>
        <v>1086170.0500000073</v>
      </c>
    </row>
    <row r="2850" spans="1:6" ht="39">
      <c r="A2850" s="832">
        <v>43951</v>
      </c>
      <c r="B2850" s="828">
        <v>0</v>
      </c>
      <c r="C2850" s="1574" t="s">
        <v>14048</v>
      </c>
      <c r="D2850" s="831"/>
      <c r="E2850" s="2193">
        <v>8900</v>
      </c>
      <c r="F2850" s="1926">
        <f t="shared" si="44"/>
        <v>1077270.0500000073</v>
      </c>
    </row>
    <row r="2851" spans="1:6" ht="39">
      <c r="A2851" s="832">
        <v>43951</v>
      </c>
      <c r="B2851" s="828">
        <v>0</v>
      </c>
      <c r="C2851" s="1574" t="s">
        <v>14049</v>
      </c>
      <c r="D2851" s="831"/>
      <c r="E2851" s="2193">
        <v>25000</v>
      </c>
      <c r="F2851" s="1926">
        <f t="shared" si="44"/>
        <v>1052270.0500000073</v>
      </c>
    </row>
    <row r="2852" spans="1:6" ht="39">
      <c r="A2852" s="832">
        <v>43951</v>
      </c>
      <c r="B2852" s="828">
        <v>0</v>
      </c>
      <c r="C2852" s="1574" t="s">
        <v>14050</v>
      </c>
      <c r="D2852" s="831"/>
      <c r="E2852" s="2193">
        <v>15000</v>
      </c>
      <c r="F2852" s="1926">
        <f t="shared" si="44"/>
        <v>1037270.0500000073</v>
      </c>
    </row>
    <row r="2853" spans="1:6" ht="39">
      <c r="A2853" s="832">
        <v>43951</v>
      </c>
      <c r="B2853" s="828">
        <v>0</v>
      </c>
      <c r="C2853" s="1574" t="s">
        <v>14051</v>
      </c>
      <c r="D2853" s="831"/>
      <c r="E2853" s="2193">
        <v>10000</v>
      </c>
      <c r="F2853" s="1926">
        <f t="shared" si="44"/>
        <v>1027270.0500000073</v>
      </c>
    </row>
    <row r="2854" spans="1:6" ht="39">
      <c r="A2854" s="832">
        <v>43951</v>
      </c>
      <c r="B2854" s="828">
        <v>34133706</v>
      </c>
      <c r="C2854" s="1574" t="s">
        <v>14052</v>
      </c>
      <c r="D2854" s="831"/>
      <c r="E2854" s="2193">
        <v>4500</v>
      </c>
      <c r="F2854" s="1926">
        <f t="shared" si="44"/>
        <v>1022770.0500000073</v>
      </c>
    </row>
    <row r="2855" spans="1:6" ht="39">
      <c r="A2855" s="832">
        <v>43951</v>
      </c>
      <c r="B2855" s="828">
        <v>34133706</v>
      </c>
      <c r="C2855" s="1574" t="s">
        <v>14053</v>
      </c>
      <c r="D2855" s="831"/>
      <c r="E2855" s="2192">
        <v>10</v>
      </c>
      <c r="F2855" s="1926">
        <f t="shared" si="44"/>
        <v>1022760.0500000073</v>
      </c>
    </row>
    <row r="2856" spans="1:6">
      <c r="A2856" s="832">
        <v>43951</v>
      </c>
      <c r="B2856" s="828">
        <v>34133706</v>
      </c>
      <c r="C2856" s="1574" t="s">
        <v>12632</v>
      </c>
      <c r="D2856" s="831"/>
      <c r="E2856" s="2192">
        <v>0.5</v>
      </c>
      <c r="F2856" s="1926">
        <f t="shared" si="44"/>
        <v>1022759.5500000073</v>
      </c>
    </row>
    <row r="2857" spans="1:6" ht="39">
      <c r="A2857" s="832">
        <v>43951</v>
      </c>
      <c r="B2857" s="828">
        <v>33891975</v>
      </c>
      <c r="C2857" s="1574" t="s">
        <v>14054</v>
      </c>
      <c r="D2857" s="831"/>
      <c r="E2857" s="2193">
        <v>15000</v>
      </c>
      <c r="F2857" s="1926">
        <f t="shared" si="44"/>
        <v>1007759.5500000073</v>
      </c>
    </row>
    <row r="2858" spans="1:6" ht="39">
      <c r="A2858" s="832">
        <v>43951</v>
      </c>
      <c r="B2858" s="828">
        <v>33891975</v>
      </c>
      <c r="C2858" s="1574" t="s">
        <v>14055</v>
      </c>
      <c r="D2858" s="831"/>
      <c r="E2858" s="2192">
        <v>25</v>
      </c>
      <c r="F2858" s="1926">
        <f t="shared" si="44"/>
        <v>1007734.5500000073</v>
      </c>
    </row>
    <row r="2859" spans="1:6">
      <c r="A2859" s="832">
        <v>43951</v>
      </c>
      <c r="B2859" s="828">
        <v>33891975</v>
      </c>
      <c r="C2859" s="1574" t="s">
        <v>12940</v>
      </c>
      <c r="D2859" s="831"/>
      <c r="E2859" s="2192">
        <v>1.25</v>
      </c>
      <c r="F2859" s="1926">
        <f t="shared" si="44"/>
        <v>1007733.3000000073</v>
      </c>
    </row>
    <row r="2860" spans="1:6" ht="39">
      <c r="A2860" s="832">
        <v>43951</v>
      </c>
      <c r="B2860" s="828">
        <v>34133706</v>
      </c>
      <c r="C2860" s="1574" t="s">
        <v>14056</v>
      </c>
      <c r="D2860" s="831"/>
      <c r="E2860" s="2193">
        <v>2500</v>
      </c>
      <c r="F2860" s="1926">
        <f t="shared" si="44"/>
        <v>1005233.3000000073</v>
      </c>
    </row>
    <row r="2861" spans="1:6" ht="39">
      <c r="A2861" s="832">
        <v>43951</v>
      </c>
      <c r="B2861" s="828">
        <v>34133706</v>
      </c>
      <c r="C2861" s="1574" t="s">
        <v>14057</v>
      </c>
      <c r="D2861" s="831"/>
      <c r="E2861" s="2192">
        <v>10</v>
      </c>
      <c r="F2861" s="1926">
        <f t="shared" si="44"/>
        <v>1005223.3000000073</v>
      </c>
    </row>
    <row r="2862" spans="1:6">
      <c r="A2862" s="832">
        <v>43951</v>
      </c>
      <c r="B2862" s="828">
        <v>34133706</v>
      </c>
      <c r="C2862" s="1574" t="s">
        <v>12632</v>
      </c>
      <c r="D2862" s="831"/>
      <c r="E2862" s="2192">
        <v>0.5</v>
      </c>
      <c r="F2862" s="1926">
        <f t="shared" si="44"/>
        <v>1005222.8000000073</v>
      </c>
    </row>
    <row r="2863" spans="1:6" ht="39">
      <c r="A2863" s="832">
        <v>43951</v>
      </c>
      <c r="B2863" s="828">
        <v>34154813</v>
      </c>
      <c r="C2863" s="1574" t="s">
        <v>14058</v>
      </c>
      <c r="D2863" s="831"/>
      <c r="E2863" s="2193">
        <v>120000</v>
      </c>
      <c r="F2863" s="1926">
        <f t="shared" si="44"/>
        <v>885222.80000000726</v>
      </c>
    </row>
    <row r="2864" spans="1:6" ht="39">
      <c r="A2864" s="832">
        <v>43951</v>
      </c>
      <c r="B2864" s="828">
        <v>34154813</v>
      </c>
      <c r="C2864" s="1574" t="s">
        <v>14059</v>
      </c>
      <c r="D2864" s="831"/>
      <c r="E2864" s="2192">
        <v>50</v>
      </c>
      <c r="F2864" s="1926">
        <f t="shared" si="44"/>
        <v>885172.80000000726</v>
      </c>
    </row>
    <row r="2865" spans="1:6">
      <c r="A2865" s="832">
        <v>43951</v>
      </c>
      <c r="B2865" s="828">
        <v>34154813</v>
      </c>
      <c r="C2865" s="1574" t="s">
        <v>12632</v>
      </c>
      <c r="D2865" s="831"/>
      <c r="E2865" s="2192">
        <v>3.75</v>
      </c>
      <c r="F2865" s="1926">
        <f t="shared" si="44"/>
        <v>885169.05000000726</v>
      </c>
    </row>
    <row r="2866" spans="1:6" ht="39">
      <c r="A2866" s="832">
        <v>43951</v>
      </c>
      <c r="B2866" s="828">
        <v>0</v>
      </c>
      <c r="C2866" s="1574" t="s">
        <v>14060</v>
      </c>
      <c r="D2866" s="830">
        <v>10000</v>
      </c>
      <c r="E2866" s="2192"/>
      <c r="F2866" s="1926">
        <f t="shared" si="44"/>
        <v>895169.05000000726</v>
      </c>
    </row>
    <row r="2867" spans="1:6" ht="39">
      <c r="A2867" s="832">
        <v>43951</v>
      </c>
      <c r="B2867" s="828">
        <v>0</v>
      </c>
      <c r="C2867" s="1574" t="s">
        <v>14061</v>
      </c>
      <c r="D2867" s="830">
        <v>10000</v>
      </c>
      <c r="E2867" s="2192"/>
      <c r="F2867" s="1926">
        <f t="shared" si="44"/>
        <v>905169.05000000726</v>
      </c>
    </row>
    <row r="2868" spans="1:6">
      <c r="A2868" s="832">
        <v>43951</v>
      </c>
      <c r="B2868" s="828">
        <v>0</v>
      </c>
      <c r="C2868" s="1574" t="s">
        <v>14062</v>
      </c>
      <c r="D2868" s="831"/>
      <c r="E2868" s="2192">
        <v>150</v>
      </c>
      <c r="F2868" s="1926">
        <f t="shared" si="44"/>
        <v>905019.05000000726</v>
      </c>
    </row>
    <row r="2869" spans="1:6">
      <c r="A2869" s="832">
        <v>43951</v>
      </c>
      <c r="B2869" s="828">
        <v>0</v>
      </c>
      <c r="C2869" s="1574" t="s">
        <v>11736</v>
      </c>
      <c r="D2869" s="831"/>
      <c r="E2869" s="2193">
        <v>8602.0499999999993</v>
      </c>
      <c r="F2869" s="1926">
        <f t="shared" si="44"/>
        <v>896417.00000000722</v>
      </c>
    </row>
    <row r="2870" spans="1:6">
      <c r="A2870" s="832">
        <v>43951</v>
      </c>
      <c r="B2870" s="828">
        <v>0</v>
      </c>
      <c r="C2870" s="1574" t="s">
        <v>11737</v>
      </c>
      <c r="D2870" s="831"/>
      <c r="E2870" s="2192">
        <v>645.15</v>
      </c>
      <c r="F2870" s="1926">
        <f t="shared" si="44"/>
        <v>895771.85000000719</v>
      </c>
    </row>
    <row r="2871" spans="1:6" ht="39">
      <c r="A2871" s="832">
        <v>43952</v>
      </c>
      <c r="B2871" s="828">
        <v>0</v>
      </c>
      <c r="C2871" s="2045" t="s">
        <v>14063</v>
      </c>
      <c r="D2871" s="830">
        <v>10000</v>
      </c>
      <c r="E2871" s="2192"/>
      <c r="F2871" s="1926">
        <f t="shared" si="44"/>
        <v>905771.85000000719</v>
      </c>
    </row>
    <row r="2872" spans="1:6" ht="39">
      <c r="A2872" s="832">
        <v>43952</v>
      </c>
      <c r="B2872" s="828">
        <v>0</v>
      </c>
      <c r="C2872" s="1574" t="s">
        <v>14064</v>
      </c>
      <c r="D2872" s="830">
        <v>10000</v>
      </c>
      <c r="E2872" s="2192"/>
      <c r="F2872" s="1926">
        <f t="shared" si="44"/>
        <v>915771.85000000719</v>
      </c>
    </row>
    <row r="2873" spans="1:6">
      <c r="A2873" s="832">
        <v>43952</v>
      </c>
      <c r="B2873" s="828">
        <v>0</v>
      </c>
      <c r="C2873" s="1574" t="s">
        <v>14065</v>
      </c>
      <c r="D2873" s="831"/>
      <c r="E2873" s="2192">
        <v>100</v>
      </c>
      <c r="F2873" s="1926">
        <f t="shared" si="44"/>
        <v>915671.85000000719</v>
      </c>
    </row>
    <row r="2874" spans="1:6" ht="39">
      <c r="A2874" s="832">
        <v>43953</v>
      </c>
      <c r="B2874" s="828">
        <v>0</v>
      </c>
      <c r="C2874" s="1574" t="s">
        <v>14066</v>
      </c>
      <c r="D2874" s="830">
        <v>10000</v>
      </c>
      <c r="E2874" s="2192"/>
      <c r="F2874" s="1926">
        <f t="shared" si="44"/>
        <v>925671.85000000719</v>
      </c>
    </row>
    <row r="2875" spans="1:6" ht="39">
      <c r="A2875" s="832">
        <v>43953</v>
      </c>
      <c r="B2875" s="828">
        <v>0</v>
      </c>
      <c r="C2875" s="1574" t="s">
        <v>14067</v>
      </c>
      <c r="D2875" s="830">
        <v>10000</v>
      </c>
      <c r="E2875" s="2192"/>
      <c r="F2875" s="1926">
        <f t="shared" si="44"/>
        <v>935671.85000000719</v>
      </c>
    </row>
    <row r="2876" spans="1:6" ht="39">
      <c r="A2876" s="832">
        <v>43953</v>
      </c>
      <c r="B2876" s="828">
        <v>0</v>
      </c>
      <c r="C2876" s="1574" t="s">
        <v>14068</v>
      </c>
      <c r="D2876" s="830">
        <v>2000</v>
      </c>
      <c r="E2876" s="2192"/>
      <c r="F2876" s="1926">
        <f t="shared" si="44"/>
        <v>937671.85000000719</v>
      </c>
    </row>
    <row r="2877" spans="1:6">
      <c r="A2877" s="832">
        <v>43953</v>
      </c>
      <c r="B2877" s="828">
        <v>0</v>
      </c>
      <c r="C2877" s="1574" t="s">
        <v>14069</v>
      </c>
      <c r="D2877" s="831"/>
      <c r="E2877" s="2192">
        <v>100</v>
      </c>
      <c r="F2877" s="1926">
        <f t="shared" si="44"/>
        <v>937571.85000000719</v>
      </c>
    </row>
    <row r="2878" spans="1:6" ht="39">
      <c r="A2878" s="832">
        <v>43954</v>
      </c>
      <c r="B2878" s="828">
        <v>0</v>
      </c>
      <c r="C2878" s="1574" t="s">
        <v>14070</v>
      </c>
      <c r="D2878" s="830">
        <v>10000</v>
      </c>
      <c r="E2878" s="2192"/>
      <c r="F2878" s="1926">
        <f t="shared" si="44"/>
        <v>947571.85000000719</v>
      </c>
    </row>
    <row r="2879" spans="1:6">
      <c r="A2879" s="832">
        <v>43954</v>
      </c>
      <c r="B2879" s="828">
        <v>0</v>
      </c>
      <c r="C2879" s="1574" t="s">
        <v>14071</v>
      </c>
      <c r="D2879" s="831"/>
      <c r="E2879" s="2192">
        <v>50</v>
      </c>
      <c r="F2879" s="1926">
        <f t="shared" si="44"/>
        <v>947521.85000000719</v>
      </c>
    </row>
    <row r="2880" spans="1:6" ht="39">
      <c r="A2880" s="832">
        <v>43955</v>
      </c>
      <c r="C2880" s="1574" t="s">
        <v>14072</v>
      </c>
      <c r="D2880" s="830">
        <v>10000</v>
      </c>
      <c r="E2880" s="2192"/>
      <c r="F2880" s="1926">
        <f t="shared" si="44"/>
        <v>957521.85000000719</v>
      </c>
    </row>
    <row r="2881" spans="1:6">
      <c r="A2881" s="832">
        <v>43955</v>
      </c>
      <c r="C2881" s="1574" t="s">
        <v>14073</v>
      </c>
      <c r="D2881" s="831"/>
      <c r="E2881" s="2192">
        <v>50</v>
      </c>
      <c r="F2881" s="1926">
        <f t="shared" si="44"/>
        <v>957471.85000000719</v>
      </c>
    </row>
    <row r="2882" spans="1:6" ht="26.25">
      <c r="A2882" s="832">
        <v>43958</v>
      </c>
      <c r="C2882" s="1574" t="s">
        <v>14074</v>
      </c>
      <c r="D2882" s="830">
        <v>5000</v>
      </c>
      <c r="E2882" s="2192"/>
      <c r="F2882" s="1926">
        <f t="shared" si="44"/>
        <v>962471.85000000719</v>
      </c>
    </row>
    <row r="2883" spans="1:6" ht="26.25">
      <c r="A2883" s="832">
        <v>43958</v>
      </c>
      <c r="C2883" s="1574" t="s">
        <v>14075</v>
      </c>
      <c r="D2883" s="830">
        <v>10000</v>
      </c>
      <c r="E2883" s="2192"/>
      <c r="F2883" s="1926">
        <f t="shared" ref="F2883:F2946" si="45">F2882-E2883+D2883</f>
        <v>972471.85000000719</v>
      </c>
    </row>
    <row r="2884" spans="1:6">
      <c r="A2884" s="832">
        <v>43958</v>
      </c>
      <c r="C2884" s="1574" t="s">
        <v>14076</v>
      </c>
      <c r="D2884" s="831"/>
      <c r="E2884" s="2192">
        <v>50</v>
      </c>
      <c r="F2884" s="1926">
        <f t="shared" si="45"/>
        <v>972421.85000000719</v>
      </c>
    </row>
    <row r="2885" spans="1:6" ht="26.25">
      <c r="A2885" s="832">
        <v>43959</v>
      </c>
      <c r="C2885" s="1574" t="s">
        <v>14077</v>
      </c>
      <c r="D2885" s="830">
        <v>28000</v>
      </c>
      <c r="E2885" s="2192"/>
      <c r="F2885" s="1926">
        <f t="shared" si="45"/>
        <v>1000421.8500000072</v>
      </c>
    </row>
    <row r="2886" spans="1:6" ht="39">
      <c r="A2886" s="832">
        <v>43959</v>
      </c>
      <c r="C2886" s="1574" t="s">
        <v>14078</v>
      </c>
      <c r="D2886" s="830">
        <v>20000</v>
      </c>
      <c r="E2886" s="2192"/>
      <c r="F2886" s="1926">
        <f t="shared" si="45"/>
        <v>1020421.8500000072</v>
      </c>
    </row>
    <row r="2887" spans="1:6">
      <c r="A2887" s="832">
        <v>43959</v>
      </c>
      <c r="C2887" s="1574" t="s">
        <v>14079</v>
      </c>
      <c r="D2887" s="831"/>
      <c r="E2887" s="2192">
        <v>100</v>
      </c>
      <c r="F2887" s="1926">
        <f t="shared" si="45"/>
        <v>1020321.8500000072</v>
      </c>
    </row>
    <row r="2888" spans="1:6" ht="39">
      <c r="A2888" s="832">
        <v>43963</v>
      </c>
      <c r="B2888" s="828">
        <v>34269266</v>
      </c>
      <c r="C2888" s="1574" t="s">
        <v>14080</v>
      </c>
      <c r="D2888" s="831"/>
      <c r="E2888" s="2193">
        <v>10000</v>
      </c>
      <c r="F2888" s="1926">
        <f t="shared" si="45"/>
        <v>1010321.8500000072</v>
      </c>
    </row>
    <row r="2889" spans="1:6" ht="39">
      <c r="A2889" s="832">
        <v>43963</v>
      </c>
      <c r="B2889" s="828">
        <v>34269266</v>
      </c>
      <c r="C2889" s="1574" t="s">
        <v>14081</v>
      </c>
      <c r="D2889" s="831"/>
      <c r="E2889" s="2192">
        <v>25</v>
      </c>
      <c r="F2889" s="1926">
        <f t="shared" si="45"/>
        <v>1010296.8500000072</v>
      </c>
    </row>
    <row r="2890" spans="1:6">
      <c r="A2890" s="832">
        <v>43963</v>
      </c>
      <c r="B2890" s="828">
        <v>34269266</v>
      </c>
      <c r="C2890" s="1574" t="s">
        <v>12763</v>
      </c>
      <c r="D2890" s="831"/>
      <c r="E2890" s="2192">
        <v>1.87</v>
      </c>
      <c r="F2890" s="1926">
        <f t="shared" si="45"/>
        <v>1010294.9800000072</v>
      </c>
    </row>
    <row r="2891" spans="1:6" ht="39">
      <c r="A2891" s="832">
        <v>43963</v>
      </c>
      <c r="B2891" s="828">
        <v>34269266</v>
      </c>
      <c r="C2891" s="1574" t="s">
        <v>14082</v>
      </c>
      <c r="D2891" s="831"/>
      <c r="E2891" s="2193">
        <v>30000</v>
      </c>
      <c r="F2891" s="1926">
        <f t="shared" si="45"/>
        <v>980294.9800000072</v>
      </c>
    </row>
    <row r="2892" spans="1:6" ht="39">
      <c r="A2892" s="832">
        <v>43963</v>
      </c>
      <c r="B2892" s="828">
        <v>34269266</v>
      </c>
      <c r="C2892" s="1574" t="s">
        <v>14083</v>
      </c>
      <c r="D2892" s="831"/>
      <c r="E2892" s="2192">
        <v>25</v>
      </c>
      <c r="F2892" s="1926">
        <f t="shared" si="45"/>
        <v>980269.9800000072</v>
      </c>
    </row>
    <row r="2893" spans="1:6">
      <c r="A2893" s="832">
        <v>43963</v>
      </c>
      <c r="B2893" s="828">
        <v>34269266</v>
      </c>
      <c r="C2893" s="1574" t="s">
        <v>13902</v>
      </c>
      <c r="D2893" s="831"/>
      <c r="E2893" s="2192">
        <v>1.87</v>
      </c>
      <c r="F2893" s="1926">
        <f t="shared" si="45"/>
        <v>980268.1100000072</v>
      </c>
    </row>
    <row r="2894" spans="1:6" ht="26.25">
      <c r="A2894" s="832">
        <v>43965</v>
      </c>
      <c r="B2894" s="828">
        <v>0</v>
      </c>
      <c r="C2894" s="1574" t="s">
        <v>14084</v>
      </c>
      <c r="D2894" s="830">
        <v>10000</v>
      </c>
      <c r="E2894" s="2192"/>
      <c r="F2894" s="1926">
        <f t="shared" si="45"/>
        <v>990268.1100000072</v>
      </c>
    </row>
    <row r="2895" spans="1:6">
      <c r="A2895" s="832">
        <v>43965</v>
      </c>
      <c r="B2895" s="828">
        <v>0</v>
      </c>
      <c r="C2895" s="1574" t="s">
        <v>14085</v>
      </c>
      <c r="D2895" s="831"/>
      <c r="E2895" s="2192">
        <v>50</v>
      </c>
      <c r="F2895" s="1926">
        <f t="shared" si="45"/>
        <v>990218.1100000072</v>
      </c>
    </row>
    <row r="2896" spans="1:6" ht="51.75">
      <c r="A2896" s="832">
        <v>43968</v>
      </c>
      <c r="B2896" s="828">
        <v>0</v>
      </c>
      <c r="C2896" s="1574" t="s">
        <v>14086</v>
      </c>
      <c r="D2896" s="830">
        <v>65000</v>
      </c>
      <c r="E2896" s="2192"/>
      <c r="F2896" s="1926">
        <f t="shared" si="45"/>
        <v>1055218.1100000073</v>
      </c>
    </row>
    <row r="2897" spans="1:6" ht="39">
      <c r="A2897" s="832">
        <v>43968</v>
      </c>
      <c r="B2897" s="828">
        <v>0</v>
      </c>
      <c r="C2897" s="1574" t="s">
        <v>14087</v>
      </c>
      <c r="D2897" s="831"/>
      <c r="E2897" s="2193">
        <v>20000</v>
      </c>
      <c r="F2897" s="1926">
        <f t="shared" si="45"/>
        <v>1035218.1100000073</v>
      </c>
    </row>
    <row r="2898" spans="1:6" ht="39">
      <c r="A2898" s="832">
        <v>43968</v>
      </c>
      <c r="B2898" s="828">
        <v>0</v>
      </c>
      <c r="C2898" s="1574" t="s">
        <v>14088</v>
      </c>
      <c r="D2898" s="831"/>
      <c r="E2898" s="2193">
        <v>90529</v>
      </c>
      <c r="F2898" s="1926">
        <f t="shared" si="45"/>
        <v>944689.11000000732</v>
      </c>
    </row>
    <row r="2899" spans="1:6" ht="39">
      <c r="A2899" s="832">
        <v>43968</v>
      </c>
      <c r="B2899" s="828">
        <v>34602793</v>
      </c>
      <c r="C2899" s="1574" t="s">
        <v>14089</v>
      </c>
      <c r="D2899" s="831"/>
      <c r="E2899" s="2193">
        <v>4500</v>
      </c>
      <c r="F2899" s="1926">
        <f t="shared" si="45"/>
        <v>940189.11000000732</v>
      </c>
    </row>
    <row r="2900" spans="1:6" ht="39">
      <c r="A2900" s="832">
        <v>43968</v>
      </c>
      <c r="B2900" s="828">
        <v>34602793</v>
      </c>
      <c r="C2900" s="1574" t="s">
        <v>14090</v>
      </c>
      <c r="D2900" s="831"/>
      <c r="E2900" s="2192">
        <v>10</v>
      </c>
      <c r="F2900" s="1926">
        <f t="shared" si="45"/>
        <v>940179.11000000732</v>
      </c>
    </row>
    <row r="2901" spans="1:6">
      <c r="A2901" s="832">
        <v>43968</v>
      </c>
      <c r="B2901" s="828">
        <v>34602793</v>
      </c>
      <c r="C2901" s="1574" t="s">
        <v>12632</v>
      </c>
      <c r="D2901" s="831"/>
      <c r="E2901" s="2192">
        <v>0.75</v>
      </c>
      <c r="F2901" s="1926">
        <f t="shared" si="45"/>
        <v>940178.36000000732</v>
      </c>
    </row>
    <row r="2902" spans="1:6" ht="39">
      <c r="A2902" s="832">
        <v>43968</v>
      </c>
      <c r="B2902" s="828">
        <v>34602793</v>
      </c>
      <c r="C2902" s="1574" t="s">
        <v>14091</v>
      </c>
      <c r="D2902" s="831"/>
      <c r="E2902" s="2193">
        <v>9000</v>
      </c>
      <c r="F2902" s="1926">
        <f t="shared" si="45"/>
        <v>931178.36000000732</v>
      </c>
    </row>
    <row r="2903" spans="1:6" ht="39">
      <c r="A2903" s="832">
        <v>43968</v>
      </c>
      <c r="B2903" s="828">
        <v>34602793</v>
      </c>
      <c r="C2903" s="1574" t="s">
        <v>14092</v>
      </c>
      <c r="D2903" s="831"/>
      <c r="E2903" s="2192">
        <v>25</v>
      </c>
      <c r="F2903" s="1926">
        <f t="shared" si="45"/>
        <v>931153.36000000732</v>
      </c>
    </row>
    <row r="2904" spans="1:6" ht="39">
      <c r="A2904" s="832">
        <v>43968</v>
      </c>
      <c r="B2904" s="828">
        <v>34604048</v>
      </c>
      <c r="C2904" s="1574" t="s">
        <v>14093</v>
      </c>
      <c r="D2904" s="831"/>
      <c r="E2904" s="2193">
        <v>46750</v>
      </c>
      <c r="F2904" s="1926">
        <f t="shared" si="45"/>
        <v>884403.36000000732</v>
      </c>
    </row>
    <row r="2905" spans="1:6">
      <c r="A2905" s="832">
        <v>43968</v>
      </c>
      <c r="B2905" s="828">
        <v>34602793</v>
      </c>
      <c r="C2905" s="1574" t="s">
        <v>12632</v>
      </c>
      <c r="D2905" s="831"/>
      <c r="E2905" s="2192">
        <v>1.87</v>
      </c>
      <c r="F2905" s="1926">
        <f t="shared" si="45"/>
        <v>884401.49000000732</v>
      </c>
    </row>
    <row r="2906" spans="1:6" ht="39">
      <c r="A2906" s="832">
        <v>43968</v>
      </c>
      <c r="B2906" s="828">
        <v>34604048</v>
      </c>
      <c r="C2906" s="1574" t="s">
        <v>14094</v>
      </c>
      <c r="D2906" s="831"/>
      <c r="E2906" s="2192">
        <v>25</v>
      </c>
      <c r="F2906" s="1926">
        <f t="shared" si="45"/>
        <v>884376.49000000732</v>
      </c>
    </row>
    <row r="2907" spans="1:6">
      <c r="A2907" s="832">
        <v>43968</v>
      </c>
      <c r="B2907" s="828">
        <v>34604048</v>
      </c>
      <c r="C2907" s="1574" t="s">
        <v>14095</v>
      </c>
      <c r="D2907" s="831"/>
      <c r="E2907" s="2192">
        <v>1.87</v>
      </c>
      <c r="F2907" s="1926">
        <f t="shared" si="45"/>
        <v>884374.62000000733</v>
      </c>
    </row>
    <row r="2908" spans="1:6" ht="39">
      <c r="A2908" s="832">
        <v>43968</v>
      </c>
      <c r="B2908" s="828">
        <v>0</v>
      </c>
      <c r="C2908" s="1574" t="s">
        <v>14096</v>
      </c>
      <c r="D2908" s="831"/>
      <c r="E2908" s="2193">
        <v>2000</v>
      </c>
      <c r="F2908" s="1926">
        <f t="shared" si="45"/>
        <v>882374.62000000733</v>
      </c>
    </row>
    <row r="2909" spans="1:6" ht="39">
      <c r="A2909" s="832">
        <v>43968</v>
      </c>
      <c r="B2909" s="828">
        <v>0</v>
      </c>
      <c r="C2909" s="1574" t="s">
        <v>14097</v>
      </c>
      <c r="D2909" s="831"/>
      <c r="E2909" s="2193">
        <v>4000</v>
      </c>
      <c r="F2909" s="1926">
        <f t="shared" si="45"/>
        <v>878374.62000000733</v>
      </c>
    </row>
    <row r="2910" spans="1:6" ht="39">
      <c r="A2910" s="832">
        <v>43968</v>
      </c>
      <c r="B2910" s="828">
        <v>0</v>
      </c>
      <c r="C2910" s="1574" t="s">
        <v>14098</v>
      </c>
      <c r="D2910" s="831"/>
      <c r="E2910" s="2193">
        <v>4500</v>
      </c>
      <c r="F2910" s="1926">
        <f t="shared" si="45"/>
        <v>873874.62000000733</v>
      </c>
    </row>
    <row r="2911" spans="1:6" ht="39">
      <c r="A2911" s="832">
        <v>43968</v>
      </c>
      <c r="B2911" s="828">
        <v>33169039</v>
      </c>
      <c r="C2911" s="1574" t="s">
        <v>14099</v>
      </c>
      <c r="D2911" s="831"/>
      <c r="E2911" s="2193">
        <v>38350</v>
      </c>
      <c r="F2911" s="1926">
        <f t="shared" si="45"/>
        <v>835524.62000000733</v>
      </c>
    </row>
    <row r="2912" spans="1:6" ht="39">
      <c r="A2912" s="832">
        <v>43968</v>
      </c>
      <c r="B2912" s="828">
        <v>33169039</v>
      </c>
      <c r="C2912" s="1574" t="s">
        <v>14100</v>
      </c>
      <c r="D2912" s="831"/>
      <c r="E2912" s="2192">
        <v>25</v>
      </c>
      <c r="F2912" s="1926">
        <f t="shared" si="45"/>
        <v>835499.62000000733</v>
      </c>
    </row>
    <row r="2913" spans="1:6">
      <c r="A2913" s="832">
        <v>43968</v>
      </c>
      <c r="B2913" s="828">
        <v>33169039</v>
      </c>
      <c r="C2913" s="1574" t="s">
        <v>12632</v>
      </c>
      <c r="D2913" s="831"/>
      <c r="E2913" s="2192">
        <v>1.87</v>
      </c>
      <c r="F2913" s="1926">
        <f t="shared" si="45"/>
        <v>835497.75000000733</v>
      </c>
    </row>
    <row r="2914" spans="1:6">
      <c r="A2914" s="832">
        <v>43968</v>
      </c>
      <c r="B2914" s="828">
        <v>0</v>
      </c>
      <c r="C2914" s="1574" t="s">
        <v>14101</v>
      </c>
      <c r="D2914" s="831"/>
      <c r="E2914" s="2192">
        <v>50</v>
      </c>
      <c r="F2914" s="1926">
        <f t="shared" si="45"/>
        <v>835447.75000000733</v>
      </c>
    </row>
    <row r="2915" spans="1:6" ht="39">
      <c r="A2915" s="832">
        <v>43971</v>
      </c>
      <c r="B2915" s="828">
        <v>0</v>
      </c>
      <c r="C2915" s="1574" t="s">
        <v>14102</v>
      </c>
      <c r="D2915" s="831"/>
      <c r="E2915" s="2193">
        <v>80000</v>
      </c>
      <c r="F2915" s="1926">
        <f t="shared" si="45"/>
        <v>755447.75000000733</v>
      </c>
    </row>
    <row r="2916" spans="1:6" ht="39">
      <c r="A2916" s="832">
        <v>43980</v>
      </c>
      <c r="B2916" s="828">
        <v>34941668</v>
      </c>
      <c r="C2916" s="1574" t="s">
        <v>14103</v>
      </c>
      <c r="D2916" s="831"/>
      <c r="E2916" s="2193">
        <v>12800</v>
      </c>
      <c r="F2916" s="1926">
        <f t="shared" si="45"/>
        <v>742647.75000000733</v>
      </c>
    </row>
    <row r="2917" spans="1:6" ht="39">
      <c r="A2917" s="832">
        <v>43980</v>
      </c>
      <c r="B2917" s="828">
        <v>34941668</v>
      </c>
      <c r="C2917" s="1574" t="s">
        <v>14104</v>
      </c>
      <c r="D2917" s="831"/>
      <c r="E2917" s="2192">
        <v>25</v>
      </c>
      <c r="F2917" s="1926">
        <f t="shared" si="45"/>
        <v>742622.75000000733</v>
      </c>
    </row>
    <row r="2918" spans="1:6">
      <c r="A2918" s="832">
        <v>43980</v>
      </c>
      <c r="B2918" s="828">
        <v>34941668</v>
      </c>
      <c r="C2918" s="1574" t="s">
        <v>12632</v>
      </c>
      <c r="D2918" s="831"/>
      <c r="E2918" s="2192">
        <v>1.87</v>
      </c>
      <c r="F2918" s="1926">
        <f t="shared" si="45"/>
        <v>742620.88000000734</v>
      </c>
    </row>
    <row r="2919" spans="1:6" ht="39">
      <c r="A2919" s="832">
        <v>43980</v>
      </c>
      <c r="B2919" s="828">
        <v>0</v>
      </c>
      <c r="C2919" s="1574" t="s">
        <v>14105</v>
      </c>
      <c r="D2919" s="831"/>
      <c r="E2919" s="2193">
        <v>60000</v>
      </c>
      <c r="F2919" s="1926">
        <f t="shared" si="45"/>
        <v>682620.88000000734</v>
      </c>
    </row>
    <row r="2920" spans="1:6" ht="39">
      <c r="A2920" s="832">
        <v>43980</v>
      </c>
      <c r="B2920" s="828">
        <v>34911125</v>
      </c>
      <c r="C2920" s="1574" t="s">
        <v>14106</v>
      </c>
      <c r="D2920" s="831"/>
      <c r="E2920" s="2193">
        <v>20000</v>
      </c>
      <c r="F2920" s="1926">
        <f t="shared" si="45"/>
        <v>662620.88000000734</v>
      </c>
    </row>
    <row r="2921" spans="1:6" ht="39">
      <c r="A2921" s="832">
        <v>43980</v>
      </c>
      <c r="B2921" s="828">
        <v>34911125</v>
      </c>
      <c r="C2921" s="1574" t="s">
        <v>14107</v>
      </c>
      <c r="D2921" s="831"/>
      <c r="E2921" s="2192">
        <v>25</v>
      </c>
      <c r="F2921" s="1926">
        <f t="shared" si="45"/>
        <v>662595.88000000734</v>
      </c>
    </row>
    <row r="2922" spans="1:6">
      <c r="A2922" s="832">
        <v>43980</v>
      </c>
      <c r="B2922" s="828">
        <v>34911125</v>
      </c>
      <c r="C2922" s="1574" t="s">
        <v>14037</v>
      </c>
      <c r="D2922" s="831"/>
      <c r="E2922" s="2192">
        <v>1.87</v>
      </c>
      <c r="F2922" s="1926">
        <f t="shared" si="45"/>
        <v>662594.01000000734</v>
      </c>
    </row>
    <row r="2923" spans="1:6" ht="39">
      <c r="A2923" s="832">
        <v>43980</v>
      </c>
      <c r="B2923" s="828">
        <v>34911125</v>
      </c>
      <c r="C2923" s="1574" t="s">
        <v>14108</v>
      </c>
      <c r="D2923" s="831"/>
      <c r="E2923" s="2193">
        <v>10000</v>
      </c>
      <c r="F2923" s="1926">
        <f t="shared" si="45"/>
        <v>652594.01000000734</v>
      </c>
    </row>
    <row r="2924" spans="1:6" ht="39">
      <c r="A2924" s="832">
        <v>43980</v>
      </c>
      <c r="B2924" s="828">
        <v>34911125</v>
      </c>
      <c r="C2924" s="1574" t="s">
        <v>14109</v>
      </c>
      <c r="D2924" s="831"/>
      <c r="E2924" s="2192">
        <v>25</v>
      </c>
      <c r="F2924" s="1926">
        <f t="shared" si="45"/>
        <v>652569.01000000734</v>
      </c>
    </row>
    <row r="2925" spans="1:6">
      <c r="A2925" s="832">
        <v>43980</v>
      </c>
      <c r="B2925" s="828">
        <v>34911125</v>
      </c>
      <c r="C2925" s="1574" t="s">
        <v>14037</v>
      </c>
      <c r="D2925" s="831"/>
      <c r="E2925" s="2192">
        <v>1.87</v>
      </c>
      <c r="F2925" s="1926">
        <f t="shared" si="45"/>
        <v>652567.14000000735</v>
      </c>
    </row>
    <row r="2926" spans="1:6" ht="39">
      <c r="A2926" s="832">
        <v>43980</v>
      </c>
      <c r="B2926" s="828">
        <v>34910542</v>
      </c>
      <c r="C2926" s="1574" t="s">
        <v>14110</v>
      </c>
      <c r="D2926" s="831"/>
      <c r="E2926" s="2193">
        <v>100000</v>
      </c>
      <c r="F2926" s="1926">
        <f t="shared" si="45"/>
        <v>552567.14000000735</v>
      </c>
    </row>
    <row r="2927" spans="1:6" ht="39">
      <c r="A2927" s="832">
        <v>43980</v>
      </c>
      <c r="B2927" s="828">
        <v>34910542</v>
      </c>
      <c r="C2927" s="1574" t="s">
        <v>14111</v>
      </c>
      <c r="D2927" s="831"/>
      <c r="E2927" s="2192">
        <v>50</v>
      </c>
      <c r="F2927" s="1926">
        <f t="shared" si="45"/>
        <v>552517.14000000735</v>
      </c>
    </row>
    <row r="2928" spans="1:6">
      <c r="A2928" s="832">
        <v>43980</v>
      </c>
      <c r="B2928" s="828">
        <v>34910542</v>
      </c>
      <c r="C2928" s="1574" t="s">
        <v>12632</v>
      </c>
      <c r="D2928" s="831"/>
      <c r="E2928" s="2192">
        <v>3.75</v>
      </c>
      <c r="F2928" s="1926">
        <f t="shared" si="45"/>
        <v>552513.39000000735</v>
      </c>
    </row>
    <row r="2929" spans="1:6" ht="39">
      <c r="A2929" s="832">
        <v>43980</v>
      </c>
      <c r="B2929" s="828">
        <v>34910542</v>
      </c>
      <c r="C2929" s="1574" t="s">
        <v>14112</v>
      </c>
      <c r="D2929" s="831"/>
      <c r="E2929" s="2193">
        <v>40000</v>
      </c>
      <c r="F2929" s="1926">
        <f t="shared" si="45"/>
        <v>512513.39000000735</v>
      </c>
    </row>
    <row r="2930" spans="1:6" ht="39">
      <c r="A2930" s="832">
        <v>43980</v>
      </c>
      <c r="B2930" s="828">
        <v>34910542</v>
      </c>
      <c r="C2930" s="1574" t="s">
        <v>14113</v>
      </c>
      <c r="D2930" s="831"/>
      <c r="E2930" s="2192">
        <v>25</v>
      </c>
      <c r="F2930" s="1926">
        <f t="shared" si="45"/>
        <v>512488.39000000735</v>
      </c>
    </row>
    <row r="2931" spans="1:6">
      <c r="A2931" s="832">
        <v>43980</v>
      </c>
      <c r="B2931" s="828">
        <v>34910542</v>
      </c>
      <c r="C2931" s="1574" t="s">
        <v>12632</v>
      </c>
      <c r="D2931" s="831"/>
      <c r="E2931" s="2192">
        <v>1.87</v>
      </c>
      <c r="F2931" s="1926">
        <f t="shared" si="45"/>
        <v>512486.52000000735</v>
      </c>
    </row>
    <row r="2932" spans="1:6" ht="39">
      <c r="A2932" s="832">
        <v>43980</v>
      </c>
      <c r="B2932" s="828">
        <v>0</v>
      </c>
      <c r="C2932" s="1574" t="s">
        <v>14114</v>
      </c>
      <c r="D2932" s="831"/>
      <c r="E2932" s="2193">
        <v>25000</v>
      </c>
      <c r="F2932" s="1926">
        <f t="shared" si="45"/>
        <v>487486.52000000735</v>
      </c>
    </row>
    <row r="2933" spans="1:6" ht="39">
      <c r="A2933" s="832">
        <v>43980</v>
      </c>
      <c r="B2933" s="828">
        <v>0</v>
      </c>
      <c r="C2933" s="1574" t="s">
        <v>14115</v>
      </c>
      <c r="D2933" s="831"/>
      <c r="E2933" s="2193">
        <v>10000</v>
      </c>
      <c r="F2933" s="1926">
        <f t="shared" si="45"/>
        <v>477486.52000000735</v>
      </c>
    </row>
    <row r="2934" spans="1:6">
      <c r="A2934" s="832">
        <v>43980</v>
      </c>
      <c r="B2934" s="828">
        <v>9999349820</v>
      </c>
      <c r="C2934" s="1574" t="s">
        <v>14116</v>
      </c>
      <c r="D2934" s="830">
        <v>7500000</v>
      </c>
      <c r="E2934" s="2192"/>
      <c r="F2934" s="1926">
        <f t="shared" si="45"/>
        <v>7977486.520000007</v>
      </c>
    </row>
    <row r="2935" spans="1:6">
      <c r="A2935" s="832">
        <v>43980</v>
      </c>
      <c r="B2935" s="828">
        <v>0</v>
      </c>
      <c r="C2935" s="1574" t="s">
        <v>14117</v>
      </c>
      <c r="D2935" s="831"/>
      <c r="E2935" s="2192">
        <v>50</v>
      </c>
      <c r="F2935" s="1926">
        <f t="shared" si="45"/>
        <v>7977436.520000007</v>
      </c>
    </row>
    <row r="2936" spans="1:6">
      <c r="A2936" s="832">
        <v>43982</v>
      </c>
      <c r="B2936" s="828">
        <v>0</v>
      </c>
      <c r="C2936" s="1574" t="s">
        <v>11736</v>
      </c>
      <c r="D2936" s="831"/>
      <c r="E2936" s="2192">
        <v>617.42999999999995</v>
      </c>
      <c r="F2936" s="1926">
        <f t="shared" si="45"/>
        <v>7976819.0900000073</v>
      </c>
    </row>
    <row r="2937" spans="1:6">
      <c r="A2937" s="832">
        <v>43982</v>
      </c>
      <c r="B2937" s="828">
        <v>0</v>
      </c>
      <c r="C2937" s="1574" t="s">
        <v>11737</v>
      </c>
      <c r="D2937" s="831"/>
      <c r="E2937" s="2192">
        <v>46.31</v>
      </c>
      <c r="F2937" s="1926">
        <f t="shared" si="45"/>
        <v>7976772.7800000077</v>
      </c>
    </row>
    <row r="2938" spans="1:6" ht="26.25">
      <c r="A2938" s="832">
        <v>43984</v>
      </c>
      <c r="B2938" s="828">
        <v>0</v>
      </c>
      <c r="C2938" s="1574" t="s">
        <v>14118</v>
      </c>
      <c r="D2938" s="830">
        <v>400000</v>
      </c>
      <c r="E2938" s="2192"/>
      <c r="F2938" s="1926">
        <f t="shared" si="45"/>
        <v>8376772.7800000077</v>
      </c>
    </row>
    <row r="2939" spans="1:6" ht="26.25">
      <c r="A2939" s="832">
        <v>43984</v>
      </c>
      <c r="B2939" s="828">
        <v>0</v>
      </c>
      <c r="C2939" s="1574" t="s">
        <v>10627</v>
      </c>
      <c r="D2939" s="830">
        <v>2000000</v>
      </c>
      <c r="E2939" s="2192"/>
      <c r="F2939" s="1926">
        <f t="shared" si="45"/>
        <v>10376772.780000009</v>
      </c>
    </row>
    <row r="2940" spans="1:6" ht="39">
      <c r="A2940" s="832">
        <v>43984</v>
      </c>
      <c r="B2940" s="828">
        <v>0</v>
      </c>
      <c r="C2940" s="1574" t="s">
        <v>14119</v>
      </c>
      <c r="D2940" s="831"/>
      <c r="E2940" s="2193">
        <v>344905</v>
      </c>
      <c r="F2940" s="1926">
        <f t="shared" si="45"/>
        <v>10031867.780000009</v>
      </c>
    </row>
    <row r="2941" spans="1:6" ht="39">
      <c r="A2941" s="832">
        <v>43984</v>
      </c>
      <c r="B2941" s="828">
        <v>0</v>
      </c>
      <c r="C2941" s="1574" t="s">
        <v>14120</v>
      </c>
      <c r="D2941" s="831"/>
      <c r="E2941" s="2193">
        <v>176190</v>
      </c>
      <c r="F2941" s="1926">
        <f t="shared" si="45"/>
        <v>9855677.7800000086</v>
      </c>
    </row>
    <row r="2942" spans="1:6" ht="39">
      <c r="A2942" s="832">
        <v>43984</v>
      </c>
      <c r="B2942" s="828">
        <v>0</v>
      </c>
      <c r="C2942" s="1574" t="s">
        <v>14121</v>
      </c>
      <c r="D2942" s="831"/>
      <c r="E2942" s="2193">
        <v>561895</v>
      </c>
      <c r="F2942" s="1926">
        <f t="shared" si="45"/>
        <v>9293782.7800000086</v>
      </c>
    </row>
    <row r="2943" spans="1:6" ht="39">
      <c r="A2943" s="832">
        <v>43984</v>
      </c>
      <c r="B2943" s="828">
        <v>0</v>
      </c>
      <c r="C2943" s="1574" t="s">
        <v>14122</v>
      </c>
      <c r="D2943" s="831"/>
      <c r="E2943" s="2193">
        <v>169480</v>
      </c>
      <c r="F2943" s="1926">
        <f t="shared" si="45"/>
        <v>9124302.7800000086</v>
      </c>
    </row>
    <row r="2944" spans="1:6" ht="39">
      <c r="A2944" s="832">
        <v>43984</v>
      </c>
      <c r="B2944" s="828">
        <v>0</v>
      </c>
      <c r="C2944" s="1574" t="s">
        <v>14123</v>
      </c>
      <c r="D2944" s="831"/>
      <c r="E2944" s="2193">
        <v>712750</v>
      </c>
      <c r="F2944" s="1926">
        <f t="shared" si="45"/>
        <v>8411552.7800000086</v>
      </c>
    </row>
    <row r="2945" spans="1:6" ht="39">
      <c r="A2945" s="832">
        <v>43984</v>
      </c>
      <c r="B2945" s="828">
        <v>0</v>
      </c>
      <c r="C2945" s="1574" t="s">
        <v>14124</v>
      </c>
      <c r="D2945" s="831"/>
      <c r="E2945" s="2193">
        <v>671357</v>
      </c>
      <c r="F2945" s="1926">
        <f t="shared" si="45"/>
        <v>7740195.7800000086</v>
      </c>
    </row>
    <row r="2946" spans="1:6" ht="39">
      <c r="A2946" s="832">
        <v>43984</v>
      </c>
      <c r="B2946" s="828">
        <v>0</v>
      </c>
      <c r="C2946" s="1574" t="s">
        <v>14125</v>
      </c>
      <c r="D2946" s="831"/>
      <c r="E2946" s="2193">
        <v>159524</v>
      </c>
      <c r="F2946" s="1926">
        <f t="shared" si="45"/>
        <v>7580671.7800000086</v>
      </c>
    </row>
    <row r="2947" spans="1:6" ht="39">
      <c r="A2947" s="832">
        <v>43984</v>
      </c>
      <c r="B2947" s="828">
        <v>0</v>
      </c>
      <c r="C2947" s="1574" t="s">
        <v>14126</v>
      </c>
      <c r="D2947" s="831"/>
      <c r="E2947" s="2193">
        <v>163531</v>
      </c>
      <c r="F2947" s="1926">
        <f t="shared" ref="F2947:F3010" si="46">F2946-E2947+D2947</f>
        <v>7417140.7800000086</v>
      </c>
    </row>
    <row r="2948" spans="1:6" ht="39">
      <c r="A2948" s="832">
        <v>43984</v>
      </c>
      <c r="B2948" s="828">
        <v>0</v>
      </c>
      <c r="C2948" s="1574" t="s">
        <v>14127</v>
      </c>
      <c r="D2948" s="831"/>
      <c r="E2948" s="2193">
        <v>36667</v>
      </c>
      <c r="F2948" s="1926">
        <f t="shared" si="46"/>
        <v>7380473.7800000086</v>
      </c>
    </row>
    <row r="2949" spans="1:6" ht="39">
      <c r="A2949" s="832">
        <v>43984</v>
      </c>
      <c r="B2949" s="828">
        <v>0</v>
      </c>
      <c r="C2949" s="1574" t="s">
        <v>14128</v>
      </c>
      <c r="D2949" s="831"/>
      <c r="E2949" s="2193">
        <v>74857</v>
      </c>
      <c r="F2949" s="1926">
        <f t="shared" si="46"/>
        <v>7305616.7800000086</v>
      </c>
    </row>
    <row r="2950" spans="1:6" ht="39">
      <c r="A2950" s="832">
        <v>43984</v>
      </c>
      <c r="B2950" s="828">
        <v>0</v>
      </c>
      <c r="C2950" s="1574" t="s">
        <v>14129</v>
      </c>
      <c r="D2950" s="831"/>
      <c r="E2950" s="2193">
        <v>996994</v>
      </c>
      <c r="F2950" s="1926">
        <f t="shared" si="46"/>
        <v>6308622.7800000086</v>
      </c>
    </row>
    <row r="2951" spans="1:6" ht="39">
      <c r="A2951" s="832">
        <v>43984</v>
      </c>
      <c r="B2951" s="828">
        <v>0</v>
      </c>
      <c r="C2951" s="1574" t="s">
        <v>14130</v>
      </c>
      <c r="D2951" s="831"/>
      <c r="E2951" s="2193">
        <v>204643</v>
      </c>
      <c r="F2951" s="1926">
        <f t="shared" si="46"/>
        <v>6103979.7800000086</v>
      </c>
    </row>
    <row r="2952" spans="1:6" ht="39">
      <c r="A2952" s="832">
        <v>43984</v>
      </c>
      <c r="B2952" s="828">
        <v>35099908</v>
      </c>
      <c r="C2952" s="1574" t="s">
        <v>14131</v>
      </c>
      <c r="D2952" s="831"/>
      <c r="E2952" s="2193">
        <v>878738</v>
      </c>
      <c r="F2952" s="1926">
        <f t="shared" si="46"/>
        <v>5225241.7800000086</v>
      </c>
    </row>
    <row r="2953" spans="1:6" ht="39">
      <c r="A2953" s="832">
        <v>43984</v>
      </c>
      <c r="B2953" s="828">
        <v>35099908</v>
      </c>
      <c r="C2953" s="1574" t="s">
        <v>14132</v>
      </c>
      <c r="D2953" s="831"/>
      <c r="E2953" s="2192">
        <v>50</v>
      </c>
      <c r="F2953" s="1926">
        <f t="shared" si="46"/>
        <v>5225191.7800000086</v>
      </c>
    </row>
    <row r="2954" spans="1:6">
      <c r="A2954" s="832">
        <v>43984</v>
      </c>
      <c r="B2954" s="828">
        <v>35099908</v>
      </c>
      <c r="C2954" s="1574" t="s">
        <v>12632</v>
      </c>
      <c r="D2954" s="831"/>
      <c r="E2954" s="2192">
        <v>3.75</v>
      </c>
      <c r="F2954" s="1926">
        <f t="shared" si="46"/>
        <v>5225188.0300000086</v>
      </c>
    </row>
    <row r="2955" spans="1:6" ht="39">
      <c r="A2955" s="832">
        <v>43984</v>
      </c>
      <c r="B2955" s="828">
        <v>35101411</v>
      </c>
      <c r="C2955" s="1574" t="s">
        <v>14133</v>
      </c>
      <c r="D2955" s="831"/>
      <c r="E2955" s="2193">
        <v>215929</v>
      </c>
      <c r="F2955" s="1926">
        <f t="shared" si="46"/>
        <v>5009259.0300000086</v>
      </c>
    </row>
    <row r="2956" spans="1:6" ht="39">
      <c r="A2956" s="832">
        <v>43984</v>
      </c>
      <c r="B2956" s="828">
        <v>35101411</v>
      </c>
      <c r="C2956" s="1574" t="s">
        <v>14134</v>
      </c>
      <c r="D2956" s="831"/>
      <c r="E2956" s="2192">
        <v>50</v>
      </c>
      <c r="F2956" s="1926">
        <f t="shared" si="46"/>
        <v>5009209.0300000086</v>
      </c>
    </row>
    <row r="2957" spans="1:6">
      <c r="A2957" s="832">
        <v>43984</v>
      </c>
      <c r="B2957" s="828">
        <v>35101411</v>
      </c>
      <c r="C2957" s="1574" t="s">
        <v>12632</v>
      </c>
      <c r="D2957" s="831"/>
      <c r="E2957" s="2192">
        <v>3.75</v>
      </c>
      <c r="F2957" s="1926">
        <f t="shared" si="46"/>
        <v>5009205.2800000086</v>
      </c>
    </row>
    <row r="2958" spans="1:6" ht="39">
      <c r="A2958" s="832">
        <v>43984</v>
      </c>
      <c r="B2958" s="828">
        <v>35101411</v>
      </c>
      <c r="C2958" s="1574" t="s">
        <v>14135</v>
      </c>
      <c r="D2958" s="831"/>
      <c r="E2958" s="2193">
        <v>82655</v>
      </c>
      <c r="F2958" s="1926">
        <f t="shared" si="46"/>
        <v>4926550.2800000086</v>
      </c>
    </row>
    <row r="2959" spans="1:6" ht="39">
      <c r="A2959" s="832">
        <v>43984</v>
      </c>
      <c r="B2959" s="828">
        <v>35101411</v>
      </c>
      <c r="C2959" s="1574" t="s">
        <v>14136</v>
      </c>
      <c r="D2959" s="831"/>
      <c r="E2959" s="2192">
        <v>50</v>
      </c>
      <c r="F2959" s="1926">
        <f t="shared" si="46"/>
        <v>4926500.2800000086</v>
      </c>
    </row>
    <row r="2960" spans="1:6">
      <c r="A2960" s="832">
        <v>43984</v>
      </c>
      <c r="B2960" s="828">
        <v>35101411</v>
      </c>
      <c r="C2960" s="1574" t="s">
        <v>12632</v>
      </c>
      <c r="D2960" s="831"/>
      <c r="E2960" s="2192">
        <v>3.75</v>
      </c>
      <c r="F2960" s="1926">
        <f t="shared" si="46"/>
        <v>4926496.5300000086</v>
      </c>
    </row>
    <row r="2961" spans="1:6" ht="39">
      <c r="A2961" s="832">
        <v>43984</v>
      </c>
      <c r="B2961" s="828">
        <v>35101411</v>
      </c>
      <c r="C2961" s="1574" t="s">
        <v>14137</v>
      </c>
      <c r="D2961" s="831"/>
      <c r="E2961" s="2193">
        <v>26190</v>
      </c>
      <c r="F2961" s="1926">
        <f t="shared" si="46"/>
        <v>4900306.5300000086</v>
      </c>
    </row>
    <row r="2962" spans="1:6" ht="39">
      <c r="A2962" s="832">
        <v>43984</v>
      </c>
      <c r="B2962" s="828">
        <v>35101411</v>
      </c>
      <c r="C2962" s="1574" t="s">
        <v>14138</v>
      </c>
      <c r="D2962" s="831"/>
      <c r="E2962" s="2192">
        <v>25</v>
      </c>
      <c r="F2962" s="1926">
        <f t="shared" si="46"/>
        <v>4900281.5300000086</v>
      </c>
    </row>
    <row r="2963" spans="1:6">
      <c r="A2963" s="832">
        <v>43984</v>
      </c>
      <c r="B2963" s="828">
        <v>35101411</v>
      </c>
      <c r="C2963" s="1574" t="s">
        <v>12632</v>
      </c>
      <c r="D2963" s="831"/>
      <c r="E2963" s="2192">
        <v>1.87</v>
      </c>
      <c r="F2963" s="1926">
        <f t="shared" si="46"/>
        <v>4900279.6600000085</v>
      </c>
    </row>
    <row r="2964" spans="1:6" ht="39">
      <c r="A2964" s="832">
        <v>43984</v>
      </c>
      <c r="B2964" s="828">
        <v>35101411</v>
      </c>
      <c r="C2964" s="1574" t="s">
        <v>14139</v>
      </c>
      <c r="D2964" s="831"/>
      <c r="E2964" s="2193">
        <v>45833</v>
      </c>
      <c r="F2964" s="1926">
        <f t="shared" si="46"/>
        <v>4854446.6600000085</v>
      </c>
    </row>
    <row r="2965" spans="1:6" ht="39">
      <c r="A2965" s="832">
        <v>43984</v>
      </c>
      <c r="B2965" s="828">
        <v>35101411</v>
      </c>
      <c r="C2965" s="1574" t="s">
        <v>14140</v>
      </c>
      <c r="D2965" s="831"/>
      <c r="E2965" s="2192">
        <v>25</v>
      </c>
      <c r="F2965" s="1926">
        <f t="shared" si="46"/>
        <v>4854421.6600000085</v>
      </c>
    </row>
    <row r="2966" spans="1:6">
      <c r="A2966" s="832">
        <v>43984</v>
      </c>
      <c r="B2966" s="828">
        <v>35101411</v>
      </c>
      <c r="C2966" s="1574" t="s">
        <v>12632</v>
      </c>
      <c r="D2966" s="831"/>
      <c r="E2966" s="2192">
        <v>1.87</v>
      </c>
      <c r="F2966" s="1926">
        <f t="shared" si="46"/>
        <v>4854419.7900000084</v>
      </c>
    </row>
    <row r="2967" spans="1:6" ht="39">
      <c r="A2967" s="832">
        <v>43984</v>
      </c>
      <c r="B2967" s="828">
        <v>34942160</v>
      </c>
      <c r="C2967" s="1574" t="s">
        <v>14141</v>
      </c>
      <c r="D2967" s="831"/>
      <c r="E2967" s="2193">
        <v>7000</v>
      </c>
      <c r="F2967" s="1926">
        <f t="shared" si="46"/>
        <v>4847419.7900000084</v>
      </c>
    </row>
    <row r="2968" spans="1:6" ht="39">
      <c r="A2968" s="832">
        <v>43984</v>
      </c>
      <c r="B2968" s="828">
        <v>34942160</v>
      </c>
      <c r="C2968" s="1574" t="s">
        <v>14142</v>
      </c>
      <c r="D2968" s="831"/>
      <c r="E2968" s="2192">
        <v>25</v>
      </c>
      <c r="F2968" s="1926">
        <f t="shared" si="46"/>
        <v>4847394.7900000084</v>
      </c>
    </row>
    <row r="2969" spans="1:6">
      <c r="A2969" s="832">
        <v>43984</v>
      </c>
      <c r="B2969" s="828">
        <v>34942160</v>
      </c>
      <c r="C2969" s="1574" t="s">
        <v>12943</v>
      </c>
      <c r="D2969" s="831"/>
      <c r="E2969" s="2192">
        <v>1.87</v>
      </c>
      <c r="F2969" s="1926">
        <f t="shared" si="46"/>
        <v>4847392.9200000083</v>
      </c>
    </row>
    <row r="2970" spans="1:6" ht="39">
      <c r="A2970" s="832">
        <v>43984</v>
      </c>
      <c r="B2970" s="828">
        <v>0</v>
      </c>
      <c r="C2970" s="1574" t="s">
        <v>14143</v>
      </c>
      <c r="D2970" s="831"/>
      <c r="E2970" s="2193">
        <v>4000</v>
      </c>
      <c r="F2970" s="1926">
        <f t="shared" si="46"/>
        <v>4843392.9200000083</v>
      </c>
    </row>
    <row r="2971" spans="1:6" ht="39">
      <c r="A2971" s="832">
        <v>43984</v>
      </c>
      <c r="B2971" s="828">
        <v>0</v>
      </c>
      <c r="C2971" s="1574" t="s">
        <v>14144</v>
      </c>
      <c r="D2971" s="831"/>
      <c r="E2971" s="2193">
        <v>2700</v>
      </c>
      <c r="F2971" s="1926">
        <f t="shared" si="46"/>
        <v>4840692.9200000083</v>
      </c>
    </row>
    <row r="2972" spans="1:6">
      <c r="A2972" s="832">
        <v>43984</v>
      </c>
      <c r="B2972" s="828">
        <v>0</v>
      </c>
      <c r="C2972" s="1574" t="s">
        <v>14145</v>
      </c>
      <c r="D2972" s="831"/>
      <c r="E2972" s="2192">
        <v>100</v>
      </c>
      <c r="F2972" s="1926">
        <f t="shared" si="46"/>
        <v>4840592.9200000083</v>
      </c>
    </row>
    <row r="2973" spans="1:6" ht="39">
      <c r="A2973" s="832">
        <v>43984</v>
      </c>
      <c r="B2973" s="828">
        <v>35005811</v>
      </c>
      <c r="C2973" s="1574" t="s">
        <v>14146</v>
      </c>
      <c r="D2973" s="831"/>
      <c r="E2973" s="2193">
        <v>25000</v>
      </c>
      <c r="F2973" s="1926">
        <f t="shared" si="46"/>
        <v>4815592.9200000083</v>
      </c>
    </row>
    <row r="2974" spans="1:6" ht="39">
      <c r="A2974" s="832">
        <v>43984</v>
      </c>
      <c r="B2974" s="828">
        <v>35005811</v>
      </c>
      <c r="C2974" s="1574" t="s">
        <v>14147</v>
      </c>
      <c r="D2974" s="831"/>
      <c r="E2974" s="2192">
        <v>25</v>
      </c>
      <c r="F2974" s="1926">
        <f t="shared" si="46"/>
        <v>4815567.9200000083</v>
      </c>
    </row>
    <row r="2975" spans="1:6">
      <c r="A2975" s="832">
        <v>43984</v>
      </c>
      <c r="B2975" s="828">
        <v>35005811</v>
      </c>
      <c r="C2975" s="1574" t="s">
        <v>12940</v>
      </c>
      <c r="D2975" s="831"/>
      <c r="E2975" s="2192">
        <v>1.87</v>
      </c>
      <c r="F2975" s="1926">
        <f t="shared" si="46"/>
        <v>4815566.0500000082</v>
      </c>
    </row>
    <row r="2976" spans="1:6" ht="39">
      <c r="A2976" s="832">
        <v>43984</v>
      </c>
      <c r="B2976" s="828">
        <v>35005811</v>
      </c>
      <c r="C2976" s="1574" t="s">
        <v>14148</v>
      </c>
      <c r="D2976" s="831"/>
      <c r="E2976" s="2193">
        <v>387000</v>
      </c>
      <c r="F2976" s="1926">
        <f t="shared" si="46"/>
        <v>4428566.0500000082</v>
      </c>
    </row>
    <row r="2977" spans="1:6" ht="39">
      <c r="A2977" s="832">
        <v>43984</v>
      </c>
      <c r="B2977" s="828">
        <v>35005811</v>
      </c>
      <c r="C2977" s="1574" t="s">
        <v>14149</v>
      </c>
      <c r="D2977" s="831"/>
      <c r="E2977" s="2192">
        <v>50</v>
      </c>
      <c r="F2977" s="1926">
        <f t="shared" si="46"/>
        <v>4428516.0500000082</v>
      </c>
    </row>
    <row r="2978" spans="1:6">
      <c r="A2978" s="832">
        <v>43984</v>
      </c>
      <c r="B2978" s="828">
        <v>35005811</v>
      </c>
      <c r="C2978" s="1574" t="s">
        <v>12632</v>
      </c>
      <c r="D2978" s="831"/>
      <c r="E2978" s="2192">
        <v>3.75</v>
      </c>
      <c r="F2978" s="1926">
        <f t="shared" si="46"/>
        <v>4428512.3000000082</v>
      </c>
    </row>
    <row r="2979" spans="1:6" ht="39">
      <c r="A2979" s="832">
        <v>43984</v>
      </c>
      <c r="B2979" s="828">
        <v>0</v>
      </c>
      <c r="C2979" s="1574" t="s">
        <v>14150</v>
      </c>
      <c r="D2979" s="831"/>
      <c r="E2979" s="2193">
        <v>2225095</v>
      </c>
      <c r="F2979" s="1926">
        <f t="shared" si="46"/>
        <v>2203417.3000000082</v>
      </c>
    </row>
    <row r="2980" spans="1:6" ht="39">
      <c r="A2980" s="832">
        <v>43984</v>
      </c>
      <c r="B2980" s="828">
        <v>0</v>
      </c>
      <c r="C2980" s="1574" t="s">
        <v>14151</v>
      </c>
      <c r="D2980" s="831"/>
      <c r="E2980" s="2193">
        <v>34048</v>
      </c>
      <c r="F2980" s="1926">
        <f t="shared" si="46"/>
        <v>2169369.3000000082</v>
      </c>
    </row>
    <row r="2981" spans="1:6" ht="39">
      <c r="A2981" s="832">
        <v>43984</v>
      </c>
      <c r="B2981" s="828">
        <v>0</v>
      </c>
      <c r="C2981" s="1574" t="s">
        <v>14152</v>
      </c>
      <c r="D2981" s="831"/>
      <c r="E2981" s="2193">
        <v>68619</v>
      </c>
      <c r="F2981" s="1926">
        <f t="shared" si="46"/>
        <v>2100750.3000000082</v>
      </c>
    </row>
    <row r="2982" spans="1:6" ht="39">
      <c r="A2982" s="832">
        <v>43984</v>
      </c>
      <c r="B2982" s="828">
        <v>0</v>
      </c>
      <c r="C2982" s="1574" t="s">
        <v>14153</v>
      </c>
      <c r="D2982" s="831"/>
      <c r="E2982" s="2193">
        <v>38631</v>
      </c>
      <c r="F2982" s="1926">
        <f t="shared" si="46"/>
        <v>2062119.3000000082</v>
      </c>
    </row>
    <row r="2983" spans="1:6" ht="39">
      <c r="A2983" s="832">
        <v>43984</v>
      </c>
      <c r="B2983" s="828">
        <v>0</v>
      </c>
      <c r="C2983" s="1574" t="s">
        <v>14154</v>
      </c>
      <c r="D2983" s="831"/>
      <c r="E2983" s="2193">
        <v>560484</v>
      </c>
      <c r="F2983" s="1926">
        <f t="shared" si="46"/>
        <v>1501635.3000000082</v>
      </c>
    </row>
    <row r="2984" spans="1:6" ht="39">
      <c r="A2984" s="832">
        <v>43984</v>
      </c>
      <c r="B2984" s="828">
        <v>0</v>
      </c>
      <c r="C2984" s="1574" t="s">
        <v>14155</v>
      </c>
      <c r="D2984" s="831"/>
      <c r="E2984" s="2193">
        <v>80952</v>
      </c>
      <c r="F2984" s="1926">
        <f t="shared" si="46"/>
        <v>1420683.3000000082</v>
      </c>
    </row>
    <row r="2985" spans="1:6" ht="39">
      <c r="A2985" s="832">
        <v>43984</v>
      </c>
      <c r="B2985" s="828">
        <v>0</v>
      </c>
      <c r="C2985" s="1574" t="s">
        <v>14156</v>
      </c>
      <c r="D2985" s="831"/>
      <c r="E2985" s="2193">
        <v>167881</v>
      </c>
      <c r="F2985" s="1926">
        <f t="shared" si="46"/>
        <v>1252802.3000000082</v>
      </c>
    </row>
    <row r="2986" spans="1:6" ht="39">
      <c r="A2986" s="832">
        <v>43984</v>
      </c>
      <c r="B2986" s="828">
        <v>0</v>
      </c>
      <c r="C2986" s="1574" t="s">
        <v>14157</v>
      </c>
      <c r="D2986" s="831"/>
      <c r="E2986" s="2193">
        <v>80952</v>
      </c>
      <c r="F2986" s="1926">
        <f t="shared" si="46"/>
        <v>1171850.3000000082</v>
      </c>
    </row>
    <row r="2987" spans="1:6" ht="39">
      <c r="A2987" s="832">
        <v>43984</v>
      </c>
      <c r="B2987" s="828">
        <v>35099908</v>
      </c>
      <c r="C2987" s="1574" t="s">
        <v>14158</v>
      </c>
      <c r="D2987" s="831"/>
      <c r="E2987" s="2193">
        <v>32571</v>
      </c>
      <c r="F2987" s="1926">
        <f t="shared" si="46"/>
        <v>1139279.3000000082</v>
      </c>
    </row>
    <row r="2988" spans="1:6" ht="39">
      <c r="A2988" s="832">
        <v>43984</v>
      </c>
      <c r="B2988" s="828">
        <v>35099908</v>
      </c>
      <c r="C2988" s="1574" t="s">
        <v>14159</v>
      </c>
      <c r="D2988" s="831"/>
      <c r="E2988" s="2192">
        <v>25</v>
      </c>
      <c r="F2988" s="1926">
        <f t="shared" si="46"/>
        <v>1139254.3000000082</v>
      </c>
    </row>
    <row r="2989" spans="1:6">
      <c r="A2989" s="832">
        <v>43984</v>
      </c>
      <c r="B2989" s="828">
        <v>35099908</v>
      </c>
      <c r="C2989" s="1574" t="s">
        <v>12632</v>
      </c>
      <c r="D2989" s="831"/>
      <c r="E2989" s="2192">
        <v>1.87</v>
      </c>
      <c r="F2989" s="1926">
        <f t="shared" si="46"/>
        <v>1139252.4300000081</v>
      </c>
    </row>
    <row r="2990" spans="1:6" ht="39">
      <c r="A2990" s="832">
        <v>43984</v>
      </c>
      <c r="B2990" s="828">
        <v>35099908</v>
      </c>
      <c r="C2990" s="1574" t="s">
        <v>14160</v>
      </c>
      <c r="D2990" s="831"/>
      <c r="E2990" s="2193">
        <v>354234</v>
      </c>
      <c r="F2990" s="1926">
        <f t="shared" si="46"/>
        <v>785018.43000000808</v>
      </c>
    </row>
    <row r="2991" spans="1:6" ht="39">
      <c r="A2991" s="832">
        <v>43984</v>
      </c>
      <c r="B2991" s="828">
        <v>35099908</v>
      </c>
      <c r="C2991" s="1574" t="s">
        <v>14161</v>
      </c>
      <c r="D2991" s="831"/>
      <c r="E2991" s="2192">
        <v>50</v>
      </c>
      <c r="F2991" s="1926">
        <f t="shared" si="46"/>
        <v>784968.43000000808</v>
      </c>
    </row>
    <row r="2992" spans="1:6">
      <c r="A2992" s="832">
        <v>43984</v>
      </c>
      <c r="B2992" s="828">
        <v>35099908</v>
      </c>
      <c r="C2992" s="1574" t="s">
        <v>12632</v>
      </c>
      <c r="D2992" s="831"/>
      <c r="E2992" s="2192">
        <v>3.75</v>
      </c>
      <c r="F2992" s="1926">
        <f t="shared" si="46"/>
        <v>784964.68000000808</v>
      </c>
    </row>
    <row r="2993" spans="1:6" ht="39">
      <c r="A2993" s="832">
        <v>43984</v>
      </c>
      <c r="B2993" s="828">
        <v>35099908</v>
      </c>
      <c r="C2993" s="1574" t="s">
        <v>14162</v>
      </c>
      <c r="D2993" s="831"/>
      <c r="E2993" s="2193">
        <v>390516</v>
      </c>
      <c r="F2993" s="1926">
        <f t="shared" si="46"/>
        <v>394448.68000000808</v>
      </c>
    </row>
    <row r="2994" spans="1:6" ht="39">
      <c r="A2994" s="832">
        <v>43984</v>
      </c>
      <c r="B2994" s="828">
        <v>35099908</v>
      </c>
      <c r="C2994" s="1574" t="s">
        <v>14163</v>
      </c>
      <c r="D2994" s="831"/>
      <c r="E2994" s="2192">
        <v>50</v>
      </c>
      <c r="F2994" s="1926">
        <f t="shared" si="46"/>
        <v>394398.68000000808</v>
      </c>
    </row>
    <row r="2995" spans="1:6">
      <c r="A2995" s="832">
        <v>43984</v>
      </c>
      <c r="B2995" s="828">
        <v>35099908</v>
      </c>
      <c r="C2995" s="1574" t="s">
        <v>12632</v>
      </c>
      <c r="D2995" s="831"/>
      <c r="E2995" s="2192">
        <v>3.75</v>
      </c>
      <c r="F2995" s="1926">
        <f t="shared" si="46"/>
        <v>394394.93000000808</v>
      </c>
    </row>
    <row r="2996" spans="1:6" ht="39">
      <c r="A2996" s="832">
        <v>43984</v>
      </c>
      <c r="B2996" s="828">
        <v>35101411</v>
      </c>
      <c r="C2996" s="1574" t="s">
        <v>14164</v>
      </c>
      <c r="D2996" s="831"/>
      <c r="E2996" s="2193">
        <v>5238</v>
      </c>
      <c r="F2996" s="1926">
        <f t="shared" si="46"/>
        <v>389156.93000000808</v>
      </c>
    </row>
    <row r="2997" spans="1:6" ht="39">
      <c r="A2997" s="832">
        <v>43984</v>
      </c>
      <c r="B2997" s="828">
        <v>35101411</v>
      </c>
      <c r="C2997" s="1574" t="s">
        <v>14165</v>
      </c>
      <c r="D2997" s="831"/>
      <c r="E2997" s="2192">
        <v>25</v>
      </c>
      <c r="F2997" s="1926">
        <f t="shared" si="46"/>
        <v>389131.93000000808</v>
      </c>
    </row>
    <row r="2998" spans="1:6">
      <c r="A2998" s="832">
        <v>43984</v>
      </c>
      <c r="B2998" s="828">
        <v>35101411</v>
      </c>
      <c r="C2998" s="1574" t="s">
        <v>12632</v>
      </c>
      <c r="D2998" s="831"/>
      <c r="E2998" s="2192">
        <v>1.87</v>
      </c>
      <c r="F2998" s="1926">
        <f t="shared" si="46"/>
        <v>389130.06000000809</v>
      </c>
    </row>
    <row r="2999" spans="1:6" ht="39">
      <c r="A2999" s="832">
        <v>43984</v>
      </c>
      <c r="B2999" s="828">
        <v>35101411</v>
      </c>
      <c r="C2999" s="1574" t="s">
        <v>14166</v>
      </c>
      <c r="D2999" s="831"/>
      <c r="E2999" s="2193">
        <v>52107</v>
      </c>
      <c r="F2999" s="1926">
        <f t="shared" si="46"/>
        <v>337023.06000000809</v>
      </c>
    </row>
    <row r="3000" spans="1:6" ht="39">
      <c r="A3000" s="832">
        <v>43984</v>
      </c>
      <c r="B3000" s="828">
        <v>35101411</v>
      </c>
      <c r="C3000" s="1574" t="s">
        <v>14167</v>
      </c>
      <c r="D3000" s="831"/>
      <c r="E3000" s="2192">
        <v>50</v>
      </c>
      <c r="F3000" s="1926">
        <f t="shared" si="46"/>
        <v>336973.06000000809</v>
      </c>
    </row>
    <row r="3001" spans="1:6">
      <c r="A3001" s="832">
        <v>43984</v>
      </c>
      <c r="B3001" s="828">
        <v>35101411</v>
      </c>
      <c r="C3001" s="1574" t="s">
        <v>12632</v>
      </c>
      <c r="D3001" s="831"/>
      <c r="E3001" s="2192">
        <v>3.75</v>
      </c>
      <c r="F3001" s="1926">
        <f t="shared" si="46"/>
        <v>336969.31000000809</v>
      </c>
    </row>
    <row r="3002" spans="1:6" ht="39">
      <c r="A3002" s="832">
        <v>43984</v>
      </c>
      <c r="B3002" s="828">
        <v>35101411</v>
      </c>
      <c r="C3002" s="1574" t="s">
        <v>14168</v>
      </c>
      <c r="D3002" s="831"/>
      <c r="E3002" s="2193">
        <v>29007</v>
      </c>
      <c r="F3002" s="1926">
        <f t="shared" si="46"/>
        <v>307962.31000000809</v>
      </c>
    </row>
    <row r="3003" spans="1:6" ht="39">
      <c r="A3003" s="832">
        <v>43984</v>
      </c>
      <c r="B3003" s="828">
        <v>35101411</v>
      </c>
      <c r="C3003" s="1574" t="s">
        <v>14169</v>
      </c>
      <c r="D3003" s="831"/>
      <c r="E3003" s="2192">
        <v>25</v>
      </c>
      <c r="F3003" s="1926">
        <f t="shared" si="46"/>
        <v>307937.31000000809</v>
      </c>
    </row>
    <row r="3004" spans="1:6">
      <c r="A3004" s="832">
        <v>43984</v>
      </c>
      <c r="B3004" s="828">
        <v>35101411</v>
      </c>
      <c r="C3004" s="1574" t="s">
        <v>12632</v>
      </c>
      <c r="D3004" s="831"/>
      <c r="E3004" s="2192">
        <v>1.87</v>
      </c>
      <c r="F3004" s="1926">
        <f t="shared" si="46"/>
        <v>307935.44000000809</v>
      </c>
    </row>
    <row r="3005" spans="1:6" ht="39">
      <c r="A3005" s="832">
        <v>43984</v>
      </c>
      <c r="B3005" s="828">
        <v>35101411</v>
      </c>
      <c r="C3005" s="1574" t="s">
        <v>14170</v>
      </c>
      <c r="D3005" s="831"/>
      <c r="E3005" s="2193">
        <v>97429</v>
      </c>
      <c r="F3005" s="1926">
        <f t="shared" si="46"/>
        <v>210506.44000000809</v>
      </c>
    </row>
    <row r="3006" spans="1:6" ht="39">
      <c r="A3006" s="832">
        <v>43984</v>
      </c>
      <c r="B3006" s="828">
        <v>35101411</v>
      </c>
      <c r="C3006" s="1574" t="s">
        <v>14171</v>
      </c>
      <c r="D3006" s="831"/>
      <c r="E3006" s="2192">
        <v>50</v>
      </c>
      <c r="F3006" s="1926">
        <f t="shared" si="46"/>
        <v>210456.44000000809</v>
      </c>
    </row>
    <row r="3007" spans="1:6">
      <c r="A3007" s="832">
        <v>43984</v>
      </c>
      <c r="B3007" s="828">
        <v>35101411</v>
      </c>
      <c r="C3007" s="1574" t="s">
        <v>12632</v>
      </c>
      <c r="D3007" s="831"/>
      <c r="E3007" s="2192">
        <v>3.75</v>
      </c>
      <c r="F3007" s="1926">
        <f t="shared" si="46"/>
        <v>210452.69000000809</v>
      </c>
    </row>
    <row r="3008" spans="1:6" ht="39">
      <c r="A3008" s="832">
        <v>43984</v>
      </c>
      <c r="B3008" s="828">
        <v>34942160</v>
      </c>
      <c r="C3008" s="1574" t="s">
        <v>14172</v>
      </c>
      <c r="D3008" s="831"/>
      <c r="E3008" s="2193">
        <v>4000</v>
      </c>
      <c r="F3008" s="1926">
        <f t="shared" si="46"/>
        <v>206452.69000000809</v>
      </c>
    </row>
    <row r="3009" spans="1:6" ht="39">
      <c r="A3009" s="832">
        <v>43984</v>
      </c>
      <c r="B3009" s="828">
        <v>34942160</v>
      </c>
      <c r="C3009" s="1574" t="s">
        <v>14173</v>
      </c>
      <c r="D3009" s="831"/>
      <c r="E3009" s="2192">
        <v>10</v>
      </c>
      <c r="F3009" s="1926">
        <f t="shared" si="46"/>
        <v>206442.69000000809</v>
      </c>
    </row>
    <row r="3010" spans="1:6">
      <c r="A3010" s="832">
        <v>43984</v>
      </c>
      <c r="B3010" s="828">
        <v>34942160</v>
      </c>
      <c r="C3010" s="1574" t="s">
        <v>12943</v>
      </c>
      <c r="D3010" s="831"/>
      <c r="E3010" s="2192">
        <v>0.75</v>
      </c>
      <c r="F3010" s="1926">
        <f t="shared" si="46"/>
        <v>206441.94000000809</v>
      </c>
    </row>
    <row r="3011" spans="1:6" ht="39">
      <c r="A3011" s="832">
        <v>43984</v>
      </c>
      <c r="B3011" s="828">
        <v>0</v>
      </c>
      <c r="C3011" s="1574" t="s">
        <v>14174</v>
      </c>
      <c r="D3011" s="831"/>
      <c r="E3011" s="2193">
        <v>5000</v>
      </c>
      <c r="F3011" s="1926">
        <f t="shared" ref="F3011:F3074" si="47">F3010-E3011+D3011</f>
        <v>201441.94000000809</v>
      </c>
    </row>
    <row r="3012" spans="1:6" ht="39">
      <c r="A3012" s="832">
        <v>43985</v>
      </c>
      <c r="B3012" s="828">
        <v>0</v>
      </c>
      <c r="C3012" s="1574" t="s">
        <v>14175</v>
      </c>
      <c r="D3012" s="831"/>
      <c r="E3012" s="2193">
        <v>15000</v>
      </c>
      <c r="F3012" s="1926">
        <f t="shared" si="47"/>
        <v>186441.94000000809</v>
      </c>
    </row>
    <row r="3013" spans="1:6" ht="39">
      <c r="A3013" s="832">
        <v>43985</v>
      </c>
      <c r="B3013" s="828">
        <v>0</v>
      </c>
      <c r="C3013" s="1574" t="s">
        <v>14176</v>
      </c>
      <c r="D3013" s="831"/>
      <c r="E3013" s="2193">
        <v>27857</v>
      </c>
      <c r="F3013" s="1926">
        <f t="shared" si="47"/>
        <v>158584.94000000809</v>
      </c>
    </row>
    <row r="3014" spans="1:6" ht="26.25">
      <c r="A3014" s="832">
        <v>43991</v>
      </c>
      <c r="B3014" s="828">
        <v>0</v>
      </c>
      <c r="C3014" s="1574" t="s">
        <v>14177</v>
      </c>
      <c r="D3014" s="830">
        <v>120000</v>
      </c>
      <c r="E3014" s="2192"/>
      <c r="F3014" s="1926">
        <f t="shared" si="47"/>
        <v>278584.94000000809</v>
      </c>
    </row>
    <row r="3015" spans="1:6">
      <c r="A3015" s="832">
        <v>43991</v>
      </c>
      <c r="B3015" s="828">
        <v>0</v>
      </c>
      <c r="C3015" s="1574" t="s">
        <v>14178</v>
      </c>
      <c r="D3015" s="831"/>
      <c r="E3015" s="2192">
        <v>50</v>
      </c>
      <c r="F3015" s="1926">
        <f t="shared" si="47"/>
        <v>278534.94000000809</v>
      </c>
    </row>
    <row r="3016" spans="1:6" ht="26.25">
      <c r="A3016" s="832">
        <v>43992</v>
      </c>
      <c r="B3016" s="828">
        <v>0</v>
      </c>
      <c r="C3016" s="1574" t="s">
        <v>14179</v>
      </c>
      <c r="D3016" s="830">
        <v>12200</v>
      </c>
      <c r="E3016" s="2192"/>
      <c r="F3016" s="1926">
        <f t="shared" si="47"/>
        <v>290734.94000000809</v>
      </c>
    </row>
    <row r="3017" spans="1:6">
      <c r="A3017" s="832">
        <v>43992</v>
      </c>
      <c r="B3017" s="828">
        <v>0</v>
      </c>
      <c r="C3017" s="1574" t="s">
        <v>14180</v>
      </c>
      <c r="D3017" s="831"/>
      <c r="E3017" s="2192">
        <v>50</v>
      </c>
      <c r="F3017" s="1926">
        <f t="shared" si="47"/>
        <v>290684.94000000809</v>
      </c>
    </row>
    <row r="3018" spans="1:6" ht="39">
      <c r="A3018" s="832">
        <v>43997</v>
      </c>
      <c r="B3018" s="828">
        <v>35368992</v>
      </c>
      <c r="C3018" s="1574" t="s">
        <v>14181</v>
      </c>
      <c r="D3018" s="831"/>
      <c r="E3018" s="2193">
        <v>120000</v>
      </c>
      <c r="F3018" s="1926">
        <f t="shared" si="47"/>
        <v>170684.94000000809</v>
      </c>
    </row>
    <row r="3019" spans="1:6" ht="39">
      <c r="A3019" s="832">
        <v>43997</v>
      </c>
      <c r="B3019" s="828">
        <v>35368992</v>
      </c>
      <c r="C3019" s="1574" t="s">
        <v>14182</v>
      </c>
      <c r="D3019" s="831"/>
      <c r="E3019" s="2192">
        <v>50</v>
      </c>
      <c r="F3019" s="1926">
        <f t="shared" si="47"/>
        <v>170634.94000000809</v>
      </c>
    </row>
    <row r="3020" spans="1:6">
      <c r="A3020" s="832">
        <v>43997</v>
      </c>
      <c r="B3020" s="828">
        <v>35368992</v>
      </c>
      <c r="C3020" s="1574" t="s">
        <v>12632</v>
      </c>
      <c r="D3020" s="831"/>
      <c r="E3020" s="2192">
        <v>3.75</v>
      </c>
      <c r="F3020" s="1926">
        <f t="shared" si="47"/>
        <v>170631.19000000809</v>
      </c>
    </row>
    <row r="3021" spans="1:6" ht="39">
      <c r="A3021" s="832">
        <v>43998</v>
      </c>
      <c r="B3021" s="828">
        <v>0</v>
      </c>
      <c r="C3021" s="1574" t="s">
        <v>14183</v>
      </c>
      <c r="D3021" s="830">
        <v>31000</v>
      </c>
      <c r="E3021" s="2192"/>
      <c r="F3021" s="1926">
        <f t="shared" si="47"/>
        <v>201631.19000000809</v>
      </c>
    </row>
    <row r="3022" spans="1:6">
      <c r="A3022" s="832">
        <v>43998</v>
      </c>
      <c r="B3022" s="828">
        <v>0</v>
      </c>
      <c r="C3022" s="1574" t="s">
        <v>14184</v>
      </c>
      <c r="D3022" s="831"/>
      <c r="E3022" s="2192">
        <v>50</v>
      </c>
      <c r="F3022" s="1926">
        <f t="shared" si="47"/>
        <v>201581.19000000809</v>
      </c>
    </row>
    <row r="3023" spans="1:6" ht="26.25">
      <c r="A3023" s="832">
        <v>43999</v>
      </c>
      <c r="B3023" s="828">
        <v>0</v>
      </c>
      <c r="C3023" s="1574" t="s">
        <v>14185</v>
      </c>
      <c r="D3023" s="830">
        <v>10940.6</v>
      </c>
      <c r="E3023" s="2192"/>
      <c r="F3023" s="1926">
        <f t="shared" si="47"/>
        <v>212521.7900000081</v>
      </c>
    </row>
    <row r="3024" spans="1:6" ht="39">
      <c r="A3024" s="832">
        <v>43999</v>
      </c>
      <c r="B3024" s="828">
        <v>0</v>
      </c>
      <c r="C3024" s="1574" t="s">
        <v>14186</v>
      </c>
      <c r="D3024" s="831"/>
      <c r="E3024" s="2193">
        <v>3000</v>
      </c>
      <c r="F3024" s="1926">
        <f t="shared" si="47"/>
        <v>209521.7900000081</v>
      </c>
    </row>
    <row r="3025" spans="1:6" ht="39">
      <c r="A3025" s="832">
        <v>43999</v>
      </c>
      <c r="B3025" s="828">
        <v>0</v>
      </c>
      <c r="C3025" s="1574" t="s">
        <v>14187</v>
      </c>
      <c r="D3025" s="831"/>
      <c r="E3025" s="2193">
        <v>2500</v>
      </c>
      <c r="F3025" s="1926">
        <f t="shared" si="47"/>
        <v>207021.7900000081</v>
      </c>
    </row>
    <row r="3026" spans="1:6" ht="39">
      <c r="A3026" s="832">
        <v>43999</v>
      </c>
      <c r="B3026" s="828">
        <v>0</v>
      </c>
      <c r="C3026" s="1574" t="s">
        <v>14188</v>
      </c>
      <c r="D3026" s="831"/>
      <c r="E3026" s="2193">
        <v>60000</v>
      </c>
      <c r="F3026" s="1926">
        <f t="shared" si="47"/>
        <v>147021.7900000081</v>
      </c>
    </row>
    <row r="3027" spans="1:6" ht="39">
      <c r="A3027" s="832">
        <v>43999</v>
      </c>
      <c r="B3027" s="828">
        <v>0</v>
      </c>
      <c r="C3027" s="1574" t="s">
        <v>14189</v>
      </c>
      <c r="D3027" s="831"/>
      <c r="E3027" s="2193">
        <v>20700</v>
      </c>
      <c r="F3027" s="1926">
        <f t="shared" si="47"/>
        <v>126321.7900000081</v>
      </c>
    </row>
    <row r="3028" spans="1:6" ht="39">
      <c r="A3028" s="832">
        <v>43999</v>
      </c>
      <c r="B3028" s="828">
        <v>0</v>
      </c>
      <c r="C3028" s="1574" t="s">
        <v>14190</v>
      </c>
      <c r="D3028" s="831"/>
      <c r="E3028" s="2193">
        <v>53626</v>
      </c>
      <c r="F3028" s="1926">
        <f t="shared" si="47"/>
        <v>72695.790000008099</v>
      </c>
    </row>
    <row r="3029" spans="1:6" ht="39">
      <c r="A3029" s="832">
        <v>43999</v>
      </c>
      <c r="B3029" s="828">
        <v>35385853</v>
      </c>
      <c r="C3029" s="1574" t="s">
        <v>14191</v>
      </c>
      <c r="D3029" s="831"/>
      <c r="E3029" s="2193">
        <v>3500</v>
      </c>
      <c r="F3029" s="1926">
        <f t="shared" si="47"/>
        <v>69195.790000008099</v>
      </c>
    </row>
    <row r="3030" spans="1:6" ht="39">
      <c r="A3030" s="832">
        <v>43999</v>
      </c>
      <c r="B3030" s="828">
        <v>35385853</v>
      </c>
      <c r="C3030" s="1574" t="s">
        <v>14192</v>
      </c>
      <c r="D3030" s="831"/>
      <c r="E3030" s="2192">
        <v>10</v>
      </c>
      <c r="F3030" s="1926">
        <f t="shared" si="47"/>
        <v>69185.790000008099</v>
      </c>
    </row>
    <row r="3031" spans="1:6">
      <c r="A3031" s="832">
        <v>43999</v>
      </c>
      <c r="B3031" s="828">
        <v>35385853</v>
      </c>
      <c r="C3031" s="1574" t="s">
        <v>12943</v>
      </c>
      <c r="D3031" s="831"/>
      <c r="E3031" s="2192">
        <v>0.75</v>
      </c>
      <c r="F3031" s="1926">
        <f t="shared" si="47"/>
        <v>69185.040000008099</v>
      </c>
    </row>
    <row r="3032" spans="1:6" ht="39">
      <c r="A3032" s="832">
        <v>43999</v>
      </c>
      <c r="B3032" s="828">
        <v>35385853</v>
      </c>
      <c r="C3032" s="1574" t="s">
        <v>14193</v>
      </c>
      <c r="D3032" s="831"/>
      <c r="E3032" s="2193">
        <v>2500</v>
      </c>
      <c r="F3032" s="1926">
        <f t="shared" si="47"/>
        <v>66685.040000008099</v>
      </c>
    </row>
    <row r="3033" spans="1:6" ht="39">
      <c r="A3033" s="832">
        <v>43999</v>
      </c>
      <c r="B3033" s="828">
        <v>35385853</v>
      </c>
      <c r="C3033" s="1574" t="s">
        <v>14194</v>
      </c>
      <c r="D3033" s="831"/>
      <c r="E3033" s="2192">
        <v>10</v>
      </c>
      <c r="F3033" s="1926">
        <f t="shared" si="47"/>
        <v>66675.040000008099</v>
      </c>
    </row>
    <row r="3034" spans="1:6">
      <c r="A3034" s="832">
        <v>43999</v>
      </c>
      <c r="B3034" s="828">
        <v>35385853</v>
      </c>
      <c r="C3034" s="1574" t="s">
        <v>12943</v>
      </c>
      <c r="D3034" s="831"/>
      <c r="E3034" s="2192">
        <v>0.75</v>
      </c>
      <c r="F3034" s="1926">
        <f t="shared" si="47"/>
        <v>66674.290000008099</v>
      </c>
    </row>
    <row r="3035" spans="1:6" ht="39">
      <c r="A3035" s="832">
        <v>43999</v>
      </c>
      <c r="B3035" s="828">
        <v>35385853</v>
      </c>
      <c r="C3035" s="1574" t="s">
        <v>14195</v>
      </c>
      <c r="D3035" s="831"/>
      <c r="E3035" s="2193">
        <v>6000</v>
      </c>
      <c r="F3035" s="1926">
        <f t="shared" si="47"/>
        <v>60674.290000008099</v>
      </c>
    </row>
    <row r="3036" spans="1:6" ht="39">
      <c r="A3036" s="832">
        <v>43999</v>
      </c>
      <c r="B3036" s="828">
        <v>35385853</v>
      </c>
      <c r="C3036" s="1574" t="s">
        <v>14196</v>
      </c>
      <c r="D3036" s="831"/>
      <c r="E3036" s="2192">
        <v>25</v>
      </c>
      <c r="F3036" s="1926">
        <f t="shared" si="47"/>
        <v>60649.290000008099</v>
      </c>
    </row>
    <row r="3037" spans="1:6">
      <c r="A3037" s="832">
        <v>43999</v>
      </c>
      <c r="B3037" s="828">
        <v>35385853</v>
      </c>
      <c r="C3037" s="1574" t="s">
        <v>12943</v>
      </c>
      <c r="D3037" s="831"/>
      <c r="E3037" s="2192">
        <v>1.87</v>
      </c>
      <c r="F3037" s="1926">
        <f t="shared" si="47"/>
        <v>60647.420000008096</v>
      </c>
    </row>
    <row r="3038" spans="1:6" ht="26.25">
      <c r="A3038" s="832">
        <v>44001</v>
      </c>
      <c r="B3038" s="828">
        <v>0</v>
      </c>
      <c r="C3038" s="1574" t="s">
        <v>14197</v>
      </c>
      <c r="D3038" s="830">
        <v>500000</v>
      </c>
      <c r="E3038" s="2192"/>
      <c r="F3038" s="1926">
        <f t="shared" si="47"/>
        <v>560647.42000000807</v>
      </c>
    </row>
    <row r="3039" spans="1:6" ht="26.25">
      <c r="A3039" s="832">
        <v>44001</v>
      </c>
      <c r="B3039" s="828">
        <v>0</v>
      </c>
      <c r="C3039" s="1574" t="s">
        <v>14198</v>
      </c>
      <c r="D3039" s="830">
        <v>200000</v>
      </c>
      <c r="E3039" s="2192"/>
      <c r="F3039" s="1926">
        <f t="shared" si="47"/>
        <v>760647.42000000807</v>
      </c>
    </row>
    <row r="3040" spans="1:6" ht="39">
      <c r="A3040" s="832">
        <v>44001</v>
      </c>
      <c r="B3040" s="828">
        <v>0</v>
      </c>
      <c r="C3040" s="1574" t="s">
        <v>14199</v>
      </c>
      <c r="D3040" s="831"/>
      <c r="E3040" s="2193">
        <v>65890</v>
      </c>
      <c r="F3040" s="1926">
        <f t="shared" si="47"/>
        <v>694757.42000000807</v>
      </c>
    </row>
    <row r="3041" spans="1:6" ht="39">
      <c r="A3041" s="832">
        <v>44001</v>
      </c>
      <c r="B3041" s="828">
        <v>0</v>
      </c>
      <c r="C3041" s="1574" t="s">
        <v>14200</v>
      </c>
      <c r="D3041" s="831"/>
      <c r="E3041" s="2193">
        <v>30000</v>
      </c>
      <c r="F3041" s="1926">
        <f t="shared" si="47"/>
        <v>664757.42000000807</v>
      </c>
    </row>
    <row r="3042" spans="1:6" ht="39">
      <c r="A3042" s="832">
        <v>44001</v>
      </c>
      <c r="B3042" s="828">
        <v>35637647</v>
      </c>
      <c r="C3042" s="1574" t="s">
        <v>14201</v>
      </c>
      <c r="D3042" s="831"/>
      <c r="E3042" s="2193">
        <v>41000</v>
      </c>
      <c r="F3042" s="1926">
        <f t="shared" si="47"/>
        <v>623757.42000000807</v>
      </c>
    </row>
    <row r="3043" spans="1:6" ht="39">
      <c r="A3043" s="832">
        <v>44001</v>
      </c>
      <c r="B3043" s="828">
        <v>35637647</v>
      </c>
      <c r="C3043" s="1574" t="s">
        <v>14202</v>
      </c>
      <c r="D3043" s="831"/>
      <c r="E3043" s="2192">
        <v>25</v>
      </c>
      <c r="F3043" s="1926">
        <f t="shared" si="47"/>
        <v>623732.42000000807</v>
      </c>
    </row>
    <row r="3044" spans="1:6">
      <c r="A3044" s="832">
        <v>44001</v>
      </c>
      <c r="B3044" s="828">
        <v>35637647</v>
      </c>
      <c r="C3044" s="1574" t="s">
        <v>13015</v>
      </c>
      <c r="D3044" s="831"/>
      <c r="E3044" s="2192">
        <v>1.87</v>
      </c>
      <c r="F3044" s="1926">
        <f t="shared" si="47"/>
        <v>623730.55000000808</v>
      </c>
    </row>
    <row r="3045" spans="1:6" ht="39">
      <c r="A3045" s="832">
        <v>44001</v>
      </c>
      <c r="B3045" s="828">
        <v>35637307</v>
      </c>
      <c r="C3045" s="1574" t="s">
        <v>14203</v>
      </c>
      <c r="D3045" s="831"/>
      <c r="E3045" s="2193">
        <v>300000</v>
      </c>
      <c r="F3045" s="1926">
        <f t="shared" si="47"/>
        <v>323730.55000000808</v>
      </c>
    </row>
    <row r="3046" spans="1:6" ht="39">
      <c r="A3046" s="832">
        <v>44001</v>
      </c>
      <c r="B3046" s="828">
        <v>35637307</v>
      </c>
      <c r="C3046" s="1574" t="s">
        <v>14204</v>
      </c>
      <c r="D3046" s="831"/>
      <c r="E3046" s="2192">
        <v>50</v>
      </c>
      <c r="F3046" s="1926">
        <f t="shared" si="47"/>
        <v>323680.55000000808</v>
      </c>
    </row>
    <row r="3047" spans="1:6">
      <c r="A3047" s="832">
        <v>44001</v>
      </c>
      <c r="B3047" s="828">
        <v>35637307</v>
      </c>
      <c r="C3047" s="1574" t="s">
        <v>14205</v>
      </c>
      <c r="D3047" s="831"/>
      <c r="E3047" s="2192">
        <v>3.75</v>
      </c>
      <c r="F3047" s="1926">
        <f t="shared" si="47"/>
        <v>323676.80000000808</v>
      </c>
    </row>
    <row r="3048" spans="1:6" ht="39">
      <c r="A3048" s="832">
        <v>44001</v>
      </c>
      <c r="B3048" s="828">
        <v>35438435</v>
      </c>
      <c r="C3048" s="1574" t="s">
        <v>14206</v>
      </c>
      <c r="D3048" s="831"/>
      <c r="E3048" s="2193">
        <v>6000</v>
      </c>
      <c r="F3048" s="1926">
        <f t="shared" si="47"/>
        <v>317676.80000000808</v>
      </c>
    </row>
    <row r="3049" spans="1:6" ht="39">
      <c r="A3049" s="832">
        <v>44001</v>
      </c>
      <c r="B3049" s="828">
        <v>35438435</v>
      </c>
      <c r="C3049" s="1574" t="s">
        <v>14207</v>
      </c>
      <c r="D3049" s="831"/>
      <c r="E3049" s="2192">
        <v>25</v>
      </c>
      <c r="F3049" s="1926">
        <f t="shared" si="47"/>
        <v>317651.80000000808</v>
      </c>
    </row>
    <row r="3050" spans="1:6">
      <c r="A3050" s="832">
        <v>44001</v>
      </c>
      <c r="B3050" s="828">
        <v>35438435</v>
      </c>
      <c r="C3050" s="1574" t="s">
        <v>12632</v>
      </c>
      <c r="D3050" s="831"/>
      <c r="E3050" s="2192">
        <v>1.87</v>
      </c>
      <c r="F3050" s="1926">
        <f t="shared" si="47"/>
        <v>317649.93000000808</v>
      </c>
    </row>
    <row r="3051" spans="1:6">
      <c r="A3051" s="832">
        <v>44001</v>
      </c>
      <c r="B3051" s="828">
        <v>0</v>
      </c>
      <c r="C3051" s="1574" t="s">
        <v>14208</v>
      </c>
      <c r="D3051" s="831"/>
      <c r="E3051" s="2192">
        <v>100</v>
      </c>
      <c r="F3051" s="1926">
        <f t="shared" si="47"/>
        <v>317549.93000000808</v>
      </c>
    </row>
    <row r="3052" spans="1:6" ht="26.25">
      <c r="A3052" s="832">
        <v>44005</v>
      </c>
      <c r="B3052" s="828">
        <v>0</v>
      </c>
      <c r="C3052" s="1574" t="s">
        <v>14209</v>
      </c>
      <c r="D3052" s="839">
        <v>75000</v>
      </c>
      <c r="E3052" s="2192"/>
      <c r="F3052" s="1926">
        <f t="shared" si="47"/>
        <v>392549.93000000808</v>
      </c>
    </row>
    <row r="3053" spans="1:6">
      <c r="A3053" s="832">
        <v>44005</v>
      </c>
      <c r="B3053" s="828">
        <v>0</v>
      </c>
      <c r="C3053" s="1574" t="s">
        <v>14210</v>
      </c>
      <c r="D3053" s="831"/>
      <c r="E3053" s="2192">
        <v>50</v>
      </c>
      <c r="F3053" s="1926">
        <f t="shared" si="47"/>
        <v>392499.93000000808</v>
      </c>
    </row>
    <row r="3054" spans="1:6" ht="39">
      <c r="A3054" s="832">
        <v>44007</v>
      </c>
      <c r="B3054" s="828">
        <v>0</v>
      </c>
      <c r="C3054" s="1574" t="s">
        <v>14211</v>
      </c>
      <c r="D3054" s="839">
        <v>17500</v>
      </c>
      <c r="E3054" s="2192"/>
      <c r="F3054" s="1926">
        <f t="shared" si="47"/>
        <v>409999.93000000808</v>
      </c>
    </row>
    <row r="3055" spans="1:6" ht="26.25">
      <c r="A3055" s="832">
        <v>44007</v>
      </c>
      <c r="B3055" s="828">
        <v>0</v>
      </c>
      <c r="C3055" s="1574" t="s">
        <v>14212</v>
      </c>
      <c r="D3055" s="839">
        <v>25000</v>
      </c>
      <c r="E3055" s="2192"/>
      <c r="F3055" s="1926">
        <f t="shared" si="47"/>
        <v>434999.93000000808</v>
      </c>
    </row>
    <row r="3056" spans="1:6">
      <c r="A3056" s="832">
        <v>44007</v>
      </c>
      <c r="B3056" s="828">
        <v>0</v>
      </c>
      <c r="C3056" s="1574" t="s">
        <v>14213</v>
      </c>
      <c r="D3056" s="831"/>
      <c r="E3056" s="2192">
        <v>100</v>
      </c>
      <c r="F3056" s="1926">
        <f t="shared" si="47"/>
        <v>434899.93000000808</v>
      </c>
    </row>
    <row r="3057" spans="1:6" ht="39">
      <c r="A3057" s="832">
        <v>44008</v>
      </c>
      <c r="B3057" s="828">
        <v>0</v>
      </c>
      <c r="C3057" s="1574" t="s">
        <v>14214</v>
      </c>
      <c r="D3057" s="839">
        <v>25000</v>
      </c>
      <c r="E3057" s="2192"/>
      <c r="F3057" s="1926">
        <f t="shared" si="47"/>
        <v>459899.93000000808</v>
      </c>
    </row>
    <row r="3058" spans="1:6" ht="39">
      <c r="A3058" s="832">
        <v>44008</v>
      </c>
      <c r="B3058" s="828">
        <v>35767147</v>
      </c>
      <c r="C3058" s="1574" t="s">
        <v>14215</v>
      </c>
      <c r="D3058" s="831"/>
      <c r="E3058" s="2193">
        <v>16000</v>
      </c>
      <c r="F3058" s="1926">
        <f t="shared" si="47"/>
        <v>443899.93000000808</v>
      </c>
    </row>
    <row r="3059" spans="1:6" ht="39">
      <c r="A3059" s="832">
        <v>44008</v>
      </c>
      <c r="B3059" s="828">
        <v>35767147</v>
      </c>
      <c r="C3059" s="1574" t="s">
        <v>14216</v>
      </c>
      <c r="D3059" s="831"/>
      <c r="E3059" s="2192">
        <v>25</v>
      </c>
      <c r="F3059" s="1926">
        <f t="shared" si="47"/>
        <v>443874.93000000808</v>
      </c>
    </row>
    <row r="3060" spans="1:6">
      <c r="A3060" s="832">
        <v>44008</v>
      </c>
      <c r="B3060" s="828">
        <v>35767147</v>
      </c>
      <c r="C3060" s="1574" t="s">
        <v>12632</v>
      </c>
      <c r="D3060" s="831"/>
      <c r="E3060" s="2192">
        <v>1.87</v>
      </c>
      <c r="F3060" s="1926">
        <f t="shared" si="47"/>
        <v>443873.06000000809</v>
      </c>
    </row>
    <row r="3061" spans="1:6">
      <c r="A3061" s="832">
        <v>44008</v>
      </c>
      <c r="B3061" s="828">
        <v>0</v>
      </c>
      <c r="C3061" s="1574" t="s">
        <v>14217</v>
      </c>
      <c r="D3061" s="831"/>
      <c r="E3061" s="2192">
        <v>50</v>
      </c>
      <c r="F3061" s="1926">
        <f t="shared" si="47"/>
        <v>443823.06000000809</v>
      </c>
    </row>
    <row r="3062" spans="1:6" ht="26.25">
      <c r="A3062" s="832">
        <v>44009</v>
      </c>
      <c r="B3062" s="828">
        <v>0</v>
      </c>
      <c r="C3062" s="1574" t="s">
        <v>14218</v>
      </c>
      <c r="D3062" s="839">
        <v>25000</v>
      </c>
      <c r="E3062" s="2192"/>
      <c r="F3062" s="1926">
        <f t="shared" si="47"/>
        <v>468823.06000000809</v>
      </c>
    </row>
    <row r="3063" spans="1:6" ht="39">
      <c r="A3063" s="832">
        <v>44009</v>
      </c>
      <c r="B3063" s="828">
        <v>0</v>
      </c>
      <c r="C3063" s="1574" t="s">
        <v>14219</v>
      </c>
      <c r="D3063" s="839">
        <v>120000</v>
      </c>
      <c r="E3063" s="2192"/>
      <c r="F3063" s="1926">
        <f t="shared" si="47"/>
        <v>588823.06000000809</v>
      </c>
    </row>
    <row r="3064" spans="1:6">
      <c r="A3064" s="832">
        <v>44009</v>
      </c>
      <c r="B3064" s="828">
        <v>0</v>
      </c>
      <c r="C3064" s="1574" t="s">
        <v>14220</v>
      </c>
      <c r="D3064" s="831"/>
      <c r="E3064" s="2192">
        <v>100</v>
      </c>
      <c r="F3064" s="1926">
        <f t="shared" si="47"/>
        <v>588723.06000000809</v>
      </c>
    </row>
    <row r="3065" spans="1:6" ht="39">
      <c r="A3065" s="832">
        <v>44010</v>
      </c>
      <c r="B3065" s="828">
        <v>0</v>
      </c>
      <c r="C3065" s="1574" t="s">
        <v>14221</v>
      </c>
      <c r="D3065" s="839">
        <v>80000</v>
      </c>
      <c r="E3065" s="2192"/>
      <c r="F3065" s="1926">
        <f t="shared" si="47"/>
        <v>668723.06000000809</v>
      </c>
    </row>
    <row r="3066" spans="1:6">
      <c r="A3066" s="832">
        <v>44010</v>
      </c>
      <c r="B3066" s="828">
        <v>0</v>
      </c>
      <c r="C3066" s="1574" t="s">
        <v>14222</v>
      </c>
      <c r="D3066" s="831"/>
      <c r="E3066" s="2192">
        <v>50</v>
      </c>
      <c r="F3066" s="1926">
        <f t="shared" si="47"/>
        <v>668673.06000000809</v>
      </c>
    </row>
    <row r="3067" spans="1:6" ht="26.25">
      <c r="A3067" s="832">
        <v>44011</v>
      </c>
      <c r="B3067" s="828">
        <v>0</v>
      </c>
      <c r="C3067" s="1574" t="s">
        <v>14223</v>
      </c>
      <c r="D3067" s="839">
        <v>44500</v>
      </c>
      <c r="E3067" s="2192"/>
      <c r="F3067" s="1926">
        <f t="shared" si="47"/>
        <v>713173.06000000809</v>
      </c>
    </row>
    <row r="3068" spans="1:6" s="846" customFormat="1">
      <c r="A3068" s="871">
        <v>44011</v>
      </c>
      <c r="B3068" s="2073">
        <v>9999235941</v>
      </c>
      <c r="C3068" s="1579" t="s">
        <v>14224</v>
      </c>
      <c r="D3068" s="839">
        <v>6000000</v>
      </c>
      <c r="E3068" s="2202"/>
      <c r="F3068" s="2272">
        <f t="shared" si="47"/>
        <v>6713173.060000008</v>
      </c>
    </row>
    <row r="3069" spans="1:6" ht="39">
      <c r="A3069" s="832">
        <v>44011</v>
      </c>
      <c r="B3069" s="828">
        <v>0</v>
      </c>
      <c r="C3069" s="1574" t="s">
        <v>14225</v>
      </c>
      <c r="D3069" s="831"/>
      <c r="E3069" s="2199">
        <v>25000</v>
      </c>
      <c r="F3069" s="1926">
        <f t="shared" si="47"/>
        <v>6688173.060000008</v>
      </c>
    </row>
    <row r="3070" spans="1:6" ht="39">
      <c r="A3070" s="832">
        <v>44011</v>
      </c>
      <c r="B3070" s="828">
        <v>35851789</v>
      </c>
      <c r="C3070" s="1574" t="s">
        <v>14226</v>
      </c>
      <c r="D3070" s="831"/>
      <c r="E3070" s="2199">
        <v>10000</v>
      </c>
      <c r="F3070" s="1926">
        <f t="shared" si="47"/>
        <v>6678173.060000008</v>
      </c>
    </row>
    <row r="3071" spans="1:6" ht="39">
      <c r="A3071" s="832">
        <v>44011</v>
      </c>
      <c r="B3071" s="828">
        <v>35851789</v>
      </c>
      <c r="C3071" s="1574" t="s">
        <v>14227</v>
      </c>
      <c r="D3071" s="831"/>
      <c r="E3071" s="2192">
        <v>25</v>
      </c>
      <c r="F3071" s="1926">
        <f t="shared" si="47"/>
        <v>6678148.060000008</v>
      </c>
    </row>
    <row r="3072" spans="1:6">
      <c r="A3072" s="832">
        <v>44011</v>
      </c>
      <c r="B3072" s="828">
        <v>35851789</v>
      </c>
      <c r="C3072" s="1574" t="s">
        <v>12632</v>
      </c>
      <c r="D3072" s="831"/>
      <c r="E3072" s="2192">
        <v>1.87</v>
      </c>
      <c r="F3072" s="1926">
        <f t="shared" si="47"/>
        <v>6678146.1900000079</v>
      </c>
    </row>
    <row r="3073" spans="1:6" s="855" customFormat="1" ht="39">
      <c r="A3073" s="884">
        <v>44011</v>
      </c>
      <c r="B3073" s="2074">
        <v>0</v>
      </c>
      <c r="C3073" s="1582" t="s">
        <v>14228</v>
      </c>
      <c r="D3073" s="853"/>
      <c r="E3073" s="2203">
        <v>5500</v>
      </c>
      <c r="F3073" s="2273">
        <f t="shared" si="47"/>
        <v>6672646.1900000079</v>
      </c>
    </row>
    <row r="3074" spans="1:6" ht="39">
      <c r="A3074" s="832">
        <v>44011</v>
      </c>
      <c r="B3074" s="828">
        <v>0</v>
      </c>
      <c r="C3074" s="1574" t="s">
        <v>14229</v>
      </c>
      <c r="D3074" s="831"/>
      <c r="E3074" s="2199">
        <v>60000</v>
      </c>
      <c r="F3074" s="1926">
        <f t="shared" si="47"/>
        <v>6612646.1900000079</v>
      </c>
    </row>
    <row r="3075" spans="1:6" ht="39">
      <c r="A3075" s="884">
        <v>44011</v>
      </c>
      <c r="B3075" s="2074">
        <v>0</v>
      </c>
      <c r="C3075" s="1582" t="s">
        <v>14230</v>
      </c>
      <c r="D3075" s="853"/>
      <c r="E3075" s="2203">
        <v>45000</v>
      </c>
      <c r="F3075" s="1926">
        <f t="shared" ref="F3075:F3138" si="48">F3074-E3075+D3075</f>
        <v>6567646.1900000079</v>
      </c>
    </row>
    <row r="3076" spans="1:6" ht="39">
      <c r="A3076" s="832">
        <v>44011</v>
      </c>
      <c r="B3076" s="828">
        <v>0</v>
      </c>
      <c r="C3076" s="1574" t="s">
        <v>14231</v>
      </c>
      <c r="D3076" s="831"/>
      <c r="E3076" s="2199">
        <v>10000</v>
      </c>
      <c r="F3076" s="1926">
        <f t="shared" si="48"/>
        <v>6557646.1900000079</v>
      </c>
    </row>
    <row r="3077" spans="1:6" ht="39">
      <c r="A3077" s="832">
        <v>44011</v>
      </c>
      <c r="B3077" s="828">
        <v>35851151</v>
      </c>
      <c r="C3077" s="1574" t="s">
        <v>14232</v>
      </c>
      <c r="D3077" s="831"/>
      <c r="E3077" s="2199">
        <v>100000</v>
      </c>
      <c r="F3077" s="1926">
        <f t="shared" si="48"/>
        <v>6457646.1900000079</v>
      </c>
    </row>
    <row r="3078" spans="1:6" ht="39">
      <c r="A3078" s="832">
        <v>44011</v>
      </c>
      <c r="B3078" s="828">
        <v>35851151</v>
      </c>
      <c r="C3078" s="1574" t="s">
        <v>14233</v>
      </c>
      <c r="D3078" s="831"/>
      <c r="E3078" s="2192">
        <v>50</v>
      </c>
      <c r="F3078" s="1926">
        <f t="shared" si="48"/>
        <v>6457596.1900000079</v>
      </c>
    </row>
    <row r="3079" spans="1:6">
      <c r="A3079" s="832">
        <v>44011</v>
      </c>
      <c r="B3079" s="828">
        <v>35851151</v>
      </c>
      <c r="C3079" s="1574" t="s">
        <v>12632</v>
      </c>
      <c r="D3079" s="831"/>
      <c r="E3079" s="2192">
        <v>3.75</v>
      </c>
      <c r="F3079" s="1926">
        <f t="shared" si="48"/>
        <v>6457592.4400000079</v>
      </c>
    </row>
    <row r="3080" spans="1:6" ht="39">
      <c r="A3080" s="832">
        <v>44011</v>
      </c>
      <c r="B3080" s="828">
        <v>35850407</v>
      </c>
      <c r="C3080" s="1574" t="s">
        <v>14234</v>
      </c>
      <c r="D3080" s="831"/>
      <c r="E3080" s="2199">
        <v>20000</v>
      </c>
      <c r="F3080" s="1926">
        <f t="shared" si="48"/>
        <v>6437592.4400000079</v>
      </c>
    </row>
    <row r="3081" spans="1:6" ht="39">
      <c r="A3081" s="832">
        <v>44011</v>
      </c>
      <c r="B3081" s="828">
        <v>35850407</v>
      </c>
      <c r="C3081" s="1574" t="s">
        <v>14235</v>
      </c>
      <c r="D3081" s="831"/>
      <c r="E3081" s="2192">
        <v>25</v>
      </c>
      <c r="F3081" s="1926">
        <f t="shared" si="48"/>
        <v>6437567.4400000079</v>
      </c>
    </row>
    <row r="3082" spans="1:6">
      <c r="A3082" s="832">
        <v>44011</v>
      </c>
      <c r="B3082" s="828">
        <v>35850407</v>
      </c>
      <c r="C3082" s="1574" t="s">
        <v>14236</v>
      </c>
      <c r="D3082" s="831"/>
      <c r="E3082" s="2192">
        <v>1.87</v>
      </c>
      <c r="F3082" s="1926">
        <f t="shared" si="48"/>
        <v>6437565.5700000077</v>
      </c>
    </row>
    <row r="3083" spans="1:6" ht="39">
      <c r="A3083" s="832">
        <v>44011</v>
      </c>
      <c r="B3083" s="828">
        <v>35851789</v>
      </c>
      <c r="C3083" s="1574" t="s">
        <v>14237</v>
      </c>
      <c r="D3083" s="831"/>
      <c r="E3083" s="2199">
        <v>10000</v>
      </c>
      <c r="F3083" s="1926">
        <f t="shared" si="48"/>
        <v>6427565.5700000077</v>
      </c>
    </row>
    <row r="3084" spans="1:6" ht="39">
      <c r="A3084" s="832">
        <v>44011</v>
      </c>
      <c r="B3084" s="828">
        <v>35851789</v>
      </c>
      <c r="C3084" s="1574" t="s">
        <v>14238</v>
      </c>
      <c r="D3084" s="831"/>
      <c r="E3084" s="2192">
        <v>25</v>
      </c>
      <c r="F3084" s="1926">
        <f t="shared" si="48"/>
        <v>6427540.5700000077</v>
      </c>
    </row>
    <row r="3085" spans="1:6">
      <c r="A3085" s="832">
        <v>44011</v>
      </c>
      <c r="B3085" s="828">
        <v>35851789</v>
      </c>
      <c r="C3085" s="1574" t="s">
        <v>14037</v>
      </c>
      <c r="D3085" s="831"/>
      <c r="E3085" s="2192">
        <v>1.87</v>
      </c>
      <c r="F3085" s="1926">
        <f t="shared" si="48"/>
        <v>6427538.7000000076</v>
      </c>
    </row>
    <row r="3086" spans="1:6" ht="39">
      <c r="A3086" s="832">
        <v>44011</v>
      </c>
      <c r="B3086" s="828">
        <v>35851151</v>
      </c>
      <c r="C3086" s="1574" t="s">
        <v>14239</v>
      </c>
      <c r="D3086" s="831"/>
      <c r="E3086" s="2199">
        <v>40000</v>
      </c>
      <c r="F3086" s="1926">
        <f t="shared" si="48"/>
        <v>6387538.7000000076</v>
      </c>
    </row>
    <row r="3087" spans="1:6" ht="39">
      <c r="A3087" s="832">
        <v>44011</v>
      </c>
      <c r="B3087" s="828">
        <v>35851151</v>
      </c>
      <c r="C3087" s="1574" t="s">
        <v>14240</v>
      </c>
      <c r="D3087" s="831"/>
      <c r="E3087" s="2192">
        <v>25</v>
      </c>
      <c r="F3087" s="1926">
        <f t="shared" si="48"/>
        <v>6387513.7000000076</v>
      </c>
    </row>
    <row r="3088" spans="1:6">
      <c r="A3088" s="832">
        <v>44011</v>
      </c>
      <c r="B3088" s="828">
        <v>35851151</v>
      </c>
      <c r="C3088" s="1574" t="s">
        <v>12632</v>
      </c>
      <c r="D3088" s="831"/>
      <c r="E3088" s="2192">
        <v>1.87</v>
      </c>
      <c r="F3088" s="1926">
        <f t="shared" si="48"/>
        <v>6387511.8300000075</v>
      </c>
    </row>
    <row r="3089" spans="1:6">
      <c r="A3089" s="832">
        <v>44011</v>
      </c>
      <c r="B3089" s="828">
        <v>0</v>
      </c>
      <c r="C3089" s="1574" t="s">
        <v>14241</v>
      </c>
      <c r="D3089" s="831"/>
      <c r="E3089" s="2192">
        <v>100</v>
      </c>
      <c r="F3089" s="1926">
        <f t="shared" si="48"/>
        <v>6387411.8300000075</v>
      </c>
    </row>
    <row r="3090" spans="1:6" ht="26.25">
      <c r="A3090" s="832">
        <v>44011</v>
      </c>
      <c r="B3090" s="828">
        <v>0</v>
      </c>
      <c r="C3090" s="1574" t="s">
        <v>14242</v>
      </c>
      <c r="D3090" s="839">
        <v>81000</v>
      </c>
      <c r="E3090" s="2192"/>
      <c r="F3090" s="1926">
        <f t="shared" si="48"/>
        <v>6468411.8300000075</v>
      </c>
    </row>
    <row r="3091" spans="1:6" ht="26.25">
      <c r="A3091" s="832">
        <v>44012</v>
      </c>
      <c r="B3091" s="828">
        <v>0</v>
      </c>
      <c r="C3091" s="1574" t="s">
        <v>14243</v>
      </c>
      <c r="D3091" s="839">
        <v>10000</v>
      </c>
      <c r="E3091" s="2192"/>
      <c r="F3091" s="1926">
        <f t="shared" si="48"/>
        <v>6478411.8300000075</v>
      </c>
    </row>
    <row r="3092" spans="1:6" ht="26.25">
      <c r="A3092" s="832">
        <v>44012</v>
      </c>
      <c r="B3092" s="828">
        <v>0</v>
      </c>
      <c r="C3092" s="1574" t="s">
        <v>14243</v>
      </c>
      <c r="D3092" s="851">
        <v>25</v>
      </c>
      <c r="E3092" s="2192"/>
      <c r="F3092" s="1926">
        <f t="shared" si="48"/>
        <v>6478436.8300000075</v>
      </c>
    </row>
    <row r="3093" spans="1:6" ht="26.25">
      <c r="A3093" s="832">
        <v>44012</v>
      </c>
      <c r="B3093" s="828">
        <v>0</v>
      </c>
      <c r="C3093" s="1574" t="s">
        <v>14244</v>
      </c>
      <c r="D3093" s="839">
        <v>20000</v>
      </c>
      <c r="E3093" s="2192"/>
      <c r="F3093" s="1926">
        <f t="shared" si="48"/>
        <v>6498436.8300000075</v>
      </c>
    </row>
    <row r="3094" spans="1:6" ht="26.25">
      <c r="A3094" s="832">
        <v>44012</v>
      </c>
      <c r="B3094" s="828">
        <v>0</v>
      </c>
      <c r="C3094" s="1574" t="s">
        <v>14244</v>
      </c>
      <c r="D3094" s="851">
        <v>25</v>
      </c>
      <c r="E3094" s="2192"/>
      <c r="F3094" s="1926">
        <f t="shared" si="48"/>
        <v>6498461.8300000075</v>
      </c>
    </row>
    <row r="3095" spans="1:6" ht="39">
      <c r="A3095" s="832">
        <v>44012</v>
      </c>
      <c r="B3095" s="828">
        <v>0</v>
      </c>
      <c r="C3095" s="1574" t="s">
        <v>14245</v>
      </c>
      <c r="D3095" s="839">
        <v>40000</v>
      </c>
      <c r="E3095" s="2192"/>
      <c r="F3095" s="1926">
        <f t="shared" si="48"/>
        <v>6538461.8300000075</v>
      </c>
    </row>
    <row r="3096" spans="1:6" ht="39">
      <c r="A3096" s="832">
        <v>44012</v>
      </c>
      <c r="B3096" s="828">
        <v>0</v>
      </c>
      <c r="C3096" s="1574" t="s">
        <v>14246</v>
      </c>
      <c r="D3096" s="839">
        <v>25000</v>
      </c>
      <c r="E3096" s="2192"/>
      <c r="F3096" s="1926">
        <f t="shared" si="48"/>
        <v>6563461.8300000075</v>
      </c>
    </row>
    <row r="3097" spans="1:6" ht="26.25">
      <c r="A3097" s="832">
        <v>44012</v>
      </c>
      <c r="B3097" s="828">
        <v>0</v>
      </c>
      <c r="C3097" s="1574" t="s">
        <v>14247</v>
      </c>
      <c r="D3097" s="839">
        <v>25000</v>
      </c>
      <c r="E3097" s="2192"/>
      <c r="F3097" s="1926">
        <f t="shared" si="48"/>
        <v>6588461.8300000075</v>
      </c>
    </row>
    <row r="3098" spans="1:6">
      <c r="A3098" s="832">
        <v>44012</v>
      </c>
      <c r="B3098" s="828">
        <v>0</v>
      </c>
      <c r="C3098" s="1574" t="s">
        <v>14248</v>
      </c>
      <c r="D3098" s="831"/>
      <c r="E3098" s="2192">
        <v>200</v>
      </c>
      <c r="F3098" s="1926">
        <f t="shared" si="48"/>
        <v>6588261.8300000075</v>
      </c>
    </row>
    <row r="3099" spans="1:6">
      <c r="A3099" s="832">
        <v>44012</v>
      </c>
      <c r="B3099" s="828">
        <v>0</v>
      </c>
      <c r="C3099" s="1574" t="s">
        <v>11736</v>
      </c>
      <c r="D3099" s="831"/>
      <c r="E3099" s="2193">
        <v>11243.68</v>
      </c>
      <c r="F3099" s="1926">
        <f t="shared" si="48"/>
        <v>6577018.1500000078</v>
      </c>
    </row>
    <row r="3100" spans="1:6">
      <c r="A3100" s="832">
        <v>44012</v>
      </c>
      <c r="B3100" s="828">
        <v>0</v>
      </c>
      <c r="C3100" s="1574" t="s">
        <v>11737</v>
      </c>
      <c r="D3100" s="831"/>
      <c r="E3100" s="2192">
        <v>843.28</v>
      </c>
      <c r="F3100" s="1926">
        <f t="shared" si="48"/>
        <v>6576174.8700000076</v>
      </c>
    </row>
    <row r="3101" spans="1:6" s="779" customFormat="1" ht="26.25">
      <c r="A3101" s="835">
        <v>44013</v>
      </c>
      <c r="B3101" s="2075">
        <v>0</v>
      </c>
      <c r="C3101" s="1575" t="s">
        <v>14249</v>
      </c>
      <c r="D3101" s="839">
        <v>25000</v>
      </c>
      <c r="E3101" s="2204"/>
      <c r="F3101" s="1929">
        <f t="shared" si="48"/>
        <v>6601174.8700000076</v>
      </c>
    </row>
    <row r="3102" spans="1:6">
      <c r="A3102" s="832">
        <v>44013</v>
      </c>
      <c r="B3102" s="828">
        <v>0</v>
      </c>
      <c r="C3102" s="1574" t="s">
        <v>14250</v>
      </c>
      <c r="D3102" s="831"/>
      <c r="E3102" s="2192">
        <v>50</v>
      </c>
      <c r="F3102" s="1926">
        <f t="shared" si="48"/>
        <v>6601124.8700000076</v>
      </c>
    </row>
    <row r="3103" spans="1:6" ht="39">
      <c r="A3103" s="832">
        <v>44014</v>
      </c>
      <c r="B3103" s="828">
        <v>0</v>
      </c>
      <c r="C3103" s="1574" t="s">
        <v>14251</v>
      </c>
      <c r="D3103" s="839">
        <v>25000</v>
      </c>
      <c r="E3103" s="2192"/>
      <c r="F3103" s="1926">
        <f t="shared" si="48"/>
        <v>6626124.8700000076</v>
      </c>
    </row>
    <row r="3104" spans="1:6" s="779" customFormat="1" ht="26.25">
      <c r="A3104" s="835">
        <v>44014</v>
      </c>
      <c r="B3104" s="2075">
        <v>0</v>
      </c>
      <c r="C3104" s="1575" t="s">
        <v>14252</v>
      </c>
      <c r="D3104" s="857">
        <v>120000</v>
      </c>
      <c r="E3104" s="2204"/>
      <c r="F3104" s="1929">
        <f t="shared" si="48"/>
        <v>6746124.8700000076</v>
      </c>
    </row>
    <row r="3105" spans="1:6" ht="26.25">
      <c r="A3105" s="832">
        <v>44014</v>
      </c>
      <c r="B3105" s="828">
        <v>0</v>
      </c>
      <c r="C3105" s="1574" t="s">
        <v>14253</v>
      </c>
      <c r="D3105" s="839">
        <v>25000</v>
      </c>
      <c r="E3105" s="2192"/>
      <c r="F3105" s="1926">
        <f t="shared" si="48"/>
        <v>6771124.8700000076</v>
      </c>
    </row>
    <row r="3106" spans="1:6" ht="39">
      <c r="A3106" s="832">
        <v>44014</v>
      </c>
      <c r="B3106" s="828">
        <v>36018788</v>
      </c>
      <c r="C3106" s="1574" t="s">
        <v>14254</v>
      </c>
      <c r="D3106" s="831"/>
      <c r="E3106" s="2193">
        <v>10000</v>
      </c>
      <c r="F3106" s="1926">
        <f t="shared" si="48"/>
        <v>6761124.8700000076</v>
      </c>
    </row>
    <row r="3107" spans="1:6" ht="39">
      <c r="A3107" s="832">
        <v>44014</v>
      </c>
      <c r="B3107" s="828">
        <v>36018788</v>
      </c>
      <c r="C3107" s="1574" t="s">
        <v>14255</v>
      </c>
      <c r="D3107" s="831"/>
      <c r="E3107" s="2192">
        <v>25</v>
      </c>
      <c r="F3107" s="1926">
        <f t="shared" si="48"/>
        <v>6761099.8700000076</v>
      </c>
    </row>
    <row r="3108" spans="1:6">
      <c r="A3108" s="832">
        <v>44014</v>
      </c>
      <c r="B3108" s="828">
        <v>36018788</v>
      </c>
      <c r="C3108" s="1574" t="s">
        <v>12632</v>
      </c>
      <c r="D3108" s="831"/>
      <c r="E3108" s="2192">
        <v>1.87</v>
      </c>
      <c r="F3108" s="1926">
        <f t="shared" si="48"/>
        <v>6761098.0000000075</v>
      </c>
    </row>
    <row r="3109" spans="1:6" ht="39">
      <c r="A3109" s="832">
        <v>44014</v>
      </c>
      <c r="B3109" s="828">
        <v>36018788</v>
      </c>
      <c r="C3109" s="1574" t="s">
        <v>14256</v>
      </c>
      <c r="D3109" s="831"/>
      <c r="E3109" s="2193">
        <v>20000</v>
      </c>
      <c r="F3109" s="1926">
        <f t="shared" si="48"/>
        <v>6741098.0000000075</v>
      </c>
    </row>
    <row r="3110" spans="1:6" ht="39">
      <c r="A3110" s="832">
        <v>44014</v>
      </c>
      <c r="B3110" s="828">
        <v>36018788</v>
      </c>
      <c r="C3110" s="1574" t="s">
        <v>14257</v>
      </c>
      <c r="D3110" s="831"/>
      <c r="E3110" s="2192">
        <v>25</v>
      </c>
      <c r="F3110" s="1926">
        <f t="shared" si="48"/>
        <v>6741073.0000000075</v>
      </c>
    </row>
    <row r="3111" spans="1:6">
      <c r="A3111" s="832">
        <v>44014</v>
      </c>
      <c r="B3111" s="828">
        <v>36018788</v>
      </c>
      <c r="C3111" s="1574" t="s">
        <v>14236</v>
      </c>
      <c r="D3111" s="831"/>
      <c r="E3111" s="2192">
        <v>1.87</v>
      </c>
      <c r="F3111" s="1926">
        <f t="shared" si="48"/>
        <v>6741071.1300000073</v>
      </c>
    </row>
    <row r="3112" spans="1:6" ht="39">
      <c r="A3112" s="832">
        <v>44014</v>
      </c>
      <c r="B3112" s="828">
        <v>36052084</v>
      </c>
      <c r="C3112" s="1574" t="s">
        <v>14258</v>
      </c>
      <c r="D3112" s="831"/>
      <c r="E3112" s="2193">
        <v>42500</v>
      </c>
      <c r="F3112" s="1926">
        <f t="shared" si="48"/>
        <v>6698571.1300000073</v>
      </c>
    </row>
    <row r="3113" spans="1:6" ht="39">
      <c r="A3113" s="832">
        <v>44014</v>
      </c>
      <c r="B3113" s="828">
        <v>36052084</v>
      </c>
      <c r="C3113" s="1574" t="s">
        <v>14259</v>
      </c>
      <c r="D3113" s="831"/>
      <c r="E3113" s="2192">
        <v>25</v>
      </c>
      <c r="F3113" s="1926">
        <f t="shared" si="48"/>
        <v>6698546.1300000073</v>
      </c>
    </row>
    <row r="3114" spans="1:6">
      <c r="A3114" s="832">
        <v>44014</v>
      </c>
      <c r="B3114" s="828">
        <v>36052084</v>
      </c>
      <c r="C3114" s="1574" t="s">
        <v>12632</v>
      </c>
      <c r="D3114" s="831"/>
      <c r="E3114" s="2192">
        <v>1.87</v>
      </c>
      <c r="F3114" s="1926">
        <f t="shared" si="48"/>
        <v>6698544.2600000072</v>
      </c>
    </row>
    <row r="3115" spans="1:6" ht="39">
      <c r="A3115" s="832">
        <v>44014</v>
      </c>
      <c r="B3115" s="828">
        <v>36052084</v>
      </c>
      <c r="C3115" s="1574" t="s">
        <v>14260</v>
      </c>
      <c r="D3115" s="831"/>
      <c r="E3115" s="2193">
        <v>70000</v>
      </c>
      <c r="F3115" s="1926">
        <f t="shared" si="48"/>
        <v>6628544.2600000072</v>
      </c>
    </row>
    <row r="3116" spans="1:6" ht="39">
      <c r="A3116" s="832">
        <v>44014</v>
      </c>
      <c r="B3116" s="828">
        <v>36052084</v>
      </c>
      <c r="C3116" s="1574" t="s">
        <v>14261</v>
      </c>
      <c r="D3116" s="831"/>
      <c r="E3116" s="2192">
        <v>50</v>
      </c>
      <c r="F3116" s="1926">
        <f t="shared" si="48"/>
        <v>6628494.2600000072</v>
      </c>
    </row>
    <row r="3117" spans="1:6">
      <c r="A3117" s="832">
        <v>44014</v>
      </c>
      <c r="B3117" s="828">
        <v>36052084</v>
      </c>
      <c r="C3117" s="1574" t="s">
        <v>12632</v>
      </c>
      <c r="D3117" s="831"/>
      <c r="E3117" s="2192">
        <v>3.75</v>
      </c>
      <c r="F3117" s="1926">
        <f t="shared" si="48"/>
        <v>6628490.5100000072</v>
      </c>
    </row>
    <row r="3118" spans="1:6" ht="39">
      <c r="A3118" s="832">
        <v>44014</v>
      </c>
      <c r="B3118" s="828">
        <v>36052084</v>
      </c>
      <c r="C3118" s="1574" t="s">
        <v>14262</v>
      </c>
      <c r="D3118" s="831"/>
      <c r="E3118" s="2193">
        <v>22500</v>
      </c>
      <c r="F3118" s="1926">
        <f t="shared" si="48"/>
        <v>6605990.5100000072</v>
      </c>
    </row>
    <row r="3119" spans="1:6" ht="39">
      <c r="A3119" s="832">
        <v>44014</v>
      </c>
      <c r="B3119" s="828">
        <v>36052084</v>
      </c>
      <c r="C3119" s="1574" t="s">
        <v>14263</v>
      </c>
      <c r="D3119" s="831"/>
      <c r="E3119" s="2192">
        <v>25</v>
      </c>
      <c r="F3119" s="1926">
        <f t="shared" si="48"/>
        <v>6605965.5100000072</v>
      </c>
    </row>
    <row r="3120" spans="1:6">
      <c r="A3120" s="832">
        <v>44014</v>
      </c>
      <c r="B3120" s="828">
        <v>36052084</v>
      </c>
      <c r="C3120" s="1574" t="s">
        <v>12632</v>
      </c>
      <c r="D3120" s="831"/>
      <c r="E3120" s="2192">
        <v>1.87</v>
      </c>
      <c r="F3120" s="1926">
        <f t="shared" si="48"/>
        <v>6605963.6400000071</v>
      </c>
    </row>
    <row r="3121" spans="1:6">
      <c r="A3121" s="832">
        <v>44014</v>
      </c>
      <c r="B3121" s="828">
        <v>0</v>
      </c>
      <c r="C3121" s="1574" t="s">
        <v>14264</v>
      </c>
      <c r="D3121" s="831"/>
      <c r="E3121" s="2192">
        <v>150</v>
      </c>
      <c r="F3121" s="1926">
        <f t="shared" si="48"/>
        <v>6605813.6400000071</v>
      </c>
    </row>
    <row r="3122" spans="1:6" ht="39">
      <c r="A3122" s="832">
        <v>44015</v>
      </c>
      <c r="B3122" s="828">
        <v>0</v>
      </c>
      <c r="C3122" s="1574" t="s">
        <v>14265</v>
      </c>
      <c r="D3122" s="839">
        <v>12500</v>
      </c>
      <c r="E3122" s="2192"/>
      <c r="F3122" s="1926">
        <f t="shared" si="48"/>
        <v>6618313.6400000071</v>
      </c>
    </row>
    <row r="3123" spans="1:6" ht="39">
      <c r="A3123" s="832">
        <v>44015</v>
      </c>
      <c r="B3123" s="828">
        <v>0</v>
      </c>
      <c r="C3123" s="1574" t="s">
        <v>14266</v>
      </c>
      <c r="D3123" s="839">
        <v>35000</v>
      </c>
      <c r="E3123" s="2192"/>
      <c r="F3123" s="1926">
        <f t="shared" si="48"/>
        <v>6653313.6400000071</v>
      </c>
    </row>
    <row r="3124" spans="1:6" ht="26.25">
      <c r="A3124" s="832">
        <v>44015</v>
      </c>
      <c r="B3124" s="828">
        <v>0</v>
      </c>
      <c r="C3124" s="1574" t="s">
        <v>14267</v>
      </c>
      <c r="D3124" s="839">
        <v>29000</v>
      </c>
      <c r="E3124" s="2192"/>
      <c r="F3124" s="1926">
        <f t="shared" si="48"/>
        <v>6682313.6400000071</v>
      </c>
    </row>
    <row r="3125" spans="1:6" ht="26.25">
      <c r="A3125" s="832">
        <v>44015</v>
      </c>
      <c r="B3125" s="828">
        <v>0</v>
      </c>
      <c r="C3125" s="1574" t="s">
        <v>14268</v>
      </c>
      <c r="D3125" s="839">
        <v>150000</v>
      </c>
      <c r="E3125" s="2192"/>
      <c r="F3125" s="1926">
        <f t="shared" si="48"/>
        <v>6832313.6400000071</v>
      </c>
    </row>
    <row r="3126" spans="1:6" ht="26.25">
      <c r="A3126" s="832">
        <v>44015</v>
      </c>
      <c r="B3126" s="828">
        <v>0</v>
      </c>
      <c r="C3126" s="1574" t="s">
        <v>14269</v>
      </c>
      <c r="D3126" s="839">
        <v>62500</v>
      </c>
      <c r="E3126" s="2192"/>
      <c r="F3126" s="1926">
        <f t="shared" si="48"/>
        <v>6894813.6400000071</v>
      </c>
    </row>
    <row r="3127" spans="1:6" ht="39">
      <c r="A3127" s="832">
        <v>44015</v>
      </c>
      <c r="B3127" s="828">
        <v>0</v>
      </c>
      <c r="C3127" s="1574" t="s">
        <v>14270</v>
      </c>
      <c r="D3127" s="839">
        <v>50000</v>
      </c>
      <c r="E3127" s="2192"/>
      <c r="F3127" s="1926">
        <f t="shared" si="48"/>
        <v>6944813.6400000071</v>
      </c>
    </row>
    <row r="3128" spans="1:6" ht="26.25">
      <c r="A3128" s="832">
        <v>44015</v>
      </c>
      <c r="B3128" s="828">
        <v>0</v>
      </c>
      <c r="C3128" s="1574" t="s">
        <v>14271</v>
      </c>
      <c r="D3128" s="839">
        <v>25000</v>
      </c>
      <c r="E3128" s="2192"/>
      <c r="F3128" s="1926">
        <f t="shared" si="48"/>
        <v>6969813.6400000071</v>
      </c>
    </row>
    <row r="3129" spans="1:6" ht="39">
      <c r="A3129" s="832">
        <v>44015</v>
      </c>
      <c r="B3129" s="828">
        <v>0</v>
      </c>
      <c r="C3129" s="1574" t="s">
        <v>14272</v>
      </c>
      <c r="D3129" s="839">
        <v>25000</v>
      </c>
      <c r="E3129" s="2192"/>
      <c r="F3129" s="1926">
        <f t="shared" si="48"/>
        <v>6994813.6400000071</v>
      </c>
    </row>
    <row r="3130" spans="1:6" ht="26.25">
      <c r="A3130" s="832">
        <v>44015</v>
      </c>
      <c r="B3130" s="828">
        <v>0</v>
      </c>
      <c r="C3130" s="1574" t="s">
        <v>14273</v>
      </c>
      <c r="D3130" s="839">
        <v>25000</v>
      </c>
      <c r="E3130" s="2192"/>
      <c r="F3130" s="1926">
        <f t="shared" si="48"/>
        <v>7019813.6400000071</v>
      </c>
    </row>
    <row r="3131" spans="1:6">
      <c r="A3131" s="832">
        <v>44015</v>
      </c>
      <c r="B3131" s="828">
        <v>0</v>
      </c>
      <c r="C3131" s="1574" t="s">
        <v>14274</v>
      </c>
      <c r="D3131" s="831"/>
      <c r="E3131" s="2192">
        <v>450</v>
      </c>
      <c r="F3131" s="1926">
        <f t="shared" si="48"/>
        <v>7019363.6400000071</v>
      </c>
    </row>
    <row r="3132" spans="1:6">
      <c r="A3132" s="874">
        <v>44016</v>
      </c>
      <c r="B3132" s="2071">
        <v>9999000550</v>
      </c>
      <c r="C3132" s="1580" t="s">
        <v>14275</v>
      </c>
      <c r="D3132" s="839">
        <v>60000</v>
      </c>
      <c r="E3132" s="2187"/>
      <c r="F3132" s="1928">
        <f t="shared" si="48"/>
        <v>7079363.6400000071</v>
      </c>
    </row>
    <row r="3133" spans="1:6" ht="39">
      <c r="A3133" s="832">
        <v>44016</v>
      </c>
      <c r="B3133" s="828">
        <v>0</v>
      </c>
      <c r="C3133" s="1574" t="s">
        <v>14276</v>
      </c>
      <c r="D3133" s="839">
        <v>50000</v>
      </c>
      <c r="E3133" s="2192"/>
      <c r="F3133" s="1926">
        <f t="shared" si="48"/>
        <v>7129363.6400000071</v>
      </c>
    </row>
    <row r="3134" spans="1:6" ht="39">
      <c r="A3134" s="832">
        <v>44016</v>
      </c>
      <c r="B3134" s="828">
        <v>0</v>
      </c>
      <c r="C3134" s="1574" t="s">
        <v>14277</v>
      </c>
      <c r="D3134" s="839">
        <v>24500</v>
      </c>
      <c r="E3134" s="2192"/>
      <c r="F3134" s="1926">
        <f t="shared" si="48"/>
        <v>7153863.6400000071</v>
      </c>
    </row>
    <row r="3135" spans="1:6" ht="39">
      <c r="A3135" s="832">
        <v>44016</v>
      </c>
      <c r="B3135" s="828">
        <v>0</v>
      </c>
      <c r="C3135" s="1574" t="s">
        <v>14278</v>
      </c>
      <c r="D3135" s="839">
        <v>35000</v>
      </c>
      <c r="E3135" s="2192"/>
      <c r="F3135" s="1926">
        <f t="shared" si="48"/>
        <v>7188863.6400000071</v>
      </c>
    </row>
    <row r="3136" spans="1:6" ht="26.25">
      <c r="A3136" s="832">
        <v>44016</v>
      </c>
      <c r="B3136" s="828">
        <v>0</v>
      </c>
      <c r="C3136" s="1574" t="s">
        <v>14279</v>
      </c>
      <c r="D3136" s="839">
        <v>25000</v>
      </c>
      <c r="E3136" s="2192"/>
      <c r="F3136" s="1926">
        <f t="shared" si="48"/>
        <v>7213863.6400000071</v>
      </c>
    </row>
    <row r="3137" spans="1:6" ht="39">
      <c r="A3137" s="832">
        <v>44016</v>
      </c>
      <c r="B3137" s="828">
        <v>0</v>
      </c>
      <c r="C3137" s="1574" t="s">
        <v>14280</v>
      </c>
      <c r="D3137" s="839">
        <v>50000</v>
      </c>
      <c r="E3137" s="2192"/>
      <c r="F3137" s="1926">
        <f t="shared" si="48"/>
        <v>7263863.6400000071</v>
      </c>
    </row>
    <row r="3138" spans="1:6" ht="26.25">
      <c r="A3138" s="832">
        <v>44016</v>
      </c>
      <c r="B3138" s="828">
        <v>0</v>
      </c>
      <c r="C3138" s="1574" t="s">
        <v>14281</v>
      </c>
      <c r="D3138" s="839">
        <v>12500</v>
      </c>
      <c r="E3138" s="2192"/>
      <c r="F3138" s="1926">
        <f t="shared" si="48"/>
        <v>7276363.6400000071</v>
      </c>
    </row>
    <row r="3139" spans="1:6" ht="26.25">
      <c r="A3139" s="832">
        <v>44016</v>
      </c>
      <c r="B3139" s="828">
        <v>0</v>
      </c>
      <c r="C3139" s="1574" t="s">
        <v>14282</v>
      </c>
      <c r="D3139" s="839">
        <v>35000</v>
      </c>
      <c r="E3139" s="2192"/>
      <c r="F3139" s="1926">
        <f t="shared" ref="F3139:F3202" si="49">F3138-E3139+D3139</f>
        <v>7311363.6400000071</v>
      </c>
    </row>
    <row r="3140" spans="1:6" ht="39">
      <c r="A3140" s="832">
        <v>44016</v>
      </c>
      <c r="B3140" s="828">
        <v>0</v>
      </c>
      <c r="C3140" s="1574" t="s">
        <v>14283</v>
      </c>
      <c r="D3140" s="839">
        <v>25000</v>
      </c>
      <c r="E3140" s="2192"/>
      <c r="F3140" s="1926">
        <f t="shared" si="49"/>
        <v>7336363.6400000071</v>
      </c>
    </row>
    <row r="3141" spans="1:6" ht="26.25">
      <c r="A3141" s="832">
        <v>44016</v>
      </c>
      <c r="B3141" s="828">
        <v>0</v>
      </c>
      <c r="C3141" s="1574" t="s">
        <v>14284</v>
      </c>
      <c r="D3141" s="839">
        <v>12500</v>
      </c>
      <c r="E3141" s="2192"/>
      <c r="F3141" s="1926">
        <f t="shared" si="49"/>
        <v>7348863.6400000071</v>
      </c>
    </row>
    <row r="3142" spans="1:6" ht="26.25">
      <c r="A3142" s="832">
        <v>44016</v>
      </c>
      <c r="B3142" s="828">
        <v>0</v>
      </c>
      <c r="C3142" s="1574" t="s">
        <v>14285</v>
      </c>
      <c r="D3142" s="839">
        <v>25000</v>
      </c>
      <c r="E3142" s="2192"/>
      <c r="F3142" s="1926">
        <f t="shared" si="49"/>
        <v>7373863.6400000071</v>
      </c>
    </row>
    <row r="3143" spans="1:6">
      <c r="A3143" s="832">
        <v>44016</v>
      </c>
      <c r="B3143" s="828">
        <v>0</v>
      </c>
      <c r="C3143" s="1574" t="s">
        <v>14286</v>
      </c>
      <c r="D3143" s="831"/>
      <c r="E3143" s="2192">
        <v>550</v>
      </c>
      <c r="F3143" s="1926">
        <f t="shared" si="49"/>
        <v>7373313.6400000071</v>
      </c>
    </row>
    <row r="3144" spans="1:6" ht="26.25">
      <c r="A3144" s="874">
        <v>44017</v>
      </c>
      <c r="B3144" s="2071">
        <v>0</v>
      </c>
      <c r="C3144" s="1580" t="s">
        <v>14287</v>
      </c>
      <c r="D3144" s="839">
        <v>20000</v>
      </c>
      <c r="E3144" s="2187"/>
      <c r="F3144" s="1928">
        <f t="shared" si="49"/>
        <v>7393313.6400000071</v>
      </c>
    </row>
    <row r="3145" spans="1:6" ht="26.25">
      <c r="A3145" s="832">
        <v>44017</v>
      </c>
      <c r="B3145" s="828">
        <v>0</v>
      </c>
      <c r="C3145" s="1574" t="s">
        <v>14288</v>
      </c>
      <c r="D3145" s="839">
        <v>37500</v>
      </c>
      <c r="E3145" s="2192"/>
      <c r="F3145" s="1926">
        <f t="shared" si="49"/>
        <v>7430813.6400000071</v>
      </c>
    </row>
    <row r="3146" spans="1:6" ht="26.25">
      <c r="A3146" s="832">
        <v>44017</v>
      </c>
      <c r="B3146" s="828">
        <v>0</v>
      </c>
      <c r="C3146" s="1574" t="s">
        <v>14289</v>
      </c>
      <c r="D3146" s="839">
        <v>60000</v>
      </c>
      <c r="E3146" s="2192"/>
      <c r="F3146" s="1926">
        <f t="shared" si="49"/>
        <v>7490813.6400000071</v>
      </c>
    </row>
    <row r="3147" spans="1:6" ht="39">
      <c r="A3147" s="832">
        <v>44017</v>
      </c>
      <c r="B3147" s="828">
        <v>36052588</v>
      </c>
      <c r="C3147" s="1574" t="s">
        <v>14290</v>
      </c>
      <c r="D3147" s="831"/>
      <c r="E3147" s="2193">
        <v>63236</v>
      </c>
      <c r="F3147" s="1926">
        <f t="shared" si="49"/>
        <v>7427577.6400000071</v>
      </c>
    </row>
    <row r="3148" spans="1:6" ht="39">
      <c r="A3148" s="832">
        <v>44017</v>
      </c>
      <c r="B3148" s="828">
        <v>36052588</v>
      </c>
      <c r="C3148" s="1574" t="s">
        <v>14291</v>
      </c>
      <c r="D3148" s="831"/>
      <c r="E3148" s="2192">
        <v>50</v>
      </c>
      <c r="F3148" s="1926">
        <f t="shared" si="49"/>
        <v>7427527.6400000071</v>
      </c>
    </row>
    <row r="3149" spans="1:6">
      <c r="A3149" s="832">
        <v>44017</v>
      </c>
      <c r="B3149" s="828">
        <v>36052588</v>
      </c>
      <c r="C3149" s="1574" t="s">
        <v>12632</v>
      </c>
      <c r="D3149" s="831"/>
      <c r="E3149" s="2192">
        <v>3.75</v>
      </c>
      <c r="F3149" s="1926">
        <f t="shared" si="49"/>
        <v>7427523.8900000071</v>
      </c>
    </row>
    <row r="3150" spans="1:6" ht="39">
      <c r="A3150" s="832">
        <v>44017</v>
      </c>
      <c r="B3150" s="828">
        <v>0</v>
      </c>
      <c r="C3150" s="1574" t="s">
        <v>14292</v>
      </c>
      <c r="D3150" s="839">
        <v>54000</v>
      </c>
      <c r="E3150" s="2192"/>
      <c r="F3150" s="1926">
        <f t="shared" si="49"/>
        <v>7481523.8900000071</v>
      </c>
    </row>
    <row r="3151" spans="1:6">
      <c r="A3151" s="832">
        <v>44017</v>
      </c>
      <c r="B3151" s="828">
        <v>0</v>
      </c>
      <c r="C3151" s="1574" t="s">
        <v>14293</v>
      </c>
      <c r="D3151" s="831"/>
      <c r="E3151" s="2192">
        <v>200</v>
      </c>
      <c r="F3151" s="1926">
        <f t="shared" si="49"/>
        <v>7481323.8900000071</v>
      </c>
    </row>
    <row r="3152" spans="1:6" ht="39">
      <c r="A3152" s="832">
        <v>44018</v>
      </c>
      <c r="B3152" s="828">
        <v>0</v>
      </c>
      <c r="C3152" s="1574" t="s">
        <v>14294</v>
      </c>
      <c r="D3152" s="831"/>
      <c r="E3152" s="2193">
        <v>428571</v>
      </c>
      <c r="F3152" s="1926">
        <f t="shared" si="49"/>
        <v>7052752.8900000071</v>
      </c>
    </row>
    <row r="3153" spans="1:6" ht="39">
      <c r="A3153" s="832">
        <v>44018</v>
      </c>
      <c r="B3153" s="828">
        <v>36080357</v>
      </c>
      <c r="C3153" s="1574" t="s">
        <v>14295</v>
      </c>
      <c r="D3153" s="831"/>
      <c r="E3153" s="2193">
        <v>120000</v>
      </c>
      <c r="F3153" s="1926">
        <f t="shared" si="49"/>
        <v>6932752.8900000071</v>
      </c>
    </row>
    <row r="3154" spans="1:6" ht="39">
      <c r="A3154" s="832">
        <v>44018</v>
      </c>
      <c r="B3154" s="828">
        <v>36080357</v>
      </c>
      <c r="C3154" s="1574" t="s">
        <v>14296</v>
      </c>
      <c r="D3154" s="831"/>
      <c r="E3154" s="2192">
        <v>50</v>
      </c>
      <c r="F3154" s="1926">
        <f t="shared" si="49"/>
        <v>6932702.8900000071</v>
      </c>
    </row>
    <row r="3155" spans="1:6">
      <c r="A3155" s="832">
        <v>44018</v>
      </c>
      <c r="B3155" s="828">
        <v>36080357</v>
      </c>
      <c r="C3155" s="1574" t="s">
        <v>12632</v>
      </c>
      <c r="D3155" s="831"/>
      <c r="E3155" s="2192">
        <v>3.75</v>
      </c>
      <c r="F3155" s="1926">
        <f t="shared" si="49"/>
        <v>6932699.1400000071</v>
      </c>
    </row>
    <row r="3156" spans="1:6" ht="39">
      <c r="A3156" s="832">
        <v>44018</v>
      </c>
      <c r="B3156" s="828">
        <v>0</v>
      </c>
      <c r="C3156" s="1574" t="s">
        <v>14297</v>
      </c>
      <c r="D3156" s="839">
        <v>25000</v>
      </c>
      <c r="E3156" s="2192"/>
      <c r="F3156" s="1926">
        <f t="shared" si="49"/>
        <v>6957699.1400000071</v>
      </c>
    </row>
    <row r="3157" spans="1:6" ht="39">
      <c r="A3157" s="832">
        <v>44018</v>
      </c>
      <c r="B3157" s="828">
        <v>0</v>
      </c>
      <c r="C3157" s="1574" t="s">
        <v>14298</v>
      </c>
      <c r="D3157" s="839">
        <v>2000</v>
      </c>
      <c r="E3157" s="2192"/>
      <c r="F3157" s="1926">
        <f t="shared" si="49"/>
        <v>6959699.1400000071</v>
      </c>
    </row>
    <row r="3158" spans="1:6" ht="39">
      <c r="A3158" s="832">
        <v>44018</v>
      </c>
      <c r="B3158" s="828">
        <v>0</v>
      </c>
      <c r="C3158" s="1574" t="s">
        <v>14299</v>
      </c>
      <c r="D3158" s="839">
        <v>64000</v>
      </c>
      <c r="E3158" s="2192"/>
      <c r="F3158" s="1926">
        <f t="shared" si="49"/>
        <v>7023699.1400000071</v>
      </c>
    </row>
    <row r="3159" spans="1:6">
      <c r="A3159" s="832">
        <v>44018</v>
      </c>
      <c r="B3159" s="828">
        <v>0</v>
      </c>
      <c r="C3159" s="1574" t="s">
        <v>14300</v>
      </c>
      <c r="D3159" s="831"/>
      <c r="E3159" s="2192">
        <v>150</v>
      </c>
      <c r="F3159" s="1926">
        <f t="shared" si="49"/>
        <v>7023549.1400000071</v>
      </c>
    </row>
    <row r="3160" spans="1:6" ht="39">
      <c r="A3160" s="832">
        <v>44018</v>
      </c>
      <c r="B3160" s="828">
        <v>0</v>
      </c>
      <c r="C3160" s="1574" t="s">
        <v>14301</v>
      </c>
      <c r="D3160" s="839">
        <v>115000</v>
      </c>
      <c r="E3160" s="2192"/>
      <c r="F3160" s="1926">
        <f t="shared" si="49"/>
        <v>7138549.1400000071</v>
      </c>
    </row>
    <row r="3161" spans="1:6" ht="26.25">
      <c r="A3161" s="832">
        <v>44019</v>
      </c>
      <c r="B3161" s="828">
        <v>0</v>
      </c>
      <c r="C3161" s="1574" t="s">
        <v>14302</v>
      </c>
      <c r="D3161" s="839">
        <v>25000</v>
      </c>
      <c r="E3161" s="2192"/>
      <c r="F3161" s="1926">
        <f t="shared" si="49"/>
        <v>7163549.1400000071</v>
      </c>
    </row>
    <row r="3162" spans="1:6" ht="39">
      <c r="A3162" s="832">
        <v>44019</v>
      </c>
      <c r="B3162" s="828">
        <v>0</v>
      </c>
      <c r="C3162" s="1574" t="s">
        <v>14303</v>
      </c>
      <c r="D3162" s="839">
        <v>25000</v>
      </c>
      <c r="E3162" s="2192"/>
      <c r="F3162" s="1926">
        <f t="shared" si="49"/>
        <v>7188549.1400000071</v>
      </c>
    </row>
    <row r="3163" spans="1:6" ht="26.25">
      <c r="A3163" s="832">
        <v>44019</v>
      </c>
      <c r="B3163" s="828">
        <v>0</v>
      </c>
      <c r="C3163" s="1574" t="s">
        <v>14304</v>
      </c>
      <c r="D3163" s="839">
        <v>60000</v>
      </c>
      <c r="E3163" s="2192"/>
      <c r="F3163" s="1926">
        <f t="shared" si="49"/>
        <v>7248549.1400000071</v>
      </c>
    </row>
    <row r="3164" spans="1:6">
      <c r="A3164" s="832">
        <v>44019</v>
      </c>
      <c r="B3164" s="828">
        <v>0</v>
      </c>
      <c r="C3164" s="1574" t="s">
        <v>14305</v>
      </c>
      <c r="D3164" s="831"/>
      <c r="E3164" s="2192">
        <v>150</v>
      </c>
      <c r="F3164" s="1926">
        <f t="shared" si="49"/>
        <v>7248399.1400000071</v>
      </c>
    </row>
    <row r="3165" spans="1:6" ht="26.25">
      <c r="A3165" s="832">
        <v>44020</v>
      </c>
      <c r="B3165" s="828">
        <v>0</v>
      </c>
      <c r="C3165" s="1574" t="s">
        <v>14306</v>
      </c>
      <c r="D3165" s="839">
        <v>50000</v>
      </c>
      <c r="E3165" s="2192"/>
      <c r="F3165" s="1926">
        <f t="shared" si="49"/>
        <v>7298399.1400000071</v>
      </c>
    </row>
    <row r="3166" spans="1:6">
      <c r="A3166" s="832">
        <v>44020</v>
      </c>
      <c r="B3166" s="828">
        <v>0</v>
      </c>
      <c r="C3166" s="1574" t="s">
        <v>14307</v>
      </c>
      <c r="D3166" s="831"/>
      <c r="E3166" s="2192">
        <v>50</v>
      </c>
      <c r="F3166" s="1926">
        <f t="shared" si="49"/>
        <v>7298349.1400000071</v>
      </c>
    </row>
    <row r="3167" spans="1:6" ht="26.25">
      <c r="A3167" s="832">
        <v>44021</v>
      </c>
      <c r="B3167" s="828">
        <v>0</v>
      </c>
      <c r="C3167" s="1574" t="s">
        <v>14308</v>
      </c>
      <c r="D3167" s="839">
        <v>60000</v>
      </c>
      <c r="E3167" s="2192"/>
      <c r="F3167" s="1926">
        <f t="shared" si="49"/>
        <v>7358349.1400000071</v>
      </c>
    </row>
    <row r="3168" spans="1:6">
      <c r="A3168" s="832">
        <v>44021</v>
      </c>
      <c r="B3168" s="828">
        <v>0</v>
      </c>
      <c r="C3168" s="1574" t="s">
        <v>14309</v>
      </c>
      <c r="D3168" s="831"/>
      <c r="E3168" s="2192">
        <v>50</v>
      </c>
      <c r="F3168" s="1926">
        <f t="shared" si="49"/>
        <v>7358299.1400000071</v>
      </c>
    </row>
    <row r="3169" spans="1:6" ht="39">
      <c r="A3169" s="832">
        <v>44022</v>
      </c>
      <c r="B3169" s="828">
        <v>0</v>
      </c>
      <c r="C3169" s="1574" t="s">
        <v>14310</v>
      </c>
      <c r="D3169" s="839">
        <v>10000</v>
      </c>
      <c r="E3169" s="2192"/>
      <c r="F3169" s="1926">
        <f t="shared" si="49"/>
        <v>7368299.1400000071</v>
      </c>
    </row>
    <row r="3170" spans="1:6">
      <c r="A3170" s="832">
        <v>44022</v>
      </c>
      <c r="B3170" s="828">
        <v>0</v>
      </c>
      <c r="C3170" s="1574" t="s">
        <v>14311</v>
      </c>
      <c r="D3170" s="831"/>
      <c r="E3170" s="2192">
        <v>50</v>
      </c>
      <c r="F3170" s="1926">
        <f t="shared" si="49"/>
        <v>7368249.1400000071</v>
      </c>
    </row>
    <row r="3171" spans="1:6" ht="39">
      <c r="A3171" s="832">
        <v>44023</v>
      </c>
      <c r="B3171" s="828">
        <v>0</v>
      </c>
      <c r="C3171" s="1574" t="s">
        <v>14312</v>
      </c>
      <c r="D3171" s="839">
        <v>150000</v>
      </c>
      <c r="E3171" s="2192"/>
      <c r="F3171" s="1926">
        <f t="shared" si="49"/>
        <v>7518249.1400000071</v>
      </c>
    </row>
    <row r="3172" spans="1:6" ht="26.25">
      <c r="A3172" s="832">
        <v>44023</v>
      </c>
      <c r="B3172" s="828">
        <v>0</v>
      </c>
      <c r="C3172" s="1574" t="s">
        <v>14313</v>
      </c>
      <c r="D3172" s="839">
        <v>35000</v>
      </c>
      <c r="E3172" s="2192"/>
      <c r="F3172" s="1926">
        <f t="shared" si="49"/>
        <v>7553249.1400000071</v>
      </c>
    </row>
    <row r="3173" spans="1:6">
      <c r="A3173" s="832">
        <v>44023</v>
      </c>
      <c r="B3173" s="828">
        <v>0</v>
      </c>
      <c r="C3173" s="1574" t="s">
        <v>14314</v>
      </c>
      <c r="D3173" s="831"/>
      <c r="E3173" s="2192">
        <v>100</v>
      </c>
      <c r="F3173" s="1926">
        <f t="shared" si="49"/>
        <v>7553149.1400000071</v>
      </c>
    </row>
    <row r="3174" spans="1:6" ht="30">
      <c r="A3174" s="832">
        <v>44025</v>
      </c>
      <c r="B3174" s="828">
        <v>0</v>
      </c>
      <c r="C3174" s="858" t="s">
        <v>14315</v>
      </c>
      <c r="D3174" s="617">
        <v>35000</v>
      </c>
      <c r="E3174" s="2205"/>
      <c r="F3174" s="1926">
        <f t="shared" si="49"/>
        <v>7588149.1400000071</v>
      </c>
    </row>
    <row r="3175" spans="1:6">
      <c r="A3175" s="832">
        <v>44025</v>
      </c>
      <c r="B3175" s="828">
        <v>0</v>
      </c>
      <c r="C3175" s="769" t="s">
        <v>14316</v>
      </c>
      <c r="D3175" s="618"/>
      <c r="E3175" s="2205">
        <v>50</v>
      </c>
      <c r="F3175" s="1926">
        <f t="shared" si="49"/>
        <v>7588099.1400000071</v>
      </c>
    </row>
    <row r="3176" spans="1:6" ht="30">
      <c r="A3176" s="811">
        <v>44026</v>
      </c>
      <c r="B3176" s="812">
        <v>0</v>
      </c>
      <c r="C3176" s="1571" t="s">
        <v>14317</v>
      </c>
      <c r="D3176" s="859">
        <v>44000</v>
      </c>
      <c r="E3176" s="2205"/>
      <c r="F3176" s="1926">
        <f t="shared" si="49"/>
        <v>7632099.1400000071</v>
      </c>
    </row>
    <row r="3177" spans="1:6" ht="30">
      <c r="A3177" s="811">
        <v>44026</v>
      </c>
      <c r="B3177" s="812">
        <v>0</v>
      </c>
      <c r="C3177" s="1572" t="s">
        <v>14318</v>
      </c>
      <c r="D3177" s="860">
        <v>25000</v>
      </c>
      <c r="E3177" s="2206"/>
      <c r="F3177" s="1926">
        <f t="shared" si="49"/>
        <v>7657099.1400000071</v>
      </c>
    </row>
    <row r="3178" spans="1:6" ht="39">
      <c r="A3178" s="832">
        <v>44026</v>
      </c>
      <c r="B3178" s="828">
        <v>0</v>
      </c>
      <c r="C3178" s="1574" t="s">
        <v>14319</v>
      </c>
      <c r="D3178" s="839">
        <v>24000</v>
      </c>
      <c r="E3178" s="2192"/>
      <c r="F3178" s="1926">
        <f t="shared" si="49"/>
        <v>7681099.1400000071</v>
      </c>
    </row>
    <row r="3179" spans="1:6">
      <c r="A3179" s="832">
        <v>44026</v>
      </c>
      <c r="B3179" s="828">
        <v>0</v>
      </c>
      <c r="C3179" s="1574" t="s">
        <v>14320</v>
      </c>
      <c r="D3179" s="831"/>
      <c r="E3179" s="2192">
        <v>150</v>
      </c>
      <c r="F3179" s="1926">
        <f t="shared" si="49"/>
        <v>7680949.1400000071</v>
      </c>
    </row>
    <row r="3180" spans="1:6" ht="39">
      <c r="A3180" s="832">
        <v>44027</v>
      </c>
      <c r="B3180" s="828">
        <v>0</v>
      </c>
      <c r="C3180" s="1574" t="s">
        <v>14321</v>
      </c>
      <c r="D3180" s="839">
        <v>35000</v>
      </c>
      <c r="E3180" s="2192"/>
      <c r="F3180" s="1926">
        <f t="shared" si="49"/>
        <v>7715949.1400000071</v>
      </c>
    </row>
    <row r="3181" spans="1:6" ht="39">
      <c r="A3181" s="832">
        <v>44027</v>
      </c>
      <c r="B3181" s="828">
        <v>0</v>
      </c>
      <c r="C3181" s="1574" t="s">
        <v>14322</v>
      </c>
      <c r="D3181" s="839">
        <v>60000</v>
      </c>
      <c r="E3181" s="2192"/>
      <c r="F3181" s="1926">
        <f t="shared" si="49"/>
        <v>7775949.1400000071</v>
      </c>
    </row>
    <row r="3182" spans="1:6" ht="39">
      <c r="A3182" s="832">
        <v>44027</v>
      </c>
      <c r="B3182" s="828">
        <v>0</v>
      </c>
      <c r="C3182" s="1574" t="s">
        <v>14323</v>
      </c>
      <c r="D3182" s="839">
        <v>60000</v>
      </c>
      <c r="E3182" s="2192"/>
      <c r="F3182" s="1926">
        <f t="shared" si="49"/>
        <v>7835949.1400000071</v>
      </c>
    </row>
    <row r="3183" spans="1:6" ht="26.25">
      <c r="A3183" s="832">
        <v>44027</v>
      </c>
      <c r="B3183" s="828">
        <v>0</v>
      </c>
      <c r="C3183" s="1574" t="s">
        <v>14324</v>
      </c>
      <c r="D3183" s="839">
        <v>4000</v>
      </c>
      <c r="E3183" s="2192"/>
      <c r="F3183" s="1926">
        <f t="shared" si="49"/>
        <v>7839949.1400000071</v>
      </c>
    </row>
    <row r="3184" spans="1:6" ht="39">
      <c r="A3184" s="832">
        <v>44027</v>
      </c>
      <c r="B3184" s="828">
        <v>0</v>
      </c>
      <c r="C3184" s="1574" t="s">
        <v>14325</v>
      </c>
      <c r="D3184" s="839">
        <v>54000</v>
      </c>
      <c r="E3184" s="2192"/>
      <c r="F3184" s="1926">
        <f t="shared" si="49"/>
        <v>7893949.1400000071</v>
      </c>
    </row>
    <row r="3185" spans="1:6" ht="39">
      <c r="A3185" s="832">
        <v>44027</v>
      </c>
      <c r="B3185" s="828">
        <v>0</v>
      </c>
      <c r="C3185" s="1574" t="s">
        <v>14326</v>
      </c>
      <c r="D3185" s="839">
        <v>54000</v>
      </c>
      <c r="E3185" s="2192"/>
      <c r="F3185" s="1926">
        <f t="shared" si="49"/>
        <v>7947949.1400000071</v>
      </c>
    </row>
    <row r="3186" spans="1:6">
      <c r="A3186" s="832">
        <v>44027</v>
      </c>
      <c r="B3186" s="828">
        <v>0</v>
      </c>
      <c r="C3186" s="1574" t="s">
        <v>14327</v>
      </c>
      <c r="D3186" s="831"/>
      <c r="E3186" s="2192">
        <v>250</v>
      </c>
      <c r="F3186" s="1926">
        <f t="shared" si="49"/>
        <v>7947699.1400000071</v>
      </c>
    </row>
    <row r="3187" spans="1:6" ht="39">
      <c r="A3187" s="832">
        <v>44028</v>
      </c>
      <c r="B3187" s="828">
        <v>0</v>
      </c>
      <c r="C3187" s="1574" t="s">
        <v>14328</v>
      </c>
      <c r="D3187" s="839">
        <v>40000</v>
      </c>
      <c r="E3187" s="2192"/>
      <c r="F3187" s="1926">
        <f t="shared" si="49"/>
        <v>7987699.1400000071</v>
      </c>
    </row>
    <row r="3188" spans="1:6" ht="39">
      <c r="A3188" s="832">
        <v>44028</v>
      </c>
      <c r="B3188" s="828">
        <v>0</v>
      </c>
      <c r="C3188" s="1574" t="s">
        <v>14329</v>
      </c>
      <c r="D3188" s="839">
        <v>14000</v>
      </c>
      <c r="E3188" s="2192"/>
      <c r="F3188" s="1926">
        <f t="shared" si="49"/>
        <v>8001699.1400000071</v>
      </c>
    </row>
    <row r="3189" spans="1:6" ht="39">
      <c r="A3189" s="832">
        <v>44028</v>
      </c>
      <c r="B3189" s="828">
        <v>0</v>
      </c>
      <c r="C3189" s="1574" t="s">
        <v>14330</v>
      </c>
      <c r="D3189" s="839">
        <v>20000</v>
      </c>
      <c r="E3189" s="2192"/>
      <c r="F3189" s="1926">
        <f t="shared" si="49"/>
        <v>8021699.1400000071</v>
      </c>
    </row>
    <row r="3190" spans="1:6" ht="39">
      <c r="A3190" s="832">
        <v>44028</v>
      </c>
      <c r="B3190" s="828">
        <v>0</v>
      </c>
      <c r="C3190" s="1574" t="s">
        <v>14331</v>
      </c>
      <c r="D3190" s="839">
        <v>35000</v>
      </c>
      <c r="E3190" s="2192"/>
      <c r="F3190" s="1926">
        <f t="shared" si="49"/>
        <v>8056699.1400000071</v>
      </c>
    </row>
    <row r="3191" spans="1:6">
      <c r="A3191" s="832">
        <v>44028</v>
      </c>
      <c r="B3191" s="828">
        <v>0</v>
      </c>
      <c r="C3191" s="1574" t="s">
        <v>14332</v>
      </c>
      <c r="D3191" s="831"/>
      <c r="E3191" s="2192">
        <v>200</v>
      </c>
      <c r="F3191" s="1926">
        <f t="shared" si="49"/>
        <v>8056499.1400000071</v>
      </c>
    </row>
    <row r="3192" spans="1:6" ht="39">
      <c r="A3192" s="832">
        <v>44029</v>
      </c>
      <c r="B3192" s="828">
        <v>0</v>
      </c>
      <c r="C3192" s="1574" t="s">
        <v>14333</v>
      </c>
      <c r="D3192" s="839">
        <v>60000</v>
      </c>
      <c r="E3192" s="2192"/>
      <c r="F3192" s="1926">
        <f t="shared" si="49"/>
        <v>8116499.1400000071</v>
      </c>
    </row>
    <row r="3193" spans="1:6" ht="39">
      <c r="A3193" s="832">
        <v>44029</v>
      </c>
      <c r="B3193" s="828">
        <v>0</v>
      </c>
      <c r="C3193" s="1574" t="s">
        <v>14334</v>
      </c>
      <c r="D3193" s="839">
        <v>55000</v>
      </c>
      <c r="E3193" s="2192"/>
      <c r="F3193" s="1926">
        <f t="shared" si="49"/>
        <v>8171499.1400000071</v>
      </c>
    </row>
    <row r="3194" spans="1:6" ht="26.25">
      <c r="A3194" s="832">
        <v>44029</v>
      </c>
      <c r="B3194" s="828">
        <v>0</v>
      </c>
      <c r="C3194" s="1574" t="s">
        <v>14335</v>
      </c>
      <c r="D3194" s="839">
        <v>61000</v>
      </c>
      <c r="E3194" s="2192"/>
      <c r="F3194" s="1926">
        <f t="shared" si="49"/>
        <v>8232499.1400000071</v>
      </c>
    </row>
    <row r="3195" spans="1:6" ht="39">
      <c r="A3195" s="832">
        <v>44029</v>
      </c>
      <c r="B3195" s="828">
        <v>0</v>
      </c>
      <c r="C3195" s="1574" t="s">
        <v>14336</v>
      </c>
      <c r="D3195" s="839">
        <v>40000</v>
      </c>
      <c r="E3195" s="2192"/>
      <c r="F3195" s="1926">
        <f t="shared" si="49"/>
        <v>8272499.1400000071</v>
      </c>
    </row>
    <row r="3196" spans="1:6" ht="39">
      <c r="A3196" s="832">
        <v>44029</v>
      </c>
      <c r="B3196" s="828">
        <v>0</v>
      </c>
      <c r="C3196" s="1574" t="s">
        <v>14337</v>
      </c>
      <c r="D3196" s="831"/>
      <c r="E3196" s="2193">
        <v>97400</v>
      </c>
      <c r="F3196" s="1926">
        <f t="shared" si="49"/>
        <v>8175099.1400000071</v>
      </c>
    </row>
    <row r="3197" spans="1:6" ht="39">
      <c r="A3197" s="832">
        <v>44029</v>
      </c>
      <c r="B3197" s="828">
        <v>0</v>
      </c>
      <c r="C3197" s="1574" t="s">
        <v>14338</v>
      </c>
      <c r="D3197" s="831"/>
      <c r="E3197" s="2193">
        <v>31950</v>
      </c>
      <c r="F3197" s="1926">
        <f t="shared" si="49"/>
        <v>8143149.1400000071</v>
      </c>
    </row>
    <row r="3198" spans="1:6" ht="39">
      <c r="A3198" s="832">
        <v>44029</v>
      </c>
      <c r="B3198" s="828">
        <v>0</v>
      </c>
      <c r="C3198" s="1574" t="s">
        <v>14339</v>
      </c>
      <c r="D3198" s="839">
        <v>63000</v>
      </c>
      <c r="E3198" s="2192"/>
      <c r="F3198" s="1926">
        <f t="shared" si="49"/>
        <v>8206149.1400000071</v>
      </c>
    </row>
    <row r="3199" spans="1:6" ht="39">
      <c r="A3199" s="832">
        <v>44029</v>
      </c>
      <c r="B3199" s="828">
        <v>36558885</v>
      </c>
      <c r="C3199" s="1574" t="s">
        <v>14340</v>
      </c>
      <c r="D3199" s="831"/>
      <c r="E3199" s="2193">
        <v>200000</v>
      </c>
      <c r="F3199" s="1926">
        <f t="shared" si="49"/>
        <v>8006149.1400000071</v>
      </c>
    </row>
    <row r="3200" spans="1:6" ht="39">
      <c r="A3200" s="832">
        <v>44029</v>
      </c>
      <c r="B3200" s="828">
        <v>36558885</v>
      </c>
      <c r="C3200" s="1574" t="s">
        <v>14341</v>
      </c>
      <c r="D3200" s="831"/>
      <c r="E3200" s="2192">
        <v>50</v>
      </c>
      <c r="F3200" s="1926">
        <f t="shared" si="49"/>
        <v>8006099.1400000071</v>
      </c>
    </row>
    <row r="3201" spans="1:6">
      <c r="A3201" s="832">
        <v>44029</v>
      </c>
      <c r="B3201" s="828">
        <v>36558885</v>
      </c>
      <c r="C3201" s="1574" t="s">
        <v>14342</v>
      </c>
      <c r="D3201" s="831"/>
      <c r="E3201" s="2192">
        <v>3.75</v>
      </c>
      <c r="F3201" s="1926">
        <f t="shared" si="49"/>
        <v>8006095.3900000071</v>
      </c>
    </row>
    <row r="3202" spans="1:6" ht="39">
      <c r="A3202" s="832">
        <v>44029</v>
      </c>
      <c r="B3202" s="828">
        <v>36586851</v>
      </c>
      <c r="C3202" s="1574" t="s">
        <v>14343</v>
      </c>
      <c r="D3202" s="831"/>
      <c r="E3202" s="2193">
        <v>32500</v>
      </c>
      <c r="F3202" s="1926">
        <f t="shared" si="49"/>
        <v>7973595.3900000071</v>
      </c>
    </row>
    <row r="3203" spans="1:6" ht="39">
      <c r="A3203" s="832">
        <v>44029</v>
      </c>
      <c r="B3203" s="828">
        <v>36586851</v>
      </c>
      <c r="C3203" s="1574" t="s">
        <v>14344</v>
      </c>
      <c r="D3203" s="831"/>
      <c r="E3203" s="2192">
        <v>25</v>
      </c>
      <c r="F3203" s="1926">
        <f t="shared" ref="F3203:F3266" si="50">F3202-E3203+D3203</f>
        <v>7973570.3900000071</v>
      </c>
    </row>
    <row r="3204" spans="1:6">
      <c r="A3204" s="832">
        <v>44029</v>
      </c>
      <c r="B3204" s="828">
        <v>36586851</v>
      </c>
      <c r="C3204" s="1574" t="s">
        <v>12940</v>
      </c>
      <c r="D3204" s="831"/>
      <c r="E3204" s="2192">
        <v>1.87</v>
      </c>
      <c r="F3204" s="1926">
        <f t="shared" si="50"/>
        <v>7973568.520000007</v>
      </c>
    </row>
    <row r="3205" spans="1:6" ht="39">
      <c r="A3205" s="832">
        <v>44029</v>
      </c>
      <c r="B3205" s="828">
        <v>0</v>
      </c>
      <c r="C3205" s="1574" t="s">
        <v>14345</v>
      </c>
      <c r="D3205" s="831"/>
      <c r="E3205" s="2193">
        <v>31000</v>
      </c>
      <c r="F3205" s="1926">
        <f t="shared" si="50"/>
        <v>7942568.520000007</v>
      </c>
    </row>
    <row r="3206" spans="1:6" s="779" customFormat="1" ht="26.25">
      <c r="A3206" s="835">
        <v>44029</v>
      </c>
      <c r="B3206" s="2075">
        <v>0</v>
      </c>
      <c r="C3206" s="1575" t="s">
        <v>14346</v>
      </c>
      <c r="D3206" s="857">
        <v>32500</v>
      </c>
      <c r="E3206" s="2204"/>
      <c r="F3206" s="1929">
        <f t="shared" si="50"/>
        <v>7975068.520000007</v>
      </c>
    </row>
    <row r="3207" spans="1:6" s="779" customFormat="1" ht="26.25">
      <c r="A3207" s="835">
        <v>44029</v>
      </c>
      <c r="B3207" s="2075">
        <v>0</v>
      </c>
      <c r="C3207" s="1575" t="s">
        <v>14346</v>
      </c>
      <c r="D3207" s="856">
        <v>25</v>
      </c>
      <c r="E3207" s="2204"/>
      <c r="F3207" s="1929">
        <f t="shared" si="50"/>
        <v>7975093.520000007</v>
      </c>
    </row>
    <row r="3208" spans="1:6" s="779" customFormat="1" ht="26.25">
      <c r="A3208" s="835">
        <v>44029</v>
      </c>
      <c r="B3208" s="2075">
        <v>0</v>
      </c>
      <c r="C3208" s="1575" t="s">
        <v>14346</v>
      </c>
      <c r="D3208" s="856">
        <v>1.87</v>
      </c>
      <c r="E3208" s="2204"/>
      <c r="F3208" s="1929">
        <f t="shared" si="50"/>
        <v>7975095.3900000071</v>
      </c>
    </row>
    <row r="3209" spans="1:6" ht="39">
      <c r="A3209" s="832">
        <v>44029</v>
      </c>
      <c r="B3209" s="828">
        <v>0</v>
      </c>
      <c r="C3209" s="1574" t="s">
        <v>14347</v>
      </c>
      <c r="D3209" s="839">
        <v>41000</v>
      </c>
      <c r="E3209" s="2192"/>
      <c r="F3209" s="1926">
        <f t="shared" si="50"/>
        <v>8016095.3900000071</v>
      </c>
    </row>
    <row r="3210" spans="1:6">
      <c r="A3210" s="832">
        <v>44029</v>
      </c>
      <c r="B3210" s="828">
        <v>0</v>
      </c>
      <c r="C3210" s="1574" t="s">
        <v>14348</v>
      </c>
      <c r="D3210" s="831"/>
      <c r="E3210" s="2192">
        <v>350</v>
      </c>
      <c r="F3210" s="1926">
        <f t="shared" si="50"/>
        <v>8015745.3900000071</v>
      </c>
    </row>
    <row r="3211" spans="1:6" ht="26.25">
      <c r="A3211" s="832">
        <v>44029</v>
      </c>
      <c r="B3211" s="828">
        <v>0</v>
      </c>
      <c r="C3211" s="1574" t="s">
        <v>14349</v>
      </c>
      <c r="D3211" s="839">
        <v>70000</v>
      </c>
      <c r="E3211" s="2192"/>
      <c r="F3211" s="1926">
        <f t="shared" si="50"/>
        <v>8085745.3900000071</v>
      </c>
    </row>
    <row r="3212" spans="1:6" ht="39">
      <c r="A3212" s="832">
        <v>44030</v>
      </c>
      <c r="B3212" s="828">
        <v>0</v>
      </c>
      <c r="C3212" s="1574" t="s">
        <v>14350</v>
      </c>
      <c r="D3212" s="839">
        <v>12500</v>
      </c>
      <c r="E3212" s="2192"/>
      <c r="F3212" s="1926">
        <f t="shared" si="50"/>
        <v>8098245.3900000071</v>
      </c>
    </row>
    <row r="3213" spans="1:6" ht="39">
      <c r="A3213" s="832">
        <v>44030</v>
      </c>
      <c r="B3213" s="828">
        <v>0</v>
      </c>
      <c r="C3213" s="1574" t="s">
        <v>14351</v>
      </c>
      <c r="D3213" s="839">
        <v>50000</v>
      </c>
      <c r="E3213" s="2192"/>
      <c r="F3213" s="1926">
        <f t="shared" si="50"/>
        <v>8148245.3900000071</v>
      </c>
    </row>
    <row r="3214" spans="1:6" ht="39">
      <c r="A3214" s="832">
        <v>44030</v>
      </c>
      <c r="B3214" s="828">
        <v>0</v>
      </c>
      <c r="C3214" s="1574" t="s">
        <v>14352</v>
      </c>
      <c r="D3214" s="857">
        <v>20000</v>
      </c>
      <c r="E3214" s="2192"/>
      <c r="F3214" s="1926">
        <f t="shared" si="50"/>
        <v>8168245.3900000071</v>
      </c>
    </row>
    <row r="3215" spans="1:6" ht="26.25">
      <c r="A3215" s="832">
        <v>44030</v>
      </c>
      <c r="B3215" s="828">
        <v>0</v>
      </c>
      <c r="C3215" s="1574" t="s">
        <v>14353</v>
      </c>
      <c r="D3215" s="839">
        <v>40000</v>
      </c>
      <c r="E3215" s="2192"/>
      <c r="F3215" s="1926">
        <f t="shared" si="50"/>
        <v>8208245.3900000071</v>
      </c>
    </row>
    <row r="3216" spans="1:6">
      <c r="A3216" s="832">
        <v>44030</v>
      </c>
      <c r="B3216" s="828">
        <v>0</v>
      </c>
      <c r="C3216" s="1574" t="s">
        <v>14354</v>
      </c>
      <c r="D3216" s="831"/>
      <c r="E3216" s="2192">
        <v>200</v>
      </c>
      <c r="F3216" s="1926">
        <f t="shared" si="50"/>
        <v>8208045.3900000071</v>
      </c>
    </row>
    <row r="3217" spans="1:6" ht="39">
      <c r="A3217" s="832">
        <v>44031</v>
      </c>
      <c r="B3217" s="828">
        <v>0</v>
      </c>
      <c r="C3217" s="1574" t="s">
        <v>14355</v>
      </c>
      <c r="D3217" s="839">
        <v>25000</v>
      </c>
      <c r="E3217" s="2192"/>
      <c r="F3217" s="1926">
        <f t="shared" si="50"/>
        <v>8233045.3900000071</v>
      </c>
    </row>
    <row r="3218" spans="1:6" ht="39">
      <c r="A3218" s="832">
        <v>44031</v>
      </c>
      <c r="B3218" s="828">
        <v>0</v>
      </c>
      <c r="C3218" s="1574" t="s">
        <v>14356</v>
      </c>
      <c r="D3218" s="839">
        <v>54000</v>
      </c>
      <c r="E3218" s="2192"/>
      <c r="F3218" s="1926">
        <f t="shared" si="50"/>
        <v>8287045.3900000071</v>
      </c>
    </row>
    <row r="3219" spans="1:6">
      <c r="A3219" s="832">
        <v>44031</v>
      </c>
      <c r="B3219" s="828">
        <v>0</v>
      </c>
      <c r="C3219" s="1574" t="s">
        <v>14357</v>
      </c>
      <c r="D3219" s="831"/>
      <c r="E3219" s="2192">
        <v>100</v>
      </c>
      <c r="F3219" s="1926">
        <f t="shared" si="50"/>
        <v>8286945.3900000071</v>
      </c>
    </row>
    <row r="3220" spans="1:6" ht="39">
      <c r="A3220" s="832">
        <v>44032</v>
      </c>
      <c r="B3220" s="828">
        <v>0</v>
      </c>
      <c r="C3220" s="1574" t="s">
        <v>14358</v>
      </c>
      <c r="D3220" s="831"/>
      <c r="E3220" s="2193">
        <v>1243027.5</v>
      </c>
      <c r="F3220" s="1926">
        <f t="shared" si="50"/>
        <v>7043917.8900000071</v>
      </c>
    </row>
    <row r="3221" spans="1:6" ht="39">
      <c r="A3221" s="832">
        <v>44032</v>
      </c>
      <c r="B3221" s="828">
        <v>36740116</v>
      </c>
      <c r="C3221" s="1574" t="s">
        <v>14359</v>
      </c>
      <c r="D3221" s="831"/>
      <c r="E3221" s="2193">
        <v>40000</v>
      </c>
      <c r="F3221" s="1926">
        <f t="shared" si="50"/>
        <v>7003917.8900000071</v>
      </c>
    </row>
    <row r="3222" spans="1:6" ht="39">
      <c r="A3222" s="832">
        <v>44032</v>
      </c>
      <c r="B3222" s="828">
        <v>36740116</v>
      </c>
      <c r="C3222" s="1574" t="s">
        <v>14360</v>
      </c>
      <c r="D3222" s="831"/>
      <c r="E3222" s="2192">
        <v>25</v>
      </c>
      <c r="F3222" s="1926">
        <f t="shared" si="50"/>
        <v>7003892.8900000071</v>
      </c>
    </row>
    <row r="3223" spans="1:6">
      <c r="A3223" s="832">
        <v>44032</v>
      </c>
      <c r="B3223" s="828">
        <v>36740116</v>
      </c>
      <c r="C3223" s="1574" t="s">
        <v>12632</v>
      </c>
      <c r="D3223" s="831"/>
      <c r="E3223" s="2192">
        <v>1.87</v>
      </c>
      <c r="F3223" s="1926">
        <f t="shared" si="50"/>
        <v>7003891.020000007</v>
      </c>
    </row>
    <row r="3224" spans="1:6" ht="39">
      <c r="A3224" s="832">
        <v>44032</v>
      </c>
      <c r="B3224" s="828">
        <v>0</v>
      </c>
      <c r="C3224" s="1574" t="s">
        <v>14361</v>
      </c>
      <c r="D3224" s="831"/>
      <c r="E3224" s="2193">
        <v>2646415</v>
      </c>
      <c r="F3224" s="1926">
        <f t="shared" si="50"/>
        <v>4357476.020000007</v>
      </c>
    </row>
    <row r="3225" spans="1:6" ht="39">
      <c r="A3225" s="832">
        <v>44032</v>
      </c>
      <c r="B3225" s="828">
        <v>0</v>
      </c>
      <c r="C3225" s="1574" t="s">
        <v>14362</v>
      </c>
      <c r="D3225" s="831"/>
      <c r="E3225" s="2193">
        <v>550192.5</v>
      </c>
      <c r="F3225" s="1926">
        <f t="shared" si="50"/>
        <v>3807283.520000007</v>
      </c>
    </row>
    <row r="3226" spans="1:6" ht="39">
      <c r="A3226" s="832">
        <v>44032</v>
      </c>
      <c r="B3226" s="828">
        <v>36753797</v>
      </c>
      <c r="C3226" s="1574" t="s">
        <v>14363</v>
      </c>
      <c r="D3226" s="831"/>
      <c r="E3226" s="2193">
        <v>1553915</v>
      </c>
      <c r="F3226" s="1926">
        <f t="shared" si="50"/>
        <v>2253368.520000007</v>
      </c>
    </row>
    <row r="3227" spans="1:6" ht="39">
      <c r="A3227" s="832">
        <v>44032</v>
      </c>
      <c r="B3227" s="828">
        <v>36753797</v>
      </c>
      <c r="C3227" s="1574" t="s">
        <v>14364</v>
      </c>
      <c r="D3227" s="831"/>
      <c r="E3227" s="2192">
        <v>50</v>
      </c>
      <c r="F3227" s="1926">
        <f t="shared" si="50"/>
        <v>2253318.520000007</v>
      </c>
    </row>
    <row r="3228" spans="1:6">
      <c r="A3228" s="832">
        <v>44032</v>
      </c>
      <c r="B3228" s="828">
        <v>36753797</v>
      </c>
      <c r="C3228" s="1574" t="s">
        <v>12943</v>
      </c>
      <c r="D3228" s="831"/>
      <c r="E3228" s="2192">
        <v>3.75</v>
      </c>
      <c r="F3228" s="1926">
        <f t="shared" si="50"/>
        <v>2253314.770000007</v>
      </c>
    </row>
    <row r="3229" spans="1:6" ht="39">
      <c r="A3229" s="832">
        <v>44032</v>
      </c>
      <c r="B3229" s="828">
        <v>0</v>
      </c>
      <c r="C3229" s="1574" t="s">
        <v>14365</v>
      </c>
      <c r="D3229" s="831"/>
      <c r="E3229" s="2193">
        <v>219972.5</v>
      </c>
      <c r="F3229" s="1926">
        <f t="shared" si="50"/>
        <v>2033342.270000007</v>
      </c>
    </row>
    <row r="3230" spans="1:6" ht="39">
      <c r="A3230" s="832">
        <v>44032</v>
      </c>
      <c r="B3230" s="828">
        <v>0</v>
      </c>
      <c r="C3230" s="1574" t="s">
        <v>14366</v>
      </c>
      <c r="D3230" s="831"/>
      <c r="E3230" s="2193">
        <v>7500</v>
      </c>
      <c r="F3230" s="1926">
        <f t="shared" si="50"/>
        <v>2025842.270000007</v>
      </c>
    </row>
    <row r="3231" spans="1:6" ht="39">
      <c r="A3231" s="832">
        <v>44032</v>
      </c>
      <c r="B3231" s="828">
        <v>0</v>
      </c>
      <c r="C3231" s="1574" t="s">
        <v>14367</v>
      </c>
      <c r="D3231" s="831"/>
      <c r="E3231" s="2193">
        <v>7500</v>
      </c>
      <c r="F3231" s="1926">
        <f t="shared" si="50"/>
        <v>2018342.270000007</v>
      </c>
    </row>
    <row r="3232" spans="1:6" ht="39">
      <c r="A3232" s="832">
        <v>44032</v>
      </c>
      <c r="B3232" s="828">
        <v>36755833</v>
      </c>
      <c r="C3232" s="1574" t="s">
        <v>14368</v>
      </c>
      <c r="D3232" s="831"/>
      <c r="E3232" s="2193">
        <v>30000</v>
      </c>
      <c r="F3232" s="1926">
        <f t="shared" si="50"/>
        <v>1988342.270000007</v>
      </c>
    </row>
    <row r="3233" spans="1:6" ht="39">
      <c r="A3233" s="832">
        <v>44032</v>
      </c>
      <c r="B3233" s="828">
        <v>36755833</v>
      </c>
      <c r="C3233" s="1574" t="s">
        <v>14369</v>
      </c>
      <c r="D3233" s="831"/>
      <c r="E3233" s="2192">
        <v>25</v>
      </c>
      <c r="F3233" s="1926">
        <f t="shared" si="50"/>
        <v>1988317.270000007</v>
      </c>
    </row>
    <row r="3234" spans="1:6">
      <c r="A3234" s="832">
        <v>44032</v>
      </c>
      <c r="B3234" s="828">
        <v>36755833</v>
      </c>
      <c r="C3234" s="1574" t="s">
        <v>12632</v>
      </c>
      <c r="D3234" s="831"/>
      <c r="E3234" s="2192">
        <v>1.87</v>
      </c>
      <c r="F3234" s="1926">
        <f t="shared" si="50"/>
        <v>1988315.4000000069</v>
      </c>
    </row>
    <row r="3235" spans="1:6" ht="39">
      <c r="A3235" s="832">
        <v>44032</v>
      </c>
      <c r="B3235" s="828">
        <v>0</v>
      </c>
      <c r="C3235" s="1574" t="s">
        <v>14370</v>
      </c>
      <c r="D3235" s="831"/>
      <c r="E3235" s="2193">
        <v>6000</v>
      </c>
      <c r="F3235" s="1926">
        <f t="shared" si="50"/>
        <v>1982315.4000000069</v>
      </c>
    </row>
    <row r="3236" spans="1:6" ht="39">
      <c r="A3236" s="832">
        <v>44032</v>
      </c>
      <c r="B3236" s="828">
        <v>36755833</v>
      </c>
      <c r="C3236" s="1574" t="s">
        <v>14371</v>
      </c>
      <c r="D3236" s="831"/>
      <c r="E3236" s="2193">
        <v>18000</v>
      </c>
      <c r="F3236" s="1926">
        <f t="shared" si="50"/>
        <v>1964315.4000000069</v>
      </c>
    </row>
    <row r="3237" spans="1:6" ht="39">
      <c r="A3237" s="832">
        <v>44032</v>
      </c>
      <c r="B3237" s="828">
        <v>36755833</v>
      </c>
      <c r="C3237" s="1574" t="s">
        <v>14372</v>
      </c>
      <c r="D3237" s="831"/>
      <c r="E3237" s="2192">
        <v>25</v>
      </c>
      <c r="F3237" s="1926">
        <f t="shared" si="50"/>
        <v>1964290.4000000069</v>
      </c>
    </row>
    <row r="3238" spans="1:6">
      <c r="A3238" s="832">
        <v>44032</v>
      </c>
      <c r="B3238" s="828">
        <v>36755833</v>
      </c>
      <c r="C3238" s="1574" t="s">
        <v>12632</v>
      </c>
      <c r="D3238" s="831"/>
      <c r="E3238" s="2192">
        <v>1.87</v>
      </c>
      <c r="F3238" s="1926">
        <f t="shared" si="50"/>
        <v>1964288.5300000068</v>
      </c>
    </row>
    <row r="3239" spans="1:6" ht="39">
      <c r="A3239" s="832">
        <v>44032</v>
      </c>
      <c r="B3239" s="828">
        <v>36755833</v>
      </c>
      <c r="C3239" s="1574" t="s">
        <v>14373</v>
      </c>
      <c r="D3239" s="831"/>
      <c r="E3239" s="2193">
        <v>12000</v>
      </c>
      <c r="F3239" s="1926">
        <f t="shared" si="50"/>
        <v>1952288.5300000068</v>
      </c>
    </row>
    <row r="3240" spans="1:6" ht="39">
      <c r="A3240" s="832">
        <v>44032</v>
      </c>
      <c r="B3240" s="828">
        <v>36755833</v>
      </c>
      <c r="C3240" s="1574" t="s">
        <v>14374</v>
      </c>
      <c r="D3240" s="831"/>
      <c r="E3240" s="2192">
        <v>25</v>
      </c>
      <c r="F3240" s="1926">
        <f t="shared" si="50"/>
        <v>1952263.5300000068</v>
      </c>
    </row>
    <row r="3241" spans="1:6">
      <c r="A3241" s="832">
        <v>44032</v>
      </c>
      <c r="B3241" s="828">
        <v>36755833</v>
      </c>
      <c r="C3241" s="1574" t="s">
        <v>12632</v>
      </c>
      <c r="D3241" s="831"/>
      <c r="E3241" s="2192">
        <v>1.87</v>
      </c>
      <c r="F3241" s="1926">
        <f t="shared" si="50"/>
        <v>1952261.6600000067</v>
      </c>
    </row>
    <row r="3242" spans="1:6" ht="39">
      <c r="A3242" s="832">
        <v>44032</v>
      </c>
      <c r="B3242" s="828">
        <v>36755833</v>
      </c>
      <c r="C3242" s="1574" t="s">
        <v>14375</v>
      </c>
      <c r="D3242" s="831"/>
      <c r="E3242" s="2193">
        <v>6000</v>
      </c>
      <c r="F3242" s="1926">
        <f t="shared" si="50"/>
        <v>1946261.6600000067</v>
      </c>
    </row>
    <row r="3243" spans="1:6" ht="39">
      <c r="A3243" s="832">
        <v>44032</v>
      </c>
      <c r="B3243" s="828">
        <v>36755833</v>
      </c>
      <c r="C3243" s="1574" t="s">
        <v>14376</v>
      </c>
      <c r="D3243" s="831"/>
      <c r="E3243" s="2192">
        <v>25</v>
      </c>
      <c r="F3243" s="1926">
        <f t="shared" si="50"/>
        <v>1946236.6600000067</v>
      </c>
    </row>
    <row r="3244" spans="1:6">
      <c r="A3244" s="832">
        <v>44032</v>
      </c>
      <c r="B3244" s="828">
        <v>36755833</v>
      </c>
      <c r="C3244" s="1574" t="s">
        <v>12632</v>
      </c>
      <c r="D3244" s="831"/>
      <c r="E3244" s="2192">
        <v>1.87</v>
      </c>
      <c r="F3244" s="1926">
        <f t="shared" si="50"/>
        <v>1946234.7900000066</v>
      </c>
    </row>
    <row r="3245" spans="1:6" ht="39">
      <c r="A3245" s="832">
        <v>44033</v>
      </c>
      <c r="B3245" s="828">
        <v>0</v>
      </c>
      <c r="C3245" s="1574" t="s">
        <v>14377</v>
      </c>
      <c r="D3245" s="839">
        <v>17500</v>
      </c>
      <c r="E3245" s="2192"/>
      <c r="F3245" s="1926">
        <f t="shared" si="50"/>
        <v>1963734.7900000066</v>
      </c>
    </row>
    <row r="3246" spans="1:6" ht="26.25">
      <c r="A3246" s="832">
        <v>44033</v>
      </c>
      <c r="B3246" s="828">
        <v>0</v>
      </c>
      <c r="C3246" s="1574" t="s">
        <v>14378</v>
      </c>
      <c r="D3246" s="839">
        <v>60000</v>
      </c>
      <c r="E3246" s="2192"/>
      <c r="F3246" s="1926">
        <f t="shared" si="50"/>
        <v>2023734.7900000066</v>
      </c>
    </row>
    <row r="3247" spans="1:6" s="779" customFormat="1" ht="39">
      <c r="A3247" s="835">
        <v>44033</v>
      </c>
      <c r="B3247" s="2075">
        <v>0</v>
      </c>
      <c r="C3247" s="1575" t="s">
        <v>14379</v>
      </c>
      <c r="D3247" s="857">
        <v>5000</v>
      </c>
      <c r="E3247" s="2204"/>
      <c r="F3247" s="1929">
        <f t="shared" si="50"/>
        <v>2028734.7900000066</v>
      </c>
    </row>
    <row r="3248" spans="1:6" ht="26.25">
      <c r="A3248" s="832">
        <v>44033</v>
      </c>
      <c r="B3248" s="828">
        <v>0</v>
      </c>
      <c r="C3248" s="1574" t="s">
        <v>14380</v>
      </c>
      <c r="D3248" s="839">
        <v>50000</v>
      </c>
      <c r="E3248" s="2192"/>
      <c r="F3248" s="1926">
        <f t="shared" si="50"/>
        <v>2078734.7900000066</v>
      </c>
    </row>
    <row r="3249" spans="1:6">
      <c r="A3249" s="832">
        <v>44033</v>
      </c>
      <c r="B3249" s="828">
        <v>0</v>
      </c>
      <c r="C3249" s="1574" t="s">
        <v>14381</v>
      </c>
      <c r="D3249" s="831"/>
      <c r="E3249" s="2192">
        <v>150</v>
      </c>
      <c r="F3249" s="1926">
        <f t="shared" si="50"/>
        <v>2078584.7900000066</v>
      </c>
    </row>
    <row r="3250" spans="1:6" s="779" customFormat="1" ht="39">
      <c r="A3250" s="835">
        <v>44034</v>
      </c>
      <c r="B3250" s="2075">
        <v>0</v>
      </c>
      <c r="C3250" s="1575" t="s">
        <v>14382</v>
      </c>
      <c r="D3250" s="857">
        <v>350000</v>
      </c>
      <c r="E3250" s="2204"/>
      <c r="F3250" s="1929">
        <f t="shared" si="50"/>
        <v>2428584.7900000066</v>
      </c>
    </row>
    <row r="3251" spans="1:6" ht="39">
      <c r="A3251" s="832">
        <v>44034</v>
      </c>
      <c r="B3251" s="828">
        <v>0</v>
      </c>
      <c r="C3251" s="1574" t="s">
        <v>14383</v>
      </c>
      <c r="D3251" s="839">
        <v>54000</v>
      </c>
      <c r="E3251" s="2192"/>
      <c r="F3251" s="1926">
        <f t="shared" si="50"/>
        <v>2482584.7900000066</v>
      </c>
    </row>
    <row r="3252" spans="1:6" ht="39">
      <c r="A3252" s="832">
        <v>44034</v>
      </c>
      <c r="B3252" s="828">
        <v>0</v>
      </c>
      <c r="C3252" s="1574" t="s">
        <v>14384</v>
      </c>
      <c r="D3252" s="839">
        <v>12500</v>
      </c>
      <c r="E3252" s="2192"/>
      <c r="F3252" s="1926">
        <f t="shared" si="50"/>
        <v>2495084.7900000066</v>
      </c>
    </row>
    <row r="3253" spans="1:6" ht="39">
      <c r="A3253" s="832">
        <v>44034</v>
      </c>
      <c r="B3253" s="828">
        <v>0</v>
      </c>
      <c r="C3253" s="1574" t="s">
        <v>14385</v>
      </c>
      <c r="D3253" s="831"/>
      <c r="E3253" s="2193">
        <v>45000</v>
      </c>
      <c r="F3253" s="1926">
        <f t="shared" si="50"/>
        <v>2450084.7900000066</v>
      </c>
    </row>
    <row r="3254" spans="1:6" ht="39">
      <c r="A3254" s="832">
        <v>44034</v>
      </c>
      <c r="B3254" s="828">
        <v>36741963</v>
      </c>
      <c r="C3254" s="1574" t="s">
        <v>14386</v>
      </c>
      <c r="D3254" s="831"/>
      <c r="E3254" s="2193">
        <v>80900</v>
      </c>
      <c r="F3254" s="1926">
        <f t="shared" si="50"/>
        <v>2369184.7900000066</v>
      </c>
    </row>
    <row r="3255" spans="1:6" ht="39">
      <c r="A3255" s="832">
        <v>44034</v>
      </c>
      <c r="B3255" s="828">
        <v>36741963</v>
      </c>
      <c r="C3255" s="1574" t="s">
        <v>14387</v>
      </c>
      <c r="D3255" s="831"/>
      <c r="E3255" s="2192">
        <v>50</v>
      </c>
      <c r="F3255" s="1926">
        <f t="shared" si="50"/>
        <v>2369134.7900000066</v>
      </c>
    </row>
    <row r="3256" spans="1:6">
      <c r="A3256" s="832">
        <v>44034</v>
      </c>
      <c r="B3256" s="828">
        <v>36741963</v>
      </c>
      <c r="C3256" s="1574" t="s">
        <v>12632</v>
      </c>
      <c r="D3256" s="831"/>
      <c r="E3256" s="2192">
        <v>3.75</v>
      </c>
      <c r="F3256" s="1926">
        <f t="shared" si="50"/>
        <v>2369131.0400000066</v>
      </c>
    </row>
    <row r="3257" spans="1:6" ht="39">
      <c r="A3257" s="832">
        <v>44034</v>
      </c>
      <c r="B3257" s="828">
        <v>36741963</v>
      </c>
      <c r="C3257" s="1574" t="s">
        <v>14388</v>
      </c>
      <c r="D3257" s="831"/>
      <c r="E3257" s="2193">
        <v>47200</v>
      </c>
      <c r="F3257" s="1926">
        <f t="shared" si="50"/>
        <v>2321931.0400000066</v>
      </c>
    </row>
    <row r="3258" spans="1:6" ht="39">
      <c r="A3258" s="832">
        <v>44034</v>
      </c>
      <c r="B3258" s="828">
        <v>36741963</v>
      </c>
      <c r="C3258" s="1574" t="s">
        <v>14389</v>
      </c>
      <c r="D3258" s="831"/>
      <c r="E3258" s="2192">
        <v>25</v>
      </c>
      <c r="F3258" s="1926">
        <f t="shared" si="50"/>
        <v>2321906.0400000066</v>
      </c>
    </row>
    <row r="3259" spans="1:6">
      <c r="A3259" s="832">
        <v>44034</v>
      </c>
      <c r="B3259" s="828">
        <v>36741963</v>
      </c>
      <c r="C3259" s="1574" t="s">
        <v>12632</v>
      </c>
      <c r="D3259" s="831"/>
      <c r="E3259" s="2192">
        <v>1.87</v>
      </c>
      <c r="F3259" s="1926">
        <f t="shared" si="50"/>
        <v>2321904.1700000064</v>
      </c>
    </row>
    <row r="3260" spans="1:6">
      <c r="A3260" s="832">
        <v>44034</v>
      </c>
      <c r="B3260" s="828">
        <v>0</v>
      </c>
      <c r="C3260" s="1574" t="s">
        <v>14390</v>
      </c>
      <c r="D3260" s="831"/>
      <c r="E3260" s="2192">
        <v>150</v>
      </c>
      <c r="F3260" s="1926">
        <f t="shared" si="50"/>
        <v>2321754.1700000064</v>
      </c>
    </row>
    <row r="3261" spans="1:6" ht="26.25">
      <c r="A3261" s="832">
        <v>44035</v>
      </c>
      <c r="B3261" s="828">
        <v>0</v>
      </c>
      <c r="C3261" s="1574" t="s">
        <v>14391</v>
      </c>
      <c r="D3261" s="839">
        <v>40000</v>
      </c>
      <c r="E3261" s="2192"/>
      <c r="F3261" s="1926">
        <f t="shared" si="50"/>
        <v>2361754.1700000064</v>
      </c>
    </row>
    <row r="3262" spans="1:6" s="779" customFormat="1" ht="39">
      <c r="A3262" s="835">
        <v>44035</v>
      </c>
      <c r="B3262" s="2075">
        <v>0</v>
      </c>
      <c r="C3262" s="1575" t="s">
        <v>14392</v>
      </c>
      <c r="D3262" s="857">
        <v>1732000</v>
      </c>
      <c r="E3262" s="2204"/>
      <c r="F3262" s="1929">
        <f t="shared" si="50"/>
        <v>4093754.1700000064</v>
      </c>
    </row>
    <row r="3263" spans="1:6">
      <c r="A3263" s="832">
        <v>44035</v>
      </c>
      <c r="B3263" s="828">
        <v>0</v>
      </c>
      <c r="C3263" s="1574" t="s">
        <v>14393</v>
      </c>
      <c r="D3263" s="831"/>
      <c r="E3263" s="2192">
        <v>100</v>
      </c>
      <c r="F3263" s="1926">
        <f t="shared" si="50"/>
        <v>4093654.1700000064</v>
      </c>
    </row>
    <row r="3264" spans="1:6" ht="39">
      <c r="A3264" s="832">
        <v>44036</v>
      </c>
      <c r="B3264" s="828">
        <v>0</v>
      </c>
      <c r="C3264" s="1574" t="s">
        <v>14394</v>
      </c>
      <c r="D3264" s="839">
        <v>44000</v>
      </c>
      <c r="E3264" s="2192"/>
      <c r="F3264" s="1926">
        <f t="shared" si="50"/>
        <v>4137654.1700000064</v>
      </c>
    </row>
    <row r="3265" spans="1:6" ht="39">
      <c r="A3265" s="832">
        <v>44036</v>
      </c>
      <c r="B3265" s="828">
        <v>0</v>
      </c>
      <c r="C3265" s="1574" t="s">
        <v>14395</v>
      </c>
      <c r="D3265" s="839">
        <v>60000</v>
      </c>
      <c r="E3265" s="2192"/>
      <c r="F3265" s="1926">
        <f t="shared" si="50"/>
        <v>4197654.1700000064</v>
      </c>
    </row>
    <row r="3266" spans="1:6" ht="39">
      <c r="A3266" s="832">
        <v>44036</v>
      </c>
      <c r="B3266" s="828">
        <v>0</v>
      </c>
      <c r="C3266" s="1574" t="s">
        <v>14396</v>
      </c>
      <c r="D3266" s="839">
        <v>64000</v>
      </c>
      <c r="E3266" s="2192"/>
      <c r="F3266" s="1926">
        <f t="shared" si="50"/>
        <v>4261654.1700000064</v>
      </c>
    </row>
    <row r="3267" spans="1:6" ht="39">
      <c r="A3267" s="832">
        <v>44036</v>
      </c>
      <c r="B3267" s="828">
        <v>0</v>
      </c>
      <c r="C3267" s="1574" t="s">
        <v>14397</v>
      </c>
      <c r="D3267" s="839">
        <v>54000</v>
      </c>
      <c r="E3267" s="2192"/>
      <c r="F3267" s="1926">
        <f t="shared" ref="F3267:F3330" si="51">F3266-E3267+D3267</f>
        <v>4315654.1700000064</v>
      </c>
    </row>
    <row r="3268" spans="1:6" ht="39">
      <c r="A3268" s="832">
        <v>44036</v>
      </c>
      <c r="B3268" s="828">
        <v>0</v>
      </c>
      <c r="C3268" s="1574" t="s">
        <v>14398</v>
      </c>
      <c r="D3268" s="839">
        <v>60000</v>
      </c>
      <c r="E3268" s="2192"/>
      <c r="F3268" s="1926">
        <f t="shared" si="51"/>
        <v>4375654.1700000064</v>
      </c>
    </row>
    <row r="3269" spans="1:6">
      <c r="A3269" s="832">
        <v>44036</v>
      </c>
      <c r="B3269" s="828">
        <v>0</v>
      </c>
      <c r="C3269" s="1574" t="s">
        <v>14399</v>
      </c>
      <c r="D3269" s="831"/>
      <c r="E3269" s="2192">
        <v>250</v>
      </c>
      <c r="F3269" s="1926">
        <f t="shared" si="51"/>
        <v>4375404.1700000064</v>
      </c>
    </row>
    <row r="3270" spans="1:6" ht="39">
      <c r="A3270" s="832">
        <v>44037</v>
      </c>
      <c r="B3270" s="828">
        <v>0</v>
      </c>
      <c r="C3270" s="1574" t="s">
        <v>14400</v>
      </c>
      <c r="D3270" s="839">
        <v>25000</v>
      </c>
      <c r="E3270" s="2192"/>
      <c r="F3270" s="1926">
        <f t="shared" si="51"/>
        <v>4400404.1700000064</v>
      </c>
    </row>
    <row r="3271" spans="1:6">
      <c r="A3271" s="832">
        <v>44037</v>
      </c>
      <c r="B3271" s="828">
        <v>0</v>
      </c>
      <c r="C3271" s="1574" t="s">
        <v>14401</v>
      </c>
      <c r="D3271" s="831"/>
      <c r="E3271" s="2192">
        <v>50</v>
      </c>
      <c r="F3271" s="1926">
        <f t="shared" si="51"/>
        <v>4400354.1700000064</v>
      </c>
    </row>
    <row r="3272" spans="1:6">
      <c r="A3272" s="832">
        <v>44037</v>
      </c>
      <c r="B3272" s="828">
        <v>0</v>
      </c>
      <c r="C3272" s="1574" t="s">
        <v>14401</v>
      </c>
      <c r="D3272" s="831"/>
      <c r="E3272" s="2192">
        <v>50</v>
      </c>
      <c r="F3272" s="1926">
        <f t="shared" si="51"/>
        <v>4400304.1700000064</v>
      </c>
    </row>
    <row r="3273" spans="1:6" ht="39">
      <c r="A3273" s="832">
        <v>44039</v>
      </c>
      <c r="B3273" s="828">
        <v>0</v>
      </c>
      <c r="C3273" s="1574" t="s">
        <v>14402</v>
      </c>
      <c r="D3273" s="839">
        <v>60000</v>
      </c>
      <c r="E3273" s="2192"/>
      <c r="F3273" s="1926">
        <f t="shared" si="51"/>
        <v>4460304.1700000064</v>
      </c>
    </row>
    <row r="3274" spans="1:6" ht="26.25">
      <c r="A3274" s="832">
        <v>44039</v>
      </c>
      <c r="B3274" s="828">
        <v>0</v>
      </c>
      <c r="C3274" s="1574" t="s">
        <v>14403</v>
      </c>
      <c r="D3274" s="839">
        <v>60000</v>
      </c>
      <c r="E3274" s="2192"/>
      <c r="F3274" s="1926">
        <f t="shared" si="51"/>
        <v>4520304.1700000064</v>
      </c>
    </row>
    <row r="3275" spans="1:6" ht="26.25">
      <c r="A3275" s="832">
        <v>44039</v>
      </c>
      <c r="B3275" s="828">
        <v>0</v>
      </c>
      <c r="C3275" s="1574" t="s">
        <v>14404</v>
      </c>
      <c r="D3275" s="839">
        <v>11000</v>
      </c>
      <c r="E3275" s="2192"/>
      <c r="F3275" s="1926">
        <f t="shared" si="51"/>
        <v>4531304.1700000064</v>
      </c>
    </row>
    <row r="3276" spans="1:6" ht="39">
      <c r="A3276" s="832">
        <v>44039</v>
      </c>
      <c r="B3276" s="828">
        <v>0</v>
      </c>
      <c r="C3276" s="1574" t="s">
        <v>14405</v>
      </c>
      <c r="D3276" s="839">
        <v>40000</v>
      </c>
      <c r="E3276" s="2192"/>
      <c r="F3276" s="1926">
        <f t="shared" si="51"/>
        <v>4571304.1700000064</v>
      </c>
    </row>
    <row r="3277" spans="1:6">
      <c r="A3277" s="832">
        <v>44039</v>
      </c>
      <c r="B3277" s="828">
        <v>0</v>
      </c>
      <c r="C3277" s="1574" t="s">
        <v>14406</v>
      </c>
      <c r="D3277" s="851"/>
      <c r="E3277" s="2192">
        <v>200</v>
      </c>
      <c r="F3277" s="1926">
        <f t="shared" si="51"/>
        <v>4571104.1700000064</v>
      </c>
    </row>
    <row r="3278" spans="1:6" ht="39">
      <c r="A3278" s="832">
        <v>44040</v>
      </c>
      <c r="B3278" s="828">
        <v>0</v>
      </c>
      <c r="C3278" s="1574" t="s">
        <v>14407</v>
      </c>
      <c r="D3278" s="839">
        <v>74000</v>
      </c>
      <c r="E3278" s="2192"/>
      <c r="F3278" s="1926">
        <f t="shared" si="51"/>
        <v>4645104.1700000064</v>
      </c>
    </row>
    <row r="3279" spans="1:6" ht="39">
      <c r="A3279" s="832">
        <v>44040</v>
      </c>
      <c r="B3279" s="828">
        <v>0</v>
      </c>
      <c r="C3279" s="1574" t="s">
        <v>14408</v>
      </c>
      <c r="D3279" s="839">
        <v>29000</v>
      </c>
      <c r="E3279" s="2192"/>
      <c r="F3279" s="1926">
        <f t="shared" si="51"/>
        <v>4674104.1700000064</v>
      </c>
    </row>
    <row r="3280" spans="1:6" ht="39">
      <c r="A3280" s="832">
        <v>44040</v>
      </c>
      <c r="B3280" s="828">
        <v>0</v>
      </c>
      <c r="C3280" s="1574" t="s">
        <v>14409</v>
      </c>
      <c r="D3280" s="839">
        <v>44000</v>
      </c>
      <c r="E3280" s="2192"/>
      <c r="F3280" s="1926">
        <f t="shared" si="51"/>
        <v>4718104.1700000064</v>
      </c>
    </row>
    <row r="3281" spans="1:6" s="779" customFormat="1" ht="26.25">
      <c r="A3281" s="835">
        <v>44040</v>
      </c>
      <c r="B3281" s="2075">
        <v>0</v>
      </c>
      <c r="C3281" s="1575" t="s">
        <v>14410</v>
      </c>
      <c r="D3281" s="857">
        <v>120000</v>
      </c>
      <c r="E3281" s="2204"/>
      <c r="F3281" s="1929">
        <f t="shared" si="51"/>
        <v>4838104.1700000064</v>
      </c>
    </row>
    <row r="3282" spans="1:6">
      <c r="A3282" s="832">
        <v>44041</v>
      </c>
      <c r="B3282" s="828">
        <v>0</v>
      </c>
      <c r="C3282" s="1574" t="s">
        <v>14411</v>
      </c>
      <c r="D3282" s="831"/>
      <c r="E3282" s="2192">
        <v>200</v>
      </c>
      <c r="F3282" s="1926">
        <f t="shared" si="51"/>
        <v>4837904.1700000064</v>
      </c>
    </row>
    <row r="3283" spans="1:6" ht="39">
      <c r="A3283" s="832">
        <v>44041</v>
      </c>
      <c r="B3283" s="828">
        <v>0</v>
      </c>
      <c r="C3283" s="1574" t="s">
        <v>14412</v>
      </c>
      <c r="D3283" s="839">
        <v>70000</v>
      </c>
      <c r="E3283" s="2192"/>
      <c r="F3283" s="1926">
        <f t="shared" si="51"/>
        <v>4907904.1700000064</v>
      </c>
    </row>
    <row r="3284" spans="1:6" ht="39">
      <c r="A3284" s="832">
        <v>44041</v>
      </c>
      <c r="B3284" s="828">
        <v>0</v>
      </c>
      <c r="C3284" s="1574" t="s">
        <v>14413</v>
      </c>
      <c r="D3284" s="831"/>
      <c r="E3284" s="2193">
        <v>48000</v>
      </c>
      <c r="F3284" s="1926">
        <f t="shared" si="51"/>
        <v>4859904.1700000064</v>
      </c>
    </row>
    <row r="3285" spans="1:6" ht="39">
      <c r="A3285" s="832">
        <v>44041</v>
      </c>
      <c r="B3285" s="828">
        <v>36965158</v>
      </c>
      <c r="C3285" s="1574" t="s">
        <v>14414</v>
      </c>
      <c r="D3285" s="831"/>
      <c r="E3285" s="2193">
        <v>27000</v>
      </c>
      <c r="F3285" s="1926">
        <f t="shared" si="51"/>
        <v>4832904.1700000064</v>
      </c>
    </row>
    <row r="3286" spans="1:6" ht="39">
      <c r="A3286" s="832">
        <v>44041</v>
      </c>
      <c r="B3286" s="828">
        <v>36965158</v>
      </c>
      <c r="C3286" s="1574" t="s">
        <v>14415</v>
      </c>
      <c r="D3286" s="831"/>
      <c r="E3286" s="2192">
        <v>25</v>
      </c>
      <c r="F3286" s="1926">
        <f t="shared" si="51"/>
        <v>4832879.1700000064</v>
      </c>
    </row>
    <row r="3287" spans="1:6">
      <c r="A3287" s="832">
        <v>44041</v>
      </c>
      <c r="B3287" s="828">
        <v>36965158</v>
      </c>
      <c r="C3287" s="1574" t="s">
        <v>14416</v>
      </c>
      <c r="D3287" s="831"/>
      <c r="E3287" s="2192">
        <v>1.87</v>
      </c>
      <c r="F3287" s="1926">
        <f t="shared" si="51"/>
        <v>4832877.3000000063</v>
      </c>
    </row>
    <row r="3288" spans="1:6" ht="39">
      <c r="A3288" s="832">
        <v>44041</v>
      </c>
      <c r="B3288" s="828">
        <v>0</v>
      </c>
      <c r="C3288" s="1574" t="s">
        <v>14417</v>
      </c>
      <c r="D3288" s="831"/>
      <c r="E3288" s="2193">
        <v>22400</v>
      </c>
      <c r="F3288" s="1926">
        <f t="shared" si="51"/>
        <v>4810477.3000000063</v>
      </c>
    </row>
    <row r="3289" spans="1:6" ht="39">
      <c r="A3289" s="832">
        <v>44041</v>
      </c>
      <c r="B3289" s="828">
        <v>37125501</v>
      </c>
      <c r="C3289" s="1574" t="s">
        <v>14418</v>
      </c>
      <c r="D3289" s="831"/>
      <c r="E3289" s="2193">
        <v>17400</v>
      </c>
      <c r="F3289" s="1926">
        <f t="shared" si="51"/>
        <v>4793077.3000000063</v>
      </c>
    </row>
    <row r="3290" spans="1:6" ht="26.25">
      <c r="A3290" s="832">
        <v>44041</v>
      </c>
      <c r="B3290" s="828">
        <v>37125501</v>
      </c>
      <c r="C3290" s="1574" t="s">
        <v>14419</v>
      </c>
      <c r="D3290" s="831"/>
      <c r="E3290" s="2192">
        <v>25</v>
      </c>
      <c r="F3290" s="1926">
        <f t="shared" si="51"/>
        <v>4793052.3000000063</v>
      </c>
    </row>
    <row r="3291" spans="1:6">
      <c r="A3291" s="832">
        <v>44041</v>
      </c>
      <c r="B3291" s="828">
        <v>37125501</v>
      </c>
      <c r="C3291" s="1574" t="s">
        <v>14037</v>
      </c>
      <c r="D3291" s="831"/>
      <c r="E3291" s="2192">
        <v>1.87</v>
      </c>
      <c r="F3291" s="1926">
        <f t="shared" si="51"/>
        <v>4793050.4300000062</v>
      </c>
    </row>
    <row r="3292" spans="1:6" ht="39">
      <c r="A3292" s="832">
        <v>44041</v>
      </c>
      <c r="B3292" s="828">
        <v>37125501</v>
      </c>
      <c r="C3292" s="1574" t="s">
        <v>14420</v>
      </c>
      <c r="D3292" s="831"/>
      <c r="E3292" s="2193">
        <v>17400</v>
      </c>
      <c r="F3292" s="1926">
        <f t="shared" si="51"/>
        <v>4775650.4300000062</v>
      </c>
    </row>
    <row r="3293" spans="1:6" ht="26.25">
      <c r="A3293" s="832">
        <v>44041</v>
      </c>
      <c r="B3293" s="828">
        <v>37125501</v>
      </c>
      <c r="C3293" s="1574" t="s">
        <v>14421</v>
      </c>
      <c r="D3293" s="831"/>
      <c r="E3293" s="2192">
        <v>25</v>
      </c>
      <c r="F3293" s="1926">
        <f t="shared" si="51"/>
        <v>4775625.4300000062</v>
      </c>
    </row>
    <row r="3294" spans="1:6">
      <c r="A3294" s="832">
        <v>44041</v>
      </c>
      <c r="B3294" s="828">
        <v>37125501</v>
      </c>
      <c r="C3294" s="1574" t="s">
        <v>14037</v>
      </c>
      <c r="D3294" s="831"/>
      <c r="E3294" s="2192">
        <v>1.87</v>
      </c>
      <c r="F3294" s="1926">
        <f t="shared" si="51"/>
        <v>4775623.5600000061</v>
      </c>
    </row>
    <row r="3295" spans="1:6" ht="39">
      <c r="A3295" s="832">
        <v>44041</v>
      </c>
      <c r="B3295" s="828">
        <v>37125995</v>
      </c>
      <c r="C3295" s="1574" t="s">
        <v>14422</v>
      </c>
      <c r="D3295" s="831"/>
      <c r="E3295" s="2193">
        <v>32500</v>
      </c>
      <c r="F3295" s="1926">
        <f t="shared" si="51"/>
        <v>4743123.5600000061</v>
      </c>
    </row>
    <row r="3296" spans="1:6" ht="39">
      <c r="A3296" s="832">
        <v>44041</v>
      </c>
      <c r="B3296" s="828">
        <v>37125995</v>
      </c>
      <c r="C3296" s="1574" t="s">
        <v>14423</v>
      </c>
      <c r="D3296" s="831"/>
      <c r="E3296" s="2192">
        <v>25</v>
      </c>
      <c r="F3296" s="1926">
        <f t="shared" si="51"/>
        <v>4743098.5600000061</v>
      </c>
    </row>
    <row r="3297" spans="1:6">
      <c r="A3297" s="832">
        <v>44041</v>
      </c>
      <c r="B3297" s="828">
        <v>37125995</v>
      </c>
      <c r="C3297" s="1574" t="s">
        <v>12940</v>
      </c>
      <c r="D3297" s="831"/>
      <c r="E3297" s="2192">
        <v>1.87</v>
      </c>
      <c r="F3297" s="1926">
        <f t="shared" si="51"/>
        <v>4743096.690000006</v>
      </c>
    </row>
    <row r="3298" spans="1:6" ht="39">
      <c r="A3298" s="832">
        <v>44041</v>
      </c>
      <c r="B3298" s="828">
        <v>0</v>
      </c>
      <c r="C3298" s="1574" t="s">
        <v>14424</v>
      </c>
      <c r="D3298" s="831"/>
      <c r="E3298" s="2193">
        <v>4000</v>
      </c>
      <c r="F3298" s="1926">
        <f t="shared" si="51"/>
        <v>4739096.690000006</v>
      </c>
    </row>
    <row r="3299" spans="1:6" ht="39">
      <c r="A3299" s="832">
        <v>44041</v>
      </c>
      <c r="B3299" s="828">
        <v>0</v>
      </c>
      <c r="C3299" s="1574" t="s">
        <v>14425</v>
      </c>
      <c r="D3299" s="839">
        <v>39000</v>
      </c>
      <c r="E3299" s="2192"/>
      <c r="F3299" s="1926">
        <f t="shared" si="51"/>
        <v>4778096.690000006</v>
      </c>
    </row>
    <row r="3300" spans="1:6" ht="39">
      <c r="A3300" s="832">
        <v>44041</v>
      </c>
      <c r="B3300" s="828">
        <v>0</v>
      </c>
      <c r="C3300" s="1574" t="s">
        <v>14426</v>
      </c>
      <c r="D3300" s="839">
        <v>15000</v>
      </c>
      <c r="E3300" s="2192"/>
      <c r="F3300" s="1926">
        <f t="shared" si="51"/>
        <v>4793096.690000006</v>
      </c>
    </row>
    <row r="3301" spans="1:6">
      <c r="A3301" s="832">
        <v>44041</v>
      </c>
      <c r="B3301" s="828">
        <v>0</v>
      </c>
      <c r="C3301" s="1574" t="s">
        <v>14427</v>
      </c>
      <c r="D3301" s="831"/>
      <c r="E3301" s="2192">
        <v>150</v>
      </c>
      <c r="F3301" s="1926">
        <f t="shared" si="51"/>
        <v>4792946.690000006</v>
      </c>
    </row>
    <row r="3302" spans="1:6" ht="39">
      <c r="A3302" s="832">
        <v>44042</v>
      </c>
      <c r="B3302" s="828">
        <v>37124231</v>
      </c>
      <c r="C3302" s="1574" t="s">
        <v>14428</v>
      </c>
      <c r="D3302" s="831"/>
      <c r="E3302" s="2193">
        <v>115900</v>
      </c>
      <c r="F3302" s="1926">
        <f t="shared" si="51"/>
        <v>4677046.690000006</v>
      </c>
    </row>
    <row r="3303" spans="1:6" ht="39">
      <c r="A3303" s="832">
        <v>44042</v>
      </c>
      <c r="B3303" s="828">
        <v>37124231</v>
      </c>
      <c r="C3303" s="1574" t="s">
        <v>14429</v>
      </c>
      <c r="D3303" s="831"/>
      <c r="E3303" s="2192">
        <v>50</v>
      </c>
      <c r="F3303" s="1926">
        <f t="shared" si="51"/>
        <v>4676996.690000006</v>
      </c>
    </row>
    <row r="3304" spans="1:6">
      <c r="A3304" s="832">
        <v>44042</v>
      </c>
      <c r="B3304" s="828">
        <v>37124231</v>
      </c>
      <c r="C3304" s="1574" t="s">
        <v>12632</v>
      </c>
      <c r="D3304" s="831"/>
      <c r="E3304" s="2192">
        <v>3.75</v>
      </c>
      <c r="F3304" s="1926">
        <f t="shared" si="51"/>
        <v>4676992.940000006</v>
      </c>
    </row>
    <row r="3305" spans="1:6" ht="39">
      <c r="A3305" s="832">
        <v>44042</v>
      </c>
      <c r="B3305" s="828">
        <v>37124231</v>
      </c>
      <c r="C3305" s="1574" t="s">
        <v>14430</v>
      </c>
      <c r="D3305" s="831"/>
      <c r="E3305" s="2193">
        <v>56300</v>
      </c>
      <c r="F3305" s="1926">
        <f t="shared" si="51"/>
        <v>4620692.940000006</v>
      </c>
    </row>
    <row r="3306" spans="1:6" ht="39">
      <c r="A3306" s="832">
        <v>44042</v>
      </c>
      <c r="B3306" s="828">
        <v>37124231</v>
      </c>
      <c r="C3306" s="1574" t="s">
        <v>14431</v>
      </c>
      <c r="D3306" s="831"/>
      <c r="E3306" s="2192">
        <v>50</v>
      </c>
      <c r="F3306" s="1926">
        <f t="shared" si="51"/>
        <v>4620642.940000006</v>
      </c>
    </row>
    <row r="3307" spans="1:6">
      <c r="A3307" s="832">
        <v>44042</v>
      </c>
      <c r="B3307" s="828">
        <v>37124231</v>
      </c>
      <c r="C3307" s="1574" t="s">
        <v>12632</v>
      </c>
      <c r="D3307" s="831"/>
      <c r="E3307" s="2192">
        <v>3.75</v>
      </c>
      <c r="F3307" s="1926">
        <f t="shared" si="51"/>
        <v>4620639.190000006</v>
      </c>
    </row>
    <row r="3308" spans="1:6" ht="39">
      <c r="A3308" s="832">
        <v>44042</v>
      </c>
      <c r="B3308" s="828">
        <v>0</v>
      </c>
      <c r="C3308" s="1574" t="s">
        <v>14432</v>
      </c>
      <c r="D3308" s="831"/>
      <c r="E3308" s="2193">
        <v>27150</v>
      </c>
      <c r="F3308" s="1926">
        <f t="shared" si="51"/>
        <v>4593489.190000006</v>
      </c>
    </row>
    <row r="3309" spans="1:6" ht="39">
      <c r="A3309" s="832">
        <v>44042</v>
      </c>
      <c r="B3309" s="828">
        <v>0</v>
      </c>
      <c r="C3309" s="1574" t="s">
        <v>14433</v>
      </c>
      <c r="D3309" s="831"/>
      <c r="E3309" s="2193">
        <v>79900</v>
      </c>
      <c r="F3309" s="1926">
        <f t="shared" si="51"/>
        <v>4513589.190000006</v>
      </c>
    </row>
    <row r="3310" spans="1:6" ht="26.25">
      <c r="A3310" s="832">
        <v>44042</v>
      </c>
      <c r="B3310" s="828">
        <v>0</v>
      </c>
      <c r="C3310" s="1574" t="s">
        <v>14434</v>
      </c>
      <c r="D3310" s="839">
        <v>4000</v>
      </c>
      <c r="E3310" s="2192"/>
      <c r="F3310" s="1926">
        <f t="shared" si="51"/>
        <v>4517589.190000006</v>
      </c>
    </row>
    <row r="3311" spans="1:6" ht="39">
      <c r="A3311" s="832">
        <v>44042</v>
      </c>
      <c r="B3311" s="828">
        <v>0</v>
      </c>
      <c r="C3311" s="1574" t="s">
        <v>14435</v>
      </c>
      <c r="D3311" s="839">
        <v>25000</v>
      </c>
      <c r="E3311" s="2192"/>
      <c r="F3311" s="1926">
        <f t="shared" si="51"/>
        <v>4542589.190000006</v>
      </c>
    </row>
    <row r="3312" spans="1:6" ht="39">
      <c r="A3312" s="832">
        <v>44042</v>
      </c>
      <c r="B3312" s="828">
        <v>0</v>
      </c>
      <c r="C3312" s="1574" t="s">
        <v>14436</v>
      </c>
      <c r="D3312" s="839">
        <v>50000</v>
      </c>
      <c r="E3312" s="2192"/>
      <c r="F3312" s="1926">
        <f t="shared" si="51"/>
        <v>4592589.190000006</v>
      </c>
    </row>
    <row r="3313" spans="1:6">
      <c r="A3313" s="832">
        <v>44042</v>
      </c>
      <c r="B3313" s="828">
        <v>0</v>
      </c>
      <c r="C3313" s="1574" t="s">
        <v>14437</v>
      </c>
      <c r="D3313" s="831"/>
      <c r="E3313" s="2192">
        <v>100</v>
      </c>
      <c r="F3313" s="1926">
        <f t="shared" si="51"/>
        <v>4592489.190000006</v>
      </c>
    </row>
    <row r="3314" spans="1:6" ht="39">
      <c r="A3314" s="832">
        <v>44043</v>
      </c>
      <c r="B3314" s="828">
        <v>0</v>
      </c>
      <c r="C3314" s="1574" t="s">
        <v>14438</v>
      </c>
      <c r="D3314" s="839">
        <v>54000</v>
      </c>
      <c r="E3314" s="2192"/>
      <c r="F3314" s="1926">
        <f t="shared" si="51"/>
        <v>4646489.190000006</v>
      </c>
    </row>
    <row r="3315" spans="1:6" ht="26.25">
      <c r="A3315" s="832">
        <v>44043</v>
      </c>
      <c r="B3315" s="828">
        <v>0</v>
      </c>
      <c r="C3315" s="1574" t="s">
        <v>14439</v>
      </c>
      <c r="D3315" s="839">
        <v>4000</v>
      </c>
      <c r="E3315" s="2192"/>
      <c r="F3315" s="1926">
        <f t="shared" si="51"/>
        <v>4650489.190000006</v>
      </c>
    </row>
    <row r="3316" spans="1:6" ht="39">
      <c r="A3316" s="832">
        <v>44043</v>
      </c>
      <c r="B3316" s="828">
        <v>0</v>
      </c>
      <c r="C3316" s="1574" t="s">
        <v>14440</v>
      </c>
      <c r="D3316" s="839">
        <v>35000</v>
      </c>
      <c r="E3316" s="2192"/>
      <c r="F3316" s="1926">
        <f t="shared" si="51"/>
        <v>4685489.190000006</v>
      </c>
    </row>
    <row r="3317" spans="1:6">
      <c r="A3317" s="832">
        <v>44043</v>
      </c>
      <c r="B3317" s="828">
        <v>0</v>
      </c>
      <c r="C3317" s="1574" t="s">
        <v>14441</v>
      </c>
      <c r="D3317" s="831"/>
      <c r="E3317" s="2192">
        <v>100</v>
      </c>
      <c r="F3317" s="1926">
        <f t="shared" si="51"/>
        <v>4685389.190000006</v>
      </c>
    </row>
    <row r="3318" spans="1:6">
      <c r="A3318" s="832">
        <v>44043</v>
      </c>
      <c r="B3318" s="828">
        <v>0</v>
      </c>
      <c r="C3318" s="1574" t="s">
        <v>11736</v>
      </c>
      <c r="D3318" s="831"/>
      <c r="E3318" s="2193">
        <v>8098.73</v>
      </c>
      <c r="F3318" s="1926">
        <f t="shared" si="51"/>
        <v>4677290.4600000056</v>
      </c>
    </row>
    <row r="3319" spans="1:6">
      <c r="A3319" s="832">
        <v>44043</v>
      </c>
      <c r="B3319" s="828">
        <v>0</v>
      </c>
      <c r="C3319" s="1574" t="s">
        <v>11737</v>
      </c>
      <c r="D3319" s="831"/>
      <c r="E3319" s="2192">
        <v>607.4</v>
      </c>
      <c r="F3319" s="1926">
        <f t="shared" si="51"/>
        <v>4676683.0600000052</v>
      </c>
    </row>
    <row r="3320" spans="1:6" ht="39">
      <c r="A3320" s="832">
        <v>44044</v>
      </c>
      <c r="B3320" s="828">
        <v>0</v>
      </c>
      <c r="C3320" s="1574" t="s">
        <v>14442</v>
      </c>
      <c r="D3320" s="839">
        <v>100000</v>
      </c>
      <c r="E3320" s="2192"/>
      <c r="F3320" s="1926">
        <f t="shared" si="51"/>
        <v>4776683.0600000052</v>
      </c>
    </row>
    <row r="3321" spans="1:6" ht="39">
      <c r="A3321" s="832">
        <v>44044</v>
      </c>
      <c r="B3321" s="828">
        <v>0</v>
      </c>
      <c r="C3321" s="1574" t="s">
        <v>14443</v>
      </c>
      <c r="D3321" s="839">
        <v>50000</v>
      </c>
      <c r="E3321" s="2192"/>
      <c r="F3321" s="1926">
        <f t="shared" si="51"/>
        <v>4826683.0600000052</v>
      </c>
    </row>
    <row r="3322" spans="1:6">
      <c r="A3322" s="832">
        <v>44044</v>
      </c>
      <c r="B3322" s="828">
        <v>0</v>
      </c>
      <c r="C3322" s="1574" t="s">
        <v>14444</v>
      </c>
      <c r="D3322" s="831"/>
      <c r="E3322" s="2192">
        <v>100</v>
      </c>
      <c r="F3322" s="1926">
        <f t="shared" si="51"/>
        <v>4826583.0600000052</v>
      </c>
    </row>
    <row r="3323" spans="1:6" ht="39">
      <c r="A3323" s="832">
        <v>44045</v>
      </c>
      <c r="B3323" s="828">
        <v>0</v>
      </c>
      <c r="C3323" s="1574" t="s">
        <v>14445</v>
      </c>
      <c r="D3323" s="839">
        <v>20000</v>
      </c>
      <c r="E3323" s="2192"/>
      <c r="F3323" s="1926">
        <f t="shared" si="51"/>
        <v>4846583.0600000052</v>
      </c>
    </row>
    <row r="3324" spans="1:6" ht="39">
      <c r="A3324" s="832">
        <v>44045</v>
      </c>
      <c r="B3324" s="828">
        <v>0</v>
      </c>
      <c r="C3324" s="1574" t="s">
        <v>14446</v>
      </c>
      <c r="D3324" s="839">
        <v>10000</v>
      </c>
      <c r="E3324" s="2192"/>
      <c r="F3324" s="1926">
        <f t="shared" si="51"/>
        <v>4856583.0600000052</v>
      </c>
    </row>
    <row r="3325" spans="1:6">
      <c r="A3325" s="832">
        <v>44045</v>
      </c>
      <c r="B3325" s="828">
        <v>0</v>
      </c>
      <c r="C3325" s="1574" t="s">
        <v>14447</v>
      </c>
      <c r="D3325" s="831"/>
      <c r="E3325" s="2192">
        <v>100</v>
      </c>
      <c r="F3325" s="1926">
        <f t="shared" si="51"/>
        <v>4856483.0600000052</v>
      </c>
    </row>
    <row r="3326" spans="1:6" ht="39">
      <c r="A3326" s="832">
        <v>44046</v>
      </c>
      <c r="B3326" s="828">
        <v>0</v>
      </c>
      <c r="C3326" s="1574" t="s">
        <v>14448</v>
      </c>
      <c r="D3326" s="839">
        <v>20000</v>
      </c>
      <c r="E3326" s="2192"/>
      <c r="F3326" s="1926">
        <f t="shared" si="51"/>
        <v>4876483.0600000052</v>
      </c>
    </row>
    <row r="3327" spans="1:6" ht="39">
      <c r="A3327" s="832">
        <v>44046</v>
      </c>
      <c r="B3327" s="828">
        <v>0</v>
      </c>
      <c r="C3327" s="1574" t="s">
        <v>14449</v>
      </c>
      <c r="D3327" s="839">
        <v>20000</v>
      </c>
      <c r="E3327" s="2192"/>
      <c r="F3327" s="1926">
        <f t="shared" si="51"/>
        <v>4896483.0600000052</v>
      </c>
    </row>
    <row r="3328" spans="1:6" ht="39">
      <c r="A3328" s="832">
        <v>44046</v>
      </c>
      <c r="B3328" s="828">
        <v>0</v>
      </c>
      <c r="C3328" s="1574" t="s">
        <v>14450</v>
      </c>
      <c r="D3328" s="839">
        <v>14000</v>
      </c>
      <c r="E3328" s="2192"/>
      <c r="F3328" s="1926">
        <f t="shared" si="51"/>
        <v>4910483.0600000052</v>
      </c>
    </row>
    <row r="3329" spans="1:6" ht="39">
      <c r="A3329" s="832">
        <v>44046</v>
      </c>
      <c r="B3329" s="828">
        <v>0</v>
      </c>
      <c r="C3329" s="1574" t="s">
        <v>14451</v>
      </c>
      <c r="D3329" s="839">
        <v>40000</v>
      </c>
      <c r="E3329" s="2192"/>
      <c r="F3329" s="1926">
        <f t="shared" si="51"/>
        <v>4950483.0600000052</v>
      </c>
    </row>
    <row r="3330" spans="1:6" ht="26.25">
      <c r="A3330" s="832">
        <v>44046</v>
      </c>
      <c r="B3330" s="828">
        <v>0</v>
      </c>
      <c r="C3330" s="1574" t="s">
        <v>14452</v>
      </c>
      <c r="D3330" s="839">
        <v>25000</v>
      </c>
      <c r="E3330" s="2192"/>
      <c r="F3330" s="1926">
        <f t="shared" si="51"/>
        <v>4975483.0600000052</v>
      </c>
    </row>
    <row r="3331" spans="1:6">
      <c r="A3331" s="832">
        <v>44046</v>
      </c>
      <c r="B3331" s="828">
        <v>0</v>
      </c>
      <c r="C3331" s="1574" t="s">
        <v>14453</v>
      </c>
      <c r="D3331" s="831"/>
      <c r="E3331" s="2192">
        <v>250</v>
      </c>
      <c r="F3331" s="1926">
        <f t="shared" ref="F3331:F3394" si="52">F3330-E3331+D3331</f>
        <v>4975233.0600000052</v>
      </c>
    </row>
    <row r="3332" spans="1:6" ht="39">
      <c r="A3332" s="832">
        <v>44047</v>
      </c>
      <c r="B3332" s="828">
        <v>0</v>
      </c>
      <c r="C3332" s="1574" t="s">
        <v>14454</v>
      </c>
      <c r="D3332" s="839">
        <v>40000</v>
      </c>
      <c r="E3332" s="2192"/>
      <c r="F3332" s="1926">
        <f t="shared" si="52"/>
        <v>5015233.0600000052</v>
      </c>
    </row>
    <row r="3333" spans="1:6" ht="39">
      <c r="A3333" s="832">
        <v>44047</v>
      </c>
      <c r="B3333" s="828">
        <v>0</v>
      </c>
      <c r="C3333" s="1574" t="s">
        <v>14455</v>
      </c>
      <c r="D3333" s="839">
        <v>64000</v>
      </c>
      <c r="E3333" s="2192"/>
      <c r="F3333" s="1926">
        <f t="shared" si="52"/>
        <v>5079233.0600000052</v>
      </c>
    </row>
    <row r="3334" spans="1:6">
      <c r="A3334" s="832">
        <v>44047</v>
      </c>
      <c r="B3334" s="828">
        <v>0</v>
      </c>
      <c r="C3334" s="1574" t="s">
        <v>14456</v>
      </c>
      <c r="D3334" s="851"/>
      <c r="E3334" s="2192">
        <v>100</v>
      </c>
      <c r="F3334" s="1926">
        <f t="shared" si="52"/>
        <v>5079133.0600000052</v>
      </c>
    </row>
    <row r="3335" spans="1:6" ht="39">
      <c r="A3335" s="832">
        <v>44048</v>
      </c>
      <c r="B3335" s="828">
        <v>0</v>
      </c>
      <c r="C3335" s="1574" t="s">
        <v>14457</v>
      </c>
      <c r="D3335" s="839">
        <v>39000</v>
      </c>
      <c r="E3335" s="2192"/>
      <c r="F3335" s="1926">
        <f t="shared" si="52"/>
        <v>5118133.0600000052</v>
      </c>
    </row>
    <row r="3336" spans="1:6" ht="26.25">
      <c r="A3336" s="832">
        <v>44048</v>
      </c>
      <c r="B3336" s="828">
        <v>0</v>
      </c>
      <c r="C3336" s="1574" t="s">
        <v>14458</v>
      </c>
      <c r="D3336" s="839">
        <v>46000</v>
      </c>
      <c r="E3336" s="2192"/>
      <c r="F3336" s="1926">
        <f t="shared" si="52"/>
        <v>5164133.0600000052</v>
      </c>
    </row>
    <row r="3337" spans="1:6">
      <c r="A3337" s="832">
        <v>44048</v>
      </c>
      <c r="B3337" s="828">
        <v>0</v>
      </c>
      <c r="C3337" s="1574" t="s">
        <v>14459</v>
      </c>
      <c r="D3337" s="851"/>
      <c r="E3337" s="2192">
        <v>100</v>
      </c>
      <c r="F3337" s="1926">
        <f t="shared" si="52"/>
        <v>5164033.0600000052</v>
      </c>
    </row>
    <row r="3338" spans="1:6" ht="26.25">
      <c r="A3338" s="832">
        <v>44049</v>
      </c>
      <c r="B3338" s="828">
        <v>0</v>
      </c>
      <c r="C3338" s="1574" t="s">
        <v>14460</v>
      </c>
      <c r="D3338" s="839">
        <v>63654.400000000001</v>
      </c>
      <c r="E3338" s="2192"/>
      <c r="F3338" s="1926">
        <f t="shared" si="52"/>
        <v>5227687.4600000056</v>
      </c>
    </row>
    <row r="3339" spans="1:6" ht="26.25">
      <c r="A3339" s="832">
        <v>44049</v>
      </c>
      <c r="B3339" s="828">
        <v>0</v>
      </c>
      <c r="C3339" s="1574" t="s">
        <v>14461</v>
      </c>
      <c r="D3339" s="839">
        <v>35000</v>
      </c>
      <c r="E3339" s="2192"/>
      <c r="F3339" s="1926">
        <f t="shared" si="52"/>
        <v>5262687.4600000056</v>
      </c>
    </row>
    <row r="3340" spans="1:6" ht="39">
      <c r="A3340" s="832">
        <v>44049</v>
      </c>
      <c r="B3340" s="828">
        <v>0</v>
      </c>
      <c r="C3340" s="1574" t="s">
        <v>14462</v>
      </c>
      <c r="D3340" s="839">
        <v>20000</v>
      </c>
      <c r="E3340" s="2192"/>
      <c r="F3340" s="1926">
        <f t="shared" si="52"/>
        <v>5282687.4600000056</v>
      </c>
    </row>
    <row r="3341" spans="1:6">
      <c r="A3341" s="832">
        <v>44049</v>
      </c>
      <c r="B3341" s="828">
        <v>0</v>
      </c>
      <c r="C3341" s="1574" t="s">
        <v>14463</v>
      </c>
      <c r="D3341" s="831"/>
      <c r="E3341" s="2192">
        <v>100</v>
      </c>
      <c r="F3341" s="1926">
        <f t="shared" si="52"/>
        <v>5282587.4600000056</v>
      </c>
    </row>
    <row r="3342" spans="1:6" ht="39">
      <c r="A3342" s="832">
        <v>44050</v>
      </c>
      <c r="B3342" s="828">
        <v>0</v>
      </c>
      <c r="C3342" s="1574" t="s">
        <v>14464</v>
      </c>
      <c r="D3342" s="839">
        <v>10000</v>
      </c>
      <c r="E3342" s="2192"/>
      <c r="F3342" s="1926">
        <f t="shared" si="52"/>
        <v>5292587.4600000056</v>
      </c>
    </row>
    <row r="3343" spans="1:6" ht="39">
      <c r="A3343" s="832">
        <v>44050</v>
      </c>
      <c r="B3343" s="828">
        <v>0</v>
      </c>
      <c r="C3343" s="1574" t="s">
        <v>14465</v>
      </c>
      <c r="D3343" s="839">
        <v>10000</v>
      </c>
      <c r="E3343" s="2192"/>
      <c r="F3343" s="1926">
        <f t="shared" si="52"/>
        <v>5302587.4600000056</v>
      </c>
    </row>
    <row r="3344" spans="1:6" ht="39">
      <c r="A3344" s="832">
        <v>44050</v>
      </c>
      <c r="B3344" s="828">
        <v>0</v>
      </c>
      <c r="C3344" s="1574" t="s">
        <v>14466</v>
      </c>
      <c r="D3344" s="839">
        <v>54000</v>
      </c>
      <c r="E3344" s="2192"/>
      <c r="F3344" s="1926">
        <f t="shared" si="52"/>
        <v>5356587.4600000056</v>
      </c>
    </row>
    <row r="3345" spans="1:6" ht="26.25">
      <c r="A3345" s="832">
        <v>44050</v>
      </c>
      <c r="B3345" s="828">
        <v>0</v>
      </c>
      <c r="C3345" s="1574" t="s">
        <v>14467</v>
      </c>
      <c r="D3345" s="839">
        <v>64000</v>
      </c>
      <c r="E3345" s="2192"/>
      <c r="F3345" s="1926">
        <f t="shared" si="52"/>
        <v>5420587.4600000056</v>
      </c>
    </row>
    <row r="3346" spans="1:6" ht="26.25">
      <c r="A3346" s="832">
        <v>44050</v>
      </c>
      <c r="B3346" s="828">
        <v>0</v>
      </c>
      <c r="C3346" s="1574" t="s">
        <v>14468</v>
      </c>
      <c r="D3346" s="839">
        <v>50000</v>
      </c>
      <c r="E3346" s="2192"/>
      <c r="F3346" s="1926">
        <f t="shared" si="52"/>
        <v>5470587.4600000056</v>
      </c>
    </row>
    <row r="3347" spans="1:6" ht="26.25">
      <c r="A3347" s="832">
        <v>44050</v>
      </c>
      <c r="B3347" s="828">
        <v>0</v>
      </c>
      <c r="C3347" s="1574" t="s">
        <v>14469</v>
      </c>
      <c r="D3347" s="839">
        <v>40000</v>
      </c>
      <c r="E3347" s="2192"/>
      <c r="F3347" s="1926">
        <f t="shared" si="52"/>
        <v>5510587.4600000056</v>
      </c>
    </row>
    <row r="3348" spans="1:6">
      <c r="A3348" s="832">
        <v>44050</v>
      </c>
      <c r="B3348" s="828">
        <v>0</v>
      </c>
      <c r="C3348" s="1574" t="s">
        <v>14470</v>
      </c>
      <c r="D3348" s="851"/>
      <c r="E3348" s="2192">
        <v>300</v>
      </c>
      <c r="F3348" s="1926">
        <f t="shared" si="52"/>
        <v>5510287.4600000056</v>
      </c>
    </row>
    <row r="3349" spans="1:6" ht="26.25">
      <c r="A3349" s="832">
        <v>44051</v>
      </c>
      <c r="B3349" s="828">
        <v>0</v>
      </c>
      <c r="C3349" s="1574" t="s">
        <v>14471</v>
      </c>
      <c r="D3349" s="839">
        <v>150000</v>
      </c>
      <c r="E3349" s="2192"/>
      <c r="F3349" s="1926">
        <f t="shared" si="52"/>
        <v>5660287.4600000056</v>
      </c>
    </row>
    <row r="3350" spans="1:6" ht="39">
      <c r="A3350" s="832">
        <v>44051</v>
      </c>
      <c r="B3350" s="828">
        <v>0</v>
      </c>
      <c r="C3350" s="1574" t="s">
        <v>14472</v>
      </c>
      <c r="D3350" s="839">
        <v>25000</v>
      </c>
      <c r="E3350" s="2192"/>
      <c r="F3350" s="1926">
        <f t="shared" si="52"/>
        <v>5685287.4600000056</v>
      </c>
    </row>
    <row r="3351" spans="1:6">
      <c r="A3351" s="832">
        <v>44051</v>
      </c>
      <c r="B3351" s="828">
        <v>0</v>
      </c>
      <c r="C3351" s="1574" t="s">
        <v>14473</v>
      </c>
      <c r="D3351" s="831"/>
      <c r="E3351" s="2192">
        <v>100</v>
      </c>
      <c r="F3351" s="1926">
        <f t="shared" si="52"/>
        <v>5685187.4600000056</v>
      </c>
    </row>
    <row r="3352" spans="1:6" ht="39">
      <c r="A3352" s="832">
        <v>44052</v>
      </c>
      <c r="B3352" s="828">
        <v>0</v>
      </c>
      <c r="C3352" s="1574" t="s">
        <v>14474</v>
      </c>
      <c r="D3352" s="839">
        <v>35000</v>
      </c>
      <c r="E3352" s="2192"/>
      <c r="F3352" s="1926">
        <f t="shared" si="52"/>
        <v>5720187.4600000056</v>
      </c>
    </row>
    <row r="3353" spans="1:6" ht="39">
      <c r="A3353" s="832">
        <v>44052</v>
      </c>
      <c r="B3353" s="828">
        <v>0</v>
      </c>
      <c r="C3353" s="1574" t="s">
        <v>14475</v>
      </c>
      <c r="D3353" s="839">
        <v>40000</v>
      </c>
      <c r="E3353" s="2192"/>
      <c r="F3353" s="1926">
        <f t="shared" si="52"/>
        <v>5760187.4600000056</v>
      </c>
    </row>
    <row r="3354" spans="1:6">
      <c r="A3354" s="832">
        <v>44052</v>
      </c>
      <c r="B3354" s="828">
        <v>0</v>
      </c>
      <c r="C3354" s="1574" t="s">
        <v>14476</v>
      </c>
      <c r="D3354" s="831"/>
      <c r="E3354" s="2192">
        <v>100</v>
      </c>
      <c r="F3354" s="1926">
        <f t="shared" si="52"/>
        <v>5760087.4600000056</v>
      </c>
    </row>
    <row r="3355" spans="1:6" ht="26.25">
      <c r="A3355" s="874">
        <v>44053</v>
      </c>
      <c r="B3355" s="2071">
        <v>0</v>
      </c>
      <c r="C3355" s="1580" t="s">
        <v>14477</v>
      </c>
      <c r="D3355" s="839">
        <v>10000</v>
      </c>
      <c r="E3355" s="2187"/>
      <c r="F3355" s="1928">
        <f t="shared" si="52"/>
        <v>5770087.4600000056</v>
      </c>
    </row>
    <row r="3356" spans="1:6">
      <c r="A3356" s="832">
        <v>44053</v>
      </c>
      <c r="B3356" s="828">
        <v>0</v>
      </c>
      <c r="C3356" s="1574" t="s">
        <v>14478</v>
      </c>
      <c r="D3356" s="831"/>
      <c r="E3356" s="2192">
        <v>50</v>
      </c>
      <c r="F3356" s="1926">
        <f t="shared" si="52"/>
        <v>5770037.4600000056</v>
      </c>
    </row>
    <row r="3357" spans="1:6" ht="39">
      <c r="A3357" s="832">
        <v>44054</v>
      </c>
      <c r="B3357" s="828">
        <v>0</v>
      </c>
      <c r="C3357" s="1574" t="s">
        <v>14479</v>
      </c>
      <c r="D3357" s="839">
        <v>19000</v>
      </c>
      <c r="E3357" s="2192"/>
      <c r="F3357" s="1926">
        <f t="shared" si="52"/>
        <v>5789037.4600000056</v>
      </c>
    </row>
    <row r="3358" spans="1:6" ht="39">
      <c r="A3358" s="832">
        <v>44054</v>
      </c>
      <c r="B3358" s="828">
        <v>0</v>
      </c>
      <c r="C3358" s="1574" t="s">
        <v>14480</v>
      </c>
      <c r="D3358" s="839">
        <v>20000</v>
      </c>
      <c r="E3358" s="2192"/>
      <c r="F3358" s="1926">
        <f t="shared" si="52"/>
        <v>5809037.4600000056</v>
      </c>
    </row>
    <row r="3359" spans="1:6">
      <c r="A3359" s="832">
        <v>44054</v>
      </c>
      <c r="B3359" s="828">
        <v>0</v>
      </c>
      <c r="C3359" s="1574" t="s">
        <v>14481</v>
      </c>
      <c r="D3359" s="831"/>
      <c r="E3359" s="2192">
        <v>100</v>
      </c>
      <c r="F3359" s="1926">
        <f t="shared" si="52"/>
        <v>5808937.4600000056</v>
      </c>
    </row>
    <row r="3360" spans="1:6" ht="26.25">
      <c r="A3360" s="832">
        <v>44055</v>
      </c>
      <c r="B3360" s="828">
        <v>0</v>
      </c>
      <c r="C3360" s="1574" t="s">
        <v>14482</v>
      </c>
      <c r="D3360" s="839">
        <v>150000</v>
      </c>
      <c r="E3360" s="2192"/>
      <c r="F3360" s="1926">
        <f t="shared" si="52"/>
        <v>5958937.4600000056</v>
      </c>
    </row>
    <row r="3361" spans="1:6" ht="39">
      <c r="A3361" s="832">
        <v>44055</v>
      </c>
      <c r="B3361" s="828">
        <v>0</v>
      </c>
      <c r="C3361" s="1574" t="s">
        <v>14483</v>
      </c>
      <c r="D3361" s="831"/>
      <c r="E3361" s="2192">
        <v>800</v>
      </c>
      <c r="F3361" s="1926">
        <f t="shared" si="52"/>
        <v>5958137.4600000056</v>
      </c>
    </row>
    <row r="3362" spans="1:6" ht="39">
      <c r="A3362" s="832">
        <v>44055</v>
      </c>
      <c r="B3362" s="828">
        <v>0</v>
      </c>
      <c r="C3362" s="1574" t="s">
        <v>14484</v>
      </c>
      <c r="D3362" s="831"/>
      <c r="E3362" s="2193">
        <v>31550</v>
      </c>
      <c r="F3362" s="1926">
        <f t="shared" si="52"/>
        <v>5926587.4600000056</v>
      </c>
    </row>
    <row r="3363" spans="1:6" ht="39">
      <c r="A3363" s="832">
        <v>44055</v>
      </c>
      <c r="B3363" s="828">
        <v>0</v>
      </c>
      <c r="C3363" s="1574" t="s">
        <v>14485</v>
      </c>
      <c r="D3363" s="831"/>
      <c r="E3363" s="2193">
        <v>23400</v>
      </c>
      <c r="F3363" s="1926">
        <f t="shared" si="52"/>
        <v>5903187.4600000056</v>
      </c>
    </row>
    <row r="3364" spans="1:6" ht="39">
      <c r="A3364" s="832">
        <v>44055</v>
      </c>
      <c r="B3364" s="828">
        <v>0</v>
      </c>
      <c r="C3364" s="1574" t="s">
        <v>14486</v>
      </c>
      <c r="D3364" s="831"/>
      <c r="E3364" s="2193">
        <v>6150</v>
      </c>
      <c r="F3364" s="1926">
        <f t="shared" si="52"/>
        <v>5897037.4600000056</v>
      </c>
    </row>
    <row r="3365" spans="1:6" ht="39">
      <c r="A3365" s="832">
        <v>44055</v>
      </c>
      <c r="B3365" s="828">
        <v>0</v>
      </c>
      <c r="C3365" s="1574" t="s">
        <v>14487</v>
      </c>
      <c r="D3365" s="831"/>
      <c r="E3365" s="2193">
        <v>4900</v>
      </c>
      <c r="F3365" s="1926">
        <f t="shared" si="52"/>
        <v>5892137.4600000056</v>
      </c>
    </row>
    <row r="3366" spans="1:6" ht="39">
      <c r="A3366" s="832">
        <v>44055</v>
      </c>
      <c r="B3366" s="828">
        <v>0</v>
      </c>
      <c r="C3366" s="1574" t="s">
        <v>14488</v>
      </c>
      <c r="D3366" s="831"/>
      <c r="E3366" s="2193">
        <v>8000</v>
      </c>
      <c r="F3366" s="1926">
        <f t="shared" si="52"/>
        <v>5884137.4600000056</v>
      </c>
    </row>
    <row r="3367" spans="1:6" ht="39">
      <c r="A3367" s="832">
        <v>44055</v>
      </c>
      <c r="B3367" s="828">
        <v>36558578</v>
      </c>
      <c r="C3367" s="1574" t="s">
        <v>14489</v>
      </c>
      <c r="D3367" s="831"/>
      <c r="E3367" s="2193">
        <v>8300</v>
      </c>
      <c r="F3367" s="1926">
        <f t="shared" si="52"/>
        <v>5875837.4600000056</v>
      </c>
    </row>
    <row r="3368" spans="1:6" ht="39">
      <c r="A3368" s="832">
        <v>44055</v>
      </c>
      <c r="B3368" s="828">
        <v>36558578</v>
      </c>
      <c r="C3368" s="1574" t="s">
        <v>14490</v>
      </c>
      <c r="D3368" s="831"/>
      <c r="E3368" s="2192">
        <v>25</v>
      </c>
      <c r="F3368" s="1926">
        <f t="shared" si="52"/>
        <v>5875812.4600000056</v>
      </c>
    </row>
    <row r="3369" spans="1:6">
      <c r="A3369" s="832">
        <v>44055</v>
      </c>
      <c r="B3369" s="828">
        <v>36558578</v>
      </c>
      <c r="C3369" s="1574" t="s">
        <v>12943</v>
      </c>
      <c r="D3369" s="831"/>
      <c r="E3369" s="2192">
        <v>1.87</v>
      </c>
      <c r="F3369" s="1926">
        <f t="shared" si="52"/>
        <v>5875810.5900000054</v>
      </c>
    </row>
    <row r="3370" spans="1:6" ht="39">
      <c r="A3370" s="832">
        <v>44055</v>
      </c>
      <c r="B3370" s="828">
        <v>36558578</v>
      </c>
      <c r="C3370" s="1574" t="s">
        <v>14491</v>
      </c>
      <c r="D3370" s="831"/>
      <c r="E3370" s="2193">
        <v>6300</v>
      </c>
      <c r="F3370" s="1926">
        <f t="shared" si="52"/>
        <v>5869510.5900000054</v>
      </c>
    </row>
    <row r="3371" spans="1:6" ht="39">
      <c r="A3371" s="832">
        <v>44055</v>
      </c>
      <c r="B3371" s="828">
        <v>36558578</v>
      </c>
      <c r="C3371" s="1574" t="s">
        <v>14492</v>
      </c>
      <c r="D3371" s="831"/>
      <c r="E3371" s="2192">
        <v>25</v>
      </c>
      <c r="F3371" s="1926">
        <f t="shared" si="52"/>
        <v>5869485.5900000054</v>
      </c>
    </row>
    <row r="3372" spans="1:6">
      <c r="A3372" s="832">
        <v>44055</v>
      </c>
      <c r="B3372" s="828">
        <v>36558578</v>
      </c>
      <c r="C3372" s="1574" t="s">
        <v>12943</v>
      </c>
      <c r="D3372" s="831"/>
      <c r="E3372" s="2192">
        <v>1.87</v>
      </c>
      <c r="F3372" s="1926">
        <f t="shared" si="52"/>
        <v>5869483.7200000053</v>
      </c>
    </row>
    <row r="3373" spans="1:6" ht="39">
      <c r="A3373" s="832">
        <v>44055</v>
      </c>
      <c r="B3373" s="828">
        <v>38559563</v>
      </c>
      <c r="C3373" s="1574" t="s">
        <v>14493</v>
      </c>
      <c r="D3373" s="831"/>
      <c r="E3373" s="2193">
        <v>120000</v>
      </c>
      <c r="F3373" s="1926">
        <f t="shared" si="52"/>
        <v>5749483.7200000053</v>
      </c>
    </row>
    <row r="3374" spans="1:6" ht="39">
      <c r="A3374" s="832">
        <v>44055</v>
      </c>
      <c r="B3374" s="828">
        <v>38559563</v>
      </c>
      <c r="C3374" s="1574" t="s">
        <v>14494</v>
      </c>
      <c r="D3374" s="831"/>
      <c r="E3374" s="2192">
        <v>50</v>
      </c>
      <c r="F3374" s="1926">
        <f t="shared" si="52"/>
        <v>5749433.7200000053</v>
      </c>
    </row>
    <row r="3375" spans="1:6">
      <c r="A3375" s="832">
        <v>44055</v>
      </c>
      <c r="B3375" s="828">
        <v>38559563</v>
      </c>
      <c r="C3375" s="1574" t="s">
        <v>12632</v>
      </c>
      <c r="D3375" s="831"/>
      <c r="E3375" s="2192">
        <v>3.75</v>
      </c>
      <c r="F3375" s="1926">
        <f t="shared" si="52"/>
        <v>5749429.9700000053</v>
      </c>
    </row>
    <row r="3376" spans="1:6" ht="39">
      <c r="A3376" s="832">
        <v>44055</v>
      </c>
      <c r="B3376" s="828">
        <v>38564613</v>
      </c>
      <c r="C3376" s="1574" t="s">
        <v>14495</v>
      </c>
      <c r="D3376" s="831"/>
      <c r="E3376" s="2193">
        <v>35000</v>
      </c>
      <c r="F3376" s="1926">
        <f t="shared" si="52"/>
        <v>5714429.9700000053</v>
      </c>
    </row>
    <row r="3377" spans="1:6" ht="39">
      <c r="A3377" s="832">
        <v>44055</v>
      </c>
      <c r="B3377" s="828">
        <v>38564613</v>
      </c>
      <c r="C3377" s="1574" t="s">
        <v>14496</v>
      </c>
      <c r="D3377" s="831"/>
      <c r="E3377" s="2192">
        <v>25</v>
      </c>
      <c r="F3377" s="1926">
        <f t="shared" si="52"/>
        <v>5714404.9700000053</v>
      </c>
    </row>
    <row r="3378" spans="1:6">
      <c r="A3378" s="832">
        <v>44055</v>
      </c>
      <c r="B3378" s="828">
        <v>38564613</v>
      </c>
      <c r="C3378" s="1574" t="s">
        <v>12632</v>
      </c>
      <c r="D3378" s="831"/>
      <c r="E3378" s="2192">
        <v>1.87</v>
      </c>
      <c r="F3378" s="1926">
        <f t="shared" si="52"/>
        <v>5714403.1000000052</v>
      </c>
    </row>
    <row r="3379" spans="1:6" ht="39">
      <c r="A3379" s="832">
        <v>44055</v>
      </c>
      <c r="B3379" s="828">
        <v>38564613</v>
      </c>
      <c r="C3379" s="1574" t="s">
        <v>14497</v>
      </c>
      <c r="D3379" s="831"/>
      <c r="E3379" s="2193">
        <v>33000</v>
      </c>
      <c r="F3379" s="1926">
        <f t="shared" si="52"/>
        <v>5681403.1000000052</v>
      </c>
    </row>
    <row r="3380" spans="1:6" ht="39">
      <c r="A3380" s="832">
        <v>44055</v>
      </c>
      <c r="B3380" s="828">
        <v>38564613</v>
      </c>
      <c r="C3380" s="1574" t="s">
        <v>14498</v>
      </c>
      <c r="D3380" s="831"/>
      <c r="E3380" s="2192">
        <v>25</v>
      </c>
      <c r="F3380" s="1926">
        <f t="shared" si="52"/>
        <v>5681378.1000000052</v>
      </c>
    </row>
    <row r="3381" spans="1:6">
      <c r="A3381" s="832">
        <v>44055</v>
      </c>
      <c r="B3381" s="828">
        <v>38564613</v>
      </c>
      <c r="C3381" s="1574" t="s">
        <v>13115</v>
      </c>
      <c r="D3381" s="831"/>
      <c r="E3381" s="2192">
        <v>1.87</v>
      </c>
      <c r="F3381" s="1926">
        <f t="shared" si="52"/>
        <v>5681376.2300000051</v>
      </c>
    </row>
    <row r="3382" spans="1:6" ht="39">
      <c r="A3382" s="832">
        <v>44055</v>
      </c>
      <c r="B3382" s="828">
        <v>0</v>
      </c>
      <c r="C3382" s="1574" t="s">
        <v>14499</v>
      </c>
      <c r="D3382" s="839">
        <v>54000</v>
      </c>
      <c r="E3382" s="2192"/>
      <c r="F3382" s="1926">
        <f t="shared" si="52"/>
        <v>5735376.2300000051</v>
      </c>
    </row>
    <row r="3383" spans="1:6" ht="39">
      <c r="A3383" s="832">
        <v>44055</v>
      </c>
      <c r="B3383" s="828">
        <v>0</v>
      </c>
      <c r="C3383" s="1574" t="s">
        <v>14500</v>
      </c>
      <c r="D3383" s="839">
        <v>54000</v>
      </c>
      <c r="E3383" s="2192"/>
      <c r="F3383" s="1926">
        <f t="shared" si="52"/>
        <v>5789376.2300000051</v>
      </c>
    </row>
    <row r="3384" spans="1:6" ht="26.25">
      <c r="A3384" s="832">
        <v>44055</v>
      </c>
      <c r="B3384" s="828">
        <v>0</v>
      </c>
      <c r="C3384" s="1574" t="s">
        <v>14501</v>
      </c>
      <c r="D3384" s="839">
        <v>20000</v>
      </c>
      <c r="E3384" s="2192"/>
      <c r="F3384" s="1926">
        <f t="shared" si="52"/>
        <v>5809376.2300000051</v>
      </c>
    </row>
    <row r="3385" spans="1:6">
      <c r="A3385" s="832">
        <v>44055</v>
      </c>
      <c r="B3385" s="828">
        <v>0</v>
      </c>
      <c r="C3385" s="1574" t="s">
        <v>14502</v>
      </c>
      <c r="D3385" s="831"/>
      <c r="E3385" s="2192">
        <v>200</v>
      </c>
      <c r="F3385" s="1926">
        <f t="shared" si="52"/>
        <v>5809176.2300000051</v>
      </c>
    </row>
    <row r="3386" spans="1:6" ht="26.25">
      <c r="A3386" s="832">
        <v>44057</v>
      </c>
      <c r="B3386" s="828">
        <v>0</v>
      </c>
      <c r="C3386" s="1574" t="s">
        <v>14503</v>
      </c>
      <c r="D3386" s="839">
        <v>40000</v>
      </c>
      <c r="E3386" s="2192"/>
      <c r="F3386" s="1926">
        <f t="shared" si="52"/>
        <v>5849176.2300000051</v>
      </c>
    </row>
    <row r="3387" spans="1:6" ht="26.25">
      <c r="A3387" s="832">
        <v>44057</v>
      </c>
      <c r="B3387" s="828">
        <v>0</v>
      </c>
      <c r="C3387" s="1574" t="s">
        <v>14504</v>
      </c>
      <c r="D3387" s="839">
        <v>10000</v>
      </c>
      <c r="E3387" s="2192"/>
      <c r="F3387" s="1926">
        <f t="shared" si="52"/>
        <v>5859176.2300000051</v>
      </c>
    </row>
    <row r="3388" spans="1:6" ht="39">
      <c r="A3388" s="832">
        <v>44057</v>
      </c>
      <c r="B3388" s="828">
        <v>0</v>
      </c>
      <c r="C3388" s="1574" t="s">
        <v>14505</v>
      </c>
      <c r="D3388" s="839">
        <v>20000</v>
      </c>
      <c r="E3388" s="2192"/>
      <c r="F3388" s="1926">
        <f t="shared" si="52"/>
        <v>5879176.2300000051</v>
      </c>
    </row>
    <row r="3389" spans="1:6" ht="39">
      <c r="A3389" s="832">
        <v>44057</v>
      </c>
      <c r="B3389" s="828">
        <v>0</v>
      </c>
      <c r="C3389" s="1574" t="s">
        <v>14506</v>
      </c>
      <c r="D3389" s="839">
        <v>15000</v>
      </c>
      <c r="E3389" s="2192"/>
      <c r="F3389" s="1926">
        <f t="shared" si="52"/>
        <v>5894176.2300000051</v>
      </c>
    </row>
    <row r="3390" spans="1:6" ht="39">
      <c r="A3390" s="832">
        <v>44057</v>
      </c>
      <c r="B3390" s="828">
        <v>0</v>
      </c>
      <c r="C3390" s="1574" t="s">
        <v>14507</v>
      </c>
      <c r="D3390" s="839">
        <v>40000</v>
      </c>
      <c r="E3390" s="2192"/>
      <c r="F3390" s="1926">
        <f t="shared" si="52"/>
        <v>5934176.2300000051</v>
      </c>
    </row>
    <row r="3391" spans="1:6">
      <c r="A3391" s="832">
        <v>44057</v>
      </c>
      <c r="B3391" s="828">
        <v>0</v>
      </c>
      <c r="C3391" s="1574" t="s">
        <v>14508</v>
      </c>
      <c r="D3391" s="831"/>
      <c r="E3391" s="2192">
        <v>250</v>
      </c>
      <c r="F3391" s="1926">
        <f t="shared" si="52"/>
        <v>5933926.2300000051</v>
      </c>
    </row>
    <row r="3392" spans="1:6" ht="26.25">
      <c r="A3392" s="832">
        <v>44058</v>
      </c>
      <c r="B3392" s="828">
        <v>0</v>
      </c>
      <c r="C3392" s="1574" t="s">
        <v>14509</v>
      </c>
      <c r="D3392" s="839">
        <v>35000</v>
      </c>
      <c r="E3392" s="2192"/>
      <c r="F3392" s="1926">
        <f t="shared" si="52"/>
        <v>5968926.2300000051</v>
      </c>
    </row>
    <row r="3393" spans="1:6" ht="26.25">
      <c r="A3393" s="832">
        <v>44058</v>
      </c>
      <c r="B3393" s="828">
        <v>0</v>
      </c>
      <c r="C3393" s="1574" t="s">
        <v>14510</v>
      </c>
      <c r="D3393" s="839">
        <v>55000</v>
      </c>
      <c r="E3393" s="2192"/>
      <c r="F3393" s="1926">
        <f t="shared" si="52"/>
        <v>6023926.2300000051</v>
      </c>
    </row>
    <row r="3394" spans="1:6">
      <c r="A3394" s="832">
        <v>44058</v>
      </c>
      <c r="B3394" s="828">
        <v>0</v>
      </c>
      <c r="C3394" s="1574" t="s">
        <v>14511</v>
      </c>
      <c r="D3394" s="831"/>
      <c r="E3394" s="2192">
        <v>100</v>
      </c>
      <c r="F3394" s="1926">
        <f t="shared" si="52"/>
        <v>6023826.2300000051</v>
      </c>
    </row>
    <row r="3395" spans="1:6" ht="26.25">
      <c r="A3395" s="832">
        <v>44061</v>
      </c>
      <c r="B3395" s="828">
        <v>0</v>
      </c>
      <c r="C3395" s="1574" t="s">
        <v>14512</v>
      </c>
      <c r="D3395" s="839">
        <v>60000</v>
      </c>
      <c r="E3395" s="2192"/>
      <c r="F3395" s="1926">
        <f t="shared" ref="F3395:F3458" si="53">F3394-E3395+D3395</f>
        <v>6083826.2300000051</v>
      </c>
    </row>
    <row r="3396" spans="1:6">
      <c r="A3396" s="832">
        <v>44061</v>
      </c>
      <c r="B3396" s="828">
        <v>0</v>
      </c>
      <c r="C3396" s="1574" t="s">
        <v>14513</v>
      </c>
      <c r="D3396" s="831"/>
      <c r="E3396" s="2192">
        <v>50</v>
      </c>
      <c r="F3396" s="1926">
        <f t="shared" si="53"/>
        <v>6083776.2300000051</v>
      </c>
    </row>
    <row r="3397" spans="1:6" ht="26.25">
      <c r="A3397" s="832">
        <v>44062</v>
      </c>
      <c r="B3397" s="828">
        <v>0</v>
      </c>
      <c r="C3397" s="1574" t="s">
        <v>14514</v>
      </c>
      <c r="D3397" s="839">
        <v>30000</v>
      </c>
      <c r="E3397" s="2192"/>
      <c r="F3397" s="1926">
        <f t="shared" si="53"/>
        <v>6113776.2300000051</v>
      </c>
    </row>
    <row r="3398" spans="1:6">
      <c r="A3398" s="832">
        <v>44062</v>
      </c>
      <c r="B3398" s="828">
        <v>0</v>
      </c>
      <c r="C3398" s="1574" t="s">
        <v>14515</v>
      </c>
      <c r="D3398" s="831"/>
      <c r="E3398" s="2192">
        <v>50</v>
      </c>
      <c r="F3398" s="1926">
        <f t="shared" si="53"/>
        <v>6113726.2300000051</v>
      </c>
    </row>
    <row r="3399" spans="1:6" ht="26.25">
      <c r="A3399" s="832">
        <v>44063</v>
      </c>
      <c r="B3399" s="828">
        <v>0</v>
      </c>
      <c r="C3399" s="1574" t="s">
        <v>14516</v>
      </c>
      <c r="D3399" s="839">
        <v>54000</v>
      </c>
      <c r="E3399" s="2192"/>
      <c r="F3399" s="1926">
        <f t="shared" si="53"/>
        <v>6167726.2300000051</v>
      </c>
    </row>
    <row r="3400" spans="1:6" ht="26.25">
      <c r="A3400" s="832">
        <v>44063</v>
      </c>
      <c r="B3400" s="828">
        <v>0</v>
      </c>
      <c r="C3400" s="1574" t="s">
        <v>14517</v>
      </c>
      <c r="D3400" s="839">
        <v>44000</v>
      </c>
      <c r="E3400" s="2192"/>
      <c r="F3400" s="1926">
        <f t="shared" si="53"/>
        <v>6211726.2300000051</v>
      </c>
    </row>
    <row r="3401" spans="1:6">
      <c r="A3401" s="832">
        <v>44063</v>
      </c>
      <c r="B3401" s="828">
        <v>0</v>
      </c>
      <c r="C3401" s="1574" t="s">
        <v>14518</v>
      </c>
      <c r="D3401" s="831"/>
      <c r="E3401" s="2192">
        <v>100</v>
      </c>
      <c r="F3401" s="1926">
        <f t="shared" si="53"/>
        <v>6211626.2300000051</v>
      </c>
    </row>
    <row r="3402" spans="1:6" ht="26.25">
      <c r="A3402" s="832">
        <v>44065</v>
      </c>
      <c r="B3402" s="828">
        <v>0</v>
      </c>
      <c r="C3402" s="1574" t="s">
        <v>14519</v>
      </c>
      <c r="D3402" s="839">
        <v>40000</v>
      </c>
      <c r="E3402" s="2192"/>
      <c r="F3402" s="1926">
        <f t="shared" si="53"/>
        <v>6251626.2300000051</v>
      </c>
    </row>
    <row r="3403" spans="1:6" ht="39">
      <c r="A3403" s="832">
        <v>44065</v>
      </c>
      <c r="B3403" s="828">
        <v>0</v>
      </c>
      <c r="C3403" s="1574" t="s">
        <v>14520</v>
      </c>
      <c r="D3403" s="831"/>
      <c r="E3403" s="2193">
        <v>10400</v>
      </c>
      <c r="F3403" s="1926">
        <f t="shared" si="53"/>
        <v>6241226.2300000051</v>
      </c>
    </row>
    <row r="3404" spans="1:6" ht="39">
      <c r="A3404" s="832">
        <v>44065</v>
      </c>
      <c r="B3404" s="828">
        <v>39077808</v>
      </c>
      <c r="C3404" s="1574" t="s">
        <v>14521</v>
      </c>
      <c r="D3404" s="831"/>
      <c r="E3404" s="2193">
        <v>7500</v>
      </c>
      <c r="F3404" s="1926">
        <f t="shared" si="53"/>
        <v>6233726.2300000051</v>
      </c>
    </row>
    <row r="3405" spans="1:6" ht="39">
      <c r="A3405" s="832">
        <v>44065</v>
      </c>
      <c r="B3405" s="828">
        <v>39077808</v>
      </c>
      <c r="C3405" s="1574" t="s">
        <v>14522</v>
      </c>
      <c r="D3405" s="831"/>
      <c r="E3405" s="2192">
        <v>25</v>
      </c>
      <c r="F3405" s="1926">
        <f t="shared" si="53"/>
        <v>6233701.2300000051</v>
      </c>
    </row>
    <row r="3406" spans="1:6">
      <c r="A3406" s="832">
        <v>44065</v>
      </c>
      <c r="B3406" s="828">
        <v>39077808</v>
      </c>
      <c r="C3406" s="1574" t="s">
        <v>12763</v>
      </c>
      <c r="D3406" s="831"/>
      <c r="E3406" s="2192">
        <v>1.87</v>
      </c>
      <c r="F3406" s="1926">
        <f t="shared" si="53"/>
        <v>6233699.360000005</v>
      </c>
    </row>
    <row r="3407" spans="1:6" ht="39">
      <c r="A3407" s="832">
        <v>44065</v>
      </c>
      <c r="B3407" s="828">
        <v>0</v>
      </c>
      <c r="C3407" s="1574" t="s">
        <v>14523</v>
      </c>
      <c r="D3407" s="831"/>
      <c r="E3407" s="2193">
        <v>47700</v>
      </c>
      <c r="F3407" s="1926">
        <f t="shared" si="53"/>
        <v>6185999.360000005</v>
      </c>
    </row>
    <row r="3408" spans="1:6" ht="39">
      <c r="A3408" s="832">
        <v>44065</v>
      </c>
      <c r="B3408" s="828">
        <v>0</v>
      </c>
      <c r="C3408" s="1574" t="s">
        <v>14524</v>
      </c>
      <c r="D3408" s="831"/>
      <c r="E3408" s="2193">
        <v>38350</v>
      </c>
      <c r="F3408" s="1926">
        <f t="shared" si="53"/>
        <v>6147649.360000005</v>
      </c>
    </row>
    <row r="3409" spans="1:6" ht="39">
      <c r="A3409" s="832">
        <v>44065</v>
      </c>
      <c r="B3409" s="828">
        <v>39076524</v>
      </c>
      <c r="C3409" s="1574" t="s">
        <v>14525</v>
      </c>
      <c r="D3409" s="831"/>
      <c r="E3409" s="2193">
        <v>6500</v>
      </c>
      <c r="F3409" s="1926">
        <f t="shared" si="53"/>
        <v>6141149.360000005</v>
      </c>
    </row>
    <row r="3410" spans="1:6" ht="39">
      <c r="A3410" s="832">
        <v>44065</v>
      </c>
      <c r="B3410" s="828">
        <v>39076524</v>
      </c>
      <c r="C3410" s="1574" t="s">
        <v>14526</v>
      </c>
      <c r="D3410" s="831"/>
      <c r="E3410" s="2192">
        <v>25</v>
      </c>
      <c r="F3410" s="1926">
        <f t="shared" si="53"/>
        <v>6141124.360000005</v>
      </c>
    </row>
    <row r="3411" spans="1:6">
      <c r="A3411" s="832">
        <v>44065</v>
      </c>
      <c r="B3411" s="828">
        <v>39076524</v>
      </c>
      <c r="C3411" s="1574" t="s">
        <v>13115</v>
      </c>
      <c r="D3411" s="831"/>
      <c r="E3411" s="2192">
        <v>1.87</v>
      </c>
      <c r="F3411" s="1926">
        <f t="shared" si="53"/>
        <v>6141122.4900000049</v>
      </c>
    </row>
    <row r="3412" spans="1:6" ht="39">
      <c r="A3412" s="832">
        <v>44065</v>
      </c>
      <c r="B3412" s="828">
        <v>39077622</v>
      </c>
      <c r="C3412" s="1574" t="s">
        <v>14527</v>
      </c>
      <c r="D3412" s="831"/>
      <c r="E3412" s="2193">
        <v>40800</v>
      </c>
      <c r="F3412" s="1926">
        <f t="shared" si="53"/>
        <v>6100322.4900000049</v>
      </c>
    </row>
    <row r="3413" spans="1:6" ht="39">
      <c r="A3413" s="832">
        <v>44065</v>
      </c>
      <c r="B3413" s="828">
        <v>39077622</v>
      </c>
      <c r="C3413" s="1574" t="s">
        <v>14528</v>
      </c>
      <c r="D3413" s="831"/>
      <c r="E3413" s="2192">
        <v>25</v>
      </c>
      <c r="F3413" s="1926">
        <f t="shared" si="53"/>
        <v>6100297.4900000049</v>
      </c>
    </row>
    <row r="3414" spans="1:6">
      <c r="A3414" s="832">
        <v>44065</v>
      </c>
      <c r="B3414" s="828">
        <v>39077622</v>
      </c>
      <c r="C3414" s="1574" t="s">
        <v>12632</v>
      </c>
      <c r="D3414" s="831"/>
      <c r="E3414" s="2192">
        <v>1.87</v>
      </c>
      <c r="F3414" s="1926">
        <f t="shared" si="53"/>
        <v>6100295.6200000048</v>
      </c>
    </row>
    <row r="3415" spans="1:6" ht="39">
      <c r="A3415" s="832">
        <v>44065</v>
      </c>
      <c r="B3415" s="828">
        <v>39077622</v>
      </c>
      <c r="C3415" s="1574" t="s">
        <v>14529</v>
      </c>
      <c r="D3415" s="831"/>
      <c r="E3415" s="2193">
        <v>30050</v>
      </c>
      <c r="F3415" s="1926">
        <f t="shared" si="53"/>
        <v>6070245.6200000048</v>
      </c>
    </row>
    <row r="3416" spans="1:6" ht="39">
      <c r="A3416" s="832">
        <v>44065</v>
      </c>
      <c r="B3416" s="828">
        <v>39077622</v>
      </c>
      <c r="C3416" s="1574" t="s">
        <v>14530</v>
      </c>
      <c r="D3416" s="831"/>
      <c r="E3416" s="2192">
        <v>25</v>
      </c>
      <c r="F3416" s="1926">
        <f t="shared" si="53"/>
        <v>6070220.6200000048</v>
      </c>
    </row>
    <row r="3417" spans="1:6">
      <c r="A3417" s="832">
        <v>44065</v>
      </c>
      <c r="B3417" s="828">
        <v>39077622</v>
      </c>
      <c r="C3417" s="1574" t="s">
        <v>14531</v>
      </c>
      <c r="D3417" s="831"/>
      <c r="E3417" s="2192">
        <v>1.87</v>
      </c>
      <c r="F3417" s="1926">
        <f t="shared" si="53"/>
        <v>6070218.7500000047</v>
      </c>
    </row>
    <row r="3418" spans="1:6" ht="39">
      <c r="A3418" s="832">
        <v>44065</v>
      </c>
      <c r="B3418" s="828">
        <v>0</v>
      </c>
      <c r="C3418" s="1574" t="s">
        <v>14532</v>
      </c>
      <c r="D3418" s="839">
        <v>3000</v>
      </c>
      <c r="E3418" s="2192"/>
      <c r="F3418" s="1926">
        <f t="shared" si="53"/>
        <v>6073218.7500000047</v>
      </c>
    </row>
    <row r="3419" spans="1:6">
      <c r="A3419" s="832">
        <v>44065</v>
      </c>
      <c r="B3419" s="828">
        <v>0</v>
      </c>
      <c r="C3419" s="1574" t="s">
        <v>14533</v>
      </c>
      <c r="D3419" s="831"/>
      <c r="E3419" s="2192">
        <v>50</v>
      </c>
      <c r="F3419" s="1926">
        <f t="shared" si="53"/>
        <v>6073168.7500000047</v>
      </c>
    </row>
    <row r="3420" spans="1:6" ht="39">
      <c r="A3420" s="832">
        <v>44067</v>
      </c>
      <c r="B3420" s="828">
        <v>0</v>
      </c>
      <c r="C3420" s="1574" t="s">
        <v>14534</v>
      </c>
      <c r="D3420" s="839">
        <v>20000</v>
      </c>
      <c r="E3420" s="2192"/>
      <c r="F3420" s="1926">
        <f t="shared" si="53"/>
        <v>6093168.7500000047</v>
      </c>
    </row>
    <row r="3421" spans="1:6" ht="26.25">
      <c r="A3421" s="832">
        <v>44067</v>
      </c>
      <c r="B3421" s="828">
        <v>0</v>
      </c>
      <c r="C3421" s="1574" t="s">
        <v>14535</v>
      </c>
      <c r="D3421" s="839">
        <v>46000</v>
      </c>
      <c r="E3421" s="2192"/>
      <c r="F3421" s="1926">
        <f t="shared" si="53"/>
        <v>6139168.7500000047</v>
      </c>
    </row>
    <row r="3422" spans="1:6">
      <c r="A3422" s="832">
        <v>44067</v>
      </c>
      <c r="B3422" s="828">
        <v>0</v>
      </c>
      <c r="C3422" s="1574" t="s">
        <v>14536</v>
      </c>
      <c r="D3422" s="831"/>
      <c r="E3422" s="2192">
        <v>100</v>
      </c>
      <c r="F3422" s="1926">
        <f t="shared" si="53"/>
        <v>6139068.7500000047</v>
      </c>
    </row>
    <row r="3423" spans="1:6" ht="39">
      <c r="A3423" s="832">
        <v>44068</v>
      </c>
      <c r="B3423" s="828">
        <v>0</v>
      </c>
      <c r="C3423" s="1574" t="s">
        <v>14537</v>
      </c>
      <c r="D3423" s="839">
        <v>35000</v>
      </c>
      <c r="E3423" s="2192"/>
      <c r="F3423" s="1926">
        <f t="shared" si="53"/>
        <v>6174068.7500000047</v>
      </c>
    </row>
    <row r="3424" spans="1:6">
      <c r="A3424" s="832">
        <v>44068</v>
      </c>
      <c r="B3424" s="828">
        <v>0</v>
      </c>
      <c r="C3424" s="1574" t="s">
        <v>14538</v>
      </c>
      <c r="D3424" s="831"/>
      <c r="E3424" s="2192">
        <v>50</v>
      </c>
      <c r="F3424" s="1926">
        <f t="shared" si="53"/>
        <v>6174018.7500000047</v>
      </c>
    </row>
    <row r="3425" spans="1:6" ht="26.25">
      <c r="A3425" s="832">
        <v>44068</v>
      </c>
      <c r="B3425" s="828">
        <v>0</v>
      </c>
      <c r="C3425" s="1574" t="s">
        <v>14539</v>
      </c>
      <c r="D3425" s="839">
        <v>20000</v>
      </c>
      <c r="E3425" s="2192"/>
      <c r="F3425" s="1926">
        <f t="shared" si="53"/>
        <v>6194018.7500000047</v>
      </c>
    </row>
    <row r="3426" spans="1:6" ht="26.25">
      <c r="A3426" s="832">
        <v>44069</v>
      </c>
      <c r="B3426" s="828">
        <v>0</v>
      </c>
      <c r="C3426" s="1574" t="s">
        <v>14540</v>
      </c>
      <c r="D3426" s="839">
        <v>4000</v>
      </c>
      <c r="E3426" s="2192"/>
      <c r="F3426" s="1926">
        <f t="shared" si="53"/>
        <v>6198018.7500000047</v>
      </c>
    </row>
    <row r="3427" spans="1:6">
      <c r="A3427" s="832">
        <v>44069</v>
      </c>
      <c r="B3427" s="828">
        <v>0</v>
      </c>
      <c r="C3427" s="1574" t="s">
        <v>14541</v>
      </c>
      <c r="D3427" s="831"/>
      <c r="E3427" s="2192">
        <v>50</v>
      </c>
      <c r="F3427" s="1926">
        <f t="shared" si="53"/>
        <v>6197968.7500000047</v>
      </c>
    </row>
    <row r="3428" spans="1:6" ht="26.25">
      <c r="A3428" s="832">
        <v>44070</v>
      </c>
      <c r="B3428" s="828">
        <v>0</v>
      </c>
      <c r="C3428" s="1574" t="s">
        <v>14542</v>
      </c>
      <c r="D3428" s="839">
        <v>25000</v>
      </c>
      <c r="E3428" s="2192"/>
      <c r="F3428" s="1926">
        <f t="shared" si="53"/>
        <v>6222968.7500000047</v>
      </c>
    </row>
    <row r="3429" spans="1:6" ht="39">
      <c r="A3429" s="832">
        <v>44070</v>
      </c>
      <c r="B3429" s="828">
        <v>0</v>
      </c>
      <c r="C3429" s="1574" t="s">
        <v>14543</v>
      </c>
      <c r="D3429" s="839">
        <v>50000</v>
      </c>
      <c r="E3429" s="2192"/>
      <c r="F3429" s="1926">
        <f t="shared" si="53"/>
        <v>6272968.7500000047</v>
      </c>
    </row>
    <row r="3430" spans="1:6" ht="39">
      <c r="A3430" s="832">
        <v>44070</v>
      </c>
      <c r="B3430" s="828">
        <v>0</v>
      </c>
      <c r="C3430" s="1574" t="s">
        <v>14544</v>
      </c>
      <c r="D3430" s="839">
        <v>42000</v>
      </c>
      <c r="E3430" s="2192"/>
      <c r="F3430" s="1926">
        <f t="shared" si="53"/>
        <v>6314968.7500000047</v>
      </c>
    </row>
    <row r="3431" spans="1:6" ht="39">
      <c r="A3431" s="832">
        <v>44070</v>
      </c>
      <c r="B3431" s="828">
        <v>0</v>
      </c>
      <c r="C3431" s="1574" t="s">
        <v>14545</v>
      </c>
      <c r="D3431" s="839">
        <v>44800</v>
      </c>
      <c r="E3431" s="2192"/>
      <c r="F3431" s="1926">
        <f t="shared" si="53"/>
        <v>6359768.7500000047</v>
      </c>
    </row>
    <row r="3432" spans="1:6" ht="39">
      <c r="A3432" s="832">
        <v>44070</v>
      </c>
      <c r="B3432" s="828">
        <v>0</v>
      </c>
      <c r="C3432" s="1574" t="s">
        <v>14546</v>
      </c>
      <c r="D3432" s="839">
        <v>54000</v>
      </c>
      <c r="E3432" s="2192"/>
      <c r="F3432" s="1926">
        <f t="shared" si="53"/>
        <v>6413768.7500000047</v>
      </c>
    </row>
    <row r="3433" spans="1:6">
      <c r="A3433" s="832">
        <v>44070</v>
      </c>
      <c r="B3433" s="828">
        <v>0</v>
      </c>
      <c r="C3433" s="1574" t="s">
        <v>14547</v>
      </c>
      <c r="D3433" s="831"/>
      <c r="E3433" s="2192">
        <v>250</v>
      </c>
      <c r="F3433" s="1926">
        <f t="shared" si="53"/>
        <v>6413518.7500000047</v>
      </c>
    </row>
    <row r="3434" spans="1:6" s="779" customFormat="1" ht="26.25">
      <c r="A3434" s="835">
        <v>44071</v>
      </c>
      <c r="B3434" s="2075">
        <v>0</v>
      </c>
      <c r="C3434" s="1575" t="s">
        <v>14548</v>
      </c>
      <c r="D3434" s="857">
        <v>120000</v>
      </c>
      <c r="E3434" s="2204"/>
      <c r="F3434" s="1929">
        <f t="shared" si="53"/>
        <v>6533518.7500000047</v>
      </c>
    </row>
    <row r="3435" spans="1:6">
      <c r="A3435" s="832">
        <v>44071</v>
      </c>
      <c r="B3435" s="828">
        <v>0</v>
      </c>
      <c r="C3435" s="1574" t="s">
        <v>14549</v>
      </c>
      <c r="D3435" s="831"/>
      <c r="E3435" s="2192">
        <v>50</v>
      </c>
      <c r="F3435" s="1926">
        <f t="shared" si="53"/>
        <v>6533468.7500000047</v>
      </c>
    </row>
    <row r="3436" spans="1:6" s="779" customFormat="1" ht="39">
      <c r="A3436" s="835">
        <v>44072</v>
      </c>
      <c r="B3436" s="2075">
        <v>0</v>
      </c>
      <c r="C3436" s="1575" t="s">
        <v>14550</v>
      </c>
      <c r="D3436" s="857">
        <v>21000</v>
      </c>
      <c r="E3436" s="2204"/>
      <c r="F3436" s="1929">
        <f t="shared" si="53"/>
        <v>6554468.7500000047</v>
      </c>
    </row>
    <row r="3437" spans="1:6">
      <c r="A3437" s="832">
        <v>44072</v>
      </c>
      <c r="B3437" s="828">
        <v>0</v>
      </c>
      <c r="C3437" s="1574" t="s">
        <v>14551</v>
      </c>
      <c r="D3437" s="831"/>
      <c r="E3437" s="2192">
        <v>50</v>
      </c>
      <c r="F3437" s="1926">
        <f t="shared" si="53"/>
        <v>6554418.7500000047</v>
      </c>
    </row>
    <row r="3438" spans="1:6" ht="39">
      <c r="A3438" s="832">
        <v>44073</v>
      </c>
      <c r="B3438" s="828">
        <v>39768971</v>
      </c>
      <c r="C3438" s="1574" t="s">
        <v>14552</v>
      </c>
      <c r="D3438" s="831"/>
      <c r="E3438" s="2193">
        <v>18000</v>
      </c>
      <c r="F3438" s="1926">
        <f t="shared" si="53"/>
        <v>6536418.7500000047</v>
      </c>
    </row>
    <row r="3439" spans="1:6" ht="39">
      <c r="A3439" s="832">
        <v>44073</v>
      </c>
      <c r="B3439" s="828">
        <v>39768971</v>
      </c>
      <c r="C3439" s="1574" t="s">
        <v>14553</v>
      </c>
      <c r="D3439" s="831"/>
      <c r="E3439" s="2192">
        <v>25</v>
      </c>
      <c r="F3439" s="1926">
        <f t="shared" si="53"/>
        <v>6536393.7500000047</v>
      </c>
    </row>
    <row r="3440" spans="1:6">
      <c r="A3440" s="832">
        <v>44073</v>
      </c>
      <c r="B3440" s="828">
        <v>39768971</v>
      </c>
      <c r="C3440" s="1574" t="s">
        <v>14037</v>
      </c>
      <c r="D3440" s="831"/>
      <c r="E3440" s="2192">
        <v>1.87</v>
      </c>
      <c r="F3440" s="1926">
        <f t="shared" si="53"/>
        <v>6536391.8800000045</v>
      </c>
    </row>
    <row r="3441" spans="1:6" ht="39">
      <c r="A3441" s="832">
        <v>44073</v>
      </c>
      <c r="B3441" s="828">
        <v>39787225</v>
      </c>
      <c r="C3441" s="1574" t="s">
        <v>14554</v>
      </c>
      <c r="D3441" s="831"/>
      <c r="E3441" s="2193">
        <v>58900</v>
      </c>
      <c r="F3441" s="1926">
        <f t="shared" si="53"/>
        <v>6477491.8800000045</v>
      </c>
    </row>
    <row r="3442" spans="1:6" ht="39">
      <c r="A3442" s="832">
        <v>44073</v>
      </c>
      <c r="B3442" s="828">
        <v>39787225</v>
      </c>
      <c r="C3442" s="1574" t="s">
        <v>14555</v>
      </c>
      <c r="D3442" s="831"/>
      <c r="E3442" s="2192">
        <v>50</v>
      </c>
      <c r="F3442" s="1926">
        <f t="shared" si="53"/>
        <v>6477441.8800000045</v>
      </c>
    </row>
    <row r="3443" spans="1:6">
      <c r="A3443" s="832">
        <v>44073</v>
      </c>
      <c r="B3443" s="828">
        <v>39787225</v>
      </c>
      <c r="C3443" s="1574" t="s">
        <v>12632</v>
      </c>
      <c r="D3443" s="831"/>
      <c r="E3443" s="2192">
        <v>3.75</v>
      </c>
      <c r="F3443" s="1926">
        <f t="shared" si="53"/>
        <v>6477438.1300000045</v>
      </c>
    </row>
    <row r="3444" spans="1:6" ht="39">
      <c r="A3444" s="832">
        <v>44073</v>
      </c>
      <c r="B3444" s="828">
        <v>39787225</v>
      </c>
      <c r="C3444" s="1574" t="s">
        <v>14556</v>
      </c>
      <c r="D3444" s="831"/>
      <c r="E3444" s="2193">
        <v>118500</v>
      </c>
      <c r="F3444" s="1926">
        <f t="shared" si="53"/>
        <v>6358938.1300000045</v>
      </c>
    </row>
    <row r="3445" spans="1:6" ht="39">
      <c r="A3445" s="832">
        <v>44073</v>
      </c>
      <c r="B3445" s="828">
        <v>39787225</v>
      </c>
      <c r="C3445" s="1574" t="s">
        <v>14557</v>
      </c>
      <c r="D3445" s="831"/>
      <c r="E3445" s="2192">
        <v>50</v>
      </c>
      <c r="F3445" s="1926">
        <f t="shared" si="53"/>
        <v>6358888.1300000045</v>
      </c>
    </row>
    <row r="3446" spans="1:6">
      <c r="A3446" s="832">
        <v>44073</v>
      </c>
      <c r="B3446" s="828">
        <v>39787225</v>
      </c>
      <c r="C3446" s="1574" t="s">
        <v>12632</v>
      </c>
      <c r="D3446" s="831"/>
      <c r="E3446" s="2192">
        <v>3.75</v>
      </c>
      <c r="F3446" s="1926">
        <f t="shared" si="53"/>
        <v>6358884.3800000045</v>
      </c>
    </row>
    <row r="3447" spans="1:6" ht="39">
      <c r="A3447" s="832">
        <v>44073</v>
      </c>
      <c r="B3447" s="828">
        <v>0</v>
      </c>
      <c r="C3447" s="1574" t="s">
        <v>14558</v>
      </c>
      <c r="D3447" s="831"/>
      <c r="E3447" s="2193">
        <v>17750</v>
      </c>
      <c r="F3447" s="1926">
        <f t="shared" si="53"/>
        <v>6341134.3800000045</v>
      </c>
    </row>
    <row r="3448" spans="1:6" ht="39">
      <c r="A3448" s="832">
        <v>44073</v>
      </c>
      <c r="B3448" s="828">
        <v>0</v>
      </c>
      <c r="C3448" s="1574" t="s">
        <v>14559</v>
      </c>
      <c r="D3448" s="831"/>
      <c r="E3448" s="2193">
        <v>23000</v>
      </c>
      <c r="F3448" s="1926">
        <f t="shared" si="53"/>
        <v>6318134.3800000045</v>
      </c>
    </row>
    <row r="3449" spans="1:6" ht="39">
      <c r="A3449" s="832">
        <v>44073</v>
      </c>
      <c r="B3449" s="828">
        <v>0</v>
      </c>
      <c r="C3449" s="1574" t="s">
        <v>14560</v>
      </c>
      <c r="D3449" s="831"/>
      <c r="E3449" s="2193">
        <v>79000</v>
      </c>
      <c r="F3449" s="1926">
        <f t="shared" si="53"/>
        <v>6239134.3800000045</v>
      </c>
    </row>
    <row r="3450" spans="1:6" ht="39">
      <c r="A3450" s="832">
        <v>44073</v>
      </c>
      <c r="B3450" s="828">
        <v>0</v>
      </c>
      <c r="C3450" s="1574" t="s">
        <v>14561</v>
      </c>
      <c r="D3450" s="831"/>
      <c r="E3450" s="2193">
        <v>18000</v>
      </c>
      <c r="F3450" s="1926">
        <f t="shared" si="53"/>
        <v>6221134.3800000045</v>
      </c>
    </row>
    <row r="3451" spans="1:6" ht="26.25">
      <c r="A3451" s="832">
        <v>44074</v>
      </c>
      <c r="B3451" s="828">
        <v>0</v>
      </c>
      <c r="C3451" s="1574" t="s">
        <v>14562</v>
      </c>
      <c r="D3451" s="839">
        <v>30000</v>
      </c>
      <c r="E3451" s="2192"/>
      <c r="F3451" s="1926">
        <f t="shared" si="53"/>
        <v>6251134.3800000045</v>
      </c>
    </row>
    <row r="3452" spans="1:6" ht="39">
      <c r="A3452" s="832">
        <v>44074</v>
      </c>
      <c r="B3452" s="828">
        <v>39788325</v>
      </c>
      <c r="C3452" s="1574" t="s">
        <v>14563</v>
      </c>
      <c r="D3452" s="831"/>
      <c r="E3452" s="2193">
        <v>120000</v>
      </c>
      <c r="F3452" s="1926">
        <f t="shared" si="53"/>
        <v>6131134.3800000045</v>
      </c>
    </row>
    <row r="3453" spans="1:6" ht="39">
      <c r="A3453" s="832">
        <v>44074</v>
      </c>
      <c r="B3453" s="828">
        <v>39788325</v>
      </c>
      <c r="C3453" s="1574" t="s">
        <v>14564</v>
      </c>
      <c r="D3453" s="831"/>
      <c r="E3453" s="2192">
        <v>50</v>
      </c>
      <c r="F3453" s="1926">
        <f t="shared" si="53"/>
        <v>6131084.3800000045</v>
      </c>
    </row>
    <row r="3454" spans="1:6">
      <c r="A3454" s="832">
        <v>44074</v>
      </c>
      <c r="B3454" s="828">
        <v>39788325</v>
      </c>
      <c r="C3454" s="1574" t="s">
        <v>12632</v>
      </c>
      <c r="D3454" s="831"/>
      <c r="E3454" s="2192">
        <v>3.75</v>
      </c>
      <c r="F3454" s="1926">
        <f t="shared" si="53"/>
        <v>6131080.6300000045</v>
      </c>
    </row>
    <row r="3455" spans="1:6" ht="39">
      <c r="A3455" s="832">
        <v>44074</v>
      </c>
      <c r="B3455" s="828">
        <v>39956320</v>
      </c>
      <c r="C3455" s="1574" t="s">
        <v>14565</v>
      </c>
      <c r="D3455" s="831"/>
      <c r="E3455" s="2193">
        <v>32000</v>
      </c>
      <c r="F3455" s="1926">
        <f t="shared" si="53"/>
        <v>6099080.6300000045</v>
      </c>
    </row>
    <row r="3456" spans="1:6" ht="39">
      <c r="A3456" s="832">
        <v>44074</v>
      </c>
      <c r="B3456" s="828">
        <v>39956320</v>
      </c>
      <c r="C3456" s="1574" t="s">
        <v>14566</v>
      </c>
      <c r="D3456" s="831"/>
      <c r="E3456" s="2192">
        <v>25</v>
      </c>
      <c r="F3456" s="1926">
        <f t="shared" si="53"/>
        <v>6099055.6300000045</v>
      </c>
    </row>
    <row r="3457" spans="1:6">
      <c r="A3457" s="832">
        <v>44074</v>
      </c>
      <c r="B3457" s="828">
        <v>39956320</v>
      </c>
      <c r="C3457" s="1574" t="s">
        <v>12632</v>
      </c>
      <c r="D3457" s="831"/>
      <c r="E3457" s="2192">
        <v>1.87</v>
      </c>
      <c r="F3457" s="1926">
        <f t="shared" si="53"/>
        <v>6099053.7600000044</v>
      </c>
    </row>
    <row r="3458" spans="1:6" ht="39">
      <c r="A3458" s="832">
        <v>44074</v>
      </c>
      <c r="B3458" s="828">
        <v>39956320</v>
      </c>
      <c r="C3458" s="1574" t="s">
        <v>14567</v>
      </c>
      <c r="D3458" s="831"/>
      <c r="E3458" s="2193">
        <v>17750</v>
      </c>
      <c r="F3458" s="1926">
        <f t="shared" si="53"/>
        <v>6081303.7600000044</v>
      </c>
    </row>
    <row r="3459" spans="1:6" ht="39">
      <c r="A3459" s="832">
        <v>44074</v>
      </c>
      <c r="B3459" s="828">
        <v>39956320</v>
      </c>
      <c r="C3459" s="1574" t="s">
        <v>14568</v>
      </c>
      <c r="D3459" s="831"/>
      <c r="E3459" s="2192">
        <v>25</v>
      </c>
      <c r="F3459" s="1926">
        <f t="shared" ref="F3459:F3522" si="54">F3458-E3459+D3459</f>
        <v>6081278.7600000044</v>
      </c>
    </row>
    <row r="3460" spans="1:6">
      <c r="A3460" s="832">
        <v>44074</v>
      </c>
      <c r="B3460" s="828">
        <v>39956320</v>
      </c>
      <c r="C3460" s="1574" t="s">
        <v>12632</v>
      </c>
      <c r="D3460" s="831"/>
      <c r="E3460" s="2192">
        <v>1.87</v>
      </c>
      <c r="F3460" s="1926">
        <f t="shared" si="54"/>
        <v>6081276.8900000043</v>
      </c>
    </row>
    <row r="3461" spans="1:6" ht="39">
      <c r="A3461" s="832">
        <v>44074</v>
      </c>
      <c r="B3461" s="828">
        <v>0</v>
      </c>
      <c r="C3461" s="1574" t="s">
        <v>14569</v>
      </c>
      <c r="D3461" s="839">
        <v>44000</v>
      </c>
      <c r="E3461" s="2192"/>
      <c r="F3461" s="1926">
        <f t="shared" si="54"/>
        <v>6125276.8900000043</v>
      </c>
    </row>
    <row r="3462" spans="1:6">
      <c r="A3462" s="832">
        <v>44074</v>
      </c>
      <c r="B3462" s="828">
        <v>0</v>
      </c>
      <c r="C3462" s="1574" t="s">
        <v>14570</v>
      </c>
      <c r="D3462" s="831"/>
      <c r="E3462" s="2192">
        <v>100</v>
      </c>
      <c r="F3462" s="1926">
        <f t="shared" si="54"/>
        <v>6125176.8900000043</v>
      </c>
    </row>
    <row r="3463" spans="1:6">
      <c r="A3463" s="832">
        <v>44075</v>
      </c>
      <c r="B3463" s="828">
        <v>0</v>
      </c>
      <c r="C3463" s="1574" t="s">
        <v>11736</v>
      </c>
      <c r="D3463" s="831"/>
      <c r="E3463" s="2192">
        <v>961.6</v>
      </c>
      <c r="F3463" s="1926">
        <f t="shared" si="54"/>
        <v>6124215.2900000047</v>
      </c>
    </row>
    <row r="3464" spans="1:6">
      <c r="A3464" s="832">
        <v>44075</v>
      </c>
      <c r="B3464" s="828">
        <v>0</v>
      </c>
      <c r="C3464" s="1574" t="s">
        <v>11737</v>
      </c>
      <c r="D3464" s="831"/>
      <c r="E3464" s="2192">
        <v>72.12</v>
      </c>
      <c r="F3464" s="1926">
        <f t="shared" si="54"/>
        <v>6124143.1700000046</v>
      </c>
    </row>
    <row r="3465" spans="1:6" ht="39">
      <c r="A3465" s="832">
        <v>44075</v>
      </c>
      <c r="B3465" s="828">
        <v>0</v>
      </c>
      <c r="C3465" s="1574" t="s">
        <v>14571</v>
      </c>
      <c r="D3465" s="839">
        <v>50000</v>
      </c>
      <c r="E3465" s="2192"/>
      <c r="F3465" s="1926">
        <f t="shared" si="54"/>
        <v>6174143.1700000046</v>
      </c>
    </row>
    <row r="3466" spans="1:6" ht="26.25">
      <c r="A3466" s="832">
        <v>44075</v>
      </c>
      <c r="B3466" s="828">
        <v>0</v>
      </c>
      <c r="C3466" s="1574" t="s">
        <v>14572</v>
      </c>
      <c r="D3466" s="839">
        <v>44000</v>
      </c>
      <c r="E3466" s="2192"/>
      <c r="F3466" s="1926">
        <f t="shared" si="54"/>
        <v>6218143.1700000046</v>
      </c>
    </row>
    <row r="3467" spans="1:6">
      <c r="A3467" s="832">
        <v>44075</v>
      </c>
      <c r="B3467" s="828">
        <v>0</v>
      </c>
      <c r="C3467" s="1574" t="s">
        <v>14573</v>
      </c>
      <c r="D3467" s="831"/>
      <c r="E3467" s="2192">
        <v>100</v>
      </c>
      <c r="F3467" s="1926">
        <f t="shared" si="54"/>
        <v>6218043.1700000046</v>
      </c>
    </row>
    <row r="3468" spans="1:6" ht="39">
      <c r="A3468" s="832">
        <v>44076</v>
      </c>
      <c r="B3468" s="828">
        <v>0</v>
      </c>
      <c r="C3468" s="1574" t="s">
        <v>14574</v>
      </c>
      <c r="D3468" s="839">
        <v>64000</v>
      </c>
      <c r="E3468" s="2192"/>
      <c r="F3468" s="1926">
        <f t="shared" si="54"/>
        <v>6282043.1700000046</v>
      </c>
    </row>
    <row r="3469" spans="1:6">
      <c r="A3469" s="832">
        <v>44076</v>
      </c>
      <c r="B3469" s="828">
        <v>0</v>
      </c>
      <c r="C3469" s="1574" t="s">
        <v>14575</v>
      </c>
      <c r="D3469" s="831"/>
      <c r="E3469" s="2192">
        <v>50</v>
      </c>
      <c r="F3469" s="1926">
        <f t="shared" si="54"/>
        <v>6281993.1700000046</v>
      </c>
    </row>
    <row r="3470" spans="1:6" ht="26.25">
      <c r="A3470" s="832">
        <v>44081</v>
      </c>
      <c r="B3470" s="828">
        <v>0</v>
      </c>
      <c r="C3470" s="1574" t="s">
        <v>14576</v>
      </c>
      <c r="D3470" s="839">
        <v>35000</v>
      </c>
      <c r="E3470" s="2192"/>
      <c r="F3470" s="1926">
        <f t="shared" si="54"/>
        <v>6316993.1700000046</v>
      </c>
    </row>
    <row r="3471" spans="1:6">
      <c r="A3471" s="832">
        <v>44081</v>
      </c>
      <c r="B3471" s="828">
        <v>0</v>
      </c>
      <c r="C3471" s="1574" t="s">
        <v>14577</v>
      </c>
      <c r="D3471" s="831"/>
      <c r="E3471" s="2192">
        <v>50</v>
      </c>
      <c r="F3471" s="1926">
        <f t="shared" si="54"/>
        <v>6316943.1700000046</v>
      </c>
    </row>
    <row r="3472" spans="1:6">
      <c r="A3472" s="832">
        <v>44082</v>
      </c>
      <c r="B3472" s="828">
        <v>100157527</v>
      </c>
      <c r="C3472" s="1574" t="s">
        <v>14578</v>
      </c>
      <c r="D3472" s="839">
        <v>54000</v>
      </c>
      <c r="E3472" s="2192"/>
      <c r="F3472" s="1926">
        <f t="shared" si="54"/>
        <v>6370943.1700000046</v>
      </c>
    </row>
    <row r="3473" spans="1:6" ht="39">
      <c r="A3473" s="832">
        <v>44082</v>
      </c>
      <c r="B3473" s="828">
        <v>0</v>
      </c>
      <c r="C3473" s="1574" t="s">
        <v>14579</v>
      </c>
      <c r="D3473" s="831"/>
      <c r="E3473" s="2193">
        <v>1700000</v>
      </c>
      <c r="F3473" s="1926">
        <f t="shared" si="54"/>
        <v>4670943.1700000046</v>
      </c>
    </row>
    <row r="3474" spans="1:6" ht="39">
      <c r="A3474" s="832">
        <v>44082</v>
      </c>
      <c r="B3474" s="828">
        <v>40871233</v>
      </c>
      <c r="C3474" s="1574" t="s">
        <v>14580</v>
      </c>
      <c r="D3474" s="831"/>
      <c r="E3474" s="2193">
        <v>28000</v>
      </c>
      <c r="F3474" s="1926">
        <f t="shared" si="54"/>
        <v>4642943.1700000046</v>
      </c>
    </row>
    <row r="3475" spans="1:6" ht="39">
      <c r="A3475" s="832">
        <v>44082</v>
      </c>
      <c r="B3475" s="828">
        <v>40871233</v>
      </c>
      <c r="C3475" s="1574" t="s">
        <v>14581</v>
      </c>
      <c r="D3475" s="831"/>
      <c r="E3475" s="2192">
        <v>25</v>
      </c>
      <c r="F3475" s="1926">
        <f t="shared" si="54"/>
        <v>4642918.1700000046</v>
      </c>
    </row>
    <row r="3476" spans="1:6">
      <c r="A3476" s="832">
        <v>44082</v>
      </c>
      <c r="B3476" s="828">
        <v>40871233</v>
      </c>
      <c r="C3476" s="1574" t="s">
        <v>12632</v>
      </c>
      <c r="D3476" s="831"/>
      <c r="E3476" s="2192">
        <v>1.87</v>
      </c>
      <c r="F3476" s="1926">
        <f t="shared" si="54"/>
        <v>4642916.3000000045</v>
      </c>
    </row>
    <row r="3477" spans="1:6" ht="39">
      <c r="A3477" s="832">
        <v>44082</v>
      </c>
      <c r="B3477" s="828">
        <v>0</v>
      </c>
      <c r="C3477" s="1574" t="s">
        <v>14582</v>
      </c>
      <c r="D3477" s="831"/>
      <c r="E3477" s="2193">
        <v>31400</v>
      </c>
      <c r="F3477" s="1926">
        <f t="shared" si="54"/>
        <v>4611516.3000000045</v>
      </c>
    </row>
    <row r="3478" spans="1:6" ht="39">
      <c r="A3478" s="832">
        <v>44082</v>
      </c>
      <c r="B3478" s="828">
        <v>40882625</v>
      </c>
      <c r="C3478" s="1574" t="s">
        <v>14583</v>
      </c>
      <c r="D3478" s="831"/>
      <c r="E3478" s="2193">
        <v>37500</v>
      </c>
      <c r="F3478" s="1926">
        <f t="shared" si="54"/>
        <v>4574016.3000000045</v>
      </c>
    </row>
    <row r="3479" spans="1:6" ht="39">
      <c r="A3479" s="832">
        <v>44082</v>
      </c>
      <c r="B3479" s="828">
        <v>40882625</v>
      </c>
      <c r="C3479" s="1574" t="s">
        <v>14584</v>
      </c>
      <c r="D3479" s="831"/>
      <c r="E3479" s="2192">
        <v>25</v>
      </c>
      <c r="F3479" s="1926">
        <f t="shared" si="54"/>
        <v>4573991.3000000045</v>
      </c>
    </row>
    <row r="3480" spans="1:6">
      <c r="A3480" s="832">
        <v>44082</v>
      </c>
      <c r="B3480" s="828">
        <v>40882625</v>
      </c>
      <c r="C3480" s="1574" t="s">
        <v>12632</v>
      </c>
      <c r="D3480" s="831"/>
      <c r="E3480" s="2192">
        <v>1.87</v>
      </c>
      <c r="F3480" s="1926">
        <f t="shared" si="54"/>
        <v>4573989.4300000044</v>
      </c>
    </row>
    <row r="3481" spans="1:6" ht="39">
      <c r="A3481" s="832">
        <v>44082</v>
      </c>
      <c r="B3481" s="828">
        <v>0</v>
      </c>
      <c r="C3481" s="1574" t="s">
        <v>14585</v>
      </c>
      <c r="D3481" s="831"/>
      <c r="E3481" s="2193">
        <v>45000</v>
      </c>
      <c r="F3481" s="1926">
        <f t="shared" si="54"/>
        <v>4528989.4300000044</v>
      </c>
    </row>
    <row r="3482" spans="1:6" ht="39">
      <c r="A3482" s="832">
        <v>44082</v>
      </c>
      <c r="B3482" s="828">
        <v>40904120</v>
      </c>
      <c r="C3482" s="1574" t="s">
        <v>14586</v>
      </c>
      <c r="D3482" s="831"/>
      <c r="E3482" s="2193">
        <v>15000</v>
      </c>
      <c r="F3482" s="1926">
        <f t="shared" si="54"/>
        <v>4513989.4300000044</v>
      </c>
    </row>
    <row r="3483" spans="1:6" ht="39">
      <c r="A3483" s="832">
        <v>44082</v>
      </c>
      <c r="B3483" s="828">
        <v>40904120</v>
      </c>
      <c r="C3483" s="1574" t="s">
        <v>14587</v>
      </c>
      <c r="D3483" s="831"/>
      <c r="E3483" s="2192">
        <v>25</v>
      </c>
      <c r="F3483" s="1926">
        <f t="shared" si="54"/>
        <v>4513964.4300000044</v>
      </c>
    </row>
    <row r="3484" spans="1:6">
      <c r="A3484" s="832">
        <v>44082</v>
      </c>
      <c r="B3484" s="828">
        <v>40904120</v>
      </c>
      <c r="C3484" s="1574" t="s">
        <v>13309</v>
      </c>
      <c r="D3484" s="831"/>
      <c r="E3484" s="2192">
        <v>1.87</v>
      </c>
      <c r="F3484" s="1926">
        <f t="shared" si="54"/>
        <v>4513962.5600000042</v>
      </c>
    </row>
    <row r="3485" spans="1:6" ht="39">
      <c r="A3485" s="832">
        <v>44082</v>
      </c>
      <c r="B3485" s="828">
        <v>0</v>
      </c>
      <c r="C3485" s="1574" t="s">
        <v>14588</v>
      </c>
      <c r="D3485" s="831"/>
      <c r="E3485" s="2193">
        <v>50000</v>
      </c>
      <c r="F3485" s="1926">
        <f t="shared" si="54"/>
        <v>4463962.5600000042</v>
      </c>
    </row>
    <row r="3486" spans="1:6" ht="39">
      <c r="A3486" s="832">
        <v>44082</v>
      </c>
      <c r="B3486" s="828">
        <v>0</v>
      </c>
      <c r="C3486" s="1574" t="s">
        <v>14589</v>
      </c>
      <c r="D3486" s="839">
        <v>64000</v>
      </c>
      <c r="E3486" s="2192"/>
      <c r="F3486" s="1926">
        <f t="shared" si="54"/>
        <v>4527962.5600000042</v>
      </c>
    </row>
    <row r="3487" spans="1:6">
      <c r="A3487" s="832">
        <v>44082</v>
      </c>
      <c r="B3487" s="828">
        <v>0</v>
      </c>
      <c r="C3487" s="1574" t="s">
        <v>14590</v>
      </c>
      <c r="D3487" s="831"/>
      <c r="E3487" s="2192">
        <v>100</v>
      </c>
      <c r="F3487" s="1926">
        <f t="shared" si="54"/>
        <v>4527862.5600000042</v>
      </c>
    </row>
    <row r="3488" spans="1:6" ht="39">
      <c r="A3488" s="832">
        <v>44085</v>
      </c>
      <c r="B3488" s="828">
        <v>0</v>
      </c>
      <c r="C3488" s="1574" t="s">
        <v>14591</v>
      </c>
      <c r="D3488" s="839">
        <v>25000</v>
      </c>
      <c r="E3488" s="2192"/>
      <c r="F3488" s="1926">
        <f t="shared" si="54"/>
        <v>4552862.5600000042</v>
      </c>
    </row>
    <row r="3489" spans="1:6" s="779" customFormat="1" ht="39">
      <c r="A3489" s="835">
        <v>44085</v>
      </c>
      <c r="B3489" s="2075">
        <v>0</v>
      </c>
      <c r="C3489" s="1575" t="s">
        <v>14592</v>
      </c>
      <c r="D3489" s="857">
        <v>588000</v>
      </c>
      <c r="E3489" s="2204"/>
      <c r="F3489" s="1929">
        <f t="shared" si="54"/>
        <v>5140862.5600000042</v>
      </c>
    </row>
    <row r="3490" spans="1:6" ht="39">
      <c r="A3490" s="832">
        <v>44085</v>
      </c>
      <c r="B3490" s="828">
        <v>0</v>
      </c>
      <c r="C3490" s="1574" t="s">
        <v>14593</v>
      </c>
      <c r="D3490" s="839">
        <v>42000</v>
      </c>
      <c r="E3490" s="2192"/>
      <c r="F3490" s="1926">
        <f t="shared" si="54"/>
        <v>5182862.5600000042</v>
      </c>
    </row>
    <row r="3491" spans="1:6">
      <c r="A3491" s="832">
        <v>44085</v>
      </c>
      <c r="B3491" s="828">
        <v>0</v>
      </c>
      <c r="C3491" s="1574" t="s">
        <v>14594</v>
      </c>
      <c r="D3491" s="831"/>
      <c r="E3491" s="2192">
        <v>150</v>
      </c>
      <c r="F3491" s="1926">
        <f t="shared" si="54"/>
        <v>5182712.5600000042</v>
      </c>
    </row>
    <row r="3492" spans="1:6" ht="39">
      <c r="A3492" s="832">
        <v>44086</v>
      </c>
      <c r="B3492" s="828">
        <v>0</v>
      </c>
      <c r="C3492" s="1574" t="s">
        <v>14595</v>
      </c>
      <c r="D3492" s="839">
        <v>54000</v>
      </c>
      <c r="E3492" s="2192"/>
      <c r="F3492" s="1926">
        <f t="shared" si="54"/>
        <v>5236712.5600000042</v>
      </c>
    </row>
    <row r="3493" spans="1:6" ht="39">
      <c r="A3493" s="832">
        <v>44086</v>
      </c>
      <c r="B3493" s="828">
        <v>0</v>
      </c>
      <c r="C3493" s="1574" t="s">
        <v>14596</v>
      </c>
      <c r="D3493" s="839">
        <v>20000</v>
      </c>
      <c r="E3493" s="2192"/>
      <c r="F3493" s="1926">
        <f t="shared" si="54"/>
        <v>5256712.5600000042</v>
      </c>
    </row>
    <row r="3494" spans="1:6" ht="39">
      <c r="A3494" s="832">
        <v>44086</v>
      </c>
      <c r="B3494" s="828">
        <v>0</v>
      </c>
      <c r="C3494" s="1574" t="s">
        <v>14597</v>
      </c>
      <c r="D3494" s="839">
        <v>25000</v>
      </c>
      <c r="E3494" s="2192"/>
      <c r="F3494" s="1926">
        <f t="shared" si="54"/>
        <v>5281712.5600000042</v>
      </c>
    </row>
    <row r="3495" spans="1:6" ht="39">
      <c r="A3495" s="832">
        <v>44086</v>
      </c>
      <c r="B3495" s="828">
        <v>0</v>
      </c>
      <c r="C3495" s="1574" t="s">
        <v>14598</v>
      </c>
      <c r="D3495" s="839">
        <v>24500</v>
      </c>
      <c r="E3495" s="2192"/>
      <c r="F3495" s="1926">
        <f t="shared" si="54"/>
        <v>5306212.5600000042</v>
      </c>
    </row>
    <row r="3496" spans="1:6" ht="39">
      <c r="A3496" s="832">
        <v>44086</v>
      </c>
      <c r="B3496" s="828">
        <v>0</v>
      </c>
      <c r="C3496" s="1574" t="s">
        <v>14599</v>
      </c>
      <c r="D3496" s="839">
        <v>35000</v>
      </c>
      <c r="E3496" s="2192"/>
      <c r="F3496" s="1926">
        <f t="shared" si="54"/>
        <v>5341212.5600000042</v>
      </c>
    </row>
    <row r="3497" spans="1:6" ht="39">
      <c r="A3497" s="832">
        <v>44086</v>
      </c>
      <c r="B3497" s="828">
        <v>0</v>
      </c>
      <c r="C3497" s="1574" t="s">
        <v>14600</v>
      </c>
      <c r="D3497" s="839">
        <v>35000</v>
      </c>
      <c r="E3497" s="2192"/>
      <c r="F3497" s="1926">
        <f t="shared" si="54"/>
        <v>5376212.5600000042</v>
      </c>
    </row>
    <row r="3498" spans="1:6" ht="26.25">
      <c r="A3498" s="832">
        <v>44086</v>
      </c>
      <c r="B3498" s="828">
        <v>0</v>
      </c>
      <c r="C3498" s="1574" t="s">
        <v>14601</v>
      </c>
      <c r="D3498" s="839">
        <v>39000</v>
      </c>
      <c r="E3498" s="2192"/>
      <c r="F3498" s="1926">
        <f t="shared" si="54"/>
        <v>5415212.5600000042</v>
      </c>
    </row>
    <row r="3499" spans="1:6">
      <c r="A3499" s="832">
        <v>44086</v>
      </c>
      <c r="B3499" s="828">
        <v>0</v>
      </c>
      <c r="C3499" s="1574" t="s">
        <v>14602</v>
      </c>
      <c r="D3499" s="831"/>
      <c r="E3499" s="2192">
        <v>350</v>
      </c>
      <c r="F3499" s="1926">
        <f t="shared" si="54"/>
        <v>5414862.5600000042</v>
      </c>
    </row>
    <row r="3500" spans="1:6" ht="26.25">
      <c r="A3500" s="832">
        <v>44087</v>
      </c>
      <c r="B3500" s="828">
        <v>0</v>
      </c>
      <c r="C3500" s="1574" t="s">
        <v>14603</v>
      </c>
      <c r="D3500" s="839">
        <v>10000</v>
      </c>
      <c r="E3500" s="2192"/>
      <c r="F3500" s="1926">
        <f t="shared" si="54"/>
        <v>5424862.5600000042</v>
      </c>
    </row>
    <row r="3501" spans="1:6" ht="26.25">
      <c r="A3501" s="832">
        <v>44087</v>
      </c>
      <c r="B3501" s="828">
        <v>0</v>
      </c>
      <c r="C3501" s="1574" t="s">
        <v>14604</v>
      </c>
      <c r="D3501" s="839">
        <v>60000</v>
      </c>
      <c r="E3501" s="2192"/>
      <c r="F3501" s="1926">
        <f t="shared" si="54"/>
        <v>5484862.5600000042</v>
      </c>
    </row>
    <row r="3502" spans="1:6" ht="39">
      <c r="A3502" s="832">
        <v>44087</v>
      </c>
      <c r="B3502" s="828">
        <v>0</v>
      </c>
      <c r="C3502" s="1574" t="s">
        <v>14605</v>
      </c>
      <c r="D3502" s="839">
        <v>32000</v>
      </c>
      <c r="E3502" s="2192"/>
      <c r="F3502" s="1926">
        <f t="shared" si="54"/>
        <v>5516862.5600000042</v>
      </c>
    </row>
    <row r="3503" spans="1:6" ht="26.25">
      <c r="A3503" s="832">
        <v>44087</v>
      </c>
      <c r="B3503" s="828">
        <v>0</v>
      </c>
      <c r="C3503" s="1574" t="s">
        <v>14606</v>
      </c>
      <c r="D3503" s="839">
        <v>10000</v>
      </c>
      <c r="E3503" s="2192"/>
      <c r="F3503" s="1926">
        <f t="shared" si="54"/>
        <v>5526862.5600000042</v>
      </c>
    </row>
    <row r="3504" spans="1:6">
      <c r="A3504" s="832">
        <v>44087</v>
      </c>
      <c r="B3504" s="828">
        <v>0</v>
      </c>
      <c r="C3504" s="1574" t="s">
        <v>14607</v>
      </c>
      <c r="D3504" s="831"/>
      <c r="E3504" s="2192">
        <v>200</v>
      </c>
      <c r="F3504" s="1926">
        <f t="shared" si="54"/>
        <v>5526662.5600000042</v>
      </c>
    </row>
    <row r="3505" spans="1:6" s="809" customFormat="1" ht="26.25">
      <c r="A3505" s="803">
        <v>44088</v>
      </c>
      <c r="B3505" s="2076">
        <v>0</v>
      </c>
      <c r="C3505" s="1566" t="s">
        <v>14608</v>
      </c>
      <c r="D3505" s="861">
        <v>696.22</v>
      </c>
      <c r="E3505" s="2207"/>
      <c r="F3505" s="1929">
        <f t="shared" si="54"/>
        <v>5527358.780000004</v>
      </c>
    </row>
    <row r="3506" spans="1:6" ht="39">
      <c r="A3506" s="832">
        <v>44088</v>
      </c>
      <c r="B3506" s="828">
        <v>0</v>
      </c>
      <c r="C3506" s="1574" t="s">
        <v>14609</v>
      </c>
      <c r="D3506" s="839">
        <v>27000</v>
      </c>
      <c r="E3506" s="2192"/>
      <c r="F3506" s="1926">
        <f t="shared" si="54"/>
        <v>5554358.780000004</v>
      </c>
    </row>
    <row r="3507" spans="1:6">
      <c r="A3507" s="832">
        <v>44088</v>
      </c>
      <c r="B3507" s="828">
        <v>0</v>
      </c>
      <c r="C3507" s="1574" t="s">
        <v>14610</v>
      </c>
      <c r="D3507" s="831"/>
      <c r="E3507" s="2192">
        <v>50</v>
      </c>
      <c r="F3507" s="1926">
        <f t="shared" si="54"/>
        <v>5554308.780000004</v>
      </c>
    </row>
    <row r="3508" spans="1:6" ht="39">
      <c r="A3508" s="832">
        <v>44089</v>
      </c>
      <c r="B3508" s="828">
        <v>0</v>
      </c>
      <c r="C3508" s="1574" t="s">
        <v>14611</v>
      </c>
      <c r="D3508" s="839">
        <v>19200</v>
      </c>
      <c r="E3508" s="2192"/>
      <c r="F3508" s="1926">
        <f t="shared" si="54"/>
        <v>5573508.780000004</v>
      </c>
    </row>
    <row r="3509" spans="1:6" ht="39">
      <c r="A3509" s="832">
        <v>44089</v>
      </c>
      <c r="B3509" s="828">
        <v>0</v>
      </c>
      <c r="C3509" s="1574" t="s">
        <v>14612</v>
      </c>
      <c r="D3509" s="839">
        <v>20000</v>
      </c>
      <c r="E3509" s="2192"/>
      <c r="F3509" s="1926">
        <f t="shared" si="54"/>
        <v>5593508.780000004</v>
      </c>
    </row>
    <row r="3510" spans="1:6" ht="26.25">
      <c r="A3510" s="832">
        <v>44089</v>
      </c>
      <c r="B3510" s="828">
        <v>0</v>
      </c>
      <c r="C3510" s="1574" t="s">
        <v>14613</v>
      </c>
      <c r="D3510" s="839">
        <v>28000</v>
      </c>
      <c r="E3510" s="2192"/>
      <c r="F3510" s="1926">
        <f t="shared" si="54"/>
        <v>5621508.780000004</v>
      </c>
    </row>
    <row r="3511" spans="1:6">
      <c r="A3511" s="832">
        <v>44089</v>
      </c>
      <c r="B3511" s="828">
        <v>0</v>
      </c>
      <c r="C3511" s="1574" t="s">
        <v>14614</v>
      </c>
      <c r="D3511" s="831"/>
      <c r="E3511" s="2192">
        <v>150</v>
      </c>
      <c r="F3511" s="1926">
        <f t="shared" si="54"/>
        <v>5621358.780000004</v>
      </c>
    </row>
    <row r="3512" spans="1:6" ht="26.25">
      <c r="A3512" s="832">
        <v>44090</v>
      </c>
      <c r="B3512" s="828">
        <v>0</v>
      </c>
      <c r="C3512" s="1574" t="s">
        <v>14615</v>
      </c>
      <c r="D3512" s="839">
        <v>42000</v>
      </c>
      <c r="E3512" s="2192"/>
      <c r="F3512" s="1926">
        <f t="shared" si="54"/>
        <v>5663358.780000004</v>
      </c>
    </row>
    <row r="3513" spans="1:6">
      <c r="A3513" s="832">
        <v>44090</v>
      </c>
      <c r="B3513" s="828">
        <v>0</v>
      </c>
      <c r="C3513" s="1574" t="s">
        <v>14616</v>
      </c>
      <c r="D3513" s="831"/>
      <c r="E3513" s="2192">
        <v>50</v>
      </c>
      <c r="F3513" s="1926">
        <f t="shared" si="54"/>
        <v>5663308.780000004</v>
      </c>
    </row>
    <row r="3514" spans="1:6" ht="39">
      <c r="A3514" s="832">
        <v>44091</v>
      </c>
      <c r="B3514" s="828">
        <v>0</v>
      </c>
      <c r="C3514" s="1574" t="s">
        <v>14617</v>
      </c>
      <c r="D3514" s="839">
        <v>32000</v>
      </c>
      <c r="E3514" s="2192"/>
      <c r="F3514" s="1926">
        <f t="shared" si="54"/>
        <v>5695308.780000004</v>
      </c>
    </row>
    <row r="3515" spans="1:6" ht="39">
      <c r="A3515" s="832">
        <v>44091</v>
      </c>
      <c r="B3515" s="828">
        <v>41932072</v>
      </c>
      <c r="C3515" s="1574" t="s">
        <v>14618</v>
      </c>
      <c r="D3515" s="831"/>
      <c r="E3515" s="2193">
        <v>24000</v>
      </c>
      <c r="F3515" s="1926">
        <f t="shared" si="54"/>
        <v>5671308.780000004</v>
      </c>
    </row>
    <row r="3516" spans="1:6" ht="39">
      <c r="A3516" s="832">
        <v>44091</v>
      </c>
      <c r="B3516" s="828">
        <v>41932072</v>
      </c>
      <c r="C3516" s="1574" t="s">
        <v>14619</v>
      </c>
      <c r="D3516" s="831"/>
      <c r="E3516" s="2192">
        <v>25</v>
      </c>
      <c r="F3516" s="1926">
        <f t="shared" si="54"/>
        <v>5671283.780000004</v>
      </c>
    </row>
    <row r="3517" spans="1:6">
      <c r="A3517" s="832">
        <v>44091</v>
      </c>
      <c r="B3517" s="828">
        <v>41932072</v>
      </c>
      <c r="C3517" s="1574" t="s">
        <v>12632</v>
      </c>
      <c r="D3517" s="831"/>
      <c r="E3517" s="2192">
        <v>1.87</v>
      </c>
      <c r="F3517" s="1926">
        <f t="shared" si="54"/>
        <v>5671281.9100000039</v>
      </c>
    </row>
    <row r="3518" spans="1:6" ht="39">
      <c r="A3518" s="832">
        <v>44091</v>
      </c>
      <c r="B3518" s="828">
        <v>41932072</v>
      </c>
      <c r="C3518" s="1574" t="s">
        <v>14620</v>
      </c>
      <c r="D3518" s="831"/>
      <c r="E3518" s="2193">
        <v>22500</v>
      </c>
      <c r="F3518" s="1926">
        <f t="shared" si="54"/>
        <v>5648781.9100000039</v>
      </c>
    </row>
    <row r="3519" spans="1:6" ht="39">
      <c r="A3519" s="832">
        <v>44091</v>
      </c>
      <c r="B3519" s="828">
        <v>41932072</v>
      </c>
      <c r="C3519" s="1574" t="s">
        <v>14621</v>
      </c>
      <c r="D3519" s="831"/>
      <c r="E3519" s="2192">
        <v>25</v>
      </c>
      <c r="F3519" s="1926">
        <f t="shared" si="54"/>
        <v>5648756.9100000039</v>
      </c>
    </row>
    <row r="3520" spans="1:6">
      <c r="A3520" s="832">
        <v>44091</v>
      </c>
      <c r="B3520" s="828">
        <v>41932072</v>
      </c>
      <c r="C3520" s="1574" t="s">
        <v>12632</v>
      </c>
      <c r="D3520" s="831"/>
      <c r="E3520" s="2192">
        <v>1.87</v>
      </c>
      <c r="F3520" s="1926">
        <f t="shared" si="54"/>
        <v>5648755.0400000038</v>
      </c>
    </row>
    <row r="3521" spans="1:6" ht="26.25">
      <c r="A3521" s="832">
        <v>44091</v>
      </c>
      <c r="B3521" s="828">
        <v>0</v>
      </c>
      <c r="C3521" s="1574" t="s">
        <v>14622</v>
      </c>
      <c r="D3521" s="839">
        <v>24500</v>
      </c>
      <c r="E3521" s="2192"/>
      <c r="F3521" s="1926">
        <f t="shared" si="54"/>
        <v>5673255.0400000038</v>
      </c>
    </row>
    <row r="3522" spans="1:6">
      <c r="A3522" s="832">
        <v>44091</v>
      </c>
      <c r="B3522" s="828">
        <v>0</v>
      </c>
      <c r="C3522" s="1574" t="s">
        <v>14623</v>
      </c>
      <c r="D3522" s="831"/>
      <c r="E3522" s="2192">
        <v>100</v>
      </c>
      <c r="F3522" s="1926">
        <f t="shared" si="54"/>
        <v>5673155.0400000038</v>
      </c>
    </row>
    <row r="3523" spans="1:6" ht="39">
      <c r="A3523" s="832">
        <v>44092</v>
      </c>
      <c r="B3523" s="828">
        <v>0</v>
      </c>
      <c r="C3523" s="1574" t="s">
        <v>14624</v>
      </c>
      <c r="D3523" s="839">
        <v>54000</v>
      </c>
      <c r="E3523" s="2192"/>
      <c r="F3523" s="1926">
        <f t="shared" ref="F3523:F3586" si="55">F3522-E3523+D3523</f>
        <v>5727155.0400000038</v>
      </c>
    </row>
    <row r="3524" spans="1:6" s="779" customFormat="1" ht="26.25">
      <c r="A3524" s="835">
        <v>44092</v>
      </c>
      <c r="B3524" s="2075">
        <v>0</v>
      </c>
      <c r="C3524" s="1575" t="s">
        <v>14625</v>
      </c>
      <c r="D3524" s="857">
        <v>132000</v>
      </c>
      <c r="E3524" s="2204"/>
      <c r="F3524" s="1929">
        <f t="shared" si="55"/>
        <v>5859155.0400000038</v>
      </c>
    </row>
    <row r="3525" spans="1:6" ht="39">
      <c r="A3525" s="832">
        <v>44092</v>
      </c>
      <c r="B3525" s="828">
        <v>0</v>
      </c>
      <c r="C3525" s="1574" t="s">
        <v>14626</v>
      </c>
      <c r="D3525" s="839">
        <v>25000</v>
      </c>
      <c r="E3525" s="2192"/>
      <c r="F3525" s="1926">
        <f t="shared" si="55"/>
        <v>5884155.0400000038</v>
      </c>
    </row>
    <row r="3526" spans="1:6">
      <c r="A3526" s="832">
        <v>44092</v>
      </c>
      <c r="B3526" s="828">
        <v>0</v>
      </c>
      <c r="C3526" s="1574" t="s">
        <v>14627</v>
      </c>
      <c r="D3526" s="831"/>
      <c r="E3526" s="2192">
        <v>150</v>
      </c>
      <c r="F3526" s="1926">
        <f t="shared" si="55"/>
        <v>5884005.0400000038</v>
      </c>
    </row>
    <row r="3527" spans="1:6" ht="26.25">
      <c r="A3527" s="832">
        <v>44093</v>
      </c>
      <c r="B3527" s="828">
        <v>0</v>
      </c>
      <c r="C3527" s="1574" t="s">
        <v>14628</v>
      </c>
      <c r="D3527" s="839">
        <v>19200</v>
      </c>
      <c r="E3527" s="2192"/>
      <c r="F3527" s="1926">
        <f t="shared" si="55"/>
        <v>5903205.0400000038</v>
      </c>
    </row>
    <row r="3528" spans="1:6" ht="26.25">
      <c r="A3528" s="832">
        <v>44093</v>
      </c>
      <c r="B3528" s="828">
        <v>0</v>
      </c>
      <c r="C3528" s="1574" t="s">
        <v>14629</v>
      </c>
      <c r="D3528" s="839">
        <v>42000</v>
      </c>
      <c r="E3528" s="2192"/>
      <c r="F3528" s="1926">
        <f t="shared" si="55"/>
        <v>5945205.0400000038</v>
      </c>
    </row>
    <row r="3529" spans="1:6">
      <c r="A3529" s="832">
        <v>44093</v>
      </c>
      <c r="B3529" s="828">
        <v>0</v>
      </c>
      <c r="C3529" s="1574" t="s">
        <v>14630</v>
      </c>
      <c r="D3529" s="831"/>
      <c r="E3529" s="2192">
        <v>100</v>
      </c>
      <c r="F3529" s="1926">
        <f t="shared" si="55"/>
        <v>5945105.0400000038</v>
      </c>
    </row>
    <row r="3530" spans="1:6" ht="51.75">
      <c r="A3530" s="832">
        <v>44094</v>
      </c>
      <c r="B3530" s="828">
        <v>0</v>
      </c>
      <c r="C3530" s="1574" t="s">
        <v>14631</v>
      </c>
      <c r="D3530" s="839">
        <v>53200</v>
      </c>
      <c r="E3530" s="2192"/>
      <c r="F3530" s="1926">
        <f t="shared" si="55"/>
        <v>5998305.0400000038</v>
      </c>
    </row>
    <row r="3531" spans="1:6">
      <c r="A3531" s="832">
        <v>44094</v>
      </c>
      <c r="B3531" s="828">
        <v>0</v>
      </c>
      <c r="C3531" s="1574" t="s">
        <v>14632</v>
      </c>
      <c r="D3531" s="831"/>
      <c r="E3531" s="2192">
        <v>50</v>
      </c>
      <c r="F3531" s="1926">
        <f t="shared" si="55"/>
        <v>5998255.0400000038</v>
      </c>
    </row>
    <row r="3532" spans="1:6" ht="39">
      <c r="A3532" s="832">
        <v>44096</v>
      </c>
      <c r="B3532" s="828">
        <v>0</v>
      </c>
      <c r="C3532" s="1574" t="s">
        <v>14633</v>
      </c>
      <c r="D3532" s="839">
        <v>24500</v>
      </c>
      <c r="E3532" s="2192"/>
      <c r="F3532" s="1926">
        <f t="shared" si="55"/>
        <v>6022755.0400000038</v>
      </c>
    </row>
    <row r="3533" spans="1:6">
      <c r="A3533" s="832">
        <v>44097</v>
      </c>
      <c r="B3533" s="828">
        <v>0</v>
      </c>
      <c r="C3533" s="1574" t="s">
        <v>14634</v>
      </c>
      <c r="D3533" s="831"/>
      <c r="E3533" s="2192">
        <v>50</v>
      </c>
      <c r="F3533" s="1926">
        <f t="shared" si="55"/>
        <v>6022705.0400000038</v>
      </c>
    </row>
    <row r="3534" spans="1:6" ht="39">
      <c r="A3534" s="832">
        <v>44097</v>
      </c>
      <c r="B3534" s="828">
        <v>0</v>
      </c>
      <c r="C3534" s="1574" t="s">
        <v>14635</v>
      </c>
      <c r="D3534" s="831"/>
      <c r="E3534" s="2193">
        <v>20000</v>
      </c>
      <c r="F3534" s="1926">
        <f t="shared" si="55"/>
        <v>6002705.0400000038</v>
      </c>
    </row>
    <row r="3535" spans="1:6" ht="39">
      <c r="A3535" s="832">
        <v>44097</v>
      </c>
      <c r="B3535" s="828">
        <v>41950839</v>
      </c>
      <c r="C3535" s="1574" t="s">
        <v>14636</v>
      </c>
      <c r="D3535" s="831"/>
      <c r="E3535" s="2193">
        <v>72000</v>
      </c>
      <c r="F3535" s="1926">
        <f t="shared" si="55"/>
        <v>5930705.0400000038</v>
      </c>
    </row>
    <row r="3536" spans="1:6" ht="39">
      <c r="A3536" s="832">
        <v>44097</v>
      </c>
      <c r="B3536" s="828">
        <v>41950839</v>
      </c>
      <c r="C3536" s="1574" t="s">
        <v>14637</v>
      </c>
      <c r="D3536" s="831"/>
      <c r="E3536" s="2192">
        <v>50</v>
      </c>
      <c r="F3536" s="1926">
        <f t="shared" si="55"/>
        <v>5930655.0400000038</v>
      </c>
    </row>
    <row r="3537" spans="1:6">
      <c r="A3537" s="832">
        <v>44097</v>
      </c>
      <c r="B3537" s="828">
        <v>41950839</v>
      </c>
      <c r="C3537" s="1574" t="s">
        <v>12632</v>
      </c>
      <c r="D3537" s="831"/>
      <c r="E3537" s="2192">
        <v>3.75</v>
      </c>
      <c r="F3537" s="1926">
        <f t="shared" si="55"/>
        <v>5930651.2900000038</v>
      </c>
    </row>
    <row r="3538" spans="1:6" ht="39">
      <c r="A3538" s="832">
        <v>44097</v>
      </c>
      <c r="B3538" s="828">
        <v>0</v>
      </c>
      <c r="C3538" s="1574" t="s">
        <v>14638</v>
      </c>
      <c r="D3538" s="839">
        <v>32000</v>
      </c>
      <c r="E3538" s="2192"/>
      <c r="F3538" s="1926">
        <f t="shared" si="55"/>
        <v>5962651.2900000038</v>
      </c>
    </row>
    <row r="3539" spans="1:6">
      <c r="A3539" s="832">
        <v>44097</v>
      </c>
      <c r="B3539" s="828">
        <v>0</v>
      </c>
      <c r="C3539" s="1574" t="s">
        <v>14639</v>
      </c>
      <c r="D3539" s="831"/>
      <c r="E3539" s="2192">
        <v>50</v>
      </c>
      <c r="F3539" s="1926">
        <f t="shared" si="55"/>
        <v>5962601.2900000038</v>
      </c>
    </row>
    <row r="3540" spans="1:6" ht="39">
      <c r="A3540" s="832">
        <v>44098</v>
      </c>
      <c r="B3540" s="828">
        <v>0</v>
      </c>
      <c r="C3540" s="1574" t="s">
        <v>14640</v>
      </c>
      <c r="D3540" s="831"/>
      <c r="E3540" s="2193">
        <v>500000</v>
      </c>
      <c r="F3540" s="1926">
        <f t="shared" si="55"/>
        <v>5462601.2900000038</v>
      </c>
    </row>
    <row r="3541" spans="1:6" ht="39">
      <c r="A3541" s="832">
        <v>44098</v>
      </c>
      <c r="B3541" s="828">
        <v>0</v>
      </c>
      <c r="C3541" s="1574" t="s">
        <v>14641</v>
      </c>
      <c r="D3541" s="831"/>
      <c r="E3541" s="2193">
        <v>11000</v>
      </c>
      <c r="F3541" s="1926">
        <f t="shared" si="55"/>
        <v>5451601.2900000038</v>
      </c>
    </row>
    <row r="3542" spans="1:6" ht="39">
      <c r="A3542" s="832">
        <v>44098</v>
      </c>
      <c r="B3542" s="828">
        <v>0</v>
      </c>
      <c r="C3542" s="1574" t="s">
        <v>14642</v>
      </c>
      <c r="D3542" s="831"/>
      <c r="E3542" s="2193">
        <v>16150</v>
      </c>
      <c r="F3542" s="1926">
        <f t="shared" si="55"/>
        <v>5435451.2900000038</v>
      </c>
    </row>
    <row r="3543" spans="1:6" ht="39">
      <c r="A3543" s="832">
        <v>44098</v>
      </c>
      <c r="B3543" s="828">
        <v>42511379</v>
      </c>
      <c r="C3543" s="1574" t="s">
        <v>14643</v>
      </c>
      <c r="D3543" s="831"/>
      <c r="E3543" s="2193">
        <v>10000</v>
      </c>
      <c r="F3543" s="1926">
        <f t="shared" si="55"/>
        <v>5425451.2900000038</v>
      </c>
    </row>
    <row r="3544" spans="1:6" ht="39">
      <c r="A3544" s="832">
        <v>44098</v>
      </c>
      <c r="B3544" s="828">
        <v>42511379</v>
      </c>
      <c r="C3544" s="1574" t="s">
        <v>14644</v>
      </c>
      <c r="D3544" s="831"/>
      <c r="E3544" s="2192">
        <v>25</v>
      </c>
      <c r="F3544" s="1926">
        <f t="shared" si="55"/>
        <v>5425426.2900000038</v>
      </c>
    </row>
    <row r="3545" spans="1:6">
      <c r="A3545" s="832">
        <v>44098</v>
      </c>
      <c r="B3545" s="828">
        <v>42511379</v>
      </c>
      <c r="C3545" s="1574" t="s">
        <v>12763</v>
      </c>
      <c r="D3545" s="831"/>
      <c r="E3545" s="2192">
        <v>1.87</v>
      </c>
      <c r="F3545" s="1926">
        <f t="shared" si="55"/>
        <v>5425424.4200000037</v>
      </c>
    </row>
    <row r="3546" spans="1:6" ht="39">
      <c r="A3546" s="832">
        <v>44098</v>
      </c>
      <c r="B3546" s="828">
        <v>42792850</v>
      </c>
      <c r="C3546" s="1574" t="s">
        <v>14645</v>
      </c>
      <c r="D3546" s="831"/>
      <c r="E3546" s="2193">
        <v>15000</v>
      </c>
      <c r="F3546" s="1926">
        <f t="shared" si="55"/>
        <v>5410424.4200000037</v>
      </c>
    </row>
    <row r="3547" spans="1:6" ht="39">
      <c r="A3547" s="832">
        <v>44098</v>
      </c>
      <c r="B3547" s="828">
        <v>42792850</v>
      </c>
      <c r="C3547" s="1574" t="s">
        <v>14646</v>
      </c>
      <c r="D3547" s="831"/>
      <c r="E3547" s="2192">
        <v>25</v>
      </c>
      <c r="F3547" s="1926">
        <f t="shared" si="55"/>
        <v>5410399.4200000037</v>
      </c>
    </row>
    <row r="3548" spans="1:6">
      <c r="A3548" s="832">
        <v>44098</v>
      </c>
      <c r="B3548" s="828">
        <v>42792850</v>
      </c>
      <c r="C3548" s="1574" t="s">
        <v>13200</v>
      </c>
      <c r="D3548" s="831"/>
      <c r="E3548" s="2192">
        <v>1.87</v>
      </c>
      <c r="F3548" s="1926">
        <f t="shared" si="55"/>
        <v>5410397.5500000035</v>
      </c>
    </row>
    <row r="3549" spans="1:6" ht="39">
      <c r="A3549" s="832">
        <v>44098</v>
      </c>
      <c r="B3549" s="828">
        <v>42915451</v>
      </c>
      <c r="C3549" s="1574" t="s">
        <v>14647</v>
      </c>
      <c r="D3549" s="831"/>
      <c r="E3549" s="2193">
        <v>16000</v>
      </c>
      <c r="F3549" s="1926">
        <f t="shared" si="55"/>
        <v>5394397.5500000035</v>
      </c>
    </row>
    <row r="3550" spans="1:6" ht="39">
      <c r="A3550" s="832">
        <v>44098</v>
      </c>
      <c r="B3550" s="828">
        <v>42915451</v>
      </c>
      <c r="C3550" s="1574" t="s">
        <v>14648</v>
      </c>
      <c r="D3550" s="831"/>
      <c r="E3550" s="2192">
        <v>25</v>
      </c>
      <c r="F3550" s="1926">
        <f t="shared" si="55"/>
        <v>5394372.5500000035</v>
      </c>
    </row>
    <row r="3551" spans="1:6">
      <c r="A3551" s="832">
        <v>44098</v>
      </c>
      <c r="B3551" s="828">
        <v>42915451</v>
      </c>
      <c r="C3551" s="1574" t="s">
        <v>12632</v>
      </c>
      <c r="D3551" s="831"/>
      <c r="E3551" s="2192">
        <v>1.87</v>
      </c>
      <c r="F3551" s="1926">
        <f t="shared" si="55"/>
        <v>5394370.6800000034</v>
      </c>
    </row>
    <row r="3552" spans="1:6" ht="39">
      <c r="A3552" s="832">
        <v>44098</v>
      </c>
      <c r="B3552" s="828">
        <v>0</v>
      </c>
      <c r="C3552" s="1574" t="s">
        <v>14649</v>
      </c>
      <c r="D3552" s="831"/>
      <c r="E3552" s="2193">
        <v>17400</v>
      </c>
      <c r="F3552" s="1926">
        <f t="shared" si="55"/>
        <v>5376970.6800000034</v>
      </c>
    </row>
    <row r="3553" spans="1:6" ht="39">
      <c r="A3553" s="832">
        <v>44098</v>
      </c>
      <c r="B3553" s="828">
        <v>0</v>
      </c>
      <c r="C3553" s="1574" t="s">
        <v>14650</v>
      </c>
      <c r="D3553" s="831"/>
      <c r="E3553" s="2193">
        <v>22400</v>
      </c>
      <c r="F3553" s="1926">
        <f t="shared" si="55"/>
        <v>5354570.6800000034</v>
      </c>
    </row>
    <row r="3554" spans="1:6" ht="39">
      <c r="A3554" s="832">
        <v>44098</v>
      </c>
      <c r="B3554" s="828">
        <v>42914286</v>
      </c>
      <c r="C3554" s="1574" t="s">
        <v>14651</v>
      </c>
      <c r="D3554" s="831"/>
      <c r="E3554" s="2193">
        <v>27400</v>
      </c>
      <c r="F3554" s="1926">
        <f t="shared" si="55"/>
        <v>5327170.6800000034</v>
      </c>
    </row>
    <row r="3555" spans="1:6" ht="39">
      <c r="A3555" s="832">
        <v>44098</v>
      </c>
      <c r="B3555" s="828">
        <v>42914286</v>
      </c>
      <c r="C3555" s="1574" t="s">
        <v>14652</v>
      </c>
      <c r="D3555" s="831"/>
      <c r="E3555" s="2192">
        <v>25</v>
      </c>
      <c r="F3555" s="1926">
        <f t="shared" si="55"/>
        <v>5327145.6800000034</v>
      </c>
    </row>
    <row r="3556" spans="1:6">
      <c r="A3556" s="832">
        <v>44098</v>
      </c>
      <c r="B3556" s="828">
        <v>42914286</v>
      </c>
      <c r="C3556" s="1574" t="s">
        <v>12632</v>
      </c>
      <c r="D3556" s="831"/>
      <c r="E3556" s="2192">
        <v>1.87</v>
      </c>
      <c r="F3556" s="1926">
        <f t="shared" si="55"/>
        <v>5327143.8100000033</v>
      </c>
    </row>
    <row r="3557" spans="1:6" ht="39">
      <c r="A3557" s="832">
        <v>44098</v>
      </c>
      <c r="B3557" s="828">
        <v>42915248</v>
      </c>
      <c r="C3557" s="1574" t="s">
        <v>14653</v>
      </c>
      <c r="D3557" s="831"/>
      <c r="E3557" s="2193">
        <v>117900</v>
      </c>
      <c r="F3557" s="1926">
        <f t="shared" si="55"/>
        <v>5209243.8100000033</v>
      </c>
    </row>
    <row r="3558" spans="1:6" ht="39">
      <c r="A3558" s="832">
        <v>44098</v>
      </c>
      <c r="B3558" s="828">
        <v>42915248</v>
      </c>
      <c r="C3558" s="1574" t="s">
        <v>14654</v>
      </c>
      <c r="D3558" s="831"/>
      <c r="E3558" s="2192">
        <v>50</v>
      </c>
      <c r="F3558" s="1926">
        <f t="shared" si="55"/>
        <v>5209193.8100000033</v>
      </c>
    </row>
    <row r="3559" spans="1:6">
      <c r="A3559" s="832">
        <v>44098</v>
      </c>
      <c r="B3559" s="828">
        <v>42915248</v>
      </c>
      <c r="C3559" s="1574" t="s">
        <v>12632</v>
      </c>
      <c r="D3559" s="831"/>
      <c r="E3559" s="2192">
        <v>3.75</v>
      </c>
      <c r="F3559" s="1926">
        <f t="shared" si="55"/>
        <v>5209190.0600000033</v>
      </c>
    </row>
    <row r="3560" spans="1:6" ht="39">
      <c r="A3560" s="832">
        <v>44098</v>
      </c>
      <c r="B3560" s="828">
        <v>42915248</v>
      </c>
      <c r="C3560" s="1574" t="s">
        <v>14655</v>
      </c>
      <c r="D3560" s="831"/>
      <c r="E3560" s="2193">
        <v>58300</v>
      </c>
      <c r="F3560" s="1926">
        <f t="shared" si="55"/>
        <v>5150890.0600000033</v>
      </c>
    </row>
    <row r="3561" spans="1:6" ht="39">
      <c r="A3561" s="832">
        <v>44098</v>
      </c>
      <c r="B3561" s="828">
        <v>42915248</v>
      </c>
      <c r="C3561" s="1574" t="s">
        <v>14656</v>
      </c>
      <c r="D3561" s="831"/>
      <c r="E3561" s="2192">
        <v>50</v>
      </c>
      <c r="F3561" s="1926">
        <f t="shared" si="55"/>
        <v>5150840.0600000033</v>
      </c>
    </row>
    <row r="3562" spans="1:6">
      <c r="A3562" s="832">
        <v>44098</v>
      </c>
      <c r="B3562" s="828">
        <v>42915248</v>
      </c>
      <c r="C3562" s="1574" t="s">
        <v>12632</v>
      </c>
      <c r="D3562" s="831"/>
      <c r="E3562" s="2192">
        <v>3.75</v>
      </c>
      <c r="F3562" s="1926">
        <f t="shared" si="55"/>
        <v>5150836.3100000033</v>
      </c>
    </row>
    <row r="3563" spans="1:6" ht="39">
      <c r="A3563" s="832">
        <v>44098</v>
      </c>
      <c r="B3563" s="828">
        <v>0</v>
      </c>
      <c r="C3563" s="1574" t="s">
        <v>14657</v>
      </c>
      <c r="D3563" s="831"/>
      <c r="E3563" s="2193">
        <v>20650</v>
      </c>
      <c r="F3563" s="1926">
        <f t="shared" si="55"/>
        <v>5130186.3100000033</v>
      </c>
    </row>
    <row r="3564" spans="1:6" ht="39">
      <c r="A3564" s="832">
        <v>44098</v>
      </c>
      <c r="B3564" s="828">
        <v>0</v>
      </c>
      <c r="C3564" s="1574" t="s">
        <v>14658</v>
      </c>
      <c r="D3564" s="831"/>
      <c r="E3564" s="2193">
        <v>77500</v>
      </c>
      <c r="F3564" s="1926">
        <f t="shared" si="55"/>
        <v>5052686.3100000033</v>
      </c>
    </row>
    <row r="3565" spans="1:6" ht="26.25">
      <c r="A3565" s="832">
        <v>44099</v>
      </c>
      <c r="B3565" s="828">
        <v>0</v>
      </c>
      <c r="C3565" s="1574" t="s">
        <v>14659</v>
      </c>
      <c r="D3565" s="839">
        <v>28000</v>
      </c>
      <c r="E3565" s="2192"/>
      <c r="F3565" s="1926">
        <f t="shared" si="55"/>
        <v>5080686.3100000033</v>
      </c>
    </row>
    <row r="3566" spans="1:6" ht="26.25">
      <c r="A3566" s="832">
        <v>44099</v>
      </c>
      <c r="B3566" s="828">
        <v>0</v>
      </c>
      <c r="C3566" s="1574" t="s">
        <v>14660</v>
      </c>
      <c r="D3566" s="839">
        <v>28000</v>
      </c>
      <c r="E3566" s="2192"/>
      <c r="F3566" s="1926">
        <f t="shared" si="55"/>
        <v>5108686.3100000033</v>
      </c>
    </row>
    <row r="3567" spans="1:6" ht="26.25">
      <c r="A3567" s="832">
        <v>44099</v>
      </c>
      <c r="B3567" s="828">
        <v>0</v>
      </c>
      <c r="C3567" s="1574" t="s">
        <v>14661</v>
      </c>
      <c r="D3567" s="839">
        <v>40000</v>
      </c>
      <c r="E3567" s="2192"/>
      <c r="F3567" s="1926">
        <f t="shared" si="55"/>
        <v>5148686.3100000033</v>
      </c>
    </row>
    <row r="3568" spans="1:6">
      <c r="A3568" s="832">
        <v>44099</v>
      </c>
      <c r="B3568" s="828">
        <v>0</v>
      </c>
      <c r="C3568" s="1574" t="s">
        <v>14662</v>
      </c>
      <c r="D3568" s="831"/>
      <c r="E3568" s="2192">
        <v>150</v>
      </c>
      <c r="F3568" s="1926">
        <f t="shared" si="55"/>
        <v>5148536.3100000033</v>
      </c>
    </row>
    <row r="3569" spans="1:6" ht="39">
      <c r="A3569" s="832">
        <v>44100</v>
      </c>
      <c r="B3569" s="828">
        <v>0</v>
      </c>
      <c r="C3569" s="1574" t="s">
        <v>14663</v>
      </c>
      <c r="D3569" s="839">
        <v>10000</v>
      </c>
      <c r="E3569" s="2192"/>
      <c r="F3569" s="1926">
        <f t="shared" si="55"/>
        <v>5158536.3100000033</v>
      </c>
    </row>
    <row r="3570" spans="1:6" ht="26.25">
      <c r="A3570" s="832">
        <v>44100</v>
      </c>
      <c r="B3570" s="828">
        <v>0</v>
      </c>
      <c r="C3570" s="1574" t="s">
        <v>14664</v>
      </c>
      <c r="D3570" s="839">
        <v>40000</v>
      </c>
      <c r="E3570" s="2192"/>
      <c r="F3570" s="1926">
        <f t="shared" si="55"/>
        <v>5198536.3100000033</v>
      </c>
    </row>
    <row r="3571" spans="1:6" ht="39">
      <c r="A3571" s="832">
        <v>44100</v>
      </c>
      <c r="B3571" s="828">
        <v>0</v>
      </c>
      <c r="C3571" s="1574" t="s">
        <v>14665</v>
      </c>
      <c r="D3571" s="839">
        <v>28500</v>
      </c>
      <c r="E3571" s="2192"/>
      <c r="F3571" s="1926">
        <f t="shared" si="55"/>
        <v>5227036.3100000033</v>
      </c>
    </row>
    <row r="3572" spans="1:6" ht="26.25">
      <c r="A3572" s="832">
        <v>44100</v>
      </c>
      <c r="B3572" s="828">
        <v>0</v>
      </c>
      <c r="C3572" s="1574" t="s">
        <v>14458</v>
      </c>
      <c r="D3572" s="839">
        <v>18000</v>
      </c>
      <c r="E3572" s="2192"/>
      <c r="F3572" s="1926">
        <f t="shared" si="55"/>
        <v>5245036.3100000033</v>
      </c>
    </row>
    <row r="3573" spans="1:6">
      <c r="A3573" s="832">
        <v>44100</v>
      </c>
      <c r="B3573" s="828">
        <v>0</v>
      </c>
      <c r="C3573" s="1574" t="s">
        <v>14666</v>
      </c>
      <c r="D3573" s="831"/>
      <c r="E3573" s="2192">
        <v>200</v>
      </c>
      <c r="F3573" s="1926">
        <f t="shared" si="55"/>
        <v>5244836.3100000033</v>
      </c>
    </row>
    <row r="3574" spans="1:6">
      <c r="A3574" s="832">
        <v>44105</v>
      </c>
      <c r="B3574" s="2077">
        <v>0</v>
      </c>
      <c r="C3574" s="2046" t="s">
        <v>11736</v>
      </c>
      <c r="D3574" s="862"/>
      <c r="E3574" s="2208">
        <v>2955.1</v>
      </c>
      <c r="F3574" s="1926">
        <f t="shared" si="55"/>
        <v>5241881.2100000037</v>
      </c>
    </row>
    <row r="3575" spans="1:6">
      <c r="A3575" s="832">
        <v>44105</v>
      </c>
      <c r="B3575" s="2077">
        <v>0</v>
      </c>
      <c r="C3575" s="2046" t="s">
        <v>11737</v>
      </c>
      <c r="D3575" s="862"/>
      <c r="E3575" s="2209">
        <v>221.63</v>
      </c>
      <c r="F3575" s="1926">
        <f t="shared" si="55"/>
        <v>5241659.5800000038</v>
      </c>
    </row>
    <row r="3576" spans="1:6" ht="43.5">
      <c r="A3576" s="832">
        <v>44105</v>
      </c>
      <c r="B3576" s="2077">
        <v>0</v>
      </c>
      <c r="C3576" s="2046" t="s">
        <v>14667</v>
      </c>
      <c r="D3576" s="863">
        <v>39000</v>
      </c>
      <c r="E3576" s="2209"/>
      <c r="F3576" s="1926">
        <f t="shared" si="55"/>
        <v>5280659.5800000038</v>
      </c>
    </row>
    <row r="3577" spans="1:6" ht="43.5">
      <c r="A3577" s="832">
        <v>44105</v>
      </c>
      <c r="B3577" s="2077">
        <v>0</v>
      </c>
      <c r="C3577" s="2046" t="s">
        <v>14668</v>
      </c>
      <c r="D3577" s="863">
        <v>32000</v>
      </c>
      <c r="E3577" s="2209"/>
      <c r="F3577" s="1926">
        <f t="shared" si="55"/>
        <v>5312659.5800000038</v>
      </c>
    </row>
    <row r="3578" spans="1:6" s="779" customFormat="1" ht="43.5">
      <c r="A3578" s="835">
        <v>44105</v>
      </c>
      <c r="B3578" s="2078">
        <v>0</v>
      </c>
      <c r="C3578" s="2047" t="s">
        <v>14669</v>
      </c>
      <c r="D3578" s="864">
        <v>120000</v>
      </c>
      <c r="E3578" s="2210"/>
      <c r="F3578" s="1929">
        <f t="shared" si="55"/>
        <v>5432659.5800000038</v>
      </c>
    </row>
    <row r="3579" spans="1:6">
      <c r="A3579" s="832">
        <v>44105</v>
      </c>
      <c r="B3579" s="2077">
        <v>0</v>
      </c>
      <c r="C3579" s="2046" t="s">
        <v>14670</v>
      </c>
      <c r="D3579" s="862"/>
      <c r="E3579" s="2209">
        <v>150</v>
      </c>
      <c r="F3579" s="1926">
        <f t="shared" si="55"/>
        <v>5432509.5800000038</v>
      </c>
    </row>
    <row r="3580" spans="1:6">
      <c r="A3580" s="832">
        <v>44106</v>
      </c>
      <c r="B3580" s="2077">
        <v>7057428</v>
      </c>
      <c r="C3580" s="2046" t="s">
        <v>14671</v>
      </c>
      <c r="D3580" s="863">
        <v>28500</v>
      </c>
      <c r="E3580" s="2209"/>
      <c r="F3580" s="1926">
        <f t="shared" si="55"/>
        <v>5461009.5800000038</v>
      </c>
    </row>
    <row r="3581" spans="1:6" ht="43.5">
      <c r="A3581" s="832">
        <v>44106</v>
      </c>
      <c r="B3581" s="2077">
        <v>0</v>
      </c>
      <c r="C3581" s="2046" t="s">
        <v>14672</v>
      </c>
      <c r="D3581" s="863">
        <v>32000</v>
      </c>
      <c r="E3581" s="2209"/>
      <c r="F3581" s="1926">
        <f t="shared" si="55"/>
        <v>5493009.5800000038</v>
      </c>
    </row>
    <row r="3582" spans="1:6" ht="43.5">
      <c r="A3582" s="832">
        <v>44106</v>
      </c>
      <c r="B3582" s="2077">
        <v>0</v>
      </c>
      <c r="C3582" s="2046" t="s">
        <v>14673</v>
      </c>
      <c r="D3582" s="863">
        <v>24500</v>
      </c>
      <c r="E3582" s="2209"/>
      <c r="F3582" s="1926">
        <f t="shared" si="55"/>
        <v>5517509.5800000038</v>
      </c>
    </row>
    <row r="3583" spans="1:6">
      <c r="A3583" s="832">
        <v>44106</v>
      </c>
      <c r="B3583" s="2077">
        <v>0</v>
      </c>
      <c r="C3583" s="2046" t="s">
        <v>14674</v>
      </c>
      <c r="D3583" s="862"/>
      <c r="E3583" s="2209">
        <v>150</v>
      </c>
      <c r="F3583" s="1926">
        <f t="shared" si="55"/>
        <v>5517359.5800000038</v>
      </c>
    </row>
    <row r="3584" spans="1:6" ht="43.5">
      <c r="A3584" s="832">
        <v>44108</v>
      </c>
      <c r="B3584" s="2077">
        <v>0</v>
      </c>
      <c r="C3584" s="2046" t="s">
        <v>14675</v>
      </c>
      <c r="D3584" s="863">
        <v>85000</v>
      </c>
      <c r="E3584" s="2209"/>
      <c r="F3584" s="1926">
        <f t="shared" si="55"/>
        <v>5602359.5800000038</v>
      </c>
    </row>
    <row r="3585" spans="1:6" ht="43.5">
      <c r="A3585" s="832">
        <v>44108</v>
      </c>
      <c r="B3585" s="2077">
        <v>0</v>
      </c>
      <c r="C3585" s="2046" t="s">
        <v>14676</v>
      </c>
      <c r="D3585" s="863">
        <v>27200</v>
      </c>
      <c r="E3585" s="2209"/>
      <c r="F3585" s="1926">
        <f t="shared" si="55"/>
        <v>5629559.5800000038</v>
      </c>
    </row>
    <row r="3586" spans="1:6">
      <c r="A3586" s="832">
        <v>44108</v>
      </c>
      <c r="B3586" s="2077">
        <v>0</v>
      </c>
      <c r="C3586" s="2046" t="s">
        <v>14677</v>
      </c>
      <c r="D3586" s="862"/>
      <c r="E3586" s="2209">
        <v>100</v>
      </c>
      <c r="F3586" s="1926">
        <f t="shared" si="55"/>
        <v>5629459.5800000038</v>
      </c>
    </row>
    <row r="3587" spans="1:6" s="779" customFormat="1" ht="43.5">
      <c r="A3587" s="835">
        <v>44109</v>
      </c>
      <c r="B3587" s="2078">
        <v>0</v>
      </c>
      <c r="C3587" s="2047" t="s">
        <v>14678</v>
      </c>
      <c r="D3587" s="864">
        <v>8350000</v>
      </c>
      <c r="E3587" s="2210"/>
      <c r="F3587" s="1929">
        <f t="shared" ref="F3587:F3650" si="56">F3586-E3587+D3587</f>
        <v>13979459.580000004</v>
      </c>
    </row>
    <row r="3588" spans="1:6" ht="57.75">
      <c r="A3588" s="832">
        <v>44109</v>
      </c>
      <c r="B3588" s="2077">
        <v>44502796</v>
      </c>
      <c r="C3588" s="2046" t="s">
        <v>14679</v>
      </c>
      <c r="D3588" s="862"/>
      <c r="E3588" s="2208">
        <v>36000</v>
      </c>
      <c r="F3588" s="1926">
        <f t="shared" si="56"/>
        <v>13943459.580000004</v>
      </c>
    </row>
    <row r="3589" spans="1:6" ht="43.5">
      <c r="A3589" s="832">
        <v>44109</v>
      </c>
      <c r="B3589" s="2077">
        <v>44502796</v>
      </c>
      <c r="C3589" s="2046" t="s">
        <v>14680</v>
      </c>
      <c r="D3589" s="862"/>
      <c r="E3589" s="2209">
        <v>25</v>
      </c>
      <c r="F3589" s="1926">
        <f t="shared" si="56"/>
        <v>13943434.580000004</v>
      </c>
    </row>
    <row r="3590" spans="1:6">
      <c r="A3590" s="832">
        <v>44109</v>
      </c>
      <c r="B3590" s="2077">
        <v>44502796</v>
      </c>
      <c r="C3590" s="2046" t="s">
        <v>12632</v>
      </c>
      <c r="D3590" s="862"/>
      <c r="E3590" s="2209">
        <v>1.87</v>
      </c>
      <c r="F3590" s="1926">
        <f t="shared" si="56"/>
        <v>13943432.710000005</v>
      </c>
    </row>
    <row r="3591" spans="1:6" ht="57.75">
      <c r="A3591" s="832">
        <v>44109</v>
      </c>
      <c r="B3591" s="2077">
        <v>44496897</v>
      </c>
      <c r="C3591" s="2046" t="s">
        <v>14681</v>
      </c>
      <c r="D3591" s="862"/>
      <c r="E3591" s="2208">
        <v>57500</v>
      </c>
      <c r="F3591" s="1926">
        <f t="shared" si="56"/>
        <v>13885932.710000005</v>
      </c>
    </row>
    <row r="3592" spans="1:6" ht="43.5">
      <c r="A3592" s="832">
        <v>44109</v>
      </c>
      <c r="B3592" s="2077">
        <v>44496897</v>
      </c>
      <c r="C3592" s="2046" t="s">
        <v>14682</v>
      </c>
      <c r="D3592" s="862"/>
      <c r="E3592" s="2209">
        <v>50</v>
      </c>
      <c r="F3592" s="1926">
        <f t="shared" si="56"/>
        <v>13885882.710000005</v>
      </c>
    </row>
    <row r="3593" spans="1:6">
      <c r="A3593" s="832">
        <v>44109</v>
      </c>
      <c r="B3593" s="2077">
        <v>44496897</v>
      </c>
      <c r="C3593" s="2046" t="s">
        <v>13115</v>
      </c>
      <c r="D3593" s="862"/>
      <c r="E3593" s="2209">
        <v>3.75</v>
      </c>
      <c r="F3593" s="1926">
        <f t="shared" si="56"/>
        <v>13885878.960000005</v>
      </c>
    </row>
    <row r="3594" spans="1:6" ht="57.75">
      <c r="A3594" s="832">
        <v>44109</v>
      </c>
      <c r="B3594" s="2077">
        <v>44496897</v>
      </c>
      <c r="C3594" s="2046" t="s">
        <v>14683</v>
      </c>
      <c r="D3594" s="862"/>
      <c r="E3594" s="2208">
        <v>120000</v>
      </c>
      <c r="F3594" s="1926">
        <f t="shared" si="56"/>
        <v>13765878.960000005</v>
      </c>
    </row>
    <row r="3595" spans="1:6" ht="43.5">
      <c r="A3595" s="832">
        <v>44109</v>
      </c>
      <c r="B3595" s="2077">
        <v>44496897</v>
      </c>
      <c r="C3595" s="2046" t="s">
        <v>14684</v>
      </c>
      <c r="D3595" s="862"/>
      <c r="E3595" s="2209">
        <v>50</v>
      </c>
      <c r="F3595" s="1926">
        <f t="shared" si="56"/>
        <v>13765828.960000005</v>
      </c>
    </row>
    <row r="3596" spans="1:6">
      <c r="A3596" s="832">
        <v>44109</v>
      </c>
      <c r="B3596" s="2077">
        <v>44496897</v>
      </c>
      <c r="C3596" s="2046" t="s">
        <v>12881</v>
      </c>
      <c r="D3596" s="862"/>
      <c r="E3596" s="2209">
        <v>3.75</v>
      </c>
      <c r="F3596" s="1926">
        <f t="shared" si="56"/>
        <v>13765825.210000005</v>
      </c>
    </row>
    <row r="3597" spans="1:6" ht="57.75">
      <c r="A3597" s="832">
        <v>44109</v>
      </c>
      <c r="B3597" s="2077">
        <v>43433927</v>
      </c>
      <c r="C3597" s="2046" t="s">
        <v>14685</v>
      </c>
      <c r="D3597" s="862"/>
      <c r="E3597" s="2208">
        <v>32880</v>
      </c>
      <c r="F3597" s="1926">
        <f t="shared" si="56"/>
        <v>13732945.210000005</v>
      </c>
    </row>
    <row r="3598" spans="1:6" ht="43.5">
      <c r="A3598" s="832">
        <v>44109</v>
      </c>
      <c r="B3598" s="2077">
        <v>43433927</v>
      </c>
      <c r="C3598" s="2046" t="s">
        <v>14686</v>
      </c>
      <c r="D3598" s="862"/>
      <c r="E3598" s="2209">
        <v>25</v>
      </c>
      <c r="F3598" s="1926">
        <f t="shared" si="56"/>
        <v>13732920.210000005</v>
      </c>
    </row>
    <row r="3599" spans="1:6">
      <c r="A3599" s="832">
        <v>44109</v>
      </c>
      <c r="B3599" s="2077">
        <v>43433927</v>
      </c>
      <c r="C3599" s="2046" t="s">
        <v>14531</v>
      </c>
      <c r="D3599" s="862"/>
      <c r="E3599" s="2209">
        <v>1.87</v>
      </c>
      <c r="F3599" s="1926">
        <f t="shared" si="56"/>
        <v>13732918.340000005</v>
      </c>
    </row>
    <row r="3600" spans="1:6" ht="57.75">
      <c r="A3600" s="832">
        <v>44109</v>
      </c>
      <c r="B3600" s="2077">
        <v>43432558</v>
      </c>
      <c r="C3600" s="2046" t="s">
        <v>14687</v>
      </c>
      <c r="D3600" s="862"/>
      <c r="E3600" s="2208">
        <v>6500</v>
      </c>
      <c r="F3600" s="1926">
        <f t="shared" si="56"/>
        <v>13726418.340000005</v>
      </c>
    </row>
    <row r="3601" spans="1:6" ht="43.5">
      <c r="A3601" s="832">
        <v>44109</v>
      </c>
      <c r="B3601" s="2077">
        <v>43432558</v>
      </c>
      <c r="C3601" s="2046" t="s">
        <v>14688</v>
      </c>
      <c r="D3601" s="862"/>
      <c r="E3601" s="2209">
        <v>25</v>
      </c>
      <c r="F3601" s="1926">
        <f t="shared" si="56"/>
        <v>13726393.340000005</v>
      </c>
    </row>
    <row r="3602" spans="1:6">
      <c r="A3602" s="832">
        <v>44109</v>
      </c>
      <c r="B3602" s="2077">
        <v>43432558</v>
      </c>
      <c r="C3602" s="2046" t="s">
        <v>13015</v>
      </c>
      <c r="D3602" s="862"/>
      <c r="E3602" s="2209">
        <v>1.87</v>
      </c>
      <c r="F3602" s="1926">
        <f t="shared" si="56"/>
        <v>13726391.470000006</v>
      </c>
    </row>
    <row r="3603" spans="1:6" ht="57.75">
      <c r="A3603" s="832">
        <v>44109</v>
      </c>
      <c r="B3603" s="2077">
        <v>43432558</v>
      </c>
      <c r="C3603" s="2046" t="s">
        <v>14689</v>
      </c>
      <c r="D3603" s="862"/>
      <c r="E3603" s="2208">
        <v>5000</v>
      </c>
      <c r="F3603" s="1926">
        <f t="shared" si="56"/>
        <v>13721391.470000006</v>
      </c>
    </row>
    <row r="3604" spans="1:6" ht="43.5">
      <c r="A3604" s="832">
        <v>44109</v>
      </c>
      <c r="B3604" s="2077">
        <v>43432558</v>
      </c>
      <c r="C3604" s="2046" t="s">
        <v>14690</v>
      </c>
      <c r="D3604" s="862"/>
      <c r="E3604" s="2209">
        <v>10</v>
      </c>
      <c r="F3604" s="1926">
        <f t="shared" si="56"/>
        <v>13721381.470000006</v>
      </c>
    </row>
    <row r="3605" spans="1:6">
      <c r="A3605" s="832">
        <v>44109</v>
      </c>
      <c r="B3605" s="2077">
        <v>43432558</v>
      </c>
      <c r="C3605" s="2046" t="s">
        <v>12940</v>
      </c>
      <c r="D3605" s="862"/>
      <c r="E3605" s="2209">
        <v>0.75</v>
      </c>
      <c r="F3605" s="1926">
        <f t="shared" si="56"/>
        <v>13721380.720000006</v>
      </c>
    </row>
    <row r="3606" spans="1:6" ht="43.5">
      <c r="A3606" s="832">
        <v>44109</v>
      </c>
      <c r="B3606" s="2077">
        <v>0</v>
      </c>
      <c r="C3606" s="2046" t="s">
        <v>14691</v>
      </c>
      <c r="D3606" s="862"/>
      <c r="E3606" s="2208">
        <v>12800000</v>
      </c>
      <c r="F3606" s="1926">
        <f t="shared" si="56"/>
        <v>921380.72000000626</v>
      </c>
    </row>
    <row r="3607" spans="1:6">
      <c r="A3607" s="832">
        <v>44109</v>
      </c>
      <c r="B3607" s="2077">
        <v>0</v>
      </c>
      <c r="C3607" s="2046" t="s">
        <v>14692</v>
      </c>
      <c r="D3607" s="862"/>
      <c r="E3607" s="2209">
        <v>50</v>
      </c>
      <c r="F3607" s="1926">
        <f t="shared" si="56"/>
        <v>921330.72000000626</v>
      </c>
    </row>
    <row r="3608" spans="1:6" ht="43.5">
      <c r="A3608" s="832">
        <v>44110</v>
      </c>
      <c r="B3608" s="2077">
        <v>0</v>
      </c>
      <c r="C3608" s="2046" t="s">
        <v>14693</v>
      </c>
      <c r="D3608" s="863">
        <v>39000</v>
      </c>
      <c r="E3608" s="2209"/>
      <c r="F3608" s="1926">
        <f t="shared" si="56"/>
        <v>960330.72000000626</v>
      </c>
    </row>
    <row r="3609" spans="1:6">
      <c r="A3609" s="832">
        <v>44110</v>
      </c>
      <c r="B3609" s="2077">
        <v>0</v>
      </c>
      <c r="C3609" s="2046" t="s">
        <v>14694</v>
      </c>
      <c r="D3609" s="862"/>
      <c r="E3609" s="2209">
        <v>50</v>
      </c>
      <c r="F3609" s="1926">
        <f t="shared" si="56"/>
        <v>960280.72000000626</v>
      </c>
    </row>
    <row r="3610" spans="1:6" s="779" customFormat="1" ht="43.5">
      <c r="A3610" s="835">
        <v>44111</v>
      </c>
      <c r="B3610" s="2078">
        <v>0</v>
      </c>
      <c r="C3610" s="2047" t="s">
        <v>14695</v>
      </c>
      <c r="D3610" s="864">
        <v>5000</v>
      </c>
      <c r="E3610" s="2210"/>
      <c r="F3610" s="1929">
        <f t="shared" si="56"/>
        <v>965280.72000000626</v>
      </c>
    </row>
    <row r="3611" spans="1:6" ht="43.5">
      <c r="A3611" s="832">
        <v>44114</v>
      </c>
      <c r="B3611" s="2077">
        <v>0</v>
      </c>
      <c r="C3611" s="2046" t="s">
        <v>14696</v>
      </c>
      <c r="D3611" s="863">
        <v>45000</v>
      </c>
      <c r="E3611" s="2209"/>
      <c r="F3611" s="1926">
        <f t="shared" si="56"/>
        <v>1010280.7200000063</v>
      </c>
    </row>
    <row r="3612" spans="1:6">
      <c r="A3612" s="832">
        <v>44114</v>
      </c>
      <c r="B3612" s="2077">
        <v>0</v>
      </c>
      <c r="C3612" s="2046" t="s">
        <v>14697</v>
      </c>
      <c r="D3612" s="862"/>
      <c r="E3612" s="2209">
        <v>50</v>
      </c>
      <c r="F3612" s="1926">
        <f t="shared" si="56"/>
        <v>1010230.7200000063</v>
      </c>
    </row>
    <row r="3613" spans="1:6" ht="57.75">
      <c r="A3613" s="832">
        <v>44116</v>
      </c>
      <c r="B3613" s="2077">
        <v>45406941</v>
      </c>
      <c r="C3613" s="2046" t="s">
        <v>14698</v>
      </c>
      <c r="D3613" s="862"/>
      <c r="E3613" s="2208">
        <v>22000</v>
      </c>
      <c r="F3613" s="1926">
        <f t="shared" si="56"/>
        <v>988230.72000000626</v>
      </c>
    </row>
    <row r="3614" spans="1:6" ht="43.5">
      <c r="A3614" s="832">
        <v>44116</v>
      </c>
      <c r="B3614" s="2077">
        <v>45406941</v>
      </c>
      <c r="C3614" s="2046" t="s">
        <v>14699</v>
      </c>
      <c r="D3614" s="862"/>
      <c r="E3614" s="2209">
        <v>25</v>
      </c>
      <c r="F3614" s="1926">
        <f t="shared" si="56"/>
        <v>988205.72000000626</v>
      </c>
    </row>
    <row r="3615" spans="1:6">
      <c r="A3615" s="832">
        <v>44116</v>
      </c>
      <c r="B3615" s="2077">
        <v>45406941</v>
      </c>
      <c r="C3615" s="2046" t="s">
        <v>12632</v>
      </c>
      <c r="D3615" s="862"/>
      <c r="E3615" s="2209">
        <v>1.87</v>
      </c>
      <c r="F3615" s="1926">
        <f t="shared" si="56"/>
        <v>988203.85000000626</v>
      </c>
    </row>
    <row r="3616" spans="1:6" ht="57.75">
      <c r="A3616" s="832">
        <v>44116</v>
      </c>
      <c r="B3616" s="2077">
        <v>44885182</v>
      </c>
      <c r="C3616" s="2046" t="s">
        <v>14700</v>
      </c>
      <c r="D3616" s="862"/>
      <c r="E3616" s="2208">
        <v>20333.63</v>
      </c>
      <c r="F3616" s="1926">
        <f t="shared" si="56"/>
        <v>967870.22000000626</v>
      </c>
    </row>
    <row r="3617" spans="1:6" ht="43.5">
      <c r="A3617" s="832">
        <v>44116</v>
      </c>
      <c r="B3617" s="2077">
        <v>44885182</v>
      </c>
      <c r="C3617" s="2046" t="s">
        <v>14701</v>
      </c>
      <c r="D3617" s="862"/>
      <c r="E3617" s="2209">
        <v>25</v>
      </c>
      <c r="F3617" s="1926">
        <f t="shared" si="56"/>
        <v>967845.22000000626</v>
      </c>
    </row>
    <row r="3618" spans="1:6">
      <c r="A3618" s="832">
        <v>44116</v>
      </c>
      <c r="B3618" s="2077">
        <v>44885182</v>
      </c>
      <c r="C3618" s="2046" t="s">
        <v>12632</v>
      </c>
      <c r="D3618" s="862"/>
      <c r="E3618" s="2209">
        <v>1.87</v>
      </c>
      <c r="F3618" s="1926">
        <f t="shared" si="56"/>
        <v>967843.35000000626</v>
      </c>
    </row>
    <row r="3619" spans="1:6" ht="57.75">
      <c r="A3619" s="832">
        <v>44116</v>
      </c>
      <c r="B3619" s="2077">
        <v>45406941</v>
      </c>
      <c r="C3619" s="2046" t="s">
        <v>14702</v>
      </c>
      <c r="D3619" s="862"/>
      <c r="E3619" s="2208">
        <v>240000</v>
      </c>
      <c r="F3619" s="1926">
        <f t="shared" si="56"/>
        <v>727843.35000000626</v>
      </c>
    </row>
    <row r="3620" spans="1:6" ht="43.5">
      <c r="A3620" s="832">
        <v>44116</v>
      </c>
      <c r="B3620" s="2077">
        <v>45406941</v>
      </c>
      <c r="C3620" s="2046" t="s">
        <v>14703</v>
      </c>
      <c r="D3620" s="862"/>
      <c r="E3620" s="2209">
        <v>50</v>
      </c>
      <c r="F3620" s="1926">
        <f t="shared" si="56"/>
        <v>727793.35000000626</v>
      </c>
    </row>
    <row r="3621" spans="1:6">
      <c r="A3621" s="832">
        <v>44116</v>
      </c>
      <c r="B3621" s="2077">
        <v>45406941</v>
      </c>
      <c r="C3621" s="2046" t="s">
        <v>12632</v>
      </c>
      <c r="D3621" s="862"/>
      <c r="E3621" s="2209">
        <v>3.75</v>
      </c>
      <c r="F3621" s="1926">
        <f t="shared" si="56"/>
        <v>727789.60000000626</v>
      </c>
    </row>
    <row r="3622" spans="1:6" ht="43.5">
      <c r="A3622" s="832">
        <v>44116</v>
      </c>
      <c r="B3622" s="2077">
        <v>45406941</v>
      </c>
      <c r="C3622" s="2046" t="s">
        <v>14704</v>
      </c>
      <c r="D3622" s="862"/>
      <c r="E3622" s="2208">
        <v>11400</v>
      </c>
      <c r="F3622" s="1926">
        <f t="shared" si="56"/>
        <v>716389.60000000626</v>
      </c>
    </row>
    <row r="3623" spans="1:6" ht="43.5">
      <c r="A3623" s="832">
        <v>44116</v>
      </c>
      <c r="B3623" s="2077">
        <v>45406941</v>
      </c>
      <c r="C3623" s="2046" t="s">
        <v>14705</v>
      </c>
      <c r="D3623" s="862"/>
      <c r="E3623" s="2209">
        <v>25</v>
      </c>
      <c r="F3623" s="1926">
        <f t="shared" si="56"/>
        <v>716364.60000000626</v>
      </c>
    </row>
    <row r="3624" spans="1:6">
      <c r="A3624" s="832">
        <v>44116</v>
      </c>
      <c r="B3624" s="2077">
        <v>45406941</v>
      </c>
      <c r="C3624" s="2046" t="s">
        <v>12632</v>
      </c>
      <c r="D3624" s="862"/>
      <c r="E3624" s="2209">
        <v>1.87</v>
      </c>
      <c r="F3624" s="1926">
        <f t="shared" si="56"/>
        <v>716362.73000000627</v>
      </c>
    </row>
    <row r="3625" spans="1:6" ht="26.25">
      <c r="A3625" s="835">
        <v>44124</v>
      </c>
      <c r="B3625" s="828">
        <v>0</v>
      </c>
      <c r="C3625" s="1574" t="s">
        <v>14706</v>
      </c>
      <c r="D3625" s="839">
        <v>25000</v>
      </c>
      <c r="E3625" s="2192"/>
      <c r="F3625" s="1926">
        <f t="shared" si="56"/>
        <v>741362.73000000627</v>
      </c>
    </row>
    <row r="3626" spans="1:6" ht="39">
      <c r="A3626" s="832">
        <v>44124</v>
      </c>
      <c r="B3626" s="828">
        <v>0</v>
      </c>
      <c r="C3626" s="1574" t="s">
        <v>14707</v>
      </c>
      <c r="D3626" s="839">
        <v>30000</v>
      </c>
      <c r="E3626" s="2192"/>
      <c r="F3626" s="1926">
        <f t="shared" si="56"/>
        <v>771362.73000000627</v>
      </c>
    </row>
    <row r="3627" spans="1:6">
      <c r="A3627" s="832">
        <v>44124</v>
      </c>
      <c r="B3627" s="828">
        <v>0</v>
      </c>
      <c r="C3627" s="1574" t="s">
        <v>14708</v>
      </c>
      <c r="D3627" s="831"/>
      <c r="E3627" s="2192">
        <v>100</v>
      </c>
      <c r="F3627" s="1926">
        <f t="shared" si="56"/>
        <v>771262.73000000627</v>
      </c>
    </row>
    <row r="3628" spans="1:6" ht="39">
      <c r="A3628" s="832">
        <v>44126</v>
      </c>
      <c r="B3628" s="828">
        <v>0</v>
      </c>
      <c r="C3628" s="1574" t="s">
        <v>14709</v>
      </c>
      <c r="D3628" s="839">
        <v>25000</v>
      </c>
      <c r="E3628" s="2192"/>
      <c r="F3628" s="1926">
        <f t="shared" si="56"/>
        <v>796262.73000000627</v>
      </c>
    </row>
    <row r="3629" spans="1:6" ht="39">
      <c r="A3629" s="832">
        <v>44126</v>
      </c>
      <c r="B3629" s="828">
        <v>0</v>
      </c>
      <c r="C3629" s="1574" t="s">
        <v>14710</v>
      </c>
      <c r="D3629" s="839">
        <v>15000</v>
      </c>
      <c r="E3629" s="2192"/>
      <c r="F3629" s="1926">
        <f t="shared" si="56"/>
        <v>811262.73000000627</v>
      </c>
    </row>
    <row r="3630" spans="1:6">
      <c r="A3630" s="832">
        <v>44126</v>
      </c>
      <c r="B3630" s="828">
        <v>0</v>
      </c>
      <c r="C3630" s="1574" t="s">
        <v>14711</v>
      </c>
      <c r="D3630" s="851"/>
      <c r="E3630" s="2192">
        <v>100</v>
      </c>
      <c r="F3630" s="1926">
        <f t="shared" si="56"/>
        <v>811162.73000000627</v>
      </c>
    </row>
    <row r="3631" spans="1:6" ht="26.25">
      <c r="A3631" s="832">
        <v>44127</v>
      </c>
      <c r="B3631" s="828">
        <v>0</v>
      </c>
      <c r="C3631" s="1574" t="s">
        <v>14712</v>
      </c>
      <c r="D3631" s="839">
        <v>30000</v>
      </c>
      <c r="E3631" s="2192"/>
      <c r="F3631" s="1926">
        <f t="shared" si="56"/>
        <v>841162.73000000627</v>
      </c>
    </row>
    <row r="3632" spans="1:6" ht="39">
      <c r="A3632" s="832">
        <v>44127</v>
      </c>
      <c r="B3632" s="828">
        <v>0</v>
      </c>
      <c r="C3632" s="1574" t="s">
        <v>14713</v>
      </c>
      <c r="D3632" s="839">
        <v>25000</v>
      </c>
      <c r="E3632" s="2192"/>
      <c r="F3632" s="1926">
        <f t="shared" si="56"/>
        <v>866162.73000000627</v>
      </c>
    </row>
    <row r="3633" spans="1:6" ht="39">
      <c r="A3633" s="832">
        <v>44127</v>
      </c>
      <c r="B3633" s="828">
        <v>0</v>
      </c>
      <c r="C3633" s="1574" t="s">
        <v>14714</v>
      </c>
      <c r="D3633" s="839">
        <v>25000</v>
      </c>
      <c r="E3633" s="2192"/>
      <c r="F3633" s="1926">
        <f t="shared" si="56"/>
        <v>891162.73000000627</v>
      </c>
    </row>
    <row r="3634" spans="1:6" ht="39">
      <c r="A3634" s="832">
        <v>44127</v>
      </c>
      <c r="B3634" s="828">
        <v>0</v>
      </c>
      <c r="C3634" s="1574" t="s">
        <v>14715</v>
      </c>
      <c r="D3634" s="839">
        <v>15000</v>
      </c>
      <c r="E3634" s="2192"/>
      <c r="F3634" s="1926">
        <f t="shared" si="56"/>
        <v>906162.73000000627</v>
      </c>
    </row>
    <row r="3635" spans="1:6" ht="39">
      <c r="A3635" s="832">
        <v>44127</v>
      </c>
      <c r="B3635" s="828">
        <v>0</v>
      </c>
      <c r="C3635" s="1574" t="s">
        <v>14716</v>
      </c>
      <c r="D3635" s="839">
        <v>15000</v>
      </c>
      <c r="E3635" s="2192"/>
      <c r="F3635" s="1926">
        <f t="shared" si="56"/>
        <v>921162.73000000627</v>
      </c>
    </row>
    <row r="3636" spans="1:6" ht="39">
      <c r="A3636" s="832">
        <v>44127</v>
      </c>
      <c r="B3636" s="828">
        <v>0</v>
      </c>
      <c r="C3636" s="1574" t="s">
        <v>14717</v>
      </c>
      <c r="D3636" s="839">
        <v>30000</v>
      </c>
      <c r="E3636" s="2192"/>
      <c r="F3636" s="1926">
        <f t="shared" si="56"/>
        <v>951162.73000000627</v>
      </c>
    </row>
    <row r="3637" spans="1:6" ht="39">
      <c r="A3637" s="832">
        <v>44127</v>
      </c>
      <c r="B3637" s="828">
        <v>0</v>
      </c>
      <c r="C3637" s="1574" t="s">
        <v>14718</v>
      </c>
      <c r="D3637" s="839">
        <v>30000</v>
      </c>
      <c r="E3637" s="2192"/>
      <c r="F3637" s="1926">
        <f t="shared" si="56"/>
        <v>981162.73000000627</v>
      </c>
    </row>
    <row r="3638" spans="1:6" ht="39">
      <c r="A3638" s="832">
        <v>44127</v>
      </c>
      <c r="B3638" s="828">
        <v>0</v>
      </c>
      <c r="C3638" s="1574" t="s">
        <v>14719</v>
      </c>
      <c r="D3638" s="839">
        <v>30000</v>
      </c>
      <c r="E3638" s="2192"/>
      <c r="F3638" s="1926">
        <f t="shared" si="56"/>
        <v>1011162.7300000063</v>
      </c>
    </row>
    <row r="3639" spans="1:6" ht="39">
      <c r="A3639" s="832">
        <v>44127</v>
      </c>
      <c r="B3639" s="828">
        <v>0</v>
      </c>
      <c r="C3639" s="1574" t="s">
        <v>14720</v>
      </c>
      <c r="D3639" s="839">
        <v>15000</v>
      </c>
      <c r="E3639" s="2192"/>
      <c r="F3639" s="1926">
        <f t="shared" si="56"/>
        <v>1026162.7300000063</v>
      </c>
    </row>
    <row r="3640" spans="1:6" ht="39">
      <c r="A3640" s="832">
        <v>44127</v>
      </c>
      <c r="B3640" s="828">
        <v>0</v>
      </c>
      <c r="C3640" s="1574" t="s">
        <v>14721</v>
      </c>
      <c r="D3640" s="839">
        <v>15000</v>
      </c>
      <c r="E3640" s="2192"/>
      <c r="F3640" s="1926">
        <f t="shared" si="56"/>
        <v>1041162.7300000063</v>
      </c>
    </row>
    <row r="3641" spans="1:6" ht="39">
      <c r="A3641" s="832">
        <v>44127</v>
      </c>
      <c r="B3641" s="828">
        <v>0</v>
      </c>
      <c r="C3641" s="1574" t="s">
        <v>14722</v>
      </c>
      <c r="D3641" s="839">
        <v>15000</v>
      </c>
      <c r="E3641" s="2192"/>
      <c r="F3641" s="1926">
        <f t="shared" si="56"/>
        <v>1056162.7300000063</v>
      </c>
    </row>
    <row r="3642" spans="1:6" ht="39">
      <c r="A3642" s="832">
        <v>44127</v>
      </c>
      <c r="B3642" s="828">
        <v>0</v>
      </c>
      <c r="C3642" s="1574" t="s">
        <v>14723</v>
      </c>
      <c r="D3642" s="839">
        <v>15000</v>
      </c>
      <c r="E3642" s="2192"/>
      <c r="F3642" s="1926">
        <f t="shared" si="56"/>
        <v>1071162.7300000063</v>
      </c>
    </row>
    <row r="3643" spans="1:6" ht="39">
      <c r="A3643" s="832">
        <v>44127</v>
      </c>
      <c r="B3643" s="828">
        <v>0</v>
      </c>
      <c r="C3643" s="1574" t="s">
        <v>14724</v>
      </c>
      <c r="D3643" s="839">
        <v>30000</v>
      </c>
      <c r="E3643" s="2192"/>
      <c r="F3643" s="1926">
        <f t="shared" si="56"/>
        <v>1101162.7300000063</v>
      </c>
    </row>
    <row r="3644" spans="1:6" ht="39">
      <c r="A3644" s="832">
        <v>44127</v>
      </c>
      <c r="B3644" s="828">
        <v>0</v>
      </c>
      <c r="C3644" s="1574" t="s">
        <v>14725</v>
      </c>
      <c r="D3644" s="839">
        <v>15000</v>
      </c>
      <c r="E3644" s="2192"/>
      <c r="F3644" s="1926">
        <f t="shared" si="56"/>
        <v>1116162.7300000063</v>
      </c>
    </row>
    <row r="3645" spans="1:6" ht="39">
      <c r="A3645" s="832">
        <v>44127</v>
      </c>
      <c r="B3645" s="828">
        <v>0</v>
      </c>
      <c r="C3645" s="1574" t="s">
        <v>14726</v>
      </c>
      <c r="D3645" s="839">
        <v>10050</v>
      </c>
      <c r="E3645" s="2192"/>
      <c r="F3645" s="1926">
        <f t="shared" si="56"/>
        <v>1126212.7300000063</v>
      </c>
    </row>
    <row r="3646" spans="1:6" ht="39">
      <c r="A3646" s="832">
        <v>44127</v>
      </c>
      <c r="B3646" s="828">
        <v>0</v>
      </c>
      <c r="C3646" s="1574" t="s">
        <v>14727</v>
      </c>
      <c r="D3646" s="839">
        <v>15000</v>
      </c>
      <c r="E3646" s="2192"/>
      <c r="F3646" s="1926">
        <f t="shared" si="56"/>
        <v>1141212.7300000063</v>
      </c>
    </row>
    <row r="3647" spans="1:6">
      <c r="A3647" s="832">
        <v>44127</v>
      </c>
      <c r="B3647" s="828">
        <v>0</v>
      </c>
      <c r="C3647" s="1574" t="s">
        <v>14728</v>
      </c>
      <c r="D3647" s="620"/>
      <c r="E3647" s="2192">
        <v>800</v>
      </c>
      <c r="F3647" s="1926">
        <f t="shared" si="56"/>
        <v>1140412.7300000063</v>
      </c>
    </row>
    <row r="3648" spans="1:6">
      <c r="A3648" s="865">
        <v>44128</v>
      </c>
      <c r="B3648" s="866">
        <v>0</v>
      </c>
      <c r="C3648" s="1577" t="s">
        <v>14729</v>
      </c>
      <c r="D3648" s="621"/>
      <c r="E3648" s="2211">
        <v>500</v>
      </c>
      <c r="F3648" s="1926">
        <f t="shared" si="56"/>
        <v>1139912.7300000063</v>
      </c>
    </row>
    <row r="3649" spans="1:6" ht="30">
      <c r="A3649" s="865">
        <v>44128</v>
      </c>
      <c r="B3649" s="866">
        <v>0</v>
      </c>
      <c r="C3649" s="1577" t="s">
        <v>14730</v>
      </c>
      <c r="D3649" s="622">
        <v>25000</v>
      </c>
      <c r="E3649" s="2211"/>
      <c r="F3649" s="1926">
        <f t="shared" si="56"/>
        <v>1164912.7300000063</v>
      </c>
    </row>
    <row r="3650" spans="1:6" s="779" customFormat="1" ht="30">
      <c r="A3650" s="867">
        <v>44128</v>
      </c>
      <c r="B3650" s="868">
        <v>0</v>
      </c>
      <c r="C3650" s="1578" t="s">
        <v>14731</v>
      </c>
      <c r="D3650" s="623">
        <v>50000</v>
      </c>
      <c r="E3650" s="2212"/>
      <c r="F3650" s="1929">
        <f t="shared" si="56"/>
        <v>1214912.7300000063</v>
      </c>
    </row>
    <row r="3651" spans="1:6" ht="45">
      <c r="A3651" s="865">
        <v>44128</v>
      </c>
      <c r="B3651" s="866">
        <v>0</v>
      </c>
      <c r="C3651" s="1577" t="s">
        <v>14732</v>
      </c>
      <c r="D3651" s="622">
        <v>10050</v>
      </c>
      <c r="E3651" s="2211"/>
      <c r="F3651" s="1926">
        <f t="shared" ref="F3651:F3714" si="57">F3650-E3651+D3651</f>
        <v>1224962.7300000063</v>
      </c>
    </row>
    <row r="3652" spans="1:6" ht="30">
      <c r="A3652" s="865">
        <v>44128</v>
      </c>
      <c r="B3652" s="866">
        <v>0</v>
      </c>
      <c r="C3652" s="1577" t="s">
        <v>14733</v>
      </c>
      <c r="D3652" s="622">
        <v>25000</v>
      </c>
      <c r="E3652" s="2211"/>
      <c r="F3652" s="1926">
        <f t="shared" si="57"/>
        <v>1249962.7300000063</v>
      </c>
    </row>
    <row r="3653" spans="1:6" ht="30">
      <c r="A3653" s="865">
        <v>44128</v>
      </c>
      <c r="B3653" s="866">
        <v>0</v>
      </c>
      <c r="C3653" s="1577" t="s">
        <v>14734</v>
      </c>
      <c r="D3653" s="622">
        <v>10050</v>
      </c>
      <c r="E3653" s="2211"/>
      <c r="F3653" s="1926">
        <f t="shared" si="57"/>
        <v>1260012.7300000063</v>
      </c>
    </row>
    <row r="3654" spans="1:6" ht="45">
      <c r="A3654" s="865">
        <v>44128</v>
      </c>
      <c r="B3654" s="866">
        <v>0</v>
      </c>
      <c r="C3654" s="1577" t="s">
        <v>14735</v>
      </c>
      <c r="D3654" s="622">
        <v>15000</v>
      </c>
      <c r="E3654" s="2211"/>
      <c r="F3654" s="1926">
        <f t="shared" si="57"/>
        <v>1275012.7300000063</v>
      </c>
    </row>
    <row r="3655" spans="1:6" ht="30">
      <c r="A3655" s="865">
        <v>44128</v>
      </c>
      <c r="C3655" s="1577" t="s">
        <v>14736</v>
      </c>
      <c r="D3655" s="622">
        <v>46900</v>
      </c>
      <c r="E3655" s="2211"/>
      <c r="F3655" s="1926">
        <f t="shared" si="57"/>
        <v>1321912.7300000063</v>
      </c>
    </row>
    <row r="3656" spans="1:6" ht="45">
      <c r="A3656" s="865">
        <v>44128</v>
      </c>
      <c r="C3656" s="1577" t="s">
        <v>14737</v>
      </c>
      <c r="D3656" s="622">
        <v>40000</v>
      </c>
      <c r="E3656" s="2211"/>
      <c r="F3656" s="1926">
        <f t="shared" si="57"/>
        <v>1361912.7300000063</v>
      </c>
    </row>
    <row r="3657" spans="1:6" ht="30">
      <c r="A3657" s="2777">
        <v>44128</v>
      </c>
      <c r="B3657" s="2100"/>
      <c r="C3657" s="2778" t="s">
        <v>14738</v>
      </c>
      <c r="D3657" s="2779">
        <v>25000</v>
      </c>
      <c r="E3657" s="2780"/>
      <c r="F3657" s="2357">
        <f t="shared" si="57"/>
        <v>1386912.7300000063</v>
      </c>
    </row>
    <row r="3658" spans="1:6" s="1461" customFormat="1">
      <c r="A3658" s="2814"/>
      <c r="B3658" s="2599" t="s">
        <v>34789</v>
      </c>
      <c r="C3658" s="2796"/>
      <c r="D3658" s="2796"/>
      <c r="E3658" s="2797"/>
      <c r="F3658" s="1926">
        <f t="shared" si="57"/>
        <v>1386912.7300000063</v>
      </c>
    </row>
    <row r="3659" spans="1:6" s="1461" customFormat="1">
      <c r="A3659" s="2796"/>
      <c r="B3659" s="2592" t="s">
        <v>33735</v>
      </c>
      <c r="C3659" s="2796"/>
      <c r="D3659" s="2796"/>
      <c r="E3659" s="2797"/>
      <c r="F3659" s="1926">
        <f t="shared" si="57"/>
        <v>1386912.7300000063</v>
      </c>
    </row>
    <row r="3660" spans="1:6" s="1461" customFormat="1">
      <c r="A3660" s="2796"/>
      <c r="B3660" s="2592"/>
      <c r="C3660" s="2796"/>
      <c r="D3660" s="2796"/>
      <c r="E3660" s="2797">
        <v>100</v>
      </c>
      <c r="F3660" s="1926">
        <f>F3659-E3660+D3660</f>
        <v>1386812.7300000063</v>
      </c>
    </row>
    <row r="3661" spans="1:6" s="1461" customFormat="1">
      <c r="A3661" s="2796"/>
      <c r="B3661" s="2592"/>
      <c r="C3661" s="2796"/>
      <c r="D3661" s="2796"/>
      <c r="E3661" s="2797"/>
      <c r="F3661" s="1926">
        <f t="shared" si="57"/>
        <v>1386812.7300000063</v>
      </c>
    </row>
    <row r="3662" spans="1:6" s="1461" customFormat="1">
      <c r="A3662" s="2796"/>
      <c r="B3662" s="2592"/>
      <c r="C3662" s="2796"/>
      <c r="D3662" s="2796"/>
      <c r="E3662" s="2797"/>
      <c r="F3662" s="1926">
        <f t="shared" si="57"/>
        <v>1386812.7300000063</v>
      </c>
    </row>
    <row r="3663" spans="1:6" s="1461" customFormat="1">
      <c r="A3663" s="2796"/>
      <c r="B3663" s="2592"/>
      <c r="C3663" s="2796"/>
      <c r="D3663" s="2796"/>
      <c r="E3663" s="2798"/>
      <c r="F3663" s="1926">
        <f t="shared" si="57"/>
        <v>1386812.7300000063</v>
      </c>
    </row>
    <row r="3664" spans="1:6" s="1461" customFormat="1">
      <c r="A3664" s="2796"/>
      <c r="B3664" s="2592"/>
      <c r="C3664" s="2796"/>
      <c r="D3664" s="2796"/>
      <c r="E3664" s="2798"/>
      <c r="F3664" s="1926">
        <f t="shared" si="57"/>
        <v>1386812.7300000063</v>
      </c>
    </row>
    <row r="3665" spans="1:6" s="1461" customFormat="1">
      <c r="A3665" s="2796"/>
      <c r="B3665" s="2592"/>
      <c r="C3665" s="2796"/>
      <c r="D3665" s="2796"/>
      <c r="E3665" s="2798">
        <v>150</v>
      </c>
      <c r="F3665" s="1926">
        <f t="shared" si="57"/>
        <v>1386662.7300000063</v>
      </c>
    </row>
    <row r="3666" spans="1:6" s="822" customFormat="1">
      <c r="A3666" s="2796"/>
      <c r="B3666" s="2592"/>
      <c r="C3666" s="2796"/>
      <c r="D3666" s="2796"/>
      <c r="E3666" s="2798"/>
      <c r="F3666" s="1929">
        <f t="shared" si="57"/>
        <v>1386662.7300000063</v>
      </c>
    </row>
    <row r="3667" spans="1:6" s="1461" customFormat="1">
      <c r="A3667" s="2796"/>
      <c r="B3667" s="2592"/>
      <c r="C3667" s="2796"/>
      <c r="D3667" s="2796"/>
      <c r="E3667" s="2798">
        <v>50</v>
      </c>
      <c r="F3667" s="1926">
        <f t="shared" si="57"/>
        <v>1386612.7300000063</v>
      </c>
    </row>
    <row r="3668" spans="1:6" s="1461" customFormat="1">
      <c r="A3668" s="2796"/>
      <c r="B3668" s="2592"/>
      <c r="C3668" s="2796"/>
      <c r="D3668" s="2796"/>
      <c r="E3668" s="2799">
        <v>70000</v>
      </c>
      <c r="F3668" s="1926">
        <f t="shared" si="57"/>
        <v>1316612.7300000063</v>
      </c>
    </row>
    <row r="3669" spans="1:6" s="1461" customFormat="1">
      <c r="A3669" s="2796"/>
      <c r="B3669" s="2592"/>
      <c r="C3669" s="2796"/>
      <c r="D3669" s="2796"/>
      <c r="E3669" s="2799">
        <v>28000</v>
      </c>
      <c r="F3669" s="1926">
        <f t="shared" si="57"/>
        <v>1288612.7300000063</v>
      </c>
    </row>
    <row r="3670" spans="1:6" s="1461" customFormat="1">
      <c r="A3670" s="2796"/>
      <c r="B3670" s="2592"/>
      <c r="C3670" s="2796"/>
      <c r="D3670" s="2796"/>
      <c r="E3670" s="2799">
        <v>10000</v>
      </c>
      <c r="F3670" s="1926">
        <f t="shared" si="57"/>
        <v>1278612.7300000063</v>
      </c>
    </row>
    <row r="3671" spans="1:6" s="1461" customFormat="1">
      <c r="A3671" s="2796"/>
      <c r="B3671" s="2592"/>
      <c r="C3671" s="2796"/>
      <c r="D3671" s="2796"/>
      <c r="E3671" s="2799">
        <v>100000</v>
      </c>
      <c r="F3671" s="1926">
        <f t="shared" si="57"/>
        <v>1178612.7300000063</v>
      </c>
    </row>
    <row r="3672" spans="1:6" s="1461" customFormat="1">
      <c r="A3672" s="2796"/>
      <c r="B3672" s="2592"/>
      <c r="C3672" s="2796"/>
      <c r="D3672" s="2796"/>
      <c r="E3672" s="2798">
        <v>50</v>
      </c>
      <c r="F3672" s="1926">
        <f t="shared" si="57"/>
        <v>1178562.7300000063</v>
      </c>
    </row>
    <row r="3673" spans="1:6" s="1461" customFormat="1">
      <c r="A3673" s="2796"/>
      <c r="B3673" s="2592"/>
      <c r="C3673" s="2796"/>
      <c r="D3673" s="2796"/>
      <c r="E3673" s="2798">
        <v>3.75</v>
      </c>
      <c r="F3673" s="1926">
        <f t="shared" si="57"/>
        <v>1178558.9800000063</v>
      </c>
    </row>
    <row r="3674" spans="1:6" s="1461" customFormat="1">
      <c r="A3674" s="2796"/>
      <c r="B3674" s="2592"/>
      <c r="C3674" s="2796"/>
      <c r="D3674" s="2796"/>
      <c r="E3674" s="2799">
        <v>28000</v>
      </c>
      <c r="F3674" s="1926">
        <f t="shared" si="57"/>
        <v>1150558.9800000063</v>
      </c>
    </row>
    <row r="3675" spans="1:6" s="1461" customFormat="1">
      <c r="A3675" s="2796"/>
      <c r="B3675" s="2592"/>
      <c r="C3675" s="2796"/>
      <c r="D3675" s="2796"/>
      <c r="E3675" s="2798">
        <v>25</v>
      </c>
      <c r="F3675" s="1926">
        <f t="shared" si="57"/>
        <v>1150533.9800000063</v>
      </c>
    </row>
    <row r="3676" spans="1:6" s="1461" customFormat="1">
      <c r="A3676" s="2796"/>
      <c r="B3676" s="2592"/>
      <c r="C3676" s="2796"/>
      <c r="D3676" s="2796"/>
      <c r="E3676" s="2798">
        <v>1.87</v>
      </c>
      <c r="F3676" s="1926">
        <f t="shared" si="57"/>
        <v>1150532.1100000062</v>
      </c>
    </row>
    <row r="3677" spans="1:6" ht="39">
      <c r="A3677" s="2786">
        <v>44132</v>
      </c>
      <c r="B3677" s="2787">
        <v>47304150</v>
      </c>
      <c r="C3677" s="2788" t="s">
        <v>14740</v>
      </c>
      <c r="D3677" s="2789"/>
      <c r="E3677" s="2790">
        <v>18000</v>
      </c>
      <c r="F3677" s="2350">
        <f t="shared" si="57"/>
        <v>1132532.1100000062</v>
      </c>
    </row>
    <row r="3678" spans="1:6" ht="39">
      <c r="A3678" s="832">
        <v>44132</v>
      </c>
      <c r="B3678" s="828">
        <v>47304150</v>
      </c>
      <c r="C3678" s="1574" t="s">
        <v>14741</v>
      </c>
      <c r="D3678" s="831"/>
      <c r="E3678" s="2192">
        <v>25</v>
      </c>
      <c r="F3678" s="1926">
        <f t="shared" si="57"/>
        <v>1132507.1100000062</v>
      </c>
    </row>
    <row r="3679" spans="1:6">
      <c r="A3679" s="832">
        <v>44132</v>
      </c>
      <c r="B3679" s="828">
        <v>47304150</v>
      </c>
      <c r="C3679" s="1574" t="s">
        <v>13015</v>
      </c>
      <c r="D3679" s="831"/>
      <c r="E3679" s="2192">
        <v>1.87</v>
      </c>
      <c r="F3679" s="1926">
        <f t="shared" si="57"/>
        <v>1132505.240000006</v>
      </c>
    </row>
    <row r="3680" spans="1:6" ht="39">
      <c r="A3680" s="832">
        <v>44132</v>
      </c>
      <c r="B3680" s="828">
        <v>0</v>
      </c>
      <c r="C3680" s="1574" t="s">
        <v>14742</v>
      </c>
      <c r="D3680" s="831"/>
      <c r="E3680" s="2193">
        <v>70000</v>
      </c>
      <c r="F3680" s="1926">
        <f t="shared" si="57"/>
        <v>1062505.240000006</v>
      </c>
    </row>
    <row r="3681" spans="1:6" ht="39">
      <c r="A3681" s="832">
        <v>44132</v>
      </c>
      <c r="B3681" s="828">
        <v>0</v>
      </c>
      <c r="C3681" s="1574" t="s">
        <v>14743</v>
      </c>
      <c r="D3681" s="831"/>
      <c r="E3681" s="2193">
        <v>130000</v>
      </c>
      <c r="F3681" s="1926">
        <f t="shared" si="57"/>
        <v>932505.24000000604</v>
      </c>
    </row>
    <row r="3682" spans="1:6" ht="39">
      <c r="A3682" s="832">
        <v>44132</v>
      </c>
      <c r="B3682" s="828">
        <v>0</v>
      </c>
      <c r="C3682" s="1574" t="s">
        <v>14744</v>
      </c>
      <c r="D3682" s="831"/>
      <c r="E3682" s="2193">
        <v>20000</v>
      </c>
      <c r="F3682" s="1926">
        <f t="shared" si="57"/>
        <v>912505.24000000604</v>
      </c>
    </row>
    <row r="3683" spans="1:6" ht="39">
      <c r="A3683" s="832">
        <v>44132</v>
      </c>
      <c r="B3683" s="828">
        <v>47497130</v>
      </c>
      <c r="C3683" s="1574" t="s">
        <v>14745</v>
      </c>
      <c r="D3683" s="831"/>
      <c r="E3683" s="2193">
        <v>100000</v>
      </c>
      <c r="F3683" s="1926">
        <f t="shared" si="57"/>
        <v>812505.24000000604</v>
      </c>
    </row>
    <row r="3684" spans="1:6" ht="39">
      <c r="A3684" s="832">
        <v>44132</v>
      </c>
      <c r="B3684" s="828">
        <v>47497130</v>
      </c>
      <c r="C3684" s="1574" t="s">
        <v>14746</v>
      </c>
      <c r="D3684" s="831"/>
      <c r="E3684" s="2192">
        <v>50</v>
      </c>
      <c r="F3684" s="1926">
        <f t="shared" si="57"/>
        <v>812455.24000000604</v>
      </c>
    </row>
    <row r="3685" spans="1:6">
      <c r="A3685" s="832">
        <v>44132</v>
      </c>
      <c r="B3685" s="828">
        <v>47497130</v>
      </c>
      <c r="C3685" s="1574" t="s">
        <v>13321</v>
      </c>
      <c r="D3685" s="831"/>
      <c r="E3685" s="2192">
        <v>3.75</v>
      </c>
      <c r="F3685" s="1926">
        <f t="shared" si="57"/>
        <v>812451.49000000604</v>
      </c>
    </row>
    <row r="3686" spans="1:6" ht="39">
      <c r="A3686" s="832">
        <v>44132</v>
      </c>
      <c r="B3686" s="828">
        <v>47497130</v>
      </c>
      <c r="C3686" s="1574" t="s">
        <v>14747</v>
      </c>
      <c r="D3686" s="831"/>
      <c r="E3686" s="2193">
        <v>30000</v>
      </c>
      <c r="F3686" s="1926">
        <f t="shared" si="57"/>
        <v>782451.49000000604</v>
      </c>
    </row>
    <row r="3687" spans="1:6" ht="39">
      <c r="A3687" s="832">
        <v>44132</v>
      </c>
      <c r="B3687" s="828">
        <v>47497130</v>
      </c>
      <c r="C3687" s="1574" t="s">
        <v>14748</v>
      </c>
      <c r="D3687" s="831"/>
      <c r="E3687" s="2192">
        <v>25</v>
      </c>
      <c r="F3687" s="1926">
        <f t="shared" si="57"/>
        <v>782426.49000000604</v>
      </c>
    </row>
    <row r="3688" spans="1:6">
      <c r="A3688" s="832">
        <v>44132</v>
      </c>
      <c r="B3688" s="828">
        <v>47497130</v>
      </c>
      <c r="C3688" s="1574" t="s">
        <v>12943</v>
      </c>
      <c r="D3688" s="831"/>
      <c r="E3688" s="2192">
        <v>1.87</v>
      </c>
      <c r="F3688" s="1926">
        <f t="shared" si="57"/>
        <v>782424.62000000605</v>
      </c>
    </row>
    <row r="3689" spans="1:6" ht="39">
      <c r="A3689" s="832">
        <v>44132</v>
      </c>
      <c r="B3689" s="828">
        <v>47497137</v>
      </c>
      <c r="C3689" s="1574" t="s">
        <v>14749</v>
      </c>
      <c r="D3689" s="831"/>
      <c r="E3689" s="2193">
        <v>120000</v>
      </c>
      <c r="F3689" s="1926">
        <f t="shared" si="57"/>
        <v>662424.62000000605</v>
      </c>
    </row>
    <row r="3690" spans="1:6" ht="39">
      <c r="A3690" s="832">
        <v>44132</v>
      </c>
      <c r="B3690" s="828">
        <v>47497137</v>
      </c>
      <c r="C3690" s="1574" t="s">
        <v>14750</v>
      </c>
      <c r="D3690" s="831"/>
      <c r="E3690" s="2192">
        <v>50</v>
      </c>
      <c r="F3690" s="1926">
        <f t="shared" si="57"/>
        <v>662374.62000000605</v>
      </c>
    </row>
    <row r="3691" spans="1:6">
      <c r="A3691" s="832">
        <v>44132</v>
      </c>
      <c r="B3691" s="828">
        <v>47497137</v>
      </c>
      <c r="C3691" s="1574" t="s">
        <v>12881</v>
      </c>
      <c r="D3691" s="831"/>
      <c r="E3691" s="2192">
        <v>3.75</v>
      </c>
      <c r="F3691" s="1926">
        <f t="shared" si="57"/>
        <v>662370.87000000605</v>
      </c>
    </row>
    <row r="3692" spans="1:6" s="779" customFormat="1" ht="26.25">
      <c r="A3692" s="835">
        <v>44132</v>
      </c>
      <c r="B3692" s="2075">
        <v>0</v>
      </c>
      <c r="C3692" s="1575" t="s">
        <v>14751</v>
      </c>
      <c r="D3692" s="857">
        <v>120000</v>
      </c>
      <c r="E3692" s="2204"/>
      <c r="F3692" s="1929">
        <f t="shared" si="57"/>
        <v>782370.87000000605</v>
      </c>
    </row>
    <row r="3693" spans="1:6" ht="26.25">
      <c r="A3693" s="832">
        <v>44132</v>
      </c>
      <c r="B3693" s="828">
        <v>0</v>
      </c>
      <c r="C3693" s="1574" t="s">
        <v>14751</v>
      </c>
      <c r="D3693" s="831">
        <v>50</v>
      </c>
      <c r="E3693" s="2192"/>
      <c r="F3693" s="1926">
        <f t="shared" si="57"/>
        <v>782420.87000000605</v>
      </c>
    </row>
    <row r="3694" spans="1:6" ht="26.25">
      <c r="A3694" s="832">
        <v>44132</v>
      </c>
      <c r="B3694" s="828">
        <v>0</v>
      </c>
      <c r="C3694" s="1574" t="s">
        <v>14751</v>
      </c>
      <c r="D3694" s="831">
        <v>3.75</v>
      </c>
      <c r="E3694" s="2192"/>
      <c r="F3694" s="1926">
        <f t="shared" si="57"/>
        <v>782424.62000000605</v>
      </c>
    </row>
    <row r="3695" spans="1:6" ht="39">
      <c r="A3695" s="832">
        <v>44132</v>
      </c>
      <c r="B3695" s="828">
        <v>46137667</v>
      </c>
      <c r="C3695" s="1574" t="s">
        <v>14752</v>
      </c>
      <c r="D3695" s="831"/>
      <c r="E3695" s="2193">
        <v>200000</v>
      </c>
      <c r="F3695" s="1926">
        <f t="shared" si="57"/>
        <v>582424.62000000605</v>
      </c>
    </row>
    <row r="3696" spans="1:6" ht="39">
      <c r="A3696" s="832">
        <v>44132</v>
      </c>
      <c r="B3696" s="828">
        <v>46137667</v>
      </c>
      <c r="C3696" s="1574" t="s">
        <v>14753</v>
      </c>
      <c r="D3696" s="831"/>
      <c r="E3696" s="2192">
        <v>50</v>
      </c>
      <c r="F3696" s="1926">
        <f t="shared" si="57"/>
        <v>582374.62000000605</v>
      </c>
    </row>
    <row r="3697" spans="1:6">
      <c r="A3697" s="832">
        <v>44132</v>
      </c>
      <c r="B3697" s="828">
        <v>46137667</v>
      </c>
      <c r="C3697" s="1574" t="s">
        <v>14739</v>
      </c>
      <c r="D3697" s="831"/>
      <c r="E3697" s="2192">
        <v>3.75</v>
      </c>
      <c r="F3697" s="1926">
        <f t="shared" si="57"/>
        <v>582370.87000000605</v>
      </c>
    </row>
    <row r="3698" spans="1:6" ht="39">
      <c r="A3698" s="832">
        <v>44133</v>
      </c>
      <c r="B3698" s="828">
        <v>0</v>
      </c>
      <c r="C3698" s="1574" t="s">
        <v>14754</v>
      </c>
      <c r="D3698" s="831"/>
      <c r="E3698" s="2193">
        <v>79800</v>
      </c>
      <c r="F3698" s="1926">
        <f t="shared" si="57"/>
        <v>502570.87000000605</v>
      </c>
    </row>
    <row r="3699" spans="1:6" ht="39">
      <c r="A3699" s="832">
        <v>44133</v>
      </c>
      <c r="B3699" s="828">
        <v>0</v>
      </c>
      <c r="C3699" s="1574" t="s">
        <v>14755</v>
      </c>
      <c r="D3699" s="831"/>
      <c r="E3699" s="2193">
        <v>26850</v>
      </c>
      <c r="F3699" s="1926">
        <f t="shared" si="57"/>
        <v>475720.87000000605</v>
      </c>
    </row>
    <row r="3700" spans="1:6" ht="39">
      <c r="A3700" s="832">
        <v>44133</v>
      </c>
      <c r="B3700" s="828">
        <v>47294388</v>
      </c>
      <c r="C3700" s="1574" t="s">
        <v>14756</v>
      </c>
      <c r="D3700" s="831"/>
      <c r="E3700" s="2193">
        <v>56000</v>
      </c>
      <c r="F3700" s="1926">
        <f t="shared" si="57"/>
        <v>419720.87000000605</v>
      </c>
    </row>
    <row r="3701" spans="1:6" ht="39">
      <c r="A3701" s="832">
        <v>44133</v>
      </c>
      <c r="B3701" s="828">
        <v>47294388</v>
      </c>
      <c r="C3701" s="1574" t="s">
        <v>14757</v>
      </c>
      <c r="D3701" s="831"/>
      <c r="E3701" s="2192">
        <v>50</v>
      </c>
      <c r="F3701" s="1926">
        <f t="shared" si="57"/>
        <v>419670.87000000605</v>
      </c>
    </row>
    <row r="3702" spans="1:6">
      <c r="A3702" s="832">
        <v>44133</v>
      </c>
      <c r="B3702" s="828">
        <v>47294388</v>
      </c>
      <c r="C3702" s="1574" t="s">
        <v>12881</v>
      </c>
      <c r="D3702" s="831"/>
      <c r="E3702" s="2192">
        <v>3.75</v>
      </c>
      <c r="F3702" s="1926">
        <f t="shared" si="57"/>
        <v>419667.12000000605</v>
      </c>
    </row>
    <row r="3703" spans="1:6" ht="39">
      <c r="A3703" s="832">
        <v>44133</v>
      </c>
      <c r="B3703" s="828">
        <v>47295262</v>
      </c>
      <c r="C3703" s="1574" t="s">
        <v>14758</v>
      </c>
      <c r="D3703" s="831"/>
      <c r="E3703" s="2193">
        <v>75600</v>
      </c>
      <c r="F3703" s="1926">
        <f t="shared" si="57"/>
        <v>344067.12000000605</v>
      </c>
    </row>
    <row r="3704" spans="1:6" ht="39">
      <c r="A3704" s="832">
        <v>44133</v>
      </c>
      <c r="B3704" s="828">
        <v>47295262</v>
      </c>
      <c r="C3704" s="1574" t="s">
        <v>14759</v>
      </c>
      <c r="D3704" s="831"/>
      <c r="E3704" s="2192">
        <v>50</v>
      </c>
      <c r="F3704" s="1926">
        <f t="shared" si="57"/>
        <v>344017.12000000605</v>
      </c>
    </row>
    <row r="3705" spans="1:6">
      <c r="A3705" s="832">
        <v>44133</v>
      </c>
      <c r="B3705" s="828">
        <v>47295262</v>
      </c>
      <c r="C3705" s="1574" t="s">
        <v>12881</v>
      </c>
      <c r="D3705" s="831"/>
      <c r="E3705" s="2192">
        <v>3.75</v>
      </c>
      <c r="F3705" s="1926">
        <f t="shared" si="57"/>
        <v>344013.37000000605</v>
      </c>
    </row>
    <row r="3706" spans="1:6" ht="39">
      <c r="A3706" s="832">
        <v>44133</v>
      </c>
      <c r="B3706" s="828">
        <v>0</v>
      </c>
      <c r="C3706" s="1574" t="s">
        <v>14760</v>
      </c>
      <c r="D3706" s="831"/>
      <c r="E3706" s="2193">
        <v>27100</v>
      </c>
      <c r="F3706" s="1926">
        <f t="shared" si="57"/>
        <v>316913.37000000605</v>
      </c>
    </row>
    <row r="3707" spans="1:6" ht="39">
      <c r="A3707" s="832">
        <v>44133</v>
      </c>
      <c r="B3707" s="828">
        <v>0</v>
      </c>
      <c r="C3707" s="1574" t="s">
        <v>14761</v>
      </c>
      <c r="D3707" s="831"/>
      <c r="E3707" s="2193">
        <v>22100</v>
      </c>
      <c r="F3707" s="1926">
        <f t="shared" si="57"/>
        <v>294813.37000000605</v>
      </c>
    </row>
    <row r="3708" spans="1:6" ht="39">
      <c r="A3708" s="832">
        <v>44133</v>
      </c>
      <c r="B3708" s="828">
        <v>47300901</v>
      </c>
      <c r="C3708" s="1574" t="s">
        <v>14762</v>
      </c>
      <c r="D3708" s="831"/>
      <c r="E3708" s="2193">
        <v>27100</v>
      </c>
      <c r="F3708" s="1926">
        <f t="shared" si="57"/>
        <v>267713.37000000605</v>
      </c>
    </row>
    <row r="3709" spans="1:6" ht="39">
      <c r="A3709" s="832">
        <v>44133</v>
      </c>
      <c r="B3709" s="828">
        <v>47300901</v>
      </c>
      <c r="C3709" s="1574" t="s">
        <v>14763</v>
      </c>
      <c r="D3709" s="831"/>
      <c r="E3709" s="2192">
        <v>25</v>
      </c>
      <c r="F3709" s="1926">
        <f t="shared" si="57"/>
        <v>267688.37000000605</v>
      </c>
    </row>
    <row r="3710" spans="1:6">
      <c r="A3710" s="832">
        <v>44133</v>
      </c>
      <c r="B3710" s="828">
        <v>47300901</v>
      </c>
      <c r="C3710" s="1574" t="s">
        <v>14037</v>
      </c>
      <c r="D3710" s="831"/>
      <c r="E3710" s="2192">
        <v>1.87</v>
      </c>
      <c r="F3710" s="1926">
        <f t="shared" si="57"/>
        <v>267686.50000000605</v>
      </c>
    </row>
    <row r="3711" spans="1:6" s="779" customFormat="1" ht="26.25">
      <c r="A3711" s="835">
        <v>44133</v>
      </c>
      <c r="B3711" s="2075">
        <v>0</v>
      </c>
      <c r="C3711" s="1575" t="s">
        <v>14764</v>
      </c>
      <c r="D3711" s="857">
        <v>40000</v>
      </c>
      <c r="E3711" s="2204"/>
      <c r="F3711" s="1929">
        <f t="shared" si="57"/>
        <v>307686.50000000605</v>
      </c>
    </row>
    <row r="3712" spans="1:6">
      <c r="A3712" s="832">
        <v>44134</v>
      </c>
      <c r="B3712" s="828">
        <v>0</v>
      </c>
      <c r="C3712" s="1574" t="s">
        <v>14765</v>
      </c>
      <c r="D3712" s="831"/>
      <c r="E3712" s="2192">
        <v>50</v>
      </c>
      <c r="F3712" s="1926">
        <f t="shared" si="57"/>
        <v>307636.50000000605</v>
      </c>
    </row>
    <row r="3713" spans="1:6" ht="39">
      <c r="A3713" s="832">
        <v>44134</v>
      </c>
      <c r="B3713" s="828">
        <v>0</v>
      </c>
      <c r="C3713" s="1574" t="s">
        <v>14766</v>
      </c>
      <c r="D3713" s="839">
        <v>30000</v>
      </c>
      <c r="E3713" s="2192"/>
      <c r="F3713" s="1926">
        <f t="shared" si="57"/>
        <v>337636.50000000605</v>
      </c>
    </row>
    <row r="3714" spans="1:6" ht="51.75">
      <c r="A3714" s="832">
        <v>44134</v>
      </c>
      <c r="B3714" s="828">
        <v>0</v>
      </c>
      <c r="C3714" s="1574" t="s">
        <v>14767</v>
      </c>
      <c r="D3714" s="839">
        <v>8000</v>
      </c>
      <c r="E3714" s="2192"/>
      <c r="F3714" s="1926">
        <f t="shared" si="57"/>
        <v>345636.50000000605</v>
      </c>
    </row>
    <row r="3715" spans="1:6" ht="39">
      <c r="A3715" s="832">
        <v>44134</v>
      </c>
      <c r="B3715" s="828">
        <v>0</v>
      </c>
      <c r="C3715" s="1574" t="s">
        <v>14768</v>
      </c>
      <c r="D3715" s="839">
        <v>15000</v>
      </c>
      <c r="E3715" s="2192"/>
      <c r="F3715" s="1926">
        <f t="shared" ref="F3715:F3778" si="58">F3714-E3715+D3715</f>
        <v>360636.50000000605</v>
      </c>
    </row>
    <row r="3716" spans="1:6">
      <c r="A3716" s="832">
        <v>44134</v>
      </c>
      <c r="B3716" s="828">
        <v>0</v>
      </c>
      <c r="C3716" s="1574" t="s">
        <v>14769</v>
      </c>
      <c r="D3716" s="831"/>
      <c r="E3716" s="2192">
        <v>100</v>
      </c>
      <c r="F3716" s="1926">
        <f t="shared" si="58"/>
        <v>360536.50000000605</v>
      </c>
    </row>
    <row r="3717" spans="1:6" ht="39">
      <c r="A3717" s="832">
        <v>44135</v>
      </c>
      <c r="B3717" s="828">
        <v>0</v>
      </c>
      <c r="C3717" s="1574" t="s">
        <v>14770</v>
      </c>
      <c r="D3717" s="839">
        <v>15000</v>
      </c>
      <c r="E3717" s="2192"/>
      <c r="F3717" s="1926">
        <f t="shared" si="58"/>
        <v>375536.50000000605</v>
      </c>
    </row>
    <row r="3718" spans="1:6" ht="39">
      <c r="A3718" s="832">
        <v>44135</v>
      </c>
      <c r="B3718" s="828">
        <v>0</v>
      </c>
      <c r="C3718" s="1574" t="s">
        <v>14771</v>
      </c>
      <c r="D3718" s="839">
        <v>25000</v>
      </c>
      <c r="E3718" s="2192"/>
      <c r="F3718" s="1926">
        <f t="shared" si="58"/>
        <v>400536.50000000605</v>
      </c>
    </row>
    <row r="3719" spans="1:6">
      <c r="A3719" s="832">
        <v>44135</v>
      </c>
      <c r="B3719" s="828">
        <v>0</v>
      </c>
      <c r="C3719" s="1574" t="s">
        <v>14772</v>
      </c>
      <c r="D3719" s="831"/>
      <c r="E3719" s="2192">
        <v>100</v>
      </c>
      <c r="F3719" s="1926">
        <f t="shared" si="58"/>
        <v>400436.50000000605</v>
      </c>
    </row>
    <row r="3720" spans="1:6">
      <c r="A3720" s="832">
        <v>44136</v>
      </c>
      <c r="B3720" s="828">
        <v>0</v>
      </c>
      <c r="C3720" s="1574" t="s">
        <v>11736</v>
      </c>
      <c r="D3720" s="831"/>
      <c r="E3720" s="2193">
        <v>14470.16</v>
      </c>
      <c r="F3720" s="1926">
        <f t="shared" si="58"/>
        <v>385966.34000000608</v>
      </c>
    </row>
    <row r="3721" spans="1:6">
      <c r="A3721" s="832">
        <v>44136</v>
      </c>
      <c r="B3721" s="828">
        <v>0</v>
      </c>
      <c r="C3721" s="1574" t="s">
        <v>11737</v>
      </c>
      <c r="D3721" s="831"/>
      <c r="E3721" s="2193">
        <v>1085.26</v>
      </c>
      <c r="F3721" s="1926">
        <f t="shared" si="58"/>
        <v>384881.08000000607</v>
      </c>
    </row>
    <row r="3722" spans="1:6" ht="39">
      <c r="A3722" s="832">
        <v>44136</v>
      </c>
      <c r="B3722" s="828">
        <v>0</v>
      </c>
      <c r="C3722" s="1574" t="s">
        <v>14773</v>
      </c>
      <c r="D3722" s="839">
        <v>25000</v>
      </c>
      <c r="E3722" s="2192"/>
      <c r="F3722" s="1926">
        <f t="shared" si="58"/>
        <v>409881.08000000607</v>
      </c>
    </row>
    <row r="3723" spans="1:6" ht="39">
      <c r="A3723" s="832">
        <v>44136</v>
      </c>
      <c r="B3723" s="828">
        <v>0</v>
      </c>
      <c r="C3723" s="1574" t="s">
        <v>14774</v>
      </c>
      <c r="D3723" s="839">
        <v>10050</v>
      </c>
      <c r="E3723" s="2192"/>
      <c r="F3723" s="1926">
        <f t="shared" si="58"/>
        <v>419931.08000000607</v>
      </c>
    </row>
    <row r="3724" spans="1:6">
      <c r="A3724" s="832">
        <v>44136</v>
      </c>
      <c r="B3724" s="828">
        <v>0</v>
      </c>
      <c r="C3724" s="1574" t="s">
        <v>14775</v>
      </c>
      <c r="D3724" s="831"/>
      <c r="E3724" s="2192">
        <v>100</v>
      </c>
      <c r="F3724" s="1926">
        <f t="shared" si="58"/>
        <v>419831.08000000607</v>
      </c>
    </row>
    <row r="3725" spans="1:6" ht="39">
      <c r="A3725" s="832">
        <v>44138</v>
      </c>
      <c r="B3725" s="828">
        <v>47602541</v>
      </c>
      <c r="C3725" s="1574" t="s">
        <v>14776</v>
      </c>
      <c r="D3725" s="831"/>
      <c r="E3725" s="2193">
        <v>25000</v>
      </c>
      <c r="F3725" s="1926">
        <f t="shared" si="58"/>
        <v>394831.08000000607</v>
      </c>
    </row>
    <row r="3726" spans="1:6" ht="39">
      <c r="A3726" s="832">
        <v>44138</v>
      </c>
      <c r="B3726" s="828">
        <v>47602541</v>
      </c>
      <c r="C3726" s="1574" t="s">
        <v>14777</v>
      </c>
      <c r="D3726" s="831"/>
      <c r="E3726" s="2192">
        <v>25</v>
      </c>
      <c r="F3726" s="1926">
        <f t="shared" si="58"/>
        <v>394806.08000000607</v>
      </c>
    </row>
    <row r="3727" spans="1:6">
      <c r="A3727" s="832">
        <v>44138</v>
      </c>
      <c r="B3727" s="828">
        <v>47602541</v>
      </c>
      <c r="C3727" s="1574" t="s">
        <v>12632</v>
      </c>
      <c r="D3727" s="831"/>
      <c r="E3727" s="2192">
        <v>1.87</v>
      </c>
      <c r="F3727" s="1926">
        <f t="shared" si="58"/>
        <v>394804.21000000607</v>
      </c>
    </row>
    <row r="3728" spans="1:6" ht="39">
      <c r="A3728" s="832">
        <v>44138</v>
      </c>
      <c r="B3728" s="828">
        <v>0</v>
      </c>
      <c r="C3728" s="1574" t="s">
        <v>14778</v>
      </c>
      <c r="D3728" s="831"/>
      <c r="E3728" s="2193">
        <v>48700</v>
      </c>
      <c r="F3728" s="1926">
        <f t="shared" si="58"/>
        <v>346104.21000000607</v>
      </c>
    </row>
    <row r="3729" spans="1:6" ht="39">
      <c r="A3729" s="832">
        <v>44138</v>
      </c>
      <c r="B3729" s="828">
        <v>0</v>
      </c>
      <c r="C3729" s="1574" t="s">
        <v>14779</v>
      </c>
      <c r="D3729" s="831"/>
      <c r="E3729" s="2193">
        <v>40000</v>
      </c>
      <c r="F3729" s="1926">
        <f t="shared" si="58"/>
        <v>306104.21000000607</v>
      </c>
    </row>
    <row r="3730" spans="1:6" ht="39">
      <c r="A3730" s="832">
        <v>44138</v>
      </c>
      <c r="B3730" s="828">
        <v>0</v>
      </c>
      <c r="C3730" s="1574" t="s">
        <v>14780</v>
      </c>
      <c r="D3730" s="839">
        <v>18000</v>
      </c>
      <c r="E3730" s="2192"/>
      <c r="F3730" s="1926">
        <f t="shared" si="58"/>
        <v>324104.21000000607</v>
      </c>
    </row>
    <row r="3731" spans="1:6">
      <c r="A3731" s="832">
        <v>44138</v>
      </c>
      <c r="B3731" s="828">
        <v>0</v>
      </c>
      <c r="C3731" s="1574" t="s">
        <v>14781</v>
      </c>
      <c r="D3731" s="831"/>
      <c r="E3731" s="2192">
        <v>50</v>
      </c>
      <c r="F3731" s="1926">
        <f t="shared" si="58"/>
        <v>324054.21000000607</v>
      </c>
    </row>
    <row r="3732" spans="1:6" ht="39">
      <c r="A3732" s="832">
        <v>44139</v>
      </c>
      <c r="B3732" s="828">
        <v>48498722</v>
      </c>
      <c r="C3732" s="1574" t="s">
        <v>14782</v>
      </c>
      <c r="D3732" s="831"/>
      <c r="E3732" s="2193">
        <v>80000</v>
      </c>
      <c r="F3732" s="1926">
        <f t="shared" si="58"/>
        <v>244054.21000000607</v>
      </c>
    </row>
    <row r="3733" spans="1:6" ht="39">
      <c r="A3733" s="832">
        <v>44139</v>
      </c>
      <c r="B3733" s="828">
        <v>48498722</v>
      </c>
      <c r="C3733" s="1574" t="s">
        <v>14783</v>
      </c>
      <c r="D3733" s="831"/>
      <c r="E3733" s="2192">
        <v>50</v>
      </c>
      <c r="F3733" s="1926">
        <f t="shared" si="58"/>
        <v>244004.21000000607</v>
      </c>
    </row>
    <row r="3734" spans="1:6">
      <c r="A3734" s="832">
        <v>44139</v>
      </c>
      <c r="B3734" s="828">
        <v>48498722</v>
      </c>
      <c r="C3734" s="1574" t="s">
        <v>14784</v>
      </c>
      <c r="D3734" s="831"/>
      <c r="E3734" s="2192">
        <v>3.75</v>
      </c>
      <c r="F3734" s="1926">
        <f t="shared" si="58"/>
        <v>244000.46000000607</v>
      </c>
    </row>
    <row r="3735" spans="1:6" ht="39">
      <c r="A3735" s="832">
        <v>44141</v>
      </c>
      <c r="B3735" s="828">
        <v>0</v>
      </c>
      <c r="C3735" s="1574" t="s">
        <v>14785</v>
      </c>
      <c r="D3735" s="839">
        <v>25000</v>
      </c>
      <c r="E3735" s="2192"/>
      <c r="F3735" s="1926">
        <f t="shared" si="58"/>
        <v>269000.46000000607</v>
      </c>
    </row>
    <row r="3736" spans="1:6">
      <c r="A3736" s="832">
        <v>44141</v>
      </c>
      <c r="B3736" s="828">
        <v>0</v>
      </c>
      <c r="C3736" s="1574" t="s">
        <v>14786</v>
      </c>
      <c r="D3736" s="831"/>
      <c r="E3736" s="2192">
        <v>50</v>
      </c>
      <c r="F3736" s="1926">
        <f t="shared" si="58"/>
        <v>268950.46000000607</v>
      </c>
    </row>
    <row r="3737" spans="1:6" ht="39">
      <c r="A3737" s="832">
        <v>44142</v>
      </c>
      <c r="B3737" s="828">
        <v>0</v>
      </c>
      <c r="C3737" s="1574" t="s">
        <v>14787</v>
      </c>
      <c r="D3737" s="839">
        <v>15000</v>
      </c>
      <c r="E3737" s="2192"/>
      <c r="F3737" s="1926">
        <f t="shared" si="58"/>
        <v>283950.46000000607</v>
      </c>
    </row>
    <row r="3738" spans="1:6" ht="26.25">
      <c r="A3738" s="832">
        <v>44142</v>
      </c>
      <c r="B3738" s="828">
        <v>0</v>
      </c>
      <c r="C3738" s="1574" t="s">
        <v>14788</v>
      </c>
      <c r="D3738" s="839">
        <v>33500</v>
      </c>
      <c r="E3738" s="2192"/>
      <c r="F3738" s="1926">
        <f t="shared" si="58"/>
        <v>317450.46000000607</v>
      </c>
    </row>
    <row r="3739" spans="1:6">
      <c r="A3739" s="832">
        <v>44142</v>
      </c>
      <c r="B3739" s="828">
        <v>0</v>
      </c>
      <c r="C3739" s="1574" t="s">
        <v>14789</v>
      </c>
      <c r="D3739" s="831"/>
      <c r="E3739" s="2192">
        <v>100</v>
      </c>
      <c r="F3739" s="1926">
        <f t="shared" si="58"/>
        <v>317350.46000000607</v>
      </c>
    </row>
    <row r="3740" spans="1:6" ht="39">
      <c r="A3740" s="832">
        <v>44142</v>
      </c>
      <c r="B3740" s="828">
        <v>0</v>
      </c>
      <c r="C3740" s="1574" t="s">
        <v>14790</v>
      </c>
      <c r="D3740" s="839">
        <v>25000</v>
      </c>
      <c r="E3740" s="2192"/>
      <c r="F3740" s="1926">
        <f t="shared" si="58"/>
        <v>342350.46000000607</v>
      </c>
    </row>
    <row r="3741" spans="1:6" ht="39">
      <c r="A3741" s="832">
        <v>44143</v>
      </c>
      <c r="B3741" s="828">
        <v>0</v>
      </c>
      <c r="C3741" s="1574" t="s">
        <v>14791</v>
      </c>
      <c r="D3741" s="839">
        <v>16750</v>
      </c>
      <c r="E3741" s="2192"/>
      <c r="F3741" s="1926">
        <f t="shared" si="58"/>
        <v>359100.46000000607</v>
      </c>
    </row>
    <row r="3742" spans="1:6" ht="39">
      <c r="A3742" s="832">
        <v>44143</v>
      </c>
      <c r="B3742" s="828">
        <v>0</v>
      </c>
      <c r="C3742" s="1574" t="s">
        <v>14792</v>
      </c>
      <c r="D3742" s="839">
        <v>5000</v>
      </c>
      <c r="E3742" s="2192"/>
      <c r="F3742" s="1926">
        <f t="shared" si="58"/>
        <v>364100.46000000607</v>
      </c>
    </row>
    <row r="3743" spans="1:6" ht="26.25">
      <c r="A3743" s="832">
        <v>44143</v>
      </c>
      <c r="B3743" s="828">
        <v>0</v>
      </c>
      <c r="C3743" s="1574" t="s">
        <v>14793</v>
      </c>
      <c r="D3743" s="839">
        <v>40000</v>
      </c>
      <c r="E3743" s="2192"/>
      <c r="F3743" s="1926">
        <f t="shared" si="58"/>
        <v>404100.46000000607</v>
      </c>
    </row>
    <row r="3744" spans="1:6">
      <c r="A3744" s="832">
        <v>44143</v>
      </c>
      <c r="B3744" s="828">
        <v>0</v>
      </c>
      <c r="C3744" s="1574" t="s">
        <v>14794</v>
      </c>
      <c r="D3744" s="831"/>
      <c r="E3744" s="2192">
        <v>150</v>
      </c>
      <c r="F3744" s="1926">
        <f t="shared" si="58"/>
        <v>403950.46000000607</v>
      </c>
    </row>
    <row r="3745" spans="1:6" s="779" customFormat="1">
      <c r="A3745" s="835">
        <v>44146</v>
      </c>
      <c r="B3745" s="2075">
        <v>9999710841</v>
      </c>
      <c r="C3745" s="1575" t="s">
        <v>14795</v>
      </c>
      <c r="D3745" s="857">
        <v>5000000</v>
      </c>
      <c r="E3745" s="2204"/>
      <c r="F3745" s="1929">
        <f t="shared" si="58"/>
        <v>5403950.4600000065</v>
      </c>
    </row>
    <row r="3746" spans="1:6">
      <c r="A3746" s="832">
        <v>44146</v>
      </c>
      <c r="B3746" s="828">
        <v>0</v>
      </c>
      <c r="C3746" s="1574" t="s">
        <v>14796</v>
      </c>
      <c r="D3746" s="831"/>
      <c r="E3746" s="2192">
        <v>50</v>
      </c>
      <c r="F3746" s="1926">
        <f t="shared" si="58"/>
        <v>5403900.4600000065</v>
      </c>
    </row>
    <row r="3747" spans="1:6" ht="26.25">
      <c r="A3747" s="874">
        <v>44149</v>
      </c>
      <c r="B3747" s="2071">
        <v>0</v>
      </c>
      <c r="C3747" s="1580" t="s">
        <v>14797</v>
      </c>
      <c r="D3747" s="839">
        <v>25000</v>
      </c>
      <c r="E3747" s="2187"/>
      <c r="F3747" s="1928">
        <f t="shared" si="58"/>
        <v>5428900.4600000065</v>
      </c>
    </row>
    <row r="3748" spans="1:6">
      <c r="A3748" s="832">
        <v>44149</v>
      </c>
      <c r="B3748" s="828">
        <v>0</v>
      </c>
      <c r="C3748" s="1574" t="s">
        <v>14798</v>
      </c>
      <c r="D3748" s="831"/>
      <c r="E3748" s="2192">
        <v>50</v>
      </c>
      <c r="F3748" s="1926">
        <f t="shared" si="58"/>
        <v>5428850.4600000065</v>
      </c>
    </row>
    <row r="3749" spans="1:6" ht="39">
      <c r="A3749" s="832">
        <v>44150</v>
      </c>
      <c r="B3749" s="828">
        <v>0</v>
      </c>
      <c r="C3749" s="1574" t="s">
        <v>14799</v>
      </c>
      <c r="D3749" s="839">
        <v>25000</v>
      </c>
      <c r="E3749" s="2192"/>
      <c r="F3749" s="1926">
        <f t="shared" si="58"/>
        <v>5453850.4600000065</v>
      </c>
    </row>
    <row r="3750" spans="1:6">
      <c r="A3750" s="832">
        <v>44150</v>
      </c>
      <c r="B3750" s="828">
        <v>0</v>
      </c>
      <c r="C3750" s="1574" t="s">
        <v>14800</v>
      </c>
      <c r="D3750" s="831"/>
      <c r="E3750" s="2192">
        <v>50</v>
      </c>
      <c r="F3750" s="1926">
        <f t="shared" si="58"/>
        <v>5453800.4600000065</v>
      </c>
    </row>
    <row r="3751" spans="1:6" ht="39">
      <c r="A3751" s="832">
        <v>44152</v>
      </c>
      <c r="B3751" s="829">
        <v>48644809</v>
      </c>
      <c r="C3751" s="1574" t="s">
        <v>14801</v>
      </c>
      <c r="D3751" s="834"/>
      <c r="E3751" s="2195">
        <v>120000</v>
      </c>
      <c r="F3751" s="1926">
        <f t="shared" si="58"/>
        <v>5333800.4600000065</v>
      </c>
    </row>
    <row r="3752" spans="1:6" ht="39">
      <c r="A3752" s="832">
        <v>44152</v>
      </c>
      <c r="B3752" s="829">
        <v>48644809</v>
      </c>
      <c r="C3752" s="1574" t="s">
        <v>14802</v>
      </c>
      <c r="D3752" s="834"/>
      <c r="E3752" s="2194">
        <v>50</v>
      </c>
      <c r="F3752" s="1926">
        <f t="shared" si="58"/>
        <v>5333750.4600000065</v>
      </c>
    </row>
    <row r="3753" spans="1:6">
      <c r="A3753" s="832">
        <v>44152</v>
      </c>
      <c r="B3753" s="829">
        <v>48644809</v>
      </c>
      <c r="C3753" s="1574" t="s">
        <v>12881</v>
      </c>
      <c r="D3753" s="834"/>
      <c r="E3753" s="2194">
        <v>3.75</v>
      </c>
      <c r="F3753" s="1926">
        <f t="shared" si="58"/>
        <v>5333746.7100000065</v>
      </c>
    </row>
    <row r="3754" spans="1:6" ht="39">
      <c r="A3754" s="832">
        <v>44152</v>
      </c>
      <c r="B3754" s="829">
        <v>47583522</v>
      </c>
      <c r="C3754" s="1574" t="s">
        <v>14803</v>
      </c>
      <c r="D3754" s="834"/>
      <c r="E3754" s="2195">
        <v>30000</v>
      </c>
      <c r="F3754" s="1926">
        <f t="shared" si="58"/>
        <v>5303746.7100000065</v>
      </c>
    </row>
    <row r="3755" spans="1:6" ht="39">
      <c r="A3755" s="832">
        <v>44152</v>
      </c>
      <c r="B3755" s="829">
        <v>47583522</v>
      </c>
      <c r="C3755" s="1574" t="s">
        <v>14804</v>
      </c>
      <c r="D3755" s="834"/>
      <c r="E3755" s="2194">
        <v>25</v>
      </c>
      <c r="F3755" s="1926">
        <f t="shared" si="58"/>
        <v>5303721.7100000065</v>
      </c>
    </row>
    <row r="3756" spans="1:6">
      <c r="A3756" s="832">
        <v>44152</v>
      </c>
      <c r="B3756" s="829">
        <v>47583522</v>
      </c>
      <c r="C3756" s="1574" t="s">
        <v>14805</v>
      </c>
      <c r="D3756" s="834"/>
      <c r="E3756" s="2194">
        <v>1.87</v>
      </c>
      <c r="F3756" s="1926">
        <f t="shared" si="58"/>
        <v>5303719.8400000064</v>
      </c>
    </row>
    <row r="3757" spans="1:6" ht="39">
      <c r="A3757" s="832">
        <v>44152</v>
      </c>
      <c r="B3757" s="829">
        <v>0</v>
      </c>
      <c r="C3757" s="1574" t="s">
        <v>14806</v>
      </c>
      <c r="D3757" s="834"/>
      <c r="E3757" s="2195">
        <v>8250</v>
      </c>
      <c r="F3757" s="1926">
        <f t="shared" si="58"/>
        <v>5295469.8400000064</v>
      </c>
    </row>
    <row r="3758" spans="1:6" ht="39">
      <c r="A3758" s="832">
        <v>44152</v>
      </c>
      <c r="B3758" s="829">
        <v>49867870</v>
      </c>
      <c r="C3758" s="1574" t="s">
        <v>14807</v>
      </c>
      <c r="D3758" s="834"/>
      <c r="E3758" s="2195">
        <v>50000</v>
      </c>
      <c r="F3758" s="1926">
        <f t="shared" si="58"/>
        <v>5245469.8400000064</v>
      </c>
    </row>
    <row r="3759" spans="1:6" ht="39">
      <c r="A3759" s="832">
        <v>44152</v>
      </c>
      <c r="B3759" s="829">
        <v>49867870</v>
      </c>
      <c r="C3759" s="1574" t="s">
        <v>14808</v>
      </c>
      <c r="D3759" s="834"/>
      <c r="E3759" s="2194">
        <v>25</v>
      </c>
      <c r="F3759" s="1926">
        <f t="shared" si="58"/>
        <v>5245444.8400000064</v>
      </c>
    </row>
    <row r="3760" spans="1:6">
      <c r="A3760" s="832">
        <v>44152</v>
      </c>
      <c r="B3760" s="829">
        <v>49867870</v>
      </c>
      <c r="C3760" s="1574" t="s">
        <v>14805</v>
      </c>
      <c r="D3760" s="834"/>
      <c r="E3760" s="2194">
        <v>1.87</v>
      </c>
      <c r="F3760" s="1926">
        <f t="shared" si="58"/>
        <v>5245442.9700000063</v>
      </c>
    </row>
    <row r="3761" spans="1:6" ht="39">
      <c r="A3761" s="832">
        <v>44152</v>
      </c>
      <c r="B3761" s="829">
        <v>0</v>
      </c>
      <c r="C3761" s="1574" t="s">
        <v>14809</v>
      </c>
      <c r="D3761" s="833">
        <v>13000</v>
      </c>
      <c r="E3761" s="2194"/>
      <c r="F3761" s="1926">
        <f t="shared" si="58"/>
        <v>5258442.9700000063</v>
      </c>
    </row>
    <row r="3762" spans="1:6" ht="26.25">
      <c r="A3762" s="832">
        <v>44152</v>
      </c>
      <c r="B3762" s="829">
        <v>0</v>
      </c>
      <c r="C3762" s="1574" t="s">
        <v>14810</v>
      </c>
      <c r="D3762" s="834"/>
      <c r="E3762" s="2195">
        <v>5000000</v>
      </c>
      <c r="F3762" s="1926">
        <f t="shared" si="58"/>
        <v>258442.97000000626</v>
      </c>
    </row>
    <row r="3763" spans="1:6" ht="39">
      <c r="A3763" s="832">
        <v>44152</v>
      </c>
      <c r="B3763" s="829">
        <v>0</v>
      </c>
      <c r="C3763" s="1574" t="s">
        <v>14811</v>
      </c>
      <c r="D3763" s="834"/>
      <c r="E3763" s="2195">
        <v>50000</v>
      </c>
      <c r="F3763" s="1926">
        <f t="shared" si="58"/>
        <v>208442.97000000626</v>
      </c>
    </row>
    <row r="3764" spans="1:6" ht="39">
      <c r="A3764" s="832">
        <v>44152</v>
      </c>
      <c r="B3764" s="829">
        <v>0</v>
      </c>
      <c r="C3764" s="1574" t="s">
        <v>14812</v>
      </c>
      <c r="D3764" s="834"/>
      <c r="E3764" s="2195">
        <v>6850</v>
      </c>
      <c r="F3764" s="1926">
        <f t="shared" si="58"/>
        <v>201592.97000000626</v>
      </c>
    </row>
    <row r="3765" spans="1:6" ht="39">
      <c r="A3765" s="832">
        <v>44152</v>
      </c>
      <c r="B3765" s="829">
        <v>0</v>
      </c>
      <c r="C3765" s="1574" t="s">
        <v>14813</v>
      </c>
      <c r="D3765" s="834"/>
      <c r="E3765" s="2195">
        <v>28000</v>
      </c>
      <c r="F3765" s="1926">
        <f t="shared" si="58"/>
        <v>173592.97000000626</v>
      </c>
    </row>
    <row r="3766" spans="1:6" ht="39">
      <c r="A3766" s="832">
        <v>44152</v>
      </c>
      <c r="B3766" s="829">
        <v>0</v>
      </c>
      <c r="C3766" s="1574" t="s">
        <v>14814</v>
      </c>
      <c r="D3766" s="834"/>
      <c r="E3766" s="2195">
        <v>20000</v>
      </c>
      <c r="F3766" s="1926">
        <f t="shared" si="58"/>
        <v>153592.97000000626</v>
      </c>
    </row>
    <row r="3767" spans="1:6" ht="39">
      <c r="A3767" s="832">
        <v>44152</v>
      </c>
      <c r="B3767" s="829">
        <v>50998962</v>
      </c>
      <c r="C3767" s="1574" t="s">
        <v>14815</v>
      </c>
      <c r="D3767" s="834"/>
      <c r="E3767" s="2195">
        <v>18000</v>
      </c>
      <c r="F3767" s="1926">
        <f t="shared" si="58"/>
        <v>135592.97000000626</v>
      </c>
    </row>
    <row r="3768" spans="1:6" ht="39">
      <c r="A3768" s="832">
        <v>44152</v>
      </c>
      <c r="B3768" s="829">
        <v>50998962</v>
      </c>
      <c r="C3768" s="1574" t="s">
        <v>14816</v>
      </c>
      <c r="D3768" s="834"/>
      <c r="E3768" s="2194">
        <v>25</v>
      </c>
      <c r="F3768" s="1926">
        <f t="shared" si="58"/>
        <v>135567.97000000626</v>
      </c>
    </row>
    <row r="3769" spans="1:6">
      <c r="A3769" s="832">
        <v>44152</v>
      </c>
      <c r="B3769" s="829">
        <v>50998962</v>
      </c>
      <c r="C3769" s="1574" t="s">
        <v>12632</v>
      </c>
      <c r="D3769" s="834"/>
      <c r="E3769" s="2194">
        <v>1.87</v>
      </c>
      <c r="F3769" s="1926">
        <f t="shared" si="58"/>
        <v>135566.10000000626</v>
      </c>
    </row>
    <row r="3770" spans="1:6">
      <c r="A3770" s="832">
        <v>44153</v>
      </c>
      <c r="B3770" s="829">
        <v>0</v>
      </c>
      <c r="C3770" s="1574" t="s">
        <v>14817</v>
      </c>
      <c r="D3770" s="834"/>
      <c r="E3770" s="2194">
        <v>50</v>
      </c>
      <c r="F3770" s="1926">
        <f t="shared" si="58"/>
        <v>135516.10000000626</v>
      </c>
    </row>
    <row r="3771" spans="1:6" ht="39">
      <c r="A3771" s="832">
        <v>44160</v>
      </c>
      <c r="B3771" s="829">
        <v>0</v>
      </c>
      <c r="C3771" s="1574" t="s">
        <v>14818</v>
      </c>
      <c r="D3771" s="834"/>
      <c r="E3771" s="2195">
        <v>31450</v>
      </c>
      <c r="F3771" s="1926">
        <f t="shared" si="58"/>
        <v>104066.10000000626</v>
      </c>
    </row>
    <row r="3772" spans="1:6" ht="39">
      <c r="A3772" s="832">
        <v>44160</v>
      </c>
      <c r="B3772" s="829">
        <v>0</v>
      </c>
      <c r="C3772" s="1574" t="s">
        <v>14819</v>
      </c>
      <c r="D3772" s="834"/>
      <c r="E3772" s="2195">
        <v>79500</v>
      </c>
      <c r="F3772" s="1926">
        <f t="shared" si="58"/>
        <v>24566.100000006263</v>
      </c>
    </row>
    <row r="3773" spans="1:6" ht="39">
      <c r="A3773" s="832">
        <v>44160</v>
      </c>
      <c r="B3773" s="829">
        <v>0</v>
      </c>
      <c r="C3773" s="1574" t="s">
        <v>14820</v>
      </c>
      <c r="D3773" s="834"/>
      <c r="E3773" s="2195">
        <v>31700</v>
      </c>
      <c r="F3773" s="1926">
        <f t="shared" si="58"/>
        <v>-7133.8999999937369</v>
      </c>
    </row>
    <row r="3774" spans="1:6" ht="39">
      <c r="A3774" s="832">
        <v>44160</v>
      </c>
      <c r="B3774" s="829">
        <v>52156543</v>
      </c>
      <c r="C3774" s="1574" t="s">
        <v>14821</v>
      </c>
      <c r="D3774" s="834"/>
      <c r="E3774" s="2195">
        <v>78200</v>
      </c>
      <c r="F3774" s="1926">
        <f t="shared" si="58"/>
        <v>-85333.899999993737</v>
      </c>
    </row>
    <row r="3775" spans="1:6" ht="39">
      <c r="A3775" s="832">
        <v>44160</v>
      </c>
      <c r="B3775" s="829">
        <v>52156543</v>
      </c>
      <c r="C3775" s="1574" t="s">
        <v>14822</v>
      </c>
      <c r="D3775" s="834"/>
      <c r="E3775" s="2194">
        <v>50</v>
      </c>
      <c r="F3775" s="1926">
        <f t="shared" si="58"/>
        <v>-85383.899999993737</v>
      </c>
    </row>
    <row r="3776" spans="1:6">
      <c r="A3776" s="832">
        <v>44160</v>
      </c>
      <c r="B3776" s="829">
        <v>52156543</v>
      </c>
      <c r="C3776" s="1574" t="s">
        <v>12881</v>
      </c>
      <c r="D3776" s="834"/>
      <c r="E3776" s="2194">
        <v>3.75</v>
      </c>
      <c r="F3776" s="1926">
        <f t="shared" si="58"/>
        <v>-85387.649999993737</v>
      </c>
    </row>
    <row r="3777" spans="1:6" ht="39">
      <c r="A3777" s="832">
        <v>44160</v>
      </c>
      <c r="B3777" s="829">
        <v>52156543</v>
      </c>
      <c r="C3777" s="1574" t="s">
        <v>14823</v>
      </c>
      <c r="D3777" s="834"/>
      <c r="E3777" s="2195">
        <v>58600</v>
      </c>
      <c r="F3777" s="1926">
        <f t="shared" si="58"/>
        <v>-143987.64999999374</v>
      </c>
    </row>
    <row r="3778" spans="1:6" ht="39">
      <c r="A3778" s="832">
        <v>44160</v>
      </c>
      <c r="B3778" s="829">
        <v>52156543</v>
      </c>
      <c r="C3778" s="1574" t="s">
        <v>14824</v>
      </c>
      <c r="D3778" s="834"/>
      <c r="E3778" s="2194">
        <v>50</v>
      </c>
      <c r="F3778" s="1926">
        <f t="shared" si="58"/>
        <v>-144037.64999999374</v>
      </c>
    </row>
    <row r="3779" spans="1:6">
      <c r="A3779" s="832">
        <v>44160</v>
      </c>
      <c r="B3779" s="829">
        <v>52156543</v>
      </c>
      <c r="C3779" s="1574" t="s">
        <v>12881</v>
      </c>
      <c r="D3779" s="834"/>
      <c r="E3779" s="2194">
        <v>3.75</v>
      </c>
      <c r="F3779" s="1926">
        <f t="shared" ref="F3779:F3842" si="59">F3778-E3779+D3779</f>
        <v>-144041.39999999374</v>
      </c>
    </row>
    <row r="3780" spans="1:6" ht="39">
      <c r="A3780" s="832">
        <v>44160</v>
      </c>
      <c r="B3780" s="829">
        <v>52159969</v>
      </c>
      <c r="C3780" s="1574" t="s">
        <v>14825</v>
      </c>
      <c r="D3780" s="834"/>
      <c r="E3780" s="2195">
        <v>27700</v>
      </c>
      <c r="F3780" s="1926">
        <f t="shared" si="59"/>
        <v>-171741.39999999374</v>
      </c>
    </row>
    <row r="3781" spans="1:6" ht="39">
      <c r="A3781" s="832">
        <v>44160</v>
      </c>
      <c r="B3781" s="829">
        <v>52159969</v>
      </c>
      <c r="C3781" s="1574" t="s">
        <v>14826</v>
      </c>
      <c r="D3781" s="834"/>
      <c r="E3781" s="2194">
        <v>25</v>
      </c>
      <c r="F3781" s="1926">
        <f t="shared" si="59"/>
        <v>-171766.39999999374</v>
      </c>
    </row>
    <row r="3782" spans="1:6">
      <c r="A3782" s="832">
        <v>44160</v>
      </c>
      <c r="B3782" s="829">
        <v>52159969</v>
      </c>
      <c r="C3782" s="1574" t="s">
        <v>14037</v>
      </c>
      <c r="D3782" s="834"/>
      <c r="E3782" s="2194">
        <v>1.87</v>
      </c>
      <c r="F3782" s="1926">
        <f t="shared" si="59"/>
        <v>-171768.26999999373</v>
      </c>
    </row>
    <row r="3783" spans="1:6" ht="39">
      <c r="A3783" s="832">
        <v>44160</v>
      </c>
      <c r="B3783" s="829">
        <v>0</v>
      </c>
      <c r="C3783" s="1574" t="s">
        <v>14827</v>
      </c>
      <c r="D3783" s="834"/>
      <c r="E3783" s="2195">
        <v>22700</v>
      </c>
      <c r="F3783" s="1926">
        <f t="shared" si="59"/>
        <v>-194468.26999999373</v>
      </c>
    </row>
    <row r="3784" spans="1:6" ht="26.25">
      <c r="A3784" s="832">
        <v>44161</v>
      </c>
      <c r="B3784" s="829">
        <v>0</v>
      </c>
      <c r="C3784" s="1574" t="s">
        <v>14828</v>
      </c>
      <c r="D3784" s="833">
        <v>500000</v>
      </c>
      <c r="E3784" s="2194"/>
      <c r="F3784" s="1926">
        <f t="shared" si="59"/>
        <v>305531.73000000627</v>
      </c>
    </row>
    <row r="3785" spans="1:6" ht="39">
      <c r="A3785" s="832">
        <v>44161</v>
      </c>
      <c r="B3785" s="829">
        <v>52183164</v>
      </c>
      <c r="C3785" s="1574" t="s">
        <v>14829</v>
      </c>
      <c r="D3785" s="834"/>
      <c r="E3785" s="2195">
        <v>40000</v>
      </c>
      <c r="F3785" s="1926">
        <f t="shared" si="59"/>
        <v>265531.73000000627</v>
      </c>
    </row>
    <row r="3786" spans="1:6" ht="39">
      <c r="A3786" s="832">
        <v>44161</v>
      </c>
      <c r="B3786" s="829">
        <v>52183164</v>
      </c>
      <c r="C3786" s="1574" t="s">
        <v>14830</v>
      </c>
      <c r="D3786" s="834"/>
      <c r="E3786" s="2194">
        <v>25</v>
      </c>
      <c r="F3786" s="1926">
        <f t="shared" si="59"/>
        <v>265506.73000000627</v>
      </c>
    </row>
    <row r="3787" spans="1:6">
      <c r="A3787" s="832">
        <v>44161</v>
      </c>
      <c r="B3787" s="829">
        <v>52183164</v>
      </c>
      <c r="C3787" s="1574" t="s">
        <v>12632</v>
      </c>
      <c r="D3787" s="834"/>
      <c r="E3787" s="2194">
        <v>1.87</v>
      </c>
      <c r="F3787" s="1926">
        <f t="shared" si="59"/>
        <v>265504.86000000627</v>
      </c>
    </row>
    <row r="3788" spans="1:6">
      <c r="A3788" s="832">
        <v>44161</v>
      </c>
      <c r="B3788" s="829">
        <v>0</v>
      </c>
      <c r="C3788" s="1574" t="s">
        <v>14831</v>
      </c>
      <c r="D3788" s="834"/>
      <c r="E3788" s="2194">
        <v>50</v>
      </c>
      <c r="F3788" s="1926">
        <f t="shared" si="59"/>
        <v>265454.86000000627</v>
      </c>
    </row>
    <row r="3789" spans="1:6">
      <c r="A3789" s="832">
        <v>44162</v>
      </c>
      <c r="B3789" s="829">
        <v>0</v>
      </c>
      <c r="C3789" s="1574" t="s">
        <v>13722</v>
      </c>
      <c r="D3789" s="834"/>
      <c r="E3789" s="2194">
        <v>32</v>
      </c>
      <c r="F3789" s="1926">
        <f t="shared" si="59"/>
        <v>265422.86000000627</v>
      </c>
    </row>
    <row r="3790" spans="1:6">
      <c r="A3790" s="832">
        <v>44162</v>
      </c>
      <c r="B3790" s="829">
        <v>0</v>
      </c>
      <c r="C3790" s="1574" t="s">
        <v>11737</v>
      </c>
      <c r="D3790" s="834"/>
      <c r="E3790" s="2194">
        <v>32</v>
      </c>
      <c r="F3790" s="1926">
        <f t="shared" si="59"/>
        <v>265390.86000000627</v>
      </c>
    </row>
    <row r="3791" spans="1:6">
      <c r="A3791" s="832">
        <v>44166</v>
      </c>
      <c r="B3791" s="829">
        <v>0</v>
      </c>
      <c r="C3791" s="1574" t="s">
        <v>11736</v>
      </c>
      <c r="D3791" s="834"/>
      <c r="E3791" s="2194">
        <v>894.65</v>
      </c>
      <c r="F3791" s="1926">
        <f t="shared" si="59"/>
        <v>264496.21000000625</v>
      </c>
    </row>
    <row r="3792" spans="1:6">
      <c r="A3792" s="832">
        <v>44166</v>
      </c>
      <c r="B3792" s="829">
        <v>0</v>
      </c>
      <c r="C3792" s="1574" t="s">
        <v>11737</v>
      </c>
      <c r="D3792" s="834"/>
      <c r="E3792" s="2194">
        <v>67.099999999999994</v>
      </c>
      <c r="F3792" s="1926">
        <f t="shared" si="59"/>
        <v>264429.11000000627</v>
      </c>
    </row>
    <row r="3793" spans="1:6" ht="26.25">
      <c r="A3793" s="832">
        <v>44168</v>
      </c>
      <c r="B3793" s="829">
        <v>0</v>
      </c>
      <c r="C3793" s="1574" t="s">
        <v>14832</v>
      </c>
      <c r="D3793" s="833">
        <v>120000</v>
      </c>
      <c r="E3793" s="2194"/>
      <c r="F3793" s="1926">
        <f t="shared" si="59"/>
        <v>384429.11000000627</v>
      </c>
    </row>
    <row r="3794" spans="1:6">
      <c r="A3794" s="832">
        <v>44168</v>
      </c>
      <c r="B3794" s="829">
        <v>0</v>
      </c>
      <c r="C3794" s="1574" t="s">
        <v>14833</v>
      </c>
      <c r="D3794" s="834"/>
      <c r="E3794" s="2194">
        <v>50</v>
      </c>
      <c r="F3794" s="1926">
        <f t="shared" si="59"/>
        <v>384379.11000000627</v>
      </c>
    </row>
    <row r="3795" spans="1:6">
      <c r="A3795" s="832">
        <v>44169</v>
      </c>
      <c r="B3795" s="829">
        <v>0</v>
      </c>
      <c r="C3795" s="1574" t="s">
        <v>14834</v>
      </c>
      <c r="D3795" s="834">
        <v>32</v>
      </c>
      <c r="E3795" s="2194"/>
      <c r="F3795" s="1926">
        <f t="shared" si="59"/>
        <v>384411.11000000627</v>
      </c>
    </row>
    <row r="3796" spans="1:6">
      <c r="A3796" s="832">
        <v>44169</v>
      </c>
      <c r="B3796" s="829">
        <v>0</v>
      </c>
      <c r="C3796" s="1574" t="s">
        <v>14835</v>
      </c>
      <c r="D3796" s="834"/>
      <c r="E3796" s="2194">
        <v>2.4</v>
      </c>
      <c r="F3796" s="1926">
        <f t="shared" si="59"/>
        <v>384408.71000000625</v>
      </c>
    </row>
    <row r="3797" spans="1:6" ht="39">
      <c r="A3797" s="832">
        <v>44169</v>
      </c>
      <c r="B3797" s="829">
        <v>53005444</v>
      </c>
      <c r="C3797" s="1574" t="s">
        <v>14836</v>
      </c>
      <c r="D3797" s="834"/>
      <c r="E3797" s="2195">
        <v>8250</v>
      </c>
      <c r="F3797" s="1926">
        <f t="shared" si="59"/>
        <v>376158.71000000625</v>
      </c>
    </row>
    <row r="3798" spans="1:6" ht="39">
      <c r="A3798" s="832">
        <v>44169</v>
      </c>
      <c r="B3798" s="829">
        <v>53005444</v>
      </c>
      <c r="C3798" s="1574" t="s">
        <v>14837</v>
      </c>
      <c r="D3798" s="834"/>
      <c r="E3798" s="2194">
        <v>25</v>
      </c>
      <c r="F3798" s="1926">
        <f t="shared" si="59"/>
        <v>376133.71000000625</v>
      </c>
    </row>
    <row r="3799" spans="1:6">
      <c r="A3799" s="832">
        <v>44169</v>
      </c>
      <c r="B3799" s="829">
        <v>53005444</v>
      </c>
      <c r="C3799" s="1574" t="s">
        <v>12943</v>
      </c>
      <c r="D3799" s="834"/>
      <c r="E3799" s="2194">
        <v>1.87</v>
      </c>
      <c r="F3799" s="1926">
        <f t="shared" si="59"/>
        <v>376131.84000000625</v>
      </c>
    </row>
    <row r="3800" spans="1:6" ht="39">
      <c r="A3800" s="832">
        <v>44169</v>
      </c>
      <c r="B3800" s="829">
        <v>0</v>
      </c>
      <c r="C3800" s="1574" t="s">
        <v>14838</v>
      </c>
      <c r="D3800" s="834"/>
      <c r="E3800" s="2195">
        <v>40000</v>
      </c>
      <c r="F3800" s="1926">
        <f t="shared" si="59"/>
        <v>336131.84000000625</v>
      </c>
    </row>
    <row r="3801" spans="1:6" ht="39">
      <c r="A3801" s="832">
        <v>44169</v>
      </c>
      <c r="B3801" s="829">
        <v>0</v>
      </c>
      <c r="C3801" s="1574" t="s">
        <v>14839</v>
      </c>
      <c r="D3801" s="834"/>
      <c r="E3801" s="2195">
        <v>60300</v>
      </c>
      <c r="F3801" s="1926">
        <f t="shared" si="59"/>
        <v>275831.84000000625</v>
      </c>
    </row>
    <row r="3802" spans="1:6" ht="39">
      <c r="A3802" s="832">
        <v>44169</v>
      </c>
      <c r="B3802" s="829">
        <v>0</v>
      </c>
      <c r="C3802" s="1574" t="s">
        <v>14840</v>
      </c>
      <c r="D3802" s="834"/>
      <c r="E3802" s="2195">
        <v>51750</v>
      </c>
      <c r="F3802" s="1926">
        <f t="shared" si="59"/>
        <v>224081.84000000625</v>
      </c>
    </row>
    <row r="3803" spans="1:6" ht="39">
      <c r="A3803" s="832">
        <v>44169</v>
      </c>
      <c r="B3803" s="829">
        <v>53086723</v>
      </c>
      <c r="C3803" s="1574" t="s">
        <v>14841</v>
      </c>
      <c r="D3803" s="834"/>
      <c r="E3803" s="2195">
        <v>20000</v>
      </c>
      <c r="F3803" s="1926">
        <f t="shared" si="59"/>
        <v>204081.84000000625</v>
      </c>
    </row>
    <row r="3804" spans="1:6" ht="39">
      <c r="A3804" s="832">
        <v>44169</v>
      </c>
      <c r="B3804" s="829">
        <v>53086723</v>
      </c>
      <c r="C3804" s="1574" t="s">
        <v>14842</v>
      </c>
      <c r="D3804" s="834"/>
      <c r="E3804" s="2194">
        <v>25</v>
      </c>
      <c r="F3804" s="1926">
        <f t="shared" si="59"/>
        <v>204056.84000000625</v>
      </c>
    </row>
    <row r="3805" spans="1:6">
      <c r="A3805" s="832">
        <v>44169</v>
      </c>
      <c r="B3805" s="829">
        <v>53086723</v>
      </c>
      <c r="C3805" s="1574" t="s">
        <v>12632</v>
      </c>
      <c r="D3805" s="834"/>
      <c r="E3805" s="2194">
        <v>1.87</v>
      </c>
      <c r="F3805" s="1926">
        <f t="shared" si="59"/>
        <v>204054.97000000626</v>
      </c>
    </row>
    <row r="3806" spans="1:6" ht="39">
      <c r="A3806" s="832">
        <v>44169</v>
      </c>
      <c r="B3806" s="829">
        <v>0</v>
      </c>
      <c r="C3806" s="1574" t="s">
        <v>14843</v>
      </c>
      <c r="D3806" s="834"/>
      <c r="E3806" s="2195">
        <v>41000</v>
      </c>
      <c r="F3806" s="1926">
        <f t="shared" si="59"/>
        <v>163054.97000000626</v>
      </c>
    </row>
    <row r="3807" spans="1:6" ht="39">
      <c r="A3807" s="832">
        <v>44169</v>
      </c>
      <c r="B3807" s="829">
        <v>53210955</v>
      </c>
      <c r="C3807" s="1574" t="s">
        <v>14844</v>
      </c>
      <c r="D3807" s="834"/>
      <c r="E3807" s="2195">
        <v>120000</v>
      </c>
      <c r="F3807" s="1926">
        <f t="shared" si="59"/>
        <v>43054.970000006258</v>
      </c>
    </row>
    <row r="3808" spans="1:6" ht="39">
      <c r="A3808" s="832">
        <v>44169</v>
      </c>
      <c r="B3808" s="829">
        <v>53210955</v>
      </c>
      <c r="C3808" s="1574" t="s">
        <v>14845</v>
      </c>
      <c r="D3808" s="834"/>
      <c r="E3808" s="2194">
        <v>50</v>
      </c>
      <c r="F3808" s="1926">
        <f t="shared" si="59"/>
        <v>43004.970000006258</v>
      </c>
    </row>
    <row r="3809" spans="1:6">
      <c r="A3809" s="832">
        <v>44169</v>
      </c>
      <c r="B3809" s="829">
        <v>53210955</v>
      </c>
      <c r="C3809" s="1574" t="s">
        <v>12881</v>
      </c>
      <c r="D3809" s="834"/>
      <c r="E3809" s="2194">
        <v>3.75</v>
      </c>
      <c r="F3809" s="1926">
        <f t="shared" si="59"/>
        <v>43001.220000006258</v>
      </c>
    </row>
    <row r="3810" spans="1:6">
      <c r="A3810" s="832">
        <v>44173</v>
      </c>
      <c r="B3810" s="829">
        <v>9999213688</v>
      </c>
      <c r="C3810" s="1574" t="s">
        <v>14846</v>
      </c>
      <c r="D3810" s="833">
        <v>7205061.6399999997</v>
      </c>
      <c r="E3810" s="2194"/>
      <c r="F3810" s="1926">
        <f t="shared" si="59"/>
        <v>7248062.8600000059</v>
      </c>
    </row>
    <row r="3811" spans="1:6">
      <c r="A3811" s="832">
        <v>44173</v>
      </c>
      <c r="B3811" s="829">
        <v>0</v>
      </c>
      <c r="C3811" s="1574" t="s">
        <v>14847</v>
      </c>
      <c r="D3811" s="834"/>
      <c r="E3811" s="2194">
        <v>50</v>
      </c>
      <c r="F3811" s="1926">
        <f t="shared" si="59"/>
        <v>7248012.8600000059</v>
      </c>
    </row>
    <row r="3812" spans="1:6" ht="39">
      <c r="A3812" s="1871">
        <v>44175</v>
      </c>
      <c r="B3812" s="2079">
        <v>53860972</v>
      </c>
      <c r="C3812" s="2048" t="s">
        <v>14848</v>
      </c>
      <c r="D3812" s="869"/>
      <c r="E3812" s="2213">
        <v>12445</v>
      </c>
      <c r="F3812" s="1926">
        <f t="shared" si="59"/>
        <v>7235567.8600000059</v>
      </c>
    </row>
    <row r="3813" spans="1:6" ht="39">
      <c r="A3813" s="1871">
        <v>44175</v>
      </c>
      <c r="B3813" s="2079">
        <v>53860972</v>
      </c>
      <c r="C3813" s="2048" t="s">
        <v>14849</v>
      </c>
      <c r="D3813" s="869"/>
      <c r="E3813" s="2214">
        <v>25</v>
      </c>
      <c r="F3813" s="1926">
        <f t="shared" si="59"/>
        <v>7235542.8600000059</v>
      </c>
    </row>
    <row r="3814" spans="1:6">
      <c r="A3814" s="1871">
        <v>44175</v>
      </c>
      <c r="B3814" s="2079">
        <v>53860972</v>
      </c>
      <c r="C3814" s="2048" t="s">
        <v>12632</v>
      </c>
      <c r="D3814" s="869"/>
      <c r="E3814" s="2214">
        <v>1.87</v>
      </c>
      <c r="F3814" s="1926">
        <f t="shared" si="59"/>
        <v>7235540.9900000058</v>
      </c>
    </row>
    <row r="3815" spans="1:6" ht="39">
      <c r="A3815" s="1871">
        <v>44175</v>
      </c>
      <c r="B3815" s="2079">
        <v>53860972</v>
      </c>
      <c r="C3815" s="2048" t="s">
        <v>14850</v>
      </c>
      <c r="D3815" s="869"/>
      <c r="E3815" s="2213">
        <v>37335</v>
      </c>
      <c r="F3815" s="1926">
        <f t="shared" si="59"/>
        <v>7198205.9900000058</v>
      </c>
    </row>
    <row r="3816" spans="1:6" ht="39">
      <c r="A3816" s="1871">
        <v>44175</v>
      </c>
      <c r="B3816" s="2079">
        <v>53860972</v>
      </c>
      <c r="C3816" s="2048" t="s">
        <v>14851</v>
      </c>
      <c r="D3816" s="869"/>
      <c r="E3816" s="2214">
        <v>25</v>
      </c>
      <c r="F3816" s="1926">
        <f t="shared" si="59"/>
        <v>7198180.9900000058</v>
      </c>
    </row>
    <row r="3817" spans="1:6">
      <c r="A3817" s="1871">
        <v>44175</v>
      </c>
      <c r="B3817" s="2079">
        <v>53860972</v>
      </c>
      <c r="C3817" s="2048" t="s">
        <v>12632</v>
      </c>
      <c r="D3817" s="869"/>
      <c r="E3817" s="2214">
        <v>1.87</v>
      </c>
      <c r="F3817" s="1926">
        <f t="shared" si="59"/>
        <v>7198179.1200000057</v>
      </c>
    </row>
    <row r="3818" spans="1:6" ht="39">
      <c r="A3818" s="1871">
        <v>44175</v>
      </c>
      <c r="B3818" s="2079">
        <v>53865934</v>
      </c>
      <c r="C3818" s="2048" t="s">
        <v>14852</v>
      </c>
      <c r="D3818" s="869"/>
      <c r="E3818" s="2213">
        <v>620763</v>
      </c>
      <c r="F3818" s="1926">
        <f t="shared" si="59"/>
        <v>6577416.1200000057</v>
      </c>
    </row>
    <row r="3819" spans="1:6" ht="39">
      <c r="A3819" s="1871">
        <v>44175</v>
      </c>
      <c r="B3819" s="2079">
        <v>53865934</v>
      </c>
      <c r="C3819" s="2048" t="s">
        <v>14853</v>
      </c>
      <c r="D3819" s="869"/>
      <c r="E3819" s="2214">
        <v>50</v>
      </c>
      <c r="F3819" s="1926">
        <f t="shared" si="59"/>
        <v>6577366.1200000057</v>
      </c>
    </row>
    <row r="3820" spans="1:6">
      <c r="A3820" s="1871">
        <v>44175</v>
      </c>
      <c r="B3820" s="2079">
        <v>53865934</v>
      </c>
      <c r="C3820" s="2048" t="s">
        <v>14854</v>
      </c>
      <c r="D3820" s="869"/>
      <c r="E3820" s="2214">
        <v>3.75</v>
      </c>
      <c r="F3820" s="1926">
        <f t="shared" si="59"/>
        <v>6577362.3700000057</v>
      </c>
    </row>
    <row r="3821" spans="1:6" ht="39">
      <c r="A3821" s="1871">
        <v>44175</v>
      </c>
      <c r="B3821" s="2079">
        <v>53860972</v>
      </c>
      <c r="C3821" s="2048" t="s">
        <v>14855</v>
      </c>
      <c r="D3821" s="869"/>
      <c r="E3821" s="2213">
        <v>39009</v>
      </c>
      <c r="F3821" s="1926">
        <f t="shared" si="59"/>
        <v>6538353.3700000057</v>
      </c>
    </row>
    <row r="3822" spans="1:6" ht="39">
      <c r="A3822" s="1871">
        <v>44175</v>
      </c>
      <c r="B3822" s="2079">
        <v>53860972</v>
      </c>
      <c r="C3822" s="2048" t="s">
        <v>14856</v>
      </c>
      <c r="D3822" s="869"/>
      <c r="E3822" s="2214">
        <v>25</v>
      </c>
      <c r="F3822" s="1926">
        <f t="shared" si="59"/>
        <v>6538328.3700000057</v>
      </c>
    </row>
    <row r="3823" spans="1:6">
      <c r="A3823" s="1871">
        <v>44175</v>
      </c>
      <c r="B3823" s="2079">
        <v>53860972</v>
      </c>
      <c r="C3823" s="2048" t="s">
        <v>12632</v>
      </c>
      <c r="D3823" s="869"/>
      <c r="E3823" s="2214">
        <v>1.87</v>
      </c>
      <c r="F3823" s="1926">
        <f t="shared" si="59"/>
        <v>6538326.5000000056</v>
      </c>
    </row>
    <row r="3824" spans="1:6" ht="39">
      <c r="A3824" s="1871">
        <v>44175</v>
      </c>
      <c r="B3824" s="2079">
        <v>53860972</v>
      </c>
      <c r="C3824" s="2048" t="s">
        <v>14857</v>
      </c>
      <c r="D3824" s="869"/>
      <c r="E3824" s="2213">
        <v>94050</v>
      </c>
      <c r="F3824" s="1926">
        <f t="shared" si="59"/>
        <v>6444276.5000000056</v>
      </c>
    </row>
    <row r="3825" spans="1:6" ht="39">
      <c r="A3825" s="1871">
        <v>44175</v>
      </c>
      <c r="B3825" s="2079">
        <v>53860972</v>
      </c>
      <c r="C3825" s="2048" t="s">
        <v>14858</v>
      </c>
      <c r="D3825" s="869"/>
      <c r="E3825" s="2214">
        <v>50</v>
      </c>
      <c r="F3825" s="1926">
        <f t="shared" si="59"/>
        <v>6444226.5000000056</v>
      </c>
    </row>
    <row r="3826" spans="1:6">
      <c r="A3826" s="1871">
        <v>44175</v>
      </c>
      <c r="B3826" s="2079">
        <v>53860972</v>
      </c>
      <c r="C3826" s="2048" t="s">
        <v>12632</v>
      </c>
      <c r="D3826" s="869"/>
      <c r="E3826" s="2214">
        <v>3.75</v>
      </c>
      <c r="F3826" s="1926">
        <f t="shared" si="59"/>
        <v>6444222.7500000056</v>
      </c>
    </row>
    <row r="3827" spans="1:6" ht="39">
      <c r="A3827" s="1871">
        <v>44175</v>
      </c>
      <c r="B3827" s="2079">
        <v>0</v>
      </c>
      <c r="C3827" s="2048" t="s">
        <v>14859</v>
      </c>
      <c r="D3827" s="869"/>
      <c r="E3827" s="2213">
        <v>33250</v>
      </c>
      <c r="F3827" s="1926">
        <f t="shared" si="59"/>
        <v>6410972.7500000056</v>
      </c>
    </row>
    <row r="3828" spans="1:6" ht="39">
      <c r="A3828" s="1871">
        <v>44175</v>
      </c>
      <c r="B3828" s="2079">
        <v>0</v>
      </c>
      <c r="C3828" s="2048" t="s">
        <v>14860</v>
      </c>
      <c r="D3828" s="869"/>
      <c r="E3828" s="2213">
        <v>186960</v>
      </c>
      <c r="F3828" s="1926">
        <f t="shared" si="59"/>
        <v>6224012.7500000056</v>
      </c>
    </row>
    <row r="3829" spans="1:6" ht="39">
      <c r="A3829" s="1871">
        <v>44175</v>
      </c>
      <c r="B3829" s="2079">
        <v>53860972</v>
      </c>
      <c r="C3829" s="2048" t="s">
        <v>14861</v>
      </c>
      <c r="D3829" s="869"/>
      <c r="E3829" s="2213">
        <v>87519</v>
      </c>
      <c r="F3829" s="1926">
        <f t="shared" si="59"/>
        <v>6136493.7500000056</v>
      </c>
    </row>
    <row r="3830" spans="1:6" ht="39">
      <c r="A3830" s="1871">
        <v>44175</v>
      </c>
      <c r="B3830" s="2079">
        <v>53860972</v>
      </c>
      <c r="C3830" s="2048" t="s">
        <v>14862</v>
      </c>
      <c r="D3830" s="869"/>
      <c r="E3830" s="2214">
        <v>50</v>
      </c>
      <c r="F3830" s="1926">
        <f t="shared" si="59"/>
        <v>6136443.7500000056</v>
      </c>
    </row>
    <row r="3831" spans="1:6">
      <c r="A3831" s="1871">
        <v>44175</v>
      </c>
      <c r="B3831" s="2079">
        <v>53860972</v>
      </c>
      <c r="C3831" s="2048" t="s">
        <v>12632</v>
      </c>
      <c r="D3831" s="869"/>
      <c r="E3831" s="2214">
        <v>3.75</v>
      </c>
      <c r="F3831" s="1926">
        <f t="shared" si="59"/>
        <v>6136440.0000000056</v>
      </c>
    </row>
    <row r="3832" spans="1:6" ht="39">
      <c r="A3832" s="1871">
        <v>44175</v>
      </c>
      <c r="B3832" s="2079">
        <v>0</v>
      </c>
      <c r="C3832" s="2048" t="s">
        <v>14863</v>
      </c>
      <c r="D3832" s="869"/>
      <c r="E3832" s="2213">
        <v>75145</v>
      </c>
      <c r="F3832" s="1926">
        <f t="shared" si="59"/>
        <v>6061295.0000000056</v>
      </c>
    </row>
    <row r="3833" spans="1:6" ht="39">
      <c r="A3833" s="1871">
        <v>44175</v>
      </c>
      <c r="B3833" s="2079">
        <v>53860972</v>
      </c>
      <c r="C3833" s="2048" t="s">
        <v>14864</v>
      </c>
      <c r="D3833" s="869"/>
      <c r="E3833" s="2213">
        <v>378765</v>
      </c>
      <c r="F3833" s="1926">
        <f t="shared" si="59"/>
        <v>5682530.0000000056</v>
      </c>
    </row>
    <row r="3834" spans="1:6" ht="39">
      <c r="A3834" s="1871">
        <v>44175</v>
      </c>
      <c r="B3834" s="2079">
        <v>53860972</v>
      </c>
      <c r="C3834" s="2048" t="s">
        <v>14865</v>
      </c>
      <c r="D3834" s="869"/>
      <c r="E3834" s="2214">
        <v>50</v>
      </c>
      <c r="F3834" s="1926">
        <f t="shared" si="59"/>
        <v>5682480.0000000056</v>
      </c>
    </row>
    <row r="3835" spans="1:6">
      <c r="A3835" s="1871">
        <v>44175</v>
      </c>
      <c r="B3835" s="2079">
        <v>53860972</v>
      </c>
      <c r="C3835" s="2048" t="s">
        <v>12632</v>
      </c>
      <c r="D3835" s="869"/>
      <c r="E3835" s="2214">
        <v>3.75</v>
      </c>
      <c r="F3835" s="1926">
        <f t="shared" si="59"/>
        <v>5682476.2500000056</v>
      </c>
    </row>
    <row r="3836" spans="1:6" ht="39">
      <c r="A3836" s="1871">
        <v>44175</v>
      </c>
      <c r="B3836" s="2079">
        <v>0</v>
      </c>
      <c r="C3836" s="2048" t="s">
        <v>14866</v>
      </c>
      <c r="D3836" s="869"/>
      <c r="E3836" s="2213">
        <v>377435</v>
      </c>
      <c r="F3836" s="1926">
        <f t="shared" si="59"/>
        <v>5305041.2500000056</v>
      </c>
    </row>
    <row r="3837" spans="1:6" ht="39">
      <c r="A3837" s="1871">
        <v>44175</v>
      </c>
      <c r="B3837" s="2079">
        <v>0</v>
      </c>
      <c r="C3837" s="2048" t="s">
        <v>14867</v>
      </c>
      <c r="D3837" s="869"/>
      <c r="E3837" s="2213">
        <v>1465226</v>
      </c>
      <c r="F3837" s="1926">
        <f t="shared" si="59"/>
        <v>3839815.2500000056</v>
      </c>
    </row>
    <row r="3838" spans="1:6" ht="39">
      <c r="A3838" s="1871">
        <v>44175</v>
      </c>
      <c r="B3838" s="2079">
        <v>0</v>
      </c>
      <c r="C3838" s="2048" t="s">
        <v>14868</v>
      </c>
      <c r="D3838" s="869"/>
      <c r="E3838" s="2213">
        <v>20000</v>
      </c>
      <c r="F3838" s="1926">
        <f t="shared" si="59"/>
        <v>3819815.2500000056</v>
      </c>
    </row>
    <row r="3839" spans="1:6" ht="39">
      <c r="A3839" s="1871">
        <v>44175</v>
      </c>
      <c r="B3839" s="2079">
        <v>53616323</v>
      </c>
      <c r="C3839" s="2048" t="s">
        <v>14869</v>
      </c>
      <c r="D3839" s="869"/>
      <c r="E3839" s="2213">
        <v>20000</v>
      </c>
      <c r="F3839" s="1926">
        <f t="shared" si="59"/>
        <v>3799815.2500000056</v>
      </c>
    </row>
    <row r="3840" spans="1:6" ht="39">
      <c r="A3840" s="1871">
        <v>44175</v>
      </c>
      <c r="B3840" s="2079">
        <v>53616323</v>
      </c>
      <c r="C3840" s="2048" t="s">
        <v>14870</v>
      </c>
      <c r="D3840" s="869"/>
      <c r="E3840" s="2214">
        <v>25</v>
      </c>
      <c r="F3840" s="1926">
        <f t="shared" si="59"/>
        <v>3799790.2500000056</v>
      </c>
    </row>
    <row r="3841" spans="1:6">
      <c r="A3841" s="1871">
        <v>44175</v>
      </c>
      <c r="B3841" s="2079">
        <v>53616323</v>
      </c>
      <c r="C3841" s="2048" t="s">
        <v>12632</v>
      </c>
      <c r="D3841" s="869"/>
      <c r="E3841" s="2214">
        <v>1.87</v>
      </c>
      <c r="F3841" s="1926">
        <f t="shared" si="59"/>
        <v>3799788.3800000055</v>
      </c>
    </row>
    <row r="3842" spans="1:6" ht="39">
      <c r="A3842" s="1871">
        <v>44175</v>
      </c>
      <c r="B3842" s="2079">
        <v>53616323</v>
      </c>
      <c r="C3842" s="2048" t="s">
        <v>14871</v>
      </c>
      <c r="D3842" s="869"/>
      <c r="E3842" s="2213">
        <v>15000</v>
      </c>
      <c r="F3842" s="1926">
        <f t="shared" si="59"/>
        <v>3784788.3800000055</v>
      </c>
    </row>
    <row r="3843" spans="1:6" ht="39">
      <c r="A3843" s="1871">
        <v>44175</v>
      </c>
      <c r="B3843" s="2079">
        <v>53616323</v>
      </c>
      <c r="C3843" s="2048" t="s">
        <v>14872</v>
      </c>
      <c r="D3843" s="869"/>
      <c r="E3843" s="2214">
        <v>25</v>
      </c>
      <c r="F3843" s="1926">
        <f t="shared" ref="F3843:F3906" si="60">F3842-E3843+D3843</f>
        <v>3784763.3800000055</v>
      </c>
    </row>
    <row r="3844" spans="1:6">
      <c r="A3844" s="1871">
        <v>44175</v>
      </c>
      <c r="B3844" s="2079">
        <v>53616323</v>
      </c>
      <c r="C3844" s="2048" t="s">
        <v>13396</v>
      </c>
      <c r="D3844" s="869"/>
      <c r="E3844" s="2214">
        <v>1.87</v>
      </c>
      <c r="F3844" s="1926">
        <f t="shared" si="60"/>
        <v>3784761.5100000054</v>
      </c>
    </row>
    <row r="3845" spans="1:6" ht="39">
      <c r="A3845" s="1871">
        <v>44175</v>
      </c>
      <c r="B3845" s="2079">
        <v>0</v>
      </c>
      <c r="C3845" s="2048" t="s">
        <v>14873</v>
      </c>
      <c r="D3845" s="869"/>
      <c r="E3845" s="2213">
        <v>213981</v>
      </c>
      <c r="F3845" s="1926">
        <f t="shared" si="60"/>
        <v>3570780.5100000054</v>
      </c>
    </row>
    <row r="3846" spans="1:6" ht="39">
      <c r="A3846" s="1871">
        <v>44175</v>
      </c>
      <c r="B3846" s="2079">
        <v>0</v>
      </c>
      <c r="C3846" s="2048" t="s">
        <v>14874</v>
      </c>
      <c r="D3846" s="869"/>
      <c r="E3846" s="2213">
        <v>20900</v>
      </c>
      <c r="F3846" s="1926">
        <f t="shared" si="60"/>
        <v>3549880.5100000054</v>
      </c>
    </row>
    <row r="3847" spans="1:6" ht="39">
      <c r="A3847" s="1871">
        <v>44175</v>
      </c>
      <c r="B3847" s="2079">
        <v>0</v>
      </c>
      <c r="C3847" s="2048" t="s">
        <v>14875</v>
      </c>
      <c r="D3847" s="869"/>
      <c r="E3847" s="2213">
        <v>48800</v>
      </c>
      <c r="F3847" s="1926">
        <f t="shared" si="60"/>
        <v>3501080.5100000054</v>
      </c>
    </row>
    <row r="3848" spans="1:6" ht="39">
      <c r="A3848" s="1871">
        <v>44175</v>
      </c>
      <c r="B3848" s="2079">
        <v>0</v>
      </c>
      <c r="C3848" s="2048" t="s">
        <v>14876</v>
      </c>
      <c r="D3848" s="869"/>
      <c r="E3848" s="2213">
        <v>40000</v>
      </c>
      <c r="F3848" s="1926">
        <f t="shared" si="60"/>
        <v>3461080.5100000054</v>
      </c>
    </row>
    <row r="3849" spans="1:6" ht="39">
      <c r="A3849" s="1871">
        <v>44175</v>
      </c>
      <c r="B3849" s="2079">
        <v>0</v>
      </c>
      <c r="C3849" s="2048" t="s">
        <v>14877</v>
      </c>
      <c r="D3849" s="869"/>
      <c r="E3849" s="2213">
        <v>764100</v>
      </c>
      <c r="F3849" s="1926">
        <f t="shared" si="60"/>
        <v>2696980.5100000054</v>
      </c>
    </row>
    <row r="3850" spans="1:6" ht="39">
      <c r="A3850" s="1871">
        <v>44175</v>
      </c>
      <c r="B3850" s="2079">
        <v>0</v>
      </c>
      <c r="C3850" s="2048" t="s">
        <v>14878</v>
      </c>
      <c r="D3850" s="869"/>
      <c r="E3850" s="2213">
        <v>57000</v>
      </c>
      <c r="F3850" s="1926">
        <f t="shared" si="60"/>
        <v>2639980.5100000054</v>
      </c>
    </row>
    <row r="3851" spans="1:6" ht="39">
      <c r="A3851" s="1871">
        <v>44175</v>
      </c>
      <c r="B3851" s="2079">
        <v>0</v>
      </c>
      <c r="C3851" s="2048" t="s">
        <v>14879</v>
      </c>
      <c r="D3851" s="869"/>
      <c r="E3851" s="2213">
        <v>521170</v>
      </c>
      <c r="F3851" s="1926">
        <f t="shared" si="60"/>
        <v>2118810.5100000054</v>
      </c>
    </row>
    <row r="3852" spans="1:6" ht="39">
      <c r="A3852" s="1871">
        <v>44175</v>
      </c>
      <c r="B3852" s="2079">
        <v>0</v>
      </c>
      <c r="C3852" s="2048" t="s">
        <v>14880</v>
      </c>
      <c r="D3852" s="869"/>
      <c r="E3852" s="2213">
        <v>30400</v>
      </c>
      <c r="F3852" s="1926">
        <f t="shared" si="60"/>
        <v>2088410.5100000054</v>
      </c>
    </row>
    <row r="3853" spans="1:6" ht="39">
      <c r="A3853" s="1871">
        <v>44175</v>
      </c>
      <c r="B3853" s="2079">
        <v>0</v>
      </c>
      <c r="C3853" s="2048" t="s">
        <v>14881</v>
      </c>
      <c r="D3853" s="869"/>
      <c r="E3853" s="2213">
        <v>42000</v>
      </c>
      <c r="F3853" s="1926">
        <f t="shared" si="60"/>
        <v>2046410.5100000054</v>
      </c>
    </row>
    <row r="3854" spans="1:6" ht="39">
      <c r="A3854" s="1871">
        <v>44175</v>
      </c>
      <c r="B3854" s="2079">
        <v>0</v>
      </c>
      <c r="C3854" s="2048" t="s">
        <v>14882</v>
      </c>
      <c r="D3854" s="869"/>
      <c r="E3854" s="2213">
        <v>25000</v>
      </c>
      <c r="F3854" s="1926">
        <f t="shared" si="60"/>
        <v>2021410.5100000054</v>
      </c>
    </row>
    <row r="3855" spans="1:6" ht="39">
      <c r="A3855" s="1871">
        <v>44175</v>
      </c>
      <c r="B3855" s="2079">
        <v>53868892</v>
      </c>
      <c r="C3855" s="2048" t="s">
        <v>14883</v>
      </c>
      <c r="D3855" s="869"/>
      <c r="E3855" s="2213">
        <v>42075</v>
      </c>
      <c r="F3855" s="1926">
        <f t="shared" si="60"/>
        <v>1979335.5100000054</v>
      </c>
    </row>
    <row r="3856" spans="1:6" ht="39">
      <c r="A3856" s="1871">
        <v>44175</v>
      </c>
      <c r="B3856" s="2079">
        <v>53868892</v>
      </c>
      <c r="C3856" s="2048" t="s">
        <v>14884</v>
      </c>
      <c r="D3856" s="869"/>
      <c r="E3856" s="2214">
        <v>25</v>
      </c>
      <c r="F3856" s="1926">
        <f t="shared" si="60"/>
        <v>1979310.5100000054</v>
      </c>
    </row>
    <row r="3857" spans="1:6">
      <c r="A3857" s="1871">
        <v>44175</v>
      </c>
      <c r="B3857" s="2079">
        <v>53868892</v>
      </c>
      <c r="C3857" s="2048" t="s">
        <v>13247</v>
      </c>
      <c r="D3857" s="869"/>
      <c r="E3857" s="2214">
        <v>1.87</v>
      </c>
      <c r="F3857" s="1926">
        <f t="shared" si="60"/>
        <v>1979308.6400000053</v>
      </c>
    </row>
    <row r="3858" spans="1:6" ht="39">
      <c r="A3858" s="1871">
        <v>44175</v>
      </c>
      <c r="B3858" s="2079">
        <v>0</v>
      </c>
      <c r="C3858" s="2048" t="s">
        <v>14885</v>
      </c>
      <c r="D3858" s="869"/>
      <c r="E3858" s="2213">
        <v>9000</v>
      </c>
      <c r="F3858" s="1926">
        <f t="shared" si="60"/>
        <v>1970308.6400000053</v>
      </c>
    </row>
    <row r="3859" spans="1:6" ht="39">
      <c r="A3859" s="1871">
        <v>44175</v>
      </c>
      <c r="B3859" s="2079">
        <v>53865202</v>
      </c>
      <c r="C3859" s="2048" t="s">
        <v>14886</v>
      </c>
      <c r="D3859" s="869"/>
      <c r="E3859" s="2213">
        <v>45600</v>
      </c>
      <c r="F3859" s="1926">
        <f t="shared" si="60"/>
        <v>1924708.6400000053</v>
      </c>
    </row>
    <row r="3860" spans="1:6" ht="39">
      <c r="A3860" s="1871">
        <v>44175</v>
      </c>
      <c r="B3860" s="2079">
        <v>53865202</v>
      </c>
      <c r="C3860" s="2048" t="s">
        <v>14887</v>
      </c>
      <c r="D3860" s="869"/>
      <c r="E3860" s="2214">
        <v>25</v>
      </c>
      <c r="F3860" s="1926">
        <f t="shared" si="60"/>
        <v>1924683.6400000053</v>
      </c>
    </row>
    <row r="3861" spans="1:6">
      <c r="A3861" s="1871">
        <v>44175</v>
      </c>
      <c r="B3861" s="2079">
        <v>53865202</v>
      </c>
      <c r="C3861" s="2048" t="s">
        <v>13247</v>
      </c>
      <c r="D3861" s="869"/>
      <c r="E3861" s="2214">
        <v>1.87</v>
      </c>
      <c r="F3861" s="1926">
        <f t="shared" si="60"/>
        <v>1924681.7700000051</v>
      </c>
    </row>
    <row r="3862" spans="1:6" ht="39">
      <c r="A3862" s="1871">
        <v>44175</v>
      </c>
      <c r="B3862" s="2079">
        <v>0</v>
      </c>
      <c r="C3862" s="2048" t="s">
        <v>14888</v>
      </c>
      <c r="D3862" s="869"/>
      <c r="E3862" s="2213">
        <v>209000</v>
      </c>
      <c r="F3862" s="1926">
        <f t="shared" si="60"/>
        <v>1715681.7700000051</v>
      </c>
    </row>
    <row r="3863" spans="1:6" ht="39">
      <c r="A3863" s="1871">
        <v>44175</v>
      </c>
      <c r="B3863" s="2079">
        <v>0</v>
      </c>
      <c r="C3863" s="2048" t="s">
        <v>14889</v>
      </c>
      <c r="D3863" s="869"/>
      <c r="E3863" s="2213">
        <v>57000</v>
      </c>
      <c r="F3863" s="1926">
        <f t="shared" si="60"/>
        <v>1658681.7700000051</v>
      </c>
    </row>
    <row r="3864" spans="1:6" ht="39">
      <c r="A3864" s="1871">
        <v>44175</v>
      </c>
      <c r="B3864" s="2079">
        <v>0</v>
      </c>
      <c r="C3864" s="2048" t="s">
        <v>14890</v>
      </c>
      <c r="D3864" s="869"/>
      <c r="E3864" s="2213">
        <v>228000</v>
      </c>
      <c r="F3864" s="1926">
        <f t="shared" si="60"/>
        <v>1430681.7700000051</v>
      </c>
    </row>
    <row r="3865" spans="1:6" ht="39">
      <c r="A3865" s="1871">
        <v>44175</v>
      </c>
      <c r="B3865" s="2079">
        <v>0</v>
      </c>
      <c r="C3865" s="2048" t="s">
        <v>14891</v>
      </c>
      <c r="D3865" s="869"/>
      <c r="E3865" s="2213">
        <v>179600</v>
      </c>
      <c r="F3865" s="1926">
        <f t="shared" si="60"/>
        <v>1251081.7700000051</v>
      </c>
    </row>
    <row r="3866" spans="1:6" ht="39">
      <c r="A3866" s="1871">
        <v>44175</v>
      </c>
      <c r="B3866" s="2079">
        <v>0</v>
      </c>
      <c r="C3866" s="2048" t="s">
        <v>14892</v>
      </c>
      <c r="D3866" s="869"/>
      <c r="E3866" s="2213">
        <v>10000</v>
      </c>
      <c r="F3866" s="1926">
        <f t="shared" si="60"/>
        <v>1241081.7700000051</v>
      </c>
    </row>
    <row r="3867" spans="1:6" ht="39">
      <c r="A3867" s="1871">
        <v>44175</v>
      </c>
      <c r="B3867" s="2079">
        <v>0</v>
      </c>
      <c r="C3867" s="2048" t="s">
        <v>14893</v>
      </c>
      <c r="D3867" s="869"/>
      <c r="E3867" s="2213">
        <v>99750</v>
      </c>
      <c r="F3867" s="1926">
        <f t="shared" si="60"/>
        <v>1141331.7700000051</v>
      </c>
    </row>
    <row r="3868" spans="1:6" ht="39">
      <c r="A3868" s="1871">
        <v>44175</v>
      </c>
      <c r="B3868" s="2079">
        <v>0</v>
      </c>
      <c r="C3868" s="2048" t="s">
        <v>14894</v>
      </c>
      <c r="D3868" s="869"/>
      <c r="E3868" s="2213">
        <v>38000</v>
      </c>
      <c r="F3868" s="1926">
        <f t="shared" si="60"/>
        <v>1103331.7700000051</v>
      </c>
    </row>
    <row r="3869" spans="1:6" ht="39">
      <c r="A3869" s="1871">
        <v>44175</v>
      </c>
      <c r="B3869" s="2079">
        <v>0</v>
      </c>
      <c r="C3869" s="2048" t="s">
        <v>14895</v>
      </c>
      <c r="D3869" s="869"/>
      <c r="E3869" s="2213">
        <v>625005</v>
      </c>
      <c r="F3869" s="1926">
        <f t="shared" si="60"/>
        <v>478326.77000000514</v>
      </c>
    </row>
    <row r="3870" spans="1:6" ht="26.25">
      <c r="A3870" s="1871">
        <v>44175</v>
      </c>
      <c r="B3870" s="2079">
        <v>0</v>
      </c>
      <c r="C3870" s="2048" t="s">
        <v>14896</v>
      </c>
      <c r="D3870" s="870">
        <v>1170000</v>
      </c>
      <c r="E3870" s="2215"/>
      <c r="F3870" s="1926">
        <f t="shared" si="60"/>
        <v>1648326.7700000051</v>
      </c>
    </row>
    <row r="3871" spans="1:6" ht="26.25">
      <c r="A3871" s="1871">
        <v>44175</v>
      </c>
      <c r="B3871" s="2079">
        <v>0</v>
      </c>
      <c r="C3871" s="2048" t="s">
        <v>14897</v>
      </c>
      <c r="D3871" s="870">
        <v>900000</v>
      </c>
      <c r="E3871" s="2215"/>
      <c r="F3871" s="1926">
        <f t="shared" si="60"/>
        <v>2548326.7700000051</v>
      </c>
    </row>
    <row r="3872" spans="1:6" ht="39">
      <c r="A3872" s="1871">
        <v>44176</v>
      </c>
      <c r="B3872" s="2079">
        <v>0</v>
      </c>
      <c r="C3872" s="2048" t="s">
        <v>14898</v>
      </c>
      <c r="D3872" s="869"/>
      <c r="E3872" s="2213">
        <v>212800</v>
      </c>
      <c r="F3872" s="1926">
        <f t="shared" si="60"/>
        <v>2335526.7700000051</v>
      </c>
    </row>
    <row r="3873" spans="1:6" ht="39">
      <c r="A3873" s="1871">
        <v>44176</v>
      </c>
      <c r="B3873" s="2079">
        <v>0</v>
      </c>
      <c r="C3873" s="2048" t="s">
        <v>14899</v>
      </c>
      <c r="D3873" s="869"/>
      <c r="E3873" s="2213">
        <v>80750</v>
      </c>
      <c r="F3873" s="1926">
        <f t="shared" si="60"/>
        <v>2254776.7700000051</v>
      </c>
    </row>
    <row r="3874" spans="1:6" ht="39">
      <c r="A3874" s="1871">
        <v>44176</v>
      </c>
      <c r="B3874" s="2079">
        <v>0</v>
      </c>
      <c r="C3874" s="2048" t="s">
        <v>14900</v>
      </c>
      <c r="D3874" s="869"/>
      <c r="E3874" s="2213">
        <v>114000</v>
      </c>
      <c r="F3874" s="1926">
        <f t="shared" si="60"/>
        <v>2140776.7700000051</v>
      </c>
    </row>
    <row r="3875" spans="1:6" ht="39">
      <c r="A3875" s="1871">
        <v>44176</v>
      </c>
      <c r="B3875" s="2079">
        <v>0</v>
      </c>
      <c r="C3875" s="2048" t="s">
        <v>14901</v>
      </c>
      <c r="D3875" s="869"/>
      <c r="E3875" s="2213">
        <v>101413</v>
      </c>
      <c r="F3875" s="1926">
        <f t="shared" si="60"/>
        <v>2039363.7700000051</v>
      </c>
    </row>
    <row r="3876" spans="1:6" ht="39">
      <c r="A3876" s="1871">
        <v>44176</v>
      </c>
      <c r="B3876" s="2079">
        <v>0</v>
      </c>
      <c r="C3876" s="2048" t="s">
        <v>14902</v>
      </c>
      <c r="D3876" s="869"/>
      <c r="E3876" s="2213">
        <v>419725</v>
      </c>
      <c r="F3876" s="1926">
        <f t="shared" si="60"/>
        <v>1619638.7700000051</v>
      </c>
    </row>
    <row r="3877" spans="1:6" ht="39">
      <c r="A3877" s="1871">
        <v>44176</v>
      </c>
      <c r="B3877" s="2079">
        <v>0</v>
      </c>
      <c r="C3877" s="2048" t="s">
        <v>14903</v>
      </c>
      <c r="D3877" s="869"/>
      <c r="E3877" s="2213">
        <v>68448</v>
      </c>
      <c r="F3877" s="1926">
        <f t="shared" si="60"/>
        <v>1551190.7700000051</v>
      </c>
    </row>
    <row r="3878" spans="1:6" ht="39">
      <c r="A3878" s="1871">
        <v>44176</v>
      </c>
      <c r="B3878" s="2079">
        <v>0</v>
      </c>
      <c r="C3878" s="2048" t="s">
        <v>14904</v>
      </c>
      <c r="D3878" s="869"/>
      <c r="E3878" s="2213">
        <v>135400</v>
      </c>
      <c r="F3878" s="1926">
        <f t="shared" si="60"/>
        <v>1415790.7700000051</v>
      </c>
    </row>
    <row r="3879" spans="1:6" ht="39">
      <c r="A3879" s="1871">
        <v>44176</v>
      </c>
      <c r="B3879" s="2079">
        <v>0</v>
      </c>
      <c r="C3879" s="2048" t="s">
        <v>14905</v>
      </c>
      <c r="D3879" s="869"/>
      <c r="E3879" s="2213">
        <v>7635</v>
      </c>
      <c r="F3879" s="1926">
        <f t="shared" si="60"/>
        <v>1408155.7700000051</v>
      </c>
    </row>
    <row r="3880" spans="1:6" ht="39">
      <c r="A3880" s="1871">
        <v>44176</v>
      </c>
      <c r="B3880" s="2079">
        <v>0</v>
      </c>
      <c r="C3880" s="2048" t="s">
        <v>14906</v>
      </c>
      <c r="D3880" s="869"/>
      <c r="E3880" s="2213">
        <v>76000</v>
      </c>
      <c r="F3880" s="1926">
        <f t="shared" si="60"/>
        <v>1332155.7700000051</v>
      </c>
    </row>
    <row r="3881" spans="1:6" ht="39">
      <c r="A3881" s="1871">
        <v>44176</v>
      </c>
      <c r="B3881" s="2079">
        <v>0</v>
      </c>
      <c r="C3881" s="2048" t="s">
        <v>14907</v>
      </c>
      <c r="D3881" s="869"/>
      <c r="E3881" s="2213">
        <v>299060</v>
      </c>
      <c r="F3881" s="1926">
        <f t="shared" si="60"/>
        <v>1033095.7700000051</v>
      </c>
    </row>
    <row r="3882" spans="1:6" ht="39">
      <c r="A3882" s="1871">
        <v>44176</v>
      </c>
      <c r="B3882" s="2079">
        <v>53864090</v>
      </c>
      <c r="C3882" s="2048" t="s">
        <v>14908</v>
      </c>
      <c r="D3882" s="869"/>
      <c r="E3882" s="2213">
        <v>52725</v>
      </c>
      <c r="F3882" s="1926">
        <f t="shared" si="60"/>
        <v>980370.77000000514</v>
      </c>
    </row>
    <row r="3883" spans="1:6" ht="39">
      <c r="A3883" s="1871">
        <v>44176</v>
      </c>
      <c r="B3883" s="2079">
        <v>53864090</v>
      </c>
      <c r="C3883" s="2048" t="s">
        <v>14909</v>
      </c>
      <c r="D3883" s="869"/>
      <c r="E3883" s="2214">
        <v>50</v>
      </c>
      <c r="F3883" s="1926">
        <f t="shared" si="60"/>
        <v>980320.77000000514</v>
      </c>
    </row>
    <row r="3884" spans="1:6">
      <c r="A3884" s="1871">
        <v>44176</v>
      </c>
      <c r="B3884" s="2079">
        <v>53864090</v>
      </c>
      <c r="C3884" s="2048" t="s">
        <v>13247</v>
      </c>
      <c r="D3884" s="869"/>
      <c r="E3884" s="2214">
        <v>3.75</v>
      </c>
      <c r="F3884" s="1926">
        <f t="shared" si="60"/>
        <v>980317.02000000514</v>
      </c>
    </row>
    <row r="3885" spans="1:6" ht="39">
      <c r="A3885" s="1871">
        <v>44176</v>
      </c>
      <c r="B3885" s="2079">
        <v>53864090</v>
      </c>
      <c r="C3885" s="2048" t="s">
        <v>14910</v>
      </c>
      <c r="D3885" s="869"/>
      <c r="E3885" s="2213">
        <v>86640</v>
      </c>
      <c r="F3885" s="1926">
        <f t="shared" si="60"/>
        <v>893677.02000000514</v>
      </c>
    </row>
    <row r="3886" spans="1:6" ht="39">
      <c r="A3886" s="1871">
        <v>44176</v>
      </c>
      <c r="B3886" s="2079">
        <v>53864090</v>
      </c>
      <c r="C3886" s="2048" t="s">
        <v>14911</v>
      </c>
      <c r="D3886" s="869"/>
      <c r="E3886" s="2214">
        <v>50</v>
      </c>
      <c r="F3886" s="1926">
        <f t="shared" si="60"/>
        <v>893627.02000000514</v>
      </c>
    </row>
    <row r="3887" spans="1:6">
      <c r="A3887" s="1871">
        <v>44176</v>
      </c>
      <c r="B3887" s="2079">
        <v>53864090</v>
      </c>
      <c r="C3887" s="2048" t="s">
        <v>12632</v>
      </c>
      <c r="D3887" s="869"/>
      <c r="E3887" s="2214">
        <v>3.75</v>
      </c>
      <c r="F3887" s="1926">
        <f t="shared" si="60"/>
        <v>893623.27000000514</v>
      </c>
    </row>
    <row r="3888" spans="1:6" ht="39">
      <c r="A3888" s="1871">
        <v>44176</v>
      </c>
      <c r="B3888" s="2079">
        <v>0</v>
      </c>
      <c r="C3888" s="2048" t="s">
        <v>14912</v>
      </c>
      <c r="D3888" s="869"/>
      <c r="E3888" s="2213">
        <v>139365</v>
      </c>
      <c r="F3888" s="1926">
        <f t="shared" si="60"/>
        <v>754258.27000000514</v>
      </c>
    </row>
    <row r="3889" spans="1:6" ht="39">
      <c r="A3889" s="1871">
        <v>44176</v>
      </c>
      <c r="B3889" s="2079">
        <v>0</v>
      </c>
      <c r="C3889" s="2048" t="s">
        <v>14913</v>
      </c>
      <c r="D3889" s="869"/>
      <c r="E3889" s="2213">
        <v>143260</v>
      </c>
      <c r="F3889" s="1926">
        <f t="shared" si="60"/>
        <v>610998.27000000514</v>
      </c>
    </row>
    <row r="3890" spans="1:6" ht="39">
      <c r="A3890" s="1871">
        <v>44176</v>
      </c>
      <c r="B3890" s="2079">
        <v>53864090</v>
      </c>
      <c r="C3890" s="2048" t="s">
        <v>14914</v>
      </c>
      <c r="D3890" s="869"/>
      <c r="E3890" s="2213">
        <v>206530</v>
      </c>
      <c r="F3890" s="1926">
        <f t="shared" si="60"/>
        <v>404468.27000000514</v>
      </c>
    </row>
    <row r="3891" spans="1:6" ht="39">
      <c r="A3891" s="1871">
        <v>44176</v>
      </c>
      <c r="B3891" s="2079">
        <v>53864090</v>
      </c>
      <c r="C3891" s="2048" t="s">
        <v>14915</v>
      </c>
      <c r="D3891" s="869"/>
      <c r="E3891" s="2214">
        <v>50</v>
      </c>
      <c r="F3891" s="1926">
        <f t="shared" si="60"/>
        <v>404418.27000000514</v>
      </c>
    </row>
    <row r="3892" spans="1:6">
      <c r="A3892" s="1871">
        <v>44176</v>
      </c>
      <c r="B3892" s="2079">
        <v>53864090</v>
      </c>
      <c r="C3892" s="2048" t="s">
        <v>12632</v>
      </c>
      <c r="D3892" s="869"/>
      <c r="E3892" s="2214">
        <v>3.75</v>
      </c>
      <c r="F3892" s="1926">
        <f t="shared" si="60"/>
        <v>404414.52000000514</v>
      </c>
    </row>
    <row r="3893" spans="1:6">
      <c r="A3893" s="1871">
        <v>44176</v>
      </c>
      <c r="B3893" s="2079">
        <v>0</v>
      </c>
      <c r="C3893" s="2048" t="s">
        <v>14916</v>
      </c>
      <c r="D3893" s="869"/>
      <c r="E3893" s="2214">
        <v>100</v>
      </c>
      <c r="F3893" s="1926">
        <f t="shared" si="60"/>
        <v>404314.52000000514</v>
      </c>
    </row>
    <row r="3894" spans="1:6">
      <c r="A3894" s="832">
        <v>44180</v>
      </c>
      <c r="B3894" s="828">
        <v>9999286575</v>
      </c>
      <c r="C3894" s="1574" t="s">
        <v>14917</v>
      </c>
      <c r="D3894" s="830">
        <v>13000000</v>
      </c>
      <c r="E3894" s="2192"/>
      <c r="F3894" s="1926">
        <f t="shared" si="60"/>
        <v>13404314.520000005</v>
      </c>
    </row>
    <row r="3895" spans="1:6">
      <c r="A3895" s="832">
        <v>44180</v>
      </c>
      <c r="B3895" s="828">
        <v>0</v>
      </c>
      <c r="C3895" s="1574" t="s">
        <v>14918</v>
      </c>
      <c r="D3895" s="831"/>
      <c r="E3895" s="2192">
        <v>50</v>
      </c>
      <c r="F3895" s="1926">
        <f t="shared" si="60"/>
        <v>13404264.520000005</v>
      </c>
    </row>
    <row r="3896" spans="1:6" ht="39">
      <c r="A3896" s="832">
        <v>44181</v>
      </c>
      <c r="B3896" s="828">
        <v>0</v>
      </c>
      <c r="C3896" s="1574" t="s">
        <v>14919</v>
      </c>
      <c r="D3896" s="831"/>
      <c r="E3896" s="2193">
        <v>62100</v>
      </c>
      <c r="F3896" s="1926">
        <f t="shared" si="60"/>
        <v>13342164.520000005</v>
      </c>
    </row>
    <row r="3897" spans="1:6" ht="39">
      <c r="A3897" s="832">
        <v>44181</v>
      </c>
      <c r="B3897" s="828">
        <v>0</v>
      </c>
      <c r="C3897" s="1574" t="s">
        <v>14920</v>
      </c>
      <c r="D3897" s="831"/>
      <c r="E3897" s="2193">
        <v>20000</v>
      </c>
      <c r="F3897" s="1926">
        <f t="shared" si="60"/>
        <v>13322164.520000005</v>
      </c>
    </row>
    <row r="3898" spans="1:6" ht="39">
      <c r="A3898" s="832">
        <v>44181</v>
      </c>
      <c r="B3898" s="828">
        <v>54422530</v>
      </c>
      <c r="C3898" s="1574" t="s">
        <v>14921</v>
      </c>
      <c r="D3898" s="831"/>
      <c r="E3898" s="2193">
        <v>5000000</v>
      </c>
      <c r="F3898" s="1926">
        <f t="shared" si="60"/>
        <v>8322164.5200000051</v>
      </c>
    </row>
    <row r="3899" spans="1:6" ht="39">
      <c r="A3899" s="832">
        <v>44181</v>
      </c>
      <c r="B3899" s="828">
        <v>54422530</v>
      </c>
      <c r="C3899" s="1574" t="s">
        <v>14922</v>
      </c>
      <c r="D3899" s="831"/>
      <c r="E3899" s="2192">
        <v>50</v>
      </c>
      <c r="F3899" s="1926">
        <f t="shared" si="60"/>
        <v>8322114.5200000051</v>
      </c>
    </row>
    <row r="3900" spans="1:6" s="779" customFormat="1">
      <c r="A3900" s="835">
        <v>44181</v>
      </c>
      <c r="B3900" s="2075">
        <v>54422530</v>
      </c>
      <c r="C3900" s="1575" t="s">
        <v>12632</v>
      </c>
      <c r="D3900" s="856"/>
      <c r="E3900" s="2204">
        <v>3.75</v>
      </c>
      <c r="F3900" s="1929">
        <f t="shared" si="60"/>
        <v>8322110.7700000051</v>
      </c>
    </row>
    <row r="3901" spans="1:6" ht="26.25">
      <c r="A3901" s="832">
        <v>44182</v>
      </c>
      <c r="B3901" s="828">
        <v>0</v>
      </c>
      <c r="C3901" s="1574" t="s">
        <v>14923</v>
      </c>
      <c r="D3901" s="839">
        <v>10000</v>
      </c>
      <c r="E3901" s="2192"/>
      <c r="F3901" s="1926">
        <f t="shared" si="60"/>
        <v>8332110.7700000051</v>
      </c>
    </row>
    <row r="3902" spans="1:6">
      <c r="A3902" s="832">
        <v>44182</v>
      </c>
      <c r="B3902" s="828">
        <v>0</v>
      </c>
      <c r="C3902" s="1574" t="s">
        <v>14924</v>
      </c>
      <c r="D3902" s="831"/>
      <c r="E3902" s="2192">
        <v>50</v>
      </c>
      <c r="F3902" s="1926">
        <f t="shared" si="60"/>
        <v>8332060.7700000051</v>
      </c>
    </row>
    <row r="3903" spans="1:6" ht="39">
      <c r="A3903" s="832">
        <v>44183</v>
      </c>
      <c r="B3903" s="828">
        <v>0</v>
      </c>
      <c r="C3903" s="1574" t="s">
        <v>14925</v>
      </c>
      <c r="D3903" s="839">
        <v>4000</v>
      </c>
      <c r="E3903" s="2192"/>
      <c r="F3903" s="1926">
        <f t="shared" si="60"/>
        <v>8336060.7700000051</v>
      </c>
    </row>
    <row r="3904" spans="1:6" ht="39">
      <c r="A3904" s="832">
        <v>44183</v>
      </c>
      <c r="B3904" s="828">
        <v>0</v>
      </c>
      <c r="C3904" s="1574" t="s">
        <v>14926</v>
      </c>
      <c r="D3904" s="839">
        <v>19000</v>
      </c>
      <c r="E3904" s="2192"/>
      <c r="F3904" s="1926">
        <f t="shared" si="60"/>
        <v>8355060.7700000051</v>
      </c>
    </row>
    <row r="3905" spans="1:6">
      <c r="A3905" s="832">
        <v>44183</v>
      </c>
      <c r="B3905" s="828">
        <v>0</v>
      </c>
      <c r="C3905" s="1574" t="s">
        <v>14927</v>
      </c>
      <c r="D3905" s="831"/>
      <c r="E3905" s="2192">
        <v>50</v>
      </c>
      <c r="F3905" s="1926">
        <f t="shared" si="60"/>
        <v>8355010.7700000051</v>
      </c>
    </row>
    <row r="3906" spans="1:6" ht="39">
      <c r="A3906" s="832">
        <v>44184</v>
      </c>
      <c r="B3906" s="828">
        <v>0</v>
      </c>
      <c r="C3906" s="1574" t="s">
        <v>14928</v>
      </c>
      <c r="D3906" s="857">
        <v>86000</v>
      </c>
      <c r="E3906" s="2192"/>
      <c r="F3906" s="1926">
        <f t="shared" si="60"/>
        <v>8441010.7700000051</v>
      </c>
    </row>
    <row r="3907" spans="1:6">
      <c r="A3907" s="832">
        <v>44184</v>
      </c>
      <c r="B3907" s="828">
        <v>0</v>
      </c>
      <c r="C3907" s="1574" t="s">
        <v>14929</v>
      </c>
      <c r="D3907" s="831"/>
      <c r="E3907" s="2192">
        <v>50</v>
      </c>
      <c r="F3907" s="1926">
        <f t="shared" ref="F3907:F3970" si="61">F3906-E3907+D3907</f>
        <v>8440960.7700000051</v>
      </c>
    </row>
    <row r="3908" spans="1:6" ht="39">
      <c r="A3908" s="832">
        <v>44186</v>
      </c>
      <c r="B3908" s="828">
        <v>54872431</v>
      </c>
      <c r="C3908" s="1574" t="s">
        <v>14930</v>
      </c>
      <c r="D3908" s="831"/>
      <c r="E3908" s="2193">
        <v>565060</v>
      </c>
      <c r="F3908" s="1926">
        <f t="shared" si="61"/>
        <v>7875900.7700000051</v>
      </c>
    </row>
    <row r="3909" spans="1:6" ht="39">
      <c r="A3909" s="832">
        <v>44186</v>
      </c>
      <c r="B3909" s="828">
        <v>54872431</v>
      </c>
      <c r="C3909" s="1574" t="s">
        <v>14931</v>
      </c>
      <c r="D3909" s="831"/>
      <c r="E3909" s="2192">
        <v>50</v>
      </c>
      <c r="F3909" s="1926">
        <f t="shared" si="61"/>
        <v>7875850.7700000051</v>
      </c>
    </row>
    <row r="3910" spans="1:6">
      <c r="A3910" s="832">
        <v>44186</v>
      </c>
      <c r="B3910" s="828">
        <v>54872431</v>
      </c>
      <c r="C3910" s="1574" t="s">
        <v>12632</v>
      </c>
      <c r="D3910" s="831"/>
      <c r="E3910" s="2192">
        <v>3.75</v>
      </c>
      <c r="F3910" s="1926">
        <f t="shared" si="61"/>
        <v>7875847.0200000051</v>
      </c>
    </row>
    <row r="3911" spans="1:6" ht="39">
      <c r="A3911" s="832">
        <v>44186</v>
      </c>
      <c r="B3911" s="828">
        <v>0</v>
      </c>
      <c r="C3911" s="1574" t="s">
        <v>14932</v>
      </c>
      <c r="D3911" s="831"/>
      <c r="E3911" s="2193">
        <v>79990</v>
      </c>
      <c r="F3911" s="1926">
        <f t="shared" si="61"/>
        <v>7795857.0200000051</v>
      </c>
    </row>
    <row r="3912" spans="1:6" ht="39">
      <c r="A3912" s="832">
        <v>44186</v>
      </c>
      <c r="B3912" s="828">
        <v>0</v>
      </c>
      <c r="C3912" s="1574" t="s">
        <v>14933</v>
      </c>
      <c r="D3912" s="831"/>
      <c r="E3912" s="2193">
        <v>1420060</v>
      </c>
      <c r="F3912" s="1926">
        <f t="shared" si="61"/>
        <v>6375797.0200000051</v>
      </c>
    </row>
    <row r="3913" spans="1:6" ht="39">
      <c r="A3913" s="832">
        <v>44186</v>
      </c>
      <c r="B3913" s="828">
        <v>0</v>
      </c>
      <c r="C3913" s="1574" t="s">
        <v>14934</v>
      </c>
      <c r="D3913" s="831"/>
      <c r="E3913" s="2193">
        <v>380000</v>
      </c>
      <c r="F3913" s="1926">
        <f t="shared" si="61"/>
        <v>5995797.0200000051</v>
      </c>
    </row>
    <row r="3914" spans="1:6" ht="39">
      <c r="A3914" s="832">
        <v>44186</v>
      </c>
      <c r="B3914" s="828">
        <v>0</v>
      </c>
      <c r="C3914" s="1574" t="s">
        <v>14935</v>
      </c>
      <c r="D3914" s="831"/>
      <c r="E3914" s="2193">
        <v>452010</v>
      </c>
      <c r="F3914" s="1926">
        <f t="shared" si="61"/>
        <v>5543787.0200000051</v>
      </c>
    </row>
    <row r="3915" spans="1:6" ht="39">
      <c r="A3915" s="832">
        <v>44186</v>
      </c>
      <c r="B3915" s="828">
        <v>0</v>
      </c>
      <c r="C3915" s="1574" t="s">
        <v>14936</v>
      </c>
      <c r="D3915" s="831"/>
      <c r="E3915" s="2193">
        <v>30000</v>
      </c>
      <c r="F3915" s="1926">
        <f t="shared" si="61"/>
        <v>5513787.0200000051</v>
      </c>
    </row>
    <row r="3916" spans="1:6" ht="39">
      <c r="A3916" s="832">
        <v>44186</v>
      </c>
      <c r="B3916" s="828">
        <v>0</v>
      </c>
      <c r="C3916" s="1574" t="s">
        <v>14937</v>
      </c>
      <c r="D3916" s="831"/>
      <c r="E3916" s="2193">
        <v>24750</v>
      </c>
      <c r="F3916" s="1926">
        <f t="shared" si="61"/>
        <v>5489037.0200000051</v>
      </c>
    </row>
    <row r="3917" spans="1:6" ht="39">
      <c r="A3917" s="832">
        <v>44186</v>
      </c>
      <c r="B3917" s="828">
        <v>54875232</v>
      </c>
      <c r="C3917" s="1574" t="s">
        <v>14938</v>
      </c>
      <c r="D3917" s="831"/>
      <c r="E3917" s="2193">
        <v>25000</v>
      </c>
      <c r="F3917" s="1926">
        <f t="shared" si="61"/>
        <v>5464037.0200000051</v>
      </c>
    </row>
    <row r="3918" spans="1:6" ht="39">
      <c r="A3918" s="832">
        <v>44186</v>
      </c>
      <c r="B3918" s="828">
        <v>54875232</v>
      </c>
      <c r="C3918" s="1574" t="s">
        <v>14939</v>
      </c>
      <c r="D3918" s="831"/>
      <c r="E3918" s="2192">
        <v>25</v>
      </c>
      <c r="F3918" s="1926">
        <f t="shared" si="61"/>
        <v>5464012.0200000051</v>
      </c>
    </row>
    <row r="3919" spans="1:6">
      <c r="A3919" s="832">
        <v>44186</v>
      </c>
      <c r="B3919" s="828">
        <v>54875232</v>
      </c>
      <c r="C3919" s="1574" t="s">
        <v>12632</v>
      </c>
      <c r="D3919" s="831"/>
      <c r="E3919" s="2192">
        <v>1.87</v>
      </c>
      <c r="F3919" s="1926">
        <f t="shared" si="61"/>
        <v>5464010.150000005</v>
      </c>
    </row>
    <row r="3920" spans="1:6" ht="39">
      <c r="A3920" s="832">
        <v>44186</v>
      </c>
      <c r="B3920" s="828">
        <v>54875232</v>
      </c>
      <c r="C3920" s="1574" t="s">
        <v>14940</v>
      </c>
      <c r="D3920" s="831"/>
      <c r="E3920" s="2193">
        <v>25000</v>
      </c>
      <c r="F3920" s="1926">
        <f t="shared" si="61"/>
        <v>5439010.150000005</v>
      </c>
    </row>
    <row r="3921" spans="1:6" ht="39">
      <c r="A3921" s="832">
        <v>44186</v>
      </c>
      <c r="B3921" s="828">
        <v>54875232</v>
      </c>
      <c r="C3921" s="1574" t="s">
        <v>14941</v>
      </c>
      <c r="D3921" s="831"/>
      <c r="E3921" s="2192">
        <v>25</v>
      </c>
      <c r="F3921" s="1926">
        <f t="shared" si="61"/>
        <v>5438985.150000005</v>
      </c>
    </row>
    <row r="3922" spans="1:6">
      <c r="A3922" s="832">
        <v>44186</v>
      </c>
      <c r="B3922" s="828">
        <v>54875232</v>
      </c>
      <c r="C3922" s="1574" t="s">
        <v>12632</v>
      </c>
      <c r="D3922" s="831"/>
      <c r="E3922" s="2192">
        <v>1.87</v>
      </c>
      <c r="F3922" s="1926">
        <f t="shared" si="61"/>
        <v>5438983.2800000049</v>
      </c>
    </row>
    <row r="3923" spans="1:6" ht="39">
      <c r="A3923" s="832">
        <v>44186</v>
      </c>
      <c r="B3923" s="828">
        <v>54875232</v>
      </c>
      <c r="C3923" s="1574" t="s">
        <v>14942</v>
      </c>
      <c r="D3923" s="831"/>
      <c r="E3923" s="2193">
        <v>53900</v>
      </c>
      <c r="F3923" s="1926">
        <f t="shared" si="61"/>
        <v>5385083.2800000049</v>
      </c>
    </row>
    <row r="3924" spans="1:6" ht="39">
      <c r="A3924" s="832">
        <v>44186</v>
      </c>
      <c r="B3924" s="828">
        <v>54875232</v>
      </c>
      <c r="C3924" s="1574" t="s">
        <v>14943</v>
      </c>
      <c r="D3924" s="831"/>
      <c r="E3924" s="2192">
        <v>50</v>
      </c>
      <c r="F3924" s="1926">
        <f t="shared" si="61"/>
        <v>5385033.2800000049</v>
      </c>
    </row>
    <row r="3925" spans="1:6">
      <c r="A3925" s="832">
        <v>44186</v>
      </c>
      <c r="B3925" s="828">
        <v>54875232</v>
      </c>
      <c r="C3925" s="1574" t="s">
        <v>12632</v>
      </c>
      <c r="D3925" s="831"/>
      <c r="E3925" s="2192">
        <v>3.75</v>
      </c>
      <c r="F3925" s="1926">
        <f t="shared" si="61"/>
        <v>5385029.5300000049</v>
      </c>
    </row>
    <row r="3926" spans="1:6" ht="39">
      <c r="A3926" s="832">
        <v>44186</v>
      </c>
      <c r="B3926" s="828">
        <v>54873416</v>
      </c>
      <c r="C3926" s="1574" t="s">
        <v>14944</v>
      </c>
      <c r="D3926" s="831"/>
      <c r="E3926" s="2193">
        <v>77500</v>
      </c>
      <c r="F3926" s="1926">
        <f t="shared" si="61"/>
        <v>5307529.5300000049</v>
      </c>
    </row>
    <row r="3927" spans="1:6" ht="39">
      <c r="A3927" s="832">
        <v>44186</v>
      </c>
      <c r="B3927" s="828">
        <v>54873416</v>
      </c>
      <c r="C3927" s="1574" t="s">
        <v>14945</v>
      </c>
      <c r="D3927" s="831"/>
      <c r="E3927" s="2192">
        <v>50</v>
      </c>
      <c r="F3927" s="1926">
        <f t="shared" si="61"/>
        <v>5307479.5300000049</v>
      </c>
    </row>
    <row r="3928" spans="1:6">
      <c r="A3928" s="832">
        <v>44186</v>
      </c>
      <c r="B3928" s="828">
        <v>54873416</v>
      </c>
      <c r="C3928" s="1574" t="s">
        <v>12632</v>
      </c>
      <c r="D3928" s="831"/>
      <c r="E3928" s="2192">
        <v>3.75</v>
      </c>
      <c r="F3928" s="1926">
        <f t="shared" si="61"/>
        <v>5307475.7800000049</v>
      </c>
    </row>
    <row r="3929" spans="1:6" ht="39">
      <c r="A3929" s="832">
        <v>44186</v>
      </c>
      <c r="B3929" s="828">
        <v>54873416</v>
      </c>
      <c r="C3929" s="1574" t="s">
        <v>14946</v>
      </c>
      <c r="D3929" s="831"/>
      <c r="E3929" s="2193">
        <v>113500</v>
      </c>
      <c r="F3929" s="1926">
        <f t="shared" si="61"/>
        <v>5193975.7800000049</v>
      </c>
    </row>
    <row r="3930" spans="1:6" ht="39">
      <c r="A3930" s="832">
        <v>44186</v>
      </c>
      <c r="B3930" s="828">
        <v>54873416</v>
      </c>
      <c r="C3930" s="1574" t="s">
        <v>14947</v>
      </c>
      <c r="D3930" s="831"/>
      <c r="E3930" s="2192">
        <v>50</v>
      </c>
      <c r="F3930" s="1926">
        <f t="shared" si="61"/>
        <v>5193925.7800000049</v>
      </c>
    </row>
    <row r="3931" spans="1:6">
      <c r="A3931" s="832">
        <v>44186</v>
      </c>
      <c r="B3931" s="828">
        <v>54873416</v>
      </c>
      <c r="C3931" s="1574" t="s">
        <v>12632</v>
      </c>
      <c r="D3931" s="831"/>
      <c r="E3931" s="2192">
        <v>3.75</v>
      </c>
      <c r="F3931" s="1926">
        <f t="shared" si="61"/>
        <v>5193922.0300000049</v>
      </c>
    </row>
    <row r="3932" spans="1:6" ht="39">
      <c r="A3932" s="832">
        <v>44186</v>
      </c>
      <c r="B3932" s="828">
        <v>0</v>
      </c>
      <c r="C3932" s="1574" t="s">
        <v>14948</v>
      </c>
      <c r="D3932" s="831"/>
      <c r="E3932" s="2193">
        <v>20700</v>
      </c>
      <c r="F3932" s="1926">
        <f t="shared" si="61"/>
        <v>5173222.0300000049</v>
      </c>
    </row>
    <row r="3933" spans="1:6" ht="39">
      <c r="A3933" s="832">
        <v>44186</v>
      </c>
      <c r="B3933" s="828">
        <v>0</v>
      </c>
      <c r="C3933" s="1574" t="s">
        <v>14949</v>
      </c>
      <c r="D3933" s="831"/>
      <c r="E3933" s="2193">
        <v>27450</v>
      </c>
      <c r="F3933" s="1926">
        <f t="shared" si="61"/>
        <v>5145772.0300000049</v>
      </c>
    </row>
    <row r="3934" spans="1:6" ht="39">
      <c r="A3934" s="832">
        <v>44186</v>
      </c>
      <c r="B3934" s="828">
        <v>0</v>
      </c>
      <c r="C3934" s="1574" t="s">
        <v>14950</v>
      </c>
      <c r="D3934" s="831"/>
      <c r="E3934" s="2193">
        <v>32700</v>
      </c>
      <c r="F3934" s="1926">
        <f t="shared" si="61"/>
        <v>5113072.0300000049</v>
      </c>
    </row>
    <row r="3935" spans="1:6" ht="39">
      <c r="A3935" s="832">
        <v>44186</v>
      </c>
      <c r="B3935" s="828">
        <v>54880152</v>
      </c>
      <c r="C3935" s="1574" t="s">
        <v>14951</v>
      </c>
      <c r="D3935" s="831"/>
      <c r="E3935" s="2193">
        <v>56600</v>
      </c>
      <c r="F3935" s="1926">
        <f t="shared" si="61"/>
        <v>5056472.0300000049</v>
      </c>
    </row>
    <row r="3936" spans="1:6" ht="39">
      <c r="A3936" s="832">
        <v>44186</v>
      </c>
      <c r="B3936" s="828">
        <v>54880152</v>
      </c>
      <c r="C3936" s="1574" t="s">
        <v>14952</v>
      </c>
      <c r="D3936" s="831"/>
      <c r="E3936" s="2192">
        <v>50</v>
      </c>
      <c r="F3936" s="1926">
        <f t="shared" si="61"/>
        <v>5056422.0300000049</v>
      </c>
    </row>
    <row r="3937" spans="1:6">
      <c r="A3937" s="832">
        <v>44186</v>
      </c>
      <c r="B3937" s="828">
        <v>54880152</v>
      </c>
      <c r="C3937" s="1574" t="s">
        <v>12881</v>
      </c>
      <c r="D3937" s="831"/>
      <c r="E3937" s="2192">
        <v>3.75</v>
      </c>
      <c r="F3937" s="1926">
        <f t="shared" si="61"/>
        <v>5056418.2800000049</v>
      </c>
    </row>
    <row r="3938" spans="1:6" ht="39">
      <c r="A3938" s="832">
        <v>44186</v>
      </c>
      <c r="B3938" s="828">
        <v>54880152</v>
      </c>
      <c r="C3938" s="1574" t="s">
        <v>14953</v>
      </c>
      <c r="D3938" s="831"/>
      <c r="E3938" s="2193">
        <v>27700</v>
      </c>
      <c r="F3938" s="1926">
        <f t="shared" si="61"/>
        <v>5028718.2800000049</v>
      </c>
    </row>
    <row r="3939" spans="1:6" ht="39">
      <c r="A3939" s="832">
        <v>44186</v>
      </c>
      <c r="B3939" s="828">
        <v>54880152</v>
      </c>
      <c r="C3939" s="1574" t="s">
        <v>14954</v>
      </c>
      <c r="D3939" s="831"/>
      <c r="E3939" s="2192">
        <v>25</v>
      </c>
      <c r="F3939" s="1926">
        <f t="shared" si="61"/>
        <v>5028693.2800000049</v>
      </c>
    </row>
    <row r="3940" spans="1:6">
      <c r="A3940" s="832">
        <v>44186</v>
      </c>
      <c r="B3940" s="828">
        <v>54880152</v>
      </c>
      <c r="C3940" s="1574" t="s">
        <v>12632</v>
      </c>
      <c r="D3940" s="831"/>
      <c r="E3940" s="2192">
        <v>1.87</v>
      </c>
      <c r="F3940" s="1926">
        <f t="shared" si="61"/>
        <v>5028691.4100000048</v>
      </c>
    </row>
    <row r="3941" spans="1:6" ht="39">
      <c r="A3941" s="832">
        <v>44186</v>
      </c>
      <c r="B3941" s="828">
        <v>0</v>
      </c>
      <c r="C3941" s="1574" t="s">
        <v>14955</v>
      </c>
      <c r="D3941" s="831"/>
      <c r="E3941" s="2193">
        <v>77500</v>
      </c>
      <c r="F3941" s="1926">
        <f t="shared" si="61"/>
        <v>4951191.4100000048</v>
      </c>
    </row>
    <row r="3942" spans="1:6" ht="39">
      <c r="A3942" s="832">
        <v>44186</v>
      </c>
      <c r="B3942" s="828">
        <v>54881798</v>
      </c>
      <c r="C3942" s="1574" t="s">
        <v>14956</v>
      </c>
      <c r="D3942" s="831"/>
      <c r="E3942" s="2193">
        <v>24550</v>
      </c>
      <c r="F3942" s="1926">
        <f t="shared" si="61"/>
        <v>4926641.4100000048</v>
      </c>
    </row>
    <row r="3943" spans="1:6" ht="39">
      <c r="A3943" s="832">
        <v>44186</v>
      </c>
      <c r="B3943" s="828">
        <v>54881798</v>
      </c>
      <c r="C3943" s="1574" t="s">
        <v>14957</v>
      </c>
      <c r="D3943" s="831"/>
      <c r="E3943" s="2192">
        <v>25</v>
      </c>
      <c r="F3943" s="1926">
        <f t="shared" si="61"/>
        <v>4926616.4100000048</v>
      </c>
    </row>
    <row r="3944" spans="1:6">
      <c r="A3944" s="832">
        <v>44186</v>
      </c>
      <c r="B3944" s="828">
        <v>54881798</v>
      </c>
      <c r="C3944" s="1574" t="s">
        <v>12632</v>
      </c>
      <c r="D3944" s="831"/>
      <c r="E3944" s="2192">
        <v>1.87</v>
      </c>
      <c r="F3944" s="1926">
        <f t="shared" si="61"/>
        <v>4926614.5400000047</v>
      </c>
    </row>
    <row r="3945" spans="1:6" ht="39">
      <c r="A3945" s="832">
        <v>44186</v>
      </c>
      <c r="B3945" s="828">
        <v>0</v>
      </c>
      <c r="C3945" s="1574" t="s">
        <v>14958</v>
      </c>
      <c r="D3945" s="831"/>
      <c r="E3945" s="2193">
        <v>10000</v>
      </c>
      <c r="F3945" s="1926">
        <f t="shared" si="61"/>
        <v>4916614.5400000047</v>
      </c>
    </row>
    <row r="3946" spans="1:6" ht="39">
      <c r="A3946" s="832">
        <v>44186</v>
      </c>
      <c r="B3946" s="828">
        <v>0</v>
      </c>
      <c r="C3946" s="1574" t="s">
        <v>14959</v>
      </c>
      <c r="D3946" s="831"/>
      <c r="E3946" s="2193">
        <v>8000</v>
      </c>
      <c r="F3946" s="1926">
        <f t="shared" si="61"/>
        <v>4908614.5400000047</v>
      </c>
    </row>
    <row r="3947" spans="1:6" s="846" customFormat="1" ht="26.25">
      <c r="A3947" s="871">
        <v>44186</v>
      </c>
      <c r="B3947" s="2073">
        <v>0</v>
      </c>
      <c r="C3947" s="1579" t="s">
        <v>14960</v>
      </c>
      <c r="D3947" s="839">
        <v>120000</v>
      </c>
      <c r="E3947" s="2202"/>
      <c r="F3947" s="2272">
        <f t="shared" si="61"/>
        <v>5028614.5400000047</v>
      </c>
    </row>
    <row r="3948" spans="1:6" ht="39">
      <c r="A3948" s="832">
        <v>44187</v>
      </c>
      <c r="B3948" s="828">
        <v>0</v>
      </c>
      <c r="C3948" s="1574" t="s">
        <v>14961</v>
      </c>
      <c r="D3948" s="857">
        <v>25000</v>
      </c>
      <c r="E3948" s="2192"/>
      <c r="F3948" s="1926">
        <f t="shared" si="61"/>
        <v>5053614.5400000047</v>
      </c>
    </row>
    <row r="3949" spans="1:6" ht="39">
      <c r="A3949" s="832">
        <v>44187</v>
      </c>
      <c r="B3949" s="828">
        <v>54936185</v>
      </c>
      <c r="C3949" s="1574" t="s">
        <v>14962</v>
      </c>
      <c r="D3949" s="831"/>
      <c r="E3949" s="2193">
        <v>76200</v>
      </c>
      <c r="F3949" s="1926">
        <f t="shared" si="61"/>
        <v>4977414.5400000047</v>
      </c>
    </row>
    <row r="3950" spans="1:6" ht="39">
      <c r="A3950" s="832">
        <v>44187</v>
      </c>
      <c r="B3950" s="828">
        <v>54936185</v>
      </c>
      <c r="C3950" s="1574" t="s">
        <v>14963</v>
      </c>
      <c r="D3950" s="831"/>
      <c r="E3950" s="2192">
        <v>50</v>
      </c>
      <c r="F3950" s="1926">
        <f t="shared" si="61"/>
        <v>4977364.5400000047</v>
      </c>
    </row>
    <row r="3951" spans="1:6">
      <c r="A3951" s="832">
        <v>44187</v>
      </c>
      <c r="B3951" s="828">
        <v>54936185</v>
      </c>
      <c r="C3951" s="1574" t="s">
        <v>12632</v>
      </c>
      <c r="D3951" s="831"/>
      <c r="E3951" s="2192">
        <v>3.75</v>
      </c>
      <c r="F3951" s="1926">
        <f t="shared" si="61"/>
        <v>4977360.7900000047</v>
      </c>
    </row>
    <row r="3952" spans="1:6" ht="39">
      <c r="A3952" s="832">
        <v>44187</v>
      </c>
      <c r="B3952" s="828">
        <v>0</v>
      </c>
      <c r="C3952" s="1574" t="s">
        <v>14964</v>
      </c>
      <c r="D3952" s="831"/>
      <c r="E3952" s="2193">
        <v>120000</v>
      </c>
      <c r="F3952" s="1926">
        <f t="shared" si="61"/>
        <v>4857360.7900000047</v>
      </c>
    </row>
    <row r="3953" spans="1:6" ht="39">
      <c r="A3953" s="832">
        <v>44187</v>
      </c>
      <c r="B3953" s="828">
        <v>54956203</v>
      </c>
      <c r="C3953" s="1574" t="s">
        <v>14965</v>
      </c>
      <c r="D3953" s="831"/>
      <c r="E3953" s="2193">
        <v>2000000</v>
      </c>
      <c r="F3953" s="1926">
        <f t="shared" si="61"/>
        <v>2857360.7900000047</v>
      </c>
    </row>
    <row r="3954" spans="1:6" ht="39">
      <c r="A3954" s="832">
        <v>44187</v>
      </c>
      <c r="B3954" s="828">
        <v>54956203</v>
      </c>
      <c r="C3954" s="1574" t="s">
        <v>14966</v>
      </c>
      <c r="D3954" s="831"/>
      <c r="E3954" s="2192">
        <v>50</v>
      </c>
      <c r="F3954" s="1926">
        <f t="shared" si="61"/>
        <v>2857310.7900000047</v>
      </c>
    </row>
    <row r="3955" spans="1:6">
      <c r="A3955" s="832">
        <v>44187</v>
      </c>
      <c r="B3955" s="828">
        <v>54956203</v>
      </c>
      <c r="C3955" s="1574" t="s">
        <v>14967</v>
      </c>
      <c r="D3955" s="831"/>
      <c r="E3955" s="2192">
        <v>3.75</v>
      </c>
      <c r="F3955" s="1926">
        <f t="shared" si="61"/>
        <v>2857307.0400000047</v>
      </c>
    </row>
    <row r="3956" spans="1:6" ht="39">
      <c r="A3956" s="832">
        <v>44187</v>
      </c>
      <c r="B3956" s="828">
        <v>54956742</v>
      </c>
      <c r="C3956" s="1574" t="s">
        <v>14968</v>
      </c>
      <c r="D3956" s="831"/>
      <c r="E3956" s="2193">
        <v>120000</v>
      </c>
      <c r="F3956" s="1926">
        <f t="shared" si="61"/>
        <v>2737307.0400000047</v>
      </c>
    </row>
    <row r="3957" spans="1:6" ht="39">
      <c r="A3957" s="832">
        <v>44187</v>
      </c>
      <c r="B3957" s="828">
        <v>54956742</v>
      </c>
      <c r="C3957" s="1574" t="s">
        <v>14969</v>
      </c>
      <c r="D3957" s="831"/>
      <c r="E3957" s="2192">
        <v>50</v>
      </c>
      <c r="F3957" s="1926">
        <f t="shared" si="61"/>
        <v>2737257.0400000047</v>
      </c>
    </row>
    <row r="3958" spans="1:6">
      <c r="A3958" s="832">
        <v>44187</v>
      </c>
      <c r="B3958" s="828">
        <v>54956742</v>
      </c>
      <c r="C3958" s="1574" t="s">
        <v>12881</v>
      </c>
      <c r="D3958" s="831"/>
      <c r="E3958" s="2192">
        <v>3.75</v>
      </c>
      <c r="F3958" s="1926">
        <f t="shared" si="61"/>
        <v>2737253.2900000047</v>
      </c>
    </row>
    <row r="3959" spans="1:6">
      <c r="A3959" s="832">
        <v>44187</v>
      </c>
      <c r="B3959" s="828">
        <v>0</v>
      </c>
      <c r="C3959" s="1574" t="s">
        <v>14970</v>
      </c>
      <c r="D3959" s="831"/>
      <c r="E3959" s="2192">
        <v>50</v>
      </c>
      <c r="F3959" s="1926">
        <f t="shared" si="61"/>
        <v>2737203.2900000047</v>
      </c>
    </row>
    <row r="3960" spans="1:6" ht="39">
      <c r="A3960" s="832">
        <v>44189</v>
      </c>
      <c r="B3960" s="828">
        <v>55204177</v>
      </c>
      <c r="C3960" s="1574" t="s">
        <v>14971</v>
      </c>
      <c r="D3960" s="831"/>
      <c r="E3960" s="2193">
        <v>1000000</v>
      </c>
      <c r="F3960" s="1926">
        <f t="shared" si="61"/>
        <v>1737203.2900000047</v>
      </c>
    </row>
    <row r="3961" spans="1:6" ht="39">
      <c r="A3961" s="832">
        <v>44189</v>
      </c>
      <c r="B3961" s="828">
        <v>55204177</v>
      </c>
      <c r="C3961" s="1574" t="s">
        <v>14972</v>
      </c>
      <c r="D3961" s="831"/>
      <c r="E3961" s="2192">
        <v>50</v>
      </c>
      <c r="F3961" s="1926">
        <f t="shared" si="61"/>
        <v>1737153.2900000047</v>
      </c>
    </row>
    <row r="3962" spans="1:6">
      <c r="A3962" s="832">
        <v>44189</v>
      </c>
      <c r="B3962" s="828">
        <v>55204177</v>
      </c>
      <c r="C3962" s="1574" t="s">
        <v>13902</v>
      </c>
      <c r="D3962" s="831"/>
      <c r="E3962" s="2192">
        <v>3.75</v>
      </c>
      <c r="F3962" s="1926">
        <f t="shared" si="61"/>
        <v>1737149.5400000047</v>
      </c>
    </row>
    <row r="3963" spans="1:6" s="846" customFormat="1" ht="26.25">
      <c r="A3963" s="871">
        <v>44189</v>
      </c>
      <c r="B3963" s="2073">
        <v>0</v>
      </c>
      <c r="C3963" s="1579" t="s">
        <v>14973</v>
      </c>
      <c r="D3963" s="839">
        <v>200000</v>
      </c>
      <c r="E3963" s="2202"/>
      <c r="F3963" s="2272">
        <f t="shared" si="61"/>
        <v>1937149.5400000047</v>
      </c>
    </row>
    <row r="3964" spans="1:6">
      <c r="A3964" s="832">
        <v>44189</v>
      </c>
      <c r="B3964" s="828">
        <v>0</v>
      </c>
      <c r="C3964" s="1574" t="s">
        <v>14974</v>
      </c>
      <c r="D3964" s="831"/>
      <c r="E3964" s="2192">
        <v>50</v>
      </c>
      <c r="F3964" s="1926">
        <f t="shared" si="61"/>
        <v>1937099.5400000047</v>
      </c>
    </row>
    <row r="3965" spans="1:6" ht="39">
      <c r="A3965" s="832">
        <v>44190</v>
      </c>
      <c r="B3965" s="828">
        <v>0</v>
      </c>
      <c r="C3965" s="1574" t="s">
        <v>14975</v>
      </c>
      <c r="D3965" s="857">
        <v>25000</v>
      </c>
      <c r="E3965" s="2192"/>
      <c r="F3965" s="1926">
        <f t="shared" si="61"/>
        <v>1962099.5400000047</v>
      </c>
    </row>
    <row r="3966" spans="1:6" ht="39">
      <c r="A3966" s="832">
        <v>44190</v>
      </c>
      <c r="B3966" s="828">
        <v>0</v>
      </c>
      <c r="C3966" s="1574" t="s">
        <v>14976</v>
      </c>
      <c r="D3966" s="857">
        <v>25000</v>
      </c>
      <c r="E3966" s="2192"/>
      <c r="F3966" s="1926">
        <f t="shared" si="61"/>
        <v>1987099.5400000047</v>
      </c>
    </row>
    <row r="3967" spans="1:6">
      <c r="A3967" s="832">
        <v>44190</v>
      </c>
      <c r="B3967" s="828">
        <v>0</v>
      </c>
      <c r="C3967" s="1574" t="s">
        <v>14977</v>
      </c>
      <c r="D3967" s="831"/>
      <c r="E3967" s="2192">
        <v>100</v>
      </c>
      <c r="F3967" s="1926">
        <f t="shared" si="61"/>
        <v>1986999.5400000047</v>
      </c>
    </row>
    <row r="3968" spans="1:6" s="846" customFormat="1" ht="39">
      <c r="A3968" s="871">
        <v>44191</v>
      </c>
      <c r="B3968" s="2073">
        <v>0</v>
      </c>
      <c r="C3968" s="1579" t="s">
        <v>14978</v>
      </c>
      <c r="D3968" s="839">
        <v>10000</v>
      </c>
      <c r="E3968" s="2202"/>
      <c r="F3968" s="2272">
        <f t="shared" si="61"/>
        <v>1996999.5400000047</v>
      </c>
    </row>
    <row r="3969" spans="1:6">
      <c r="A3969" s="832">
        <v>44194</v>
      </c>
      <c r="B3969" s="828">
        <v>9999873361</v>
      </c>
      <c r="C3969" s="1574" t="s">
        <v>14979</v>
      </c>
      <c r="D3969" s="857">
        <v>55500</v>
      </c>
      <c r="E3969" s="2192"/>
      <c r="F3969" s="1926">
        <f t="shared" si="61"/>
        <v>2052499.5400000047</v>
      </c>
    </row>
    <row r="3970" spans="1:6">
      <c r="A3970" s="832">
        <v>44194</v>
      </c>
      <c r="B3970" s="828">
        <v>0</v>
      </c>
      <c r="C3970" s="1574" t="s">
        <v>13722</v>
      </c>
      <c r="D3970" s="831"/>
      <c r="E3970" s="2192">
        <v>20</v>
      </c>
      <c r="F3970" s="1926">
        <f t="shared" si="61"/>
        <v>2052479.5400000047</v>
      </c>
    </row>
    <row r="3971" spans="1:6">
      <c r="A3971" s="832">
        <v>44194</v>
      </c>
      <c r="B3971" s="828">
        <v>0</v>
      </c>
      <c r="C3971" s="1574" t="s">
        <v>14980</v>
      </c>
      <c r="D3971" s="831"/>
      <c r="E3971" s="2192">
        <v>50</v>
      </c>
      <c r="F3971" s="1926">
        <f t="shared" ref="F3971:F4034" si="62">F3970-E3971+D3971</f>
        <v>2052429.5400000047</v>
      </c>
    </row>
    <row r="3972" spans="1:6" ht="39">
      <c r="A3972" s="832">
        <v>44195</v>
      </c>
      <c r="B3972" s="828">
        <v>0</v>
      </c>
      <c r="C3972" s="1574" t="s">
        <v>14981</v>
      </c>
      <c r="D3972" s="831"/>
      <c r="E3972" s="2193">
        <v>37500</v>
      </c>
      <c r="F3972" s="1926">
        <f t="shared" si="62"/>
        <v>2014929.5400000047</v>
      </c>
    </row>
    <row r="3973" spans="1:6" ht="39">
      <c r="A3973" s="832">
        <v>44195</v>
      </c>
      <c r="B3973" s="828">
        <v>0</v>
      </c>
      <c r="C3973" s="1574" t="s">
        <v>14982</v>
      </c>
      <c r="D3973" s="831"/>
      <c r="E3973" s="2193">
        <v>20000</v>
      </c>
      <c r="F3973" s="1926">
        <f t="shared" si="62"/>
        <v>1994929.5400000047</v>
      </c>
    </row>
    <row r="3974" spans="1:6" ht="26.25">
      <c r="A3974" s="832">
        <v>44196</v>
      </c>
      <c r="B3974" s="828">
        <v>0</v>
      </c>
      <c r="C3974" s="1574" t="s">
        <v>14983</v>
      </c>
      <c r="D3974" s="857">
        <v>30000</v>
      </c>
      <c r="E3974" s="2192"/>
      <c r="F3974" s="1926">
        <f t="shared" si="62"/>
        <v>2024929.5400000047</v>
      </c>
    </row>
    <row r="3975" spans="1:6" ht="39">
      <c r="A3975" s="832">
        <v>44196</v>
      </c>
      <c r="B3975" s="828">
        <v>55792214</v>
      </c>
      <c r="C3975" s="1574" t="s">
        <v>14984</v>
      </c>
      <c r="D3975" s="831"/>
      <c r="E3975" s="2193">
        <v>1000000</v>
      </c>
      <c r="F3975" s="1926">
        <f t="shared" si="62"/>
        <v>1024929.5400000047</v>
      </c>
    </row>
    <row r="3976" spans="1:6" ht="39">
      <c r="A3976" s="832">
        <v>44196</v>
      </c>
      <c r="B3976" s="828">
        <v>55792214</v>
      </c>
      <c r="C3976" s="1574" t="s">
        <v>14985</v>
      </c>
      <c r="D3976" s="831"/>
      <c r="E3976" s="2192">
        <v>50</v>
      </c>
      <c r="F3976" s="1926">
        <f t="shared" si="62"/>
        <v>1024879.5400000047</v>
      </c>
    </row>
    <row r="3977" spans="1:6">
      <c r="A3977" s="832">
        <v>44196</v>
      </c>
      <c r="B3977" s="828">
        <v>55792214</v>
      </c>
      <c r="C3977" s="1574" t="s">
        <v>14967</v>
      </c>
      <c r="D3977" s="831"/>
      <c r="E3977" s="2192">
        <v>3.75</v>
      </c>
      <c r="F3977" s="1926">
        <f t="shared" si="62"/>
        <v>1024875.7900000047</v>
      </c>
    </row>
    <row r="3978" spans="1:6" ht="39">
      <c r="A3978" s="832">
        <v>44196</v>
      </c>
      <c r="B3978" s="828">
        <v>55792214</v>
      </c>
      <c r="C3978" s="1574" t="s">
        <v>14986</v>
      </c>
      <c r="D3978" s="831"/>
      <c r="E3978" s="2193">
        <v>300000</v>
      </c>
      <c r="F3978" s="1926">
        <f t="shared" si="62"/>
        <v>724875.79000000469</v>
      </c>
    </row>
    <row r="3979" spans="1:6" ht="39">
      <c r="A3979" s="832">
        <v>44196</v>
      </c>
      <c r="B3979" s="828">
        <v>55792214</v>
      </c>
      <c r="C3979" s="1574" t="s">
        <v>14987</v>
      </c>
      <c r="D3979" s="831"/>
      <c r="E3979" s="2192">
        <v>50</v>
      </c>
      <c r="F3979" s="1926">
        <f t="shared" si="62"/>
        <v>724825.79000000469</v>
      </c>
    </row>
    <row r="3980" spans="1:6">
      <c r="A3980" s="832">
        <v>44196</v>
      </c>
      <c r="B3980" s="828">
        <v>55792214</v>
      </c>
      <c r="C3980" s="1574" t="s">
        <v>13860</v>
      </c>
      <c r="D3980" s="831"/>
      <c r="E3980" s="2192">
        <v>3.75</v>
      </c>
      <c r="F3980" s="1926">
        <f t="shared" si="62"/>
        <v>724822.04000000469</v>
      </c>
    </row>
    <row r="3981" spans="1:6">
      <c r="A3981" s="832">
        <v>44197</v>
      </c>
      <c r="B3981" s="828">
        <v>0</v>
      </c>
      <c r="C3981" s="1574" t="s">
        <v>11736</v>
      </c>
      <c r="D3981" s="831"/>
      <c r="E3981" s="2193">
        <v>22542.1</v>
      </c>
      <c r="F3981" s="1926">
        <f t="shared" si="62"/>
        <v>702279.94000000472</v>
      </c>
    </row>
    <row r="3982" spans="1:6">
      <c r="A3982" s="832">
        <v>44197</v>
      </c>
      <c r="B3982" s="828">
        <v>0</v>
      </c>
      <c r="C3982" s="1574" t="s">
        <v>11737</v>
      </c>
      <c r="D3982" s="831"/>
      <c r="E3982" s="2193">
        <v>1690.66</v>
      </c>
      <c r="F3982" s="1926">
        <f t="shared" si="62"/>
        <v>700589.28000000468</v>
      </c>
    </row>
    <row r="3983" spans="1:6" ht="26.25">
      <c r="A3983" s="832">
        <v>44197</v>
      </c>
      <c r="B3983" s="828">
        <v>0</v>
      </c>
      <c r="C3983" s="1574" t="s">
        <v>14988</v>
      </c>
      <c r="D3983" s="857">
        <v>25000</v>
      </c>
      <c r="E3983" s="2192"/>
      <c r="F3983" s="1926">
        <f t="shared" si="62"/>
        <v>725589.28000000468</v>
      </c>
    </row>
    <row r="3984" spans="1:6">
      <c r="A3984" s="832">
        <v>44197</v>
      </c>
      <c r="B3984" s="828">
        <v>0</v>
      </c>
      <c r="C3984" s="1574" t="s">
        <v>14989</v>
      </c>
      <c r="D3984" s="831"/>
      <c r="E3984" s="2192">
        <v>50</v>
      </c>
      <c r="F3984" s="1926">
        <f t="shared" si="62"/>
        <v>725539.28000000468</v>
      </c>
    </row>
    <row r="3985" spans="1:6" ht="39">
      <c r="A3985" s="832">
        <v>44198</v>
      </c>
      <c r="B3985" s="828">
        <v>0</v>
      </c>
      <c r="C3985" s="1574" t="s">
        <v>14990</v>
      </c>
      <c r="D3985" s="857">
        <v>54000</v>
      </c>
      <c r="E3985" s="2192"/>
      <c r="F3985" s="1926">
        <f t="shared" si="62"/>
        <v>779539.28000000468</v>
      </c>
    </row>
    <row r="3986" spans="1:6" ht="39">
      <c r="A3986" s="832">
        <v>44200</v>
      </c>
      <c r="B3986" s="828">
        <v>0</v>
      </c>
      <c r="C3986" s="1574" t="s">
        <v>14991</v>
      </c>
      <c r="D3986" s="857">
        <v>25000</v>
      </c>
      <c r="E3986" s="2192"/>
      <c r="F3986" s="1926">
        <f t="shared" si="62"/>
        <v>804539.28000000468</v>
      </c>
    </row>
    <row r="3987" spans="1:6">
      <c r="A3987" s="832">
        <v>44200</v>
      </c>
      <c r="B3987" s="828">
        <v>0</v>
      </c>
      <c r="C3987" s="1574" t="s">
        <v>14992</v>
      </c>
      <c r="D3987" s="831"/>
      <c r="E3987" s="2192">
        <v>50</v>
      </c>
      <c r="F3987" s="1926">
        <f t="shared" si="62"/>
        <v>804489.28000000468</v>
      </c>
    </row>
    <row r="3988" spans="1:6" ht="26.25">
      <c r="A3988" s="832">
        <v>44201</v>
      </c>
      <c r="B3988" s="828">
        <v>0</v>
      </c>
      <c r="C3988" s="1574" t="s">
        <v>14993</v>
      </c>
      <c r="D3988" s="857">
        <v>25000</v>
      </c>
      <c r="E3988" s="2192"/>
      <c r="F3988" s="1926">
        <f t="shared" si="62"/>
        <v>829489.28000000468</v>
      </c>
    </row>
    <row r="3989" spans="1:6" ht="39">
      <c r="A3989" s="832">
        <v>44201</v>
      </c>
      <c r="B3989" s="828">
        <v>0</v>
      </c>
      <c r="C3989" s="1574" t="s">
        <v>14994</v>
      </c>
      <c r="D3989" s="831"/>
      <c r="E3989" s="2193">
        <v>59240</v>
      </c>
      <c r="F3989" s="1926">
        <f t="shared" si="62"/>
        <v>770249.28000000468</v>
      </c>
    </row>
    <row r="3990" spans="1:6" ht="39">
      <c r="A3990" s="832">
        <v>44201</v>
      </c>
      <c r="B3990" s="828">
        <v>0</v>
      </c>
      <c r="C3990" s="1574" t="s">
        <v>14995</v>
      </c>
      <c r="D3990" s="831"/>
      <c r="E3990" s="2193">
        <v>24420</v>
      </c>
      <c r="F3990" s="1926">
        <f t="shared" si="62"/>
        <v>745829.28000000468</v>
      </c>
    </row>
    <row r="3991" spans="1:6" ht="39">
      <c r="A3991" s="832">
        <v>44201</v>
      </c>
      <c r="B3991" s="828">
        <v>0</v>
      </c>
      <c r="C3991" s="1574" t="s">
        <v>14996</v>
      </c>
      <c r="D3991" s="857">
        <v>56000</v>
      </c>
      <c r="E3991" s="2192"/>
      <c r="F3991" s="1926">
        <f t="shared" si="62"/>
        <v>801829.28000000468</v>
      </c>
    </row>
    <row r="3992" spans="1:6">
      <c r="A3992" s="832">
        <v>44201</v>
      </c>
      <c r="B3992" s="828">
        <v>0</v>
      </c>
      <c r="C3992" s="1574" t="s">
        <v>14997</v>
      </c>
      <c r="D3992" s="831"/>
      <c r="E3992" s="2192">
        <v>100</v>
      </c>
      <c r="F3992" s="1926">
        <f t="shared" si="62"/>
        <v>801729.28000000468</v>
      </c>
    </row>
    <row r="3993" spans="1:6" ht="39">
      <c r="A3993" s="832">
        <v>44202</v>
      </c>
      <c r="B3993" s="828">
        <v>0</v>
      </c>
      <c r="C3993" s="1574" t="s">
        <v>14998</v>
      </c>
      <c r="D3993" s="857">
        <v>60000</v>
      </c>
      <c r="E3993" s="2192"/>
      <c r="F3993" s="1926">
        <f t="shared" si="62"/>
        <v>861729.28000000468</v>
      </c>
    </row>
    <row r="3994" spans="1:6">
      <c r="A3994" s="832">
        <v>44202</v>
      </c>
      <c r="B3994" s="828">
        <v>0</v>
      </c>
      <c r="C3994" s="1574" t="s">
        <v>14999</v>
      </c>
      <c r="D3994" s="831"/>
      <c r="E3994" s="2192">
        <v>50</v>
      </c>
      <c r="F3994" s="1926">
        <f t="shared" si="62"/>
        <v>861679.28000000468</v>
      </c>
    </row>
    <row r="3995" spans="1:6" ht="26.25">
      <c r="A3995" s="832">
        <v>44203</v>
      </c>
      <c r="B3995" s="828">
        <v>0</v>
      </c>
      <c r="C3995" s="1574" t="s">
        <v>15000</v>
      </c>
      <c r="D3995" s="857">
        <v>9000</v>
      </c>
      <c r="E3995" s="2192"/>
      <c r="F3995" s="1926">
        <f t="shared" si="62"/>
        <v>870679.28000000468</v>
      </c>
    </row>
    <row r="3996" spans="1:6" ht="39">
      <c r="A3996" s="832">
        <v>44203</v>
      </c>
      <c r="B3996" s="828">
        <v>56241685</v>
      </c>
      <c r="C3996" s="1574" t="s">
        <v>15001</v>
      </c>
      <c r="D3996" s="831"/>
      <c r="E3996" s="2193">
        <v>84960</v>
      </c>
      <c r="F3996" s="1926">
        <f t="shared" si="62"/>
        <v>785719.28000000468</v>
      </c>
    </row>
    <row r="3997" spans="1:6" ht="39">
      <c r="A3997" s="832">
        <v>44203</v>
      </c>
      <c r="B3997" s="828">
        <v>56241685</v>
      </c>
      <c r="C3997" s="1574" t="s">
        <v>15002</v>
      </c>
      <c r="D3997" s="831"/>
      <c r="E3997" s="2192">
        <v>50</v>
      </c>
      <c r="F3997" s="1926">
        <f t="shared" si="62"/>
        <v>785669.28000000468</v>
      </c>
    </row>
    <row r="3998" spans="1:6">
      <c r="A3998" s="832">
        <v>44203</v>
      </c>
      <c r="B3998" s="828">
        <v>56241685</v>
      </c>
      <c r="C3998" s="1574" t="s">
        <v>12632</v>
      </c>
      <c r="D3998" s="831"/>
      <c r="E3998" s="2192">
        <v>3.75</v>
      </c>
      <c r="F3998" s="1926">
        <f t="shared" si="62"/>
        <v>785665.53000000468</v>
      </c>
    </row>
    <row r="3999" spans="1:6" ht="39">
      <c r="A3999" s="832">
        <v>44203</v>
      </c>
      <c r="B3999" s="828">
        <v>56307195</v>
      </c>
      <c r="C3999" s="1574" t="s">
        <v>15003</v>
      </c>
      <c r="D3999" s="831"/>
      <c r="E3999" s="2193">
        <v>160000</v>
      </c>
      <c r="F3999" s="1926">
        <f t="shared" si="62"/>
        <v>625665.53000000468</v>
      </c>
    </row>
    <row r="4000" spans="1:6" ht="39">
      <c r="A4000" s="832">
        <v>44203</v>
      </c>
      <c r="B4000" s="828">
        <v>56307195</v>
      </c>
      <c r="C4000" s="1574" t="s">
        <v>15004</v>
      </c>
      <c r="D4000" s="831"/>
      <c r="E4000" s="2192">
        <v>50</v>
      </c>
      <c r="F4000" s="1926">
        <f t="shared" si="62"/>
        <v>625615.53000000468</v>
      </c>
    </row>
    <row r="4001" spans="1:6">
      <c r="A4001" s="832">
        <v>44203</v>
      </c>
      <c r="B4001" s="828">
        <v>56307195</v>
      </c>
      <c r="C4001" s="1574" t="s">
        <v>12943</v>
      </c>
      <c r="D4001" s="831"/>
      <c r="E4001" s="2192">
        <v>3.75</v>
      </c>
      <c r="F4001" s="1926">
        <f t="shared" si="62"/>
        <v>625611.78000000468</v>
      </c>
    </row>
    <row r="4002" spans="1:6" ht="39">
      <c r="A4002" s="832">
        <v>44203</v>
      </c>
      <c r="B4002" s="828">
        <v>0</v>
      </c>
      <c r="C4002" s="1574" t="s">
        <v>15005</v>
      </c>
      <c r="D4002" s="857">
        <v>25000</v>
      </c>
      <c r="E4002" s="2192"/>
      <c r="F4002" s="1926">
        <f t="shared" si="62"/>
        <v>650611.78000000468</v>
      </c>
    </row>
    <row r="4003" spans="1:6">
      <c r="A4003" s="832">
        <v>44203</v>
      </c>
      <c r="B4003" s="828">
        <v>0</v>
      </c>
      <c r="C4003" s="1574" t="s">
        <v>15006</v>
      </c>
      <c r="D4003" s="831"/>
      <c r="E4003" s="2192">
        <v>50</v>
      </c>
      <c r="F4003" s="1926">
        <f t="shared" si="62"/>
        <v>650561.78000000468</v>
      </c>
    </row>
    <row r="4004" spans="1:6" ht="26.25">
      <c r="A4004" s="832">
        <v>44204</v>
      </c>
      <c r="B4004" s="828">
        <v>0</v>
      </c>
      <c r="C4004" s="1574" t="s">
        <v>15007</v>
      </c>
      <c r="D4004" s="857">
        <v>89000</v>
      </c>
      <c r="E4004" s="2192"/>
      <c r="F4004" s="1926">
        <f t="shared" si="62"/>
        <v>739561.78000000468</v>
      </c>
    </row>
    <row r="4005" spans="1:6" ht="39">
      <c r="A4005" s="832">
        <v>44204</v>
      </c>
      <c r="B4005" s="828">
        <v>0</v>
      </c>
      <c r="C4005" s="1574" t="s">
        <v>15008</v>
      </c>
      <c r="D4005" s="857">
        <v>15000</v>
      </c>
      <c r="E4005" s="2192"/>
      <c r="F4005" s="1926">
        <f t="shared" si="62"/>
        <v>754561.78000000468</v>
      </c>
    </row>
    <row r="4006" spans="1:6" ht="39">
      <c r="A4006" s="832">
        <v>44204</v>
      </c>
      <c r="B4006" s="828">
        <v>0</v>
      </c>
      <c r="C4006" s="1574" t="s">
        <v>15009</v>
      </c>
      <c r="D4006" s="857">
        <v>65000</v>
      </c>
      <c r="E4006" s="2192"/>
      <c r="F4006" s="1926">
        <f t="shared" si="62"/>
        <v>819561.78000000468</v>
      </c>
    </row>
    <row r="4007" spans="1:6" ht="26.25">
      <c r="A4007" s="832">
        <v>44204</v>
      </c>
      <c r="B4007" s="828">
        <v>0</v>
      </c>
      <c r="C4007" s="1574" t="s">
        <v>15010</v>
      </c>
      <c r="D4007" s="857">
        <v>70000</v>
      </c>
      <c r="E4007" s="2192"/>
      <c r="F4007" s="1926">
        <f t="shared" si="62"/>
        <v>889561.78000000468</v>
      </c>
    </row>
    <row r="4008" spans="1:6" ht="39">
      <c r="A4008" s="832">
        <v>44204</v>
      </c>
      <c r="B4008" s="828">
        <v>0</v>
      </c>
      <c r="C4008" s="1574" t="s">
        <v>15011</v>
      </c>
      <c r="D4008" s="857">
        <v>60000</v>
      </c>
      <c r="E4008" s="2192"/>
      <c r="F4008" s="1926">
        <f t="shared" si="62"/>
        <v>949561.78000000468</v>
      </c>
    </row>
    <row r="4009" spans="1:6">
      <c r="A4009" s="832">
        <v>44204</v>
      </c>
      <c r="B4009" s="828">
        <v>0</v>
      </c>
      <c r="C4009" s="1574" t="s">
        <v>15012</v>
      </c>
      <c r="D4009" s="831"/>
      <c r="E4009" s="2192">
        <v>100</v>
      </c>
      <c r="F4009" s="1926">
        <f t="shared" si="62"/>
        <v>949461.78000000468</v>
      </c>
    </row>
    <row r="4010" spans="1:6" ht="39">
      <c r="A4010" s="832">
        <v>44205</v>
      </c>
      <c r="B4010" s="828">
        <v>0</v>
      </c>
      <c r="C4010" s="1574" t="s">
        <v>15013</v>
      </c>
      <c r="D4010" s="857">
        <v>25000</v>
      </c>
      <c r="E4010" s="2192"/>
      <c r="F4010" s="1926">
        <f t="shared" si="62"/>
        <v>974461.78000000468</v>
      </c>
    </row>
    <row r="4011" spans="1:6" ht="26.25">
      <c r="A4011" s="832">
        <v>44205</v>
      </c>
      <c r="B4011" s="828">
        <v>0</v>
      </c>
      <c r="C4011" s="1574" t="s">
        <v>15014</v>
      </c>
      <c r="D4011" s="857">
        <v>25000</v>
      </c>
      <c r="E4011" s="2192"/>
      <c r="F4011" s="1926">
        <f t="shared" si="62"/>
        <v>999461.78000000468</v>
      </c>
    </row>
    <row r="4012" spans="1:6" ht="26.25">
      <c r="A4012" s="832">
        <v>44205</v>
      </c>
      <c r="B4012" s="828">
        <v>0</v>
      </c>
      <c r="C4012" s="1574" t="s">
        <v>15015</v>
      </c>
      <c r="D4012" s="857">
        <v>25000</v>
      </c>
      <c r="E4012" s="2192"/>
      <c r="F4012" s="1926">
        <f t="shared" si="62"/>
        <v>1024461.7800000047</v>
      </c>
    </row>
    <row r="4013" spans="1:6" ht="39">
      <c r="A4013" s="832">
        <v>44205</v>
      </c>
      <c r="B4013" s="828">
        <v>56396224</v>
      </c>
      <c r="C4013" s="1574" t="s">
        <v>15016</v>
      </c>
      <c r="D4013" s="831"/>
      <c r="E4013" s="2193">
        <v>200000</v>
      </c>
      <c r="F4013" s="1926">
        <f t="shared" si="62"/>
        <v>824461.78000000468</v>
      </c>
    </row>
    <row r="4014" spans="1:6" ht="39">
      <c r="A4014" s="832">
        <v>44205</v>
      </c>
      <c r="B4014" s="828">
        <v>56396224</v>
      </c>
      <c r="C4014" s="1574" t="s">
        <v>15017</v>
      </c>
      <c r="D4014" s="831"/>
      <c r="E4014" s="2192">
        <v>50</v>
      </c>
      <c r="F4014" s="1926">
        <f t="shared" si="62"/>
        <v>824411.78000000468</v>
      </c>
    </row>
    <row r="4015" spans="1:6">
      <c r="A4015" s="832">
        <v>44205</v>
      </c>
      <c r="B4015" s="828">
        <v>56396224</v>
      </c>
      <c r="C4015" s="1574" t="s">
        <v>15018</v>
      </c>
      <c r="D4015" s="831"/>
      <c r="E4015" s="2192">
        <v>3.75</v>
      </c>
      <c r="F4015" s="1926">
        <f t="shared" si="62"/>
        <v>824408.03000000468</v>
      </c>
    </row>
    <row r="4016" spans="1:6" ht="39">
      <c r="A4016" s="832">
        <v>44205</v>
      </c>
      <c r="B4016" s="828">
        <v>0</v>
      </c>
      <c r="C4016" s="1574" t="s">
        <v>15019</v>
      </c>
      <c r="D4016" s="831"/>
      <c r="E4016" s="2193">
        <v>10350</v>
      </c>
      <c r="F4016" s="1926">
        <f t="shared" si="62"/>
        <v>814058.03000000468</v>
      </c>
    </row>
    <row r="4017" spans="1:6" ht="26.25">
      <c r="A4017" s="832">
        <v>44205</v>
      </c>
      <c r="B4017" s="828">
        <v>0</v>
      </c>
      <c r="C4017" s="1574" t="s">
        <v>15020</v>
      </c>
      <c r="D4017" s="857">
        <v>30000</v>
      </c>
      <c r="E4017" s="2192"/>
      <c r="F4017" s="1926">
        <f t="shared" si="62"/>
        <v>844058.03000000468</v>
      </c>
    </row>
    <row r="4018" spans="1:6" ht="39">
      <c r="A4018" s="832">
        <v>44205</v>
      </c>
      <c r="B4018" s="828">
        <v>0</v>
      </c>
      <c r="C4018" s="1574" t="s">
        <v>15021</v>
      </c>
      <c r="D4018" s="857">
        <v>35000</v>
      </c>
      <c r="E4018" s="2192"/>
      <c r="F4018" s="1926">
        <f t="shared" si="62"/>
        <v>879058.03000000468</v>
      </c>
    </row>
    <row r="4019" spans="1:6" ht="26.25">
      <c r="A4019" s="832">
        <v>44205</v>
      </c>
      <c r="B4019" s="828">
        <v>0</v>
      </c>
      <c r="C4019" s="1574" t="s">
        <v>15022</v>
      </c>
      <c r="D4019" s="857">
        <v>60000</v>
      </c>
      <c r="E4019" s="2192"/>
      <c r="F4019" s="1926">
        <f t="shared" si="62"/>
        <v>939058.03000000468</v>
      </c>
    </row>
    <row r="4020" spans="1:6" ht="39">
      <c r="A4020" s="832">
        <v>44205</v>
      </c>
      <c r="B4020" s="828">
        <v>0</v>
      </c>
      <c r="C4020" s="1574" t="s">
        <v>15023</v>
      </c>
      <c r="D4020" s="857">
        <v>25000</v>
      </c>
      <c r="E4020" s="2192"/>
      <c r="F4020" s="1926">
        <f t="shared" si="62"/>
        <v>964058.03000000468</v>
      </c>
    </row>
    <row r="4021" spans="1:6" ht="39">
      <c r="A4021" s="832">
        <v>44205</v>
      </c>
      <c r="B4021" s="828">
        <v>0</v>
      </c>
      <c r="C4021" s="1574" t="s">
        <v>15024</v>
      </c>
      <c r="D4021" s="857">
        <v>30000</v>
      </c>
      <c r="E4021" s="2192"/>
      <c r="F4021" s="1926">
        <f t="shared" si="62"/>
        <v>994058.03000000468</v>
      </c>
    </row>
    <row r="4022" spans="1:6" ht="26.25">
      <c r="A4022" s="832">
        <v>44205</v>
      </c>
      <c r="B4022" s="828">
        <v>0</v>
      </c>
      <c r="C4022" s="1574" t="s">
        <v>15025</v>
      </c>
      <c r="D4022" s="857">
        <v>25000</v>
      </c>
      <c r="E4022" s="2192"/>
      <c r="F4022" s="1926">
        <f t="shared" si="62"/>
        <v>1019058.0300000047</v>
      </c>
    </row>
    <row r="4023" spans="1:6" ht="39">
      <c r="A4023" s="832">
        <v>44205</v>
      </c>
      <c r="B4023" s="828">
        <v>0</v>
      </c>
      <c r="C4023" s="1574" t="s">
        <v>15026</v>
      </c>
      <c r="D4023" s="857">
        <v>25000</v>
      </c>
      <c r="E4023" s="2192"/>
      <c r="F4023" s="1926">
        <f t="shared" si="62"/>
        <v>1044058.0300000047</v>
      </c>
    </row>
    <row r="4024" spans="1:6" ht="26.25">
      <c r="A4024" s="832">
        <v>44205</v>
      </c>
      <c r="B4024" s="828">
        <v>0</v>
      </c>
      <c r="C4024" s="1574" t="s">
        <v>15027</v>
      </c>
      <c r="D4024" s="857">
        <v>35000</v>
      </c>
      <c r="E4024" s="2192"/>
      <c r="F4024" s="1926">
        <f t="shared" si="62"/>
        <v>1079058.0300000047</v>
      </c>
    </row>
    <row r="4025" spans="1:6" ht="39">
      <c r="A4025" s="832">
        <v>44205</v>
      </c>
      <c r="B4025" s="828">
        <v>0</v>
      </c>
      <c r="C4025" s="1574" t="s">
        <v>15028</v>
      </c>
      <c r="D4025" s="857">
        <v>35000</v>
      </c>
      <c r="E4025" s="2192"/>
      <c r="F4025" s="1926">
        <f t="shared" si="62"/>
        <v>1114058.0300000047</v>
      </c>
    </row>
    <row r="4026" spans="1:6">
      <c r="A4026" s="832">
        <v>44205</v>
      </c>
      <c r="B4026" s="828">
        <v>0</v>
      </c>
      <c r="C4026" s="1574" t="s">
        <v>15029</v>
      </c>
      <c r="D4026" s="831"/>
      <c r="E4026" s="2192">
        <v>350</v>
      </c>
      <c r="F4026" s="1926">
        <f t="shared" si="62"/>
        <v>1113708.0300000047</v>
      </c>
    </row>
    <row r="4027" spans="1:6" ht="39">
      <c r="A4027" s="832">
        <v>44206</v>
      </c>
      <c r="B4027" s="828">
        <v>56445718</v>
      </c>
      <c r="C4027" s="1574" t="s">
        <v>15030</v>
      </c>
      <c r="D4027" s="831"/>
      <c r="E4027" s="2193">
        <v>170000</v>
      </c>
      <c r="F4027" s="1926">
        <f t="shared" si="62"/>
        <v>943708.03000000468</v>
      </c>
    </row>
    <row r="4028" spans="1:6" ht="39">
      <c r="A4028" s="832">
        <v>44206</v>
      </c>
      <c r="B4028" s="828">
        <v>56445718</v>
      </c>
      <c r="C4028" s="1574" t="s">
        <v>15031</v>
      </c>
      <c r="D4028" s="831"/>
      <c r="E4028" s="2192">
        <v>50</v>
      </c>
      <c r="F4028" s="1926">
        <f t="shared" si="62"/>
        <v>943658.03000000468</v>
      </c>
    </row>
    <row r="4029" spans="1:6">
      <c r="A4029" s="832">
        <v>44206</v>
      </c>
      <c r="B4029" s="828">
        <v>56445718</v>
      </c>
      <c r="C4029" s="1574" t="s">
        <v>14531</v>
      </c>
      <c r="D4029" s="831"/>
      <c r="E4029" s="2192">
        <v>3.75</v>
      </c>
      <c r="F4029" s="1926">
        <f t="shared" si="62"/>
        <v>943654.28000000468</v>
      </c>
    </row>
    <row r="4030" spans="1:6" ht="39">
      <c r="A4030" s="832">
        <v>44206</v>
      </c>
      <c r="B4030" s="828">
        <v>0</v>
      </c>
      <c r="C4030" s="1574" t="s">
        <v>15032</v>
      </c>
      <c r="D4030" s="857">
        <v>25000</v>
      </c>
      <c r="E4030" s="2192"/>
      <c r="F4030" s="1926">
        <f t="shared" si="62"/>
        <v>968654.28000000468</v>
      </c>
    </row>
    <row r="4031" spans="1:6" ht="39">
      <c r="A4031" s="832">
        <v>44206</v>
      </c>
      <c r="B4031" s="828">
        <v>0</v>
      </c>
      <c r="C4031" s="1574" t="s">
        <v>15033</v>
      </c>
      <c r="D4031" s="831"/>
      <c r="E4031" s="2193">
        <v>146300</v>
      </c>
      <c r="F4031" s="1926">
        <f t="shared" si="62"/>
        <v>822354.28000000468</v>
      </c>
    </row>
    <row r="4032" spans="1:6" ht="39">
      <c r="A4032" s="832">
        <v>44206</v>
      </c>
      <c r="B4032" s="828">
        <v>0</v>
      </c>
      <c r="C4032" s="1574" t="s">
        <v>15034</v>
      </c>
      <c r="D4032" s="831"/>
      <c r="E4032" s="2193">
        <v>40000</v>
      </c>
      <c r="F4032" s="1926">
        <f t="shared" si="62"/>
        <v>782354.28000000468</v>
      </c>
    </row>
    <row r="4033" spans="1:6" ht="39">
      <c r="A4033" s="832">
        <v>44206</v>
      </c>
      <c r="B4033" s="828">
        <v>0</v>
      </c>
      <c r="C4033" s="1574" t="s">
        <v>15035</v>
      </c>
      <c r="D4033" s="857">
        <v>80000</v>
      </c>
      <c r="E4033" s="2192"/>
      <c r="F4033" s="1926">
        <f t="shared" si="62"/>
        <v>862354.28000000468</v>
      </c>
    </row>
    <row r="4034" spans="1:6" ht="39">
      <c r="A4034" s="832">
        <v>44206</v>
      </c>
      <c r="B4034" s="828">
        <v>0</v>
      </c>
      <c r="C4034" s="1574" t="s">
        <v>15036</v>
      </c>
      <c r="D4034" s="857">
        <v>59000</v>
      </c>
      <c r="E4034" s="2192"/>
      <c r="F4034" s="1926">
        <f t="shared" si="62"/>
        <v>921354.28000000468</v>
      </c>
    </row>
    <row r="4035" spans="1:6">
      <c r="A4035" s="832">
        <v>44206</v>
      </c>
      <c r="B4035" s="828">
        <v>0</v>
      </c>
      <c r="C4035" s="1574" t="s">
        <v>15037</v>
      </c>
      <c r="D4035" s="831"/>
      <c r="E4035" s="2192">
        <v>100</v>
      </c>
      <c r="F4035" s="1926">
        <f t="shared" ref="F4035:F4098" si="63">F4034-E4035+D4035</f>
        <v>921254.28000000468</v>
      </c>
    </row>
    <row r="4036" spans="1:6" ht="39">
      <c r="A4036" s="832">
        <v>44207</v>
      </c>
      <c r="B4036" s="828">
        <v>0</v>
      </c>
      <c r="C4036" s="1574" t="s">
        <v>15038</v>
      </c>
      <c r="D4036" s="857">
        <v>54000</v>
      </c>
      <c r="E4036" s="2192"/>
      <c r="F4036" s="1926">
        <f t="shared" si="63"/>
        <v>975254.28000000468</v>
      </c>
    </row>
    <row r="4037" spans="1:6" ht="39">
      <c r="A4037" s="832">
        <v>44207</v>
      </c>
      <c r="B4037" s="828">
        <v>0</v>
      </c>
      <c r="C4037" s="1574" t="s">
        <v>15039</v>
      </c>
      <c r="D4037" s="857">
        <v>50000</v>
      </c>
      <c r="E4037" s="2192"/>
      <c r="F4037" s="1926">
        <f t="shared" si="63"/>
        <v>1025254.2800000047</v>
      </c>
    </row>
    <row r="4038" spans="1:6" ht="39">
      <c r="A4038" s="832">
        <v>44207</v>
      </c>
      <c r="B4038" s="828">
        <v>0</v>
      </c>
      <c r="C4038" s="1574" t="s">
        <v>15040</v>
      </c>
      <c r="D4038" s="857">
        <v>54000</v>
      </c>
      <c r="E4038" s="2192"/>
      <c r="F4038" s="1926">
        <f t="shared" si="63"/>
        <v>1079254.2800000047</v>
      </c>
    </row>
    <row r="4039" spans="1:6" ht="39">
      <c r="A4039" s="832">
        <v>44207</v>
      </c>
      <c r="B4039" s="828">
        <v>0</v>
      </c>
      <c r="C4039" s="1574" t="s">
        <v>15041</v>
      </c>
      <c r="D4039" s="857">
        <v>50000</v>
      </c>
      <c r="E4039" s="2192"/>
      <c r="F4039" s="1926">
        <f t="shared" si="63"/>
        <v>1129254.2800000047</v>
      </c>
    </row>
    <row r="4040" spans="1:6" ht="26.25">
      <c r="A4040" s="832">
        <v>44207</v>
      </c>
      <c r="B4040" s="828">
        <v>0</v>
      </c>
      <c r="C4040" s="1574" t="s">
        <v>15042</v>
      </c>
      <c r="D4040" s="857">
        <v>35000</v>
      </c>
      <c r="E4040" s="2192"/>
      <c r="F4040" s="1926">
        <f t="shared" si="63"/>
        <v>1164254.2800000047</v>
      </c>
    </row>
    <row r="4041" spans="1:6">
      <c r="A4041" s="832">
        <v>44207</v>
      </c>
      <c r="B4041" s="828">
        <v>0</v>
      </c>
      <c r="C4041" s="1574" t="s">
        <v>15043</v>
      </c>
      <c r="D4041" s="831"/>
      <c r="E4041" s="2192">
        <v>200</v>
      </c>
      <c r="F4041" s="1926">
        <f t="shared" si="63"/>
        <v>1164054.2800000047</v>
      </c>
    </row>
    <row r="4042" spans="1:6" ht="26.25">
      <c r="A4042" s="832">
        <v>44208</v>
      </c>
      <c r="B4042" s="828">
        <v>0</v>
      </c>
      <c r="C4042" s="1574" t="s">
        <v>15044</v>
      </c>
      <c r="D4042" s="857">
        <v>35000</v>
      </c>
      <c r="E4042" s="2192"/>
      <c r="F4042" s="1926">
        <f t="shared" si="63"/>
        <v>1199054.2800000047</v>
      </c>
    </row>
    <row r="4043" spans="1:6" ht="39">
      <c r="A4043" s="832">
        <v>44208</v>
      </c>
      <c r="B4043" s="828">
        <v>0</v>
      </c>
      <c r="C4043" s="1574" t="s">
        <v>15045</v>
      </c>
      <c r="D4043" s="857">
        <v>60000</v>
      </c>
      <c r="E4043" s="2192"/>
      <c r="F4043" s="1926">
        <f t="shared" si="63"/>
        <v>1259054.2800000047</v>
      </c>
    </row>
    <row r="4044" spans="1:6" ht="39">
      <c r="A4044" s="832">
        <v>44208</v>
      </c>
      <c r="B4044" s="828">
        <v>0</v>
      </c>
      <c r="C4044" s="1574" t="s">
        <v>15046</v>
      </c>
      <c r="D4044" s="857">
        <v>54000</v>
      </c>
      <c r="E4044" s="2192"/>
      <c r="F4044" s="1926">
        <f t="shared" si="63"/>
        <v>1313054.2800000047</v>
      </c>
    </row>
    <row r="4045" spans="1:6" ht="26.25">
      <c r="A4045" s="832">
        <v>44208</v>
      </c>
      <c r="B4045" s="828">
        <v>0</v>
      </c>
      <c r="C4045" s="1574" t="s">
        <v>15047</v>
      </c>
      <c r="D4045" s="857">
        <v>50000</v>
      </c>
      <c r="E4045" s="2192"/>
      <c r="F4045" s="1926">
        <f t="shared" si="63"/>
        <v>1363054.2800000047</v>
      </c>
    </row>
    <row r="4046" spans="1:6" ht="39">
      <c r="A4046" s="832">
        <v>44208</v>
      </c>
      <c r="B4046" s="828">
        <v>0</v>
      </c>
      <c r="C4046" s="1574" t="s">
        <v>15048</v>
      </c>
      <c r="D4046" s="857">
        <v>60000</v>
      </c>
      <c r="E4046" s="2192"/>
      <c r="F4046" s="1926">
        <f t="shared" si="63"/>
        <v>1423054.2800000047</v>
      </c>
    </row>
    <row r="4047" spans="1:6" ht="51.75">
      <c r="A4047" s="832">
        <v>44208</v>
      </c>
      <c r="B4047" s="828">
        <v>0</v>
      </c>
      <c r="C4047" s="1574" t="s">
        <v>15049</v>
      </c>
      <c r="D4047" s="857">
        <v>76000</v>
      </c>
      <c r="E4047" s="2192"/>
      <c r="F4047" s="1926">
        <f t="shared" si="63"/>
        <v>1499054.2800000047</v>
      </c>
    </row>
    <row r="4048" spans="1:6" ht="39">
      <c r="A4048" s="832">
        <v>44208</v>
      </c>
      <c r="B4048" s="828">
        <v>0</v>
      </c>
      <c r="C4048" s="1574" t="s">
        <v>15050</v>
      </c>
      <c r="D4048" s="857">
        <v>49000</v>
      </c>
      <c r="E4048" s="2192"/>
      <c r="F4048" s="1926">
        <f t="shared" si="63"/>
        <v>1548054.2800000047</v>
      </c>
    </row>
    <row r="4049" spans="1:6" ht="26.25">
      <c r="A4049" s="832">
        <v>44208</v>
      </c>
      <c r="B4049" s="828">
        <v>0</v>
      </c>
      <c r="C4049" s="1574" t="s">
        <v>15051</v>
      </c>
      <c r="D4049" s="831"/>
      <c r="E4049" s="2193">
        <v>1000000</v>
      </c>
      <c r="F4049" s="1926">
        <f t="shared" si="63"/>
        <v>548054.28000000468</v>
      </c>
    </row>
    <row r="4050" spans="1:6" ht="39">
      <c r="A4050" s="832">
        <v>44208</v>
      </c>
      <c r="B4050" s="828">
        <v>56685398</v>
      </c>
      <c r="C4050" s="1574" t="s">
        <v>15052</v>
      </c>
      <c r="D4050" s="831"/>
      <c r="E4050" s="2193">
        <v>40000</v>
      </c>
      <c r="F4050" s="1926">
        <f t="shared" si="63"/>
        <v>508054.28000000468</v>
      </c>
    </row>
    <row r="4051" spans="1:6" ht="39">
      <c r="A4051" s="832">
        <v>44208</v>
      </c>
      <c r="B4051" s="828">
        <v>56685398</v>
      </c>
      <c r="C4051" s="1574" t="s">
        <v>15053</v>
      </c>
      <c r="D4051" s="831"/>
      <c r="E4051" s="2192">
        <v>25</v>
      </c>
      <c r="F4051" s="1926">
        <f t="shared" si="63"/>
        <v>508029.28000000468</v>
      </c>
    </row>
    <row r="4052" spans="1:6">
      <c r="A4052" s="832">
        <v>44208</v>
      </c>
      <c r="B4052" s="828">
        <v>56685398</v>
      </c>
      <c r="C4052" s="1574" t="s">
        <v>12632</v>
      </c>
      <c r="D4052" s="831"/>
      <c r="E4052" s="2192">
        <v>1.87</v>
      </c>
      <c r="F4052" s="1926">
        <f t="shared" si="63"/>
        <v>508027.41000000469</v>
      </c>
    </row>
    <row r="4053" spans="1:6" ht="39">
      <c r="A4053" s="832">
        <v>44208</v>
      </c>
      <c r="B4053" s="828">
        <v>0</v>
      </c>
      <c r="C4053" s="1574" t="s">
        <v>15054</v>
      </c>
      <c r="D4053" s="857">
        <v>54000</v>
      </c>
      <c r="E4053" s="2192"/>
      <c r="F4053" s="1926">
        <f t="shared" si="63"/>
        <v>562027.41000000469</v>
      </c>
    </row>
    <row r="4054" spans="1:6" s="846" customFormat="1" ht="39">
      <c r="A4054" s="871">
        <v>44208</v>
      </c>
      <c r="B4054" s="2073">
        <v>0</v>
      </c>
      <c r="C4054" s="1579" t="s">
        <v>15055</v>
      </c>
      <c r="D4054" s="839">
        <v>23000</v>
      </c>
      <c r="E4054" s="2202"/>
      <c r="F4054" s="2272">
        <f t="shared" si="63"/>
        <v>585027.41000000469</v>
      </c>
    </row>
    <row r="4055" spans="1:6">
      <c r="A4055" s="832">
        <v>44208</v>
      </c>
      <c r="B4055" s="828">
        <v>0</v>
      </c>
      <c r="C4055" s="1574" t="s">
        <v>15056</v>
      </c>
      <c r="D4055" s="831"/>
      <c r="E4055" s="2192">
        <v>400</v>
      </c>
      <c r="F4055" s="1926">
        <f t="shared" si="63"/>
        <v>584627.41000000469</v>
      </c>
    </row>
    <row r="4056" spans="1:6" ht="26.25">
      <c r="A4056" s="832">
        <v>44209</v>
      </c>
      <c r="B4056" s="829">
        <v>0</v>
      </c>
      <c r="C4056" s="1574" t="s">
        <v>15057</v>
      </c>
      <c r="D4056" s="834"/>
      <c r="E4056" s="2195">
        <v>700000</v>
      </c>
      <c r="F4056" s="1926">
        <f t="shared" si="63"/>
        <v>-115372.58999999531</v>
      </c>
    </row>
    <row r="4057" spans="1:6" ht="26.25">
      <c r="A4057" s="832">
        <v>44209</v>
      </c>
      <c r="B4057" s="829">
        <v>0</v>
      </c>
      <c r="C4057" s="1574" t="s">
        <v>15058</v>
      </c>
      <c r="D4057" s="837">
        <v>35000</v>
      </c>
      <c r="E4057" s="2194"/>
      <c r="F4057" s="1926">
        <f t="shared" si="63"/>
        <v>-80372.589999995311</v>
      </c>
    </row>
    <row r="4058" spans="1:6" ht="26.25">
      <c r="A4058" s="832">
        <v>44209</v>
      </c>
      <c r="B4058" s="829">
        <v>0</v>
      </c>
      <c r="C4058" s="1574" t="s">
        <v>15059</v>
      </c>
      <c r="D4058" s="837">
        <v>37000</v>
      </c>
      <c r="E4058" s="2194"/>
      <c r="F4058" s="1926">
        <f t="shared" si="63"/>
        <v>-43372.589999995311</v>
      </c>
    </row>
    <row r="4059" spans="1:6" s="846" customFormat="1">
      <c r="A4059" s="871">
        <v>44209</v>
      </c>
      <c r="B4059" s="850">
        <v>9999777167</v>
      </c>
      <c r="C4059" s="1579" t="s">
        <v>15060</v>
      </c>
      <c r="D4059" s="872">
        <v>3295385.27</v>
      </c>
      <c r="E4059" s="2216"/>
      <c r="F4059" s="2272">
        <f t="shared" si="63"/>
        <v>3252012.6800000048</v>
      </c>
    </row>
    <row r="4060" spans="1:6" ht="39">
      <c r="A4060" s="832">
        <v>44209</v>
      </c>
      <c r="B4060" s="829">
        <v>0</v>
      </c>
      <c r="C4060" s="1574" t="s">
        <v>15061</v>
      </c>
      <c r="D4060" s="837">
        <v>44000</v>
      </c>
      <c r="E4060" s="2194"/>
      <c r="F4060" s="1926">
        <f t="shared" si="63"/>
        <v>3296012.6800000048</v>
      </c>
    </row>
    <row r="4061" spans="1:6" ht="39">
      <c r="A4061" s="832">
        <v>44209</v>
      </c>
      <c r="B4061" s="829">
        <v>0</v>
      </c>
      <c r="C4061" s="1574" t="s">
        <v>15062</v>
      </c>
      <c r="D4061" s="837">
        <v>60000</v>
      </c>
      <c r="E4061" s="2194"/>
      <c r="F4061" s="1926">
        <f t="shared" si="63"/>
        <v>3356012.6800000048</v>
      </c>
    </row>
    <row r="4062" spans="1:6" ht="39">
      <c r="A4062" s="832">
        <v>44209</v>
      </c>
      <c r="B4062" s="829">
        <v>0</v>
      </c>
      <c r="C4062" s="1574" t="s">
        <v>15063</v>
      </c>
      <c r="D4062" s="837">
        <v>54000</v>
      </c>
      <c r="E4062" s="2194"/>
      <c r="F4062" s="1926">
        <f t="shared" si="63"/>
        <v>3410012.6800000048</v>
      </c>
    </row>
    <row r="4063" spans="1:6">
      <c r="A4063" s="832">
        <v>44209</v>
      </c>
      <c r="B4063" s="829">
        <v>0</v>
      </c>
      <c r="C4063" s="1574" t="s">
        <v>15064</v>
      </c>
      <c r="D4063" s="834"/>
      <c r="E4063" s="2194">
        <v>300</v>
      </c>
      <c r="F4063" s="1926">
        <f t="shared" si="63"/>
        <v>3409712.6800000048</v>
      </c>
    </row>
    <row r="4064" spans="1:6" ht="39">
      <c r="A4064" s="832">
        <v>44210</v>
      </c>
      <c r="B4064" s="828">
        <v>0</v>
      </c>
      <c r="C4064" s="1574" t="s">
        <v>15065</v>
      </c>
      <c r="D4064" s="857">
        <v>40000</v>
      </c>
      <c r="E4064" s="2192"/>
      <c r="F4064" s="1926">
        <f t="shared" si="63"/>
        <v>3449712.6800000048</v>
      </c>
    </row>
    <row r="4065" spans="1:6" ht="39">
      <c r="A4065" s="832">
        <v>44210</v>
      </c>
      <c r="B4065" s="828">
        <v>0</v>
      </c>
      <c r="C4065" s="1574" t="s">
        <v>15066</v>
      </c>
      <c r="D4065" s="857">
        <v>40000</v>
      </c>
      <c r="E4065" s="2192"/>
      <c r="F4065" s="1926">
        <f t="shared" si="63"/>
        <v>3489712.6800000048</v>
      </c>
    </row>
    <row r="4066" spans="1:6" ht="39">
      <c r="A4066" s="832">
        <v>44210</v>
      </c>
      <c r="B4066" s="828">
        <v>0</v>
      </c>
      <c r="C4066" s="1574" t="s">
        <v>15067</v>
      </c>
      <c r="D4066" s="857">
        <v>34000</v>
      </c>
      <c r="E4066" s="2192"/>
      <c r="F4066" s="1926">
        <f t="shared" si="63"/>
        <v>3523712.6800000048</v>
      </c>
    </row>
    <row r="4067" spans="1:6" ht="39">
      <c r="A4067" s="832">
        <v>44210</v>
      </c>
      <c r="B4067" s="828">
        <v>0</v>
      </c>
      <c r="C4067" s="1574" t="s">
        <v>15068</v>
      </c>
      <c r="D4067" s="857">
        <v>40000</v>
      </c>
      <c r="E4067" s="2192"/>
      <c r="F4067" s="1926">
        <f t="shared" si="63"/>
        <v>3563712.6800000048</v>
      </c>
    </row>
    <row r="4068" spans="1:6" ht="39">
      <c r="A4068" s="832">
        <v>44210</v>
      </c>
      <c r="B4068" s="828">
        <v>0</v>
      </c>
      <c r="C4068" s="1574" t="s">
        <v>15069</v>
      </c>
      <c r="D4068" s="857">
        <v>50000</v>
      </c>
      <c r="E4068" s="2192"/>
      <c r="F4068" s="1926">
        <f t="shared" si="63"/>
        <v>3613712.6800000048</v>
      </c>
    </row>
    <row r="4069" spans="1:6" ht="39">
      <c r="A4069" s="832">
        <v>44210</v>
      </c>
      <c r="B4069" s="828">
        <v>0</v>
      </c>
      <c r="C4069" s="1574" t="s">
        <v>15070</v>
      </c>
      <c r="D4069" s="857">
        <v>60000</v>
      </c>
      <c r="E4069" s="2192"/>
      <c r="F4069" s="1926">
        <f t="shared" si="63"/>
        <v>3673712.6800000048</v>
      </c>
    </row>
    <row r="4070" spans="1:6" ht="39">
      <c r="A4070" s="832">
        <v>44210</v>
      </c>
      <c r="B4070" s="828">
        <v>0</v>
      </c>
      <c r="C4070" s="1574" t="s">
        <v>15071</v>
      </c>
      <c r="D4070" s="857">
        <v>32000</v>
      </c>
      <c r="E4070" s="2192"/>
      <c r="F4070" s="1926">
        <f t="shared" si="63"/>
        <v>3705712.6800000048</v>
      </c>
    </row>
    <row r="4071" spans="1:6" ht="39">
      <c r="A4071" s="832">
        <v>44210</v>
      </c>
      <c r="B4071" s="828">
        <v>0</v>
      </c>
      <c r="C4071" s="1574" t="s">
        <v>15072</v>
      </c>
      <c r="D4071" s="857">
        <v>64000</v>
      </c>
      <c r="E4071" s="2192"/>
      <c r="F4071" s="1926">
        <f t="shared" si="63"/>
        <v>3769712.6800000048</v>
      </c>
    </row>
    <row r="4072" spans="1:6">
      <c r="A4072" s="832">
        <v>44210</v>
      </c>
      <c r="B4072" s="828">
        <v>0</v>
      </c>
      <c r="C4072" s="1574" t="s">
        <v>15073</v>
      </c>
      <c r="D4072" s="831"/>
      <c r="E4072" s="2192">
        <v>300</v>
      </c>
      <c r="F4072" s="1926">
        <f t="shared" si="63"/>
        <v>3769412.6800000048</v>
      </c>
    </row>
    <row r="4073" spans="1:6" ht="39">
      <c r="A4073" s="832">
        <v>44210</v>
      </c>
      <c r="B4073" s="828">
        <v>0</v>
      </c>
      <c r="C4073" s="1574" t="s">
        <v>15074</v>
      </c>
      <c r="D4073" s="857">
        <v>4000</v>
      </c>
      <c r="E4073" s="2192"/>
      <c r="F4073" s="1926">
        <f t="shared" si="63"/>
        <v>3773412.6800000048</v>
      </c>
    </row>
    <row r="4074" spans="1:6" ht="39">
      <c r="A4074" s="832">
        <v>44211</v>
      </c>
      <c r="B4074" s="828">
        <v>0</v>
      </c>
      <c r="C4074" s="1574" t="s">
        <v>15075</v>
      </c>
      <c r="D4074" s="857">
        <v>25000</v>
      </c>
      <c r="E4074" s="2192"/>
      <c r="F4074" s="1926">
        <f t="shared" si="63"/>
        <v>3798412.6800000048</v>
      </c>
    </row>
    <row r="4075" spans="1:6" ht="26.25">
      <c r="A4075" s="832">
        <v>44211</v>
      </c>
      <c r="B4075" s="828">
        <v>0</v>
      </c>
      <c r="C4075" s="1574" t="s">
        <v>15076</v>
      </c>
      <c r="D4075" s="831"/>
      <c r="E4075" s="2193">
        <v>1379000</v>
      </c>
      <c r="F4075" s="1926">
        <f t="shared" si="63"/>
        <v>2419412.6800000048</v>
      </c>
    </row>
    <row r="4076" spans="1:6">
      <c r="A4076" s="832">
        <v>44211</v>
      </c>
      <c r="B4076" s="828">
        <v>0</v>
      </c>
      <c r="C4076" s="1574" t="s">
        <v>15077</v>
      </c>
      <c r="D4076" s="857">
        <v>35000</v>
      </c>
      <c r="E4076" s="2192"/>
      <c r="F4076" s="1926">
        <f t="shared" si="63"/>
        <v>2454412.6800000048</v>
      </c>
    </row>
    <row r="4077" spans="1:6" ht="26.25">
      <c r="A4077" s="832">
        <v>44211</v>
      </c>
      <c r="B4077" s="828">
        <v>0</v>
      </c>
      <c r="C4077" s="1574" t="s">
        <v>15078</v>
      </c>
      <c r="D4077" s="857">
        <v>25000</v>
      </c>
      <c r="E4077" s="2192"/>
      <c r="F4077" s="1926">
        <f t="shared" si="63"/>
        <v>2479412.6800000048</v>
      </c>
    </row>
    <row r="4078" spans="1:6" ht="39">
      <c r="A4078" s="832">
        <v>44211</v>
      </c>
      <c r="B4078" s="828">
        <v>0</v>
      </c>
      <c r="C4078" s="1574" t="s">
        <v>15079</v>
      </c>
      <c r="D4078" s="857">
        <v>30000</v>
      </c>
      <c r="E4078" s="2192"/>
      <c r="F4078" s="1926">
        <f t="shared" si="63"/>
        <v>2509412.6800000048</v>
      </c>
    </row>
    <row r="4079" spans="1:6" ht="26.25">
      <c r="A4079" s="832">
        <v>44211</v>
      </c>
      <c r="B4079" s="828">
        <v>0</v>
      </c>
      <c r="C4079" s="1574" t="s">
        <v>15080</v>
      </c>
      <c r="D4079" s="857">
        <v>64000</v>
      </c>
      <c r="E4079" s="2192"/>
      <c r="F4079" s="1926">
        <f t="shared" si="63"/>
        <v>2573412.6800000048</v>
      </c>
    </row>
    <row r="4080" spans="1:6" ht="39">
      <c r="A4080" s="832">
        <v>44211</v>
      </c>
      <c r="B4080" s="828">
        <v>0</v>
      </c>
      <c r="C4080" s="1574" t="s">
        <v>15081</v>
      </c>
      <c r="D4080" s="857">
        <v>20000</v>
      </c>
      <c r="E4080" s="2192"/>
      <c r="F4080" s="1926">
        <f t="shared" si="63"/>
        <v>2593412.6800000048</v>
      </c>
    </row>
    <row r="4081" spans="1:6" ht="39">
      <c r="A4081" s="832">
        <v>44211</v>
      </c>
      <c r="B4081" s="828">
        <v>0</v>
      </c>
      <c r="C4081" s="1574" t="s">
        <v>15082</v>
      </c>
      <c r="D4081" s="857">
        <v>19000</v>
      </c>
      <c r="E4081" s="2192"/>
      <c r="F4081" s="1926">
        <f t="shared" si="63"/>
        <v>2612412.6800000048</v>
      </c>
    </row>
    <row r="4082" spans="1:6" ht="51.75">
      <c r="A4082" s="832">
        <v>44211</v>
      </c>
      <c r="B4082" s="828">
        <v>0</v>
      </c>
      <c r="C4082" s="1574" t="s">
        <v>15083</v>
      </c>
      <c r="D4082" s="857">
        <v>40000</v>
      </c>
      <c r="E4082" s="2192"/>
      <c r="F4082" s="1926">
        <f t="shared" si="63"/>
        <v>2652412.6800000048</v>
      </c>
    </row>
    <row r="4083" spans="1:6" ht="39">
      <c r="A4083" s="832">
        <v>44211</v>
      </c>
      <c r="B4083" s="828">
        <v>0</v>
      </c>
      <c r="C4083" s="1574" t="s">
        <v>15084</v>
      </c>
      <c r="D4083" s="857">
        <v>50000</v>
      </c>
      <c r="E4083" s="2192"/>
      <c r="F4083" s="1926">
        <f t="shared" si="63"/>
        <v>2702412.6800000048</v>
      </c>
    </row>
    <row r="4084" spans="1:6" ht="39">
      <c r="A4084" s="832">
        <v>44211</v>
      </c>
      <c r="B4084" s="828">
        <v>0</v>
      </c>
      <c r="C4084" s="1574" t="s">
        <v>15085</v>
      </c>
      <c r="D4084" s="857">
        <v>54000</v>
      </c>
      <c r="E4084" s="2192"/>
      <c r="F4084" s="1926">
        <f t="shared" si="63"/>
        <v>2756412.6800000048</v>
      </c>
    </row>
    <row r="4085" spans="1:6" ht="39">
      <c r="A4085" s="832">
        <v>44211</v>
      </c>
      <c r="B4085" s="828">
        <v>0</v>
      </c>
      <c r="C4085" s="1574" t="s">
        <v>15086</v>
      </c>
      <c r="D4085" s="857">
        <v>35000</v>
      </c>
      <c r="E4085" s="2192"/>
      <c r="F4085" s="1926">
        <f t="shared" si="63"/>
        <v>2791412.6800000048</v>
      </c>
    </row>
    <row r="4086" spans="1:6" ht="26.25">
      <c r="A4086" s="832">
        <v>44211</v>
      </c>
      <c r="B4086" s="828">
        <v>0</v>
      </c>
      <c r="C4086" s="1574" t="s">
        <v>15087</v>
      </c>
      <c r="D4086" s="857">
        <v>65000</v>
      </c>
      <c r="E4086" s="2192"/>
      <c r="F4086" s="1926">
        <f t="shared" si="63"/>
        <v>2856412.6800000048</v>
      </c>
    </row>
    <row r="4087" spans="1:6" ht="39">
      <c r="A4087" s="832">
        <v>44211</v>
      </c>
      <c r="B4087" s="828">
        <v>0</v>
      </c>
      <c r="C4087" s="1574" t="s">
        <v>15088</v>
      </c>
      <c r="D4087" s="857">
        <v>60000</v>
      </c>
      <c r="E4087" s="2192"/>
      <c r="F4087" s="1926">
        <f t="shared" si="63"/>
        <v>2916412.6800000048</v>
      </c>
    </row>
    <row r="4088" spans="1:6" ht="26.25">
      <c r="A4088" s="832">
        <v>44211</v>
      </c>
      <c r="B4088" s="828">
        <v>0</v>
      </c>
      <c r="C4088" s="1574" t="s">
        <v>15089</v>
      </c>
      <c r="D4088" s="857">
        <v>25000</v>
      </c>
      <c r="E4088" s="2192"/>
      <c r="F4088" s="1926">
        <f t="shared" si="63"/>
        <v>2941412.6800000048</v>
      </c>
    </row>
    <row r="4089" spans="1:6" ht="39">
      <c r="A4089" s="832">
        <v>44211</v>
      </c>
      <c r="B4089" s="828">
        <v>0</v>
      </c>
      <c r="C4089" s="1574" t="s">
        <v>15090</v>
      </c>
      <c r="D4089" s="857">
        <v>30000</v>
      </c>
      <c r="E4089" s="2192"/>
      <c r="F4089" s="1926">
        <f t="shared" si="63"/>
        <v>2971412.6800000048</v>
      </c>
    </row>
    <row r="4090" spans="1:6" ht="39">
      <c r="A4090" s="832">
        <v>44211</v>
      </c>
      <c r="B4090" s="828">
        <v>0</v>
      </c>
      <c r="C4090" s="1574" t="s">
        <v>15091</v>
      </c>
      <c r="D4090" s="857">
        <v>30000</v>
      </c>
      <c r="E4090" s="2192"/>
      <c r="F4090" s="1926">
        <f t="shared" si="63"/>
        <v>3001412.6800000048</v>
      </c>
    </row>
    <row r="4091" spans="1:6" ht="39">
      <c r="A4091" s="832">
        <v>44211</v>
      </c>
      <c r="B4091" s="828">
        <v>0</v>
      </c>
      <c r="C4091" s="1574" t="s">
        <v>15092</v>
      </c>
      <c r="D4091" s="857">
        <v>44000</v>
      </c>
      <c r="E4091" s="2192"/>
      <c r="F4091" s="1926">
        <f t="shared" si="63"/>
        <v>3045412.6800000048</v>
      </c>
    </row>
    <row r="4092" spans="1:6" ht="39">
      <c r="A4092" s="832">
        <v>44211</v>
      </c>
      <c r="B4092" s="828">
        <v>0</v>
      </c>
      <c r="C4092" s="1574" t="s">
        <v>15093</v>
      </c>
      <c r="D4092" s="857">
        <v>50000</v>
      </c>
      <c r="E4092" s="2192"/>
      <c r="F4092" s="1926">
        <f t="shared" si="63"/>
        <v>3095412.6800000048</v>
      </c>
    </row>
    <row r="4093" spans="1:6" ht="26.25">
      <c r="A4093" s="832">
        <v>44211</v>
      </c>
      <c r="B4093" s="828">
        <v>0</v>
      </c>
      <c r="C4093" s="1574" t="s">
        <v>15094</v>
      </c>
      <c r="D4093" s="857">
        <v>50000</v>
      </c>
      <c r="E4093" s="2192"/>
      <c r="F4093" s="1926">
        <f t="shared" si="63"/>
        <v>3145412.6800000048</v>
      </c>
    </row>
    <row r="4094" spans="1:6" ht="39">
      <c r="A4094" s="832">
        <v>44211</v>
      </c>
      <c r="B4094" s="828">
        <v>0</v>
      </c>
      <c r="C4094" s="1574" t="s">
        <v>15095</v>
      </c>
      <c r="D4094" s="857">
        <v>20000</v>
      </c>
      <c r="E4094" s="2192"/>
      <c r="F4094" s="1926">
        <f t="shared" si="63"/>
        <v>3165412.6800000048</v>
      </c>
    </row>
    <row r="4095" spans="1:6">
      <c r="A4095" s="832">
        <v>44211</v>
      </c>
      <c r="B4095" s="828">
        <v>0</v>
      </c>
      <c r="C4095" s="1574" t="s">
        <v>15096</v>
      </c>
      <c r="D4095" s="831"/>
      <c r="E4095" s="2192">
        <v>750</v>
      </c>
      <c r="F4095" s="1926">
        <f t="shared" si="63"/>
        <v>3164662.6800000048</v>
      </c>
    </row>
    <row r="4096" spans="1:6" ht="39">
      <c r="A4096" s="832">
        <v>44211</v>
      </c>
      <c r="B4096" s="828">
        <v>0</v>
      </c>
      <c r="C4096" s="1574" t="s">
        <v>15097</v>
      </c>
      <c r="D4096" s="857">
        <v>100000</v>
      </c>
      <c r="E4096" s="2192"/>
      <c r="F4096" s="1926">
        <f t="shared" si="63"/>
        <v>3264662.6800000048</v>
      </c>
    </row>
    <row r="4097" spans="1:6" ht="39">
      <c r="A4097" s="832">
        <v>44212</v>
      </c>
      <c r="B4097" s="828">
        <v>0</v>
      </c>
      <c r="C4097" s="1574" t="s">
        <v>15098</v>
      </c>
      <c r="D4097" s="857">
        <v>54000</v>
      </c>
      <c r="E4097" s="2192"/>
      <c r="F4097" s="1926">
        <f t="shared" si="63"/>
        <v>3318662.6800000048</v>
      </c>
    </row>
    <row r="4098" spans="1:6" ht="26.25">
      <c r="A4098" s="832">
        <v>44212</v>
      </c>
      <c r="B4098" s="828">
        <v>0</v>
      </c>
      <c r="C4098" s="1574" t="s">
        <v>15099</v>
      </c>
      <c r="D4098" s="857">
        <v>60000</v>
      </c>
      <c r="E4098" s="2192"/>
      <c r="F4098" s="1926">
        <f t="shared" si="63"/>
        <v>3378662.6800000048</v>
      </c>
    </row>
    <row r="4099" spans="1:6" ht="39">
      <c r="A4099" s="832">
        <v>44212</v>
      </c>
      <c r="B4099" s="828">
        <v>0</v>
      </c>
      <c r="C4099" s="1574" t="s">
        <v>15100</v>
      </c>
      <c r="D4099" s="857">
        <v>40000</v>
      </c>
      <c r="E4099" s="2192"/>
      <c r="F4099" s="1926">
        <f t="shared" ref="F4099:F4162" si="64">F4098-E4099+D4099</f>
        <v>3418662.6800000048</v>
      </c>
    </row>
    <row r="4100" spans="1:6" ht="26.25">
      <c r="A4100" s="832">
        <v>44212</v>
      </c>
      <c r="B4100" s="828">
        <v>0</v>
      </c>
      <c r="C4100" s="1574" t="s">
        <v>15101</v>
      </c>
      <c r="D4100" s="857">
        <v>64000</v>
      </c>
      <c r="E4100" s="2192"/>
      <c r="F4100" s="1926">
        <f t="shared" si="64"/>
        <v>3482662.6800000048</v>
      </c>
    </row>
    <row r="4101" spans="1:6" ht="39">
      <c r="A4101" s="832">
        <v>44212</v>
      </c>
      <c r="B4101" s="828">
        <v>0</v>
      </c>
      <c r="C4101" s="1574" t="s">
        <v>15102</v>
      </c>
      <c r="D4101" s="857">
        <v>44000</v>
      </c>
      <c r="E4101" s="2192"/>
      <c r="F4101" s="1926">
        <f t="shared" si="64"/>
        <v>3526662.6800000048</v>
      </c>
    </row>
    <row r="4102" spans="1:6" ht="26.25">
      <c r="A4102" s="832">
        <v>44212</v>
      </c>
      <c r="B4102" s="828">
        <v>0</v>
      </c>
      <c r="C4102" s="1574" t="s">
        <v>15103</v>
      </c>
      <c r="D4102" s="857">
        <v>45000</v>
      </c>
      <c r="E4102" s="2192"/>
      <c r="F4102" s="1926">
        <f t="shared" si="64"/>
        <v>3571662.6800000048</v>
      </c>
    </row>
    <row r="4103" spans="1:6" ht="26.25">
      <c r="A4103" s="832">
        <v>44212</v>
      </c>
      <c r="B4103" s="828">
        <v>0</v>
      </c>
      <c r="C4103" s="1574" t="s">
        <v>15104</v>
      </c>
      <c r="D4103" s="857">
        <v>100000</v>
      </c>
      <c r="E4103" s="2192"/>
      <c r="F4103" s="1926">
        <f t="shared" si="64"/>
        <v>3671662.6800000048</v>
      </c>
    </row>
    <row r="4104" spans="1:6" ht="39">
      <c r="A4104" s="832">
        <v>44212</v>
      </c>
      <c r="B4104" s="828">
        <v>0</v>
      </c>
      <c r="C4104" s="1574" t="s">
        <v>15105</v>
      </c>
      <c r="D4104" s="857">
        <v>40000</v>
      </c>
      <c r="E4104" s="2192"/>
      <c r="F4104" s="1926">
        <f t="shared" si="64"/>
        <v>3711662.6800000048</v>
      </c>
    </row>
    <row r="4105" spans="1:6" ht="39">
      <c r="A4105" s="832">
        <v>44212</v>
      </c>
      <c r="B4105" s="828">
        <v>0</v>
      </c>
      <c r="C4105" s="1574" t="s">
        <v>15106</v>
      </c>
      <c r="D4105" s="857">
        <v>25000</v>
      </c>
      <c r="E4105" s="2192"/>
      <c r="F4105" s="1926">
        <f t="shared" si="64"/>
        <v>3736662.6800000048</v>
      </c>
    </row>
    <row r="4106" spans="1:6" ht="39">
      <c r="A4106" s="832">
        <v>44212</v>
      </c>
      <c r="B4106" s="828">
        <v>0</v>
      </c>
      <c r="C4106" s="1574" t="s">
        <v>15107</v>
      </c>
      <c r="D4106" s="857">
        <v>25000</v>
      </c>
      <c r="E4106" s="2192"/>
      <c r="F4106" s="1926">
        <f t="shared" si="64"/>
        <v>3761662.6800000048</v>
      </c>
    </row>
    <row r="4107" spans="1:6" ht="39">
      <c r="A4107" s="832">
        <v>44212</v>
      </c>
      <c r="B4107" s="828">
        <v>0</v>
      </c>
      <c r="C4107" s="1574" t="s">
        <v>15108</v>
      </c>
      <c r="D4107" s="857">
        <v>60000</v>
      </c>
      <c r="E4107" s="2192"/>
      <c r="F4107" s="1926">
        <f t="shared" si="64"/>
        <v>3821662.6800000048</v>
      </c>
    </row>
    <row r="4108" spans="1:6" ht="39">
      <c r="A4108" s="832">
        <v>44212</v>
      </c>
      <c r="B4108" s="828">
        <v>0</v>
      </c>
      <c r="C4108" s="1574" t="s">
        <v>15109</v>
      </c>
      <c r="D4108" s="857">
        <v>55000</v>
      </c>
      <c r="E4108" s="2192"/>
      <c r="F4108" s="1926">
        <f t="shared" si="64"/>
        <v>3876662.6800000048</v>
      </c>
    </row>
    <row r="4109" spans="1:6" ht="39">
      <c r="A4109" s="832">
        <v>44212</v>
      </c>
      <c r="B4109" s="828">
        <v>0</v>
      </c>
      <c r="C4109" s="1574" t="s">
        <v>15110</v>
      </c>
      <c r="D4109" s="857">
        <v>54000</v>
      </c>
      <c r="E4109" s="2192"/>
      <c r="F4109" s="1926">
        <f t="shared" si="64"/>
        <v>3930662.6800000048</v>
      </c>
    </row>
    <row r="4110" spans="1:6" ht="26.25">
      <c r="A4110" s="832">
        <v>44212</v>
      </c>
      <c r="B4110" s="828">
        <v>0</v>
      </c>
      <c r="C4110" s="1574" t="s">
        <v>15111</v>
      </c>
      <c r="D4110" s="857">
        <v>54000</v>
      </c>
      <c r="E4110" s="2192"/>
      <c r="F4110" s="1926">
        <f t="shared" si="64"/>
        <v>3984662.6800000048</v>
      </c>
    </row>
    <row r="4111" spans="1:6" ht="39">
      <c r="A4111" s="832">
        <v>44212</v>
      </c>
      <c r="B4111" s="828">
        <v>0</v>
      </c>
      <c r="C4111" s="1574" t="s">
        <v>15112</v>
      </c>
      <c r="D4111" s="857">
        <v>60000</v>
      </c>
      <c r="E4111" s="2192"/>
      <c r="F4111" s="1926">
        <f t="shared" si="64"/>
        <v>4044662.6800000048</v>
      </c>
    </row>
    <row r="4112" spans="1:6" ht="39">
      <c r="A4112" s="832">
        <v>44212</v>
      </c>
      <c r="B4112" s="828">
        <v>0</v>
      </c>
      <c r="C4112" s="1574" t="s">
        <v>15113</v>
      </c>
      <c r="D4112" s="857">
        <v>52000</v>
      </c>
      <c r="E4112" s="2192"/>
      <c r="F4112" s="1926">
        <f t="shared" si="64"/>
        <v>4096662.6800000048</v>
      </c>
    </row>
    <row r="4113" spans="1:6">
      <c r="A4113" s="832">
        <v>44212</v>
      </c>
      <c r="B4113" s="828">
        <v>0</v>
      </c>
      <c r="C4113" s="1574" t="s">
        <v>15114</v>
      </c>
      <c r="D4113" s="856"/>
      <c r="E4113" s="2192">
        <v>600</v>
      </c>
      <c r="F4113" s="1926">
        <f t="shared" si="64"/>
        <v>4096062.6800000048</v>
      </c>
    </row>
    <row r="4114" spans="1:6" ht="26.25">
      <c r="A4114" s="832">
        <v>44213</v>
      </c>
      <c r="B4114" s="828">
        <v>0</v>
      </c>
      <c r="C4114" s="1574" t="s">
        <v>15115</v>
      </c>
      <c r="D4114" s="857">
        <v>40000</v>
      </c>
      <c r="E4114" s="2192"/>
      <c r="F4114" s="1926">
        <f t="shared" si="64"/>
        <v>4136062.6800000048</v>
      </c>
    </row>
    <row r="4115" spans="1:6" ht="39">
      <c r="A4115" s="832">
        <v>44213</v>
      </c>
      <c r="B4115" s="828">
        <v>0</v>
      </c>
      <c r="C4115" s="1574" t="s">
        <v>15116</v>
      </c>
      <c r="D4115" s="857">
        <v>20000</v>
      </c>
      <c r="E4115" s="2192"/>
      <c r="F4115" s="1926">
        <f t="shared" si="64"/>
        <v>4156062.6800000048</v>
      </c>
    </row>
    <row r="4116" spans="1:6" ht="39">
      <c r="A4116" s="832">
        <v>44213</v>
      </c>
      <c r="B4116" s="828">
        <v>0</v>
      </c>
      <c r="C4116" s="1574" t="s">
        <v>15117</v>
      </c>
      <c r="D4116" s="857">
        <v>35000</v>
      </c>
      <c r="E4116" s="2192"/>
      <c r="F4116" s="1926">
        <f t="shared" si="64"/>
        <v>4191062.6800000048</v>
      </c>
    </row>
    <row r="4117" spans="1:6" ht="39">
      <c r="A4117" s="832">
        <v>44213</v>
      </c>
      <c r="B4117" s="828">
        <v>0</v>
      </c>
      <c r="C4117" s="1574" t="s">
        <v>15118</v>
      </c>
      <c r="D4117" s="857">
        <v>20000</v>
      </c>
      <c r="E4117" s="2192"/>
      <c r="F4117" s="1926">
        <f t="shared" si="64"/>
        <v>4211062.6800000053</v>
      </c>
    </row>
    <row r="4118" spans="1:6" ht="39">
      <c r="A4118" s="832">
        <v>44213</v>
      </c>
      <c r="B4118" s="828">
        <v>0</v>
      </c>
      <c r="C4118" s="1574" t="s">
        <v>15119</v>
      </c>
      <c r="D4118" s="857">
        <v>20000</v>
      </c>
      <c r="E4118" s="2192"/>
      <c r="F4118" s="1926">
        <f t="shared" si="64"/>
        <v>4231062.6800000053</v>
      </c>
    </row>
    <row r="4119" spans="1:6" ht="39">
      <c r="A4119" s="832">
        <v>44213</v>
      </c>
      <c r="B4119" s="828">
        <v>0</v>
      </c>
      <c r="C4119" s="1574" t="s">
        <v>15120</v>
      </c>
      <c r="D4119" s="857">
        <v>20000</v>
      </c>
      <c r="E4119" s="2192"/>
      <c r="F4119" s="1926">
        <f t="shared" si="64"/>
        <v>4251062.6800000053</v>
      </c>
    </row>
    <row r="4120" spans="1:6" ht="39">
      <c r="A4120" s="832">
        <v>44213</v>
      </c>
      <c r="B4120" s="828">
        <v>0</v>
      </c>
      <c r="C4120" s="1574" t="s">
        <v>15121</v>
      </c>
      <c r="D4120" s="857">
        <v>20000</v>
      </c>
      <c r="E4120" s="2192"/>
      <c r="F4120" s="1926">
        <f t="shared" si="64"/>
        <v>4271062.6800000053</v>
      </c>
    </row>
    <row r="4121" spans="1:6" ht="39">
      <c r="A4121" s="832">
        <v>44213</v>
      </c>
      <c r="B4121" s="828">
        <v>0</v>
      </c>
      <c r="C4121" s="1574" t="s">
        <v>15122</v>
      </c>
      <c r="D4121" s="857">
        <v>4000</v>
      </c>
      <c r="E4121" s="2192"/>
      <c r="F4121" s="1926">
        <f t="shared" si="64"/>
        <v>4275062.6800000053</v>
      </c>
    </row>
    <row r="4122" spans="1:6" ht="39">
      <c r="A4122" s="832">
        <v>44213</v>
      </c>
      <c r="B4122" s="828">
        <v>0</v>
      </c>
      <c r="C4122" s="1574" t="s">
        <v>15123</v>
      </c>
      <c r="D4122" s="857">
        <v>30000</v>
      </c>
      <c r="E4122" s="2192"/>
      <c r="F4122" s="1926">
        <f t="shared" si="64"/>
        <v>4305062.6800000053</v>
      </c>
    </row>
    <row r="4123" spans="1:6">
      <c r="A4123" s="832">
        <v>44213</v>
      </c>
      <c r="B4123" s="828">
        <v>0</v>
      </c>
      <c r="C4123" s="1574" t="s">
        <v>15124</v>
      </c>
      <c r="D4123" s="831"/>
      <c r="E4123" s="2192">
        <v>400</v>
      </c>
      <c r="F4123" s="1926">
        <f t="shared" si="64"/>
        <v>4304662.6800000053</v>
      </c>
    </row>
    <row r="4124" spans="1:6" ht="39">
      <c r="A4124" s="832">
        <v>44214</v>
      </c>
      <c r="B4124" s="828">
        <v>0</v>
      </c>
      <c r="C4124" s="1574" t="s">
        <v>15125</v>
      </c>
      <c r="D4124" s="857">
        <v>76000</v>
      </c>
      <c r="E4124" s="2192"/>
      <c r="F4124" s="1926">
        <f t="shared" si="64"/>
        <v>4380662.6800000053</v>
      </c>
    </row>
    <row r="4125" spans="1:6" ht="39">
      <c r="A4125" s="832">
        <v>44214</v>
      </c>
      <c r="B4125" s="828">
        <v>0</v>
      </c>
      <c r="C4125" s="1574" t="s">
        <v>15126</v>
      </c>
      <c r="D4125" s="857">
        <v>20000</v>
      </c>
      <c r="E4125" s="2192"/>
      <c r="F4125" s="1926">
        <f t="shared" si="64"/>
        <v>4400662.6800000053</v>
      </c>
    </row>
    <row r="4126" spans="1:6" ht="39">
      <c r="A4126" s="832">
        <v>44214</v>
      </c>
      <c r="B4126" s="828">
        <v>0</v>
      </c>
      <c r="C4126" s="1574" t="s">
        <v>15127</v>
      </c>
      <c r="D4126" s="857">
        <v>25000</v>
      </c>
      <c r="E4126" s="2192"/>
      <c r="F4126" s="1926">
        <f t="shared" si="64"/>
        <v>4425662.6800000053</v>
      </c>
    </row>
    <row r="4127" spans="1:6" ht="26.25">
      <c r="A4127" s="832">
        <v>44214</v>
      </c>
      <c r="B4127" s="828">
        <v>0</v>
      </c>
      <c r="C4127" s="1574" t="s">
        <v>15128</v>
      </c>
      <c r="D4127" s="857">
        <v>35000</v>
      </c>
      <c r="E4127" s="2192"/>
      <c r="F4127" s="1926">
        <f t="shared" si="64"/>
        <v>4460662.6800000053</v>
      </c>
    </row>
    <row r="4128" spans="1:6" ht="26.25">
      <c r="A4128" s="832">
        <v>44214</v>
      </c>
      <c r="B4128" s="828">
        <v>0</v>
      </c>
      <c r="C4128" s="1574" t="s">
        <v>15129</v>
      </c>
      <c r="D4128" s="857">
        <v>25000</v>
      </c>
      <c r="E4128" s="2192"/>
      <c r="F4128" s="1926">
        <f t="shared" si="64"/>
        <v>4485662.6800000053</v>
      </c>
    </row>
    <row r="4129" spans="1:6">
      <c r="A4129" s="832">
        <v>44214</v>
      </c>
      <c r="B4129" s="828">
        <v>0</v>
      </c>
      <c r="C4129" s="1574" t="s">
        <v>15130</v>
      </c>
      <c r="D4129" s="856"/>
      <c r="E4129" s="2192">
        <v>150</v>
      </c>
      <c r="F4129" s="1926">
        <f t="shared" si="64"/>
        <v>4485512.6800000053</v>
      </c>
    </row>
    <row r="4130" spans="1:6" ht="51.75">
      <c r="A4130" s="832">
        <v>44214</v>
      </c>
      <c r="B4130" s="828">
        <v>0</v>
      </c>
      <c r="C4130" s="1574" t="s">
        <v>15131</v>
      </c>
      <c r="D4130" s="857">
        <v>70000</v>
      </c>
      <c r="E4130" s="2192"/>
      <c r="F4130" s="1926">
        <f t="shared" si="64"/>
        <v>4555512.6800000053</v>
      </c>
    </row>
    <row r="4131" spans="1:6" ht="39">
      <c r="A4131" s="832">
        <v>44215</v>
      </c>
      <c r="B4131" s="828">
        <v>0</v>
      </c>
      <c r="C4131" s="1574" t="s">
        <v>15132</v>
      </c>
      <c r="D4131" s="857">
        <v>50000</v>
      </c>
      <c r="E4131" s="2192"/>
      <c r="F4131" s="1926">
        <f t="shared" si="64"/>
        <v>4605512.6800000053</v>
      </c>
    </row>
    <row r="4132" spans="1:6" ht="39">
      <c r="A4132" s="832">
        <v>44215</v>
      </c>
      <c r="B4132" s="828">
        <v>0</v>
      </c>
      <c r="C4132" s="1574" t="s">
        <v>15133</v>
      </c>
      <c r="D4132" s="857">
        <v>35000</v>
      </c>
      <c r="E4132" s="2192"/>
      <c r="F4132" s="1926">
        <f t="shared" si="64"/>
        <v>4640512.6800000053</v>
      </c>
    </row>
    <row r="4133" spans="1:6" ht="39">
      <c r="A4133" s="832">
        <v>44215</v>
      </c>
      <c r="B4133" s="828">
        <v>0</v>
      </c>
      <c r="C4133" s="1574" t="s">
        <v>15134</v>
      </c>
      <c r="D4133" s="857">
        <v>35000</v>
      </c>
      <c r="E4133" s="2192"/>
      <c r="F4133" s="1926">
        <f t="shared" si="64"/>
        <v>4675512.6800000053</v>
      </c>
    </row>
    <row r="4134" spans="1:6">
      <c r="A4134" s="832">
        <v>44215</v>
      </c>
      <c r="B4134" s="828">
        <v>0</v>
      </c>
      <c r="C4134" s="1574" t="s">
        <v>15135</v>
      </c>
      <c r="D4134" s="831"/>
      <c r="E4134" s="2192">
        <v>150</v>
      </c>
      <c r="F4134" s="1926">
        <f t="shared" si="64"/>
        <v>4675362.6800000053</v>
      </c>
    </row>
    <row r="4135" spans="1:6" s="846" customFormat="1" ht="39">
      <c r="A4135" s="871">
        <v>44216</v>
      </c>
      <c r="B4135" s="850">
        <v>0</v>
      </c>
      <c r="C4135" s="1579" t="s">
        <v>15136</v>
      </c>
      <c r="D4135" s="839">
        <v>44700</v>
      </c>
      <c r="E4135" s="2202"/>
      <c r="F4135" s="2272">
        <f t="shared" si="64"/>
        <v>4720062.6800000053</v>
      </c>
    </row>
    <row r="4136" spans="1:6" ht="26.25">
      <c r="A4136" s="832">
        <v>44216</v>
      </c>
      <c r="B4136" s="829">
        <v>0</v>
      </c>
      <c r="C4136" s="1574" t="s">
        <v>15137</v>
      </c>
      <c r="D4136" s="857">
        <v>60000</v>
      </c>
      <c r="E4136" s="2192"/>
      <c r="F4136" s="1926">
        <f t="shared" si="64"/>
        <v>4780062.6800000053</v>
      </c>
    </row>
    <row r="4137" spans="1:6" ht="26.25">
      <c r="A4137" s="832">
        <v>44216</v>
      </c>
      <c r="B4137" s="829">
        <v>0</v>
      </c>
      <c r="C4137" s="1574" t="s">
        <v>15138</v>
      </c>
      <c r="D4137" s="857">
        <v>76000</v>
      </c>
      <c r="E4137" s="2192"/>
      <c r="F4137" s="1926">
        <f t="shared" si="64"/>
        <v>4856062.6800000053</v>
      </c>
    </row>
    <row r="4138" spans="1:6" ht="39">
      <c r="A4138" s="832">
        <v>44216</v>
      </c>
      <c r="B4138" s="829">
        <v>0</v>
      </c>
      <c r="C4138" s="1574" t="s">
        <v>15139</v>
      </c>
      <c r="D4138" s="857">
        <v>60000</v>
      </c>
      <c r="E4138" s="2192"/>
      <c r="F4138" s="1926">
        <f t="shared" si="64"/>
        <v>4916062.6800000053</v>
      </c>
    </row>
    <row r="4139" spans="1:6">
      <c r="A4139" s="832">
        <v>44216</v>
      </c>
      <c r="B4139" s="829">
        <v>0</v>
      </c>
      <c r="C4139" s="1574" t="s">
        <v>15140</v>
      </c>
      <c r="D4139" s="831"/>
      <c r="E4139" s="2192">
        <v>100</v>
      </c>
      <c r="F4139" s="1926">
        <f t="shared" si="64"/>
        <v>4915962.6800000053</v>
      </c>
    </row>
    <row r="4140" spans="1:6" ht="39">
      <c r="A4140" s="832">
        <v>44217</v>
      </c>
      <c r="B4140" s="829">
        <v>57107126</v>
      </c>
      <c r="C4140" s="1574" t="s">
        <v>15141</v>
      </c>
      <c r="D4140" s="831"/>
      <c r="E4140" s="2193">
        <v>30000</v>
      </c>
      <c r="F4140" s="1926">
        <f t="shared" si="64"/>
        <v>4885962.6800000053</v>
      </c>
    </row>
    <row r="4141" spans="1:6" ht="39">
      <c r="A4141" s="832">
        <v>44217</v>
      </c>
      <c r="B4141" s="829">
        <v>57107126</v>
      </c>
      <c r="C4141" s="1574" t="s">
        <v>15142</v>
      </c>
      <c r="D4141" s="831"/>
      <c r="E4141" s="2192">
        <v>25</v>
      </c>
      <c r="F4141" s="1926">
        <f t="shared" si="64"/>
        <v>4885937.6800000053</v>
      </c>
    </row>
    <row r="4142" spans="1:6">
      <c r="A4142" s="832">
        <v>44217</v>
      </c>
      <c r="B4142" s="829">
        <v>57107126</v>
      </c>
      <c r="C4142" s="1574" t="s">
        <v>13200</v>
      </c>
      <c r="D4142" s="831"/>
      <c r="E4142" s="2192">
        <v>1.87</v>
      </c>
      <c r="F4142" s="1926">
        <f t="shared" si="64"/>
        <v>4885935.8100000052</v>
      </c>
    </row>
    <row r="4143" spans="1:6" ht="39">
      <c r="A4143" s="832">
        <v>44217</v>
      </c>
      <c r="B4143" s="829">
        <v>0</v>
      </c>
      <c r="C4143" s="1574" t="s">
        <v>15143</v>
      </c>
      <c r="D4143" s="831"/>
      <c r="E4143" s="2193">
        <v>20000</v>
      </c>
      <c r="F4143" s="1926">
        <f t="shared" si="64"/>
        <v>4865935.8100000052</v>
      </c>
    </row>
    <row r="4144" spans="1:6" ht="39">
      <c r="A4144" s="832">
        <v>44217</v>
      </c>
      <c r="B4144" s="829">
        <v>0</v>
      </c>
      <c r="C4144" s="1574" t="s">
        <v>15144</v>
      </c>
      <c r="D4144" s="831"/>
      <c r="E4144" s="2193">
        <v>4000</v>
      </c>
      <c r="F4144" s="1926">
        <f t="shared" si="64"/>
        <v>4861935.8100000052</v>
      </c>
    </row>
    <row r="4145" spans="1:6" ht="26.25">
      <c r="A4145" s="832">
        <v>44217</v>
      </c>
      <c r="B4145" s="829">
        <v>0</v>
      </c>
      <c r="C4145" s="1574" t="s">
        <v>15145</v>
      </c>
      <c r="D4145" s="857">
        <v>50000</v>
      </c>
      <c r="E4145" s="2192"/>
      <c r="F4145" s="1926">
        <f t="shared" si="64"/>
        <v>4911935.8100000052</v>
      </c>
    </row>
    <row r="4146" spans="1:6" ht="39">
      <c r="A4146" s="832">
        <v>44217</v>
      </c>
      <c r="B4146" s="829">
        <v>0</v>
      </c>
      <c r="C4146" s="1574" t="s">
        <v>15146</v>
      </c>
      <c r="D4146" s="857">
        <v>47000</v>
      </c>
      <c r="E4146" s="2192"/>
      <c r="F4146" s="1926">
        <f t="shared" si="64"/>
        <v>4958935.8100000052</v>
      </c>
    </row>
    <row r="4147" spans="1:6" ht="39">
      <c r="A4147" s="832">
        <v>44217</v>
      </c>
      <c r="B4147" s="829">
        <v>0</v>
      </c>
      <c r="C4147" s="1574" t="s">
        <v>15147</v>
      </c>
      <c r="D4147" s="857">
        <v>54000</v>
      </c>
      <c r="E4147" s="2192"/>
      <c r="F4147" s="1926">
        <f t="shared" si="64"/>
        <v>5012935.8100000052</v>
      </c>
    </row>
    <row r="4148" spans="1:6" ht="39">
      <c r="A4148" s="832">
        <v>44217</v>
      </c>
      <c r="B4148" s="829">
        <v>0</v>
      </c>
      <c r="C4148" s="1574" t="s">
        <v>15148</v>
      </c>
      <c r="D4148" s="857">
        <v>70000</v>
      </c>
      <c r="E4148" s="2192"/>
      <c r="F4148" s="1926">
        <f t="shared" si="64"/>
        <v>5082935.8100000052</v>
      </c>
    </row>
    <row r="4149" spans="1:6" ht="39">
      <c r="A4149" s="832">
        <v>44217</v>
      </c>
      <c r="B4149" s="829">
        <v>0</v>
      </c>
      <c r="C4149" s="1574" t="s">
        <v>15149</v>
      </c>
      <c r="D4149" s="857">
        <v>54000</v>
      </c>
      <c r="E4149" s="2192"/>
      <c r="F4149" s="1926">
        <f t="shared" si="64"/>
        <v>5136935.8100000052</v>
      </c>
    </row>
    <row r="4150" spans="1:6" ht="26.25">
      <c r="A4150" s="832">
        <v>44217</v>
      </c>
      <c r="B4150" s="829">
        <v>0</v>
      </c>
      <c r="C4150" s="1574" t="s">
        <v>15150</v>
      </c>
      <c r="D4150" s="857">
        <v>25000</v>
      </c>
      <c r="E4150" s="2192"/>
      <c r="F4150" s="1926">
        <f t="shared" si="64"/>
        <v>5161935.8100000052</v>
      </c>
    </row>
    <row r="4151" spans="1:6">
      <c r="A4151" s="832">
        <v>44217</v>
      </c>
      <c r="B4151" s="829">
        <v>0</v>
      </c>
      <c r="C4151" s="1574" t="s">
        <v>15151</v>
      </c>
      <c r="D4151" s="831"/>
      <c r="E4151" s="2192">
        <v>200</v>
      </c>
      <c r="F4151" s="1926">
        <f t="shared" si="64"/>
        <v>5161735.8100000052</v>
      </c>
    </row>
    <row r="4152" spans="1:6" ht="39">
      <c r="A4152" s="832">
        <v>44218</v>
      </c>
      <c r="B4152" s="829">
        <v>0</v>
      </c>
      <c r="C4152" s="1574" t="s">
        <v>15152</v>
      </c>
      <c r="D4152" s="857">
        <v>60000</v>
      </c>
      <c r="E4152" s="2192"/>
      <c r="F4152" s="1926">
        <f t="shared" si="64"/>
        <v>5221735.8100000052</v>
      </c>
    </row>
    <row r="4153" spans="1:6" ht="26.25">
      <c r="A4153" s="832">
        <v>44218</v>
      </c>
      <c r="B4153" s="829">
        <v>0</v>
      </c>
      <c r="C4153" s="1574" t="s">
        <v>15153</v>
      </c>
      <c r="D4153" s="857">
        <v>54000</v>
      </c>
      <c r="E4153" s="2192"/>
      <c r="F4153" s="1926">
        <f t="shared" si="64"/>
        <v>5275735.8100000052</v>
      </c>
    </row>
    <row r="4154" spans="1:6" ht="26.25">
      <c r="A4154" s="832">
        <v>44218</v>
      </c>
      <c r="B4154" s="829">
        <v>0</v>
      </c>
      <c r="C4154" s="1574" t="s">
        <v>15154</v>
      </c>
      <c r="D4154" s="857">
        <v>25000</v>
      </c>
      <c r="E4154" s="2192"/>
      <c r="F4154" s="1926">
        <f t="shared" si="64"/>
        <v>5300735.8100000052</v>
      </c>
    </row>
    <row r="4155" spans="1:6" ht="26.25">
      <c r="A4155" s="832">
        <v>44218</v>
      </c>
      <c r="B4155" s="829">
        <v>0</v>
      </c>
      <c r="C4155" s="1574" t="s">
        <v>15155</v>
      </c>
      <c r="D4155" s="857">
        <v>54000</v>
      </c>
      <c r="E4155" s="2192"/>
      <c r="F4155" s="1926">
        <f t="shared" si="64"/>
        <v>5354735.8100000052</v>
      </c>
    </row>
    <row r="4156" spans="1:6">
      <c r="A4156" s="832">
        <v>44218</v>
      </c>
      <c r="B4156" s="829">
        <v>504672971</v>
      </c>
      <c r="C4156" s="1574" t="s">
        <v>15156</v>
      </c>
      <c r="D4156" s="857">
        <v>115000</v>
      </c>
      <c r="E4156" s="2192"/>
      <c r="F4156" s="1926">
        <f t="shared" si="64"/>
        <v>5469735.8100000052</v>
      </c>
    </row>
    <row r="4157" spans="1:6" ht="26.25">
      <c r="A4157" s="832">
        <v>44218</v>
      </c>
      <c r="B4157" s="829">
        <v>0</v>
      </c>
      <c r="C4157" s="1574" t="s">
        <v>15157</v>
      </c>
      <c r="D4157" s="857">
        <v>54000</v>
      </c>
      <c r="E4157" s="2192"/>
      <c r="F4157" s="1926">
        <f t="shared" si="64"/>
        <v>5523735.8100000052</v>
      </c>
    </row>
    <row r="4158" spans="1:6" ht="39">
      <c r="A4158" s="832">
        <v>44218</v>
      </c>
      <c r="B4158" s="829">
        <v>0</v>
      </c>
      <c r="C4158" s="1574" t="s">
        <v>15158</v>
      </c>
      <c r="D4158" s="857">
        <v>60000</v>
      </c>
      <c r="E4158" s="2192"/>
      <c r="F4158" s="1926">
        <f t="shared" si="64"/>
        <v>5583735.8100000052</v>
      </c>
    </row>
    <row r="4159" spans="1:6" ht="39">
      <c r="A4159" s="832">
        <v>44218</v>
      </c>
      <c r="B4159" s="829">
        <v>0</v>
      </c>
      <c r="C4159" s="1574" t="s">
        <v>15159</v>
      </c>
      <c r="D4159" s="873">
        <v>44000</v>
      </c>
      <c r="E4159" s="2192"/>
      <c r="F4159" s="1926">
        <f t="shared" si="64"/>
        <v>5627735.8100000052</v>
      </c>
    </row>
    <row r="4160" spans="1:6" ht="26.25">
      <c r="A4160" s="832">
        <v>44218</v>
      </c>
      <c r="B4160" s="829">
        <v>0</v>
      </c>
      <c r="C4160" s="1574" t="s">
        <v>15160</v>
      </c>
      <c r="D4160" s="873">
        <v>40000</v>
      </c>
      <c r="E4160" s="2192"/>
      <c r="F4160" s="1926">
        <f t="shared" si="64"/>
        <v>5667735.8100000052</v>
      </c>
    </row>
    <row r="4161" spans="1:6" ht="39">
      <c r="A4161" s="832">
        <v>44218</v>
      </c>
      <c r="B4161" s="829">
        <v>0</v>
      </c>
      <c r="C4161" s="1574" t="s">
        <v>15161</v>
      </c>
      <c r="D4161" s="857">
        <v>50000</v>
      </c>
      <c r="E4161" s="2192"/>
      <c r="F4161" s="1926">
        <f t="shared" si="64"/>
        <v>5717735.8100000052</v>
      </c>
    </row>
    <row r="4162" spans="1:6">
      <c r="A4162" s="832">
        <v>44218</v>
      </c>
      <c r="B4162" s="829">
        <v>0</v>
      </c>
      <c r="C4162" s="1574" t="s">
        <v>15162</v>
      </c>
      <c r="D4162" s="831"/>
      <c r="E4162" s="2192">
        <v>400</v>
      </c>
      <c r="F4162" s="1926">
        <f t="shared" si="64"/>
        <v>5717335.8100000052</v>
      </c>
    </row>
    <row r="4163" spans="1:6" ht="26.25">
      <c r="A4163" s="832">
        <v>44218</v>
      </c>
      <c r="B4163" s="829">
        <v>0</v>
      </c>
      <c r="C4163" s="1574" t="s">
        <v>15163</v>
      </c>
      <c r="D4163" s="857">
        <v>44000</v>
      </c>
      <c r="E4163" s="2192"/>
      <c r="F4163" s="1926">
        <f t="shared" ref="F4163:F4226" si="65">F4162-E4163+D4163</f>
        <v>5761335.8100000052</v>
      </c>
    </row>
    <row r="4164" spans="1:6" ht="26.25">
      <c r="A4164" s="832">
        <v>44219</v>
      </c>
      <c r="B4164" s="829">
        <v>0</v>
      </c>
      <c r="C4164" s="1574" t="s">
        <v>15164</v>
      </c>
      <c r="D4164" s="857">
        <v>4000</v>
      </c>
      <c r="E4164" s="2192"/>
      <c r="F4164" s="1926">
        <f t="shared" si="65"/>
        <v>5765335.8100000052</v>
      </c>
    </row>
    <row r="4165" spans="1:6" ht="39">
      <c r="A4165" s="832">
        <v>44219</v>
      </c>
      <c r="B4165" s="829">
        <v>0</v>
      </c>
      <c r="C4165" s="1574" t="s">
        <v>15165</v>
      </c>
      <c r="D4165" s="857">
        <v>44800</v>
      </c>
      <c r="E4165" s="2192"/>
      <c r="F4165" s="1926">
        <f t="shared" si="65"/>
        <v>5810135.8100000052</v>
      </c>
    </row>
    <row r="4166" spans="1:6" ht="39">
      <c r="A4166" s="832">
        <v>44219</v>
      </c>
      <c r="B4166" s="829">
        <v>0</v>
      </c>
      <c r="C4166" s="1574" t="s">
        <v>15166</v>
      </c>
      <c r="D4166" s="857">
        <v>45000</v>
      </c>
      <c r="E4166" s="2192"/>
      <c r="F4166" s="1926">
        <f t="shared" si="65"/>
        <v>5855135.8100000052</v>
      </c>
    </row>
    <row r="4167" spans="1:6" ht="26.25">
      <c r="A4167" s="832">
        <v>44219</v>
      </c>
      <c r="B4167" s="829">
        <v>0</v>
      </c>
      <c r="C4167" s="1574" t="s">
        <v>15167</v>
      </c>
      <c r="D4167" s="857">
        <v>100000</v>
      </c>
      <c r="E4167" s="2192"/>
      <c r="F4167" s="1926">
        <f t="shared" si="65"/>
        <v>5955135.8100000052</v>
      </c>
    </row>
    <row r="4168" spans="1:6" ht="26.25">
      <c r="A4168" s="832">
        <v>44219</v>
      </c>
      <c r="B4168" s="829">
        <v>0</v>
      </c>
      <c r="C4168" s="1574" t="s">
        <v>15168</v>
      </c>
      <c r="D4168" s="857">
        <v>15000</v>
      </c>
      <c r="E4168" s="2192"/>
      <c r="F4168" s="1926">
        <f t="shared" si="65"/>
        <v>5970135.8100000052</v>
      </c>
    </row>
    <row r="4169" spans="1:6" ht="39">
      <c r="A4169" s="874">
        <v>44219</v>
      </c>
      <c r="B4169" s="824">
        <v>0</v>
      </c>
      <c r="C4169" s="1580" t="s">
        <v>15169</v>
      </c>
      <c r="D4169" s="857">
        <v>8000</v>
      </c>
      <c r="E4169" s="2187"/>
      <c r="F4169" s="1928">
        <f t="shared" si="65"/>
        <v>5978135.8100000052</v>
      </c>
    </row>
    <row r="4170" spans="1:6" ht="39">
      <c r="A4170" s="832">
        <v>44219</v>
      </c>
      <c r="B4170" s="829">
        <v>0</v>
      </c>
      <c r="C4170" s="1574" t="s">
        <v>15170</v>
      </c>
      <c r="D4170" s="857">
        <v>24000</v>
      </c>
      <c r="E4170" s="2192"/>
      <c r="F4170" s="1926">
        <f t="shared" si="65"/>
        <v>6002135.8100000052</v>
      </c>
    </row>
    <row r="4171" spans="1:6" ht="39">
      <c r="A4171" s="832">
        <v>44219</v>
      </c>
      <c r="B4171" s="829">
        <v>0</v>
      </c>
      <c r="C4171" s="1574" t="s">
        <v>15171</v>
      </c>
      <c r="D4171" s="857">
        <v>50000</v>
      </c>
      <c r="E4171" s="2192"/>
      <c r="F4171" s="1926">
        <f t="shared" si="65"/>
        <v>6052135.8100000052</v>
      </c>
    </row>
    <row r="4172" spans="1:6" ht="39">
      <c r="A4172" s="832">
        <v>44219</v>
      </c>
      <c r="B4172" s="829">
        <v>0</v>
      </c>
      <c r="C4172" s="1574" t="s">
        <v>15172</v>
      </c>
      <c r="D4172" s="857">
        <v>64000</v>
      </c>
      <c r="E4172" s="2192"/>
      <c r="F4172" s="1926">
        <f t="shared" si="65"/>
        <v>6116135.8100000052</v>
      </c>
    </row>
    <row r="4173" spans="1:6" ht="26.25">
      <c r="A4173" s="832">
        <v>44219</v>
      </c>
      <c r="B4173" s="829">
        <v>0</v>
      </c>
      <c r="C4173" s="1574" t="s">
        <v>15173</v>
      </c>
      <c r="D4173" s="857">
        <v>15000</v>
      </c>
      <c r="E4173" s="2192"/>
      <c r="F4173" s="1926">
        <f t="shared" si="65"/>
        <v>6131135.8100000052</v>
      </c>
    </row>
    <row r="4174" spans="1:6" ht="39">
      <c r="A4174" s="832">
        <v>44219</v>
      </c>
      <c r="B4174" s="829">
        <v>0</v>
      </c>
      <c r="C4174" s="1574" t="s">
        <v>15174</v>
      </c>
      <c r="D4174" s="857">
        <v>25000</v>
      </c>
      <c r="E4174" s="2192"/>
      <c r="F4174" s="1926">
        <f t="shared" si="65"/>
        <v>6156135.8100000052</v>
      </c>
    </row>
    <row r="4175" spans="1:6" ht="39">
      <c r="A4175" s="832">
        <v>44219</v>
      </c>
      <c r="B4175" s="829">
        <v>0</v>
      </c>
      <c r="C4175" s="1574" t="s">
        <v>15175</v>
      </c>
      <c r="D4175" s="857">
        <v>65000</v>
      </c>
      <c r="E4175" s="2192"/>
      <c r="F4175" s="1926">
        <f t="shared" si="65"/>
        <v>6221135.8100000052</v>
      </c>
    </row>
    <row r="4176" spans="1:6">
      <c r="A4176" s="832">
        <v>44219</v>
      </c>
      <c r="B4176" s="829">
        <v>0</v>
      </c>
      <c r="C4176" s="1574" t="s">
        <v>15176</v>
      </c>
      <c r="D4176" s="831"/>
      <c r="E4176" s="2192">
        <v>350</v>
      </c>
      <c r="F4176" s="1926">
        <f t="shared" si="65"/>
        <v>6220785.8100000052</v>
      </c>
    </row>
    <row r="4177" spans="1:6" ht="39">
      <c r="A4177" s="832">
        <v>44219</v>
      </c>
      <c r="B4177" s="829">
        <v>0</v>
      </c>
      <c r="C4177" s="1574" t="s">
        <v>15177</v>
      </c>
      <c r="D4177" s="857">
        <v>20000</v>
      </c>
      <c r="E4177" s="2192"/>
      <c r="F4177" s="1926">
        <f t="shared" si="65"/>
        <v>6240785.8100000052</v>
      </c>
    </row>
    <row r="4178" spans="1:6" ht="39">
      <c r="A4178" s="832">
        <v>44220</v>
      </c>
      <c r="B4178" s="829">
        <v>0</v>
      </c>
      <c r="C4178" s="1574" t="s">
        <v>15178</v>
      </c>
      <c r="D4178" s="857">
        <v>20000</v>
      </c>
      <c r="E4178" s="2192"/>
      <c r="F4178" s="1926">
        <f t="shared" si="65"/>
        <v>6260785.8100000052</v>
      </c>
    </row>
    <row r="4179" spans="1:6">
      <c r="A4179" s="832">
        <v>44220</v>
      </c>
      <c r="B4179" s="829">
        <v>0</v>
      </c>
      <c r="C4179" s="1574" t="s">
        <v>15179</v>
      </c>
      <c r="D4179" s="831"/>
      <c r="E4179" s="2192">
        <v>50</v>
      </c>
      <c r="F4179" s="1926">
        <f t="shared" si="65"/>
        <v>6260735.8100000052</v>
      </c>
    </row>
    <row r="4180" spans="1:6" ht="39">
      <c r="A4180" s="832">
        <v>44221</v>
      </c>
      <c r="B4180" s="829">
        <v>0</v>
      </c>
      <c r="C4180" s="1574" t="s">
        <v>15180</v>
      </c>
      <c r="D4180" s="831"/>
      <c r="E4180" s="2193">
        <v>130000</v>
      </c>
      <c r="F4180" s="1926">
        <f t="shared" si="65"/>
        <v>6130735.8100000052</v>
      </c>
    </row>
    <row r="4181" spans="1:6">
      <c r="A4181" s="874">
        <v>44222</v>
      </c>
      <c r="B4181" s="2071">
        <v>0</v>
      </c>
      <c r="C4181" s="875" t="s">
        <v>13722</v>
      </c>
      <c r="D4181" s="831"/>
      <c r="E4181" s="2193">
        <v>164</v>
      </c>
      <c r="F4181" s="1926">
        <f t="shared" si="65"/>
        <v>6130571.8100000052</v>
      </c>
    </row>
    <row r="4182" spans="1:6" ht="39">
      <c r="A4182" s="874">
        <v>44222</v>
      </c>
      <c r="B4182" s="2071">
        <v>0</v>
      </c>
      <c r="C4182" s="1580" t="s">
        <v>15181</v>
      </c>
      <c r="D4182" s="857">
        <v>59000</v>
      </c>
      <c r="E4182" s="2187"/>
      <c r="F4182" s="1926">
        <f t="shared" si="65"/>
        <v>6189571.8100000052</v>
      </c>
    </row>
    <row r="4183" spans="1:6">
      <c r="A4183" s="874">
        <v>44222</v>
      </c>
      <c r="B4183" s="2071">
        <v>0</v>
      </c>
      <c r="C4183" s="1580" t="s">
        <v>11737</v>
      </c>
      <c r="D4183" s="856"/>
      <c r="E4183" s="2187">
        <v>12</v>
      </c>
      <c r="F4183" s="1926">
        <f t="shared" si="65"/>
        <v>6189559.8100000052</v>
      </c>
    </row>
    <row r="4184" spans="1:6" ht="39">
      <c r="A4184" s="874">
        <v>44222</v>
      </c>
      <c r="B4184" s="2071">
        <v>0</v>
      </c>
      <c r="C4184" s="1580" t="s">
        <v>15182</v>
      </c>
      <c r="D4184" s="857">
        <v>30000</v>
      </c>
      <c r="E4184" s="2187"/>
      <c r="F4184" s="1926">
        <f t="shared" si="65"/>
        <v>6219559.8100000052</v>
      </c>
    </row>
    <row r="4185" spans="1:6">
      <c r="A4185" s="874">
        <v>44222</v>
      </c>
      <c r="B4185" s="2071">
        <v>0</v>
      </c>
      <c r="C4185" s="1580" t="s">
        <v>15183</v>
      </c>
      <c r="D4185" s="856"/>
      <c r="E4185" s="2187">
        <v>100</v>
      </c>
      <c r="F4185" s="1926">
        <f t="shared" si="65"/>
        <v>6219459.8100000052</v>
      </c>
    </row>
    <row r="4186" spans="1:6" ht="39">
      <c r="A4186" s="874">
        <v>44223</v>
      </c>
      <c r="B4186" s="2071">
        <v>0</v>
      </c>
      <c r="C4186" s="1580" t="s">
        <v>15184</v>
      </c>
      <c r="D4186" s="857">
        <v>35000</v>
      </c>
      <c r="E4186" s="2187"/>
      <c r="F4186" s="1926">
        <f t="shared" si="65"/>
        <v>6254459.8100000052</v>
      </c>
    </row>
    <row r="4187" spans="1:6" ht="39">
      <c r="A4187" s="874">
        <v>44223</v>
      </c>
      <c r="B4187" s="2071">
        <v>0</v>
      </c>
      <c r="C4187" s="1580" t="s">
        <v>15185</v>
      </c>
      <c r="D4187" s="857">
        <v>54000</v>
      </c>
      <c r="E4187" s="2187"/>
      <c r="F4187" s="1926">
        <f t="shared" si="65"/>
        <v>6308459.8100000052</v>
      </c>
    </row>
    <row r="4188" spans="1:6" ht="39">
      <c r="A4188" s="874">
        <v>44223</v>
      </c>
      <c r="B4188" s="2071">
        <v>0</v>
      </c>
      <c r="C4188" s="1580" t="s">
        <v>15186</v>
      </c>
      <c r="D4188" s="857">
        <v>64000</v>
      </c>
      <c r="E4188" s="2187"/>
      <c r="F4188" s="1926">
        <f t="shared" si="65"/>
        <v>6372459.8100000052</v>
      </c>
    </row>
    <row r="4189" spans="1:6">
      <c r="A4189" s="874">
        <v>44223</v>
      </c>
      <c r="B4189" s="2071">
        <v>0</v>
      </c>
      <c r="C4189" s="1580" t="s">
        <v>15187</v>
      </c>
      <c r="D4189" s="856"/>
      <c r="E4189" s="2187">
        <v>150</v>
      </c>
      <c r="F4189" s="1926">
        <f t="shared" si="65"/>
        <v>6372309.8100000052</v>
      </c>
    </row>
    <row r="4190" spans="1:6" ht="26.25">
      <c r="A4190" s="874">
        <v>44224</v>
      </c>
      <c r="B4190" s="2071">
        <v>0</v>
      </c>
      <c r="C4190" s="1580" t="s">
        <v>15188</v>
      </c>
      <c r="D4190" s="857">
        <v>15000</v>
      </c>
      <c r="E4190" s="2187"/>
      <c r="F4190" s="1926">
        <f t="shared" si="65"/>
        <v>6387309.8100000052</v>
      </c>
    </row>
    <row r="4191" spans="1:6" ht="39">
      <c r="A4191" s="874">
        <v>44224</v>
      </c>
      <c r="B4191" s="2071">
        <v>0</v>
      </c>
      <c r="C4191" s="1580" t="s">
        <v>15189</v>
      </c>
      <c r="D4191" s="857">
        <v>4000</v>
      </c>
      <c r="E4191" s="2187"/>
      <c r="F4191" s="1926">
        <f t="shared" si="65"/>
        <v>6391309.8100000052</v>
      </c>
    </row>
    <row r="4192" spans="1:6" ht="26.25">
      <c r="A4192" s="874">
        <v>44224</v>
      </c>
      <c r="B4192" s="2071">
        <v>0</v>
      </c>
      <c r="C4192" s="1580" t="s">
        <v>15190</v>
      </c>
      <c r="D4192" s="857">
        <v>19000</v>
      </c>
      <c r="E4192" s="2187"/>
      <c r="F4192" s="1926">
        <f t="shared" si="65"/>
        <v>6410309.8100000052</v>
      </c>
    </row>
    <row r="4193" spans="1:6" ht="39">
      <c r="A4193" s="874">
        <v>44224</v>
      </c>
      <c r="B4193" s="2071">
        <v>0</v>
      </c>
      <c r="C4193" s="1580" t="s">
        <v>15191</v>
      </c>
      <c r="D4193" s="825"/>
      <c r="E4193" s="2188">
        <v>82200</v>
      </c>
      <c r="F4193" s="1926">
        <f t="shared" si="65"/>
        <v>6328109.8100000052</v>
      </c>
    </row>
    <row r="4194" spans="1:6" ht="39">
      <c r="A4194" s="874">
        <v>44224</v>
      </c>
      <c r="B4194" s="2071">
        <v>0</v>
      </c>
      <c r="C4194" s="1580" t="s">
        <v>15192</v>
      </c>
      <c r="D4194" s="825"/>
      <c r="E4194" s="2188">
        <v>80200</v>
      </c>
      <c r="F4194" s="1926">
        <f t="shared" si="65"/>
        <v>6247909.8100000052</v>
      </c>
    </row>
    <row r="4195" spans="1:6" ht="39">
      <c r="A4195" s="874">
        <v>44224</v>
      </c>
      <c r="B4195" s="2071">
        <v>57683386</v>
      </c>
      <c r="C4195" s="1580" t="s">
        <v>15193</v>
      </c>
      <c r="D4195" s="825"/>
      <c r="E4195" s="2188">
        <v>27700</v>
      </c>
      <c r="F4195" s="1926">
        <f t="shared" si="65"/>
        <v>6220209.8100000052</v>
      </c>
    </row>
    <row r="4196" spans="1:6" ht="39">
      <c r="A4196" s="874">
        <v>44224</v>
      </c>
      <c r="B4196" s="2071">
        <v>57683386</v>
      </c>
      <c r="C4196" s="1580" t="s">
        <v>15194</v>
      </c>
      <c r="D4196" s="825"/>
      <c r="E4196" s="2187">
        <v>25</v>
      </c>
      <c r="F4196" s="1926">
        <f t="shared" si="65"/>
        <v>6220184.8100000052</v>
      </c>
    </row>
    <row r="4197" spans="1:6">
      <c r="A4197" s="874">
        <v>44224</v>
      </c>
      <c r="B4197" s="2071">
        <v>57683386</v>
      </c>
      <c r="C4197" s="1580" t="s">
        <v>14037</v>
      </c>
      <c r="D4197" s="825"/>
      <c r="E4197" s="2187">
        <v>1.87</v>
      </c>
      <c r="F4197" s="1926">
        <f t="shared" si="65"/>
        <v>6220182.9400000051</v>
      </c>
    </row>
    <row r="4198" spans="1:6" ht="39">
      <c r="A4198" s="874">
        <v>44224</v>
      </c>
      <c r="B4198" s="2071">
        <v>0</v>
      </c>
      <c r="C4198" s="1580" t="s">
        <v>15195</v>
      </c>
      <c r="D4198" s="825"/>
      <c r="E4198" s="2188">
        <v>10000</v>
      </c>
      <c r="F4198" s="1926">
        <f t="shared" si="65"/>
        <v>6210182.9400000051</v>
      </c>
    </row>
    <row r="4199" spans="1:6" ht="39">
      <c r="A4199" s="874">
        <v>44224</v>
      </c>
      <c r="B4199" s="2071">
        <v>0</v>
      </c>
      <c r="C4199" s="1580" t="s">
        <v>15196</v>
      </c>
      <c r="D4199" s="825"/>
      <c r="E4199" s="2188">
        <v>20000</v>
      </c>
      <c r="F4199" s="1926">
        <f t="shared" si="65"/>
        <v>6190182.9400000051</v>
      </c>
    </row>
    <row r="4200" spans="1:6" ht="39">
      <c r="A4200" s="874">
        <v>44224</v>
      </c>
      <c r="B4200" s="2071">
        <v>0</v>
      </c>
      <c r="C4200" s="1580" t="s">
        <v>15197</v>
      </c>
      <c r="D4200" s="825"/>
      <c r="E4200" s="2188">
        <v>30700</v>
      </c>
      <c r="F4200" s="1926">
        <f t="shared" si="65"/>
        <v>6159482.9400000051</v>
      </c>
    </row>
    <row r="4201" spans="1:6" ht="39">
      <c r="A4201" s="874">
        <v>44224</v>
      </c>
      <c r="B4201" s="2071">
        <v>57690403</v>
      </c>
      <c r="C4201" s="1580" t="s">
        <v>15198</v>
      </c>
      <c r="D4201" s="825"/>
      <c r="E4201" s="2188">
        <v>9100</v>
      </c>
      <c r="F4201" s="1926">
        <f t="shared" si="65"/>
        <v>6150382.9400000051</v>
      </c>
    </row>
    <row r="4202" spans="1:6" ht="39">
      <c r="A4202" s="874">
        <v>44224</v>
      </c>
      <c r="B4202" s="2071">
        <v>57690403</v>
      </c>
      <c r="C4202" s="1580" t="s">
        <v>15199</v>
      </c>
      <c r="D4202" s="825"/>
      <c r="E4202" s="2187">
        <v>25</v>
      </c>
      <c r="F4202" s="1926">
        <f t="shared" si="65"/>
        <v>6150357.9400000051</v>
      </c>
    </row>
    <row r="4203" spans="1:6">
      <c r="A4203" s="874">
        <v>44224</v>
      </c>
      <c r="B4203" s="2071">
        <v>57690403</v>
      </c>
      <c r="C4203" s="1580" t="s">
        <v>12763</v>
      </c>
      <c r="D4203" s="825"/>
      <c r="E4203" s="2187">
        <v>1.87</v>
      </c>
      <c r="F4203" s="1926">
        <f t="shared" si="65"/>
        <v>6150356.070000005</v>
      </c>
    </row>
    <row r="4204" spans="1:6" ht="39">
      <c r="A4204" s="874">
        <v>44224</v>
      </c>
      <c r="B4204" s="2071">
        <v>0</v>
      </c>
      <c r="C4204" s="1580" t="s">
        <v>15200</v>
      </c>
      <c r="D4204" s="825"/>
      <c r="E4204" s="2188">
        <v>22700</v>
      </c>
      <c r="F4204" s="1926">
        <f t="shared" si="65"/>
        <v>6127656.070000005</v>
      </c>
    </row>
    <row r="4205" spans="1:6" ht="39">
      <c r="A4205" s="874">
        <v>44224</v>
      </c>
      <c r="B4205" s="2071">
        <v>0</v>
      </c>
      <c r="C4205" s="1580" t="s">
        <v>15201</v>
      </c>
      <c r="D4205" s="825"/>
      <c r="E4205" s="2188">
        <v>60620.1</v>
      </c>
      <c r="F4205" s="1926">
        <f t="shared" si="65"/>
        <v>6067035.9700000053</v>
      </c>
    </row>
    <row r="4206" spans="1:6" ht="39">
      <c r="A4206" s="874">
        <v>44224</v>
      </c>
      <c r="B4206" s="2071">
        <v>0</v>
      </c>
      <c r="C4206" s="1580" t="s">
        <v>15202</v>
      </c>
      <c r="D4206" s="825"/>
      <c r="E4206" s="2188">
        <v>19772</v>
      </c>
      <c r="F4206" s="1926">
        <f t="shared" si="65"/>
        <v>6047263.9700000053</v>
      </c>
    </row>
    <row r="4207" spans="1:6" ht="39">
      <c r="A4207" s="874">
        <v>44224</v>
      </c>
      <c r="B4207" s="2071">
        <v>57682052</v>
      </c>
      <c r="C4207" s="1580" t="s">
        <v>15203</v>
      </c>
      <c r="D4207" s="825"/>
      <c r="E4207" s="2188">
        <v>58600</v>
      </c>
      <c r="F4207" s="1926">
        <f t="shared" si="65"/>
        <v>5988663.9700000053</v>
      </c>
    </row>
    <row r="4208" spans="1:6" ht="39">
      <c r="A4208" s="874">
        <v>44224</v>
      </c>
      <c r="B4208" s="2071">
        <v>57682052</v>
      </c>
      <c r="C4208" s="1580" t="s">
        <v>15204</v>
      </c>
      <c r="D4208" s="825"/>
      <c r="E4208" s="2187">
        <v>50</v>
      </c>
      <c r="F4208" s="1926">
        <f t="shared" si="65"/>
        <v>5988613.9700000053</v>
      </c>
    </row>
    <row r="4209" spans="1:6">
      <c r="A4209" s="874">
        <v>44224</v>
      </c>
      <c r="B4209" s="2071">
        <v>57682052</v>
      </c>
      <c r="C4209" s="1580" t="s">
        <v>12881</v>
      </c>
      <c r="D4209" s="825"/>
      <c r="E4209" s="2187">
        <v>3.75</v>
      </c>
      <c r="F4209" s="1926">
        <f t="shared" si="65"/>
        <v>5988610.2200000053</v>
      </c>
    </row>
    <row r="4210" spans="1:6" ht="39">
      <c r="A4210" s="874">
        <v>44224</v>
      </c>
      <c r="B4210" s="2071">
        <v>0</v>
      </c>
      <c r="C4210" s="1580" t="s">
        <v>15205</v>
      </c>
      <c r="D4210" s="825"/>
      <c r="E4210" s="2188">
        <v>20000</v>
      </c>
      <c r="F4210" s="1926">
        <f t="shared" si="65"/>
        <v>5968610.2200000053</v>
      </c>
    </row>
    <row r="4211" spans="1:6" ht="39">
      <c r="A4211" s="874">
        <v>44224</v>
      </c>
      <c r="B4211" s="2071">
        <v>0</v>
      </c>
      <c r="C4211" s="1580" t="s">
        <v>15206</v>
      </c>
      <c r="D4211" s="825"/>
      <c r="E4211" s="2188">
        <v>10000</v>
      </c>
      <c r="F4211" s="1926">
        <f t="shared" si="65"/>
        <v>5958610.2200000053</v>
      </c>
    </row>
    <row r="4212" spans="1:6" ht="39">
      <c r="A4212" s="874">
        <v>44224</v>
      </c>
      <c r="B4212" s="2071">
        <v>0</v>
      </c>
      <c r="C4212" s="1580" t="s">
        <v>15207</v>
      </c>
      <c r="D4212" s="825"/>
      <c r="E4212" s="2188">
        <v>16000</v>
      </c>
      <c r="F4212" s="1926">
        <f t="shared" si="65"/>
        <v>5942610.2200000053</v>
      </c>
    </row>
    <row r="4213" spans="1:6" ht="39">
      <c r="A4213" s="874">
        <v>44224</v>
      </c>
      <c r="B4213" s="2071">
        <v>0</v>
      </c>
      <c r="C4213" s="1580" t="s">
        <v>15208</v>
      </c>
      <c r="D4213" s="825"/>
      <c r="E4213" s="2188">
        <v>20000</v>
      </c>
      <c r="F4213" s="1926">
        <f t="shared" si="65"/>
        <v>5922610.2200000053</v>
      </c>
    </row>
    <row r="4214" spans="1:6" ht="39">
      <c r="A4214" s="874">
        <v>44224</v>
      </c>
      <c r="B4214" s="2071">
        <v>57695764</v>
      </c>
      <c r="C4214" s="1580" t="s">
        <v>15209</v>
      </c>
      <c r="D4214" s="825"/>
      <c r="E4214" s="2188">
        <v>30000</v>
      </c>
      <c r="F4214" s="1926">
        <f t="shared" si="65"/>
        <v>5892610.2200000053</v>
      </c>
    </row>
    <row r="4215" spans="1:6" ht="39">
      <c r="A4215" s="874">
        <v>44224</v>
      </c>
      <c r="B4215" s="2071">
        <v>57695764</v>
      </c>
      <c r="C4215" s="1580" t="s">
        <v>15210</v>
      </c>
      <c r="D4215" s="825"/>
      <c r="E4215" s="2187">
        <v>25</v>
      </c>
      <c r="F4215" s="1926">
        <f t="shared" si="65"/>
        <v>5892585.2200000053</v>
      </c>
    </row>
    <row r="4216" spans="1:6">
      <c r="A4216" s="874">
        <v>44224</v>
      </c>
      <c r="B4216" s="2071">
        <v>57695764</v>
      </c>
      <c r="C4216" s="1580" t="s">
        <v>12632</v>
      </c>
      <c r="D4216" s="825"/>
      <c r="E4216" s="2187">
        <v>1.87</v>
      </c>
      <c r="F4216" s="1926">
        <f t="shared" si="65"/>
        <v>5892583.3500000052</v>
      </c>
    </row>
    <row r="4217" spans="1:6" ht="39">
      <c r="A4217" s="874">
        <v>44224</v>
      </c>
      <c r="B4217" s="2071">
        <v>57811423</v>
      </c>
      <c r="C4217" s="1580" t="s">
        <v>15211</v>
      </c>
      <c r="D4217" s="825"/>
      <c r="E4217" s="2188">
        <v>100000</v>
      </c>
      <c r="F4217" s="1926">
        <f t="shared" si="65"/>
        <v>5792583.3500000052</v>
      </c>
    </row>
    <row r="4218" spans="1:6" ht="39">
      <c r="A4218" s="874">
        <v>44224</v>
      </c>
      <c r="B4218" s="2071">
        <v>57811423</v>
      </c>
      <c r="C4218" s="1580" t="s">
        <v>15212</v>
      </c>
      <c r="D4218" s="825"/>
      <c r="E4218" s="2187">
        <v>50</v>
      </c>
      <c r="F4218" s="1926">
        <f t="shared" si="65"/>
        <v>5792533.3500000052</v>
      </c>
    </row>
    <row r="4219" spans="1:6">
      <c r="A4219" s="874">
        <v>44224</v>
      </c>
      <c r="B4219" s="2071">
        <v>57811423</v>
      </c>
      <c r="C4219" s="1580" t="s">
        <v>12632</v>
      </c>
      <c r="D4219" s="825"/>
      <c r="E4219" s="2187">
        <v>3.75</v>
      </c>
      <c r="F4219" s="1926">
        <f t="shared" si="65"/>
        <v>5792529.6000000052</v>
      </c>
    </row>
    <row r="4220" spans="1:6" ht="51.75">
      <c r="A4220" s="874">
        <v>44224</v>
      </c>
      <c r="B4220" s="2071">
        <v>0</v>
      </c>
      <c r="C4220" s="1580" t="s">
        <v>15213</v>
      </c>
      <c r="D4220" s="857">
        <v>54000</v>
      </c>
      <c r="E4220" s="2187"/>
      <c r="F4220" s="1926">
        <f t="shared" si="65"/>
        <v>5846529.6000000052</v>
      </c>
    </row>
    <row r="4221" spans="1:6" s="779" customFormat="1" ht="26.25">
      <c r="A4221" s="835">
        <v>44224</v>
      </c>
      <c r="B4221" s="2075">
        <v>0</v>
      </c>
      <c r="C4221" s="1575" t="s">
        <v>15214</v>
      </c>
      <c r="D4221" s="857">
        <v>100000</v>
      </c>
      <c r="E4221" s="2204"/>
      <c r="F4221" s="1929">
        <f t="shared" si="65"/>
        <v>5946529.6000000052</v>
      </c>
    </row>
    <row r="4222" spans="1:6" s="779" customFormat="1" ht="26.25">
      <c r="A4222" s="835">
        <v>44224</v>
      </c>
      <c r="B4222" s="2075">
        <v>0</v>
      </c>
      <c r="C4222" s="1575" t="s">
        <v>15214</v>
      </c>
      <c r="D4222" s="856">
        <v>50</v>
      </c>
      <c r="E4222" s="2204"/>
      <c r="F4222" s="1929">
        <f t="shared" si="65"/>
        <v>5946579.6000000052</v>
      </c>
    </row>
    <row r="4223" spans="1:6" s="779" customFormat="1" ht="26.25">
      <c r="A4223" s="835">
        <v>44224</v>
      </c>
      <c r="B4223" s="2075">
        <v>0</v>
      </c>
      <c r="C4223" s="1575" t="s">
        <v>15214</v>
      </c>
      <c r="D4223" s="856">
        <v>3.75</v>
      </c>
      <c r="E4223" s="2204"/>
      <c r="F4223" s="1929">
        <f t="shared" si="65"/>
        <v>5946583.3500000052</v>
      </c>
    </row>
    <row r="4224" spans="1:6" ht="26.25">
      <c r="A4224" s="874">
        <v>44224</v>
      </c>
      <c r="B4224" s="2071">
        <v>0</v>
      </c>
      <c r="C4224" s="1580" t="s">
        <v>15215</v>
      </c>
      <c r="D4224" s="857">
        <v>20000</v>
      </c>
      <c r="E4224" s="2187"/>
      <c r="F4224" s="1926">
        <f t="shared" si="65"/>
        <v>5966583.3500000052</v>
      </c>
    </row>
    <row r="4225" spans="1:6" ht="39">
      <c r="A4225" s="874">
        <v>44224</v>
      </c>
      <c r="B4225" s="2071">
        <v>0</v>
      </c>
      <c r="C4225" s="1580" t="s">
        <v>15216</v>
      </c>
      <c r="D4225" s="857">
        <v>90000</v>
      </c>
      <c r="E4225" s="2187"/>
      <c r="F4225" s="1926">
        <f t="shared" si="65"/>
        <v>6056583.3500000052</v>
      </c>
    </row>
    <row r="4226" spans="1:6">
      <c r="A4226" s="874">
        <v>44224</v>
      </c>
      <c r="B4226" s="2071">
        <v>0</v>
      </c>
      <c r="C4226" s="1580" t="s">
        <v>15217</v>
      </c>
      <c r="D4226" s="856"/>
      <c r="E4226" s="2187">
        <v>50</v>
      </c>
      <c r="F4226" s="1926">
        <f t="shared" si="65"/>
        <v>6056533.3500000052</v>
      </c>
    </row>
    <row r="4227" spans="1:6" ht="26.25">
      <c r="A4227" s="874">
        <v>44225</v>
      </c>
      <c r="B4227" s="2071">
        <v>0</v>
      </c>
      <c r="C4227" s="1580" t="s">
        <v>15218</v>
      </c>
      <c r="D4227" s="857">
        <v>40000</v>
      </c>
      <c r="E4227" s="2187"/>
      <c r="F4227" s="1926">
        <f t="shared" ref="F4227:F4290" si="66">F4226-E4227+D4227</f>
        <v>6096533.3500000052</v>
      </c>
    </row>
    <row r="4228" spans="1:6" ht="26.25">
      <c r="A4228" s="874">
        <v>44225</v>
      </c>
      <c r="B4228" s="2071">
        <v>0</v>
      </c>
      <c r="C4228" s="1580" t="s">
        <v>15219</v>
      </c>
      <c r="D4228" s="857">
        <v>60000</v>
      </c>
      <c r="E4228" s="2187"/>
      <c r="F4228" s="1926">
        <f t="shared" si="66"/>
        <v>6156533.3500000052</v>
      </c>
    </row>
    <row r="4229" spans="1:6" ht="26.25">
      <c r="A4229" s="874">
        <v>44225</v>
      </c>
      <c r="B4229" s="2071">
        <v>0</v>
      </c>
      <c r="C4229" s="1580" t="s">
        <v>15220</v>
      </c>
      <c r="D4229" s="857">
        <v>64000</v>
      </c>
      <c r="E4229" s="2187"/>
      <c r="F4229" s="1926">
        <f t="shared" si="66"/>
        <v>6220533.3500000052</v>
      </c>
    </row>
    <row r="4230" spans="1:6" ht="51.75">
      <c r="A4230" s="874">
        <v>44225</v>
      </c>
      <c r="B4230" s="2071">
        <v>0</v>
      </c>
      <c r="C4230" s="1580" t="s">
        <v>15221</v>
      </c>
      <c r="D4230" s="857">
        <v>60000</v>
      </c>
      <c r="E4230" s="2187"/>
      <c r="F4230" s="1926">
        <f t="shared" si="66"/>
        <v>6280533.3500000052</v>
      </c>
    </row>
    <row r="4231" spans="1:6" s="855" customFormat="1" ht="26.25">
      <c r="A4231" s="884">
        <v>44225</v>
      </c>
      <c r="B4231" s="2074">
        <v>0</v>
      </c>
      <c r="C4231" s="1582" t="s">
        <v>15222</v>
      </c>
      <c r="D4231" s="854">
        <v>6680000</v>
      </c>
      <c r="E4231" s="2217"/>
      <c r="F4231" s="2273">
        <f t="shared" si="66"/>
        <v>12960533.350000005</v>
      </c>
    </row>
    <row r="4232" spans="1:6" ht="39">
      <c r="A4232" s="874">
        <v>44225</v>
      </c>
      <c r="B4232" s="2071">
        <v>57841057</v>
      </c>
      <c r="C4232" s="1580" t="s">
        <v>15223</v>
      </c>
      <c r="D4232" s="825"/>
      <c r="E4232" s="2188">
        <v>565010</v>
      </c>
      <c r="F4232" s="1926">
        <f t="shared" si="66"/>
        <v>12395523.350000005</v>
      </c>
    </row>
    <row r="4233" spans="1:6" ht="39">
      <c r="A4233" s="874">
        <v>44225</v>
      </c>
      <c r="B4233" s="2071">
        <v>57841057</v>
      </c>
      <c r="C4233" s="1580" t="s">
        <v>15224</v>
      </c>
      <c r="D4233" s="825"/>
      <c r="E4233" s="2187">
        <v>50</v>
      </c>
      <c r="F4233" s="1926">
        <f t="shared" si="66"/>
        <v>12395473.350000005</v>
      </c>
    </row>
    <row r="4234" spans="1:6">
      <c r="A4234" s="874">
        <v>44225</v>
      </c>
      <c r="B4234" s="2071">
        <v>57841057</v>
      </c>
      <c r="C4234" s="1580" t="s">
        <v>13396</v>
      </c>
      <c r="D4234" s="825"/>
      <c r="E4234" s="2187">
        <v>3.75</v>
      </c>
      <c r="F4234" s="1926">
        <f t="shared" si="66"/>
        <v>12395469.600000005</v>
      </c>
    </row>
    <row r="4235" spans="1:6" ht="39">
      <c r="A4235" s="874">
        <v>44225</v>
      </c>
      <c r="B4235" s="2071">
        <v>0</v>
      </c>
      <c r="C4235" s="1580" t="s">
        <v>15225</v>
      </c>
      <c r="D4235" s="825"/>
      <c r="E4235" s="2188">
        <v>452010</v>
      </c>
      <c r="F4235" s="1926">
        <f t="shared" si="66"/>
        <v>11943459.600000005</v>
      </c>
    </row>
    <row r="4236" spans="1:6" ht="39">
      <c r="A4236" s="874">
        <v>44225</v>
      </c>
      <c r="B4236" s="2071">
        <v>0</v>
      </c>
      <c r="C4236" s="1580" t="s">
        <v>15226</v>
      </c>
      <c r="D4236" s="825"/>
      <c r="E4236" s="2188">
        <v>565010</v>
      </c>
      <c r="F4236" s="1926">
        <f t="shared" si="66"/>
        <v>11378449.600000005</v>
      </c>
    </row>
    <row r="4237" spans="1:6" ht="39">
      <c r="A4237" s="874">
        <v>44225</v>
      </c>
      <c r="B4237" s="2071">
        <v>0</v>
      </c>
      <c r="C4237" s="1580" t="s">
        <v>15227</v>
      </c>
      <c r="D4237" s="825"/>
      <c r="E4237" s="2188">
        <v>79990</v>
      </c>
      <c r="F4237" s="1926">
        <f t="shared" si="66"/>
        <v>11298459.600000005</v>
      </c>
    </row>
    <row r="4238" spans="1:6">
      <c r="A4238" s="874">
        <v>44225</v>
      </c>
      <c r="B4238" s="2071">
        <v>0</v>
      </c>
      <c r="C4238" s="1580" t="s">
        <v>15228</v>
      </c>
      <c r="D4238" s="825"/>
      <c r="E4238" s="2187">
        <v>200</v>
      </c>
      <c r="F4238" s="1926">
        <f t="shared" si="66"/>
        <v>11298259.600000005</v>
      </c>
    </row>
    <row r="4239" spans="1:6" s="855" customFormat="1" ht="26.25">
      <c r="A4239" s="884">
        <v>44226</v>
      </c>
      <c r="B4239" s="2074">
        <v>0</v>
      </c>
      <c r="C4239" s="1582" t="s">
        <v>15229</v>
      </c>
      <c r="D4239" s="854">
        <v>120000</v>
      </c>
      <c r="E4239" s="2217"/>
      <c r="F4239" s="2273">
        <f t="shared" si="66"/>
        <v>11418259.600000005</v>
      </c>
    </row>
    <row r="4240" spans="1:6" ht="39">
      <c r="A4240" s="874">
        <v>44226</v>
      </c>
      <c r="B4240" s="2071">
        <v>0</v>
      </c>
      <c r="C4240" s="1580" t="s">
        <v>15230</v>
      </c>
      <c r="D4240" s="857">
        <v>50000</v>
      </c>
      <c r="E4240" s="2187"/>
      <c r="F4240" s="1926">
        <f t="shared" si="66"/>
        <v>11468259.600000005</v>
      </c>
    </row>
    <row r="4241" spans="1:6" ht="39">
      <c r="A4241" s="874">
        <v>44226</v>
      </c>
      <c r="B4241" s="2071">
        <v>0</v>
      </c>
      <c r="C4241" s="1580" t="s">
        <v>15231</v>
      </c>
      <c r="D4241" s="857">
        <v>25000</v>
      </c>
      <c r="E4241" s="2187"/>
      <c r="F4241" s="1926">
        <f t="shared" si="66"/>
        <v>11493259.600000005</v>
      </c>
    </row>
    <row r="4242" spans="1:6" ht="26.25">
      <c r="A4242" s="874">
        <v>44226</v>
      </c>
      <c r="B4242" s="2071">
        <v>0</v>
      </c>
      <c r="C4242" s="1580" t="s">
        <v>15232</v>
      </c>
      <c r="D4242" s="857">
        <v>45000</v>
      </c>
      <c r="E4242" s="2187"/>
      <c r="F4242" s="1926">
        <f t="shared" si="66"/>
        <v>11538259.600000005</v>
      </c>
    </row>
    <row r="4243" spans="1:6" ht="39">
      <c r="A4243" s="874">
        <v>44226</v>
      </c>
      <c r="B4243" s="2071">
        <v>0</v>
      </c>
      <c r="C4243" s="1580" t="s">
        <v>15233</v>
      </c>
      <c r="D4243" s="857">
        <v>4000</v>
      </c>
      <c r="E4243" s="2187"/>
      <c r="F4243" s="1926">
        <f t="shared" si="66"/>
        <v>11542259.600000005</v>
      </c>
    </row>
    <row r="4244" spans="1:6" ht="39">
      <c r="A4244" s="874">
        <v>44226</v>
      </c>
      <c r="B4244" s="2071">
        <v>0</v>
      </c>
      <c r="C4244" s="1580" t="s">
        <v>15234</v>
      </c>
      <c r="D4244" s="857">
        <v>50000</v>
      </c>
      <c r="E4244" s="2187"/>
      <c r="F4244" s="1926">
        <f t="shared" si="66"/>
        <v>11592259.600000005</v>
      </c>
    </row>
    <row r="4245" spans="1:6" ht="26.25">
      <c r="A4245" s="874">
        <v>44226</v>
      </c>
      <c r="B4245" s="2071">
        <v>0</v>
      </c>
      <c r="C4245" s="1580" t="s">
        <v>15235</v>
      </c>
      <c r="D4245" s="857">
        <v>44000</v>
      </c>
      <c r="E4245" s="2187"/>
      <c r="F4245" s="1926">
        <f t="shared" si="66"/>
        <v>11636259.600000005</v>
      </c>
    </row>
    <row r="4246" spans="1:6" ht="26.25">
      <c r="A4246" s="874">
        <v>44226</v>
      </c>
      <c r="B4246" s="2071">
        <v>0</v>
      </c>
      <c r="C4246" s="1580" t="s">
        <v>15236</v>
      </c>
      <c r="D4246" s="857">
        <v>40000</v>
      </c>
      <c r="E4246" s="2187"/>
      <c r="F4246" s="1926">
        <f t="shared" si="66"/>
        <v>11676259.600000005</v>
      </c>
    </row>
    <row r="4247" spans="1:6" ht="39">
      <c r="A4247" s="874">
        <v>44226</v>
      </c>
      <c r="B4247" s="2071">
        <v>0</v>
      </c>
      <c r="C4247" s="1580" t="s">
        <v>15237</v>
      </c>
      <c r="D4247" s="857">
        <v>25000</v>
      </c>
      <c r="E4247" s="2187"/>
      <c r="F4247" s="1926">
        <f t="shared" si="66"/>
        <v>11701259.600000005</v>
      </c>
    </row>
    <row r="4248" spans="1:6" ht="39">
      <c r="A4248" s="874">
        <v>44226</v>
      </c>
      <c r="B4248" s="2071">
        <v>0</v>
      </c>
      <c r="C4248" s="1580" t="s">
        <v>15238</v>
      </c>
      <c r="D4248" s="857">
        <v>40000</v>
      </c>
      <c r="E4248" s="2187"/>
      <c r="F4248" s="1926">
        <f t="shared" si="66"/>
        <v>11741259.600000005</v>
      </c>
    </row>
    <row r="4249" spans="1:6" ht="51.75">
      <c r="A4249" s="874">
        <v>44226</v>
      </c>
      <c r="B4249" s="2071">
        <v>0</v>
      </c>
      <c r="C4249" s="1580" t="s">
        <v>15239</v>
      </c>
      <c r="D4249" s="857">
        <v>50000</v>
      </c>
      <c r="E4249" s="2187"/>
      <c r="F4249" s="1926">
        <f t="shared" si="66"/>
        <v>11791259.600000005</v>
      </c>
    </row>
    <row r="4250" spans="1:6">
      <c r="A4250" s="874">
        <v>44226</v>
      </c>
      <c r="B4250" s="2071">
        <v>0</v>
      </c>
      <c r="C4250" s="1580" t="s">
        <v>15240</v>
      </c>
      <c r="D4250" s="856"/>
      <c r="E4250" s="2187">
        <v>400</v>
      </c>
      <c r="F4250" s="1926">
        <f t="shared" si="66"/>
        <v>11790859.600000005</v>
      </c>
    </row>
    <row r="4251" spans="1:6" ht="39">
      <c r="A4251" s="874">
        <v>44226</v>
      </c>
      <c r="B4251" s="2071">
        <v>0</v>
      </c>
      <c r="C4251" s="1580" t="s">
        <v>15241</v>
      </c>
      <c r="D4251" s="857">
        <v>65000</v>
      </c>
      <c r="E4251" s="2187"/>
      <c r="F4251" s="1926">
        <f t="shared" si="66"/>
        <v>11855859.600000005</v>
      </c>
    </row>
    <row r="4252" spans="1:6" ht="39">
      <c r="A4252" s="874">
        <v>44227</v>
      </c>
      <c r="B4252" s="2071">
        <v>0</v>
      </c>
      <c r="C4252" s="1580" t="s">
        <v>15242</v>
      </c>
      <c r="D4252" s="857">
        <v>59000</v>
      </c>
      <c r="E4252" s="2187"/>
      <c r="F4252" s="1926">
        <f t="shared" si="66"/>
        <v>11914859.600000005</v>
      </c>
    </row>
    <row r="4253" spans="1:6" ht="26.25">
      <c r="A4253" s="874">
        <v>44227</v>
      </c>
      <c r="B4253" s="2071">
        <v>0</v>
      </c>
      <c r="C4253" s="1580" t="s">
        <v>15243</v>
      </c>
      <c r="D4253" s="857">
        <v>50000</v>
      </c>
      <c r="E4253" s="2187"/>
      <c r="F4253" s="1926">
        <f t="shared" si="66"/>
        <v>11964859.600000005</v>
      </c>
    </row>
    <row r="4254" spans="1:6">
      <c r="A4254" s="874">
        <v>44227</v>
      </c>
      <c r="B4254" s="2071">
        <v>0</v>
      </c>
      <c r="C4254" s="1580" t="s">
        <v>15244</v>
      </c>
      <c r="D4254" s="825"/>
      <c r="E4254" s="2187">
        <v>50</v>
      </c>
      <c r="F4254" s="1926">
        <f t="shared" si="66"/>
        <v>11964809.600000005</v>
      </c>
    </row>
    <row r="4255" spans="1:6">
      <c r="A4255" s="874">
        <v>44228</v>
      </c>
      <c r="B4255" s="2071">
        <v>0</v>
      </c>
      <c r="C4255" s="1580" t="s">
        <v>11736</v>
      </c>
      <c r="D4255" s="825"/>
      <c r="E4255" s="2188">
        <v>3298.88</v>
      </c>
      <c r="F4255" s="1926">
        <f t="shared" si="66"/>
        <v>11961510.720000004</v>
      </c>
    </row>
    <row r="4256" spans="1:6">
      <c r="A4256" s="874">
        <v>44228</v>
      </c>
      <c r="B4256" s="2071">
        <v>0</v>
      </c>
      <c r="C4256" s="1580" t="s">
        <v>11737</v>
      </c>
      <c r="D4256" s="825"/>
      <c r="E4256" s="2187">
        <v>247.42</v>
      </c>
      <c r="F4256" s="1926">
        <f t="shared" si="66"/>
        <v>11961263.300000004</v>
      </c>
    </row>
    <row r="4257" spans="1:6" ht="39">
      <c r="A4257" s="874">
        <v>44228</v>
      </c>
      <c r="B4257" s="2071">
        <v>0</v>
      </c>
      <c r="C4257" s="1580" t="s">
        <v>15245</v>
      </c>
      <c r="D4257" s="857">
        <v>25000</v>
      </c>
      <c r="E4257" s="2187"/>
      <c r="F4257" s="1926">
        <f t="shared" si="66"/>
        <v>11986263.300000004</v>
      </c>
    </row>
    <row r="4258" spans="1:6" ht="39">
      <c r="A4258" s="874">
        <v>44229</v>
      </c>
      <c r="B4258" s="2071">
        <v>58208435</v>
      </c>
      <c r="C4258" s="1580" t="s">
        <v>15246</v>
      </c>
      <c r="D4258" s="825"/>
      <c r="E4258" s="2188">
        <v>5000</v>
      </c>
      <c r="F4258" s="1926">
        <f t="shared" si="66"/>
        <v>11981263.300000004</v>
      </c>
    </row>
    <row r="4259" spans="1:6" ht="39">
      <c r="A4259" s="874">
        <v>44229</v>
      </c>
      <c r="B4259" s="2071">
        <v>58208435</v>
      </c>
      <c r="C4259" s="1580" t="s">
        <v>15247</v>
      </c>
      <c r="D4259" s="825"/>
      <c r="E4259" s="2187">
        <v>10</v>
      </c>
      <c r="F4259" s="1926">
        <f t="shared" si="66"/>
        <v>11981253.300000004</v>
      </c>
    </row>
    <row r="4260" spans="1:6">
      <c r="A4260" s="874">
        <v>44229</v>
      </c>
      <c r="B4260" s="2071">
        <v>58208435</v>
      </c>
      <c r="C4260" s="1580" t="s">
        <v>15248</v>
      </c>
      <c r="D4260" s="825"/>
      <c r="E4260" s="2187">
        <v>0.75</v>
      </c>
      <c r="F4260" s="1926">
        <f t="shared" si="66"/>
        <v>11981252.550000004</v>
      </c>
    </row>
    <row r="4261" spans="1:6" ht="39">
      <c r="A4261" s="874">
        <v>44229</v>
      </c>
      <c r="B4261" s="2071">
        <v>0</v>
      </c>
      <c r="C4261" s="1580" t="s">
        <v>15249</v>
      </c>
      <c r="D4261" s="825"/>
      <c r="E4261" s="2188">
        <v>23000</v>
      </c>
      <c r="F4261" s="1926">
        <f t="shared" si="66"/>
        <v>11958252.550000004</v>
      </c>
    </row>
    <row r="4262" spans="1:6" ht="39">
      <c r="A4262" s="874">
        <v>44229</v>
      </c>
      <c r="B4262" s="2071">
        <v>58210983</v>
      </c>
      <c r="C4262" s="1580" t="s">
        <v>15250</v>
      </c>
      <c r="D4262" s="825"/>
      <c r="E4262" s="2188">
        <v>7000000</v>
      </c>
      <c r="F4262" s="1926">
        <f t="shared" si="66"/>
        <v>4958252.5500000045</v>
      </c>
    </row>
    <row r="4263" spans="1:6" ht="39">
      <c r="A4263" s="874">
        <v>44229</v>
      </c>
      <c r="B4263" s="2071">
        <v>58210983</v>
      </c>
      <c r="C4263" s="1580" t="s">
        <v>15251</v>
      </c>
      <c r="D4263" s="825"/>
      <c r="E4263" s="2187">
        <v>50</v>
      </c>
      <c r="F4263" s="1926">
        <f t="shared" si="66"/>
        <v>4958202.5500000045</v>
      </c>
    </row>
    <row r="4264" spans="1:6">
      <c r="A4264" s="874">
        <v>44229</v>
      </c>
      <c r="B4264" s="2071">
        <v>58210983</v>
      </c>
      <c r="C4264" s="1580" t="s">
        <v>12632</v>
      </c>
      <c r="D4264" s="825"/>
      <c r="E4264" s="2187">
        <v>3.75</v>
      </c>
      <c r="F4264" s="1926">
        <f t="shared" si="66"/>
        <v>4958198.8000000045</v>
      </c>
    </row>
    <row r="4265" spans="1:6" ht="39">
      <c r="A4265" s="874">
        <v>44229</v>
      </c>
      <c r="B4265" s="2071">
        <v>58210983</v>
      </c>
      <c r="C4265" s="1580" t="s">
        <v>15252</v>
      </c>
      <c r="D4265" s="825"/>
      <c r="E4265" s="2188">
        <v>120000</v>
      </c>
      <c r="F4265" s="1926">
        <f t="shared" si="66"/>
        <v>4838198.8000000045</v>
      </c>
    </row>
    <row r="4266" spans="1:6" ht="39">
      <c r="A4266" s="874">
        <v>44229</v>
      </c>
      <c r="B4266" s="2071">
        <v>58210983</v>
      </c>
      <c r="C4266" s="1580" t="s">
        <v>15253</v>
      </c>
      <c r="D4266" s="825"/>
      <c r="E4266" s="2187">
        <v>50</v>
      </c>
      <c r="F4266" s="1926">
        <f t="shared" si="66"/>
        <v>4838148.8000000045</v>
      </c>
    </row>
    <row r="4267" spans="1:6">
      <c r="A4267" s="874">
        <v>44229</v>
      </c>
      <c r="B4267" s="2071">
        <v>58210983</v>
      </c>
      <c r="C4267" s="1580" t="s">
        <v>12881</v>
      </c>
      <c r="D4267" s="825"/>
      <c r="E4267" s="2187">
        <v>3.75</v>
      </c>
      <c r="F4267" s="1926">
        <f t="shared" si="66"/>
        <v>4838145.0500000045</v>
      </c>
    </row>
    <row r="4268" spans="1:6" ht="26.25">
      <c r="A4268" s="874">
        <v>44229</v>
      </c>
      <c r="B4268" s="2071">
        <v>0</v>
      </c>
      <c r="C4268" s="1580" t="s">
        <v>15254</v>
      </c>
      <c r="D4268" s="857">
        <v>44000</v>
      </c>
      <c r="E4268" s="2187"/>
      <c r="F4268" s="1926">
        <f t="shared" si="66"/>
        <v>4882145.0500000045</v>
      </c>
    </row>
    <row r="4269" spans="1:6" ht="39">
      <c r="A4269" s="874">
        <v>44229</v>
      </c>
      <c r="B4269" s="2071">
        <v>0</v>
      </c>
      <c r="C4269" s="1580" t="s">
        <v>15255</v>
      </c>
      <c r="D4269" s="857">
        <v>54000</v>
      </c>
      <c r="E4269" s="2187"/>
      <c r="F4269" s="1926">
        <f t="shared" si="66"/>
        <v>4936145.0500000045</v>
      </c>
    </row>
    <row r="4270" spans="1:6">
      <c r="A4270" s="874">
        <v>44229</v>
      </c>
      <c r="B4270" s="2071">
        <v>0</v>
      </c>
      <c r="C4270" s="1580" t="s">
        <v>15256</v>
      </c>
      <c r="D4270" s="856"/>
      <c r="E4270" s="2187">
        <v>100</v>
      </c>
      <c r="F4270" s="1926">
        <f t="shared" si="66"/>
        <v>4936045.0500000045</v>
      </c>
    </row>
    <row r="4271" spans="1:6" ht="26.25">
      <c r="A4271" s="874">
        <v>44229</v>
      </c>
      <c r="B4271" s="2071">
        <v>0</v>
      </c>
      <c r="C4271" s="1580" t="s">
        <v>15257</v>
      </c>
      <c r="D4271" s="857">
        <v>20000</v>
      </c>
      <c r="E4271" s="2187"/>
      <c r="F4271" s="1926">
        <f t="shared" si="66"/>
        <v>4956045.0500000045</v>
      </c>
    </row>
    <row r="4272" spans="1:6">
      <c r="A4272" s="874">
        <v>44230</v>
      </c>
      <c r="B4272" s="2071">
        <v>0</v>
      </c>
      <c r="C4272" s="1580" t="s">
        <v>15258</v>
      </c>
      <c r="D4272" s="825"/>
      <c r="E4272" s="2187">
        <v>50</v>
      </c>
      <c r="F4272" s="1926">
        <f t="shared" si="66"/>
        <v>4955995.0500000045</v>
      </c>
    </row>
    <row r="4273" spans="1:6" s="855" customFormat="1" ht="39">
      <c r="A4273" s="884">
        <v>44231</v>
      </c>
      <c r="B4273" s="2074">
        <v>0</v>
      </c>
      <c r="C4273" s="1582" t="s">
        <v>15259</v>
      </c>
      <c r="D4273" s="854">
        <v>3685000</v>
      </c>
      <c r="E4273" s="2217"/>
      <c r="F4273" s="2273">
        <f t="shared" si="66"/>
        <v>8640995.0500000045</v>
      </c>
    </row>
    <row r="4274" spans="1:6" ht="26.25">
      <c r="A4274" s="874">
        <v>44231</v>
      </c>
      <c r="B4274" s="2071">
        <v>0</v>
      </c>
      <c r="C4274" s="1580" t="s">
        <v>15260</v>
      </c>
      <c r="D4274" s="857">
        <v>64000</v>
      </c>
      <c r="E4274" s="2187"/>
      <c r="F4274" s="1926">
        <f t="shared" si="66"/>
        <v>8704995.0500000045</v>
      </c>
    </row>
    <row r="4275" spans="1:6" ht="39">
      <c r="A4275" s="874">
        <v>44231</v>
      </c>
      <c r="B4275" s="2071">
        <v>0</v>
      </c>
      <c r="C4275" s="1580" t="s">
        <v>15261</v>
      </c>
      <c r="D4275" s="857">
        <v>32000</v>
      </c>
      <c r="E4275" s="2187"/>
      <c r="F4275" s="1926">
        <f t="shared" si="66"/>
        <v>8736995.0500000045</v>
      </c>
    </row>
    <row r="4276" spans="1:6" ht="39">
      <c r="A4276" s="874">
        <v>44231</v>
      </c>
      <c r="B4276" s="2071">
        <v>0</v>
      </c>
      <c r="C4276" s="1580" t="s">
        <v>15262</v>
      </c>
      <c r="D4276" s="857">
        <v>35000</v>
      </c>
      <c r="E4276" s="2187"/>
      <c r="F4276" s="1926">
        <f t="shared" si="66"/>
        <v>8771995.0500000045</v>
      </c>
    </row>
    <row r="4277" spans="1:6" ht="39">
      <c r="A4277" s="874">
        <v>44231</v>
      </c>
      <c r="B4277" s="2071">
        <v>58260666</v>
      </c>
      <c r="C4277" s="1580" t="s">
        <v>15263</v>
      </c>
      <c r="D4277" s="825"/>
      <c r="E4277" s="2188">
        <v>40000</v>
      </c>
      <c r="F4277" s="1926">
        <f t="shared" si="66"/>
        <v>8731995.0500000045</v>
      </c>
    </row>
    <row r="4278" spans="1:6" ht="39">
      <c r="A4278" s="874">
        <v>44231</v>
      </c>
      <c r="B4278" s="2071">
        <v>58260666</v>
      </c>
      <c r="C4278" s="1580" t="s">
        <v>15264</v>
      </c>
      <c r="D4278" s="825"/>
      <c r="E4278" s="2187">
        <v>25</v>
      </c>
      <c r="F4278" s="1926">
        <f t="shared" si="66"/>
        <v>8731970.0500000045</v>
      </c>
    </row>
    <row r="4279" spans="1:6">
      <c r="A4279" s="874">
        <v>44231</v>
      </c>
      <c r="B4279" s="2071">
        <v>58260666</v>
      </c>
      <c r="C4279" s="1580" t="s">
        <v>13309</v>
      </c>
      <c r="D4279" s="825"/>
      <c r="E4279" s="2187">
        <v>1.87</v>
      </c>
      <c r="F4279" s="1926">
        <f t="shared" si="66"/>
        <v>8731968.1800000053</v>
      </c>
    </row>
    <row r="4280" spans="1:6">
      <c r="A4280" s="874">
        <v>44231</v>
      </c>
      <c r="B4280" s="2071">
        <v>0</v>
      </c>
      <c r="C4280" s="1580" t="s">
        <v>15265</v>
      </c>
      <c r="D4280" s="825"/>
      <c r="E4280" s="2187">
        <v>150</v>
      </c>
      <c r="F4280" s="1926">
        <f t="shared" si="66"/>
        <v>8731818.1800000053</v>
      </c>
    </row>
    <row r="4281" spans="1:6">
      <c r="A4281" s="832">
        <v>44232</v>
      </c>
      <c r="B4281" s="828">
        <v>110619086</v>
      </c>
      <c r="C4281" s="1574" t="s">
        <v>15310</v>
      </c>
      <c r="D4281" s="857">
        <v>150000</v>
      </c>
      <c r="E4281" s="2192"/>
      <c r="F4281" s="1926">
        <f t="shared" si="66"/>
        <v>8881818.1800000053</v>
      </c>
    </row>
    <row r="4282" spans="1:6" ht="39">
      <c r="A4282" s="832">
        <v>44232</v>
      </c>
      <c r="B4282" s="828">
        <v>0</v>
      </c>
      <c r="C4282" s="1574" t="s">
        <v>15311</v>
      </c>
      <c r="D4282" s="857">
        <v>25000</v>
      </c>
      <c r="E4282" s="2192"/>
      <c r="F4282" s="1926">
        <f t="shared" si="66"/>
        <v>8906818.1800000053</v>
      </c>
    </row>
    <row r="4283" spans="1:6" ht="39">
      <c r="A4283" s="832">
        <v>44232</v>
      </c>
      <c r="B4283" s="828">
        <v>0</v>
      </c>
      <c r="C4283" s="1574" t="s">
        <v>15312</v>
      </c>
      <c r="D4283" s="831"/>
      <c r="E4283" s="2193">
        <v>16400</v>
      </c>
      <c r="F4283" s="1926">
        <f t="shared" si="66"/>
        <v>8890418.1800000053</v>
      </c>
    </row>
    <row r="4284" spans="1:6" s="878" customFormat="1" ht="39">
      <c r="A4284" s="1872">
        <v>44232</v>
      </c>
      <c r="B4284" s="2080">
        <v>58445458</v>
      </c>
      <c r="C4284" s="2049" t="s">
        <v>15313</v>
      </c>
      <c r="D4284" s="876"/>
      <c r="E4284" s="2218">
        <v>6500000</v>
      </c>
      <c r="F4284" s="2274">
        <f t="shared" si="66"/>
        <v>2390418.1800000053</v>
      </c>
    </row>
    <row r="4285" spans="1:6" s="878" customFormat="1" ht="39">
      <c r="A4285" s="1872">
        <v>44232</v>
      </c>
      <c r="B4285" s="2080">
        <v>58445458</v>
      </c>
      <c r="C4285" s="2049" t="s">
        <v>15314</v>
      </c>
      <c r="D4285" s="876"/>
      <c r="E4285" s="2219">
        <v>50</v>
      </c>
      <c r="F4285" s="2274">
        <f t="shared" si="66"/>
        <v>2390368.1800000053</v>
      </c>
    </row>
    <row r="4286" spans="1:6" s="878" customFormat="1">
      <c r="A4286" s="1872">
        <v>44232</v>
      </c>
      <c r="B4286" s="2080">
        <v>58445458</v>
      </c>
      <c r="C4286" s="2049" t="s">
        <v>12632</v>
      </c>
      <c r="D4286" s="876"/>
      <c r="E4286" s="2219">
        <v>3.75</v>
      </c>
      <c r="F4286" s="2274">
        <f t="shared" si="66"/>
        <v>2390364.4300000053</v>
      </c>
    </row>
    <row r="4287" spans="1:6" ht="39">
      <c r="A4287" s="832">
        <v>44232</v>
      </c>
      <c r="B4287" s="828">
        <v>58604295</v>
      </c>
      <c r="C4287" s="1574" t="s">
        <v>15315</v>
      </c>
      <c r="D4287" s="831"/>
      <c r="E4287" s="2193">
        <v>2500000</v>
      </c>
      <c r="F4287" s="1926">
        <f t="shared" si="66"/>
        <v>-109635.56999999471</v>
      </c>
    </row>
    <row r="4288" spans="1:6" ht="39">
      <c r="A4288" s="832">
        <v>44232</v>
      </c>
      <c r="B4288" s="828">
        <v>58604295</v>
      </c>
      <c r="C4288" s="1574" t="s">
        <v>15316</v>
      </c>
      <c r="D4288" s="831"/>
      <c r="E4288" s="2192">
        <v>50</v>
      </c>
      <c r="F4288" s="1926">
        <f t="shared" si="66"/>
        <v>-109685.56999999471</v>
      </c>
    </row>
    <row r="4289" spans="1:6">
      <c r="A4289" s="832">
        <v>44232</v>
      </c>
      <c r="B4289" s="828">
        <v>58604295</v>
      </c>
      <c r="C4289" s="1574" t="s">
        <v>15317</v>
      </c>
      <c r="D4289" s="831"/>
      <c r="E4289" s="2192">
        <v>3.75</v>
      </c>
      <c r="F4289" s="1926">
        <f t="shared" si="66"/>
        <v>-109689.31999999471</v>
      </c>
    </row>
    <row r="4290" spans="1:6" s="846" customFormat="1" ht="26.25">
      <c r="A4290" s="871">
        <v>44232</v>
      </c>
      <c r="B4290" s="2073">
        <v>0</v>
      </c>
      <c r="C4290" s="1579" t="s">
        <v>15318</v>
      </c>
      <c r="D4290" s="839">
        <v>1715000</v>
      </c>
      <c r="E4290" s="2202"/>
      <c r="F4290" s="2272">
        <f t="shared" si="66"/>
        <v>1605310.6800000053</v>
      </c>
    </row>
    <row r="4291" spans="1:6" ht="26.25">
      <c r="A4291" s="832">
        <v>44232</v>
      </c>
      <c r="B4291" s="828">
        <v>0</v>
      </c>
      <c r="C4291" s="1574" t="s">
        <v>15319</v>
      </c>
      <c r="D4291" s="857">
        <v>54000</v>
      </c>
      <c r="E4291" s="2192"/>
      <c r="F4291" s="1926">
        <f t="shared" ref="F4291:F4354" si="67">F4290-E4291+D4291</f>
        <v>1659310.6800000053</v>
      </c>
    </row>
    <row r="4292" spans="1:6">
      <c r="A4292" s="832">
        <v>44232</v>
      </c>
      <c r="B4292" s="828">
        <v>0</v>
      </c>
      <c r="C4292" s="1574" t="s">
        <v>15320</v>
      </c>
      <c r="D4292" s="831"/>
      <c r="E4292" s="2192">
        <v>150</v>
      </c>
      <c r="F4292" s="1926">
        <f t="shared" si="67"/>
        <v>1659160.6800000053</v>
      </c>
    </row>
    <row r="4293" spans="1:6" ht="39">
      <c r="A4293" s="832">
        <v>44233</v>
      </c>
      <c r="B4293" s="828">
        <v>0</v>
      </c>
      <c r="C4293" s="1574" t="s">
        <v>15321</v>
      </c>
      <c r="D4293" s="857">
        <v>54000</v>
      </c>
      <c r="E4293" s="2192"/>
      <c r="F4293" s="1926">
        <f t="shared" si="67"/>
        <v>1713160.6800000053</v>
      </c>
    </row>
    <row r="4294" spans="1:6" ht="26.25">
      <c r="A4294" s="832">
        <v>44233</v>
      </c>
      <c r="B4294" s="828">
        <v>0</v>
      </c>
      <c r="C4294" s="1574" t="s">
        <v>15322</v>
      </c>
      <c r="D4294" s="857">
        <v>40000</v>
      </c>
      <c r="E4294" s="2192"/>
      <c r="F4294" s="1926">
        <f t="shared" si="67"/>
        <v>1753160.6800000053</v>
      </c>
    </row>
    <row r="4295" spans="1:6" ht="51.75">
      <c r="A4295" s="832">
        <v>44233</v>
      </c>
      <c r="B4295" s="828">
        <v>0</v>
      </c>
      <c r="C4295" s="1574" t="s">
        <v>15323</v>
      </c>
      <c r="D4295" s="857">
        <v>60000</v>
      </c>
      <c r="E4295" s="2192"/>
      <c r="F4295" s="1926">
        <f t="shared" si="67"/>
        <v>1813160.6800000053</v>
      </c>
    </row>
    <row r="4296" spans="1:6" ht="26.25">
      <c r="A4296" s="832">
        <v>44233</v>
      </c>
      <c r="B4296" s="828">
        <v>0</v>
      </c>
      <c r="C4296" s="1574" t="s">
        <v>15324</v>
      </c>
      <c r="D4296" s="857">
        <v>50000</v>
      </c>
      <c r="E4296" s="2192"/>
      <c r="F4296" s="1926">
        <f t="shared" si="67"/>
        <v>1863160.6800000053</v>
      </c>
    </row>
    <row r="4297" spans="1:6" ht="39">
      <c r="A4297" s="832">
        <v>44233</v>
      </c>
      <c r="B4297" s="828">
        <v>0</v>
      </c>
      <c r="C4297" s="1574" t="s">
        <v>15325</v>
      </c>
      <c r="D4297" s="857">
        <v>40000</v>
      </c>
      <c r="E4297" s="2192"/>
      <c r="F4297" s="1926">
        <f t="shared" si="67"/>
        <v>1903160.6800000053</v>
      </c>
    </row>
    <row r="4298" spans="1:6" s="878" customFormat="1">
      <c r="A4298" s="1872">
        <v>44233</v>
      </c>
      <c r="B4298" s="2080">
        <v>0</v>
      </c>
      <c r="C4298" s="2049" t="s">
        <v>15326</v>
      </c>
      <c r="D4298" s="876">
        <v>50</v>
      </c>
      <c r="E4298" s="2219"/>
      <c r="F4298" s="2274">
        <f t="shared" si="67"/>
        <v>1903210.6800000053</v>
      </c>
    </row>
    <row r="4299" spans="1:6" s="878" customFormat="1">
      <c r="A4299" s="1872">
        <v>44233</v>
      </c>
      <c r="B4299" s="2080">
        <v>0</v>
      </c>
      <c r="C4299" s="2049" t="s">
        <v>15327</v>
      </c>
      <c r="D4299" s="877">
        <v>6500000</v>
      </c>
      <c r="E4299" s="2219"/>
      <c r="F4299" s="2274">
        <f t="shared" si="67"/>
        <v>8403210.6800000053</v>
      </c>
    </row>
    <row r="4300" spans="1:6" s="878" customFormat="1">
      <c r="A4300" s="1872">
        <v>44233</v>
      </c>
      <c r="B4300" s="2080">
        <v>0</v>
      </c>
      <c r="C4300" s="2049" t="s">
        <v>15328</v>
      </c>
      <c r="D4300" s="876">
        <v>3.75</v>
      </c>
      <c r="E4300" s="2219"/>
      <c r="F4300" s="2274">
        <f t="shared" si="67"/>
        <v>8403214.4300000053</v>
      </c>
    </row>
    <row r="4301" spans="1:6" ht="26.25">
      <c r="A4301" s="832">
        <v>44233</v>
      </c>
      <c r="B4301" s="828">
        <v>0</v>
      </c>
      <c r="C4301" s="1574" t="s">
        <v>15329</v>
      </c>
      <c r="D4301" s="857">
        <v>100000</v>
      </c>
      <c r="E4301" s="2192"/>
      <c r="F4301" s="1926">
        <f t="shared" si="67"/>
        <v>8503214.4300000053</v>
      </c>
    </row>
    <row r="4302" spans="1:6">
      <c r="A4302" s="832">
        <v>44233</v>
      </c>
      <c r="B4302" s="828">
        <v>0</v>
      </c>
      <c r="C4302" s="1574" t="s">
        <v>15330</v>
      </c>
      <c r="D4302" s="831"/>
      <c r="E4302" s="2192">
        <v>100</v>
      </c>
      <c r="F4302" s="1926">
        <f t="shared" si="67"/>
        <v>8503114.4300000053</v>
      </c>
    </row>
    <row r="4303" spans="1:6" ht="39">
      <c r="A4303" s="832">
        <v>44234</v>
      </c>
      <c r="B4303" s="828">
        <v>0</v>
      </c>
      <c r="C4303" s="1574" t="s">
        <v>15331</v>
      </c>
      <c r="D4303" s="857">
        <v>135000</v>
      </c>
      <c r="E4303" s="2192"/>
      <c r="F4303" s="1926">
        <f t="shared" si="67"/>
        <v>8638114.4300000053</v>
      </c>
    </row>
    <row r="4304" spans="1:6">
      <c r="A4304" s="832">
        <v>44234</v>
      </c>
      <c r="B4304" s="828">
        <v>0</v>
      </c>
      <c r="C4304" s="1574" t="s">
        <v>15332</v>
      </c>
      <c r="D4304" s="831"/>
      <c r="E4304" s="2192">
        <v>50</v>
      </c>
      <c r="F4304" s="1926">
        <f t="shared" si="67"/>
        <v>8638064.4300000053</v>
      </c>
    </row>
    <row r="4305" spans="1:6" ht="26.25">
      <c r="A4305" s="832">
        <v>44235</v>
      </c>
      <c r="B4305" s="828">
        <v>0</v>
      </c>
      <c r="C4305" s="1574" t="s">
        <v>15333</v>
      </c>
      <c r="D4305" s="857">
        <v>54000</v>
      </c>
      <c r="E4305" s="2192"/>
      <c r="F4305" s="1926">
        <f t="shared" si="67"/>
        <v>8692064.4300000053</v>
      </c>
    </row>
    <row r="4306" spans="1:6" ht="39">
      <c r="A4306" s="832">
        <v>44235</v>
      </c>
      <c r="B4306" s="828">
        <v>0</v>
      </c>
      <c r="C4306" s="1574" t="s">
        <v>15334</v>
      </c>
      <c r="D4306" s="857">
        <v>44000</v>
      </c>
      <c r="E4306" s="2192"/>
      <c r="F4306" s="1926">
        <f t="shared" si="67"/>
        <v>8736064.4300000053</v>
      </c>
    </row>
    <row r="4307" spans="1:6">
      <c r="A4307" s="832">
        <v>44235</v>
      </c>
      <c r="B4307" s="828">
        <v>0</v>
      </c>
      <c r="C4307" s="1574" t="s">
        <v>15335</v>
      </c>
      <c r="D4307" s="831"/>
      <c r="E4307" s="2192">
        <v>100</v>
      </c>
      <c r="F4307" s="1926">
        <f t="shared" si="67"/>
        <v>8735964.4300000053</v>
      </c>
    </row>
    <row r="4308" spans="1:6" s="855" customFormat="1" ht="26.25">
      <c r="A4308" s="884">
        <v>44236</v>
      </c>
      <c r="B4308" s="2074">
        <v>0</v>
      </c>
      <c r="C4308" s="1582" t="s">
        <v>18812</v>
      </c>
      <c r="D4308" s="854">
        <v>64500</v>
      </c>
      <c r="E4308" s="2217"/>
      <c r="F4308" s="2273">
        <f t="shared" si="67"/>
        <v>8800464.4300000053</v>
      </c>
    </row>
    <row r="4309" spans="1:6">
      <c r="A4309" s="832">
        <v>44236</v>
      </c>
      <c r="B4309" s="828">
        <v>0</v>
      </c>
      <c r="C4309" s="1574" t="s">
        <v>18813</v>
      </c>
      <c r="D4309" s="831"/>
      <c r="E4309" s="2192">
        <v>50</v>
      </c>
      <c r="F4309" s="1926">
        <f t="shared" si="67"/>
        <v>8800414.4300000053</v>
      </c>
    </row>
    <row r="4310" spans="1:6" ht="51.75">
      <c r="A4310" s="832">
        <v>44237</v>
      </c>
      <c r="B4310" s="828">
        <v>0</v>
      </c>
      <c r="C4310" s="1574" t="s">
        <v>18814</v>
      </c>
      <c r="D4310" s="857">
        <v>44000</v>
      </c>
      <c r="E4310" s="2192"/>
      <c r="F4310" s="1926">
        <f t="shared" si="67"/>
        <v>8844414.4300000053</v>
      </c>
    </row>
    <row r="4311" spans="1:6">
      <c r="A4311" s="832">
        <v>44237</v>
      </c>
      <c r="B4311" s="828">
        <v>0</v>
      </c>
      <c r="C4311" s="1574" t="s">
        <v>18815</v>
      </c>
      <c r="D4311" s="831"/>
      <c r="E4311" s="2192">
        <v>50</v>
      </c>
      <c r="F4311" s="1926">
        <f t="shared" si="67"/>
        <v>8844364.4300000053</v>
      </c>
    </row>
    <row r="4312" spans="1:6" ht="39">
      <c r="A4312" s="832">
        <v>44239</v>
      </c>
      <c r="B4312" s="828">
        <v>0</v>
      </c>
      <c r="C4312" s="1574" t="s">
        <v>18816</v>
      </c>
      <c r="D4312" s="857">
        <v>54000</v>
      </c>
      <c r="E4312" s="2192"/>
      <c r="F4312" s="1926">
        <f t="shared" si="67"/>
        <v>8898364.4300000053</v>
      </c>
    </row>
    <row r="4313" spans="1:6" s="779" customFormat="1" ht="39">
      <c r="A4313" s="835">
        <v>44239</v>
      </c>
      <c r="B4313" s="2075">
        <v>0</v>
      </c>
      <c r="C4313" s="1575" t="s">
        <v>18817</v>
      </c>
      <c r="D4313" s="857">
        <v>24000</v>
      </c>
      <c r="E4313" s="2204"/>
      <c r="F4313" s="1929">
        <f t="shared" si="67"/>
        <v>8922364.4300000053</v>
      </c>
    </row>
    <row r="4314" spans="1:6" ht="39">
      <c r="A4314" s="832">
        <v>44239</v>
      </c>
      <c r="B4314" s="828">
        <v>0</v>
      </c>
      <c r="C4314" s="1574" t="s">
        <v>18818</v>
      </c>
      <c r="D4314" s="857">
        <v>30000</v>
      </c>
      <c r="E4314" s="2192"/>
      <c r="F4314" s="1926">
        <f t="shared" si="67"/>
        <v>8952364.4300000053</v>
      </c>
    </row>
    <row r="4315" spans="1:6">
      <c r="A4315" s="832">
        <v>44239</v>
      </c>
      <c r="B4315" s="828">
        <v>0</v>
      </c>
      <c r="C4315" s="1574" t="s">
        <v>18819</v>
      </c>
      <c r="D4315" s="831"/>
      <c r="E4315" s="2192">
        <v>150</v>
      </c>
      <c r="F4315" s="1926">
        <f t="shared" si="67"/>
        <v>8952214.4300000053</v>
      </c>
    </row>
    <row r="4316" spans="1:6" ht="39">
      <c r="A4316" s="832">
        <v>44240</v>
      </c>
      <c r="B4316" s="828">
        <v>0</v>
      </c>
      <c r="C4316" s="1574" t="s">
        <v>18820</v>
      </c>
      <c r="D4316" s="857">
        <v>76000</v>
      </c>
      <c r="E4316" s="2192"/>
      <c r="F4316" s="1926">
        <f t="shared" si="67"/>
        <v>9028214.4300000053</v>
      </c>
    </row>
    <row r="4317" spans="1:6" ht="39">
      <c r="A4317" s="832">
        <v>44240</v>
      </c>
      <c r="B4317" s="828">
        <v>0</v>
      </c>
      <c r="C4317" s="1574" t="s">
        <v>18821</v>
      </c>
      <c r="D4317" s="857">
        <v>50000</v>
      </c>
      <c r="E4317" s="2192"/>
      <c r="F4317" s="1926">
        <f t="shared" si="67"/>
        <v>9078214.4300000053</v>
      </c>
    </row>
    <row r="4318" spans="1:6" ht="26.25">
      <c r="A4318" s="832">
        <v>44240</v>
      </c>
      <c r="B4318" s="828">
        <v>0</v>
      </c>
      <c r="C4318" s="1574" t="s">
        <v>18822</v>
      </c>
      <c r="D4318" s="857">
        <v>44000</v>
      </c>
      <c r="E4318" s="2192"/>
      <c r="F4318" s="1926">
        <f t="shared" si="67"/>
        <v>9122214.4300000053</v>
      </c>
    </row>
    <row r="4319" spans="1:6">
      <c r="A4319" s="832">
        <v>44240</v>
      </c>
      <c r="B4319" s="828">
        <v>0</v>
      </c>
      <c r="C4319" s="1574" t="s">
        <v>18823</v>
      </c>
      <c r="D4319" s="831"/>
      <c r="E4319" s="2192">
        <v>50</v>
      </c>
      <c r="F4319" s="1926">
        <f t="shared" si="67"/>
        <v>9122164.4300000053</v>
      </c>
    </row>
    <row r="4320" spans="1:6" ht="26.25">
      <c r="A4320" s="832">
        <v>44241</v>
      </c>
      <c r="B4320" s="828">
        <v>0</v>
      </c>
      <c r="C4320" s="1574" t="s">
        <v>18824</v>
      </c>
      <c r="D4320" s="857">
        <v>59000</v>
      </c>
      <c r="E4320" s="2192"/>
      <c r="F4320" s="1926">
        <f t="shared" si="67"/>
        <v>9181164.4300000053</v>
      </c>
    </row>
    <row r="4321" spans="1:6" ht="51.75">
      <c r="A4321" s="832">
        <v>44241</v>
      </c>
      <c r="B4321" s="828">
        <v>0</v>
      </c>
      <c r="C4321" s="1574" t="s">
        <v>18825</v>
      </c>
      <c r="D4321" s="857">
        <v>40000</v>
      </c>
      <c r="E4321" s="2192"/>
      <c r="F4321" s="1926">
        <f t="shared" si="67"/>
        <v>9221164.4300000053</v>
      </c>
    </row>
    <row r="4322" spans="1:6">
      <c r="A4322" s="832">
        <v>44241</v>
      </c>
      <c r="B4322" s="828">
        <v>0</v>
      </c>
      <c r="C4322" s="1574" t="s">
        <v>18826</v>
      </c>
      <c r="D4322" s="831"/>
      <c r="E4322" s="2192">
        <v>100</v>
      </c>
      <c r="F4322" s="1926">
        <f t="shared" si="67"/>
        <v>9221064.4300000053</v>
      </c>
    </row>
    <row r="4323" spans="1:6" s="855" customFormat="1" ht="39">
      <c r="A4323" s="884">
        <v>44242</v>
      </c>
      <c r="B4323" s="2074">
        <v>0</v>
      </c>
      <c r="C4323" s="1582" t="s">
        <v>18827</v>
      </c>
      <c r="D4323" s="854">
        <v>1899800</v>
      </c>
      <c r="E4323" s="2217"/>
      <c r="F4323" s="2273">
        <f t="shared" si="67"/>
        <v>11120864.430000005</v>
      </c>
    </row>
    <row r="4324" spans="1:6">
      <c r="A4324" s="832">
        <v>44242</v>
      </c>
      <c r="B4324" s="828">
        <v>0</v>
      </c>
      <c r="C4324" s="1574" t="s">
        <v>18828</v>
      </c>
      <c r="D4324" s="831"/>
      <c r="E4324" s="2192">
        <v>50</v>
      </c>
      <c r="F4324" s="1926">
        <f t="shared" si="67"/>
        <v>11120814.430000005</v>
      </c>
    </row>
    <row r="4325" spans="1:6" ht="26.25">
      <c r="A4325" s="832">
        <v>44243</v>
      </c>
      <c r="B4325" s="828">
        <v>0</v>
      </c>
      <c r="C4325" s="1574" t="s">
        <v>18878</v>
      </c>
      <c r="D4325" s="825"/>
      <c r="E4325" s="2220">
        <v>7000000</v>
      </c>
      <c r="F4325" s="1926">
        <f t="shared" si="67"/>
        <v>4120814.4300000053</v>
      </c>
    </row>
    <row r="4326" spans="1:6" ht="39">
      <c r="A4326" s="832">
        <v>44243</v>
      </c>
      <c r="B4326" s="828">
        <v>0</v>
      </c>
      <c r="C4326" s="1574" t="s">
        <v>18879</v>
      </c>
      <c r="D4326" s="825"/>
      <c r="E4326" s="2204">
        <v>50</v>
      </c>
      <c r="F4326" s="1926">
        <f t="shared" si="67"/>
        <v>4120764.4300000053</v>
      </c>
    </row>
    <row r="4327" spans="1:6">
      <c r="A4327" s="832">
        <v>44243</v>
      </c>
      <c r="B4327" s="828">
        <v>0</v>
      </c>
      <c r="C4327" s="1574" t="s">
        <v>11633</v>
      </c>
      <c r="D4327" s="825"/>
      <c r="E4327" s="2204">
        <v>3.75</v>
      </c>
      <c r="F4327" s="1926">
        <f t="shared" si="67"/>
        <v>4120760.6800000053</v>
      </c>
    </row>
    <row r="4328" spans="1:6" ht="26.25">
      <c r="A4328" s="832">
        <v>44243</v>
      </c>
      <c r="B4328" s="828">
        <v>0</v>
      </c>
      <c r="C4328" s="1574" t="s">
        <v>18880</v>
      </c>
      <c r="D4328" s="857">
        <v>7000000</v>
      </c>
      <c r="E4328" s="2192"/>
      <c r="F4328" s="1926">
        <f t="shared" si="67"/>
        <v>11120760.680000005</v>
      </c>
    </row>
    <row r="4329" spans="1:6" ht="26.25">
      <c r="A4329" s="832">
        <v>44243</v>
      </c>
      <c r="B4329" s="828">
        <v>0</v>
      </c>
      <c r="C4329" s="1574" t="s">
        <v>18880</v>
      </c>
      <c r="D4329" s="856">
        <v>50</v>
      </c>
      <c r="E4329" s="2192"/>
      <c r="F4329" s="1926">
        <f t="shared" si="67"/>
        <v>11120810.680000005</v>
      </c>
    </row>
    <row r="4330" spans="1:6" ht="26.25">
      <c r="A4330" s="832">
        <v>44243</v>
      </c>
      <c r="B4330" s="828">
        <v>0</v>
      </c>
      <c r="C4330" s="1574" t="s">
        <v>18880</v>
      </c>
      <c r="D4330" s="856">
        <v>3.75</v>
      </c>
      <c r="E4330" s="2192"/>
      <c r="F4330" s="1926">
        <f t="shared" si="67"/>
        <v>11120814.430000005</v>
      </c>
    </row>
    <row r="4331" spans="1:6" ht="26.25">
      <c r="A4331" s="832">
        <v>44243</v>
      </c>
      <c r="B4331" s="828">
        <v>0</v>
      </c>
      <c r="C4331" s="1574" t="s">
        <v>18881</v>
      </c>
      <c r="D4331" s="831"/>
      <c r="E4331" s="2193">
        <v>2000000</v>
      </c>
      <c r="F4331" s="1926">
        <f t="shared" si="67"/>
        <v>9120814.4300000053</v>
      </c>
    </row>
    <row r="4332" spans="1:6" ht="39">
      <c r="A4332" s="832">
        <v>44243</v>
      </c>
      <c r="B4332" s="828">
        <v>0</v>
      </c>
      <c r="C4332" s="1574" t="s">
        <v>18882</v>
      </c>
      <c r="D4332" s="831"/>
      <c r="E4332" s="2192">
        <v>50</v>
      </c>
      <c r="F4332" s="1926">
        <f t="shared" si="67"/>
        <v>9120764.4300000053</v>
      </c>
    </row>
    <row r="4333" spans="1:6">
      <c r="A4333" s="832">
        <v>44243</v>
      </c>
      <c r="B4333" s="828">
        <v>0</v>
      </c>
      <c r="C4333" s="1574" t="s">
        <v>11633</v>
      </c>
      <c r="D4333" s="831"/>
      <c r="E4333" s="2192">
        <v>3.75</v>
      </c>
      <c r="F4333" s="1926">
        <f t="shared" si="67"/>
        <v>9120760.6800000053</v>
      </c>
    </row>
    <row r="4334" spans="1:6" ht="39">
      <c r="A4334" s="832">
        <v>44244</v>
      </c>
      <c r="B4334" s="828">
        <v>0</v>
      </c>
      <c r="C4334" s="1574" t="s">
        <v>18883</v>
      </c>
      <c r="D4334" s="831"/>
      <c r="E4334" s="2193">
        <v>2000000</v>
      </c>
      <c r="F4334" s="1926">
        <f t="shared" si="67"/>
        <v>7120760.6800000053</v>
      </c>
    </row>
    <row r="4335" spans="1:6" ht="39">
      <c r="A4335" s="832">
        <v>44244</v>
      </c>
      <c r="B4335" s="828">
        <v>0</v>
      </c>
      <c r="C4335" s="1574" t="s">
        <v>18884</v>
      </c>
      <c r="D4335" s="831"/>
      <c r="E4335" s="2192">
        <v>50</v>
      </c>
      <c r="F4335" s="1926">
        <f t="shared" si="67"/>
        <v>7120710.6800000053</v>
      </c>
    </row>
    <row r="4336" spans="1:6">
      <c r="A4336" s="832">
        <v>44244</v>
      </c>
      <c r="B4336" s="828">
        <v>0</v>
      </c>
      <c r="C4336" s="1574" t="s">
        <v>11633</v>
      </c>
      <c r="D4336" s="831"/>
      <c r="E4336" s="2192">
        <v>3.75</v>
      </c>
      <c r="F4336" s="1926">
        <f t="shared" si="67"/>
        <v>7120706.9300000053</v>
      </c>
    </row>
    <row r="4337" spans="1:6" ht="39">
      <c r="A4337" s="832">
        <v>44244</v>
      </c>
      <c r="B4337" s="828">
        <v>0</v>
      </c>
      <c r="C4337" s="1574" t="s">
        <v>18885</v>
      </c>
      <c r="D4337" s="831"/>
      <c r="E4337" s="2193">
        <v>7000000</v>
      </c>
      <c r="F4337" s="1926">
        <f t="shared" si="67"/>
        <v>120706.93000000529</v>
      </c>
    </row>
    <row r="4338" spans="1:6" ht="39">
      <c r="A4338" s="832">
        <v>44244</v>
      </c>
      <c r="B4338" s="828">
        <v>0</v>
      </c>
      <c r="C4338" s="1574" t="s">
        <v>18886</v>
      </c>
      <c r="D4338" s="831"/>
      <c r="E4338" s="2192">
        <v>50</v>
      </c>
      <c r="F4338" s="1926">
        <f t="shared" si="67"/>
        <v>120656.93000000529</v>
      </c>
    </row>
    <row r="4339" spans="1:6">
      <c r="A4339" s="832">
        <v>44244</v>
      </c>
      <c r="B4339" s="828">
        <v>0</v>
      </c>
      <c r="C4339" s="1574" t="s">
        <v>11633</v>
      </c>
      <c r="D4339" s="831"/>
      <c r="E4339" s="2192">
        <v>3.75</v>
      </c>
      <c r="F4339" s="1926">
        <f t="shared" si="67"/>
        <v>120653.18000000529</v>
      </c>
    </row>
    <row r="4340" spans="1:6" ht="39">
      <c r="A4340" s="832">
        <v>44246</v>
      </c>
      <c r="B4340" s="828">
        <v>0</v>
      </c>
      <c r="C4340" s="1574" t="s">
        <v>18887</v>
      </c>
      <c r="D4340" s="857">
        <v>35000</v>
      </c>
      <c r="E4340" s="2192"/>
      <c r="F4340" s="1926">
        <f t="shared" si="67"/>
        <v>155653.18000000529</v>
      </c>
    </row>
    <row r="4341" spans="1:6">
      <c r="A4341" s="832">
        <v>44246</v>
      </c>
      <c r="B4341" s="828">
        <v>0</v>
      </c>
      <c r="C4341" s="1574" t="s">
        <v>18888</v>
      </c>
      <c r="D4341" s="831"/>
      <c r="E4341" s="2192">
        <v>50</v>
      </c>
      <c r="F4341" s="1926">
        <f t="shared" si="67"/>
        <v>155603.18000000529</v>
      </c>
    </row>
    <row r="4342" spans="1:6" ht="39">
      <c r="A4342" s="832">
        <v>44247</v>
      </c>
      <c r="B4342" s="828">
        <v>0</v>
      </c>
      <c r="C4342" s="1574" t="s">
        <v>18889</v>
      </c>
      <c r="D4342" s="857">
        <v>40000</v>
      </c>
      <c r="E4342" s="2192"/>
      <c r="F4342" s="1926">
        <f t="shared" si="67"/>
        <v>195603.18000000529</v>
      </c>
    </row>
    <row r="4343" spans="1:6" ht="26.25">
      <c r="A4343" s="832">
        <v>44247</v>
      </c>
      <c r="B4343" s="828">
        <v>0</v>
      </c>
      <c r="C4343" s="1574" t="s">
        <v>18890</v>
      </c>
      <c r="D4343" s="857">
        <v>5000</v>
      </c>
      <c r="E4343" s="2192"/>
      <c r="F4343" s="1926">
        <f t="shared" si="67"/>
        <v>200603.18000000529</v>
      </c>
    </row>
    <row r="4344" spans="1:6" ht="39">
      <c r="A4344" s="832">
        <v>44247</v>
      </c>
      <c r="B4344" s="828">
        <v>0</v>
      </c>
      <c r="C4344" s="1574" t="s">
        <v>18891</v>
      </c>
      <c r="D4344" s="857">
        <v>34000</v>
      </c>
      <c r="E4344" s="2192"/>
      <c r="F4344" s="1926">
        <f t="shared" si="67"/>
        <v>234603.18000000529</v>
      </c>
    </row>
    <row r="4345" spans="1:6" ht="39">
      <c r="A4345" s="832">
        <v>44247</v>
      </c>
      <c r="B4345" s="828">
        <v>0</v>
      </c>
      <c r="C4345" s="1574" t="s">
        <v>18892</v>
      </c>
      <c r="D4345" s="857">
        <v>60000</v>
      </c>
      <c r="E4345" s="2192"/>
      <c r="F4345" s="1926">
        <f t="shared" si="67"/>
        <v>294603.18000000529</v>
      </c>
    </row>
    <row r="4346" spans="1:6">
      <c r="A4346" s="832">
        <v>44247</v>
      </c>
      <c r="B4346" s="828">
        <v>0</v>
      </c>
      <c r="C4346" s="1574" t="s">
        <v>18893</v>
      </c>
      <c r="D4346" s="831"/>
      <c r="E4346" s="2192">
        <v>100</v>
      </c>
      <c r="F4346" s="1926">
        <f t="shared" si="67"/>
        <v>294503.18000000529</v>
      </c>
    </row>
    <row r="4347" spans="1:6" ht="26.25">
      <c r="A4347" s="832">
        <v>44248</v>
      </c>
      <c r="B4347" s="828">
        <v>0</v>
      </c>
      <c r="C4347" s="1574" t="s">
        <v>18894</v>
      </c>
      <c r="D4347" s="857">
        <v>25000</v>
      </c>
      <c r="E4347" s="2192"/>
      <c r="F4347" s="1926">
        <f t="shared" si="67"/>
        <v>319503.18000000529</v>
      </c>
    </row>
    <row r="4348" spans="1:6" ht="26.25">
      <c r="A4348" s="832">
        <v>44248</v>
      </c>
      <c r="B4348" s="828">
        <v>0</v>
      </c>
      <c r="C4348" s="1574" t="s">
        <v>18895</v>
      </c>
      <c r="D4348" s="857">
        <v>30000</v>
      </c>
      <c r="E4348" s="2192"/>
      <c r="F4348" s="1926">
        <f t="shared" si="67"/>
        <v>349503.18000000529</v>
      </c>
    </row>
    <row r="4349" spans="1:6">
      <c r="A4349" s="832">
        <v>44248</v>
      </c>
      <c r="B4349" s="828">
        <v>0</v>
      </c>
      <c r="C4349" s="1574" t="s">
        <v>18896</v>
      </c>
      <c r="D4349" s="831"/>
      <c r="E4349" s="2192">
        <v>50</v>
      </c>
      <c r="F4349" s="1926">
        <f t="shared" si="67"/>
        <v>349453.18000000529</v>
      </c>
    </row>
    <row r="4350" spans="1:6" ht="39">
      <c r="A4350" s="832">
        <v>44249</v>
      </c>
      <c r="B4350" s="828">
        <v>0</v>
      </c>
      <c r="C4350" s="1574" t="s">
        <v>18897</v>
      </c>
      <c r="D4350" s="857">
        <v>30000</v>
      </c>
      <c r="E4350" s="2192"/>
      <c r="F4350" s="1926">
        <f t="shared" si="67"/>
        <v>379453.18000000529</v>
      </c>
    </row>
    <row r="4351" spans="1:6">
      <c r="A4351" s="832">
        <v>44249</v>
      </c>
      <c r="B4351" s="828">
        <v>0</v>
      </c>
      <c r="C4351" s="1574" t="s">
        <v>13722</v>
      </c>
      <c r="D4351" s="831"/>
      <c r="E4351" s="2192">
        <v>32</v>
      </c>
      <c r="F4351" s="1926">
        <f t="shared" si="67"/>
        <v>379421.18000000529</v>
      </c>
    </row>
    <row r="4352" spans="1:6" ht="26.25">
      <c r="A4352" s="832">
        <v>44251</v>
      </c>
      <c r="B4352" s="828">
        <v>0</v>
      </c>
      <c r="C4352" s="1574" t="s">
        <v>18948</v>
      </c>
      <c r="D4352" s="857">
        <v>4000</v>
      </c>
      <c r="E4352" s="2192"/>
      <c r="F4352" s="1926">
        <f t="shared" si="67"/>
        <v>383421.18000000529</v>
      </c>
    </row>
    <row r="4353" spans="1:6" ht="26.25">
      <c r="A4353" s="832">
        <v>44252</v>
      </c>
      <c r="B4353" s="828">
        <v>0</v>
      </c>
      <c r="C4353" s="1574" t="s">
        <v>18949</v>
      </c>
      <c r="D4353" s="857">
        <v>10000</v>
      </c>
      <c r="E4353" s="2192"/>
      <c r="F4353" s="1926">
        <f t="shared" si="67"/>
        <v>393421.18000000529</v>
      </c>
    </row>
    <row r="4354" spans="1:6" ht="39">
      <c r="A4354" s="832">
        <v>44252</v>
      </c>
      <c r="B4354" s="828">
        <v>0</v>
      </c>
      <c r="C4354" s="1574" t="s">
        <v>18950</v>
      </c>
      <c r="D4354" s="857">
        <v>30000</v>
      </c>
      <c r="E4354" s="2192"/>
      <c r="F4354" s="1926">
        <f t="shared" si="67"/>
        <v>423421.18000000529</v>
      </c>
    </row>
    <row r="4355" spans="1:6" s="846" customFormat="1" ht="26.25">
      <c r="A4355" s="871">
        <v>44252</v>
      </c>
      <c r="B4355" s="2073">
        <v>0</v>
      </c>
      <c r="C4355" s="1579" t="s">
        <v>18951</v>
      </c>
      <c r="D4355" s="839">
        <v>120000</v>
      </c>
      <c r="E4355" s="2202"/>
      <c r="F4355" s="2272">
        <f t="shared" ref="F4355:F4418" si="68">F4354-E4355+D4355</f>
        <v>543421.18000000529</v>
      </c>
    </row>
    <row r="4356" spans="1:6" ht="39">
      <c r="A4356" s="832">
        <v>44252</v>
      </c>
      <c r="B4356" s="828">
        <v>0</v>
      </c>
      <c r="C4356" s="1574" t="s">
        <v>18952</v>
      </c>
      <c r="D4356" s="857">
        <v>44000</v>
      </c>
      <c r="E4356" s="2192"/>
      <c r="F4356" s="1926">
        <f t="shared" si="68"/>
        <v>587421.18000000529</v>
      </c>
    </row>
    <row r="4357" spans="1:6" ht="26.25">
      <c r="A4357" s="832">
        <v>44252</v>
      </c>
      <c r="B4357" s="828">
        <v>0</v>
      </c>
      <c r="C4357" s="1574" t="s">
        <v>18953</v>
      </c>
      <c r="D4357" s="857">
        <v>59000</v>
      </c>
      <c r="E4357" s="2192"/>
      <c r="F4357" s="1926">
        <f t="shared" si="68"/>
        <v>646421.18000000529</v>
      </c>
    </row>
    <row r="4358" spans="1:6" ht="39">
      <c r="A4358" s="832">
        <v>44252</v>
      </c>
      <c r="B4358" s="828">
        <v>0</v>
      </c>
      <c r="C4358" s="1574" t="s">
        <v>18954</v>
      </c>
      <c r="D4358" s="857">
        <v>15000</v>
      </c>
      <c r="E4358" s="2192"/>
      <c r="F4358" s="1926">
        <f t="shared" si="68"/>
        <v>661421.18000000529</v>
      </c>
    </row>
    <row r="4359" spans="1:6">
      <c r="A4359" s="832">
        <v>44252</v>
      </c>
      <c r="B4359" s="828">
        <v>0</v>
      </c>
      <c r="C4359" s="1574" t="s">
        <v>18955</v>
      </c>
      <c r="D4359" s="831"/>
      <c r="E4359" s="2192">
        <v>150</v>
      </c>
      <c r="F4359" s="1926">
        <f t="shared" si="68"/>
        <v>661271.18000000529</v>
      </c>
    </row>
    <row r="4360" spans="1:6" ht="39">
      <c r="A4360" s="832">
        <v>44253</v>
      </c>
      <c r="B4360" s="828">
        <v>0</v>
      </c>
      <c r="C4360" s="1574" t="s">
        <v>18956</v>
      </c>
      <c r="D4360" s="857">
        <v>20000</v>
      </c>
      <c r="E4360" s="2192"/>
      <c r="F4360" s="1926">
        <f t="shared" si="68"/>
        <v>681271.18000000529</v>
      </c>
    </row>
    <row r="4361" spans="1:6" ht="39">
      <c r="A4361" s="832">
        <v>44253</v>
      </c>
      <c r="B4361" s="828">
        <v>0</v>
      </c>
      <c r="C4361" s="1574" t="s">
        <v>18957</v>
      </c>
      <c r="D4361" s="857">
        <v>5000</v>
      </c>
      <c r="E4361" s="2192"/>
      <c r="F4361" s="1926">
        <f t="shared" si="68"/>
        <v>686271.18000000529</v>
      </c>
    </row>
    <row r="4362" spans="1:6" ht="26.25">
      <c r="A4362" s="832">
        <v>44254</v>
      </c>
      <c r="B4362" s="828">
        <v>0</v>
      </c>
      <c r="C4362" s="1574" t="s">
        <v>18958</v>
      </c>
      <c r="D4362" s="857">
        <v>54000</v>
      </c>
      <c r="E4362" s="2192"/>
      <c r="F4362" s="1926">
        <f t="shared" si="68"/>
        <v>740271.18000000529</v>
      </c>
    </row>
    <row r="4363" spans="1:6" ht="26.25">
      <c r="A4363" s="832">
        <v>44254</v>
      </c>
      <c r="B4363" s="828">
        <v>0</v>
      </c>
      <c r="C4363" s="1574" t="s">
        <v>18959</v>
      </c>
      <c r="D4363" s="857">
        <v>10000</v>
      </c>
      <c r="E4363" s="2192"/>
      <c r="F4363" s="1926">
        <f t="shared" si="68"/>
        <v>750271.18000000529</v>
      </c>
    </row>
    <row r="4364" spans="1:6" ht="26.25">
      <c r="A4364" s="832">
        <v>44254</v>
      </c>
      <c r="B4364" s="828">
        <v>0</v>
      </c>
      <c r="C4364" s="1574" t="s">
        <v>18960</v>
      </c>
      <c r="D4364" s="857">
        <v>35000</v>
      </c>
      <c r="E4364" s="2192"/>
      <c r="F4364" s="1926">
        <f t="shared" si="68"/>
        <v>785271.18000000529</v>
      </c>
    </row>
    <row r="4365" spans="1:6" ht="26.25">
      <c r="A4365" s="832">
        <v>44254</v>
      </c>
      <c r="B4365" s="828">
        <v>0</v>
      </c>
      <c r="C4365" s="1574" t="s">
        <v>18961</v>
      </c>
      <c r="D4365" s="857">
        <v>64000</v>
      </c>
      <c r="E4365" s="2192"/>
      <c r="F4365" s="1926">
        <f t="shared" si="68"/>
        <v>849271.18000000529</v>
      </c>
    </row>
    <row r="4366" spans="1:6" ht="26.25">
      <c r="A4366" s="832">
        <v>44254</v>
      </c>
      <c r="B4366" s="828">
        <v>0</v>
      </c>
      <c r="C4366" s="1574" t="s">
        <v>14542</v>
      </c>
      <c r="D4366" s="857">
        <v>15000</v>
      </c>
      <c r="E4366" s="2192"/>
      <c r="F4366" s="1926">
        <f t="shared" si="68"/>
        <v>864271.18000000529</v>
      </c>
    </row>
    <row r="4367" spans="1:6">
      <c r="A4367" s="832">
        <v>44254</v>
      </c>
      <c r="B4367" s="828">
        <v>0</v>
      </c>
      <c r="C4367" s="1574" t="s">
        <v>18962</v>
      </c>
      <c r="D4367" s="831"/>
      <c r="E4367" s="2192">
        <v>250</v>
      </c>
      <c r="F4367" s="1926">
        <f t="shared" si="68"/>
        <v>864021.18000000529</v>
      </c>
    </row>
    <row r="4368" spans="1:6" ht="26.25">
      <c r="A4368" s="832">
        <v>44255</v>
      </c>
      <c r="B4368" s="828">
        <v>0</v>
      </c>
      <c r="C4368" s="1574" t="s">
        <v>18963</v>
      </c>
      <c r="D4368" s="857">
        <v>12000</v>
      </c>
      <c r="E4368" s="2192"/>
      <c r="F4368" s="1926">
        <f t="shared" si="68"/>
        <v>876021.18000000529</v>
      </c>
    </row>
    <row r="4369" spans="1:6" ht="39">
      <c r="A4369" s="832">
        <v>44255</v>
      </c>
      <c r="B4369" s="828">
        <v>0</v>
      </c>
      <c r="C4369" s="1574" t="s">
        <v>18964</v>
      </c>
      <c r="D4369" s="857">
        <v>12000</v>
      </c>
      <c r="E4369" s="2192"/>
      <c r="F4369" s="1926">
        <f t="shared" si="68"/>
        <v>888021.18000000529</v>
      </c>
    </row>
    <row r="4370" spans="1:6">
      <c r="A4370" s="832">
        <v>44255</v>
      </c>
      <c r="B4370" s="828">
        <v>0</v>
      </c>
      <c r="C4370" s="1574" t="s">
        <v>18965</v>
      </c>
      <c r="D4370" s="831"/>
      <c r="E4370" s="2192">
        <v>50</v>
      </c>
      <c r="F4370" s="1926">
        <f t="shared" si="68"/>
        <v>887971.18000000529</v>
      </c>
    </row>
    <row r="4371" spans="1:6">
      <c r="A4371" s="832">
        <v>44256</v>
      </c>
      <c r="B4371" s="828">
        <v>0</v>
      </c>
      <c r="C4371" s="1574" t="s">
        <v>11736</v>
      </c>
      <c r="D4371" s="831"/>
      <c r="E4371" s="2193">
        <v>27204.400000000001</v>
      </c>
      <c r="F4371" s="1926">
        <f t="shared" si="68"/>
        <v>860766.78000000527</v>
      </c>
    </row>
    <row r="4372" spans="1:6">
      <c r="A4372" s="832">
        <v>44256</v>
      </c>
      <c r="B4372" s="828">
        <v>0</v>
      </c>
      <c r="C4372" s="1574" t="s">
        <v>11737</v>
      </c>
      <c r="D4372" s="831"/>
      <c r="E4372" s="2193">
        <v>2040.33</v>
      </c>
      <c r="F4372" s="1926">
        <f t="shared" si="68"/>
        <v>858726.45000000531</v>
      </c>
    </row>
    <row r="4373" spans="1:6" ht="39">
      <c r="A4373" s="879">
        <v>44256</v>
      </c>
      <c r="B4373" s="880">
        <v>0</v>
      </c>
      <c r="C4373" s="1581" t="s">
        <v>19038</v>
      </c>
      <c r="D4373" s="873">
        <v>30000</v>
      </c>
      <c r="E4373" s="2221"/>
      <c r="F4373" s="1926">
        <f t="shared" si="68"/>
        <v>888726.45000000531</v>
      </c>
    </row>
    <row r="4374" spans="1:6">
      <c r="A4374" s="879">
        <v>44256</v>
      </c>
      <c r="B4374" s="880">
        <v>0</v>
      </c>
      <c r="C4374" s="1581" t="s">
        <v>19039</v>
      </c>
      <c r="D4374" s="881"/>
      <c r="E4374" s="2222">
        <v>2500</v>
      </c>
      <c r="F4374" s="1926">
        <f t="shared" si="68"/>
        <v>886226.45000000531</v>
      </c>
    </row>
    <row r="4375" spans="1:6">
      <c r="A4375" s="879">
        <v>44256</v>
      </c>
      <c r="B4375" s="880">
        <v>0</v>
      </c>
      <c r="C4375" s="1581" t="s">
        <v>19040</v>
      </c>
      <c r="D4375" s="881"/>
      <c r="E4375" s="2221">
        <v>187.5</v>
      </c>
      <c r="F4375" s="1926">
        <f t="shared" si="68"/>
        <v>886038.95000000531</v>
      </c>
    </row>
    <row r="4376" spans="1:6" ht="39">
      <c r="A4376" s="879">
        <v>44256</v>
      </c>
      <c r="B4376" s="880">
        <v>0</v>
      </c>
      <c r="C4376" s="1581" t="s">
        <v>19041</v>
      </c>
      <c r="D4376" s="873">
        <v>25000</v>
      </c>
      <c r="E4376" s="2221"/>
      <c r="F4376" s="1926">
        <f t="shared" si="68"/>
        <v>911038.95000000531</v>
      </c>
    </row>
    <row r="4377" spans="1:6">
      <c r="A4377" s="879">
        <v>44256</v>
      </c>
      <c r="B4377" s="880">
        <v>0</v>
      </c>
      <c r="C4377" s="1581" t="s">
        <v>19042</v>
      </c>
      <c r="D4377" s="881"/>
      <c r="E4377" s="2221">
        <v>100</v>
      </c>
      <c r="F4377" s="1926">
        <f t="shared" si="68"/>
        <v>910938.95000000531</v>
      </c>
    </row>
    <row r="4378" spans="1:6" ht="39">
      <c r="A4378" s="879">
        <v>44258</v>
      </c>
      <c r="B4378" s="880">
        <v>0</v>
      </c>
      <c r="C4378" s="1581" t="s">
        <v>19043</v>
      </c>
      <c r="D4378" s="873">
        <v>34000</v>
      </c>
      <c r="E4378" s="2221"/>
      <c r="F4378" s="1926">
        <f t="shared" si="68"/>
        <v>944938.95000000531</v>
      </c>
    </row>
    <row r="4379" spans="1:6">
      <c r="A4379" s="879">
        <v>44258</v>
      </c>
      <c r="B4379" s="880">
        <v>0</v>
      </c>
      <c r="C4379" s="1581" t="s">
        <v>19044</v>
      </c>
      <c r="D4379" s="881"/>
      <c r="E4379" s="2221">
        <v>50</v>
      </c>
      <c r="F4379" s="1926">
        <f t="shared" si="68"/>
        <v>944888.95000000531</v>
      </c>
    </row>
    <row r="4380" spans="1:6" ht="39">
      <c r="A4380" s="832">
        <v>44259</v>
      </c>
      <c r="B4380" s="829">
        <v>0</v>
      </c>
      <c r="C4380" s="1574" t="s">
        <v>19182</v>
      </c>
      <c r="D4380" s="857">
        <v>50000</v>
      </c>
      <c r="E4380" s="2192"/>
      <c r="F4380" s="1926">
        <f t="shared" si="68"/>
        <v>994888.95000000531</v>
      </c>
    </row>
    <row r="4381" spans="1:6" ht="39">
      <c r="A4381" s="832">
        <v>44259</v>
      </c>
      <c r="B4381" s="829">
        <v>0</v>
      </c>
      <c r="C4381" s="1574" t="s">
        <v>19183</v>
      </c>
      <c r="D4381" s="857">
        <v>20000</v>
      </c>
      <c r="E4381" s="2192"/>
      <c r="F4381" s="1926">
        <f t="shared" si="68"/>
        <v>1014888.9500000053</v>
      </c>
    </row>
    <row r="4382" spans="1:6">
      <c r="A4382" s="832">
        <v>44259</v>
      </c>
      <c r="B4382" s="829">
        <v>0</v>
      </c>
      <c r="C4382" s="1574" t="s">
        <v>19184</v>
      </c>
      <c r="D4382" s="831"/>
      <c r="E4382" s="2192">
        <v>100</v>
      </c>
      <c r="F4382" s="1926">
        <f t="shared" si="68"/>
        <v>1014788.9500000053</v>
      </c>
    </row>
    <row r="4383" spans="1:6" ht="26.25">
      <c r="A4383" s="832">
        <v>44260</v>
      </c>
      <c r="B4383" s="828">
        <v>0</v>
      </c>
      <c r="C4383" s="1574" t="s">
        <v>19185</v>
      </c>
      <c r="D4383" s="857">
        <v>30000</v>
      </c>
      <c r="E4383" s="2192"/>
      <c r="F4383" s="1926">
        <f t="shared" si="68"/>
        <v>1044788.9500000053</v>
      </c>
    </row>
    <row r="4384" spans="1:6" ht="39">
      <c r="A4384" s="832">
        <v>44260</v>
      </c>
      <c r="B4384" s="828">
        <v>0</v>
      </c>
      <c r="C4384" s="1574" t="s">
        <v>19186</v>
      </c>
      <c r="D4384" s="857">
        <v>64000</v>
      </c>
      <c r="E4384" s="2192"/>
      <c r="F4384" s="1926">
        <f t="shared" si="68"/>
        <v>1108788.9500000053</v>
      </c>
    </row>
    <row r="4385" spans="1:6" ht="39">
      <c r="A4385" s="832">
        <v>44260</v>
      </c>
      <c r="B4385" s="828">
        <v>0</v>
      </c>
      <c r="C4385" s="1574" t="s">
        <v>19187</v>
      </c>
      <c r="D4385" s="857">
        <v>84000</v>
      </c>
      <c r="E4385" s="2192"/>
      <c r="F4385" s="1926">
        <f t="shared" si="68"/>
        <v>1192788.9500000053</v>
      </c>
    </row>
    <row r="4386" spans="1:6" ht="26.25">
      <c r="A4386" s="832">
        <v>44260</v>
      </c>
      <c r="B4386" s="828">
        <v>0</v>
      </c>
      <c r="C4386" s="1574" t="s">
        <v>19188</v>
      </c>
      <c r="D4386" s="857">
        <v>10000</v>
      </c>
      <c r="E4386" s="2192"/>
      <c r="F4386" s="1926">
        <f t="shared" si="68"/>
        <v>1202788.9500000053</v>
      </c>
    </row>
    <row r="4387" spans="1:6" ht="39">
      <c r="A4387" s="832">
        <v>44260</v>
      </c>
      <c r="B4387" s="828">
        <v>0</v>
      </c>
      <c r="C4387" s="1574" t="s">
        <v>19189</v>
      </c>
      <c r="D4387" s="857">
        <v>20000</v>
      </c>
      <c r="E4387" s="2192"/>
      <c r="F4387" s="1926">
        <f t="shared" si="68"/>
        <v>1222788.9500000053</v>
      </c>
    </row>
    <row r="4388" spans="1:6" ht="26.25">
      <c r="A4388" s="832">
        <v>44260</v>
      </c>
      <c r="B4388" s="828">
        <v>0</v>
      </c>
      <c r="C4388" s="1574" t="s">
        <v>19190</v>
      </c>
      <c r="D4388" s="857">
        <v>30000</v>
      </c>
      <c r="E4388" s="2192"/>
      <c r="F4388" s="1926">
        <f t="shared" si="68"/>
        <v>1252788.9500000053</v>
      </c>
    </row>
    <row r="4389" spans="1:6">
      <c r="A4389" s="832">
        <v>44261</v>
      </c>
      <c r="B4389" s="828">
        <v>0</v>
      </c>
      <c r="C4389" s="1574" t="s">
        <v>19191</v>
      </c>
      <c r="D4389" s="831"/>
      <c r="E4389" s="2192">
        <v>250</v>
      </c>
      <c r="F4389" s="1926">
        <f t="shared" si="68"/>
        <v>1252538.9500000053</v>
      </c>
    </row>
    <row r="4390" spans="1:6" ht="39">
      <c r="A4390" s="832">
        <v>44261</v>
      </c>
      <c r="B4390" s="828">
        <v>0</v>
      </c>
      <c r="C4390" s="1574" t="s">
        <v>19192</v>
      </c>
      <c r="D4390" s="857">
        <v>35000</v>
      </c>
      <c r="E4390" s="2192"/>
      <c r="F4390" s="1926">
        <f t="shared" si="68"/>
        <v>1287538.9500000053</v>
      </c>
    </row>
    <row r="4391" spans="1:6" ht="39">
      <c r="A4391" s="832">
        <v>44261</v>
      </c>
      <c r="B4391" s="828">
        <v>0</v>
      </c>
      <c r="C4391" s="1574" t="s">
        <v>19193</v>
      </c>
      <c r="D4391" s="857">
        <v>60000</v>
      </c>
      <c r="E4391" s="2192"/>
      <c r="F4391" s="1926">
        <f t="shared" si="68"/>
        <v>1347538.9500000053</v>
      </c>
    </row>
    <row r="4392" spans="1:6" ht="26.25">
      <c r="A4392" s="832">
        <v>44261</v>
      </c>
      <c r="B4392" s="828">
        <v>0</v>
      </c>
      <c r="C4392" s="1574" t="s">
        <v>19194</v>
      </c>
      <c r="D4392" s="857">
        <v>64000</v>
      </c>
      <c r="E4392" s="2192"/>
      <c r="F4392" s="1926">
        <f t="shared" si="68"/>
        <v>1411538.9500000053</v>
      </c>
    </row>
    <row r="4393" spans="1:6" ht="26.25">
      <c r="A4393" s="832">
        <v>44261</v>
      </c>
      <c r="B4393" s="828">
        <v>0</v>
      </c>
      <c r="C4393" s="1574" t="s">
        <v>19195</v>
      </c>
      <c r="D4393" s="857">
        <v>20000</v>
      </c>
      <c r="E4393" s="2192"/>
      <c r="F4393" s="1926">
        <f t="shared" si="68"/>
        <v>1431538.9500000053</v>
      </c>
    </row>
    <row r="4394" spans="1:6" ht="26.25">
      <c r="A4394" s="832">
        <v>44261</v>
      </c>
      <c r="B4394" s="828">
        <v>0</v>
      </c>
      <c r="C4394" s="1574" t="s">
        <v>19196</v>
      </c>
      <c r="D4394" s="857">
        <v>15000</v>
      </c>
      <c r="E4394" s="2192"/>
      <c r="F4394" s="1926">
        <f t="shared" si="68"/>
        <v>1446538.9500000053</v>
      </c>
    </row>
    <row r="4395" spans="1:6" ht="26.25">
      <c r="A4395" s="832">
        <v>44261</v>
      </c>
      <c r="B4395" s="828">
        <v>0</v>
      </c>
      <c r="C4395" s="1574" t="s">
        <v>19197</v>
      </c>
      <c r="D4395" s="857">
        <v>20000</v>
      </c>
      <c r="E4395" s="2192"/>
      <c r="F4395" s="1926">
        <f t="shared" si="68"/>
        <v>1466538.9500000053</v>
      </c>
    </row>
    <row r="4396" spans="1:6" ht="26.25">
      <c r="A4396" s="832">
        <v>44261</v>
      </c>
      <c r="B4396" s="828">
        <v>0</v>
      </c>
      <c r="C4396" s="1574" t="s">
        <v>19198</v>
      </c>
      <c r="D4396" s="857">
        <v>76000</v>
      </c>
      <c r="E4396" s="2192"/>
      <c r="F4396" s="1926">
        <f t="shared" si="68"/>
        <v>1542538.9500000053</v>
      </c>
    </row>
    <row r="4397" spans="1:6" ht="39">
      <c r="A4397" s="832">
        <v>44261</v>
      </c>
      <c r="B4397" s="828">
        <v>0</v>
      </c>
      <c r="C4397" s="1574" t="s">
        <v>19199</v>
      </c>
      <c r="D4397" s="857">
        <v>4000</v>
      </c>
      <c r="E4397" s="2192"/>
      <c r="F4397" s="1926">
        <f t="shared" si="68"/>
        <v>1546538.9500000053</v>
      </c>
    </row>
    <row r="4398" spans="1:6">
      <c r="A4398" s="832">
        <v>44261</v>
      </c>
      <c r="B4398" s="828">
        <v>0</v>
      </c>
      <c r="C4398" s="1574" t="s">
        <v>19200</v>
      </c>
      <c r="D4398" s="831"/>
      <c r="E4398" s="2192">
        <v>350</v>
      </c>
      <c r="F4398" s="1926">
        <f t="shared" si="68"/>
        <v>1546188.9500000053</v>
      </c>
    </row>
    <row r="4399" spans="1:6" ht="26.25">
      <c r="A4399" s="832">
        <v>44262</v>
      </c>
      <c r="B4399" s="828">
        <v>0</v>
      </c>
      <c r="C4399" s="1574" t="s">
        <v>19201</v>
      </c>
      <c r="D4399" s="857">
        <v>1000</v>
      </c>
      <c r="E4399" s="2192"/>
      <c r="F4399" s="1926">
        <f t="shared" si="68"/>
        <v>1547188.9500000053</v>
      </c>
    </row>
    <row r="4400" spans="1:6" ht="26.25">
      <c r="A4400" s="832">
        <v>44263</v>
      </c>
      <c r="B4400" s="828">
        <v>0</v>
      </c>
      <c r="C4400" s="1574" t="s">
        <v>19246</v>
      </c>
      <c r="D4400" s="831"/>
      <c r="E4400" s="2193">
        <v>422000</v>
      </c>
      <c r="F4400" s="1926">
        <f t="shared" si="68"/>
        <v>1125188.9500000053</v>
      </c>
    </row>
    <row r="4401" spans="1:6" ht="26.25">
      <c r="A4401" s="832">
        <v>44263</v>
      </c>
      <c r="B4401" s="828">
        <v>0</v>
      </c>
      <c r="C4401" s="1574" t="s">
        <v>19247</v>
      </c>
      <c r="D4401" s="831"/>
      <c r="E4401" s="2193">
        <v>400000</v>
      </c>
      <c r="F4401" s="1926">
        <f t="shared" si="68"/>
        <v>725188.95000000531</v>
      </c>
    </row>
    <row r="4402" spans="1:6" ht="26.25">
      <c r="A4402" s="832">
        <v>44264</v>
      </c>
      <c r="B4402" s="828">
        <v>0</v>
      </c>
      <c r="C4402" s="1574" t="s">
        <v>19248</v>
      </c>
      <c r="D4402" s="857">
        <v>30000</v>
      </c>
      <c r="E4402" s="2192"/>
      <c r="F4402" s="1926">
        <f t="shared" si="68"/>
        <v>755188.95000000531</v>
      </c>
    </row>
    <row r="4403" spans="1:6" ht="39">
      <c r="A4403" s="832">
        <v>44264</v>
      </c>
      <c r="B4403" s="828">
        <v>0</v>
      </c>
      <c r="C4403" s="1574" t="s">
        <v>19249</v>
      </c>
      <c r="D4403" s="857">
        <v>44000</v>
      </c>
      <c r="E4403" s="2192"/>
      <c r="F4403" s="1926">
        <f t="shared" si="68"/>
        <v>799188.95000000531</v>
      </c>
    </row>
    <row r="4404" spans="1:6" s="855" customFormat="1" ht="26.25">
      <c r="A4404" s="884">
        <v>44264</v>
      </c>
      <c r="B4404" s="2074">
        <v>0</v>
      </c>
      <c r="C4404" s="1582" t="s">
        <v>19250</v>
      </c>
      <c r="D4404" s="854">
        <v>63000</v>
      </c>
      <c r="E4404" s="2217"/>
      <c r="F4404" s="2273">
        <f t="shared" si="68"/>
        <v>862188.95000000531</v>
      </c>
    </row>
    <row r="4405" spans="1:6">
      <c r="A4405" s="832">
        <v>44264</v>
      </c>
      <c r="B4405" s="828">
        <v>0</v>
      </c>
      <c r="C4405" s="1574" t="s">
        <v>19251</v>
      </c>
      <c r="D4405" s="831"/>
      <c r="E4405" s="2192">
        <v>150</v>
      </c>
      <c r="F4405" s="1926">
        <f t="shared" si="68"/>
        <v>862038.95000000531</v>
      </c>
    </row>
    <row r="4406" spans="1:6" ht="39">
      <c r="A4406" s="832">
        <v>44265</v>
      </c>
      <c r="B4406" s="828">
        <v>0</v>
      </c>
      <c r="C4406" s="1574" t="s">
        <v>19252</v>
      </c>
      <c r="D4406" s="857">
        <v>19200</v>
      </c>
      <c r="E4406" s="2192"/>
      <c r="F4406" s="1926">
        <f t="shared" si="68"/>
        <v>881238.95000000531</v>
      </c>
    </row>
    <row r="4407" spans="1:6" s="855" customFormat="1" ht="39">
      <c r="A4407" s="884">
        <v>44265</v>
      </c>
      <c r="B4407" s="2074">
        <v>0</v>
      </c>
      <c r="C4407" s="1582" t="s">
        <v>19253</v>
      </c>
      <c r="D4407" s="854">
        <v>20000</v>
      </c>
      <c r="E4407" s="2217"/>
      <c r="F4407" s="2273">
        <f t="shared" si="68"/>
        <v>901238.95000000531</v>
      </c>
    </row>
    <row r="4408" spans="1:6">
      <c r="A4408" s="832">
        <v>44265</v>
      </c>
      <c r="B4408" s="828">
        <v>0</v>
      </c>
      <c r="C4408" s="1574" t="s">
        <v>19254</v>
      </c>
      <c r="D4408" s="831"/>
      <c r="E4408" s="2192">
        <v>100</v>
      </c>
      <c r="F4408" s="1926">
        <f t="shared" si="68"/>
        <v>901138.95000000531</v>
      </c>
    </row>
    <row r="4409" spans="1:6" ht="26.25">
      <c r="A4409" s="832">
        <v>44267</v>
      </c>
      <c r="B4409" s="828">
        <v>0</v>
      </c>
      <c r="C4409" s="1574" t="s">
        <v>19255</v>
      </c>
      <c r="D4409" s="857">
        <v>40000</v>
      </c>
      <c r="E4409" s="2192"/>
      <c r="F4409" s="1926">
        <f t="shared" si="68"/>
        <v>941138.95000000531</v>
      </c>
    </row>
    <row r="4410" spans="1:6" ht="26.25">
      <c r="A4410" s="832">
        <v>44267</v>
      </c>
      <c r="B4410" s="828">
        <v>0</v>
      </c>
      <c r="C4410" s="1574" t="s">
        <v>19256</v>
      </c>
      <c r="D4410" s="857">
        <v>20000</v>
      </c>
      <c r="E4410" s="2192"/>
      <c r="F4410" s="1926">
        <f t="shared" si="68"/>
        <v>961138.95000000531</v>
      </c>
    </row>
    <row r="4411" spans="1:6">
      <c r="A4411" s="832">
        <v>44267</v>
      </c>
      <c r="B4411" s="828">
        <v>0</v>
      </c>
      <c r="C4411" s="1574" t="s">
        <v>19257</v>
      </c>
      <c r="D4411" s="831"/>
      <c r="E4411" s="2192">
        <v>50</v>
      </c>
      <c r="F4411" s="1926">
        <f t="shared" si="68"/>
        <v>961088.95000000531</v>
      </c>
    </row>
    <row r="4412" spans="1:6" ht="26.25">
      <c r="A4412" s="832">
        <v>44268</v>
      </c>
      <c r="B4412" s="828">
        <v>0</v>
      </c>
      <c r="C4412" s="1574" t="s">
        <v>19258</v>
      </c>
      <c r="D4412" s="857">
        <v>57000</v>
      </c>
      <c r="E4412" s="2192"/>
      <c r="F4412" s="1926">
        <f t="shared" si="68"/>
        <v>1018088.9500000053</v>
      </c>
    </row>
    <row r="4413" spans="1:6" ht="26.25">
      <c r="A4413" s="832">
        <v>44268</v>
      </c>
      <c r="B4413" s="828">
        <v>0</v>
      </c>
      <c r="C4413" s="1574" t="s">
        <v>19259</v>
      </c>
      <c r="D4413" s="831"/>
      <c r="E4413" s="2193">
        <v>90000</v>
      </c>
      <c r="F4413" s="1926">
        <f t="shared" si="68"/>
        <v>928088.95000000531</v>
      </c>
    </row>
    <row r="4414" spans="1:6" s="883" customFormat="1" ht="39">
      <c r="A4414" s="1873">
        <v>44268</v>
      </c>
      <c r="B4414" s="2081">
        <v>0</v>
      </c>
      <c r="C4414" s="2050" t="s">
        <v>19260</v>
      </c>
      <c r="D4414" s="882">
        <v>15000</v>
      </c>
      <c r="E4414" s="2223"/>
      <c r="F4414" s="1932">
        <f t="shared" si="68"/>
        <v>943088.95000000531</v>
      </c>
    </row>
    <row r="4415" spans="1:6" ht="26.25">
      <c r="A4415" s="832">
        <v>44268</v>
      </c>
      <c r="B4415" s="828">
        <v>0</v>
      </c>
      <c r="C4415" s="1574" t="s">
        <v>19261</v>
      </c>
      <c r="D4415" s="854">
        <v>32000</v>
      </c>
      <c r="E4415" s="2192"/>
      <c r="F4415" s="1926">
        <f t="shared" si="68"/>
        <v>975088.95000000531</v>
      </c>
    </row>
    <row r="4416" spans="1:6">
      <c r="A4416" s="832">
        <v>44268</v>
      </c>
      <c r="B4416" s="828">
        <v>0</v>
      </c>
      <c r="C4416" s="1574" t="s">
        <v>19262</v>
      </c>
      <c r="D4416" s="831"/>
      <c r="E4416" s="2192">
        <v>100</v>
      </c>
      <c r="F4416" s="1926">
        <f t="shared" si="68"/>
        <v>974988.95000000531</v>
      </c>
    </row>
    <row r="4417" spans="1:6" ht="26.25">
      <c r="A4417" s="832">
        <v>44270</v>
      </c>
      <c r="B4417" s="828">
        <v>0</v>
      </c>
      <c r="C4417" s="1574" t="s">
        <v>19421</v>
      </c>
      <c r="D4417" s="857">
        <v>36000</v>
      </c>
      <c r="E4417" s="2192"/>
      <c r="F4417" s="1926">
        <f t="shared" si="68"/>
        <v>1010988.9500000053</v>
      </c>
    </row>
    <row r="4418" spans="1:6">
      <c r="A4418" s="832">
        <v>44270</v>
      </c>
      <c r="B4418" s="828">
        <v>0</v>
      </c>
      <c r="C4418" s="1574" t="s">
        <v>19422</v>
      </c>
      <c r="D4418" s="831"/>
      <c r="E4418" s="2192">
        <v>50</v>
      </c>
      <c r="F4418" s="1926">
        <f t="shared" si="68"/>
        <v>1010938.9500000053</v>
      </c>
    </row>
    <row r="4419" spans="1:6" ht="26.25">
      <c r="A4419" s="832">
        <v>44272</v>
      </c>
      <c r="B4419" s="828">
        <v>0</v>
      </c>
      <c r="C4419" s="1574" t="s">
        <v>19423</v>
      </c>
      <c r="D4419" s="857">
        <v>32000</v>
      </c>
      <c r="E4419" s="2192"/>
      <c r="F4419" s="1926">
        <f t="shared" ref="F4419:F4482" si="69">F4418-E4419+D4419</f>
        <v>1042938.9500000053</v>
      </c>
    </row>
    <row r="4420" spans="1:6">
      <c r="A4420" s="832">
        <v>44272</v>
      </c>
      <c r="B4420" s="828">
        <v>0</v>
      </c>
      <c r="C4420" s="1574" t="s">
        <v>19424</v>
      </c>
      <c r="D4420" s="831"/>
      <c r="E4420" s="2192">
        <v>50</v>
      </c>
      <c r="F4420" s="1926">
        <f t="shared" si="69"/>
        <v>1042888.9500000053</v>
      </c>
    </row>
    <row r="4421" spans="1:6" s="855" customFormat="1" ht="39">
      <c r="A4421" s="884">
        <v>44273</v>
      </c>
      <c r="B4421" s="2074">
        <v>0</v>
      </c>
      <c r="C4421" s="1582" t="s">
        <v>19425</v>
      </c>
      <c r="D4421" s="854">
        <v>200000</v>
      </c>
      <c r="E4421" s="2217"/>
      <c r="F4421" s="2273">
        <f t="shared" si="69"/>
        <v>1242888.9500000053</v>
      </c>
    </row>
    <row r="4422" spans="1:6" ht="26.25">
      <c r="A4422" s="832">
        <v>44273</v>
      </c>
      <c r="B4422" s="828">
        <v>0</v>
      </c>
      <c r="C4422" s="1574" t="s">
        <v>19426</v>
      </c>
      <c r="D4422" s="857">
        <v>5000</v>
      </c>
      <c r="E4422" s="2192"/>
      <c r="F4422" s="1926">
        <f t="shared" si="69"/>
        <v>1247888.9500000053</v>
      </c>
    </row>
    <row r="4423" spans="1:6" s="855" customFormat="1" ht="39">
      <c r="A4423" s="884">
        <v>44273</v>
      </c>
      <c r="B4423" s="2074">
        <v>0</v>
      </c>
      <c r="C4423" s="1582" t="s">
        <v>19427</v>
      </c>
      <c r="D4423" s="854">
        <v>45000</v>
      </c>
      <c r="E4423" s="2217"/>
      <c r="F4423" s="2273">
        <f t="shared" si="69"/>
        <v>1292888.9500000053</v>
      </c>
    </row>
    <row r="4424" spans="1:6" ht="39">
      <c r="A4424" s="832">
        <v>44273</v>
      </c>
      <c r="B4424" s="828">
        <v>0</v>
      </c>
      <c r="C4424" s="1574" t="s">
        <v>19428</v>
      </c>
      <c r="D4424" s="857">
        <v>20000</v>
      </c>
      <c r="E4424" s="2192"/>
      <c r="F4424" s="1926">
        <f t="shared" si="69"/>
        <v>1312888.9500000053</v>
      </c>
    </row>
    <row r="4425" spans="1:6">
      <c r="A4425" s="832">
        <v>44273</v>
      </c>
      <c r="B4425" s="828">
        <v>0</v>
      </c>
      <c r="C4425" s="1574" t="s">
        <v>19429</v>
      </c>
      <c r="D4425" s="831"/>
      <c r="E4425" s="2192">
        <v>50</v>
      </c>
      <c r="F4425" s="1926">
        <f t="shared" si="69"/>
        <v>1312838.9500000053</v>
      </c>
    </row>
    <row r="4426" spans="1:6" ht="26.25">
      <c r="A4426" s="832">
        <v>44275</v>
      </c>
      <c r="B4426" s="828">
        <v>0</v>
      </c>
      <c r="C4426" s="1574" t="s">
        <v>19430</v>
      </c>
      <c r="D4426" s="857">
        <v>5000</v>
      </c>
      <c r="E4426" s="2192"/>
      <c r="F4426" s="1926">
        <f t="shared" si="69"/>
        <v>1317838.9500000053</v>
      </c>
    </row>
    <row r="4427" spans="1:6" ht="39">
      <c r="A4427" s="832">
        <v>44275</v>
      </c>
      <c r="B4427" s="828">
        <v>0</v>
      </c>
      <c r="C4427" s="1574" t="s">
        <v>19431</v>
      </c>
      <c r="D4427" s="857">
        <v>20000</v>
      </c>
      <c r="E4427" s="2192"/>
      <c r="F4427" s="1926">
        <f t="shared" si="69"/>
        <v>1337838.9500000053</v>
      </c>
    </row>
    <row r="4428" spans="1:6">
      <c r="A4428" s="832">
        <v>44275</v>
      </c>
      <c r="B4428" s="828">
        <v>0</v>
      </c>
      <c r="C4428" s="1574" t="s">
        <v>19432</v>
      </c>
      <c r="D4428" s="831"/>
      <c r="E4428" s="2192">
        <v>50</v>
      </c>
      <c r="F4428" s="1926">
        <f t="shared" si="69"/>
        <v>1337788.9500000053</v>
      </c>
    </row>
    <row r="4429" spans="1:6" ht="26.25">
      <c r="A4429" s="832">
        <v>44277</v>
      </c>
      <c r="B4429" s="829">
        <v>0</v>
      </c>
      <c r="C4429" s="1574" t="s">
        <v>19483</v>
      </c>
      <c r="D4429" s="857">
        <v>4000</v>
      </c>
      <c r="E4429" s="2192"/>
      <c r="F4429" s="1926">
        <f t="shared" si="69"/>
        <v>1341788.9500000053</v>
      </c>
    </row>
    <row r="4430" spans="1:6" s="855" customFormat="1" ht="26.25">
      <c r="A4430" s="884">
        <v>44278</v>
      </c>
      <c r="B4430" s="852">
        <v>0</v>
      </c>
      <c r="C4430" s="1582" t="s">
        <v>19484</v>
      </c>
      <c r="D4430" s="854">
        <v>120000</v>
      </c>
      <c r="E4430" s="2217"/>
      <c r="F4430" s="2273">
        <f t="shared" si="69"/>
        <v>1461788.9500000053</v>
      </c>
    </row>
    <row r="4431" spans="1:6" s="855" customFormat="1" ht="39">
      <c r="A4431" s="884">
        <v>44281</v>
      </c>
      <c r="B4431" s="852">
        <v>0</v>
      </c>
      <c r="C4431" s="1582" t="s">
        <v>19485</v>
      </c>
      <c r="D4431" s="854">
        <v>126000</v>
      </c>
      <c r="E4431" s="2217"/>
      <c r="F4431" s="2273">
        <f t="shared" si="69"/>
        <v>1587788.9500000053</v>
      </c>
    </row>
    <row r="4432" spans="1:6">
      <c r="A4432" s="832">
        <v>44281</v>
      </c>
      <c r="B4432" s="829">
        <v>0</v>
      </c>
      <c r="C4432" s="1574" t="s">
        <v>19486</v>
      </c>
      <c r="D4432" s="831"/>
      <c r="E4432" s="2192">
        <v>50</v>
      </c>
      <c r="F4432" s="1926">
        <f t="shared" si="69"/>
        <v>1587738.9500000053</v>
      </c>
    </row>
    <row r="4433" spans="1:6" ht="26.25">
      <c r="A4433" s="832">
        <v>44282</v>
      </c>
      <c r="B4433" s="829">
        <v>0</v>
      </c>
      <c r="C4433" s="1574" t="s">
        <v>19487</v>
      </c>
      <c r="D4433" s="857">
        <v>57000</v>
      </c>
      <c r="E4433" s="2192"/>
      <c r="F4433" s="1926">
        <f t="shared" si="69"/>
        <v>1644738.9500000053</v>
      </c>
    </row>
    <row r="4434" spans="1:6" ht="39">
      <c r="A4434" s="832">
        <v>44282</v>
      </c>
      <c r="B4434" s="829">
        <v>0</v>
      </c>
      <c r="C4434" s="1574" t="s">
        <v>19488</v>
      </c>
      <c r="D4434" s="857">
        <v>30000</v>
      </c>
      <c r="E4434" s="2192"/>
      <c r="F4434" s="1926">
        <f t="shared" si="69"/>
        <v>1674738.9500000053</v>
      </c>
    </row>
    <row r="4435" spans="1:6">
      <c r="A4435" s="832">
        <v>44282</v>
      </c>
      <c r="B4435" s="829">
        <v>0</v>
      </c>
      <c r="C4435" s="1574" t="s">
        <v>19489</v>
      </c>
      <c r="D4435" s="831"/>
      <c r="E4435" s="2192">
        <v>100</v>
      </c>
      <c r="F4435" s="1926">
        <f t="shared" si="69"/>
        <v>1674638.9500000053</v>
      </c>
    </row>
    <row r="4436" spans="1:6" ht="26.25">
      <c r="A4436" s="832">
        <v>44285</v>
      </c>
      <c r="B4436" s="828">
        <v>0</v>
      </c>
      <c r="C4436" s="1574" t="s">
        <v>19501</v>
      </c>
      <c r="D4436" s="873">
        <v>15000</v>
      </c>
      <c r="E4436" s="2192"/>
      <c r="F4436" s="1926">
        <f t="shared" si="69"/>
        <v>1689638.9500000053</v>
      </c>
    </row>
    <row r="4437" spans="1:6" ht="26.25">
      <c r="A4437" s="832">
        <v>44285</v>
      </c>
      <c r="B4437" s="828">
        <v>0</v>
      </c>
      <c r="C4437" s="1574" t="s">
        <v>19502</v>
      </c>
      <c r="D4437" s="857">
        <v>5000</v>
      </c>
      <c r="E4437" s="2192"/>
      <c r="F4437" s="1926">
        <f t="shared" si="69"/>
        <v>1694638.9500000053</v>
      </c>
    </row>
    <row r="4438" spans="1:6">
      <c r="A4438" s="832">
        <v>44285</v>
      </c>
      <c r="B4438" s="828">
        <v>0</v>
      </c>
      <c r="C4438" s="1574" t="s">
        <v>13722</v>
      </c>
      <c r="D4438" s="831"/>
      <c r="E4438" s="2192">
        <v>28</v>
      </c>
      <c r="F4438" s="1926">
        <f t="shared" si="69"/>
        <v>1694610.9500000053</v>
      </c>
    </row>
    <row r="4439" spans="1:6" ht="39">
      <c r="A4439" s="832">
        <v>44286</v>
      </c>
      <c r="B4439" s="828">
        <v>0</v>
      </c>
      <c r="C4439" s="1574" t="s">
        <v>19503</v>
      </c>
      <c r="D4439" s="831"/>
      <c r="E4439" s="2193">
        <v>37200</v>
      </c>
      <c r="F4439" s="1926">
        <f t="shared" si="69"/>
        <v>1657410.9500000053</v>
      </c>
    </row>
    <row r="4440" spans="1:6" ht="39">
      <c r="A4440" s="832">
        <v>44286</v>
      </c>
      <c r="B4440" s="828">
        <v>0</v>
      </c>
      <c r="C4440" s="1574" t="s">
        <v>19504</v>
      </c>
      <c r="D4440" s="831"/>
      <c r="E4440" s="2193">
        <v>26000</v>
      </c>
      <c r="F4440" s="1926">
        <f t="shared" si="69"/>
        <v>1631410.9500000053</v>
      </c>
    </row>
    <row r="4441" spans="1:6" ht="39">
      <c r="A4441" s="832">
        <v>44286</v>
      </c>
      <c r="B4441" s="828">
        <v>0</v>
      </c>
      <c r="C4441" s="1574" t="s">
        <v>19505</v>
      </c>
      <c r="D4441" s="831"/>
      <c r="E4441" s="2193">
        <v>7000</v>
      </c>
      <c r="F4441" s="1926">
        <f t="shared" si="69"/>
        <v>1624410.9500000053</v>
      </c>
    </row>
    <row r="4442" spans="1:6" ht="39">
      <c r="A4442" s="832">
        <v>44286</v>
      </c>
      <c r="B4442" s="828">
        <v>0</v>
      </c>
      <c r="C4442" s="1574" t="s">
        <v>19506</v>
      </c>
      <c r="D4442" s="831"/>
      <c r="E4442" s="2193">
        <v>57000</v>
      </c>
      <c r="F4442" s="1926">
        <f t="shared" si="69"/>
        <v>1567410.9500000053</v>
      </c>
    </row>
    <row r="4443" spans="1:6" ht="51.75">
      <c r="A4443" s="832">
        <v>44286</v>
      </c>
      <c r="B4443" s="828">
        <v>0</v>
      </c>
      <c r="C4443" s="1574" t="s">
        <v>19507</v>
      </c>
      <c r="D4443" s="857">
        <v>54000</v>
      </c>
      <c r="E4443" s="2192"/>
      <c r="F4443" s="1926">
        <f t="shared" si="69"/>
        <v>1621410.9500000053</v>
      </c>
    </row>
    <row r="4444" spans="1:6">
      <c r="A4444" s="832">
        <v>44286</v>
      </c>
      <c r="B4444" s="828">
        <v>0</v>
      </c>
      <c r="C4444" s="1574" t="s">
        <v>19508</v>
      </c>
      <c r="D4444" s="831"/>
      <c r="E4444" s="2192">
        <v>50</v>
      </c>
      <c r="F4444" s="1926">
        <f t="shared" si="69"/>
        <v>1621360.9500000053</v>
      </c>
    </row>
    <row r="4445" spans="1:6">
      <c r="A4445" s="832">
        <v>44287</v>
      </c>
      <c r="B4445" s="828">
        <v>0</v>
      </c>
      <c r="C4445" s="1574" t="s">
        <v>11736</v>
      </c>
      <c r="D4445" s="831"/>
      <c r="E4445" s="2192">
        <v>127.2</v>
      </c>
      <c r="F4445" s="1926">
        <f t="shared" si="69"/>
        <v>1621233.7500000054</v>
      </c>
    </row>
    <row r="4446" spans="1:6">
      <c r="A4446" s="832">
        <v>44287</v>
      </c>
      <c r="B4446" s="828">
        <v>0</v>
      </c>
      <c r="C4446" s="1574" t="s">
        <v>11737</v>
      </c>
      <c r="D4446" s="831"/>
      <c r="E4446" s="2192">
        <v>9.5399999999999991</v>
      </c>
      <c r="F4446" s="1926">
        <f t="shared" si="69"/>
        <v>1621224.2100000053</v>
      </c>
    </row>
    <row r="4447" spans="1:6" ht="39">
      <c r="A4447" s="832">
        <v>44287</v>
      </c>
      <c r="B4447" s="828">
        <v>0</v>
      </c>
      <c r="C4447" s="1574" t="s">
        <v>19509</v>
      </c>
      <c r="D4447" s="857">
        <v>30000</v>
      </c>
      <c r="E4447" s="2192"/>
      <c r="F4447" s="1926">
        <f t="shared" si="69"/>
        <v>1651224.2100000053</v>
      </c>
    </row>
    <row r="4448" spans="1:6">
      <c r="A4448" s="832">
        <v>44287</v>
      </c>
      <c r="B4448" s="828">
        <v>0</v>
      </c>
      <c r="C4448" s="1574" t="s">
        <v>19510</v>
      </c>
      <c r="D4448" s="831"/>
      <c r="E4448" s="2192">
        <v>50</v>
      </c>
      <c r="F4448" s="1926">
        <f t="shared" si="69"/>
        <v>1651174.2100000053</v>
      </c>
    </row>
    <row r="4449" spans="1:6" ht="51.75">
      <c r="A4449" s="898">
        <v>44289</v>
      </c>
      <c r="B4449" s="2082">
        <v>0</v>
      </c>
      <c r="C4449" s="1584" t="s">
        <v>19511</v>
      </c>
      <c r="D4449" s="857">
        <v>47000</v>
      </c>
      <c r="E4449" s="2192"/>
      <c r="F4449" s="1926">
        <f t="shared" si="69"/>
        <v>1698174.2100000053</v>
      </c>
    </row>
    <row r="4450" spans="1:6" ht="26.25">
      <c r="A4450" s="832">
        <v>44289</v>
      </c>
      <c r="B4450" s="828">
        <v>0</v>
      </c>
      <c r="C4450" s="1574" t="s">
        <v>19512</v>
      </c>
      <c r="D4450" s="857">
        <v>36000</v>
      </c>
      <c r="E4450" s="2192"/>
      <c r="F4450" s="1926">
        <f t="shared" si="69"/>
        <v>1734174.2100000053</v>
      </c>
    </row>
    <row r="4451" spans="1:6" ht="39">
      <c r="A4451" s="832">
        <v>44289</v>
      </c>
      <c r="B4451" s="828">
        <v>0</v>
      </c>
      <c r="C4451" s="1574" t="s">
        <v>19513</v>
      </c>
      <c r="D4451" s="857">
        <v>24000</v>
      </c>
      <c r="E4451" s="2192"/>
      <c r="F4451" s="1926">
        <f t="shared" si="69"/>
        <v>1758174.2100000053</v>
      </c>
    </row>
    <row r="4452" spans="1:6">
      <c r="A4452" s="832">
        <v>44289</v>
      </c>
      <c r="B4452" s="828">
        <v>0</v>
      </c>
      <c r="C4452" s="1574" t="s">
        <v>19514</v>
      </c>
      <c r="D4452" s="831"/>
      <c r="E4452" s="2192">
        <v>100</v>
      </c>
      <c r="F4452" s="1926">
        <f t="shared" si="69"/>
        <v>1758074.2100000053</v>
      </c>
    </row>
    <row r="4453" spans="1:6" ht="39">
      <c r="A4453" s="832">
        <v>44295</v>
      </c>
      <c r="B4453" s="828">
        <v>0</v>
      </c>
      <c r="C4453" s="1574" t="s">
        <v>19597</v>
      </c>
      <c r="D4453" s="831"/>
      <c r="E4453" s="2193">
        <v>150000</v>
      </c>
      <c r="F4453" s="1926">
        <f t="shared" si="69"/>
        <v>1608074.2100000053</v>
      </c>
    </row>
    <row r="4454" spans="1:6" ht="39">
      <c r="A4454" s="832">
        <v>44295</v>
      </c>
      <c r="B4454" s="828">
        <v>0</v>
      </c>
      <c r="C4454" s="1574" t="s">
        <v>19598</v>
      </c>
      <c r="D4454" s="831"/>
      <c r="E4454" s="2193">
        <v>18000</v>
      </c>
      <c r="F4454" s="1926">
        <f t="shared" si="69"/>
        <v>1590074.2100000053</v>
      </c>
    </row>
    <row r="4455" spans="1:6" ht="39">
      <c r="A4455" s="832">
        <v>44295</v>
      </c>
      <c r="B4455" s="828">
        <v>63741961</v>
      </c>
      <c r="C4455" s="1574" t="s">
        <v>19599</v>
      </c>
      <c r="D4455" s="831"/>
      <c r="E4455" s="2193">
        <v>21240</v>
      </c>
      <c r="F4455" s="1926">
        <f t="shared" si="69"/>
        <v>1568834.2100000053</v>
      </c>
    </row>
    <row r="4456" spans="1:6" ht="39">
      <c r="A4456" s="832">
        <v>44295</v>
      </c>
      <c r="B4456" s="828">
        <v>63741961</v>
      </c>
      <c r="C4456" s="1574" t="s">
        <v>19600</v>
      </c>
      <c r="D4456" s="831"/>
      <c r="E4456" s="2192">
        <v>25</v>
      </c>
      <c r="F4456" s="1926">
        <f t="shared" si="69"/>
        <v>1568809.2100000053</v>
      </c>
    </row>
    <row r="4457" spans="1:6">
      <c r="A4457" s="832">
        <v>44295</v>
      </c>
      <c r="B4457" s="828">
        <v>63741961</v>
      </c>
      <c r="C4457" s="1574" t="s">
        <v>12940</v>
      </c>
      <c r="D4457" s="831"/>
      <c r="E4457" s="2192">
        <v>1.87</v>
      </c>
      <c r="F4457" s="1926">
        <f t="shared" si="69"/>
        <v>1568807.3400000052</v>
      </c>
    </row>
    <row r="4458" spans="1:6" ht="39">
      <c r="A4458" s="832">
        <v>44295</v>
      </c>
      <c r="B4458" s="828">
        <v>63741961</v>
      </c>
      <c r="C4458" s="1574" t="s">
        <v>19601</v>
      </c>
      <c r="D4458" s="831"/>
      <c r="E4458" s="2193">
        <v>21240</v>
      </c>
      <c r="F4458" s="1926">
        <f t="shared" si="69"/>
        <v>1547567.3400000052</v>
      </c>
    </row>
    <row r="4459" spans="1:6" ht="39">
      <c r="A4459" s="832">
        <v>44295</v>
      </c>
      <c r="B4459" s="828">
        <v>63741961</v>
      </c>
      <c r="C4459" s="1574" t="s">
        <v>19602</v>
      </c>
      <c r="D4459" s="831"/>
      <c r="E4459" s="2192">
        <v>25</v>
      </c>
      <c r="F4459" s="1926">
        <f t="shared" si="69"/>
        <v>1547542.3400000052</v>
      </c>
    </row>
    <row r="4460" spans="1:6">
      <c r="A4460" s="832">
        <v>44295</v>
      </c>
      <c r="B4460" s="828">
        <v>63741961</v>
      </c>
      <c r="C4460" s="1574" t="s">
        <v>12940</v>
      </c>
      <c r="D4460" s="831"/>
      <c r="E4460" s="2192">
        <v>1.87</v>
      </c>
      <c r="F4460" s="1926">
        <f t="shared" si="69"/>
        <v>1547540.4700000051</v>
      </c>
    </row>
    <row r="4461" spans="1:6" ht="39">
      <c r="A4461" s="832">
        <v>44295</v>
      </c>
      <c r="B4461" s="828">
        <v>0</v>
      </c>
      <c r="C4461" s="1574" t="s">
        <v>19603</v>
      </c>
      <c r="D4461" s="831"/>
      <c r="E4461" s="2193">
        <v>8300</v>
      </c>
      <c r="F4461" s="1926">
        <f t="shared" si="69"/>
        <v>1539240.4700000051</v>
      </c>
    </row>
    <row r="4462" spans="1:6" ht="39">
      <c r="A4462" s="832">
        <v>44295</v>
      </c>
      <c r="B4462" s="828">
        <v>0</v>
      </c>
      <c r="C4462" s="1574" t="s">
        <v>19604</v>
      </c>
      <c r="D4462" s="831"/>
      <c r="E4462" s="2193">
        <v>88500</v>
      </c>
      <c r="F4462" s="1926">
        <f t="shared" si="69"/>
        <v>1450740.4700000051</v>
      </c>
    </row>
    <row r="4463" spans="1:6" ht="39">
      <c r="A4463" s="832">
        <v>44295</v>
      </c>
      <c r="B4463" s="828">
        <v>63875508</v>
      </c>
      <c r="C4463" s="1574" t="s">
        <v>19605</v>
      </c>
      <c r="D4463" s="831"/>
      <c r="E4463" s="2193">
        <v>50000</v>
      </c>
      <c r="F4463" s="1926">
        <f t="shared" si="69"/>
        <v>1400740.4700000051</v>
      </c>
    </row>
    <row r="4464" spans="1:6" ht="39">
      <c r="A4464" s="832">
        <v>44295</v>
      </c>
      <c r="B4464" s="828">
        <v>63875508</v>
      </c>
      <c r="C4464" s="1574" t="s">
        <v>19606</v>
      </c>
      <c r="D4464" s="831"/>
      <c r="E4464" s="2192">
        <v>25</v>
      </c>
      <c r="F4464" s="1926">
        <f t="shared" si="69"/>
        <v>1400715.4700000051</v>
      </c>
    </row>
    <row r="4465" spans="1:6">
      <c r="A4465" s="832">
        <v>44295</v>
      </c>
      <c r="B4465" s="828">
        <v>63875508</v>
      </c>
      <c r="C4465" s="1574" t="s">
        <v>12632</v>
      </c>
      <c r="D4465" s="831"/>
      <c r="E4465" s="2192">
        <v>1.87</v>
      </c>
      <c r="F4465" s="1926">
        <f t="shared" si="69"/>
        <v>1400713.600000005</v>
      </c>
    </row>
    <row r="4466" spans="1:6" ht="39">
      <c r="A4466" s="832">
        <v>44295</v>
      </c>
      <c r="B4466" s="828">
        <v>63741961</v>
      </c>
      <c r="C4466" s="1574" t="s">
        <v>19607</v>
      </c>
      <c r="D4466" s="831"/>
      <c r="E4466" s="2193">
        <v>21240</v>
      </c>
      <c r="F4466" s="1926">
        <f t="shared" si="69"/>
        <v>1379473.600000005</v>
      </c>
    </row>
    <row r="4467" spans="1:6" ht="39">
      <c r="A4467" s="832">
        <v>44295</v>
      </c>
      <c r="B4467" s="828">
        <v>63741961</v>
      </c>
      <c r="C4467" s="1574" t="s">
        <v>19608</v>
      </c>
      <c r="D4467" s="831"/>
      <c r="E4467" s="2192">
        <v>25</v>
      </c>
      <c r="F4467" s="1926">
        <f t="shared" si="69"/>
        <v>1379448.600000005</v>
      </c>
    </row>
    <row r="4468" spans="1:6">
      <c r="A4468" s="832">
        <v>44295</v>
      </c>
      <c r="B4468" s="828">
        <v>63741961</v>
      </c>
      <c r="C4468" s="1574" t="s">
        <v>12940</v>
      </c>
      <c r="D4468" s="831"/>
      <c r="E4468" s="2192">
        <v>1.87</v>
      </c>
      <c r="F4468" s="1926">
        <f t="shared" si="69"/>
        <v>1379446.7300000049</v>
      </c>
    </row>
    <row r="4469" spans="1:6" ht="39">
      <c r="A4469" s="832">
        <v>44295</v>
      </c>
      <c r="B4469" s="828">
        <v>63893613</v>
      </c>
      <c r="C4469" s="1574" t="s">
        <v>19609</v>
      </c>
      <c r="D4469" s="831"/>
      <c r="E4469" s="2193">
        <v>30000</v>
      </c>
      <c r="F4469" s="1926">
        <f t="shared" si="69"/>
        <v>1349446.7300000049</v>
      </c>
    </row>
    <row r="4470" spans="1:6" ht="39">
      <c r="A4470" s="832">
        <v>44295</v>
      </c>
      <c r="B4470" s="828">
        <v>63893613</v>
      </c>
      <c r="C4470" s="1574" t="s">
        <v>19610</v>
      </c>
      <c r="D4470" s="831"/>
      <c r="E4470" s="2192">
        <v>25</v>
      </c>
      <c r="F4470" s="1926">
        <f t="shared" si="69"/>
        <v>1349421.7300000049</v>
      </c>
    </row>
    <row r="4471" spans="1:6">
      <c r="A4471" s="832">
        <v>44295</v>
      </c>
      <c r="B4471" s="828">
        <v>63893613</v>
      </c>
      <c r="C4471" s="1574" t="s">
        <v>13015</v>
      </c>
      <c r="D4471" s="831"/>
      <c r="E4471" s="2192">
        <v>1.87</v>
      </c>
      <c r="F4471" s="1926">
        <f t="shared" si="69"/>
        <v>1349419.8600000048</v>
      </c>
    </row>
    <row r="4472" spans="1:6" ht="39">
      <c r="A4472" s="832">
        <v>44295</v>
      </c>
      <c r="B4472" s="828">
        <v>0</v>
      </c>
      <c r="C4472" s="1574" t="s">
        <v>19611</v>
      </c>
      <c r="D4472" s="831"/>
      <c r="E4472" s="2193">
        <v>8000</v>
      </c>
      <c r="F4472" s="1926">
        <f t="shared" si="69"/>
        <v>1341419.8600000048</v>
      </c>
    </row>
    <row r="4473" spans="1:6" ht="39">
      <c r="A4473" s="832">
        <v>44295</v>
      </c>
      <c r="B4473" s="828">
        <v>63893991</v>
      </c>
      <c r="C4473" s="1574" t="s">
        <v>19612</v>
      </c>
      <c r="D4473" s="831"/>
      <c r="E4473" s="2193">
        <v>90000</v>
      </c>
      <c r="F4473" s="1926">
        <f t="shared" si="69"/>
        <v>1251419.8600000048</v>
      </c>
    </row>
    <row r="4474" spans="1:6" ht="39">
      <c r="A4474" s="832">
        <v>44295</v>
      </c>
      <c r="B4474" s="828">
        <v>63893991</v>
      </c>
      <c r="C4474" s="1574" t="s">
        <v>19613</v>
      </c>
      <c r="D4474" s="831"/>
      <c r="E4474" s="2192">
        <v>50</v>
      </c>
      <c r="F4474" s="1926">
        <f t="shared" si="69"/>
        <v>1251369.8600000048</v>
      </c>
    </row>
    <row r="4475" spans="1:6">
      <c r="A4475" s="832">
        <v>44295</v>
      </c>
      <c r="B4475" s="828">
        <v>63893991</v>
      </c>
      <c r="C4475" s="1574" t="s">
        <v>13860</v>
      </c>
      <c r="D4475" s="831"/>
      <c r="E4475" s="2192">
        <v>3.75</v>
      </c>
      <c r="F4475" s="1926">
        <f t="shared" si="69"/>
        <v>1251366.1100000048</v>
      </c>
    </row>
    <row r="4476" spans="1:6" ht="39">
      <c r="A4476" s="832">
        <v>44295</v>
      </c>
      <c r="B4476" s="828">
        <v>0</v>
      </c>
      <c r="C4476" s="1574" t="s">
        <v>19614</v>
      </c>
      <c r="D4476" s="831"/>
      <c r="E4476" s="2193">
        <v>39000</v>
      </c>
      <c r="F4476" s="1926">
        <f t="shared" si="69"/>
        <v>1212366.1100000048</v>
      </c>
    </row>
    <row r="4477" spans="1:6" ht="39">
      <c r="A4477" s="832">
        <v>44295</v>
      </c>
      <c r="B4477" s="828">
        <v>0</v>
      </c>
      <c r="C4477" s="1574" t="s">
        <v>19615</v>
      </c>
      <c r="D4477" s="857">
        <v>24000</v>
      </c>
      <c r="E4477" s="2192"/>
      <c r="F4477" s="1926">
        <f t="shared" si="69"/>
        <v>1236366.1100000048</v>
      </c>
    </row>
    <row r="4478" spans="1:6">
      <c r="A4478" s="832">
        <v>44295</v>
      </c>
      <c r="B4478" s="828">
        <v>0</v>
      </c>
      <c r="C4478" s="1574" t="s">
        <v>19616</v>
      </c>
      <c r="D4478" s="831"/>
      <c r="E4478" s="2192">
        <v>50</v>
      </c>
      <c r="F4478" s="1926">
        <f t="shared" si="69"/>
        <v>1236316.1100000048</v>
      </c>
    </row>
    <row r="4479" spans="1:6" ht="26.25">
      <c r="A4479" s="832">
        <v>44299</v>
      </c>
      <c r="B4479" s="828">
        <v>0</v>
      </c>
      <c r="C4479" s="1574" t="s">
        <v>19617</v>
      </c>
      <c r="D4479" s="857">
        <v>40000</v>
      </c>
      <c r="E4479" s="2192"/>
      <c r="F4479" s="1926">
        <f t="shared" si="69"/>
        <v>1276316.1100000048</v>
      </c>
    </row>
    <row r="4480" spans="1:6" ht="39">
      <c r="A4480" s="832">
        <v>44299</v>
      </c>
      <c r="B4480" s="828">
        <v>0</v>
      </c>
      <c r="C4480" s="1574" t="s">
        <v>19618</v>
      </c>
      <c r="D4480" s="831"/>
      <c r="E4480" s="2193">
        <v>3000</v>
      </c>
      <c r="F4480" s="1926">
        <f t="shared" si="69"/>
        <v>1273316.1100000048</v>
      </c>
    </row>
    <row r="4481" spans="1:6" ht="39">
      <c r="A4481" s="832">
        <v>44299</v>
      </c>
      <c r="B4481" s="828">
        <v>64116148</v>
      </c>
      <c r="C4481" s="1574" t="s">
        <v>19619</v>
      </c>
      <c r="D4481" s="831"/>
      <c r="E4481" s="2193">
        <v>10000</v>
      </c>
      <c r="F4481" s="1926">
        <f t="shared" si="69"/>
        <v>1263316.1100000048</v>
      </c>
    </row>
    <row r="4482" spans="1:6" ht="39">
      <c r="A4482" s="832">
        <v>44299</v>
      </c>
      <c r="B4482" s="828">
        <v>64116148</v>
      </c>
      <c r="C4482" s="1574" t="s">
        <v>19620</v>
      </c>
      <c r="D4482" s="831"/>
      <c r="E4482" s="2192">
        <v>25</v>
      </c>
      <c r="F4482" s="1926">
        <f t="shared" si="69"/>
        <v>1263291.1100000048</v>
      </c>
    </row>
    <row r="4483" spans="1:6">
      <c r="A4483" s="832">
        <v>44299</v>
      </c>
      <c r="B4483" s="828">
        <v>64116148</v>
      </c>
      <c r="C4483" s="1574" t="s">
        <v>12632</v>
      </c>
      <c r="D4483" s="831"/>
      <c r="E4483" s="2192">
        <v>1.87</v>
      </c>
      <c r="F4483" s="1926">
        <f t="shared" ref="F4483:F4546" si="70">F4482-E4483+D4483</f>
        <v>1263289.2400000046</v>
      </c>
    </row>
    <row r="4484" spans="1:6" ht="39">
      <c r="A4484" s="832">
        <v>44299</v>
      </c>
      <c r="B4484" s="828">
        <v>64116394</v>
      </c>
      <c r="C4484" s="1574" t="s">
        <v>19621</v>
      </c>
      <c r="D4484" s="831"/>
      <c r="E4484" s="2193">
        <v>10000</v>
      </c>
      <c r="F4484" s="1926">
        <f t="shared" si="70"/>
        <v>1253289.2400000046</v>
      </c>
    </row>
    <row r="4485" spans="1:6" ht="39">
      <c r="A4485" s="832">
        <v>44299</v>
      </c>
      <c r="B4485" s="828">
        <v>64116394</v>
      </c>
      <c r="C4485" s="1574" t="s">
        <v>19622</v>
      </c>
      <c r="D4485" s="831"/>
      <c r="E4485" s="2192">
        <v>25</v>
      </c>
      <c r="F4485" s="1926">
        <f t="shared" si="70"/>
        <v>1253264.2400000046</v>
      </c>
    </row>
    <row r="4486" spans="1:6">
      <c r="A4486" s="832">
        <v>44299</v>
      </c>
      <c r="B4486" s="828">
        <v>64116394</v>
      </c>
      <c r="C4486" s="1574" t="s">
        <v>12632</v>
      </c>
      <c r="D4486" s="831"/>
      <c r="E4486" s="2192">
        <v>1.87</v>
      </c>
      <c r="F4486" s="1926">
        <f t="shared" si="70"/>
        <v>1253262.3700000045</v>
      </c>
    </row>
    <row r="4487" spans="1:6" ht="39">
      <c r="A4487" s="832">
        <v>44299</v>
      </c>
      <c r="B4487" s="828">
        <v>64121052</v>
      </c>
      <c r="C4487" s="1574" t="s">
        <v>19623</v>
      </c>
      <c r="D4487" s="831"/>
      <c r="E4487" s="2193">
        <v>10000</v>
      </c>
      <c r="F4487" s="1926">
        <f t="shared" si="70"/>
        <v>1243262.3700000045</v>
      </c>
    </row>
    <row r="4488" spans="1:6" ht="39">
      <c r="A4488" s="832">
        <v>44299</v>
      </c>
      <c r="B4488" s="828">
        <v>64121052</v>
      </c>
      <c r="C4488" s="1574" t="s">
        <v>19624</v>
      </c>
      <c r="D4488" s="831"/>
      <c r="E4488" s="2192">
        <v>25</v>
      </c>
      <c r="F4488" s="1926">
        <f t="shared" si="70"/>
        <v>1243237.3700000045</v>
      </c>
    </row>
    <row r="4489" spans="1:6">
      <c r="A4489" s="832">
        <v>44299</v>
      </c>
      <c r="B4489" s="828">
        <v>64121052</v>
      </c>
      <c r="C4489" s="1574" t="s">
        <v>12632</v>
      </c>
      <c r="D4489" s="831"/>
      <c r="E4489" s="2192">
        <v>1.87</v>
      </c>
      <c r="F4489" s="1926">
        <f t="shared" si="70"/>
        <v>1243235.5000000044</v>
      </c>
    </row>
    <row r="4490" spans="1:6" ht="39">
      <c r="A4490" s="832">
        <v>44299</v>
      </c>
      <c r="B4490" s="828">
        <v>64121052</v>
      </c>
      <c r="C4490" s="1574" t="s">
        <v>19625</v>
      </c>
      <c r="D4490" s="831"/>
      <c r="E4490" s="2193">
        <v>10000</v>
      </c>
      <c r="F4490" s="1926">
        <f t="shared" si="70"/>
        <v>1233235.5000000044</v>
      </c>
    </row>
    <row r="4491" spans="1:6" ht="39">
      <c r="A4491" s="832">
        <v>44299</v>
      </c>
      <c r="B4491" s="828">
        <v>64121052</v>
      </c>
      <c r="C4491" s="1574" t="s">
        <v>19626</v>
      </c>
      <c r="D4491" s="831"/>
      <c r="E4491" s="2192">
        <v>25</v>
      </c>
      <c r="F4491" s="1926">
        <f t="shared" si="70"/>
        <v>1233210.5000000044</v>
      </c>
    </row>
    <row r="4492" spans="1:6">
      <c r="A4492" s="832">
        <v>44299</v>
      </c>
      <c r="B4492" s="828">
        <v>64121052</v>
      </c>
      <c r="C4492" s="1574" t="s">
        <v>12632</v>
      </c>
      <c r="D4492" s="831"/>
      <c r="E4492" s="2192">
        <v>1.87</v>
      </c>
      <c r="F4492" s="1926">
        <f t="shared" si="70"/>
        <v>1233208.6300000043</v>
      </c>
    </row>
    <row r="4493" spans="1:6" ht="39">
      <c r="A4493" s="832">
        <v>44299</v>
      </c>
      <c r="B4493" s="828">
        <v>0</v>
      </c>
      <c r="C4493" s="1574" t="s">
        <v>19627</v>
      </c>
      <c r="D4493" s="831"/>
      <c r="E4493" s="2193">
        <v>10000</v>
      </c>
      <c r="F4493" s="1926">
        <f t="shared" si="70"/>
        <v>1223208.6300000043</v>
      </c>
    </row>
    <row r="4494" spans="1:6">
      <c r="A4494" s="832">
        <v>44299</v>
      </c>
      <c r="B4494" s="828">
        <v>0</v>
      </c>
      <c r="C4494" s="1574" t="s">
        <v>19628</v>
      </c>
      <c r="D4494" s="831"/>
      <c r="E4494" s="2192">
        <v>50</v>
      </c>
      <c r="F4494" s="1926">
        <f t="shared" si="70"/>
        <v>1223158.6300000043</v>
      </c>
    </row>
    <row r="4495" spans="1:6" ht="39">
      <c r="A4495" s="832">
        <v>44301</v>
      </c>
      <c r="B4495" s="828">
        <v>0</v>
      </c>
      <c r="C4495" s="1574" t="s">
        <v>19631</v>
      </c>
      <c r="D4495" s="857">
        <v>20000</v>
      </c>
      <c r="E4495" s="2192"/>
      <c r="F4495" s="1926">
        <f t="shared" si="70"/>
        <v>1243158.6300000043</v>
      </c>
    </row>
    <row r="4496" spans="1:6" ht="39">
      <c r="A4496" s="832">
        <v>44302</v>
      </c>
      <c r="B4496" s="828">
        <v>0</v>
      </c>
      <c r="C4496" s="1574" t="s">
        <v>19632</v>
      </c>
      <c r="D4496" s="857">
        <v>11800</v>
      </c>
      <c r="E4496" s="2192"/>
      <c r="F4496" s="1926">
        <f t="shared" si="70"/>
        <v>1254958.6300000043</v>
      </c>
    </row>
    <row r="4497" spans="1:6">
      <c r="A4497" s="832">
        <v>44302</v>
      </c>
      <c r="B4497" s="828">
        <v>0</v>
      </c>
      <c r="C4497" s="1574" t="s">
        <v>19633</v>
      </c>
      <c r="D4497" s="831"/>
      <c r="E4497" s="2192">
        <v>50</v>
      </c>
      <c r="F4497" s="1926">
        <f t="shared" si="70"/>
        <v>1254908.6300000043</v>
      </c>
    </row>
    <row r="4498" spans="1:6" ht="39">
      <c r="A4498" s="832">
        <v>44303</v>
      </c>
      <c r="B4498" s="828">
        <v>0</v>
      </c>
      <c r="C4498" s="1574" t="s">
        <v>19634</v>
      </c>
      <c r="D4498" s="857">
        <v>5000</v>
      </c>
      <c r="E4498" s="2192"/>
      <c r="F4498" s="1926">
        <f t="shared" si="70"/>
        <v>1259908.6300000043</v>
      </c>
    </row>
    <row r="4499" spans="1:6" ht="39">
      <c r="A4499" s="832">
        <v>44303</v>
      </c>
      <c r="B4499" s="828">
        <v>0</v>
      </c>
      <c r="C4499" s="1574" t="s">
        <v>19635</v>
      </c>
      <c r="D4499" s="857">
        <v>48000</v>
      </c>
      <c r="E4499" s="2192"/>
      <c r="F4499" s="1926">
        <f t="shared" si="70"/>
        <v>1307908.6300000043</v>
      </c>
    </row>
    <row r="4500" spans="1:6">
      <c r="A4500" s="832">
        <v>44303</v>
      </c>
      <c r="B4500" s="828">
        <v>0</v>
      </c>
      <c r="C4500" s="1574" t="s">
        <v>19636</v>
      </c>
      <c r="D4500" s="831"/>
      <c r="E4500" s="2192">
        <v>50</v>
      </c>
      <c r="F4500" s="1926">
        <f t="shared" si="70"/>
        <v>1307858.6300000043</v>
      </c>
    </row>
    <row r="4501" spans="1:6" ht="39">
      <c r="A4501" s="832">
        <v>44304</v>
      </c>
      <c r="B4501" s="828">
        <v>0</v>
      </c>
      <c r="C4501" s="1574" t="s">
        <v>19637</v>
      </c>
      <c r="D4501" s="831"/>
      <c r="E4501" s="2193">
        <v>150000</v>
      </c>
      <c r="F4501" s="1926">
        <f t="shared" si="70"/>
        <v>1157858.6300000043</v>
      </c>
    </row>
    <row r="4502" spans="1:6" ht="26.25">
      <c r="A4502" s="832">
        <v>44304</v>
      </c>
      <c r="B4502" s="828">
        <v>0</v>
      </c>
      <c r="C4502" s="1574" t="s">
        <v>19638</v>
      </c>
      <c r="D4502" s="857">
        <v>25000</v>
      </c>
      <c r="E4502" s="2192"/>
      <c r="F4502" s="1926">
        <f t="shared" si="70"/>
        <v>1182858.6300000043</v>
      </c>
    </row>
    <row r="4503" spans="1:6">
      <c r="A4503" s="832">
        <v>44304</v>
      </c>
      <c r="B4503" s="828">
        <v>0</v>
      </c>
      <c r="C4503" s="1574" t="s">
        <v>19639</v>
      </c>
      <c r="D4503" s="831"/>
      <c r="E4503" s="2192">
        <v>50</v>
      </c>
      <c r="F4503" s="1926">
        <f t="shared" si="70"/>
        <v>1182808.6300000043</v>
      </c>
    </row>
    <row r="4504" spans="1:6" ht="26.25">
      <c r="A4504" s="832">
        <v>44305</v>
      </c>
      <c r="B4504" s="828">
        <v>0</v>
      </c>
      <c r="C4504" s="1574" t="s">
        <v>19752</v>
      </c>
      <c r="D4504" s="857">
        <v>20000</v>
      </c>
      <c r="E4504" s="2192"/>
      <c r="F4504" s="1926">
        <f t="shared" si="70"/>
        <v>1202808.6300000043</v>
      </c>
    </row>
    <row r="4505" spans="1:6" ht="26.25">
      <c r="A4505" s="832">
        <v>44305</v>
      </c>
      <c r="B4505" s="828">
        <v>0</v>
      </c>
      <c r="C4505" s="1574" t="s">
        <v>19753</v>
      </c>
      <c r="D4505" s="857">
        <v>4000</v>
      </c>
      <c r="E4505" s="2192"/>
      <c r="F4505" s="1926">
        <f t="shared" si="70"/>
        <v>1206808.6300000043</v>
      </c>
    </row>
    <row r="4506" spans="1:6">
      <c r="A4506" s="832">
        <v>44305</v>
      </c>
      <c r="B4506" s="828">
        <v>0</v>
      </c>
      <c r="C4506" s="1574" t="s">
        <v>19754</v>
      </c>
      <c r="D4506" s="831"/>
      <c r="E4506" s="2192">
        <v>50</v>
      </c>
      <c r="F4506" s="1926">
        <f t="shared" si="70"/>
        <v>1206758.6300000043</v>
      </c>
    </row>
    <row r="4507" spans="1:6" s="809" customFormat="1" ht="26.25">
      <c r="A4507" s="803">
        <v>44307</v>
      </c>
      <c r="B4507" s="2076">
        <v>0</v>
      </c>
      <c r="C4507" s="1566" t="s">
        <v>19755</v>
      </c>
      <c r="D4507" s="886">
        <v>34000</v>
      </c>
      <c r="E4507" s="2207"/>
      <c r="F4507" s="1929">
        <f t="shared" si="70"/>
        <v>1240758.6300000043</v>
      </c>
    </row>
    <row r="4508" spans="1:6">
      <c r="A4508" s="832">
        <v>44307</v>
      </c>
      <c r="B4508" s="828">
        <v>0</v>
      </c>
      <c r="C4508" s="1574" t="s">
        <v>19756</v>
      </c>
      <c r="D4508" s="831"/>
      <c r="E4508" s="2192">
        <v>50</v>
      </c>
      <c r="F4508" s="1926">
        <f t="shared" si="70"/>
        <v>1240708.6300000043</v>
      </c>
    </row>
    <row r="4509" spans="1:6" ht="39">
      <c r="A4509" s="832">
        <v>44308</v>
      </c>
      <c r="B4509" s="828">
        <v>0</v>
      </c>
      <c r="C4509" s="1574" t="s">
        <v>19757</v>
      </c>
      <c r="D4509" s="857">
        <v>32000</v>
      </c>
      <c r="E4509" s="2192"/>
      <c r="F4509" s="1926">
        <f t="shared" si="70"/>
        <v>1272708.6300000043</v>
      </c>
    </row>
    <row r="4510" spans="1:6">
      <c r="A4510" s="832">
        <v>44308</v>
      </c>
      <c r="B4510" s="828">
        <v>0</v>
      </c>
      <c r="C4510" s="1574" t="s">
        <v>19758</v>
      </c>
      <c r="D4510" s="831"/>
      <c r="E4510" s="2192">
        <v>50</v>
      </c>
      <c r="F4510" s="1926">
        <f t="shared" si="70"/>
        <v>1272658.6300000043</v>
      </c>
    </row>
    <row r="4511" spans="1:6" ht="39">
      <c r="A4511" s="832">
        <v>44310</v>
      </c>
      <c r="B4511" s="828">
        <v>0</v>
      </c>
      <c r="C4511" s="1574" t="s">
        <v>19759</v>
      </c>
      <c r="D4511" s="857">
        <v>4000</v>
      </c>
      <c r="E4511" s="2192"/>
      <c r="F4511" s="1926">
        <f t="shared" si="70"/>
        <v>1276658.6300000043</v>
      </c>
    </row>
    <row r="4512" spans="1:6" ht="26.25">
      <c r="A4512" s="832">
        <v>44310</v>
      </c>
      <c r="B4512" s="828">
        <v>0</v>
      </c>
      <c r="C4512" s="1574" t="s">
        <v>19760</v>
      </c>
      <c r="D4512" s="857">
        <v>20000</v>
      </c>
      <c r="E4512" s="2192"/>
      <c r="F4512" s="1926">
        <f t="shared" si="70"/>
        <v>1296658.6300000043</v>
      </c>
    </row>
    <row r="4513" spans="1:6" ht="39">
      <c r="A4513" s="832">
        <v>44310</v>
      </c>
      <c r="B4513" s="828">
        <v>0</v>
      </c>
      <c r="C4513" s="1574" t="s">
        <v>19761</v>
      </c>
      <c r="D4513" s="857">
        <v>20000</v>
      </c>
      <c r="E4513" s="2192"/>
      <c r="F4513" s="1926">
        <f t="shared" si="70"/>
        <v>1316658.6300000043</v>
      </c>
    </row>
    <row r="4514" spans="1:6" ht="51.75">
      <c r="A4514" s="832">
        <v>44310</v>
      </c>
      <c r="B4514" s="828">
        <v>0</v>
      </c>
      <c r="C4514" s="1574" t="s">
        <v>19762</v>
      </c>
      <c r="D4514" s="857">
        <v>10000</v>
      </c>
      <c r="E4514" s="2192"/>
      <c r="F4514" s="1926">
        <f t="shared" si="70"/>
        <v>1326658.6300000043</v>
      </c>
    </row>
    <row r="4515" spans="1:6">
      <c r="A4515" s="832">
        <v>44310</v>
      </c>
      <c r="B4515" s="828">
        <v>0</v>
      </c>
      <c r="C4515" s="1574" t="s">
        <v>19763</v>
      </c>
      <c r="D4515" s="831"/>
      <c r="E4515" s="2192">
        <v>150</v>
      </c>
      <c r="F4515" s="1926">
        <f t="shared" si="70"/>
        <v>1326508.6300000043</v>
      </c>
    </row>
    <row r="4516" spans="1:6" ht="39">
      <c r="A4516" s="832">
        <v>44311</v>
      </c>
      <c r="B4516" s="828">
        <v>0</v>
      </c>
      <c r="C4516" s="1574" t="s">
        <v>19764</v>
      </c>
      <c r="D4516" s="857">
        <v>20000</v>
      </c>
      <c r="E4516" s="2192"/>
      <c r="F4516" s="1926">
        <f t="shared" si="70"/>
        <v>1346508.6300000043</v>
      </c>
    </row>
    <row r="4517" spans="1:6" ht="39">
      <c r="A4517" s="832">
        <v>44311</v>
      </c>
      <c r="B4517" s="828">
        <v>0</v>
      </c>
      <c r="C4517" s="1574" t="s">
        <v>19765</v>
      </c>
      <c r="D4517" s="857">
        <v>20000</v>
      </c>
      <c r="E4517" s="2192"/>
      <c r="F4517" s="1926">
        <f t="shared" si="70"/>
        <v>1366508.6300000043</v>
      </c>
    </row>
    <row r="4518" spans="1:6">
      <c r="A4518" s="832">
        <v>44311</v>
      </c>
      <c r="B4518" s="828">
        <v>0</v>
      </c>
      <c r="C4518" s="1574" t="s">
        <v>19766</v>
      </c>
      <c r="D4518" s="831"/>
      <c r="E4518" s="2192">
        <v>100</v>
      </c>
      <c r="F4518" s="1926">
        <f t="shared" si="70"/>
        <v>1366408.6300000043</v>
      </c>
    </row>
    <row r="4519" spans="1:6" ht="51.75">
      <c r="A4519" s="832">
        <v>44312</v>
      </c>
      <c r="B4519" s="828">
        <v>0</v>
      </c>
      <c r="C4519" s="1574" t="s">
        <v>19849</v>
      </c>
      <c r="D4519" s="857">
        <v>4000</v>
      </c>
      <c r="E4519" s="2192"/>
      <c r="F4519" s="1926">
        <f t="shared" si="70"/>
        <v>1370408.6300000043</v>
      </c>
    </row>
    <row r="4520" spans="1:6" s="887" customFormat="1" ht="26.25">
      <c r="A4520" s="897">
        <v>44314</v>
      </c>
      <c r="B4520" s="2072">
        <v>0</v>
      </c>
      <c r="C4520" s="1583" t="s">
        <v>19850</v>
      </c>
      <c r="D4520" s="841">
        <v>120000</v>
      </c>
      <c r="E4520" s="2200"/>
      <c r="F4520" s="1927">
        <f t="shared" si="70"/>
        <v>1490408.6300000043</v>
      </c>
    </row>
    <row r="4521" spans="1:6">
      <c r="A4521" s="832">
        <v>44314</v>
      </c>
      <c r="B4521" s="828">
        <v>0</v>
      </c>
      <c r="C4521" s="1574" t="s">
        <v>19851</v>
      </c>
      <c r="D4521" s="831"/>
      <c r="E4521" s="2192">
        <v>50</v>
      </c>
      <c r="F4521" s="1926">
        <f t="shared" si="70"/>
        <v>1490358.6300000043</v>
      </c>
    </row>
    <row r="4522" spans="1:6" ht="39">
      <c r="A4522" s="832">
        <v>44317</v>
      </c>
      <c r="B4522" s="828">
        <v>66025413</v>
      </c>
      <c r="C4522" s="1574" t="s">
        <v>19852</v>
      </c>
      <c r="D4522" s="831"/>
      <c r="E4522" s="2193">
        <v>40650</v>
      </c>
      <c r="F4522" s="1926">
        <f t="shared" si="70"/>
        <v>1449708.6300000043</v>
      </c>
    </row>
    <row r="4523" spans="1:6" ht="39">
      <c r="A4523" s="832">
        <v>44317</v>
      </c>
      <c r="B4523" s="828">
        <v>66025413</v>
      </c>
      <c r="C4523" s="1574" t="s">
        <v>19853</v>
      </c>
      <c r="D4523" s="831"/>
      <c r="E4523" s="2192">
        <v>25</v>
      </c>
      <c r="F4523" s="1926">
        <f t="shared" si="70"/>
        <v>1449683.6300000043</v>
      </c>
    </row>
    <row r="4524" spans="1:6">
      <c r="A4524" s="832">
        <v>44317</v>
      </c>
      <c r="B4524" s="828">
        <v>66025413</v>
      </c>
      <c r="C4524" s="1574" t="s">
        <v>19854</v>
      </c>
      <c r="D4524" s="831"/>
      <c r="E4524" s="2192">
        <v>1.87</v>
      </c>
      <c r="F4524" s="1926">
        <f t="shared" si="70"/>
        <v>1449681.7600000042</v>
      </c>
    </row>
    <row r="4525" spans="1:6" ht="39">
      <c r="A4525" s="832">
        <v>44317</v>
      </c>
      <c r="B4525" s="828">
        <v>66024674</v>
      </c>
      <c r="C4525" s="1574" t="s">
        <v>19855</v>
      </c>
      <c r="D4525" s="831"/>
      <c r="E4525" s="2193">
        <v>60300</v>
      </c>
      <c r="F4525" s="1926">
        <f t="shared" si="70"/>
        <v>1389381.7600000042</v>
      </c>
    </row>
    <row r="4526" spans="1:6" ht="39">
      <c r="A4526" s="832">
        <v>44317</v>
      </c>
      <c r="B4526" s="828">
        <v>66024674</v>
      </c>
      <c r="C4526" s="1574" t="s">
        <v>19856</v>
      </c>
      <c r="D4526" s="831"/>
      <c r="E4526" s="2192">
        <v>50</v>
      </c>
      <c r="F4526" s="1926">
        <f t="shared" si="70"/>
        <v>1389331.7600000042</v>
      </c>
    </row>
    <row r="4527" spans="1:6">
      <c r="A4527" s="832">
        <v>44317</v>
      </c>
      <c r="B4527" s="828">
        <v>66024674</v>
      </c>
      <c r="C4527" s="1574" t="s">
        <v>12881</v>
      </c>
      <c r="D4527" s="831"/>
      <c r="E4527" s="2192">
        <v>3.75</v>
      </c>
      <c r="F4527" s="1926">
        <f t="shared" si="70"/>
        <v>1389328.0100000042</v>
      </c>
    </row>
    <row r="4528" spans="1:6" ht="39">
      <c r="A4528" s="832">
        <v>44317</v>
      </c>
      <c r="B4528" s="828">
        <v>66026231</v>
      </c>
      <c r="C4528" s="1574" t="s">
        <v>19857</v>
      </c>
      <c r="D4528" s="831"/>
      <c r="E4528" s="2193">
        <v>37400</v>
      </c>
      <c r="F4528" s="1926">
        <f t="shared" si="70"/>
        <v>1351928.0100000042</v>
      </c>
    </row>
    <row r="4529" spans="1:6" ht="39">
      <c r="A4529" s="832">
        <v>44317</v>
      </c>
      <c r="B4529" s="828">
        <v>66026231</v>
      </c>
      <c r="C4529" s="1574" t="s">
        <v>19858</v>
      </c>
      <c r="D4529" s="831"/>
      <c r="E4529" s="2192">
        <v>25</v>
      </c>
      <c r="F4529" s="1926">
        <f t="shared" si="70"/>
        <v>1351903.0100000042</v>
      </c>
    </row>
    <row r="4530" spans="1:6">
      <c r="A4530" s="832">
        <v>44317</v>
      </c>
      <c r="B4530" s="828">
        <v>66026231</v>
      </c>
      <c r="C4530" s="1574" t="s">
        <v>14037</v>
      </c>
      <c r="D4530" s="831"/>
      <c r="E4530" s="2192">
        <v>1.87</v>
      </c>
      <c r="F4530" s="1926">
        <f t="shared" si="70"/>
        <v>1351901.1400000041</v>
      </c>
    </row>
    <row r="4531" spans="1:6" ht="39">
      <c r="A4531" s="832">
        <v>44317</v>
      </c>
      <c r="B4531" s="828">
        <v>66027032</v>
      </c>
      <c r="C4531" s="1574" t="s">
        <v>19859</v>
      </c>
      <c r="D4531" s="831"/>
      <c r="E4531" s="2193">
        <v>7000</v>
      </c>
      <c r="F4531" s="1926">
        <f t="shared" si="70"/>
        <v>1344901.1400000041</v>
      </c>
    </row>
    <row r="4532" spans="1:6" ht="39">
      <c r="A4532" s="832">
        <v>44317</v>
      </c>
      <c r="B4532" s="828">
        <v>66027032</v>
      </c>
      <c r="C4532" s="1574" t="s">
        <v>19860</v>
      </c>
      <c r="D4532" s="831"/>
      <c r="E4532" s="2192">
        <v>25</v>
      </c>
      <c r="F4532" s="1926">
        <f t="shared" si="70"/>
        <v>1344876.1400000041</v>
      </c>
    </row>
    <row r="4533" spans="1:6">
      <c r="A4533" s="832">
        <v>44317</v>
      </c>
      <c r="B4533" s="828">
        <v>66027032</v>
      </c>
      <c r="C4533" s="1574" t="s">
        <v>14037</v>
      </c>
      <c r="D4533" s="831"/>
      <c r="E4533" s="2192">
        <v>1.87</v>
      </c>
      <c r="F4533" s="1926">
        <f t="shared" si="70"/>
        <v>1344874.270000004</v>
      </c>
    </row>
    <row r="4534" spans="1:6" ht="39">
      <c r="A4534" s="832">
        <v>44317</v>
      </c>
      <c r="B4534" s="828">
        <v>66105482</v>
      </c>
      <c r="C4534" s="1574" t="s">
        <v>19861</v>
      </c>
      <c r="D4534" s="831"/>
      <c r="E4534" s="2193">
        <v>120000</v>
      </c>
      <c r="F4534" s="1926">
        <f t="shared" si="70"/>
        <v>1224874.270000004</v>
      </c>
    </row>
    <row r="4535" spans="1:6" ht="39">
      <c r="A4535" s="832">
        <v>44317</v>
      </c>
      <c r="B4535" s="828">
        <v>66105482</v>
      </c>
      <c r="C4535" s="1574" t="s">
        <v>19862</v>
      </c>
      <c r="D4535" s="831"/>
      <c r="E4535" s="2192">
        <v>50</v>
      </c>
      <c r="F4535" s="1926">
        <f t="shared" si="70"/>
        <v>1224824.270000004</v>
      </c>
    </row>
    <row r="4536" spans="1:6">
      <c r="A4536" s="832">
        <v>44317</v>
      </c>
      <c r="B4536" s="828">
        <v>66105482</v>
      </c>
      <c r="C4536" s="1574" t="s">
        <v>12881</v>
      </c>
      <c r="D4536" s="831"/>
      <c r="E4536" s="2192">
        <v>3.75</v>
      </c>
      <c r="F4536" s="1926">
        <f t="shared" si="70"/>
        <v>1224820.520000004</v>
      </c>
    </row>
    <row r="4537" spans="1:6" ht="39">
      <c r="A4537" s="832">
        <v>44317</v>
      </c>
      <c r="B4537" s="828">
        <v>0</v>
      </c>
      <c r="C4537" s="1574" t="s">
        <v>19863</v>
      </c>
      <c r="D4537" s="831"/>
      <c r="E4537" s="2193">
        <v>79900</v>
      </c>
      <c r="F4537" s="1926">
        <f t="shared" si="70"/>
        <v>1144920.520000004</v>
      </c>
    </row>
    <row r="4538" spans="1:6" ht="39">
      <c r="A4538" s="832">
        <v>44317</v>
      </c>
      <c r="B4538" s="828">
        <v>0</v>
      </c>
      <c r="C4538" s="1574" t="s">
        <v>19864</v>
      </c>
      <c r="D4538" s="831"/>
      <c r="E4538" s="2193">
        <v>67500</v>
      </c>
      <c r="F4538" s="1926">
        <f t="shared" si="70"/>
        <v>1077420.520000004</v>
      </c>
    </row>
    <row r="4539" spans="1:6" ht="39">
      <c r="A4539" s="832">
        <v>44317</v>
      </c>
      <c r="B4539" s="828">
        <v>0</v>
      </c>
      <c r="C4539" s="1574" t="s">
        <v>19865</v>
      </c>
      <c r="D4539" s="831"/>
      <c r="E4539" s="2193">
        <v>29400</v>
      </c>
      <c r="F4539" s="1926">
        <f t="shared" si="70"/>
        <v>1048020.520000004</v>
      </c>
    </row>
    <row r="4540" spans="1:6" ht="39">
      <c r="A4540" s="832">
        <v>44317</v>
      </c>
      <c r="B4540" s="828">
        <v>0</v>
      </c>
      <c r="C4540" s="1574" t="s">
        <v>19866</v>
      </c>
      <c r="D4540" s="831"/>
      <c r="E4540" s="2193">
        <v>160000</v>
      </c>
      <c r="F4540" s="1926">
        <f t="shared" si="70"/>
        <v>888020.52000000398</v>
      </c>
    </row>
    <row r="4541" spans="1:6" ht="39">
      <c r="A4541" s="832">
        <v>44317</v>
      </c>
      <c r="B4541" s="828">
        <v>0</v>
      </c>
      <c r="C4541" s="1574" t="s">
        <v>19867</v>
      </c>
      <c r="D4541" s="831"/>
      <c r="E4541" s="2193">
        <v>60950</v>
      </c>
      <c r="F4541" s="1926">
        <f t="shared" si="70"/>
        <v>827070.52000000398</v>
      </c>
    </row>
    <row r="4542" spans="1:6" ht="39">
      <c r="A4542" s="832">
        <v>44317</v>
      </c>
      <c r="B4542" s="828">
        <v>66425571</v>
      </c>
      <c r="C4542" s="1574" t="s">
        <v>19868</v>
      </c>
      <c r="D4542" s="831"/>
      <c r="E4542" s="2193">
        <v>70000</v>
      </c>
      <c r="F4542" s="1926">
        <f t="shared" si="70"/>
        <v>757070.52000000398</v>
      </c>
    </row>
    <row r="4543" spans="1:6" ht="39">
      <c r="A4543" s="832">
        <v>44317</v>
      </c>
      <c r="B4543" s="828">
        <v>66425571</v>
      </c>
      <c r="C4543" s="1574" t="s">
        <v>19869</v>
      </c>
      <c r="D4543" s="831"/>
      <c r="E4543" s="2192">
        <v>50</v>
      </c>
      <c r="F4543" s="1926">
        <f t="shared" si="70"/>
        <v>757020.52000000398</v>
      </c>
    </row>
    <row r="4544" spans="1:6">
      <c r="A4544" s="832">
        <v>44317</v>
      </c>
      <c r="B4544" s="828">
        <v>66425571</v>
      </c>
      <c r="C4544" s="1574" t="s">
        <v>12632</v>
      </c>
      <c r="D4544" s="831"/>
      <c r="E4544" s="2192">
        <v>3.75</v>
      </c>
      <c r="F4544" s="1926">
        <f t="shared" si="70"/>
        <v>757016.77000000398</v>
      </c>
    </row>
    <row r="4545" spans="1:6">
      <c r="A4545" s="832">
        <v>44317</v>
      </c>
      <c r="B4545" s="828">
        <v>0</v>
      </c>
      <c r="C4545" s="1574" t="s">
        <v>11736</v>
      </c>
      <c r="D4545" s="831"/>
      <c r="E4545" s="2192">
        <v>748.52</v>
      </c>
      <c r="F4545" s="1926">
        <f t="shared" si="70"/>
        <v>756268.25000000396</v>
      </c>
    </row>
    <row r="4546" spans="1:6">
      <c r="A4546" s="832">
        <v>44317</v>
      </c>
      <c r="B4546" s="828">
        <v>0</v>
      </c>
      <c r="C4546" s="1574" t="s">
        <v>11737</v>
      </c>
      <c r="D4546" s="831"/>
      <c r="E4546" s="2192">
        <v>56.14</v>
      </c>
      <c r="F4546" s="1926">
        <f t="shared" si="70"/>
        <v>756212.11000000394</v>
      </c>
    </row>
    <row r="4547" spans="1:6" s="887" customFormat="1" ht="39">
      <c r="A4547" s="897">
        <v>44323</v>
      </c>
      <c r="B4547" s="2072">
        <v>0</v>
      </c>
      <c r="C4547" s="1583" t="s">
        <v>19971</v>
      </c>
      <c r="D4547" s="857">
        <v>50000</v>
      </c>
      <c r="E4547" s="2200"/>
      <c r="F4547" s="1927">
        <f t="shared" ref="F4547:F4610" si="71">F4546-E4547+D4547</f>
        <v>806212.11000000394</v>
      </c>
    </row>
    <row r="4548" spans="1:6">
      <c r="A4548" s="832">
        <v>44323</v>
      </c>
      <c r="B4548" s="828">
        <v>0</v>
      </c>
      <c r="C4548" s="1574" t="s">
        <v>19970</v>
      </c>
      <c r="D4548" s="831"/>
      <c r="E4548" s="2192">
        <v>50</v>
      </c>
      <c r="F4548" s="1926">
        <f t="shared" si="71"/>
        <v>806162.11000000394</v>
      </c>
    </row>
    <row r="4549" spans="1:6" ht="39">
      <c r="A4549" s="832">
        <v>44328</v>
      </c>
      <c r="B4549" s="828">
        <v>0</v>
      </c>
      <c r="C4549" s="1574" t="s">
        <v>19972</v>
      </c>
      <c r="D4549" s="831"/>
      <c r="E4549" s="2193">
        <v>7700</v>
      </c>
      <c r="F4549" s="1926">
        <f t="shared" si="71"/>
        <v>798462.11000000394</v>
      </c>
    </row>
    <row r="4550" spans="1:6" ht="39">
      <c r="A4550" s="832">
        <v>44328</v>
      </c>
      <c r="B4550" s="828">
        <v>0</v>
      </c>
      <c r="C4550" s="1574" t="s">
        <v>19973</v>
      </c>
      <c r="D4550" s="831"/>
      <c r="E4550" s="2193">
        <v>86000</v>
      </c>
      <c r="F4550" s="1926">
        <f t="shared" si="71"/>
        <v>712462.11000000394</v>
      </c>
    </row>
    <row r="4551" spans="1:6" ht="39">
      <c r="A4551" s="832">
        <v>44328</v>
      </c>
      <c r="B4551" s="828">
        <v>0</v>
      </c>
      <c r="C4551" s="1574" t="s">
        <v>19974</v>
      </c>
      <c r="D4551" s="831"/>
      <c r="E4551" s="2193">
        <v>12000</v>
      </c>
      <c r="F4551" s="1926">
        <f t="shared" si="71"/>
        <v>700462.11000000394</v>
      </c>
    </row>
    <row r="4552" spans="1:6" ht="39">
      <c r="A4552" s="832">
        <v>44328</v>
      </c>
      <c r="B4552" s="828">
        <v>0</v>
      </c>
      <c r="C4552" s="1574" t="s">
        <v>19975</v>
      </c>
      <c r="D4552" s="831"/>
      <c r="E4552" s="2193">
        <v>20000</v>
      </c>
      <c r="F4552" s="1926">
        <f t="shared" si="71"/>
        <v>680462.11000000394</v>
      </c>
    </row>
    <row r="4553" spans="1:6" ht="39">
      <c r="A4553" s="832">
        <v>44328</v>
      </c>
      <c r="B4553" s="828">
        <v>0</v>
      </c>
      <c r="C4553" s="1574" t="s">
        <v>19976</v>
      </c>
      <c r="D4553" s="831"/>
      <c r="E4553" s="2193">
        <v>12500</v>
      </c>
      <c r="F4553" s="1926">
        <f t="shared" si="71"/>
        <v>667962.11000000394</v>
      </c>
    </row>
    <row r="4554" spans="1:6" ht="39">
      <c r="A4554" s="832">
        <v>44328</v>
      </c>
      <c r="B4554" s="828">
        <v>0</v>
      </c>
      <c r="C4554" s="1574" t="s">
        <v>19977</v>
      </c>
      <c r="D4554" s="831"/>
      <c r="E4554" s="2193">
        <v>113500</v>
      </c>
      <c r="F4554" s="1926">
        <f t="shared" si="71"/>
        <v>554462.11000000394</v>
      </c>
    </row>
    <row r="4555" spans="1:6" ht="39">
      <c r="A4555" s="832">
        <v>44328</v>
      </c>
      <c r="B4555" s="828">
        <v>67606960</v>
      </c>
      <c r="C4555" s="1574" t="s">
        <v>19978</v>
      </c>
      <c r="D4555" s="831"/>
      <c r="E4555" s="2193">
        <v>20000</v>
      </c>
      <c r="F4555" s="1926">
        <f t="shared" si="71"/>
        <v>534462.11000000394</v>
      </c>
    </row>
    <row r="4556" spans="1:6" ht="39">
      <c r="A4556" s="832">
        <v>44328</v>
      </c>
      <c r="B4556" s="828">
        <v>67606960</v>
      </c>
      <c r="C4556" s="1574" t="s">
        <v>19979</v>
      </c>
      <c r="D4556" s="831"/>
      <c r="E4556" s="2192">
        <v>25</v>
      </c>
      <c r="F4556" s="1926">
        <f t="shared" si="71"/>
        <v>534437.11000000394</v>
      </c>
    </row>
    <row r="4557" spans="1:6">
      <c r="A4557" s="832">
        <v>44328</v>
      </c>
      <c r="B4557" s="828">
        <v>67606960</v>
      </c>
      <c r="C4557" s="1574" t="s">
        <v>19980</v>
      </c>
      <c r="D4557" s="831"/>
      <c r="E4557" s="2192">
        <v>1.87</v>
      </c>
      <c r="F4557" s="1926">
        <f t="shared" si="71"/>
        <v>534435.24000000395</v>
      </c>
    </row>
    <row r="4558" spans="1:6" ht="39">
      <c r="A4558" s="832">
        <v>44328</v>
      </c>
      <c r="B4558" s="828">
        <v>67630369</v>
      </c>
      <c r="C4558" s="1574" t="s">
        <v>19981</v>
      </c>
      <c r="D4558" s="831"/>
      <c r="E4558" s="2193">
        <v>5000</v>
      </c>
      <c r="F4558" s="1926">
        <f t="shared" si="71"/>
        <v>529435.24000000395</v>
      </c>
    </row>
    <row r="4559" spans="1:6" ht="39">
      <c r="A4559" s="832">
        <v>44328</v>
      </c>
      <c r="B4559" s="828">
        <v>67630369</v>
      </c>
      <c r="C4559" s="1574" t="s">
        <v>19982</v>
      </c>
      <c r="D4559" s="831"/>
      <c r="E4559" s="2192">
        <v>10</v>
      </c>
      <c r="F4559" s="1926">
        <f t="shared" si="71"/>
        <v>529425.24000000395</v>
      </c>
    </row>
    <row r="4560" spans="1:6">
      <c r="A4560" s="832">
        <v>44328</v>
      </c>
      <c r="B4560" s="828">
        <v>67630369</v>
      </c>
      <c r="C4560" s="1574" t="s">
        <v>12632</v>
      </c>
      <c r="D4560" s="831"/>
      <c r="E4560" s="2192">
        <v>0.75</v>
      </c>
      <c r="F4560" s="1926">
        <f t="shared" si="71"/>
        <v>529424.49000000395</v>
      </c>
    </row>
    <row r="4561" spans="1:6" ht="26.25">
      <c r="A4561" s="832">
        <v>44332</v>
      </c>
      <c r="B4561" s="828">
        <v>0</v>
      </c>
      <c r="C4561" s="1574" t="s">
        <v>19983</v>
      </c>
      <c r="D4561" s="830">
        <v>1065600</v>
      </c>
      <c r="E4561" s="2192"/>
      <c r="F4561" s="1926">
        <f t="shared" si="71"/>
        <v>1595024.4900000039</v>
      </c>
    </row>
    <row r="4562" spans="1:6">
      <c r="A4562" s="832">
        <v>44332</v>
      </c>
      <c r="B4562" s="828">
        <v>0</v>
      </c>
      <c r="C4562" s="1574" t="s">
        <v>19984</v>
      </c>
      <c r="D4562" s="831"/>
      <c r="E4562" s="2192">
        <v>50</v>
      </c>
      <c r="F4562" s="1926">
        <f t="shared" si="71"/>
        <v>1594974.4900000039</v>
      </c>
    </row>
    <row r="4563" spans="1:6" ht="39">
      <c r="A4563" s="832">
        <v>44337</v>
      </c>
      <c r="B4563" s="828">
        <v>68369856</v>
      </c>
      <c r="C4563" s="1574" t="s">
        <v>19985</v>
      </c>
      <c r="D4563" s="831"/>
      <c r="E4563" s="2193">
        <v>110000</v>
      </c>
      <c r="F4563" s="1926">
        <f t="shared" si="71"/>
        <v>1484974.4900000039</v>
      </c>
    </row>
    <row r="4564" spans="1:6" ht="39">
      <c r="A4564" s="832">
        <v>44337</v>
      </c>
      <c r="B4564" s="828">
        <v>68369856</v>
      </c>
      <c r="C4564" s="1574" t="s">
        <v>19986</v>
      </c>
      <c r="D4564" s="831"/>
      <c r="E4564" s="2192">
        <v>50</v>
      </c>
      <c r="F4564" s="1926">
        <f t="shared" si="71"/>
        <v>1484924.4900000039</v>
      </c>
    </row>
    <row r="4565" spans="1:6">
      <c r="A4565" s="832">
        <v>44337</v>
      </c>
      <c r="B4565" s="828">
        <v>68369856</v>
      </c>
      <c r="C4565" s="1574" t="s">
        <v>12632</v>
      </c>
      <c r="D4565" s="831"/>
      <c r="E4565" s="2192">
        <v>3.75</v>
      </c>
      <c r="F4565" s="1926">
        <f t="shared" si="71"/>
        <v>1484920.7400000039</v>
      </c>
    </row>
    <row r="4566" spans="1:6" ht="39">
      <c r="A4566" s="832">
        <v>44337</v>
      </c>
      <c r="B4566" s="828">
        <v>68369856</v>
      </c>
      <c r="C4566" s="1574" t="s">
        <v>19987</v>
      </c>
      <c r="D4566" s="831"/>
      <c r="E4566" s="2193">
        <v>3500</v>
      </c>
      <c r="F4566" s="1926">
        <f t="shared" si="71"/>
        <v>1481420.7400000039</v>
      </c>
    </row>
    <row r="4567" spans="1:6" ht="39">
      <c r="A4567" s="832">
        <v>44337</v>
      </c>
      <c r="B4567" s="828">
        <v>68369856</v>
      </c>
      <c r="C4567" s="1574" t="s">
        <v>19988</v>
      </c>
      <c r="D4567" s="831"/>
      <c r="E4567" s="2192">
        <v>10</v>
      </c>
      <c r="F4567" s="1926">
        <f t="shared" si="71"/>
        <v>1481410.7400000039</v>
      </c>
    </row>
    <row r="4568" spans="1:6">
      <c r="A4568" s="832">
        <v>44337</v>
      </c>
      <c r="B4568" s="828">
        <v>68369856</v>
      </c>
      <c r="C4568" s="1574" t="s">
        <v>12632</v>
      </c>
      <c r="D4568" s="831"/>
      <c r="E4568" s="2192">
        <v>0.75</v>
      </c>
      <c r="F4568" s="1926">
        <f t="shared" si="71"/>
        <v>1481409.9900000039</v>
      </c>
    </row>
    <row r="4569" spans="1:6" ht="39">
      <c r="A4569" s="832">
        <v>44337</v>
      </c>
      <c r="B4569" s="828">
        <v>0</v>
      </c>
      <c r="C4569" s="1574" t="s">
        <v>19989</v>
      </c>
      <c r="D4569" s="831"/>
      <c r="E4569" s="2193">
        <v>22400</v>
      </c>
      <c r="F4569" s="1926">
        <f t="shared" si="71"/>
        <v>1459009.9900000039</v>
      </c>
    </row>
    <row r="4570" spans="1:6" ht="26.25">
      <c r="A4570" s="832">
        <v>44337</v>
      </c>
      <c r="B4570" s="828">
        <v>0</v>
      </c>
      <c r="C4570" s="1574" t="s">
        <v>19990</v>
      </c>
      <c r="D4570" s="830">
        <v>120000</v>
      </c>
      <c r="E4570" s="2192"/>
      <c r="F4570" s="1926">
        <f t="shared" si="71"/>
        <v>1579009.9900000039</v>
      </c>
    </row>
    <row r="4571" spans="1:6" ht="26.25">
      <c r="A4571" s="832">
        <v>44341</v>
      </c>
      <c r="B4571" s="828">
        <v>0</v>
      </c>
      <c r="C4571" s="1574" t="s">
        <v>19991</v>
      </c>
      <c r="D4571" s="830">
        <v>25000</v>
      </c>
      <c r="E4571" s="2192"/>
      <c r="F4571" s="1926">
        <f t="shared" si="71"/>
        <v>1604009.9900000039</v>
      </c>
    </row>
    <row r="4572" spans="1:6">
      <c r="A4572" s="879">
        <v>44349</v>
      </c>
      <c r="B4572" s="2083">
        <v>0</v>
      </c>
      <c r="C4572" s="1581" t="s">
        <v>11737</v>
      </c>
      <c r="D4572" s="658"/>
      <c r="E4572" s="2221">
        <v>85.93</v>
      </c>
      <c r="F4572" s="1926">
        <f t="shared" si="71"/>
        <v>1603924.060000004</v>
      </c>
    </row>
    <row r="4573" spans="1:6">
      <c r="A4573" s="879">
        <v>44348</v>
      </c>
      <c r="B4573" s="2083">
        <v>0</v>
      </c>
      <c r="C4573" s="1581" t="s">
        <v>11736</v>
      </c>
      <c r="D4573" s="658"/>
      <c r="E4573" s="2222">
        <v>1145.7</v>
      </c>
      <c r="F4573" s="1926">
        <f t="shared" si="71"/>
        <v>1602778.3600000041</v>
      </c>
    </row>
    <row r="4574" spans="1:6" ht="39">
      <c r="A4574" s="879">
        <v>44351</v>
      </c>
      <c r="B4574" s="2083">
        <v>70394700</v>
      </c>
      <c r="C4574" s="1581" t="s">
        <v>19992</v>
      </c>
      <c r="D4574" s="658"/>
      <c r="E4574" s="2222">
        <v>1500000</v>
      </c>
      <c r="F4574" s="1926">
        <f t="shared" si="71"/>
        <v>102778.36000000406</v>
      </c>
    </row>
    <row r="4575" spans="1:6" ht="39">
      <c r="A4575" s="879">
        <v>44351</v>
      </c>
      <c r="B4575" s="2083">
        <v>70394700</v>
      </c>
      <c r="C4575" s="1581" t="s">
        <v>19993</v>
      </c>
      <c r="D4575" s="658"/>
      <c r="E4575" s="2221">
        <v>50</v>
      </c>
      <c r="F4575" s="1926">
        <f t="shared" si="71"/>
        <v>102728.36000000406</v>
      </c>
    </row>
    <row r="4576" spans="1:6">
      <c r="A4576" s="879">
        <v>44351</v>
      </c>
      <c r="B4576" s="2083">
        <v>70394700</v>
      </c>
      <c r="C4576" s="1581" t="s">
        <v>14205</v>
      </c>
      <c r="D4576" s="658"/>
      <c r="E4576" s="2221">
        <v>3.75</v>
      </c>
      <c r="F4576" s="1926">
        <f t="shared" si="71"/>
        <v>102724.61000000406</v>
      </c>
    </row>
    <row r="4577" spans="1:6" ht="39">
      <c r="A4577" s="879">
        <v>44351</v>
      </c>
      <c r="B4577" s="2083">
        <v>70419934</v>
      </c>
      <c r="C4577" s="1581" t="s">
        <v>19994</v>
      </c>
      <c r="D4577" s="658"/>
      <c r="E4577" s="2222">
        <v>135850</v>
      </c>
      <c r="F4577" s="1926">
        <f t="shared" si="71"/>
        <v>-33125.389999995939</v>
      </c>
    </row>
    <row r="4578" spans="1:6" ht="39">
      <c r="A4578" s="879">
        <v>44351</v>
      </c>
      <c r="B4578" s="2083">
        <v>70419934</v>
      </c>
      <c r="C4578" s="1581" t="s">
        <v>19995</v>
      </c>
      <c r="D4578" s="658"/>
      <c r="E4578" s="2221">
        <v>50</v>
      </c>
      <c r="F4578" s="1926">
        <f t="shared" si="71"/>
        <v>-33175.389999995939</v>
      </c>
    </row>
    <row r="4579" spans="1:6">
      <c r="A4579" s="879">
        <v>44351</v>
      </c>
      <c r="B4579" s="2083">
        <v>70419934</v>
      </c>
      <c r="C4579" s="1581" t="s">
        <v>12632</v>
      </c>
      <c r="D4579" s="658"/>
      <c r="E4579" s="2221">
        <v>3.75</v>
      </c>
      <c r="F4579" s="1926">
        <f t="shared" si="71"/>
        <v>-33179.139999995939</v>
      </c>
    </row>
    <row r="4580" spans="1:6" ht="39">
      <c r="A4580" s="879">
        <v>44353</v>
      </c>
      <c r="B4580" s="2083">
        <v>0</v>
      </c>
      <c r="C4580" s="1581" t="s">
        <v>19996</v>
      </c>
      <c r="D4580" s="658"/>
      <c r="E4580" s="2222">
        <v>15000</v>
      </c>
      <c r="F4580" s="1926">
        <f t="shared" si="71"/>
        <v>-48179.139999995939</v>
      </c>
    </row>
    <row r="4581" spans="1:6" s="779" customFormat="1" ht="51.75">
      <c r="A4581" s="835">
        <v>44372</v>
      </c>
      <c r="B4581" s="2075">
        <v>0</v>
      </c>
      <c r="C4581" s="1575" t="s">
        <v>20462</v>
      </c>
      <c r="D4581" s="857">
        <v>54000</v>
      </c>
      <c r="E4581" s="2204"/>
      <c r="F4581" s="1926">
        <f t="shared" si="71"/>
        <v>5820.8600000040606</v>
      </c>
    </row>
    <row r="4582" spans="1:6">
      <c r="A4582" s="832">
        <v>44372</v>
      </c>
      <c r="B4582" s="828">
        <v>0</v>
      </c>
      <c r="C4582" s="1574" t="s">
        <v>20463</v>
      </c>
      <c r="D4582" s="831"/>
      <c r="E4582" s="2192">
        <v>50</v>
      </c>
      <c r="F4582" s="1926">
        <f t="shared" si="71"/>
        <v>5770.8600000040606</v>
      </c>
    </row>
    <row r="4583" spans="1:6" ht="39">
      <c r="A4583" s="832">
        <v>44373</v>
      </c>
      <c r="B4583" s="828">
        <v>0</v>
      </c>
      <c r="C4583" s="1574" t="s">
        <v>20464</v>
      </c>
      <c r="D4583" s="857">
        <v>100000</v>
      </c>
      <c r="E4583" s="2192"/>
      <c r="F4583" s="1926">
        <f t="shared" si="71"/>
        <v>105770.86000000406</v>
      </c>
    </row>
    <row r="4584" spans="1:6">
      <c r="A4584" s="832">
        <v>44373</v>
      </c>
      <c r="B4584" s="828">
        <v>0</v>
      </c>
      <c r="C4584" s="1574" t="s">
        <v>20465</v>
      </c>
      <c r="D4584" s="831"/>
      <c r="E4584" s="2192">
        <v>50</v>
      </c>
      <c r="F4584" s="1926">
        <f t="shared" si="71"/>
        <v>105720.86000000406</v>
      </c>
    </row>
    <row r="4585" spans="1:6" s="779" customFormat="1" ht="26.25">
      <c r="A4585" s="835">
        <v>44375</v>
      </c>
      <c r="B4585" s="2075">
        <v>0</v>
      </c>
      <c r="C4585" s="1575" t="s">
        <v>20466</v>
      </c>
      <c r="D4585" s="857">
        <v>120000</v>
      </c>
      <c r="E4585" s="2204"/>
      <c r="F4585" s="1926">
        <f t="shared" si="71"/>
        <v>225720.86000000406</v>
      </c>
    </row>
    <row r="4586" spans="1:6" ht="39">
      <c r="A4586" s="832">
        <v>44375</v>
      </c>
      <c r="B4586" s="828">
        <v>0</v>
      </c>
      <c r="C4586" s="1574" t="s">
        <v>20467</v>
      </c>
      <c r="D4586" s="857">
        <v>79000</v>
      </c>
      <c r="E4586" s="2192"/>
      <c r="F4586" s="1926">
        <f t="shared" si="71"/>
        <v>304720.86000000406</v>
      </c>
    </row>
    <row r="4587" spans="1:6">
      <c r="A4587" s="832">
        <v>44375</v>
      </c>
      <c r="B4587" s="828">
        <v>0</v>
      </c>
      <c r="C4587" s="1574" t="s">
        <v>20468</v>
      </c>
      <c r="D4587" s="831"/>
      <c r="E4587" s="2192">
        <v>100</v>
      </c>
      <c r="F4587" s="1926">
        <f t="shared" si="71"/>
        <v>304620.86000000406</v>
      </c>
    </row>
    <row r="4588" spans="1:6" ht="26.25">
      <c r="A4588" s="832">
        <v>44376</v>
      </c>
      <c r="B4588" s="828">
        <v>0</v>
      </c>
      <c r="C4588" s="1574" t="s">
        <v>20469</v>
      </c>
      <c r="D4588" s="857">
        <v>25000</v>
      </c>
      <c r="E4588" s="2192"/>
      <c r="F4588" s="1926">
        <f t="shared" si="71"/>
        <v>329620.86000000406</v>
      </c>
    </row>
    <row r="4589" spans="1:6" ht="39">
      <c r="A4589" s="832">
        <v>44376</v>
      </c>
      <c r="B4589" s="828">
        <v>72810715</v>
      </c>
      <c r="C4589" s="1574" t="s">
        <v>20470</v>
      </c>
      <c r="D4589" s="831"/>
      <c r="E4589" s="2224">
        <v>300000</v>
      </c>
      <c r="F4589" s="1926">
        <f t="shared" si="71"/>
        <v>29620.860000004061</v>
      </c>
    </row>
    <row r="4590" spans="1:6" ht="39">
      <c r="A4590" s="832">
        <v>44376</v>
      </c>
      <c r="B4590" s="828">
        <v>72810715</v>
      </c>
      <c r="C4590" s="1574" t="s">
        <v>20471</v>
      </c>
      <c r="D4590" s="831"/>
      <c r="E4590" s="2192">
        <v>50</v>
      </c>
      <c r="F4590" s="1926">
        <f t="shared" si="71"/>
        <v>29570.860000004061</v>
      </c>
    </row>
    <row r="4591" spans="1:6">
      <c r="A4591" s="832">
        <v>44376</v>
      </c>
      <c r="B4591" s="828">
        <v>72810715</v>
      </c>
      <c r="C4591" s="1574" t="s">
        <v>14205</v>
      </c>
      <c r="D4591" s="831"/>
      <c r="E4591" s="2192">
        <v>3.75</v>
      </c>
      <c r="F4591" s="1926">
        <f t="shared" si="71"/>
        <v>29567.110000004061</v>
      </c>
    </row>
    <row r="4592" spans="1:6" ht="26.25">
      <c r="A4592" s="832">
        <v>44376</v>
      </c>
      <c r="B4592" s="828">
        <v>0</v>
      </c>
      <c r="C4592" s="1574" t="s">
        <v>20472</v>
      </c>
      <c r="D4592" s="857">
        <v>54000</v>
      </c>
      <c r="E4592" s="2192"/>
      <c r="F4592" s="1926">
        <f t="shared" si="71"/>
        <v>83567.110000004061</v>
      </c>
    </row>
    <row r="4593" spans="1:6">
      <c r="A4593" s="832">
        <v>44376</v>
      </c>
      <c r="B4593" s="828">
        <v>0</v>
      </c>
      <c r="C4593" s="1574" t="s">
        <v>20473</v>
      </c>
      <c r="D4593" s="831"/>
      <c r="E4593" s="2192">
        <v>50</v>
      </c>
      <c r="F4593" s="1926">
        <f t="shared" si="71"/>
        <v>83517.110000004061</v>
      </c>
    </row>
    <row r="4594" spans="1:6" ht="39">
      <c r="A4594" s="832">
        <v>44377</v>
      </c>
      <c r="B4594" s="828">
        <v>0</v>
      </c>
      <c r="C4594" s="1574" t="s">
        <v>20474</v>
      </c>
      <c r="D4594" s="857">
        <v>35000</v>
      </c>
      <c r="E4594" s="2192"/>
      <c r="F4594" s="1926">
        <f t="shared" si="71"/>
        <v>118517.11000000406</v>
      </c>
    </row>
    <row r="4595" spans="1:6" ht="26.25">
      <c r="A4595" s="832">
        <v>44377</v>
      </c>
      <c r="B4595" s="828">
        <v>0</v>
      </c>
      <c r="C4595" s="1574" t="s">
        <v>20475</v>
      </c>
      <c r="D4595" s="857">
        <v>25000</v>
      </c>
      <c r="E4595" s="2192"/>
      <c r="F4595" s="1926">
        <f t="shared" si="71"/>
        <v>143517.11000000406</v>
      </c>
    </row>
    <row r="4596" spans="1:6" ht="26.25">
      <c r="A4596" s="832">
        <v>44377</v>
      </c>
      <c r="B4596" s="828">
        <v>0</v>
      </c>
      <c r="C4596" s="1574" t="s">
        <v>20476</v>
      </c>
      <c r="D4596" s="857">
        <v>35000</v>
      </c>
      <c r="E4596" s="2192"/>
      <c r="F4596" s="1926">
        <f t="shared" si="71"/>
        <v>178517.11000000406</v>
      </c>
    </row>
    <row r="4597" spans="1:6" ht="39">
      <c r="A4597" s="832">
        <v>44377</v>
      </c>
      <c r="B4597" s="828">
        <v>0</v>
      </c>
      <c r="C4597" s="1574" t="s">
        <v>20477</v>
      </c>
      <c r="D4597" s="857">
        <v>39000</v>
      </c>
      <c r="E4597" s="2192"/>
      <c r="F4597" s="1926">
        <f t="shared" si="71"/>
        <v>217517.11000000406</v>
      </c>
    </row>
    <row r="4598" spans="1:6" ht="26.25">
      <c r="A4598" s="832">
        <v>44377</v>
      </c>
      <c r="B4598" s="828">
        <v>0</v>
      </c>
      <c r="C4598" s="1574" t="s">
        <v>20478</v>
      </c>
      <c r="D4598" s="857">
        <v>40000</v>
      </c>
      <c r="E4598" s="2192"/>
      <c r="F4598" s="1926">
        <f t="shared" si="71"/>
        <v>257517.11000000406</v>
      </c>
    </row>
    <row r="4599" spans="1:6">
      <c r="A4599" s="832">
        <v>44377</v>
      </c>
      <c r="B4599" s="828">
        <v>0</v>
      </c>
      <c r="C4599" s="1574" t="s">
        <v>20479</v>
      </c>
      <c r="D4599" s="831"/>
      <c r="E4599" s="2192">
        <v>50</v>
      </c>
      <c r="F4599" s="1926">
        <f t="shared" si="71"/>
        <v>257467.11000000406</v>
      </c>
    </row>
    <row r="4600" spans="1:6">
      <c r="A4600" s="832">
        <v>44378</v>
      </c>
      <c r="B4600" s="828">
        <v>0</v>
      </c>
      <c r="C4600" s="1574" t="s">
        <v>11736</v>
      </c>
      <c r="D4600" s="831"/>
      <c r="E4600" s="2193">
        <v>1950.85</v>
      </c>
      <c r="F4600" s="1926">
        <f t="shared" si="71"/>
        <v>255516.26000000405</v>
      </c>
    </row>
    <row r="4601" spans="1:6" s="779" customFormat="1">
      <c r="A4601" s="835">
        <v>44378</v>
      </c>
      <c r="B4601" s="2075">
        <v>0</v>
      </c>
      <c r="C4601" s="1575" t="s">
        <v>11737</v>
      </c>
      <c r="D4601" s="856"/>
      <c r="E4601" s="2204">
        <v>146.31</v>
      </c>
      <c r="F4601" s="1926">
        <f t="shared" si="71"/>
        <v>255369.95000000406</v>
      </c>
    </row>
    <row r="4602" spans="1:6" ht="39">
      <c r="A4602" s="832">
        <v>44378</v>
      </c>
      <c r="B4602" s="828">
        <v>0</v>
      </c>
      <c r="C4602" s="1574" t="s">
        <v>20480</v>
      </c>
      <c r="D4602" s="857">
        <v>44000</v>
      </c>
      <c r="E4602" s="2192"/>
      <c r="F4602" s="1926">
        <f t="shared" si="71"/>
        <v>299369.95000000403</v>
      </c>
    </row>
    <row r="4603" spans="1:6">
      <c r="A4603" s="832">
        <v>44378</v>
      </c>
      <c r="B4603" s="828">
        <v>0</v>
      </c>
      <c r="C4603" s="1574" t="s">
        <v>20481</v>
      </c>
      <c r="D4603" s="831"/>
      <c r="E4603" s="2192">
        <v>50</v>
      </c>
      <c r="F4603" s="1926">
        <f t="shared" si="71"/>
        <v>299319.95000000403</v>
      </c>
    </row>
    <row r="4604" spans="1:6" ht="26.25">
      <c r="A4604" s="832">
        <v>44379</v>
      </c>
      <c r="B4604" s="828">
        <v>0</v>
      </c>
      <c r="C4604" s="1574" t="s">
        <v>20482</v>
      </c>
      <c r="D4604" s="857">
        <v>64000</v>
      </c>
      <c r="E4604" s="2192"/>
      <c r="F4604" s="1926">
        <f t="shared" si="71"/>
        <v>363319.95000000403</v>
      </c>
    </row>
    <row r="4605" spans="1:6" ht="26.25">
      <c r="A4605" s="832">
        <v>44379</v>
      </c>
      <c r="B4605" s="828">
        <v>0</v>
      </c>
      <c r="C4605" s="1574" t="s">
        <v>20483</v>
      </c>
      <c r="D4605" s="857">
        <v>54000</v>
      </c>
      <c r="E4605" s="2192"/>
      <c r="F4605" s="1926">
        <f t="shared" si="71"/>
        <v>417319.95000000403</v>
      </c>
    </row>
    <row r="4606" spans="1:6" ht="39">
      <c r="A4606" s="832">
        <v>44379</v>
      </c>
      <c r="B4606" s="828">
        <v>0</v>
      </c>
      <c r="C4606" s="1574" t="s">
        <v>20484</v>
      </c>
      <c r="D4606" s="857">
        <v>74000</v>
      </c>
      <c r="E4606" s="2192"/>
      <c r="F4606" s="1926">
        <f t="shared" si="71"/>
        <v>491319.95000000403</v>
      </c>
    </row>
    <row r="4607" spans="1:6" ht="51.75">
      <c r="A4607" s="832">
        <v>44380</v>
      </c>
      <c r="B4607" s="828">
        <v>0</v>
      </c>
      <c r="C4607" s="1574" t="s">
        <v>20485</v>
      </c>
      <c r="D4607" s="857">
        <v>64000</v>
      </c>
      <c r="E4607" s="2192"/>
      <c r="F4607" s="1926">
        <f t="shared" si="71"/>
        <v>555319.95000000403</v>
      </c>
    </row>
    <row r="4608" spans="1:6" ht="39">
      <c r="A4608" s="832">
        <v>44380</v>
      </c>
      <c r="B4608" s="828">
        <v>0</v>
      </c>
      <c r="C4608" s="1574" t="s">
        <v>21382</v>
      </c>
      <c r="D4608" s="857">
        <v>64000</v>
      </c>
      <c r="E4608" s="2192"/>
      <c r="F4608" s="1926">
        <f t="shared" si="71"/>
        <v>619319.95000000403</v>
      </c>
    </row>
    <row r="4609" spans="1:6" ht="39">
      <c r="A4609" s="832">
        <v>44380</v>
      </c>
      <c r="B4609" s="828">
        <v>0</v>
      </c>
      <c r="C4609" s="1574" t="s">
        <v>20486</v>
      </c>
      <c r="D4609" s="857">
        <v>60000</v>
      </c>
      <c r="E4609" s="2192"/>
      <c r="F4609" s="1926">
        <f t="shared" si="71"/>
        <v>679319.95000000403</v>
      </c>
    </row>
    <row r="4610" spans="1:6">
      <c r="A4610" s="832">
        <v>44380</v>
      </c>
      <c r="B4610" s="828">
        <v>0</v>
      </c>
      <c r="C4610" s="1574" t="s">
        <v>20487</v>
      </c>
      <c r="D4610" s="831"/>
      <c r="E4610" s="2192">
        <v>100</v>
      </c>
      <c r="F4610" s="1926">
        <f t="shared" si="71"/>
        <v>679219.95000000403</v>
      </c>
    </row>
    <row r="4611" spans="1:6" ht="26.25">
      <c r="A4611" s="832">
        <v>44381</v>
      </c>
      <c r="B4611" s="828">
        <v>0</v>
      </c>
      <c r="C4611" s="1574" t="s">
        <v>20488</v>
      </c>
      <c r="D4611" s="857">
        <v>35000</v>
      </c>
      <c r="E4611" s="2192"/>
      <c r="F4611" s="1926">
        <f t="shared" ref="F4611:F4674" si="72">F4610-E4611+D4611</f>
        <v>714219.95000000403</v>
      </c>
    </row>
    <row r="4612" spans="1:6">
      <c r="A4612" s="832">
        <v>44381</v>
      </c>
      <c r="B4612" s="828">
        <v>0</v>
      </c>
      <c r="C4612" s="1574" t="s">
        <v>20489</v>
      </c>
      <c r="D4612" s="831"/>
      <c r="E4612" s="2192">
        <v>50</v>
      </c>
      <c r="F4612" s="1926">
        <f t="shared" si="72"/>
        <v>714169.95000000403</v>
      </c>
    </row>
    <row r="4613" spans="1:6" ht="39">
      <c r="A4613" s="832">
        <v>44382</v>
      </c>
      <c r="B4613" s="828">
        <v>0</v>
      </c>
      <c r="C4613" s="1574" t="s">
        <v>20490</v>
      </c>
      <c r="D4613" s="857">
        <v>25000</v>
      </c>
      <c r="E4613" s="2192"/>
      <c r="F4613" s="1926">
        <f t="shared" si="72"/>
        <v>739169.95000000403</v>
      </c>
    </row>
    <row r="4614" spans="1:6" ht="39">
      <c r="A4614" s="832">
        <v>44382</v>
      </c>
      <c r="B4614" s="828">
        <v>0</v>
      </c>
      <c r="C4614" s="1574" t="s">
        <v>20491</v>
      </c>
      <c r="D4614" s="857">
        <v>35000</v>
      </c>
      <c r="E4614" s="2192"/>
      <c r="F4614" s="1926">
        <f t="shared" si="72"/>
        <v>774169.95000000403</v>
      </c>
    </row>
    <row r="4615" spans="1:6">
      <c r="A4615" s="832">
        <v>44382</v>
      </c>
      <c r="B4615" s="828">
        <v>0</v>
      </c>
      <c r="C4615" s="1574" t="s">
        <v>20492</v>
      </c>
      <c r="D4615" s="831"/>
      <c r="E4615" s="2192">
        <v>100</v>
      </c>
      <c r="F4615" s="1926">
        <f t="shared" si="72"/>
        <v>774069.95000000403</v>
      </c>
    </row>
    <row r="4616" spans="1:6" ht="26.25">
      <c r="A4616" s="832">
        <v>44383</v>
      </c>
      <c r="B4616" s="828">
        <v>0</v>
      </c>
      <c r="C4616" s="1574" t="s">
        <v>20493</v>
      </c>
      <c r="D4616" s="857">
        <v>25000</v>
      </c>
      <c r="E4616" s="2192"/>
      <c r="F4616" s="1926">
        <f t="shared" si="72"/>
        <v>799069.95000000403</v>
      </c>
    </row>
    <row r="4617" spans="1:6" ht="39">
      <c r="A4617" s="832">
        <v>44383</v>
      </c>
      <c r="B4617" s="828">
        <v>0</v>
      </c>
      <c r="C4617" s="1574" t="s">
        <v>20494</v>
      </c>
      <c r="D4617" s="857">
        <v>54000</v>
      </c>
      <c r="E4617" s="2192"/>
      <c r="F4617" s="1926">
        <f t="shared" si="72"/>
        <v>853069.95000000403</v>
      </c>
    </row>
    <row r="4618" spans="1:6" ht="39">
      <c r="A4618" s="832">
        <v>44383</v>
      </c>
      <c r="B4618" s="828">
        <v>0</v>
      </c>
      <c r="C4618" s="1574" t="s">
        <v>20495</v>
      </c>
      <c r="D4618" s="886">
        <v>38000</v>
      </c>
      <c r="E4618" s="2192"/>
      <c r="F4618" s="1926">
        <f t="shared" si="72"/>
        <v>891069.95000000403</v>
      </c>
    </row>
    <row r="4619" spans="1:6">
      <c r="A4619" s="832">
        <v>44383</v>
      </c>
      <c r="B4619" s="828">
        <v>0</v>
      </c>
      <c r="C4619" s="1574" t="s">
        <v>20496</v>
      </c>
      <c r="D4619" s="831"/>
      <c r="E4619" s="2192">
        <v>50</v>
      </c>
      <c r="F4619" s="1926">
        <f t="shared" si="72"/>
        <v>891019.95000000403</v>
      </c>
    </row>
    <row r="4620" spans="1:6" ht="51.75">
      <c r="A4620" s="832">
        <v>44384</v>
      </c>
      <c r="B4620" s="828">
        <v>0</v>
      </c>
      <c r="C4620" s="1574" t="s">
        <v>20497</v>
      </c>
      <c r="D4620" s="857">
        <v>60000</v>
      </c>
      <c r="E4620" s="2192"/>
      <c r="F4620" s="1926">
        <f t="shared" si="72"/>
        <v>951019.95000000403</v>
      </c>
    </row>
    <row r="4621" spans="1:6">
      <c r="A4621" s="832">
        <v>44384</v>
      </c>
      <c r="B4621" s="828">
        <v>0</v>
      </c>
      <c r="C4621" s="1574" t="s">
        <v>20498</v>
      </c>
      <c r="D4621" s="831"/>
      <c r="E4621" s="2192">
        <v>50</v>
      </c>
      <c r="F4621" s="1926">
        <f t="shared" si="72"/>
        <v>950969.95000000403</v>
      </c>
    </row>
    <row r="4622" spans="1:6" ht="26.25">
      <c r="A4622" s="832">
        <v>44385</v>
      </c>
      <c r="B4622" s="828">
        <v>0</v>
      </c>
      <c r="C4622" s="1574" t="s">
        <v>20499</v>
      </c>
      <c r="D4622" s="857">
        <v>54000</v>
      </c>
      <c r="E4622" s="2192"/>
      <c r="F4622" s="1926">
        <f t="shared" si="72"/>
        <v>1004969.950000004</v>
      </c>
    </row>
    <row r="4623" spans="1:6" ht="39">
      <c r="A4623" s="832">
        <v>44385</v>
      </c>
      <c r="B4623" s="828">
        <v>0</v>
      </c>
      <c r="C4623" s="1574" t="s">
        <v>20500</v>
      </c>
      <c r="D4623" s="857">
        <v>64000</v>
      </c>
      <c r="E4623" s="2192"/>
      <c r="F4623" s="1926">
        <f t="shared" si="72"/>
        <v>1068969.9500000039</v>
      </c>
    </row>
    <row r="4624" spans="1:6">
      <c r="A4624" s="832">
        <v>44385</v>
      </c>
      <c r="B4624" s="828">
        <v>0</v>
      </c>
      <c r="C4624" s="1574" t="s">
        <v>20501</v>
      </c>
      <c r="D4624" s="831"/>
      <c r="E4624" s="2192">
        <v>50</v>
      </c>
      <c r="F4624" s="1926">
        <f t="shared" si="72"/>
        <v>1068919.9500000039</v>
      </c>
    </row>
    <row r="4625" spans="1:6" ht="39">
      <c r="A4625" s="832">
        <v>44386</v>
      </c>
      <c r="B4625" s="828">
        <v>0</v>
      </c>
      <c r="C4625" s="1574" t="s">
        <v>20502</v>
      </c>
      <c r="D4625" s="857">
        <v>15000</v>
      </c>
      <c r="E4625" s="2192"/>
      <c r="F4625" s="1926">
        <f t="shared" si="72"/>
        <v>1083919.9500000039</v>
      </c>
    </row>
    <row r="4626" spans="1:6" ht="39">
      <c r="A4626" s="832">
        <v>44386</v>
      </c>
      <c r="B4626" s="828">
        <v>0</v>
      </c>
      <c r="C4626" s="1574" t="s">
        <v>20503</v>
      </c>
      <c r="D4626" s="857">
        <v>25000</v>
      </c>
      <c r="E4626" s="2192"/>
      <c r="F4626" s="1926">
        <f t="shared" si="72"/>
        <v>1108919.9500000039</v>
      </c>
    </row>
    <row r="4627" spans="1:6" ht="39">
      <c r="A4627" s="832">
        <v>44386</v>
      </c>
      <c r="B4627" s="828">
        <v>0</v>
      </c>
      <c r="C4627" s="1574" t="s">
        <v>20504</v>
      </c>
      <c r="D4627" s="857">
        <v>25000</v>
      </c>
      <c r="E4627" s="2192"/>
      <c r="F4627" s="1926">
        <f t="shared" si="72"/>
        <v>1133919.9500000039</v>
      </c>
    </row>
    <row r="4628" spans="1:6" ht="26.25">
      <c r="A4628" s="832">
        <v>44386</v>
      </c>
      <c r="B4628" s="828">
        <v>0</v>
      </c>
      <c r="C4628" s="1574" t="s">
        <v>20505</v>
      </c>
      <c r="D4628" s="857">
        <v>40000</v>
      </c>
      <c r="E4628" s="2192"/>
      <c r="F4628" s="1926">
        <f t="shared" si="72"/>
        <v>1173919.9500000039</v>
      </c>
    </row>
    <row r="4629" spans="1:6" ht="26.25">
      <c r="A4629" s="832">
        <v>44386</v>
      </c>
      <c r="B4629" s="828">
        <v>0</v>
      </c>
      <c r="C4629" s="1574" t="s">
        <v>20506</v>
      </c>
      <c r="D4629" s="857">
        <v>35000</v>
      </c>
      <c r="E4629" s="2192"/>
      <c r="F4629" s="1926">
        <f t="shared" si="72"/>
        <v>1208919.9500000039</v>
      </c>
    </row>
    <row r="4630" spans="1:6" ht="39">
      <c r="A4630" s="832">
        <v>44386</v>
      </c>
      <c r="B4630" s="828">
        <v>0</v>
      </c>
      <c r="C4630" s="1574" t="s">
        <v>20507</v>
      </c>
      <c r="D4630" s="857">
        <v>25000</v>
      </c>
      <c r="E4630" s="2192"/>
      <c r="F4630" s="1926">
        <f t="shared" si="72"/>
        <v>1233919.9500000039</v>
      </c>
    </row>
    <row r="4631" spans="1:6">
      <c r="A4631" s="832">
        <v>44387</v>
      </c>
      <c r="B4631" s="828">
        <v>0</v>
      </c>
      <c r="C4631" s="1574" t="s">
        <v>20508</v>
      </c>
      <c r="D4631" s="831"/>
      <c r="E4631" s="2192">
        <v>150</v>
      </c>
      <c r="F4631" s="1926">
        <f t="shared" si="72"/>
        <v>1233769.9500000039</v>
      </c>
    </row>
    <row r="4632" spans="1:6" ht="39">
      <c r="A4632" s="832">
        <v>44387</v>
      </c>
      <c r="B4632" s="828">
        <v>0</v>
      </c>
      <c r="C4632" s="1574" t="s">
        <v>20509</v>
      </c>
      <c r="D4632" s="857">
        <v>60000</v>
      </c>
      <c r="E4632" s="2192"/>
      <c r="F4632" s="1926">
        <f t="shared" si="72"/>
        <v>1293769.9500000039</v>
      </c>
    </row>
    <row r="4633" spans="1:6" s="889" customFormat="1" ht="39">
      <c r="A4633" s="1874">
        <v>44387</v>
      </c>
      <c r="B4633" s="2084">
        <v>0</v>
      </c>
      <c r="C4633" s="2051" t="s">
        <v>20510</v>
      </c>
      <c r="D4633" s="888">
        <v>89000</v>
      </c>
      <c r="E4633" s="2225"/>
      <c r="F4633" s="1926">
        <f t="shared" si="72"/>
        <v>1382769.9500000039</v>
      </c>
    </row>
    <row r="4634" spans="1:6">
      <c r="A4634" s="832">
        <v>44387</v>
      </c>
      <c r="B4634" s="828">
        <v>0</v>
      </c>
      <c r="C4634" s="1574" t="s">
        <v>20511</v>
      </c>
      <c r="D4634" s="831"/>
      <c r="E4634" s="2192">
        <v>100</v>
      </c>
      <c r="F4634" s="1926">
        <f t="shared" si="72"/>
        <v>1382669.9500000039</v>
      </c>
    </row>
    <row r="4635" spans="1:6" ht="26.25">
      <c r="A4635" s="832">
        <v>44388</v>
      </c>
      <c r="B4635" s="828">
        <v>0</v>
      </c>
      <c r="C4635" s="1574" t="s">
        <v>20512</v>
      </c>
      <c r="D4635" s="857">
        <v>75000</v>
      </c>
      <c r="E4635" s="2192"/>
      <c r="F4635" s="1926">
        <f t="shared" si="72"/>
        <v>1457669.9500000039</v>
      </c>
    </row>
    <row r="4636" spans="1:6">
      <c r="A4636" s="832">
        <v>44388</v>
      </c>
      <c r="B4636" s="828">
        <v>0</v>
      </c>
      <c r="C4636" s="1574" t="s">
        <v>20513</v>
      </c>
      <c r="D4636" s="831"/>
      <c r="E4636" s="2192">
        <v>50</v>
      </c>
      <c r="F4636" s="1926">
        <f t="shared" si="72"/>
        <v>1457619.9500000039</v>
      </c>
    </row>
    <row r="4637" spans="1:6" ht="26.25">
      <c r="A4637" s="832">
        <v>44389</v>
      </c>
      <c r="B4637" s="828">
        <v>0</v>
      </c>
      <c r="C4637" s="1574" t="s">
        <v>20925</v>
      </c>
      <c r="D4637" s="857">
        <v>60000</v>
      </c>
      <c r="E4637" s="2192"/>
      <c r="F4637" s="1926">
        <f t="shared" si="72"/>
        <v>1517619.9500000039</v>
      </c>
    </row>
    <row r="4638" spans="1:6">
      <c r="A4638" s="832">
        <v>44389</v>
      </c>
      <c r="B4638" s="828">
        <v>0</v>
      </c>
      <c r="C4638" s="1574" t="s">
        <v>20926</v>
      </c>
      <c r="D4638" s="831"/>
      <c r="E4638" s="2192">
        <v>50</v>
      </c>
      <c r="F4638" s="1926">
        <f t="shared" si="72"/>
        <v>1517569.9500000039</v>
      </c>
    </row>
    <row r="4639" spans="1:6" ht="39">
      <c r="A4639" s="832">
        <v>44390</v>
      </c>
      <c r="B4639" s="828">
        <v>0</v>
      </c>
      <c r="C4639" s="1574" t="s">
        <v>20927</v>
      </c>
      <c r="D4639" s="857">
        <v>60000</v>
      </c>
      <c r="E4639" s="2192"/>
      <c r="F4639" s="1926">
        <f t="shared" si="72"/>
        <v>1577569.9500000039</v>
      </c>
    </row>
    <row r="4640" spans="1:6" ht="26.25">
      <c r="A4640" s="832">
        <v>44390</v>
      </c>
      <c r="B4640" s="828">
        <v>0</v>
      </c>
      <c r="C4640" s="1574" t="s">
        <v>20928</v>
      </c>
      <c r="D4640" s="857">
        <v>64000</v>
      </c>
      <c r="E4640" s="2192"/>
      <c r="F4640" s="1926">
        <f t="shared" si="72"/>
        <v>1641569.9500000039</v>
      </c>
    </row>
    <row r="4641" spans="1:6" ht="26.25">
      <c r="A4641" s="832">
        <v>44390</v>
      </c>
      <c r="B4641" s="828">
        <v>0</v>
      </c>
      <c r="C4641" s="1574" t="s">
        <v>20929</v>
      </c>
      <c r="D4641" s="857">
        <v>110000</v>
      </c>
      <c r="E4641" s="2192"/>
      <c r="F4641" s="1926">
        <f t="shared" si="72"/>
        <v>1751569.9500000039</v>
      </c>
    </row>
    <row r="4642" spans="1:6">
      <c r="A4642" s="832">
        <v>44390</v>
      </c>
      <c r="B4642" s="828">
        <v>0</v>
      </c>
      <c r="C4642" s="1574" t="s">
        <v>20930</v>
      </c>
      <c r="D4642" s="831"/>
      <c r="E4642" s="2192">
        <v>100</v>
      </c>
      <c r="F4642" s="1926">
        <f t="shared" si="72"/>
        <v>1751469.9500000039</v>
      </c>
    </row>
    <row r="4643" spans="1:6" ht="39">
      <c r="A4643" s="832">
        <v>44391</v>
      </c>
      <c r="B4643" s="828">
        <v>0</v>
      </c>
      <c r="C4643" s="1574" t="s">
        <v>20931</v>
      </c>
      <c r="D4643" s="857">
        <v>70000</v>
      </c>
      <c r="E4643" s="2192"/>
      <c r="F4643" s="1926">
        <f t="shared" si="72"/>
        <v>1821469.9500000039</v>
      </c>
    </row>
    <row r="4644" spans="1:6" ht="26.25">
      <c r="A4644" s="832">
        <v>44391</v>
      </c>
      <c r="B4644" s="828">
        <v>0</v>
      </c>
      <c r="C4644" s="1574" t="s">
        <v>20932</v>
      </c>
      <c r="D4644" s="857">
        <v>50000</v>
      </c>
      <c r="E4644" s="2192"/>
      <c r="F4644" s="1926">
        <f t="shared" si="72"/>
        <v>1871469.9500000039</v>
      </c>
    </row>
    <row r="4645" spans="1:6" ht="26.25">
      <c r="A4645" s="832">
        <v>44391</v>
      </c>
      <c r="B4645" s="828">
        <v>0</v>
      </c>
      <c r="C4645" s="1574" t="s">
        <v>20933</v>
      </c>
      <c r="D4645" s="857">
        <v>63000</v>
      </c>
      <c r="E4645" s="2192"/>
      <c r="F4645" s="1926">
        <f t="shared" si="72"/>
        <v>1934469.9500000039</v>
      </c>
    </row>
    <row r="4646" spans="1:6" ht="39">
      <c r="A4646" s="832">
        <v>44391</v>
      </c>
      <c r="B4646" s="828">
        <v>0</v>
      </c>
      <c r="C4646" s="1574" t="s">
        <v>20934</v>
      </c>
      <c r="D4646" s="857">
        <v>35000</v>
      </c>
      <c r="E4646" s="2192"/>
      <c r="F4646" s="1926">
        <f t="shared" si="72"/>
        <v>1969469.9500000039</v>
      </c>
    </row>
    <row r="4647" spans="1:6" ht="39">
      <c r="A4647" s="832">
        <v>44391</v>
      </c>
      <c r="B4647" s="828">
        <v>0</v>
      </c>
      <c r="C4647" s="1574" t="s">
        <v>20935</v>
      </c>
      <c r="D4647" s="857">
        <v>69000</v>
      </c>
      <c r="E4647" s="2192"/>
      <c r="F4647" s="1926">
        <f t="shared" si="72"/>
        <v>2038469.9500000039</v>
      </c>
    </row>
    <row r="4648" spans="1:6" ht="39">
      <c r="A4648" s="832">
        <v>44391</v>
      </c>
      <c r="B4648" s="828">
        <v>0</v>
      </c>
      <c r="C4648" s="1574" t="s">
        <v>20936</v>
      </c>
      <c r="D4648" s="857">
        <v>54000</v>
      </c>
      <c r="E4648" s="2192"/>
      <c r="F4648" s="1926">
        <f t="shared" si="72"/>
        <v>2092469.9500000039</v>
      </c>
    </row>
    <row r="4649" spans="1:6" ht="39">
      <c r="A4649" s="832">
        <v>44391</v>
      </c>
      <c r="B4649" s="828">
        <v>0</v>
      </c>
      <c r="C4649" s="1574" t="s">
        <v>20937</v>
      </c>
      <c r="D4649" s="857">
        <v>60000</v>
      </c>
      <c r="E4649" s="2192"/>
      <c r="F4649" s="1926">
        <f t="shared" si="72"/>
        <v>2152469.9500000039</v>
      </c>
    </row>
    <row r="4650" spans="1:6" ht="39">
      <c r="A4650" s="832">
        <v>44391</v>
      </c>
      <c r="B4650" s="828">
        <v>0</v>
      </c>
      <c r="C4650" s="1574" t="s">
        <v>20938</v>
      </c>
      <c r="D4650" s="857">
        <v>40000</v>
      </c>
      <c r="E4650" s="2192"/>
      <c r="F4650" s="1926">
        <f t="shared" si="72"/>
        <v>2192469.9500000039</v>
      </c>
    </row>
    <row r="4651" spans="1:6">
      <c r="A4651" s="832">
        <v>44391</v>
      </c>
      <c r="B4651" s="828">
        <v>0</v>
      </c>
      <c r="C4651" s="1574" t="s">
        <v>20939</v>
      </c>
      <c r="D4651" s="831"/>
      <c r="E4651" s="2192">
        <v>200</v>
      </c>
      <c r="F4651" s="1926">
        <f t="shared" si="72"/>
        <v>2192269.9500000039</v>
      </c>
    </row>
    <row r="4652" spans="1:6" ht="26.25">
      <c r="A4652" s="832">
        <v>44392</v>
      </c>
      <c r="B4652" s="828">
        <v>0</v>
      </c>
      <c r="C4652" s="1574" t="s">
        <v>20940</v>
      </c>
      <c r="D4652" s="857">
        <v>79000</v>
      </c>
      <c r="E4652" s="2192"/>
      <c r="F4652" s="1926">
        <f t="shared" si="72"/>
        <v>2271269.9500000039</v>
      </c>
    </row>
    <row r="4653" spans="1:6" ht="39">
      <c r="A4653" s="832">
        <v>44392</v>
      </c>
      <c r="B4653" s="828">
        <v>0</v>
      </c>
      <c r="C4653" s="1574" t="s">
        <v>20941</v>
      </c>
      <c r="D4653" s="857">
        <v>40000</v>
      </c>
      <c r="E4653" s="2192"/>
      <c r="F4653" s="1926">
        <f t="shared" si="72"/>
        <v>2311269.9500000039</v>
      </c>
    </row>
    <row r="4654" spans="1:6" ht="26.25">
      <c r="A4654" s="832">
        <v>44392</v>
      </c>
      <c r="B4654" s="828">
        <v>0</v>
      </c>
      <c r="C4654" s="1574" t="s">
        <v>20942</v>
      </c>
      <c r="D4654" s="857">
        <v>35000</v>
      </c>
      <c r="E4654" s="2192"/>
      <c r="F4654" s="1926">
        <f t="shared" si="72"/>
        <v>2346269.9500000039</v>
      </c>
    </row>
    <row r="4655" spans="1:6" ht="39">
      <c r="A4655" s="832">
        <v>44392</v>
      </c>
      <c r="B4655" s="828">
        <v>0</v>
      </c>
      <c r="C4655" s="1574" t="s">
        <v>20943</v>
      </c>
      <c r="D4655" s="857">
        <v>60000</v>
      </c>
      <c r="E4655" s="2192"/>
      <c r="F4655" s="1926">
        <f t="shared" si="72"/>
        <v>2406269.9500000039</v>
      </c>
    </row>
    <row r="4656" spans="1:6" ht="39">
      <c r="A4656" s="832">
        <v>44392</v>
      </c>
      <c r="B4656" s="828">
        <v>0</v>
      </c>
      <c r="C4656" s="1574" t="s">
        <v>20944</v>
      </c>
      <c r="D4656" s="857">
        <v>23000</v>
      </c>
      <c r="E4656" s="2192"/>
      <c r="F4656" s="1926">
        <f t="shared" si="72"/>
        <v>2429269.9500000039</v>
      </c>
    </row>
    <row r="4657" spans="1:6" ht="26.25">
      <c r="A4657" s="832">
        <v>44392</v>
      </c>
      <c r="B4657" s="828">
        <v>0</v>
      </c>
      <c r="C4657" s="1574" t="s">
        <v>20945</v>
      </c>
      <c r="D4657" s="857">
        <v>65000</v>
      </c>
      <c r="E4657" s="2192"/>
      <c r="F4657" s="1926">
        <f t="shared" si="72"/>
        <v>2494269.9500000039</v>
      </c>
    </row>
    <row r="4658" spans="1:6" ht="39">
      <c r="A4658" s="832">
        <v>44392</v>
      </c>
      <c r="B4658" s="828">
        <v>0</v>
      </c>
      <c r="C4658" s="1574" t="s">
        <v>20946</v>
      </c>
      <c r="D4658" s="857">
        <v>60000</v>
      </c>
      <c r="E4658" s="2192"/>
      <c r="F4658" s="1926">
        <f t="shared" si="72"/>
        <v>2554269.9500000039</v>
      </c>
    </row>
    <row r="4659" spans="1:6" ht="26.25">
      <c r="A4659" s="832">
        <v>44392</v>
      </c>
      <c r="B4659" s="828">
        <v>0</v>
      </c>
      <c r="C4659" s="1574" t="s">
        <v>20947</v>
      </c>
      <c r="D4659" s="857">
        <v>45000</v>
      </c>
      <c r="E4659" s="2192"/>
      <c r="F4659" s="1926">
        <f t="shared" si="72"/>
        <v>2599269.9500000039</v>
      </c>
    </row>
    <row r="4660" spans="1:6" ht="39">
      <c r="A4660" s="832">
        <v>44392</v>
      </c>
      <c r="B4660" s="828">
        <v>0</v>
      </c>
      <c r="C4660" s="1574" t="s">
        <v>20948</v>
      </c>
      <c r="D4660" s="857">
        <v>30000</v>
      </c>
      <c r="E4660" s="2192"/>
      <c r="F4660" s="1926">
        <f t="shared" si="72"/>
        <v>2629269.9500000039</v>
      </c>
    </row>
    <row r="4661" spans="1:6" ht="26.25">
      <c r="A4661" s="832">
        <v>44392</v>
      </c>
      <c r="B4661" s="828">
        <v>0</v>
      </c>
      <c r="C4661" s="1574" t="s">
        <v>20949</v>
      </c>
      <c r="D4661" s="857">
        <v>54000</v>
      </c>
      <c r="E4661" s="2192"/>
      <c r="F4661" s="1926">
        <f t="shared" si="72"/>
        <v>2683269.9500000039</v>
      </c>
    </row>
    <row r="4662" spans="1:6" ht="26.25">
      <c r="A4662" s="832">
        <v>44392</v>
      </c>
      <c r="B4662" s="828">
        <v>0</v>
      </c>
      <c r="C4662" s="1574" t="s">
        <v>20950</v>
      </c>
      <c r="D4662" s="857">
        <v>50000</v>
      </c>
      <c r="E4662" s="2192"/>
      <c r="F4662" s="1926">
        <f t="shared" si="72"/>
        <v>2733269.9500000039</v>
      </c>
    </row>
    <row r="4663" spans="1:6" ht="39">
      <c r="A4663" s="832">
        <v>44392</v>
      </c>
      <c r="B4663" s="828">
        <v>0</v>
      </c>
      <c r="C4663" s="1574" t="s">
        <v>20951</v>
      </c>
      <c r="D4663" s="857">
        <v>54000</v>
      </c>
      <c r="E4663" s="2192"/>
      <c r="F4663" s="1926">
        <f t="shared" si="72"/>
        <v>2787269.9500000039</v>
      </c>
    </row>
    <row r="4664" spans="1:6">
      <c r="A4664" s="832">
        <v>44392</v>
      </c>
      <c r="B4664" s="828">
        <v>0</v>
      </c>
      <c r="C4664" s="1574" t="s">
        <v>20952</v>
      </c>
      <c r="D4664" s="856"/>
      <c r="E4664" s="2192">
        <v>300</v>
      </c>
      <c r="F4664" s="1926">
        <f t="shared" si="72"/>
        <v>2786969.9500000039</v>
      </c>
    </row>
    <row r="4665" spans="1:6" ht="26.25">
      <c r="A4665" s="832">
        <v>44393</v>
      </c>
      <c r="B4665" s="828">
        <v>0</v>
      </c>
      <c r="C4665" s="1574" t="s">
        <v>20953</v>
      </c>
      <c r="D4665" s="857">
        <v>30000</v>
      </c>
      <c r="E4665" s="2192"/>
      <c r="F4665" s="1926">
        <f t="shared" si="72"/>
        <v>2816969.9500000039</v>
      </c>
    </row>
    <row r="4666" spans="1:6" ht="26.25">
      <c r="A4666" s="832">
        <v>44393</v>
      </c>
      <c r="B4666" s="828">
        <v>0</v>
      </c>
      <c r="C4666" s="1574" t="s">
        <v>20954</v>
      </c>
      <c r="D4666" s="857">
        <v>40000</v>
      </c>
      <c r="E4666" s="2192"/>
      <c r="F4666" s="1926">
        <f t="shared" si="72"/>
        <v>2856969.9500000039</v>
      </c>
    </row>
    <row r="4667" spans="1:6" ht="26.25">
      <c r="A4667" s="832">
        <v>44393</v>
      </c>
      <c r="B4667" s="828">
        <v>0</v>
      </c>
      <c r="C4667" s="1574" t="s">
        <v>20955</v>
      </c>
      <c r="D4667" s="857">
        <v>85000</v>
      </c>
      <c r="E4667" s="2192"/>
      <c r="F4667" s="1926">
        <f t="shared" si="72"/>
        <v>2941969.9500000039</v>
      </c>
    </row>
    <row r="4668" spans="1:6" ht="26.25">
      <c r="A4668" s="832">
        <v>44393</v>
      </c>
      <c r="B4668" s="828">
        <v>0</v>
      </c>
      <c r="C4668" s="1574" t="s">
        <v>20956</v>
      </c>
      <c r="D4668" s="857">
        <v>50000</v>
      </c>
      <c r="E4668" s="2192"/>
      <c r="F4668" s="1926">
        <f t="shared" si="72"/>
        <v>2991969.9500000039</v>
      </c>
    </row>
    <row r="4669" spans="1:6" ht="39">
      <c r="A4669" s="832">
        <v>44393</v>
      </c>
      <c r="B4669" s="828">
        <v>0</v>
      </c>
      <c r="C4669" s="1574" t="s">
        <v>20957</v>
      </c>
      <c r="D4669" s="857">
        <v>50000</v>
      </c>
      <c r="E4669" s="2192"/>
      <c r="F4669" s="1926">
        <f t="shared" si="72"/>
        <v>3041969.9500000039</v>
      </c>
    </row>
    <row r="4670" spans="1:6" ht="51.75">
      <c r="A4670" s="832">
        <v>44393</v>
      </c>
      <c r="B4670" s="828">
        <v>0</v>
      </c>
      <c r="C4670" s="1574" t="s">
        <v>20958</v>
      </c>
      <c r="D4670" s="857">
        <v>64000</v>
      </c>
      <c r="E4670" s="2192"/>
      <c r="F4670" s="1926">
        <f t="shared" si="72"/>
        <v>3105969.9500000039</v>
      </c>
    </row>
    <row r="4671" spans="1:6" ht="39">
      <c r="A4671" s="832">
        <v>44393</v>
      </c>
      <c r="B4671" s="828">
        <v>0</v>
      </c>
      <c r="C4671" s="1574" t="s">
        <v>20959</v>
      </c>
      <c r="D4671" s="857">
        <v>99000</v>
      </c>
      <c r="E4671" s="2192"/>
      <c r="F4671" s="1926">
        <f t="shared" si="72"/>
        <v>3204969.9500000039</v>
      </c>
    </row>
    <row r="4672" spans="1:6" ht="26.25">
      <c r="A4672" s="832">
        <v>44393</v>
      </c>
      <c r="B4672" s="828">
        <v>0</v>
      </c>
      <c r="C4672" s="1574" t="s">
        <v>20960</v>
      </c>
      <c r="D4672" s="857">
        <v>50000</v>
      </c>
      <c r="E4672" s="2192"/>
      <c r="F4672" s="1926">
        <f t="shared" si="72"/>
        <v>3254969.9500000039</v>
      </c>
    </row>
    <row r="4673" spans="1:6">
      <c r="A4673" s="832">
        <v>44393</v>
      </c>
      <c r="B4673" s="828">
        <v>0</v>
      </c>
      <c r="C4673" s="1574" t="s">
        <v>20961</v>
      </c>
      <c r="D4673" s="831"/>
      <c r="E4673" s="2192">
        <v>300</v>
      </c>
      <c r="F4673" s="1926">
        <f t="shared" si="72"/>
        <v>3254669.9500000039</v>
      </c>
    </row>
    <row r="4674" spans="1:6" ht="26.25">
      <c r="A4674" s="832">
        <v>44394</v>
      </c>
      <c r="B4674" s="828">
        <v>0</v>
      </c>
      <c r="C4674" s="1574" t="s">
        <v>20962</v>
      </c>
      <c r="D4674" s="857">
        <v>44000</v>
      </c>
      <c r="E4674" s="2192"/>
      <c r="F4674" s="1926">
        <f t="shared" si="72"/>
        <v>3298669.9500000039</v>
      </c>
    </row>
    <row r="4675" spans="1:6" ht="39">
      <c r="A4675" s="832">
        <v>44394</v>
      </c>
      <c r="B4675" s="828">
        <v>0</v>
      </c>
      <c r="C4675" s="1574" t="s">
        <v>20963</v>
      </c>
      <c r="D4675" s="857">
        <v>49000</v>
      </c>
      <c r="E4675" s="2192"/>
      <c r="F4675" s="1926">
        <f t="shared" ref="F4675:F4738" si="73">F4674-E4675+D4675</f>
        <v>3347669.9500000039</v>
      </c>
    </row>
    <row r="4676" spans="1:6" ht="26.25">
      <c r="A4676" s="832">
        <v>44394</v>
      </c>
      <c r="B4676" s="828">
        <v>0</v>
      </c>
      <c r="C4676" s="1574" t="s">
        <v>20964</v>
      </c>
      <c r="D4676" s="857">
        <v>60000</v>
      </c>
      <c r="E4676" s="2192"/>
      <c r="F4676" s="1926">
        <f t="shared" si="73"/>
        <v>3407669.9500000039</v>
      </c>
    </row>
    <row r="4677" spans="1:6" ht="26.25">
      <c r="A4677" s="832">
        <v>44394</v>
      </c>
      <c r="B4677" s="828">
        <v>0</v>
      </c>
      <c r="C4677" s="1574" t="s">
        <v>20965</v>
      </c>
      <c r="D4677" s="857">
        <v>79000</v>
      </c>
      <c r="E4677" s="2192"/>
      <c r="F4677" s="1926">
        <f t="shared" si="73"/>
        <v>3486669.9500000039</v>
      </c>
    </row>
    <row r="4678" spans="1:6" ht="26.25">
      <c r="A4678" s="832">
        <v>44394</v>
      </c>
      <c r="B4678" s="828">
        <v>0</v>
      </c>
      <c r="C4678" s="1574" t="s">
        <v>20966</v>
      </c>
      <c r="D4678" s="857">
        <v>35000</v>
      </c>
      <c r="E4678" s="2192"/>
      <c r="F4678" s="1926">
        <f t="shared" si="73"/>
        <v>3521669.9500000039</v>
      </c>
    </row>
    <row r="4679" spans="1:6" ht="39">
      <c r="A4679" s="832">
        <v>44394</v>
      </c>
      <c r="B4679" s="828">
        <v>0</v>
      </c>
      <c r="C4679" s="1574" t="s">
        <v>20967</v>
      </c>
      <c r="D4679" s="857">
        <v>54000</v>
      </c>
      <c r="E4679" s="2192"/>
      <c r="F4679" s="1926">
        <f t="shared" si="73"/>
        <v>3575669.9500000039</v>
      </c>
    </row>
    <row r="4680" spans="1:6" ht="39">
      <c r="A4680" s="832">
        <v>44394</v>
      </c>
      <c r="B4680" s="828">
        <v>0</v>
      </c>
      <c r="C4680" s="1574" t="s">
        <v>20968</v>
      </c>
      <c r="D4680" s="857">
        <v>115000</v>
      </c>
      <c r="E4680" s="2192"/>
      <c r="F4680" s="1926">
        <f t="shared" si="73"/>
        <v>3690669.9500000039</v>
      </c>
    </row>
    <row r="4681" spans="1:6" ht="26.25">
      <c r="A4681" s="832">
        <v>44394</v>
      </c>
      <c r="B4681" s="828">
        <v>0</v>
      </c>
      <c r="C4681" s="1574" t="s">
        <v>20969</v>
      </c>
      <c r="D4681" s="857">
        <v>30000</v>
      </c>
      <c r="E4681" s="2192"/>
      <c r="F4681" s="1926">
        <f t="shared" si="73"/>
        <v>3720669.9500000039</v>
      </c>
    </row>
    <row r="4682" spans="1:6" ht="26.25">
      <c r="A4682" s="832">
        <v>44394</v>
      </c>
      <c r="B4682" s="828">
        <v>0</v>
      </c>
      <c r="C4682" s="1574" t="s">
        <v>20970</v>
      </c>
      <c r="D4682" s="857">
        <v>60000</v>
      </c>
      <c r="E4682" s="2192"/>
      <c r="F4682" s="1926">
        <f t="shared" si="73"/>
        <v>3780669.9500000039</v>
      </c>
    </row>
    <row r="4683" spans="1:6" ht="39">
      <c r="A4683" s="832">
        <v>44394</v>
      </c>
      <c r="B4683" s="828">
        <v>0</v>
      </c>
      <c r="C4683" s="1574" t="s">
        <v>20971</v>
      </c>
      <c r="D4683" s="857">
        <v>15000</v>
      </c>
      <c r="E4683" s="2192"/>
      <c r="F4683" s="1926">
        <f t="shared" si="73"/>
        <v>3795669.9500000039</v>
      </c>
    </row>
    <row r="4684" spans="1:6" ht="39">
      <c r="A4684" s="832">
        <v>44394</v>
      </c>
      <c r="B4684" s="828">
        <v>0</v>
      </c>
      <c r="C4684" s="1574" t="s">
        <v>20972</v>
      </c>
      <c r="D4684" s="857">
        <v>45000</v>
      </c>
      <c r="E4684" s="2192"/>
      <c r="F4684" s="1926">
        <f t="shared" si="73"/>
        <v>3840669.9500000039</v>
      </c>
    </row>
    <row r="4685" spans="1:6" ht="39">
      <c r="A4685" s="832">
        <v>44394</v>
      </c>
      <c r="B4685" s="828">
        <v>0</v>
      </c>
      <c r="C4685" s="1574" t="s">
        <v>20973</v>
      </c>
      <c r="D4685" s="857">
        <v>64000</v>
      </c>
      <c r="E4685" s="2192"/>
      <c r="F4685" s="1926">
        <f t="shared" si="73"/>
        <v>3904669.9500000039</v>
      </c>
    </row>
    <row r="4686" spans="1:6" ht="26.25">
      <c r="A4686" s="832">
        <v>44394</v>
      </c>
      <c r="B4686" s="828">
        <v>9999008440</v>
      </c>
      <c r="C4686" s="1574" t="s">
        <v>21019</v>
      </c>
      <c r="D4686" s="857">
        <v>99000</v>
      </c>
      <c r="E4686" s="2192"/>
      <c r="F4686" s="1926">
        <f t="shared" si="73"/>
        <v>4003669.9500000039</v>
      </c>
    </row>
    <row r="4687" spans="1:6" ht="26.25">
      <c r="A4687" s="832">
        <v>44394</v>
      </c>
      <c r="B4687" s="828">
        <v>0</v>
      </c>
      <c r="C4687" s="1574" t="s">
        <v>20974</v>
      </c>
      <c r="D4687" s="857">
        <v>42000</v>
      </c>
      <c r="E4687" s="2192"/>
      <c r="F4687" s="1926">
        <f t="shared" si="73"/>
        <v>4045669.9500000039</v>
      </c>
    </row>
    <row r="4688" spans="1:6" ht="39">
      <c r="A4688" s="832">
        <v>44394</v>
      </c>
      <c r="B4688" s="828">
        <v>0</v>
      </c>
      <c r="C4688" s="1574" t="s">
        <v>20975</v>
      </c>
      <c r="D4688" s="857">
        <v>150000</v>
      </c>
      <c r="E4688" s="2192"/>
      <c r="F4688" s="1926">
        <f t="shared" si="73"/>
        <v>4195669.9500000039</v>
      </c>
    </row>
    <row r="4689" spans="1:6" s="889" customFormat="1" ht="51.75">
      <c r="A4689" s="1874">
        <v>44394</v>
      </c>
      <c r="B4689" s="2084">
        <v>0</v>
      </c>
      <c r="C4689" s="2051" t="s">
        <v>20976</v>
      </c>
      <c r="D4689" s="888">
        <v>40000</v>
      </c>
      <c r="E4689" s="2225"/>
      <c r="F4689" s="1926">
        <f t="shared" si="73"/>
        <v>4235669.9500000039</v>
      </c>
    </row>
    <row r="4690" spans="1:6" ht="39">
      <c r="A4690" s="832">
        <v>44394</v>
      </c>
      <c r="B4690" s="828">
        <v>0</v>
      </c>
      <c r="C4690" s="1574" t="s">
        <v>20977</v>
      </c>
      <c r="D4690" s="857">
        <v>64000</v>
      </c>
      <c r="E4690" s="2192"/>
      <c r="F4690" s="1926">
        <f t="shared" si="73"/>
        <v>4299669.9500000039</v>
      </c>
    </row>
    <row r="4691" spans="1:6" ht="39">
      <c r="A4691" s="832">
        <v>44394</v>
      </c>
      <c r="B4691" s="828">
        <v>0</v>
      </c>
      <c r="C4691" s="1574" t="s">
        <v>20978</v>
      </c>
      <c r="D4691" s="857">
        <v>99000</v>
      </c>
      <c r="E4691" s="2192"/>
      <c r="F4691" s="1926">
        <f t="shared" si="73"/>
        <v>4398669.9500000039</v>
      </c>
    </row>
    <row r="4692" spans="1:6" ht="26.25">
      <c r="A4692" s="832">
        <v>44394</v>
      </c>
      <c r="B4692" s="828">
        <v>0</v>
      </c>
      <c r="C4692" s="1574" t="s">
        <v>20979</v>
      </c>
      <c r="D4692" s="857">
        <v>50000</v>
      </c>
      <c r="E4692" s="2192"/>
      <c r="F4692" s="1926">
        <f t="shared" si="73"/>
        <v>4448669.9500000039</v>
      </c>
    </row>
    <row r="4693" spans="1:6">
      <c r="A4693" s="832">
        <v>44394</v>
      </c>
      <c r="B4693" s="828">
        <v>0</v>
      </c>
      <c r="C4693" s="1574" t="s">
        <v>20980</v>
      </c>
      <c r="D4693" s="831"/>
      <c r="E4693" s="2192">
        <v>650</v>
      </c>
      <c r="F4693" s="1926">
        <f t="shared" si="73"/>
        <v>4448019.9500000039</v>
      </c>
    </row>
    <row r="4694" spans="1:6" ht="39">
      <c r="A4694" s="832">
        <v>44395</v>
      </c>
      <c r="B4694" s="828">
        <v>0</v>
      </c>
      <c r="C4694" s="1574" t="s">
        <v>20981</v>
      </c>
      <c r="D4694" s="857">
        <v>44000</v>
      </c>
      <c r="E4694" s="2192"/>
      <c r="F4694" s="1926">
        <f t="shared" si="73"/>
        <v>4492019.9500000039</v>
      </c>
    </row>
    <row r="4695" spans="1:6" ht="39">
      <c r="A4695" s="832">
        <v>44396</v>
      </c>
      <c r="B4695" s="828">
        <v>0</v>
      </c>
      <c r="C4695" s="1574" t="s">
        <v>20982</v>
      </c>
      <c r="D4695" s="857">
        <v>25000</v>
      </c>
      <c r="E4695" s="2192"/>
      <c r="F4695" s="1926">
        <f t="shared" si="73"/>
        <v>4517019.9500000039</v>
      </c>
    </row>
    <row r="4696" spans="1:6" s="846" customFormat="1" ht="26.25">
      <c r="A4696" s="871">
        <v>44396</v>
      </c>
      <c r="B4696" s="2073">
        <v>0</v>
      </c>
      <c r="C4696" s="1579" t="s">
        <v>20983</v>
      </c>
      <c r="D4696" s="839">
        <v>1749675</v>
      </c>
      <c r="E4696" s="2202"/>
      <c r="F4696" s="1926">
        <f t="shared" si="73"/>
        <v>6266694.9500000039</v>
      </c>
    </row>
    <row r="4697" spans="1:6" ht="39">
      <c r="A4697" s="832">
        <v>44396</v>
      </c>
      <c r="B4697" s="828">
        <v>0</v>
      </c>
      <c r="C4697" s="1574" t="s">
        <v>20984</v>
      </c>
      <c r="D4697" s="857">
        <v>60000</v>
      </c>
      <c r="E4697" s="2192"/>
      <c r="F4697" s="1926">
        <f t="shared" si="73"/>
        <v>6326694.9500000039</v>
      </c>
    </row>
    <row r="4698" spans="1:6" ht="39">
      <c r="A4698" s="832">
        <v>44396</v>
      </c>
      <c r="B4698" s="828">
        <v>0</v>
      </c>
      <c r="C4698" s="1574" t="s">
        <v>20985</v>
      </c>
      <c r="D4698" s="857">
        <v>50000</v>
      </c>
      <c r="E4698" s="2192"/>
      <c r="F4698" s="1926">
        <f t="shared" si="73"/>
        <v>6376694.9500000039</v>
      </c>
    </row>
    <row r="4699" spans="1:6" ht="39">
      <c r="A4699" s="832">
        <v>44396</v>
      </c>
      <c r="B4699" s="828">
        <v>0</v>
      </c>
      <c r="C4699" s="1574" t="s">
        <v>20986</v>
      </c>
      <c r="D4699" s="857">
        <v>20000</v>
      </c>
      <c r="E4699" s="2192"/>
      <c r="F4699" s="1926">
        <f t="shared" si="73"/>
        <v>6396694.9500000039</v>
      </c>
    </row>
    <row r="4700" spans="1:6">
      <c r="A4700" s="832">
        <v>44396</v>
      </c>
      <c r="B4700" s="828">
        <v>0</v>
      </c>
      <c r="C4700" s="1574" t="s">
        <v>20987</v>
      </c>
      <c r="D4700" s="856"/>
      <c r="E4700" s="2192">
        <v>200</v>
      </c>
      <c r="F4700" s="1926">
        <f t="shared" si="73"/>
        <v>6396494.9500000039</v>
      </c>
    </row>
    <row r="4701" spans="1:6" ht="39">
      <c r="A4701" s="832">
        <v>44397</v>
      </c>
      <c r="B4701" s="828">
        <v>0</v>
      </c>
      <c r="C4701" s="1574" t="s">
        <v>20988</v>
      </c>
      <c r="D4701" s="857">
        <v>54000</v>
      </c>
      <c r="E4701" s="2192"/>
      <c r="F4701" s="1926">
        <f t="shared" si="73"/>
        <v>6450494.9500000039</v>
      </c>
    </row>
    <row r="4702" spans="1:6" ht="26.25">
      <c r="A4702" s="832">
        <v>44397</v>
      </c>
      <c r="B4702" s="828">
        <v>0</v>
      </c>
      <c r="C4702" s="1574" t="s">
        <v>20989</v>
      </c>
      <c r="D4702" s="857">
        <v>20000</v>
      </c>
      <c r="E4702" s="2192"/>
      <c r="F4702" s="1926">
        <f t="shared" si="73"/>
        <v>6470494.9500000039</v>
      </c>
    </row>
    <row r="4703" spans="1:6">
      <c r="A4703" s="832">
        <v>44397</v>
      </c>
      <c r="B4703" s="828">
        <v>0</v>
      </c>
      <c r="C4703" s="1574" t="s">
        <v>20990</v>
      </c>
      <c r="D4703" s="831"/>
      <c r="E4703" s="2192">
        <v>50</v>
      </c>
      <c r="F4703" s="1926">
        <f t="shared" si="73"/>
        <v>6470444.9500000039</v>
      </c>
    </row>
    <row r="4704" spans="1:6" ht="39">
      <c r="A4704" s="832">
        <v>44398</v>
      </c>
      <c r="B4704" s="828">
        <v>0</v>
      </c>
      <c r="C4704" s="1574" t="s">
        <v>20991</v>
      </c>
      <c r="D4704" s="857">
        <v>35000</v>
      </c>
      <c r="E4704" s="2192"/>
      <c r="F4704" s="1926">
        <f t="shared" si="73"/>
        <v>6505444.9500000039</v>
      </c>
    </row>
    <row r="4705" spans="1:6" ht="26.25">
      <c r="A4705" s="832">
        <v>44399</v>
      </c>
      <c r="B4705" s="828">
        <v>0</v>
      </c>
      <c r="C4705" s="1574" t="s">
        <v>21020</v>
      </c>
      <c r="D4705" s="857">
        <v>35000</v>
      </c>
      <c r="E4705" s="2192"/>
      <c r="F4705" s="1926">
        <f t="shared" si="73"/>
        <v>6540444.9500000039</v>
      </c>
    </row>
    <row r="4706" spans="1:6" ht="39">
      <c r="A4706" s="832">
        <v>44399</v>
      </c>
      <c r="B4706" s="828">
        <v>0</v>
      </c>
      <c r="C4706" s="1574" t="s">
        <v>21021</v>
      </c>
      <c r="D4706" s="857">
        <v>60000</v>
      </c>
      <c r="E4706" s="2192"/>
      <c r="F4706" s="1926">
        <f t="shared" si="73"/>
        <v>6600444.9500000039</v>
      </c>
    </row>
    <row r="4707" spans="1:6" ht="26.25">
      <c r="A4707" s="832">
        <v>44399</v>
      </c>
      <c r="B4707" s="828">
        <v>0</v>
      </c>
      <c r="C4707" s="1574" t="s">
        <v>21022</v>
      </c>
      <c r="D4707" s="857">
        <v>40000</v>
      </c>
      <c r="E4707" s="2192"/>
      <c r="F4707" s="1926">
        <f t="shared" si="73"/>
        <v>6640444.9500000039</v>
      </c>
    </row>
    <row r="4708" spans="1:6" ht="39">
      <c r="A4708" s="832">
        <v>44399</v>
      </c>
      <c r="B4708" s="828">
        <v>0</v>
      </c>
      <c r="C4708" s="1574" t="s">
        <v>21023</v>
      </c>
      <c r="D4708" s="857">
        <v>37900</v>
      </c>
      <c r="E4708" s="2192"/>
      <c r="F4708" s="1926">
        <f t="shared" si="73"/>
        <v>6678344.9500000039</v>
      </c>
    </row>
    <row r="4709" spans="1:6" ht="39">
      <c r="A4709" s="832">
        <v>44399</v>
      </c>
      <c r="B4709" s="828">
        <v>0</v>
      </c>
      <c r="C4709" s="1574" t="s">
        <v>21024</v>
      </c>
      <c r="D4709" s="857">
        <v>50000</v>
      </c>
      <c r="E4709" s="2192"/>
      <c r="F4709" s="1926">
        <f t="shared" si="73"/>
        <v>6728344.9500000039</v>
      </c>
    </row>
    <row r="4710" spans="1:6" ht="39">
      <c r="A4710" s="832">
        <v>44399</v>
      </c>
      <c r="B4710" s="828">
        <v>0</v>
      </c>
      <c r="C4710" s="1574" t="s">
        <v>21025</v>
      </c>
      <c r="D4710" s="857">
        <v>40000</v>
      </c>
      <c r="E4710" s="2192"/>
      <c r="F4710" s="1926">
        <f t="shared" si="73"/>
        <v>6768344.9500000039</v>
      </c>
    </row>
    <row r="4711" spans="1:6" ht="39">
      <c r="A4711" s="832">
        <v>44400</v>
      </c>
      <c r="B4711" s="828">
        <v>0</v>
      </c>
      <c r="C4711" s="1574" t="s">
        <v>21026</v>
      </c>
      <c r="D4711" s="857">
        <v>40000</v>
      </c>
      <c r="E4711" s="2192"/>
      <c r="F4711" s="1926">
        <f t="shared" si="73"/>
        <v>6808344.9500000039</v>
      </c>
    </row>
    <row r="4712" spans="1:6" ht="39">
      <c r="A4712" s="832">
        <v>44400</v>
      </c>
      <c r="B4712" s="828">
        <v>0</v>
      </c>
      <c r="C4712" s="1574" t="s">
        <v>21027</v>
      </c>
      <c r="D4712" s="857">
        <v>40000</v>
      </c>
      <c r="E4712" s="2192"/>
      <c r="F4712" s="1926">
        <f t="shared" si="73"/>
        <v>6848344.9500000039</v>
      </c>
    </row>
    <row r="4713" spans="1:6" ht="39">
      <c r="A4713" s="832">
        <v>44400</v>
      </c>
      <c r="B4713" s="828">
        <v>0</v>
      </c>
      <c r="C4713" s="1574" t="s">
        <v>21028</v>
      </c>
      <c r="D4713" s="857">
        <v>75000</v>
      </c>
      <c r="E4713" s="2192"/>
      <c r="F4713" s="1926">
        <f t="shared" si="73"/>
        <v>6923344.9500000039</v>
      </c>
    </row>
    <row r="4714" spans="1:6" ht="26.25">
      <c r="A4714" s="832">
        <v>44400</v>
      </c>
      <c r="B4714" s="828">
        <v>0</v>
      </c>
      <c r="C4714" s="1574" t="s">
        <v>21029</v>
      </c>
      <c r="D4714" s="857">
        <v>10000</v>
      </c>
      <c r="E4714" s="2192"/>
      <c r="F4714" s="1926">
        <f t="shared" si="73"/>
        <v>6933344.9500000039</v>
      </c>
    </row>
    <row r="4715" spans="1:6">
      <c r="A4715" s="832">
        <v>44400</v>
      </c>
      <c r="B4715" s="828">
        <v>109674483</v>
      </c>
      <c r="C4715" s="1574" t="s">
        <v>21030</v>
      </c>
      <c r="D4715" s="857">
        <v>40000</v>
      </c>
      <c r="E4715" s="2192"/>
      <c r="F4715" s="1926">
        <f t="shared" si="73"/>
        <v>6973344.9500000039</v>
      </c>
    </row>
    <row r="4716" spans="1:6">
      <c r="A4716" s="832">
        <v>44400</v>
      </c>
      <c r="B4716" s="828">
        <v>101012428</v>
      </c>
      <c r="C4716" s="1574" t="s">
        <v>21031</v>
      </c>
      <c r="D4716" s="857">
        <v>50000</v>
      </c>
      <c r="E4716" s="2192"/>
      <c r="F4716" s="1926">
        <f t="shared" si="73"/>
        <v>7023344.9500000039</v>
      </c>
    </row>
    <row r="4717" spans="1:6" ht="39">
      <c r="A4717" s="832">
        <v>44400</v>
      </c>
      <c r="B4717" s="828">
        <v>0</v>
      </c>
      <c r="C4717" s="1574" t="s">
        <v>21032</v>
      </c>
      <c r="D4717" s="857">
        <v>70000</v>
      </c>
      <c r="E4717" s="2192"/>
      <c r="F4717" s="1926">
        <f t="shared" si="73"/>
        <v>7093344.9500000039</v>
      </c>
    </row>
    <row r="4718" spans="1:6" ht="39">
      <c r="A4718" s="832">
        <v>44400</v>
      </c>
      <c r="B4718" s="828">
        <v>0</v>
      </c>
      <c r="C4718" s="1574" t="s">
        <v>21381</v>
      </c>
      <c r="D4718" s="857">
        <v>70000</v>
      </c>
      <c r="E4718" s="2192"/>
      <c r="F4718" s="1926">
        <f t="shared" si="73"/>
        <v>7163344.9500000039</v>
      </c>
    </row>
    <row r="4719" spans="1:6" ht="39">
      <c r="A4719" s="832">
        <v>44400</v>
      </c>
      <c r="B4719" s="828">
        <v>0</v>
      </c>
      <c r="C4719" s="1574" t="s">
        <v>21033</v>
      </c>
      <c r="D4719" s="857">
        <v>45000</v>
      </c>
      <c r="E4719" s="2192"/>
      <c r="F4719" s="1926">
        <f t="shared" si="73"/>
        <v>7208344.9500000039</v>
      </c>
    </row>
    <row r="4720" spans="1:6" ht="39">
      <c r="A4720" s="832">
        <v>44400</v>
      </c>
      <c r="B4720" s="828">
        <v>0</v>
      </c>
      <c r="C4720" s="1574" t="s">
        <v>21034</v>
      </c>
      <c r="D4720" s="857">
        <v>50000</v>
      </c>
      <c r="E4720" s="2192"/>
      <c r="F4720" s="1926">
        <f t="shared" si="73"/>
        <v>7258344.9500000039</v>
      </c>
    </row>
    <row r="4721" spans="1:6" ht="39">
      <c r="A4721" s="832">
        <v>44400</v>
      </c>
      <c r="B4721" s="828">
        <v>0</v>
      </c>
      <c r="C4721" s="1574" t="s">
        <v>21035</v>
      </c>
      <c r="D4721" s="857">
        <v>50000</v>
      </c>
      <c r="E4721" s="2192"/>
      <c r="F4721" s="1926">
        <f t="shared" si="73"/>
        <v>7308344.9500000039</v>
      </c>
    </row>
    <row r="4722" spans="1:6" ht="39">
      <c r="A4722" s="832">
        <v>44400</v>
      </c>
      <c r="B4722" s="828">
        <v>0</v>
      </c>
      <c r="C4722" s="1574" t="s">
        <v>21036</v>
      </c>
      <c r="D4722" s="857">
        <v>25000</v>
      </c>
      <c r="E4722" s="2192"/>
      <c r="F4722" s="1926">
        <f t="shared" si="73"/>
        <v>7333344.9500000039</v>
      </c>
    </row>
    <row r="4723" spans="1:6" ht="39">
      <c r="A4723" s="832">
        <v>44400</v>
      </c>
      <c r="B4723" s="828">
        <v>0</v>
      </c>
      <c r="C4723" s="1574" t="s">
        <v>21037</v>
      </c>
      <c r="D4723" s="857">
        <v>50000</v>
      </c>
      <c r="E4723" s="2192"/>
      <c r="F4723" s="1926">
        <f t="shared" si="73"/>
        <v>7383344.9500000039</v>
      </c>
    </row>
    <row r="4724" spans="1:6" ht="26.25">
      <c r="A4724" s="832">
        <v>44400</v>
      </c>
      <c r="B4724" s="828">
        <v>0</v>
      </c>
      <c r="C4724" s="1574" t="s">
        <v>21038</v>
      </c>
      <c r="D4724" s="857">
        <v>55000</v>
      </c>
      <c r="E4724" s="2192"/>
      <c r="F4724" s="1926">
        <f t="shared" si="73"/>
        <v>7438344.9500000039</v>
      </c>
    </row>
    <row r="4725" spans="1:6">
      <c r="A4725" s="832">
        <v>44400</v>
      </c>
      <c r="B4725" s="828">
        <v>0</v>
      </c>
      <c r="C4725" s="1574" t="s">
        <v>21039</v>
      </c>
      <c r="D4725" s="831"/>
      <c r="E4725" s="2192">
        <v>350</v>
      </c>
      <c r="F4725" s="1926">
        <f t="shared" si="73"/>
        <v>7437994.9500000039</v>
      </c>
    </row>
    <row r="4726" spans="1:6" ht="39">
      <c r="A4726" s="832">
        <v>44401</v>
      </c>
      <c r="B4726" s="828">
        <v>0</v>
      </c>
      <c r="C4726" s="1574" t="s">
        <v>21040</v>
      </c>
      <c r="D4726" s="857">
        <v>25000</v>
      </c>
      <c r="E4726" s="2192"/>
      <c r="F4726" s="1926">
        <f t="shared" si="73"/>
        <v>7462994.9500000039</v>
      </c>
    </row>
    <row r="4727" spans="1:6" ht="26.25">
      <c r="A4727" s="832">
        <v>44401</v>
      </c>
      <c r="B4727" s="828">
        <v>0</v>
      </c>
      <c r="C4727" s="1574" t="s">
        <v>21041</v>
      </c>
      <c r="D4727" s="857">
        <v>56000</v>
      </c>
      <c r="E4727" s="2192"/>
      <c r="F4727" s="1926">
        <f t="shared" si="73"/>
        <v>7518994.9500000039</v>
      </c>
    </row>
    <row r="4728" spans="1:6" ht="39">
      <c r="A4728" s="832">
        <v>44401</v>
      </c>
      <c r="B4728" s="828">
        <v>0</v>
      </c>
      <c r="C4728" s="1574" t="s">
        <v>21042</v>
      </c>
      <c r="D4728" s="857">
        <v>50000</v>
      </c>
      <c r="E4728" s="2192"/>
      <c r="F4728" s="1926">
        <f t="shared" si="73"/>
        <v>7568994.9500000039</v>
      </c>
    </row>
    <row r="4729" spans="1:6" ht="39">
      <c r="A4729" s="832">
        <v>44401</v>
      </c>
      <c r="B4729" s="828">
        <v>0</v>
      </c>
      <c r="C4729" s="1574" t="s">
        <v>21043</v>
      </c>
      <c r="D4729" s="857">
        <v>54000</v>
      </c>
      <c r="E4729" s="2192"/>
      <c r="F4729" s="1926">
        <f t="shared" si="73"/>
        <v>7622994.9500000039</v>
      </c>
    </row>
    <row r="4730" spans="1:6" ht="39">
      <c r="A4730" s="832">
        <v>44401</v>
      </c>
      <c r="B4730" s="828">
        <v>0</v>
      </c>
      <c r="C4730" s="1574" t="s">
        <v>21044</v>
      </c>
      <c r="D4730" s="857">
        <v>35000</v>
      </c>
      <c r="E4730" s="2192"/>
      <c r="F4730" s="1926">
        <f t="shared" si="73"/>
        <v>7657994.9500000039</v>
      </c>
    </row>
    <row r="4731" spans="1:6" ht="39">
      <c r="A4731" s="832">
        <v>44401</v>
      </c>
      <c r="B4731" s="828">
        <v>0</v>
      </c>
      <c r="C4731" s="1574" t="s">
        <v>21045</v>
      </c>
      <c r="D4731" s="857">
        <v>66000</v>
      </c>
      <c r="E4731" s="2192"/>
      <c r="F4731" s="1926">
        <f t="shared" si="73"/>
        <v>7723994.9500000039</v>
      </c>
    </row>
    <row r="4732" spans="1:6" ht="51.75">
      <c r="A4732" s="832">
        <v>44401</v>
      </c>
      <c r="B4732" s="828">
        <v>0</v>
      </c>
      <c r="C4732" s="1574" t="s">
        <v>21046</v>
      </c>
      <c r="D4732" s="857">
        <v>50000</v>
      </c>
      <c r="E4732" s="2192"/>
      <c r="F4732" s="1926">
        <f t="shared" si="73"/>
        <v>7773994.9500000039</v>
      </c>
    </row>
    <row r="4733" spans="1:6" ht="26.25">
      <c r="A4733" s="832">
        <v>44401</v>
      </c>
      <c r="B4733" s="828">
        <v>0</v>
      </c>
      <c r="C4733" s="1574" t="s">
        <v>21047</v>
      </c>
      <c r="D4733" s="857">
        <v>10000</v>
      </c>
      <c r="E4733" s="2192"/>
      <c r="F4733" s="1926">
        <f t="shared" si="73"/>
        <v>7783994.9500000039</v>
      </c>
    </row>
    <row r="4734" spans="1:6" ht="39">
      <c r="A4734" s="832">
        <v>44401</v>
      </c>
      <c r="B4734" s="828">
        <v>0</v>
      </c>
      <c r="C4734" s="1574" t="s">
        <v>21048</v>
      </c>
      <c r="D4734" s="857">
        <v>25000</v>
      </c>
      <c r="E4734" s="2192"/>
      <c r="F4734" s="1926">
        <f t="shared" si="73"/>
        <v>7808994.9500000039</v>
      </c>
    </row>
    <row r="4735" spans="1:6" ht="39">
      <c r="A4735" s="832">
        <v>44401</v>
      </c>
      <c r="B4735" s="828">
        <v>0</v>
      </c>
      <c r="C4735" s="1574" t="s">
        <v>21049</v>
      </c>
      <c r="D4735" s="857">
        <v>75000</v>
      </c>
      <c r="E4735" s="2192"/>
      <c r="F4735" s="1926">
        <f t="shared" si="73"/>
        <v>7883994.9500000039</v>
      </c>
    </row>
    <row r="4736" spans="1:6" ht="39">
      <c r="A4736" s="832">
        <v>44401</v>
      </c>
      <c r="B4736" s="828">
        <v>0</v>
      </c>
      <c r="C4736" s="1574" t="s">
        <v>21050</v>
      </c>
      <c r="D4736" s="857">
        <v>39000</v>
      </c>
      <c r="E4736" s="2192"/>
      <c r="F4736" s="1926">
        <f t="shared" si="73"/>
        <v>7922994.9500000039</v>
      </c>
    </row>
    <row r="4737" spans="1:6">
      <c r="A4737" s="832">
        <v>44401</v>
      </c>
      <c r="B4737" s="828">
        <v>0</v>
      </c>
      <c r="C4737" s="1574" t="s">
        <v>21051</v>
      </c>
      <c r="D4737" s="831"/>
      <c r="E4737" s="2192">
        <v>250</v>
      </c>
      <c r="F4737" s="1926">
        <f t="shared" si="73"/>
        <v>7922744.9500000039</v>
      </c>
    </row>
    <row r="4738" spans="1:6" ht="39">
      <c r="A4738" s="832">
        <v>44403</v>
      </c>
      <c r="B4738" s="828">
        <v>0</v>
      </c>
      <c r="C4738" s="1574" t="s">
        <v>21294</v>
      </c>
      <c r="D4738" s="857">
        <v>50000</v>
      </c>
      <c r="E4738" s="2192"/>
      <c r="F4738" s="1926">
        <f t="shared" si="73"/>
        <v>7972744.9500000039</v>
      </c>
    </row>
    <row r="4739" spans="1:6" s="855" customFormat="1" ht="26.25">
      <c r="A4739" s="884">
        <v>44403</v>
      </c>
      <c r="B4739" s="2074">
        <v>0</v>
      </c>
      <c r="C4739" s="1582" t="s">
        <v>21295</v>
      </c>
      <c r="D4739" s="854">
        <v>120000</v>
      </c>
      <c r="E4739" s="2217"/>
      <c r="F4739" s="1926">
        <f t="shared" ref="F4739:F4802" si="74">F4738-E4739+D4739</f>
        <v>8092744.9500000039</v>
      </c>
    </row>
    <row r="4740" spans="1:6">
      <c r="A4740" s="832">
        <v>44403</v>
      </c>
      <c r="B4740" s="828">
        <v>0</v>
      </c>
      <c r="C4740" s="1574" t="s">
        <v>21296</v>
      </c>
      <c r="D4740" s="831"/>
      <c r="E4740" s="2192">
        <v>100</v>
      </c>
      <c r="F4740" s="1926">
        <f t="shared" si="74"/>
        <v>8092644.9500000039</v>
      </c>
    </row>
    <row r="4741" spans="1:6" ht="51.75">
      <c r="A4741" s="832">
        <v>44404</v>
      </c>
      <c r="B4741" s="828">
        <v>0</v>
      </c>
      <c r="C4741" s="1574" t="s">
        <v>21297</v>
      </c>
      <c r="D4741" s="857">
        <v>70000</v>
      </c>
      <c r="E4741" s="2192"/>
      <c r="F4741" s="1926">
        <f t="shared" si="74"/>
        <v>8162644.9500000039</v>
      </c>
    </row>
    <row r="4742" spans="1:6" ht="39">
      <c r="A4742" s="832">
        <v>44404</v>
      </c>
      <c r="B4742" s="828">
        <v>0</v>
      </c>
      <c r="C4742" s="1574" t="s">
        <v>21298</v>
      </c>
      <c r="D4742" s="857">
        <v>50000</v>
      </c>
      <c r="E4742" s="2192"/>
      <c r="F4742" s="1926">
        <f t="shared" si="74"/>
        <v>8212644.9500000039</v>
      </c>
    </row>
    <row r="4743" spans="1:6" ht="39">
      <c r="A4743" s="832">
        <v>44404</v>
      </c>
      <c r="B4743" s="828">
        <v>0</v>
      </c>
      <c r="C4743" s="1574" t="s">
        <v>21299</v>
      </c>
      <c r="D4743" s="857">
        <v>54000</v>
      </c>
      <c r="E4743" s="2192"/>
      <c r="F4743" s="1926">
        <f t="shared" si="74"/>
        <v>8266644.9500000039</v>
      </c>
    </row>
    <row r="4744" spans="1:6" ht="26.25">
      <c r="A4744" s="832">
        <v>44404</v>
      </c>
      <c r="B4744" s="828">
        <v>0</v>
      </c>
      <c r="C4744" s="1574" t="s">
        <v>21300</v>
      </c>
      <c r="D4744" s="857">
        <v>44000</v>
      </c>
      <c r="E4744" s="2192"/>
      <c r="F4744" s="1926">
        <f t="shared" si="74"/>
        <v>8310644.9500000039</v>
      </c>
    </row>
    <row r="4745" spans="1:6" ht="39">
      <c r="A4745" s="832">
        <v>44404</v>
      </c>
      <c r="B4745" s="828">
        <v>75564518</v>
      </c>
      <c r="C4745" s="1574" t="s">
        <v>21301</v>
      </c>
      <c r="D4745" s="831"/>
      <c r="E4745" s="2193">
        <v>120000</v>
      </c>
      <c r="F4745" s="1926">
        <f t="shared" si="74"/>
        <v>8190644.9500000039</v>
      </c>
    </row>
    <row r="4746" spans="1:6" ht="26.25">
      <c r="A4746" s="832">
        <v>44404</v>
      </c>
      <c r="B4746" s="828">
        <v>75564518</v>
      </c>
      <c r="C4746" s="1574" t="s">
        <v>21302</v>
      </c>
      <c r="D4746" s="831"/>
      <c r="E4746" s="2192">
        <v>50</v>
      </c>
      <c r="F4746" s="1926">
        <f t="shared" si="74"/>
        <v>8190594.9500000039</v>
      </c>
    </row>
    <row r="4747" spans="1:6">
      <c r="A4747" s="832">
        <v>44404</v>
      </c>
      <c r="B4747" s="828">
        <v>75564518</v>
      </c>
      <c r="C4747" s="1574" t="s">
        <v>21303</v>
      </c>
      <c r="D4747" s="831"/>
      <c r="E4747" s="2192">
        <v>3.75</v>
      </c>
      <c r="F4747" s="1926">
        <f t="shared" si="74"/>
        <v>8190591.2000000039</v>
      </c>
    </row>
    <row r="4748" spans="1:6" ht="39">
      <c r="A4748" s="832">
        <v>44404</v>
      </c>
      <c r="B4748" s="828">
        <v>75523221</v>
      </c>
      <c r="C4748" s="1574" t="s">
        <v>21304</v>
      </c>
      <c r="D4748" s="831"/>
      <c r="E4748" s="2193">
        <v>2500000</v>
      </c>
      <c r="F4748" s="1926">
        <f t="shared" si="74"/>
        <v>5690591.2000000039</v>
      </c>
    </row>
    <row r="4749" spans="1:6" ht="39">
      <c r="A4749" s="832">
        <v>44404</v>
      </c>
      <c r="B4749" s="828">
        <v>75523221</v>
      </c>
      <c r="C4749" s="1574" t="s">
        <v>21305</v>
      </c>
      <c r="D4749" s="831"/>
      <c r="E4749" s="2192">
        <v>50</v>
      </c>
      <c r="F4749" s="1926">
        <f t="shared" si="74"/>
        <v>5690541.2000000039</v>
      </c>
    </row>
    <row r="4750" spans="1:6">
      <c r="A4750" s="832">
        <v>44404</v>
      </c>
      <c r="B4750" s="828">
        <v>75523221</v>
      </c>
      <c r="C4750" s="1574" t="s">
        <v>21306</v>
      </c>
      <c r="D4750" s="831"/>
      <c r="E4750" s="2192">
        <v>3.75</v>
      </c>
      <c r="F4750" s="1926">
        <f t="shared" si="74"/>
        <v>5690537.4500000039</v>
      </c>
    </row>
    <row r="4751" spans="1:6" s="855" customFormat="1" ht="25.5" customHeight="1">
      <c r="A4751" s="884">
        <v>44404</v>
      </c>
      <c r="B4751" s="2074">
        <v>0</v>
      </c>
      <c r="C4751" s="1582" t="s">
        <v>21307</v>
      </c>
      <c r="D4751" s="854">
        <v>4350000</v>
      </c>
      <c r="E4751" s="2217"/>
      <c r="F4751" s="1926">
        <f t="shared" si="74"/>
        <v>10040537.450000003</v>
      </c>
    </row>
    <row r="4752" spans="1:6" ht="39">
      <c r="A4752" s="832">
        <v>44404</v>
      </c>
      <c r="B4752" s="828">
        <v>0</v>
      </c>
      <c r="C4752" s="1574" t="s">
        <v>21308</v>
      </c>
      <c r="D4752" s="831"/>
      <c r="E4752" s="2193">
        <v>10000000</v>
      </c>
      <c r="F4752" s="1926">
        <f t="shared" si="74"/>
        <v>40537.45000000298</v>
      </c>
    </row>
    <row r="4753" spans="1:6">
      <c r="A4753" s="832">
        <v>44404</v>
      </c>
      <c r="B4753" s="828">
        <v>0</v>
      </c>
      <c r="C4753" s="1574" t="s">
        <v>21309</v>
      </c>
      <c r="D4753" s="831"/>
      <c r="E4753" s="2192">
        <v>250</v>
      </c>
      <c r="F4753" s="1926">
        <f t="shared" si="74"/>
        <v>40287.45000000298</v>
      </c>
    </row>
    <row r="4754" spans="1:6" ht="26.25">
      <c r="A4754" s="832">
        <v>44405</v>
      </c>
      <c r="B4754" s="828">
        <v>0</v>
      </c>
      <c r="C4754" s="1574" t="s">
        <v>21310</v>
      </c>
      <c r="D4754" s="857">
        <v>20000</v>
      </c>
      <c r="E4754" s="2192"/>
      <c r="F4754" s="1926">
        <f t="shared" si="74"/>
        <v>60287.45000000298</v>
      </c>
    </row>
    <row r="4755" spans="1:6" ht="26.25">
      <c r="A4755" s="832">
        <v>44405</v>
      </c>
      <c r="B4755" s="828">
        <v>0</v>
      </c>
      <c r="C4755" s="1574" t="s">
        <v>21311</v>
      </c>
      <c r="D4755" s="857">
        <v>114000</v>
      </c>
      <c r="E4755" s="2192"/>
      <c r="F4755" s="1926">
        <f t="shared" si="74"/>
        <v>174287.45000000298</v>
      </c>
    </row>
    <row r="4756" spans="1:6" ht="26.25">
      <c r="A4756" s="832">
        <v>44405</v>
      </c>
      <c r="B4756" s="828">
        <v>0</v>
      </c>
      <c r="C4756" s="1574" t="s">
        <v>21312</v>
      </c>
      <c r="D4756" s="857">
        <v>25000</v>
      </c>
      <c r="E4756" s="2192"/>
      <c r="F4756" s="1926">
        <f t="shared" si="74"/>
        <v>199287.45000000298</v>
      </c>
    </row>
    <row r="4757" spans="1:6" ht="39">
      <c r="A4757" s="832">
        <v>44405</v>
      </c>
      <c r="B4757" s="828">
        <v>0</v>
      </c>
      <c r="C4757" s="1574" t="s">
        <v>21313</v>
      </c>
      <c r="D4757" s="857">
        <v>12000</v>
      </c>
      <c r="E4757" s="2192"/>
      <c r="F4757" s="1926">
        <f t="shared" si="74"/>
        <v>211287.45000000298</v>
      </c>
    </row>
    <row r="4758" spans="1:6">
      <c r="A4758" s="832">
        <v>44405</v>
      </c>
      <c r="B4758" s="828">
        <v>0</v>
      </c>
      <c r="C4758" s="1574" t="s">
        <v>21314</v>
      </c>
      <c r="D4758" s="831"/>
      <c r="E4758" s="2192">
        <v>200</v>
      </c>
      <c r="F4758" s="1926">
        <f t="shared" si="74"/>
        <v>211087.45000000298</v>
      </c>
    </row>
    <row r="4759" spans="1:6" ht="39">
      <c r="A4759" s="832">
        <v>44406</v>
      </c>
      <c r="B4759" s="828">
        <v>0</v>
      </c>
      <c r="C4759" s="1574" t="s">
        <v>21315</v>
      </c>
      <c r="D4759" s="857">
        <v>35000</v>
      </c>
      <c r="E4759" s="2192"/>
      <c r="F4759" s="1926">
        <f t="shared" si="74"/>
        <v>246087.45000000298</v>
      </c>
    </row>
    <row r="4760" spans="1:6" ht="39">
      <c r="A4760" s="832">
        <v>44406</v>
      </c>
      <c r="B4760" s="828">
        <v>0</v>
      </c>
      <c r="C4760" s="1574" t="s">
        <v>21316</v>
      </c>
      <c r="D4760" s="857">
        <v>20000</v>
      </c>
      <c r="E4760" s="2192"/>
      <c r="F4760" s="1926">
        <f t="shared" si="74"/>
        <v>266087.45000000298</v>
      </c>
    </row>
    <row r="4761" spans="1:6" ht="26.25">
      <c r="A4761" s="832">
        <v>44406</v>
      </c>
      <c r="B4761" s="828">
        <v>0</v>
      </c>
      <c r="C4761" s="1574" t="s">
        <v>21317</v>
      </c>
      <c r="D4761" s="857">
        <v>4000</v>
      </c>
      <c r="E4761" s="2192"/>
      <c r="F4761" s="1926">
        <f t="shared" si="74"/>
        <v>270087.45000000298</v>
      </c>
    </row>
    <row r="4762" spans="1:6" ht="39">
      <c r="A4762" s="832">
        <v>44406</v>
      </c>
      <c r="B4762" s="828">
        <v>0</v>
      </c>
      <c r="C4762" s="1574" t="s">
        <v>21318</v>
      </c>
      <c r="D4762" s="857">
        <v>59000</v>
      </c>
      <c r="E4762" s="2192"/>
      <c r="F4762" s="1926">
        <f t="shared" si="74"/>
        <v>329087.45000000298</v>
      </c>
    </row>
    <row r="4763" spans="1:6" ht="26.25">
      <c r="A4763" s="832">
        <v>44406</v>
      </c>
      <c r="B4763" s="828">
        <v>0</v>
      </c>
      <c r="C4763" s="1574" t="s">
        <v>21319</v>
      </c>
      <c r="D4763" s="857">
        <v>20000</v>
      </c>
      <c r="E4763" s="2192"/>
      <c r="F4763" s="1926">
        <f t="shared" si="74"/>
        <v>349087.45000000298</v>
      </c>
    </row>
    <row r="4764" spans="1:6" ht="39">
      <c r="A4764" s="832">
        <v>44406</v>
      </c>
      <c r="B4764" s="828">
        <v>0</v>
      </c>
      <c r="C4764" s="1574" t="s">
        <v>21320</v>
      </c>
      <c r="D4764" s="857">
        <v>25000</v>
      </c>
      <c r="E4764" s="2192"/>
      <c r="F4764" s="1926">
        <f t="shared" si="74"/>
        <v>374087.45000000298</v>
      </c>
    </row>
    <row r="4765" spans="1:6" ht="39">
      <c r="A4765" s="832">
        <v>44406</v>
      </c>
      <c r="B4765" s="828">
        <v>0</v>
      </c>
      <c r="C4765" s="1574" t="s">
        <v>21321</v>
      </c>
      <c r="D4765" s="857">
        <v>64000</v>
      </c>
      <c r="E4765" s="2192"/>
      <c r="F4765" s="1926">
        <f t="shared" si="74"/>
        <v>438087.45000000298</v>
      </c>
    </row>
    <row r="4766" spans="1:6">
      <c r="A4766" s="832">
        <v>44406</v>
      </c>
      <c r="B4766" s="828">
        <v>0</v>
      </c>
      <c r="C4766" s="1574" t="s">
        <v>21322</v>
      </c>
      <c r="D4766" s="831"/>
      <c r="E4766" s="2192">
        <v>250</v>
      </c>
      <c r="F4766" s="1926">
        <f t="shared" si="74"/>
        <v>437837.45000000298</v>
      </c>
    </row>
    <row r="4767" spans="1:6" ht="39">
      <c r="A4767" s="832">
        <v>44407</v>
      </c>
      <c r="B4767" s="828">
        <v>0</v>
      </c>
      <c r="C4767" s="1574" t="s">
        <v>21323</v>
      </c>
      <c r="D4767" s="857">
        <v>59000</v>
      </c>
      <c r="E4767" s="2192"/>
      <c r="F4767" s="1926">
        <f t="shared" si="74"/>
        <v>496837.45000000298</v>
      </c>
    </row>
    <row r="4768" spans="1:6">
      <c r="A4768" s="832">
        <v>44407</v>
      </c>
      <c r="B4768" s="828">
        <v>0</v>
      </c>
      <c r="C4768" s="1574" t="s">
        <v>21324</v>
      </c>
      <c r="D4768" s="831"/>
      <c r="E4768" s="2192">
        <v>50</v>
      </c>
      <c r="F4768" s="1926">
        <f t="shared" si="74"/>
        <v>496787.45000000298</v>
      </c>
    </row>
    <row r="4769" spans="1:6" ht="39">
      <c r="A4769" s="832">
        <v>44408</v>
      </c>
      <c r="B4769" s="828">
        <v>0</v>
      </c>
      <c r="C4769" s="1574" t="s">
        <v>21325</v>
      </c>
      <c r="D4769" s="857">
        <v>4000</v>
      </c>
      <c r="E4769" s="2192"/>
      <c r="F4769" s="1926">
        <f t="shared" si="74"/>
        <v>500787.45000000298</v>
      </c>
    </row>
    <row r="4770" spans="1:6" ht="39">
      <c r="A4770" s="832">
        <v>44408</v>
      </c>
      <c r="B4770" s="828">
        <v>0</v>
      </c>
      <c r="C4770" s="1574" t="s">
        <v>21326</v>
      </c>
      <c r="D4770" s="857">
        <v>40000</v>
      </c>
      <c r="E4770" s="2192"/>
      <c r="F4770" s="1926">
        <f t="shared" si="74"/>
        <v>540787.45000000298</v>
      </c>
    </row>
    <row r="4771" spans="1:6" ht="39">
      <c r="A4771" s="832">
        <v>44408</v>
      </c>
      <c r="B4771" s="828">
        <v>0</v>
      </c>
      <c r="C4771" s="1574" t="s">
        <v>21327</v>
      </c>
      <c r="D4771" s="857">
        <v>24000</v>
      </c>
      <c r="E4771" s="2192"/>
      <c r="F4771" s="1926">
        <f t="shared" si="74"/>
        <v>564787.45000000298</v>
      </c>
    </row>
    <row r="4772" spans="1:6" ht="39">
      <c r="A4772" s="832">
        <v>44408</v>
      </c>
      <c r="B4772" s="828">
        <v>0</v>
      </c>
      <c r="C4772" s="1574" t="s">
        <v>21328</v>
      </c>
      <c r="D4772" s="857">
        <v>35000</v>
      </c>
      <c r="E4772" s="2192"/>
      <c r="F4772" s="1926">
        <f t="shared" si="74"/>
        <v>599787.45000000298</v>
      </c>
    </row>
    <row r="4773" spans="1:6" ht="39">
      <c r="A4773" s="832">
        <v>44408</v>
      </c>
      <c r="B4773" s="828">
        <v>0</v>
      </c>
      <c r="C4773" s="1574" t="s">
        <v>21329</v>
      </c>
      <c r="D4773" s="857">
        <v>50000</v>
      </c>
      <c r="E4773" s="2192"/>
      <c r="F4773" s="1926">
        <f t="shared" si="74"/>
        <v>649787.45000000298</v>
      </c>
    </row>
    <row r="4774" spans="1:6" ht="39">
      <c r="A4774" s="832">
        <v>44408</v>
      </c>
      <c r="B4774" s="828">
        <v>0</v>
      </c>
      <c r="C4774" s="1574" t="s">
        <v>21330</v>
      </c>
      <c r="D4774" s="857">
        <v>40000</v>
      </c>
      <c r="E4774" s="2192"/>
      <c r="F4774" s="1926">
        <f t="shared" si="74"/>
        <v>689787.45000000298</v>
      </c>
    </row>
    <row r="4775" spans="1:6" ht="39">
      <c r="A4775" s="832">
        <v>44408</v>
      </c>
      <c r="B4775" s="828">
        <v>0</v>
      </c>
      <c r="C4775" s="1574" t="s">
        <v>21331</v>
      </c>
      <c r="D4775" s="857">
        <v>50000</v>
      </c>
      <c r="E4775" s="2192"/>
      <c r="F4775" s="1926">
        <f t="shared" si="74"/>
        <v>739787.45000000298</v>
      </c>
    </row>
    <row r="4776" spans="1:6" ht="39">
      <c r="A4776" s="832">
        <v>44408</v>
      </c>
      <c r="B4776" s="828">
        <v>0</v>
      </c>
      <c r="C4776" s="1574" t="s">
        <v>21332</v>
      </c>
      <c r="D4776" s="857">
        <v>75000</v>
      </c>
      <c r="E4776" s="2192"/>
      <c r="F4776" s="1926">
        <f t="shared" si="74"/>
        <v>814787.45000000298</v>
      </c>
    </row>
    <row r="4777" spans="1:6" ht="39">
      <c r="A4777" s="832">
        <v>44408</v>
      </c>
      <c r="B4777" s="828">
        <v>0</v>
      </c>
      <c r="C4777" s="1574" t="s">
        <v>21333</v>
      </c>
      <c r="D4777" s="857">
        <v>54000</v>
      </c>
      <c r="E4777" s="2192"/>
      <c r="F4777" s="1926">
        <f t="shared" si="74"/>
        <v>868787.45000000298</v>
      </c>
    </row>
    <row r="4778" spans="1:6" ht="26.25">
      <c r="A4778" s="832">
        <v>44408</v>
      </c>
      <c r="B4778" s="828">
        <v>0</v>
      </c>
      <c r="C4778" s="1574" t="s">
        <v>21334</v>
      </c>
      <c r="D4778" s="857">
        <v>50000</v>
      </c>
      <c r="E4778" s="2192"/>
      <c r="F4778" s="1926">
        <f t="shared" si="74"/>
        <v>918787.45000000298</v>
      </c>
    </row>
    <row r="4779" spans="1:6" ht="26.25">
      <c r="A4779" s="832">
        <v>44408</v>
      </c>
      <c r="B4779" s="828">
        <v>0</v>
      </c>
      <c r="C4779" s="1574" t="s">
        <v>21335</v>
      </c>
      <c r="D4779" s="857">
        <v>44000</v>
      </c>
      <c r="E4779" s="2192"/>
      <c r="F4779" s="1926">
        <f t="shared" si="74"/>
        <v>962787.45000000298</v>
      </c>
    </row>
    <row r="4780" spans="1:6">
      <c r="A4780" s="832">
        <v>44408</v>
      </c>
      <c r="B4780" s="828">
        <v>0</v>
      </c>
      <c r="C4780" s="1574" t="s">
        <v>21336</v>
      </c>
      <c r="D4780" s="831"/>
      <c r="E4780" s="2192">
        <v>500</v>
      </c>
      <c r="F4780" s="1926">
        <f t="shared" si="74"/>
        <v>962287.45000000298</v>
      </c>
    </row>
    <row r="4781" spans="1:6">
      <c r="A4781" s="832">
        <v>44408</v>
      </c>
      <c r="B4781" s="828">
        <v>0</v>
      </c>
      <c r="C4781" s="1574" t="s">
        <v>11736</v>
      </c>
      <c r="D4781" s="831"/>
      <c r="E4781" s="2193">
        <v>12620</v>
      </c>
      <c r="F4781" s="1926">
        <f t="shared" si="74"/>
        <v>949667.45000000298</v>
      </c>
    </row>
    <row r="4782" spans="1:6">
      <c r="A4782" s="832">
        <v>44408</v>
      </c>
      <c r="B4782" s="828">
        <v>0</v>
      </c>
      <c r="C4782" s="1574" t="s">
        <v>11737</v>
      </c>
      <c r="D4782" s="831"/>
      <c r="E4782" s="2192">
        <v>946.5</v>
      </c>
      <c r="F4782" s="1926">
        <f t="shared" si="74"/>
        <v>948720.95000000298</v>
      </c>
    </row>
    <row r="4783" spans="1:6" ht="26.25">
      <c r="A4783" s="832">
        <v>44409</v>
      </c>
      <c r="B4783" s="828">
        <v>0</v>
      </c>
      <c r="C4783" s="1574" t="s">
        <v>21337</v>
      </c>
      <c r="D4783" s="857">
        <v>56000</v>
      </c>
      <c r="E4783" s="2192"/>
      <c r="F4783" s="1926">
        <f t="shared" si="74"/>
        <v>1004720.950000003</v>
      </c>
    </row>
    <row r="4784" spans="1:6">
      <c r="A4784" s="832">
        <v>44409</v>
      </c>
      <c r="B4784" s="828">
        <v>0</v>
      </c>
      <c r="C4784" s="1574" t="s">
        <v>21338</v>
      </c>
      <c r="D4784" s="831"/>
      <c r="E4784" s="2192">
        <v>50</v>
      </c>
      <c r="F4784" s="1926">
        <f t="shared" si="74"/>
        <v>1004670.950000003</v>
      </c>
    </row>
    <row r="4785" spans="1:6">
      <c r="A4785" s="832">
        <v>44410</v>
      </c>
      <c r="B4785" s="828">
        <v>0</v>
      </c>
      <c r="C4785" s="1573" t="s">
        <v>21384</v>
      </c>
      <c r="D4785" s="857">
        <v>24000</v>
      </c>
      <c r="E4785" s="2192"/>
      <c r="F4785" s="1926">
        <f t="shared" si="74"/>
        <v>1028670.950000003</v>
      </c>
    </row>
    <row r="4786" spans="1:6">
      <c r="A4786" s="832">
        <v>44411</v>
      </c>
      <c r="B4786" s="828">
        <v>0</v>
      </c>
      <c r="C4786" s="1573" t="s">
        <v>21385</v>
      </c>
      <c r="D4786" s="857">
        <v>59000</v>
      </c>
      <c r="E4786" s="2192"/>
      <c r="F4786" s="1926">
        <f t="shared" si="74"/>
        <v>1087670.950000003</v>
      </c>
    </row>
    <row r="4787" spans="1:6">
      <c r="A4787" s="832">
        <v>44413</v>
      </c>
      <c r="B4787" s="828">
        <v>0</v>
      </c>
      <c r="C4787" s="1573" t="s">
        <v>21386</v>
      </c>
      <c r="D4787" s="857">
        <v>46000</v>
      </c>
      <c r="E4787" s="2192"/>
      <c r="F4787" s="1926">
        <f t="shared" si="74"/>
        <v>1133670.950000003</v>
      </c>
    </row>
    <row r="4788" spans="1:6">
      <c r="A4788" s="832">
        <v>44413</v>
      </c>
      <c r="B4788" s="828">
        <v>0</v>
      </c>
      <c r="C4788" s="1573" t="s">
        <v>21387</v>
      </c>
      <c r="D4788" s="831"/>
      <c r="E4788" s="2192">
        <v>50</v>
      </c>
      <c r="F4788" s="1926">
        <f t="shared" si="74"/>
        <v>1133620.950000003</v>
      </c>
    </row>
    <row r="4789" spans="1:6">
      <c r="A4789" s="832">
        <v>44414</v>
      </c>
      <c r="B4789" s="828">
        <v>0</v>
      </c>
      <c r="C4789" s="1573" t="s">
        <v>21388</v>
      </c>
      <c r="D4789" s="857">
        <v>15000</v>
      </c>
      <c r="E4789" s="2192"/>
      <c r="F4789" s="1926">
        <f t="shared" si="74"/>
        <v>1148620.950000003</v>
      </c>
    </row>
    <row r="4790" spans="1:6">
      <c r="A4790" s="832">
        <v>44414</v>
      </c>
      <c r="B4790" s="828">
        <v>0</v>
      </c>
      <c r="C4790" s="1573" t="s">
        <v>21389</v>
      </c>
      <c r="D4790" s="831"/>
      <c r="E4790" s="2192">
        <v>50</v>
      </c>
      <c r="F4790" s="1926">
        <f t="shared" si="74"/>
        <v>1148570.950000003</v>
      </c>
    </row>
    <row r="4791" spans="1:6">
      <c r="A4791" s="832">
        <v>44415</v>
      </c>
      <c r="B4791" s="828">
        <v>0</v>
      </c>
      <c r="C4791" s="1573" t="s">
        <v>21390</v>
      </c>
      <c r="D4791" s="857">
        <v>70000</v>
      </c>
      <c r="E4791" s="2192"/>
      <c r="F4791" s="1926">
        <f t="shared" si="74"/>
        <v>1218570.950000003</v>
      </c>
    </row>
    <row r="4792" spans="1:6">
      <c r="A4792" s="832">
        <v>44415</v>
      </c>
      <c r="B4792" s="828">
        <v>0</v>
      </c>
      <c r="C4792" s="1573" t="s">
        <v>21391</v>
      </c>
      <c r="D4792" s="857">
        <v>50000</v>
      </c>
      <c r="E4792" s="2192"/>
      <c r="F4792" s="1926">
        <f t="shared" si="74"/>
        <v>1268570.950000003</v>
      </c>
    </row>
    <row r="4793" spans="1:6">
      <c r="A4793" s="832">
        <v>44415</v>
      </c>
      <c r="B4793" s="828">
        <v>0</v>
      </c>
      <c r="C4793" s="1573" t="s">
        <v>21392</v>
      </c>
      <c r="D4793" s="857">
        <v>89000</v>
      </c>
      <c r="E4793" s="2192"/>
      <c r="F4793" s="1926">
        <f t="shared" si="74"/>
        <v>1357570.950000003</v>
      </c>
    </row>
    <row r="4794" spans="1:6">
      <c r="A4794" s="832">
        <v>44415</v>
      </c>
      <c r="B4794" s="828">
        <v>0</v>
      </c>
      <c r="C4794" s="1573" t="s">
        <v>21393</v>
      </c>
      <c r="D4794" s="857">
        <v>60000</v>
      </c>
      <c r="E4794" s="2192"/>
      <c r="F4794" s="1926">
        <f t="shared" si="74"/>
        <v>1417570.950000003</v>
      </c>
    </row>
    <row r="4795" spans="1:6">
      <c r="A4795" s="832">
        <v>44415</v>
      </c>
      <c r="B4795" s="828">
        <v>0</v>
      </c>
      <c r="C4795" s="1573" t="s">
        <v>21394</v>
      </c>
      <c r="D4795" s="857">
        <v>49000</v>
      </c>
      <c r="E4795" s="2192"/>
      <c r="F4795" s="1926">
        <f t="shared" si="74"/>
        <v>1466570.950000003</v>
      </c>
    </row>
    <row r="4796" spans="1:6">
      <c r="A4796" s="832">
        <v>44415</v>
      </c>
      <c r="B4796" s="828">
        <v>0</v>
      </c>
      <c r="C4796" s="1573" t="s">
        <v>21395</v>
      </c>
      <c r="D4796" s="857">
        <v>60000</v>
      </c>
      <c r="E4796" s="2192"/>
      <c r="F4796" s="1926">
        <f t="shared" si="74"/>
        <v>1526570.950000003</v>
      </c>
    </row>
    <row r="4797" spans="1:6">
      <c r="A4797" s="832">
        <v>44415</v>
      </c>
      <c r="B4797" s="828">
        <v>0</v>
      </c>
      <c r="C4797" s="1573" t="s">
        <v>21396</v>
      </c>
      <c r="D4797" s="831"/>
      <c r="E4797" s="2192">
        <v>150</v>
      </c>
      <c r="F4797" s="1926">
        <f t="shared" si="74"/>
        <v>1526420.950000003</v>
      </c>
    </row>
    <row r="4798" spans="1:6">
      <c r="A4798" s="832">
        <v>44416</v>
      </c>
      <c r="B4798" s="828">
        <v>0</v>
      </c>
      <c r="C4798" s="1573" t="s">
        <v>21397</v>
      </c>
      <c r="D4798" s="857">
        <v>25000</v>
      </c>
      <c r="E4798" s="2192"/>
      <c r="F4798" s="1926">
        <f t="shared" si="74"/>
        <v>1551420.950000003</v>
      </c>
    </row>
    <row r="4799" spans="1:6">
      <c r="A4799" s="832">
        <v>44416</v>
      </c>
      <c r="B4799" s="828">
        <v>0</v>
      </c>
      <c r="C4799" s="1573" t="s">
        <v>21398</v>
      </c>
      <c r="D4799" s="857">
        <v>64000</v>
      </c>
      <c r="E4799" s="2192"/>
      <c r="F4799" s="1926">
        <f t="shared" si="74"/>
        <v>1615420.950000003</v>
      </c>
    </row>
    <row r="4800" spans="1:6">
      <c r="A4800" s="832">
        <v>44416</v>
      </c>
      <c r="B4800" s="828">
        <v>0</v>
      </c>
      <c r="C4800" s="1573" t="s">
        <v>21399</v>
      </c>
      <c r="D4800" s="831"/>
      <c r="E4800" s="2192">
        <v>50</v>
      </c>
      <c r="F4800" s="1926">
        <f t="shared" si="74"/>
        <v>1615370.950000003</v>
      </c>
    </row>
    <row r="4801" spans="1:6">
      <c r="A4801" s="832">
        <v>44417</v>
      </c>
      <c r="B4801" s="828">
        <v>0</v>
      </c>
      <c r="C4801" s="1573" t="s">
        <v>21533</v>
      </c>
      <c r="D4801" s="857">
        <v>21000</v>
      </c>
      <c r="E4801" s="2192"/>
      <c r="F4801" s="1926">
        <f t="shared" si="74"/>
        <v>1636370.950000003</v>
      </c>
    </row>
    <row r="4802" spans="1:6">
      <c r="A4802" s="832">
        <v>44417</v>
      </c>
      <c r="B4802" s="828">
        <v>0</v>
      </c>
      <c r="C4802" s="1573" t="s">
        <v>21534</v>
      </c>
      <c r="D4802" s="857">
        <v>40000</v>
      </c>
      <c r="E4802" s="2192"/>
      <c r="F4802" s="1926">
        <f t="shared" si="74"/>
        <v>1676370.950000003</v>
      </c>
    </row>
    <row r="4803" spans="1:6">
      <c r="A4803" s="832">
        <v>44417</v>
      </c>
      <c r="B4803" s="828">
        <v>0</v>
      </c>
      <c r="C4803" s="1573" t="s">
        <v>21535</v>
      </c>
      <c r="D4803" s="831"/>
      <c r="E4803" s="2192">
        <v>50</v>
      </c>
      <c r="F4803" s="1926">
        <f t="shared" ref="F4803:F4866" si="75">F4802-E4803+D4803</f>
        <v>1676320.950000003</v>
      </c>
    </row>
    <row r="4804" spans="1:6">
      <c r="A4804" s="832">
        <v>44419</v>
      </c>
      <c r="B4804" s="828">
        <v>0</v>
      </c>
      <c r="C4804" s="1573" t="s">
        <v>21536</v>
      </c>
      <c r="D4804" s="857">
        <v>28000</v>
      </c>
      <c r="E4804" s="2192"/>
      <c r="F4804" s="1926">
        <f t="shared" si="75"/>
        <v>1704320.950000003</v>
      </c>
    </row>
    <row r="4805" spans="1:6">
      <c r="A4805" s="832">
        <v>44420</v>
      </c>
      <c r="B4805" s="828">
        <v>0</v>
      </c>
      <c r="C4805" s="1573" t="s">
        <v>21537</v>
      </c>
      <c r="D4805" s="857">
        <v>40000</v>
      </c>
      <c r="E4805" s="2192"/>
      <c r="F4805" s="1926">
        <f t="shared" si="75"/>
        <v>1744320.950000003</v>
      </c>
    </row>
    <row r="4806" spans="1:6">
      <c r="A4806" s="832">
        <v>44420</v>
      </c>
      <c r="B4806" s="828">
        <v>0</v>
      </c>
      <c r="C4806" s="1573" t="s">
        <v>21538</v>
      </c>
      <c r="D4806" s="857">
        <v>40000</v>
      </c>
      <c r="E4806" s="2192"/>
      <c r="F4806" s="1926">
        <f t="shared" si="75"/>
        <v>1784320.950000003</v>
      </c>
    </row>
    <row r="4807" spans="1:6">
      <c r="A4807" s="832">
        <v>44420</v>
      </c>
      <c r="B4807" s="828">
        <v>0</v>
      </c>
      <c r="C4807" s="1573" t="s">
        <v>21539</v>
      </c>
      <c r="D4807" s="831"/>
      <c r="E4807" s="2192">
        <v>50</v>
      </c>
      <c r="F4807" s="1926">
        <f t="shared" si="75"/>
        <v>1784270.950000003</v>
      </c>
    </row>
    <row r="4808" spans="1:6">
      <c r="A4808" s="832">
        <v>44421</v>
      </c>
      <c r="B4808" s="828">
        <v>0</v>
      </c>
      <c r="C4808" s="1573" t="s">
        <v>21540</v>
      </c>
      <c r="D4808" s="857">
        <v>60000</v>
      </c>
      <c r="E4808" s="2192"/>
      <c r="F4808" s="1926">
        <f t="shared" si="75"/>
        <v>1844270.950000003</v>
      </c>
    </row>
    <row r="4809" spans="1:6">
      <c r="A4809" s="832">
        <v>44421</v>
      </c>
      <c r="B4809" s="828">
        <v>0</v>
      </c>
      <c r="C4809" s="1573" t="s">
        <v>21541</v>
      </c>
      <c r="D4809" s="857">
        <v>5000</v>
      </c>
      <c r="E4809" s="2192"/>
      <c r="F4809" s="1926">
        <f t="shared" si="75"/>
        <v>1849270.950000003</v>
      </c>
    </row>
    <row r="4810" spans="1:6">
      <c r="A4810" s="832">
        <v>44421</v>
      </c>
      <c r="B4810" s="828">
        <v>0</v>
      </c>
      <c r="C4810" s="1573" t="s">
        <v>21542</v>
      </c>
      <c r="D4810" s="857">
        <v>60000</v>
      </c>
      <c r="E4810" s="2192"/>
      <c r="F4810" s="1926">
        <f t="shared" si="75"/>
        <v>1909270.950000003</v>
      </c>
    </row>
    <row r="4811" spans="1:6">
      <c r="A4811" s="832">
        <v>44421</v>
      </c>
      <c r="B4811" s="828">
        <v>0</v>
      </c>
      <c r="C4811" s="1573" t="s">
        <v>21543</v>
      </c>
      <c r="D4811" s="857">
        <v>50000</v>
      </c>
      <c r="E4811" s="2192"/>
      <c r="F4811" s="1926">
        <f t="shared" si="75"/>
        <v>1959270.950000003</v>
      </c>
    </row>
    <row r="4812" spans="1:6">
      <c r="A4812" s="832">
        <v>44421</v>
      </c>
      <c r="B4812" s="828">
        <v>0</v>
      </c>
      <c r="C4812" s="1573" t="s">
        <v>22005</v>
      </c>
      <c r="D4812" s="857">
        <v>55000</v>
      </c>
      <c r="E4812" s="2192"/>
      <c r="F4812" s="1926">
        <f t="shared" si="75"/>
        <v>2014270.950000003</v>
      </c>
    </row>
    <row r="4813" spans="1:6">
      <c r="A4813" s="832">
        <v>44421</v>
      </c>
      <c r="B4813" s="828">
        <v>0</v>
      </c>
      <c r="C4813" s="1573" t="s">
        <v>21544</v>
      </c>
      <c r="D4813" s="831"/>
      <c r="E4813" s="2192">
        <v>200</v>
      </c>
      <c r="F4813" s="1926">
        <f t="shared" si="75"/>
        <v>2014070.950000003</v>
      </c>
    </row>
    <row r="4814" spans="1:6">
      <c r="A4814" s="832">
        <v>44422</v>
      </c>
      <c r="B4814" s="828">
        <v>0</v>
      </c>
      <c r="C4814" s="1573" t="s">
        <v>21545</v>
      </c>
      <c r="D4814" s="857">
        <v>50000</v>
      </c>
      <c r="E4814" s="2192"/>
      <c r="F4814" s="1926">
        <f t="shared" si="75"/>
        <v>2064070.950000003</v>
      </c>
    </row>
    <row r="4815" spans="1:6">
      <c r="A4815" s="832">
        <v>44422</v>
      </c>
      <c r="B4815" s="828">
        <v>0</v>
      </c>
      <c r="C4815" s="1573" t="s">
        <v>21546</v>
      </c>
      <c r="D4815" s="857">
        <v>4000</v>
      </c>
      <c r="E4815" s="2192"/>
      <c r="F4815" s="1926">
        <f t="shared" si="75"/>
        <v>2068070.950000003</v>
      </c>
    </row>
    <row r="4816" spans="1:6">
      <c r="A4816" s="832">
        <v>44422</v>
      </c>
      <c r="B4816" s="828">
        <v>0</v>
      </c>
      <c r="C4816" s="1573" t="s">
        <v>21547</v>
      </c>
      <c r="D4816" s="831"/>
      <c r="E4816" s="2192">
        <v>50</v>
      </c>
      <c r="F4816" s="1926">
        <f t="shared" si="75"/>
        <v>2068020.950000003</v>
      </c>
    </row>
    <row r="4817" spans="1:6" ht="26.25">
      <c r="A4817" s="832">
        <v>44425</v>
      </c>
      <c r="B4817" s="828">
        <v>0</v>
      </c>
      <c r="C4817" s="1574" t="s">
        <v>21549</v>
      </c>
      <c r="D4817" s="857">
        <v>44000</v>
      </c>
      <c r="E4817" s="2192"/>
      <c r="F4817" s="1926">
        <f t="shared" si="75"/>
        <v>2112020.950000003</v>
      </c>
    </row>
    <row r="4818" spans="1:6" ht="39">
      <c r="A4818" s="832">
        <v>44427</v>
      </c>
      <c r="B4818" s="828">
        <v>0</v>
      </c>
      <c r="C4818" s="1574" t="s">
        <v>21550</v>
      </c>
      <c r="D4818" s="857">
        <v>44000</v>
      </c>
      <c r="E4818" s="2192"/>
      <c r="F4818" s="1926">
        <f t="shared" si="75"/>
        <v>2156020.950000003</v>
      </c>
    </row>
    <row r="4819" spans="1:6" ht="26.25">
      <c r="A4819" s="832">
        <v>44427</v>
      </c>
      <c r="B4819" s="828">
        <v>0</v>
      </c>
      <c r="C4819" s="1574" t="s">
        <v>21551</v>
      </c>
      <c r="D4819" s="857">
        <v>20000</v>
      </c>
      <c r="E4819" s="2192"/>
      <c r="F4819" s="1926">
        <f t="shared" si="75"/>
        <v>2176020.950000003</v>
      </c>
    </row>
    <row r="4820" spans="1:6" ht="39">
      <c r="A4820" s="832">
        <v>44427</v>
      </c>
      <c r="B4820" s="828">
        <v>0</v>
      </c>
      <c r="C4820" s="1574" t="s">
        <v>21552</v>
      </c>
      <c r="D4820" s="857">
        <v>26000</v>
      </c>
      <c r="E4820" s="2192"/>
      <c r="F4820" s="1926">
        <f t="shared" si="75"/>
        <v>2202020.950000003</v>
      </c>
    </row>
    <row r="4821" spans="1:6">
      <c r="A4821" s="832">
        <v>44427</v>
      </c>
      <c r="B4821" s="828">
        <v>0</v>
      </c>
      <c r="C4821" s="1574" t="s">
        <v>21553</v>
      </c>
      <c r="D4821" s="831"/>
      <c r="E4821" s="2192">
        <v>100</v>
      </c>
      <c r="F4821" s="1926">
        <f t="shared" si="75"/>
        <v>2201920.950000003</v>
      </c>
    </row>
    <row r="4822" spans="1:6" ht="26.25">
      <c r="A4822" s="832">
        <v>44428</v>
      </c>
      <c r="B4822" s="828">
        <v>0</v>
      </c>
      <c r="C4822" s="1574" t="s">
        <v>21554</v>
      </c>
      <c r="D4822" s="857">
        <v>44000</v>
      </c>
      <c r="E4822" s="2192"/>
      <c r="F4822" s="1926">
        <f t="shared" si="75"/>
        <v>2245920.950000003</v>
      </c>
    </row>
    <row r="4823" spans="1:6" ht="39">
      <c r="A4823" s="832">
        <v>44428</v>
      </c>
      <c r="B4823" s="828">
        <v>0</v>
      </c>
      <c r="C4823" s="1574" t="s">
        <v>21555</v>
      </c>
      <c r="D4823" s="857">
        <v>28000</v>
      </c>
      <c r="E4823" s="2192"/>
      <c r="F4823" s="1926">
        <f t="shared" si="75"/>
        <v>2273920.950000003</v>
      </c>
    </row>
    <row r="4824" spans="1:6" ht="39">
      <c r="A4824" s="832">
        <v>44428</v>
      </c>
      <c r="B4824" s="828">
        <v>0</v>
      </c>
      <c r="C4824" s="1574" t="s">
        <v>21556</v>
      </c>
      <c r="D4824" s="857">
        <v>60000</v>
      </c>
      <c r="E4824" s="2192"/>
      <c r="F4824" s="1926">
        <f t="shared" si="75"/>
        <v>2333920.950000003</v>
      </c>
    </row>
    <row r="4825" spans="1:6">
      <c r="A4825" s="832">
        <v>44428</v>
      </c>
      <c r="B4825" s="828">
        <v>0</v>
      </c>
      <c r="C4825" s="1574" t="s">
        <v>21557</v>
      </c>
      <c r="D4825" s="831"/>
      <c r="E4825" s="2192">
        <v>50</v>
      </c>
      <c r="F4825" s="1926">
        <f t="shared" si="75"/>
        <v>2333870.950000003</v>
      </c>
    </row>
    <row r="4826" spans="1:6" ht="26.25">
      <c r="A4826" s="832">
        <v>44429</v>
      </c>
      <c r="B4826" s="828">
        <v>0</v>
      </c>
      <c r="C4826" s="1574" t="s">
        <v>21558</v>
      </c>
      <c r="D4826" s="857">
        <v>25000</v>
      </c>
      <c r="E4826" s="2192"/>
      <c r="F4826" s="1926">
        <f t="shared" si="75"/>
        <v>2358870.950000003</v>
      </c>
    </row>
    <row r="4827" spans="1:6">
      <c r="A4827" s="832">
        <v>44430</v>
      </c>
      <c r="B4827" s="828">
        <v>0</v>
      </c>
      <c r="C4827" s="1574" t="s">
        <v>21559</v>
      </c>
      <c r="D4827" s="831"/>
      <c r="E4827" s="2192">
        <v>50</v>
      </c>
      <c r="F4827" s="1926">
        <f t="shared" si="75"/>
        <v>2358820.950000003</v>
      </c>
    </row>
    <row r="4828" spans="1:6" s="846" customFormat="1" ht="39">
      <c r="A4828" s="871">
        <v>44431</v>
      </c>
      <c r="B4828" s="2073">
        <v>0</v>
      </c>
      <c r="C4828" s="1579" t="s">
        <v>21697</v>
      </c>
      <c r="D4828" s="839">
        <v>120000</v>
      </c>
      <c r="E4828" s="2202"/>
      <c r="F4828" s="1926">
        <f t="shared" si="75"/>
        <v>2478820.950000003</v>
      </c>
    </row>
    <row r="4829" spans="1:6">
      <c r="A4829" s="832">
        <v>44431</v>
      </c>
      <c r="B4829" s="828">
        <v>0</v>
      </c>
      <c r="C4829" s="1574" t="s">
        <v>21698</v>
      </c>
      <c r="D4829" s="831"/>
      <c r="E4829" s="2192">
        <v>50</v>
      </c>
      <c r="F4829" s="1926">
        <f t="shared" si="75"/>
        <v>2478770.950000003</v>
      </c>
    </row>
    <row r="4830" spans="1:6" ht="39">
      <c r="A4830" s="832">
        <v>44432</v>
      </c>
      <c r="B4830" s="828">
        <v>0</v>
      </c>
      <c r="C4830" s="1575" t="s">
        <v>21699</v>
      </c>
      <c r="D4830" s="857">
        <v>15000</v>
      </c>
      <c r="E4830" s="2192"/>
      <c r="F4830" s="1926">
        <f t="shared" si="75"/>
        <v>2493770.950000003</v>
      </c>
    </row>
    <row r="4831" spans="1:6">
      <c r="A4831" s="832">
        <v>44432</v>
      </c>
      <c r="B4831" s="828">
        <v>0</v>
      </c>
      <c r="C4831" s="1574" t="s">
        <v>21700</v>
      </c>
      <c r="D4831" s="831"/>
      <c r="E4831" s="2192">
        <v>50</v>
      </c>
      <c r="F4831" s="1926">
        <f t="shared" si="75"/>
        <v>2493720.950000003</v>
      </c>
    </row>
    <row r="4832" spans="1:6" ht="26.25">
      <c r="A4832" s="832">
        <v>44433</v>
      </c>
      <c r="B4832" s="828">
        <v>0</v>
      </c>
      <c r="C4832" s="1574" t="s">
        <v>21701</v>
      </c>
      <c r="D4832" s="857">
        <v>50000</v>
      </c>
      <c r="E4832" s="2192"/>
      <c r="F4832" s="1926">
        <f t="shared" si="75"/>
        <v>2543720.950000003</v>
      </c>
    </row>
    <row r="4833" spans="1:6" ht="26.25">
      <c r="A4833" s="832">
        <v>44433</v>
      </c>
      <c r="B4833" s="828">
        <v>0</v>
      </c>
      <c r="C4833" s="1574" t="s">
        <v>21702</v>
      </c>
      <c r="D4833" s="857">
        <v>60000</v>
      </c>
      <c r="E4833" s="2192"/>
      <c r="F4833" s="1926">
        <f t="shared" si="75"/>
        <v>2603720.950000003</v>
      </c>
    </row>
    <row r="4834" spans="1:6">
      <c r="A4834" s="832">
        <v>44433</v>
      </c>
      <c r="B4834" s="828">
        <v>0</v>
      </c>
      <c r="C4834" s="1574" t="s">
        <v>21703</v>
      </c>
      <c r="D4834" s="831"/>
      <c r="E4834" s="2192">
        <v>50</v>
      </c>
      <c r="F4834" s="1926">
        <f t="shared" si="75"/>
        <v>2603670.950000003</v>
      </c>
    </row>
    <row r="4835" spans="1:6" s="855" customFormat="1" ht="51.75">
      <c r="A4835" s="884">
        <v>44434</v>
      </c>
      <c r="B4835" s="2074">
        <v>0</v>
      </c>
      <c r="C4835" s="1582" t="s">
        <v>21716</v>
      </c>
      <c r="D4835" s="854">
        <v>55000</v>
      </c>
      <c r="E4835" s="2217"/>
      <c r="F4835" s="2273">
        <f t="shared" si="75"/>
        <v>2658670.950000003</v>
      </c>
    </row>
    <row r="4836" spans="1:6" s="846" customFormat="1" ht="26.25">
      <c r="A4836" s="871">
        <v>44434</v>
      </c>
      <c r="B4836" s="2073">
        <v>0</v>
      </c>
      <c r="C4836" s="1579" t="s">
        <v>21704</v>
      </c>
      <c r="D4836" s="839">
        <v>2120000</v>
      </c>
      <c r="E4836" s="2202"/>
      <c r="F4836" s="1926">
        <f t="shared" si="75"/>
        <v>4778670.950000003</v>
      </c>
    </row>
    <row r="4837" spans="1:6">
      <c r="A4837" s="832">
        <v>44434</v>
      </c>
      <c r="B4837" s="828">
        <v>0</v>
      </c>
      <c r="C4837" s="1574" t="s">
        <v>21705</v>
      </c>
      <c r="D4837" s="831"/>
      <c r="E4837" s="2192">
        <v>100</v>
      </c>
      <c r="F4837" s="1926">
        <f t="shared" si="75"/>
        <v>4778570.950000003</v>
      </c>
    </row>
    <row r="4838" spans="1:6" ht="39">
      <c r="A4838" s="832">
        <v>44435</v>
      </c>
      <c r="B4838" s="828">
        <v>79146474</v>
      </c>
      <c r="C4838" s="1574" t="s">
        <v>21706</v>
      </c>
      <c r="D4838" s="831"/>
      <c r="E4838" s="2193">
        <v>5000000</v>
      </c>
      <c r="F4838" s="1926">
        <f t="shared" si="75"/>
        <v>-221429.04999999702</v>
      </c>
    </row>
    <row r="4839" spans="1:6" ht="39">
      <c r="A4839" s="832">
        <v>44435</v>
      </c>
      <c r="B4839" s="828">
        <v>79146474</v>
      </c>
      <c r="C4839" s="1574" t="s">
        <v>21707</v>
      </c>
      <c r="D4839" s="831"/>
      <c r="E4839" s="2192">
        <v>50</v>
      </c>
      <c r="F4839" s="1926">
        <f t="shared" si="75"/>
        <v>-221479.04999999702</v>
      </c>
    </row>
    <row r="4840" spans="1:6">
      <c r="A4840" s="832">
        <v>44435</v>
      </c>
      <c r="B4840" s="828">
        <v>79146474</v>
      </c>
      <c r="C4840" s="1574" t="s">
        <v>14967</v>
      </c>
      <c r="D4840" s="831"/>
      <c r="E4840" s="2192">
        <v>3.75</v>
      </c>
      <c r="F4840" s="1926">
        <f t="shared" si="75"/>
        <v>-221482.79999999702</v>
      </c>
    </row>
    <row r="4841" spans="1:6" ht="39">
      <c r="A4841" s="832">
        <v>44435</v>
      </c>
      <c r="B4841" s="828">
        <v>0</v>
      </c>
      <c r="C4841" s="1574" t="s">
        <v>21708</v>
      </c>
      <c r="D4841" s="857">
        <v>12000</v>
      </c>
      <c r="E4841" s="2192"/>
      <c r="F4841" s="1926">
        <f t="shared" si="75"/>
        <v>-209482.79999999702</v>
      </c>
    </row>
    <row r="4842" spans="1:6" ht="39">
      <c r="A4842" s="832">
        <v>44435</v>
      </c>
      <c r="B4842" s="828">
        <v>0</v>
      </c>
      <c r="C4842" s="1574" t="s">
        <v>21709</v>
      </c>
      <c r="D4842" s="857">
        <v>64000</v>
      </c>
      <c r="E4842" s="2192"/>
      <c r="F4842" s="1926">
        <f t="shared" si="75"/>
        <v>-145482.79999999702</v>
      </c>
    </row>
    <row r="4843" spans="1:6">
      <c r="A4843" s="832">
        <v>44435</v>
      </c>
      <c r="B4843" s="828">
        <v>0</v>
      </c>
      <c r="C4843" s="1574" t="s">
        <v>21710</v>
      </c>
      <c r="D4843" s="831"/>
      <c r="E4843" s="2192">
        <v>100</v>
      </c>
      <c r="F4843" s="1926">
        <f t="shared" si="75"/>
        <v>-145582.79999999702</v>
      </c>
    </row>
    <row r="4844" spans="1:6" ht="39">
      <c r="A4844" s="832">
        <v>44436</v>
      </c>
      <c r="B4844" s="828">
        <v>0</v>
      </c>
      <c r="C4844" s="1574" t="s">
        <v>21711</v>
      </c>
      <c r="D4844" s="857">
        <v>60000</v>
      </c>
      <c r="E4844" s="2192"/>
      <c r="F4844" s="1926">
        <f t="shared" si="75"/>
        <v>-85582.79999999702</v>
      </c>
    </row>
    <row r="4845" spans="1:6" ht="26.25">
      <c r="A4845" s="832">
        <v>44436</v>
      </c>
      <c r="B4845" s="828">
        <v>0</v>
      </c>
      <c r="C4845" s="1574" t="s">
        <v>21712</v>
      </c>
      <c r="D4845" s="857">
        <v>44000</v>
      </c>
      <c r="E4845" s="2192"/>
      <c r="F4845" s="1926">
        <f t="shared" si="75"/>
        <v>-41582.79999999702</v>
      </c>
    </row>
    <row r="4846" spans="1:6">
      <c r="A4846" s="832">
        <v>44436</v>
      </c>
      <c r="B4846" s="828">
        <v>0</v>
      </c>
      <c r="C4846" s="1574" t="s">
        <v>21713</v>
      </c>
      <c r="D4846" s="831"/>
      <c r="E4846" s="2192">
        <v>100</v>
      </c>
      <c r="F4846" s="1926">
        <f t="shared" si="75"/>
        <v>-41682.79999999702</v>
      </c>
    </row>
    <row r="4847" spans="1:6" ht="51.75">
      <c r="A4847" s="832">
        <v>44437</v>
      </c>
      <c r="B4847" s="828">
        <v>0</v>
      </c>
      <c r="C4847" s="1574" t="s">
        <v>21714</v>
      </c>
      <c r="D4847" s="857">
        <v>42000</v>
      </c>
      <c r="E4847" s="2192"/>
      <c r="F4847" s="1926">
        <f t="shared" si="75"/>
        <v>317.20000000298023</v>
      </c>
    </row>
    <row r="4848" spans="1:6">
      <c r="A4848" s="832">
        <v>44437</v>
      </c>
      <c r="B4848" s="828">
        <v>0</v>
      </c>
      <c r="C4848" s="1574" t="s">
        <v>21715</v>
      </c>
      <c r="D4848" s="831"/>
      <c r="E4848" s="2192">
        <v>50</v>
      </c>
      <c r="F4848" s="1926">
        <f t="shared" si="75"/>
        <v>267.20000000298023</v>
      </c>
    </row>
    <row r="4849" spans="1:6" ht="39">
      <c r="A4849" s="832">
        <v>44438</v>
      </c>
      <c r="B4849" s="828">
        <v>0</v>
      </c>
      <c r="C4849" s="1574" t="s">
        <v>21797</v>
      </c>
      <c r="D4849" s="857">
        <v>20000</v>
      </c>
      <c r="E4849" s="2192"/>
      <c r="F4849" s="1926">
        <f t="shared" si="75"/>
        <v>20267.20000000298</v>
      </c>
    </row>
    <row r="4850" spans="1:6" ht="26.25">
      <c r="A4850" s="832">
        <v>44438</v>
      </c>
      <c r="B4850" s="828">
        <v>0</v>
      </c>
      <c r="C4850" s="1574" t="s">
        <v>21798</v>
      </c>
      <c r="D4850" s="857">
        <v>64000</v>
      </c>
      <c r="E4850" s="2192"/>
      <c r="F4850" s="1926">
        <f t="shared" si="75"/>
        <v>84267.20000000298</v>
      </c>
    </row>
    <row r="4851" spans="1:6" ht="51.75">
      <c r="A4851" s="832">
        <v>44438</v>
      </c>
      <c r="B4851" s="828">
        <v>0</v>
      </c>
      <c r="C4851" s="1574" t="s">
        <v>21799</v>
      </c>
      <c r="D4851" s="857">
        <v>54000</v>
      </c>
      <c r="E4851" s="2192"/>
      <c r="F4851" s="1926">
        <f t="shared" si="75"/>
        <v>138267.20000000298</v>
      </c>
    </row>
    <row r="4852" spans="1:6">
      <c r="A4852" s="832">
        <v>44438</v>
      </c>
      <c r="B4852" s="828">
        <v>0</v>
      </c>
      <c r="C4852" s="1574" t="s">
        <v>21800</v>
      </c>
      <c r="D4852" s="831"/>
      <c r="E4852" s="2192">
        <v>100</v>
      </c>
      <c r="F4852" s="1926">
        <f t="shared" si="75"/>
        <v>138167.20000000298</v>
      </c>
    </row>
    <row r="4853" spans="1:6">
      <c r="A4853" s="832">
        <v>44440</v>
      </c>
      <c r="B4853" s="828">
        <v>0</v>
      </c>
      <c r="C4853" s="1574" t="s">
        <v>11736</v>
      </c>
      <c r="D4853" s="831"/>
      <c r="E4853" s="2193">
        <v>5000</v>
      </c>
      <c r="F4853" s="1926">
        <f t="shared" si="75"/>
        <v>133167.20000000298</v>
      </c>
    </row>
    <row r="4854" spans="1:6">
      <c r="A4854" s="832">
        <v>44440</v>
      </c>
      <c r="B4854" s="828">
        <v>0</v>
      </c>
      <c r="C4854" s="1574" t="s">
        <v>11737</v>
      </c>
      <c r="D4854" s="831"/>
      <c r="E4854" s="2192">
        <v>375</v>
      </c>
      <c r="F4854" s="1926">
        <f t="shared" si="75"/>
        <v>132792.20000000298</v>
      </c>
    </row>
    <row r="4855" spans="1:6" ht="39">
      <c r="A4855" s="832">
        <v>44440</v>
      </c>
      <c r="B4855" s="828">
        <v>0</v>
      </c>
      <c r="C4855" s="1574" t="s">
        <v>21801</v>
      </c>
      <c r="D4855" s="857">
        <v>10000</v>
      </c>
      <c r="E4855" s="2192"/>
      <c r="F4855" s="1926">
        <f t="shared" si="75"/>
        <v>142792.20000000298</v>
      </c>
    </row>
    <row r="4856" spans="1:6" ht="26.25">
      <c r="A4856" s="832">
        <v>44440</v>
      </c>
      <c r="B4856" s="828">
        <v>0</v>
      </c>
      <c r="C4856" s="1574" t="s">
        <v>21802</v>
      </c>
      <c r="D4856" s="857">
        <v>10000</v>
      </c>
      <c r="E4856" s="2192"/>
      <c r="F4856" s="1926">
        <f t="shared" si="75"/>
        <v>152792.20000000298</v>
      </c>
    </row>
    <row r="4857" spans="1:6">
      <c r="A4857" s="832">
        <v>44440</v>
      </c>
      <c r="B4857" s="828">
        <v>0</v>
      </c>
      <c r="C4857" s="1574" t="s">
        <v>21803</v>
      </c>
      <c r="D4857" s="857">
        <v>40000</v>
      </c>
      <c r="E4857" s="2192"/>
      <c r="F4857" s="1926">
        <f t="shared" si="75"/>
        <v>192792.20000000298</v>
      </c>
    </row>
    <row r="4858" spans="1:6">
      <c r="A4858" s="832">
        <v>44440</v>
      </c>
      <c r="B4858" s="828">
        <v>0</v>
      </c>
      <c r="C4858" s="1574" t="s">
        <v>21804</v>
      </c>
      <c r="D4858" s="831"/>
      <c r="E4858" s="2192">
        <v>150</v>
      </c>
      <c r="F4858" s="1926">
        <f t="shared" si="75"/>
        <v>192642.20000000298</v>
      </c>
    </row>
    <row r="4859" spans="1:6" ht="39">
      <c r="A4859" s="832">
        <v>44441</v>
      </c>
      <c r="B4859" s="828">
        <v>0</v>
      </c>
      <c r="C4859" s="1574" t="s">
        <v>21805</v>
      </c>
      <c r="D4859" s="857">
        <v>3000</v>
      </c>
      <c r="E4859" s="2192"/>
      <c r="F4859" s="1926">
        <f t="shared" si="75"/>
        <v>195642.20000000298</v>
      </c>
    </row>
    <row r="4860" spans="1:6" ht="39">
      <c r="A4860" s="832">
        <v>44441</v>
      </c>
      <c r="B4860" s="828">
        <v>0</v>
      </c>
      <c r="C4860" s="1574" t="s">
        <v>21806</v>
      </c>
      <c r="D4860" s="857">
        <v>10000</v>
      </c>
      <c r="E4860" s="2192"/>
      <c r="F4860" s="1926">
        <f t="shared" si="75"/>
        <v>205642.20000000298</v>
      </c>
    </row>
    <row r="4861" spans="1:6">
      <c r="A4861" s="832">
        <v>44441</v>
      </c>
      <c r="B4861" s="828">
        <v>0</v>
      </c>
      <c r="C4861" s="1574" t="s">
        <v>21807</v>
      </c>
      <c r="D4861" s="831"/>
      <c r="E4861" s="2192">
        <v>50</v>
      </c>
      <c r="F4861" s="1926">
        <f t="shared" si="75"/>
        <v>205592.20000000298</v>
      </c>
    </row>
    <row r="4862" spans="1:6" ht="39">
      <c r="A4862" s="832">
        <v>44443</v>
      </c>
      <c r="B4862" s="828">
        <v>0</v>
      </c>
      <c r="C4862" s="1574" t="s">
        <v>21808</v>
      </c>
      <c r="D4862" s="857">
        <v>5000</v>
      </c>
      <c r="E4862" s="2192"/>
      <c r="F4862" s="1926">
        <f t="shared" si="75"/>
        <v>210592.20000000298</v>
      </c>
    </row>
    <row r="4863" spans="1:6" s="846" customFormat="1" ht="39">
      <c r="A4863" s="871">
        <v>44446</v>
      </c>
      <c r="B4863" s="2073">
        <v>0</v>
      </c>
      <c r="C4863" s="1579" t="s">
        <v>21809</v>
      </c>
      <c r="D4863" s="839">
        <v>60000</v>
      </c>
      <c r="E4863" s="2202"/>
      <c r="F4863" s="1926">
        <f t="shared" si="75"/>
        <v>270592.20000000298</v>
      </c>
    </row>
    <row r="4864" spans="1:6" ht="26.25">
      <c r="A4864" s="832">
        <v>44446</v>
      </c>
      <c r="B4864" s="828">
        <v>0</v>
      </c>
      <c r="C4864" s="1574" t="s">
        <v>21810</v>
      </c>
      <c r="D4864" s="857">
        <v>30800</v>
      </c>
      <c r="E4864" s="2192"/>
      <c r="F4864" s="1926">
        <f t="shared" si="75"/>
        <v>301392.20000000298</v>
      </c>
    </row>
    <row r="4865" spans="1:6">
      <c r="A4865" s="832">
        <v>44446</v>
      </c>
      <c r="B4865" s="828">
        <v>0</v>
      </c>
      <c r="C4865" s="1574" t="s">
        <v>21811</v>
      </c>
      <c r="D4865" s="831"/>
      <c r="E4865" s="2192">
        <v>100</v>
      </c>
      <c r="F4865" s="1926">
        <f t="shared" si="75"/>
        <v>301292.20000000298</v>
      </c>
    </row>
    <row r="4866" spans="1:6" ht="26.25">
      <c r="A4866" s="832">
        <v>44447</v>
      </c>
      <c r="B4866" s="828">
        <v>0</v>
      </c>
      <c r="C4866" s="1574" t="s">
        <v>21812</v>
      </c>
      <c r="D4866" s="857">
        <v>39000</v>
      </c>
      <c r="E4866" s="2192"/>
      <c r="F4866" s="1926">
        <f t="shared" si="75"/>
        <v>340292.20000000298</v>
      </c>
    </row>
    <row r="4867" spans="1:6" ht="26.25">
      <c r="A4867" s="832">
        <v>44450</v>
      </c>
      <c r="B4867" s="828">
        <v>0</v>
      </c>
      <c r="C4867" s="1574" t="s">
        <v>21846</v>
      </c>
      <c r="D4867" s="857">
        <v>79000</v>
      </c>
      <c r="E4867" s="2192"/>
      <c r="F4867" s="1926">
        <f t="shared" ref="F4867:F4930" si="76">F4866-E4867+D4867</f>
        <v>419292.20000000298</v>
      </c>
    </row>
    <row r="4868" spans="1:6" ht="39">
      <c r="A4868" s="832">
        <v>44450</v>
      </c>
      <c r="B4868" s="828">
        <v>0</v>
      </c>
      <c r="C4868" s="1574" t="s">
        <v>21847</v>
      </c>
      <c r="D4868" s="857">
        <v>5000</v>
      </c>
      <c r="E4868" s="2192"/>
      <c r="F4868" s="1926">
        <f t="shared" si="76"/>
        <v>424292.20000000298</v>
      </c>
    </row>
    <row r="4869" spans="1:6" ht="39">
      <c r="A4869" s="832">
        <v>44450</v>
      </c>
      <c r="B4869" s="828">
        <v>0</v>
      </c>
      <c r="C4869" s="1574" t="s">
        <v>21848</v>
      </c>
      <c r="D4869" s="857">
        <v>20000</v>
      </c>
      <c r="E4869" s="2192"/>
      <c r="F4869" s="1926">
        <f t="shared" si="76"/>
        <v>444292.20000000298</v>
      </c>
    </row>
    <row r="4870" spans="1:6">
      <c r="A4870" s="832">
        <v>44450</v>
      </c>
      <c r="B4870" s="828">
        <v>0</v>
      </c>
      <c r="C4870" s="1574" t="s">
        <v>21849</v>
      </c>
      <c r="D4870" s="831"/>
      <c r="E4870" s="2192">
        <v>100</v>
      </c>
      <c r="F4870" s="1926">
        <f t="shared" si="76"/>
        <v>444192.20000000298</v>
      </c>
    </row>
    <row r="4871" spans="1:6" ht="39">
      <c r="A4871" s="832">
        <v>44453</v>
      </c>
      <c r="B4871" s="828">
        <v>0</v>
      </c>
      <c r="C4871" s="1574" t="s">
        <v>21850</v>
      </c>
      <c r="D4871" s="857">
        <v>26250</v>
      </c>
      <c r="E4871" s="2192"/>
      <c r="F4871" s="1926">
        <f t="shared" si="76"/>
        <v>470442.20000000298</v>
      </c>
    </row>
    <row r="4872" spans="1:6" ht="26.25">
      <c r="A4872" s="832">
        <v>44453</v>
      </c>
      <c r="B4872" s="828">
        <v>0</v>
      </c>
      <c r="C4872" s="1574" t="s">
        <v>21851</v>
      </c>
      <c r="D4872" s="857">
        <v>45000</v>
      </c>
      <c r="E4872" s="2192"/>
      <c r="F4872" s="1926">
        <f t="shared" si="76"/>
        <v>515442.20000000298</v>
      </c>
    </row>
    <row r="4873" spans="1:6" ht="39">
      <c r="A4873" s="832">
        <v>44456</v>
      </c>
      <c r="B4873" s="828">
        <v>0</v>
      </c>
      <c r="C4873" s="1574" t="s">
        <v>21852</v>
      </c>
      <c r="D4873" s="857">
        <v>4000</v>
      </c>
      <c r="E4873" s="2192"/>
      <c r="F4873" s="1926">
        <f t="shared" si="76"/>
        <v>519442.20000000298</v>
      </c>
    </row>
    <row r="4874" spans="1:6" ht="39">
      <c r="A4874" s="832">
        <v>44456</v>
      </c>
      <c r="B4874" s="828">
        <v>0</v>
      </c>
      <c r="C4874" s="1574" t="s">
        <v>21853</v>
      </c>
      <c r="D4874" s="857">
        <v>45000</v>
      </c>
      <c r="E4874" s="2192"/>
      <c r="F4874" s="1926">
        <f t="shared" si="76"/>
        <v>564442.20000000298</v>
      </c>
    </row>
    <row r="4875" spans="1:6">
      <c r="A4875" s="832">
        <v>44456</v>
      </c>
      <c r="B4875" s="828">
        <v>0</v>
      </c>
      <c r="C4875" s="1574" t="s">
        <v>21854</v>
      </c>
      <c r="D4875" s="831"/>
      <c r="E4875" s="2192">
        <v>50</v>
      </c>
      <c r="F4875" s="1926">
        <f t="shared" si="76"/>
        <v>564392.20000000298</v>
      </c>
    </row>
    <row r="4876" spans="1:6" ht="26.25">
      <c r="A4876" s="832">
        <v>44457</v>
      </c>
      <c r="B4876" s="828">
        <v>0</v>
      </c>
      <c r="C4876" s="1574" t="s">
        <v>21855</v>
      </c>
      <c r="D4876" s="857">
        <v>10000</v>
      </c>
      <c r="E4876" s="2192"/>
      <c r="F4876" s="1926">
        <f t="shared" si="76"/>
        <v>574392.20000000298</v>
      </c>
    </row>
    <row r="4877" spans="1:6" ht="39">
      <c r="A4877" s="832">
        <v>44459</v>
      </c>
      <c r="B4877" s="828">
        <v>0</v>
      </c>
      <c r="C4877" s="1574" t="s">
        <v>21932</v>
      </c>
      <c r="D4877" s="857">
        <v>15000</v>
      </c>
      <c r="E4877" s="2192"/>
      <c r="F4877" s="1926">
        <f t="shared" si="76"/>
        <v>589392.20000000298</v>
      </c>
    </row>
    <row r="4878" spans="1:6" ht="26.25">
      <c r="A4878" s="832">
        <v>44462</v>
      </c>
      <c r="B4878" s="828">
        <v>0</v>
      </c>
      <c r="C4878" s="1574" t="s">
        <v>21933</v>
      </c>
      <c r="D4878" s="857">
        <v>99000</v>
      </c>
      <c r="E4878" s="2192"/>
      <c r="F4878" s="1926">
        <f t="shared" si="76"/>
        <v>688392.20000000298</v>
      </c>
    </row>
    <row r="4879" spans="1:6" ht="39">
      <c r="A4879" s="874">
        <v>44462</v>
      </c>
      <c r="B4879" s="2071">
        <v>0</v>
      </c>
      <c r="C4879" s="1580" t="s">
        <v>21934</v>
      </c>
      <c r="D4879" s="857">
        <v>99000</v>
      </c>
      <c r="E4879" s="2187"/>
      <c r="F4879" s="1928">
        <f t="shared" si="76"/>
        <v>787392.20000000298</v>
      </c>
    </row>
    <row r="4880" spans="1:6">
      <c r="A4880" s="832">
        <v>44462</v>
      </c>
      <c r="B4880" s="828">
        <v>0</v>
      </c>
      <c r="C4880" s="1574" t="s">
        <v>21935</v>
      </c>
      <c r="D4880" s="831"/>
      <c r="E4880" s="2192">
        <v>50</v>
      </c>
      <c r="F4880" s="1926">
        <f t="shared" si="76"/>
        <v>787342.20000000298</v>
      </c>
    </row>
    <row r="4881" spans="1:6" ht="39">
      <c r="A4881" s="832">
        <v>44463</v>
      </c>
      <c r="B4881" s="828">
        <v>0</v>
      </c>
      <c r="C4881" s="1575" t="s">
        <v>21936</v>
      </c>
      <c r="D4881" s="857">
        <v>15000</v>
      </c>
      <c r="E4881" s="2192"/>
      <c r="F4881" s="1926">
        <f t="shared" si="76"/>
        <v>802342.20000000298</v>
      </c>
    </row>
    <row r="4882" spans="1:6" ht="39">
      <c r="A4882" s="832">
        <v>44463</v>
      </c>
      <c r="B4882" s="828">
        <v>0</v>
      </c>
      <c r="C4882" s="1574" t="s">
        <v>21937</v>
      </c>
      <c r="D4882" s="857">
        <v>30000</v>
      </c>
      <c r="E4882" s="2192"/>
      <c r="F4882" s="1926">
        <f t="shared" si="76"/>
        <v>832342.20000000298</v>
      </c>
    </row>
    <row r="4883" spans="1:6">
      <c r="A4883" s="832">
        <v>44463</v>
      </c>
      <c r="B4883" s="828">
        <v>0</v>
      </c>
      <c r="C4883" s="1574" t="s">
        <v>21938</v>
      </c>
      <c r="D4883" s="831"/>
      <c r="E4883" s="2192">
        <v>100</v>
      </c>
      <c r="F4883" s="1926">
        <f t="shared" si="76"/>
        <v>832242.20000000298</v>
      </c>
    </row>
    <row r="4884" spans="1:6" ht="51.75">
      <c r="A4884" s="832">
        <v>44465</v>
      </c>
      <c r="B4884" s="828">
        <v>0</v>
      </c>
      <c r="C4884" s="1574" t="s">
        <v>21939</v>
      </c>
      <c r="D4884" s="857">
        <v>54000</v>
      </c>
      <c r="E4884" s="2192"/>
      <c r="F4884" s="1926">
        <f t="shared" si="76"/>
        <v>886242.20000000298</v>
      </c>
    </row>
    <row r="4885" spans="1:6" s="846" customFormat="1" ht="26.25">
      <c r="A4885" s="871">
        <v>44465</v>
      </c>
      <c r="B4885" s="2073">
        <v>0</v>
      </c>
      <c r="C4885" s="1579" t="s">
        <v>21940</v>
      </c>
      <c r="D4885" s="839">
        <v>120000</v>
      </c>
      <c r="E4885" s="2202"/>
      <c r="F4885" s="2272">
        <f t="shared" si="76"/>
        <v>1006242.200000003</v>
      </c>
    </row>
    <row r="4886" spans="1:6">
      <c r="A4886" s="832">
        <v>44465</v>
      </c>
      <c r="B4886" s="828">
        <v>0</v>
      </c>
      <c r="C4886" s="1574" t="s">
        <v>21941</v>
      </c>
      <c r="D4886" s="831"/>
      <c r="E4886" s="2192">
        <v>50</v>
      </c>
      <c r="F4886" s="1926">
        <f t="shared" si="76"/>
        <v>1006192.200000003</v>
      </c>
    </row>
    <row r="4887" spans="1:6" ht="26.25">
      <c r="A4887" s="832">
        <v>44466</v>
      </c>
      <c r="B4887" s="828">
        <v>0</v>
      </c>
      <c r="C4887" s="1574" t="s">
        <v>14542</v>
      </c>
      <c r="D4887" s="857">
        <v>25000</v>
      </c>
      <c r="E4887" s="2192"/>
      <c r="F4887" s="1926">
        <f t="shared" si="76"/>
        <v>1031192.200000003</v>
      </c>
    </row>
    <row r="4888" spans="1:6">
      <c r="A4888" s="832">
        <v>44466</v>
      </c>
      <c r="B4888" s="828">
        <v>0</v>
      </c>
      <c r="C4888" s="1574" t="s">
        <v>21942</v>
      </c>
      <c r="D4888" s="831"/>
      <c r="E4888" s="2192">
        <v>50</v>
      </c>
      <c r="F4888" s="1926">
        <f t="shared" si="76"/>
        <v>1031142.200000003</v>
      </c>
    </row>
    <row r="4889" spans="1:6" ht="39">
      <c r="A4889" s="832">
        <v>44470</v>
      </c>
      <c r="B4889" s="828">
        <v>0</v>
      </c>
      <c r="C4889" s="1574" t="s">
        <v>22055</v>
      </c>
      <c r="D4889" s="857">
        <v>15000</v>
      </c>
      <c r="E4889" s="2192"/>
      <c r="F4889" s="1926">
        <f t="shared" si="76"/>
        <v>1046142.200000003</v>
      </c>
    </row>
    <row r="4890" spans="1:6" s="846" customFormat="1" ht="39">
      <c r="A4890" s="871">
        <v>44470</v>
      </c>
      <c r="B4890" s="2073">
        <v>0</v>
      </c>
      <c r="C4890" s="1579" t="s">
        <v>22056</v>
      </c>
      <c r="D4890" s="839">
        <v>3164000</v>
      </c>
      <c r="E4890" s="2202"/>
      <c r="F4890" s="2272">
        <f t="shared" si="76"/>
        <v>4210142.200000003</v>
      </c>
    </row>
    <row r="4891" spans="1:6" ht="26.25">
      <c r="A4891" s="832">
        <v>44470</v>
      </c>
      <c r="B4891" s="828">
        <v>0</v>
      </c>
      <c r="C4891" s="1574" t="s">
        <v>22057</v>
      </c>
      <c r="D4891" s="857">
        <v>5000</v>
      </c>
      <c r="E4891" s="2192"/>
      <c r="F4891" s="1926">
        <f t="shared" si="76"/>
        <v>4215142.200000003</v>
      </c>
    </row>
    <row r="4892" spans="1:6" ht="26.25">
      <c r="A4892" s="832">
        <v>44470</v>
      </c>
      <c r="B4892" s="828">
        <v>0</v>
      </c>
      <c r="C4892" s="1574" t="s">
        <v>22058</v>
      </c>
      <c r="D4892" s="857">
        <v>18000</v>
      </c>
      <c r="E4892" s="2192"/>
      <c r="F4892" s="1926">
        <f t="shared" si="76"/>
        <v>4233142.200000003</v>
      </c>
    </row>
    <row r="4893" spans="1:6">
      <c r="A4893" s="832">
        <v>44470</v>
      </c>
      <c r="B4893" s="828">
        <v>0</v>
      </c>
      <c r="C4893" s="1574" t="s">
        <v>22059</v>
      </c>
      <c r="D4893" s="831"/>
      <c r="E4893" s="2192">
        <v>150</v>
      </c>
      <c r="F4893" s="1926">
        <f t="shared" si="76"/>
        <v>4232992.200000003</v>
      </c>
    </row>
    <row r="4894" spans="1:6" ht="26.25">
      <c r="A4894" s="832">
        <v>44471</v>
      </c>
      <c r="B4894" s="828">
        <v>0</v>
      </c>
      <c r="C4894" s="1574" t="s">
        <v>22060</v>
      </c>
      <c r="D4894" s="857">
        <v>25000</v>
      </c>
      <c r="E4894" s="2192"/>
      <c r="F4894" s="1926">
        <f t="shared" si="76"/>
        <v>4257992.200000003</v>
      </c>
    </row>
    <row r="4895" spans="1:6">
      <c r="A4895" s="832">
        <v>44471</v>
      </c>
      <c r="B4895" s="828">
        <v>0</v>
      </c>
      <c r="C4895" s="1574" t="s">
        <v>22061</v>
      </c>
      <c r="D4895" s="831"/>
      <c r="E4895" s="2192">
        <v>50</v>
      </c>
      <c r="F4895" s="1926">
        <f t="shared" si="76"/>
        <v>4257942.200000003</v>
      </c>
    </row>
    <row r="4896" spans="1:6" ht="26.25">
      <c r="A4896" s="832">
        <v>44473</v>
      </c>
      <c r="B4896" s="828">
        <v>0</v>
      </c>
      <c r="C4896" s="1574" t="s">
        <v>22080</v>
      </c>
      <c r="D4896" s="857">
        <v>8000</v>
      </c>
      <c r="E4896" s="2192"/>
      <c r="F4896" s="1926">
        <f t="shared" si="76"/>
        <v>4265942.200000003</v>
      </c>
    </row>
    <row r="4897" spans="1:6" ht="26.25">
      <c r="A4897" s="832">
        <v>44474</v>
      </c>
      <c r="B4897" s="828">
        <v>0</v>
      </c>
      <c r="C4897" s="1574" t="s">
        <v>22081</v>
      </c>
      <c r="D4897" s="857">
        <v>10000</v>
      </c>
      <c r="E4897" s="2192"/>
      <c r="F4897" s="1926">
        <f t="shared" si="76"/>
        <v>4275942.200000003</v>
      </c>
    </row>
    <row r="4898" spans="1:6">
      <c r="A4898" s="832">
        <v>44474</v>
      </c>
      <c r="B4898" s="828">
        <v>0</v>
      </c>
      <c r="C4898" s="1574" t="s">
        <v>22082</v>
      </c>
      <c r="D4898" s="831"/>
      <c r="E4898" s="2192">
        <v>50</v>
      </c>
      <c r="F4898" s="1926">
        <f t="shared" si="76"/>
        <v>4275892.200000003</v>
      </c>
    </row>
    <row r="4899" spans="1:6" ht="51.75">
      <c r="A4899" s="832">
        <v>44476</v>
      </c>
      <c r="B4899" s="828">
        <v>0</v>
      </c>
      <c r="C4899" s="1574" t="s">
        <v>22083</v>
      </c>
      <c r="D4899" s="857">
        <v>34000</v>
      </c>
      <c r="E4899" s="2192"/>
      <c r="F4899" s="1926">
        <f t="shared" si="76"/>
        <v>4309892.200000003</v>
      </c>
    </row>
    <row r="4900" spans="1:6">
      <c r="A4900" s="832">
        <v>44476</v>
      </c>
      <c r="B4900" s="828">
        <v>0</v>
      </c>
      <c r="C4900" s="1574" t="s">
        <v>22084</v>
      </c>
      <c r="D4900" s="831"/>
      <c r="E4900" s="2192">
        <v>50</v>
      </c>
      <c r="F4900" s="1926">
        <f t="shared" si="76"/>
        <v>4309842.200000003</v>
      </c>
    </row>
    <row r="4901" spans="1:6" s="846" customFormat="1" ht="26.25">
      <c r="A4901" s="871">
        <v>44478</v>
      </c>
      <c r="B4901" s="2073">
        <v>0</v>
      </c>
      <c r="C4901" s="1579" t="s">
        <v>22085</v>
      </c>
      <c r="D4901" s="839">
        <v>1400000</v>
      </c>
      <c r="E4901" s="2202"/>
      <c r="F4901" s="2272">
        <f t="shared" si="76"/>
        <v>5709842.200000003</v>
      </c>
    </row>
    <row r="4902" spans="1:6" s="846" customFormat="1" ht="26.25">
      <c r="A4902" s="871">
        <v>44478</v>
      </c>
      <c r="B4902" s="2073">
        <v>0</v>
      </c>
      <c r="C4902" s="1579" t="s">
        <v>22086</v>
      </c>
      <c r="D4902" s="839">
        <v>200000</v>
      </c>
      <c r="E4902" s="2202"/>
      <c r="F4902" s="2272">
        <f t="shared" si="76"/>
        <v>5909842.200000003</v>
      </c>
    </row>
    <row r="4903" spans="1:6">
      <c r="A4903" s="832">
        <v>44478</v>
      </c>
      <c r="B4903" s="828">
        <v>0</v>
      </c>
      <c r="C4903" s="1574" t="s">
        <v>22087</v>
      </c>
      <c r="D4903" s="831"/>
      <c r="E4903" s="2192">
        <v>100</v>
      </c>
      <c r="F4903" s="1926">
        <f t="shared" si="76"/>
        <v>5909742.200000003</v>
      </c>
    </row>
    <row r="4904" spans="1:6" ht="39">
      <c r="A4904" s="832">
        <v>44482</v>
      </c>
      <c r="B4904" s="828">
        <v>84159709</v>
      </c>
      <c r="C4904" s="1574" t="s">
        <v>22165</v>
      </c>
      <c r="D4904" s="831"/>
      <c r="E4904" s="2193">
        <v>6000000</v>
      </c>
      <c r="F4904" s="1926">
        <f t="shared" si="76"/>
        <v>-90257.79999999702</v>
      </c>
    </row>
    <row r="4905" spans="1:6" ht="39">
      <c r="A4905" s="832">
        <v>44482</v>
      </c>
      <c r="B4905" s="828">
        <v>84159709</v>
      </c>
      <c r="C4905" s="1574" t="s">
        <v>22166</v>
      </c>
      <c r="D4905" s="831"/>
      <c r="E4905" s="2192">
        <v>50</v>
      </c>
      <c r="F4905" s="1926">
        <f t="shared" si="76"/>
        <v>-90307.79999999702</v>
      </c>
    </row>
    <row r="4906" spans="1:6">
      <c r="A4906" s="832">
        <v>44482</v>
      </c>
      <c r="B4906" s="828">
        <v>84159709</v>
      </c>
      <c r="C4906" s="1574" t="s">
        <v>22167</v>
      </c>
      <c r="D4906" s="831"/>
      <c r="E4906" s="2192">
        <v>3.75</v>
      </c>
      <c r="F4906" s="1926">
        <f t="shared" si="76"/>
        <v>-90311.54999999702</v>
      </c>
    </row>
    <row r="4907" spans="1:6" ht="39">
      <c r="A4907" s="832">
        <v>44483</v>
      </c>
      <c r="B4907" s="828">
        <v>0</v>
      </c>
      <c r="C4907" s="1575" t="s">
        <v>22168</v>
      </c>
      <c r="D4907" s="857">
        <v>5000</v>
      </c>
      <c r="E4907" s="2192"/>
      <c r="F4907" s="1926">
        <f t="shared" si="76"/>
        <v>-85311.54999999702</v>
      </c>
    </row>
    <row r="4908" spans="1:6" s="846" customFormat="1" ht="26.25">
      <c r="A4908" s="871">
        <v>44486</v>
      </c>
      <c r="B4908" s="2073">
        <v>0</v>
      </c>
      <c r="C4908" s="1579" t="s">
        <v>22169</v>
      </c>
      <c r="D4908" s="839">
        <v>120000</v>
      </c>
      <c r="E4908" s="2202"/>
      <c r="F4908" s="2272">
        <f t="shared" si="76"/>
        <v>34688.45000000298</v>
      </c>
    </row>
    <row r="4909" spans="1:6">
      <c r="A4909" s="832">
        <v>44486</v>
      </c>
      <c r="B4909" s="828">
        <v>0</v>
      </c>
      <c r="C4909" s="1574" t="s">
        <v>22170</v>
      </c>
      <c r="D4909" s="831"/>
      <c r="E4909" s="2192">
        <v>50</v>
      </c>
      <c r="F4909" s="1926">
        <f t="shared" si="76"/>
        <v>34638.45000000298</v>
      </c>
    </row>
    <row r="4910" spans="1:6" ht="26.25">
      <c r="A4910" s="832">
        <v>44488</v>
      </c>
      <c r="B4910" s="828">
        <v>0</v>
      </c>
      <c r="C4910" s="1574" t="s">
        <v>22171</v>
      </c>
      <c r="D4910" s="857">
        <v>20000</v>
      </c>
      <c r="E4910" s="2192"/>
      <c r="F4910" s="1926">
        <f t="shared" si="76"/>
        <v>54638.45000000298</v>
      </c>
    </row>
    <row r="4911" spans="1:6">
      <c r="A4911" s="832">
        <v>44488</v>
      </c>
      <c r="B4911" s="828">
        <v>0</v>
      </c>
      <c r="C4911" s="1574" t="s">
        <v>22172</v>
      </c>
      <c r="D4911" s="831"/>
      <c r="E4911" s="2192">
        <v>50</v>
      </c>
      <c r="F4911" s="1926">
        <f t="shared" si="76"/>
        <v>54588.45000000298</v>
      </c>
    </row>
    <row r="4912" spans="1:6" ht="26.25">
      <c r="A4912" s="832">
        <v>44489</v>
      </c>
      <c r="B4912" s="828">
        <v>0</v>
      </c>
      <c r="C4912" s="2052" t="s">
        <v>22291</v>
      </c>
      <c r="D4912" s="857">
        <v>20000</v>
      </c>
      <c r="E4912" s="2192"/>
      <c r="F4912" s="1926">
        <f t="shared" si="76"/>
        <v>74588.45000000298</v>
      </c>
    </row>
    <row r="4913" spans="1:6">
      <c r="A4913" s="832">
        <v>44489</v>
      </c>
      <c r="B4913" s="828">
        <v>0</v>
      </c>
      <c r="C4913" s="2052" t="s">
        <v>22292</v>
      </c>
      <c r="D4913" s="831"/>
      <c r="E4913" s="2192">
        <v>50</v>
      </c>
      <c r="F4913" s="1926">
        <f t="shared" si="76"/>
        <v>74538.45000000298</v>
      </c>
    </row>
    <row r="4914" spans="1:6" ht="26.25">
      <c r="A4914" s="832">
        <v>44492</v>
      </c>
      <c r="B4914" s="828">
        <v>0</v>
      </c>
      <c r="C4914" s="2052" t="s">
        <v>22293</v>
      </c>
      <c r="D4914" s="857">
        <v>40000</v>
      </c>
      <c r="E4914" s="2192"/>
      <c r="F4914" s="1926">
        <f t="shared" si="76"/>
        <v>114538.45000000298</v>
      </c>
    </row>
    <row r="4915" spans="1:6">
      <c r="A4915" s="832">
        <v>44492</v>
      </c>
      <c r="B4915" s="828">
        <v>0</v>
      </c>
      <c r="C4915" s="2052" t="s">
        <v>22294</v>
      </c>
      <c r="D4915" s="831"/>
      <c r="E4915" s="2192">
        <v>50</v>
      </c>
      <c r="F4915" s="1926">
        <f t="shared" si="76"/>
        <v>114488.45000000298</v>
      </c>
    </row>
    <row r="4916" spans="1:6" ht="51.75">
      <c r="A4916" s="832">
        <v>44493</v>
      </c>
      <c r="B4916" s="828">
        <v>0</v>
      </c>
      <c r="C4916" s="2052" t="s">
        <v>22295</v>
      </c>
      <c r="D4916" s="857">
        <v>20000</v>
      </c>
      <c r="E4916" s="2192"/>
      <c r="F4916" s="1926">
        <f t="shared" si="76"/>
        <v>134488.45000000298</v>
      </c>
    </row>
    <row r="4917" spans="1:6" ht="39">
      <c r="A4917" s="832">
        <v>44493</v>
      </c>
      <c r="B4917" s="828">
        <v>0</v>
      </c>
      <c r="C4917" s="2052" t="s">
        <v>22296</v>
      </c>
      <c r="D4917" s="857">
        <v>20000</v>
      </c>
      <c r="E4917" s="2192"/>
      <c r="F4917" s="1926">
        <f t="shared" si="76"/>
        <v>154488.45000000298</v>
      </c>
    </row>
    <row r="4918" spans="1:6">
      <c r="A4918" s="832">
        <v>44493</v>
      </c>
      <c r="B4918" s="828">
        <v>0</v>
      </c>
      <c r="C4918" s="2052" t="s">
        <v>22297</v>
      </c>
      <c r="D4918" s="831"/>
      <c r="E4918" s="2192">
        <v>100</v>
      </c>
      <c r="F4918" s="1926">
        <f t="shared" si="76"/>
        <v>154388.45000000298</v>
      </c>
    </row>
    <row r="4919" spans="1:6" ht="51.75">
      <c r="A4919" s="832">
        <v>44495</v>
      </c>
      <c r="B4919" s="828">
        <v>0</v>
      </c>
      <c r="C4919" s="1574" t="s">
        <v>22371</v>
      </c>
      <c r="D4919" s="857">
        <v>12000</v>
      </c>
      <c r="E4919" s="2192"/>
      <c r="F4919" s="1926">
        <f t="shared" si="76"/>
        <v>166388.45000000298</v>
      </c>
    </row>
    <row r="4920" spans="1:6">
      <c r="A4920" s="832">
        <v>44495</v>
      </c>
      <c r="B4920" s="828">
        <v>0</v>
      </c>
      <c r="C4920" s="1574" t="s">
        <v>22372</v>
      </c>
      <c r="D4920" s="831"/>
      <c r="E4920" s="2192">
        <v>50</v>
      </c>
      <c r="F4920" s="1926">
        <f t="shared" si="76"/>
        <v>166338.45000000298</v>
      </c>
    </row>
    <row r="4921" spans="1:6" s="846" customFormat="1" ht="26.25">
      <c r="A4921" s="871">
        <v>44496</v>
      </c>
      <c r="B4921" s="2073">
        <v>0</v>
      </c>
      <c r="C4921" s="1579" t="s">
        <v>22373</v>
      </c>
      <c r="D4921" s="839">
        <v>513560</v>
      </c>
      <c r="E4921" s="2202"/>
      <c r="F4921" s="2272">
        <f t="shared" si="76"/>
        <v>679898.45000000298</v>
      </c>
    </row>
    <row r="4922" spans="1:6">
      <c r="A4922" s="832">
        <v>44496</v>
      </c>
      <c r="B4922" s="828">
        <v>0</v>
      </c>
      <c r="C4922" s="1574" t="s">
        <v>22374</v>
      </c>
      <c r="D4922" s="831"/>
      <c r="E4922" s="2192">
        <v>50</v>
      </c>
      <c r="F4922" s="1926">
        <f t="shared" si="76"/>
        <v>679848.45000000298</v>
      </c>
    </row>
    <row r="4923" spans="1:6" ht="26.25">
      <c r="A4923" s="832">
        <v>44497</v>
      </c>
      <c r="B4923" s="828">
        <v>0</v>
      </c>
      <c r="C4923" s="1574" t="s">
        <v>22377</v>
      </c>
      <c r="D4923" s="857">
        <v>20000</v>
      </c>
      <c r="E4923" s="2192"/>
      <c r="F4923" s="1926">
        <f t="shared" si="76"/>
        <v>699848.45000000298</v>
      </c>
    </row>
    <row r="4924" spans="1:6">
      <c r="A4924" s="832">
        <v>44497</v>
      </c>
      <c r="B4924" s="828">
        <v>0</v>
      </c>
      <c r="C4924" s="1574" t="s">
        <v>22375</v>
      </c>
      <c r="D4924" s="831"/>
      <c r="E4924" s="2192">
        <v>50</v>
      </c>
      <c r="F4924" s="1926">
        <f t="shared" si="76"/>
        <v>699798.45000000298</v>
      </c>
    </row>
    <row r="4925" spans="1:6" ht="39">
      <c r="A4925" s="832">
        <v>44498</v>
      </c>
      <c r="B4925" s="828">
        <v>0</v>
      </c>
      <c r="C4925" s="1574" t="s">
        <v>22378</v>
      </c>
      <c r="D4925" s="857">
        <v>25000</v>
      </c>
      <c r="E4925" s="2192"/>
      <c r="F4925" s="1926">
        <f t="shared" si="76"/>
        <v>724798.45000000298</v>
      </c>
    </row>
    <row r="4926" spans="1:6">
      <c r="A4926" s="832">
        <v>44498</v>
      </c>
      <c r="B4926" s="828">
        <v>0</v>
      </c>
      <c r="C4926" s="1574" t="s">
        <v>22376</v>
      </c>
      <c r="D4926" s="831"/>
      <c r="E4926" s="2192">
        <v>50</v>
      </c>
      <c r="F4926" s="1926">
        <f t="shared" si="76"/>
        <v>724748.45000000298</v>
      </c>
    </row>
    <row r="4927" spans="1:6">
      <c r="A4927" s="832">
        <v>44501</v>
      </c>
      <c r="B4927" s="828">
        <v>0</v>
      </c>
      <c r="C4927" s="1574" t="s">
        <v>11736</v>
      </c>
      <c r="D4927" s="831"/>
      <c r="E4927" s="2193">
        <v>6000</v>
      </c>
      <c r="F4927" s="1926">
        <f t="shared" si="76"/>
        <v>718748.45000000298</v>
      </c>
    </row>
    <row r="4928" spans="1:6">
      <c r="A4928" s="832">
        <v>44501</v>
      </c>
      <c r="B4928" s="828">
        <v>0</v>
      </c>
      <c r="C4928" s="1574" t="s">
        <v>11737</v>
      </c>
      <c r="D4928" s="831"/>
      <c r="E4928" s="2192">
        <v>450</v>
      </c>
      <c r="F4928" s="1926">
        <f t="shared" si="76"/>
        <v>718298.45000000298</v>
      </c>
    </row>
    <row r="4929" spans="1:8" ht="26.25">
      <c r="A4929" s="1875">
        <v>44524</v>
      </c>
      <c r="B4929" s="2085">
        <v>0</v>
      </c>
      <c r="C4929" s="2053" t="s">
        <v>22626</v>
      </c>
      <c r="D4929" s="890">
        <v>120000</v>
      </c>
      <c r="E4929" s="2226"/>
      <c r="F4929" s="1926">
        <f t="shared" si="76"/>
        <v>838298.45000000298</v>
      </c>
    </row>
    <row r="4930" spans="1:8">
      <c r="A4930" s="1875">
        <v>44524</v>
      </c>
      <c r="B4930" s="2085">
        <v>0</v>
      </c>
      <c r="C4930" s="2053" t="s">
        <v>22627</v>
      </c>
      <c r="D4930" s="891"/>
      <c r="E4930" s="2226">
        <v>50</v>
      </c>
      <c r="F4930" s="1926">
        <f t="shared" si="76"/>
        <v>838248.45000000298</v>
      </c>
    </row>
    <row r="4931" spans="1:8">
      <c r="A4931" s="1875">
        <v>44530</v>
      </c>
      <c r="B4931" s="2085">
        <v>9999609681</v>
      </c>
      <c r="C4931" s="2053" t="s">
        <v>22628</v>
      </c>
      <c r="D4931" s="890">
        <v>10214884.140000001</v>
      </c>
      <c r="E4931" s="2226"/>
      <c r="F4931" s="1926">
        <f t="shared" ref="F4931:F4994" si="77">F4930-E4931+D4931</f>
        <v>11053132.590000004</v>
      </c>
    </row>
    <row r="4932" spans="1:8">
      <c r="A4932" s="1875">
        <v>44530</v>
      </c>
      <c r="B4932" s="2085">
        <v>0</v>
      </c>
      <c r="C4932" s="2053" t="s">
        <v>22629</v>
      </c>
      <c r="D4932" s="891"/>
      <c r="E4932" s="2226">
        <v>50</v>
      </c>
      <c r="F4932" s="1926">
        <f t="shared" si="77"/>
        <v>11053082.590000004</v>
      </c>
      <c r="H4932" s="892">
        <v>33356.61</v>
      </c>
    </row>
    <row r="4933" spans="1:8" ht="39">
      <c r="A4933" s="832">
        <v>44534</v>
      </c>
      <c r="B4933" s="828">
        <v>93025519</v>
      </c>
      <c r="C4933" s="1574" t="s">
        <v>22630</v>
      </c>
      <c r="D4933" s="618"/>
      <c r="E4933" s="2193">
        <v>11250000</v>
      </c>
      <c r="F4933" s="1926">
        <f t="shared" si="77"/>
        <v>-196917.40999999642</v>
      </c>
    </row>
    <row r="4934" spans="1:8" ht="39">
      <c r="A4934" s="832">
        <v>44534</v>
      </c>
      <c r="B4934" s="828">
        <v>93025519</v>
      </c>
      <c r="C4934" s="1574" t="s">
        <v>22631</v>
      </c>
      <c r="D4934" s="618"/>
      <c r="E4934" s="2192">
        <v>50</v>
      </c>
      <c r="F4934" s="1926">
        <f t="shared" si="77"/>
        <v>-196967.40999999642</v>
      </c>
    </row>
    <row r="4935" spans="1:8">
      <c r="A4935" s="832">
        <v>44534</v>
      </c>
      <c r="B4935" s="828">
        <v>93025519</v>
      </c>
      <c r="C4935" s="2044" t="s">
        <v>14205</v>
      </c>
      <c r="D4935" s="619"/>
      <c r="E4935" s="2201">
        <v>3.75</v>
      </c>
      <c r="F4935" s="1926">
        <f t="shared" si="77"/>
        <v>-196971.15999999642</v>
      </c>
    </row>
    <row r="4936" spans="1:8" s="847" customFormat="1" ht="26.25">
      <c r="A4936" s="898">
        <v>44549</v>
      </c>
      <c r="B4936" s="2082">
        <v>0</v>
      </c>
      <c r="C4936" s="1584" t="s">
        <v>23065</v>
      </c>
      <c r="D4936" s="841">
        <v>120000</v>
      </c>
      <c r="E4936" s="2227"/>
      <c r="F4936" s="2275">
        <f t="shared" si="77"/>
        <v>-76971.159999996424</v>
      </c>
    </row>
    <row r="4937" spans="1:8">
      <c r="A4937" s="832">
        <v>44549</v>
      </c>
      <c r="B4937" s="828">
        <v>0</v>
      </c>
      <c r="C4937" s="1574" t="s">
        <v>23066</v>
      </c>
      <c r="D4937" s="831"/>
      <c r="E4937" s="2204">
        <v>50</v>
      </c>
      <c r="F4937" s="1926">
        <f t="shared" si="77"/>
        <v>-77021.159999996424</v>
      </c>
    </row>
    <row r="4938" spans="1:8">
      <c r="A4938" s="832">
        <v>44562</v>
      </c>
      <c r="B4938" s="828">
        <v>0</v>
      </c>
      <c r="C4938" s="1574" t="s">
        <v>11736</v>
      </c>
      <c r="D4938" s="831"/>
      <c r="E4938" s="2220">
        <v>11250</v>
      </c>
      <c r="F4938" s="1926">
        <f t="shared" si="77"/>
        <v>-88271.159999996424</v>
      </c>
    </row>
    <row r="4939" spans="1:8">
      <c r="A4939" s="832">
        <v>44562</v>
      </c>
      <c r="B4939" s="828">
        <v>0</v>
      </c>
      <c r="C4939" s="1574" t="s">
        <v>11737</v>
      </c>
      <c r="D4939" s="831"/>
      <c r="E4939" s="2204">
        <v>843.75</v>
      </c>
      <c r="F4939" s="1926">
        <f t="shared" si="77"/>
        <v>-89114.909999996424</v>
      </c>
    </row>
    <row r="4940" spans="1:8" ht="39">
      <c r="A4940" s="874">
        <v>44566</v>
      </c>
      <c r="B4940" s="2071">
        <v>0</v>
      </c>
      <c r="C4940" s="1580" t="s">
        <v>23067</v>
      </c>
      <c r="D4940" s="841">
        <v>55000</v>
      </c>
      <c r="E4940" s="2187"/>
      <c r="F4940" s="1928">
        <f t="shared" si="77"/>
        <v>-34114.909999996424</v>
      </c>
    </row>
    <row r="4941" spans="1:8">
      <c r="A4941" s="832">
        <v>44566</v>
      </c>
      <c r="B4941" s="828">
        <v>0</v>
      </c>
      <c r="C4941" s="1574" t="s">
        <v>23068</v>
      </c>
      <c r="D4941" s="831"/>
      <c r="E4941" s="2192">
        <v>50</v>
      </c>
      <c r="F4941" s="1926">
        <f t="shared" si="77"/>
        <v>-34164.909999996424</v>
      </c>
    </row>
    <row r="4942" spans="1:8" ht="39">
      <c r="A4942" s="832">
        <v>44567</v>
      </c>
      <c r="B4942" s="828">
        <v>0</v>
      </c>
      <c r="C4942" s="1574" t="s">
        <v>23069</v>
      </c>
      <c r="D4942" s="841">
        <v>27000</v>
      </c>
      <c r="E4942" s="2192"/>
      <c r="F4942" s="1926">
        <f t="shared" si="77"/>
        <v>-7164.9099999964237</v>
      </c>
    </row>
    <row r="4943" spans="1:8" ht="39">
      <c r="A4943" s="832">
        <v>44567</v>
      </c>
      <c r="B4943" s="828">
        <v>0</v>
      </c>
      <c r="C4943" s="1574" t="s">
        <v>23070</v>
      </c>
      <c r="D4943" s="841">
        <v>27000</v>
      </c>
      <c r="E4943" s="2192"/>
      <c r="F4943" s="1926">
        <f t="shared" si="77"/>
        <v>19835.090000003576</v>
      </c>
    </row>
    <row r="4944" spans="1:8" ht="39">
      <c r="A4944" s="832">
        <v>44567</v>
      </c>
      <c r="B4944" s="828">
        <v>0</v>
      </c>
      <c r="C4944" s="1574" t="s">
        <v>23071</v>
      </c>
      <c r="D4944" s="841">
        <v>35000.01</v>
      </c>
      <c r="E4944" s="2192"/>
      <c r="F4944" s="1926">
        <f t="shared" si="77"/>
        <v>54835.100000003578</v>
      </c>
    </row>
    <row r="4945" spans="1:6">
      <c r="A4945" s="832">
        <v>44567</v>
      </c>
      <c r="B4945" s="828">
        <v>0</v>
      </c>
      <c r="C4945" s="1574" t="s">
        <v>23072</v>
      </c>
      <c r="D4945" s="831"/>
      <c r="E4945" s="2192">
        <v>50</v>
      </c>
      <c r="F4945" s="1926">
        <f t="shared" si="77"/>
        <v>54785.100000003578</v>
      </c>
    </row>
    <row r="4946" spans="1:6" s="847" customFormat="1" ht="39">
      <c r="A4946" s="898">
        <v>44568</v>
      </c>
      <c r="B4946" s="2082">
        <v>0</v>
      </c>
      <c r="C4946" s="1584" t="s">
        <v>23346</v>
      </c>
      <c r="D4946" s="841">
        <v>60000</v>
      </c>
      <c r="E4946" s="2227"/>
      <c r="F4946" s="2275">
        <f t="shared" si="77"/>
        <v>114785.10000000359</v>
      </c>
    </row>
    <row r="4947" spans="1:6" ht="39">
      <c r="A4947" s="832">
        <v>44568</v>
      </c>
      <c r="B4947" s="828">
        <v>0</v>
      </c>
      <c r="C4947" s="1574" t="s">
        <v>23073</v>
      </c>
      <c r="D4947" s="841">
        <v>37000</v>
      </c>
      <c r="E4947" s="2192"/>
      <c r="F4947" s="1926">
        <f t="shared" si="77"/>
        <v>151785.10000000359</v>
      </c>
    </row>
    <row r="4948" spans="1:6" ht="39">
      <c r="A4948" s="832">
        <v>44568</v>
      </c>
      <c r="B4948" s="828">
        <v>0</v>
      </c>
      <c r="C4948" s="1574" t="s">
        <v>23074</v>
      </c>
      <c r="D4948" s="841">
        <v>27000</v>
      </c>
      <c r="E4948" s="2192"/>
      <c r="F4948" s="1926">
        <f t="shared" si="77"/>
        <v>178785.10000000359</v>
      </c>
    </row>
    <row r="4949" spans="1:6" ht="39">
      <c r="A4949" s="832">
        <v>44568</v>
      </c>
      <c r="B4949" s="828">
        <v>0</v>
      </c>
      <c r="C4949" s="1574" t="s">
        <v>23075</v>
      </c>
      <c r="D4949" s="841">
        <v>69000</v>
      </c>
      <c r="E4949" s="2192"/>
      <c r="F4949" s="1926">
        <f t="shared" si="77"/>
        <v>247785.10000000359</v>
      </c>
    </row>
    <row r="4950" spans="1:6">
      <c r="A4950" s="832">
        <v>44569</v>
      </c>
      <c r="B4950" s="828">
        <v>0</v>
      </c>
      <c r="C4950" s="1574" t="s">
        <v>23076</v>
      </c>
      <c r="D4950" s="831"/>
      <c r="E4950" s="2192">
        <v>150</v>
      </c>
      <c r="F4950" s="1926">
        <f t="shared" si="77"/>
        <v>247635.10000000359</v>
      </c>
    </row>
    <row r="4951" spans="1:6" ht="39">
      <c r="A4951" s="832">
        <v>44569</v>
      </c>
      <c r="B4951" s="828">
        <v>0</v>
      </c>
      <c r="C4951" s="1574" t="s">
        <v>23077</v>
      </c>
      <c r="D4951" s="841">
        <v>75000</v>
      </c>
      <c r="E4951" s="2192"/>
      <c r="F4951" s="1926">
        <f t="shared" si="77"/>
        <v>322635.10000000359</v>
      </c>
    </row>
    <row r="4952" spans="1:6" ht="39">
      <c r="A4952" s="832">
        <v>44569</v>
      </c>
      <c r="B4952" s="828">
        <v>0</v>
      </c>
      <c r="C4952" s="1574" t="s">
        <v>23078</v>
      </c>
      <c r="D4952" s="841">
        <v>32000</v>
      </c>
      <c r="E4952" s="2192"/>
      <c r="F4952" s="1926">
        <f t="shared" si="77"/>
        <v>354635.10000000359</v>
      </c>
    </row>
    <row r="4953" spans="1:6" ht="39">
      <c r="A4953" s="832">
        <v>44569</v>
      </c>
      <c r="B4953" s="828">
        <v>0</v>
      </c>
      <c r="C4953" s="1574" t="s">
        <v>23079</v>
      </c>
      <c r="D4953" s="841">
        <v>27000</v>
      </c>
      <c r="E4953" s="2192"/>
      <c r="F4953" s="1926">
        <f t="shared" si="77"/>
        <v>381635.10000000359</v>
      </c>
    </row>
    <row r="4954" spans="1:6" ht="39">
      <c r="A4954" s="832">
        <v>44569</v>
      </c>
      <c r="B4954" s="828">
        <v>0</v>
      </c>
      <c r="C4954" s="1574" t="s">
        <v>23080</v>
      </c>
      <c r="D4954" s="841">
        <v>27000</v>
      </c>
      <c r="E4954" s="2192"/>
      <c r="F4954" s="1926">
        <f t="shared" si="77"/>
        <v>408635.10000000359</v>
      </c>
    </row>
    <row r="4955" spans="1:6" ht="26.25">
      <c r="A4955" s="832">
        <v>44569</v>
      </c>
      <c r="B4955" s="828">
        <v>0</v>
      </c>
      <c r="C4955" s="1574" t="s">
        <v>23081</v>
      </c>
      <c r="D4955" s="841">
        <v>40000</v>
      </c>
      <c r="E4955" s="2192"/>
      <c r="F4955" s="1926">
        <f t="shared" si="77"/>
        <v>448635.10000000359</v>
      </c>
    </row>
    <row r="4956" spans="1:6">
      <c r="A4956" s="832">
        <v>44569</v>
      </c>
      <c r="B4956" s="828">
        <v>0</v>
      </c>
      <c r="C4956" s="1574" t="s">
        <v>23082</v>
      </c>
      <c r="D4956" s="831"/>
      <c r="E4956" s="2192">
        <v>200</v>
      </c>
      <c r="F4956" s="1926">
        <f t="shared" si="77"/>
        <v>448435.10000000359</v>
      </c>
    </row>
    <row r="4957" spans="1:6" ht="39">
      <c r="A4957" s="832">
        <v>44571</v>
      </c>
      <c r="B4957" s="828">
        <v>0</v>
      </c>
      <c r="C4957" s="1574" t="s">
        <v>23083</v>
      </c>
      <c r="D4957" s="841">
        <v>80000</v>
      </c>
      <c r="E4957" s="2192"/>
      <c r="F4957" s="1926">
        <f t="shared" si="77"/>
        <v>528435.10000000359</v>
      </c>
    </row>
    <row r="4958" spans="1:6" ht="39">
      <c r="A4958" s="832">
        <v>44571</v>
      </c>
      <c r="B4958" s="828">
        <v>0</v>
      </c>
      <c r="C4958" s="1574" t="s">
        <v>23084</v>
      </c>
      <c r="D4958" s="841">
        <v>70000</v>
      </c>
      <c r="E4958" s="2192"/>
      <c r="F4958" s="1926">
        <f t="shared" si="77"/>
        <v>598435.10000000359</v>
      </c>
    </row>
    <row r="4959" spans="1:6" ht="39">
      <c r="A4959" s="832">
        <v>44571</v>
      </c>
      <c r="B4959" s="828">
        <v>0</v>
      </c>
      <c r="C4959" s="1574" t="s">
        <v>23085</v>
      </c>
      <c r="D4959" s="841">
        <v>10000</v>
      </c>
      <c r="E4959" s="2192"/>
      <c r="F4959" s="1926">
        <f t="shared" si="77"/>
        <v>608435.10000000359</v>
      </c>
    </row>
    <row r="4960" spans="1:6" ht="39">
      <c r="A4960" s="832">
        <v>44571</v>
      </c>
      <c r="B4960" s="828">
        <v>0</v>
      </c>
      <c r="C4960" s="1574" t="s">
        <v>23086</v>
      </c>
      <c r="D4960" s="841">
        <v>55000</v>
      </c>
      <c r="E4960" s="2192"/>
      <c r="F4960" s="1926">
        <f t="shared" si="77"/>
        <v>663435.10000000359</v>
      </c>
    </row>
    <row r="4961" spans="1:6" ht="26.25">
      <c r="A4961" s="832">
        <v>44571</v>
      </c>
      <c r="B4961" s="828">
        <v>0</v>
      </c>
      <c r="C4961" s="1574" t="s">
        <v>23087</v>
      </c>
      <c r="D4961" s="841">
        <v>65000</v>
      </c>
      <c r="E4961" s="2192"/>
      <c r="F4961" s="1926">
        <f t="shared" si="77"/>
        <v>728435.10000000359</v>
      </c>
    </row>
    <row r="4962" spans="1:6" ht="39">
      <c r="A4962" s="832">
        <v>44571</v>
      </c>
      <c r="B4962" s="828">
        <v>0</v>
      </c>
      <c r="C4962" s="1574" t="s">
        <v>23088</v>
      </c>
      <c r="D4962" s="841">
        <v>40000</v>
      </c>
      <c r="E4962" s="2192"/>
      <c r="F4962" s="1926">
        <f t="shared" si="77"/>
        <v>768435.10000000359</v>
      </c>
    </row>
    <row r="4963" spans="1:6">
      <c r="A4963" s="832">
        <v>44571</v>
      </c>
      <c r="B4963" s="828">
        <v>0</v>
      </c>
      <c r="C4963" s="1574" t="s">
        <v>23089</v>
      </c>
      <c r="D4963" s="831"/>
      <c r="E4963" s="2192">
        <v>100</v>
      </c>
      <c r="F4963" s="1926">
        <f t="shared" si="77"/>
        <v>768335.10000000359</v>
      </c>
    </row>
    <row r="4964" spans="1:6" ht="26.25">
      <c r="A4964" s="832">
        <v>44572</v>
      </c>
      <c r="B4964" s="828">
        <v>0</v>
      </c>
      <c r="C4964" s="1574" t="s">
        <v>23090</v>
      </c>
      <c r="D4964" s="841">
        <v>18000</v>
      </c>
      <c r="E4964" s="2192"/>
      <c r="F4964" s="1926">
        <f t="shared" si="77"/>
        <v>786335.10000000359</v>
      </c>
    </row>
    <row r="4965" spans="1:6" ht="39">
      <c r="A4965" s="832">
        <v>44572</v>
      </c>
      <c r="B4965" s="828">
        <v>0</v>
      </c>
      <c r="C4965" s="1574" t="s">
        <v>23091</v>
      </c>
      <c r="D4965" s="841">
        <v>40000</v>
      </c>
      <c r="E4965" s="2192"/>
      <c r="F4965" s="1926">
        <f t="shared" si="77"/>
        <v>826335.10000000359</v>
      </c>
    </row>
    <row r="4966" spans="1:6" ht="39">
      <c r="A4966" s="832">
        <v>44572</v>
      </c>
      <c r="B4966" s="828">
        <v>0</v>
      </c>
      <c r="C4966" s="1574" t="s">
        <v>23092</v>
      </c>
      <c r="D4966" s="841">
        <v>40000</v>
      </c>
      <c r="E4966" s="2192"/>
      <c r="F4966" s="1926">
        <f t="shared" si="77"/>
        <v>866335.10000000359</v>
      </c>
    </row>
    <row r="4967" spans="1:6" ht="39">
      <c r="A4967" s="832">
        <v>44572</v>
      </c>
      <c r="B4967" s="828">
        <v>0</v>
      </c>
      <c r="C4967" s="1574" t="s">
        <v>23093</v>
      </c>
      <c r="D4967" s="841">
        <v>35000</v>
      </c>
      <c r="E4967" s="2192"/>
      <c r="F4967" s="1926">
        <f t="shared" si="77"/>
        <v>901335.10000000359</v>
      </c>
    </row>
    <row r="4968" spans="1:6">
      <c r="A4968" s="832">
        <v>44572</v>
      </c>
      <c r="B4968" s="828">
        <v>0</v>
      </c>
      <c r="C4968" s="1574" t="s">
        <v>23094</v>
      </c>
      <c r="D4968" s="831"/>
      <c r="E4968" s="2192">
        <v>100</v>
      </c>
      <c r="F4968" s="1926">
        <f t="shared" si="77"/>
        <v>901235.10000000359</v>
      </c>
    </row>
    <row r="4969" spans="1:6" ht="39">
      <c r="A4969" s="832">
        <v>44573</v>
      </c>
      <c r="B4969" s="828">
        <v>0</v>
      </c>
      <c r="C4969" s="1574" t="s">
        <v>23095</v>
      </c>
      <c r="D4969" s="841">
        <v>40000</v>
      </c>
      <c r="E4969" s="2192"/>
      <c r="F4969" s="1926">
        <f t="shared" si="77"/>
        <v>941235.10000000359</v>
      </c>
    </row>
    <row r="4970" spans="1:6" ht="39">
      <c r="A4970" s="832">
        <v>44573</v>
      </c>
      <c r="B4970" s="828">
        <v>0</v>
      </c>
      <c r="C4970" s="1574" t="s">
        <v>23096</v>
      </c>
      <c r="D4970" s="841">
        <v>55000</v>
      </c>
      <c r="E4970" s="2192"/>
      <c r="F4970" s="1926">
        <f t="shared" si="77"/>
        <v>996235.10000000359</v>
      </c>
    </row>
    <row r="4971" spans="1:6" ht="39">
      <c r="A4971" s="832">
        <v>44573</v>
      </c>
      <c r="B4971" s="828">
        <v>0</v>
      </c>
      <c r="C4971" s="1574" t="s">
        <v>23097</v>
      </c>
      <c r="D4971" s="841">
        <v>40000</v>
      </c>
      <c r="E4971" s="2192"/>
      <c r="F4971" s="1926">
        <f t="shared" si="77"/>
        <v>1036235.1000000036</v>
      </c>
    </row>
    <row r="4972" spans="1:6" ht="39">
      <c r="A4972" s="832">
        <v>44573</v>
      </c>
      <c r="B4972" s="828">
        <v>0</v>
      </c>
      <c r="C4972" s="1574" t="s">
        <v>23098</v>
      </c>
      <c r="D4972" s="841">
        <v>60000</v>
      </c>
      <c r="E4972" s="2192"/>
      <c r="F4972" s="1926">
        <f t="shared" si="77"/>
        <v>1096235.1000000036</v>
      </c>
    </row>
    <row r="4973" spans="1:6" ht="39">
      <c r="A4973" s="832">
        <v>44573</v>
      </c>
      <c r="B4973" s="828">
        <v>0</v>
      </c>
      <c r="C4973" s="1574" t="s">
        <v>23099</v>
      </c>
      <c r="D4973" s="841">
        <v>70000</v>
      </c>
      <c r="E4973" s="2192"/>
      <c r="F4973" s="1926">
        <f t="shared" si="77"/>
        <v>1166235.1000000036</v>
      </c>
    </row>
    <row r="4974" spans="1:6" ht="39">
      <c r="A4974" s="832">
        <v>44573</v>
      </c>
      <c r="B4974" s="828">
        <v>0</v>
      </c>
      <c r="C4974" s="1574" t="s">
        <v>23100</v>
      </c>
      <c r="D4974" s="841">
        <v>75000</v>
      </c>
      <c r="E4974" s="2192"/>
      <c r="F4974" s="1926">
        <f t="shared" si="77"/>
        <v>1241235.1000000036</v>
      </c>
    </row>
    <row r="4975" spans="1:6" ht="39">
      <c r="A4975" s="832">
        <v>44573</v>
      </c>
      <c r="B4975" s="828">
        <v>0</v>
      </c>
      <c r="C4975" s="1574" t="s">
        <v>23101</v>
      </c>
      <c r="D4975" s="841">
        <v>50000</v>
      </c>
      <c r="E4975" s="2192"/>
      <c r="F4975" s="1926">
        <f t="shared" si="77"/>
        <v>1291235.1000000036</v>
      </c>
    </row>
    <row r="4976" spans="1:6">
      <c r="A4976" s="832">
        <v>44573</v>
      </c>
      <c r="B4976" s="828">
        <v>0</v>
      </c>
      <c r="C4976" s="1574" t="s">
        <v>23102</v>
      </c>
      <c r="D4976" s="842"/>
      <c r="E4976" s="2192">
        <v>100</v>
      </c>
      <c r="F4976" s="1926">
        <f t="shared" si="77"/>
        <v>1291135.1000000036</v>
      </c>
    </row>
    <row r="4977" spans="1:6" ht="26.25">
      <c r="A4977" s="832">
        <v>44574</v>
      </c>
      <c r="B4977" s="828">
        <v>0</v>
      </c>
      <c r="C4977" s="1574" t="s">
        <v>23103</v>
      </c>
      <c r="D4977" s="841">
        <v>65000</v>
      </c>
      <c r="E4977" s="2192"/>
      <c r="F4977" s="1926">
        <f t="shared" si="77"/>
        <v>1356135.1000000036</v>
      </c>
    </row>
    <row r="4978" spans="1:6" ht="26.25">
      <c r="A4978" s="832">
        <v>44574</v>
      </c>
      <c r="B4978" s="828">
        <v>0</v>
      </c>
      <c r="C4978" s="1574" t="s">
        <v>23104</v>
      </c>
      <c r="D4978" s="841">
        <v>65000</v>
      </c>
      <c r="E4978" s="2192"/>
      <c r="F4978" s="1926">
        <f t="shared" si="77"/>
        <v>1421135.1000000036</v>
      </c>
    </row>
    <row r="4979" spans="1:6" ht="26.25">
      <c r="A4979" s="832">
        <v>44574</v>
      </c>
      <c r="B4979" s="828">
        <v>0</v>
      </c>
      <c r="C4979" s="1574" t="s">
        <v>23105</v>
      </c>
      <c r="D4979" s="841">
        <v>65000</v>
      </c>
      <c r="E4979" s="2192"/>
      <c r="F4979" s="1926">
        <f t="shared" si="77"/>
        <v>1486135.1000000036</v>
      </c>
    </row>
    <row r="4980" spans="1:6" ht="39">
      <c r="A4980" s="832">
        <v>44574</v>
      </c>
      <c r="B4980" s="828">
        <v>0</v>
      </c>
      <c r="C4980" s="1574" t="s">
        <v>23106</v>
      </c>
      <c r="D4980" s="841">
        <v>105000</v>
      </c>
      <c r="E4980" s="2192"/>
      <c r="F4980" s="1926">
        <f t="shared" si="77"/>
        <v>1591135.1000000036</v>
      </c>
    </row>
    <row r="4981" spans="1:6" ht="39">
      <c r="A4981" s="832">
        <v>44574</v>
      </c>
      <c r="B4981" s="828">
        <v>0</v>
      </c>
      <c r="C4981" s="1574" t="s">
        <v>23107</v>
      </c>
      <c r="D4981" s="841">
        <v>55000</v>
      </c>
      <c r="E4981" s="2192"/>
      <c r="F4981" s="1926">
        <f t="shared" si="77"/>
        <v>1646135.1000000036</v>
      </c>
    </row>
    <row r="4982" spans="1:6" ht="26.25">
      <c r="A4982" s="832">
        <v>44574</v>
      </c>
      <c r="B4982" s="828">
        <v>0</v>
      </c>
      <c r="C4982" s="1574" t="s">
        <v>23108</v>
      </c>
      <c r="D4982" s="841">
        <v>55000</v>
      </c>
      <c r="E4982" s="2192"/>
      <c r="F4982" s="1926">
        <f t="shared" si="77"/>
        <v>1701135.1000000036</v>
      </c>
    </row>
    <row r="4983" spans="1:6">
      <c r="A4983" s="832">
        <v>44574</v>
      </c>
      <c r="B4983" s="828">
        <v>0</v>
      </c>
      <c r="C4983" s="1574" t="s">
        <v>23109</v>
      </c>
      <c r="D4983" s="842"/>
      <c r="E4983" s="2192">
        <v>100</v>
      </c>
      <c r="F4983" s="1926">
        <f t="shared" si="77"/>
        <v>1701035.1000000036</v>
      </c>
    </row>
    <row r="4984" spans="1:6" ht="26.25">
      <c r="A4984" s="832">
        <v>44575</v>
      </c>
      <c r="B4984" s="828">
        <v>0</v>
      </c>
      <c r="C4984" s="1574" t="s">
        <v>23110</v>
      </c>
      <c r="D4984" s="841">
        <v>27000</v>
      </c>
      <c r="E4984" s="2192"/>
      <c r="F4984" s="1926">
        <f t="shared" si="77"/>
        <v>1728035.1000000036</v>
      </c>
    </row>
    <row r="4985" spans="1:6" ht="39">
      <c r="A4985" s="832">
        <v>44575</v>
      </c>
      <c r="B4985" s="828">
        <v>0</v>
      </c>
      <c r="C4985" s="1574" t="s">
        <v>23111</v>
      </c>
      <c r="D4985" s="841">
        <v>70000</v>
      </c>
      <c r="E4985" s="2192"/>
      <c r="F4985" s="1926">
        <f t="shared" si="77"/>
        <v>1798035.1000000036</v>
      </c>
    </row>
    <row r="4986" spans="1:6" ht="26.25">
      <c r="A4986" s="832">
        <v>44575</v>
      </c>
      <c r="B4986" s="828">
        <v>0</v>
      </c>
      <c r="C4986" s="1574" t="s">
        <v>23112</v>
      </c>
      <c r="D4986" s="841">
        <v>40000</v>
      </c>
      <c r="E4986" s="2192"/>
      <c r="F4986" s="1926">
        <f t="shared" si="77"/>
        <v>1838035.1000000036</v>
      </c>
    </row>
    <row r="4987" spans="1:6" ht="26.25">
      <c r="A4987" s="832">
        <v>44575</v>
      </c>
      <c r="B4987" s="828">
        <v>0</v>
      </c>
      <c r="C4987" s="1574" t="s">
        <v>23113</v>
      </c>
      <c r="D4987" s="841">
        <v>70000</v>
      </c>
      <c r="E4987" s="2192"/>
      <c r="F4987" s="1926">
        <f t="shared" si="77"/>
        <v>1908035.1000000036</v>
      </c>
    </row>
    <row r="4988" spans="1:6" ht="26.25">
      <c r="A4988" s="832">
        <v>44575</v>
      </c>
      <c r="B4988" s="828">
        <v>0</v>
      </c>
      <c r="C4988" s="1574" t="s">
        <v>23114</v>
      </c>
      <c r="D4988" s="841">
        <v>40000</v>
      </c>
      <c r="E4988" s="2192"/>
      <c r="F4988" s="1926">
        <f t="shared" si="77"/>
        <v>1948035.1000000036</v>
      </c>
    </row>
    <row r="4989" spans="1:6" ht="39">
      <c r="A4989" s="832">
        <v>44575</v>
      </c>
      <c r="B4989" s="828">
        <v>0</v>
      </c>
      <c r="C4989" s="1574" t="s">
        <v>23115</v>
      </c>
      <c r="D4989" s="841">
        <v>40000</v>
      </c>
      <c r="E4989" s="2192"/>
      <c r="F4989" s="1926">
        <f t="shared" si="77"/>
        <v>1988035.1000000036</v>
      </c>
    </row>
    <row r="4990" spans="1:6" ht="26.25">
      <c r="A4990" s="832">
        <v>44575</v>
      </c>
      <c r="B4990" s="828">
        <v>0</v>
      </c>
      <c r="C4990" s="1574" t="s">
        <v>23116</v>
      </c>
      <c r="D4990" s="841">
        <v>65000</v>
      </c>
      <c r="E4990" s="2192"/>
      <c r="F4990" s="1926">
        <f t="shared" si="77"/>
        <v>2053035.1000000036</v>
      </c>
    </row>
    <row r="4991" spans="1:6" ht="26.25">
      <c r="A4991" s="832">
        <v>44575</v>
      </c>
      <c r="B4991" s="828">
        <v>0</v>
      </c>
      <c r="C4991" s="1574" t="s">
        <v>23117</v>
      </c>
      <c r="D4991" s="841">
        <v>105000</v>
      </c>
      <c r="E4991" s="2192"/>
      <c r="F4991" s="1926">
        <f t="shared" si="77"/>
        <v>2158035.1000000034</v>
      </c>
    </row>
    <row r="4992" spans="1:6" ht="39">
      <c r="A4992" s="832">
        <v>44575</v>
      </c>
      <c r="B4992" s="828">
        <v>0</v>
      </c>
      <c r="C4992" s="1574" t="s">
        <v>23118</v>
      </c>
      <c r="D4992" s="841">
        <v>75000</v>
      </c>
      <c r="E4992" s="2192"/>
      <c r="F4992" s="1926">
        <f t="shared" si="77"/>
        <v>2233035.1000000034</v>
      </c>
    </row>
    <row r="4993" spans="1:6" ht="26.25">
      <c r="A4993" s="832">
        <v>44575</v>
      </c>
      <c r="B4993" s="828">
        <v>0</v>
      </c>
      <c r="C4993" s="1574" t="s">
        <v>23119</v>
      </c>
      <c r="D4993" s="841">
        <v>40000</v>
      </c>
      <c r="E4993" s="2192"/>
      <c r="F4993" s="1926">
        <f t="shared" si="77"/>
        <v>2273035.1000000034</v>
      </c>
    </row>
    <row r="4994" spans="1:6" ht="26.25">
      <c r="A4994" s="832">
        <v>44575</v>
      </c>
      <c r="B4994" s="828">
        <v>0</v>
      </c>
      <c r="C4994" s="1574" t="s">
        <v>23120</v>
      </c>
      <c r="D4994" s="841">
        <v>40000</v>
      </c>
      <c r="E4994" s="2192"/>
      <c r="F4994" s="1926">
        <f t="shared" si="77"/>
        <v>2313035.1000000034</v>
      </c>
    </row>
    <row r="4995" spans="1:6" ht="26.25">
      <c r="A4995" s="832">
        <v>44575</v>
      </c>
      <c r="B4995" s="828">
        <v>0</v>
      </c>
      <c r="C4995" s="1574" t="s">
        <v>23121</v>
      </c>
      <c r="D4995" s="841">
        <v>55000</v>
      </c>
      <c r="E4995" s="2192"/>
      <c r="F4995" s="1926">
        <f t="shared" ref="F4995:F5058" si="78">F4994-E4995+D4995</f>
        <v>2368035.1000000034</v>
      </c>
    </row>
    <row r="4996" spans="1:6" ht="26.25">
      <c r="A4996" s="832">
        <v>44575</v>
      </c>
      <c r="B4996" s="828">
        <v>0</v>
      </c>
      <c r="C4996" s="1574" t="s">
        <v>23122</v>
      </c>
      <c r="D4996" s="841">
        <v>27000</v>
      </c>
      <c r="E4996" s="2192"/>
      <c r="F4996" s="1926">
        <f t="shared" si="78"/>
        <v>2395035.1000000034</v>
      </c>
    </row>
    <row r="4997" spans="1:6">
      <c r="A4997" s="832">
        <v>44575</v>
      </c>
      <c r="B4997" s="828">
        <v>0</v>
      </c>
      <c r="C4997" s="1574" t="s">
        <v>23123</v>
      </c>
      <c r="D4997" s="842"/>
      <c r="E4997" s="2192">
        <v>300</v>
      </c>
      <c r="F4997" s="1926">
        <f t="shared" si="78"/>
        <v>2394735.1000000034</v>
      </c>
    </row>
    <row r="4998" spans="1:6" ht="26.25">
      <c r="A4998" s="832">
        <v>44576</v>
      </c>
      <c r="B4998" s="828">
        <v>0</v>
      </c>
      <c r="C4998" s="1574" t="s">
        <v>23124</v>
      </c>
      <c r="D4998" s="841">
        <v>40000</v>
      </c>
      <c r="E4998" s="2192"/>
      <c r="F4998" s="1926">
        <f t="shared" si="78"/>
        <v>2434735.1000000034</v>
      </c>
    </row>
    <row r="4999" spans="1:6" ht="39">
      <c r="A4999" s="832">
        <v>44576</v>
      </c>
      <c r="B4999" s="828">
        <v>0</v>
      </c>
      <c r="C4999" s="1574" t="s">
        <v>23125</v>
      </c>
      <c r="D4999" s="841">
        <v>75000</v>
      </c>
      <c r="E4999" s="2192"/>
      <c r="F4999" s="1926">
        <f t="shared" si="78"/>
        <v>2509735.1000000034</v>
      </c>
    </row>
    <row r="5000" spans="1:6" ht="39">
      <c r="A5000" s="832">
        <v>44576</v>
      </c>
      <c r="B5000" s="828">
        <v>0</v>
      </c>
      <c r="C5000" s="1574" t="s">
        <v>23126</v>
      </c>
      <c r="D5000" s="841">
        <v>75000</v>
      </c>
      <c r="E5000" s="2192"/>
      <c r="F5000" s="1926">
        <f t="shared" si="78"/>
        <v>2584735.1000000034</v>
      </c>
    </row>
    <row r="5001" spans="1:6" ht="39">
      <c r="A5001" s="832">
        <v>44576</v>
      </c>
      <c r="B5001" s="828">
        <v>0</v>
      </c>
      <c r="C5001" s="1574" t="s">
        <v>23127</v>
      </c>
      <c r="D5001" s="841">
        <v>55000</v>
      </c>
      <c r="E5001" s="2192"/>
      <c r="F5001" s="1926">
        <f t="shared" si="78"/>
        <v>2639735.1000000034</v>
      </c>
    </row>
    <row r="5002" spans="1:6" ht="26.25">
      <c r="A5002" s="832">
        <v>44576</v>
      </c>
      <c r="B5002" s="828">
        <v>0</v>
      </c>
      <c r="C5002" s="1574" t="s">
        <v>23128</v>
      </c>
      <c r="D5002" s="841">
        <v>60000</v>
      </c>
      <c r="E5002" s="2192"/>
      <c r="F5002" s="1926">
        <f t="shared" si="78"/>
        <v>2699735.1000000034</v>
      </c>
    </row>
    <row r="5003" spans="1:6" ht="26.25">
      <c r="A5003" s="832">
        <v>44576</v>
      </c>
      <c r="B5003" s="828">
        <v>0</v>
      </c>
      <c r="C5003" s="1574" t="s">
        <v>23129</v>
      </c>
      <c r="D5003" s="841">
        <v>10000</v>
      </c>
      <c r="E5003" s="2192"/>
      <c r="F5003" s="1926">
        <f t="shared" si="78"/>
        <v>2709735.1000000034</v>
      </c>
    </row>
    <row r="5004" spans="1:6" ht="50.25" customHeight="1">
      <c r="A5004" s="874">
        <v>44576</v>
      </c>
      <c r="B5004" s="2071">
        <v>0</v>
      </c>
      <c r="C5004" s="1565" t="s">
        <v>23157</v>
      </c>
      <c r="D5004" s="841">
        <v>60000</v>
      </c>
      <c r="E5004" s="2192"/>
      <c r="F5004" s="1926">
        <f t="shared" si="78"/>
        <v>2769735.1000000034</v>
      </c>
    </row>
    <row r="5005" spans="1:6" ht="39">
      <c r="A5005" s="832">
        <v>44576</v>
      </c>
      <c r="B5005" s="828">
        <v>0</v>
      </c>
      <c r="C5005" s="1574" t="s">
        <v>23156</v>
      </c>
      <c r="D5005" s="841">
        <v>85000</v>
      </c>
      <c r="E5005" s="2192"/>
      <c r="F5005" s="1926">
        <f t="shared" si="78"/>
        <v>2854735.1000000034</v>
      </c>
    </row>
    <row r="5006" spans="1:6" ht="26.25">
      <c r="A5006" s="832">
        <v>44576</v>
      </c>
      <c r="B5006" s="828">
        <v>0</v>
      </c>
      <c r="C5006" s="1574" t="s">
        <v>23130</v>
      </c>
      <c r="D5006" s="841">
        <v>70000</v>
      </c>
      <c r="E5006" s="2192"/>
      <c r="F5006" s="1926">
        <f t="shared" si="78"/>
        <v>2924735.1000000034</v>
      </c>
    </row>
    <row r="5007" spans="1:6" ht="39">
      <c r="A5007" s="832">
        <v>44576</v>
      </c>
      <c r="B5007" s="828">
        <v>0</v>
      </c>
      <c r="C5007" s="1574" t="s">
        <v>23131</v>
      </c>
      <c r="D5007" s="841">
        <v>40000</v>
      </c>
      <c r="E5007" s="2192"/>
      <c r="F5007" s="1926">
        <f t="shared" si="78"/>
        <v>2964735.1000000034</v>
      </c>
    </row>
    <row r="5008" spans="1:6" ht="26.25">
      <c r="A5008" s="832">
        <v>44576</v>
      </c>
      <c r="B5008" s="828">
        <v>0</v>
      </c>
      <c r="C5008" s="1574" t="s">
        <v>23132</v>
      </c>
      <c r="D5008" s="841">
        <v>27000</v>
      </c>
      <c r="E5008" s="2192"/>
      <c r="F5008" s="1926">
        <f t="shared" si="78"/>
        <v>2991735.1000000034</v>
      </c>
    </row>
    <row r="5009" spans="1:6" ht="39">
      <c r="A5009" s="832">
        <v>44576</v>
      </c>
      <c r="B5009" s="828">
        <v>0</v>
      </c>
      <c r="C5009" s="1574" t="s">
        <v>23133</v>
      </c>
      <c r="D5009" s="841">
        <v>75000</v>
      </c>
      <c r="E5009" s="2192"/>
      <c r="F5009" s="1926">
        <f t="shared" si="78"/>
        <v>3066735.1000000034</v>
      </c>
    </row>
    <row r="5010" spans="1:6" ht="39">
      <c r="A5010" s="832">
        <v>44576</v>
      </c>
      <c r="B5010" s="828">
        <v>0</v>
      </c>
      <c r="C5010" s="1574" t="s">
        <v>23134</v>
      </c>
      <c r="D5010" s="841">
        <v>45000</v>
      </c>
      <c r="E5010" s="2192"/>
      <c r="F5010" s="1926">
        <f t="shared" si="78"/>
        <v>3111735.1000000034</v>
      </c>
    </row>
    <row r="5011" spans="1:6" ht="26.25">
      <c r="A5011" s="832">
        <v>44576</v>
      </c>
      <c r="B5011" s="828">
        <v>0</v>
      </c>
      <c r="C5011" s="1574" t="s">
        <v>23135</v>
      </c>
      <c r="D5011" s="841">
        <v>27000</v>
      </c>
      <c r="E5011" s="2192"/>
      <c r="F5011" s="1926">
        <f t="shared" si="78"/>
        <v>3138735.1000000034</v>
      </c>
    </row>
    <row r="5012" spans="1:6" ht="26.25">
      <c r="A5012" s="832">
        <v>44576</v>
      </c>
      <c r="B5012" s="828">
        <v>0</v>
      </c>
      <c r="C5012" s="1574" t="s">
        <v>23136</v>
      </c>
      <c r="D5012" s="841">
        <v>50000</v>
      </c>
      <c r="E5012" s="2192"/>
      <c r="F5012" s="1926">
        <f t="shared" si="78"/>
        <v>3188735.1000000034</v>
      </c>
    </row>
    <row r="5013" spans="1:6" ht="39">
      <c r="A5013" s="832">
        <v>44576</v>
      </c>
      <c r="B5013" s="828">
        <v>0</v>
      </c>
      <c r="C5013" s="1574" t="s">
        <v>23137</v>
      </c>
      <c r="D5013" s="841">
        <v>40000</v>
      </c>
      <c r="E5013" s="2192"/>
      <c r="F5013" s="1926">
        <f t="shared" si="78"/>
        <v>3228735.1000000034</v>
      </c>
    </row>
    <row r="5014" spans="1:6" ht="26.25">
      <c r="A5014" s="832">
        <v>44576</v>
      </c>
      <c r="B5014" s="828">
        <v>0</v>
      </c>
      <c r="C5014" s="1574" t="s">
        <v>23138</v>
      </c>
      <c r="D5014" s="841">
        <v>105000</v>
      </c>
      <c r="E5014" s="2192"/>
      <c r="F5014" s="1926">
        <f t="shared" si="78"/>
        <v>3333735.1000000034</v>
      </c>
    </row>
    <row r="5015" spans="1:6" ht="51.75">
      <c r="A5015" s="832">
        <v>44576</v>
      </c>
      <c r="B5015" s="828">
        <v>0</v>
      </c>
      <c r="C5015" s="1574" t="s">
        <v>23139</v>
      </c>
      <c r="D5015" s="841">
        <v>27000</v>
      </c>
      <c r="E5015" s="2192"/>
      <c r="F5015" s="1926">
        <f t="shared" si="78"/>
        <v>3360735.1000000034</v>
      </c>
    </row>
    <row r="5016" spans="1:6" ht="39">
      <c r="A5016" s="832">
        <v>44576</v>
      </c>
      <c r="B5016" s="828">
        <v>0</v>
      </c>
      <c r="C5016" s="1574" t="s">
        <v>23140</v>
      </c>
      <c r="D5016" s="841">
        <v>20000</v>
      </c>
      <c r="E5016" s="2192"/>
      <c r="F5016" s="1926">
        <f t="shared" si="78"/>
        <v>3380735.1000000034</v>
      </c>
    </row>
    <row r="5017" spans="1:6" ht="26.25">
      <c r="A5017" s="832">
        <v>44576</v>
      </c>
      <c r="B5017" s="828">
        <v>0</v>
      </c>
      <c r="C5017" s="1574" t="s">
        <v>23141</v>
      </c>
      <c r="D5017" s="893">
        <v>60000</v>
      </c>
      <c r="E5017" s="2192"/>
      <c r="F5017" s="1926">
        <f t="shared" si="78"/>
        <v>3440735.1000000034</v>
      </c>
    </row>
    <row r="5018" spans="1:6">
      <c r="A5018" s="832">
        <v>44576</v>
      </c>
      <c r="B5018" s="828">
        <v>0</v>
      </c>
      <c r="C5018" s="1574" t="s">
        <v>23142</v>
      </c>
      <c r="D5018" s="831"/>
      <c r="E5018" s="2192">
        <v>650</v>
      </c>
      <c r="F5018" s="1926">
        <f t="shared" si="78"/>
        <v>3440085.1000000034</v>
      </c>
    </row>
    <row r="5019" spans="1:6" ht="39">
      <c r="A5019" s="832">
        <v>44577</v>
      </c>
      <c r="B5019" s="828">
        <v>0</v>
      </c>
      <c r="C5019" s="1574" t="s">
        <v>23143</v>
      </c>
      <c r="D5019" s="894">
        <v>20000</v>
      </c>
      <c r="E5019" s="2192"/>
      <c r="F5019" s="1926">
        <f t="shared" si="78"/>
        <v>3460085.1000000034</v>
      </c>
    </row>
    <row r="5020" spans="1:6" ht="39">
      <c r="A5020" s="832">
        <v>44577</v>
      </c>
      <c r="B5020" s="828">
        <v>0</v>
      </c>
      <c r="C5020" s="1574" t="s">
        <v>23144</v>
      </c>
      <c r="D5020" s="841">
        <v>40000</v>
      </c>
      <c r="E5020" s="2192"/>
      <c r="F5020" s="1926">
        <f t="shared" si="78"/>
        <v>3500085.1000000034</v>
      </c>
    </row>
    <row r="5021" spans="1:6" ht="39">
      <c r="A5021" s="832">
        <v>44577</v>
      </c>
      <c r="B5021" s="828">
        <v>0</v>
      </c>
      <c r="C5021" s="1574" t="s">
        <v>23145</v>
      </c>
      <c r="D5021" s="841">
        <v>75000</v>
      </c>
      <c r="E5021" s="2192"/>
      <c r="F5021" s="1926">
        <f t="shared" si="78"/>
        <v>3575085.1000000034</v>
      </c>
    </row>
    <row r="5022" spans="1:6" ht="51.75">
      <c r="A5022" s="832">
        <v>44577</v>
      </c>
      <c r="B5022" s="828">
        <v>0</v>
      </c>
      <c r="C5022" s="1574" t="s">
        <v>23146</v>
      </c>
      <c r="D5022" s="841">
        <v>35000</v>
      </c>
      <c r="E5022" s="2192"/>
      <c r="F5022" s="1926">
        <f t="shared" si="78"/>
        <v>3610085.1000000034</v>
      </c>
    </row>
    <row r="5023" spans="1:6" ht="39">
      <c r="A5023" s="832">
        <v>44577</v>
      </c>
      <c r="B5023" s="828">
        <v>0</v>
      </c>
      <c r="C5023" s="1574" t="s">
        <v>23147</v>
      </c>
      <c r="D5023" s="841">
        <v>150000</v>
      </c>
      <c r="E5023" s="2192"/>
      <c r="F5023" s="1926">
        <f t="shared" si="78"/>
        <v>3760085.1000000034</v>
      </c>
    </row>
    <row r="5024" spans="1:6" ht="39">
      <c r="A5024" s="832">
        <v>44577</v>
      </c>
      <c r="B5024" s="828">
        <v>0</v>
      </c>
      <c r="C5024" s="1574" t="s">
        <v>23148</v>
      </c>
      <c r="D5024" s="841">
        <v>6000</v>
      </c>
      <c r="E5024" s="2192"/>
      <c r="F5024" s="1926">
        <f t="shared" si="78"/>
        <v>3766085.1000000034</v>
      </c>
    </row>
    <row r="5025" spans="1:6" ht="26.25">
      <c r="A5025" s="832">
        <v>44577</v>
      </c>
      <c r="B5025" s="828">
        <v>0</v>
      </c>
      <c r="C5025" s="1574" t="s">
        <v>23149</v>
      </c>
      <c r="D5025" s="841">
        <v>27000</v>
      </c>
      <c r="E5025" s="2192"/>
      <c r="F5025" s="1926">
        <f t="shared" si="78"/>
        <v>3793085.1000000034</v>
      </c>
    </row>
    <row r="5026" spans="1:6" ht="26.25">
      <c r="A5026" s="832">
        <v>44577</v>
      </c>
      <c r="B5026" s="828">
        <v>0</v>
      </c>
      <c r="C5026" s="1574" t="s">
        <v>23150</v>
      </c>
      <c r="D5026" s="841">
        <v>55000</v>
      </c>
      <c r="E5026" s="2192"/>
      <c r="F5026" s="1926">
        <f t="shared" si="78"/>
        <v>3848085.1000000034</v>
      </c>
    </row>
    <row r="5027" spans="1:6" ht="39">
      <c r="A5027" s="832">
        <v>44577</v>
      </c>
      <c r="B5027" s="828">
        <v>0</v>
      </c>
      <c r="C5027" s="1574" t="s">
        <v>23151</v>
      </c>
      <c r="D5027" s="841">
        <v>65000</v>
      </c>
      <c r="E5027" s="2192"/>
      <c r="F5027" s="1926">
        <f t="shared" si="78"/>
        <v>3913085.1000000034</v>
      </c>
    </row>
    <row r="5028" spans="1:6">
      <c r="A5028" s="832">
        <v>44577</v>
      </c>
      <c r="B5028" s="828">
        <v>0</v>
      </c>
      <c r="C5028" s="1574" t="s">
        <v>23152</v>
      </c>
      <c r="D5028" s="842"/>
      <c r="E5028" s="2192">
        <v>300</v>
      </c>
      <c r="F5028" s="1926">
        <f t="shared" si="78"/>
        <v>3912785.1000000034</v>
      </c>
    </row>
    <row r="5029" spans="1:6" ht="39">
      <c r="A5029" s="832">
        <v>44578</v>
      </c>
      <c r="B5029" s="829">
        <v>0</v>
      </c>
      <c r="C5029" s="1574" t="s">
        <v>23158</v>
      </c>
      <c r="D5029" s="895">
        <v>27000</v>
      </c>
      <c r="E5029" s="2194"/>
      <c r="F5029" s="1926">
        <f t="shared" si="78"/>
        <v>3939785.1000000034</v>
      </c>
    </row>
    <row r="5030" spans="1:6" ht="26.25">
      <c r="A5030" s="871">
        <v>44578</v>
      </c>
      <c r="B5030" s="850">
        <v>0</v>
      </c>
      <c r="C5030" s="1579" t="s">
        <v>23159</v>
      </c>
      <c r="D5030" s="895">
        <v>60000</v>
      </c>
      <c r="E5030" s="2194"/>
      <c r="F5030" s="1926">
        <f t="shared" si="78"/>
        <v>3999785.1000000034</v>
      </c>
    </row>
    <row r="5031" spans="1:6">
      <c r="A5031" s="832">
        <v>44578</v>
      </c>
      <c r="B5031" s="829">
        <v>0</v>
      </c>
      <c r="C5031" s="1574" t="s">
        <v>23160</v>
      </c>
      <c r="D5031" s="896"/>
      <c r="E5031" s="2194">
        <v>50</v>
      </c>
      <c r="F5031" s="1926">
        <f t="shared" si="78"/>
        <v>3999735.1000000034</v>
      </c>
    </row>
    <row r="5032" spans="1:6" ht="51.75">
      <c r="A5032" s="832">
        <v>44579</v>
      </c>
      <c r="B5032" s="829">
        <v>0</v>
      </c>
      <c r="C5032" s="1574" t="s">
        <v>23161</v>
      </c>
      <c r="D5032" s="895">
        <v>40000</v>
      </c>
      <c r="E5032" s="2194"/>
      <c r="F5032" s="1926">
        <f t="shared" si="78"/>
        <v>4039735.1000000034</v>
      </c>
    </row>
    <row r="5033" spans="1:6" ht="26.25">
      <c r="A5033" s="832">
        <v>44579</v>
      </c>
      <c r="B5033" s="829">
        <v>0</v>
      </c>
      <c r="C5033" s="1574" t="s">
        <v>23162</v>
      </c>
      <c r="D5033" s="895">
        <v>35000</v>
      </c>
      <c r="E5033" s="2194"/>
      <c r="F5033" s="1926">
        <f t="shared" si="78"/>
        <v>4074735.1000000034</v>
      </c>
    </row>
    <row r="5034" spans="1:6" ht="39">
      <c r="A5034" s="832">
        <v>44579</v>
      </c>
      <c r="B5034" s="829">
        <v>0</v>
      </c>
      <c r="C5034" s="1574" t="s">
        <v>23163</v>
      </c>
      <c r="D5034" s="895">
        <v>20000</v>
      </c>
      <c r="E5034" s="2194"/>
      <c r="F5034" s="1926">
        <f t="shared" si="78"/>
        <v>4094735.1000000034</v>
      </c>
    </row>
    <row r="5035" spans="1:6">
      <c r="A5035" s="832">
        <v>44579</v>
      </c>
      <c r="B5035" s="829">
        <v>503324385</v>
      </c>
      <c r="C5035" s="1574" t="s">
        <v>23164</v>
      </c>
      <c r="D5035" s="895">
        <v>27000</v>
      </c>
      <c r="E5035" s="2194"/>
      <c r="F5035" s="1926">
        <f t="shared" si="78"/>
        <v>4121735.1000000034</v>
      </c>
    </row>
    <row r="5036" spans="1:6">
      <c r="A5036" s="832">
        <v>44579</v>
      </c>
      <c r="B5036" s="829">
        <v>0</v>
      </c>
      <c r="C5036" s="1574" t="s">
        <v>23165</v>
      </c>
      <c r="D5036" s="896"/>
      <c r="E5036" s="2194">
        <v>200</v>
      </c>
      <c r="F5036" s="1926">
        <f t="shared" si="78"/>
        <v>4121535.1000000034</v>
      </c>
    </row>
    <row r="5037" spans="1:6" ht="26.25">
      <c r="A5037" s="832">
        <v>44580</v>
      </c>
      <c r="B5037" s="829">
        <v>0</v>
      </c>
      <c r="C5037" s="1574" t="s">
        <v>23166</v>
      </c>
      <c r="D5037" s="895">
        <v>27000</v>
      </c>
      <c r="E5037" s="2194"/>
      <c r="F5037" s="1926">
        <f t="shared" si="78"/>
        <v>4148535.1000000034</v>
      </c>
    </row>
    <row r="5038" spans="1:6" ht="26.25">
      <c r="A5038" s="832">
        <v>44580</v>
      </c>
      <c r="B5038" s="829">
        <v>0</v>
      </c>
      <c r="C5038" s="1574" t="s">
        <v>23167</v>
      </c>
      <c r="D5038" s="895">
        <v>37000</v>
      </c>
      <c r="E5038" s="2194"/>
      <c r="F5038" s="1926">
        <f t="shared" si="78"/>
        <v>4185535.1000000034</v>
      </c>
    </row>
    <row r="5039" spans="1:6">
      <c r="A5039" s="832">
        <v>44580</v>
      </c>
      <c r="B5039" s="829">
        <v>0</v>
      </c>
      <c r="C5039" s="1574" t="s">
        <v>23168</v>
      </c>
      <c r="D5039" s="834"/>
      <c r="E5039" s="2194">
        <v>50</v>
      </c>
      <c r="F5039" s="1926">
        <f t="shared" si="78"/>
        <v>4185485.1000000034</v>
      </c>
    </row>
    <row r="5040" spans="1:6">
      <c r="A5040" s="832">
        <v>44581</v>
      </c>
      <c r="B5040" s="829">
        <v>101246827</v>
      </c>
      <c r="C5040" s="1574" t="s">
        <v>23169</v>
      </c>
      <c r="D5040" s="895">
        <v>27000</v>
      </c>
      <c r="E5040" s="2194"/>
      <c r="F5040" s="1926">
        <f t="shared" si="78"/>
        <v>4212485.1000000034</v>
      </c>
    </row>
    <row r="5041" spans="1:6" ht="26.25">
      <c r="A5041" s="832">
        <v>44581</v>
      </c>
      <c r="B5041" s="829">
        <v>0</v>
      </c>
      <c r="C5041" s="1574" t="s">
        <v>23170</v>
      </c>
      <c r="D5041" s="895">
        <v>30000</v>
      </c>
      <c r="E5041" s="2194"/>
      <c r="F5041" s="1926">
        <f t="shared" si="78"/>
        <v>4242485.1000000034</v>
      </c>
    </row>
    <row r="5042" spans="1:6" ht="39">
      <c r="A5042" s="832">
        <v>44581</v>
      </c>
      <c r="B5042" s="829">
        <v>0</v>
      </c>
      <c r="C5042" s="1574" t="s">
        <v>23171</v>
      </c>
      <c r="D5042" s="895">
        <v>45000</v>
      </c>
      <c r="E5042" s="2194"/>
      <c r="F5042" s="1926">
        <f t="shared" si="78"/>
        <v>4287485.1000000034</v>
      </c>
    </row>
    <row r="5043" spans="1:6" ht="26.25">
      <c r="A5043" s="832">
        <v>44581</v>
      </c>
      <c r="B5043" s="829">
        <v>0</v>
      </c>
      <c r="C5043" s="1574" t="s">
        <v>23172</v>
      </c>
      <c r="D5043" s="895">
        <v>45000</v>
      </c>
      <c r="E5043" s="2194"/>
      <c r="F5043" s="1926">
        <f t="shared" si="78"/>
        <v>4332485.1000000034</v>
      </c>
    </row>
    <row r="5044" spans="1:6" ht="39">
      <c r="A5044" s="832">
        <v>44581</v>
      </c>
      <c r="B5044" s="829">
        <v>0</v>
      </c>
      <c r="C5044" s="1574" t="s">
        <v>23173</v>
      </c>
      <c r="D5044" s="895">
        <v>40000</v>
      </c>
      <c r="E5044" s="2194"/>
      <c r="F5044" s="1926">
        <f t="shared" si="78"/>
        <v>4372485.1000000034</v>
      </c>
    </row>
    <row r="5045" spans="1:6" ht="26.25">
      <c r="A5045" s="832">
        <v>44581</v>
      </c>
      <c r="B5045" s="829">
        <v>0</v>
      </c>
      <c r="C5045" s="1574" t="s">
        <v>23174</v>
      </c>
      <c r="D5045" s="895">
        <v>65000</v>
      </c>
      <c r="E5045" s="2194"/>
      <c r="F5045" s="1926">
        <f t="shared" si="78"/>
        <v>4437485.1000000034</v>
      </c>
    </row>
    <row r="5046" spans="1:6">
      <c r="A5046" s="832">
        <v>44581</v>
      </c>
      <c r="B5046" s="829">
        <v>0</v>
      </c>
      <c r="C5046" s="1574" t="s">
        <v>23175</v>
      </c>
      <c r="D5046" s="834"/>
      <c r="E5046" s="2194">
        <v>200</v>
      </c>
      <c r="F5046" s="1926">
        <f t="shared" si="78"/>
        <v>4437285.1000000034</v>
      </c>
    </row>
    <row r="5047" spans="1:6" ht="39">
      <c r="A5047" s="832">
        <v>44582</v>
      </c>
      <c r="B5047" s="829">
        <v>0</v>
      </c>
      <c r="C5047" s="1574" t="s">
        <v>23176</v>
      </c>
      <c r="D5047" s="895">
        <v>40000</v>
      </c>
      <c r="E5047" s="2194"/>
      <c r="F5047" s="1926">
        <f t="shared" si="78"/>
        <v>4477285.1000000034</v>
      </c>
    </row>
    <row r="5048" spans="1:6" ht="39">
      <c r="A5048" s="832">
        <v>44582</v>
      </c>
      <c r="B5048" s="829">
        <v>0</v>
      </c>
      <c r="C5048" s="1574" t="s">
        <v>23177</v>
      </c>
      <c r="D5048" s="895">
        <v>40000</v>
      </c>
      <c r="E5048" s="2194"/>
      <c r="F5048" s="1926">
        <f t="shared" si="78"/>
        <v>4517285.1000000034</v>
      </c>
    </row>
    <row r="5049" spans="1:6" ht="39">
      <c r="A5049" s="832">
        <v>44582</v>
      </c>
      <c r="B5049" s="829">
        <v>0</v>
      </c>
      <c r="C5049" s="1574" t="s">
        <v>23178</v>
      </c>
      <c r="D5049" s="895">
        <v>27000</v>
      </c>
      <c r="E5049" s="2194"/>
      <c r="F5049" s="1926">
        <f t="shared" si="78"/>
        <v>4544285.1000000034</v>
      </c>
    </row>
    <row r="5050" spans="1:6" ht="39">
      <c r="A5050" s="832">
        <v>44582</v>
      </c>
      <c r="B5050" s="829">
        <v>0</v>
      </c>
      <c r="C5050" s="1574" t="s">
        <v>23179</v>
      </c>
      <c r="D5050" s="895">
        <v>60000</v>
      </c>
      <c r="E5050" s="2194"/>
      <c r="F5050" s="1926">
        <f t="shared" si="78"/>
        <v>4604285.1000000034</v>
      </c>
    </row>
    <row r="5051" spans="1:6" ht="39">
      <c r="A5051" s="832">
        <v>44582</v>
      </c>
      <c r="B5051" s="829">
        <v>0</v>
      </c>
      <c r="C5051" s="1574" t="s">
        <v>23180</v>
      </c>
      <c r="D5051" s="895">
        <v>70000</v>
      </c>
      <c r="E5051" s="2194"/>
      <c r="F5051" s="1926">
        <f t="shared" si="78"/>
        <v>4674285.1000000034</v>
      </c>
    </row>
    <row r="5052" spans="1:6" ht="26.25">
      <c r="A5052" s="832">
        <v>44582</v>
      </c>
      <c r="B5052" s="829">
        <v>0</v>
      </c>
      <c r="C5052" s="1574" t="s">
        <v>23181</v>
      </c>
      <c r="D5052" s="895">
        <v>30000</v>
      </c>
      <c r="E5052" s="2194"/>
      <c r="F5052" s="1926">
        <f t="shared" si="78"/>
        <v>4704285.1000000034</v>
      </c>
    </row>
    <row r="5053" spans="1:6" ht="39">
      <c r="A5053" s="832">
        <v>44582</v>
      </c>
      <c r="B5053" s="829">
        <v>0</v>
      </c>
      <c r="C5053" s="1574" t="s">
        <v>23182</v>
      </c>
      <c r="D5053" s="895">
        <v>34000</v>
      </c>
      <c r="E5053" s="2194"/>
      <c r="F5053" s="1926">
        <f t="shared" si="78"/>
        <v>4738285.1000000034</v>
      </c>
    </row>
    <row r="5054" spans="1:6">
      <c r="A5054" s="832">
        <v>44582</v>
      </c>
      <c r="B5054" s="829">
        <v>0</v>
      </c>
      <c r="C5054" s="1574" t="s">
        <v>23183</v>
      </c>
      <c r="D5054" s="896"/>
      <c r="E5054" s="2194">
        <v>250</v>
      </c>
      <c r="F5054" s="1926">
        <f t="shared" si="78"/>
        <v>4738035.1000000034</v>
      </c>
    </row>
    <row r="5055" spans="1:6" ht="39">
      <c r="A5055" s="832">
        <v>44583</v>
      </c>
      <c r="B5055" s="829">
        <v>0</v>
      </c>
      <c r="C5055" s="1574" t="s">
        <v>23184</v>
      </c>
      <c r="D5055" s="895">
        <v>90000</v>
      </c>
      <c r="E5055" s="2194"/>
      <c r="F5055" s="1926">
        <f t="shared" si="78"/>
        <v>4828035.1000000034</v>
      </c>
    </row>
    <row r="5056" spans="1:6" ht="39">
      <c r="A5056" s="832">
        <v>44583</v>
      </c>
      <c r="B5056" s="829">
        <v>0</v>
      </c>
      <c r="C5056" s="1574" t="s">
        <v>23185</v>
      </c>
      <c r="D5056" s="895">
        <v>70000</v>
      </c>
      <c r="E5056" s="2194"/>
      <c r="F5056" s="1926">
        <f t="shared" si="78"/>
        <v>4898035.1000000034</v>
      </c>
    </row>
    <row r="5057" spans="1:6" ht="39">
      <c r="A5057" s="832">
        <v>44583</v>
      </c>
      <c r="B5057" s="829">
        <v>0</v>
      </c>
      <c r="C5057" s="1574" t="s">
        <v>23186</v>
      </c>
      <c r="D5057" s="895">
        <v>27000</v>
      </c>
      <c r="E5057" s="2194"/>
      <c r="F5057" s="1926">
        <f t="shared" si="78"/>
        <v>4925035.1000000034</v>
      </c>
    </row>
    <row r="5058" spans="1:6" ht="26.25">
      <c r="A5058" s="832">
        <v>44583</v>
      </c>
      <c r="B5058" s="829">
        <v>0</v>
      </c>
      <c r="C5058" s="1574" t="s">
        <v>23187</v>
      </c>
      <c r="D5058" s="895">
        <v>50000</v>
      </c>
      <c r="E5058" s="2194"/>
      <c r="F5058" s="1926">
        <f t="shared" si="78"/>
        <v>4975035.1000000034</v>
      </c>
    </row>
    <row r="5059" spans="1:6" ht="51.75">
      <c r="A5059" s="832">
        <v>44583</v>
      </c>
      <c r="B5059" s="829">
        <v>0</v>
      </c>
      <c r="C5059" s="1574" t="s">
        <v>23188</v>
      </c>
      <c r="D5059" s="895">
        <v>40000</v>
      </c>
      <c r="E5059" s="2194"/>
      <c r="F5059" s="1926">
        <f t="shared" ref="F5059:F5122" si="79">F5058-E5059+D5059</f>
        <v>5015035.1000000034</v>
      </c>
    </row>
    <row r="5060" spans="1:6" ht="39">
      <c r="A5060" s="832">
        <v>44583</v>
      </c>
      <c r="B5060" s="829">
        <v>0</v>
      </c>
      <c r="C5060" s="1574" t="s">
        <v>23189</v>
      </c>
      <c r="D5060" s="895">
        <v>55000</v>
      </c>
      <c r="E5060" s="2194"/>
      <c r="F5060" s="1926">
        <f t="shared" si="79"/>
        <v>5070035.1000000034</v>
      </c>
    </row>
    <row r="5061" spans="1:6" ht="26.25">
      <c r="A5061" s="832">
        <v>44583</v>
      </c>
      <c r="B5061" s="829">
        <v>0</v>
      </c>
      <c r="C5061" s="1574" t="s">
        <v>23190</v>
      </c>
      <c r="D5061" s="895">
        <v>40000</v>
      </c>
      <c r="E5061" s="2194"/>
      <c r="F5061" s="1926">
        <f t="shared" si="79"/>
        <v>5110035.1000000034</v>
      </c>
    </row>
    <row r="5062" spans="1:6" ht="51.75">
      <c r="A5062" s="832">
        <v>44583</v>
      </c>
      <c r="B5062" s="829">
        <v>0</v>
      </c>
      <c r="C5062" s="1574" t="s">
        <v>23191</v>
      </c>
      <c r="D5062" s="895">
        <v>40000</v>
      </c>
      <c r="E5062" s="2194"/>
      <c r="F5062" s="1926">
        <f t="shared" si="79"/>
        <v>5150035.1000000034</v>
      </c>
    </row>
    <row r="5063" spans="1:6" ht="39">
      <c r="A5063" s="832">
        <v>44583</v>
      </c>
      <c r="B5063" s="829">
        <v>0</v>
      </c>
      <c r="C5063" s="1574" t="s">
        <v>23192</v>
      </c>
      <c r="D5063" s="895">
        <v>95000</v>
      </c>
      <c r="E5063" s="2194"/>
      <c r="F5063" s="1926">
        <f t="shared" si="79"/>
        <v>5245035.1000000034</v>
      </c>
    </row>
    <row r="5064" spans="1:6" ht="39">
      <c r="A5064" s="832">
        <v>44583</v>
      </c>
      <c r="B5064" s="829">
        <v>0</v>
      </c>
      <c r="C5064" s="1574" t="s">
        <v>23193</v>
      </c>
      <c r="D5064" s="895">
        <v>75000</v>
      </c>
      <c r="E5064" s="2194"/>
      <c r="F5064" s="1926">
        <f t="shared" si="79"/>
        <v>5320035.1000000034</v>
      </c>
    </row>
    <row r="5065" spans="1:6" ht="26.25">
      <c r="A5065" s="832">
        <v>44583</v>
      </c>
      <c r="B5065" s="829">
        <v>0</v>
      </c>
      <c r="C5065" s="1574" t="s">
        <v>23194</v>
      </c>
      <c r="D5065" s="895">
        <v>60000</v>
      </c>
      <c r="E5065" s="2194"/>
      <c r="F5065" s="1926">
        <f t="shared" si="79"/>
        <v>5380035.1000000034</v>
      </c>
    </row>
    <row r="5066" spans="1:6" ht="26.25">
      <c r="A5066" s="832">
        <v>44583</v>
      </c>
      <c r="B5066" s="829">
        <v>0</v>
      </c>
      <c r="C5066" s="1574" t="s">
        <v>23195</v>
      </c>
      <c r="D5066" s="895">
        <v>70000</v>
      </c>
      <c r="E5066" s="2194"/>
      <c r="F5066" s="1926">
        <f t="shared" si="79"/>
        <v>5450035.1000000034</v>
      </c>
    </row>
    <row r="5067" spans="1:6">
      <c r="A5067" s="832">
        <v>44583</v>
      </c>
      <c r="B5067" s="829">
        <v>0</v>
      </c>
      <c r="C5067" s="1574" t="s">
        <v>23196</v>
      </c>
      <c r="D5067" s="896"/>
      <c r="E5067" s="2194">
        <v>400</v>
      </c>
      <c r="F5067" s="1926">
        <f t="shared" si="79"/>
        <v>5449635.1000000034</v>
      </c>
    </row>
    <row r="5068" spans="1:6" ht="39">
      <c r="A5068" s="832">
        <v>44584</v>
      </c>
      <c r="B5068" s="829">
        <v>0</v>
      </c>
      <c r="C5068" s="1574" t="s">
        <v>23197</v>
      </c>
      <c r="D5068" s="895">
        <v>60000</v>
      </c>
      <c r="E5068" s="2194"/>
      <c r="F5068" s="1926">
        <f t="shared" si="79"/>
        <v>5509635.1000000034</v>
      </c>
    </row>
    <row r="5069" spans="1:6" ht="39">
      <c r="A5069" s="832">
        <v>44584</v>
      </c>
      <c r="B5069" s="829">
        <v>0</v>
      </c>
      <c r="C5069" s="1574" t="s">
        <v>23198</v>
      </c>
      <c r="D5069" s="895">
        <v>40000</v>
      </c>
      <c r="E5069" s="2194"/>
      <c r="F5069" s="1926">
        <f t="shared" si="79"/>
        <v>5549635.1000000034</v>
      </c>
    </row>
    <row r="5070" spans="1:6" ht="26.25">
      <c r="A5070" s="832">
        <v>44584</v>
      </c>
      <c r="B5070" s="829">
        <v>0</v>
      </c>
      <c r="C5070" s="1574" t="s">
        <v>23199</v>
      </c>
      <c r="D5070" s="895">
        <v>55000</v>
      </c>
      <c r="E5070" s="2194"/>
      <c r="F5070" s="1926">
        <f t="shared" si="79"/>
        <v>5604635.1000000034</v>
      </c>
    </row>
    <row r="5071" spans="1:6">
      <c r="A5071" s="832">
        <v>44584</v>
      </c>
      <c r="B5071" s="829">
        <v>0</v>
      </c>
      <c r="C5071" s="1574" t="s">
        <v>23200</v>
      </c>
      <c r="D5071" s="834"/>
      <c r="E5071" s="2194">
        <v>50</v>
      </c>
      <c r="F5071" s="1926">
        <f t="shared" si="79"/>
        <v>5604585.1000000034</v>
      </c>
    </row>
    <row r="5072" spans="1:6" s="887" customFormat="1" ht="39">
      <c r="A5072" s="897">
        <v>44585</v>
      </c>
      <c r="B5072" s="840">
        <v>0</v>
      </c>
      <c r="C5072" s="1583" t="s">
        <v>23201</v>
      </c>
      <c r="D5072" s="895">
        <v>80000</v>
      </c>
      <c r="E5072" s="2228"/>
      <c r="F5072" s="1927">
        <f t="shared" si="79"/>
        <v>5684585.1000000034</v>
      </c>
    </row>
    <row r="5073" spans="1:6" ht="39">
      <c r="A5073" s="832">
        <v>44585</v>
      </c>
      <c r="B5073" s="829">
        <v>0</v>
      </c>
      <c r="C5073" s="1574" t="s">
        <v>23202</v>
      </c>
      <c r="D5073" s="895">
        <v>27000</v>
      </c>
      <c r="E5073" s="2194"/>
      <c r="F5073" s="1926">
        <f t="shared" si="79"/>
        <v>5711585.1000000034</v>
      </c>
    </row>
    <row r="5074" spans="1:6" s="847" customFormat="1" ht="26.25">
      <c r="A5074" s="898">
        <v>44585</v>
      </c>
      <c r="B5074" s="885">
        <v>0</v>
      </c>
      <c r="C5074" s="1584" t="s">
        <v>23203</v>
      </c>
      <c r="D5074" s="895">
        <v>130000</v>
      </c>
      <c r="E5074" s="2229"/>
      <c r="F5074" s="2275">
        <f t="shared" si="79"/>
        <v>5841585.1000000034</v>
      </c>
    </row>
    <row r="5075" spans="1:6">
      <c r="A5075" s="832">
        <v>44585</v>
      </c>
      <c r="B5075" s="829">
        <v>0</v>
      </c>
      <c r="C5075" s="1574" t="s">
        <v>23204</v>
      </c>
      <c r="D5075" s="834"/>
      <c r="E5075" s="2194">
        <v>100</v>
      </c>
      <c r="F5075" s="1926">
        <f t="shared" si="79"/>
        <v>5841485.1000000034</v>
      </c>
    </row>
    <row r="5076" spans="1:6" ht="39">
      <c r="A5076" s="832">
        <v>44586</v>
      </c>
      <c r="B5076" s="829">
        <v>0</v>
      </c>
      <c r="C5076" s="1574" t="s">
        <v>23205</v>
      </c>
      <c r="D5076" s="895">
        <v>15000</v>
      </c>
      <c r="E5076" s="2194"/>
      <c r="F5076" s="1926">
        <f t="shared" si="79"/>
        <v>5856485.1000000034</v>
      </c>
    </row>
    <row r="5077" spans="1:6">
      <c r="A5077" s="832">
        <v>44586</v>
      </c>
      <c r="B5077" s="829">
        <v>506436529</v>
      </c>
      <c r="C5077" s="1574" t="s">
        <v>12206</v>
      </c>
      <c r="D5077" s="895">
        <v>65000</v>
      </c>
      <c r="E5077" s="2194"/>
      <c r="F5077" s="1926">
        <f t="shared" si="79"/>
        <v>5921485.1000000034</v>
      </c>
    </row>
    <row r="5078" spans="1:6">
      <c r="A5078" s="832">
        <v>44586</v>
      </c>
      <c r="B5078" s="829">
        <v>0</v>
      </c>
      <c r="C5078" s="1574" t="s">
        <v>23206</v>
      </c>
      <c r="D5078" s="834"/>
      <c r="E5078" s="2194">
        <v>50</v>
      </c>
      <c r="F5078" s="1926">
        <f t="shared" si="79"/>
        <v>5921435.1000000034</v>
      </c>
    </row>
    <row r="5079" spans="1:6" ht="26.25">
      <c r="A5079" s="832">
        <v>44587</v>
      </c>
      <c r="B5079" s="828">
        <v>0</v>
      </c>
      <c r="C5079" s="1574" t="s">
        <v>23348</v>
      </c>
      <c r="D5079" s="841">
        <v>35000</v>
      </c>
      <c r="E5079" s="2192"/>
      <c r="F5079" s="1926">
        <f t="shared" si="79"/>
        <v>5956435.1000000034</v>
      </c>
    </row>
    <row r="5080" spans="1:6" ht="39">
      <c r="A5080" s="832">
        <v>44587</v>
      </c>
      <c r="B5080" s="828">
        <v>0</v>
      </c>
      <c r="C5080" s="1574" t="s">
        <v>23349</v>
      </c>
      <c r="D5080" s="841">
        <v>80000</v>
      </c>
      <c r="E5080" s="2192"/>
      <c r="F5080" s="1926">
        <f t="shared" si="79"/>
        <v>6036435.1000000034</v>
      </c>
    </row>
    <row r="5081" spans="1:6" ht="39">
      <c r="A5081" s="832">
        <v>44587</v>
      </c>
      <c r="B5081" s="828">
        <v>0</v>
      </c>
      <c r="C5081" s="1574" t="s">
        <v>23350</v>
      </c>
      <c r="D5081" s="841">
        <v>60000</v>
      </c>
      <c r="E5081" s="2192"/>
      <c r="F5081" s="1926">
        <f t="shared" si="79"/>
        <v>6096435.1000000034</v>
      </c>
    </row>
    <row r="5082" spans="1:6" ht="39">
      <c r="A5082" s="832">
        <v>44587</v>
      </c>
      <c r="B5082" s="828">
        <v>0</v>
      </c>
      <c r="C5082" s="1574" t="s">
        <v>23351</v>
      </c>
      <c r="D5082" s="841">
        <v>65000</v>
      </c>
      <c r="E5082" s="2192"/>
      <c r="F5082" s="1926">
        <f t="shared" si="79"/>
        <v>6161435.1000000034</v>
      </c>
    </row>
    <row r="5083" spans="1:6" ht="26.25">
      <c r="A5083" s="832">
        <v>44587</v>
      </c>
      <c r="B5083" s="828">
        <v>0</v>
      </c>
      <c r="C5083" s="1574" t="s">
        <v>23352</v>
      </c>
      <c r="D5083" s="841">
        <v>30000</v>
      </c>
      <c r="E5083" s="2192"/>
      <c r="F5083" s="1926">
        <f t="shared" si="79"/>
        <v>6191435.1000000034</v>
      </c>
    </row>
    <row r="5084" spans="1:6">
      <c r="A5084" s="832">
        <v>44587</v>
      </c>
      <c r="B5084" s="828">
        <v>0</v>
      </c>
      <c r="C5084" s="1574" t="s">
        <v>23353</v>
      </c>
      <c r="D5084" s="831"/>
      <c r="E5084" s="2192">
        <v>100</v>
      </c>
      <c r="F5084" s="1926">
        <f t="shared" si="79"/>
        <v>6191335.1000000034</v>
      </c>
    </row>
    <row r="5085" spans="1:6" ht="26.25">
      <c r="A5085" s="832">
        <v>44588</v>
      </c>
      <c r="B5085" s="828">
        <v>0</v>
      </c>
      <c r="C5085" s="1574" t="s">
        <v>23354</v>
      </c>
      <c r="D5085" s="841">
        <v>70000</v>
      </c>
      <c r="E5085" s="2192"/>
      <c r="F5085" s="1926">
        <f t="shared" si="79"/>
        <v>6261335.1000000034</v>
      </c>
    </row>
    <row r="5086" spans="1:6" ht="39">
      <c r="A5086" s="832">
        <v>44588</v>
      </c>
      <c r="B5086" s="828">
        <v>0</v>
      </c>
      <c r="C5086" s="1574" t="s">
        <v>23355</v>
      </c>
      <c r="D5086" s="841">
        <v>60000</v>
      </c>
      <c r="E5086" s="2192"/>
      <c r="F5086" s="1926">
        <f t="shared" si="79"/>
        <v>6321335.1000000034</v>
      </c>
    </row>
    <row r="5087" spans="1:6">
      <c r="A5087" s="832">
        <v>44588</v>
      </c>
      <c r="B5087" s="828">
        <v>0</v>
      </c>
      <c r="C5087" s="1574" t="s">
        <v>23356</v>
      </c>
      <c r="D5087" s="831"/>
      <c r="E5087" s="2192">
        <v>50</v>
      </c>
      <c r="F5087" s="1926">
        <f t="shared" si="79"/>
        <v>6321285.1000000034</v>
      </c>
    </row>
    <row r="5088" spans="1:6" ht="26.25">
      <c r="A5088" s="832">
        <v>44589</v>
      </c>
      <c r="B5088" s="828">
        <v>0</v>
      </c>
      <c r="C5088" s="1574" t="s">
        <v>23357</v>
      </c>
      <c r="D5088" s="841">
        <v>65000</v>
      </c>
      <c r="E5088" s="2192"/>
      <c r="F5088" s="1926">
        <f t="shared" si="79"/>
        <v>6386285.1000000034</v>
      </c>
    </row>
    <row r="5089" spans="1:6" ht="39">
      <c r="A5089" s="832">
        <v>44589</v>
      </c>
      <c r="B5089" s="828">
        <v>0</v>
      </c>
      <c r="C5089" s="1574" t="s">
        <v>23358</v>
      </c>
      <c r="D5089" s="841">
        <v>60000</v>
      </c>
      <c r="E5089" s="2192"/>
      <c r="F5089" s="1926">
        <f t="shared" si="79"/>
        <v>6446285.1000000034</v>
      </c>
    </row>
    <row r="5090" spans="1:6" ht="39">
      <c r="A5090" s="832">
        <v>44589</v>
      </c>
      <c r="B5090" s="828">
        <v>0</v>
      </c>
      <c r="C5090" s="1574" t="s">
        <v>23359</v>
      </c>
      <c r="D5090" s="841">
        <v>80000</v>
      </c>
      <c r="E5090" s="2192"/>
      <c r="F5090" s="1926">
        <f t="shared" si="79"/>
        <v>6526285.1000000034</v>
      </c>
    </row>
    <row r="5091" spans="1:6" ht="26.25">
      <c r="A5091" s="832">
        <v>44589</v>
      </c>
      <c r="B5091" s="828">
        <v>0</v>
      </c>
      <c r="C5091" s="1574" t="s">
        <v>23360</v>
      </c>
      <c r="D5091" s="841">
        <v>55000</v>
      </c>
      <c r="E5091" s="2192"/>
      <c r="F5091" s="1926">
        <f t="shared" si="79"/>
        <v>6581285.1000000034</v>
      </c>
    </row>
    <row r="5092" spans="1:6" ht="26.25">
      <c r="A5092" s="832">
        <v>44589</v>
      </c>
      <c r="B5092" s="828">
        <v>0</v>
      </c>
      <c r="C5092" s="1574" t="s">
        <v>23361</v>
      </c>
      <c r="D5092" s="841">
        <v>35000</v>
      </c>
      <c r="E5092" s="2192"/>
      <c r="F5092" s="1926">
        <f t="shared" si="79"/>
        <v>6616285.1000000034</v>
      </c>
    </row>
    <row r="5093" spans="1:6">
      <c r="A5093" s="832">
        <v>44589</v>
      </c>
      <c r="B5093" s="828">
        <v>110901564</v>
      </c>
      <c r="C5093" s="1574" t="s">
        <v>23362</v>
      </c>
      <c r="D5093" s="893">
        <v>60000</v>
      </c>
      <c r="E5093" s="2192"/>
      <c r="F5093" s="1926">
        <f t="shared" si="79"/>
        <v>6676285.1000000034</v>
      </c>
    </row>
    <row r="5094" spans="1:6" ht="26.25">
      <c r="A5094" s="832">
        <v>44589</v>
      </c>
      <c r="B5094" s="828">
        <v>0</v>
      </c>
      <c r="C5094" s="1574" t="s">
        <v>23363</v>
      </c>
      <c r="D5094" s="893">
        <v>115000</v>
      </c>
      <c r="E5094" s="2192"/>
      <c r="F5094" s="1926">
        <f t="shared" si="79"/>
        <v>6791285.1000000034</v>
      </c>
    </row>
    <row r="5095" spans="1:6" ht="39">
      <c r="A5095" s="832">
        <v>44589</v>
      </c>
      <c r="B5095" s="828">
        <v>0</v>
      </c>
      <c r="C5095" s="1574" t="s">
        <v>23364</v>
      </c>
      <c r="D5095" s="893">
        <v>20000</v>
      </c>
      <c r="E5095" s="2192"/>
      <c r="F5095" s="1926">
        <f t="shared" si="79"/>
        <v>6811285.1000000034</v>
      </c>
    </row>
    <row r="5096" spans="1:6" ht="39">
      <c r="A5096" s="832">
        <v>44589</v>
      </c>
      <c r="B5096" s="828">
        <v>0</v>
      </c>
      <c r="C5096" s="1574" t="s">
        <v>23365</v>
      </c>
      <c r="D5096" s="893">
        <v>25000</v>
      </c>
      <c r="E5096" s="2192"/>
      <c r="F5096" s="1926">
        <f t="shared" si="79"/>
        <v>6836285.1000000034</v>
      </c>
    </row>
    <row r="5097" spans="1:6" ht="26.25">
      <c r="A5097" s="832">
        <v>44589</v>
      </c>
      <c r="B5097" s="828">
        <v>0</v>
      </c>
      <c r="C5097" s="1574" t="s">
        <v>23366</v>
      </c>
      <c r="D5097" s="841">
        <v>95000</v>
      </c>
      <c r="E5097" s="2192"/>
      <c r="F5097" s="1926">
        <f t="shared" si="79"/>
        <v>6931285.1000000034</v>
      </c>
    </row>
    <row r="5098" spans="1:6" ht="39">
      <c r="A5098" s="832">
        <v>44589</v>
      </c>
      <c r="B5098" s="828">
        <v>0</v>
      </c>
      <c r="C5098" s="1574" t="s">
        <v>23367</v>
      </c>
      <c r="D5098" s="841">
        <v>20000</v>
      </c>
      <c r="E5098" s="2192"/>
      <c r="F5098" s="1926">
        <f t="shared" si="79"/>
        <v>6951285.1000000034</v>
      </c>
    </row>
    <row r="5099" spans="1:6">
      <c r="A5099" s="832">
        <v>44589</v>
      </c>
      <c r="B5099" s="828">
        <v>0</v>
      </c>
      <c r="C5099" s="1574" t="s">
        <v>23368</v>
      </c>
      <c r="D5099" s="831"/>
      <c r="E5099" s="2192">
        <v>300</v>
      </c>
      <c r="F5099" s="1926">
        <f t="shared" si="79"/>
        <v>6950985.1000000034</v>
      </c>
    </row>
    <row r="5100" spans="1:6" ht="26.25">
      <c r="A5100" s="832">
        <v>44590</v>
      </c>
      <c r="B5100" s="828">
        <v>0</v>
      </c>
      <c r="C5100" s="1574" t="s">
        <v>23369</v>
      </c>
      <c r="D5100" s="841">
        <v>75000</v>
      </c>
      <c r="E5100" s="2192"/>
      <c r="F5100" s="1926">
        <f t="shared" si="79"/>
        <v>7025985.1000000034</v>
      </c>
    </row>
    <row r="5101" spans="1:6" ht="39">
      <c r="A5101" s="832">
        <v>44590</v>
      </c>
      <c r="B5101" s="828">
        <v>0</v>
      </c>
      <c r="C5101" s="1574" t="s">
        <v>23370</v>
      </c>
      <c r="D5101" s="841">
        <v>75000</v>
      </c>
      <c r="E5101" s="2192"/>
      <c r="F5101" s="1926">
        <f t="shared" si="79"/>
        <v>7100985.1000000034</v>
      </c>
    </row>
    <row r="5102" spans="1:6" ht="26.25">
      <c r="A5102" s="832">
        <v>44590</v>
      </c>
      <c r="B5102" s="828">
        <v>0</v>
      </c>
      <c r="C5102" s="1574" t="s">
        <v>23371</v>
      </c>
      <c r="D5102" s="841">
        <v>70000</v>
      </c>
      <c r="E5102" s="2192"/>
      <c r="F5102" s="1926">
        <f t="shared" si="79"/>
        <v>7170985.1000000034</v>
      </c>
    </row>
    <row r="5103" spans="1:6" ht="26.25">
      <c r="A5103" s="832">
        <v>44590</v>
      </c>
      <c r="B5103" s="828">
        <v>0</v>
      </c>
      <c r="C5103" s="1574" t="s">
        <v>23372</v>
      </c>
      <c r="D5103" s="841">
        <v>85000</v>
      </c>
      <c r="E5103" s="2192"/>
      <c r="F5103" s="1926">
        <f t="shared" si="79"/>
        <v>7255985.1000000034</v>
      </c>
    </row>
    <row r="5104" spans="1:6" ht="26.25">
      <c r="A5104" s="832">
        <v>44590</v>
      </c>
      <c r="B5104" s="828">
        <v>0</v>
      </c>
      <c r="C5104" s="1574" t="s">
        <v>23373</v>
      </c>
      <c r="D5104" s="841">
        <v>20000</v>
      </c>
      <c r="E5104" s="2192"/>
      <c r="F5104" s="1926">
        <f t="shared" si="79"/>
        <v>7275985.1000000034</v>
      </c>
    </row>
    <row r="5105" spans="1:6" ht="26.25">
      <c r="A5105" s="832">
        <v>44590</v>
      </c>
      <c r="B5105" s="828">
        <v>0</v>
      </c>
      <c r="C5105" s="1574" t="s">
        <v>23374</v>
      </c>
      <c r="D5105" s="841">
        <v>50000</v>
      </c>
      <c r="E5105" s="2192"/>
      <c r="F5105" s="1926">
        <f t="shared" si="79"/>
        <v>7325985.1000000034</v>
      </c>
    </row>
    <row r="5106" spans="1:6" ht="26.25">
      <c r="A5106" s="832">
        <v>44590</v>
      </c>
      <c r="B5106" s="828">
        <v>0</v>
      </c>
      <c r="C5106" s="1574" t="s">
        <v>23375</v>
      </c>
      <c r="D5106" s="841">
        <v>65000</v>
      </c>
      <c r="E5106" s="2192"/>
      <c r="F5106" s="1926">
        <f t="shared" si="79"/>
        <v>7390985.1000000034</v>
      </c>
    </row>
    <row r="5107" spans="1:6">
      <c r="A5107" s="832">
        <v>44590</v>
      </c>
      <c r="B5107" s="828">
        <v>0</v>
      </c>
      <c r="C5107" s="1574" t="s">
        <v>23376</v>
      </c>
      <c r="D5107" s="831"/>
      <c r="E5107" s="2192">
        <v>100</v>
      </c>
      <c r="F5107" s="1926">
        <f t="shared" si="79"/>
        <v>7390885.1000000034</v>
      </c>
    </row>
    <row r="5108" spans="1:6" s="780" customFormat="1" ht="39">
      <c r="A5108" s="792">
        <v>44591</v>
      </c>
      <c r="B5108" s="2086">
        <v>102273152</v>
      </c>
      <c r="C5108" s="1564" t="s">
        <v>23377</v>
      </c>
      <c r="D5108" s="899"/>
      <c r="E5108" s="2230">
        <v>6500000</v>
      </c>
      <c r="F5108" s="1926">
        <f t="shared" si="79"/>
        <v>890885.10000000335</v>
      </c>
    </row>
    <row r="5109" spans="1:6" ht="39">
      <c r="A5109" s="832">
        <v>44591</v>
      </c>
      <c r="B5109" s="828">
        <v>102273152</v>
      </c>
      <c r="C5109" s="1574" t="s">
        <v>23378</v>
      </c>
      <c r="D5109" s="831"/>
      <c r="E5109" s="2192">
        <v>50</v>
      </c>
      <c r="F5109" s="1926">
        <f t="shared" si="79"/>
        <v>890835.10000000335</v>
      </c>
    </row>
    <row r="5110" spans="1:6">
      <c r="A5110" s="832">
        <v>44591</v>
      </c>
      <c r="B5110" s="828">
        <v>102273152</v>
      </c>
      <c r="C5110" s="1574" t="s">
        <v>23379</v>
      </c>
      <c r="D5110" s="831"/>
      <c r="E5110" s="2192">
        <v>3.75</v>
      </c>
      <c r="F5110" s="1926">
        <f t="shared" si="79"/>
        <v>890831.35000000335</v>
      </c>
    </row>
    <row r="5111" spans="1:6" ht="39">
      <c r="A5111" s="832">
        <v>44591</v>
      </c>
      <c r="B5111" s="828">
        <v>0</v>
      </c>
      <c r="C5111" s="1574" t="s">
        <v>23380</v>
      </c>
      <c r="D5111" s="841">
        <v>55000</v>
      </c>
      <c r="E5111" s="2192"/>
      <c r="F5111" s="1926">
        <f t="shared" si="79"/>
        <v>945831.35000000335</v>
      </c>
    </row>
    <row r="5112" spans="1:6" ht="39">
      <c r="A5112" s="832">
        <v>44591</v>
      </c>
      <c r="B5112" s="828">
        <v>0</v>
      </c>
      <c r="C5112" s="1574" t="s">
        <v>23381</v>
      </c>
      <c r="D5112" s="841">
        <v>65000</v>
      </c>
      <c r="E5112" s="2192"/>
      <c r="F5112" s="1926">
        <f t="shared" si="79"/>
        <v>1010831.3500000034</v>
      </c>
    </row>
    <row r="5113" spans="1:6" ht="39">
      <c r="A5113" s="832">
        <v>44591</v>
      </c>
      <c r="B5113" s="828">
        <v>0</v>
      </c>
      <c r="C5113" s="1574" t="s">
        <v>23382</v>
      </c>
      <c r="D5113" s="841">
        <v>5000</v>
      </c>
      <c r="E5113" s="2192"/>
      <c r="F5113" s="1926">
        <f t="shared" si="79"/>
        <v>1015831.3500000034</v>
      </c>
    </row>
    <row r="5114" spans="1:6">
      <c r="A5114" s="832">
        <v>44591</v>
      </c>
      <c r="B5114" s="828">
        <v>0</v>
      </c>
      <c r="C5114" s="1574" t="s">
        <v>23383</v>
      </c>
      <c r="D5114" s="831"/>
      <c r="E5114" s="2192">
        <v>50</v>
      </c>
      <c r="F5114" s="1926">
        <f t="shared" si="79"/>
        <v>1015781.3500000034</v>
      </c>
    </row>
    <row r="5115" spans="1:6">
      <c r="A5115" s="832">
        <v>44593</v>
      </c>
      <c r="B5115" s="828">
        <v>0</v>
      </c>
      <c r="C5115" s="1574" t="s">
        <v>11736</v>
      </c>
      <c r="D5115" s="831"/>
      <c r="E5115" s="2193">
        <v>6500</v>
      </c>
      <c r="F5115" s="1926">
        <f t="shared" si="79"/>
        <v>1009281.3500000034</v>
      </c>
    </row>
    <row r="5116" spans="1:6">
      <c r="A5116" s="832">
        <v>44593</v>
      </c>
      <c r="B5116" s="828">
        <v>0</v>
      </c>
      <c r="C5116" s="1574" t="s">
        <v>11737</v>
      </c>
      <c r="D5116" s="831"/>
      <c r="E5116" s="2192">
        <v>487.5</v>
      </c>
      <c r="F5116" s="1926">
        <f t="shared" si="79"/>
        <v>1008793.8500000034</v>
      </c>
    </row>
    <row r="5117" spans="1:6" ht="26.25">
      <c r="A5117" s="832">
        <v>44594</v>
      </c>
      <c r="B5117" s="829">
        <v>0</v>
      </c>
      <c r="C5117" s="1574" t="s">
        <v>23560</v>
      </c>
      <c r="D5117" s="895">
        <v>35000</v>
      </c>
      <c r="E5117" s="2194"/>
      <c r="F5117" s="1926">
        <f t="shared" si="79"/>
        <v>1043793.8500000034</v>
      </c>
    </row>
    <row r="5118" spans="1:6" ht="39">
      <c r="A5118" s="832">
        <v>44594</v>
      </c>
      <c r="B5118" s="829">
        <v>0</v>
      </c>
      <c r="C5118" s="1574" t="s">
        <v>23561</v>
      </c>
      <c r="D5118" s="895">
        <v>40000</v>
      </c>
      <c r="E5118" s="2194"/>
      <c r="F5118" s="1926">
        <f t="shared" si="79"/>
        <v>1083793.8500000034</v>
      </c>
    </row>
    <row r="5119" spans="1:6" ht="26.25">
      <c r="A5119" s="832">
        <v>44594</v>
      </c>
      <c r="B5119" s="829">
        <v>0</v>
      </c>
      <c r="C5119" s="1574" t="s">
        <v>23562</v>
      </c>
      <c r="D5119" s="895">
        <v>14000</v>
      </c>
      <c r="E5119" s="2194"/>
      <c r="F5119" s="1926">
        <f t="shared" si="79"/>
        <v>1097793.8500000034</v>
      </c>
    </row>
    <row r="5120" spans="1:6">
      <c r="A5120" s="832">
        <v>44594</v>
      </c>
      <c r="B5120" s="829">
        <v>0</v>
      </c>
      <c r="C5120" s="1574" t="s">
        <v>23563</v>
      </c>
      <c r="D5120" s="834"/>
      <c r="E5120" s="2194">
        <v>100</v>
      </c>
      <c r="F5120" s="1926">
        <f t="shared" si="79"/>
        <v>1097693.8500000034</v>
      </c>
    </row>
    <row r="5121" spans="1:6" ht="26.25">
      <c r="A5121" s="832">
        <v>44595</v>
      </c>
      <c r="B5121" s="829">
        <v>0</v>
      </c>
      <c r="C5121" s="1574" t="s">
        <v>23564</v>
      </c>
      <c r="D5121" s="895">
        <v>20000</v>
      </c>
      <c r="E5121" s="2194"/>
      <c r="F5121" s="1926">
        <f t="shared" si="79"/>
        <v>1117693.8500000034</v>
      </c>
    </row>
    <row r="5122" spans="1:6" ht="26.25">
      <c r="A5122" s="832">
        <v>44595</v>
      </c>
      <c r="B5122" s="829">
        <v>0</v>
      </c>
      <c r="C5122" s="1574" t="s">
        <v>23565</v>
      </c>
      <c r="D5122" s="895">
        <v>70000</v>
      </c>
      <c r="E5122" s="2194"/>
      <c r="F5122" s="1926">
        <f t="shared" si="79"/>
        <v>1187693.8500000034</v>
      </c>
    </row>
    <row r="5123" spans="1:6" ht="39">
      <c r="A5123" s="832">
        <v>44596</v>
      </c>
      <c r="B5123" s="829">
        <v>0</v>
      </c>
      <c r="C5123" s="1574" t="s">
        <v>23566</v>
      </c>
      <c r="D5123" s="895">
        <v>80000</v>
      </c>
      <c r="E5123" s="2194"/>
      <c r="F5123" s="1926">
        <f t="shared" ref="F5123:F5186" si="80">F5122-E5123+D5123</f>
        <v>1267693.8500000034</v>
      </c>
    </row>
    <row r="5124" spans="1:6" ht="39">
      <c r="A5124" s="832">
        <v>44597</v>
      </c>
      <c r="B5124" s="829">
        <v>0</v>
      </c>
      <c r="C5124" s="1574" t="s">
        <v>23567</v>
      </c>
      <c r="D5124" s="895">
        <v>40000</v>
      </c>
      <c r="E5124" s="2194"/>
      <c r="F5124" s="1926">
        <f t="shared" si="80"/>
        <v>1307693.8500000034</v>
      </c>
    </row>
    <row r="5125" spans="1:6" ht="39">
      <c r="A5125" s="832">
        <v>44597</v>
      </c>
      <c r="B5125" s="829">
        <v>0</v>
      </c>
      <c r="C5125" s="1574" t="s">
        <v>23568</v>
      </c>
      <c r="D5125" s="895">
        <v>73000</v>
      </c>
      <c r="E5125" s="2194"/>
      <c r="F5125" s="1926">
        <f t="shared" si="80"/>
        <v>1380693.8500000034</v>
      </c>
    </row>
    <row r="5126" spans="1:6" ht="26.25">
      <c r="A5126" s="832">
        <v>44597</v>
      </c>
      <c r="B5126" s="829">
        <v>0</v>
      </c>
      <c r="C5126" s="1574" t="s">
        <v>23569</v>
      </c>
      <c r="D5126" s="895">
        <v>50000</v>
      </c>
      <c r="E5126" s="2194"/>
      <c r="F5126" s="1926">
        <f t="shared" si="80"/>
        <v>1430693.8500000034</v>
      </c>
    </row>
    <row r="5127" spans="1:6" ht="26.25">
      <c r="A5127" s="832">
        <v>44597</v>
      </c>
      <c r="B5127" s="829">
        <v>0</v>
      </c>
      <c r="C5127" s="1574" t="s">
        <v>23570</v>
      </c>
      <c r="D5127" s="895">
        <v>40000</v>
      </c>
      <c r="E5127" s="2194"/>
      <c r="F5127" s="1926">
        <f t="shared" si="80"/>
        <v>1470693.8500000034</v>
      </c>
    </row>
    <row r="5128" spans="1:6" ht="39">
      <c r="A5128" s="832">
        <v>44598</v>
      </c>
      <c r="B5128" s="829">
        <v>0</v>
      </c>
      <c r="C5128" s="1574" t="s">
        <v>23571</v>
      </c>
      <c r="D5128" s="895">
        <v>25000</v>
      </c>
      <c r="E5128" s="2194"/>
      <c r="F5128" s="1926">
        <f t="shared" si="80"/>
        <v>1495693.8500000034</v>
      </c>
    </row>
    <row r="5129" spans="1:6" ht="39">
      <c r="A5129" s="832">
        <v>44599</v>
      </c>
      <c r="B5129" s="829">
        <v>0</v>
      </c>
      <c r="C5129" s="1574" t="s">
        <v>23572</v>
      </c>
      <c r="D5129" s="895">
        <v>55000</v>
      </c>
      <c r="E5129" s="2194"/>
      <c r="F5129" s="1926">
        <f t="shared" si="80"/>
        <v>1550693.8500000034</v>
      </c>
    </row>
    <row r="5130" spans="1:6" ht="39">
      <c r="A5130" s="832">
        <v>44599</v>
      </c>
      <c r="B5130" s="828">
        <v>0</v>
      </c>
      <c r="C5130" s="1574" t="s">
        <v>23691</v>
      </c>
      <c r="D5130" s="841">
        <v>15000</v>
      </c>
      <c r="E5130" s="2192"/>
      <c r="F5130" s="1926">
        <f t="shared" si="80"/>
        <v>1565693.8500000034</v>
      </c>
    </row>
    <row r="5131" spans="1:6" ht="39">
      <c r="A5131" s="832">
        <v>44600</v>
      </c>
      <c r="B5131" s="828">
        <v>0</v>
      </c>
      <c r="C5131" s="1574" t="s">
        <v>23692</v>
      </c>
      <c r="D5131" s="841">
        <v>60000</v>
      </c>
      <c r="E5131" s="2192"/>
      <c r="F5131" s="1926">
        <f t="shared" si="80"/>
        <v>1625693.8500000034</v>
      </c>
    </row>
    <row r="5132" spans="1:6">
      <c r="A5132" s="832">
        <v>44600</v>
      </c>
      <c r="B5132" s="828">
        <v>0</v>
      </c>
      <c r="C5132" s="1574" t="s">
        <v>23693</v>
      </c>
      <c r="D5132" s="831"/>
      <c r="E5132" s="2192">
        <v>50</v>
      </c>
      <c r="F5132" s="1926">
        <f t="shared" si="80"/>
        <v>1625643.8500000034</v>
      </c>
    </row>
    <row r="5133" spans="1:6" ht="39">
      <c r="A5133" s="832">
        <v>44601</v>
      </c>
      <c r="B5133" s="828">
        <v>0</v>
      </c>
      <c r="C5133" s="1574" t="s">
        <v>23694</v>
      </c>
      <c r="D5133" s="841">
        <v>40000</v>
      </c>
      <c r="E5133" s="2192"/>
      <c r="F5133" s="1926">
        <f t="shared" si="80"/>
        <v>1665643.8500000034</v>
      </c>
    </row>
    <row r="5134" spans="1:6" ht="39">
      <c r="A5134" s="832">
        <v>44601</v>
      </c>
      <c r="B5134" s="828">
        <v>0</v>
      </c>
      <c r="C5134" s="1574" t="s">
        <v>23695</v>
      </c>
      <c r="D5134" s="841">
        <v>80000</v>
      </c>
      <c r="E5134" s="2192"/>
      <c r="F5134" s="1926">
        <f t="shared" si="80"/>
        <v>1745643.8500000034</v>
      </c>
    </row>
    <row r="5135" spans="1:6">
      <c r="A5135" s="832">
        <v>44601</v>
      </c>
      <c r="B5135" s="828">
        <v>0</v>
      </c>
      <c r="C5135" s="1574" t="s">
        <v>23696</v>
      </c>
      <c r="D5135" s="831"/>
      <c r="E5135" s="2192">
        <v>100</v>
      </c>
      <c r="F5135" s="1926">
        <f t="shared" si="80"/>
        <v>1745543.8500000034</v>
      </c>
    </row>
    <row r="5136" spans="1:6" ht="39">
      <c r="A5136" s="832">
        <v>44602</v>
      </c>
      <c r="B5136" s="828">
        <v>0</v>
      </c>
      <c r="C5136" s="1574" t="s">
        <v>23697</v>
      </c>
      <c r="D5136" s="841">
        <v>60000</v>
      </c>
      <c r="E5136" s="2192"/>
      <c r="F5136" s="1926">
        <f t="shared" si="80"/>
        <v>1805543.8500000034</v>
      </c>
    </row>
    <row r="5137" spans="1:6" ht="39">
      <c r="A5137" s="832">
        <v>44602</v>
      </c>
      <c r="B5137" s="828">
        <v>0</v>
      </c>
      <c r="C5137" s="1574" t="s">
        <v>23698</v>
      </c>
      <c r="D5137" s="841">
        <v>20000</v>
      </c>
      <c r="E5137" s="2192"/>
      <c r="F5137" s="1926">
        <f t="shared" si="80"/>
        <v>1825543.8500000034</v>
      </c>
    </row>
    <row r="5138" spans="1:6" ht="39">
      <c r="A5138" s="832">
        <v>44602</v>
      </c>
      <c r="B5138" s="828">
        <v>0</v>
      </c>
      <c r="C5138" s="1574" t="s">
        <v>23699</v>
      </c>
      <c r="D5138" s="841">
        <v>55000</v>
      </c>
      <c r="E5138" s="2192"/>
      <c r="F5138" s="1926">
        <f t="shared" si="80"/>
        <v>1880543.8500000034</v>
      </c>
    </row>
    <row r="5139" spans="1:6">
      <c r="A5139" s="832">
        <v>44602</v>
      </c>
      <c r="B5139" s="828">
        <v>0</v>
      </c>
      <c r="C5139" s="1574" t="s">
        <v>23700</v>
      </c>
      <c r="D5139" s="831"/>
      <c r="E5139" s="2192">
        <v>100</v>
      </c>
      <c r="F5139" s="1926">
        <f t="shared" si="80"/>
        <v>1880443.8500000034</v>
      </c>
    </row>
    <row r="5140" spans="1:6" ht="39">
      <c r="A5140" s="832">
        <v>44604</v>
      </c>
      <c r="B5140" s="828">
        <v>0</v>
      </c>
      <c r="C5140" s="1574" t="s">
        <v>23701</v>
      </c>
      <c r="D5140" s="841">
        <v>5000</v>
      </c>
      <c r="E5140" s="2192"/>
      <c r="F5140" s="1926">
        <f t="shared" si="80"/>
        <v>1885443.8500000034</v>
      </c>
    </row>
    <row r="5141" spans="1:6" ht="39">
      <c r="A5141" s="832">
        <v>44604</v>
      </c>
      <c r="B5141" s="828">
        <v>0</v>
      </c>
      <c r="C5141" s="1574" t="s">
        <v>23702</v>
      </c>
      <c r="D5141" s="841">
        <v>40000</v>
      </c>
      <c r="E5141" s="2192"/>
      <c r="F5141" s="1926">
        <f t="shared" si="80"/>
        <v>1925443.8500000034</v>
      </c>
    </row>
    <row r="5142" spans="1:6">
      <c r="A5142" s="832">
        <v>44604</v>
      </c>
      <c r="B5142" s="828">
        <v>0</v>
      </c>
      <c r="C5142" s="1574" t="s">
        <v>23703</v>
      </c>
      <c r="D5142" s="831"/>
      <c r="E5142" s="2192">
        <v>50</v>
      </c>
      <c r="F5142" s="1926">
        <f t="shared" si="80"/>
        <v>1925393.8500000034</v>
      </c>
    </row>
    <row r="5143" spans="1:6">
      <c r="A5143" s="832">
        <v>44606</v>
      </c>
      <c r="B5143" s="828">
        <v>503365677</v>
      </c>
      <c r="C5143" s="1574" t="s">
        <v>23704</v>
      </c>
      <c r="D5143" s="841">
        <v>55000</v>
      </c>
      <c r="E5143" s="2192"/>
      <c r="F5143" s="1926">
        <f t="shared" si="80"/>
        <v>1980393.8500000034</v>
      </c>
    </row>
    <row r="5144" spans="1:6" ht="26.25">
      <c r="A5144" s="832">
        <v>44606</v>
      </c>
      <c r="B5144" s="828">
        <v>0</v>
      </c>
      <c r="C5144" s="1574" t="s">
        <v>23705</v>
      </c>
      <c r="D5144" s="841">
        <v>32000</v>
      </c>
      <c r="E5144" s="2192"/>
      <c r="F5144" s="1926">
        <f t="shared" si="80"/>
        <v>2012393.8500000034</v>
      </c>
    </row>
    <row r="5145" spans="1:6">
      <c r="A5145" s="832">
        <v>44606</v>
      </c>
      <c r="B5145" s="828">
        <v>0</v>
      </c>
      <c r="C5145" s="1574" t="s">
        <v>23706</v>
      </c>
      <c r="D5145" s="831"/>
      <c r="E5145" s="2192">
        <v>50</v>
      </c>
      <c r="F5145" s="1926">
        <f t="shared" si="80"/>
        <v>2012343.8500000034</v>
      </c>
    </row>
    <row r="5146" spans="1:6" ht="39">
      <c r="A5146" s="832">
        <v>44607</v>
      </c>
      <c r="B5146" s="828">
        <v>0</v>
      </c>
      <c r="C5146" s="1574" t="s">
        <v>23772</v>
      </c>
      <c r="D5146" s="841">
        <v>30000</v>
      </c>
      <c r="E5146" s="2192"/>
      <c r="F5146" s="1926">
        <f t="shared" si="80"/>
        <v>2042343.8500000034</v>
      </c>
    </row>
    <row r="5147" spans="1:6">
      <c r="A5147" s="832">
        <v>44607</v>
      </c>
      <c r="B5147" s="828">
        <v>0</v>
      </c>
      <c r="C5147" s="1574" t="s">
        <v>23773</v>
      </c>
      <c r="D5147" s="831"/>
      <c r="E5147" s="2192">
        <v>50</v>
      </c>
      <c r="F5147" s="1926">
        <f t="shared" si="80"/>
        <v>2042293.8500000034</v>
      </c>
    </row>
    <row r="5148" spans="1:6" ht="26.25">
      <c r="A5148" s="832">
        <v>44608</v>
      </c>
      <c r="B5148" s="828">
        <v>0</v>
      </c>
      <c r="C5148" s="1574" t="s">
        <v>23774</v>
      </c>
      <c r="D5148" s="841">
        <v>40000</v>
      </c>
      <c r="E5148" s="2192"/>
      <c r="F5148" s="1926">
        <f t="shared" si="80"/>
        <v>2082293.8500000034</v>
      </c>
    </row>
    <row r="5149" spans="1:6" s="780" customFormat="1" ht="39">
      <c r="A5149" s="792">
        <v>44609</v>
      </c>
      <c r="B5149" s="2086">
        <v>105888768</v>
      </c>
      <c r="C5149" s="1564" t="s">
        <v>23775</v>
      </c>
      <c r="D5149" s="899"/>
      <c r="E5149" s="2231">
        <v>2200000</v>
      </c>
      <c r="F5149" s="1926">
        <f t="shared" si="80"/>
        <v>-117706.14999999665</v>
      </c>
    </row>
    <row r="5150" spans="1:6" ht="39">
      <c r="A5150" s="832">
        <v>44609</v>
      </c>
      <c r="B5150" s="828">
        <v>105888768</v>
      </c>
      <c r="C5150" s="1574" t="s">
        <v>23776</v>
      </c>
      <c r="D5150" s="831"/>
      <c r="E5150" s="2192">
        <v>50</v>
      </c>
      <c r="F5150" s="1926">
        <f t="shared" si="80"/>
        <v>-117756.14999999665</v>
      </c>
    </row>
    <row r="5151" spans="1:6">
      <c r="A5151" s="832">
        <v>44609</v>
      </c>
      <c r="B5151" s="828">
        <v>105888768</v>
      </c>
      <c r="C5151" s="1574" t="s">
        <v>23777</v>
      </c>
      <c r="D5151" s="831"/>
      <c r="E5151" s="2192">
        <v>3.75</v>
      </c>
      <c r="F5151" s="1926">
        <f t="shared" si="80"/>
        <v>-117759.89999999665</v>
      </c>
    </row>
    <row r="5152" spans="1:6" ht="26.25">
      <c r="A5152" s="832">
        <v>44611</v>
      </c>
      <c r="B5152" s="828">
        <v>0</v>
      </c>
      <c r="C5152" s="1574" t="s">
        <v>23778</v>
      </c>
      <c r="D5152" s="841">
        <v>60000</v>
      </c>
      <c r="E5152" s="2192"/>
      <c r="F5152" s="1926">
        <f t="shared" si="80"/>
        <v>-57759.899999996647</v>
      </c>
    </row>
    <row r="5153" spans="1:6" ht="39">
      <c r="A5153" s="832">
        <v>44615</v>
      </c>
      <c r="B5153" s="828">
        <v>0</v>
      </c>
      <c r="C5153" s="1574" t="s">
        <v>23865</v>
      </c>
      <c r="D5153" s="841">
        <v>70000</v>
      </c>
      <c r="E5153" s="2192"/>
      <c r="F5153" s="1926">
        <f t="shared" si="80"/>
        <v>12240.100000003353</v>
      </c>
    </row>
    <row r="5154" spans="1:6" ht="26.25">
      <c r="A5154" s="832">
        <v>44615</v>
      </c>
      <c r="B5154" s="828">
        <v>0</v>
      </c>
      <c r="C5154" s="1574" t="s">
        <v>23866</v>
      </c>
      <c r="D5154" s="841">
        <v>10000</v>
      </c>
      <c r="E5154" s="2192"/>
      <c r="F5154" s="1926">
        <f t="shared" si="80"/>
        <v>22240.100000003353</v>
      </c>
    </row>
    <row r="5155" spans="1:6">
      <c r="A5155" s="832">
        <v>44615</v>
      </c>
      <c r="B5155" s="828">
        <v>0</v>
      </c>
      <c r="C5155" s="1574" t="s">
        <v>23867</v>
      </c>
      <c r="D5155" s="831"/>
      <c r="E5155" s="2192">
        <v>50</v>
      </c>
      <c r="F5155" s="1926">
        <f t="shared" si="80"/>
        <v>22190.100000003353</v>
      </c>
    </row>
    <row r="5156" spans="1:6" ht="39">
      <c r="A5156" s="832">
        <v>44616</v>
      </c>
      <c r="B5156" s="828">
        <v>0</v>
      </c>
      <c r="C5156" s="1574" t="s">
        <v>23868</v>
      </c>
      <c r="D5156" s="841">
        <v>80000</v>
      </c>
      <c r="E5156" s="2192"/>
      <c r="F5156" s="1926">
        <f t="shared" si="80"/>
        <v>102190.10000000335</v>
      </c>
    </row>
    <row r="5157" spans="1:6">
      <c r="A5157" s="832">
        <v>44616</v>
      </c>
      <c r="B5157" s="828">
        <v>0</v>
      </c>
      <c r="C5157" s="1574" t="s">
        <v>23869</v>
      </c>
      <c r="D5157" s="831"/>
      <c r="E5157" s="2192">
        <v>50</v>
      </c>
      <c r="F5157" s="1926">
        <f t="shared" si="80"/>
        <v>102140.10000000335</v>
      </c>
    </row>
    <row r="5158" spans="1:6" s="780" customFormat="1" ht="26.25">
      <c r="A5158" s="792">
        <v>44617</v>
      </c>
      <c r="B5158" s="2086">
        <v>0</v>
      </c>
      <c r="C5158" s="1564" t="s">
        <v>23870</v>
      </c>
      <c r="D5158" s="894">
        <v>57000</v>
      </c>
      <c r="E5158" s="2232"/>
      <c r="F5158" s="1926">
        <f t="shared" si="80"/>
        <v>159140.10000000335</v>
      </c>
    </row>
    <row r="5159" spans="1:6" ht="51.75">
      <c r="A5159" s="832">
        <v>44617</v>
      </c>
      <c r="B5159" s="828">
        <v>0</v>
      </c>
      <c r="C5159" s="1574" t="s">
        <v>23871</v>
      </c>
      <c r="D5159" s="841">
        <v>55000</v>
      </c>
      <c r="E5159" s="2192"/>
      <c r="F5159" s="1926">
        <f t="shared" si="80"/>
        <v>214140.10000000335</v>
      </c>
    </row>
    <row r="5160" spans="1:6" ht="51.75">
      <c r="A5160" s="832">
        <v>44617</v>
      </c>
      <c r="B5160" s="828">
        <v>0</v>
      </c>
      <c r="C5160" s="1574" t="s">
        <v>23872</v>
      </c>
      <c r="D5160" s="841">
        <v>5000</v>
      </c>
      <c r="E5160" s="2192"/>
      <c r="F5160" s="1926">
        <f t="shared" si="80"/>
        <v>219140.10000000335</v>
      </c>
    </row>
    <row r="5161" spans="1:6" ht="26.25">
      <c r="A5161" s="832">
        <v>44617</v>
      </c>
      <c r="B5161" s="828">
        <v>0</v>
      </c>
      <c r="C5161" s="1574" t="s">
        <v>23873</v>
      </c>
      <c r="D5161" s="841">
        <v>50000</v>
      </c>
      <c r="E5161" s="2192"/>
      <c r="F5161" s="1926">
        <f t="shared" si="80"/>
        <v>269140.10000000335</v>
      </c>
    </row>
    <row r="5162" spans="1:6">
      <c r="A5162" s="832">
        <v>44617</v>
      </c>
      <c r="B5162" s="828">
        <v>0</v>
      </c>
      <c r="C5162" s="1574" t="s">
        <v>23874</v>
      </c>
      <c r="D5162" s="831"/>
      <c r="E5162" s="2192">
        <v>100</v>
      </c>
      <c r="F5162" s="1926">
        <f t="shared" si="80"/>
        <v>269040.10000000335</v>
      </c>
    </row>
    <row r="5163" spans="1:6" ht="39">
      <c r="A5163" s="832">
        <v>44618</v>
      </c>
      <c r="B5163" s="828">
        <v>0</v>
      </c>
      <c r="C5163" s="1574" t="s">
        <v>23875</v>
      </c>
      <c r="D5163" s="841">
        <v>20000</v>
      </c>
      <c r="E5163" s="2192"/>
      <c r="F5163" s="1926">
        <f t="shared" si="80"/>
        <v>289040.10000000335</v>
      </c>
    </row>
    <row r="5164" spans="1:6" ht="26.25">
      <c r="A5164" s="832">
        <v>44618</v>
      </c>
      <c r="B5164" s="828">
        <v>0</v>
      </c>
      <c r="C5164" s="1574" t="s">
        <v>23876</v>
      </c>
      <c r="D5164" s="841">
        <v>30000</v>
      </c>
      <c r="E5164" s="2192"/>
      <c r="F5164" s="1926">
        <f t="shared" si="80"/>
        <v>319040.10000000335</v>
      </c>
    </row>
    <row r="5165" spans="1:6">
      <c r="A5165" s="832">
        <v>44618</v>
      </c>
      <c r="B5165" s="828">
        <v>0</v>
      </c>
      <c r="C5165" s="1574" t="s">
        <v>23877</v>
      </c>
      <c r="D5165" s="831"/>
      <c r="E5165" s="2192">
        <v>100</v>
      </c>
      <c r="F5165" s="1926">
        <f t="shared" si="80"/>
        <v>318940.10000000335</v>
      </c>
    </row>
    <row r="5166" spans="1:6" s="847" customFormat="1" ht="26.25">
      <c r="A5166" s="898">
        <v>44621</v>
      </c>
      <c r="B5166" s="2082">
        <v>0</v>
      </c>
      <c r="C5166" s="1584" t="s">
        <v>23878</v>
      </c>
      <c r="D5166" s="841">
        <v>130000</v>
      </c>
      <c r="E5166" s="2227"/>
      <c r="F5166" s="2275">
        <f t="shared" si="80"/>
        <v>448940.10000000335</v>
      </c>
    </row>
    <row r="5167" spans="1:6">
      <c r="A5167" s="832">
        <v>44621</v>
      </c>
      <c r="B5167" s="828">
        <v>0</v>
      </c>
      <c r="C5167" s="1574" t="s">
        <v>11736</v>
      </c>
      <c r="D5167" s="831"/>
      <c r="E5167" s="2193">
        <v>2200</v>
      </c>
      <c r="F5167" s="1926">
        <f t="shared" si="80"/>
        <v>446740.10000000335</v>
      </c>
    </row>
    <row r="5168" spans="1:6">
      <c r="A5168" s="832">
        <v>44621</v>
      </c>
      <c r="B5168" s="828">
        <v>0</v>
      </c>
      <c r="C5168" s="1574" t="s">
        <v>11737</v>
      </c>
      <c r="D5168" s="831"/>
      <c r="E5168" s="2192">
        <v>165</v>
      </c>
      <c r="F5168" s="1926">
        <f t="shared" si="80"/>
        <v>446575.10000000335</v>
      </c>
    </row>
    <row r="5169" spans="1:6">
      <c r="A5169" s="832">
        <v>44621</v>
      </c>
      <c r="B5169" s="828">
        <v>0</v>
      </c>
      <c r="C5169" s="1574" t="s">
        <v>23879</v>
      </c>
      <c r="D5169" s="831"/>
      <c r="E5169" s="2192">
        <v>50</v>
      </c>
      <c r="F5169" s="1926">
        <f t="shared" si="80"/>
        <v>446525.10000000335</v>
      </c>
    </row>
    <row r="5170" spans="1:6" ht="39">
      <c r="A5170" s="832">
        <v>44623</v>
      </c>
      <c r="B5170" s="828">
        <v>0</v>
      </c>
      <c r="C5170" s="1574" t="s">
        <v>23880</v>
      </c>
      <c r="D5170" s="841">
        <v>20000</v>
      </c>
      <c r="E5170" s="2192"/>
      <c r="F5170" s="1926">
        <f t="shared" si="80"/>
        <v>466525.10000000335</v>
      </c>
    </row>
    <row r="5171" spans="1:6" ht="26.25">
      <c r="A5171" s="832">
        <v>44623</v>
      </c>
      <c r="B5171" s="828">
        <v>0</v>
      </c>
      <c r="C5171" s="1574" t="s">
        <v>23881</v>
      </c>
      <c r="D5171" s="841">
        <v>45000</v>
      </c>
      <c r="E5171" s="2192"/>
      <c r="F5171" s="1926">
        <f t="shared" si="80"/>
        <v>511525.10000000335</v>
      </c>
    </row>
    <row r="5172" spans="1:6">
      <c r="A5172" s="832">
        <v>44623</v>
      </c>
      <c r="B5172" s="828">
        <v>0</v>
      </c>
      <c r="C5172" s="1574" t="s">
        <v>23882</v>
      </c>
      <c r="D5172" s="831"/>
      <c r="E5172" s="2192">
        <v>100</v>
      </c>
      <c r="F5172" s="1926">
        <f t="shared" si="80"/>
        <v>511425.10000000335</v>
      </c>
    </row>
    <row r="5173" spans="1:6" ht="26.25">
      <c r="A5173" s="832">
        <v>44624</v>
      </c>
      <c r="B5173" s="828">
        <v>0</v>
      </c>
      <c r="C5173" s="1574" t="s">
        <v>23883</v>
      </c>
      <c r="D5173" s="841">
        <v>20000</v>
      </c>
      <c r="E5173" s="2192"/>
      <c r="F5173" s="1926">
        <f t="shared" si="80"/>
        <v>531425.10000000335</v>
      </c>
    </row>
    <row r="5174" spans="1:6" ht="39">
      <c r="A5174" s="832">
        <v>44627</v>
      </c>
      <c r="B5174" s="828">
        <v>0</v>
      </c>
      <c r="C5174" s="1574" t="s">
        <v>23884</v>
      </c>
      <c r="D5174" s="841">
        <v>40000</v>
      </c>
      <c r="E5174" s="2192"/>
      <c r="F5174" s="1926">
        <f t="shared" si="80"/>
        <v>571425.10000000335</v>
      </c>
    </row>
    <row r="5175" spans="1:6" ht="39">
      <c r="A5175" s="832">
        <v>44627</v>
      </c>
      <c r="B5175" s="828">
        <v>0</v>
      </c>
      <c r="C5175" s="1574" t="s">
        <v>23885</v>
      </c>
      <c r="D5175" s="841">
        <v>80000</v>
      </c>
      <c r="E5175" s="2192"/>
      <c r="F5175" s="1926">
        <f t="shared" si="80"/>
        <v>651425.10000000335</v>
      </c>
    </row>
    <row r="5176" spans="1:6">
      <c r="A5176" s="832">
        <v>44627</v>
      </c>
      <c r="B5176" s="828">
        <v>0</v>
      </c>
      <c r="C5176" s="1574" t="s">
        <v>23980</v>
      </c>
      <c r="D5176" s="831"/>
      <c r="E5176" s="2192">
        <v>100</v>
      </c>
      <c r="F5176" s="1926">
        <f t="shared" si="80"/>
        <v>651325.10000000335</v>
      </c>
    </row>
    <row r="5177" spans="1:6" ht="26.25">
      <c r="A5177" s="832">
        <v>44631</v>
      </c>
      <c r="B5177" s="828">
        <v>0</v>
      </c>
      <c r="C5177" s="1574" t="s">
        <v>23981</v>
      </c>
      <c r="D5177" s="841">
        <v>20000</v>
      </c>
      <c r="E5177" s="2192"/>
      <c r="F5177" s="1926">
        <f t="shared" si="80"/>
        <v>671325.10000000335</v>
      </c>
    </row>
    <row r="5178" spans="1:6" ht="39">
      <c r="A5178" s="832">
        <v>44631</v>
      </c>
      <c r="B5178" s="828">
        <v>0</v>
      </c>
      <c r="C5178" s="1574" t="s">
        <v>23982</v>
      </c>
      <c r="D5178" s="841">
        <v>45000</v>
      </c>
      <c r="E5178" s="2192"/>
      <c r="F5178" s="1926">
        <f t="shared" si="80"/>
        <v>716325.10000000335</v>
      </c>
    </row>
    <row r="5179" spans="1:6" ht="26.25">
      <c r="A5179" s="832">
        <v>44631</v>
      </c>
      <c r="B5179" s="828">
        <v>0</v>
      </c>
      <c r="C5179" s="1574" t="s">
        <v>23983</v>
      </c>
      <c r="D5179" s="841">
        <v>15000</v>
      </c>
      <c r="E5179" s="2192"/>
      <c r="F5179" s="1926">
        <f t="shared" si="80"/>
        <v>731325.10000000335</v>
      </c>
    </row>
    <row r="5180" spans="1:6" ht="39">
      <c r="A5180" s="832">
        <v>44631</v>
      </c>
      <c r="B5180" s="828">
        <v>0</v>
      </c>
      <c r="C5180" s="1574" t="s">
        <v>23984</v>
      </c>
      <c r="D5180" s="841">
        <v>20000</v>
      </c>
      <c r="E5180" s="2192"/>
      <c r="F5180" s="1926">
        <f t="shared" si="80"/>
        <v>751325.10000000335</v>
      </c>
    </row>
    <row r="5181" spans="1:6">
      <c r="A5181" s="832">
        <v>44631</v>
      </c>
      <c r="B5181" s="828">
        <v>0</v>
      </c>
      <c r="C5181" s="1574" t="s">
        <v>23985</v>
      </c>
      <c r="D5181" s="831"/>
      <c r="E5181" s="2192">
        <v>150</v>
      </c>
      <c r="F5181" s="1926">
        <f t="shared" si="80"/>
        <v>751175.10000000335</v>
      </c>
    </row>
    <row r="5182" spans="1:6" ht="26.25">
      <c r="A5182" s="832">
        <v>44632</v>
      </c>
      <c r="B5182" s="828">
        <v>0</v>
      </c>
      <c r="C5182" s="1574" t="s">
        <v>23986</v>
      </c>
      <c r="D5182" s="841">
        <v>5000</v>
      </c>
      <c r="E5182" s="2192"/>
      <c r="F5182" s="1926">
        <f t="shared" si="80"/>
        <v>756175.10000000335</v>
      </c>
    </row>
    <row r="5183" spans="1:6" ht="39">
      <c r="A5183" s="832">
        <v>44634</v>
      </c>
      <c r="B5183" s="828">
        <v>0</v>
      </c>
      <c r="C5183" s="1574" t="s">
        <v>23987</v>
      </c>
      <c r="D5183" s="841">
        <v>65000</v>
      </c>
      <c r="E5183" s="2192"/>
      <c r="F5183" s="1926">
        <f t="shared" si="80"/>
        <v>821175.10000000335</v>
      </c>
    </row>
    <row r="5184" spans="1:6">
      <c r="A5184" s="832">
        <v>44634</v>
      </c>
      <c r="B5184" s="828">
        <v>0</v>
      </c>
      <c r="C5184" s="1574" t="s">
        <v>23988</v>
      </c>
      <c r="D5184" s="831"/>
      <c r="E5184" s="2192">
        <v>50</v>
      </c>
      <c r="F5184" s="1926">
        <f t="shared" si="80"/>
        <v>821125.10000000335</v>
      </c>
    </row>
    <row r="5185" spans="1:6" ht="39">
      <c r="A5185" s="832">
        <v>44635</v>
      </c>
      <c r="B5185" s="828">
        <v>0</v>
      </c>
      <c r="C5185" s="1574" t="s">
        <v>23989</v>
      </c>
      <c r="D5185" s="841">
        <v>5000</v>
      </c>
      <c r="E5185" s="2192"/>
      <c r="F5185" s="1926">
        <f t="shared" si="80"/>
        <v>826125.10000000335</v>
      </c>
    </row>
    <row r="5186" spans="1:6" ht="39">
      <c r="A5186" s="832">
        <v>44635</v>
      </c>
      <c r="B5186" s="828">
        <v>0</v>
      </c>
      <c r="C5186" s="1574" t="s">
        <v>23990</v>
      </c>
      <c r="D5186" s="841">
        <v>5000</v>
      </c>
      <c r="E5186" s="2192"/>
      <c r="F5186" s="1926">
        <f t="shared" si="80"/>
        <v>831125.10000000335</v>
      </c>
    </row>
    <row r="5187" spans="1:6" ht="39">
      <c r="A5187" s="832">
        <v>44635</v>
      </c>
      <c r="B5187" s="828">
        <v>0</v>
      </c>
      <c r="C5187" s="1574" t="s">
        <v>23991</v>
      </c>
      <c r="D5187" s="841">
        <v>55000</v>
      </c>
      <c r="E5187" s="2192"/>
      <c r="F5187" s="1926">
        <f t="shared" ref="F5187:F5250" si="81">F5186-E5187+D5187</f>
        <v>886125.10000000335</v>
      </c>
    </row>
    <row r="5188" spans="1:6">
      <c r="A5188" s="832">
        <v>44635</v>
      </c>
      <c r="B5188" s="828">
        <v>0</v>
      </c>
      <c r="C5188" s="1574" t="s">
        <v>23992</v>
      </c>
      <c r="D5188" s="831"/>
      <c r="E5188" s="2192">
        <v>50</v>
      </c>
      <c r="F5188" s="1926">
        <f t="shared" si="81"/>
        <v>886075.10000000335</v>
      </c>
    </row>
    <row r="5189" spans="1:6" ht="26.25">
      <c r="A5189" s="832">
        <v>44642</v>
      </c>
      <c r="B5189" s="828">
        <v>0</v>
      </c>
      <c r="C5189" s="1574" t="s">
        <v>24000</v>
      </c>
      <c r="D5189" s="841">
        <v>40000</v>
      </c>
      <c r="E5189" s="2205"/>
      <c r="F5189" s="1926">
        <f t="shared" si="81"/>
        <v>926075.10000000335</v>
      </c>
    </row>
    <row r="5190" spans="1:6" ht="39">
      <c r="A5190" s="832">
        <v>44644</v>
      </c>
      <c r="B5190" s="828">
        <v>0</v>
      </c>
      <c r="C5190" s="1574" t="s">
        <v>24078</v>
      </c>
      <c r="D5190" s="841">
        <v>5000</v>
      </c>
      <c r="E5190" s="2192"/>
      <c r="F5190" s="1926">
        <f t="shared" si="81"/>
        <v>931075.10000000335</v>
      </c>
    </row>
    <row r="5191" spans="1:6" ht="39">
      <c r="A5191" s="832">
        <v>44645</v>
      </c>
      <c r="B5191" s="828">
        <v>0</v>
      </c>
      <c r="C5191" s="1574" t="s">
        <v>24079</v>
      </c>
      <c r="D5191" s="841">
        <v>24500</v>
      </c>
      <c r="E5191" s="2192"/>
      <c r="F5191" s="1926">
        <f t="shared" si="81"/>
        <v>955575.10000000335</v>
      </c>
    </row>
    <row r="5192" spans="1:6" ht="26.25">
      <c r="A5192" s="832">
        <v>44645</v>
      </c>
      <c r="B5192" s="828">
        <v>0</v>
      </c>
      <c r="C5192" s="1574" t="s">
        <v>24080</v>
      </c>
      <c r="D5192" s="841">
        <v>43500</v>
      </c>
      <c r="E5192" s="2192"/>
      <c r="F5192" s="1926">
        <f t="shared" si="81"/>
        <v>999075.10000000335</v>
      </c>
    </row>
    <row r="5193" spans="1:6">
      <c r="A5193" s="832">
        <v>44645</v>
      </c>
      <c r="B5193" s="828">
        <v>0</v>
      </c>
      <c r="C5193" s="1574" t="s">
        <v>24081</v>
      </c>
      <c r="D5193" s="831"/>
      <c r="E5193" s="2192">
        <v>50</v>
      </c>
      <c r="F5193" s="1926">
        <f t="shared" si="81"/>
        <v>999025.10000000335</v>
      </c>
    </row>
    <row r="5194" spans="1:6" ht="39">
      <c r="A5194" s="832">
        <v>44646</v>
      </c>
      <c r="B5194" s="828">
        <v>0</v>
      </c>
      <c r="C5194" s="1574" t="s">
        <v>24082</v>
      </c>
      <c r="D5194" s="841">
        <v>42000</v>
      </c>
      <c r="E5194" s="2192"/>
      <c r="F5194" s="1926">
        <f t="shared" si="81"/>
        <v>1041025.1000000034</v>
      </c>
    </row>
    <row r="5195" spans="1:6" s="780" customFormat="1" ht="39">
      <c r="A5195" s="792">
        <v>44646</v>
      </c>
      <c r="B5195" s="2086">
        <v>0</v>
      </c>
      <c r="C5195" s="1564" t="s">
        <v>24083</v>
      </c>
      <c r="D5195" s="894">
        <v>50000</v>
      </c>
      <c r="E5195" s="2232"/>
      <c r="F5195" s="1926">
        <f t="shared" si="81"/>
        <v>1091025.1000000034</v>
      </c>
    </row>
    <row r="5196" spans="1:6" ht="26.25">
      <c r="A5196" s="832">
        <v>44646</v>
      </c>
      <c r="B5196" s="828">
        <v>0</v>
      </c>
      <c r="C5196" s="1574" t="s">
        <v>24084</v>
      </c>
      <c r="D5196" s="841">
        <v>10000</v>
      </c>
      <c r="E5196" s="2192"/>
      <c r="F5196" s="1926">
        <f t="shared" si="81"/>
        <v>1101025.1000000034</v>
      </c>
    </row>
    <row r="5197" spans="1:6">
      <c r="A5197" s="832">
        <v>44646</v>
      </c>
      <c r="B5197" s="828">
        <v>0</v>
      </c>
      <c r="C5197" s="1574" t="s">
        <v>24085</v>
      </c>
      <c r="D5197" s="831"/>
      <c r="E5197" s="2192">
        <v>50</v>
      </c>
      <c r="F5197" s="1926">
        <f t="shared" si="81"/>
        <v>1100975.1000000034</v>
      </c>
    </row>
    <row r="5198" spans="1:6" ht="26.25">
      <c r="A5198" s="832">
        <v>44647</v>
      </c>
      <c r="B5198" s="828">
        <v>0</v>
      </c>
      <c r="C5198" s="1574" t="s">
        <v>24086</v>
      </c>
      <c r="D5198" s="841">
        <v>10000</v>
      </c>
      <c r="E5198" s="2192"/>
      <c r="F5198" s="1926">
        <f t="shared" si="81"/>
        <v>1110975.1000000034</v>
      </c>
    </row>
    <row r="5199" spans="1:6" ht="26.25">
      <c r="A5199" s="832">
        <v>44647</v>
      </c>
      <c r="B5199" s="828">
        <v>0</v>
      </c>
      <c r="C5199" s="1574" t="s">
        <v>24087</v>
      </c>
      <c r="D5199" s="841">
        <v>34500</v>
      </c>
      <c r="E5199" s="2192"/>
      <c r="F5199" s="1926">
        <f t="shared" si="81"/>
        <v>1145475.1000000034</v>
      </c>
    </row>
    <row r="5200" spans="1:6" ht="39">
      <c r="A5200" s="832">
        <v>44647</v>
      </c>
      <c r="B5200" s="828">
        <v>0</v>
      </c>
      <c r="C5200" s="1574" t="s">
        <v>24088</v>
      </c>
      <c r="D5200" s="841">
        <v>5500</v>
      </c>
      <c r="E5200" s="2192"/>
      <c r="F5200" s="1926">
        <f t="shared" si="81"/>
        <v>1150975.1000000034</v>
      </c>
    </row>
    <row r="5201" spans="1:6" ht="39">
      <c r="A5201" s="832">
        <v>44647</v>
      </c>
      <c r="B5201" s="828">
        <v>0</v>
      </c>
      <c r="C5201" s="1574" t="s">
        <v>24089</v>
      </c>
      <c r="D5201" s="841">
        <v>49500</v>
      </c>
      <c r="E5201" s="2192"/>
      <c r="F5201" s="1926">
        <f t="shared" si="81"/>
        <v>1200475.1000000034</v>
      </c>
    </row>
    <row r="5202" spans="1:6">
      <c r="A5202" s="832">
        <v>44647</v>
      </c>
      <c r="B5202" s="828">
        <v>0</v>
      </c>
      <c r="C5202" s="1574" t="s">
        <v>24090</v>
      </c>
      <c r="D5202" s="831"/>
      <c r="E5202" s="2192">
        <v>150</v>
      </c>
      <c r="F5202" s="1926">
        <f t="shared" si="81"/>
        <v>1200325.1000000034</v>
      </c>
    </row>
    <row r="5203" spans="1:6" ht="39">
      <c r="A5203" s="874">
        <v>44648</v>
      </c>
      <c r="B5203" s="2071">
        <v>0</v>
      </c>
      <c r="C5203" s="1580" t="s">
        <v>24091</v>
      </c>
      <c r="D5203" s="841">
        <v>7000</v>
      </c>
      <c r="E5203" s="2205"/>
      <c r="F5203" s="1926">
        <f t="shared" si="81"/>
        <v>1207325.1000000034</v>
      </c>
    </row>
    <row r="5204" spans="1:6" ht="26.25">
      <c r="A5204" s="874">
        <v>44650</v>
      </c>
      <c r="B5204" s="2071">
        <v>0</v>
      </c>
      <c r="C5204" s="1580" t="s">
        <v>24092</v>
      </c>
      <c r="D5204" s="841">
        <v>24500</v>
      </c>
      <c r="E5204" s="2205"/>
      <c r="F5204" s="1926">
        <f t="shared" si="81"/>
        <v>1231825.1000000034</v>
      </c>
    </row>
    <row r="5205" spans="1:6" ht="39">
      <c r="A5205" s="832">
        <v>44652</v>
      </c>
      <c r="B5205" s="828">
        <v>0</v>
      </c>
      <c r="C5205" s="1574" t="s">
        <v>24135</v>
      </c>
      <c r="D5205" s="841">
        <v>10000</v>
      </c>
      <c r="E5205" s="2192"/>
      <c r="F5205" s="1926">
        <f t="shared" si="81"/>
        <v>1241825.1000000034</v>
      </c>
    </row>
    <row r="5206" spans="1:6" ht="39">
      <c r="A5206" s="832">
        <v>44652</v>
      </c>
      <c r="B5206" s="828">
        <v>0</v>
      </c>
      <c r="C5206" s="1574" t="s">
        <v>24136</v>
      </c>
      <c r="D5206" s="841">
        <v>5000</v>
      </c>
      <c r="E5206" s="2192"/>
      <c r="F5206" s="1926">
        <f t="shared" si="81"/>
        <v>1246825.1000000034</v>
      </c>
    </row>
    <row r="5207" spans="1:6">
      <c r="A5207" s="832">
        <v>44652</v>
      </c>
      <c r="B5207" s="828">
        <v>0</v>
      </c>
      <c r="C5207" s="1574" t="s">
        <v>24137</v>
      </c>
      <c r="D5207" s="831"/>
      <c r="E5207" s="2192">
        <v>50</v>
      </c>
      <c r="F5207" s="1926">
        <f t="shared" si="81"/>
        <v>1246775.1000000034</v>
      </c>
    </row>
    <row r="5208" spans="1:6" ht="26.25">
      <c r="A5208" s="832">
        <v>44653</v>
      </c>
      <c r="B5208" s="828">
        <v>0</v>
      </c>
      <c r="C5208" s="1574" t="s">
        <v>24138</v>
      </c>
      <c r="D5208" s="841">
        <v>10000</v>
      </c>
      <c r="E5208" s="2192"/>
      <c r="F5208" s="1926">
        <f t="shared" si="81"/>
        <v>1256775.1000000034</v>
      </c>
    </row>
    <row r="5209" spans="1:6" ht="39">
      <c r="A5209" s="832">
        <v>44653</v>
      </c>
      <c r="B5209" s="828">
        <v>0</v>
      </c>
      <c r="C5209" s="1574" t="s">
        <v>24139</v>
      </c>
      <c r="D5209" s="841">
        <v>35000</v>
      </c>
      <c r="E5209" s="2192"/>
      <c r="F5209" s="1926">
        <f t="shared" si="81"/>
        <v>1291775.1000000034</v>
      </c>
    </row>
    <row r="5210" spans="1:6" ht="39">
      <c r="A5210" s="832">
        <v>44653</v>
      </c>
      <c r="B5210" s="828">
        <v>0</v>
      </c>
      <c r="C5210" s="1574" t="s">
        <v>24140</v>
      </c>
      <c r="D5210" s="841">
        <v>2000</v>
      </c>
      <c r="E5210" s="2192"/>
      <c r="F5210" s="1926">
        <f t="shared" si="81"/>
        <v>1293775.1000000034</v>
      </c>
    </row>
    <row r="5211" spans="1:6" ht="39">
      <c r="A5211" s="832">
        <v>44653</v>
      </c>
      <c r="B5211" s="828">
        <v>0</v>
      </c>
      <c r="C5211" s="1574" t="s">
        <v>24141</v>
      </c>
      <c r="D5211" s="841">
        <v>5000</v>
      </c>
      <c r="E5211" s="2192"/>
      <c r="F5211" s="1926">
        <f t="shared" si="81"/>
        <v>1298775.1000000034</v>
      </c>
    </row>
    <row r="5212" spans="1:6" ht="26.25">
      <c r="A5212" s="832">
        <v>44653</v>
      </c>
      <c r="B5212" s="828">
        <v>0</v>
      </c>
      <c r="C5212" s="1574" t="s">
        <v>24142</v>
      </c>
      <c r="D5212" s="841">
        <v>26000</v>
      </c>
      <c r="E5212" s="2192"/>
      <c r="F5212" s="1926">
        <f t="shared" si="81"/>
        <v>1324775.1000000034</v>
      </c>
    </row>
    <row r="5213" spans="1:6" ht="39">
      <c r="A5213" s="832">
        <v>44655</v>
      </c>
      <c r="B5213" s="828">
        <v>0</v>
      </c>
      <c r="C5213" s="1574" t="s">
        <v>24143</v>
      </c>
      <c r="D5213" s="841">
        <v>45500</v>
      </c>
      <c r="E5213" s="2192"/>
      <c r="F5213" s="1926">
        <f t="shared" si="81"/>
        <v>1370275.1000000034</v>
      </c>
    </row>
    <row r="5214" spans="1:6" ht="39">
      <c r="A5214" s="832">
        <v>44657</v>
      </c>
      <c r="B5214" s="828">
        <v>0</v>
      </c>
      <c r="C5214" s="1574" t="s">
        <v>24181</v>
      </c>
      <c r="D5214" s="841">
        <v>35000</v>
      </c>
      <c r="E5214" s="2192"/>
      <c r="F5214" s="1926">
        <f t="shared" si="81"/>
        <v>1405275.1000000034</v>
      </c>
    </row>
    <row r="5215" spans="1:6" s="900" customFormat="1" ht="26.25">
      <c r="A5215" s="1876">
        <v>44657</v>
      </c>
      <c r="B5215" s="2087">
        <v>0</v>
      </c>
      <c r="C5215" s="2054" t="s">
        <v>24182</v>
      </c>
      <c r="D5215" s="893">
        <v>130000</v>
      </c>
      <c r="E5215" s="2233"/>
      <c r="F5215" s="2275">
        <f t="shared" si="81"/>
        <v>1535275.1000000034</v>
      </c>
    </row>
    <row r="5216" spans="1:6" ht="26.25">
      <c r="A5216" s="832">
        <v>44658</v>
      </c>
      <c r="B5216" s="828">
        <v>0</v>
      </c>
      <c r="C5216" s="1574" t="s">
        <v>24183</v>
      </c>
      <c r="D5216" s="841">
        <v>24500</v>
      </c>
      <c r="E5216" s="2192"/>
      <c r="F5216" s="1926">
        <f t="shared" si="81"/>
        <v>1559775.1000000034</v>
      </c>
    </row>
    <row r="5217" spans="1:6">
      <c r="A5217" s="832">
        <v>44658</v>
      </c>
      <c r="B5217" s="828">
        <v>0</v>
      </c>
      <c r="C5217" s="1574" t="s">
        <v>24184</v>
      </c>
      <c r="D5217" s="831"/>
      <c r="E5217" s="2192">
        <v>50</v>
      </c>
      <c r="F5217" s="1926">
        <f t="shared" si="81"/>
        <v>1559725.1000000034</v>
      </c>
    </row>
    <row r="5218" spans="1:6">
      <c r="A5218" s="832">
        <v>44659</v>
      </c>
      <c r="B5218" s="828">
        <v>518358111</v>
      </c>
      <c r="C5218" s="1574" t="s">
        <v>24185</v>
      </c>
      <c r="D5218" s="841">
        <v>43500</v>
      </c>
      <c r="E5218" s="2192"/>
      <c r="F5218" s="1926">
        <f t="shared" si="81"/>
        <v>1603225.1000000034</v>
      </c>
    </row>
    <row r="5219" spans="1:6">
      <c r="A5219" s="832">
        <v>44659</v>
      </c>
      <c r="B5219" s="828">
        <v>0</v>
      </c>
      <c r="C5219" s="1574" t="s">
        <v>24186</v>
      </c>
      <c r="D5219" s="831"/>
      <c r="E5219" s="2192">
        <v>50</v>
      </c>
      <c r="F5219" s="1926">
        <f t="shared" si="81"/>
        <v>1603175.1000000034</v>
      </c>
    </row>
    <row r="5220" spans="1:6" ht="39">
      <c r="A5220" s="832">
        <v>44661</v>
      </c>
      <c r="B5220" s="828">
        <v>0</v>
      </c>
      <c r="C5220" s="1574" t="s">
        <v>24187</v>
      </c>
      <c r="D5220" s="841">
        <v>10000</v>
      </c>
      <c r="E5220" s="2192"/>
      <c r="F5220" s="1926">
        <f t="shared" si="81"/>
        <v>1613175.1000000034</v>
      </c>
    </row>
    <row r="5221" spans="1:6" ht="26.25">
      <c r="A5221" s="832">
        <v>44663</v>
      </c>
      <c r="B5221" s="828">
        <v>0</v>
      </c>
      <c r="C5221" s="1574" t="s">
        <v>24226</v>
      </c>
      <c r="D5221" s="841">
        <v>25000</v>
      </c>
      <c r="E5221" s="2192"/>
      <c r="F5221" s="1926">
        <f t="shared" si="81"/>
        <v>1638175.1000000034</v>
      </c>
    </row>
    <row r="5222" spans="1:6">
      <c r="A5222" s="832">
        <v>44663</v>
      </c>
      <c r="B5222" s="828">
        <v>0</v>
      </c>
      <c r="C5222" s="1574" t="s">
        <v>24227</v>
      </c>
      <c r="D5222" s="831"/>
      <c r="E5222" s="2192">
        <v>50</v>
      </c>
      <c r="F5222" s="1926">
        <f t="shared" si="81"/>
        <v>1638125.1000000034</v>
      </c>
    </row>
    <row r="5223" spans="1:6" ht="51.75">
      <c r="A5223" s="832">
        <v>44669</v>
      </c>
      <c r="B5223" s="828">
        <v>0</v>
      </c>
      <c r="C5223" s="1574" t="s">
        <v>24228</v>
      </c>
      <c r="D5223" s="841">
        <v>20000</v>
      </c>
      <c r="E5223" s="2192"/>
      <c r="F5223" s="1926">
        <f t="shared" si="81"/>
        <v>1658125.1000000034</v>
      </c>
    </row>
    <row r="5224" spans="1:6" ht="39">
      <c r="A5224" s="832">
        <v>44669</v>
      </c>
      <c r="B5224" s="828">
        <v>0</v>
      </c>
      <c r="C5224" s="1574" t="s">
        <v>24626</v>
      </c>
      <c r="D5224" s="841">
        <v>40000</v>
      </c>
      <c r="E5224" s="2192"/>
      <c r="F5224" s="1926">
        <f t="shared" si="81"/>
        <v>1698125.1000000034</v>
      </c>
    </row>
    <row r="5225" spans="1:6">
      <c r="A5225" s="832">
        <v>44669</v>
      </c>
      <c r="B5225" s="828">
        <v>0</v>
      </c>
      <c r="C5225" s="1574" t="s">
        <v>24229</v>
      </c>
      <c r="D5225" s="831"/>
      <c r="E5225" s="2192">
        <v>50</v>
      </c>
      <c r="F5225" s="1926">
        <f t="shared" si="81"/>
        <v>1698075.1000000034</v>
      </c>
    </row>
    <row r="5226" spans="1:6">
      <c r="A5226" s="832">
        <v>44670</v>
      </c>
      <c r="B5226" s="828">
        <v>0</v>
      </c>
      <c r="C5226" s="1574" t="s">
        <v>24230</v>
      </c>
      <c r="D5226" s="831"/>
      <c r="E5226" s="2192">
        <v>50</v>
      </c>
      <c r="F5226" s="1926">
        <f t="shared" si="81"/>
        <v>1698025.1000000034</v>
      </c>
    </row>
    <row r="5227" spans="1:6" ht="26.25">
      <c r="A5227" s="832">
        <v>44671</v>
      </c>
      <c r="B5227" s="828">
        <v>0</v>
      </c>
      <c r="C5227" s="1574" t="s">
        <v>24231</v>
      </c>
      <c r="D5227" s="841">
        <v>25000</v>
      </c>
      <c r="E5227" s="2192"/>
      <c r="F5227" s="1926">
        <f t="shared" si="81"/>
        <v>1723025.1000000034</v>
      </c>
    </row>
    <row r="5228" spans="1:6" ht="39">
      <c r="A5228" s="832">
        <v>44671</v>
      </c>
      <c r="B5228" s="828">
        <v>0</v>
      </c>
      <c r="C5228" s="1574" t="s">
        <v>24232</v>
      </c>
      <c r="D5228" s="841">
        <v>20000</v>
      </c>
      <c r="E5228" s="2192"/>
      <c r="F5228" s="1926">
        <f t="shared" si="81"/>
        <v>1743025.1000000034</v>
      </c>
    </row>
    <row r="5229" spans="1:6" ht="26.25">
      <c r="A5229" s="832">
        <v>44671</v>
      </c>
      <c r="B5229" s="828">
        <v>0</v>
      </c>
      <c r="C5229" s="1574" t="s">
        <v>24233</v>
      </c>
      <c r="D5229" s="841">
        <v>25000</v>
      </c>
      <c r="E5229" s="2192"/>
      <c r="F5229" s="1926">
        <f t="shared" si="81"/>
        <v>1768025.1000000034</v>
      </c>
    </row>
    <row r="5230" spans="1:6">
      <c r="A5230" s="832">
        <v>44671</v>
      </c>
      <c r="B5230" s="828">
        <v>0</v>
      </c>
      <c r="C5230" s="1574" t="s">
        <v>24234</v>
      </c>
      <c r="D5230" s="831"/>
      <c r="E5230" s="2192">
        <v>150</v>
      </c>
      <c r="F5230" s="1926">
        <f t="shared" si="81"/>
        <v>1767875.1000000034</v>
      </c>
    </row>
    <row r="5231" spans="1:6" ht="39">
      <c r="A5231" s="832">
        <v>44672</v>
      </c>
      <c r="B5231" s="828">
        <v>0</v>
      </c>
      <c r="C5231" s="1574" t="s">
        <v>24235</v>
      </c>
      <c r="D5231" s="841">
        <v>20000</v>
      </c>
      <c r="E5231" s="2192"/>
      <c r="F5231" s="1926">
        <f t="shared" si="81"/>
        <v>1787875.1000000034</v>
      </c>
    </row>
    <row r="5232" spans="1:6" ht="26.25">
      <c r="A5232" s="832">
        <v>44672</v>
      </c>
      <c r="B5232" s="828">
        <v>0</v>
      </c>
      <c r="C5232" s="1574" t="s">
        <v>24236</v>
      </c>
      <c r="D5232" s="841">
        <v>25000</v>
      </c>
      <c r="E5232" s="2192"/>
      <c r="F5232" s="1926">
        <f t="shared" si="81"/>
        <v>1812875.1000000034</v>
      </c>
    </row>
    <row r="5233" spans="1:6" ht="39">
      <c r="A5233" s="832">
        <v>44672</v>
      </c>
      <c r="B5233" s="828">
        <v>0</v>
      </c>
      <c r="C5233" s="1574" t="s">
        <v>24237</v>
      </c>
      <c r="D5233" s="841">
        <v>20000</v>
      </c>
      <c r="E5233" s="2192"/>
      <c r="F5233" s="1926">
        <f t="shared" si="81"/>
        <v>1832875.1000000034</v>
      </c>
    </row>
    <row r="5234" spans="1:6" ht="39">
      <c r="A5234" s="832">
        <v>44672</v>
      </c>
      <c r="B5234" s="828">
        <v>0</v>
      </c>
      <c r="C5234" s="1574" t="s">
        <v>24238</v>
      </c>
      <c r="D5234" s="841">
        <v>25000</v>
      </c>
      <c r="E5234" s="2192"/>
      <c r="F5234" s="1926">
        <f t="shared" si="81"/>
        <v>1857875.1000000034</v>
      </c>
    </row>
    <row r="5235" spans="1:6" ht="39">
      <c r="A5235" s="832">
        <v>44672</v>
      </c>
      <c r="B5235" s="828">
        <v>0</v>
      </c>
      <c r="C5235" s="1574" t="s">
        <v>24239</v>
      </c>
      <c r="D5235" s="841">
        <v>20000</v>
      </c>
      <c r="E5235" s="2192"/>
      <c r="F5235" s="1926">
        <f t="shared" si="81"/>
        <v>1877875.1000000034</v>
      </c>
    </row>
    <row r="5236" spans="1:6" ht="26.25">
      <c r="A5236" s="832">
        <v>44672</v>
      </c>
      <c r="B5236" s="828">
        <v>0</v>
      </c>
      <c r="C5236" s="1574" t="s">
        <v>24240</v>
      </c>
      <c r="D5236" s="841">
        <v>25000</v>
      </c>
      <c r="E5236" s="2192"/>
      <c r="F5236" s="1926">
        <f t="shared" si="81"/>
        <v>1902875.1000000034</v>
      </c>
    </row>
    <row r="5237" spans="1:6" ht="39">
      <c r="A5237" s="832">
        <v>44672</v>
      </c>
      <c r="B5237" s="828">
        <v>0</v>
      </c>
      <c r="C5237" s="1574" t="s">
        <v>24241</v>
      </c>
      <c r="D5237" s="841">
        <v>25000</v>
      </c>
      <c r="E5237" s="2192"/>
      <c r="F5237" s="1926">
        <f t="shared" si="81"/>
        <v>1927875.1000000034</v>
      </c>
    </row>
    <row r="5238" spans="1:6">
      <c r="A5238" s="832">
        <v>44672</v>
      </c>
      <c r="B5238" s="828">
        <v>0</v>
      </c>
      <c r="C5238" s="1574" t="s">
        <v>24242</v>
      </c>
      <c r="D5238" s="831"/>
      <c r="E5238" s="2192">
        <v>50</v>
      </c>
      <c r="F5238" s="1926">
        <f t="shared" si="81"/>
        <v>1927825.1000000034</v>
      </c>
    </row>
    <row r="5239" spans="1:6" ht="26.25">
      <c r="A5239" s="832">
        <v>44673</v>
      </c>
      <c r="B5239" s="828">
        <v>0</v>
      </c>
      <c r="C5239" s="1574" t="s">
        <v>24243</v>
      </c>
      <c r="D5239" s="841">
        <v>20000</v>
      </c>
      <c r="E5239" s="2192"/>
      <c r="F5239" s="1926">
        <f t="shared" si="81"/>
        <v>1947825.1000000034</v>
      </c>
    </row>
    <row r="5240" spans="1:6" ht="39">
      <c r="A5240" s="832">
        <v>44673</v>
      </c>
      <c r="B5240" s="828">
        <v>0</v>
      </c>
      <c r="C5240" s="1574" t="s">
        <v>24244</v>
      </c>
      <c r="D5240" s="841">
        <v>30000</v>
      </c>
      <c r="E5240" s="2192"/>
      <c r="F5240" s="1926">
        <f t="shared" si="81"/>
        <v>1977825.1000000034</v>
      </c>
    </row>
    <row r="5241" spans="1:6" ht="39">
      <c r="A5241" s="832">
        <v>44673</v>
      </c>
      <c r="B5241" s="828">
        <v>0</v>
      </c>
      <c r="C5241" s="1574" t="s">
        <v>24245</v>
      </c>
      <c r="D5241" s="841">
        <v>25000</v>
      </c>
      <c r="E5241" s="2192"/>
      <c r="F5241" s="1926">
        <f t="shared" si="81"/>
        <v>2002825.1000000034</v>
      </c>
    </row>
    <row r="5242" spans="1:6" ht="39">
      <c r="A5242" s="832">
        <v>44673</v>
      </c>
      <c r="B5242" s="829">
        <v>0</v>
      </c>
      <c r="C5242" s="1574" t="s">
        <v>24359</v>
      </c>
      <c r="D5242" s="895">
        <v>30000</v>
      </c>
      <c r="E5242" s="2194"/>
      <c r="F5242" s="1926">
        <f t="shared" si="81"/>
        <v>2032825.1000000034</v>
      </c>
    </row>
    <row r="5243" spans="1:6" ht="39">
      <c r="A5243" s="832">
        <v>44673</v>
      </c>
      <c r="B5243" s="829">
        <v>0</v>
      </c>
      <c r="C5243" s="1574" t="s">
        <v>24360</v>
      </c>
      <c r="D5243" s="895">
        <v>20000</v>
      </c>
      <c r="E5243" s="2194"/>
      <c r="F5243" s="1926">
        <f t="shared" si="81"/>
        <v>2052825.1000000034</v>
      </c>
    </row>
    <row r="5244" spans="1:6" ht="39">
      <c r="A5244" s="832">
        <v>44673</v>
      </c>
      <c r="B5244" s="829">
        <v>0</v>
      </c>
      <c r="C5244" s="1574" t="s">
        <v>24361</v>
      </c>
      <c r="D5244" s="895">
        <v>20000</v>
      </c>
      <c r="E5244" s="2194"/>
      <c r="F5244" s="1926">
        <f t="shared" si="81"/>
        <v>2072825.1000000034</v>
      </c>
    </row>
    <row r="5245" spans="1:6">
      <c r="A5245" s="832">
        <v>44673</v>
      </c>
      <c r="B5245" s="829">
        <v>0</v>
      </c>
      <c r="C5245" s="1574" t="s">
        <v>24362</v>
      </c>
      <c r="D5245" s="834"/>
      <c r="E5245" s="2194">
        <v>100</v>
      </c>
      <c r="F5245" s="1926">
        <f t="shared" si="81"/>
        <v>2072725.1000000034</v>
      </c>
    </row>
    <row r="5246" spans="1:6" ht="39">
      <c r="A5246" s="832">
        <v>44674</v>
      </c>
      <c r="B5246" s="829">
        <v>0</v>
      </c>
      <c r="C5246" s="1574" t="s">
        <v>24363</v>
      </c>
      <c r="D5246" s="895">
        <v>20000</v>
      </c>
      <c r="E5246" s="2194"/>
      <c r="F5246" s="1926">
        <f t="shared" si="81"/>
        <v>2092725.1000000034</v>
      </c>
    </row>
    <row r="5247" spans="1:6" ht="39">
      <c r="A5247" s="832">
        <v>44674</v>
      </c>
      <c r="B5247" s="829">
        <v>0</v>
      </c>
      <c r="C5247" s="1574" t="s">
        <v>24364</v>
      </c>
      <c r="D5247" s="895">
        <v>20000</v>
      </c>
      <c r="E5247" s="2194"/>
      <c r="F5247" s="1926">
        <f t="shared" si="81"/>
        <v>2112725.1000000034</v>
      </c>
    </row>
    <row r="5248" spans="1:6" ht="51.75">
      <c r="A5248" s="832">
        <v>44674</v>
      </c>
      <c r="B5248" s="829">
        <v>0</v>
      </c>
      <c r="C5248" s="1574" t="s">
        <v>24365</v>
      </c>
      <c r="D5248" s="895">
        <v>20000</v>
      </c>
      <c r="E5248" s="2194"/>
      <c r="F5248" s="1926">
        <f t="shared" si="81"/>
        <v>2132725.1000000034</v>
      </c>
    </row>
    <row r="5249" spans="1:6" ht="26.25">
      <c r="A5249" s="832">
        <v>44674</v>
      </c>
      <c r="B5249" s="829">
        <v>0</v>
      </c>
      <c r="C5249" s="1574" t="s">
        <v>24366</v>
      </c>
      <c r="D5249" s="895">
        <v>20000</v>
      </c>
      <c r="E5249" s="2194"/>
      <c r="F5249" s="1926">
        <f t="shared" si="81"/>
        <v>2152725.1000000034</v>
      </c>
    </row>
    <row r="5250" spans="1:6">
      <c r="A5250" s="832">
        <v>44674</v>
      </c>
      <c r="B5250" s="829">
        <v>0</v>
      </c>
      <c r="C5250" s="1574" t="s">
        <v>24367</v>
      </c>
      <c r="D5250" s="834"/>
      <c r="E5250" s="2194">
        <v>150</v>
      </c>
      <c r="F5250" s="1926">
        <f t="shared" si="81"/>
        <v>2152575.1000000034</v>
      </c>
    </row>
    <row r="5251" spans="1:6" ht="39">
      <c r="A5251" s="832">
        <v>44675</v>
      </c>
      <c r="B5251" s="829">
        <v>0</v>
      </c>
      <c r="C5251" s="1574" t="s">
        <v>24368</v>
      </c>
      <c r="D5251" s="895">
        <v>25000</v>
      </c>
      <c r="E5251" s="2194"/>
      <c r="F5251" s="1926">
        <f t="shared" ref="F5251:F5314" si="82">F5250-E5251+D5251</f>
        <v>2177575.1000000034</v>
      </c>
    </row>
    <row r="5252" spans="1:6" ht="39">
      <c r="A5252" s="832">
        <v>44675</v>
      </c>
      <c r="B5252" s="829">
        <v>0</v>
      </c>
      <c r="C5252" s="1574" t="s">
        <v>24369</v>
      </c>
      <c r="D5252" s="895">
        <v>30000</v>
      </c>
      <c r="E5252" s="2194"/>
      <c r="F5252" s="1926">
        <f t="shared" si="82"/>
        <v>2207575.1000000034</v>
      </c>
    </row>
    <row r="5253" spans="1:6">
      <c r="A5253" s="832">
        <v>44675</v>
      </c>
      <c r="B5253" s="829">
        <v>0</v>
      </c>
      <c r="C5253" s="1574" t="s">
        <v>24370</v>
      </c>
      <c r="D5253" s="834"/>
      <c r="E5253" s="2194">
        <v>50</v>
      </c>
      <c r="F5253" s="1926">
        <f t="shared" si="82"/>
        <v>2207525.1000000034</v>
      </c>
    </row>
    <row r="5254" spans="1:6" ht="39">
      <c r="A5254" s="832">
        <v>44676</v>
      </c>
      <c r="B5254" s="829">
        <v>0</v>
      </c>
      <c r="C5254" s="1574" t="s">
        <v>24557</v>
      </c>
      <c r="D5254" s="895">
        <v>40000</v>
      </c>
      <c r="E5254" s="2194"/>
      <c r="F5254" s="1926">
        <f t="shared" si="82"/>
        <v>2247525.1000000034</v>
      </c>
    </row>
    <row r="5255" spans="1:6">
      <c r="A5255" s="832">
        <v>44676</v>
      </c>
      <c r="B5255" s="829">
        <v>0</v>
      </c>
      <c r="C5255" s="1574" t="s">
        <v>24558</v>
      </c>
      <c r="D5255" s="834"/>
      <c r="E5255" s="2194">
        <v>50</v>
      </c>
      <c r="F5255" s="1926">
        <f t="shared" si="82"/>
        <v>2247475.1000000034</v>
      </c>
    </row>
    <row r="5256" spans="1:6" ht="39">
      <c r="A5256" s="832">
        <v>44680</v>
      </c>
      <c r="B5256" s="829">
        <v>0</v>
      </c>
      <c r="C5256" s="1574" t="s">
        <v>24559</v>
      </c>
      <c r="D5256" s="895">
        <v>20000</v>
      </c>
      <c r="E5256" s="2194"/>
      <c r="F5256" s="1926">
        <f t="shared" si="82"/>
        <v>2267475.1000000034</v>
      </c>
    </row>
    <row r="5257" spans="1:6">
      <c r="A5257" s="832">
        <v>44680</v>
      </c>
      <c r="B5257" s="829">
        <v>0</v>
      </c>
      <c r="C5257" s="1574" t="s">
        <v>24560</v>
      </c>
      <c r="D5257" s="834"/>
      <c r="E5257" s="2194">
        <v>50</v>
      </c>
      <c r="F5257" s="1926">
        <f t="shared" si="82"/>
        <v>2267425.1000000034</v>
      </c>
    </row>
    <row r="5258" spans="1:6" ht="39">
      <c r="A5258" s="832">
        <v>44681</v>
      </c>
      <c r="B5258" s="829">
        <v>0</v>
      </c>
      <c r="C5258" s="1574" t="s">
        <v>24561</v>
      </c>
      <c r="D5258" s="895">
        <v>20000</v>
      </c>
      <c r="E5258" s="2194"/>
      <c r="F5258" s="1926">
        <f t="shared" si="82"/>
        <v>2287425.1000000034</v>
      </c>
    </row>
    <row r="5259" spans="1:6" ht="39">
      <c r="A5259" s="832">
        <v>44681</v>
      </c>
      <c r="B5259" s="829">
        <v>0</v>
      </c>
      <c r="C5259" s="1574" t="s">
        <v>24562</v>
      </c>
      <c r="D5259" s="895">
        <v>40000</v>
      </c>
      <c r="E5259" s="2194"/>
      <c r="F5259" s="1926">
        <f t="shared" si="82"/>
        <v>2327425.1000000034</v>
      </c>
    </row>
    <row r="5260" spans="1:6">
      <c r="A5260" s="832">
        <v>44681</v>
      </c>
      <c r="B5260" s="829">
        <v>0</v>
      </c>
      <c r="C5260" s="1574" t="s">
        <v>24563</v>
      </c>
      <c r="D5260" s="834"/>
      <c r="E5260" s="2194">
        <v>100</v>
      </c>
      <c r="F5260" s="1926">
        <f t="shared" si="82"/>
        <v>2327325.1000000034</v>
      </c>
    </row>
    <row r="5261" spans="1:6" ht="26.25">
      <c r="A5261" s="832">
        <v>44684</v>
      </c>
      <c r="B5261" s="829">
        <v>0</v>
      </c>
      <c r="C5261" s="1574" t="s">
        <v>24564</v>
      </c>
      <c r="D5261" s="895">
        <v>25000</v>
      </c>
      <c r="E5261" s="2194"/>
      <c r="F5261" s="1926">
        <f t="shared" si="82"/>
        <v>2352325.1000000034</v>
      </c>
    </row>
    <row r="5262" spans="1:6" ht="26.25">
      <c r="A5262" s="832">
        <v>44685</v>
      </c>
      <c r="B5262" s="829">
        <v>0</v>
      </c>
      <c r="C5262" s="1574" t="s">
        <v>24565</v>
      </c>
      <c r="D5262" s="895">
        <v>10000</v>
      </c>
      <c r="E5262" s="2194"/>
      <c r="F5262" s="1926">
        <f t="shared" si="82"/>
        <v>2362325.1000000034</v>
      </c>
    </row>
    <row r="5263" spans="1:6" s="847" customFormat="1" ht="26.25">
      <c r="A5263" s="898">
        <v>44687</v>
      </c>
      <c r="B5263" s="885">
        <v>0</v>
      </c>
      <c r="C5263" s="1584" t="s">
        <v>24566</v>
      </c>
      <c r="D5263" s="895">
        <v>130000</v>
      </c>
      <c r="E5263" s="2229"/>
      <c r="F5263" s="2275">
        <f t="shared" si="82"/>
        <v>2492325.1000000034</v>
      </c>
    </row>
    <row r="5264" spans="1:6" ht="39">
      <c r="A5264" s="832">
        <v>44688</v>
      </c>
      <c r="B5264" s="829">
        <v>0</v>
      </c>
      <c r="C5264" s="1574" t="s">
        <v>24567</v>
      </c>
      <c r="D5264" s="895">
        <v>20000</v>
      </c>
      <c r="E5264" s="2194"/>
      <c r="F5264" s="1926">
        <f t="shared" si="82"/>
        <v>2512325.1000000034</v>
      </c>
    </row>
    <row r="5265" spans="1:9">
      <c r="A5265" s="832">
        <v>44688</v>
      </c>
      <c r="B5265" s="829">
        <v>0</v>
      </c>
      <c r="C5265" s="1574" t="s">
        <v>24568</v>
      </c>
      <c r="D5265" s="834"/>
      <c r="E5265" s="2194">
        <v>50</v>
      </c>
      <c r="F5265" s="1926">
        <f t="shared" si="82"/>
        <v>2512275.1000000034</v>
      </c>
    </row>
    <row r="5266" spans="1:9" ht="26.25">
      <c r="A5266" s="832">
        <v>44690</v>
      </c>
      <c r="B5266" s="829">
        <v>0</v>
      </c>
      <c r="C5266" s="1574" t="s">
        <v>24569</v>
      </c>
      <c r="D5266" s="895">
        <v>31000</v>
      </c>
      <c r="E5266" s="2194"/>
      <c r="F5266" s="1926">
        <f t="shared" si="82"/>
        <v>2543275.1000000034</v>
      </c>
      <c r="H5266" s="901">
        <v>10200000</v>
      </c>
    </row>
    <row r="5267" spans="1:9">
      <c r="A5267" s="832">
        <v>44690</v>
      </c>
      <c r="B5267" s="829">
        <v>0</v>
      </c>
      <c r="C5267" s="1574" t="s">
        <v>24570</v>
      </c>
      <c r="D5267" s="834"/>
      <c r="E5267" s="2194">
        <v>50</v>
      </c>
      <c r="F5267" s="1926">
        <f t="shared" si="82"/>
        <v>2543225.1000000034</v>
      </c>
      <c r="H5267" s="901">
        <v>8700000</v>
      </c>
    </row>
    <row r="5268" spans="1:9" ht="39">
      <c r="A5268" s="832">
        <v>44709</v>
      </c>
      <c r="B5268" s="828">
        <v>0</v>
      </c>
      <c r="C5268" s="1574" t="s">
        <v>24576</v>
      </c>
      <c r="D5268" s="841">
        <v>10000</v>
      </c>
      <c r="E5268" s="2192"/>
      <c r="F5268" s="1926">
        <f t="shared" si="82"/>
        <v>2553225.1000000034</v>
      </c>
      <c r="H5268" s="902">
        <f>SUM(H5266:H5267)</f>
        <v>18900000</v>
      </c>
      <c r="I5268" s="769" t="s">
        <v>24574</v>
      </c>
    </row>
    <row r="5269" spans="1:9">
      <c r="A5269" s="832">
        <v>44709</v>
      </c>
      <c r="B5269" s="828">
        <v>0</v>
      </c>
      <c r="C5269" s="1574" t="s">
        <v>24577</v>
      </c>
      <c r="D5269" s="831"/>
      <c r="E5269" s="2192">
        <v>50</v>
      </c>
      <c r="F5269" s="1926">
        <f t="shared" si="82"/>
        <v>2553175.1000000034</v>
      </c>
      <c r="H5269" s="901">
        <v>2775000</v>
      </c>
    </row>
    <row r="5270" spans="1:9" s="847" customFormat="1" ht="26.25">
      <c r="A5270" s="898">
        <v>44713</v>
      </c>
      <c r="B5270" s="2082">
        <v>0</v>
      </c>
      <c r="C5270" s="903" t="s">
        <v>24635</v>
      </c>
      <c r="D5270" s="904">
        <v>130000</v>
      </c>
      <c r="E5270" s="2234"/>
      <c r="F5270" s="2275">
        <f t="shared" si="82"/>
        <v>2683175.1000000034</v>
      </c>
      <c r="H5270" s="905">
        <v>1385000</v>
      </c>
    </row>
    <row r="5271" spans="1:9" ht="39">
      <c r="A5271" s="1877">
        <v>44723</v>
      </c>
      <c r="B5271" s="2088">
        <v>0</v>
      </c>
      <c r="C5271" s="2055" t="s">
        <v>24637</v>
      </c>
      <c r="D5271" s="1113">
        <v>55000</v>
      </c>
      <c r="E5271" s="2235"/>
      <c r="F5271" s="1926">
        <f t="shared" si="82"/>
        <v>2738175.1000000034</v>
      </c>
      <c r="H5271" s="902">
        <f>SUM(H5269:H5270)</f>
        <v>4160000</v>
      </c>
      <c r="I5271" s="769" t="s">
        <v>24575</v>
      </c>
    </row>
    <row r="5272" spans="1:9">
      <c r="A5272" s="1877">
        <v>44723</v>
      </c>
      <c r="B5272" s="2088">
        <v>0</v>
      </c>
      <c r="C5272" s="2055" t="s">
        <v>24638</v>
      </c>
      <c r="D5272" s="906"/>
      <c r="E5272" s="2235">
        <v>50</v>
      </c>
      <c r="F5272" s="1926">
        <f t="shared" si="82"/>
        <v>2738125.1000000034</v>
      </c>
    </row>
    <row r="5273" spans="1:9" ht="39">
      <c r="A5273" s="1877">
        <v>44732</v>
      </c>
      <c r="B5273" s="2088">
        <v>0</v>
      </c>
      <c r="C5273" s="2055" t="s">
        <v>24639</v>
      </c>
      <c r="D5273" s="1113">
        <v>40000</v>
      </c>
      <c r="E5273" s="2235"/>
      <c r="F5273" s="1926">
        <f t="shared" si="82"/>
        <v>2778125.1000000034</v>
      </c>
    </row>
    <row r="5274" spans="1:9" ht="39">
      <c r="A5274" s="1878">
        <v>44732</v>
      </c>
      <c r="B5274" s="2089">
        <v>0</v>
      </c>
      <c r="C5274" s="2056" t="s">
        <v>24640</v>
      </c>
      <c r="D5274" s="1113">
        <v>60000</v>
      </c>
      <c r="E5274" s="2236"/>
      <c r="F5274" s="1928">
        <f t="shared" si="82"/>
        <v>2838125.1000000034</v>
      </c>
    </row>
    <row r="5275" spans="1:9" ht="26.25">
      <c r="A5275" s="1877">
        <v>44745</v>
      </c>
      <c r="B5275" s="2088">
        <v>0</v>
      </c>
      <c r="C5275" s="2055" t="s">
        <v>24641</v>
      </c>
      <c r="D5275" s="1278">
        <v>65000</v>
      </c>
      <c r="E5275" s="2235"/>
      <c r="F5275" s="1926">
        <f t="shared" si="82"/>
        <v>2903125.1000000034</v>
      </c>
    </row>
    <row r="5276" spans="1:9">
      <c r="A5276" s="1314">
        <v>44746</v>
      </c>
      <c r="B5276" s="1045">
        <v>0</v>
      </c>
      <c r="C5276" s="1587" t="s">
        <v>25151</v>
      </c>
      <c r="D5276" s="1047"/>
      <c r="E5276" s="2237">
        <v>50</v>
      </c>
      <c r="F5276" s="1926">
        <f t="shared" si="82"/>
        <v>2903075.1000000034</v>
      </c>
    </row>
    <row r="5277" spans="1:9" s="846" customFormat="1" ht="26.25">
      <c r="A5277" s="1879">
        <v>44747</v>
      </c>
      <c r="B5277" s="2090">
        <v>0</v>
      </c>
      <c r="C5277" s="2057" t="s">
        <v>25152</v>
      </c>
      <c r="D5277" s="1276">
        <v>130000</v>
      </c>
      <c r="E5277" s="2238"/>
      <c r="F5277" s="2272">
        <f t="shared" si="82"/>
        <v>3033075.1000000034</v>
      </c>
    </row>
    <row r="5278" spans="1:9" ht="26.25">
      <c r="A5278" s="1314">
        <v>44747</v>
      </c>
      <c r="B5278" s="1045">
        <v>0</v>
      </c>
      <c r="C5278" s="1587" t="s">
        <v>25153</v>
      </c>
      <c r="D5278" s="1249">
        <v>50000</v>
      </c>
      <c r="E5278" s="2237"/>
      <c r="F5278" s="1926">
        <f t="shared" si="82"/>
        <v>3083075.1000000034</v>
      </c>
    </row>
    <row r="5279" spans="1:9" ht="26.25">
      <c r="A5279" s="1314">
        <v>44747</v>
      </c>
      <c r="B5279" s="1045">
        <v>0</v>
      </c>
      <c r="C5279" s="1587" t="s">
        <v>25154</v>
      </c>
      <c r="D5279" s="1249">
        <v>27000</v>
      </c>
      <c r="E5279" s="2237"/>
      <c r="F5279" s="1926">
        <f t="shared" si="82"/>
        <v>3110075.1000000034</v>
      </c>
    </row>
    <row r="5280" spans="1:9">
      <c r="A5280" s="1314">
        <v>44747</v>
      </c>
      <c r="B5280" s="1045">
        <v>0</v>
      </c>
      <c r="C5280" s="1587" t="s">
        <v>25155</v>
      </c>
      <c r="D5280" s="1277"/>
      <c r="E5280" s="2237">
        <v>150</v>
      </c>
      <c r="F5280" s="1926">
        <f t="shared" si="82"/>
        <v>3109925.1000000034</v>
      </c>
    </row>
    <row r="5281" spans="1:6" ht="26.25">
      <c r="A5281" s="1314">
        <v>44748</v>
      </c>
      <c r="B5281" s="1045">
        <v>0</v>
      </c>
      <c r="C5281" s="1587" t="s">
        <v>25156</v>
      </c>
      <c r="D5281" s="1249">
        <v>40000</v>
      </c>
      <c r="E5281" s="2237"/>
      <c r="F5281" s="1926">
        <f t="shared" si="82"/>
        <v>3149925.1000000034</v>
      </c>
    </row>
    <row r="5282" spans="1:6" ht="39">
      <c r="A5282" s="1314">
        <v>44748</v>
      </c>
      <c r="B5282" s="1045">
        <v>0</v>
      </c>
      <c r="C5282" s="1587" t="s">
        <v>25157</v>
      </c>
      <c r="D5282" s="1249">
        <v>27000</v>
      </c>
      <c r="E5282" s="2237"/>
      <c r="F5282" s="1926">
        <f t="shared" si="82"/>
        <v>3176925.1000000034</v>
      </c>
    </row>
    <row r="5283" spans="1:6" ht="39">
      <c r="A5283" s="1314">
        <v>44748</v>
      </c>
      <c r="B5283" s="1045">
        <v>0</v>
      </c>
      <c r="C5283" s="1587" t="s">
        <v>25158</v>
      </c>
      <c r="D5283" s="1249">
        <v>100000</v>
      </c>
      <c r="E5283" s="2237"/>
      <c r="F5283" s="1926">
        <f t="shared" si="82"/>
        <v>3276925.1000000034</v>
      </c>
    </row>
    <row r="5284" spans="1:6" ht="39">
      <c r="A5284" s="1314">
        <v>44748</v>
      </c>
      <c r="B5284" s="1045">
        <v>0</v>
      </c>
      <c r="C5284" s="1587" t="s">
        <v>25159</v>
      </c>
      <c r="D5284" s="1249">
        <v>15000</v>
      </c>
      <c r="E5284" s="2237"/>
      <c r="F5284" s="1926">
        <f t="shared" si="82"/>
        <v>3291925.1000000034</v>
      </c>
    </row>
    <row r="5285" spans="1:6" ht="39">
      <c r="A5285" s="1314">
        <v>44748</v>
      </c>
      <c r="B5285" s="1045">
        <v>0</v>
      </c>
      <c r="C5285" s="1587" t="s">
        <v>25160</v>
      </c>
      <c r="D5285" s="1249">
        <v>32000</v>
      </c>
      <c r="E5285" s="2237"/>
      <c r="F5285" s="1926">
        <f t="shared" si="82"/>
        <v>3323925.1000000034</v>
      </c>
    </row>
    <row r="5286" spans="1:6" ht="26.25">
      <c r="A5286" s="1314">
        <v>44748</v>
      </c>
      <c r="B5286" s="1045">
        <v>0</v>
      </c>
      <c r="C5286" s="1587" t="s">
        <v>25161</v>
      </c>
      <c r="D5286" s="1249">
        <v>35000</v>
      </c>
      <c r="E5286" s="2237"/>
      <c r="F5286" s="1926">
        <f t="shared" si="82"/>
        <v>3358925.1000000034</v>
      </c>
    </row>
    <row r="5287" spans="1:6">
      <c r="A5287" s="1314">
        <v>44748</v>
      </c>
      <c r="B5287" s="1045">
        <v>0</v>
      </c>
      <c r="C5287" s="1587" t="s">
        <v>25162</v>
      </c>
      <c r="D5287" s="1277"/>
      <c r="E5287" s="2237">
        <v>300</v>
      </c>
      <c r="F5287" s="1926">
        <f t="shared" si="82"/>
        <v>3358625.1000000034</v>
      </c>
    </row>
    <row r="5288" spans="1:6" ht="26.25">
      <c r="A5288" s="1314">
        <v>44749</v>
      </c>
      <c r="B5288" s="1045">
        <v>0</v>
      </c>
      <c r="C5288" s="1587" t="s">
        <v>25163</v>
      </c>
      <c r="D5288" s="1249">
        <v>40000</v>
      </c>
      <c r="E5288" s="2237"/>
      <c r="F5288" s="1926">
        <f t="shared" si="82"/>
        <v>3398625.1000000034</v>
      </c>
    </row>
    <row r="5289" spans="1:6" ht="39">
      <c r="A5289" s="1314">
        <v>44750</v>
      </c>
      <c r="B5289" s="1045">
        <v>0</v>
      </c>
      <c r="C5289" s="1587" t="s">
        <v>25164</v>
      </c>
      <c r="D5289" s="1249">
        <v>27000</v>
      </c>
      <c r="E5289" s="2237"/>
      <c r="F5289" s="1926">
        <f t="shared" si="82"/>
        <v>3425625.1000000034</v>
      </c>
    </row>
    <row r="5290" spans="1:6">
      <c r="A5290" s="1314">
        <v>44750</v>
      </c>
      <c r="B5290" s="1045">
        <v>0</v>
      </c>
      <c r="C5290" s="1587" t="s">
        <v>25165</v>
      </c>
      <c r="D5290" s="1277"/>
      <c r="E5290" s="2237">
        <v>50</v>
      </c>
      <c r="F5290" s="1926">
        <f t="shared" si="82"/>
        <v>3425575.1000000034</v>
      </c>
    </row>
    <row r="5291" spans="1:6" ht="39">
      <c r="A5291" s="1314">
        <v>44751</v>
      </c>
      <c r="B5291" s="1045">
        <v>0</v>
      </c>
      <c r="C5291" s="1587" t="s">
        <v>25166</v>
      </c>
      <c r="D5291" s="1249">
        <v>50000</v>
      </c>
      <c r="E5291" s="2237"/>
      <c r="F5291" s="1926">
        <f t="shared" si="82"/>
        <v>3475575.1000000034</v>
      </c>
    </row>
    <row r="5292" spans="1:6">
      <c r="A5292" s="1314">
        <v>44751</v>
      </c>
      <c r="B5292" s="1045">
        <v>0</v>
      </c>
      <c r="C5292" s="1587" t="s">
        <v>25167</v>
      </c>
      <c r="D5292" s="1277"/>
      <c r="E5292" s="2237">
        <v>50</v>
      </c>
      <c r="F5292" s="1926">
        <f t="shared" si="82"/>
        <v>3475525.1000000034</v>
      </c>
    </row>
    <row r="5293" spans="1:6" ht="39">
      <c r="A5293" s="1314">
        <v>44753</v>
      </c>
      <c r="B5293" s="1045">
        <v>0</v>
      </c>
      <c r="C5293" s="1587" t="s">
        <v>25168</v>
      </c>
      <c r="D5293" s="1249">
        <v>54000</v>
      </c>
      <c r="E5293" s="2237"/>
      <c r="F5293" s="1926">
        <f t="shared" si="82"/>
        <v>3529525.1000000034</v>
      </c>
    </row>
    <row r="5294" spans="1:6" ht="39">
      <c r="A5294" s="1314">
        <v>44754</v>
      </c>
      <c r="B5294" s="1045">
        <v>0</v>
      </c>
      <c r="C5294" s="1587" t="s">
        <v>25169</v>
      </c>
      <c r="D5294" s="1249">
        <v>65000</v>
      </c>
      <c r="E5294" s="2237"/>
      <c r="F5294" s="1926">
        <f t="shared" si="82"/>
        <v>3594525.1000000034</v>
      </c>
    </row>
    <row r="5295" spans="1:6" ht="39">
      <c r="A5295" s="1314">
        <v>44754</v>
      </c>
      <c r="B5295" s="1045">
        <v>0</v>
      </c>
      <c r="C5295" s="1587" t="s">
        <v>25170</v>
      </c>
      <c r="D5295" s="1249">
        <v>50000</v>
      </c>
      <c r="E5295" s="2237"/>
      <c r="F5295" s="1926">
        <f t="shared" si="82"/>
        <v>3644525.1000000034</v>
      </c>
    </row>
    <row r="5296" spans="1:6">
      <c r="A5296" s="1314">
        <v>44754</v>
      </c>
      <c r="B5296" s="1045">
        <v>0</v>
      </c>
      <c r="C5296" s="1587" t="s">
        <v>25171</v>
      </c>
      <c r="D5296" s="1047"/>
      <c r="E5296" s="2237">
        <v>50</v>
      </c>
      <c r="F5296" s="1926">
        <f t="shared" si="82"/>
        <v>3644475.1000000034</v>
      </c>
    </row>
    <row r="5297" spans="1:6" ht="39">
      <c r="A5297" s="1314">
        <v>44755</v>
      </c>
      <c r="B5297" s="1045">
        <v>0</v>
      </c>
      <c r="C5297" s="1587" t="s">
        <v>25172</v>
      </c>
      <c r="D5297" s="1249">
        <v>35000</v>
      </c>
      <c r="E5297" s="2237"/>
      <c r="F5297" s="1926">
        <f t="shared" si="82"/>
        <v>3679475.1000000034</v>
      </c>
    </row>
    <row r="5298" spans="1:6" s="846" customFormat="1" ht="39">
      <c r="A5298" s="1879">
        <v>44755</v>
      </c>
      <c r="B5298" s="2090">
        <v>0</v>
      </c>
      <c r="C5298" s="2057" t="s">
        <v>25173</v>
      </c>
      <c r="D5298" s="1276">
        <v>50000</v>
      </c>
      <c r="E5298" s="2238"/>
      <c r="F5298" s="2272">
        <f t="shared" si="82"/>
        <v>3729475.1000000034</v>
      </c>
    </row>
    <row r="5299" spans="1:6" ht="39">
      <c r="A5299" s="1314">
        <v>44755</v>
      </c>
      <c r="B5299" s="1045">
        <v>0</v>
      </c>
      <c r="C5299" s="1587" t="s">
        <v>25174</v>
      </c>
      <c r="D5299" s="1249">
        <v>27000</v>
      </c>
      <c r="E5299" s="2237"/>
      <c r="F5299" s="1926">
        <f t="shared" si="82"/>
        <v>3756475.1000000034</v>
      </c>
    </row>
    <row r="5300" spans="1:6">
      <c r="A5300" s="1314">
        <v>44755</v>
      </c>
      <c r="B5300" s="1045">
        <v>0</v>
      </c>
      <c r="C5300" s="1587" t="s">
        <v>25175</v>
      </c>
      <c r="D5300" s="1277"/>
      <c r="E5300" s="2237">
        <v>50</v>
      </c>
      <c r="F5300" s="1926">
        <f t="shared" si="82"/>
        <v>3756425.1000000034</v>
      </c>
    </row>
    <row r="5301" spans="1:6" ht="39">
      <c r="A5301" s="1314">
        <v>44756</v>
      </c>
      <c r="B5301" s="1045">
        <v>0</v>
      </c>
      <c r="C5301" s="1587" t="s">
        <v>25176</v>
      </c>
      <c r="D5301" s="1249">
        <v>38500</v>
      </c>
      <c r="E5301" s="2237"/>
      <c r="F5301" s="1926">
        <f t="shared" si="82"/>
        <v>3794925.1000000034</v>
      </c>
    </row>
    <row r="5302" spans="1:6" ht="39">
      <c r="A5302" s="1314">
        <v>44756</v>
      </c>
      <c r="B5302" s="1045">
        <v>0</v>
      </c>
      <c r="C5302" s="1587" t="s">
        <v>25177</v>
      </c>
      <c r="D5302" s="1249">
        <v>85000</v>
      </c>
      <c r="E5302" s="2237"/>
      <c r="F5302" s="1926">
        <f t="shared" si="82"/>
        <v>3879925.1000000034</v>
      </c>
    </row>
    <row r="5303" spans="1:6">
      <c r="A5303" s="1314">
        <v>44756</v>
      </c>
      <c r="B5303" s="1045">
        <v>0</v>
      </c>
      <c r="C5303" s="1587" t="s">
        <v>25178</v>
      </c>
      <c r="D5303" s="1277"/>
      <c r="E5303" s="2237">
        <v>50</v>
      </c>
      <c r="F5303" s="1926">
        <f t="shared" si="82"/>
        <v>3879875.1000000034</v>
      </c>
    </row>
    <row r="5304" spans="1:6" ht="51.75">
      <c r="A5304" s="1314">
        <v>44757</v>
      </c>
      <c r="B5304" s="1045">
        <v>0</v>
      </c>
      <c r="C5304" s="1587" t="s">
        <v>25404</v>
      </c>
      <c r="D5304" s="1249">
        <v>90000</v>
      </c>
      <c r="E5304" s="2237"/>
      <c r="F5304" s="1926">
        <f t="shared" si="82"/>
        <v>3969875.1000000034</v>
      </c>
    </row>
    <row r="5305" spans="1:6" ht="39">
      <c r="A5305" s="1314">
        <v>44757</v>
      </c>
      <c r="B5305" s="1045">
        <v>0</v>
      </c>
      <c r="C5305" s="1587" t="s">
        <v>25179</v>
      </c>
      <c r="D5305" s="1249">
        <v>70000</v>
      </c>
      <c r="E5305" s="2237"/>
      <c r="F5305" s="1926">
        <f t="shared" si="82"/>
        <v>4039875.1000000034</v>
      </c>
    </row>
    <row r="5306" spans="1:6" ht="26.25">
      <c r="A5306" s="1314">
        <v>44757</v>
      </c>
      <c r="B5306" s="1045">
        <v>0</v>
      </c>
      <c r="C5306" s="1587" t="s">
        <v>25180</v>
      </c>
      <c r="D5306" s="1248">
        <v>60000</v>
      </c>
      <c r="E5306" s="2237"/>
      <c r="F5306" s="1926">
        <f t="shared" si="82"/>
        <v>4099875.1000000034</v>
      </c>
    </row>
    <row r="5307" spans="1:6" ht="39">
      <c r="A5307" s="1314">
        <v>44757</v>
      </c>
      <c r="B5307" s="1045">
        <v>0</v>
      </c>
      <c r="C5307" s="1587" t="s">
        <v>25181</v>
      </c>
      <c r="D5307" s="1249">
        <v>65000</v>
      </c>
      <c r="E5307" s="2237"/>
      <c r="F5307" s="1926">
        <f t="shared" si="82"/>
        <v>4164875.1000000034</v>
      </c>
    </row>
    <row r="5308" spans="1:6" ht="39">
      <c r="A5308" s="1314">
        <v>44757</v>
      </c>
      <c r="B5308" s="1045">
        <v>0</v>
      </c>
      <c r="C5308" s="1587" t="s">
        <v>25182</v>
      </c>
      <c r="D5308" s="1249">
        <v>40000</v>
      </c>
      <c r="E5308" s="2237"/>
      <c r="F5308" s="1926">
        <f t="shared" si="82"/>
        <v>4204875.1000000034</v>
      </c>
    </row>
    <row r="5309" spans="1:6" ht="26.25">
      <c r="A5309" s="1314">
        <v>44757</v>
      </c>
      <c r="B5309" s="1045">
        <v>0</v>
      </c>
      <c r="C5309" s="1587" t="s">
        <v>25183</v>
      </c>
      <c r="D5309" s="1249">
        <v>24500</v>
      </c>
      <c r="E5309" s="2237"/>
      <c r="F5309" s="1926">
        <f t="shared" si="82"/>
        <v>4229375.1000000034</v>
      </c>
    </row>
    <row r="5310" spans="1:6">
      <c r="A5310" s="1314">
        <v>44757</v>
      </c>
      <c r="B5310" s="1045">
        <v>0</v>
      </c>
      <c r="C5310" s="1587" t="s">
        <v>25184</v>
      </c>
      <c r="D5310" s="1047"/>
      <c r="E5310" s="2237">
        <v>200</v>
      </c>
      <c r="F5310" s="1926">
        <f t="shared" si="82"/>
        <v>4229175.1000000034</v>
      </c>
    </row>
    <row r="5311" spans="1:6" ht="39">
      <c r="A5311" s="1314">
        <v>44758</v>
      </c>
      <c r="B5311" s="1045">
        <v>0</v>
      </c>
      <c r="C5311" s="1587" t="s">
        <v>25185</v>
      </c>
      <c r="D5311" s="1249">
        <v>50000</v>
      </c>
      <c r="E5311" s="2237"/>
      <c r="F5311" s="1926">
        <f t="shared" si="82"/>
        <v>4279175.1000000034</v>
      </c>
    </row>
    <row r="5312" spans="1:6" ht="39">
      <c r="A5312" s="1314">
        <v>44758</v>
      </c>
      <c r="B5312" s="1045">
        <v>0</v>
      </c>
      <c r="C5312" s="1587" t="s">
        <v>25186</v>
      </c>
      <c r="D5312" s="1249">
        <v>40000</v>
      </c>
      <c r="E5312" s="2237"/>
      <c r="F5312" s="1926">
        <f t="shared" si="82"/>
        <v>4319175.1000000034</v>
      </c>
    </row>
    <row r="5313" spans="1:6" ht="39">
      <c r="A5313" s="1314">
        <v>44758</v>
      </c>
      <c r="B5313" s="1045">
        <v>0</v>
      </c>
      <c r="C5313" s="1587" t="s">
        <v>25187</v>
      </c>
      <c r="D5313" s="1249">
        <v>5000</v>
      </c>
      <c r="E5313" s="2237"/>
      <c r="F5313" s="1926">
        <f t="shared" si="82"/>
        <v>4324175.1000000034</v>
      </c>
    </row>
    <row r="5314" spans="1:6" ht="26.25">
      <c r="A5314" s="1314">
        <v>44758</v>
      </c>
      <c r="B5314" s="1045">
        <v>0</v>
      </c>
      <c r="C5314" s="1587" t="s">
        <v>25188</v>
      </c>
      <c r="D5314" s="1249">
        <v>56000</v>
      </c>
      <c r="E5314" s="2237"/>
      <c r="F5314" s="1926">
        <f t="shared" si="82"/>
        <v>4380175.1000000034</v>
      </c>
    </row>
    <row r="5315" spans="1:6" ht="39">
      <c r="A5315" s="1314">
        <v>44758</v>
      </c>
      <c r="B5315" s="1045">
        <v>0</v>
      </c>
      <c r="C5315" s="1587" t="s">
        <v>25189</v>
      </c>
      <c r="D5315" s="1249">
        <v>80000</v>
      </c>
      <c r="E5315" s="2237"/>
      <c r="F5315" s="1926">
        <f t="shared" ref="F5315:F5378" si="83">F5314-E5315+D5315</f>
        <v>4460175.1000000034</v>
      </c>
    </row>
    <row r="5316" spans="1:6" ht="39">
      <c r="A5316" s="1314">
        <v>44758</v>
      </c>
      <c r="B5316" s="1045">
        <v>0</v>
      </c>
      <c r="C5316" s="1587" t="s">
        <v>25190</v>
      </c>
      <c r="D5316" s="1249">
        <v>20000</v>
      </c>
      <c r="E5316" s="2237"/>
      <c r="F5316" s="1926">
        <f t="shared" si="83"/>
        <v>4480175.1000000034</v>
      </c>
    </row>
    <row r="5317" spans="1:6" ht="26.25">
      <c r="A5317" s="1314">
        <v>44758</v>
      </c>
      <c r="B5317" s="1045">
        <v>0</v>
      </c>
      <c r="C5317" s="1587" t="s">
        <v>25191</v>
      </c>
      <c r="D5317" s="1249">
        <v>55000</v>
      </c>
      <c r="E5317" s="2237"/>
      <c r="F5317" s="1926">
        <f t="shared" si="83"/>
        <v>4535175.1000000034</v>
      </c>
    </row>
    <row r="5318" spans="1:6" ht="26.25">
      <c r="A5318" s="1314">
        <v>44758</v>
      </c>
      <c r="B5318" s="1045">
        <v>0</v>
      </c>
      <c r="C5318" s="1587" t="s">
        <v>25192</v>
      </c>
      <c r="D5318" s="1249">
        <v>65000</v>
      </c>
      <c r="E5318" s="2237"/>
      <c r="F5318" s="1926">
        <f t="shared" si="83"/>
        <v>4600175.1000000034</v>
      </c>
    </row>
    <row r="5319" spans="1:6" ht="39">
      <c r="A5319" s="1314">
        <v>44758</v>
      </c>
      <c r="B5319" s="1045">
        <v>0</v>
      </c>
      <c r="C5319" s="1587" t="s">
        <v>25193</v>
      </c>
      <c r="D5319" s="1249">
        <v>60000</v>
      </c>
      <c r="E5319" s="2237"/>
      <c r="F5319" s="1926">
        <f t="shared" si="83"/>
        <v>4660175.1000000034</v>
      </c>
    </row>
    <row r="5320" spans="1:6" ht="39">
      <c r="A5320" s="1314">
        <v>44758</v>
      </c>
      <c r="B5320" s="1045">
        <v>0</v>
      </c>
      <c r="C5320" s="1587" t="s">
        <v>25194</v>
      </c>
      <c r="D5320" s="1249">
        <v>40000</v>
      </c>
      <c r="E5320" s="2237"/>
      <c r="F5320" s="1926">
        <f t="shared" si="83"/>
        <v>4700175.1000000034</v>
      </c>
    </row>
    <row r="5321" spans="1:6">
      <c r="A5321" s="1314">
        <v>44758</v>
      </c>
      <c r="B5321" s="1045">
        <v>0</v>
      </c>
      <c r="C5321" s="1587" t="s">
        <v>25195</v>
      </c>
      <c r="D5321" s="1277"/>
      <c r="E5321" s="2237">
        <v>400</v>
      </c>
      <c r="F5321" s="1926">
        <f t="shared" si="83"/>
        <v>4699775.1000000034</v>
      </c>
    </row>
    <row r="5322" spans="1:6" ht="39">
      <c r="A5322" s="1314">
        <v>44759</v>
      </c>
      <c r="B5322" s="1045">
        <v>0</v>
      </c>
      <c r="C5322" s="1587" t="s">
        <v>25196</v>
      </c>
      <c r="D5322" s="1249">
        <v>90000</v>
      </c>
      <c r="E5322" s="2237"/>
      <c r="F5322" s="1926">
        <f t="shared" si="83"/>
        <v>4789775.1000000034</v>
      </c>
    </row>
    <row r="5323" spans="1:6" ht="26.25">
      <c r="A5323" s="1314">
        <v>44759</v>
      </c>
      <c r="B5323" s="1045">
        <v>0</v>
      </c>
      <c r="C5323" s="1587" t="s">
        <v>25197</v>
      </c>
      <c r="D5323" s="1249">
        <v>60000</v>
      </c>
      <c r="E5323" s="2237"/>
      <c r="F5323" s="1926">
        <f t="shared" si="83"/>
        <v>4849775.1000000034</v>
      </c>
    </row>
    <row r="5324" spans="1:6" ht="39">
      <c r="A5324" s="1314">
        <v>44759</v>
      </c>
      <c r="B5324" s="1045">
        <v>0</v>
      </c>
      <c r="C5324" s="1587" t="s">
        <v>25198</v>
      </c>
      <c r="D5324" s="1249">
        <v>85000</v>
      </c>
      <c r="E5324" s="2237"/>
      <c r="F5324" s="1926">
        <f t="shared" si="83"/>
        <v>4934775.1000000034</v>
      </c>
    </row>
    <row r="5325" spans="1:6">
      <c r="A5325" s="1314">
        <v>44759</v>
      </c>
      <c r="B5325" s="1045">
        <v>0</v>
      </c>
      <c r="C5325" s="1587" t="s">
        <v>25199</v>
      </c>
      <c r="D5325" s="1277"/>
      <c r="E5325" s="2237">
        <v>150</v>
      </c>
      <c r="F5325" s="1926">
        <f t="shared" si="83"/>
        <v>4934625.1000000034</v>
      </c>
    </row>
    <row r="5326" spans="1:6" ht="39">
      <c r="A5326" s="1314">
        <v>44760</v>
      </c>
      <c r="B5326" s="1045">
        <v>0</v>
      </c>
      <c r="C5326" s="1587" t="s">
        <v>25200</v>
      </c>
      <c r="D5326" s="1249">
        <v>13000</v>
      </c>
      <c r="E5326" s="2237"/>
      <c r="F5326" s="1926">
        <f t="shared" si="83"/>
        <v>4947625.1000000034</v>
      </c>
    </row>
    <row r="5327" spans="1:6" ht="39">
      <c r="A5327" s="1314">
        <v>44760</v>
      </c>
      <c r="B5327" s="1045">
        <v>0</v>
      </c>
      <c r="C5327" s="1587" t="s">
        <v>25201</v>
      </c>
      <c r="D5327" s="1249">
        <v>64000</v>
      </c>
      <c r="E5327" s="2237"/>
      <c r="F5327" s="1926">
        <f t="shared" si="83"/>
        <v>5011625.1000000034</v>
      </c>
    </row>
    <row r="5328" spans="1:6" ht="39">
      <c r="A5328" s="1314">
        <v>44760</v>
      </c>
      <c r="B5328" s="1045">
        <v>0</v>
      </c>
      <c r="C5328" s="1587" t="s">
        <v>25202</v>
      </c>
      <c r="D5328" s="1249">
        <v>15000</v>
      </c>
      <c r="E5328" s="2237"/>
      <c r="F5328" s="1926">
        <f t="shared" si="83"/>
        <v>5026625.1000000034</v>
      </c>
    </row>
    <row r="5329" spans="1:6" ht="39">
      <c r="A5329" s="1880">
        <v>44760</v>
      </c>
      <c r="B5329" s="1279">
        <v>0</v>
      </c>
      <c r="C5329" s="2058" t="s">
        <v>26196</v>
      </c>
      <c r="D5329" s="1249">
        <v>50000</v>
      </c>
      <c r="E5329" s="2237"/>
      <c r="F5329" s="1926">
        <f t="shared" si="83"/>
        <v>5076625.1000000034</v>
      </c>
    </row>
    <row r="5330" spans="1:6" ht="26.25">
      <c r="A5330" s="1314">
        <v>44760</v>
      </c>
      <c r="B5330" s="1045">
        <v>0</v>
      </c>
      <c r="C5330" s="1587" t="s">
        <v>25203</v>
      </c>
      <c r="D5330" s="1249">
        <v>55000</v>
      </c>
      <c r="E5330" s="2237"/>
      <c r="F5330" s="1926">
        <f t="shared" si="83"/>
        <v>5131625.1000000034</v>
      </c>
    </row>
    <row r="5331" spans="1:6" ht="39">
      <c r="A5331" s="1314">
        <v>44760</v>
      </c>
      <c r="B5331" s="1045">
        <v>0</v>
      </c>
      <c r="C5331" s="1587" t="s">
        <v>25204</v>
      </c>
      <c r="D5331" s="1249">
        <v>20000</v>
      </c>
      <c r="E5331" s="2237"/>
      <c r="F5331" s="1926">
        <f t="shared" si="83"/>
        <v>5151625.1000000034</v>
      </c>
    </row>
    <row r="5332" spans="1:6">
      <c r="A5332" s="1314">
        <v>44760</v>
      </c>
      <c r="B5332" s="1045">
        <v>0</v>
      </c>
      <c r="C5332" s="1587" t="s">
        <v>25205</v>
      </c>
      <c r="D5332" s="1277"/>
      <c r="E5332" s="2237">
        <v>250</v>
      </c>
      <c r="F5332" s="1926">
        <f t="shared" si="83"/>
        <v>5151375.1000000034</v>
      </c>
    </row>
    <row r="5333" spans="1:6" ht="26.25">
      <c r="A5333" s="1314">
        <v>44761</v>
      </c>
      <c r="B5333" s="1045">
        <v>0</v>
      </c>
      <c r="C5333" s="1587" t="s">
        <v>25206</v>
      </c>
      <c r="D5333" s="1249">
        <v>27000</v>
      </c>
      <c r="E5333" s="2237"/>
      <c r="F5333" s="1926">
        <f t="shared" si="83"/>
        <v>5178375.1000000034</v>
      </c>
    </row>
    <row r="5334" spans="1:6" ht="26.25">
      <c r="A5334" s="1314">
        <v>44761</v>
      </c>
      <c r="B5334" s="1045">
        <v>0</v>
      </c>
      <c r="C5334" s="1587" t="s">
        <v>25207</v>
      </c>
      <c r="D5334" s="1249">
        <v>60000</v>
      </c>
      <c r="E5334" s="2237"/>
      <c r="F5334" s="1926">
        <f t="shared" si="83"/>
        <v>5238375.1000000034</v>
      </c>
    </row>
    <row r="5335" spans="1:6" ht="26.25">
      <c r="A5335" s="1314">
        <v>44761</v>
      </c>
      <c r="B5335" s="1045">
        <v>0</v>
      </c>
      <c r="C5335" s="1587" t="s">
        <v>25299</v>
      </c>
      <c r="D5335" s="1249">
        <v>60000</v>
      </c>
      <c r="E5335" s="2237"/>
      <c r="F5335" s="1926">
        <f t="shared" si="83"/>
        <v>5298375.1000000034</v>
      </c>
    </row>
    <row r="5336" spans="1:6" ht="39">
      <c r="A5336" s="1314">
        <v>44761</v>
      </c>
      <c r="B5336" s="1045">
        <v>0</v>
      </c>
      <c r="C5336" s="1587" t="s">
        <v>25300</v>
      </c>
      <c r="D5336" s="1249">
        <v>60000</v>
      </c>
      <c r="E5336" s="2237"/>
      <c r="F5336" s="1926">
        <f t="shared" si="83"/>
        <v>5358375.1000000034</v>
      </c>
    </row>
    <row r="5337" spans="1:6" ht="51.75">
      <c r="A5337" s="1314">
        <v>44761</v>
      </c>
      <c r="B5337" s="1045">
        <v>0</v>
      </c>
      <c r="C5337" s="1587" t="s">
        <v>25553</v>
      </c>
      <c r="D5337" s="1249">
        <v>60000</v>
      </c>
      <c r="E5337" s="2237"/>
      <c r="F5337" s="1926">
        <f t="shared" si="83"/>
        <v>5418375.1000000034</v>
      </c>
    </row>
    <row r="5338" spans="1:6">
      <c r="A5338" s="1314">
        <v>44761</v>
      </c>
      <c r="B5338" s="1045">
        <v>0</v>
      </c>
      <c r="C5338" s="1587" t="s">
        <v>25301</v>
      </c>
      <c r="D5338" s="1047"/>
      <c r="E5338" s="2237">
        <v>150</v>
      </c>
      <c r="F5338" s="1926">
        <f t="shared" si="83"/>
        <v>5418225.1000000034</v>
      </c>
    </row>
    <row r="5339" spans="1:6" ht="39">
      <c r="A5339" s="1314">
        <v>44762</v>
      </c>
      <c r="B5339" s="1045">
        <v>0</v>
      </c>
      <c r="C5339" s="1587" t="s">
        <v>25302</v>
      </c>
      <c r="D5339" s="1249">
        <v>27000</v>
      </c>
      <c r="E5339" s="2237"/>
      <c r="F5339" s="1926">
        <f t="shared" si="83"/>
        <v>5445225.1000000034</v>
      </c>
    </row>
    <row r="5340" spans="1:6" ht="26.25">
      <c r="A5340" s="1314">
        <v>44762</v>
      </c>
      <c r="B5340" s="1045">
        <v>0</v>
      </c>
      <c r="C5340" s="1587" t="s">
        <v>25303</v>
      </c>
      <c r="D5340" s="1249">
        <v>27000</v>
      </c>
      <c r="E5340" s="2237"/>
      <c r="F5340" s="1926">
        <f t="shared" si="83"/>
        <v>5472225.1000000034</v>
      </c>
    </row>
    <row r="5341" spans="1:6" ht="39">
      <c r="A5341" s="1314">
        <v>44762</v>
      </c>
      <c r="B5341" s="1045">
        <v>0</v>
      </c>
      <c r="C5341" s="1587" t="s">
        <v>25304</v>
      </c>
      <c r="D5341" s="1249">
        <v>80000</v>
      </c>
      <c r="E5341" s="2237"/>
      <c r="F5341" s="1926">
        <f t="shared" si="83"/>
        <v>5552225.1000000034</v>
      </c>
    </row>
    <row r="5342" spans="1:6" ht="39">
      <c r="A5342" s="1314">
        <v>44762</v>
      </c>
      <c r="B5342" s="1045">
        <v>0</v>
      </c>
      <c r="C5342" s="1587" t="s">
        <v>25305</v>
      </c>
      <c r="D5342" s="1249">
        <v>60000</v>
      </c>
      <c r="E5342" s="2237"/>
      <c r="F5342" s="1926">
        <f t="shared" si="83"/>
        <v>5612225.1000000034</v>
      </c>
    </row>
    <row r="5343" spans="1:6">
      <c r="A5343" s="1314">
        <v>44762</v>
      </c>
      <c r="B5343" s="1045">
        <v>0</v>
      </c>
      <c r="C5343" s="1587" t="s">
        <v>25306</v>
      </c>
      <c r="D5343" s="1277"/>
      <c r="E5343" s="2237">
        <v>100</v>
      </c>
      <c r="F5343" s="1926">
        <f t="shared" si="83"/>
        <v>5612125.1000000034</v>
      </c>
    </row>
    <row r="5344" spans="1:6" ht="39">
      <c r="A5344" s="1314">
        <v>44763</v>
      </c>
      <c r="B5344" s="1045">
        <v>0</v>
      </c>
      <c r="C5344" s="1587" t="s">
        <v>25307</v>
      </c>
      <c r="D5344" s="1249">
        <v>20000</v>
      </c>
      <c r="E5344" s="2237"/>
      <c r="F5344" s="1926">
        <f t="shared" si="83"/>
        <v>5632125.1000000034</v>
      </c>
    </row>
    <row r="5345" spans="1:6" ht="39">
      <c r="A5345" s="1314">
        <v>44763</v>
      </c>
      <c r="B5345" s="1045">
        <v>0</v>
      </c>
      <c r="C5345" s="1587" t="s">
        <v>25308</v>
      </c>
      <c r="D5345" s="1249">
        <v>65000</v>
      </c>
      <c r="E5345" s="2237"/>
      <c r="F5345" s="1926">
        <f t="shared" si="83"/>
        <v>5697125.1000000034</v>
      </c>
    </row>
    <row r="5346" spans="1:6" ht="26.25">
      <c r="A5346" s="1314">
        <v>44763</v>
      </c>
      <c r="B5346" s="1045">
        <v>0</v>
      </c>
      <c r="C5346" s="1587" t="s">
        <v>25309</v>
      </c>
      <c r="D5346" s="1249">
        <v>5000</v>
      </c>
      <c r="E5346" s="2237"/>
      <c r="F5346" s="1926">
        <f t="shared" si="83"/>
        <v>5702125.1000000034</v>
      </c>
    </row>
    <row r="5347" spans="1:6" ht="26.25">
      <c r="A5347" s="1314">
        <v>44763</v>
      </c>
      <c r="B5347" s="1045">
        <v>0</v>
      </c>
      <c r="C5347" s="1587" t="s">
        <v>25310</v>
      </c>
      <c r="D5347" s="1249">
        <v>80000</v>
      </c>
      <c r="E5347" s="2237"/>
      <c r="F5347" s="1926">
        <f t="shared" si="83"/>
        <v>5782125.1000000034</v>
      </c>
    </row>
    <row r="5348" spans="1:6" ht="51.75">
      <c r="A5348" s="1314">
        <v>44763</v>
      </c>
      <c r="B5348" s="1045">
        <v>0</v>
      </c>
      <c r="C5348" s="1587" t="s">
        <v>25311</v>
      </c>
      <c r="D5348" s="1249">
        <v>70000</v>
      </c>
      <c r="E5348" s="2237"/>
      <c r="F5348" s="1926">
        <f t="shared" si="83"/>
        <v>5852125.1000000034</v>
      </c>
    </row>
    <row r="5349" spans="1:6">
      <c r="A5349" s="1314">
        <v>44763</v>
      </c>
      <c r="B5349" s="1045">
        <v>0</v>
      </c>
      <c r="C5349" s="1587" t="s">
        <v>25312</v>
      </c>
      <c r="D5349" s="1047"/>
      <c r="E5349" s="2237">
        <v>200</v>
      </c>
      <c r="F5349" s="1926">
        <f t="shared" si="83"/>
        <v>5851925.1000000034</v>
      </c>
    </row>
    <row r="5350" spans="1:6" ht="39">
      <c r="A5350" s="1314">
        <v>44764</v>
      </c>
      <c r="B5350" s="1045">
        <v>0</v>
      </c>
      <c r="C5350" s="1587" t="s">
        <v>25313</v>
      </c>
      <c r="D5350" s="1249">
        <v>15000</v>
      </c>
      <c r="E5350" s="2237"/>
      <c r="F5350" s="1926">
        <f t="shared" si="83"/>
        <v>5866925.1000000034</v>
      </c>
    </row>
    <row r="5351" spans="1:6" ht="39">
      <c r="A5351" s="1314">
        <v>44764</v>
      </c>
      <c r="B5351" s="1045">
        <v>0</v>
      </c>
      <c r="C5351" s="1587" t="s">
        <v>25314</v>
      </c>
      <c r="D5351" s="1249">
        <v>30000</v>
      </c>
      <c r="E5351" s="2237"/>
      <c r="F5351" s="1926">
        <f t="shared" si="83"/>
        <v>5896925.1000000034</v>
      </c>
    </row>
    <row r="5352" spans="1:6" ht="39">
      <c r="A5352" s="1314">
        <v>44764</v>
      </c>
      <c r="B5352" s="1045">
        <v>0</v>
      </c>
      <c r="C5352" s="1587" t="s">
        <v>25315</v>
      </c>
      <c r="D5352" s="1249">
        <v>40000</v>
      </c>
      <c r="E5352" s="2237"/>
      <c r="F5352" s="1926">
        <f t="shared" si="83"/>
        <v>5936925.1000000034</v>
      </c>
    </row>
    <row r="5353" spans="1:6" ht="39">
      <c r="A5353" s="1314">
        <v>44764</v>
      </c>
      <c r="B5353" s="1045">
        <v>0</v>
      </c>
      <c r="C5353" s="1587" t="s">
        <v>25316</v>
      </c>
      <c r="D5353" s="1249">
        <v>45000</v>
      </c>
      <c r="E5353" s="2237"/>
      <c r="F5353" s="1926">
        <f t="shared" si="83"/>
        <v>5981925.1000000034</v>
      </c>
    </row>
    <row r="5354" spans="1:6" ht="39">
      <c r="A5354" s="1314">
        <v>44764</v>
      </c>
      <c r="B5354" s="1045">
        <v>0</v>
      </c>
      <c r="C5354" s="1587" t="s">
        <v>25317</v>
      </c>
      <c r="D5354" s="1249">
        <v>40000</v>
      </c>
      <c r="E5354" s="2237"/>
      <c r="F5354" s="1926">
        <f t="shared" si="83"/>
        <v>6021925.1000000034</v>
      </c>
    </row>
    <row r="5355" spans="1:6" ht="39">
      <c r="A5355" s="1314">
        <v>44764</v>
      </c>
      <c r="B5355" s="1045">
        <v>0</v>
      </c>
      <c r="C5355" s="1587" t="s">
        <v>25318</v>
      </c>
      <c r="D5355" s="1249">
        <v>40000</v>
      </c>
      <c r="E5355" s="2237"/>
      <c r="F5355" s="1926">
        <f t="shared" si="83"/>
        <v>6061925.1000000034</v>
      </c>
    </row>
    <row r="5356" spans="1:6" ht="39">
      <c r="A5356" s="1314">
        <v>44764</v>
      </c>
      <c r="B5356" s="1045">
        <v>0</v>
      </c>
      <c r="C5356" s="1587" t="s">
        <v>25319</v>
      </c>
      <c r="D5356" s="1249">
        <v>27000</v>
      </c>
      <c r="E5356" s="2237"/>
      <c r="F5356" s="1926">
        <f t="shared" si="83"/>
        <v>6088925.1000000034</v>
      </c>
    </row>
    <row r="5357" spans="1:6" ht="39">
      <c r="A5357" s="1314">
        <v>44764</v>
      </c>
      <c r="B5357" s="1045">
        <v>0</v>
      </c>
      <c r="C5357" s="1587" t="s">
        <v>25320</v>
      </c>
      <c r="D5357" s="1249">
        <v>55000</v>
      </c>
      <c r="E5357" s="2237"/>
      <c r="F5357" s="1926">
        <f t="shared" si="83"/>
        <v>6143925.1000000034</v>
      </c>
    </row>
    <row r="5358" spans="1:6" ht="39">
      <c r="A5358" s="1314">
        <v>44764</v>
      </c>
      <c r="B5358" s="1045">
        <v>0</v>
      </c>
      <c r="C5358" s="1587" t="s">
        <v>25321</v>
      </c>
      <c r="D5358" s="1249">
        <v>67000</v>
      </c>
      <c r="E5358" s="2237"/>
      <c r="F5358" s="1926">
        <f t="shared" si="83"/>
        <v>6210925.1000000034</v>
      </c>
    </row>
    <row r="5359" spans="1:6" ht="26.25">
      <c r="A5359" s="1314">
        <v>44764</v>
      </c>
      <c r="B5359" s="1045">
        <v>0</v>
      </c>
      <c r="C5359" s="1587" t="s">
        <v>25322</v>
      </c>
      <c r="D5359" s="1249">
        <v>40000</v>
      </c>
      <c r="E5359" s="2237"/>
      <c r="F5359" s="1926">
        <f t="shared" si="83"/>
        <v>6250925.1000000034</v>
      </c>
    </row>
    <row r="5360" spans="1:6" ht="39">
      <c r="A5360" s="1314">
        <v>44764</v>
      </c>
      <c r="B5360" s="1045">
        <v>0</v>
      </c>
      <c r="C5360" s="1587" t="s">
        <v>25323</v>
      </c>
      <c r="D5360" s="1249">
        <v>65000</v>
      </c>
      <c r="E5360" s="2237"/>
      <c r="F5360" s="1926">
        <f t="shared" si="83"/>
        <v>6315925.1000000034</v>
      </c>
    </row>
    <row r="5361" spans="1:6" ht="39">
      <c r="A5361" s="1314">
        <v>44764</v>
      </c>
      <c r="B5361" s="1045">
        <v>0</v>
      </c>
      <c r="C5361" s="1587" t="s">
        <v>25324</v>
      </c>
      <c r="D5361" s="1249">
        <v>35000</v>
      </c>
      <c r="E5361" s="2237"/>
      <c r="F5361" s="1926">
        <f t="shared" si="83"/>
        <v>6350925.1000000034</v>
      </c>
    </row>
    <row r="5362" spans="1:6" ht="26.25">
      <c r="A5362" s="1314">
        <v>44764</v>
      </c>
      <c r="B5362" s="1045">
        <v>0</v>
      </c>
      <c r="C5362" s="1587" t="s">
        <v>25325</v>
      </c>
      <c r="D5362" s="1249">
        <v>75000</v>
      </c>
      <c r="E5362" s="2237"/>
      <c r="F5362" s="1926">
        <f t="shared" si="83"/>
        <v>6425925.1000000034</v>
      </c>
    </row>
    <row r="5363" spans="1:6" ht="39">
      <c r="A5363" s="1314">
        <v>44764</v>
      </c>
      <c r="B5363" s="1045">
        <v>0</v>
      </c>
      <c r="C5363" s="1587" t="s">
        <v>25326</v>
      </c>
      <c r="D5363" s="1249">
        <v>30000</v>
      </c>
      <c r="E5363" s="2237"/>
      <c r="F5363" s="1926">
        <f t="shared" si="83"/>
        <v>6455925.1000000034</v>
      </c>
    </row>
    <row r="5364" spans="1:6">
      <c r="A5364" s="1314">
        <v>44764</v>
      </c>
      <c r="B5364" s="1045">
        <v>0</v>
      </c>
      <c r="C5364" s="1587" t="s">
        <v>25327</v>
      </c>
      <c r="D5364" s="1277"/>
      <c r="E5364" s="2237">
        <v>650</v>
      </c>
      <c r="F5364" s="1926">
        <f t="shared" si="83"/>
        <v>6455275.1000000034</v>
      </c>
    </row>
    <row r="5365" spans="1:6" ht="39">
      <c r="A5365" s="1314">
        <v>44765</v>
      </c>
      <c r="B5365" s="1045">
        <v>0</v>
      </c>
      <c r="C5365" s="1587" t="s">
        <v>25328</v>
      </c>
      <c r="D5365" s="1249">
        <v>55000</v>
      </c>
      <c r="E5365" s="2237"/>
      <c r="F5365" s="1926">
        <f t="shared" si="83"/>
        <v>6510275.1000000034</v>
      </c>
    </row>
    <row r="5366" spans="1:6" ht="39">
      <c r="A5366" s="1314">
        <v>44765</v>
      </c>
      <c r="B5366" s="1045">
        <v>0</v>
      </c>
      <c r="C5366" s="1587" t="s">
        <v>25329</v>
      </c>
      <c r="D5366" s="1249">
        <v>27000</v>
      </c>
      <c r="E5366" s="2237"/>
      <c r="F5366" s="1926">
        <f t="shared" si="83"/>
        <v>6537275.1000000034</v>
      </c>
    </row>
    <row r="5367" spans="1:6" ht="39">
      <c r="A5367" s="1314">
        <v>44765</v>
      </c>
      <c r="B5367" s="1045">
        <v>0</v>
      </c>
      <c r="C5367" s="1587" t="s">
        <v>25330</v>
      </c>
      <c r="D5367" s="1249">
        <v>20000</v>
      </c>
      <c r="E5367" s="2237"/>
      <c r="F5367" s="1926">
        <f t="shared" si="83"/>
        <v>6557275.1000000034</v>
      </c>
    </row>
    <row r="5368" spans="1:6" ht="39">
      <c r="A5368" s="1314">
        <v>44765</v>
      </c>
      <c r="B5368" s="1045">
        <v>0</v>
      </c>
      <c r="C5368" s="1587" t="s">
        <v>25331</v>
      </c>
      <c r="D5368" s="1249">
        <v>65000</v>
      </c>
      <c r="E5368" s="2237"/>
      <c r="F5368" s="1926">
        <f t="shared" si="83"/>
        <v>6622275.1000000034</v>
      </c>
    </row>
    <row r="5369" spans="1:6" ht="26.25">
      <c r="A5369" s="1314">
        <v>44765</v>
      </c>
      <c r="B5369" s="1045">
        <v>0</v>
      </c>
      <c r="C5369" s="1587" t="s">
        <v>25332</v>
      </c>
      <c r="D5369" s="1249">
        <v>55000</v>
      </c>
      <c r="E5369" s="2237"/>
      <c r="F5369" s="1926">
        <f t="shared" si="83"/>
        <v>6677275.1000000034</v>
      </c>
    </row>
    <row r="5370" spans="1:6" ht="39">
      <c r="A5370" s="1314">
        <v>44765</v>
      </c>
      <c r="B5370" s="1045">
        <v>0</v>
      </c>
      <c r="C5370" s="1587" t="s">
        <v>25333</v>
      </c>
      <c r="D5370" s="1249">
        <v>50000</v>
      </c>
      <c r="E5370" s="2237"/>
      <c r="F5370" s="1926">
        <f t="shared" si="83"/>
        <v>6727275.1000000034</v>
      </c>
    </row>
    <row r="5371" spans="1:6" ht="39">
      <c r="A5371" s="1314">
        <v>44765</v>
      </c>
      <c r="B5371" s="1045">
        <v>0</v>
      </c>
      <c r="C5371" s="1587" t="s">
        <v>25334</v>
      </c>
      <c r="D5371" s="1249">
        <v>55000</v>
      </c>
      <c r="E5371" s="2237"/>
      <c r="F5371" s="1926">
        <f t="shared" si="83"/>
        <v>6782275.1000000034</v>
      </c>
    </row>
    <row r="5372" spans="1:6" ht="26.25">
      <c r="A5372" s="1314">
        <v>44765</v>
      </c>
      <c r="B5372" s="1045">
        <v>0</v>
      </c>
      <c r="C5372" s="1587" t="s">
        <v>25335</v>
      </c>
      <c r="D5372" s="1249">
        <v>37000</v>
      </c>
      <c r="E5372" s="2237"/>
      <c r="F5372" s="1926">
        <f t="shared" si="83"/>
        <v>6819275.1000000034</v>
      </c>
    </row>
    <row r="5373" spans="1:6">
      <c r="A5373" s="1314">
        <v>44765</v>
      </c>
      <c r="B5373" s="1045">
        <v>0</v>
      </c>
      <c r="C5373" s="1587" t="s">
        <v>25336</v>
      </c>
      <c r="D5373" s="1277"/>
      <c r="E5373" s="2237">
        <v>400</v>
      </c>
      <c r="F5373" s="1926">
        <f t="shared" si="83"/>
        <v>6818875.1000000034</v>
      </c>
    </row>
    <row r="5374" spans="1:6" ht="39">
      <c r="A5374" s="1314">
        <v>44766</v>
      </c>
      <c r="B5374" s="1045">
        <v>0</v>
      </c>
      <c r="C5374" s="1587" t="s">
        <v>25337</v>
      </c>
      <c r="D5374" s="1249">
        <v>40000</v>
      </c>
      <c r="E5374" s="2237"/>
      <c r="F5374" s="1926">
        <f t="shared" si="83"/>
        <v>6858875.1000000034</v>
      </c>
    </row>
    <row r="5375" spans="1:6" ht="39">
      <c r="A5375" s="1314">
        <v>44766</v>
      </c>
      <c r="B5375" s="1045">
        <v>0</v>
      </c>
      <c r="C5375" s="1587" t="s">
        <v>25338</v>
      </c>
      <c r="D5375" s="1249">
        <v>18900</v>
      </c>
      <c r="E5375" s="2237"/>
      <c r="F5375" s="1926">
        <f t="shared" si="83"/>
        <v>6877775.1000000034</v>
      </c>
    </row>
    <row r="5376" spans="1:6" ht="39">
      <c r="A5376" s="1314">
        <v>44766</v>
      </c>
      <c r="B5376" s="1045">
        <v>0</v>
      </c>
      <c r="C5376" s="1587" t="s">
        <v>25339</v>
      </c>
      <c r="D5376" s="1249">
        <v>27000</v>
      </c>
      <c r="E5376" s="2237"/>
      <c r="F5376" s="1926">
        <f t="shared" si="83"/>
        <v>6904775.1000000034</v>
      </c>
    </row>
    <row r="5377" spans="1:6" ht="39">
      <c r="A5377" s="1314">
        <v>44766</v>
      </c>
      <c r="B5377" s="1045">
        <v>0</v>
      </c>
      <c r="C5377" s="1587" t="s">
        <v>25340</v>
      </c>
      <c r="D5377" s="1249">
        <v>30000</v>
      </c>
      <c r="E5377" s="2237"/>
      <c r="F5377" s="1926">
        <f t="shared" si="83"/>
        <v>6934775.1000000034</v>
      </c>
    </row>
    <row r="5378" spans="1:6" ht="39">
      <c r="A5378" s="1314">
        <v>44766</v>
      </c>
      <c r="B5378" s="1045">
        <v>0</v>
      </c>
      <c r="C5378" s="1587" t="s">
        <v>25341</v>
      </c>
      <c r="D5378" s="1249">
        <v>16000</v>
      </c>
      <c r="E5378" s="2237"/>
      <c r="F5378" s="1926">
        <f t="shared" si="83"/>
        <v>6950775.1000000034</v>
      </c>
    </row>
    <row r="5379" spans="1:6" ht="26.25">
      <c r="A5379" s="1314">
        <v>44766</v>
      </c>
      <c r="B5379" s="1045">
        <v>0</v>
      </c>
      <c r="C5379" s="1587" t="s">
        <v>25342</v>
      </c>
      <c r="D5379" s="1249">
        <v>35000</v>
      </c>
      <c r="E5379" s="2237"/>
      <c r="F5379" s="1926">
        <f t="shared" ref="F5379:F5442" si="84">F5378-E5379+D5379</f>
        <v>6985775.1000000034</v>
      </c>
    </row>
    <row r="5380" spans="1:6">
      <c r="A5380" s="1314">
        <v>44766</v>
      </c>
      <c r="B5380" s="1045">
        <v>0</v>
      </c>
      <c r="C5380" s="1587" t="s">
        <v>25343</v>
      </c>
      <c r="D5380" s="1047"/>
      <c r="E5380" s="2237">
        <v>250</v>
      </c>
      <c r="F5380" s="1926">
        <f t="shared" si="84"/>
        <v>6985525.1000000034</v>
      </c>
    </row>
    <row r="5381" spans="1:6" ht="26.25">
      <c r="A5381" s="1314">
        <v>44767</v>
      </c>
      <c r="B5381" s="1045">
        <v>0</v>
      </c>
      <c r="C5381" s="1587" t="s">
        <v>25344</v>
      </c>
      <c r="D5381" s="1249">
        <v>15000</v>
      </c>
      <c r="E5381" s="2237"/>
      <c r="F5381" s="1926">
        <f t="shared" si="84"/>
        <v>7000525.1000000034</v>
      </c>
    </row>
    <row r="5382" spans="1:6" ht="39">
      <c r="A5382" s="1314">
        <v>44767</v>
      </c>
      <c r="B5382" s="1045">
        <v>0</v>
      </c>
      <c r="C5382" s="1587" t="s">
        <v>25345</v>
      </c>
      <c r="D5382" s="1249">
        <v>28000</v>
      </c>
      <c r="E5382" s="2237"/>
      <c r="F5382" s="1926">
        <f t="shared" si="84"/>
        <v>7028525.1000000034</v>
      </c>
    </row>
    <row r="5383" spans="1:6" ht="39">
      <c r="A5383" s="1314">
        <v>44767</v>
      </c>
      <c r="B5383" s="1045">
        <v>0</v>
      </c>
      <c r="C5383" s="1587" t="s">
        <v>25406</v>
      </c>
      <c r="D5383" s="1249">
        <v>70000</v>
      </c>
      <c r="E5383" s="2237"/>
      <c r="F5383" s="1926">
        <f t="shared" si="84"/>
        <v>7098525.1000000034</v>
      </c>
    </row>
    <row r="5384" spans="1:6" ht="39">
      <c r="A5384" s="1314">
        <v>44767</v>
      </c>
      <c r="B5384" s="1045">
        <v>0</v>
      </c>
      <c r="C5384" s="1587" t="s">
        <v>25407</v>
      </c>
      <c r="D5384" s="1249">
        <v>15000</v>
      </c>
      <c r="E5384" s="2237"/>
      <c r="F5384" s="1926">
        <f t="shared" si="84"/>
        <v>7113525.1000000034</v>
      </c>
    </row>
    <row r="5385" spans="1:6">
      <c r="A5385" s="1314">
        <v>44767</v>
      </c>
      <c r="B5385" s="1045">
        <v>0</v>
      </c>
      <c r="C5385" s="1587" t="s">
        <v>25408</v>
      </c>
      <c r="D5385" s="1047"/>
      <c r="E5385" s="2237">
        <v>150</v>
      </c>
      <c r="F5385" s="1926">
        <f t="shared" si="84"/>
        <v>7113375.1000000034</v>
      </c>
    </row>
    <row r="5386" spans="1:6" ht="39">
      <c r="A5386" s="1314">
        <v>44768</v>
      </c>
      <c r="B5386" s="1045">
        <v>0</v>
      </c>
      <c r="C5386" s="1587" t="s">
        <v>25409</v>
      </c>
      <c r="D5386" s="1248">
        <v>25900</v>
      </c>
      <c r="E5386" s="2237"/>
      <c r="F5386" s="1926">
        <f t="shared" si="84"/>
        <v>7139275.1000000034</v>
      </c>
    </row>
    <row r="5387" spans="1:6" ht="39">
      <c r="A5387" s="1314">
        <v>44768</v>
      </c>
      <c r="B5387" s="1045">
        <v>0</v>
      </c>
      <c r="C5387" s="1587" t="s">
        <v>25410</v>
      </c>
      <c r="D5387" s="1248">
        <v>40000</v>
      </c>
      <c r="E5387" s="2237"/>
      <c r="F5387" s="1926">
        <f t="shared" si="84"/>
        <v>7179275.1000000034</v>
      </c>
    </row>
    <row r="5388" spans="1:6" ht="26.25">
      <c r="A5388" s="1314">
        <v>44768</v>
      </c>
      <c r="B5388" s="1045">
        <v>0</v>
      </c>
      <c r="C5388" s="1587" t="s">
        <v>25411</v>
      </c>
      <c r="D5388" s="1249">
        <v>55000</v>
      </c>
      <c r="E5388" s="2237"/>
      <c r="F5388" s="1926">
        <f t="shared" si="84"/>
        <v>7234275.1000000034</v>
      </c>
    </row>
    <row r="5389" spans="1:6" ht="39">
      <c r="A5389" s="1314">
        <v>44768</v>
      </c>
      <c r="B5389" s="1045">
        <v>0</v>
      </c>
      <c r="C5389" s="1587" t="s">
        <v>25412</v>
      </c>
      <c r="D5389" s="1249">
        <v>45000</v>
      </c>
      <c r="E5389" s="2237"/>
      <c r="F5389" s="1926">
        <f t="shared" si="84"/>
        <v>7279275.1000000034</v>
      </c>
    </row>
    <row r="5390" spans="1:6" ht="39">
      <c r="A5390" s="1314">
        <v>44768</v>
      </c>
      <c r="B5390" s="1045">
        <v>0</v>
      </c>
      <c r="C5390" s="1587" t="s">
        <v>25413</v>
      </c>
      <c r="D5390" s="1249">
        <v>43000</v>
      </c>
      <c r="E5390" s="2237"/>
      <c r="F5390" s="1926">
        <f t="shared" si="84"/>
        <v>7322275.1000000034</v>
      </c>
    </row>
    <row r="5391" spans="1:6">
      <c r="A5391" s="1314">
        <v>44768</v>
      </c>
      <c r="B5391" s="1045">
        <v>0</v>
      </c>
      <c r="C5391" s="1587" t="s">
        <v>25414</v>
      </c>
      <c r="D5391" s="1047"/>
      <c r="E5391" s="2237">
        <v>150</v>
      </c>
      <c r="F5391" s="1926">
        <f t="shared" si="84"/>
        <v>7322125.1000000034</v>
      </c>
    </row>
    <row r="5392" spans="1:6" ht="26.25">
      <c r="A5392" s="1314">
        <v>44770</v>
      </c>
      <c r="B5392" s="1045">
        <v>0</v>
      </c>
      <c r="C5392" s="1587" t="s">
        <v>25415</v>
      </c>
      <c r="D5392" s="1249">
        <v>70000</v>
      </c>
      <c r="E5392" s="2237"/>
      <c r="F5392" s="1926">
        <f t="shared" si="84"/>
        <v>7392125.1000000034</v>
      </c>
    </row>
    <row r="5393" spans="1:6" ht="26.25">
      <c r="A5393" s="1314">
        <v>44770</v>
      </c>
      <c r="B5393" s="1045">
        <v>0</v>
      </c>
      <c r="C5393" s="1587" t="s">
        <v>25416</v>
      </c>
      <c r="D5393" s="1249">
        <v>40000</v>
      </c>
      <c r="E5393" s="2237"/>
      <c r="F5393" s="1926">
        <f t="shared" si="84"/>
        <v>7432125.1000000034</v>
      </c>
    </row>
    <row r="5394" spans="1:6" ht="26.25">
      <c r="A5394" s="1314">
        <v>44770</v>
      </c>
      <c r="B5394" s="1045">
        <v>0</v>
      </c>
      <c r="C5394" s="1587" t="s">
        <v>25417</v>
      </c>
      <c r="D5394" s="1249">
        <v>35000</v>
      </c>
      <c r="E5394" s="2237"/>
      <c r="F5394" s="1926">
        <f t="shared" si="84"/>
        <v>7467125.1000000034</v>
      </c>
    </row>
    <row r="5395" spans="1:6" ht="39">
      <c r="A5395" s="1314">
        <v>44770</v>
      </c>
      <c r="B5395" s="1045">
        <v>0</v>
      </c>
      <c r="C5395" s="1587" t="s">
        <v>25418</v>
      </c>
      <c r="D5395" s="1249">
        <v>24500</v>
      </c>
      <c r="E5395" s="2237"/>
      <c r="F5395" s="1926">
        <f t="shared" si="84"/>
        <v>7491625.1000000034</v>
      </c>
    </row>
    <row r="5396" spans="1:6">
      <c r="A5396" s="1314">
        <v>44770</v>
      </c>
      <c r="B5396" s="1045">
        <v>0</v>
      </c>
      <c r="C5396" s="1587" t="s">
        <v>25419</v>
      </c>
      <c r="D5396" s="1047"/>
      <c r="E5396" s="2237">
        <v>200</v>
      </c>
      <c r="F5396" s="1926">
        <f t="shared" si="84"/>
        <v>7491425.1000000034</v>
      </c>
    </row>
    <row r="5397" spans="1:6" ht="51.75">
      <c r="A5397" s="1314">
        <v>44771</v>
      </c>
      <c r="B5397" s="1045">
        <v>0</v>
      </c>
      <c r="C5397" s="1587" t="s">
        <v>25420</v>
      </c>
      <c r="D5397" s="1249">
        <v>40000</v>
      </c>
      <c r="E5397" s="2237"/>
      <c r="F5397" s="1926">
        <f t="shared" si="84"/>
        <v>7531425.1000000034</v>
      </c>
    </row>
    <row r="5398" spans="1:6" ht="39">
      <c r="A5398" s="1314">
        <v>44771</v>
      </c>
      <c r="B5398" s="1045">
        <v>0</v>
      </c>
      <c r="C5398" s="1587" t="s">
        <v>25421</v>
      </c>
      <c r="D5398" s="1249">
        <v>35000</v>
      </c>
      <c r="E5398" s="2237"/>
      <c r="F5398" s="1926">
        <f t="shared" si="84"/>
        <v>7566425.1000000034</v>
      </c>
    </row>
    <row r="5399" spans="1:6">
      <c r="A5399" s="1314">
        <v>44771</v>
      </c>
      <c r="B5399" s="1045">
        <v>0</v>
      </c>
      <c r="C5399" s="1587" t="s">
        <v>25422</v>
      </c>
      <c r="D5399" s="1047"/>
      <c r="E5399" s="2237">
        <v>100</v>
      </c>
      <c r="F5399" s="1926">
        <f t="shared" si="84"/>
        <v>7566325.1000000034</v>
      </c>
    </row>
    <row r="5400" spans="1:6" ht="51.75">
      <c r="A5400" s="1314">
        <v>44772</v>
      </c>
      <c r="B5400" s="1045">
        <v>0</v>
      </c>
      <c r="C5400" s="1587" t="s">
        <v>25423</v>
      </c>
      <c r="D5400" s="1249">
        <v>45000</v>
      </c>
      <c r="E5400" s="2237"/>
      <c r="F5400" s="1926">
        <f t="shared" si="84"/>
        <v>7611325.1000000034</v>
      </c>
    </row>
    <row r="5401" spans="1:6" ht="39">
      <c r="A5401" s="1314">
        <v>44772</v>
      </c>
      <c r="B5401" s="1045">
        <v>0</v>
      </c>
      <c r="C5401" s="1587" t="s">
        <v>25424</v>
      </c>
      <c r="D5401" s="1249">
        <v>45000</v>
      </c>
      <c r="E5401" s="2237"/>
      <c r="F5401" s="1926">
        <f t="shared" si="84"/>
        <v>7656325.1000000034</v>
      </c>
    </row>
    <row r="5402" spans="1:6" ht="39">
      <c r="A5402" s="1314">
        <v>44772</v>
      </c>
      <c r="B5402" s="1045">
        <v>0</v>
      </c>
      <c r="C5402" s="1587" t="s">
        <v>25425</v>
      </c>
      <c r="D5402" s="1249">
        <v>65000</v>
      </c>
      <c r="E5402" s="2237"/>
      <c r="F5402" s="1926">
        <f t="shared" si="84"/>
        <v>7721325.1000000034</v>
      </c>
    </row>
    <row r="5403" spans="1:6" ht="26.25">
      <c r="A5403" s="1314">
        <v>44772</v>
      </c>
      <c r="B5403" s="1045">
        <v>0</v>
      </c>
      <c r="C5403" s="1587" t="s">
        <v>25426</v>
      </c>
      <c r="D5403" s="1249">
        <v>60000</v>
      </c>
      <c r="E5403" s="2237"/>
      <c r="F5403" s="1926">
        <f t="shared" si="84"/>
        <v>7781325.1000000034</v>
      </c>
    </row>
    <row r="5404" spans="1:6" ht="26.25">
      <c r="A5404" s="1314">
        <v>44772</v>
      </c>
      <c r="B5404" s="1045">
        <v>0</v>
      </c>
      <c r="C5404" s="1587" t="s">
        <v>25427</v>
      </c>
      <c r="D5404" s="1249">
        <v>45000</v>
      </c>
      <c r="E5404" s="2237"/>
      <c r="F5404" s="1926">
        <f t="shared" si="84"/>
        <v>7826325.1000000034</v>
      </c>
    </row>
    <row r="5405" spans="1:6" ht="26.25">
      <c r="A5405" s="1314">
        <v>44772</v>
      </c>
      <c r="B5405" s="1045">
        <v>0</v>
      </c>
      <c r="C5405" s="1587" t="s">
        <v>25428</v>
      </c>
      <c r="D5405" s="1249">
        <v>70000</v>
      </c>
      <c r="E5405" s="2237"/>
      <c r="F5405" s="1926">
        <f t="shared" si="84"/>
        <v>7896325.1000000034</v>
      </c>
    </row>
    <row r="5406" spans="1:6" ht="39">
      <c r="A5406" s="1314">
        <v>44772</v>
      </c>
      <c r="B5406" s="1045">
        <v>0</v>
      </c>
      <c r="C5406" s="1587" t="s">
        <v>25429</v>
      </c>
      <c r="D5406" s="1249">
        <v>10000</v>
      </c>
      <c r="E5406" s="2237"/>
      <c r="F5406" s="1926">
        <f t="shared" si="84"/>
        <v>7906325.1000000034</v>
      </c>
    </row>
    <row r="5407" spans="1:6" ht="26.25">
      <c r="A5407" s="1314">
        <v>44772</v>
      </c>
      <c r="B5407" s="1045">
        <v>0</v>
      </c>
      <c r="C5407" s="1587" t="s">
        <v>25430</v>
      </c>
      <c r="D5407" s="1249">
        <v>70000</v>
      </c>
      <c r="E5407" s="2237"/>
      <c r="F5407" s="1926">
        <f t="shared" si="84"/>
        <v>7976325.1000000034</v>
      </c>
    </row>
    <row r="5408" spans="1:6">
      <c r="A5408" s="1314">
        <v>44772</v>
      </c>
      <c r="B5408" s="1045">
        <v>0</v>
      </c>
      <c r="C5408" s="1587" t="s">
        <v>25431</v>
      </c>
      <c r="D5408" s="1047"/>
      <c r="E5408" s="2237">
        <v>350</v>
      </c>
      <c r="F5408" s="1926">
        <f t="shared" si="84"/>
        <v>7975975.1000000034</v>
      </c>
    </row>
    <row r="5409" spans="1:6" ht="26.25">
      <c r="A5409" s="1314">
        <v>44773</v>
      </c>
      <c r="B5409" s="1045">
        <v>0</v>
      </c>
      <c r="C5409" s="1587" t="s">
        <v>25432</v>
      </c>
      <c r="D5409" s="1248">
        <v>61500</v>
      </c>
      <c r="E5409" s="2237"/>
      <c r="F5409" s="1926">
        <f t="shared" si="84"/>
        <v>8037475.1000000034</v>
      </c>
    </row>
    <row r="5410" spans="1:6" ht="26.25">
      <c r="A5410" s="1314">
        <v>44773</v>
      </c>
      <c r="B5410" s="1045">
        <v>0</v>
      </c>
      <c r="C5410" s="1587" t="s">
        <v>25433</v>
      </c>
      <c r="D5410" s="1249">
        <v>18900</v>
      </c>
      <c r="E5410" s="2237"/>
      <c r="F5410" s="1926">
        <f t="shared" si="84"/>
        <v>8056375.1000000034</v>
      </c>
    </row>
    <row r="5411" spans="1:6" ht="26.25">
      <c r="A5411" s="1314">
        <v>44776</v>
      </c>
      <c r="B5411" s="1045">
        <v>0</v>
      </c>
      <c r="C5411" s="1587" t="s">
        <v>25655</v>
      </c>
      <c r="D5411" s="1249">
        <v>17000</v>
      </c>
      <c r="E5411" s="2237"/>
      <c r="F5411" s="1926">
        <f t="shared" si="84"/>
        <v>8073375.1000000034</v>
      </c>
    </row>
    <row r="5412" spans="1:6" ht="39">
      <c r="A5412" s="1314">
        <v>44777</v>
      </c>
      <c r="B5412" s="1045">
        <v>0</v>
      </c>
      <c r="C5412" s="1587" t="s">
        <v>25656</v>
      </c>
      <c r="D5412" s="1249">
        <v>13000</v>
      </c>
      <c r="E5412" s="2237"/>
      <c r="F5412" s="1926">
        <f t="shared" si="84"/>
        <v>8086375.1000000034</v>
      </c>
    </row>
    <row r="5413" spans="1:6" ht="39">
      <c r="A5413" s="1314">
        <v>44779</v>
      </c>
      <c r="B5413" s="1045">
        <v>0</v>
      </c>
      <c r="C5413" s="1587" t="s">
        <v>25657</v>
      </c>
      <c r="D5413" s="1249">
        <v>55000</v>
      </c>
      <c r="E5413" s="2237"/>
      <c r="F5413" s="1926">
        <f t="shared" si="84"/>
        <v>8141375.1000000034</v>
      </c>
    </row>
    <row r="5414" spans="1:6" ht="39">
      <c r="A5414" s="1314">
        <v>44779</v>
      </c>
      <c r="B5414" s="1045">
        <v>0</v>
      </c>
      <c r="C5414" s="1587" t="s">
        <v>25658</v>
      </c>
      <c r="D5414" s="1249">
        <v>50000</v>
      </c>
      <c r="E5414" s="2237"/>
      <c r="F5414" s="1926">
        <f t="shared" si="84"/>
        <v>8191375.1000000034</v>
      </c>
    </row>
    <row r="5415" spans="1:6" ht="26.25">
      <c r="A5415" s="1314">
        <v>44779</v>
      </c>
      <c r="B5415" s="1045">
        <v>0</v>
      </c>
      <c r="C5415" s="1587" t="s">
        <v>25659</v>
      </c>
      <c r="D5415" s="1249">
        <v>73500</v>
      </c>
      <c r="E5415" s="2237"/>
      <c r="F5415" s="1926">
        <f t="shared" si="84"/>
        <v>8264875.1000000034</v>
      </c>
    </row>
    <row r="5416" spans="1:6">
      <c r="A5416" s="1314">
        <v>44779</v>
      </c>
      <c r="B5416" s="1045">
        <v>0</v>
      </c>
      <c r="C5416" s="1587" t="s">
        <v>25660</v>
      </c>
      <c r="D5416" s="1047"/>
      <c r="E5416" s="2237">
        <v>150</v>
      </c>
      <c r="F5416" s="1926">
        <f t="shared" si="84"/>
        <v>8264725.1000000034</v>
      </c>
    </row>
    <row r="5417" spans="1:6" ht="26.25">
      <c r="A5417" s="1314">
        <v>44780</v>
      </c>
      <c r="B5417" s="1045">
        <v>0</v>
      </c>
      <c r="C5417" s="1587" t="s">
        <v>25661</v>
      </c>
      <c r="D5417" s="1249">
        <v>10000</v>
      </c>
      <c r="E5417" s="2237"/>
      <c r="F5417" s="1926">
        <f t="shared" si="84"/>
        <v>8274725.1000000034</v>
      </c>
    </row>
    <row r="5418" spans="1:6">
      <c r="A5418" s="1314">
        <v>44780</v>
      </c>
      <c r="B5418" s="1045">
        <v>0</v>
      </c>
      <c r="C5418" s="1587" t="s">
        <v>25662</v>
      </c>
      <c r="D5418" s="1047"/>
      <c r="E5418" s="2237">
        <v>50</v>
      </c>
      <c r="F5418" s="1926">
        <f t="shared" si="84"/>
        <v>8274675.1000000034</v>
      </c>
    </row>
    <row r="5419" spans="1:6" ht="39">
      <c r="A5419" s="1314">
        <v>44781</v>
      </c>
      <c r="B5419" s="1045">
        <v>0</v>
      </c>
      <c r="C5419" s="1587" t="s">
        <v>25663</v>
      </c>
      <c r="D5419" s="1249">
        <v>35000</v>
      </c>
      <c r="E5419" s="2237"/>
      <c r="F5419" s="1926">
        <f t="shared" si="84"/>
        <v>8309675.1000000034</v>
      </c>
    </row>
    <row r="5420" spans="1:6">
      <c r="A5420" s="1314">
        <v>44781</v>
      </c>
      <c r="B5420" s="1045">
        <v>0</v>
      </c>
      <c r="C5420" s="1587" t="s">
        <v>25664</v>
      </c>
      <c r="D5420" s="1047"/>
      <c r="E5420" s="2237">
        <v>50</v>
      </c>
      <c r="F5420" s="1926">
        <f t="shared" si="84"/>
        <v>8309625.1000000034</v>
      </c>
    </row>
    <row r="5421" spans="1:6" ht="39">
      <c r="A5421" s="1314">
        <v>44785</v>
      </c>
      <c r="B5421" s="1045">
        <v>0</v>
      </c>
      <c r="C5421" s="1587" t="s">
        <v>25703</v>
      </c>
      <c r="D5421" s="1309">
        <v>55000</v>
      </c>
      <c r="E5421" s="2237"/>
      <c r="F5421" s="1926">
        <f t="shared" si="84"/>
        <v>8364625.1000000034</v>
      </c>
    </row>
    <row r="5422" spans="1:6" ht="26.25">
      <c r="A5422" s="1314">
        <v>44785</v>
      </c>
      <c r="B5422" s="1045">
        <v>0</v>
      </c>
      <c r="C5422" s="1587" t="s">
        <v>25704</v>
      </c>
      <c r="D5422" s="1249">
        <v>35000</v>
      </c>
      <c r="E5422" s="2237"/>
      <c r="F5422" s="1926">
        <f t="shared" si="84"/>
        <v>8399625.1000000034</v>
      </c>
    </row>
    <row r="5423" spans="1:6">
      <c r="A5423" s="1314">
        <v>44785</v>
      </c>
      <c r="B5423" s="1045">
        <v>0</v>
      </c>
      <c r="C5423" s="1587" t="s">
        <v>25705</v>
      </c>
      <c r="D5423" s="1047"/>
      <c r="E5423" s="2237">
        <v>100</v>
      </c>
      <c r="F5423" s="1926">
        <f t="shared" si="84"/>
        <v>8399525.1000000034</v>
      </c>
    </row>
    <row r="5424" spans="1:6" ht="26.25">
      <c r="A5424" s="1314">
        <v>44786</v>
      </c>
      <c r="B5424" s="1045">
        <v>0</v>
      </c>
      <c r="C5424" s="1587" t="s">
        <v>25706</v>
      </c>
      <c r="D5424" s="1249">
        <v>30000</v>
      </c>
      <c r="E5424" s="2237"/>
      <c r="F5424" s="1926">
        <f t="shared" si="84"/>
        <v>8429525.1000000034</v>
      </c>
    </row>
    <row r="5425" spans="1:6" ht="39">
      <c r="A5425" s="1314">
        <v>44786</v>
      </c>
      <c r="B5425" s="1045">
        <v>0</v>
      </c>
      <c r="C5425" s="1587" t="s">
        <v>25707</v>
      </c>
      <c r="D5425" s="1249">
        <v>60000</v>
      </c>
      <c r="E5425" s="2237"/>
      <c r="F5425" s="1926">
        <f t="shared" si="84"/>
        <v>8489525.1000000034</v>
      </c>
    </row>
    <row r="5426" spans="1:6" ht="26.25">
      <c r="A5426" s="1314">
        <v>44786</v>
      </c>
      <c r="B5426" s="1045">
        <v>0</v>
      </c>
      <c r="C5426" s="1587" t="s">
        <v>25708</v>
      </c>
      <c r="D5426" s="1249">
        <v>30000</v>
      </c>
      <c r="E5426" s="2237"/>
      <c r="F5426" s="1926">
        <f t="shared" si="84"/>
        <v>8519525.1000000034</v>
      </c>
    </row>
    <row r="5427" spans="1:6" ht="39">
      <c r="A5427" s="1314">
        <v>44786</v>
      </c>
      <c r="B5427" s="1045">
        <v>0</v>
      </c>
      <c r="C5427" s="1587" t="s">
        <v>25709</v>
      </c>
      <c r="D5427" s="1249">
        <v>60000</v>
      </c>
      <c r="E5427" s="2237"/>
      <c r="F5427" s="1926">
        <f t="shared" si="84"/>
        <v>8579525.1000000034</v>
      </c>
    </row>
    <row r="5428" spans="1:6">
      <c r="A5428" s="1314">
        <v>44786</v>
      </c>
      <c r="B5428" s="1045">
        <v>0</v>
      </c>
      <c r="C5428" s="1587" t="s">
        <v>25710</v>
      </c>
      <c r="D5428" s="1047"/>
      <c r="E5428" s="2237">
        <v>200</v>
      </c>
      <c r="F5428" s="1926">
        <f t="shared" si="84"/>
        <v>8579325.1000000034</v>
      </c>
    </row>
    <row r="5429" spans="1:6" s="846" customFormat="1" ht="26.25">
      <c r="A5429" s="1879">
        <v>44787</v>
      </c>
      <c r="B5429" s="2090">
        <v>0</v>
      </c>
      <c r="C5429" s="2057" t="s">
        <v>25711</v>
      </c>
      <c r="D5429" s="1276">
        <v>130000</v>
      </c>
      <c r="E5429" s="2238"/>
      <c r="F5429" s="2272">
        <f t="shared" si="84"/>
        <v>8709325.1000000034</v>
      </c>
    </row>
    <row r="5430" spans="1:6">
      <c r="A5430" s="1314">
        <v>44787</v>
      </c>
      <c r="B5430" s="1045">
        <v>0</v>
      </c>
      <c r="C5430" s="1587" t="s">
        <v>25712</v>
      </c>
      <c r="D5430" s="1047"/>
      <c r="E5430" s="2237">
        <v>50</v>
      </c>
      <c r="F5430" s="1926">
        <f t="shared" si="84"/>
        <v>8709275.1000000034</v>
      </c>
    </row>
    <row r="5431" spans="1:6" ht="39">
      <c r="A5431" s="1314">
        <v>44788</v>
      </c>
      <c r="B5431" s="1045">
        <v>0</v>
      </c>
      <c r="C5431" s="1587" t="s">
        <v>25713</v>
      </c>
      <c r="D5431" s="1249">
        <v>115000</v>
      </c>
      <c r="E5431" s="2237"/>
      <c r="F5431" s="1926">
        <f t="shared" si="84"/>
        <v>8824275.1000000034</v>
      </c>
    </row>
    <row r="5432" spans="1:6">
      <c r="A5432" s="1314">
        <v>44788</v>
      </c>
      <c r="B5432" s="1045">
        <v>0</v>
      </c>
      <c r="C5432" s="1587" t="s">
        <v>25714</v>
      </c>
      <c r="D5432" s="1047"/>
      <c r="E5432" s="2239">
        <v>2500</v>
      </c>
      <c r="F5432" s="1926">
        <f t="shared" si="84"/>
        <v>8821775.1000000034</v>
      </c>
    </row>
    <row r="5433" spans="1:6">
      <c r="A5433" s="1314">
        <v>44788</v>
      </c>
      <c r="B5433" s="1045">
        <v>0</v>
      </c>
      <c r="C5433" s="1587" t="s">
        <v>25715</v>
      </c>
      <c r="D5433" s="1047"/>
      <c r="E5433" s="2237">
        <v>187.5</v>
      </c>
      <c r="F5433" s="1926">
        <f t="shared" si="84"/>
        <v>8821587.6000000034</v>
      </c>
    </row>
    <row r="5434" spans="1:6" ht="39">
      <c r="A5434" s="1314">
        <v>44788</v>
      </c>
      <c r="B5434" s="1045">
        <v>0</v>
      </c>
      <c r="C5434" s="1587" t="s">
        <v>25716</v>
      </c>
      <c r="D5434" s="1249">
        <v>35000</v>
      </c>
      <c r="E5434" s="2237"/>
      <c r="F5434" s="1926">
        <f t="shared" si="84"/>
        <v>8856587.6000000034</v>
      </c>
    </row>
    <row r="5435" spans="1:6">
      <c r="A5435" s="1314">
        <v>44788</v>
      </c>
      <c r="B5435" s="1045">
        <v>0</v>
      </c>
      <c r="C5435" s="1587" t="s">
        <v>25717</v>
      </c>
      <c r="D5435" s="1047"/>
      <c r="E5435" s="2237">
        <v>100</v>
      </c>
      <c r="F5435" s="1926">
        <f t="shared" si="84"/>
        <v>8856487.6000000034</v>
      </c>
    </row>
    <row r="5436" spans="1:6" ht="39">
      <c r="A5436" s="1314">
        <v>44792</v>
      </c>
      <c r="B5436" s="1045">
        <v>0</v>
      </c>
      <c r="C5436" s="1587" t="s">
        <v>25718</v>
      </c>
      <c r="D5436" s="1249">
        <v>65000</v>
      </c>
      <c r="E5436" s="2237"/>
      <c r="F5436" s="1926">
        <f t="shared" si="84"/>
        <v>8921487.6000000034</v>
      </c>
    </row>
    <row r="5437" spans="1:6">
      <c r="A5437" s="1314">
        <v>44792</v>
      </c>
      <c r="B5437" s="1045">
        <v>0</v>
      </c>
      <c r="C5437" s="1587" t="s">
        <v>25719</v>
      </c>
      <c r="D5437" s="1047"/>
      <c r="E5437" s="2237">
        <v>50</v>
      </c>
      <c r="F5437" s="1926">
        <f t="shared" si="84"/>
        <v>8921437.6000000034</v>
      </c>
    </row>
    <row r="5438" spans="1:6" ht="39">
      <c r="A5438" s="1314">
        <v>44795</v>
      </c>
      <c r="B5438" s="1045">
        <v>0</v>
      </c>
      <c r="C5438" s="1587" t="s">
        <v>25720</v>
      </c>
      <c r="D5438" s="1249">
        <v>40000</v>
      </c>
      <c r="E5438" s="2237"/>
      <c r="F5438" s="1926">
        <f t="shared" si="84"/>
        <v>8961437.6000000034</v>
      </c>
    </row>
    <row r="5439" spans="1:6">
      <c r="A5439" s="1314">
        <v>44795</v>
      </c>
      <c r="B5439" s="1045">
        <v>0</v>
      </c>
      <c r="C5439" s="1587" t="s">
        <v>25721</v>
      </c>
      <c r="D5439" s="1047"/>
      <c r="E5439" s="2237">
        <v>50</v>
      </c>
      <c r="F5439" s="1926">
        <f t="shared" si="84"/>
        <v>8961387.6000000034</v>
      </c>
    </row>
    <row r="5440" spans="1:6" ht="39">
      <c r="A5440" s="1314">
        <v>44797</v>
      </c>
      <c r="B5440" s="1046">
        <v>0</v>
      </c>
      <c r="C5440" s="1587" t="s">
        <v>25825</v>
      </c>
      <c r="D5440" s="1316">
        <v>40000</v>
      </c>
      <c r="E5440" s="2240"/>
      <c r="F5440" s="1926">
        <f t="shared" si="84"/>
        <v>9001387.6000000034</v>
      </c>
    </row>
    <row r="5441" spans="1:6" ht="39">
      <c r="A5441" s="1314">
        <v>44797</v>
      </c>
      <c r="B5441" s="1046">
        <v>0</v>
      </c>
      <c r="C5441" s="1587" t="s">
        <v>25826</v>
      </c>
      <c r="D5441" s="1316">
        <v>27000</v>
      </c>
      <c r="E5441" s="2240"/>
      <c r="F5441" s="1926">
        <f t="shared" si="84"/>
        <v>9028387.6000000034</v>
      </c>
    </row>
    <row r="5442" spans="1:6">
      <c r="A5442" s="1314">
        <v>44797</v>
      </c>
      <c r="B5442" s="1046">
        <v>0</v>
      </c>
      <c r="C5442" s="1587" t="s">
        <v>25827</v>
      </c>
      <c r="D5442" s="1315"/>
      <c r="E5442" s="2240">
        <v>100</v>
      </c>
      <c r="F5442" s="1926">
        <f t="shared" si="84"/>
        <v>9028287.6000000034</v>
      </c>
    </row>
    <row r="5443" spans="1:6" ht="39">
      <c r="A5443" s="1314">
        <v>44799</v>
      </c>
      <c r="B5443" s="1046">
        <v>0</v>
      </c>
      <c r="C5443" s="1587" t="s">
        <v>25828</v>
      </c>
      <c r="D5443" s="1316">
        <v>10500</v>
      </c>
      <c r="E5443" s="2240"/>
      <c r="F5443" s="1926">
        <f t="shared" ref="F5443:F5506" si="85">F5442-E5443+D5443</f>
        <v>9038787.6000000034</v>
      </c>
    </row>
    <row r="5444" spans="1:6" ht="39">
      <c r="A5444" s="1314">
        <v>44799</v>
      </c>
      <c r="B5444" s="1046">
        <v>0</v>
      </c>
      <c r="C5444" s="1587" t="s">
        <v>25829</v>
      </c>
      <c r="D5444" s="1316">
        <v>20000</v>
      </c>
      <c r="E5444" s="2240"/>
      <c r="F5444" s="1926">
        <f t="shared" si="85"/>
        <v>9058787.6000000034</v>
      </c>
    </row>
    <row r="5445" spans="1:6" ht="39">
      <c r="A5445" s="1314">
        <v>44799</v>
      </c>
      <c r="B5445" s="1046">
        <v>0</v>
      </c>
      <c r="C5445" s="1587" t="s">
        <v>25830</v>
      </c>
      <c r="D5445" s="1316">
        <v>60000</v>
      </c>
      <c r="E5445" s="2240"/>
      <c r="F5445" s="1926">
        <f t="shared" si="85"/>
        <v>9118787.6000000034</v>
      </c>
    </row>
    <row r="5446" spans="1:6" ht="26.25">
      <c r="A5446" s="1314">
        <v>44799</v>
      </c>
      <c r="B5446" s="1046">
        <v>0</v>
      </c>
      <c r="C5446" s="1587" t="s">
        <v>25831</v>
      </c>
      <c r="D5446" s="1316">
        <v>50000</v>
      </c>
      <c r="E5446" s="2240"/>
      <c r="F5446" s="1926">
        <f t="shared" si="85"/>
        <v>9168787.6000000034</v>
      </c>
    </row>
    <row r="5447" spans="1:6">
      <c r="A5447" s="1314">
        <v>44799</v>
      </c>
      <c r="B5447" s="1046">
        <v>0</v>
      </c>
      <c r="C5447" s="1587" t="s">
        <v>25832</v>
      </c>
      <c r="D5447" s="1315"/>
      <c r="E5447" s="2240">
        <v>200</v>
      </c>
      <c r="F5447" s="1926">
        <f t="shared" si="85"/>
        <v>9168587.6000000034</v>
      </c>
    </row>
    <row r="5448" spans="1:6" ht="26.25">
      <c r="A5448" s="1314">
        <v>44804</v>
      </c>
      <c r="B5448" s="1046">
        <v>0</v>
      </c>
      <c r="C5448" s="1587" t="s">
        <v>25924</v>
      </c>
      <c r="D5448" s="1316">
        <v>52000</v>
      </c>
      <c r="E5448" s="2205"/>
      <c r="F5448" s="1926">
        <f t="shared" si="85"/>
        <v>9220587.6000000034</v>
      </c>
    </row>
    <row r="5449" spans="1:6" ht="39">
      <c r="A5449" s="1314">
        <v>44804</v>
      </c>
      <c r="B5449" s="1046">
        <v>0</v>
      </c>
      <c r="C5449" s="1587" t="s">
        <v>25972</v>
      </c>
      <c r="D5449" s="1316">
        <v>25000</v>
      </c>
      <c r="E5449" s="2205"/>
      <c r="F5449" s="1926">
        <f t="shared" si="85"/>
        <v>9245587.6000000034</v>
      </c>
    </row>
    <row r="5450" spans="1:6" ht="51.75">
      <c r="A5450" s="1314">
        <v>44805</v>
      </c>
      <c r="B5450" s="1046">
        <v>0</v>
      </c>
      <c r="C5450" s="1587" t="s">
        <v>25925</v>
      </c>
      <c r="D5450" s="1316">
        <v>44000</v>
      </c>
      <c r="E5450" s="2205"/>
      <c r="F5450" s="1926">
        <f t="shared" si="85"/>
        <v>9289587.6000000034</v>
      </c>
    </row>
    <row r="5451" spans="1:6" ht="51.75">
      <c r="A5451" s="1314">
        <v>44806</v>
      </c>
      <c r="B5451" s="1046">
        <v>0</v>
      </c>
      <c r="C5451" s="1587" t="s">
        <v>25926</v>
      </c>
      <c r="D5451" s="1316">
        <v>70000</v>
      </c>
      <c r="E5451" s="2205"/>
      <c r="F5451" s="1926">
        <f t="shared" si="85"/>
        <v>9359587.6000000034</v>
      </c>
    </row>
    <row r="5452" spans="1:6" ht="39">
      <c r="A5452" s="1314">
        <v>44806</v>
      </c>
      <c r="B5452" s="1046">
        <v>0</v>
      </c>
      <c r="C5452" s="1587" t="s">
        <v>25927</v>
      </c>
      <c r="D5452" s="1316">
        <v>60000</v>
      </c>
      <c r="E5452" s="2205"/>
      <c r="F5452" s="1926">
        <f t="shared" si="85"/>
        <v>9419587.6000000034</v>
      </c>
    </row>
    <row r="5453" spans="1:6">
      <c r="A5453" s="1314">
        <v>44810</v>
      </c>
      <c r="B5453" s="1046">
        <v>0</v>
      </c>
      <c r="C5453" s="1587" t="s">
        <v>25973</v>
      </c>
      <c r="D5453" s="1315"/>
      <c r="E5453" s="2240">
        <v>100</v>
      </c>
      <c r="F5453" s="1926">
        <f t="shared" si="85"/>
        <v>9419487.6000000034</v>
      </c>
    </row>
    <row r="5454" spans="1:6">
      <c r="A5454" s="1314">
        <v>44810</v>
      </c>
      <c r="B5454" s="1046">
        <v>0</v>
      </c>
      <c r="C5454" s="1587" t="s">
        <v>25974</v>
      </c>
      <c r="D5454" s="1315"/>
      <c r="E5454" s="2240">
        <v>50</v>
      </c>
      <c r="F5454" s="1926">
        <f t="shared" si="85"/>
        <v>9419437.6000000034</v>
      </c>
    </row>
    <row r="5455" spans="1:6">
      <c r="A5455" s="1314">
        <v>44810</v>
      </c>
      <c r="B5455" s="1046">
        <v>0</v>
      </c>
      <c r="C5455" s="1587" t="s">
        <v>25975</v>
      </c>
      <c r="D5455" s="1315"/>
      <c r="E5455" s="2240">
        <v>100</v>
      </c>
      <c r="F5455" s="1926">
        <f t="shared" si="85"/>
        <v>9419337.6000000034</v>
      </c>
    </row>
    <row r="5456" spans="1:6" s="809" customFormat="1" ht="39">
      <c r="A5456" s="1324">
        <v>44811</v>
      </c>
      <c r="B5456" s="1325">
        <v>0</v>
      </c>
      <c r="C5456" s="1588" t="s">
        <v>25976</v>
      </c>
      <c r="D5456" s="1326">
        <v>65000</v>
      </c>
      <c r="E5456" s="2241"/>
      <c r="F5456" s="1929">
        <f t="shared" si="85"/>
        <v>9484337.6000000034</v>
      </c>
    </row>
    <row r="5457" spans="1:6">
      <c r="A5457" s="1314">
        <v>44811</v>
      </c>
      <c r="B5457" s="1046">
        <v>0</v>
      </c>
      <c r="C5457" s="1587" t="s">
        <v>25977</v>
      </c>
      <c r="D5457" s="1315"/>
      <c r="E5457" s="2240">
        <v>50</v>
      </c>
      <c r="F5457" s="1926">
        <f t="shared" si="85"/>
        <v>9484287.6000000034</v>
      </c>
    </row>
    <row r="5458" spans="1:6" ht="39">
      <c r="A5458" s="1314">
        <v>44812</v>
      </c>
      <c r="B5458" s="1046">
        <v>0</v>
      </c>
      <c r="C5458" s="1587" t="s">
        <v>25978</v>
      </c>
      <c r="D5458" s="1316">
        <v>42000</v>
      </c>
      <c r="E5458" s="2240"/>
      <c r="F5458" s="1926">
        <f t="shared" si="85"/>
        <v>9526287.6000000034</v>
      </c>
    </row>
    <row r="5459" spans="1:6" ht="39">
      <c r="A5459" s="1314">
        <v>44812</v>
      </c>
      <c r="B5459" s="1046">
        <v>0</v>
      </c>
      <c r="C5459" s="1587" t="s">
        <v>25979</v>
      </c>
      <c r="D5459" s="1316">
        <v>20000</v>
      </c>
      <c r="E5459" s="2240"/>
      <c r="F5459" s="1926">
        <f t="shared" si="85"/>
        <v>9546287.6000000034</v>
      </c>
    </row>
    <row r="5460" spans="1:6">
      <c r="A5460" s="1314">
        <v>44812</v>
      </c>
      <c r="B5460" s="1046">
        <v>0</v>
      </c>
      <c r="C5460" s="1587" t="s">
        <v>25980</v>
      </c>
      <c r="D5460" s="1315"/>
      <c r="E5460" s="2240">
        <v>100</v>
      </c>
      <c r="F5460" s="1926">
        <f t="shared" si="85"/>
        <v>9546187.6000000034</v>
      </c>
    </row>
    <row r="5461" spans="1:6" ht="26.25">
      <c r="A5461" s="1314">
        <v>44813</v>
      </c>
      <c r="B5461" s="1046">
        <v>0</v>
      </c>
      <c r="C5461" s="1587" t="s">
        <v>25981</v>
      </c>
      <c r="D5461" s="1316">
        <v>38500</v>
      </c>
      <c r="E5461" s="2240"/>
      <c r="F5461" s="1926">
        <f t="shared" si="85"/>
        <v>9584687.6000000034</v>
      </c>
    </row>
    <row r="5462" spans="1:6" ht="39">
      <c r="A5462" s="1314">
        <v>44813</v>
      </c>
      <c r="B5462" s="1046">
        <v>0</v>
      </c>
      <c r="C5462" s="1587" t="s">
        <v>25982</v>
      </c>
      <c r="D5462" s="1316">
        <v>32500</v>
      </c>
      <c r="E5462" s="2240"/>
      <c r="F5462" s="1926">
        <f t="shared" si="85"/>
        <v>9617187.6000000034</v>
      </c>
    </row>
    <row r="5463" spans="1:6" ht="39">
      <c r="A5463" s="1314">
        <v>44813</v>
      </c>
      <c r="B5463" s="1046">
        <v>0</v>
      </c>
      <c r="C5463" s="1587" t="s">
        <v>25983</v>
      </c>
      <c r="D5463" s="1316">
        <v>50500</v>
      </c>
      <c r="E5463" s="2240"/>
      <c r="F5463" s="1926">
        <f t="shared" si="85"/>
        <v>9667687.6000000034</v>
      </c>
    </row>
    <row r="5464" spans="1:6" ht="39">
      <c r="A5464" s="1314">
        <v>44813</v>
      </c>
      <c r="B5464" s="1046">
        <v>0</v>
      </c>
      <c r="C5464" s="1587" t="s">
        <v>25984</v>
      </c>
      <c r="D5464" s="1316">
        <v>17500</v>
      </c>
      <c r="E5464" s="2240"/>
      <c r="F5464" s="1926">
        <f t="shared" si="85"/>
        <v>9685187.6000000034</v>
      </c>
    </row>
    <row r="5465" spans="1:6">
      <c r="A5465" s="1314">
        <v>44813</v>
      </c>
      <c r="B5465" s="1046">
        <v>0</v>
      </c>
      <c r="C5465" s="1587" t="s">
        <v>25985</v>
      </c>
      <c r="D5465" s="1315"/>
      <c r="E5465" s="2240">
        <v>200</v>
      </c>
      <c r="F5465" s="1926">
        <f t="shared" si="85"/>
        <v>9684987.6000000034</v>
      </c>
    </row>
    <row r="5466" spans="1:6" ht="39">
      <c r="A5466" s="1314">
        <v>44814</v>
      </c>
      <c r="B5466" s="1046">
        <v>0</v>
      </c>
      <c r="C5466" s="1587" t="s">
        <v>25986</v>
      </c>
      <c r="D5466" s="1316">
        <v>24500</v>
      </c>
      <c r="E5466" s="2240"/>
      <c r="F5466" s="1926">
        <f t="shared" si="85"/>
        <v>9709487.6000000034</v>
      </c>
    </row>
    <row r="5467" spans="1:6" ht="26.25">
      <c r="A5467" s="1314">
        <v>44814</v>
      </c>
      <c r="B5467" s="1046">
        <v>0</v>
      </c>
      <c r="C5467" s="1587" t="s">
        <v>25987</v>
      </c>
      <c r="D5467" s="1316">
        <v>15000</v>
      </c>
      <c r="E5467" s="2240"/>
      <c r="F5467" s="1926">
        <f t="shared" si="85"/>
        <v>9724487.6000000034</v>
      </c>
    </row>
    <row r="5468" spans="1:6" ht="39">
      <c r="A5468" s="1314">
        <v>44814</v>
      </c>
      <c r="B5468" s="1046">
        <v>0</v>
      </c>
      <c r="C5468" s="1587" t="s">
        <v>25988</v>
      </c>
      <c r="D5468" s="1316">
        <v>29500</v>
      </c>
      <c r="E5468" s="2240"/>
      <c r="F5468" s="1926">
        <f t="shared" si="85"/>
        <v>9753987.6000000034</v>
      </c>
    </row>
    <row r="5469" spans="1:6">
      <c r="A5469" s="1314">
        <v>44814</v>
      </c>
      <c r="B5469" s="1046">
        <v>0</v>
      </c>
      <c r="C5469" s="1587" t="s">
        <v>25989</v>
      </c>
      <c r="D5469" s="1315"/>
      <c r="E5469" s="2240">
        <v>150</v>
      </c>
      <c r="F5469" s="1926">
        <f t="shared" si="85"/>
        <v>9753837.6000000034</v>
      </c>
    </row>
    <row r="5470" spans="1:6" ht="39">
      <c r="A5470" s="1314">
        <v>44816</v>
      </c>
      <c r="B5470" s="1046">
        <v>0</v>
      </c>
      <c r="C5470" s="1587" t="s">
        <v>25990</v>
      </c>
      <c r="D5470" s="1316">
        <v>33000</v>
      </c>
      <c r="E5470" s="2240"/>
      <c r="F5470" s="1926">
        <f t="shared" si="85"/>
        <v>9786837.6000000034</v>
      </c>
    </row>
    <row r="5471" spans="1:6" ht="51.75">
      <c r="A5471" s="1314">
        <v>44816</v>
      </c>
      <c r="B5471" s="1046">
        <v>0</v>
      </c>
      <c r="C5471" s="1587" t="s">
        <v>25991</v>
      </c>
      <c r="D5471" s="1316">
        <v>56000</v>
      </c>
      <c r="E5471" s="2240"/>
      <c r="F5471" s="1926">
        <f t="shared" si="85"/>
        <v>9842837.6000000034</v>
      </c>
    </row>
    <row r="5472" spans="1:6">
      <c r="A5472" s="1314">
        <v>44816</v>
      </c>
      <c r="B5472" s="1046">
        <v>0</v>
      </c>
      <c r="C5472" s="1587" t="s">
        <v>25992</v>
      </c>
      <c r="D5472" s="1315"/>
      <c r="E5472" s="2240">
        <v>100</v>
      </c>
      <c r="F5472" s="1926">
        <f t="shared" si="85"/>
        <v>9842737.6000000034</v>
      </c>
    </row>
    <row r="5473" spans="1:6" ht="26.25">
      <c r="A5473" s="1314">
        <v>44819</v>
      </c>
      <c r="B5473" s="1046">
        <v>0</v>
      </c>
      <c r="C5473" s="1587" t="s">
        <v>26115</v>
      </c>
      <c r="D5473" s="1316">
        <v>36500</v>
      </c>
      <c r="E5473" s="2240"/>
      <c r="F5473" s="1926">
        <f t="shared" si="85"/>
        <v>9879237.6000000034</v>
      </c>
    </row>
    <row r="5474" spans="1:6" s="1335" customFormat="1" ht="39">
      <c r="A5474" s="1332">
        <v>44819</v>
      </c>
      <c r="B5474" s="1333">
        <v>0</v>
      </c>
      <c r="C5474" s="1589" t="s">
        <v>26116</v>
      </c>
      <c r="D5474" s="1334"/>
      <c r="E5474" s="2242">
        <v>10000000</v>
      </c>
      <c r="F5474" s="1926">
        <f t="shared" si="85"/>
        <v>-120762.39999999665</v>
      </c>
    </row>
    <row r="5475" spans="1:6">
      <c r="A5475" s="1314">
        <v>44819</v>
      </c>
      <c r="B5475" s="1046">
        <v>0</v>
      </c>
      <c r="C5475" s="1587" t="s">
        <v>26117</v>
      </c>
      <c r="D5475" s="1315"/>
      <c r="E5475" s="2240">
        <v>50</v>
      </c>
      <c r="F5475" s="1926">
        <f t="shared" si="85"/>
        <v>-120812.39999999665</v>
      </c>
    </row>
    <row r="5476" spans="1:6" ht="26.25">
      <c r="A5476" s="1314">
        <v>44820</v>
      </c>
      <c r="B5476" s="1046">
        <v>0</v>
      </c>
      <c r="C5476" s="1587" t="s">
        <v>26118</v>
      </c>
      <c r="D5476" s="1316">
        <v>29500</v>
      </c>
      <c r="E5476" s="2240"/>
      <c r="F5476" s="1926">
        <f t="shared" si="85"/>
        <v>-91312.399999996647</v>
      </c>
    </row>
    <row r="5477" spans="1:6">
      <c r="A5477" s="1314">
        <v>44820</v>
      </c>
      <c r="B5477" s="1046">
        <v>0</v>
      </c>
      <c r="C5477" s="1587" t="s">
        <v>26119</v>
      </c>
      <c r="D5477" s="1315"/>
      <c r="E5477" s="2240">
        <v>50</v>
      </c>
      <c r="F5477" s="1926">
        <f t="shared" si="85"/>
        <v>-91362.399999996647</v>
      </c>
    </row>
    <row r="5478" spans="1:6" ht="26.25">
      <c r="A5478" s="1314">
        <v>44826</v>
      </c>
      <c r="B5478" s="1046">
        <v>0</v>
      </c>
      <c r="C5478" s="1587" t="s">
        <v>26190</v>
      </c>
      <c r="D5478" s="1316">
        <v>28000</v>
      </c>
      <c r="E5478" s="2240"/>
      <c r="F5478" s="1926">
        <f t="shared" si="85"/>
        <v>-63362.399999996647</v>
      </c>
    </row>
    <row r="5479" spans="1:6">
      <c r="A5479" s="1314">
        <v>44826</v>
      </c>
      <c r="B5479" s="1046">
        <v>0</v>
      </c>
      <c r="C5479" s="1587" t="s">
        <v>26191</v>
      </c>
      <c r="D5479" s="1315"/>
      <c r="E5479" s="2240">
        <v>50</v>
      </c>
      <c r="F5479" s="1926">
        <f t="shared" si="85"/>
        <v>-63412.399999996647</v>
      </c>
    </row>
    <row r="5480" spans="1:6" ht="39">
      <c r="A5480" s="1314">
        <v>44827</v>
      </c>
      <c r="B5480" s="1046">
        <v>0</v>
      </c>
      <c r="C5480" s="1587" t="s">
        <v>26192</v>
      </c>
      <c r="D5480" s="1316">
        <v>42000</v>
      </c>
      <c r="E5480" s="2240"/>
      <c r="F5480" s="1926">
        <f t="shared" si="85"/>
        <v>-21412.399999996647</v>
      </c>
    </row>
    <row r="5481" spans="1:6">
      <c r="A5481" s="1314">
        <v>44827</v>
      </c>
      <c r="B5481" s="1046">
        <v>0</v>
      </c>
      <c r="C5481" s="1587" t="s">
        <v>26193</v>
      </c>
      <c r="D5481" s="1315"/>
      <c r="E5481" s="2240">
        <v>50</v>
      </c>
      <c r="F5481" s="1926">
        <f t="shared" si="85"/>
        <v>-21462.399999996647</v>
      </c>
    </row>
    <row r="5482" spans="1:6" ht="39">
      <c r="A5482" s="1314">
        <v>44830</v>
      </c>
      <c r="B5482" s="1046">
        <v>0</v>
      </c>
      <c r="C5482" s="1587" t="s">
        <v>26194</v>
      </c>
      <c r="D5482" s="1316">
        <v>29500</v>
      </c>
      <c r="E5482" s="2240"/>
      <c r="F5482" s="1926">
        <f t="shared" si="85"/>
        <v>8037.6000000033528</v>
      </c>
    </row>
    <row r="5483" spans="1:6">
      <c r="A5483" s="1314">
        <v>44830</v>
      </c>
      <c r="B5483" s="1046">
        <v>0</v>
      </c>
      <c r="C5483" s="1587" t="s">
        <v>26195</v>
      </c>
      <c r="D5483" s="1315"/>
      <c r="E5483" s="2240">
        <v>50</v>
      </c>
      <c r="F5483" s="1926">
        <f t="shared" si="85"/>
        <v>7987.6000000033528</v>
      </c>
    </row>
    <row r="5484" spans="1:6" ht="39">
      <c r="A5484" s="1314">
        <v>44831</v>
      </c>
      <c r="B5484" s="1046">
        <v>0</v>
      </c>
      <c r="C5484" s="1587" t="s">
        <v>26197</v>
      </c>
      <c r="D5484" s="1316">
        <v>20000</v>
      </c>
      <c r="E5484" s="2240"/>
      <c r="F5484" s="1926">
        <f t="shared" si="85"/>
        <v>27987.600000003353</v>
      </c>
    </row>
    <row r="5485" spans="1:6">
      <c r="A5485" s="1314">
        <v>44834</v>
      </c>
      <c r="B5485" s="1046">
        <v>0</v>
      </c>
      <c r="C5485" s="1587" t="s">
        <v>11736</v>
      </c>
      <c r="D5485" s="1315"/>
      <c r="E5485" s="2243">
        <v>10000</v>
      </c>
      <c r="F5485" s="1926">
        <f t="shared" si="85"/>
        <v>17987.600000003353</v>
      </c>
    </row>
    <row r="5486" spans="1:6">
      <c r="A5486" s="1314">
        <v>44834</v>
      </c>
      <c r="B5486" s="1046">
        <v>0</v>
      </c>
      <c r="C5486" s="1587" t="s">
        <v>11737</v>
      </c>
      <c r="D5486" s="1315"/>
      <c r="E5486" s="2240">
        <v>750</v>
      </c>
      <c r="F5486" s="1926">
        <f t="shared" si="85"/>
        <v>17237.600000003353</v>
      </c>
    </row>
    <row r="5487" spans="1:6" ht="39">
      <c r="A5487" s="1314">
        <v>44838</v>
      </c>
      <c r="B5487" s="1046">
        <v>0</v>
      </c>
      <c r="C5487" s="1587" t="s">
        <v>26198</v>
      </c>
      <c r="D5487" s="1316">
        <v>20000</v>
      </c>
      <c r="E5487" s="2240"/>
      <c r="F5487" s="1926">
        <f t="shared" si="85"/>
        <v>37237.600000003353</v>
      </c>
    </row>
    <row r="5488" spans="1:6" ht="26.25">
      <c r="A5488" s="1314">
        <v>44839</v>
      </c>
      <c r="B5488" s="1045">
        <v>0</v>
      </c>
      <c r="C5488" s="1587" t="s">
        <v>26316</v>
      </c>
      <c r="D5488" s="1249">
        <v>15000</v>
      </c>
      <c r="E5488" s="2237"/>
      <c r="F5488" s="1926">
        <f t="shared" si="85"/>
        <v>52237.600000003353</v>
      </c>
    </row>
    <row r="5489" spans="1:6" ht="26.25">
      <c r="A5489" s="1314">
        <v>44839</v>
      </c>
      <c r="B5489" s="1045">
        <v>0</v>
      </c>
      <c r="C5489" s="1587" t="s">
        <v>26317</v>
      </c>
      <c r="D5489" s="1249">
        <v>30000</v>
      </c>
      <c r="E5489" s="2237"/>
      <c r="F5489" s="1926">
        <f t="shared" si="85"/>
        <v>82237.600000003353</v>
      </c>
    </row>
    <row r="5490" spans="1:6" ht="39">
      <c r="A5490" s="1314">
        <v>44839</v>
      </c>
      <c r="B5490" s="1045">
        <v>0</v>
      </c>
      <c r="C5490" s="1587" t="s">
        <v>26318</v>
      </c>
      <c r="D5490" s="1249">
        <v>15000</v>
      </c>
      <c r="E5490" s="2237"/>
      <c r="F5490" s="1926">
        <f t="shared" si="85"/>
        <v>97237.600000003353</v>
      </c>
    </row>
    <row r="5491" spans="1:6" ht="39">
      <c r="A5491" s="1314">
        <v>44839</v>
      </c>
      <c r="B5491" s="1045">
        <v>0</v>
      </c>
      <c r="C5491" s="1587" t="s">
        <v>26319</v>
      </c>
      <c r="D5491" s="1249">
        <v>29500</v>
      </c>
      <c r="E5491" s="2237"/>
      <c r="F5491" s="1926">
        <f t="shared" si="85"/>
        <v>126737.60000000335</v>
      </c>
    </row>
    <row r="5492" spans="1:6" s="779" customFormat="1" ht="39">
      <c r="A5492" s="1881">
        <v>44839</v>
      </c>
      <c r="B5492" s="1349">
        <v>0</v>
      </c>
      <c r="C5492" s="2059" t="s">
        <v>26320</v>
      </c>
      <c r="D5492" s="1350">
        <v>100000</v>
      </c>
      <c r="E5492" s="2244"/>
      <c r="F5492" s="1929">
        <f t="shared" si="85"/>
        <v>226737.60000000335</v>
      </c>
    </row>
    <row r="5493" spans="1:6">
      <c r="A5493" s="1314">
        <v>44839</v>
      </c>
      <c r="B5493" s="1045">
        <v>0</v>
      </c>
      <c r="C5493" s="1587" t="s">
        <v>26321</v>
      </c>
      <c r="D5493" s="1047"/>
      <c r="E5493" s="2237">
        <v>150</v>
      </c>
      <c r="F5493" s="1926">
        <f t="shared" si="85"/>
        <v>226587.60000000335</v>
      </c>
    </row>
    <row r="5494" spans="1:6" ht="39">
      <c r="A5494" s="1314">
        <v>44840</v>
      </c>
      <c r="B5494" s="1045">
        <v>0</v>
      </c>
      <c r="C5494" s="1587" t="s">
        <v>26322</v>
      </c>
      <c r="D5494" s="1249">
        <v>10000</v>
      </c>
      <c r="E5494" s="2237"/>
      <c r="F5494" s="1926">
        <f t="shared" si="85"/>
        <v>236587.60000000335</v>
      </c>
    </row>
    <row r="5495" spans="1:6" s="779" customFormat="1" ht="39">
      <c r="A5495" s="1881">
        <v>44840</v>
      </c>
      <c r="B5495" s="1349">
        <v>0</v>
      </c>
      <c r="C5495" s="2059" t="s">
        <v>26323</v>
      </c>
      <c r="D5495" s="1350">
        <v>30000</v>
      </c>
      <c r="E5495" s="2244"/>
      <c r="F5495" s="1929">
        <f t="shared" si="85"/>
        <v>266587.60000000335</v>
      </c>
    </row>
    <row r="5496" spans="1:6">
      <c r="A5496" s="1314">
        <v>44840</v>
      </c>
      <c r="B5496" s="1045">
        <v>0</v>
      </c>
      <c r="C5496" s="1587" t="s">
        <v>26324</v>
      </c>
      <c r="D5496" s="1047"/>
      <c r="E5496" s="2237">
        <v>100</v>
      </c>
      <c r="F5496" s="1926">
        <f t="shared" si="85"/>
        <v>266487.60000000335</v>
      </c>
    </row>
    <row r="5497" spans="1:6" ht="26.25">
      <c r="A5497" s="1314">
        <v>44841</v>
      </c>
      <c r="B5497" s="1045">
        <v>0</v>
      </c>
      <c r="C5497" s="1587" t="s">
        <v>26325</v>
      </c>
      <c r="D5497" s="1249">
        <v>10000</v>
      </c>
      <c r="E5497" s="2237"/>
      <c r="F5497" s="1926">
        <f t="shared" si="85"/>
        <v>276487.60000000335</v>
      </c>
    </row>
    <row r="5498" spans="1:6" ht="39">
      <c r="A5498" s="1314">
        <v>44844</v>
      </c>
      <c r="B5498" s="1045">
        <v>0</v>
      </c>
      <c r="C5498" s="1587" t="s">
        <v>26326</v>
      </c>
      <c r="D5498" s="1249">
        <v>16500</v>
      </c>
      <c r="E5498" s="2237"/>
      <c r="F5498" s="1926">
        <f t="shared" si="85"/>
        <v>292987.60000000335</v>
      </c>
    </row>
    <row r="5499" spans="1:6">
      <c r="A5499" s="1314">
        <v>44844</v>
      </c>
      <c r="B5499" s="1045">
        <v>0</v>
      </c>
      <c r="C5499" s="1587" t="s">
        <v>26327</v>
      </c>
      <c r="D5499" s="1047"/>
      <c r="E5499" s="2237">
        <v>50</v>
      </c>
      <c r="F5499" s="1926">
        <f t="shared" si="85"/>
        <v>292937.60000000335</v>
      </c>
    </row>
    <row r="5500" spans="1:6">
      <c r="A5500" s="1314">
        <v>44847</v>
      </c>
      <c r="B5500" s="1046">
        <v>521940408</v>
      </c>
      <c r="C5500" s="1587" t="s">
        <v>12206</v>
      </c>
      <c r="D5500" s="1316">
        <v>20000</v>
      </c>
      <c r="E5500" s="2240"/>
      <c r="F5500" s="1926">
        <f t="shared" si="85"/>
        <v>312937.60000000335</v>
      </c>
    </row>
    <row r="5501" spans="1:6">
      <c r="A5501" s="1314">
        <v>44847</v>
      </c>
      <c r="B5501" s="1046">
        <v>0</v>
      </c>
      <c r="C5501" s="1587" t="s">
        <v>26487</v>
      </c>
      <c r="D5501" s="1315"/>
      <c r="E5501" s="2240">
        <v>50</v>
      </c>
      <c r="F5501" s="1926">
        <f t="shared" si="85"/>
        <v>312887.60000000335</v>
      </c>
    </row>
    <row r="5502" spans="1:6" ht="26.25">
      <c r="A5502" s="1314">
        <v>44850</v>
      </c>
      <c r="B5502" s="1046">
        <v>0</v>
      </c>
      <c r="C5502" s="1587" t="s">
        <v>26488</v>
      </c>
      <c r="D5502" s="1316">
        <v>15000</v>
      </c>
      <c r="E5502" s="2240"/>
      <c r="F5502" s="1926">
        <f t="shared" si="85"/>
        <v>327887.60000000335</v>
      </c>
    </row>
    <row r="5503" spans="1:6">
      <c r="A5503" s="1314">
        <v>44850</v>
      </c>
      <c r="B5503" s="1046">
        <v>0</v>
      </c>
      <c r="C5503" s="1587" t="s">
        <v>26489</v>
      </c>
      <c r="D5503" s="1315"/>
      <c r="E5503" s="2240">
        <v>50</v>
      </c>
      <c r="F5503" s="1926">
        <f t="shared" si="85"/>
        <v>327837.60000000335</v>
      </c>
    </row>
    <row r="5504" spans="1:6" ht="26.25">
      <c r="A5504" s="1314">
        <v>44854</v>
      </c>
      <c r="B5504" s="1046">
        <v>0</v>
      </c>
      <c r="C5504" s="1587" t="s">
        <v>26490</v>
      </c>
      <c r="D5504" s="1316">
        <v>16000</v>
      </c>
      <c r="E5504" s="2240"/>
      <c r="F5504" s="1926">
        <f t="shared" si="85"/>
        <v>343837.60000000335</v>
      </c>
    </row>
    <row r="5505" spans="1:6">
      <c r="A5505" s="1314">
        <v>44854</v>
      </c>
      <c r="B5505" s="1046">
        <v>0</v>
      </c>
      <c r="C5505" s="1587" t="s">
        <v>26491</v>
      </c>
      <c r="D5505" s="1315"/>
      <c r="E5505" s="2240">
        <v>50</v>
      </c>
      <c r="F5505" s="1926">
        <f t="shared" si="85"/>
        <v>343787.60000000335</v>
      </c>
    </row>
    <row r="5506" spans="1:6" ht="39">
      <c r="A5506" s="1314">
        <v>44855</v>
      </c>
      <c r="B5506" s="1046">
        <v>0</v>
      </c>
      <c r="C5506" s="1587" t="s">
        <v>26492</v>
      </c>
      <c r="D5506" s="1316">
        <v>30000</v>
      </c>
      <c r="E5506" s="2240"/>
      <c r="F5506" s="1926">
        <f t="shared" si="85"/>
        <v>373787.60000000335</v>
      </c>
    </row>
    <row r="5507" spans="1:6">
      <c r="A5507" s="1314">
        <v>44855</v>
      </c>
      <c r="B5507" s="1046">
        <v>0</v>
      </c>
      <c r="C5507" s="1587" t="s">
        <v>26493</v>
      </c>
      <c r="D5507" s="1315"/>
      <c r="E5507" s="2240">
        <v>50</v>
      </c>
      <c r="F5507" s="1926">
        <f t="shared" ref="F5507:F5570" si="86">F5506-E5507+D5507</f>
        <v>373737.60000000335</v>
      </c>
    </row>
    <row r="5508" spans="1:6" ht="26.25">
      <c r="A5508" s="1314">
        <v>44856</v>
      </c>
      <c r="B5508" s="1046">
        <v>0</v>
      </c>
      <c r="C5508" s="1587" t="s">
        <v>26494</v>
      </c>
      <c r="D5508" s="1316">
        <v>30000</v>
      </c>
      <c r="E5508" s="2240"/>
      <c r="F5508" s="1926">
        <f t="shared" si="86"/>
        <v>403737.60000000335</v>
      </c>
    </row>
    <row r="5509" spans="1:6">
      <c r="A5509" s="1314">
        <v>44856</v>
      </c>
      <c r="B5509" s="1046">
        <v>0</v>
      </c>
      <c r="C5509" s="1587" t="s">
        <v>26495</v>
      </c>
      <c r="D5509" s="1315"/>
      <c r="E5509" s="2240">
        <v>50</v>
      </c>
      <c r="F5509" s="1926">
        <f t="shared" si="86"/>
        <v>403687.60000000335</v>
      </c>
    </row>
    <row r="5510" spans="1:6" ht="26.25">
      <c r="A5510" s="1314">
        <v>44857</v>
      </c>
      <c r="B5510" s="1046">
        <v>0</v>
      </c>
      <c r="C5510" s="1587" t="s">
        <v>26523</v>
      </c>
      <c r="D5510" s="1316">
        <v>10000</v>
      </c>
      <c r="E5510" s="2205"/>
      <c r="F5510" s="1926">
        <f t="shared" si="86"/>
        <v>413687.60000000335</v>
      </c>
    </row>
    <row r="5511" spans="1:6">
      <c r="A5511" s="1314">
        <v>44857</v>
      </c>
      <c r="B5511" s="1046">
        <v>0</v>
      </c>
      <c r="C5511" s="1587" t="s">
        <v>26524</v>
      </c>
      <c r="D5511" s="618"/>
      <c r="E5511" s="2240">
        <v>50</v>
      </c>
      <c r="F5511" s="1926">
        <f t="shared" si="86"/>
        <v>413637.60000000335</v>
      </c>
    </row>
    <row r="5512" spans="1:6">
      <c r="A5512" s="1314">
        <v>44865</v>
      </c>
      <c r="B5512" s="1046">
        <v>1066</v>
      </c>
      <c r="C5512" s="1587" t="s">
        <v>26610</v>
      </c>
      <c r="D5512" s="1316">
        <v>60000</v>
      </c>
      <c r="E5512" s="2240"/>
      <c r="F5512" s="1926">
        <f t="shared" si="86"/>
        <v>473637.60000000335</v>
      </c>
    </row>
    <row r="5513" spans="1:6">
      <c r="A5513" s="1314">
        <v>44865</v>
      </c>
      <c r="B5513" s="1046">
        <v>0</v>
      </c>
      <c r="C5513" s="1587" t="s">
        <v>26611</v>
      </c>
      <c r="D5513" s="1315"/>
      <c r="E5513" s="2240">
        <v>50</v>
      </c>
      <c r="F5513" s="1926">
        <f t="shared" si="86"/>
        <v>473587.60000000335</v>
      </c>
    </row>
    <row r="5514" spans="1:6" ht="39">
      <c r="A5514" s="1314">
        <v>44866</v>
      </c>
      <c r="B5514" s="1046">
        <v>0</v>
      </c>
      <c r="C5514" s="1587" t="s">
        <v>26612</v>
      </c>
      <c r="D5514" s="1316">
        <v>20000</v>
      </c>
      <c r="E5514" s="2240"/>
      <c r="F5514" s="1926">
        <f t="shared" si="86"/>
        <v>493587.60000000335</v>
      </c>
    </row>
    <row r="5515" spans="1:6">
      <c r="A5515" s="1314">
        <v>44866</v>
      </c>
      <c r="B5515" s="1046">
        <v>0</v>
      </c>
      <c r="C5515" s="1587" t="s">
        <v>26613</v>
      </c>
      <c r="D5515" s="1315"/>
      <c r="E5515" s="2240">
        <v>50</v>
      </c>
      <c r="F5515" s="1926">
        <f t="shared" si="86"/>
        <v>493537.60000000335</v>
      </c>
    </row>
    <row r="5516" spans="1:6" ht="39">
      <c r="A5516" s="1314">
        <v>44870</v>
      </c>
      <c r="B5516" s="1046">
        <v>0</v>
      </c>
      <c r="C5516" s="1587" t="s">
        <v>26614</v>
      </c>
      <c r="D5516" s="1316">
        <v>20000</v>
      </c>
      <c r="E5516" s="2240"/>
      <c r="F5516" s="1926">
        <f t="shared" si="86"/>
        <v>513537.60000000335</v>
      </c>
    </row>
    <row r="5517" spans="1:6">
      <c r="A5517" s="1314">
        <v>44870</v>
      </c>
      <c r="B5517" s="1046">
        <v>0</v>
      </c>
      <c r="C5517" s="1587" t="s">
        <v>26615</v>
      </c>
      <c r="D5517" s="1315"/>
      <c r="E5517" s="2240">
        <v>50</v>
      </c>
      <c r="F5517" s="1926">
        <f t="shared" si="86"/>
        <v>513487.60000000335</v>
      </c>
    </row>
    <row r="5518" spans="1:6" s="779" customFormat="1">
      <c r="A5518" s="1881">
        <v>44930</v>
      </c>
      <c r="B5518" s="1358"/>
      <c r="C5518" s="1590" t="s">
        <v>27074</v>
      </c>
      <c r="D5518" s="1350">
        <v>35000</v>
      </c>
      <c r="E5518" s="2244"/>
      <c r="F5518" s="1929">
        <f t="shared" si="86"/>
        <v>548487.60000000335</v>
      </c>
    </row>
    <row r="5519" spans="1:6" s="779" customFormat="1">
      <c r="A5519" s="1881">
        <v>44930</v>
      </c>
      <c r="B5519" s="1358"/>
      <c r="C5519" s="1590" t="s">
        <v>27075</v>
      </c>
      <c r="D5519" s="1350">
        <v>75000</v>
      </c>
      <c r="E5519" s="2244"/>
      <c r="F5519" s="1929">
        <f t="shared" si="86"/>
        <v>623487.60000000335</v>
      </c>
    </row>
    <row r="5520" spans="1:6">
      <c r="A5520" s="1314">
        <v>44930</v>
      </c>
      <c r="C5520" s="1585" t="s">
        <v>27076</v>
      </c>
      <c r="D5520" s="1047"/>
      <c r="E5520" s="2237">
        <v>100</v>
      </c>
      <c r="F5520" s="1926">
        <f t="shared" si="86"/>
        <v>623387.60000000335</v>
      </c>
    </row>
    <row r="5521" spans="1:6" s="779" customFormat="1">
      <c r="A5521" s="1881">
        <v>44931</v>
      </c>
      <c r="B5521" s="1358"/>
      <c r="C5521" s="1590" t="s">
        <v>27077</v>
      </c>
      <c r="D5521" s="1350">
        <v>5000</v>
      </c>
      <c r="E5521" s="2244"/>
      <c r="F5521" s="1929">
        <f t="shared" si="86"/>
        <v>628387.60000000335</v>
      </c>
    </row>
    <row r="5522" spans="1:6" s="779" customFormat="1">
      <c r="A5522" s="1881">
        <v>44931</v>
      </c>
      <c r="B5522" s="1358"/>
      <c r="C5522" s="1590" t="s">
        <v>27078</v>
      </c>
      <c r="D5522" s="1350">
        <v>50000</v>
      </c>
      <c r="E5522" s="2244"/>
      <c r="F5522" s="1929">
        <f t="shared" si="86"/>
        <v>678387.60000000335</v>
      </c>
    </row>
    <row r="5523" spans="1:6" s="779" customFormat="1">
      <c r="A5523" s="1881">
        <v>44931</v>
      </c>
      <c r="B5523" s="1358"/>
      <c r="C5523" s="1590" t="s">
        <v>27079</v>
      </c>
      <c r="D5523" s="1350">
        <v>15000</v>
      </c>
      <c r="E5523" s="2244"/>
      <c r="F5523" s="1929">
        <f t="shared" si="86"/>
        <v>693387.60000000335</v>
      </c>
    </row>
    <row r="5524" spans="1:6">
      <c r="A5524" s="1314">
        <v>44931</v>
      </c>
      <c r="C5524" s="1585" t="s">
        <v>27080</v>
      </c>
      <c r="D5524" s="1047"/>
      <c r="E5524" s="2237">
        <v>50</v>
      </c>
      <c r="F5524" s="1926">
        <f t="shared" si="86"/>
        <v>693337.60000000335</v>
      </c>
    </row>
    <row r="5525" spans="1:6" s="779" customFormat="1">
      <c r="A5525" s="1881">
        <v>44932</v>
      </c>
      <c r="B5525" s="1358"/>
      <c r="C5525" s="1590" t="s">
        <v>27081</v>
      </c>
      <c r="D5525" s="1350">
        <v>25000</v>
      </c>
      <c r="E5525" s="2244"/>
      <c r="F5525" s="1929">
        <f t="shared" si="86"/>
        <v>718337.60000000335</v>
      </c>
    </row>
    <row r="5526" spans="1:6" s="779" customFormat="1">
      <c r="A5526" s="1881">
        <v>44932</v>
      </c>
      <c r="B5526" s="1358"/>
      <c r="C5526" s="1590" t="s">
        <v>27082</v>
      </c>
      <c r="D5526" s="1350">
        <v>5000</v>
      </c>
      <c r="E5526" s="2244"/>
      <c r="F5526" s="1929">
        <f t="shared" si="86"/>
        <v>723337.60000000335</v>
      </c>
    </row>
    <row r="5527" spans="1:6" s="779" customFormat="1">
      <c r="A5527" s="1881">
        <v>44932</v>
      </c>
      <c r="B5527" s="1358"/>
      <c r="C5527" s="1590" t="s">
        <v>27083</v>
      </c>
      <c r="D5527" s="1350">
        <v>25000</v>
      </c>
      <c r="E5527" s="2244"/>
      <c r="F5527" s="1929">
        <f t="shared" si="86"/>
        <v>748337.60000000335</v>
      </c>
    </row>
    <row r="5528" spans="1:6">
      <c r="A5528" s="1314">
        <v>44932</v>
      </c>
      <c r="C5528" s="1585" t="s">
        <v>27084</v>
      </c>
      <c r="D5528" s="1047"/>
      <c r="E5528" s="2237">
        <v>50</v>
      </c>
      <c r="F5528" s="1926">
        <f t="shared" si="86"/>
        <v>748287.60000000335</v>
      </c>
    </row>
    <row r="5529" spans="1:6" s="779" customFormat="1">
      <c r="A5529" s="1881">
        <v>44933</v>
      </c>
      <c r="B5529" s="1358"/>
      <c r="C5529" s="1590" t="s">
        <v>27085</v>
      </c>
      <c r="D5529" s="1350">
        <v>35000</v>
      </c>
      <c r="E5529" s="2244"/>
      <c r="F5529" s="1929">
        <f t="shared" si="86"/>
        <v>783287.60000000335</v>
      </c>
    </row>
    <row r="5530" spans="1:6" s="779" customFormat="1">
      <c r="A5530" s="1881">
        <v>44933</v>
      </c>
      <c r="B5530" s="1358"/>
      <c r="C5530" s="1590" t="s">
        <v>27086</v>
      </c>
      <c r="D5530" s="1350">
        <v>30000</v>
      </c>
      <c r="E5530" s="2244"/>
      <c r="F5530" s="1929">
        <f t="shared" si="86"/>
        <v>813287.60000000335</v>
      </c>
    </row>
    <row r="5531" spans="1:6" s="779" customFormat="1">
      <c r="A5531" s="1881">
        <v>44933</v>
      </c>
      <c r="B5531" s="1358"/>
      <c r="C5531" s="1590" t="s">
        <v>27087</v>
      </c>
      <c r="D5531" s="1350">
        <v>25000</v>
      </c>
      <c r="E5531" s="2244"/>
      <c r="F5531" s="1929">
        <f t="shared" si="86"/>
        <v>838287.60000000335</v>
      </c>
    </row>
    <row r="5532" spans="1:6" s="779" customFormat="1">
      <c r="A5532" s="1881">
        <v>44933</v>
      </c>
      <c r="B5532" s="1358"/>
      <c r="C5532" s="1590" t="s">
        <v>27088</v>
      </c>
      <c r="D5532" s="1350">
        <v>100000</v>
      </c>
      <c r="E5532" s="2244"/>
      <c r="F5532" s="1929">
        <f t="shared" si="86"/>
        <v>938287.60000000335</v>
      </c>
    </row>
    <row r="5533" spans="1:6">
      <c r="A5533" s="1314">
        <v>44933</v>
      </c>
      <c r="C5533" s="1585" t="s">
        <v>27089</v>
      </c>
      <c r="D5533" s="1047"/>
      <c r="E5533" s="2237">
        <v>150</v>
      </c>
      <c r="F5533" s="1926">
        <f t="shared" si="86"/>
        <v>938137.60000000335</v>
      </c>
    </row>
    <row r="5534" spans="1:6" s="779" customFormat="1">
      <c r="A5534" s="1881">
        <v>44934</v>
      </c>
      <c r="B5534" s="1358"/>
      <c r="C5534" s="1590" t="s">
        <v>27090</v>
      </c>
      <c r="D5534" s="1350">
        <v>72000</v>
      </c>
      <c r="E5534" s="2244"/>
      <c r="F5534" s="1929">
        <f t="shared" si="86"/>
        <v>1010137.6000000034</v>
      </c>
    </row>
    <row r="5535" spans="1:6" s="779" customFormat="1">
      <c r="A5535" s="1881">
        <v>44934</v>
      </c>
      <c r="B5535" s="1358"/>
      <c r="C5535" s="1590" t="s">
        <v>27091</v>
      </c>
      <c r="D5535" s="1350">
        <v>25000</v>
      </c>
      <c r="E5535" s="2244"/>
      <c r="F5535" s="1929">
        <f t="shared" si="86"/>
        <v>1035137.6000000034</v>
      </c>
    </row>
    <row r="5536" spans="1:6" s="779" customFormat="1">
      <c r="A5536" s="1881">
        <v>44935</v>
      </c>
      <c r="B5536" s="1358"/>
      <c r="C5536" s="1590" t="s">
        <v>27092</v>
      </c>
      <c r="D5536" s="1350">
        <v>50000</v>
      </c>
      <c r="E5536" s="2244"/>
      <c r="F5536" s="1929">
        <f t="shared" si="86"/>
        <v>1085137.6000000034</v>
      </c>
    </row>
    <row r="5537" spans="1:6" s="779" customFormat="1">
      <c r="A5537" s="1881">
        <v>44935</v>
      </c>
      <c r="B5537" s="1358"/>
      <c r="C5537" s="1590" t="s">
        <v>27093</v>
      </c>
      <c r="D5537" s="1350">
        <v>5000</v>
      </c>
      <c r="E5537" s="2244"/>
      <c r="F5537" s="1929">
        <f t="shared" si="86"/>
        <v>1090137.6000000034</v>
      </c>
    </row>
    <row r="5538" spans="1:6" s="779" customFormat="1">
      <c r="A5538" s="1881">
        <v>44935</v>
      </c>
      <c r="B5538" s="1358"/>
      <c r="C5538" s="1590" t="s">
        <v>27094</v>
      </c>
      <c r="D5538" s="1350">
        <v>45000</v>
      </c>
      <c r="E5538" s="2244"/>
      <c r="F5538" s="1929">
        <f t="shared" si="86"/>
        <v>1135137.6000000034</v>
      </c>
    </row>
    <row r="5539" spans="1:6" s="779" customFormat="1">
      <c r="A5539" s="1881">
        <v>44935</v>
      </c>
      <c r="B5539" s="1358"/>
      <c r="C5539" s="1590" t="s">
        <v>27095</v>
      </c>
      <c r="D5539" s="1350">
        <v>35000</v>
      </c>
      <c r="E5539" s="2244"/>
      <c r="F5539" s="1929">
        <f t="shared" si="86"/>
        <v>1170137.6000000034</v>
      </c>
    </row>
    <row r="5540" spans="1:6" s="779" customFormat="1">
      <c r="A5540" s="1881">
        <v>44935</v>
      </c>
      <c r="B5540" s="1358"/>
      <c r="C5540" s="1590" t="s">
        <v>27096</v>
      </c>
      <c r="D5540" s="1350">
        <v>90000</v>
      </c>
      <c r="E5540" s="2244"/>
      <c r="F5540" s="1929">
        <f t="shared" si="86"/>
        <v>1260137.6000000034</v>
      </c>
    </row>
    <row r="5541" spans="1:6">
      <c r="A5541" s="1314">
        <v>44935</v>
      </c>
      <c r="C5541" s="1585" t="s">
        <v>27097</v>
      </c>
      <c r="D5541" s="1047"/>
      <c r="E5541" s="2237">
        <v>200</v>
      </c>
      <c r="F5541" s="1926">
        <f t="shared" si="86"/>
        <v>1259937.6000000034</v>
      </c>
    </row>
    <row r="5542" spans="1:6" s="779" customFormat="1">
      <c r="A5542" s="1881">
        <v>44936</v>
      </c>
      <c r="B5542" s="1358"/>
      <c r="C5542" s="1590" t="s">
        <v>27098</v>
      </c>
      <c r="D5542" s="1350">
        <v>62000</v>
      </c>
      <c r="E5542" s="2244"/>
      <c r="F5542" s="1929">
        <f t="shared" si="86"/>
        <v>1321937.6000000034</v>
      </c>
    </row>
    <row r="5543" spans="1:6" s="779" customFormat="1">
      <c r="A5543" s="1881">
        <v>44936</v>
      </c>
      <c r="B5543" s="1358"/>
      <c r="C5543" s="1590" t="s">
        <v>27099</v>
      </c>
      <c r="D5543" s="1350">
        <v>30000</v>
      </c>
      <c r="E5543" s="2244"/>
      <c r="F5543" s="1929">
        <f t="shared" si="86"/>
        <v>1351937.6000000034</v>
      </c>
    </row>
    <row r="5544" spans="1:6" s="779" customFormat="1">
      <c r="A5544" s="1881">
        <v>44936</v>
      </c>
      <c r="B5544" s="1358"/>
      <c r="C5544" s="1590" t="s">
        <v>27100</v>
      </c>
      <c r="D5544" s="1350">
        <v>75000</v>
      </c>
      <c r="E5544" s="2244"/>
      <c r="F5544" s="1929">
        <f t="shared" si="86"/>
        <v>1426937.6000000034</v>
      </c>
    </row>
    <row r="5545" spans="1:6" s="779" customFormat="1">
      <c r="A5545" s="1881">
        <v>44936</v>
      </c>
      <c r="B5545" s="1358"/>
      <c r="C5545" s="1590" t="s">
        <v>27101</v>
      </c>
      <c r="D5545" s="1350">
        <v>20000</v>
      </c>
      <c r="E5545" s="2244"/>
      <c r="F5545" s="1929">
        <f t="shared" si="86"/>
        <v>1446937.6000000034</v>
      </c>
    </row>
    <row r="5546" spans="1:6" s="779" customFormat="1">
      <c r="A5546" s="1881">
        <v>44936</v>
      </c>
      <c r="B5546" s="1358"/>
      <c r="C5546" s="1590" t="s">
        <v>27102</v>
      </c>
      <c r="D5546" s="1350">
        <v>130000</v>
      </c>
      <c r="E5546" s="2244"/>
      <c r="F5546" s="1929">
        <f t="shared" si="86"/>
        <v>1576937.6000000034</v>
      </c>
    </row>
    <row r="5547" spans="1:6">
      <c r="A5547" s="1314">
        <v>44936</v>
      </c>
      <c r="C5547" s="1585" t="s">
        <v>27103</v>
      </c>
      <c r="D5547" s="1047"/>
      <c r="E5547" s="2237">
        <v>100</v>
      </c>
      <c r="F5547" s="1926">
        <f t="shared" si="86"/>
        <v>1576837.6000000034</v>
      </c>
    </row>
    <row r="5548" spans="1:6" s="779" customFormat="1">
      <c r="A5548" s="1881">
        <v>44937</v>
      </c>
      <c r="B5548" s="1358"/>
      <c r="C5548" s="1590" t="s">
        <v>27104</v>
      </c>
      <c r="D5548" s="1350">
        <v>77000</v>
      </c>
      <c r="E5548" s="2244"/>
      <c r="F5548" s="1929">
        <f t="shared" si="86"/>
        <v>1653837.6000000034</v>
      </c>
    </row>
    <row r="5549" spans="1:6" s="779" customFormat="1">
      <c r="A5549" s="1881">
        <v>44937</v>
      </c>
      <c r="B5549" s="1358"/>
      <c r="C5549" s="1590" t="s">
        <v>27105</v>
      </c>
      <c r="D5549" s="1350">
        <v>90000</v>
      </c>
      <c r="E5549" s="2244"/>
      <c r="F5549" s="1929">
        <f t="shared" si="86"/>
        <v>1743837.6000000034</v>
      </c>
    </row>
    <row r="5550" spans="1:6" s="779" customFormat="1">
      <c r="A5550" s="1881">
        <v>44937</v>
      </c>
      <c r="B5550" s="1358"/>
      <c r="C5550" s="1590" t="s">
        <v>27106</v>
      </c>
      <c r="D5550" s="1350">
        <v>30000</v>
      </c>
      <c r="E5550" s="2244"/>
      <c r="F5550" s="1929">
        <f t="shared" si="86"/>
        <v>1773837.6000000034</v>
      </c>
    </row>
    <row r="5551" spans="1:6" s="779" customFormat="1">
      <c r="A5551" s="1881">
        <v>44937</v>
      </c>
      <c r="B5551" s="1358"/>
      <c r="C5551" s="1590" t="s">
        <v>27107</v>
      </c>
      <c r="D5551" s="1350">
        <v>35000</v>
      </c>
      <c r="E5551" s="2244"/>
      <c r="F5551" s="1929">
        <f t="shared" si="86"/>
        <v>1808837.6000000034</v>
      </c>
    </row>
    <row r="5552" spans="1:6" s="779" customFormat="1">
      <c r="A5552" s="1881">
        <v>44937</v>
      </c>
      <c r="B5552" s="1358"/>
      <c r="C5552" s="2060" t="s">
        <v>27108</v>
      </c>
      <c r="D5552" s="1428">
        <v>65000</v>
      </c>
      <c r="E5552" s="2245"/>
      <c r="F5552" s="1929">
        <f t="shared" si="86"/>
        <v>1873837.6000000034</v>
      </c>
    </row>
    <row r="5553" spans="1:6">
      <c r="A5553" s="1314">
        <v>44937</v>
      </c>
      <c r="C5553" s="1585" t="s">
        <v>27109</v>
      </c>
      <c r="D5553" s="1047"/>
      <c r="E5553" s="2237">
        <v>250</v>
      </c>
      <c r="F5553" s="1926">
        <f t="shared" si="86"/>
        <v>1873587.6000000034</v>
      </c>
    </row>
    <row r="5554" spans="1:6" s="779" customFormat="1">
      <c r="A5554" s="1881">
        <v>44938</v>
      </c>
      <c r="B5554" s="1358"/>
      <c r="C5554" s="1590" t="s">
        <v>27213</v>
      </c>
      <c r="D5554" s="1350">
        <v>35000</v>
      </c>
      <c r="E5554" s="2244"/>
      <c r="F5554" s="1929">
        <f t="shared" si="86"/>
        <v>1908587.6000000034</v>
      </c>
    </row>
    <row r="5555" spans="1:6" s="779" customFormat="1">
      <c r="A5555" s="1881">
        <v>44938</v>
      </c>
      <c r="B5555" s="1358"/>
      <c r="C5555" s="1590" t="s">
        <v>27214</v>
      </c>
      <c r="D5555" s="1350">
        <v>70000</v>
      </c>
      <c r="E5555" s="2244"/>
      <c r="F5555" s="1929">
        <f t="shared" si="86"/>
        <v>1978587.6000000034</v>
      </c>
    </row>
    <row r="5556" spans="1:6" s="779" customFormat="1">
      <c r="A5556" s="1881">
        <v>44938</v>
      </c>
      <c r="B5556" s="1358"/>
      <c r="C5556" s="1590" t="s">
        <v>27215</v>
      </c>
      <c r="D5556" s="1350">
        <v>78000</v>
      </c>
      <c r="E5556" s="2244"/>
      <c r="F5556" s="1929">
        <f t="shared" si="86"/>
        <v>2056587.6000000034</v>
      </c>
    </row>
    <row r="5557" spans="1:6" s="779" customFormat="1">
      <c r="A5557" s="1881">
        <v>44938</v>
      </c>
      <c r="B5557" s="1358"/>
      <c r="C5557" s="1590" t="s">
        <v>27216</v>
      </c>
      <c r="D5557" s="1350">
        <v>65000</v>
      </c>
      <c r="E5557" s="2244"/>
      <c r="F5557" s="1929">
        <f t="shared" si="86"/>
        <v>2121587.6000000034</v>
      </c>
    </row>
    <row r="5558" spans="1:6" s="779" customFormat="1">
      <c r="A5558" s="1881">
        <v>44938</v>
      </c>
      <c r="B5558" s="1358"/>
      <c r="C5558" s="1590" t="s">
        <v>27217</v>
      </c>
      <c r="D5558" s="1350">
        <v>50000</v>
      </c>
      <c r="E5558" s="2244"/>
      <c r="F5558" s="1929">
        <f t="shared" si="86"/>
        <v>2171587.6000000034</v>
      </c>
    </row>
    <row r="5559" spans="1:6">
      <c r="A5559" s="1314">
        <v>44938</v>
      </c>
      <c r="C5559" s="1585" t="s">
        <v>27218</v>
      </c>
      <c r="D5559" s="1047"/>
      <c r="E5559" s="2237">
        <v>150</v>
      </c>
      <c r="F5559" s="1926">
        <f t="shared" si="86"/>
        <v>2171437.6000000034</v>
      </c>
    </row>
    <row r="5560" spans="1:6" s="779" customFormat="1">
      <c r="A5560" s="1881">
        <v>44939</v>
      </c>
      <c r="B5560" s="1358"/>
      <c r="C5560" s="1590" t="s">
        <v>27248</v>
      </c>
      <c r="D5560" s="1350">
        <v>89000</v>
      </c>
      <c r="E5560" s="2244"/>
      <c r="F5560" s="1929">
        <f t="shared" si="86"/>
        <v>2260437.6000000034</v>
      </c>
    </row>
    <row r="5561" spans="1:6" s="779" customFormat="1">
      <c r="A5561" s="1881">
        <v>44939</v>
      </c>
      <c r="B5561" s="1358"/>
      <c r="C5561" s="1590" t="s">
        <v>27249</v>
      </c>
      <c r="D5561" s="1350">
        <v>70000</v>
      </c>
      <c r="E5561" s="2244"/>
      <c r="F5561" s="1929">
        <f t="shared" si="86"/>
        <v>2330437.6000000034</v>
      </c>
    </row>
    <row r="5562" spans="1:6" s="779" customFormat="1">
      <c r="A5562" s="1881">
        <v>44939</v>
      </c>
      <c r="B5562" s="1358"/>
      <c r="C5562" s="1590" t="s">
        <v>27250</v>
      </c>
      <c r="D5562" s="1350">
        <v>35000</v>
      </c>
      <c r="E5562" s="2244"/>
      <c r="F5562" s="1929">
        <f t="shared" si="86"/>
        <v>2365437.6000000034</v>
      </c>
    </row>
    <row r="5563" spans="1:6" s="779" customFormat="1">
      <c r="A5563" s="1881">
        <v>44939</v>
      </c>
      <c r="B5563" s="1358"/>
      <c r="C5563" s="1590" t="s">
        <v>27251</v>
      </c>
      <c r="D5563" s="1350">
        <v>70000</v>
      </c>
      <c r="E5563" s="2244"/>
      <c r="F5563" s="1929">
        <f t="shared" si="86"/>
        <v>2435437.6000000034</v>
      </c>
    </row>
    <row r="5564" spans="1:6" s="779" customFormat="1">
      <c r="A5564" s="1881">
        <v>44939</v>
      </c>
      <c r="B5564" s="1358"/>
      <c r="C5564" s="1590" t="s">
        <v>27252</v>
      </c>
      <c r="D5564" s="1350">
        <v>65000</v>
      </c>
      <c r="E5564" s="2244"/>
      <c r="F5564" s="1929">
        <f t="shared" si="86"/>
        <v>2500437.6000000034</v>
      </c>
    </row>
    <row r="5565" spans="1:6" s="779" customFormat="1">
      <c r="A5565" s="1881">
        <v>44939</v>
      </c>
      <c r="B5565" s="1358"/>
      <c r="C5565" s="1590" t="s">
        <v>27253</v>
      </c>
      <c r="D5565" s="1350">
        <v>35000</v>
      </c>
      <c r="E5565" s="2244"/>
      <c r="F5565" s="1929">
        <f t="shared" si="86"/>
        <v>2535437.6000000034</v>
      </c>
    </row>
    <row r="5566" spans="1:6" s="779" customFormat="1">
      <c r="A5566" s="1881">
        <v>44939</v>
      </c>
      <c r="B5566" s="1358"/>
      <c r="C5566" s="1590" t="s">
        <v>27254</v>
      </c>
      <c r="D5566" s="1350">
        <v>60000</v>
      </c>
      <c r="E5566" s="2244"/>
      <c r="F5566" s="1929">
        <f t="shared" si="86"/>
        <v>2595437.6000000034</v>
      </c>
    </row>
    <row r="5567" spans="1:6" s="779" customFormat="1">
      <c r="A5567" s="1881">
        <v>44939</v>
      </c>
      <c r="B5567" s="1358"/>
      <c r="C5567" s="1590" t="s">
        <v>27255</v>
      </c>
      <c r="D5567" s="1350">
        <v>75000</v>
      </c>
      <c r="E5567" s="2244"/>
      <c r="F5567" s="1929">
        <f t="shared" si="86"/>
        <v>2670437.6000000034</v>
      </c>
    </row>
    <row r="5568" spans="1:6" s="779" customFormat="1">
      <c r="A5568" s="1881">
        <v>44939</v>
      </c>
      <c r="B5568" s="1358"/>
      <c r="C5568" s="1590" t="s">
        <v>27256</v>
      </c>
      <c r="D5568" s="1350">
        <v>75000</v>
      </c>
      <c r="E5568" s="2244"/>
      <c r="F5568" s="1929">
        <f t="shared" si="86"/>
        <v>2745437.6000000034</v>
      </c>
    </row>
    <row r="5569" spans="1:6" s="779" customFormat="1">
      <c r="A5569" s="1881">
        <v>44939</v>
      </c>
      <c r="B5569" s="1358"/>
      <c r="C5569" s="1590" t="s">
        <v>27257</v>
      </c>
      <c r="D5569" s="1350">
        <v>96000</v>
      </c>
      <c r="E5569" s="2244"/>
      <c r="F5569" s="1929">
        <f t="shared" si="86"/>
        <v>2841437.6000000034</v>
      </c>
    </row>
    <row r="5570" spans="1:6" s="779" customFormat="1">
      <c r="A5570" s="1881">
        <v>44939</v>
      </c>
      <c r="B5570" s="1358"/>
      <c r="C5570" s="1590" t="s">
        <v>27258</v>
      </c>
      <c r="D5570" s="1350">
        <v>30000</v>
      </c>
      <c r="E5570" s="2244"/>
      <c r="F5570" s="1929">
        <f t="shared" si="86"/>
        <v>2871437.6000000034</v>
      </c>
    </row>
    <row r="5571" spans="1:6" s="779" customFormat="1">
      <c r="A5571" s="1881">
        <v>44939</v>
      </c>
      <c r="B5571" s="1358"/>
      <c r="C5571" s="1590" t="s">
        <v>27259</v>
      </c>
      <c r="D5571" s="1350">
        <v>104000</v>
      </c>
      <c r="E5571" s="2244"/>
      <c r="F5571" s="1929">
        <f t="shared" ref="F5571:F5634" si="87">F5570-E5571+D5571</f>
        <v>2975437.6000000034</v>
      </c>
    </row>
    <row r="5572" spans="1:6" s="779" customFormat="1">
      <c r="A5572" s="1881">
        <v>44939</v>
      </c>
      <c r="B5572" s="1358"/>
      <c r="C5572" s="1590" t="s">
        <v>27260</v>
      </c>
      <c r="D5572" s="1350">
        <v>35000</v>
      </c>
      <c r="E5572" s="2244"/>
      <c r="F5572" s="1929">
        <f t="shared" si="87"/>
        <v>3010437.6000000034</v>
      </c>
    </row>
    <row r="5573" spans="1:6" s="779" customFormat="1">
      <c r="A5573" s="1881">
        <v>44939</v>
      </c>
      <c r="B5573" s="1358"/>
      <c r="C5573" s="1590" t="s">
        <v>27261</v>
      </c>
      <c r="D5573" s="1350">
        <v>65000</v>
      </c>
      <c r="E5573" s="2244"/>
      <c r="F5573" s="1929">
        <f t="shared" si="87"/>
        <v>3075437.6000000034</v>
      </c>
    </row>
    <row r="5574" spans="1:6" s="779" customFormat="1">
      <c r="A5574" s="1881">
        <v>44939</v>
      </c>
      <c r="B5574" s="1358"/>
      <c r="C5574" s="1590" t="s">
        <v>27262</v>
      </c>
      <c r="D5574" s="1350">
        <v>35000</v>
      </c>
      <c r="E5574" s="2244"/>
      <c r="F5574" s="1929">
        <f t="shared" si="87"/>
        <v>3110437.6000000034</v>
      </c>
    </row>
    <row r="5575" spans="1:6" s="779" customFormat="1">
      <c r="A5575" s="1881">
        <v>44939</v>
      </c>
      <c r="B5575" s="1358"/>
      <c r="C5575" s="1590" t="s">
        <v>27263</v>
      </c>
      <c r="D5575" s="1350">
        <v>90000</v>
      </c>
      <c r="E5575" s="2244"/>
      <c r="F5575" s="1929">
        <f t="shared" si="87"/>
        <v>3200437.6000000034</v>
      </c>
    </row>
    <row r="5576" spans="1:6" s="809" customFormat="1">
      <c r="A5576" s="1324">
        <v>44939</v>
      </c>
      <c r="B5576" s="1724"/>
      <c r="C5576" s="2061" t="s">
        <v>27264</v>
      </c>
      <c r="D5576" s="1722">
        <v>5000</v>
      </c>
      <c r="E5576" s="2246"/>
      <c r="F5576" s="1929">
        <f t="shared" si="87"/>
        <v>3205437.6000000034</v>
      </c>
    </row>
    <row r="5577" spans="1:6" s="779" customFormat="1">
      <c r="A5577" s="1881">
        <v>44939</v>
      </c>
      <c r="B5577" s="1358"/>
      <c r="C5577" s="1590" t="s">
        <v>27265</v>
      </c>
      <c r="D5577" s="1350">
        <v>75000</v>
      </c>
      <c r="E5577" s="2244"/>
      <c r="F5577" s="1929">
        <f t="shared" si="87"/>
        <v>3280437.6000000034</v>
      </c>
    </row>
    <row r="5578" spans="1:6" s="779" customFormat="1">
      <c r="A5578" s="1881">
        <v>44939</v>
      </c>
      <c r="B5578" s="1358"/>
      <c r="C5578" s="1590" t="s">
        <v>27266</v>
      </c>
      <c r="D5578" s="1350">
        <v>25000</v>
      </c>
      <c r="E5578" s="2244"/>
      <c r="F5578" s="1929">
        <f t="shared" si="87"/>
        <v>3305437.6000000034</v>
      </c>
    </row>
    <row r="5579" spans="1:6">
      <c r="A5579" s="1314">
        <v>44939</v>
      </c>
      <c r="C5579" s="1585" t="s">
        <v>27267</v>
      </c>
      <c r="D5579" s="1047"/>
      <c r="E5579" s="2237">
        <v>500</v>
      </c>
      <c r="F5579" s="1926">
        <f t="shared" si="87"/>
        <v>3304937.6000000034</v>
      </c>
    </row>
    <row r="5580" spans="1:6" s="779" customFormat="1">
      <c r="A5580" s="1881">
        <v>44940</v>
      </c>
      <c r="B5580" s="1358"/>
      <c r="C5580" s="1590" t="s">
        <v>27327</v>
      </c>
      <c r="D5580" s="1350">
        <v>78500</v>
      </c>
      <c r="E5580" s="2244"/>
      <c r="F5580" s="1929">
        <f t="shared" si="87"/>
        <v>3383437.6000000034</v>
      </c>
    </row>
    <row r="5581" spans="1:6" s="779" customFormat="1">
      <c r="A5581" s="1881">
        <v>44940</v>
      </c>
      <c r="B5581" s="1358"/>
      <c r="C5581" s="1590" t="s">
        <v>27328</v>
      </c>
      <c r="D5581" s="1350">
        <v>30000</v>
      </c>
      <c r="E5581" s="2244"/>
      <c r="F5581" s="1929">
        <f t="shared" si="87"/>
        <v>3413437.6000000034</v>
      </c>
    </row>
    <row r="5582" spans="1:6" s="779" customFormat="1">
      <c r="A5582" s="1881">
        <v>44940</v>
      </c>
      <c r="B5582" s="1358"/>
      <c r="C5582" s="1590" t="s">
        <v>27329</v>
      </c>
      <c r="D5582" s="1350">
        <v>50000</v>
      </c>
      <c r="E5582" s="2244"/>
      <c r="F5582" s="1929">
        <f t="shared" si="87"/>
        <v>3463437.6000000034</v>
      </c>
    </row>
    <row r="5583" spans="1:6" s="779" customFormat="1">
      <c r="A5583" s="1881">
        <v>44940</v>
      </c>
      <c r="B5583" s="1358"/>
      <c r="C5583" s="1590" t="s">
        <v>27330</v>
      </c>
      <c r="D5583" s="1350">
        <v>35000</v>
      </c>
      <c r="E5583" s="2244"/>
      <c r="F5583" s="1929">
        <f t="shared" si="87"/>
        <v>3498437.6000000034</v>
      </c>
    </row>
    <row r="5584" spans="1:6" s="779" customFormat="1">
      <c r="A5584" s="1881">
        <v>44940</v>
      </c>
      <c r="B5584" s="1358"/>
      <c r="C5584" s="1590" t="s">
        <v>27331</v>
      </c>
      <c r="D5584" s="1350">
        <v>72000</v>
      </c>
      <c r="E5584" s="2244"/>
      <c r="F5584" s="1929">
        <f t="shared" si="87"/>
        <v>3570437.6000000034</v>
      </c>
    </row>
    <row r="5585" spans="1:7" s="779" customFormat="1">
      <c r="A5585" s="1881">
        <v>44940</v>
      </c>
      <c r="B5585" s="1358"/>
      <c r="C5585" s="1590" t="s">
        <v>27332</v>
      </c>
      <c r="D5585" s="1350">
        <v>56000</v>
      </c>
      <c r="E5585" s="2244"/>
      <c r="F5585" s="1929">
        <f t="shared" si="87"/>
        <v>3626437.6000000034</v>
      </c>
    </row>
    <row r="5586" spans="1:7" s="779" customFormat="1">
      <c r="A5586" s="1881">
        <v>44940</v>
      </c>
      <c r="B5586" s="1358"/>
      <c r="C5586" s="1590" t="s">
        <v>27333</v>
      </c>
      <c r="D5586" s="1350">
        <v>35000</v>
      </c>
      <c r="E5586" s="2244"/>
      <c r="F5586" s="1929">
        <f t="shared" si="87"/>
        <v>3661437.6000000034</v>
      </c>
    </row>
    <row r="5587" spans="1:7" s="779" customFormat="1">
      <c r="A5587" s="1881">
        <v>44940</v>
      </c>
      <c r="B5587" s="1358"/>
      <c r="C5587" s="1590" t="s">
        <v>27334</v>
      </c>
      <c r="D5587" s="1350">
        <v>228000</v>
      </c>
      <c r="E5587" s="2244"/>
      <c r="F5587" s="1929">
        <f t="shared" si="87"/>
        <v>3889437.6000000034</v>
      </c>
    </row>
    <row r="5588" spans="1:7" s="779" customFormat="1">
      <c r="A5588" s="1881">
        <v>44940</v>
      </c>
      <c r="B5588" s="1358"/>
      <c r="C5588" s="1590" t="s">
        <v>27335</v>
      </c>
      <c r="D5588" s="1350">
        <v>14000</v>
      </c>
      <c r="E5588" s="2244"/>
      <c r="F5588" s="1929">
        <f t="shared" si="87"/>
        <v>3903437.6000000034</v>
      </c>
    </row>
    <row r="5589" spans="1:7" s="779" customFormat="1">
      <c r="A5589" s="1881">
        <v>44940</v>
      </c>
      <c r="B5589" s="1358"/>
      <c r="C5589" s="1590" t="s">
        <v>27336</v>
      </c>
      <c r="D5589" s="1350">
        <v>45000</v>
      </c>
      <c r="E5589" s="2244"/>
      <c r="F5589" s="1929">
        <f t="shared" si="87"/>
        <v>3948437.6000000034</v>
      </c>
    </row>
    <row r="5590" spans="1:7" s="779" customFormat="1">
      <c r="A5590" s="1881">
        <v>44940</v>
      </c>
      <c r="B5590" s="1358"/>
      <c r="C5590" s="1590" t="s">
        <v>27337</v>
      </c>
      <c r="D5590" s="1350">
        <v>65000</v>
      </c>
      <c r="E5590" s="2244"/>
      <c r="F5590" s="1929">
        <f t="shared" si="87"/>
        <v>4013437.6000000034</v>
      </c>
    </row>
    <row r="5591" spans="1:7" s="779" customFormat="1">
      <c r="A5591" s="1881">
        <v>44940</v>
      </c>
      <c r="B5591" s="1358"/>
      <c r="C5591" s="1590" t="s">
        <v>27338</v>
      </c>
      <c r="D5591" s="1350">
        <v>30000</v>
      </c>
      <c r="E5591" s="2244"/>
      <c r="F5591" s="1929">
        <f t="shared" si="87"/>
        <v>4043437.6000000034</v>
      </c>
    </row>
    <row r="5592" spans="1:7" s="779" customFormat="1">
      <c r="A5592" s="1881">
        <v>44940</v>
      </c>
      <c r="B5592" s="1358"/>
      <c r="C5592" s="1590" t="s">
        <v>27339</v>
      </c>
      <c r="D5592" s="1350">
        <v>80000</v>
      </c>
      <c r="E5592" s="2244"/>
      <c r="F5592" s="1929">
        <f t="shared" si="87"/>
        <v>4123437.6000000034</v>
      </c>
    </row>
    <row r="5593" spans="1:7" s="779" customFormat="1">
      <c r="A5593" s="1881">
        <v>44940</v>
      </c>
      <c r="B5593" s="1358"/>
      <c r="C5593" s="2060" t="s">
        <v>27340</v>
      </c>
      <c r="D5593" s="1428">
        <v>89000</v>
      </c>
      <c r="E5593" s="2245"/>
      <c r="F5593" s="1929">
        <f t="shared" si="87"/>
        <v>4212437.6000000034</v>
      </c>
    </row>
    <row r="5594" spans="1:7" s="1461" customFormat="1">
      <c r="A5594" s="1314">
        <v>44940</v>
      </c>
      <c r="B5594" s="849"/>
      <c r="C5594" s="1585" t="s">
        <v>27341</v>
      </c>
      <c r="D5594" s="1047"/>
      <c r="E5594" s="2237">
        <v>350</v>
      </c>
      <c r="F5594" s="1926">
        <f t="shared" si="87"/>
        <v>4212087.6000000034</v>
      </c>
      <c r="G5594" s="2255"/>
    </row>
    <row r="5595" spans="1:7" s="822" customFormat="1">
      <c r="A5595" s="1881">
        <v>44941</v>
      </c>
      <c r="B5595" s="1358"/>
      <c r="C5595" s="1590" t="s">
        <v>27389</v>
      </c>
      <c r="D5595" s="1350">
        <v>50000</v>
      </c>
      <c r="E5595" s="2244"/>
      <c r="F5595" s="1929">
        <f t="shared" si="87"/>
        <v>4262087.6000000034</v>
      </c>
      <c r="G5595" s="2256"/>
    </row>
    <row r="5596" spans="1:7" s="822" customFormat="1">
      <c r="A5596" s="1881">
        <v>44941</v>
      </c>
      <c r="B5596" s="1358"/>
      <c r="C5596" s="1590" t="s">
        <v>27390</v>
      </c>
      <c r="D5596" s="1350">
        <v>30000</v>
      </c>
      <c r="E5596" s="2244"/>
      <c r="F5596" s="1929">
        <f t="shared" si="87"/>
        <v>4292087.6000000034</v>
      </c>
      <c r="G5596" s="2256"/>
    </row>
    <row r="5597" spans="1:7" s="822" customFormat="1">
      <c r="A5597" s="1881">
        <v>44941</v>
      </c>
      <c r="B5597" s="1358"/>
      <c r="C5597" s="1590" t="s">
        <v>27391</v>
      </c>
      <c r="D5597" s="1350">
        <v>89000</v>
      </c>
      <c r="E5597" s="2244"/>
      <c r="F5597" s="1929">
        <f t="shared" si="87"/>
        <v>4381087.6000000034</v>
      </c>
      <c r="G5597" s="2256"/>
    </row>
    <row r="5598" spans="1:7" s="822" customFormat="1">
      <c r="A5598" s="1881">
        <v>44941</v>
      </c>
      <c r="B5598" s="1358"/>
      <c r="C5598" s="1590" t="s">
        <v>27392</v>
      </c>
      <c r="D5598" s="1350">
        <v>80000</v>
      </c>
      <c r="E5598" s="2244"/>
      <c r="F5598" s="1929">
        <f t="shared" si="87"/>
        <v>4461087.6000000034</v>
      </c>
      <c r="G5598" s="2256"/>
    </row>
    <row r="5599" spans="1:7" s="1461" customFormat="1">
      <c r="A5599" s="1314">
        <v>44941</v>
      </c>
      <c r="B5599" s="849"/>
      <c r="C5599" s="1585" t="s">
        <v>27393</v>
      </c>
      <c r="D5599" s="1047"/>
      <c r="E5599" s="2237">
        <v>150</v>
      </c>
      <c r="F5599" s="1926">
        <f t="shared" si="87"/>
        <v>4460937.6000000034</v>
      </c>
      <c r="G5599" s="2255"/>
    </row>
    <row r="5600" spans="1:7" s="822" customFormat="1">
      <c r="A5600" s="1881">
        <v>44942</v>
      </c>
      <c r="B5600" s="1358"/>
      <c r="C5600" s="1590" t="s">
        <v>27409</v>
      </c>
      <c r="D5600" s="1350">
        <v>15000</v>
      </c>
      <c r="E5600" s="2244"/>
      <c r="F5600" s="1929">
        <f t="shared" si="87"/>
        <v>4475937.6000000034</v>
      </c>
      <c r="G5600" s="2256"/>
    </row>
    <row r="5601" spans="1:7" s="822" customFormat="1">
      <c r="A5601" s="1881">
        <v>44942</v>
      </c>
      <c r="B5601" s="1358"/>
      <c r="C5601" s="1590" t="s">
        <v>27410</v>
      </c>
      <c r="D5601" s="1350">
        <v>35000</v>
      </c>
      <c r="E5601" s="2244"/>
      <c r="F5601" s="1929">
        <f t="shared" si="87"/>
        <v>4510937.6000000034</v>
      </c>
      <c r="G5601" s="2256"/>
    </row>
    <row r="5602" spans="1:7" s="822" customFormat="1">
      <c r="A5602" s="1881">
        <v>44942</v>
      </c>
      <c r="B5602" s="1358"/>
      <c r="C5602" s="1590" t="s">
        <v>27411</v>
      </c>
      <c r="D5602" s="1350">
        <v>25000</v>
      </c>
      <c r="E5602" s="2244"/>
      <c r="F5602" s="1929">
        <f t="shared" si="87"/>
        <v>4535937.6000000034</v>
      </c>
      <c r="G5602" s="2256"/>
    </row>
    <row r="5603" spans="1:7" s="822" customFormat="1">
      <c r="A5603" s="1881">
        <v>44942</v>
      </c>
      <c r="B5603" s="1358"/>
      <c r="C5603" s="1590" t="s">
        <v>27412</v>
      </c>
      <c r="D5603" s="1350">
        <v>85000</v>
      </c>
      <c r="E5603" s="2244"/>
      <c r="F5603" s="1929">
        <f t="shared" si="87"/>
        <v>4620937.6000000034</v>
      </c>
      <c r="G5603" s="2256"/>
    </row>
    <row r="5604" spans="1:7" s="822" customFormat="1">
      <c r="A5604" s="1881">
        <v>44942</v>
      </c>
      <c r="B5604" s="1358"/>
      <c r="C5604" s="1590" t="s">
        <v>27413</v>
      </c>
      <c r="D5604" s="1350">
        <v>65000</v>
      </c>
      <c r="E5604" s="2244"/>
      <c r="F5604" s="1929">
        <f t="shared" si="87"/>
        <v>4685937.6000000034</v>
      </c>
      <c r="G5604" s="2256"/>
    </row>
    <row r="5605" spans="1:7" s="1461" customFormat="1">
      <c r="A5605" s="1314">
        <v>44942</v>
      </c>
      <c r="B5605" s="849"/>
      <c r="C5605" s="1585" t="s">
        <v>27414</v>
      </c>
      <c r="D5605" s="1047"/>
      <c r="E5605" s="2237">
        <v>200</v>
      </c>
      <c r="F5605" s="1926">
        <f t="shared" si="87"/>
        <v>4685737.6000000034</v>
      </c>
      <c r="G5605" s="2255"/>
    </row>
    <row r="5606" spans="1:7" s="822" customFormat="1">
      <c r="A5606" s="1881">
        <v>44943</v>
      </c>
      <c r="B5606" s="1358"/>
      <c r="C5606" s="1590" t="s">
        <v>27422</v>
      </c>
      <c r="D5606" s="1350">
        <v>70000</v>
      </c>
      <c r="E5606" s="2244"/>
      <c r="F5606" s="1929">
        <f t="shared" si="87"/>
        <v>4755737.6000000034</v>
      </c>
      <c r="G5606" s="2256"/>
    </row>
    <row r="5607" spans="1:7" s="822" customFormat="1">
      <c r="A5607" s="1881">
        <v>44943</v>
      </c>
      <c r="B5607" s="1358"/>
      <c r="C5607" s="1590" t="s">
        <v>27423</v>
      </c>
      <c r="D5607" s="1350">
        <v>60000</v>
      </c>
      <c r="E5607" s="2244"/>
      <c r="F5607" s="1929">
        <f t="shared" si="87"/>
        <v>4815737.6000000034</v>
      </c>
      <c r="G5607" s="2256"/>
    </row>
    <row r="5608" spans="1:7" s="822" customFormat="1">
      <c r="A5608" s="1881">
        <v>44943</v>
      </c>
      <c r="B5608" s="1358"/>
      <c r="C5608" s="1590" t="s">
        <v>27424</v>
      </c>
      <c r="D5608" s="1350">
        <v>5000</v>
      </c>
      <c r="E5608" s="2244"/>
      <c r="F5608" s="1929">
        <f t="shared" si="87"/>
        <v>4820737.6000000034</v>
      </c>
      <c r="G5608" s="2256"/>
    </row>
    <row r="5609" spans="1:7" s="822" customFormat="1">
      <c r="A5609" s="1881">
        <v>44943</v>
      </c>
      <c r="B5609" s="1358"/>
      <c r="C5609" s="1590" t="s">
        <v>27425</v>
      </c>
      <c r="D5609" s="1350">
        <v>15000</v>
      </c>
      <c r="E5609" s="2244"/>
      <c r="F5609" s="1929">
        <f t="shared" si="87"/>
        <v>4835737.6000000034</v>
      </c>
      <c r="G5609" s="2256"/>
    </row>
    <row r="5610" spans="1:7" s="822" customFormat="1">
      <c r="A5610" s="1881">
        <v>44943</v>
      </c>
      <c r="B5610" s="1358"/>
      <c r="C5610" s="1590" t="s">
        <v>27426</v>
      </c>
      <c r="D5610" s="1350">
        <v>45000</v>
      </c>
      <c r="E5610" s="2244"/>
      <c r="F5610" s="1929">
        <f t="shared" si="87"/>
        <v>4880737.6000000034</v>
      </c>
      <c r="G5610" s="2256"/>
    </row>
    <row r="5611" spans="1:7" s="822" customFormat="1">
      <c r="A5611" s="1881">
        <v>44943</v>
      </c>
      <c r="B5611" s="1358"/>
      <c r="C5611" s="1590" t="s">
        <v>27427</v>
      </c>
      <c r="D5611" s="1350">
        <v>35000</v>
      </c>
      <c r="E5611" s="2244"/>
      <c r="F5611" s="1929">
        <f t="shared" si="87"/>
        <v>4915737.6000000034</v>
      </c>
      <c r="G5611" s="2256"/>
    </row>
    <row r="5612" spans="1:7" s="1461" customFormat="1">
      <c r="A5612" s="1314">
        <v>44943</v>
      </c>
      <c r="B5612" s="849"/>
      <c r="C5612" s="1585" t="s">
        <v>27428</v>
      </c>
      <c r="D5612" s="1047"/>
      <c r="E5612" s="2237">
        <v>100</v>
      </c>
      <c r="F5612" s="1926">
        <f t="shared" si="87"/>
        <v>4915637.6000000034</v>
      </c>
      <c r="G5612" s="2255"/>
    </row>
    <row r="5613" spans="1:7" s="822" customFormat="1">
      <c r="A5613" s="1881">
        <v>44944</v>
      </c>
      <c r="B5613" s="1358"/>
      <c r="C5613" s="1590" t="s">
        <v>27441</v>
      </c>
      <c r="D5613" s="1350">
        <v>70000</v>
      </c>
      <c r="E5613" s="2244"/>
      <c r="F5613" s="1929">
        <f t="shared" si="87"/>
        <v>4985637.6000000034</v>
      </c>
      <c r="G5613" s="2256"/>
    </row>
    <row r="5614" spans="1:7" s="822" customFormat="1">
      <c r="A5614" s="1881">
        <v>44944</v>
      </c>
      <c r="B5614" s="1358"/>
      <c r="C5614" s="1590" t="s">
        <v>27442</v>
      </c>
      <c r="D5614" s="1350">
        <v>60000</v>
      </c>
      <c r="E5614" s="2244"/>
      <c r="F5614" s="1929">
        <f t="shared" si="87"/>
        <v>5045637.6000000034</v>
      </c>
      <c r="G5614" s="2256"/>
    </row>
    <row r="5615" spans="1:7" s="822" customFormat="1">
      <c r="A5615" s="1881">
        <v>44944</v>
      </c>
      <c r="B5615" s="1358"/>
      <c r="C5615" s="1590" t="s">
        <v>27443</v>
      </c>
      <c r="D5615" s="1350">
        <v>42000</v>
      </c>
      <c r="E5615" s="2244"/>
      <c r="F5615" s="1929">
        <f t="shared" si="87"/>
        <v>5087637.6000000034</v>
      </c>
      <c r="G5615" s="2256"/>
    </row>
    <row r="5616" spans="1:7" s="822" customFormat="1">
      <c r="A5616" s="1881">
        <v>44944</v>
      </c>
      <c r="B5616" s="1358"/>
      <c r="C5616" s="1590" t="s">
        <v>27444</v>
      </c>
      <c r="D5616" s="1350">
        <v>60000</v>
      </c>
      <c r="E5616" s="2244"/>
      <c r="F5616" s="1929">
        <f t="shared" si="87"/>
        <v>5147637.6000000034</v>
      </c>
      <c r="G5616" s="2256"/>
    </row>
    <row r="5617" spans="1:7" s="822" customFormat="1">
      <c r="A5617" s="1881">
        <v>44944</v>
      </c>
      <c r="B5617" s="1358"/>
      <c r="C5617" s="1590" t="s">
        <v>27445</v>
      </c>
      <c r="D5617" s="1350">
        <v>70000</v>
      </c>
      <c r="E5617" s="2244"/>
      <c r="F5617" s="1929">
        <f t="shared" si="87"/>
        <v>5217637.6000000034</v>
      </c>
      <c r="G5617" s="2256"/>
    </row>
    <row r="5618" spans="1:7" s="1461" customFormat="1">
      <c r="A5618" s="1314">
        <v>44944</v>
      </c>
      <c r="B5618" s="849"/>
      <c r="C5618" s="1585" t="s">
        <v>27446</v>
      </c>
      <c r="D5618" s="1047"/>
      <c r="E5618" s="2237">
        <v>150</v>
      </c>
      <c r="F5618" s="1926">
        <f t="shared" si="87"/>
        <v>5217487.6000000034</v>
      </c>
      <c r="G5618" s="2255"/>
    </row>
    <row r="5619" spans="1:7" s="822" customFormat="1">
      <c r="A5619" s="1881">
        <v>44945</v>
      </c>
      <c r="B5619" s="1358"/>
      <c r="C5619" s="1590" t="s">
        <v>27454</v>
      </c>
      <c r="D5619" s="1350">
        <v>70000</v>
      </c>
      <c r="E5619" s="2244"/>
      <c r="F5619" s="1929">
        <f t="shared" si="87"/>
        <v>5287487.6000000034</v>
      </c>
      <c r="G5619" s="2256"/>
    </row>
    <row r="5620" spans="1:7" s="822" customFormat="1">
      <c r="A5620" s="1881">
        <v>44945</v>
      </c>
      <c r="B5620" s="1358"/>
      <c r="C5620" s="1590" t="s">
        <v>27455</v>
      </c>
      <c r="D5620" s="1350">
        <v>35000</v>
      </c>
      <c r="E5620" s="2244"/>
      <c r="F5620" s="1929">
        <f t="shared" si="87"/>
        <v>5322487.6000000034</v>
      </c>
      <c r="G5620" s="2256"/>
    </row>
    <row r="5621" spans="1:7" s="822" customFormat="1">
      <c r="A5621" s="1881">
        <v>44945</v>
      </c>
      <c r="B5621" s="1358"/>
      <c r="C5621" s="1590" t="s">
        <v>27456</v>
      </c>
      <c r="D5621" s="1350">
        <v>30000</v>
      </c>
      <c r="E5621" s="2244"/>
      <c r="F5621" s="1929">
        <f t="shared" si="87"/>
        <v>5352487.6000000034</v>
      </c>
      <c r="G5621" s="2256"/>
    </row>
    <row r="5622" spans="1:7" s="822" customFormat="1">
      <c r="A5622" s="1881">
        <v>44945</v>
      </c>
      <c r="B5622" s="1358"/>
      <c r="C5622" s="1590" t="s">
        <v>27457</v>
      </c>
      <c r="D5622" s="1350">
        <v>60000</v>
      </c>
      <c r="E5622" s="2244"/>
      <c r="F5622" s="1929">
        <f t="shared" si="87"/>
        <v>5412487.6000000034</v>
      </c>
      <c r="G5622" s="2256"/>
    </row>
    <row r="5623" spans="1:7" s="822" customFormat="1">
      <c r="A5623" s="1881">
        <v>44945</v>
      </c>
      <c r="B5623" s="1358"/>
      <c r="C5623" s="1590" t="s">
        <v>27458</v>
      </c>
      <c r="D5623" s="1350">
        <v>45000</v>
      </c>
      <c r="E5623" s="2244"/>
      <c r="F5623" s="1929">
        <f t="shared" si="87"/>
        <v>5457487.6000000034</v>
      </c>
      <c r="G5623" s="2256"/>
    </row>
    <row r="5624" spans="1:7" s="822" customFormat="1">
      <c r="A5624" s="1881">
        <v>44945</v>
      </c>
      <c r="B5624" s="1358"/>
      <c r="C5624" s="1590" t="s">
        <v>27459</v>
      </c>
      <c r="D5624" s="1350">
        <v>30000</v>
      </c>
      <c r="E5624" s="2244"/>
      <c r="F5624" s="1929">
        <f t="shared" si="87"/>
        <v>5487487.6000000034</v>
      </c>
      <c r="G5624" s="2256"/>
    </row>
    <row r="5625" spans="1:7" s="822" customFormat="1">
      <c r="A5625" s="1881">
        <v>44945</v>
      </c>
      <c r="B5625" s="1358"/>
      <c r="C5625" s="1590" t="s">
        <v>27460</v>
      </c>
      <c r="D5625" s="1350">
        <v>60000</v>
      </c>
      <c r="E5625" s="2244"/>
      <c r="F5625" s="1929">
        <f t="shared" si="87"/>
        <v>5547487.6000000034</v>
      </c>
      <c r="G5625" s="2256"/>
    </row>
    <row r="5626" spans="1:7" s="1461" customFormat="1">
      <c r="A5626" s="1314">
        <v>44945</v>
      </c>
      <c r="B5626" s="849"/>
      <c r="C5626" s="1585" t="s">
        <v>27461</v>
      </c>
      <c r="D5626" s="1047"/>
      <c r="E5626" s="2237">
        <v>250</v>
      </c>
      <c r="F5626" s="1926">
        <f t="shared" si="87"/>
        <v>5547237.6000000034</v>
      </c>
      <c r="G5626" s="2255"/>
    </row>
    <row r="5627" spans="1:7" s="822" customFormat="1">
      <c r="A5627" s="1881">
        <v>44946</v>
      </c>
      <c r="B5627" s="1358"/>
      <c r="C5627" s="1590" t="s">
        <v>27468</v>
      </c>
      <c r="D5627" s="1350">
        <v>35000</v>
      </c>
      <c r="E5627" s="2244"/>
      <c r="F5627" s="1929">
        <f t="shared" si="87"/>
        <v>5582237.6000000034</v>
      </c>
      <c r="G5627" s="2256"/>
    </row>
    <row r="5628" spans="1:7" s="822" customFormat="1">
      <c r="A5628" s="1881">
        <v>44946</v>
      </c>
      <c r="B5628" s="1358"/>
      <c r="C5628" s="1590" t="s">
        <v>27469</v>
      </c>
      <c r="D5628" s="1350">
        <v>55000</v>
      </c>
      <c r="E5628" s="2244"/>
      <c r="F5628" s="1929">
        <f t="shared" si="87"/>
        <v>5637237.6000000034</v>
      </c>
      <c r="G5628" s="2256"/>
    </row>
    <row r="5629" spans="1:7" s="822" customFormat="1">
      <c r="A5629" s="1881">
        <v>44946</v>
      </c>
      <c r="B5629" s="1358"/>
      <c r="C5629" s="1590" t="s">
        <v>27470</v>
      </c>
      <c r="D5629" s="1350">
        <v>25000</v>
      </c>
      <c r="E5629" s="2244"/>
      <c r="F5629" s="1929">
        <f t="shared" si="87"/>
        <v>5662237.6000000034</v>
      </c>
      <c r="G5629" s="2256"/>
    </row>
    <row r="5630" spans="1:7" s="822" customFormat="1">
      <c r="A5630" s="1881">
        <v>44946</v>
      </c>
      <c r="B5630" s="1358"/>
      <c r="C5630" s="1590" t="s">
        <v>27471</v>
      </c>
      <c r="D5630" s="1350">
        <v>70000</v>
      </c>
      <c r="E5630" s="2244"/>
      <c r="F5630" s="1929">
        <f t="shared" si="87"/>
        <v>5732237.6000000034</v>
      </c>
      <c r="G5630" s="2256"/>
    </row>
    <row r="5631" spans="1:7" s="822" customFormat="1">
      <c r="A5631" s="1881">
        <v>44946</v>
      </c>
      <c r="B5631" s="1358"/>
      <c r="C5631" s="1590" t="s">
        <v>27472</v>
      </c>
      <c r="D5631" s="1350">
        <v>75000</v>
      </c>
      <c r="E5631" s="2244"/>
      <c r="F5631" s="1929">
        <f t="shared" si="87"/>
        <v>5807237.6000000034</v>
      </c>
      <c r="G5631" s="2256"/>
    </row>
    <row r="5632" spans="1:7" s="822" customFormat="1">
      <c r="A5632" s="1881">
        <v>44946</v>
      </c>
      <c r="B5632" s="1358"/>
      <c r="C5632" s="1590" t="s">
        <v>27473</v>
      </c>
      <c r="D5632" s="1350">
        <v>35000</v>
      </c>
      <c r="E5632" s="2244"/>
      <c r="F5632" s="1929">
        <f t="shared" si="87"/>
        <v>5842237.6000000034</v>
      </c>
      <c r="G5632" s="2256"/>
    </row>
    <row r="5633" spans="1:7" s="822" customFormat="1">
      <c r="A5633" s="1881">
        <v>44946</v>
      </c>
      <c r="B5633" s="1358"/>
      <c r="C5633" s="1590" t="s">
        <v>27474</v>
      </c>
      <c r="D5633" s="1350">
        <v>35000</v>
      </c>
      <c r="E5633" s="2244"/>
      <c r="F5633" s="1929">
        <f t="shared" si="87"/>
        <v>5877237.6000000034</v>
      </c>
      <c r="G5633" s="2256"/>
    </row>
    <row r="5634" spans="1:7" s="822" customFormat="1">
      <c r="A5634" s="1881">
        <v>44946</v>
      </c>
      <c r="B5634" s="1358"/>
      <c r="C5634" s="1590" t="s">
        <v>27475</v>
      </c>
      <c r="D5634" s="1350">
        <v>35000</v>
      </c>
      <c r="E5634" s="2244"/>
      <c r="F5634" s="1929">
        <f t="shared" si="87"/>
        <v>5912237.6000000034</v>
      </c>
      <c r="G5634" s="2256"/>
    </row>
    <row r="5635" spans="1:7" s="1461" customFormat="1">
      <c r="A5635" s="1314">
        <v>44946</v>
      </c>
      <c r="B5635" s="849"/>
      <c r="C5635" s="1585" t="s">
        <v>27476</v>
      </c>
      <c r="D5635" s="1047"/>
      <c r="E5635" s="2237">
        <v>300</v>
      </c>
      <c r="F5635" s="1926">
        <f t="shared" ref="F5635:F5698" si="88">F5634-E5635+D5635</f>
        <v>5911937.6000000034</v>
      </c>
      <c r="G5635" s="2255"/>
    </row>
    <row r="5636" spans="1:7" s="822" customFormat="1">
      <c r="A5636" s="1881">
        <v>44947</v>
      </c>
      <c r="B5636" s="1358"/>
      <c r="C5636" s="1590" t="s">
        <v>27514</v>
      </c>
      <c r="D5636" s="1350">
        <v>17500</v>
      </c>
      <c r="E5636" s="2244"/>
      <c r="F5636" s="1929">
        <f t="shared" si="88"/>
        <v>5929437.6000000034</v>
      </c>
      <c r="G5636" s="2256"/>
    </row>
    <row r="5637" spans="1:7" s="822" customFormat="1">
      <c r="A5637" s="1881">
        <v>44947</v>
      </c>
      <c r="B5637" s="1358"/>
      <c r="C5637" s="1590" t="s">
        <v>27515</v>
      </c>
      <c r="D5637" s="1350">
        <v>30000</v>
      </c>
      <c r="E5637" s="2244"/>
      <c r="F5637" s="1929">
        <f t="shared" si="88"/>
        <v>5959437.6000000034</v>
      </c>
      <c r="G5637" s="2256"/>
    </row>
    <row r="5638" spans="1:7" s="822" customFormat="1">
      <c r="A5638" s="1881">
        <v>44947</v>
      </c>
      <c r="B5638" s="1358"/>
      <c r="C5638" s="1590" t="s">
        <v>27501</v>
      </c>
      <c r="D5638" s="1350">
        <v>70000</v>
      </c>
      <c r="E5638" s="2244"/>
      <c r="F5638" s="1929">
        <f t="shared" si="88"/>
        <v>6029437.6000000034</v>
      </c>
      <c r="G5638" s="2256"/>
    </row>
    <row r="5639" spans="1:7" s="822" customFormat="1">
      <c r="A5639" s="1881">
        <v>44947</v>
      </c>
      <c r="B5639" s="1358"/>
      <c r="C5639" s="1590" t="s">
        <v>27502</v>
      </c>
      <c r="D5639" s="1350">
        <v>50000</v>
      </c>
      <c r="E5639" s="2244"/>
      <c r="F5639" s="1929">
        <f t="shared" si="88"/>
        <v>6079437.6000000034</v>
      </c>
      <c r="G5639" s="2256"/>
    </row>
    <row r="5640" spans="1:7" s="822" customFormat="1">
      <c r="A5640" s="1881">
        <v>44947</v>
      </c>
      <c r="B5640" s="1358"/>
      <c r="C5640" s="1590" t="s">
        <v>27503</v>
      </c>
      <c r="D5640" s="1350">
        <v>35000</v>
      </c>
      <c r="E5640" s="2244"/>
      <c r="F5640" s="1929">
        <f t="shared" si="88"/>
        <v>6114437.6000000034</v>
      </c>
      <c r="G5640" s="2256"/>
    </row>
    <row r="5641" spans="1:7" s="822" customFormat="1">
      <c r="A5641" s="1881">
        <v>44947</v>
      </c>
      <c r="B5641" s="1358"/>
      <c r="C5641" s="1590" t="s">
        <v>27504</v>
      </c>
      <c r="D5641" s="1350">
        <v>25000</v>
      </c>
      <c r="E5641" s="2244"/>
      <c r="F5641" s="1929">
        <f t="shared" si="88"/>
        <v>6139437.6000000034</v>
      </c>
      <c r="G5641" s="2256"/>
    </row>
    <row r="5642" spans="1:7" s="822" customFormat="1">
      <c r="A5642" s="1881">
        <v>44947</v>
      </c>
      <c r="B5642" s="1358"/>
      <c r="C5642" s="1590" t="s">
        <v>27505</v>
      </c>
      <c r="D5642" s="1350">
        <v>10000</v>
      </c>
      <c r="E5642" s="2244"/>
      <c r="F5642" s="1929">
        <f t="shared" si="88"/>
        <v>6149437.6000000034</v>
      </c>
      <c r="G5642" s="2256"/>
    </row>
    <row r="5643" spans="1:7" s="822" customFormat="1">
      <c r="A5643" s="1881">
        <v>44947</v>
      </c>
      <c r="B5643" s="1358"/>
      <c r="C5643" s="1590" t="s">
        <v>27506</v>
      </c>
      <c r="D5643" s="1350">
        <v>50000</v>
      </c>
      <c r="E5643" s="2244"/>
      <c r="F5643" s="1929">
        <f t="shared" si="88"/>
        <v>6199437.6000000034</v>
      </c>
      <c r="G5643" s="2256"/>
    </row>
    <row r="5644" spans="1:7" s="822" customFormat="1">
      <c r="A5644" s="1881">
        <v>44947</v>
      </c>
      <c r="B5644" s="1358"/>
      <c r="C5644" s="1590" t="s">
        <v>27507</v>
      </c>
      <c r="D5644" s="1350">
        <v>85000</v>
      </c>
      <c r="E5644" s="2244"/>
      <c r="F5644" s="1929">
        <f t="shared" si="88"/>
        <v>6284437.6000000034</v>
      </c>
      <c r="G5644" s="2256"/>
    </row>
    <row r="5645" spans="1:7" s="822" customFormat="1">
      <c r="A5645" s="1881">
        <v>44947</v>
      </c>
      <c r="B5645" s="1358"/>
      <c r="C5645" s="1590" t="s">
        <v>27508</v>
      </c>
      <c r="D5645" s="1350">
        <v>73000</v>
      </c>
      <c r="E5645" s="2244"/>
      <c r="F5645" s="1929">
        <f t="shared" si="88"/>
        <v>6357437.6000000034</v>
      </c>
      <c r="G5645" s="2256"/>
    </row>
    <row r="5646" spans="1:7" s="822" customFormat="1">
      <c r="A5646" s="1881">
        <v>44947</v>
      </c>
      <c r="B5646" s="1358"/>
      <c r="C5646" s="1590" t="s">
        <v>27509</v>
      </c>
      <c r="D5646" s="1350">
        <v>25000</v>
      </c>
      <c r="E5646" s="2244"/>
      <c r="F5646" s="1929">
        <f t="shared" si="88"/>
        <v>6382437.6000000034</v>
      </c>
      <c r="G5646" s="2256"/>
    </row>
    <row r="5647" spans="1:7" s="822" customFormat="1">
      <c r="A5647" s="1881">
        <v>44947</v>
      </c>
      <c r="B5647" s="1358"/>
      <c r="C5647" s="1590" t="s">
        <v>27510</v>
      </c>
      <c r="D5647" s="1350">
        <v>65000</v>
      </c>
      <c r="E5647" s="2244"/>
      <c r="F5647" s="1929">
        <f t="shared" si="88"/>
        <v>6447437.6000000034</v>
      </c>
      <c r="G5647" s="2256"/>
    </row>
    <row r="5648" spans="1:7" s="822" customFormat="1">
      <c r="A5648" s="1881">
        <v>44947</v>
      </c>
      <c r="B5648" s="1358"/>
      <c r="C5648" s="1590" t="s">
        <v>27511</v>
      </c>
      <c r="D5648" s="1350">
        <v>40000</v>
      </c>
      <c r="E5648" s="2244"/>
      <c r="F5648" s="1929">
        <f t="shared" si="88"/>
        <v>6487437.6000000034</v>
      </c>
      <c r="G5648" s="2256"/>
    </row>
    <row r="5649" spans="1:7" s="822" customFormat="1">
      <c r="A5649" s="1881">
        <v>44947</v>
      </c>
      <c r="B5649" s="1358"/>
      <c r="C5649" s="1590" t="s">
        <v>27512</v>
      </c>
      <c r="D5649" s="1350">
        <v>20000</v>
      </c>
      <c r="E5649" s="2244"/>
      <c r="F5649" s="1929">
        <f t="shared" si="88"/>
        <v>6507437.6000000034</v>
      </c>
      <c r="G5649" s="2256"/>
    </row>
    <row r="5650" spans="1:7" s="1461" customFormat="1">
      <c r="A5650" s="1314">
        <v>44947</v>
      </c>
      <c r="B5650" s="849"/>
      <c r="C5650" s="1585" t="s">
        <v>27513</v>
      </c>
      <c r="D5650" s="618"/>
      <c r="E5650" s="2237">
        <v>400</v>
      </c>
      <c r="F5650" s="1926">
        <f t="shared" si="88"/>
        <v>6507037.6000000034</v>
      </c>
      <c r="G5650" s="2255"/>
    </row>
    <row r="5651" spans="1:7" s="822" customFormat="1">
      <c r="A5651" s="1881">
        <v>44949</v>
      </c>
      <c r="B5651" s="1358"/>
      <c r="C5651" s="1590" t="s">
        <v>27545</v>
      </c>
      <c r="D5651" s="1350">
        <v>85000</v>
      </c>
      <c r="E5651" s="2244"/>
      <c r="F5651" s="1929">
        <f t="shared" si="88"/>
        <v>6592037.6000000034</v>
      </c>
      <c r="G5651" s="2256"/>
    </row>
    <row r="5652" spans="1:7" s="822" customFormat="1">
      <c r="A5652" s="1881">
        <v>44949</v>
      </c>
      <c r="B5652" s="1358"/>
      <c r="C5652" s="1590" t="s">
        <v>27546</v>
      </c>
      <c r="D5652" s="1350">
        <v>20000</v>
      </c>
      <c r="E5652" s="2244"/>
      <c r="F5652" s="1929">
        <f t="shared" si="88"/>
        <v>6612037.6000000034</v>
      </c>
      <c r="G5652" s="2256"/>
    </row>
    <row r="5653" spans="1:7" s="1461" customFormat="1">
      <c r="A5653" s="1314">
        <v>44949</v>
      </c>
      <c r="B5653" s="849"/>
      <c r="C5653" s="1585" t="s">
        <v>27547</v>
      </c>
      <c r="D5653" s="1047"/>
      <c r="E5653" s="2237">
        <v>100</v>
      </c>
      <c r="F5653" s="1926">
        <f t="shared" si="88"/>
        <v>6611937.6000000034</v>
      </c>
      <c r="G5653" s="2255"/>
    </row>
    <row r="5654" spans="1:7" s="822" customFormat="1">
      <c r="A5654" s="1881">
        <v>44950</v>
      </c>
      <c r="B5654" s="1358"/>
      <c r="C5654" s="1590" t="s">
        <v>27548</v>
      </c>
      <c r="D5654" s="1350">
        <v>35000</v>
      </c>
      <c r="E5654" s="2244"/>
      <c r="F5654" s="1929">
        <f t="shared" si="88"/>
        <v>6646937.6000000034</v>
      </c>
      <c r="G5654" s="2256"/>
    </row>
    <row r="5655" spans="1:7" s="1461" customFormat="1">
      <c r="A5655" s="1314">
        <v>44950</v>
      </c>
      <c r="B5655" s="849"/>
      <c r="C5655" s="1585" t="s">
        <v>27549</v>
      </c>
      <c r="D5655" s="1047"/>
      <c r="E5655" s="2237">
        <v>50</v>
      </c>
      <c r="F5655" s="1926">
        <f t="shared" si="88"/>
        <v>6646887.6000000034</v>
      </c>
      <c r="G5655" s="2255"/>
    </row>
    <row r="5656" spans="1:7" s="822" customFormat="1">
      <c r="A5656" s="1881">
        <v>44951</v>
      </c>
      <c r="B5656" s="1358"/>
      <c r="C5656" s="1590" t="s">
        <v>27569</v>
      </c>
      <c r="D5656" s="1350">
        <v>58800</v>
      </c>
      <c r="E5656" s="2244"/>
      <c r="F5656" s="1929">
        <f t="shared" si="88"/>
        <v>6705687.6000000034</v>
      </c>
      <c r="G5656" s="2256"/>
    </row>
    <row r="5657" spans="1:7" s="1461" customFormat="1">
      <c r="A5657" s="1314">
        <v>44951</v>
      </c>
      <c r="B5657" s="849"/>
      <c r="C5657" s="1585" t="s">
        <v>27570</v>
      </c>
      <c r="D5657" s="1047"/>
      <c r="E5657" s="2237">
        <v>50</v>
      </c>
      <c r="F5657" s="1926">
        <f t="shared" si="88"/>
        <v>6705637.6000000034</v>
      </c>
      <c r="G5657" s="2255"/>
    </row>
    <row r="5658" spans="1:7" s="822" customFormat="1">
      <c r="A5658" s="1881">
        <v>44953</v>
      </c>
      <c r="B5658" s="1358"/>
      <c r="C5658" s="1590" t="s">
        <v>27587</v>
      </c>
      <c r="D5658" s="1350">
        <v>58000</v>
      </c>
      <c r="E5658" s="2244"/>
      <c r="F5658" s="1929">
        <f t="shared" si="88"/>
        <v>6763637.6000000034</v>
      </c>
      <c r="G5658" s="2256"/>
    </row>
    <row r="5659" spans="1:7" s="822" customFormat="1">
      <c r="A5659" s="1881">
        <v>44953</v>
      </c>
      <c r="B5659" s="1358"/>
      <c r="C5659" s="1590" t="s">
        <v>27588</v>
      </c>
      <c r="D5659" s="1350">
        <v>60000</v>
      </c>
      <c r="E5659" s="2244"/>
      <c r="F5659" s="1929">
        <f t="shared" si="88"/>
        <v>6823637.6000000034</v>
      </c>
      <c r="G5659" s="2256"/>
    </row>
    <row r="5660" spans="1:7" s="822" customFormat="1">
      <c r="A5660" s="1881">
        <v>44953</v>
      </c>
      <c r="B5660" s="1358"/>
      <c r="C5660" s="1590" t="s">
        <v>27589</v>
      </c>
      <c r="D5660" s="1350">
        <v>30000</v>
      </c>
      <c r="E5660" s="2244"/>
      <c r="F5660" s="1929">
        <f t="shared" si="88"/>
        <v>6853637.6000000034</v>
      </c>
      <c r="G5660" s="2256"/>
    </row>
    <row r="5661" spans="1:7" s="822" customFormat="1">
      <c r="A5661" s="1881">
        <v>44953</v>
      </c>
      <c r="B5661" s="1358"/>
      <c r="C5661" s="1590" t="s">
        <v>27590</v>
      </c>
      <c r="D5661" s="1350">
        <v>80000.009999999995</v>
      </c>
      <c r="E5661" s="2244"/>
      <c r="F5661" s="1929">
        <f t="shared" si="88"/>
        <v>6933637.6100000031</v>
      </c>
      <c r="G5661" s="2256"/>
    </row>
    <row r="5662" spans="1:7" s="822" customFormat="1">
      <c r="A5662" s="1881">
        <v>44953</v>
      </c>
      <c r="B5662" s="1358"/>
      <c r="C5662" s="1590" t="s">
        <v>27591</v>
      </c>
      <c r="D5662" s="1350">
        <v>73000</v>
      </c>
      <c r="E5662" s="2244"/>
      <c r="F5662" s="1929">
        <f t="shared" si="88"/>
        <v>7006637.6100000031</v>
      </c>
      <c r="G5662" s="2256"/>
    </row>
    <row r="5663" spans="1:7" s="822" customFormat="1">
      <c r="A5663" s="1881">
        <v>44953</v>
      </c>
      <c r="B5663" s="1358"/>
      <c r="C5663" s="1590" t="s">
        <v>27592</v>
      </c>
      <c r="D5663" s="1350">
        <v>70000</v>
      </c>
      <c r="E5663" s="2244"/>
      <c r="F5663" s="1929">
        <f t="shared" si="88"/>
        <v>7076637.6100000031</v>
      </c>
      <c r="G5663" s="2256"/>
    </row>
    <row r="5664" spans="1:7" s="822" customFormat="1">
      <c r="A5664" s="1881">
        <v>44953</v>
      </c>
      <c r="B5664" s="1358"/>
      <c r="C5664" s="1590" t="s">
        <v>27593</v>
      </c>
      <c r="D5664" s="1350">
        <v>35000</v>
      </c>
      <c r="E5664" s="2244"/>
      <c r="F5664" s="1929">
        <f t="shared" si="88"/>
        <v>7111637.6100000031</v>
      </c>
      <c r="G5664" s="2256"/>
    </row>
    <row r="5665" spans="1:7" s="822" customFormat="1">
      <c r="A5665" s="1881">
        <v>44953</v>
      </c>
      <c r="B5665" s="1358"/>
      <c r="C5665" s="1590" t="s">
        <v>27594</v>
      </c>
      <c r="D5665" s="1350">
        <v>75000</v>
      </c>
      <c r="E5665" s="2244"/>
      <c r="F5665" s="1929">
        <f t="shared" si="88"/>
        <v>7186637.6100000031</v>
      </c>
      <c r="G5665" s="2256"/>
    </row>
    <row r="5666" spans="1:7" s="1461" customFormat="1">
      <c r="A5666" s="1314">
        <v>44953</v>
      </c>
      <c r="B5666" s="849"/>
      <c r="C5666" s="1585" t="s">
        <v>27595</v>
      </c>
      <c r="D5666" s="1047"/>
      <c r="E5666" s="2237">
        <v>250</v>
      </c>
      <c r="F5666" s="1926">
        <f t="shared" si="88"/>
        <v>7186387.6100000031</v>
      </c>
      <c r="G5666" s="2255"/>
    </row>
    <row r="5667" spans="1:7" s="1510" customFormat="1" ht="15">
      <c r="A5667" s="1881">
        <v>44954</v>
      </c>
      <c r="C5667" s="1590" t="s">
        <v>27622</v>
      </c>
      <c r="D5667" s="1350">
        <v>45000</v>
      </c>
      <c r="E5667" s="2244"/>
      <c r="F5667" s="1929">
        <f t="shared" si="88"/>
        <v>7231387.6100000031</v>
      </c>
      <c r="G5667" s="2257"/>
    </row>
    <row r="5668" spans="1:7" s="1510" customFormat="1" ht="15">
      <c r="A5668" s="1881">
        <v>44954</v>
      </c>
      <c r="C5668" s="1590" t="s">
        <v>27623</v>
      </c>
      <c r="D5668" s="1350">
        <v>96000</v>
      </c>
      <c r="E5668" s="2244"/>
      <c r="F5668" s="1929">
        <f t="shared" si="88"/>
        <v>7327387.6100000031</v>
      </c>
      <c r="G5668" s="2257"/>
    </row>
    <row r="5669" spans="1:7" s="1510" customFormat="1" ht="15">
      <c r="A5669" s="1881">
        <v>44954</v>
      </c>
      <c r="C5669" s="1590" t="s">
        <v>27624</v>
      </c>
      <c r="D5669" s="1350">
        <v>30000</v>
      </c>
      <c r="E5669" s="2244"/>
      <c r="F5669" s="1929">
        <f t="shared" si="88"/>
        <v>7357387.6100000031</v>
      </c>
      <c r="G5669" s="2257"/>
    </row>
    <row r="5670" spans="1:7" s="1510" customFormat="1" ht="15">
      <c r="A5670" s="1881">
        <v>44954</v>
      </c>
      <c r="C5670" s="1590" t="s">
        <v>27625</v>
      </c>
      <c r="D5670" s="1350">
        <v>65000</v>
      </c>
      <c r="E5670" s="2244"/>
      <c r="F5670" s="1929">
        <f t="shared" si="88"/>
        <v>7422387.6100000031</v>
      </c>
      <c r="G5670" s="2257"/>
    </row>
    <row r="5671" spans="1:7" s="1510" customFormat="1" ht="15">
      <c r="A5671" s="1881">
        <v>44954</v>
      </c>
      <c r="C5671" s="1590" t="s">
        <v>27626</v>
      </c>
      <c r="D5671" s="1350">
        <v>30000</v>
      </c>
      <c r="E5671" s="2244"/>
      <c r="F5671" s="1929">
        <f t="shared" si="88"/>
        <v>7452387.6100000031</v>
      </c>
      <c r="G5671" s="2257"/>
    </row>
    <row r="5672" spans="1:7" s="1510" customFormat="1" ht="15">
      <c r="A5672" s="1881">
        <v>44954</v>
      </c>
      <c r="C5672" s="1590" t="s">
        <v>27627</v>
      </c>
      <c r="D5672" s="1350">
        <v>35000</v>
      </c>
      <c r="E5672" s="2244"/>
      <c r="F5672" s="1929">
        <f t="shared" si="88"/>
        <v>7487387.6100000031</v>
      </c>
      <c r="G5672" s="2257"/>
    </row>
    <row r="5673" spans="1:7" s="1509" customFormat="1" ht="15">
      <c r="A5673" s="1314">
        <v>44954</v>
      </c>
      <c r="C5673" s="1585" t="s">
        <v>27628</v>
      </c>
      <c r="D5673" s="1047"/>
      <c r="E5673" s="2237">
        <v>200</v>
      </c>
      <c r="F5673" s="1926">
        <f t="shared" si="88"/>
        <v>7487187.6100000031</v>
      </c>
      <c r="G5673" s="2258"/>
    </row>
    <row r="5674" spans="1:7" s="822" customFormat="1">
      <c r="A5674" s="1881">
        <v>44955</v>
      </c>
      <c r="B5674" s="1358"/>
      <c r="C5674" s="1590" t="s">
        <v>27669</v>
      </c>
      <c r="D5674" s="1350">
        <v>30000</v>
      </c>
      <c r="E5674" s="2244"/>
      <c r="F5674" s="1929">
        <f t="shared" si="88"/>
        <v>7517187.6100000031</v>
      </c>
      <c r="G5674" s="2256"/>
    </row>
    <row r="5675" spans="1:7" s="822" customFormat="1">
      <c r="A5675" s="1881">
        <v>44956</v>
      </c>
      <c r="B5675" s="1358"/>
      <c r="C5675" s="1590" t="s">
        <v>27670</v>
      </c>
      <c r="D5675" s="1350">
        <v>32000</v>
      </c>
      <c r="E5675" s="2244"/>
      <c r="F5675" s="1929">
        <f t="shared" si="88"/>
        <v>7549187.6100000031</v>
      </c>
      <c r="G5675" s="2256"/>
    </row>
    <row r="5676" spans="1:7" s="822" customFormat="1">
      <c r="A5676" s="1881">
        <v>44956</v>
      </c>
      <c r="B5676" s="1358"/>
      <c r="C5676" s="1590" t="s">
        <v>27671</v>
      </c>
      <c r="D5676" s="1350">
        <v>75000</v>
      </c>
      <c r="E5676" s="2244"/>
      <c r="F5676" s="1929">
        <f t="shared" si="88"/>
        <v>7624187.6100000031</v>
      </c>
      <c r="G5676" s="2256"/>
    </row>
    <row r="5677" spans="1:7" s="1461" customFormat="1">
      <c r="A5677" s="1314">
        <v>44956</v>
      </c>
      <c r="B5677" s="849"/>
      <c r="C5677" s="1585" t="s">
        <v>27672</v>
      </c>
      <c r="D5677" s="1047"/>
      <c r="E5677" s="2237">
        <v>100</v>
      </c>
      <c r="F5677" s="1926">
        <f t="shared" si="88"/>
        <v>7624087.6100000031</v>
      </c>
      <c r="G5677" s="2255"/>
    </row>
    <row r="5678" spans="1:7" s="822" customFormat="1" ht="15.75" customHeight="1">
      <c r="A5678" s="1881">
        <v>44958</v>
      </c>
      <c r="B5678" s="1358"/>
      <c r="C5678" s="1590" t="s">
        <v>27807</v>
      </c>
      <c r="D5678" s="1350">
        <v>25000</v>
      </c>
      <c r="E5678" s="2244"/>
      <c r="F5678" s="1929">
        <f t="shared" si="88"/>
        <v>7649087.6100000031</v>
      </c>
      <c r="G5678" s="2256"/>
    </row>
    <row r="5679" spans="1:7" s="822" customFormat="1" ht="15.75" customHeight="1">
      <c r="A5679" s="1881">
        <v>44959</v>
      </c>
      <c r="B5679" s="1358"/>
      <c r="C5679" s="1590" t="s">
        <v>27808</v>
      </c>
      <c r="D5679" s="1350">
        <v>40000</v>
      </c>
      <c r="E5679" s="2244"/>
      <c r="F5679" s="1929">
        <f t="shared" si="88"/>
        <v>7689087.6100000031</v>
      </c>
      <c r="G5679" s="2256"/>
    </row>
    <row r="5680" spans="1:7" s="822" customFormat="1" ht="15.75" customHeight="1">
      <c r="A5680" s="1881">
        <v>44959</v>
      </c>
      <c r="B5680" s="1358"/>
      <c r="C5680" s="1590" t="s">
        <v>27809</v>
      </c>
      <c r="D5680" s="1350">
        <v>45000</v>
      </c>
      <c r="E5680" s="2244"/>
      <c r="F5680" s="1929">
        <f t="shared" si="88"/>
        <v>7734087.6100000031</v>
      </c>
      <c r="G5680" s="2256"/>
    </row>
    <row r="5681" spans="1:7" s="1461" customFormat="1" ht="15.75" customHeight="1">
      <c r="A5681" s="1314">
        <v>44959</v>
      </c>
      <c r="B5681" s="849"/>
      <c r="C5681" s="1585" t="s">
        <v>27810</v>
      </c>
      <c r="D5681" s="1047"/>
      <c r="E5681" s="2237">
        <v>100</v>
      </c>
      <c r="F5681" s="1926">
        <f t="shared" si="88"/>
        <v>7733987.6100000031</v>
      </c>
      <c r="G5681" s="2255"/>
    </row>
    <row r="5682" spans="1:7" s="822" customFormat="1" ht="15.75" customHeight="1">
      <c r="A5682" s="1881">
        <v>44960</v>
      </c>
      <c r="B5682" s="1358"/>
      <c r="C5682" s="1590" t="s">
        <v>27811</v>
      </c>
      <c r="D5682" s="1350">
        <v>50000</v>
      </c>
      <c r="E5682" s="2244"/>
      <c r="F5682" s="1929">
        <f t="shared" si="88"/>
        <v>7783987.6100000031</v>
      </c>
      <c r="G5682" s="2256"/>
    </row>
    <row r="5683" spans="1:7" s="1462" customFormat="1" ht="15.75" customHeight="1">
      <c r="A5683" s="1882">
        <v>44960</v>
      </c>
      <c r="B5683" s="1429"/>
      <c r="C5683" s="2062" t="s">
        <v>27812</v>
      </c>
      <c r="D5683" s="1460">
        <v>10000</v>
      </c>
      <c r="E5683" s="2247"/>
      <c r="F5683" s="1930">
        <f t="shared" si="88"/>
        <v>7793987.6100000031</v>
      </c>
      <c r="G5683" s="2259"/>
    </row>
    <row r="5684" spans="1:7" s="822" customFormat="1" ht="15.75" customHeight="1">
      <c r="A5684" s="1881">
        <v>44960</v>
      </c>
      <c r="B5684" s="1358"/>
      <c r="C5684" s="1590" t="s">
        <v>27813</v>
      </c>
      <c r="D5684" s="1350">
        <v>80000</v>
      </c>
      <c r="E5684" s="2244"/>
      <c r="F5684" s="1929">
        <f t="shared" si="88"/>
        <v>7873987.6100000031</v>
      </c>
      <c r="G5684" s="2256"/>
    </row>
    <row r="5685" spans="1:7" s="822" customFormat="1" ht="15.75" customHeight="1">
      <c r="A5685" s="1881">
        <v>44960</v>
      </c>
      <c r="B5685" s="1358"/>
      <c r="C5685" s="1590" t="s">
        <v>27814</v>
      </c>
      <c r="D5685" s="1350">
        <v>60000</v>
      </c>
      <c r="E5685" s="2244"/>
      <c r="F5685" s="1929">
        <f t="shared" si="88"/>
        <v>7933987.6100000031</v>
      </c>
      <c r="G5685" s="2256"/>
    </row>
    <row r="5686" spans="1:7" s="822" customFormat="1" ht="15.75" customHeight="1">
      <c r="A5686" s="1881">
        <v>44960</v>
      </c>
      <c r="B5686" s="1358"/>
      <c r="C5686" s="1590" t="s">
        <v>27815</v>
      </c>
      <c r="D5686" s="1350">
        <v>65000</v>
      </c>
      <c r="E5686" s="2244"/>
      <c r="F5686" s="1929">
        <f t="shared" si="88"/>
        <v>7998987.6100000031</v>
      </c>
      <c r="G5686" s="2256"/>
    </row>
    <row r="5687" spans="1:7" s="822" customFormat="1">
      <c r="A5687" s="1881">
        <v>44960</v>
      </c>
      <c r="B5687" s="1358"/>
      <c r="C5687" s="1590" t="s">
        <v>27816</v>
      </c>
      <c r="D5687" s="1350">
        <v>30000</v>
      </c>
      <c r="E5687" s="2244"/>
      <c r="F5687" s="1929">
        <f t="shared" si="88"/>
        <v>8028987.6100000031</v>
      </c>
      <c r="G5687" s="2256"/>
    </row>
    <row r="5688" spans="1:7" s="822" customFormat="1">
      <c r="A5688" s="1881">
        <v>44960</v>
      </c>
      <c r="B5688" s="1358"/>
      <c r="C5688" s="1590" t="s">
        <v>27817</v>
      </c>
      <c r="D5688" s="1350">
        <v>30000</v>
      </c>
      <c r="E5688" s="2244"/>
      <c r="F5688" s="1929">
        <f t="shared" si="88"/>
        <v>8058987.6100000031</v>
      </c>
      <c r="G5688" s="2256"/>
    </row>
    <row r="5689" spans="1:7" s="1461" customFormat="1">
      <c r="A5689" s="1314">
        <v>44960</v>
      </c>
      <c r="B5689" s="849"/>
      <c r="C5689" s="1585" t="s">
        <v>27818</v>
      </c>
      <c r="D5689" s="1047"/>
      <c r="E5689" s="2237">
        <v>250</v>
      </c>
      <c r="F5689" s="1926">
        <f t="shared" si="88"/>
        <v>8058737.6100000031</v>
      </c>
      <c r="G5689" s="2255"/>
    </row>
    <row r="5690" spans="1:7" s="822" customFormat="1">
      <c r="A5690" s="1881">
        <v>44961</v>
      </c>
      <c r="B5690" s="1358"/>
      <c r="C5690" s="1590" t="s">
        <v>27819</v>
      </c>
      <c r="D5690" s="1350">
        <v>60000</v>
      </c>
      <c r="E5690" s="2244"/>
      <c r="F5690" s="1929">
        <f t="shared" si="88"/>
        <v>8118737.6100000031</v>
      </c>
      <c r="G5690" s="2256"/>
    </row>
    <row r="5691" spans="1:7" s="1461" customFormat="1">
      <c r="A5691" s="1314">
        <v>44961</v>
      </c>
      <c r="B5691" s="849"/>
      <c r="C5691" s="1585" t="s">
        <v>27820</v>
      </c>
      <c r="D5691" s="1047"/>
      <c r="E5691" s="2237">
        <v>50</v>
      </c>
      <c r="F5691" s="1926">
        <f t="shared" si="88"/>
        <v>8118687.6100000031</v>
      </c>
      <c r="G5691" s="2255"/>
    </row>
    <row r="5692" spans="1:7" s="822" customFormat="1">
      <c r="A5692" s="1881">
        <v>44963</v>
      </c>
      <c r="B5692" s="1358"/>
      <c r="C5692" s="1590" t="s">
        <v>27920</v>
      </c>
      <c r="D5692" s="1350">
        <v>30000</v>
      </c>
      <c r="E5692" s="2244"/>
      <c r="F5692" s="1929">
        <f t="shared" si="88"/>
        <v>8148687.6100000031</v>
      </c>
      <c r="G5692" s="2256"/>
    </row>
    <row r="5693" spans="1:7" s="822" customFormat="1">
      <c r="A5693" s="1881">
        <v>44963</v>
      </c>
      <c r="B5693" s="1358"/>
      <c r="C5693" s="1590" t="s">
        <v>27921</v>
      </c>
      <c r="D5693" s="1350">
        <v>35000</v>
      </c>
      <c r="E5693" s="2244"/>
      <c r="F5693" s="1929">
        <f t="shared" si="88"/>
        <v>8183687.6100000031</v>
      </c>
      <c r="G5693" s="2256"/>
    </row>
    <row r="5694" spans="1:7" s="822" customFormat="1">
      <c r="A5694" s="1881">
        <v>44963</v>
      </c>
      <c r="B5694" s="1358"/>
      <c r="C5694" s="1590" t="s">
        <v>27922</v>
      </c>
      <c r="D5694" s="1350">
        <v>77000</v>
      </c>
      <c r="E5694" s="2244"/>
      <c r="F5694" s="1929">
        <f t="shared" si="88"/>
        <v>8260687.6100000031</v>
      </c>
      <c r="G5694" s="2256"/>
    </row>
    <row r="5695" spans="1:7" s="822" customFormat="1">
      <c r="A5695" s="1881">
        <v>44963</v>
      </c>
      <c r="B5695" s="1358"/>
      <c r="C5695" s="1590" t="s">
        <v>27923</v>
      </c>
      <c r="D5695" s="1350">
        <v>63000</v>
      </c>
      <c r="E5695" s="2244"/>
      <c r="F5695" s="1929">
        <f t="shared" si="88"/>
        <v>8323687.6100000031</v>
      </c>
      <c r="G5695" s="2256"/>
    </row>
    <row r="5696" spans="1:7" s="1461" customFormat="1">
      <c r="A5696" s="1314">
        <v>44963</v>
      </c>
      <c r="B5696" s="849"/>
      <c r="C5696" s="1585" t="s">
        <v>27924</v>
      </c>
      <c r="D5696" s="1047"/>
      <c r="E5696" s="2237">
        <v>100</v>
      </c>
      <c r="F5696" s="1926">
        <f t="shared" si="88"/>
        <v>8323587.6100000031</v>
      </c>
      <c r="G5696" s="2255"/>
    </row>
    <row r="5697" spans="1:7" s="822" customFormat="1">
      <c r="A5697" s="1881">
        <v>44964</v>
      </c>
      <c r="B5697" s="1358"/>
      <c r="C5697" s="1590" t="s">
        <v>27925</v>
      </c>
      <c r="D5697" s="1350">
        <v>65000</v>
      </c>
      <c r="E5697" s="2244"/>
      <c r="F5697" s="1929">
        <f t="shared" si="88"/>
        <v>8388587.6100000031</v>
      </c>
      <c r="G5697" s="2256"/>
    </row>
    <row r="5698" spans="1:7" s="822" customFormat="1">
      <c r="A5698" s="1881">
        <v>44964</v>
      </c>
      <c r="B5698" s="1358"/>
      <c r="C5698" s="1590" t="s">
        <v>27926</v>
      </c>
      <c r="D5698" s="1350">
        <v>65000</v>
      </c>
      <c r="E5698" s="2244"/>
      <c r="F5698" s="1929">
        <f t="shared" si="88"/>
        <v>8453587.6100000031</v>
      </c>
      <c r="G5698" s="2256"/>
    </row>
    <row r="5699" spans="1:7" s="822" customFormat="1">
      <c r="A5699" s="1881">
        <v>44964</v>
      </c>
      <c r="B5699" s="1358"/>
      <c r="C5699" s="1590" t="s">
        <v>27927</v>
      </c>
      <c r="D5699" s="1350">
        <v>32000</v>
      </c>
      <c r="E5699" s="2244"/>
      <c r="F5699" s="1929">
        <f t="shared" ref="F5699:F5762" si="89">F5698-E5699+D5699</f>
        <v>8485587.6100000031</v>
      </c>
      <c r="G5699" s="2256"/>
    </row>
    <row r="5700" spans="1:7" s="822" customFormat="1">
      <c r="A5700" s="1881">
        <v>44964</v>
      </c>
      <c r="B5700" s="1358"/>
      <c r="C5700" s="1590" t="s">
        <v>27928</v>
      </c>
      <c r="D5700" s="1350">
        <v>35000</v>
      </c>
      <c r="E5700" s="2244"/>
      <c r="F5700" s="1929">
        <f t="shared" si="89"/>
        <v>8520587.6100000031</v>
      </c>
      <c r="G5700" s="2256"/>
    </row>
    <row r="5701" spans="1:7" s="1461" customFormat="1">
      <c r="A5701" s="1314">
        <v>44964</v>
      </c>
      <c r="B5701" s="849"/>
      <c r="C5701" s="1585" t="s">
        <v>27929</v>
      </c>
      <c r="D5701" s="1047"/>
      <c r="E5701" s="2237">
        <v>200</v>
      </c>
      <c r="F5701" s="1926">
        <f t="shared" si="89"/>
        <v>8520387.6100000031</v>
      </c>
      <c r="G5701" s="2255"/>
    </row>
    <row r="5702" spans="1:7" s="822" customFormat="1">
      <c r="A5702" s="1881">
        <v>44965</v>
      </c>
      <c r="B5702" s="1358"/>
      <c r="C5702" s="1590" t="s">
        <v>27930</v>
      </c>
      <c r="D5702" s="1350">
        <v>30000</v>
      </c>
      <c r="E5702" s="2244"/>
      <c r="F5702" s="1929">
        <f t="shared" si="89"/>
        <v>8550387.6100000031</v>
      </c>
      <c r="G5702" s="2256"/>
    </row>
    <row r="5703" spans="1:7" s="822" customFormat="1">
      <c r="A5703" s="1881">
        <v>44965</v>
      </c>
      <c r="B5703" s="1358"/>
      <c r="C5703" s="1590" t="s">
        <v>27931</v>
      </c>
      <c r="D5703" s="1350">
        <v>35000</v>
      </c>
      <c r="E5703" s="2244"/>
      <c r="F5703" s="1929">
        <f t="shared" si="89"/>
        <v>8585387.6100000031</v>
      </c>
      <c r="G5703" s="2256"/>
    </row>
    <row r="5704" spans="1:7" s="1461" customFormat="1">
      <c r="A5704" s="1314">
        <v>44965</v>
      </c>
      <c r="B5704" s="849"/>
      <c r="C5704" s="1585" t="s">
        <v>27932</v>
      </c>
      <c r="D5704" s="1047"/>
      <c r="E5704" s="2237">
        <v>50</v>
      </c>
      <c r="F5704" s="1926">
        <f t="shared" si="89"/>
        <v>8585337.6100000031</v>
      </c>
      <c r="G5704" s="2255"/>
    </row>
    <row r="5705" spans="1:7" s="822" customFormat="1">
      <c r="A5705" s="1881">
        <v>44966</v>
      </c>
      <c r="B5705" s="1358"/>
      <c r="C5705" s="1590" t="s">
        <v>27933</v>
      </c>
      <c r="D5705" s="1350">
        <v>40000</v>
      </c>
      <c r="E5705" s="2244"/>
      <c r="F5705" s="1929">
        <f t="shared" si="89"/>
        <v>8625337.6100000031</v>
      </c>
      <c r="G5705" s="2256"/>
    </row>
    <row r="5706" spans="1:7" s="822" customFormat="1">
      <c r="A5706" s="1881">
        <v>44966</v>
      </c>
      <c r="B5706" s="1358"/>
      <c r="C5706" s="1590" t="s">
        <v>27934</v>
      </c>
      <c r="D5706" s="1350">
        <v>30000</v>
      </c>
      <c r="E5706" s="2244"/>
      <c r="F5706" s="1929">
        <f t="shared" si="89"/>
        <v>8655337.6100000031</v>
      </c>
      <c r="G5706" s="2256"/>
    </row>
    <row r="5707" spans="1:7" s="1461" customFormat="1">
      <c r="A5707" s="1314">
        <v>44966</v>
      </c>
      <c r="B5707" s="849"/>
      <c r="C5707" s="1585" t="s">
        <v>27935</v>
      </c>
      <c r="D5707" s="1313">
        <v>75000</v>
      </c>
      <c r="E5707" s="2237"/>
      <c r="F5707" s="1926">
        <f t="shared" si="89"/>
        <v>8730337.6100000031</v>
      </c>
      <c r="G5707" s="2255"/>
    </row>
    <row r="5708" spans="1:7" s="822" customFormat="1">
      <c r="A5708" s="1881">
        <v>44966</v>
      </c>
      <c r="B5708" s="1358"/>
      <c r="C5708" s="1590" t="s">
        <v>27936</v>
      </c>
      <c r="D5708" s="1350">
        <v>70000</v>
      </c>
      <c r="E5708" s="2244"/>
      <c r="F5708" s="1929">
        <f t="shared" si="89"/>
        <v>8800337.6100000031</v>
      </c>
      <c r="G5708" s="2256"/>
    </row>
    <row r="5709" spans="1:7" s="1461" customFormat="1">
      <c r="A5709" s="1314">
        <v>44966</v>
      </c>
      <c r="B5709" s="849"/>
      <c r="C5709" s="1585" t="s">
        <v>27937</v>
      </c>
      <c r="D5709" s="1047"/>
      <c r="E5709" s="2237">
        <v>200</v>
      </c>
      <c r="F5709" s="1926">
        <f t="shared" si="89"/>
        <v>8800137.6100000031</v>
      </c>
      <c r="G5709" s="2255"/>
    </row>
    <row r="5710" spans="1:7" s="822" customFormat="1">
      <c r="A5710" s="1881">
        <v>44967</v>
      </c>
      <c r="B5710" s="1358"/>
      <c r="C5710" s="1590" t="s">
        <v>27938</v>
      </c>
      <c r="D5710" s="1350">
        <v>15000</v>
      </c>
      <c r="E5710" s="2244"/>
      <c r="F5710" s="1929">
        <f t="shared" si="89"/>
        <v>8815137.6100000031</v>
      </c>
      <c r="G5710" s="2256"/>
    </row>
    <row r="5711" spans="1:7" s="1462" customFormat="1">
      <c r="A5711" s="1882">
        <v>44967</v>
      </c>
      <c r="B5711" s="1429"/>
      <c r="C5711" s="2062" t="s">
        <v>27939</v>
      </c>
      <c r="D5711" s="1460">
        <v>5000</v>
      </c>
      <c r="E5711" s="2247"/>
      <c r="F5711" s="1930">
        <f t="shared" si="89"/>
        <v>8820137.6100000031</v>
      </c>
      <c r="G5711" s="2259"/>
    </row>
    <row r="5712" spans="1:7" s="822" customFormat="1">
      <c r="A5712" s="1881">
        <v>44967</v>
      </c>
      <c r="B5712" s="1358"/>
      <c r="C5712" s="1590" t="s">
        <v>27940</v>
      </c>
      <c r="D5712" s="1350">
        <v>25000</v>
      </c>
      <c r="E5712" s="2244"/>
      <c r="F5712" s="1929">
        <f t="shared" si="89"/>
        <v>8845137.6100000031</v>
      </c>
      <c r="G5712" s="2256"/>
    </row>
    <row r="5713" spans="1:7" s="822" customFormat="1">
      <c r="A5713" s="3117">
        <v>44967</v>
      </c>
      <c r="B5713" s="2652"/>
      <c r="C5713" s="3118" t="s">
        <v>27941</v>
      </c>
      <c r="D5713" s="3119">
        <v>105000</v>
      </c>
      <c r="E5713" s="3120"/>
      <c r="F5713" s="3121">
        <f t="shared" si="89"/>
        <v>8950137.6100000031</v>
      </c>
      <c r="G5713" s="3122" t="s">
        <v>39616</v>
      </c>
    </row>
    <row r="5714" spans="1:7" s="1461" customFormat="1">
      <c r="A5714" s="1314">
        <v>44967</v>
      </c>
      <c r="B5714" s="849"/>
      <c r="C5714" s="1585" t="s">
        <v>27942</v>
      </c>
      <c r="D5714" s="1047"/>
      <c r="E5714" s="2237">
        <v>50</v>
      </c>
      <c r="F5714" s="1926">
        <f t="shared" si="89"/>
        <v>8950087.6100000031</v>
      </c>
      <c r="G5714" s="2255"/>
    </row>
    <row r="5715" spans="1:7" s="822" customFormat="1">
      <c r="A5715" s="1881">
        <v>44968</v>
      </c>
      <c r="B5715" s="1358"/>
      <c r="C5715" s="1590" t="s">
        <v>27943</v>
      </c>
      <c r="D5715" s="1350">
        <v>65000</v>
      </c>
      <c r="E5715" s="2244"/>
      <c r="F5715" s="1929">
        <f t="shared" si="89"/>
        <v>9015087.6100000031</v>
      </c>
      <c r="G5715" s="2256"/>
    </row>
    <row r="5716" spans="1:7" s="822" customFormat="1">
      <c r="A5716" s="1881">
        <v>44968</v>
      </c>
      <c r="B5716" s="1358"/>
      <c r="C5716" s="1590" t="s">
        <v>27944</v>
      </c>
      <c r="D5716" s="1350">
        <v>65000</v>
      </c>
      <c r="E5716" s="2244"/>
      <c r="F5716" s="1929">
        <f t="shared" si="89"/>
        <v>9080087.6100000031</v>
      </c>
      <c r="G5716" s="2256"/>
    </row>
    <row r="5717" spans="1:7" s="822" customFormat="1">
      <c r="A5717" s="1881">
        <v>44968</v>
      </c>
      <c r="B5717" s="1358"/>
      <c r="C5717" s="1590" t="s">
        <v>27945</v>
      </c>
      <c r="D5717" s="1350">
        <v>30000</v>
      </c>
      <c r="E5717" s="2244"/>
      <c r="F5717" s="1929">
        <f t="shared" si="89"/>
        <v>9110087.6100000031</v>
      </c>
      <c r="G5717" s="2256"/>
    </row>
    <row r="5718" spans="1:7" s="822" customFormat="1">
      <c r="A5718" s="1881">
        <v>44968</v>
      </c>
      <c r="B5718" s="1358"/>
      <c r="C5718" s="1590" t="s">
        <v>27946</v>
      </c>
      <c r="D5718" s="1350">
        <v>90000</v>
      </c>
      <c r="E5718" s="2244"/>
      <c r="F5718" s="1929">
        <f t="shared" si="89"/>
        <v>9200087.6100000031</v>
      </c>
      <c r="G5718" s="2256"/>
    </row>
    <row r="5719" spans="1:7" s="822" customFormat="1">
      <c r="A5719" s="1881">
        <v>44968</v>
      </c>
      <c r="B5719" s="1358"/>
      <c r="C5719" s="1590" t="s">
        <v>27947</v>
      </c>
      <c r="D5719" s="1350">
        <v>80000</v>
      </c>
      <c r="E5719" s="2244"/>
      <c r="F5719" s="1929">
        <f t="shared" si="89"/>
        <v>9280087.6100000031</v>
      </c>
      <c r="G5719" s="2256"/>
    </row>
    <row r="5720" spans="1:7" s="822" customFormat="1">
      <c r="A5720" s="1881">
        <v>44968</v>
      </c>
      <c r="B5720" s="1358"/>
      <c r="C5720" s="1590" t="s">
        <v>27948</v>
      </c>
      <c r="D5720" s="1350">
        <v>60000</v>
      </c>
      <c r="E5720" s="2244"/>
      <c r="F5720" s="1929">
        <f t="shared" si="89"/>
        <v>9340087.6100000031</v>
      </c>
      <c r="G5720" s="2256"/>
    </row>
    <row r="5721" spans="1:7" s="822" customFormat="1">
      <c r="A5721" s="1881">
        <v>44968</v>
      </c>
      <c r="B5721" s="1358"/>
      <c r="C5721" s="1590" t="s">
        <v>27949</v>
      </c>
      <c r="D5721" s="1350">
        <v>10000</v>
      </c>
      <c r="E5721" s="2244"/>
      <c r="F5721" s="1929">
        <f t="shared" si="89"/>
        <v>9350087.6100000031</v>
      </c>
      <c r="G5721" s="2256"/>
    </row>
    <row r="5722" spans="1:7" s="1597" customFormat="1">
      <c r="A5722" s="1883">
        <v>44968</v>
      </c>
      <c r="B5722" s="1358"/>
      <c r="C5722" s="2063" t="s">
        <v>27950</v>
      </c>
      <c r="D5722" s="1596">
        <v>35000</v>
      </c>
      <c r="E5722" s="2248"/>
      <c r="F5722" s="1929">
        <f t="shared" si="89"/>
        <v>9385087.6100000031</v>
      </c>
      <c r="G5722" s="2260"/>
    </row>
    <row r="5723" spans="1:7" s="822" customFormat="1">
      <c r="A5723" s="1881">
        <v>44968</v>
      </c>
      <c r="B5723" s="1358"/>
      <c r="C5723" s="1590" t="s">
        <v>27951</v>
      </c>
      <c r="D5723" s="1350">
        <v>30000</v>
      </c>
      <c r="E5723" s="2244"/>
      <c r="F5723" s="1929">
        <f t="shared" si="89"/>
        <v>9415087.6100000031</v>
      </c>
      <c r="G5723" s="2256"/>
    </row>
    <row r="5724" spans="1:7" s="1461" customFormat="1">
      <c r="A5724" s="1314">
        <v>44968</v>
      </c>
      <c r="B5724" s="849"/>
      <c r="C5724" s="1585" t="s">
        <v>27952</v>
      </c>
      <c r="D5724" s="1047"/>
      <c r="E5724" s="2237">
        <v>350</v>
      </c>
      <c r="F5724" s="1926">
        <f t="shared" si="89"/>
        <v>9414737.6100000031</v>
      </c>
      <c r="G5724" s="2255"/>
    </row>
    <row r="5725" spans="1:7" s="1461" customFormat="1">
      <c r="A5725" s="1314">
        <v>44969</v>
      </c>
      <c r="B5725" s="849"/>
      <c r="C5725" s="1585" t="s">
        <v>27953</v>
      </c>
      <c r="D5725" s="1313">
        <v>90000</v>
      </c>
      <c r="E5725" s="2237"/>
      <c r="F5725" s="1926">
        <f t="shared" si="89"/>
        <v>9504737.6100000031</v>
      </c>
      <c r="G5725" s="2255"/>
    </row>
    <row r="5726" spans="1:7" s="822" customFormat="1">
      <c r="A5726" s="1881">
        <v>44969</v>
      </c>
      <c r="B5726" s="1358"/>
      <c r="C5726" s="1590" t="s">
        <v>27954</v>
      </c>
      <c r="D5726" s="1350">
        <v>25000</v>
      </c>
      <c r="E5726" s="2244"/>
      <c r="F5726" s="1929">
        <f t="shared" si="89"/>
        <v>9529737.6100000031</v>
      </c>
      <c r="G5726" s="2256"/>
    </row>
    <row r="5727" spans="1:7" s="1461" customFormat="1">
      <c r="A5727" s="1314">
        <v>44969</v>
      </c>
      <c r="B5727" s="849"/>
      <c r="C5727" s="1585" t="s">
        <v>27955</v>
      </c>
      <c r="D5727" s="1047"/>
      <c r="E5727" s="2237">
        <v>100</v>
      </c>
      <c r="F5727" s="1926">
        <f t="shared" si="89"/>
        <v>9529637.6100000031</v>
      </c>
      <c r="G5727" s="2255"/>
    </row>
    <row r="5728" spans="1:7" s="1461" customFormat="1">
      <c r="A5728" s="1314">
        <v>44970</v>
      </c>
      <c r="B5728" s="849"/>
      <c r="C5728" s="1585" t="s">
        <v>27999</v>
      </c>
      <c r="D5728" s="1313">
        <v>75000</v>
      </c>
      <c r="E5728" s="2237"/>
      <c r="F5728" s="1926">
        <f t="shared" si="89"/>
        <v>9604637.6100000031</v>
      </c>
      <c r="G5728" s="2255"/>
    </row>
    <row r="5729" spans="1:7" s="822" customFormat="1">
      <c r="A5729" s="1881">
        <v>44970</v>
      </c>
      <c r="B5729" s="1358"/>
      <c r="C5729" s="1590" t="s">
        <v>27956</v>
      </c>
      <c r="D5729" s="1350">
        <v>75000</v>
      </c>
      <c r="E5729" s="2244"/>
      <c r="F5729" s="1929">
        <f t="shared" si="89"/>
        <v>9679637.6100000031</v>
      </c>
      <c r="G5729" s="2256"/>
    </row>
    <row r="5730" spans="1:7" s="1461" customFormat="1">
      <c r="A5730" s="1314">
        <v>44970</v>
      </c>
      <c r="B5730" s="849"/>
      <c r="C5730" s="1585" t="s">
        <v>28000</v>
      </c>
      <c r="D5730" s="1313">
        <v>75000</v>
      </c>
      <c r="E5730" s="2237"/>
      <c r="F5730" s="1926">
        <f t="shared" si="89"/>
        <v>9754637.6100000031</v>
      </c>
      <c r="G5730" s="2255"/>
    </row>
    <row r="5731" spans="1:7" s="822" customFormat="1">
      <c r="A5731" s="1881">
        <v>44970</v>
      </c>
      <c r="B5731" s="1358"/>
      <c r="C5731" s="1590" t="s">
        <v>27957</v>
      </c>
      <c r="D5731" s="1350">
        <v>30000</v>
      </c>
      <c r="E5731" s="2244"/>
      <c r="F5731" s="1929">
        <f t="shared" si="89"/>
        <v>9784637.6100000031</v>
      </c>
      <c r="G5731" s="2256"/>
    </row>
    <row r="5732" spans="1:7" s="1461" customFormat="1">
      <c r="A5732" s="1314">
        <v>44970</v>
      </c>
      <c r="B5732" s="849"/>
      <c r="C5732" s="1585" t="s">
        <v>27958</v>
      </c>
      <c r="D5732" s="1047"/>
      <c r="E5732" s="2237">
        <v>150</v>
      </c>
      <c r="F5732" s="1926">
        <f t="shared" si="89"/>
        <v>9784487.6100000031</v>
      </c>
      <c r="G5732" s="2255"/>
    </row>
    <row r="5733" spans="1:7" s="822" customFormat="1">
      <c r="A5733" s="1881">
        <v>44971</v>
      </c>
      <c r="B5733" s="1358"/>
      <c r="C5733" s="1590" t="s">
        <v>27959</v>
      </c>
      <c r="D5733" s="1350">
        <v>30000</v>
      </c>
      <c r="E5733" s="2244"/>
      <c r="F5733" s="1929">
        <f t="shared" si="89"/>
        <v>9814487.6100000031</v>
      </c>
      <c r="G5733" s="2256"/>
    </row>
    <row r="5734" spans="1:7" s="1624" customFormat="1">
      <c r="A5734" s="1883">
        <v>44971</v>
      </c>
      <c r="B5734" s="1358"/>
      <c r="C5734" s="2063" t="s">
        <v>27960</v>
      </c>
      <c r="D5734" s="1596">
        <v>70000</v>
      </c>
      <c r="E5734" s="2246"/>
      <c r="F5734" s="1929">
        <f t="shared" si="89"/>
        <v>9884487.6100000031</v>
      </c>
      <c r="G5734" s="2261"/>
    </row>
    <row r="5735" spans="1:7" s="1624" customFormat="1">
      <c r="A5735" s="1883">
        <v>44971</v>
      </c>
      <c r="B5735" s="1358"/>
      <c r="C5735" s="2063" t="s">
        <v>27961</v>
      </c>
      <c r="D5735" s="1596">
        <v>65000</v>
      </c>
      <c r="E5735" s="2246"/>
      <c r="F5735" s="1929">
        <f t="shared" si="89"/>
        <v>9949487.6100000031</v>
      </c>
      <c r="G5735" s="2261"/>
    </row>
    <row r="5736" spans="1:7" s="1461" customFormat="1">
      <c r="A5736" s="1314">
        <v>44971</v>
      </c>
      <c r="B5736" s="849"/>
      <c r="C5736" s="1585" t="s">
        <v>27962</v>
      </c>
      <c r="D5736" s="1047"/>
      <c r="E5736" s="2237">
        <v>150</v>
      </c>
      <c r="F5736" s="1926">
        <f t="shared" si="89"/>
        <v>9949337.6100000031</v>
      </c>
      <c r="G5736" s="2255"/>
    </row>
    <row r="5737" spans="1:7" s="1461" customFormat="1">
      <c r="A5737" s="1314">
        <v>44972</v>
      </c>
      <c r="B5737" s="849"/>
      <c r="C5737" s="1585" t="s">
        <v>28001</v>
      </c>
      <c r="D5737" s="1313">
        <v>75000</v>
      </c>
      <c r="E5737" s="2237"/>
      <c r="F5737" s="1926">
        <f t="shared" si="89"/>
        <v>10024337.610000003</v>
      </c>
      <c r="G5737" s="2255"/>
    </row>
    <row r="5738" spans="1:7" s="822" customFormat="1">
      <c r="A5738" s="1881">
        <v>44972</v>
      </c>
      <c r="B5738" s="1358"/>
      <c r="C5738" s="1590" t="s">
        <v>28002</v>
      </c>
      <c r="D5738" s="1350">
        <v>75000</v>
      </c>
      <c r="E5738" s="2244"/>
      <c r="F5738" s="1929">
        <f t="shared" si="89"/>
        <v>10099337.610000003</v>
      </c>
      <c r="G5738" s="2256"/>
    </row>
    <row r="5739" spans="1:7" s="822" customFormat="1">
      <c r="A5739" s="1881">
        <v>44973</v>
      </c>
      <c r="B5739" s="1358"/>
      <c r="C5739" s="1590" t="s">
        <v>28003</v>
      </c>
      <c r="D5739" s="1350">
        <v>30000</v>
      </c>
      <c r="E5739" s="2244"/>
      <c r="F5739" s="1929">
        <f t="shared" si="89"/>
        <v>10129337.610000003</v>
      </c>
      <c r="G5739" s="2256"/>
    </row>
    <row r="5740" spans="1:7" s="822" customFormat="1">
      <c r="A5740" s="1881">
        <v>44973</v>
      </c>
      <c r="B5740" s="1358"/>
      <c r="C5740" s="1590" t="s">
        <v>28004</v>
      </c>
      <c r="D5740" s="1350">
        <v>30000</v>
      </c>
      <c r="E5740" s="2244"/>
      <c r="F5740" s="1929">
        <f t="shared" si="89"/>
        <v>10159337.610000003</v>
      </c>
      <c r="G5740" s="2256"/>
    </row>
    <row r="5741" spans="1:7" s="1461" customFormat="1">
      <c r="A5741" s="1314">
        <v>44973</v>
      </c>
      <c r="B5741" s="849"/>
      <c r="C5741" s="1585" t="s">
        <v>28005</v>
      </c>
      <c r="D5741" s="1047"/>
      <c r="E5741" s="2237">
        <v>50</v>
      </c>
      <c r="F5741" s="1926">
        <f t="shared" si="89"/>
        <v>10159287.610000003</v>
      </c>
      <c r="G5741" s="2255"/>
    </row>
    <row r="5742" spans="1:7" s="813" customFormat="1">
      <c r="A5742" s="1880">
        <v>44974</v>
      </c>
      <c r="B5742" s="1455"/>
      <c r="C5742" s="1586" t="s">
        <v>28006</v>
      </c>
      <c r="D5742" s="1249">
        <v>16000</v>
      </c>
      <c r="E5742" s="2249"/>
      <c r="F5742" s="1926">
        <f t="shared" si="89"/>
        <v>10175287.610000003</v>
      </c>
      <c r="G5742" s="2262"/>
    </row>
    <row r="5743" spans="1:7" s="1597" customFormat="1">
      <c r="A5743" s="1883">
        <v>44974</v>
      </c>
      <c r="B5743" s="1358"/>
      <c r="C5743" s="2063" t="s">
        <v>28007</v>
      </c>
      <c r="D5743" s="1596">
        <v>77000</v>
      </c>
      <c r="E5743" s="2248"/>
      <c r="F5743" s="1929">
        <f t="shared" si="89"/>
        <v>10252287.610000003</v>
      </c>
      <c r="G5743" s="2260"/>
    </row>
    <row r="5744" spans="1:7" s="1461" customFormat="1">
      <c r="A5744" s="1314">
        <v>44974</v>
      </c>
      <c r="B5744" s="849"/>
      <c r="C5744" s="1585" t="s">
        <v>28008</v>
      </c>
      <c r="D5744" s="1047"/>
      <c r="E5744" s="2237">
        <v>100</v>
      </c>
      <c r="F5744" s="1926">
        <f t="shared" si="89"/>
        <v>10252187.610000003</v>
      </c>
      <c r="G5744" s="2255"/>
    </row>
    <row r="5745" spans="1:7" s="822" customFormat="1">
      <c r="A5745" s="1881">
        <v>44975</v>
      </c>
      <c r="B5745" s="1358"/>
      <c r="C5745" s="1590" t="s">
        <v>28009</v>
      </c>
      <c r="D5745" s="1350">
        <v>65000</v>
      </c>
      <c r="E5745" s="2244"/>
      <c r="F5745" s="1929">
        <f t="shared" si="89"/>
        <v>10317187.610000003</v>
      </c>
      <c r="G5745" s="2256"/>
    </row>
    <row r="5746" spans="1:7" s="822" customFormat="1">
      <c r="A5746" s="1881">
        <v>44975</v>
      </c>
      <c r="B5746" s="1358"/>
      <c r="C5746" s="1590" t="s">
        <v>28010</v>
      </c>
      <c r="D5746" s="1350">
        <v>65000</v>
      </c>
      <c r="E5746" s="2244"/>
      <c r="F5746" s="1929">
        <f t="shared" si="89"/>
        <v>10382187.610000003</v>
      </c>
      <c r="G5746" s="2256"/>
    </row>
    <row r="5747" spans="1:7" s="822" customFormat="1">
      <c r="A5747" s="1881">
        <v>44975</v>
      </c>
      <c r="B5747" s="1358"/>
      <c r="C5747" s="1590" t="s">
        <v>28011</v>
      </c>
      <c r="D5747" s="1350">
        <v>30000</v>
      </c>
      <c r="E5747" s="2244"/>
      <c r="F5747" s="1929">
        <f t="shared" si="89"/>
        <v>10412187.610000003</v>
      </c>
      <c r="G5747" s="2256"/>
    </row>
    <row r="5748" spans="1:7" s="1461" customFormat="1">
      <c r="A5748" s="1314">
        <v>44975</v>
      </c>
      <c r="B5748" s="849"/>
      <c r="C5748" s="1585" t="s">
        <v>28012</v>
      </c>
      <c r="D5748" s="1047"/>
      <c r="E5748" s="2237">
        <v>100</v>
      </c>
      <c r="F5748" s="1926">
        <f t="shared" si="89"/>
        <v>10412087.610000003</v>
      </c>
      <c r="G5748" s="2255"/>
    </row>
    <row r="5749" spans="1:7" s="822" customFormat="1">
      <c r="A5749" s="1881">
        <v>44978</v>
      </c>
      <c r="B5749" s="1358"/>
      <c r="C5749" s="1590" t="s">
        <v>28013</v>
      </c>
      <c r="D5749" s="1350">
        <v>13000</v>
      </c>
      <c r="E5749" s="2244"/>
      <c r="F5749" s="1929">
        <f t="shared" si="89"/>
        <v>10425087.610000003</v>
      </c>
      <c r="G5749" s="2256"/>
    </row>
    <row r="5750" spans="1:7" s="1461" customFormat="1">
      <c r="A5750" s="1314">
        <v>44978</v>
      </c>
      <c r="B5750" s="849"/>
      <c r="C5750" s="1585" t="s">
        <v>28014</v>
      </c>
      <c r="D5750" s="1047"/>
      <c r="E5750" s="2237">
        <v>50</v>
      </c>
      <c r="F5750" s="1926">
        <f t="shared" si="89"/>
        <v>10425037.610000003</v>
      </c>
      <c r="G5750" s="2255"/>
    </row>
    <row r="5751" spans="1:7" s="813" customFormat="1">
      <c r="A5751" s="1880">
        <v>44980</v>
      </c>
      <c r="B5751" s="1455"/>
      <c r="C5751" s="1586" t="s">
        <v>28077</v>
      </c>
      <c r="D5751" s="1249">
        <v>33000</v>
      </c>
      <c r="E5751" s="2249"/>
      <c r="F5751" s="1926">
        <f t="shared" si="89"/>
        <v>10458037.610000003</v>
      </c>
      <c r="G5751" s="2262"/>
    </row>
    <row r="5752" spans="1:7" s="822" customFormat="1">
      <c r="A5752" s="1881">
        <v>44980</v>
      </c>
      <c r="B5752" s="1358"/>
      <c r="C5752" s="1590" t="s">
        <v>28078</v>
      </c>
      <c r="D5752" s="1350">
        <v>27000</v>
      </c>
      <c r="E5752" s="2244"/>
      <c r="F5752" s="1929">
        <f t="shared" si="89"/>
        <v>10485037.610000003</v>
      </c>
      <c r="G5752" s="2256"/>
    </row>
    <row r="5753" spans="1:7" s="1461" customFormat="1">
      <c r="A5753" s="1314">
        <v>44980</v>
      </c>
      <c r="B5753" s="849"/>
      <c r="C5753" s="1585" t="s">
        <v>28079</v>
      </c>
      <c r="D5753" s="1047"/>
      <c r="E5753" s="2237">
        <v>100</v>
      </c>
      <c r="F5753" s="1926">
        <f t="shared" si="89"/>
        <v>10484937.610000003</v>
      </c>
      <c r="G5753" s="2255"/>
    </row>
    <row r="5754" spans="1:7" s="822" customFormat="1">
      <c r="A5754" s="1881">
        <v>44981</v>
      </c>
      <c r="B5754" s="1358"/>
      <c r="C5754" s="1590" t="s">
        <v>28080</v>
      </c>
      <c r="D5754" s="1350">
        <v>30000</v>
      </c>
      <c r="E5754" s="2244"/>
      <c r="F5754" s="1929">
        <f t="shared" si="89"/>
        <v>10514937.610000003</v>
      </c>
      <c r="G5754" s="2256"/>
    </row>
    <row r="5755" spans="1:7" s="1461" customFormat="1">
      <c r="A5755" s="1314">
        <v>44981</v>
      </c>
      <c r="B5755" s="849"/>
      <c r="C5755" s="1585" t="s">
        <v>28081</v>
      </c>
      <c r="D5755" s="1047"/>
      <c r="E5755" s="2237">
        <v>50</v>
      </c>
      <c r="F5755" s="1926">
        <f t="shared" si="89"/>
        <v>10514887.610000003</v>
      </c>
      <c r="G5755" s="2255"/>
    </row>
    <row r="5756" spans="1:7" s="822" customFormat="1">
      <c r="A5756" s="1881">
        <v>44983</v>
      </c>
      <c r="B5756" s="1358"/>
      <c r="C5756" s="1590" t="s">
        <v>28082</v>
      </c>
      <c r="D5756" s="1350">
        <v>25200</v>
      </c>
      <c r="E5756" s="2244"/>
      <c r="F5756" s="1929">
        <f t="shared" si="89"/>
        <v>10540087.610000003</v>
      </c>
      <c r="G5756" s="2256"/>
    </row>
    <row r="5757" spans="1:7" s="1461" customFormat="1">
      <c r="A5757" s="1314">
        <v>44983</v>
      </c>
      <c r="B5757" s="849"/>
      <c r="C5757" s="1585" t="s">
        <v>28083</v>
      </c>
      <c r="D5757" s="1047"/>
      <c r="E5757" s="2237">
        <v>50</v>
      </c>
      <c r="F5757" s="1926">
        <f t="shared" si="89"/>
        <v>10540037.610000003</v>
      </c>
      <c r="G5757" s="2255"/>
    </row>
    <row r="5758" spans="1:7" s="1461" customFormat="1">
      <c r="A5758" s="1314">
        <v>44984</v>
      </c>
      <c r="B5758" s="849"/>
      <c r="C5758" s="1585" t="s">
        <v>28084</v>
      </c>
      <c r="D5758" s="1313">
        <v>10000</v>
      </c>
      <c r="E5758" s="2237"/>
      <c r="F5758" s="1926">
        <f t="shared" si="89"/>
        <v>10550037.610000003</v>
      </c>
      <c r="G5758" s="2255"/>
    </row>
    <row r="5759" spans="1:7" s="1461" customFormat="1">
      <c r="A5759" s="1314">
        <v>44984</v>
      </c>
      <c r="B5759" s="849"/>
      <c r="C5759" s="1585" t="s">
        <v>28085</v>
      </c>
      <c r="D5759" s="1047"/>
      <c r="E5759" s="2237">
        <v>50</v>
      </c>
      <c r="F5759" s="1926">
        <f t="shared" si="89"/>
        <v>10549987.610000003</v>
      </c>
      <c r="G5759" s="2255"/>
    </row>
    <row r="5760" spans="1:7" s="822" customFormat="1">
      <c r="A5760" s="1881">
        <v>44985</v>
      </c>
      <c r="B5760" s="1358"/>
      <c r="C5760" s="1590" t="s">
        <v>28086</v>
      </c>
      <c r="D5760" s="1350">
        <v>65000</v>
      </c>
      <c r="E5760" s="2244"/>
      <c r="F5760" s="1929">
        <f t="shared" si="89"/>
        <v>10614987.610000003</v>
      </c>
      <c r="G5760" s="2256"/>
    </row>
    <row r="5761" spans="1:7" s="1461" customFormat="1">
      <c r="A5761" s="1314">
        <v>44985</v>
      </c>
      <c r="B5761" s="849"/>
      <c r="C5761" s="1585" t="s">
        <v>28087</v>
      </c>
      <c r="D5761" s="1047"/>
      <c r="E5761" s="2237">
        <v>50</v>
      </c>
      <c r="F5761" s="1926">
        <f t="shared" si="89"/>
        <v>10614937.610000003</v>
      </c>
      <c r="G5761" s="2255"/>
    </row>
    <row r="5762" spans="1:7" s="822" customFormat="1">
      <c r="A5762" s="1881">
        <v>44986</v>
      </c>
      <c r="B5762" s="1358"/>
      <c r="C5762" s="1590" t="s">
        <v>28088</v>
      </c>
      <c r="D5762" s="1351">
        <v>500</v>
      </c>
      <c r="E5762" s="2244"/>
      <c r="F5762" s="1929">
        <f t="shared" si="89"/>
        <v>10615437.610000003</v>
      </c>
      <c r="G5762" s="2256"/>
    </row>
    <row r="5763" spans="1:7" s="822" customFormat="1">
      <c r="A5763" s="1881">
        <v>44986</v>
      </c>
      <c r="B5763" s="1358"/>
      <c r="C5763" s="1590" t="s">
        <v>28089</v>
      </c>
      <c r="D5763" s="1350">
        <v>45000</v>
      </c>
      <c r="E5763" s="2244"/>
      <c r="F5763" s="1929">
        <f t="shared" ref="F5763:F5826" si="90">F5762-E5763+D5763</f>
        <v>10660437.610000003</v>
      </c>
      <c r="G5763" s="2256"/>
    </row>
    <row r="5764" spans="1:7" s="822" customFormat="1">
      <c r="A5764" s="1881">
        <v>44986</v>
      </c>
      <c r="B5764" s="1358"/>
      <c r="C5764" s="1590" t="s">
        <v>28090</v>
      </c>
      <c r="D5764" s="1350">
        <v>10000</v>
      </c>
      <c r="E5764" s="2244"/>
      <c r="F5764" s="1929">
        <f t="shared" si="90"/>
        <v>10670437.610000003</v>
      </c>
      <c r="G5764" s="2256"/>
    </row>
    <row r="5765" spans="1:7" s="1461" customFormat="1">
      <c r="A5765" s="1314">
        <v>44986</v>
      </c>
      <c r="B5765" s="849"/>
      <c r="C5765" s="1585" t="s">
        <v>28091</v>
      </c>
      <c r="D5765" s="1047"/>
      <c r="E5765" s="2237">
        <v>100</v>
      </c>
      <c r="F5765" s="1926">
        <f t="shared" si="90"/>
        <v>10670337.610000003</v>
      </c>
      <c r="G5765" s="2255"/>
    </row>
    <row r="5766" spans="1:7" s="822" customFormat="1">
      <c r="A5766" s="1881">
        <v>44987</v>
      </c>
      <c r="B5766" s="1358"/>
      <c r="C5766" s="1590" t="s">
        <v>28092</v>
      </c>
      <c r="D5766" s="1350">
        <v>30000</v>
      </c>
      <c r="E5766" s="2244"/>
      <c r="F5766" s="1929">
        <f t="shared" si="90"/>
        <v>10700337.610000003</v>
      </c>
      <c r="G5766" s="2256"/>
    </row>
    <row r="5767" spans="1:7" s="1461" customFormat="1">
      <c r="A5767" s="1314">
        <v>44987</v>
      </c>
      <c r="B5767" s="849"/>
      <c r="C5767" s="1585" t="s">
        <v>28093</v>
      </c>
      <c r="D5767" s="1047"/>
      <c r="E5767" s="2237">
        <v>50</v>
      </c>
      <c r="F5767" s="1926">
        <f t="shared" si="90"/>
        <v>10700287.610000003</v>
      </c>
      <c r="G5767" s="2255"/>
    </row>
    <row r="5768" spans="1:7" s="1632" customFormat="1">
      <c r="A5768" s="1884">
        <v>44988</v>
      </c>
      <c r="B5768" s="1630"/>
      <c r="C5768" s="2064" t="s">
        <v>28094</v>
      </c>
      <c r="D5768" s="1631">
        <v>15000</v>
      </c>
      <c r="E5768" s="2250"/>
      <c r="F5768" s="1931">
        <f t="shared" si="90"/>
        <v>10715287.610000003</v>
      </c>
      <c r="G5768" s="2263"/>
    </row>
    <row r="5769" spans="1:7" s="822" customFormat="1">
      <c r="A5769" s="1881">
        <v>44988</v>
      </c>
      <c r="B5769" s="1358"/>
      <c r="C5769" s="1590" t="s">
        <v>28095</v>
      </c>
      <c r="D5769" s="1350">
        <v>10000</v>
      </c>
      <c r="E5769" s="2244"/>
      <c r="F5769" s="1929">
        <f t="shared" si="90"/>
        <v>10725287.610000003</v>
      </c>
      <c r="G5769" s="2256"/>
    </row>
    <row r="5770" spans="1:7" s="822" customFormat="1">
      <c r="A5770" s="1881">
        <v>44988</v>
      </c>
      <c r="B5770" s="1358"/>
      <c r="C5770" s="1590" t="s">
        <v>28096</v>
      </c>
      <c r="D5770" s="1350">
        <v>24000</v>
      </c>
      <c r="E5770" s="2244"/>
      <c r="F5770" s="1929">
        <f t="shared" si="90"/>
        <v>10749287.610000003</v>
      </c>
      <c r="G5770" s="2256"/>
    </row>
    <row r="5771" spans="1:7" s="1461" customFormat="1">
      <c r="A5771" s="1314">
        <v>44988</v>
      </c>
      <c r="B5771" s="849"/>
      <c r="C5771" s="1585" t="s">
        <v>28097</v>
      </c>
      <c r="D5771" s="1047"/>
      <c r="E5771" s="2237">
        <v>150</v>
      </c>
      <c r="F5771" s="1926">
        <f t="shared" si="90"/>
        <v>10749137.610000003</v>
      </c>
      <c r="G5771" s="2255"/>
    </row>
    <row r="5772" spans="1:7" s="822" customFormat="1">
      <c r="A5772" s="1881">
        <v>44989</v>
      </c>
      <c r="B5772" s="1358"/>
      <c r="C5772" s="1590" t="s">
        <v>28098</v>
      </c>
      <c r="D5772" s="1350">
        <v>10000</v>
      </c>
      <c r="E5772" s="2244"/>
      <c r="F5772" s="1929">
        <f t="shared" si="90"/>
        <v>10759137.610000003</v>
      </c>
      <c r="G5772" s="2256"/>
    </row>
    <row r="5773" spans="1:7" s="822" customFormat="1">
      <c r="A5773" s="1881">
        <v>44989</v>
      </c>
      <c r="B5773" s="1358"/>
      <c r="C5773" s="1590" t="s">
        <v>28099</v>
      </c>
      <c r="D5773" s="1350">
        <v>20000</v>
      </c>
      <c r="E5773" s="2244"/>
      <c r="F5773" s="1929">
        <f t="shared" si="90"/>
        <v>10779137.610000003</v>
      </c>
      <c r="G5773" s="2256"/>
    </row>
    <row r="5774" spans="1:7" s="1461" customFormat="1">
      <c r="A5774" s="1314">
        <v>44989</v>
      </c>
      <c r="B5774" s="849"/>
      <c r="C5774" s="1585" t="s">
        <v>28100</v>
      </c>
      <c r="D5774" s="1047"/>
      <c r="E5774" s="2237">
        <v>100</v>
      </c>
      <c r="F5774" s="1926">
        <f t="shared" si="90"/>
        <v>10779037.610000003</v>
      </c>
      <c r="G5774" s="2255"/>
    </row>
    <row r="5775" spans="1:7" s="822" customFormat="1">
      <c r="A5775" s="1881">
        <v>44990</v>
      </c>
      <c r="B5775" s="1358"/>
      <c r="C5775" s="1590" t="s">
        <v>28101</v>
      </c>
      <c r="D5775" s="1350">
        <v>10000</v>
      </c>
      <c r="E5775" s="2244"/>
      <c r="F5775" s="1929">
        <f t="shared" si="90"/>
        <v>10789037.610000003</v>
      </c>
      <c r="G5775" s="2256"/>
    </row>
    <row r="5776" spans="1:7" s="822" customFormat="1">
      <c r="A5776" s="1881">
        <v>44990</v>
      </c>
      <c r="B5776" s="1358"/>
      <c r="C5776" s="1590" t="s">
        <v>28102</v>
      </c>
      <c r="D5776" s="1351"/>
      <c r="E5776" s="2251">
        <v>175660</v>
      </c>
      <c r="F5776" s="1929">
        <f t="shared" si="90"/>
        <v>10613377.610000003</v>
      </c>
      <c r="G5776" s="2256"/>
    </row>
    <row r="5777" spans="1:7" s="822" customFormat="1">
      <c r="A5777" s="1881">
        <v>44990</v>
      </c>
      <c r="B5777" s="1358"/>
      <c r="C5777" s="1590" t="s">
        <v>28103</v>
      </c>
      <c r="D5777" s="1351"/>
      <c r="E5777" s="2251">
        <v>28000</v>
      </c>
      <c r="F5777" s="1929">
        <f t="shared" si="90"/>
        <v>10585377.610000003</v>
      </c>
      <c r="G5777" s="2256"/>
    </row>
    <row r="5778" spans="1:7" s="822" customFormat="1">
      <c r="A5778" s="1881">
        <v>44990</v>
      </c>
      <c r="B5778" s="1358"/>
      <c r="C5778" s="1590" t="s">
        <v>28104</v>
      </c>
      <c r="D5778" s="1351"/>
      <c r="E5778" s="2251">
        <v>22960</v>
      </c>
      <c r="F5778" s="1929">
        <f t="shared" si="90"/>
        <v>10562417.610000003</v>
      </c>
      <c r="G5778" s="2256"/>
    </row>
    <row r="5779" spans="1:7" s="1461" customFormat="1">
      <c r="A5779" s="1314">
        <v>44990</v>
      </c>
      <c r="B5779" s="849"/>
      <c r="C5779" s="1585" t="s">
        <v>28105</v>
      </c>
      <c r="D5779" s="1047"/>
      <c r="E5779" s="2237">
        <v>25</v>
      </c>
      <c r="F5779" s="1926">
        <f t="shared" si="90"/>
        <v>10562392.610000003</v>
      </c>
      <c r="G5779" s="2255"/>
    </row>
    <row r="5780" spans="1:7" s="1461" customFormat="1">
      <c r="A5780" s="1314">
        <v>44990</v>
      </c>
      <c r="B5780" s="849"/>
      <c r="C5780" s="1585" t="s">
        <v>28106</v>
      </c>
      <c r="D5780" s="1047"/>
      <c r="E5780" s="2237">
        <v>1.87</v>
      </c>
      <c r="F5780" s="1926">
        <f t="shared" si="90"/>
        <v>10562390.740000004</v>
      </c>
      <c r="G5780" s="2255"/>
    </row>
    <row r="5781" spans="1:7" s="822" customFormat="1">
      <c r="A5781" s="1881">
        <v>44990</v>
      </c>
      <c r="B5781" s="1358"/>
      <c r="C5781" s="1590" t="s">
        <v>28107</v>
      </c>
      <c r="D5781" s="1351"/>
      <c r="E5781" s="2251">
        <v>75793.33</v>
      </c>
      <c r="F5781" s="1929">
        <f t="shared" si="90"/>
        <v>10486597.410000004</v>
      </c>
      <c r="G5781" s="2256"/>
    </row>
    <row r="5782" spans="1:7" s="822" customFormat="1">
      <c r="A5782" s="1881">
        <v>44990</v>
      </c>
      <c r="B5782" s="1358"/>
      <c r="C5782" s="1590" t="s">
        <v>28108</v>
      </c>
      <c r="D5782" s="1351"/>
      <c r="E5782" s="2251">
        <v>75793.33</v>
      </c>
      <c r="F5782" s="1929">
        <f t="shared" si="90"/>
        <v>10410804.080000004</v>
      </c>
      <c r="G5782" s="2256"/>
    </row>
    <row r="5783" spans="1:7" s="822" customFormat="1">
      <c r="A5783" s="1881">
        <v>44990</v>
      </c>
      <c r="B5783" s="1358"/>
      <c r="C5783" s="1590" t="s">
        <v>28109</v>
      </c>
      <c r="D5783" s="1351"/>
      <c r="E5783" s="2251">
        <v>10000</v>
      </c>
      <c r="F5783" s="1929">
        <f t="shared" si="90"/>
        <v>10400804.080000004</v>
      </c>
      <c r="G5783" s="2256"/>
    </row>
    <row r="5784" spans="1:7" s="1461" customFormat="1">
      <c r="A5784" s="1314">
        <v>44990</v>
      </c>
      <c r="B5784" s="849"/>
      <c r="C5784" s="1585" t="s">
        <v>28110</v>
      </c>
      <c r="D5784" s="1047"/>
      <c r="E5784" s="2237">
        <v>25</v>
      </c>
      <c r="F5784" s="1926">
        <f t="shared" si="90"/>
        <v>10400779.080000004</v>
      </c>
      <c r="G5784" s="2255"/>
    </row>
    <row r="5785" spans="1:7" s="1461" customFormat="1">
      <c r="A5785" s="1314">
        <v>44990</v>
      </c>
      <c r="B5785" s="849"/>
      <c r="C5785" s="1585" t="s">
        <v>28106</v>
      </c>
      <c r="D5785" s="1047"/>
      <c r="E5785" s="2237">
        <v>1.87</v>
      </c>
      <c r="F5785" s="1926">
        <f t="shared" si="90"/>
        <v>10400777.210000005</v>
      </c>
      <c r="G5785" s="2255"/>
    </row>
    <row r="5786" spans="1:7" s="822" customFormat="1">
      <c r="A5786" s="1881">
        <v>44990</v>
      </c>
      <c r="B5786" s="1358"/>
      <c r="C5786" s="1590" t="s">
        <v>28111</v>
      </c>
      <c r="D5786" s="1351"/>
      <c r="E5786" s="2251">
        <v>30000</v>
      </c>
      <c r="F5786" s="1929">
        <f t="shared" si="90"/>
        <v>10370777.210000005</v>
      </c>
      <c r="G5786" s="2256"/>
    </row>
    <row r="5787" spans="1:7" s="1461" customFormat="1">
      <c r="A5787" s="1314">
        <v>44990</v>
      </c>
      <c r="B5787" s="849"/>
      <c r="C5787" s="1585" t="s">
        <v>28112</v>
      </c>
      <c r="D5787" s="1047"/>
      <c r="E5787" s="2237">
        <v>25</v>
      </c>
      <c r="F5787" s="1926">
        <f t="shared" si="90"/>
        <v>10370752.210000005</v>
      </c>
      <c r="G5787" s="2255"/>
    </row>
    <row r="5788" spans="1:7" s="1461" customFormat="1">
      <c r="A5788" s="1314">
        <v>44990</v>
      </c>
      <c r="B5788" s="849"/>
      <c r="C5788" s="1585" t="s">
        <v>28106</v>
      </c>
      <c r="D5788" s="1047"/>
      <c r="E5788" s="2237">
        <v>1.87</v>
      </c>
      <c r="F5788" s="1926">
        <f t="shared" si="90"/>
        <v>10370750.340000005</v>
      </c>
      <c r="G5788" s="2255"/>
    </row>
    <row r="5789" spans="1:7" s="822" customFormat="1">
      <c r="A5789" s="1881">
        <v>44990</v>
      </c>
      <c r="B5789" s="1358"/>
      <c r="C5789" s="1590" t="s">
        <v>28113</v>
      </c>
      <c r="D5789" s="1351"/>
      <c r="E5789" s="2251">
        <v>105793.33</v>
      </c>
      <c r="F5789" s="1929">
        <f t="shared" si="90"/>
        <v>10264957.010000005</v>
      </c>
      <c r="G5789" s="2256"/>
    </row>
    <row r="5790" spans="1:7" s="1461" customFormat="1">
      <c r="A5790" s="1314">
        <v>44990</v>
      </c>
      <c r="B5790" s="849"/>
      <c r="C5790" s="1585" t="s">
        <v>28114</v>
      </c>
      <c r="D5790" s="1047"/>
      <c r="E5790" s="2237">
        <v>50</v>
      </c>
      <c r="F5790" s="1926">
        <f t="shared" si="90"/>
        <v>10264907.010000005</v>
      </c>
      <c r="G5790" s="2255"/>
    </row>
    <row r="5791" spans="1:7" s="1461" customFormat="1">
      <c r="A5791" s="1314">
        <v>44990</v>
      </c>
      <c r="B5791" s="849"/>
      <c r="C5791" s="1585" t="s">
        <v>28106</v>
      </c>
      <c r="D5791" s="1047"/>
      <c r="E5791" s="2237">
        <v>3.75</v>
      </c>
      <c r="F5791" s="1926">
        <f t="shared" si="90"/>
        <v>10264903.260000005</v>
      </c>
      <c r="G5791" s="2255"/>
    </row>
    <row r="5792" spans="1:7" s="822" customFormat="1">
      <c r="A5792" s="1881">
        <v>44990</v>
      </c>
      <c r="B5792" s="1358"/>
      <c r="C5792" s="1590" t="s">
        <v>28115</v>
      </c>
      <c r="D5792" s="1351"/>
      <c r="E5792" s="2251">
        <v>30000</v>
      </c>
      <c r="F5792" s="1929">
        <f t="shared" si="90"/>
        <v>10234903.260000005</v>
      </c>
      <c r="G5792" s="2256"/>
    </row>
    <row r="5793" spans="1:7" s="1461" customFormat="1">
      <c r="A5793" s="1314">
        <v>44990</v>
      </c>
      <c r="B5793" s="849"/>
      <c r="C5793" s="1585" t="s">
        <v>28116</v>
      </c>
      <c r="D5793" s="1047"/>
      <c r="E5793" s="2237">
        <v>25</v>
      </c>
      <c r="F5793" s="1926">
        <f t="shared" si="90"/>
        <v>10234878.260000005</v>
      </c>
      <c r="G5793" s="2255"/>
    </row>
    <row r="5794" spans="1:7" s="1461" customFormat="1">
      <c r="A5794" s="1314">
        <v>44990</v>
      </c>
      <c r="B5794" s="849"/>
      <c r="C5794" s="1585" t="s">
        <v>28106</v>
      </c>
      <c r="D5794" s="1047"/>
      <c r="E5794" s="2237">
        <v>1.87</v>
      </c>
      <c r="F5794" s="1926">
        <f t="shared" si="90"/>
        <v>10234876.390000006</v>
      </c>
      <c r="G5794" s="2255"/>
    </row>
    <row r="5795" spans="1:7" s="1461" customFormat="1">
      <c r="A5795" s="1314">
        <v>44991</v>
      </c>
      <c r="B5795" s="849"/>
      <c r="C5795" s="1585" t="s">
        <v>28173</v>
      </c>
      <c r="D5795" s="1313">
        <v>75000</v>
      </c>
      <c r="E5795" s="2237"/>
      <c r="F5795" s="1926">
        <f t="shared" si="90"/>
        <v>10309876.390000006</v>
      </c>
      <c r="G5795" s="2255"/>
    </row>
    <row r="5796" spans="1:7" s="1461" customFormat="1">
      <c r="A5796" s="1314">
        <v>44991</v>
      </c>
      <c r="B5796" s="849"/>
      <c r="C5796" s="1585" t="s">
        <v>28117</v>
      </c>
      <c r="D5796" s="1047"/>
      <c r="E5796" s="2237">
        <v>50</v>
      </c>
      <c r="F5796" s="1926">
        <f t="shared" si="90"/>
        <v>10309826.390000006</v>
      </c>
      <c r="G5796" s="2255"/>
    </row>
    <row r="5797" spans="1:7" s="1461" customFormat="1">
      <c r="A5797" s="1314">
        <v>44992</v>
      </c>
      <c r="B5797" s="849"/>
      <c r="C5797" s="1585" t="s">
        <v>28118</v>
      </c>
      <c r="D5797" s="1047"/>
      <c r="E5797" s="2239">
        <v>10000000</v>
      </c>
      <c r="F5797" s="1926">
        <f t="shared" si="90"/>
        <v>309826.39000000618</v>
      </c>
      <c r="G5797" s="2255"/>
    </row>
    <row r="5798" spans="1:7" s="822" customFormat="1">
      <c r="A5798" s="1881">
        <v>44992</v>
      </c>
      <c r="B5798" s="1358"/>
      <c r="C5798" s="1590" t="s">
        <v>28119</v>
      </c>
      <c r="D5798" s="1350">
        <v>25000</v>
      </c>
      <c r="E5798" s="2244"/>
      <c r="F5798" s="1929">
        <f t="shared" si="90"/>
        <v>334826.39000000618</v>
      </c>
      <c r="G5798" s="2256"/>
    </row>
    <row r="5799" spans="1:7" s="822" customFormat="1">
      <c r="A5799" s="1881">
        <v>44992</v>
      </c>
      <c r="B5799" s="1358"/>
      <c r="C5799" s="1590" t="s">
        <v>28120</v>
      </c>
      <c r="D5799" s="1350">
        <v>49000</v>
      </c>
      <c r="E5799" s="2244"/>
      <c r="F5799" s="1929">
        <f t="shared" si="90"/>
        <v>383826.39000000618</v>
      </c>
      <c r="G5799" s="2256"/>
    </row>
    <row r="5800" spans="1:7" s="1461" customFormat="1">
      <c r="A5800" s="1314">
        <v>44992</v>
      </c>
      <c r="B5800" s="849"/>
      <c r="C5800" s="1585" t="s">
        <v>28121</v>
      </c>
      <c r="D5800" s="1047"/>
      <c r="E5800" s="2237">
        <v>50</v>
      </c>
      <c r="F5800" s="1926">
        <f t="shared" si="90"/>
        <v>383776.39000000618</v>
      </c>
      <c r="G5800" s="2255"/>
    </row>
    <row r="5801" spans="1:7" s="822" customFormat="1">
      <c r="A5801" s="1881">
        <v>44995</v>
      </c>
      <c r="B5801" s="1358"/>
      <c r="C5801" s="1590" t="s">
        <v>28174</v>
      </c>
      <c r="D5801" s="1350">
        <v>35000</v>
      </c>
      <c r="E5801" s="2244"/>
      <c r="F5801" s="1929">
        <f t="shared" si="90"/>
        <v>418776.39000000618</v>
      </c>
      <c r="G5801" s="2256"/>
    </row>
    <row r="5802" spans="1:7" s="822" customFormat="1">
      <c r="A5802" s="1881">
        <v>44995</v>
      </c>
      <c r="B5802" s="1358"/>
      <c r="C5802" s="1590" t="s">
        <v>28175</v>
      </c>
      <c r="D5802" s="1350">
        <v>65000</v>
      </c>
      <c r="E5802" s="2244"/>
      <c r="F5802" s="1929">
        <f t="shared" si="90"/>
        <v>483776.39000000618</v>
      </c>
      <c r="G5802" s="2256"/>
    </row>
    <row r="5803" spans="1:7" s="1461" customFormat="1">
      <c r="A5803" s="1314">
        <v>44995</v>
      </c>
      <c r="B5803" s="849"/>
      <c r="C5803" s="1585" t="s">
        <v>28176</v>
      </c>
      <c r="D5803" s="1047"/>
      <c r="E5803" s="2237">
        <v>100</v>
      </c>
      <c r="F5803" s="1926">
        <f t="shared" si="90"/>
        <v>483676.39000000618</v>
      </c>
      <c r="G5803" s="2255"/>
    </row>
    <row r="5804" spans="1:7" s="822" customFormat="1">
      <c r="A5804" s="1881">
        <v>45001</v>
      </c>
      <c r="B5804" s="1358"/>
      <c r="C5804" s="1590" t="s">
        <v>28234</v>
      </c>
      <c r="D5804" s="1350">
        <v>35000</v>
      </c>
      <c r="E5804" s="2244"/>
      <c r="F5804" s="1929">
        <f t="shared" si="90"/>
        <v>518676.39000000618</v>
      </c>
      <c r="G5804" s="2256"/>
    </row>
    <row r="5805" spans="1:7" s="1461" customFormat="1">
      <c r="A5805" s="1314">
        <v>45001</v>
      </c>
      <c r="B5805" s="849"/>
      <c r="C5805" s="1585" t="s">
        <v>28235</v>
      </c>
      <c r="D5805" s="1047"/>
      <c r="E5805" s="2237">
        <v>50</v>
      </c>
      <c r="F5805" s="1926">
        <f t="shared" si="90"/>
        <v>518626.39000000618</v>
      </c>
      <c r="G5805" s="2255"/>
    </row>
    <row r="5806" spans="1:7" s="822" customFormat="1">
      <c r="A5806" s="1881">
        <v>45002</v>
      </c>
      <c r="B5806" s="1358"/>
      <c r="C5806" s="1590" t="s">
        <v>28236</v>
      </c>
      <c r="D5806" s="1350">
        <v>89000</v>
      </c>
      <c r="E5806" s="2244"/>
      <c r="F5806" s="1929">
        <f t="shared" si="90"/>
        <v>607626.39000000618</v>
      </c>
      <c r="G5806" s="2256"/>
    </row>
    <row r="5807" spans="1:7" s="1461" customFormat="1">
      <c r="A5807" s="1314">
        <v>45002</v>
      </c>
      <c r="B5807" s="849"/>
      <c r="C5807" s="1585" t="s">
        <v>28237</v>
      </c>
      <c r="D5807" s="1047"/>
      <c r="E5807" s="2237">
        <v>50</v>
      </c>
      <c r="F5807" s="1926">
        <f t="shared" si="90"/>
        <v>607576.39000000618</v>
      </c>
      <c r="G5807" s="2255"/>
    </row>
    <row r="5808" spans="1:7" s="822" customFormat="1">
      <c r="A5808" s="1881">
        <v>45003</v>
      </c>
      <c r="B5808" s="1358"/>
      <c r="C5808" s="1590" t="s">
        <v>28238</v>
      </c>
      <c r="D5808" s="1350">
        <v>75000</v>
      </c>
      <c r="E5808" s="2244"/>
      <c r="F5808" s="1929">
        <f t="shared" si="90"/>
        <v>682576.39000000618</v>
      </c>
      <c r="G5808" s="2256"/>
    </row>
    <row r="5809" spans="1:7" s="822" customFormat="1">
      <c r="A5809" s="1881">
        <v>45006</v>
      </c>
      <c r="B5809" s="1358"/>
      <c r="C5809" s="1590" t="s">
        <v>28239</v>
      </c>
      <c r="D5809" s="1351"/>
      <c r="E5809" s="2251">
        <v>250000</v>
      </c>
      <c r="F5809" s="1929">
        <f t="shared" si="90"/>
        <v>432576.39000000618</v>
      </c>
      <c r="G5809" s="2256"/>
    </row>
    <row r="5810" spans="1:7" s="822" customFormat="1">
      <c r="A5810" s="1881">
        <v>45006</v>
      </c>
      <c r="B5810" s="1358"/>
      <c r="C5810" s="1590" t="s">
        <v>28240</v>
      </c>
      <c r="D5810" s="1351"/>
      <c r="E5810" s="2251">
        <v>70000</v>
      </c>
      <c r="F5810" s="1929">
        <f t="shared" si="90"/>
        <v>362576.39000000618</v>
      </c>
      <c r="G5810" s="2256"/>
    </row>
    <row r="5811" spans="1:7" s="822" customFormat="1">
      <c r="A5811" s="1881">
        <v>45006</v>
      </c>
      <c r="B5811" s="1358"/>
      <c r="C5811" s="1590" t="s">
        <v>28241</v>
      </c>
      <c r="D5811" s="1351"/>
      <c r="E5811" s="2251">
        <v>33000</v>
      </c>
      <c r="F5811" s="1929">
        <f t="shared" si="90"/>
        <v>329576.39000000618</v>
      </c>
      <c r="G5811" s="2256"/>
    </row>
    <row r="5812" spans="1:7" s="822" customFormat="1">
      <c r="A5812" s="1881">
        <v>45006</v>
      </c>
      <c r="B5812" s="1358"/>
      <c r="C5812" s="1590" t="s">
        <v>28242</v>
      </c>
      <c r="D5812" s="1351"/>
      <c r="E5812" s="2251">
        <v>18000</v>
      </c>
      <c r="F5812" s="1929">
        <f t="shared" si="90"/>
        <v>311576.39000000618</v>
      </c>
      <c r="G5812" s="2256"/>
    </row>
    <row r="5813" spans="1:7" s="1461" customFormat="1">
      <c r="A5813" s="1314">
        <v>45006</v>
      </c>
      <c r="B5813" s="849"/>
      <c r="C5813" s="1585" t="s">
        <v>28243</v>
      </c>
      <c r="D5813" s="1047"/>
      <c r="E5813" s="2237">
        <v>25</v>
      </c>
      <c r="F5813" s="1926">
        <f t="shared" si="90"/>
        <v>311551.39000000618</v>
      </c>
      <c r="G5813" s="2255"/>
    </row>
    <row r="5814" spans="1:7" s="1461" customFormat="1">
      <c r="A5814" s="1314">
        <v>45006</v>
      </c>
      <c r="B5814" s="849"/>
      <c r="C5814" s="1585" t="s">
        <v>28244</v>
      </c>
      <c r="D5814" s="1047"/>
      <c r="E5814" s="2237">
        <v>1.87</v>
      </c>
      <c r="F5814" s="1926">
        <f t="shared" si="90"/>
        <v>311549.52000000619</v>
      </c>
      <c r="G5814" s="2255"/>
    </row>
    <row r="5815" spans="1:7" s="822" customFormat="1">
      <c r="A5815" s="1881">
        <v>45009</v>
      </c>
      <c r="B5815" s="1358"/>
      <c r="C5815" s="1590" t="s">
        <v>28268</v>
      </c>
      <c r="D5815" s="1350">
        <v>63000</v>
      </c>
      <c r="E5815" s="2244"/>
      <c r="F5815" s="1929">
        <f t="shared" si="90"/>
        <v>374549.52000000619</v>
      </c>
      <c r="G5815" s="2256"/>
    </row>
    <row r="5816" spans="1:7" s="1461" customFormat="1">
      <c r="A5816" s="1314">
        <v>45009</v>
      </c>
      <c r="B5816" s="849"/>
      <c r="C5816" s="1585" t="s">
        <v>28269</v>
      </c>
      <c r="D5816" s="1047"/>
      <c r="E5816" s="2237">
        <v>50</v>
      </c>
      <c r="F5816" s="1926">
        <f t="shared" si="90"/>
        <v>374499.52000000619</v>
      </c>
      <c r="G5816" s="2255"/>
    </row>
    <row r="5817" spans="1:7" s="822" customFormat="1">
      <c r="A5817" s="1881">
        <v>45011</v>
      </c>
      <c r="B5817" s="1358"/>
      <c r="C5817" s="1590" t="s">
        <v>28270</v>
      </c>
      <c r="D5817" s="1350">
        <v>25000</v>
      </c>
      <c r="E5817" s="2244"/>
      <c r="F5817" s="1929">
        <f t="shared" si="90"/>
        <v>399499.52000000619</v>
      </c>
      <c r="G5817" s="2256"/>
    </row>
    <row r="5818" spans="1:7" s="1461" customFormat="1">
      <c r="A5818" s="1314">
        <v>45011</v>
      </c>
      <c r="B5818" s="849"/>
      <c r="C5818" s="1585" t="s">
        <v>28271</v>
      </c>
      <c r="D5818" s="1047"/>
      <c r="E5818" s="2237">
        <v>50</v>
      </c>
      <c r="F5818" s="1926">
        <f t="shared" si="90"/>
        <v>399449.52000000619</v>
      </c>
      <c r="G5818" s="2255"/>
    </row>
    <row r="5819" spans="1:7" s="822" customFormat="1">
      <c r="A5819" s="1881">
        <v>45013</v>
      </c>
      <c r="B5819" s="1358"/>
      <c r="C5819" s="1590" t="s">
        <v>28272</v>
      </c>
      <c r="D5819" s="1350">
        <v>50000.01</v>
      </c>
      <c r="E5819" s="2244"/>
      <c r="F5819" s="1929">
        <f t="shared" si="90"/>
        <v>449449.5300000062</v>
      </c>
      <c r="G5819" s="2256"/>
    </row>
    <row r="5820" spans="1:7" s="822" customFormat="1">
      <c r="A5820" s="1881">
        <v>45013</v>
      </c>
      <c r="B5820" s="1358"/>
      <c r="C5820" s="1590" t="s">
        <v>28273</v>
      </c>
      <c r="D5820" s="1350">
        <v>30000</v>
      </c>
      <c r="E5820" s="2244"/>
      <c r="F5820" s="1929">
        <f t="shared" si="90"/>
        <v>479449.5300000062</v>
      </c>
      <c r="G5820" s="2256"/>
    </row>
    <row r="5821" spans="1:7" s="822" customFormat="1">
      <c r="A5821" s="1881">
        <v>45013</v>
      </c>
      <c r="B5821" s="1358"/>
      <c r="C5821" s="1590" t="s">
        <v>28274</v>
      </c>
      <c r="D5821" s="1351"/>
      <c r="E5821" s="2244">
        <v>100</v>
      </c>
      <c r="F5821" s="1929">
        <f t="shared" si="90"/>
        <v>479349.5300000062</v>
      </c>
      <c r="G5821" s="2256"/>
    </row>
    <row r="5822" spans="1:7" s="822" customFormat="1">
      <c r="A5822" s="1881">
        <v>45015</v>
      </c>
      <c r="B5822" s="1358"/>
      <c r="C5822" s="1590" t="s">
        <v>28344</v>
      </c>
      <c r="D5822" s="1350">
        <v>15000</v>
      </c>
      <c r="E5822" s="2244"/>
      <c r="F5822" s="1929">
        <f t="shared" si="90"/>
        <v>494349.5300000062</v>
      </c>
      <c r="G5822" s="2256"/>
    </row>
    <row r="5823" spans="1:7" s="822" customFormat="1">
      <c r="A5823" s="1881">
        <v>45015</v>
      </c>
      <c r="B5823" s="1358"/>
      <c r="C5823" s="1590" t="s">
        <v>28345</v>
      </c>
      <c r="D5823" s="1351"/>
      <c r="E5823" s="2244">
        <v>50</v>
      </c>
      <c r="F5823" s="1929">
        <f t="shared" si="90"/>
        <v>494299.5300000062</v>
      </c>
      <c r="G5823" s="2256"/>
    </row>
    <row r="5824" spans="1:7" s="822" customFormat="1">
      <c r="A5824" s="1881">
        <v>45017</v>
      </c>
      <c r="B5824" s="1358"/>
      <c r="C5824" s="1590" t="s">
        <v>11736</v>
      </c>
      <c r="D5824" s="1351"/>
      <c r="E5824" s="2251">
        <v>10925.17</v>
      </c>
      <c r="F5824" s="1929">
        <f t="shared" si="90"/>
        <v>483374.36000000621</v>
      </c>
      <c r="G5824" s="2256"/>
    </row>
    <row r="5825" spans="1:7" s="822" customFormat="1">
      <c r="A5825" s="1881">
        <v>45017</v>
      </c>
      <c r="B5825" s="1358"/>
      <c r="C5825" s="1590" t="s">
        <v>11737</v>
      </c>
      <c r="D5825" s="1351"/>
      <c r="E5825" s="2244">
        <v>819.39</v>
      </c>
      <c r="F5825" s="1929">
        <f t="shared" si="90"/>
        <v>482554.9700000062</v>
      </c>
      <c r="G5825" s="2256"/>
    </row>
    <row r="5826" spans="1:7" s="822" customFormat="1">
      <c r="A5826" s="1881">
        <v>45019</v>
      </c>
      <c r="B5826" s="1358"/>
      <c r="C5826" s="1590" t="s">
        <v>28346</v>
      </c>
      <c r="D5826" s="1350">
        <v>1000</v>
      </c>
      <c r="E5826" s="2244"/>
      <c r="F5826" s="1929">
        <f t="shared" si="90"/>
        <v>483554.9700000062</v>
      </c>
      <c r="G5826" s="2256"/>
    </row>
    <row r="5827" spans="1:7" s="822" customFormat="1">
      <c r="A5827" s="1881">
        <v>45019</v>
      </c>
      <c r="B5827" s="1358"/>
      <c r="C5827" s="1590" t="s">
        <v>28347</v>
      </c>
      <c r="D5827" s="1350">
        <v>4000</v>
      </c>
      <c r="E5827" s="2244"/>
      <c r="F5827" s="1929">
        <f t="shared" ref="F5827:F5890" si="91">F5826-E5827+D5827</f>
        <v>487554.9700000062</v>
      </c>
      <c r="G5827" s="2256"/>
    </row>
    <row r="5828" spans="1:7" s="822" customFormat="1">
      <c r="A5828" s="1881">
        <v>45019</v>
      </c>
      <c r="B5828" s="1358"/>
      <c r="C5828" s="1590" t="s">
        <v>28348</v>
      </c>
      <c r="D5828" s="1350">
        <v>4000000</v>
      </c>
      <c r="E5828" s="2244"/>
      <c r="F5828" s="1929">
        <f t="shared" si="91"/>
        <v>4487554.9700000063</v>
      </c>
      <c r="G5828" s="2256"/>
    </row>
    <row r="5829" spans="1:7" s="822" customFormat="1">
      <c r="A5829" s="1881">
        <v>45019</v>
      </c>
      <c r="B5829" s="1358"/>
      <c r="C5829" s="1590" t="s">
        <v>28349</v>
      </c>
      <c r="D5829" s="1351"/>
      <c r="E5829" s="2244">
        <v>50</v>
      </c>
      <c r="F5829" s="1929">
        <f t="shared" si="91"/>
        <v>4487504.9700000063</v>
      </c>
      <c r="G5829" s="2256"/>
    </row>
    <row r="5830" spans="1:7" s="822" customFormat="1">
      <c r="A5830" s="1881">
        <v>45020</v>
      </c>
      <c r="B5830" s="1358"/>
      <c r="C5830" s="1590" t="s">
        <v>28350</v>
      </c>
      <c r="D5830" s="1350">
        <v>30000</v>
      </c>
      <c r="E5830" s="2244"/>
      <c r="F5830" s="1929">
        <f t="shared" si="91"/>
        <v>4517504.9700000063</v>
      </c>
      <c r="G5830" s="2256"/>
    </row>
    <row r="5831" spans="1:7" s="822" customFormat="1">
      <c r="A5831" s="1881">
        <v>45020</v>
      </c>
      <c r="B5831" s="1358"/>
      <c r="C5831" s="1590" t="s">
        <v>28351</v>
      </c>
      <c r="D5831" s="1351"/>
      <c r="E5831" s="2244">
        <v>50</v>
      </c>
      <c r="F5831" s="1929">
        <f t="shared" si="91"/>
        <v>4517454.9700000063</v>
      </c>
      <c r="G5831" s="2256"/>
    </row>
    <row r="5832" spans="1:7" s="822" customFormat="1">
      <c r="A5832" s="1881">
        <v>45021</v>
      </c>
      <c r="B5832" s="1358"/>
      <c r="C5832" s="1590" t="s">
        <v>28352</v>
      </c>
      <c r="D5832" s="1351"/>
      <c r="E5832" s="2251">
        <v>4000000</v>
      </c>
      <c r="F5832" s="1929">
        <f t="shared" si="91"/>
        <v>517454.97000000626</v>
      </c>
      <c r="G5832" s="2256"/>
    </row>
    <row r="5833" spans="1:7" s="822" customFormat="1">
      <c r="A5833" s="1881">
        <v>45021</v>
      </c>
      <c r="B5833" s="1358"/>
      <c r="C5833" s="1590" t="s">
        <v>28353</v>
      </c>
      <c r="D5833" s="1351"/>
      <c r="E5833" s="2244">
        <v>50</v>
      </c>
      <c r="F5833" s="1929">
        <f t="shared" si="91"/>
        <v>517404.97000000626</v>
      </c>
      <c r="G5833" s="2256"/>
    </row>
    <row r="5834" spans="1:7" s="822" customFormat="1">
      <c r="A5834" s="1881">
        <v>45021</v>
      </c>
      <c r="B5834" s="1358"/>
      <c r="C5834" s="1590" t="s">
        <v>28354</v>
      </c>
      <c r="D5834" s="1351"/>
      <c r="E5834" s="2244">
        <v>3.75</v>
      </c>
      <c r="F5834" s="1929">
        <f t="shared" si="91"/>
        <v>517401.22000000626</v>
      </c>
      <c r="G5834" s="2256"/>
    </row>
    <row r="5835" spans="1:7" s="1461" customFormat="1">
      <c r="A5835" s="1314">
        <v>45028</v>
      </c>
      <c r="B5835" s="849"/>
      <c r="C5835" s="1585" t="s">
        <v>28510</v>
      </c>
      <c r="D5835" s="1313">
        <v>1135250</v>
      </c>
      <c r="E5835" s="2237"/>
      <c r="F5835" s="1926">
        <f t="shared" si="91"/>
        <v>1652651.2200000063</v>
      </c>
      <c r="G5835" s="2255"/>
    </row>
    <row r="5836" spans="1:7" s="1461" customFormat="1">
      <c r="A5836" s="1314">
        <v>45028</v>
      </c>
      <c r="B5836" s="849"/>
      <c r="C5836" s="1585" t="s">
        <v>28511</v>
      </c>
      <c r="D5836" s="1047"/>
      <c r="E5836" s="2237">
        <v>50</v>
      </c>
      <c r="F5836" s="1926">
        <f t="shared" si="91"/>
        <v>1652601.2200000063</v>
      </c>
      <c r="G5836" s="2255"/>
    </row>
    <row r="5837" spans="1:7" s="822" customFormat="1">
      <c r="A5837" s="1881">
        <v>45029</v>
      </c>
      <c r="B5837" s="1358"/>
      <c r="C5837" s="1590" t="s">
        <v>28512</v>
      </c>
      <c r="D5837" s="1350">
        <v>40000</v>
      </c>
      <c r="E5837" s="2244"/>
      <c r="F5837" s="1929">
        <f t="shared" si="91"/>
        <v>1692601.2200000063</v>
      </c>
      <c r="G5837" s="2256"/>
    </row>
    <row r="5838" spans="1:7" s="1461" customFormat="1">
      <c r="A5838" s="1314">
        <v>45029</v>
      </c>
      <c r="B5838" s="849"/>
      <c r="C5838" s="1585" t="s">
        <v>28513</v>
      </c>
      <c r="D5838" s="1047"/>
      <c r="E5838" s="2237">
        <v>50</v>
      </c>
      <c r="F5838" s="1926">
        <f t="shared" si="91"/>
        <v>1692551.2200000063</v>
      </c>
      <c r="G5838" s="2255"/>
    </row>
    <row r="5839" spans="1:7" s="822" customFormat="1">
      <c r="A5839" s="1881">
        <v>45033</v>
      </c>
      <c r="B5839" s="1358"/>
      <c r="C5839" s="1590" t="s">
        <v>28514</v>
      </c>
      <c r="D5839" s="1350">
        <v>20000</v>
      </c>
      <c r="E5839" s="2244"/>
      <c r="F5839" s="1929">
        <f t="shared" si="91"/>
        <v>1712551.2200000063</v>
      </c>
      <c r="G5839" s="2256"/>
    </row>
    <row r="5840" spans="1:7" s="1461" customFormat="1">
      <c r="A5840" s="1314">
        <v>45033</v>
      </c>
      <c r="B5840" s="849"/>
      <c r="C5840" s="1585" t="s">
        <v>28515</v>
      </c>
      <c r="D5840" s="1047"/>
      <c r="E5840" s="2237">
        <v>50</v>
      </c>
      <c r="F5840" s="1926">
        <f t="shared" si="91"/>
        <v>1712501.2200000063</v>
      </c>
      <c r="G5840" s="2255"/>
    </row>
    <row r="5841" spans="1:7" s="1461" customFormat="1">
      <c r="A5841" s="1314">
        <v>45034</v>
      </c>
      <c r="B5841" s="849"/>
      <c r="C5841" s="1585" t="s">
        <v>28516</v>
      </c>
      <c r="D5841" s="1047"/>
      <c r="E5841" s="2239">
        <v>100000</v>
      </c>
      <c r="F5841" s="1926">
        <f t="shared" si="91"/>
        <v>1612501.2200000063</v>
      </c>
      <c r="G5841" s="2255"/>
    </row>
    <row r="5842" spans="1:7" s="1461" customFormat="1">
      <c r="A5842" s="1314">
        <v>45034</v>
      </c>
      <c r="B5842" s="849"/>
      <c r="C5842" s="1585" t="s">
        <v>28517</v>
      </c>
      <c r="D5842" s="1047"/>
      <c r="E5842" s="2237">
        <v>50</v>
      </c>
      <c r="F5842" s="1926">
        <f t="shared" si="91"/>
        <v>1612451.2200000063</v>
      </c>
      <c r="G5842" s="2255"/>
    </row>
    <row r="5843" spans="1:7" s="1461" customFormat="1">
      <c r="A5843" s="1314">
        <v>45034</v>
      </c>
      <c r="B5843" s="849"/>
      <c r="C5843" s="1585" t="s">
        <v>28518</v>
      </c>
      <c r="D5843" s="1047"/>
      <c r="E5843" s="2237">
        <v>3.75</v>
      </c>
      <c r="F5843" s="1926">
        <f t="shared" si="91"/>
        <v>1612447.4700000063</v>
      </c>
      <c r="G5843" s="2255"/>
    </row>
    <row r="5844" spans="1:7" s="1461" customFormat="1">
      <c r="A5844" s="1314">
        <v>45034</v>
      </c>
      <c r="B5844" s="849"/>
      <c r="C5844" s="1585" t="s">
        <v>28519</v>
      </c>
      <c r="D5844" s="1047"/>
      <c r="E5844" s="2239">
        <v>100000</v>
      </c>
      <c r="F5844" s="1926">
        <f t="shared" si="91"/>
        <v>1512447.4700000063</v>
      </c>
      <c r="G5844" s="2255"/>
    </row>
    <row r="5845" spans="1:7" s="1461" customFormat="1">
      <c r="A5845" s="1314">
        <v>45034</v>
      </c>
      <c r="B5845" s="849"/>
      <c r="C5845" s="1585" t="s">
        <v>28520</v>
      </c>
      <c r="D5845" s="1047"/>
      <c r="E5845" s="2237">
        <v>50</v>
      </c>
      <c r="F5845" s="1926">
        <f t="shared" si="91"/>
        <v>1512397.4700000063</v>
      </c>
      <c r="G5845" s="2255"/>
    </row>
    <row r="5846" spans="1:7" s="1461" customFormat="1">
      <c r="A5846" s="1314">
        <v>45034</v>
      </c>
      <c r="B5846" s="849"/>
      <c r="C5846" s="1585" t="s">
        <v>28518</v>
      </c>
      <c r="D5846" s="1047"/>
      <c r="E5846" s="2237">
        <v>3.75</v>
      </c>
      <c r="F5846" s="1926">
        <f t="shared" si="91"/>
        <v>1512393.7200000063</v>
      </c>
      <c r="G5846" s="2255"/>
    </row>
    <row r="5847" spans="1:7" s="822" customFormat="1">
      <c r="A5847" s="1881">
        <v>45035</v>
      </c>
      <c r="B5847" s="1358"/>
      <c r="C5847" s="1590" t="s">
        <v>28541</v>
      </c>
      <c r="D5847" s="1350">
        <v>20000</v>
      </c>
      <c r="E5847" s="2244"/>
      <c r="F5847" s="1929">
        <f t="shared" si="91"/>
        <v>1532393.7200000063</v>
      </c>
      <c r="G5847" s="2256"/>
    </row>
    <row r="5848" spans="1:7" s="1461" customFormat="1">
      <c r="A5848" s="1314">
        <v>45035</v>
      </c>
      <c r="B5848" s="849"/>
      <c r="C5848" s="1585" t="s">
        <v>28542</v>
      </c>
      <c r="D5848" s="1047"/>
      <c r="E5848" s="2237">
        <v>50</v>
      </c>
      <c r="F5848" s="1926">
        <f t="shared" si="91"/>
        <v>1532343.7200000063</v>
      </c>
      <c r="G5848" s="2255"/>
    </row>
    <row r="5849" spans="1:7" s="822" customFormat="1">
      <c r="A5849" s="1881">
        <v>45037</v>
      </c>
      <c r="B5849" s="1358"/>
      <c r="C5849" s="1590" t="s">
        <v>28543</v>
      </c>
      <c r="D5849" s="1350">
        <v>20000</v>
      </c>
      <c r="E5849" s="2244"/>
      <c r="F5849" s="1929">
        <f t="shared" si="91"/>
        <v>1552343.7200000063</v>
      </c>
      <c r="G5849" s="2256"/>
    </row>
    <row r="5850" spans="1:7" s="1461" customFormat="1">
      <c r="A5850" s="1314">
        <v>45037</v>
      </c>
      <c r="B5850" s="849"/>
      <c r="C5850" s="1585" t="s">
        <v>28544</v>
      </c>
      <c r="D5850" s="1047"/>
      <c r="E5850" s="2237">
        <v>50</v>
      </c>
      <c r="F5850" s="1926">
        <f t="shared" si="91"/>
        <v>1552293.7200000063</v>
      </c>
      <c r="G5850" s="2255"/>
    </row>
    <row r="5851" spans="1:7" s="822" customFormat="1">
      <c r="A5851" s="1881">
        <v>45043</v>
      </c>
      <c r="B5851" s="1358"/>
      <c r="C5851" s="1590" t="s">
        <v>28631</v>
      </c>
      <c r="D5851" s="1350">
        <v>30000</v>
      </c>
      <c r="E5851" s="2244"/>
      <c r="F5851" s="1929">
        <f t="shared" si="91"/>
        <v>1582293.7200000063</v>
      </c>
      <c r="G5851" s="2256"/>
    </row>
    <row r="5852" spans="1:7" s="1461" customFormat="1">
      <c r="A5852" s="1314">
        <v>45043</v>
      </c>
      <c r="B5852" s="849"/>
      <c r="C5852" s="1585" t="s">
        <v>28632</v>
      </c>
      <c r="D5852" s="1047"/>
      <c r="E5852" s="2237">
        <v>50</v>
      </c>
      <c r="F5852" s="1926">
        <f t="shared" si="91"/>
        <v>1582243.7200000063</v>
      </c>
      <c r="G5852" s="2255"/>
    </row>
    <row r="5853" spans="1:7" s="1461" customFormat="1">
      <c r="A5853" s="1314">
        <v>45047</v>
      </c>
      <c r="B5853" s="849"/>
      <c r="C5853" s="1585" t="s">
        <v>11736</v>
      </c>
      <c r="D5853" s="1313">
        <v>4200.1499999999996</v>
      </c>
      <c r="E5853" s="2239"/>
      <c r="F5853" s="1926">
        <f t="shared" si="91"/>
        <v>1586443.8700000062</v>
      </c>
      <c r="G5853" s="2255"/>
    </row>
    <row r="5854" spans="1:7" s="1461" customFormat="1">
      <c r="A5854" s="1314">
        <v>45047</v>
      </c>
      <c r="B5854" s="849"/>
      <c r="C5854" s="1585" t="s">
        <v>11737</v>
      </c>
      <c r="D5854" s="1047"/>
      <c r="E5854" s="2237">
        <v>315.01</v>
      </c>
      <c r="F5854" s="1926">
        <f t="shared" si="91"/>
        <v>1586128.8600000062</v>
      </c>
      <c r="G5854" s="2255"/>
    </row>
    <row r="5855" spans="1:7" s="1461" customFormat="1" ht="15.75" customHeight="1">
      <c r="A5855" s="1314">
        <v>45065</v>
      </c>
      <c r="B5855" s="849"/>
      <c r="C5855" s="1585" t="s">
        <v>28731</v>
      </c>
      <c r="D5855" s="1313">
        <v>90000</v>
      </c>
      <c r="E5855" s="2237"/>
      <c r="F5855" s="1926">
        <f t="shared" si="91"/>
        <v>1676128.8600000062</v>
      </c>
      <c r="G5855" s="2255"/>
    </row>
    <row r="5856" spans="1:7" s="1461" customFormat="1" ht="15.75" customHeight="1">
      <c r="A5856" s="1314">
        <v>45065</v>
      </c>
      <c r="B5856" s="849"/>
      <c r="C5856" s="1585" t="s">
        <v>28732</v>
      </c>
      <c r="D5856" s="1047"/>
      <c r="E5856" s="2237">
        <v>50</v>
      </c>
      <c r="F5856" s="1926">
        <f t="shared" si="91"/>
        <v>1676078.8600000062</v>
      </c>
      <c r="G5856" s="2255"/>
    </row>
    <row r="5857" spans="1:7" s="1461" customFormat="1" ht="15.75" customHeight="1">
      <c r="A5857" s="1314">
        <v>45080</v>
      </c>
      <c r="B5857" s="849"/>
      <c r="C5857" s="1585" t="s">
        <v>28877</v>
      </c>
      <c r="D5857" s="618"/>
      <c r="E5857" s="2239">
        <v>1900000</v>
      </c>
      <c r="F5857" s="1926">
        <f t="shared" si="91"/>
        <v>-223921.13999999384</v>
      </c>
      <c r="G5857" s="2255"/>
    </row>
    <row r="5858" spans="1:7" s="1461" customFormat="1" ht="15.75" customHeight="1">
      <c r="A5858" s="1314">
        <v>45080</v>
      </c>
      <c r="B5858" s="849"/>
      <c r="C5858" s="1585" t="s">
        <v>28878</v>
      </c>
      <c r="D5858" s="618"/>
      <c r="E5858" s="2237">
        <v>50</v>
      </c>
      <c r="F5858" s="1926">
        <f t="shared" si="91"/>
        <v>-223971.13999999384</v>
      </c>
      <c r="G5858" s="2255"/>
    </row>
    <row r="5859" spans="1:7" s="1461" customFormat="1" ht="15.75" customHeight="1">
      <c r="A5859" s="1314">
        <v>45080</v>
      </c>
      <c r="B5859" s="849"/>
      <c r="C5859" s="1585" t="s">
        <v>28879</v>
      </c>
      <c r="D5859" s="618"/>
      <c r="E5859" s="2237">
        <v>3.75</v>
      </c>
      <c r="F5859" s="1926">
        <f t="shared" si="91"/>
        <v>-223974.88999999384</v>
      </c>
      <c r="G5859" s="2255"/>
    </row>
    <row r="5860" spans="1:7" s="1461" customFormat="1" ht="15.75" customHeight="1">
      <c r="A5860" s="1314">
        <v>45091</v>
      </c>
      <c r="B5860" s="849"/>
      <c r="C5860" s="1585" t="s">
        <v>28884</v>
      </c>
      <c r="D5860" s="1313">
        <v>10706833.42</v>
      </c>
      <c r="E5860" s="2237"/>
      <c r="F5860" s="1926">
        <f t="shared" si="91"/>
        <v>10482858.530000007</v>
      </c>
      <c r="G5860" s="2255"/>
    </row>
    <row r="5861" spans="1:7" s="1461" customFormat="1" ht="15.75" customHeight="1">
      <c r="A5861" s="1314">
        <v>45091</v>
      </c>
      <c r="B5861" s="849"/>
      <c r="C5861" s="1585" t="s">
        <v>28885</v>
      </c>
      <c r="D5861" s="1047"/>
      <c r="E5861" s="2237">
        <v>50</v>
      </c>
      <c r="F5861" s="1926">
        <f t="shared" si="91"/>
        <v>10482808.530000007</v>
      </c>
      <c r="G5861" s="2255"/>
    </row>
    <row r="5862" spans="1:7" s="1461" customFormat="1" ht="15.75" customHeight="1">
      <c r="A5862" s="1314">
        <v>45094</v>
      </c>
      <c r="B5862" s="849"/>
      <c r="C5862" s="1585" t="s">
        <v>28886</v>
      </c>
      <c r="D5862" s="1047"/>
      <c r="E5862" s="2239">
        <v>10000000</v>
      </c>
      <c r="F5862" s="1926">
        <f t="shared" si="91"/>
        <v>482808.53000000678</v>
      </c>
      <c r="G5862" s="2255"/>
    </row>
    <row r="5863" spans="1:7" s="1461" customFormat="1">
      <c r="A5863" s="1314">
        <v>45094</v>
      </c>
      <c r="B5863" s="849"/>
      <c r="C5863" s="1585" t="s">
        <v>28887</v>
      </c>
      <c r="D5863" s="1047"/>
      <c r="E5863" s="2237">
        <v>50</v>
      </c>
      <c r="F5863" s="1926">
        <f t="shared" si="91"/>
        <v>482758.53000000678</v>
      </c>
      <c r="G5863" s="2255"/>
    </row>
    <row r="5864" spans="1:7" s="1461" customFormat="1">
      <c r="A5864" s="1314">
        <v>45094</v>
      </c>
      <c r="B5864" s="849"/>
      <c r="C5864" s="1585" t="s">
        <v>28888</v>
      </c>
      <c r="D5864" s="1047"/>
      <c r="E5864" s="2237">
        <v>3.75</v>
      </c>
      <c r="F5864" s="1926">
        <f t="shared" si="91"/>
        <v>482754.78000000678</v>
      </c>
      <c r="G5864" s="2255"/>
    </row>
    <row r="5865" spans="1:7" s="822" customFormat="1">
      <c r="A5865" s="1881">
        <v>45098</v>
      </c>
      <c r="B5865" s="1358"/>
      <c r="C5865" s="1590" t="s">
        <v>28889</v>
      </c>
      <c r="D5865" s="1350">
        <v>81500</v>
      </c>
      <c r="E5865" s="2244"/>
      <c r="F5865" s="1929">
        <f t="shared" si="91"/>
        <v>564254.78000000678</v>
      </c>
      <c r="G5865" s="2256"/>
    </row>
    <row r="5866" spans="1:7" s="1461" customFormat="1">
      <c r="A5866" s="1314">
        <v>45098</v>
      </c>
      <c r="B5866" s="849"/>
      <c r="C5866" s="1585" t="s">
        <v>28890</v>
      </c>
      <c r="D5866" s="1047"/>
      <c r="E5866" s="2237">
        <v>50</v>
      </c>
      <c r="F5866" s="1926">
        <f t="shared" si="91"/>
        <v>564204.78000000678</v>
      </c>
      <c r="G5866" s="2255"/>
    </row>
    <row r="5867" spans="1:7" s="822" customFormat="1">
      <c r="A5867" s="1881">
        <v>45103</v>
      </c>
      <c r="B5867" s="1358"/>
      <c r="C5867" s="1590" t="s">
        <v>28891</v>
      </c>
      <c r="D5867" s="1350">
        <v>68750</v>
      </c>
      <c r="E5867" s="2244"/>
      <c r="F5867" s="1929">
        <f t="shared" si="91"/>
        <v>632954.78000000678</v>
      </c>
      <c r="G5867" s="2256"/>
    </row>
    <row r="5868" spans="1:7" s="1461" customFormat="1">
      <c r="A5868" s="1314">
        <v>45103</v>
      </c>
      <c r="B5868" s="849"/>
      <c r="C5868" s="1585" t="s">
        <v>28892</v>
      </c>
      <c r="D5868" s="1047"/>
      <c r="E5868" s="2237">
        <v>50</v>
      </c>
      <c r="F5868" s="1926">
        <f t="shared" si="91"/>
        <v>632904.78000000678</v>
      </c>
      <c r="G5868" s="2255"/>
    </row>
    <row r="5869" spans="1:7" s="822" customFormat="1">
      <c r="A5869" s="1881">
        <v>45104</v>
      </c>
      <c r="B5869" s="1358"/>
      <c r="C5869" s="1590" t="s">
        <v>28893</v>
      </c>
      <c r="D5869" s="1350">
        <v>76500</v>
      </c>
      <c r="E5869" s="2244"/>
      <c r="F5869" s="1929">
        <f t="shared" si="91"/>
        <v>709404.78000000678</v>
      </c>
      <c r="G5869" s="2256"/>
    </row>
    <row r="5870" spans="1:7" s="1461" customFormat="1">
      <c r="A5870" s="1314">
        <v>45104</v>
      </c>
      <c r="B5870" s="849"/>
      <c r="C5870" s="1585" t="s">
        <v>28894</v>
      </c>
      <c r="D5870" s="1047"/>
      <c r="E5870" s="2237">
        <v>50</v>
      </c>
      <c r="F5870" s="1926">
        <f t="shared" si="91"/>
        <v>709354.78000000678</v>
      </c>
      <c r="G5870" s="2255"/>
    </row>
    <row r="5871" spans="1:7" s="822" customFormat="1">
      <c r="A5871" s="1881">
        <v>45105</v>
      </c>
      <c r="B5871" s="1358"/>
      <c r="C5871" s="1590" t="s">
        <v>28895</v>
      </c>
      <c r="D5871" s="1350">
        <v>35000</v>
      </c>
      <c r="E5871" s="2244"/>
      <c r="F5871" s="1929">
        <f t="shared" si="91"/>
        <v>744354.78000000678</v>
      </c>
      <c r="G5871" s="2256"/>
    </row>
    <row r="5872" spans="1:7" s="1461" customFormat="1">
      <c r="A5872" s="1314">
        <v>45105</v>
      </c>
      <c r="B5872" s="849"/>
      <c r="C5872" s="1585" t="s">
        <v>28896</v>
      </c>
      <c r="D5872" s="1047"/>
      <c r="E5872" s="2237">
        <v>50</v>
      </c>
      <c r="F5872" s="1926">
        <f t="shared" si="91"/>
        <v>744304.78000000678</v>
      </c>
      <c r="G5872" s="2255"/>
    </row>
    <row r="5873" spans="1:7" s="1597" customFormat="1">
      <c r="A5873" s="1883">
        <v>45107</v>
      </c>
      <c r="B5873" s="1358"/>
      <c r="C5873" s="2063" t="s">
        <v>28897</v>
      </c>
      <c r="D5873" s="1596">
        <v>35000</v>
      </c>
      <c r="E5873" s="2248"/>
      <c r="F5873" s="1929">
        <f t="shared" si="91"/>
        <v>779304.78000000678</v>
      </c>
      <c r="G5873" s="2260"/>
    </row>
    <row r="5874" spans="1:7" s="1461" customFormat="1">
      <c r="A5874" s="1314">
        <v>45108</v>
      </c>
      <c r="B5874" s="849"/>
      <c r="C5874" s="1585" t="s">
        <v>28898</v>
      </c>
      <c r="D5874" s="1047"/>
      <c r="E5874" s="2237">
        <v>50</v>
      </c>
      <c r="F5874" s="1926">
        <f t="shared" si="91"/>
        <v>779254.78000000678</v>
      </c>
      <c r="G5874" s="2255"/>
    </row>
    <row r="5875" spans="1:7" s="1461" customFormat="1">
      <c r="A5875" s="1314">
        <v>45108</v>
      </c>
      <c r="B5875" s="849"/>
      <c r="C5875" s="1585" t="s">
        <v>11736</v>
      </c>
      <c r="D5875" s="1047"/>
      <c r="E5875" s="2239">
        <v>11900.1</v>
      </c>
      <c r="F5875" s="1926">
        <f t="shared" si="91"/>
        <v>767354.6800000068</v>
      </c>
      <c r="G5875" s="2255"/>
    </row>
    <row r="5876" spans="1:7" s="1461" customFormat="1">
      <c r="A5876" s="1314">
        <v>45108</v>
      </c>
      <c r="B5876" s="849"/>
      <c r="C5876" s="1585" t="s">
        <v>11737</v>
      </c>
      <c r="D5876" s="1047"/>
      <c r="E5876" s="2237">
        <v>892.51</v>
      </c>
      <c r="F5876" s="1926">
        <f t="shared" si="91"/>
        <v>766462.17000000679</v>
      </c>
      <c r="G5876" s="2255"/>
    </row>
    <row r="5877" spans="1:7" s="822" customFormat="1">
      <c r="A5877" s="1881">
        <v>45108</v>
      </c>
      <c r="B5877" s="1358"/>
      <c r="C5877" s="1590" t="s">
        <v>28899</v>
      </c>
      <c r="D5877" s="1350">
        <v>4000</v>
      </c>
      <c r="E5877" s="2244"/>
      <c r="F5877" s="1929">
        <f t="shared" si="91"/>
        <v>770462.17000000679</v>
      </c>
      <c r="G5877" s="2256"/>
    </row>
    <row r="5878" spans="1:7" s="822" customFormat="1">
      <c r="A5878" s="1881">
        <v>45108</v>
      </c>
      <c r="B5878" s="1358"/>
      <c r="C5878" s="1590" t="s">
        <v>28900</v>
      </c>
      <c r="D5878" s="1350">
        <v>36000</v>
      </c>
      <c r="E5878" s="2244"/>
      <c r="F5878" s="1929">
        <f t="shared" si="91"/>
        <v>806462.17000000679</v>
      </c>
      <c r="G5878" s="2256"/>
    </row>
    <row r="5879" spans="1:7" s="822" customFormat="1">
      <c r="A5879" s="1881">
        <v>45108</v>
      </c>
      <c r="B5879" s="1358"/>
      <c r="C5879" s="1590" t="s">
        <v>28901</v>
      </c>
      <c r="D5879" s="1350">
        <v>77250</v>
      </c>
      <c r="E5879" s="2244"/>
      <c r="F5879" s="1929">
        <f t="shared" si="91"/>
        <v>883712.17000000679</v>
      </c>
      <c r="G5879" s="2256"/>
    </row>
    <row r="5880" spans="1:7" s="822" customFormat="1">
      <c r="A5880" s="1881">
        <v>45108</v>
      </c>
      <c r="B5880" s="1358"/>
      <c r="C5880" s="1590" t="s">
        <v>28902</v>
      </c>
      <c r="D5880" s="1350">
        <v>60000</v>
      </c>
      <c r="E5880" s="2244"/>
      <c r="F5880" s="1929">
        <f t="shared" si="91"/>
        <v>943712.17000000679</v>
      </c>
      <c r="G5880" s="2256"/>
    </row>
    <row r="5881" spans="1:7" s="1461" customFormat="1">
      <c r="A5881" s="1314">
        <v>45108</v>
      </c>
      <c r="B5881" s="849"/>
      <c r="C5881" s="1585" t="s">
        <v>28903</v>
      </c>
      <c r="D5881" s="1047"/>
      <c r="E5881" s="2237">
        <v>150</v>
      </c>
      <c r="F5881" s="1926">
        <f t="shared" si="91"/>
        <v>943562.17000000679</v>
      </c>
      <c r="G5881" s="2255"/>
    </row>
    <row r="5882" spans="1:7" s="822" customFormat="1">
      <c r="A5882" s="1881">
        <v>45109</v>
      </c>
      <c r="B5882" s="1358"/>
      <c r="C5882" s="1590" t="s">
        <v>28904</v>
      </c>
      <c r="D5882" s="1350">
        <v>81500</v>
      </c>
      <c r="E5882" s="2244"/>
      <c r="F5882" s="1929">
        <f t="shared" si="91"/>
        <v>1025062.1700000068</v>
      </c>
      <c r="G5882" s="2256"/>
    </row>
    <row r="5883" spans="1:7" s="1461" customFormat="1">
      <c r="A5883" s="1314">
        <v>45109</v>
      </c>
      <c r="B5883" s="849"/>
      <c r="C5883" s="1585" t="s">
        <v>28905</v>
      </c>
      <c r="D5883" s="1047"/>
      <c r="E5883" s="2237">
        <v>50</v>
      </c>
      <c r="F5883" s="1926">
        <f t="shared" si="91"/>
        <v>1025012.1700000068</v>
      </c>
      <c r="G5883" s="2255"/>
    </row>
    <row r="5884" spans="1:7" s="822" customFormat="1">
      <c r="A5884" s="1881">
        <v>45111</v>
      </c>
      <c r="B5884" s="1358"/>
      <c r="C5884" s="1590" t="s">
        <v>28906</v>
      </c>
      <c r="D5884" s="1350">
        <v>60000</v>
      </c>
      <c r="E5884" s="2244"/>
      <c r="F5884" s="1929">
        <f t="shared" si="91"/>
        <v>1085012.1700000069</v>
      </c>
      <c r="G5884" s="2256"/>
    </row>
    <row r="5885" spans="1:7" s="1461" customFormat="1">
      <c r="A5885" s="1314">
        <v>45111</v>
      </c>
      <c r="B5885" s="849"/>
      <c r="C5885" s="1585" t="s">
        <v>28907</v>
      </c>
      <c r="D5885" s="1047"/>
      <c r="E5885" s="2237">
        <v>50</v>
      </c>
      <c r="F5885" s="1926">
        <f t="shared" si="91"/>
        <v>1084962.1700000069</v>
      </c>
      <c r="G5885" s="2255"/>
    </row>
    <row r="5886" spans="1:7" s="822" customFormat="1">
      <c r="A5886" s="1881">
        <v>45112</v>
      </c>
      <c r="B5886" s="1358"/>
      <c r="C5886" s="1590" t="s">
        <v>28908</v>
      </c>
      <c r="D5886" s="1350">
        <v>105000</v>
      </c>
      <c r="E5886" s="2244"/>
      <c r="F5886" s="1929">
        <f t="shared" si="91"/>
        <v>1189962.1700000069</v>
      </c>
      <c r="G5886" s="2256"/>
    </row>
    <row r="5887" spans="1:7" s="822" customFormat="1">
      <c r="A5887" s="1881">
        <v>45112</v>
      </c>
      <c r="B5887" s="1358"/>
      <c r="C5887" s="1590" t="s">
        <v>28909</v>
      </c>
      <c r="D5887" s="1350">
        <v>60000</v>
      </c>
      <c r="E5887" s="2244"/>
      <c r="F5887" s="1929">
        <f t="shared" si="91"/>
        <v>1249962.1700000069</v>
      </c>
      <c r="G5887" s="2256"/>
    </row>
    <row r="5888" spans="1:7" s="822" customFormat="1">
      <c r="A5888" s="1881">
        <v>45112</v>
      </c>
      <c r="B5888" s="1358"/>
      <c r="C5888" s="1590" t="s">
        <v>28910</v>
      </c>
      <c r="D5888" s="1350">
        <v>5000</v>
      </c>
      <c r="E5888" s="2244"/>
      <c r="F5888" s="1929">
        <f t="shared" si="91"/>
        <v>1254962.1700000069</v>
      </c>
      <c r="G5888" s="2256"/>
    </row>
    <row r="5889" spans="1:7" s="1461" customFormat="1">
      <c r="A5889" s="1314">
        <v>45112</v>
      </c>
      <c r="B5889" s="849"/>
      <c r="C5889" s="1585" t="s">
        <v>28911</v>
      </c>
      <c r="D5889" s="1047"/>
      <c r="E5889" s="2237">
        <v>100</v>
      </c>
      <c r="F5889" s="1926">
        <f t="shared" si="91"/>
        <v>1254862.1700000069</v>
      </c>
      <c r="G5889" s="2255"/>
    </row>
    <row r="5890" spans="1:7" s="822" customFormat="1">
      <c r="A5890" s="1881">
        <v>45113</v>
      </c>
      <c r="B5890" s="1358"/>
      <c r="C5890" s="1590" t="s">
        <v>28912</v>
      </c>
      <c r="D5890" s="1350">
        <v>60000</v>
      </c>
      <c r="E5890" s="2244"/>
      <c r="F5890" s="1929">
        <f t="shared" si="91"/>
        <v>1314862.1700000069</v>
      </c>
      <c r="G5890" s="2256"/>
    </row>
    <row r="5891" spans="1:7" s="1461" customFormat="1">
      <c r="A5891" s="1314">
        <v>45113</v>
      </c>
      <c r="B5891" s="849"/>
      <c r="C5891" s="1585" t="s">
        <v>28913</v>
      </c>
      <c r="D5891" s="1047"/>
      <c r="E5891" s="2237">
        <v>50</v>
      </c>
      <c r="F5891" s="1926">
        <f t="shared" ref="F5891:F5954" si="92">F5890-E5891+D5891</f>
        <v>1314812.1700000069</v>
      </c>
      <c r="G5891" s="2255"/>
    </row>
    <row r="5892" spans="1:7" s="822" customFormat="1">
      <c r="A5892" s="1881">
        <v>45114</v>
      </c>
      <c r="B5892" s="1358"/>
      <c r="C5892" s="1590" t="s">
        <v>28914</v>
      </c>
      <c r="D5892" s="1350">
        <v>25000</v>
      </c>
      <c r="E5892" s="2244"/>
      <c r="F5892" s="1929">
        <f t="shared" si="92"/>
        <v>1339812.1700000069</v>
      </c>
      <c r="G5892" s="2256"/>
    </row>
    <row r="5893" spans="1:7" s="822" customFormat="1">
      <c r="A5893" s="1881">
        <v>45114</v>
      </c>
      <c r="B5893" s="1358"/>
      <c r="C5893" s="1590" t="s">
        <v>28915</v>
      </c>
      <c r="D5893" s="1350">
        <v>35000</v>
      </c>
      <c r="E5893" s="2244"/>
      <c r="F5893" s="1929">
        <f t="shared" si="92"/>
        <v>1374812.1700000069</v>
      </c>
      <c r="G5893" s="2256"/>
    </row>
    <row r="5894" spans="1:7" s="822" customFormat="1">
      <c r="A5894" s="1881">
        <v>45114</v>
      </c>
      <c r="B5894" s="1358"/>
      <c r="C5894" s="1590" t="s">
        <v>28916</v>
      </c>
      <c r="D5894" s="1350">
        <v>81500</v>
      </c>
      <c r="E5894" s="2244"/>
      <c r="F5894" s="1929">
        <f t="shared" si="92"/>
        <v>1456312.1700000069</v>
      </c>
      <c r="G5894" s="2256"/>
    </row>
    <row r="5895" spans="1:7" s="822" customFormat="1">
      <c r="A5895" s="1881">
        <v>45114</v>
      </c>
      <c r="B5895" s="1358"/>
      <c r="C5895" s="1590" t="s">
        <v>28917</v>
      </c>
      <c r="D5895" s="1350">
        <v>25000</v>
      </c>
      <c r="E5895" s="2244"/>
      <c r="F5895" s="1929">
        <f t="shared" si="92"/>
        <v>1481312.1700000069</v>
      </c>
      <c r="G5895" s="2256"/>
    </row>
    <row r="5896" spans="1:7" s="822" customFormat="1">
      <c r="A5896" s="1881">
        <v>45114</v>
      </c>
      <c r="B5896" s="1358"/>
      <c r="C5896" s="1590" t="s">
        <v>28918</v>
      </c>
      <c r="D5896" s="1350">
        <v>81500</v>
      </c>
      <c r="E5896" s="2244"/>
      <c r="F5896" s="1929">
        <f t="shared" si="92"/>
        <v>1562812.1700000069</v>
      </c>
      <c r="G5896" s="2256"/>
    </row>
    <row r="5897" spans="1:7" s="822" customFormat="1">
      <c r="A5897" s="1881">
        <v>45114</v>
      </c>
      <c r="B5897" s="1358"/>
      <c r="C5897" s="1590" t="s">
        <v>28919</v>
      </c>
      <c r="D5897" s="1350">
        <v>40000</v>
      </c>
      <c r="E5897" s="2244"/>
      <c r="F5897" s="1929">
        <f t="shared" si="92"/>
        <v>1602812.1700000069</v>
      </c>
      <c r="G5897" s="2256"/>
    </row>
    <row r="5898" spans="1:7" s="822" customFormat="1">
      <c r="A5898" s="1881">
        <v>45114</v>
      </c>
      <c r="B5898" s="1358"/>
      <c r="C5898" s="1590" t="s">
        <v>28920</v>
      </c>
      <c r="D5898" s="1350">
        <v>25000</v>
      </c>
      <c r="E5898" s="2244"/>
      <c r="F5898" s="1929">
        <f t="shared" si="92"/>
        <v>1627812.1700000069</v>
      </c>
      <c r="G5898" s="2256"/>
    </row>
    <row r="5899" spans="1:7" s="1461" customFormat="1">
      <c r="A5899" s="1314">
        <v>45114</v>
      </c>
      <c r="B5899" s="849"/>
      <c r="C5899" s="1585" t="s">
        <v>28921</v>
      </c>
      <c r="D5899" s="1047"/>
      <c r="E5899" s="2237">
        <v>350</v>
      </c>
      <c r="F5899" s="1926">
        <f t="shared" si="92"/>
        <v>1627462.1700000069</v>
      </c>
      <c r="G5899" s="2255"/>
    </row>
    <row r="5900" spans="1:7" s="822" customFormat="1">
      <c r="A5900" s="1881">
        <v>45115</v>
      </c>
      <c r="B5900" s="1358"/>
      <c r="C5900" s="1590" t="s">
        <v>28922</v>
      </c>
      <c r="D5900" s="1350">
        <v>75000</v>
      </c>
      <c r="E5900" s="2244"/>
      <c r="F5900" s="1929">
        <f t="shared" si="92"/>
        <v>1702462.1700000069</v>
      </c>
      <c r="G5900" s="2256"/>
    </row>
    <row r="5901" spans="1:7" s="822" customFormat="1">
      <c r="A5901" s="1881">
        <v>45115</v>
      </c>
      <c r="B5901" s="1358"/>
      <c r="C5901" s="1590" t="s">
        <v>28923</v>
      </c>
      <c r="D5901" s="1350">
        <v>102000</v>
      </c>
      <c r="E5901" s="2244"/>
      <c r="F5901" s="1929">
        <f t="shared" si="92"/>
        <v>1804462.1700000069</v>
      </c>
      <c r="G5901" s="2256"/>
    </row>
    <row r="5902" spans="1:7" s="822" customFormat="1">
      <c r="A5902" s="1881">
        <v>45115</v>
      </c>
      <c r="B5902" s="1358"/>
      <c r="C5902" s="1590" t="s">
        <v>28924</v>
      </c>
      <c r="D5902" s="1350">
        <v>60000</v>
      </c>
      <c r="E5902" s="2244"/>
      <c r="F5902" s="1929">
        <f t="shared" si="92"/>
        <v>1864462.1700000069</v>
      </c>
      <c r="G5902" s="2256"/>
    </row>
    <row r="5903" spans="1:7" s="822" customFormat="1">
      <c r="A5903" s="1881">
        <v>45115</v>
      </c>
      <c r="B5903" s="1358"/>
      <c r="C5903" s="1590" t="s">
        <v>28925</v>
      </c>
      <c r="D5903" s="1350">
        <v>25000</v>
      </c>
      <c r="E5903" s="2244"/>
      <c r="F5903" s="1929">
        <f t="shared" si="92"/>
        <v>1889462.1700000069</v>
      </c>
      <c r="G5903" s="2256"/>
    </row>
    <row r="5904" spans="1:7" s="1461" customFormat="1">
      <c r="A5904" s="1314">
        <v>45115</v>
      </c>
      <c r="B5904" s="849"/>
      <c r="C5904" s="1585" t="s">
        <v>28926</v>
      </c>
      <c r="D5904" s="1047"/>
      <c r="E5904" s="2237">
        <v>200</v>
      </c>
      <c r="F5904" s="1926">
        <f t="shared" si="92"/>
        <v>1889262.1700000069</v>
      </c>
      <c r="G5904" s="2255"/>
    </row>
    <row r="5905" spans="1:7" s="822" customFormat="1">
      <c r="A5905" s="1881">
        <v>45116</v>
      </c>
      <c r="B5905" s="1358"/>
      <c r="C5905" s="1590" t="s">
        <v>28927</v>
      </c>
      <c r="D5905" s="1350">
        <v>25000</v>
      </c>
      <c r="E5905" s="2244"/>
      <c r="F5905" s="1929">
        <f t="shared" si="92"/>
        <v>1914262.1700000069</v>
      </c>
      <c r="G5905" s="2256"/>
    </row>
    <row r="5906" spans="1:7" s="822" customFormat="1">
      <c r="A5906" s="1881">
        <v>45116</v>
      </c>
      <c r="B5906" s="1358"/>
      <c r="C5906" s="1590" t="s">
        <v>28928</v>
      </c>
      <c r="D5906" s="1350">
        <v>25000</v>
      </c>
      <c r="E5906" s="2244"/>
      <c r="F5906" s="1929">
        <f t="shared" si="92"/>
        <v>1939262.1700000069</v>
      </c>
      <c r="G5906" s="2256"/>
    </row>
    <row r="5907" spans="1:7" s="822" customFormat="1">
      <c r="A5907" s="1881">
        <v>45116</v>
      </c>
      <c r="B5907" s="1358"/>
      <c r="C5907" s="1590" t="s">
        <v>28929</v>
      </c>
      <c r="D5907" s="1350">
        <v>25000</v>
      </c>
      <c r="E5907" s="2244"/>
      <c r="F5907" s="1929">
        <f t="shared" si="92"/>
        <v>1964262.1700000069</v>
      </c>
      <c r="G5907" s="2256"/>
    </row>
    <row r="5908" spans="1:7" s="1461" customFormat="1">
      <c r="A5908" s="1314">
        <v>45116</v>
      </c>
      <c r="B5908" s="849"/>
      <c r="C5908" s="1585" t="s">
        <v>28930</v>
      </c>
      <c r="D5908" s="1047"/>
      <c r="E5908" s="2237">
        <v>150</v>
      </c>
      <c r="F5908" s="1926">
        <f t="shared" si="92"/>
        <v>1964112.1700000069</v>
      </c>
      <c r="G5908" s="2255"/>
    </row>
    <row r="5909" spans="1:7" s="822" customFormat="1">
      <c r="A5909" s="1881">
        <v>45117</v>
      </c>
      <c r="B5909" s="1358"/>
      <c r="C5909" s="1590" t="s">
        <v>28931</v>
      </c>
      <c r="D5909" s="1350">
        <v>65000</v>
      </c>
      <c r="E5909" s="2244"/>
      <c r="F5909" s="1929">
        <f t="shared" si="92"/>
        <v>2029112.1700000069</v>
      </c>
      <c r="G5909" s="2256"/>
    </row>
    <row r="5910" spans="1:7" s="822" customFormat="1">
      <c r="A5910" s="1881">
        <v>45117</v>
      </c>
      <c r="B5910" s="1358"/>
      <c r="C5910" s="1590" t="s">
        <v>28932</v>
      </c>
      <c r="D5910" s="1350">
        <v>30000</v>
      </c>
      <c r="E5910" s="2244"/>
      <c r="F5910" s="1929">
        <f t="shared" si="92"/>
        <v>2059112.1700000069</v>
      </c>
      <c r="G5910" s="2256"/>
    </row>
    <row r="5911" spans="1:7" s="822" customFormat="1">
      <c r="A5911" s="1881">
        <v>45117</v>
      </c>
      <c r="B5911" s="1358"/>
      <c r="C5911" s="1590" t="s">
        <v>28933</v>
      </c>
      <c r="D5911" s="1350">
        <v>35000</v>
      </c>
      <c r="E5911" s="2244"/>
      <c r="F5911" s="1929">
        <f t="shared" si="92"/>
        <v>2094112.1700000069</v>
      </c>
      <c r="G5911" s="2256"/>
    </row>
    <row r="5912" spans="1:7" s="1461" customFormat="1">
      <c r="A5912" s="1314">
        <v>45117</v>
      </c>
      <c r="B5912" s="849"/>
      <c r="C5912" s="1585" t="s">
        <v>28934</v>
      </c>
      <c r="D5912" s="1047"/>
      <c r="E5912" s="2237">
        <v>150</v>
      </c>
      <c r="F5912" s="1926">
        <f t="shared" si="92"/>
        <v>2093962.1700000069</v>
      </c>
      <c r="G5912" s="2255"/>
    </row>
    <row r="5913" spans="1:7" s="822" customFormat="1">
      <c r="A5913" s="1881">
        <v>45118</v>
      </c>
      <c r="B5913" s="1358"/>
      <c r="C5913" s="1590" t="s">
        <v>28935</v>
      </c>
      <c r="D5913" s="1350">
        <v>50000</v>
      </c>
      <c r="E5913" s="2244"/>
      <c r="F5913" s="1929">
        <f t="shared" si="92"/>
        <v>2143962.1700000069</v>
      </c>
      <c r="G5913" s="2256"/>
    </row>
    <row r="5914" spans="1:7" s="822" customFormat="1">
      <c r="A5914" s="1881">
        <v>45118</v>
      </c>
      <c r="B5914" s="1358"/>
      <c r="C5914" s="1590" t="s">
        <v>28936</v>
      </c>
      <c r="D5914" s="1350">
        <v>35000</v>
      </c>
      <c r="E5914" s="2244"/>
      <c r="F5914" s="1929">
        <f t="shared" si="92"/>
        <v>2178962.1700000069</v>
      </c>
      <c r="G5914" s="2256"/>
    </row>
    <row r="5915" spans="1:7" s="822" customFormat="1">
      <c r="A5915" s="1881">
        <v>45118</v>
      </c>
      <c r="B5915" s="1358"/>
      <c r="C5915" s="1590" t="s">
        <v>28937</v>
      </c>
      <c r="D5915" s="1350">
        <v>35000</v>
      </c>
      <c r="E5915" s="2244"/>
      <c r="F5915" s="1929">
        <f t="shared" si="92"/>
        <v>2213962.1700000069</v>
      </c>
      <c r="G5915" s="2256"/>
    </row>
    <row r="5916" spans="1:7" s="822" customFormat="1">
      <c r="A5916" s="1881">
        <v>45118</v>
      </c>
      <c r="B5916" s="1358"/>
      <c r="C5916" s="1590" t="s">
        <v>28938</v>
      </c>
      <c r="D5916" s="1350">
        <v>25000</v>
      </c>
      <c r="E5916" s="2244"/>
      <c r="F5916" s="1929">
        <f t="shared" si="92"/>
        <v>2238962.1700000069</v>
      </c>
      <c r="G5916" s="2256"/>
    </row>
    <row r="5917" spans="1:7" s="822" customFormat="1">
      <c r="A5917" s="1881">
        <v>45118</v>
      </c>
      <c r="B5917" s="1358"/>
      <c r="C5917" s="1590" t="s">
        <v>28939</v>
      </c>
      <c r="D5917" s="1350">
        <v>60000</v>
      </c>
      <c r="E5917" s="2244"/>
      <c r="F5917" s="1929">
        <f t="shared" si="92"/>
        <v>2298962.1700000069</v>
      </c>
      <c r="G5917" s="2256"/>
    </row>
    <row r="5918" spans="1:7" s="1461" customFormat="1">
      <c r="A5918" s="1314">
        <v>45118</v>
      </c>
      <c r="B5918" s="849"/>
      <c r="C5918" s="1585" t="s">
        <v>28940</v>
      </c>
      <c r="D5918" s="1047"/>
      <c r="E5918" s="2237">
        <v>250</v>
      </c>
      <c r="F5918" s="1926">
        <f t="shared" si="92"/>
        <v>2298712.1700000069</v>
      </c>
      <c r="G5918" s="2255"/>
    </row>
    <row r="5919" spans="1:7" s="822" customFormat="1">
      <c r="A5919" s="1881">
        <v>45119</v>
      </c>
      <c r="B5919" s="1358"/>
      <c r="C5919" s="1590" t="s">
        <v>28941</v>
      </c>
      <c r="D5919" s="1350">
        <v>85000</v>
      </c>
      <c r="E5919" s="2244"/>
      <c r="F5919" s="1929">
        <f t="shared" si="92"/>
        <v>2383712.1700000069</v>
      </c>
      <c r="G5919" s="2256"/>
    </row>
    <row r="5920" spans="1:7" s="822" customFormat="1">
      <c r="A5920" s="1881">
        <v>45119</v>
      </c>
      <c r="B5920" s="1358"/>
      <c r="C5920" s="1590" t="s">
        <v>28942</v>
      </c>
      <c r="D5920" s="1350">
        <v>85750</v>
      </c>
      <c r="E5920" s="2244"/>
      <c r="F5920" s="1929">
        <f t="shared" si="92"/>
        <v>2469462.1700000069</v>
      </c>
      <c r="G5920" s="2256"/>
    </row>
    <row r="5921" spans="1:7" s="1461" customFormat="1">
      <c r="A5921" s="1314">
        <v>45119</v>
      </c>
      <c r="B5921" s="849"/>
      <c r="C5921" s="1585" t="s">
        <v>28943</v>
      </c>
      <c r="D5921" s="1047"/>
      <c r="E5921" s="2237">
        <v>100</v>
      </c>
      <c r="F5921" s="1926">
        <f t="shared" si="92"/>
        <v>2469362.1700000069</v>
      </c>
      <c r="G5921" s="2255"/>
    </row>
    <row r="5922" spans="1:7" s="822" customFormat="1">
      <c r="A5922" s="1881">
        <v>45120</v>
      </c>
      <c r="B5922" s="1358"/>
      <c r="C5922" s="1590" t="s">
        <v>28944</v>
      </c>
      <c r="D5922" s="1350">
        <v>60000</v>
      </c>
      <c r="E5922" s="2244"/>
      <c r="F5922" s="1929">
        <f t="shared" si="92"/>
        <v>2529362.1700000069</v>
      </c>
      <c r="G5922" s="2256"/>
    </row>
    <row r="5923" spans="1:7" s="822" customFormat="1">
      <c r="A5923" s="1881">
        <v>45120</v>
      </c>
      <c r="B5923" s="1358"/>
      <c r="C5923" s="1590" t="s">
        <v>28945</v>
      </c>
      <c r="D5923" s="1350">
        <v>60000</v>
      </c>
      <c r="E5923" s="2244"/>
      <c r="F5923" s="1929">
        <f t="shared" si="92"/>
        <v>2589362.1700000069</v>
      </c>
      <c r="G5923" s="2256"/>
    </row>
    <row r="5924" spans="1:7" s="822" customFormat="1">
      <c r="A5924" s="1881">
        <v>45120</v>
      </c>
      <c r="B5924" s="1358"/>
      <c r="C5924" s="1590" t="s">
        <v>28946</v>
      </c>
      <c r="D5924" s="1350">
        <v>68750</v>
      </c>
      <c r="E5924" s="2244"/>
      <c r="F5924" s="1929">
        <f t="shared" si="92"/>
        <v>2658112.1700000069</v>
      </c>
      <c r="G5924" s="2256"/>
    </row>
    <row r="5925" spans="1:7" s="822" customFormat="1">
      <c r="A5925" s="1881">
        <v>45120</v>
      </c>
      <c r="B5925" s="1358"/>
      <c r="C5925" s="1590" t="s">
        <v>28947</v>
      </c>
      <c r="D5925" s="1350">
        <v>70000</v>
      </c>
      <c r="E5925" s="2244"/>
      <c r="F5925" s="1929">
        <f t="shared" si="92"/>
        <v>2728112.1700000069</v>
      </c>
      <c r="G5925" s="2256"/>
    </row>
    <row r="5926" spans="1:7" s="822" customFormat="1">
      <c r="A5926" s="1881">
        <v>45120</v>
      </c>
      <c r="B5926" s="1358"/>
      <c r="C5926" s="1590" t="s">
        <v>28948</v>
      </c>
      <c r="D5926" s="1350">
        <v>85000</v>
      </c>
      <c r="E5926" s="2244"/>
      <c r="F5926" s="1929">
        <f t="shared" si="92"/>
        <v>2813112.1700000069</v>
      </c>
      <c r="G5926" s="2256"/>
    </row>
    <row r="5927" spans="1:7" s="822" customFormat="1">
      <c r="A5927" s="1881">
        <v>45120</v>
      </c>
      <c r="B5927" s="1358"/>
      <c r="C5927" s="1590" t="s">
        <v>28949</v>
      </c>
      <c r="D5927" s="1350">
        <v>60000</v>
      </c>
      <c r="E5927" s="2244"/>
      <c r="F5927" s="1929">
        <f t="shared" si="92"/>
        <v>2873112.1700000069</v>
      </c>
      <c r="G5927" s="2256"/>
    </row>
    <row r="5928" spans="1:7" s="1461" customFormat="1">
      <c r="A5928" s="1314">
        <v>45120</v>
      </c>
      <c r="B5928" s="849"/>
      <c r="C5928" s="1585" t="s">
        <v>28950</v>
      </c>
      <c r="D5928" s="1047"/>
      <c r="E5928" s="2237">
        <v>300</v>
      </c>
      <c r="F5928" s="1926">
        <f t="shared" si="92"/>
        <v>2872812.1700000069</v>
      </c>
      <c r="G5928" s="2255"/>
    </row>
    <row r="5929" spans="1:7" s="822" customFormat="1">
      <c r="A5929" s="1881">
        <v>45121</v>
      </c>
      <c r="B5929" s="1358"/>
      <c r="C5929" s="1590" t="s">
        <v>28951</v>
      </c>
      <c r="D5929" s="1350">
        <v>50000</v>
      </c>
      <c r="E5929" s="2244"/>
      <c r="F5929" s="1929">
        <f t="shared" si="92"/>
        <v>2922812.1700000069</v>
      </c>
      <c r="G5929" s="2256"/>
    </row>
    <row r="5930" spans="1:7" s="822" customFormat="1">
      <c r="A5930" s="1881">
        <v>45121</v>
      </c>
      <c r="B5930" s="1358"/>
      <c r="C5930" s="1590" t="s">
        <v>28952</v>
      </c>
      <c r="D5930" s="1350">
        <v>30000</v>
      </c>
      <c r="E5930" s="2244"/>
      <c r="F5930" s="1929">
        <f t="shared" si="92"/>
        <v>2952812.1700000069</v>
      </c>
      <c r="G5930" s="2256"/>
    </row>
    <row r="5931" spans="1:7" s="822" customFormat="1">
      <c r="A5931" s="1881">
        <v>45121</v>
      </c>
      <c r="B5931" s="1358"/>
      <c r="C5931" s="1590" t="s">
        <v>28953</v>
      </c>
      <c r="D5931" s="1350">
        <v>35000</v>
      </c>
      <c r="E5931" s="2244"/>
      <c r="F5931" s="1929">
        <f t="shared" si="92"/>
        <v>2987812.1700000069</v>
      </c>
      <c r="G5931" s="2256"/>
    </row>
    <row r="5932" spans="1:7" s="822" customFormat="1">
      <c r="A5932" s="1881">
        <v>45121</v>
      </c>
      <c r="B5932" s="1358"/>
      <c r="C5932" s="1590" t="s">
        <v>28954</v>
      </c>
      <c r="D5932" s="1350">
        <v>50000</v>
      </c>
      <c r="E5932" s="2244"/>
      <c r="F5932" s="1929">
        <f t="shared" si="92"/>
        <v>3037812.1700000069</v>
      </c>
      <c r="G5932" s="2256"/>
    </row>
    <row r="5933" spans="1:7" s="822" customFormat="1">
      <c r="A5933" s="1881">
        <v>45121</v>
      </c>
      <c r="B5933" s="1358"/>
      <c r="C5933" s="1590" t="s">
        <v>28955</v>
      </c>
      <c r="D5933" s="1350">
        <v>35000</v>
      </c>
      <c r="E5933" s="2244"/>
      <c r="F5933" s="1929">
        <f t="shared" si="92"/>
        <v>3072812.1700000069</v>
      </c>
      <c r="G5933" s="2256"/>
    </row>
    <row r="5934" spans="1:7" s="822" customFormat="1">
      <c r="A5934" s="1881">
        <v>45121</v>
      </c>
      <c r="B5934" s="1358"/>
      <c r="C5934" s="1590" t="s">
        <v>28956</v>
      </c>
      <c r="D5934" s="1350">
        <v>101000</v>
      </c>
      <c r="E5934" s="2244"/>
      <c r="F5934" s="1929">
        <f t="shared" si="92"/>
        <v>3173812.1700000069</v>
      </c>
      <c r="G5934" s="2256"/>
    </row>
    <row r="5935" spans="1:7" s="822" customFormat="1">
      <c r="A5935" s="1881">
        <v>45121</v>
      </c>
      <c r="B5935" s="1358"/>
      <c r="C5935" s="1590" t="s">
        <v>28957</v>
      </c>
      <c r="D5935" s="1350">
        <v>20000</v>
      </c>
      <c r="E5935" s="2244"/>
      <c r="F5935" s="1929">
        <f t="shared" si="92"/>
        <v>3193812.1700000069</v>
      </c>
      <c r="G5935" s="2256"/>
    </row>
    <row r="5936" spans="1:7" s="822" customFormat="1">
      <c r="A5936" s="1881">
        <v>45121</v>
      </c>
      <c r="B5936" s="1358"/>
      <c r="C5936" s="1590" t="s">
        <v>28958</v>
      </c>
      <c r="D5936" s="1350">
        <v>48000</v>
      </c>
      <c r="E5936" s="2244"/>
      <c r="F5936" s="1929">
        <f t="shared" si="92"/>
        <v>3241812.1700000069</v>
      </c>
      <c r="G5936" s="2256"/>
    </row>
    <row r="5937" spans="1:7" s="822" customFormat="1">
      <c r="A5937" s="1881">
        <v>45121</v>
      </c>
      <c r="B5937" s="1358"/>
      <c r="C5937" s="1590" t="s">
        <v>28959</v>
      </c>
      <c r="D5937" s="1350">
        <v>70000</v>
      </c>
      <c r="E5937" s="2244"/>
      <c r="F5937" s="1929">
        <f t="shared" si="92"/>
        <v>3311812.1700000069</v>
      </c>
      <c r="G5937" s="2256"/>
    </row>
    <row r="5938" spans="1:7" s="822" customFormat="1">
      <c r="A5938" s="1881">
        <v>45121</v>
      </c>
      <c r="B5938" s="1358"/>
      <c r="C5938" s="1590" t="s">
        <v>28960</v>
      </c>
      <c r="D5938" s="1350">
        <v>25000</v>
      </c>
      <c r="E5938" s="2244"/>
      <c r="F5938" s="1929">
        <f t="shared" si="92"/>
        <v>3336812.1700000069</v>
      </c>
      <c r="G5938" s="2256"/>
    </row>
    <row r="5939" spans="1:7" s="1461" customFormat="1">
      <c r="A5939" s="1314">
        <v>45121</v>
      </c>
      <c r="B5939" s="849"/>
      <c r="C5939" s="1585" t="s">
        <v>28961</v>
      </c>
      <c r="D5939" s="1047"/>
      <c r="E5939" s="2237">
        <v>500</v>
      </c>
      <c r="F5939" s="1926">
        <f t="shared" si="92"/>
        <v>3336312.1700000069</v>
      </c>
      <c r="G5939" s="2255"/>
    </row>
    <row r="5940" spans="1:7" s="822" customFormat="1">
      <c r="A5940" s="1881">
        <v>45122</v>
      </c>
      <c r="B5940" s="1358"/>
      <c r="C5940" s="1590" t="s">
        <v>28962</v>
      </c>
      <c r="D5940" s="1350">
        <v>81500</v>
      </c>
      <c r="E5940" s="2244"/>
      <c r="F5940" s="1929">
        <f t="shared" si="92"/>
        <v>3417812.1700000069</v>
      </c>
      <c r="G5940" s="2256"/>
    </row>
    <row r="5941" spans="1:7" s="822" customFormat="1">
      <c r="A5941" s="1881">
        <v>45122</v>
      </c>
      <c r="B5941" s="1358"/>
      <c r="C5941" s="1590" t="s">
        <v>28963</v>
      </c>
      <c r="D5941" s="1350">
        <v>65000</v>
      </c>
      <c r="E5941" s="2244"/>
      <c r="F5941" s="1929">
        <f t="shared" si="92"/>
        <v>3482812.1700000069</v>
      </c>
      <c r="G5941" s="2256"/>
    </row>
    <row r="5942" spans="1:7" s="822" customFormat="1">
      <c r="A5942" s="1881">
        <v>45122</v>
      </c>
      <c r="B5942" s="1358"/>
      <c r="C5942" s="1590" t="s">
        <v>28964</v>
      </c>
      <c r="D5942" s="1350">
        <v>81500</v>
      </c>
      <c r="E5942" s="2244"/>
      <c r="F5942" s="1929">
        <f t="shared" si="92"/>
        <v>3564312.1700000069</v>
      </c>
      <c r="G5942" s="2256"/>
    </row>
    <row r="5943" spans="1:7" s="822" customFormat="1">
      <c r="A5943" s="1881">
        <v>45122</v>
      </c>
      <c r="B5943" s="1358"/>
      <c r="C5943" s="1590" t="s">
        <v>28965</v>
      </c>
      <c r="D5943" s="1350">
        <v>35000</v>
      </c>
      <c r="E5943" s="2244"/>
      <c r="F5943" s="1929">
        <f t="shared" si="92"/>
        <v>3599312.1700000069</v>
      </c>
      <c r="G5943" s="2256"/>
    </row>
    <row r="5944" spans="1:7" s="822" customFormat="1">
      <c r="A5944" s="1881">
        <v>45122</v>
      </c>
      <c r="B5944" s="1358"/>
      <c r="C5944" s="1590" t="s">
        <v>28966</v>
      </c>
      <c r="D5944" s="1350">
        <v>25000</v>
      </c>
      <c r="E5944" s="2244"/>
      <c r="F5944" s="1929">
        <f t="shared" si="92"/>
        <v>3624312.1700000069</v>
      </c>
      <c r="G5944" s="2256"/>
    </row>
    <row r="5945" spans="1:7" s="822" customFormat="1">
      <c r="A5945" s="1881">
        <v>45122</v>
      </c>
      <c r="B5945" s="1358"/>
      <c r="C5945" s="1590" t="s">
        <v>28967</v>
      </c>
      <c r="D5945" s="1350">
        <v>30000</v>
      </c>
      <c r="E5945" s="2244"/>
      <c r="F5945" s="1929">
        <f t="shared" si="92"/>
        <v>3654312.1700000069</v>
      </c>
      <c r="G5945" s="2256"/>
    </row>
    <row r="5946" spans="1:7" s="822" customFormat="1">
      <c r="A5946" s="1881">
        <v>45122</v>
      </c>
      <c r="B5946" s="1358"/>
      <c r="C5946" s="1590" t="s">
        <v>28968</v>
      </c>
      <c r="D5946" s="1350">
        <v>30000</v>
      </c>
      <c r="E5946" s="2244"/>
      <c r="F5946" s="1929">
        <f t="shared" si="92"/>
        <v>3684312.1700000069</v>
      </c>
      <c r="G5946" s="2256"/>
    </row>
    <row r="5947" spans="1:7" s="822" customFormat="1">
      <c r="A5947" s="1881">
        <v>45122</v>
      </c>
      <c r="B5947" s="1358"/>
      <c r="C5947" s="1590" t="s">
        <v>28969</v>
      </c>
      <c r="D5947" s="1350">
        <v>35000</v>
      </c>
      <c r="E5947" s="2244"/>
      <c r="F5947" s="1929">
        <f t="shared" si="92"/>
        <v>3719312.1700000069</v>
      </c>
      <c r="G5947" s="2256"/>
    </row>
    <row r="5948" spans="1:7" s="822" customFormat="1">
      <c r="A5948" s="1881">
        <v>45122</v>
      </c>
      <c r="B5948" s="1358"/>
      <c r="C5948" s="1590" t="s">
        <v>28970</v>
      </c>
      <c r="D5948" s="1350">
        <v>50000</v>
      </c>
      <c r="E5948" s="2244"/>
      <c r="F5948" s="1929">
        <f t="shared" si="92"/>
        <v>3769312.1700000069</v>
      </c>
      <c r="G5948" s="2256"/>
    </row>
    <row r="5949" spans="1:7" s="1784" customFormat="1">
      <c r="A5949" s="1885">
        <v>45122</v>
      </c>
      <c r="B5949" s="1781"/>
      <c r="C5949" s="2065" t="s">
        <v>28971</v>
      </c>
      <c r="D5949" s="1783">
        <v>10000</v>
      </c>
      <c r="E5949" s="2252"/>
      <c r="F5949" s="1932">
        <f t="shared" si="92"/>
        <v>3779312.1700000069</v>
      </c>
      <c r="G5949" s="2264" t="s">
        <v>29507</v>
      </c>
    </row>
    <row r="5950" spans="1:7" s="822" customFormat="1">
      <c r="A5950" s="1881">
        <v>45122</v>
      </c>
      <c r="B5950" s="1358"/>
      <c r="C5950" s="1590" t="s">
        <v>28972</v>
      </c>
      <c r="D5950" s="1350">
        <v>35000</v>
      </c>
      <c r="E5950" s="2244"/>
      <c r="F5950" s="1929">
        <f t="shared" si="92"/>
        <v>3814312.1700000069</v>
      </c>
      <c r="G5950" s="2256"/>
    </row>
    <row r="5951" spans="1:7" s="822" customFormat="1">
      <c r="A5951" s="1881">
        <v>45122</v>
      </c>
      <c r="B5951" s="1358"/>
      <c r="C5951" s="1590" t="s">
        <v>28973</v>
      </c>
      <c r="D5951" s="1350">
        <v>25000</v>
      </c>
      <c r="E5951" s="2244"/>
      <c r="F5951" s="1929">
        <f t="shared" si="92"/>
        <v>3839312.1700000069</v>
      </c>
      <c r="G5951" s="2256"/>
    </row>
    <row r="5952" spans="1:7" s="822" customFormat="1">
      <c r="A5952" s="1881">
        <v>45122</v>
      </c>
      <c r="B5952" s="1358"/>
      <c r="C5952" s="1590" t="s">
        <v>28974</v>
      </c>
      <c r="D5952" s="1350">
        <v>95000</v>
      </c>
      <c r="E5952" s="2244"/>
      <c r="F5952" s="1929">
        <f t="shared" si="92"/>
        <v>3934312.1700000069</v>
      </c>
      <c r="G5952" s="2256"/>
    </row>
    <row r="5953" spans="1:7" s="822" customFormat="1">
      <c r="A5953" s="1881">
        <v>45122</v>
      </c>
      <c r="B5953" s="1358"/>
      <c r="C5953" s="1590" t="s">
        <v>28975</v>
      </c>
      <c r="D5953" s="1350">
        <v>21000</v>
      </c>
      <c r="E5953" s="2244"/>
      <c r="F5953" s="1929">
        <f t="shared" si="92"/>
        <v>3955312.1700000069</v>
      </c>
      <c r="G5953" s="2256"/>
    </row>
    <row r="5954" spans="1:7" s="822" customFormat="1">
      <c r="A5954" s="1881">
        <v>45122</v>
      </c>
      <c r="B5954" s="1358"/>
      <c r="C5954" s="1590" t="s">
        <v>28976</v>
      </c>
      <c r="D5954" s="1350">
        <v>60000</v>
      </c>
      <c r="E5954" s="2244"/>
      <c r="F5954" s="1929">
        <f t="shared" si="92"/>
        <v>4015312.1700000069</v>
      </c>
      <c r="G5954" s="2256"/>
    </row>
    <row r="5955" spans="1:7" s="822" customFormat="1">
      <c r="A5955" s="1881">
        <v>45122</v>
      </c>
      <c r="B5955" s="1358"/>
      <c r="C5955" s="1590" t="s">
        <v>28977</v>
      </c>
      <c r="D5955" s="1350">
        <v>35000</v>
      </c>
      <c r="E5955" s="2244"/>
      <c r="F5955" s="1929">
        <f t="shared" ref="F5955:F6018" si="93">F5954-E5955+D5955</f>
        <v>4050312.1700000069</v>
      </c>
      <c r="G5955" s="2256"/>
    </row>
    <row r="5956" spans="1:7" s="822" customFormat="1">
      <c r="A5956" s="1881">
        <v>45122</v>
      </c>
      <c r="B5956" s="1358"/>
      <c r="C5956" s="1590" t="s">
        <v>28978</v>
      </c>
      <c r="D5956" s="1350">
        <v>35000</v>
      </c>
      <c r="E5956" s="2244"/>
      <c r="F5956" s="1929">
        <f t="shared" si="93"/>
        <v>4085312.1700000069</v>
      </c>
      <c r="G5956" s="2256"/>
    </row>
    <row r="5957" spans="1:7" s="822" customFormat="1">
      <c r="A5957" s="1881">
        <v>45122</v>
      </c>
      <c r="B5957" s="1358"/>
      <c r="C5957" s="1590" t="s">
        <v>28979</v>
      </c>
      <c r="D5957" s="1350">
        <v>30000</v>
      </c>
      <c r="E5957" s="2244"/>
      <c r="F5957" s="1929">
        <f t="shared" si="93"/>
        <v>4115312.1700000069</v>
      </c>
      <c r="G5957" s="2256"/>
    </row>
    <row r="5958" spans="1:7" s="1461" customFormat="1">
      <c r="A5958" s="1314">
        <v>45122</v>
      </c>
      <c r="B5958" s="849"/>
      <c r="C5958" s="1585" t="s">
        <v>28980</v>
      </c>
      <c r="D5958" s="1047"/>
      <c r="E5958" s="2237">
        <v>900</v>
      </c>
      <c r="F5958" s="1926">
        <f t="shared" si="93"/>
        <v>4114412.1700000069</v>
      </c>
      <c r="G5958" s="2255"/>
    </row>
    <row r="5959" spans="1:7" s="822" customFormat="1">
      <c r="A5959" s="1881">
        <v>45124</v>
      </c>
      <c r="B5959" s="1358"/>
      <c r="C5959" s="1590" t="s">
        <v>28981</v>
      </c>
      <c r="D5959" s="1350">
        <v>35000</v>
      </c>
      <c r="E5959" s="2244"/>
      <c r="F5959" s="1929">
        <f t="shared" si="93"/>
        <v>4149412.1700000069</v>
      </c>
      <c r="G5959" s="2256"/>
    </row>
    <row r="5960" spans="1:7" s="822" customFormat="1">
      <c r="A5960" s="1881">
        <v>45124</v>
      </c>
      <c r="B5960" s="1358"/>
      <c r="C5960" s="1590" t="s">
        <v>28982</v>
      </c>
      <c r="D5960" s="1350">
        <v>60000</v>
      </c>
      <c r="E5960" s="2244"/>
      <c r="F5960" s="1929">
        <f t="shared" si="93"/>
        <v>4209412.1700000074</v>
      </c>
      <c r="G5960" s="2256"/>
    </row>
    <row r="5961" spans="1:7" s="822" customFormat="1">
      <c r="A5961" s="1881">
        <v>45124</v>
      </c>
      <c r="B5961" s="1358"/>
      <c r="C5961" s="1590" t="s">
        <v>28983</v>
      </c>
      <c r="D5961" s="1350">
        <v>50000</v>
      </c>
      <c r="E5961" s="2244"/>
      <c r="F5961" s="1929">
        <f t="shared" si="93"/>
        <v>4259412.1700000074</v>
      </c>
      <c r="G5961" s="2256"/>
    </row>
    <row r="5962" spans="1:7" s="822" customFormat="1">
      <c r="A5962" s="1881">
        <v>45124</v>
      </c>
      <c r="B5962" s="1358"/>
      <c r="C5962" s="1590" t="s">
        <v>28984</v>
      </c>
      <c r="D5962" s="1350">
        <v>68750</v>
      </c>
      <c r="E5962" s="2244"/>
      <c r="F5962" s="1929">
        <f t="shared" si="93"/>
        <v>4328162.1700000074</v>
      </c>
      <c r="G5962" s="2256"/>
    </row>
    <row r="5963" spans="1:7" s="822" customFormat="1">
      <c r="A5963" s="1881">
        <v>45124</v>
      </c>
      <c r="B5963" s="1358"/>
      <c r="C5963" s="1590" t="s">
        <v>28985</v>
      </c>
      <c r="D5963" s="1350">
        <v>60000</v>
      </c>
      <c r="E5963" s="2244"/>
      <c r="F5963" s="1929">
        <f t="shared" si="93"/>
        <v>4388162.1700000074</v>
      </c>
      <c r="G5963" s="2256"/>
    </row>
    <row r="5964" spans="1:7" s="822" customFormat="1">
      <c r="A5964" s="1881">
        <v>45124</v>
      </c>
      <c r="B5964" s="1358"/>
      <c r="C5964" s="1590" t="s">
        <v>28986</v>
      </c>
      <c r="D5964" s="1350">
        <v>30000</v>
      </c>
      <c r="E5964" s="2244"/>
      <c r="F5964" s="1929">
        <f t="shared" si="93"/>
        <v>4418162.1700000074</v>
      </c>
      <c r="G5964" s="2256"/>
    </row>
    <row r="5965" spans="1:7" s="1597" customFormat="1">
      <c r="A5965" s="1883">
        <v>45124</v>
      </c>
      <c r="B5965" s="1358"/>
      <c r="C5965" s="2063" t="s">
        <v>28987</v>
      </c>
      <c r="D5965" s="1596">
        <v>77000</v>
      </c>
      <c r="E5965" s="2248"/>
      <c r="F5965" s="1929">
        <f t="shared" si="93"/>
        <v>4495162.1700000074</v>
      </c>
      <c r="G5965" s="2260"/>
    </row>
    <row r="5966" spans="1:7" s="1597" customFormat="1" ht="45">
      <c r="A5966" s="1883">
        <v>45124</v>
      </c>
      <c r="B5966" s="1358"/>
      <c r="C5966" s="2063" t="s">
        <v>28988</v>
      </c>
      <c r="D5966" s="1596">
        <v>85000</v>
      </c>
      <c r="E5966" s="2248"/>
      <c r="F5966" s="1929">
        <f t="shared" si="93"/>
        <v>4580162.1700000074</v>
      </c>
      <c r="G5966" s="2265" t="s">
        <v>29741</v>
      </c>
    </row>
    <row r="5967" spans="1:7" s="1461" customFormat="1">
      <c r="A5967" s="1314">
        <v>45124</v>
      </c>
      <c r="B5967" s="849"/>
      <c r="C5967" s="1585" t="s">
        <v>28989</v>
      </c>
      <c r="D5967" s="1047"/>
      <c r="E5967" s="2237">
        <v>400</v>
      </c>
      <c r="F5967" s="1926">
        <f t="shared" si="93"/>
        <v>4579762.1700000074</v>
      </c>
      <c r="G5967" s="2255"/>
    </row>
    <row r="5968" spans="1:7" s="822" customFormat="1">
      <c r="A5968" s="1881">
        <v>45125</v>
      </c>
      <c r="B5968" s="1358"/>
      <c r="C5968" s="1590" t="s">
        <v>28990</v>
      </c>
      <c r="D5968" s="1350">
        <v>35000</v>
      </c>
      <c r="E5968" s="2244"/>
      <c r="F5968" s="1929">
        <f t="shared" si="93"/>
        <v>4614762.1700000074</v>
      </c>
      <c r="G5968" s="2256"/>
    </row>
    <row r="5969" spans="1:7" s="822" customFormat="1">
      <c r="A5969" s="1881">
        <v>45125</v>
      </c>
      <c r="B5969" s="1358"/>
      <c r="C5969" s="1590" t="s">
        <v>28991</v>
      </c>
      <c r="D5969" s="1350">
        <v>60000</v>
      </c>
      <c r="E5969" s="2244"/>
      <c r="F5969" s="1929">
        <f t="shared" si="93"/>
        <v>4674762.1700000074</v>
      </c>
      <c r="G5969" s="2256"/>
    </row>
    <row r="5970" spans="1:7" s="822" customFormat="1">
      <c r="A5970" s="1881">
        <v>45125</v>
      </c>
      <c r="B5970" s="1358"/>
      <c r="C5970" s="1590" t="s">
        <v>28992</v>
      </c>
      <c r="D5970" s="1350">
        <v>30000</v>
      </c>
      <c r="E5970" s="2244"/>
      <c r="F5970" s="1929">
        <f t="shared" si="93"/>
        <v>4704762.1700000074</v>
      </c>
      <c r="G5970" s="2256"/>
    </row>
    <row r="5971" spans="1:7" s="1461" customFormat="1">
      <c r="A5971" s="1314">
        <v>45125</v>
      </c>
      <c r="B5971" s="849"/>
      <c r="C5971" s="1585" t="s">
        <v>28993</v>
      </c>
      <c r="D5971" s="1047"/>
      <c r="E5971" s="2237">
        <v>150</v>
      </c>
      <c r="F5971" s="1926">
        <f t="shared" si="93"/>
        <v>4704612.1700000074</v>
      </c>
      <c r="G5971" s="2255"/>
    </row>
    <row r="5972" spans="1:7" s="822" customFormat="1">
      <c r="A5972" s="1881">
        <v>45126</v>
      </c>
      <c r="B5972" s="1358"/>
      <c r="C5972" s="1590" t="s">
        <v>28994</v>
      </c>
      <c r="D5972" s="1350">
        <v>85000</v>
      </c>
      <c r="E5972" s="2244"/>
      <c r="F5972" s="1929">
        <f t="shared" si="93"/>
        <v>4789612.1700000074</v>
      </c>
      <c r="G5972" s="2256"/>
    </row>
    <row r="5973" spans="1:7" s="822" customFormat="1">
      <c r="A5973" s="1881">
        <v>45126</v>
      </c>
      <c r="B5973" s="1358"/>
      <c r="C5973" s="1590" t="s">
        <v>28995</v>
      </c>
      <c r="D5973" s="1350">
        <v>35000</v>
      </c>
      <c r="E5973" s="2244"/>
      <c r="F5973" s="1929">
        <f t="shared" si="93"/>
        <v>4824612.1700000074</v>
      </c>
      <c r="G5973" s="2256"/>
    </row>
    <row r="5974" spans="1:7" s="822" customFormat="1">
      <c r="A5974" s="1881">
        <v>45126</v>
      </c>
      <c r="B5974" s="1358"/>
      <c r="C5974" s="1590" t="s">
        <v>28996</v>
      </c>
      <c r="D5974" s="1350">
        <v>10000</v>
      </c>
      <c r="E5974" s="2244"/>
      <c r="F5974" s="1929">
        <f t="shared" si="93"/>
        <v>4834612.1700000074</v>
      </c>
      <c r="G5974" s="2256"/>
    </row>
    <row r="5975" spans="1:7" s="1597" customFormat="1">
      <c r="A5975" s="1883">
        <v>45126</v>
      </c>
      <c r="B5975" s="1358"/>
      <c r="C5975" s="2063" t="s">
        <v>28997</v>
      </c>
      <c r="D5975" s="1596">
        <v>40000</v>
      </c>
      <c r="E5975" s="2248"/>
      <c r="F5975" s="1929">
        <f t="shared" si="93"/>
        <v>4874612.1700000074</v>
      </c>
      <c r="G5975" s="2260"/>
    </row>
    <row r="5976" spans="1:7" s="1597" customFormat="1">
      <c r="A5976" s="1883">
        <v>45126</v>
      </c>
      <c r="B5976" s="1358"/>
      <c r="C5976" s="2063" t="s">
        <v>28998</v>
      </c>
      <c r="D5976" s="1596">
        <v>20000</v>
      </c>
      <c r="E5976" s="2248"/>
      <c r="F5976" s="1929">
        <f t="shared" si="93"/>
        <v>4894612.1700000074</v>
      </c>
      <c r="G5976" s="2260"/>
    </row>
    <row r="5977" spans="1:7" s="1461" customFormat="1">
      <c r="A5977" s="1314">
        <v>45126</v>
      </c>
      <c r="B5977" s="849"/>
      <c r="C5977" s="1585" t="s">
        <v>28999</v>
      </c>
      <c r="D5977" s="1047"/>
      <c r="E5977" s="2237">
        <v>250</v>
      </c>
      <c r="F5977" s="1926">
        <f t="shared" si="93"/>
        <v>4894362.1700000074</v>
      </c>
      <c r="G5977" s="2255"/>
    </row>
    <row r="5978" spans="1:7" s="822" customFormat="1">
      <c r="A5978" s="1881">
        <v>45127</v>
      </c>
      <c r="B5978" s="1358"/>
      <c r="C5978" s="1590" t="s">
        <v>29000</v>
      </c>
      <c r="D5978" s="1350">
        <v>40000</v>
      </c>
      <c r="E5978" s="2244"/>
      <c r="F5978" s="1929">
        <f t="shared" si="93"/>
        <v>4934362.1700000074</v>
      </c>
      <c r="G5978" s="2256"/>
    </row>
    <row r="5979" spans="1:7" s="822" customFormat="1">
      <c r="A5979" s="1881">
        <v>45127</v>
      </c>
      <c r="B5979" s="1358"/>
      <c r="C5979" s="1590" t="s">
        <v>29001</v>
      </c>
      <c r="D5979" s="1350">
        <v>35000</v>
      </c>
      <c r="E5979" s="2244"/>
      <c r="F5979" s="1929">
        <f t="shared" si="93"/>
        <v>4969362.1700000074</v>
      </c>
      <c r="G5979" s="2256"/>
    </row>
    <row r="5980" spans="1:7" s="822" customFormat="1">
      <c r="A5980" s="1881">
        <v>45127</v>
      </c>
      <c r="B5980" s="1358"/>
      <c r="C5980" s="1590" t="s">
        <v>29002</v>
      </c>
      <c r="D5980" s="1350">
        <v>35000</v>
      </c>
      <c r="E5980" s="2244"/>
      <c r="F5980" s="1929">
        <f t="shared" si="93"/>
        <v>5004362.1700000074</v>
      </c>
      <c r="G5980" s="2256"/>
    </row>
    <row r="5981" spans="1:7" s="1461" customFormat="1">
      <c r="A5981" s="1314">
        <v>45127</v>
      </c>
      <c r="B5981" s="849"/>
      <c r="C5981" s="1585" t="s">
        <v>29003</v>
      </c>
      <c r="D5981" s="1047"/>
      <c r="E5981" s="2237">
        <v>150</v>
      </c>
      <c r="F5981" s="1926">
        <f t="shared" si="93"/>
        <v>5004212.1700000074</v>
      </c>
      <c r="G5981" s="2255"/>
    </row>
    <row r="5982" spans="1:7" s="822" customFormat="1">
      <c r="A5982" s="1881">
        <v>45128</v>
      </c>
      <c r="B5982" s="1358"/>
      <c r="C5982" s="1590" t="s">
        <v>29004</v>
      </c>
      <c r="D5982" s="1350">
        <v>35000</v>
      </c>
      <c r="E5982" s="2244"/>
      <c r="F5982" s="1929">
        <f t="shared" si="93"/>
        <v>5039212.1700000074</v>
      </c>
      <c r="G5982" s="2256"/>
    </row>
    <row r="5983" spans="1:7" s="822" customFormat="1">
      <c r="A5983" s="1881">
        <v>45128</v>
      </c>
      <c r="B5983" s="1358"/>
      <c r="C5983" s="1590" t="s">
        <v>29005</v>
      </c>
      <c r="D5983" s="1350">
        <v>25000</v>
      </c>
      <c r="E5983" s="2244"/>
      <c r="F5983" s="1929">
        <f t="shared" si="93"/>
        <v>5064212.1700000074</v>
      </c>
      <c r="G5983" s="2256"/>
    </row>
    <row r="5984" spans="1:7" s="822" customFormat="1">
      <c r="A5984" s="1881">
        <v>45128</v>
      </c>
      <c r="B5984" s="1358"/>
      <c r="C5984" s="1590" t="s">
        <v>29006</v>
      </c>
      <c r="D5984" s="1350">
        <v>115000</v>
      </c>
      <c r="E5984" s="2244"/>
      <c r="F5984" s="1929">
        <f t="shared" si="93"/>
        <v>5179212.1700000074</v>
      </c>
      <c r="G5984" s="2256"/>
    </row>
    <row r="5985" spans="1:7" s="822" customFormat="1">
      <c r="A5985" s="1881">
        <v>45128</v>
      </c>
      <c r="B5985" s="1358"/>
      <c r="C5985" s="1590" t="s">
        <v>29007</v>
      </c>
      <c r="D5985" s="1350">
        <v>45000</v>
      </c>
      <c r="E5985" s="2244"/>
      <c r="F5985" s="1929">
        <f t="shared" si="93"/>
        <v>5224212.1700000074</v>
      </c>
      <c r="G5985" s="2256"/>
    </row>
    <row r="5986" spans="1:7" s="822" customFormat="1">
      <c r="A5986" s="1881">
        <v>45128</v>
      </c>
      <c r="B5986" s="1358"/>
      <c r="C5986" s="1590" t="s">
        <v>29008</v>
      </c>
      <c r="D5986" s="1350">
        <v>117000</v>
      </c>
      <c r="E5986" s="2244"/>
      <c r="F5986" s="1929">
        <f t="shared" si="93"/>
        <v>5341212.1700000074</v>
      </c>
      <c r="G5986" s="2256"/>
    </row>
    <row r="5987" spans="1:7" s="822" customFormat="1">
      <c r="A5987" s="1881">
        <v>45128</v>
      </c>
      <c r="B5987" s="1358"/>
      <c r="C5987" s="1590" t="s">
        <v>29009</v>
      </c>
      <c r="D5987" s="1350">
        <v>65000</v>
      </c>
      <c r="E5987" s="2244"/>
      <c r="F5987" s="1929">
        <f t="shared" si="93"/>
        <v>5406212.1700000074</v>
      </c>
      <c r="G5987" s="2256"/>
    </row>
    <row r="5988" spans="1:7" s="822" customFormat="1">
      <c r="A5988" s="1881">
        <v>45128</v>
      </c>
      <c r="B5988" s="1358"/>
      <c r="C5988" s="1590" t="s">
        <v>29010</v>
      </c>
      <c r="D5988" s="1350">
        <v>20000</v>
      </c>
      <c r="E5988" s="2244"/>
      <c r="F5988" s="1929">
        <f t="shared" si="93"/>
        <v>5426212.1700000074</v>
      </c>
      <c r="G5988" s="2256"/>
    </row>
    <row r="5989" spans="1:7" s="822" customFormat="1">
      <c r="A5989" s="1881">
        <v>45128</v>
      </c>
      <c r="B5989" s="1358"/>
      <c r="C5989" s="1590" t="s">
        <v>29011</v>
      </c>
      <c r="D5989" s="1350">
        <v>60000</v>
      </c>
      <c r="E5989" s="2244"/>
      <c r="F5989" s="1929">
        <f t="shared" si="93"/>
        <v>5486212.1700000074</v>
      </c>
      <c r="G5989" s="2256"/>
    </row>
    <row r="5990" spans="1:7" s="822" customFormat="1">
      <c r="A5990" s="1881">
        <v>45128</v>
      </c>
      <c r="B5990" s="1358"/>
      <c r="C5990" s="1590" t="s">
        <v>29012</v>
      </c>
      <c r="D5990" s="1350">
        <v>30000</v>
      </c>
      <c r="E5990" s="2244"/>
      <c r="F5990" s="1929">
        <f t="shared" si="93"/>
        <v>5516212.1700000074</v>
      </c>
      <c r="G5990" s="2256"/>
    </row>
    <row r="5991" spans="1:7" s="822" customFormat="1">
      <c r="A5991" s="1881">
        <v>45128</v>
      </c>
      <c r="B5991" s="1358"/>
      <c r="C5991" s="1590" t="s">
        <v>29013</v>
      </c>
      <c r="D5991" s="1350">
        <v>70000</v>
      </c>
      <c r="E5991" s="2244"/>
      <c r="F5991" s="1929">
        <f t="shared" si="93"/>
        <v>5586212.1700000074</v>
      </c>
      <c r="G5991" s="2256"/>
    </row>
    <row r="5992" spans="1:7" s="1461" customFormat="1">
      <c r="A5992" s="1314">
        <v>45128</v>
      </c>
      <c r="B5992" s="849"/>
      <c r="C5992" s="1585" t="s">
        <v>29014</v>
      </c>
      <c r="D5992" s="1047"/>
      <c r="E5992" s="2237">
        <v>500</v>
      </c>
      <c r="F5992" s="1926">
        <f t="shared" si="93"/>
        <v>5585712.1700000074</v>
      </c>
      <c r="G5992" s="2255"/>
    </row>
    <row r="5993" spans="1:7" s="822" customFormat="1">
      <c r="A5993" s="1881">
        <v>45129</v>
      </c>
      <c r="B5993" s="1358"/>
      <c r="C5993" s="1590" t="s">
        <v>29015</v>
      </c>
      <c r="D5993" s="1350">
        <v>60000</v>
      </c>
      <c r="E5993" s="2244"/>
      <c r="F5993" s="1929">
        <f t="shared" si="93"/>
        <v>5645712.1700000074</v>
      </c>
      <c r="G5993" s="2256"/>
    </row>
    <row r="5994" spans="1:7" s="1461" customFormat="1">
      <c r="A5994" s="1314">
        <v>45129</v>
      </c>
      <c r="B5994" s="849"/>
      <c r="C5994" s="1590" t="s">
        <v>29016</v>
      </c>
      <c r="D5994" s="1313">
        <v>30000</v>
      </c>
      <c r="E5994" s="2237"/>
      <c r="F5994" s="1926">
        <f t="shared" si="93"/>
        <v>5675712.1700000074</v>
      </c>
      <c r="G5994" s="2255"/>
    </row>
    <row r="5995" spans="1:7" s="822" customFormat="1">
      <c r="A5995" s="1881">
        <v>45129</v>
      </c>
      <c r="B5995" s="1358"/>
      <c r="C5995" s="1590" t="s">
        <v>29017</v>
      </c>
      <c r="D5995" s="1350">
        <v>35000</v>
      </c>
      <c r="E5995" s="2244"/>
      <c r="F5995" s="1929">
        <f t="shared" si="93"/>
        <v>5710712.1700000074</v>
      </c>
      <c r="G5995" s="2256"/>
    </row>
    <row r="5996" spans="1:7" s="822" customFormat="1">
      <c r="A5996" s="1881">
        <v>45129</v>
      </c>
      <c r="B5996" s="1358"/>
      <c r="C5996" s="1590" t="s">
        <v>29018</v>
      </c>
      <c r="D5996" s="1350">
        <v>35000</v>
      </c>
      <c r="E5996" s="2244"/>
      <c r="F5996" s="1929">
        <f t="shared" si="93"/>
        <v>5745712.1700000074</v>
      </c>
      <c r="G5996" s="2256"/>
    </row>
    <row r="5997" spans="1:7" s="1461" customFormat="1">
      <c r="A5997" s="1314">
        <v>45129</v>
      </c>
      <c r="B5997" s="849"/>
      <c r="C5997" s="1585" t="s">
        <v>29019</v>
      </c>
      <c r="D5997" s="1047"/>
      <c r="E5997" s="2237">
        <v>200</v>
      </c>
      <c r="F5997" s="1926">
        <f t="shared" si="93"/>
        <v>5745512.1700000074</v>
      </c>
      <c r="G5997" s="2255"/>
    </row>
    <row r="5998" spans="1:7" s="822" customFormat="1">
      <c r="A5998" s="1881">
        <v>45129</v>
      </c>
      <c r="B5998" s="1358"/>
      <c r="C5998" s="1590" t="s">
        <v>29020</v>
      </c>
      <c r="D5998" s="1350">
        <v>50000</v>
      </c>
      <c r="E5998" s="2244"/>
      <c r="F5998" s="1929">
        <f t="shared" si="93"/>
        <v>5795512.1700000074</v>
      </c>
      <c r="G5998" s="2256"/>
    </row>
    <row r="5999" spans="1:7" s="822" customFormat="1">
      <c r="A5999" s="1881">
        <v>45130</v>
      </c>
      <c r="B5999" s="1358"/>
      <c r="C5999" s="1590" t="s">
        <v>29021</v>
      </c>
      <c r="D5999" s="1350">
        <v>10000</v>
      </c>
      <c r="E5999" s="2244"/>
      <c r="F5999" s="1929">
        <f t="shared" si="93"/>
        <v>5805512.1700000074</v>
      </c>
      <c r="G5999" s="2256"/>
    </row>
    <row r="6000" spans="1:7" s="822" customFormat="1">
      <c r="A6000" s="1881">
        <v>45130</v>
      </c>
      <c r="B6000" s="1358"/>
      <c r="C6000" s="1590" t="s">
        <v>29022</v>
      </c>
      <c r="D6000" s="1350">
        <v>85000</v>
      </c>
      <c r="E6000" s="2244"/>
      <c r="F6000" s="1929">
        <f t="shared" si="93"/>
        <v>5890512.1700000074</v>
      </c>
      <c r="G6000" s="2256"/>
    </row>
    <row r="6001" spans="1:7" s="822" customFormat="1">
      <c r="A6001" s="1881">
        <v>45130</v>
      </c>
      <c r="B6001" s="1358"/>
      <c r="C6001" s="1590" t="s">
        <v>29023</v>
      </c>
      <c r="D6001" s="1350">
        <v>25000</v>
      </c>
      <c r="E6001" s="2244"/>
      <c r="F6001" s="1929">
        <f t="shared" si="93"/>
        <v>5915512.1700000074</v>
      </c>
      <c r="G6001" s="2256"/>
    </row>
    <row r="6002" spans="1:7" s="822" customFormat="1">
      <c r="A6002" s="1881">
        <v>45130</v>
      </c>
      <c r="B6002" s="1358"/>
      <c r="C6002" s="1590" t="s">
        <v>29024</v>
      </c>
      <c r="D6002" s="1350">
        <v>35000</v>
      </c>
      <c r="E6002" s="2244"/>
      <c r="F6002" s="1929">
        <f t="shared" si="93"/>
        <v>5950512.1700000074</v>
      </c>
      <c r="G6002" s="2256"/>
    </row>
    <row r="6003" spans="1:7" s="1461" customFormat="1">
      <c r="A6003" s="1314">
        <v>45130</v>
      </c>
      <c r="B6003" s="849"/>
      <c r="C6003" s="1585" t="s">
        <v>29025</v>
      </c>
      <c r="D6003" s="1047"/>
      <c r="E6003" s="2237">
        <v>250</v>
      </c>
      <c r="F6003" s="1926">
        <f t="shared" si="93"/>
        <v>5950262.1700000074</v>
      </c>
      <c r="G6003" s="2255"/>
    </row>
    <row r="6004" spans="1:7" s="822" customFormat="1">
      <c r="A6004" s="1324">
        <v>45131</v>
      </c>
      <c r="B6004" s="1358"/>
      <c r="C6004" s="1590" t="s">
        <v>29687</v>
      </c>
      <c r="D6004" s="1350">
        <v>30000</v>
      </c>
      <c r="E6004" s="2244"/>
      <c r="F6004" s="1929">
        <f t="shared" si="93"/>
        <v>5980262.1700000074</v>
      </c>
      <c r="G6004" s="2256"/>
    </row>
    <row r="6005" spans="1:7" s="822" customFormat="1">
      <c r="A6005" s="1881">
        <v>45131</v>
      </c>
      <c r="B6005" s="1358"/>
      <c r="C6005" s="1590" t="s">
        <v>29688</v>
      </c>
      <c r="D6005" s="1350">
        <v>61500</v>
      </c>
      <c r="E6005" s="2244"/>
      <c r="F6005" s="1929">
        <f t="shared" si="93"/>
        <v>6041762.1700000074</v>
      </c>
      <c r="G6005" s="2256"/>
    </row>
    <row r="6006" spans="1:7" s="822" customFormat="1">
      <c r="A6006" s="1881">
        <v>45131</v>
      </c>
      <c r="B6006" s="1358"/>
      <c r="C6006" s="1590" t="s">
        <v>29689</v>
      </c>
      <c r="D6006" s="1350">
        <v>77250</v>
      </c>
      <c r="E6006" s="2244"/>
      <c r="F6006" s="1929">
        <f t="shared" si="93"/>
        <v>6119012.1700000074</v>
      </c>
      <c r="G6006" s="2256"/>
    </row>
    <row r="6007" spans="1:7" s="822" customFormat="1">
      <c r="A6007" s="1881">
        <v>45131</v>
      </c>
      <c r="B6007" s="1358"/>
      <c r="C6007" s="1590" t="s">
        <v>29690</v>
      </c>
      <c r="D6007" s="1350">
        <v>40000</v>
      </c>
      <c r="E6007" s="2244"/>
      <c r="F6007" s="1929">
        <f t="shared" si="93"/>
        <v>6159012.1700000074</v>
      </c>
      <c r="G6007" s="2256"/>
    </row>
    <row r="6008" spans="1:7" s="822" customFormat="1">
      <c r="A6008" s="1881">
        <v>45131</v>
      </c>
      <c r="B6008" s="1358"/>
      <c r="C6008" s="1590" t="s">
        <v>29691</v>
      </c>
      <c r="D6008" s="1350">
        <v>15000</v>
      </c>
      <c r="E6008" s="2244"/>
      <c r="F6008" s="1929">
        <f t="shared" si="93"/>
        <v>6174012.1700000074</v>
      </c>
      <c r="G6008" s="2256"/>
    </row>
    <row r="6009" spans="1:7" s="1461" customFormat="1">
      <c r="A6009" s="1314">
        <v>45131</v>
      </c>
      <c r="B6009" s="849"/>
      <c r="C6009" s="1585" t="s">
        <v>29692</v>
      </c>
      <c r="D6009" s="1047"/>
      <c r="E6009" s="2237">
        <v>250</v>
      </c>
      <c r="F6009" s="1926">
        <f t="shared" si="93"/>
        <v>6173762.1700000074</v>
      </c>
      <c r="G6009" s="2255"/>
    </row>
    <row r="6010" spans="1:7" s="822" customFormat="1">
      <c r="A6010" s="1881">
        <v>45132</v>
      </c>
      <c r="B6010" s="1358"/>
      <c r="C6010" s="1590" t="s">
        <v>29693</v>
      </c>
      <c r="D6010" s="1350">
        <v>35000</v>
      </c>
      <c r="E6010" s="2244"/>
      <c r="F6010" s="1929">
        <f t="shared" si="93"/>
        <v>6208762.1700000074</v>
      </c>
      <c r="G6010" s="2256"/>
    </row>
    <row r="6011" spans="1:7" s="1461" customFormat="1">
      <c r="A6011" s="1314">
        <v>45132</v>
      </c>
      <c r="B6011" s="849"/>
      <c r="C6011" s="1585" t="s">
        <v>29694</v>
      </c>
      <c r="D6011" s="1047"/>
      <c r="E6011" s="2237">
        <v>50</v>
      </c>
      <c r="F6011" s="1926">
        <f t="shared" si="93"/>
        <v>6208712.1700000074</v>
      </c>
      <c r="G6011" s="2255"/>
    </row>
    <row r="6012" spans="1:7" s="822" customFormat="1">
      <c r="A6012" s="1881">
        <v>45133</v>
      </c>
      <c r="B6012" s="1358"/>
      <c r="C6012" s="1590" t="s">
        <v>29695</v>
      </c>
      <c r="D6012" s="1350">
        <v>56000</v>
      </c>
      <c r="E6012" s="2244"/>
      <c r="F6012" s="1929">
        <f t="shared" si="93"/>
        <v>6264712.1700000074</v>
      </c>
      <c r="G6012" s="2256"/>
    </row>
    <row r="6013" spans="1:7" s="822" customFormat="1">
      <c r="A6013" s="1881">
        <v>45133</v>
      </c>
      <c r="B6013" s="1358"/>
      <c r="C6013" s="1590" t="s">
        <v>29696</v>
      </c>
      <c r="D6013" s="1350">
        <v>20000</v>
      </c>
      <c r="E6013" s="2244"/>
      <c r="F6013" s="1929">
        <f t="shared" si="93"/>
        <v>6284712.1700000074</v>
      </c>
      <c r="G6013" s="2256"/>
    </row>
    <row r="6014" spans="1:7" s="822" customFormat="1">
      <c r="A6014" s="1881">
        <v>45133</v>
      </c>
      <c r="B6014" s="1358"/>
      <c r="C6014" s="1590" t="s">
        <v>29697</v>
      </c>
      <c r="D6014" s="1350">
        <v>5000</v>
      </c>
      <c r="E6014" s="2244"/>
      <c r="F6014" s="1929">
        <f t="shared" si="93"/>
        <v>6289712.1700000074</v>
      </c>
      <c r="G6014" s="2256"/>
    </row>
    <row r="6015" spans="1:7" s="822" customFormat="1">
      <c r="A6015" s="1881">
        <v>45133</v>
      </c>
      <c r="B6015" s="1358"/>
      <c r="C6015" s="1590" t="s">
        <v>29698</v>
      </c>
      <c r="D6015" s="1350">
        <v>68750</v>
      </c>
      <c r="E6015" s="2244"/>
      <c r="F6015" s="1929">
        <f t="shared" si="93"/>
        <v>6358462.1700000074</v>
      </c>
      <c r="G6015" s="2256"/>
    </row>
    <row r="6016" spans="1:7" s="1461" customFormat="1">
      <c r="A6016" s="1314">
        <v>45133</v>
      </c>
      <c r="B6016" s="849"/>
      <c r="C6016" s="1585" t="s">
        <v>29699</v>
      </c>
      <c r="D6016" s="1047"/>
      <c r="E6016" s="2237">
        <v>150</v>
      </c>
      <c r="F6016" s="1926">
        <f t="shared" si="93"/>
        <v>6358312.1700000074</v>
      </c>
      <c r="G6016" s="2255"/>
    </row>
    <row r="6017" spans="1:7" s="822" customFormat="1">
      <c r="A6017" s="1881">
        <v>45134</v>
      </c>
      <c r="B6017" s="1358"/>
      <c r="C6017" s="1590" t="s">
        <v>29700</v>
      </c>
      <c r="D6017" s="1350">
        <v>40000</v>
      </c>
      <c r="E6017" s="2244"/>
      <c r="F6017" s="1929">
        <f t="shared" si="93"/>
        <v>6398312.1700000074</v>
      </c>
      <c r="G6017" s="2256"/>
    </row>
    <row r="6018" spans="1:7" s="822" customFormat="1">
      <c r="A6018" s="1881">
        <v>45134</v>
      </c>
      <c r="B6018" s="1358"/>
      <c r="C6018" s="1590" t="s">
        <v>29701</v>
      </c>
      <c r="D6018" s="1350">
        <v>35000</v>
      </c>
      <c r="E6018" s="2244"/>
      <c r="F6018" s="1929">
        <f t="shared" si="93"/>
        <v>6433312.1700000074</v>
      </c>
      <c r="G6018" s="2256"/>
    </row>
    <row r="6019" spans="1:7" s="1461" customFormat="1">
      <c r="A6019" s="1314">
        <v>45134</v>
      </c>
      <c r="B6019" s="849"/>
      <c r="C6019" s="1585" t="s">
        <v>29702</v>
      </c>
      <c r="D6019" s="1047"/>
      <c r="E6019" s="2237">
        <v>100</v>
      </c>
      <c r="F6019" s="1926">
        <f t="shared" ref="F6019:F6082" si="94">F6018-E6019+D6019</f>
        <v>6433212.1700000074</v>
      </c>
      <c r="G6019" s="2255"/>
    </row>
    <row r="6020" spans="1:7" s="822" customFormat="1">
      <c r="A6020" s="1881">
        <v>45135</v>
      </c>
      <c r="B6020" s="1358"/>
      <c r="C6020" s="1590" t="s">
        <v>29703</v>
      </c>
      <c r="D6020" s="1350">
        <v>20000</v>
      </c>
      <c r="E6020" s="2244"/>
      <c r="F6020" s="1929">
        <f t="shared" si="94"/>
        <v>6453212.1700000074</v>
      </c>
      <c r="G6020" s="2256"/>
    </row>
    <row r="6021" spans="1:7" s="822" customFormat="1">
      <c r="A6021" s="1881">
        <v>45135</v>
      </c>
      <c r="B6021" s="1358"/>
      <c r="C6021" s="1590" t="s">
        <v>29704</v>
      </c>
      <c r="D6021" s="1350">
        <v>92150</v>
      </c>
      <c r="E6021" s="2244"/>
      <c r="F6021" s="1929">
        <f t="shared" si="94"/>
        <v>6545362.1700000074</v>
      </c>
      <c r="G6021" s="2256"/>
    </row>
    <row r="6022" spans="1:7" s="822" customFormat="1">
      <c r="A6022" s="1881">
        <v>45135</v>
      </c>
      <c r="B6022" s="1358"/>
      <c r="C6022" s="1590" t="s">
        <v>29705</v>
      </c>
      <c r="D6022" s="1350">
        <v>50000</v>
      </c>
      <c r="E6022" s="2244"/>
      <c r="F6022" s="1929">
        <f t="shared" si="94"/>
        <v>6595362.1700000074</v>
      </c>
      <c r="G6022" s="2256"/>
    </row>
    <row r="6023" spans="1:7" s="822" customFormat="1">
      <c r="A6023" s="1881">
        <v>45135</v>
      </c>
      <c r="B6023" s="1358"/>
      <c r="C6023" s="1590" t="s">
        <v>29706</v>
      </c>
      <c r="D6023" s="1350">
        <v>35000</v>
      </c>
      <c r="E6023" s="2244"/>
      <c r="F6023" s="1929">
        <f t="shared" si="94"/>
        <v>6630362.1700000074</v>
      </c>
      <c r="G6023" s="2256"/>
    </row>
    <row r="6024" spans="1:7" s="822" customFormat="1">
      <c r="A6024" s="1881">
        <v>45135</v>
      </c>
      <c r="B6024" s="1358"/>
      <c r="C6024" s="1590" t="s">
        <v>29707</v>
      </c>
      <c r="D6024" s="1350">
        <v>70000</v>
      </c>
      <c r="E6024" s="2244"/>
      <c r="F6024" s="1929">
        <f t="shared" si="94"/>
        <v>6700362.1700000074</v>
      </c>
      <c r="G6024" s="2256"/>
    </row>
    <row r="6025" spans="1:7" s="822" customFormat="1">
      <c r="A6025" s="1881">
        <v>45135</v>
      </c>
      <c r="B6025" s="1358"/>
      <c r="C6025" s="1590" t="s">
        <v>29708</v>
      </c>
      <c r="D6025" s="1350">
        <v>85000</v>
      </c>
      <c r="E6025" s="2244"/>
      <c r="F6025" s="1929">
        <f t="shared" si="94"/>
        <v>6785362.1700000074</v>
      </c>
      <c r="G6025" s="2256"/>
    </row>
    <row r="6026" spans="1:7" s="822" customFormat="1">
      <c r="A6026" s="1881">
        <v>45135</v>
      </c>
      <c r="B6026" s="1358"/>
      <c r="C6026" s="1590" t="s">
        <v>29709</v>
      </c>
      <c r="D6026" s="1350">
        <v>75000</v>
      </c>
      <c r="E6026" s="2244"/>
      <c r="F6026" s="1929">
        <f t="shared" si="94"/>
        <v>6860362.1700000074</v>
      </c>
      <c r="G6026" s="2256"/>
    </row>
    <row r="6027" spans="1:7" s="822" customFormat="1">
      <c r="A6027" s="1881">
        <v>45135</v>
      </c>
      <c r="B6027" s="1358"/>
      <c r="C6027" s="1590" t="s">
        <v>29710</v>
      </c>
      <c r="D6027" s="1350">
        <v>70000</v>
      </c>
      <c r="E6027" s="2244"/>
      <c r="F6027" s="1929">
        <f t="shared" si="94"/>
        <v>6930362.1700000074</v>
      </c>
      <c r="G6027" s="2256"/>
    </row>
    <row r="6028" spans="1:7" s="822" customFormat="1">
      <c r="A6028" s="1881">
        <v>45135</v>
      </c>
      <c r="B6028" s="1358"/>
      <c r="C6028" s="1590" t="s">
        <v>29711</v>
      </c>
      <c r="D6028" s="1350">
        <v>40000</v>
      </c>
      <c r="E6028" s="2244"/>
      <c r="F6028" s="1929">
        <f t="shared" si="94"/>
        <v>6970362.1700000074</v>
      </c>
      <c r="G6028" s="2256"/>
    </row>
    <row r="6029" spans="1:7" s="1597" customFormat="1">
      <c r="A6029" s="1883">
        <v>45135</v>
      </c>
      <c r="B6029" s="1358"/>
      <c r="C6029" s="2063" t="s">
        <v>29712</v>
      </c>
      <c r="D6029" s="1596">
        <v>35006.07</v>
      </c>
      <c r="E6029" s="2248"/>
      <c r="F6029" s="1929">
        <f t="shared" si="94"/>
        <v>7005368.2400000077</v>
      </c>
      <c r="G6029" s="2260"/>
    </row>
    <row r="6030" spans="1:7" s="822" customFormat="1">
      <c r="A6030" s="1881">
        <v>45135</v>
      </c>
      <c r="B6030" s="1358"/>
      <c r="C6030" s="1590" t="s">
        <v>29713</v>
      </c>
      <c r="D6030" s="1350">
        <v>70000</v>
      </c>
      <c r="E6030" s="2244"/>
      <c r="F6030" s="1929">
        <f t="shared" si="94"/>
        <v>7075368.2400000077</v>
      </c>
      <c r="G6030" s="2256"/>
    </row>
    <row r="6031" spans="1:7" s="1461" customFormat="1">
      <c r="A6031" s="1314">
        <v>45135</v>
      </c>
      <c r="B6031" s="849"/>
      <c r="C6031" s="1585" t="s">
        <v>29714</v>
      </c>
      <c r="D6031" s="1047"/>
      <c r="E6031" s="2237">
        <v>550</v>
      </c>
      <c r="F6031" s="1926">
        <f t="shared" si="94"/>
        <v>7074818.2400000077</v>
      </c>
      <c r="G6031" s="2255"/>
    </row>
    <row r="6032" spans="1:7" s="822" customFormat="1">
      <c r="A6032" s="1881">
        <v>45136</v>
      </c>
      <c r="B6032" s="1358"/>
      <c r="C6032" s="1590" t="s">
        <v>29715</v>
      </c>
      <c r="D6032" s="1350">
        <v>35000</v>
      </c>
      <c r="E6032" s="2244"/>
      <c r="F6032" s="1929">
        <f t="shared" si="94"/>
        <v>7109818.2400000077</v>
      </c>
      <c r="G6032" s="2256"/>
    </row>
    <row r="6033" spans="1:7" s="822" customFormat="1">
      <c r="A6033" s="1881">
        <v>45136</v>
      </c>
      <c r="B6033" s="1358"/>
      <c r="C6033" s="1590" t="s">
        <v>29716</v>
      </c>
      <c r="D6033" s="1350">
        <v>30000</v>
      </c>
      <c r="E6033" s="2244"/>
      <c r="F6033" s="1929">
        <f t="shared" si="94"/>
        <v>7139818.2400000077</v>
      </c>
      <c r="G6033" s="2256"/>
    </row>
    <row r="6034" spans="1:7" s="822" customFormat="1">
      <c r="A6034" s="1881">
        <v>45136</v>
      </c>
      <c r="B6034" s="1358"/>
      <c r="C6034" s="1590" t="s">
        <v>29717</v>
      </c>
      <c r="D6034" s="1350">
        <v>25000</v>
      </c>
      <c r="E6034" s="2244"/>
      <c r="F6034" s="1929">
        <f t="shared" si="94"/>
        <v>7164818.2400000077</v>
      </c>
      <c r="G6034" s="2256"/>
    </row>
    <row r="6035" spans="1:7" s="822" customFormat="1">
      <c r="A6035" s="1881">
        <v>45136</v>
      </c>
      <c r="B6035" s="1358"/>
      <c r="C6035" s="1590" t="s">
        <v>29718</v>
      </c>
      <c r="D6035" s="1350">
        <v>54000</v>
      </c>
      <c r="E6035" s="2244"/>
      <c r="F6035" s="1929">
        <f t="shared" si="94"/>
        <v>7218818.2400000077</v>
      </c>
      <c r="G6035" s="2256"/>
    </row>
    <row r="6036" spans="1:7" s="1461" customFormat="1">
      <c r="A6036" s="1314">
        <v>45136</v>
      </c>
      <c r="B6036" s="849"/>
      <c r="C6036" s="1585" t="s">
        <v>29719</v>
      </c>
      <c r="D6036" s="1047"/>
      <c r="E6036" s="2237">
        <v>200</v>
      </c>
      <c r="F6036" s="1926">
        <f t="shared" si="94"/>
        <v>7218618.2400000077</v>
      </c>
      <c r="G6036" s="2255"/>
    </row>
    <row r="6037" spans="1:7" s="822" customFormat="1">
      <c r="A6037" s="1881">
        <v>45137</v>
      </c>
      <c r="B6037" s="1358"/>
      <c r="C6037" s="1590" t="s">
        <v>29720</v>
      </c>
      <c r="D6037" s="1350">
        <v>24500</v>
      </c>
      <c r="E6037" s="2244"/>
      <c r="F6037" s="1929">
        <f t="shared" si="94"/>
        <v>7243118.2400000077</v>
      </c>
      <c r="G6037" s="2256"/>
    </row>
    <row r="6038" spans="1:7" s="822" customFormat="1">
      <c r="A6038" s="1881">
        <v>45137</v>
      </c>
      <c r="B6038" s="1358"/>
      <c r="C6038" s="1590" t="s">
        <v>29721</v>
      </c>
      <c r="D6038" s="1350">
        <v>40000</v>
      </c>
      <c r="E6038" s="2244"/>
      <c r="F6038" s="1929">
        <f t="shared" si="94"/>
        <v>7283118.2400000077</v>
      </c>
      <c r="G6038" s="2256"/>
    </row>
    <row r="6039" spans="1:7" s="1461" customFormat="1">
      <c r="A6039" s="1314">
        <v>45137</v>
      </c>
      <c r="B6039" s="849"/>
      <c r="C6039" s="1585" t="s">
        <v>29722</v>
      </c>
      <c r="D6039" s="1047"/>
      <c r="E6039" s="2237">
        <v>100</v>
      </c>
      <c r="F6039" s="1926">
        <f t="shared" si="94"/>
        <v>7283018.2400000077</v>
      </c>
      <c r="G6039" s="2255"/>
    </row>
    <row r="6040" spans="1:7" s="822" customFormat="1">
      <c r="A6040" s="1881">
        <v>45140</v>
      </c>
      <c r="B6040" s="1358"/>
      <c r="C6040" s="1590" t="s">
        <v>29744</v>
      </c>
      <c r="D6040" s="1350">
        <v>75000</v>
      </c>
      <c r="E6040" s="2244"/>
      <c r="F6040" s="1929">
        <f t="shared" si="94"/>
        <v>7358018.2400000077</v>
      </c>
      <c r="G6040" s="2256"/>
    </row>
    <row r="6041" spans="1:7" s="822" customFormat="1">
      <c r="A6041" s="1881">
        <v>45140</v>
      </c>
      <c r="B6041" s="1358"/>
      <c r="C6041" s="1590" t="s">
        <v>29745</v>
      </c>
      <c r="D6041" s="1350">
        <v>68750</v>
      </c>
      <c r="E6041" s="2244"/>
      <c r="F6041" s="1929">
        <f t="shared" si="94"/>
        <v>7426768.2400000077</v>
      </c>
      <c r="G6041" s="2256"/>
    </row>
    <row r="6042" spans="1:7" s="822" customFormat="1">
      <c r="A6042" s="1881">
        <v>45140</v>
      </c>
      <c r="B6042" s="1358"/>
      <c r="C6042" s="1590" t="s">
        <v>29746</v>
      </c>
      <c r="D6042" s="1350">
        <v>75000</v>
      </c>
      <c r="E6042" s="2244"/>
      <c r="F6042" s="1929">
        <f t="shared" si="94"/>
        <v>7501768.2400000077</v>
      </c>
      <c r="G6042" s="2256"/>
    </row>
    <row r="6043" spans="1:7" s="1461" customFormat="1">
      <c r="A6043" s="1314">
        <v>45140</v>
      </c>
      <c r="B6043" s="849"/>
      <c r="C6043" s="1585" t="s">
        <v>29747</v>
      </c>
      <c r="D6043" s="1047"/>
      <c r="E6043" s="2237">
        <v>150</v>
      </c>
      <c r="F6043" s="1926">
        <f t="shared" si="94"/>
        <v>7501618.2400000077</v>
      </c>
      <c r="G6043" s="2255"/>
    </row>
    <row r="6044" spans="1:7" s="822" customFormat="1">
      <c r="A6044" s="1881">
        <v>45141</v>
      </c>
      <c r="B6044" s="1358"/>
      <c r="C6044" s="1590" t="s">
        <v>29748</v>
      </c>
      <c r="D6044" s="1350">
        <v>40000</v>
      </c>
      <c r="E6044" s="2244"/>
      <c r="F6044" s="1929">
        <f t="shared" si="94"/>
        <v>7541618.2400000077</v>
      </c>
      <c r="G6044" s="2256"/>
    </row>
    <row r="6045" spans="1:7" s="1461" customFormat="1">
      <c r="A6045" s="1314">
        <v>45141</v>
      </c>
      <c r="B6045" s="849"/>
      <c r="C6045" s="1585" t="s">
        <v>29749</v>
      </c>
      <c r="D6045" s="1047"/>
      <c r="E6045" s="2237">
        <v>50</v>
      </c>
      <c r="F6045" s="1926">
        <f t="shared" si="94"/>
        <v>7541568.2400000077</v>
      </c>
      <c r="G6045" s="2255"/>
    </row>
    <row r="6046" spans="1:7" s="822" customFormat="1">
      <c r="A6046" s="1881">
        <v>45142</v>
      </c>
      <c r="B6046" s="1358"/>
      <c r="C6046" s="1590" t="s">
        <v>29750</v>
      </c>
      <c r="D6046" s="1350">
        <v>40000</v>
      </c>
      <c r="E6046" s="2244"/>
      <c r="F6046" s="1929">
        <f t="shared" si="94"/>
        <v>7581568.2400000077</v>
      </c>
      <c r="G6046" s="2256"/>
    </row>
    <row r="6047" spans="1:7" s="822" customFormat="1">
      <c r="A6047" s="1881">
        <v>45142</v>
      </c>
      <c r="B6047" s="1358"/>
      <c r="C6047" s="1590" t="s">
        <v>29751</v>
      </c>
      <c r="D6047" s="1350">
        <v>22000</v>
      </c>
      <c r="E6047" s="2244"/>
      <c r="F6047" s="1929">
        <f t="shared" si="94"/>
        <v>7603568.2400000077</v>
      </c>
      <c r="G6047" s="2256"/>
    </row>
    <row r="6048" spans="1:7" s="822" customFormat="1">
      <c r="A6048" s="1881">
        <v>45142</v>
      </c>
      <c r="B6048" s="1358"/>
      <c r="C6048" s="1590" t="s">
        <v>29752</v>
      </c>
      <c r="D6048" s="1350">
        <v>35000</v>
      </c>
      <c r="E6048" s="2244"/>
      <c r="F6048" s="1929">
        <f t="shared" si="94"/>
        <v>7638568.2400000077</v>
      </c>
      <c r="G6048" s="2256"/>
    </row>
    <row r="6049" spans="1:12" s="822" customFormat="1">
      <c r="A6049" s="1881">
        <v>45142</v>
      </c>
      <c r="B6049" s="1358"/>
      <c r="C6049" s="1590" t="s">
        <v>29753</v>
      </c>
      <c r="D6049" s="1350">
        <v>76500</v>
      </c>
      <c r="E6049" s="2244"/>
      <c r="F6049" s="1929">
        <f t="shared" si="94"/>
        <v>7715068.2400000077</v>
      </c>
      <c r="G6049" s="2256"/>
    </row>
    <row r="6050" spans="1:12" s="1461" customFormat="1">
      <c r="A6050" s="1314">
        <v>45142</v>
      </c>
      <c r="B6050" s="849"/>
      <c r="C6050" s="1585" t="s">
        <v>29754</v>
      </c>
      <c r="D6050" s="1047"/>
      <c r="E6050" s="2237">
        <v>200</v>
      </c>
      <c r="F6050" s="1926">
        <f t="shared" si="94"/>
        <v>7714868.2400000077</v>
      </c>
      <c r="G6050" s="2255"/>
    </row>
    <row r="6051" spans="1:12" s="822" customFormat="1">
      <c r="A6051" s="1881">
        <v>45143</v>
      </c>
      <c r="B6051" s="1358"/>
      <c r="C6051" s="1590" t="s">
        <v>29755</v>
      </c>
      <c r="D6051" s="1350">
        <v>65000</v>
      </c>
      <c r="E6051" s="2244"/>
      <c r="F6051" s="1929">
        <f t="shared" si="94"/>
        <v>7779868.2400000077</v>
      </c>
      <c r="G6051" s="2256"/>
    </row>
    <row r="6052" spans="1:12" s="822" customFormat="1">
      <c r="A6052" s="1881">
        <v>45143</v>
      </c>
      <c r="B6052" s="1358"/>
      <c r="C6052" s="1590" t="s">
        <v>29756</v>
      </c>
      <c r="D6052" s="1350">
        <v>35000</v>
      </c>
      <c r="E6052" s="2244"/>
      <c r="F6052" s="1929">
        <f t="shared" si="94"/>
        <v>7814868.2400000077</v>
      </c>
      <c r="G6052" s="2256"/>
    </row>
    <row r="6053" spans="1:12" s="1461" customFormat="1">
      <c r="A6053" s="1314">
        <v>45143</v>
      </c>
      <c r="B6053" s="849"/>
      <c r="C6053" s="1585" t="s">
        <v>29757</v>
      </c>
      <c r="D6053" s="1047"/>
      <c r="E6053" s="2237">
        <v>100</v>
      </c>
      <c r="F6053" s="1926">
        <f t="shared" si="94"/>
        <v>7814768.2400000077</v>
      </c>
      <c r="G6053" s="2255"/>
    </row>
    <row r="6054" spans="1:12" s="822" customFormat="1">
      <c r="A6054" s="1881">
        <v>45144</v>
      </c>
      <c r="B6054" s="1358"/>
      <c r="C6054" s="1590" t="s">
        <v>29758</v>
      </c>
      <c r="D6054" s="1350">
        <v>75000</v>
      </c>
      <c r="E6054" s="2244"/>
      <c r="F6054" s="1929">
        <f t="shared" si="94"/>
        <v>7889768.2400000077</v>
      </c>
      <c r="G6054" s="2256"/>
    </row>
    <row r="6055" spans="1:12" s="822" customFormat="1">
      <c r="A6055" s="1881">
        <v>45144</v>
      </c>
      <c r="B6055" s="1358"/>
      <c r="C6055" s="1590" t="s">
        <v>29759</v>
      </c>
      <c r="D6055" s="1350">
        <v>15000</v>
      </c>
      <c r="E6055" s="2244"/>
      <c r="F6055" s="1929">
        <f t="shared" si="94"/>
        <v>7904768.2400000077</v>
      </c>
      <c r="G6055" s="2256"/>
    </row>
    <row r="6056" spans="1:12" s="822" customFormat="1">
      <c r="A6056" s="1881">
        <v>45144</v>
      </c>
      <c r="B6056" s="1358"/>
      <c r="C6056" s="1590" t="s">
        <v>29760</v>
      </c>
      <c r="D6056" s="1350">
        <v>10000</v>
      </c>
      <c r="E6056" s="2244"/>
      <c r="F6056" s="1929">
        <f t="shared" si="94"/>
        <v>7914768.2400000077</v>
      </c>
      <c r="G6056" s="2256"/>
    </row>
    <row r="6057" spans="1:12" s="822" customFormat="1">
      <c r="A6057" s="1881">
        <v>45144</v>
      </c>
      <c r="B6057" s="1358"/>
      <c r="C6057" s="1590" t="s">
        <v>29761</v>
      </c>
      <c r="D6057" s="1350">
        <v>30000</v>
      </c>
      <c r="E6057" s="2244"/>
      <c r="F6057" s="1929">
        <f t="shared" si="94"/>
        <v>7944768.2400000077</v>
      </c>
      <c r="G6057" s="2256"/>
    </row>
    <row r="6058" spans="1:12" s="1461" customFormat="1">
      <c r="A6058" s="1314">
        <v>45144</v>
      </c>
      <c r="B6058" s="849"/>
      <c r="C6058" s="1585" t="s">
        <v>29762</v>
      </c>
      <c r="D6058" s="1047"/>
      <c r="E6058" s="2237">
        <v>200</v>
      </c>
      <c r="F6058" s="1926">
        <f t="shared" si="94"/>
        <v>7944568.2400000077</v>
      </c>
      <c r="G6058" s="2255"/>
    </row>
    <row r="6059" spans="1:12" s="1859" customFormat="1" ht="15.75" customHeight="1">
      <c r="A6059" s="1886">
        <v>45148</v>
      </c>
      <c r="B6059" s="1858"/>
      <c r="C6059" s="1585" t="s">
        <v>29903</v>
      </c>
      <c r="D6059" s="1313">
        <v>2508000</v>
      </c>
      <c r="E6059" s="2237"/>
      <c r="F6059" s="1933">
        <v>10685942.439999999</v>
      </c>
      <c r="G6059" s="2266"/>
      <c r="H6059" s="1858"/>
      <c r="I6059" s="1858"/>
      <c r="J6059" s="1858"/>
      <c r="K6059" s="1858"/>
      <c r="L6059" s="1858"/>
    </row>
    <row r="6060" spans="1:12" s="1859" customFormat="1" ht="15.75" customHeight="1">
      <c r="A6060" s="1886">
        <v>45148</v>
      </c>
      <c r="B6060" s="1858"/>
      <c r="C6060" s="1585" t="s">
        <v>29904</v>
      </c>
      <c r="D6060" s="1047"/>
      <c r="E6060" s="2237">
        <v>50</v>
      </c>
      <c r="F6060" s="1933">
        <v>10685892.439999999</v>
      </c>
      <c r="G6060" s="2266"/>
      <c r="H6060" s="1858"/>
      <c r="I6060" s="1858"/>
      <c r="J6060" s="1858"/>
      <c r="K6060" s="1858"/>
      <c r="L6060" s="1858"/>
    </row>
    <row r="6061" spans="1:12" s="1889" customFormat="1" ht="15.75" customHeight="1">
      <c r="A6061" s="1887">
        <v>45149</v>
      </c>
      <c r="B6061" s="1888"/>
      <c r="C6061" s="1590" t="s">
        <v>29905</v>
      </c>
      <c r="D6061" s="1350">
        <v>35000</v>
      </c>
      <c r="E6061" s="2244"/>
      <c r="F6061" s="1934">
        <v>10720892.439999999</v>
      </c>
      <c r="G6061" s="2267"/>
      <c r="H6061" s="1888"/>
      <c r="I6061" s="1888"/>
      <c r="J6061" s="1888"/>
      <c r="K6061" s="1888"/>
      <c r="L6061" s="1888"/>
    </row>
    <row r="6062" spans="1:12" s="1859" customFormat="1" ht="15.75" customHeight="1">
      <c r="A6062" s="1886">
        <v>45149</v>
      </c>
      <c r="B6062" s="1858"/>
      <c r="C6062" s="1585" t="s">
        <v>29906</v>
      </c>
      <c r="D6062" s="1047"/>
      <c r="E6062" s="2237">
        <v>50</v>
      </c>
      <c r="F6062" s="1933">
        <v>10720842.439999999</v>
      </c>
      <c r="G6062" s="2266"/>
      <c r="H6062" s="1858"/>
      <c r="I6062" s="1858"/>
      <c r="J6062" s="1858"/>
      <c r="K6062" s="1858"/>
      <c r="L6062" s="1858"/>
    </row>
    <row r="6063" spans="1:12" s="1889" customFormat="1" ht="15.75" customHeight="1">
      <c r="A6063" s="1887">
        <v>45150</v>
      </c>
      <c r="B6063" s="1888"/>
      <c r="C6063" s="1590" t="s">
        <v>29907</v>
      </c>
      <c r="D6063" s="1350">
        <v>35000</v>
      </c>
      <c r="E6063" s="2244"/>
      <c r="F6063" s="1934">
        <v>10755842.439999999</v>
      </c>
      <c r="G6063" s="2267"/>
      <c r="H6063" s="1888"/>
      <c r="I6063" s="1888"/>
      <c r="J6063" s="1888"/>
      <c r="K6063" s="1888"/>
      <c r="L6063" s="1888"/>
    </row>
    <row r="6064" spans="1:12" s="1889" customFormat="1" ht="15.75" customHeight="1">
      <c r="A6064" s="1887">
        <v>45150</v>
      </c>
      <c r="B6064" s="1888"/>
      <c r="C6064" s="1590" t="s">
        <v>29908</v>
      </c>
      <c r="D6064" s="1350">
        <v>75000</v>
      </c>
      <c r="E6064" s="2244"/>
      <c r="F6064" s="1934">
        <v>10830842.439999999</v>
      </c>
      <c r="G6064" s="2267"/>
      <c r="H6064" s="1888"/>
      <c r="I6064" s="1888"/>
      <c r="J6064" s="1888"/>
      <c r="K6064" s="1888"/>
      <c r="L6064" s="1888"/>
    </row>
    <row r="6065" spans="1:12" s="1859" customFormat="1" ht="15.75" customHeight="1">
      <c r="A6065" s="1886">
        <v>45150</v>
      </c>
      <c r="B6065" s="1771"/>
      <c r="C6065" s="1585" t="s">
        <v>29909</v>
      </c>
      <c r="D6065" s="1047"/>
      <c r="E6065" s="2237">
        <v>100</v>
      </c>
      <c r="F6065" s="1933">
        <v>10830742.439999999</v>
      </c>
      <c r="G6065" s="2266"/>
      <c r="H6065" s="1858"/>
      <c r="I6065" s="1858"/>
      <c r="J6065" s="1858"/>
      <c r="K6065" s="1858"/>
      <c r="L6065" s="1858"/>
    </row>
    <row r="6066" spans="1:12" s="1889" customFormat="1" ht="15.75" customHeight="1">
      <c r="A6066" s="1887">
        <v>45151</v>
      </c>
      <c r="B6066" s="1888"/>
      <c r="C6066" s="1590" t="s">
        <v>29910</v>
      </c>
      <c r="D6066" s="1350">
        <v>35000</v>
      </c>
      <c r="E6066" s="2244"/>
      <c r="F6066" s="1934">
        <v>10865742.439999999</v>
      </c>
      <c r="G6066" s="2267"/>
      <c r="H6066" s="1888"/>
      <c r="I6066" s="1888"/>
      <c r="J6066" s="1888"/>
      <c r="K6066" s="1888"/>
      <c r="L6066" s="1888"/>
    </row>
    <row r="6067" spans="1:12" s="1859" customFormat="1" ht="15.75" customHeight="1">
      <c r="A6067" s="1886">
        <v>45151</v>
      </c>
      <c r="B6067" s="1858"/>
      <c r="C6067" s="1585" t="s">
        <v>29911</v>
      </c>
      <c r="D6067" s="1047"/>
      <c r="E6067" s="2237">
        <v>50</v>
      </c>
      <c r="F6067" s="1933">
        <v>10865692.439999999</v>
      </c>
      <c r="G6067" s="2266"/>
      <c r="H6067" s="1858"/>
      <c r="I6067" s="1858"/>
      <c r="J6067" s="1858"/>
      <c r="K6067" s="1858"/>
      <c r="L6067" s="1858"/>
    </row>
    <row r="6068" spans="1:12" s="1889" customFormat="1" ht="15.75" customHeight="1">
      <c r="A6068" s="1887">
        <v>45154</v>
      </c>
      <c r="B6068" s="1888"/>
      <c r="C6068" s="1590" t="s">
        <v>29954</v>
      </c>
      <c r="D6068" s="1350">
        <v>35000</v>
      </c>
      <c r="E6068" s="2244"/>
      <c r="F6068" s="1934">
        <v>10900692.439999999</v>
      </c>
      <c r="G6068" s="2267"/>
      <c r="H6068" s="1888"/>
      <c r="I6068" s="1888"/>
      <c r="J6068" s="1888"/>
      <c r="K6068" s="1888"/>
      <c r="L6068" s="1888"/>
    </row>
    <row r="6069" spans="1:12" s="1859" customFormat="1" ht="15.75" customHeight="1">
      <c r="A6069" s="1886">
        <v>45154</v>
      </c>
      <c r="B6069" s="1858"/>
      <c r="C6069" s="1585" t="s">
        <v>29955</v>
      </c>
      <c r="D6069" s="1047"/>
      <c r="E6069" s="2237">
        <v>50</v>
      </c>
      <c r="F6069" s="1933">
        <v>10900642.439999999</v>
      </c>
      <c r="G6069" s="2266"/>
      <c r="H6069" s="1858"/>
      <c r="I6069" s="1858"/>
      <c r="J6069" s="1858"/>
      <c r="K6069" s="1858"/>
      <c r="L6069" s="1858"/>
    </row>
    <row r="6070" spans="1:12" s="1889" customFormat="1" ht="15.75" customHeight="1">
      <c r="A6070" s="1935">
        <v>45155</v>
      </c>
      <c r="B6070" s="1888"/>
      <c r="C6070" s="2063" t="s">
        <v>29956</v>
      </c>
      <c r="D6070" s="1596">
        <v>35000</v>
      </c>
      <c r="E6070" s="2248"/>
      <c r="F6070" s="1934">
        <v>10935642.439999999</v>
      </c>
      <c r="G6070" s="2267"/>
      <c r="H6070" s="1888"/>
      <c r="I6070" s="1888"/>
      <c r="J6070" s="1888"/>
      <c r="K6070" s="1888"/>
      <c r="L6070" s="1888"/>
    </row>
    <row r="6071" spans="1:12" s="1461" customFormat="1">
      <c r="A6071" s="1886">
        <v>45155</v>
      </c>
      <c r="B6071" s="849"/>
      <c r="C6071" s="1585" t="s">
        <v>29957</v>
      </c>
      <c r="D6071" s="1047"/>
      <c r="E6071" s="2237">
        <v>50</v>
      </c>
      <c r="F6071" s="1933">
        <v>10935592.439999999</v>
      </c>
      <c r="G6071" s="2255"/>
    </row>
    <row r="6072" spans="1:12" s="822" customFormat="1">
      <c r="A6072" s="1887">
        <v>45156</v>
      </c>
      <c r="B6072" s="1358"/>
      <c r="C6072" s="1590" t="s">
        <v>29958</v>
      </c>
      <c r="D6072" s="1350">
        <v>35000</v>
      </c>
      <c r="E6072" s="2244"/>
      <c r="F6072" s="1934">
        <v>10970592.439999999</v>
      </c>
      <c r="G6072" s="2256"/>
    </row>
    <row r="6073" spans="1:12" s="822" customFormat="1">
      <c r="A6073" s="1887">
        <v>45156</v>
      </c>
      <c r="B6073" s="1358"/>
      <c r="C6073" s="1590" t="s">
        <v>29959</v>
      </c>
      <c r="D6073" s="1350">
        <v>80000</v>
      </c>
      <c r="E6073" s="2244"/>
      <c r="F6073" s="1934">
        <v>11050592.439999999</v>
      </c>
      <c r="G6073" s="2256"/>
    </row>
    <row r="6074" spans="1:12" s="1461" customFormat="1">
      <c r="A6074" s="1886">
        <v>45156</v>
      </c>
      <c r="B6074" s="849"/>
      <c r="C6074" s="1585" t="s">
        <v>29960</v>
      </c>
      <c r="D6074" s="1047"/>
      <c r="E6074" s="2237">
        <v>100</v>
      </c>
      <c r="F6074" s="1933">
        <v>11050492.439999999</v>
      </c>
      <c r="G6074" s="2255"/>
    </row>
    <row r="6075" spans="1:12" s="822" customFormat="1">
      <c r="A6075" s="1887">
        <v>45162</v>
      </c>
      <c r="B6075" s="1358"/>
      <c r="C6075" s="1590" t="s">
        <v>30035</v>
      </c>
      <c r="D6075" s="1350">
        <v>5000</v>
      </c>
      <c r="E6075" s="2244"/>
      <c r="F6075" s="1929">
        <f t="shared" si="94"/>
        <v>11055492.439999999</v>
      </c>
      <c r="G6075" s="2256"/>
    </row>
    <row r="6076" spans="1:12" s="1461" customFormat="1">
      <c r="A6076" s="1886">
        <v>45163</v>
      </c>
      <c r="B6076" s="849"/>
      <c r="C6076" s="1585" t="s">
        <v>30036</v>
      </c>
      <c r="D6076" s="1313">
        <v>1083225</v>
      </c>
      <c r="E6076" s="2237"/>
      <c r="F6076" s="1926">
        <f t="shared" si="94"/>
        <v>12138717.439999999</v>
      </c>
      <c r="G6076" s="2255"/>
    </row>
    <row r="6077" spans="1:12" s="822" customFormat="1">
      <c r="A6077" s="1887">
        <v>45163</v>
      </c>
      <c r="B6077" s="1358"/>
      <c r="C6077" s="1590" t="s">
        <v>30037</v>
      </c>
      <c r="D6077" s="1350">
        <v>51500</v>
      </c>
      <c r="E6077" s="2244"/>
      <c r="F6077" s="1929">
        <f t="shared" si="94"/>
        <v>12190217.439999999</v>
      </c>
      <c r="G6077" s="2256"/>
    </row>
    <row r="6078" spans="1:12" s="1461" customFormat="1" ht="39">
      <c r="A6078" s="1886">
        <v>45163</v>
      </c>
      <c r="B6078" s="849"/>
      <c r="C6078" s="1587" t="s">
        <v>30038</v>
      </c>
      <c r="D6078" s="1047"/>
      <c r="E6078" s="2239">
        <v>8000000</v>
      </c>
      <c r="F6078" s="1926">
        <f t="shared" si="94"/>
        <v>4190217.4399999995</v>
      </c>
      <c r="G6078" s="2255"/>
    </row>
    <row r="6079" spans="1:12" s="822" customFormat="1">
      <c r="A6079" s="1887">
        <v>45163</v>
      </c>
      <c r="B6079" s="1358"/>
      <c r="C6079" s="1590" t="s">
        <v>30039</v>
      </c>
      <c r="D6079" s="1350">
        <v>30000</v>
      </c>
      <c r="E6079" s="2244"/>
      <c r="F6079" s="1929">
        <f t="shared" si="94"/>
        <v>4220217.4399999995</v>
      </c>
      <c r="G6079" s="2256"/>
    </row>
    <row r="6080" spans="1:12" s="822" customFormat="1">
      <c r="A6080" s="1887">
        <v>45163</v>
      </c>
      <c r="B6080" s="1358"/>
      <c r="C6080" s="1590" t="s">
        <v>30040</v>
      </c>
      <c r="D6080" s="1350">
        <v>30000</v>
      </c>
      <c r="E6080" s="2244"/>
      <c r="F6080" s="1929">
        <f t="shared" si="94"/>
        <v>4250217.4399999995</v>
      </c>
      <c r="G6080" s="2256"/>
    </row>
    <row r="6081" spans="1:7" s="1461" customFormat="1">
      <c r="A6081" s="1886">
        <v>45163</v>
      </c>
      <c r="B6081" s="849"/>
      <c r="C6081" s="1585" t="s">
        <v>30041</v>
      </c>
      <c r="D6081" s="1047"/>
      <c r="E6081" s="2237">
        <v>200</v>
      </c>
      <c r="F6081" s="1926">
        <f t="shared" si="94"/>
        <v>4250017.4399999995</v>
      </c>
      <c r="G6081" s="2255"/>
    </row>
    <row r="6082" spans="1:7" s="779" customFormat="1" ht="39">
      <c r="A6082" s="1887">
        <v>45166</v>
      </c>
      <c r="B6082" s="1358"/>
      <c r="C6082" s="2059" t="s">
        <v>30050</v>
      </c>
      <c r="D6082" s="1350">
        <v>52000</v>
      </c>
      <c r="E6082" s="2244"/>
      <c r="F6082" s="1929">
        <f t="shared" si="94"/>
        <v>4302017.4399999995</v>
      </c>
    </row>
    <row r="6083" spans="1:7">
      <c r="A6083" s="1886">
        <v>45166</v>
      </c>
      <c r="C6083" s="1587" t="s">
        <v>30051</v>
      </c>
      <c r="D6083" s="1047"/>
      <c r="E6083" s="2237">
        <v>50</v>
      </c>
      <c r="F6083" s="1926">
        <f t="shared" ref="F6083:F6146" si="95">F6082-E6083+D6083</f>
        <v>4301967.4399999995</v>
      </c>
    </row>
    <row r="6084" spans="1:7" s="779" customFormat="1" ht="26.25">
      <c r="A6084" s="1887">
        <v>45167</v>
      </c>
      <c r="B6084" s="1358"/>
      <c r="C6084" s="2059" t="s">
        <v>30052</v>
      </c>
      <c r="D6084" s="1350">
        <v>34250</v>
      </c>
      <c r="E6084" s="2244"/>
      <c r="F6084" s="1929">
        <f t="shared" si="95"/>
        <v>4336217.4399999995</v>
      </c>
    </row>
    <row r="6085" spans="1:7" s="779" customFormat="1" ht="39">
      <c r="A6085" s="1887">
        <v>45167</v>
      </c>
      <c r="B6085" s="1358"/>
      <c r="C6085" s="2059" t="s">
        <v>30053</v>
      </c>
      <c r="D6085" s="1350">
        <v>96000</v>
      </c>
      <c r="E6085" s="2244"/>
      <c r="F6085" s="1929">
        <f t="shared" si="95"/>
        <v>4432217.4399999995</v>
      </c>
    </row>
    <row r="6086" spans="1:7" s="779" customFormat="1" ht="26.25">
      <c r="A6086" s="1887">
        <v>45167</v>
      </c>
      <c r="B6086" s="1358"/>
      <c r="C6086" s="2059" t="s">
        <v>30054</v>
      </c>
      <c r="D6086" s="1350">
        <v>40000</v>
      </c>
      <c r="E6086" s="2244"/>
      <c r="F6086" s="1929">
        <f t="shared" si="95"/>
        <v>4472217.4399999995</v>
      </c>
    </row>
    <row r="6087" spans="1:7">
      <c r="A6087" s="1886">
        <v>45167</v>
      </c>
      <c r="C6087" s="1587" t="s">
        <v>30055</v>
      </c>
      <c r="D6087" s="1047"/>
      <c r="E6087" s="2237">
        <v>150</v>
      </c>
      <c r="F6087" s="1926">
        <f t="shared" si="95"/>
        <v>4472067.4399999995</v>
      </c>
    </row>
    <row r="6088" spans="1:7" s="779" customFormat="1" ht="51.75">
      <c r="A6088" s="1887">
        <v>45168</v>
      </c>
      <c r="B6088" s="1358"/>
      <c r="C6088" s="2059" t="s">
        <v>30056</v>
      </c>
      <c r="D6088" s="1350">
        <v>25000</v>
      </c>
      <c r="E6088" s="2244"/>
      <c r="F6088" s="1929">
        <f t="shared" si="95"/>
        <v>4497067.4399999995</v>
      </c>
    </row>
    <row r="6089" spans="1:7">
      <c r="A6089" s="1886">
        <v>45168</v>
      </c>
      <c r="C6089" s="1587" t="s">
        <v>30057</v>
      </c>
      <c r="D6089" s="1047"/>
      <c r="E6089" s="2237">
        <v>50</v>
      </c>
      <c r="F6089" s="1926">
        <f t="shared" si="95"/>
        <v>4497017.4399999995</v>
      </c>
    </row>
    <row r="6090" spans="1:7">
      <c r="A6090" s="1886">
        <v>45170</v>
      </c>
      <c r="C6090" s="1587" t="s">
        <v>11736</v>
      </c>
      <c r="D6090" s="1047"/>
      <c r="E6090" s="2239">
        <v>8000</v>
      </c>
      <c r="F6090" s="1926">
        <f t="shared" si="95"/>
        <v>4489017.4399999995</v>
      </c>
    </row>
    <row r="6091" spans="1:7">
      <c r="A6091" s="1886">
        <v>45170</v>
      </c>
      <c r="C6091" s="1587" t="s">
        <v>11737</v>
      </c>
      <c r="D6091" s="1047"/>
      <c r="E6091" s="2237">
        <v>600</v>
      </c>
      <c r="F6091" s="1926">
        <f t="shared" si="95"/>
        <v>4488417.4399999995</v>
      </c>
    </row>
    <row r="6092" spans="1:7" s="779" customFormat="1" ht="26.25">
      <c r="A6092" s="1887">
        <v>45170</v>
      </c>
      <c r="B6092" s="1358"/>
      <c r="C6092" s="2059" t="s">
        <v>30058</v>
      </c>
      <c r="D6092" s="1350">
        <v>15000</v>
      </c>
      <c r="E6092" s="2244"/>
      <c r="F6092" s="1929">
        <f t="shared" si="95"/>
        <v>4503417.4399999995</v>
      </c>
    </row>
    <row r="6093" spans="1:7" ht="39">
      <c r="A6093" s="1886">
        <v>45170</v>
      </c>
      <c r="C6093" s="1587" t="s">
        <v>30059</v>
      </c>
      <c r="D6093" s="1313">
        <v>1652625</v>
      </c>
      <c r="E6093" s="2237"/>
      <c r="F6093" s="1926">
        <f t="shared" si="95"/>
        <v>6156042.4399999995</v>
      </c>
    </row>
    <row r="6094" spans="1:7" ht="39">
      <c r="A6094" s="1886">
        <v>45170</v>
      </c>
      <c r="C6094" s="1587" t="s">
        <v>30060</v>
      </c>
      <c r="D6094" s="1313">
        <v>1872000</v>
      </c>
      <c r="E6094" s="2237"/>
      <c r="F6094" s="1926">
        <f t="shared" si="95"/>
        <v>8028042.4399999995</v>
      </c>
    </row>
    <row r="6095" spans="1:7" ht="39">
      <c r="A6095" s="1886">
        <v>45170</v>
      </c>
      <c r="C6095" s="1587" t="s">
        <v>30061</v>
      </c>
      <c r="D6095" s="1313">
        <v>926250</v>
      </c>
      <c r="E6095" s="2237"/>
      <c r="F6095" s="1926">
        <f t="shared" si="95"/>
        <v>8954292.4399999995</v>
      </c>
    </row>
    <row r="6096" spans="1:7">
      <c r="A6096" s="1886">
        <v>45170</v>
      </c>
      <c r="C6096" s="1587" t="s">
        <v>30062</v>
      </c>
      <c r="D6096" s="1047"/>
      <c r="E6096" s="2237">
        <v>200</v>
      </c>
      <c r="F6096" s="1926">
        <f t="shared" si="95"/>
        <v>8954092.4399999995</v>
      </c>
    </row>
    <row r="6097" spans="1:7" s="779" customFormat="1">
      <c r="A6097" s="1887">
        <v>45178</v>
      </c>
      <c r="B6097" s="1358"/>
      <c r="C6097" s="1590" t="s">
        <v>30176</v>
      </c>
      <c r="D6097" s="1350">
        <v>47000</v>
      </c>
      <c r="E6097" s="2244"/>
      <c r="F6097" s="1929">
        <f t="shared" si="95"/>
        <v>9001092.4399999995</v>
      </c>
    </row>
    <row r="6098" spans="1:7">
      <c r="A6098" s="1992">
        <v>45178</v>
      </c>
      <c r="C6098" s="2066" t="s">
        <v>30177</v>
      </c>
      <c r="D6098" s="1993"/>
      <c r="E6098" s="2253">
        <v>50</v>
      </c>
      <c r="F6098" s="1926">
        <f t="shared" si="95"/>
        <v>9001042.4399999995</v>
      </c>
    </row>
    <row r="6099" spans="1:7" s="822" customFormat="1">
      <c r="A6099" s="1887">
        <v>45184</v>
      </c>
      <c r="B6099" s="1358"/>
      <c r="C6099" s="1590" t="s">
        <v>30224</v>
      </c>
      <c r="D6099" s="1350">
        <v>42000</v>
      </c>
      <c r="E6099" s="2244"/>
      <c r="F6099" s="1929">
        <f t="shared" si="95"/>
        <v>9043042.4399999995</v>
      </c>
      <c r="G6099" s="2256"/>
    </row>
    <row r="6100" spans="1:7" s="1461" customFormat="1">
      <c r="A6100" s="1886">
        <v>45184</v>
      </c>
      <c r="B6100" s="849"/>
      <c r="C6100" s="1585" t="s">
        <v>30225</v>
      </c>
      <c r="D6100" s="1047"/>
      <c r="E6100" s="2237">
        <v>50</v>
      </c>
      <c r="F6100" s="1926">
        <f t="shared" si="95"/>
        <v>9042992.4399999995</v>
      </c>
      <c r="G6100" s="2255"/>
    </row>
    <row r="6101" spans="1:7" s="822" customFormat="1">
      <c r="A6101" s="1887">
        <v>45187</v>
      </c>
      <c r="B6101" s="1358"/>
      <c r="C6101" s="1590" t="s">
        <v>30261</v>
      </c>
      <c r="D6101" s="1350">
        <v>24500</v>
      </c>
      <c r="E6101" s="2244"/>
      <c r="F6101" s="1929">
        <f t="shared" si="95"/>
        <v>9067492.4399999995</v>
      </c>
      <c r="G6101" s="2256"/>
    </row>
    <row r="6102" spans="1:7" s="1461" customFormat="1">
      <c r="A6102" s="1886">
        <v>45187</v>
      </c>
      <c r="B6102" s="849"/>
      <c r="C6102" s="1585" t="s">
        <v>30262</v>
      </c>
      <c r="D6102" s="1047"/>
      <c r="E6102" s="2237">
        <v>50</v>
      </c>
      <c r="F6102" s="1926">
        <f t="shared" si="95"/>
        <v>9067442.4399999995</v>
      </c>
      <c r="G6102" s="2255"/>
    </row>
    <row r="6103" spans="1:7" s="822" customFormat="1">
      <c r="A6103" s="1887">
        <v>45189</v>
      </c>
      <c r="B6103" s="1358"/>
      <c r="C6103" s="1590" t="s">
        <v>30263</v>
      </c>
      <c r="D6103" s="1350">
        <v>55000</v>
      </c>
      <c r="E6103" s="2244"/>
      <c r="F6103" s="1929">
        <f t="shared" si="95"/>
        <v>9122442.4399999995</v>
      </c>
      <c r="G6103" s="2256"/>
    </row>
    <row r="6104" spans="1:7" s="822" customFormat="1">
      <c r="A6104" s="1887">
        <v>45189</v>
      </c>
      <c r="B6104" s="1358"/>
      <c r="C6104" s="1590" t="s">
        <v>30264</v>
      </c>
      <c r="D6104" s="1350">
        <v>10000</v>
      </c>
      <c r="E6104" s="2244"/>
      <c r="F6104" s="1929">
        <f t="shared" si="95"/>
        <v>9132442.4399999995</v>
      </c>
      <c r="G6104" s="2256"/>
    </row>
    <row r="6105" spans="1:7" s="822" customFormat="1">
      <c r="A6105" s="1887">
        <v>45189</v>
      </c>
      <c r="B6105" s="1358"/>
      <c r="C6105" s="1590" t="s">
        <v>30265</v>
      </c>
      <c r="D6105" s="1350">
        <v>49000</v>
      </c>
      <c r="E6105" s="2244"/>
      <c r="F6105" s="1929">
        <f t="shared" si="95"/>
        <v>9181442.4399999995</v>
      </c>
      <c r="G6105" s="2256"/>
    </row>
    <row r="6106" spans="1:7" s="1461" customFormat="1">
      <c r="A6106" s="1886">
        <v>45189</v>
      </c>
      <c r="B6106" s="849"/>
      <c r="C6106" s="1585" t="s">
        <v>30266</v>
      </c>
      <c r="D6106" s="1047"/>
      <c r="E6106" s="2237">
        <v>150</v>
      </c>
      <c r="F6106" s="1926">
        <f t="shared" si="95"/>
        <v>9181292.4399999995</v>
      </c>
      <c r="G6106" s="2255"/>
    </row>
    <row r="6107" spans="1:7" s="822" customFormat="1">
      <c r="A6107" s="1887">
        <v>45190</v>
      </c>
      <c r="B6107" s="1358"/>
      <c r="C6107" s="1590" t="s">
        <v>30267</v>
      </c>
      <c r="D6107" s="1350">
        <v>49000</v>
      </c>
      <c r="E6107" s="2244"/>
      <c r="F6107" s="1929">
        <f t="shared" si="95"/>
        <v>9230292.4399999995</v>
      </c>
      <c r="G6107" s="2256"/>
    </row>
    <row r="6108" spans="1:7" s="1461" customFormat="1">
      <c r="A6108" s="1886">
        <v>45190</v>
      </c>
      <c r="B6108" s="849"/>
      <c r="C6108" s="1585" t="s">
        <v>30268</v>
      </c>
      <c r="D6108" s="1047"/>
      <c r="E6108" s="2237">
        <v>50</v>
      </c>
      <c r="F6108" s="1926">
        <f t="shared" si="95"/>
        <v>9230242.4399999995</v>
      </c>
      <c r="G6108" s="2255"/>
    </row>
    <row r="6109" spans="1:7" s="822" customFormat="1" ht="39">
      <c r="A6109" s="1887">
        <v>45195</v>
      </c>
      <c r="B6109" s="1358"/>
      <c r="C6109" s="2059" t="s">
        <v>30329</v>
      </c>
      <c r="D6109" s="1350">
        <v>22500</v>
      </c>
      <c r="E6109" s="2251"/>
      <c r="F6109" s="1929">
        <f t="shared" si="95"/>
        <v>9252742.4399999995</v>
      </c>
      <c r="G6109" s="2256"/>
    </row>
    <row r="6110" spans="1:7" s="1461" customFormat="1">
      <c r="A6110" s="1886">
        <v>45195</v>
      </c>
      <c r="B6110" s="849"/>
      <c r="C6110" s="1587" t="s">
        <v>30330</v>
      </c>
      <c r="D6110" s="1047"/>
      <c r="E6110" s="2237">
        <v>50</v>
      </c>
      <c r="F6110" s="1926">
        <f t="shared" si="95"/>
        <v>9252692.4399999995</v>
      </c>
      <c r="G6110" s="2255"/>
    </row>
    <row r="6111" spans="1:7" s="1461" customFormat="1" ht="39">
      <c r="A6111" s="1886">
        <v>45197</v>
      </c>
      <c r="B6111" s="849"/>
      <c r="C6111" s="1587" t="s">
        <v>30331</v>
      </c>
      <c r="D6111" s="1313">
        <v>21000</v>
      </c>
      <c r="E6111" s="2239"/>
      <c r="F6111" s="1926">
        <f t="shared" si="95"/>
        <v>9273692.4399999995</v>
      </c>
      <c r="G6111" s="2255"/>
    </row>
    <row r="6112" spans="1:7" s="1461" customFormat="1">
      <c r="A6112" s="1886">
        <v>45197</v>
      </c>
      <c r="B6112" s="849"/>
      <c r="C6112" s="1587" t="s">
        <v>30332</v>
      </c>
      <c r="D6112" s="1047"/>
      <c r="E6112" s="2237">
        <v>50</v>
      </c>
      <c r="F6112" s="1926">
        <f t="shared" si="95"/>
        <v>9273642.4399999995</v>
      </c>
      <c r="G6112" s="2255"/>
    </row>
    <row r="6113" spans="1:7" s="1461" customFormat="1" ht="26.25">
      <c r="A6113" s="1886">
        <v>45203</v>
      </c>
      <c r="B6113" s="849"/>
      <c r="C6113" s="1587" t="s">
        <v>30333</v>
      </c>
      <c r="D6113" s="1047"/>
      <c r="E6113" s="2239">
        <v>6000000</v>
      </c>
      <c r="F6113" s="1926">
        <f t="shared" si="95"/>
        <v>3273642.4399999995</v>
      </c>
      <c r="G6113" s="2255"/>
    </row>
    <row r="6114" spans="1:7" s="1461" customFormat="1">
      <c r="A6114" s="1886">
        <v>45203</v>
      </c>
      <c r="B6114" s="849"/>
      <c r="C6114" s="1587" t="s">
        <v>30334</v>
      </c>
      <c r="D6114" s="1047"/>
      <c r="E6114" s="2237">
        <v>50</v>
      </c>
      <c r="F6114" s="1926">
        <f t="shared" si="95"/>
        <v>3273592.4399999995</v>
      </c>
      <c r="G6114" s="2255"/>
    </row>
    <row r="6115" spans="1:7" s="1461" customFormat="1">
      <c r="A6115" s="1886">
        <v>45203</v>
      </c>
      <c r="B6115" s="849"/>
      <c r="C6115" s="1587" t="s">
        <v>11737</v>
      </c>
      <c r="D6115" s="1047"/>
      <c r="E6115" s="2237">
        <v>3.75</v>
      </c>
      <c r="F6115" s="1926">
        <f t="shared" si="95"/>
        <v>3273588.6899999995</v>
      </c>
      <c r="G6115" s="2255"/>
    </row>
    <row r="6116" spans="1:7" s="1461" customFormat="1" ht="39">
      <c r="A6116" s="1886">
        <v>45203</v>
      </c>
      <c r="B6116" s="849"/>
      <c r="C6116" s="1587" t="s">
        <v>30335</v>
      </c>
      <c r="D6116" s="1047"/>
      <c r="E6116" s="2239">
        <v>3000000</v>
      </c>
      <c r="F6116" s="1926">
        <f t="shared" si="95"/>
        <v>273588.68999999948</v>
      </c>
      <c r="G6116" s="2255"/>
    </row>
    <row r="6117" spans="1:7" s="822" customFormat="1" ht="39">
      <c r="A6117" s="1887">
        <v>45203</v>
      </c>
      <c r="B6117" s="1358"/>
      <c r="C6117" s="2059" t="s">
        <v>30336</v>
      </c>
      <c r="D6117" s="1350">
        <v>21000</v>
      </c>
      <c r="E6117" s="2244"/>
      <c r="F6117" s="1929">
        <f t="shared" si="95"/>
        <v>294588.68999999948</v>
      </c>
      <c r="G6117" s="2256"/>
    </row>
    <row r="6118" spans="1:7" s="1461" customFormat="1">
      <c r="A6118" s="1886">
        <v>45203</v>
      </c>
      <c r="B6118" s="849"/>
      <c r="C6118" s="1587" t="s">
        <v>30337</v>
      </c>
      <c r="D6118" s="1047"/>
      <c r="E6118" s="2237">
        <v>50</v>
      </c>
      <c r="F6118" s="1926">
        <f t="shared" si="95"/>
        <v>294538.68999999948</v>
      </c>
      <c r="G6118" s="2255"/>
    </row>
    <row r="6119" spans="1:7" s="822" customFormat="1" ht="39">
      <c r="A6119" s="1887">
        <v>45204</v>
      </c>
      <c r="B6119" s="1358"/>
      <c r="C6119" s="2059" t="s">
        <v>30338</v>
      </c>
      <c r="D6119" s="1350">
        <v>30000</v>
      </c>
      <c r="E6119" s="2244"/>
      <c r="F6119" s="1929">
        <f t="shared" si="95"/>
        <v>324538.68999999948</v>
      </c>
      <c r="G6119" s="2256"/>
    </row>
    <row r="6120" spans="1:7" s="1461" customFormat="1">
      <c r="A6120" s="1886">
        <v>45204</v>
      </c>
      <c r="B6120" s="849"/>
      <c r="C6120" s="1587" t="s">
        <v>30339</v>
      </c>
      <c r="D6120" s="1047"/>
      <c r="E6120" s="2237">
        <v>50</v>
      </c>
      <c r="F6120" s="1926">
        <f t="shared" si="95"/>
        <v>324488.68999999948</v>
      </c>
      <c r="G6120" s="2255"/>
    </row>
    <row r="6121" spans="1:7" s="822" customFormat="1" ht="51.75">
      <c r="A6121" s="1887">
        <v>45205</v>
      </c>
      <c r="B6121" s="1358"/>
      <c r="C6121" s="2059" t="s">
        <v>30340</v>
      </c>
      <c r="D6121" s="1350">
        <v>31000</v>
      </c>
      <c r="E6121" s="2244"/>
      <c r="F6121" s="1929">
        <f t="shared" si="95"/>
        <v>355488.68999999948</v>
      </c>
      <c r="G6121" s="2256"/>
    </row>
    <row r="6122" spans="1:7" s="1461" customFormat="1">
      <c r="A6122" s="1886">
        <v>45205</v>
      </c>
      <c r="B6122" s="849"/>
      <c r="C6122" s="1587" t="s">
        <v>30341</v>
      </c>
      <c r="D6122" s="1047"/>
      <c r="E6122" s="2237">
        <v>50</v>
      </c>
      <c r="F6122" s="1926">
        <f t="shared" si="95"/>
        <v>355438.68999999948</v>
      </c>
      <c r="G6122" s="2255"/>
    </row>
    <row r="6123" spans="1:7" s="822" customFormat="1">
      <c r="A6123" s="1887">
        <v>45208</v>
      </c>
      <c r="B6123" s="1358"/>
      <c r="C6123" s="1590" t="s">
        <v>30463</v>
      </c>
      <c r="D6123" s="1350">
        <v>20000</v>
      </c>
      <c r="E6123" s="2244"/>
      <c r="F6123" s="1929">
        <f t="shared" si="95"/>
        <v>375438.68999999948</v>
      </c>
      <c r="G6123" s="2256"/>
    </row>
    <row r="6124" spans="1:7" s="1461" customFormat="1">
      <c r="A6124" s="1886">
        <v>45208</v>
      </c>
      <c r="B6124" s="849"/>
      <c r="C6124" s="1585" t="s">
        <v>30464</v>
      </c>
      <c r="D6124" s="1047"/>
      <c r="E6124" s="2237">
        <v>50</v>
      </c>
      <c r="F6124" s="1926">
        <f t="shared" si="95"/>
        <v>375388.68999999948</v>
      </c>
      <c r="G6124" s="2255"/>
    </row>
    <row r="6125" spans="1:7" s="1461" customFormat="1">
      <c r="A6125" s="1886">
        <v>45212</v>
      </c>
      <c r="B6125" s="849"/>
      <c r="C6125" s="1585" t="s">
        <v>30465</v>
      </c>
      <c r="D6125" s="1313">
        <v>1191000</v>
      </c>
      <c r="E6125" s="2237"/>
      <c r="F6125" s="1926">
        <f t="shared" si="95"/>
        <v>1566388.6899999995</v>
      </c>
      <c r="G6125" s="2255"/>
    </row>
    <row r="6126" spans="1:7" s="1461" customFormat="1">
      <c r="A6126" s="1886">
        <v>45212</v>
      </c>
      <c r="B6126" s="849"/>
      <c r="C6126" s="1585" t="s">
        <v>30466</v>
      </c>
      <c r="D6126" s="1313">
        <v>2760000</v>
      </c>
      <c r="E6126" s="2237"/>
      <c r="F6126" s="1926">
        <f t="shared" si="95"/>
        <v>4326388.6899999995</v>
      </c>
      <c r="G6126" s="2255"/>
    </row>
    <row r="6127" spans="1:7" s="1461" customFormat="1">
      <c r="A6127" s="1886">
        <v>45212</v>
      </c>
      <c r="B6127" s="849"/>
      <c r="C6127" s="1585" t="s">
        <v>30467</v>
      </c>
      <c r="D6127" s="1313">
        <v>2350000</v>
      </c>
      <c r="E6127" s="2237"/>
      <c r="F6127" s="1926">
        <f t="shared" si="95"/>
        <v>6676388.6899999995</v>
      </c>
      <c r="G6127" s="2255"/>
    </row>
    <row r="6128" spans="1:7" s="1461" customFormat="1">
      <c r="A6128" s="1886">
        <v>45212</v>
      </c>
      <c r="B6128" s="849"/>
      <c r="C6128" s="1585" t="s">
        <v>30468</v>
      </c>
      <c r="D6128" s="1047"/>
      <c r="E6128" s="2237">
        <v>150</v>
      </c>
      <c r="F6128" s="1926">
        <f t="shared" si="95"/>
        <v>6676238.6899999995</v>
      </c>
      <c r="G6128" s="2255"/>
    </row>
    <row r="6129" spans="1:7" s="822" customFormat="1">
      <c r="A6129" s="1887">
        <v>45227</v>
      </c>
      <c r="B6129" s="1358"/>
      <c r="C6129" s="1590" t="s">
        <v>30604</v>
      </c>
      <c r="D6129" s="1350">
        <v>34000</v>
      </c>
      <c r="E6129" s="2244"/>
      <c r="F6129" s="1929">
        <f t="shared" si="95"/>
        <v>6710238.6899999995</v>
      </c>
      <c r="G6129" s="2256"/>
    </row>
    <row r="6130" spans="1:7" s="1461" customFormat="1">
      <c r="A6130" s="1886">
        <v>45227</v>
      </c>
      <c r="B6130" s="849"/>
      <c r="C6130" s="1585" t="s">
        <v>30605</v>
      </c>
      <c r="D6130" s="1047"/>
      <c r="E6130" s="2237">
        <v>50</v>
      </c>
      <c r="F6130" s="1926">
        <f t="shared" si="95"/>
        <v>6710188.6899999995</v>
      </c>
      <c r="G6130" s="2255"/>
    </row>
    <row r="6131" spans="1:7" s="1461" customFormat="1">
      <c r="A6131" s="1886">
        <v>45231</v>
      </c>
      <c r="B6131" s="849"/>
      <c r="C6131" s="1585" t="s">
        <v>11736</v>
      </c>
      <c r="D6131" s="1047"/>
      <c r="E6131" s="2239">
        <v>9000</v>
      </c>
      <c r="F6131" s="1926">
        <f t="shared" si="95"/>
        <v>6701188.6899999995</v>
      </c>
      <c r="G6131" s="2255"/>
    </row>
    <row r="6132" spans="1:7" s="1461" customFormat="1">
      <c r="A6132" s="1886">
        <v>45231</v>
      </c>
      <c r="B6132" s="849"/>
      <c r="C6132" s="1585" t="s">
        <v>11737</v>
      </c>
      <c r="D6132" s="1047"/>
      <c r="E6132" s="2237">
        <v>675</v>
      </c>
      <c r="F6132" s="1926">
        <f t="shared" si="95"/>
        <v>6700513.6899999995</v>
      </c>
      <c r="G6132" s="2255"/>
    </row>
    <row r="6133" spans="1:7" s="1461" customFormat="1">
      <c r="A6133" s="1886">
        <v>45264</v>
      </c>
      <c r="B6133" s="849"/>
      <c r="C6133" s="1585" t="s">
        <v>30904</v>
      </c>
      <c r="D6133" s="1313">
        <v>8174230.9400000004</v>
      </c>
      <c r="E6133" s="2237"/>
      <c r="F6133" s="1926">
        <f t="shared" si="95"/>
        <v>14874744.629999999</v>
      </c>
      <c r="G6133" s="2255"/>
    </row>
    <row r="6134" spans="1:7" s="1461" customFormat="1">
      <c r="A6134" s="1886">
        <v>45264</v>
      </c>
      <c r="B6134" s="849"/>
      <c r="C6134" s="1585" t="s">
        <v>30905</v>
      </c>
      <c r="D6134" s="1047"/>
      <c r="E6134" s="2237">
        <v>50</v>
      </c>
      <c r="F6134" s="1926">
        <f t="shared" si="95"/>
        <v>14874694.629999999</v>
      </c>
      <c r="G6134" s="2255"/>
    </row>
    <row r="6135" spans="1:7" s="1461" customFormat="1">
      <c r="A6135" s="1886">
        <v>45267</v>
      </c>
      <c r="B6135" s="849"/>
      <c r="C6135" s="1585" t="s">
        <v>30906</v>
      </c>
      <c r="D6135" s="1047"/>
      <c r="E6135" s="2239">
        <v>12000000</v>
      </c>
      <c r="F6135" s="1926">
        <f t="shared" si="95"/>
        <v>2874694.629999999</v>
      </c>
      <c r="G6135" s="2255"/>
    </row>
    <row r="6136" spans="1:7" s="1461" customFormat="1">
      <c r="A6136" s="1886">
        <v>45267</v>
      </c>
      <c r="B6136" s="849"/>
      <c r="C6136" s="1585" t="s">
        <v>30907</v>
      </c>
      <c r="D6136" s="1047"/>
      <c r="E6136" s="2237">
        <v>50</v>
      </c>
      <c r="F6136" s="1926">
        <f t="shared" si="95"/>
        <v>2874644.629999999</v>
      </c>
      <c r="G6136" s="2255"/>
    </row>
    <row r="6137" spans="1:7" s="1461" customFormat="1">
      <c r="A6137" s="1886">
        <v>45267</v>
      </c>
      <c r="B6137" s="849"/>
      <c r="C6137" s="1585" t="s">
        <v>11737</v>
      </c>
      <c r="D6137" s="1047"/>
      <c r="E6137" s="2237">
        <v>3.75</v>
      </c>
      <c r="F6137" s="1926">
        <f t="shared" si="95"/>
        <v>2874640.879999999</v>
      </c>
      <c r="G6137" s="2255"/>
    </row>
    <row r="6138" spans="1:7" ht="39">
      <c r="A6138" s="2091">
        <v>45287</v>
      </c>
      <c r="C6138" s="1587" t="s">
        <v>31114</v>
      </c>
      <c r="D6138" s="1313">
        <v>3000000</v>
      </c>
      <c r="E6138" s="2237">
        <v>0</v>
      </c>
      <c r="F6138" s="1926">
        <f t="shared" si="95"/>
        <v>5874640.879999999</v>
      </c>
    </row>
    <row r="6139" spans="1:7">
      <c r="A6139" s="1886">
        <v>45287</v>
      </c>
      <c r="C6139" s="1587" t="s">
        <v>31115</v>
      </c>
      <c r="D6139" s="1047"/>
      <c r="E6139" s="2237">
        <v>50</v>
      </c>
      <c r="F6139" s="1926">
        <f t="shared" si="95"/>
        <v>5874590.879999999</v>
      </c>
    </row>
    <row r="6140" spans="1:7" ht="26.25">
      <c r="A6140" s="1886">
        <v>45288</v>
      </c>
      <c r="C6140" s="1587" t="s">
        <v>31116</v>
      </c>
      <c r="D6140" s="1313">
        <v>680550</v>
      </c>
      <c r="E6140" s="2237">
        <v>0</v>
      </c>
      <c r="F6140" s="1926">
        <f t="shared" si="95"/>
        <v>6555140.879999999</v>
      </c>
    </row>
    <row r="6141" spans="1:7">
      <c r="A6141" s="1886">
        <v>45288</v>
      </c>
      <c r="C6141" s="1587" t="s">
        <v>31117</v>
      </c>
      <c r="D6141" s="1047">
        <v>0</v>
      </c>
      <c r="E6141" s="2237">
        <v>50</v>
      </c>
      <c r="F6141" s="1926">
        <f t="shared" si="95"/>
        <v>6555090.879999999</v>
      </c>
    </row>
    <row r="6142" spans="1:7">
      <c r="A6142" s="1886">
        <v>45292</v>
      </c>
      <c r="C6142" s="1587" t="s">
        <v>11736</v>
      </c>
      <c r="D6142" s="1047">
        <v>0</v>
      </c>
      <c r="E6142" s="2239">
        <v>12000</v>
      </c>
      <c r="F6142" s="1926">
        <f t="shared" si="95"/>
        <v>6543090.879999999</v>
      </c>
    </row>
    <row r="6143" spans="1:7">
      <c r="A6143" s="1886">
        <v>45292</v>
      </c>
      <c r="C6143" s="1587" t="s">
        <v>11737</v>
      </c>
      <c r="D6143" s="1047">
        <v>0</v>
      </c>
      <c r="E6143" s="2237">
        <v>900</v>
      </c>
      <c r="F6143" s="1926">
        <f t="shared" si="95"/>
        <v>6542190.879999999</v>
      </c>
    </row>
    <row r="6144" spans="1:7" s="2096" customFormat="1" ht="39">
      <c r="A6144" s="1935">
        <v>45292</v>
      </c>
      <c r="B6144" s="1358"/>
      <c r="C6144" s="2094" t="s">
        <v>31118</v>
      </c>
      <c r="D6144" s="1596">
        <v>101000</v>
      </c>
      <c r="E6144" s="2248">
        <v>0</v>
      </c>
      <c r="F6144" s="1929">
        <f t="shared" si="95"/>
        <v>6643190.879999999</v>
      </c>
    </row>
    <row r="6145" spans="1:6">
      <c r="A6145" s="1886">
        <v>45292</v>
      </c>
      <c r="C6145" s="1587" t="s">
        <v>31119</v>
      </c>
      <c r="D6145" s="1047">
        <v>0</v>
      </c>
      <c r="E6145" s="2237">
        <v>50</v>
      </c>
      <c r="F6145" s="1926">
        <f t="shared" si="95"/>
        <v>6643140.879999999</v>
      </c>
    </row>
    <row r="6146" spans="1:6" s="779" customFormat="1" ht="39">
      <c r="A6146" s="1887">
        <v>45294</v>
      </c>
      <c r="B6146" s="1358"/>
      <c r="C6146" s="2059" t="s">
        <v>31120</v>
      </c>
      <c r="D6146" s="1350">
        <v>35000</v>
      </c>
      <c r="E6146" s="2244">
        <v>0</v>
      </c>
      <c r="F6146" s="1929">
        <f t="shared" si="95"/>
        <v>6678140.879999999</v>
      </c>
    </row>
    <row r="6147" spans="1:6" s="779" customFormat="1" ht="39">
      <c r="A6147" s="1887">
        <v>45294</v>
      </c>
      <c r="B6147" s="1358"/>
      <c r="C6147" s="2059" t="s">
        <v>31121</v>
      </c>
      <c r="D6147" s="1350">
        <v>119000</v>
      </c>
      <c r="E6147" s="2244">
        <v>0</v>
      </c>
      <c r="F6147" s="1929">
        <f t="shared" ref="F6147:F6210" si="96">F6146-E6147+D6147</f>
        <v>6797140.879999999</v>
      </c>
    </row>
    <row r="6148" spans="1:6">
      <c r="A6148" s="1886">
        <v>45294</v>
      </c>
      <c r="C6148" s="1587" t="s">
        <v>31122</v>
      </c>
      <c r="D6148" s="1047"/>
      <c r="E6148" s="2237">
        <v>100</v>
      </c>
      <c r="F6148" s="1926">
        <f t="shared" si="96"/>
        <v>6797040.879999999</v>
      </c>
    </row>
    <row r="6149" spans="1:6" s="2096" customFormat="1" ht="39">
      <c r="A6149" s="1935">
        <v>45295</v>
      </c>
      <c r="B6149" s="1358"/>
      <c r="C6149" s="2094" t="s">
        <v>31123</v>
      </c>
      <c r="D6149" s="1596">
        <v>35000</v>
      </c>
      <c r="E6149" s="2248">
        <v>0</v>
      </c>
      <c r="F6149" s="1929">
        <f t="shared" si="96"/>
        <v>6832040.879999999</v>
      </c>
    </row>
    <row r="6150" spans="1:6">
      <c r="A6150" s="1886">
        <v>45295</v>
      </c>
      <c r="C6150" s="1587" t="s">
        <v>31124</v>
      </c>
      <c r="D6150" s="1047">
        <v>0</v>
      </c>
      <c r="E6150" s="2237">
        <v>50</v>
      </c>
      <c r="F6150" s="1926">
        <f t="shared" si="96"/>
        <v>6831990.879999999</v>
      </c>
    </row>
    <row r="6151" spans="1:6" s="779" customFormat="1" ht="39">
      <c r="A6151" s="1887">
        <v>45296</v>
      </c>
      <c r="B6151" s="1358"/>
      <c r="C6151" s="2059" t="s">
        <v>31125</v>
      </c>
      <c r="D6151" s="1350">
        <v>65000</v>
      </c>
      <c r="E6151" s="2244">
        <v>0</v>
      </c>
      <c r="F6151" s="1929">
        <f t="shared" si="96"/>
        <v>6896990.879999999</v>
      </c>
    </row>
    <row r="6152" spans="1:6">
      <c r="A6152" s="1886">
        <v>45296</v>
      </c>
      <c r="C6152" s="1587" t="s">
        <v>31126</v>
      </c>
      <c r="D6152" s="1047"/>
      <c r="E6152" s="2237">
        <v>50</v>
      </c>
      <c r="F6152" s="1926">
        <f t="shared" si="96"/>
        <v>6896940.879999999</v>
      </c>
    </row>
    <row r="6153" spans="1:6" s="779" customFormat="1" ht="39">
      <c r="A6153" s="1887">
        <v>45297</v>
      </c>
      <c r="B6153" s="1358"/>
      <c r="C6153" s="2059" t="s">
        <v>31127</v>
      </c>
      <c r="D6153" s="1350">
        <v>50000</v>
      </c>
      <c r="E6153" s="2244">
        <v>0</v>
      </c>
      <c r="F6153" s="1929">
        <f t="shared" si="96"/>
        <v>6946940.879999999</v>
      </c>
    </row>
    <row r="6154" spans="1:6">
      <c r="A6154" s="1886">
        <v>45297</v>
      </c>
      <c r="C6154" s="1587" t="s">
        <v>31128</v>
      </c>
      <c r="D6154" s="1047"/>
      <c r="E6154" s="2237">
        <v>50</v>
      </c>
      <c r="F6154" s="1926">
        <f t="shared" si="96"/>
        <v>6946890.879999999</v>
      </c>
    </row>
    <row r="6155" spans="1:6" s="779" customFormat="1" ht="39">
      <c r="A6155" s="1887">
        <v>45298</v>
      </c>
      <c r="B6155" s="1358"/>
      <c r="C6155" s="2059" t="s">
        <v>31129</v>
      </c>
      <c r="D6155" s="1350">
        <v>60000</v>
      </c>
      <c r="E6155" s="2244">
        <v>0</v>
      </c>
      <c r="F6155" s="1929">
        <f t="shared" si="96"/>
        <v>7006890.879999999</v>
      </c>
    </row>
    <row r="6156" spans="1:6">
      <c r="A6156" s="1886">
        <v>45298</v>
      </c>
      <c r="C6156" s="1587" t="s">
        <v>31130</v>
      </c>
      <c r="D6156" s="1047"/>
      <c r="E6156" s="2237">
        <v>50</v>
      </c>
      <c r="F6156" s="1926">
        <f t="shared" si="96"/>
        <v>7006840.879999999</v>
      </c>
    </row>
    <row r="6157" spans="1:6" s="2096" customFormat="1" ht="39">
      <c r="A6157" s="1935">
        <v>45300</v>
      </c>
      <c r="B6157" s="1358"/>
      <c r="C6157" s="2094" t="s">
        <v>31131</v>
      </c>
      <c r="D6157" s="1596">
        <v>40000</v>
      </c>
      <c r="E6157" s="2248">
        <v>0</v>
      </c>
      <c r="F6157" s="1929">
        <f t="shared" si="96"/>
        <v>7046840.879999999</v>
      </c>
    </row>
    <row r="6158" spans="1:6">
      <c r="A6158" s="1886">
        <v>45300</v>
      </c>
      <c r="C6158" s="1587" t="s">
        <v>31132</v>
      </c>
      <c r="D6158" s="1047"/>
      <c r="E6158" s="2237">
        <v>50</v>
      </c>
      <c r="F6158" s="1926">
        <f t="shared" si="96"/>
        <v>7046790.879999999</v>
      </c>
    </row>
    <row r="6159" spans="1:6" s="779" customFormat="1" ht="39">
      <c r="A6159" s="1887">
        <v>45302</v>
      </c>
      <c r="B6159" s="1358"/>
      <c r="C6159" s="2059" t="s">
        <v>31133</v>
      </c>
      <c r="D6159" s="1350">
        <v>15000</v>
      </c>
      <c r="E6159" s="2244">
        <v>0</v>
      </c>
      <c r="F6159" s="1929">
        <f t="shared" si="96"/>
        <v>7061790.879999999</v>
      </c>
    </row>
    <row r="6160" spans="1:6" s="2096" customFormat="1" ht="39">
      <c r="A6160" s="1935">
        <v>45302</v>
      </c>
      <c r="B6160" s="1358"/>
      <c r="C6160" s="2094" t="s">
        <v>31134</v>
      </c>
      <c r="D6160" s="1596">
        <v>65000</v>
      </c>
      <c r="E6160" s="2248">
        <v>0</v>
      </c>
      <c r="F6160" s="1929">
        <f t="shared" si="96"/>
        <v>7126790.879999999</v>
      </c>
    </row>
    <row r="6161" spans="1:6" s="779" customFormat="1" ht="39">
      <c r="A6161" s="1887">
        <v>45302</v>
      </c>
      <c r="B6161" s="1358"/>
      <c r="C6161" s="2059" t="s">
        <v>31135</v>
      </c>
      <c r="D6161" s="1350">
        <v>112500</v>
      </c>
      <c r="E6161" s="2244">
        <v>0</v>
      </c>
      <c r="F6161" s="1929">
        <f t="shared" si="96"/>
        <v>7239290.879999999</v>
      </c>
    </row>
    <row r="6162" spans="1:6">
      <c r="A6162" s="1886">
        <v>45302</v>
      </c>
      <c r="C6162" s="1587" t="s">
        <v>31136</v>
      </c>
      <c r="D6162" s="1047"/>
      <c r="E6162" s="2237">
        <v>150</v>
      </c>
      <c r="F6162" s="1926">
        <f t="shared" si="96"/>
        <v>7239140.879999999</v>
      </c>
    </row>
    <row r="6163" spans="1:6" s="779" customFormat="1" ht="39">
      <c r="A6163" s="1887">
        <v>45304</v>
      </c>
      <c r="B6163" s="1358"/>
      <c r="C6163" s="2059" t="s">
        <v>31137</v>
      </c>
      <c r="D6163" s="1350">
        <v>57000</v>
      </c>
      <c r="E6163" s="2244">
        <v>0</v>
      </c>
      <c r="F6163" s="1929">
        <f t="shared" si="96"/>
        <v>7296140.879999999</v>
      </c>
    </row>
    <row r="6164" spans="1:6" s="779" customFormat="1" ht="39">
      <c r="A6164" s="1887">
        <v>45304</v>
      </c>
      <c r="B6164" s="1358"/>
      <c r="C6164" s="2059" t="s">
        <v>31138</v>
      </c>
      <c r="D6164" s="1350">
        <v>70000</v>
      </c>
      <c r="E6164" s="2244">
        <v>0</v>
      </c>
      <c r="F6164" s="1929">
        <f t="shared" si="96"/>
        <v>7366140.879999999</v>
      </c>
    </row>
    <row r="6165" spans="1:6" s="2096" customFormat="1" ht="39">
      <c r="A6165" s="1935">
        <v>45304</v>
      </c>
      <c r="B6165" s="1358"/>
      <c r="C6165" s="2094" t="s">
        <v>31139</v>
      </c>
      <c r="D6165" s="1596">
        <v>100000</v>
      </c>
      <c r="E6165" s="2248">
        <v>0</v>
      </c>
      <c r="F6165" s="1929">
        <f t="shared" si="96"/>
        <v>7466140.879999999</v>
      </c>
    </row>
    <row r="6166" spans="1:6" s="779" customFormat="1" ht="39">
      <c r="A6166" s="1887">
        <v>45304</v>
      </c>
      <c r="B6166" s="1358"/>
      <c r="C6166" s="2059" t="s">
        <v>31140</v>
      </c>
      <c r="D6166" s="1350">
        <v>25000</v>
      </c>
      <c r="E6166" s="2244">
        <v>0</v>
      </c>
      <c r="F6166" s="1929">
        <f t="shared" si="96"/>
        <v>7491140.879999999</v>
      </c>
    </row>
    <row r="6167" spans="1:6" s="779" customFormat="1" ht="26.25">
      <c r="A6167" s="1887">
        <v>45304</v>
      </c>
      <c r="B6167" s="1358"/>
      <c r="C6167" s="2059" t="s">
        <v>31141</v>
      </c>
      <c r="D6167" s="1350">
        <v>40000</v>
      </c>
      <c r="E6167" s="2244">
        <v>0</v>
      </c>
      <c r="F6167" s="1929">
        <f t="shared" si="96"/>
        <v>7531140.879999999</v>
      </c>
    </row>
    <row r="6168" spans="1:6" s="779" customFormat="1" ht="39">
      <c r="A6168" s="1887">
        <v>45304</v>
      </c>
      <c r="B6168" s="1358"/>
      <c r="C6168" s="2059" t="s">
        <v>31142</v>
      </c>
      <c r="D6168" s="1350">
        <v>60000</v>
      </c>
      <c r="E6168" s="2244">
        <v>0</v>
      </c>
      <c r="F6168" s="1929">
        <f t="shared" si="96"/>
        <v>7591140.879999999</v>
      </c>
    </row>
    <row r="6169" spans="1:6" s="779" customFormat="1" ht="39">
      <c r="A6169" s="1887">
        <v>45304</v>
      </c>
      <c r="B6169" s="1358"/>
      <c r="C6169" s="2059" t="s">
        <v>31143</v>
      </c>
      <c r="D6169" s="1350">
        <v>30000</v>
      </c>
      <c r="E6169" s="2244">
        <v>0</v>
      </c>
      <c r="F6169" s="1929">
        <f t="shared" si="96"/>
        <v>7621140.879999999</v>
      </c>
    </row>
    <row r="6170" spans="1:6" s="779" customFormat="1" ht="39">
      <c r="A6170" s="1887">
        <v>45304</v>
      </c>
      <c r="B6170" s="1358"/>
      <c r="C6170" s="2059" t="s">
        <v>31144</v>
      </c>
      <c r="D6170" s="1350">
        <v>5000</v>
      </c>
      <c r="E6170" s="2244">
        <v>0</v>
      </c>
      <c r="F6170" s="1929">
        <f t="shared" si="96"/>
        <v>7626140.879999999</v>
      </c>
    </row>
    <row r="6171" spans="1:6" s="779" customFormat="1" ht="39">
      <c r="A6171" s="1887">
        <v>45304</v>
      </c>
      <c r="B6171" s="1358"/>
      <c r="C6171" s="2059" t="s">
        <v>31145</v>
      </c>
      <c r="D6171" s="1350">
        <v>40000</v>
      </c>
      <c r="E6171" s="2244">
        <v>0</v>
      </c>
      <c r="F6171" s="1929">
        <f t="shared" si="96"/>
        <v>7666140.879999999</v>
      </c>
    </row>
    <row r="6172" spans="1:6">
      <c r="A6172" s="1886">
        <v>45304</v>
      </c>
      <c r="C6172" s="1587" t="s">
        <v>31146</v>
      </c>
      <c r="D6172" s="1047">
        <v>0</v>
      </c>
      <c r="E6172" s="2237">
        <v>400</v>
      </c>
      <c r="F6172" s="1926">
        <f t="shared" si="96"/>
        <v>7665740.879999999</v>
      </c>
    </row>
    <row r="6173" spans="1:6" s="779" customFormat="1" ht="39">
      <c r="A6173" s="1887">
        <v>45305</v>
      </c>
      <c r="B6173" s="1358"/>
      <c r="C6173" s="2110" t="s">
        <v>31370</v>
      </c>
      <c r="D6173" s="1350">
        <v>62500</v>
      </c>
      <c r="E6173" s="2244"/>
      <c r="F6173" s="1929">
        <f t="shared" si="96"/>
        <v>7728240.879999999</v>
      </c>
    </row>
    <row r="6174" spans="1:6">
      <c r="A6174" s="1886">
        <v>45305</v>
      </c>
      <c r="C6174" s="1046" t="s">
        <v>31371</v>
      </c>
      <c r="D6174" s="1047"/>
      <c r="E6174" s="2237">
        <v>50</v>
      </c>
      <c r="F6174" s="1926">
        <f t="shared" si="96"/>
        <v>7728190.879999999</v>
      </c>
    </row>
    <row r="6175" spans="1:6" s="779" customFormat="1" ht="39">
      <c r="A6175" s="1887">
        <v>45306</v>
      </c>
      <c r="B6175" s="1358"/>
      <c r="C6175" s="2110" t="s">
        <v>31372</v>
      </c>
      <c r="D6175" s="1350">
        <v>90000</v>
      </c>
      <c r="E6175" s="2244"/>
      <c r="F6175" s="1929">
        <f t="shared" si="96"/>
        <v>7818190.879999999</v>
      </c>
    </row>
    <row r="6176" spans="1:6" s="2096" customFormat="1" ht="26.25">
      <c r="A6176" s="1935">
        <v>45306</v>
      </c>
      <c r="B6176" s="1358"/>
      <c r="C6176" s="2111" t="s">
        <v>31373</v>
      </c>
      <c r="D6176" s="1596">
        <v>50000</v>
      </c>
      <c r="E6176" s="2248"/>
      <c r="F6176" s="1929">
        <f t="shared" si="96"/>
        <v>7868190.879999999</v>
      </c>
    </row>
    <row r="6177" spans="1:6" s="779" customFormat="1" ht="39">
      <c r="A6177" s="1887">
        <v>45306</v>
      </c>
      <c r="B6177" s="1358"/>
      <c r="C6177" s="2110" t="s">
        <v>31374</v>
      </c>
      <c r="D6177" s="1350">
        <v>35000</v>
      </c>
      <c r="E6177" s="2244"/>
      <c r="F6177" s="1929">
        <f t="shared" si="96"/>
        <v>7903190.879999999</v>
      </c>
    </row>
    <row r="6178" spans="1:6" s="779" customFormat="1" ht="39">
      <c r="A6178" s="1887">
        <v>45306</v>
      </c>
      <c r="B6178" s="1358"/>
      <c r="C6178" s="2110" t="s">
        <v>31375</v>
      </c>
      <c r="D6178" s="1350">
        <v>45000</v>
      </c>
      <c r="E6178" s="2244"/>
      <c r="F6178" s="1929">
        <f t="shared" si="96"/>
        <v>7948190.879999999</v>
      </c>
    </row>
    <row r="6179" spans="1:6">
      <c r="A6179" s="1886">
        <v>45306</v>
      </c>
      <c r="C6179" s="1046" t="s">
        <v>31376</v>
      </c>
      <c r="D6179" s="1047"/>
      <c r="E6179" s="2237">
        <v>200</v>
      </c>
      <c r="F6179" s="1926">
        <f t="shared" si="96"/>
        <v>7947990.879999999</v>
      </c>
    </row>
    <row r="6180" spans="1:6" s="779" customFormat="1" ht="26.25">
      <c r="A6180" s="1887">
        <v>45307</v>
      </c>
      <c r="B6180" s="1358"/>
      <c r="C6180" s="2110" t="s">
        <v>31377</v>
      </c>
      <c r="D6180" s="1350">
        <v>45000</v>
      </c>
      <c r="E6180" s="2244"/>
      <c r="F6180" s="1929">
        <f t="shared" si="96"/>
        <v>7992990.879999999</v>
      </c>
    </row>
    <row r="6181" spans="1:6" s="779" customFormat="1" ht="26.25">
      <c r="A6181" s="1887">
        <v>45307</v>
      </c>
      <c r="B6181" s="1358"/>
      <c r="C6181" s="2110" t="s">
        <v>31378</v>
      </c>
      <c r="D6181" s="1350">
        <v>45000</v>
      </c>
      <c r="E6181" s="2244"/>
      <c r="F6181" s="1929">
        <f t="shared" si="96"/>
        <v>8037990.879999999</v>
      </c>
    </row>
    <row r="6182" spans="1:6" s="779" customFormat="1" ht="39">
      <c r="A6182" s="1887">
        <v>45307</v>
      </c>
      <c r="B6182" s="1358"/>
      <c r="C6182" s="2110" t="s">
        <v>31379</v>
      </c>
      <c r="D6182" s="1350">
        <v>30000</v>
      </c>
      <c r="E6182" s="2244"/>
      <c r="F6182" s="1929">
        <f t="shared" si="96"/>
        <v>8067990.879999999</v>
      </c>
    </row>
    <row r="6183" spans="1:6" s="779" customFormat="1" ht="39">
      <c r="A6183" s="1887">
        <v>45307</v>
      </c>
      <c r="B6183" s="1358"/>
      <c r="C6183" s="2110" t="s">
        <v>31380</v>
      </c>
      <c r="D6183" s="1350">
        <v>35000</v>
      </c>
      <c r="E6183" s="2244"/>
      <c r="F6183" s="1929">
        <f t="shared" si="96"/>
        <v>8102990.879999999</v>
      </c>
    </row>
    <row r="6184" spans="1:6" s="779" customFormat="1" ht="39">
      <c r="A6184" s="1887">
        <v>45307</v>
      </c>
      <c r="B6184" s="1358"/>
      <c r="C6184" s="2110" t="s">
        <v>31381</v>
      </c>
      <c r="D6184" s="1350">
        <v>65000</v>
      </c>
      <c r="E6184" s="2244"/>
      <c r="F6184" s="1929">
        <f t="shared" si="96"/>
        <v>8167990.879999999</v>
      </c>
    </row>
    <row r="6185" spans="1:6" s="779" customFormat="1" ht="39">
      <c r="A6185" s="1887">
        <v>45307</v>
      </c>
      <c r="B6185" s="1358"/>
      <c r="C6185" s="2110" t="s">
        <v>31382</v>
      </c>
      <c r="D6185" s="1350">
        <v>35000</v>
      </c>
      <c r="E6185" s="2244"/>
      <c r="F6185" s="1929">
        <f t="shared" si="96"/>
        <v>8202990.879999999</v>
      </c>
    </row>
    <row r="6186" spans="1:6" s="779" customFormat="1" ht="39">
      <c r="A6186" s="1887">
        <v>45307</v>
      </c>
      <c r="B6186" s="1358"/>
      <c r="C6186" s="2110" t="s">
        <v>31383</v>
      </c>
      <c r="D6186" s="1350">
        <v>45000</v>
      </c>
      <c r="E6186" s="2244"/>
      <c r="F6186" s="1929">
        <f t="shared" si="96"/>
        <v>8247990.879999999</v>
      </c>
    </row>
    <row r="6187" spans="1:6" s="779" customFormat="1" ht="39">
      <c r="A6187" s="1887">
        <v>45307</v>
      </c>
      <c r="B6187" s="1358"/>
      <c r="C6187" s="2110" t="s">
        <v>31384</v>
      </c>
      <c r="D6187" s="1350">
        <v>34000</v>
      </c>
      <c r="E6187" s="2244"/>
      <c r="F6187" s="1929">
        <f t="shared" si="96"/>
        <v>8281990.879999999</v>
      </c>
    </row>
    <row r="6188" spans="1:6" s="779" customFormat="1" ht="39">
      <c r="A6188" s="1887">
        <v>45307</v>
      </c>
      <c r="B6188" s="1358"/>
      <c r="C6188" s="2110" t="s">
        <v>31385</v>
      </c>
      <c r="D6188" s="1350">
        <v>65000</v>
      </c>
      <c r="E6188" s="2244"/>
      <c r="F6188" s="1929">
        <f t="shared" si="96"/>
        <v>8346990.879999999</v>
      </c>
    </row>
    <row r="6189" spans="1:6" s="844" customFormat="1" ht="39">
      <c r="A6189" s="2113">
        <v>45307</v>
      </c>
      <c r="B6189" s="1674"/>
      <c r="C6189" s="2114" t="s">
        <v>31386</v>
      </c>
      <c r="D6189" s="2115">
        <v>35000</v>
      </c>
      <c r="E6189" s="2254"/>
      <c r="F6189" s="1929">
        <f t="shared" si="96"/>
        <v>8381990.879999999</v>
      </c>
    </row>
    <row r="6190" spans="1:6">
      <c r="A6190" s="1886">
        <v>45307</v>
      </c>
      <c r="C6190" s="1046" t="s">
        <v>31387</v>
      </c>
      <c r="D6190" s="1047"/>
      <c r="E6190" s="2237">
        <v>500</v>
      </c>
      <c r="F6190" s="1926">
        <f t="shared" si="96"/>
        <v>8381490.879999999</v>
      </c>
    </row>
    <row r="6191" spans="1:6" s="779" customFormat="1" ht="39">
      <c r="A6191" s="1887">
        <v>45308</v>
      </c>
      <c r="B6191" s="1358"/>
      <c r="C6191" s="2110" t="s">
        <v>31388</v>
      </c>
      <c r="D6191" s="1350">
        <v>60000</v>
      </c>
      <c r="E6191" s="2244"/>
      <c r="F6191" s="1929">
        <f t="shared" si="96"/>
        <v>8441490.879999999</v>
      </c>
    </row>
    <row r="6192" spans="1:6" s="779" customFormat="1" ht="51.75">
      <c r="A6192" s="1887">
        <v>45308</v>
      </c>
      <c r="B6192" s="1358"/>
      <c r="C6192" s="2110" t="s">
        <v>31389</v>
      </c>
      <c r="D6192" s="1350">
        <v>50000</v>
      </c>
      <c r="E6192" s="2244"/>
      <c r="F6192" s="1929">
        <f t="shared" si="96"/>
        <v>8491490.879999999</v>
      </c>
    </row>
    <row r="6193" spans="1:6" s="779" customFormat="1" ht="39">
      <c r="A6193" s="1887">
        <v>45308</v>
      </c>
      <c r="B6193" s="1358"/>
      <c r="C6193" s="2110" t="s">
        <v>31390</v>
      </c>
      <c r="D6193" s="1350">
        <v>35000</v>
      </c>
      <c r="E6193" s="2244"/>
      <c r="F6193" s="1929">
        <f t="shared" si="96"/>
        <v>8526490.879999999</v>
      </c>
    </row>
    <row r="6194" spans="1:6" s="779" customFormat="1" ht="39">
      <c r="A6194" s="1887">
        <v>45308</v>
      </c>
      <c r="B6194" s="1358"/>
      <c r="C6194" s="2110" t="s">
        <v>31391</v>
      </c>
      <c r="D6194" s="1350">
        <v>60000</v>
      </c>
      <c r="E6194" s="2244"/>
      <c r="F6194" s="1929">
        <f t="shared" si="96"/>
        <v>8586490.879999999</v>
      </c>
    </row>
    <row r="6195" spans="1:6" s="779" customFormat="1" ht="39">
      <c r="A6195" s="1887">
        <v>45308</v>
      </c>
      <c r="B6195" s="1358"/>
      <c r="C6195" s="2110" t="s">
        <v>31392</v>
      </c>
      <c r="D6195" s="1350">
        <v>40000</v>
      </c>
      <c r="E6195" s="2244"/>
      <c r="F6195" s="1929">
        <f t="shared" si="96"/>
        <v>8626490.879999999</v>
      </c>
    </row>
    <row r="6196" spans="1:6" s="779" customFormat="1" ht="39">
      <c r="A6196" s="1887">
        <v>45308</v>
      </c>
      <c r="B6196" s="1358"/>
      <c r="C6196" s="2110" t="s">
        <v>31393</v>
      </c>
      <c r="D6196" s="1350">
        <v>30000</v>
      </c>
      <c r="E6196" s="2244"/>
      <c r="F6196" s="1929">
        <f t="shared" si="96"/>
        <v>8656490.879999999</v>
      </c>
    </row>
    <row r="6197" spans="1:6">
      <c r="A6197" s="1886">
        <v>45308</v>
      </c>
      <c r="C6197" s="1046" t="s">
        <v>31394</v>
      </c>
      <c r="D6197" s="1047"/>
      <c r="E6197" s="2237">
        <v>300</v>
      </c>
      <c r="F6197" s="1926">
        <f t="shared" si="96"/>
        <v>8656190.879999999</v>
      </c>
    </row>
    <row r="6198" spans="1:6" s="779" customFormat="1" ht="51.75">
      <c r="A6198" s="1887">
        <v>45309</v>
      </c>
      <c r="B6198" s="1358"/>
      <c r="C6198" s="2110" t="s">
        <v>31395</v>
      </c>
      <c r="D6198" s="1350">
        <v>30000</v>
      </c>
      <c r="E6198" s="2244"/>
      <c r="F6198" s="1929">
        <f t="shared" si="96"/>
        <v>8686190.879999999</v>
      </c>
    </row>
    <row r="6199" spans="1:6" s="779" customFormat="1" ht="51.75">
      <c r="A6199" s="1887">
        <v>45309</v>
      </c>
      <c r="B6199" s="1358"/>
      <c r="C6199" s="2110" t="s">
        <v>31396</v>
      </c>
      <c r="D6199" s="1350">
        <v>60000</v>
      </c>
      <c r="E6199" s="2244"/>
      <c r="F6199" s="1929">
        <f t="shared" si="96"/>
        <v>8746190.879999999</v>
      </c>
    </row>
    <row r="6200" spans="1:6" s="779" customFormat="1" ht="39">
      <c r="A6200" s="1887">
        <v>45309</v>
      </c>
      <c r="B6200" s="1358"/>
      <c r="C6200" s="2110" t="s">
        <v>31397</v>
      </c>
      <c r="D6200" s="1350">
        <v>88000</v>
      </c>
      <c r="E6200" s="2244"/>
      <c r="F6200" s="1929">
        <f t="shared" si="96"/>
        <v>8834190.879999999</v>
      </c>
    </row>
    <row r="6201" spans="1:6" s="779" customFormat="1" ht="39">
      <c r="A6201" s="1887">
        <v>45309</v>
      </c>
      <c r="B6201" s="1358"/>
      <c r="C6201" s="2110" t="s">
        <v>31398</v>
      </c>
      <c r="D6201" s="1350">
        <v>50000</v>
      </c>
      <c r="E6201" s="2244"/>
      <c r="F6201" s="1929">
        <f t="shared" si="96"/>
        <v>8884190.879999999</v>
      </c>
    </row>
    <row r="6202" spans="1:6" s="779" customFormat="1" ht="26.25">
      <c r="A6202" s="1887">
        <v>45309</v>
      </c>
      <c r="B6202" s="1358"/>
      <c r="C6202" s="2110" t="s">
        <v>31399</v>
      </c>
      <c r="D6202" s="1350">
        <v>45000</v>
      </c>
      <c r="E6202" s="2244"/>
      <c r="F6202" s="1929">
        <f t="shared" si="96"/>
        <v>8929190.879999999</v>
      </c>
    </row>
    <row r="6203" spans="1:6">
      <c r="A6203" s="1886">
        <v>45309</v>
      </c>
      <c r="C6203" s="1046" t="s">
        <v>31400</v>
      </c>
      <c r="D6203" s="1047"/>
      <c r="E6203" s="2237">
        <v>250</v>
      </c>
      <c r="F6203" s="1926">
        <f t="shared" si="96"/>
        <v>8928940.879999999</v>
      </c>
    </row>
    <row r="6204" spans="1:6" s="779" customFormat="1" ht="39">
      <c r="A6204" s="1887">
        <v>45310</v>
      </c>
      <c r="B6204" s="1358"/>
      <c r="C6204" s="2110" t="s">
        <v>31401</v>
      </c>
      <c r="D6204" s="1350">
        <v>120000</v>
      </c>
      <c r="E6204" s="2244"/>
      <c r="F6204" s="1929">
        <f t="shared" si="96"/>
        <v>9048940.879999999</v>
      </c>
    </row>
    <row r="6205" spans="1:6" s="779" customFormat="1" ht="39">
      <c r="A6205" s="1887">
        <v>45310</v>
      </c>
      <c r="B6205" s="1358"/>
      <c r="C6205" s="2110" t="s">
        <v>31402</v>
      </c>
      <c r="D6205" s="1350">
        <v>35000</v>
      </c>
      <c r="E6205" s="2244"/>
      <c r="F6205" s="1929">
        <f t="shared" si="96"/>
        <v>9083940.879999999</v>
      </c>
    </row>
    <row r="6206" spans="1:6" s="779" customFormat="1" ht="39">
      <c r="A6206" s="1887">
        <v>45310</v>
      </c>
      <c r="B6206" s="1358"/>
      <c r="C6206" s="2110" t="s">
        <v>31403</v>
      </c>
      <c r="D6206" s="1350">
        <v>30000</v>
      </c>
      <c r="E6206" s="2244"/>
      <c r="F6206" s="1929">
        <f t="shared" si="96"/>
        <v>9113940.879999999</v>
      </c>
    </row>
    <row r="6207" spans="1:6" s="779" customFormat="1" ht="39">
      <c r="A6207" s="1887">
        <v>45310</v>
      </c>
      <c r="B6207" s="1358"/>
      <c r="C6207" s="2110" t="s">
        <v>31404</v>
      </c>
      <c r="D6207" s="1350">
        <v>67000</v>
      </c>
      <c r="E6207" s="2244"/>
      <c r="F6207" s="1929">
        <f t="shared" si="96"/>
        <v>9180940.879999999</v>
      </c>
    </row>
    <row r="6208" spans="1:6" s="779" customFormat="1" ht="39">
      <c r="A6208" s="1887">
        <v>45310</v>
      </c>
      <c r="B6208" s="1358"/>
      <c r="C6208" s="2110" t="s">
        <v>31405</v>
      </c>
      <c r="D6208" s="1350">
        <v>40000</v>
      </c>
      <c r="E6208" s="2244"/>
      <c r="F6208" s="1929">
        <f t="shared" si="96"/>
        <v>9220940.879999999</v>
      </c>
    </row>
    <row r="6209" spans="1:6" s="779" customFormat="1">
      <c r="A6209" s="1887">
        <v>45310</v>
      </c>
      <c r="B6209" s="1358"/>
      <c r="C6209" s="2110" t="s">
        <v>31406</v>
      </c>
      <c r="D6209" s="1350">
        <v>5000</v>
      </c>
      <c r="E6209" s="2244"/>
      <c r="F6209" s="1929">
        <f t="shared" si="96"/>
        <v>9225940.879999999</v>
      </c>
    </row>
    <row r="6210" spans="1:6" s="779" customFormat="1" ht="39">
      <c r="A6210" s="1887">
        <v>45310</v>
      </c>
      <c r="B6210" s="1358"/>
      <c r="C6210" s="2110" t="s">
        <v>31407</v>
      </c>
      <c r="D6210" s="1350">
        <v>80000</v>
      </c>
      <c r="E6210" s="2244"/>
      <c r="F6210" s="1929">
        <f t="shared" si="96"/>
        <v>9305940.879999999</v>
      </c>
    </row>
    <row r="6211" spans="1:6" s="779" customFormat="1" ht="39">
      <c r="A6211" s="1887">
        <v>45310</v>
      </c>
      <c r="B6211" s="1358"/>
      <c r="C6211" s="2110" t="s">
        <v>31408</v>
      </c>
      <c r="D6211" s="1350">
        <v>45000</v>
      </c>
      <c r="E6211" s="2244"/>
      <c r="F6211" s="1929">
        <f t="shared" ref="F6211:F6274" si="97">F6210-E6211+D6211</f>
        <v>9350940.879999999</v>
      </c>
    </row>
    <row r="6212" spans="1:6" s="779" customFormat="1" ht="39">
      <c r="A6212" s="1887">
        <v>45310</v>
      </c>
      <c r="B6212" s="1358"/>
      <c r="C6212" s="2110" t="s">
        <v>31409</v>
      </c>
      <c r="D6212" s="1350">
        <v>35000</v>
      </c>
      <c r="E6212" s="2244"/>
      <c r="F6212" s="1929">
        <f t="shared" si="97"/>
        <v>9385940.879999999</v>
      </c>
    </row>
    <row r="6213" spans="1:6" s="779" customFormat="1" ht="51.75">
      <c r="A6213" s="1887">
        <v>45310</v>
      </c>
      <c r="B6213" s="1358"/>
      <c r="C6213" s="2110" t="s">
        <v>31410</v>
      </c>
      <c r="D6213" s="1350">
        <v>60000</v>
      </c>
      <c r="E6213" s="2244"/>
      <c r="F6213" s="1929">
        <f t="shared" si="97"/>
        <v>9445940.879999999</v>
      </c>
    </row>
    <row r="6214" spans="1:6" s="780" customFormat="1" ht="26.25">
      <c r="A6214" s="2108">
        <v>45310</v>
      </c>
      <c r="B6214" s="1455"/>
      <c r="C6214" s="2116" t="s">
        <v>31411</v>
      </c>
      <c r="D6214" s="1249">
        <v>80000</v>
      </c>
      <c r="E6214" s="2249"/>
      <c r="F6214" s="1926">
        <f t="shared" si="97"/>
        <v>9525940.879999999</v>
      </c>
    </row>
    <row r="6215" spans="1:6" s="779" customFormat="1" ht="39">
      <c r="A6215" s="1887">
        <v>45310</v>
      </c>
      <c r="B6215" s="1358"/>
      <c r="C6215" s="2110" t="s">
        <v>31412</v>
      </c>
      <c r="D6215" s="1350">
        <v>25000</v>
      </c>
      <c r="E6215" s="2244"/>
      <c r="F6215" s="1929">
        <f t="shared" si="97"/>
        <v>9550940.879999999</v>
      </c>
    </row>
    <row r="6216" spans="1:6" s="779" customFormat="1" ht="26.25">
      <c r="A6216" s="1887">
        <v>45310</v>
      </c>
      <c r="B6216" s="1358"/>
      <c r="C6216" s="2110" t="s">
        <v>31413</v>
      </c>
      <c r="D6216" s="1350">
        <v>30000</v>
      </c>
      <c r="E6216" s="2244"/>
      <c r="F6216" s="1929">
        <f t="shared" si="97"/>
        <v>9580940.879999999</v>
      </c>
    </row>
    <row r="6217" spans="1:6" s="779" customFormat="1" ht="39">
      <c r="A6217" s="1887">
        <v>45310</v>
      </c>
      <c r="B6217" s="1358"/>
      <c r="C6217" s="2110" t="s">
        <v>31414</v>
      </c>
      <c r="D6217" s="1350">
        <v>30000</v>
      </c>
      <c r="E6217" s="2244"/>
      <c r="F6217" s="1929">
        <f t="shared" si="97"/>
        <v>9610940.879999999</v>
      </c>
    </row>
    <row r="6218" spans="1:6" s="779" customFormat="1" ht="39">
      <c r="A6218" s="1887">
        <v>45310</v>
      </c>
      <c r="B6218" s="1358"/>
      <c r="C6218" s="2110" t="s">
        <v>31415</v>
      </c>
      <c r="D6218" s="1350">
        <v>60000</v>
      </c>
      <c r="E6218" s="2244"/>
      <c r="F6218" s="1929">
        <f t="shared" si="97"/>
        <v>9670940.879999999</v>
      </c>
    </row>
    <row r="6219" spans="1:6" s="779" customFormat="1" ht="39">
      <c r="A6219" s="1887">
        <v>45310</v>
      </c>
      <c r="B6219" s="1358"/>
      <c r="C6219" s="2110" t="s">
        <v>31416</v>
      </c>
      <c r="D6219" s="1350">
        <v>45000</v>
      </c>
      <c r="E6219" s="2244"/>
      <c r="F6219" s="1929">
        <f t="shared" si="97"/>
        <v>9715940.879999999</v>
      </c>
    </row>
    <row r="6220" spans="1:6">
      <c r="A6220" s="1886">
        <v>45310</v>
      </c>
      <c r="C6220" s="1046" t="s">
        <v>31417</v>
      </c>
      <c r="D6220" s="1047"/>
      <c r="E6220" s="2237">
        <v>750</v>
      </c>
      <c r="F6220" s="1926">
        <f t="shared" si="97"/>
        <v>9715190.879999999</v>
      </c>
    </row>
    <row r="6221" spans="1:6" s="779" customFormat="1" ht="39">
      <c r="A6221" s="1887">
        <v>45311</v>
      </c>
      <c r="B6221" s="1358"/>
      <c r="C6221" s="2110" t="s">
        <v>31418</v>
      </c>
      <c r="D6221" s="1350">
        <v>10000</v>
      </c>
      <c r="E6221" s="2244"/>
      <c r="F6221" s="1929">
        <f t="shared" si="97"/>
        <v>9725190.879999999</v>
      </c>
    </row>
    <row r="6222" spans="1:6" s="779" customFormat="1" ht="39">
      <c r="A6222" s="1887">
        <v>45311</v>
      </c>
      <c r="B6222" s="1358"/>
      <c r="C6222" s="2110" t="s">
        <v>31419</v>
      </c>
      <c r="D6222" s="1350">
        <v>70000</v>
      </c>
      <c r="E6222" s="2244"/>
      <c r="F6222" s="1929">
        <f t="shared" si="97"/>
        <v>9795190.879999999</v>
      </c>
    </row>
    <row r="6223" spans="1:6" s="779" customFormat="1" ht="26.25">
      <c r="A6223" s="1887">
        <v>45311</v>
      </c>
      <c r="B6223" s="1358"/>
      <c r="C6223" s="2110" t="s">
        <v>31420</v>
      </c>
      <c r="D6223" s="1350">
        <v>180000</v>
      </c>
      <c r="E6223" s="2244"/>
      <c r="F6223" s="1929">
        <f t="shared" si="97"/>
        <v>9975190.879999999</v>
      </c>
    </row>
    <row r="6224" spans="1:6" s="779" customFormat="1" ht="51.75">
      <c r="A6224" s="1887">
        <v>45311</v>
      </c>
      <c r="B6224" s="1358"/>
      <c r="C6224" s="2110" t="s">
        <v>31421</v>
      </c>
      <c r="D6224" s="1350">
        <v>70000</v>
      </c>
      <c r="E6224" s="2244"/>
      <c r="F6224" s="1929">
        <f t="shared" si="97"/>
        <v>10045190.879999999</v>
      </c>
    </row>
    <row r="6225" spans="1:7" s="779" customFormat="1" ht="39">
      <c r="A6225" s="1887">
        <v>45311</v>
      </c>
      <c r="B6225" s="1358"/>
      <c r="C6225" s="2110" t="s">
        <v>31422</v>
      </c>
      <c r="D6225" s="1350">
        <v>40000</v>
      </c>
      <c r="E6225" s="2244"/>
      <c r="F6225" s="1929">
        <f t="shared" si="97"/>
        <v>10085190.879999999</v>
      </c>
    </row>
    <row r="6226" spans="1:7" s="779" customFormat="1" ht="39">
      <c r="A6226" s="1887">
        <v>45311</v>
      </c>
      <c r="B6226" s="1358"/>
      <c r="C6226" s="2110" t="s">
        <v>31423</v>
      </c>
      <c r="D6226" s="1350">
        <v>90000</v>
      </c>
      <c r="E6226" s="2244"/>
      <c r="F6226" s="1929">
        <f t="shared" si="97"/>
        <v>10175190.879999999</v>
      </c>
    </row>
    <row r="6227" spans="1:7" s="779" customFormat="1" ht="39">
      <c r="A6227" s="1887">
        <v>45311</v>
      </c>
      <c r="B6227" s="1358"/>
      <c r="C6227" s="2110" t="s">
        <v>31424</v>
      </c>
      <c r="D6227" s="1350">
        <v>40000</v>
      </c>
      <c r="E6227" s="2244"/>
      <c r="F6227" s="1929">
        <f t="shared" si="97"/>
        <v>10215190.879999999</v>
      </c>
    </row>
    <row r="6228" spans="1:7">
      <c r="A6228" s="1886">
        <v>45311</v>
      </c>
      <c r="C6228" s="1046" t="s">
        <v>31425</v>
      </c>
      <c r="D6228" s="1047"/>
      <c r="E6228" s="2237">
        <v>350</v>
      </c>
      <c r="F6228" s="1926">
        <f t="shared" si="97"/>
        <v>10214840.879999999</v>
      </c>
    </row>
    <row r="6229" spans="1:7" s="779" customFormat="1" ht="39">
      <c r="A6229" s="1887">
        <v>45312</v>
      </c>
      <c r="B6229" s="1358"/>
      <c r="C6229" s="2110" t="s">
        <v>31426</v>
      </c>
      <c r="D6229" s="1350">
        <v>30000</v>
      </c>
      <c r="E6229" s="2244"/>
      <c r="F6229" s="1929">
        <f t="shared" si="97"/>
        <v>10244840.879999999</v>
      </c>
    </row>
    <row r="6230" spans="1:7" s="779" customFormat="1" ht="39">
      <c r="A6230" s="1887">
        <v>45312</v>
      </c>
      <c r="B6230" s="1358"/>
      <c r="C6230" s="2110" t="s">
        <v>31427</v>
      </c>
      <c r="D6230" s="1350">
        <v>20000</v>
      </c>
      <c r="E6230" s="2244"/>
      <c r="F6230" s="1929">
        <f t="shared" si="97"/>
        <v>10264840.879999999</v>
      </c>
    </row>
    <row r="6231" spans="1:7" s="779" customFormat="1" ht="39">
      <c r="A6231" s="1887">
        <v>45312</v>
      </c>
      <c r="B6231" s="1358"/>
      <c r="C6231" s="2110" t="s">
        <v>31428</v>
      </c>
      <c r="D6231" s="1350">
        <v>80000</v>
      </c>
      <c r="E6231" s="2244"/>
      <c r="F6231" s="1929">
        <f t="shared" si="97"/>
        <v>10344840.879999999</v>
      </c>
    </row>
    <row r="6232" spans="1:7">
      <c r="A6232" s="1886">
        <v>45312</v>
      </c>
      <c r="C6232" s="1046" t="s">
        <v>31429</v>
      </c>
      <c r="D6232" s="1047"/>
      <c r="E6232" s="2237">
        <v>150</v>
      </c>
      <c r="F6232" s="1926">
        <f t="shared" si="97"/>
        <v>10344690.879999999</v>
      </c>
    </row>
    <row r="6233" spans="1:7" s="779" customFormat="1" ht="39">
      <c r="A6233" s="1887">
        <v>45313</v>
      </c>
      <c r="B6233" s="1358"/>
      <c r="C6233" s="2110" t="s">
        <v>31430</v>
      </c>
      <c r="D6233" s="1350">
        <v>30000</v>
      </c>
      <c r="E6233" s="2244"/>
      <c r="F6233" s="1929">
        <f t="shared" si="97"/>
        <v>10374690.879999999</v>
      </c>
    </row>
    <row r="6234" spans="1:7" s="779" customFormat="1" ht="39">
      <c r="A6234" s="1887">
        <v>45313</v>
      </c>
      <c r="B6234" s="1358"/>
      <c r="C6234" s="2110" t="s">
        <v>31431</v>
      </c>
      <c r="D6234" s="1350">
        <v>45000</v>
      </c>
      <c r="E6234" s="2244"/>
      <c r="F6234" s="1929">
        <f t="shared" si="97"/>
        <v>10419690.879999999</v>
      </c>
    </row>
    <row r="6235" spans="1:7" s="779" customFormat="1" ht="39">
      <c r="A6235" s="1887">
        <v>45313</v>
      </c>
      <c r="B6235" s="1358"/>
      <c r="C6235" s="2110" t="s">
        <v>31432</v>
      </c>
      <c r="D6235" s="1350">
        <v>114000</v>
      </c>
      <c r="E6235" s="2244"/>
      <c r="F6235" s="1929">
        <f t="shared" si="97"/>
        <v>10533690.879999999</v>
      </c>
    </row>
    <row r="6236" spans="1:7" s="779" customFormat="1" ht="39">
      <c r="A6236" s="1887">
        <v>45313</v>
      </c>
      <c r="B6236" s="1358"/>
      <c r="C6236" s="2110" t="s">
        <v>31433</v>
      </c>
      <c r="D6236" s="1350">
        <v>65000</v>
      </c>
      <c r="E6236" s="2244"/>
      <c r="F6236" s="1929">
        <f t="shared" si="97"/>
        <v>10598690.879999999</v>
      </c>
    </row>
    <row r="6237" spans="1:7" s="779" customFormat="1" ht="39">
      <c r="A6237" s="1887">
        <v>45313</v>
      </c>
      <c r="B6237" s="1358"/>
      <c r="C6237" s="2110" t="s">
        <v>31434</v>
      </c>
      <c r="D6237" s="1350">
        <v>45000</v>
      </c>
      <c r="E6237" s="2244"/>
      <c r="F6237" s="1929">
        <f t="shared" si="97"/>
        <v>10643690.879999999</v>
      </c>
    </row>
    <row r="6238" spans="1:7">
      <c r="A6238" s="1992">
        <v>45313</v>
      </c>
      <c r="B6238" s="2100"/>
      <c r="C6238" s="2101" t="s">
        <v>31435</v>
      </c>
      <c r="D6238" s="1993"/>
      <c r="E6238" s="2253">
        <v>250</v>
      </c>
      <c r="F6238" s="1926">
        <f t="shared" si="97"/>
        <v>10643440.879999999</v>
      </c>
    </row>
    <row r="6239" spans="1:7" s="2120" customFormat="1" ht="26.25">
      <c r="A6239" s="1881">
        <v>45314</v>
      </c>
      <c r="B6239" s="2118"/>
      <c r="C6239" s="2110" t="s">
        <v>31584</v>
      </c>
      <c r="D6239" s="1350">
        <v>40000</v>
      </c>
      <c r="E6239" s="2244"/>
      <c r="F6239" s="2119">
        <f t="shared" si="97"/>
        <v>10683440.879999999</v>
      </c>
      <c r="G6239" s="2268"/>
    </row>
    <row r="6240" spans="1:7" s="2120" customFormat="1" ht="39">
      <c r="A6240" s="1881">
        <v>45314</v>
      </c>
      <c r="B6240" s="2118"/>
      <c r="C6240" s="2110" t="s">
        <v>31585</v>
      </c>
      <c r="D6240" s="1350">
        <v>76500</v>
      </c>
      <c r="E6240" s="2244"/>
      <c r="F6240" s="2119">
        <f t="shared" si="97"/>
        <v>10759940.879999999</v>
      </c>
      <c r="G6240" s="2268"/>
    </row>
    <row r="6241" spans="1:7" s="2120" customFormat="1" ht="39">
      <c r="A6241" s="1881">
        <v>45314</v>
      </c>
      <c r="B6241" s="2118"/>
      <c r="C6241" s="2110" t="s">
        <v>31586</v>
      </c>
      <c r="D6241" s="1350">
        <v>40000</v>
      </c>
      <c r="E6241" s="2244"/>
      <c r="F6241" s="2119">
        <f t="shared" si="97"/>
        <v>10799940.879999999</v>
      </c>
      <c r="G6241" s="2268"/>
    </row>
    <row r="6242" spans="1:7" s="2120" customFormat="1" ht="39">
      <c r="A6242" s="1881">
        <v>45314</v>
      </c>
      <c r="B6242" s="2118"/>
      <c r="C6242" s="2110" t="s">
        <v>31587</v>
      </c>
      <c r="D6242" s="1350">
        <v>107000</v>
      </c>
      <c r="E6242" s="2244"/>
      <c r="F6242" s="2119">
        <f t="shared" si="97"/>
        <v>10906940.879999999</v>
      </c>
      <c r="G6242" s="2268"/>
    </row>
    <row r="6243" spans="1:7" s="2104" customFormat="1">
      <c r="A6243" s="1314">
        <v>45314</v>
      </c>
      <c r="B6243" s="2102"/>
      <c r="C6243" s="1046" t="s">
        <v>31588</v>
      </c>
      <c r="D6243" s="1047"/>
      <c r="E6243" s="2237">
        <v>200</v>
      </c>
      <c r="F6243" s="2103">
        <f t="shared" si="97"/>
        <v>10906740.879999999</v>
      </c>
      <c r="G6243" s="2269"/>
    </row>
    <row r="6244" spans="1:7" s="2120" customFormat="1" ht="26.25">
      <c r="A6244" s="1881">
        <v>45315</v>
      </c>
      <c r="B6244" s="2118"/>
      <c r="C6244" s="2110" t="s">
        <v>31589</v>
      </c>
      <c r="D6244" s="1350">
        <v>90000</v>
      </c>
      <c r="E6244" s="2244"/>
      <c r="F6244" s="2119">
        <f t="shared" si="97"/>
        <v>10996740.879999999</v>
      </c>
      <c r="G6244" s="2268"/>
    </row>
    <row r="6245" spans="1:7" s="2120" customFormat="1" ht="39">
      <c r="A6245" s="1881">
        <v>45315</v>
      </c>
      <c r="B6245" s="2118"/>
      <c r="C6245" s="2110" t="s">
        <v>31590</v>
      </c>
      <c r="D6245" s="1350">
        <v>102000</v>
      </c>
      <c r="E6245" s="2244"/>
      <c r="F6245" s="2119">
        <f t="shared" si="97"/>
        <v>11098740.879999999</v>
      </c>
      <c r="G6245" s="2268"/>
    </row>
    <row r="6246" spans="1:7" s="2120" customFormat="1" ht="26.25">
      <c r="A6246" s="1881">
        <v>45315</v>
      </c>
      <c r="B6246" s="2118"/>
      <c r="C6246" s="2110" t="s">
        <v>31591</v>
      </c>
      <c r="D6246" s="1350">
        <v>95000</v>
      </c>
      <c r="E6246" s="2244"/>
      <c r="F6246" s="2119">
        <f t="shared" si="97"/>
        <v>11193740.879999999</v>
      </c>
      <c r="G6246" s="2268"/>
    </row>
    <row r="6247" spans="1:7" s="2288" customFormat="1" ht="39">
      <c r="A6247" s="2282">
        <v>45315</v>
      </c>
      <c r="B6247" s="2283"/>
      <c r="C6247" s="2284" t="s">
        <v>31592</v>
      </c>
      <c r="D6247" s="2285">
        <v>75000</v>
      </c>
      <c r="E6247" s="2286"/>
      <c r="F6247" s="2103">
        <f t="shared" si="97"/>
        <v>11268740.879999999</v>
      </c>
      <c r="G6247" s="2287"/>
    </row>
    <row r="6248" spans="1:7" s="2104" customFormat="1">
      <c r="A6248" s="1314">
        <v>45315</v>
      </c>
      <c r="B6248" s="2102"/>
      <c r="C6248" s="1046" t="s">
        <v>31593</v>
      </c>
      <c r="D6248" s="1047"/>
      <c r="E6248" s="2237">
        <v>200</v>
      </c>
      <c r="F6248" s="2103">
        <f t="shared" si="97"/>
        <v>11268540.879999999</v>
      </c>
      <c r="G6248" s="2269"/>
    </row>
    <row r="6249" spans="1:7" s="2120" customFormat="1" ht="26.25">
      <c r="A6249" s="1881">
        <v>45316</v>
      </c>
      <c r="B6249" s="2118"/>
      <c r="C6249" s="2110" t="s">
        <v>31594</v>
      </c>
      <c r="D6249" s="1350">
        <v>60000</v>
      </c>
      <c r="E6249" s="2244"/>
      <c r="F6249" s="2119">
        <f t="shared" si="97"/>
        <v>11328540.879999999</v>
      </c>
      <c r="G6249" s="2268"/>
    </row>
    <row r="6250" spans="1:7" s="2120" customFormat="1" ht="39">
      <c r="A6250" s="1881">
        <v>45316</v>
      </c>
      <c r="B6250" s="2118"/>
      <c r="C6250" s="2110" t="s">
        <v>31595</v>
      </c>
      <c r="D6250" s="1350">
        <v>45000</v>
      </c>
      <c r="E6250" s="2244"/>
      <c r="F6250" s="2119">
        <f t="shared" si="97"/>
        <v>11373540.879999999</v>
      </c>
      <c r="G6250" s="2268"/>
    </row>
    <row r="6251" spans="1:7" s="2120" customFormat="1" ht="39">
      <c r="A6251" s="1881">
        <v>45316</v>
      </c>
      <c r="B6251" s="2118"/>
      <c r="C6251" s="2110" t="s">
        <v>31596</v>
      </c>
      <c r="D6251" s="1350">
        <v>100000</v>
      </c>
      <c r="E6251" s="2244"/>
      <c r="F6251" s="2119">
        <f t="shared" si="97"/>
        <v>11473540.879999999</v>
      </c>
      <c r="G6251" s="2268"/>
    </row>
    <row r="6252" spans="1:7" s="2120" customFormat="1" ht="26.25">
      <c r="A6252" s="1881">
        <v>45316</v>
      </c>
      <c r="B6252" s="2118"/>
      <c r="C6252" s="2110" t="s">
        <v>31597</v>
      </c>
      <c r="D6252" s="1350">
        <v>30000</v>
      </c>
      <c r="E6252" s="2244"/>
      <c r="F6252" s="2119">
        <f t="shared" si="97"/>
        <v>11503540.879999999</v>
      </c>
      <c r="G6252" s="2268"/>
    </row>
    <row r="6253" spans="1:7" s="2120" customFormat="1" ht="39">
      <c r="A6253" s="1881">
        <v>45316</v>
      </c>
      <c r="B6253" s="2118"/>
      <c r="C6253" s="2110" t="s">
        <v>31598</v>
      </c>
      <c r="D6253" s="1350">
        <v>40000</v>
      </c>
      <c r="E6253" s="2244"/>
      <c r="F6253" s="2119">
        <f t="shared" si="97"/>
        <v>11543540.879999999</v>
      </c>
      <c r="G6253" s="2268"/>
    </row>
    <row r="6254" spans="1:7" s="2288" customFormat="1" ht="39">
      <c r="A6254" s="2282">
        <v>45316</v>
      </c>
      <c r="B6254" s="2283"/>
      <c r="C6254" s="2284" t="s">
        <v>31599</v>
      </c>
      <c r="D6254" s="2285">
        <v>75000</v>
      </c>
      <c r="E6254" s="2286"/>
      <c r="F6254" s="2103">
        <f t="shared" si="97"/>
        <v>11618540.879999999</v>
      </c>
      <c r="G6254" s="2287"/>
    </row>
    <row r="6255" spans="1:7" s="2120" customFormat="1" ht="39">
      <c r="A6255" s="1881">
        <v>45316</v>
      </c>
      <c r="B6255" s="2118"/>
      <c r="C6255" s="2110" t="s">
        <v>31600</v>
      </c>
      <c r="D6255" s="1350">
        <v>50000</v>
      </c>
      <c r="E6255" s="2244"/>
      <c r="F6255" s="2119">
        <f t="shared" si="97"/>
        <v>11668540.879999999</v>
      </c>
      <c r="G6255" s="2268"/>
    </row>
    <row r="6256" spans="1:7" s="2120" customFormat="1" ht="39">
      <c r="A6256" s="1881">
        <v>45316</v>
      </c>
      <c r="B6256" s="2118"/>
      <c r="C6256" s="2110" t="s">
        <v>31601</v>
      </c>
      <c r="D6256" s="1350">
        <v>125000</v>
      </c>
      <c r="E6256" s="2244"/>
      <c r="F6256" s="2119">
        <f t="shared" si="97"/>
        <v>11793540.879999999</v>
      </c>
      <c r="G6256" s="2268"/>
    </row>
    <row r="6257" spans="1:7" s="2120" customFormat="1" ht="39">
      <c r="A6257" s="1881">
        <v>45316</v>
      </c>
      <c r="B6257" s="2118"/>
      <c r="C6257" s="2110" t="s">
        <v>31602</v>
      </c>
      <c r="D6257" s="1350">
        <v>60000</v>
      </c>
      <c r="E6257" s="2244"/>
      <c r="F6257" s="2119">
        <f t="shared" si="97"/>
        <v>11853540.879999999</v>
      </c>
      <c r="G6257" s="2268"/>
    </row>
    <row r="6258" spans="1:7" s="2104" customFormat="1">
      <c r="A6258" s="1314">
        <v>45316</v>
      </c>
      <c r="B6258" s="2102"/>
      <c r="C6258" s="1046" t="s">
        <v>31603</v>
      </c>
      <c r="D6258" s="1047"/>
      <c r="E6258" s="2237">
        <v>450</v>
      </c>
      <c r="F6258" s="2103">
        <f t="shared" si="97"/>
        <v>11853090.879999999</v>
      </c>
      <c r="G6258" s="2269"/>
    </row>
    <row r="6259" spans="1:7" s="2120" customFormat="1" ht="51.75">
      <c r="A6259" s="1881">
        <v>45317</v>
      </c>
      <c r="B6259" s="2118"/>
      <c r="C6259" s="2110" t="s">
        <v>31604</v>
      </c>
      <c r="D6259" s="1350">
        <v>40000</v>
      </c>
      <c r="E6259" s="2244"/>
      <c r="F6259" s="2119">
        <f t="shared" si="97"/>
        <v>11893090.879999999</v>
      </c>
      <c r="G6259" s="2268"/>
    </row>
    <row r="6260" spans="1:7" s="2120" customFormat="1" ht="39">
      <c r="A6260" s="1881">
        <v>45317</v>
      </c>
      <c r="B6260" s="2118"/>
      <c r="C6260" s="2110" t="s">
        <v>31605</v>
      </c>
      <c r="D6260" s="1350">
        <v>35000</v>
      </c>
      <c r="E6260" s="2244"/>
      <c r="F6260" s="2119">
        <f t="shared" si="97"/>
        <v>11928090.879999999</v>
      </c>
      <c r="G6260" s="2268"/>
    </row>
    <row r="6261" spans="1:7" s="2120" customFormat="1" ht="26.25">
      <c r="A6261" s="1881">
        <v>45317</v>
      </c>
      <c r="B6261" s="2118"/>
      <c r="C6261" s="2110" t="s">
        <v>31606</v>
      </c>
      <c r="D6261" s="1350">
        <v>50000</v>
      </c>
      <c r="E6261" s="2244"/>
      <c r="F6261" s="2119">
        <f t="shared" si="97"/>
        <v>11978090.879999999</v>
      </c>
      <c r="G6261" s="2268"/>
    </row>
    <row r="6262" spans="1:7" s="2120" customFormat="1" ht="39">
      <c r="A6262" s="1881">
        <v>45317</v>
      </c>
      <c r="B6262" s="2118"/>
      <c r="C6262" s="2110" t="s">
        <v>31607</v>
      </c>
      <c r="D6262" s="1350">
        <v>85000</v>
      </c>
      <c r="E6262" s="2244"/>
      <c r="F6262" s="2119">
        <f t="shared" si="97"/>
        <v>12063090.879999999</v>
      </c>
      <c r="G6262" s="2268"/>
    </row>
    <row r="6263" spans="1:7" s="2120" customFormat="1" ht="39">
      <c r="A6263" s="1881">
        <v>45317</v>
      </c>
      <c r="B6263" s="2118"/>
      <c r="C6263" s="2110" t="s">
        <v>31608</v>
      </c>
      <c r="D6263" s="1350">
        <v>80000</v>
      </c>
      <c r="E6263" s="2244"/>
      <c r="F6263" s="2119">
        <f t="shared" si="97"/>
        <v>12143090.879999999</v>
      </c>
      <c r="G6263" s="2268"/>
    </row>
    <row r="6264" spans="1:7" s="2120" customFormat="1" ht="39">
      <c r="A6264" s="1881">
        <v>45317</v>
      </c>
      <c r="B6264" s="2118"/>
      <c r="C6264" s="2110" t="s">
        <v>31609</v>
      </c>
      <c r="D6264" s="1350">
        <v>40000</v>
      </c>
      <c r="E6264" s="2244"/>
      <c r="F6264" s="2119">
        <f t="shared" si="97"/>
        <v>12183090.879999999</v>
      </c>
      <c r="G6264" s="2268"/>
    </row>
    <row r="6265" spans="1:7" s="2120" customFormat="1" ht="39">
      <c r="A6265" s="1881">
        <v>45317</v>
      </c>
      <c r="B6265" s="2118"/>
      <c r="C6265" s="2110" t="s">
        <v>31610</v>
      </c>
      <c r="D6265" s="1350">
        <v>95000</v>
      </c>
      <c r="E6265" s="2244"/>
      <c r="F6265" s="2119">
        <f t="shared" si="97"/>
        <v>12278090.879999999</v>
      </c>
      <c r="G6265" s="2268"/>
    </row>
    <row r="6266" spans="1:7" s="2120" customFormat="1" ht="51.75">
      <c r="A6266" s="1881">
        <v>45317</v>
      </c>
      <c r="B6266" s="2118"/>
      <c r="C6266" s="2110" t="s">
        <v>31611</v>
      </c>
      <c r="D6266" s="1350">
        <v>35000</v>
      </c>
      <c r="E6266" s="2244"/>
      <c r="F6266" s="2119">
        <f t="shared" si="97"/>
        <v>12313090.879999999</v>
      </c>
      <c r="G6266" s="2268"/>
    </row>
    <row r="6267" spans="1:7" s="2120" customFormat="1" ht="39">
      <c r="A6267" s="1881">
        <v>45317</v>
      </c>
      <c r="B6267" s="2118"/>
      <c r="C6267" s="2110" t="s">
        <v>31612</v>
      </c>
      <c r="D6267" s="1350">
        <v>77500</v>
      </c>
      <c r="E6267" s="2244"/>
      <c r="F6267" s="2119">
        <f t="shared" si="97"/>
        <v>12390590.879999999</v>
      </c>
      <c r="G6267" s="2268"/>
    </row>
    <row r="6268" spans="1:7" s="2120" customFormat="1" ht="39">
      <c r="A6268" s="1881">
        <v>45317</v>
      </c>
      <c r="B6268" s="2118"/>
      <c r="C6268" s="2110" t="s">
        <v>31613</v>
      </c>
      <c r="D6268" s="1350">
        <v>107000</v>
      </c>
      <c r="E6268" s="2244"/>
      <c r="F6268" s="2119">
        <f t="shared" si="97"/>
        <v>12497590.879999999</v>
      </c>
      <c r="G6268" s="2268"/>
    </row>
    <row r="6269" spans="1:7" s="2104" customFormat="1">
      <c r="A6269" s="1314">
        <v>45317</v>
      </c>
      <c r="B6269" s="2102"/>
      <c r="C6269" s="1046" t="s">
        <v>31614</v>
      </c>
      <c r="D6269" s="1047"/>
      <c r="E6269" s="2237">
        <v>500</v>
      </c>
      <c r="F6269" s="2103">
        <f t="shared" si="97"/>
        <v>12497090.879999999</v>
      </c>
      <c r="G6269" s="2269"/>
    </row>
    <row r="6270" spans="1:7" s="2120" customFormat="1" ht="39">
      <c r="A6270" s="1881">
        <v>45318</v>
      </c>
      <c r="B6270" s="2118"/>
      <c r="C6270" s="2110" t="s">
        <v>31615</v>
      </c>
      <c r="D6270" s="1350">
        <v>100000</v>
      </c>
      <c r="E6270" s="2244"/>
      <c r="F6270" s="2119">
        <f t="shared" si="97"/>
        <v>12597090.879999999</v>
      </c>
      <c r="G6270" s="2268"/>
    </row>
    <row r="6271" spans="1:7" s="2120" customFormat="1" ht="26.25">
      <c r="A6271" s="1881">
        <v>45318</v>
      </c>
      <c r="B6271" s="2118"/>
      <c r="C6271" s="2110" t="s">
        <v>31616</v>
      </c>
      <c r="D6271" s="1350">
        <v>76500</v>
      </c>
      <c r="E6271" s="2244"/>
      <c r="F6271" s="2119">
        <f t="shared" si="97"/>
        <v>12673590.879999999</v>
      </c>
      <c r="G6271" s="2268"/>
    </row>
    <row r="6272" spans="1:7" s="2120" customFormat="1" ht="39">
      <c r="A6272" s="1881">
        <v>45318</v>
      </c>
      <c r="B6272" s="2118"/>
      <c r="C6272" s="2110" t="s">
        <v>31617</v>
      </c>
      <c r="D6272" s="1350">
        <v>35000</v>
      </c>
      <c r="E6272" s="2244"/>
      <c r="F6272" s="2119">
        <f t="shared" si="97"/>
        <v>12708590.879999999</v>
      </c>
      <c r="G6272" s="2268"/>
    </row>
    <row r="6273" spans="1:7" s="2120" customFormat="1" ht="39">
      <c r="A6273" s="1881">
        <v>45318</v>
      </c>
      <c r="B6273" s="2118"/>
      <c r="C6273" s="2110" t="s">
        <v>31618</v>
      </c>
      <c r="D6273" s="1350">
        <v>45000</v>
      </c>
      <c r="E6273" s="2244"/>
      <c r="F6273" s="2119">
        <f t="shared" si="97"/>
        <v>12753590.879999999</v>
      </c>
      <c r="G6273" s="2268"/>
    </row>
    <row r="6274" spans="1:7" s="2120" customFormat="1" ht="39">
      <c r="A6274" s="1881">
        <v>45318</v>
      </c>
      <c r="B6274" s="2118"/>
      <c r="C6274" s="2110" t="s">
        <v>31619</v>
      </c>
      <c r="D6274" s="1350">
        <v>136000</v>
      </c>
      <c r="E6274" s="2244"/>
      <c r="F6274" s="2119">
        <f t="shared" si="97"/>
        <v>12889590.879999999</v>
      </c>
      <c r="G6274" s="2268"/>
    </row>
    <row r="6275" spans="1:7" s="2120" customFormat="1" ht="39">
      <c r="A6275" s="1881">
        <v>45318</v>
      </c>
      <c r="B6275" s="2118"/>
      <c r="C6275" s="2110" t="s">
        <v>31620</v>
      </c>
      <c r="D6275" s="1350">
        <v>45000</v>
      </c>
      <c r="E6275" s="2244"/>
      <c r="F6275" s="2119">
        <f t="shared" ref="F6275:F6338" si="98">F6274-E6275+D6275</f>
        <v>12934590.879999999</v>
      </c>
      <c r="G6275" s="2268"/>
    </row>
    <row r="6276" spans="1:7" s="2120" customFormat="1" ht="39">
      <c r="A6276" s="1881">
        <v>45318</v>
      </c>
      <c r="B6276" s="2118"/>
      <c r="C6276" s="2110" t="s">
        <v>31621</v>
      </c>
      <c r="D6276" s="1350">
        <v>40000</v>
      </c>
      <c r="E6276" s="2244"/>
      <c r="F6276" s="2119">
        <f t="shared" si="98"/>
        <v>12974590.879999999</v>
      </c>
      <c r="G6276" s="2268"/>
    </row>
    <row r="6277" spans="1:7" s="2120" customFormat="1" ht="39">
      <c r="A6277" s="1881">
        <v>45318</v>
      </c>
      <c r="B6277" s="2118"/>
      <c r="C6277" s="2110" t="s">
        <v>31622</v>
      </c>
      <c r="D6277" s="1350">
        <v>45000</v>
      </c>
      <c r="E6277" s="2244"/>
      <c r="F6277" s="2119">
        <f t="shared" si="98"/>
        <v>13019590.879999999</v>
      </c>
      <c r="G6277" s="2268"/>
    </row>
    <row r="6278" spans="1:7" s="2120" customFormat="1" ht="39">
      <c r="A6278" s="1881">
        <v>45318</v>
      </c>
      <c r="B6278" s="2118"/>
      <c r="C6278" s="2110" t="s">
        <v>31623</v>
      </c>
      <c r="D6278" s="1350">
        <v>35000</v>
      </c>
      <c r="E6278" s="2244"/>
      <c r="F6278" s="2119">
        <f t="shared" si="98"/>
        <v>13054590.879999999</v>
      </c>
      <c r="G6278" s="2268"/>
    </row>
    <row r="6279" spans="1:7" s="2104" customFormat="1">
      <c r="A6279" s="1314">
        <v>45318</v>
      </c>
      <c r="B6279" s="2102"/>
      <c r="C6279" s="1046" t="s">
        <v>31624</v>
      </c>
      <c r="D6279" s="1047"/>
      <c r="E6279" s="2237">
        <v>450</v>
      </c>
      <c r="F6279" s="2103">
        <f t="shared" si="98"/>
        <v>13054140.879999999</v>
      </c>
      <c r="G6279" s="2269"/>
    </row>
    <row r="6280" spans="1:7" s="2120" customFormat="1" ht="39">
      <c r="A6280" s="1881">
        <v>45319</v>
      </c>
      <c r="B6280" s="2118"/>
      <c r="C6280" s="2110" t="s">
        <v>31625</v>
      </c>
      <c r="D6280" s="1350">
        <v>55000</v>
      </c>
      <c r="E6280" s="2244"/>
      <c r="F6280" s="2119">
        <f t="shared" si="98"/>
        <v>13109140.879999999</v>
      </c>
      <c r="G6280" s="2268"/>
    </row>
    <row r="6281" spans="1:7" s="2120" customFormat="1" ht="39">
      <c r="A6281" s="1881">
        <v>45319</v>
      </c>
      <c r="B6281" s="2118"/>
      <c r="C6281" s="2110" t="s">
        <v>31626</v>
      </c>
      <c r="D6281" s="1350">
        <v>50000</v>
      </c>
      <c r="E6281" s="2244"/>
      <c r="F6281" s="2119">
        <f t="shared" si="98"/>
        <v>13159140.879999999</v>
      </c>
      <c r="G6281" s="2268"/>
    </row>
    <row r="6282" spans="1:7" s="2104" customFormat="1">
      <c r="A6282" s="1314">
        <v>45319</v>
      </c>
      <c r="B6282" s="2102"/>
      <c r="C6282" s="1046" t="s">
        <v>31627</v>
      </c>
      <c r="D6282" s="1047"/>
      <c r="E6282" s="2237">
        <v>100</v>
      </c>
      <c r="F6282" s="2103">
        <f t="shared" si="98"/>
        <v>13159040.879999999</v>
      </c>
      <c r="G6282" s="2269"/>
    </row>
    <row r="6283" spans="1:7" s="2120" customFormat="1" ht="39">
      <c r="A6283" s="1881">
        <v>45320</v>
      </c>
      <c r="B6283" s="2118"/>
      <c r="C6283" s="2110" t="s">
        <v>31628</v>
      </c>
      <c r="D6283" s="1350">
        <v>30000</v>
      </c>
      <c r="E6283" s="2244"/>
      <c r="F6283" s="2119">
        <f t="shared" si="98"/>
        <v>13189040.879999999</v>
      </c>
      <c r="G6283" s="2268"/>
    </row>
    <row r="6284" spans="1:7" s="2120" customFormat="1" ht="39">
      <c r="A6284" s="1881">
        <v>45320</v>
      </c>
      <c r="B6284" s="2118"/>
      <c r="C6284" s="2110" t="s">
        <v>31629</v>
      </c>
      <c r="D6284" s="1350">
        <v>60000</v>
      </c>
      <c r="E6284" s="2244"/>
      <c r="F6284" s="2119">
        <f t="shared" si="98"/>
        <v>13249040.879999999</v>
      </c>
      <c r="G6284" s="2268"/>
    </row>
    <row r="6285" spans="1:7">
      <c r="A6285" s="1886">
        <v>45320</v>
      </c>
      <c r="B6285" s="2097"/>
      <c r="C6285" s="1046" t="s">
        <v>31791</v>
      </c>
      <c r="D6285" s="1047"/>
      <c r="E6285" s="2237">
        <v>100</v>
      </c>
      <c r="F6285" s="1926">
        <f t="shared" si="98"/>
        <v>13248940.879999999</v>
      </c>
    </row>
    <row r="6286" spans="1:7" s="779" customFormat="1" ht="26.25">
      <c r="A6286" s="1887">
        <v>45321</v>
      </c>
      <c r="B6286" s="1358"/>
      <c r="C6286" s="2110" t="s">
        <v>31792</v>
      </c>
      <c r="D6286" s="1350">
        <v>40000</v>
      </c>
      <c r="E6286" s="2244"/>
      <c r="F6286" s="1929">
        <f t="shared" si="98"/>
        <v>13288940.879999999</v>
      </c>
    </row>
    <row r="6287" spans="1:7" s="779" customFormat="1" ht="39">
      <c r="A6287" s="1887">
        <v>45321</v>
      </c>
      <c r="B6287" s="1358"/>
      <c r="C6287" s="2110" t="s">
        <v>31793</v>
      </c>
      <c r="D6287" s="1350">
        <v>25000</v>
      </c>
      <c r="E6287" s="2244"/>
      <c r="F6287" s="1929">
        <f t="shared" si="98"/>
        <v>13313940.879999999</v>
      </c>
    </row>
    <row r="6288" spans="1:7">
      <c r="A6288" s="1886">
        <v>45321</v>
      </c>
      <c r="C6288" s="1046" t="s">
        <v>31794</v>
      </c>
      <c r="D6288" s="1047"/>
      <c r="E6288" s="2237">
        <v>100</v>
      </c>
      <c r="F6288" s="1926">
        <f t="shared" si="98"/>
        <v>13313840.879999999</v>
      </c>
    </row>
    <row r="6289" spans="1:6" s="779" customFormat="1" ht="39">
      <c r="A6289" s="1887">
        <v>45322</v>
      </c>
      <c r="B6289" s="1358"/>
      <c r="C6289" s="2110" t="s">
        <v>31795</v>
      </c>
      <c r="D6289" s="1350">
        <v>40000</v>
      </c>
      <c r="E6289" s="2244"/>
      <c r="F6289" s="1929">
        <f t="shared" si="98"/>
        <v>13353840.879999999</v>
      </c>
    </row>
    <row r="6290" spans="1:6" s="779" customFormat="1" ht="39">
      <c r="A6290" s="1887">
        <v>45322</v>
      </c>
      <c r="B6290" s="1358"/>
      <c r="C6290" s="2110" t="s">
        <v>31796</v>
      </c>
      <c r="D6290" s="1350">
        <v>90000</v>
      </c>
      <c r="E6290" s="2244"/>
      <c r="F6290" s="1929">
        <f t="shared" si="98"/>
        <v>13443840.879999999</v>
      </c>
    </row>
    <row r="6291" spans="1:6" s="779" customFormat="1" ht="39">
      <c r="A6291" s="1887">
        <v>45322</v>
      </c>
      <c r="B6291" s="1358"/>
      <c r="C6291" s="2110" t="s">
        <v>31797</v>
      </c>
      <c r="D6291" s="1350">
        <v>15000</v>
      </c>
      <c r="E6291" s="2244"/>
      <c r="F6291" s="1929">
        <f t="shared" si="98"/>
        <v>13458840.879999999</v>
      </c>
    </row>
    <row r="6292" spans="1:6">
      <c r="A6292" s="1886">
        <v>45322</v>
      </c>
      <c r="C6292" s="1046" t="s">
        <v>31798</v>
      </c>
      <c r="D6292" s="1047"/>
      <c r="E6292" s="2237">
        <v>150</v>
      </c>
      <c r="F6292" s="1926">
        <f t="shared" si="98"/>
        <v>13458690.879999999</v>
      </c>
    </row>
    <row r="6293" spans="1:6" s="779" customFormat="1" ht="39">
      <c r="A6293" s="1887">
        <v>45323</v>
      </c>
      <c r="B6293" s="1358"/>
      <c r="C6293" s="2110" t="s">
        <v>31799</v>
      </c>
      <c r="D6293" s="1350">
        <v>30000</v>
      </c>
      <c r="E6293" s="2244"/>
      <c r="F6293" s="1929">
        <f t="shared" si="98"/>
        <v>13488690.879999999</v>
      </c>
    </row>
    <row r="6294" spans="1:6" s="779" customFormat="1" ht="39">
      <c r="A6294" s="1887">
        <v>45323</v>
      </c>
      <c r="B6294" s="1358"/>
      <c r="C6294" s="2110" t="s">
        <v>31800</v>
      </c>
      <c r="D6294" s="1350">
        <v>8000</v>
      </c>
      <c r="E6294" s="2244"/>
      <c r="F6294" s="1929">
        <f t="shared" si="98"/>
        <v>13496690.879999999</v>
      </c>
    </row>
    <row r="6295" spans="1:6" s="779" customFormat="1" ht="39">
      <c r="A6295" s="1887">
        <v>45323</v>
      </c>
      <c r="B6295" s="1358"/>
      <c r="C6295" s="2110" t="s">
        <v>31801</v>
      </c>
      <c r="D6295" s="1350">
        <v>50000</v>
      </c>
      <c r="E6295" s="2244"/>
      <c r="F6295" s="1929">
        <f t="shared" si="98"/>
        <v>13546690.879999999</v>
      </c>
    </row>
    <row r="6296" spans="1:6" s="779" customFormat="1" ht="39">
      <c r="A6296" s="1887">
        <v>45323</v>
      </c>
      <c r="B6296" s="1358"/>
      <c r="C6296" s="2110" t="s">
        <v>31802</v>
      </c>
      <c r="D6296" s="1350">
        <v>30000</v>
      </c>
      <c r="E6296" s="2244"/>
      <c r="F6296" s="1929">
        <f t="shared" si="98"/>
        <v>13576690.879999999</v>
      </c>
    </row>
    <row r="6297" spans="1:6">
      <c r="A6297" s="1886">
        <v>45324</v>
      </c>
      <c r="C6297" s="1046" t="s">
        <v>31803</v>
      </c>
      <c r="D6297" s="1047"/>
      <c r="E6297" s="2237">
        <v>150</v>
      </c>
      <c r="F6297" s="1926">
        <f t="shared" si="98"/>
        <v>13576540.879999999</v>
      </c>
    </row>
    <row r="6298" spans="1:6" s="779" customFormat="1" ht="39">
      <c r="A6298" s="1887">
        <v>45324</v>
      </c>
      <c r="B6298" s="1358"/>
      <c r="C6298" s="2110" t="s">
        <v>31804</v>
      </c>
      <c r="D6298" s="1350">
        <v>20000</v>
      </c>
      <c r="E6298" s="2244"/>
      <c r="F6298" s="1929">
        <f t="shared" si="98"/>
        <v>13596540.879999999</v>
      </c>
    </row>
    <row r="6299" spans="1:6" s="779" customFormat="1" ht="39">
      <c r="A6299" s="1887">
        <v>45324</v>
      </c>
      <c r="B6299" s="1358"/>
      <c r="C6299" s="2110" t="s">
        <v>31805</v>
      </c>
      <c r="D6299" s="1350">
        <v>45000</v>
      </c>
      <c r="E6299" s="2244"/>
      <c r="F6299" s="1929">
        <f t="shared" si="98"/>
        <v>13641540.879999999</v>
      </c>
    </row>
    <row r="6300" spans="1:6" s="779" customFormat="1" ht="51.75">
      <c r="A6300" s="1887">
        <v>45324</v>
      </c>
      <c r="B6300" s="1358"/>
      <c r="C6300" s="2110" t="s">
        <v>31806</v>
      </c>
      <c r="D6300" s="1350">
        <v>49000</v>
      </c>
      <c r="E6300" s="2244"/>
      <c r="F6300" s="1929">
        <f t="shared" si="98"/>
        <v>13690540.879999999</v>
      </c>
    </row>
    <row r="6301" spans="1:6" s="779" customFormat="1" ht="26.25">
      <c r="A6301" s="1887">
        <v>45324</v>
      </c>
      <c r="B6301" s="1358"/>
      <c r="C6301" s="2110" t="s">
        <v>31807</v>
      </c>
      <c r="D6301" s="1350">
        <v>30000</v>
      </c>
      <c r="E6301" s="2244"/>
      <c r="F6301" s="1929">
        <f t="shared" si="98"/>
        <v>13720540.879999999</v>
      </c>
    </row>
    <row r="6302" spans="1:6" s="779" customFormat="1" ht="26.25">
      <c r="A6302" s="1887">
        <v>45324</v>
      </c>
      <c r="B6302" s="1358"/>
      <c r="C6302" s="2110" t="s">
        <v>31808</v>
      </c>
      <c r="D6302" s="1350">
        <v>100000</v>
      </c>
      <c r="E6302" s="2244"/>
      <c r="F6302" s="1929">
        <f t="shared" si="98"/>
        <v>13820540.879999999</v>
      </c>
    </row>
    <row r="6303" spans="1:6">
      <c r="A6303" s="1886">
        <v>45324</v>
      </c>
      <c r="C6303" s="1046" t="s">
        <v>31809</v>
      </c>
      <c r="D6303" s="1047"/>
      <c r="E6303" s="2237">
        <v>250</v>
      </c>
      <c r="F6303" s="1926">
        <f t="shared" si="98"/>
        <v>13820290.879999999</v>
      </c>
    </row>
    <row r="6304" spans="1:6" s="779" customFormat="1" ht="39">
      <c r="A6304" s="1887">
        <v>45325</v>
      </c>
      <c r="B6304" s="1358"/>
      <c r="C6304" s="2110" t="s">
        <v>31810</v>
      </c>
      <c r="D6304" s="1350">
        <v>55000</v>
      </c>
      <c r="E6304" s="2244"/>
      <c r="F6304" s="1929">
        <f t="shared" si="98"/>
        <v>13875290.879999999</v>
      </c>
    </row>
    <row r="6305" spans="1:6" s="779" customFormat="1" ht="39">
      <c r="A6305" s="1887">
        <v>45325</v>
      </c>
      <c r="B6305" s="1358"/>
      <c r="C6305" s="2110" t="s">
        <v>31811</v>
      </c>
      <c r="D6305" s="1350">
        <v>45000</v>
      </c>
      <c r="E6305" s="2244"/>
      <c r="F6305" s="1929">
        <f t="shared" si="98"/>
        <v>13920290.879999999</v>
      </c>
    </row>
    <row r="6306" spans="1:6">
      <c r="A6306" s="1886">
        <v>45325</v>
      </c>
      <c r="C6306" s="1046" t="s">
        <v>31812</v>
      </c>
      <c r="D6306" s="1047"/>
      <c r="E6306" s="2237">
        <v>100</v>
      </c>
      <c r="F6306" s="1926">
        <f t="shared" si="98"/>
        <v>13920190.879999999</v>
      </c>
    </row>
    <row r="6307" spans="1:6" s="779" customFormat="1" ht="39">
      <c r="A6307" s="1887">
        <v>45326</v>
      </c>
      <c r="B6307" s="1358"/>
      <c r="C6307" s="2110" t="s">
        <v>31813</v>
      </c>
      <c r="D6307" s="1350">
        <v>45000</v>
      </c>
      <c r="E6307" s="2244"/>
      <c r="F6307" s="1929">
        <f t="shared" si="98"/>
        <v>13965190.879999999</v>
      </c>
    </row>
    <row r="6308" spans="1:6" s="779" customFormat="1" ht="26.25">
      <c r="A6308" s="1887">
        <v>45326</v>
      </c>
      <c r="B6308" s="1358"/>
      <c r="C6308" s="2110" t="s">
        <v>31814</v>
      </c>
      <c r="D6308" s="1350">
        <v>40000</v>
      </c>
      <c r="E6308" s="2244"/>
      <c r="F6308" s="1929">
        <f t="shared" si="98"/>
        <v>14005190.879999999</v>
      </c>
    </row>
    <row r="6309" spans="1:6">
      <c r="A6309" s="1886">
        <v>45326</v>
      </c>
      <c r="C6309" s="1046" t="s">
        <v>31815</v>
      </c>
      <c r="D6309" s="1047"/>
      <c r="E6309" s="2237">
        <v>100</v>
      </c>
      <c r="F6309" s="1926">
        <f t="shared" si="98"/>
        <v>14005090.879999999</v>
      </c>
    </row>
    <row r="6310" spans="1:6" s="779" customFormat="1" ht="39">
      <c r="A6310" s="1887">
        <v>45327</v>
      </c>
      <c r="B6310" s="1358"/>
      <c r="C6310" s="2110" t="s">
        <v>31816</v>
      </c>
      <c r="D6310" s="1350">
        <v>35000</v>
      </c>
      <c r="E6310" s="2244"/>
      <c r="F6310" s="1929">
        <f t="shared" si="98"/>
        <v>14040090.879999999</v>
      </c>
    </row>
    <row r="6311" spans="1:6">
      <c r="A6311" s="1886">
        <v>45327</v>
      </c>
      <c r="C6311" s="1046" t="s">
        <v>31817</v>
      </c>
      <c r="D6311" s="1047"/>
      <c r="E6311" s="2237">
        <v>50</v>
      </c>
      <c r="F6311" s="1926">
        <f t="shared" si="98"/>
        <v>14040040.879999999</v>
      </c>
    </row>
    <row r="6312" spans="1:6" s="779" customFormat="1" ht="39">
      <c r="A6312" s="1887">
        <v>45328</v>
      </c>
      <c r="B6312" s="1358"/>
      <c r="C6312" s="2110" t="s">
        <v>31818</v>
      </c>
      <c r="D6312" s="1350">
        <v>45000</v>
      </c>
      <c r="E6312" s="2244"/>
      <c r="F6312" s="1929">
        <f t="shared" si="98"/>
        <v>14085040.879999999</v>
      </c>
    </row>
    <row r="6313" spans="1:6">
      <c r="A6313" s="1886">
        <v>45328</v>
      </c>
      <c r="C6313" s="1046" t="s">
        <v>31819</v>
      </c>
      <c r="D6313" s="1047"/>
      <c r="E6313" s="2237">
        <v>50</v>
      </c>
      <c r="F6313" s="1926">
        <f t="shared" si="98"/>
        <v>14084990.879999999</v>
      </c>
    </row>
    <row r="6314" spans="1:6" s="779" customFormat="1" ht="39">
      <c r="A6314" s="1887">
        <v>45329</v>
      </c>
      <c r="B6314" s="1358"/>
      <c r="C6314" s="2110" t="s">
        <v>31820</v>
      </c>
      <c r="D6314" s="1350">
        <v>90000</v>
      </c>
      <c r="E6314" s="2244"/>
      <c r="F6314" s="1929">
        <f t="shared" si="98"/>
        <v>14174990.879999999</v>
      </c>
    </row>
    <row r="6315" spans="1:6">
      <c r="A6315" s="1886">
        <v>45329</v>
      </c>
      <c r="C6315" s="1046" t="s">
        <v>31821</v>
      </c>
      <c r="D6315" s="1047"/>
      <c r="E6315" s="2237">
        <v>50</v>
      </c>
      <c r="F6315" s="1926">
        <f t="shared" si="98"/>
        <v>14174940.879999999</v>
      </c>
    </row>
    <row r="6316" spans="1:6" s="779" customFormat="1" ht="39">
      <c r="A6316" s="1887">
        <v>45330</v>
      </c>
      <c r="B6316" s="1358"/>
      <c r="C6316" s="2110" t="s">
        <v>31822</v>
      </c>
      <c r="D6316" s="1350">
        <v>80000</v>
      </c>
      <c r="E6316" s="2244"/>
      <c r="F6316" s="1929">
        <f t="shared" si="98"/>
        <v>14254940.879999999</v>
      </c>
    </row>
    <row r="6317" spans="1:6" s="2096" customFormat="1" ht="39">
      <c r="A6317" s="1935">
        <v>45330</v>
      </c>
      <c r="B6317" s="1358"/>
      <c r="C6317" s="2111" t="s">
        <v>31823</v>
      </c>
      <c r="D6317" s="1596">
        <v>8000</v>
      </c>
      <c r="E6317" s="2248"/>
      <c r="F6317" s="1929">
        <f t="shared" si="98"/>
        <v>14262940.879999999</v>
      </c>
    </row>
    <row r="6318" spans="1:6">
      <c r="A6318" s="1886">
        <v>45330</v>
      </c>
      <c r="C6318" s="1046" t="s">
        <v>31824</v>
      </c>
      <c r="D6318" s="1047"/>
      <c r="E6318" s="2237">
        <v>50</v>
      </c>
      <c r="F6318" s="1926">
        <f t="shared" si="98"/>
        <v>14262890.879999999</v>
      </c>
    </row>
    <row r="6319" spans="1:6" s="779" customFormat="1" ht="39">
      <c r="A6319" s="1887">
        <v>45332</v>
      </c>
      <c r="B6319" s="1358"/>
      <c r="C6319" s="2110" t="s">
        <v>31825</v>
      </c>
      <c r="D6319" s="1350">
        <v>35000</v>
      </c>
      <c r="E6319" s="2244"/>
      <c r="F6319" s="1929">
        <f t="shared" si="98"/>
        <v>14297890.879999999</v>
      </c>
    </row>
    <row r="6320" spans="1:6">
      <c r="A6320" s="1886">
        <v>45332</v>
      </c>
      <c r="C6320" s="1046" t="s">
        <v>31826</v>
      </c>
      <c r="D6320" s="1047"/>
      <c r="E6320" s="2237">
        <v>50</v>
      </c>
      <c r="F6320" s="1926">
        <f t="shared" si="98"/>
        <v>14297840.879999999</v>
      </c>
    </row>
    <row r="6321" spans="1:6" s="779" customFormat="1" ht="39">
      <c r="A6321" s="1887">
        <v>45335</v>
      </c>
      <c r="B6321" s="1358"/>
      <c r="C6321" s="2110" t="s">
        <v>31827</v>
      </c>
      <c r="D6321" s="1350">
        <v>80000</v>
      </c>
      <c r="E6321" s="2244"/>
      <c r="F6321" s="1929">
        <f t="shared" si="98"/>
        <v>14377840.879999999</v>
      </c>
    </row>
    <row r="6322" spans="1:6" s="2096" customFormat="1" ht="39">
      <c r="A6322" s="1935">
        <v>45335</v>
      </c>
      <c r="B6322" s="1358"/>
      <c r="C6322" s="2111" t="s">
        <v>31828</v>
      </c>
      <c r="D6322" s="1596">
        <v>75000</v>
      </c>
      <c r="E6322" s="2248"/>
      <c r="F6322" s="1929">
        <f t="shared" si="98"/>
        <v>14452840.879999999</v>
      </c>
    </row>
    <row r="6323" spans="1:6" ht="26.25">
      <c r="A6323" s="1886">
        <v>45335</v>
      </c>
      <c r="C6323" s="1046" t="s">
        <v>31829</v>
      </c>
      <c r="D6323" s="1313">
        <v>8000000</v>
      </c>
      <c r="E6323" s="2237"/>
      <c r="F6323" s="1926">
        <f t="shared" si="98"/>
        <v>22452840.879999999</v>
      </c>
    </row>
    <row r="6324" spans="1:6">
      <c r="A6324" s="1886">
        <v>45335</v>
      </c>
      <c r="C6324" s="1046" t="s">
        <v>31830</v>
      </c>
      <c r="D6324" s="1047"/>
      <c r="E6324" s="2237">
        <v>150</v>
      </c>
      <c r="F6324" s="1926">
        <f t="shared" si="98"/>
        <v>22452690.879999999</v>
      </c>
    </row>
    <row r="6325" spans="1:6" s="779" customFormat="1" ht="39">
      <c r="A6325" s="1887">
        <v>45336</v>
      </c>
      <c r="B6325" s="1358"/>
      <c r="C6325" s="2110" t="s">
        <v>31831</v>
      </c>
      <c r="D6325" s="1350">
        <v>25000</v>
      </c>
      <c r="E6325" s="2244"/>
      <c r="F6325" s="1929">
        <f t="shared" si="98"/>
        <v>22477690.879999999</v>
      </c>
    </row>
    <row r="6326" spans="1:6" ht="39">
      <c r="A6326" s="1886">
        <v>45336</v>
      </c>
      <c r="C6326" s="1046" t="s">
        <v>31832</v>
      </c>
      <c r="D6326" s="1047"/>
      <c r="E6326" s="2239">
        <v>20000000</v>
      </c>
      <c r="F6326" s="1926">
        <f t="shared" si="98"/>
        <v>2477690.879999999</v>
      </c>
    </row>
    <row r="6327" spans="1:6">
      <c r="A6327" s="1886">
        <v>45336</v>
      </c>
      <c r="C6327" s="1046" t="s">
        <v>31833</v>
      </c>
      <c r="D6327" s="1047"/>
      <c r="E6327" s="2237">
        <v>50</v>
      </c>
      <c r="F6327" s="1926">
        <f t="shared" si="98"/>
        <v>2477640.879999999</v>
      </c>
    </row>
    <row r="6328" spans="1:6" s="779" customFormat="1" ht="39">
      <c r="A6328" s="1887">
        <v>45337</v>
      </c>
      <c r="B6328" s="1358"/>
      <c r="C6328" s="2110" t="s">
        <v>31834</v>
      </c>
      <c r="D6328" s="1350">
        <v>45000</v>
      </c>
      <c r="E6328" s="2244"/>
      <c r="F6328" s="1929">
        <f t="shared" si="98"/>
        <v>2522640.879999999</v>
      </c>
    </row>
    <row r="6329" spans="1:6" s="779" customFormat="1" ht="39">
      <c r="A6329" s="1887">
        <v>45337</v>
      </c>
      <c r="B6329" s="1358"/>
      <c r="C6329" s="2110" t="s">
        <v>31835</v>
      </c>
      <c r="D6329" s="1350">
        <v>10000</v>
      </c>
      <c r="E6329" s="2244"/>
      <c r="F6329" s="1929">
        <f t="shared" si="98"/>
        <v>2532640.879999999</v>
      </c>
    </row>
    <row r="6330" spans="1:6">
      <c r="A6330" s="1886">
        <v>45337</v>
      </c>
      <c r="C6330" s="1046" t="s">
        <v>31907</v>
      </c>
      <c r="D6330" s="1047"/>
      <c r="E6330" s="2237">
        <v>100</v>
      </c>
      <c r="F6330" s="1926">
        <f t="shared" si="98"/>
        <v>2532540.879999999</v>
      </c>
    </row>
    <row r="6331" spans="1:6" s="779" customFormat="1" ht="39">
      <c r="A6331" s="1887">
        <v>45338</v>
      </c>
      <c r="B6331" s="1358"/>
      <c r="C6331" s="2110" t="s">
        <v>31908</v>
      </c>
      <c r="D6331" s="1350">
        <v>45000</v>
      </c>
      <c r="E6331" s="2244"/>
      <c r="F6331" s="1929">
        <f t="shared" si="98"/>
        <v>2577540.879999999</v>
      </c>
    </row>
    <row r="6332" spans="1:6">
      <c r="A6332" s="1886">
        <v>45338</v>
      </c>
      <c r="C6332" s="1046" t="s">
        <v>31909</v>
      </c>
      <c r="D6332" s="1047"/>
      <c r="E6332" s="2237">
        <v>50</v>
      </c>
      <c r="F6332" s="1926">
        <f t="shared" si="98"/>
        <v>2577490.879999999</v>
      </c>
    </row>
    <row r="6333" spans="1:6" s="779" customFormat="1" ht="26.25">
      <c r="A6333" s="1887">
        <v>45339</v>
      </c>
      <c r="B6333" s="1358"/>
      <c r="C6333" s="2110" t="s">
        <v>31910</v>
      </c>
      <c r="D6333" s="1350">
        <v>45000</v>
      </c>
      <c r="E6333" s="2244"/>
      <c r="F6333" s="1929">
        <f t="shared" si="98"/>
        <v>2622490.879999999</v>
      </c>
    </row>
    <row r="6334" spans="1:6" s="779" customFormat="1" ht="39">
      <c r="A6334" s="1887">
        <v>45339</v>
      </c>
      <c r="B6334" s="1358"/>
      <c r="C6334" s="2110" t="s">
        <v>31911</v>
      </c>
      <c r="D6334" s="1350">
        <v>20000</v>
      </c>
      <c r="E6334" s="2244"/>
      <c r="F6334" s="1929">
        <f t="shared" si="98"/>
        <v>2642490.879999999</v>
      </c>
    </row>
    <row r="6335" spans="1:6">
      <c r="A6335" s="1886">
        <v>45339</v>
      </c>
      <c r="C6335" s="1046" t="s">
        <v>31912</v>
      </c>
      <c r="D6335" s="1047"/>
      <c r="E6335" s="2237">
        <v>100</v>
      </c>
      <c r="F6335" s="1926">
        <f t="shared" si="98"/>
        <v>2642390.879999999</v>
      </c>
    </row>
    <row r="6336" spans="1:6" s="779" customFormat="1" ht="39">
      <c r="A6336" s="1887">
        <v>45340</v>
      </c>
      <c r="B6336" s="1358"/>
      <c r="C6336" s="2110" t="s">
        <v>31913</v>
      </c>
      <c r="D6336" s="1350">
        <v>40000</v>
      </c>
      <c r="E6336" s="2244"/>
      <c r="F6336" s="1929">
        <f t="shared" si="98"/>
        <v>2682390.879999999</v>
      </c>
    </row>
    <row r="6337" spans="1:6">
      <c r="A6337" s="1886">
        <v>45340</v>
      </c>
      <c r="C6337" s="1046" t="s">
        <v>31914</v>
      </c>
      <c r="D6337" s="1047"/>
      <c r="E6337" s="2237">
        <v>50</v>
      </c>
      <c r="F6337" s="1926">
        <f t="shared" si="98"/>
        <v>2682340.879999999</v>
      </c>
    </row>
    <row r="6338" spans="1:6" s="779" customFormat="1" ht="39">
      <c r="A6338" s="1887">
        <v>45341</v>
      </c>
      <c r="B6338" s="1358"/>
      <c r="C6338" s="2110" t="s">
        <v>31944</v>
      </c>
      <c r="D6338" s="1350">
        <v>80000</v>
      </c>
      <c r="E6338" s="2244"/>
      <c r="F6338" s="1929">
        <f t="shared" si="98"/>
        <v>2762340.879999999</v>
      </c>
    </row>
    <row r="6339" spans="1:6">
      <c r="A6339" s="1886">
        <v>45341</v>
      </c>
      <c r="C6339" s="1046" t="s">
        <v>31945</v>
      </c>
      <c r="D6339" s="1047"/>
      <c r="E6339" s="2237">
        <v>50</v>
      </c>
      <c r="F6339" s="1926">
        <f t="shared" ref="F6339:F6402" si="99">F6338-E6339+D6339</f>
        <v>2762290.879999999</v>
      </c>
    </row>
    <row r="6340" spans="1:6" s="779" customFormat="1" ht="26.25">
      <c r="A6340" s="1887">
        <v>45343</v>
      </c>
      <c r="B6340" s="1358"/>
      <c r="C6340" s="2110" t="s">
        <v>31946</v>
      </c>
      <c r="D6340" s="1350">
        <v>15000</v>
      </c>
      <c r="E6340" s="2244"/>
      <c r="F6340" s="1929">
        <f t="shared" si="99"/>
        <v>2777290.879999999</v>
      </c>
    </row>
    <row r="6341" spans="1:6">
      <c r="A6341" s="1886">
        <v>45343</v>
      </c>
      <c r="C6341" s="1046" t="s">
        <v>31947</v>
      </c>
      <c r="D6341" s="1047"/>
      <c r="E6341" s="2237">
        <v>50</v>
      </c>
      <c r="F6341" s="1926">
        <f t="shared" si="99"/>
        <v>2777240.879999999</v>
      </c>
    </row>
    <row r="6342" spans="1:6" s="779" customFormat="1" ht="39">
      <c r="A6342" s="1887">
        <v>45344</v>
      </c>
      <c r="B6342" s="1358"/>
      <c r="C6342" s="2110" t="s">
        <v>31948</v>
      </c>
      <c r="D6342" s="1350">
        <v>50000</v>
      </c>
      <c r="E6342" s="2244"/>
      <c r="F6342" s="1929">
        <f t="shared" si="99"/>
        <v>2827240.879999999</v>
      </c>
    </row>
    <row r="6343" spans="1:6" ht="26.25">
      <c r="A6343" s="1886">
        <v>45344</v>
      </c>
      <c r="C6343" s="1046" t="s">
        <v>31949</v>
      </c>
      <c r="D6343" s="1313">
        <v>155250</v>
      </c>
      <c r="E6343" s="2237"/>
      <c r="F6343" s="1926">
        <f t="shared" si="99"/>
        <v>2982490.879999999</v>
      </c>
    </row>
    <row r="6344" spans="1:6">
      <c r="A6344" s="1886">
        <v>45344</v>
      </c>
      <c r="C6344" s="1046" t="s">
        <v>31950</v>
      </c>
      <c r="D6344" s="1047"/>
      <c r="E6344" s="2237">
        <v>100</v>
      </c>
      <c r="F6344" s="1926">
        <f t="shared" si="99"/>
        <v>2982390.879999999</v>
      </c>
    </row>
    <row r="6345" spans="1:6" s="779" customFormat="1" ht="39">
      <c r="A6345" s="1887">
        <v>45345</v>
      </c>
      <c r="B6345" s="1358"/>
      <c r="C6345" s="2110" t="s">
        <v>31951</v>
      </c>
      <c r="D6345" s="1350">
        <v>37500</v>
      </c>
      <c r="E6345" s="2244"/>
      <c r="F6345" s="1929">
        <f t="shared" si="99"/>
        <v>3019890.879999999</v>
      </c>
    </row>
    <row r="6346" spans="1:6">
      <c r="A6346" s="1886">
        <v>45345</v>
      </c>
      <c r="C6346" s="1046" t="s">
        <v>31952</v>
      </c>
      <c r="D6346" s="1047"/>
      <c r="E6346" s="2237">
        <v>50</v>
      </c>
      <c r="F6346" s="1926">
        <f t="shared" si="99"/>
        <v>3019840.879999999</v>
      </c>
    </row>
    <row r="6347" spans="1:6" s="779" customFormat="1" ht="26.25">
      <c r="A6347" s="1887">
        <v>45346</v>
      </c>
      <c r="B6347" s="1358"/>
      <c r="C6347" s="2110" t="s">
        <v>31953</v>
      </c>
      <c r="D6347" s="1350">
        <v>37500</v>
      </c>
      <c r="E6347" s="2244"/>
      <c r="F6347" s="1929">
        <f t="shared" si="99"/>
        <v>3057340.879999999</v>
      </c>
    </row>
    <row r="6348" spans="1:6">
      <c r="A6348" s="1886">
        <v>45346</v>
      </c>
      <c r="C6348" s="1046" t="s">
        <v>31954</v>
      </c>
      <c r="D6348" s="1047"/>
      <c r="E6348" s="2237">
        <v>50</v>
      </c>
      <c r="F6348" s="1926">
        <f t="shared" si="99"/>
        <v>3057290.879999999</v>
      </c>
    </row>
    <row r="6349" spans="1:6" s="779" customFormat="1" ht="39">
      <c r="A6349" s="1887">
        <v>45348</v>
      </c>
      <c r="B6349" s="1358"/>
      <c r="C6349" s="2110" t="s">
        <v>32001</v>
      </c>
      <c r="D6349" s="1350">
        <v>140000</v>
      </c>
      <c r="E6349" s="1351"/>
      <c r="F6349" s="1929">
        <f t="shared" si="99"/>
        <v>3197290.879999999</v>
      </c>
    </row>
    <row r="6350" spans="1:6" s="779" customFormat="1" ht="26.25">
      <c r="A6350" s="1887">
        <v>45348</v>
      </c>
      <c r="B6350" s="1358"/>
      <c r="C6350" s="2110" t="s">
        <v>32002</v>
      </c>
      <c r="D6350" s="1350">
        <v>20000</v>
      </c>
      <c r="E6350" s="1351"/>
      <c r="F6350" s="1929">
        <f t="shared" si="99"/>
        <v>3217290.879999999</v>
      </c>
    </row>
    <row r="6351" spans="1:6">
      <c r="A6351" s="1886">
        <v>45348</v>
      </c>
      <c r="C6351" s="1046" t="s">
        <v>32003</v>
      </c>
      <c r="D6351" s="1047"/>
      <c r="E6351" s="1047">
        <v>100</v>
      </c>
      <c r="F6351" s="1926">
        <f t="shared" si="99"/>
        <v>3217190.879999999</v>
      </c>
    </row>
    <row r="6352" spans="1:6" s="779" customFormat="1" ht="51.75">
      <c r="A6352" s="1887">
        <v>45349</v>
      </c>
      <c r="B6352" s="1358"/>
      <c r="C6352" s="2110" t="s">
        <v>32021</v>
      </c>
      <c r="D6352" s="1350">
        <v>35000</v>
      </c>
      <c r="E6352" s="1351"/>
      <c r="F6352" s="1929">
        <f t="shared" si="99"/>
        <v>3252190.879999999</v>
      </c>
    </row>
    <row r="6353" spans="1:6">
      <c r="A6353" s="1886">
        <v>45349</v>
      </c>
      <c r="C6353" s="1046" t="s">
        <v>32022</v>
      </c>
      <c r="D6353" s="1047"/>
      <c r="E6353" s="1047">
        <v>50</v>
      </c>
      <c r="F6353" s="1926">
        <f t="shared" si="99"/>
        <v>3252140.879999999</v>
      </c>
    </row>
    <row r="6354" spans="1:6" s="779" customFormat="1" ht="39">
      <c r="A6354" s="1887">
        <v>45351</v>
      </c>
      <c r="B6354" s="1358"/>
      <c r="C6354" s="2110" t="s">
        <v>32023</v>
      </c>
      <c r="D6354" s="1350">
        <v>25000</v>
      </c>
      <c r="E6354" s="1351"/>
      <c r="F6354" s="1929">
        <f t="shared" si="99"/>
        <v>3277140.879999999</v>
      </c>
    </row>
    <row r="6355" spans="1:6" s="823" customFormat="1" ht="39">
      <c r="A6355" s="2304">
        <v>45351</v>
      </c>
      <c r="B6355" s="2297"/>
      <c r="C6355" s="2305" t="s">
        <v>32024</v>
      </c>
      <c r="D6355" s="2306">
        <v>30000</v>
      </c>
      <c r="E6355" s="2307"/>
      <c r="F6355" s="1929">
        <f t="shared" si="99"/>
        <v>3307140.879999999</v>
      </c>
    </row>
    <row r="6356" spans="1:6">
      <c r="A6356" s="1886">
        <v>45351</v>
      </c>
      <c r="C6356" s="1046" t="s">
        <v>32025</v>
      </c>
      <c r="D6356" s="1047"/>
      <c r="E6356" s="1047">
        <v>100</v>
      </c>
      <c r="F6356" s="1926">
        <f t="shared" si="99"/>
        <v>3307040.879999999</v>
      </c>
    </row>
    <row r="6357" spans="1:6">
      <c r="A6357" s="1886">
        <v>45352</v>
      </c>
      <c r="C6357" s="1046" t="s">
        <v>11736</v>
      </c>
      <c r="D6357" s="1047"/>
      <c r="E6357" s="1313">
        <v>20000</v>
      </c>
      <c r="F6357" s="1926">
        <f t="shared" si="99"/>
        <v>3287040.879999999</v>
      </c>
    </row>
    <row r="6358" spans="1:6">
      <c r="A6358" s="1886">
        <v>45352</v>
      </c>
      <c r="C6358" s="1046" t="s">
        <v>11737</v>
      </c>
      <c r="D6358" s="1047"/>
      <c r="E6358" s="1313">
        <v>1500</v>
      </c>
      <c r="F6358" s="1926">
        <f t="shared" si="99"/>
        <v>3285540.879999999</v>
      </c>
    </row>
    <row r="6359" spans="1:6" s="779" customFormat="1" ht="39">
      <c r="A6359" s="1887">
        <v>45352</v>
      </c>
      <c r="B6359" s="1358"/>
      <c r="C6359" s="2110" t="s">
        <v>32026</v>
      </c>
      <c r="D6359" s="1350">
        <v>10000</v>
      </c>
      <c r="E6359" s="1351"/>
      <c r="F6359" s="1929">
        <f t="shared" si="99"/>
        <v>3295540.879999999</v>
      </c>
    </row>
    <row r="6360" spans="1:6" s="779" customFormat="1" ht="51.75">
      <c r="A6360" s="1887">
        <v>45352</v>
      </c>
      <c r="B6360" s="1358"/>
      <c r="C6360" s="2110" t="s">
        <v>32027</v>
      </c>
      <c r="D6360" s="1350">
        <v>20000</v>
      </c>
      <c r="E6360" s="1351"/>
      <c r="F6360" s="1929">
        <f t="shared" si="99"/>
        <v>3315540.879999999</v>
      </c>
    </row>
    <row r="6361" spans="1:6">
      <c r="A6361" s="1886">
        <v>45352</v>
      </c>
      <c r="C6361" s="1046" t="s">
        <v>32028</v>
      </c>
      <c r="D6361" s="1047"/>
      <c r="E6361" s="1047">
        <v>100</v>
      </c>
      <c r="F6361" s="1926">
        <f t="shared" si="99"/>
        <v>3315440.879999999</v>
      </c>
    </row>
    <row r="6362" spans="1:6" s="779" customFormat="1" ht="39">
      <c r="A6362" s="1887">
        <v>45355</v>
      </c>
      <c r="B6362" s="1358"/>
      <c r="C6362" s="2110" t="s">
        <v>32098</v>
      </c>
      <c r="D6362" s="1350">
        <v>35000</v>
      </c>
      <c r="E6362" s="1351"/>
      <c r="F6362" s="1929">
        <f t="shared" si="99"/>
        <v>3350440.879999999</v>
      </c>
    </row>
    <row r="6363" spans="1:6" s="779" customFormat="1" ht="39">
      <c r="A6363" s="1887">
        <v>45355</v>
      </c>
      <c r="B6363" s="1358"/>
      <c r="C6363" s="2110" t="s">
        <v>32099</v>
      </c>
      <c r="D6363" s="1350">
        <v>25000</v>
      </c>
      <c r="E6363" s="1351"/>
      <c r="F6363" s="1929">
        <f t="shared" si="99"/>
        <v>3375440.879999999</v>
      </c>
    </row>
    <row r="6364" spans="1:6">
      <c r="A6364" s="1886">
        <v>45355</v>
      </c>
      <c r="C6364" s="1046" t="s">
        <v>32100</v>
      </c>
      <c r="D6364" s="1047"/>
      <c r="E6364" s="1047">
        <v>100</v>
      </c>
      <c r="F6364" s="1926">
        <f t="shared" si="99"/>
        <v>3375340.879999999</v>
      </c>
    </row>
    <row r="6365" spans="1:6" s="779" customFormat="1" ht="39">
      <c r="A6365" s="1887">
        <v>45357</v>
      </c>
      <c r="B6365" s="1358"/>
      <c r="C6365" s="2110" t="s">
        <v>32115</v>
      </c>
      <c r="D6365" s="1350">
        <v>20000</v>
      </c>
      <c r="E6365" s="1350"/>
      <c r="F6365" s="1929">
        <f t="shared" si="99"/>
        <v>3395340.879999999</v>
      </c>
    </row>
    <row r="6366" spans="1:6" s="779" customFormat="1" ht="39">
      <c r="A6366" s="1887">
        <v>45357</v>
      </c>
      <c r="B6366" s="1358"/>
      <c r="C6366" s="2110" t="s">
        <v>32116</v>
      </c>
      <c r="D6366" s="1350">
        <v>10000</v>
      </c>
      <c r="E6366" s="1350"/>
      <c r="F6366" s="1929">
        <f t="shared" si="99"/>
        <v>3405340.879999999</v>
      </c>
    </row>
    <row r="6367" spans="1:6">
      <c r="A6367" s="1886">
        <v>45357</v>
      </c>
      <c r="C6367" s="1046" t="s">
        <v>32117</v>
      </c>
      <c r="D6367" s="1047"/>
      <c r="E6367" s="1047">
        <v>100</v>
      </c>
      <c r="F6367" s="1926">
        <f t="shared" si="99"/>
        <v>3405240.879999999</v>
      </c>
    </row>
    <row r="6368" spans="1:6" s="779" customFormat="1" ht="26.25">
      <c r="A6368" s="1887">
        <v>45358</v>
      </c>
      <c r="B6368" s="1358"/>
      <c r="C6368" s="2110" t="s">
        <v>32118</v>
      </c>
      <c r="D6368" s="1350">
        <v>10000</v>
      </c>
      <c r="E6368" s="1350"/>
      <c r="F6368" s="1929">
        <f t="shared" si="99"/>
        <v>3415240.879999999</v>
      </c>
    </row>
    <row r="6369" spans="1:6">
      <c r="A6369" s="1886">
        <v>45358</v>
      </c>
      <c r="C6369" s="1045" t="s">
        <v>32119</v>
      </c>
      <c r="D6369" s="1047"/>
      <c r="E6369" s="1047">
        <v>50</v>
      </c>
      <c r="F6369" s="1926">
        <f t="shared" si="99"/>
        <v>3415190.879999999</v>
      </c>
    </row>
    <row r="6370" spans="1:6" s="779" customFormat="1" ht="26.25">
      <c r="A6370" s="1887">
        <v>45360</v>
      </c>
      <c r="B6370" s="2308"/>
      <c r="C6370" s="2110" t="s">
        <v>32179</v>
      </c>
      <c r="D6370" s="1350">
        <v>15000</v>
      </c>
      <c r="E6370" s="1351"/>
      <c r="F6370" s="2309">
        <f t="shared" si="99"/>
        <v>3430190.879999999</v>
      </c>
    </row>
    <row r="6371" spans="1:6" s="779" customFormat="1" ht="39">
      <c r="A6371" s="1887">
        <v>45360</v>
      </c>
      <c r="B6371" s="1358"/>
      <c r="C6371" s="2110" t="s">
        <v>32180</v>
      </c>
      <c r="D6371" s="1350">
        <v>20000</v>
      </c>
      <c r="E6371" s="1351"/>
      <c r="F6371" s="1929">
        <f t="shared" si="99"/>
        <v>3450190.879999999</v>
      </c>
    </row>
    <row r="6372" spans="1:6">
      <c r="A6372" s="1886">
        <v>45360</v>
      </c>
      <c r="C6372" s="1046" t="s">
        <v>32181</v>
      </c>
      <c r="D6372" s="1047"/>
      <c r="E6372" s="1047">
        <v>100</v>
      </c>
      <c r="F6372" s="1926">
        <f t="shared" si="99"/>
        <v>3450090.879999999</v>
      </c>
    </row>
    <row r="6373" spans="1:6" s="779" customFormat="1" ht="39">
      <c r="A6373" s="1887">
        <v>45361</v>
      </c>
      <c r="B6373" s="1358"/>
      <c r="C6373" s="2110" t="s">
        <v>32182</v>
      </c>
      <c r="D6373" s="1350">
        <v>40000</v>
      </c>
      <c r="E6373" s="1351"/>
      <c r="F6373" s="1929">
        <f t="shared" si="99"/>
        <v>3490090.879999999</v>
      </c>
    </row>
    <row r="6374" spans="1:6" s="779" customFormat="1" ht="39">
      <c r="A6374" s="1887">
        <v>45361</v>
      </c>
      <c r="B6374" s="1358"/>
      <c r="C6374" s="2110" t="s">
        <v>32183</v>
      </c>
      <c r="D6374" s="1350">
        <v>25000</v>
      </c>
      <c r="E6374" s="1351"/>
      <c r="F6374" s="1929">
        <f t="shared" si="99"/>
        <v>3515090.879999999</v>
      </c>
    </row>
    <row r="6375" spans="1:6">
      <c r="A6375" s="1886">
        <v>45361</v>
      </c>
      <c r="C6375" s="1046" t="s">
        <v>32184</v>
      </c>
      <c r="D6375" s="1047"/>
      <c r="E6375" s="1047">
        <v>100</v>
      </c>
      <c r="F6375" s="1926">
        <f t="shared" si="99"/>
        <v>3514990.879999999</v>
      </c>
    </row>
    <row r="6376" spans="1:6">
      <c r="A6376" s="1886">
        <v>45361</v>
      </c>
      <c r="C6376" s="1046" t="s">
        <v>32184</v>
      </c>
      <c r="D6376" s="1047"/>
      <c r="E6376" s="1047">
        <v>100</v>
      </c>
      <c r="F6376" s="1926">
        <f t="shared" si="99"/>
        <v>3514890.879999999</v>
      </c>
    </row>
    <row r="6377" spans="1:6" s="779" customFormat="1" ht="39">
      <c r="A6377" s="1887">
        <v>45362</v>
      </c>
      <c r="B6377" s="1358"/>
      <c r="C6377" s="2110" t="s">
        <v>32214</v>
      </c>
      <c r="D6377" s="1350">
        <v>10000</v>
      </c>
      <c r="E6377" s="1351"/>
      <c r="F6377" s="1929">
        <f t="shared" si="99"/>
        <v>3524890.879999999</v>
      </c>
    </row>
    <row r="6378" spans="1:6">
      <c r="A6378" s="1886">
        <v>45362</v>
      </c>
      <c r="C6378" s="1046" t="s">
        <v>32215</v>
      </c>
      <c r="D6378" s="1047"/>
      <c r="E6378" s="1047">
        <v>50</v>
      </c>
      <c r="F6378" s="1926">
        <f t="shared" si="99"/>
        <v>3524840.879999999</v>
      </c>
    </row>
    <row r="6379" spans="1:6" s="779" customFormat="1" ht="39">
      <c r="A6379" s="1887">
        <v>45364</v>
      </c>
      <c r="B6379" s="1358"/>
      <c r="C6379" s="2110" t="s">
        <v>32216</v>
      </c>
      <c r="D6379" s="1350">
        <v>184000</v>
      </c>
      <c r="E6379" s="1351"/>
      <c r="F6379" s="1929">
        <f t="shared" si="99"/>
        <v>3708840.879999999</v>
      </c>
    </row>
    <row r="6380" spans="1:6">
      <c r="A6380" s="1886">
        <v>45364</v>
      </c>
      <c r="C6380" s="1046" t="s">
        <v>32217</v>
      </c>
      <c r="D6380" s="1047"/>
      <c r="E6380" s="1047">
        <v>50</v>
      </c>
      <c r="F6380" s="1926">
        <f t="shared" si="99"/>
        <v>3708790.879999999</v>
      </c>
    </row>
    <row r="6381" spans="1:6" ht="39">
      <c r="A6381" s="1886">
        <v>45366</v>
      </c>
      <c r="C6381" s="1046" t="s">
        <v>32218</v>
      </c>
      <c r="D6381" s="1313">
        <v>1325000</v>
      </c>
      <c r="E6381" s="1047"/>
      <c r="F6381" s="1926">
        <f t="shared" si="99"/>
        <v>5033790.879999999</v>
      </c>
    </row>
    <row r="6382" spans="1:6">
      <c r="A6382" s="1886">
        <v>45366</v>
      </c>
      <c r="C6382" s="1046" t="s">
        <v>32219</v>
      </c>
      <c r="D6382" s="1047"/>
      <c r="E6382" s="1047">
        <v>50</v>
      </c>
      <c r="F6382" s="1926">
        <f t="shared" si="99"/>
        <v>5033740.879999999</v>
      </c>
    </row>
    <row r="6383" spans="1:6" ht="26.25">
      <c r="A6383" s="1886">
        <v>45384</v>
      </c>
      <c r="C6383" s="1046" t="s">
        <v>32411</v>
      </c>
      <c r="D6383" s="1047"/>
      <c r="E6383" s="1313">
        <v>5000000</v>
      </c>
      <c r="F6383" s="1926">
        <f t="shared" si="99"/>
        <v>33740.879999998957</v>
      </c>
    </row>
    <row r="6384" spans="1:6">
      <c r="A6384" s="1886">
        <v>45384</v>
      </c>
      <c r="C6384" s="1046" t="s">
        <v>32412</v>
      </c>
      <c r="D6384" s="1047"/>
      <c r="E6384" s="1047">
        <v>50</v>
      </c>
      <c r="F6384" s="1926">
        <f t="shared" si="99"/>
        <v>33690.879999998957</v>
      </c>
    </row>
    <row r="6385" spans="1:7">
      <c r="A6385" s="1886">
        <v>45384</v>
      </c>
      <c r="C6385" s="1046" t="s">
        <v>11737</v>
      </c>
      <c r="D6385" s="1047"/>
      <c r="E6385" s="1047">
        <v>3.75</v>
      </c>
      <c r="F6385" s="1926">
        <f t="shared" si="99"/>
        <v>33687.129999998957</v>
      </c>
    </row>
    <row r="6386" spans="1:7" ht="26.25">
      <c r="A6386" s="1886">
        <v>45384</v>
      </c>
      <c r="C6386" s="1046" t="s">
        <v>32413</v>
      </c>
      <c r="D6386" s="1313">
        <v>20000</v>
      </c>
      <c r="E6386" s="1047"/>
      <c r="F6386" s="1926">
        <f t="shared" si="99"/>
        <v>53687.129999998957</v>
      </c>
    </row>
    <row r="6387" spans="1:7">
      <c r="A6387" s="1886">
        <v>45384</v>
      </c>
      <c r="C6387" s="1046" t="s">
        <v>32414</v>
      </c>
      <c r="D6387" s="1047"/>
      <c r="E6387" s="1047">
        <v>50</v>
      </c>
      <c r="F6387" s="1926">
        <f t="shared" si="99"/>
        <v>53637.129999998957</v>
      </c>
    </row>
    <row r="6388" spans="1:7" s="779" customFormat="1" ht="51.75">
      <c r="A6388" s="2345">
        <v>45390</v>
      </c>
      <c r="B6388" s="2346"/>
      <c r="C6388" s="2347" t="s">
        <v>32415</v>
      </c>
      <c r="D6388" s="1428">
        <v>5000</v>
      </c>
      <c r="E6388" s="2348"/>
      <c r="F6388" s="2349">
        <f t="shared" si="99"/>
        <v>58637.129999998957</v>
      </c>
    </row>
    <row r="6389" spans="1:7" s="822" customFormat="1" ht="39">
      <c r="A6389" s="1887">
        <v>45398</v>
      </c>
      <c r="B6389" s="1358"/>
      <c r="C6389" s="2110" t="s">
        <v>32433</v>
      </c>
      <c r="D6389" s="1350">
        <v>30000</v>
      </c>
      <c r="E6389" s="1351"/>
      <c r="F6389" s="1929">
        <f t="shared" si="99"/>
        <v>88637.129999998957</v>
      </c>
    </row>
    <row r="6390" spans="1:7" s="822" customFormat="1">
      <c r="A6390" s="1887">
        <v>45398</v>
      </c>
      <c r="B6390" s="1358"/>
      <c r="C6390" s="2110" t="s">
        <v>32434</v>
      </c>
      <c r="D6390" s="1351"/>
      <c r="E6390" s="1351">
        <v>50</v>
      </c>
      <c r="F6390" s="1929">
        <f t="shared" si="99"/>
        <v>88587.129999998957</v>
      </c>
    </row>
    <row r="6391" spans="1:7" s="822" customFormat="1" ht="39">
      <c r="A6391" s="1887">
        <v>45399</v>
      </c>
      <c r="B6391" s="1358"/>
      <c r="C6391" s="2110" t="s">
        <v>32435</v>
      </c>
      <c r="D6391" s="1350">
        <v>40000</v>
      </c>
      <c r="E6391" s="1351"/>
      <c r="F6391" s="1929">
        <f t="shared" si="99"/>
        <v>128587.12999999896</v>
      </c>
    </row>
    <row r="6392" spans="1:7">
      <c r="A6392" s="1886">
        <v>45399</v>
      </c>
      <c r="B6392" s="2097"/>
      <c r="C6392" s="1046" t="s">
        <v>32502</v>
      </c>
      <c r="D6392" s="1047"/>
      <c r="E6392" s="1047">
        <v>50</v>
      </c>
      <c r="F6392" s="2350">
        <f t="shared" si="99"/>
        <v>128537.12999999896</v>
      </c>
    </row>
    <row r="6393" spans="1:7" s="779" customFormat="1" ht="39">
      <c r="A6393" s="1887">
        <v>45401</v>
      </c>
      <c r="B6393" s="1358"/>
      <c r="C6393" s="2110" t="s">
        <v>32503</v>
      </c>
      <c r="D6393" s="1350">
        <v>32000</v>
      </c>
      <c r="E6393" s="1351"/>
      <c r="F6393" s="1929">
        <f t="shared" si="99"/>
        <v>160537.12999999896</v>
      </c>
      <c r="G6393" s="2351" t="s">
        <v>32510</v>
      </c>
    </row>
    <row r="6394" spans="1:7">
      <c r="A6394" s="1886">
        <v>45401</v>
      </c>
      <c r="C6394" s="1046" t="s">
        <v>32504</v>
      </c>
      <c r="D6394" s="1047"/>
      <c r="E6394" s="1047">
        <v>50</v>
      </c>
      <c r="F6394" s="1926">
        <f t="shared" si="99"/>
        <v>160487.12999999896</v>
      </c>
      <c r="G6394" s="2352"/>
    </row>
    <row r="6395" spans="1:7" s="779" customFormat="1" ht="39">
      <c r="A6395" s="1887">
        <v>45402</v>
      </c>
      <c r="B6395" s="1358"/>
      <c r="C6395" s="2110" t="s">
        <v>32505</v>
      </c>
      <c r="D6395" s="1350">
        <v>10000</v>
      </c>
      <c r="E6395" s="1351"/>
      <c r="F6395" s="1929">
        <f t="shared" si="99"/>
        <v>170487.12999999896</v>
      </c>
      <c r="G6395" s="2351" t="s">
        <v>32510</v>
      </c>
    </row>
    <row r="6396" spans="1:7">
      <c r="A6396" s="1886">
        <v>45402</v>
      </c>
      <c r="C6396" s="1046" t="s">
        <v>32506</v>
      </c>
      <c r="D6396" s="1047"/>
      <c r="E6396" s="1047">
        <v>50</v>
      </c>
      <c r="F6396" s="1926">
        <f t="shared" si="99"/>
        <v>170437.12999999896</v>
      </c>
    </row>
    <row r="6397" spans="1:7" s="779" customFormat="1" ht="39">
      <c r="A6397" s="1887">
        <v>45403</v>
      </c>
      <c r="B6397" s="1358"/>
      <c r="C6397" s="2110" t="s">
        <v>32507</v>
      </c>
      <c r="D6397" s="1350">
        <v>10000</v>
      </c>
      <c r="E6397" s="1351"/>
      <c r="F6397" s="1929">
        <f t="shared" si="99"/>
        <v>180437.12999999896</v>
      </c>
      <c r="G6397" s="2353" t="s">
        <v>32408</v>
      </c>
    </row>
    <row r="6398" spans="1:7">
      <c r="A6398" s="1992">
        <v>45403</v>
      </c>
      <c r="B6398" s="2100"/>
      <c r="C6398" s="2101" t="s">
        <v>32508</v>
      </c>
      <c r="D6398" s="1993"/>
      <c r="E6398" s="1993">
        <v>50</v>
      </c>
      <c r="F6398" s="2357">
        <f t="shared" si="99"/>
        <v>180387.12999999896</v>
      </c>
    </row>
    <row r="6399" spans="1:7" s="822" customFormat="1" ht="25.5">
      <c r="A6399" s="1887">
        <v>45407</v>
      </c>
      <c r="B6399" s="1358"/>
      <c r="C6399" s="1349" t="s">
        <v>32572</v>
      </c>
      <c r="D6399" s="1350">
        <v>20000</v>
      </c>
      <c r="E6399" s="1351">
        <v>0</v>
      </c>
      <c r="F6399" s="1929">
        <f t="shared" si="99"/>
        <v>200387.12999999896</v>
      </c>
      <c r="G6399" s="2353" t="s">
        <v>32408</v>
      </c>
    </row>
    <row r="6400" spans="1:7" s="822" customFormat="1">
      <c r="A6400" s="1887">
        <v>45407</v>
      </c>
      <c r="B6400" s="1358"/>
      <c r="C6400" s="1349" t="s">
        <v>32573</v>
      </c>
      <c r="D6400" s="1350">
        <v>20000</v>
      </c>
      <c r="E6400" s="1351">
        <v>0</v>
      </c>
      <c r="F6400" s="1929">
        <f t="shared" si="99"/>
        <v>220387.12999999896</v>
      </c>
      <c r="G6400" s="1597" t="s">
        <v>30469</v>
      </c>
    </row>
    <row r="6401" spans="1:7" s="1461" customFormat="1">
      <c r="A6401" s="1886">
        <v>45407</v>
      </c>
      <c r="B6401" s="849"/>
      <c r="C6401" s="1045" t="s">
        <v>32574</v>
      </c>
      <c r="D6401" s="1047"/>
      <c r="E6401" s="1047">
        <v>100</v>
      </c>
      <c r="F6401" s="1926">
        <f t="shared" si="99"/>
        <v>220287.12999999896</v>
      </c>
    </row>
    <row r="6402" spans="1:7" s="822" customFormat="1">
      <c r="A6402" s="1887">
        <v>45409</v>
      </c>
      <c r="B6402" s="1358"/>
      <c r="C6402" s="1349" t="s">
        <v>32575</v>
      </c>
      <c r="D6402" s="1350">
        <v>10000</v>
      </c>
      <c r="E6402" s="1351">
        <v>0</v>
      </c>
      <c r="F6402" s="1929">
        <f t="shared" si="99"/>
        <v>230287.12999999896</v>
      </c>
      <c r="G6402" s="1597" t="s">
        <v>30469</v>
      </c>
    </row>
    <row r="6403" spans="1:7" s="822" customFormat="1">
      <c r="A6403" s="1887">
        <v>45409</v>
      </c>
      <c r="B6403" s="1358"/>
      <c r="C6403" s="1349" t="s">
        <v>32576</v>
      </c>
      <c r="D6403" s="1350">
        <v>10000</v>
      </c>
      <c r="E6403" s="1351">
        <v>0</v>
      </c>
      <c r="F6403" s="1929">
        <f t="shared" ref="F6403:F6466" si="100">F6402-E6403+D6403</f>
        <v>240287.12999999896</v>
      </c>
      <c r="G6403" s="1597" t="s">
        <v>30469</v>
      </c>
    </row>
    <row r="6404" spans="1:7" s="1461" customFormat="1">
      <c r="A6404" s="1886">
        <v>45409</v>
      </c>
      <c r="B6404" s="849"/>
      <c r="C6404" s="1045" t="s">
        <v>32577</v>
      </c>
      <c r="D6404" s="1047"/>
      <c r="E6404" s="1047">
        <v>100</v>
      </c>
      <c r="F6404" s="1926">
        <f t="shared" si="100"/>
        <v>240187.12999999896</v>
      </c>
    </row>
    <row r="6405" spans="1:7">
      <c r="A6405" s="1886">
        <v>45413</v>
      </c>
      <c r="B6405" s="2097"/>
      <c r="C6405" s="1045" t="s">
        <v>11736</v>
      </c>
      <c r="D6405" s="1047"/>
      <c r="E6405" s="1313">
        <v>5000</v>
      </c>
      <c r="F6405" s="2350">
        <f t="shared" si="100"/>
        <v>235187.12999999896</v>
      </c>
      <c r="G6405" s="1461"/>
    </row>
    <row r="6406" spans="1:7">
      <c r="A6406" s="1886">
        <v>45413</v>
      </c>
      <c r="C6406" s="1045" t="s">
        <v>11737</v>
      </c>
      <c r="D6406" s="1047"/>
      <c r="E6406" s="1047">
        <v>375</v>
      </c>
      <c r="F6406" s="1926">
        <f t="shared" si="100"/>
        <v>234812.12999999896</v>
      </c>
      <c r="G6406" s="1461"/>
    </row>
    <row r="6407" spans="1:7">
      <c r="A6407" s="1886">
        <v>45416</v>
      </c>
      <c r="C6407" s="1045" t="s">
        <v>32579</v>
      </c>
      <c r="D6407" s="1313">
        <v>45000</v>
      </c>
      <c r="E6407" s="1047"/>
      <c r="F6407" s="1926">
        <f t="shared" si="100"/>
        <v>279812.12999999896</v>
      </c>
      <c r="G6407" s="1461" t="s">
        <v>32581</v>
      </c>
    </row>
    <row r="6408" spans="1:7">
      <c r="A6408" s="1886">
        <v>45416</v>
      </c>
      <c r="C6408" s="1045" t="s">
        <v>32580</v>
      </c>
      <c r="D6408" s="1047"/>
      <c r="E6408" s="1047">
        <v>50</v>
      </c>
      <c r="F6408" s="1926">
        <f t="shared" si="100"/>
        <v>279762.12999999896</v>
      </c>
      <c r="G6408" s="1461"/>
    </row>
    <row r="6409" spans="1:7" s="779" customFormat="1">
      <c r="A6409" s="1887">
        <v>45422</v>
      </c>
      <c r="B6409" s="1358"/>
      <c r="C6409" s="1349" t="s">
        <v>32692</v>
      </c>
      <c r="D6409" s="1350">
        <v>20000</v>
      </c>
      <c r="E6409" s="1351">
        <v>0</v>
      </c>
      <c r="F6409" s="1929">
        <f t="shared" si="100"/>
        <v>299762.12999999896</v>
      </c>
      <c r="G6409" s="1597" t="s">
        <v>30469</v>
      </c>
    </row>
    <row r="6410" spans="1:7">
      <c r="A6410" s="1886">
        <v>45422</v>
      </c>
      <c r="C6410" s="1045" t="s">
        <v>32693</v>
      </c>
      <c r="D6410" s="1047">
        <v>0</v>
      </c>
      <c r="E6410" s="1047">
        <v>50</v>
      </c>
      <c r="F6410" s="1926">
        <f t="shared" si="100"/>
        <v>299712.12999999896</v>
      </c>
    </row>
    <row r="6411" spans="1:7" s="779" customFormat="1">
      <c r="A6411" s="1887">
        <v>45423</v>
      </c>
      <c r="B6411" s="1358"/>
      <c r="C6411" s="1349" t="s">
        <v>32694</v>
      </c>
      <c r="D6411" s="1350">
        <v>10000</v>
      </c>
      <c r="E6411" s="1351">
        <v>0</v>
      </c>
      <c r="F6411" s="1929">
        <f t="shared" si="100"/>
        <v>309712.12999999896</v>
      </c>
      <c r="G6411" s="1597" t="s">
        <v>30469</v>
      </c>
    </row>
    <row r="6412" spans="1:7">
      <c r="A6412" s="1886">
        <v>45423</v>
      </c>
      <c r="C6412" s="1045" t="s">
        <v>32695</v>
      </c>
      <c r="D6412" s="1047">
        <v>0</v>
      </c>
      <c r="E6412" s="1047">
        <v>50</v>
      </c>
      <c r="F6412" s="1926">
        <f t="shared" si="100"/>
        <v>309662.12999999896</v>
      </c>
    </row>
    <row r="6413" spans="1:7" s="779" customFormat="1">
      <c r="A6413" s="1887">
        <v>45437</v>
      </c>
      <c r="B6413" s="1358"/>
      <c r="C6413" s="1349" t="s">
        <v>32831</v>
      </c>
      <c r="D6413" s="1350">
        <v>10000</v>
      </c>
      <c r="E6413" s="1351">
        <v>0</v>
      </c>
      <c r="F6413" s="1929">
        <f t="shared" si="100"/>
        <v>319662.12999999896</v>
      </c>
    </row>
    <row r="6414" spans="1:7">
      <c r="A6414" s="1886">
        <v>45437</v>
      </c>
      <c r="C6414" s="1045" t="s">
        <v>32832</v>
      </c>
      <c r="D6414" s="1047"/>
      <c r="E6414" s="1047">
        <v>50</v>
      </c>
      <c r="F6414" s="1926">
        <f t="shared" si="100"/>
        <v>319612.12999999896</v>
      </c>
    </row>
    <row r="6415" spans="1:7">
      <c r="A6415" s="1886">
        <v>45447</v>
      </c>
      <c r="C6415" s="1045" t="s">
        <v>32833</v>
      </c>
      <c r="D6415" s="1313">
        <v>15301092.01</v>
      </c>
      <c r="E6415" s="1047">
        <v>0</v>
      </c>
      <c r="F6415" s="1926">
        <f t="shared" si="100"/>
        <v>15620704.139999999</v>
      </c>
    </row>
    <row r="6416" spans="1:7">
      <c r="A6416" s="1886">
        <v>45448</v>
      </c>
      <c r="C6416" s="1045" t="s">
        <v>32834</v>
      </c>
      <c r="D6416" s="1047">
        <v>0</v>
      </c>
      <c r="E6416" s="1313">
        <v>600000</v>
      </c>
      <c r="F6416" s="1926">
        <f t="shared" si="100"/>
        <v>15020704.139999999</v>
      </c>
    </row>
    <row r="6417" spans="1:6">
      <c r="A6417" s="1886">
        <v>45448</v>
      </c>
      <c r="C6417" s="1045" t="s">
        <v>32835</v>
      </c>
      <c r="D6417" s="1047">
        <v>0</v>
      </c>
      <c r="E6417" s="1313">
        <v>1474400</v>
      </c>
      <c r="F6417" s="1926">
        <f t="shared" si="100"/>
        <v>13546304.139999999</v>
      </c>
    </row>
    <row r="6418" spans="1:6">
      <c r="A6418" s="1886">
        <v>45448</v>
      </c>
      <c r="C6418" s="1045" t="s">
        <v>32836</v>
      </c>
      <c r="D6418" s="1047">
        <v>0</v>
      </c>
      <c r="E6418" s="1313">
        <v>1034075</v>
      </c>
      <c r="F6418" s="1926">
        <f t="shared" si="100"/>
        <v>12512229.139999999</v>
      </c>
    </row>
    <row r="6419" spans="1:6">
      <c r="A6419" s="1886">
        <v>45448</v>
      </c>
      <c r="C6419" s="1045" t="s">
        <v>32837</v>
      </c>
      <c r="D6419" s="1047">
        <v>0</v>
      </c>
      <c r="E6419" s="1047">
        <v>50</v>
      </c>
      <c r="F6419" s="1926">
        <f t="shared" si="100"/>
        <v>12512179.139999999</v>
      </c>
    </row>
    <row r="6420" spans="1:6">
      <c r="A6420" s="1886">
        <v>45448</v>
      </c>
      <c r="C6420" s="1045" t="s">
        <v>11737</v>
      </c>
      <c r="D6420" s="1047">
        <v>0</v>
      </c>
      <c r="E6420" s="1047">
        <v>3.75</v>
      </c>
      <c r="F6420" s="1926">
        <f t="shared" si="100"/>
        <v>12512175.389999999</v>
      </c>
    </row>
    <row r="6421" spans="1:6">
      <c r="A6421" s="1886">
        <v>45448</v>
      </c>
      <c r="C6421" s="1045" t="s">
        <v>32838</v>
      </c>
      <c r="D6421" s="1047">
        <v>0</v>
      </c>
      <c r="E6421" s="1313">
        <v>12000000</v>
      </c>
      <c r="F6421" s="1926">
        <f t="shared" si="100"/>
        <v>512175.38999999873</v>
      </c>
    </row>
    <row r="6422" spans="1:6">
      <c r="A6422" s="1886">
        <v>45448</v>
      </c>
      <c r="C6422" s="1045" t="s">
        <v>32839</v>
      </c>
      <c r="D6422" s="1047">
        <v>0</v>
      </c>
      <c r="E6422" s="1047">
        <v>50</v>
      </c>
      <c r="F6422" s="1926">
        <f t="shared" si="100"/>
        <v>512125.38999999873</v>
      </c>
    </row>
    <row r="6423" spans="1:6">
      <c r="A6423" s="1886">
        <v>45448</v>
      </c>
      <c r="C6423" s="1045" t="s">
        <v>11737</v>
      </c>
      <c r="D6423" s="1047">
        <v>0</v>
      </c>
      <c r="E6423" s="1047">
        <v>3.75</v>
      </c>
      <c r="F6423" s="1926">
        <f t="shared" si="100"/>
        <v>512121.63999999873</v>
      </c>
    </row>
    <row r="6424" spans="1:6">
      <c r="A6424" s="1886">
        <v>45448</v>
      </c>
      <c r="C6424" s="1045" t="s">
        <v>32840</v>
      </c>
      <c r="D6424" s="1047">
        <v>0</v>
      </c>
      <c r="E6424" s="1047">
        <v>50</v>
      </c>
      <c r="F6424" s="1926">
        <f t="shared" si="100"/>
        <v>512071.63999999873</v>
      </c>
    </row>
    <row r="6425" spans="1:6">
      <c r="A6425" s="1886">
        <v>45453</v>
      </c>
      <c r="C6425" s="1045" t="s">
        <v>32963</v>
      </c>
      <c r="D6425" s="1313">
        <v>50000</v>
      </c>
      <c r="E6425" s="1047">
        <v>0</v>
      </c>
      <c r="F6425" s="2350">
        <f t="shared" si="100"/>
        <v>562071.63999999873</v>
      </c>
    </row>
    <row r="6426" spans="1:6">
      <c r="A6426" s="1886">
        <v>45453</v>
      </c>
      <c r="C6426" s="1045" t="s">
        <v>32964</v>
      </c>
      <c r="D6426" s="1047">
        <v>0</v>
      </c>
      <c r="E6426" s="1047">
        <v>50</v>
      </c>
      <c r="F6426" s="1926">
        <f t="shared" si="100"/>
        <v>562021.63999999873</v>
      </c>
    </row>
    <row r="6427" spans="1:6">
      <c r="A6427" s="1886">
        <v>45455</v>
      </c>
      <c r="C6427" s="1045" t="s">
        <v>32965</v>
      </c>
      <c r="D6427" s="1313">
        <v>100000</v>
      </c>
      <c r="E6427" s="1047">
        <v>0</v>
      </c>
      <c r="F6427" s="1926">
        <f t="shared" si="100"/>
        <v>662021.63999999873</v>
      </c>
    </row>
    <row r="6428" spans="1:6">
      <c r="A6428" s="1992">
        <v>45455</v>
      </c>
      <c r="B6428" s="2100"/>
      <c r="C6428" s="2404" t="s">
        <v>32966</v>
      </c>
      <c r="D6428" s="1993">
        <v>0</v>
      </c>
      <c r="E6428" s="1993">
        <v>50</v>
      </c>
      <c r="F6428" s="2357">
        <f t="shared" si="100"/>
        <v>661971.63999999873</v>
      </c>
    </row>
    <row r="6429" spans="1:6" s="1461" customFormat="1">
      <c r="A6429" s="1886">
        <v>45469</v>
      </c>
      <c r="B6429" s="849"/>
      <c r="C6429" s="1045" t="s">
        <v>33018</v>
      </c>
      <c r="D6429" s="1313">
        <v>125000</v>
      </c>
      <c r="E6429" s="1047">
        <v>0</v>
      </c>
      <c r="F6429" s="1926">
        <f t="shared" si="100"/>
        <v>786971.63999999873</v>
      </c>
    </row>
    <row r="6430" spans="1:6" s="1461" customFormat="1">
      <c r="A6430" s="1886">
        <v>45469</v>
      </c>
      <c r="B6430" s="849"/>
      <c r="C6430" s="1045" t="s">
        <v>33019</v>
      </c>
      <c r="D6430" s="1047"/>
      <c r="E6430" s="1047">
        <v>50</v>
      </c>
      <c r="F6430" s="1926">
        <f t="shared" si="100"/>
        <v>786921.63999999873</v>
      </c>
    </row>
    <row r="6431" spans="1:6" s="1461" customFormat="1">
      <c r="A6431" s="1886">
        <v>45472</v>
      </c>
      <c r="B6431" s="849"/>
      <c r="C6431" s="1045" t="s">
        <v>33020</v>
      </c>
      <c r="D6431" s="1313">
        <v>45000</v>
      </c>
      <c r="E6431" s="1047">
        <v>0</v>
      </c>
      <c r="F6431" s="1926">
        <f t="shared" si="100"/>
        <v>831921.63999999873</v>
      </c>
    </row>
    <row r="6432" spans="1:6" s="1461" customFormat="1">
      <c r="A6432" s="1886">
        <v>45472</v>
      </c>
      <c r="B6432" s="849"/>
      <c r="C6432" s="1045" t="s">
        <v>33021</v>
      </c>
      <c r="D6432" s="1047"/>
      <c r="E6432" s="1047">
        <v>50</v>
      </c>
      <c r="F6432" s="1926">
        <f t="shared" si="100"/>
        <v>831871.63999999873</v>
      </c>
    </row>
    <row r="6433" spans="1:6" s="1461" customFormat="1">
      <c r="A6433" s="1886">
        <v>45473</v>
      </c>
      <c r="B6433" s="849"/>
      <c r="C6433" s="1045" t="s">
        <v>33022</v>
      </c>
      <c r="D6433" s="1313">
        <v>50000</v>
      </c>
      <c r="E6433" s="1047">
        <v>0</v>
      </c>
      <c r="F6433" s="1926">
        <f t="shared" si="100"/>
        <v>881871.63999999873</v>
      </c>
    </row>
    <row r="6434" spans="1:6" s="1461" customFormat="1">
      <c r="A6434" s="1886">
        <v>45473</v>
      </c>
      <c r="B6434" s="849"/>
      <c r="C6434" s="1045" t="s">
        <v>33023</v>
      </c>
      <c r="D6434" s="1313">
        <v>70000</v>
      </c>
      <c r="E6434" s="1047">
        <v>0</v>
      </c>
      <c r="F6434" s="1926">
        <f t="shared" si="100"/>
        <v>951871.63999999873</v>
      </c>
    </row>
    <row r="6435" spans="1:6" s="1461" customFormat="1">
      <c r="A6435" s="1886">
        <v>45473</v>
      </c>
      <c r="B6435" s="849"/>
      <c r="C6435" s="1045" t="s">
        <v>33024</v>
      </c>
      <c r="D6435" s="1313">
        <v>5000</v>
      </c>
      <c r="E6435" s="1047">
        <v>0</v>
      </c>
      <c r="F6435" s="1926">
        <f t="shared" si="100"/>
        <v>956871.63999999873</v>
      </c>
    </row>
    <row r="6436" spans="1:6" s="1461" customFormat="1">
      <c r="A6436" s="1886">
        <v>45473</v>
      </c>
      <c r="B6436" s="849"/>
      <c r="C6436" s="1045" t="s">
        <v>33025</v>
      </c>
      <c r="D6436" s="1313">
        <v>45000</v>
      </c>
      <c r="E6436" s="1047">
        <v>0</v>
      </c>
      <c r="F6436" s="1926">
        <f t="shared" si="100"/>
        <v>1001871.6399999987</v>
      </c>
    </row>
    <row r="6437" spans="1:6" s="1461" customFormat="1">
      <c r="A6437" s="1886">
        <v>45473</v>
      </c>
      <c r="B6437" s="849"/>
      <c r="C6437" s="1045" t="s">
        <v>33026</v>
      </c>
      <c r="D6437" s="1313">
        <v>30000</v>
      </c>
      <c r="E6437" s="1047">
        <v>0</v>
      </c>
      <c r="F6437" s="1926">
        <f t="shared" si="100"/>
        <v>1031871.6399999987</v>
      </c>
    </row>
    <row r="6438" spans="1:6" s="1461" customFormat="1">
      <c r="A6438" s="1886">
        <v>45473</v>
      </c>
      <c r="B6438" s="849"/>
      <c r="C6438" s="1045" t="s">
        <v>33027</v>
      </c>
      <c r="D6438" s="1047"/>
      <c r="E6438" s="1047">
        <v>200</v>
      </c>
      <c r="F6438" s="1926">
        <f t="shared" si="100"/>
        <v>1031671.6399999987</v>
      </c>
    </row>
    <row r="6439" spans="1:6" s="1597" customFormat="1">
      <c r="A6439" s="1935">
        <v>45474</v>
      </c>
      <c r="B6439" s="2416" t="s">
        <v>33191</v>
      </c>
      <c r="C6439" s="2417" t="s">
        <v>33028</v>
      </c>
      <c r="D6439" s="1596">
        <v>35000</v>
      </c>
      <c r="E6439" s="2418">
        <v>0</v>
      </c>
      <c r="F6439" s="1929">
        <f t="shared" si="100"/>
        <v>1066671.6399999987</v>
      </c>
    </row>
    <row r="6440" spans="1:6" s="822" customFormat="1">
      <c r="A6440" s="1887">
        <v>45474</v>
      </c>
      <c r="B6440" s="1358"/>
      <c r="C6440" s="1349" t="s">
        <v>33029</v>
      </c>
      <c r="D6440" s="1350">
        <v>40000</v>
      </c>
      <c r="E6440" s="1351">
        <v>0</v>
      </c>
      <c r="F6440" s="1929">
        <f t="shared" si="100"/>
        <v>1106671.6399999987</v>
      </c>
    </row>
    <row r="6441" spans="1:6" s="1597" customFormat="1">
      <c r="A6441" s="1935">
        <v>45474</v>
      </c>
      <c r="B6441" s="1358"/>
      <c r="C6441" s="2417" t="s">
        <v>33030</v>
      </c>
      <c r="D6441" s="1596">
        <v>80000</v>
      </c>
      <c r="E6441" s="2418">
        <v>0</v>
      </c>
      <c r="F6441" s="1929">
        <f t="shared" si="100"/>
        <v>1186671.6399999987</v>
      </c>
    </row>
    <row r="6442" spans="1:6" s="1597" customFormat="1">
      <c r="A6442" s="1935">
        <v>45474</v>
      </c>
      <c r="B6442" s="1358"/>
      <c r="C6442" s="2417" t="s">
        <v>33031</v>
      </c>
      <c r="D6442" s="1596">
        <v>90000</v>
      </c>
      <c r="E6442" s="2418">
        <v>0</v>
      </c>
      <c r="F6442" s="2095">
        <f t="shared" si="100"/>
        <v>1276671.6399999987</v>
      </c>
    </row>
    <row r="6443" spans="1:6" s="1461" customFormat="1">
      <c r="A6443" s="1886">
        <v>45474</v>
      </c>
      <c r="B6443" s="849"/>
      <c r="C6443" s="1045" t="s">
        <v>33032</v>
      </c>
      <c r="D6443" s="1047">
        <v>0</v>
      </c>
      <c r="E6443" s="1047">
        <v>200</v>
      </c>
      <c r="F6443" s="1926">
        <f t="shared" si="100"/>
        <v>1276471.6399999987</v>
      </c>
    </row>
    <row r="6444" spans="1:6" s="1597" customFormat="1">
      <c r="A6444" s="1935">
        <v>45475</v>
      </c>
      <c r="B6444" s="1358"/>
      <c r="C6444" s="2417" t="s">
        <v>33037</v>
      </c>
      <c r="D6444" s="1596">
        <v>35000</v>
      </c>
      <c r="E6444" s="2418">
        <v>0</v>
      </c>
      <c r="F6444" s="1929">
        <f t="shared" si="100"/>
        <v>1311471.6399999987</v>
      </c>
    </row>
    <row r="6445" spans="1:6" s="822" customFormat="1">
      <c r="A6445" s="1887">
        <v>45475</v>
      </c>
      <c r="B6445" s="1358"/>
      <c r="C6445" s="1349" t="s">
        <v>33038</v>
      </c>
      <c r="D6445" s="1350">
        <v>40000</v>
      </c>
      <c r="E6445" s="1351">
        <v>0</v>
      </c>
      <c r="F6445" s="1929">
        <f t="shared" si="100"/>
        <v>1351471.6399999987</v>
      </c>
    </row>
    <row r="6446" spans="1:6" s="1461" customFormat="1">
      <c r="A6446" s="1886">
        <v>45475</v>
      </c>
      <c r="B6446" s="849"/>
      <c r="C6446" s="1045" t="s">
        <v>33039</v>
      </c>
      <c r="D6446" s="1047"/>
      <c r="E6446" s="1047">
        <v>100</v>
      </c>
      <c r="F6446" s="1926">
        <f t="shared" si="100"/>
        <v>1351371.6399999987</v>
      </c>
    </row>
    <row r="6447" spans="1:6" s="822" customFormat="1">
      <c r="A6447" s="1887">
        <v>45477</v>
      </c>
      <c r="B6447" s="1358"/>
      <c r="C6447" s="1349" t="s">
        <v>33040</v>
      </c>
      <c r="D6447" s="1350">
        <v>25000</v>
      </c>
      <c r="E6447" s="1351">
        <v>0</v>
      </c>
      <c r="F6447" s="1929">
        <f t="shared" si="100"/>
        <v>1376371.6399999987</v>
      </c>
    </row>
    <row r="6448" spans="1:6" s="1461" customFormat="1">
      <c r="A6448" s="1886">
        <v>45477</v>
      </c>
      <c r="B6448" s="849"/>
      <c r="C6448" s="1045" t="s">
        <v>33041</v>
      </c>
      <c r="D6448" s="1047"/>
      <c r="E6448" s="1047">
        <v>50</v>
      </c>
      <c r="F6448" s="1926">
        <f t="shared" si="100"/>
        <v>1376321.6399999987</v>
      </c>
    </row>
    <row r="6449" spans="1:6" s="822" customFormat="1">
      <c r="A6449" s="1887">
        <v>45478</v>
      </c>
      <c r="B6449" s="1358"/>
      <c r="C6449" s="1349" t="s">
        <v>33042</v>
      </c>
      <c r="D6449" s="1350">
        <v>30000</v>
      </c>
      <c r="E6449" s="1351">
        <v>0</v>
      </c>
      <c r="F6449" s="1929">
        <f t="shared" si="100"/>
        <v>1406321.6399999987</v>
      </c>
    </row>
    <row r="6450" spans="1:6" s="1461" customFormat="1">
      <c r="A6450" s="1886">
        <v>45478</v>
      </c>
      <c r="B6450" s="849"/>
      <c r="C6450" s="1045" t="s">
        <v>33043</v>
      </c>
      <c r="D6450" s="1047"/>
      <c r="E6450" s="1047">
        <v>50</v>
      </c>
      <c r="F6450" s="1926">
        <f t="shared" si="100"/>
        <v>1406271.6399999987</v>
      </c>
    </row>
    <row r="6451" spans="1:6" s="822" customFormat="1">
      <c r="A6451" s="1887">
        <v>45479</v>
      </c>
      <c r="B6451" s="1358"/>
      <c r="C6451" s="1349" t="s">
        <v>33044</v>
      </c>
      <c r="D6451" s="1350">
        <v>35000</v>
      </c>
      <c r="E6451" s="1351">
        <v>0</v>
      </c>
      <c r="F6451" s="1929">
        <f t="shared" si="100"/>
        <v>1441271.6399999987</v>
      </c>
    </row>
    <row r="6452" spans="1:6" s="822" customFormat="1">
      <c r="A6452" s="1887">
        <v>45479</v>
      </c>
      <c r="B6452" s="1358"/>
      <c r="C6452" s="1349" t="s">
        <v>33045</v>
      </c>
      <c r="D6452" s="1350">
        <v>35000</v>
      </c>
      <c r="E6452" s="1351">
        <v>0</v>
      </c>
      <c r="F6452" s="1929">
        <f t="shared" si="100"/>
        <v>1476271.6399999987</v>
      </c>
    </row>
    <row r="6453" spans="1:6" s="1461" customFormat="1">
      <c r="A6453" s="1886">
        <v>45479</v>
      </c>
      <c r="B6453" s="849"/>
      <c r="C6453" s="1045" t="s">
        <v>33046</v>
      </c>
      <c r="D6453" s="1047"/>
      <c r="E6453" s="1047">
        <v>100</v>
      </c>
      <c r="F6453" s="1926">
        <f t="shared" si="100"/>
        <v>1476171.6399999987</v>
      </c>
    </row>
    <row r="6454" spans="1:6" s="822" customFormat="1">
      <c r="A6454" s="1887">
        <v>45480</v>
      </c>
      <c r="B6454" s="1358"/>
      <c r="C6454" s="1349" t="s">
        <v>33047</v>
      </c>
      <c r="D6454" s="1350">
        <v>60000</v>
      </c>
      <c r="E6454" s="1351">
        <v>0</v>
      </c>
      <c r="F6454" s="1929">
        <f t="shared" si="100"/>
        <v>1536171.6399999987</v>
      </c>
    </row>
    <row r="6455" spans="1:6" s="822" customFormat="1">
      <c r="A6455" s="1887">
        <v>45480</v>
      </c>
      <c r="B6455" s="1358"/>
      <c r="C6455" s="1349" t="s">
        <v>33048</v>
      </c>
      <c r="D6455" s="1350">
        <v>35000</v>
      </c>
      <c r="E6455" s="1351">
        <v>0</v>
      </c>
      <c r="F6455" s="1929">
        <f t="shared" si="100"/>
        <v>1571171.6399999987</v>
      </c>
    </row>
    <row r="6456" spans="1:6" s="1461" customFormat="1">
      <c r="A6456" s="1886">
        <v>45480</v>
      </c>
      <c r="B6456" s="849"/>
      <c r="C6456" s="1045" t="s">
        <v>33049</v>
      </c>
      <c r="D6456" s="1047"/>
      <c r="E6456" s="1047">
        <v>100</v>
      </c>
      <c r="F6456" s="1926">
        <f t="shared" si="100"/>
        <v>1571071.6399999987</v>
      </c>
    </row>
    <row r="6457" spans="1:6" s="1597" customFormat="1">
      <c r="A6457" s="1935">
        <v>45481</v>
      </c>
      <c r="B6457" s="1358"/>
      <c r="C6457" s="2417" t="s">
        <v>33050</v>
      </c>
      <c r="D6457" s="1596">
        <v>50000</v>
      </c>
      <c r="E6457" s="2418">
        <v>0</v>
      </c>
      <c r="F6457" s="2095">
        <f t="shared" si="100"/>
        <v>1621071.6399999987</v>
      </c>
    </row>
    <row r="6458" spans="1:6" s="1461" customFormat="1">
      <c r="A6458" s="1886">
        <v>45481</v>
      </c>
      <c r="B6458" s="849"/>
      <c r="C6458" s="1045" t="s">
        <v>33051</v>
      </c>
      <c r="D6458" s="1047"/>
      <c r="E6458" s="1047">
        <v>50</v>
      </c>
      <c r="F6458" s="1926">
        <f t="shared" si="100"/>
        <v>1621021.6399999987</v>
      </c>
    </row>
    <row r="6459" spans="1:6" s="1597" customFormat="1">
      <c r="A6459" s="1935">
        <v>45482</v>
      </c>
      <c r="B6459" s="1358"/>
      <c r="C6459" s="2417" t="s">
        <v>33052</v>
      </c>
      <c r="D6459" s="1596">
        <v>35000</v>
      </c>
      <c r="E6459" s="2418">
        <v>0</v>
      </c>
      <c r="F6459" s="1929">
        <f t="shared" si="100"/>
        <v>1656021.6399999987</v>
      </c>
    </row>
    <row r="6460" spans="1:6" s="822" customFormat="1">
      <c r="A6460" s="1887">
        <v>45482</v>
      </c>
      <c r="B6460" s="1358"/>
      <c r="C6460" s="1349" t="s">
        <v>33053</v>
      </c>
      <c r="D6460" s="1350">
        <v>50000</v>
      </c>
      <c r="E6460" s="1351">
        <v>0</v>
      </c>
      <c r="F6460" s="1929">
        <f t="shared" si="100"/>
        <v>1706021.6399999987</v>
      </c>
    </row>
    <row r="6461" spans="1:6" s="822" customFormat="1">
      <c r="A6461" s="1887">
        <v>45482</v>
      </c>
      <c r="B6461" s="1358"/>
      <c r="C6461" s="1349" t="s">
        <v>33054</v>
      </c>
      <c r="D6461" s="1350">
        <v>35000</v>
      </c>
      <c r="E6461" s="1351">
        <v>0</v>
      </c>
      <c r="F6461" s="1929">
        <f t="shared" si="100"/>
        <v>1741021.6399999987</v>
      </c>
    </row>
    <row r="6462" spans="1:6" s="822" customFormat="1">
      <c r="A6462" s="1887">
        <v>45482</v>
      </c>
      <c r="B6462" s="1358"/>
      <c r="C6462" s="1349" t="s">
        <v>33055</v>
      </c>
      <c r="D6462" s="1350">
        <v>60000</v>
      </c>
      <c r="E6462" s="1351">
        <v>0</v>
      </c>
      <c r="F6462" s="1929">
        <f t="shared" si="100"/>
        <v>1801021.6399999987</v>
      </c>
    </row>
    <row r="6463" spans="1:6" s="822" customFormat="1">
      <c r="A6463" s="1887">
        <v>45482</v>
      </c>
      <c r="B6463" s="1358"/>
      <c r="C6463" s="1349" t="s">
        <v>33056</v>
      </c>
      <c r="D6463" s="1350">
        <v>20000</v>
      </c>
      <c r="E6463" s="1351">
        <v>0</v>
      </c>
      <c r="F6463" s="1929">
        <f t="shared" si="100"/>
        <v>1821021.6399999987</v>
      </c>
    </row>
    <row r="6464" spans="1:6" s="1461" customFormat="1">
      <c r="A6464" s="1886">
        <v>45482</v>
      </c>
      <c r="B6464" s="849"/>
      <c r="C6464" s="1045" t="s">
        <v>33057</v>
      </c>
      <c r="D6464" s="1047">
        <v>0</v>
      </c>
      <c r="E6464" s="1047">
        <v>250</v>
      </c>
      <c r="F6464" s="1926">
        <f t="shared" si="100"/>
        <v>1820771.6399999987</v>
      </c>
    </row>
    <row r="6465" spans="1:7" s="822" customFormat="1">
      <c r="A6465" s="1887">
        <v>45483</v>
      </c>
      <c r="B6465" s="1358"/>
      <c r="C6465" s="1349" t="s">
        <v>33058</v>
      </c>
      <c r="D6465" s="1350">
        <v>70000</v>
      </c>
      <c r="E6465" s="1351">
        <v>0</v>
      </c>
      <c r="F6465" s="1929">
        <f t="shared" si="100"/>
        <v>1890771.6399999987</v>
      </c>
    </row>
    <row r="6466" spans="1:7" s="822" customFormat="1">
      <c r="A6466" s="1887">
        <v>45483</v>
      </c>
      <c r="B6466" s="1358"/>
      <c r="C6466" s="1349" t="s">
        <v>33059</v>
      </c>
      <c r="D6466" s="1350">
        <v>170000</v>
      </c>
      <c r="E6466" s="1351">
        <v>0</v>
      </c>
      <c r="F6466" s="1929">
        <f t="shared" si="100"/>
        <v>2060771.6399999987</v>
      </c>
      <c r="G6466" s="1597" t="s">
        <v>33192</v>
      </c>
    </row>
    <row r="6467" spans="1:7" s="822" customFormat="1">
      <c r="A6467" s="1887">
        <v>45483</v>
      </c>
      <c r="B6467" s="1358"/>
      <c r="C6467" s="1349" t="s">
        <v>33060</v>
      </c>
      <c r="D6467" s="1350">
        <v>30000</v>
      </c>
      <c r="E6467" s="1351">
        <v>0</v>
      </c>
      <c r="F6467" s="1929">
        <f t="shared" ref="F6467:F6530" si="101">F6466-E6467+D6467</f>
        <v>2090771.6399999987</v>
      </c>
    </row>
    <row r="6468" spans="1:7" s="1597" customFormat="1">
      <c r="A6468" s="1935">
        <v>45483</v>
      </c>
      <c r="B6468" s="1358"/>
      <c r="C6468" s="2417" t="s">
        <v>33061</v>
      </c>
      <c r="D6468" s="1596">
        <v>45000</v>
      </c>
      <c r="E6468" s="2418">
        <v>0</v>
      </c>
      <c r="F6468" s="2095">
        <f t="shared" si="101"/>
        <v>2135771.6399999987</v>
      </c>
    </row>
    <row r="6469" spans="1:7" s="822" customFormat="1">
      <c r="A6469" s="1887">
        <v>45483</v>
      </c>
      <c r="B6469" s="1358"/>
      <c r="C6469" s="1349" t="s">
        <v>33062</v>
      </c>
      <c r="D6469" s="1350">
        <v>30000</v>
      </c>
      <c r="E6469" s="1351">
        <v>0</v>
      </c>
      <c r="F6469" s="1929">
        <f t="shared" si="101"/>
        <v>2165771.6399999987</v>
      </c>
    </row>
    <row r="6470" spans="1:7" s="1461" customFormat="1">
      <c r="A6470" s="1886">
        <v>45483</v>
      </c>
      <c r="B6470" s="849"/>
      <c r="C6470" s="1045" t="s">
        <v>33063</v>
      </c>
      <c r="D6470" s="1047">
        <v>0</v>
      </c>
      <c r="E6470" s="1047">
        <v>250</v>
      </c>
      <c r="F6470" s="1926">
        <f t="shared" si="101"/>
        <v>2165521.6399999987</v>
      </c>
    </row>
    <row r="6471" spans="1:7" s="1597" customFormat="1">
      <c r="A6471" s="1935">
        <v>45484</v>
      </c>
      <c r="B6471" s="1358"/>
      <c r="C6471" s="2417" t="s">
        <v>33064</v>
      </c>
      <c r="D6471" s="1596">
        <v>45000</v>
      </c>
      <c r="E6471" s="2418">
        <v>0</v>
      </c>
      <c r="F6471" s="2095">
        <f t="shared" si="101"/>
        <v>2210521.6399999987</v>
      </c>
    </row>
    <row r="6472" spans="1:7" s="822" customFormat="1">
      <c r="A6472" s="1887">
        <v>45484</v>
      </c>
      <c r="B6472" s="1358"/>
      <c r="C6472" s="1349" t="s">
        <v>33065</v>
      </c>
      <c r="D6472" s="1350">
        <v>45000</v>
      </c>
      <c r="E6472" s="1351">
        <v>0</v>
      </c>
      <c r="F6472" s="1929">
        <f t="shared" si="101"/>
        <v>2255521.6399999987</v>
      </c>
    </row>
    <row r="6473" spans="1:7" s="822" customFormat="1">
      <c r="A6473" s="1887">
        <v>45484</v>
      </c>
      <c r="B6473" s="1358"/>
      <c r="C6473" s="1349" t="s">
        <v>33066</v>
      </c>
      <c r="D6473" s="1350">
        <v>80000</v>
      </c>
      <c r="E6473" s="1351">
        <v>0</v>
      </c>
      <c r="F6473" s="1929">
        <f t="shared" si="101"/>
        <v>2335521.6399999987</v>
      </c>
    </row>
    <row r="6474" spans="1:7" s="822" customFormat="1">
      <c r="A6474" s="1887">
        <v>45484</v>
      </c>
      <c r="B6474" s="1358"/>
      <c r="C6474" s="1349" t="s">
        <v>33067</v>
      </c>
      <c r="D6474" s="1350">
        <v>40000</v>
      </c>
      <c r="E6474" s="1351">
        <v>0</v>
      </c>
      <c r="F6474" s="1929">
        <f t="shared" si="101"/>
        <v>2375521.6399999987</v>
      </c>
    </row>
    <row r="6475" spans="1:7" s="1461" customFormat="1">
      <c r="A6475" s="1886">
        <v>45484</v>
      </c>
      <c r="B6475" s="849"/>
      <c r="C6475" s="1045" t="s">
        <v>33068</v>
      </c>
      <c r="D6475" s="1047">
        <v>0</v>
      </c>
      <c r="E6475" s="1047">
        <v>200</v>
      </c>
      <c r="F6475" s="1926">
        <f t="shared" si="101"/>
        <v>2375321.6399999987</v>
      </c>
    </row>
    <row r="6476" spans="1:7" s="1597" customFormat="1">
      <c r="A6476" s="1935">
        <v>45485</v>
      </c>
      <c r="B6476" s="1358"/>
      <c r="C6476" s="2417" t="s">
        <v>33069</v>
      </c>
      <c r="D6476" s="1596">
        <v>40000</v>
      </c>
      <c r="E6476" s="2418">
        <v>0</v>
      </c>
      <c r="F6476" s="1929">
        <f t="shared" si="101"/>
        <v>2415321.6399999987</v>
      </c>
    </row>
    <row r="6477" spans="1:7" s="822" customFormat="1">
      <c r="A6477" s="1887">
        <v>45485</v>
      </c>
      <c r="B6477" s="1358"/>
      <c r="C6477" s="1349" t="s">
        <v>33070</v>
      </c>
      <c r="D6477" s="1350">
        <v>95000</v>
      </c>
      <c r="E6477" s="1351">
        <v>0</v>
      </c>
      <c r="F6477" s="1929">
        <f t="shared" si="101"/>
        <v>2510321.6399999987</v>
      </c>
    </row>
    <row r="6478" spans="1:7" s="1597" customFormat="1">
      <c r="A6478" s="1935">
        <v>45485</v>
      </c>
      <c r="B6478" s="1358"/>
      <c r="C6478" s="2417" t="s">
        <v>33071</v>
      </c>
      <c r="D6478" s="1596">
        <v>40000</v>
      </c>
      <c r="E6478" s="2418">
        <v>0</v>
      </c>
      <c r="F6478" s="1929">
        <f t="shared" si="101"/>
        <v>2550321.6399999987</v>
      </c>
    </row>
    <row r="6479" spans="1:7" s="822" customFormat="1">
      <c r="A6479" s="1887">
        <v>45485</v>
      </c>
      <c r="B6479" s="1358"/>
      <c r="C6479" s="1349" t="s">
        <v>33072</v>
      </c>
      <c r="D6479" s="1350">
        <v>23000</v>
      </c>
      <c r="E6479" s="1351">
        <v>0</v>
      </c>
      <c r="F6479" s="1929">
        <f t="shared" si="101"/>
        <v>2573321.6399999987</v>
      </c>
    </row>
    <row r="6480" spans="1:7" s="1597" customFormat="1">
      <c r="A6480" s="1935">
        <v>45485</v>
      </c>
      <c r="B6480" s="1358"/>
      <c r="C6480" s="2417" t="s">
        <v>33073</v>
      </c>
      <c r="D6480" s="1596">
        <v>40000</v>
      </c>
      <c r="E6480" s="2418">
        <v>0</v>
      </c>
      <c r="F6480" s="1929">
        <f t="shared" si="101"/>
        <v>2613321.6399999987</v>
      </c>
    </row>
    <row r="6481" spans="1:7" s="822" customFormat="1">
      <c r="A6481" s="1887">
        <v>45485</v>
      </c>
      <c r="B6481" s="1358"/>
      <c r="C6481" s="1349" t="s">
        <v>33074</v>
      </c>
      <c r="D6481" s="1350">
        <v>35000</v>
      </c>
      <c r="E6481" s="1351">
        <v>0</v>
      </c>
      <c r="F6481" s="1929">
        <f t="shared" si="101"/>
        <v>2648321.6399999987</v>
      </c>
    </row>
    <row r="6482" spans="1:7" s="1597" customFormat="1">
      <c r="A6482" s="1935">
        <v>45485</v>
      </c>
      <c r="B6482" s="1358"/>
      <c r="C6482" s="2417" t="s">
        <v>33075</v>
      </c>
      <c r="D6482" s="1596">
        <v>70000</v>
      </c>
      <c r="E6482" s="2418">
        <v>0</v>
      </c>
      <c r="F6482" s="1929">
        <f t="shared" si="101"/>
        <v>2718321.6399999987</v>
      </c>
    </row>
    <row r="6483" spans="1:7" s="1461" customFormat="1">
      <c r="A6483" s="1886">
        <v>45485</v>
      </c>
      <c r="B6483" s="849"/>
      <c r="C6483" s="1045" t="s">
        <v>33076</v>
      </c>
      <c r="D6483" s="1047">
        <v>0</v>
      </c>
      <c r="E6483" s="1047">
        <v>350</v>
      </c>
      <c r="F6483" s="1926">
        <f t="shared" si="101"/>
        <v>2717971.6399999987</v>
      </c>
    </row>
    <row r="6484" spans="1:7" s="822" customFormat="1">
      <c r="A6484" s="1887">
        <v>45486</v>
      </c>
      <c r="B6484" s="1358"/>
      <c r="C6484" s="1349" t="s">
        <v>33077</v>
      </c>
      <c r="D6484" s="1350">
        <v>45000</v>
      </c>
      <c r="E6484" s="1351">
        <v>0</v>
      </c>
      <c r="F6484" s="1929">
        <f t="shared" si="101"/>
        <v>2762971.6399999987</v>
      </c>
    </row>
    <row r="6485" spans="1:7" s="822" customFormat="1">
      <c r="A6485" s="1887">
        <v>45486</v>
      </c>
      <c r="B6485" s="1358"/>
      <c r="C6485" s="1349" t="s">
        <v>33078</v>
      </c>
      <c r="D6485" s="1350">
        <v>75000</v>
      </c>
      <c r="E6485" s="1351">
        <v>0</v>
      </c>
      <c r="F6485" s="1929">
        <f t="shared" si="101"/>
        <v>2837971.6399999987</v>
      </c>
      <c r="G6485" s="1597" t="s">
        <v>33193</v>
      </c>
    </row>
    <row r="6486" spans="1:7" s="1597" customFormat="1">
      <c r="A6486" s="1935">
        <v>45486</v>
      </c>
      <c r="B6486" s="1358"/>
      <c r="C6486" s="2417" t="s">
        <v>33079</v>
      </c>
      <c r="D6486" s="1596">
        <v>65000</v>
      </c>
      <c r="E6486" s="2418">
        <v>0</v>
      </c>
      <c r="F6486" s="2095">
        <f t="shared" si="101"/>
        <v>2902971.6399999987</v>
      </c>
    </row>
    <row r="6487" spans="1:7" s="822" customFormat="1">
      <c r="A6487" s="1887">
        <v>45486</v>
      </c>
      <c r="B6487" s="1358"/>
      <c r="C6487" s="1349" t="s">
        <v>33080</v>
      </c>
      <c r="D6487" s="1350">
        <v>80000</v>
      </c>
      <c r="E6487" s="1351">
        <v>0</v>
      </c>
      <c r="F6487" s="1929">
        <f t="shared" si="101"/>
        <v>2982971.6399999987</v>
      </c>
    </row>
    <row r="6488" spans="1:7" s="1461" customFormat="1">
      <c r="A6488" s="1886">
        <v>45486</v>
      </c>
      <c r="B6488" s="849"/>
      <c r="C6488" s="1045" t="s">
        <v>33081</v>
      </c>
      <c r="D6488" s="1047">
        <v>0</v>
      </c>
      <c r="E6488" s="1047">
        <v>200</v>
      </c>
      <c r="F6488" s="1926">
        <f t="shared" si="101"/>
        <v>2982771.6399999987</v>
      </c>
    </row>
    <row r="6489" spans="1:7" s="822" customFormat="1">
      <c r="A6489" s="1887">
        <v>45487</v>
      </c>
      <c r="B6489" s="1358"/>
      <c r="C6489" s="1349" t="s">
        <v>33082</v>
      </c>
      <c r="D6489" s="1350">
        <v>12500</v>
      </c>
      <c r="E6489" s="1351">
        <v>0</v>
      </c>
      <c r="F6489" s="1929">
        <f t="shared" si="101"/>
        <v>2995271.6399999987</v>
      </c>
      <c r="G6489" s="1597" t="s">
        <v>33194</v>
      </c>
    </row>
    <row r="6490" spans="1:7" s="822" customFormat="1">
      <c r="A6490" s="1887">
        <v>45487</v>
      </c>
      <c r="B6490" s="1358"/>
      <c r="C6490" s="1349" t="s">
        <v>33083</v>
      </c>
      <c r="D6490" s="1350">
        <v>20000</v>
      </c>
      <c r="E6490" s="1351">
        <v>0</v>
      </c>
      <c r="F6490" s="1929">
        <f t="shared" si="101"/>
        <v>3015271.6399999987</v>
      </c>
    </row>
    <row r="6491" spans="1:7" s="1461" customFormat="1">
      <c r="A6491" s="1886">
        <v>45487</v>
      </c>
      <c r="B6491" s="849"/>
      <c r="C6491" s="1045" t="s">
        <v>33084</v>
      </c>
      <c r="D6491" s="1047">
        <v>0</v>
      </c>
      <c r="E6491" s="1047">
        <v>100</v>
      </c>
      <c r="F6491" s="1926">
        <f t="shared" si="101"/>
        <v>3015171.6399999987</v>
      </c>
    </row>
    <row r="6492" spans="1:7" s="822" customFormat="1">
      <c r="A6492" s="1887">
        <v>45488</v>
      </c>
      <c r="B6492" s="1358"/>
      <c r="C6492" s="1349" t="s">
        <v>33085</v>
      </c>
      <c r="D6492" s="1350">
        <v>65000</v>
      </c>
      <c r="E6492" s="1351">
        <v>0</v>
      </c>
      <c r="F6492" s="1929">
        <f t="shared" si="101"/>
        <v>3080171.6399999987</v>
      </c>
    </row>
    <row r="6493" spans="1:7" s="822" customFormat="1">
      <c r="A6493" s="1887">
        <v>45488</v>
      </c>
      <c r="B6493" s="1358"/>
      <c r="C6493" s="1349" t="s">
        <v>33086</v>
      </c>
      <c r="D6493" s="1350">
        <v>40000</v>
      </c>
      <c r="E6493" s="1351">
        <v>0</v>
      </c>
      <c r="F6493" s="1929">
        <f t="shared" si="101"/>
        <v>3120171.6399999987</v>
      </c>
    </row>
    <row r="6494" spans="1:7" s="822" customFormat="1">
      <c r="A6494" s="1887">
        <v>45488</v>
      </c>
      <c r="B6494" s="1358"/>
      <c r="C6494" s="1349" t="s">
        <v>33087</v>
      </c>
      <c r="D6494" s="1350">
        <v>80000</v>
      </c>
      <c r="E6494" s="1351">
        <v>0</v>
      </c>
      <c r="F6494" s="1929">
        <f t="shared" si="101"/>
        <v>3200171.6399999987</v>
      </c>
    </row>
    <row r="6495" spans="1:7" s="822" customFormat="1">
      <c r="A6495" s="1887">
        <v>45488</v>
      </c>
      <c r="B6495" s="1358"/>
      <c r="C6495" s="1349" t="s">
        <v>33088</v>
      </c>
      <c r="D6495" s="1350">
        <v>40000</v>
      </c>
      <c r="E6495" s="1351">
        <v>0</v>
      </c>
      <c r="F6495" s="1929">
        <f t="shared" si="101"/>
        <v>3240171.6399999987</v>
      </c>
    </row>
    <row r="6496" spans="1:7" s="822" customFormat="1">
      <c r="A6496" s="1887">
        <v>45488</v>
      </c>
      <c r="B6496" s="1358"/>
      <c r="C6496" s="1349" t="s">
        <v>33089</v>
      </c>
      <c r="D6496" s="1350">
        <v>40000</v>
      </c>
      <c r="E6496" s="1351">
        <v>0</v>
      </c>
      <c r="F6496" s="1929">
        <f t="shared" si="101"/>
        <v>3280171.6399999987</v>
      </c>
    </row>
    <row r="6497" spans="1:6" s="822" customFormat="1">
      <c r="A6497" s="1887">
        <v>45488</v>
      </c>
      <c r="B6497" s="1358"/>
      <c r="C6497" s="1349" t="s">
        <v>33090</v>
      </c>
      <c r="D6497" s="1350">
        <v>35000</v>
      </c>
      <c r="E6497" s="1351">
        <v>0</v>
      </c>
      <c r="F6497" s="1929">
        <f t="shared" si="101"/>
        <v>3315171.6399999987</v>
      </c>
    </row>
    <row r="6498" spans="1:6" s="1597" customFormat="1">
      <c r="A6498" s="1935">
        <v>45488</v>
      </c>
      <c r="B6498" s="1358"/>
      <c r="C6498" s="2417" t="s">
        <v>33091</v>
      </c>
      <c r="D6498" s="1596">
        <v>85000</v>
      </c>
      <c r="E6498" s="2418">
        <v>0</v>
      </c>
      <c r="F6498" s="1929">
        <f t="shared" si="101"/>
        <v>3400171.6399999987</v>
      </c>
    </row>
    <row r="6499" spans="1:6" s="822" customFormat="1">
      <c r="A6499" s="1887">
        <v>45488</v>
      </c>
      <c r="B6499" s="1358"/>
      <c r="C6499" s="1349" t="s">
        <v>33092</v>
      </c>
      <c r="D6499" s="1350">
        <v>35000</v>
      </c>
      <c r="E6499" s="1351">
        <v>0</v>
      </c>
      <c r="F6499" s="1929">
        <f t="shared" si="101"/>
        <v>3435171.6399999987</v>
      </c>
    </row>
    <row r="6500" spans="1:6" s="1461" customFormat="1">
      <c r="A6500" s="1886">
        <v>45488</v>
      </c>
      <c r="B6500" s="849"/>
      <c r="C6500" s="1045" t="s">
        <v>33093</v>
      </c>
      <c r="D6500" s="1047">
        <v>0</v>
      </c>
      <c r="E6500" s="1047">
        <v>400</v>
      </c>
      <c r="F6500" s="1926">
        <f t="shared" si="101"/>
        <v>3434771.6399999987</v>
      </c>
    </row>
    <row r="6501" spans="1:6" s="822" customFormat="1">
      <c r="A6501" s="1887">
        <v>45489</v>
      </c>
      <c r="B6501" s="1358"/>
      <c r="C6501" s="1349" t="s">
        <v>33094</v>
      </c>
      <c r="D6501" s="1350">
        <v>40000</v>
      </c>
      <c r="E6501" s="1351">
        <v>0</v>
      </c>
      <c r="F6501" s="1929">
        <f t="shared" si="101"/>
        <v>3474771.6399999987</v>
      </c>
    </row>
    <row r="6502" spans="1:6" s="1597" customFormat="1">
      <c r="A6502" s="1935">
        <v>45489</v>
      </c>
      <c r="B6502" s="1358"/>
      <c r="C6502" s="2417" t="s">
        <v>33095</v>
      </c>
      <c r="D6502" s="1596">
        <v>45000</v>
      </c>
      <c r="E6502" s="2418">
        <v>0</v>
      </c>
      <c r="F6502" s="2095">
        <f t="shared" si="101"/>
        <v>3519771.6399999987</v>
      </c>
    </row>
    <row r="6503" spans="1:6" s="822" customFormat="1">
      <c r="A6503" s="1887">
        <v>45489</v>
      </c>
      <c r="B6503" s="1358"/>
      <c r="C6503" s="1349" t="s">
        <v>33096</v>
      </c>
      <c r="D6503" s="1350">
        <v>70000</v>
      </c>
      <c r="E6503" s="1351">
        <v>0</v>
      </c>
      <c r="F6503" s="1929">
        <f t="shared" si="101"/>
        <v>3589771.6399999987</v>
      </c>
    </row>
    <row r="6504" spans="1:6" s="822" customFormat="1">
      <c r="A6504" s="1887">
        <v>45489</v>
      </c>
      <c r="B6504" s="1358"/>
      <c r="C6504" s="1349" t="s">
        <v>33097</v>
      </c>
      <c r="D6504" s="1350">
        <v>40000</v>
      </c>
      <c r="E6504" s="1351">
        <v>0</v>
      </c>
      <c r="F6504" s="1929">
        <f t="shared" si="101"/>
        <v>3629771.6399999987</v>
      </c>
    </row>
    <row r="6505" spans="1:6" s="822" customFormat="1">
      <c r="A6505" s="1887">
        <v>45489</v>
      </c>
      <c r="B6505" s="1358"/>
      <c r="C6505" s="1349" t="s">
        <v>33098</v>
      </c>
      <c r="D6505" s="1350">
        <v>50000</v>
      </c>
      <c r="E6505" s="1351">
        <v>0</v>
      </c>
      <c r="F6505" s="1929">
        <f t="shared" si="101"/>
        <v>3679771.6399999987</v>
      </c>
    </row>
    <row r="6506" spans="1:6" s="1597" customFormat="1">
      <c r="A6506" s="1935">
        <v>45489</v>
      </c>
      <c r="B6506" s="1358"/>
      <c r="C6506" s="2417" t="s">
        <v>33099</v>
      </c>
      <c r="D6506" s="1596">
        <v>85000</v>
      </c>
      <c r="E6506" s="2418">
        <v>0</v>
      </c>
      <c r="F6506" s="1929">
        <f t="shared" si="101"/>
        <v>3764771.6399999987</v>
      </c>
    </row>
    <row r="6507" spans="1:6" s="1461" customFormat="1">
      <c r="A6507" s="1886">
        <v>45489</v>
      </c>
      <c r="B6507" s="849"/>
      <c r="C6507" s="1045" t="s">
        <v>33100</v>
      </c>
      <c r="D6507" s="1047">
        <v>0</v>
      </c>
      <c r="E6507" s="1047">
        <v>300</v>
      </c>
      <c r="F6507" s="1926">
        <f t="shared" si="101"/>
        <v>3764471.6399999987</v>
      </c>
    </row>
    <row r="6508" spans="1:6" s="822" customFormat="1">
      <c r="A6508" s="1887">
        <v>45490</v>
      </c>
      <c r="B6508" s="1358"/>
      <c r="C6508" s="1349" t="s">
        <v>33101</v>
      </c>
      <c r="D6508" s="1350">
        <v>35000</v>
      </c>
      <c r="E6508" s="1351">
        <v>0</v>
      </c>
      <c r="F6508" s="1929">
        <f t="shared" si="101"/>
        <v>3799471.6399999987</v>
      </c>
    </row>
    <row r="6509" spans="1:6" s="1597" customFormat="1">
      <c r="A6509" s="1935">
        <v>45490</v>
      </c>
      <c r="B6509" s="1358"/>
      <c r="C6509" s="2417" t="s">
        <v>33102</v>
      </c>
      <c r="D6509" s="1596">
        <v>45000</v>
      </c>
      <c r="E6509" s="2418">
        <v>0</v>
      </c>
      <c r="F6509" s="1929">
        <f t="shared" si="101"/>
        <v>3844471.6399999987</v>
      </c>
    </row>
    <row r="6510" spans="1:6" s="822" customFormat="1">
      <c r="A6510" s="1887">
        <v>45490</v>
      </c>
      <c r="B6510" s="1358"/>
      <c r="C6510" s="1349" t="s">
        <v>33103</v>
      </c>
      <c r="D6510" s="1350">
        <v>35000</v>
      </c>
      <c r="E6510" s="1351">
        <v>0</v>
      </c>
      <c r="F6510" s="1929">
        <f t="shared" si="101"/>
        <v>3879471.6399999987</v>
      </c>
    </row>
    <row r="6511" spans="1:6" s="822" customFormat="1">
      <c r="A6511" s="1887">
        <v>45490</v>
      </c>
      <c r="B6511" s="1358"/>
      <c r="C6511" s="1349" t="s">
        <v>33104</v>
      </c>
      <c r="D6511" s="1350">
        <v>30000</v>
      </c>
      <c r="E6511" s="1351">
        <v>0</v>
      </c>
      <c r="F6511" s="1929">
        <f t="shared" si="101"/>
        <v>3909471.6399999987</v>
      </c>
    </row>
    <row r="6512" spans="1:6" s="822" customFormat="1">
      <c r="A6512" s="1887">
        <v>45490</v>
      </c>
      <c r="B6512" s="1358"/>
      <c r="C6512" s="1349" t="s">
        <v>33105</v>
      </c>
      <c r="D6512" s="1350">
        <v>111500</v>
      </c>
      <c r="E6512" s="1351">
        <v>0</v>
      </c>
      <c r="F6512" s="1929">
        <f t="shared" si="101"/>
        <v>4020971.6399999987</v>
      </c>
    </row>
    <row r="6513" spans="1:6" s="822" customFormat="1">
      <c r="A6513" s="1887">
        <v>45490</v>
      </c>
      <c r="B6513" s="1358"/>
      <c r="C6513" s="1349" t="s">
        <v>33106</v>
      </c>
      <c r="D6513" s="1350">
        <v>85000</v>
      </c>
      <c r="E6513" s="1351">
        <v>0</v>
      </c>
      <c r="F6513" s="1929">
        <f t="shared" si="101"/>
        <v>4105971.6399999987</v>
      </c>
    </row>
    <row r="6514" spans="1:6" s="822" customFormat="1">
      <c r="A6514" s="1887">
        <v>45490</v>
      </c>
      <c r="B6514" s="1358"/>
      <c r="C6514" s="1349" t="s">
        <v>33107</v>
      </c>
      <c r="D6514" s="1350">
        <v>60000</v>
      </c>
      <c r="E6514" s="1351">
        <v>0</v>
      </c>
      <c r="F6514" s="1929">
        <f t="shared" si="101"/>
        <v>4165971.6399999987</v>
      </c>
    </row>
    <row r="6515" spans="1:6" s="822" customFormat="1">
      <c r="A6515" s="1887">
        <v>45490</v>
      </c>
      <c r="B6515" s="1358"/>
      <c r="C6515" s="1349" t="s">
        <v>33108</v>
      </c>
      <c r="D6515" s="1350">
        <v>30000</v>
      </c>
      <c r="E6515" s="1351">
        <v>0</v>
      </c>
      <c r="F6515" s="1929">
        <f t="shared" si="101"/>
        <v>4195971.6399999987</v>
      </c>
    </row>
    <row r="6516" spans="1:6" s="1461" customFormat="1">
      <c r="A6516" s="1886">
        <v>45490</v>
      </c>
      <c r="B6516" s="849"/>
      <c r="C6516" s="1045" t="s">
        <v>33109</v>
      </c>
      <c r="D6516" s="1047">
        <v>0</v>
      </c>
      <c r="E6516" s="1047">
        <v>400</v>
      </c>
      <c r="F6516" s="1926">
        <f t="shared" si="101"/>
        <v>4195571.6399999987</v>
      </c>
    </row>
    <row r="6517" spans="1:6" s="822" customFormat="1">
      <c r="A6517" s="1887">
        <v>45491</v>
      </c>
      <c r="B6517" s="1358"/>
      <c r="C6517" s="1349" t="s">
        <v>33110</v>
      </c>
      <c r="D6517" s="1350">
        <v>85000</v>
      </c>
      <c r="E6517" s="1351">
        <v>0</v>
      </c>
      <c r="F6517" s="1929">
        <f t="shared" si="101"/>
        <v>4280571.6399999987</v>
      </c>
    </row>
    <row r="6518" spans="1:6" s="822" customFormat="1">
      <c r="A6518" s="1887">
        <v>45491</v>
      </c>
      <c r="B6518" s="1358"/>
      <c r="C6518" s="1349" t="s">
        <v>33111</v>
      </c>
      <c r="D6518" s="1350">
        <v>45000</v>
      </c>
      <c r="E6518" s="1351">
        <v>0</v>
      </c>
      <c r="F6518" s="1929">
        <f t="shared" si="101"/>
        <v>4325571.6399999987</v>
      </c>
    </row>
    <row r="6519" spans="1:6" s="822" customFormat="1">
      <c r="A6519" s="1887">
        <v>45491</v>
      </c>
      <c r="B6519" s="1358"/>
      <c r="C6519" s="1349" t="s">
        <v>33112</v>
      </c>
      <c r="D6519" s="1350">
        <v>85000</v>
      </c>
      <c r="E6519" s="1351">
        <v>0</v>
      </c>
      <c r="F6519" s="1929">
        <f t="shared" si="101"/>
        <v>4410571.6399999987</v>
      </c>
    </row>
    <row r="6520" spans="1:6" s="822" customFormat="1" ht="15" customHeight="1">
      <c r="A6520" s="1887">
        <v>45491</v>
      </c>
      <c r="B6520" s="1358"/>
      <c r="C6520" s="1349" t="s">
        <v>33113</v>
      </c>
      <c r="D6520" s="1350">
        <v>20000</v>
      </c>
      <c r="E6520" s="1351">
        <v>0</v>
      </c>
      <c r="F6520" s="1929">
        <f t="shared" si="101"/>
        <v>4430571.6399999987</v>
      </c>
    </row>
    <row r="6521" spans="1:6" s="822" customFormat="1">
      <c r="A6521" s="1887">
        <v>45491</v>
      </c>
      <c r="B6521" s="1358"/>
      <c r="C6521" s="1349" t="s">
        <v>33114</v>
      </c>
      <c r="D6521" s="1350">
        <v>15008.8</v>
      </c>
      <c r="E6521" s="1351">
        <v>0</v>
      </c>
      <c r="F6521" s="1929">
        <f t="shared" si="101"/>
        <v>4445580.4399999985</v>
      </c>
    </row>
    <row r="6522" spans="1:6" s="822" customFormat="1">
      <c r="A6522" s="1887">
        <v>45491</v>
      </c>
      <c r="B6522" s="1358"/>
      <c r="C6522" s="1349" t="s">
        <v>33115</v>
      </c>
      <c r="D6522" s="1350">
        <v>90000</v>
      </c>
      <c r="E6522" s="1351">
        <v>0</v>
      </c>
      <c r="F6522" s="1929">
        <f t="shared" si="101"/>
        <v>4535580.4399999985</v>
      </c>
    </row>
    <row r="6523" spans="1:6" s="822" customFormat="1">
      <c r="A6523" s="1887">
        <v>45491</v>
      </c>
      <c r="B6523" s="1358"/>
      <c r="C6523" s="1349" t="s">
        <v>33116</v>
      </c>
      <c r="D6523" s="1350">
        <v>35000</v>
      </c>
      <c r="E6523" s="1351">
        <v>0</v>
      </c>
      <c r="F6523" s="1929">
        <f t="shared" si="101"/>
        <v>4570580.4399999985</v>
      </c>
    </row>
    <row r="6524" spans="1:6" s="822" customFormat="1">
      <c r="A6524" s="1887">
        <v>45491</v>
      </c>
      <c r="B6524" s="1358"/>
      <c r="C6524" s="1349" t="s">
        <v>33117</v>
      </c>
      <c r="D6524" s="1350">
        <v>45000</v>
      </c>
      <c r="E6524" s="1351">
        <v>0</v>
      </c>
      <c r="F6524" s="1929">
        <f t="shared" si="101"/>
        <v>4615580.4399999985</v>
      </c>
    </row>
    <row r="6525" spans="1:6" s="1461" customFormat="1">
      <c r="A6525" s="1886">
        <v>45491</v>
      </c>
      <c r="B6525" s="849"/>
      <c r="C6525" s="1045" t="s">
        <v>33118</v>
      </c>
      <c r="D6525" s="1047">
        <v>0</v>
      </c>
      <c r="E6525" s="1047">
        <v>400</v>
      </c>
      <c r="F6525" s="1926">
        <f t="shared" si="101"/>
        <v>4615180.4399999985</v>
      </c>
    </row>
    <row r="6526" spans="1:6" s="822" customFormat="1">
      <c r="A6526" s="1887">
        <v>45492</v>
      </c>
      <c r="B6526" s="1358"/>
      <c r="C6526" s="1349" t="s">
        <v>33119</v>
      </c>
      <c r="D6526" s="1350">
        <v>90000</v>
      </c>
      <c r="E6526" s="1351">
        <v>0</v>
      </c>
      <c r="F6526" s="1929">
        <f t="shared" si="101"/>
        <v>4705180.4399999985</v>
      </c>
    </row>
    <row r="6527" spans="1:6" s="822" customFormat="1">
      <c r="A6527" s="1887">
        <v>45492</v>
      </c>
      <c r="B6527" s="1358"/>
      <c r="C6527" s="1349" t="s">
        <v>33120</v>
      </c>
      <c r="D6527" s="1350">
        <v>60000</v>
      </c>
      <c r="E6527" s="1351">
        <v>0</v>
      </c>
      <c r="F6527" s="1929">
        <f t="shared" si="101"/>
        <v>4765180.4399999985</v>
      </c>
    </row>
    <row r="6528" spans="1:6" s="822" customFormat="1">
      <c r="A6528" s="1887">
        <v>45492</v>
      </c>
      <c r="B6528" s="1358"/>
      <c r="C6528" s="1349" t="s">
        <v>33121</v>
      </c>
      <c r="D6528" s="1350">
        <v>35000</v>
      </c>
      <c r="E6528" s="1351">
        <v>0</v>
      </c>
      <c r="F6528" s="1929">
        <f t="shared" si="101"/>
        <v>4800180.4399999985</v>
      </c>
    </row>
    <row r="6529" spans="1:6" s="822" customFormat="1">
      <c r="A6529" s="1887">
        <v>45492</v>
      </c>
      <c r="B6529" s="1358"/>
      <c r="C6529" s="1349" t="s">
        <v>33122</v>
      </c>
      <c r="D6529" s="1350">
        <v>80000</v>
      </c>
      <c r="E6529" s="1351">
        <v>0</v>
      </c>
      <c r="F6529" s="1929">
        <f t="shared" si="101"/>
        <v>4880180.4399999985</v>
      </c>
    </row>
    <row r="6530" spans="1:6" s="822" customFormat="1">
      <c r="A6530" s="1887">
        <v>45492</v>
      </c>
      <c r="B6530" s="1358"/>
      <c r="C6530" s="1349" t="s">
        <v>33123</v>
      </c>
      <c r="D6530" s="1350">
        <v>30000</v>
      </c>
      <c r="E6530" s="1351">
        <v>0</v>
      </c>
      <c r="F6530" s="1929">
        <f t="shared" si="101"/>
        <v>4910180.4399999985</v>
      </c>
    </row>
    <row r="6531" spans="1:6" s="2423" customFormat="1">
      <c r="A6531" s="2113">
        <v>45492</v>
      </c>
      <c r="B6531" s="1674"/>
      <c r="C6531" s="2421" t="s">
        <v>33124</v>
      </c>
      <c r="D6531" s="2115">
        <v>25000</v>
      </c>
      <c r="E6531" s="2422">
        <v>0</v>
      </c>
      <c r="F6531" s="1929">
        <f t="shared" ref="F6531:F6594" si="102">F6530-E6531+D6531</f>
        <v>4935180.4399999985</v>
      </c>
    </row>
    <row r="6532" spans="1:6" s="2423" customFormat="1">
      <c r="A6532" s="2113">
        <v>45492</v>
      </c>
      <c r="B6532" s="1674"/>
      <c r="C6532" s="2421" t="s">
        <v>33125</v>
      </c>
      <c r="D6532" s="2115">
        <v>20000</v>
      </c>
      <c r="E6532" s="2422">
        <v>0</v>
      </c>
      <c r="F6532" s="1929">
        <f t="shared" si="102"/>
        <v>4955180.4399999985</v>
      </c>
    </row>
    <row r="6533" spans="1:6" s="822" customFormat="1">
      <c r="A6533" s="1887">
        <v>45492</v>
      </c>
      <c r="B6533" s="1358"/>
      <c r="C6533" s="1349" t="s">
        <v>33126</v>
      </c>
      <c r="D6533" s="1350">
        <v>35000</v>
      </c>
      <c r="E6533" s="1351">
        <v>0</v>
      </c>
      <c r="F6533" s="1929">
        <f t="shared" si="102"/>
        <v>4990180.4399999985</v>
      </c>
    </row>
    <row r="6534" spans="1:6" s="822" customFormat="1">
      <c r="A6534" s="1887">
        <v>45492</v>
      </c>
      <c r="B6534" s="1358"/>
      <c r="C6534" s="1349" t="s">
        <v>33127</v>
      </c>
      <c r="D6534" s="1350">
        <v>45000</v>
      </c>
      <c r="E6534" s="1351">
        <v>0</v>
      </c>
      <c r="F6534" s="1929">
        <f t="shared" si="102"/>
        <v>5035180.4399999985</v>
      </c>
    </row>
    <row r="6535" spans="1:6" s="822" customFormat="1">
      <c r="A6535" s="1887">
        <v>45492</v>
      </c>
      <c r="B6535" s="1358"/>
      <c r="C6535" s="1349" t="s">
        <v>33128</v>
      </c>
      <c r="D6535" s="1350">
        <v>95000</v>
      </c>
      <c r="E6535" s="1351">
        <v>0</v>
      </c>
      <c r="F6535" s="1929">
        <f t="shared" si="102"/>
        <v>5130180.4399999985</v>
      </c>
    </row>
    <row r="6536" spans="1:6" s="822" customFormat="1">
      <c r="A6536" s="1887">
        <v>45492</v>
      </c>
      <c r="B6536" s="1358"/>
      <c r="C6536" s="1349" t="s">
        <v>33129</v>
      </c>
      <c r="D6536" s="1350">
        <v>25000</v>
      </c>
      <c r="E6536" s="1351">
        <v>0</v>
      </c>
      <c r="F6536" s="1929">
        <f t="shared" si="102"/>
        <v>5155180.4399999985</v>
      </c>
    </row>
    <row r="6537" spans="1:6" s="822" customFormat="1">
      <c r="A6537" s="1887">
        <v>45492</v>
      </c>
      <c r="B6537" s="1358"/>
      <c r="C6537" s="1349" t="s">
        <v>33130</v>
      </c>
      <c r="D6537" s="1350">
        <v>50000</v>
      </c>
      <c r="E6537" s="1351">
        <v>0</v>
      </c>
      <c r="F6537" s="1929">
        <f t="shared" si="102"/>
        <v>5205180.4399999985</v>
      </c>
    </row>
    <row r="6538" spans="1:6" s="822" customFormat="1">
      <c r="A6538" s="1887">
        <v>45492</v>
      </c>
      <c r="B6538" s="1358"/>
      <c r="C6538" s="1349" t="s">
        <v>33131</v>
      </c>
      <c r="D6538" s="1350">
        <v>45000</v>
      </c>
      <c r="E6538" s="1351">
        <v>0</v>
      </c>
      <c r="F6538" s="1929">
        <f t="shared" si="102"/>
        <v>5250180.4399999985</v>
      </c>
    </row>
    <row r="6539" spans="1:6" s="813" customFormat="1">
      <c r="A6539" s="2108">
        <v>45492</v>
      </c>
      <c r="B6539" s="1455"/>
      <c r="C6539" s="1279" t="s">
        <v>33132</v>
      </c>
      <c r="D6539" s="1249">
        <v>5000</v>
      </c>
      <c r="E6539" s="1277">
        <v>0</v>
      </c>
      <c r="F6539" s="1926">
        <f t="shared" si="102"/>
        <v>5255180.4399999985</v>
      </c>
    </row>
    <row r="6540" spans="1:6" s="822" customFormat="1">
      <c r="A6540" s="1887">
        <v>45492</v>
      </c>
      <c r="B6540" s="1358"/>
      <c r="C6540" s="1349" t="s">
        <v>33133</v>
      </c>
      <c r="D6540" s="1350">
        <v>30000</v>
      </c>
      <c r="E6540" s="1351">
        <v>0</v>
      </c>
      <c r="F6540" s="1929">
        <f t="shared" si="102"/>
        <v>5285180.4399999985</v>
      </c>
    </row>
    <row r="6541" spans="1:6" s="1461" customFormat="1">
      <c r="A6541" s="1886">
        <v>45492</v>
      </c>
      <c r="B6541" s="849"/>
      <c r="C6541" s="1045" t="s">
        <v>33134</v>
      </c>
      <c r="D6541" s="1047"/>
      <c r="E6541" s="1047">
        <v>700</v>
      </c>
      <c r="F6541" s="1926">
        <f t="shared" si="102"/>
        <v>5284480.4399999985</v>
      </c>
    </row>
    <row r="6542" spans="1:6" s="822" customFormat="1">
      <c r="A6542" s="1887">
        <v>45493</v>
      </c>
      <c r="B6542" s="1358"/>
      <c r="C6542" s="1349" t="s">
        <v>33135</v>
      </c>
      <c r="D6542" s="1350">
        <v>95000</v>
      </c>
      <c r="E6542" s="1351"/>
      <c r="F6542" s="1929">
        <f t="shared" si="102"/>
        <v>5379480.4399999985</v>
      </c>
    </row>
    <row r="6543" spans="1:6" s="822" customFormat="1">
      <c r="A6543" s="1887">
        <v>45493</v>
      </c>
      <c r="B6543" s="1358"/>
      <c r="C6543" s="1349" t="s">
        <v>33136</v>
      </c>
      <c r="D6543" s="1350">
        <v>30000</v>
      </c>
      <c r="E6543" s="1351"/>
      <c r="F6543" s="1929">
        <f t="shared" si="102"/>
        <v>5409480.4399999985</v>
      </c>
    </row>
    <row r="6544" spans="1:6" s="1597" customFormat="1">
      <c r="A6544" s="1935">
        <v>45493</v>
      </c>
      <c r="B6544" s="1358"/>
      <c r="C6544" s="2417" t="s">
        <v>33137</v>
      </c>
      <c r="D6544" s="1596">
        <v>40000</v>
      </c>
      <c r="E6544" s="2418"/>
      <c r="F6544" s="1929">
        <f t="shared" si="102"/>
        <v>5449480.4399999985</v>
      </c>
    </row>
    <row r="6545" spans="1:6" s="822" customFormat="1">
      <c r="A6545" s="1887">
        <v>45493</v>
      </c>
      <c r="B6545" s="1358"/>
      <c r="C6545" s="1349" t="s">
        <v>33138</v>
      </c>
      <c r="D6545" s="1350">
        <v>30000</v>
      </c>
      <c r="E6545" s="1351"/>
      <c r="F6545" s="1929">
        <f t="shared" si="102"/>
        <v>5479480.4399999985</v>
      </c>
    </row>
    <row r="6546" spans="1:6" s="822" customFormat="1">
      <c r="A6546" s="1887">
        <v>45493</v>
      </c>
      <c r="B6546" s="1358"/>
      <c r="C6546" s="1349" t="s">
        <v>33139</v>
      </c>
      <c r="D6546" s="1350">
        <v>40000</v>
      </c>
      <c r="E6546" s="1351"/>
      <c r="F6546" s="1929">
        <f t="shared" si="102"/>
        <v>5519480.4399999985</v>
      </c>
    </row>
    <row r="6547" spans="1:6" s="1597" customFormat="1">
      <c r="A6547" s="1935">
        <v>45493</v>
      </c>
      <c r="B6547" s="1358"/>
      <c r="C6547" s="2417" t="s">
        <v>33140</v>
      </c>
      <c r="D6547" s="1596">
        <v>35000</v>
      </c>
      <c r="E6547" s="2418"/>
      <c r="F6547" s="1929">
        <f t="shared" si="102"/>
        <v>5554480.4399999985</v>
      </c>
    </row>
    <row r="6548" spans="1:6" s="822" customFormat="1">
      <c r="A6548" s="1887">
        <v>45493</v>
      </c>
      <c r="B6548" s="1358"/>
      <c r="C6548" s="1349" t="s">
        <v>33141</v>
      </c>
      <c r="D6548" s="1350">
        <v>20000</v>
      </c>
      <c r="E6548" s="1351"/>
      <c r="F6548" s="1929">
        <f t="shared" si="102"/>
        <v>5574480.4399999985</v>
      </c>
    </row>
    <row r="6549" spans="1:6" s="1597" customFormat="1">
      <c r="A6549" s="1935">
        <v>45493</v>
      </c>
      <c r="B6549" s="1358"/>
      <c r="C6549" s="2417" t="s">
        <v>33142</v>
      </c>
      <c r="D6549" s="1596">
        <v>60000</v>
      </c>
      <c r="E6549" s="2418"/>
      <c r="F6549" s="1929">
        <f t="shared" si="102"/>
        <v>5634480.4399999985</v>
      </c>
    </row>
    <row r="6550" spans="1:6" s="822" customFormat="1">
      <c r="A6550" s="1887">
        <v>45493</v>
      </c>
      <c r="B6550" s="1358"/>
      <c r="C6550" s="1349" t="s">
        <v>33143</v>
      </c>
      <c r="D6550" s="1350">
        <v>80000</v>
      </c>
      <c r="E6550" s="1351"/>
      <c r="F6550" s="1929">
        <f t="shared" si="102"/>
        <v>5714480.4399999985</v>
      </c>
    </row>
    <row r="6551" spans="1:6" s="822" customFormat="1">
      <c r="A6551" s="1887">
        <v>45493</v>
      </c>
      <c r="B6551" s="1358"/>
      <c r="C6551" s="1349" t="s">
        <v>33144</v>
      </c>
      <c r="D6551" s="1350">
        <v>60000</v>
      </c>
      <c r="E6551" s="1351"/>
      <c r="F6551" s="1929">
        <f t="shared" si="102"/>
        <v>5774480.4399999985</v>
      </c>
    </row>
    <row r="6552" spans="1:6" s="822" customFormat="1">
      <c r="A6552" s="1887">
        <v>45493</v>
      </c>
      <c r="B6552" s="1358"/>
      <c r="C6552" s="1349" t="s">
        <v>33145</v>
      </c>
      <c r="D6552" s="1350">
        <v>60000</v>
      </c>
      <c r="E6552" s="1351"/>
      <c r="F6552" s="1929">
        <f t="shared" si="102"/>
        <v>5834480.4399999985</v>
      </c>
    </row>
    <row r="6553" spans="1:6" s="822" customFormat="1">
      <c r="A6553" s="1887">
        <v>45493</v>
      </c>
      <c r="B6553" s="1358"/>
      <c r="C6553" s="1349" t="s">
        <v>33146</v>
      </c>
      <c r="D6553" s="1350">
        <v>80000</v>
      </c>
      <c r="E6553" s="1351"/>
      <c r="F6553" s="1929">
        <f t="shared" si="102"/>
        <v>5914480.4399999985</v>
      </c>
    </row>
    <row r="6554" spans="1:6" s="1461" customFormat="1">
      <c r="A6554" s="1886">
        <v>45493</v>
      </c>
      <c r="B6554" s="849"/>
      <c r="C6554" s="1045" t="s">
        <v>33147</v>
      </c>
      <c r="D6554" s="1047"/>
      <c r="E6554" s="1047">
        <v>600</v>
      </c>
      <c r="F6554" s="1926">
        <f t="shared" si="102"/>
        <v>5913880.4399999985</v>
      </c>
    </row>
    <row r="6555" spans="1:6" s="822" customFormat="1">
      <c r="A6555" s="1887">
        <v>45494</v>
      </c>
      <c r="B6555" s="1358"/>
      <c r="C6555" s="1349" t="s">
        <v>33148</v>
      </c>
      <c r="D6555" s="1350">
        <v>45000</v>
      </c>
      <c r="E6555" s="1351"/>
      <c r="F6555" s="1929">
        <f t="shared" si="102"/>
        <v>5958880.4399999985</v>
      </c>
    </row>
    <row r="6556" spans="1:6" s="822" customFormat="1">
      <c r="A6556" s="1887">
        <v>45494</v>
      </c>
      <c r="B6556" s="1358"/>
      <c r="C6556" s="1349" t="s">
        <v>33149</v>
      </c>
      <c r="D6556" s="1350">
        <v>45000</v>
      </c>
      <c r="E6556" s="1351"/>
      <c r="F6556" s="1929">
        <f t="shared" si="102"/>
        <v>6003880.4399999985</v>
      </c>
    </row>
    <row r="6557" spans="1:6" s="822" customFormat="1">
      <c r="A6557" s="1887">
        <v>45494</v>
      </c>
      <c r="B6557" s="1358"/>
      <c r="C6557" s="1349" t="s">
        <v>33150</v>
      </c>
      <c r="D6557" s="1350">
        <v>70000</v>
      </c>
      <c r="E6557" s="1351"/>
      <c r="F6557" s="1929">
        <f t="shared" si="102"/>
        <v>6073880.4399999985</v>
      </c>
    </row>
    <row r="6558" spans="1:6" s="822" customFormat="1">
      <c r="A6558" s="1887">
        <v>45494</v>
      </c>
      <c r="B6558" s="1358"/>
      <c r="C6558" s="1349" t="s">
        <v>33151</v>
      </c>
      <c r="D6558" s="1350">
        <v>28000</v>
      </c>
      <c r="E6558" s="1351"/>
      <c r="F6558" s="1929">
        <f t="shared" si="102"/>
        <v>6101880.4399999985</v>
      </c>
    </row>
    <row r="6559" spans="1:6" s="1597" customFormat="1">
      <c r="A6559" s="1935">
        <v>45494</v>
      </c>
      <c r="B6559" s="1358"/>
      <c r="C6559" s="2417" t="s">
        <v>33152</v>
      </c>
      <c r="D6559" s="1596">
        <v>45000</v>
      </c>
      <c r="E6559" s="2418"/>
      <c r="F6559" s="1929">
        <f t="shared" si="102"/>
        <v>6146880.4399999985</v>
      </c>
    </row>
    <row r="6560" spans="1:6" s="822" customFormat="1">
      <c r="A6560" s="1887">
        <v>45494</v>
      </c>
      <c r="B6560" s="1358"/>
      <c r="C6560" s="1349" t="s">
        <v>33153</v>
      </c>
      <c r="D6560" s="1350">
        <v>35000</v>
      </c>
      <c r="E6560" s="1351"/>
      <c r="F6560" s="1929">
        <f t="shared" si="102"/>
        <v>6181880.4399999985</v>
      </c>
    </row>
    <row r="6561" spans="1:6" s="1461" customFormat="1">
      <c r="A6561" s="1886">
        <v>45494</v>
      </c>
      <c r="B6561" s="849"/>
      <c r="C6561" s="1045" t="s">
        <v>33154</v>
      </c>
      <c r="D6561" s="1047"/>
      <c r="E6561" s="1047">
        <v>300</v>
      </c>
      <c r="F6561" s="1926">
        <f t="shared" si="102"/>
        <v>6181580.4399999985</v>
      </c>
    </row>
    <row r="6562" spans="1:6" s="822" customFormat="1">
      <c r="A6562" s="1887">
        <v>45496</v>
      </c>
      <c r="B6562" s="1358"/>
      <c r="C6562" s="1349" t="s">
        <v>33155</v>
      </c>
      <c r="D6562" s="1350">
        <v>60000</v>
      </c>
      <c r="E6562" s="1351"/>
      <c r="F6562" s="1929">
        <f t="shared" si="102"/>
        <v>6241580.4399999985</v>
      </c>
    </row>
    <row r="6563" spans="1:6" s="822" customFormat="1">
      <c r="A6563" s="1887">
        <v>45496</v>
      </c>
      <c r="B6563" s="1358"/>
      <c r="C6563" s="1349" t="s">
        <v>33156</v>
      </c>
      <c r="D6563" s="1350">
        <v>30000</v>
      </c>
      <c r="E6563" s="1351"/>
      <c r="F6563" s="1929">
        <f t="shared" si="102"/>
        <v>6271580.4399999985</v>
      </c>
    </row>
    <row r="6564" spans="1:6" s="822" customFormat="1">
      <c r="A6564" s="1887">
        <v>45496</v>
      </c>
      <c r="B6564" s="1358"/>
      <c r="C6564" s="1349" t="s">
        <v>33157</v>
      </c>
      <c r="D6564" s="1350">
        <v>35000</v>
      </c>
      <c r="E6564" s="1351"/>
      <c r="F6564" s="1929">
        <f t="shared" si="102"/>
        <v>6306580.4399999985</v>
      </c>
    </row>
    <row r="6565" spans="1:6" s="1461" customFormat="1">
      <c r="A6565" s="1886">
        <v>45496</v>
      </c>
      <c r="B6565" s="849"/>
      <c r="C6565" s="1045" t="s">
        <v>33158</v>
      </c>
      <c r="D6565" s="1047"/>
      <c r="E6565" s="1047">
        <v>150</v>
      </c>
      <c r="F6565" s="1926">
        <f t="shared" si="102"/>
        <v>6306430.4399999985</v>
      </c>
    </row>
    <row r="6566" spans="1:6" s="822" customFormat="1">
      <c r="A6566" s="1887">
        <v>45497</v>
      </c>
      <c r="B6566" s="1358"/>
      <c r="C6566" s="1349" t="s">
        <v>33159</v>
      </c>
      <c r="D6566" s="1350">
        <v>10000</v>
      </c>
      <c r="E6566" s="1351"/>
      <c r="F6566" s="1929">
        <f t="shared" si="102"/>
        <v>6316430.4399999985</v>
      </c>
    </row>
    <row r="6567" spans="1:6" s="1461" customFormat="1">
      <c r="A6567" s="1886">
        <v>45497</v>
      </c>
      <c r="B6567" s="849"/>
      <c r="C6567" s="1045" t="s">
        <v>33160</v>
      </c>
      <c r="D6567" s="1313">
        <v>9000000</v>
      </c>
      <c r="E6567" s="1047"/>
      <c r="F6567" s="1926">
        <f t="shared" si="102"/>
        <v>15316430.439999998</v>
      </c>
    </row>
    <row r="6568" spans="1:6" s="822" customFormat="1">
      <c r="A6568" s="1887">
        <v>45497</v>
      </c>
      <c r="B6568" s="1358"/>
      <c r="C6568" s="1349" t="s">
        <v>33161</v>
      </c>
      <c r="D6568" s="1350">
        <v>35000</v>
      </c>
      <c r="E6568" s="1351"/>
      <c r="F6568" s="1929">
        <f t="shared" si="102"/>
        <v>15351430.439999998</v>
      </c>
    </row>
    <row r="6569" spans="1:6" s="822" customFormat="1">
      <c r="A6569" s="1887">
        <v>45497</v>
      </c>
      <c r="B6569" s="1358"/>
      <c r="C6569" s="1349" t="s">
        <v>33162</v>
      </c>
      <c r="D6569" s="1350">
        <v>10000</v>
      </c>
      <c r="E6569" s="1351"/>
      <c r="F6569" s="1929">
        <f t="shared" si="102"/>
        <v>15361430.439999998</v>
      </c>
    </row>
    <row r="6570" spans="1:6" s="1461" customFormat="1">
      <c r="A6570" s="1886">
        <v>45497</v>
      </c>
      <c r="B6570" s="849"/>
      <c r="C6570" s="1045" t="s">
        <v>33163</v>
      </c>
      <c r="D6570" s="1047"/>
      <c r="E6570" s="1047">
        <v>200</v>
      </c>
      <c r="F6570" s="1926">
        <f t="shared" si="102"/>
        <v>15361230.439999998</v>
      </c>
    </row>
    <row r="6571" spans="1:6" s="822" customFormat="1">
      <c r="A6571" s="1887">
        <v>45498</v>
      </c>
      <c r="B6571" s="1358"/>
      <c r="C6571" s="1349" t="s">
        <v>33164</v>
      </c>
      <c r="D6571" s="1350">
        <v>70000</v>
      </c>
      <c r="E6571" s="1351"/>
      <c r="F6571" s="1929">
        <f t="shared" si="102"/>
        <v>15431230.439999998</v>
      </c>
    </row>
    <row r="6572" spans="1:6" s="822" customFormat="1">
      <c r="A6572" s="1887">
        <v>45498</v>
      </c>
      <c r="B6572" s="1358"/>
      <c r="C6572" s="1349" t="s">
        <v>33165</v>
      </c>
      <c r="D6572" s="1350">
        <v>105000</v>
      </c>
      <c r="E6572" s="1351"/>
      <c r="F6572" s="1929">
        <f t="shared" si="102"/>
        <v>15536230.439999998</v>
      </c>
    </row>
    <row r="6573" spans="1:6" s="1461" customFormat="1">
      <c r="A6573" s="1886">
        <v>45498</v>
      </c>
      <c r="B6573" s="849"/>
      <c r="C6573" s="1045" t="s">
        <v>33166</v>
      </c>
      <c r="D6573" s="1047">
        <v>0</v>
      </c>
      <c r="E6573" s="1047">
        <v>100</v>
      </c>
      <c r="F6573" s="1926">
        <f t="shared" si="102"/>
        <v>15536130.439999998</v>
      </c>
    </row>
    <row r="6574" spans="1:6" s="1461" customFormat="1">
      <c r="A6574" s="1886">
        <v>45499</v>
      </c>
      <c r="B6574" s="849"/>
      <c r="C6574" s="1045" t="s">
        <v>33167</v>
      </c>
      <c r="D6574" s="1047">
        <v>0</v>
      </c>
      <c r="E6574" s="1313">
        <v>10000000</v>
      </c>
      <c r="F6574" s="1926">
        <f t="shared" si="102"/>
        <v>5536130.4399999976</v>
      </c>
    </row>
    <row r="6575" spans="1:6" s="1461" customFormat="1">
      <c r="A6575" s="1886">
        <v>45499</v>
      </c>
      <c r="B6575" s="849"/>
      <c r="C6575" s="1045" t="s">
        <v>33168</v>
      </c>
      <c r="D6575" s="1047">
        <v>0</v>
      </c>
      <c r="E6575" s="1313">
        <v>5000000</v>
      </c>
      <c r="F6575" s="1926">
        <f t="shared" si="102"/>
        <v>536130.43999999762</v>
      </c>
    </row>
    <row r="6576" spans="1:6" s="1461" customFormat="1">
      <c r="A6576" s="1886">
        <v>45499</v>
      </c>
      <c r="B6576" s="849"/>
      <c r="C6576" s="1045" t="s">
        <v>33169</v>
      </c>
      <c r="D6576" s="1047">
        <v>0</v>
      </c>
      <c r="E6576" s="1047">
        <v>50</v>
      </c>
      <c r="F6576" s="1926">
        <f t="shared" si="102"/>
        <v>536080.43999999762</v>
      </c>
    </row>
    <row r="6577" spans="1:7" s="822" customFormat="1">
      <c r="A6577" s="1887">
        <v>45499</v>
      </c>
      <c r="B6577" s="1358"/>
      <c r="C6577" s="1349" t="s">
        <v>33170</v>
      </c>
      <c r="D6577" s="1350">
        <v>80000</v>
      </c>
      <c r="E6577" s="1351"/>
      <c r="F6577" s="1929">
        <f t="shared" si="102"/>
        <v>616080.43999999762</v>
      </c>
    </row>
    <row r="6578" spans="1:7" s="1597" customFormat="1">
      <c r="A6578" s="1935">
        <v>45499</v>
      </c>
      <c r="B6578" s="1358"/>
      <c r="C6578" s="2417" t="s">
        <v>33171</v>
      </c>
      <c r="D6578" s="1596">
        <v>10000</v>
      </c>
      <c r="E6578" s="2418"/>
      <c r="F6578" s="2095">
        <f t="shared" si="102"/>
        <v>626080.43999999762</v>
      </c>
    </row>
    <row r="6579" spans="1:7" s="822" customFormat="1">
      <c r="A6579" s="1887">
        <v>45499</v>
      </c>
      <c r="B6579" s="1358"/>
      <c r="C6579" s="1349" t="s">
        <v>33172</v>
      </c>
      <c r="D6579" s="1350">
        <v>95000</v>
      </c>
      <c r="E6579" s="1351"/>
      <c r="F6579" s="1929">
        <f t="shared" si="102"/>
        <v>721080.43999999762</v>
      </c>
    </row>
    <row r="6580" spans="1:7" s="1461" customFormat="1">
      <c r="A6580" s="1886">
        <v>45499</v>
      </c>
      <c r="B6580" s="849"/>
      <c r="C6580" s="1045" t="s">
        <v>33173</v>
      </c>
      <c r="D6580" s="1047"/>
      <c r="E6580" s="1047">
        <v>150</v>
      </c>
      <c r="F6580" s="1926">
        <f t="shared" si="102"/>
        <v>720930.43999999762</v>
      </c>
    </row>
    <row r="6581" spans="1:7" s="822" customFormat="1">
      <c r="A6581" s="1887">
        <v>45500</v>
      </c>
      <c r="B6581" s="1358"/>
      <c r="C6581" s="1349" t="s">
        <v>33174</v>
      </c>
      <c r="D6581" s="1350">
        <v>111500</v>
      </c>
      <c r="E6581" s="1351"/>
      <c r="F6581" s="1929">
        <f t="shared" si="102"/>
        <v>832430.43999999762</v>
      </c>
    </row>
    <row r="6582" spans="1:7" s="822" customFormat="1">
      <c r="A6582" s="1887">
        <v>45500</v>
      </c>
      <c r="B6582" s="1358"/>
      <c r="C6582" s="1349" t="s">
        <v>33175</v>
      </c>
      <c r="D6582" s="1350">
        <v>40000</v>
      </c>
      <c r="E6582" s="1351"/>
      <c r="F6582" s="1929">
        <f t="shared" si="102"/>
        <v>872430.43999999762</v>
      </c>
    </row>
    <row r="6583" spans="1:7" s="822" customFormat="1">
      <c r="A6583" s="1887">
        <v>45500</v>
      </c>
      <c r="B6583" s="1358"/>
      <c r="C6583" s="1349" t="s">
        <v>33176</v>
      </c>
      <c r="D6583" s="1350">
        <v>125000</v>
      </c>
      <c r="E6583" s="1351"/>
      <c r="F6583" s="1929">
        <f t="shared" si="102"/>
        <v>997430.43999999762</v>
      </c>
    </row>
    <row r="6584" spans="1:7" s="822" customFormat="1">
      <c r="A6584" s="1887">
        <v>45500</v>
      </c>
      <c r="B6584" s="1358"/>
      <c r="C6584" s="1349" t="s">
        <v>33177</v>
      </c>
      <c r="D6584" s="1350">
        <v>40000</v>
      </c>
      <c r="E6584" s="1351"/>
      <c r="F6584" s="1929">
        <f t="shared" si="102"/>
        <v>1037430.4399999976</v>
      </c>
    </row>
    <row r="6585" spans="1:7" s="822" customFormat="1">
      <c r="A6585" s="1887">
        <v>45500</v>
      </c>
      <c r="B6585" s="1358"/>
      <c r="C6585" s="1349" t="s">
        <v>33178</v>
      </c>
      <c r="D6585" s="1350">
        <v>35000</v>
      </c>
      <c r="E6585" s="1351"/>
      <c r="F6585" s="1929">
        <f t="shared" si="102"/>
        <v>1072430.4399999976</v>
      </c>
    </row>
    <row r="6586" spans="1:7" s="822" customFormat="1">
      <c r="A6586" s="1887">
        <v>45500</v>
      </c>
      <c r="B6586" s="1358"/>
      <c r="C6586" s="1349" t="s">
        <v>33179</v>
      </c>
      <c r="D6586" s="1350">
        <v>40000</v>
      </c>
      <c r="E6586" s="1351"/>
      <c r="F6586" s="1929">
        <f t="shared" si="102"/>
        <v>1112430.4399999976</v>
      </c>
    </row>
    <row r="6587" spans="1:7" s="1597" customFormat="1">
      <c r="A6587" s="1935">
        <v>45500</v>
      </c>
      <c r="B6587" s="1358"/>
      <c r="C6587" s="2417" t="s">
        <v>33180</v>
      </c>
      <c r="D6587" s="1596">
        <v>20000</v>
      </c>
      <c r="E6587" s="2418"/>
      <c r="F6587" s="1929">
        <f t="shared" si="102"/>
        <v>1132430.4399999976</v>
      </c>
    </row>
    <row r="6588" spans="1:7" s="822" customFormat="1">
      <c r="A6588" s="1887">
        <v>45500</v>
      </c>
      <c r="B6588" s="1358"/>
      <c r="C6588" s="1349" t="s">
        <v>33181</v>
      </c>
      <c r="D6588" s="1350">
        <v>45000</v>
      </c>
      <c r="E6588" s="1351"/>
      <c r="F6588" s="1929">
        <f t="shared" si="102"/>
        <v>1177430.4399999976</v>
      </c>
    </row>
    <row r="6589" spans="1:7" s="822" customFormat="1">
      <c r="A6589" s="1887">
        <v>45500</v>
      </c>
      <c r="B6589" s="1358"/>
      <c r="C6589" s="1349" t="s">
        <v>33182</v>
      </c>
      <c r="D6589" s="1350">
        <v>80000</v>
      </c>
      <c r="E6589" s="1351"/>
      <c r="F6589" s="1929">
        <f t="shared" si="102"/>
        <v>1257430.4399999976</v>
      </c>
    </row>
    <row r="6590" spans="1:7" s="1597" customFormat="1">
      <c r="A6590" s="1935">
        <v>45500</v>
      </c>
      <c r="B6590" s="1358"/>
      <c r="C6590" s="2417" t="s">
        <v>33183</v>
      </c>
      <c r="D6590" s="1596">
        <v>15000</v>
      </c>
      <c r="E6590" s="2418"/>
      <c r="F6590" s="1929">
        <f t="shared" si="102"/>
        <v>1272430.4399999976</v>
      </c>
      <c r="G6590" s="1597" t="s">
        <v>32369</v>
      </c>
    </row>
    <row r="6591" spans="1:7" s="1461" customFormat="1">
      <c r="A6591" s="1886">
        <v>45500</v>
      </c>
      <c r="B6591" s="849"/>
      <c r="C6591" s="1045" t="s">
        <v>33184</v>
      </c>
      <c r="D6591" s="1047"/>
      <c r="E6591" s="1047">
        <v>500</v>
      </c>
      <c r="F6591" s="1926">
        <f t="shared" si="102"/>
        <v>1271930.4399999976</v>
      </c>
    </row>
    <row r="6592" spans="1:7" s="1597" customFormat="1">
      <c r="A6592" s="1935">
        <v>45501</v>
      </c>
      <c r="B6592" s="1358"/>
      <c r="C6592" s="2417" t="s">
        <v>33185</v>
      </c>
      <c r="D6592" s="1596">
        <v>30000</v>
      </c>
      <c r="E6592" s="2418"/>
      <c r="F6592" s="2095">
        <f t="shared" si="102"/>
        <v>1301930.4399999976</v>
      </c>
    </row>
    <row r="6593" spans="1:6" s="1461" customFormat="1">
      <c r="A6593" s="1886">
        <v>45501</v>
      </c>
      <c r="B6593" s="849"/>
      <c r="C6593" s="1045" t="s">
        <v>33186</v>
      </c>
      <c r="D6593" s="1047"/>
      <c r="E6593" s="1047">
        <v>50</v>
      </c>
      <c r="F6593" s="1926">
        <f t="shared" si="102"/>
        <v>1301880.4399999976</v>
      </c>
    </row>
    <row r="6594" spans="1:6" s="822" customFormat="1">
      <c r="A6594" s="1887">
        <v>45503</v>
      </c>
      <c r="B6594" s="1358"/>
      <c r="C6594" s="1349" t="s">
        <v>33187</v>
      </c>
      <c r="D6594" s="1350">
        <v>75000</v>
      </c>
      <c r="E6594" s="1351"/>
      <c r="F6594" s="1929">
        <f t="shared" si="102"/>
        <v>1376880.4399999976</v>
      </c>
    </row>
    <row r="6595" spans="1:6" s="822" customFormat="1">
      <c r="A6595" s="1887">
        <v>45503</v>
      </c>
      <c r="B6595" s="1358"/>
      <c r="C6595" s="1349" t="s">
        <v>33188</v>
      </c>
      <c r="D6595" s="1350">
        <v>95000</v>
      </c>
      <c r="E6595" s="1351"/>
      <c r="F6595" s="1929">
        <f t="shared" ref="F6595:F6662" si="103">F6594-E6595+D6595</f>
        <v>1471880.4399999976</v>
      </c>
    </row>
    <row r="6596" spans="1:6" s="822" customFormat="1">
      <c r="A6596" s="1887">
        <v>45503</v>
      </c>
      <c r="B6596" s="1358"/>
      <c r="C6596" s="1349" t="s">
        <v>33189</v>
      </c>
      <c r="D6596" s="1350">
        <v>35000</v>
      </c>
      <c r="E6596" s="1351"/>
      <c r="F6596" s="1929">
        <f t="shared" si="103"/>
        <v>1506880.4399999976</v>
      </c>
    </row>
    <row r="6597" spans="1:6" s="1461" customFormat="1">
      <c r="A6597" s="1886">
        <v>45504</v>
      </c>
      <c r="B6597" s="849"/>
      <c r="C6597" s="1045" t="s">
        <v>33190</v>
      </c>
      <c r="D6597" s="1047"/>
      <c r="E6597" s="1047">
        <v>150</v>
      </c>
      <c r="F6597" s="1926">
        <f>F6596-E6597+D6597</f>
        <v>1506730.4399999976</v>
      </c>
    </row>
    <row r="6598" spans="1:6" s="822" customFormat="1">
      <c r="A6598" s="1887">
        <v>45504</v>
      </c>
      <c r="B6598" s="1358"/>
      <c r="C6598" s="1349" t="s">
        <v>33892</v>
      </c>
      <c r="D6598" s="1350">
        <v>20000</v>
      </c>
      <c r="E6598" s="1351"/>
      <c r="F6598" s="1929">
        <f t="shared" ref="F6598:F6601" si="104">F6597-E6598+D6598</f>
        <v>1526730.4399999976</v>
      </c>
    </row>
    <row r="6599" spans="1:6" s="822" customFormat="1">
      <c r="A6599" s="1887">
        <v>45504</v>
      </c>
      <c r="B6599" s="1358"/>
      <c r="C6599" s="1349" t="s">
        <v>33893</v>
      </c>
      <c r="D6599" s="1350">
        <v>45000</v>
      </c>
      <c r="E6599" s="1351"/>
      <c r="F6599" s="1929">
        <f t="shared" si="104"/>
        <v>1571730.4399999976</v>
      </c>
    </row>
    <row r="6600" spans="1:6" s="1461" customFormat="1">
      <c r="A6600" s="1886">
        <v>45504</v>
      </c>
      <c r="B6600" s="849"/>
      <c r="C6600" s="1045" t="s">
        <v>33894</v>
      </c>
      <c r="D6600" s="1313">
        <v>40000</v>
      </c>
      <c r="E6600" s="1047"/>
      <c r="F6600" s="1926">
        <f t="shared" si="104"/>
        <v>1611730.4399999976</v>
      </c>
    </row>
    <row r="6601" spans="1:6" s="1461" customFormat="1">
      <c r="A6601" s="1886">
        <v>45504</v>
      </c>
      <c r="B6601" s="849"/>
      <c r="C6601" s="1045" t="s">
        <v>33895</v>
      </c>
      <c r="D6601" s="1047"/>
      <c r="E6601" s="1047">
        <v>150</v>
      </c>
      <c r="F6601" s="1926">
        <f t="shared" si="104"/>
        <v>1611580.4399999976</v>
      </c>
    </row>
    <row r="6602" spans="1:6" s="822" customFormat="1">
      <c r="A6602" s="1887">
        <v>45505</v>
      </c>
      <c r="B6602" s="1358"/>
      <c r="C6602" s="1349" t="s">
        <v>33857</v>
      </c>
      <c r="D6602" s="1350">
        <v>40000</v>
      </c>
      <c r="E6602" s="1351"/>
      <c r="F6602" s="1929">
        <f>F6597-E6602+D6602</f>
        <v>1546730.4399999976</v>
      </c>
    </row>
    <row r="6603" spans="1:6" s="822" customFormat="1">
      <c r="A6603" s="1887">
        <v>45505</v>
      </c>
      <c r="B6603" s="1358"/>
      <c r="C6603" s="1349" t="s">
        <v>33858</v>
      </c>
      <c r="D6603" s="1350">
        <v>23000</v>
      </c>
      <c r="E6603" s="1351"/>
      <c r="F6603" s="1929">
        <f t="shared" si="103"/>
        <v>1569730.4399999976</v>
      </c>
    </row>
    <row r="6604" spans="1:6" s="1461" customFormat="1">
      <c r="A6604" s="1886">
        <v>45505</v>
      </c>
      <c r="B6604" s="849"/>
      <c r="C6604" s="1045" t="s">
        <v>33859</v>
      </c>
      <c r="D6604" s="1047"/>
      <c r="E6604" s="1047">
        <v>100</v>
      </c>
      <c r="F6604" s="1926">
        <f t="shared" si="103"/>
        <v>1569630.4399999976</v>
      </c>
    </row>
    <row r="6605" spans="1:6" s="822" customFormat="1">
      <c r="A6605" s="1887">
        <v>45506</v>
      </c>
      <c r="B6605" s="1358"/>
      <c r="C6605" s="1349" t="s">
        <v>33860</v>
      </c>
      <c r="D6605" s="1350">
        <v>29500</v>
      </c>
      <c r="E6605" s="1351"/>
      <c r="F6605" s="1929">
        <f t="shared" si="103"/>
        <v>1599130.4399999976</v>
      </c>
    </row>
    <row r="6606" spans="1:6" s="822" customFormat="1">
      <c r="A6606" s="1887">
        <v>45506</v>
      </c>
      <c r="B6606" s="1358"/>
      <c r="C6606" s="1349" t="s">
        <v>33861</v>
      </c>
      <c r="D6606" s="1350">
        <v>111500</v>
      </c>
      <c r="E6606" s="1351"/>
      <c r="F6606" s="1929">
        <f t="shared" si="103"/>
        <v>1710630.4399999976</v>
      </c>
    </row>
    <row r="6607" spans="1:6" s="822" customFormat="1">
      <c r="A6607" s="1887">
        <v>45506</v>
      </c>
      <c r="B6607" s="1358"/>
      <c r="C6607" s="1349" t="s">
        <v>33862</v>
      </c>
      <c r="D6607" s="1350">
        <v>40000</v>
      </c>
      <c r="E6607" s="1351"/>
      <c r="F6607" s="1929">
        <f t="shared" si="103"/>
        <v>1750630.4399999976</v>
      </c>
    </row>
    <row r="6608" spans="1:6" s="1597" customFormat="1">
      <c r="A6608" s="1935">
        <v>45506</v>
      </c>
      <c r="B6608" s="1358"/>
      <c r="C6608" s="2417" t="s">
        <v>33863</v>
      </c>
      <c r="D6608" s="1596">
        <v>90500</v>
      </c>
      <c r="E6608" s="2418"/>
      <c r="F6608" s="1929">
        <f t="shared" si="103"/>
        <v>1841130.4399999976</v>
      </c>
    </row>
    <row r="6609" spans="1:6" s="822" customFormat="1">
      <c r="A6609" s="1887">
        <v>45506</v>
      </c>
      <c r="B6609" s="1358"/>
      <c r="C6609" s="1349" t="s">
        <v>33864</v>
      </c>
      <c r="D6609" s="1350">
        <v>100000</v>
      </c>
      <c r="E6609" s="1351"/>
      <c r="F6609" s="1929">
        <f t="shared" si="103"/>
        <v>1941130.4399999976</v>
      </c>
    </row>
    <row r="6610" spans="1:6" s="1461" customFormat="1">
      <c r="A6610" s="1886">
        <v>45506</v>
      </c>
      <c r="B6610" s="849"/>
      <c r="C6610" s="1045" t="s">
        <v>33865</v>
      </c>
      <c r="D6610" s="1047"/>
      <c r="E6610" s="1047">
        <v>250</v>
      </c>
      <c r="F6610" s="1926">
        <f t="shared" si="103"/>
        <v>1940880.4399999976</v>
      </c>
    </row>
    <row r="6611" spans="1:6" s="822" customFormat="1">
      <c r="A6611" s="1887">
        <v>45507</v>
      </c>
      <c r="B6611" s="1358"/>
      <c r="C6611" s="1349" t="s">
        <v>33866</v>
      </c>
      <c r="D6611" s="1350">
        <v>30000</v>
      </c>
      <c r="E6611" s="1351"/>
      <c r="F6611" s="1929">
        <f t="shared" si="103"/>
        <v>1970880.4399999976</v>
      </c>
    </row>
    <row r="6612" spans="1:6" s="822" customFormat="1">
      <c r="A6612" s="1887">
        <v>45507</v>
      </c>
      <c r="B6612" s="1358"/>
      <c r="C6612" s="1349" t="s">
        <v>33867</v>
      </c>
      <c r="D6612" s="1350">
        <v>45000</v>
      </c>
      <c r="E6612" s="1351"/>
      <c r="F6612" s="1929">
        <f t="shared" si="103"/>
        <v>2015880.4399999976</v>
      </c>
    </row>
    <row r="6613" spans="1:6" s="822" customFormat="1">
      <c r="A6613" s="1887">
        <v>45507</v>
      </c>
      <c r="B6613" s="1358"/>
      <c r="C6613" s="1349" t="s">
        <v>33868</v>
      </c>
      <c r="D6613" s="1350">
        <v>45000</v>
      </c>
      <c r="E6613" s="1351"/>
      <c r="F6613" s="1929">
        <f t="shared" si="103"/>
        <v>2060880.4399999976</v>
      </c>
    </row>
    <row r="6614" spans="1:6" s="822" customFormat="1">
      <c r="A6614" s="1887">
        <v>45507</v>
      </c>
      <c r="B6614" s="1358"/>
      <c r="C6614" s="1349" t="s">
        <v>33869</v>
      </c>
      <c r="D6614" s="1350">
        <v>10000</v>
      </c>
      <c r="E6614" s="1351"/>
      <c r="F6614" s="1929">
        <f t="shared" si="103"/>
        <v>2070880.4399999976</v>
      </c>
    </row>
    <row r="6615" spans="1:6" s="822" customFormat="1">
      <c r="A6615" s="1887">
        <v>45507</v>
      </c>
      <c r="B6615" s="1358"/>
      <c r="C6615" s="1349" t="s">
        <v>33870</v>
      </c>
      <c r="D6615" s="1350">
        <v>40000</v>
      </c>
      <c r="E6615" s="1351"/>
      <c r="F6615" s="1929">
        <f t="shared" si="103"/>
        <v>2110880.4399999976</v>
      </c>
    </row>
    <row r="6616" spans="1:6" s="1461" customFormat="1">
      <c r="A6616" s="1886">
        <v>45507</v>
      </c>
      <c r="B6616" s="849"/>
      <c r="C6616" s="1045" t="s">
        <v>33871</v>
      </c>
      <c r="D6616" s="1047"/>
      <c r="E6616" s="1047">
        <v>250</v>
      </c>
      <c r="F6616" s="1926">
        <f t="shared" si="103"/>
        <v>2110630.4399999976</v>
      </c>
    </row>
    <row r="6617" spans="1:6" s="822" customFormat="1">
      <c r="A6617" s="1887">
        <v>45508</v>
      </c>
      <c r="B6617" s="1358"/>
      <c r="C6617" s="1349" t="s">
        <v>33872</v>
      </c>
      <c r="D6617" s="1350">
        <v>35000</v>
      </c>
      <c r="E6617" s="1351"/>
      <c r="F6617" s="1929">
        <f t="shared" si="103"/>
        <v>2145630.4399999976</v>
      </c>
    </row>
    <row r="6618" spans="1:6" s="822" customFormat="1">
      <c r="A6618" s="1887">
        <v>45508</v>
      </c>
      <c r="B6618" s="1358"/>
      <c r="C6618" s="1349" t="s">
        <v>33873</v>
      </c>
      <c r="D6618" s="1350">
        <v>40000</v>
      </c>
      <c r="E6618" s="1351"/>
      <c r="F6618" s="1929">
        <f t="shared" si="103"/>
        <v>2185630.4399999976</v>
      </c>
    </row>
    <row r="6619" spans="1:6" s="1461" customFormat="1">
      <c r="A6619" s="1886">
        <v>45508</v>
      </c>
      <c r="B6619" s="849"/>
      <c r="C6619" s="1045" t="s">
        <v>33874</v>
      </c>
      <c r="D6619" s="1047"/>
      <c r="E6619" s="1047">
        <v>100</v>
      </c>
      <c r="F6619" s="1926">
        <f t="shared" si="103"/>
        <v>2185530.4399999976</v>
      </c>
    </row>
    <row r="6620" spans="1:6" s="822" customFormat="1">
      <c r="A6620" s="1887">
        <v>45509</v>
      </c>
      <c r="B6620" s="1358"/>
      <c r="C6620" s="1349" t="s">
        <v>33875</v>
      </c>
      <c r="D6620" s="1350">
        <v>120000</v>
      </c>
      <c r="E6620" s="1351"/>
      <c r="F6620" s="1929">
        <f t="shared" si="103"/>
        <v>2305530.4399999976</v>
      </c>
    </row>
    <row r="6621" spans="1:6" s="1461" customFormat="1">
      <c r="A6621" s="1886">
        <v>45509</v>
      </c>
      <c r="B6621" s="849"/>
      <c r="C6621" s="1045" t="s">
        <v>33876</v>
      </c>
      <c r="D6621" s="1047"/>
      <c r="E6621" s="1047">
        <v>50</v>
      </c>
      <c r="F6621" s="1926">
        <f t="shared" si="103"/>
        <v>2305480.4399999976</v>
      </c>
    </row>
    <row r="6622" spans="1:6" s="822" customFormat="1">
      <c r="A6622" s="1887">
        <v>45511</v>
      </c>
      <c r="B6622" s="1358"/>
      <c r="C6622" s="1349" t="s">
        <v>33877</v>
      </c>
      <c r="D6622" s="1350">
        <v>36000</v>
      </c>
      <c r="E6622" s="1351"/>
      <c r="F6622" s="1929">
        <f t="shared" si="103"/>
        <v>2341480.4399999976</v>
      </c>
    </row>
    <row r="6623" spans="1:6" s="1461" customFormat="1">
      <c r="A6623" s="1886">
        <v>45511</v>
      </c>
      <c r="B6623" s="849"/>
      <c r="C6623" s="1045" t="s">
        <v>33878</v>
      </c>
      <c r="D6623" s="1047"/>
      <c r="E6623" s="1047">
        <v>50</v>
      </c>
      <c r="F6623" s="1926">
        <f t="shared" si="103"/>
        <v>2341430.4399999976</v>
      </c>
    </row>
    <row r="6624" spans="1:6" s="822" customFormat="1">
      <c r="A6624" s="1887">
        <v>45512</v>
      </c>
      <c r="B6624" s="1358"/>
      <c r="C6624" s="1349" t="s">
        <v>33879</v>
      </c>
      <c r="D6624" s="1350">
        <v>30000</v>
      </c>
      <c r="E6624" s="1351"/>
      <c r="F6624" s="1929">
        <f t="shared" si="103"/>
        <v>2371430.4399999976</v>
      </c>
    </row>
    <row r="6625" spans="1:6" s="822" customFormat="1">
      <c r="A6625" s="1887">
        <v>45512</v>
      </c>
      <c r="B6625" s="1358"/>
      <c r="C6625" s="1349" t="s">
        <v>33880</v>
      </c>
      <c r="D6625" s="1350">
        <v>80000</v>
      </c>
      <c r="E6625" s="1351"/>
      <c r="F6625" s="1929">
        <f t="shared" si="103"/>
        <v>2451430.4399999976</v>
      </c>
    </row>
    <row r="6626" spans="1:6" s="1461" customFormat="1">
      <c r="A6626" s="1886">
        <v>45512</v>
      </c>
      <c r="B6626" s="849"/>
      <c r="C6626" s="1045" t="s">
        <v>33881</v>
      </c>
      <c r="D6626" s="1047"/>
      <c r="E6626" s="1047">
        <v>100</v>
      </c>
      <c r="F6626" s="1926">
        <f t="shared" si="103"/>
        <v>2451330.4399999976</v>
      </c>
    </row>
    <row r="6627" spans="1:6" s="822" customFormat="1">
      <c r="A6627" s="1887">
        <v>45513</v>
      </c>
      <c r="B6627" s="1358"/>
      <c r="C6627" s="1349" t="s">
        <v>33882</v>
      </c>
      <c r="D6627" s="1350">
        <v>107000</v>
      </c>
      <c r="E6627" s="1351"/>
      <c r="F6627" s="1929">
        <f t="shared" si="103"/>
        <v>2558330.4399999976</v>
      </c>
    </row>
    <row r="6628" spans="1:6" s="1461" customFormat="1">
      <c r="A6628" s="1886">
        <v>45513</v>
      </c>
      <c r="B6628" s="849"/>
      <c r="C6628" s="1045" t="s">
        <v>33883</v>
      </c>
      <c r="D6628" s="1047"/>
      <c r="E6628" s="1047">
        <v>50</v>
      </c>
      <c r="F6628" s="1926">
        <f t="shared" si="103"/>
        <v>2558280.4399999976</v>
      </c>
    </row>
    <row r="6629" spans="1:6" s="822" customFormat="1">
      <c r="A6629" s="1887">
        <v>45514</v>
      </c>
      <c r="B6629" s="1358"/>
      <c r="C6629" s="1349" t="s">
        <v>33884</v>
      </c>
      <c r="D6629" s="1350">
        <v>30000</v>
      </c>
      <c r="E6629" s="1351"/>
      <c r="F6629" s="1929">
        <f t="shared" si="103"/>
        <v>2588280.4399999976</v>
      </c>
    </row>
    <row r="6630" spans="1:6" s="1597" customFormat="1">
      <c r="A6630" s="1935">
        <v>45514</v>
      </c>
      <c r="B6630" s="1358"/>
      <c r="C6630" s="2417" t="s">
        <v>33885</v>
      </c>
      <c r="D6630" s="1596">
        <v>100000</v>
      </c>
      <c r="E6630" s="2418"/>
      <c r="F6630" s="1929">
        <f t="shared" si="103"/>
        <v>2688280.4399999976</v>
      </c>
    </row>
    <row r="6631" spans="1:6" s="822" customFormat="1">
      <c r="A6631" s="1887">
        <v>45514</v>
      </c>
      <c r="B6631" s="1358"/>
      <c r="C6631" s="1349" t="s">
        <v>33886</v>
      </c>
      <c r="D6631" s="1350">
        <v>95000</v>
      </c>
      <c r="E6631" s="1351"/>
      <c r="F6631" s="1929">
        <f t="shared" si="103"/>
        <v>2783280.4399999976</v>
      </c>
    </row>
    <row r="6632" spans="1:6" s="1461" customFormat="1">
      <c r="A6632" s="1886">
        <v>45514</v>
      </c>
      <c r="B6632" s="849"/>
      <c r="C6632" s="1045" t="s">
        <v>33887</v>
      </c>
      <c r="D6632" s="1047"/>
      <c r="E6632" s="1047">
        <v>150</v>
      </c>
      <c r="F6632" s="1926">
        <f t="shared" si="103"/>
        <v>2783130.4399999976</v>
      </c>
    </row>
    <row r="6633" spans="1:6" s="1597" customFormat="1">
      <c r="A6633" s="1935">
        <v>45515</v>
      </c>
      <c r="B6633" s="1358"/>
      <c r="C6633" s="2417" t="s">
        <v>33888</v>
      </c>
      <c r="D6633" s="1596">
        <v>71400</v>
      </c>
      <c r="E6633" s="2418"/>
      <c r="F6633" s="1929">
        <f t="shared" si="103"/>
        <v>2854530.4399999976</v>
      </c>
    </row>
    <row r="6634" spans="1:6" s="1461" customFormat="1">
      <c r="A6634" s="1886">
        <v>45515</v>
      </c>
      <c r="B6634" s="849"/>
      <c r="C6634" s="1045" t="s">
        <v>33889</v>
      </c>
      <c r="D6634" s="1047"/>
      <c r="E6634" s="1047">
        <v>50</v>
      </c>
      <c r="F6634" s="1926">
        <f t="shared" si="103"/>
        <v>2854480.4399999976</v>
      </c>
    </row>
    <row r="6635" spans="1:6" s="822" customFormat="1">
      <c r="A6635" s="1887">
        <v>45516</v>
      </c>
      <c r="B6635" s="1358"/>
      <c r="C6635" s="1349" t="s">
        <v>33890</v>
      </c>
      <c r="D6635" s="1350">
        <v>95000</v>
      </c>
      <c r="E6635" s="1351"/>
      <c r="F6635" s="1929">
        <f t="shared" si="103"/>
        <v>2949480.4399999976</v>
      </c>
    </row>
    <row r="6636" spans="1:6" s="1461" customFormat="1">
      <c r="A6636" s="1886">
        <v>45516</v>
      </c>
      <c r="B6636" s="849"/>
      <c r="C6636" s="1045" t="s">
        <v>33891</v>
      </c>
      <c r="D6636" s="1047"/>
      <c r="E6636" s="1047">
        <v>50</v>
      </c>
      <c r="F6636" s="1926">
        <f t="shared" si="103"/>
        <v>2949430.4399999976</v>
      </c>
    </row>
    <row r="6637" spans="1:6" s="822" customFormat="1">
      <c r="A6637" s="1887">
        <v>45517</v>
      </c>
      <c r="B6637" s="1358"/>
      <c r="C6637" s="1349" t="s">
        <v>33984</v>
      </c>
      <c r="D6637" s="1350">
        <v>40000</v>
      </c>
      <c r="E6637" s="1351"/>
      <c r="F6637" s="1929">
        <f t="shared" si="103"/>
        <v>2989430.4399999976</v>
      </c>
    </row>
    <row r="6638" spans="1:6" s="1461" customFormat="1">
      <c r="A6638" s="1886">
        <v>45517</v>
      </c>
      <c r="B6638" s="849"/>
      <c r="C6638" s="1045" t="s">
        <v>33985</v>
      </c>
      <c r="D6638" s="1047"/>
      <c r="E6638" s="1047">
        <v>50</v>
      </c>
      <c r="F6638" s="1926">
        <f t="shared" si="103"/>
        <v>2989380.4399999976</v>
      </c>
    </row>
    <row r="6639" spans="1:6" s="2512" customFormat="1">
      <c r="A6639" s="2507">
        <v>45518</v>
      </c>
      <c r="B6639" s="849"/>
      <c r="C6639" s="2508" t="s">
        <v>33986</v>
      </c>
      <c r="D6639" s="2509">
        <v>40000</v>
      </c>
      <c r="E6639" s="2510"/>
      <c r="F6639" s="2511">
        <f t="shared" si="103"/>
        <v>3029380.4399999976</v>
      </c>
    </row>
    <row r="6640" spans="1:6" s="1461" customFormat="1">
      <c r="A6640" s="1886">
        <v>45518</v>
      </c>
      <c r="B6640" s="849"/>
      <c r="C6640" s="1045" t="s">
        <v>33987</v>
      </c>
      <c r="D6640" s="1047"/>
      <c r="E6640" s="1047">
        <v>50</v>
      </c>
      <c r="F6640" s="1926">
        <f t="shared" si="103"/>
        <v>3029330.4399999976</v>
      </c>
    </row>
    <row r="6641" spans="1:6" s="822" customFormat="1">
      <c r="A6641" s="1887">
        <v>45519</v>
      </c>
      <c r="B6641" s="1358"/>
      <c r="C6641" s="1349" t="s">
        <v>33988</v>
      </c>
      <c r="D6641" s="1350">
        <v>20000</v>
      </c>
      <c r="E6641" s="1351"/>
      <c r="F6641" s="1929">
        <f t="shared" si="103"/>
        <v>3049330.4399999976</v>
      </c>
    </row>
    <row r="6642" spans="1:6" s="1461" customFormat="1">
      <c r="A6642" s="1886">
        <v>45519</v>
      </c>
      <c r="B6642" s="849"/>
      <c r="C6642" s="1045" t="s">
        <v>33989</v>
      </c>
      <c r="D6642" s="1313">
        <v>5000000</v>
      </c>
      <c r="E6642" s="1047"/>
      <c r="F6642" s="1926">
        <f t="shared" si="103"/>
        <v>8049330.4399999976</v>
      </c>
    </row>
    <row r="6643" spans="1:6" s="1461" customFormat="1">
      <c r="A6643" s="1886">
        <v>45519</v>
      </c>
      <c r="B6643" s="849"/>
      <c r="C6643" s="1045" t="s">
        <v>33990</v>
      </c>
      <c r="D6643" s="1047"/>
      <c r="E6643" s="1047">
        <v>100</v>
      </c>
      <c r="F6643" s="1926">
        <f t="shared" si="103"/>
        <v>8049230.4399999976</v>
      </c>
    </row>
    <row r="6644" spans="1:6" s="822" customFormat="1">
      <c r="A6644" s="1887">
        <v>45522</v>
      </c>
      <c r="B6644" s="1358"/>
      <c r="C6644" s="1349" t="s">
        <v>33991</v>
      </c>
      <c r="D6644" s="1350">
        <v>40000</v>
      </c>
      <c r="E6644" s="1351"/>
      <c r="F6644" s="1929">
        <f t="shared" si="103"/>
        <v>8089230.4399999976</v>
      </c>
    </row>
    <row r="6645" spans="1:6" s="1461" customFormat="1">
      <c r="A6645" s="1886">
        <v>45522</v>
      </c>
      <c r="B6645" s="849"/>
      <c r="C6645" s="1045" t="s">
        <v>33992</v>
      </c>
      <c r="D6645" s="1047"/>
      <c r="E6645" s="1047">
        <v>50</v>
      </c>
      <c r="F6645" s="1926">
        <f t="shared" si="103"/>
        <v>8089180.4399999976</v>
      </c>
    </row>
    <row r="6646" spans="1:6" s="822" customFormat="1">
      <c r="A6646" s="1887">
        <v>45523</v>
      </c>
      <c r="B6646" s="1358"/>
      <c r="C6646" s="1349" t="s">
        <v>33993</v>
      </c>
      <c r="D6646" s="1350">
        <v>75000</v>
      </c>
      <c r="E6646" s="1351"/>
      <c r="F6646" s="1929">
        <f t="shared" si="103"/>
        <v>8164180.4399999976</v>
      </c>
    </row>
    <row r="6647" spans="1:6" s="822" customFormat="1">
      <c r="A6647" s="1887">
        <v>45523</v>
      </c>
      <c r="B6647" s="1358"/>
      <c r="C6647" s="1349" t="s">
        <v>33994</v>
      </c>
      <c r="D6647" s="1350">
        <v>75000</v>
      </c>
      <c r="E6647" s="1351"/>
      <c r="F6647" s="1929">
        <f t="shared" si="103"/>
        <v>8239180.4399999976</v>
      </c>
    </row>
    <row r="6648" spans="1:6" s="822" customFormat="1">
      <c r="A6648" s="1887">
        <v>45523</v>
      </c>
      <c r="B6648" s="1358"/>
      <c r="C6648" s="1349" t="s">
        <v>33995</v>
      </c>
      <c r="D6648" s="1350">
        <v>35000</v>
      </c>
      <c r="E6648" s="1351"/>
      <c r="F6648" s="1929">
        <f t="shared" si="103"/>
        <v>8274180.4399999976</v>
      </c>
    </row>
    <row r="6649" spans="1:6" s="1461" customFormat="1">
      <c r="A6649" s="1886">
        <v>45523</v>
      </c>
      <c r="B6649" s="849"/>
      <c r="C6649" s="1045" t="s">
        <v>33996</v>
      </c>
      <c r="D6649" s="1047"/>
      <c r="E6649" s="1047">
        <v>150</v>
      </c>
      <c r="F6649" s="1926">
        <f t="shared" si="103"/>
        <v>8274030.4399999976</v>
      </c>
    </row>
    <row r="6650" spans="1:6" s="1461" customFormat="1">
      <c r="A6650" s="1886">
        <v>45524</v>
      </c>
      <c r="B6650" s="849"/>
      <c r="C6650" s="1045" t="s">
        <v>34063</v>
      </c>
      <c r="D6650" s="1047">
        <v>0</v>
      </c>
      <c r="E6650" s="1313">
        <v>7760656</v>
      </c>
      <c r="F6650" s="1926">
        <f t="shared" si="103"/>
        <v>513374.43999999762</v>
      </c>
    </row>
    <row r="6651" spans="1:6" s="822" customFormat="1">
      <c r="A6651" s="1887">
        <v>45524</v>
      </c>
      <c r="B6651" s="1358"/>
      <c r="C6651" s="1349" t="s">
        <v>34064</v>
      </c>
      <c r="D6651" s="1350">
        <v>45000</v>
      </c>
      <c r="E6651" s="1351">
        <v>0</v>
      </c>
      <c r="F6651" s="1929">
        <f t="shared" si="103"/>
        <v>558374.43999999762</v>
      </c>
    </row>
    <row r="6652" spans="1:6" s="1461" customFormat="1">
      <c r="A6652" s="1886">
        <v>45524</v>
      </c>
      <c r="B6652" s="849"/>
      <c r="C6652" s="1045" t="s">
        <v>34065</v>
      </c>
      <c r="D6652" s="1047">
        <v>0</v>
      </c>
      <c r="E6652" s="1047">
        <v>50</v>
      </c>
      <c r="F6652" s="1926">
        <f t="shared" si="103"/>
        <v>558324.43999999762</v>
      </c>
    </row>
    <row r="6653" spans="1:6" s="822" customFormat="1">
      <c r="A6653" s="1887">
        <v>45525</v>
      </c>
      <c r="B6653" s="1358"/>
      <c r="C6653" s="1349" t="s">
        <v>34066</v>
      </c>
      <c r="D6653" s="1350">
        <v>45000</v>
      </c>
      <c r="E6653" s="1351">
        <v>0</v>
      </c>
      <c r="F6653" s="1929">
        <f t="shared" si="103"/>
        <v>603324.43999999762</v>
      </c>
    </row>
    <row r="6654" spans="1:6" s="822" customFormat="1">
      <c r="A6654" s="1887">
        <v>45525</v>
      </c>
      <c r="B6654" s="1358"/>
      <c r="C6654" s="1349" t="s">
        <v>34067</v>
      </c>
      <c r="D6654" s="1350">
        <v>75000</v>
      </c>
      <c r="E6654" s="1351">
        <v>0</v>
      </c>
      <c r="F6654" s="1929">
        <f t="shared" si="103"/>
        <v>678324.43999999762</v>
      </c>
    </row>
    <row r="6655" spans="1:6" s="1461" customFormat="1">
      <c r="A6655" s="1886">
        <v>45525</v>
      </c>
      <c r="B6655" s="849"/>
      <c r="C6655" s="1045" t="s">
        <v>34068</v>
      </c>
      <c r="D6655" s="1047">
        <v>0</v>
      </c>
      <c r="E6655" s="1047">
        <v>100</v>
      </c>
      <c r="F6655" s="1926">
        <f t="shared" si="103"/>
        <v>678224.43999999762</v>
      </c>
    </row>
    <row r="6656" spans="1:6" s="822" customFormat="1">
      <c r="A6656" s="1887">
        <v>45527</v>
      </c>
      <c r="B6656" s="1358"/>
      <c r="C6656" s="1349" t="s">
        <v>34069</v>
      </c>
      <c r="D6656" s="1350">
        <v>50000</v>
      </c>
      <c r="E6656" s="1351">
        <v>0</v>
      </c>
      <c r="F6656" s="1929">
        <f t="shared" si="103"/>
        <v>728224.43999999762</v>
      </c>
    </row>
    <row r="6657" spans="1:6" s="822" customFormat="1">
      <c r="A6657" s="1887">
        <v>45527</v>
      </c>
      <c r="B6657" s="1358"/>
      <c r="C6657" s="1349" t="s">
        <v>34070</v>
      </c>
      <c r="D6657" s="1350">
        <v>45000</v>
      </c>
      <c r="E6657" s="1351">
        <v>0</v>
      </c>
      <c r="F6657" s="1929">
        <f t="shared" si="103"/>
        <v>773224.43999999762</v>
      </c>
    </row>
    <row r="6658" spans="1:6" s="822" customFormat="1">
      <c r="A6658" s="1887">
        <v>45527</v>
      </c>
      <c r="B6658" s="1358"/>
      <c r="C6658" s="1349" t="s">
        <v>34071</v>
      </c>
      <c r="D6658" s="1350">
        <v>50000</v>
      </c>
      <c r="E6658" s="1351">
        <v>0</v>
      </c>
      <c r="F6658" s="1929">
        <f t="shared" si="103"/>
        <v>823224.43999999762</v>
      </c>
    </row>
    <row r="6659" spans="1:6" s="822" customFormat="1">
      <c r="A6659" s="1887">
        <v>45527</v>
      </c>
      <c r="B6659" s="1358"/>
      <c r="C6659" s="1349" t="s">
        <v>34072</v>
      </c>
      <c r="D6659" s="1350">
        <v>40000</v>
      </c>
      <c r="E6659" s="1351">
        <v>0</v>
      </c>
      <c r="F6659" s="1929">
        <f t="shared" si="103"/>
        <v>863224.43999999762</v>
      </c>
    </row>
    <row r="6660" spans="1:6" s="1461" customFormat="1">
      <c r="A6660" s="1886">
        <v>45527</v>
      </c>
      <c r="B6660" s="849"/>
      <c r="C6660" s="1045" t="s">
        <v>34073</v>
      </c>
      <c r="D6660" s="1047">
        <v>0</v>
      </c>
      <c r="E6660" s="1047">
        <v>200</v>
      </c>
      <c r="F6660" s="1926">
        <f t="shared" si="103"/>
        <v>863024.43999999762</v>
      </c>
    </row>
    <row r="6661" spans="1:6" s="822" customFormat="1">
      <c r="A6661" s="1887">
        <v>45528</v>
      </c>
      <c r="B6661" s="1358"/>
      <c r="C6661" s="1349" t="s">
        <v>34078</v>
      </c>
      <c r="D6661" s="1350">
        <v>35000</v>
      </c>
      <c r="E6661" s="1351">
        <v>0</v>
      </c>
      <c r="F6661" s="1929">
        <f t="shared" si="103"/>
        <v>898024.43999999762</v>
      </c>
    </row>
    <row r="6662" spans="1:6" s="1461" customFormat="1">
      <c r="A6662" s="1886">
        <v>45528</v>
      </c>
      <c r="B6662" s="849"/>
      <c r="C6662" s="1045" t="s">
        <v>34074</v>
      </c>
      <c r="D6662" s="1047">
        <v>0</v>
      </c>
      <c r="E6662" s="1047">
        <v>50</v>
      </c>
      <c r="F6662" s="1926">
        <f t="shared" si="103"/>
        <v>897974.43999999762</v>
      </c>
    </row>
    <row r="6663" spans="1:6" s="822" customFormat="1">
      <c r="A6663" s="1887">
        <v>45530</v>
      </c>
      <c r="B6663" s="1358"/>
      <c r="C6663" s="1349" t="s">
        <v>34075</v>
      </c>
      <c r="D6663" s="1350">
        <v>75000</v>
      </c>
      <c r="E6663" s="1351">
        <v>0</v>
      </c>
      <c r="F6663" s="1929">
        <f t="shared" ref="F6663:F6726" si="105">F6662-E6663+D6663</f>
        <v>972974.43999999762</v>
      </c>
    </row>
    <row r="6664" spans="1:6" s="822" customFormat="1">
      <c r="A6664" s="1887">
        <v>45530</v>
      </c>
      <c r="B6664" s="1358"/>
      <c r="C6664" s="1349" t="s">
        <v>34076</v>
      </c>
      <c r="D6664" s="1350">
        <v>40000</v>
      </c>
      <c r="E6664" s="1351">
        <v>0</v>
      </c>
      <c r="F6664" s="1929">
        <f t="shared" si="105"/>
        <v>1012974.4399999976</v>
      </c>
    </row>
    <row r="6665" spans="1:6" s="1461" customFormat="1">
      <c r="A6665" s="1886">
        <v>45530</v>
      </c>
      <c r="B6665" s="849"/>
      <c r="C6665" s="1045" t="s">
        <v>34077</v>
      </c>
      <c r="D6665" s="1047">
        <v>0</v>
      </c>
      <c r="E6665" s="1047">
        <v>100</v>
      </c>
      <c r="F6665" s="1926">
        <f t="shared" si="105"/>
        <v>1012874.4399999976</v>
      </c>
    </row>
    <row r="6666" spans="1:6" s="822" customFormat="1">
      <c r="A6666" s="1887">
        <v>45531</v>
      </c>
      <c r="B6666" s="1358"/>
      <c r="C6666" s="1349" t="s">
        <v>34080</v>
      </c>
      <c r="D6666" s="1350">
        <v>10000</v>
      </c>
      <c r="E6666" s="1351"/>
      <c r="F6666" s="1929">
        <f t="shared" si="105"/>
        <v>1022874.4399999976</v>
      </c>
    </row>
    <row r="6667" spans="1:6" s="1461" customFormat="1">
      <c r="A6667" s="1886">
        <v>45531</v>
      </c>
      <c r="B6667" s="849"/>
      <c r="C6667" s="1045" t="s">
        <v>34081</v>
      </c>
      <c r="D6667" s="1313">
        <v>5576929.04</v>
      </c>
      <c r="E6667" s="1047"/>
      <c r="F6667" s="1926">
        <f t="shared" si="105"/>
        <v>6599803.4799999977</v>
      </c>
    </row>
    <row r="6668" spans="1:6" s="1461" customFormat="1">
      <c r="A6668" s="1886">
        <v>45531</v>
      </c>
      <c r="B6668" s="849"/>
      <c r="C6668" s="1045" t="s">
        <v>34082</v>
      </c>
      <c r="D6668" s="1047">
        <v>0</v>
      </c>
      <c r="E6668" s="1047">
        <v>100</v>
      </c>
      <c r="F6668" s="1926">
        <f t="shared" si="105"/>
        <v>6599703.4799999977</v>
      </c>
    </row>
    <row r="6669" spans="1:6" s="822" customFormat="1">
      <c r="A6669" s="1887">
        <v>45532</v>
      </c>
      <c r="B6669" s="1358"/>
      <c r="C6669" s="1349" t="s">
        <v>34083</v>
      </c>
      <c r="D6669" s="1350">
        <v>40000</v>
      </c>
      <c r="E6669" s="1351"/>
      <c r="F6669" s="1929">
        <f t="shared" si="105"/>
        <v>6639703.4799999977</v>
      </c>
    </row>
    <row r="6670" spans="1:6" s="822" customFormat="1">
      <c r="A6670" s="1887">
        <v>45532</v>
      </c>
      <c r="B6670" s="1358"/>
      <c r="C6670" s="1349" t="s">
        <v>34084</v>
      </c>
      <c r="D6670" s="1350">
        <v>10000</v>
      </c>
      <c r="E6670" s="1351"/>
      <c r="F6670" s="1929">
        <f t="shared" si="105"/>
        <v>6649703.4799999977</v>
      </c>
    </row>
    <row r="6671" spans="1:6" s="1461" customFormat="1">
      <c r="A6671" s="1886">
        <v>45532</v>
      </c>
      <c r="B6671" s="849"/>
      <c r="C6671" s="1045" t="s">
        <v>34085</v>
      </c>
      <c r="D6671" s="1047">
        <v>0</v>
      </c>
      <c r="E6671" s="1313">
        <v>5000000</v>
      </c>
      <c r="F6671" s="1926">
        <f t="shared" si="105"/>
        <v>1649703.4799999977</v>
      </c>
    </row>
    <row r="6672" spans="1:6" s="822" customFormat="1">
      <c r="A6672" s="1887">
        <v>45532</v>
      </c>
      <c r="B6672" s="1358"/>
      <c r="C6672" s="1349" t="s">
        <v>34086</v>
      </c>
      <c r="D6672" s="1350">
        <v>15000</v>
      </c>
      <c r="E6672" s="1351"/>
      <c r="F6672" s="1929">
        <f t="shared" si="105"/>
        <v>1664703.4799999977</v>
      </c>
    </row>
    <row r="6673" spans="1:6" s="1461" customFormat="1">
      <c r="A6673" s="1886">
        <v>45532</v>
      </c>
      <c r="B6673" s="849"/>
      <c r="C6673" s="1045" t="s">
        <v>34087</v>
      </c>
      <c r="D6673" s="1047">
        <v>0</v>
      </c>
      <c r="E6673" s="1047">
        <v>150</v>
      </c>
      <c r="F6673" s="1926">
        <f t="shared" si="105"/>
        <v>1664553.4799999977</v>
      </c>
    </row>
    <row r="6674" spans="1:6" s="822" customFormat="1">
      <c r="A6674" s="1887">
        <v>45533</v>
      </c>
      <c r="B6674" s="1358"/>
      <c r="C6674" s="1349" t="s">
        <v>34088</v>
      </c>
      <c r="D6674" s="1350">
        <v>10000</v>
      </c>
      <c r="E6674" s="1351"/>
      <c r="F6674" s="1929">
        <f t="shared" si="105"/>
        <v>1674553.4799999977</v>
      </c>
    </row>
    <row r="6675" spans="1:6" s="822" customFormat="1">
      <c r="A6675" s="1887">
        <v>45533</v>
      </c>
      <c r="B6675" s="1358"/>
      <c r="C6675" s="1349" t="s">
        <v>34089</v>
      </c>
      <c r="D6675" s="1350">
        <v>5000</v>
      </c>
      <c r="E6675" s="1351"/>
      <c r="F6675" s="1929">
        <f t="shared" si="105"/>
        <v>1679553.4799999977</v>
      </c>
    </row>
    <row r="6676" spans="1:6" s="822" customFormat="1">
      <c r="A6676" s="1887">
        <v>45533</v>
      </c>
      <c r="B6676" s="1358"/>
      <c r="C6676" s="1349" t="s">
        <v>34090</v>
      </c>
      <c r="D6676" s="1350">
        <v>40000</v>
      </c>
      <c r="E6676" s="1351"/>
      <c r="F6676" s="1929">
        <f t="shared" si="105"/>
        <v>1719553.4799999977</v>
      </c>
    </row>
    <row r="6677" spans="1:6" s="1461" customFormat="1">
      <c r="A6677" s="1886">
        <v>45533</v>
      </c>
      <c r="B6677" s="849"/>
      <c r="C6677" s="1045" t="s">
        <v>34091</v>
      </c>
      <c r="D6677" s="1047">
        <v>0</v>
      </c>
      <c r="E6677" s="1047">
        <v>100</v>
      </c>
      <c r="F6677" s="1926">
        <f t="shared" si="105"/>
        <v>1719453.4799999977</v>
      </c>
    </row>
    <row r="6678" spans="1:6" s="822" customFormat="1">
      <c r="A6678" s="1887">
        <v>45534</v>
      </c>
      <c r="B6678" s="1358"/>
      <c r="C6678" s="1349" t="s">
        <v>34092</v>
      </c>
      <c r="D6678" s="1350">
        <v>30000</v>
      </c>
      <c r="E6678" s="1351"/>
      <c r="F6678" s="1929">
        <f t="shared" si="105"/>
        <v>1749453.4799999977</v>
      </c>
    </row>
    <row r="6679" spans="1:6" s="1461" customFormat="1">
      <c r="A6679" s="1886">
        <v>45534</v>
      </c>
      <c r="B6679" s="849"/>
      <c r="C6679" s="1045" t="s">
        <v>34093</v>
      </c>
      <c r="D6679" s="1047">
        <v>0</v>
      </c>
      <c r="E6679" s="1047">
        <v>50</v>
      </c>
      <c r="F6679" s="1926">
        <f t="shared" si="105"/>
        <v>1749403.4799999977</v>
      </c>
    </row>
    <row r="6680" spans="1:6" s="822" customFormat="1">
      <c r="A6680" s="1887">
        <v>45535</v>
      </c>
      <c r="B6680" s="1358"/>
      <c r="C6680" s="1349" t="s">
        <v>34094</v>
      </c>
      <c r="D6680" s="1350">
        <v>50000</v>
      </c>
      <c r="E6680" s="1351"/>
      <c r="F6680" s="1929">
        <f t="shared" si="105"/>
        <v>1799403.4799999977</v>
      </c>
    </row>
    <row r="6681" spans="1:6" s="822" customFormat="1">
      <c r="A6681" s="1887">
        <v>45535</v>
      </c>
      <c r="B6681" s="1358"/>
      <c r="C6681" s="1349" t="s">
        <v>34095</v>
      </c>
      <c r="D6681" s="1350">
        <v>5000</v>
      </c>
      <c r="E6681" s="1351"/>
      <c r="F6681" s="1929">
        <f t="shared" si="105"/>
        <v>1804403.4799999977</v>
      </c>
    </row>
    <row r="6682" spans="1:6" s="1461" customFormat="1">
      <c r="A6682" s="1886">
        <v>45535</v>
      </c>
      <c r="B6682" s="849"/>
      <c r="C6682" s="1045" t="s">
        <v>34096</v>
      </c>
      <c r="D6682" s="1047">
        <v>0</v>
      </c>
      <c r="E6682" s="1047">
        <v>50</v>
      </c>
      <c r="F6682" s="1926">
        <f t="shared" si="105"/>
        <v>1804353.4799999977</v>
      </c>
    </row>
    <row r="6683" spans="1:6" s="1461" customFormat="1">
      <c r="A6683" s="1886">
        <v>45536</v>
      </c>
      <c r="B6683" s="849"/>
      <c r="C6683" s="1045" t="s">
        <v>11736</v>
      </c>
      <c r="D6683" s="1047">
        <v>0</v>
      </c>
      <c r="E6683" s="1313">
        <v>12760.66</v>
      </c>
      <c r="F6683" s="1926">
        <f t="shared" si="105"/>
        <v>1791592.8199999977</v>
      </c>
    </row>
    <row r="6684" spans="1:6" s="1461" customFormat="1">
      <c r="A6684" s="1886">
        <v>45536</v>
      </c>
      <c r="B6684" s="849"/>
      <c r="C6684" s="1045" t="s">
        <v>11737</v>
      </c>
      <c r="D6684" s="1047">
        <v>0</v>
      </c>
      <c r="E6684" s="1047">
        <v>957.05</v>
      </c>
      <c r="F6684" s="1926">
        <f t="shared" si="105"/>
        <v>1790635.7699999977</v>
      </c>
    </row>
    <row r="6685" spans="1:6" s="822" customFormat="1">
      <c r="A6685" s="1887">
        <v>45536</v>
      </c>
      <c r="B6685" s="1358"/>
      <c r="C6685" s="1349" t="s">
        <v>34097</v>
      </c>
      <c r="D6685" s="1350">
        <v>95000</v>
      </c>
      <c r="E6685" s="1351"/>
      <c r="F6685" s="1929">
        <f t="shared" si="105"/>
        <v>1885635.7699999977</v>
      </c>
    </row>
    <row r="6686" spans="1:6" s="1461" customFormat="1">
      <c r="A6686" s="1886">
        <v>45536</v>
      </c>
      <c r="B6686" s="849"/>
      <c r="C6686" s="1045" t="s">
        <v>34098</v>
      </c>
      <c r="D6686" s="1047"/>
      <c r="E6686" s="1047">
        <v>50</v>
      </c>
      <c r="F6686" s="1926">
        <f t="shared" si="105"/>
        <v>1885585.7699999977</v>
      </c>
    </row>
    <row r="6687" spans="1:6" s="822" customFormat="1">
      <c r="A6687" s="1887">
        <v>45537</v>
      </c>
      <c r="B6687" s="1358"/>
      <c r="C6687" s="1349" t="s">
        <v>34099</v>
      </c>
      <c r="D6687" s="1350">
        <v>95000</v>
      </c>
      <c r="E6687" s="1351"/>
      <c r="F6687" s="1929">
        <f t="shared" si="105"/>
        <v>1980585.7699999977</v>
      </c>
    </row>
    <row r="6688" spans="1:6" s="1461" customFormat="1">
      <c r="A6688" s="1886">
        <v>45537</v>
      </c>
      <c r="B6688" s="849"/>
      <c r="C6688" s="1045" t="s">
        <v>34100</v>
      </c>
      <c r="D6688" s="1047"/>
      <c r="E6688" s="1047">
        <v>50</v>
      </c>
      <c r="F6688" s="1926">
        <f t="shared" si="105"/>
        <v>1980535.7699999977</v>
      </c>
    </row>
    <row r="6689" spans="1:6" s="822" customFormat="1">
      <c r="A6689" s="1887">
        <v>45540</v>
      </c>
      <c r="B6689" s="1358"/>
      <c r="C6689" s="1349" t="s">
        <v>34244</v>
      </c>
      <c r="D6689" s="1350">
        <v>25000</v>
      </c>
      <c r="E6689" s="1351">
        <v>0</v>
      </c>
      <c r="F6689" s="1929">
        <f t="shared" si="105"/>
        <v>2005535.7699999977</v>
      </c>
    </row>
    <row r="6690" spans="1:6" s="822" customFormat="1">
      <c r="A6690" s="1887">
        <v>45540</v>
      </c>
      <c r="B6690" s="1358"/>
      <c r="C6690" s="1349" t="s">
        <v>34245</v>
      </c>
      <c r="D6690" s="1350">
        <v>30000</v>
      </c>
      <c r="E6690" s="1351">
        <v>0</v>
      </c>
      <c r="F6690" s="1929">
        <f t="shared" si="105"/>
        <v>2035535.7699999977</v>
      </c>
    </row>
    <row r="6691" spans="1:6" s="822" customFormat="1">
      <c r="A6691" s="1887">
        <v>45540</v>
      </c>
      <c r="B6691" s="1358"/>
      <c r="C6691" s="1349" t="s">
        <v>34246</v>
      </c>
      <c r="D6691" s="1350">
        <v>45000</v>
      </c>
      <c r="E6691" s="1351">
        <v>0</v>
      </c>
      <c r="F6691" s="1929">
        <f t="shared" si="105"/>
        <v>2080535.7699999977</v>
      </c>
    </row>
    <row r="6692" spans="1:6" s="1461" customFormat="1">
      <c r="A6692" s="1886">
        <v>45540</v>
      </c>
      <c r="B6692" s="849"/>
      <c r="C6692" s="1045" t="s">
        <v>34247</v>
      </c>
      <c r="D6692" s="1047">
        <v>0</v>
      </c>
      <c r="E6692" s="1047">
        <v>150</v>
      </c>
      <c r="F6692" s="1926">
        <f t="shared" si="105"/>
        <v>2080385.7699999977</v>
      </c>
    </row>
    <row r="6693" spans="1:6" s="1597" customFormat="1">
      <c r="A6693" s="1935">
        <v>45541</v>
      </c>
      <c r="B6693" s="1358"/>
      <c r="C6693" s="2417" t="s">
        <v>34248</v>
      </c>
      <c r="D6693" s="1596">
        <v>15000</v>
      </c>
      <c r="E6693" s="2418">
        <v>0</v>
      </c>
      <c r="F6693" s="2095">
        <f t="shared" si="105"/>
        <v>2095385.7699999977</v>
      </c>
    </row>
    <row r="6694" spans="1:6" s="822" customFormat="1">
      <c r="A6694" s="1887">
        <v>45541</v>
      </c>
      <c r="B6694" s="1358"/>
      <c r="C6694" s="1349" t="s">
        <v>34249</v>
      </c>
      <c r="D6694" s="1350">
        <v>80000</v>
      </c>
      <c r="E6694" s="1351">
        <v>0</v>
      </c>
      <c r="F6694" s="1929">
        <f t="shared" si="105"/>
        <v>2175385.7699999977</v>
      </c>
    </row>
    <row r="6695" spans="1:6" s="1461" customFormat="1">
      <c r="A6695" s="1886">
        <v>45541</v>
      </c>
      <c r="B6695" s="849"/>
      <c r="C6695" s="1045" t="s">
        <v>34250</v>
      </c>
      <c r="D6695" s="1047">
        <v>0</v>
      </c>
      <c r="E6695" s="1047">
        <v>100</v>
      </c>
      <c r="F6695" s="1926">
        <f t="shared" si="105"/>
        <v>2175285.7699999977</v>
      </c>
    </row>
    <row r="6696" spans="1:6" s="822" customFormat="1">
      <c r="A6696" s="1887">
        <v>45542</v>
      </c>
      <c r="B6696" s="1358"/>
      <c r="C6696" s="1349" t="s">
        <v>34251</v>
      </c>
      <c r="D6696" s="1350">
        <v>56000</v>
      </c>
      <c r="E6696" s="1351">
        <v>0</v>
      </c>
      <c r="F6696" s="1929">
        <f t="shared" si="105"/>
        <v>2231285.7699999977</v>
      </c>
    </row>
    <row r="6697" spans="1:6" s="1461" customFormat="1">
      <c r="A6697" s="1886">
        <v>45542</v>
      </c>
      <c r="B6697" s="849"/>
      <c r="C6697" s="1045" t="s">
        <v>34252</v>
      </c>
      <c r="D6697" s="1047">
        <v>0</v>
      </c>
      <c r="E6697" s="1047">
        <v>50</v>
      </c>
      <c r="F6697" s="1926">
        <f t="shared" si="105"/>
        <v>2231235.7699999977</v>
      </c>
    </row>
    <row r="6698" spans="1:6" s="822" customFormat="1">
      <c r="A6698" s="1887">
        <v>45543</v>
      </c>
      <c r="B6698" s="1358"/>
      <c r="C6698" s="1349" t="s">
        <v>34253</v>
      </c>
      <c r="D6698" s="1350">
        <v>37500</v>
      </c>
      <c r="E6698" s="1351">
        <v>0</v>
      </c>
      <c r="F6698" s="1929">
        <f t="shared" si="105"/>
        <v>2268735.7699999977</v>
      </c>
    </row>
    <row r="6699" spans="1:6" s="822" customFormat="1">
      <c r="A6699" s="1887">
        <v>45543</v>
      </c>
      <c r="B6699" s="1358"/>
      <c r="C6699" s="1349" t="s">
        <v>34254</v>
      </c>
      <c r="D6699" s="1350">
        <v>45000</v>
      </c>
      <c r="E6699" s="1351">
        <v>0</v>
      </c>
      <c r="F6699" s="1929">
        <f t="shared" si="105"/>
        <v>2313735.7699999977</v>
      </c>
    </row>
    <row r="6700" spans="1:6" s="822" customFormat="1">
      <c r="A6700" s="1887">
        <v>45543</v>
      </c>
      <c r="B6700" s="1358"/>
      <c r="C6700" s="1349" t="s">
        <v>34255</v>
      </c>
      <c r="D6700" s="1350">
        <v>63000</v>
      </c>
      <c r="E6700" s="1351">
        <v>0</v>
      </c>
      <c r="F6700" s="1929">
        <f t="shared" si="105"/>
        <v>2376735.7699999977</v>
      </c>
    </row>
    <row r="6701" spans="1:6" s="1461" customFormat="1">
      <c r="A6701" s="1886">
        <v>45543</v>
      </c>
      <c r="B6701" s="849"/>
      <c r="C6701" s="1045" t="s">
        <v>34256</v>
      </c>
      <c r="D6701" s="1047">
        <v>0</v>
      </c>
      <c r="E6701" s="1047">
        <v>150</v>
      </c>
      <c r="F6701" s="1926">
        <f t="shared" si="105"/>
        <v>2376585.7699999977</v>
      </c>
    </row>
    <row r="6702" spans="1:6" s="822" customFormat="1">
      <c r="A6702" s="1887">
        <v>45544</v>
      </c>
      <c r="B6702" s="1358"/>
      <c r="C6702" s="1349" t="s">
        <v>34268</v>
      </c>
      <c r="D6702" s="1350">
        <v>40000</v>
      </c>
      <c r="E6702" s="1351">
        <v>0</v>
      </c>
      <c r="F6702" s="1929">
        <f t="shared" si="105"/>
        <v>2416585.7699999977</v>
      </c>
    </row>
    <row r="6703" spans="1:6" s="1461" customFormat="1">
      <c r="A6703" s="1886">
        <v>45544</v>
      </c>
      <c r="B6703" s="849"/>
      <c r="C6703" s="1045" t="s">
        <v>34269</v>
      </c>
      <c r="D6703" s="1047">
        <v>0</v>
      </c>
      <c r="E6703" s="1047">
        <v>50</v>
      </c>
      <c r="F6703" s="1926">
        <f t="shared" si="105"/>
        <v>2416535.7699999977</v>
      </c>
    </row>
    <row r="6704" spans="1:6" s="822" customFormat="1">
      <c r="A6704" s="1887">
        <v>45546</v>
      </c>
      <c r="B6704" s="1358"/>
      <c r="C6704" s="1349" t="s">
        <v>34270</v>
      </c>
      <c r="D6704" s="1350">
        <v>8600</v>
      </c>
      <c r="E6704" s="1351">
        <v>0</v>
      </c>
      <c r="F6704" s="1929">
        <f t="shared" si="105"/>
        <v>2425135.7699999977</v>
      </c>
    </row>
    <row r="6705" spans="1:6" s="822" customFormat="1">
      <c r="A6705" s="1887">
        <v>45547</v>
      </c>
      <c r="B6705" s="1358"/>
      <c r="C6705" s="1349" t="s">
        <v>34271</v>
      </c>
      <c r="D6705" s="1350">
        <v>25000</v>
      </c>
      <c r="E6705" s="1351">
        <v>0</v>
      </c>
      <c r="F6705" s="1929">
        <f t="shared" si="105"/>
        <v>2450135.7699999977</v>
      </c>
    </row>
    <row r="6706" spans="1:6" s="822" customFormat="1" ht="13.5" customHeight="1">
      <c r="A6706" s="1887">
        <v>45547</v>
      </c>
      <c r="B6706" s="1358"/>
      <c r="C6706" s="1349" t="s">
        <v>34272</v>
      </c>
      <c r="D6706" s="1350">
        <v>40000</v>
      </c>
      <c r="E6706" s="1351">
        <v>0</v>
      </c>
      <c r="F6706" s="1929">
        <f t="shared" si="105"/>
        <v>2490135.7699999977</v>
      </c>
    </row>
    <row r="6707" spans="1:6" s="822" customFormat="1">
      <c r="A6707" s="1887">
        <v>45547</v>
      </c>
      <c r="B6707" s="1358"/>
      <c r="C6707" s="1349" t="s">
        <v>34273</v>
      </c>
      <c r="D6707" s="1350">
        <v>5000</v>
      </c>
      <c r="E6707" s="1351">
        <v>0</v>
      </c>
      <c r="F6707" s="1929">
        <f t="shared" si="105"/>
        <v>2495135.7699999977</v>
      </c>
    </row>
    <row r="6708" spans="1:6" s="1461" customFormat="1">
      <c r="A6708" s="1886">
        <v>45547</v>
      </c>
      <c r="B6708" s="849"/>
      <c r="C6708" s="1045" t="s">
        <v>34274</v>
      </c>
      <c r="D6708" s="1047">
        <v>0</v>
      </c>
      <c r="E6708" s="1047">
        <v>100</v>
      </c>
      <c r="F6708" s="1926">
        <f t="shared" si="105"/>
        <v>2495035.7699999977</v>
      </c>
    </row>
    <row r="6709" spans="1:6" s="1597" customFormat="1">
      <c r="A6709" s="1935">
        <v>45548</v>
      </c>
      <c r="B6709" s="1358"/>
      <c r="C6709" s="2417" t="s">
        <v>34275</v>
      </c>
      <c r="D6709" s="1596">
        <v>20500</v>
      </c>
      <c r="E6709" s="2418">
        <v>0</v>
      </c>
      <c r="F6709" s="2095">
        <f t="shared" si="105"/>
        <v>2515535.7699999977</v>
      </c>
    </row>
    <row r="6710" spans="1:6" s="822" customFormat="1">
      <c r="A6710" s="1887">
        <v>45548</v>
      </c>
      <c r="B6710" s="1358"/>
      <c r="C6710" s="1349" t="s">
        <v>34276</v>
      </c>
      <c r="D6710" s="1350">
        <v>36000</v>
      </c>
      <c r="E6710" s="1351">
        <v>0</v>
      </c>
      <c r="F6710" s="1929">
        <f t="shared" si="105"/>
        <v>2551535.7699999977</v>
      </c>
    </row>
    <row r="6711" spans="1:6" s="1461" customFormat="1">
      <c r="A6711" s="1886">
        <v>45548</v>
      </c>
      <c r="B6711" s="849"/>
      <c r="C6711" s="1045" t="s">
        <v>34277</v>
      </c>
      <c r="D6711" s="1047">
        <v>0</v>
      </c>
      <c r="E6711" s="1047">
        <v>100</v>
      </c>
      <c r="F6711" s="1926">
        <f t="shared" si="105"/>
        <v>2551435.7699999977</v>
      </c>
    </row>
    <row r="6712" spans="1:6" s="822" customFormat="1">
      <c r="A6712" s="1887">
        <v>45549</v>
      </c>
      <c r="B6712" s="1358"/>
      <c r="C6712" s="1349" t="s">
        <v>34278</v>
      </c>
      <c r="D6712" s="1350">
        <v>34500</v>
      </c>
      <c r="E6712" s="1351">
        <v>0</v>
      </c>
      <c r="F6712" s="1929">
        <f t="shared" si="105"/>
        <v>2585935.7699999977</v>
      </c>
    </row>
    <row r="6713" spans="1:6" s="822" customFormat="1">
      <c r="A6713" s="1887">
        <v>45549</v>
      </c>
      <c r="B6713" s="1358"/>
      <c r="C6713" s="1349" t="s">
        <v>34279</v>
      </c>
      <c r="D6713" s="1350">
        <v>39500</v>
      </c>
      <c r="E6713" s="1351">
        <v>0</v>
      </c>
      <c r="F6713" s="1929">
        <f t="shared" si="105"/>
        <v>2625435.7699999977</v>
      </c>
    </row>
    <row r="6714" spans="1:6" s="1461" customFormat="1">
      <c r="A6714" s="1886">
        <v>45549</v>
      </c>
      <c r="B6714" s="849"/>
      <c r="C6714" s="1045" t="s">
        <v>34280</v>
      </c>
      <c r="D6714" s="1047">
        <v>0</v>
      </c>
      <c r="E6714" s="1047">
        <v>100</v>
      </c>
      <c r="F6714" s="1926">
        <f t="shared" si="105"/>
        <v>2625335.7699999977</v>
      </c>
    </row>
    <row r="6715" spans="1:6" s="822" customFormat="1">
      <c r="A6715" s="1887">
        <v>45552</v>
      </c>
      <c r="B6715" s="1358"/>
      <c r="C6715" s="1349" t="s">
        <v>34342</v>
      </c>
      <c r="D6715" s="1350">
        <v>20000</v>
      </c>
      <c r="E6715" s="1351">
        <v>0</v>
      </c>
      <c r="F6715" s="1929">
        <f t="shared" si="105"/>
        <v>2645335.7699999977</v>
      </c>
    </row>
    <row r="6716" spans="1:6" s="1461" customFormat="1">
      <c r="A6716" s="1886">
        <v>45552</v>
      </c>
      <c r="B6716" s="849"/>
      <c r="C6716" s="1045" t="s">
        <v>34343</v>
      </c>
      <c r="D6716" s="1047">
        <v>0</v>
      </c>
      <c r="E6716" s="1047">
        <v>50</v>
      </c>
      <c r="F6716" s="1926">
        <f t="shared" si="105"/>
        <v>2645285.7699999977</v>
      </c>
    </row>
    <row r="6717" spans="1:6" s="822" customFormat="1">
      <c r="A6717" s="1887">
        <v>45553</v>
      </c>
      <c r="B6717" s="1358"/>
      <c r="C6717" s="1349" t="s">
        <v>34344</v>
      </c>
      <c r="D6717" s="1350">
        <v>39500</v>
      </c>
      <c r="E6717" s="1351">
        <v>0</v>
      </c>
      <c r="F6717" s="1929">
        <f t="shared" si="105"/>
        <v>2684785.7699999977</v>
      </c>
    </row>
    <row r="6718" spans="1:6" s="822" customFormat="1">
      <c r="A6718" s="1887">
        <v>45553</v>
      </c>
      <c r="B6718" s="1358"/>
      <c r="C6718" s="1349" t="s">
        <v>34345</v>
      </c>
      <c r="D6718" s="1350">
        <v>20000</v>
      </c>
      <c r="E6718" s="1351">
        <v>0</v>
      </c>
      <c r="F6718" s="1929">
        <f t="shared" si="105"/>
        <v>2704785.7699999977</v>
      </c>
    </row>
    <row r="6719" spans="1:6" s="1461" customFormat="1">
      <c r="A6719" s="1886">
        <v>45553</v>
      </c>
      <c r="B6719" s="849"/>
      <c r="C6719" s="1045" t="s">
        <v>34346</v>
      </c>
      <c r="D6719" s="1047">
        <v>0</v>
      </c>
      <c r="E6719" s="1047">
        <v>100</v>
      </c>
      <c r="F6719" s="1926">
        <f t="shared" si="105"/>
        <v>2704685.7699999977</v>
      </c>
    </row>
    <row r="6720" spans="1:6" s="822" customFormat="1">
      <c r="A6720" s="1887">
        <v>45555</v>
      </c>
      <c r="B6720" s="1358"/>
      <c r="C6720" s="1349" t="s">
        <v>34347</v>
      </c>
      <c r="D6720" s="1350">
        <v>36000</v>
      </c>
      <c r="E6720" s="1351">
        <v>0</v>
      </c>
      <c r="F6720" s="1929">
        <f t="shared" si="105"/>
        <v>2740685.7699999977</v>
      </c>
    </row>
    <row r="6721" spans="1:7" s="1461" customFormat="1">
      <c r="A6721" s="1886">
        <v>45555</v>
      </c>
      <c r="B6721" s="849"/>
      <c r="C6721" s="1045" t="s">
        <v>34348</v>
      </c>
      <c r="D6721" s="1047">
        <v>0</v>
      </c>
      <c r="E6721" s="1047">
        <v>50</v>
      </c>
      <c r="F6721" s="1926">
        <f t="shared" si="105"/>
        <v>2740635.7699999977</v>
      </c>
    </row>
    <row r="6722" spans="1:7" s="822" customFormat="1">
      <c r="A6722" s="1887">
        <v>45558</v>
      </c>
      <c r="B6722" s="1358"/>
      <c r="C6722" s="1349" t="s">
        <v>34349</v>
      </c>
      <c r="D6722" s="1350">
        <v>45000</v>
      </c>
      <c r="E6722" s="1351">
        <v>0</v>
      </c>
      <c r="F6722" s="1929">
        <f t="shared" si="105"/>
        <v>2785635.7699999977</v>
      </c>
    </row>
    <row r="6723" spans="1:7" s="1461" customFormat="1">
      <c r="A6723" s="1886">
        <v>45558</v>
      </c>
      <c r="B6723" s="849"/>
      <c r="C6723" s="1045" t="s">
        <v>34350</v>
      </c>
      <c r="D6723" s="1047">
        <v>0</v>
      </c>
      <c r="E6723" s="1047">
        <v>50</v>
      </c>
      <c r="F6723" s="1926">
        <f t="shared" si="105"/>
        <v>2785585.7699999977</v>
      </c>
    </row>
    <row r="6724" spans="1:7" s="822" customFormat="1">
      <c r="A6724" s="1887">
        <v>45561</v>
      </c>
      <c r="B6724" s="1358"/>
      <c r="C6724" s="1349" t="s">
        <v>34365</v>
      </c>
      <c r="D6724" s="1350">
        <v>15000</v>
      </c>
      <c r="E6724" s="1351">
        <v>0</v>
      </c>
      <c r="F6724" s="1929">
        <f t="shared" si="105"/>
        <v>2800585.7699999977</v>
      </c>
    </row>
    <row r="6725" spans="1:7" s="1461" customFormat="1">
      <c r="A6725" s="1886">
        <v>45561</v>
      </c>
      <c r="B6725" s="849"/>
      <c r="C6725" s="1045" t="s">
        <v>34366</v>
      </c>
      <c r="D6725" s="1047">
        <v>0</v>
      </c>
      <c r="E6725" s="1047">
        <v>50</v>
      </c>
      <c r="F6725" s="1926">
        <f t="shared" si="105"/>
        <v>2800535.7699999977</v>
      </c>
    </row>
    <row r="6726" spans="1:7" s="822" customFormat="1">
      <c r="A6726" s="1887">
        <v>45562</v>
      </c>
      <c r="B6726" s="1358"/>
      <c r="C6726" s="1349" t="s">
        <v>34367</v>
      </c>
      <c r="D6726" s="1350">
        <v>10000</v>
      </c>
      <c r="E6726" s="1351">
        <v>0</v>
      </c>
      <c r="F6726" s="1929">
        <f t="shared" si="105"/>
        <v>2810535.7699999977</v>
      </c>
    </row>
    <row r="6727" spans="1:7" s="822" customFormat="1">
      <c r="A6727" s="1887">
        <v>45562</v>
      </c>
      <c r="B6727" s="1358"/>
      <c r="C6727" s="1349" t="s">
        <v>34368</v>
      </c>
      <c r="D6727" s="1350">
        <v>5000</v>
      </c>
      <c r="E6727" s="1351">
        <v>0</v>
      </c>
      <c r="F6727" s="1929">
        <f t="shared" ref="F6727:F6790" si="106">F6726-E6727+D6727</f>
        <v>2815535.7699999977</v>
      </c>
    </row>
    <row r="6728" spans="1:7" s="822" customFormat="1">
      <c r="A6728" s="1887">
        <v>45562</v>
      </c>
      <c r="B6728" s="1358"/>
      <c r="C6728" s="1349" t="s">
        <v>34369</v>
      </c>
      <c r="D6728" s="1350">
        <v>102000</v>
      </c>
      <c r="E6728" s="1351">
        <v>0</v>
      </c>
      <c r="F6728" s="1929">
        <f t="shared" si="106"/>
        <v>2917535.7699999977</v>
      </c>
    </row>
    <row r="6729" spans="1:7" s="822" customFormat="1">
      <c r="A6729" s="1887">
        <v>45562</v>
      </c>
      <c r="B6729" s="1358"/>
      <c r="C6729" s="1349" t="s">
        <v>34370</v>
      </c>
      <c r="D6729" s="1350">
        <v>10000</v>
      </c>
      <c r="E6729" s="1351">
        <v>0</v>
      </c>
      <c r="F6729" s="1929">
        <f t="shared" si="106"/>
        <v>2927535.7699999977</v>
      </c>
    </row>
    <row r="6730" spans="1:7" s="1461" customFormat="1">
      <c r="A6730" s="1886">
        <v>45562</v>
      </c>
      <c r="B6730" s="849"/>
      <c r="C6730" s="1045" t="s">
        <v>34371</v>
      </c>
      <c r="D6730" s="1047">
        <v>0</v>
      </c>
      <c r="E6730" s="1047">
        <v>150</v>
      </c>
      <c r="F6730" s="1926">
        <f t="shared" si="106"/>
        <v>2927385.7699999977</v>
      </c>
    </row>
    <row r="6731" spans="1:7" s="822" customFormat="1">
      <c r="A6731" s="1887">
        <v>45563</v>
      </c>
      <c r="B6731" s="1358"/>
      <c r="C6731" s="1349" t="s">
        <v>34372</v>
      </c>
      <c r="D6731" s="1350">
        <v>35000</v>
      </c>
      <c r="E6731" s="1351">
        <v>0</v>
      </c>
      <c r="F6731" s="1929">
        <f t="shared" si="106"/>
        <v>2962385.7699999977</v>
      </c>
    </row>
    <row r="6732" spans="1:7" s="1461" customFormat="1">
      <c r="A6732" s="1886">
        <v>45563</v>
      </c>
      <c r="B6732" s="849"/>
      <c r="C6732" s="1045" t="s">
        <v>34373</v>
      </c>
      <c r="D6732" s="1047">
        <v>0</v>
      </c>
      <c r="E6732" s="1047">
        <v>50</v>
      </c>
      <c r="F6732" s="1926">
        <f t="shared" si="106"/>
        <v>2962335.7699999977</v>
      </c>
    </row>
    <row r="6733" spans="1:7" s="822" customFormat="1">
      <c r="A6733" s="1887">
        <v>45565</v>
      </c>
      <c r="B6733" s="1358"/>
      <c r="C6733" s="1349" t="s">
        <v>34374</v>
      </c>
      <c r="D6733" s="1350">
        <v>34500</v>
      </c>
      <c r="E6733" s="1351">
        <v>0</v>
      </c>
      <c r="F6733" s="1929">
        <f t="shared" si="106"/>
        <v>2996835.7699999977</v>
      </c>
    </row>
    <row r="6734" spans="1:7" s="1461" customFormat="1">
      <c r="A6734" s="1886">
        <v>45565</v>
      </c>
      <c r="B6734" s="849"/>
      <c r="C6734" s="1045" t="s">
        <v>34375</v>
      </c>
      <c r="D6734" s="1047">
        <v>0</v>
      </c>
      <c r="E6734" s="1047">
        <v>50</v>
      </c>
      <c r="F6734" s="1926">
        <f t="shared" si="106"/>
        <v>2996785.7699999977</v>
      </c>
    </row>
    <row r="6735" spans="1:7" s="822" customFormat="1">
      <c r="A6735" s="1887">
        <v>45568</v>
      </c>
      <c r="B6735" s="1358"/>
      <c r="C6735" s="1349" t="s">
        <v>34432</v>
      </c>
      <c r="D6735" s="1350">
        <v>30000</v>
      </c>
      <c r="E6735" s="1351">
        <v>0</v>
      </c>
      <c r="F6735" s="1929">
        <f t="shared" si="106"/>
        <v>3026785.7699999977</v>
      </c>
      <c r="G6735" s="1597" t="s">
        <v>30469</v>
      </c>
    </row>
    <row r="6736" spans="1:7" s="822" customFormat="1">
      <c r="A6736" s="1887">
        <v>45568</v>
      </c>
      <c r="B6736" s="1358"/>
      <c r="C6736" s="1349" t="s">
        <v>34433</v>
      </c>
      <c r="D6736" s="1350">
        <v>30000</v>
      </c>
      <c r="E6736" s="1351">
        <v>0</v>
      </c>
      <c r="F6736" s="1929">
        <f t="shared" si="106"/>
        <v>3056785.7699999977</v>
      </c>
      <c r="G6736" s="1597" t="s">
        <v>30469</v>
      </c>
    </row>
    <row r="6737" spans="1:7" s="822" customFormat="1">
      <c r="A6737" s="1887">
        <v>45568</v>
      </c>
      <c r="B6737" s="1358"/>
      <c r="C6737" s="1349" t="s">
        <v>34434</v>
      </c>
      <c r="D6737" s="1350">
        <v>10000</v>
      </c>
      <c r="E6737" s="1351">
        <v>0</v>
      </c>
      <c r="F6737" s="1929">
        <f t="shared" si="106"/>
        <v>3066785.7699999977</v>
      </c>
      <c r="G6737" s="1597" t="s">
        <v>32369</v>
      </c>
    </row>
    <row r="6738" spans="1:7" s="1461" customFormat="1">
      <c r="A6738" s="1886">
        <v>45568</v>
      </c>
      <c r="B6738" s="849"/>
      <c r="C6738" s="1045" t="s">
        <v>34435</v>
      </c>
      <c r="D6738" s="1047">
        <v>0</v>
      </c>
      <c r="E6738" s="1047">
        <v>150</v>
      </c>
      <c r="F6738" s="1926">
        <f t="shared" si="106"/>
        <v>3066635.7699999977</v>
      </c>
    </row>
    <row r="6739" spans="1:7" s="822" customFormat="1">
      <c r="A6739" s="1887">
        <v>45569</v>
      </c>
      <c r="B6739" s="1358"/>
      <c r="C6739" s="1349" t="s">
        <v>34436</v>
      </c>
      <c r="D6739" s="1350">
        <v>35000</v>
      </c>
      <c r="E6739" s="1351">
        <v>0</v>
      </c>
      <c r="F6739" s="1929">
        <f t="shared" si="106"/>
        <v>3101635.7699999977</v>
      </c>
      <c r="G6739" s="1597" t="s">
        <v>30469</v>
      </c>
    </row>
    <row r="6740" spans="1:7" s="1461" customFormat="1">
      <c r="A6740" s="1886">
        <v>45569</v>
      </c>
      <c r="B6740" s="849"/>
      <c r="C6740" s="1045" t="s">
        <v>34437</v>
      </c>
      <c r="D6740" s="1047">
        <v>0</v>
      </c>
      <c r="E6740" s="1047">
        <v>50</v>
      </c>
      <c r="F6740" s="1926">
        <f t="shared" si="106"/>
        <v>3101585.7699999977</v>
      </c>
    </row>
    <row r="6741" spans="1:7" s="822" customFormat="1">
      <c r="A6741" s="1887">
        <v>45570</v>
      </c>
      <c r="B6741" s="1358"/>
      <c r="C6741" s="1349" t="s">
        <v>34438</v>
      </c>
      <c r="D6741" s="1350">
        <v>30000</v>
      </c>
      <c r="E6741" s="1351">
        <v>0</v>
      </c>
      <c r="F6741" s="1929">
        <f t="shared" si="106"/>
        <v>3131585.7699999977</v>
      </c>
    </row>
    <row r="6742" spans="1:7" s="1461" customFormat="1">
      <c r="A6742" s="1886">
        <v>45570</v>
      </c>
      <c r="B6742" s="849"/>
      <c r="C6742" s="1045" t="s">
        <v>34439</v>
      </c>
      <c r="D6742" s="1047">
        <v>0</v>
      </c>
      <c r="E6742" s="1047">
        <v>50</v>
      </c>
      <c r="F6742" s="1926">
        <f t="shared" si="106"/>
        <v>3131535.7699999977</v>
      </c>
    </row>
    <row r="6743" spans="1:7" s="822" customFormat="1">
      <c r="A6743" s="1887">
        <v>45571</v>
      </c>
      <c r="B6743" s="1358"/>
      <c r="C6743" s="1349" t="s">
        <v>34440</v>
      </c>
      <c r="D6743" s="1350">
        <v>10000</v>
      </c>
      <c r="E6743" s="1351">
        <v>0</v>
      </c>
      <c r="F6743" s="1929">
        <f t="shared" si="106"/>
        <v>3141535.7699999977</v>
      </c>
    </row>
    <row r="6744" spans="1:7" s="822" customFormat="1">
      <c r="A6744" s="1887">
        <v>45571</v>
      </c>
      <c r="B6744" s="1358"/>
      <c r="C6744" s="1349" t="s">
        <v>34441</v>
      </c>
      <c r="D6744" s="1350">
        <v>30000</v>
      </c>
      <c r="E6744" s="1351">
        <v>0</v>
      </c>
      <c r="F6744" s="1929">
        <f t="shared" si="106"/>
        <v>3171535.7699999977</v>
      </c>
    </row>
    <row r="6745" spans="1:7" s="822" customFormat="1">
      <c r="A6745" s="1887">
        <v>45571</v>
      </c>
      <c r="B6745" s="1358"/>
      <c r="C6745" s="1349" t="s">
        <v>34442</v>
      </c>
      <c r="D6745" s="1350">
        <v>10000</v>
      </c>
      <c r="E6745" s="1351">
        <v>0</v>
      </c>
      <c r="F6745" s="1929">
        <f t="shared" si="106"/>
        <v>3181535.7699999977</v>
      </c>
    </row>
    <row r="6746" spans="1:7" s="1461" customFormat="1">
      <c r="A6746" s="1886">
        <v>45571</v>
      </c>
      <c r="B6746" s="849"/>
      <c r="C6746" s="1045" t="s">
        <v>34443</v>
      </c>
      <c r="D6746" s="1047">
        <v>0</v>
      </c>
      <c r="E6746" s="1047">
        <v>150</v>
      </c>
      <c r="F6746" s="1926">
        <f t="shared" si="106"/>
        <v>3181385.7699999977</v>
      </c>
    </row>
    <row r="6747" spans="1:7" s="822" customFormat="1">
      <c r="A6747" s="1887">
        <v>45572</v>
      </c>
      <c r="B6747" s="1358"/>
      <c r="C6747" s="1349" t="s">
        <v>34444</v>
      </c>
      <c r="D6747" s="1350">
        <v>45000</v>
      </c>
      <c r="E6747" s="1351">
        <v>0</v>
      </c>
      <c r="F6747" s="1929">
        <f t="shared" si="106"/>
        <v>3226385.7699999977</v>
      </c>
      <c r="G6747" s="1597" t="s">
        <v>34446</v>
      </c>
    </row>
    <row r="6748" spans="1:7" s="1461" customFormat="1">
      <c r="A6748" s="1886">
        <v>45572</v>
      </c>
      <c r="B6748" s="849"/>
      <c r="C6748" s="1045" t="s">
        <v>34445</v>
      </c>
      <c r="D6748" s="1047"/>
      <c r="E6748" s="1047">
        <v>50</v>
      </c>
      <c r="F6748" s="1926">
        <f>F6747-E6748+D6748</f>
        <v>3226335.7699999977</v>
      </c>
    </row>
    <row r="6749" spans="1:7" s="2663" customFormat="1" ht="51">
      <c r="A6749" s="2111" t="s">
        <v>34564</v>
      </c>
      <c r="C6749" s="2111" t="s">
        <v>34575</v>
      </c>
      <c r="D6749" s="2664" t="s">
        <v>34589</v>
      </c>
      <c r="E6749" s="2664">
        <v>0</v>
      </c>
      <c r="F6749" s="1929">
        <f>F6748-E6749+D6749</f>
        <v>3236335.7699999977</v>
      </c>
      <c r="G6749" s="2663" t="s">
        <v>34595</v>
      </c>
    </row>
    <row r="6750" spans="1:7" s="2660" customFormat="1" ht="25.5">
      <c r="A6750" s="2661" t="s">
        <v>34564</v>
      </c>
      <c r="C6750" s="2661" t="s">
        <v>34576</v>
      </c>
      <c r="D6750" s="2662">
        <v>0</v>
      </c>
      <c r="E6750" s="2662" t="s">
        <v>34593</v>
      </c>
      <c r="F6750" s="1926">
        <f t="shared" ref="F6750:F6752" si="107">F6749-E6750+D6750</f>
        <v>3236285.7699999977</v>
      </c>
    </row>
    <row r="6751" spans="1:7" s="2663" customFormat="1" ht="38.25">
      <c r="A6751" s="2111" t="s">
        <v>34565</v>
      </c>
      <c r="C6751" s="2111" t="s">
        <v>34577</v>
      </c>
      <c r="D6751" s="2664" t="s">
        <v>34590</v>
      </c>
      <c r="E6751" s="2664">
        <v>0</v>
      </c>
      <c r="F6751" s="1929">
        <f t="shared" si="107"/>
        <v>3256285.7699999977</v>
      </c>
    </row>
    <row r="6752" spans="1:7" s="2663" customFormat="1" ht="38.25">
      <c r="A6752" s="2111" t="s">
        <v>34565</v>
      </c>
      <c r="C6752" s="2111" t="s">
        <v>34578</v>
      </c>
      <c r="D6752" s="2664" t="s">
        <v>34590</v>
      </c>
      <c r="E6752" s="2664">
        <v>0</v>
      </c>
      <c r="F6752" s="1929">
        <f t="shared" si="107"/>
        <v>3276285.7699999977</v>
      </c>
    </row>
    <row r="6753" spans="1:7" s="2660" customFormat="1" ht="25.5">
      <c r="A6753" s="2661" t="s">
        <v>34565</v>
      </c>
      <c r="C6753" s="2661" t="s">
        <v>34579</v>
      </c>
      <c r="D6753" s="2662">
        <v>0</v>
      </c>
      <c r="E6753" s="2662" t="s">
        <v>34594</v>
      </c>
      <c r="F6753" s="1926">
        <f t="shared" ref="F6753:F6767" si="108">F6752-E6753+D6753</f>
        <v>3276185.7699999977</v>
      </c>
    </row>
    <row r="6754" spans="1:7" s="2663" customFormat="1" ht="38.25">
      <c r="A6754" s="2111" t="s">
        <v>34566</v>
      </c>
      <c r="C6754" s="2111" t="s">
        <v>34580</v>
      </c>
      <c r="D6754" s="2664" t="s">
        <v>34589</v>
      </c>
      <c r="E6754" s="2664">
        <v>0</v>
      </c>
      <c r="F6754" s="1929">
        <f t="shared" si="108"/>
        <v>3286185.7699999977</v>
      </c>
      <c r="G6754" s="2663" t="s">
        <v>34596</v>
      </c>
    </row>
    <row r="6755" spans="1:7" s="2660" customFormat="1" ht="25.5">
      <c r="A6755" s="2661" t="s">
        <v>34566</v>
      </c>
      <c r="C6755" s="2661" t="s">
        <v>34581</v>
      </c>
      <c r="D6755" s="2662">
        <v>0</v>
      </c>
      <c r="E6755" s="2662" t="s">
        <v>34593</v>
      </c>
      <c r="F6755" s="1926">
        <f t="shared" si="108"/>
        <v>3286135.7699999977</v>
      </c>
    </row>
    <row r="6756" spans="1:7" s="2663" customFormat="1" ht="38.25">
      <c r="A6756" s="2111" t="s">
        <v>34566</v>
      </c>
      <c r="C6756" s="2111" t="s">
        <v>34582</v>
      </c>
      <c r="D6756" s="2664" t="s">
        <v>34589</v>
      </c>
      <c r="E6756" s="2664">
        <v>0</v>
      </c>
      <c r="F6756" s="1929">
        <f t="shared" si="108"/>
        <v>3296135.7699999977</v>
      </c>
      <c r="G6756" s="2663" t="s">
        <v>34597</v>
      </c>
    </row>
    <row r="6757" spans="1:7" s="2663" customFormat="1" ht="38.25">
      <c r="A6757" s="2111" t="s">
        <v>34567</v>
      </c>
      <c r="C6757" s="2111" t="s">
        <v>34583</v>
      </c>
      <c r="D6757" s="2664" t="s">
        <v>34590</v>
      </c>
      <c r="E6757" s="2664">
        <v>0</v>
      </c>
      <c r="F6757" s="1929">
        <f t="shared" si="108"/>
        <v>3316135.7699999977</v>
      </c>
    </row>
    <row r="6758" spans="1:7" s="2663" customFormat="1" ht="51">
      <c r="A6758" s="2111" t="s">
        <v>34567</v>
      </c>
      <c r="C6758" s="2111" t="s">
        <v>34584</v>
      </c>
      <c r="D6758" s="2664" t="s">
        <v>34591</v>
      </c>
      <c r="E6758" s="2664">
        <v>0</v>
      </c>
      <c r="F6758" s="1929">
        <f t="shared" si="108"/>
        <v>3331135.7699999977</v>
      </c>
    </row>
    <row r="6759" spans="1:7" s="2663" customFormat="1" ht="38.25">
      <c r="A6759" s="2111" t="s">
        <v>34568</v>
      </c>
      <c r="C6759" s="2111" t="s">
        <v>34585</v>
      </c>
      <c r="D6759" s="2664" t="s">
        <v>34591</v>
      </c>
      <c r="E6759" s="2664">
        <v>0</v>
      </c>
      <c r="F6759" s="1929">
        <f t="shared" si="108"/>
        <v>3346135.7699999977</v>
      </c>
    </row>
    <row r="6760" spans="1:7" s="2663" customFormat="1" ht="25.5">
      <c r="A6760" s="2111" t="s">
        <v>34569</v>
      </c>
      <c r="C6760" s="2111" t="s">
        <v>34598</v>
      </c>
      <c r="D6760" s="2664" t="s">
        <v>34591</v>
      </c>
      <c r="E6760" s="2664">
        <v>0</v>
      </c>
      <c r="F6760" s="1929">
        <f t="shared" si="108"/>
        <v>3361135.7699999977</v>
      </c>
    </row>
    <row r="6761" spans="1:7" s="2660" customFormat="1" ht="25.5">
      <c r="A6761" s="2661" t="s">
        <v>34570</v>
      </c>
      <c r="C6761" s="2661" t="s">
        <v>34586</v>
      </c>
      <c r="D6761" s="2662">
        <v>0</v>
      </c>
      <c r="E6761" s="2662" t="s">
        <v>34593</v>
      </c>
      <c r="F6761" s="1926">
        <f t="shared" si="108"/>
        <v>3361085.7699999977</v>
      </c>
    </row>
    <row r="6762" spans="1:7" s="2663" customFormat="1" ht="25.5">
      <c r="A6762" s="2111" t="s">
        <v>34571</v>
      </c>
      <c r="C6762" s="2111" t="s">
        <v>34618</v>
      </c>
      <c r="D6762" s="2664" t="s">
        <v>34590</v>
      </c>
      <c r="E6762" s="2664">
        <v>0</v>
      </c>
      <c r="F6762" s="1929">
        <f t="shared" si="108"/>
        <v>3381085.7699999977</v>
      </c>
    </row>
    <row r="6763" spans="1:7" s="2660" customFormat="1" ht="25.5">
      <c r="A6763" s="2661" t="s">
        <v>34571</v>
      </c>
      <c r="C6763" s="2661" t="s">
        <v>34586</v>
      </c>
      <c r="D6763" s="2662">
        <v>0</v>
      </c>
      <c r="E6763" s="2662" t="s">
        <v>34593</v>
      </c>
      <c r="F6763" s="1926">
        <f t="shared" si="108"/>
        <v>3381035.7699999977</v>
      </c>
    </row>
    <row r="6764" spans="1:7" s="2660" customFormat="1" ht="25.5">
      <c r="A6764" s="2661" t="s">
        <v>34572</v>
      </c>
      <c r="C6764" s="2661" t="s">
        <v>34587</v>
      </c>
      <c r="D6764" s="2662" t="s">
        <v>34592</v>
      </c>
      <c r="E6764" s="2662">
        <v>0</v>
      </c>
      <c r="F6764" s="1926">
        <f t="shared" si="108"/>
        <v>4480385.7699999977</v>
      </c>
    </row>
    <row r="6765" spans="1:7" s="2660" customFormat="1" ht="25.5">
      <c r="A6765" s="2661" t="s">
        <v>34573</v>
      </c>
      <c r="C6765" s="2661" t="s">
        <v>34586</v>
      </c>
      <c r="D6765" s="2662">
        <v>0</v>
      </c>
      <c r="E6765" s="2662" t="s">
        <v>34593</v>
      </c>
      <c r="F6765" s="1926">
        <f t="shared" si="108"/>
        <v>4480335.7699999977</v>
      </c>
    </row>
    <row r="6766" spans="1:7" s="2663" customFormat="1" ht="25.5">
      <c r="A6766" s="2111" t="s">
        <v>34574</v>
      </c>
      <c r="C6766" s="2111" t="s">
        <v>34588</v>
      </c>
      <c r="D6766" s="2664" t="s">
        <v>34590</v>
      </c>
      <c r="E6766" s="2664">
        <v>0</v>
      </c>
      <c r="F6766" s="1929">
        <f t="shared" si="108"/>
        <v>4500335.7699999977</v>
      </c>
      <c r="G6766" s="2663" t="s">
        <v>34597</v>
      </c>
    </row>
    <row r="6767" spans="1:7" s="2660" customFormat="1" ht="25.5">
      <c r="A6767" s="2661" t="s">
        <v>34574</v>
      </c>
      <c r="C6767" s="2661" t="s">
        <v>34586</v>
      </c>
      <c r="D6767" s="2662">
        <v>0</v>
      </c>
      <c r="E6767" s="2662" t="s">
        <v>34593</v>
      </c>
      <c r="F6767" s="1926">
        <f t="shared" si="108"/>
        <v>4500285.7699999977</v>
      </c>
    </row>
    <row r="6768" spans="1:7" s="822" customFormat="1">
      <c r="A6768" s="2677">
        <v>45593</v>
      </c>
      <c r="B6768" s="1358"/>
      <c r="C6768" s="1349" t="s">
        <v>34621</v>
      </c>
      <c r="D6768" s="1350">
        <v>10000</v>
      </c>
      <c r="E6768" s="2664">
        <v>0</v>
      </c>
      <c r="F6768" s="1929">
        <f t="shared" si="106"/>
        <v>4510285.7699999977</v>
      </c>
      <c r="G6768" s="1597" t="s">
        <v>34597</v>
      </c>
    </row>
    <row r="6769" spans="1:7" s="1461" customFormat="1">
      <c r="A6769" s="2676">
        <v>45594</v>
      </c>
      <c r="B6769" s="849"/>
      <c r="C6769" s="1045" t="s">
        <v>34622</v>
      </c>
      <c r="D6769" s="2662">
        <v>0</v>
      </c>
      <c r="E6769" s="1047">
        <v>50</v>
      </c>
      <c r="F6769" s="1926">
        <f t="shared" si="106"/>
        <v>4510235.7699999977</v>
      </c>
    </row>
    <row r="6770" spans="1:7" s="822" customFormat="1">
      <c r="A6770" s="2677">
        <v>45595</v>
      </c>
      <c r="B6770" s="1358"/>
      <c r="C6770" s="1349" t="s">
        <v>34623</v>
      </c>
      <c r="D6770" s="1350">
        <v>5000</v>
      </c>
      <c r="E6770" s="2664">
        <v>0</v>
      </c>
      <c r="F6770" s="1929">
        <f t="shared" si="106"/>
        <v>4515235.7699999977</v>
      </c>
      <c r="G6770" s="1597" t="s">
        <v>34597</v>
      </c>
    </row>
    <row r="6771" spans="1:7" s="1461" customFormat="1">
      <c r="A6771" s="2676">
        <v>45595</v>
      </c>
      <c r="B6771" s="849"/>
      <c r="C6771" s="1045" t="s">
        <v>34624</v>
      </c>
      <c r="D6771" s="2662">
        <v>0</v>
      </c>
      <c r="E6771" s="1047">
        <v>50</v>
      </c>
      <c r="F6771" s="1926">
        <f t="shared" si="106"/>
        <v>4515185.7699999977</v>
      </c>
    </row>
    <row r="6772" spans="1:7" s="1461" customFormat="1">
      <c r="A6772" s="2676">
        <v>45595</v>
      </c>
      <c r="B6772" s="849"/>
      <c r="C6772" s="1045" t="s">
        <v>34625</v>
      </c>
      <c r="D6772" s="2662">
        <v>0</v>
      </c>
      <c r="E6772" s="1047">
        <v>50</v>
      </c>
      <c r="F6772" s="1926">
        <f t="shared" si="106"/>
        <v>4515135.7699999977</v>
      </c>
    </row>
    <row r="6773" spans="1:7" s="1461" customFormat="1">
      <c r="A6773" s="2676">
        <v>45595</v>
      </c>
      <c r="B6773" s="849"/>
      <c r="C6773" s="1045" t="s">
        <v>34626</v>
      </c>
      <c r="D6773" s="2662">
        <v>0</v>
      </c>
      <c r="E6773" s="1047">
        <v>50</v>
      </c>
      <c r="F6773" s="1926">
        <f t="shared" si="106"/>
        <v>4515085.7699999977</v>
      </c>
    </row>
    <row r="6774" spans="1:7" s="779" customFormat="1">
      <c r="A6774" s="2677">
        <v>45605</v>
      </c>
      <c r="B6774" s="1358"/>
      <c r="C6774" s="1349" t="s">
        <v>34720</v>
      </c>
      <c r="D6774" s="1350">
        <v>10000</v>
      </c>
      <c r="E6774" s="2664">
        <v>0</v>
      </c>
      <c r="F6774" s="1929">
        <f t="shared" si="106"/>
        <v>4525085.7699999977</v>
      </c>
      <c r="G6774" s="1597" t="s">
        <v>34597</v>
      </c>
    </row>
    <row r="6775" spans="1:7" s="779" customFormat="1">
      <c r="A6775" s="2677">
        <v>45605</v>
      </c>
      <c r="B6775" s="1358"/>
      <c r="C6775" s="1349" t="s">
        <v>34721</v>
      </c>
      <c r="D6775" s="1350">
        <v>20000</v>
      </c>
      <c r="E6775" s="2664">
        <v>0</v>
      </c>
      <c r="F6775" s="1929">
        <f t="shared" si="106"/>
        <v>4545085.7699999977</v>
      </c>
    </row>
    <row r="6776" spans="1:7">
      <c r="A6776" s="2676">
        <v>45605</v>
      </c>
      <c r="C6776" s="1045" t="s">
        <v>34722</v>
      </c>
      <c r="D6776" s="2662">
        <v>0</v>
      </c>
      <c r="E6776" s="1047">
        <v>50</v>
      </c>
      <c r="F6776" s="1926">
        <f t="shared" si="106"/>
        <v>4545035.7699999977</v>
      </c>
    </row>
    <row r="6777" spans="1:7" s="779" customFormat="1">
      <c r="A6777" s="2677">
        <v>45607</v>
      </c>
      <c r="B6777" s="1358"/>
      <c r="C6777" s="1349" t="s">
        <v>34723</v>
      </c>
      <c r="D6777" s="1350">
        <v>10000</v>
      </c>
      <c r="E6777" s="2664">
        <v>0</v>
      </c>
      <c r="F6777" s="1929">
        <f t="shared" si="106"/>
        <v>4555035.7699999977</v>
      </c>
      <c r="G6777" s="1597" t="s">
        <v>34597</v>
      </c>
    </row>
    <row r="6778" spans="1:7">
      <c r="A6778" s="2759">
        <v>45607</v>
      </c>
      <c r="B6778" s="2100"/>
      <c r="C6778" s="2404" t="s">
        <v>34724</v>
      </c>
      <c r="D6778" s="1993"/>
      <c r="E6778" s="1993">
        <v>50</v>
      </c>
      <c r="F6778" s="2357">
        <f t="shared" si="106"/>
        <v>4554985.7699999977</v>
      </c>
    </row>
    <row r="6779" spans="1:7" s="1461" customFormat="1">
      <c r="A6779" s="100" t="s">
        <v>34754</v>
      </c>
      <c r="B6779" s="849"/>
      <c r="C6779" s="100" t="s">
        <v>34755</v>
      </c>
      <c r="D6779" s="2760">
        <v>453375</v>
      </c>
      <c r="E6779" s="2758">
        <v>0</v>
      </c>
      <c r="F6779" s="1926">
        <f t="shared" si="106"/>
        <v>5008360.7699999977</v>
      </c>
    </row>
    <row r="6780" spans="1:7" s="1461" customFormat="1">
      <c r="A6780" s="100" t="s">
        <v>34756</v>
      </c>
      <c r="B6780" s="849"/>
      <c r="C6780" s="100" t="s">
        <v>34757</v>
      </c>
      <c r="D6780" s="2758">
        <v>0</v>
      </c>
      <c r="E6780" s="100">
        <v>50</v>
      </c>
      <c r="F6780" s="1926">
        <f t="shared" si="106"/>
        <v>5008310.7699999977</v>
      </c>
    </row>
    <row r="6781" spans="1:7" s="2829" customFormat="1">
      <c r="A6781" s="2830">
        <v>45631</v>
      </c>
      <c r="B6781" s="2828"/>
      <c r="C6781" s="2831" t="s">
        <v>34849</v>
      </c>
      <c r="D6781" s="2832">
        <v>0</v>
      </c>
      <c r="E6781" s="2833">
        <v>5000000</v>
      </c>
      <c r="F6781" s="612">
        <f t="shared" si="106"/>
        <v>8310.7699999976903</v>
      </c>
      <c r="G6781" s="2512"/>
    </row>
    <row r="6782" spans="1:7" s="1461" customFormat="1" ht="26.25">
      <c r="A6782" s="2843">
        <v>45642</v>
      </c>
      <c r="B6782" s="1509"/>
      <c r="C6782" s="2844" t="s">
        <v>34861</v>
      </c>
      <c r="D6782" s="2845">
        <v>70000</v>
      </c>
      <c r="E6782" s="2846">
        <v>0</v>
      </c>
      <c r="F6782" s="2850">
        <v>150894.15</v>
      </c>
    </row>
    <row r="6783" spans="1:7" s="1461" customFormat="1">
      <c r="A6783" s="2843">
        <v>45642</v>
      </c>
      <c r="B6783" s="1509"/>
      <c r="C6783" s="2844" t="s">
        <v>34862</v>
      </c>
      <c r="D6783" s="2846">
        <v>0</v>
      </c>
      <c r="E6783" s="679">
        <v>50</v>
      </c>
      <c r="F6783" s="2850">
        <v>150844.15</v>
      </c>
    </row>
    <row r="6784" spans="1:7" ht="22.5" customHeight="1">
      <c r="A6784" s="2843">
        <v>45652</v>
      </c>
      <c r="B6784" s="1509"/>
      <c r="C6784" s="2844" t="s">
        <v>34935</v>
      </c>
      <c r="D6784" s="2845">
        <v>95000</v>
      </c>
      <c r="E6784" s="2846">
        <v>0</v>
      </c>
      <c r="F6784" s="1926">
        <f t="shared" si="106"/>
        <v>245844.15</v>
      </c>
    </row>
    <row r="6785" spans="1:6" ht="22.5" customHeight="1">
      <c r="A6785" s="2843">
        <v>45653</v>
      </c>
      <c r="B6785" s="2849"/>
      <c r="C6785" s="1046" t="s">
        <v>34960</v>
      </c>
      <c r="D6785" s="2846">
        <v>0</v>
      </c>
      <c r="E6785" s="2847">
        <v>50</v>
      </c>
      <c r="F6785" s="2350">
        <f t="shared" si="106"/>
        <v>245794.15</v>
      </c>
    </row>
    <row r="6786" spans="1:6" ht="22.5" customHeight="1">
      <c r="A6786" s="2843">
        <v>45656</v>
      </c>
      <c r="B6786" s="1509"/>
      <c r="C6786" s="1046" t="s">
        <v>34961</v>
      </c>
      <c r="D6786" s="2848">
        <v>45000</v>
      </c>
      <c r="E6786" s="2846">
        <v>0</v>
      </c>
      <c r="F6786" s="1926">
        <f t="shared" si="106"/>
        <v>290794.15000000002</v>
      </c>
    </row>
    <row r="6787" spans="1:6" ht="22.5" customHeight="1">
      <c r="A6787" s="2843">
        <v>45656</v>
      </c>
      <c r="B6787" s="1509"/>
      <c r="C6787" s="1046" t="s">
        <v>34962</v>
      </c>
      <c r="D6787" s="2848">
        <v>70000</v>
      </c>
      <c r="E6787" s="2846">
        <v>0</v>
      </c>
      <c r="F6787" s="1926">
        <f t="shared" si="106"/>
        <v>360794.15</v>
      </c>
    </row>
    <row r="6788" spans="1:6" ht="22.5" customHeight="1">
      <c r="A6788" s="2843">
        <v>45656</v>
      </c>
      <c r="B6788" s="1509"/>
      <c r="C6788" s="1046" t="s">
        <v>34963</v>
      </c>
      <c r="D6788" s="2846">
        <v>0</v>
      </c>
      <c r="E6788" s="2847">
        <v>100</v>
      </c>
      <c r="F6788" s="1926">
        <f t="shared" si="106"/>
        <v>360694.15</v>
      </c>
    </row>
    <row r="6789" spans="1:6" ht="22.5" customHeight="1">
      <c r="A6789" s="2843">
        <v>45657</v>
      </c>
      <c r="B6789" s="1509"/>
      <c r="C6789" s="1046" t="s">
        <v>34964</v>
      </c>
      <c r="D6789" s="2848">
        <v>432900</v>
      </c>
      <c r="E6789" s="2846">
        <v>0</v>
      </c>
      <c r="F6789" s="1926">
        <f t="shared" si="106"/>
        <v>793594.15</v>
      </c>
    </row>
    <row r="6790" spans="1:6" ht="22.5" customHeight="1">
      <c r="A6790" s="2843">
        <v>45657</v>
      </c>
      <c r="B6790" s="1509"/>
      <c r="C6790" s="1046" t="s">
        <v>34965</v>
      </c>
      <c r="D6790" s="2848">
        <v>90000</v>
      </c>
      <c r="E6790" s="2846">
        <v>0</v>
      </c>
      <c r="F6790" s="1926">
        <f t="shared" si="106"/>
        <v>883594.15</v>
      </c>
    </row>
    <row r="6791" spans="1:6" ht="22.5" customHeight="1">
      <c r="A6791" s="2843">
        <v>45657</v>
      </c>
      <c r="B6791" s="1509"/>
      <c r="C6791" s="1046" t="s">
        <v>34966</v>
      </c>
      <c r="D6791" s="2846">
        <v>0</v>
      </c>
      <c r="E6791" s="1315">
        <v>100</v>
      </c>
      <c r="F6791" s="1926">
        <f t="shared" ref="F6791:F6854" si="109">F6790-E6791+D6791</f>
        <v>883494.15</v>
      </c>
    </row>
    <row r="6792" spans="1:6" ht="22.5" customHeight="1">
      <c r="A6792" s="2843">
        <v>45657</v>
      </c>
      <c r="B6792" s="1509"/>
      <c r="C6792" s="1046" t="s">
        <v>34967</v>
      </c>
      <c r="D6792" s="2846">
        <v>0</v>
      </c>
      <c r="E6792" s="2848">
        <v>5000</v>
      </c>
      <c r="F6792" s="1926">
        <f t="shared" si="109"/>
        <v>878494.15</v>
      </c>
    </row>
    <row r="6793" spans="1:6" ht="22.5" customHeight="1">
      <c r="A6793" s="2887">
        <v>45657</v>
      </c>
      <c r="B6793" s="2884"/>
      <c r="C6793" s="2101" t="s">
        <v>34968</v>
      </c>
      <c r="D6793" s="2885">
        <v>0</v>
      </c>
      <c r="E6793" s="2886">
        <v>375</v>
      </c>
      <c r="F6793" s="2357">
        <f t="shared" si="109"/>
        <v>878119.15</v>
      </c>
    </row>
    <row r="6794" spans="1:6" s="1461" customFormat="1" ht="22.5" customHeight="1">
      <c r="A6794" s="2676">
        <v>45659</v>
      </c>
      <c r="B6794" s="849"/>
      <c r="C6794" s="1045" t="s">
        <v>35195</v>
      </c>
      <c r="D6794" s="1313">
        <v>45000</v>
      </c>
      <c r="E6794" s="2846">
        <v>0</v>
      </c>
      <c r="F6794" s="1926">
        <f t="shared" si="109"/>
        <v>923119.15</v>
      </c>
    </row>
    <row r="6795" spans="1:6" s="1461" customFormat="1" ht="22.5" customHeight="1">
      <c r="A6795" s="2676">
        <v>45659</v>
      </c>
      <c r="B6795" s="849"/>
      <c r="C6795" s="1045" t="s">
        <v>35196</v>
      </c>
      <c r="D6795" s="1313">
        <v>35000</v>
      </c>
      <c r="E6795" s="2846">
        <v>0</v>
      </c>
      <c r="F6795" s="1926">
        <f t="shared" si="109"/>
        <v>958119.15</v>
      </c>
    </row>
    <row r="6796" spans="1:6" s="1461" customFormat="1" ht="22.5" customHeight="1">
      <c r="A6796" s="2676">
        <v>45659</v>
      </c>
      <c r="B6796" s="849"/>
      <c r="C6796" s="1045" t="s">
        <v>35197</v>
      </c>
      <c r="D6796" s="2846">
        <v>0</v>
      </c>
      <c r="E6796" s="1047">
        <v>100</v>
      </c>
      <c r="F6796" s="1926">
        <f t="shared" si="109"/>
        <v>958019.15</v>
      </c>
    </row>
    <row r="6797" spans="1:6" s="1461" customFormat="1" ht="22.5" customHeight="1">
      <c r="A6797" s="2676">
        <v>45660</v>
      </c>
      <c r="B6797" s="849"/>
      <c r="C6797" s="1045" t="s">
        <v>35198</v>
      </c>
      <c r="D6797" s="1313">
        <v>45000</v>
      </c>
      <c r="E6797" s="2846">
        <v>0</v>
      </c>
      <c r="F6797" s="1926">
        <f t="shared" si="109"/>
        <v>1003019.15</v>
      </c>
    </row>
    <row r="6798" spans="1:6" s="1461" customFormat="1" ht="22.5" customHeight="1">
      <c r="A6798" s="2676">
        <v>45660</v>
      </c>
      <c r="B6798" s="849"/>
      <c r="C6798" s="1045" t="s">
        <v>35199</v>
      </c>
      <c r="D6798" s="1313">
        <v>40000</v>
      </c>
      <c r="E6798" s="2846">
        <v>0</v>
      </c>
      <c r="F6798" s="1926">
        <f t="shared" si="109"/>
        <v>1043019.15</v>
      </c>
    </row>
    <row r="6799" spans="1:6" s="1461" customFormat="1" ht="22.5" customHeight="1">
      <c r="A6799" s="2676">
        <v>45660</v>
      </c>
      <c r="B6799" s="849"/>
      <c r="C6799" s="1045" t="s">
        <v>35200</v>
      </c>
      <c r="D6799" s="1313">
        <v>105000</v>
      </c>
      <c r="E6799" s="2846">
        <v>0</v>
      </c>
      <c r="F6799" s="1926">
        <f t="shared" si="109"/>
        <v>1148019.1499999999</v>
      </c>
    </row>
    <row r="6800" spans="1:6" s="1461" customFormat="1">
      <c r="A6800" s="2676">
        <v>45660</v>
      </c>
      <c r="B6800" s="849"/>
      <c r="C6800" s="1045" t="s">
        <v>35201</v>
      </c>
      <c r="D6800" s="2846">
        <v>0</v>
      </c>
      <c r="E6800" s="1047">
        <v>150</v>
      </c>
      <c r="F6800" s="1926">
        <f t="shared" si="109"/>
        <v>1147869.1499999999</v>
      </c>
    </row>
    <row r="6801" spans="1:6" s="1461" customFormat="1">
      <c r="A6801" s="2676">
        <v>45661</v>
      </c>
      <c r="B6801" s="849"/>
      <c r="C6801" s="1045" t="s">
        <v>35202</v>
      </c>
      <c r="D6801" s="1313">
        <v>55000</v>
      </c>
      <c r="E6801" s="1047"/>
      <c r="F6801" s="1926">
        <f t="shared" si="109"/>
        <v>1202869.1499999999</v>
      </c>
    </row>
    <row r="6802" spans="1:6" s="1461" customFormat="1">
      <c r="A6802" s="2676">
        <v>45661</v>
      </c>
      <c r="B6802" s="849"/>
      <c r="C6802" s="1045" t="s">
        <v>35203</v>
      </c>
      <c r="D6802" s="2846">
        <v>0</v>
      </c>
      <c r="E6802" s="1047">
        <v>50</v>
      </c>
      <c r="F6802" s="1926">
        <f t="shared" si="109"/>
        <v>1202819.1499999999</v>
      </c>
    </row>
    <row r="6803" spans="1:6" s="1461" customFormat="1">
      <c r="A6803" s="2676">
        <v>45663</v>
      </c>
      <c r="B6803" s="849"/>
      <c r="C6803" s="1045" t="s">
        <v>35204</v>
      </c>
      <c r="D6803" s="1313">
        <v>105000</v>
      </c>
      <c r="E6803" s="1047"/>
      <c r="F6803" s="1926">
        <f t="shared" si="109"/>
        <v>1307819.1499999999</v>
      </c>
    </row>
    <row r="6804" spans="1:6" s="1461" customFormat="1">
      <c r="A6804" s="2676">
        <v>45663</v>
      </c>
      <c r="B6804" s="849"/>
      <c r="C6804" s="1045" t="s">
        <v>35205</v>
      </c>
      <c r="D6804" s="2846">
        <v>0</v>
      </c>
      <c r="E6804" s="1047">
        <v>50</v>
      </c>
      <c r="F6804" s="1926">
        <f t="shared" si="109"/>
        <v>1307769.1499999999</v>
      </c>
    </row>
    <row r="6805" spans="1:6" s="1461" customFormat="1">
      <c r="A6805" s="2676">
        <v>45664</v>
      </c>
      <c r="B6805" s="849"/>
      <c r="C6805" s="1045" t="s">
        <v>35206</v>
      </c>
      <c r="D6805" s="1313">
        <v>17500</v>
      </c>
      <c r="E6805" s="2846">
        <v>0</v>
      </c>
      <c r="F6805" s="1926">
        <f t="shared" si="109"/>
        <v>1325269.1499999999</v>
      </c>
    </row>
    <row r="6806" spans="1:6" s="1461" customFormat="1">
      <c r="A6806" s="2676">
        <v>45664</v>
      </c>
      <c r="B6806" s="849"/>
      <c r="C6806" s="1045" t="s">
        <v>35207</v>
      </c>
      <c r="D6806" s="1313">
        <v>60000</v>
      </c>
      <c r="E6806" s="2846">
        <v>0</v>
      </c>
      <c r="F6806" s="1926">
        <f t="shared" si="109"/>
        <v>1385269.15</v>
      </c>
    </row>
    <row r="6807" spans="1:6" s="1461" customFormat="1">
      <c r="A6807" s="2676">
        <v>45664</v>
      </c>
      <c r="B6807" s="849"/>
      <c r="C6807" s="1045" t="s">
        <v>35208</v>
      </c>
      <c r="D6807" s="1313">
        <v>55000</v>
      </c>
      <c r="E6807" s="2846">
        <v>0</v>
      </c>
      <c r="F6807" s="1926">
        <f t="shared" si="109"/>
        <v>1440269.15</v>
      </c>
    </row>
    <row r="6808" spans="1:6" s="1461" customFormat="1">
      <c r="A6808" s="2676">
        <v>45664</v>
      </c>
      <c r="B6808" s="849"/>
      <c r="C6808" s="1045" t="s">
        <v>35209</v>
      </c>
      <c r="D6808" s="1313">
        <v>95000</v>
      </c>
      <c r="E6808" s="2846">
        <v>0</v>
      </c>
      <c r="F6808" s="1926">
        <f t="shared" si="109"/>
        <v>1535269.15</v>
      </c>
    </row>
    <row r="6809" spans="1:6" s="1461" customFormat="1">
      <c r="A6809" s="2676">
        <v>45664</v>
      </c>
      <c r="B6809" s="849"/>
      <c r="C6809" s="1045" t="s">
        <v>35210</v>
      </c>
      <c r="D6809" s="1313">
        <v>30000</v>
      </c>
      <c r="E6809" s="2846">
        <v>0</v>
      </c>
      <c r="F6809" s="1926">
        <f t="shared" si="109"/>
        <v>1565269.15</v>
      </c>
    </row>
    <row r="6810" spans="1:6" s="1461" customFormat="1">
      <c r="A6810" s="2676">
        <v>45664</v>
      </c>
      <c r="B6810" s="849"/>
      <c r="C6810" s="1045" t="s">
        <v>35211</v>
      </c>
      <c r="D6810" s="1313">
        <v>95000</v>
      </c>
      <c r="E6810" s="2846">
        <v>0</v>
      </c>
      <c r="F6810" s="1926">
        <f t="shared" si="109"/>
        <v>1660269.15</v>
      </c>
    </row>
    <row r="6811" spans="1:6" s="1461" customFormat="1">
      <c r="A6811" s="2676">
        <v>45664</v>
      </c>
      <c r="B6811" s="849"/>
      <c r="C6811" s="1045" t="s">
        <v>35212</v>
      </c>
      <c r="D6811" s="2846">
        <v>0</v>
      </c>
      <c r="E6811" s="1047">
        <v>250</v>
      </c>
      <c r="F6811" s="1926">
        <f t="shared" si="109"/>
        <v>1660019.15</v>
      </c>
    </row>
    <row r="6812" spans="1:6" s="1461" customFormat="1">
      <c r="A6812" s="2676">
        <v>45665</v>
      </c>
      <c r="B6812" s="849"/>
      <c r="C6812" s="1045" t="s">
        <v>35213</v>
      </c>
      <c r="D6812" s="1313">
        <v>125000</v>
      </c>
      <c r="E6812" s="2846">
        <v>0</v>
      </c>
      <c r="F6812" s="1926">
        <f t="shared" si="109"/>
        <v>1785019.15</v>
      </c>
    </row>
    <row r="6813" spans="1:6" s="1461" customFormat="1">
      <c r="A6813" s="2676">
        <v>45665</v>
      </c>
      <c r="B6813" s="849"/>
      <c r="C6813" s="1045" t="s">
        <v>35214</v>
      </c>
      <c r="D6813" s="1313">
        <v>45000</v>
      </c>
      <c r="E6813" s="2846">
        <v>0</v>
      </c>
      <c r="F6813" s="1926">
        <f t="shared" si="109"/>
        <v>1830019.15</v>
      </c>
    </row>
    <row r="6814" spans="1:6" s="1461" customFormat="1">
      <c r="A6814" s="2676">
        <v>45665</v>
      </c>
      <c r="B6814" s="849"/>
      <c r="C6814" s="1045" t="s">
        <v>35212</v>
      </c>
      <c r="D6814" s="2846">
        <v>0</v>
      </c>
      <c r="E6814" s="1047">
        <v>50</v>
      </c>
      <c r="F6814" s="1926">
        <f t="shared" si="109"/>
        <v>1829969.15</v>
      </c>
    </row>
    <row r="6815" spans="1:6" s="1461" customFormat="1">
      <c r="A6815" s="2676">
        <v>45665</v>
      </c>
      <c r="B6815" s="849"/>
      <c r="C6815" s="1045" t="s">
        <v>35215</v>
      </c>
      <c r="D6815" s="2846">
        <v>0</v>
      </c>
      <c r="E6815" s="1047">
        <v>100</v>
      </c>
      <c r="F6815" s="1926">
        <f t="shared" si="109"/>
        <v>1829869.15</v>
      </c>
    </row>
    <row r="6816" spans="1:6" s="1461" customFormat="1">
      <c r="A6816" s="2676">
        <v>45666</v>
      </c>
      <c r="B6816" s="849"/>
      <c r="C6816" s="1045" t="s">
        <v>35216</v>
      </c>
      <c r="D6816" s="1313">
        <v>35000</v>
      </c>
      <c r="E6816" s="2846">
        <v>0</v>
      </c>
      <c r="F6816" s="1926">
        <f t="shared" si="109"/>
        <v>1864869.15</v>
      </c>
    </row>
    <row r="6817" spans="1:6" s="1461" customFormat="1">
      <c r="A6817" s="2676">
        <v>45666</v>
      </c>
      <c r="B6817" s="849"/>
      <c r="C6817" s="1045" t="s">
        <v>35217</v>
      </c>
      <c r="D6817" s="1313">
        <v>70000</v>
      </c>
      <c r="E6817" s="2846">
        <v>0</v>
      </c>
      <c r="F6817" s="1926">
        <f t="shared" si="109"/>
        <v>1934869.15</v>
      </c>
    </row>
    <row r="6818" spans="1:6" s="1461" customFormat="1">
      <c r="A6818" s="2676">
        <v>45666</v>
      </c>
      <c r="B6818" s="849"/>
      <c r="C6818" s="1045" t="s">
        <v>35218</v>
      </c>
      <c r="D6818" s="1313">
        <v>90000</v>
      </c>
      <c r="E6818" s="2846">
        <v>0</v>
      </c>
      <c r="F6818" s="1926">
        <f t="shared" si="109"/>
        <v>2024869.15</v>
      </c>
    </row>
    <row r="6819" spans="1:6" s="1461" customFormat="1">
      <c r="A6819" s="2676">
        <v>45666</v>
      </c>
      <c r="B6819" s="849"/>
      <c r="C6819" s="1045" t="s">
        <v>35219</v>
      </c>
      <c r="D6819" s="2846">
        <v>0</v>
      </c>
      <c r="E6819" s="1047">
        <v>150</v>
      </c>
      <c r="F6819" s="1926">
        <f t="shared" si="109"/>
        <v>2024719.15</v>
      </c>
    </row>
    <row r="6820" spans="1:6" s="1461" customFormat="1">
      <c r="A6820" s="2676">
        <v>45667</v>
      </c>
      <c r="B6820" s="849"/>
      <c r="C6820" s="1045" t="s">
        <v>35220</v>
      </c>
      <c r="D6820" s="1313">
        <v>35000</v>
      </c>
      <c r="E6820" s="2846">
        <v>0</v>
      </c>
      <c r="F6820" s="1926">
        <f t="shared" si="109"/>
        <v>2059719.15</v>
      </c>
    </row>
    <row r="6821" spans="1:6" s="1461" customFormat="1">
      <c r="A6821" s="2676">
        <v>45667</v>
      </c>
      <c r="B6821" s="849"/>
      <c r="C6821" s="1045" t="s">
        <v>35221</v>
      </c>
      <c r="D6821" s="1313">
        <v>20000</v>
      </c>
      <c r="E6821" s="2846">
        <v>0</v>
      </c>
      <c r="F6821" s="1926">
        <f t="shared" si="109"/>
        <v>2079719.15</v>
      </c>
    </row>
    <row r="6822" spans="1:6" s="1461" customFormat="1">
      <c r="A6822" s="2676">
        <v>45667</v>
      </c>
      <c r="B6822" s="849"/>
      <c r="C6822" s="1045" t="s">
        <v>35222</v>
      </c>
      <c r="D6822" s="1313">
        <v>888250</v>
      </c>
      <c r="E6822" s="2846">
        <v>0</v>
      </c>
      <c r="F6822" s="1926">
        <f t="shared" si="109"/>
        <v>2967969.15</v>
      </c>
    </row>
    <row r="6823" spans="1:6" s="1461" customFormat="1">
      <c r="A6823" s="2676">
        <v>45667</v>
      </c>
      <c r="B6823" s="849"/>
      <c r="C6823" s="1045" t="s">
        <v>35223</v>
      </c>
      <c r="D6823" s="1313">
        <v>30000</v>
      </c>
      <c r="E6823" s="2846">
        <v>0</v>
      </c>
      <c r="F6823" s="1926">
        <f t="shared" si="109"/>
        <v>2997969.15</v>
      </c>
    </row>
    <row r="6824" spans="1:6" s="1461" customFormat="1">
      <c r="A6824" s="2676">
        <v>45667</v>
      </c>
      <c r="B6824" s="849"/>
      <c r="C6824" s="1045" t="s">
        <v>35224</v>
      </c>
      <c r="D6824" s="1313">
        <v>50000</v>
      </c>
      <c r="E6824" s="2846">
        <v>0</v>
      </c>
      <c r="F6824" s="1926">
        <f t="shared" si="109"/>
        <v>3047969.15</v>
      </c>
    </row>
    <row r="6825" spans="1:6" s="1461" customFormat="1">
      <c r="A6825" s="2676">
        <v>45667</v>
      </c>
      <c r="B6825" s="849"/>
      <c r="C6825" s="1045" t="s">
        <v>35225</v>
      </c>
      <c r="D6825" s="2846">
        <v>0</v>
      </c>
      <c r="E6825" s="1047">
        <v>250</v>
      </c>
      <c r="F6825" s="1926">
        <f t="shared" si="109"/>
        <v>3047719.15</v>
      </c>
    </row>
    <row r="6826" spans="1:6" s="1461" customFormat="1">
      <c r="A6826" s="2676">
        <v>45668</v>
      </c>
      <c r="B6826" s="849"/>
      <c r="C6826" s="1045" t="s">
        <v>35226</v>
      </c>
      <c r="D6826" s="1313">
        <v>45000</v>
      </c>
      <c r="E6826" s="2846">
        <v>0</v>
      </c>
      <c r="F6826" s="1926">
        <f t="shared" si="109"/>
        <v>3092719.15</v>
      </c>
    </row>
    <row r="6827" spans="1:6" s="1461" customFormat="1">
      <c r="A6827" s="2676">
        <v>45668</v>
      </c>
      <c r="B6827" s="849"/>
      <c r="C6827" s="1045" t="s">
        <v>35227</v>
      </c>
      <c r="D6827" s="1313">
        <v>90000</v>
      </c>
      <c r="E6827" s="2846">
        <v>0</v>
      </c>
      <c r="F6827" s="1926">
        <f t="shared" si="109"/>
        <v>3182719.15</v>
      </c>
    </row>
    <row r="6828" spans="1:6" s="1461" customFormat="1">
      <c r="A6828" s="2676">
        <v>45668</v>
      </c>
      <c r="B6828" s="849"/>
      <c r="C6828" s="1045" t="s">
        <v>35228</v>
      </c>
      <c r="D6828" s="1313">
        <v>30000</v>
      </c>
      <c r="E6828" s="2846">
        <v>0</v>
      </c>
      <c r="F6828" s="1926">
        <f t="shared" si="109"/>
        <v>3212719.15</v>
      </c>
    </row>
    <row r="6829" spans="1:6" s="1461" customFormat="1">
      <c r="A6829" s="2676">
        <v>45668</v>
      </c>
      <c r="B6829" s="849"/>
      <c r="C6829" s="1045" t="s">
        <v>35229</v>
      </c>
      <c r="D6829" s="1313">
        <v>30000</v>
      </c>
      <c r="E6829" s="2846">
        <v>0</v>
      </c>
      <c r="F6829" s="1926">
        <f t="shared" si="109"/>
        <v>3242719.15</v>
      </c>
    </row>
    <row r="6830" spans="1:6" s="1461" customFormat="1">
      <c r="A6830" s="2676">
        <v>45668</v>
      </c>
      <c r="B6830" s="849"/>
      <c r="C6830" s="1045" t="s">
        <v>35230</v>
      </c>
      <c r="D6830" s="1313">
        <v>95000</v>
      </c>
      <c r="E6830" s="2846">
        <v>0</v>
      </c>
      <c r="F6830" s="1926">
        <f t="shared" si="109"/>
        <v>3337719.15</v>
      </c>
    </row>
    <row r="6831" spans="1:6" s="1461" customFormat="1">
      <c r="A6831" s="2676">
        <v>45668</v>
      </c>
      <c r="B6831" s="849"/>
      <c r="C6831" s="1045" t="s">
        <v>35231</v>
      </c>
      <c r="D6831" s="1313">
        <v>35000</v>
      </c>
      <c r="E6831" s="2846">
        <v>0</v>
      </c>
      <c r="F6831" s="1926">
        <f t="shared" si="109"/>
        <v>3372719.15</v>
      </c>
    </row>
    <row r="6832" spans="1:6" s="1461" customFormat="1">
      <c r="A6832" s="2676">
        <v>45668</v>
      </c>
      <c r="B6832" s="849"/>
      <c r="C6832" s="1045" t="s">
        <v>35232</v>
      </c>
      <c r="D6832" s="1313">
        <v>35000</v>
      </c>
      <c r="E6832" s="2846">
        <v>0</v>
      </c>
      <c r="F6832" s="1926">
        <f t="shared" si="109"/>
        <v>3407719.15</v>
      </c>
    </row>
    <row r="6833" spans="1:6" s="1461" customFormat="1">
      <c r="A6833" s="2676">
        <v>45668</v>
      </c>
      <c r="B6833" s="849"/>
      <c r="C6833" s="1045" t="s">
        <v>35233</v>
      </c>
      <c r="D6833" s="1313">
        <v>90000</v>
      </c>
      <c r="E6833" s="2846">
        <v>0</v>
      </c>
      <c r="F6833" s="1926">
        <f t="shared" si="109"/>
        <v>3497719.15</v>
      </c>
    </row>
    <row r="6834" spans="1:6" s="1461" customFormat="1">
      <c r="A6834" s="2676">
        <v>45668</v>
      </c>
      <c r="B6834" s="849"/>
      <c r="C6834" s="1045" t="s">
        <v>35234</v>
      </c>
      <c r="D6834" s="1313">
        <v>29750</v>
      </c>
      <c r="E6834" s="2846">
        <v>0</v>
      </c>
      <c r="F6834" s="1926">
        <f t="shared" si="109"/>
        <v>3527469.15</v>
      </c>
    </row>
    <row r="6835" spans="1:6" s="1461" customFormat="1">
      <c r="A6835" s="2676">
        <v>45668</v>
      </c>
      <c r="B6835" s="849"/>
      <c r="C6835" s="1045" t="s">
        <v>35235</v>
      </c>
      <c r="D6835" s="1313">
        <v>45000</v>
      </c>
      <c r="E6835" s="2846">
        <v>0</v>
      </c>
      <c r="F6835" s="1926">
        <f t="shared" si="109"/>
        <v>3572469.15</v>
      </c>
    </row>
    <row r="6836" spans="1:6" s="1461" customFormat="1">
      <c r="A6836" s="2676">
        <v>45668</v>
      </c>
      <c r="B6836" s="849"/>
      <c r="C6836" s="1045" t="s">
        <v>35236</v>
      </c>
      <c r="D6836" s="2846">
        <v>0</v>
      </c>
      <c r="E6836" s="1047">
        <v>500</v>
      </c>
      <c r="F6836" s="1926">
        <f t="shared" si="109"/>
        <v>3571969.15</v>
      </c>
    </row>
    <row r="6837" spans="1:6" s="1461" customFormat="1">
      <c r="A6837" s="2676">
        <v>45669</v>
      </c>
      <c r="B6837" s="849"/>
      <c r="C6837" s="1045" t="s">
        <v>35237</v>
      </c>
      <c r="D6837" s="1313">
        <v>55000</v>
      </c>
      <c r="E6837" s="2846">
        <v>0</v>
      </c>
      <c r="F6837" s="1926">
        <f t="shared" si="109"/>
        <v>3626969.15</v>
      </c>
    </row>
    <row r="6838" spans="1:6" s="1461" customFormat="1">
      <c r="A6838" s="2676">
        <v>45669</v>
      </c>
      <c r="B6838" s="849"/>
      <c r="C6838" s="1045" t="s">
        <v>35238</v>
      </c>
      <c r="D6838" s="1313">
        <v>45000</v>
      </c>
      <c r="E6838" s="2846">
        <v>0</v>
      </c>
      <c r="F6838" s="1926">
        <f t="shared" si="109"/>
        <v>3671969.15</v>
      </c>
    </row>
    <row r="6839" spans="1:6" s="1461" customFormat="1">
      <c r="A6839" s="2676">
        <v>45669</v>
      </c>
      <c r="B6839" s="849"/>
      <c r="C6839" s="1045" t="s">
        <v>35239</v>
      </c>
      <c r="D6839" s="1313">
        <v>40000</v>
      </c>
      <c r="E6839" s="2846">
        <v>0</v>
      </c>
      <c r="F6839" s="1926">
        <f t="shared" si="109"/>
        <v>3711969.15</v>
      </c>
    </row>
    <row r="6840" spans="1:6" s="1461" customFormat="1">
      <c r="A6840" s="2676">
        <v>45669</v>
      </c>
      <c r="B6840" s="849"/>
      <c r="C6840" s="1045" t="s">
        <v>35240</v>
      </c>
      <c r="D6840" s="2846">
        <v>0</v>
      </c>
      <c r="E6840" s="1047">
        <v>100</v>
      </c>
      <c r="F6840" s="1926">
        <f t="shared" si="109"/>
        <v>3711869.15</v>
      </c>
    </row>
    <row r="6841" spans="1:6" s="1461" customFormat="1">
      <c r="A6841" s="2676">
        <v>45670</v>
      </c>
      <c r="B6841" s="849"/>
      <c r="C6841" s="1045" t="s">
        <v>35241</v>
      </c>
      <c r="D6841" s="1313">
        <v>40000</v>
      </c>
      <c r="E6841" s="2846">
        <v>0</v>
      </c>
      <c r="F6841" s="1926">
        <f t="shared" si="109"/>
        <v>3751869.15</v>
      </c>
    </row>
    <row r="6842" spans="1:6" s="1461" customFormat="1">
      <c r="A6842" s="2676">
        <v>45670</v>
      </c>
      <c r="B6842" s="849"/>
      <c r="C6842" s="1045" t="s">
        <v>35242</v>
      </c>
      <c r="D6842" s="1313">
        <v>50000</v>
      </c>
      <c r="E6842" s="2846">
        <v>0</v>
      </c>
      <c r="F6842" s="1926">
        <f t="shared" si="109"/>
        <v>3801869.15</v>
      </c>
    </row>
    <row r="6843" spans="1:6" s="1461" customFormat="1">
      <c r="A6843" s="2676">
        <v>45670</v>
      </c>
      <c r="B6843" s="849"/>
      <c r="C6843" s="1045" t="s">
        <v>35243</v>
      </c>
      <c r="D6843" s="1313">
        <v>95000</v>
      </c>
      <c r="E6843" s="2846">
        <v>0</v>
      </c>
      <c r="F6843" s="1926">
        <f t="shared" si="109"/>
        <v>3896869.15</v>
      </c>
    </row>
    <row r="6844" spans="1:6" s="1461" customFormat="1">
      <c r="A6844" s="2676">
        <v>45670</v>
      </c>
      <c r="B6844" s="849"/>
      <c r="C6844" s="1045" t="s">
        <v>35244</v>
      </c>
      <c r="D6844" s="1313">
        <v>40000</v>
      </c>
      <c r="E6844" s="2846">
        <v>0</v>
      </c>
      <c r="F6844" s="1926">
        <f t="shared" si="109"/>
        <v>3936869.15</v>
      </c>
    </row>
    <row r="6845" spans="1:6" s="1461" customFormat="1">
      <c r="A6845" s="2676">
        <v>45670</v>
      </c>
      <c r="B6845" s="849"/>
      <c r="C6845" s="1045" t="s">
        <v>35240</v>
      </c>
      <c r="D6845" s="2846">
        <v>0</v>
      </c>
      <c r="E6845" s="1047">
        <v>50</v>
      </c>
      <c r="F6845" s="1926">
        <f t="shared" si="109"/>
        <v>3936819.15</v>
      </c>
    </row>
    <row r="6846" spans="1:6" s="1461" customFormat="1">
      <c r="A6846" s="2676">
        <v>45670</v>
      </c>
      <c r="B6846" s="849"/>
      <c r="C6846" s="1045" t="s">
        <v>35245</v>
      </c>
      <c r="D6846" s="2846">
        <v>0</v>
      </c>
      <c r="E6846" s="1047">
        <v>200</v>
      </c>
      <c r="F6846" s="1926">
        <f t="shared" si="109"/>
        <v>3936619.15</v>
      </c>
    </row>
    <row r="6847" spans="1:6" s="1461" customFormat="1">
      <c r="A6847" s="2676">
        <v>45671</v>
      </c>
      <c r="B6847" s="849"/>
      <c r="C6847" s="1045" t="s">
        <v>35246</v>
      </c>
      <c r="D6847" s="1313">
        <v>102000</v>
      </c>
      <c r="E6847" s="2846">
        <v>0</v>
      </c>
      <c r="F6847" s="1926">
        <f t="shared" si="109"/>
        <v>4038619.15</v>
      </c>
    </row>
    <row r="6848" spans="1:6" s="1461" customFormat="1">
      <c r="A6848" s="2676">
        <v>45671</v>
      </c>
      <c r="B6848" s="849"/>
      <c r="C6848" s="1045" t="s">
        <v>35247</v>
      </c>
      <c r="D6848" s="1313">
        <v>70000</v>
      </c>
      <c r="E6848" s="2846">
        <v>0</v>
      </c>
      <c r="F6848" s="1926">
        <f t="shared" si="109"/>
        <v>4108619.15</v>
      </c>
    </row>
    <row r="6849" spans="1:6" s="1461" customFormat="1">
      <c r="A6849" s="2676">
        <v>45671</v>
      </c>
      <c r="B6849" s="849"/>
      <c r="C6849" s="1045" t="s">
        <v>35248</v>
      </c>
      <c r="D6849" s="1313">
        <v>166500</v>
      </c>
      <c r="E6849" s="2846">
        <v>0</v>
      </c>
      <c r="F6849" s="1926">
        <f t="shared" si="109"/>
        <v>4275119.1500000004</v>
      </c>
    </row>
    <row r="6850" spans="1:6" s="1461" customFormat="1">
      <c r="A6850" s="2676">
        <v>45671</v>
      </c>
      <c r="B6850" s="849"/>
      <c r="C6850" s="1045" t="s">
        <v>35249</v>
      </c>
      <c r="D6850" s="1313">
        <v>50000</v>
      </c>
      <c r="E6850" s="2846">
        <v>0</v>
      </c>
      <c r="F6850" s="1926">
        <f t="shared" si="109"/>
        <v>4325119.1500000004</v>
      </c>
    </row>
    <row r="6851" spans="1:6" s="1461" customFormat="1">
      <c r="A6851" s="2676">
        <v>45671</v>
      </c>
      <c r="B6851" s="849"/>
      <c r="C6851" s="1045" t="s">
        <v>35250</v>
      </c>
      <c r="D6851" s="2846">
        <v>0</v>
      </c>
      <c r="E6851" s="1047">
        <v>200</v>
      </c>
      <c r="F6851" s="1926">
        <f t="shared" si="109"/>
        <v>4324919.1500000004</v>
      </c>
    </row>
    <row r="6852" spans="1:6" s="1461" customFormat="1">
      <c r="A6852" s="2676">
        <v>45671</v>
      </c>
      <c r="B6852" s="849"/>
      <c r="C6852" s="1045" t="s">
        <v>35251</v>
      </c>
      <c r="D6852" s="1313">
        <v>40000</v>
      </c>
      <c r="E6852" s="2846">
        <v>0</v>
      </c>
      <c r="F6852" s="1926">
        <f t="shared" si="109"/>
        <v>4364919.1500000004</v>
      </c>
    </row>
    <row r="6853" spans="1:6" s="1461" customFormat="1">
      <c r="A6853" s="2676">
        <v>45671</v>
      </c>
      <c r="B6853" s="849"/>
      <c r="C6853" s="1045" t="s">
        <v>35252</v>
      </c>
      <c r="D6853" s="1313">
        <v>5000</v>
      </c>
      <c r="E6853" s="2846">
        <v>0</v>
      </c>
      <c r="F6853" s="1926">
        <f t="shared" si="109"/>
        <v>4369919.1500000004</v>
      </c>
    </row>
    <row r="6854" spans="1:6" s="1461" customFormat="1">
      <c r="A6854" s="2676">
        <v>45672</v>
      </c>
      <c r="B6854" s="849"/>
      <c r="C6854" s="1045" t="s">
        <v>35253</v>
      </c>
      <c r="D6854" s="1313">
        <v>85000</v>
      </c>
      <c r="E6854" s="2846">
        <v>0</v>
      </c>
      <c r="F6854" s="1926">
        <f t="shared" si="109"/>
        <v>4454919.1500000004</v>
      </c>
    </row>
    <row r="6855" spans="1:6" s="1461" customFormat="1">
      <c r="A6855" s="2676">
        <v>45672</v>
      </c>
      <c r="B6855" s="849"/>
      <c r="C6855" s="1045" t="s">
        <v>35254</v>
      </c>
      <c r="D6855" s="1313">
        <v>35000</v>
      </c>
      <c r="E6855" s="2846">
        <v>0</v>
      </c>
      <c r="F6855" s="1926">
        <f t="shared" ref="F6855:F6918" si="110">F6854-E6855+D6855</f>
        <v>4489919.1500000004</v>
      </c>
    </row>
    <row r="6856" spans="1:6" s="1461" customFormat="1">
      <c r="A6856" s="2676">
        <v>45672</v>
      </c>
      <c r="B6856" s="849"/>
      <c r="C6856" s="1045" t="s">
        <v>35250</v>
      </c>
      <c r="D6856" s="2846">
        <v>0</v>
      </c>
      <c r="E6856" s="1047">
        <v>50</v>
      </c>
      <c r="F6856" s="1926">
        <f t="shared" si="110"/>
        <v>4489869.1500000004</v>
      </c>
    </row>
    <row r="6857" spans="1:6" s="1461" customFormat="1">
      <c r="A6857" s="2676">
        <v>45672</v>
      </c>
      <c r="B6857" s="849"/>
      <c r="C6857" s="1045" t="s">
        <v>35255</v>
      </c>
      <c r="D6857" s="2846">
        <v>0</v>
      </c>
      <c r="E6857" s="1047">
        <v>100</v>
      </c>
      <c r="F6857" s="1926">
        <f t="shared" si="110"/>
        <v>4489769.1500000004</v>
      </c>
    </row>
    <row r="6858" spans="1:6" s="1461" customFormat="1">
      <c r="A6858" s="2676">
        <v>45673</v>
      </c>
      <c r="B6858" s="849"/>
      <c r="C6858" s="1045" t="s">
        <v>35256</v>
      </c>
      <c r="D6858" s="1313">
        <v>50000</v>
      </c>
      <c r="E6858" s="2846">
        <v>0</v>
      </c>
      <c r="F6858" s="1926">
        <f t="shared" si="110"/>
        <v>4539769.1500000004</v>
      </c>
    </row>
    <row r="6859" spans="1:6" s="1461" customFormat="1">
      <c r="A6859" s="2676">
        <v>45673</v>
      </c>
      <c r="B6859" s="849"/>
      <c r="C6859" s="1045" t="s">
        <v>35257</v>
      </c>
      <c r="D6859" s="1313">
        <v>50000</v>
      </c>
      <c r="E6859" s="2846">
        <v>0</v>
      </c>
      <c r="F6859" s="1926">
        <f t="shared" si="110"/>
        <v>4589769.1500000004</v>
      </c>
    </row>
    <row r="6860" spans="1:6" s="1461" customFormat="1">
      <c r="A6860" s="2676">
        <v>45673</v>
      </c>
      <c r="B6860" s="849"/>
      <c r="C6860" s="1045" t="s">
        <v>35258</v>
      </c>
      <c r="D6860" s="1313">
        <v>45000</v>
      </c>
      <c r="E6860" s="2846">
        <v>0</v>
      </c>
      <c r="F6860" s="1926">
        <f t="shared" si="110"/>
        <v>4634769.1500000004</v>
      </c>
    </row>
    <row r="6861" spans="1:6" s="1461" customFormat="1">
      <c r="A6861" s="2676">
        <v>45673</v>
      </c>
      <c r="B6861" s="849"/>
      <c r="C6861" s="1045" t="s">
        <v>35259</v>
      </c>
      <c r="D6861" s="1313">
        <v>35000</v>
      </c>
      <c r="E6861" s="2846">
        <v>0</v>
      </c>
      <c r="F6861" s="1926">
        <f t="shared" si="110"/>
        <v>4669769.1500000004</v>
      </c>
    </row>
    <row r="6862" spans="1:6" s="1461" customFormat="1">
      <c r="A6862" s="2676">
        <v>45673</v>
      </c>
      <c r="B6862" s="849"/>
      <c r="C6862" s="1045" t="s">
        <v>35260</v>
      </c>
      <c r="D6862" s="1313">
        <v>10000</v>
      </c>
      <c r="E6862" s="2846">
        <v>0</v>
      </c>
      <c r="F6862" s="1926">
        <f t="shared" si="110"/>
        <v>4679769.1500000004</v>
      </c>
    </row>
    <row r="6863" spans="1:6" s="1461" customFormat="1">
      <c r="A6863" s="2676">
        <v>45673</v>
      </c>
      <c r="B6863" s="849"/>
      <c r="C6863" s="1045" t="s">
        <v>35261</v>
      </c>
      <c r="D6863" s="1313">
        <v>40000</v>
      </c>
      <c r="E6863" s="2846">
        <v>0</v>
      </c>
      <c r="F6863" s="1926">
        <f t="shared" si="110"/>
        <v>4719769.1500000004</v>
      </c>
    </row>
    <row r="6864" spans="1:6" s="1461" customFormat="1">
      <c r="A6864" s="2676">
        <v>45673</v>
      </c>
      <c r="B6864" s="849"/>
      <c r="C6864" s="1045" t="s">
        <v>35262</v>
      </c>
      <c r="D6864" s="1313">
        <v>60000</v>
      </c>
      <c r="E6864" s="2846">
        <v>0</v>
      </c>
      <c r="F6864" s="1926">
        <f t="shared" si="110"/>
        <v>4779769.1500000004</v>
      </c>
    </row>
    <row r="6865" spans="1:6" s="1461" customFormat="1">
      <c r="A6865" s="2676">
        <v>45673</v>
      </c>
      <c r="B6865" s="849"/>
      <c r="C6865" s="1045" t="s">
        <v>35263</v>
      </c>
      <c r="D6865" s="1313">
        <v>95000</v>
      </c>
      <c r="E6865" s="2846">
        <v>0</v>
      </c>
      <c r="F6865" s="1926">
        <f t="shared" si="110"/>
        <v>4874769.1500000004</v>
      </c>
    </row>
    <row r="6866" spans="1:6" s="1461" customFormat="1">
      <c r="A6866" s="2676">
        <v>45673</v>
      </c>
      <c r="B6866" s="849"/>
      <c r="C6866" s="1045" t="s">
        <v>35264</v>
      </c>
      <c r="D6866" s="1313">
        <v>95000</v>
      </c>
      <c r="E6866" s="2846">
        <v>0</v>
      </c>
      <c r="F6866" s="1926">
        <f t="shared" si="110"/>
        <v>4969769.1500000004</v>
      </c>
    </row>
    <row r="6867" spans="1:6" s="1461" customFormat="1">
      <c r="A6867" s="2676">
        <v>45673</v>
      </c>
      <c r="B6867" s="849"/>
      <c r="C6867" s="1045" t="s">
        <v>35265</v>
      </c>
      <c r="D6867" s="1313">
        <v>85000</v>
      </c>
      <c r="E6867" s="2846">
        <v>0</v>
      </c>
      <c r="F6867" s="1926">
        <f t="shared" si="110"/>
        <v>5054769.1500000004</v>
      </c>
    </row>
    <row r="6868" spans="1:6" s="1461" customFormat="1">
      <c r="A6868" s="2676">
        <v>45673</v>
      </c>
      <c r="B6868" s="849"/>
      <c r="C6868" s="1045" t="s">
        <v>35266</v>
      </c>
      <c r="D6868" s="1313">
        <v>45000</v>
      </c>
      <c r="E6868" s="2846">
        <v>0</v>
      </c>
      <c r="F6868" s="1926">
        <f t="shared" si="110"/>
        <v>5099769.1500000004</v>
      </c>
    </row>
    <row r="6869" spans="1:6" s="1461" customFormat="1">
      <c r="A6869" s="2676">
        <v>45673</v>
      </c>
      <c r="B6869" s="849"/>
      <c r="C6869" s="1045" t="s">
        <v>35267</v>
      </c>
      <c r="D6869" s="2846">
        <v>0</v>
      </c>
      <c r="E6869" s="1047">
        <v>450</v>
      </c>
      <c r="F6869" s="1926">
        <f t="shared" si="110"/>
        <v>5099319.1500000004</v>
      </c>
    </row>
    <row r="6870" spans="1:6" s="1461" customFormat="1">
      <c r="A6870" s="2676">
        <v>45674</v>
      </c>
      <c r="B6870" s="849"/>
      <c r="C6870" s="1045" t="s">
        <v>35268</v>
      </c>
      <c r="D6870" s="1313">
        <v>45000</v>
      </c>
      <c r="E6870" s="2846">
        <v>0</v>
      </c>
      <c r="F6870" s="1926">
        <f t="shared" si="110"/>
        <v>5144319.1500000004</v>
      </c>
    </row>
    <row r="6871" spans="1:6" s="1461" customFormat="1">
      <c r="A6871" s="2676">
        <v>45674</v>
      </c>
      <c r="B6871" s="849"/>
      <c r="C6871" s="1045" t="s">
        <v>35269</v>
      </c>
      <c r="D6871" s="1313">
        <v>80000</v>
      </c>
      <c r="E6871" s="2846">
        <v>0</v>
      </c>
      <c r="F6871" s="1926">
        <f t="shared" si="110"/>
        <v>5224319.1500000004</v>
      </c>
    </row>
    <row r="6872" spans="1:6" s="1461" customFormat="1">
      <c r="A6872" s="2676">
        <v>45674</v>
      </c>
      <c r="B6872" s="849"/>
      <c r="C6872" s="1045" t="s">
        <v>35270</v>
      </c>
      <c r="D6872" s="1313">
        <v>35000</v>
      </c>
      <c r="E6872" s="2846">
        <v>0</v>
      </c>
      <c r="F6872" s="1926">
        <f t="shared" si="110"/>
        <v>5259319.1500000004</v>
      </c>
    </row>
    <row r="6873" spans="1:6" s="1461" customFormat="1">
      <c r="A6873" s="2676">
        <v>45674</v>
      </c>
      <c r="B6873" s="849"/>
      <c r="C6873" s="1045" t="s">
        <v>35271</v>
      </c>
      <c r="D6873" s="1313">
        <v>30000</v>
      </c>
      <c r="E6873" s="2846">
        <v>0</v>
      </c>
      <c r="F6873" s="1926">
        <f t="shared" si="110"/>
        <v>5289319.1500000004</v>
      </c>
    </row>
    <row r="6874" spans="1:6" s="1461" customFormat="1">
      <c r="A6874" s="2676">
        <v>45674</v>
      </c>
      <c r="B6874" s="849"/>
      <c r="C6874" s="1045" t="s">
        <v>35272</v>
      </c>
      <c r="D6874" s="1313">
        <v>40000</v>
      </c>
      <c r="E6874" s="2846">
        <v>0</v>
      </c>
      <c r="F6874" s="1926">
        <f t="shared" si="110"/>
        <v>5329319.1500000004</v>
      </c>
    </row>
    <row r="6875" spans="1:6" s="1461" customFormat="1">
      <c r="A6875" s="2676">
        <v>45674</v>
      </c>
      <c r="B6875" s="849"/>
      <c r="C6875" s="1045" t="s">
        <v>35273</v>
      </c>
      <c r="D6875" s="1313">
        <v>100000</v>
      </c>
      <c r="E6875" s="2846">
        <v>0</v>
      </c>
      <c r="F6875" s="1926">
        <f t="shared" si="110"/>
        <v>5429319.1500000004</v>
      </c>
    </row>
    <row r="6876" spans="1:6" s="1461" customFormat="1">
      <c r="A6876" s="2676">
        <v>45674</v>
      </c>
      <c r="B6876" s="849"/>
      <c r="C6876" s="1045" t="s">
        <v>35274</v>
      </c>
      <c r="D6876" s="1313">
        <v>85000</v>
      </c>
      <c r="E6876" s="2846">
        <v>0</v>
      </c>
      <c r="F6876" s="1926">
        <f t="shared" si="110"/>
        <v>5514319.1500000004</v>
      </c>
    </row>
    <row r="6877" spans="1:6" s="1461" customFormat="1">
      <c r="A6877" s="2676">
        <v>45674</v>
      </c>
      <c r="B6877" s="849"/>
      <c r="C6877" s="1045" t="s">
        <v>35275</v>
      </c>
      <c r="D6877" s="1313">
        <v>100000</v>
      </c>
      <c r="E6877" s="2846">
        <v>0</v>
      </c>
      <c r="F6877" s="1926">
        <f t="shared" si="110"/>
        <v>5614319.1500000004</v>
      </c>
    </row>
    <row r="6878" spans="1:6" s="1461" customFormat="1">
      <c r="A6878" s="2676">
        <v>45674</v>
      </c>
      <c r="B6878" s="849"/>
      <c r="C6878" s="1045" t="s">
        <v>35276</v>
      </c>
      <c r="D6878" s="1313">
        <v>45000</v>
      </c>
      <c r="E6878" s="2846">
        <v>0</v>
      </c>
      <c r="F6878" s="1926">
        <f t="shared" si="110"/>
        <v>5659319.1500000004</v>
      </c>
    </row>
    <row r="6879" spans="1:6" s="1461" customFormat="1">
      <c r="A6879" s="2676">
        <v>45674</v>
      </c>
      <c r="B6879" s="849"/>
      <c r="C6879" s="1045" t="s">
        <v>35277</v>
      </c>
      <c r="D6879" s="1313">
        <v>50000</v>
      </c>
      <c r="E6879" s="2846">
        <v>0</v>
      </c>
      <c r="F6879" s="1926">
        <f t="shared" si="110"/>
        <v>5709319.1500000004</v>
      </c>
    </row>
    <row r="6880" spans="1:6" s="1461" customFormat="1">
      <c r="A6880" s="2676">
        <v>45674</v>
      </c>
      <c r="B6880" s="849"/>
      <c r="C6880" s="1045" t="s">
        <v>35278</v>
      </c>
      <c r="D6880" s="1313">
        <v>30000</v>
      </c>
      <c r="E6880" s="2846">
        <v>0</v>
      </c>
      <c r="F6880" s="1926">
        <f t="shared" si="110"/>
        <v>5739319.1500000004</v>
      </c>
    </row>
    <row r="6881" spans="1:6" s="1461" customFormat="1">
      <c r="A6881" s="2676">
        <v>45674</v>
      </c>
      <c r="B6881" s="849"/>
      <c r="C6881" s="1045" t="s">
        <v>35279</v>
      </c>
      <c r="D6881" s="1313">
        <v>90000</v>
      </c>
      <c r="E6881" s="2846">
        <v>0</v>
      </c>
      <c r="F6881" s="1926">
        <f t="shared" si="110"/>
        <v>5829319.1500000004</v>
      </c>
    </row>
    <row r="6882" spans="1:6" s="1461" customFormat="1">
      <c r="A6882" s="2676">
        <v>45674</v>
      </c>
      <c r="B6882" s="849"/>
      <c r="C6882" s="1045" t="s">
        <v>35280</v>
      </c>
      <c r="D6882" s="1313">
        <v>35000</v>
      </c>
      <c r="E6882" s="2846">
        <v>0</v>
      </c>
      <c r="F6882" s="1926">
        <f t="shared" si="110"/>
        <v>5864319.1500000004</v>
      </c>
    </row>
    <row r="6883" spans="1:6" s="1461" customFormat="1">
      <c r="A6883" s="2676">
        <v>45674</v>
      </c>
      <c r="B6883" s="849"/>
      <c r="C6883" s="1045" t="s">
        <v>35281</v>
      </c>
      <c r="D6883" s="1313">
        <v>60000</v>
      </c>
      <c r="E6883" s="2846">
        <v>0</v>
      </c>
      <c r="F6883" s="1926">
        <f t="shared" si="110"/>
        <v>5924319.1500000004</v>
      </c>
    </row>
    <row r="6884" spans="1:6" s="1461" customFormat="1">
      <c r="A6884" s="2676">
        <v>45674</v>
      </c>
      <c r="B6884" s="849"/>
      <c r="C6884" s="1045" t="s">
        <v>35282</v>
      </c>
      <c r="D6884" s="1313">
        <v>60000</v>
      </c>
      <c r="E6884" s="2846">
        <v>0</v>
      </c>
      <c r="F6884" s="1926">
        <f t="shared" si="110"/>
        <v>5984319.1500000004</v>
      </c>
    </row>
    <row r="6885" spans="1:6" s="1461" customFormat="1">
      <c r="A6885" s="2676">
        <v>45674</v>
      </c>
      <c r="B6885" s="849"/>
      <c r="C6885" s="1045" t="s">
        <v>35283</v>
      </c>
      <c r="D6885" s="1313">
        <v>27000</v>
      </c>
      <c r="E6885" s="2846">
        <v>0</v>
      </c>
      <c r="F6885" s="1926">
        <f t="shared" si="110"/>
        <v>6011319.1500000004</v>
      </c>
    </row>
    <row r="6886" spans="1:6" s="1461" customFormat="1">
      <c r="A6886" s="2676">
        <v>45674</v>
      </c>
      <c r="B6886" s="849"/>
      <c r="C6886" s="1045" t="s">
        <v>35284</v>
      </c>
      <c r="D6886" s="1313">
        <v>45000</v>
      </c>
      <c r="E6886" s="2846">
        <v>0</v>
      </c>
      <c r="F6886" s="1926">
        <f t="shared" si="110"/>
        <v>6056319.1500000004</v>
      </c>
    </row>
    <row r="6887" spans="1:6" s="1461" customFormat="1">
      <c r="A6887" s="2676">
        <v>45674</v>
      </c>
      <c r="B6887" s="849"/>
      <c r="C6887" s="1045" t="s">
        <v>35285</v>
      </c>
      <c r="D6887" s="1313">
        <v>30000</v>
      </c>
      <c r="E6887" s="2846">
        <v>0</v>
      </c>
      <c r="F6887" s="1926">
        <f t="shared" si="110"/>
        <v>6086319.1500000004</v>
      </c>
    </row>
    <row r="6888" spans="1:6" s="1461" customFormat="1">
      <c r="A6888" s="2676">
        <v>45674</v>
      </c>
      <c r="B6888" s="849"/>
      <c r="C6888" s="1045" t="s">
        <v>35286</v>
      </c>
      <c r="D6888" s="1313">
        <v>60000</v>
      </c>
      <c r="E6888" s="2846">
        <v>0</v>
      </c>
      <c r="F6888" s="1926">
        <f t="shared" si="110"/>
        <v>6146319.1500000004</v>
      </c>
    </row>
    <row r="6889" spans="1:6" s="1461" customFormat="1">
      <c r="A6889" s="2676">
        <v>45674</v>
      </c>
      <c r="B6889" s="849"/>
      <c r="C6889" s="1045" t="s">
        <v>35287</v>
      </c>
      <c r="D6889" s="2846">
        <v>0</v>
      </c>
      <c r="E6889" s="1047">
        <v>750</v>
      </c>
      <c r="F6889" s="1926">
        <f t="shared" si="110"/>
        <v>6145569.1500000004</v>
      </c>
    </row>
    <row r="6890" spans="1:6" s="1461" customFormat="1">
      <c r="A6890" s="2676">
        <v>45674</v>
      </c>
      <c r="B6890" s="849"/>
      <c r="C6890" s="1045" t="s">
        <v>35267</v>
      </c>
      <c r="D6890" s="2846">
        <v>0</v>
      </c>
      <c r="E6890" s="1047">
        <v>100</v>
      </c>
      <c r="F6890" s="1926">
        <f t="shared" si="110"/>
        <v>6145469.1500000004</v>
      </c>
    </row>
    <row r="6891" spans="1:6" s="1461" customFormat="1">
      <c r="A6891" s="2676">
        <v>45674</v>
      </c>
      <c r="B6891" s="849"/>
      <c r="C6891" s="1045" t="s">
        <v>35288</v>
      </c>
      <c r="D6891" s="1313">
        <v>68000</v>
      </c>
      <c r="E6891" s="2846">
        <v>0</v>
      </c>
      <c r="F6891" s="1926">
        <f t="shared" si="110"/>
        <v>6213469.1500000004</v>
      </c>
    </row>
    <row r="6892" spans="1:6" s="1461" customFormat="1">
      <c r="A6892" s="2676">
        <v>45674</v>
      </c>
      <c r="B6892" s="849"/>
      <c r="C6892" s="1045" t="s">
        <v>35289</v>
      </c>
      <c r="D6892" s="1313">
        <v>25000</v>
      </c>
      <c r="E6892" s="2846">
        <v>0</v>
      </c>
      <c r="F6892" s="1926">
        <f t="shared" si="110"/>
        <v>6238469.1500000004</v>
      </c>
    </row>
    <row r="6893" spans="1:6" s="1461" customFormat="1">
      <c r="A6893" s="2676">
        <v>45675</v>
      </c>
      <c r="B6893" s="849"/>
      <c r="C6893" s="1045" t="s">
        <v>35290</v>
      </c>
      <c r="D6893" s="1313">
        <v>95000</v>
      </c>
      <c r="E6893" s="2846">
        <v>0</v>
      </c>
      <c r="F6893" s="1926">
        <f t="shared" si="110"/>
        <v>6333469.1500000004</v>
      </c>
    </row>
    <row r="6894" spans="1:6" s="1461" customFormat="1">
      <c r="A6894" s="2676">
        <v>45675</v>
      </c>
      <c r="B6894" s="849"/>
      <c r="C6894" s="1045" t="s">
        <v>35291</v>
      </c>
      <c r="D6894" s="1313">
        <v>10000</v>
      </c>
      <c r="E6894" s="2846">
        <v>0</v>
      </c>
      <c r="F6894" s="1926">
        <f t="shared" si="110"/>
        <v>6343469.1500000004</v>
      </c>
    </row>
    <row r="6895" spans="1:6" s="1461" customFormat="1">
      <c r="A6895" s="2676">
        <v>45675</v>
      </c>
      <c r="B6895" s="849"/>
      <c r="C6895" s="1045" t="s">
        <v>35292</v>
      </c>
      <c r="D6895" s="1313">
        <v>107000</v>
      </c>
      <c r="E6895" s="2846">
        <v>0</v>
      </c>
      <c r="F6895" s="1926">
        <f t="shared" si="110"/>
        <v>6450469.1500000004</v>
      </c>
    </row>
    <row r="6896" spans="1:6" s="1461" customFormat="1">
      <c r="A6896" s="2676">
        <v>45675</v>
      </c>
      <c r="B6896" s="849"/>
      <c r="C6896" s="1045" t="s">
        <v>35293</v>
      </c>
      <c r="D6896" s="1313">
        <v>50000</v>
      </c>
      <c r="E6896" s="2846">
        <v>0</v>
      </c>
      <c r="F6896" s="1926">
        <f t="shared" si="110"/>
        <v>6500469.1500000004</v>
      </c>
    </row>
    <row r="6897" spans="1:6" s="1461" customFormat="1">
      <c r="A6897" s="2676">
        <v>45675</v>
      </c>
      <c r="B6897" s="849"/>
      <c r="C6897" s="1045" t="s">
        <v>35294</v>
      </c>
      <c r="D6897" s="1313">
        <v>30000</v>
      </c>
      <c r="E6897" s="2846">
        <v>0</v>
      </c>
      <c r="F6897" s="1926">
        <f t="shared" si="110"/>
        <v>6530469.1500000004</v>
      </c>
    </row>
    <row r="6898" spans="1:6" s="1461" customFormat="1">
      <c r="A6898" s="2676">
        <v>45675</v>
      </c>
      <c r="B6898" s="849"/>
      <c r="C6898" s="1045" t="s">
        <v>35295</v>
      </c>
      <c r="D6898" s="1313">
        <v>31500</v>
      </c>
      <c r="E6898" s="2846">
        <v>0</v>
      </c>
      <c r="F6898" s="1926">
        <f t="shared" si="110"/>
        <v>6561969.1500000004</v>
      </c>
    </row>
    <row r="6899" spans="1:6" s="1461" customFormat="1">
      <c r="A6899" s="2676">
        <v>45675</v>
      </c>
      <c r="B6899" s="849"/>
      <c r="C6899" s="1045" t="s">
        <v>35296</v>
      </c>
      <c r="D6899" s="1313">
        <v>30000</v>
      </c>
      <c r="E6899" s="2846">
        <v>0</v>
      </c>
      <c r="F6899" s="1926">
        <f t="shared" si="110"/>
        <v>6591969.1500000004</v>
      </c>
    </row>
    <row r="6900" spans="1:6" s="1461" customFormat="1">
      <c r="A6900" s="2676">
        <v>45675</v>
      </c>
      <c r="B6900" s="849"/>
      <c r="C6900" s="1045" t="s">
        <v>35297</v>
      </c>
      <c r="D6900" s="1313">
        <v>10000</v>
      </c>
      <c r="E6900" s="2846">
        <v>0</v>
      </c>
      <c r="F6900" s="1926">
        <f t="shared" si="110"/>
        <v>6601969.1500000004</v>
      </c>
    </row>
    <row r="6901" spans="1:6" s="1461" customFormat="1">
      <c r="A6901" s="2676">
        <v>45675</v>
      </c>
      <c r="B6901" s="849"/>
      <c r="C6901" s="1045" t="s">
        <v>35298</v>
      </c>
      <c r="D6901" s="1313">
        <v>10000</v>
      </c>
      <c r="E6901" s="2846">
        <v>0</v>
      </c>
      <c r="F6901" s="1926">
        <f t="shared" si="110"/>
        <v>6611969.1500000004</v>
      </c>
    </row>
    <row r="6902" spans="1:6" s="1461" customFormat="1">
      <c r="A6902" s="2676">
        <v>45675</v>
      </c>
      <c r="B6902" s="849"/>
      <c r="C6902" s="1045" t="s">
        <v>35299</v>
      </c>
      <c r="D6902" s="1313">
        <v>40000</v>
      </c>
      <c r="E6902" s="2846">
        <v>0</v>
      </c>
      <c r="F6902" s="1926">
        <f t="shared" si="110"/>
        <v>6651969.1500000004</v>
      </c>
    </row>
    <row r="6903" spans="1:6" s="1461" customFormat="1">
      <c r="A6903" s="2676">
        <v>45675</v>
      </c>
      <c r="B6903" s="849"/>
      <c r="C6903" s="1045" t="s">
        <v>35300</v>
      </c>
      <c r="D6903" s="1313">
        <v>80000</v>
      </c>
      <c r="E6903" s="2846">
        <v>0</v>
      </c>
      <c r="F6903" s="1926">
        <f t="shared" si="110"/>
        <v>6731969.1500000004</v>
      </c>
    </row>
    <row r="6904" spans="1:6" s="1461" customFormat="1">
      <c r="A6904" s="2676">
        <v>45675</v>
      </c>
      <c r="B6904" s="849"/>
      <c r="C6904" s="1045" t="s">
        <v>35301</v>
      </c>
      <c r="D6904" s="1313">
        <v>45019.44</v>
      </c>
      <c r="E6904" s="2846">
        <v>0</v>
      </c>
      <c r="F6904" s="1926">
        <f t="shared" si="110"/>
        <v>6776988.5900000008</v>
      </c>
    </row>
    <row r="6905" spans="1:6" s="1461" customFormat="1">
      <c r="A6905" s="2676">
        <v>45675</v>
      </c>
      <c r="B6905" s="849"/>
      <c r="C6905" s="1045" t="s">
        <v>35302</v>
      </c>
      <c r="D6905" s="1313">
        <v>35000</v>
      </c>
      <c r="E6905" s="2846">
        <v>0</v>
      </c>
      <c r="F6905" s="1926">
        <f t="shared" si="110"/>
        <v>6811988.5900000008</v>
      </c>
    </row>
    <row r="6906" spans="1:6" s="1461" customFormat="1">
      <c r="A6906" s="2676">
        <v>45675</v>
      </c>
      <c r="B6906" s="849"/>
      <c r="C6906" s="1045" t="s">
        <v>35303</v>
      </c>
      <c r="D6906" s="1313">
        <v>136000</v>
      </c>
      <c r="E6906" s="2846">
        <v>0</v>
      </c>
      <c r="F6906" s="1926">
        <f t="shared" si="110"/>
        <v>6947988.5900000008</v>
      </c>
    </row>
    <row r="6907" spans="1:6" s="1461" customFormat="1">
      <c r="A6907" s="2676">
        <v>45675</v>
      </c>
      <c r="B6907" s="849"/>
      <c r="C6907" s="1045" t="s">
        <v>35304</v>
      </c>
      <c r="D6907" s="2846">
        <v>0</v>
      </c>
      <c r="E6907" s="1047">
        <v>600</v>
      </c>
      <c r="F6907" s="1926">
        <f t="shared" si="110"/>
        <v>6947388.5900000008</v>
      </c>
    </row>
    <row r="6908" spans="1:6" s="1461" customFormat="1">
      <c r="A6908" s="2676">
        <v>45675</v>
      </c>
      <c r="B6908" s="849"/>
      <c r="C6908" s="1045" t="s">
        <v>35287</v>
      </c>
      <c r="D6908" s="2846">
        <v>0</v>
      </c>
      <c r="E6908" s="1047">
        <v>300</v>
      </c>
      <c r="F6908" s="1926">
        <f t="shared" si="110"/>
        <v>6947088.5900000008</v>
      </c>
    </row>
    <row r="6909" spans="1:6" s="1461" customFormat="1">
      <c r="A6909" s="2676">
        <v>45676</v>
      </c>
      <c r="B6909" s="849"/>
      <c r="C6909" s="1045" t="s">
        <v>35305</v>
      </c>
      <c r="D6909" s="1313">
        <v>45000</v>
      </c>
      <c r="E6909" s="2846">
        <v>0</v>
      </c>
      <c r="F6909" s="1926">
        <f t="shared" si="110"/>
        <v>6992088.5900000008</v>
      </c>
    </row>
    <row r="6910" spans="1:6" s="1461" customFormat="1">
      <c r="A6910" s="2676">
        <v>45676</v>
      </c>
      <c r="B6910" s="849"/>
      <c r="C6910" s="1045" t="s">
        <v>35306</v>
      </c>
      <c r="D6910" s="1313">
        <v>20000</v>
      </c>
      <c r="E6910" s="2846">
        <v>0</v>
      </c>
      <c r="F6910" s="1926">
        <f t="shared" si="110"/>
        <v>7012088.5900000008</v>
      </c>
    </row>
    <row r="6911" spans="1:6" s="1461" customFormat="1">
      <c r="A6911" s="2676">
        <v>45676</v>
      </c>
      <c r="B6911" s="849"/>
      <c r="C6911" s="1045" t="s">
        <v>35307</v>
      </c>
      <c r="D6911" s="1313">
        <v>45000</v>
      </c>
      <c r="E6911" s="2846">
        <v>0</v>
      </c>
      <c r="F6911" s="1926">
        <f t="shared" si="110"/>
        <v>7057088.5900000008</v>
      </c>
    </row>
    <row r="6912" spans="1:6" s="1461" customFormat="1">
      <c r="A6912" s="2676">
        <v>45676</v>
      </c>
      <c r="B6912" s="849"/>
      <c r="C6912" s="1045" t="s">
        <v>35308</v>
      </c>
      <c r="D6912" s="1313">
        <v>70000</v>
      </c>
      <c r="E6912" s="2846">
        <v>0</v>
      </c>
      <c r="F6912" s="1926">
        <f t="shared" si="110"/>
        <v>7127088.5900000008</v>
      </c>
    </row>
    <row r="6913" spans="1:6" s="1461" customFormat="1">
      <c r="A6913" s="2676">
        <v>45676</v>
      </c>
      <c r="B6913" s="849"/>
      <c r="C6913" s="1045" t="s">
        <v>35304</v>
      </c>
      <c r="D6913" s="2846">
        <v>0</v>
      </c>
      <c r="E6913" s="1047">
        <v>100</v>
      </c>
      <c r="F6913" s="1926">
        <f t="shared" si="110"/>
        <v>7126988.5900000008</v>
      </c>
    </row>
    <row r="6914" spans="1:6" s="1461" customFormat="1">
      <c r="A6914" s="2676">
        <v>45676</v>
      </c>
      <c r="B6914" s="849"/>
      <c r="C6914" s="1045" t="s">
        <v>35309</v>
      </c>
      <c r="D6914" s="2846">
        <v>0</v>
      </c>
      <c r="E6914" s="1047">
        <v>200</v>
      </c>
      <c r="F6914" s="1926">
        <f t="shared" si="110"/>
        <v>7126788.5900000008</v>
      </c>
    </row>
    <row r="6915" spans="1:6" s="1461" customFormat="1">
      <c r="A6915" s="2676">
        <v>45677</v>
      </c>
      <c r="B6915" s="849"/>
      <c r="C6915" s="1045" t="s">
        <v>36508</v>
      </c>
      <c r="D6915" s="1313">
        <v>70000</v>
      </c>
      <c r="E6915" s="2846">
        <v>0</v>
      </c>
      <c r="F6915" s="1926">
        <f t="shared" si="110"/>
        <v>7196788.5900000008</v>
      </c>
    </row>
    <row r="6916" spans="1:6" s="1461" customFormat="1">
      <c r="A6916" s="2676">
        <v>45677</v>
      </c>
      <c r="B6916" s="849"/>
      <c r="C6916" s="1045" t="s">
        <v>36509</v>
      </c>
      <c r="D6916" s="1313">
        <v>45000</v>
      </c>
      <c r="E6916" s="2846">
        <v>0</v>
      </c>
      <c r="F6916" s="1926">
        <f t="shared" si="110"/>
        <v>7241788.5900000008</v>
      </c>
    </row>
    <row r="6917" spans="1:6" s="1461" customFormat="1">
      <c r="A6917" s="2676">
        <v>45677</v>
      </c>
      <c r="B6917" s="849"/>
      <c r="C6917" s="1045" t="s">
        <v>36510</v>
      </c>
      <c r="D6917" s="1313">
        <v>120000</v>
      </c>
      <c r="E6917" s="2846">
        <v>0</v>
      </c>
      <c r="F6917" s="1926">
        <f t="shared" si="110"/>
        <v>7361788.5900000008</v>
      </c>
    </row>
    <row r="6918" spans="1:6" s="1461" customFormat="1">
      <c r="A6918" s="2676">
        <v>45677</v>
      </c>
      <c r="B6918" s="849"/>
      <c r="C6918" s="1045" t="s">
        <v>36511</v>
      </c>
      <c r="D6918" s="1313">
        <v>7500</v>
      </c>
      <c r="E6918" s="2846">
        <v>0</v>
      </c>
      <c r="F6918" s="1926">
        <f t="shared" si="110"/>
        <v>7369288.5900000008</v>
      </c>
    </row>
    <row r="6919" spans="1:6" s="1461" customFormat="1">
      <c r="A6919" s="2676">
        <v>45677</v>
      </c>
      <c r="B6919" s="849"/>
      <c r="C6919" s="1045" t="s">
        <v>36512</v>
      </c>
      <c r="D6919" s="1313">
        <v>56000</v>
      </c>
      <c r="E6919" s="2846">
        <v>0</v>
      </c>
      <c r="F6919" s="1926">
        <f t="shared" ref="F6919:F6982" si="111">F6918-E6919+D6919</f>
        <v>7425288.5900000008</v>
      </c>
    </row>
    <row r="6920" spans="1:6" s="1461" customFormat="1">
      <c r="A6920" s="2676">
        <v>45677</v>
      </c>
      <c r="B6920" s="849"/>
      <c r="C6920" s="1045" t="s">
        <v>36513</v>
      </c>
      <c r="D6920" s="2846">
        <v>0</v>
      </c>
      <c r="E6920" s="1047">
        <v>200</v>
      </c>
      <c r="F6920" s="1926">
        <f t="shared" si="111"/>
        <v>7425088.5900000008</v>
      </c>
    </row>
    <row r="6921" spans="1:6" s="1461" customFormat="1">
      <c r="A6921" s="2676">
        <v>45678</v>
      </c>
      <c r="B6921" s="849"/>
      <c r="C6921" s="1045" t="s">
        <v>36514</v>
      </c>
      <c r="D6921" s="1313">
        <v>45000</v>
      </c>
      <c r="E6921" s="2846">
        <v>0</v>
      </c>
      <c r="F6921" s="1926">
        <f t="shared" si="111"/>
        <v>7470088.5900000008</v>
      </c>
    </row>
    <row r="6922" spans="1:6" s="1461" customFormat="1">
      <c r="A6922" s="2676">
        <v>45678</v>
      </c>
      <c r="B6922" s="849"/>
      <c r="C6922" s="1045" t="s">
        <v>36515</v>
      </c>
      <c r="D6922" s="1313">
        <v>100200</v>
      </c>
      <c r="E6922" s="2846">
        <v>0</v>
      </c>
      <c r="F6922" s="1926">
        <f t="shared" si="111"/>
        <v>7570288.5900000008</v>
      </c>
    </row>
    <row r="6923" spans="1:6" s="1461" customFormat="1">
      <c r="A6923" s="2676">
        <v>45678</v>
      </c>
      <c r="B6923" s="849"/>
      <c r="C6923" s="1045" t="s">
        <v>36516</v>
      </c>
      <c r="D6923" s="1047"/>
      <c r="E6923" s="1313">
        <v>7000000</v>
      </c>
      <c r="F6923" s="1926">
        <f t="shared" si="111"/>
        <v>570288.59000000078</v>
      </c>
    </row>
    <row r="6924" spans="1:6" s="1461" customFormat="1">
      <c r="A6924" s="2676">
        <v>45678</v>
      </c>
      <c r="B6924" s="849"/>
      <c r="C6924" s="1045" t="s">
        <v>36517</v>
      </c>
      <c r="D6924" s="2846">
        <v>0</v>
      </c>
      <c r="E6924" s="1047">
        <v>50</v>
      </c>
      <c r="F6924" s="1926">
        <f t="shared" si="111"/>
        <v>570238.59000000078</v>
      </c>
    </row>
    <row r="6925" spans="1:6" s="1461" customFormat="1">
      <c r="A6925" s="2676">
        <v>45678</v>
      </c>
      <c r="B6925" s="849"/>
      <c r="C6925" s="1045" t="s">
        <v>36518</v>
      </c>
      <c r="D6925" s="2846">
        <v>0</v>
      </c>
      <c r="E6925" s="1047">
        <v>3.75</v>
      </c>
      <c r="F6925" s="1926">
        <f t="shared" si="111"/>
        <v>570234.84000000078</v>
      </c>
    </row>
    <row r="6926" spans="1:6" s="1461" customFormat="1">
      <c r="A6926" s="2676">
        <v>45678</v>
      </c>
      <c r="B6926" s="849"/>
      <c r="C6926" s="1045" t="s">
        <v>36519</v>
      </c>
      <c r="D6926" s="1313">
        <v>20000</v>
      </c>
      <c r="E6926" s="2846">
        <v>0</v>
      </c>
      <c r="F6926" s="1926">
        <f t="shared" si="111"/>
        <v>590234.84000000078</v>
      </c>
    </row>
    <row r="6927" spans="1:6" s="1461" customFormat="1">
      <c r="A6927" s="2676">
        <v>45678</v>
      </c>
      <c r="B6927" s="849"/>
      <c r="C6927" s="1045" t="s">
        <v>36520</v>
      </c>
      <c r="D6927" s="2846">
        <v>0</v>
      </c>
      <c r="E6927" s="1047">
        <v>100</v>
      </c>
      <c r="F6927" s="1926">
        <f t="shared" si="111"/>
        <v>590134.84000000078</v>
      </c>
    </row>
    <row r="6928" spans="1:6" s="1461" customFormat="1">
      <c r="A6928" s="2676">
        <v>45679</v>
      </c>
      <c r="B6928" s="849"/>
      <c r="C6928" s="1045" t="s">
        <v>36521</v>
      </c>
      <c r="D6928" s="1313">
        <v>105000</v>
      </c>
      <c r="E6928" s="2846">
        <v>0</v>
      </c>
      <c r="F6928" s="1926">
        <f t="shared" si="111"/>
        <v>695134.84000000078</v>
      </c>
    </row>
    <row r="6929" spans="1:6" s="1461" customFormat="1">
      <c r="A6929" s="2676">
        <v>45679</v>
      </c>
      <c r="B6929" s="849"/>
      <c r="C6929" s="1045" t="s">
        <v>36522</v>
      </c>
      <c r="D6929" s="1313">
        <v>85000</v>
      </c>
      <c r="E6929" s="2846">
        <v>0</v>
      </c>
      <c r="F6929" s="1926">
        <f t="shared" si="111"/>
        <v>780134.84000000078</v>
      </c>
    </row>
    <row r="6930" spans="1:6" s="1461" customFormat="1">
      <c r="A6930" s="2676">
        <v>45679</v>
      </c>
      <c r="B6930" s="849"/>
      <c r="C6930" s="1045" t="s">
        <v>36523</v>
      </c>
      <c r="D6930" s="1313">
        <v>35000</v>
      </c>
      <c r="E6930" s="2846">
        <v>0</v>
      </c>
      <c r="F6930" s="1926">
        <f t="shared" si="111"/>
        <v>815134.84000000078</v>
      </c>
    </row>
    <row r="6931" spans="1:6" s="1461" customFormat="1">
      <c r="A6931" s="2676">
        <v>45679</v>
      </c>
      <c r="B6931" s="849"/>
      <c r="C6931" s="1045" t="s">
        <v>36524</v>
      </c>
      <c r="D6931" s="1313">
        <v>45000</v>
      </c>
      <c r="E6931" s="2846">
        <v>0</v>
      </c>
      <c r="F6931" s="1926">
        <f t="shared" si="111"/>
        <v>860134.84000000078</v>
      </c>
    </row>
    <row r="6932" spans="1:6" s="1461" customFormat="1">
      <c r="A6932" s="2676">
        <v>45679</v>
      </c>
      <c r="B6932" s="849"/>
      <c r="C6932" s="1045" t="s">
        <v>36525</v>
      </c>
      <c r="D6932" s="2846">
        <v>0</v>
      </c>
      <c r="E6932" s="1047">
        <v>200</v>
      </c>
      <c r="F6932" s="1926">
        <f t="shared" si="111"/>
        <v>859934.84000000078</v>
      </c>
    </row>
    <row r="6933" spans="1:6" s="1461" customFormat="1">
      <c r="A6933" s="2676">
        <v>45679</v>
      </c>
      <c r="B6933" s="849"/>
      <c r="C6933" s="1045" t="s">
        <v>36520</v>
      </c>
      <c r="D6933" s="2846">
        <v>0</v>
      </c>
      <c r="E6933" s="1047">
        <v>50</v>
      </c>
      <c r="F6933" s="1926">
        <f t="shared" si="111"/>
        <v>859884.84000000078</v>
      </c>
    </row>
    <row r="6934" spans="1:6" s="1461" customFormat="1">
      <c r="A6934" s="2676">
        <v>45680</v>
      </c>
      <c r="B6934" s="849"/>
      <c r="C6934" s="1045" t="s">
        <v>36526</v>
      </c>
      <c r="D6934" s="1313">
        <v>70000</v>
      </c>
      <c r="E6934" s="2846">
        <v>0</v>
      </c>
      <c r="F6934" s="1926">
        <f t="shared" si="111"/>
        <v>929884.84000000078</v>
      </c>
    </row>
    <row r="6935" spans="1:6" s="1461" customFormat="1">
      <c r="A6935" s="2676">
        <v>45680</v>
      </c>
      <c r="B6935" s="849"/>
      <c r="C6935" s="1045" t="s">
        <v>36527</v>
      </c>
      <c r="D6935" s="1313">
        <v>50000</v>
      </c>
      <c r="E6935" s="2846">
        <v>0</v>
      </c>
      <c r="F6935" s="1926">
        <f t="shared" si="111"/>
        <v>979884.84000000078</v>
      </c>
    </row>
    <row r="6936" spans="1:6" s="1461" customFormat="1">
      <c r="A6936" s="2676">
        <v>45680</v>
      </c>
      <c r="B6936" s="849"/>
      <c r="C6936" s="1045" t="s">
        <v>36528</v>
      </c>
      <c r="D6936" s="1313">
        <v>100000</v>
      </c>
      <c r="E6936" s="2846">
        <v>0</v>
      </c>
      <c r="F6936" s="1926">
        <f t="shared" si="111"/>
        <v>1079884.8400000008</v>
      </c>
    </row>
    <row r="6937" spans="1:6" s="1461" customFormat="1">
      <c r="A6937" s="2676">
        <v>45680</v>
      </c>
      <c r="B6937" s="849"/>
      <c r="C6937" s="1045" t="s">
        <v>36529</v>
      </c>
      <c r="D6937" s="2846">
        <v>0</v>
      </c>
      <c r="E6937" s="1047">
        <v>100</v>
      </c>
      <c r="F6937" s="1926">
        <f t="shared" si="111"/>
        <v>1079784.8400000008</v>
      </c>
    </row>
    <row r="6938" spans="1:6" s="1461" customFormat="1">
      <c r="A6938" s="2676">
        <v>45681</v>
      </c>
      <c r="B6938" s="849"/>
      <c r="C6938" s="1045" t="s">
        <v>36530</v>
      </c>
      <c r="D6938" s="1313">
        <v>90000</v>
      </c>
      <c r="E6938" s="2846">
        <v>0</v>
      </c>
      <c r="F6938" s="1926">
        <f t="shared" si="111"/>
        <v>1169784.8400000008</v>
      </c>
    </row>
    <row r="6939" spans="1:6" s="1461" customFormat="1">
      <c r="A6939" s="2676">
        <v>45681</v>
      </c>
      <c r="B6939" s="849"/>
      <c r="C6939" s="1045" t="s">
        <v>36531</v>
      </c>
      <c r="D6939" s="1313">
        <v>45000</v>
      </c>
      <c r="E6939" s="2846">
        <v>0</v>
      </c>
      <c r="F6939" s="1926">
        <f t="shared" si="111"/>
        <v>1214784.8400000008</v>
      </c>
    </row>
    <row r="6940" spans="1:6" s="1461" customFormat="1">
      <c r="A6940" s="2676">
        <v>45681</v>
      </c>
      <c r="B6940" s="849"/>
      <c r="C6940" s="1045" t="s">
        <v>36532</v>
      </c>
      <c r="D6940" s="1313">
        <v>60000</v>
      </c>
      <c r="E6940" s="2846">
        <v>0</v>
      </c>
      <c r="F6940" s="1926">
        <f t="shared" si="111"/>
        <v>1274784.8400000008</v>
      </c>
    </row>
    <row r="6941" spans="1:6" s="1461" customFormat="1">
      <c r="A6941" s="2676">
        <v>45681</v>
      </c>
      <c r="B6941" s="849"/>
      <c r="C6941" s="1045" t="s">
        <v>36533</v>
      </c>
      <c r="D6941" s="1313">
        <v>45112.5</v>
      </c>
      <c r="E6941" s="2846">
        <v>0</v>
      </c>
      <c r="F6941" s="1926">
        <f t="shared" si="111"/>
        <v>1319897.3400000008</v>
      </c>
    </row>
    <row r="6942" spans="1:6" s="1461" customFormat="1">
      <c r="A6942" s="2676">
        <v>45681</v>
      </c>
      <c r="B6942" s="849"/>
      <c r="C6942" s="1045" t="s">
        <v>36534</v>
      </c>
      <c r="D6942" s="1313">
        <v>30000</v>
      </c>
      <c r="E6942" s="2846">
        <v>0</v>
      </c>
      <c r="F6942" s="1926">
        <f t="shared" si="111"/>
        <v>1349897.3400000008</v>
      </c>
    </row>
    <row r="6943" spans="1:6" s="1461" customFormat="1">
      <c r="A6943" s="2676">
        <v>45681</v>
      </c>
      <c r="B6943" s="849"/>
      <c r="C6943" s="1045" t="s">
        <v>36535</v>
      </c>
      <c r="D6943" s="1313">
        <v>45000</v>
      </c>
      <c r="E6943" s="2846">
        <v>0</v>
      </c>
      <c r="F6943" s="1926">
        <f t="shared" si="111"/>
        <v>1394897.3400000008</v>
      </c>
    </row>
    <row r="6944" spans="1:6" s="1461" customFormat="1">
      <c r="A6944" s="2676">
        <v>45681</v>
      </c>
      <c r="B6944" s="849"/>
      <c r="C6944" s="1045" t="s">
        <v>36536</v>
      </c>
      <c r="D6944" s="1313">
        <v>30000</v>
      </c>
      <c r="E6944" s="2846">
        <v>0</v>
      </c>
      <c r="F6944" s="1926">
        <f t="shared" si="111"/>
        <v>1424897.3400000008</v>
      </c>
    </row>
    <row r="6945" spans="1:6" s="1461" customFormat="1">
      <c r="A6945" s="2676">
        <v>45681</v>
      </c>
      <c r="B6945" s="849"/>
      <c r="C6945" s="1045" t="s">
        <v>36529</v>
      </c>
      <c r="D6945" s="2846">
        <v>0</v>
      </c>
      <c r="E6945" s="1047">
        <v>50</v>
      </c>
      <c r="F6945" s="1926">
        <f t="shared" si="111"/>
        <v>1424847.3400000008</v>
      </c>
    </row>
    <row r="6946" spans="1:6" s="1461" customFormat="1">
      <c r="A6946" s="2676">
        <v>45681</v>
      </c>
      <c r="B6946" s="849"/>
      <c r="C6946" s="1045" t="s">
        <v>36537</v>
      </c>
      <c r="D6946" s="2846">
        <v>0</v>
      </c>
      <c r="E6946" s="1047">
        <v>300</v>
      </c>
      <c r="F6946" s="1926">
        <f t="shared" si="111"/>
        <v>1424547.3400000008</v>
      </c>
    </row>
    <row r="6947" spans="1:6" s="1461" customFormat="1">
      <c r="A6947" s="2676">
        <v>45682</v>
      </c>
      <c r="B6947" s="849"/>
      <c r="C6947" s="1045" t="s">
        <v>36538</v>
      </c>
      <c r="D6947" s="1313">
        <v>5000</v>
      </c>
      <c r="E6947" s="2846">
        <v>0</v>
      </c>
      <c r="F6947" s="1926">
        <f t="shared" si="111"/>
        <v>1429547.3400000008</v>
      </c>
    </row>
    <row r="6948" spans="1:6" s="1461" customFormat="1">
      <c r="A6948" s="2676">
        <v>45682</v>
      </c>
      <c r="B6948" s="849"/>
      <c r="C6948" s="1045" t="s">
        <v>36539</v>
      </c>
      <c r="D6948" s="1313">
        <v>35000</v>
      </c>
      <c r="E6948" s="2846">
        <v>0</v>
      </c>
      <c r="F6948" s="1926">
        <f t="shared" si="111"/>
        <v>1464547.3400000008</v>
      </c>
    </row>
    <row r="6949" spans="1:6" s="1461" customFormat="1">
      <c r="A6949" s="2676">
        <v>45682</v>
      </c>
      <c r="B6949" s="849"/>
      <c r="C6949" s="1045" t="s">
        <v>36540</v>
      </c>
      <c r="D6949" s="1313">
        <v>65000</v>
      </c>
      <c r="E6949" s="2846">
        <v>0</v>
      </c>
      <c r="F6949" s="1926">
        <f t="shared" si="111"/>
        <v>1529547.3400000008</v>
      </c>
    </row>
    <row r="6950" spans="1:6" s="1461" customFormat="1">
      <c r="A6950" s="2676">
        <v>45682</v>
      </c>
      <c r="B6950" s="849"/>
      <c r="C6950" s="1045" t="s">
        <v>36541</v>
      </c>
      <c r="D6950" s="2846">
        <v>0</v>
      </c>
      <c r="E6950" s="1047">
        <v>50</v>
      </c>
      <c r="F6950" s="1926">
        <f t="shared" si="111"/>
        <v>1529497.3400000008</v>
      </c>
    </row>
    <row r="6951" spans="1:6" s="1461" customFormat="1">
      <c r="A6951" s="2676">
        <v>45682</v>
      </c>
      <c r="B6951" s="849"/>
      <c r="C6951" s="1045" t="s">
        <v>36537</v>
      </c>
      <c r="D6951" s="2846">
        <v>0</v>
      </c>
      <c r="E6951" s="1047">
        <v>50</v>
      </c>
      <c r="F6951" s="1926">
        <f t="shared" si="111"/>
        <v>1529447.3400000008</v>
      </c>
    </row>
    <row r="6952" spans="1:6" s="1461" customFormat="1">
      <c r="A6952" s="2676">
        <v>45682</v>
      </c>
      <c r="B6952" s="849"/>
      <c r="C6952" s="1045" t="s">
        <v>36542</v>
      </c>
      <c r="D6952" s="1313">
        <v>35000</v>
      </c>
      <c r="E6952" s="2846">
        <v>0</v>
      </c>
      <c r="F6952" s="1926">
        <f t="shared" si="111"/>
        <v>1564447.3400000008</v>
      </c>
    </row>
    <row r="6953" spans="1:6" s="1461" customFormat="1">
      <c r="A6953" s="2676">
        <v>45683</v>
      </c>
      <c r="B6953" s="849"/>
      <c r="C6953" s="1045" t="s">
        <v>36543</v>
      </c>
      <c r="D6953" s="1313">
        <v>30000</v>
      </c>
      <c r="E6953" s="2846">
        <v>0</v>
      </c>
      <c r="F6953" s="1926">
        <f t="shared" si="111"/>
        <v>1594447.3400000008</v>
      </c>
    </row>
    <row r="6954" spans="1:6" s="1461" customFormat="1">
      <c r="A6954" s="2676">
        <v>45683</v>
      </c>
      <c r="B6954" s="849"/>
      <c r="C6954" s="1045" t="s">
        <v>36544</v>
      </c>
      <c r="D6954" s="1313">
        <v>49000</v>
      </c>
      <c r="E6954" s="2846">
        <v>0</v>
      </c>
      <c r="F6954" s="1926">
        <f t="shared" si="111"/>
        <v>1643447.3400000008</v>
      </c>
    </row>
    <row r="6955" spans="1:6" s="1461" customFormat="1">
      <c r="A6955" s="2676">
        <v>45683</v>
      </c>
      <c r="B6955" s="849"/>
      <c r="C6955" s="1045" t="s">
        <v>36545</v>
      </c>
      <c r="D6955" s="2846">
        <v>0</v>
      </c>
      <c r="E6955" s="1047">
        <v>100</v>
      </c>
      <c r="F6955" s="1926">
        <f t="shared" si="111"/>
        <v>1643347.3400000008</v>
      </c>
    </row>
    <row r="6956" spans="1:6" s="1461" customFormat="1">
      <c r="A6956" s="2676">
        <v>45683</v>
      </c>
      <c r="B6956" s="849"/>
      <c r="C6956" s="1045" t="s">
        <v>36541</v>
      </c>
      <c r="D6956" s="2846">
        <v>0</v>
      </c>
      <c r="E6956" s="1047">
        <v>100</v>
      </c>
      <c r="F6956" s="1926">
        <f t="shared" si="111"/>
        <v>1643247.3400000008</v>
      </c>
    </row>
    <row r="6957" spans="1:6" s="1461" customFormat="1">
      <c r="A6957" s="2676">
        <v>45686</v>
      </c>
      <c r="B6957" s="849"/>
      <c r="C6957" s="1045" t="s">
        <v>36874</v>
      </c>
      <c r="D6957" s="1313">
        <v>25000</v>
      </c>
      <c r="E6957" s="2846">
        <v>0</v>
      </c>
      <c r="F6957" s="1926">
        <f t="shared" si="111"/>
        <v>1668247.3400000008</v>
      </c>
    </row>
    <row r="6958" spans="1:6" s="1461" customFormat="1">
      <c r="A6958" s="2676">
        <v>45687</v>
      </c>
      <c r="B6958" s="849"/>
      <c r="C6958" s="1045" t="s">
        <v>36875</v>
      </c>
      <c r="D6958" s="1313">
        <v>45000</v>
      </c>
      <c r="E6958" s="2846">
        <v>0</v>
      </c>
      <c r="F6958" s="1926">
        <f t="shared" si="111"/>
        <v>1713247.3400000008</v>
      </c>
    </row>
    <row r="6959" spans="1:6" s="1461" customFormat="1">
      <c r="A6959" s="2676">
        <v>45687</v>
      </c>
      <c r="B6959" s="849"/>
      <c r="C6959" s="1045" t="s">
        <v>36876</v>
      </c>
      <c r="D6959" s="1313">
        <v>50000</v>
      </c>
      <c r="E6959" s="2846">
        <v>0</v>
      </c>
      <c r="F6959" s="1926">
        <f t="shared" si="111"/>
        <v>1763247.3400000008</v>
      </c>
    </row>
    <row r="6960" spans="1:6" s="1461" customFormat="1">
      <c r="A6960" s="2676">
        <v>45687</v>
      </c>
      <c r="B6960" s="849"/>
      <c r="C6960" s="1045" t="s">
        <v>36877</v>
      </c>
      <c r="D6960" s="1313">
        <v>40000</v>
      </c>
      <c r="E6960" s="2846">
        <v>0</v>
      </c>
      <c r="F6960" s="1926">
        <f t="shared" si="111"/>
        <v>1803247.3400000008</v>
      </c>
    </row>
    <row r="6961" spans="1:6" s="1461" customFormat="1">
      <c r="A6961" s="2676">
        <v>45687</v>
      </c>
      <c r="B6961" s="849"/>
      <c r="C6961" s="1045" t="s">
        <v>36878</v>
      </c>
      <c r="D6961" s="1313">
        <v>47000</v>
      </c>
      <c r="E6961" s="2846">
        <v>0</v>
      </c>
      <c r="F6961" s="1926">
        <f t="shared" si="111"/>
        <v>1850247.3400000008</v>
      </c>
    </row>
    <row r="6962" spans="1:6" s="1461" customFormat="1">
      <c r="A6962" s="2676">
        <v>45687</v>
      </c>
      <c r="B6962" s="849"/>
      <c r="C6962" s="1045" t="s">
        <v>36879</v>
      </c>
      <c r="D6962" s="2846">
        <v>0</v>
      </c>
      <c r="E6962" s="1047">
        <v>50</v>
      </c>
      <c r="F6962" s="1926">
        <f t="shared" si="111"/>
        <v>1850197.3400000008</v>
      </c>
    </row>
    <row r="6963" spans="1:6" s="1461" customFormat="1">
      <c r="A6963" s="2676">
        <v>45687</v>
      </c>
      <c r="B6963" s="849"/>
      <c r="C6963" s="1045" t="s">
        <v>36880</v>
      </c>
      <c r="D6963" s="2846">
        <v>0</v>
      </c>
      <c r="E6963" s="1047">
        <v>200</v>
      </c>
      <c r="F6963" s="1926">
        <f t="shared" si="111"/>
        <v>1849997.3400000008</v>
      </c>
    </row>
    <row r="6964" spans="1:6" s="1461" customFormat="1">
      <c r="A6964" s="2676">
        <v>45688</v>
      </c>
      <c r="B6964" s="849"/>
      <c r="C6964" s="1045" t="s">
        <v>36881</v>
      </c>
      <c r="D6964" s="1313">
        <v>70000</v>
      </c>
      <c r="E6964" s="2846">
        <v>0</v>
      </c>
      <c r="F6964" s="1926">
        <f t="shared" si="111"/>
        <v>1919997.3400000008</v>
      </c>
    </row>
    <row r="6965" spans="1:6" s="1461" customFormat="1">
      <c r="A6965" s="2676">
        <v>45688</v>
      </c>
      <c r="B6965" s="849"/>
      <c r="C6965" s="1045" t="s">
        <v>36882</v>
      </c>
      <c r="D6965" s="1313">
        <v>65000</v>
      </c>
      <c r="E6965" s="2846">
        <v>0</v>
      </c>
      <c r="F6965" s="1926">
        <f t="shared" si="111"/>
        <v>1984997.3400000008</v>
      </c>
    </row>
    <row r="6966" spans="1:6" s="1461" customFormat="1">
      <c r="A6966" s="2676">
        <v>45688</v>
      </c>
      <c r="B6966" s="849"/>
      <c r="C6966" s="1045" t="s">
        <v>36883</v>
      </c>
      <c r="D6966" s="2846">
        <v>0</v>
      </c>
      <c r="E6966" s="1047">
        <v>50</v>
      </c>
      <c r="F6966" s="1926">
        <f t="shared" si="111"/>
        <v>1984947.3400000008</v>
      </c>
    </row>
    <row r="6967" spans="1:6" s="1461" customFormat="1">
      <c r="A6967" s="2676">
        <v>45688</v>
      </c>
      <c r="B6967" s="849"/>
      <c r="C6967" s="1045" t="s">
        <v>36884</v>
      </c>
      <c r="D6967" s="2846">
        <v>0</v>
      </c>
      <c r="E6967" s="1313">
        <v>7000</v>
      </c>
      <c r="F6967" s="1926">
        <f t="shared" si="111"/>
        <v>1977947.3400000008</v>
      </c>
    </row>
    <row r="6968" spans="1:6" s="1461" customFormat="1">
      <c r="A6968" s="2676">
        <v>45688</v>
      </c>
      <c r="B6968" s="849"/>
      <c r="C6968" s="1045" t="s">
        <v>36885</v>
      </c>
      <c r="D6968" s="2846">
        <v>0</v>
      </c>
      <c r="E6968" s="1047">
        <v>525</v>
      </c>
      <c r="F6968" s="1926">
        <f t="shared" si="111"/>
        <v>1977422.3400000008</v>
      </c>
    </row>
    <row r="6969" spans="1:6" s="1461" customFormat="1">
      <c r="A6969" s="2676">
        <v>45689</v>
      </c>
      <c r="B6969" s="849"/>
      <c r="C6969" s="1045" t="s">
        <v>36886</v>
      </c>
      <c r="D6969" s="1313">
        <v>40000</v>
      </c>
      <c r="E6969" s="2846">
        <v>0</v>
      </c>
      <c r="F6969" s="1926">
        <f t="shared" si="111"/>
        <v>2017422.3400000008</v>
      </c>
    </row>
    <row r="6970" spans="1:6" s="1461" customFormat="1">
      <c r="A6970" s="2676">
        <v>45689</v>
      </c>
      <c r="B6970" s="849"/>
      <c r="C6970" s="1045" t="s">
        <v>36887</v>
      </c>
      <c r="D6970" s="1313">
        <v>60000</v>
      </c>
      <c r="E6970" s="2846">
        <v>0</v>
      </c>
      <c r="F6970" s="1926">
        <f t="shared" si="111"/>
        <v>2077422.3400000008</v>
      </c>
    </row>
    <row r="6971" spans="1:6" s="1461" customFormat="1">
      <c r="A6971" s="2676">
        <v>45689</v>
      </c>
      <c r="B6971" s="849"/>
      <c r="C6971" s="1045" t="s">
        <v>36888</v>
      </c>
      <c r="D6971" s="1313">
        <v>20000</v>
      </c>
      <c r="E6971" s="2846">
        <v>0</v>
      </c>
      <c r="F6971" s="1926">
        <f t="shared" si="111"/>
        <v>2097422.3400000008</v>
      </c>
    </row>
    <row r="6972" spans="1:6" s="1461" customFormat="1">
      <c r="A6972" s="2676">
        <v>45689</v>
      </c>
      <c r="B6972" s="849"/>
      <c r="C6972" s="1045" t="s">
        <v>36889</v>
      </c>
      <c r="D6972" s="1313">
        <v>50000</v>
      </c>
      <c r="E6972" s="2846">
        <v>0</v>
      </c>
      <c r="F6972" s="1926">
        <f t="shared" si="111"/>
        <v>2147422.3400000008</v>
      </c>
    </row>
    <row r="6973" spans="1:6" s="1461" customFormat="1">
      <c r="A6973" s="2676">
        <v>45689</v>
      </c>
      <c r="B6973" s="849"/>
      <c r="C6973" s="1045" t="s">
        <v>36890</v>
      </c>
      <c r="D6973" s="2846">
        <v>0</v>
      </c>
      <c r="E6973" s="1047">
        <v>200</v>
      </c>
      <c r="F6973" s="1926">
        <f t="shared" si="111"/>
        <v>2147222.3400000008</v>
      </c>
    </row>
    <row r="6974" spans="1:6" s="1461" customFormat="1">
      <c r="A6974" s="2676">
        <v>45689</v>
      </c>
      <c r="B6974" s="849"/>
      <c r="C6974" s="1045" t="s">
        <v>36883</v>
      </c>
      <c r="D6974" s="2846">
        <v>0</v>
      </c>
      <c r="E6974" s="1047">
        <v>50</v>
      </c>
      <c r="F6974" s="1926">
        <f t="shared" si="111"/>
        <v>2147172.3400000008</v>
      </c>
    </row>
    <row r="6975" spans="1:6" s="1461" customFormat="1">
      <c r="A6975" s="2676">
        <v>45690</v>
      </c>
      <c r="B6975" s="849"/>
      <c r="C6975" s="1045" t="s">
        <v>36891</v>
      </c>
      <c r="D6975" s="1313">
        <v>15000</v>
      </c>
      <c r="E6975" s="2846">
        <v>0</v>
      </c>
      <c r="F6975" s="1926">
        <f t="shared" si="111"/>
        <v>2162172.3400000008</v>
      </c>
    </row>
    <row r="6976" spans="1:6" s="1461" customFormat="1">
      <c r="A6976" s="2676">
        <v>45690</v>
      </c>
      <c r="B6976" s="849"/>
      <c r="C6976" s="1045" t="s">
        <v>36892</v>
      </c>
      <c r="D6976" s="1313">
        <v>45000</v>
      </c>
      <c r="E6976" s="2846">
        <v>0</v>
      </c>
      <c r="F6976" s="1926">
        <f t="shared" si="111"/>
        <v>2207172.3400000008</v>
      </c>
    </row>
    <row r="6977" spans="1:6" s="1461" customFormat="1">
      <c r="A6977" s="2676">
        <v>45690</v>
      </c>
      <c r="B6977" s="849"/>
      <c r="C6977" s="1045" t="s">
        <v>36893</v>
      </c>
      <c r="D6977" s="1313">
        <v>50000</v>
      </c>
      <c r="E6977" s="2846">
        <v>0</v>
      </c>
      <c r="F6977" s="1926">
        <f t="shared" si="111"/>
        <v>2257172.3400000008</v>
      </c>
    </row>
    <row r="6978" spans="1:6" s="1461" customFormat="1">
      <c r="A6978" s="2990">
        <v>45690</v>
      </c>
      <c r="B6978" s="849"/>
      <c r="C6978" s="1045" t="s">
        <v>36894</v>
      </c>
      <c r="D6978" s="2846">
        <v>0</v>
      </c>
      <c r="E6978" s="1047">
        <v>150</v>
      </c>
      <c r="F6978" s="1926">
        <f t="shared" si="111"/>
        <v>2257022.3400000008</v>
      </c>
    </row>
    <row r="6979" spans="1:6" s="1461" customFormat="1">
      <c r="A6979" s="2676">
        <v>45692</v>
      </c>
      <c r="B6979" s="849"/>
      <c r="C6979" s="1045" t="s">
        <v>37244</v>
      </c>
      <c r="D6979" s="1313">
        <v>40000</v>
      </c>
      <c r="E6979" s="2846">
        <v>0</v>
      </c>
      <c r="F6979" s="1926">
        <f t="shared" si="111"/>
        <v>2297022.3400000008</v>
      </c>
    </row>
    <row r="6980" spans="1:6" s="1461" customFormat="1">
      <c r="A6980" s="2676">
        <v>45692</v>
      </c>
      <c r="B6980" s="849"/>
      <c r="C6980" s="1045" t="s">
        <v>37245</v>
      </c>
      <c r="D6980" s="2846">
        <v>0</v>
      </c>
      <c r="E6980" s="1047">
        <v>50</v>
      </c>
      <c r="F6980" s="1926">
        <f t="shared" si="111"/>
        <v>2296972.3400000008</v>
      </c>
    </row>
    <row r="6981" spans="1:6" s="1461" customFormat="1">
      <c r="A6981" s="2676">
        <v>45692</v>
      </c>
      <c r="B6981" s="849"/>
      <c r="C6981" s="1045" t="s">
        <v>37246</v>
      </c>
      <c r="D6981" s="1313">
        <v>107000</v>
      </c>
      <c r="E6981" s="2846">
        <v>0</v>
      </c>
      <c r="F6981" s="1926">
        <f t="shared" si="111"/>
        <v>2403972.3400000008</v>
      </c>
    </row>
    <row r="6982" spans="1:6" s="1461" customFormat="1">
      <c r="A6982" s="2676">
        <v>45693</v>
      </c>
      <c r="B6982" s="849"/>
      <c r="C6982" s="1045" t="s">
        <v>37247</v>
      </c>
      <c r="D6982" s="1313">
        <v>70000</v>
      </c>
      <c r="E6982" s="2846">
        <v>0</v>
      </c>
      <c r="F6982" s="1926">
        <f t="shared" si="111"/>
        <v>2473972.3400000008</v>
      </c>
    </row>
    <row r="6983" spans="1:6" s="1461" customFormat="1">
      <c r="A6983" s="2676">
        <v>45693</v>
      </c>
      <c r="B6983" s="849"/>
      <c r="C6983" s="1045" t="s">
        <v>37248</v>
      </c>
      <c r="D6983" s="1313">
        <v>90000</v>
      </c>
      <c r="E6983" s="2846">
        <v>0</v>
      </c>
      <c r="F6983" s="1926">
        <f t="shared" ref="F6983:F7046" si="112">F6982-E6983+D6983</f>
        <v>2563972.3400000008</v>
      </c>
    </row>
    <row r="6984" spans="1:6" s="1461" customFormat="1">
      <c r="A6984" s="2676">
        <v>45693</v>
      </c>
      <c r="B6984" s="849"/>
      <c r="C6984" s="1045" t="s">
        <v>37249</v>
      </c>
      <c r="D6984" s="1313">
        <v>40000</v>
      </c>
      <c r="E6984" s="2846">
        <v>0</v>
      </c>
      <c r="F6984" s="1926">
        <f t="shared" si="112"/>
        <v>2603972.3400000008</v>
      </c>
    </row>
    <row r="6985" spans="1:6" s="1461" customFormat="1">
      <c r="A6985" s="2676">
        <v>45693</v>
      </c>
      <c r="B6985" s="849"/>
      <c r="C6985" s="1045" t="s">
        <v>37250</v>
      </c>
      <c r="D6985" s="2846">
        <v>0</v>
      </c>
      <c r="E6985" s="1047">
        <v>150</v>
      </c>
      <c r="F6985" s="1926">
        <f t="shared" si="112"/>
        <v>2603822.3400000008</v>
      </c>
    </row>
    <row r="6986" spans="1:6" s="1461" customFormat="1">
      <c r="A6986" s="2676">
        <v>45693</v>
      </c>
      <c r="B6986" s="849"/>
      <c r="C6986" s="1045" t="s">
        <v>37245</v>
      </c>
      <c r="D6986" s="2846">
        <v>0</v>
      </c>
      <c r="E6986" s="1047">
        <v>50</v>
      </c>
      <c r="F6986" s="1926">
        <f t="shared" si="112"/>
        <v>2603772.3400000008</v>
      </c>
    </row>
    <row r="6987" spans="1:6" s="1461" customFormat="1">
      <c r="A6987" s="2676">
        <v>45694</v>
      </c>
      <c r="B6987" s="849"/>
      <c r="C6987" s="1045" t="s">
        <v>37251</v>
      </c>
      <c r="D6987" s="1313">
        <v>85000</v>
      </c>
      <c r="E6987" s="2846">
        <v>0</v>
      </c>
      <c r="F6987" s="1926">
        <f t="shared" si="112"/>
        <v>2688772.3400000008</v>
      </c>
    </row>
    <row r="6988" spans="1:6" s="1461" customFormat="1">
      <c r="A6988" s="2676">
        <v>45694</v>
      </c>
      <c r="B6988" s="849"/>
      <c r="C6988" s="1045" t="s">
        <v>37252</v>
      </c>
      <c r="D6988" s="1313">
        <v>35000</v>
      </c>
      <c r="E6988" s="2846">
        <v>0</v>
      </c>
      <c r="F6988" s="1926">
        <f t="shared" si="112"/>
        <v>2723772.3400000008</v>
      </c>
    </row>
    <row r="6989" spans="1:6" s="1461" customFormat="1">
      <c r="A6989" s="2676">
        <v>45694</v>
      </c>
      <c r="B6989" s="849"/>
      <c r="C6989" s="1045" t="s">
        <v>37253</v>
      </c>
      <c r="D6989" s="2846">
        <v>0</v>
      </c>
      <c r="E6989" s="1047">
        <v>50</v>
      </c>
      <c r="F6989" s="1926">
        <f t="shared" si="112"/>
        <v>2723722.3400000008</v>
      </c>
    </row>
    <row r="6990" spans="1:6" s="1461" customFormat="1">
      <c r="A6990" s="2676">
        <v>45695</v>
      </c>
      <c r="B6990" s="849"/>
      <c r="C6990" s="1045" t="s">
        <v>37253</v>
      </c>
      <c r="D6990" s="2846">
        <v>0</v>
      </c>
      <c r="E6990" s="1047">
        <v>50</v>
      </c>
      <c r="F6990" s="1926">
        <f t="shared" si="112"/>
        <v>2723672.3400000008</v>
      </c>
    </row>
    <row r="6991" spans="1:6" s="1461" customFormat="1">
      <c r="A6991" s="2676">
        <v>45696</v>
      </c>
      <c r="B6991" s="849"/>
      <c r="C6991" s="1045" t="s">
        <v>37254</v>
      </c>
      <c r="D6991" s="1313">
        <v>45000</v>
      </c>
      <c r="E6991" s="2846">
        <v>0</v>
      </c>
      <c r="F6991" s="1926">
        <f t="shared" si="112"/>
        <v>2768672.3400000008</v>
      </c>
    </row>
    <row r="6992" spans="1:6" s="1461" customFormat="1">
      <c r="A6992" s="2676">
        <v>45696</v>
      </c>
      <c r="B6992" s="849"/>
      <c r="C6992" s="1045" t="s">
        <v>37255</v>
      </c>
      <c r="D6992" s="1313">
        <v>95000</v>
      </c>
      <c r="E6992" s="2846">
        <v>0</v>
      </c>
      <c r="F6992" s="1926">
        <f t="shared" si="112"/>
        <v>2863672.3400000008</v>
      </c>
    </row>
    <row r="6993" spans="1:6" s="1461" customFormat="1">
      <c r="A6993" s="2676">
        <v>45696</v>
      </c>
      <c r="B6993" s="849"/>
      <c r="C6993" s="1045" t="s">
        <v>37256</v>
      </c>
      <c r="D6993" s="2846">
        <v>0</v>
      </c>
      <c r="E6993" s="1047">
        <v>100</v>
      </c>
      <c r="F6993" s="1926">
        <f t="shared" si="112"/>
        <v>2863572.3400000008</v>
      </c>
    </row>
    <row r="6994" spans="1:6" s="1461" customFormat="1">
      <c r="A6994" s="2676">
        <v>45697</v>
      </c>
      <c r="B6994" s="849"/>
      <c r="C6994" s="1045" t="s">
        <v>37257</v>
      </c>
      <c r="D6994" s="1313">
        <v>55000</v>
      </c>
      <c r="E6994" s="2846">
        <v>0</v>
      </c>
      <c r="F6994" s="1926">
        <f t="shared" si="112"/>
        <v>2918572.3400000008</v>
      </c>
    </row>
    <row r="6995" spans="1:6" s="1461" customFormat="1">
      <c r="A6995" s="2676">
        <v>45697</v>
      </c>
      <c r="B6995" s="849"/>
      <c r="C6995" s="1045" t="s">
        <v>37258</v>
      </c>
      <c r="D6995" s="2846">
        <v>0</v>
      </c>
      <c r="E6995" s="1047">
        <v>50</v>
      </c>
      <c r="F6995" s="1926">
        <f t="shared" si="112"/>
        <v>2918522.3400000008</v>
      </c>
    </row>
    <row r="6996" spans="1:6" s="1461" customFormat="1">
      <c r="A6996" s="2676">
        <v>45698</v>
      </c>
      <c r="B6996" s="849"/>
      <c r="C6996" s="1045" t="s">
        <v>37428</v>
      </c>
      <c r="D6996" s="1313">
        <v>40000</v>
      </c>
      <c r="E6996" s="2846">
        <v>0</v>
      </c>
      <c r="F6996" s="1926">
        <f t="shared" si="112"/>
        <v>2958522.3400000008</v>
      </c>
    </row>
    <row r="6997" spans="1:6" s="1461" customFormat="1">
      <c r="A6997" s="2676">
        <v>45698</v>
      </c>
      <c r="B6997" s="849"/>
      <c r="C6997" s="1045" t="s">
        <v>37429</v>
      </c>
      <c r="D6997" s="1313">
        <v>20000</v>
      </c>
      <c r="E6997" s="2846">
        <v>0</v>
      </c>
      <c r="F6997" s="1926">
        <f t="shared" si="112"/>
        <v>2978522.3400000008</v>
      </c>
    </row>
    <row r="6998" spans="1:6" s="1461" customFormat="1">
      <c r="A6998" s="2990">
        <v>45698</v>
      </c>
      <c r="B6998" s="849"/>
      <c r="C6998" s="1045" t="s">
        <v>37430</v>
      </c>
      <c r="D6998" s="2846">
        <v>0</v>
      </c>
      <c r="E6998" s="1047">
        <v>100</v>
      </c>
      <c r="F6998" s="1926">
        <f t="shared" si="112"/>
        <v>2978422.3400000008</v>
      </c>
    </row>
    <row r="6999" spans="1:6" s="1461" customFormat="1">
      <c r="A6999" s="2676">
        <v>45701</v>
      </c>
      <c r="B6999" s="849"/>
      <c r="C6999" s="1045" t="s">
        <v>39047</v>
      </c>
      <c r="D6999" s="1313">
        <v>136000</v>
      </c>
      <c r="E6999" s="2846">
        <v>0</v>
      </c>
      <c r="F6999" s="1926">
        <f t="shared" si="112"/>
        <v>3114422.3400000008</v>
      </c>
    </row>
    <row r="7000" spans="1:6" s="1461" customFormat="1">
      <c r="A7000" s="2676">
        <v>45701</v>
      </c>
      <c r="B7000" s="849"/>
      <c r="C7000" s="1045" t="s">
        <v>39048</v>
      </c>
      <c r="D7000" s="1313">
        <v>95000</v>
      </c>
      <c r="E7000" s="2846">
        <v>0</v>
      </c>
      <c r="F7000" s="1926">
        <f t="shared" si="112"/>
        <v>3209422.3400000008</v>
      </c>
    </row>
    <row r="7001" spans="1:6" s="1461" customFormat="1">
      <c r="A7001" s="2676">
        <v>45701</v>
      </c>
      <c r="B7001" s="849"/>
      <c r="C7001" s="1045" t="s">
        <v>39049</v>
      </c>
      <c r="D7001" s="2846">
        <v>0</v>
      </c>
      <c r="E7001" s="1047">
        <v>100</v>
      </c>
      <c r="F7001" s="1926">
        <f t="shared" si="112"/>
        <v>3209322.3400000008</v>
      </c>
    </row>
    <row r="7002" spans="1:6" s="1461" customFormat="1">
      <c r="A7002" s="2676">
        <v>45702</v>
      </c>
      <c r="B7002" s="849"/>
      <c r="C7002" s="1045" t="s">
        <v>39050</v>
      </c>
      <c r="D7002" s="1313">
        <v>85000</v>
      </c>
      <c r="E7002" s="2846">
        <v>0</v>
      </c>
      <c r="F7002" s="1926">
        <f t="shared" si="112"/>
        <v>3294322.3400000008</v>
      </c>
    </row>
    <row r="7003" spans="1:6" s="1461" customFormat="1">
      <c r="A7003" s="2676">
        <v>45702</v>
      </c>
      <c r="B7003" s="849"/>
      <c r="C7003" s="1045" t="s">
        <v>39051</v>
      </c>
      <c r="D7003" s="1313">
        <v>70000</v>
      </c>
      <c r="E7003" s="2846">
        <v>0</v>
      </c>
      <c r="F7003" s="1926">
        <f t="shared" si="112"/>
        <v>3364322.3400000008</v>
      </c>
    </row>
    <row r="7004" spans="1:6" s="1461" customFormat="1">
      <c r="A7004" s="2676">
        <v>45702</v>
      </c>
      <c r="B7004" s="849"/>
      <c r="C7004" s="1045" t="s">
        <v>39052</v>
      </c>
      <c r="D7004" s="2846">
        <v>0</v>
      </c>
      <c r="E7004" s="1047">
        <v>100</v>
      </c>
      <c r="F7004" s="1926">
        <f t="shared" si="112"/>
        <v>3364222.3400000008</v>
      </c>
    </row>
    <row r="7005" spans="1:6" s="1461" customFormat="1">
      <c r="A7005" s="2676">
        <v>45703</v>
      </c>
      <c r="B7005" s="849"/>
      <c r="C7005" s="1045" t="s">
        <v>39053</v>
      </c>
      <c r="D7005" s="1313">
        <v>35000</v>
      </c>
      <c r="E7005" s="2846">
        <v>0</v>
      </c>
      <c r="F7005" s="1926">
        <f t="shared" si="112"/>
        <v>3399222.3400000008</v>
      </c>
    </row>
    <row r="7006" spans="1:6" s="1461" customFormat="1">
      <c r="A7006" s="2676">
        <v>45703</v>
      </c>
      <c r="B7006" s="849"/>
      <c r="C7006" s="1045" t="s">
        <v>39054</v>
      </c>
      <c r="D7006" s="1313">
        <v>90000</v>
      </c>
      <c r="E7006" s="2846">
        <v>0</v>
      </c>
      <c r="F7006" s="1926">
        <f t="shared" si="112"/>
        <v>3489222.3400000008</v>
      </c>
    </row>
    <row r="7007" spans="1:6" s="1461" customFormat="1">
      <c r="A7007" s="2676">
        <v>45703</v>
      </c>
      <c r="B7007" s="849"/>
      <c r="C7007" s="1045" t="s">
        <v>39055</v>
      </c>
      <c r="D7007" s="1313">
        <v>70000</v>
      </c>
      <c r="E7007" s="2846">
        <v>0</v>
      </c>
      <c r="F7007" s="1926">
        <f t="shared" si="112"/>
        <v>3559222.3400000008</v>
      </c>
    </row>
    <row r="7008" spans="1:6" s="1461" customFormat="1">
      <c r="A7008" s="2676">
        <v>45703</v>
      </c>
      <c r="B7008" s="849"/>
      <c r="C7008" s="1045" t="s">
        <v>39056</v>
      </c>
      <c r="D7008" s="2846">
        <v>0</v>
      </c>
      <c r="E7008" s="1047">
        <v>150</v>
      </c>
      <c r="F7008" s="1926">
        <f t="shared" si="112"/>
        <v>3559072.3400000008</v>
      </c>
    </row>
    <row r="7009" spans="1:6">
      <c r="A7009" s="2676">
        <v>45705</v>
      </c>
      <c r="C7009" s="1045" t="s">
        <v>39121</v>
      </c>
      <c r="D7009" s="1313">
        <v>70000</v>
      </c>
      <c r="E7009" s="2846">
        <v>0</v>
      </c>
      <c r="F7009" s="1926">
        <f t="shared" si="112"/>
        <v>3629072.3400000008</v>
      </c>
    </row>
    <row r="7010" spans="1:6">
      <c r="A7010" s="3091">
        <v>45705</v>
      </c>
      <c r="B7010" s="2100"/>
      <c r="C7010" s="2404" t="s">
        <v>39122</v>
      </c>
      <c r="D7010" s="2885">
        <v>0</v>
      </c>
      <c r="E7010" s="1993">
        <v>50</v>
      </c>
      <c r="F7010" s="2357">
        <f t="shared" si="112"/>
        <v>3629022.3400000008</v>
      </c>
    </row>
    <row r="7011" spans="1:6" s="1461" customFormat="1">
      <c r="A7011" s="3098">
        <v>45707</v>
      </c>
      <c r="B7011" s="849"/>
      <c r="C7011" s="1045" t="s">
        <v>39157</v>
      </c>
      <c r="D7011" s="1313">
        <v>90000</v>
      </c>
      <c r="E7011" s="2846">
        <v>0</v>
      </c>
      <c r="F7011" s="1926">
        <f t="shared" si="112"/>
        <v>3719022.3400000008</v>
      </c>
    </row>
    <row r="7012" spans="1:6" s="1461" customFormat="1">
      <c r="A7012" s="2676">
        <v>45707</v>
      </c>
      <c r="B7012" s="849"/>
      <c r="C7012" s="1045" t="s">
        <v>39158</v>
      </c>
      <c r="D7012" s="2846">
        <v>0</v>
      </c>
      <c r="E7012" s="1047">
        <v>50</v>
      </c>
      <c r="F7012" s="1926">
        <f t="shared" si="112"/>
        <v>3718972.3400000008</v>
      </c>
    </row>
    <row r="7013" spans="1:6" s="1461" customFormat="1">
      <c r="A7013" s="2676">
        <v>45708</v>
      </c>
      <c r="B7013" s="849"/>
      <c r="C7013" s="1045" t="s">
        <v>39159</v>
      </c>
      <c r="D7013" s="1313">
        <v>4500000</v>
      </c>
      <c r="E7013" s="2846">
        <v>0</v>
      </c>
      <c r="F7013" s="1926">
        <f t="shared" si="112"/>
        <v>8218972.3400000008</v>
      </c>
    </row>
    <row r="7014" spans="1:6" s="1461" customFormat="1">
      <c r="A7014" s="2676">
        <v>45708</v>
      </c>
      <c r="B7014" s="849"/>
      <c r="C7014" s="1045" t="s">
        <v>39160</v>
      </c>
      <c r="D7014" s="2846">
        <v>0</v>
      </c>
      <c r="E7014" s="1047">
        <v>50</v>
      </c>
      <c r="F7014" s="1926">
        <f t="shared" si="112"/>
        <v>8218922.3400000008</v>
      </c>
    </row>
    <row r="7015" spans="1:6" s="1461" customFormat="1">
      <c r="A7015" s="2676">
        <v>45711</v>
      </c>
      <c r="B7015" s="849"/>
      <c r="C7015" s="1045" t="s">
        <v>39161</v>
      </c>
      <c r="D7015" s="2846">
        <v>0</v>
      </c>
      <c r="E7015" s="1313">
        <v>8000000</v>
      </c>
      <c r="F7015" s="1926">
        <f t="shared" si="112"/>
        <v>218922.34000000078</v>
      </c>
    </row>
    <row r="7016" spans="1:6" s="1461" customFormat="1">
      <c r="A7016" s="2676">
        <v>45711</v>
      </c>
      <c r="B7016" s="849"/>
      <c r="C7016" s="1045" t="s">
        <v>36517</v>
      </c>
      <c r="D7016" s="2846">
        <v>0</v>
      </c>
      <c r="E7016" s="1047">
        <v>50</v>
      </c>
      <c r="F7016" s="1926">
        <f t="shared" si="112"/>
        <v>218872.34000000078</v>
      </c>
    </row>
    <row r="7017" spans="1:6" s="1461" customFormat="1">
      <c r="A7017" s="2676">
        <v>45711</v>
      </c>
      <c r="B7017" s="849"/>
      <c r="C7017" s="1045" t="s">
        <v>36518</v>
      </c>
      <c r="D7017" s="2846">
        <v>0</v>
      </c>
      <c r="E7017" s="1047">
        <v>3.75</v>
      </c>
      <c r="F7017" s="1926">
        <f t="shared" si="112"/>
        <v>218868.59000000078</v>
      </c>
    </row>
    <row r="7018" spans="1:6">
      <c r="A7018" s="2990">
        <v>45712</v>
      </c>
      <c r="C7018" s="1045" t="s">
        <v>39232</v>
      </c>
      <c r="D7018" s="1313">
        <v>55000</v>
      </c>
      <c r="E7018" s="2846">
        <v>0</v>
      </c>
      <c r="F7018" s="1926">
        <f t="shared" si="112"/>
        <v>273868.59000000078</v>
      </c>
    </row>
    <row r="7019" spans="1:6">
      <c r="A7019" s="2759">
        <v>45712</v>
      </c>
      <c r="B7019" s="2100"/>
      <c r="C7019" s="2404" t="s">
        <v>39233</v>
      </c>
      <c r="D7019" s="2885">
        <v>0</v>
      </c>
      <c r="E7019" s="1993">
        <v>50</v>
      </c>
      <c r="F7019" s="2357">
        <f t="shared" si="112"/>
        <v>273818.59000000078</v>
      </c>
    </row>
    <row r="7020" spans="1:6" s="1461" customFormat="1">
      <c r="A7020" s="2990">
        <v>45713</v>
      </c>
      <c r="B7020" s="849"/>
      <c r="C7020" s="1045" t="s">
        <v>39277</v>
      </c>
      <c r="D7020" s="1313">
        <v>25000</v>
      </c>
      <c r="E7020" s="2846">
        <v>0</v>
      </c>
      <c r="F7020" s="1926">
        <f t="shared" si="112"/>
        <v>298818.59000000078</v>
      </c>
    </row>
    <row r="7021" spans="1:6" s="1461" customFormat="1">
      <c r="A7021" s="2676">
        <v>45713</v>
      </c>
      <c r="B7021" s="849"/>
      <c r="C7021" s="1045" t="s">
        <v>39278</v>
      </c>
      <c r="D7021" s="2846">
        <v>0</v>
      </c>
      <c r="E7021" s="1047">
        <v>50</v>
      </c>
      <c r="F7021" s="1926">
        <f t="shared" si="112"/>
        <v>298768.59000000078</v>
      </c>
    </row>
    <row r="7022" spans="1:6" s="1461" customFormat="1">
      <c r="A7022" s="2676">
        <v>45714</v>
      </c>
      <c r="B7022" s="849"/>
      <c r="C7022" s="1045" t="s">
        <v>39279</v>
      </c>
      <c r="D7022" s="1313">
        <v>70000</v>
      </c>
      <c r="E7022" s="2846">
        <v>0</v>
      </c>
      <c r="F7022" s="1926">
        <f t="shared" si="112"/>
        <v>368768.59000000078</v>
      </c>
    </row>
    <row r="7023" spans="1:6" s="1461" customFormat="1">
      <c r="A7023" s="2676">
        <v>45714</v>
      </c>
      <c r="B7023" s="849"/>
      <c r="C7023" s="1045" t="s">
        <v>39280</v>
      </c>
      <c r="D7023" s="2846">
        <v>0</v>
      </c>
      <c r="E7023" s="1047">
        <v>50</v>
      </c>
      <c r="F7023" s="1926">
        <f t="shared" si="112"/>
        <v>368718.59000000078</v>
      </c>
    </row>
    <row r="7024" spans="1:6" s="1461" customFormat="1">
      <c r="A7024" s="2676">
        <v>45716</v>
      </c>
      <c r="B7024" s="849"/>
      <c r="C7024" s="1045" t="s">
        <v>39281</v>
      </c>
      <c r="D7024" s="1313">
        <v>10000</v>
      </c>
      <c r="E7024" s="2846">
        <v>0</v>
      </c>
      <c r="F7024" s="1926">
        <f t="shared" si="112"/>
        <v>378718.59000000078</v>
      </c>
    </row>
    <row r="7025" spans="1:6" s="1461" customFormat="1">
      <c r="A7025" s="2676">
        <v>45716</v>
      </c>
      <c r="B7025" s="849"/>
      <c r="C7025" s="1045" t="s">
        <v>39282</v>
      </c>
      <c r="D7025" s="1313">
        <v>90000</v>
      </c>
      <c r="E7025" s="2846">
        <v>0</v>
      </c>
      <c r="F7025" s="1926">
        <f t="shared" si="112"/>
        <v>468718.59000000078</v>
      </c>
    </row>
    <row r="7026" spans="1:6" s="1461" customFormat="1">
      <c r="A7026" s="2676">
        <v>45716</v>
      </c>
      <c r="B7026" s="849"/>
      <c r="C7026" s="1045" t="s">
        <v>39283</v>
      </c>
      <c r="D7026" s="1313">
        <v>21000</v>
      </c>
      <c r="E7026" s="2846">
        <v>0</v>
      </c>
      <c r="F7026" s="1926">
        <f t="shared" si="112"/>
        <v>489718.59000000078</v>
      </c>
    </row>
    <row r="7027" spans="1:6" s="1461" customFormat="1">
      <c r="A7027" s="2676">
        <v>45716</v>
      </c>
      <c r="B7027" s="849"/>
      <c r="C7027" s="1045" t="s">
        <v>39284</v>
      </c>
      <c r="D7027" s="1313">
        <v>40000</v>
      </c>
      <c r="E7027" s="2846">
        <v>0</v>
      </c>
      <c r="F7027" s="1926">
        <f t="shared" si="112"/>
        <v>529718.59000000078</v>
      </c>
    </row>
    <row r="7028" spans="1:6" s="1461" customFormat="1">
      <c r="A7028" s="2676">
        <v>45716</v>
      </c>
      <c r="B7028" s="849"/>
      <c r="C7028" s="1045" t="s">
        <v>39284</v>
      </c>
      <c r="D7028" s="1313">
        <v>40000</v>
      </c>
      <c r="E7028" s="2846">
        <v>0</v>
      </c>
      <c r="F7028" s="1926">
        <f t="shared" si="112"/>
        <v>569718.59000000078</v>
      </c>
    </row>
    <row r="7029" spans="1:6" s="1461" customFormat="1">
      <c r="A7029" s="2676">
        <v>45716</v>
      </c>
      <c r="B7029" s="849"/>
      <c r="C7029" s="1045" t="s">
        <v>39285</v>
      </c>
      <c r="D7029" s="2846">
        <v>0</v>
      </c>
      <c r="E7029" s="1047">
        <v>100</v>
      </c>
      <c r="F7029" s="1926">
        <f t="shared" si="112"/>
        <v>569618.59000000078</v>
      </c>
    </row>
    <row r="7030" spans="1:6" s="1461" customFormat="1">
      <c r="A7030" s="2676">
        <v>45716</v>
      </c>
      <c r="B7030" s="849"/>
      <c r="C7030" s="1045" t="s">
        <v>39286</v>
      </c>
      <c r="D7030" s="2846">
        <v>0</v>
      </c>
      <c r="E7030" s="1313">
        <v>8000</v>
      </c>
      <c r="F7030" s="1926">
        <f t="shared" si="112"/>
        <v>561618.59000000078</v>
      </c>
    </row>
    <row r="7031" spans="1:6" s="1461" customFormat="1">
      <c r="A7031" s="2676">
        <v>45716</v>
      </c>
      <c r="B7031" s="849"/>
      <c r="C7031" s="1045" t="s">
        <v>39287</v>
      </c>
      <c r="D7031" s="2846">
        <v>0</v>
      </c>
      <c r="E7031" s="1047">
        <v>600</v>
      </c>
      <c r="F7031" s="1926">
        <f t="shared" si="112"/>
        <v>561018.59000000078</v>
      </c>
    </row>
    <row r="7032" spans="1:6" s="1461" customFormat="1">
      <c r="A7032" s="2676">
        <v>45717</v>
      </c>
      <c r="B7032" s="849"/>
      <c r="C7032" s="1045" t="s">
        <v>39288</v>
      </c>
      <c r="D7032" s="1313">
        <v>25000</v>
      </c>
      <c r="E7032" s="2846">
        <v>0</v>
      </c>
      <c r="F7032" s="1926">
        <f t="shared" si="112"/>
        <v>586018.59000000078</v>
      </c>
    </row>
    <row r="7033" spans="1:6" s="1461" customFormat="1">
      <c r="A7033" s="2676">
        <v>45717</v>
      </c>
      <c r="B7033" s="849"/>
      <c r="C7033" s="1045" t="s">
        <v>36889</v>
      </c>
      <c r="D7033" s="1313">
        <v>10000</v>
      </c>
      <c r="E7033" s="2846">
        <v>0</v>
      </c>
      <c r="F7033" s="1926">
        <f t="shared" si="112"/>
        <v>596018.59000000078</v>
      </c>
    </row>
    <row r="7034" spans="1:6" s="1461" customFormat="1">
      <c r="A7034" s="2676">
        <v>45717</v>
      </c>
      <c r="B7034" s="849"/>
      <c r="C7034" s="1045" t="s">
        <v>39289</v>
      </c>
      <c r="D7034" s="1313">
        <v>20000</v>
      </c>
      <c r="E7034" s="2846">
        <v>0</v>
      </c>
      <c r="F7034" s="1926">
        <f t="shared" si="112"/>
        <v>616018.59000000078</v>
      </c>
    </row>
    <row r="7035" spans="1:6" s="1461" customFormat="1">
      <c r="A7035" s="2676">
        <v>45717</v>
      </c>
      <c r="B7035" s="849"/>
      <c r="C7035" s="1045" t="s">
        <v>39285</v>
      </c>
      <c r="D7035" s="2846">
        <v>0</v>
      </c>
      <c r="E7035" s="1047">
        <v>150</v>
      </c>
      <c r="F7035" s="1926">
        <f t="shared" si="112"/>
        <v>615868.59000000078</v>
      </c>
    </row>
    <row r="7036" spans="1:6" s="1461" customFormat="1">
      <c r="A7036" s="2676">
        <v>45717</v>
      </c>
      <c r="B7036" s="849"/>
      <c r="C7036" s="1045" t="s">
        <v>39290</v>
      </c>
      <c r="D7036" s="2846">
        <v>0</v>
      </c>
      <c r="E7036" s="1047">
        <v>150</v>
      </c>
      <c r="F7036" s="1926">
        <f t="shared" si="112"/>
        <v>615718.59000000078</v>
      </c>
    </row>
    <row r="7037" spans="1:6" s="1461" customFormat="1">
      <c r="A7037" s="2676">
        <v>45718</v>
      </c>
      <c r="B7037" s="849"/>
      <c r="C7037" s="1045" t="s">
        <v>39291</v>
      </c>
      <c r="D7037" s="1313">
        <v>45000</v>
      </c>
      <c r="E7037" s="2846">
        <v>0</v>
      </c>
      <c r="F7037" s="1926">
        <f t="shared" si="112"/>
        <v>660718.59000000078</v>
      </c>
    </row>
    <row r="7038" spans="1:6" s="1461" customFormat="1">
      <c r="A7038" s="2676">
        <v>45719</v>
      </c>
      <c r="B7038" s="849"/>
      <c r="C7038" s="1045" t="s">
        <v>39292</v>
      </c>
      <c r="D7038" s="1313">
        <v>35000</v>
      </c>
      <c r="E7038" s="2846">
        <v>0</v>
      </c>
      <c r="F7038" s="1926">
        <f t="shared" si="112"/>
        <v>695718.59000000078</v>
      </c>
    </row>
    <row r="7039" spans="1:6" s="1461" customFormat="1">
      <c r="A7039" s="2676">
        <v>45719</v>
      </c>
      <c r="B7039" s="849"/>
      <c r="C7039" s="1045" t="s">
        <v>39293</v>
      </c>
      <c r="D7039" s="2846">
        <v>0</v>
      </c>
      <c r="E7039" s="1047">
        <v>50</v>
      </c>
      <c r="F7039" s="1926">
        <f t="shared" si="112"/>
        <v>695668.59000000078</v>
      </c>
    </row>
    <row r="7040" spans="1:6">
      <c r="A7040" s="2676">
        <v>45720</v>
      </c>
      <c r="C7040" s="1045" t="s">
        <v>39354</v>
      </c>
      <c r="D7040" s="1313">
        <v>55000</v>
      </c>
      <c r="E7040" s="2846">
        <v>0</v>
      </c>
      <c r="F7040" s="1926">
        <f t="shared" si="112"/>
        <v>750668.59000000078</v>
      </c>
    </row>
    <row r="7041" spans="1:6">
      <c r="A7041" s="2676">
        <v>45720</v>
      </c>
      <c r="C7041" s="1045" t="s">
        <v>39355</v>
      </c>
      <c r="D7041" s="1313">
        <v>5000</v>
      </c>
      <c r="E7041" s="2846">
        <v>0</v>
      </c>
      <c r="F7041" s="1926">
        <f t="shared" si="112"/>
        <v>755668.59000000078</v>
      </c>
    </row>
    <row r="7042" spans="1:6">
      <c r="A7042" s="2676">
        <v>45720</v>
      </c>
      <c r="C7042" s="1045" t="s">
        <v>39356</v>
      </c>
      <c r="D7042" s="2846">
        <v>0</v>
      </c>
      <c r="E7042" s="1047">
        <v>50</v>
      </c>
      <c r="F7042" s="1926">
        <f t="shared" si="112"/>
        <v>755618.59000000078</v>
      </c>
    </row>
    <row r="7043" spans="1:6">
      <c r="A7043" s="2676">
        <v>45720</v>
      </c>
      <c r="C7043" s="1045" t="s">
        <v>39357</v>
      </c>
      <c r="D7043" s="2846">
        <v>0</v>
      </c>
      <c r="E7043" s="1047">
        <v>50</v>
      </c>
      <c r="F7043" s="1926">
        <f t="shared" si="112"/>
        <v>755568.59000000078</v>
      </c>
    </row>
    <row r="7044" spans="1:6">
      <c r="A7044" s="2676">
        <v>45722</v>
      </c>
      <c r="C7044" s="1045" t="s">
        <v>39358</v>
      </c>
      <c r="D7044" s="1313">
        <v>95000</v>
      </c>
      <c r="E7044" s="2846">
        <v>0</v>
      </c>
      <c r="F7044" s="1926">
        <f t="shared" si="112"/>
        <v>850568.59000000078</v>
      </c>
    </row>
    <row r="7045" spans="1:6">
      <c r="A7045" s="2676">
        <v>45722</v>
      </c>
      <c r="C7045" s="1045" t="s">
        <v>39359</v>
      </c>
      <c r="D7045" s="2846">
        <v>0</v>
      </c>
      <c r="E7045" s="1047">
        <v>50</v>
      </c>
      <c r="F7045" s="1926">
        <f t="shared" si="112"/>
        <v>850518.59000000078</v>
      </c>
    </row>
    <row r="7046" spans="1:6">
      <c r="A7046" s="2676">
        <v>45723</v>
      </c>
      <c r="C7046" s="1045" t="s">
        <v>39360</v>
      </c>
      <c r="D7046" s="1313">
        <v>30000</v>
      </c>
      <c r="E7046" s="2846">
        <v>0</v>
      </c>
      <c r="F7046" s="1926">
        <f t="shared" si="112"/>
        <v>880518.59000000078</v>
      </c>
    </row>
    <row r="7047" spans="1:6">
      <c r="A7047" s="2676">
        <v>45723</v>
      </c>
      <c r="C7047" s="1045" t="s">
        <v>39361</v>
      </c>
      <c r="D7047" s="1313">
        <v>34000</v>
      </c>
      <c r="E7047" s="2846">
        <v>0</v>
      </c>
      <c r="F7047" s="1926">
        <f t="shared" ref="F7047:F7110" si="113">F7046-E7047+D7047</f>
        <v>914518.59000000078</v>
      </c>
    </row>
    <row r="7048" spans="1:6">
      <c r="A7048" s="2676">
        <v>45723</v>
      </c>
      <c r="C7048" s="1045" t="s">
        <v>39362</v>
      </c>
      <c r="D7048" s="2846">
        <v>0</v>
      </c>
      <c r="E7048" s="1047">
        <v>100</v>
      </c>
      <c r="F7048" s="1926">
        <f t="shared" si="113"/>
        <v>914418.59000000078</v>
      </c>
    </row>
    <row r="7049" spans="1:6">
      <c r="A7049" s="2676">
        <v>45724</v>
      </c>
      <c r="C7049" s="1045" t="s">
        <v>39363</v>
      </c>
      <c r="D7049" s="1313">
        <v>45000</v>
      </c>
      <c r="E7049" s="2846">
        <v>0</v>
      </c>
      <c r="F7049" s="1926">
        <f t="shared" si="113"/>
        <v>959418.59000000078</v>
      </c>
    </row>
    <row r="7050" spans="1:6">
      <c r="A7050" s="2676">
        <v>45724</v>
      </c>
      <c r="C7050" s="1045" t="s">
        <v>39364</v>
      </c>
      <c r="D7050" s="1313">
        <v>30000</v>
      </c>
      <c r="E7050" s="2846">
        <v>0</v>
      </c>
      <c r="F7050" s="1926">
        <f t="shared" si="113"/>
        <v>989418.59000000078</v>
      </c>
    </row>
    <row r="7051" spans="1:6">
      <c r="A7051" s="2676">
        <v>45724</v>
      </c>
      <c r="C7051" s="1045" t="s">
        <v>39365</v>
      </c>
      <c r="D7051" s="1313">
        <v>90000</v>
      </c>
      <c r="E7051" s="2846">
        <v>0</v>
      </c>
      <c r="F7051" s="1926">
        <f t="shared" si="113"/>
        <v>1079418.5900000008</v>
      </c>
    </row>
    <row r="7052" spans="1:6">
      <c r="A7052" s="2676">
        <v>45724</v>
      </c>
      <c r="C7052" s="1045" t="s">
        <v>39366</v>
      </c>
      <c r="D7052" s="2846">
        <v>0</v>
      </c>
      <c r="E7052" s="1047">
        <v>150</v>
      </c>
      <c r="F7052" s="1926">
        <f t="shared" si="113"/>
        <v>1079268.5900000008</v>
      </c>
    </row>
    <row r="7053" spans="1:6">
      <c r="A7053" s="2990">
        <v>45727</v>
      </c>
      <c r="C7053" s="1045" t="s">
        <v>39468</v>
      </c>
      <c r="D7053" s="1313">
        <v>5000</v>
      </c>
      <c r="E7053" s="2846">
        <v>0</v>
      </c>
      <c r="F7053" s="2350">
        <f t="shared" si="113"/>
        <v>1084268.5900000008</v>
      </c>
    </row>
    <row r="7054" spans="1:6">
      <c r="A7054" s="2676">
        <v>45727</v>
      </c>
      <c r="C7054" s="1045" t="s">
        <v>39469</v>
      </c>
      <c r="D7054" s="1313">
        <v>50000</v>
      </c>
      <c r="E7054" s="2846">
        <v>0</v>
      </c>
      <c r="F7054" s="1926">
        <f t="shared" si="113"/>
        <v>1134268.5900000008</v>
      </c>
    </row>
    <row r="7055" spans="1:6">
      <c r="A7055" s="2676">
        <v>45727</v>
      </c>
      <c r="C7055" s="1045" t="s">
        <v>39470</v>
      </c>
      <c r="D7055" s="1313">
        <v>5000</v>
      </c>
      <c r="E7055" s="2846">
        <v>0</v>
      </c>
      <c r="F7055" s="1926">
        <f t="shared" si="113"/>
        <v>1139268.5900000008</v>
      </c>
    </row>
    <row r="7056" spans="1:6">
      <c r="A7056" s="2676">
        <v>45727</v>
      </c>
      <c r="C7056" s="1045" t="s">
        <v>39471</v>
      </c>
      <c r="D7056" s="2846">
        <v>0</v>
      </c>
      <c r="E7056" s="1047">
        <v>50</v>
      </c>
      <c r="F7056" s="1926">
        <f t="shared" si="113"/>
        <v>1139218.5900000008</v>
      </c>
    </row>
    <row r="7057" spans="1:6">
      <c r="A7057" s="2676">
        <v>45728</v>
      </c>
      <c r="C7057" s="1045" t="s">
        <v>39472</v>
      </c>
      <c r="D7057" s="1313">
        <v>10000</v>
      </c>
      <c r="E7057" s="2846">
        <v>0</v>
      </c>
      <c r="F7057" s="1926">
        <f t="shared" si="113"/>
        <v>1149218.5900000008</v>
      </c>
    </row>
    <row r="7058" spans="1:6">
      <c r="A7058" s="2676">
        <v>45728</v>
      </c>
      <c r="C7058" s="1045" t="s">
        <v>39473</v>
      </c>
      <c r="D7058" s="1313">
        <v>30000</v>
      </c>
      <c r="E7058" s="2846">
        <v>0</v>
      </c>
      <c r="F7058" s="1926">
        <f t="shared" si="113"/>
        <v>1179218.5900000008</v>
      </c>
    </row>
    <row r="7059" spans="1:6">
      <c r="A7059" s="2676">
        <v>45728</v>
      </c>
      <c r="C7059" s="1045" t="s">
        <v>39474</v>
      </c>
      <c r="D7059" s="1313">
        <v>45000</v>
      </c>
      <c r="E7059" s="2846">
        <v>0</v>
      </c>
      <c r="F7059" s="1926">
        <f t="shared" si="113"/>
        <v>1224218.5900000008</v>
      </c>
    </row>
    <row r="7060" spans="1:6">
      <c r="A7060" s="2676">
        <v>45728</v>
      </c>
      <c r="C7060" s="1045" t="s">
        <v>39475</v>
      </c>
      <c r="D7060" s="1313">
        <v>10000</v>
      </c>
      <c r="E7060" s="2846">
        <v>0</v>
      </c>
      <c r="F7060" s="1926">
        <f t="shared" si="113"/>
        <v>1234218.5900000008</v>
      </c>
    </row>
    <row r="7061" spans="1:6">
      <c r="A7061" s="2676">
        <v>45728</v>
      </c>
      <c r="C7061" s="1045" t="s">
        <v>39473</v>
      </c>
      <c r="D7061" s="1313">
        <v>5000</v>
      </c>
      <c r="E7061" s="2846">
        <v>0</v>
      </c>
      <c r="F7061" s="1926">
        <f t="shared" si="113"/>
        <v>1239218.5900000008</v>
      </c>
    </row>
    <row r="7062" spans="1:6">
      <c r="A7062" s="2676">
        <v>45728</v>
      </c>
      <c r="C7062" s="1045" t="s">
        <v>39476</v>
      </c>
      <c r="D7062" s="2846">
        <v>0</v>
      </c>
      <c r="E7062" s="1047">
        <v>200</v>
      </c>
      <c r="F7062" s="1926">
        <f t="shared" si="113"/>
        <v>1239018.5900000008</v>
      </c>
    </row>
    <row r="7063" spans="1:6">
      <c r="A7063" s="2676">
        <v>45729</v>
      </c>
      <c r="C7063" s="1045" t="s">
        <v>39477</v>
      </c>
      <c r="D7063" s="1313">
        <v>1349475</v>
      </c>
      <c r="E7063" s="2846">
        <v>0</v>
      </c>
      <c r="F7063" s="1926">
        <f t="shared" si="113"/>
        <v>2588493.5900000008</v>
      </c>
    </row>
    <row r="7064" spans="1:6">
      <c r="A7064" s="2676">
        <v>45729</v>
      </c>
      <c r="C7064" s="1045" t="s">
        <v>39478</v>
      </c>
      <c r="D7064" s="2846">
        <v>0</v>
      </c>
      <c r="E7064" s="1047">
        <v>50</v>
      </c>
      <c r="F7064" s="1926">
        <f t="shared" si="113"/>
        <v>2588443.5900000008</v>
      </c>
    </row>
    <row r="7065" spans="1:6">
      <c r="A7065" s="2676">
        <v>45731</v>
      </c>
      <c r="C7065" s="1045" t="s">
        <v>39479</v>
      </c>
      <c r="D7065" s="1313">
        <v>30000</v>
      </c>
      <c r="E7065" s="2846">
        <v>0</v>
      </c>
      <c r="F7065" s="1926">
        <f t="shared" si="113"/>
        <v>2618443.5900000008</v>
      </c>
    </row>
    <row r="7066" spans="1:6">
      <c r="A7066" s="2676">
        <v>45731</v>
      </c>
      <c r="C7066" s="1045" t="s">
        <v>39480</v>
      </c>
      <c r="D7066" s="2846">
        <v>0</v>
      </c>
      <c r="E7066" s="1047">
        <v>50</v>
      </c>
      <c r="F7066" s="1926">
        <f t="shared" si="113"/>
        <v>2618393.5900000008</v>
      </c>
    </row>
    <row r="7067" spans="1:6">
      <c r="A7067" s="2990">
        <v>45733</v>
      </c>
      <c r="C7067" s="1045" t="s">
        <v>39546</v>
      </c>
      <c r="D7067" s="1313">
        <v>40000</v>
      </c>
      <c r="E7067" s="2846">
        <v>0</v>
      </c>
      <c r="F7067" s="1926">
        <f t="shared" si="113"/>
        <v>2658393.5900000008</v>
      </c>
    </row>
    <row r="7068" spans="1:6">
      <c r="A7068" s="2676">
        <v>45733</v>
      </c>
      <c r="C7068" s="1045" t="s">
        <v>39547</v>
      </c>
      <c r="D7068" s="1313">
        <v>95000</v>
      </c>
      <c r="E7068" s="2846">
        <v>0</v>
      </c>
      <c r="F7068" s="1926">
        <f t="shared" si="113"/>
        <v>2753393.5900000008</v>
      </c>
    </row>
    <row r="7069" spans="1:6">
      <c r="A7069" s="2676">
        <v>45733</v>
      </c>
      <c r="C7069" s="1045" t="s">
        <v>39548</v>
      </c>
      <c r="D7069" s="1313">
        <v>45007.41</v>
      </c>
      <c r="E7069" s="2846">
        <v>0</v>
      </c>
      <c r="F7069" s="1926">
        <f t="shared" si="113"/>
        <v>2798401.0000000009</v>
      </c>
    </row>
    <row r="7070" spans="1:6">
      <c r="A7070" s="2676">
        <v>45733</v>
      </c>
      <c r="C7070" s="1045" t="s">
        <v>39549</v>
      </c>
      <c r="D7070" s="2846">
        <v>0</v>
      </c>
      <c r="E7070" s="1047">
        <v>150</v>
      </c>
      <c r="F7070" s="1926">
        <f t="shared" si="113"/>
        <v>2798251.0000000009</v>
      </c>
    </row>
    <row r="7071" spans="1:6">
      <c r="A7071" s="2990">
        <v>45735</v>
      </c>
      <c r="C7071" s="1045" t="s">
        <v>39585</v>
      </c>
      <c r="D7071" s="1313">
        <v>20000</v>
      </c>
      <c r="E7071" s="2846">
        <v>0</v>
      </c>
      <c r="F7071" s="1926">
        <f t="shared" si="113"/>
        <v>2818251.0000000009</v>
      </c>
    </row>
    <row r="7072" spans="1:6">
      <c r="A7072" s="2759">
        <v>45735</v>
      </c>
      <c r="B7072" s="2100"/>
      <c r="C7072" s="2404" t="s">
        <v>39586</v>
      </c>
      <c r="D7072" s="2885">
        <v>0</v>
      </c>
      <c r="E7072" s="1993">
        <v>50</v>
      </c>
      <c r="F7072" s="2357">
        <f t="shared" si="113"/>
        <v>2818201.0000000009</v>
      </c>
    </row>
    <row r="7073" spans="1:6" s="1461" customFormat="1">
      <c r="A7073" s="2990">
        <v>45741</v>
      </c>
      <c r="B7073" s="849"/>
      <c r="C7073" s="1045" t="s">
        <v>39658</v>
      </c>
      <c r="D7073" s="1313">
        <v>30000</v>
      </c>
      <c r="E7073" s="2846">
        <v>0</v>
      </c>
      <c r="F7073" s="1926">
        <f t="shared" si="113"/>
        <v>2848201.0000000009</v>
      </c>
    </row>
    <row r="7074" spans="1:6" s="1461" customFormat="1">
      <c r="A7074" s="2676">
        <v>45741</v>
      </c>
      <c r="B7074" s="849"/>
      <c r="C7074" s="1045" t="s">
        <v>39659</v>
      </c>
      <c r="D7074" s="2846">
        <v>0</v>
      </c>
      <c r="E7074" s="1047">
        <v>50</v>
      </c>
      <c r="F7074" s="1926">
        <f t="shared" si="113"/>
        <v>2848151.0000000009</v>
      </c>
    </row>
    <row r="7075" spans="1:6" s="1461" customFormat="1">
      <c r="A7075" s="2676">
        <v>45742</v>
      </c>
      <c r="B7075" s="849"/>
      <c r="C7075" s="1045" t="s">
        <v>39660</v>
      </c>
      <c r="D7075" s="1313">
        <v>40000</v>
      </c>
      <c r="E7075" s="2846">
        <v>0</v>
      </c>
      <c r="F7075" s="1926">
        <f t="shared" si="113"/>
        <v>2888151.0000000009</v>
      </c>
    </row>
    <row r="7076" spans="1:6" s="1461" customFormat="1">
      <c r="A7076" s="2676">
        <v>45742</v>
      </c>
      <c r="B7076" s="849"/>
      <c r="C7076" s="1045" t="s">
        <v>39661</v>
      </c>
      <c r="D7076" s="2846">
        <v>0</v>
      </c>
      <c r="E7076" s="1047">
        <v>50</v>
      </c>
      <c r="F7076" s="1926">
        <f t="shared" si="113"/>
        <v>2888101.0000000009</v>
      </c>
    </row>
    <row r="7077" spans="1:6" s="1461" customFormat="1">
      <c r="A7077" s="2676">
        <v>45743</v>
      </c>
      <c r="B7077" s="849"/>
      <c r="C7077" s="1045" t="s">
        <v>39662</v>
      </c>
      <c r="D7077" s="1313">
        <v>35000</v>
      </c>
      <c r="E7077" s="2846">
        <v>0</v>
      </c>
      <c r="F7077" s="1926">
        <f t="shared" si="113"/>
        <v>2923101.0000000009</v>
      </c>
    </row>
    <row r="7078" spans="1:6" s="1461" customFormat="1">
      <c r="A7078" s="2676">
        <v>45743</v>
      </c>
      <c r="B7078" s="849"/>
      <c r="C7078" s="1045" t="s">
        <v>39663</v>
      </c>
      <c r="D7078" s="2846">
        <v>0</v>
      </c>
      <c r="E7078" s="1047">
        <v>50</v>
      </c>
      <c r="F7078" s="1926">
        <f t="shared" si="113"/>
        <v>2923051.0000000009</v>
      </c>
    </row>
    <row r="7079" spans="1:6" s="1461" customFormat="1">
      <c r="A7079" s="2676">
        <v>45745</v>
      </c>
      <c r="B7079" s="849"/>
      <c r="C7079" s="1045" t="s">
        <v>39664</v>
      </c>
      <c r="D7079" s="1313">
        <v>10000</v>
      </c>
      <c r="E7079" s="2846">
        <v>0</v>
      </c>
      <c r="F7079" s="1926">
        <f t="shared" si="113"/>
        <v>2933051.0000000009</v>
      </c>
    </row>
    <row r="7080" spans="1:6" s="1461" customFormat="1">
      <c r="A7080" s="2676">
        <v>45745</v>
      </c>
      <c r="B7080" s="849"/>
      <c r="C7080" s="1045" t="s">
        <v>39665</v>
      </c>
      <c r="D7080" s="2846">
        <v>0</v>
      </c>
      <c r="E7080" s="1047">
        <v>50</v>
      </c>
      <c r="F7080" s="1926">
        <f t="shared" si="113"/>
        <v>2933001.0000000009</v>
      </c>
    </row>
    <row r="7081" spans="1:6">
      <c r="A7081" s="2990">
        <v>45749</v>
      </c>
      <c r="C7081" s="1045" t="s">
        <v>39728</v>
      </c>
      <c r="D7081" s="1313">
        <v>20000</v>
      </c>
      <c r="E7081" s="2846">
        <v>0</v>
      </c>
      <c r="F7081" s="1926">
        <f t="shared" si="113"/>
        <v>2953001.0000000009</v>
      </c>
    </row>
    <row r="7082" spans="1:6">
      <c r="A7082" s="2676">
        <v>45749</v>
      </c>
      <c r="C7082" s="1045" t="s">
        <v>39721</v>
      </c>
      <c r="D7082" s="1313">
        <v>18000</v>
      </c>
      <c r="E7082" s="2846">
        <v>0</v>
      </c>
      <c r="F7082" s="1926">
        <f t="shared" si="113"/>
        <v>2971001.0000000009</v>
      </c>
    </row>
    <row r="7083" spans="1:6">
      <c r="A7083" s="2676">
        <v>45749</v>
      </c>
      <c r="C7083" s="1045" t="s">
        <v>39722</v>
      </c>
      <c r="D7083" s="2846">
        <v>0</v>
      </c>
      <c r="E7083" s="1047">
        <v>50</v>
      </c>
      <c r="F7083" s="1926">
        <f t="shared" si="113"/>
        <v>2970951.0000000009</v>
      </c>
    </row>
    <row r="7084" spans="1:6">
      <c r="A7084" s="2676">
        <v>45750</v>
      </c>
      <c r="C7084" s="1045" t="s">
        <v>39723</v>
      </c>
      <c r="D7084" s="1313">
        <v>32000</v>
      </c>
      <c r="E7084" s="2846">
        <v>0</v>
      </c>
      <c r="F7084" s="1926">
        <f t="shared" si="113"/>
        <v>3002951.0000000009</v>
      </c>
    </row>
    <row r="7085" spans="1:6">
      <c r="A7085" s="2676">
        <v>45750</v>
      </c>
      <c r="C7085" s="1045" t="s">
        <v>39724</v>
      </c>
      <c r="D7085" s="1313">
        <v>35000</v>
      </c>
      <c r="E7085" s="2846">
        <v>0</v>
      </c>
      <c r="F7085" s="1926">
        <f t="shared" si="113"/>
        <v>3037951.0000000009</v>
      </c>
    </row>
    <row r="7086" spans="1:6">
      <c r="A7086" s="2676">
        <v>45750</v>
      </c>
      <c r="C7086" s="1045" t="s">
        <v>39722</v>
      </c>
      <c r="D7086" s="2846">
        <v>0</v>
      </c>
      <c r="E7086" s="1047">
        <v>50</v>
      </c>
      <c r="F7086" s="1926">
        <f t="shared" si="113"/>
        <v>3037901.0000000009</v>
      </c>
    </row>
    <row r="7087" spans="1:6">
      <c r="A7087" s="2676">
        <v>45750</v>
      </c>
      <c r="C7087" s="1045" t="s">
        <v>39725</v>
      </c>
      <c r="D7087" s="2846">
        <v>0</v>
      </c>
      <c r="E7087" s="1047">
        <v>100</v>
      </c>
      <c r="F7087" s="1926">
        <f t="shared" si="113"/>
        <v>3037801.0000000009</v>
      </c>
    </row>
    <row r="7088" spans="1:6">
      <c r="A7088" s="2676">
        <v>45754</v>
      </c>
      <c r="C7088" s="1045" t="s">
        <v>39726</v>
      </c>
      <c r="D7088" s="1313">
        <v>65000</v>
      </c>
      <c r="E7088" s="2846">
        <v>0</v>
      </c>
      <c r="F7088" s="1926">
        <f t="shared" si="113"/>
        <v>3102801.0000000009</v>
      </c>
    </row>
    <row r="7089" spans="1:6">
      <c r="A7089" s="2676">
        <v>45754</v>
      </c>
      <c r="C7089" s="1045" t="s">
        <v>39727</v>
      </c>
      <c r="D7089" s="2846">
        <v>0</v>
      </c>
      <c r="E7089" s="1047">
        <v>50</v>
      </c>
      <c r="F7089" s="1926">
        <f t="shared" si="113"/>
        <v>3102751.0000000009</v>
      </c>
    </row>
    <row r="7090" spans="1:6">
      <c r="A7090" s="2990">
        <v>45757</v>
      </c>
      <c r="B7090" s="2097"/>
      <c r="C7090" s="3131" t="s">
        <v>39781</v>
      </c>
      <c r="D7090" s="3132">
        <v>40000</v>
      </c>
      <c r="E7090" s="2758">
        <v>0</v>
      </c>
      <c r="F7090" s="2350">
        <f t="shared" si="113"/>
        <v>3142751.0000000009</v>
      </c>
    </row>
    <row r="7091" spans="1:6">
      <c r="A7091" s="2676">
        <v>45757</v>
      </c>
      <c r="C7091" s="3131" t="s">
        <v>39782</v>
      </c>
      <c r="D7091" s="2758">
        <v>0</v>
      </c>
      <c r="E7091" s="2510">
        <v>50</v>
      </c>
      <c r="F7091" s="1926">
        <f t="shared" si="113"/>
        <v>3142701.0000000009</v>
      </c>
    </row>
    <row r="7092" spans="1:6">
      <c r="A7092" s="2676">
        <v>45759</v>
      </c>
      <c r="C7092" s="3131" t="s">
        <v>39783</v>
      </c>
      <c r="D7092" s="3132">
        <v>10000</v>
      </c>
      <c r="E7092" s="2758">
        <v>0</v>
      </c>
      <c r="F7092" s="1926">
        <f t="shared" si="113"/>
        <v>3152701.0000000009</v>
      </c>
    </row>
    <row r="7093" spans="1:6">
      <c r="A7093" s="2676">
        <v>45759</v>
      </c>
      <c r="C7093" s="3131" t="s">
        <v>39784</v>
      </c>
      <c r="D7093" s="2758">
        <v>0</v>
      </c>
      <c r="E7093" s="2510">
        <v>50</v>
      </c>
      <c r="F7093" s="1926">
        <f t="shared" si="113"/>
        <v>3152651.0000000009</v>
      </c>
    </row>
    <row r="7094" spans="1:6">
      <c r="A7094" s="2990">
        <v>45764</v>
      </c>
      <c r="C7094" s="1045" t="s">
        <v>39853</v>
      </c>
      <c r="D7094" s="1313">
        <v>25000</v>
      </c>
      <c r="E7094" s="2758">
        <v>0</v>
      </c>
      <c r="F7094" s="1926">
        <f t="shared" si="113"/>
        <v>3177651.0000000009</v>
      </c>
    </row>
    <row r="7095" spans="1:6">
      <c r="A7095" s="2676">
        <v>45765</v>
      </c>
      <c r="C7095" s="1045" t="s">
        <v>39854</v>
      </c>
      <c r="D7095" s="2758">
        <v>0</v>
      </c>
      <c r="E7095" s="1047">
        <v>50</v>
      </c>
      <c r="F7095" s="1926">
        <f t="shared" si="113"/>
        <v>3177601.0000000009</v>
      </c>
    </row>
    <row r="7096" spans="1:6">
      <c r="A7096" s="2676">
        <v>45766</v>
      </c>
      <c r="C7096" s="1045" t="s">
        <v>39855</v>
      </c>
      <c r="D7096" s="1313">
        <v>25000</v>
      </c>
      <c r="E7096" s="2758">
        <v>0</v>
      </c>
      <c r="F7096" s="1926">
        <f t="shared" si="113"/>
        <v>3202601.0000000009</v>
      </c>
    </row>
    <row r="7097" spans="1:6">
      <c r="A7097" s="2676">
        <v>45766</v>
      </c>
      <c r="C7097" s="1045" t="s">
        <v>39856</v>
      </c>
      <c r="D7097" s="2758">
        <v>0</v>
      </c>
      <c r="E7097" s="1047">
        <v>50</v>
      </c>
      <c r="F7097" s="1926">
        <f t="shared" si="113"/>
        <v>3202551.0000000009</v>
      </c>
    </row>
    <row r="7098" spans="1:6">
      <c r="A7098" s="2676">
        <v>45771</v>
      </c>
      <c r="C7098" s="1045" t="s">
        <v>39857</v>
      </c>
      <c r="D7098" s="1313">
        <v>45000</v>
      </c>
      <c r="E7098" s="2758">
        <v>0</v>
      </c>
      <c r="F7098" s="1926">
        <f t="shared" si="113"/>
        <v>3247551.0000000009</v>
      </c>
    </row>
    <row r="7099" spans="1:6">
      <c r="A7099" s="2676">
        <v>45771</v>
      </c>
      <c r="C7099" s="1045" t="s">
        <v>39858</v>
      </c>
      <c r="D7099" s="2758">
        <v>0</v>
      </c>
      <c r="E7099" s="1047">
        <v>50</v>
      </c>
      <c r="F7099" s="1926">
        <f t="shared" si="113"/>
        <v>3247501.0000000009</v>
      </c>
    </row>
    <row r="7100" spans="1:6">
      <c r="A7100" s="2676">
        <v>45772</v>
      </c>
      <c r="C7100" s="1045" t="s">
        <v>39859</v>
      </c>
      <c r="D7100" s="1313">
        <v>35000</v>
      </c>
      <c r="E7100" s="2758">
        <v>0</v>
      </c>
      <c r="F7100" s="1926">
        <f t="shared" si="113"/>
        <v>3282501.0000000009</v>
      </c>
    </row>
    <row r="7101" spans="1:6">
      <c r="A7101" s="2676">
        <v>45772</v>
      </c>
      <c r="C7101" s="1045" t="s">
        <v>39860</v>
      </c>
      <c r="D7101" s="2758">
        <v>0</v>
      </c>
      <c r="E7101" s="1047">
        <v>50</v>
      </c>
      <c r="F7101" s="1926">
        <f t="shared" si="113"/>
        <v>3282451.0000000009</v>
      </c>
    </row>
    <row r="7102" spans="1:6">
      <c r="A7102" s="3278">
        <v>45784</v>
      </c>
      <c r="C7102" s="1045" t="s">
        <v>40192</v>
      </c>
      <c r="D7102" s="2848">
        <v>10000</v>
      </c>
      <c r="E7102" s="2758">
        <v>0</v>
      </c>
      <c r="F7102" s="1926">
        <f t="shared" si="113"/>
        <v>3292451.0000000009</v>
      </c>
    </row>
    <row r="7103" spans="1:6">
      <c r="A7103" s="2843">
        <v>45784</v>
      </c>
      <c r="C7103" s="1045" t="s">
        <v>40193</v>
      </c>
      <c r="D7103" s="2758">
        <v>0</v>
      </c>
      <c r="E7103" s="1315">
        <v>50</v>
      </c>
      <c r="F7103" s="1926">
        <f t="shared" si="113"/>
        <v>3292401.0000000009</v>
      </c>
    </row>
    <row r="7104" spans="1:6">
      <c r="A7104" s="2843">
        <v>45787</v>
      </c>
      <c r="C7104" s="1045" t="s">
        <v>40194</v>
      </c>
      <c r="D7104" s="2848">
        <v>10000</v>
      </c>
      <c r="E7104" s="2758">
        <v>0</v>
      </c>
      <c r="F7104" s="1926">
        <f t="shared" si="113"/>
        <v>3302401.0000000009</v>
      </c>
    </row>
    <row r="7105" spans="1:6">
      <c r="A7105" s="2843">
        <v>45787</v>
      </c>
      <c r="C7105" s="1045" t="s">
        <v>40195</v>
      </c>
      <c r="D7105" s="2848">
        <v>10000</v>
      </c>
      <c r="E7105" s="2758">
        <v>0</v>
      </c>
      <c r="F7105" s="1926">
        <f t="shared" si="113"/>
        <v>3312401.0000000009</v>
      </c>
    </row>
    <row r="7106" spans="1:6">
      <c r="A7106" s="2843">
        <v>45787</v>
      </c>
      <c r="C7106" s="1045" t="s">
        <v>40196</v>
      </c>
      <c r="D7106" s="2758">
        <v>0</v>
      </c>
      <c r="E7106" s="1315">
        <v>100</v>
      </c>
      <c r="F7106" s="1926">
        <f t="shared" si="113"/>
        <v>3312301.0000000009</v>
      </c>
    </row>
    <row r="7107" spans="1:6">
      <c r="A7107" s="2843">
        <v>45792</v>
      </c>
      <c r="C7107" s="1045" t="s">
        <v>40197</v>
      </c>
      <c r="D7107" s="2848">
        <v>15000</v>
      </c>
      <c r="E7107" s="2758">
        <v>0</v>
      </c>
      <c r="F7107" s="1926">
        <f t="shared" si="113"/>
        <v>3327301.0000000009</v>
      </c>
    </row>
    <row r="7108" spans="1:6">
      <c r="A7108" s="2843">
        <v>45792</v>
      </c>
      <c r="C7108" s="1045" t="s">
        <v>40198</v>
      </c>
      <c r="D7108" s="2758">
        <v>0</v>
      </c>
      <c r="E7108" s="1315">
        <v>50</v>
      </c>
      <c r="F7108" s="1926">
        <f t="shared" si="113"/>
        <v>3327251.0000000009</v>
      </c>
    </row>
    <row r="7109" spans="1:6">
      <c r="A7109" s="2382"/>
      <c r="B7109" s="2097"/>
      <c r="F7109" s="2350">
        <f t="shared" si="113"/>
        <v>3327251.0000000009</v>
      </c>
    </row>
    <row r="7110" spans="1:6">
      <c r="F7110" s="1926">
        <f t="shared" si="113"/>
        <v>3327251.0000000009</v>
      </c>
    </row>
    <row r="7111" spans="1:6">
      <c r="F7111" s="1926">
        <f t="shared" ref="F7111:F7174" si="114">F7110-E7111+D7111</f>
        <v>3327251.0000000009</v>
      </c>
    </row>
    <row r="7112" spans="1:6">
      <c r="F7112" s="1926">
        <f t="shared" si="114"/>
        <v>3327251.0000000009</v>
      </c>
    </row>
    <row r="7113" spans="1:6">
      <c r="F7113" s="1926">
        <f t="shared" si="114"/>
        <v>3327251.0000000009</v>
      </c>
    </row>
    <row r="7114" spans="1:6">
      <c r="F7114" s="1926">
        <f t="shared" si="114"/>
        <v>3327251.0000000009</v>
      </c>
    </row>
    <row r="7115" spans="1:6">
      <c r="F7115" s="1926">
        <f t="shared" si="114"/>
        <v>3327251.0000000009</v>
      </c>
    </row>
    <row r="7116" spans="1:6">
      <c r="F7116" s="1926">
        <f t="shared" si="114"/>
        <v>3327251.0000000009</v>
      </c>
    </row>
    <row r="7117" spans="1:6">
      <c r="F7117" s="1926">
        <f t="shared" si="114"/>
        <v>3327251.0000000009</v>
      </c>
    </row>
    <row r="7118" spans="1:6">
      <c r="F7118" s="1926">
        <f t="shared" si="114"/>
        <v>3327251.0000000009</v>
      </c>
    </row>
    <row r="7119" spans="1:6">
      <c r="F7119" s="1926">
        <f t="shared" si="114"/>
        <v>3327251.0000000009</v>
      </c>
    </row>
    <row r="7120" spans="1:6">
      <c r="F7120" s="1926">
        <f t="shared" si="114"/>
        <v>3327251.0000000009</v>
      </c>
    </row>
    <row r="7121" spans="6:6">
      <c r="F7121" s="1926">
        <f t="shared" si="114"/>
        <v>3327251.0000000009</v>
      </c>
    </row>
    <row r="7122" spans="6:6">
      <c r="F7122" s="1926">
        <f t="shared" si="114"/>
        <v>3327251.0000000009</v>
      </c>
    </row>
    <row r="7123" spans="6:6">
      <c r="F7123" s="1926">
        <f t="shared" si="114"/>
        <v>3327251.0000000009</v>
      </c>
    </row>
    <row r="7124" spans="6:6">
      <c r="F7124" s="1926">
        <f t="shared" si="114"/>
        <v>3327251.0000000009</v>
      </c>
    </row>
    <row r="7125" spans="6:6">
      <c r="F7125" s="1926">
        <f t="shared" si="114"/>
        <v>3327251.0000000009</v>
      </c>
    </row>
    <row r="7126" spans="6:6">
      <c r="F7126" s="1926">
        <f t="shared" si="114"/>
        <v>3327251.0000000009</v>
      </c>
    </row>
    <row r="7127" spans="6:6">
      <c r="F7127" s="1926">
        <f t="shared" si="114"/>
        <v>3327251.0000000009</v>
      </c>
    </row>
    <row r="7128" spans="6:6">
      <c r="F7128" s="1926">
        <f t="shared" si="114"/>
        <v>3327251.0000000009</v>
      </c>
    </row>
    <row r="7129" spans="6:6">
      <c r="F7129" s="1926">
        <f t="shared" si="114"/>
        <v>3327251.0000000009</v>
      </c>
    </row>
    <row r="7130" spans="6:6">
      <c r="F7130" s="1926">
        <f t="shared" si="114"/>
        <v>3327251.0000000009</v>
      </c>
    </row>
    <row r="7131" spans="6:6">
      <c r="F7131" s="1926">
        <f t="shared" si="114"/>
        <v>3327251.0000000009</v>
      </c>
    </row>
    <row r="7132" spans="6:6">
      <c r="F7132" s="1926">
        <f t="shared" si="114"/>
        <v>3327251.0000000009</v>
      </c>
    </row>
    <row r="7133" spans="6:6">
      <c r="F7133" s="1926">
        <f t="shared" si="114"/>
        <v>3327251.0000000009</v>
      </c>
    </row>
    <row r="7134" spans="6:6">
      <c r="F7134" s="1926">
        <f t="shared" si="114"/>
        <v>3327251.0000000009</v>
      </c>
    </row>
    <row r="7135" spans="6:6">
      <c r="F7135" s="1926">
        <f t="shared" si="114"/>
        <v>3327251.0000000009</v>
      </c>
    </row>
    <row r="7136" spans="6:6">
      <c r="F7136" s="1926">
        <f t="shared" si="114"/>
        <v>3327251.0000000009</v>
      </c>
    </row>
    <row r="7137" spans="6:6">
      <c r="F7137" s="1926">
        <f t="shared" si="114"/>
        <v>3327251.0000000009</v>
      </c>
    </row>
    <row r="7138" spans="6:6">
      <c r="F7138" s="1926">
        <f t="shared" si="114"/>
        <v>3327251.0000000009</v>
      </c>
    </row>
    <row r="7139" spans="6:6">
      <c r="F7139" s="1926">
        <f t="shared" si="114"/>
        <v>3327251.0000000009</v>
      </c>
    </row>
    <row r="7140" spans="6:6">
      <c r="F7140" s="1926">
        <f t="shared" si="114"/>
        <v>3327251.0000000009</v>
      </c>
    </row>
    <row r="7141" spans="6:6">
      <c r="F7141" s="1926">
        <f t="shared" si="114"/>
        <v>3327251.0000000009</v>
      </c>
    </row>
    <row r="7142" spans="6:6">
      <c r="F7142" s="1926">
        <f t="shared" si="114"/>
        <v>3327251.0000000009</v>
      </c>
    </row>
    <row r="7143" spans="6:6">
      <c r="F7143" s="1926">
        <f t="shared" si="114"/>
        <v>3327251.0000000009</v>
      </c>
    </row>
    <row r="7144" spans="6:6">
      <c r="F7144" s="1926">
        <f t="shared" si="114"/>
        <v>3327251.0000000009</v>
      </c>
    </row>
    <row r="7145" spans="6:6">
      <c r="F7145" s="1926">
        <f t="shared" si="114"/>
        <v>3327251.0000000009</v>
      </c>
    </row>
    <row r="7146" spans="6:6">
      <c r="F7146" s="1926">
        <f t="shared" si="114"/>
        <v>3327251.0000000009</v>
      </c>
    </row>
    <row r="7147" spans="6:6">
      <c r="F7147" s="1926">
        <f t="shared" si="114"/>
        <v>3327251.0000000009</v>
      </c>
    </row>
    <row r="7148" spans="6:6">
      <c r="F7148" s="1926">
        <f t="shared" si="114"/>
        <v>3327251.0000000009</v>
      </c>
    </row>
    <row r="7149" spans="6:6">
      <c r="F7149" s="1926">
        <f t="shared" si="114"/>
        <v>3327251.0000000009</v>
      </c>
    </row>
    <row r="7150" spans="6:6">
      <c r="F7150" s="1926">
        <f t="shared" si="114"/>
        <v>3327251.0000000009</v>
      </c>
    </row>
    <row r="7151" spans="6:6">
      <c r="F7151" s="1926">
        <f t="shared" si="114"/>
        <v>3327251.0000000009</v>
      </c>
    </row>
    <row r="7152" spans="6:6">
      <c r="F7152" s="1926">
        <f t="shared" si="114"/>
        <v>3327251.0000000009</v>
      </c>
    </row>
    <row r="7153" spans="6:6">
      <c r="F7153" s="1926">
        <f t="shared" si="114"/>
        <v>3327251.0000000009</v>
      </c>
    </row>
    <row r="7154" spans="6:6">
      <c r="F7154" s="1926">
        <f t="shared" si="114"/>
        <v>3327251.0000000009</v>
      </c>
    </row>
    <row r="7155" spans="6:6">
      <c r="F7155" s="1926">
        <f t="shared" si="114"/>
        <v>3327251.0000000009</v>
      </c>
    </row>
    <row r="7156" spans="6:6">
      <c r="F7156" s="1926">
        <f t="shared" si="114"/>
        <v>3327251.0000000009</v>
      </c>
    </row>
    <row r="7157" spans="6:6">
      <c r="F7157" s="1926">
        <f t="shared" si="114"/>
        <v>3327251.0000000009</v>
      </c>
    </row>
    <row r="7158" spans="6:6">
      <c r="F7158" s="1926">
        <f t="shared" si="114"/>
        <v>3327251.0000000009</v>
      </c>
    </row>
    <row r="7159" spans="6:6">
      <c r="F7159" s="1926">
        <f t="shared" si="114"/>
        <v>3327251.0000000009</v>
      </c>
    </row>
    <row r="7160" spans="6:6">
      <c r="F7160" s="1926">
        <f t="shared" si="114"/>
        <v>3327251.0000000009</v>
      </c>
    </row>
    <row r="7161" spans="6:6">
      <c r="F7161" s="1926">
        <f t="shared" si="114"/>
        <v>3327251.0000000009</v>
      </c>
    </row>
    <row r="7162" spans="6:6">
      <c r="F7162" s="1926">
        <f t="shared" si="114"/>
        <v>3327251.0000000009</v>
      </c>
    </row>
    <row r="7163" spans="6:6">
      <c r="F7163" s="1926">
        <f t="shared" si="114"/>
        <v>3327251.0000000009</v>
      </c>
    </row>
    <row r="7164" spans="6:6">
      <c r="F7164" s="1926">
        <f t="shared" si="114"/>
        <v>3327251.0000000009</v>
      </c>
    </row>
    <row r="7165" spans="6:6">
      <c r="F7165" s="1926">
        <f t="shared" si="114"/>
        <v>3327251.0000000009</v>
      </c>
    </row>
    <row r="7166" spans="6:6">
      <c r="F7166" s="1926">
        <f t="shared" si="114"/>
        <v>3327251.0000000009</v>
      </c>
    </row>
    <row r="7167" spans="6:6">
      <c r="F7167" s="1926">
        <f t="shared" si="114"/>
        <v>3327251.0000000009</v>
      </c>
    </row>
    <row r="7168" spans="6:6">
      <c r="F7168" s="1926">
        <f t="shared" si="114"/>
        <v>3327251.0000000009</v>
      </c>
    </row>
    <row r="7169" spans="6:6">
      <c r="F7169" s="1926">
        <f t="shared" si="114"/>
        <v>3327251.0000000009</v>
      </c>
    </row>
    <row r="7170" spans="6:6">
      <c r="F7170" s="1926">
        <f t="shared" si="114"/>
        <v>3327251.0000000009</v>
      </c>
    </row>
    <row r="7171" spans="6:6">
      <c r="F7171" s="1926">
        <f t="shared" si="114"/>
        <v>3327251.0000000009</v>
      </c>
    </row>
    <row r="7172" spans="6:6">
      <c r="F7172" s="1926">
        <f t="shared" si="114"/>
        <v>3327251.0000000009</v>
      </c>
    </row>
    <row r="7173" spans="6:6">
      <c r="F7173" s="1926">
        <f t="shared" si="114"/>
        <v>3327251.0000000009</v>
      </c>
    </row>
    <row r="7174" spans="6:6">
      <c r="F7174" s="1926">
        <f t="shared" si="114"/>
        <v>3327251.0000000009</v>
      </c>
    </row>
    <row r="7175" spans="6:6">
      <c r="F7175" s="1926">
        <f t="shared" ref="F7175:F7238" si="115">F7174-E7175+D7175</f>
        <v>3327251.0000000009</v>
      </c>
    </row>
    <row r="7176" spans="6:6">
      <c r="F7176" s="1926">
        <f t="shared" si="115"/>
        <v>3327251.0000000009</v>
      </c>
    </row>
    <row r="7177" spans="6:6">
      <c r="F7177" s="1926">
        <f t="shared" si="115"/>
        <v>3327251.0000000009</v>
      </c>
    </row>
    <row r="7178" spans="6:6">
      <c r="F7178" s="1926">
        <f t="shared" si="115"/>
        <v>3327251.0000000009</v>
      </c>
    </row>
    <row r="7179" spans="6:6">
      <c r="F7179" s="1926">
        <f t="shared" si="115"/>
        <v>3327251.0000000009</v>
      </c>
    </row>
    <row r="7180" spans="6:6">
      <c r="F7180" s="1926">
        <f t="shared" si="115"/>
        <v>3327251.0000000009</v>
      </c>
    </row>
    <row r="7181" spans="6:6">
      <c r="F7181" s="1926">
        <f t="shared" si="115"/>
        <v>3327251.0000000009</v>
      </c>
    </row>
    <row r="7182" spans="6:6">
      <c r="F7182" s="1926">
        <f t="shared" si="115"/>
        <v>3327251.0000000009</v>
      </c>
    </row>
    <row r="7183" spans="6:6">
      <c r="F7183" s="1926">
        <f t="shared" si="115"/>
        <v>3327251.0000000009</v>
      </c>
    </row>
    <row r="7184" spans="6:6">
      <c r="F7184" s="1926">
        <f t="shared" si="115"/>
        <v>3327251.0000000009</v>
      </c>
    </row>
    <row r="7185" spans="6:6">
      <c r="F7185" s="1926">
        <f t="shared" si="115"/>
        <v>3327251.0000000009</v>
      </c>
    </row>
    <row r="7186" spans="6:6">
      <c r="F7186" s="1926">
        <f t="shared" si="115"/>
        <v>3327251.0000000009</v>
      </c>
    </row>
    <row r="7187" spans="6:6">
      <c r="F7187" s="1926">
        <f t="shared" si="115"/>
        <v>3327251.0000000009</v>
      </c>
    </row>
    <row r="7188" spans="6:6">
      <c r="F7188" s="1926">
        <f t="shared" si="115"/>
        <v>3327251.0000000009</v>
      </c>
    </row>
    <row r="7189" spans="6:6">
      <c r="F7189" s="1926">
        <f t="shared" si="115"/>
        <v>3327251.0000000009</v>
      </c>
    </row>
    <row r="7190" spans="6:6">
      <c r="F7190" s="1926">
        <f t="shared" si="115"/>
        <v>3327251.0000000009</v>
      </c>
    </row>
    <row r="7191" spans="6:6">
      <c r="F7191" s="1926">
        <f t="shared" si="115"/>
        <v>3327251.0000000009</v>
      </c>
    </row>
    <row r="7192" spans="6:6">
      <c r="F7192" s="1926">
        <f t="shared" si="115"/>
        <v>3327251.0000000009</v>
      </c>
    </row>
    <row r="7193" spans="6:6">
      <c r="F7193" s="1926">
        <f t="shared" si="115"/>
        <v>3327251.0000000009</v>
      </c>
    </row>
    <row r="7194" spans="6:6">
      <c r="F7194" s="1926">
        <f t="shared" si="115"/>
        <v>3327251.0000000009</v>
      </c>
    </row>
    <row r="7195" spans="6:6">
      <c r="F7195" s="1926">
        <f t="shared" si="115"/>
        <v>3327251.0000000009</v>
      </c>
    </row>
    <row r="7196" spans="6:6">
      <c r="F7196" s="1926">
        <f t="shared" si="115"/>
        <v>3327251.0000000009</v>
      </c>
    </row>
    <row r="7197" spans="6:6">
      <c r="F7197" s="1926">
        <f t="shared" si="115"/>
        <v>3327251.0000000009</v>
      </c>
    </row>
    <row r="7198" spans="6:6">
      <c r="F7198" s="1926">
        <f t="shared" si="115"/>
        <v>3327251.0000000009</v>
      </c>
    </row>
    <row r="7199" spans="6:6">
      <c r="F7199" s="1926">
        <f t="shared" si="115"/>
        <v>3327251.0000000009</v>
      </c>
    </row>
    <row r="7200" spans="6:6">
      <c r="F7200" s="1926">
        <f t="shared" si="115"/>
        <v>3327251.0000000009</v>
      </c>
    </row>
    <row r="7201" spans="6:6">
      <c r="F7201" s="1926">
        <f t="shared" si="115"/>
        <v>3327251.0000000009</v>
      </c>
    </row>
    <row r="7202" spans="6:6">
      <c r="F7202" s="1926">
        <f t="shared" si="115"/>
        <v>3327251.0000000009</v>
      </c>
    </row>
    <row r="7203" spans="6:6">
      <c r="F7203" s="1926">
        <f t="shared" si="115"/>
        <v>3327251.0000000009</v>
      </c>
    </row>
    <row r="7204" spans="6:6">
      <c r="F7204" s="1926">
        <f t="shared" si="115"/>
        <v>3327251.0000000009</v>
      </c>
    </row>
    <row r="7205" spans="6:6">
      <c r="F7205" s="1926">
        <f t="shared" si="115"/>
        <v>3327251.0000000009</v>
      </c>
    </row>
    <row r="7206" spans="6:6">
      <c r="F7206" s="1926">
        <f t="shared" si="115"/>
        <v>3327251.0000000009</v>
      </c>
    </row>
    <row r="7207" spans="6:6">
      <c r="F7207" s="1926">
        <f t="shared" si="115"/>
        <v>3327251.0000000009</v>
      </c>
    </row>
    <row r="7208" spans="6:6">
      <c r="F7208" s="1926">
        <f t="shared" si="115"/>
        <v>3327251.0000000009</v>
      </c>
    </row>
    <row r="7209" spans="6:6">
      <c r="F7209" s="1926">
        <f t="shared" si="115"/>
        <v>3327251.0000000009</v>
      </c>
    </row>
    <row r="7210" spans="6:6">
      <c r="F7210" s="1926">
        <f t="shared" si="115"/>
        <v>3327251.0000000009</v>
      </c>
    </row>
    <row r="7211" spans="6:6">
      <c r="F7211" s="1926">
        <f t="shared" si="115"/>
        <v>3327251.0000000009</v>
      </c>
    </row>
    <row r="7212" spans="6:6">
      <c r="F7212" s="1926">
        <f t="shared" si="115"/>
        <v>3327251.0000000009</v>
      </c>
    </row>
    <row r="7213" spans="6:6">
      <c r="F7213" s="1926">
        <f t="shared" si="115"/>
        <v>3327251.0000000009</v>
      </c>
    </row>
    <row r="7214" spans="6:6">
      <c r="F7214" s="1926">
        <f t="shared" si="115"/>
        <v>3327251.0000000009</v>
      </c>
    </row>
    <row r="7215" spans="6:6">
      <c r="F7215" s="1926">
        <f t="shared" si="115"/>
        <v>3327251.0000000009</v>
      </c>
    </row>
    <row r="7216" spans="6:6">
      <c r="F7216" s="1926">
        <f t="shared" si="115"/>
        <v>3327251.0000000009</v>
      </c>
    </row>
    <row r="7217" spans="6:6">
      <c r="F7217" s="1926">
        <f t="shared" si="115"/>
        <v>3327251.0000000009</v>
      </c>
    </row>
    <row r="7218" spans="6:6">
      <c r="F7218" s="1926">
        <f t="shared" si="115"/>
        <v>3327251.0000000009</v>
      </c>
    </row>
    <row r="7219" spans="6:6">
      <c r="F7219" s="1926">
        <f t="shared" si="115"/>
        <v>3327251.0000000009</v>
      </c>
    </row>
    <row r="7220" spans="6:6">
      <c r="F7220" s="1926">
        <f t="shared" si="115"/>
        <v>3327251.0000000009</v>
      </c>
    </row>
    <row r="7221" spans="6:6">
      <c r="F7221" s="1926">
        <f t="shared" si="115"/>
        <v>3327251.0000000009</v>
      </c>
    </row>
    <row r="7222" spans="6:6">
      <c r="F7222" s="1926">
        <f t="shared" si="115"/>
        <v>3327251.0000000009</v>
      </c>
    </row>
    <row r="7223" spans="6:6">
      <c r="F7223" s="1926">
        <f t="shared" si="115"/>
        <v>3327251.0000000009</v>
      </c>
    </row>
    <row r="7224" spans="6:6">
      <c r="F7224" s="1926">
        <f t="shared" si="115"/>
        <v>3327251.0000000009</v>
      </c>
    </row>
    <row r="7225" spans="6:6">
      <c r="F7225" s="1926">
        <f t="shared" si="115"/>
        <v>3327251.0000000009</v>
      </c>
    </row>
    <row r="7226" spans="6:6">
      <c r="F7226" s="1926">
        <f t="shared" si="115"/>
        <v>3327251.0000000009</v>
      </c>
    </row>
    <row r="7227" spans="6:6">
      <c r="F7227" s="1926">
        <f t="shared" si="115"/>
        <v>3327251.0000000009</v>
      </c>
    </row>
    <row r="7228" spans="6:6">
      <c r="F7228" s="1926">
        <f t="shared" si="115"/>
        <v>3327251.0000000009</v>
      </c>
    </row>
    <row r="7229" spans="6:6">
      <c r="F7229" s="1926">
        <f t="shared" si="115"/>
        <v>3327251.0000000009</v>
      </c>
    </row>
    <row r="7230" spans="6:6">
      <c r="F7230" s="1926">
        <f t="shared" si="115"/>
        <v>3327251.0000000009</v>
      </c>
    </row>
    <row r="7231" spans="6:6">
      <c r="F7231" s="1926">
        <f t="shared" si="115"/>
        <v>3327251.0000000009</v>
      </c>
    </row>
    <row r="7232" spans="6:6">
      <c r="F7232" s="1926">
        <f t="shared" si="115"/>
        <v>3327251.0000000009</v>
      </c>
    </row>
    <row r="7233" spans="6:6">
      <c r="F7233" s="1926">
        <f t="shared" si="115"/>
        <v>3327251.0000000009</v>
      </c>
    </row>
    <row r="7234" spans="6:6">
      <c r="F7234" s="1926">
        <f t="shared" si="115"/>
        <v>3327251.0000000009</v>
      </c>
    </row>
    <row r="7235" spans="6:6">
      <c r="F7235" s="1926">
        <f t="shared" si="115"/>
        <v>3327251.0000000009</v>
      </c>
    </row>
    <row r="7236" spans="6:6">
      <c r="F7236" s="1926">
        <f t="shared" si="115"/>
        <v>3327251.0000000009</v>
      </c>
    </row>
    <row r="7237" spans="6:6">
      <c r="F7237" s="1926">
        <f t="shared" si="115"/>
        <v>3327251.0000000009</v>
      </c>
    </row>
    <row r="7238" spans="6:6">
      <c r="F7238" s="1926">
        <f t="shared" si="115"/>
        <v>3327251.0000000009</v>
      </c>
    </row>
    <row r="7239" spans="6:6">
      <c r="F7239" s="1926">
        <f t="shared" ref="F7239:F7302" si="116">F7238-E7239+D7239</f>
        <v>3327251.0000000009</v>
      </c>
    </row>
    <row r="7240" spans="6:6">
      <c r="F7240" s="1926">
        <f t="shared" si="116"/>
        <v>3327251.0000000009</v>
      </c>
    </row>
    <row r="7241" spans="6:6">
      <c r="F7241" s="1926">
        <f t="shared" si="116"/>
        <v>3327251.0000000009</v>
      </c>
    </row>
    <row r="7242" spans="6:6">
      <c r="F7242" s="1926">
        <f t="shared" si="116"/>
        <v>3327251.0000000009</v>
      </c>
    </row>
    <row r="7243" spans="6:6">
      <c r="F7243" s="1926">
        <f t="shared" si="116"/>
        <v>3327251.0000000009</v>
      </c>
    </row>
    <row r="7244" spans="6:6">
      <c r="F7244" s="1926">
        <f t="shared" si="116"/>
        <v>3327251.0000000009</v>
      </c>
    </row>
    <row r="7245" spans="6:6">
      <c r="F7245" s="1926">
        <f t="shared" si="116"/>
        <v>3327251.0000000009</v>
      </c>
    </row>
    <row r="7246" spans="6:6">
      <c r="F7246" s="1926">
        <f t="shared" si="116"/>
        <v>3327251.0000000009</v>
      </c>
    </row>
    <row r="7247" spans="6:6">
      <c r="F7247" s="1926">
        <f t="shared" si="116"/>
        <v>3327251.0000000009</v>
      </c>
    </row>
    <row r="7248" spans="6:6">
      <c r="F7248" s="1926">
        <f t="shared" si="116"/>
        <v>3327251.0000000009</v>
      </c>
    </row>
    <row r="7249" spans="6:6">
      <c r="F7249" s="1926">
        <f t="shared" si="116"/>
        <v>3327251.0000000009</v>
      </c>
    </row>
    <row r="7250" spans="6:6">
      <c r="F7250" s="1926">
        <f t="shared" si="116"/>
        <v>3327251.0000000009</v>
      </c>
    </row>
    <row r="7251" spans="6:6">
      <c r="F7251" s="1926">
        <f t="shared" si="116"/>
        <v>3327251.0000000009</v>
      </c>
    </row>
    <row r="7252" spans="6:6">
      <c r="F7252" s="1926">
        <f t="shared" si="116"/>
        <v>3327251.0000000009</v>
      </c>
    </row>
    <row r="7253" spans="6:6">
      <c r="F7253" s="1926">
        <f t="shared" si="116"/>
        <v>3327251.0000000009</v>
      </c>
    </row>
    <row r="7254" spans="6:6">
      <c r="F7254" s="1926">
        <f t="shared" si="116"/>
        <v>3327251.0000000009</v>
      </c>
    </row>
    <row r="7255" spans="6:6">
      <c r="F7255" s="1926">
        <f t="shared" si="116"/>
        <v>3327251.0000000009</v>
      </c>
    </row>
    <row r="7256" spans="6:6">
      <c r="F7256" s="1926">
        <f t="shared" si="116"/>
        <v>3327251.0000000009</v>
      </c>
    </row>
    <row r="7257" spans="6:6">
      <c r="F7257" s="1926">
        <f t="shared" si="116"/>
        <v>3327251.0000000009</v>
      </c>
    </row>
    <row r="7258" spans="6:6">
      <c r="F7258" s="1926">
        <f t="shared" si="116"/>
        <v>3327251.0000000009</v>
      </c>
    </row>
    <row r="7259" spans="6:6">
      <c r="F7259" s="1926">
        <f t="shared" si="116"/>
        <v>3327251.0000000009</v>
      </c>
    </row>
    <row r="7260" spans="6:6">
      <c r="F7260" s="1926">
        <f t="shared" si="116"/>
        <v>3327251.0000000009</v>
      </c>
    </row>
    <row r="7261" spans="6:6">
      <c r="F7261" s="1926">
        <f t="shared" si="116"/>
        <v>3327251.0000000009</v>
      </c>
    </row>
    <row r="7262" spans="6:6">
      <c r="F7262" s="1926">
        <f t="shared" si="116"/>
        <v>3327251.0000000009</v>
      </c>
    </row>
    <row r="7263" spans="6:6">
      <c r="F7263" s="1926">
        <f t="shared" si="116"/>
        <v>3327251.0000000009</v>
      </c>
    </row>
    <row r="7264" spans="6:6">
      <c r="F7264" s="1926">
        <f t="shared" si="116"/>
        <v>3327251.0000000009</v>
      </c>
    </row>
    <row r="7265" spans="6:6">
      <c r="F7265" s="1926">
        <f t="shared" si="116"/>
        <v>3327251.0000000009</v>
      </c>
    </row>
    <row r="7266" spans="6:6">
      <c r="F7266" s="1926">
        <f t="shared" si="116"/>
        <v>3327251.0000000009</v>
      </c>
    </row>
    <row r="7267" spans="6:6">
      <c r="F7267" s="1926">
        <f t="shared" si="116"/>
        <v>3327251.0000000009</v>
      </c>
    </row>
    <row r="7268" spans="6:6">
      <c r="F7268" s="1926">
        <f t="shared" si="116"/>
        <v>3327251.0000000009</v>
      </c>
    </row>
    <row r="7269" spans="6:6">
      <c r="F7269" s="1926">
        <f t="shared" si="116"/>
        <v>3327251.0000000009</v>
      </c>
    </row>
    <row r="7270" spans="6:6">
      <c r="F7270" s="1926">
        <f t="shared" si="116"/>
        <v>3327251.0000000009</v>
      </c>
    </row>
    <row r="7271" spans="6:6">
      <c r="F7271" s="1926">
        <f t="shared" si="116"/>
        <v>3327251.0000000009</v>
      </c>
    </row>
    <row r="7272" spans="6:6">
      <c r="F7272" s="1926">
        <f t="shared" si="116"/>
        <v>3327251.0000000009</v>
      </c>
    </row>
    <row r="7273" spans="6:6">
      <c r="F7273" s="1926">
        <f t="shared" si="116"/>
        <v>3327251.0000000009</v>
      </c>
    </row>
    <row r="7274" spans="6:6">
      <c r="F7274" s="1926">
        <f t="shared" si="116"/>
        <v>3327251.0000000009</v>
      </c>
    </row>
    <row r="7275" spans="6:6">
      <c r="F7275" s="1926">
        <f t="shared" si="116"/>
        <v>3327251.0000000009</v>
      </c>
    </row>
    <row r="7276" spans="6:6">
      <c r="F7276" s="1926">
        <f t="shared" si="116"/>
        <v>3327251.0000000009</v>
      </c>
    </row>
    <row r="7277" spans="6:6">
      <c r="F7277" s="1926">
        <f t="shared" si="116"/>
        <v>3327251.0000000009</v>
      </c>
    </row>
    <row r="7278" spans="6:6">
      <c r="F7278" s="1926">
        <f t="shared" si="116"/>
        <v>3327251.0000000009</v>
      </c>
    </row>
    <row r="7279" spans="6:6">
      <c r="F7279" s="1926">
        <f t="shared" si="116"/>
        <v>3327251.0000000009</v>
      </c>
    </row>
    <row r="7280" spans="6:6">
      <c r="F7280" s="1926">
        <f t="shared" si="116"/>
        <v>3327251.0000000009</v>
      </c>
    </row>
    <row r="7281" spans="6:6">
      <c r="F7281" s="1926">
        <f t="shared" si="116"/>
        <v>3327251.0000000009</v>
      </c>
    </row>
    <row r="7282" spans="6:6">
      <c r="F7282" s="1926">
        <f t="shared" si="116"/>
        <v>3327251.0000000009</v>
      </c>
    </row>
    <row r="7283" spans="6:6">
      <c r="F7283" s="1926">
        <f t="shared" si="116"/>
        <v>3327251.0000000009</v>
      </c>
    </row>
    <row r="7284" spans="6:6">
      <c r="F7284" s="1926">
        <f t="shared" si="116"/>
        <v>3327251.0000000009</v>
      </c>
    </row>
    <row r="7285" spans="6:6">
      <c r="F7285" s="1926">
        <f t="shared" si="116"/>
        <v>3327251.0000000009</v>
      </c>
    </row>
    <row r="7286" spans="6:6">
      <c r="F7286" s="1926">
        <f t="shared" si="116"/>
        <v>3327251.0000000009</v>
      </c>
    </row>
    <row r="7287" spans="6:6">
      <c r="F7287" s="1926">
        <f t="shared" si="116"/>
        <v>3327251.0000000009</v>
      </c>
    </row>
    <row r="7288" spans="6:6">
      <c r="F7288" s="1926">
        <f t="shared" si="116"/>
        <v>3327251.0000000009</v>
      </c>
    </row>
    <row r="7289" spans="6:6">
      <c r="F7289" s="1926">
        <f t="shared" si="116"/>
        <v>3327251.0000000009</v>
      </c>
    </row>
    <row r="7290" spans="6:6">
      <c r="F7290" s="1926">
        <f t="shared" si="116"/>
        <v>3327251.0000000009</v>
      </c>
    </row>
    <row r="7291" spans="6:6">
      <c r="F7291" s="1926">
        <f t="shared" si="116"/>
        <v>3327251.0000000009</v>
      </c>
    </row>
    <row r="7292" spans="6:6">
      <c r="F7292" s="1926">
        <f t="shared" si="116"/>
        <v>3327251.0000000009</v>
      </c>
    </row>
    <row r="7293" spans="6:6">
      <c r="F7293" s="1926">
        <f t="shared" si="116"/>
        <v>3327251.0000000009</v>
      </c>
    </row>
    <row r="7294" spans="6:6">
      <c r="F7294" s="1926">
        <f t="shared" si="116"/>
        <v>3327251.0000000009</v>
      </c>
    </row>
    <row r="7295" spans="6:6">
      <c r="F7295" s="1926">
        <f t="shared" si="116"/>
        <v>3327251.0000000009</v>
      </c>
    </row>
    <row r="7296" spans="6:6">
      <c r="F7296" s="1926">
        <f t="shared" si="116"/>
        <v>3327251.0000000009</v>
      </c>
    </row>
    <row r="7297" spans="6:6">
      <c r="F7297" s="1926">
        <f t="shared" si="116"/>
        <v>3327251.0000000009</v>
      </c>
    </row>
    <row r="7298" spans="6:6">
      <c r="F7298" s="1926">
        <f t="shared" si="116"/>
        <v>3327251.0000000009</v>
      </c>
    </row>
    <row r="7299" spans="6:6">
      <c r="F7299" s="1926">
        <f t="shared" si="116"/>
        <v>3327251.0000000009</v>
      </c>
    </row>
    <row r="7300" spans="6:6">
      <c r="F7300" s="1926">
        <f t="shared" si="116"/>
        <v>3327251.0000000009</v>
      </c>
    </row>
    <row r="7301" spans="6:6">
      <c r="F7301" s="1926">
        <f t="shared" si="116"/>
        <v>3327251.0000000009</v>
      </c>
    </row>
    <row r="7302" spans="6:6">
      <c r="F7302" s="1926">
        <f t="shared" si="116"/>
        <v>3327251.0000000009</v>
      </c>
    </row>
    <row r="7303" spans="6:6">
      <c r="F7303" s="1926">
        <f t="shared" ref="F7303:F7366" si="117">F7302-E7303+D7303</f>
        <v>3327251.0000000009</v>
      </c>
    </row>
    <row r="7304" spans="6:6">
      <c r="F7304" s="1926">
        <f t="shared" si="117"/>
        <v>3327251.0000000009</v>
      </c>
    </row>
    <row r="7305" spans="6:6">
      <c r="F7305" s="1926">
        <f t="shared" si="117"/>
        <v>3327251.0000000009</v>
      </c>
    </row>
    <row r="7306" spans="6:6">
      <c r="F7306" s="1926">
        <f t="shared" si="117"/>
        <v>3327251.0000000009</v>
      </c>
    </row>
    <row r="7307" spans="6:6">
      <c r="F7307" s="1926">
        <f t="shared" si="117"/>
        <v>3327251.0000000009</v>
      </c>
    </row>
    <row r="7308" spans="6:6">
      <c r="F7308" s="1926">
        <f t="shared" si="117"/>
        <v>3327251.0000000009</v>
      </c>
    </row>
    <row r="7309" spans="6:6">
      <c r="F7309" s="1926">
        <f t="shared" si="117"/>
        <v>3327251.0000000009</v>
      </c>
    </row>
    <row r="7310" spans="6:6">
      <c r="F7310" s="1926">
        <f t="shared" si="117"/>
        <v>3327251.0000000009</v>
      </c>
    </row>
    <row r="7311" spans="6:6">
      <c r="F7311" s="1926">
        <f t="shared" si="117"/>
        <v>3327251.0000000009</v>
      </c>
    </row>
    <row r="7312" spans="6:6">
      <c r="F7312" s="1926">
        <f t="shared" si="117"/>
        <v>3327251.0000000009</v>
      </c>
    </row>
    <row r="7313" spans="6:6">
      <c r="F7313" s="1926">
        <f t="shared" si="117"/>
        <v>3327251.0000000009</v>
      </c>
    </row>
    <row r="7314" spans="6:6">
      <c r="F7314" s="1926">
        <f t="shared" si="117"/>
        <v>3327251.0000000009</v>
      </c>
    </row>
    <row r="7315" spans="6:6">
      <c r="F7315" s="1926">
        <f t="shared" si="117"/>
        <v>3327251.0000000009</v>
      </c>
    </row>
    <row r="7316" spans="6:6">
      <c r="F7316" s="1926">
        <f t="shared" si="117"/>
        <v>3327251.0000000009</v>
      </c>
    </row>
    <row r="7317" spans="6:6">
      <c r="F7317" s="1926">
        <f t="shared" si="117"/>
        <v>3327251.0000000009</v>
      </c>
    </row>
    <row r="7318" spans="6:6">
      <c r="F7318" s="1926">
        <f t="shared" si="117"/>
        <v>3327251.0000000009</v>
      </c>
    </row>
    <row r="7319" spans="6:6">
      <c r="F7319" s="1926">
        <f t="shared" si="117"/>
        <v>3327251.0000000009</v>
      </c>
    </row>
    <row r="7320" spans="6:6">
      <c r="F7320" s="1926">
        <f t="shared" si="117"/>
        <v>3327251.0000000009</v>
      </c>
    </row>
    <row r="7321" spans="6:6">
      <c r="F7321" s="1926">
        <f t="shared" si="117"/>
        <v>3327251.0000000009</v>
      </c>
    </row>
    <row r="7322" spans="6:6">
      <c r="F7322" s="1926">
        <f t="shared" si="117"/>
        <v>3327251.0000000009</v>
      </c>
    </row>
    <row r="7323" spans="6:6">
      <c r="F7323" s="1926">
        <f t="shared" si="117"/>
        <v>3327251.0000000009</v>
      </c>
    </row>
    <row r="7324" spans="6:6">
      <c r="F7324" s="1926">
        <f t="shared" si="117"/>
        <v>3327251.0000000009</v>
      </c>
    </row>
    <row r="7325" spans="6:6">
      <c r="F7325" s="1926">
        <f t="shared" si="117"/>
        <v>3327251.0000000009</v>
      </c>
    </row>
    <row r="7326" spans="6:6">
      <c r="F7326" s="1926">
        <f t="shared" si="117"/>
        <v>3327251.0000000009</v>
      </c>
    </row>
    <row r="7327" spans="6:6">
      <c r="F7327" s="1926">
        <f t="shared" si="117"/>
        <v>3327251.0000000009</v>
      </c>
    </row>
    <row r="7328" spans="6:6">
      <c r="F7328" s="1926">
        <f t="shared" si="117"/>
        <v>3327251.0000000009</v>
      </c>
    </row>
    <row r="7329" spans="6:6">
      <c r="F7329" s="1926">
        <f t="shared" si="117"/>
        <v>3327251.0000000009</v>
      </c>
    </row>
    <row r="7330" spans="6:6">
      <c r="F7330" s="1926">
        <f t="shared" si="117"/>
        <v>3327251.0000000009</v>
      </c>
    </row>
    <row r="7331" spans="6:6">
      <c r="F7331" s="1926">
        <f t="shared" si="117"/>
        <v>3327251.0000000009</v>
      </c>
    </row>
    <row r="7332" spans="6:6">
      <c r="F7332" s="1926">
        <f t="shared" si="117"/>
        <v>3327251.0000000009</v>
      </c>
    </row>
    <row r="7333" spans="6:6">
      <c r="F7333" s="1926">
        <f t="shared" si="117"/>
        <v>3327251.0000000009</v>
      </c>
    </row>
    <row r="7334" spans="6:6">
      <c r="F7334" s="1926">
        <f t="shared" si="117"/>
        <v>3327251.0000000009</v>
      </c>
    </row>
    <row r="7335" spans="6:6">
      <c r="F7335" s="1926">
        <f t="shared" si="117"/>
        <v>3327251.0000000009</v>
      </c>
    </row>
    <row r="7336" spans="6:6">
      <c r="F7336" s="1926">
        <f t="shared" si="117"/>
        <v>3327251.0000000009</v>
      </c>
    </row>
    <row r="7337" spans="6:6">
      <c r="F7337" s="1926">
        <f t="shared" si="117"/>
        <v>3327251.0000000009</v>
      </c>
    </row>
    <row r="7338" spans="6:6">
      <c r="F7338" s="1926">
        <f t="shared" si="117"/>
        <v>3327251.0000000009</v>
      </c>
    </row>
    <row r="7339" spans="6:6">
      <c r="F7339" s="1926">
        <f t="shared" si="117"/>
        <v>3327251.0000000009</v>
      </c>
    </row>
    <row r="7340" spans="6:6">
      <c r="F7340" s="1926">
        <f t="shared" si="117"/>
        <v>3327251.0000000009</v>
      </c>
    </row>
    <row r="7341" spans="6:6">
      <c r="F7341" s="1926">
        <f t="shared" si="117"/>
        <v>3327251.0000000009</v>
      </c>
    </row>
    <row r="7342" spans="6:6">
      <c r="F7342" s="1926">
        <f t="shared" si="117"/>
        <v>3327251.0000000009</v>
      </c>
    </row>
    <row r="7343" spans="6:6">
      <c r="F7343" s="1926">
        <f t="shared" si="117"/>
        <v>3327251.0000000009</v>
      </c>
    </row>
    <row r="7344" spans="6:6">
      <c r="F7344" s="1926">
        <f t="shared" si="117"/>
        <v>3327251.0000000009</v>
      </c>
    </row>
    <row r="7345" spans="6:6">
      <c r="F7345" s="1926">
        <f t="shared" si="117"/>
        <v>3327251.0000000009</v>
      </c>
    </row>
    <row r="7346" spans="6:6">
      <c r="F7346" s="1926">
        <f t="shared" si="117"/>
        <v>3327251.0000000009</v>
      </c>
    </row>
    <row r="7347" spans="6:6">
      <c r="F7347" s="1926">
        <f t="shared" si="117"/>
        <v>3327251.0000000009</v>
      </c>
    </row>
    <row r="7348" spans="6:6">
      <c r="F7348" s="1926">
        <f t="shared" si="117"/>
        <v>3327251.0000000009</v>
      </c>
    </row>
    <row r="7349" spans="6:6">
      <c r="F7349" s="1926">
        <f t="shared" si="117"/>
        <v>3327251.0000000009</v>
      </c>
    </row>
    <row r="7350" spans="6:6">
      <c r="F7350" s="1926">
        <f t="shared" si="117"/>
        <v>3327251.0000000009</v>
      </c>
    </row>
    <row r="7351" spans="6:6">
      <c r="F7351" s="1926">
        <f t="shared" si="117"/>
        <v>3327251.0000000009</v>
      </c>
    </row>
    <row r="7352" spans="6:6">
      <c r="F7352" s="1926">
        <f t="shared" si="117"/>
        <v>3327251.0000000009</v>
      </c>
    </row>
    <row r="7353" spans="6:6">
      <c r="F7353" s="1926">
        <f t="shared" si="117"/>
        <v>3327251.0000000009</v>
      </c>
    </row>
    <row r="7354" spans="6:6">
      <c r="F7354" s="1926">
        <f t="shared" si="117"/>
        <v>3327251.0000000009</v>
      </c>
    </row>
    <row r="7355" spans="6:6">
      <c r="F7355" s="1926">
        <f t="shared" si="117"/>
        <v>3327251.0000000009</v>
      </c>
    </row>
    <row r="7356" spans="6:6">
      <c r="F7356" s="1926">
        <f t="shared" si="117"/>
        <v>3327251.0000000009</v>
      </c>
    </row>
    <row r="7357" spans="6:6">
      <c r="F7357" s="1926">
        <f t="shared" si="117"/>
        <v>3327251.0000000009</v>
      </c>
    </row>
    <row r="7358" spans="6:6">
      <c r="F7358" s="1926">
        <f t="shared" si="117"/>
        <v>3327251.0000000009</v>
      </c>
    </row>
    <row r="7359" spans="6:6">
      <c r="F7359" s="1926">
        <f t="shared" si="117"/>
        <v>3327251.0000000009</v>
      </c>
    </row>
    <row r="7360" spans="6:6">
      <c r="F7360" s="1926">
        <f t="shared" si="117"/>
        <v>3327251.0000000009</v>
      </c>
    </row>
    <row r="7361" spans="6:6">
      <c r="F7361" s="1926">
        <f t="shared" si="117"/>
        <v>3327251.0000000009</v>
      </c>
    </row>
    <row r="7362" spans="6:6">
      <c r="F7362" s="1926">
        <f t="shared" si="117"/>
        <v>3327251.0000000009</v>
      </c>
    </row>
    <row r="7363" spans="6:6">
      <c r="F7363" s="1926">
        <f t="shared" si="117"/>
        <v>3327251.0000000009</v>
      </c>
    </row>
    <row r="7364" spans="6:6">
      <c r="F7364" s="1926">
        <f t="shared" si="117"/>
        <v>3327251.0000000009</v>
      </c>
    </row>
    <row r="7365" spans="6:6">
      <c r="F7365" s="1926">
        <f t="shared" si="117"/>
        <v>3327251.0000000009</v>
      </c>
    </row>
    <row r="7366" spans="6:6">
      <c r="F7366" s="1926">
        <f t="shared" si="117"/>
        <v>3327251.0000000009</v>
      </c>
    </row>
    <row r="7367" spans="6:6">
      <c r="F7367" s="1926">
        <f t="shared" ref="F7367:F7430" si="118">F7366-E7367+D7367</f>
        <v>3327251.0000000009</v>
      </c>
    </row>
    <row r="7368" spans="6:6">
      <c r="F7368" s="1926">
        <f t="shared" si="118"/>
        <v>3327251.0000000009</v>
      </c>
    </row>
    <row r="7369" spans="6:6">
      <c r="F7369" s="1926">
        <f t="shared" si="118"/>
        <v>3327251.0000000009</v>
      </c>
    </row>
    <row r="7370" spans="6:6">
      <c r="F7370" s="1926">
        <f t="shared" si="118"/>
        <v>3327251.0000000009</v>
      </c>
    </row>
    <row r="7371" spans="6:6">
      <c r="F7371" s="1926">
        <f t="shared" si="118"/>
        <v>3327251.0000000009</v>
      </c>
    </row>
    <row r="7372" spans="6:6">
      <c r="F7372" s="1926">
        <f t="shared" si="118"/>
        <v>3327251.0000000009</v>
      </c>
    </row>
    <row r="7373" spans="6:6">
      <c r="F7373" s="1926">
        <f t="shared" si="118"/>
        <v>3327251.0000000009</v>
      </c>
    </row>
    <row r="7374" spans="6:6">
      <c r="F7374" s="1926">
        <f t="shared" si="118"/>
        <v>3327251.0000000009</v>
      </c>
    </row>
    <row r="7375" spans="6:6">
      <c r="F7375" s="1926">
        <f t="shared" si="118"/>
        <v>3327251.0000000009</v>
      </c>
    </row>
    <row r="7376" spans="6:6">
      <c r="F7376" s="1926">
        <f t="shared" si="118"/>
        <v>3327251.0000000009</v>
      </c>
    </row>
    <row r="7377" spans="6:6">
      <c r="F7377" s="1926">
        <f t="shared" si="118"/>
        <v>3327251.0000000009</v>
      </c>
    </row>
    <row r="7378" spans="6:6">
      <c r="F7378" s="1926">
        <f t="shared" si="118"/>
        <v>3327251.0000000009</v>
      </c>
    </row>
    <row r="7379" spans="6:6">
      <c r="F7379" s="1926">
        <f t="shared" si="118"/>
        <v>3327251.0000000009</v>
      </c>
    </row>
    <row r="7380" spans="6:6">
      <c r="F7380" s="1926">
        <f t="shared" si="118"/>
        <v>3327251.0000000009</v>
      </c>
    </row>
    <row r="7381" spans="6:6">
      <c r="F7381" s="1926">
        <f t="shared" si="118"/>
        <v>3327251.0000000009</v>
      </c>
    </row>
    <row r="7382" spans="6:6">
      <c r="F7382" s="1926">
        <f t="shared" si="118"/>
        <v>3327251.0000000009</v>
      </c>
    </row>
    <row r="7383" spans="6:6">
      <c r="F7383" s="1926">
        <f t="shared" si="118"/>
        <v>3327251.0000000009</v>
      </c>
    </row>
    <row r="7384" spans="6:6">
      <c r="F7384" s="1926">
        <f t="shared" si="118"/>
        <v>3327251.0000000009</v>
      </c>
    </row>
    <row r="7385" spans="6:6">
      <c r="F7385" s="1926">
        <f t="shared" si="118"/>
        <v>3327251.0000000009</v>
      </c>
    </row>
    <row r="7386" spans="6:6">
      <c r="F7386" s="1926">
        <f t="shared" si="118"/>
        <v>3327251.0000000009</v>
      </c>
    </row>
    <row r="7387" spans="6:6">
      <c r="F7387" s="1926">
        <f t="shared" si="118"/>
        <v>3327251.0000000009</v>
      </c>
    </row>
    <row r="7388" spans="6:6">
      <c r="F7388" s="1926">
        <f t="shared" si="118"/>
        <v>3327251.0000000009</v>
      </c>
    </row>
    <row r="7389" spans="6:6">
      <c r="F7389" s="1926">
        <f t="shared" si="118"/>
        <v>3327251.0000000009</v>
      </c>
    </row>
    <row r="7390" spans="6:6">
      <c r="F7390" s="1926">
        <f t="shared" si="118"/>
        <v>3327251.0000000009</v>
      </c>
    </row>
    <row r="7391" spans="6:6">
      <c r="F7391" s="1926">
        <f t="shared" si="118"/>
        <v>3327251.0000000009</v>
      </c>
    </row>
    <row r="7392" spans="6:6">
      <c r="F7392" s="1926">
        <f t="shared" si="118"/>
        <v>3327251.0000000009</v>
      </c>
    </row>
    <row r="7393" spans="6:6">
      <c r="F7393" s="1926">
        <f t="shared" si="118"/>
        <v>3327251.0000000009</v>
      </c>
    </row>
    <row r="7394" spans="6:6">
      <c r="F7394" s="1926">
        <f t="shared" si="118"/>
        <v>3327251.0000000009</v>
      </c>
    </row>
    <row r="7395" spans="6:6">
      <c r="F7395" s="1926">
        <f t="shared" si="118"/>
        <v>3327251.0000000009</v>
      </c>
    </row>
    <row r="7396" spans="6:6">
      <c r="F7396" s="1926">
        <f t="shared" si="118"/>
        <v>3327251.0000000009</v>
      </c>
    </row>
    <row r="7397" spans="6:6">
      <c r="F7397" s="1926">
        <f t="shared" si="118"/>
        <v>3327251.0000000009</v>
      </c>
    </row>
    <row r="7398" spans="6:6">
      <c r="F7398" s="1926">
        <f t="shared" si="118"/>
        <v>3327251.0000000009</v>
      </c>
    </row>
    <row r="7399" spans="6:6">
      <c r="F7399" s="1926">
        <f t="shared" si="118"/>
        <v>3327251.0000000009</v>
      </c>
    </row>
    <row r="7400" spans="6:6">
      <c r="F7400" s="1926">
        <f t="shared" si="118"/>
        <v>3327251.0000000009</v>
      </c>
    </row>
    <row r="7401" spans="6:6">
      <c r="F7401" s="1926">
        <f t="shared" si="118"/>
        <v>3327251.0000000009</v>
      </c>
    </row>
    <row r="7402" spans="6:6">
      <c r="F7402" s="1926">
        <f t="shared" si="118"/>
        <v>3327251.0000000009</v>
      </c>
    </row>
    <row r="7403" spans="6:6">
      <c r="F7403" s="1926">
        <f t="shared" si="118"/>
        <v>3327251.0000000009</v>
      </c>
    </row>
    <row r="7404" spans="6:6">
      <c r="F7404" s="1926">
        <f t="shared" si="118"/>
        <v>3327251.0000000009</v>
      </c>
    </row>
    <row r="7405" spans="6:6">
      <c r="F7405" s="1926">
        <f t="shared" si="118"/>
        <v>3327251.0000000009</v>
      </c>
    </row>
    <row r="7406" spans="6:6">
      <c r="F7406" s="1926">
        <f t="shared" si="118"/>
        <v>3327251.0000000009</v>
      </c>
    </row>
    <row r="7407" spans="6:6">
      <c r="F7407" s="1926">
        <f t="shared" si="118"/>
        <v>3327251.0000000009</v>
      </c>
    </row>
    <row r="7408" spans="6:6">
      <c r="F7408" s="1926">
        <f t="shared" si="118"/>
        <v>3327251.0000000009</v>
      </c>
    </row>
    <row r="7409" spans="6:6">
      <c r="F7409" s="1926">
        <f t="shared" si="118"/>
        <v>3327251.0000000009</v>
      </c>
    </row>
    <row r="7410" spans="6:6">
      <c r="F7410" s="1926">
        <f t="shared" si="118"/>
        <v>3327251.0000000009</v>
      </c>
    </row>
    <row r="7411" spans="6:6">
      <c r="F7411" s="1926">
        <f t="shared" si="118"/>
        <v>3327251.0000000009</v>
      </c>
    </row>
    <row r="7412" spans="6:6">
      <c r="F7412" s="1926">
        <f t="shared" si="118"/>
        <v>3327251.0000000009</v>
      </c>
    </row>
    <row r="7413" spans="6:6">
      <c r="F7413" s="1926">
        <f t="shared" si="118"/>
        <v>3327251.0000000009</v>
      </c>
    </row>
    <row r="7414" spans="6:6">
      <c r="F7414" s="1926">
        <f t="shared" si="118"/>
        <v>3327251.0000000009</v>
      </c>
    </row>
    <row r="7415" spans="6:6">
      <c r="F7415" s="1926">
        <f t="shared" si="118"/>
        <v>3327251.0000000009</v>
      </c>
    </row>
    <row r="7416" spans="6:6">
      <c r="F7416" s="1926">
        <f t="shared" si="118"/>
        <v>3327251.0000000009</v>
      </c>
    </row>
    <row r="7417" spans="6:6">
      <c r="F7417" s="1926">
        <f t="shared" si="118"/>
        <v>3327251.0000000009</v>
      </c>
    </row>
    <row r="7418" spans="6:6">
      <c r="F7418" s="1926">
        <f t="shared" si="118"/>
        <v>3327251.0000000009</v>
      </c>
    </row>
    <row r="7419" spans="6:6">
      <c r="F7419" s="1926">
        <f t="shared" si="118"/>
        <v>3327251.0000000009</v>
      </c>
    </row>
    <row r="7420" spans="6:6">
      <c r="F7420" s="1926">
        <f t="shared" si="118"/>
        <v>3327251.0000000009</v>
      </c>
    </row>
    <row r="7421" spans="6:6">
      <c r="F7421" s="1926">
        <f t="shared" si="118"/>
        <v>3327251.0000000009</v>
      </c>
    </row>
    <row r="7422" spans="6:6">
      <c r="F7422" s="1926">
        <f t="shared" si="118"/>
        <v>3327251.0000000009</v>
      </c>
    </row>
    <row r="7423" spans="6:6">
      <c r="F7423" s="1926">
        <f t="shared" si="118"/>
        <v>3327251.0000000009</v>
      </c>
    </row>
    <row r="7424" spans="6:6">
      <c r="F7424" s="1926">
        <f t="shared" si="118"/>
        <v>3327251.0000000009</v>
      </c>
    </row>
    <row r="7425" spans="6:6">
      <c r="F7425" s="1926">
        <f t="shared" si="118"/>
        <v>3327251.0000000009</v>
      </c>
    </row>
    <row r="7426" spans="6:6">
      <c r="F7426" s="1926">
        <f t="shared" si="118"/>
        <v>3327251.0000000009</v>
      </c>
    </row>
    <row r="7427" spans="6:6">
      <c r="F7427" s="1926">
        <f t="shared" si="118"/>
        <v>3327251.0000000009</v>
      </c>
    </row>
    <row r="7428" spans="6:6">
      <c r="F7428" s="1926">
        <f t="shared" si="118"/>
        <v>3327251.0000000009</v>
      </c>
    </row>
    <row r="7429" spans="6:6">
      <c r="F7429" s="1926">
        <f t="shared" si="118"/>
        <v>3327251.0000000009</v>
      </c>
    </row>
    <row r="7430" spans="6:6">
      <c r="F7430" s="1926">
        <f t="shared" si="118"/>
        <v>3327251.0000000009</v>
      </c>
    </row>
    <row r="7431" spans="6:6">
      <c r="F7431" s="1926">
        <f t="shared" ref="F7431:F7494" si="119">F7430-E7431+D7431</f>
        <v>3327251.0000000009</v>
      </c>
    </row>
    <row r="7432" spans="6:6">
      <c r="F7432" s="1926">
        <f t="shared" si="119"/>
        <v>3327251.0000000009</v>
      </c>
    </row>
    <row r="7433" spans="6:6">
      <c r="F7433" s="1926">
        <f t="shared" si="119"/>
        <v>3327251.0000000009</v>
      </c>
    </row>
    <row r="7434" spans="6:6">
      <c r="F7434" s="1926">
        <f t="shared" si="119"/>
        <v>3327251.0000000009</v>
      </c>
    </row>
    <row r="7435" spans="6:6">
      <c r="F7435" s="1926">
        <f t="shared" si="119"/>
        <v>3327251.0000000009</v>
      </c>
    </row>
    <row r="7436" spans="6:6">
      <c r="F7436" s="1926">
        <f t="shared" si="119"/>
        <v>3327251.0000000009</v>
      </c>
    </row>
    <row r="7437" spans="6:6">
      <c r="F7437" s="1926">
        <f t="shared" si="119"/>
        <v>3327251.0000000009</v>
      </c>
    </row>
    <row r="7438" spans="6:6">
      <c r="F7438" s="1926">
        <f t="shared" si="119"/>
        <v>3327251.0000000009</v>
      </c>
    </row>
    <row r="7439" spans="6:6">
      <c r="F7439" s="1926">
        <f t="shared" si="119"/>
        <v>3327251.0000000009</v>
      </c>
    </row>
    <row r="7440" spans="6:6">
      <c r="F7440" s="1926">
        <f t="shared" si="119"/>
        <v>3327251.0000000009</v>
      </c>
    </row>
    <row r="7441" spans="6:6">
      <c r="F7441" s="1926">
        <f t="shared" si="119"/>
        <v>3327251.0000000009</v>
      </c>
    </row>
    <row r="7442" spans="6:6">
      <c r="F7442" s="1926">
        <f t="shared" si="119"/>
        <v>3327251.0000000009</v>
      </c>
    </row>
    <row r="7443" spans="6:6">
      <c r="F7443" s="1926">
        <f t="shared" si="119"/>
        <v>3327251.0000000009</v>
      </c>
    </row>
    <row r="7444" spans="6:6">
      <c r="F7444" s="1926">
        <f t="shared" si="119"/>
        <v>3327251.0000000009</v>
      </c>
    </row>
    <row r="7445" spans="6:6">
      <c r="F7445" s="1926">
        <f t="shared" si="119"/>
        <v>3327251.0000000009</v>
      </c>
    </row>
    <row r="7446" spans="6:6">
      <c r="F7446" s="1926">
        <f t="shared" si="119"/>
        <v>3327251.0000000009</v>
      </c>
    </row>
    <row r="7447" spans="6:6">
      <c r="F7447" s="1926">
        <f t="shared" si="119"/>
        <v>3327251.0000000009</v>
      </c>
    </row>
    <row r="7448" spans="6:6">
      <c r="F7448" s="1926">
        <f t="shared" si="119"/>
        <v>3327251.0000000009</v>
      </c>
    </row>
    <row r="7449" spans="6:6">
      <c r="F7449" s="1926">
        <f t="shared" si="119"/>
        <v>3327251.0000000009</v>
      </c>
    </row>
    <row r="7450" spans="6:6">
      <c r="F7450" s="1926">
        <f t="shared" si="119"/>
        <v>3327251.0000000009</v>
      </c>
    </row>
    <row r="7451" spans="6:6">
      <c r="F7451" s="1926">
        <f t="shared" si="119"/>
        <v>3327251.0000000009</v>
      </c>
    </row>
    <row r="7452" spans="6:6">
      <c r="F7452" s="1926">
        <f t="shared" si="119"/>
        <v>3327251.0000000009</v>
      </c>
    </row>
    <row r="7453" spans="6:6">
      <c r="F7453" s="1926">
        <f t="shared" si="119"/>
        <v>3327251.0000000009</v>
      </c>
    </row>
    <row r="7454" spans="6:6">
      <c r="F7454" s="1926">
        <f t="shared" si="119"/>
        <v>3327251.0000000009</v>
      </c>
    </row>
    <row r="7455" spans="6:6">
      <c r="F7455" s="1926">
        <f t="shared" si="119"/>
        <v>3327251.0000000009</v>
      </c>
    </row>
    <row r="7456" spans="6:6">
      <c r="F7456" s="1926">
        <f t="shared" si="119"/>
        <v>3327251.0000000009</v>
      </c>
    </row>
    <row r="7457" spans="6:6">
      <c r="F7457" s="1926">
        <f t="shared" si="119"/>
        <v>3327251.0000000009</v>
      </c>
    </row>
    <row r="7458" spans="6:6">
      <c r="F7458" s="1926">
        <f t="shared" si="119"/>
        <v>3327251.0000000009</v>
      </c>
    </row>
    <row r="7459" spans="6:6">
      <c r="F7459" s="1926">
        <f t="shared" si="119"/>
        <v>3327251.0000000009</v>
      </c>
    </row>
    <row r="7460" spans="6:6">
      <c r="F7460" s="1926">
        <f t="shared" si="119"/>
        <v>3327251.0000000009</v>
      </c>
    </row>
    <row r="7461" spans="6:6">
      <c r="F7461" s="1926">
        <f t="shared" si="119"/>
        <v>3327251.0000000009</v>
      </c>
    </row>
    <row r="7462" spans="6:6">
      <c r="F7462" s="1926">
        <f t="shared" si="119"/>
        <v>3327251.0000000009</v>
      </c>
    </row>
    <row r="7463" spans="6:6">
      <c r="F7463" s="1926">
        <f t="shared" si="119"/>
        <v>3327251.0000000009</v>
      </c>
    </row>
    <row r="7464" spans="6:6">
      <c r="F7464" s="1926">
        <f t="shared" si="119"/>
        <v>3327251.0000000009</v>
      </c>
    </row>
    <row r="7465" spans="6:6">
      <c r="F7465" s="1926">
        <f t="shared" si="119"/>
        <v>3327251.0000000009</v>
      </c>
    </row>
    <row r="7466" spans="6:6">
      <c r="F7466" s="1926">
        <f t="shared" si="119"/>
        <v>3327251.0000000009</v>
      </c>
    </row>
    <row r="7467" spans="6:6">
      <c r="F7467" s="1926">
        <f t="shared" si="119"/>
        <v>3327251.0000000009</v>
      </c>
    </row>
    <row r="7468" spans="6:6">
      <c r="F7468" s="1926">
        <f t="shared" si="119"/>
        <v>3327251.0000000009</v>
      </c>
    </row>
    <row r="7469" spans="6:6">
      <c r="F7469" s="1926">
        <f t="shared" si="119"/>
        <v>3327251.0000000009</v>
      </c>
    </row>
    <row r="7470" spans="6:6">
      <c r="F7470" s="1926">
        <f t="shared" si="119"/>
        <v>3327251.0000000009</v>
      </c>
    </row>
    <row r="7471" spans="6:6">
      <c r="F7471" s="1926">
        <f t="shared" si="119"/>
        <v>3327251.0000000009</v>
      </c>
    </row>
    <row r="7472" spans="6:6">
      <c r="F7472" s="1926">
        <f t="shared" si="119"/>
        <v>3327251.0000000009</v>
      </c>
    </row>
    <row r="7473" spans="6:6">
      <c r="F7473" s="1926">
        <f t="shared" si="119"/>
        <v>3327251.0000000009</v>
      </c>
    </row>
    <row r="7474" spans="6:6">
      <c r="F7474" s="1926">
        <f t="shared" si="119"/>
        <v>3327251.0000000009</v>
      </c>
    </row>
    <row r="7475" spans="6:6">
      <c r="F7475" s="1926">
        <f t="shared" si="119"/>
        <v>3327251.0000000009</v>
      </c>
    </row>
    <row r="7476" spans="6:6">
      <c r="F7476" s="1926">
        <f t="shared" si="119"/>
        <v>3327251.0000000009</v>
      </c>
    </row>
    <row r="7477" spans="6:6">
      <c r="F7477" s="1926">
        <f t="shared" si="119"/>
        <v>3327251.0000000009</v>
      </c>
    </row>
    <row r="7478" spans="6:6">
      <c r="F7478" s="1926">
        <f t="shared" si="119"/>
        <v>3327251.0000000009</v>
      </c>
    </row>
    <row r="7479" spans="6:6">
      <c r="F7479" s="1926">
        <f t="shared" si="119"/>
        <v>3327251.0000000009</v>
      </c>
    </row>
    <row r="7480" spans="6:6">
      <c r="F7480" s="1926">
        <f t="shared" si="119"/>
        <v>3327251.0000000009</v>
      </c>
    </row>
    <row r="7481" spans="6:6">
      <c r="F7481" s="1926">
        <f t="shared" si="119"/>
        <v>3327251.0000000009</v>
      </c>
    </row>
    <row r="7482" spans="6:6">
      <c r="F7482" s="1926">
        <f t="shared" si="119"/>
        <v>3327251.0000000009</v>
      </c>
    </row>
    <row r="7483" spans="6:6">
      <c r="F7483" s="1926">
        <f t="shared" si="119"/>
        <v>3327251.0000000009</v>
      </c>
    </row>
    <row r="7484" spans="6:6">
      <c r="F7484" s="1926">
        <f t="shared" si="119"/>
        <v>3327251.0000000009</v>
      </c>
    </row>
    <row r="7485" spans="6:6">
      <c r="F7485" s="1926">
        <f t="shared" si="119"/>
        <v>3327251.0000000009</v>
      </c>
    </row>
    <row r="7486" spans="6:6">
      <c r="F7486" s="1926">
        <f t="shared" si="119"/>
        <v>3327251.0000000009</v>
      </c>
    </row>
    <row r="7487" spans="6:6">
      <c r="F7487" s="1926">
        <f t="shared" si="119"/>
        <v>3327251.0000000009</v>
      </c>
    </row>
    <row r="7488" spans="6:6">
      <c r="F7488" s="1926">
        <f t="shared" si="119"/>
        <v>3327251.0000000009</v>
      </c>
    </row>
    <row r="7489" spans="6:6">
      <c r="F7489" s="1926">
        <f t="shared" si="119"/>
        <v>3327251.0000000009</v>
      </c>
    </row>
    <row r="7490" spans="6:6">
      <c r="F7490" s="1926">
        <f t="shared" si="119"/>
        <v>3327251.0000000009</v>
      </c>
    </row>
    <row r="7491" spans="6:6">
      <c r="F7491" s="1926">
        <f t="shared" si="119"/>
        <v>3327251.0000000009</v>
      </c>
    </row>
    <row r="7492" spans="6:6">
      <c r="F7492" s="1926">
        <f t="shared" si="119"/>
        <v>3327251.0000000009</v>
      </c>
    </row>
    <row r="7493" spans="6:6">
      <c r="F7493" s="1926">
        <f t="shared" si="119"/>
        <v>3327251.0000000009</v>
      </c>
    </row>
    <row r="7494" spans="6:6">
      <c r="F7494" s="1926">
        <f t="shared" si="119"/>
        <v>3327251.0000000009</v>
      </c>
    </row>
    <row r="7495" spans="6:6">
      <c r="F7495" s="1926">
        <f t="shared" ref="F7495:F7558" si="120">F7494-E7495+D7495</f>
        <v>3327251.0000000009</v>
      </c>
    </row>
    <row r="7496" spans="6:6">
      <c r="F7496" s="1926">
        <f t="shared" si="120"/>
        <v>3327251.0000000009</v>
      </c>
    </row>
    <row r="7497" spans="6:6">
      <c r="F7497" s="1926">
        <f t="shared" si="120"/>
        <v>3327251.0000000009</v>
      </c>
    </row>
    <row r="7498" spans="6:6">
      <c r="F7498" s="1926">
        <f t="shared" si="120"/>
        <v>3327251.0000000009</v>
      </c>
    </row>
    <row r="7499" spans="6:6">
      <c r="F7499" s="1926">
        <f t="shared" si="120"/>
        <v>3327251.0000000009</v>
      </c>
    </row>
    <row r="7500" spans="6:6">
      <c r="F7500" s="1926">
        <f t="shared" si="120"/>
        <v>3327251.0000000009</v>
      </c>
    </row>
    <row r="7501" spans="6:6">
      <c r="F7501" s="1926">
        <f t="shared" si="120"/>
        <v>3327251.0000000009</v>
      </c>
    </row>
    <row r="7502" spans="6:6">
      <c r="F7502" s="1926">
        <f t="shared" si="120"/>
        <v>3327251.0000000009</v>
      </c>
    </row>
    <row r="7503" spans="6:6">
      <c r="F7503" s="1926">
        <f t="shared" si="120"/>
        <v>3327251.0000000009</v>
      </c>
    </row>
    <row r="7504" spans="6:6">
      <c r="F7504" s="1926">
        <f t="shared" si="120"/>
        <v>3327251.0000000009</v>
      </c>
    </row>
    <row r="7505" spans="6:6">
      <c r="F7505" s="1926">
        <f t="shared" si="120"/>
        <v>3327251.0000000009</v>
      </c>
    </row>
    <row r="7506" spans="6:6">
      <c r="F7506" s="1926">
        <f t="shared" si="120"/>
        <v>3327251.0000000009</v>
      </c>
    </row>
    <row r="7507" spans="6:6">
      <c r="F7507" s="1926">
        <f t="shared" si="120"/>
        <v>3327251.0000000009</v>
      </c>
    </row>
    <row r="7508" spans="6:6">
      <c r="F7508" s="1926">
        <f t="shared" si="120"/>
        <v>3327251.0000000009</v>
      </c>
    </row>
    <row r="7509" spans="6:6">
      <c r="F7509" s="1926">
        <f t="shared" si="120"/>
        <v>3327251.0000000009</v>
      </c>
    </row>
    <row r="7510" spans="6:6">
      <c r="F7510" s="1926">
        <f t="shared" si="120"/>
        <v>3327251.0000000009</v>
      </c>
    </row>
    <row r="7511" spans="6:6">
      <c r="F7511" s="1926">
        <f t="shared" si="120"/>
        <v>3327251.0000000009</v>
      </c>
    </row>
    <row r="7512" spans="6:6">
      <c r="F7512" s="1926">
        <f t="shared" si="120"/>
        <v>3327251.0000000009</v>
      </c>
    </row>
    <row r="7513" spans="6:6">
      <c r="F7513" s="1926">
        <f t="shared" si="120"/>
        <v>3327251.0000000009</v>
      </c>
    </row>
    <row r="7514" spans="6:6">
      <c r="F7514" s="1926">
        <f t="shared" si="120"/>
        <v>3327251.0000000009</v>
      </c>
    </row>
    <row r="7515" spans="6:6">
      <c r="F7515" s="1926">
        <f t="shared" si="120"/>
        <v>3327251.0000000009</v>
      </c>
    </row>
    <row r="7516" spans="6:6">
      <c r="F7516" s="1926">
        <f t="shared" si="120"/>
        <v>3327251.0000000009</v>
      </c>
    </row>
    <row r="7517" spans="6:6">
      <c r="F7517" s="1926">
        <f t="shared" si="120"/>
        <v>3327251.0000000009</v>
      </c>
    </row>
    <row r="7518" spans="6:6">
      <c r="F7518" s="1926">
        <f t="shared" si="120"/>
        <v>3327251.0000000009</v>
      </c>
    </row>
    <row r="7519" spans="6:6">
      <c r="F7519" s="1926">
        <f t="shared" si="120"/>
        <v>3327251.0000000009</v>
      </c>
    </row>
    <row r="7520" spans="6:6">
      <c r="F7520" s="1926">
        <f t="shared" si="120"/>
        <v>3327251.0000000009</v>
      </c>
    </row>
    <row r="7521" spans="6:6">
      <c r="F7521" s="1926">
        <f t="shared" si="120"/>
        <v>3327251.0000000009</v>
      </c>
    </row>
    <row r="7522" spans="6:6">
      <c r="F7522" s="1926">
        <f t="shared" si="120"/>
        <v>3327251.0000000009</v>
      </c>
    </row>
    <row r="7523" spans="6:6">
      <c r="F7523" s="1926">
        <f t="shared" si="120"/>
        <v>3327251.0000000009</v>
      </c>
    </row>
    <row r="7524" spans="6:6">
      <c r="F7524" s="1926">
        <f t="shared" si="120"/>
        <v>3327251.0000000009</v>
      </c>
    </row>
    <row r="7525" spans="6:6">
      <c r="F7525" s="1926">
        <f t="shared" si="120"/>
        <v>3327251.0000000009</v>
      </c>
    </row>
    <row r="7526" spans="6:6">
      <c r="F7526" s="1926">
        <f t="shared" si="120"/>
        <v>3327251.0000000009</v>
      </c>
    </row>
    <row r="7527" spans="6:6">
      <c r="F7527" s="1926">
        <f t="shared" si="120"/>
        <v>3327251.0000000009</v>
      </c>
    </row>
    <row r="7528" spans="6:6">
      <c r="F7528" s="1926">
        <f t="shared" si="120"/>
        <v>3327251.0000000009</v>
      </c>
    </row>
    <row r="7529" spans="6:6">
      <c r="F7529" s="1926">
        <f t="shared" si="120"/>
        <v>3327251.0000000009</v>
      </c>
    </row>
    <row r="7530" spans="6:6">
      <c r="F7530" s="1926">
        <f t="shared" si="120"/>
        <v>3327251.0000000009</v>
      </c>
    </row>
    <row r="7531" spans="6:6">
      <c r="F7531" s="1926">
        <f t="shared" si="120"/>
        <v>3327251.0000000009</v>
      </c>
    </row>
    <row r="7532" spans="6:6">
      <c r="F7532" s="1926">
        <f t="shared" si="120"/>
        <v>3327251.0000000009</v>
      </c>
    </row>
    <row r="7533" spans="6:6">
      <c r="F7533" s="1926">
        <f t="shared" si="120"/>
        <v>3327251.0000000009</v>
      </c>
    </row>
    <row r="7534" spans="6:6">
      <c r="F7534" s="1926">
        <f t="shared" si="120"/>
        <v>3327251.0000000009</v>
      </c>
    </row>
    <row r="7535" spans="6:6">
      <c r="F7535" s="1926">
        <f t="shared" si="120"/>
        <v>3327251.0000000009</v>
      </c>
    </row>
    <row r="7536" spans="6:6">
      <c r="F7536" s="1926">
        <f t="shared" si="120"/>
        <v>3327251.0000000009</v>
      </c>
    </row>
    <row r="7537" spans="6:6">
      <c r="F7537" s="1926">
        <f t="shared" si="120"/>
        <v>3327251.0000000009</v>
      </c>
    </row>
    <row r="7538" spans="6:6">
      <c r="F7538" s="1926">
        <f t="shared" si="120"/>
        <v>3327251.0000000009</v>
      </c>
    </row>
    <row r="7539" spans="6:6">
      <c r="F7539" s="1926">
        <f t="shared" si="120"/>
        <v>3327251.0000000009</v>
      </c>
    </row>
    <row r="7540" spans="6:6">
      <c r="F7540" s="1926">
        <f t="shared" si="120"/>
        <v>3327251.0000000009</v>
      </c>
    </row>
    <row r="7541" spans="6:6">
      <c r="F7541" s="1926">
        <f t="shared" si="120"/>
        <v>3327251.0000000009</v>
      </c>
    </row>
    <row r="7542" spans="6:6">
      <c r="F7542" s="1926">
        <f t="shared" si="120"/>
        <v>3327251.0000000009</v>
      </c>
    </row>
    <row r="7543" spans="6:6">
      <c r="F7543" s="1926">
        <f t="shared" si="120"/>
        <v>3327251.0000000009</v>
      </c>
    </row>
    <row r="7544" spans="6:6">
      <c r="F7544" s="1926">
        <f t="shared" si="120"/>
        <v>3327251.0000000009</v>
      </c>
    </row>
    <row r="7545" spans="6:6">
      <c r="F7545" s="1926">
        <f t="shared" si="120"/>
        <v>3327251.0000000009</v>
      </c>
    </row>
    <row r="7546" spans="6:6">
      <c r="F7546" s="1926">
        <f t="shared" si="120"/>
        <v>3327251.0000000009</v>
      </c>
    </row>
    <row r="7547" spans="6:6">
      <c r="F7547" s="1926">
        <f t="shared" si="120"/>
        <v>3327251.0000000009</v>
      </c>
    </row>
    <row r="7548" spans="6:6">
      <c r="F7548" s="1926">
        <f t="shared" si="120"/>
        <v>3327251.0000000009</v>
      </c>
    </row>
    <row r="7549" spans="6:6">
      <c r="F7549" s="1926">
        <f t="shared" si="120"/>
        <v>3327251.0000000009</v>
      </c>
    </row>
    <row r="7550" spans="6:6">
      <c r="F7550" s="1926">
        <f t="shared" si="120"/>
        <v>3327251.0000000009</v>
      </c>
    </row>
    <row r="7551" spans="6:6">
      <c r="F7551" s="1926">
        <f t="shared" si="120"/>
        <v>3327251.0000000009</v>
      </c>
    </row>
    <row r="7552" spans="6:6">
      <c r="F7552" s="1926">
        <f t="shared" si="120"/>
        <v>3327251.0000000009</v>
      </c>
    </row>
    <row r="7553" spans="6:6">
      <c r="F7553" s="1926">
        <f t="shared" si="120"/>
        <v>3327251.0000000009</v>
      </c>
    </row>
    <row r="7554" spans="6:6">
      <c r="F7554" s="1926">
        <f t="shared" si="120"/>
        <v>3327251.0000000009</v>
      </c>
    </row>
    <row r="7555" spans="6:6">
      <c r="F7555" s="1926">
        <f t="shared" si="120"/>
        <v>3327251.0000000009</v>
      </c>
    </row>
    <row r="7556" spans="6:6">
      <c r="F7556" s="1926">
        <f t="shared" si="120"/>
        <v>3327251.0000000009</v>
      </c>
    </row>
    <row r="7557" spans="6:6">
      <c r="F7557" s="1926">
        <f t="shared" si="120"/>
        <v>3327251.0000000009</v>
      </c>
    </row>
    <row r="7558" spans="6:6">
      <c r="F7558" s="1926">
        <f t="shared" si="120"/>
        <v>3327251.0000000009</v>
      </c>
    </row>
    <row r="7559" spans="6:6">
      <c r="F7559" s="1926">
        <f t="shared" ref="F7559:F7622" si="121">F7558-E7559+D7559</f>
        <v>3327251.0000000009</v>
      </c>
    </row>
    <row r="7560" spans="6:6">
      <c r="F7560" s="1926">
        <f t="shared" si="121"/>
        <v>3327251.0000000009</v>
      </c>
    </row>
    <row r="7561" spans="6:6">
      <c r="F7561" s="1926">
        <f t="shared" si="121"/>
        <v>3327251.0000000009</v>
      </c>
    </row>
    <row r="7562" spans="6:6">
      <c r="F7562" s="1926">
        <f t="shared" si="121"/>
        <v>3327251.0000000009</v>
      </c>
    </row>
    <row r="7563" spans="6:6">
      <c r="F7563" s="1926">
        <f t="shared" si="121"/>
        <v>3327251.0000000009</v>
      </c>
    </row>
    <row r="7564" spans="6:6">
      <c r="F7564" s="1926">
        <f t="shared" si="121"/>
        <v>3327251.0000000009</v>
      </c>
    </row>
    <row r="7565" spans="6:6">
      <c r="F7565" s="1926">
        <f t="shared" si="121"/>
        <v>3327251.0000000009</v>
      </c>
    </row>
    <row r="7566" spans="6:6">
      <c r="F7566" s="1926">
        <f t="shared" si="121"/>
        <v>3327251.0000000009</v>
      </c>
    </row>
    <row r="7567" spans="6:6">
      <c r="F7567" s="1926">
        <f t="shared" si="121"/>
        <v>3327251.0000000009</v>
      </c>
    </row>
    <row r="7568" spans="6:6">
      <c r="F7568" s="1926">
        <f t="shared" si="121"/>
        <v>3327251.0000000009</v>
      </c>
    </row>
    <row r="7569" spans="6:6">
      <c r="F7569" s="1926">
        <f t="shared" si="121"/>
        <v>3327251.0000000009</v>
      </c>
    </row>
    <row r="7570" spans="6:6">
      <c r="F7570" s="1926">
        <f t="shared" si="121"/>
        <v>3327251.0000000009</v>
      </c>
    </row>
    <row r="7571" spans="6:6">
      <c r="F7571" s="1926">
        <f t="shared" si="121"/>
        <v>3327251.0000000009</v>
      </c>
    </row>
    <row r="7572" spans="6:6">
      <c r="F7572" s="1926">
        <f t="shared" si="121"/>
        <v>3327251.0000000009</v>
      </c>
    </row>
    <row r="7573" spans="6:6">
      <c r="F7573" s="1926">
        <f t="shared" si="121"/>
        <v>3327251.0000000009</v>
      </c>
    </row>
    <row r="7574" spans="6:6">
      <c r="F7574" s="1926">
        <f t="shared" si="121"/>
        <v>3327251.0000000009</v>
      </c>
    </row>
    <row r="7575" spans="6:6">
      <c r="F7575" s="1926">
        <f t="shared" si="121"/>
        <v>3327251.0000000009</v>
      </c>
    </row>
    <row r="7576" spans="6:6">
      <c r="F7576" s="1926">
        <f t="shared" si="121"/>
        <v>3327251.0000000009</v>
      </c>
    </row>
    <row r="7577" spans="6:6">
      <c r="F7577" s="1926">
        <f t="shared" si="121"/>
        <v>3327251.0000000009</v>
      </c>
    </row>
    <row r="7578" spans="6:6">
      <c r="F7578" s="1926">
        <f t="shared" si="121"/>
        <v>3327251.0000000009</v>
      </c>
    </row>
    <row r="7579" spans="6:6">
      <c r="F7579" s="1926">
        <f t="shared" si="121"/>
        <v>3327251.0000000009</v>
      </c>
    </row>
    <row r="7580" spans="6:6">
      <c r="F7580" s="1926">
        <f t="shared" si="121"/>
        <v>3327251.0000000009</v>
      </c>
    </row>
    <row r="7581" spans="6:6">
      <c r="F7581" s="1926">
        <f t="shared" si="121"/>
        <v>3327251.0000000009</v>
      </c>
    </row>
    <row r="7582" spans="6:6">
      <c r="F7582" s="1926">
        <f t="shared" si="121"/>
        <v>3327251.0000000009</v>
      </c>
    </row>
    <row r="7583" spans="6:6">
      <c r="F7583" s="1926">
        <f t="shared" si="121"/>
        <v>3327251.0000000009</v>
      </c>
    </row>
    <row r="7584" spans="6:6">
      <c r="F7584" s="1926">
        <f t="shared" si="121"/>
        <v>3327251.0000000009</v>
      </c>
    </row>
    <row r="7585" spans="6:6">
      <c r="F7585" s="1926">
        <f t="shared" si="121"/>
        <v>3327251.0000000009</v>
      </c>
    </row>
    <row r="7586" spans="6:6">
      <c r="F7586" s="1926">
        <f t="shared" si="121"/>
        <v>3327251.0000000009</v>
      </c>
    </row>
    <row r="7587" spans="6:6">
      <c r="F7587" s="1926">
        <f t="shared" si="121"/>
        <v>3327251.0000000009</v>
      </c>
    </row>
    <row r="7588" spans="6:6">
      <c r="F7588" s="1926">
        <f t="shared" si="121"/>
        <v>3327251.0000000009</v>
      </c>
    </row>
    <row r="7589" spans="6:6">
      <c r="F7589" s="1926">
        <f t="shared" si="121"/>
        <v>3327251.0000000009</v>
      </c>
    </row>
    <row r="7590" spans="6:6">
      <c r="F7590" s="1926">
        <f t="shared" si="121"/>
        <v>3327251.0000000009</v>
      </c>
    </row>
    <row r="7591" spans="6:6">
      <c r="F7591" s="1926">
        <f t="shared" si="121"/>
        <v>3327251.0000000009</v>
      </c>
    </row>
    <row r="7592" spans="6:6">
      <c r="F7592" s="1926">
        <f t="shared" si="121"/>
        <v>3327251.0000000009</v>
      </c>
    </row>
    <row r="7593" spans="6:6">
      <c r="F7593" s="1926">
        <f t="shared" si="121"/>
        <v>3327251.0000000009</v>
      </c>
    </row>
    <row r="7594" spans="6:6">
      <c r="F7594" s="1926">
        <f t="shared" si="121"/>
        <v>3327251.0000000009</v>
      </c>
    </row>
    <row r="7595" spans="6:6">
      <c r="F7595" s="1926">
        <f t="shared" si="121"/>
        <v>3327251.0000000009</v>
      </c>
    </row>
    <row r="7596" spans="6:6">
      <c r="F7596" s="1926">
        <f t="shared" si="121"/>
        <v>3327251.0000000009</v>
      </c>
    </row>
    <row r="7597" spans="6:6">
      <c r="F7597" s="1926">
        <f t="shared" si="121"/>
        <v>3327251.0000000009</v>
      </c>
    </row>
    <row r="7598" spans="6:6">
      <c r="F7598" s="1926">
        <f t="shared" si="121"/>
        <v>3327251.0000000009</v>
      </c>
    </row>
    <row r="7599" spans="6:6">
      <c r="F7599" s="1926">
        <f t="shared" si="121"/>
        <v>3327251.0000000009</v>
      </c>
    </row>
    <row r="7600" spans="6:6">
      <c r="F7600" s="1926">
        <f t="shared" si="121"/>
        <v>3327251.0000000009</v>
      </c>
    </row>
    <row r="7601" spans="6:6">
      <c r="F7601" s="1926">
        <f t="shared" si="121"/>
        <v>3327251.0000000009</v>
      </c>
    </row>
    <row r="7602" spans="6:6">
      <c r="F7602" s="1926">
        <f t="shared" si="121"/>
        <v>3327251.0000000009</v>
      </c>
    </row>
    <row r="7603" spans="6:6">
      <c r="F7603" s="1926">
        <f t="shared" si="121"/>
        <v>3327251.0000000009</v>
      </c>
    </row>
    <row r="7604" spans="6:6">
      <c r="F7604" s="1926">
        <f t="shared" si="121"/>
        <v>3327251.0000000009</v>
      </c>
    </row>
    <row r="7605" spans="6:6">
      <c r="F7605" s="1926">
        <f t="shared" si="121"/>
        <v>3327251.0000000009</v>
      </c>
    </row>
    <row r="7606" spans="6:6">
      <c r="F7606" s="1926">
        <f t="shared" si="121"/>
        <v>3327251.0000000009</v>
      </c>
    </row>
    <row r="7607" spans="6:6">
      <c r="F7607" s="1926">
        <f t="shared" si="121"/>
        <v>3327251.0000000009</v>
      </c>
    </row>
    <row r="7608" spans="6:6">
      <c r="F7608" s="1926">
        <f t="shared" si="121"/>
        <v>3327251.0000000009</v>
      </c>
    </row>
    <row r="7609" spans="6:6">
      <c r="F7609" s="1926">
        <f t="shared" si="121"/>
        <v>3327251.0000000009</v>
      </c>
    </row>
    <row r="7610" spans="6:6">
      <c r="F7610" s="1926">
        <f t="shared" si="121"/>
        <v>3327251.0000000009</v>
      </c>
    </row>
    <row r="7611" spans="6:6">
      <c r="F7611" s="1926">
        <f t="shared" si="121"/>
        <v>3327251.0000000009</v>
      </c>
    </row>
    <row r="7612" spans="6:6">
      <c r="F7612" s="1926">
        <f t="shared" si="121"/>
        <v>3327251.0000000009</v>
      </c>
    </row>
    <row r="7613" spans="6:6">
      <c r="F7613" s="1926">
        <f t="shared" si="121"/>
        <v>3327251.0000000009</v>
      </c>
    </row>
    <row r="7614" spans="6:6">
      <c r="F7614" s="1926">
        <f t="shared" si="121"/>
        <v>3327251.0000000009</v>
      </c>
    </row>
    <row r="7615" spans="6:6">
      <c r="F7615" s="1926">
        <f t="shared" si="121"/>
        <v>3327251.0000000009</v>
      </c>
    </row>
    <row r="7616" spans="6:6">
      <c r="F7616" s="1926">
        <f t="shared" si="121"/>
        <v>3327251.0000000009</v>
      </c>
    </row>
    <row r="7617" spans="6:6">
      <c r="F7617" s="1926">
        <f t="shared" si="121"/>
        <v>3327251.0000000009</v>
      </c>
    </row>
    <row r="7618" spans="6:6">
      <c r="F7618" s="1926">
        <f t="shared" si="121"/>
        <v>3327251.0000000009</v>
      </c>
    </row>
    <row r="7619" spans="6:6">
      <c r="F7619" s="1926">
        <f t="shared" si="121"/>
        <v>3327251.0000000009</v>
      </c>
    </row>
    <row r="7620" spans="6:6">
      <c r="F7620" s="1926">
        <f t="shared" si="121"/>
        <v>3327251.0000000009</v>
      </c>
    </row>
    <row r="7621" spans="6:6">
      <c r="F7621" s="1926">
        <f t="shared" si="121"/>
        <v>3327251.0000000009</v>
      </c>
    </row>
    <row r="7622" spans="6:6">
      <c r="F7622" s="1926">
        <f t="shared" si="121"/>
        <v>3327251.0000000009</v>
      </c>
    </row>
    <row r="7623" spans="6:6">
      <c r="F7623" s="1926">
        <f t="shared" ref="F7623:F7686" si="122">F7622-E7623+D7623</f>
        <v>3327251.0000000009</v>
      </c>
    </row>
    <row r="7624" spans="6:6">
      <c r="F7624" s="1926">
        <f t="shared" si="122"/>
        <v>3327251.0000000009</v>
      </c>
    </row>
    <row r="7625" spans="6:6">
      <c r="F7625" s="1926">
        <f t="shared" si="122"/>
        <v>3327251.0000000009</v>
      </c>
    </row>
    <row r="7626" spans="6:6">
      <c r="F7626" s="1926">
        <f t="shared" si="122"/>
        <v>3327251.0000000009</v>
      </c>
    </row>
    <row r="7627" spans="6:6">
      <c r="F7627" s="1926">
        <f t="shared" si="122"/>
        <v>3327251.0000000009</v>
      </c>
    </row>
    <row r="7628" spans="6:6">
      <c r="F7628" s="1926">
        <f t="shared" si="122"/>
        <v>3327251.0000000009</v>
      </c>
    </row>
    <row r="7629" spans="6:6">
      <c r="F7629" s="1926">
        <f t="shared" si="122"/>
        <v>3327251.0000000009</v>
      </c>
    </row>
    <row r="7630" spans="6:6">
      <c r="F7630" s="1926">
        <f t="shared" si="122"/>
        <v>3327251.0000000009</v>
      </c>
    </row>
    <row r="7631" spans="6:6">
      <c r="F7631" s="1926">
        <f t="shared" si="122"/>
        <v>3327251.0000000009</v>
      </c>
    </row>
    <row r="7632" spans="6:6">
      <c r="F7632" s="1926">
        <f t="shared" si="122"/>
        <v>3327251.0000000009</v>
      </c>
    </row>
    <row r="7633" spans="6:6">
      <c r="F7633" s="1926">
        <f t="shared" si="122"/>
        <v>3327251.0000000009</v>
      </c>
    </row>
    <row r="7634" spans="6:6">
      <c r="F7634" s="1926">
        <f t="shared" si="122"/>
        <v>3327251.0000000009</v>
      </c>
    </row>
    <row r="7635" spans="6:6">
      <c r="F7635" s="1926">
        <f t="shared" si="122"/>
        <v>3327251.0000000009</v>
      </c>
    </row>
    <row r="7636" spans="6:6">
      <c r="F7636" s="1926">
        <f t="shared" si="122"/>
        <v>3327251.0000000009</v>
      </c>
    </row>
    <row r="7637" spans="6:6">
      <c r="F7637" s="1926">
        <f t="shared" si="122"/>
        <v>3327251.0000000009</v>
      </c>
    </row>
    <row r="7638" spans="6:6">
      <c r="F7638" s="1926">
        <f t="shared" si="122"/>
        <v>3327251.0000000009</v>
      </c>
    </row>
    <row r="7639" spans="6:6">
      <c r="F7639" s="1926">
        <f t="shared" si="122"/>
        <v>3327251.0000000009</v>
      </c>
    </row>
    <row r="7640" spans="6:6">
      <c r="F7640" s="1926">
        <f t="shared" si="122"/>
        <v>3327251.0000000009</v>
      </c>
    </row>
    <row r="7641" spans="6:6">
      <c r="F7641" s="1926">
        <f t="shared" si="122"/>
        <v>3327251.0000000009</v>
      </c>
    </row>
    <row r="7642" spans="6:6">
      <c r="F7642" s="1926">
        <f t="shared" si="122"/>
        <v>3327251.0000000009</v>
      </c>
    </row>
    <row r="7643" spans="6:6">
      <c r="F7643" s="1926">
        <f t="shared" si="122"/>
        <v>3327251.0000000009</v>
      </c>
    </row>
    <row r="7644" spans="6:6">
      <c r="F7644" s="1926">
        <f t="shared" si="122"/>
        <v>3327251.0000000009</v>
      </c>
    </row>
    <row r="7645" spans="6:6">
      <c r="F7645" s="1926">
        <f t="shared" si="122"/>
        <v>3327251.0000000009</v>
      </c>
    </row>
    <row r="7646" spans="6:6">
      <c r="F7646" s="1926">
        <f t="shared" si="122"/>
        <v>3327251.0000000009</v>
      </c>
    </row>
    <row r="7647" spans="6:6">
      <c r="F7647" s="1926">
        <f t="shared" si="122"/>
        <v>3327251.0000000009</v>
      </c>
    </row>
    <row r="7648" spans="6:6">
      <c r="F7648" s="1926">
        <f t="shared" si="122"/>
        <v>3327251.0000000009</v>
      </c>
    </row>
    <row r="7649" spans="6:6">
      <c r="F7649" s="1926">
        <f t="shared" si="122"/>
        <v>3327251.0000000009</v>
      </c>
    </row>
    <row r="7650" spans="6:6">
      <c r="F7650" s="1926">
        <f t="shared" si="122"/>
        <v>3327251.0000000009</v>
      </c>
    </row>
    <row r="7651" spans="6:6">
      <c r="F7651" s="1926">
        <f t="shared" si="122"/>
        <v>3327251.0000000009</v>
      </c>
    </row>
    <row r="7652" spans="6:6">
      <c r="F7652" s="1926">
        <f t="shared" si="122"/>
        <v>3327251.0000000009</v>
      </c>
    </row>
    <row r="7653" spans="6:6">
      <c r="F7653" s="1926">
        <f t="shared" si="122"/>
        <v>3327251.0000000009</v>
      </c>
    </row>
    <row r="7654" spans="6:6">
      <c r="F7654" s="1926">
        <f t="shared" si="122"/>
        <v>3327251.0000000009</v>
      </c>
    </row>
    <row r="7655" spans="6:6">
      <c r="F7655" s="1926">
        <f t="shared" si="122"/>
        <v>3327251.0000000009</v>
      </c>
    </row>
    <row r="7656" spans="6:6">
      <c r="F7656" s="1926">
        <f t="shared" si="122"/>
        <v>3327251.0000000009</v>
      </c>
    </row>
    <row r="7657" spans="6:6">
      <c r="F7657" s="1926">
        <f t="shared" si="122"/>
        <v>3327251.0000000009</v>
      </c>
    </row>
    <row r="7658" spans="6:6">
      <c r="F7658" s="1926">
        <f t="shared" si="122"/>
        <v>3327251.0000000009</v>
      </c>
    </row>
    <row r="7659" spans="6:6">
      <c r="F7659" s="1926">
        <f t="shared" si="122"/>
        <v>3327251.0000000009</v>
      </c>
    </row>
    <row r="7660" spans="6:6">
      <c r="F7660" s="1926">
        <f t="shared" si="122"/>
        <v>3327251.0000000009</v>
      </c>
    </row>
    <row r="7661" spans="6:6">
      <c r="F7661" s="1926">
        <f t="shared" si="122"/>
        <v>3327251.0000000009</v>
      </c>
    </row>
    <row r="7662" spans="6:6">
      <c r="F7662" s="1926">
        <f t="shared" si="122"/>
        <v>3327251.0000000009</v>
      </c>
    </row>
    <row r="7663" spans="6:6">
      <c r="F7663" s="1926">
        <f t="shared" si="122"/>
        <v>3327251.0000000009</v>
      </c>
    </row>
    <row r="7664" spans="6:6">
      <c r="F7664" s="1926">
        <f t="shared" si="122"/>
        <v>3327251.0000000009</v>
      </c>
    </row>
    <row r="7665" spans="6:6">
      <c r="F7665" s="1926">
        <f t="shared" si="122"/>
        <v>3327251.0000000009</v>
      </c>
    </row>
    <row r="7666" spans="6:6">
      <c r="F7666" s="1926">
        <f t="shared" si="122"/>
        <v>3327251.0000000009</v>
      </c>
    </row>
    <row r="7667" spans="6:6">
      <c r="F7667" s="1926">
        <f t="shared" si="122"/>
        <v>3327251.0000000009</v>
      </c>
    </row>
    <row r="7668" spans="6:6">
      <c r="F7668" s="1926">
        <f t="shared" si="122"/>
        <v>3327251.0000000009</v>
      </c>
    </row>
    <row r="7669" spans="6:6">
      <c r="F7669" s="1926">
        <f t="shared" si="122"/>
        <v>3327251.0000000009</v>
      </c>
    </row>
    <row r="7670" spans="6:6">
      <c r="F7670" s="1926">
        <f t="shared" si="122"/>
        <v>3327251.0000000009</v>
      </c>
    </row>
    <row r="7671" spans="6:6">
      <c r="F7671" s="1926">
        <f t="shared" si="122"/>
        <v>3327251.0000000009</v>
      </c>
    </row>
    <row r="7672" spans="6:6">
      <c r="F7672" s="1926">
        <f t="shared" si="122"/>
        <v>3327251.0000000009</v>
      </c>
    </row>
    <row r="7673" spans="6:6">
      <c r="F7673" s="1926">
        <f t="shared" si="122"/>
        <v>3327251.0000000009</v>
      </c>
    </row>
    <row r="7674" spans="6:6">
      <c r="F7674" s="1926">
        <f t="shared" si="122"/>
        <v>3327251.0000000009</v>
      </c>
    </row>
    <row r="7675" spans="6:6">
      <c r="F7675" s="1926">
        <f t="shared" si="122"/>
        <v>3327251.0000000009</v>
      </c>
    </row>
    <row r="7676" spans="6:6">
      <c r="F7676" s="1926">
        <f t="shared" si="122"/>
        <v>3327251.0000000009</v>
      </c>
    </row>
    <row r="7677" spans="6:6">
      <c r="F7677" s="1926">
        <f t="shared" si="122"/>
        <v>3327251.0000000009</v>
      </c>
    </row>
    <row r="7678" spans="6:6">
      <c r="F7678" s="1926">
        <f t="shared" si="122"/>
        <v>3327251.0000000009</v>
      </c>
    </row>
    <row r="7679" spans="6:6">
      <c r="F7679" s="1926">
        <f t="shared" si="122"/>
        <v>3327251.0000000009</v>
      </c>
    </row>
    <row r="7680" spans="6:6">
      <c r="F7680" s="1926">
        <f t="shared" si="122"/>
        <v>3327251.0000000009</v>
      </c>
    </row>
    <row r="7681" spans="6:6">
      <c r="F7681" s="1926">
        <f t="shared" si="122"/>
        <v>3327251.0000000009</v>
      </c>
    </row>
    <row r="7682" spans="6:6">
      <c r="F7682" s="1926">
        <f t="shared" si="122"/>
        <v>3327251.0000000009</v>
      </c>
    </row>
    <row r="7683" spans="6:6">
      <c r="F7683" s="1926">
        <f t="shared" si="122"/>
        <v>3327251.0000000009</v>
      </c>
    </row>
    <row r="7684" spans="6:6">
      <c r="F7684" s="1926">
        <f t="shared" si="122"/>
        <v>3327251.0000000009</v>
      </c>
    </row>
    <row r="7685" spans="6:6">
      <c r="F7685" s="1926">
        <f t="shared" si="122"/>
        <v>3327251.0000000009</v>
      </c>
    </row>
    <row r="7686" spans="6:6">
      <c r="F7686" s="1926">
        <f t="shared" si="122"/>
        <v>3327251.0000000009</v>
      </c>
    </row>
    <row r="7687" spans="6:6">
      <c r="F7687" s="1926">
        <f t="shared" ref="F7687:F7750" si="123">F7686-E7687+D7687</f>
        <v>3327251.0000000009</v>
      </c>
    </row>
    <row r="7688" spans="6:6">
      <c r="F7688" s="1926">
        <f t="shared" si="123"/>
        <v>3327251.0000000009</v>
      </c>
    </row>
    <row r="7689" spans="6:6">
      <c r="F7689" s="1926">
        <f t="shared" si="123"/>
        <v>3327251.0000000009</v>
      </c>
    </row>
    <row r="7690" spans="6:6">
      <c r="F7690" s="1926">
        <f t="shared" si="123"/>
        <v>3327251.0000000009</v>
      </c>
    </row>
    <row r="7691" spans="6:6">
      <c r="F7691" s="1926">
        <f t="shared" si="123"/>
        <v>3327251.0000000009</v>
      </c>
    </row>
    <row r="7692" spans="6:6">
      <c r="F7692" s="1926">
        <f t="shared" si="123"/>
        <v>3327251.0000000009</v>
      </c>
    </row>
    <row r="7693" spans="6:6">
      <c r="F7693" s="1926">
        <f t="shared" si="123"/>
        <v>3327251.0000000009</v>
      </c>
    </row>
    <row r="7694" spans="6:6">
      <c r="F7694" s="1926">
        <f t="shared" si="123"/>
        <v>3327251.0000000009</v>
      </c>
    </row>
    <row r="7695" spans="6:6">
      <c r="F7695" s="1926">
        <f t="shared" si="123"/>
        <v>3327251.0000000009</v>
      </c>
    </row>
    <row r="7696" spans="6:6">
      <c r="F7696" s="1926">
        <f t="shared" si="123"/>
        <v>3327251.0000000009</v>
      </c>
    </row>
    <row r="7697" spans="6:6">
      <c r="F7697" s="1926">
        <f t="shared" si="123"/>
        <v>3327251.0000000009</v>
      </c>
    </row>
    <row r="7698" spans="6:6">
      <c r="F7698" s="1926">
        <f t="shared" si="123"/>
        <v>3327251.0000000009</v>
      </c>
    </row>
    <row r="7699" spans="6:6">
      <c r="F7699" s="1926">
        <f t="shared" si="123"/>
        <v>3327251.0000000009</v>
      </c>
    </row>
    <row r="7700" spans="6:6">
      <c r="F7700" s="1926">
        <f t="shared" si="123"/>
        <v>3327251.0000000009</v>
      </c>
    </row>
    <row r="7701" spans="6:6">
      <c r="F7701" s="1926">
        <f t="shared" si="123"/>
        <v>3327251.0000000009</v>
      </c>
    </row>
    <row r="7702" spans="6:6">
      <c r="F7702" s="1926">
        <f t="shared" si="123"/>
        <v>3327251.0000000009</v>
      </c>
    </row>
    <row r="7703" spans="6:6">
      <c r="F7703" s="1926">
        <f t="shared" si="123"/>
        <v>3327251.0000000009</v>
      </c>
    </row>
    <row r="7704" spans="6:6">
      <c r="F7704" s="1926">
        <f t="shared" si="123"/>
        <v>3327251.0000000009</v>
      </c>
    </row>
    <row r="7705" spans="6:6">
      <c r="F7705" s="1926">
        <f t="shared" si="123"/>
        <v>3327251.0000000009</v>
      </c>
    </row>
    <row r="7706" spans="6:6">
      <c r="F7706" s="1926">
        <f t="shared" si="123"/>
        <v>3327251.0000000009</v>
      </c>
    </row>
    <row r="7707" spans="6:6">
      <c r="F7707" s="1926">
        <f t="shared" si="123"/>
        <v>3327251.0000000009</v>
      </c>
    </row>
    <row r="7708" spans="6:6">
      <c r="F7708" s="1926">
        <f t="shared" si="123"/>
        <v>3327251.0000000009</v>
      </c>
    </row>
    <row r="7709" spans="6:6">
      <c r="F7709" s="1926">
        <f t="shared" si="123"/>
        <v>3327251.0000000009</v>
      </c>
    </row>
    <row r="7710" spans="6:6">
      <c r="F7710" s="1926">
        <f t="shared" si="123"/>
        <v>3327251.0000000009</v>
      </c>
    </row>
    <row r="7711" spans="6:6">
      <c r="F7711" s="1926">
        <f t="shared" si="123"/>
        <v>3327251.0000000009</v>
      </c>
    </row>
    <row r="7712" spans="6:6">
      <c r="F7712" s="1926">
        <f t="shared" si="123"/>
        <v>3327251.0000000009</v>
      </c>
    </row>
    <row r="7713" spans="6:6">
      <c r="F7713" s="1926">
        <f t="shared" si="123"/>
        <v>3327251.0000000009</v>
      </c>
    </row>
    <row r="7714" spans="6:6">
      <c r="F7714" s="1926">
        <f t="shared" si="123"/>
        <v>3327251.0000000009</v>
      </c>
    </row>
    <row r="7715" spans="6:6">
      <c r="F7715" s="1926">
        <f t="shared" si="123"/>
        <v>3327251.0000000009</v>
      </c>
    </row>
    <row r="7716" spans="6:6">
      <c r="F7716" s="1926">
        <f t="shared" si="123"/>
        <v>3327251.0000000009</v>
      </c>
    </row>
    <row r="7717" spans="6:6">
      <c r="F7717" s="1926">
        <f t="shared" si="123"/>
        <v>3327251.0000000009</v>
      </c>
    </row>
    <row r="7718" spans="6:6">
      <c r="F7718" s="1926">
        <f t="shared" si="123"/>
        <v>3327251.0000000009</v>
      </c>
    </row>
    <row r="7719" spans="6:6">
      <c r="F7719" s="1926">
        <f t="shared" si="123"/>
        <v>3327251.0000000009</v>
      </c>
    </row>
    <row r="7720" spans="6:6">
      <c r="F7720" s="1926">
        <f t="shared" si="123"/>
        <v>3327251.0000000009</v>
      </c>
    </row>
    <row r="7721" spans="6:6">
      <c r="F7721" s="1926">
        <f t="shared" si="123"/>
        <v>3327251.0000000009</v>
      </c>
    </row>
    <row r="7722" spans="6:6">
      <c r="F7722" s="1926">
        <f t="shared" si="123"/>
        <v>3327251.0000000009</v>
      </c>
    </row>
    <row r="7723" spans="6:6">
      <c r="F7723" s="1926">
        <f t="shared" si="123"/>
        <v>3327251.0000000009</v>
      </c>
    </row>
    <row r="7724" spans="6:6">
      <c r="F7724" s="1926">
        <f t="shared" si="123"/>
        <v>3327251.0000000009</v>
      </c>
    </row>
    <row r="7725" spans="6:6">
      <c r="F7725" s="1926">
        <f t="shared" si="123"/>
        <v>3327251.0000000009</v>
      </c>
    </row>
    <row r="7726" spans="6:6">
      <c r="F7726" s="1926">
        <f t="shared" si="123"/>
        <v>3327251.0000000009</v>
      </c>
    </row>
    <row r="7727" spans="6:6">
      <c r="F7727" s="1926">
        <f t="shared" si="123"/>
        <v>3327251.0000000009</v>
      </c>
    </row>
    <row r="7728" spans="6:6">
      <c r="F7728" s="1926">
        <f t="shared" si="123"/>
        <v>3327251.0000000009</v>
      </c>
    </row>
    <row r="7729" spans="6:6">
      <c r="F7729" s="1926">
        <f t="shared" si="123"/>
        <v>3327251.0000000009</v>
      </c>
    </row>
    <row r="7730" spans="6:6">
      <c r="F7730" s="1926">
        <f t="shared" si="123"/>
        <v>3327251.0000000009</v>
      </c>
    </row>
    <row r="7731" spans="6:6">
      <c r="F7731" s="1926">
        <f t="shared" si="123"/>
        <v>3327251.0000000009</v>
      </c>
    </row>
    <row r="7732" spans="6:6">
      <c r="F7732" s="1926">
        <f t="shared" si="123"/>
        <v>3327251.0000000009</v>
      </c>
    </row>
    <row r="7733" spans="6:6">
      <c r="F7733" s="1926">
        <f t="shared" si="123"/>
        <v>3327251.0000000009</v>
      </c>
    </row>
    <row r="7734" spans="6:6">
      <c r="F7734" s="1926">
        <f t="shared" si="123"/>
        <v>3327251.0000000009</v>
      </c>
    </row>
    <row r="7735" spans="6:6">
      <c r="F7735" s="1926">
        <f t="shared" si="123"/>
        <v>3327251.0000000009</v>
      </c>
    </row>
    <row r="7736" spans="6:6">
      <c r="F7736" s="1926">
        <f t="shared" si="123"/>
        <v>3327251.0000000009</v>
      </c>
    </row>
    <row r="7737" spans="6:6">
      <c r="F7737" s="1926">
        <f t="shared" si="123"/>
        <v>3327251.0000000009</v>
      </c>
    </row>
    <row r="7738" spans="6:6">
      <c r="F7738" s="1926">
        <f t="shared" si="123"/>
        <v>3327251.0000000009</v>
      </c>
    </row>
    <row r="7739" spans="6:6">
      <c r="F7739" s="1926">
        <f t="shared" si="123"/>
        <v>3327251.0000000009</v>
      </c>
    </row>
    <row r="7740" spans="6:6">
      <c r="F7740" s="1926">
        <f t="shared" si="123"/>
        <v>3327251.0000000009</v>
      </c>
    </row>
    <row r="7741" spans="6:6">
      <c r="F7741" s="1926">
        <f t="shared" si="123"/>
        <v>3327251.0000000009</v>
      </c>
    </row>
    <row r="7742" spans="6:6">
      <c r="F7742" s="1926">
        <f t="shared" si="123"/>
        <v>3327251.0000000009</v>
      </c>
    </row>
    <row r="7743" spans="6:6">
      <c r="F7743" s="1926">
        <f t="shared" si="123"/>
        <v>3327251.0000000009</v>
      </c>
    </row>
    <row r="7744" spans="6:6">
      <c r="F7744" s="1926">
        <f t="shared" si="123"/>
        <v>3327251.0000000009</v>
      </c>
    </row>
    <row r="7745" spans="6:6">
      <c r="F7745" s="1926">
        <f t="shared" si="123"/>
        <v>3327251.0000000009</v>
      </c>
    </row>
    <row r="7746" spans="6:6">
      <c r="F7746" s="1926">
        <f t="shared" si="123"/>
        <v>3327251.0000000009</v>
      </c>
    </row>
    <row r="7747" spans="6:6">
      <c r="F7747" s="1926">
        <f t="shared" si="123"/>
        <v>3327251.0000000009</v>
      </c>
    </row>
    <row r="7748" spans="6:6">
      <c r="F7748" s="1926">
        <f t="shared" si="123"/>
        <v>3327251.0000000009</v>
      </c>
    </row>
    <row r="7749" spans="6:6">
      <c r="F7749" s="1926">
        <f t="shared" si="123"/>
        <v>3327251.0000000009</v>
      </c>
    </row>
    <row r="7750" spans="6:6">
      <c r="F7750" s="1926">
        <f t="shared" si="123"/>
        <v>3327251.0000000009</v>
      </c>
    </row>
    <row r="7751" spans="6:6">
      <c r="F7751" s="1926">
        <f t="shared" ref="F7751:F7814" si="124">F7750-E7751+D7751</f>
        <v>3327251.0000000009</v>
      </c>
    </row>
    <row r="7752" spans="6:6">
      <c r="F7752" s="1926">
        <f t="shared" si="124"/>
        <v>3327251.0000000009</v>
      </c>
    </row>
    <row r="7753" spans="6:6">
      <c r="F7753" s="1926">
        <f t="shared" si="124"/>
        <v>3327251.0000000009</v>
      </c>
    </row>
    <row r="7754" spans="6:6">
      <c r="F7754" s="1926">
        <f t="shared" si="124"/>
        <v>3327251.0000000009</v>
      </c>
    </row>
    <row r="7755" spans="6:6">
      <c r="F7755" s="1926">
        <f t="shared" si="124"/>
        <v>3327251.0000000009</v>
      </c>
    </row>
    <row r="7756" spans="6:6">
      <c r="F7756" s="1926">
        <f t="shared" si="124"/>
        <v>3327251.0000000009</v>
      </c>
    </row>
    <row r="7757" spans="6:6">
      <c r="F7757" s="1926">
        <f t="shared" si="124"/>
        <v>3327251.0000000009</v>
      </c>
    </row>
    <row r="7758" spans="6:6">
      <c r="F7758" s="1926">
        <f t="shared" si="124"/>
        <v>3327251.0000000009</v>
      </c>
    </row>
    <row r="7759" spans="6:6">
      <c r="F7759" s="1926">
        <f t="shared" si="124"/>
        <v>3327251.0000000009</v>
      </c>
    </row>
    <row r="7760" spans="6:6">
      <c r="F7760" s="1926">
        <f t="shared" si="124"/>
        <v>3327251.0000000009</v>
      </c>
    </row>
    <row r="7761" spans="6:6">
      <c r="F7761" s="1926">
        <f t="shared" si="124"/>
        <v>3327251.0000000009</v>
      </c>
    </row>
    <row r="7762" spans="6:6">
      <c r="F7762" s="1926">
        <f t="shared" si="124"/>
        <v>3327251.0000000009</v>
      </c>
    </row>
    <row r="7763" spans="6:6">
      <c r="F7763" s="1926">
        <f t="shared" si="124"/>
        <v>3327251.0000000009</v>
      </c>
    </row>
    <row r="7764" spans="6:6">
      <c r="F7764" s="1926">
        <f t="shared" si="124"/>
        <v>3327251.0000000009</v>
      </c>
    </row>
    <row r="7765" spans="6:6">
      <c r="F7765" s="1926">
        <f t="shared" si="124"/>
        <v>3327251.0000000009</v>
      </c>
    </row>
    <row r="7766" spans="6:6">
      <c r="F7766" s="1926">
        <f t="shared" si="124"/>
        <v>3327251.0000000009</v>
      </c>
    </row>
    <row r="7767" spans="6:6">
      <c r="F7767" s="1926">
        <f t="shared" si="124"/>
        <v>3327251.0000000009</v>
      </c>
    </row>
    <row r="7768" spans="6:6">
      <c r="F7768" s="1926">
        <f t="shared" si="124"/>
        <v>3327251.0000000009</v>
      </c>
    </row>
    <row r="7769" spans="6:6">
      <c r="F7769" s="1926">
        <f t="shared" si="124"/>
        <v>3327251.0000000009</v>
      </c>
    </row>
    <row r="7770" spans="6:6">
      <c r="F7770" s="1926">
        <f t="shared" si="124"/>
        <v>3327251.0000000009</v>
      </c>
    </row>
    <row r="7771" spans="6:6">
      <c r="F7771" s="1926">
        <f t="shared" si="124"/>
        <v>3327251.0000000009</v>
      </c>
    </row>
    <row r="7772" spans="6:6">
      <c r="F7772" s="1926">
        <f t="shared" si="124"/>
        <v>3327251.0000000009</v>
      </c>
    </row>
    <row r="7773" spans="6:6">
      <c r="F7773" s="1926">
        <f t="shared" si="124"/>
        <v>3327251.0000000009</v>
      </c>
    </row>
    <row r="7774" spans="6:6">
      <c r="F7774" s="1926">
        <f t="shared" si="124"/>
        <v>3327251.0000000009</v>
      </c>
    </row>
    <row r="7775" spans="6:6">
      <c r="F7775" s="1926">
        <f t="shared" si="124"/>
        <v>3327251.0000000009</v>
      </c>
    </row>
    <row r="7776" spans="6:6">
      <c r="F7776" s="1926">
        <f t="shared" si="124"/>
        <v>3327251.0000000009</v>
      </c>
    </row>
    <row r="7777" spans="6:6">
      <c r="F7777" s="1926">
        <f t="shared" si="124"/>
        <v>3327251.0000000009</v>
      </c>
    </row>
    <row r="7778" spans="6:6">
      <c r="F7778" s="1926">
        <f t="shared" si="124"/>
        <v>3327251.0000000009</v>
      </c>
    </row>
    <row r="7779" spans="6:6">
      <c r="F7779" s="1926">
        <f t="shared" si="124"/>
        <v>3327251.0000000009</v>
      </c>
    </row>
    <row r="7780" spans="6:6">
      <c r="F7780" s="1926">
        <f t="shared" si="124"/>
        <v>3327251.0000000009</v>
      </c>
    </row>
    <row r="7781" spans="6:6">
      <c r="F7781" s="1926">
        <f t="shared" si="124"/>
        <v>3327251.0000000009</v>
      </c>
    </row>
    <row r="7782" spans="6:6">
      <c r="F7782" s="1926">
        <f t="shared" si="124"/>
        <v>3327251.0000000009</v>
      </c>
    </row>
    <row r="7783" spans="6:6">
      <c r="F7783" s="1926">
        <f t="shared" si="124"/>
        <v>3327251.0000000009</v>
      </c>
    </row>
    <row r="7784" spans="6:6">
      <c r="F7784" s="1926">
        <f t="shared" si="124"/>
        <v>3327251.0000000009</v>
      </c>
    </row>
    <row r="7785" spans="6:6">
      <c r="F7785" s="1926">
        <f t="shared" si="124"/>
        <v>3327251.0000000009</v>
      </c>
    </row>
    <row r="7786" spans="6:6">
      <c r="F7786" s="1926">
        <f t="shared" si="124"/>
        <v>3327251.0000000009</v>
      </c>
    </row>
    <row r="7787" spans="6:6">
      <c r="F7787" s="1926">
        <f t="shared" si="124"/>
        <v>3327251.0000000009</v>
      </c>
    </row>
    <row r="7788" spans="6:6">
      <c r="F7788" s="1926">
        <f t="shared" si="124"/>
        <v>3327251.0000000009</v>
      </c>
    </row>
    <row r="7789" spans="6:6">
      <c r="F7789" s="1926">
        <f t="shared" si="124"/>
        <v>3327251.0000000009</v>
      </c>
    </row>
    <row r="7790" spans="6:6">
      <c r="F7790" s="1926">
        <f t="shared" si="124"/>
        <v>3327251.0000000009</v>
      </c>
    </row>
    <row r="7791" spans="6:6">
      <c r="F7791" s="1926">
        <f t="shared" si="124"/>
        <v>3327251.0000000009</v>
      </c>
    </row>
    <row r="7792" spans="6:6">
      <c r="F7792" s="1926">
        <f t="shared" si="124"/>
        <v>3327251.0000000009</v>
      </c>
    </row>
    <row r="7793" spans="6:6">
      <c r="F7793" s="1926">
        <f t="shared" si="124"/>
        <v>3327251.0000000009</v>
      </c>
    </row>
    <row r="7794" spans="6:6">
      <c r="F7794" s="1926">
        <f t="shared" si="124"/>
        <v>3327251.0000000009</v>
      </c>
    </row>
    <row r="7795" spans="6:6">
      <c r="F7795" s="1926">
        <f t="shared" si="124"/>
        <v>3327251.0000000009</v>
      </c>
    </row>
    <row r="7796" spans="6:6">
      <c r="F7796" s="1926">
        <f t="shared" si="124"/>
        <v>3327251.0000000009</v>
      </c>
    </row>
    <row r="7797" spans="6:6">
      <c r="F7797" s="1926">
        <f t="shared" si="124"/>
        <v>3327251.0000000009</v>
      </c>
    </row>
    <row r="7798" spans="6:6">
      <c r="F7798" s="1926">
        <f t="shared" si="124"/>
        <v>3327251.0000000009</v>
      </c>
    </row>
    <row r="7799" spans="6:6">
      <c r="F7799" s="1926">
        <f t="shared" si="124"/>
        <v>3327251.0000000009</v>
      </c>
    </row>
    <row r="7800" spans="6:6">
      <c r="F7800" s="1926">
        <f t="shared" si="124"/>
        <v>3327251.0000000009</v>
      </c>
    </row>
    <row r="7801" spans="6:6">
      <c r="F7801" s="1926">
        <f t="shared" si="124"/>
        <v>3327251.0000000009</v>
      </c>
    </row>
    <row r="7802" spans="6:6">
      <c r="F7802" s="1926">
        <f t="shared" si="124"/>
        <v>3327251.0000000009</v>
      </c>
    </row>
    <row r="7803" spans="6:6">
      <c r="F7803" s="1926">
        <f t="shared" si="124"/>
        <v>3327251.0000000009</v>
      </c>
    </row>
    <row r="7804" spans="6:6">
      <c r="F7804" s="1926">
        <f t="shared" si="124"/>
        <v>3327251.0000000009</v>
      </c>
    </row>
    <row r="7805" spans="6:6">
      <c r="F7805" s="1926">
        <f t="shared" si="124"/>
        <v>3327251.0000000009</v>
      </c>
    </row>
    <row r="7806" spans="6:6">
      <c r="F7806" s="1926">
        <f t="shared" si="124"/>
        <v>3327251.0000000009</v>
      </c>
    </row>
    <row r="7807" spans="6:6">
      <c r="F7807" s="1926">
        <f t="shared" si="124"/>
        <v>3327251.0000000009</v>
      </c>
    </row>
    <row r="7808" spans="6:6">
      <c r="F7808" s="1926">
        <f t="shared" si="124"/>
        <v>3327251.0000000009</v>
      </c>
    </row>
    <row r="7809" spans="6:6">
      <c r="F7809" s="1926">
        <f t="shared" si="124"/>
        <v>3327251.0000000009</v>
      </c>
    </row>
    <row r="7810" spans="6:6">
      <c r="F7810" s="1926">
        <f t="shared" si="124"/>
        <v>3327251.0000000009</v>
      </c>
    </row>
    <row r="7811" spans="6:6">
      <c r="F7811" s="1926">
        <f t="shared" si="124"/>
        <v>3327251.0000000009</v>
      </c>
    </row>
    <row r="7812" spans="6:6">
      <c r="F7812" s="1926">
        <f t="shared" si="124"/>
        <v>3327251.0000000009</v>
      </c>
    </row>
    <row r="7813" spans="6:6">
      <c r="F7813" s="1926">
        <f t="shared" si="124"/>
        <v>3327251.0000000009</v>
      </c>
    </row>
    <row r="7814" spans="6:6">
      <c r="F7814" s="1926">
        <f t="shared" si="124"/>
        <v>3327251.0000000009</v>
      </c>
    </row>
    <row r="7815" spans="6:6">
      <c r="F7815" s="1926">
        <f t="shared" ref="F7815:F7878" si="125">F7814-E7815+D7815</f>
        <v>3327251.0000000009</v>
      </c>
    </row>
    <row r="7816" spans="6:6">
      <c r="F7816" s="1926">
        <f t="shared" si="125"/>
        <v>3327251.0000000009</v>
      </c>
    </row>
    <row r="7817" spans="6:6">
      <c r="F7817" s="1926">
        <f t="shared" si="125"/>
        <v>3327251.0000000009</v>
      </c>
    </row>
    <row r="7818" spans="6:6">
      <c r="F7818" s="1926">
        <f t="shared" si="125"/>
        <v>3327251.0000000009</v>
      </c>
    </row>
    <row r="7819" spans="6:6">
      <c r="F7819" s="1926">
        <f t="shared" si="125"/>
        <v>3327251.0000000009</v>
      </c>
    </row>
    <row r="7820" spans="6:6">
      <c r="F7820" s="1926">
        <f t="shared" si="125"/>
        <v>3327251.0000000009</v>
      </c>
    </row>
    <row r="7821" spans="6:6">
      <c r="F7821" s="1926">
        <f t="shared" si="125"/>
        <v>3327251.0000000009</v>
      </c>
    </row>
    <row r="7822" spans="6:6">
      <c r="F7822" s="1926">
        <f t="shared" si="125"/>
        <v>3327251.0000000009</v>
      </c>
    </row>
    <row r="7823" spans="6:6">
      <c r="F7823" s="1926">
        <f t="shared" si="125"/>
        <v>3327251.0000000009</v>
      </c>
    </row>
    <row r="7824" spans="6:6">
      <c r="F7824" s="1926">
        <f t="shared" si="125"/>
        <v>3327251.0000000009</v>
      </c>
    </row>
    <row r="7825" spans="6:6">
      <c r="F7825" s="1926">
        <f t="shared" si="125"/>
        <v>3327251.0000000009</v>
      </c>
    </row>
    <row r="7826" spans="6:6">
      <c r="F7826" s="1926">
        <f t="shared" si="125"/>
        <v>3327251.0000000009</v>
      </c>
    </row>
    <row r="7827" spans="6:6">
      <c r="F7827" s="1926">
        <f t="shared" si="125"/>
        <v>3327251.0000000009</v>
      </c>
    </row>
    <row r="7828" spans="6:6">
      <c r="F7828" s="1926">
        <f t="shared" si="125"/>
        <v>3327251.0000000009</v>
      </c>
    </row>
    <row r="7829" spans="6:6">
      <c r="F7829" s="1926">
        <f t="shared" si="125"/>
        <v>3327251.0000000009</v>
      </c>
    </row>
    <row r="7830" spans="6:6">
      <c r="F7830" s="1926">
        <f t="shared" si="125"/>
        <v>3327251.0000000009</v>
      </c>
    </row>
    <row r="7831" spans="6:6">
      <c r="F7831" s="1926">
        <f t="shared" si="125"/>
        <v>3327251.0000000009</v>
      </c>
    </row>
    <row r="7832" spans="6:6">
      <c r="F7832" s="1926">
        <f t="shared" si="125"/>
        <v>3327251.0000000009</v>
      </c>
    </row>
    <row r="7833" spans="6:6">
      <c r="F7833" s="1926">
        <f t="shared" si="125"/>
        <v>3327251.0000000009</v>
      </c>
    </row>
    <row r="7834" spans="6:6">
      <c r="F7834" s="1926">
        <f t="shared" si="125"/>
        <v>3327251.0000000009</v>
      </c>
    </row>
    <row r="7835" spans="6:6">
      <c r="F7835" s="1926">
        <f t="shared" si="125"/>
        <v>3327251.0000000009</v>
      </c>
    </row>
    <row r="7836" spans="6:6">
      <c r="F7836" s="1926">
        <f t="shared" si="125"/>
        <v>3327251.0000000009</v>
      </c>
    </row>
    <row r="7837" spans="6:6">
      <c r="F7837" s="1926">
        <f t="shared" si="125"/>
        <v>3327251.0000000009</v>
      </c>
    </row>
    <row r="7838" spans="6:6">
      <c r="F7838" s="1926">
        <f t="shared" si="125"/>
        <v>3327251.0000000009</v>
      </c>
    </row>
    <row r="7839" spans="6:6">
      <c r="F7839" s="1926">
        <f t="shared" si="125"/>
        <v>3327251.0000000009</v>
      </c>
    </row>
    <row r="7840" spans="6:6">
      <c r="F7840" s="1926">
        <f t="shared" si="125"/>
        <v>3327251.0000000009</v>
      </c>
    </row>
    <row r="7841" spans="6:6">
      <c r="F7841" s="1926">
        <f t="shared" si="125"/>
        <v>3327251.0000000009</v>
      </c>
    </row>
    <row r="7842" spans="6:6">
      <c r="F7842" s="1926">
        <f t="shared" si="125"/>
        <v>3327251.0000000009</v>
      </c>
    </row>
    <row r="7843" spans="6:6">
      <c r="F7843" s="1926">
        <f t="shared" si="125"/>
        <v>3327251.0000000009</v>
      </c>
    </row>
    <row r="7844" spans="6:6">
      <c r="F7844" s="1926">
        <f t="shared" si="125"/>
        <v>3327251.0000000009</v>
      </c>
    </row>
    <row r="7845" spans="6:6">
      <c r="F7845" s="1926">
        <f t="shared" si="125"/>
        <v>3327251.0000000009</v>
      </c>
    </row>
    <row r="7846" spans="6:6">
      <c r="F7846" s="1926">
        <f t="shared" si="125"/>
        <v>3327251.0000000009</v>
      </c>
    </row>
    <row r="7847" spans="6:6">
      <c r="F7847" s="1926">
        <f t="shared" si="125"/>
        <v>3327251.0000000009</v>
      </c>
    </row>
    <row r="7848" spans="6:6">
      <c r="F7848" s="1926">
        <f t="shared" si="125"/>
        <v>3327251.0000000009</v>
      </c>
    </row>
    <row r="7849" spans="6:6">
      <c r="F7849" s="1926">
        <f t="shared" si="125"/>
        <v>3327251.0000000009</v>
      </c>
    </row>
    <row r="7850" spans="6:6">
      <c r="F7850" s="1926">
        <f t="shared" si="125"/>
        <v>3327251.0000000009</v>
      </c>
    </row>
    <row r="7851" spans="6:6">
      <c r="F7851" s="1926">
        <f t="shared" si="125"/>
        <v>3327251.0000000009</v>
      </c>
    </row>
    <row r="7852" spans="6:6">
      <c r="F7852" s="1926">
        <f t="shared" si="125"/>
        <v>3327251.0000000009</v>
      </c>
    </row>
    <row r="7853" spans="6:6">
      <c r="F7853" s="1926">
        <f t="shared" si="125"/>
        <v>3327251.0000000009</v>
      </c>
    </row>
    <row r="7854" spans="6:6">
      <c r="F7854" s="1926">
        <f t="shared" si="125"/>
        <v>3327251.0000000009</v>
      </c>
    </row>
    <row r="7855" spans="6:6">
      <c r="F7855" s="1926">
        <f t="shared" si="125"/>
        <v>3327251.0000000009</v>
      </c>
    </row>
    <row r="7856" spans="6:6">
      <c r="F7856" s="1926">
        <f t="shared" si="125"/>
        <v>3327251.0000000009</v>
      </c>
    </row>
    <row r="7857" spans="6:6">
      <c r="F7857" s="1926">
        <f t="shared" si="125"/>
        <v>3327251.0000000009</v>
      </c>
    </row>
    <row r="7858" spans="6:6">
      <c r="F7858" s="1926">
        <f t="shared" si="125"/>
        <v>3327251.0000000009</v>
      </c>
    </row>
    <row r="7859" spans="6:6">
      <c r="F7859" s="1926">
        <f t="shared" si="125"/>
        <v>3327251.0000000009</v>
      </c>
    </row>
    <row r="7860" spans="6:6">
      <c r="F7860" s="1926">
        <f t="shared" si="125"/>
        <v>3327251.0000000009</v>
      </c>
    </row>
    <row r="7861" spans="6:6">
      <c r="F7861" s="1926">
        <f t="shared" si="125"/>
        <v>3327251.0000000009</v>
      </c>
    </row>
    <row r="7862" spans="6:6">
      <c r="F7862" s="1926">
        <f t="shared" si="125"/>
        <v>3327251.0000000009</v>
      </c>
    </row>
    <row r="7863" spans="6:6">
      <c r="F7863" s="1926">
        <f t="shared" si="125"/>
        <v>3327251.0000000009</v>
      </c>
    </row>
    <row r="7864" spans="6:6">
      <c r="F7864" s="1926">
        <f t="shared" si="125"/>
        <v>3327251.0000000009</v>
      </c>
    </row>
    <row r="7865" spans="6:6">
      <c r="F7865" s="1926">
        <f t="shared" si="125"/>
        <v>3327251.0000000009</v>
      </c>
    </row>
    <row r="7866" spans="6:6">
      <c r="F7866" s="1926">
        <f t="shared" si="125"/>
        <v>3327251.0000000009</v>
      </c>
    </row>
    <row r="7867" spans="6:6">
      <c r="F7867" s="1926">
        <f t="shared" si="125"/>
        <v>3327251.0000000009</v>
      </c>
    </row>
    <row r="7868" spans="6:6">
      <c r="F7868" s="1926">
        <f t="shared" si="125"/>
        <v>3327251.0000000009</v>
      </c>
    </row>
    <row r="7869" spans="6:6">
      <c r="F7869" s="1926">
        <f t="shared" si="125"/>
        <v>3327251.0000000009</v>
      </c>
    </row>
    <row r="7870" spans="6:6">
      <c r="F7870" s="1926">
        <f t="shared" si="125"/>
        <v>3327251.0000000009</v>
      </c>
    </row>
    <row r="7871" spans="6:6">
      <c r="F7871" s="1926">
        <f t="shared" si="125"/>
        <v>3327251.0000000009</v>
      </c>
    </row>
    <row r="7872" spans="6:6">
      <c r="F7872" s="1926">
        <f t="shared" si="125"/>
        <v>3327251.0000000009</v>
      </c>
    </row>
    <row r="7873" spans="6:6">
      <c r="F7873" s="1926">
        <f t="shared" si="125"/>
        <v>3327251.0000000009</v>
      </c>
    </row>
    <row r="7874" spans="6:6">
      <c r="F7874" s="1926">
        <f t="shared" si="125"/>
        <v>3327251.0000000009</v>
      </c>
    </row>
    <row r="7875" spans="6:6">
      <c r="F7875" s="1926">
        <f t="shared" si="125"/>
        <v>3327251.0000000009</v>
      </c>
    </row>
    <row r="7876" spans="6:6">
      <c r="F7876" s="1926">
        <f t="shared" si="125"/>
        <v>3327251.0000000009</v>
      </c>
    </row>
    <row r="7877" spans="6:6">
      <c r="F7877" s="1926">
        <f t="shared" si="125"/>
        <v>3327251.0000000009</v>
      </c>
    </row>
    <row r="7878" spans="6:6">
      <c r="F7878" s="1926">
        <f t="shared" si="125"/>
        <v>3327251.0000000009</v>
      </c>
    </row>
    <row r="7879" spans="6:6">
      <c r="F7879" s="1926">
        <f t="shared" ref="F7879:F7942" si="126">F7878-E7879+D7879</f>
        <v>3327251.0000000009</v>
      </c>
    </row>
    <row r="7880" spans="6:6">
      <c r="F7880" s="1926">
        <f t="shared" si="126"/>
        <v>3327251.0000000009</v>
      </c>
    </row>
    <row r="7881" spans="6:6">
      <c r="F7881" s="1926">
        <f t="shared" si="126"/>
        <v>3327251.0000000009</v>
      </c>
    </row>
    <row r="7882" spans="6:6">
      <c r="F7882" s="1926">
        <f t="shared" si="126"/>
        <v>3327251.0000000009</v>
      </c>
    </row>
    <row r="7883" spans="6:6">
      <c r="F7883" s="1926">
        <f t="shared" si="126"/>
        <v>3327251.0000000009</v>
      </c>
    </row>
    <row r="7884" spans="6:6">
      <c r="F7884" s="1926">
        <f t="shared" si="126"/>
        <v>3327251.0000000009</v>
      </c>
    </row>
    <row r="7885" spans="6:6">
      <c r="F7885" s="1926">
        <f t="shared" si="126"/>
        <v>3327251.0000000009</v>
      </c>
    </row>
    <row r="7886" spans="6:6">
      <c r="F7886" s="1926">
        <f t="shared" si="126"/>
        <v>3327251.0000000009</v>
      </c>
    </row>
    <row r="7887" spans="6:6">
      <c r="F7887" s="1926">
        <f t="shared" si="126"/>
        <v>3327251.0000000009</v>
      </c>
    </row>
    <row r="7888" spans="6:6">
      <c r="F7888" s="1926">
        <f t="shared" si="126"/>
        <v>3327251.0000000009</v>
      </c>
    </row>
    <row r="7889" spans="6:6">
      <c r="F7889" s="1926">
        <f t="shared" si="126"/>
        <v>3327251.0000000009</v>
      </c>
    </row>
    <row r="7890" spans="6:6">
      <c r="F7890" s="1926">
        <f t="shared" si="126"/>
        <v>3327251.0000000009</v>
      </c>
    </row>
    <row r="7891" spans="6:6">
      <c r="F7891" s="1926">
        <f t="shared" si="126"/>
        <v>3327251.0000000009</v>
      </c>
    </row>
    <row r="7892" spans="6:6">
      <c r="F7892" s="1926">
        <f t="shared" si="126"/>
        <v>3327251.0000000009</v>
      </c>
    </row>
    <row r="7893" spans="6:6">
      <c r="F7893" s="1926">
        <f t="shared" si="126"/>
        <v>3327251.0000000009</v>
      </c>
    </row>
    <row r="7894" spans="6:6">
      <c r="F7894" s="1926">
        <f t="shared" si="126"/>
        <v>3327251.0000000009</v>
      </c>
    </row>
    <row r="7895" spans="6:6">
      <c r="F7895" s="1926">
        <f t="shared" si="126"/>
        <v>3327251.0000000009</v>
      </c>
    </row>
    <row r="7896" spans="6:6">
      <c r="F7896" s="1926">
        <f t="shared" si="126"/>
        <v>3327251.0000000009</v>
      </c>
    </row>
    <row r="7897" spans="6:6">
      <c r="F7897" s="1926">
        <f t="shared" si="126"/>
        <v>3327251.0000000009</v>
      </c>
    </row>
    <row r="7898" spans="6:6">
      <c r="F7898" s="1926">
        <f t="shared" si="126"/>
        <v>3327251.0000000009</v>
      </c>
    </row>
    <row r="7899" spans="6:6">
      <c r="F7899" s="1926">
        <f t="shared" si="126"/>
        <v>3327251.0000000009</v>
      </c>
    </row>
    <row r="7900" spans="6:6">
      <c r="F7900" s="1926">
        <f t="shared" si="126"/>
        <v>3327251.0000000009</v>
      </c>
    </row>
    <row r="7901" spans="6:6">
      <c r="F7901" s="1926">
        <f t="shared" si="126"/>
        <v>3327251.0000000009</v>
      </c>
    </row>
    <row r="7902" spans="6:6">
      <c r="F7902" s="1926">
        <f t="shared" si="126"/>
        <v>3327251.0000000009</v>
      </c>
    </row>
    <row r="7903" spans="6:6">
      <c r="F7903" s="1926">
        <f t="shared" si="126"/>
        <v>3327251.0000000009</v>
      </c>
    </row>
    <row r="7904" spans="6:6">
      <c r="F7904" s="1926">
        <f t="shared" si="126"/>
        <v>3327251.0000000009</v>
      </c>
    </row>
    <row r="7905" spans="6:6">
      <c r="F7905" s="1926">
        <f t="shared" si="126"/>
        <v>3327251.0000000009</v>
      </c>
    </row>
    <row r="7906" spans="6:6">
      <c r="F7906" s="1926">
        <f t="shared" si="126"/>
        <v>3327251.0000000009</v>
      </c>
    </row>
    <row r="7907" spans="6:6">
      <c r="F7907" s="1926">
        <f t="shared" si="126"/>
        <v>3327251.0000000009</v>
      </c>
    </row>
    <row r="7908" spans="6:6">
      <c r="F7908" s="1926">
        <f t="shared" si="126"/>
        <v>3327251.0000000009</v>
      </c>
    </row>
    <row r="7909" spans="6:6">
      <c r="F7909" s="1926">
        <f t="shared" si="126"/>
        <v>3327251.0000000009</v>
      </c>
    </row>
    <row r="7910" spans="6:6">
      <c r="F7910" s="1926">
        <f t="shared" si="126"/>
        <v>3327251.0000000009</v>
      </c>
    </row>
    <row r="7911" spans="6:6">
      <c r="F7911" s="1926">
        <f t="shared" si="126"/>
        <v>3327251.0000000009</v>
      </c>
    </row>
    <row r="7912" spans="6:6">
      <c r="F7912" s="1926">
        <f t="shared" si="126"/>
        <v>3327251.0000000009</v>
      </c>
    </row>
    <row r="7913" spans="6:6">
      <c r="F7913" s="1926">
        <f t="shared" si="126"/>
        <v>3327251.0000000009</v>
      </c>
    </row>
    <row r="7914" spans="6:6">
      <c r="F7914" s="1926">
        <f t="shared" si="126"/>
        <v>3327251.0000000009</v>
      </c>
    </row>
    <row r="7915" spans="6:6">
      <c r="F7915" s="1926">
        <f t="shared" si="126"/>
        <v>3327251.0000000009</v>
      </c>
    </row>
    <row r="7916" spans="6:6">
      <c r="F7916" s="1926">
        <f t="shared" si="126"/>
        <v>3327251.0000000009</v>
      </c>
    </row>
    <row r="7917" spans="6:6">
      <c r="F7917" s="1926">
        <f t="shared" si="126"/>
        <v>3327251.0000000009</v>
      </c>
    </row>
    <row r="7918" spans="6:6">
      <c r="F7918" s="1926">
        <f t="shared" si="126"/>
        <v>3327251.0000000009</v>
      </c>
    </row>
    <row r="7919" spans="6:6">
      <c r="F7919" s="1926">
        <f t="shared" si="126"/>
        <v>3327251.0000000009</v>
      </c>
    </row>
    <row r="7920" spans="6:6">
      <c r="F7920" s="1926">
        <f t="shared" si="126"/>
        <v>3327251.0000000009</v>
      </c>
    </row>
    <row r="7921" spans="6:6">
      <c r="F7921" s="1926">
        <f t="shared" si="126"/>
        <v>3327251.0000000009</v>
      </c>
    </row>
    <row r="7922" spans="6:6">
      <c r="F7922" s="1926">
        <f t="shared" si="126"/>
        <v>3327251.0000000009</v>
      </c>
    </row>
    <row r="7923" spans="6:6">
      <c r="F7923" s="1926">
        <f t="shared" si="126"/>
        <v>3327251.0000000009</v>
      </c>
    </row>
    <row r="7924" spans="6:6">
      <c r="F7924" s="1926">
        <f t="shared" si="126"/>
        <v>3327251.0000000009</v>
      </c>
    </row>
    <row r="7925" spans="6:6">
      <c r="F7925" s="1926">
        <f t="shared" si="126"/>
        <v>3327251.0000000009</v>
      </c>
    </row>
    <row r="7926" spans="6:6">
      <c r="F7926" s="1926">
        <f t="shared" si="126"/>
        <v>3327251.0000000009</v>
      </c>
    </row>
    <row r="7927" spans="6:6">
      <c r="F7927" s="1926">
        <f t="shared" si="126"/>
        <v>3327251.0000000009</v>
      </c>
    </row>
    <row r="7928" spans="6:6">
      <c r="F7928" s="1926">
        <f t="shared" si="126"/>
        <v>3327251.0000000009</v>
      </c>
    </row>
    <row r="7929" spans="6:6">
      <c r="F7929" s="1926">
        <f t="shared" si="126"/>
        <v>3327251.0000000009</v>
      </c>
    </row>
    <row r="7930" spans="6:6">
      <c r="F7930" s="1926">
        <f t="shared" si="126"/>
        <v>3327251.0000000009</v>
      </c>
    </row>
    <row r="7931" spans="6:6">
      <c r="F7931" s="1926">
        <f t="shared" si="126"/>
        <v>3327251.0000000009</v>
      </c>
    </row>
    <row r="7932" spans="6:6">
      <c r="F7932" s="1926">
        <f t="shared" si="126"/>
        <v>3327251.0000000009</v>
      </c>
    </row>
    <row r="7933" spans="6:6">
      <c r="F7933" s="1926">
        <f t="shared" si="126"/>
        <v>3327251.0000000009</v>
      </c>
    </row>
    <row r="7934" spans="6:6">
      <c r="F7934" s="1926">
        <f t="shared" si="126"/>
        <v>3327251.0000000009</v>
      </c>
    </row>
    <row r="7935" spans="6:6">
      <c r="F7935" s="1926">
        <f t="shared" si="126"/>
        <v>3327251.0000000009</v>
      </c>
    </row>
    <row r="7936" spans="6:6">
      <c r="F7936" s="1926">
        <f t="shared" si="126"/>
        <v>3327251.0000000009</v>
      </c>
    </row>
    <row r="7937" spans="6:6">
      <c r="F7937" s="1926">
        <f t="shared" si="126"/>
        <v>3327251.0000000009</v>
      </c>
    </row>
    <row r="7938" spans="6:6">
      <c r="F7938" s="1926">
        <f t="shared" si="126"/>
        <v>3327251.0000000009</v>
      </c>
    </row>
    <row r="7939" spans="6:6">
      <c r="F7939" s="1926">
        <f t="shared" si="126"/>
        <v>3327251.0000000009</v>
      </c>
    </row>
    <row r="7940" spans="6:6">
      <c r="F7940" s="1926">
        <f t="shared" si="126"/>
        <v>3327251.0000000009</v>
      </c>
    </row>
    <row r="7941" spans="6:6">
      <c r="F7941" s="1926">
        <f t="shared" si="126"/>
        <v>3327251.0000000009</v>
      </c>
    </row>
    <row r="7942" spans="6:6">
      <c r="F7942" s="1926">
        <f t="shared" si="126"/>
        <v>3327251.0000000009</v>
      </c>
    </row>
    <row r="7943" spans="6:6">
      <c r="F7943" s="1926">
        <f t="shared" ref="F7943:F8006" si="127">F7942-E7943+D7943</f>
        <v>3327251.0000000009</v>
      </c>
    </row>
    <row r="7944" spans="6:6">
      <c r="F7944" s="1926">
        <f t="shared" si="127"/>
        <v>3327251.0000000009</v>
      </c>
    </row>
    <row r="7945" spans="6:6">
      <c r="F7945" s="1926">
        <f t="shared" si="127"/>
        <v>3327251.0000000009</v>
      </c>
    </row>
    <row r="7946" spans="6:6">
      <c r="F7946" s="1926">
        <f t="shared" si="127"/>
        <v>3327251.0000000009</v>
      </c>
    </row>
    <row r="7947" spans="6:6">
      <c r="F7947" s="1926">
        <f t="shared" si="127"/>
        <v>3327251.0000000009</v>
      </c>
    </row>
    <row r="7948" spans="6:6">
      <c r="F7948" s="1926">
        <f t="shared" si="127"/>
        <v>3327251.0000000009</v>
      </c>
    </row>
    <row r="7949" spans="6:6">
      <c r="F7949" s="1926">
        <f t="shared" si="127"/>
        <v>3327251.0000000009</v>
      </c>
    </row>
    <row r="7950" spans="6:6">
      <c r="F7950" s="1926">
        <f t="shared" si="127"/>
        <v>3327251.0000000009</v>
      </c>
    </row>
    <row r="7951" spans="6:6">
      <c r="F7951" s="1926">
        <f t="shared" si="127"/>
        <v>3327251.0000000009</v>
      </c>
    </row>
    <row r="7952" spans="6:6">
      <c r="F7952" s="1926">
        <f t="shared" si="127"/>
        <v>3327251.0000000009</v>
      </c>
    </row>
    <row r="7953" spans="6:6">
      <c r="F7953" s="1926">
        <f t="shared" si="127"/>
        <v>3327251.0000000009</v>
      </c>
    </row>
    <row r="7954" spans="6:6">
      <c r="F7954" s="1926">
        <f t="shared" si="127"/>
        <v>3327251.0000000009</v>
      </c>
    </row>
    <row r="7955" spans="6:6">
      <c r="F7955" s="1926">
        <f t="shared" si="127"/>
        <v>3327251.0000000009</v>
      </c>
    </row>
    <row r="7956" spans="6:6">
      <c r="F7956" s="1926">
        <f t="shared" si="127"/>
        <v>3327251.0000000009</v>
      </c>
    </row>
    <row r="7957" spans="6:6">
      <c r="F7957" s="1926">
        <f t="shared" si="127"/>
        <v>3327251.0000000009</v>
      </c>
    </row>
    <row r="7958" spans="6:6">
      <c r="F7958" s="1926">
        <f t="shared" si="127"/>
        <v>3327251.0000000009</v>
      </c>
    </row>
    <row r="7959" spans="6:6">
      <c r="F7959" s="1926">
        <f t="shared" si="127"/>
        <v>3327251.0000000009</v>
      </c>
    </row>
    <row r="7960" spans="6:6">
      <c r="F7960" s="1926">
        <f t="shared" si="127"/>
        <v>3327251.0000000009</v>
      </c>
    </row>
    <row r="7961" spans="6:6">
      <c r="F7961" s="1926">
        <f t="shared" si="127"/>
        <v>3327251.0000000009</v>
      </c>
    </row>
    <row r="7962" spans="6:6">
      <c r="F7962" s="1926">
        <f t="shared" si="127"/>
        <v>3327251.0000000009</v>
      </c>
    </row>
    <row r="7963" spans="6:6">
      <c r="F7963" s="1926">
        <f t="shared" si="127"/>
        <v>3327251.0000000009</v>
      </c>
    </row>
    <row r="7964" spans="6:6">
      <c r="F7964" s="1926">
        <f t="shared" si="127"/>
        <v>3327251.0000000009</v>
      </c>
    </row>
    <row r="7965" spans="6:6">
      <c r="F7965" s="1926">
        <f t="shared" si="127"/>
        <v>3327251.0000000009</v>
      </c>
    </row>
    <row r="7966" spans="6:6">
      <c r="F7966" s="1926">
        <f t="shared" si="127"/>
        <v>3327251.0000000009</v>
      </c>
    </row>
    <row r="7967" spans="6:6">
      <c r="F7967" s="1926">
        <f t="shared" si="127"/>
        <v>3327251.0000000009</v>
      </c>
    </row>
    <row r="7968" spans="6:6">
      <c r="F7968" s="1926">
        <f t="shared" si="127"/>
        <v>3327251.0000000009</v>
      </c>
    </row>
    <row r="7969" spans="6:6">
      <c r="F7969" s="1926">
        <f t="shared" si="127"/>
        <v>3327251.0000000009</v>
      </c>
    </row>
    <row r="7970" spans="6:6">
      <c r="F7970" s="1926">
        <f t="shared" si="127"/>
        <v>3327251.0000000009</v>
      </c>
    </row>
    <row r="7971" spans="6:6">
      <c r="F7971" s="1926">
        <f t="shared" si="127"/>
        <v>3327251.0000000009</v>
      </c>
    </row>
    <row r="7972" spans="6:6">
      <c r="F7972" s="1926">
        <f t="shared" si="127"/>
        <v>3327251.0000000009</v>
      </c>
    </row>
    <row r="7973" spans="6:6">
      <c r="F7973" s="1926">
        <f t="shared" si="127"/>
        <v>3327251.0000000009</v>
      </c>
    </row>
    <row r="7974" spans="6:6">
      <c r="F7974" s="1926">
        <f t="shared" si="127"/>
        <v>3327251.0000000009</v>
      </c>
    </row>
    <row r="7975" spans="6:6">
      <c r="F7975" s="1926">
        <f t="shared" si="127"/>
        <v>3327251.0000000009</v>
      </c>
    </row>
    <row r="7976" spans="6:6">
      <c r="F7976" s="1926">
        <f t="shared" si="127"/>
        <v>3327251.0000000009</v>
      </c>
    </row>
    <row r="7977" spans="6:6">
      <c r="F7977" s="1926">
        <f t="shared" si="127"/>
        <v>3327251.0000000009</v>
      </c>
    </row>
    <row r="7978" spans="6:6">
      <c r="F7978" s="1926">
        <f t="shared" si="127"/>
        <v>3327251.0000000009</v>
      </c>
    </row>
    <row r="7979" spans="6:6">
      <c r="F7979" s="1926">
        <f t="shared" si="127"/>
        <v>3327251.0000000009</v>
      </c>
    </row>
    <row r="7980" spans="6:6">
      <c r="F7980" s="1926">
        <f t="shared" si="127"/>
        <v>3327251.0000000009</v>
      </c>
    </row>
    <row r="7981" spans="6:6">
      <c r="F7981" s="1926">
        <f t="shared" si="127"/>
        <v>3327251.0000000009</v>
      </c>
    </row>
    <row r="7982" spans="6:6">
      <c r="F7982" s="1926">
        <f t="shared" si="127"/>
        <v>3327251.0000000009</v>
      </c>
    </row>
    <row r="7983" spans="6:6">
      <c r="F7983" s="1926">
        <f t="shared" si="127"/>
        <v>3327251.0000000009</v>
      </c>
    </row>
    <row r="7984" spans="6:6">
      <c r="F7984" s="1926">
        <f t="shared" si="127"/>
        <v>3327251.0000000009</v>
      </c>
    </row>
    <row r="7985" spans="6:6">
      <c r="F7985" s="1926">
        <f t="shared" si="127"/>
        <v>3327251.0000000009</v>
      </c>
    </row>
    <row r="7986" spans="6:6">
      <c r="F7986" s="1926">
        <f t="shared" si="127"/>
        <v>3327251.0000000009</v>
      </c>
    </row>
    <row r="7987" spans="6:6">
      <c r="F7987" s="1926">
        <f t="shared" si="127"/>
        <v>3327251.0000000009</v>
      </c>
    </row>
    <row r="7988" spans="6:6">
      <c r="F7988" s="1926">
        <f t="shared" si="127"/>
        <v>3327251.0000000009</v>
      </c>
    </row>
    <row r="7989" spans="6:6">
      <c r="F7989" s="1926">
        <f t="shared" si="127"/>
        <v>3327251.0000000009</v>
      </c>
    </row>
    <row r="7990" spans="6:6">
      <c r="F7990" s="1926">
        <f t="shared" si="127"/>
        <v>3327251.0000000009</v>
      </c>
    </row>
    <row r="7991" spans="6:6">
      <c r="F7991" s="1926">
        <f t="shared" si="127"/>
        <v>3327251.0000000009</v>
      </c>
    </row>
    <row r="7992" spans="6:6">
      <c r="F7992" s="1926">
        <f t="shared" si="127"/>
        <v>3327251.0000000009</v>
      </c>
    </row>
    <row r="7993" spans="6:6">
      <c r="F7993" s="1926">
        <f t="shared" si="127"/>
        <v>3327251.0000000009</v>
      </c>
    </row>
    <row r="7994" spans="6:6">
      <c r="F7994" s="1926">
        <f t="shared" si="127"/>
        <v>3327251.0000000009</v>
      </c>
    </row>
    <row r="7995" spans="6:6">
      <c r="F7995" s="1926">
        <f t="shared" si="127"/>
        <v>3327251.0000000009</v>
      </c>
    </row>
    <row r="7996" spans="6:6">
      <c r="F7996" s="1926">
        <f t="shared" si="127"/>
        <v>3327251.0000000009</v>
      </c>
    </row>
    <row r="7997" spans="6:6">
      <c r="F7997" s="1926">
        <f t="shared" si="127"/>
        <v>3327251.0000000009</v>
      </c>
    </row>
    <row r="7998" spans="6:6">
      <c r="F7998" s="1926">
        <f t="shared" si="127"/>
        <v>3327251.0000000009</v>
      </c>
    </row>
    <row r="7999" spans="6:6">
      <c r="F7999" s="1926">
        <f t="shared" si="127"/>
        <v>3327251.0000000009</v>
      </c>
    </row>
    <row r="8000" spans="6:6">
      <c r="F8000" s="1926">
        <f t="shared" si="127"/>
        <v>3327251.0000000009</v>
      </c>
    </row>
    <row r="8001" spans="6:6">
      <c r="F8001" s="1926">
        <f t="shared" si="127"/>
        <v>3327251.0000000009</v>
      </c>
    </row>
    <row r="8002" spans="6:6">
      <c r="F8002" s="1926">
        <f t="shared" si="127"/>
        <v>3327251.0000000009</v>
      </c>
    </row>
    <row r="8003" spans="6:6">
      <c r="F8003" s="1926">
        <f t="shared" si="127"/>
        <v>3327251.0000000009</v>
      </c>
    </row>
    <row r="8004" spans="6:6">
      <c r="F8004" s="1926">
        <f t="shared" si="127"/>
        <v>3327251.0000000009</v>
      </c>
    </row>
    <row r="8005" spans="6:6">
      <c r="F8005" s="1926">
        <f t="shared" si="127"/>
        <v>3327251.0000000009</v>
      </c>
    </row>
    <row r="8006" spans="6:6">
      <c r="F8006" s="1926">
        <f t="shared" si="127"/>
        <v>3327251.0000000009</v>
      </c>
    </row>
    <row r="8007" spans="6:6">
      <c r="F8007" s="1926">
        <f t="shared" ref="F8007:F8070" si="128">F8006-E8007+D8007</f>
        <v>3327251.0000000009</v>
      </c>
    </row>
    <row r="8008" spans="6:6">
      <c r="F8008" s="1926">
        <f t="shared" si="128"/>
        <v>3327251.0000000009</v>
      </c>
    </row>
    <row r="8009" spans="6:6">
      <c r="F8009" s="1926">
        <f t="shared" si="128"/>
        <v>3327251.0000000009</v>
      </c>
    </row>
    <row r="8010" spans="6:6">
      <c r="F8010" s="1926">
        <f t="shared" si="128"/>
        <v>3327251.0000000009</v>
      </c>
    </row>
    <row r="8011" spans="6:6">
      <c r="F8011" s="1926">
        <f t="shared" si="128"/>
        <v>3327251.0000000009</v>
      </c>
    </row>
    <row r="8012" spans="6:6">
      <c r="F8012" s="1926">
        <f t="shared" si="128"/>
        <v>3327251.0000000009</v>
      </c>
    </row>
    <row r="8013" spans="6:6">
      <c r="F8013" s="1926">
        <f t="shared" si="128"/>
        <v>3327251.0000000009</v>
      </c>
    </row>
    <row r="8014" spans="6:6">
      <c r="F8014" s="1926">
        <f t="shared" si="128"/>
        <v>3327251.0000000009</v>
      </c>
    </row>
    <row r="8015" spans="6:6">
      <c r="F8015" s="1926">
        <f t="shared" si="128"/>
        <v>3327251.0000000009</v>
      </c>
    </row>
    <row r="8016" spans="6:6">
      <c r="F8016" s="1926">
        <f t="shared" si="128"/>
        <v>3327251.0000000009</v>
      </c>
    </row>
    <row r="8017" spans="6:6">
      <c r="F8017" s="1926">
        <f t="shared" si="128"/>
        <v>3327251.0000000009</v>
      </c>
    </row>
    <row r="8018" spans="6:6">
      <c r="F8018" s="1926">
        <f t="shared" si="128"/>
        <v>3327251.0000000009</v>
      </c>
    </row>
    <row r="8019" spans="6:6">
      <c r="F8019" s="1926">
        <f t="shared" si="128"/>
        <v>3327251.0000000009</v>
      </c>
    </row>
    <row r="8020" spans="6:6">
      <c r="F8020" s="1926">
        <f t="shared" si="128"/>
        <v>3327251.0000000009</v>
      </c>
    </row>
    <row r="8021" spans="6:6">
      <c r="F8021" s="1926">
        <f t="shared" si="128"/>
        <v>3327251.0000000009</v>
      </c>
    </row>
    <row r="8022" spans="6:6">
      <c r="F8022" s="1926">
        <f t="shared" si="128"/>
        <v>3327251.0000000009</v>
      </c>
    </row>
    <row r="8023" spans="6:6">
      <c r="F8023" s="1926">
        <f t="shared" si="128"/>
        <v>3327251.0000000009</v>
      </c>
    </row>
    <row r="8024" spans="6:6">
      <c r="F8024" s="1926">
        <f t="shared" si="128"/>
        <v>3327251.0000000009</v>
      </c>
    </row>
    <row r="8025" spans="6:6">
      <c r="F8025" s="1926">
        <f t="shared" si="128"/>
        <v>3327251.0000000009</v>
      </c>
    </row>
    <row r="8026" spans="6:6">
      <c r="F8026" s="1926">
        <f t="shared" si="128"/>
        <v>3327251.0000000009</v>
      </c>
    </row>
    <row r="8027" spans="6:6">
      <c r="F8027" s="1926">
        <f t="shared" si="128"/>
        <v>3327251.0000000009</v>
      </c>
    </row>
    <row r="8028" spans="6:6">
      <c r="F8028" s="1926">
        <f t="shared" si="128"/>
        <v>3327251.0000000009</v>
      </c>
    </row>
    <row r="8029" spans="6:6">
      <c r="F8029" s="1926">
        <f t="shared" si="128"/>
        <v>3327251.0000000009</v>
      </c>
    </row>
    <row r="8030" spans="6:6">
      <c r="F8030" s="1926">
        <f t="shared" si="128"/>
        <v>3327251.0000000009</v>
      </c>
    </row>
    <row r="8031" spans="6:6">
      <c r="F8031" s="1926">
        <f t="shared" si="128"/>
        <v>3327251.0000000009</v>
      </c>
    </row>
    <row r="8032" spans="6:6">
      <c r="F8032" s="1926">
        <f t="shared" si="128"/>
        <v>3327251.0000000009</v>
      </c>
    </row>
    <row r="8033" spans="6:6">
      <c r="F8033" s="1926">
        <f t="shared" si="128"/>
        <v>3327251.0000000009</v>
      </c>
    </row>
    <row r="8034" spans="6:6">
      <c r="F8034" s="1926">
        <f t="shared" si="128"/>
        <v>3327251.0000000009</v>
      </c>
    </row>
    <row r="8035" spans="6:6">
      <c r="F8035" s="1926">
        <f t="shared" si="128"/>
        <v>3327251.0000000009</v>
      </c>
    </row>
    <row r="8036" spans="6:6">
      <c r="F8036" s="1926">
        <f t="shared" si="128"/>
        <v>3327251.0000000009</v>
      </c>
    </row>
    <row r="8037" spans="6:6">
      <c r="F8037" s="1926">
        <f t="shared" si="128"/>
        <v>3327251.0000000009</v>
      </c>
    </row>
    <row r="8038" spans="6:6">
      <c r="F8038" s="1926">
        <f t="shared" si="128"/>
        <v>3327251.0000000009</v>
      </c>
    </row>
    <row r="8039" spans="6:6">
      <c r="F8039" s="1926">
        <f t="shared" si="128"/>
        <v>3327251.0000000009</v>
      </c>
    </row>
    <row r="8040" spans="6:6">
      <c r="F8040" s="1926">
        <f t="shared" si="128"/>
        <v>3327251.0000000009</v>
      </c>
    </row>
    <row r="8041" spans="6:6">
      <c r="F8041" s="1926">
        <f t="shared" si="128"/>
        <v>3327251.0000000009</v>
      </c>
    </row>
    <row r="8042" spans="6:6">
      <c r="F8042" s="1926">
        <f t="shared" si="128"/>
        <v>3327251.0000000009</v>
      </c>
    </row>
    <row r="8043" spans="6:6">
      <c r="F8043" s="1926">
        <f t="shared" si="128"/>
        <v>3327251.0000000009</v>
      </c>
    </row>
    <row r="8044" spans="6:6">
      <c r="F8044" s="1926">
        <f t="shared" si="128"/>
        <v>3327251.0000000009</v>
      </c>
    </row>
    <row r="8045" spans="6:6">
      <c r="F8045" s="1926">
        <f t="shared" si="128"/>
        <v>3327251.0000000009</v>
      </c>
    </row>
    <row r="8046" spans="6:6">
      <c r="F8046" s="1926">
        <f t="shared" si="128"/>
        <v>3327251.0000000009</v>
      </c>
    </row>
    <row r="8047" spans="6:6">
      <c r="F8047" s="1926">
        <f t="shared" si="128"/>
        <v>3327251.0000000009</v>
      </c>
    </row>
    <row r="8048" spans="6:6">
      <c r="F8048" s="1926">
        <f t="shared" si="128"/>
        <v>3327251.0000000009</v>
      </c>
    </row>
    <row r="8049" spans="6:6">
      <c r="F8049" s="1926">
        <f t="shared" si="128"/>
        <v>3327251.0000000009</v>
      </c>
    </row>
    <row r="8050" spans="6:6">
      <c r="F8050" s="1926">
        <f t="shared" si="128"/>
        <v>3327251.0000000009</v>
      </c>
    </row>
    <row r="8051" spans="6:6">
      <c r="F8051" s="1926">
        <f t="shared" si="128"/>
        <v>3327251.0000000009</v>
      </c>
    </row>
    <row r="8052" spans="6:6">
      <c r="F8052" s="1926">
        <f t="shared" si="128"/>
        <v>3327251.0000000009</v>
      </c>
    </row>
    <row r="8053" spans="6:6">
      <c r="F8053" s="1926">
        <f t="shared" si="128"/>
        <v>3327251.0000000009</v>
      </c>
    </row>
    <row r="8054" spans="6:6">
      <c r="F8054" s="1926">
        <f t="shared" si="128"/>
        <v>3327251.0000000009</v>
      </c>
    </row>
    <row r="8055" spans="6:6">
      <c r="F8055" s="1926">
        <f t="shared" si="128"/>
        <v>3327251.0000000009</v>
      </c>
    </row>
    <row r="8056" spans="6:6">
      <c r="F8056" s="1926">
        <f t="shared" si="128"/>
        <v>3327251.0000000009</v>
      </c>
    </row>
    <row r="8057" spans="6:6">
      <c r="F8057" s="1926">
        <f t="shared" si="128"/>
        <v>3327251.0000000009</v>
      </c>
    </row>
    <row r="8058" spans="6:6">
      <c r="F8058" s="1926">
        <f t="shared" si="128"/>
        <v>3327251.0000000009</v>
      </c>
    </row>
    <row r="8059" spans="6:6">
      <c r="F8059" s="1926">
        <f t="shared" si="128"/>
        <v>3327251.0000000009</v>
      </c>
    </row>
    <row r="8060" spans="6:6">
      <c r="F8060" s="1926">
        <f t="shared" si="128"/>
        <v>3327251.0000000009</v>
      </c>
    </row>
    <row r="8061" spans="6:6">
      <c r="F8061" s="1926">
        <f t="shared" si="128"/>
        <v>3327251.0000000009</v>
      </c>
    </row>
    <row r="8062" spans="6:6">
      <c r="F8062" s="1926">
        <f t="shared" si="128"/>
        <v>3327251.0000000009</v>
      </c>
    </row>
    <row r="8063" spans="6:6">
      <c r="F8063" s="1926">
        <f t="shared" si="128"/>
        <v>3327251.0000000009</v>
      </c>
    </row>
    <row r="8064" spans="6:6">
      <c r="F8064" s="1926">
        <f t="shared" si="128"/>
        <v>3327251.0000000009</v>
      </c>
    </row>
    <row r="8065" spans="6:6">
      <c r="F8065" s="1926">
        <f t="shared" si="128"/>
        <v>3327251.0000000009</v>
      </c>
    </row>
    <row r="8066" spans="6:6">
      <c r="F8066" s="1926">
        <f t="shared" si="128"/>
        <v>3327251.0000000009</v>
      </c>
    </row>
    <row r="8067" spans="6:6">
      <c r="F8067" s="1926">
        <f t="shared" si="128"/>
        <v>3327251.0000000009</v>
      </c>
    </row>
    <row r="8068" spans="6:6">
      <c r="F8068" s="1926">
        <f t="shared" si="128"/>
        <v>3327251.0000000009</v>
      </c>
    </row>
    <row r="8069" spans="6:6">
      <c r="F8069" s="1926">
        <f t="shared" si="128"/>
        <v>3327251.0000000009</v>
      </c>
    </row>
    <row r="8070" spans="6:6">
      <c r="F8070" s="1926">
        <f t="shared" si="128"/>
        <v>3327251.0000000009</v>
      </c>
    </row>
    <row r="8071" spans="6:6">
      <c r="F8071" s="1926">
        <f t="shared" ref="F8071:F8134" si="129">F8070-E8071+D8071</f>
        <v>3327251.0000000009</v>
      </c>
    </row>
    <row r="8072" spans="6:6">
      <c r="F8072" s="1926">
        <f t="shared" si="129"/>
        <v>3327251.0000000009</v>
      </c>
    </row>
    <row r="8073" spans="6:6">
      <c r="F8073" s="1926">
        <f t="shared" si="129"/>
        <v>3327251.0000000009</v>
      </c>
    </row>
    <row r="8074" spans="6:6">
      <c r="F8074" s="1926">
        <f t="shared" si="129"/>
        <v>3327251.0000000009</v>
      </c>
    </row>
    <row r="8075" spans="6:6">
      <c r="F8075" s="1926">
        <f t="shared" si="129"/>
        <v>3327251.0000000009</v>
      </c>
    </row>
    <row r="8076" spans="6:6">
      <c r="F8076" s="1926">
        <f t="shared" si="129"/>
        <v>3327251.0000000009</v>
      </c>
    </row>
    <row r="8077" spans="6:6">
      <c r="F8077" s="1926">
        <f t="shared" si="129"/>
        <v>3327251.0000000009</v>
      </c>
    </row>
    <row r="8078" spans="6:6">
      <c r="F8078" s="1926">
        <f t="shared" si="129"/>
        <v>3327251.0000000009</v>
      </c>
    </row>
    <row r="8079" spans="6:6">
      <c r="F8079" s="1926">
        <f t="shared" si="129"/>
        <v>3327251.0000000009</v>
      </c>
    </row>
    <row r="8080" spans="6:6">
      <c r="F8080" s="1926">
        <f t="shared" si="129"/>
        <v>3327251.0000000009</v>
      </c>
    </row>
    <row r="8081" spans="6:6">
      <c r="F8081" s="1926">
        <f t="shared" si="129"/>
        <v>3327251.0000000009</v>
      </c>
    </row>
    <row r="8082" spans="6:6">
      <c r="F8082" s="1926">
        <f t="shared" si="129"/>
        <v>3327251.0000000009</v>
      </c>
    </row>
    <row r="8083" spans="6:6">
      <c r="F8083" s="1926">
        <f t="shared" si="129"/>
        <v>3327251.0000000009</v>
      </c>
    </row>
    <row r="8084" spans="6:6">
      <c r="F8084" s="1926">
        <f t="shared" si="129"/>
        <v>3327251.0000000009</v>
      </c>
    </row>
    <row r="8085" spans="6:6">
      <c r="F8085" s="1926">
        <f t="shared" si="129"/>
        <v>3327251.0000000009</v>
      </c>
    </row>
    <row r="8086" spans="6:6">
      <c r="F8086" s="1926">
        <f t="shared" si="129"/>
        <v>3327251.0000000009</v>
      </c>
    </row>
    <row r="8087" spans="6:6">
      <c r="F8087" s="1926">
        <f t="shared" si="129"/>
        <v>3327251.0000000009</v>
      </c>
    </row>
    <row r="8088" spans="6:6">
      <c r="F8088" s="1926">
        <f t="shared" si="129"/>
        <v>3327251.0000000009</v>
      </c>
    </row>
    <row r="8089" spans="6:6">
      <c r="F8089" s="1926">
        <f t="shared" si="129"/>
        <v>3327251.0000000009</v>
      </c>
    </row>
    <row r="8090" spans="6:6">
      <c r="F8090" s="1926">
        <f t="shared" si="129"/>
        <v>3327251.0000000009</v>
      </c>
    </row>
    <row r="8091" spans="6:6">
      <c r="F8091" s="1926">
        <f t="shared" si="129"/>
        <v>3327251.0000000009</v>
      </c>
    </row>
    <row r="8092" spans="6:6">
      <c r="F8092" s="1926">
        <f t="shared" si="129"/>
        <v>3327251.0000000009</v>
      </c>
    </row>
    <row r="8093" spans="6:6">
      <c r="F8093" s="1926">
        <f t="shared" si="129"/>
        <v>3327251.0000000009</v>
      </c>
    </row>
    <row r="8094" spans="6:6">
      <c r="F8094" s="1926">
        <f t="shared" si="129"/>
        <v>3327251.0000000009</v>
      </c>
    </row>
    <row r="8095" spans="6:6">
      <c r="F8095" s="1926">
        <f t="shared" si="129"/>
        <v>3327251.0000000009</v>
      </c>
    </row>
    <row r="8096" spans="6:6">
      <c r="F8096" s="1926">
        <f t="shared" si="129"/>
        <v>3327251.0000000009</v>
      </c>
    </row>
    <row r="8097" spans="6:6">
      <c r="F8097" s="1926">
        <f t="shared" si="129"/>
        <v>3327251.0000000009</v>
      </c>
    </row>
    <row r="8098" spans="6:6">
      <c r="F8098" s="1926">
        <f t="shared" si="129"/>
        <v>3327251.0000000009</v>
      </c>
    </row>
    <row r="8099" spans="6:6">
      <c r="F8099" s="1926">
        <f t="shared" si="129"/>
        <v>3327251.0000000009</v>
      </c>
    </row>
    <row r="8100" spans="6:6">
      <c r="F8100" s="1926">
        <f t="shared" si="129"/>
        <v>3327251.0000000009</v>
      </c>
    </row>
    <row r="8101" spans="6:6">
      <c r="F8101" s="1926">
        <f t="shared" si="129"/>
        <v>3327251.0000000009</v>
      </c>
    </row>
    <row r="8102" spans="6:6">
      <c r="F8102" s="1926">
        <f t="shared" si="129"/>
        <v>3327251.0000000009</v>
      </c>
    </row>
    <row r="8103" spans="6:6">
      <c r="F8103" s="1926">
        <f t="shared" si="129"/>
        <v>3327251.0000000009</v>
      </c>
    </row>
    <row r="8104" spans="6:6">
      <c r="F8104" s="1926">
        <f t="shared" si="129"/>
        <v>3327251.0000000009</v>
      </c>
    </row>
    <row r="8105" spans="6:6">
      <c r="F8105" s="1926">
        <f t="shared" si="129"/>
        <v>3327251.0000000009</v>
      </c>
    </row>
    <row r="8106" spans="6:6">
      <c r="F8106" s="1926">
        <f t="shared" si="129"/>
        <v>3327251.0000000009</v>
      </c>
    </row>
    <row r="8107" spans="6:6">
      <c r="F8107" s="1926">
        <f t="shared" si="129"/>
        <v>3327251.0000000009</v>
      </c>
    </row>
    <row r="8108" spans="6:6">
      <c r="F8108" s="1926">
        <f t="shared" si="129"/>
        <v>3327251.0000000009</v>
      </c>
    </row>
    <row r="8109" spans="6:6">
      <c r="F8109" s="1926">
        <f t="shared" si="129"/>
        <v>3327251.0000000009</v>
      </c>
    </row>
    <row r="8110" spans="6:6">
      <c r="F8110" s="1926">
        <f t="shared" si="129"/>
        <v>3327251.0000000009</v>
      </c>
    </row>
    <row r="8111" spans="6:6">
      <c r="F8111" s="1926">
        <f t="shared" si="129"/>
        <v>3327251.0000000009</v>
      </c>
    </row>
    <row r="8112" spans="6:6">
      <c r="F8112" s="1926">
        <f t="shared" si="129"/>
        <v>3327251.0000000009</v>
      </c>
    </row>
    <row r="8113" spans="6:6">
      <c r="F8113" s="1926">
        <f t="shared" si="129"/>
        <v>3327251.0000000009</v>
      </c>
    </row>
    <row r="8114" spans="6:6">
      <c r="F8114" s="1926">
        <f t="shared" si="129"/>
        <v>3327251.0000000009</v>
      </c>
    </row>
    <row r="8115" spans="6:6">
      <c r="F8115" s="1926">
        <f t="shared" si="129"/>
        <v>3327251.0000000009</v>
      </c>
    </row>
    <row r="8116" spans="6:6">
      <c r="F8116" s="1926">
        <f t="shared" si="129"/>
        <v>3327251.0000000009</v>
      </c>
    </row>
    <row r="8117" spans="6:6">
      <c r="F8117" s="1926">
        <f t="shared" si="129"/>
        <v>3327251.0000000009</v>
      </c>
    </row>
    <row r="8118" spans="6:6">
      <c r="F8118" s="1926">
        <f t="shared" si="129"/>
        <v>3327251.0000000009</v>
      </c>
    </row>
    <row r="8119" spans="6:6">
      <c r="F8119" s="1926">
        <f t="shared" si="129"/>
        <v>3327251.0000000009</v>
      </c>
    </row>
    <row r="8120" spans="6:6">
      <c r="F8120" s="1926">
        <f t="shared" si="129"/>
        <v>3327251.0000000009</v>
      </c>
    </row>
    <row r="8121" spans="6:6">
      <c r="F8121" s="1926">
        <f t="shared" si="129"/>
        <v>3327251.0000000009</v>
      </c>
    </row>
    <row r="8122" spans="6:6">
      <c r="F8122" s="1926">
        <f t="shared" si="129"/>
        <v>3327251.0000000009</v>
      </c>
    </row>
    <row r="8123" spans="6:6">
      <c r="F8123" s="1926">
        <f t="shared" si="129"/>
        <v>3327251.0000000009</v>
      </c>
    </row>
    <row r="8124" spans="6:6">
      <c r="F8124" s="1926">
        <f t="shared" si="129"/>
        <v>3327251.0000000009</v>
      </c>
    </row>
    <row r="8125" spans="6:6">
      <c r="F8125" s="1926">
        <f t="shared" si="129"/>
        <v>3327251.0000000009</v>
      </c>
    </row>
    <row r="8126" spans="6:6">
      <c r="F8126" s="1926">
        <f t="shared" si="129"/>
        <v>3327251.0000000009</v>
      </c>
    </row>
    <row r="8127" spans="6:6">
      <c r="F8127" s="1926">
        <f t="shared" si="129"/>
        <v>3327251.0000000009</v>
      </c>
    </row>
    <row r="8128" spans="6:6">
      <c r="F8128" s="1926">
        <f t="shared" si="129"/>
        <v>3327251.0000000009</v>
      </c>
    </row>
    <row r="8129" spans="6:6">
      <c r="F8129" s="1926">
        <f t="shared" si="129"/>
        <v>3327251.0000000009</v>
      </c>
    </row>
    <row r="8130" spans="6:6">
      <c r="F8130" s="1926">
        <f t="shared" si="129"/>
        <v>3327251.0000000009</v>
      </c>
    </row>
    <row r="8131" spans="6:6">
      <c r="F8131" s="1926">
        <f t="shared" si="129"/>
        <v>3327251.0000000009</v>
      </c>
    </row>
    <row r="8132" spans="6:6">
      <c r="F8132" s="1926">
        <f t="shared" si="129"/>
        <v>3327251.0000000009</v>
      </c>
    </row>
    <row r="8133" spans="6:6">
      <c r="F8133" s="1926">
        <f t="shared" si="129"/>
        <v>3327251.0000000009</v>
      </c>
    </row>
    <row r="8134" spans="6:6">
      <c r="F8134" s="1926">
        <f t="shared" si="129"/>
        <v>3327251.0000000009</v>
      </c>
    </row>
    <row r="8135" spans="6:6">
      <c r="F8135" s="1926">
        <f t="shared" ref="F8135:F8198" si="130">F8134-E8135+D8135</f>
        <v>3327251.0000000009</v>
      </c>
    </row>
    <row r="8136" spans="6:6">
      <c r="F8136" s="1926">
        <f t="shared" si="130"/>
        <v>3327251.0000000009</v>
      </c>
    </row>
    <row r="8137" spans="6:6">
      <c r="F8137" s="1926">
        <f t="shared" si="130"/>
        <v>3327251.0000000009</v>
      </c>
    </row>
    <row r="8138" spans="6:6">
      <c r="F8138" s="1926">
        <f t="shared" si="130"/>
        <v>3327251.0000000009</v>
      </c>
    </row>
    <row r="8139" spans="6:6">
      <c r="F8139" s="1926">
        <f t="shared" si="130"/>
        <v>3327251.0000000009</v>
      </c>
    </row>
    <row r="8140" spans="6:6">
      <c r="F8140" s="1926">
        <f t="shared" si="130"/>
        <v>3327251.0000000009</v>
      </c>
    </row>
    <row r="8141" spans="6:6">
      <c r="F8141" s="1926">
        <f t="shared" si="130"/>
        <v>3327251.0000000009</v>
      </c>
    </row>
    <row r="8142" spans="6:6">
      <c r="F8142" s="1926">
        <f t="shared" si="130"/>
        <v>3327251.0000000009</v>
      </c>
    </row>
    <row r="8143" spans="6:6">
      <c r="F8143" s="1926">
        <f t="shared" si="130"/>
        <v>3327251.0000000009</v>
      </c>
    </row>
    <row r="8144" spans="6:6">
      <c r="F8144" s="1926">
        <f t="shared" si="130"/>
        <v>3327251.0000000009</v>
      </c>
    </row>
    <row r="8145" spans="6:6">
      <c r="F8145" s="1926">
        <f t="shared" si="130"/>
        <v>3327251.0000000009</v>
      </c>
    </row>
    <row r="8146" spans="6:6">
      <c r="F8146" s="1926">
        <f t="shared" si="130"/>
        <v>3327251.0000000009</v>
      </c>
    </row>
    <row r="8147" spans="6:6">
      <c r="F8147" s="1926">
        <f t="shared" si="130"/>
        <v>3327251.0000000009</v>
      </c>
    </row>
    <row r="8148" spans="6:6">
      <c r="F8148" s="1926">
        <f t="shared" si="130"/>
        <v>3327251.0000000009</v>
      </c>
    </row>
    <row r="8149" spans="6:6">
      <c r="F8149" s="1926">
        <f t="shared" si="130"/>
        <v>3327251.0000000009</v>
      </c>
    </row>
    <row r="8150" spans="6:6">
      <c r="F8150" s="1926">
        <f t="shared" si="130"/>
        <v>3327251.0000000009</v>
      </c>
    </row>
    <row r="8151" spans="6:6">
      <c r="F8151" s="1926">
        <f t="shared" si="130"/>
        <v>3327251.0000000009</v>
      </c>
    </row>
    <row r="8152" spans="6:6">
      <c r="F8152" s="1926">
        <f t="shared" si="130"/>
        <v>3327251.0000000009</v>
      </c>
    </row>
    <row r="8153" spans="6:6">
      <c r="F8153" s="1926">
        <f t="shared" si="130"/>
        <v>3327251.0000000009</v>
      </c>
    </row>
    <row r="8154" spans="6:6">
      <c r="F8154" s="1926">
        <f t="shared" si="130"/>
        <v>3327251.0000000009</v>
      </c>
    </row>
    <row r="8155" spans="6:6">
      <c r="F8155" s="1926">
        <f t="shared" si="130"/>
        <v>3327251.0000000009</v>
      </c>
    </row>
    <row r="8156" spans="6:6">
      <c r="F8156" s="1926">
        <f t="shared" si="130"/>
        <v>3327251.0000000009</v>
      </c>
    </row>
    <row r="8157" spans="6:6">
      <c r="F8157" s="1926">
        <f t="shared" si="130"/>
        <v>3327251.0000000009</v>
      </c>
    </row>
    <row r="8158" spans="6:6">
      <c r="F8158" s="1926">
        <f t="shared" si="130"/>
        <v>3327251.0000000009</v>
      </c>
    </row>
    <row r="8159" spans="6:6">
      <c r="F8159" s="1926">
        <f t="shared" si="130"/>
        <v>3327251.0000000009</v>
      </c>
    </row>
    <row r="8160" spans="6:6">
      <c r="F8160" s="1926">
        <f t="shared" si="130"/>
        <v>3327251.0000000009</v>
      </c>
    </row>
    <row r="8161" spans="6:6">
      <c r="F8161" s="1926">
        <f t="shared" si="130"/>
        <v>3327251.0000000009</v>
      </c>
    </row>
    <row r="8162" spans="6:6">
      <c r="F8162" s="1926">
        <f t="shared" si="130"/>
        <v>3327251.0000000009</v>
      </c>
    </row>
    <row r="8163" spans="6:6">
      <c r="F8163" s="1926">
        <f t="shared" si="130"/>
        <v>3327251.0000000009</v>
      </c>
    </row>
    <row r="8164" spans="6:6">
      <c r="F8164" s="1926">
        <f t="shared" si="130"/>
        <v>3327251.0000000009</v>
      </c>
    </row>
    <row r="8165" spans="6:6">
      <c r="F8165" s="1926">
        <f t="shared" si="130"/>
        <v>3327251.0000000009</v>
      </c>
    </row>
    <row r="8166" spans="6:6">
      <c r="F8166" s="1926">
        <f t="shared" si="130"/>
        <v>3327251.0000000009</v>
      </c>
    </row>
    <row r="8167" spans="6:6">
      <c r="F8167" s="1926">
        <f t="shared" si="130"/>
        <v>3327251.0000000009</v>
      </c>
    </row>
    <row r="8168" spans="6:6">
      <c r="F8168" s="1926">
        <f t="shared" si="130"/>
        <v>3327251.0000000009</v>
      </c>
    </row>
    <row r="8169" spans="6:6">
      <c r="F8169" s="1926">
        <f t="shared" si="130"/>
        <v>3327251.0000000009</v>
      </c>
    </row>
    <row r="8170" spans="6:6">
      <c r="F8170" s="1926">
        <f t="shared" si="130"/>
        <v>3327251.0000000009</v>
      </c>
    </row>
    <row r="8171" spans="6:6">
      <c r="F8171" s="1926">
        <f t="shared" si="130"/>
        <v>3327251.0000000009</v>
      </c>
    </row>
    <row r="8172" spans="6:6">
      <c r="F8172" s="1926">
        <f t="shared" si="130"/>
        <v>3327251.0000000009</v>
      </c>
    </row>
    <row r="8173" spans="6:6">
      <c r="F8173" s="1926">
        <f t="shared" si="130"/>
        <v>3327251.0000000009</v>
      </c>
    </row>
    <row r="8174" spans="6:6">
      <c r="F8174" s="1926">
        <f t="shared" si="130"/>
        <v>3327251.0000000009</v>
      </c>
    </row>
    <row r="8175" spans="6:6">
      <c r="F8175" s="1926">
        <f t="shared" si="130"/>
        <v>3327251.0000000009</v>
      </c>
    </row>
    <row r="8176" spans="6:6">
      <c r="F8176" s="1926">
        <f t="shared" si="130"/>
        <v>3327251.0000000009</v>
      </c>
    </row>
    <row r="8177" spans="6:6">
      <c r="F8177" s="1926">
        <f t="shared" si="130"/>
        <v>3327251.0000000009</v>
      </c>
    </row>
    <row r="8178" spans="6:6">
      <c r="F8178" s="1926">
        <f t="shared" si="130"/>
        <v>3327251.0000000009</v>
      </c>
    </row>
    <row r="8179" spans="6:6">
      <c r="F8179" s="1926">
        <f t="shared" si="130"/>
        <v>3327251.0000000009</v>
      </c>
    </row>
    <row r="8180" spans="6:6">
      <c r="F8180" s="1926">
        <f t="shared" si="130"/>
        <v>3327251.0000000009</v>
      </c>
    </row>
    <row r="8181" spans="6:6">
      <c r="F8181" s="1926">
        <f t="shared" si="130"/>
        <v>3327251.0000000009</v>
      </c>
    </row>
    <row r="8182" spans="6:6">
      <c r="F8182" s="1926">
        <f t="shared" si="130"/>
        <v>3327251.0000000009</v>
      </c>
    </row>
    <row r="8183" spans="6:6">
      <c r="F8183" s="1926">
        <f t="shared" si="130"/>
        <v>3327251.0000000009</v>
      </c>
    </row>
    <row r="8184" spans="6:6">
      <c r="F8184" s="1926">
        <f t="shared" si="130"/>
        <v>3327251.0000000009</v>
      </c>
    </row>
    <row r="8185" spans="6:6">
      <c r="F8185" s="1926">
        <f t="shared" si="130"/>
        <v>3327251.0000000009</v>
      </c>
    </row>
    <row r="8186" spans="6:6">
      <c r="F8186" s="1926">
        <f t="shared" si="130"/>
        <v>3327251.0000000009</v>
      </c>
    </row>
    <row r="8187" spans="6:6">
      <c r="F8187" s="1926">
        <f t="shared" si="130"/>
        <v>3327251.0000000009</v>
      </c>
    </row>
    <row r="8188" spans="6:6">
      <c r="F8188" s="1926">
        <f t="shared" si="130"/>
        <v>3327251.0000000009</v>
      </c>
    </row>
    <row r="8189" spans="6:6">
      <c r="F8189" s="1926">
        <f t="shared" si="130"/>
        <v>3327251.0000000009</v>
      </c>
    </row>
    <row r="8190" spans="6:6">
      <c r="F8190" s="1926">
        <f t="shared" si="130"/>
        <v>3327251.0000000009</v>
      </c>
    </row>
    <row r="8191" spans="6:6">
      <c r="F8191" s="1926">
        <f t="shared" si="130"/>
        <v>3327251.0000000009</v>
      </c>
    </row>
    <row r="8192" spans="6:6">
      <c r="F8192" s="1926">
        <f t="shared" si="130"/>
        <v>3327251.0000000009</v>
      </c>
    </row>
    <row r="8193" spans="6:6">
      <c r="F8193" s="1926">
        <f t="shared" si="130"/>
        <v>3327251.0000000009</v>
      </c>
    </row>
    <row r="8194" spans="6:6">
      <c r="F8194" s="1926">
        <f t="shared" si="130"/>
        <v>3327251.0000000009</v>
      </c>
    </row>
    <row r="8195" spans="6:6">
      <c r="F8195" s="1926">
        <f t="shared" si="130"/>
        <v>3327251.0000000009</v>
      </c>
    </row>
    <row r="8196" spans="6:6">
      <c r="F8196" s="1926">
        <f t="shared" si="130"/>
        <v>3327251.0000000009</v>
      </c>
    </row>
    <row r="8197" spans="6:6">
      <c r="F8197" s="1926">
        <f t="shared" si="130"/>
        <v>3327251.0000000009</v>
      </c>
    </row>
    <row r="8198" spans="6:6">
      <c r="F8198" s="1926">
        <f t="shared" si="130"/>
        <v>3327251.0000000009</v>
      </c>
    </row>
    <row r="8199" spans="6:6">
      <c r="F8199" s="1926">
        <f t="shared" ref="F8199:F8262" si="131">F8198-E8199+D8199</f>
        <v>3327251.0000000009</v>
      </c>
    </row>
    <row r="8200" spans="6:6">
      <c r="F8200" s="1926">
        <f t="shared" si="131"/>
        <v>3327251.0000000009</v>
      </c>
    </row>
    <row r="8201" spans="6:6">
      <c r="F8201" s="1926">
        <f t="shared" si="131"/>
        <v>3327251.0000000009</v>
      </c>
    </row>
    <row r="8202" spans="6:6">
      <c r="F8202" s="1926">
        <f t="shared" si="131"/>
        <v>3327251.0000000009</v>
      </c>
    </row>
    <row r="8203" spans="6:6">
      <c r="F8203" s="1926">
        <f t="shared" si="131"/>
        <v>3327251.0000000009</v>
      </c>
    </row>
    <row r="8204" spans="6:6">
      <c r="F8204" s="1926">
        <f t="shared" si="131"/>
        <v>3327251.0000000009</v>
      </c>
    </row>
    <row r="8205" spans="6:6">
      <c r="F8205" s="1926">
        <f t="shared" si="131"/>
        <v>3327251.0000000009</v>
      </c>
    </row>
    <row r="8206" spans="6:6">
      <c r="F8206" s="1926">
        <f t="shared" si="131"/>
        <v>3327251.0000000009</v>
      </c>
    </row>
    <row r="8207" spans="6:6">
      <c r="F8207" s="1926">
        <f t="shared" si="131"/>
        <v>3327251.0000000009</v>
      </c>
    </row>
    <row r="8208" spans="6:6">
      <c r="F8208" s="1926">
        <f t="shared" si="131"/>
        <v>3327251.0000000009</v>
      </c>
    </row>
    <row r="8209" spans="6:6">
      <c r="F8209" s="1926">
        <f t="shared" si="131"/>
        <v>3327251.0000000009</v>
      </c>
    </row>
    <row r="8210" spans="6:6">
      <c r="F8210" s="1926">
        <f t="shared" si="131"/>
        <v>3327251.0000000009</v>
      </c>
    </row>
    <row r="8211" spans="6:6">
      <c r="F8211" s="1926">
        <f t="shared" si="131"/>
        <v>3327251.0000000009</v>
      </c>
    </row>
    <row r="8212" spans="6:6">
      <c r="F8212" s="1926">
        <f t="shared" si="131"/>
        <v>3327251.0000000009</v>
      </c>
    </row>
    <row r="8213" spans="6:6">
      <c r="F8213" s="1926">
        <f t="shared" si="131"/>
        <v>3327251.0000000009</v>
      </c>
    </row>
    <row r="8214" spans="6:6">
      <c r="F8214" s="1926">
        <f t="shared" si="131"/>
        <v>3327251.0000000009</v>
      </c>
    </row>
    <row r="8215" spans="6:6">
      <c r="F8215" s="1926">
        <f t="shared" si="131"/>
        <v>3327251.0000000009</v>
      </c>
    </row>
    <row r="8216" spans="6:6">
      <c r="F8216" s="1926">
        <f t="shared" si="131"/>
        <v>3327251.0000000009</v>
      </c>
    </row>
    <row r="8217" spans="6:6">
      <c r="F8217" s="1926">
        <f t="shared" si="131"/>
        <v>3327251.0000000009</v>
      </c>
    </row>
    <row r="8218" spans="6:6">
      <c r="F8218" s="1926">
        <f t="shared" si="131"/>
        <v>3327251.0000000009</v>
      </c>
    </row>
    <row r="8219" spans="6:6">
      <c r="F8219" s="1926">
        <f t="shared" si="131"/>
        <v>3327251.0000000009</v>
      </c>
    </row>
    <row r="8220" spans="6:6">
      <c r="F8220" s="1926">
        <f t="shared" si="131"/>
        <v>3327251.0000000009</v>
      </c>
    </row>
    <row r="8221" spans="6:6">
      <c r="F8221" s="1926">
        <f t="shared" si="131"/>
        <v>3327251.0000000009</v>
      </c>
    </row>
    <row r="8222" spans="6:6">
      <c r="F8222" s="1926">
        <f t="shared" si="131"/>
        <v>3327251.0000000009</v>
      </c>
    </row>
    <row r="8223" spans="6:6">
      <c r="F8223" s="1926">
        <f t="shared" si="131"/>
        <v>3327251.0000000009</v>
      </c>
    </row>
    <row r="8224" spans="6:6">
      <c r="F8224" s="1926">
        <f t="shared" si="131"/>
        <v>3327251.0000000009</v>
      </c>
    </row>
    <row r="8225" spans="6:6">
      <c r="F8225" s="1926">
        <f t="shared" si="131"/>
        <v>3327251.0000000009</v>
      </c>
    </row>
    <row r="8226" spans="6:6">
      <c r="F8226" s="1926">
        <f t="shared" si="131"/>
        <v>3327251.0000000009</v>
      </c>
    </row>
    <row r="8227" spans="6:6">
      <c r="F8227" s="1926">
        <f t="shared" si="131"/>
        <v>3327251.0000000009</v>
      </c>
    </row>
    <row r="8228" spans="6:6">
      <c r="F8228" s="1926">
        <f t="shared" si="131"/>
        <v>3327251.0000000009</v>
      </c>
    </row>
    <row r="8229" spans="6:6">
      <c r="F8229" s="1926">
        <f t="shared" si="131"/>
        <v>3327251.0000000009</v>
      </c>
    </row>
    <row r="8230" spans="6:6">
      <c r="F8230" s="1926">
        <f t="shared" si="131"/>
        <v>3327251.0000000009</v>
      </c>
    </row>
    <row r="8231" spans="6:6">
      <c r="F8231" s="1926">
        <f t="shared" si="131"/>
        <v>3327251.0000000009</v>
      </c>
    </row>
    <row r="8232" spans="6:6">
      <c r="F8232" s="1926">
        <f t="shared" si="131"/>
        <v>3327251.0000000009</v>
      </c>
    </row>
    <row r="8233" spans="6:6">
      <c r="F8233" s="1926">
        <f t="shared" si="131"/>
        <v>3327251.0000000009</v>
      </c>
    </row>
    <row r="8234" spans="6:6">
      <c r="F8234" s="1926">
        <f t="shared" si="131"/>
        <v>3327251.0000000009</v>
      </c>
    </row>
    <row r="8235" spans="6:6">
      <c r="F8235" s="1926">
        <f t="shared" si="131"/>
        <v>3327251.0000000009</v>
      </c>
    </row>
    <row r="8236" spans="6:6">
      <c r="F8236" s="1926">
        <f t="shared" si="131"/>
        <v>3327251.0000000009</v>
      </c>
    </row>
    <row r="8237" spans="6:6">
      <c r="F8237" s="1926">
        <f t="shared" si="131"/>
        <v>3327251.0000000009</v>
      </c>
    </row>
    <row r="8238" spans="6:6">
      <c r="F8238" s="1926">
        <f t="shared" si="131"/>
        <v>3327251.0000000009</v>
      </c>
    </row>
    <row r="8239" spans="6:6">
      <c r="F8239" s="1926">
        <f t="shared" si="131"/>
        <v>3327251.0000000009</v>
      </c>
    </row>
    <row r="8240" spans="6:6">
      <c r="F8240" s="1926">
        <f t="shared" si="131"/>
        <v>3327251.0000000009</v>
      </c>
    </row>
    <row r="8241" spans="6:6">
      <c r="F8241" s="1926">
        <f t="shared" si="131"/>
        <v>3327251.0000000009</v>
      </c>
    </row>
    <row r="8242" spans="6:6">
      <c r="F8242" s="1926">
        <f t="shared" si="131"/>
        <v>3327251.0000000009</v>
      </c>
    </row>
    <row r="8243" spans="6:6">
      <c r="F8243" s="1926">
        <f t="shared" si="131"/>
        <v>3327251.0000000009</v>
      </c>
    </row>
    <row r="8244" spans="6:6">
      <c r="F8244" s="1926">
        <f t="shared" si="131"/>
        <v>3327251.0000000009</v>
      </c>
    </row>
    <row r="8245" spans="6:6">
      <c r="F8245" s="1926">
        <f t="shared" si="131"/>
        <v>3327251.0000000009</v>
      </c>
    </row>
    <row r="8246" spans="6:6">
      <c r="F8246" s="1926">
        <f t="shared" si="131"/>
        <v>3327251.0000000009</v>
      </c>
    </row>
    <row r="8247" spans="6:6">
      <c r="F8247" s="1926">
        <f t="shared" si="131"/>
        <v>3327251.0000000009</v>
      </c>
    </row>
    <row r="8248" spans="6:6">
      <c r="F8248" s="1926">
        <f t="shared" si="131"/>
        <v>3327251.0000000009</v>
      </c>
    </row>
    <row r="8249" spans="6:6">
      <c r="F8249" s="1926">
        <f t="shared" si="131"/>
        <v>3327251.0000000009</v>
      </c>
    </row>
    <row r="8250" spans="6:6">
      <c r="F8250" s="1926">
        <f t="shared" si="131"/>
        <v>3327251.0000000009</v>
      </c>
    </row>
    <row r="8251" spans="6:6">
      <c r="F8251" s="1926">
        <f t="shared" si="131"/>
        <v>3327251.0000000009</v>
      </c>
    </row>
    <row r="8252" spans="6:6">
      <c r="F8252" s="1926">
        <f t="shared" si="131"/>
        <v>3327251.0000000009</v>
      </c>
    </row>
    <row r="8253" spans="6:6">
      <c r="F8253" s="1926">
        <f t="shared" si="131"/>
        <v>3327251.0000000009</v>
      </c>
    </row>
    <row r="8254" spans="6:6">
      <c r="F8254" s="1926">
        <f t="shared" si="131"/>
        <v>3327251.0000000009</v>
      </c>
    </row>
    <row r="8255" spans="6:6">
      <c r="F8255" s="1926">
        <f t="shared" si="131"/>
        <v>3327251.0000000009</v>
      </c>
    </row>
    <row r="8256" spans="6:6">
      <c r="F8256" s="1926">
        <f t="shared" si="131"/>
        <v>3327251.0000000009</v>
      </c>
    </row>
    <row r="8257" spans="6:6">
      <c r="F8257" s="1926">
        <f t="shared" si="131"/>
        <v>3327251.0000000009</v>
      </c>
    </row>
    <row r="8258" spans="6:6">
      <c r="F8258" s="1926">
        <f t="shared" si="131"/>
        <v>3327251.0000000009</v>
      </c>
    </row>
    <row r="8259" spans="6:6">
      <c r="F8259" s="1926">
        <f t="shared" si="131"/>
        <v>3327251.0000000009</v>
      </c>
    </row>
    <row r="8260" spans="6:6">
      <c r="F8260" s="1926">
        <f t="shared" si="131"/>
        <v>3327251.0000000009</v>
      </c>
    </row>
    <row r="8261" spans="6:6">
      <c r="F8261" s="1926">
        <f t="shared" si="131"/>
        <v>3327251.0000000009</v>
      </c>
    </row>
    <row r="8262" spans="6:6">
      <c r="F8262" s="1926">
        <f t="shared" si="131"/>
        <v>3327251.0000000009</v>
      </c>
    </row>
    <row r="8263" spans="6:6">
      <c r="F8263" s="1926">
        <f t="shared" ref="F8263:F8326" si="132">F8262-E8263+D8263</f>
        <v>3327251.0000000009</v>
      </c>
    </row>
    <row r="8264" spans="6:6">
      <c r="F8264" s="1926">
        <f t="shared" si="132"/>
        <v>3327251.0000000009</v>
      </c>
    </row>
    <row r="8265" spans="6:6">
      <c r="F8265" s="1926">
        <f t="shared" si="132"/>
        <v>3327251.0000000009</v>
      </c>
    </row>
    <row r="8266" spans="6:6">
      <c r="F8266" s="1926">
        <f t="shared" si="132"/>
        <v>3327251.0000000009</v>
      </c>
    </row>
    <row r="8267" spans="6:6">
      <c r="F8267" s="1926">
        <f t="shared" si="132"/>
        <v>3327251.0000000009</v>
      </c>
    </row>
    <row r="8268" spans="6:6">
      <c r="F8268" s="1926">
        <f t="shared" si="132"/>
        <v>3327251.0000000009</v>
      </c>
    </row>
    <row r="8269" spans="6:6">
      <c r="F8269" s="1926">
        <f t="shared" si="132"/>
        <v>3327251.0000000009</v>
      </c>
    </row>
    <row r="8270" spans="6:6">
      <c r="F8270" s="1926">
        <f t="shared" si="132"/>
        <v>3327251.0000000009</v>
      </c>
    </row>
    <row r="8271" spans="6:6">
      <c r="F8271" s="1926">
        <f t="shared" si="132"/>
        <v>3327251.0000000009</v>
      </c>
    </row>
    <row r="8272" spans="6:6">
      <c r="F8272" s="1926">
        <f t="shared" si="132"/>
        <v>3327251.0000000009</v>
      </c>
    </row>
    <row r="8273" spans="6:6">
      <c r="F8273" s="1926">
        <f t="shared" si="132"/>
        <v>3327251.0000000009</v>
      </c>
    </row>
    <row r="8274" spans="6:6">
      <c r="F8274" s="1926">
        <f t="shared" si="132"/>
        <v>3327251.0000000009</v>
      </c>
    </row>
    <row r="8275" spans="6:6">
      <c r="F8275" s="1926">
        <f t="shared" si="132"/>
        <v>3327251.0000000009</v>
      </c>
    </row>
    <row r="8276" spans="6:6">
      <c r="F8276" s="1926">
        <f t="shared" si="132"/>
        <v>3327251.0000000009</v>
      </c>
    </row>
    <row r="8277" spans="6:6">
      <c r="F8277" s="1926">
        <f t="shared" si="132"/>
        <v>3327251.0000000009</v>
      </c>
    </row>
    <row r="8278" spans="6:6">
      <c r="F8278" s="1926">
        <f t="shared" si="132"/>
        <v>3327251.0000000009</v>
      </c>
    </row>
    <row r="8279" spans="6:6">
      <c r="F8279" s="1926">
        <f t="shared" si="132"/>
        <v>3327251.0000000009</v>
      </c>
    </row>
    <row r="8280" spans="6:6">
      <c r="F8280" s="1926">
        <f t="shared" si="132"/>
        <v>3327251.0000000009</v>
      </c>
    </row>
    <row r="8281" spans="6:6">
      <c r="F8281" s="1926">
        <f t="shared" si="132"/>
        <v>3327251.0000000009</v>
      </c>
    </row>
    <row r="8282" spans="6:6">
      <c r="F8282" s="1926">
        <f t="shared" si="132"/>
        <v>3327251.0000000009</v>
      </c>
    </row>
    <row r="8283" spans="6:6">
      <c r="F8283" s="1926">
        <f t="shared" si="132"/>
        <v>3327251.0000000009</v>
      </c>
    </row>
    <row r="8284" spans="6:6">
      <c r="F8284" s="1926">
        <f t="shared" si="132"/>
        <v>3327251.0000000009</v>
      </c>
    </row>
    <row r="8285" spans="6:6">
      <c r="F8285" s="1926">
        <f t="shared" si="132"/>
        <v>3327251.0000000009</v>
      </c>
    </row>
    <row r="8286" spans="6:6">
      <c r="F8286" s="1926">
        <f t="shared" si="132"/>
        <v>3327251.0000000009</v>
      </c>
    </row>
    <row r="8287" spans="6:6">
      <c r="F8287" s="1926">
        <f t="shared" si="132"/>
        <v>3327251.0000000009</v>
      </c>
    </row>
    <row r="8288" spans="6:6">
      <c r="F8288" s="1926">
        <f t="shared" si="132"/>
        <v>3327251.0000000009</v>
      </c>
    </row>
    <row r="8289" spans="6:6">
      <c r="F8289" s="1926">
        <f t="shared" si="132"/>
        <v>3327251.0000000009</v>
      </c>
    </row>
    <row r="8290" spans="6:6">
      <c r="F8290" s="1926">
        <f t="shared" si="132"/>
        <v>3327251.0000000009</v>
      </c>
    </row>
    <row r="8291" spans="6:6">
      <c r="F8291" s="1926">
        <f t="shared" si="132"/>
        <v>3327251.0000000009</v>
      </c>
    </row>
    <row r="8292" spans="6:6">
      <c r="F8292" s="1926">
        <f t="shared" si="132"/>
        <v>3327251.0000000009</v>
      </c>
    </row>
    <row r="8293" spans="6:6">
      <c r="F8293" s="1926">
        <f t="shared" si="132"/>
        <v>3327251.0000000009</v>
      </c>
    </row>
    <row r="8294" spans="6:6">
      <c r="F8294" s="1926">
        <f t="shared" si="132"/>
        <v>3327251.0000000009</v>
      </c>
    </row>
    <row r="8295" spans="6:6">
      <c r="F8295" s="1926">
        <f t="shared" si="132"/>
        <v>3327251.0000000009</v>
      </c>
    </row>
    <row r="8296" spans="6:6">
      <c r="F8296" s="1926">
        <f t="shared" si="132"/>
        <v>3327251.0000000009</v>
      </c>
    </row>
    <row r="8297" spans="6:6">
      <c r="F8297" s="1926">
        <f t="shared" si="132"/>
        <v>3327251.0000000009</v>
      </c>
    </row>
    <row r="8298" spans="6:6">
      <c r="F8298" s="1926">
        <f t="shared" si="132"/>
        <v>3327251.0000000009</v>
      </c>
    </row>
    <row r="8299" spans="6:6">
      <c r="F8299" s="1926">
        <f t="shared" si="132"/>
        <v>3327251.0000000009</v>
      </c>
    </row>
    <row r="8300" spans="6:6">
      <c r="F8300" s="1926">
        <f t="shared" si="132"/>
        <v>3327251.0000000009</v>
      </c>
    </row>
    <row r="8301" spans="6:6">
      <c r="F8301" s="1926">
        <f t="shared" si="132"/>
        <v>3327251.0000000009</v>
      </c>
    </row>
    <row r="8302" spans="6:6">
      <c r="F8302" s="1926">
        <f t="shared" si="132"/>
        <v>3327251.0000000009</v>
      </c>
    </row>
    <row r="8303" spans="6:6">
      <c r="F8303" s="1926">
        <f t="shared" si="132"/>
        <v>3327251.0000000009</v>
      </c>
    </row>
    <row r="8304" spans="6:6">
      <c r="F8304" s="1926">
        <f t="shared" si="132"/>
        <v>3327251.0000000009</v>
      </c>
    </row>
    <row r="8305" spans="6:6">
      <c r="F8305" s="1926">
        <f t="shared" si="132"/>
        <v>3327251.0000000009</v>
      </c>
    </row>
    <row r="8306" spans="6:6">
      <c r="F8306" s="1926">
        <f t="shared" si="132"/>
        <v>3327251.0000000009</v>
      </c>
    </row>
    <row r="8307" spans="6:6">
      <c r="F8307" s="1926">
        <f t="shared" si="132"/>
        <v>3327251.0000000009</v>
      </c>
    </row>
    <row r="8308" spans="6:6">
      <c r="F8308" s="1926">
        <f t="shared" si="132"/>
        <v>3327251.0000000009</v>
      </c>
    </row>
    <row r="8309" spans="6:6">
      <c r="F8309" s="1926">
        <f t="shared" si="132"/>
        <v>3327251.0000000009</v>
      </c>
    </row>
    <row r="8310" spans="6:6">
      <c r="F8310" s="1926">
        <f t="shared" si="132"/>
        <v>3327251.0000000009</v>
      </c>
    </row>
    <row r="8311" spans="6:6">
      <c r="F8311" s="1926">
        <f t="shared" si="132"/>
        <v>3327251.0000000009</v>
      </c>
    </row>
    <row r="8312" spans="6:6">
      <c r="F8312" s="1926">
        <f t="shared" si="132"/>
        <v>3327251.0000000009</v>
      </c>
    </row>
    <row r="8313" spans="6:6">
      <c r="F8313" s="1926">
        <f t="shared" si="132"/>
        <v>3327251.0000000009</v>
      </c>
    </row>
    <row r="8314" spans="6:6">
      <c r="F8314" s="1926">
        <f t="shared" si="132"/>
        <v>3327251.0000000009</v>
      </c>
    </row>
    <row r="8315" spans="6:6">
      <c r="F8315" s="1926">
        <f t="shared" si="132"/>
        <v>3327251.0000000009</v>
      </c>
    </row>
    <row r="8316" spans="6:6">
      <c r="F8316" s="1926">
        <f t="shared" si="132"/>
        <v>3327251.0000000009</v>
      </c>
    </row>
    <row r="8317" spans="6:6">
      <c r="F8317" s="1926">
        <f t="shared" si="132"/>
        <v>3327251.0000000009</v>
      </c>
    </row>
    <row r="8318" spans="6:6">
      <c r="F8318" s="1926">
        <f t="shared" si="132"/>
        <v>3327251.0000000009</v>
      </c>
    </row>
    <row r="8319" spans="6:6">
      <c r="F8319" s="1926">
        <f t="shared" si="132"/>
        <v>3327251.0000000009</v>
      </c>
    </row>
    <row r="8320" spans="6:6">
      <c r="F8320" s="1926">
        <f t="shared" si="132"/>
        <v>3327251.0000000009</v>
      </c>
    </row>
    <row r="8321" spans="6:6">
      <c r="F8321" s="1926">
        <f t="shared" si="132"/>
        <v>3327251.0000000009</v>
      </c>
    </row>
    <row r="8322" spans="6:6">
      <c r="F8322" s="1926">
        <f t="shared" si="132"/>
        <v>3327251.0000000009</v>
      </c>
    </row>
    <row r="8323" spans="6:6">
      <c r="F8323" s="1926">
        <f t="shared" si="132"/>
        <v>3327251.0000000009</v>
      </c>
    </row>
    <row r="8324" spans="6:6">
      <c r="F8324" s="1926">
        <f t="shared" si="132"/>
        <v>3327251.0000000009</v>
      </c>
    </row>
    <row r="8325" spans="6:6">
      <c r="F8325" s="1926">
        <f t="shared" si="132"/>
        <v>3327251.0000000009</v>
      </c>
    </row>
    <row r="8326" spans="6:6">
      <c r="F8326" s="1926">
        <f t="shared" si="132"/>
        <v>3327251.0000000009</v>
      </c>
    </row>
    <row r="8327" spans="6:6">
      <c r="F8327" s="1926">
        <f t="shared" ref="F8327:F8390" si="133">F8326-E8327+D8327</f>
        <v>3327251.0000000009</v>
      </c>
    </row>
    <row r="8328" spans="6:6">
      <c r="F8328" s="1926">
        <f t="shared" si="133"/>
        <v>3327251.0000000009</v>
      </c>
    </row>
    <row r="8329" spans="6:6">
      <c r="F8329" s="1926">
        <f t="shared" si="133"/>
        <v>3327251.0000000009</v>
      </c>
    </row>
    <row r="8330" spans="6:6">
      <c r="F8330" s="1926">
        <f t="shared" si="133"/>
        <v>3327251.0000000009</v>
      </c>
    </row>
    <row r="8331" spans="6:6">
      <c r="F8331" s="1926">
        <f t="shared" si="133"/>
        <v>3327251.0000000009</v>
      </c>
    </row>
    <row r="8332" spans="6:6">
      <c r="F8332" s="1926">
        <f t="shared" si="133"/>
        <v>3327251.0000000009</v>
      </c>
    </row>
    <row r="8333" spans="6:6">
      <c r="F8333" s="1926">
        <f t="shared" si="133"/>
        <v>3327251.0000000009</v>
      </c>
    </row>
    <row r="8334" spans="6:6">
      <c r="F8334" s="1926">
        <f t="shared" si="133"/>
        <v>3327251.0000000009</v>
      </c>
    </row>
    <row r="8335" spans="6:6">
      <c r="F8335" s="1926">
        <f t="shared" si="133"/>
        <v>3327251.0000000009</v>
      </c>
    </row>
    <row r="8336" spans="6:6">
      <c r="F8336" s="1926">
        <f t="shared" si="133"/>
        <v>3327251.0000000009</v>
      </c>
    </row>
    <row r="8337" spans="6:6">
      <c r="F8337" s="1926">
        <f t="shared" si="133"/>
        <v>3327251.0000000009</v>
      </c>
    </row>
    <row r="8338" spans="6:6">
      <c r="F8338" s="1926">
        <f t="shared" si="133"/>
        <v>3327251.0000000009</v>
      </c>
    </row>
    <row r="8339" spans="6:6">
      <c r="F8339" s="1926">
        <f t="shared" si="133"/>
        <v>3327251.0000000009</v>
      </c>
    </row>
    <row r="8340" spans="6:6">
      <c r="F8340" s="1926">
        <f t="shared" si="133"/>
        <v>3327251.0000000009</v>
      </c>
    </row>
    <row r="8341" spans="6:6">
      <c r="F8341" s="1926">
        <f t="shared" si="133"/>
        <v>3327251.0000000009</v>
      </c>
    </row>
    <row r="8342" spans="6:6">
      <c r="F8342" s="1926">
        <f t="shared" si="133"/>
        <v>3327251.0000000009</v>
      </c>
    </row>
    <row r="8343" spans="6:6">
      <c r="F8343" s="1926">
        <f t="shared" si="133"/>
        <v>3327251.0000000009</v>
      </c>
    </row>
    <row r="8344" spans="6:6">
      <c r="F8344" s="1926">
        <f t="shared" si="133"/>
        <v>3327251.0000000009</v>
      </c>
    </row>
    <row r="8345" spans="6:6">
      <c r="F8345" s="1926">
        <f t="shared" si="133"/>
        <v>3327251.0000000009</v>
      </c>
    </row>
    <row r="8346" spans="6:6">
      <c r="F8346" s="1926">
        <f t="shared" si="133"/>
        <v>3327251.0000000009</v>
      </c>
    </row>
    <row r="8347" spans="6:6">
      <c r="F8347" s="1926">
        <f t="shared" si="133"/>
        <v>3327251.0000000009</v>
      </c>
    </row>
    <row r="8348" spans="6:6">
      <c r="F8348" s="1926">
        <f t="shared" si="133"/>
        <v>3327251.0000000009</v>
      </c>
    </row>
    <row r="8349" spans="6:6">
      <c r="F8349" s="1926">
        <f t="shared" si="133"/>
        <v>3327251.0000000009</v>
      </c>
    </row>
    <row r="8350" spans="6:6">
      <c r="F8350" s="1926">
        <f t="shared" si="133"/>
        <v>3327251.0000000009</v>
      </c>
    </row>
    <row r="8351" spans="6:6">
      <c r="F8351" s="1926">
        <f t="shared" si="133"/>
        <v>3327251.0000000009</v>
      </c>
    </row>
    <row r="8352" spans="6:6">
      <c r="F8352" s="1926">
        <f t="shared" si="133"/>
        <v>3327251.0000000009</v>
      </c>
    </row>
    <row r="8353" spans="6:6">
      <c r="F8353" s="1926">
        <f t="shared" si="133"/>
        <v>3327251.0000000009</v>
      </c>
    </row>
    <row r="8354" spans="6:6">
      <c r="F8354" s="1926">
        <f t="shared" si="133"/>
        <v>3327251.0000000009</v>
      </c>
    </row>
    <row r="8355" spans="6:6">
      <c r="F8355" s="1926">
        <f t="shared" si="133"/>
        <v>3327251.0000000009</v>
      </c>
    </row>
    <row r="8356" spans="6:6">
      <c r="F8356" s="1926">
        <f t="shared" si="133"/>
        <v>3327251.0000000009</v>
      </c>
    </row>
    <row r="8357" spans="6:6">
      <c r="F8357" s="1926">
        <f t="shared" si="133"/>
        <v>3327251.0000000009</v>
      </c>
    </row>
    <row r="8358" spans="6:6">
      <c r="F8358" s="1926">
        <f t="shared" si="133"/>
        <v>3327251.0000000009</v>
      </c>
    </row>
    <row r="8359" spans="6:6">
      <c r="F8359" s="1926">
        <f t="shared" si="133"/>
        <v>3327251.0000000009</v>
      </c>
    </row>
    <row r="8360" spans="6:6">
      <c r="F8360" s="1926">
        <f t="shared" si="133"/>
        <v>3327251.0000000009</v>
      </c>
    </row>
    <row r="8361" spans="6:6">
      <c r="F8361" s="1926">
        <f t="shared" si="133"/>
        <v>3327251.0000000009</v>
      </c>
    </row>
    <row r="8362" spans="6:6">
      <c r="F8362" s="1926">
        <f t="shared" si="133"/>
        <v>3327251.0000000009</v>
      </c>
    </row>
    <row r="8363" spans="6:6">
      <c r="F8363" s="1926">
        <f t="shared" si="133"/>
        <v>3327251.0000000009</v>
      </c>
    </row>
    <row r="8364" spans="6:6">
      <c r="F8364" s="1926">
        <f t="shared" si="133"/>
        <v>3327251.0000000009</v>
      </c>
    </row>
    <row r="8365" spans="6:6">
      <c r="F8365" s="1926">
        <f t="shared" si="133"/>
        <v>3327251.0000000009</v>
      </c>
    </row>
    <row r="8366" spans="6:6">
      <c r="F8366" s="1926">
        <f t="shared" si="133"/>
        <v>3327251.0000000009</v>
      </c>
    </row>
    <row r="8367" spans="6:6">
      <c r="F8367" s="1926">
        <f t="shared" si="133"/>
        <v>3327251.0000000009</v>
      </c>
    </row>
    <row r="8368" spans="6:6">
      <c r="F8368" s="1926">
        <f t="shared" si="133"/>
        <v>3327251.0000000009</v>
      </c>
    </row>
    <row r="8369" spans="6:6">
      <c r="F8369" s="1926">
        <f t="shared" si="133"/>
        <v>3327251.0000000009</v>
      </c>
    </row>
    <row r="8370" spans="6:6">
      <c r="F8370" s="1926">
        <f t="shared" si="133"/>
        <v>3327251.0000000009</v>
      </c>
    </row>
    <row r="8371" spans="6:6">
      <c r="F8371" s="1926">
        <f t="shared" si="133"/>
        <v>3327251.0000000009</v>
      </c>
    </row>
    <row r="8372" spans="6:6">
      <c r="F8372" s="1926">
        <f t="shared" si="133"/>
        <v>3327251.0000000009</v>
      </c>
    </row>
    <row r="8373" spans="6:6">
      <c r="F8373" s="1926">
        <f t="shared" si="133"/>
        <v>3327251.0000000009</v>
      </c>
    </row>
    <row r="8374" spans="6:6">
      <c r="F8374" s="1926">
        <f t="shared" si="133"/>
        <v>3327251.0000000009</v>
      </c>
    </row>
    <row r="8375" spans="6:6">
      <c r="F8375" s="1926">
        <f t="shared" si="133"/>
        <v>3327251.0000000009</v>
      </c>
    </row>
    <row r="8376" spans="6:6">
      <c r="F8376" s="1926">
        <f t="shared" si="133"/>
        <v>3327251.0000000009</v>
      </c>
    </row>
    <row r="8377" spans="6:6">
      <c r="F8377" s="1926">
        <f t="shared" si="133"/>
        <v>3327251.0000000009</v>
      </c>
    </row>
    <row r="8378" spans="6:6">
      <c r="F8378" s="1926">
        <f t="shared" si="133"/>
        <v>3327251.0000000009</v>
      </c>
    </row>
    <row r="8379" spans="6:6">
      <c r="F8379" s="1926">
        <f t="shared" si="133"/>
        <v>3327251.0000000009</v>
      </c>
    </row>
    <row r="8380" spans="6:6">
      <c r="F8380" s="1926">
        <f t="shared" si="133"/>
        <v>3327251.0000000009</v>
      </c>
    </row>
    <row r="8381" spans="6:6">
      <c r="F8381" s="1926">
        <f t="shared" si="133"/>
        <v>3327251.0000000009</v>
      </c>
    </row>
    <row r="8382" spans="6:6">
      <c r="F8382" s="1926">
        <f t="shared" si="133"/>
        <v>3327251.0000000009</v>
      </c>
    </row>
    <row r="8383" spans="6:6">
      <c r="F8383" s="1926">
        <f t="shared" si="133"/>
        <v>3327251.0000000009</v>
      </c>
    </row>
    <row r="8384" spans="6:6">
      <c r="F8384" s="1926">
        <f t="shared" si="133"/>
        <v>3327251.0000000009</v>
      </c>
    </row>
    <row r="8385" spans="6:6">
      <c r="F8385" s="1926">
        <f t="shared" si="133"/>
        <v>3327251.0000000009</v>
      </c>
    </row>
    <row r="8386" spans="6:6">
      <c r="F8386" s="1926">
        <f t="shared" si="133"/>
        <v>3327251.0000000009</v>
      </c>
    </row>
    <row r="8387" spans="6:6">
      <c r="F8387" s="1926">
        <f t="shared" si="133"/>
        <v>3327251.0000000009</v>
      </c>
    </row>
    <row r="8388" spans="6:6">
      <c r="F8388" s="1926">
        <f t="shared" si="133"/>
        <v>3327251.0000000009</v>
      </c>
    </row>
    <row r="8389" spans="6:6">
      <c r="F8389" s="1926">
        <f t="shared" si="133"/>
        <v>3327251.0000000009</v>
      </c>
    </row>
    <row r="8390" spans="6:6">
      <c r="F8390" s="1926">
        <f t="shared" si="133"/>
        <v>3327251.0000000009</v>
      </c>
    </row>
    <row r="8391" spans="6:6">
      <c r="F8391" s="1926">
        <f t="shared" ref="F8391:F8454" si="134">F8390-E8391+D8391</f>
        <v>3327251.0000000009</v>
      </c>
    </row>
    <row r="8392" spans="6:6">
      <c r="F8392" s="1926">
        <f t="shared" si="134"/>
        <v>3327251.0000000009</v>
      </c>
    </row>
    <row r="8393" spans="6:6">
      <c r="F8393" s="1926">
        <f t="shared" si="134"/>
        <v>3327251.0000000009</v>
      </c>
    </row>
    <row r="8394" spans="6:6">
      <c r="F8394" s="1926">
        <f t="shared" si="134"/>
        <v>3327251.0000000009</v>
      </c>
    </row>
    <row r="8395" spans="6:6">
      <c r="F8395" s="1926">
        <f t="shared" si="134"/>
        <v>3327251.0000000009</v>
      </c>
    </row>
    <row r="8396" spans="6:6">
      <c r="F8396" s="1926">
        <f t="shared" si="134"/>
        <v>3327251.0000000009</v>
      </c>
    </row>
    <row r="8397" spans="6:6">
      <c r="F8397" s="1926">
        <f t="shared" si="134"/>
        <v>3327251.0000000009</v>
      </c>
    </row>
    <row r="8398" spans="6:6">
      <c r="F8398" s="1926">
        <f t="shared" si="134"/>
        <v>3327251.0000000009</v>
      </c>
    </row>
    <row r="8399" spans="6:6">
      <c r="F8399" s="1926">
        <f t="shared" si="134"/>
        <v>3327251.0000000009</v>
      </c>
    </row>
    <row r="8400" spans="6:6">
      <c r="F8400" s="1926">
        <f t="shared" si="134"/>
        <v>3327251.0000000009</v>
      </c>
    </row>
    <row r="8401" spans="6:6">
      <c r="F8401" s="1926">
        <f t="shared" si="134"/>
        <v>3327251.0000000009</v>
      </c>
    </row>
    <row r="8402" spans="6:6">
      <c r="F8402" s="1926">
        <f t="shared" si="134"/>
        <v>3327251.0000000009</v>
      </c>
    </row>
    <row r="8403" spans="6:6">
      <c r="F8403" s="1926">
        <f t="shared" si="134"/>
        <v>3327251.0000000009</v>
      </c>
    </row>
    <row r="8404" spans="6:6">
      <c r="F8404" s="1926">
        <f t="shared" si="134"/>
        <v>3327251.0000000009</v>
      </c>
    </row>
    <row r="8405" spans="6:6">
      <c r="F8405" s="1926">
        <f t="shared" si="134"/>
        <v>3327251.0000000009</v>
      </c>
    </row>
    <row r="8406" spans="6:6">
      <c r="F8406" s="1926">
        <f t="shared" si="134"/>
        <v>3327251.0000000009</v>
      </c>
    </row>
    <row r="8407" spans="6:6">
      <c r="F8407" s="1926">
        <f t="shared" si="134"/>
        <v>3327251.0000000009</v>
      </c>
    </row>
    <row r="8408" spans="6:6">
      <c r="F8408" s="1926">
        <f t="shared" si="134"/>
        <v>3327251.0000000009</v>
      </c>
    </row>
    <row r="8409" spans="6:6">
      <c r="F8409" s="1926">
        <f t="shared" si="134"/>
        <v>3327251.0000000009</v>
      </c>
    </row>
    <row r="8410" spans="6:6">
      <c r="F8410" s="1926">
        <f t="shared" si="134"/>
        <v>3327251.0000000009</v>
      </c>
    </row>
    <row r="8411" spans="6:6">
      <c r="F8411" s="1926">
        <f t="shared" si="134"/>
        <v>3327251.0000000009</v>
      </c>
    </row>
    <row r="8412" spans="6:6">
      <c r="F8412" s="1926">
        <f t="shared" si="134"/>
        <v>3327251.0000000009</v>
      </c>
    </row>
    <row r="8413" spans="6:6">
      <c r="F8413" s="1926">
        <f t="shared" si="134"/>
        <v>3327251.0000000009</v>
      </c>
    </row>
    <row r="8414" spans="6:6">
      <c r="F8414" s="1926">
        <f t="shared" si="134"/>
        <v>3327251.0000000009</v>
      </c>
    </row>
    <row r="8415" spans="6:6">
      <c r="F8415" s="1926">
        <f t="shared" si="134"/>
        <v>3327251.0000000009</v>
      </c>
    </row>
    <row r="8416" spans="6:6">
      <c r="F8416" s="1926">
        <f t="shared" si="134"/>
        <v>3327251.0000000009</v>
      </c>
    </row>
    <row r="8417" spans="6:6">
      <c r="F8417" s="1926">
        <f t="shared" si="134"/>
        <v>3327251.0000000009</v>
      </c>
    </row>
    <row r="8418" spans="6:6">
      <c r="F8418" s="1926">
        <f t="shared" si="134"/>
        <v>3327251.0000000009</v>
      </c>
    </row>
    <row r="8419" spans="6:6">
      <c r="F8419" s="1926">
        <f t="shared" si="134"/>
        <v>3327251.0000000009</v>
      </c>
    </row>
    <row r="8420" spans="6:6">
      <c r="F8420" s="1926">
        <f t="shared" si="134"/>
        <v>3327251.0000000009</v>
      </c>
    </row>
    <row r="8421" spans="6:6">
      <c r="F8421" s="1926">
        <f t="shared" si="134"/>
        <v>3327251.0000000009</v>
      </c>
    </row>
    <row r="8422" spans="6:6">
      <c r="F8422" s="1926">
        <f t="shared" si="134"/>
        <v>3327251.0000000009</v>
      </c>
    </row>
    <row r="8423" spans="6:6">
      <c r="F8423" s="1926">
        <f t="shared" si="134"/>
        <v>3327251.0000000009</v>
      </c>
    </row>
    <row r="8424" spans="6:6">
      <c r="F8424" s="1926">
        <f t="shared" si="134"/>
        <v>3327251.0000000009</v>
      </c>
    </row>
    <row r="8425" spans="6:6">
      <c r="F8425" s="1926">
        <f t="shared" si="134"/>
        <v>3327251.0000000009</v>
      </c>
    </row>
    <row r="8426" spans="6:6">
      <c r="F8426" s="1926">
        <f t="shared" si="134"/>
        <v>3327251.0000000009</v>
      </c>
    </row>
    <row r="8427" spans="6:6">
      <c r="F8427" s="1926">
        <f t="shared" si="134"/>
        <v>3327251.0000000009</v>
      </c>
    </row>
    <row r="8428" spans="6:6">
      <c r="F8428" s="1926">
        <f t="shared" si="134"/>
        <v>3327251.0000000009</v>
      </c>
    </row>
    <row r="8429" spans="6:6">
      <c r="F8429" s="1926">
        <f t="shared" si="134"/>
        <v>3327251.0000000009</v>
      </c>
    </row>
    <row r="8430" spans="6:6">
      <c r="F8430" s="1926">
        <f t="shared" si="134"/>
        <v>3327251.0000000009</v>
      </c>
    </row>
    <row r="8431" spans="6:6">
      <c r="F8431" s="1926">
        <f t="shared" si="134"/>
        <v>3327251.0000000009</v>
      </c>
    </row>
    <row r="8432" spans="6:6">
      <c r="F8432" s="1926">
        <f t="shared" si="134"/>
        <v>3327251.0000000009</v>
      </c>
    </row>
    <row r="8433" spans="6:6">
      <c r="F8433" s="1926">
        <f t="shared" si="134"/>
        <v>3327251.0000000009</v>
      </c>
    </row>
    <row r="8434" spans="6:6">
      <c r="F8434" s="1926">
        <f t="shared" si="134"/>
        <v>3327251.0000000009</v>
      </c>
    </row>
    <row r="8435" spans="6:6">
      <c r="F8435" s="1926">
        <f t="shared" si="134"/>
        <v>3327251.0000000009</v>
      </c>
    </row>
    <row r="8436" spans="6:6">
      <c r="F8436" s="1926">
        <f t="shared" si="134"/>
        <v>3327251.0000000009</v>
      </c>
    </row>
    <row r="8437" spans="6:6">
      <c r="F8437" s="1926">
        <f t="shared" si="134"/>
        <v>3327251.0000000009</v>
      </c>
    </row>
    <row r="8438" spans="6:6">
      <c r="F8438" s="1926">
        <f t="shared" si="134"/>
        <v>3327251.0000000009</v>
      </c>
    </row>
    <row r="8439" spans="6:6">
      <c r="F8439" s="1926">
        <f t="shared" si="134"/>
        <v>3327251.0000000009</v>
      </c>
    </row>
    <row r="8440" spans="6:6">
      <c r="F8440" s="1926">
        <f t="shared" si="134"/>
        <v>3327251.0000000009</v>
      </c>
    </row>
    <row r="8441" spans="6:6">
      <c r="F8441" s="1926">
        <f t="shared" si="134"/>
        <v>3327251.0000000009</v>
      </c>
    </row>
    <row r="8442" spans="6:6">
      <c r="F8442" s="1926">
        <f t="shared" si="134"/>
        <v>3327251.0000000009</v>
      </c>
    </row>
    <row r="8443" spans="6:6">
      <c r="F8443" s="1926">
        <f t="shared" si="134"/>
        <v>3327251.0000000009</v>
      </c>
    </row>
    <row r="8444" spans="6:6">
      <c r="F8444" s="1926">
        <f t="shared" si="134"/>
        <v>3327251.0000000009</v>
      </c>
    </row>
    <row r="8445" spans="6:6">
      <c r="F8445" s="1926">
        <f t="shared" si="134"/>
        <v>3327251.0000000009</v>
      </c>
    </row>
    <row r="8446" spans="6:6">
      <c r="F8446" s="1926">
        <f t="shared" si="134"/>
        <v>3327251.0000000009</v>
      </c>
    </row>
    <row r="8447" spans="6:6">
      <c r="F8447" s="1926">
        <f t="shared" si="134"/>
        <v>3327251.0000000009</v>
      </c>
    </row>
    <row r="8448" spans="6:6">
      <c r="F8448" s="1926">
        <f t="shared" si="134"/>
        <v>3327251.0000000009</v>
      </c>
    </row>
    <row r="8449" spans="6:6">
      <c r="F8449" s="1926">
        <f t="shared" si="134"/>
        <v>3327251.0000000009</v>
      </c>
    </row>
    <row r="8450" spans="6:6">
      <c r="F8450" s="1926">
        <f t="shared" si="134"/>
        <v>3327251.0000000009</v>
      </c>
    </row>
    <row r="8451" spans="6:6">
      <c r="F8451" s="1926">
        <f t="shared" si="134"/>
        <v>3327251.0000000009</v>
      </c>
    </row>
    <row r="8452" spans="6:6">
      <c r="F8452" s="1926">
        <f t="shared" si="134"/>
        <v>3327251.0000000009</v>
      </c>
    </row>
    <row r="8453" spans="6:6">
      <c r="F8453" s="1926">
        <f t="shared" si="134"/>
        <v>3327251.0000000009</v>
      </c>
    </row>
    <row r="8454" spans="6:6">
      <c r="F8454" s="1926">
        <f t="shared" si="134"/>
        <v>3327251.0000000009</v>
      </c>
    </row>
    <row r="8455" spans="6:6">
      <c r="F8455" s="1926">
        <f t="shared" ref="F8455:F8518" si="135">F8454-E8455+D8455</f>
        <v>3327251.0000000009</v>
      </c>
    </row>
    <row r="8456" spans="6:6">
      <c r="F8456" s="1926">
        <f t="shared" si="135"/>
        <v>3327251.0000000009</v>
      </c>
    </row>
    <row r="8457" spans="6:6">
      <c r="F8457" s="1926">
        <f t="shared" si="135"/>
        <v>3327251.0000000009</v>
      </c>
    </row>
    <row r="8458" spans="6:6">
      <c r="F8458" s="1926">
        <f t="shared" si="135"/>
        <v>3327251.0000000009</v>
      </c>
    </row>
    <row r="8459" spans="6:6">
      <c r="F8459" s="1926">
        <f t="shared" si="135"/>
        <v>3327251.0000000009</v>
      </c>
    </row>
    <row r="8460" spans="6:6">
      <c r="F8460" s="1926">
        <f t="shared" si="135"/>
        <v>3327251.0000000009</v>
      </c>
    </row>
    <row r="8461" spans="6:6">
      <c r="F8461" s="1926">
        <f t="shared" si="135"/>
        <v>3327251.0000000009</v>
      </c>
    </row>
    <row r="8462" spans="6:6">
      <c r="F8462" s="1926">
        <f t="shared" si="135"/>
        <v>3327251.0000000009</v>
      </c>
    </row>
    <row r="8463" spans="6:6">
      <c r="F8463" s="1926">
        <f t="shared" si="135"/>
        <v>3327251.0000000009</v>
      </c>
    </row>
    <row r="8464" spans="6:6">
      <c r="F8464" s="1926">
        <f t="shared" si="135"/>
        <v>3327251.0000000009</v>
      </c>
    </row>
    <row r="8465" spans="6:6">
      <c r="F8465" s="1926">
        <f t="shared" si="135"/>
        <v>3327251.0000000009</v>
      </c>
    </row>
    <row r="8466" spans="6:6">
      <c r="F8466" s="1926">
        <f t="shared" si="135"/>
        <v>3327251.0000000009</v>
      </c>
    </row>
    <row r="8467" spans="6:6">
      <c r="F8467" s="1926">
        <f t="shared" si="135"/>
        <v>3327251.0000000009</v>
      </c>
    </row>
    <row r="8468" spans="6:6">
      <c r="F8468" s="1926">
        <f t="shared" si="135"/>
        <v>3327251.0000000009</v>
      </c>
    </row>
    <row r="8469" spans="6:6">
      <c r="F8469" s="1926">
        <f t="shared" si="135"/>
        <v>3327251.0000000009</v>
      </c>
    </row>
    <row r="8470" spans="6:6">
      <c r="F8470" s="1926">
        <f t="shared" si="135"/>
        <v>3327251.0000000009</v>
      </c>
    </row>
    <row r="8471" spans="6:6">
      <c r="F8471" s="1926">
        <f t="shared" si="135"/>
        <v>3327251.0000000009</v>
      </c>
    </row>
    <row r="8472" spans="6:6">
      <c r="F8472" s="1926">
        <f t="shared" si="135"/>
        <v>3327251.0000000009</v>
      </c>
    </row>
    <row r="8473" spans="6:6">
      <c r="F8473" s="1926">
        <f t="shared" si="135"/>
        <v>3327251.0000000009</v>
      </c>
    </row>
    <row r="8474" spans="6:6">
      <c r="F8474" s="1926">
        <f t="shared" si="135"/>
        <v>3327251.0000000009</v>
      </c>
    </row>
    <row r="8475" spans="6:6">
      <c r="F8475" s="1926">
        <f t="shared" si="135"/>
        <v>3327251.0000000009</v>
      </c>
    </row>
    <row r="8476" spans="6:6">
      <c r="F8476" s="1926">
        <f t="shared" si="135"/>
        <v>3327251.0000000009</v>
      </c>
    </row>
    <row r="8477" spans="6:6">
      <c r="F8477" s="1926">
        <f t="shared" si="135"/>
        <v>3327251.0000000009</v>
      </c>
    </row>
    <row r="8478" spans="6:6">
      <c r="F8478" s="1926">
        <f t="shared" si="135"/>
        <v>3327251.0000000009</v>
      </c>
    </row>
    <row r="8479" spans="6:6">
      <c r="F8479" s="1926">
        <f t="shared" si="135"/>
        <v>3327251.0000000009</v>
      </c>
    </row>
    <row r="8480" spans="6:6">
      <c r="F8480" s="1926">
        <f t="shared" si="135"/>
        <v>3327251.0000000009</v>
      </c>
    </row>
    <row r="8481" spans="6:6">
      <c r="F8481" s="1926">
        <f t="shared" si="135"/>
        <v>3327251.0000000009</v>
      </c>
    </row>
    <row r="8482" spans="6:6">
      <c r="F8482" s="1926">
        <f t="shared" si="135"/>
        <v>3327251.0000000009</v>
      </c>
    </row>
    <row r="8483" spans="6:6">
      <c r="F8483" s="1926">
        <f t="shared" si="135"/>
        <v>3327251.0000000009</v>
      </c>
    </row>
    <row r="8484" spans="6:6">
      <c r="F8484" s="1926">
        <f t="shared" si="135"/>
        <v>3327251.0000000009</v>
      </c>
    </row>
    <row r="8485" spans="6:6">
      <c r="F8485" s="1926">
        <f t="shared" si="135"/>
        <v>3327251.0000000009</v>
      </c>
    </row>
    <row r="8486" spans="6:6">
      <c r="F8486" s="1926">
        <f t="shared" si="135"/>
        <v>3327251.0000000009</v>
      </c>
    </row>
    <row r="8487" spans="6:6">
      <c r="F8487" s="1926">
        <f t="shared" si="135"/>
        <v>3327251.0000000009</v>
      </c>
    </row>
    <row r="8488" spans="6:6">
      <c r="F8488" s="1926">
        <f t="shared" si="135"/>
        <v>3327251.0000000009</v>
      </c>
    </row>
    <row r="8489" spans="6:6">
      <c r="F8489" s="1926">
        <f t="shared" si="135"/>
        <v>3327251.0000000009</v>
      </c>
    </row>
    <row r="8490" spans="6:6">
      <c r="F8490" s="1926">
        <f t="shared" si="135"/>
        <v>3327251.0000000009</v>
      </c>
    </row>
    <row r="8491" spans="6:6">
      <c r="F8491" s="1926">
        <f t="shared" si="135"/>
        <v>3327251.0000000009</v>
      </c>
    </row>
    <row r="8492" spans="6:6">
      <c r="F8492" s="1926">
        <f t="shared" si="135"/>
        <v>3327251.0000000009</v>
      </c>
    </row>
    <row r="8493" spans="6:6">
      <c r="F8493" s="1926">
        <f t="shared" si="135"/>
        <v>3327251.0000000009</v>
      </c>
    </row>
    <row r="8494" spans="6:6">
      <c r="F8494" s="1926">
        <f t="shared" si="135"/>
        <v>3327251.0000000009</v>
      </c>
    </row>
    <row r="8495" spans="6:6">
      <c r="F8495" s="1926">
        <f t="shared" si="135"/>
        <v>3327251.0000000009</v>
      </c>
    </row>
    <row r="8496" spans="6:6">
      <c r="F8496" s="1926">
        <f t="shared" si="135"/>
        <v>3327251.0000000009</v>
      </c>
    </row>
    <row r="8497" spans="6:6">
      <c r="F8497" s="1926">
        <f t="shared" si="135"/>
        <v>3327251.0000000009</v>
      </c>
    </row>
    <row r="8498" spans="6:6">
      <c r="F8498" s="1926">
        <f t="shared" si="135"/>
        <v>3327251.0000000009</v>
      </c>
    </row>
    <row r="8499" spans="6:6">
      <c r="F8499" s="1926">
        <f t="shared" si="135"/>
        <v>3327251.0000000009</v>
      </c>
    </row>
    <row r="8500" spans="6:6">
      <c r="F8500" s="1926">
        <f t="shared" si="135"/>
        <v>3327251.0000000009</v>
      </c>
    </row>
    <row r="8501" spans="6:6">
      <c r="F8501" s="1926">
        <f t="shared" si="135"/>
        <v>3327251.0000000009</v>
      </c>
    </row>
    <row r="8502" spans="6:6">
      <c r="F8502" s="1926">
        <f t="shared" si="135"/>
        <v>3327251.0000000009</v>
      </c>
    </row>
    <row r="8503" spans="6:6">
      <c r="F8503" s="1926">
        <f t="shared" si="135"/>
        <v>3327251.0000000009</v>
      </c>
    </row>
    <row r="8504" spans="6:6">
      <c r="F8504" s="1926">
        <f t="shared" si="135"/>
        <v>3327251.0000000009</v>
      </c>
    </row>
    <row r="8505" spans="6:6">
      <c r="F8505" s="1926">
        <f t="shared" si="135"/>
        <v>3327251.0000000009</v>
      </c>
    </row>
    <row r="8506" spans="6:6">
      <c r="F8506" s="1926">
        <f t="shared" si="135"/>
        <v>3327251.0000000009</v>
      </c>
    </row>
    <row r="8507" spans="6:6">
      <c r="F8507" s="1926">
        <f t="shared" si="135"/>
        <v>3327251.0000000009</v>
      </c>
    </row>
    <row r="8508" spans="6:6">
      <c r="F8508" s="1926">
        <f t="shared" si="135"/>
        <v>3327251.0000000009</v>
      </c>
    </row>
    <row r="8509" spans="6:6">
      <c r="F8509" s="1926">
        <f t="shared" si="135"/>
        <v>3327251.0000000009</v>
      </c>
    </row>
    <row r="8510" spans="6:6">
      <c r="F8510" s="1926">
        <f t="shared" si="135"/>
        <v>3327251.0000000009</v>
      </c>
    </row>
    <row r="8511" spans="6:6">
      <c r="F8511" s="1926">
        <f t="shared" si="135"/>
        <v>3327251.0000000009</v>
      </c>
    </row>
    <row r="8512" spans="6:6">
      <c r="F8512" s="1926">
        <f t="shared" si="135"/>
        <v>3327251.0000000009</v>
      </c>
    </row>
    <row r="8513" spans="6:6">
      <c r="F8513" s="1926">
        <f t="shared" si="135"/>
        <v>3327251.0000000009</v>
      </c>
    </row>
    <row r="8514" spans="6:6">
      <c r="F8514" s="1926">
        <f t="shared" si="135"/>
        <v>3327251.0000000009</v>
      </c>
    </row>
    <row r="8515" spans="6:6">
      <c r="F8515" s="1926">
        <f t="shared" si="135"/>
        <v>3327251.0000000009</v>
      </c>
    </row>
    <row r="8516" spans="6:6">
      <c r="F8516" s="1926">
        <f t="shared" si="135"/>
        <v>3327251.0000000009</v>
      </c>
    </row>
    <row r="8517" spans="6:6">
      <c r="F8517" s="1926">
        <f t="shared" si="135"/>
        <v>3327251.0000000009</v>
      </c>
    </row>
    <row r="8518" spans="6:6">
      <c r="F8518" s="1926">
        <f t="shared" si="135"/>
        <v>3327251.0000000009</v>
      </c>
    </row>
    <row r="8519" spans="6:6">
      <c r="F8519" s="1926">
        <f t="shared" ref="F8519:F8582" si="136">F8518-E8519+D8519</f>
        <v>3327251.0000000009</v>
      </c>
    </row>
    <row r="8520" spans="6:6">
      <c r="F8520" s="1926">
        <f t="shared" si="136"/>
        <v>3327251.0000000009</v>
      </c>
    </row>
    <row r="8521" spans="6:6">
      <c r="F8521" s="1926">
        <f t="shared" si="136"/>
        <v>3327251.0000000009</v>
      </c>
    </row>
    <row r="8522" spans="6:6">
      <c r="F8522" s="1926">
        <f t="shared" si="136"/>
        <v>3327251.0000000009</v>
      </c>
    </row>
    <row r="8523" spans="6:6">
      <c r="F8523" s="1926">
        <f t="shared" si="136"/>
        <v>3327251.0000000009</v>
      </c>
    </row>
    <row r="8524" spans="6:6">
      <c r="F8524" s="1926">
        <f t="shared" si="136"/>
        <v>3327251.0000000009</v>
      </c>
    </row>
    <row r="8525" spans="6:6">
      <c r="F8525" s="1926">
        <f t="shared" si="136"/>
        <v>3327251.0000000009</v>
      </c>
    </row>
    <row r="8526" spans="6:6">
      <c r="F8526" s="1926">
        <f t="shared" si="136"/>
        <v>3327251.0000000009</v>
      </c>
    </row>
    <row r="8527" spans="6:6">
      <c r="F8527" s="1926">
        <f t="shared" si="136"/>
        <v>3327251.0000000009</v>
      </c>
    </row>
    <row r="8528" spans="6:6">
      <c r="F8528" s="1926">
        <f t="shared" si="136"/>
        <v>3327251.0000000009</v>
      </c>
    </row>
    <row r="8529" spans="6:6">
      <c r="F8529" s="1926">
        <f t="shared" si="136"/>
        <v>3327251.0000000009</v>
      </c>
    </row>
    <row r="8530" spans="6:6">
      <c r="F8530" s="1926">
        <f t="shared" si="136"/>
        <v>3327251.0000000009</v>
      </c>
    </row>
    <row r="8531" spans="6:6">
      <c r="F8531" s="1926">
        <f t="shared" si="136"/>
        <v>3327251.0000000009</v>
      </c>
    </row>
    <row r="8532" spans="6:6">
      <c r="F8532" s="1926">
        <f t="shared" si="136"/>
        <v>3327251.0000000009</v>
      </c>
    </row>
    <row r="8533" spans="6:6">
      <c r="F8533" s="1926">
        <f t="shared" si="136"/>
        <v>3327251.0000000009</v>
      </c>
    </row>
    <row r="8534" spans="6:6">
      <c r="F8534" s="1926">
        <f t="shared" si="136"/>
        <v>3327251.0000000009</v>
      </c>
    </row>
    <row r="8535" spans="6:6">
      <c r="F8535" s="1926">
        <f t="shared" si="136"/>
        <v>3327251.0000000009</v>
      </c>
    </row>
    <row r="8536" spans="6:6">
      <c r="F8536" s="1926">
        <f t="shared" si="136"/>
        <v>3327251.0000000009</v>
      </c>
    </row>
    <row r="8537" spans="6:6">
      <c r="F8537" s="1926">
        <f t="shared" si="136"/>
        <v>3327251.0000000009</v>
      </c>
    </row>
    <row r="8538" spans="6:6">
      <c r="F8538" s="1926">
        <f t="shared" si="136"/>
        <v>3327251.0000000009</v>
      </c>
    </row>
    <row r="8539" spans="6:6">
      <c r="F8539" s="1926">
        <f t="shared" si="136"/>
        <v>3327251.0000000009</v>
      </c>
    </row>
    <row r="8540" spans="6:6">
      <c r="F8540" s="1926">
        <f t="shared" si="136"/>
        <v>3327251.0000000009</v>
      </c>
    </row>
    <row r="8541" spans="6:6">
      <c r="F8541" s="1926">
        <f t="shared" si="136"/>
        <v>3327251.0000000009</v>
      </c>
    </row>
    <row r="8542" spans="6:6">
      <c r="F8542" s="1926">
        <f t="shared" si="136"/>
        <v>3327251.0000000009</v>
      </c>
    </row>
    <row r="8543" spans="6:6">
      <c r="F8543" s="1926">
        <f t="shared" si="136"/>
        <v>3327251.0000000009</v>
      </c>
    </row>
    <row r="8544" spans="6:6">
      <c r="F8544" s="1926">
        <f t="shared" si="136"/>
        <v>3327251.0000000009</v>
      </c>
    </row>
    <row r="8545" spans="6:6">
      <c r="F8545" s="1926">
        <f t="shared" si="136"/>
        <v>3327251.0000000009</v>
      </c>
    </row>
    <row r="8546" spans="6:6">
      <c r="F8546" s="1926">
        <f t="shared" si="136"/>
        <v>3327251.0000000009</v>
      </c>
    </row>
    <row r="8547" spans="6:6">
      <c r="F8547" s="1926">
        <f t="shared" si="136"/>
        <v>3327251.0000000009</v>
      </c>
    </row>
    <row r="8548" spans="6:6">
      <c r="F8548" s="1926">
        <f t="shared" si="136"/>
        <v>3327251.0000000009</v>
      </c>
    </row>
    <row r="8549" spans="6:6">
      <c r="F8549" s="1926">
        <f t="shared" si="136"/>
        <v>3327251.0000000009</v>
      </c>
    </row>
    <row r="8550" spans="6:6">
      <c r="F8550" s="1926">
        <f t="shared" si="136"/>
        <v>3327251.0000000009</v>
      </c>
    </row>
    <row r="8551" spans="6:6">
      <c r="F8551" s="1926">
        <f t="shared" si="136"/>
        <v>3327251.0000000009</v>
      </c>
    </row>
    <row r="8552" spans="6:6">
      <c r="F8552" s="1926">
        <f t="shared" si="136"/>
        <v>3327251.0000000009</v>
      </c>
    </row>
    <row r="8553" spans="6:6">
      <c r="F8553" s="1926">
        <f t="shared" si="136"/>
        <v>3327251.0000000009</v>
      </c>
    </row>
    <row r="8554" spans="6:6">
      <c r="F8554" s="1926">
        <f t="shared" si="136"/>
        <v>3327251.0000000009</v>
      </c>
    </row>
    <row r="8555" spans="6:6">
      <c r="F8555" s="1926">
        <f t="shared" si="136"/>
        <v>3327251.0000000009</v>
      </c>
    </row>
    <row r="8556" spans="6:6">
      <c r="F8556" s="1926">
        <f t="shared" si="136"/>
        <v>3327251.0000000009</v>
      </c>
    </row>
    <row r="8557" spans="6:6">
      <c r="F8557" s="1926">
        <f t="shared" si="136"/>
        <v>3327251.0000000009</v>
      </c>
    </row>
    <row r="8558" spans="6:6">
      <c r="F8558" s="1926">
        <f t="shared" si="136"/>
        <v>3327251.0000000009</v>
      </c>
    </row>
    <row r="8559" spans="6:6">
      <c r="F8559" s="1926">
        <f t="shared" si="136"/>
        <v>3327251.0000000009</v>
      </c>
    </row>
    <row r="8560" spans="6:6">
      <c r="F8560" s="1926">
        <f t="shared" si="136"/>
        <v>3327251.0000000009</v>
      </c>
    </row>
    <row r="8561" spans="6:6">
      <c r="F8561" s="1926">
        <f t="shared" si="136"/>
        <v>3327251.0000000009</v>
      </c>
    </row>
    <row r="8562" spans="6:6">
      <c r="F8562" s="1926">
        <f t="shared" si="136"/>
        <v>3327251.0000000009</v>
      </c>
    </row>
    <row r="8563" spans="6:6">
      <c r="F8563" s="1926">
        <f t="shared" si="136"/>
        <v>3327251.0000000009</v>
      </c>
    </row>
    <row r="8564" spans="6:6">
      <c r="F8564" s="1926">
        <f t="shared" si="136"/>
        <v>3327251.0000000009</v>
      </c>
    </row>
    <row r="8565" spans="6:6">
      <c r="F8565" s="1926">
        <f t="shared" si="136"/>
        <v>3327251.0000000009</v>
      </c>
    </row>
    <row r="8566" spans="6:6">
      <c r="F8566" s="1926">
        <f t="shared" si="136"/>
        <v>3327251.0000000009</v>
      </c>
    </row>
    <row r="8567" spans="6:6">
      <c r="F8567" s="1926">
        <f t="shared" si="136"/>
        <v>3327251.0000000009</v>
      </c>
    </row>
    <row r="8568" spans="6:6">
      <c r="F8568" s="1926">
        <f t="shared" si="136"/>
        <v>3327251.0000000009</v>
      </c>
    </row>
    <row r="8569" spans="6:6">
      <c r="F8569" s="1926">
        <f t="shared" si="136"/>
        <v>3327251.0000000009</v>
      </c>
    </row>
    <row r="8570" spans="6:6">
      <c r="F8570" s="1926">
        <f t="shared" si="136"/>
        <v>3327251.0000000009</v>
      </c>
    </row>
    <row r="8571" spans="6:6">
      <c r="F8571" s="1926">
        <f t="shared" si="136"/>
        <v>3327251.0000000009</v>
      </c>
    </row>
    <row r="8572" spans="6:6">
      <c r="F8572" s="1926">
        <f t="shared" si="136"/>
        <v>3327251.0000000009</v>
      </c>
    </row>
    <row r="8573" spans="6:6">
      <c r="F8573" s="1926">
        <f t="shared" si="136"/>
        <v>3327251.0000000009</v>
      </c>
    </row>
    <row r="8574" spans="6:6">
      <c r="F8574" s="1926">
        <f t="shared" si="136"/>
        <v>3327251.0000000009</v>
      </c>
    </row>
    <row r="8575" spans="6:6">
      <c r="F8575" s="1926">
        <f t="shared" si="136"/>
        <v>3327251.0000000009</v>
      </c>
    </row>
    <row r="8576" spans="6:6">
      <c r="F8576" s="1926">
        <f t="shared" si="136"/>
        <v>3327251.0000000009</v>
      </c>
    </row>
    <row r="8577" spans="6:6">
      <c r="F8577" s="1926">
        <f t="shared" si="136"/>
        <v>3327251.0000000009</v>
      </c>
    </row>
    <row r="8578" spans="6:6">
      <c r="F8578" s="1926">
        <f t="shared" si="136"/>
        <v>3327251.0000000009</v>
      </c>
    </row>
    <row r="8579" spans="6:6">
      <c r="F8579" s="1926">
        <f t="shared" si="136"/>
        <v>3327251.0000000009</v>
      </c>
    </row>
    <row r="8580" spans="6:6">
      <c r="F8580" s="1926">
        <f t="shared" si="136"/>
        <v>3327251.0000000009</v>
      </c>
    </row>
    <row r="8581" spans="6:6">
      <c r="F8581" s="1926">
        <f t="shared" si="136"/>
        <v>3327251.0000000009</v>
      </c>
    </row>
    <row r="8582" spans="6:6">
      <c r="F8582" s="1926">
        <f t="shared" si="136"/>
        <v>3327251.0000000009</v>
      </c>
    </row>
    <row r="8583" spans="6:6">
      <c r="F8583" s="1926">
        <f t="shared" ref="F8583:F8646" si="137">F8582-E8583+D8583</f>
        <v>3327251.0000000009</v>
      </c>
    </row>
    <row r="8584" spans="6:6">
      <c r="F8584" s="1926">
        <f t="shared" si="137"/>
        <v>3327251.0000000009</v>
      </c>
    </row>
    <row r="8585" spans="6:6">
      <c r="F8585" s="1926">
        <f t="shared" si="137"/>
        <v>3327251.0000000009</v>
      </c>
    </row>
    <row r="8586" spans="6:6">
      <c r="F8586" s="1926">
        <f t="shared" si="137"/>
        <v>3327251.0000000009</v>
      </c>
    </row>
    <row r="8587" spans="6:6">
      <c r="F8587" s="1926">
        <f t="shared" si="137"/>
        <v>3327251.0000000009</v>
      </c>
    </row>
    <row r="8588" spans="6:6">
      <c r="F8588" s="1926">
        <f t="shared" si="137"/>
        <v>3327251.0000000009</v>
      </c>
    </row>
    <row r="8589" spans="6:6">
      <c r="F8589" s="1926">
        <f t="shared" si="137"/>
        <v>3327251.0000000009</v>
      </c>
    </row>
    <row r="8590" spans="6:6">
      <c r="F8590" s="1926">
        <f t="shared" si="137"/>
        <v>3327251.0000000009</v>
      </c>
    </row>
    <row r="8591" spans="6:6">
      <c r="F8591" s="1926">
        <f t="shared" si="137"/>
        <v>3327251.0000000009</v>
      </c>
    </row>
    <row r="8592" spans="6:6">
      <c r="F8592" s="1926">
        <f t="shared" si="137"/>
        <v>3327251.0000000009</v>
      </c>
    </row>
    <row r="8593" spans="6:6">
      <c r="F8593" s="1926">
        <f t="shared" si="137"/>
        <v>3327251.0000000009</v>
      </c>
    </row>
    <row r="8594" spans="6:6">
      <c r="F8594" s="1926">
        <f t="shared" si="137"/>
        <v>3327251.0000000009</v>
      </c>
    </row>
    <row r="8595" spans="6:6">
      <c r="F8595" s="1926">
        <f t="shared" si="137"/>
        <v>3327251.0000000009</v>
      </c>
    </row>
    <row r="8596" spans="6:6">
      <c r="F8596" s="1926">
        <f t="shared" si="137"/>
        <v>3327251.0000000009</v>
      </c>
    </row>
    <row r="8597" spans="6:6">
      <c r="F8597" s="1926">
        <f t="shared" si="137"/>
        <v>3327251.0000000009</v>
      </c>
    </row>
    <row r="8598" spans="6:6">
      <c r="F8598" s="1926">
        <f t="shared" si="137"/>
        <v>3327251.0000000009</v>
      </c>
    </row>
    <row r="8599" spans="6:6">
      <c r="F8599" s="1926">
        <f t="shared" si="137"/>
        <v>3327251.0000000009</v>
      </c>
    </row>
    <row r="8600" spans="6:6">
      <c r="F8600" s="1926">
        <f t="shared" si="137"/>
        <v>3327251.0000000009</v>
      </c>
    </row>
    <row r="8601" spans="6:6">
      <c r="F8601" s="1926">
        <f t="shared" si="137"/>
        <v>3327251.0000000009</v>
      </c>
    </row>
    <row r="8602" spans="6:6">
      <c r="F8602" s="1926">
        <f t="shared" si="137"/>
        <v>3327251.0000000009</v>
      </c>
    </row>
    <row r="8603" spans="6:6">
      <c r="F8603" s="1926">
        <f t="shared" si="137"/>
        <v>3327251.0000000009</v>
      </c>
    </row>
    <row r="8604" spans="6:6">
      <c r="F8604" s="1926">
        <f t="shared" si="137"/>
        <v>3327251.0000000009</v>
      </c>
    </row>
    <row r="8605" spans="6:6">
      <c r="F8605" s="1926">
        <f t="shared" si="137"/>
        <v>3327251.0000000009</v>
      </c>
    </row>
    <row r="8606" spans="6:6">
      <c r="F8606" s="1926">
        <f t="shared" si="137"/>
        <v>3327251.0000000009</v>
      </c>
    </row>
    <row r="8607" spans="6:6">
      <c r="F8607" s="1926">
        <f t="shared" si="137"/>
        <v>3327251.0000000009</v>
      </c>
    </row>
    <row r="8608" spans="6:6">
      <c r="F8608" s="1926">
        <f t="shared" si="137"/>
        <v>3327251.0000000009</v>
      </c>
    </row>
    <row r="8609" spans="6:6">
      <c r="F8609" s="1926">
        <f t="shared" si="137"/>
        <v>3327251.0000000009</v>
      </c>
    </row>
    <row r="8610" spans="6:6">
      <c r="F8610" s="1926">
        <f t="shared" si="137"/>
        <v>3327251.0000000009</v>
      </c>
    </row>
    <row r="8611" spans="6:6">
      <c r="F8611" s="1926">
        <f t="shared" si="137"/>
        <v>3327251.0000000009</v>
      </c>
    </row>
    <row r="8612" spans="6:6">
      <c r="F8612" s="1926">
        <f t="shared" si="137"/>
        <v>3327251.0000000009</v>
      </c>
    </row>
    <row r="8613" spans="6:6">
      <c r="F8613" s="1926">
        <f t="shared" si="137"/>
        <v>3327251.0000000009</v>
      </c>
    </row>
    <row r="8614" spans="6:6">
      <c r="F8614" s="1926">
        <f t="shared" si="137"/>
        <v>3327251.0000000009</v>
      </c>
    </row>
    <row r="8615" spans="6:6">
      <c r="F8615" s="1926">
        <f t="shared" si="137"/>
        <v>3327251.0000000009</v>
      </c>
    </row>
    <row r="8616" spans="6:6">
      <c r="F8616" s="1926">
        <f t="shared" si="137"/>
        <v>3327251.0000000009</v>
      </c>
    </row>
    <row r="8617" spans="6:6">
      <c r="F8617" s="1926">
        <f t="shared" si="137"/>
        <v>3327251.0000000009</v>
      </c>
    </row>
    <row r="8618" spans="6:6">
      <c r="F8618" s="1926">
        <f t="shared" si="137"/>
        <v>3327251.0000000009</v>
      </c>
    </row>
    <row r="8619" spans="6:6">
      <c r="F8619" s="1926">
        <f t="shared" si="137"/>
        <v>3327251.0000000009</v>
      </c>
    </row>
    <row r="8620" spans="6:6">
      <c r="F8620" s="1926">
        <f t="shared" si="137"/>
        <v>3327251.0000000009</v>
      </c>
    </row>
    <row r="8621" spans="6:6">
      <c r="F8621" s="1926">
        <f t="shared" si="137"/>
        <v>3327251.0000000009</v>
      </c>
    </row>
    <row r="8622" spans="6:6">
      <c r="F8622" s="1926">
        <f t="shared" si="137"/>
        <v>3327251.0000000009</v>
      </c>
    </row>
    <row r="8623" spans="6:6">
      <c r="F8623" s="1926">
        <f t="shared" si="137"/>
        <v>3327251.0000000009</v>
      </c>
    </row>
    <row r="8624" spans="6:6">
      <c r="F8624" s="1926">
        <f t="shared" si="137"/>
        <v>3327251.0000000009</v>
      </c>
    </row>
    <row r="8625" spans="6:6">
      <c r="F8625" s="1926">
        <f t="shared" si="137"/>
        <v>3327251.0000000009</v>
      </c>
    </row>
    <row r="8626" spans="6:6">
      <c r="F8626" s="1926">
        <f t="shared" si="137"/>
        <v>3327251.0000000009</v>
      </c>
    </row>
    <row r="8627" spans="6:6">
      <c r="F8627" s="1926">
        <f t="shared" si="137"/>
        <v>3327251.0000000009</v>
      </c>
    </row>
    <row r="8628" spans="6:6">
      <c r="F8628" s="1926">
        <f t="shared" si="137"/>
        <v>3327251.0000000009</v>
      </c>
    </row>
    <row r="8629" spans="6:6">
      <c r="F8629" s="1926">
        <f t="shared" si="137"/>
        <v>3327251.0000000009</v>
      </c>
    </row>
    <row r="8630" spans="6:6">
      <c r="F8630" s="1926">
        <f t="shared" si="137"/>
        <v>3327251.0000000009</v>
      </c>
    </row>
    <row r="8631" spans="6:6">
      <c r="F8631" s="1926">
        <f t="shared" si="137"/>
        <v>3327251.0000000009</v>
      </c>
    </row>
    <row r="8632" spans="6:6">
      <c r="F8632" s="1926">
        <f t="shared" si="137"/>
        <v>3327251.0000000009</v>
      </c>
    </row>
    <row r="8633" spans="6:6">
      <c r="F8633" s="1926">
        <f t="shared" si="137"/>
        <v>3327251.0000000009</v>
      </c>
    </row>
    <row r="8634" spans="6:6">
      <c r="F8634" s="1926">
        <f t="shared" si="137"/>
        <v>3327251.0000000009</v>
      </c>
    </row>
    <row r="8635" spans="6:6">
      <c r="F8635" s="1926">
        <f t="shared" si="137"/>
        <v>3327251.0000000009</v>
      </c>
    </row>
    <row r="8636" spans="6:6">
      <c r="F8636" s="1926">
        <f t="shared" si="137"/>
        <v>3327251.0000000009</v>
      </c>
    </row>
    <row r="8637" spans="6:6">
      <c r="F8637" s="1926">
        <f t="shared" si="137"/>
        <v>3327251.0000000009</v>
      </c>
    </row>
    <row r="8638" spans="6:6">
      <c r="F8638" s="1926">
        <f t="shared" si="137"/>
        <v>3327251.0000000009</v>
      </c>
    </row>
    <row r="8639" spans="6:6">
      <c r="F8639" s="1926">
        <f t="shared" si="137"/>
        <v>3327251.0000000009</v>
      </c>
    </row>
    <row r="8640" spans="6:6">
      <c r="F8640" s="1926">
        <f t="shared" si="137"/>
        <v>3327251.0000000009</v>
      </c>
    </row>
    <row r="8641" spans="6:6">
      <c r="F8641" s="1926">
        <f t="shared" si="137"/>
        <v>3327251.0000000009</v>
      </c>
    </row>
    <row r="8642" spans="6:6">
      <c r="F8642" s="1926">
        <f t="shared" si="137"/>
        <v>3327251.0000000009</v>
      </c>
    </row>
    <row r="8643" spans="6:6">
      <c r="F8643" s="1926">
        <f t="shared" si="137"/>
        <v>3327251.0000000009</v>
      </c>
    </row>
    <row r="8644" spans="6:6">
      <c r="F8644" s="1926">
        <f t="shared" si="137"/>
        <v>3327251.0000000009</v>
      </c>
    </row>
    <row r="8645" spans="6:6">
      <c r="F8645" s="1926">
        <f t="shared" si="137"/>
        <v>3327251.0000000009</v>
      </c>
    </row>
    <row r="8646" spans="6:6">
      <c r="F8646" s="1926">
        <f t="shared" si="137"/>
        <v>3327251.0000000009</v>
      </c>
    </row>
    <row r="8647" spans="6:6">
      <c r="F8647" s="1926">
        <f t="shared" ref="F8647:F8710" si="138">F8646-E8647+D8647</f>
        <v>3327251.0000000009</v>
      </c>
    </row>
    <row r="8648" spans="6:6">
      <c r="F8648" s="1926">
        <f t="shared" si="138"/>
        <v>3327251.0000000009</v>
      </c>
    </row>
    <row r="8649" spans="6:6">
      <c r="F8649" s="1926">
        <f t="shared" si="138"/>
        <v>3327251.0000000009</v>
      </c>
    </row>
    <row r="8650" spans="6:6">
      <c r="F8650" s="1926">
        <f t="shared" si="138"/>
        <v>3327251.0000000009</v>
      </c>
    </row>
    <row r="8651" spans="6:6">
      <c r="F8651" s="1926">
        <f t="shared" si="138"/>
        <v>3327251.0000000009</v>
      </c>
    </row>
    <row r="8652" spans="6:6">
      <c r="F8652" s="1926">
        <f t="shared" si="138"/>
        <v>3327251.0000000009</v>
      </c>
    </row>
    <row r="8653" spans="6:6">
      <c r="F8653" s="1926">
        <f t="shared" si="138"/>
        <v>3327251.0000000009</v>
      </c>
    </row>
    <row r="8654" spans="6:6">
      <c r="F8654" s="1926">
        <f t="shared" si="138"/>
        <v>3327251.0000000009</v>
      </c>
    </row>
    <row r="8655" spans="6:6">
      <c r="F8655" s="1926">
        <f t="shared" si="138"/>
        <v>3327251.0000000009</v>
      </c>
    </row>
    <row r="8656" spans="6:6">
      <c r="F8656" s="1926">
        <f t="shared" si="138"/>
        <v>3327251.0000000009</v>
      </c>
    </row>
    <row r="8657" spans="6:6">
      <c r="F8657" s="1926">
        <f t="shared" si="138"/>
        <v>3327251.0000000009</v>
      </c>
    </row>
    <row r="8658" spans="6:6">
      <c r="F8658" s="1926">
        <f t="shared" si="138"/>
        <v>3327251.0000000009</v>
      </c>
    </row>
    <row r="8659" spans="6:6">
      <c r="F8659" s="1926">
        <f t="shared" si="138"/>
        <v>3327251.0000000009</v>
      </c>
    </row>
    <row r="8660" spans="6:6">
      <c r="F8660" s="1926">
        <f t="shared" si="138"/>
        <v>3327251.0000000009</v>
      </c>
    </row>
    <row r="8661" spans="6:6">
      <c r="F8661" s="1926">
        <f t="shared" si="138"/>
        <v>3327251.0000000009</v>
      </c>
    </row>
    <row r="8662" spans="6:6">
      <c r="F8662" s="1926">
        <f t="shared" si="138"/>
        <v>3327251.0000000009</v>
      </c>
    </row>
    <row r="8663" spans="6:6">
      <c r="F8663" s="1926">
        <f t="shared" si="138"/>
        <v>3327251.0000000009</v>
      </c>
    </row>
    <row r="8664" spans="6:6">
      <c r="F8664" s="1926">
        <f t="shared" si="138"/>
        <v>3327251.0000000009</v>
      </c>
    </row>
    <row r="8665" spans="6:6">
      <c r="F8665" s="1926">
        <f t="shared" si="138"/>
        <v>3327251.0000000009</v>
      </c>
    </row>
    <row r="8666" spans="6:6">
      <c r="F8666" s="1926">
        <f t="shared" si="138"/>
        <v>3327251.0000000009</v>
      </c>
    </row>
    <row r="8667" spans="6:6">
      <c r="F8667" s="1926">
        <f t="shared" si="138"/>
        <v>3327251.0000000009</v>
      </c>
    </row>
    <row r="8668" spans="6:6">
      <c r="F8668" s="1926">
        <f t="shared" si="138"/>
        <v>3327251.0000000009</v>
      </c>
    </row>
    <row r="8669" spans="6:6">
      <c r="F8669" s="1926">
        <f t="shared" si="138"/>
        <v>3327251.0000000009</v>
      </c>
    </row>
    <row r="8670" spans="6:6">
      <c r="F8670" s="1926">
        <f t="shared" si="138"/>
        <v>3327251.0000000009</v>
      </c>
    </row>
    <row r="8671" spans="6:6">
      <c r="F8671" s="1926">
        <f t="shared" si="138"/>
        <v>3327251.0000000009</v>
      </c>
    </row>
    <row r="8672" spans="6:6">
      <c r="F8672" s="1926">
        <f t="shared" si="138"/>
        <v>3327251.0000000009</v>
      </c>
    </row>
    <row r="8673" spans="6:6">
      <c r="F8673" s="1926">
        <f t="shared" si="138"/>
        <v>3327251.0000000009</v>
      </c>
    </row>
    <row r="8674" spans="6:6">
      <c r="F8674" s="1926">
        <f t="shared" si="138"/>
        <v>3327251.0000000009</v>
      </c>
    </row>
    <row r="8675" spans="6:6">
      <c r="F8675" s="1926">
        <f t="shared" si="138"/>
        <v>3327251.0000000009</v>
      </c>
    </row>
    <row r="8676" spans="6:6">
      <c r="F8676" s="1926">
        <f t="shared" si="138"/>
        <v>3327251.0000000009</v>
      </c>
    </row>
    <row r="8677" spans="6:6">
      <c r="F8677" s="1926">
        <f t="shared" si="138"/>
        <v>3327251.0000000009</v>
      </c>
    </row>
    <row r="8678" spans="6:6">
      <c r="F8678" s="1926">
        <f t="shared" si="138"/>
        <v>3327251.0000000009</v>
      </c>
    </row>
    <row r="8679" spans="6:6">
      <c r="F8679" s="1926">
        <f t="shared" si="138"/>
        <v>3327251.0000000009</v>
      </c>
    </row>
    <row r="8680" spans="6:6">
      <c r="F8680" s="1926">
        <f t="shared" si="138"/>
        <v>3327251.0000000009</v>
      </c>
    </row>
    <row r="8681" spans="6:6">
      <c r="F8681" s="1926">
        <f t="shared" si="138"/>
        <v>3327251.0000000009</v>
      </c>
    </row>
    <row r="8682" spans="6:6">
      <c r="F8682" s="1926">
        <f t="shared" si="138"/>
        <v>3327251.0000000009</v>
      </c>
    </row>
    <row r="8683" spans="6:6">
      <c r="F8683" s="1926">
        <f t="shared" si="138"/>
        <v>3327251.0000000009</v>
      </c>
    </row>
    <row r="8684" spans="6:6">
      <c r="F8684" s="1926">
        <f t="shared" si="138"/>
        <v>3327251.0000000009</v>
      </c>
    </row>
    <row r="8685" spans="6:6">
      <c r="F8685" s="1926">
        <f t="shared" si="138"/>
        <v>3327251.0000000009</v>
      </c>
    </row>
    <row r="8686" spans="6:6">
      <c r="F8686" s="1926">
        <f t="shared" si="138"/>
        <v>3327251.0000000009</v>
      </c>
    </row>
    <row r="8687" spans="6:6">
      <c r="F8687" s="1926">
        <f t="shared" si="138"/>
        <v>3327251.0000000009</v>
      </c>
    </row>
    <row r="8688" spans="6:6">
      <c r="F8688" s="1926">
        <f t="shared" si="138"/>
        <v>3327251.0000000009</v>
      </c>
    </row>
    <row r="8689" spans="6:6">
      <c r="F8689" s="1926">
        <f t="shared" si="138"/>
        <v>3327251.0000000009</v>
      </c>
    </row>
    <row r="8690" spans="6:6">
      <c r="F8690" s="1926">
        <f t="shared" si="138"/>
        <v>3327251.0000000009</v>
      </c>
    </row>
    <row r="8691" spans="6:6">
      <c r="F8691" s="1926">
        <f t="shared" si="138"/>
        <v>3327251.0000000009</v>
      </c>
    </row>
    <row r="8692" spans="6:6">
      <c r="F8692" s="1926">
        <f t="shared" si="138"/>
        <v>3327251.0000000009</v>
      </c>
    </row>
    <row r="8693" spans="6:6">
      <c r="F8693" s="1926">
        <f t="shared" si="138"/>
        <v>3327251.0000000009</v>
      </c>
    </row>
    <row r="8694" spans="6:6">
      <c r="F8694" s="1926">
        <f t="shared" si="138"/>
        <v>3327251.0000000009</v>
      </c>
    </row>
    <row r="8695" spans="6:6">
      <c r="F8695" s="1926">
        <f t="shared" si="138"/>
        <v>3327251.0000000009</v>
      </c>
    </row>
    <row r="8696" spans="6:6">
      <c r="F8696" s="1926">
        <f t="shared" si="138"/>
        <v>3327251.0000000009</v>
      </c>
    </row>
    <row r="8697" spans="6:6">
      <c r="F8697" s="1926">
        <f t="shared" si="138"/>
        <v>3327251.0000000009</v>
      </c>
    </row>
    <row r="8698" spans="6:6">
      <c r="F8698" s="1926">
        <f t="shared" si="138"/>
        <v>3327251.0000000009</v>
      </c>
    </row>
    <row r="8699" spans="6:6">
      <c r="F8699" s="1926">
        <f t="shared" si="138"/>
        <v>3327251.0000000009</v>
      </c>
    </row>
    <row r="8700" spans="6:6">
      <c r="F8700" s="1926">
        <f t="shared" si="138"/>
        <v>3327251.0000000009</v>
      </c>
    </row>
    <row r="8701" spans="6:6">
      <c r="F8701" s="1926">
        <f t="shared" si="138"/>
        <v>3327251.0000000009</v>
      </c>
    </row>
    <row r="8702" spans="6:6">
      <c r="F8702" s="1926">
        <f t="shared" si="138"/>
        <v>3327251.0000000009</v>
      </c>
    </row>
    <row r="8703" spans="6:6">
      <c r="F8703" s="1926">
        <f t="shared" si="138"/>
        <v>3327251.0000000009</v>
      </c>
    </row>
    <row r="8704" spans="6:6">
      <c r="F8704" s="1926">
        <f t="shared" si="138"/>
        <v>3327251.0000000009</v>
      </c>
    </row>
    <row r="8705" spans="6:6">
      <c r="F8705" s="1926">
        <f t="shared" si="138"/>
        <v>3327251.0000000009</v>
      </c>
    </row>
    <row r="8706" spans="6:6">
      <c r="F8706" s="1926">
        <f t="shared" si="138"/>
        <v>3327251.0000000009</v>
      </c>
    </row>
    <row r="8707" spans="6:6">
      <c r="F8707" s="1926">
        <f t="shared" si="138"/>
        <v>3327251.0000000009</v>
      </c>
    </row>
    <row r="8708" spans="6:6">
      <c r="F8708" s="1926">
        <f t="shared" si="138"/>
        <v>3327251.0000000009</v>
      </c>
    </row>
    <row r="8709" spans="6:6">
      <c r="F8709" s="1926">
        <f t="shared" si="138"/>
        <v>3327251.0000000009</v>
      </c>
    </row>
    <row r="8710" spans="6:6">
      <c r="F8710" s="1926">
        <f t="shared" si="138"/>
        <v>3327251.0000000009</v>
      </c>
    </row>
    <row r="8711" spans="6:6">
      <c r="F8711" s="1926">
        <f t="shared" ref="F8711:F8774" si="139">F8710-E8711+D8711</f>
        <v>3327251.0000000009</v>
      </c>
    </row>
    <row r="8712" spans="6:6">
      <c r="F8712" s="1926">
        <f t="shared" si="139"/>
        <v>3327251.0000000009</v>
      </c>
    </row>
    <row r="8713" spans="6:6">
      <c r="F8713" s="1926">
        <f t="shared" si="139"/>
        <v>3327251.0000000009</v>
      </c>
    </row>
    <row r="8714" spans="6:6">
      <c r="F8714" s="1926">
        <f t="shared" si="139"/>
        <v>3327251.0000000009</v>
      </c>
    </row>
    <row r="8715" spans="6:6">
      <c r="F8715" s="1926">
        <f t="shared" si="139"/>
        <v>3327251.0000000009</v>
      </c>
    </row>
    <row r="8716" spans="6:6">
      <c r="F8716" s="1926">
        <f t="shared" si="139"/>
        <v>3327251.0000000009</v>
      </c>
    </row>
    <row r="8717" spans="6:6">
      <c r="F8717" s="1926">
        <f t="shared" si="139"/>
        <v>3327251.0000000009</v>
      </c>
    </row>
    <row r="8718" spans="6:6">
      <c r="F8718" s="1926">
        <f t="shared" si="139"/>
        <v>3327251.0000000009</v>
      </c>
    </row>
    <row r="8719" spans="6:6">
      <c r="F8719" s="1926">
        <f t="shared" si="139"/>
        <v>3327251.0000000009</v>
      </c>
    </row>
    <row r="8720" spans="6:6">
      <c r="F8720" s="1926">
        <f t="shared" si="139"/>
        <v>3327251.0000000009</v>
      </c>
    </row>
    <row r="8721" spans="6:6">
      <c r="F8721" s="1926">
        <f t="shared" si="139"/>
        <v>3327251.0000000009</v>
      </c>
    </row>
    <row r="8722" spans="6:6">
      <c r="F8722" s="1926">
        <f t="shared" si="139"/>
        <v>3327251.0000000009</v>
      </c>
    </row>
    <row r="8723" spans="6:6">
      <c r="F8723" s="1926">
        <f t="shared" si="139"/>
        <v>3327251.0000000009</v>
      </c>
    </row>
    <row r="8724" spans="6:6">
      <c r="F8724" s="1926">
        <f t="shared" si="139"/>
        <v>3327251.0000000009</v>
      </c>
    </row>
    <row r="8725" spans="6:6">
      <c r="F8725" s="1926">
        <f t="shared" si="139"/>
        <v>3327251.0000000009</v>
      </c>
    </row>
    <row r="8726" spans="6:6">
      <c r="F8726" s="1926">
        <f t="shared" si="139"/>
        <v>3327251.0000000009</v>
      </c>
    </row>
    <row r="8727" spans="6:6">
      <c r="F8727" s="1926">
        <f t="shared" si="139"/>
        <v>3327251.0000000009</v>
      </c>
    </row>
    <row r="8728" spans="6:6">
      <c r="F8728" s="1926">
        <f t="shared" si="139"/>
        <v>3327251.0000000009</v>
      </c>
    </row>
    <row r="8729" spans="6:6">
      <c r="F8729" s="1926">
        <f t="shared" si="139"/>
        <v>3327251.0000000009</v>
      </c>
    </row>
    <row r="8730" spans="6:6">
      <c r="F8730" s="1926">
        <f t="shared" si="139"/>
        <v>3327251.0000000009</v>
      </c>
    </row>
    <row r="8731" spans="6:6">
      <c r="F8731" s="1926">
        <f t="shared" si="139"/>
        <v>3327251.0000000009</v>
      </c>
    </row>
    <row r="8732" spans="6:6">
      <c r="F8732" s="1926">
        <f t="shared" si="139"/>
        <v>3327251.0000000009</v>
      </c>
    </row>
    <row r="8733" spans="6:6">
      <c r="F8733" s="1926">
        <f t="shared" si="139"/>
        <v>3327251.0000000009</v>
      </c>
    </row>
    <row r="8734" spans="6:6">
      <c r="F8734" s="1926">
        <f t="shared" si="139"/>
        <v>3327251.0000000009</v>
      </c>
    </row>
    <row r="8735" spans="6:6">
      <c r="F8735" s="1926">
        <f t="shared" si="139"/>
        <v>3327251.0000000009</v>
      </c>
    </row>
    <row r="8736" spans="6:6">
      <c r="F8736" s="1926">
        <f t="shared" si="139"/>
        <v>3327251.0000000009</v>
      </c>
    </row>
    <row r="8737" spans="6:6">
      <c r="F8737" s="1926">
        <f t="shared" si="139"/>
        <v>3327251.0000000009</v>
      </c>
    </row>
    <row r="8738" spans="6:6">
      <c r="F8738" s="1926">
        <f t="shared" si="139"/>
        <v>3327251.0000000009</v>
      </c>
    </row>
    <row r="8739" spans="6:6">
      <c r="F8739" s="1926">
        <f t="shared" si="139"/>
        <v>3327251.0000000009</v>
      </c>
    </row>
    <row r="8740" spans="6:6">
      <c r="F8740" s="1926">
        <f t="shared" si="139"/>
        <v>3327251.0000000009</v>
      </c>
    </row>
    <row r="8741" spans="6:6">
      <c r="F8741" s="1926">
        <f t="shared" si="139"/>
        <v>3327251.0000000009</v>
      </c>
    </row>
    <row r="8742" spans="6:6">
      <c r="F8742" s="1926">
        <f t="shared" si="139"/>
        <v>3327251.0000000009</v>
      </c>
    </row>
    <row r="8743" spans="6:6">
      <c r="F8743" s="1926">
        <f t="shared" si="139"/>
        <v>3327251.0000000009</v>
      </c>
    </row>
    <row r="8744" spans="6:6">
      <c r="F8744" s="1926">
        <f t="shared" si="139"/>
        <v>3327251.0000000009</v>
      </c>
    </row>
    <row r="8745" spans="6:6">
      <c r="F8745" s="1926">
        <f t="shared" si="139"/>
        <v>3327251.0000000009</v>
      </c>
    </row>
    <row r="8746" spans="6:6">
      <c r="F8746" s="1926">
        <f t="shared" si="139"/>
        <v>3327251.0000000009</v>
      </c>
    </row>
    <row r="8747" spans="6:6">
      <c r="F8747" s="1926">
        <f t="shared" si="139"/>
        <v>3327251.0000000009</v>
      </c>
    </row>
    <row r="8748" spans="6:6">
      <c r="F8748" s="1926">
        <f t="shared" si="139"/>
        <v>3327251.0000000009</v>
      </c>
    </row>
    <row r="8749" spans="6:6">
      <c r="F8749" s="1926">
        <f t="shared" si="139"/>
        <v>3327251.0000000009</v>
      </c>
    </row>
    <row r="8750" spans="6:6">
      <c r="F8750" s="1926">
        <f t="shared" si="139"/>
        <v>3327251.0000000009</v>
      </c>
    </row>
    <row r="8751" spans="6:6">
      <c r="F8751" s="1926">
        <f t="shared" si="139"/>
        <v>3327251.0000000009</v>
      </c>
    </row>
    <row r="8752" spans="6:6">
      <c r="F8752" s="1926">
        <f t="shared" si="139"/>
        <v>3327251.0000000009</v>
      </c>
    </row>
    <row r="8753" spans="6:6">
      <c r="F8753" s="1926">
        <f t="shared" si="139"/>
        <v>3327251.0000000009</v>
      </c>
    </row>
    <row r="8754" spans="6:6">
      <c r="F8754" s="1926">
        <f t="shared" si="139"/>
        <v>3327251.0000000009</v>
      </c>
    </row>
    <row r="8755" spans="6:6">
      <c r="F8755" s="1926">
        <f t="shared" si="139"/>
        <v>3327251.0000000009</v>
      </c>
    </row>
    <row r="8756" spans="6:6">
      <c r="F8756" s="1926">
        <f t="shared" si="139"/>
        <v>3327251.0000000009</v>
      </c>
    </row>
    <row r="8757" spans="6:6">
      <c r="F8757" s="1926">
        <f t="shared" si="139"/>
        <v>3327251.0000000009</v>
      </c>
    </row>
    <row r="8758" spans="6:6">
      <c r="F8758" s="1926">
        <f t="shared" si="139"/>
        <v>3327251.0000000009</v>
      </c>
    </row>
    <row r="8759" spans="6:6">
      <c r="F8759" s="1926">
        <f t="shared" si="139"/>
        <v>3327251.0000000009</v>
      </c>
    </row>
    <row r="8760" spans="6:6">
      <c r="F8760" s="1926">
        <f t="shared" si="139"/>
        <v>3327251.0000000009</v>
      </c>
    </row>
    <row r="8761" spans="6:6">
      <c r="F8761" s="1926">
        <f t="shared" si="139"/>
        <v>3327251.0000000009</v>
      </c>
    </row>
    <row r="8762" spans="6:6">
      <c r="F8762" s="1926">
        <f t="shared" si="139"/>
        <v>3327251.0000000009</v>
      </c>
    </row>
    <row r="8763" spans="6:6">
      <c r="F8763" s="1926">
        <f t="shared" si="139"/>
        <v>3327251.0000000009</v>
      </c>
    </row>
    <row r="8764" spans="6:6">
      <c r="F8764" s="1926">
        <f t="shared" si="139"/>
        <v>3327251.0000000009</v>
      </c>
    </row>
    <row r="8765" spans="6:6">
      <c r="F8765" s="1926">
        <f t="shared" si="139"/>
        <v>3327251.0000000009</v>
      </c>
    </row>
    <row r="8766" spans="6:6">
      <c r="F8766" s="1926">
        <f t="shared" si="139"/>
        <v>3327251.0000000009</v>
      </c>
    </row>
    <row r="8767" spans="6:6">
      <c r="F8767" s="1926">
        <f t="shared" si="139"/>
        <v>3327251.0000000009</v>
      </c>
    </row>
    <row r="8768" spans="6:6">
      <c r="F8768" s="1926">
        <f t="shared" si="139"/>
        <v>3327251.0000000009</v>
      </c>
    </row>
    <row r="8769" spans="6:6">
      <c r="F8769" s="1926">
        <f t="shared" si="139"/>
        <v>3327251.0000000009</v>
      </c>
    </row>
    <row r="8770" spans="6:6">
      <c r="F8770" s="1926">
        <f t="shared" si="139"/>
        <v>3327251.0000000009</v>
      </c>
    </row>
    <row r="8771" spans="6:6">
      <c r="F8771" s="1926">
        <f t="shared" si="139"/>
        <v>3327251.0000000009</v>
      </c>
    </row>
    <row r="8772" spans="6:6">
      <c r="F8772" s="1926">
        <f t="shared" si="139"/>
        <v>3327251.0000000009</v>
      </c>
    </row>
    <row r="8773" spans="6:6">
      <c r="F8773" s="1926">
        <f t="shared" si="139"/>
        <v>3327251.0000000009</v>
      </c>
    </row>
    <row r="8774" spans="6:6">
      <c r="F8774" s="1926">
        <f t="shared" si="139"/>
        <v>3327251.0000000009</v>
      </c>
    </row>
    <row r="8775" spans="6:6">
      <c r="F8775" s="1926">
        <f t="shared" ref="F8775:F8838" si="140">F8774-E8775+D8775</f>
        <v>3327251.0000000009</v>
      </c>
    </row>
    <row r="8776" spans="6:6">
      <c r="F8776" s="1926">
        <f t="shared" si="140"/>
        <v>3327251.0000000009</v>
      </c>
    </row>
    <row r="8777" spans="6:6">
      <c r="F8777" s="1926">
        <f t="shared" si="140"/>
        <v>3327251.0000000009</v>
      </c>
    </row>
    <row r="8778" spans="6:6">
      <c r="F8778" s="1926">
        <f t="shared" si="140"/>
        <v>3327251.0000000009</v>
      </c>
    </row>
    <row r="8779" spans="6:6">
      <c r="F8779" s="1926">
        <f t="shared" si="140"/>
        <v>3327251.0000000009</v>
      </c>
    </row>
    <row r="8780" spans="6:6">
      <c r="F8780" s="1926">
        <f t="shared" si="140"/>
        <v>3327251.0000000009</v>
      </c>
    </row>
    <row r="8781" spans="6:6">
      <c r="F8781" s="1926">
        <f t="shared" si="140"/>
        <v>3327251.0000000009</v>
      </c>
    </row>
    <row r="8782" spans="6:6">
      <c r="F8782" s="1926">
        <f t="shared" si="140"/>
        <v>3327251.0000000009</v>
      </c>
    </row>
    <row r="8783" spans="6:6">
      <c r="F8783" s="1926">
        <f t="shared" si="140"/>
        <v>3327251.0000000009</v>
      </c>
    </row>
    <row r="8784" spans="6:6">
      <c r="F8784" s="1926">
        <f t="shared" si="140"/>
        <v>3327251.0000000009</v>
      </c>
    </row>
    <row r="8785" spans="6:6">
      <c r="F8785" s="1926">
        <f t="shared" si="140"/>
        <v>3327251.0000000009</v>
      </c>
    </row>
    <row r="8786" spans="6:6">
      <c r="F8786" s="1926">
        <f t="shared" si="140"/>
        <v>3327251.0000000009</v>
      </c>
    </row>
    <row r="8787" spans="6:6">
      <c r="F8787" s="1926">
        <f t="shared" si="140"/>
        <v>3327251.0000000009</v>
      </c>
    </row>
    <row r="8788" spans="6:6">
      <c r="F8788" s="1926">
        <f t="shared" si="140"/>
        <v>3327251.0000000009</v>
      </c>
    </row>
    <row r="8789" spans="6:6">
      <c r="F8789" s="1926">
        <f t="shared" si="140"/>
        <v>3327251.0000000009</v>
      </c>
    </row>
    <row r="8790" spans="6:6">
      <c r="F8790" s="1926">
        <f t="shared" si="140"/>
        <v>3327251.0000000009</v>
      </c>
    </row>
    <row r="8791" spans="6:6">
      <c r="F8791" s="1926">
        <f t="shared" si="140"/>
        <v>3327251.0000000009</v>
      </c>
    </row>
    <row r="8792" spans="6:6">
      <c r="F8792" s="1926">
        <f t="shared" si="140"/>
        <v>3327251.0000000009</v>
      </c>
    </row>
    <row r="8793" spans="6:6">
      <c r="F8793" s="1926">
        <f t="shared" si="140"/>
        <v>3327251.0000000009</v>
      </c>
    </row>
    <row r="8794" spans="6:6">
      <c r="F8794" s="1926">
        <f t="shared" si="140"/>
        <v>3327251.0000000009</v>
      </c>
    </row>
    <row r="8795" spans="6:6">
      <c r="F8795" s="1926">
        <f t="shared" si="140"/>
        <v>3327251.0000000009</v>
      </c>
    </row>
    <row r="8796" spans="6:6">
      <c r="F8796" s="1926">
        <f t="shared" si="140"/>
        <v>3327251.0000000009</v>
      </c>
    </row>
    <row r="8797" spans="6:6">
      <c r="F8797" s="1926">
        <f t="shared" si="140"/>
        <v>3327251.0000000009</v>
      </c>
    </row>
    <row r="8798" spans="6:6">
      <c r="F8798" s="1926">
        <f t="shared" si="140"/>
        <v>3327251.0000000009</v>
      </c>
    </row>
    <row r="8799" spans="6:6">
      <c r="F8799" s="1926">
        <f t="shared" si="140"/>
        <v>3327251.0000000009</v>
      </c>
    </row>
    <row r="8800" spans="6:6">
      <c r="F8800" s="1926">
        <f t="shared" si="140"/>
        <v>3327251.0000000009</v>
      </c>
    </row>
    <row r="8801" spans="6:6">
      <c r="F8801" s="1926">
        <f t="shared" si="140"/>
        <v>3327251.0000000009</v>
      </c>
    </row>
    <row r="8802" spans="6:6">
      <c r="F8802" s="1926">
        <f t="shared" si="140"/>
        <v>3327251.0000000009</v>
      </c>
    </row>
    <row r="8803" spans="6:6">
      <c r="F8803" s="1926">
        <f t="shared" si="140"/>
        <v>3327251.0000000009</v>
      </c>
    </row>
    <row r="8804" spans="6:6">
      <c r="F8804" s="1926">
        <f t="shared" si="140"/>
        <v>3327251.0000000009</v>
      </c>
    </row>
    <row r="8805" spans="6:6">
      <c r="F8805" s="1926">
        <f t="shared" si="140"/>
        <v>3327251.0000000009</v>
      </c>
    </row>
    <row r="8806" spans="6:6">
      <c r="F8806" s="1926">
        <f t="shared" si="140"/>
        <v>3327251.0000000009</v>
      </c>
    </row>
    <row r="8807" spans="6:6">
      <c r="F8807" s="1926">
        <f t="shared" si="140"/>
        <v>3327251.0000000009</v>
      </c>
    </row>
    <row r="8808" spans="6:6">
      <c r="F8808" s="1926">
        <f t="shared" si="140"/>
        <v>3327251.0000000009</v>
      </c>
    </row>
    <row r="8809" spans="6:6">
      <c r="F8809" s="1926">
        <f t="shared" si="140"/>
        <v>3327251.0000000009</v>
      </c>
    </row>
    <row r="8810" spans="6:6">
      <c r="F8810" s="1926">
        <f t="shared" si="140"/>
        <v>3327251.0000000009</v>
      </c>
    </row>
    <row r="8811" spans="6:6">
      <c r="F8811" s="1926">
        <f t="shared" si="140"/>
        <v>3327251.0000000009</v>
      </c>
    </row>
    <row r="8812" spans="6:6">
      <c r="F8812" s="1926">
        <f t="shared" si="140"/>
        <v>3327251.0000000009</v>
      </c>
    </row>
    <row r="8813" spans="6:6">
      <c r="F8813" s="1926">
        <f t="shared" si="140"/>
        <v>3327251.0000000009</v>
      </c>
    </row>
    <row r="8814" spans="6:6">
      <c r="F8814" s="1926">
        <f t="shared" si="140"/>
        <v>3327251.0000000009</v>
      </c>
    </row>
    <row r="8815" spans="6:6">
      <c r="F8815" s="1926">
        <f t="shared" si="140"/>
        <v>3327251.0000000009</v>
      </c>
    </row>
    <row r="8816" spans="6:6">
      <c r="F8816" s="1926">
        <f t="shared" si="140"/>
        <v>3327251.0000000009</v>
      </c>
    </row>
    <row r="8817" spans="6:6">
      <c r="F8817" s="1926">
        <f t="shared" si="140"/>
        <v>3327251.0000000009</v>
      </c>
    </row>
    <row r="8818" spans="6:6">
      <c r="F8818" s="1926">
        <f t="shared" si="140"/>
        <v>3327251.0000000009</v>
      </c>
    </row>
    <row r="8819" spans="6:6">
      <c r="F8819" s="1926">
        <f t="shared" si="140"/>
        <v>3327251.0000000009</v>
      </c>
    </row>
    <row r="8820" spans="6:6">
      <c r="F8820" s="1926">
        <f t="shared" si="140"/>
        <v>3327251.0000000009</v>
      </c>
    </row>
    <row r="8821" spans="6:6">
      <c r="F8821" s="1926">
        <f t="shared" si="140"/>
        <v>3327251.0000000009</v>
      </c>
    </row>
    <row r="8822" spans="6:6">
      <c r="F8822" s="1926">
        <f t="shared" si="140"/>
        <v>3327251.0000000009</v>
      </c>
    </row>
    <row r="8823" spans="6:6">
      <c r="F8823" s="1926">
        <f t="shared" si="140"/>
        <v>3327251.0000000009</v>
      </c>
    </row>
    <row r="8824" spans="6:6">
      <c r="F8824" s="1926">
        <f t="shared" si="140"/>
        <v>3327251.0000000009</v>
      </c>
    </row>
    <row r="8825" spans="6:6">
      <c r="F8825" s="1926">
        <f t="shared" si="140"/>
        <v>3327251.0000000009</v>
      </c>
    </row>
    <row r="8826" spans="6:6">
      <c r="F8826" s="1926">
        <f t="shared" si="140"/>
        <v>3327251.0000000009</v>
      </c>
    </row>
    <row r="8827" spans="6:6">
      <c r="F8827" s="1926">
        <f t="shared" si="140"/>
        <v>3327251.0000000009</v>
      </c>
    </row>
    <row r="8828" spans="6:6">
      <c r="F8828" s="1926">
        <f t="shared" si="140"/>
        <v>3327251.0000000009</v>
      </c>
    </row>
    <row r="8829" spans="6:6">
      <c r="F8829" s="1926">
        <f t="shared" si="140"/>
        <v>3327251.0000000009</v>
      </c>
    </row>
    <row r="8830" spans="6:6">
      <c r="F8830" s="1926">
        <f t="shared" si="140"/>
        <v>3327251.0000000009</v>
      </c>
    </row>
    <row r="8831" spans="6:6">
      <c r="F8831" s="1926">
        <f t="shared" si="140"/>
        <v>3327251.0000000009</v>
      </c>
    </row>
    <row r="8832" spans="6:6">
      <c r="F8832" s="1926">
        <f t="shared" si="140"/>
        <v>3327251.0000000009</v>
      </c>
    </row>
    <row r="8833" spans="6:6">
      <c r="F8833" s="1926">
        <f t="shared" si="140"/>
        <v>3327251.0000000009</v>
      </c>
    </row>
    <row r="8834" spans="6:6">
      <c r="F8834" s="1926">
        <f t="shared" si="140"/>
        <v>3327251.0000000009</v>
      </c>
    </row>
    <row r="8835" spans="6:6">
      <c r="F8835" s="1926">
        <f t="shared" si="140"/>
        <v>3327251.0000000009</v>
      </c>
    </row>
    <row r="8836" spans="6:6">
      <c r="F8836" s="1926">
        <f t="shared" si="140"/>
        <v>3327251.0000000009</v>
      </c>
    </row>
    <row r="8837" spans="6:6">
      <c r="F8837" s="1926">
        <f t="shared" si="140"/>
        <v>3327251.0000000009</v>
      </c>
    </row>
    <row r="8838" spans="6:6">
      <c r="F8838" s="1926">
        <f t="shared" si="140"/>
        <v>3327251.0000000009</v>
      </c>
    </row>
    <row r="8839" spans="6:6">
      <c r="F8839" s="1926">
        <f t="shared" ref="F8839:F8902" si="141">F8838-E8839+D8839</f>
        <v>3327251.0000000009</v>
      </c>
    </row>
    <row r="8840" spans="6:6">
      <c r="F8840" s="1926">
        <f t="shared" si="141"/>
        <v>3327251.0000000009</v>
      </c>
    </row>
    <row r="8841" spans="6:6">
      <c r="F8841" s="1926">
        <f t="shared" si="141"/>
        <v>3327251.0000000009</v>
      </c>
    </row>
    <row r="8842" spans="6:6">
      <c r="F8842" s="1926">
        <f t="shared" si="141"/>
        <v>3327251.0000000009</v>
      </c>
    </row>
    <row r="8843" spans="6:6">
      <c r="F8843" s="1926">
        <f t="shared" si="141"/>
        <v>3327251.0000000009</v>
      </c>
    </row>
    <row r="8844" spans="6:6">
      <c r="F8844" s="1926">
        <f t="shared" si="141"/>
        <v>3327251.0000000009</v>
      </c>
    </row>
    <row r="8845" spans="6:6">
      <c r="F8845" s="1926">
        <f t="shared" si="141"/>
        <v>3327251.0000000009</v>
      </c>
    </row>
    <row r="8846" spans="6:6">
      <c r="F8846" s="1926">
        <f t="shared" si="141"/>
        <v>3327251.0000000009</v>
      </c>
    </row>
    <row r="8847" spans="6:6">
      <c r="F8847" s="1926">
        <f t="shared" si="141"/>
        <v>3327251.0000000009</v>
      </c>
    </row>
    <row r="8848" spans="6:6">
      <c r="F8848" s="1926">
        <f t="shared" si="141"/>
        <v>3327251.0000000009</v>
      </c>
    </row>
    <row r="8849" spans="6:6">
      <c r="F8849" s="1926">
        <f t="shared" si="141"/>
        <v>3327251.0000000009</v>
      </c>
    </row>
    <row r="8850" spans="6:6">
      <c r="F8850" s="1926">
        <f t="shared" si="141"/>
        <v>3327251.0000000009</v>
      </c>
    </row>
    <row r="8851" spans="6:6">
      <c r="F8851" s="1926">
        <f t="shared" si="141"/>
        <v>3327251.0000000009</v>
      </c>
    </row>
    <row r="8852" spans="6:6">
      <c r="F8852" s="1926">
        <f t="shared" si="141"/>
        <v>3327251.0000000009</v>
      </c>
    </row>
    <row r="8853" spans="6:6">
      <c r="F8853" s="1926">
        <f t="shared" si="141"/>
        <v>3327251.0000000009</v>
      </c>
    </row>
    <row r="8854" spans="6:6">
      <c r="F8854" s="1926">
        <f t="shared" si="141"/>
        <v>3327251.0000000009</v>
      </c>
    </row>
    <row r="8855" spans="6:6">
      <c r="F8855" s="1926">
        <f t="shared" si="141"/>
        <v>3327251.0000000009</v>
      </c>
    </row>
    <row r="8856" spans="6:6">
      <c r="F8856" s="1926">
        <f t="shared" si="141"/>
        <v>3327251.0000000009</v>
      </c>
    </row>
    <row r="8857" spans="6:6">
      <c r="F8857" s="1926">
        <f t="shared" si="141"/>
        <v>3327251.0000000009</v>
      </c>
    </row>
    <row r="8858" spans="6:6">
      <c r="F8858" s="1926">
        <f t="shared" si="141"/>
        <v>3327251.0000000009</v>
      </c>
    </row>
    <row r="8859" spans="6:6">
      <c r="F8859" s="1926">
        <f t="shared" si="141"/>
        <v>3327251.0000000009</v>
      </c>
    </row>
    <row r="8860" spans="6:6">
      <c r="F8860" s="1926">
        <f t="shared" si="141"/>
        <v>3327251.0000000009</v>
      </c>
    </row>
    <row r="8861" spans="6:6">
      <c r="F8861" s="1926">
        <f t="shared" si="141"/>
        <v>3327251.0000000009</v>
      </c>
    </row>
    <row r="8862" spans="6:6">
      <c r="F8862" s="1926">
        <f t="shared" si="141"/>
        <v>3327251.0000000009</v>
      </c>
    </row>
    <row r="8863" spans="6:6">
      <c r="F8863" s="1926">
        <f t="shared" si="141"/>
        <v>3327251.0000000009</v>
      </c>
    </row>
    <row r="8864" spans="6:6">
      <c r="F8864" s="1926">
        <f t="shared" si="141"/>
        <v>3327251.0000000009</v>
      </c>
    </row>
    <row r="8865" spans="6:6">
      <c r="F8865" s="1926">
        <f t="shared" si="141"/>
        <v>3327251.0000000009</v>
      </c>
    </row>
    <row r="8866" spans="6:6">
      <c r="F8866" s="1926">
        <f t="shared" si="141"/>
        <v>3327251.0000000009</v>
      </c>
    </row>
    <row r="8867" spans="6:6">
      <c r="F8867" s="1926">
        <f t="shared" si="141"/>
        <v>3327251.0000000009</v>
      </c>
    </row>
    <row r="8868" spans="6:6">
      <c r="F8868" s="1926">
        <f t="shared" si="141"/>
        <v>3327251.0000000009</v>
      </c>
    </row>
    <row r="8869" spans="6:6">
      <c r="F8869" s="1926">
        <f t="shared" si="141"/>
        <v>3327251.0000000009</v>
      </c>
    </row>
    <row r="8870" spans="6:6">
      <c r="F8870" s="1926">
        <f t="shared" si="141"/>
        <v>3327251.0000000009</v>
      </c>
    </row>
    <row r="8871" spans="6:6">
      <c r="F8871" s="1926">
        <f t="shared" si="141"/>
        <v>3327251.0000000009</v>
      </c>
    </row>
    <row r="8872" spans="6:6">
      <c r="F8872" s="1926">
        <f t="shared" si="141"/>
        <v>3327251.0000000009</v>
      </c>
    </row>
    <row r="8873" spans="6:6">
      <c r="F8873" s="1926">
        <f t="shared" si="141"/>
        <v>3327251.0000000009</v>
      </c>
    </row>
    <row r="8874" spans="6:6">
      <c r="F8874" s="1926">
        <f t="shared" si="141"/>
        <v>3327251.0000000009</v>
      </c>
    </row>
    <row r="8875" spans="6:6">
      <c r="F8875" s="1926">
        <f t="shared" si="141"/>
        <v>3327251.0000000009</v>
      </c>
    </row>
    <row r="8876" spans="6:6">
      <c r="F8876" s="1926">
        <f t="shared" si="141"/>
        <v>3327251.0000000009</v>
      </c>
    </row>
    <row r="8877" spans="6:6">
      <c r="F8877" s="1926">
        <f t="shared" si="141"/>
        <v>3327251.0000000009</v>
      </c>
    </row>
    <row r="8878" spans="6:6">
      <c r="F8878" s="1926">
        <f t="shared" si="141"/>
        <v>3327251.0000000009</v>
      </c>
    </row>
    <row r="8879" spans="6:6">
      <c r="F8879" s="1926">
        <f t="shared" si="141"/>
        <v>3327251.0000000009</v>
      </c>
    </row>
    <row r="8880" spans="6:6">
      <c r="F8880" s="1926">
        <f t="shared" si="141"/>
        <v>3327251.0000000009</v>
      </c>
    </row>
    <row r="8881" spans="6:6">
      <c r="F8881" s="1926">
        <f t="shared" si="141"/>
        <v>3327251.0000000009</v>
      </c>
    </row>
    <row r="8882" spans="6:6">
      <c r="F8882" s="1926">
        <f t="shared" si="141"/>
        <v>3327251.0000000009</v>
      </c>
    </row>
    <row r="8883" spans="6:6">
      <c r="F8883" s="1926">
        <f t="shared" si="141"/>
        <v>3327251.0000000009</v>
      </c>
    </row>
    <row r="8884" spans="6:6">
      <c r="F8884" s="1926">
        <f t="shared" si="141"/>
        <v>3327251.0000000009</v>
      </c>
    </row>
    <row r="8885" spans="6:6">
      <c r="F8885" s="1926">
        <f t="shared" si="141"/>
        <v>3327251.0000000009</v>
      </c>
    </row>
    <row r="8886" spans="6:6">
      <c r="F8886" s="1926">
        <f t="shared" si="141"/>
        <v>3327251.0000000009</v>
      </c>
    </row>
    <row r="8887" spans="6:6">
      <c r="F8887" s="1926">
        <f t="shared" si="141"/>
        <v>3327251.0000000009</v>
      </c>
    </row>
    <row r="8888" spans="6:6">
      <c r="F8888" s="1926">
        <f t="shared" si="141"/>
        <v>3327251.0000000009</v>
      </c>
    </row>
    <row r="8889" spans="6:6">
      <c r="F8889" s="1926">
        <f t="shared" si="141"/>
        <v>3327251.0000000009</v>
      </c>
    </row>
    <row r="8890" spans="6:6">
      <c r="F8890" s="1926">
        <f t="shared" si="141"/>
        <v>3327251.0000000009</v>
      </c>
    </row>
    <row r="8891" spans="6:6">
      <c r="F8891" s="1926">
        <f t="shared" si="141"/>
        <v>3327251.0000000009</v>
      </c>
    </row>
    <row r="8892" spans="6:6">
      <c r="F8892" s="1926">
        <f t="shared" si="141"/>
        <v>3327251.0000000009</v>
      </c>
    </row>
    <row r="8893" spans="6:6">
      <c r="F8893" s="1926">
        <f t="shared" si="141"/>
        <v>3327251.0000000009</v>
      </c>
    </row>
    <row r="8894" spans="6:6">
      <c r="F8894" s="1926">
        <f t="shared" si="141"/>
        <v>3327251.0000000009</v>
      </c>
    </row>
    <row r="8895" spans="6:6">
      <c r="F8895" s="1926">
        <f t="shared" si="141"/>
        <v>3327251.0000000009</v>
      </c>
    </row>
    <row r="8896" spans="6:6">
      <c r="F8896" s="1926">
        <f t="shared" si="141"/>
        <v>3327251.0000000009</v>
      </c>
    </row>
    <row r="8897" spans="6:6">
      <c r="F8897" s="1926">
        <f t="shared" si="141"/>
        <v>3327251.0000000009</v>
      </c>
    </row>
    <row r="8898" spans="6:6">
      <c r="F8898" s="1926">
        <f t="shared" si="141"/>
        <v>3327251.0000000009</v>
      </c>
    </row>
    <row r="8899" spans="6:6">
      <c r="F8899" s="1926">
        <f t="shared" si="141"/>
        <v>3327251.0000000009</v>
      </c>
    </row>
    <row r="8900" spans="6:6">
      <c r="F8900" s="1926">
        <f t="shared" si="141"/>
        <v>3327251.0000000009</v>
      </c>
    </row>
    <row r="8901" spans="6:6">
      <c r="F8901" s="1926">
        <f t="shared" si="141"/>
        <v>3327251.0000000009</v>
      </c>
    </row>
    <row r="8902" spans="6:6">
      <c r="F8902" s="1926">
        <f t="shared" si="141"/>
        <v>3327251.0000000009</v>
      </c>
    </row>
    <row r="8903" spans="6:6">
      <c r="F8903" s="1926">
        <f t="shared" ref="F8903:F8966" si="142">F8902-E8903+D8903</f>
        <v>3327251.0000000009</v>
      </c>
    </row>
    <row r="8904" spans="6:6">
      <c r="F8904" s="1926">
        <f t="shared" si="142"/>
        <v>3327251.0000000009</v>
      </c>
    </row>
    <row r="8905" spans="6:6">
      <c r="F8905" s="1926">
        <f t="shared" si="142"/>
        <v>3327251.0000000009</v>
      </c>
    </row>
    <row r="8906" spans="6:6">
      <c r="F8906" s="1926">
        <f t="shared" si="142"/>
        <v>3327251.0000000009</v>
      </c>
    </row>
    <row r="8907" spans="6:6">
      <c r="F8907" s="1926">
        <f t="shared" si="142"/>
        <v>3327251.0000000009</v>
      </c>
    </row>
    <row r="8908" spans="6:6">
      <c r="F8908" s="1926">
        <f t="shared" si="142"/>
        <v>3327251.0000000009</v>
      </c>
    </row>
    <row r="8909" spans="6:6">
      <c r="F8909" s="1926">
        <f t="shared" si="142"/>
        <v>3327251.0000000009</v>
      </c>
    </row>
    <row r="8910" spans="6:6">
      <c r="F8910" s="1926">
        <f t="shared" si="142"/>
        <v>3327251.0000000009</v>
      </c>
    </row>
    <row r="8911" spans="6:6">
      <c r="F8911" s="1926">
        <f t="shared" si="142"/>
        <v>3327251.0000000009</v>
      </c>
    </row>
    <row r="8912" spans="6:6">
      <c r="F8912" s="1926">
        <f t="shared" si="142"/>
        <v>3327251.0000000009</v>
      </c>
    </row>
    <row r="8913" spans="6:6">
      <c r="F8913" s="1926">
        <f t="shared" si="142"/>
        <v>3327251.0000000009</v>
      </c>
    </row>
    <row r="8914" spans="6:6">
      <c r="F8914" s="1926">
        <f t="shared" si="142"/>
        <v>3327251.0000000009</v>
      </c>
    </row>
    <row r="8915" spans="6:6">
      <c r="F8915" s="1926">
        <f t="shared" si="142"/>
        <v>3327251.0000000009</v>
      </c>
    </row>
    <row r="8916" spans="6:6">
      <c r="F8916" s="1926">
        <f t="shared" si="142"/>
        <v>3327251.0000000009</v>
      </c>
    </row>
    <row r="8917" spans="6:6">
      <c r="F8917" s="1926">
        <f t="shared" si="142"/>
        <v>3327251.0000000009</v>
      </c>
    </row>
    <row r="8918" spans="6:6">
      <c r="F8918" s="1926">
        <f t="shared" si="142"/>
        <v>3327251.0000000009</v>
      </c>
    </row>
    <row r="8919" spans="6:6">
      <c r="F8919" s="1926">
        <f t="shared" si="142"/>
        <v>3327251.0000000009</v>
      </c>
    </row>
    <row r="8920" spans="6:6">
      <c r="F8920" s="1926">
        <f t="shared" si="142"/>
        <v>3327251.0000000009</v>
      </c>
    </row>
    <row r="8921" spans="6:6">
      <c r="F8921" s="1926">
        <f t="shared" si="142"/>
        <v>3327251.0000000009</v>
      </c>
    </row>
    <row r="8922" spans="6:6">
      <c r="F8922" s="1926">
        <f t="shared" si="142"/>
        <v>3327251.0000000009</v>
      </c>
    </row>
    <row r="8923" spans="6:6">
      <c r="F8923" s="1926">
        <f t="shared" si="142"/>
        <v>3327251.0000000009</v>
      </c>
    </row>
    <row r="8924" spans="6:6">
      <c r="F8924" s="1926">
        <f t="shared" si="142"/>
        <v>3327251.0000000009</v>
      </c>
    </row>
    <row r="8925" spans="6:6">
      <c r="F8925" s="1926">
        <f t="shared" si="142"/>
        <v>3327251.0000000009</v>
      </c>
    </row>
    <row r="8926" spans="6:6">
      <c r="F8926" s="1926">
        <f t="shared" si="142"/>
        <v>3327251.0000000009</v>
      </c>
    </row>
    <row r="8927" spans="6:6">
      <c r="F8927" s="1926">
        <f t="shared" si="142"/>
        <v>3327251.0000000009</v>
      </c>
    </row>
    <row r="8928" spans="6:6">
      <c r="F8928" s="1926">
        <f t="shared" si="142"/>
        <v>3327251.0000000009</v>
      </c>
    </row>
    <row r="8929" spans="6:6">
      <c r="F8929" s="1926">
        <f t="shared" si="142"/>
        <v>3327251.0000000009</v>
      </c>
    </row>
    <row r="8930" spans="6:6">
      <c r="F8930" s="1926">
        <f t="shared" si="142"/>
        <v>3327251.0000000009</v>
      </c>
    </row>
    <row r="8931" spans="6:6">
      <c r="F8931" s="1926">
        <f t="shared" si="142"/>
        <v>3327251.0000000009</v>
      </c>
    </row>
    <row r="8932" spans="6:6">
      <c r="F8932" s="1926">
        <f t="shared" si="142"/>
        <v>3327251.0000000009</v>
      </c>
    </row>
    <row r="8933" spans="6:6">
      <c r="F8933" s="1926">
        <f t="shared" si="142"/>
        <v>3327251.0000000009</v>
      </c>
    </row>
    <row r="8934" spans="6:6">
      <c r="F8934" s="1926">
        <f t="shared" si="142"/>
        <v>3327251.0000000009</v>
      </c>
    </row>
    <row r="8935" spans="6:6">
      <c r="F8935" s="1926">
        <f t="shared" si="142"/>
        <v>3327251.0000000009</v>
      </c>
    </row>
    <row r="8936" spans="6:6">
      <c r="F8936" s="1926">
        <f t="shared" si="142"/>
        <v>3327251.0000000009</v>
      </c>
    </row>
    <row r="8937" spans="6:6">
      <c r="F8937" s="1926">
        <f t="shared" si="142"/>
        <v>3327251.0000000009</v>
      </c>
    </row>
    <row r="8938" spans="6:6">
      <c r="F8938" s="1926">
        <f t="shared" si="142"/>
        <v>3327251.0000000009</v>
      </c>
    </row>
    <row r="8939" spans="6:6">
      <c r="F8939" s="1926">
        <f t="shared" si="142"/>
        <v>3327251.0000000009</v>
      </c>
    </row>
    <row r="8940" spans="6:6">
      <c r="F8940" s="1926">
        <f t="shared" si="142"/>
        <v>3327251.0000000009</v>
      </c>
    </row>
    <row r="8941" spans="6:6">
      <c r="F8941" s="1926">
        <f t="shared" si="142"/>
        <v>3327251.0000000009</v>
      </c>
    </row>
    <row r="8942" spans="6:6">
      <c r="F8942" s="1926">
        <f t="shared" si="142"/>
        <v>3327251.0000000009</v>
      </c>
    </row>
    <row r="8943" spans="6:6">
      <c r="F8943" s="1926">
        <f t="shared" si="142"/>
        <v>3327251.0000000009</v>
      </c>
    </row>
    <row r="8944" spans="6:6">
      <c r="F8944" s="1926">
        <f t="shared" si="142"/>
        <v>3327251.0000000009</v>
      </c>
    </row>
    <row r="8945" spans="6:6">
      <c r="F8945" s="1926">
        <f t="shared" si="142"/>
        <v>3327251.0000000009</v>
      </c>
    </row>
    <row r="8946" spans="6:6">
      <c r="F8946" s="1926">
        <f t="shared" si="142"/>
        <v>3327251.0000000009</v>
      </c>
    </row>
    <row r="8947" spans="6:6">
      <c r="F8947" s="1926">
        <f t="shared" si="142"/>
        <v>3327251.0000000009</v>
      </c>
    </row>
    <row r="8948" spans="6:6">
      <c r="F8948" s="1926">
        <f t="shared" si="142"/>
        <v>3327251.0000000009</v>
      </c>
    </row>
    <row r="8949" spans="6:6">
      <c r="F8949" s="1926">
        <f t="shared" si="142"/>
        <v>3327251.0000000009</v>
      </c>
    </row>
    <row r="8950" spans="6:6">
      <c r="F8950" s="1926">
        <f t="shared" si="142"/>
        <v>3327251.0000000009</v>
      </c>
    </row>
    <row r="8951" spans="6:6">
      <c r="F8951" s="1926">
        <f t="shared" si="142"/>
        <v>3327251.0000000009</v>
      </c>
    </row>
    <row r="8952" spans="6:6">
      <c r="F8952" s="1926">
        <f t="shared" si="142"/>
        <v>3327251.0000000009</v>
      </c>
    </row>
    <row r="8953" spans="6:6">
      <c r="F8953" s="1926">
        <f t="shared" si="142"/>
        <v>3327251.0000000009</v>
      </c>
    </row>
    <row r="8954" spans="6:6">
      <c r="F8954" s="1926">
        <f t="shared" si="142"/>
        <v>3327251.0000000009</v>
      </c>
    </row>
    <row r="8955" spans="6:6">
      <c r="F8955" s="1926">
        <f t="shared" si="142"/>
        <v>3327251.0000000009</v>
      </c>
    </row>
    <row r="8956" spans="6:6">
      <c r="F8956" s="1926">
        <f t="shared" si="142"/>
        <v>3327251.0000000009</v>
      </c>
    </row>
    <row r="8957" spans="6:6">
      <c r="F8957" s="1926">
        <f t="shared" si="142"/>
        <v>3327251.0000000009</v>
      </c>
    </row>
    <row r="8958" spans="6:6">
      <c r="F8958" s="1926">
        <f t="shared" si="142"/>
        <v>3327251.0000000009</v>
      </c>
    </row>
    <row r="8959" spans="6:6">
      <c r="F8959" s="1926">
        <f t="shared" si="142"/>
        <v>3327251.0000000009</v>
      </c>
    </row>
    <row r="8960" spans="6:6">
      <c r="F8960" s="1926">
        <f t="shared" si="142"/>
        <v>3327251.0000000009</v>
      </c>
    </row>
    <row r="8961" spans="6:6">
      <c r="F8961" s="1926">
        <f t="shared" si="142"/>
        <v>3327251.0000000009</v>
      </c>
    </row>
    <row r="8962" spans="6:6">
      <c r="F8962" s="1926">
        <f t="shared" si="142"/>
        <v>3327251.0000000009</v>
      </c>
    </row>
    <row r="8963" spans="6:6">
      <c r="F8963" s="1926">
        <f t="shared" si="142"/>
        <v>3327251.0000000009</v>
      </c>
    </row>
    <row r="8964" spans="6:6">
      <c r="F8964" s="1926">
        <f t="shared" si="142"/>
        <v>3327251.0000000009</v>
      </c>
    </row>
    <row r="8965" spans="6:6">
      <c r="F8965" s="1926">
        <f t="shared" si="142"/>
        <v>3327251.0000000009</v>
      </c>
    </row>
    <row r="8966" spans="6:6">
      <c r="F8966" s="1926">
        <f t="shared" si="142"/>
        <v>3327251.0000000009</v>
      </c>
    </row>
    <row r="8967" spans="6:6">
      <c r="F8967" s="1926">
        <f t="shared" ref="F8967:F9030" si="143">F8966-E8967+D8967</f>
        <v>3327251.0000000009</v>
      </c>
    </row>
    <row r="8968" spans="6:6">
      <c r="F8968" s="1926">
        <f t="shared" si="143"/>
        <v>3327251.0000000009</v>
      </c>
    </row>
    <row r="8969" spans="6:6">
      <c r="F8969" s="1926">
        <f t="shared" si="143"/>
        <v>3327251.0000000009</v>
      </c>
    </row>
    <row r="8970" spans="6:6">
      <c r="F8970" s="1926">
        <f t="shared" si="143"/>
        <v>3327251.0000000009</v>
      </c>
    </row>
    <row r="8971" spans="6:6">
      <c r="F8971" s="1926">
        <f t="shared" si="143"/>
        <v>3327251.0000000009</v>
      </c>
    </row>
    <row r="8972" spans="6:6">
      <c r="F8972" s="1926">
        <f t="shared" si="143"/>
        <v>3327251.0000000009</v>
      </c>
    </row>
    <row r="8973" spans="6:6">
      <c r="F8973" s="1926">
        <f t="shared" si="143"/>
        <v>3327251.0000000009</v>
      </c>
    </row>
    <row r="8974" spans="6:6">
      <c r="F8974" s="1926">
        <f t="shared" si="143"/>
        <v>3327251.0000000009</v>
      </c>
    </row>
    <row r="8975" spans="6:6">
      <c r="F8975" s="1926">
        <f t="shared" si="143"/>
        <v>3327251.0000000009</v>
      </c>
    </row>
    <row r="8976" spans="6:6">
      <c r="F8976" s="1926">
        <f t="shared" si="143"/>
        <v>3327251.0000000009</v>
      </c>
    </row>
    <row r="8977" spans="6:6">
      <c r="F8977" s="1926">
        <f t="shared" si="143"/>
        <v>3327251.0000000009</v>
      </c>
    </row>
    <row r="8978" spans="6:6">
      <c r="F8978" s="1926">
        <f t="shared" si="143"/>
        <v>3327251.0000000009</v>
      </c>
    </row>
    <row r="8979" spans="6:6">
      <c r="F8979" s="1926">
        <f t="shared" si="143"/>
        <v>3327251.0000000009</v>
      </c>
    </row>
    <row r="8980" spans="6:6">
      <c r="F8980" s="1926">
        <f t="shared" si="143"/>
        <v>3327251.0000000009</v>
      </c>
    </row>
    <row r="8981" spans="6:6">
      <c r="F8981" s="1926">
        <f t="shared" si="143"/>
        <v>3327251.0000000009</v>
      </c>
    </row>
    <row r="8982" spans="6:6">
      <c r="F8982" s="1926">
        <f t="shared" si="143"/>
        <v>3327251.0000000009</v>
      </c>
    </row>
    <row r="8983" spans="6:6">
      <c r="F8983" s="1926">
        <f t="shared" si="143"/>
        <v>3327251.0000000009</v>
      </c>
    </row>
    <row r="8984" spans="6:6">
      <c r="F8984" s="1926">
        <f t="shared" si="143"/>
        <v>3327251.0000000009</v>
      </c>
    </row>
    <row r="8985" spans="6:6">
      <c r="F8985" s="1926">
        <f t="shared" si="143"/>
        <v>3327251.0000000009</v>
      </c>
    </row>
    <row r="8986" spans="6:6">
      <c r="F8986" s="1926">
        <f t="shared" si="143"/>
        <v>3327251.0000000009</v>
      </c>
    </row>
    <row r="8987" spans="6:6">
      <c r="F8987" s="1926">
        <f t="shared" si="143"/>
        <v>3327251.0000000009</v>
      </c>
    </row>
    <row r="8988" spans="6:6">
      <c r="F8988" s="1926">
        <f t="shared" si="143"/>
        <v>3327251.0000000009</v>
      </c>
    </row>
    <row r="8989" spans="6:6">
      <c r="F8989" s="1926">
        <f t="shared" si="143"/>
        <v>3327251.0000000009</v>
      </c>
    </row>
    <row r="8990" spans="6:6">
      <c r="F8990" s="1926">
        <f t="shared" si="143"/>
        <v>3327251.0000000009</v>
      </c>
    </row>
    <row r="8991" spans="6:6">
      <c r="F8991" s="1926">
        <f t="shared" si="143"/>
        <v>3327251.0000000009</v>
      </c>
    </row>
    <row r="8992" spans="6:6">
      <c r="F8992" s="1926">
        <f t="shared" si="143"/>
        <v>3327251.0000000009</v>
      </c>
    </row>
    <row r="8993" spans="6:6">
      <c r="F8993" s="1926">
        <f t="shared" si="143"/>
        <v>3327251.0000000009</v>
      </c>
    </row>
    <row r="8994" spans="6:6">
      <c r="F8994" s="1926">
        <f t="shared" si="143"/>
        <v>3327251.0000000009</v>
      </c>
    </row>
    <row r="8995" spans="6:6">
      <c r="F8995" s="1926">
        <f t="shared" si="143"/>
        <v>3327251.0000000009</v>
      </c>
    </row>
    <row r="8996" spans="6:6">
      <c r="F8996" s="1926">
        <f t="shared" si="143"/>
        <v>3327251.0000000009</v>
      </c>
    </row>
    <row r="8997" spans="6:6">
      <c r="F8997" s="1926">
        <f t="shared" si="143"/>
        <v>3327251.0000000009</v>
      </c>
    </row>
    <row r="8998" spans="6:6">
      <c r="F8998" s="1926">
        <f t="shared" si="143"/>
        <v>3327251.0000000009</v>
      </c>
    </row>
    <row r="8999" spans="6:6">
      <c r="F8999" s="1926">
        <f t="shared" si="143"/>
        <v>3327251.0000000009</v>
      </c>
    </row>
    <row r="9000" spans="6:6">
      <c r="F9000" s="1926">
        <f t="shared" si="143"/>
        <v>3327251.0000000009</v>
      </c>
    </row>
    <row r="9001" spans="6:6">
      <c r="F9001" s="1926">
        <f t="shared" si="143"/>
        <v>3327251.0000000009</v>
      </c>
    </row>
    <row r="9002" spans="6:6">
      <c r="F9002" s="1926">
        <f t="shared" si="143"/>
        <v>3327251.0000000009</v>
      </c>
    </row>
    <row r="9003" spans="6:6">
      <c r="F9003" s="1926">
        <f t="shared" si="143"/>
        <v>3327251.0000000009</v>
      </c>
    </row>
    <row r="9004" spans="6:6">
      <c r="F9004" s="1926">
        <f t="shared" si="143"/>
        <v>3327251.0000000009</v>
      </c>
    </row>
    <row r="9005" spans="6:6">
      <c r="F9005" s="1926">
        <f t="shared" si="143"/>
        <v>3327251.0000000009</v>
      </c>
    </row>
    <row r="9006" spans="6:6">
      <c r="F9006" s="1926">
        <f t="shared" si="143"/>
        <v>3327251.0000000009</v>
      </c>
    </row>
    <row r="9007" spans="6:6">
      <c r="F9007" s="1926">
        <f t="shared" si="143"/>
        <v>3327251.0000000009</v>
      </c>
    </row>
    <row r="9008" spans="6:6">
      <c r="F9008" s="1926">
        <f t="shared" si="143"/>
        <v>3327251.0000000009</v>
      </c>
    </row>
    <row r="9009" spans="6:6">
      <c r="F9009" s="1926">
        <f t="shared" si="143"/>
        <v>3327251.0000000009</v>
      </c>
    </row>
    <row r="9010" spans="6:6">
      <c r="F9010" s="1926">
        <f t="shared" si="143"/>
        <v>3327251.0000000009</v>
      </c>
    </row>
    <row r="9011" spans="6:6">
      <c r="F9011" s="1926">
        <f t="shared" si="143"/>
        <v>3327251.0000000009</v>
      </c>
    </row>
    <row r="9012" spans="6:6">
      <c r="F9012" s="1926">
        <f t="shared" si="143"/>
        <v>3327251.0000000009</v>
      </c>
    </row>
    <row r="9013" spans="6:6">
      <c r="F9013" s="1926">
        <f t="shared" si="143"/>
        <v>3327251.0000000009</v>
      </c>
    </row>
    <row r="9014" spans="6:6">
      <c r="F9014" s="1926">
        <f t="shared" si="143"/>
        <v>3327251.0000000009</v>
      </c>
    </row>
    <row r="9015" spans="6:6">
      <c r="F9015" s="1926">
        <f t="shared" si="143"/>
        <v>3327251.0000000009</v>
      </c>
    </row>
    <row r="9016" spans="6:6">
      <c r="F9016" s="1926">
        <f t="shared" si="143"/>
        <v>3327251.0000000009</v>
      </c>
    </row>
    <row r="9017" spans="6:6">
      <c r="F9017" s="1926">
        <f t="shared" si="143"/>
        <v>3327251.0000000009</v>
      </c>
    </row>
    <row r="9018" spans="6:6">
      <c r="F9018" s="1926">
        <f t="shared" si="143"/>
        <v>3327251.0000000009</v>
      </c>
    </row>
    <row r="9019" spans="6:6">
      <c r="F9019" s="1926">
        <f t="shared" si="143"/>
        <v>3327251.0000000009</v>
      </c>
    </row>
    <row r="9020" spans="6:6">
      <c r="F9020" s="1926">
        <f t="shared" si="143"/>
        <v>3327251.0000000009</v>
      </c>
    </row>
    <row r="9021" spans="6:6">
      <c r="F9021" s="1926">
        <f t="shared" si="143"/>
        <v>3327251.0000000009</v>
      </c>
    </row>
    <row r="9022" spans="6:6">
      <c r="F9022" s="1926">
        <f t="shared" si="143"/>
        <v>3327251.0000000009</v>
      </c>
    </row>
    <row r="9023" spans="6:6">
      <c r="F9023" s="1926">
        <f t="shared" si="143"/>
        <v>3327251.0000000009</v>
      </c>
    </row>
    <row r="9024" spans="6:6">
      <c r="F9024" s="1926">
        <f t="shared" si="143"/>
        <v>3327251.0000000009</v>
      </c>
    </row>
    <row r="9025" spans="6:6">
      <c r="F9025" s="1926">
        <f t="shared" si="143"/>
        <v>3327251.0000000009</v>
      </c>
    </row>
    <row r="9026" spans="6:6">
      <c r="F9026" s="1926">
        <f t="shared" si="143"/>
        <v>3327251.0000000009</v>
      </c>
    </row>
    <row r="9027" spans="6:6">
      <c r="F9027" s="1926">
        <f t="shared" si="143"/>
        <v>3327251.0000000009</v>
      </c>
    </row>
    <row r="9028" spans="6:6">
      <c r="F9028" s="1926">
        <f t="shared" si="143"/>
        <v>3327251.0000000009</v>
      </c>
    </row>
    <row r="9029" spans="6:6">
      <c r="F9029" s="1926">
        <f t="shared" si="143"/>
        <v>3327251.0000000009</v>
      </c>
    </row>
    <row r="9030" spans="6:6">
      <c r="F9030" s="1926">
        <f t="shared" si="143"/>
        <v>3327251.0000000009</v>
      </c>
    </row>
    <row r="9031" spans="6:6">
      <c r="F9031" s="1926">
        <f t="shared" ref="F9031:F9094" si="144">F9030-E9031+D9031</f>
        <v>3327251.0000000009</v>
      </c>
    </row>
    <row r="9032" spans="6:6">
      <c r="F9032" s="1926">
        <f t="shared" si="144"/>
        <v>3327251.0000000009</v>
      </c>
    </row>
    <row r="9033" spans="6:6">
      <c r="F9033" s="1926">
        <f t="shared" si="144"/>
        <v>3327251.0000000009</v>
      </c>
    </row>
    <row r="9034" spans="6:6">
      <c r="F9034" s="1926">
        <f t="shared" si="144"/>
        <v>3327251.0000000009</v>
      </c>
    </row>
    <row r="9035" spans="6:6">
      <c r="F9035" s="1926">
        <f t="shared" si="144"/>
        <v>3327251.0000000009</v>
      </c>
    </row>
    <row r="9036" spans="6:6">
      <c r="F9036" s="1926">
        <f t="shared" si="144"/>
        <v>3327251.0000000009</v>
      </c>
    </row>
    <row r="9037" spans="6:6">
      <c r="F9037" s="1926">
        <f t="shared" si="144"/>
        <v>3327251.0000000009</v>
      </c>
    </row>
    <row r="9038" spans="6:6">
      <c r="F9038" s="1926">
        <f t="shared" si="144"/>
        <v>3327251.0000000009</v>
      </c>
    </row>
    <row r="9039" spans="6:6">
      <c r="F9039" s="1926">
        <f t="shared" si="144"/>
        <v>3327251.0000000009</v>
      </c>
    </row>
    <row r="9040" spans="6:6">
      <c r="F9040" s="1926">
        <f t="shared" si="144"/>
        <v>3327251.0000000009</v>
      </c>
    </row>
    <row r="9041" spans="6:6">
      <c r="F9041" s="1926">
        <f t="shared" si="144"/>
        <v>3327251.0000000009</v>
      </c>
    </row>
    <row r="9042" spans="6:6">
      <c r="F9042" s="1926">
        <f t="shared" si="144"/>
        <v>3327251.0000000009</v>
      </c>
    </row>
    <row r="9043" spans="6:6">
      <c r="F9043" s="1926">
        <f t="shared" si="144"/>
        <v>3327251.0000000009</v>
      </c>
    </row>
    <row r="9044" spans="6:6">
      <c r="F9044" s="1926">
        <f t="shared" si="144"/>
        <v>3327251.0000000009</v>
      </c>
    </row>
    <row r="9045" spans="6:6">
      <c r="F9045" s="1926">
        <f t="shared" si="144"/>
        <v>3327251.0000000009</v>
      </c>
    </row>
    <row r="9046" spans="6:6">
      <c r="F9046" s="1926">
        <f t="shared" si="144"/>
        <v>3327251.0000000009</v>
      </c>
    </row>
    <row r="9047" spans="6:6">
      <c r="F9047" s="1926">
        <f t="shared" si="144"/>
        <v>3327251.0000000009</v>
      </c>
    </row>
    <row r="9048" spans="6:6">
      <c r="F9048" s="1926">
        <f t="shared" si="144"/>
        <v>3327251.0000000009</v>
      </c>
    </row>
    <row r="9049" spans="6:6">
      <c r="F9049" s="1926">
        <f t="shared" si="144"/>
        <v>3327251.0000000009</v>
      </c>
    </row>
    <row r="9050" spans="6:6">
      <c r="F9050" s="1926">
        <f t="shared" si="144"/>
        <v>3327251.0000000009</v>
      </c>
    </row>
    <row r="9051" spans="6:6">
      <c r="F9051" s="1926">
        <f t="shared" si="144"/>
        <v>3327251.0000000009</v>
      </c>
    </row>
    <row r="9052" spans="6:6">
      <c r="F9052" s="1926">
        <f t="shared" si="144"/>
        <v>3327251.0000000009</v>
      </c>
    </row>
    <row r="9053" spans="6:6">
      <c r="F9053" s="1926">
        <f t="shared" si="144"/>
        <v>3327251.0000000009</v>
      </c>
    </row>
    <row r="9054" spans="6:6">
      <c r="F9054" s="1926">
        <f t="shared" si="144"/>
        <v>3327251.0000000009</v>
      </c>
    </row>
    <row r="9055" spans="6:6">
      <c r="F9055" s="1926">
        <f t="shared" si="144"/>
        <v>3327251.0000000009</v>
      </c>
    </row>
    <row r="9056" spans="6:6">
      <c r="F9056" s="1926">
        <f t="shared" si="144"/>
        <v>3327251.0000000009</v>
      </c>
    </row>
    <row r="9057" spans="6:6">
      <c r="F9057" s="1926">
        <f t="shared" si="144"/>
        <v>3327251.0000000009</v>
      </c>
    </row>
    <row r="9058" spans="6:6">
      <c r="F9058" s="1926">
        <f t="shared" si="144"/>
        <v>3327251.0000000009</v>
      </c>
    </row>
    <row r="9059" spans="6:6">
      <c r="F9059" s="1926">
        <f t="shared" si="144"/>
        <v>3327251.0000000009</v>
      </c>
    </row>
    <row r="9060" spans="6:6">
      <c r="F9060" s="1926">
        <f t="shared" si="144"/>
        <v>3327251.0000000009</v>
      </c>
    </row>
    <row r="9061" spans="6:6">
      <c r="F9061" s="1926">
        <f t="shared" si="144"/>
        <v>3327251.0000000009</v>
      </c>
    </row>
    <row r="9062" spans="6:6">
      <c r="F9062" s="1926">
        <f t="shared" si="144"/>
        <v>3327251.0000000009</v>
      </c>
    </row>
    <row r="9063" spans="6:6">
      <c r="F9063" s="1926">
        <f t="shared" si="144"/>
        <v>3327251.0000000009</v>
      </c>
    </row>
    <row r="9064" spans="6:6">
      <c r="F9064" s="1926">
        <f t="shared" si="144"/>
        <v>3327251.0000000009</v>
      </c>
    </row>
    <row r="9065" spans="6:6">
      <c r="F9065" s="1926">
        <f t="shared" si="144"/>
        <v>3327251.0000000009</v>
      </c>
    </row>
    <row r="9066" spans="6:6">
      <c r="F9066" s="1926">
        <f t="shared" si="144"/>
        <v>3327251.0000000009</v>
      </c>
    </row>
    <row r="9067" spans="6:6">
      <c r="F9067" s="1926">
        <f t="shared" si="144"/>
        <v>3327251.0000000009</v>
      </c>
    </row>
    <row r="9068" spans="6:6">
      <c r="F9068" s="1926">
        <f t="shared" si="144"/>
        <v>3327251.0000000009</v>
      </c>
    </row>
    <row r="9069" spans="6:6">
      <c r="F9069" s="1926">
        <f t="shared" si="144"/>
        <v>3327251.0000000009</v>
      </c>
    </row>
    <row r="9070" spans="6:6">
      <c r="F9070" s="1926">
        <f t="shared" si="144"/>
        <v>3327251.0000000009</v>
      </c>
    </row>
    <row r="9071" spans="6:6">
      <c r="F9071" s="1926">
        <f t="shared" si="144"/>
        <v>3327251.0000000009</v>
      </c>
    </row>
    <row r="9072" spans="6:6">
      <c r="F9072" s="1926">
        <f t="shared" si="144"/>
        <v>3327251.0000000009</v>
      </c>
    </row>
    <row r="9073" spans="6:6">
      <c r="F9073" s="1926">
        <f t="shared" si="144"/>
        <v>3327251.0000000009</v>
      </c>
    </row>
    <row r="9074" spans="6:6">
      <c r="F9074" s="1926">
        <f t="shared" si="144"/>
        <v>3327251.0000000009</v>
      </c>
    </row>
    <row r="9075" spans="6:6">
      <c r="F9075" s="1926">
        <f t="shared" si="144"/>
        <v>3327251.0000000009</v>
      </c>
    </row>
    <row r="9076" spans="6:6">
      <c r="F9076" s="1926">
        <f t="shared" si="144"/>
        <v>3327251.0000000009</v>
      </c>
    </row>
    <row r="9077" spans="6:6">
      <c r="F9077" s="1926">
        <f t="shared" si="144"/>
        <v>3327251.0000000009</v>
      </c>
    </row>
    <row r="9078" spans="6:6">
      <c r="F9078" s="1926">
        <f t="shared" si="144"/>
        <v>3327251.0000000009</v>
      </c>
    </row>
    <row r="9079" spans="6:6">
      <c r="F9079" s="1926">
        <f t="shared" si="144"/>
        <v>3327251.0000000009</v>
      </c>
    </row>
    <row r="9080" spans="6:6">
      <c r="F9080" s="1926">
        <f t="shared" si="144"/>
        <v>3327251.0000000009</v>
      </c>
    </row>
    <row r="9081" spans="6:6">
      <c r="F9081" s="1926">
        <f t="shared" si="144"/>
        <v>3327251.0000000009</v>
      </c>
    </row>
    <row r="9082" spans="6:6">
      <c r="F9082" s="1926">
        <f t="shared" si="144"/>
        <v>3327251.0000000009</v>
      </c>
    </row>
    <row r="9083" spans="6:6">
      <c r="F9083" s="1926">
        <f t="shared" si="144"/>
        <v>3327251.0000000009</v>
      </c>
    </row>
    <row r="9084" spans="6:6">
      <c r="F9084" s="1926">
        <f t="shared" si="144"/>
        <v>3327251.0000000009</v>
      </c>
    </row>
    <row r="9085" spans="6:6">
      <c r="F9085" s="1926">
        <f t="shared" si="144"/>
        <v>3327251.0000000009</v>
      </c>
    </row>
    <row r="9086" spans="6:6">
      <c r="F9086" s="1926">
        <f t="shared" si="144"/>
        <v>3327251.0000000009</v>
      </c>
    </row>
    <row r="9087" spans="6:6">
      <c r="F9087" s="1926">
        <f t="shared" si="144"/>
        <v>3327251.0000000009</v>
      </c>
    </row>
    <row r="9088" spans="6:6">
      <c r="F9088" s="1926">
        <f t="shared" si="144"/>
        <v>3327251.0000000009</v>
      </c>
    </row>
    <row r="9089" spans="6:6">
      <c r="F9089" s="1926">
        <f t="shared" si="144"/>
        <v>3327251.0000000009</v>
      </c>
    </row>
    <row r="9090" spans="6:6">
      <c r="F9090" s="1926">
        <f t="shared" si="144"/>
        <v>3327251.0000000009</v>
      </c>
    </row>
    <row r="9091" spans="6:6">
      <c r="F9091" s="1926">
        <f t="shared" si="144"/>
        <v>3327251.0000000009</v>
      </c>
    </row>
    <row r="9092" spans="6:6">
      <c r="F9092" s="1926">
        <f t="shared" si="144"/>
        <v>3327251.0000000009</v>
      </c>
    </row>
    <row r="9093" spans="6:6">
      <c r="F9093" s="1926">
        <f t="shared" si="144"/>
        <v>3327251.0000000009</v>
      </c>
    </row>
    <row r="9094" spans="6:6">
      <c r="F9094" s="1926">
        <f t="shared" si="144"/>
        <v>3327251.0000000009</v>
      </c>
    </row>
    <row r="9095" spans="6:6">
      <c r="F9095" s="1926">
        <f t="shared" ref="F9095:F9158" si="145">F9094-E9095+D9095</f>
        <v>3327251.0000000009</v>
      </c>
    </row>
    <row r="9096" spans="6:6">
      <c r="F9096" s="1926">
        <f t="shared" si="145"/>
        <v>3327251.0000000009</v>
      </c>
    </row>
    <row r="9097" spans="6:6">
      <c r="F9097" s="1926">
        <f t="shared" si="145"/>
        <v>3327251.0000000009</v>
      </c>
    </row>
    <row r="9098" spans="6:6">
      <c r="F9098" s="1926">
        <f t="shared" si="145"/>
        <v>3327251.0000000009</v>
      </c>
    </row>
    <row r="9099" spans="6:6">
      <c r="F9099" s="1926">
        <f t="shared" si="145"/>
        <v>3327251.0000000009</v>
      </c>
    </row>
    <row r="9100" spans="6:6">
      <c r="F9100" s="1926">
        <f t="shared" si="145"/>
        <v>3327251.0000000009</v>
      </c>
    </row>
    <row r="9101" spans="6:6">
      <c r="F9101" s="1926">
        <f t="shared" si="145"/>
        <v>3327251.0000000009</v>
      </c>
    </row>
    <row r="9102" spans="6:6">
      <c r="F9102" s="1926">
        <f t="shared" si="145"/>
        <v>3327251.0000000009</v>
      </c>
    </row>
    <row r="9103" spans="6:6">
      <c r="F9103" s="1926">
        <f t="shared" si="145"/>
        <v>3327251.0000000009</v>
      </c>
    </row>
    <row r="9104" spans="6:6">
      <c r="F9104" s="1926">
        <f t="shared" si="145"/>
        <v>3327251.0000000009</v>
      </c>
    </row>
    <row r="9105" spans="6:6">
      <c r="F9105" s="1926">
        <f t="shared" si="145"/>
        <v>3327251.0000000009</v>
      </c>
    </row>
    <row r="9106" spans="6:6">
      <c r="F9106" s="1926">
        <f t="shared" si="145"/>
        <v>3327251.0000000009</v>
      </c>
    </row>
    <row r="9107" spans="6:6">
      <c r="F9107" s="1926">
        <f t="shared" si="145"/>
        <v>3327251.0000000009</v>
      </c>
    </row>
    <row r="9108" spans="6:6">
      <c r="F9108" s="1926">
        <f t="shared" si="145"/>
        <v>3327251.0000000009</v>
      </c>
    </row>
    <row r="9109" spans="6:6">
      <c r="F9109" s="1926">
        <f t="shared" si="145"/>
        <v>3327251.0000000009</v>
      </c>
    </row>
    <row r="9110" spans="6:6">
      <c r="F9110" s="1926">
        <f t="shared" si="145"/>
        <v>3327251.0000000009</v>
      </c>
    </row>
    <row r="9111" spans="6:6">
      <c r="F9111" s="1926">
        <f t="shared" si="145"/>
        <v>3327251.0000000009</v>
      </c>
    </row>
    <row r="9112" spans="6:6">
      <c r="F9112" s="1926">
        <f t="shared" si="145"/>
        <v>3327251.0000000009</v>
      </c>
    </row>
    <row r="9113" spans="6:6">
      <c r="F9113" s="1926">
        <f t="shared" si="145"/>
        <v>3327251.0000000009</v>
      </c>
    </row>
    <row r="9114" spans="6:6">
      <c r="F9114" s="1926">
        <f t="shared" si="145"/>
        <v>3327251.0000000009</v>
      </c>
    </row>
    <row r="9115" spans="6:6">
      <c r="F9115" s="1926">
        <f t="shared" si="145"/>
        <v>3327251.0000000009</v>
      </c>
    </row>
    <row r="9116" spans="6:6">
      <c r="F9116" s="1926">
        <f t="shared" si="145"/>
        <v>3327251.0000000009</v>
      </c>
    </row>
    <row r="9117" spans="6:6">
      <c r="F9117" s="1926">
        <f t="shared" si="145"/>
        <v>3327251.0000000009</v>
      </c>
    </row>
    <row r="9118" spans="6:6">
      <c r="F9118" s="1926">
        <f t="shared" si="145"/>
        <v>3327251.0000000009</v>
      </c>
    </row>
    <row r="9119" spans="6:6">
      <c r="F9119" s="1926">
        <f t="shared" si="145"/>
        <v>3327251.0000000009</v>
      </c>
    </row>
    <row r="9120" spans="6:6">
      <c r="F9120" s="1926">
        <f t="shared" si="145"/>
        <v>3327251.0000000009</v>
      </c>
    </row>
    <row r="9121" spans="6:6">
      <c r="F9121" s="1926">
        <f t="shared" si="145"/>
        <v>3327251.0000000009</v>
      </c>
    </row>
    <row r="9122" spans="6:6">
      <c r="F9122" s="1926">
        <f t="shared" si="145"/>
        <v>3327251.0000000009</v>
      </c>
    </row>
    <row r="9123" spans="6:6">
      <c r="F9123" s="1926">
        <f t="shared" si="145"/>
        <v>3327251.0000000009</v>
      </c>
    </row>
    <row r="9124" spans="6:6">
      <c r="F9124" s="1926">
        <f t="shared" si="145"/>
        <v>3327251.0000000009</v>
      </c>
    </row>
    <row r="9125" spans="6:6">
      <c r="F9125" s="1926">
        <f t="shared" si="145"/>
        <v>3327251.0000000009</v>
      </c>
    </row>
    <row r="9126" spans="6:6">
      <c r="F9126" s="1926">
        <f t="shared" si="145"/>
        <v>3327251.0000000009</v>
      </c>
    </row>
    <row r="9127" spans="6:6">
      <c r="F9127" s="1926">
        <f t="shared" si="145"/>
        <v>3327251.0000000009</v>
      </c>
    </row>
    <row r="9128" spans="6:6">
      <c r="F9128" s="1926">
        <f t="shared" si="145"/>
        <v>3327251.0000000009</v>
      </c>
    </row>
    <row r="9129" spans="6:6">
      <c r="F9129" s="1926">
        <f t="shared" si="145"/>
        <v>3327251.0000000009</v>
      </c>
    </row>
    <row r="9130" spans="6:6">
      <c r="F9130" s="1926">
        <f t="shared" si="145"/>
        <v>3327251.0000000009</v>
      </c>
    </row>
    <row r="9131" spans="6:6">
      <c r="F9131" s="1926">
        <f t="shared" si="145"/>
        <v>3327251.0000000009</v>
      </c>
    </row>
    <row r="9132" spans="6:6">
      <c r="F9132" s="1926">
        <f t="shared" si="145"/>
        <v>3327251.0000000009</v>
      </c>
    </row>
    <row r="9133" spans="6:6">
      <c r="F9133" s="1926">
        <f t="shared" si="145"/>
        <v>3327251.0000000009</v>
      </c>
    </row>
    <row r="9134" spans="6:6">
      <c r="F9134" s="1926">
        <f t="shared" si="145"/>
        <v>3327251.0000000009</v>
      </c>
    </row>
    <row r="9135" spans="6:6">
      <c r="F9135" s="1926">
        <f t="shared" si="145"/>
        <v>3327251.0000000009</v>
      </c>
    </row>
    <row r="9136" spans="6:6">
      <c r="F9136" s="1926">
        <f t="shared" si="145"/>
        <v>3327251.0000000009</v>
      </c>
    </row>
    <row r="9137" spans="6:6">
      <c r="F9137" s="1926">
        <f t="shared" si="145"/>
        <v>3327251.0000000009</v>
      </c>
    </row>
    <row r="9138" spans="6:6">
      <c r="F9138" s="1926">
        <f t="shared" si="145"/>
        <v>3327251.0000000009</v>
      </c>
    </row>
    <row r="9139" spans="6:6">
      <c r="F9139" s="1926">
        <f t="shared" si="145"/>
        <v>3327251.0000000009</v>
      </c>
    </row>
    <row r="9140" spans="6:6">
      <c r="F9140" s="1926">
        <f t="shared" si="145"/>
        <v>3327251.0000000009</v>
      </c>
    </row>
    <row r="9141" spans="6:6">
      <c r="F9141" s="1926">
        <f t="shared" si="145"/>
        <v>3327251.0000000009</v>
      </c>
    </row>
    <row r="9142" spans="6:6">
      <c r="F9142" s="1926">
        <f t="shared" si="145"/>
        <v>3327251.0000000009</v>
      </c>
    </row>
    <row r="9143" spans="6:6">
      <c r="F9143" s="1926">
        <f t="shared" si="145"/>
        <v>3327251.0000000009</v>
      </c>
    </row>
    <row r="9144" spans="6:6">
      <c r="F9144" s="1926">
        <f t="shared" si="145"/>
        <v>3327251.0000000009</v>
      </c>
    </row>
    <row r="9145" spans="6:6">
      <c r="F9145" s="1926">
        <f t="shared" si="145"/>
        <v>3327251.0000000009</v>
      </c>
    </row>
    <row r="9146" spans="6:6">
      <c r="F9146" s="1926">
        <f t="shared" si="145"/>
        <v>3327251.0000000009</v>
      </c>
    </row>
    <row r="9147" spans="6:6">
      <c r="F9147" s="1926">
        <f t="shared" si="145"/>
        <v>3327251.0000000009</v>
      </c>
    </row>
    <row r="9148" spans="6:6">
      <c r="F9148" s="1926">
        <f t="shared" si="145"/>
        <v>3327251.0000000009</v>
      </c>
    </row>
    <row r="9149" spans="6:6">
      <c r="F9149" s="1926">
        <f t="shared" si="145"/>
        <v>3327251.0000000009</v>
      </c>
    </row>
    <row r="9150" spans="6:6">
      <c r="F9150" s="1926">
        <f t="shared" si="145"/>
        <v>3327251.0000000009</v>
      </c>
    </row>
    <row r="9151" spans="6:6">
      <c r="F9151" s="1926">
        <f t="shared" si="145"/>
        <v>3327251.0000000009</v>
      </c>
    </row>
    <row r="9152" spans="6:6">
      <c r="F9152" s="1926">
        <f t="shared" si="145"/>
        <v>3327251.0000000009</v>
      </c>
    </row>
    <row r="9153" spans="6:6">
      <c r="F9153" s="1926">
        <f t="shared" si="145"/>
        <v>3327251.0000000009</v>
      </c>
    </row>
    <row r="9154" spans="6:6">
      <c r="F9154" s="1926">
        <f t="shared" si="145"/>
        <v>3327251.0000000009</v>
      </c>
    </row>
    <row r="9155" spans="6:6">
      <c r="F9155" s="1926">
        <f t="shared" si="145"/>
        <v>3327251.0000000009</v>
      </c>
    </row>
    <row r="9156" spans="6:6">
      <c r="F9156" s="1926">
        <f t="shared" si="145"/>
        <v>3327251.0000000009</v>
      </c>
    </row>
    <row r="9157" spans="6:6">
      <c r="F9157" s="1926">
        <f t="shared" si="145"/>
        <v>3327251.0000000009</v>
      </c>
    </row>
    <row r="9158" spans="6:6">
      <c r="F9158" s="1926">
        <f t="shared" si="145"/>
        <v>3327251.0000000009</v>
      </c>
    </row>
    <row r="9159" spans="6:6">
      <c r="F9159" s="1926">
        <f t="shared" ref="F9159:F9222" si="146">F9158-E9159+D9159</f>
        <v>3327251.0000000009</v>
      </c>
    </row>
    <row r="9160" spans="6:6">
      <c r="F9160" s="1926">
        <f t="shared" si="146"/>
        <v>3327251.0000000009</v>
      </c>
    </row>
    <row r="9161" spans="6:6">
      <c r="F9161" s="1926">
        <f t="shared" si="146"/>
        <v>3327251.0000000009</v>
      </c>
    </row>
    <row r="9162" spans="6:6">
      <c r="F9162" s="1926">
        <f t="shared" si="146"/>
        <v>3327251.0000000009</v>
      </c>
    </row>
    <row r="9163" spans="6:6">
      <c r="F9163" s="1926">
        <f t="shared" si="146"/>
        <v>3327251.0000000009</v>
      </c>
    </row>
    <row r="9164" spans="6:6">
      <c r="F9164" s="1926">
        <f t="shared" si="146"/>
        <v>3327251.0000000009</v>
      </c>
    </row>
    <row r="9165" spans="6:6">
      <c r="F9165" s="1926">
        <f t="shared" si="146"/>
        <v>3327251.0000000009</v>
      </c>
    </row>
    <row r="9166" spans="6:6">
      <c r="F9166" s="1926">
        <f t="shared" si="146"/>
        <v>3327251.0000000009</v>
      </c>
    </row>
    <row r="9167" spans="6:6">
      <c r="F9167" s="1926">
        <f t="shared" si="146"/>
        <v>3327251.0000000009</v>
      </c>
    </row>
    <row r="9168" spans="6:6">
      <c r="F9168" s="1926">
        <f t="shared" si="146"/>
        <v>3327251.0000000009</v>
      </c>
    </row>
    <row r="9169" spans="6:6">
      <c r="F9169" s="1926">
        <f t="shared" si="146"/>
        <v>3327251.0000000009</v>
      </c>
    </row>
    <row r="9170" spans="6:6">
      <c r="F9170" s="1926">
        <f t="shared" si="146"/>
        <v>3327251.0000000009</v>
      </c>
    </row>
    <row r="9171" spans="6:6">
      <c r="F9171" s="1926">
        <f t="shared" si="146"/>
        <v>3327251.0000000009</v>
      </c>
    </row>
    <row r="9172" spans="6:6">
      <c r="F9172" s="1926">
        <f t="shared" si="146"/>
        <v>3327251.0000000009</v>
      </c>
    </row>
    <row r="9173" spans="6:6">
      <c r="F9173" s="1926">
        <f t="shared" si="146"/>
        <v>3327251.0000000009</v>
      </c>
    </row>
    <row r="9174" spans="6:6">
      <c r="F9174" s="1926">
        <f t="shared" si="146"/>
        <v>3327251.0000000009</v>
      </c>
    </row>
    <row r="9175" spans="6:6">
      <c r="F9175" s="1926">
        <f t="shared" si="146"/>
        <v>3327251.0000000009</v>
      </c>
    </row>
    <row r="9176" spans="6:6">
      <c r="F9176" s="1926">
        <f t="shared" si="146"/>
        <v>3327251.0000000009</v>
      </c>
    </row>
    <row r="9177" spans="6:6">
      <c r="F9177" s="1926">
        <f t="shared" si="146"/>
        <v>3327251.0000000009</v>
      </c>
    </row>
    <row r="9178" spans="6:6">
      <c r="F9178" s="1926">
        <f t="shared" si="146"/>
        <v>3327251.0000000009</v>
      </c>
    </row>
    <row r="9179" spans="6:6">
      <c r="F9179" s="1926">
        <f t="shared" si="146"/>
        <v>3327251.0000000009</v>
      </c>
    </row>
    <row r="9180" spans="6:6">
      <c r="F9180" s="1926">
        <f t="shared" si="146"/>
        <v>3327251.0000000009</v>
      </c>
    </row>
    <row r="9181" spans="6:6">
      <c r="F9181" s="1926">
        <f t="shared" si="146"/>
        <v>3327251.0000000009</v>
      </c>
    </row>
    <row r="9182" spans="6:6">
      <c r="F9182" s="1926">
        <f t="shared" si="146"/>
        <v>3327251.0000000009</v>
      </c>
    </row>
    <row r="9183" spans="6:6">
      <c r="F9183" s="1926">
        <f t="shared" si="146"/>
        <v>3327251.0000000009</v>
      </c>
    </row>
    <row r="9184" spans="6:6">
      <c r="F9184" s="1926">
        <f t="shared" si="146"/>
        <v>3327251.0000000009</v>
      </c>
    </row>
    <row r="9185" spans="6:6">
      <c r="F9185" s="1926">
        <f t="shared" si="146"/>
        <v>3327251.0000000009</v>
      </c>
    </row>
    <row r="9186" spans="6:6">
      <c r="F9186" s="1926">
        <f t="shared" si="146"/>
        <v>3327251.0000000009</v>
      </c>
    </row>
    <row r="9187" spans="6:6">
      <c r="F9187" s="1926">
        <f t="shared" si="146"/>
        <v>3327251.0000000009</v>
      </c>
    </row>
    <row r="9188" spans="6:6">
      <c r="F9188" s="1926">
        <f t="shared" si="146"/>
        <v>3327251.0000000009</v>
      </c>
    </row>
    <row r="9189" spans="6:6">
      <c r="F9189" s="1926">
        <f t="shared" si="146"/>
        <v>3327251.0000000009</v>
      </c>
    </row>
    <row r="9190" spans="6:6">
      <c r="F9190" s="1926">
        <f t="shared" si="146"/>
        <v>3327251.0000000009</v>
      </c>
    </row>
    <row r="9191" spans="6:6">
      <c r="F9191" s="1926">
        <f t="shared" si="146"/>
        <v>3327251.0000000009</v>
      </c>
    </row>
    <row r="9192" spans="6:6">
      <c r="F9192" s="1926">
        <f t="shared" si="146"/>
        <v>3327251.0000000009</v>
      </c>
    </row>
    <row r="9193" spans="6:6">
      <c r="F9193" s="1926">
        <f t="shared" si="146"/>
        <v>3327251.0000000009</v>
      </c>
    </row>
    <row r="9194" spans="6:6">
      <c r="F9194" s="1926">
        <f t="shared" si="146"/>
        <v>3327251.0000000009</v>
      </c>
    </row>
    <row r="9195" spans="6:6">
      <c r="F9195" s="1926">
        <f t="shared" si="146"/>
        <v>3327251.0000000009</v>
      </c>
    </row>
    <row r="9196" spans="6:6">
      <c r="F9196" s="1926">
        <f t="shared" si="146"/>
        <v>3327251.0000000009</v>
      </c>
    </row>
    <row r="9197" spans="6:6">
      <c r="F9197" s="1926">
        <f t="shared" si="146"/>
        <v>3327251.0000000009</v>
      </c>
    </row>
    <row r="9198" spans="6:6">
      <c r="F9198" s="1926">
        <f t="shared" si="146"/>
        <v>3327251.0000000009</v>
      </c>
    </row>
    <row r="9199" spans="6:6">
      <c r="F9199" s="1926">
        <f t="shared" si="146"/>
        <v>3327251.0000000009</v>
      </c>
    </row>
    <row r="9200" spans="6:6">
      <c r="F9200" s="1926">
        <f t="shared" si="146"/>
        <v>3327251.0000000009</v>
      </c>
    </row>
    <row r="9201" spans="6:6">
      <c r="F9201" s="1926">
        <f t="shared" si="146"/>
        <v>3327251.0000000009</v>
      </c>
    </row>
    <row r="9202" spans="6:6">
      <c r="F9202" s="1926">
        <f t="shared" si="146"/>
        <v>3327251.0000000009</v>
      </c>
    </row>
    <row r="9203" spans="6:6">
      <c r="F9203" s="1926">
        <f t="shared" si="146"/>
        <v>3327251.0000000009</v>
      </c>
    </row>
    <row r="9204" spans="6:6">
      <c r="F9204" s="1926">
        <f t="shared" si="146"/>
        <v>3327251.0000000009</v>
      </c>
    </row>
    <row r="9205" spans="6:6">
      <c r="F9205" s="1926">
        <f t="shared" si="146"/>
        <v>3327251.0000000009</v>
      </c>
    </row>
    <row r="9206" spans="6:6">
      <c r="F9206" s="1926">
        <f t="shared" si="146"/>
        <v>3327251.0000000009</v>
      </c>
    </row>
    <row r="9207" spans="6:6">
      <c r="F9207" s="1926">
        <f t="shared" si="146"/>
        <v>3327251.0000000009</v>
      </c>
    </row>
    <row r="9208" spans="6:6">
      <c r="F9208" s="1926">
        <f t="shared" si="146"/>
        <v>3327251.0000000009</v>
      </c>
    </row>
    <row r="9209" spans="6:6">
      <c r="F9209" s="1926">
        <f t="shared" si="146"/>
        <v>3327251.0000000009</v>
      </c>
    </row>
    <row r="9210" spans="6:6">
      <c r="F9210" s="1926">
        <f t="shared" si="146"/>
        <v>3327251.0000000009</v>
      </c>
    </row>
    <row r="9211" spans="6:6">
      <c r="F9211" s="1926">
        <f t="shared" si="146"/>
        <v>3327251.0000000009</v>
      </c>
    </row>
    <row r="9212" spans="6:6">
      <c r="F9212" s="1926">
        <f t="shared" si="146"/>
        <v>3327251.0000000009</v>
      </c>
    </row>
    <row r="9213" spans="6:6">
      <c r="F9213" s="1926">
        <f t="shared" si="146"/>
        <v>3327251.0000000009</v>
      </c>
    </row>
    <row r="9214" spans="6:6">
      <c r="F9214" s="1926">
        <f t="shared" si="146"/>
        <v>3327251.0000000009</v>
      </c>
    </row>
    <row r="9215" spans="6:6">
      <c r="F9215" s="1926">
        <f t="shared" si="146"/>
        <v>3327251.0000000009</v>
      </c>
    </row>
    <row r="9216" spans="6:6">
      <c r="F9216" s="1926">
        <f t="shared" si="146"/>
        <v>3327251.0000000009</v>
      </c>
    </row>
    <row r="9217" spans="6:6">
      <c r="F9217" s="1926">
        <f t="shared" si="146"/>
        <v>3327251.0000000009</v>
      </c>
    </row>
    <row r="9218" spans="6:6">
      <c r="F9218" s="1926">
        <f t="shared" si="146"/>
        <v>3327251.0000000009</v>
      </c>
    </row>
    <row r="9219" spans="6:6">
      <c r="F9219" s="1926">
        <f t="shared" si="146"/>
        <v>3327251.0000000009</v>
      </c>
    </row>
    <row r="9220" spans="6:6">
      <c r="F9220" s="1926">
        <f t="shared" si="146"/>
        <v>3327251.0000000009</v>
      </c>
    </row>
    <row r="9221" spans="6:6">
      <c r="F9221" s="1926">
        <f t="shared" si="146"/>
        <v>3327251.0000000009</v>
      </c>
    </row>
    <row r="9222" spans="6:6">
      <c r="F9222" s="1926">
        <f t="shared" si="146"/>
        <v>3327251.0000000009</v>
      </c>
    </row>
    <row r="9223" spans="6:6">
      <c r="F9223" s="1926">
        <f t="shared" ref="F9223:F9286" si="147">F9222-E9223+D9223</f>
        <v>3327251.0000000009</v>
      </c>
    </row>
    <row r="9224" spans="6:6">
      <c r="F9224" s="1926">
        <f t="shared" si="147"/>
        <v>3327251.0000000009</v>
      </c>
    </row>
    <row r="9225" spans="6:6">
      <c r="F9225" s="1926">
        <f t="shared" si="147"/>
        <v>3327251.0000000009</v>
      </c>
    </row>
    <row r="9226" spans="6:6">
      <c r="F9226" s="1926">
        <f t="shared" si="147"/>
        <v>3327251.0000000009</v>
      </c>
    </row>
    <row r="9227" spans="6:6">
      <c r="F9227" s="1926">
        <f t="shared" si="147"/>
        <v>3327251.0000000009</v>
      </c>
    </row>
    <row r="9228" spans="6:6">
      <c r="F9228" s="1926">
        <f t="shared" si="147"/>
        <v>3327251.0000000009</v>
      </c>
    </row>
    <row r="9229" spans="6:6">
      <c r="F9229" s="1926">
        <f t="shared" si="147"/>
        <v>3327251.0000000009</v>
      </c>
    </row>
    <row r="9230" spans="6:6">
      <c r="F9230" s="1926">
        <f t="shared" si="147"/>
        <v>3327251.0000000009</v>
      </c>
    </row>
    <row r="9231" spans="6:6">
      <c r="F9231" s="1926">
        <f t="shared" si="147"/>
        <v>3327251.0000000009</v>
      </c>
    </row>
    <row r="9232" spans="6:6">
      <c r="F9232" s="1926">
        <f t="shared" si="147"/>
        <v>3327251.0000000009</v>
      </c>
    </row>
    <row r="9233" spans="6:6">
      <c r="F9233" s="1926">
        <f t="shared" si="147"/>
        <v>3327251.0000000009</v>
      </c>
    </row>
    <row r="9234" spans="6:6">
      <c r="F9234" s="1926">
        <f t="shared" si="147"/>
        <v>3327251.0000000009</v>
      </c>
    </row>
    <row r="9235" spans="6:6">
      <c r="F9235" s="1926">
        <f t="shared" si="147"/>
        <v>3327251.0000000009</v>
      </c>
    </row>
    <row r="9236" spans="6:6">
      <c r="F9236" s="1926">
        <f t="shared" si="147"/>
        <v>3327251.0000000009</v>
      </c>
    </row>
    <row r="9237" spans="6:6">
      <c r="F9237" s="1926">
        <f t="shared" si="147"/>
        <v>3327251.0000000009</v>
      </c>
    </row>
    <row r="9238" spans="6:6">
      <c r="F9238" s="1926">
        <f t="shared" si="147"/>
        <v>3327251.0000000009</v>
      </c>
    </row>
    <row r="9239" spans="6:6">
      <c r="F9239" s="1926">
        <f t="shared" si="147"/>
        <v>3327251.0000000009</v>
      </c>
    </row>
    <row r="9240" spans="6:6">
      <c r="F9240" s="1926">
        <f t="shared" si="147"/>
        <v>3327251.0000000009</v>
      </c>
    </row>
    <row r="9241" spans="6:6">
      <c r="F9241" s="1926">
        <f t="shared" si="147"/>
        <v>3327251.0000000009</v>
      </c>
    </row>
    <row r="9242" spans="6:6">
      <c r="F9242" s="1926">
        <f t="shared" si="147"/>
        <v>3327251.0000000009</v>
      </c>
    </row>
    <row r="9243" spans="6:6">
      <c r="F9243" s="1926">
        <f t="shared" si="147"/>
        <v>3327251.0000000009</v>
      </c>
    </row>
    <row r="9244" spans="6:6">
      <c r="F9244" s="1926">
        <f t="shared" si="147"/>
        <v>3327251.0000000009</v>
      </c>
    </row>
    <row r="9245" spans="6:6">
      <c r="F9245" s="1926">
        <f t="shared" si="147"/>
        <v>3327251.0000000009</v>
      </c>
    </row>
    <row r="9246" spans="6:6">
      <c r="F9246" s="1926">
        <f t="shared" si="147"/>
        <v>3327251.0000000009</v>
      </c>
    </row>
    <row r="9247" spans="6:6">
      <c r="F9247" s="1926">
        <f t="shared" si="147"/>
        <v>3327251.0000000009</v>
      </c>
    </row>
    <row r="9248" spans="6:6">
      <c r="F9248" s="1926">
        <f t="shared" si="147"/>
        <v>3327251.0000000009</v>
      </c>
    </row>
    <row r="9249" spans="6:6">
      <c r="F9249" s="1926">
        <f t="shared" si="147"/>
        <v>3327251.0000000009</v>
      </c>
    </row>
    <row r="9250" spans="6:6">
      <c r="F9250" s="1926">
        <f t="shared" si="147"/>
        <v>3327251.0000000009</v>
      </c>
    </row>
    <row r="9251" spans="6:6">
      <c r="F9251" s="1926">
        <f t="shared" si="147"/>
        <v>3327251.0000000009</v>
      </c>
    </row>
    <row r="9252" spans="6:6">
      <c r="F9252" s="1926">
        <f t="shared" si="147"/>
        <v>3327251.0000000009</v>
      </c>
    </row>
    <row r="9253" spans="6:6">
      <c r="F9253" s="1926">
        <f t="shared" si="147"/>
        <v>3327251.0000000009</v>
      </c>
    </row>
    <row r="9254" spans="6:6">
      <c r="F9254" s="1926">
        <f t="shared" si="147"/>
        <v>3327251.0000000009</v>
      </c>
    </row>
    <row r="9255" spans="6:6">
      <c r="F9255" s="1926">
        <f t="shared" si="147"/>
        <v>3327251.0000000009</v>
      </c>
    </row>
    <row r="9256" spans="6:6">
      <c r="F9256" s="1926">
        <f t="shared" si="147"/>
        <v>3327251.0000000009</v>
      </c>
    </row>
    <row r="9257" spans="6:6">
      <c r="F9257" s="1926">
        <f t="shared" si="147"/>
        <v>3327251.0000000009</v>
      </c>
    </row>
    <row r="9258" spans="6:6">
      <c r="F9258" s="1926">
        <f t="shared" si="147"/>
        <v>3327251.0000000009</v>
      </c>
    </row>
    <row r="9259" spans="6:6">
      <c r="F9259" s="1926">
        <f t="shared" si="147"/>
        <v>3327251.0000000009</v>
      </c>
    </row>
    <row r="9260" spans="6:6">
      <c r="F9260" s="1926">
        <f t="shared" si="147"/>
        <v>3327251.0000000009</v>
      </c>
    </row>
    <row r="9261" spans="6:6">
      <c r="F9261" s="1926">
        <f t="shared" si="147"/>
        <v>3327251.0000000009</v>
      </c>
    </row>
    <row r="9262" spans="6:6">
      <c r="F9262" s="1926">
        <f t="shared" si="147"/>
        <v>3327251.0000000009</v>
      </c>
    </row>
    <row r="9263" spans="6:6">
      <c r="F9263" s="1926">
        <f t="shared" si="147"/>
        <v>3327251.0000000009</v>
      </c>
    </row>
    <row r="9264" spans="6:6">
      <c r="F9264" s="1926">
        <f t="shared" si="147"/>
        <v>3327251.0000000009</v>
      </c>
    </row>
    <row r="9265" spans="6:6">
      <c r="F9265" s="1926">
        <f t="shared" si="147"/>
        <v>3327251.0000000009</v>
      </c>
    </row>
    <row r="9266" spans="6:6">
      <c r="F9266" s="1926">
        <f t="shared" si="147"/>
        <v>3327251.0000000009</v>
      </c>
    </row>
    <row r="9267" spans="6:6">
      <c r="F9267" s="1926">
        <f t="shared" si="147"/>
        <v>3327251.0000000009</v>
      </c>
    </row>
    <row r="9268" spans="6:6">
      <c r="F9268" s="1926">
        <f t="shared" si="147"/>
        <v>3327251.0000000009</v>
      </c>
    </row>
    <row r="9269" spans="6:6">
      <c r="F9269" s="1926">
        <f t="shared" si="147"/>
        <v>3327251.0000000009</v>
      </c>
    </row>
    <row r="9270" spans="6:6">
      <c r="F9270" s="1926">
        <f t="shared" si="147"/>
        <v>3327251.0000000009</v>
      </c>
    </row>
    <row r="9271" spans="6:6">
      <c r="F9271" s="1926">
        <f t="shared" si="147"/>
        <v>3327251.0000000009</v>
      </c>
    </row>
    <row r="9272" spans="6:6">
      <c r="F9272" s="1926">
        <f t="shared" si="147"/>
        <v>3327251.0000000009</v>
      </c>
    </row>
    <row r="9273" spans="6:6">
      <c r="F9273" s="1926">
        <f t="shared" si="147"/>
        <v>3327251.0000000009</v>
      </c>
    </row>
    <row r="9274" spans="6:6">
      <c r="F9274" s="1926">
        <f t="shared" si="147"/>
        <v>3327251.0000000009</v>
      </c>
    </row>
    <row r="9275" spans="6:6">
      <c r="F9275" s="1926">
        <f t="shared" si="147"/>
        <v>3327251.0000000009</v>
      </c>
    </row>
    <row r="9276" spans="6:6">
      <c r="F9276" s="1926">
        <f t="shared" si="147"/>
        <v>3327251.0000000009</v>
      </c>
    </row>
    <row r="9277" spans="6:6">
      <c r="F9277" s="1926">
        <f t="shared" si="147"/>
        <v>3327251.0000000009</v>
      </c>
    </row>
    <row r="9278" spans="6:6">
      <c r="F9278" s="1926">
        <f t="shared" si="147"/>
        <v>3327251.0000000009</v>
      </c>
    </row>
    <row r="9279" spans="6:6">
      <c r="F9279" s="1926">
        <f t="shared" si="147"/>
        <v>3327251.0000000009</v>
      </c>
    </row>
    <row r="9280" spans="6:6">
      <c r="F9280" s="1926">
        <f t="shared" si="147"/>
        <v>3327251.0000000009</v>
      </c>
    </row>
    <row r="9281" spans="1:6">
      <c r="F9281" s="1926">
        <f t="shared" si="147"/>
        <v>3327251.0000000009</v>
      </c>
    </row>
    <row r="9282" spans="1:6">
      <c r="F9282" s="1926">
        <f t="shared" si="147"/>
        <v>3327251.0000000009</v>
      </c>
    </row>
    <row r="9283" spans="1:6">
      <c r="F9283" s="1926">
        <f t="shared" si="147"/>
        <v>3327251.0000000009</v>
      </c>
    </row>
    <row r="9284" spans="1:6">
      <c r="F9284" s="1926">
        <f t="shared" si="147"/>
        <v>3327251.0000000009</v>
      </c>
    </row>
    <row r="9285" spans="1:6">
      <c r="F9285" s="1926">
        <f t="shared" si="147"/>
        <v>3327251.0000000009</v>
      </c>
    </row>
    <row r="9286" spans="1:6">
      <c r="A9286" s="2801"/>
      <c r="B9286" s="2100"/>
      <c r="F9286" s="2357">
        <f t="shared" si="147"/>
        <v>3327251.0000000009</v>
      </c>
    </row>
    <row r="9287" spans="1:6" s="2591" customFormat="1" ht="15">
      <c r="A9287" s="2812">
        <v>45630</v>
      </c>
      <c r="B9287" s="2591" t="s">
        <v>34806</v>
      </c>
      <c r="C9287" s="2806">
        <v>35000</v>
      </c>
      <c r="D9287" s="2807">
        <v>0</v>
      </c>
      <c r="E9287" s="2810"/>
      <c r="F9287" s="1931">
        <f t="shared" ref="F9287:F9350" si="148">F9286-E9287+D9287</f>
        <v>3327251.0000000009</v>
      </c>
    </row>
    <row r="9288" spans="1:6" s="2591" customFormat="1" ht="15">
      <c r="A9288" s="2539">
        <v>45630</v>
      </c>
      <c r="B9288" s="2591" t="s">
        <v>34808</v>
      </c>
      <c r="C9288" s="2806">
        <v>80000</v>
      </c>
      <c r="D9288" s="2807">
        <v>0</v>
      </c>
      <c r="E9288" s="2810"/>
      <c r="F9288" s="1931">
        <f t="shared" si="148"/>
        <v>3327251.0000000009</v>
      </c>
    </row>
    <row r="9289" spans="1:6" s="2591" customFormat="1" ht="15">
      <c r="A9289" s="2539">
        <v>45631</v>
      </c>
      <c r="B9289" s="2591" t="s">
        <v>34807</v>
      </c>
      <c r="C9289" s="2806">
        <v>5000000</v>
      </c>
      <c r="D9289" s="2807">
        <v>0</v>
      </c>
      <c r="E9289" s="2810"/>
      <c r="F9289" s="1931">
        <f t="shared" si="148"/>
        <v>3327251.0000000009</v>
      </c>
    </row>
    <row r="9290" spans="1:6" s="2591" customFormat="1" ht="15">
      <c r="A9290" s="2539">
        <v>45632</v>
      </c>
      <c r="B9290" s="2591" t="s">
        <v>34809</v>
      </c>
      <c r="C9290" s="2806">
        <v>35000</v>
      </c>
      <c r="D9290" s="2807">
        <v>0</v>
      </c>
      <c r="E9290" s="2810"/>
      <c r="F9290" s="1931">
        <f t="shared" si="148"/>
        <v>3327251.0000000009</v>
      </c>
    </row>
    <row r="9291" spans="1:6" s="2591" customFormat="1" ht="15">
      <c r="A9291" s="2539">
        <v>45632</v>
      </c>
      <c r="B9291" s="2591" t="s">
        <v>34810</v>
      </c>
      <c r="C9291" s="2807">
        <v>0</v>
      </c>
      <c r="D9291" s="2806">
        <v>509176</v>
      </c>
      <c r="E9291" s="2810"/>
      <c r="F9291" s="1931">
        <f t="shared" si="148"/>
        <v>3836427.0000000009</v>
      </c>
    </row>
    <row r="9292" spans="1:6" s="2591" customFormat="1" ht="45">
      <c r="A9292" s="2539">
        <v>45632</v>
      </c>
      <c r="B9292" s="2792" t="s">
        <v>34507</v>
      </c>
      <c r="C9292" s="2808">
        <v>0</v>
      </c>
      <c r="D9292" s="2543">
        <v>53.75</v>
      </c>
      <c r="E9292" s="2810"/>
      <c r="F9292" s="1931">
        <f t="shared" si="148"/>
        <v>3836480.7500000009</v>
      </c>
    </row>
    <row r="9293" spans="1:6" s="2591" customFormat="1" ht="105">
      <c r="A9293" s="2539">
        <v>45632</v>
      </c>
      <c r="B9293" s="2792" t="s">
        <v>34812</v>
      </c>
      <c r="C9293" s="2808">
        <v>0</v>
      </c>
      <c r="D9293" s="2541">
        <v>351500</v>
      </c>
      <c r="E9293" s="2810"/>
      <c r="F9293" s="1931">
        <f t="shared" si="148"/>
        <v>4187980.7500000009</v>
      </c>
    </row>
    <row r="9294" spans="1:6" s="2591" customFormat="1" ht="45">
      <c r="A9294" s="2539">
        <v>45632</v>
      </c>
      <c r="B9294" s="2792" t="s">
        <v>34507</v>
      </c>
      <c r="C9294" s="2808">
        <v>0</v>
      </c>
      <c r="D9294" s="2543">
        <v>53.75</v>
      </c>
      <c r="E9294" s="2810"/>
      <c r="F9294" s="1931">
        <f t="shared" si="148"/>
        <v>4188034.5000000009</v>
      </c>
    </row>
    <row r="9295" spans="1:6" s="2591" customFormat="1" ht="120">
      <c r="A9295" s="2539">
        <v>45632</v>
      </c>
      <c r="B9295" s="2792" t="s">
        <v>34813</v>
      </c>
      <c r="C9295" s="2808">
        <v>0</v>
      </c>
      <c r="D9295" s="2541">
        <v>170050</v>
      </c>
      <c r="E9295" s="2810"/>
      <c r="F9295" s="1931">
        <f t="shared" si="148"/>
        <v>4358084.5000000009</v>
      </c>
    </row>
    <row r="9296" spans="1:6" s="2591" customFormat="1" ht="45">
      <c r="A9296" s="2539">
        <v>45632</v>
      </c>
      <c r="B9296" s="2792" t="s">
        <v>34507</v>
      </c>
      <c r="C9296" s="2808">
        <v>0</v>
      </c>
      <c r="D9296" s="2543">
        <v>53.75</v>
      </c>
      <c r="E9296" s="2810"/>
      <c r="F9296" s="1931">
        <f t="shared" si="148"/>
        <v>4358138.2500000009</v>
      </c>
    </row>
    <row r="9297" spans="1:6" s="2591" customFormat="1" ht="120">
      <c r="A9297" s="2539">
        <v>45632</v>
      </c>
      <c r="B9297" s="2792" t="s">
        <v>34814</v>
      </c>
      <c r="C9297" s="2808">
        <v>0</v>
      </c>
      <c r="D9297" s="2541">
        <v>246525</v>
      </c>
      <c r="E9297" s="2810"/>
      <c r="F9297" s="1931">
        <f t="shared" si="148"/>
        <v>4604663.2500000009</v>
      </c>
    </row>
    <row r="9298" spans="1:6" s="2591" customFormat="1" ht="45">
      <c r="A9298" s="2539">
        <v>45632</v>
      </c>
      <c r="B9298" s="2792" t="s">
        <v>34507</v>
      </c>
      <c r="C9298" s="2808">
        <v>0</v>
      </c>
      <c r="D9298" s="2543">
        <v>53.75</v>
      </c>
      <c r="E9298" s="2810"/>
      <c r="F9298" s="1931">
        <f t="shared" si="148"/>
        <v>4604717.0000000009</v>
      </c>
    </row>
    <row r="9299" spans="1:6" s="2591" customFormat="1" ht="120">
      <c r="A9299" s="2539">
        <v>45632</v>
      </c>
      <c r="B9299" s="2792" t="s">
        <v>34815</v>
      </c>
      <c r="C9299" s="2808">
        <v>0</v>
      </c>
      <c r="D9299" s="2541">
        <v>132050</v>
      </c>
      <c r="E9299" s="2810"/>
      <c r="F9299" s="1931">
        <f t="shared" si="148"/>
        <v>4736767.0000000009</v>
      </c>
    </row>
    <row r="9300" spans="1:6" s="2591" customFormat="1" ht="45">
      <c r="A9300" s="2539">
        <v>45632</v>
      </c>
      <c r="B9300" s="2792" t="s">
        <v>34507</v>
      </c>
      <c r="C9300" s="2808">
        <v>0</v>
      </c>
      <c r="D9300" s="2543">
        <v>53.75</v>
      </c>
      <c r="E9300" s="2810"/>
      <c r="F9300" s="1931">
        <f t="shared" si="148"/>
        <v>4736820.7500000009</v>
      </c>
    </row>
    <row r="9301" spans="1:6" s="2591" customFormat="1" ht="120">
      <c r="A9301" s="2539">
        <v>45632</v>
      </c>
      <c r="B9301" s="2792" t="s">
        <v>34816</v>
      </c>
      <c r="C9301" s="2808">
        <v>0</v>
      </c>
      <c r="D9301" s="2541">
        <v>72913</v>
      </c>
      <c r="E9301" s="2810"/>
      <c r="F9301" s="1931">
        <f t="shared" si="148"/>
        <v>4809733.7500000009</v>
      </c>
    </row>
    <row r="9302" spans="1:6" s="2591" customFormat="1" ht="45">
      <c r="A9302" s="2539">
        <v>45632</v>
      </c>
      <c r="B9302" s="2792" t="s">
        <v>34507</v>
      </c>
      <c r="C9302" s="2808">
        <v>0</v>
      </c>
      <c r="D9302" s="2543">
        <v>53.75</v>
      </c>
      <c r="E9302" s="2810"/>
      <c r="F9302" s="1931">
        <f t="shared" si="148"/>
        <v>4809787.5000000009</v>
      </c>
    </row>
    <row r="9303" spans="1:6" s="2591" customFormat="1" ht="120">
      <c r="A9303" s="2539">
        <v>45632</v>
      </c>
      <c r="B9303" s="2792" t="s">
        <v>34817</v>
      </c>
      <c r="C9303" s="2808">
        <v>0</v>
      </c>
      <c r="D9303" s="2541">
        <v>858420</v>
      </c>
      <c r="E9303" s="2810"/>
      <c r="F9303" s="1931">
        <f t="shared" si="148"/>
        <v>5668207.5000000009</v>
      </c>
    </row>
    <row r="9304" spans="1:6" s="2591" customFormat="1" ht="45">
      <c r="A9304" s="2539">
        <v>45632</v>
      </c>
      <c r="B9304" s="2792" t="s">
        <v>34507</v>
      </c>
      <c r="C9304" s="2808">
        <v>0</v>
      </c>
      <c r="D9304" s="2543">
        <v>53.75</v>
      </c>
      <c r="E9304" s="2810"/>
      <c r="F9304" s="1931">
        <f t="shared" si="148"/>
        <v>5668261.2500000009</v>
      </c>
    </row>
    <row r="9305" spans="1:6" s="2591" customFormat="1" ht="105">
      <c r="A9305" s="2539">
        <v>45632</v>
      </c>
      <c r="B9305" s="2792" t="s">
        <v>34818</v>
      </c>
      <c r="C9305" s="2808">
        <v>0</v>
      </c>
      <c r="D9305" s="2541">
        <v>559075</v>
      </c>
      <c r="E9305" s="2810"/>
      <c r="F9305" s="1931">
        <f t="shared" si="148"/>
        <v>6227336.2500000009</v>
      </c>
    </row>
    <row r="9306" spans="1:6" s="2591" customFormat="1" ht="45">
      <c r="A9306" s="2539">
        <v>45632</v>
      </c>
      <c r="B9306" s="2792" t="s">
        <v>34507</v>
      </c>
      <c r="C9306" s="2808">
        <v>0</v>
      </c>
      <c r="D9306" s="2543">
        <v>53.75</v>
      </c>
      <c r="E9306" s="2810"/>
      <c r="F9306" s="1931">
        <f t="shared" si="148"/>
        <v>6227390.0000000009</v>
      </c>
    </row>
    <row r="9307" spans="1:6" s="2591" customFormat="1" ht="120">
      <c r="A9307" s="2539">
        <v>45632</v>
      </c>
      <c r="B9307" s="2792" t="s">
        <v>34819</v>
      </c>
      <c r="C9307" s="2808">
        <v>0</v>
      </c>
      <c r="D9307" s="2541">
        <v>34200</v>
      </c>
      <c r="E9307" s="2810"/>
      <c r="F9307" s="1931">
        <f t="shared" si="148"/>
        <v>6261590.0000000009</v>
      </c>
    </row>
    <row r="9308" spans="1:6" s="2591" customFormat="1" ht="45">
      <c r="A9308" s="2539">
        <v>45632</v>
      </c>
      <c r="B9308" s="2792" t="s">
        <v>34507</v>
      </c>
      <c r="C9308" s="2808">
        <v>0</v>
      </c>
      <c r="D9308" s="2543">
        <v>26.88</v>
      </c>
      <c r="E9308" s="2810"/>
      <c r="F9308" s="1931">
        <f t="shared" si="148"/>
        <v>6261616.8800000008</v>
      </c>
    </row>
    <row r="9309" spans="1:6" s="2591" customFormat="1" ht="150">
      <c r="A9309" s="2539">
        <v>45632</v>
      </c>
      <c r="B9309" s="2792" t="s">
        <v>34820</v>
      </c>
      <c r="C9309" s="2808">
        <v>0</v>
      </c>
      <c r="D9309" s="2541">
        <v>47500</v>
      </c>
      <c r="E9309" s="2810"/>
      <c r="F9309" s="1931">
        <f t="shared" si="148"/>
        <v>6309116.8800000008</v>
      </c>
    </row>
    <row r="9310" spans="1:6" s="2591" customFormat="1" ht="45">
      <c r="A9310" s="2539">
        <v>45632</v>
      </c>
      <c r="B9310" s="2792" t="s">
        <v>34507</v>
      </c>
      <c r="C9310" s="2808">
        <v>0</v>
      </c>
      <c r="D9310" s="2543">
        <v>26.88</v>
      </c>
      <c r="E9310" s="2810"/>
      <c r="F9310" s="1931">
        <f t="shared" si="148"/>
        <v>6309143.7600000007</v>
      </c>
    </row>
    <row r="9311" spans="1:6" s="2591" customFormat="1" ht="45">
      <c r="A9311" s="2539">
        <v>45632</v>
      </c>
      <c r="B9311" s="2792" t="s">
        <v>34507</v>
      </c>
      <c r="C9311" s="2808">
        <v>0</v>
      </c>
      <c r="D9311" s="2543">
        <v>53.75</v>
      </c>
      <c r="E9311" s="2810"/>
      <c r="F9311" s="1931">
        <f t="shared" si="148"/>
        <v>6309197.5100000007</v>
      </c>
    </row>
    <row r="9312" spans="1:6" s="2591" customFormat="1" ht="135">
      <c r="A9312" s="2539">
        <v>45632</v>
      </c>
      <c r="B9312" s="2792" t="s">
        <v>34821</v>
      </c>
      <c r="C9312" s="2808">
        <v>0</v>
      </c>
      <c r="D9312" s="2541">
        <v>61988</v>
      </c>
      <c r="E9312" s="2810"/>
      <c r="F9312" s="1931">
        <f t="shared" si="148"/>
        <v>6371185.5100000007</v>
      </c>
    </row>
    <row r="9313" spans="1:6" s="2591" customFormat="1" ht="105">
      <c r="A9313" s="2539">
        <v>45632</v>
      </c>
      <c r="B9313" s="2792" t="s">
        <v>34822</v>
      </c>
      <c r="C9313" s="2808">
        <v>0</v>
      </c>
      <c r="D9313" s="2541">
        <v>198550</v>
      </c>
      <c r="E9313" s="2810"/>
      <c r="F9313" s="1931">
        <f t="shared" si="148"/>
        <v>6569735.5100000007</v>
      </c>
    </row>
    <row r="9314" spans="1:6" s="2591" customFormat="1" ht="45">
      <c r="A9314" s="2539">
        <v>45632</v>
      </c>
      <c r="B9314" s="2792" t="s">
        <v>34507</v>
      </c>
      <c r="C9314" s="2808">
        <v>0</v>
      </c>
      <c r="D9314" s="2543">
        <v>53.75</v>
      </c>
      <c r="E9314" s="2810"/>
      <c r="F9314" s="1931">
        <f t="shared" si="148"/>
        <v>6569789.2600000007</v>
      </c>
    </row>
    <row r="9315" spans="1:6" s="2591" customFormat="1" ht="120">
      <c r="A9315" s="2539">
        <v>45632</v>
      </c>
      <c r="B9315" s="2792" t="s">
        <v>34823</v>
      </c>
      <c r="C9315" s="2808">
        <v>0</v>
      </c>
      <c r="D9315" s="2541">
        <v>82650</v>
      </c>
      <c r="E9315" s="2810"/>
      <c r="F9315" s="1931">
        <f t="shared" si="148"/>
        <v>6652439.2600000007</v>
      </c>
    </row>
    <row r="9316" spans="1:6" s="2591" customFormat="1" ht="45">
      <c r="A9316" s="2539">
        <v>45632</v>
      </c>
      <c r="B9316" s="2792" t="s">
        <v>34507</v>
      </c>
      <c r="C9316" s="2808">
        <v>0</v>
      </c>
      <c r="D9316" s="2543">
        <v>53.75</v>
      </c>
      <c r="E9316" s="2810"/>
      <c r="F9316" s="1931">
        <f t="shared" si="148"/>
        <v>6652493.0100000007</v>
      </c>
    </row>
    <row r="9317" spans="1:6" s="2591" customFormat="1" ht="120">
      <c r="A9317" s="2539">
        <v>45632</v>
      </c>
      <c r="B9317" s="2792" t="s">
        <v>34824</v>
      </c>
      <c r="C9317" s="2808">
        <v>0</v>
      </c>
      <c r="D9317" s="2541">
        <v>217788</v>
      </c>
      <c r="E9317" s="2810"/>
      <c r="F9317" s="1931">
        <f t="shared" si="148"/>
        <v>6870281.0100000007</v>
      </c>
    </row>
    <row r="9318" spans="1:6" s="2591" customFormat="1" ht="60">
      <c r="A9318" s="2539">
        <v>45632</v>
      </c>
      <c r="B9318" s="2792" t="s">
        <v>34825</v>
      </c>
      <c r="C9318" s="2808">
        <v>0</v>
      </c>
      <c r="D9318" s="2541">
        <v>15000</v>
      </c>
      <c r="E9318" s="2810"/>
      <c r="F9318" s="1931">
        <f t="shared" si="148"/>
        <v>6885281.0100000007</v>
      </c>
    </row>
    <row r="9319" spans="1:6" s="2591" customFormat="1" ht="105">
      <c r="A9319" s="2539">
        <v>45632</v>
      </c>
      <c r="B9319" s="2792" t="s">
        <v>34826</v>
      </c>
      <c r="C9319" s="2808">
        <v>0</v>
      </c>
      <c r="D9319" s="2543">
        <v>26.88</v>
      </c>
      <c r="E9319" s="2810"/>
      <c r="F9319" s="1931">
        <f t="shared" si="148"/>
        <v>6885307.8900000006</v>
      </c>
    </row>
    <row r="9320" spans="1:6" s="2591" customFormat="1" ht="105">
      <c r="A9320" s="2539">
        <v>45632</v>
      </c>
      <c r="B9320" s="2792" t="s">
        <v>34827</v>
      </c>
      <c r="C9320" s="2808">
        <v>0</v>
      </c>
      <c r="D9320" s="2541">
        <v>171950</v>
      </c>
      <c r="E9320" s="2810"/>
      <c r="F9320" s="1931">
        <f t="shared" si="148"/>
        <v>7057257.8900000006</v>
      </c>
    </row>
    <row r="9321" spans="1:6" s="2591" customFormat="1" ht="45">
      <c r="A9321" s="2539">
        <v>45632</v>
      </c>
      <c r="B9321" s="2792" t="s">
        <v>34507</v>
      </c>
      <c r="C9321" s="2808">
        <v>0</v>
      </c>
      <c r="D9321" s="2543">
        <v>53.75</v>
      </c>
      <c r="E9321" s="2810"/>
      <c r="F9321" s="1931">
        <f t="shared" si="148"/>
        <v>7057311.6400000006</v>
      </c>
    </row>
    <row r="9322" spans="1:6" s="2591" customFormat="1" ht="135">
      <c r="A9322" s="2539">
        <v>45632</v>
      </c>
      <c r="B9322" s="2792" t="s">
        <v>34828</v>
      </c>
      <c r="C9322" s="2808">
        <v>0</v>
      </c>
      <c r="D9322" s="2541">
        <v>16625</v>
      </c>
      <c r="E9322" s="2810"/>
      <c r="F9322" s="1931">
        <f t="shared" si="148"/>
        <v>7073936.6400000006</v>
      </c>
    </row>
    <row r="9323" spans="1:6" s="2591" customFormat="1" ht="45">
      <c r="A9323" s="2539">
        <v>45632</v>
      </c>
      <c r="B9323" s="2792" t="s">
        <v>34507</v>
      </c>
      <c r="C9323" s="2808">
        <v>0</v>
      </c>
      <c r="D9323" s="2543">
        <v>26.88</v>
      </c>
      <c r="E9323" s="2810"/>
      <c r="F9323" s="1931">
        <f t="shared" si="148"/>
        <v>7073963.5200000005</v>
      </c>
    </row>
    <row r="9324" spans="1:6" s="2591" customFormat="1" ht="135">
      <c r="A9324" s="2539">
        <v>45632</v>
      </c>
      <c r="B9324" s="2792" t="s">
        <v>34829</v>
      </c>
      <c r="C9324" s="2808">
        <v>0</v>
      </c>
      <c r="D9324" s="2541">
        <v>447878</v>
      </c>
      <c r="E9324" s="2810"/>
      <c r="F9324" s="1931">
        <f t="shared" si="148"/>
        <v>7521841.5200000005</v>
      </c>
    </row>
    <row r="9325" spans="1:6" s="2591" customFormat="1" ht="45">
      <c r="A9325" s="2539">
        <v>45632</v>
      </c>
      <c r="B9325" s="2792" t="s">
        <v>34507</v>
      </c>
      <c r="C9325" s="2808">
        <v>0</v>
      </c>
      <c r="D9325" s="2543">
        <v>53.75</v>
      </c>
      <c r="E9325" s="2810"/>
      <c r="F9325" s="1931">
        <f t="shared" si="148"/>
        <v>7521895.2700000005</v>
      </c>
    </row>
    <row r="9326" spans="1:6" s="2591" customFormat="1" ht="90">
      <c r="A9326" s="2539">
        <v>45632</v>
      </c>
      <c r="B9326" s="2792" t="s">
        <v>34811</v>
      </c>
      <c r="C9326" s="2808">
        <v>0</v>
      </c>
      <c r="D9326" s="2541">
        <v>2850</v>
      </c>
      <c r="E9326" s="2810"/>
      <c r="F9326" s="1931">
        <f t="shared" si="148"/>
        <v>7524745.2700000005</v>
      </c>
    </row>
    <row r="9327" spans="1:6" s="2591" customFormat="1" ht="15.75" customHeight="1">
      <c r="A9327" s="2539">
        <v>45632</v>
      </c>
      <c r="B9327" s="2540" t="s">
        <v>34507</v>
      </c>
      <c r="C9327" s="2808">
        <v>0</v>
      </c>
      <c r="D9327" s="2543">
        <v>10.75</v>
      </c>
      <c r="E9327" s="2810"/>
      <c r="F9327" s="1931">
        <f t="shared" si="148"/>
        <v>7524756.0200000005</v>
      </c>
    </row>
    <row r="9328" spans="1:6" s="2591" customFormat="1" ht="15.75" customHeight="1">
      <c r="A9328" s="2539">
        <v>45632</v>
      </c>
      <c r="B9328" s="2540" t="s">
        <v>34830</v>
      </c>
      <c r="C9328" s="2808">
        <v>0</v>
      </c>
      <c r="D9328" s="2541">
        <v>188876</v>
      </c>
      <c r="E9328" s="2810"/>
      <c r="F9328" s="1931">
        <f t="shared" si="148"/>
        <v>7713632.0200000005</v>
      </c>
    </row>
    <row r="9329" spans="1:6" s="2591" customFormat="1" ht="15.75" customHeight="1">
      <c r="A9329" s="2539">
        <v>45632</v>
      </c>
      <c r="B9329" s="2540" t="s">
        <v>34507</v>
      </c>
      <c r="C9329" s="2808">
        <v>0</v>
      </c>
      <c r="D9329" s="2543">
        <v>53.75</v>
      </c>
      <c r="E9329" s="2810"/>
      <c r="F9329" s="1931">
        <f t="shared" si="148"/>
        <v>7713685.7700000005</v>
      </c>
    </row>
    <row r="9330" spans="1:6" s="2591" customFormat="1" ht="15.75" customHeight="1">
      <c r="A9330" s="2539">
        <v>45632</v>
      </c>
      <c r="B9330" s="2540" t="s">
        <v>34831</v>
      </c>
      <c r="C9330" s="2808">
        <v>0</v>
      </c>
      <c r="D9330" s="2541">
        <v>6650</v>
      </c>
      <c r="E9330" s="2810"/>
      <c r="F9330" s="1931">
        <f t="shared" si="148"/>
        <v>7720335.7700000005</v>
      </c>
    </row>
    <row r="9331" spans="1:6" s="2591" customFormat="1" ht="15.75" customHeight="1">
      <c r="A9331" s="2539">
        <v>45632</v>
      </c>
      <c r="B9331" s="2540" t="s">
        <v>34507</v>
      </c>
      <c r="C9331" s="2808">
        <v>0</v>
      </c>
      <c r="D9331" s="2543">
        <v>26.88</v>
      </c>
      <c r="E9331" s="2810"/>
      <c r="F9331" s="1931">
        <f t="shared" si="148"/>
        <v>7720362.6500000004</v>
      </c>
    </row>
    <row r="9332" spans="1:6" s="2591" customFormat="1" ht="15.75" customHeight="1">
      <c r="A9332" s="2539">
        <v>45632</v>
      </c>
      <c r="B9332" s="2573" t="s">
        <v>34846</v>
      </c>
      <c r="C9332" s="2808">
        <v>0</v>
      </c>
      <c r="D9332" s="2541">
        <v>1214860</v>
      </c>
      <c r="E9332" s="2810"/>
      <c r="F9332" s="1931">
        <f t="shared" si="148"/>
        <v>8935222.6500000004</v>
      </c>
    </row>
    <row r="9333" spans="1:6" s="2591" customFormat="1" ht="15.75" customHeight="1">
      <c r="A9333" s="2539">
        <v>45632</v>
      </c>
      <c r="B9333" s="2540" t="s">
        <v>34832</v>
      </c>
      <c r="C9333" s="2808">
        <v>0</v>
      </c>
      <c r="D9333" s="2541">
        <v>101175</v>
      </c>
      <c r="E9333" s="2810"/>
      <c r="F9333" s="1931">
        <f t="shared" si="148"/>
        <v>9036397.6500000004</v>
      </c>
    </row>
    <row r="9334" spans="1:6" s="2591" customFormat="1" ht="15.75" customHeight="1">
      <c r="A9334" s="2539">
        <v>45632</v>
      </c>
      <c r="B9334" s="2540" t="s">
        <v>34507</v>
      </c>
      <c r="C9334" s="2808">
        <v>0</v>
      </c>
      <c r="D9334" s="2543">
        <v>53.75</v>
      </c>
      <c r="E9334" s="2810"/>
      <c r="F9334" s="1931">
        <f t="shared" si="148"/>
        <v>9036451.4000000004</v>
      </c>
    </row>
    <row r="9335" spans="1:6" s="2591" customFormat="1" ht="15.75" customHeight="1">
      <c r="A9335" s="2539">
        <v>45632</v>
      </c>
      <c r="B9335" s="2540" t="s">
        <v>34833</v>
      </c>
      <c r="C9335" s="2808">
        <v>0</v>
      </c>
      <c r="D9335" s="2541">
        <v>314023</v>
      </c>
      <c r="E9335" s="2810"/>
      <c r="F9335" s="1931">
        <f t="shared" si="148"/>
        <v>9350474.4000000004</v>
      </c>
    </row>
    <row r="9336" spans="1:6" s="2591" customFormat="1" ht="15.75" customHeight="1">
      <c r="A9336" s="2539">
        <v>45632</v>
      </c>
      <c r="B9336" s="2540" t="s">
        <v>34507</v>
      </c>
      <c r="C9336" s="2808">
        <v>0</v>
      </c>
      <c r="D9336" s="2543">
        <v>53.75</v>
      </c>
      <c r="E9336" s="2810"/>
      <c r="F9336" s="1931">
        <f t="shared" si="148"/>
        <v>9350528.1500000004</v>
      </c>
    </row>
    <row r="9337" spans="1:6" s="2591" customFormat="1" ht="15.75" customHeight="1">
      <c r="A9337" s="2539">
        <v>45632</v>
      </c>
      <c r="B9337" s="2540" t="s">
        <v>34507</v>
      </c>
      <c r="C9337" s="2808">
        <v>0</v>
      </c>
      <c r="D9337" s="2543">
        <v>53.75</v>
      </c>
      <c r="E9337" s="2810"/>
      <c r="F9337" s="1931">
        <f t="shared" si="148"/>
        <v>9350581.9000000004</v>
      </c>
    </row>
    <row r="9338" spans="1:6" s="2591" customFormat="1" ht="15.75" customHeight="1">
      <c r="A9338" s="2539">
        <v>45632</v>
      </c>
      <c r="B9338" s="2540" t="s">
        <v>34834</v>
      </c>
      <c r="C9338" s="2808">
        <v>0</v>
      </c>
      <c r="D9338" s="2541">
        <v>228476</v>
      </c>
      <c r="E9338" s="2810"/>
      <c r="F9338" s="1931">
        <f t="shared" si="148"/>
        <v>9579057.9000000004</v>
      </c>
    </row>
    <row r="9339" spans="1:6" s="2591" customFormat="1" ht="15.75" customHeight="1">
      <c r="A9339" s="2539">
        <v>45632</v>
      </c>
      <c r="B9339" s="2540" t="s">
        <v>34507</v>
      </c>
      <c r="C9339" s="2808">
        <v>0</v>
      </c>
      <c r="D9339" s="2543">
        <v>53.75</v>
      </c>
      <c r="E9339" s="2810"/>
      <c r="F9339" s="1931">
        <f t="shared" si="148"/>
        <v>9579111.6500000004</v>
      </c>
    </row>
    <row r="9340" spans="1:6" s="2591" customFormat="1" ht="15.75" customHeight="1">
      <c r="A9340" s="2539">
        <v>45632</v>
      </c>
      <c r="B9340" s="2540" t="s">
        <v>34835</v>
      </c>
      <c r="C9340" s="2808">
        <v>0</v>
      </c>
      <c r="D9340" s="2541">
        <v>314292</v>
      </c>
      <c r="E9340" s="2810"/>
      <c r="F9340" s="1931">
        <f t="shared" si="148"/>
        <v>9893403.6500000004</v>
      </c>
    </row>
    <row r="9341" spans="1:6" s="2591" customFormat="1" ht="15.75" customHeight="1">
      <c r="A9341" s="2539">
        <v>45632</v>
      </c>
      <c r="B9341" s="2540" t="s">
        <v>34836</v>
      </c>
      <c r="C9341" s="2808">
        <v>0</v>
      </c>
      <c r="D9341" s="2541">
        <v>285792</v>
      </c>
      <c r="E9341" s="2810"/>
      <c r="F9341" s="1931">
        <f t="shared" si="148"/>
        <v>10179195.65</v>
      </c>
    </row>
    <row r="9342" spans="1:6" s="2591" customFormat="1" ht="15.75" customHeight="1">
      <c r="A9342" s="2539">
        <v>45632</v>
      </c>
      <c r="B9342" s="2540" t="s">
        <v>34507</v>
      </c>
      <c r="C9342" s="2808">
        <v>0</v>
      </c>
      <c r="D9342" s="2543">
        <v>53.75</v>
      </c>
      <c r="E9342" s="2810"/>
      <c r="F9342" s="1931">
        <f t="shared" si="148"/>
        <v>10179249.4</v>
      </c>
    </row>
    <row r="9343" spans="1:6" s="2591" customFormat="1" ht="15.75" customHeight="1">
      <c r="A9343" s="2539">
        <v>45633</v>
      </c>
      <c r="B9343" s="2540" t="s">
        <v>34837</v>
      </c>
      <c r="C9343" s="2809">
        <v>30000</v>
      </c>
      <c r="D9343" s="2543">
        <v>0</v>
      </c>
      <c r="E9343" s="2810"/>
      <c r="F9343" s="1931">
        <f t="shared" si="148"/>
        <v>10179249.4</v>
      </c>
    </row>
    <row r="9344" spans="1:6" s="2591" customFormat="1" ht="15.75" customHeight="1">
      <c r="A9344" s="2539">
        <v>45634</v>
      </c>
      <c r="B9344" s="2540" t="s">
        <v>34838</v>
      </c>
      <c r="C9344" s="2808">
        <v>0</v>
      </c>
      <c r="D9344" s="2541">
        <v>472863</v>
      </c>
      <c r="E9344" s="2810"/>
      <c r="F9344" s="1931">
        <f t="shared" si="148"/>
        <v>10652112.4</v>
      </c>
    </row>
    <row r="9345" spans="1:6" s="2591" customFormat="1" ht="15.75" customHeight="1">
      <c r="A9345" s="2539">
        <v>45634</v>
      </c>
      <c r="B9345" s="2540" t="s">
        <v>34839</v>
      </c>
      <c r="C9345" s="2808">
        <v>0</v>
      </c>
      <c r="D9345" s="2543">
        <v>53.75</v>
      </c>
      <c r="E9345" s="2810"/>
      <c r="F9345" s="1931">
        <f t="shared" si="148"/>
        <v>10652166.15</v>
      </c>
    </row>
    <row r="9346" spans="1:6" s="2591" customFormat="1" ht="15.75" customHeight="1">
      <c r="A9346" s="2539">
        <v>45634</v>
      </c>
      <c r="B9346" s="2540" t="s">
        <v>34840</v>
      </c>
      <c r="C9346" s="2808">
        <v>0</v>
      </c>
      <c r="D9346" s="2541">
        <v>544849</v>
      </c>
      <c r="E9346" s="2810"/>
      <c r="F9346" s="1931">
        <f t="shared" si="148"/>
        <v>11197015.15</v>
      </c>
    </row>
    <row r="9347" spans="1:6" s="2591" customFormat="1" ht="15.75" customHeight="1">
      <c r="A9347" s="2539">
        <v>45634</v>
      </c>
      <c r="B9347" s="2540" t="s">
        <v>34507</v>
      </c>
      <c r="C9347" s="2808">
        <v>0</v>
      </c>
      <c r="D9347" s="2543">
        <v>53.75</v>
      </c>
      <c r="E9347" s="2810"/>
      <c r="F9347" s="1931">
        <f t="shared" si="148"/>
        <v>11197068.9</v>
      </c>
    </row>
    <row r="9348" spans="1:6" s="2591" customFormat="1" ht="15.75" customHeight="1">
      <c r="A9348" s="2539">
        <v>45634</v>
      </c>
      <c r="B9348" s="2540" t="s">
        <v>34841</v>
      </c>
      <c r="C9348" s="2808">
        <v>0</v>
      </c>
      <c r="D9348" s="2541">
        <v>273070</v>
      </c>
      <c r="E9348" s="2810"/>
      <c r="F9348" s="1931">
        <f t="shared" si="148"/>
        <v>11470138.9</v>
      </c>
    </row>
    <row r="9349" spans="1:6" s="2591" customFormat="1" ht="15.75" customHeight="1">
      <c r="A9349" s="2539">
        <v>45634</v>
      </c>
      <c r="B9349" s="2540" t="s">
        <v>34507</v>
      </c>
      <c r="C9349" s="2808">
        <v>0</v>
      </c>
      <c r="D9349" s="2543">
        <v>53.75</v>
      </c>
      <c r="E9349" s="2810"/>
      <c r="F9349" s="1931">
        <f t="shared" si="148"/>
        <v>11470192.65</v>
      </c>
    </row>
    <row r="9350" spans="1:6" s="2591" customFormat="1" ht="15.75" customHeight="1">
      <c r="A9350" s="2539">
        <v>45634</v>
      </c>
      <c r="B9350" s="2573" t="s">
        <v>34847</v>
      </c>
      <c r="C9350" s="2809">
        <v>2200000</v>
      </c>
      <c r="D9350" s="2543">
        <v>0</v>
      </c>
      <c r="E9350" s="2810"/>
      <c r="F9350" s="1931">
        <f t="shared" si="148"/>
        <v>11470192.65</v>
      </c>
    </row>
    <row r="9351" spans="1:6" s="2591" customFormat="1" ht="15.75" customHeight="1">
      <c r="A9351" s="2539">
        <v>45634</v>
      </c>
      <c r="B9351" s="2573" t="s">
        <v>34848</v>
      </c>
      <c r="C9351" s="2808">
        <v>0</v>
      </c>
      <c r="D9351" s="2541">
        <v>58560</v>
      </c>
      <c r="E9351" s="2810"/>
      <c r="F9351" s="1931">
        <f t="shared" ref="F9351:F9414" si="149">F9350-E9351+D9351</f>
        <v>11528752.65</v>
      </c>
    </row>
    <row r="9352" spans="1:6" s="2591" customFormat="1" ht="15.75" customHeight="1">
      <c r="A9352" s="2539">
        <v>45634</v>
      </c>
      <c r="B9352" s="2540" t="s">
        <v>34842</v>
      </c>
      <c r="C9352" s="2808">
        <v>0</v>
      </c>
      <c r="D9352" s="2541">
        <v>573325</v>
      </c>
      <c r="E9352" s="2810"/>
      <c r="F9352" s="1931">
        <f t="shared" si="149"/>
        <v>12102077.65</v>
      </c>
    </row>
    <row r="9353" spans="1:6" s="2591" customFormat="1" ht="15.75" customHeight="1">
      <c r="A9353" s="2539">
        <v>45634</v>
      </c>
      <c r="B9353" s="2540" t="s">
        <v>34507</v>
      </c>
      <c r="C9353" s="2808">
        <v>0</v>
      </c>
      <c r="D9353" s="2543">
        <v>53.75</v>
      </c>
      <c r="E9353" s="2810"/>
      <c r="F9353" s="1931">
        <f t="shared" si="149"/>
        <v>12102131.4</v>
      </c>
    </row>
    <row r="9354" spans="1:6" s="2591" customFormat="1" ht="15.75" customHeight="1">
      <c r="A9354" s="2539">
        <v>45634</v>
      </c>
      <c r="B9354" s="2540" t="s">
        <v>34843</v>
      </c>
      <c r="C9354" s="2808">
        <v>0</v>
      </c>
      <c r="D9354" s="2541">
        <v>565123</v>
      </c>
      <c r="E9354" s="2810"/>
      <c r="F9354" s="1931">
        <f t="shared" si="149"/>
        <v>12667254.4</v>
      </c>
    </row>
    <row r="9355" spans="1:6" s="2591" customFormat="1" ht="15.75" customHeight="1">
      <c r="A9355" s="2539">
        <v>45634</v>
      </c>
      <c r="B9355" s="2540" t="s">
        <v>34507</v>
      </c>
      <c r="C9355" s="2808">
        <v>0</v>
      </c>
      <c r="D9355" s="2543">
        <v>53.75</v>
      </c>
      <c r="E9355" s="2810"/>
      <c r="F9355" s="1931">
        <f t="shared" si="149"/>
        <v>12667308.15</v>
      </c>
    </row>
    <row r="9356" spans="1:6" s="2591" customFormat="1" ht="15.75" customHeight="1">
      <c r="A9356" s="2539">
        <v>45634</v>
      </c>
      <c r="B9356" s="2540" t="s">
        <v>34844</v>
      </c>
      <c r="C9356" s="2808">
        <v>0</v>
      </c>
      <c r="D9356" s="2541">
        <v>678775</v>
      </c>
      <c r="E9356" s="2810"/>
      <c r="F9356" s="1931">
        <f t="shared" si="149"/>
        <v>13346083.15</v>
      </c>
    </row>
    <row r="9357" spans="1:6" s="2591" customFormat="1" ht="15.75" customHeight="1">
      <c r="A9357" s="2539">
        <v>45634</v>
      </c>
      <c r="B9357" s="2540" t="s">
        <v>34507</v>
      </c>
      <c r="C9357" s="2808">
        <v>0</v>
      </c>
      <c r="D9357" s="2543">
        <v>53.75</v>
      </c>
      <c r="E9357" s="2810"/>
      <c r="F9357" s="1931">
        <f t="shared" si="149"/>
        <v>13346136.9</v>
      </c>
    </row>
    <row r="9358" spans="1:6" s="2591" customFormat="1" ht="30">
      <c r="A9358" s="2539">
        <v>45635</v>
      </c>
      <c r="B9358" s="2540" t="s">
        <v>34845</v>
      </c>
      <c r="C9358" s="2808">
        <v>0</v>
      </c>
      <c r="D9358" s="2541">
        <v>69600</v>
      </c>
      <c r="E9358" s="2810"/>
      <c r="F9358" s="1931">
        <f t="shared" si="149"/>
        <v>13415736.9</v>
      </c>
    </row>
    <row r="9359" spans="1:6">
      <c r="A9359" s="2382"/>
      <c r="B9359" s="2097"/>
      <c r="F9359" s="2350">
        <f t="shared" si="149"/>
        <v>13415736.9</v>
      </c>
    </row>
    <row r="9360" spans="1:6">
      <c r="F9360" s="1926">
        <f t="shared" si="149"/>
        <v>13415736.9</v>
      </c>
    </row>
    <row r="9361" spans="6:6">
      <c r="F9361" s="1926">
        <f t="shared" si="149"/>
        <v>13415736.9</v>
      </c>
    </row>
    <row r="9362" spans="6:6">
      <c r="F9362" s="1926">
        <f t="shared" si="149"/>
        <v>13415736.9</v>
      </c>
    </row>
    <row r="9363" spans="6:6">
      <c r="F9363" s="1926">
        <f t="shared" si="149"/>
        <v>13415736.9</v>
      </c>
    </row>
    <row r="9364" spans="6:6">
      <c r="F9364" s="1926">
        <f t="shared" si="149"/>
        <v>13415736.9</v>
      </c>
    </row>
    <row r="9365" spans="6:6">
      <c r="F9365" s="1926">
        <f t="shared" si="149"/>
        <v>13415736.9</v>
      </c>
    </row>
    <row r="9366" spans="6:6">
      <c r="F9366" s="1926">
        <f t="shared" si="149"/>
        <v>13415736.9</v>
      </c>
    </row>
    <row r="9367" spans="6:6">
      <c r="F9367" s="1926">
        <f t="shared" si="149"/>
        <v>13415736.9</v>
      </c>
    </row>
    <row r="9368" spans="6:6">
      <c r="F9368" s="1926">
        <f t="shared" si="149"/>
        <v>13415736.9</v>
      </c>
    </row>
    <row r="9369" spans="6:6">
      <c r="F9369" s="1926">
        <f t="shared" si="149"/>
        <v>13415736.9</v>
      </c>
    </row>
    <row r="9370" spans="6:6">
      <c r="F9370" s="1926">
        <f t="shared" si="149"/>
        <v>13415736.9</v>
      </c>
    </row>
    <row r="9371" spans="6:6">
      <c r="F9371" s="1926">
        <f t="shared" si="149"/>
        <v>13415736.9</v>
      </c>
    </row>
    <row r="9372" spans="6:6">
      <c r="F9372" s="1926">
        <f t="shared" si="149"/>
        <v>13415736.9</v>
      </c>
    </row>
    <row r="9373" spans="6:6">
      <c r="F9373" s="1926">
        <f t="shared" si="149"/>
        <v>13415736.9</v>
      </c>
    </row>
    <row r="9374" spans="6:6">
      <c r="F9374" s="1926">
        <f t="shared" si="149"/>
        <v>13415736.9</v>
      </c>
    </row>
    <row r="9375" spans="6:6">
      <c r="F9375" s="1926">
        <f t="shared" si="149"/>
        <v>13415736.9</v>
      </c>
    </row>
    <row r="9376" spans="6:6">
      <c r="F9376" s="1926">
        <f t="shared" si="149"/>
        <v>13415736.9</v>
      </c>
    </row>
    <row r="9377" spans="6:6">
      <c r="F9377" s="1926">
        <f t="shared" si="149"/>
        <v>13415736.9</v>
      </c>
    </row>
    <row r="9378" spans="6:6">
      <c r="F9378" s="1926">
        <f t="shared" si="149"/>
        <v>13415736.9</v>
      </c>
    </row>
    <row r="9379" spans="6:6">
      <c r="F9379" s="1926">
        <f t="shared" si="149"/>
        <v>13415736.9</v>
      </c>
    </row>
    <row r="9380" spans="6:6">
      <c r="F9380" s="1926">
        <f t="shared" si="149"/>
        <v>13415736.9</v>
      </c>
    </row>
    <row r="9381" spans="6:6">
      <c r="F9381" s="1926">
        <f t="shared" si="149"/>
        <v>13415736.9</v>
      </c>
    </row>
    <row r="9382" spans="6:6">
      <c r="F9382" s="1926">
        <f t="shared" si="149"/>
        <v>13415736.9</v>
      </c>
    </row>
    <row r="9383" spans="6:6">
      <c r="F9383" s="1926">
        <f t="shared" si="149"/>
        <v>13415736.9</v>
      </c>
    </row>
    <row r="9384" spans="6:6">
      <c r="F9384" s="1926">
        <f t="shared" si="149"/>
        <v>13415736.9</v>
      </c>
    </row>
    <row r="9385" spans="6:6">
      <c r="F9385" s="1926">
        <f t="shared" si="149"/>
        <v>13415736.9</v>
      </c>
    </row>
    <row r="9386" spans="6:6">
      <c r="F9386" s="1926">
        <f t="shared" si="149"/>
        <v>13415736.9</v>
      </c>
    </row>
    <row r="9387" spans="6:6">
      <c r="F9387" s="1926">
        <f t="shared" si="149"/>
        <v>13415736.9</v>
      </c>
    </row>
    <row r="9388" spans="6:6">
      <c r="F9388" s="1926">
        <f t="shared" si="149"/>
        <v>13415736.9</v>
      </c>
    </row>
    <row r="9389" spans="6:6">
      <c r="F9389" s="1926">
        <f t="shared" si="149"/>
        <v>13415736.9</v>
      </c>
    </row>
    <row r="9390" spans="6:6">
      <c r="F9390" s="1926">
        <f t="shared" si="149"/>
        <v>13415736.9</v>
      </c>
    </row>
    <row r="9391" spans="6:6">
      <c r="F9391" s="1926">
        <f t="shared" si="149"/>
        <v>13415736.9</v>
      </c>
    </row>
    <row r="9392" spans="6:6">
      <c r="F9392" s="1926">
        <f t="shared" si="149"/>
        <v>13415736.9</v>
      </c>
    </row>
    <row r="9393" spans="6:6">
      <c r="F9393" s="1926">
        <f t="shared" si="149"/>
        <v>13415736.9</v>
      </c>
    </row>
    <row r="9394" spans="6:6">
      <c r="F9394" s="1926">
        <f t="shared" si="149"/>
        <v>13415736.9</v>
      </c>
    </row>
    <row r="9395" spans="6:6">
      <c r="F9395" s="1926">
        <f t="shared" si="149"/>
        <v>13415736.9</v>
      </c>
    </row>
    <row r="9396" spans="6:6">
      <c r="F9396" s="1926">
        <f t="shared" si="149"/>
        <v>13415736.9</v>
      </c>
    </row>
    <row r="9397" spans="6:6">
      <c r="F9397" s="1926">
        <f t="shared" si="149"/>
        <v>13415736.9</v>
      </c>
    </row>
    <row r="9398" spans="6:6">
      <c r="F9398" s="1926">
        <f t="shared" si="149"/>
        <v>13415736.9</v>
      </c>
    </row>
    <row r="9399" spans="6:6">
      <c r="F9399" s="1926">
        <f t="shared" si="149"/>
        <v>13415736.9</v>
      </c>
    </row>
    <row r="9400" spans="6:6">
      <c r="F9400" s="1926">
        <f t="shared" si="149"/>
        <v>13415736.9</v>
      </c>
    </row>
    <row r="9401" spans="6:6">
      <c r="F9401" s="1926">
        <f t="shared" si="149"/>
        <v>13415736.9</v>
      </c>
    </row>
    <row r="9402" spans="6:6">
      <c r="F9402" s="1926">
        <f t="shared" si="149"/>
        <v>13415736.9</v>
      </c>
    </row>
    <row r="9403" spans="6:6">
      <c r="F9403" s="1926">
        <f t="shared" si="149"/>
        <v>13415736.9</v>
      </c>
    </row>
    <row r="9404" spans="6:6">
      <c r="F9404" s="1926">
        <f t="shared" si="149"/>
        <v>13415736.9</v>
      </c>
    </row>
    <row r="9405" spans="6:6">
      <c r="F9405" s="1926">
        <f t="shared" si="149"/>
        <v>13415736.9</v>
      </c>
    </row>
    <row r="9406" spans="6:6">
      <c r="F9406" s="1926">
        <f t="shared" si="149"/>
        <v>13415736.9</v>
      </c>
    </row>
    <row r="9407" spans="6:6">
      <c r="F9407" s="1926">
        <f t="shared" si="149"/>
        <v>13415736.9</v>
      </c>
    </row>
    <row r="9408" spans="6:6">
      <c r="F9408" s="1926">
        <f t="shared" si="149"/>
        <v>13415736.9</v>
      </c>
    </row>
    <row r="9409" spans="6:6">
      <c r="F9409" s="1926">
        <f t="shared" si="149"/>
        <v>13415736.9</v>
      </c>
    </row>
    <row r="9410" spans="6:6">
      <c r="F9410" s="1926">
        <f t="shared" si="149"/>
        <v>13415736.9</v>
      </c>
    </row>
    <row r="9411" spans="6:6">
      <c r="F9411" s="1926">
        <f t="shared" si="149"/>
        <v>13415736.9</v>
      </c>
    </row>
    <row r="9412" spans="6:6">
      <c r="F9412" s="1926">
        <f t="shared" si="149"/>
        <v>13415736.9</v>
      </c>
    </row>
    <row r="9413" spans="6:6">
      <c r="F9413" s="1926">
        <f t="shared" si="149"/>
        <v>13415736.9</v>
      </c>
    </row>
    <row r="9414" spans="6:6">
      <c r="F9414" s="1926">
        <f t="shared" si="149"/>
        <v>13415736.9</v>
      </c>
    </row>
    <row r="9415" spans="6:6">
      <c r="F9415" s="1926">
        <f t="shared" ref="F9415:F9478" si="150">F9414-E9415+D9415</f>
        <v>13415736.9</v>
      </c>
    </row>
    <row r="9416" spans="6:6">
      <c r="F9416" s="1926">
        <f t="shared" si="150"/>
        <v>13415736.9</v>
      </c>
    </row>
    <row r="9417" spans="6:6">
      <c r="F9417" s="1926">
        <f t="shared" si="150"/>
        <v>13415736.9</v>
      </c>
    </row>
    <row r="9418" spans="6:6">
      <c r="F9418" s="1926">
        <f t="shared" si="150"/>
        <v>13415736.9</v>
      </c>
    </row>
    <row r="9419" spans="6:6">
      <c r="F9419" s="1926">
        <f t="shared" si="150"/>
        <v>13415736.9</v>
      </c>
    </row>
    <row r="9420" spans="6:6">
      <c r="F9420" s="1926">
        <f t="shared" si="150"/>
        <v>13415736.9</v>
      </c>
    </row>
    <row r="9421" spans="6:6">
      <c r="F9421" s="1926">
        <f t="shared" si="150"/>
        <v>13415736.9</v>
      </c>
    </row>
    <row r="9422" spans="6:6">
      <c r="F9422" s="1926">
        <f t="shared" si="150"/>
        <v>13415736.9</v>
      </c>
    </row>
    <row r="9423" spans="6:6">
      <c r="F9423" s="1926">
        <f t="shared" si="150"/>
        <v>13415736.9</v>
      </c>
    </row>
    <row r="9424" spans="6:6">
      <c r="F9424" s="1926">
        <f t="shared" si="150"/>
        <v>13415736.9</v>
      </c>
    </row>
    <row r="9425" spans="6:6">
      <c r="F9425" s="1926">
        <f t="shared" si="150"/>
        <v>13415736.9</v>
      </c>
    </row>
    <row r="9426" spans="6:6">
      <c r="F9426" s="1926">
        <f t="shared" si="150"/>
        <v>13415736.9</v>
      </c>
    </row>
    <row r="9427" spans="6:6">
      <c r="F9427" s="1926">
        <f t="shared" si="150"/>
        <v>13415736.9</v>
      </c>
    </row>
    <row r="9428" spans="6:6">
      <c r="F9428" s="1926">
        <f t="shared" si="150"/>
        <v>13415736.9</v>
      </c>
    </row>
    <row r="9429" spans="6:6">
      <c r="F9429" s="1926">
        <f t="shared" si="150"/>
        <v>13415736.9</v>
      </c>
    </row>
    <row r="9430" spans="6:6">
      <c r="F9430" s="1926">
        <f t="shared" si="150"/>
        <v>13415736.9</v>
      </c>
    </row>
    <row r="9431" spans="6:6">
      <c r="F9431" s="1926">
        <f t="shared" si="150"/>
        <v>13415736.9</v>
      </c>
    </row>
    <row r="9432" spans="6:6">
      <c r="F9432" s="1926">
        <f t="shared" si="150"/>
        <v>13415736.9</v>
      </c>
    </row>
    <row r="9433" spans="6:6">
      <c r="F9433" s="1926">
        <f t="shared" si="150"/>
        <v>13415736.9</v>
      </c>
    </row>
    <row r="9434" spans="6:6">
      <c r="F9434" s="1926">
        <f t="shared" si="150"/>
        <v>13415736.9</v>
      </c>
    </row>
    <row r="9435" spans="6:6">
      <c r="F9435" s="1926">
        <f t="shared" si="150"/>
        <v>13415736.9</v>
      </c>
    </row>
    <row r="9436" spans="6:6">
      <c r="F9436" s="1926">
        <f t="shared" si="150"/>
        <v>13415736.9</v>
      </c>
    </row>
    <row r="9437" spans="6:6">
      <c r="F9437" s="1926">
        <f t="shared" si="150"/>
        <v>13415736.9</v>
      </c>
    </row>
    <row r="9438" spans="6:6">
      <c r="F9438" s="1926">
        <f t="shared" si="150"/>
        <v>13415736.9</v>
      </c>
    </row>
    <row r="9439" spans="6:6">
      <c r="F9439" s="1926">
        <f t="shared" si="150"/>
        <v>13415736.9</v>
      </c>
    </row>
    <row r="9440" spans="6:6">
      <c r="F9440" s="1926">
        <f t="shared" si="150"/>
        <v>13415736.9</v>
      </c>
    </row>
    <row r="9441" spans="6:6">
      <c r="F9441" s="1926">
        <f t="shared" si="150"/>
        <v>13415736.9</v>
      </c>
    </row>
    <row r="9442" spans="6:6">
      <c r="F9442" s="1926">
        <f t="shared" si="150"/>
        <v>13415736.9</v>
      </c>
    </row>
    <row r="9443" spans="6:6">
      <c r="F9443" s="1926">
        <f t="shared" si="150"/>
        <v>13415736.9</v>
      </c>
    </row>
    <row r="9444" spans="6:6">
      <c r="F9444" s="1926">
        <f t="shared" si="150"/>
        <v>13415736.9</v>
      </c>
    </row>
    <row r="9445" spans="6:6">
      <c r="F9445" s="1926">
        <f t="shared" si="150"/>
        <v>13415736.9</v>
      </c>
    </row>
    <row r="9446" spans="6:6">
      <c r="F9446" s="1926">
        <f t="shared" si="150"/>
        <v>13415736.9</v>
      </c>
    </row>
    <row r="9447" spans="6:6">
      <c r="F9447" s="1926">
        <f t="shared" si="150"/>
        <v>13415736.9</v>
      </c>
    </row>
    <row r="9448" spans="6:6">
      <c r="F9448" s="1926">
        <f t="shared" si="150"/>
        <v>13415736.9</v>
      </c>
    </row>
    <row r="9449" spans="6:6">
      <c r="F9449" s="1926">
        <f t="shared" si="150"/>
        <v>13415736.9</v>
      </c>
    </row>
    <row r="9450" spans="6:6">
      <c r="F9450" s="1926">
        <f t="shared" si="150"/>
        <v>13415736.9</v>
      </c>
    </row>
    <row r="9451" spans="6:6">
      <c r="F9451" s="1926">
        <f t="shared" si="150"/>
        <v>13415736.9</v>
      </c>
    </row>
    <row r="9452" spans="6:6">
      <c r="F9452" s="1926">
        <f t="shared" si="150"/>
        <v>13415736.9</v>
      </c>
    </row>
    <row r="9453" spans="6:6">
      <c r="F9453" s="1926">
        <f t="shared" si="150"/>
        <v>13415736.9</v>
      </c>
    </row>
    <row r="9454" spans="6:6">
      <c r="F9454" s="1926">
        <f t="shared" si="150"/>
        <v>13415736.9</v>
      </c>
    </row>
    <row r="9455" spans="6:6">
      <c r="F9455" s="1926">
        <f t="shared" si="150"/>
        <v>13415736.9</v>
      </c>
    </row>
    <row r="9456" spans="6:6">
      <c r="F9456" s="1926">
        <f t="shared" si="150"/>
        <v>13415736.9</v>
      </c>
    </row>
    <row r="9457" spans="6:6">
      <c r="F9457" s="1926">
        <f t="shared" si="150"/>
        <v>13415736.9</v>
      </c>
    </row>
    <row r="9458" spans="6:6">
      <c r="F9458" s="1926">
        <f t="shared" si="150"/>
        <v>13415736.9</v>
      </c>
    </row>
    <row r="9459" spans="6:6">
      <c r="F9459" s="1926">
        <f t="shared" si="150"/>
        <v>13415736.9</v>
      </c>
    </row>
    <row r="9460" spans="6:6">
      <c r="F9460" s="1926">
        <f t="shared" si="150"/>
        <v>13415736.9</v>
      </c>
    </row>
    <row r="9461" spans="6:6">
      <c r="F9461" s="1926">
        <f t="shared" si="150"/>
        <v>13415736.9</v>
      </c>
    </row>
    <row r="9462" spans="6:6">
      <c r="F9462" s="1926">
        <f t="shared" si="150"/>
        <v>13415736.9</v>
      </c>
    </row>
    <row r="9463" spans="6:6">
      <c r="F9463" s="1926">
        <f t="shared" si="150"/>
        <v>13415736.9</v>
      </c>
    </row>
    <row r="9464" spans="6:6">
      <c r="F9464" s="1926">
        <f t="shared" si="150"/>
        <v>13415736.9</v>
      </c>
    </row>
    <row r="9465" spans="6:6">
      <c r="F9465" s="1926">
        <f t="shared" si="150"/>
        <v>13415736.9</v>
      </c>
    </row>
    <row r="9466" spans="6:6">
      <c r="F9466" s="1926">
        <f t="shared" si="150"/>
        <v>13415736.9</v>
      </c>
    </row>
    <row r="9467" spans="6:6">
      <c r="F9467" s="1926">
        <f t="shared" si="150"/>
        <v>13415736.9</v>
      </c>
    </row>
    <row r="9468" spans="6:6">
      <c r="F9468" s="1926">
        <f t="shared" si="150"/>
        <v>13415736.9</v>
      </c>
    </row>
    <row r="9469" spans="6:6">
      <c r="F9469" s="1926">
        <f t="shared" si="150"/>
        <v>13415736.9</v>
      </c>
    </row>
    <row r="9470" spans="6:6">
      <c r="F9470" s="1926">
        <f t="shared" si="150"/>
        <v>13415736.9</v>
      </c>
    </row>
    <row r="9471" spans="6:6">
      <c r="F9471" s="1926">
        <f t="shared" si="150"/>
        <v>13415736.9</v>
      </c>
    </row>
    <row r="9472" spans="6:6">
      <c r="F9472" s="1926">
        <f t="shared" si="150"/>
        <v>13415736.9</v>
      </c>
    </row>
    <row r="9473" spans="6:6">
      <c r="F9473" s="1926">
        <f t="shared" si="150"/>
        <v>13415736.9</v>
      </c>
    </row>
    <row r="9474" spans="6:6">
      <c r="F9474" s="1926">
        <f t="shared" si="150"/>
        <v>13415736.9</v>
      </c>
    </row>
    <row r="9475" spans="6:6">
      <c r="F9475" s="1926">
        <f t="shared" si="150"/>
        <v>13415736.9</v>
      </c>
    </row>
    <row r="9476" spans="6:6">
      <c r="F9476" s="1926">
        <f t="shared" si="150"/>
        <v>13415736.9</v>
      </c>
    </row>
    <row r="9477" spans="6:6">
      <c r="F9477" s="1926">
        <f t="shared" si="150"/>
        <v>13415736.9</v>
      </c>
    </row>
    <row r="9478" spans="6:6">
      <c r="F9478" s="1926">
        <f t="shared" si="150"/>
        <v>13415736.9</v>
      </c>
    </row>
    <row r="9479" spans="6:6">
      <c r="F9479" s="1926">
        <f t="shared" ref="F9479:F9542" si="151">F9478-E9479+D9479</f>
        <v>13415736.9</v>
      </c>
    </row>
    <row r="9480" spans="6:6">
      <c r="F9480" s="1926">
        <f t="shared" si="151"/>
        <v>13415736.9</v>
      </c>
    </row>
    <row r="9481" spans="6:6">
      <c r="F9481" s="1926">
        <f t="shared" si="151"/>
        <v>13415736.9</v>
      </c>
    </row>
    <row r="9482" spans="6:6">
      <c r="F9482" s="1926">
        <f t="shared" si="151"/>
        <v>13415736.9</v>
      </c>
    </row>
    <row r="9483" spans="6:6">
      <c r="F9483" s="1926">
        <f t="shared" si="151"/>
        <v>13415736.9</v>
      </c>
    </row>
    <row r="9484" spans="6:6">
      <c r="F9484" s="1926">
        <f t="shared" si="151"/>
        <v>13415736.9</v>
      </c>
    </row>
    <row r="9485" spans="6:6">
      <c r="F9485" s="1926">
        <f t="shared" si="151"/>
        <v>13415736.9</v>
      </c>
    </row>
    <row r="9486" spans="6:6">
      <c r="F9486" s="1926">
        <f t="shared" si="151"/>
        <v>13415736.9</v>
      </c>
    </row>
    <row r="9487" spans="6:6">
      <c r="F9487" s="1926">
        <f t="shared" si="151"/>
        <v>13415736.9</v>
      </c>
    </row>
    <row r="9488" spans="6:6">
      <c r="F9488" s="1926">
        <f t="shared" si="151"/>
        <v>13415736.9</v>
      </c>
    </row>
    <row r="9489" spans="6:6">
      <c r="F9489" s="1926">
        <f t="shared" si="151"/>
        <v>13415736.9</v>
      </c>
    </row>
    <row r="9490" spans="6:6">
      <c r="F9490" s="1926">
        <f t="shared" si="151"/>
        <v>13415736.9</v>
      </c>
    </row>
    <row r="9491" spans="6:6">
      <c r="F9491" s="1926">
        <f t="shared" si="151"/>
        <v>13415736.9</v>
      </c>
    </row>
    <row r="9492" spans="6:6">
      <c r="F9492" s="1926">
        <f t="shared" si="151"/>
        <v>13415736.9</v>
      </c>
    </row>
    <row r="9493" spans="6:6">
      <c r="F9493" s="1926">
        <f t="shared" si="151"/>
        <v>13415736.9</v>
      </c>
    </row>
    <row r="9494" spans="6:6">
      <c r="F9494" s="1926">
        <f t="shared" si="151"/>
        <v>13415736.9</v>
      </c>
    </row>
    <row r="9495" spans="6:6">
      <c r="F9495" s="1926">
        <f t="shared" si="151"/>
        <v>13415736.9</v>
      </c>
    </row>
    <row r="9496" spans="6:6">
      <c r="F9496" s="1926">
        <f t="shared" si="151"/>
        <v>13415736.9</v>
      </c>
    </row>
    <row r="9497" spans="6:6">
      <c r="F9497" s="1926">
        <f t="shared" si="151"/>
        <v>13415736.9</v>
      </c>
    </row>
    <row r="9498" spans="6:6">
      <c r="F9498" s="1926">
        <f t="shared" si="151"/>
        <v>13415736.9</v>
      </c>
    </row>
    <row r="9499" spans="6:6">
      <c r="F9499" s="1926">
        <f t="shared" si="151"/>
        <v>13415736.9</v>
      </c>
    </row>
    <row r="9500" spans="6:6">
      <c r="F9500" s="1926">
        <f t="shared" si="151"/>
        <v>13415736.9</v>
      </c>
    </row>
    <row r="9501" spans="6:6">
      <c r="F9501" s="1926">
        <f t="shared" si="151"/>
        <v>13415736.9</v>
      </c>
    </row>
    <row r="9502" spans="6:6">
      <c r="F9502" s="1926">
        <f t="shared" si="151"/>
        <v>13415736.9</v>
      </c>
    </row>
    <row r="9503" spans="6:6">
      <c r="F9503" s="1926">
        <f t="shared" si="151"/>
        <v>13415736.9</v>
      </c>
    </row>
    <row r="9504" spans="6:6">
      <c r="F9504" s="1926">
        <f t="shared" si="151"/>
        <v>13415736.9</v>
      </c>
    </row>
    <row r="9505" spans="6:6">
      <c r="F9505" s="1926">
        <f t="shared" si="151"/>
        <v>13415736.9</v>
      </c>
    </row>
    <row r="9506" spans="6:6">
      <c r="F9506" s="1926">
        <f t="shared" si="151"/>
        <v>13415736.9</v>
      </c>
    </row>
    <row r="9507" spans="6:6">
      <c r="F9507" s="1926">
        <f t="shared" si="151"/>
        <v>13415736.9</v>
      </c>
    </row>
    <row r="9508" spans="6:6">
      <c r="F9508" s="1926">
        <f t="shared" si="151"/>
        <v>13415736.9</v>
      </c>
    </row>
    <row r="9509" spans="6:6">
      <c r="F9509" s="1926">
        <f t="shared" si="151"/>
        <v>13415736.9</v>
      </c>
    </row>
    <row r="9510" spans="6:6">
      <c r="F9510" s="1926">
        <f t="shared" si="151"/>
        <v>13415736.9</v>
      </c>
    </row>
    <row r="9511" spans="6:6">
      <c r="F9511" s="1926">
        <f t="shared" si="151"/>
        <v>13415736.9</v>
      </c>
    </row>
    <row r="9512" spans="6:6">
      <c r="F9512" s="1926">
        <f t="shared" si="151"/>
        <v>13415736.9</v>
      </c>
    </row>
    <row r="9513" spans="6:6">
      <c r="F9513" s="1926">
        <f t="shared" si="151"/>
        <v>13415736.9</v>
      </c>
    </row>
    <row r="9514" spans="6:6">
      <c r="F9514" s="1926">
        <f t="shared" si="151"/>
        <v>13415736.9</v>
      </c>
    </row>
    <row r="9515" spans="6:6">
      <c r="F9515" s="1926">
        <f t="shared" si="151"/>
        <v>13415736.9</v>
      </c>
    </row>
    <row r="9516" spans="6:6">
      <c r="F9516" s="1926">
        <f t="shared" si="151"/>
        <v>13415736.9</v>
      </c>
    </row>
    <row r="9517" spans="6:6">
      <c r="F9517" s="1926">
        <f t="shared" si="151"/>
        <v>13415736.9</v>
      </c>
    </row>
    <row r="9518" spans="6:6">
      <c r="F9518" s="1926">
        <f t="shared" si="151"/>
        <v>13415736.9</v>
      </c>
    </row>
    <row r="9519" spans="6:6">
      <c r="F9519" s="1926">
        <f t="shared" si="151"/>
        <v>13415736.9</v>
      </c>
    </row>
    <row r="9520" spans="6:6">
      <c r="F9520" s="1926">
        <f t="shared" si="151"/>
        <v>13415736.9</v>
      </c>
    </row>
    <row r="9521" spans="6:6">
      <c r="F9521" s="1926">
        <f t="shared" si="151"/>
        <v>13415736.9</v>
      </c>
    </row>
    <row r="9522" spans="6:6">
      <c r="F9522" s="1926">
        <f t="shared" si="151"/>
        <v>13415736.9</v>
      </c>
    </row>
    <row r="9523" spans="6:6">
      <c r="F9523" s="1926">
        <f t="shared" si="151"/>
        <v>13415736.9</v>
      </c>
    </row>
    <row r="9524" spans="6:6">
      <c r="F9524" s="1926">
        <f t="shared" si="151"/>
        <v>13415736.9</v>
      </c>
    </row>
    <row r="9525" spans="6:6">
      <c r="F9525" s="1926">
        <f t="shared" si="151"/>
        <v>13415736.9</v>
      </c>
    </row>
    <row r="9526" spans="6:6">
      <c r="F9526" s="1926">
        <f t="shared" si="151"/>
        <v>13415736.9</v>
      </c>
    </row>
    <row r="9527" spans="6:6">
      <c r="F9527" s="1926">
        <f t="shared" si="151"/>
        <v>13415736.9</v>
      </c>
    </row>
    <row r="9528" spans="6:6">
      <c r="F9528" s="1926">
        <f t="shared" si="151"/>
        <v>13415736.9</v>
      </c>
    </row>
    <row r="9529" spans="6:6">
      <c r="F9529" s="1926">
        <f t="shared" si="151"/>
        <v>13415736.9</v>
      </c>
    </row>
    <row r="9530" spans="6:6">
      <c r="F9530" s="1926">
        <f t="shared" si="151"/>
        <v>13415736.9</v>
      </c>
    </row>
    <row r="9531" spans="6:6">
      <c r="F9531" s="1926">
        <f t="shared" si="151"/>
        <v>13415736.9</v>
      </c>
    </row>
    <row r="9532" spans="6:6">
      <c r="F9532" s="1926">
        <f t="shared" si="151"/>
        <v>13415736.9</v>
      </c>
    </row>
    <row r="9533" spans="6:6">
      <c r="F9533" s="1926">
        <f t="shared" si="151"/>
        <v>13415736.9</v>
      </c>
    </row>
    <row r="9534" spans="6:6">
      <c r="F9534" s="1926">
        <f t="shared" si="151"/>
        <v>13415736.9</v>
      </c>
    </row>
    <row r="9535" spans="6:6">
      <c r="F9535" s="1926">
        <f t="shared" si="151"/>
        <v>13415736.9</v>
      </c>
    </row>
    <row r="9536" spans="6:6">
      <c r="F9536" s="1926">
        <f t="shared" si="151"/>
        <v>13415736.9</v>
      </c>
    </row>
    <row r="9537" spans="6:6">
      <c r="F9537" s="1926">
        <f t="shared" si="151"/>
        <v>13415736.9</v>
      </c>
    </row>
    <row r="9538" spans="6:6">
      <c r="F9538" s="1926">
        <f t="shared" si="151"/>
        <v>13415736.9</v>
      </c>
    </row>
    <row r="9539" spans="6:6">
      <c r="F9539" s="1926">
        <f t="shared" si="151"/>
        <v>13415736.9</v>
      </c>
    </row>
    <row r="9540" spans="6:6">
      <c r="F9540" s="1926">
        <f t="shared" si="151"/>
        <v>13415736.9</v>
      </c>
    </row>
    <row r="9541" spans="6:6">
      <c r="F9541" s="1926">
        <f t="shared" si="151"/>
        <v>13415736.9</v>
      </c>
    </row>
    <row r="9542" spans="6:6">
      <c r="F9542" s="1926">
        <f t="shared" si="151"/>
        <v>13415736.9</v>
      </c>
    </row>
    <row r="9543" spans="6:6">
      <c r="F9543" s="1926">
        <f t="shared" ref="F9543:F9606" si="152">F9542-E9543+D9543</f>
        <v>13415736.9</v>
      </c>
    </row>
    <row r="9544" spans="6:6">
      <c r="F9544" s="1926">
        <f t="shared" si="152"/>
        <v>13415736.9</v>
      </c>
    </row>
    <row r="9545" spans="6:6">
      <c r="F9545" s="1926">
        <f t="shared" si="152"/>
        <v>13415736.9</v>
      </c>
    </row>
    <row r="9546" spans="6:6">
      <c r="F9546" s="1926">
        <f t="shared" si="152"/>
        <v>13415736.9</v>
      </c>
    </row>
    <row r="9547" spans="6:6">
      <c r="F9547" s="1926">
        <f t="shared" si="152"/>
        <v>13415736.9</v>
      </c>
    </row>
    <row r="9548" spans="6:6">
      <c r="F9548" s="1926">
        <f t="shared" si="152"/>
        <v>13415736.9</v>
      </c>
    </row>
    <row r="9549" spans="6:6">
      <c r="F9549" s="1926">
        <f t="shared" si="152"/>
        <v>13415736.9</v>
      </c>
    </row>
    <row r="9550" spans="6:6">
      <c r="F9550" s="1926">
        <f t="shared" si="152"/>
        <v>13415736.9</v>
      </c>
    </row>
    <row r="9551" spans="6:6">
      <c r="F9551" s="1926">
        <f t="shared" si="152"/>
        <v>13415736.9</v>
      </c>
    </row>
    <row r="9552" spans="6:6">
      <c r="F9552" s="1926">
        <f t="shared" si="152"/>
        <v>13415736.9</v>
      </c>
    </row>
    <row r="9553" spans="6:6">
      <c r="F9553" s="1926">
        <f t="shared" si="152"/>
        <v>13415736.9</v>
      </c>
    </row>
    <row r="9554" spans="6:6">
      <c r="F9554" s="1926">
        <f t="shared" si="152"/>
        <v>13415736.9</v>
      </c>
    </row>
    <row r="9555" spans="6:6">
      <c r="F9555" s="1926">
        <f t="shared" si="152"/>
        <v>13415736.9</v>
      </c>
    </row>
    <row r="9556" spans="6:6">
      <c r="F9556" s="1926">
        <f t="shared" si="152"/>
        <v>13415736.9</v>
      </c>
    </row>
    <row r="9557" spans="6:6">
      <c r="F9557" s="1926">
        <f t="shared" si="152"/>
        <v>13415736.9</v>
      </c>
    </row>
    <row r="9558" spans="6:6">
      <c r="F9558" s="1926">
        <f t="shared" si="152"/>
        <v>13415736.9</v>
      </c>
    </row>
    <row r="9559" spans="6:6">
      <c r="F9559" s="1926">
        <f t="shared" si="152"/>
        <v>13415736.9</v>
      </c>
    </row>
    <row r="9560" spans="6:6">
      <c r="F9560" s="1926">
        <f t="shared" si="152"/>
        <v>13415736.9</v>
      </c>
    </row>
    <row r="9561" spans="6:6">
      <c r="F9561" s="1926">
        <f t="shared" si="152"/>
        <v>13415736.9</v>
      </c>
    </row>
    <row r="9562" spans="6:6">
      <c r="F9562" s="1926">
        <f t="shared" si="152"/>
        <v>13415736.9</v>
      </c>
    </row>
    <row r="9563" spans="6:6">
      <c r="F9563" s="1926">
        <f t="shared" si="152"/>
        <v>13415736.9</v>
      </c>
    </row>
    <row r="9564" spans="6:6">
      <c r="F9564" s="1926">
        <f t="shared" si="152"/>
        <v>13415736.9</v>
      </c>
    </row>
    <row r="9565" spans="6:6">
      <c r="F9565" s="1926">
        <f t="shared" si="152"/>
        <v>13415736.9</v>
      </c>
    </row>
    <row r="9566" spans="6:6">
      <c r="F9566" s="1926">
        <f t="shared" si="152"/>
        <v>13415736.9</v>
      </c>
    </row>
    <row r="9567" spans="6:6">
      <c r="F9567" s="1926">
        <f t="shared" si="152"/>
        <v>13415736.9</v>
      </c>
    </row>
    <row r="9568" spans="6:6">
      <c r="F9568" s="1926">
        <f t="shared" si="152"/>
        <v>13415736.9</v>
      </c>
    </row>
    <row r="9569" spans="6:6">
      <c r="F9569" s="1926">
        <f t="shared" si="152"/>
        <v>13415736.9</v>
      </c>
    </row>
    <row r="9570" spans="6:6">
      <c r="F9570" s="1926">
        <f t="shared" si="152"/>
        <v>13415736.9</v>
      </c>
    </row>
    <row r="9571" spans="6:6">
      <c r="F9571" s="1926">
        <f t="shared" si="152"/>
        <v>13415736.9</v>
      </c>
    </row>
    <row r="9572" spans="6:6">
      <c r="F9572" s="1926">
        <f t="shared" si="152"/>
        <v>13415736.9</v>
      </c>
    </row>
    <row r="9573" spans="6:6">
      <c r="F9573" s="1926">
        <f t="shared" si="152"/>
        <v>13415736.9</v>
      </c>
    </row>
    <row r="9574" spans="6:6">
      <c r="F9574" s="1926">
        <f t="shared" si="152"/>
        <v>13415736.9</v>
      </c>
    </row>
    <row r="9575" spans="6:6">
      <c r="F9575" s="1926">
        <f t="shared" si="152"/>
        <v>13415736.9</v>
      </c>
    </row>
    <row r="9576" spans="6:6">
      <c r="F9576" s="1926">
        <f t="shared" si="152"/>
        <v>13415736.9</v>
      </c>
    </row>
    <row r="9577" spans="6:6">
      <c r="F9577" s="1926">
        <f t="shared" si="152"/>
        <v>13415736.9</v>
      </c>
    </row>
    <row r="9578" spans="6:6">
      <c r="F9578" s="1926">
        <f t="shared" si="152"/>
        <v>13415736.9</v>
      </c>
    </row>
    <row r="9579" spans="6:6">
      <c r="F9579" s="1926">
        <f t="shared" si="152"/>
        <v>13415736.9</v>
      </c>
    </row>
    <row r="9580" spans="6:6">
      <c r="F9580" s="1926">
        <f t="shared" si="152"/>
        <v>13415736.9</v>
      </c>
    </row>
    <row r="9581" spans="6:6">
      <c r="F9581" s="1926">
        <f t="shared" si="152"/>
        <v>13415736.9</v>
      </c>
    </row>
    <row r="9582" spans="6:6">
      <c r="F9582" s="1926">
        <f t="shared" si="152"/>
        <v>13415736.9</v>
      </c>
    </row>
    <row r="9583" spans="6:6">
      <c r="F9583" s="1926">
        <f t="shared" si="152"/>
        <v>13415736.9</v>
      </c>
    </row>
    <row r="9584" spans="6:6">
      <c r="F9584" s="1926">
        <f t="shared" si="152"/>
        <v>13415736.9</v>
      </c>
    </row>
    <row r="9585" spans="6:6">
      <c r="F9585" s="1926">
        <f t="shared" si="152"/>
        <v>13415736.9</v>
      </c>
    </row>
    <row r="9586" spans="6:6">
      <c r="F9586" s="1926">
        <f t="shared" si="152"/>
        <v>13415736.9</v>
      </c>
    </row>
    <row r="9587" spans="6:6">
      <c r="F9587" s="1926">
        <f t="shared" si="152"/>
        <v>13415736.9</v>
      </c>
    </row>
    <row r="9588" spans="6:6">
      <c r="F9588" s="1926">
        <f t="shared" si="152"/>
        <v>13415736.9</v>
      </c>
    </row>
    <row r="9589" spans="6:6">
      <c r="F9589" s="1926">
        <f t="shared" si="152"/>
        <v>13415736.9</v>
      </c>
    </row>
    <row r="9590" spans="6:6">
      <c r="F9590" s="1926">
        <f t="shared" si="152"/>
        <v>13415736.9</v>
      </c>
    </row>
    <row r="9591" spans="6:6">
      <c r="F9591" s="1926">
        <f t="shared" si="152"/>
        <v>13415736.9</v>
      </c>
    </row>
    <row r="9592" spans="6:6">
      <c r="F9592" s="1926">
        <f t="shared" si="152"/>
        <v>13415736.9</v>
      </c>
    </row>
    <row r="9593" spans="6:6">
      <c r="F9593" s="1926">
        <f t="shared" si="152"/>
        <v>13415736.9</v>
      </c>
    </row>
    <row r="9594" spans="6:6">
      <c r="F9594" s="1926">
        <f t="shared" si="152"/>
        <v>13415736.9</v>
      </c>
    </row>
    <row r="9595" spans="6:6">
      <c r="F9595" s="1926">
        <f t="shared" si="152"/>
        <v>13415736.9</v>
      </c>
    </row>
    <row r="9596" spans="6:6">
      <c r="F9596" s="1926">
        <f t="shared" si="152"/>
        <v>13415736.9</v>
      </c>
    </row>
    <row r="9597" spans="6:6">
      <c r="F9597" s="1926">
        <f t="shared" si="152"/>
        <v>13415736.9</v>
      </c>
    </row>
    <row r="9598" spans="6:6">
      <c r="F9598" s="1926">
        <f t="shared" si="152"/>
        <v>13415736.9</v>
      </c>
    </row>
    <row r="9599" spans="6:6">
      <c r="F9599" s="1926">
        <f t="shared" si="152"/>
        <v>13415736.9</v>
      </c>
    </row>
    <row r="9600" spans="6:6">
      <c r="F9600" s="1926">
        <f t="shared" si="152"/>
        <v>13415736.9</v>
      </c>
    </row>
    <row r="9601" spans="6:6">
      <c r="F9601" s="1926">
        <f t="shared" si="152"/>
        <v>13415736.9</v>
      </c>
    </row>
    <row r="9602" spans="6:6">
      <c r="F9602" s="1926">
        <f t="shared" si="152"/>
        <v>13415736.9</v>
      </c>
    </row>
    <row r="9603" spans="6:6">
      <c r="F9603" s="1926">
        <f t="shared" si="152"/>
        <v>13415736.9</v>
      </c>
    </row>
    <row r="9604" spans="6:6">
      <c r="F9604" s="1926">
        <f t="shared" si="152"/>
        <v>13415736.9</v>
      </c>
    </row>
    <row r="9605" spans="6:6">
      <c r="F9605" s="1926">
        <f t="shared" si="152"/>
        <v>13415736.9</v>
      </c>
    </row>
    <row r="9606" spans="6:6">
      <c r="F9606" s="1926">
        <f t="shared" si="152"/>
        <v>13415736.9</v>
      </c>
    </row>
    <row r="9607" spans="6:6">
      <c r="F9607" s="1926">
        <f t="shared" ref="F9607:F9670" si="153">F9606-E9607+D9607</f>
        <v>13415736.9</v>
      </c>
    </row>
    <row r="9608" spans="6:6">
      <c r="F9608" s="1926">
        <f t="shared" si="153"/>
        <v>13415736.9</v>
      </c>
    </row>
    <row r="9609" spans="6:6">
      <c r="F9609" s="1926">
        <f t="shared" si="153"/>
        <v>13415736.9</v>
      </c>
    </row>
    <row r="9610" spans="6:6">
      <c r="F9610" s="1926">
        <f t="shared" si="153"/>
        <v>13415736.9</v>
      </c>
    </row>
    <row r="9611" spans="6:6">
      <c r="F9611" s="1926">
        <f t="shared" si="153"/>
        <v>13415736.9</v>
      </c>
    </row>
    <row r="9612" spans="6:6">
      <c r="F9612" s="1926">
        <f t="shared" si="153"/>
        <v>13415736.9</v>
      </c>
    </row>
    <row r="9613" spans="6:6">
      <c r="F9613" s="1926">
        <f t="shared" si="153"/>
        <v>13415736.9</v>
      </c>
    </row>
    <row r="9614" spans="6:6">
      <c r="F9614" s="1926">
        <f t="shared" si="153"/>
        <v>13415736.9</v>
      </c>
    </row>
    <row r="9615" spans="6:6">
      <c r="F9615" s="1926">
        <f t="shared" si="153"/>
        <v>13415736.9</v>
      </c>
    </row>
    <row r="9616" spans="6:6">
      <c r="F9616" s="1926">
        <f t="shared" si="153"/>
        <v>13415736.9</v>
      </c>
    </row>
    <row r="9617" spans="6:6">
      <c r="F9617" s="1926">
        <f t="shared" si="153"/>
        <v>13415736.9</v>
      </c>
    </row>
    <row r="9618" spans="6:6">
      <c r="F9618" s="1926">
        <f t="shared" si="153"/>
        <v>13415736.9</v>
      </c>
    </row>
    <row r="9619" spans="6:6">
      <c r="F9619" s="1926">
        <f t="shared" si="153"/>
        <v>13415736.9</v>
      </c>
    </row>
    <row r="9620" spans="6:6">
      <c r="F9620" s="1926">
        <f t="shared" si="153"/>
        <v>13415736.9</v>
      </c>
    </row>
    <row r="9621" spans="6:6">
      <c r="F9621" s="1926">
        <f t="shared" si="153"/>
        <v>13415736.9</v>
      </c>
    </row>
    <row r="9622" spans="6:6">
      <c r="F9622" s="1926">
        <f t="shared" si="153"/>
        <v>13415736.9</v>
      </c>
    </row>
    <row r="9623" spans="6:6">
      <c r="F9623" s="1926">
        <f t="shared" si="153"/>
        <v>13415736.9</v>
      </c>
    </row>
    <row r="9624" spans="6:6">
      <c r="F9624" s="1926">
        <f t="shared" si="153"/>
        <v>13415736.9</v>
      </c>
    </row>
    <row r="9625" spans="6:6">
      <c r="F9625" s="1926">
        <f t="shared" si="153"/>
        <v>13415736.9</v>
      </c>
    </row>
    <row r="9626" spans="6:6">
      <c r="F9626" s="1926">
        <f t="shared" si="153"/>
        <v>13415736.9</v>
      </c>
    </row>
    <row r="9627" spans="6:6">
      <c r="F9627" s="1926">
        <f t="shared" si="153"/>
        <v>13415736.9</v>
      </c>
    </row>
    <row r="9628" spans="6:6">
      <c r="F9628" s="1926">
        <f t="shared" si="153"/>
        <v>13415736.9</v>
      </c>
    </row>
    <row r="9629" spans="6:6">
      <c r="F9629" s="1926">
        <f t="shared" si="153"/>
        <v>13415736.9</v>
      </c>
    </row>
    <row r="9630" spans="6:6">
      <c r="F9630" s="1926">
        <f t="shared" si="153"/>
        <v>13415736.9</v>
      </c>
    </row>
    <row r="9631" spans="6:6">
      <c r="F9631" s="1926">
        <f t="shared" si="153"/>
        <v>13415736.9</v>
      </c>
    </row>
    <row r="9632" spans="6:6">
      <c r="F9632" s="1926">
        <f t="shared" si="153"/>
        <v>13415736.9</v>
      </c>
    </row>
    <row r="9633" spans="6:6">
      <c r="F9633" s="1926">
        <f t="shared" si="153"/>
        <v>13415736.9</v>
      </c>
    </row>
    <row r="9634" spans="6:6">
      <c r="F9634" s="1926">
        <f t="shared" si="153"/>
        <v>13415736.9</v>
      </c>
    </row>
    <row r="9635" spans="6:6">
      <c r="F9635" s="1926">
        <f t="shared" si="153"/>
        <v>13415736.9</v>
      </c>
    </row>
    <row r="9636" spans="6:6">
      <c r="F9636" s="1926">
        <f t="shared" si="153"/>
        <v>13415736.9</v>
      </c>
    </row>
    <row r="9637" spans="6:6">
      <c r="F9637" s="1926">
        <f t="shared" si="153"/>
        <v>13415736.9</v>
      </c>
    </row>
    <row r="9638" spans="6:6">
      <c r="F9638" s="1926">
        <f t="shared" si="153"/>
        <v>13415736.9</v>
      </c>
    </row>
    <row r="9639" spans="6:6">
      <c r="F9639" s="1926">
        <f t="shared" si="153"/>
        <v>13415736.9</v>
      </c>
    </row>
    <row r="9640" spans="6:6">
      <c r="F9640" s="1926">
        <f t="shared" si="153"/>
        <v>13415736.9</v>
      </c>
    </row>
    <row r="9641" spans="6:6">
      <c r="F9641" s="1926">
        <f t="shared" si="153"/>
        <v>13415736.9</v>
      </c>
    </row>
    <row r="9642" spans="6:6">
      <c r="F9642" s="1926">
        <f t="shared" si="153"/>
        <v>13415736.9</v>
      </c>
    </row>
    <row r="9643" spans="6:6">
      <c r="F9643" s="1926">
        <f t="shared" si="153"/>
        <v>13415736.9</v>
      </c>
    </row>
    <row r="9644" spans="6:6">
      <c r="F9644" s="1926">
        <f t="shared" si="153"/>
        <v>13415736.9</v>
      </c>
    </row>
    <row r="9645" spans="6:6">
      <c r="F9645" s="1926">
        <f t="shared" si="153"/>
        <v>13415736.9</v>
      </c>
    </row>
    <row r="9646" spans="6:6">
      <c r="F9646" s="1926">
        <f t="shared" si="153"/>
        <v>13415736.9</v>
      </c>
    </row>
    <row r="9647" spans="6:6">
      <c r="F9647" s="1926">
        <f t="shared" si="153"/>
        <v>13415736.9</v>
      </c>
    </row>
    <row r="9648" spans="6:6">
      <c r="F9648" s="1926">
        <f t="shared" si="153"/>
        <v>13415736.9</v>
      </c>
    </row>
    <row r="9649" spans="6:6">
      <c r="F9649" s="1926">
        <f t="shared" si="153"/>
        <v>13415736.9</v>
      </c>
    </row>
    <row r="9650" spans="6:6">
      <c r="F9650" s="1926">
        <f t="shared" si="153"/>
        <v>13415736.9</v>
      </c>
    </row>
    <row r="9651" spans="6:6">
      <c r="F9651" s="1926">
        <f t="shared" si="153"/>
        <v>13415736.9</v>
      </c>
    </row>
    <row r="9652" spans="6:6">
      <c r="F9652" s="1926">
        <f t="shared" si="153"/>
        <v>13415736.9</v>
      </c>
    </row>
    <row r="9653" spans="6:6">
      <c r="F9653" s="1926">
        <f t="shared" si="153"/>
        <v>13415736.9</v>
      </c>
    </row>
    <row r="9654" spans="6:6">
      <c r="F9654" s="1926">
        <f t="shared" si="153"/>
        <v>13415736.9</v>
      </c>
    </row>
    <row r="9655" spans="6:6">
      <c r="F9655" s="1926">
        <f t="shared" si="153"/>
        <v>13415736.9</v>
      </c>
    </row>
    <row r="9656" spans="6:6">
      <c r="F9656" s="1926">
        <f t="shared" si="153"/>
        <v>13415736.9</v>
      </c>
    </row>
    <row r="9657" spans="6:6">
      <c r="F9657" s="1926">
        <f t="shared" si="153"/>
        <v>13415736.9</v>
      </c>
    </row>
    <row r="9658" spans="6:6">
      <c r="F9658" s="1926">
        <f t="shared" si="153"/>
        <v>13415736.9</v>
      </c>
    </row>
    <row r="9659" spans="6:6">
      <c r="F9659" s="1926">
        <f t="shared" si="153"/>
        <v>13415736.9</v>
      </c>
    </row>
    <row r="9660" spans="6:6">
      <c r="F9660" s="1926">
        <f t="shared" si="153"/>
        <v>13415736.9</v>
      </c>
    </row>
    <row r="9661" spans="6:6">
      <c r="F9661" s="1926">
        <f t="shared" si="153"/>
        <v>13415736.9</v>
      </c>
    </row>
    <row r="9662" spans="6:6">
      <c r="F9662" s="1926">
        <f t="shared" si="153"/>
        <v>13415736.9</v>
      </c>
    </row>
    <row r="9663" spans="6:6">
      <c r="F9663" s="1926">
        <f t="shared" si="153"/>
        <v>13415736.9</v>
      </c>
    </row>
    <row r="9664" spans="6:6">
      <c r="F9664" s="1926">
        <f t="shared" si="153"/>
        <v>13415736.9</v>
      </c>
    </row>
    <row r="9665" spans="6:6">
      <c r="F9665" s="1926">
        <f t="shared" si="153"/>
        <v>13415736.9</v>
      </c>
    </row>
    <row r="9666" spans="6:6">
      <c r="F9666" s="1926">
        <f t="shared" si="153"/>
        <v>13415736.9</v>
      </c>
    </row>
    <row r="9667" spans="6:6">
      <c r="F9667" s="1926">
        <f t="shared" si="153"/>
        <v>13415736.9</v>
      </c>
    </row>
    <row r="9668" spans="6:6">
      <c r="F9668" s="1926">
        <f t="shared" si="153"/>
        <v>13415736.9</v>
      </c>
    </row>
    <row r="9669" spans="6:6">
      <c r="F9669" s="1926">
        <f t="shared" si="153"/>
        <v>13415736.9</v>
      </c>
    </row>
    <row r="9670" spans="6:6">
      <c r="F9670" s="1926">
        <f t="shared" si="153"/>
        <v>13415736.9</v>
      </c>
    </row>
    <row r="9671" spans="6:6">
      <c r="F9671" s="1926">
        <f t="shared" ref="F9671:F9734" si="154">F9670-E9671+D9671</f>
        <v>13415736.9</v>
      </c>
    </row>
    <row r="9672" spans="6:6">
      <c r="F9672" s="1926">
        <f t="shared" si="154"/>
        <v>13415736.9</v>
      </c>
    </row>
    <row r="9673" spans="6:6">
      <c r="F9673" s="1926">
        <f t="shared" si="154"/>
        <v>13415736.9</v>
      </c>
    </row>
    <row r="9674" spans="6:6">
      <c r="F9674" s="1926">
        <f t="shared" si="154"/>
        <v>13415736.9</v>
      </c>
    </row>
    <row r="9675" spans="6:6">
      <c r="F9675" s="1926">
        <f t="shared" si="154"/>
        <v>13415736.9</v>
      </c>
    </row>
    <row r="9676" spans="6:6">
      <c r="F9676" s="1926">
        <f t="shared" si="154"/>
        <v>13415736.9</v>
      </c>
    </row>
    <row r="9677" spans="6:6">
      <c r="F9677" s="1926">
        <f t="shared" si="154"/>
        <v>13415736.9</v>
      </c>
    </row>
    <row r="9678" spans="6:6">
      <c r="F9678" s="1926">
        <f t="shared" si="154"/>
        <v>13415736.9</v>
      </c>
    </row>
    <row r="9679" spans="6:6">
      <c r="F9679" s="1926">
        <f t="shared" si="154"/>
        <v>13415736.9</v>
      </c>
    </row>
    <row r="9680" spans="6:6">
      <c r="F9680" s="1926">
        <f t="shared" si="154"/>
        <v>13415736.9</v>
      </c>
    </row>
    <row r="9681" spans="6:6">
      <c r="F9681" s="1926">
        <f t="shared" si="154"/>
        <v>13415736.9</v>
      </c>
    </row>
    <row r="9682" spans="6:6">
      <c r="F9682" s="1926">
        <f t="shared" si="154"/>
        <v>13415736.9</v>
      </c>
    </row>
    <row r="9683" spans="6:6">
      <c r="F9683" s="1926">
        <f t="shared" si="154"/>
        <v>13415736.9</v>
      </c>
    </row>
    <row r="9684" spans="6:6">
      <c r="F9684" s="1926">
        <f t="shared" si="154"/>
        <v>13415736.9</v>
      </c>
    </row>
    <row r="9685" spans="6:6">
      <c r="F9685" s="1926">
        <f t="shared" si="154"/>
        <v>13415736.9</v>
      </c>
    </row>
    <row r="9686" spans="6:6">
      <c r="F9686" s="1926">
        <f t="shared" si="154"/>
        <v>13415736.9</v>
      </c>
    </row>
    <row r="9687" spans="6:6">
      <c r="F9687" s="1926">
        <f t="shared" si="154"/>
        <v>13415736.9</v>
      </c>
    </row>
    <row r="9688" spans="6:6">
      <c r="F9688" s="1926">
        <f t="shared" si="154"/>
        <v>13415736.9</v>
      </c>
    </row>
    <row r="9689" spans="6:6">
      <c r="F9689" s="1926">
        <f t="shared" si="154"/>
        <v>13415736.9</v>
      </c>
    </row>
    <row r="9690" spans="6:6">
      <c r="F9690" s="1926">
        <f t="shared" si="154"/>
        <v>13415736.9</v>
      </c>
    </row>
    <row r="9691" spans="6:6">
      <c r="F9691" s="1926">
        <f t="shared" si="154"/>
        <v>13415736.9</v>
      </c>
    </row>
    <row r="9692" spans="6:6">
      <c r="F9692" s="1926">
        <f t="shared" si="154"/>
        <v>13415736.9</v>
      </c>
    </row>
    <row r="9693" spans="6:6">
      <c r="F9693" s="1926">
        <f t="shared" si="154"/>
        <v>13415736.9</v>
      </c>
    </row>
    <row r="9694" spans="6:6">
      <c r="F9694" s="1926">
        <f t="shared" si="154"/>
        <v>13415736.9</v>
      </c>
    </row>
    <row r="9695" spans="6:6">
      <c r="F9695" s="1926">
        <f t="shared" si="154"/>
        <v>13415736.9</v>
      </c>
    </row>
    <row r="9696" spans="6:6">
      <c r="F9696" s="1926">
        <f t="shared" si="154"/>
        <v>13415736.9</v>
      </c>
    </row>
    <row r="9697" spans="6:6">
      <c r="F9697" s="1926">
        <f t="shared" si="154"/>
        <v>13415736.9</v>
      </c>
    </row>
    <row r="9698" spans="6:6">
      <c r="F9698" s="1926">
        <f t="shared" si="154"/>
        <v>13415736.9</v>
      </c>
    </row>
    <row r="9699" spans="6:6">
      <c r="F9699" s="1926">
        <f t="shared" si="154"/>
        <v>13415736.9</v>
      </c>
    </row>
    <row r="9700" spans="6:6">
      <c r="F9700" s="1926">
        <f t="shared" si="154"/>
        <v>13415736.9</v>
      </c>
    </row>
    <row r="9701" spans="6:6">
      <c r="F9701" s="1926">
        <f t="shared" si="154"/>
        <v>13415736.9</v>
      </c>
    </row>
    <row r="9702" spans="6:6">
      <c r="F9702" s="1926">
        <f t="shared" si="154"/>
        <v>13415736.9</v>
      </c>
    </row>
    <row r="9703" spans="6:6">
      <c r="F9703" s="1926">
        <f t="shared" si="154"/>
        <v>13415736.9</v>
      </c>
    </row>
    <row r="9704" spans="6:6">
      <c r="F9704" s="1926">
        <f t="shared" si="154"/>
        <v>13415736.9</v>
      </c>
    </row>
    <row r="9705" spans="6:6">
      <c r="F9705" s="1926">
        <f t="shared" si="154"/>
        <v>13415736.9</v>
      </c>
    </row>
    <row r="9706" spans="6:6">
      <c r="F9706" s="1926">
        <f t="shared" si="154"/>
        <v>13415736.9</v>
      </c>
    </row>
    <row r="9707" spans="6:6">
      <c r="F9707" s="1926">
        <f t="shared" si="154"/>
        <v>13415736.9</v>
      </c>
    </row>
    <row r="9708" spans="6:6">
      <c r="F9708" s="1926">
        <f t="shared" si="154"/>
        <v>13415736.9</v>
      </c>
    </row>
    <row r="9709" spans="6:6">
      <c r="F9709" s="1926">
        <f t="shared" si="154"/>
        <v>13415736.9</v>
      </c>
    </row>
    <row r="9710" spans="6:6">
      <c r="F9710" s="1926">
        <f t="shared" si="154"/>
        <v>13415736.9</v>
      </c>
    </row>
    <row r="9711" spans="6:6">
      <c r="F9711" s="1926">
        <f t="shared" si="154"/>
        <v>13415736.9</v>
      </c>
    </row>
    <row r="9712" spans="6:6">
      <c r="F9712" s="1926">
        <f t="shared" si="154"/>
        <v>13415736.9</v>
      </c>
    </row>
    <row r="9713" spans="6:6">
      <c r="F9713" s="1926">
        <f t="shared" si="154"/>
        <v>13415736.9</v>
      </c>
    </row>
    <row r="9714" spans="6:6">
      <c r="F9714" s="1926">
        <f t="shared" si="154"/>
        <v>13415736.9</v>
      </c>
    </row>
    <row r="9715" spans="6:6">
      <c r="F9715" s="1926">
        <f t="shared" si="154"/>
        <v>13415736.9</v>
      </c>
    </row>
    <row r="9716" spans="6:6">
      <c r="F9716" s="1926">
        <f t="shared" si="154"/>
        <v>13415736.9</v>
      </c>
    </row>
    <row r="9717" spans="6:6">
      <c r="F9717" s="1926">
        <f t="shared" si="154"/>
        <v>13415736.9</v>
      </c>
    </row>
    <row r="9718" spans="6:6">
      <c r="F9718" s="1926">
        <f t="shared" si="154"/>
        <v>13415736.9</v>
      </c>
    </row>
    <row r="9719" spans="6:6">
      <c r="F9719" s="1926">
        <f t="shared" si="154"/>
        <v>13415736.9</v>
      </c>
    </row>
    <row r="9720" spans="6:6">
      <c r="F9720" s="1926">
        <f t="shared" si="154"/>
        <v>13415736.9</v>
      </c>
    </row>
    <row r="9721" spans="6:6">
      <c r="F9721" s="1926">
        <f t="shared" si="154"/>
        <v>13415736.9</v>
      </c>
    </row>
    <row r="9722" spans="6:6">
      <c r="F9722" s="1926">
        <f t="shared" si="154"/>
        <v>13415736.9</v>
      </c>
    </row>
    <row r="9723" spans="6:6">
      <c r="F9723" s="1926">
        <f t="shared" si="154"/>
        <v>13415736.9</v>
      </c>
    </row>
    <row r="9724" spans="6:6">
      <c r="F9724" s="1926">
        <f t="shared" si="154"/>
        <v>13415736.9</v>
      </c>
    </row>
    <row r="9725" spans="6:6">
      <c r="F9725" s="1926">
        <f t="shared" si="154"/>
        <v>13415736.9</v>
      </c>
    </row>
    <row r="9726" spans="6:6">
      <c r="F9726" s="1926">
        <f t="shared" si="154"/>
        <v>13415736.9</v>
      </c>
    </row>
    <row r="9727" spans="6:6">
      <c r="F9727" s="1926">
        <f t="shared" si="154"/>
        <v>13415736.9</v>
      </c>
    </row>
    <row r="9728" spans="6:6">
      <c r="F9728" s="1926">
        <f t="shared" si="154"/>
        <v>13415736.9</v>
      </c>
    </row>
    <row r="9729" spans="6:6">
      <c r="F9729" s="1926">
        <f t="shared" si="154"/>
        <v>13415736.9</v>
      </c>
    </row>
    <row r="9730" spans="6:6">
      <c r="F9730" s="1926">
        <f t="shared" si="154"/>
        <v>13415736.9</v>
      </c>
    </row>
    <row r="9731" spans="6:6">
      <c r="F9731" s="1926">
        <f t="shared" si="154"/>
        <v>13415736.9</v>
      </c>
    </row>
    <row r="9732" spans="6:6">
      <c r="F9732" s="1926">
        <f t="shared" si="154"/>
        <v>13415736.9</v>
      </c>
    </row>
    <row r="9733" spans="6:6">
      <c r="F9733" s="1926">
        <f t="shared" si="154"/>
        <v>13415736.9</v>
      </c>
    </row>
    <row r="9734" spans="6:6">
      <c r="F9734" s="1926">
        <f t="shared" si="154"/>
        <v>13415736.9</v>
      </c>
    </row>
    <row r="9735" spans="6:6">
      <c r="F9735" s="1926">
        <f t="shared" ref="F9735:F9798" si="155">F9734-E9735+D9735</f>
        <v>13415736.9</v>
      </c>
    </row>
    <row r="9736" spans="6:6">
      <c r="F9736" s="1926">
        <f t="shared" si="155"/>
        <v>13415736.9</v>
      </c>
    </row>
    <row r="9737" spans="6:6">
      <c r="F9737" s="1926">
        <f t="shared" si="155"/>
        <v>13415736.9</v>
      </c>
    </row>
    <row r="9738" spans="6:6">
      <c r="F9738" s="1926">
        <f t="shared" si="155"/>
        <v>13415736.9</v>
      </c>
    </row>
    <row r="9739" spans="6:6">
      <c r="F9739" s="1926">
        <f t="shared" si="155"/>
        <v>13415736.9</v>
      </c>
    </row>
    <row r="9740" spans="6:6">
      <c r="F9740" s="1926">
        <f t="shared" si="155"/>
        <v>13415736.9</v>
      </c>
    </row>
    <row r="9741" spans="6:6">
      <c r="F9741" s="1926">
        <f t="shared" si="155"/>
        <v>13415736.9</v>
      </c>
    </row>
    <row r="9742" spans="6:6">
      <c r="F9742" s="1926">
        <f t="shared" si="155"/>
        <v>13415736.9</v>
      </c>
    </row>
    <row r="9743" spans="6:6">
      <c r="F9743" s="1926">
        <f t="shared" si="155"/>
        <v>13415736.9</v>
      </c>
    </row>
    <row r="9744" spans="6:6">
      <c r="F9744" s="1926">
        <f t="shared" si="155"/>
        <v>13415736.9</v>
      </c>
    </row>
    <row r="9745" spans="6:6">
      <c r="F9745" s="1926">
        <f t="shared" si="155"/>
        <v>13415736.9</v>
      </c>
    </row>
    <row r="9746" spans="6:6">
      <c r="F9746" s="1926">
        <f t="shared" si="155"/>
        <v>13415736.9</v>
      </c>
    </row>
    <row r="9747" spans="6:6">
      <c r="F9747" s="1926">
        <f t="shared" si="155"/>
        <v>13415736.9</v>
      </c>
    </row>
    <row r="9748" spans="6:6">
      <c r="F9748" s="1926">
        <f t="shared" si="155"/>
        <v>13415736.9</v>
      </c>
    </row>
    <row r="9749" spans="6:6">
      <c r="F9749" s="1926">
        <f t="shared" si="155"/>
        <v>13415736.9</v>
      </c>
    </row>
    <row r="9750" spans="6:6">
      <c r="F9750" s="1926">
        <f t="shared" si="155"/>
        <v>13415736.9</v>
      </c>
    </row>
    <row r="9751" spans="6:6">
      <c r="F9751" s="1926">
        <f t="shared" si="155"/>
        <v>13415736.9</v>
      </c>
    </row>
    <row r="9752" spans="6:6">
      <c r="F9752" s="1926">
        <f t="shared" si="155"/>
        <v>13415736.9</v>
      </c>
    </row>
    <row r="9753" spans="6:6">
      <c r="F9753" s="1926">
        <f t="shared" si="155"/>
        <v>13415736.9</v>
      </c>
    </row>
    <row r="9754" spans="6:6">
      <c r="F9754" s="1926">
        <f t="shared" si="155"/>
        <v>13415736.9</v>
      </c>
    </row>
    <row r="9755" spans="6:6">
      <c r="F9755" s="1926">
        <f t="shared" si="155"/>
        <v>13415736.9</v>
      </c>
    </row>
    <row r="9756" spans="6:6">
      <c r="F9756" s="1926">
        <f t="shared" si="155"/>
        <v>13415736.9</v>
      </c>
    </row>
    <row r="9757" spans="6:6">
      <c r="F9757" s="1926">
        <f t="shared" si="155"/>
        <v>13415736.9</v>
      </c>
    </row>
    <row r="9758" spans="6:6">
      <c r="F9758" s="1926">
        <f t="shared" si="155"/>
        <v>13415736.9</v>
      </c>
    </row>
    <row r="9759" spans="6:6">
      <c r="F9759" s="1926">
        <f t="shared" si="155"/>
        <v>13415736.9</v>
      </c>
    </row>
    <row r="9760" spans="6:6">
      <c r="F9760" s="1926">
        <f t="shared" si="155"/>
        <v>13415736.9</v>
      </c>
    </row>
    <row r="9761" spans="6:6">
      <c r="F9761" s="1926">
        <f t="shared" si="155"/>
        <v>13415736.9</v>
      </c>
    </row>
    <row r="9762" spans="6:6">
      <c r="F9762" s="1926">
        <f t="shared" si="155"/>
        <v>13415736.9</v>
      </c>
    </row>
    <row r="9763" spans="6:6">
      <c r="F9763" s="1926">
        <f t="shared" si="155"/>
        <v>13415736.9</v>
      </c>
    </row>
    <row r="9764" spans="6:6">
      <c r="F9764" s="1926">
        <f t="shared" si="155"/>
        <v>13415736.9</v>
      </c>
    </row>
    <row r="9765" spans="6:6">
      <c r="F9765" s="1926">
        <f t="shared" si="155"/>
        <v>13415736.9</v>
      </c>
    </row>
    <row r="9766" spans="6:6">
      <c r="F9766" s="1926">
        <f t="shared" si="155"/>
        <v>13415736.9</v>
      </c>
    </row>
    <row r="9767" spans="6:6">
      <c r="F9767" s="1926">
        <f t="shared" si="155"/>
        <v>13415736.9</v>
      </c>
    </row>
    <row r="9768" spans="6:6">
      <c r="F9768" s="1926">
        <f t="shared" si="155"/>
        <v>13415736.9</v>
      </c>
    </row>
    <row r="9769" spans="6:6">
      <c r="F9769" s="1926">
        <f t="shared" si="155"/>
        <v>13415736.9</v>
      </c>
    </row>
    <row r="9770" spans="6:6">
      <c r="F9770" s="1926">
        <f t="shared" si="155"/>
        <v>13415736.9</v>
      </c>
    </row>
    <row r="9771" spans="6:6">
      <c r="F9771" s="1926">
        <f t="shared" si="155"/>
        <v>13415736.9</v>
      </c>
    </row>
    <row r="9772" spans="6:6">
      <c r="F9772" s="1926">
        <f t="shared" si="155"/>
        <v>13415736.9</v>
      </c>
    </row>
    <row r="9773" spans="6:6">
      <c r="F9773" s="1926">
        <f t="shared" si="155"/>
        <v>13415736.9</v>
      </c>
    </row>
    <row r="9774" spans="6:6">
      <c r="F9774" s="1926">
        <f t="shared" si="155"/>
        <v>13415736.9</v>
      </c>
    </row>
    <row r="9775" spans="6:6">
      <c r="F9775" s="1926">
        <f t="shared" si="155"/>
        <v>13415736.9</v>
      </c>
    </row>
    <row r="9776" spans="6:6">
      <c r="F9776" s="1926">
        <f t="shared" si="155"/>
        <v>13415736.9</v>
      </c>
    </row>
    <row r="9777" spans="6:6">
      <c r="F9777" s="1926">
        <f t="shared" si="155"/>
        <v>13415736.9</v>
      </c>
    </row>
    <row r="9778" spans="6:6">
      <c r="F9778" s="1926">
        <f t="shared" si="155"/>
        <v>13415736.9</v>
      </c>
    </row>
    <row r="9779" spans="6:6">
      <c r="F9779" s="1926">
        <f t="shared" si="155"/>
        <v>13415736.9</v>
      </c>
    </row>
    <row r="9780" spans="6:6">
      <c r="F9780" s="1926">
        <f t="shared" si="155"/>
        <v>13415736.9</v>
      </c>
    </row>
    <row r="9781" spans="6:6">
      <c r="F9781" s="1926">
        <f t="shared" si="155"/>
        <v>13415736.9</v>
      </c>
    </row>
    <row r="9782" spans="6:6">
      <c r="F9782" s="1926">
        <f t="shared" si="155"/>
        <v>13415736.9</v>
      </c>
    </row>
    <row r="9783" spans="6:6">
      <c r="F9783" s="1926">
        <f t="shared" si="155"/>
        <v>13415736.9</v>
      </c>
    </row>
    <row r="9784" spans="6:6">
      <c r="F9784" s="1926">
        <f t="shared" si="155"/>
        <v>13415736.9</v>
      </c>
    </row>
    <row r="9785" spans="6:6">
      <c r="F9785" s="1926">
        <f t="shared" si="155"/>
        <v>13415736.9</v>
      </c>
    </row>
    <row r="9786" spans="6:6">
      <c r="F9786" s="1926">
        <f t="shared" si="155"/>
        <v>13415736.9</v>
      </c>
    </row>
    <row r="9787" spans="6:6">
      <c r="F9787" s="1926">
        <f t="shared" si="155"/>
        <v>13415736.9</v>
      </c>
    </row>
    <row r="9788" spans="6:6">
      <c r="F9788" s="1926">
        <f t="shared" si="155"/>
        <v>13415736.9</v>
      </c>
    </row>
    <row r="9789" spans="6:6">
      <c r="F9789" s="1926">
        <f t="shared" si="155"/>
        <v>13415736.9</v>
      </c>
    </row>
    <row r="9790" spans="6:6">
      <c r="F9790" s="1926">
        <f t="shared" si="155"/>
        <v>13415736.9</v>
      </c>
    </row>
    <row r="9791" spans="6:6">
      <c r="F9791" s="1926">
        <f t="shared" si="155"/>
        <v>13415736.9</v>
      </c>
    </row>
    <row r="9792" spans="6:6">
      <c r="F9792" s="1926">
        <f t="shared" si="155"/>
        <v>13415736.9</v>
      </c>
    </row>
    <row r="9793" spans="6:6">
      <c r="F9793" s="1926">
        <f t="shared" si="155"/>
        <v>13415736.9</v>
      </c>
    </row>
    <row r="9794" spans="6:6">
      <c r="F9794" s="1926">
        <f t="shared" si="155"/>
        <v>13415736.9</v>
      </c>
    </row>
    <row r="9795" spans="6:6">
      <c r="F9795" s="1926">
        <f t="shared" si="155"/>
        <v>13415736.9</v>
      </c>
    </row>
    <row r="9796" spans="6:6">
      <c r="F9796" s="1926">
        <f t="shared" si="155"/>
        <v>13415736.9</v>
      </c>
    </row>
    <row r="9797" spans="6:6">
      <c r="F9797" s="1926">
        <f t="shared" si="155"/>
        <v>13415736.9</v>
      </c>
    </row>
    <row r="9798" spans="6:6">
      <c r="F9798" s="1926">
        <f t="shared" si="155"/>
        <v>13415736.9</v>
      </c>
    </row>
    <row r="9799" spans="6:6">
      <c r="F9799" s="1926">
        <f t="shared" ref="F9799:F9862" si="156">F9798-E9799+D9799</f>
        <v>13415736.9</v>
      </c>
    </row>
    <row r="9800" spans="6:6">
      <c r="F9800" s="1926">
        <f t="shared" si="156"/>
        <v>13415736.9</v>
      </c>
    </row>
    <row r="9801" spans="6:6">
      <c r="F9801" s="1926">
        <f t="shared" si="156"/>
        <v>13415736.9</v>
      </c>
    </row>
    <row r="9802" spans="6:6">
      <c r="F9802" s="1926">
        <f t="shared" si="156"/>
        <v>13415736.9</v>
      </c>
    </row>
    <row r="9803" spans="6:6">
      <c r="F9803" s="1926">
        <f t="shared" si="156"/>
        <v>13415736.9</v>
      </c>
    </row>
    <row r="9804" spans="6:6">
      <c r="F9804" s="1926">
        <f t="shared" si="156"/>
        <v>13415736.9</v>
      </c>
    </row>
    <row r="9805" spans="6:6">
      <c r="F9805" s="1926">
        <f t="shared" si="156"/>
        <v>13415736.9</v>
      </c>
    </row>
    <row r="9806" spans="6:6">
      <c r="F9806" s="1926">
        <f t="shared" si="156"/>
        <v>13415736.9</v>
      </c>
    </row>
    <row r="9807" spans="6:6">
      <c r="F9807" s="1926">
        <f t="shared" si="156"/>
        <v>13415736.9</v>
      </c>
    </row>
    <row r="9808" spans="6:6">
      <c r="F9808" s="1926">
        <f t="shared" si="156"/>
        <v>13415736.9</v>
      </c>
    </row>
    <row r="9809" spans="6:6">
      <c r="F9809" s="1926">
        <f t="shared" si="156"/>
        <v>13415736.9</v>
      </c>
    </row>
    <row r="9810" spans="6:6">
      <c r="F9810" s="1926">
        <f t="shared" si="156"/>
        <v>13415736.9</v>
      </c>
    </row>
    <row r="9811" spans="6:6">
      <c r="F9811" s="1926">
        <f t="shared" si="156"/>
        <v>13415736.9</v>
      </c>
    </row>
    <row r="9812" spans="6:6">
      <c r="F9812" s="1926">
        <f t="shared" si="156"/>
        <v>13415736.9</v>
      </c>
    </row>
    <row r="9813" spans="6:6">
      <c r="F9813" s="1926">
        <f t="shared" si="156"/>
        <v>13415736.9</v>
      </c>
    </row>
    <row r="9814" spans="6:6">
      <c r="F9814" s="1926">
        <f t="shared" si="156"/>
        <v>13415736.9</v>
      </c>
    </row>
    <row r="9815" spans="6:6">
      <c r="F9815" s="1926">
        <f t="shared" si="156"/>
        <v>13415736.9</v>
      </c>
    </row>
    <row r="9816" spans="6:6">
      <c r="F9816" s="1926">
        <f t="shared" si="156"/>
        <v>13415736.9</v>
      </c>
    </row>
    <row r="9817" spans="6:6">
      <c r="F9817" s="1926">
        <f t="shared" si="156"/>
        <v>13415736.9</v>
      </c>
    </row>
    <row r="9818" spans="6:6">
      <c r="F9818" s="1926">
        <f t="shared" si="156"/>
        <v>13415736.9</v>
      </c>
    </row>
    <row r="9819" spans="6:6">
      <c r="F9819" s="1926">
        <f t="shared" si="156"/>
        <v>13415736.9</v>
      </c>
    </row>
    <row r="9820" spans="6:6">
      <c r="F9820" s="1926">
        <f t="shared" si="156"/>
        <v>13415736.9</v>
      </c>
    </row>
    <row r="9821" spans="6:6">
      <c r="F9821" s="1926">
        <f t="shared" si="156"/>
        <v>13415736.9</v>
      </c>
    </row>
    <row r="9822" spans="6:6">
      <c r="F9822" s="1926">
        <f t="shared" si="156"/>
        <v>13415736.9</v>
      </c>
    </row>
    <row r="9823" spans="6:6">
      <c r="F9823" s="1926">
        <f t="shared" si="156"/>
        <v>13415736.9</v>
      </c>
    </row>
    <row r="9824" spans="6:6">
      <c r="F9824" s="1926">
        <f t="shared" si="156"/>
        <v>13415736.9</v>
      </c>
    </row>
    <row r="9825" spans="6:6">
      <c r="F9825" s="1926">
        <f t="shared" si="156"/>
        <v>13415736.9</v>
      </c>
    </row>
    <row r="9826" spans="6:6">
      <c r="F9826" s="1926">
        <f t="shared" si="156"/>
        <v>13415736.9</v>
      </c>
    </row>
    <row r="9827" spans="6:6">
      <c r="F9827" s="1926">
        <f t="shared" si="156"/>
        <v>13415736.9</v>
      </c>
    </row>
    <row r="9828" spans="6:6">
      <c r="F9828" s="1926">
        <f t="shared" si="156"/>
        <v>13415736.9</v>
      </c>
    </row>
    <row r="9829" spans="6:6">
      <c r="F9829" s="1926">
        <f t="shared" si="156"/>
        <v>13415736.9</v>
      </c>
    </row>
    <row r="9830" spans="6:6">
      <c r="F9830" s="1926">
        <f t="shared" si="156"/>
        <v>13415736.9</v>
      </c>
    </row>
    <row r="9831" spans="6:6">
      <c r="F9831" s="1926">
        <f t="shared" si="156"/>
        <v>13415736.9</v>
      </c>
    </row>
    <row r="9832" spans="6:6">
      <c r="F9832" s="1926">
        <f t="shared" si="156"/>
        <v>13415736.9</v>
      </c>
    </row>
    <row r="9833" spans="6:6">
      <c r="F9833" s="1926">
        <f t="shared" si="156"/>
        <v>13415736.9</v>
      </c>
    </row>
    <row r="9834" spans="6:6">
      <c r="F9834" s="1926">
        <f t="shared" si="156"/>
        <v>13415736.9</v>
      </c>
    </row>
    <row r="9835" spans="6:6">
      <c r="F9835" s="1926">
        <f t="shared" si="156"/>
        <v>13415736.9</v>
      </c>
    </row>
    <row r="9836" spans="6:6">
      <c r="F9836" s="1926">
        <f t="shared" si="156"/>
        <v>13415736.9</v>
      </c>
    </row>
    <row r="9837" spans="6:6">
      <c r="F9837" s="1926">
        <f t="shared" si="156"/>
        <v>13415736.9</v>
      </c>
    </row>
    <row r="9838" spans="6:6">
      <c r="F9838" s="1926">
        <f t="shared" si="156"/>
        <v>13415736.9</v>
      </c>
    </row>
    <row r="9839" spans="6:6">
      <c r="F9839" s="1926">
        <f t="shared" si="156"/>
        <v>13415736.9</v>
      </c>
    </row>
    <row r="9840" spans="6:6">
      <c r="F9840" s="1926">
        <f t="shared" si="156"/>
        <v>13415736.9</v>
      </c>
    </row>
    <row r="9841" spans="6:6">
      <c r="F9841" s="1926">
        <f t="shared" si="156"/>
        <v>13415736.9</v>
      </c>
    </row>
    <row r="9842" spans="6:6">
      <c r="F9842" s="1926">
        <f t="shared" si="156"/>
        <v>13415736.9</v>
      </c>
    </row>
    <row r="9843" spans="6:6">
      <c r="F9843" s="1926">
        <f t="shared" si="156"/>
        <v>13415736.9</v>
      </c>
    </row>
    <row r="9844" spans="6:6">
      <c r="F9844" s="1926">
        <f t="shared" si="156"/>
        <v>13415736.9</v>
      </c>
    </row>
    <row r="9845" spans="6:6">
      <c r="F9845" s="1926">
        <f t="shared" si="156"/>
        <v>13415736.9</v>
      </c>
    </row>
    <row r="9846" spans="6:6">
      <c r="F9846" s="1926">
        <f t="shared" si="156"/>
        <v>13415736.9</v>
      </c>
    </row>
    <row r="9847" spans="6:6">
      <c r="F9847" s="1926">
        <f t="shared" si="156"/>
        <v>13415736.9</v>
      </c>
    </row>
    <row r="9848" spans="6:6">
      <c r="F9848" s="1926">
        <f t="shared" si="156"/>
        <v>13415736.9</v>
      </c>
    </row>
    <row r="9849" spans="6:6">
      <c r="F9849" s="1926">
        <f t="shared" si="156"/>
        <v>13415736.9</v>
      </c>
    </row>
    <row r="9850" spans="6:6">
      <c r="F9850" s="1926">
        <f t="shared" si="156"/>
        <v>13415736.9</v>
      </c>
    </row>
    <row r="9851" spans="6:6">
      <c r="F9851" s="1926">
        <f t="shared" si="156"/>
        <v>13415736.9</v>
      </c>
    </row>
    <row r="9852" spans="6:6">
      <c r="F9852" s="1926">
        <f t="shared" si="156"/>
        <v>13415736.9</v>
      </c>
    </row>
    <row r="9853" spans="6:6">
      <c r="F9853" s="1926">
        <f t="shared" si="156"/>
        <v>13415736.9</v>
      </c>
    </row>
    <row r="9854" spans="6:6">
      <c r="F9854" s="1926">
        <f t="shared" si="156"/>
        <v>13415736.9</v>
      </c>
    </row>
    <row r="9855" spans="6:6">
      <c r="F9855" s="1926">
        <f t="shared" si="156"/>
        <v>13415736.9</v>
      </c>
    </row>
    <row r="9856" spans="6:6">
      <c r="F9856" s="1926">
        <f t="shared" si="156"/>
        <v>13415736.9</v>
      </c>
    </row>
    <row r="9857" spans="6:6">
      <c r="F9857" s="1926">
        <f t="shared" si="156"/>
        <v>13415736.9</v>
      </c>
    </row>
    <row r="9858" spans="6:6">
      <c r="F9858" s="1926">
        <f t="shared" si="156"/>
        <v>13415736.9</v>
      </c>
    </row>
    <row r="9859" spans="6:6">
      <c r="F9859" s="1926">
        <f t="shared" si="156"/>
        <v>13415736.9</v>
      </c>
    </row>
    <row r="9860" spans="6:6">
      <c r="F9860" s="1926">
        <f t="shared" si="156"/>
        <v>13415736.9</v>
      </c>
    </row>
    <row r="9861" spans="6:6">
      <c r="F9861" s="1926">
        <f t="shared" si="156"/>
        <v>13415736.9</v>
      </c>
    </row>
    <row r="9862" spans="6:6">
      <c r="F9862" s="1926">
        <f t="shared" si="156"/>
        <v>13415736.9</v>
      </c>
    </row>
    <row r="9863" spans="6:6">
      <c r="F9863" s="1926">
        <f t="shared" ref="F9863:F9926" si="157">F9862-E9863+D9863</f>
        <v>13415736.9</v>
      </c>
    </row>
    <row r="9864" spans="6:6">
      <c r="F9864" s="1926">
        <f t="shared" si="157"/>
        <v>13415736.9</v>
      </c>
    </row>
    <row r="9865" spans="6:6">
      <c r="F9865" s="1926">
        <f t="shared" si="157"/>
        <v>13415736.9</v>
      </c>
    </row>
    <row r="9866" spans="6:6">
      <c r="F9866" s="1926">
        <f t="shared" si="157"/>
        <v>13415736.9</v>
      </c>
    </row>
    <row r="9867" spans="6:6">
      <c r="F9867" s="1926">
        <f t="shared" si="157"/>
        <v>13415736.9</v>
      </c>
    </row>
    <row r="9868" spans="6:6">
      <c r="F9868" s="1926">
        <f t="shared" si="157"/>
        <v>13415736.9</v>
      </c>
    </row>
    <row r="9869" spans="6:6">
      <c r="F9869" s="1926">
        <f t="shared" si="157"/>
        <v>13415736.9</v>
      </c>
    </row>
    <row r="9870" spans="6:6">
      <c r="F9870" s="1926">
        <f t="shared" si="157"/>
        <v>13415736.9</v>
      </c>
    </row>
    <row r="9871" spans="6:6">
      <c r="F9871" s="1926">
        <f t="shared" si="157"/>
        <v>13415736.9</v>
      </c>
    </row>
    <row r="9872" spans="6:6">
      <c r="F9872" s="1926">
        <f t="shared" si="157"/>
        <v>13415736.9</v>
      </c>
    </row>
    <row r="9873" spans="6:6">
      <c r="F9873" s="1926">
        <f t="shared" si="157"/>
        <v>13415736.9</v>
      </c>
    </row>
    <row r="9874" spans="6:6">
      <c r="F9874" s="1926">
        <f t="shared" si="157"/>
        <v>13415736.9</v>
      </c>
    </row>
    <row r="9875" spans="6:6">
      <c r="F9875" s="1926">
        <f t="shared" si="157"/>
        <v>13415736.9</v>
      </c>
    </row>
    <row r="9876" spans="6:6">
      <c r="F9876" s="1926">
        <f t="shared" si="157"/>
        <v>13415736.9</v>
      </c>
    </row>
    <row r="9877" spans="6:6">
      <c r="F9877" s="1926">
        <f t="shared" si="157"/>
        <v>13415736.9</v>
      </c>
    </row>
    <row r="9878" spans="6:6">
      <c r="F9878" s="1926">
        <f t="shared" si="157"/>
        <v>13415736.9</v>
      </c>
    </row>
    <row r="9879" spans="6:6">
      <c r="F9879" s="1926">
        <f t="shared" si="157"/>
        <v>13415736.9</v>
      </c>
    </row>
    <row r="9880" spans="6:6">
      <c r="F9880" s="1926">
        <f t="shared" si="157"/>
        <v>13415736.9</v>
      </c>
    </row>
    <row r="9881" spans="6:6">
      <c r="F9881" s="1926">
        <f t="shared" si="157"/>
        <v>13415736.9</v>
      </c>
    </row>
    <row r="9882" spans="6:6">
      <c r="F9882" s="1926">
        <f t="shared" si="157"/>
        <v>13415736.9</v>
      </c>
    </row>
    <row r="9883" spans="6:6">
      <c r="F9883" s="1926">
        <f t="shared" si="157"/>
        <v>13415736.9</v>
      </c>
    </row>
    <row r="9884" spans="6:6">
      <c r="F9884" s="1926">
        <f t="shared" si="157"/>
        <v>13415736.9</v>
      </c>
    </row>
    <row r="9885" spans="6:6">
      <c r="F9885" s="1926">
        <f t="shared" si="157"/>
        <v>13415736.9</v>
      </c>
    </row>
    <row r="9886" spans="6:6">
      <c r="F9886" s="1926">
        <f t="shared" si="157"/>
        <v>13415736.9</v>
      </c>
    </row>
    <row r="9887" spans="6:6">
      <c r="F9887" s="1926">
        <f t="shared" si="157"/>
        <v>13415736.9</v>
      </c>
    </row>
    <row r="9888" spans="6:6">
      <c r="F9888" s="1926">
        <f t="shared" si="157"/>
        <v>13415736.9</v>
      </c>
    </row>
    <row r="9889" spans="6:6">
      <c r="F9889" s="1926">
        <f t="shared" si="157"/>
        <v>13415736.9</v>
      </c>
    </row>
    <row r="9890" spans="6:6">
      <c r="F9890" s="1926">
        <f t="shared" si="157"/>
        <v>13415736.9</v>
      </c>
    </row>
    <row r="9891" spans="6:6">
      <c r="F9891" s="1926">
        <f t="shared" si="157"/>
        <v>13415736.9</v>
      </c>
    </row>
    <row r="9892" spans="6:6">
      <c r="F9892" s="1926">
        <f t="shared" si="157"/>
        <v>13415736.9</v>
      </c>
    </row>
    <row r="9893" spans="6:6">
      <c r="F9893" s="1926">
        <f t="shared" si="157"/>
        <v>13415736.9</v>
      </c>
    </row>
    <row r="9894" spans="6:6">
      <c r="F9894" s="1926">
        <f t="shared" si="157"/>
        <v>13415736.9</v>
      </c>
    </row>
    <row r="9895" spans="6:6">
      <c r="F9895" s="1926">
        <f t="shared" si="157"/>
        <v>13415736.9</v>
      </c>
    </row>
    <row r="9896" spans="6:6">
      <c r="F9896" s="1926">
        <f t="shared" si="157"/>
        <v>13415736.9</v>
      </c>
    </row>
    <row r="9897" spans="6:6">
      <c r="F9897" s="1926">
        <f t="shared" si="157"/>
        <v>13415736.9</v>
      </c>
    </row>
    <row r="9898" spans="6:6">
      <c r="F9898" s="1926">
        <f t="shared" si="157"/>
        <v>13415736.9</v>
      </c>
    </row>
    <row r="9899" spans="6:6">
      <c r="F9899" s="1926">
        <f t="shared" si="157"/>
        <v>13415736.9</v>
      </c>
    </row>
    <row r="9900" spans="6:6">
      <c r="F9900" s="1926">
        <f t="shared" si="157"/>
        <v>13415736.9</v>
      </c>
    </row>
    <row r="9901" spans="6:6">
      <c r="F9901" s="1926">
        <f t="shared" si="157"/>
        <v>13415736.9</v>
      </c>
    </row>
    <row r="9902" spans="6:6">
      <c r="F9902" s="1926">
        <f t="shared" si="157"/>
        <v>13415736.9</v>
      </c>
    </row>
    <row r="9903" spans="6:6">
      <c r="F9903" s="1926">
        <f t="shared" si="157"/>
        <v>13415736.9</v>
      </c>
    </row>
    <row r="9904" spans="6:6">
      <c r="F9904" s="1926">
        <f t="shared" si="157"/>
        <v>13415736.9</v>
      </c>
    </row>
    <row r="9905" spans="6:6">
      <c r="F9905" s="1926">
        <f t="shared" si="157"/>
        <v>13415736.9</v>
      </c>
    </row>
    <row r="9906" spans="6:6">
      <c r="F9906" s="1926">
        <f t="shared" si="157"/>
        <v>13415736.9</v>
      </c>
    </row>
    <row r="9907" spans="6:6">
      <c r="F9907" s="1926">
        <f t="shared" si="157"/>
        <v>13415736.9</v>
      </c>
    </row>
    <row r="9908" spans="6:6">
      <c r="F9908" s="1926">
        <f t="shared" si="157"/>
        <v>13415736.9</v>
      </c>
    </row>
    <row r="9909" spans="6:6">
      <c r="F9909" s="1926">
        <f t="shared" si="157"/>
        <v>13415736.9</v>
      </c>
    </row>
    <row r="9910" spans="6:6">
      <c r="F9910" s="1926">
        <f t="shared" si="157"/>
        <v>13415736.9</v>
      </c>
    </row>
    <row r="9911" spans="6:6">
      <c r="F9911" s="1926">
        <f t="shared" si="157"/>
        <v>13415736.9</v>
      </c>
    </row>
    <row r="9912" spans="6:6">
      <c r="F9912" s="1926">
        <f t="shared" si="157"/>
        <v>13415736.9</v>
      </c>
    </row>
    <row r="9913" spans="6:6">
      <c r="F9913" s="1926">
        <f t="shared" si="157"/>
        <v>13415736.9</v>
      </c>
    </row>
    <row r="9914" spans="6:6">
      <c r="F9914" s="1926">
        <f t="shared" si="157"/>
        <v>13415736.9</v>
      </c>
    </row>
    <row r="9915" spans="6:6">
      <c r="F9915" s="1926">
        <f t="shared" si="157"/>
        <v>13415736.9</v>
      </c>
    </row>
    <row r="9916" spans="6:6">
      <c r="F9916" s="1926">
        <f t="shared" si="157"/>
        <v>13415736.9</v>
      </c>
    </row>
    <row r="9917" spans="6:6">
      <c r="F9917" s="1926">
        <f t="shared" si="157"/>
        <v>13415736.9</v>
      </c>
    </row>
    <row r="9918" spans="6:6">
      <c r="F9918" s="1926">
        <f t="shared" si="157"/>
        <v>13415736.9</v>
      </c>
    </row>
    <row r="9919" spans="6:6">
      <c r="F9919" s="1926">
        <f t="shared" si="157"/>
        <v>13415736.9</v>
      </c>
    </row>
    <row r="9920" spans="6:6">
      <c r="F9920" s="1926">
        <f t="shared" si="157"/>
        <v>13415736.9</v>
      </c>
    </row>
    <row r="9921" spans="6:6">
      <c r="F9921" s="1926">
        <f t="shared" si="157"/>
        <v>13415736.9</v>
      </c>
    </row>
    <row r="9922" spans="6:6">
      <c r="F9922" s="1926">
        <f t="shared" si="157"/>
        <v>13415736.9</v>
      </c>
    </row>
    <row r="9923" spans="6:6">
      <c r="F9923" s="1926">
        <f t="shared" si="157"/>
        <v>13415736.9</v>
      </c>
    </row>
    <row r="9924" spans="6:6">
      <c r="F9924" s="1926">
        <f t="shared" si="157"/>
        <v>13415736.9</v>
      </c>
    </row>
    <row r="9925" spans="6:6">
      <c r="F9925" s="1926">
        <f t="shared" si="157"/>
        <v>13415736.9</v>
      </c>
    </row>
    <row r="9926" spans="6:6">
      <c r="F9926" s="1926">
        <f t="shared" si="157"/>
        <v>13415736.9</v>
      </c>
    </row>
    <row r="9927" spans="6:6">
      <c r="F9927" s="1926">
        <f t="shared" ref="F9927:F9990" si="158">F9926-E9927+D9927</f>
        <v>13415736.9</v>
      </c>
    </row>
    <row r="9928" spans="6:6">
      <c r="F9928" s="1926">
        <f t="shared" si="158"/>
        <v>13415736.9</v>
      </c>
    </row>
    <row r="9929" spans="6:6">
      <c r="F9929" s="1926">
        <f t="shared" si="158"/>
        <v>13415736.9</v>
      </c>
    </row>
    <row r="9930" spans="6:6">
      <c r="F9930" s="1926">
        <f t="shared" si="158"/>
        <v>13415736.9</v>
      </c>
    </row>
    <row r="9931" spans="6:6">
      <c r="F9931" s="1926">
        <f t="shared" si="158"/>
        <v>13415736.9</v>
      </c>
    </row>
    <row r="9932" spans="6:6">
      <c r="F9932" s="1926">
        <f t="shared" si="158"/>
        <v>13415736.9</v>
      </c>
    </row>
    <row r="9933" spans="6:6">
      <c r="F9933" s="1926">
        <f t="shared" si="158"/>
        <v>13415736.9</v>
      </c>
    </row>
    <row r="9934" spans="6:6">
      <c r="F9934" s="1926">
        <f t="shared" si="158"/>
        <v>13415736.9</v>
      </c>
    </row>
    <row r="9935" spans="6:6">
      <c r="F9935" s="1926">
        <f t="shared" si="158"/>
        <v>13415736.9</v>
      </c>
    </row>
    <row r="9936" spans="6:6">
      <c r="F9936" s="1926">
        <f t="shared" si="158"/>
        <v>13415736.9</v>
      </c>
    </row>
    <row r="9937" spans="6:6">
      <c r="F9937" s="1926">
        <f t="shared" si="158"/>
        <v>13415736.9</v>
      </c>
    </row>
    <row r="9938" spans="6:6">
      <c r="F9938" s="1926">
        <f t="shared" si="158"/>
        <v>13415736.9</v>
      </c>
    </row>
    <row r="9939" spans="6:6">
      <c r="F9939" s="1926">
        <f t="shared" si="158"/>
        <v>13415736.9</v>
      </c>
    </row>
    <row r="9940" spans="6:6">
      <c r="F9940" s="1926">
        <f t="shared" si="158"/>
        <v>13415736.9</v>
      </c>
    </row>
    <row r="9941" spans="6:6">
      <c r="F9941" s="1926">
        <f t="shared" si="158"/>
        <v>13415736.9</v>
      </c>
    </row>
    <row r="9942" spans="6:6">
      <c r="F9942" s="1926">
        <f t="shared" si="158"/>
        <v>13415736.9</v>
      </c>
    </row>
    <row r="9943" spans="6:6">
      <c r="F9943" s="1926">
        <f t="shared" si="158"/>
        <v>13415736.9</v>
      </c>
    </row>
    <row r="9944" spans="6:6">
      <c r="F9944" s="1926">
        <f t="shared" si="158"/>
        <v>13415736.9</v>
      </c>
    </row>
    <row r="9945" spans="6:6">
      <c r="F9945" s="1926">
        <f t="shared" si="158"/>
        <v>13415736.9</v>
      </c>
    </row>
    <row r="9946" spans="6:6">
      <c r="F9946" s="1926">
        <f t="shared" si="158"/>
        <v>13415736.9</v>
      </c>
    </row>
    <row r="9947" spans="6:6">
      <c r="F9947" s="1926">
        <f t="shared" si="158"/>
        <v>13415736.9</v>
      </c>
    </row>
    <row r="9948" spans="6:6">
      <c r="F9948" s="1926">
        <f t="shared" si="158"/>
        <v>13415736.9</v>
      </c>
    </row>
    <row r="9949" spans="6:6">
      <c r="F9949" s="1926">
        <f t="shared" si="158"/>
        <v>13415736.9</v>
      </c>
    </row>
    <row r="9950" spans="6:6">
      <c r="F9950" s="1926">
        <f t="shared" si="158"/>
        <v>13415736.9</v>
      </c>
    </row>
    <row r="9951" spans="6:6">
      <c r="F9951" s="1926">
        <f t="shared" si="158"/>
        <v>13415736.9</v>
      </c>
    </row>
    <row r="9952" spans="6:6">
      <c r="F9952" s="1926">
        <f t="shared" si="158"/>
        <v>13415736.9</v>
      </c>
    </row>
    <row r="9953" spans="6:6">
      <c r="F9953" s="1926">
        <f t="shared" si="158"/>
        <v>13415736.9</v>
      </c>
    </row>
    <row r="9954" spans="6:6">
      <c r="F9954" s="1926">
        <f t="shared" si="158"/>
        <v>13415736.9</v>
      </c>
    </row>
    <row r="9955" spans="6:6">
      <c r="F9955" s="1926">
        <f t="shared" si="158"/>
        <v>13415736.9</v>
      </c>
    </row>
    <row r="9956" spans="6:6">
      <c r="F9956" s="1926">
        <f t="shared" si="158"/>
        <v>13415736.9</v>
      </c>
    </row>
    <row r="9957" spans="6:6">
      <c r="F9957" s="1926">
        <f t="shared" si="158"/>
        <v>13415736.9</v>
      </c>
    </row>
    <row r="9958" spans="6:6">
      <c r="F9958" s="1926">
        <f t="shared" si="158"/>
        <v>13415736.9</v>
      </c>
    </row>
    <row r="9959" spans="6:6">
      <c r="F9959" s="1926">
        <f t="shared" si="158"/>
        <v>13415736.9</v>
      </c>
    </row>
    <row r="9960" spans="6:6">
      <c r="F9960" s="1926">
        <f t="shared" si="158"/>
        <v>13415736.9</v>
      </c>
    </row>
    <row r="9961" spans="6:6">
      <c r="F9961" s="1926">
        <f t="shared" si="158"/>
        <v>13415736.9</v>
      </c>
    </row>
    <row r="9962" spans="6:6">
      <c r="F9962" s="1926">
        <f t="shared" si="158"/>
        <v>13415736.9</v>
      </c>
    </row>
    <row r="9963" spans="6:6">
      <c r="F9963" s="1926">
        <f t="shared" si="158"/>
        <v>13415736.9</v>
      </c>
    </row>
    <row r="9964" spans="6:6">
      <c r="F9964" s="1926">
        <f t="shared" si="158"/>
        <v>13415736.9</v>
      </c>
    </row>
    <row r="9965" spans="6:6">
      <c r="F9965" s="1926">
        <f t="shared" si="158"/>
        <v>13415736.9</v>
      </c>
    </row>
    <row r="9966" spans="6:6">
      <c r="F9966" s="1926">
        <f t="shared" si="158"/>
        <v>13415736.9</v>
      </c>
    </row>
    <row r="9967" spans="6:6">
      <c r="F9967" s="1926">
        <f t="shared" si="158"/>
        <v>13415736.9</v>
      </c>
    </row>
    <row r="9968" spans="6:6">
      <c r="F9968" s="1926">
        <f t="shared" si="158"/>
        <v>13415736.9</v>
      </c>
    </row>
    <row r="9969" spans="6:6">
      <c r="F9969" s="1926">
        <f t="shared" si="158"/>
        <v>13415736.9</v>
      </c>
    </row>
    <row r="9970" spans="6:6">
      <c r="F9970" s="1926">
        <f t="shared" si="158"/>
        <v>13415736.9</v>
      </c>
    </row>
    <row r="9971" spans="6:6">
      <c r="F9971" s="1926">
        <f t="shared" si="158"/>
        <v>13415736.9</v>
      </c>
    </row>
    <row r="9972" spans="6:6">
      <c r="F9972" s="1926">
        <f t="shared" si="158"/>
        <v>13415736.9</v>
      </c>
    </row>
    <row r="9973" spans="6:6">
      <c r="F9973" s="1926">
        <f t="shared" si="158"/>
        <v>13415736.9</v>
      </c>
    </row>
    <row r="9974" spans="6:6">
      <c r="F9974" s="1926">
        <f t="shared" si="158"/>
        <v>13415736.9</v>
      </c>
    </row>
    <row r="9975" spans="6:6">
      <c r="F9975" s="1926">
        <f t="shared" si="158"/>
        <v>13415736.9</v>
      </c>
    </row>
    <row r="9976" spans="6:6">
      <c r="F9976" s="1926">
        <f t="shared" si="158"/>
        <v>13415736.9</v>
      </c>
    </row>
    <row r="9977" spans="6:6">
      <c r="F9977" s="1926">
        <f t="shared" si="158"/>
        <v>13415736.9</v>
      </c>
    </row>
    <row r="9978" spans="6:6">
      <c r="F9978" s="1926">
        <f t="shared" si="158"/>
        <v>13415736.9</v>
      </c>
    </row>
    <row r="9979" spans="6:6">
      <c r="F9979" s="1926">
        <f t="shared" si="158"/>
        <v>13415736.9</v>
      </c>
    </row>
    <row r="9980" spans="6:6">
      <c r="F9980" s="1926">
        <f t="shared" si="158"/>
        <v>13415736.9</v>
      </c>
    </row>
    <row r="9981" spans="6:6">
      <c r="F9981" s="1926">
        <f t="shared" si="158"/>
        <v>13415736.9</v>
      </c>
    </row>
    <row r="9982" spans="6:6">
      <c r="F9982" s="1926">
        <f t="shared" si="158"/>
        <v>13415736.9</v>
      </c>
    </row>
    <row r="9983" spans="6:6">
      <c r="F9983" s="1926">
        <f t="shared" si="158"/>
        <v>13415736.9</v>
      </c>
    </row>
    <row r="9984" spans="6:6">
      <c r="F9984" s="1926">
        <f t="shared" si="158"/>
        <v>13415736.9</v>
      </c>
    </row>
    <row r="9985" spans="6:6">
      <c r="F9985" s="1926">
        <f t="shared" si="158"/>
        <v>13415736.9</v>
      </c>
    </row>
    <row r="9986" spans="6:6">
      <c r="F9986" s="1926">
        <f t="shared" si="158"/>
        <v>13415736.9</v>
      </c>
    </row>
    <row r="9987" spans="6:6">
      <c r="F9987" s="1926">
        <f t="shared" si="158"/>
        <v>13415736.9</v>
      </c>
    </row>
    <row r="9988" spans="6:6">
      <c r="F9988" s="1926">
        <f t="shared" si="158"/>
        <v>13415736.9</v>
      </c>
    </row>
    <row r="9989" spans="6:6">
      <c r="F9989" s="1926">
        <f t="shared" si="158"/>
        <v>13415736.9</v>
      </c>
    </row>
    <row r="9990" spans="6:6">
      <c r="F9990" s="1926">
        <f t="shared" si="158"/>
        <v>13415736.9</v>
      </c>
    </row>
    <row r="9991" spans="6:6">
      <c r="F9991" s="1926">
        <f t="shared" ref="F9991:F10054" si="159">F9990-E9991+D9991</f>
        <v>13415736.9</v>
      </c>
    </row>
    <row r="9992" spans="6:6">
      <c r="F9992" s="1926">
        <f t="shared" si="159"/>
        <v>13415736.9</v>
      </c>
    </row>
    <row r="9993" spans="6:6">
      <c r="F9993" s="1926">
        <f t="shared" si="159"/>
        <v>13415736.9</v>
      </c>
    </row>
    <row r="9994" spans="6:6">
      <c r="F9994" s="1926">
        <f t="shared" si="159"/>
        <v>13415736.9</v>
      </c>
    </row>
    <row r="9995" spans="6:6">
      <c r="F9995" s="1926">
        <f t="shared" si="159"/>
        <v>13415736.9</v>
      </c>
    </row>
    <row r="9996" spans="6:6">
      <c r="F9996" s="1926">
        <f t="shared" si="159"/>
        <v>13415736.9</v>
      </c>
    </row>
    <row r="9997" spans="6:6">
      <c r="F9997" s="1926">
        <f t="shared" si="159"/>
        <v>13415736.9</v>
      </c>
    </row>
    <row r="9998" spans="6:6">
      <c r="F9998" s="1926">
        <f t="shared" si="159"/>
        <v>13415736.9</v>
      </c>
    </row>
    <row r="9999" spans="6:6">
      <c r="F9999" s="1926">
        <f t="shared" si="159"/>
        <v>13415736.9</v>
      </c>
    </row>
    <row r="10000" spans="6:6">
      <c r="F10000" s="1926">
        <f t="shared" si="159"/>
        <v>13415736.9</v>
      </c>
    </row>
    <row r="10001" spans="6:6">
      <c r="F10001" s="1926">
        <f t="shared" si="159"/>
        <v>13415736.9</v>
      </c>
    </row>
    <row r="10002" spans="6:6">
      <c r="F10002" s="1926">
        <f t="shared" si="159"/>
        <v>13415736.9</v>
      </c>
    </row>
    <row r="10003" spans="6:6">
      <c r="F10003" s="1926">
        <f t="shared" si="159"/>
        <v>13415736.9</v>
      </c>
    </row>
    <row r="10004" spans="6:6">
      <c r="F10004" s="1926">
        <f t="shared" si="159"/>
        <v>13415736.9</v>
      </c>
    </row>
    <row r="10005" spans="6:6">
      <c r="F10005" s="1926">
        <f t="shared" si="159"/>
        <v>13415736.9</v>
      </c>
    </row>
    <row r="10006" spans="6:6">
      <c r="F10006" s="1926">
        <f t="shared" si="159"/>
        <v>13415736.9</v>
      </c>
    </row>
    <row r="10007" spans="6:6">
      <c r="F10007" s="1926">
        <f t="shared" si="159"/>
        <v>13415736.9</v>
      </c>
    </row>
    <row r="10008" spans="6:6">
      <c r="F10008" s="1926">
        <f t="shared" si="159"/>
        <v>13415736.9</v>
      </c>
    </row>
    <row r="10009" spans="6:6">
      <c r="F10009" s="1926">
        <f t="shared" si="159"/>
        <v>13415736.9</v>
      </c>
    </row>
    <row r="10010" spans="6:6">
      <c r="F10010" s="1926">
        <f t="shared" si="159"/>
        <v>13415736.9</v>
      </c>
    </row>
    <row r="10011" spans="6:6">
      <c r="F10011" s="1926">
        <f t="shared" si="159"/>
        <v>13415736.9</v>
      </c>
    </row>
    <row r="10012" spans="6:6">
      <c r="F10012" s="1926">
        <f t="shared" si="159"/>
        <v>13415736.9</v>
      </c>
    </row>
    <row r="10013" spans="6:6">
      <c r="F10013" s="1926">
        <f t="shared" si="159"/>
        <v>13415736.9</v>
      </c>
    </row>
    <row r="10014" spans="6:6">
      <c r="F10014" s="1926">
        <f t="shared" si="159"/>
        <v>13415736.9</v>
      </c>
    </row>
    <row r="10015" spans="6:6">
      <c r="F10015" s="1926">
        <f t="shared" si="159"/>
        <v>13415736.9</v>
      </c>
    </row>
    <row r="10016" spans="6:6">
      <c r="F10016" s="1926">
        <f t="shared" si="159"/>
        <v>13415736.9</v>
      </c>
    </row>
    <row r="10017" spans="6:6">
      <c r="F10017" s="1926">
        <f t="shared" si="159"/>
        <v>13415736.9</v>
      </c>
    </row>
    <row r="10018" spans="6:6">
      <c r="F10018" s="1926">
        <f t="shared" si="159"/>
        <v>13415736.9</v>
      </c>
    </row>
    <row r="10019" spans="6:6">
      <c r="F10019" s="1926">
        <f t="shared" si="159"/>
        <v>13415736.9</v>
      </c>
    </row>
    <row r="10020" spans="6:6">
      <c r="F10020" s="1926">
        <f t="shared" si="159"/>
        <v>13415736.9</v>
      </c>
    </row>
    <row r="10021" spans="6:6">
      <c r="F10021" s="1926">
        <f t="shared" si="159"/>
        <v>13415736.9</v>
      </c>
    </row>
    <row r="10022" spans="6:6">
      <c r="F10022" s="1926">
        <f t="shared" si="159"/>
        <v>13415736.9</v>
      </c>
    </row>
    <row r="10023" spans="6:6">
      <c r="F10023" s="1926">
        <f t="shared" si="159"/>
        <v>13415736.9</v>
      </c>
    </row>
    <row r="10024" spans="6:6">
      <c r="F10024" s="1926">
        <f t="shared" si="159"/>
        <v>13415736.9</v>
      </c>
    </row>
    <row r="10025" spans="6:6">
      <c r="F10025" s="1926">
        <f t="shared" si="159"/>
        <v>13415736.9</v>
      </c>
    </row>
    <row r="10026" spans="6:6">
      <c r="F10026" s="1926">
        <f t="shared" si="159"/>
        <v>13415736.9</v>
      </c>
    </row>
    <row r="10027" spans="6:6">
      <c r="F10027" s="1926">
        <f t="shared" si="159"/>
        <v>13415736.9</v>
      </c>
    </row>
    <row r="10028" spans="6:6">
      <c r="F10028" s="1926">
        <f t="shared" si="159"/>
        <v>13415736.9</v>
      </c>
    </row>
    <row r="10029" spans="6:6">
      <c r="F10029" s="1926">
        <f t="shared" si="159"/>
        <v>13415736.9</v>
      </c>
    </row>
    <row r="10030" spans="6:6">
      <c r="F10030" s="1926">
        <f t="shared" si="159"/>
        <v>13415736.9</v>
      </c>
    </row>
    <row r="10031" spans="6:6">
      <c r="F10031" s="1926">
        <f t="shared" si="159"/>
        <v>13415736.9</v>
      </c>
    </row>
    <row r="10032" spans="6:6">
      <c r="F10032" s="1926">
        <f t="shared" si="159"/>
        <v>13415736.9</v>
      </c>
    </row>
    <row r="10033" spans="6:6">
      <c r="F10033" s="1926">
        <f t="shared" si="159"/>
        <v>13415736.9</v>
      </c>
    </row>
    <row r="10034" spans="6:6">
      <c r="F10034" s="1926">
        <f t="shared" si="159"/>
        <v>13415736.9</v>
      </c>
    </row>
    <row r="10035" spans="6:6">
      <c r="F10035" s="1926">
        <f t="shared" si="159"/>
        <v>13415736.9</v>
      </c>
    </row>
    <row r="10036" spans="6:6">
      <c r="F10036" s="1926">
        <f t="shared" si="159"/>
        <v>13415736.9</v>
      </c>
    </row>
    <row r="10037" spans="6:6">
      <c r="F10037" s="1926">
        <f t="shared" si="159"/>
        <v>13415736.9</v>
      </c>
    </row>
    <row r="10038" spans="6:6">
      <c r="F10038" s="1926">
        <f t="shared" si="159"/>
        <v>13415736.9</v>
      </c>
    </row>
    <row r="10039" spans="6:6">
      <c r="F10039" s="1926">
        <f t="shared" si="159"/>
        <v>13415736.9</v>
      </c>
    </row>
    <row r="10040" spans="6:6">
      <c r="F10040" s="1926">
        <f t="shared" si="159"/>
        <v>13415736.9</v>
      </c>
    </row>
    <row r="10041" spans="6:6">
      <c r="F10041" s="1926">
        <f t="shared" si="159"/>
        <v>13415736.9</v>
      </c>
    </row>
    <row r="10042" spans="6:6">
      <c r="F10042" s="1926">
        <f t="shared" si="159"/>
        <v>13415736.9</v>
      </c>
    </row>
    <row r="10043" spans="6:6">
      <c r="F10043" s="1926">
        <f t="shared" si="159"/>
        <v>13415736.9</v>
      </c>
    </row>
    <row r="10044" spans="6:6">
      <c r="F10044" s="1926">
        <f t="shared" si="159"/>
        <v>13415736.9</v>
      </c>
    </row>
    <row r="10045" spans="6:6">
      <c r="F10045" s="1926">
        <f t="shared" si="159"/>
        <v>13415736.9</v>
      </c>
    </row>
    <row r="10046" spans="6:6">
      <c r="F10046" s="1926">
        <f t="shared" si="159"/>
        <v>13415736.9</v>
      </c>
    </row>
    <row r="10047" spans="6:6">
      <c r="F10047" s="1926">
        <f t="shared" si="159"/>
        <v>13415736.9</v>
      </c>
    </row>
    <row r="10048" spans="6:6">
      <c r="F10048" s="1926">
        <f t="shared" si="159"/>
        <v>13415736.9</v>
      </c>
    </row>
    <row r="10049" spans="6:6">
      <c r="F10049" s="1926">
        <f t="shared" si="159"/>
        <v>13415736.9</v>
      </c>
    </row>
    <row r="10050" spans="6:6">
      <c r="F10050" s="1926">
        <f t="shared" si="159"/>
        <v>13415736.9</v>
      </c>
    </row>
    <row r="10051" spans="6:6">
      <c r="F10051" s="1926">
        <f t="shared" si="159"/>
        <v>13415736.9</v>
      </c>
    </row>
    <row r="10052" spans="6:6">
      <c r="F10052" s="1926">
        <f t="shared" si="159"/>
        <v>13415736.9</v>
      </c>
    </row>
    <row r="10053" spans="6:6">
      <c r="F10053" s="1926">
        <f t="shared" si="159"/>
        <v>13415736.9</v>
      </c>
    </row>
    <row r="10054" spans="6:6">
      <c r="F10054" s="1926">
        <f t="shared" si="159"/>
        <v>13415736.9</v>
      </c>
    </row>
    <row r="10055" spans="6:6">
      <c r="F10055" s="1926">
        <f t="shared" ref="F10055:F10118" si="160">F10054-E10055+D10055</f>
        <v>13415736.9</v>
      </c>
    </row>
    <row r="10056" spans="6:6">
      <c r="F10056" s="1926">
        <f t="shared" si="160"/>
        <v>13415736.9</v>
      </c>
    </row>
    <row r="10057" spans="6:6">
      <c r="F10057" s="1926">
        <f t="shared" si="160"/>
        <v>13415736.9</v>
      </c>
    </row>
    <row r="10058" spans="6:6">
      <c r="F10058" s="1926">
        <f t="shared" si="160"/>
        <v>13415736.9</v>
      </c>
    </row>
    <row r="10059" spans="6:6">
      <c r="F10059" s="1926">
        <f t="shared" si="160"/>
        <v>13415736.9</v>
      </c>
    </row>
    <row r="10060" spans="6:6">
      <c r="F10060" s="1926">
        <f t="shared" si="160"/>
        <v>13415736.9</v>
      </c>
    </row>
    <row r="10061" spans="6:6">
      <c r="F10061" s="1926">
        <f t="shared" si="160"/>
        <v>13415736.9</v>
      </c>
    </row>
    <row r="10062" spans="6:6">
      <c r="F10062" s="1926">
        <f t="shared" si="160"/>
        <v>13415736.9</v>
      </c>
    </row>
    <row r="10063" spans="6:6">
      <c r="F10063" s="1926">
        <f t="shared" si="160"/>
        <v>13415736.9</v>
      </c>
    </row>
    <row r="10064" spans="6:6">
      <c r="F10064" s="1926">
        <f t="shared" si="160"/>
        <v>13415736.9</v>
      </c>
    </row>
    <row r="10065" spans="6:6">
      <c r="F10065" s="1926">
        <f t="shared" si="160"/>
        <v>13415736.9</v>
      </c>
    </row>
    <row r="10066" spans="6:6">
      <c r="F10066" s="1926">
        <f t="shared" si="160"/>
        <v>13415736.9</v>
      </c>
    </row>
    <row r="10067" spans="6:6">
      <c r="F10067" s="1926">
        <f t="shared" si="160"/>
        <v>13415736.9</v>
      </c>
    </row>
    <row r="10068" spans="6:6">
      <c r="F10068" s="1926">
        <f t="shared" si="160"/>
        <v>13415736.9</v>
      </c>
    </row>
    <row r="10069" spans="6:6">
      <c r="F10069" s="1926">
        <f t="shared" si="160"/>
        <v>13415736.9</v>
      </c>
    </row>
    <row r="10070" spans="6:6">
      <c r="F10070" s="1926">
        <f t="shared" si="160"/>
        <v>13415736.9</v>
      </c>
    </row>
    <row r="10071" spans="6:6">
      <c r="F10071" s="1926">
        <f t="shared" si="160"/>
        <v>13415736.9</v>
      </c>
    </row>
    <row r="10072" spans="6:6">
      <c r="F10072" s="1926">
        <f t="shared" si="160"/>
        <v>13415736.9</v>
      </c>
    </row>
    <row r="10073" spans="6:6">
      <c r="F10073" s="1926">
        <f t="shared" si="160"/>
        <v>13415736.9</v>
      </c>
    </row>
    <row r="10074" spans="6:6">
      <c r="F10074" s="1926">
        <f t="shared" si="160"/>
        <v>13415736.9</v>
      </c>
    </row>
    <row r="10075" spans="6:6">
      <c r="F10075" s="1926">
        <f t="shared" si="160"/>
        <v>13415736.9</v>
      </c>
    </row>
    <row r="10076" spans="6:6">
      <c r="F10076" s="1926">
        <f t="shared" si="160"/>
        <v>13415736.9</v>
      </c>
    </row>
    <row r="10077" spans="6:6">
      <c r="F10077" s="1926">
        <f t="shared" si="160"/>
        <v>13415736.9</v>
      </c>
    </row>
    <row r="10078" spans="6:6">
      <c r="F10078" s="1926">
        <f t="shared" si="160"/>
        <v>13415736.9</v>
      </c>
    </row>
    <row r="10079" spans="6:6">
      <c r="F10079" s="1926">
        <f t="shared" si="160"/>
        <v>13415736.9</v>
      </c>
    </row>
    <row r="10080" spans="6:6">
      <c r="F10080" s="1926">
        <f t="shared" si="160"/>
        <v>13415736.9</v>
      </c>
    </row>
    <row r="10081" spans="6:6">
      <c r="F10081" s="1926">
        <f t="shared" si="160"/>
        <v>13415736.9</v>
      </c>
    </row>
    <row r="10082" spans="6:6">
      <c r="F10082" s="1926">
        <f t="shared" si="160"/>
        <v>13415736.9</v>
      </c>
    </row>
    <row r="10083" spans="6:6">
      <c r="F10083" s="1926">
        <f t="shared" si="160"/>
        <v>13415736.9</v>
      </c>
    </row>
    <row r="10084" spans="6:6">
      <c r="F10084" s="1926">
        <f t="shared" si="160"/>
        <v>13415736.9</v>
      </c>
    </row>
    <row r="10085" spans="6:6">
      <c r="F10085" s="1926">
        <f t="shared" si="160"/>
        <v>13415736.9</v>
      </c>
    </row>
    <row r="10086" spans="6:6">
      <c r="F10086" s="1926">
        <f t="shared" si="160"/>
        <v>13415736.9</v>
      </c>
    </row>
    <row r="10087" spans="6:6">
      <c r="F10087" s="1926">
        <f t="shared" si="160"/>
        <v>13415736.9</v>
      </c>
    </row>
    <row r="10088" spans="6:6">
      <c r="F10088" s="1926">
        <f t="shared" si="160"/>
        <v>13415736.9</v>
      </c>
    </row>
    <row r="10089" spans="6:6">
      <c r="F10089" s="1926">
        <f t="shared" si="160"/>
        <v>13415736.9</v>
      </c>
    </row>
    <row r="10090" spans="6:6">
      <c r="F10090" s="1926">
        <f t="shared" si="160"/>
        <v>13415736.9</v>
      </c>
    </row>
    <row r="10091" spans="6:6">
      <c r="F10091" s="1926">
        <f t="shared" si="160"/>
        <v>13415736.9</v>
      </c>
    </row>
    <row r="10092" spans="6:6">
      <c r="F10092" s="1926">
        <f t="shared" si="160"/>
        <v>13415736.9</v>
      </c>
    </row>
    <row r="10093" spans="6:6">
      <c r="F10093" s="1926">
        <f t="shared" si="160"/>
        <v>13415736.9</v>
      </c>
    </row>
    <row r="10094" spans="6:6">
      <c r="F10094" s="1926">
        <f t="shared" si="160"/>
        <v>13415736.9</v>
      </c>
    </row>
    <row r="10095" spans="6:6">
      <c r="F10095" s="1926">
        <f t="shared" si="160"/>
        <v>13415736.9</v>
      </c>
    </row>
    <row r="10096" spans="6:6">
      <c r="F10096" s="1926">
        <f t="shared" si="160"/>
        <v>13415736.9</v>
      </c>
    </row>
    <row r="10097" spans="6:6">
      <c r="F10097" s="1926">
        <f t="shared" si="160"/>
        <v>13415736.9</v>
      </c>
    </row>
    <row r="10098" spans="6:6">
      <c r="F10098" s="1926">
        <f t="shared" si="160"/>
        <v>13415736.9</v>
      </c>
    </row>
    <row r="10099" spans="6:6">
      <c r="F10099" s="1926">
        <f t="shared" si="160"/>
        <v>13415736.9</v>
      </c>
    </row>
    <row r="10100" spans="6:6">
      <c r="F10100" s="1926">
        <f t="shared" si="160"/>
        <v>13415736.9</v>
      </c>
    </row>
    <row r="10101" spans="6:6">
      <c r="F10101" s="1926">
        <f t="shared" si="160"/>
        <v>13415736.9</v>
      </c>
    </row>
    <row r="10102" spans="6:6">
      <c r="F10102" s="1926">
        <f t="shared" si="160"/>
        <v>13415736.9</v>
      </c>
    </row>
    <row r="10103" spans="6:6">
      <c r="F10103" s="1926">
        <f t="shared" si="160"/>
        <v>13415736.9</v>
      </c>
    </row>
    <row r="10104" spans="6:6">
      <c r="F10104" s="1926">
        <f t="shared" si="160"/>
        <v>13415736.9</v>
      </c>
    </row>
    <row r="10105" spans="6:6">
      <c r="F10105" s="1926">
        <f t="shared" si="160"/>
        <v>13415736.9</v>
      </c>
    </row>
    <row r="10106" spans="6:6">
      <c r="F10106" s="1926">
        <f t="shared" si="160"/>
        <v>13415736.9</v>
      </c>
    </row>
    <row r="10107" spans="6:6">
      <c r="F10107" s="1926">
        <f t="shared" si="160"/>
        <v>13415736.9</v>
      </c>
    </row>
    <row r="10108" spans="6:6">
      <c r="F10108" s="1926">
        <f t="shared" si="160"/>
        <v>13415736.9</v>
      </c>
    </row>
    <row r="10109" spans="6:6">
      <c r="F10109" s="1926">
        <f t="shared" si="160"/>
        <v>13415736.9</v>
      </c>
    </row>
    <row r="10110" spans="6:6">
      <c r="F10110" s="1926">
        <f t="shared" si="160"/>
        <v>13415736.9</v>
      </c>
    </row>
    <row r="10111" spans="6:6">
      <c r="F10111" s="1926">
        <f t="shared" si="160"/>
        <v>13415736.9</v>
      </c>
    </row>
    <row r="10112" spans="6:6">
      <c r="F10112" s="1926">
        <f t="shared" si="160"/>
        <v>13415736.9</v>
      </c>
    </row>
    <row r="10113" spans="6:6">
      <c r="F10113" s="1926">
        <f t="shared" si="160"/>
        <v>13415736.9</v>
      </c>
    </row>
    <row r="10114" spans="6:6">
      <c r="F10114" s="1926">
        <f t="shared" si="160"/>
        <v>13415736.9</v>
      </c>
    </row>
    <row r="10115" spans="6:6">
      <c r="F10115" s="1926">
        <f t="shared" si="160"/>
        <v>13415736.9</v>
      </c>
    </row>
    <row r="10116" spans="6:6">
      <c r="F10116" s="1926">
        <f t="shared" si="160"/>
        <v>13415736.9</v>
      </c>
    </row>
    <row r="10117" spans="6:6">
      <c r="F10117" s="1926">
        <f t="shared" si="160"/>
        <v>13415736.9</v>
      </c>
    </row>
    <row r="10118" spans="6:6">
      <c r="F10118" s="1926">
        <f t="shared" si="160"/>
        <v>13415736.9</v>
      </c>
    </row>
    <row r="10119" spans="6:6">
      <c r="F10119" s="1926">
        <f t="shared" ref="F10119:F10182" si="161">F10118-E10119+D10119</f>
        <v>13415736.9</v>
      </c>
    </row>
    <row r="10120" spans="6:6">
      <c r="F10120" s="1926">
        <f t="shared" si="161"/>
        <v>13415736.9</v>
      </c>
    </row>
    <row r="10121" spans="6:6">
      <c r="F10121" s="1926">
        <f t="shared" si="161"/>
        <v>13415736.9</v>
      </c>
    </row>
    <row r="10122" spans="6:6">
      <c r="F10122" s="1926">
        <f t="shared" si="161"/>
        <v>13415736.9</v>
      </c>
    </row>
    <row r="10123" spans="6:6">
      <c r="F10123" s="1926">
        <f t="shared" si="161"/>
        <v>13415736.9</v>
      </c>
    </row>
    <row r="10124" spans="6:6">
      <c r="F10124" s="1926">
        <f t="shared" si="161"/>
        <v>13415736.9</v>
      </c>
    </row>
    <row r="10125" spans="6:6">
      <c r="F10125" s="1926">
        <f t="shared" si="161"/>
        <v>13415736.9</v>
      </c>
    </row>
    <row r="10126" spans="6:6">
      <c r="F10126" s="1926">
        <f t="shared" si="161"/>
        <v>13415736.9</v>
      </c>
    </row>
    <row r="10127" spans="6:6">
      <c r="F10127" s="1926">
        <f t="shared" si="161"/>
        <v>13415736.9</v>
      </c>
    </row>
    <row r="10128" spans="6:6">
      <c r="F10128" s="1926">
        <f t="shared" si="161"/>
        <v>13415736.9</v>
      </c>
    </row>
    <row r="10129" spans="6:6">
      <c r="F10129" s="1926">
        <f t="shared" si="161"/>
        <v>13415736.9</v>
      </c>
    </row>
    <row r="10130" spans="6:6">
      <c r="F10130" s="1926">
        <f t="shared" si="161"/>
        <v>13415736.9</v>
      </c>
    </row>
    <row r="10131" spans="6:6">
      <c r="F10131" s="1926">
        <f t="shared" si="161"/>
        <v>13415736.9</v>
      </c>
    </row>
    <row r="10132" spans="6:6">
      <c r="F10132" s="1926">
        <f t="shared" si="161"/>
        <v>13415736.9</v>
      </c>
    </row>
    <row r="10133" spans="6:6">
      <c r="F10133" s="1926">
        <f t="shared" si="161"/>
        <v>13415736.9</v>
      </c>
    </row>
    <row r="10134" spans="6:6">
      <c r="F10134" s="1926">
        <f t="shared" si="161"/>
        <v>13415736.9</v>
      </c>
    </row>
    <row r="10135" spans="6:6">
      <c r="F10135" s="1926">
        <f t="shared" si="161"/>
        <v>13415736.9</v>
      </c>
    </row>
    <row r="10136" spans="6:6">
      <c r="F10136" s="1926">
        <f t="shared" si="161"/>
        <v>13415736.9</v>
      </c>
    </row>
    <row r="10137" spans="6:6">
      <c r="F10137" s="1926">
        <f t="shared" si="161"/>
        <v>13415736.9</v>
      </c>
    </row>
    <row r="10138" spans="6:6">
      <c r="F10138" s="1926">
        <f t="shared" si="161"/>
        <v>13415736.9</v>
      </c>
    </row>
    <row r="10139" spans="6:6">
      <c r="F10139" s="1926">
        <f t="shared" si="161"/>
        <v>13415736.9</v>
      </c>
    </row>
    <row r="10140" spans="6:6">
      <c r="F10140" s="1926">
        <f t="shared" si="161"/>
        <v>13415736.9</v>
      </c>
    </row>
    <row r="10141" spans="6:6">
      <c r="F10141" s="1926">
        <f t="shared" si="161"/>
        <v>13415736.9</v>
      </c>
    </row>
    <row r="10142" spans="6:6">
      <c r="F10142" s="1926">
        <f t="shared" si="161"/>
        <v>13415736.9</v>
      </c>
    </row>
    <row r="10143" spans="6:6">
      <c r="F10143" s="1926">
        <f t="shared" si="161"/>
        <v>13415736.9</v>
      </c>
    </row>
    <row r="10144" spans="6:6">
      <c r="F10144" s="1926">
        <f t="shared" si="161"/>
        <v>13415736.9</v>
      </c>
    </row>
    <row r="10145" spans="6:6">
      <c r="F10145" s="1926">
        <f t="shared" si="161"/>
        <v>13415736.9</v>
      </c>
    </row>
    <row r="10146" spans="6:6">
      <c r="F10146" s="1926">
        <f t="shared" si="161"/>
        <v>13415736.9</v>
      </c>
    </row>
    <row r="10147" spans="6:6">
      <c r="F10147" s="1926">
        <f t="shared" si="161"/>
        <v>13415736.9</v>
      </c>
    </row>
    <row r="10148" spans="6:6">
      <c r="F10148" s="1926">
        <f t="shared" si="161"/>
        <v>13415736.9</v>
      </c>
    </row>
    <row r="10149" spans="6:6">
      <c r="F10149" s="1926">
        <f t="shared" si="161"/>
        <v>13415736.9</v>
      </c>
    </row>
    <row r="10150" spans="6:6">
      <c r="F10150" s="1926">
        <f t="shared" si="161"/>
        <v>13415736.9</v>
      </c>
    </row>
    <row r="10151" spans="6:6">
      <c r="F10151" s="1926">
        <f t="shared" si="161"/>
        <v>13415736.9</v>
      </c>
    </row>
    <row r="10152" spans="6:6">
      <c r="F10152" s="1926">
        <f t="shared" si="161"/>
        <v>13415736.9</v>
      </c>
    </row>
    <row r="10153" spans="6:6">
      <c r="F10153" s="1926">
        <f t="shared" si="161"/>
        <v>13415736.9</v>
      </c>
    </row>
    <row r="10154" spans="6:6">
      <c r="F10154" s="1926">
        <f t="shared" si="161"/>
        <v>13415736.9</v>
      </c>
    </row>
    <row r="10155" spans="6:6">
      <c r="F10155" s="1926">
        <f t="shared" si="161"/>
        <v>13415736.9</v>
      </c>
    </row>
    <row r="10156" spans="6:6">
      <c r="F10156" s="1926">
        <f t="shared" si="161"/>
        <v>13415736.9</v>
      </c>
    </row>
    <row r="10157" spans="6:6">
      <c r="F10157" s="1926">
        <f t="shared" si="161"/>
        <v>13415736.9</v>
      </c>
    </row>
    <row r="10158" spans="6:6">
      <c r="F10158" s="1926">
        <f t="shared" si="161"/>
        <v>13415736.9</v>
      </c>
    </row>
    <row r="10159" spans="6:6">
      <c r="F10159" s="1926">
        <f t="shared" si="161"/>
        <v>13415736.9</v>
      </c>
    </row>
    <row r="10160" spans="6:6">
      <c r="F10160" s="1926">
        <f t="shared" si="161"/>
        <v>13415736.9</v>
      </c>
    </row>
    <row r="10161" spans="6:6">
      <c r="F10161" s="1926">
        <f t="shared" si="161"/>
        <v>13415736.9</v>
      </c>
    </row>
    <row r="10162" spans="6:6">
      <c r="F10162" s="1926">
        <f t="shared" si="161"/>
        <v>13415736.9</v>
      </c>
    </row>
    <row r="10163" spans="6:6">
      <c r="F10163" s="1926">
        <f t="shared" si="161"/>
        <v>13415736.9</v>
      </c>
    </row>
    <row r="10164" spans="6:6">
      <c r="F10164" s="1926">
        <f t="shared" si="161"/>
        <v>13415736.9</v>
      </c>
    </row>
    <row r="10165" spans="6:6">
      <c r="F10165" s="1926">
        <f t="shared" si="161"/>
        <v>13415736.9</v>
      </c>
    </row>
    <row r="10166" spans="6:6">
      <c r="F10166" s="1926">
        <f t="shared" si="161"/>
        <v>13415736.9</v>
      </c>
    </row>
    <row r="10167" spans="6:6">
      <c r="F10167" s="1926">
        <f t="shared" si="161"/>
        <v>13415736.9</v>
      </c>
    </row>
    <row r="10168" spans="6:6">
      <c r="F10168" s="1926">
        <f t="shared" si="161"/>
        <v>13415736.9</v>
      </c>
    </row>
    <row r="10169" spans="6:6">
      <c r="F10169" s="1926">
        <f t="shared" si="161"/>
        <v>13415736.9</v>
      </c>
    </row>
    <row r="10170" spans="6:6">
      <c r="F10170" s="1926">
        <f t="shared" si="161"/>
        <v>13415736.9</v>
      </c>
    </row>
    <row r="10171" spans="6:6">
      <c r="F10171" s="1926">
        <f t="shared" si="161"/>
        <v>13415736.9</v>
      </c>
    </row>
    <row r="10172" spans="6:6">
      <c r="F10172" s="1926">
        <f t="shared" si="161"/>
        <v>13415736.9</v>
      </c>
    </row>
    <row r="10173" spans="6:6">
      <c r="F10173" s="1926">
        <f t="shared" si="161"/>
        <v>13415736.9</v>
      </c>
    </row>
    <row r="10174" spans="6:6">
      <c r="F10174" s="1926">
        <f t="shared" si="161"/>
        <v>13415736.9</v>
      </c>
    </row>
    <row r="10175" spans="6:6">
      <c r="F10175" s="1926">
        <f t="shared" si="161"/>
        <v>13415736.9</v>
      </c>
    </row>
    <row r="10176" spans="6:6">
      <c r="F10176" s="1926">
        <f t="shared" si="161"/>
        <v>13415736.9</v>
      </c>
    </row>
    <row r="10177" spans="6:6">
      <c r="F10177" s="1926">
        <f t="shared" si="161"/>
        <v>13415736.9</v>
      </c>
    </row>
    <row r="10178" spans="6:6">
      <c r="F10178" s="1926">
        <f t="shared" si="161"/>
        <v>13415736.9</v>
      </c>
    </row>
    <row r="10179" spans="6:6">
      <c r="F10179" s="1926">
        <f t="shared" si="161"/>
        <v>13415736.9</v>
      </c>
    </row>
    <row r="10180" spans="6:6">
      <c r="F10180" s="1926">
        <f t="shared" si="161"/>
        <v>13415736.9</v>
      </c>
    </row>
    <row r="10181" spans="6:6">
      <c r="F10181" s="1926">
        <f t="shared" si="161"/>
        <v>13415736.9</v>
      </c>
    </row>
    <row r="10182" spans="6:6">
      <c r="F10182" s="1926">
        <f t="shared" si="161"/>
        <v>13415736.9</v>
      </c>
    </row>
    <row r="10183" spans="6:6">
      <c r="F10183" s="1926">
        <f t="shared" ref="F10183:F10246" si="162">F10182-E10183+D10183</f>
        <v>13415736.9</v>
      </c>
    </row>
    <row r="10184" spans="6:6">
      <c r="F10184" s="1926">
        <f t="shared" si="162"/>
        <v>13415736.9</v>
      </c>
    </row>
    <row r="10185" spans="6:6">
      <c r="F10185" s="1926">
        <f t="shared" si="162"/>
        <v>13415736.9</v>
      </c>
    </row>
    <row r="10186" spans="6:6">
      <c r="F10186" s="1926">
        <f t="shared" si="162"/>
        <v>13415736.9</v>
      </c>
    </row>
    <row r="10187" spans="6:6">
      <c r="F10187" s="1926">
        <f t="shared" si="162"/>
        <v>13415736.9</v>
      </c>
    </row>
    <row r="10188" spans="6:6">
      <c r="F10188" s="1926">
        <f t="shared" si="162"/>
        <v>13415736.9</v>
      </c>
    </row>
    <row r="10189" spans="6:6">
      <c r="F10189" s="1926">
        <f t="shared" si="162"/>
        <v>13415736.9</v>
      </c>
    </row>
    <row r="10190" spans="6:6">
      <c r="F10190" s="1926">
        <f t="shared" si="162"/>
        <v>13415736.9</v>
      </c>
    </row>
    <row r="10191" spans="6:6">
      <c r="F10191" s="1926">
        <f t="shared" si="162"/>
        <v>13415736.9</v>
      </c>
    </row>
    <row r="10192" spans="6:6">
      <c r="F10192" s="1926">
        <f t="shared" si="162"/>
        <v>13415736.9</v>
      </c>
    </row>
    <row r="10193" spans="6:6">
      <c r="F10193" s="1926">
        <f t="shared" si="162"/>
        <v>13415736.9</v>
      </c>
    </row>
    <row r="10194" spans="6:6">
      <c r="F10194" s="1926">
        <f t="shared" si="162"/>
        <v>13415736.9</v>
      </c>
    </row>
    <row r="10195" spans="6:6">
      <c r="F10195" s="1926">
        <f t="shared" si="162"/>
        <v>13415736.9</v>
      </c>
    </row>
    <row r="10196" spans="6:6">
      <c r="F10196" s="1926">
        <f t="shared" si="162"/>
        <v>13415736.9</v>
      </c>
    </row>
    <row r="10197" spans="6:6">
      <c r="F10197" s="1926">
        <f t="shared" si="162"/>
        <v>13415736.9</v>
      </c>
    </row>
    <row r="10198" spans="6:6">
      <c r="F10198" s="1926">
        <f t="shared" si="162"/>
        <v>13415736.9</v>
      </c>
    </row>
    <row r="10199" spans="6:6">
      <c r="F10199" s="1926">
        <f t="shared" si="162"/>
        <v>13415736.9</v>
      </c>
    </row>
    <row r="10200" spans="6:6">
      <c r="F10200" s="1926">
        <f t="shared" si="162"/>
        <v>13415736.9</v>
      </c>
    </row>
    <row r="10201" spans="6:6">
      <c r="F10201" s="1926">
        <f t="shared" si="162"/>
        <v>13415736.9</v>
      </c>
    </row>
    <row r="10202" spans="6:6">
      <c r="F10202" s="1926">
        <f t="shared" si="162"/>
        <v>13415736.9</v>
      </c>
    </row>
    <row r="10203" spans="6:6">
      <c r="F10203" s="1926">
        <f t="shared" si="162"/>
        <v>13415736.9</v>
      </c>
    </row>
    <row r="10204" spans="6:6">
      <c r="F10204" s="1926">
        <f t="shared" si="162"/>
        <v>13415736.9</v>
      </c>
    </row>
    <row r="10205" spans="6:6">
      <c r="F10205" s="1926">
        <f t="shared" si="162"/>
        <v>13415736.9</v>
      </c>
    </row>
    <row r="10206" spans="6:6">
      <c r="F10206" s="1926">
        <f t="shared" si="162"/>
        <v>13415736.9</v>
      </c>
    </row>
    <row r="10207" spans="6:6">
      <c r="F10207" s="1926">
        <f t="shared" si="162"/>
        <v>13415736.9</v>
      </c>
    </row>
    <row r="10208" spans="6:6">
      <c r="F10208" s="1926">
        <f t="shared" si="162"/>
        <v>13415736.9</v>
      </c>
    </row>
    <row r="10209" spans="6:6">
      <c r="F10209" s="1926">
        <f t="shared" si="162"/>
        <v>13415736.9</v>
      </c>
    </row>
    <row r="10210" spans="6:6">
      <c r="F10210" s="1926">
        <f t="shared" si="162"/>
        <v>13415736.9</v>
      </c>
    </row>
    <row r="10211" spans="6:6">
      <c r="F10211" s="1926">
        <f t="shared" si="162"/>
        <v>13415736.9</v>
      </c>
    </row>
    <row r="10212" spans="6:6">
      <c r="F10212" s="1926">
        <f t="shared" si="162"/>
        <v>13415736.9</v>
      </c>
    </row>
    <row r="10213" spans="6:6">
      <c r="F10213" s="1926">
        <f t="shared" si="162"/>
        <v>13415736.9</v>
      </c>
    </row>
    <row r="10214" spans="6:6">
      <c r="F10214" s="1926">
        <f t="shared" si="162"/>
        <v>13415736.9</v>
      </c>
    </row>
    <row r="10215" spans="6:6">
      <c r="F10215" s="1926">
        <f t="shared" si="162"/>
        <v>13415736.9</v>
      </c>
    </row>
    <row r="10216" spans="6:6">
      <c r="F10216" s="1926">
        <f t="shared" si="162"/>
        <v>13415736.9</v>
      </c>
    </row>
    <row r="10217" spans="6:6">
      <c r="F10217" s="1926">
        <f t="shared" si="162"/>
        <v>13415736.9</v>
      </c>
    </row>
    <row r="10218" spans="6:6">
      <c r="F10218" s="1926">
        <f t="shared" si="162"/>
        <v>13415736.9</v>
      </c>
    </row>
    <row r="10219" spans="6:6">
      <c r="F10219" s="1926">
        <f t="shared" si="162"/>
        <v>13415736.9</v>
      </c>
    </row>
    <row r="10220" spans="6:6">
      <c r="F10220" s="1926">
        <f t="shared" si="162"/>
        <v>13415736.9</v>
      </c>
    </row>
    <row r="10221" spans="6:6">
      <c r="F10221" s="1926">
        <f t="shared" si="162"/>
        <v>13415736.9</v>
      </c>
    </row>
    <row r="10222" spans="6:6">
      <c r="F10222" s="1926">
        <f t="shared" si="162"/>
        <v>13415736.9</v>
      </c>
    </row>
    <row r="10223" spans="6:6">
      <c r="F10223" s="1926">
        <f t="shared" si="162"/>
        <v>13415736.9</v>
      </c>
    </row>
    <row r="10224" spans="6:6">
      <c r="F10224" s="1926">
        <f t="shared" si="162"/>
        <v>13415736.9</v>
      </c>
    </row>
    <row r="10225" spans="6:6">
      <c r="F10225" s="1926">
        <f t="shared" si="162"/>
        <v>13415736.9</v>
      </c>
    </row>
    <row r="10226" spans="6:6">
      <c r="F10226" s="1926">
        <f t="shared" si="162"/>
        <v>13415736.9</v>
      </c>
    </row>
    <row r="10227" spans="6:6">
      <c r="F10227" s="1926">
        <f t="shared" si="162"/>
        <v>13415736.9</v>
      </c>
    </row>
    <row r="10228" spans="6:6">
      <c r="F10228" s="1926">
        <f t="shared" si="162"/>
        <v>13415736.9</v>
      </c>
    </row>
    <row r="10229" spans="6:6">
      <c r="F10229" s="1926">
        <f t="shared" si="162"/>
        <v>13415736.9</v>
      </c>
    </row>
    <row r="10230" spans="6:6">
      <c r="F10230" s="1926">
        <f t="shared" si="162"/>
        <v>13415736.9</v>
      </c>
    </row>
    <row r="10231" spans="6:6">
      <c r="F10231" s="1926">
        <f t="shared" si="162"/>
        <v>13415736.9</v>
      </c>
    </row>
    <row r="10232" spans="6:6">
      <c r="F10232" s="1926">
        <f t="shared" si="162"/>
        <v>13415736.9</v>
      </c>
    </row>
    <row r="10233" spans="6:6">
      <c r="F10233" s="1926">
        <f t="shared" si="162"/>
        <v>13415736.9</v>
      </c>
    </row>
    <row r="10234" spans="6:6">
      <c r="F10234" s="1926">
        <f t="shared" si="162"/>
        <v>13415736.9</v>
      </c>
    </row>
    <row r="10235" spans="6:6">
      <c r="F10235" s="1926">
        <f t="shared" si="162"/>
        <v>13415736.9</v>
      </c>
    </row>
    <row r="10236" spans="6:6">
      <c r="F10236" s="1926">
        <f t="shared" si="162"/>
        <v>13415736.9</v>
      </c>
    </row>
    <row r="10237" spans="6:6">
      <c r="F10237" s="1926">
        <f t="shared" si="162"/>
        <v>13415736.9</v>
      </c>
    </row>
    <row r="10238" spans="6:6">
      <c r="F10238" s="1926">
        <f t="shared" si="162"/>
        <v>13415736.9</v>
      </c>
    </row>
    <row r="10239" spans="6:6">
      <c r="F10239" s="1926">
        <f t="shared" si="162"/>
        <v>13415736.9</v>
      </c>
    </row>
    <row r="10240" spans="6:6">
      <c r="F10240" s="1926">
        <f t="shared" si="162"/>
        <v>13415736.9</v>
      </c>
    </row>
    <row r="10241" spans="6:6">
      <c r="F10241" s="1926">
        <f t="shared" si="162"/>
        <v>13415736.9</v>
      </c>
    </row>
    <row r="10242" spans="6:6">
      <c r="F10242" s="1926">
        <f t="shared" si="162"/>
        <v>13415736.9</v>
      </c>
    </row>
    <row r="10243" spans="6:6">
      <c r="F10243" s="1926">
        <f t="shared" si="162"/>
        <v>13415736.9</v>
      </c>
    </row>
    <row r="10244" spans="6:6">
      <c r="F10244" s="1926">
        <f t="shared" si="162"/>
        <v>13415736.9</v>
      </c>
    </row>
    <row r="10245" spans="6:6">
      <c r="F10245" s="1926">
        <f t="shared" si="162"/>
        <v>13415736.9</v>
      </c>
    </row>
    <row r="10246" spans="6:6">
      <c r="F10246" s="1926">
        <f t="shared" si="162"/>
        <v>13415736.9</v>
      </c>
    </row>
    <row r="10247" spans="6:6">
      <c r="F10247" s="1926">
        <f t="shared" ref="F10247:F10310" si="163">F10246-E10247+D10247</f>
        <v>13415736.9</v>
      </c>
    </row>
    <row r="10248" spans="6:6">
      <c r="F10248" s="1926">
        <f t="shared" si="163"/>
        <v>13415736.9</v>
      </c>
    </row>
    <row r="10249" spans="6:6">
      <c r="F10249" s="1926">
        <f t="shared" si="163"/>
        <v>13415736.9</v>
      </c>
    </row>
    <row r="10250" spans="6:6">
      <c r="F10250" s="1926">
        <f t="shared" si="163"/>
        <v>13415736.9</v>
      </c>
    </row>
    <row r="10251" spans="6:6">
      <c r="F10251" s="1926">
        <f t="shared" si="163"/>
        <v>13415736.9</v>
      </c>
    </row>
    <row r="10252" spans="6:6">
      <c r="F10252" s="1926">
        <f t="shared" si="163"/>
        <v>13415736.9</v>
      </c>
    </row>
    <row r="10253" spans="6:6">
      <c r="F10253" s="1926">
        <f t="shared" si="163"/>
        <v>13415736.9</v>
      </c>
    </row>
    <row r="10254" spans="6:6">
      <c r="F10254" s="1926">
        <f t="shared" si="163"/>
        <v>13415736.9</v>
      </c>
    </row>
    <row r="10255" spans="6:6">
      <c r="F10255" s="1926">
        <f t="shared" si="163"/>
        <v>13415736.9</v>
      </c>
    </row>
    <row r="10256" spans="6:6">
      <c r="F10256" s="1926">
        <f t="shared" si="163"/>
        <v>13415736.9</v>
      </c>
    </row>
    <row r="10257" spans="6:6">
      <c r="F10257" s="1926">
        <f t="shared" si="163"/>
        <v>13415736.9</v>
      </c>
    </row>
    <row r="10258" spans="6:6">
      <c r="F10258" s="1926">
        <f t="shared" si="163"/>
        <v>13415736.9</v>
      </c>
    </row>
    <row r="10259" spans="6:6">
      <c r="F10259" s="1926">
        <f t="shared" si="163"/>
        <v>13415736.9</v>
      </c>
    </row>
    <row r="10260" spans="6:6">
      <c r="F10260" s="1926">
        <f t="shared" si="163"/>
        <v>13415736.9</v>
      </c>
    </row>
    <row r="10261" spans="6:6">
      <c r="F10261" s="1926">
        <f t="shared" si="163"/>
        <v>13415736.9</v>
      </c>
    </row>
    <row r="10262" spans="6:6">
      <c r="F10262" s="1926">
        <f t="shared" si="163"/>
        <v>13415736.9</v>
      </c>
    </row>
    <row r="10263" spans="6:6">
      <c r="F10263" s="1926">
        <f t="shared" si="163"/>
        <v>13415736.9</v>
      </c>
    </row>
    <row r="10264" spans="6:6">
      <c r="F10264" s="1926">
        <f t="shared" si="163"/>
        <v>13415736.9</v>
      </c>
    </row>
    <row r="10265" spans="6:6">
      <c r="F10265" s="1926">
        <f t="shared" si="163"/>
        <v>13415736.9</v>
      </c>
    </row>
    <row r="10266" spans="6:6">
      <c r="F10266" s="1926">
        <f t="shared" si="163"/>
        <v>13415736.9</v>
      </c>
    </row>
    <row r="10267" spans="6:6">
      <c r="F10267" s="1926">
        <f t="shared" si="163"/>
        <v>13415736.9</v>
      </c>
    </row>
    <row r="10268" spans="6:6">
      <c r="F10268" s="1926">
        <f t="shared" si="163"/>
        <v>13415736.9</v>
      </c>
    </row>
    <row r="10269" spans="6:6">
      <c r="F10269" s="1926">
        <f t="shared" si="163"/>
        <v>13415736.9</v>
      </c>
    </row>
    <row r="10270" spans="6:6">
      <c r="F10270" s="1926">
        <f t="shared" si="163"/>
        <v>13415736.9</v>
      </c>
    </row>
    <row r="10271" spans="6:6">
      <c r="F10271" s="1926">
        <f t="shared" si="163"/>
        <v>13415736.9</v>
      </c>
    </row>
    <row r="10272" spans="6:6">
      <c r="F10272" s="1926">
        <f t="shared" si="163"/>
        <v>13415736.9</v>
      </c>
    </row>
    <row r="10273" spans="6:6">
      <c r="F10273" s="1926">
        <f t="shared" si="163"/>
        <v>13415736.9</v>
      </c>
    </row>
    <row r="10274" spans="6:6">
      <c r="F10274" s="1926">
        <f t="shared" si="163"/>
        <v>13415736.9</v>
      </c>
    </row>
    <row r="10275" spans="6:6">
      <c r="F10275" s="1926">
        <f t="shared" si="163"/>
        <v>13415736.9</v>
      </c>
    </row>
    <row r="10276" spans="6:6">
      <c r="F10276" s="1926">
        <f t="shared" si="163"/>
        <v>13415736.9</v>
      </c>
    </row>
    <row r="10277" spans="6:6">
      <c r="F10277" s="1926">
        <f t="shared" si="163"/>
        <v>13415736.9</v>
      </c>
    </row>
    <row r="10278" spans="6:6">
      <c r="F10278" s="1926">
        <f t="shared" si="163"/>
        <v>13415736.9</v>
      </c>
    </row>
    <row r="10279" spans="6:6">
      <c r="F10279" s="1926">
        <f t="shared" si="163"/>
        <v>13415736.9</v>
      </c>
    </row>
    <row r="10280" spans="6:6">
      <c r="F10280" s="1926">
        <f t="shared" si="163"/>
        <v>13415736.9</v>
      </c>
    </row>
    <row r="10281" spans="6:6">
      <c r="F10281" s="1926">
        <f t="shared" si="163"/>
        <v>13415736.9</v>
      </c>
    </row>
    <row r="10282" spans="6:6">
      <c r="F10282" s="1926">
        <f t="shared" si="163"/>
        <v>13415736.9</v>
      </c>
    </row>
    <row r="10283" spans="6:6">
      <c r="F10283" s="1926">
        <f t="shared" si="163"/>
        <v>13415736.9</v>
      </c>
    </row>
    <row r="10284" spans="6:6">
      <c r="F10284" s="1926">
        <f t="shared" si="163"/>
        <v>13415736.9</v>
      </c>
    </row>
    <row r="10285" spans="6:6">
      <c r="F10285" s="1926">
        <f t="shared" si="163"/>
        <v>13415736.9</v>
      </c>
    </row>
    <row r="10286" spans="6:6">
      <c r="F10286" s="1926">
        <f t="shared" si="163"/>
        <v>13415736.9</v>
      </c>
    </row>
    <row r="10287" spans="6:6">
      <c r="F10287" s="1926">
        <f t="shared" si="163"/>
        <v>13415736.9</v>
      </c>
    </row>
    <row r="10288" spans="6:6">
      <c r="F10288" s="1926">
        <f t="shared" si="163"/>
        <v>13415736.9</v>
      </c>
    </row>
    <row r="10289" spans="6:6">
      <c r="F10289" s="1926">
        <f t="shared" si="163"/>
        <v>13415736.9</v>
      </c>
    </row>
    <row r="10290" spans="6:6">
      <c r="F10290" s="1926">
        <f t="shared" si="163"/>
        <v>13415736.9</v>
      </c>
    </row>
    <row r="10291" spans="6:6">
      <c r="F10291" s="1926">
        <f t="shared" si="163"/>
        <v>13415736.9</v>
      </c>
    </row>
    <row r="10292" spans="6:6">
      <c r="F10292" s="1926">
        <f t="shared" si="163"/>
        <v>13415736.9</v>
      </c>
    </row>
    <row r="10293" spans="6:6">
      <c r="F10293" s="1926">
        <f t="shared" si="163"/>
        <v>13415736.9</v>
      </c>
    </row>
    <row r="10294" spans="6:6">
      <c r="F10294" s="1926">
        <f t="shared" si="163"/>
        <v>13415736.9</v>
      </c>
    </row>
    <row r="10295" spans="6:6">
      <c r="F10295" s="1926">
        <f t="shared" si="163"/>
        <v>13415736.9</v>
      </c>
    </row>
    <row r="10296" spans="6:6">
      <c r="F10296" s="1926">
        <f t="shared" si="163"/>
        <v>13415736.9</v>
      </c>
    </row>
    <row r="10297" spans="6:6">
      <c r="F10297" s="1926">
        <f t="shared" si="163"/>
        <v>13415736.9</v>
      </c>
    </row>
    <row r="10298" spans="6:6">
      <c r="F10298" s="1926">
        <f t="shared" si="163"/>
        <v>13415736.9</v>
      </c>
    </row>
    <row r="10299" spans="6:6">
      <c r="F10299" s="1926">
        <f t="shared" si="163"/>
        <v>13415736.9</v>
      </c>
    </row>
    <row r="10300" spans="6:6">
      <c r="F10300" s="1926">
        <f t="shared" si="163"/>
        <v>13415736.9</v>
      </c>
    </row>
    <row r="10301" spans="6:6">
      <c r="F10301" s="1926">
        <f t="shared" si="163"/>
        <v>13415736.9</v>
      </c>
    </row>
    <row r="10302" spans="6:6">
      <c r="F10302" s="1926">
        <f t="shared" si="163"/>
        <v>13415736.9</v>
      </c>
    </row>
    <row r="10303" spans="6:6">
      <c r="F10303" s="1926">
        <f t="shared" si="163"/>
        <v>13415736.9</v>
      </c>
    </row>
    <row r="10304" spans="6:6">
      <c r="F10304" s="1926">
        <f t="shared" si="163"/>
        <v>13415736.9</v>
      </c>
    </row>
    <row r="10305" spans="6:6">
      <c r="F10305" s="1926">
        <f t="shared" si="163"/>
        <v>13415736.9</v>
      </c>
    </row>
    <row r="10306" spans="6:6">
      <c r="F10306" s="1926">
        <f t="shared" si="163"/>
        <v>13415736.9</v>
      </c>
    </row>
    <row r="10307" spans="6:6">
      <c r="F10307" s="1926">
        <f t="shared" si="163"/>
        <v>13415736.9</v>
      </c>
    </row>
    <row r="10308" spans="6:6">
      <c r="F10308" s="1926">
        <f t="shared" si="163"/>
        <v>13415736.9</v>
      </c>
    </row>
    <row r="10309" spans="6:6">
      <c r="F10309" s="1926">
        <f t="shared" si="163"/>
        <v>13415736.9</v>
      </c>
    </row>
    <row r="10310" spans="6:6">
      <c r="F10310" s="1926">
        <f t="shared" si="163"/>
        <v>13415736.9</v>
      </c>
    </row>
    <row r="10311" spans="6:6">
      <c r="F10311" s="1926">
        <f t="shared" ref="F10311:F10374" si="164">F10310-E10311+D10311</f>
        <v>13415736.9</v>
      </c>
    </row>
    <row r="10312" spans="6:6">
      <c r="F10312" s="1926">
        <f t="shared" si="164"/>
        <v>13415736.9</v>
      </c>
    </row>
    <row r="10313" spans="6:6">
      <c r="F10313" s="1926">
        <f t="shared" si="164"/>
        <v>13415736.9</v>
      </c>
    </row>
    <row r="10314" spans="6:6">
      <c r="F10314" s="1926">
        <f t="shared" si="164"/>
        <v>13415736.9</v>
      </c>
    </row>
    <row r="10315" spans="6:6">
      <c r="F10315" s="1926">
        <f t="shared" si="164"/>
        <v>13415736.9</v>
      </c>
    </row>
    <row r="10316" spans="6:6">
      <c r="F10316" s="1926">
        <f t="shared" si="164"/>
        <v>13415736.9</v>
      </c>
    </row>
    <row r="10317" spans="6:6">
      <c r="F10317" s="1926">
        <f t="shared" si="164"/>
        <v>13415736.9</v>
      </c>
    </row>
    <row r="10318" spans="6:6">
      <c r="F10318" s="1926">
        <f t="shared" si="164"/>
        <v>13415736.9</v>
      </c>
    </row>
    <row r="10319" spans="6:6">
      <c r="F10319" s="1926">
        <f t="shared" si="164"/>
        <v>13415736.9</v>
      </c>
    </row>
    <row r="10320" spans="6:6">
      <c r="F10320" s="1926">
        <f t="shared" si="164"/>
        <v>13415736.9</v>
      </c>
    </row>
    <row r="10321" spans="6:6">
      <c r="F10321" s="1926">
        <f t="shared" si="164"/>
        <v>13415736.9</v>
      </c>
    </row>
    <row r="10322" spans="6:6">
      <c r="F10322" s="1926">
        <f t="shared" si="164"/>
        <v>13415736.9</v>
      </c>
    </row>
    <row r="10323" spans="6:6">
      <c r="F10323" s="1926">
        <f t="shared" si="164"/>
        <v>13415736.9</v>
      </c>
    </row>
    <row r="10324" spans="6:6">
      <c r="F10324" s="1926">
        <f t="shared" si="164"/>
        <v>13415736.9</v>
      </c>
    </row>
    <row r="10325" spans="6:6">
      <c r="F10325" s="1926">
        <f t="shared" si="164"/>
        <v>13415736.9</v>
      </c>
    </row>
    <row r="10326" spans="6:6">
      <c r="F10326" s="1926">
        <f t="shared" si="164"/>
        <v>13415736.9</v>
      </c>
    </row>
    <row r="10327" spans="6:6">
      <c r="F10327" s="1926">
        <f t="shared" si="164"/>
        <v>13415736.9</v>
      </c>
    </row>
    <row r="10328" spans="6:6">
      <c r="F10328" s="1926">
        <f t="shared" si="164"/>
        <v>13415736.9</v>
      </c>
    </row>
    <row r="10329" spans="6:6">
      <c r="F10329" s="1926">
        <f t="shared" si="164"/>
        <v>13415736.9</v>
      </c>
    </row>
    <row r="10330" spans="6:6">
      <c r="F10330" s="1926">
        <f t="shared" si="164"/>
        <v>13415736.9</v>
      </c>
    </row>
    <row r="10331" spans="6:6">
      <c r="F10331" s="1926">
        <f t="shared" si="164"/>
        <v>13415736.9</v>
      </c>
    </row>
    <row r="10332" spans="6:6">
      <c r="F10332" s="1926">
        <f t="shared" si="164"/>
        <v>13415736.9</v>
      </c>
    </row>
    <row r="10333" spans="6:6">
      <c r="F10333" s="1926">
        <f t="shared" si="164"/>
        <v>13415736.9</v>
      </c>
    </row>
    <row r="10334" spans="6:6">
      <c r="F10334" s="1926">
        <f t="shared" si="164"/>
        <v>13415736.9</v>
      </c>
    </row>
    <row r="10335" spans="6:6">
      <c r="F10335" s="1926">
        <f t="shared" si="164"/>
        <v>13415736.9</v>
      </c>
    </row>
    <row r="10336" spans="6:6">
      <c r="F10336" s="1926">
        <f t="shared" si="164"/>
        <v>13415736.9</v>
      </c>
    </row>
    <row r="10337" spans="6:6">
      <c r="F10337" s="1926">
        <f t="shared" si="164"/>
        <v>13415736.9</v>
      </c>
    </row>
    <row r="10338" spans="6:6">
      <c r="F10338" s="1926">
        <f t="shared" si="164"/>
        <v>13415736.9</v>
      </c>
    </row>
    <row r="10339" spans="6:6">
      <c r="F10339" s="1926">
        <f t="shared" si="164"/>
        <v>13415736.9</v>
      </c>
    </row>
    <row r="10340" spans="6:6">
      <c r="F10340" s="1926">
        <f t="shared" si="164"/>
        <v>13415736.9</v>
      </c>
    </row>
    <row r="10341" spans="6:6">
      <c r="F10341" s="1926">
        <f t="shared" si="164"/>
        <v>13415736.9</v>
      </c>
    </row>
    <row r="10342" spans="6:6">
      <c r="F10342" s="1926">
        <f t="shared" si="164"/>
        <v>13415736.9</v>
      </c>
    </row>
    <row r="10343" spans="6:6">
      <c r="F10343" s="1926">
        <f t="shared" si="164"/>
        <v>13415736.9</v>
      </c>
    </row>
    <row r="10344" spans="6:6">
      <c r="F10344" s="1926">
        <f t="shared" si="164"/>
        <v>13415736.9</v>
      </c>
    </row>
    <row r="10345" spans="6:6">
      <c r="F10345" s="1926">
        <f t="shared" si="164"/>
        <v>13415736.9</v>
      </c>
    </row>
    <row r="10346" spans="6:6">
      <c r="F10346" s="1926">
        <f t="shared" si="164"/>
        <v>13415736.9</v>
      </c>
    </row>
    <row r="10347" spans="6:6">
      <c r="F10347" s="1926">
        <f t="shared" si="164"/>
        <v>13415736.9</v>
      </c>
    </row>
    <row r="10348" spans="6:6">
      <c r="F10348" s="1926">
        <f t="shared" si="164"/>
        <v>13415736.9</v>
      </c>
    </row>
    <row r="10349" spans="6:6">
      <c r="F10349" s="1926">
        <f t="shared" si="164"/>
        <v>13415736.9</v>
      </c>
    </row>
    <row r="10350" spans="6:6">
      <c r="F10350" s="1926">
        <f t="shared" si="164"/>
        <v>13415736.9</v>
      </c>
    </row>
    <row r="10351" spans="6:6">
      <c r="F10351" s="1926">
        <f t="shared" si="164"/>
        <v>13415736.9</v>
      </c>
    </row>
    <row r="10352" spans="6:6">
      <c r="F10352" s="1926">
        <f t="shared" si="164"/>
        <v>13415736.9</v>
      </c>
    </row>
    <row r="10353" spans="6:6">
      <c r="F10353" s="1926">
        <f t="shared" si="164"/>
        <v>13415736.9</v>
      </c>
    </row>
    <row r="10354" spans="6:6">
      <c r="F10354" s="1926">
        <f t="shared" si="164"/>
        <v>13415736.9</v>
      </c>
    </row>
    <row r="10355" spans="6:6">
      <c r="F10355" s="1926">
        <f t="shared" si="164"/>
        <v>13415736.9</v>
      </c>
    </row>
    <row r="10356" spans="6:6">
      <c r="F10356" s="1926">
        <f t="shared" si="164"/>
        <v>13415736.9</v>
      </c>
    </row>
    <row r="10357" spans="6:6">
      <c r="F10357" s="1926">
        <f t="shared" si="164"/>
        <v>13415736.9</v>
      </c>
    </row>
    <row r="10358" spans="6:6">
      <c r="F10358" s="1926">
        <f t="shared" si="164"/>
        <v>13415736.9</v>
      </c>
    </row>
    <row r="10359" spans="6:6">
      <c r="F10359" s="1926">
        <f t="shared" si="164"/>
        <v>13415736.9</v>
      </c>
    </row>
    <row r="10360" spans="6:6">
      <c r="F10360" s="1926">
        <f t="shared" si="164"/>
        <v>13415736.9</v>
      </c>
    </row>
    <row r="10361" spans="6:6">
      <c r="F10361" s="1926">
        <f t="shared" si="164"/>
        <v>13415736.9</v>
      </c>
    </row>
    <row r="10362" spans="6:6">
      <c r="F10362" s="1926">
        <f t="shared" si="164"/>
        <v>13415736.9</v>
      </c>
    </row>
    <row r="10363" spans="6:6">
      <c r="F10363" s="1926">
        <f t="shared" si="164"/>
        <v>13415736.9</v>
      </c>
    </row>
    <row r="10364" spans="6:6">
      <c r="F10364" s="1926">
        <f t="shared" si="164"/>
        <v>13415736.9</v>
      </c>
    </row>
    <row r="10365" spans="6:6">
      <c r="F10365" s="1926">
        <f t="shared" si="164"/>
        <v>13415736.9</v>
      </c>
    </row>
    <row r="10366" spans="6:6">
      <c r="F10366" s="1926">
        <f t="shared" si="164"/>
        <v>13415736.9</v>
      </c>
    </row>
    <row r="10367" spans="6:6">
      <c r="F10367" s="1926">
        <f t="shared" si="164"/>
        <v>13415736.9</v>
      </c>
    </row>
    <row r="10368" spans="6:6">
      <c r="F10368" s="1926">
        <f t="shared" si="164"/>
        <v>13415736.9</v>
      </c>
    </row>
    <row r="10369" spans="6:6">
      <c r="F10369" s="1926">
        <f t="shared" si="164"/>
        <v>13415736.9</v>
      </c>
    </row>
    <row r="10370" spans="6:6">
      <c r="F10370" s="1926">
        <f t="shared" si="164"/>
        <v>13415736.9</v>
      </c>
    </row>
    <row r="10371" spans="6:6">
      <c r="F10371" s="1926">
        <f t="shared" si="164"/>
        <v>13415736.9</v>
      </c>
    </row>
    <row r="10372" spans="6:6">
      <c r="F10372" s="1926">
        <f t="shared" si="164"/>
        <v>13415736.9</v>
      </c>
    </row>
    <row r="10373" spans="6:6">
      <c r="F10373" s="1926">
        <f t="shared" si="164"/>
        <v>13415736.9</v>
      </c>
    </row>
    <row r="10374" spans="6:6">
      <c r="F10374" s="1926">
        <f t="shared" si="164"/>
        <v>13415736.9</v>
      </c>
    </row>
    <row r="10375" spans="6:6">
      <c r="F10375" s="1926">
        <f t="shared" ref="F10375:F10438" si="165">F10374-E10375+D10375</f>
        <v>13415736.9</v>
      </c>
    </row>
    <row r="10376" spans="6:6">
      <c r="F10376" s="1926">
        <f t="shared" si="165"/>
        <v>13415736.9</v>
      </c>
    </row>
    <row r="10377" spans="6:6">
      <c r="F10377" s="1926">
        <f t="shared" si="165"/>
        <v>13415736.9</v>
      </c>
    </row>
    <row r="10378" spans="6:6">
      <c r="F10378" s="1926">
        <f t="shared" si="165"/>
        <v>13415736.9</v>
      </c>
    </row>
    <row r="10379" spans="6:6">
      <c r="F10379" s="1926">
        <f t="shared" si="165"/>
        <v>13415736.9</v>
      </c>
    </row>
    <row r="10380" spans="6:6">
      <c r="F10380" s="1926">
        <f t="shared" si="165"/>
        <v>13415736.9</v>
      </c>
    </row>
    <row r="10381" spans="6:6">
      <c r="F10381" s="1926">
        <f t="shared" si="165"/>
        <v>13415736.9</v>
      </c>
    </row>
    <row r="10382" spans="6:6">
      <c r="F10382" s="1926">
        <f t="shared" si="165"/>
        <v>13415736.9</v>
      </c>
    </row>
    <row r="10383" spans="6:6">
      <c r="F10383" s="1926">
        <f t="shared" si="165"/>
        <v>13415736.9</v>
      </c>
    </row>
    <row r="10384" spans="6:6">
      <c r="F10384" s="1926">
        <f t="shared" si="165"/>
        <v>13415736.9</v>
      </c>
    </row>
    <row r="10385" spans="6:6">
      <c r="F10385" s="1926">
        <f t="shared" si="165"/>
        <v>13415736.9</v>
      </c>
    </row>
    <row r="10386" spans="6:6">
      <c r="F10386" s="1926">
        <f t="shared" si="165"/>
        <v>13415736.9</v>
      </c>
    </row>
    <row r="10387" spans="6:6">
      <c r="F10387" s="1926">
        <f t="shared" si="165"/>
        <v>13415736.9</v>
      </c>
    </row>
    <row r="10388" spans="6:6">
      <c r="F10388" s="1926">
        <f t="shared" si="165"/>
        <v>13415736.9</v>
      </c>
    </row>
    <row r="10389" spans="6:6">
      <c r="F10389" s="1926">
        <f t="shared" si="165"/>
        <v>13415736.9</v>
      </c>
    </row>
    <row r="10390" spans="6:6">
      <c r="F10390" s="1926">
        <f t="shared" si="165"/>
        <v>13415736.9</v>
      </c>
    </row>
    <row r="10391" spans="6:6">
      <c r="F10391" s="1926">
        <f t="shared" si="165"/>
        <v>13415736.9</v>
      </c>
    </row>
    <row r="10392" spans="6:6">
      <c r="F10392" s="1926">
        <f t="shared" si="165"/>
        <v>13415736.9</v>
      </c>
    </row>
    <row r="10393" spans="6:6">
      <c r="F10393" s="1926">
        <f t="shared" si="165"/>
        <v>13415736.9</v>
      </c>
    </row>
    <row r="10394" spans="6:6">
      <c r="F10394" s="1926">
        <f t="shared" si="165"/>
        <v>13415736.9</v>
      </c>
    </row>
    <row r="10395" spans="6:6">
      <c r="F10395" s="1926">
        <f t="shared" si="165"/>
        <v>13415736.9</v>
      </c>
    </row>
    <row r="10396" spans="6:6">
      <c r="F10396" s="1926">
        <f t="shared" si="165"/>
        <v>13415736.9</v>
      </c>
    </row>
    <row r="10397" spans="6:6">
      <c r="F10397" s="1926">
        <f t="shared" si="165"/>
        <v>13415736.9</v>
      </c>
    </row>
    <row r="10398" spans="6:6">
      <c r="F10398" s="1926">
        <f t="shared" si="165"/>
        <v>13415736.9</v>
      </c>
    </row>
    <row r="10399" spans="6:6">
      <c r="F10399" s="1926">
        <f t="shared" si="165"/>
        <v>13415736.9</v>
      </c>
    </row>
    <row r="10400" spans="6:6">
      <c r="F10400" s="1926">
        <f t="shared" si="165"/>
        <v>13415736.9</v>
      </c>
    </row>
    <row r="10401" spans="6:6">
      <c r="F10401" s="1926">
        <f t="shared" si="165"/>
        <v>13415736.9</v>
      </c>
    </row>
    <row r="10402" spans="6:6">
      <c r="F10402" s="1926">
        <f t="shared" si="165"/>
        <v>13415736.9</v>
      </c>
    </row>
    <row r="10403" spans="6:6">
      <c r="F10403" s="1926">
        <f t="shared" si="165"/>
        <v>13415736.9</v>
      </c>
    </row>
    <row r="10404" spans="6:6">
      <c r="F10404" s="1926">
        <f t="shared" si="165"/>
        <v>13415736.9</v>
      </c>
    </row>
    <row r="10405" spans="6:6">
      <c r="F10405" s="1926">
        <f t="shared" si="165"/>
        <v>13415736.9</v>
      </c>
    </row>
    <row r="10406" spans="6:6">
      <c r="F10406" s="1926">
        <f t="shared" si="165"/>
        <v>13415736.9</v>
      </c>
    </row>
    <row r="10407" spans="6:6">
      <c r="F10407" s="1926">
        <f t="shared" si="165"/>
        <v>13415736.9</v>
      </c>
    </row>
    <row r="10408" spans="6:6">
      <c r="F10408" s="1926">
        <f t="shared" si="165"/>
        <v>13415736.9</v>
      </c>
    </row>
    <row r="10409" spans="6:6">
      <c r="F10409" s="1926">
        <f t="shared" si="165"/>
        <v>13415736.9</v>
      </c>
    </row>
    <row r="10410" spans="6:6">
      <c r="F10410" s="1926">
        <f t="shared" si="165"/>
        <v>13415736.9</v>
      </c>
    </row>
    <row r="10411" spans="6:6">
      <c r="F10411" s="1926">
        <f t="shared" si="165"/>
        <v>13415736.9</v>
      </c>
    </row>
    <row r="10412" spans="6:6">
      <c r="F10412" s="1926">
        <f t="shared" si="165"/>
        <v>13415736.9</v>
      </c>
    </row>
    <row r="10413" spans="6:6">
      <c r="F10413" s="1926">
        <f t="shared" si="165"/>
        <v>13415736.9</v>
      </c>
    </row>
    <row r="10414" spans="6:6">
      <c r="F10414" s="1926">
        <f t="shared" si="165"/>
        <v>13415736.9</v>
      </c>
    </row>
    <row r="10415" spans="6:6">
      <c r="F10415" s="1926">
        <f t="shared" si="165"/>
        <v>13415736.9</v>
      </c>
    </row>
    <row r="10416" spans="6:6">
      <c r="F10416" s="1926">
        <f t="shared" si="165"/>
        <v>13415736.9</v>
      </c>
    </row>
    <row r="10417" spans="6:6">
      <c r="F10417" s="1926">
        <f t="shared" si="165"/>
        <v>13415736.9</v>
      </c>
    </row>
    <row r="10418" spans="6:6">
      <c r="F10418" s="1926">
        <f t="shared" si="165"/>
        <v>13415736.9</v>
      </c>
    </row>
    <row r="10419" spans="6:6">
      <c r="F10419" s="1926">
        <f t="shared" si="165"/>
        <v>13415736.9</v>
      </c>
    </row>
    <row r="10420" spans="6:6">
      <c r="F10420" s="1926">
        <f t="shared" si="165"/>
        <v>13415736.9</v>
      </c>
    </row>
    <row r="10421" spans="6:6">
      <c r="F10421" s="1926">
        <f t="shared" si="165"/>
        <v>13415736.9</v>
      </c>
    </row>
    <row r="10422" spans="6:6">
      <c r="F10422" s="1926">
        <f t="shared" si="165"/>
        <v>13415736.9</v>
      </c>
    </row>
    <row r="10423" spans="6:6">
      <c r="F10423" s="1926">
        <f t="shared" si="165"/>
        <v>13415736.9</v>
      </c>
    </row>
    <row r="10424" spans="6:6">
      <c r="F10424" s="1926">
        <f t="shared" si="165"/>
        <v>13415736.9</v>
      </c>
    </row>
    <row r="10425" spans="6:6">
      <c r="F10425" s="1926">
        <f t="shared" si="165"/>
        <v>13415736.9</v>
      </c>
    </row>
    <row r="10426" spans="6:6">
      <c r="F10426" s="1926">
        <f t="shared" si="165"/>
        <v>13415736.9</v>
      </c>
    </row>
    <row r="10427" spans="6:6">
      <c r="F10427" s="1926">
        <f t="shared" si="165"/>
        <v>13415736.9</v>
      </c>
    </row>
    <row r="10428" spans="6:6">
      <c r="F10428" s="1926">
        <f t="shared" si="165"/>
        <v>13415736.9</v>
      </c>
    </row>
    <row r="10429" spans="6:6">
      <c r="F10429" s="1926">
        <f t="shared" si="165"/>
        <v>13415736.9</v>
      </c>
    </row>
    <row r="10430" spans="6:6">
      <c r="F10430" s="1926">
        <f t="shared" si="165"/>
        <v>13415736.9</v>
      </c>
    </row>
    <row r="10431" spans="6:6">
      <c r="F10431" s="1926">
        <f t="shared" si="165"/>
        <v>13415736.9</v>
      </c>
    </row>
    <row r="10432" spans="6:6">
      <c r="F10432" s="1926">
        <f t="shared" si="165"/>
        <v>13415736.9</v>
      </c>
    </row>
    <row r="10433" spans="6:6">
      <c r="F10433" s="1926">
        <f t="shared" si="165"/>
        <v>13415736.9</v>
      </c>
    </row>
    <row r="10434" spans="6:6">
      <c r="F10434" s="1926">
        <f t="shared" si="165"/>
        <v>13415736.9</v>
      </c>
    </row>
    <row r="10435" spans="6:6">
      <c r="F10435" s="1926">
        <f t="shared" si="165"/>
        <v>13415736.9</v>
      </c>
    </row>
    <row r="10436" spans="6:6">
      <c r="F10436" s="1926">
        <f t="shared" si="165"/>
        <v>13415736.9</v>
      </c>
    </row>
    <row r="10437" spans="6:6">
      <c r="F10437" s="1926">
        <f t="shared" si="165"/>
        <v>13415736.9</v>
      </c>
    </row>
    <row r="10438" spans="6:6">
      <c r="F10438" s="1926">
        <f t="shared" si="165"/>
        <v>13415736.9</v>
      </c>
    </row>
    <row r="10439" spans="6:6">
      <c r="F10439" s="1926">
        <f t="shared" ref="F10439:F10502" si="166">F10438-E10439+D10439</f>
        <v>13415736.9</v>
      </c>
    </row>
    <row r="10440" spans="6:6">
      <c r="F10440" s="1926">
        <f t="shared" si="166"/>
        <v>13415736.9</v>
      </c>
    </row>
    <row r="10441" spans="6:6">
      <c r="F10441" s="1926">
        <f t="shared" si="166"/>
        <v>13415736.9</v>
      </c>
    </row>
    <row r="10442" spans="6:6">
      <c r="F10442" s="1926">
        <f t="shared" si="166"/>
        <v>13415736.9</v>
      </c>
    </row>
    <row r="10443" spans="6:6">
      <c r="F10443" s="1926">
        <f t="shared" si="166"/>
        <v>13415736.9</v>
      </c>
    </row>
    <row r="10444" spans="6:6">
      <c r="F10444" s="1926">
        <f t="shared" si="166"/>
        <v>13415736.9</v>
      </c>
    </row>
    <row r="10445" spans="6:6">
      <c r="F10445" s="1926">
        <f t="shared" si="166"/>
        <v>13415736.9</v>
      </c>
    </row>
    <row r="10446" spans="6:6">
      <c r="F10446" s="1926">
        <f t="shared" si="166"/>
        <v>13415736.9</v>
      </c>
    </row>
    <row r="10447" spans="6:6">
      <c r="F10447" s="1926">
        <f t="shared" si="166"/>
        <v>13415736.9</v>
      </c>
    </row>
    <row r="10448" spans="6:6">
      <c r="F10448" s="1926">
        <f t="shared" si="166"/>
        <v>13415736.9</v>
      </c>
    </row>
    <row r="10449" spans="6:6">
      <c r="F10449" s="1926">
        <f t="shared" si="166"/>
        <v>13415736.9</v>
      </c>
    </row>
    <row r="10450" spans="6:6">
      <c r="F10450" s="1926">
        <f t="shared" si="166"/>
        <v>13415736.9</v>
      </c>
    </row>
    <row r="10451" spans="6:6">
      <c r="F10451" s="1926">
        <f t="shared" si="166"/>
        <v>13415736.9</v>
      </c>
    </row>
    <row r="10452" spans="6:6">
      <c r="F10452" s="1926">
        <f t="shared" si="166"/>
        <v>13415736.9</v>
      </c>
    </row>
    <row r="10453" spans="6:6">
      <c r="F10453" s="1926">
        <f t="shared" si="166"/>
        <v>13415736.9</v>
      </c>
    </row>
    <row r="10454" spans="6:6">
      <c r="F10454" s="1926">
        <f t="shared" si="166"/>
        <v>13415736.9</v>
      </c>
    </row>
    <row r="10455" spans="6:6">
      <c r="F10455" s="1926">
        <f t="shared" si="166"/>
        <v>13415736.9</v>
      </c>
    </row>
    <row r="10456" spans="6:6">
      <c r="F10456" s="1926">
        <f t="shared" si="166"/>
        <v>13415736.9</v>
      </c>
    </row>
    <row r="10457" spans="6:6">
      <c r="F10457" s="1926">
        <f t="shared" si="166"/>
        <v>13415736.9</v>
      </c>
    </row>
    <row r="10458" spans="6:6">
      <c r="F10458" s="1926">
        <f t="shared" si="166"/>
        <v>13415736.9</v>
      </c>
    </row>
    <row r="10459" spans="6:6">
      <c r="F10459" s="1926">
        <f t="shared" si="166"/>
        <v>13415736.9</v>
      </c>
    </row>
    <row r="10460" spans="6:6">
      <c r="F10460" s="1926">
        <f t="shared" si="166"/>
        <v>13415736.9</v>
      </c>
    </row>
    <row r="10461" spans="6:6">
      <c r="F10461" s="1926">
        <f t="shared" si="166"/>
        <v>13415736.9</v>
      </c>
    </row>
    <row r="10462" spans="6:6">
      <c r="F10462" s="1926">
        <f t="shared" si="166"/>
        <v>13415736.9</v>
      </c>
    </row>
    <row r="10463" spans="6:6">
      <c r="F10463" s="1926">
        <f t="shared" si="166"/>
        <v>13415736.9</v>
      </c>
    </row>
    <row r="10464" spans="6:6">
      <c r="F10464" s="1926">
        <f t="shared" si="166"/>
        <v>13415736.9</v>
      </c>
    </row>
    <row r="10465" spans="6:6">
      <c r="F10465" s="1926">
        <f t="shared" si="166"/>
        <v>13415736.9</v>
      </c>
    </row>
    <row r="10466" spans="6:6">
      <c r="F10466" s="1926">
        <f t="shared" si="166"/>
        <v>13415736.9</v>
      </c>
    </row>
    <row r="10467" spans="6:6">
      <c r="F10467" s="1926">
        <f t="shared" si="166"/>
        <v>13415736.9</v>
      </c>
    </row>
    <row r="10468" spans="6:6">
      <c r="F10468" s="1926">
        <f t="shared" si="166"/>
        <v>13415736.9</v>
      </c>
    </row>
    <row r="10469" spans="6:6">
      <c r="F10469" s="1926">
        <f t="shared" si="166"/>
        <v>13415736.9</v>
      </c>
    </row>
    <row r="10470" spans="6:6">
      <c r="F10470" s="1926">
        <f t="shared" si="166"/>
        <v>13415736.9</v>
      </c>
    </row>
    <row r="10471" spans="6:6">
      <c r="F10471" s="1926">
        <f t="shared" si="166"/>
        <v>13415736.9</v>
      </c>
    </row>
    <row r="10472" spans="6:6">
      <c r="F10472" s="1926">
        <f t="shared" si="166"/>
        <v>13415736.9</v>
      </c>
    </row>
    <row r="10473" spans="6:6">
      <c r="F10473" s="1926">
        <f t="shared" si="166"/>
        <v>13415736.9</v>
      </c>
    </row>
    <row r="10474" spans="6:6">
      <c r="F10474" s="1926">
        <f t="shared" si="166"/>
        <v>13415736.9</v>
      </c>
    </row>
    <row r="10475" spans="6:6">
      <c r="F10475" s="1926">
        <f t="shared" si="166"/>
        <v>13415736.9</v>
      </c>
    </row>
    <row r="10476" spans="6:6">
      <c r="F10476" s="1926">
        <f t="shared" si="166"/>
        <v>13415736.9</v>
      </c>
    </row>
    <row r="10477" spans="6:6">
      <c r="F10477" s="1926">
        <f t="shared" si="166"/>
        <v>13415736.9</v>
      </c>
    </row>
    <row r="10478" spans="6:6">
      <c r="F10478" s="1926">
        <f t="shared" si="166"/>
        <v>13415736.9</v>
      </c>
    </row>
    <row r="10479" spans="6:6">
      <c r="F10479" s="1926">
        <f t="shared" si="166"/>
        <v>13415736.9</v>
      </c>
    </row>
    <row r="10480" spans="6:6">
      <c r="F10480" s="1926">
        <f t="shared" si="166"/>
        <v>13415736.9</v>
      </c>
    </row>
    <row r="10481" spans="6:6">
      <c r="F10481" s="1926">
        <f t="shared" si="166"/>
        <v>13415736.9</v>
      </c>
    </row>
    <row r="10482" spans="6:6">
      <c r="F10482" s="1926">
        <f t="shared" si="166"/>
        <v>13415736.9</v>
      </c>
    </row>
    <row r="10483" spans="6:6">
      <c r="F10483" s="1926">
        <f t="shared" si="166"/>
        <v>13415736.9</v>
      </c>
    </row>
    <row r="10484" spans="6:6">
      <c r="F10484" s="1926">
        <f t="shared" si="166"/>
        <v>13415736.9</v>
      </c>
    </row>
    <row r="10485" spans="6:6">
      <c r="F10485" s="1926">
        <f t="shared" si="166"/>
        <v>13415736.9</v>
      </c>
    </row>
    <row r="10486" spans="6:6">
      <c r="F10486" s="1926">
        <f t="shared" si="166"/>
        <v>13415736.9</v>
      </c>
    </row>
    <row r="10487" spans="6:6">
      <c r="F10487" s="1926">
        <f t="shared" si="166"/>
        <v>13415736.9</v>
      </c>
    </row>
    <row r="10488" spans="6:6">
      <c r="F10488" s="1926">
        <f t="shared" si="166"/>
        <v>13415736.9</v>
      </c>
    </row>
    <row r="10489" spans="6:6">
      <c r="F10489" s="1926">
        <f t="shared" si="166"/>
        <v>13415736.9</v>
      </c>
    </row>
    <row r="10490" spans="6:6">
      <c r="F10490" s="1926">
        <f t="shared" si="166"/>
        <v>13415736.9</v>
      </c>
    </row>
    <row r="10491" spans="6:6">
      <c r="F10491" s="1926">
        <f t="shared" si="166"/>
        <v>13415736.9</v>
      </c>
    </row>
    <row r="10492" spans="6:6">
      <c r="F10492" s="1926">
        <f t="shared" si="166"/>
        <v>13415736.9</v>
      </c>
    </row>
    <row r="10493" spans="6:6">
      <c r="F10493" s="1926">
        <f t="shared" si="166"/>
        <v>13415736.9</v>
      </c>
    </row>
    <row r="10494" spans="6:6">
      <c r="F10494" s="1926">
        <f t="shared" si="166"/>
        <v>13415736.9</v>
      </c>
    </row>
    <row r="10495" spans="6:6">
      <c r="F10495" s="1926">
        <f t="shared" si="166"/>
        <v>13415736.9</v>
      </c>
    </row>
    <row r="10496" spans="6:6">
      <c r="F10496" s="1926">
        <f t="shared" si="166"/>
        <v>13415736.9</v>
      </c>
    </row>
    <row r="10497" spans="6:6">
      <c r="F10497" s="1926">
        <f t="shared" si="166"/>
        <v>13415736.9</v>
      </c>
    </row>
    <row r="10498" spans="6:6">
      <c r="F10498" s="1926">
        <f t="shared" si="166"/>
        <v>13415736.9</v>
      </c>
    </row>
    <row r="10499" spans="6:6">
      <c r="F10499" s="1926">
        <f t="shared" si="166"/>
        <v>13415736.9</v>
      </c>
    </row>
    <row r="10500" spans="6:6">
      <c r="F10500" s="1926">
        <f t="shared" si="166"/>
        <v>13415736.9</v>
      </c>
    </row>
    <row r="10501" spans="6:6">
      <c r="F10501" s="1926">
        <f t="shared" si="166"/>
        <v>13415736.9</v>
      </c>
    </row>
    <row r="10502" spans="6:6">
      <c r="F10502" s="1926">
        <f t="shared" si="166"/>
        <v>13415736.9</v>
      </c>
    </row>
    <row r="10503" spans="6:6">
      <c r="F10503" s="1926">
        <f t="shared" ref="F10503:F10566" si="167">F10502-E10503+D10503</f>
        <v>13415736.9</v>
      </c>
    </row>
    <row r="10504" spans="6:6">
      <c r="F10504" s="1926">
        <f t="shared" si="167"/>
        <v>13415736.9</v>
      </c>
    </row>
    <row r="10505" spans="6:6">
      <c r="F10505" s="1926">
        <f t="shared" si="167"/>
        <v>13415736.9</v>
      </c>
    </row>
    <row r="10506" spans="6:6">
      <c r="F10506" s="1926">
        <f t="shared" si="167"/>
        <v>13415736.9</v>
      </c>
    </row>
    <row r="10507" spans="6:6">
      <c r="F10507" s="1926">
        <f t="shared" si="167"/>
        <v>13415736.9</v>
      </c>
    </row>
    <row r="10508" spans="6:6">
      <c r="F10508" s="1926">
        <f t="shared" si="167"/>
        <v>13415736.9</v>
      </c>
    </row>
    <row r="10509" spans="6:6">
      <c r="F10509" s="1926">
        <f t="shared" si="167"/>
        <v>13415736.9</v>
      </c>
    </row>
    <row r="10510" spans="6:6">
      <c r="F10510" s="1926">
        <f t="shared" si="167"/>
        <v>13415736.9</v>
      </c>
    </row>
    <row r="10511" spans="6:6">
      <c r="F10511" s="1926">
        <f t="shared" si="167"/>
        <v>13415736.9</v>
      </c>
    </row>
    <row r="10512" spans="6:6">
      <c r="F10512" s="1926">
        <f t="shared" si="167"/>
        <v>13415736.9</v>
      </c>
    </row>
    <row r="10513" spans="6:6">
      <c r="F10513" s="1926">
        <f t="shared" si="167"/>
        <v>13415736.9</v>
      </c>
    </row>
    <row r="10514" spans="6:6">
      <c r="F10514" s="1926">
        <f t="shared" si="167"/>
        <v>13415736.9</v>
      </c>
    </row>
    <row r="10515" spans="6:6">
      <c r="F10515" s="1926">
        <f t="shared" si="167"/>
        <v>13415736.9</v>
      </c>
    </row>
    <row r="10516" spans="6:6">
      <c r="F10516" s="1926">
        <f t="shared" si="167"/>
        <v>13415736.9</v>
      </c>
    </row>
    <row r="10517" spans="6:6">
      <c r="F10517" s="1926">
        <f t="shared" si="167"/>
        <v>13415736.9</v>
      </c>
    </row>
    <row r="10518" spans="6:6">
      <c r="F10518" s="1926">
        <f t="shared" si="167"/>
        <v>13415736.9</v>
      </c>
    </row>
    <row r="10519" spans="6:6">
      <c r="F10519" s="1926">
        <f t="shared" si="167"/>
        <v>13415736.9</v>
      </c>
    </row>
    <row r="10520" spans="6:6">
      <c r="F10520" s="1926">
        <f t="shared" si="167"/>
        <v>13415736.9</v>
      </c>
    </row>
    <row r="10521" spans="6:6">
      <c r="F10521" s="1926">
        <f t="shared" si="167"/>
        <v>13415736.9</v>
      </c>
    </row>
    <row r="10522" spans="6:6">
      <c r="F10522" s="1926">
        <f t="shared" si="167"/>
        <v>13415736.9</v>
      </c>
    </row>
    <row r="10523" spans="6:6">
      <c r="F10523" s="1926">
        <f t="shared" si="167"/>
        <v>13415736.9</v>
      </c>
    </row>
    <row r="10524" spans="6:6">
      <c r="F10524" s="1926">
        <f t="shared" si="167"/>
        <v>13415736.9</v>
      </c>
    </row>
    <row r="10525" spans="6:6">
      <c r="F10525" s="1926">
        <f t="shared" si="167"/>
        <v>13415736.9</v>
      </c>
    </row>
    <row r="10526" spans="6:6">
      <c r="F10526" s="1926">
        <f t="shared" si="167"/>
        <v>13415736.9</v>
      </c>
    </row>
    <row r="10527" spans="6:6">
      <c r="F10527" s="1926">
        <f t="shared" si="167"/>
        <v>13415736.9</v>
      </c>
    </row>
    <row r="10528" spans="6:6">
      <c r="F10528" s="1926">
        <f t="shared" si="167"/>
        <v>13415736.9</v>
      </c>
    </row>
    <row r="10529" spans="6:6">
      <c r="F10529" s="1926">
        <f t="shared" si="167"/>
        <v>13415736.9</v>
      </c>
    </row>
    <row r="10530" spans="6:6">
      <c r="F10530" s="1926">
        <f t="shared" si="167"/>
        <v>13415736.9</v>
      </c>
    </row>
    <row r="10531" spans="6:6">
      <c r="F10531" s="1926">
        <f t="shared" si="167"/>
        <v>13415736.9</v>
      </c>
    </row>
    <row r="10532" spans="6:6">
      <c r="F10532" s="1926">
        <f t="shared" si="167"/>
        <v>13415736.9</v>
      </c>
    </row>
    <row r="10533" spans="6:6">
      <c r="F10533" s="1926">
        <f t="shared" si="167"/>
        <v>13415736.9</v>
      </c>
    </row>
    <row r="10534" spans="6:6">
      <c r="F10534" s="1926">
        <f t="shared" si="167"/>
        <v>13415736.9</v>
      </c>
    </row>
    <row r="10535" spans="6:6">
      <c r="F10535" s="1926">
        <f t="shared" si="167"/>
        <v>13415736.9</v>
      </c>
    </row>
    <row r="10536" spans="6:6">
      <c r="F10536" s="1926">
        <f t="shared" si="167"/>
        <v>13415736.9</v>
      </c>
    </row>
    <row r="10537" spans="6:6">
      <c r="F10537" s="1926">
        <f t="shared" si="167"/>
        <v>13415736.9</v>
      </c>
    </row>
    <row r="10538" spans="6:6">
      <c r="F10538" s="1926">
        <f t="shared" si="167"/>
        <v>13415736.9</v>
      </c>
    </row>
    <row r="10539" spans="6:6">
      <c r="F10539" s="1926">
        <f t="shared" si="167"/>
        <v>13415736.9</v>
      </c>
    </row>
    <row r="10540" spans="6:6">
      <c r="F10540" s="1926">
        <f t="shared" si="167"/>
        <v>13415736.9</v>
      </c>
    </row>
    <row r="10541" spans="6:6">
      <c r="F10541" s="1926">
        <f t="shared" si="167"/>
        <v>13415736.9</v>
      </c>
    </row>
    <row r="10542" spans="6:6">
      <c r="F10542" s="1926">
        <f t="shared" si="167"/>
        <v>13415736.9</v>
      </c>
    </row>
    <row r="10543" spans="6:6">
      <c r="F10543" s="1926">
        <f t="shared" si="167"/>
        <v>13415736.9</v>
      </c>
    </row>
    <row r="10544" spans="6:6">
      <c r="F10544" s="1926">
        <f t="shared" si="167"/>
        <v>13415736.9</v>
      </c>
    </row>
    <row r="10545" spans="6:6">
      <c r="F10545" s="1926">
        <f t="shared" si="167"/>
        <v>13415736.9</v>
      </c>
    </row>
    <row r="10546" spans="6:6">
      <c r="F10546" s="1926">
        <f t="shared" si="167"/>
        <v>13415736.9</v>
      </c>
    </row>
    <row r="10547" spans="6:6">
      <c r="F10547" s="1926">
        <f t="shared" si="167"/>
        <v>13415736.9</v>
      </c>
    </row>
    <row r="10548" spans="6:6">
      <c r="F10548" s="1926">
        <f t="shared" si="167"/>
        <v>13415736.9</v>
      </c>
    </row>
    <row r="10549" spans="6:6">
      <c r="F10549" s="1926">
        <f t="shared" si="167"/>
        <v>13415736.9</v>
      </c>
    </row>
    <row r="10550" spans="6:6">
      <c r="F10550" s="1926">
        <f t="shared" si="167"/>
        <v>13415736.9</v>
      </c>
    </row>
    <row r="10551" spans="6:6">
      <c r="F10551" s="1926">
        <f t="shared" si="167"/>
        <v>13415736.9</v>
      </c>
    </row>
    <row r="10552" spans="6:6">
      <c r="F10552" s="1926">
        <f t="shared" si="167"/>
        <v>13415736.9</v>
      </c>
    </row>
    <row r="10553" spans="6:6">
      <c r="F10553" s="1926">
        <f t="shared" si="167"/>
        <v>13415736.9</v>
      </c>
    </row>
    <row r="10554" spans="6:6">
      <c r="F10554" s="1926">
        <f t="shared" si="167"/>
        <v>13415736.9</v>
      </c>
    </row>
    <row r="10555" spans="6:6">
      <c r="F10555" s="1926">
        <f t="shared" si="167"/>
        <v>13415736.9</v>
      </c>
    </row>
    <row r="10556" spans="6:6">
      <c r="F10556" s="1926">
        <f t="shared" si="167"/>
        <v>13415736.9</v>
      </c>
    </row>
    <row r="10557" spans="6:6">
      <c r="F10557" s="1926">
        <f t="shared" si="167"/>
        <v>13415736.9</v>
      </c>
    </row>
    <row r="10558" spans="6:6">
      <c r="F10558" s="1926">
        <f t="shared" si="167"/>
        <v>13415736.9</v>
      </c>
    </row>
    <row r="10559" spans="6:6">
      <c r="F10559" s="1926">
        <f t="shared" si="167"/>
        <v>13415736.9</v>
      </c>
    </row>
    <row r="10560" spans="6:6">
      <c r="F10560" s="1926">
        <f t="shared" si="167"/>
        <v>13415736.9</v>
      </c>
    </row>
    <row r="10561" spans="6:6">
      <c r="F10561" s="1926">
        <f t="shared" si="167"/>
        <v>13415736.9</v>
      </c>
    </row>
    <row r="10562" spans="6:6">
      <c r="F10562" s="1926">
        <f t="shared" si="167"/>
        <v>13415736.9</v>
      </c>
    </row>
    <row r="10563" spans="6:6">
      <c r="F10563" s="1926">
        <f t="shared" si="167"/>
        <v>13415736.9</v>
      </c>
    </row>
    <row r="10564" spans="6:6">
      <c r="F10564" s="1926">
        <f t="shared" si="167"/>
        <v>13415736.9</v>
      </c>
    </row>
    <row r="10565" spans="6:6">
      <c r="F10565" s="1926">
        <f t="shared" si="167"/>
        <v>13415736.9</v>
      </c>
    </row>
    <row r="10566" spans="6:6">
      <c r="F10566" s="1926">
        <f t="shared" si="167"/>
        <v>13415736.9</v>
      </c>
    </row>
    <row r="10567" spans="6:6">
      <c r="F10567" s="1926">
        <f t="shared" ref="F10567:F10630" si="168">F10566-E10567+D10567</f>
        <v>13415736.9</v>
      </c>
    </row>
    <row r="10568" spans="6:6">
      <c r="F10568" s="1926">
        <f t="shared" si="168"/>
        <v>13415736.9</v>
      </c>
    </row>
    <row r="10569" spans="6:6">
      <c r="F10569" s="1926">
        <f t="shared" si="168"/>
        <v>13415736.9</v>
      </c>
    </row>
    <row r="10570" spans="6:6">
      <c r="F10570" s="1926">
        <f t="shared" si="168"/>
        <v>13415736.9</v>
      </c>
    </row>
    <row r="10571" spans="6:6">
      <c r="F10571" s="1926">
        <f t="shared" si="168"/>
        <v>13415736.9</v>
      </c>
    </row>
    <row r="10572" spans="6:6">
      <c r="F10572" s="1926">
        <f t="shared" si="168"/>
        <v>13415736.9</v>
      </c>
    </row>
    <row r="10573" spans="6:6">
      <c r="F10573" s="1926">
        <f t="shared" si="168"/>
        <v>13415736.9</v>
      </c>
    </row>
    <row r="10574" spans="6:6">
      <c r="F10574" s="1926">
        <f t="shared" si="168"/>
        <v>13415736.9</v>
      </c>
    </row>
    <row r="10575" spans="6:6">
      <c r="F10575" s="1926">
        <f t="shared" si="168"/>
        <v>13415736.9</v>
      </c>
    </row>
    <row r="10576" spans="6:6">
      <c r="F10576" s="1926">
        <f t="shared" si="168"/>
        <v>13415736.9</v>
      </c>
    </row>
    <row r="10577" spans="6:6">
      <c r="F10577" s="1926">
        <f t="shared" si="168"/>
        <v>13415736.9</v>
      </c>
    </row>
    <row r="10578" spans="6:6">
      <c r="F10578" s="1926">
        <f t="shared" si="168"/>
        <v>13415736.9</v>
      </c>
    </row>
    <row r="10579" spans="6:6">
      <c r="F10579" s="1926">
        <f t="shared" si="168"/>
        <v>13415736.9</v>
      </c>
    </row>
    <row r="10580" spans="6:6">
      <c r="F10580" s="1926">
        <f t="shared" si="168"/>
        <v>13415736.9</v>
      </c>
    </row>
    <row r="10581" spans="6:6">
      <c r="F10581" s="1926">
        <f t="shared" si="168"/>
        <v>13415736.9</v>
      </c>
    </row>
    <row r="10582" spans="6:6">
      <c r="F10582" s="1926">
        <f t="shared" si="168"/>
        <v>13415736.9</v>
      </c>
    </row>
    <row r="10583" spans="6:6">
      <c r="F10583" s="1926">
        <f t="shared" si="168"/>
        <v>13415736.9</v>
      </c>
    </row>
    <row r="10584" spans="6:6">
      <c r="F10584" s="1926">
        <f t="shared" si="168"/>
        <v>13415736.9</v>
      </c>
    </row>
    <row r="10585" spans="6:6">
      <c r="F10585" s="1926">
        <f t="shared" si="168"/>
        <v>13415736.9</v>
      </c>
    </row>
    <row r="10586" spans="6:6">
      <c r="F10586" s="1926">
        <f t="shared" si="168"/>
        <v>13415736.9</v>
      </c>
    </row>
    <row r="10587" spans="6:6">
      <c r="F10587" s="1926">
        <f t="shared" si="168"/>
        <v>13415736.9</v>
      </c>
    </row>
    <row r="10588" spans="6:6">
      <c r="F10588" s="1926">
        <f t="shared" si="168"/>
        <v>13415736.9</v>
      </c>
    </row>
    <row r="10589" spans="6:6">
      <c r="F10589" s="1926">
        <f t="shared" si="168"/>
        <v>13415736.9</v>
      </c>
    </row>
    <row r="10590" spans="6:6">
      <c r="F10590" s="1926">
        <f t="shared" si="168"/>
        <v>13415736.9</v>
      </c>
    </row>
    <row r="10591" spans="6:6">
      <c r="F10591" s="1926">
        <f t="shared" si="168"/>
        <v>13415736.9</v>
      </c>
    </row>
    <row r="10592" spans="6:6">
      <c r="F10592" s="1926">
        <f t="shared" si="168"/>
        <v>13415736.9</v>
      </c>
    </row>
    <row r="10593" spans="6:6">
      <c r="F10593" s="1926">
        <f t="shared" si="168"/>
        <v>13415736.9</v>
      </c>
    </row>
    <row r="10594" spans="6:6">
      <c r="F10594" s="1926">
        <f t="shared" si="168"/>
        <v>13415736.9</v>
      </c>
    </row>
    <row r="10595" spans="6:6">
      <c r="F10595" s="1926">
        <f t="shared" si="168"/>
        <v>13415736.9</v>
      </c>
    </row>
    <row r="10596" spans="6:6">
      <c r="F10596" s="1926">
        <f t="shared" si="168"/>
        <v>13415736.9</v>
      </c>
    </row>
    <row r="10597" spans="6:6">
      <c r="F10597" s="1926">
        <f t="shared" si="168"/>
        <v>13415736.9</v>
      </c>
    </row>
    <row r="10598" spans="6:6">
      <c r="F10598" s="1926">
        <f t="shared" si="168"/>
        <v>13415736.9</v>
      </c>
    </row>
    <row r="10599" spans="6:6">
      <c r="F10599" s="1926">
        <f t="shared" si="168"/>
        <v>13415736.9</v>
      </c>
    </row>
    <row r="10600" spans="6:6">
      <c r="F10600" s="1926">
        <f t="shared" si="168"/>
        <v>13415736.9</v>
      </c>
    </row>
    <row r="10601" spans="6:6">
      <c r="F10601" s="1926">
        <f t="shared" si="168"/>
        <v>13415736.9</v>
      </c>
    </row>
    <row r="10602" spans="6:6">
      <c r="F10602" s="1926">
        <f t="shared" si="168"/>
        <v>13415736.9</v>
      </c>
    </row>
    <row r="10603" spans="6:6">
      <c r="F10603" s="1926">
        <f t="shared" si="168"/>
        <v>13415736.9</v>
      </c>
    </row>
    <row r="10604" spans="6:6">
      <c r="F10604" s="1926">
        <f t="shared" si="168"/>
        <v>13415736.9</v>
      </c>
    </row>
    <row r="10605" spans="6:6">
      <c r="F10605" s="1926">
        <f t="shared" si="168"/>
        <v>13415736.9</v>
      </c>
    </row>
    <row r="10606" spans="6:6">
      <c r="F10606" s="1926">
        <f t="shared" si="168"/>
        <v>13415736.9</v>
      </c>
    </row>
    <row r="10607" spans="6:6">
      <c r="F10607" s="1926">
        <f t="shared" si="168"/>
        <v>13415736.9</v>
      </c>
    </row>
    <row r="10608" spans="6:6">
      <c r="F10608" s="1926">
        <f t="shared" si="168"/>
        <v>13415736.9</v>
      </c>
    </row>
    <row r="10609" spans="6:6">
      <c r="F10609" s="1926">
        <f t="shared" si="168"/>
        <v>13415736.9</v>
      </c>
    </row>
    <row r="10610" spans="6:6">
      <c r="F10610" s="1926">
        <f t="shared" si="168"/>
        <v>13415736.9</v>
      </c>
    </row>
    <row r="10611" spans="6:6">
      <c r="F10611" s="1926">
        <f t="shared" si="168"/>
        <v>13415736.9</v>
      </c>
    </row>
    <row r="10612" spans="6:6">
      <c r="F10612" s="1926">
        <f t="shared" si="168"/>
        <v>13415736.9</v>
      </c>
    </row>
    <row r="10613" spans="6:6">
      <c r="F10613" s="1926">
        <f t="shared" si="168"/>
        <v>13415736.9</v>
      </c>
    </row>
    <row r="10614" spans="6:6">
      <c r="F10614" s="1926">
        <f t="shared" si="168"/>
        <v>13415736.9</v>
      </c>
    </row>
    <row r="10615" spans="6:6">
      <c r="F10615" s="1926">
        <f t="shared" si="168"/>
        <v>13415736.9</v>
      </c>
    </row>
    <row r="10616" spans="6:6">
      <c r="F10616" s="1926">
        <f t="shared" si="168"/>
        <v>13415736.9</v>
      </c>
    </row>
    <row r="10617" spans="6:6">
      <c r="F10617" s="1926">
        <f t="shared" si="168"/>
        <v>13415736.9</v>
      </c>
    </row>
    <row r="10618" spans="6:6">
      <c r="F10618" s="1926">
        <f t="shared" si="168"/>
        <v>13415736.9</v>
      </c>
    </row>
    <row r="10619" spans="6:6">
      <c r="F10619" s="1926">
        <f t="shared" si="168"/>
        <v>13415736.9</v>
      </c>
    </row>
    <row r="10620" spans="6:6">
      <c r="F10620" s="1926">
        <f t="shared" si="168"/>
        <v>13415736.9</v>
      </c>
    </row>
    <row r="10621" spans="6:6">
      <c r="F10621" s="1926">
        <f t="shared" si="168"/>
        <v>13415736.9</v>
      </c>
    </row>
    <row r="10622" spans="6:6">
      <c r="F10622" s="1926">
        <f t="shared" si="168"/>
        <v>13415736.9</v>
      </c>
    </row>
    <row r="10623" spans="6:6">
      <c r="F10623" s="1926">
        <f t="shared" si="168"/>
        <v>13415736.9</v>
      </c>
    </row>
    <row r="10624" spans="6:6">
      <c r="F10624" s="1926">
        <f t="shared" si="168"/>
        <v>13415736.9</v>
      </c>
    </row>
    <row r="10625" spans="6:6">
      <c r="F10625" s="1926">
        <f t="shared" si="168"/>
        <v>13415736.9</v>
      </c>
    </row>
    <row r="10626" spans="6:6">
      <c r="F10626" s="1926">
        <f t="shared" si="168"/>
        <v>13415736.9</v>
      </c>
    </row>
    <row r="10627" spans="6:6">
      <c r="F10627" s="1926">
        <f t="shared" si="168"/>
        <v>13415736.9</v>
      </c>
    </row>
    <row r="10628" spans="6:6">
      <c r="F10628" s="1926">
        <f t="shared" si="168"/>
        <v>13415736.9</v>
      </c>
    </row>
    <row r="10629" spans="6:6">
      <c r="F10629" s="1926">
        <f t="shared" si="168"/>
        <v>13415736.9</v>
      </c>
    </row>
    <row r="10630" spans="6:6">
      <c r="F10630" s="1926">
        <f t="shared" si="168"/>
        <v>13415736.9</v>
      </c>
    </row>
    <row r="10631" spans="6:6">
      <c r="F10631" s="1926">
        <f t="shared" ref="F10631:F10694" si="169">F10630-E10631+D10631</f>
        <v>13415736.9</v>
      </c>
    </row>
    <row r="10632" spans="6:6">
      <c r="F10632" s="1926">
        <f t="shared" si="169"/>
        <v>13415736.9</v>
      </c>
    </row>
    <row r="10633" spans="6:6">
      <c r="F10633" s="1926">
        <f t="shared" si="169"/>
        <v>13415736.9</v>
      </c>
    </row>
    <row r="10634" spans="6:6">
      <c r="F10634" s="1926">
        <f t="shared" si="169"/>
        <v>13415736.9</v>
      </c>
    </row>
    <row r="10635" spans="6:6">
      <c r="F10635" s="1926">
        <f t="shared" si="169"/>
        <v>13415736.9</v>
      </c>
    </row>
    <row r="10636" spans="6:6">
      <c r="F10636" s="1926">
        <f t="shared" si="169"/>
        <v>13415736.9</v>
      </c>
    </row>
    <row r="10637" spans="6:6">
      <c r="F10637" s="1926">
        <f t="shared" si="169"/>
        <v>13415736.9</v>
      </c>
    </row>
    <row r="10638" spans="6:6">
      <c r="F10638" s="1926">
        <f t="shared" si="169"/>
        <v>13415736.9</v>
      </c>
    </row>
    <row r="10639" spans="6:6">
      <c r="F10639" s="1926">
        <f t="shared" si="169"/>
        <v>13415736.9</v>
      </c>
    </row>
    <row r="10640" spans="6:6">
      <c r="F10640" s="1926">
        <f t="shared" si="169"/>
        <v>13415736.9</v>
      </c>
    </row>
    <row r="10641" spans="6:6">
      <c r="F10641" s="1926">
        <f t="shared" si="169"/>
        <v>13415736.9</v>
      </c>
    </row>
    <row r="10642" spans="6:6">
      <c r="F10642" s="1926">
        <f t="shared" si="169"/>
        <v>13415736.9</v>
      </c>
    </row>
    <row r="10643" spans="6:6">
      <c r="F10643" s="1926">
        <f t="shared" si="169"/>
        <v>13415736.9</v>
      </c>
    </row>
    <row r="10644" spans="6:6">
      <c r="F10644" s="1926">
        <f t="shared" si="169"/>
        <v>13415736.9</v>
      </c>
    </row>
    <row r="10645" spans="6:6">
      <c r="F10645" s="1926">
        <f t="shared" si="169"/>
        <v>13415736.9</v>
      </c>
    </row>
    <row r="10646" spans="6:6">
      <c r="F10646" s="1926">
        <f t="shared" si="169"/>
        <v>13415736.9</v>
      </c>
    </row>
    <row r="10647" spans="6:6">
      <c r="F10647" s="1926">
        <f t="shared" si="169"/>
        <v>13415736.9</v>
      </c>
    </row>
    <row r="10648" spans="6:6">
      <c r="F10648" s="1926">
        <f t="shared" si="169"/>
        <v>13415736.9</v>
      </c>
    </row>
    <row r="10649" spans="6:6">
      <c r="F10649" s="1926">
        <f t="shared" si="169"/>
        <v>13415736.9</v>
      </c>
    </row>
    <row r="10650" spans="6:6">
      <c r="F10650" s="1926">
        <f t="shared" si="169"/>
        <v>13415736.9</v>
      </c>
    </row>
    <row r="10651" spans="6:6">
      <c r="F10651" s="1926">
        <f t="shared" si="169"/>
        <v>13415736.9</v>
      </c>
    </row>
    <row r="10652" spans="6:6">
      <c r="F10652" s="1926">
        <f t="shared" si="169"/>
        <v>13415736.9</v>
      </c>
    </row>
    <row r="10653" spans="6:6">
      <c r="F10653" s="1926">
        <f t="shared" si="169"/>
        <v>13415736.9</v>
      </c>
    </row>
    <row r="10654" spans="6:6">
      <c r="F10654" s="1926">
        <f t="shared" si="169"/>
        <v>13415736.9</v>
      </c>
    </row>
    <row r="10655" spans="6:6">
      <c r="F10655" s="1926">
        <f t="shared" si="169"/>
        <v>13415736.9</v>
      </c>
    </row>
    <row r="10656" spans="6:6">
      <c r="F10656" s="1926">
        <f t="shared" si="169"/>
        <v>13415736.9</v>
      </c>
    </row>
    <row r="10657" spans="6:6">
      <c r="F10657" s="1926">
        <f t="shared" si="169"/>
        <v>13415736.9</v>
      </c>
    </row>
    <row r="10658" spans="6:6">
      <c r="F10658" s="1926">
        <f t="shared" si="169"/>
        <v>13415736.9</v>
      </c>
    </row>
    <row r="10659" spans="6:6">
      <c r="F10659" s="1926">
        <f t="shared" si="169"/>
        <v>13415736.9</v>
      </c>
    </row>
    <row r="10660" spans="6:6">
      <c r="F10660" s="1926">
        <f t="shared" si="169"/>
        <v>13415736.9</v>
      </c>
    </row>
    <row r="10661" spans="6:6">
      <c r="F10661" s="1926">
        <f t="shared" si="169"/>
        <v>13415736.9</v>
      </c>
    </row>
    <row r="10662" spans="6:6">
      <c r="F10662" s="1926">
        <f t="shared" si="169"/>
        <v>13415736.9</v>
      </c>
    </row>
    <row r="10663" spans="6:6">
      <c r="F10663" s="1926">
        <f t="shared" si="169"/>
        <v>13415736.9</v>
      </c>
    </row>
    <row r="10664" spans="6:6">
      <c r="F10664" s="1926">
        <f t="shared" si="169"/>
        <v>13415736.9</v>
      </c>
    </row>
    <row r="10665" spans="6:6">
      <c r="F10665" s="1926">
        <f t="shared" si="169"/>
        <v>13415736.9</v>
      </c>
    </row>
    <row r="10666" spans="6:6">
      <c r="F10666" s="1926">
        <f t="shared" si="169"/>
        <v>13415736.9</v>
      </c>
    </row>
    <row r="10667" spans="6:6">
      <c r="F10667" s="1926">
        <f t="shared" si="169"/>
        <v>13415736.9</v>
      </c>
    </row>
    <row r="10668" spans="6:6">
      <c r="F10668" s="1926">
        <f t="shared" si="169"/>
        <v>13415736.9</v>
      </c>
    </row>
    <row r="10669" spans="6:6">
      <c r="F10669" s="1926">
        <f t="shared" si="169"/>
        <v>13415736.9</v>
      </c>
    </row>
    <row r="10670" spans="6:6">
      <c r="F10670" s="1926">
        <f t="shared" si="169"/>
        <v>13415736.9</v>
      </c>
    </row>
    <row r="10671" spans="6:6">
      <c r="F10671" s="1926">
        <f t="shared" si="169"/>
        <v>13415736.9</v>
      </c>
    </row>
    <row r="10672" spans="6:6">
      <c r="F10672" s="1926">
        <f t="shared" si="169"/>
        <v>13415736.9</v>
      </c>
    </row>
    <row r="10673" spans="6:6">
      <c r="F10673" s="1926">
        <f t="shared" si="169"/>
        <v>13415736.9</v>
      </c>
    </row>
    <row r="10674" spans="6:6">
      <c r="F10674" s="1926">
        <f t="shared" si="169"/>
        <v>13415736.9</v>
      </c>
    </row>
    <row r="10675" spans="6:6">
      <c r="F10675" s="1926">
        <f t="shared" si="169"/>
        <v>13415736.9</v>
      </c>
    </row>
    <row r="10676" spans="6:6">
      <c r="F10676" s="1926">
        <f t="shared" si="169"/>
        <v>13415736.9</v>
      </c>
    </row>
    <row r="10677" spans="6:6">
      <c r="F10677" s="1926">
        <f t="shared" si="169"/>
        <v>13415736.9</v>
      </c>
    </row>
    <row r="10678" spans="6:6">
      <c r="F10678" s="1926">
        <f t="shared" si="169"/>
        <v>13415736.9</v>
      </c>
    </row>
    <row r="10679" spans="6:6">
      <c r="F10679" s="1926">
        <f t="shared" si="169"/>
        <v>13415736.9</v>
      </c>
    </row>
    <row r="10680" spans="6:6">
      <c r="F10680" s="1926">
        <f t="shared" si="169"/>
        <v>13415736.9</v>
      </c>
    </row>
    <row r="10681" spans="6:6">
      <c r="F10681" s="1926">
        <f t="shared" si="169"/>
        <v>13415736.9</v>
      </c>
    </row>
    <row r="10682" spans="6:6">
      <c r="F10682" s="1926">
        <f t="shared" si="169"/>
        <v>13415736.9</v>
      </c>
    </row>
    <row r="10683" spans="6:6">
      <c r="F10683" s="1926">
        <f t="shared" si="169"/>
        <v>13415736.9</v>
      </c>
    </row>
    <row r="10684" spans="6:6">
      <c r="F10684" s="1926">
        <f t="shared" si="169"/>
        <v>13415736.9</v>
      </c>
    </row>
    <row r="10685" spans="6:6">
      <c r="F10685" s="1926">
        <f t="shared" si="169"/>
        <v>13415736.9</v>
      </c>
    </row>
    <row r="10686" spans="6:6">
      <c r="F10686" s="1926">
        <f t="shared" si="169"/>
        <v>13415736.9</v>
      </c>
    </row>
    <row r="10687" spans="6:6">
      <c r="F10687" s="1926">
        <f t="shared" si="169"/>
        <v>13415736.9</v>
      </c>
    </row>
    <row r="10688" spans="6:6">
      <c r="F10688" s="1926">
        <f t="shared" si="169"/>
        <v>13415736.9</v>
      </c>
    </row>
    <row r="10689" spans="6:6">
      <c r="F10689" s="1926">
        <f t="shared" si="169"/>
        <v>13415736.9</v>
      </c>
    </row>
    <row r="10690" spans="6:6">
      <c r="F10690" s="1926">
        <f t="shared" si="169"/>
        <v>13415736.9</v>
      </c>
    </row>
    <row r="10691" spans="6:6">
      <c r="F10691" s="1926">
        <f t="shared" si="169"/>
        <v>13415736.9</v>
      </c>
    </row>
    <row r="10692" spans="6:6">
      <c r="F10692" s="1926">
        <f t="shared" si="169"/>
        <v>13415736.9</v>
      </c>
    </row>
    <row r="10693" spans="6:6">
      <c r="F10693" s="1926">
        <f t="shared" si="169"/>
        <v>13415736.9</v>
      </c>
    </row>
    <row r="10694" spans="6:6">
      <c r="F10694" s="1926">
        <f t="shared" si="169"/>
        <v>13415736.9</v>
      </c>
    </row>
    <row r="10695" spans="6:6">
      <c r="F10695" s="1926">
        <f t="shared" ref="F10695:F10758" si="170">F10694-E10695+D10695</f>
        <v>13415736.9</v>
      </c>
    </row>
    <row r="10696" spans="6:6">
      <c r="F10696" s="1926">
        <f t="shared" si="170"/>
        <v>13415736.9</v>
      </c>
    </row>
    <row r="10697" spans="6:6">
      <c r="F10697" s="1926">
        <f t="shared" si="170"/>
        <v>13415736.9</v>
      </c>
    </row>
    <row r="10698" spans="6:6">
      <c r="F10698" s="1926">
        <f t="shared" si="170"/>
        <v>13415736.9</v>
      </c>
    </row>
    <row r="10699" spans="6:6">
      <c r="F10699" s="1926">
        <f t="shared" si="170"/>
        <v>13415736.9</v>
      </c>
    </row>
    <row r="10700" spans="6:6">
      <c r="F10700" s="1926">
        <f t="shared" si="170"/>
        <v>13415736.9</v>
      </c>
    </row>
    <row r="10701" spans="6:6">
      <c r="F10701" s="1926">
        <f t="shared" si="170"/>
        <v>13415736.9</v>
      </c>
    </row>
    <row r="10702" spans="6:6">
      <c r="F10702" s="1926">
        <f t="shared" si="170"/>
        <v>13415736.9</v>
      </c>
    </row>
    <row r="10703" spans="6:6">
      <c r="F10703" s="1926">
        <f t="shared" si="170"/>
        <v>13415736.9</v>
      </c>
    </row>
    <row r="10704" spans="6:6">
      <c r="F10704" s="1926">
        <f t="shared" si="170"/>
        <v>13415736.9</v>
      </c>
    </row>
    <row r="10705" spans="6:6">
      <c r="F10705" s="1926">
        <f t="shared" si="170"/>
        <v>13415736.9</v>
      </c>
    </row>
    <row r="10706" spans="6:6">
      <c r="F10706" s="1926">
        <f t="shared" si="170"/>
        <v>13415736.9</v>
      </c>
    </row>
    <row r="10707" spans="6:6">
      <c r="F10707" s="1926">
        <f t="shared" si="170"/>
        <v>13415736.9</v>
      </c>
    </row>
    <row r="10708" spans="6:6">
      <c r="F10708" s="1926">
        <f t="shared" si="170"/>
        <v>13415736.9</v>
      </c>
    </row>
    <row r="10709" spans="6:6">
      <c r="F10709" s="1926">
        <f t="shared" si="170"/>
        <v>13415736.9</v>
      </c>
    </row>
    <row r="10710" spans="6:6">
      <c r="F10710" s="1926">
        <f t="shared" si="170"/>
        <v>13415736.9</v>
      </c>
    </row>
    <row r="10711" spans="6:6">
      <c r="F10711" s="1926">
        <f t="shared" si="170"/>
        <v>13415736.9</v>
      </c>
    </row>
    <row r="10712" spans="6:6">
      <c r="F10712" s="1926">
        <f t="shared" si="170"/>
        <v>13415736.9</v>
      </c>
    </row>
    <row r="10713" spans="6:6">
      <c r="F10713" s="1926">
        <f t="shared" si="170"/>
        <v>13415736.9</v>
      </c>
    </row>
    <row r="10714" spans="6:6">
      <c r="F10714" s="1926">
        <f t="shared" si="170"/>
        <v>13415736.9</v>
      </c>
    </row>
    <row r="10715" spans="6:6">
      <c r="F10715" s="1926">
        <f t="shared" si="170"/>
        <v>13415736.9</v>
      </c>
    </row>
    <row r="10716" spans="6:6">
      <c r="F10716" s="1926">
        <f t="shared" si="170"/>
        <v>13415736.9</v>
      </c>
    </row>
    <row r="10717" spans="6:6">
      <c r="F10717" s="1926">
        <f t="shared" si="170"/>
        <v>13415736.9</v>
      </c>
    </row>
    <row r="10718" spans="6:6">
      <c r="F10718" s="1926">
        <f t="shared" si="170"/>
        <v>13415736.9</v>
      </c>
    </row>
    <row r="10719" spans="6:6">
      <c r="F10719" s="1926">
        <f t="shared" si="170"/>
        <v>13415736.9</v>
      </c>
    </row>
    <row r="10720" spans="6:6">
      <c r="F10720" s="1926">
        <f t="shared" si="170"/>
        <v>13415736.9</v>
      </c>
    </row>
    <row r="10721" spans="6:6">
      <c r="F10721" s="1926">
        <f t="shared" si="170"/>
        <v>13415736.9</v>
      </c>
    </row>
    <row r="10722" spans="6:6">
      <c r="F10722" s="1926">
        <f t="shared" si="170"/>
        <v>13415736.9</v>
      </c>
    </row>
    <row r="10723" spans="6:6">
      <c r="F10723" s="1926">
        <f t="shared" si="170"/>
        <v>13415736.9</v>
      </c>
    </row>
    <row r="10724" spans="6:6">
      <c r="F10724" s="1926">
        <f t="shared" si="170"/>
        <v>13415736.9</v>
      </c>
    </row>
    <row r="10725" spans="6:6">
      <c r="F10725" s="1926">
        <f t="shared" si="170"/>
        <v>13415736.9</v>
      </c>
    </row>
    <row r="10726" spans="6:6">
      <c r="F10726" s="1926">
        <f t="shared" si="170"/>
        <v>13415736.9</v>
      </c>
    </row>
    <row r="10727" spans="6:6">
      <c r="F10727" s="1926">
        <f t="shared" si="170"/>
        <v>13415736.9</v>
      </c>
    </row>
    <row r="10728" spans="6:6">
      <c r="F10728" s="1926">
        <f t="shared" si="170"/>
        <v>13415736.9</v>
      </c>
    </row>
    <row r="10729" spans="6:6">
      <c r="F10729" s="1926">
        <f t="shared" si="170"/>
        <v>13415736.9</v>
      </c>
    </row>
    <row r="10730" spans="6:6">
      <c r="F10730" s="1926">
        <f t="shared" si="170"/>
        <v>13415736.9</v>
      </c>
    </row>
    <row r="10731" spans="6:6">
      <c r="F10731" s="1926">
        <f t="shared" si="170"/>
        <v>13415736.9</v>
      </c>
    </row>
    <row r="10732" spans="6:6">
      <c r="F10732" s="1926">
        <f t="shared" si="170"/>
        <v>13415736.9</v>
      </c>
    </row>
    <row r="10733" spans="6:6">
      <c r="F10733" s="1926">
        <f t="shared" si="170"/>
        <v>13415736.9</v>
      </c>
    </row>
    <row r="10734" spans="6:6">
      <c r="F10734" s="1926">
        <f t="shared" si="170"/>
        <v>13415736.9</v>
      </c>
    </row>
    <row r="10735" spans="6:6">
      <c r="F10735" s="1926">
        <f t="shared" si="170"/>
        <v>13415736.9</v>
      </c>
    </row>
    <row r="10736" spans="6:6">
      <c r="F10736" s="1926">
        <f t="shared" si="170"/>
        <v>13415736.9</v>
      </c>
    </row>
    <row r="10737" spans="6:6">
      <c r="F10737" s="1926">
        <f t="shared" si="170"/>
        <v>13415736.9</v>
      </c>
    </row>
    <row r="10738" spans="6:6">
      <c r="F10738" s="1926">
        <f t="shared" si="170"/>
        <v>13415736.9</v>
      </c>
    </row>
    <row r="10739" spans="6:6">
      <c r="F10739" s="1926">
        <f t="shared" si="170"/>
        <v>13415736.9</v>
      </c>
    </row>
    <row r="10740" spans="6:6">
      <c r="F10740" s="1926">
        <f t="shared" si="170"/>
        <v>13415736.9</v>
      </c>
    </row>
    <row r="10741" spans="6:6">
      <c r="F10741" s="1926">
        <f t="shared" si="170"/>
        <v>13415736.9</v>
      </c>
    </row>
    <row r="10742" spans="6:6">
      <c r="F10742" s="1926">
        <f t="shared" si="170"/>
        <v>13415736.9</v>
      </c>
    </row>
    <row r="10743" spans="6:6">
      <c r="F10743" s="1926">
        <f t="shared" si="170"/>
        <v>13415736.9</v>
      </c>
    </row>
    <row r="10744" spans="6:6">
      <c r="F10744" s="1926">
        <f t="shared" si="170"/>
        <v>13415736.9</v>
      </c>
    </row>
    <row r="10745" spans="6:6">
      <c r="F10745" s="1926">
        <f t="shared" si="170"/>
        <v>13415736.9</v>
      </c>
    </row>
    <row r="10746" spans="6:6">
      <c r="F10746" s="1926">
        <f t="shared" si="170"/>
        <v>13415736.9</v>
      </c>
    </row>
    <row r="10747" spans="6:6">
      <c r="F10747" s="1926">
        <f t="shared" si="170"/>
        <v>13415736.9</v>
      </c>
    </row>
    <row r="10748" spans="6:6">
      <c r="F10748" s="1926">
        <f t="shared" si="170"/>
        <v>13415736.9</v>
      </c>
    </row>
    <row r="10749" spans="6:6">
      <c r="F10749" s="1926">
        <f t="shared" si="170"/>
        <v>13415736.9</v>
      </c>
    </row>
    <row r="10750" spans="6:6">
      <c r="F10750" s="1926">
        <f t="shared" si="170"/>
        <v>13415736.9</v>
      </c>
    </row>
    <row r="10751" spans="6:6">
      <c r="F10751" s="1926">
        <f t="shared" si="170"/>
        <v>13415736.9</v>
      </c>
    </row>
    <row r="10752" spans="6:6">
      <c r="F10752" s="1926">
        <f t="shared" si="170"/>
        <v>13415736.9</v>
      </c>
    </row>
    <row r="10753" spans="6:6">
      <c r="F10753" s="1926">
        <f t="shared" si="170"/>
        <v>13415736.9</v>
      </c>
    </row>
    <row r="10754" spans="6:6">
      <c r="F10754" s="1926">
        <f t="shared" si="170"/>
        <v>13415736.9</v>
      </c>
    </row>
    <row r="10755" spans="6:6">
      <c r="F10755" s="1926">
        <f t="shared" si="170"/>
        <v>13415736.9</v>
      </c>
    </row>
    <row r="10756" spans="6:6">
      <c r="F10756" s="1926">
        <f t="shared" si="170"/>
        <v>13415736.9</v>
      </c>
    </row>
    <row r="10757" spans="6:6">
      <c r="F10757" s="1926">
        <f t="shared" si="170"/>
        <v>13415736.9</v>
      </c>
    </row>
    <row r="10758" spans="6:6">
      <c r="F10758" s="1926">
        <f t="shared" si="170"/>
        <v>13415736.9</v>
      </c>
    </row>
    <row r="10759" spans="6:6">
      <c r="F10759" s="1926">
        <f t="shared" ref="F10759:F10822" si="171">F10758-E10759+D10759</f>
        <v>13415736.9</v>
      </c>
    </row>
    <row r="10760" spans="6:6">
      <c r="F10760" s="1926">
        <f t="shared" si="171"/>
        <v>13415736.9</v>
      </c>
    </row>
    <row r="10761" spans="6:6">
      <c r="F10761" s="1926">
        <f t="shared" si="171"/>
        <v>13415736.9</v>
      </c>
    </row>
    <row r="10762" spans="6:6">
      <c r="F10762" s="1926">
        <f t="shared" si="171"/>
        <v>13415736.9</v>
      </c>
    </row>
    <row r="10763" spans="6:6">
      <c r="F10763" s="1926">
        <f t="shared" si="171"/>
        <v>13415736.9</v>
      </c>
    </row>
    <row r="10764" spans="6:6">
      <c r="F10764" s="1926">
        <f t="shared" si="171"/>
        <v>13415736.9</v>
      </c>
    </row>
    <row r="10765" spans="6:6">
      <c r="F10765" s="1926">
        <f t="shared" si="171"/>
        <v>13415736.9</v>
      </c>
    </row>
    <row r="10766" spans="6:6">
      <c r="F10766" s="1926">
        <f t="shared" si="171"/>
        <v>13415736.9</v>
      </c>
    </row>
    <row r="10767" spans="6:6">
      <c r="F10767" s="1926">
        <f t="shared" si="171"/>
        <v>13415736.9</v>
      </c>
    </row>
    <row r="10768" spans="6:6">
      <c r="F10768" s="1926">
        <f t="shared" si="171"/>
        <v>13415736.9</v>
      </c>
    </row>
    <row r="10769" spans="6:6">
      <c r="F10769" s="1926">
        <f t="shared" si="171"/>
        <v>13415736.9</v>
      </c>
    </row>
    <row r="10770" spans="6:6">
      <c r="F10770" s="1926">
        <f t="shared" si="171"/>
        <v>13415736.9</v>
      </c>
    </row>
    <row r="10771" spans="6:6">
      <c r="F10771" s="1926">
        <f t="shared" si="171"/>
        <v>13415736.9</v>
      </c>
    </row>
    <row r="10772" spans="6:6">
      <c r="F10772" s="1926">
        <f t="shared" si="171"/>
        <v>13415736.9</v>
      </c>
    </row>
    <row r="10773" spans="6:6">
      <c r="F10773" s="1926">
        <f t="shared" si="171"/>
        <v>13415736.9</v>
      </c>
    </row>
    <row r="10774" spans="6:6">
      <c r="F10774" s="1926">
        <f t="shared" si="171"/>
        <v>13415736.9</v>
      </c>
    </row>
    <row r="10775" spans="6:6">
      <c r="F10775" s="1926">
        <f t="shared" si="171"/>
        <v>13415736.9</v>
      </c>
    </row>
    <row r="10776" spans="6:6">
      <c r="F10776" s="1926">
        <f t="shared" si="171"/>
        <v>13415736.9</v>
      </c>
    </row>
    <row r="10777" spans="6:6">
      <c r="F10777" s="1926">
        <f t="shared" si="171"/>
        <v>13415736.9</v>
      </c>
    </row>
    <row r="10778" spans="6:6">
      <c r="F10778" s="1926">
        <f t="shared" si="171"/>
        <v>13415736.9</v>
      </c>
    </row>
    <row r="10779" spans="6:6">
      <c r="F10779" s="1926">
        <f t="shared" si="171"/>
        <v>13415736.9</v>
      </c>
    </row>
    <row r="10780" spans="6:6">
      <c r="F10780" s="1926">
        <f t="shared" si="171"/>
        <v>13415736.9</v>
      </c>
    </row>
    <row r="10781" spans="6:6">
      <c r="F10781" s="1926">
        <f t="shared" si="171"/>
        <v>13415736.9</v>
      </c>
    </row>
    <row r="10782" spans="6:6">
      <c r="F10782" s="1926">
        <f t="shared" si="171"/>
        <v>13415736.9</v>
      </c>
    </row>
    <row r="10783" spans="6:6">
      <c r="F10783" s="1926">
        <f t="shared" si="171"/>
        <v>13415736.9</v>
      </c>
    </row>
    <row r="10784" spans="6:6">
      <c r="F10784" s="1926">
        <f t="shared" si="171"/>
        <v>13415736.9</v>
      </c>
    </row>
    <row r="10785" spans="6:6">
      <c r="F10785" s="1926">
        <f t="shared" si="171"/>
        <v>13415736.9</v>
      </c>
    </row>
    <row r="10786" spans="6:6">
      <c r="F10786" s="1926">
        <f t="shared" si="171"/>
        <v>13415736.9</v>
      </c>
    </row>
    <row r="10787" spans="6:6">
      <c r="F10787" s="1926">
        <f t="shared" si="171"/>
        <v>13415736.9</v>
      </c>
    </row>
    <row r="10788" spans="6:6">
      <c r="F10788" s="1926">
        <f t="shared" si="171"/>
        <v>13415736.9</v>
      </c>
    </row>
    <row r="10789" spans="6:6">
      <c r="F10789" s="1926">
        <f t="shared" si="171"/>
        <v>13415736.9</v>
      </c>
    </row>
    <row r="10790" spans="6:6">
      <c r="F10790" s="1926">
        <f t="shared" si="171"/>
        <v>13415736.9</v>
      </c>
    </row>
    <row r="10791" spans="6:6">
      <c r="F10791" s="1926">
        <f t="shared" si="171"/>
        <v>13415736.9</v>
      </c>
    </row>
    <row r="10792" spans="6:6">
      <c r="F10792" s="1926">
        <f t="shared" si="171"/>
        <v>13415736.9</v>
      </c>
    </row>
    <row r="10793" spans="6:6">
      <c r="F10793" s="1926">
        <f t="shared" si="171"/>
        <v>13415736.9</v>
      </c>
    </row>
    <row r="10794" spans="6:6">
      <c r="F10794" s="1926">
        <f t="shared" si="171"/>
        <v>13415736.9</v>
      </c>
    </row>
    <row r="10795" spans="6:6">
      <c r="F10795" s="1926">
        <f t="shared" si="171"/>
        <v>13415736.9</v>
      </c>
    </row>
    <row r="10796" spans="6:6">
      <c r="F10796" s="1926">
        <f t="shared" si="171"/>
        <v>13415736.9</v>
      </c>
    </row>
    <row r="10797" spans="6:6">
      <c r="F10797" s="1926">
        <f t="shared" si="171"/>
        <v>13415736.9</v>
      </c>
    </row>
    <row r="10798" spans="6:6">
      <c r="F10798" s="1926">
        <f t="shared" si="171"/>
        <v>13415736.9</v>
      </c>
    </row>
    <row r="10799" spans="6:6">
      <c r="F10799" s="1926">
        <f t="shared" si="171"/>
        <v>13415736.9</v>
      </c>
    </row>
    <row r="10800" spans="6:6">
      <c r="F10800" s="1926">
        <f t="shared" si="171"/>
        <v>13415736.9</v>
      </c>
    </row>
    <row r="10801" spans="6:6">
      <c r="F10801" s="1926">
        <f t="shared" si="171"/>
        <v>13415736.9</v>
      </c>
    </row>
    <row r="10802" spans="6:6">
      <c r="F10802" s="1926">
        <f t="shared" si="171"/>
        <v>13415736.9</v>
      </c>
    </row>
    <row r="10803" spans="6:6">
      <c r="F10803" s="1926">
        <f t="shared" si="171"/>
        <v>13415736.9</v>
      </c>
    </row>
    <row r="10804" spans="6:6">
      <c r="F10804" s="1926">
        <f t="shared" si="171"/>
        <v>13415736.9</v>
      </c>
    </row>
    <row r="10805" spans="6:6">
      <c r="F10805" s="1926">
        <f t="shared" si="171"/>
        <v>13415736.9</v>
      </c>
    </row>
    <row r="10806" spans="6:6">
      <c r="F10806" s="1926">
        <f t="shared" si="171"/>
        <v>13415736.9</v>
      </c>
    </row>
    <row r="10807" spans="6:6">
      <c r="F10807" s="1926">
        <f t="shared" si="171"/>
        <v>13415736.9</v>
      </c>
    </row>
    <row r="10808" spans="6:6">
      <c r="F10808" s="1926">
        <f t="shared" si="171"/>
        <v>13415736.9</v>
      </c>
    </row>
    <row r="10809" spans="6:6">
      <c r="F10809" s="1926">
        <f t="shared" si="171"/>
        <v>13415736.9</v>
      </c>
    </row>
    <row r="10810" spans="6:6">
      <c r="F10810" s="1926">
        <f t="shared" si="171"/>
        <v>13415736.9</v>
      </c>
    </row>
    <row r="10811" spans="6:6">
      <c r="F10811" s="1926">
        <f t="shared" si="171"/>
        <v>13415736.9</v>
      </c>
    </row>
    <row r="10812" spans="6:6">
      <c r="F10812" s="1926">
        <f t="shared" si="171"/>
        <v>13415736.9</v>
      </c>
    </row>
    <row r="10813" spans="6:6">
      <c r="F10813" s="1926">
        <f t="shared" si="171"/>
        <v>13415736.9</v>
      </c>
    </row>
    <row r="10814" spans="6:6">
      <c r="F10814" s="1926">
        <f t="shared" si="171"/>
        <v>13415736.9</v>
      </c>
    </row>
    <row r="10815" spans="6:6">
      <c r="F10815" s="1926">
        <f t="shared" si="171"/>
        <v>13415736.9</v>
      </c>
    </row>
    <row r="10816" spans="6:6">
      <c r="F10816" s="1926">
        <f t="shared" si="171"/>
        <v>13415736.9</v>
      </c>
    </row>
    <row r="10817" spans="6:6">
      <c r="F10817" s="1926">
        <f t="shared" si="171"/>
        <v>13415736.9</v>
      </c>
    </row>
    <row r="10818" spans="6:6">
      <c r="F10818" s="1926">
        <f t="shared" si="171"/>
        <v>13415736.9</v>
      </c>
    </row>
    <row r="10819" spans="6:6">
      <c r="F10819" s="1926">
        <f t="shared" si="171"/>
        <v>13415736.9</v>
      </c>
    </row>
    <row r="10820" spans="6:6">
      <c r="F10820" s="1926">
        <f t="shared" si="171"/>
        <v>13415736.9</v>
      </c>
    </row>
    <row r="10821" spans="6:6">
      <c r="F10821" s="1926">
        <f t="shared" si="171"/>
        <v>13415736.9</v>
      </c>
    </row>
    <row r="10822" spans="6:6">
      <c r="F10822" s="1926">
        <f t="shared" si="171"/>
        <v>13415736.9</v>
      </c>
    </row>
    <row r="10823" spans="6:6">
      <c r="F10823" s="1926">
        <f t="shared" ref="F10823:F10886" si="172">F10822-E10823+D10823</f>
        <v>13415736.9</v>
      </c>
    </row>
    <row r="10824" spans="6:6">
      <c r="F10824" s="1926">
        <f t="shared" si="172"/>
        <v>13415736.9</v>
      </c>
    </row>
    <row r="10825" spans="6:6">
      <c r="F10825" s="1926">
        <f t="shared" si="172"/>
        <v>13415736.9</v>
      </c>
    </row>
    <row r="10826" spans="6:6">
      <c r="F10826" s="1926">
        <f t="shared" si="172"/>
        <v>13415736.9</v>
      </c>
    </row>
    <row r="10827" spans="6:6">
      <c r="F10827" s="1926">
        <f t="shared" si="172"/>
        <v>13415736.9</v>
      </c>
    </row>
    <row r="10828" spans="6:6">
      <c r="F10828" s="1926">
        <f t="shared" si="172"/>
        <v>13415736.9</v>
      </c>
    </row>
    <row r="10829" spans="6:6">
      <c r="F10829" s="1926">
        <f t="shared" si="172"/>
        <v>13415736.9</v>
      </c>
    </row>
    <row r="10830" spans="6:6">
      <c r="F10830" s="1926">
        <f t="shared" si="172"/>
        <v>13415736.9</v>
      </c>
    </row>
    <row r="10831" spans="6:6">
      <c r="F10831" s="1926">
        <f t="shared" si="172"/>
        <v>13415736.9</v>
      </c>
    </row>
    <row r="10832" spans="6:6">
      <c r="F10832" s="1926">
        <f t="shared" si="172"/>
        <v>13415736.9</v>
      </c>
    </row>
    <row r="10833" spans="6:6">
      <c r="F10833" s="1926">
        <f t="shared" si="172"/>
        <v>13415736.9</v>
      </c>
    </row>
    <row r="10834" spans="6:6">
      <c r="F10834" s="1926">
        <f t="shared" si="172"/>
        <v>13415736.9</v>
      </c>
    </row>
    <row r="10835" spans="6:6">
      <c r="F10835" s="1926">
        <f t="shared" si="172"/>
        <v>13415736.9</v>
      </c>
    </row>
    <row r="10836" spans="6:6">
      <c r="F10836" s="1926">
        <f t="shared" si="172"/>
        <v>13415736.9</v>
      </c>
    </row>
    <row r="10837" spans="6:6">
      <c r="F10837" s="1926">
        <f t="shared" si="172"/>
        <v>13415736.9</v>
      </c>
    </row>
    <row r="10838" spans="6:6">
      <c r="F10838" s="1926">
        <f t="shared" si="172"/>
        <v>13415736.9</v>
      </c>
    </row>
    <row r="10839" spans="6:6">
      <c r="F10839" s="1926">
        <f t="shared" si="172"/>
        <v>13415736.9</v>
      </c>
    </row>
    <row r="10840" spans="6:6">
      <c r="F10840" s="1926">
        <f t="shared" si="172"/>
        <v>13415736.9</v>
      </c>
    </row>
    <row r="10841" spans="6:6">
      <c r="F10841" s="1926">
        <f t="shared" si="172"/>
        <v>13415736.9</v>
      </c>
    </row>
    <row r="10842" spans="6:6">
      <c r="F10842" s="1926">
        <f t="shared" si="172"/>
        <v>13415736.9</v>
      </c>
    </row>
    <row r="10843" spans="6:6">
      <c r="F10843" s="1926">
        <f t="shared" si="172"/>
        <v>13415736.9</v>
      </c>
    </row>
    <row r="10844" spans="6:6">
      <c r="F10844" s="1926">
        <f t="shared" si="172"/>
        <v>13415736.9</v>
      </c>
    </row>
    <row r="10845" spans="6:6">
      <c r="F10845" s="1926">
        <f t="shared" si="172"/>
        <v>13415736.9</v>
      </c>
    </row>
    <row r="10846" spans="6:6">
      <c r="F10846" s="1926">
        <f t="shared" si="172"/>
        <v>13415736.9</v>
      </c>
    </row>
    <row r="10847" spans="6:6">
      <c r="F10847" s="1926">
        <f t="shared" si="172"/>
        <v>13415736.9</v>
      </c>
    </row>
    <row r="10848" spans="6:6">
      <c r="F10848" s="1926">
        <f t="shared" si="172"/>
        <v>13415736.9</v>
      </c>
    </row>
    <row r="10849" spans="6:6">
      <c r="F10849" s="1926">
        <f t="shared" si="172"/>
        <v>13415736.9</v>
      </c>
    </row>
    <row r="10850" spans="6:6">
      <c r="F10850" s="1926">
        <f t="shared" si="172"/>
        <v>13415736.9</v>
      </c>
    </row>
    <row r="10851" spans="6:6">
      <c r="F10851" s="1926">
        <f t="shared" si="172"/>
        <v>13415736.9</v>
      </c>
    </row>
    <row r="10852" spans="6:6">
      <c r="F10852" s="1926">
        <f t="shared" si="172"/>
        <v>13415736.9</v>
      </c>
    </row>
    <row r="10853" spans="6:6">
      <c r="F10853" s="1926">
        <f t="shared" si="172"/>
        <v>13415736.9</v>
      </c>
    </row>
    <row r="10854" spans="6:6">
      <c r="F10854" s="1926">
        <f t="shared" si="172"/>
        <v>13415736.9</v>
      </c>
    </row>
    <row r="10855" spans="6:6">
      <c r="F10855" s="1926">
        <f t="shared" si="172"/>
        <v>13415736.9</v>
      </c>
    </row>
    <row r="10856" spans="6:6">
      <c r="F10856" s="1926">
        <f t="shared" si="172"/>
        <v>13415736.9</v>
      </c>
    </row>
    <row r="10857" spans="6:6">
      <c r="F10857" s="1926">
        <f t="shared" si="172"/>
        <v>13415736.9</v>
      </c>
    </row>
    <row r="10858" spans="6:6">
      <c r="F10858" s="1926">
        <f t="shared" si="172"/>
        <v>13415736.9</v>
      </c>
    </row>
    <row r="10859" spans="6:6">
      <c r="F10859" s="1926">
        <f t="shared" si="172"/>
        <v>13415736.9</v>
      </c>
    </row>
    <row r="10860" spans="6:6">
      <c r="F10860" s="1926">
        <f t="shared" si="172"/>
        <v>13415736.9</v>
      </c>
    </row>
    <row r="10861" spans="6:6">
      <c r="F10861" s="1926">
        <f t="shared" si="172"/>
        <v>13415736.9</v>
      </c>
    </row>
    <row r="10862" spans="6:6">
      <c r="F10862" s="1926">
        <f t="shared" si="172"/>
        <v>13415736.9</v>
      </c>
    </row>
    <row r="10863" spans="6:6">
      <c r="F10863" s="1926">
        <f t="shared" si="172"/>
        <v>13415736.9</v>
      </c>
    </row>
    <row r="10864" spans="6:6">
      <c r="F10864" s="1926">
        <f t="shared" si="172"/>
        <v>13415736.9</v>
      </c>
    </row>
    <row r="10865" spans="6:6">
      <c r="F10865" s="1926">
        <f t="shared" si="172"/>
        <v>13415736.9</v>
      </c>
    </row>
    <row r="10866" spans="6:6">
      <c r="F10866" s="1926">
        <f t="shared" si="172"/>
        <v>13415736.9</v>
      </c>
    </row>
    <row r="10867" spans="6:6">
      <c r="F10867" s="1926">
        <f t="shared" si="172"/>
        <v>13415736.9</v>
      </c>
    </row>
    <row r="10868" spans="6:6">
      <c r="F10868" s="1926">
        <f t="shared" si="172"/>
        <v>13415736.9</v>
      </c>
    </row>
    <row r="10869" spans="6:6">
      <c r="F10869" s="1926">
        <f t="shared" si="172"/>
        <v>13415736.9</v>
      </c>
    </row>
    <row r="10870" spans="6:6">
      <c r="F10870" s="1926">
        <f t="shared" si="172"/>
        <v>13415736.9</v>
      </c>
    </row>
    <row r="10871" spans="6:6">
      <c r="F10871" s="1926">
        <f t="shared" si="172"/>
        <v>13415736.9</v>
      </c>
    </row>
    <row r="10872" spans="6:6">
      <c r="F10872" s="1926">
        <f t="shared" si="172"/>
        <v>13415736.9</v>
      </c>
    </row>
    <row r="10873" spans="6:6">
      <c r="F10873" s="1926">
        <f t="shared" si="172"/>
        <v>13415736.9</v>
      </c>
    </row>
    <row r="10874" spans="6:6">
      <c r="F10874" s="1926">
        <f t="shared" si="172"/>
        <v>13415736.9</v>
      </c>
    </row>
    <row r="10875" spans="6:6">
      <c r="F10875" s="1926">
        <f t="shared" si="172"/>
        <v>13415736.9</v>
      </c>
    </row>
    <row r="10876" spans="6:6">
      <c r="F10876" s="1926">
        <f t="shared" si="172"/>
        <v>13415736.9</v>
      </c>
    </row>
    <row r="10877" spans="6:6">
      <c r="F10877" s="1926">
        <f t="shared" si="172"/>
        <v>13415736.9</v>
      </c>
    </row>
    <row r="10878" spans="6:6">
      <c r="F10878" s="1926">
        <f t="shared" si="172"/>
        <v>13415736.9</v>
      </c>
    </row>
    <row r="10879" spans="6:6">
      <c r="F10879" s="1926">
        <f t="shared" si="172"/>
        <v>13415736.9</v>
      </c>
    </row>
    <row r="10880" spans="6:6">
      <c r="F10880" s="1926">
        <f t="shared" si="172"/>
        <v>13415736.9</v>
      </c>
    </row>
    <row r="10881" spans="6:6">
      <c r="F10881" s="1926">
        <f t="shared" si="172"/>
        <v>13415736.9</v>
      </c>
    </row>
    <row r="10882" spans="6:6">
      <c r="F10882" s="1926">
        <f t="shared" si="172"/>
        <v>13415736.9</v>
      </c>
    </row>
    <row r="10883" spans="6:6">
      <c r="F10883" s="1926">
        <f t="shared" si="172"/>
        <v>13415736.9</v>
      </c>
    </row>
    <row r="10884" spans="6:6">
      <c r="F10884" s="1926">
        <f t="shared" si="172"/>
        <v>13415736.9</v>
      </c>
    </row>
    <row r="10885" spans="6:6">
      <c r="F10885" s="1926">
        <f t="shared" si="172"/>
        <v>13415736.9</v>
      </c>
    </row>
    <row r="10886" spans="6:6">
      <c r="F10886" s="1926">
        <f t="shared" si="172"/>
        <v>13415736.9</v>
      </c>
    </row>
    <row r="10887" spans="6:6">
      <c r="F10887" s="1926">
        <f t="shared" ref="F10887:F10950" si="173">F10886-E10887+D10887</f>
        <v>13415736.9</v>
      </c>
    </row>
    <row r="10888" spans="6:6">
      <c r="F10888" s="1926">
        <f t="shared" si="173"/>
        <v>13415736.9</v>
      </c>
    </row>
    <row r="10889" spans="6:6">
      <c r="F10889" s="1926">
        <f t="shared" si="173"/>
        <v>13415736.9</v>
      </c>
    </row>
    <row r="10890" spans="6:6">
      <c r="F10890" s="1926">
        <f t="shared" si="173"/>
        <v>13415736.9</v>
      </c>
    </row>
    <row r="10891" spans="6:6">
      <c r="F10891" s="1926">
        <f t="shared" si="173"/>
        <v>13415736.9</v>
      </c>
    </row>
    <row r="10892" spans="6:6">
      <c r="F10892" s="1926">
        <f t="shared" si="173"/>
        <v>13415736.9</v>
      </c>
    </row>
    <row r="10893" spans="6:6">
      <c r="F10893" s="1926">
        <f t="shared" si="173"/>
        <v>13415736.9</v>
      </c>
    </row>
    <row r="10894" spans="6:6">
      <c r="F10894" s="1926">
        <f t="shared" si="173"/>
        <v>13415736.9</v>
      </c>
    </row>
    <row r="10895" spans="6:6">
      <c r="F10895" s="1926">
        <f t="shared" si="173"/>
        <v>13415736.9</v>
      </c>
    </row>
    <row r="10896" spans="6:6">
      <c r="F10896" s="1926">
        <f t="shared" si="173"/>
        <v>13415736.9</v>
      </c>
    </row>
    <row r="10897" spans="6:6">
      <c r="F10897" s="1926">
        <f t="shared" si="173"/>
        <v>13415736.9</v>
      </c>
    </row>
    <row r="10898" spans="6:6">
      <c r="F10898" s="1926">
        <f t="shared" si="173"/>
        <v>13415736.9</v>
      </c>
    </row>
    <row r="10899" spans="6:6">
      <c r="F10899" s="1926">
        <f t="shared" si="173"/>
        <v>13415736.9</v>
      </c>
    </row>
    <row r="10900" spans="6:6">
      <c r="F10900" s="1926">
        <f t="shared" si="173"/>
        <v>13415736.9</v>
      </c>
    </row>
    <row r="10901" spans="6:6">
      <c r="F10901" s="1926">
        <f t="shared" si="173"/>
        <v>13415736.9</v>
      </c>
    </row>
    <row r="10902" spans="6:6">
      <c r="F10902" s="1926">
        <f t="shared" si="173"/>
        <v>13415736.9</v>
      </c>
    </row>
    <row r="10903" spans="6:6">
      <c r="F10903" s="1926">
        <f t="shared" si="173"/>
        <v>13415736.9</v>
      </c>
    </row>
    <row r="10904" spans="6:6">
      <c r="F10904" s="1926">
        <f t="shared" si="173"/>
        <v>13415736.9</v>
      </c>
    </row>
    <row r="10905" spans="6:6">
      <c r="F10905" s="1926">
        <f t="shared" si="173"/>
        <v>13415736.9</v>
      </c>
    </row>
    <row r="10906" spans="6:6">
      <c r="F10906" s="1926">
        <f t="shared" si="173"/>
        <v>13415736.9</v>
      </c>
    </row>
    <row r="10907" spans="6:6">
      <c r="F10907" s="1926">
        <f t="shared" si="173"/>
        <v>13415736.9</v>
      </c>
    </row>
    <row r="10908" spans="6:6">
      <c r="F10908" s="1926">
        <f t="shared" si="173"/>
        <v>13415736.9</v>
      </c>
    </row>
    <row r="10909" spans="6:6">
      <c r="F10909" s="1926">
        <f t="shared" si="173"/>
        <v>13415736.9</v>
      </c>
    </row>
    <row r="10910" spans="6:6">
      <c r="F10910" s="1926">
        <f t="shared" si="173"/>
        <v>13415736.9</v>
      </c>
    </row>
    <row r="10911" spans="6:6">
      <c r="F10911" s="1926">
        <f t="shared" si="173"/>
        <v>13415736.9</v>
      </c>
    </row>
    <row r="10912" spans="6:6">
      <c r="F10912" s="1926">
        <f t="shared" si="173"/>
        <v>13415736.9</v>
      </c>
    </row>
    <row r="10913" spans="6:6">
      <c r="F10913" s="1926">
        <f t="shared" si="173"/>
        <v>13415736.9</v>
      </c>
    </row>
    <row r="10914" spans="6:6">
      <c r="F10914" s="1926">
        <f t="shared" si="173"/>
        <v>13415736.9</v>
      </c>
    </row>
    <row r="10915" spans="6:6">
      <c r="F10915" s="1926">
        <f t="shared" si="173"/>
        <v>13415736.9</v>
      </c>
    </row>
    <row r="10916" spans="6:6">
      <c r="F10916" s="1926">
        <f t="shared" si="173"/>
        <v>13415736.9</v>
      </c>
    </row>
    <row r="10917" spans="6:6">
      <c r="F10917" s="1926">
        <f t="shared" si="173"/>
        <v>13415736.9</v>
      </c>
    </row>
    <row r="10918" spans="6:6">
      <c r="F10918" s="1926">
        <f t="shared" si="173"/>
        <v>13415736.9</v>
      </c>
    </row>
    <row r="10919" spans="6:6">
      <c r="F10919" s="1926">
        <f t="shared" si="173"/>
        <v>13415736.9</v>
      </c>
    </row>
    <row r="10920" spans="6:6">
      <c r="F10920" s="1926">
        <f t="shared" si="173"/>
        <v>13415736.9</v>
      </c>
    </row>
    <row r="10921" spans="6:6">
      <c r="F10921" s="1926">
        <f t="shared" si="173"/>
        <v>13415736.9</v>
      </c>
    </row>
    <row r="10922" spans="6:6">
      <c r="F10922" s="1926">
        <f t="shared" si="173"/>
        <v>13415736.9</v>
      </c>
    </row>
    <row r="10923" spans="6:6">
      <c r="F10923" s="1926">
        <f t="shared" si="173"/>
        <v>13415736.9</v>
      </c>
    </row>
    <row r="10924" spans="6:6">
      <c r="F10924" s="1926">
        <f t="shared" si="173"/>
        <v>13415736.9</v>
      </c>
    </row>
    <row r="10925" spans="6:6">
      <c r="F10925" s="1926">
        <f t="shared" si="173"/>
        <v>13415736.9</v>
      </c>
    </row>
    <row r="10926" spans="6:6">
      <c r="F10926" s="1926">
        <f t="shared" si="173"/>
        <v>13415736.9</v>
      </c>
    </row>
    <row r="10927" spans="6:6">
      <c r="F10927" s="1926">
        <f t="shared" si="173"/>
        <v>13415736.9</v>
      </c>
    </row>
    <row r="10928" spans="6:6">
      <c r="F10928" s="1926">
        <f t="shared" si="173"/>
        <v>13415736.9</v>
      </c>
    </row>
    <row r="10929" spans="6:6">
      <c r="F10929" s="1926">
        <f t="shared" si="173"/>
        <v>13415736.9</v>
      </c>
    </row>
    <row r="10930" spans="6:6">
      <c r="F10930" s="1926">
        <f t="shared" si="173"/>
        <v>13415736.9</v>
      </c>
    </row>
    <row r="10931" spans="6:6">
      <c r="F10931" s="1926">
        <f t="shared" si="173"/>
        <v>13415736.9</v>
      </c>
    </row>
    <row r="10932" spans="6:6">
      <c r="F10932" s="1926">
        <f t="shared" si="173"/>
        <v>13415736.9</v>
      </c>
    </row>
    <row r="10933" spans="6:6">
      <c r="F10933" s="1926">
        <f t="shared" si="173"/>
        <v>13415736.9</v>
      </c>
    </row>
    <row r="10934" spans="6:6">
      <c r="F10934" s="1926">
        <f t="shared" si="173"/>
        <v>13415736.9</v>
      </c>
    </row>
    <row r="10935" spans="6:6">
      <c r="F10935" s="1926">
        <f t="shared" si="173"/>
        <v>13415736.9</v>
      </c>
    </row>
    <row r="10936" spans="6:6">
      <c r="F10936" s="1926">
        <f t="shared" si="173"/>
        <v>13415736.9</v>
      </c>
    </row>
    <row r="10937" spans="6:6">
      <c r="F10937" s="1926">
        <f t="shared" si="173"/>
        <v>13415736.9</v>
      </c>
    </row>
    <row r="10938" spans="6:6">
      <c r="F10938" s="1926">
        <f t="shared" si="173"/>
        <v>13415736.9</v>
      </c>
    </row>
    <row r="10939" spans="6:6">
      <c r="F10939" s="1926">
        <f t="shared" si="173"/>
        <v>13415736.9</v>
      </c>
    </row>
    <row r="10940" spans="6:6">
      <c r="F10940" s="1926">
        <f t="shared" si="173"/>
        <v>13415736.9</v>
      </c>
    </row>
    <row r="10941" spans="6:6">
      <c r="F10941" s="1926">
        <f t="shared" si="173"/>
        <v>13415736.9</v>
      </c>
    </row>
    <row r="10942" spans="6:6">
      <c r="F10942" s="1926">
        <f t="shared" si="173"/>
        <v>13415736.9</v>
      </c>
    </row>
    <row r="10943" spans="6:6">
      <c r="F10943" s="1926">
        <f t="shared" si="173"/>
        <v>13415736.9</v>
      </c>
    </row>
    <row r="10944" spans="6:6">
      <c r="F10944" s="1926">
        <f t="shared" si="173"/>
        <v>13415736.9</v>
      </c>
    </row>
    <row r="10945" spans="6:6">
      <c r="F10945" s="1926">
        <f t="shared" si="173"/>
        <v>13415736.9</v>
      </c>
    </row>
    <row r="10946" spans="6:6">
      <c r="F10946" s="1926">
        <f t="shared" si="173"/>
        <v>13415736.9</v>
      </c>
    </row>
    <row r="10947" spans="6:6">
      <c r="F10947" s="1926">
        <f t="shared" si="173"/>
        <v>13415736.9</v>
      </c>
    </row>
    <row r="10948" spans="6:6">
      <c r="F10948" s="1926">
        <f t="shared" si="173"/>
        <v>13415736.9</v>
      </c>
    </row>
    <row r="10949" spans="6:6">
      <c r="F10949" s="1926">
        <f t="shared" si="173"/>
        <v>13415736.9</v>
      </c>
    </row>
    <row r="10950" spans="6:6">
      <c r="F10950" s="1926">
        <f t="shared" si="173"/>
        <v>13415736.9</v>
      </c>
    </row>
    <row r="10951" spans="6:6">
      <c r="F10951" s="1926">
        <f t="shared" ref="F10951:F11014" si="174">F10950-E10951+D10951</f>
        <v>13415736.9</v>
      </c>
    </row>
    <row r="10952" spans="6:6">
      <c r="F10952" s="1926">
        <f t="shared" si="174"/>
        <v>13415736.9</v>
      </c>
    </row>
    <row r="10953" spans="6:6">
      <c r="F10953" s="1926">
        <f t="shared" si="174"/>
        <v>13415736.9</v>
      </c>
    </row>
    <row r="10954" spans="6:6">
      <c r="F10954" s="1926">
        <f t="shared" si="174"/>
        <v>13415736.9</v>
      </c>
    </row>
    <row r="10955" spans="6:6">
      <c r="F10955" s="1926">
        <f t="shared" si="174"/>
        <v>13415736.9</v>
      </c>
    </row>
    <row r="10956" spans="6:6">
      <c r="F10956" s="1926">
        <f t="shared" si="174"/>
        <v>13415736.9</v>
      </c>
    </row>
    <row r="10957" spans="6:6">
      <c r="F10957" s="1926">
        <f t="shared" si="174"/>
        <v>13415736.9</v>
      </c>
    </row>
    <row r="10958" spans="6:6">
      <c r="F10958" s="1926">
        <f t="shared" si="174"/>
        <v>13415736.9</v>
      </c>
    </row>
    <row r="10959" spans="6:6">
      <c r="F10959" s="1926">
        <f t="shared" si="174"/>
        <v>13415736.9</v>
      </c>
    </row>
    <row r="10960" spans="6:6">
      <c r="F10960" s="1926">
        <f t="shared" si="174"/>
        <v>13415736.9</v>
      </c>
    </row>
    <row r="10961" spans="6:6">
      <c r="F10961" s="1926">
        <f t="shared" si="174"/>
        <v>13415736.9</v>
      </c>
    </row>
    <row r="10962" spans="6:6">
      <c r="F10962" s="1926">
        <f t="shared" si="174"/>
        <v>13415736.9</v>
      </c>
    </row>
    <row r="10963" spans="6:6">
      <c r="F10963" s="1926">
        <f t="shared" si="174"/>
        <v>13415736.9</v>
      </c>
    </row>
    <row r="10964" spans="6:6">
      <c r="F10964" s="1926">
        <f t="shared" si="174"/>
        <v>13415736.9</v>
      </c>
    </row>
    <row r="10965" spans="6:6">
      <c r="F10965" s="1926">
        <f t="shared" si="174"/>
        <v>13415736.9</v>
      </c>
    </row>
    <row r="10966" spans="6:6">
      <c r="F10966" s="1926">
        <f t="shared" si="174"/>
        <v>13415736.9</v>
      </c>
    </row>
    <row r="10967" spans="6:6">
      <c r="F10967" s="1926">
        <f t="shared" si="174"/>
        <v>13415736.9</v>
      </c>
    </row>
    <row r="10968" spans="6:6">
      <c r="F10968" s="1926">
        <f t="shared" si="174"/>
        <v>13415736.9</v>
      </c>
    </row>
    <row r="10969" spans="6:6">
      <c r="F10969" s="1926">
        <f t="shared" si="174"/>
        <v>13415736.9</v>
      </c>
    </row>
    <row r="10970" spans="6:6">
      <c r="F10970" s="1926">
        <f t="shared" si="174"/>
        <v>13415736.9</v>
      </c>
    </row>
    <row r="10971" spans="6:6">
      <c r="F10971" s="1926">
        <f t="shared" si="174"/>
        <v>13415736.9</v>
      </c>
    </row>
    <row r="10972" spans="6:6">
      <c r="F10972" s="1926">
        <f t="shared" si="174"/>
        <v>13415736.9</v>
      </c>
    </row>
    <row r="10973" spans="6:6">
      <c r="F10973" s="1926">
        <f t="shared" si="174"/>
        <v>13415736.9</v>
      </c>
    </row>
    <row r="10974" spans="6:6">
      <c r="F10974" s="1926">
        <f t="shared" si="174"/>
        <v>13415736.9</v>
      </c>
    </row>
    <row r="10975" spans="6:6">
      <c r="F10975" s="1926">
        <f t="shared" si="174"/>
        <v>13415736.9</v>
      </c>
    </row>
    <row r="10976" spans="6:6">
      <c r="F10976" s="1926">
        <f t="shared" si="174"/>
        <v>13415736.9</v>
      </c>
    </row>
    <row r="10977" spans="6:6">
      <c r="F10977" s="1926">
        <f t="shared" si="174"/>
        <v>13415736.9</v>
      </c>
    </row>
    <row r="10978" spans="6:6">
      <c r="F10978" s="1926">
        <f t="shared" si="174"/>
        <v>13415736.9</v>
      </c>
    </row>
    <row r="10979" spans="6:6">
      <c r="F10979" s="1926">
        <f t="shared" si="174"/>
        <v>13415736.9</v>
      </c>
    </row>
    <row r="10980" spans="6:6">
      <c r="F10980" s="1926">
        <f t="shared" si="174"/>
        <v>13415736.9</v>
      </c>
    </row>
    <row r="10981" spans="6:6">
      <c r="F10981" s="1926">
        <f t="shared" si="174"/>
        <v>13415736.9</v>
      </c>
    </row>
    <row r="10982" spans="6:6">
      <c r="F10982" s="1926">
        <f t="shared" si="174"/>
        <v>13415736.9</v>
      </c>
    </row>
    <row r="10983" spans="6:6">
      <c r="F10983" s="1926">
        <f t="shared" si="174"/>
        <v>13415736.9</v>
      </c>
    </row>
    <row r="10984" spans="6:6">
      <c r="F10984" s="1926">
        <f t="shared" si="174"/>
        <v>13415736.9</v>
      </c>
    </row>
    <row r="10985" spans="6:6">
      <c r="F10985" s="1926">
        <f t="shared" si="174"/>
        <v>13415736.9</v>
      </c>
    </row>
    <row r="10986" spans="6:6">
      <c r="F10986" s="1926">
        <f t="shared" si="174"/>
        <v>13415736.9</v>
      </c>
    </row>
    <row r="10987" spans="6:6">
      <c r="F10987" s="1926">
        <f t="shared" si="174"/>
        <v>13415736.9</v>
      </c>
    </row>
    <row r="10988" spans="6:6">
      <c r="F10988" s="1926">
        <f t="shared" si="174"/>
        <v>13415736.9</v>
      </c>
    </row>
    <row r="10989" spans="6:6">
      <c r="F10989" s="1926">
        <f t="shared" si="174"/>
        <v>13415736.9</v>
      </c>
    </row>
    <row r="10990" spans="6:6">
      <c r="F10990" s="1926">
        <f t="shared" si="174"/>
        <v>13415736.9</v>
      </c>
    </row>
    <row r="10991" spans="6:6">
      <c r="F10991" s="1926">
        <f t="shared" si="174"/>
        <v>13415736.9</v>
      </c>
    </row>
    <row r="10992" spans="6:6">
      <c r="F10992" s="1926">
        <f t="shared" si="174"/>
        <v>13415736.9</v>
      </c>
    </row>
    <row r="10993" spans="6:6">
      <c r="F10993" s="1926">
        <f t="shared" si="174"/>
        <v>13415736.9</v>
      </c>
    </row>
    <row r="10994" spans="6:6">
      <c r="F10994" s="1926">
        <f t="shared" si="174"/>
        <v>13415736.9</v>
      </c>
    </row>
    <row r="10995" spans="6:6">
      <c r="F10995" s="1926">
        <f t="shared" si="174"/>
        <v>13415736.9</v>
      </c>
    </row>
    <row r="10996" spans="6:6">
      <c r="F10996" s="1926">
        <f t="shared" si="174"/>
        <v>13415736.9</v>
      </c>
    </row>
    <row r="10997" spans="6:6">
      <c r="F10997" s="1926">
        <f t="shared" si="174"/>
        <v>13415736.9</v>
      </c>
    </row>
    <row r="10998" spans="6:6">
      <c r="F10998" s="1926">
        <f t="shared" si="174"/>
        <v>13415736.9</v>
      </c>
    </row>
    <row r="10999" spans="6:6">
      <c r="F10999" s="1926">
        <f t="shared" si="174"/>
        <v>13415736.9</v>
      </c>
    </row>
    <row r="11000" spans="6:6">
      <c r="F11000" s="1926">
        <f t="shared" si="174"/>
        <v>13415736.9</v>
      </c>
    </row>
    <row r="11001" spans="6:6">
      <c r="F11001" s="1926">
        <f t="shared" si="174"/>
        <v>13415736.9</v>
      </c>
    </row>
    <row r="11002" spans="6:6">
      <c r="F11002" s="1926">
        <f t="shared" si="174"/>
        <v>13415736.9</v>
      </c>
    </row>
    <row r="11003" spans="6:6">
      <c r="F11003" s="1926">
        <f t="shared" si="174"/>
        <v>13415736.9</v>
      </c>
    </row>
    <row r="11004" spans="6:6">
      <c r="F11004" s="1926">
        <f t="shared" si="174"/>
        <v>13415736.9</v>
      </c>
    </row>
    <row r="11005" spans="6:6">
      <c r="F11005" s="1926">
        <f t="shared" si="174"/>
        <v>13415736.9</v>
      </c>
    </row>
    <row r="11006" spans="6:6">
      <c r="F11006" s="1926">
        <f t="shared" si="174"/>
        <v>13415736.9</v>
      </c>
    </row>
    <row r="11007" spans="6:6">
      <c r="F11007" s="1926">
        <f t="shared" si="174"/>
        <v>13415736.9</v>
      </c>
    </row>
    <row r="11008" spans="6:6">
      <c r="F11008" s="1926">
        <f t="shared" si="174"/>
        <v>13415736.9</v>
      </c>
    </row>
    <row r="11009" spans="6:6">
      <c r="F11009" s="1926">
        <f t="shared" si="174"/>
        <v>13415736.9</v>
      </c>
    </row>
    <row r="11010" spans="6:6">
      <c r="F11010" s="1926">
        <f t="shared" si="174"/>
        <v>13415736.9</v>
      </c>
    </row>
    <row r="11011" spans="6:6">
      <c r="F11011" s="1926">
        <f t="shared" si="174"/>
        <v>13415736.9</v>
      </c>
    </row>
    <row r="11012" spans="6:6">
      <c r="F11012" s="1926">
        <f t="shared" si="174"/>
        <v>13415736.9</v>
      </c>
    </row>
    <row r="11013" spans="6:6">
      <c r="F11013" s="1926">
        <f t="shared" si="174"/>
        <v>13415736.9</v>
      </c>
    </row>
    <row r="11014" spans="6:6">
      <c r="F11014" s="1926">
        <f t="shared" si="174"/>
        <v>13415736.9</v>
      </c>
    </row>
    <row r="11015" spans="6:6">
      <c r="F11015" s="1926">
        <f t="shared" ref="F11015:F11078" si="175">F11014-E11015+D11015</f>
        <v>13415736.9</v>
      </c>
    </row>
    <row r="11016" spans="6:6">
      <c r="F11016" s="1926">
        <f t="shared" si="175"/>
        <v>13415736.9</v>
      </c>
    </row>
    <row r="11017" spans="6:6">
      <c r="F11017" s="1926">
        <f t="shared" si="175"/>
        <v>13415736.9</v>
      </c>
    </row>
    <row r="11018" spans="6:6">
      <c r="F11018" s="1926">
        <f t="shared" si="175"/>
        <v>13415736.9</v>
      </c>
    </row>
    <row r="11019" spans="6:6">
      <c r="F11019" s="1926">
        <f t="shared" si="175"/>
        <v>13415736.9</v>
      </c>
    </row>
    <row r="11020" spans="6:6">
      <c r="F11020" s="1926">
        <f t="shared" si="175"/>
        <v>13415736.9</v>
      </c>
    </row>
    <row r="11021" spans="6:6">
      <c r="F11021" s="1926">
        <f t="shared" si="175"/>
        <v>13415736.9</v>
      </c>
    </row>
    <row r="11022" spans="6:6">
      <c r="F11022" s="1926">
        <f t="shared" si="175"/>
        <v>13415736.9</v>
      </c>
    </row>
    <row r="11023" spans="6:6">
      <c r="F11023" s="1926">
        <f t="shared" si="175"/>
        <v>13415736.9</v>
      </c>
    </row>
    <row r="11024" spans="6:6">
      <c r="F11024" s="1926">
        <f t="shared" si="175"/>
        <v>13415736.9</v>
      </c>
    </row>
    <row r="11025" spans="6:6">
      <c r="F11025" s="1926">
        <f t="shared" si="175"/>
        <v>13415736.9</v>
      </c>
    </row>
    <row r="11026" spans="6:6">
      <c r="F11026" s="1926">
        <f t="shared" si="175"/>
        <v>13415736.9</v>
      </c>
    </row>
    <row r="11027" spans="6:6">
      <c r="F11027" s="1926">
        <f t="shared" si="175"/>
        <v>13415736.9</v>
      </c>
    </row>
    <row r="11028" spans="6:6">
      <c r="F11028" s="1926">
        <f t="shared" si="175"/>
        <v>13415736.9</v>
      </c>
    </row>
    <row r="11029" spans="6:6">
      <c r="F11029" s="1926">
        <f t="shared" si="175"/>
        <v>13415736.9</v>
      </c>
    </row>
    <row r="11030" spans="6:6">
      <c r="F11030" s="1926">
        <f t="shared" si="175"/>
        <v>13415736.9</v>
      </c>
    </row>
    <row r="11031" spans="6:6">
      <c r="F11031" s="1926">
        <f t="shared" si="175"/>
        <v>13415736.9</v>
      </c>
    </row>
    <row r="11032" spans="6:6">
      <c r="F11032" s="1926">
        <f t="shared" si="175"/>
        <v>13415736.9</v>
      </c>
    </row>
    <row r="11033" spans="6:6">
      <c r="F11033" s="1926">
        <f t="shared" si="175"/>
        <v>13415736.9</v>
      </c>
    </row>
    <row r="11034" spans="6:6">
      <c r="F11034" s="1926">
        <f t="shared" si="175"/>
        <v>13415736.9</v>
      </c>
    </row>
    <row r="11035" spans="6:6">
      <c r="F11035" s="1926">
        <f t="shared" si="175"/>
        <v>13415736.9</v>
      </c>
    </row>
    <row r="11036" spans="6:6">
      <c r="F11036" s="1926">
        <f t="shared" si="175"/>
        <v>13415736.9</v>
      </c>
    </row>
    <row r="11037" spans="6:6">
      <c r="F11037" s="1926">
        <f t="shared" si="175"/>
        <v>13415736.9</v>
      </c>
    </row>
    <row r="11038" spans="6:6">
      <c r="F11038" s="1926">
        <f t="shared" si="175"/>
        <v>13415736.9</v>
      </c>
    </row>
    <row r="11039" spans="6:6">
      <c r="F11039" s="1926">
        <f t="shared" si="175"/>
        <v>13415736.9</v>
      </c>
    </row>
    <row r="11040" spans="6:6">
      <c r="F11040" s="1926">
        <f t="shared" si="175"/>
        <v>13415736.9</v>
      </c>
    </row>
    <row r="11041" spans="6:6">
      <c r="F11041" s="1926">
        <f t="shared" si="175"/>
        <v>13415736.9</v>
      </c>
    </row>
    <row r="11042" spans="6:6">
      <c r="F11042" s="1926">
        <f t="shared" si="175"/>
        <v>13415736.9</v>
      </c>
    </row>
    <row r="11043" spans="6:6">
      <c r="F11043" s="1926">
        <f t="shared" si="175"/>
        <v>13415736.9</v>
      </c>
    </row>
    <row r="11044" spans="6:6">
      <c r="F11044" s="1926">
        <f t="shared" si="175"/>
        <v>13415736.9</v>
      </c>
    </row>
    <row r="11045" spans="6:6">
      <c r="F11045" s="1926">
        <f t="shared" si="175"/>
        <v>13415736.9</v>
      </c>
    </row>
    <row r="11046" spans="6:6">
      <c r="F11046" s="1926">
        <f t="shared" si="175"/>
        <v>13415736.9</v>
      </c>
    </row>
    <row r="11047" spans="6:6">
      <c r="F11047" s="1926">
        <f t="shared" si="175"/>
        <v>13415736.9</v>
      </c>
    </row>
    <row r="11048" spans="6:6">
      <c r="F11048" s="1926">
        <f t="shared" si="175"/>
        <v>13415736.9</v>
      </c>
    </row>
    <row r="11049" spans="6:6">
      <c r="F11049" s="1926">
        <f t="shared" si="175"/>
        <v>13415736.9</v>
      </c>
    </row>
    <row r="11050" spans="6:6">
      <c r="F11050" s="1926">
        <f t="shared" si="175"/>
        <v>13415736.9</v>
      </c>
    </row>
    <row r="11051" spans="6:6">
      <c r="F11051" s="1926">
        <f t="shared" si="175"/>
        <v>13415736.9</v>
      </c>
    </row>
    <row r="11052" spans="6:6">
      <c r="F11052" s="1926">
        <f t="shared" si="175"/>
        <v>13415736.9</v>
      </c>
    </row>
    <row r="11053" spans="6:6">
      <c r="F11053" s="1926">
        <f t="shared" si="175"/>
        <v>13415736.9</v>
      </c>
    </row>
    <row r="11054" spans="6:6">
      <c r="F11054" s="1926">
        <f t="shared" si="175"/>
        <v>13415736.9</v>
      </c>
    </row>
    <row r="11055" spans="6:6">
      <c r="F11055" s="1926">
        <f t="shared" si="175"/>
        <v>13415736.9</v>
      </c>
    </row>
    <row r="11056" spans="6:6">
      <c r="F11056" s="1926">
        <f t="shared" si="175"/>
        <v>13415736.9</v>
      </c>
    </row>
    <row r="11057" spans="6:6">
      <c r="F11057" s="1926">
        <f t="shared" si="175"/>
        <v>13415736.9</v>
      </c>
    </row>
    <row r="11058" spans="6:6">
      <c r="F11058" s="1926">
        <f t="shared" si="175"/>
        <v>13415736.9</v>
      </c>
    </row>
    <row r="11059" spans="6:6">
      <c r="F11059" s="1926">
        <f t="shared" si="175"/>
        <v>13415736.9</v>
      </c>
    </row>
    <row r="11060" spans="6:6">
      <c r="F11060" s="1926">
        <f t="shared" si="175"/>
        <v>13415736.9</v>
      </c>
    </row>
    <row r="11061" spans="6:6">
      <c r="F11061" s="1926">
        <f t="shared" si="175"/>
        <v>13415736.9</v>
      </c>
    </row>
    <row r="11062" spans="6:6">
      <c r="F11062" s="1926">
        <f t="shared" si="175"/>
        <v>13415736.9</v>
      </c>
    </row>
    <row r="11063" spans="6:6">
      <c r="F11063" s="1926">
        <f t="shared" si="175"/>
        <v>13415736.9</v>
      </c>
    </row>
    <row r="11064" spans="6:6">
      <c r="F11064" s="1926">
        <f t="shared" si="175"/>
        <v>13415736.9</v>
      </c>
    </row>
    <row r="11065" spans="6:6">
      <c r="F11065" s="1926">
        <f t="shared" si="175"/>
        <v>13415736.9</v>
      </c>
    </row>
    <row r="11066" spans="6:6">
      <c r="F11066" s="1926">
        <f t="shared" si="175"/>
        <v>13415736.9</v>
      </c>
    </row>
    <row r="11067" spans="6:6">
      <c r="F11067" s="1926">
        <f t="shared" si="175"/>
        <v>13415736.9</v>
      </c>
    </row>
    <row r="11068" spans="6:6">
      <c r="F11068" s="1926">
        <f t="shared" si="175"/>
        <v>13415736.9</v>
      </c>
    </row>
    <row r="11069" spans="6:6">
      <c r="F11069" s="1926">
        <f t="shared" si="175"/>
        <v>13415736.9</v>
      </c>
    </row>
    <row r="11070" spans="6:6">
      <c r="F11070" s="1926">
        <f t="shared" si="175"/>
        <v>13415736.9</v>
      </c>
    </row>
    <row r="11071" spans="6:6">
      <c r="F11071" s="1926">
        <f t="shared" si="175"/>
        <v>13415736.9</v>
      </c>
    </row>
    <row r="11072" spans="6:6">
      <c r="F11072" s="1926">
        <f t="shared" si="175"/>
        <v>13415736.9</v>
      </c>
    </row>
    <row r="11073" spans="6:6">
      <c r="F11073" s="1926">
        <f t="shared" si="175"/>
        <v>13415736.9</v>
      </c>
    </row>
    <row r="11074" spans="6:6">
      <c r="F11074" s="1926">
        <f t="shared" si="175"/>
        <v>13415736.9</v>
      </c>
    </row>
    <row r="11075" spans="6:6">
      <c r="F11075" s="1926">
        <f t="shared" si="175"/>
        <v>13415736.9</v>
      </c>
    </row>
    <row r="11076" spans="6:6">
      <c r="F11076" s="1926">
        <f t="shared" si="175"/>
        <v>13415736.9</v>
      </c>
    </row>
    <row r="11077" spans="6:6">
      <c r="F11077" s="1926">
        <f t="shared" si="175"/>
        <v>13415736.9</v>
      </c>
    </row>
    <row r="11078" spans="6:6">
      <c r="F11078" s="1926">
        <f t="shared" si="175"/>
        <v>13415736.9</v>
      </c>
    </row>
    <row r="11079" spans="6:6">
      <c r="F11079" s="1926">
        <f t="shared" ref="F11079:F11142" si="176">F11078-E11079+D11079</f>
        <v>13415736.9</v>
      </c>
    </row>
    <row r="11080" spans="6:6">
      <c r="F11080" s="1926">
        <f t="shared" si="176"/>
        <v>13415736.9</v>
      </c>
    </row>
    <row r="11081" spans="6:6">
      <c r="F11081" s="1926">
        <f t="shared" si="176"/>
        <v>13415736.9</v>
      </c>
    </row>
    <row r="11082" spans="6:6">
      <c r="F11082" s="1926">
        <f t="shared" si="176"/>
        <v>13415736.9</v>
      </c>
    </row>
    <row r="11083" spans="6:6">
      <c r="F11083" s="1926">
        <f t="shared" si="176"/>
        <v>13415736.9</v>
      </c>
    </row>
    <row r="11084" spans="6:6">
      <c r="F11084" s="1926">
        <f t="shared" si="176"/>
        <v>13415736.9</v>
      </c>
    </row>
    <row r="11085" spans="6:6">
      <c r="F11085" s="1926">
        <f t="shared" si="176"/>
        <v>13415736.9</v>
      </c>
    </row>
    <row r="11086" spans="6:6">
      <c r="F11086" s="1926">
        <f t="shared" si="176"/>
        <v>13415736.9</v>
      </c>
    </row>
    <row r="11087" spans="6:6">
      <c r="F11087" s="1926">
        <f t="shared" si="176"/>
        <v>13415736.9</v>
      </c>
    </row>
    <row r="11088" spans="6:6">
      <c r="F11088" s="1926">
        <f t="shared" si="176"/>
        <v>13415736.9</v>
      </c>
    </row>
    <row r="11089" spans="6:6">
      <c r="F11089" s="1926">
        <f t="shared" si="176"/>
        <v>13415736.9</v>
      </c>
    </row>
    <row r="11090" spans="6:6">
      <c r="F11090" s="1926">
        <f t="shared" si="176"/>
        <v>13415736.9</v>
      </c>
    </row>
    <row r="11091" spans="6:6">
      <c r="F11091" s="1926">
        <f t="shared" si="176"/>
        <v>13415736.9</v>
      </c>
    </row>
    <row r="11092" spans="6:6">
      <c r="F11092" s="1926">
        <f t="shared" si="176"/>
        <v>13415736.9</v>
      </c>
    </row>
    <row r="11093" spans="6:6">
      <c r="F11093" s="1926">
        <f t="shared" si="176"/>
        <v>13415736.9</v>
      </c>
    </row>
    <row r="11094" spans="6:6">
      <c r="F11094" s="1926">
        <f t="shared" si="176"/>
        <v>13415736.9</v>
      </c>
    </row>
    <row r="11095" spans="6:6">
      <c r="F11095" s="1926">
        <f t="shared" si="176"/>
        <v>13415736.9</v>
      </c>
    </row>
    <row r="11096" spans="6:6">
      <c r="F11096" s="1926">
        <f t="shared" si="176"/>
        <v>13415736.9</v>
      </c>
    </row>
    <row r="11097" spans="6:6">
      <c r="F11097" s="1926">
        <f t="shared" si="176"/>
        <v>13415736.9</v>
      </c>
    </row>
    <row r="11098" spans="6:6">
      <c r="F11098" s="1926">
        <f t="shared" si="176"/>
        <v>13415736.9</v>
      </c>
    </row>
    <row r="11099" spans="6:6">
      <c r="F11099" s="1926">
        <f t="shared" si="176"/>
        <v>13415736.9</v>
      </c>
    </row>
    <row r="11100" spans="6:6">
      <c r="F11100" s="1926">
        <f t="shared" si="176"/>
        <v>13415736.9</v>
      </c>
    </row>
    <row r="11101" spans="6:6">
      <c r="F11101" s="1926">
        <f t="shared" si="176"/>
        <v>13415736.9</v>
      </c>
    </row>
    <row r="11102" spans="6:6">
      <c r="F11102" s="1926">
        <f t="shared" si="176"/>
        <v>13415736.9</v>
      </c>
    </row>
    <row r="11103" spans="6:6">
      <c r="F11103" s="1926">
        <f t="shared" si="176"/>
        <v>13415736.9</v>
      </c>
    </row>
    <row r="11104" spans="6:6">
      <c r="F11104" s="1926">
        <f t="shared" si="176"/>
        <v>13415736.9</v>
      </c>
    </row>
    <row r="11105" spans="6:6">
      <c r="F11105" s="1926">
        <f t="shared" si="176"/>
        <v>13415736.9</v>
      </c>
    </row>
    <row r="11106" spans="6:6">
      <c r="F11106" s="1926">
        <f t="shared" si="176"/>
        <v>13415736.9</v>
      </c>
    </row>
    <row r="11107" spans="6:6">
      <c r="F11107" s="1926">
        <f t="shared" si="176"/>
        <v>13415736.9</v>
      </c>
    </row>
    <row r="11108" spans="6:6">
      <c r="F11108" s="1926">
        <f t="shared" si="176"/>
        <v>13415736.9</v>
      </c>
    </row>
    <row r="11109" spans="6:6">
      <c r="F11109" s="1926">
        <f t="shared" si="176"/>
        <v>13415736.9</v>
      </c>
    </row>
    <row r="11110" spans="6:6">
      <c r="F11110" s="1926">
        <f t="shared" si="176"/>
        <v>13415736.9</v>
      </c>
    </row>
    <row r="11111" spans="6:6">
      <c r="F11111" s="1926">
        <f t="shared" si="176"/>
        <v>13415736.9</v>
      </c>
    </row>
    <row r="11112" spans="6:6">
      <c r="F11112" s="1926">
        <f t="shared" si="176"/>
        <v>13415736.9</v>
      </c>
    </row>
    <row r="11113" spans="6:6">
      <c r="F11113" s="1926">
        <f t="shared" si="176"/>
        <v>13415736.9</v>
      </c>
    </row>
    <row r="11114" spans="6:6">
      <c r="F11114" s="1926">
        <f t="shared" si="176"/>
        <v>13415736.9</v>
      </c>
    </row>
    <row r="11115" spans="6:6">
      <c r="F11115" s="1926">
        <f t="shared" si="176"/>
        <v>13415736.9</v>
      </c>
    </row>
    <row r="11116" spans="6:6">
      <c r="F11116" s="1926">
        <f t="shared" si="176"/>
        <v>13415736.9</v>
      </c>
    </row>
    <row r="11117" spans="6:6">
      <c r="F11117" s="1926">
        <f t="shared" si="176"/>
        <v>13415736.9</v>
      </c>
    </row>
    <row r="11118" spans="6:6">
      <c r="F11118" s="1926">
        <f t="shared" si="176"/>
        <v>13415736.9</v>
      </c>
    </row>
    <row r="11119" spans="6:6">
      <c r="F11119" s="1926">
        <f t="shared" si="176"/>
        <v>13415736.9</v>
      </c>
    </row>
    <row r="11120" spans="6:6">
      <c r="F11120" s="1926">
        <f t="shared" si="176"/>
        <v>13415736.9</v>
      </c>
    </row>
    <row r="11121" spans="6:6">
      <c r="F11121" s="1926">
        <f t="shared" si="176"/>
        <v>13415736.9</v>
      </c>
    </row>
    <row r="11122" spans="6:6">
      <c r="F11122" s="1926">
        <f t="shared" si="176"/>
        <v>13415736.9</v>
      </c>
    </row>
    <row r="11123" spans="6:6">
      <c r="F11123" s="1926">
        <f t="shared" si="176"/>
        <v>13415736.9</v>
      </c>
    </row>
    <row r="11124" spans="6:6">
      <c r="F11124" s="1926">
        <f t="shared" si="176"/>
        <v>13415736.9</v>
      </c>
    </row>
    <row r="11125" spans="6:6">
      <c r="F11125" s="1926">
        <f t="shared" si="176"/>
        <v>13415736.9</v>
      </c>
    </row>
    <row r="11126" spans="6:6">
      <c r="F11126" s="1926">
        <f t="shared" si="176"/>
        <v>13415736.9</v>
      </c>
    </row>
    <row r="11127" spans="6:6">
      <c r="F11127" s="1926">
        <f t="shared" si="176"/>
        <v>13415736.9</v>
      </c>
    </row>
    <row r="11128" spans="6:6">
      <c r="F11128" s="1926">
        <f t="shared" si="176"/>
        <v>13415736.9</v>
      </c>
    </row>
    <row r="11129" spans="6:6">
      <c r="F11129" s="1926">
        <f t="shared" si="176"/>
        <v>13415736.9</v>
      </c>
    </row>
    <row r="11130" spans="6:6">
      <c r="F11130" s="1926">
        <f t="shared" si="176"/>
        <v>13415736.9</v>
      </c>
    </row>
    <row r="11131" spans="6:6">
      <c r="F11131" s="1926">
        <f t="shared" si="176"/>
        <v>13415736.9</v>
      </c>
    </row>
    <row r="11132" spans="6:6">
      <c r="F11132" s="1926">
        <f t="shared" si="176"/>
        <v>13415736.9</v>
      </c>
    </row>
    <row r="11133" spans="6:6">
      <c r="F11133" s="1926">
        <f t="shared" si="176"/>
        <v>13415736.9</v>
      </c>
    </row>
    <row r="11134" spans="6:6">
      <c r="F11134" s="1926">
        <f t="shared" si="176"/>
        <v>13415736.9</v>
      </c>
    </row>
    <row r="11135" spans="6:6">
      <c r="F11135" s="1926">
        <f t="shared" si="176"/>
        <v>13415736.9</v>
      </c>
    </row>
    <row r="11136" spans="6:6">
      <c r="F11136" s="1926">
        <f t="shared" si="176"/>
        <v>13415736.9</v>
      </c>
    </row>
    <row r="11137" spans="6:6">
      <c r="F11137" s="1926">
        <f t="shared" si="176"/>
        <v>13415736.9</v>
      </c>
    </row>
    <row r="11138" spans="6:6">
      <c r="F11138" s="1926">
        <f t="shared" si="176"/>
        <v>13415736.9</v>
      </c>
    </row>
    <row r="11139" spans="6:6">
      <c r="F11139" s="1926">
        <f t="shared" si="176"/>
        <v>13415736.9</v>
      </c>
    </row>
    <row r="11140" spans="6:6">
      <c r="F11140" s="1926">
        <f t="shared" si="176"/>
        <v>13415736.9</v>
      </c>
    </row>
    <row r="11141" spans="6:6">
      <c r="F11141" s="1926">
        <f t="shared" si="176"/>
        <v>13415736.9</v>
      </c>
    </row>
    <row r="11142" spans="6:6">
      <c r="F11142" s="1926">
        <f t="shared" si="176"/>
        <v>13415736.9</v>
      </c>
    </row>
    <row r="11143" spans="6:6">
      <c r="F11143" s="1926">
        <f t="shared" ref="F11143:F11206" si="177">F11142-E11143+D11143</f>
        <v>13415736.9</v>
      </c>
    </row>
    <row r="11144" spans="6:6">
      <c r="F11144" s="1926">
        <f t="shared" si="177"/>
        <v>13415736.9</v>
      </c>
    </row>
    <row r="11145" spans="6:6">
      <c r="F11145" s="1926">
        <f t="shared" si="177"/>
        <v>13415736.9</v>
      </c>
    </row>
    <row r="11146" spans="6:6">
      <c r="F11146" s="1926">
        <f t="shared" si="177"/>
        <v>13415736.9</v>
      </c>
    </row>
    <row r="11147" spans="6:6">
      <c r="F11147" s="1926">
        <f t="shared" si="177"/>
        <v>13415736.9</v>
      </c>
    </row>
    <row r="11148" spans="6:6">
      <c r="F11148" s="1926">
        <f t="shared" si="177"/>
        <v>13415736.9</v>
      </c>
    </row>
    <row r="11149" spans="6:6">
      <c r="F11149" s="1926">
        <f t="shared" si="177"/>
        <v>13415736.9</v>
      </c>
    </row>
    <row r="11150" spans="6:6">
      <c r="F11150" s="1926">
        <f t="shared" si="177"/>
        <v>13415736.9</v>
      </c>
    </row>
    <row r="11151" spans="6:6">
      <c r="F11151" s="1926">
        <f t="shared" si="177"/>
        <v>13415736.9</v>
      </c>
    </row>
    <row r="11152" spans="6:6">
      <c r="F11152" s="1926">
        <f t="shared" si="177"/>
        <v>13415736.9</v>
      </c>
    </row>
    <row r="11153" spans="6:6">
      <c r="F11153" s="1926">
        <f t="shared" si="177"/>
        <v>13415736.9</v>
      </c>
    </row>
    <row r="11154" spans="6:6">
      <c r="F11154" s="1926">
        <f t="shared" si="177"/>
        <v>13415736.9</v>
      </c>
    </row>
    <row r="11155" spans="6:6">
      <c r="F11155" s="1926">
        <f t="shared" si="177"/>
        <v>13415736.9</v>
      </c>
    </row>
    <row r="11156" spans="6:6">
      <c r="F11156" s="1926">
        <f t="shared" si="177"/>
        <v>13415736.9</v>
      </c>
    </row>
    <row r="11157" spans="6:6">
      <c r="F11157" s="1926">
        <f t="shared" si="177"/>
        <v>13415736.9</v>
      </c>
    </row>
    <row r="11158" spans="6:6">
      <c r="F11158" s="1926">
        <f t="shared" si="177"/>
        <v>13415736.9</v>
      </c>
    </row>
    <row r="11159" spans="6:6">
      <c r="F11159" s="1926">
        <f t="shared" si="177"/>
        <v>13415736.9</v>
      </c>
    </row>
    <row r="11160" spans="6:6">
      <c r="F11160" s="1926">
        <f t="shared" si="177"/>
        <v>13415736.9</v>
      </c>
    </row>
    <row r="11161" spans="6:6">
      <c r="F11161" s="1926">
        <f t="shared" si="177"/>
        <v>13415736.9</v>
      </c>
    </row>
    <row r="11162" spans="6:6">
      <c r="F11162" s="1926">
        <f t="shared" si="177"/>
        <v>13415736.9</v>
      </c>
    </row>
    <row r="11163" spans="6:6">
      <c r="F11163" s="1926">
        <f t="shared" si="177"/>
        <v>13415736.9</v>
      </c>
    </row>
    <row r="11164" spans="6:6">
      <c r="F11164" s="1926">
        <f t="shared" si="177"/>
        <v>13415736.9</v>
      </c>
    </row>
    <row r="11165" spans="6:6">
      <c r="F11165" s="1926">
        <f t="shared" si="177"/>
        <v>13415736.9</v>
      </c>
    </row>
    <row r="11166" spans="6:6">
      <c r="F11166" s="1926">
        <f t="shared" si="177"/>
        <v>13415736.9</v>
      </c>
    </row>
    <row r="11167" spans="6:6">
      <c r="F11167" s="1926">
        <f t="shared" si="177"/>
        <v>13415736.9</v>
      </c>
    </row>
    <row r="11168" spans="6:6">
      <c r="F11168" s="1926">
        <f t="shared" si="177"/>
        <v>13415736.9</v>
      </c>
    </row>
    <row r="11169" spans="6:6">
      <c r="F11169" s="1926">
        <f t="shared" si="177"/>
        <v>13415736.9</v>
      </c>
    </row>
    <row r="11170" spans="6:6">
      <c r="F11170" s="1926">
        <f t="shared" si="177"/>
        <v>13415736.9</v>
      </c>
    </row>
    <row r="11171" spans="6:6">
      <c r="F11171" s="1926">
        <f t="shared" si="177"/>
        <v>13415736.9</v>
      </c>
    </row>
    <row r="11172" spans="6:6">
      <c r="F11172" s="1926">
        <f t="shared" si="177"/>
        <v>13415736.9</v>
      </c>
    </row>
    <row r="11173" spans="6:6">
      <c r="F11173" s="1926">
        <f t="shared" si="177"/>
        <v>13415736.9</v>
      </c>
    </row>
    <row r="11174" spans="6:6">
      <c r="F11174" s="1926">
        <f t="shared" si="177"/>
        <v>13415736.9</v>
      </c>
    </row>
    <row r="11175" spans="6:6">
      <c r="F11175" s="1926">
        <f t="shared" si="177"/>
        <v>13415736.9</v>
      </c>
    </row>
    <row r="11176" spans="6:6">
      <c r="F11176" s="1926">
        <f t="shared" si="177"/>
        <v>13415736.9</v>
      </c>
    </row>
    <row r="11177" spans="6:6">
      <c r="F11177" s="1926">
        <f t="shared" si="177"/>
        <v>13415736.9</v>
      </c>
    </row>
    <row r="11178" spans="6:6">
      <c r="F11178" s="1926">
        <f t="shared" si="177"/>
        <v>13415736.9</v>
      </c>
    </row>
    <row r="11179" spans="6:6">
      <c r="F11179" s="1926">
        <f t="shared" si="177"/>
        <v>13415736.9</v>
      </c>
    </row>
    <row r="11180" spans="6:6">
      <c r="F11180" s="1926">
        <f t="shared" si="177"/>
        <v>13415736.9</v>
      </c>
    </row>
    <row r="11181" spans="6:6">
      <c r="F11181" s="1926">
        <f t="shared" si="177"/>
        <v>13415736.9</v>
      </c>
    </row>
    <row r="11182" spans="6:6">
      <c r="F11182" s="1926">
        <f t="shared" si="177"/>
        <v>13415736.9</v>
      </c>
    </row>
    <row r="11183" spans="6:6">
      <c r="F11183" s="1926">
        <f t="shared" si="177"/>
        <v>13415736.9</v>
      </c>
    </row>
    <row r="11184" spans="6:6">
      <c r="F11184" s="1926">
        <f t="shared" si="177"/>
        <v>13415736.9</v>
      </c>
    </row>
    <row r="11185" spans="6:6">
      <c r="F11185" s="1926">
        <f t="shared" si="177"/>
        <v>13415736.9</v>
      </c>
    </row>
    <row r="11186" spans="6:6">
      <c r="F11186" s="1926">
        <f t="shared" si="177"/>
        <v>13415736.9</v>
      </c>
    </row>
    <row r="11187" spans="6:6">
      <c r="F11187" s="1926">
        <f t="shared" si="177"/>
        <v>13415736.9</v>
      </c>
    </row>
    <row r="11188" spans="6:6">
      <c r="F11188" s="1926">
        <f t="shared" si="177"/>
        <v>13415736.9</v>
      </c>
    </row>
    <row r="11189" spans="6:6">
      <c r="F11189" s="1926">
        <f t="shared" si="177"/>
        <v>13415736.9</v>
      </c>
    </row>
    <row r="11190" spans="6:6">
      <c r="F11190" s="1926">
        <f t="shared" si="177"/>
        <v>13415736.9</v>
      </c>
    </row>
    <row r="11191" spans="6:6">
      <c r="F11191" s="1926">
        <f t="shared" si="177"/>
        <v>13415736.9</v>
      </c>
    </row>
    <row r="11192" spans="6:6">
      <c r="F11192" s="1926">
        <f t="shared" si="177"/>
        <v>13415736.9</v>
      </c>
    </row>
    <row r="11193" spans="6:6">
      <c r="F11193" s="1926">
        <f t="shared" si="177"/>
        <v>13415736.9</v>
      </c>
    </row>
    <row r="11194" spans="6:6">
      <c r="F11194" s="1926">
        <f t="shared" si="177"/>
        <v>13415736.9</v>
      </c>
    </row>
    <row r="11195" spans="6:6">
      <c r="F11195" s="1926">
        <f t="shared" si="177"/>
        <v>13415736.9</v>
      </c>
    </row>
    <row r="11196" spans="6:6">
      <c r="F11196" s="1926">
        <f t="shared" si="177"/>
        <v>13415736.9</v>
      </c>
    </row>
    <row r="11197" spans="6:6">
      <c r="F11197" s="1926">
        <f t="shared" si="177"/>
        <v>13415736.9</v>
      </c>
    </row>
    <row r="11198" spans="6:6">
      <c r="F11198" s="1926">
        <f t="shared" si="177"/>
        <v>13415736.9</v>
      </c>
    </row>
    <row r="11199" spans="6:6">
      <c r="F11199" s="1926">
        <f t="shared" si="177"/>
        <v>13415736.9</v>
      </c>
    </row>
    <row r="11200" spans="6:6">
      <c r="F11200" s="1926">
        <f t="shared" si="177"/>
        <v>13415736.9</v>
      </c>
    </row>
    <row r="11201" spans="6:6">
      <c r="F11201" s="1926">
        <f t="shared" si="177"/>
        <v>13415736.9</v>
      </c>
    </row>
    <row r="11202" spans="6:6">
      <c r="F11202" s="1926">
        <f t="shared" si="177"/>
        <v>13415736.9</v>
      </c>
    </row>
    <row r="11203" spans="6:6">
      <c r="F11203" s="1926">
        <f t="shared" si="177"/>
        <v>13415736.9</v>
      </c>
    </row>
    <row r="11204" spans="6:6">
      <c r="F11204" s="1926">
        <f t="shared" si="177"/>
        <v>13415736.9</v>
      </c>
    </row>
    <row r="11205" spans="6:6">
      <c r="F11205" s="1926">
        <f t="shared" si="177"/>
        <v>13415736.9</v>
      </c>
    </row>
    <row r="11206" spans="6:6">
      <c r="F11206" s="1926">
        <f t="shared" si="177"/>
        <v>13415736.9</v>
      </c>
    </row>
    <row r="11207" spans="6:6">
      <c r="F11207" s="1926">
        <f t="shared" ref="F11207:F11270" si="178">F11206-E11207+D11207</f>
        <v>13415736.9</v>
      </c>
    </row>
    <row r="11208" spans="6:6">
      <c r="F11208" s="1926">
        <f t="shared" si="178"/>
        <v>13415736.9</v>
      </c>
    </row>
    <row r="11209" spans="6:6">
      <c r="F11209" s="1926">
        <f t="shared" si="178"/>
        <v>13415736.9</v>
      </c>
    </row>
    <row r="11210" spans="6:6">
      <c r="F11210" s="1926">
        <f t="shared" si="178"/>
        <v>13415736.9</v>
      </c>
    </row>
    <row r="11211" spans="6:6">
      <c r="F11211" s="1926">
        <f t="shared" si="178"/>
        <v>13415736.9</v>
      </c>
    </row>
    <row r="11212" spans="6:6">
      <c r="F11212" s="1926">
        <f t="shared" si="178"/>
        <v>13415736.9</v>
      </c>
    </row>
    <row r="11213" spans="6:6">
      <c r="F11213" s="1926">
        <f t="shared" si="178"/>
        <v>13415736.9</v>
      </c>
    </row>
    <row r="11214" spans="6:6">
      <c r="F11214" s="1926">
        <f t="shared" si="178"/>
        <v>13415736.9</v>
      </c>
    </row>
    <row r="11215" spans="6:6">
      <c r="F11215" s="1926">
        <f t="shared" si="178"/>
        <v>13415736.9</v>
      </c>
    </row>
    <row r="11216" spans="6:6">
      <c r="F11216" s="1926">
        <f t="shared" si="178"/>
        <v>13415736.9</v>
      </c>
    </row>
    <row r="11217" spans="6:6">
      <c r="F11217" s="1926">
        <f t="shared" si="178"/>
        <v>13415736.9</v>
      </c>
    </row>
    <row r="11218" spans="6:6">
      <c r="F11218" s="1926">
        <f t="shared" si="178"/>
        <v>13415736.9</v>
      </c>
    </row>
    <row r="11219" spans="6:6">
      <c r="F11219" s="1926">
        <f t="shared" si="178"/>
        <v>13415736.9</v>
      </c>
    </row>
    <row r="11220" spans="6:6">
      <c r="F11220" s="1926">
        <f t="shared" si="178"/>
        <v>13415736.9</v>
      </c>
    </row>
    <row r="11221" spans="6:6">
      <c r="F11221" s="1926">
        <f t="shared" si="178"/>
        <v>13415736.9</v>
      </c>
    </row>
    <row r="11222" spans="6:6">
      <c r="F11222" s="1926">
        <f t="shared" si="178"/>
        <v>13415736.9</v>
      </c>
    </row>
    <row r="11223" spans="6:6">
      <c r="F11223" s="1926">
        <f t="shared" si="178"/>
        <v>13415736.9</v>
      </c>
    </row>
    <row r="11224" spans="6:6">
      <c r="F11224" s="1926">
        <f t="shared" si="178"/>
        <v>13415736.9</v>
      </c>
    </row>
    <row r="11225" spans="6:6">
      <c r="F11225" s="1926">
        <f t="shared" si="178"/>
        <v>13415736.9</v>
      </c>
    </row>
    <row r="11226" spans="6:6">
      <c r="F11226" s="1926">
        <f t="shared" si="178"/>
        <v>13415736.9</v>
      </c>
    </row>
    <row r="11227" spans="6:6">
      <c r="F11227" s="1926">
        <f t="shared" si="178"/>
        <v>13415736.9</v>
      </c>
    </row>
    <row r="11228" spans="6:6">
      <c r="F11228" s="1926">
        <f t="shared" si="178"/>
        <v>13415736.9</v>
      </c>
    </row>
    <row r="11229" spans="6:6">
      <c r="F11229" s="1926">
        <f t="shared" si="178"/>
        <v>13415736.9</v>
      </c>
    </row>
    <row r="11230" spans="6:6">
      <c r="F11230" s="1926">
        <f t="shared" si="178"/>
        <v>13415736.9</v>
      </c>
    </row>
    <row r="11231" spans="6:6">
      <c r="F11231" s="1926">
        <f t="shared" si="178"/>
        <v>13415736.9</v>
      </c>
    </row>
    <row r="11232" spans="6:6">
      <c r="F11232" s="1926">
        <f t="shared" si="178"/>
        <v>13415736.9</v>
      </c>
    </row>
    <row r="11233" spans="6:6">
      <c r="F11233" s="1926">
        <f t="shared" si="178"/>
        <v>13415736.9</v>
      </c>
    </row>
    <row r="11234" spans="6:6">
      <c r="F11234" s="1926">
        <f t="shared" si="178"/>
        <v>13415736.9</v>
      </c>
    </row>
    <row r="11235" spans="6:6">
      <c r="F11235" s="1926">
        <f t="shared" si="178"/>
        <v>13415736.9</v>
      </c>
    </row>
    <row r="11236" spans="6:6">
      <c r="F11236" s="1926">
        <f t="shared" si="178"/>
        <v>13415736.9</v>
      </c>
    </row>
    <row r="11237" spans="6:6">
      <c r="F11237" s="1926">
        <f t="shared" si="178"/>
        <v>13415736.9</v>
      </c>
    </row>
    <row r="11238" spans="6:6">
      <c r="F11238" s="1926">
        <f t="shared" si="178"/>
        <v>13415736.9</v>
      </c>
    </row>
    <row r="11239" spans="6:6">
      <c r="F11239" s="1926">
        <f t="shared" si="178"/>
        <v>13415736.9</v>
      </c>
    </row>
    <row r="11240" spans="6:6">
      <c r="F11240" s="1926">
        <f t="shared" si="178"/>
        <v>13415736.9</v>
      </c>
    </row>
    <row r="11241" spans="6:6">
      <c r="F11241" s="1926">
        <f t="shared" si="178"/>
        <v>13415736.9</v>
      </c>
    </row>
    <row r="11242" spans="6:6">
      <c r="F11242" s="1926">
        <f t="shared" si="178"/>
        <v>13415736.9</v>
      </c>
    </row>
    <row r="11243" spans="6:6">
      <c r="F11243" s="1926">
        <f t="shared" si="178"/>
        <v>13415736.9</v>
      </c>
    </row>
    <row r="11244" spans="6:6">
      <c r="F11244" s="1926">
        <f t="shared" si="178"/>
        <v>13415736.9</v>
      </c>
    </row>
    <row r="11245" spans="6:6">
      <c r="F11245" s="1926">
        <f t="shared" si="178"/>
        <v>13415736.9</v>
      </c>
    </row>
    <row r="11246" spans="6:6">
      <c r="F11246" s="1926">
        <f t="shared" si="178"/>
        <v>13415736.9</v>
      </c>
    </row>
    <row r="11247" spans="6:6">
      <c r="F11247" s="1926">
        <f t="shared" si="178"/>
        <v>13415736.9</v>
      </c>
    </row>
    <row r="11248" spans="6:6">
      <c r="F11248" s="1926">
        <f t="shared" si="178"/>
        <v>13415736.9</v>
      </c>
    </row>
    <row r="11249" spans="6:6">
      <c r="F11249" s="1926">
        <f t="shared" si="178"/>
        <v>13415736.9</v>
      </c>
    </row>
    <row r="11250" spans="6:6">
      <c r="F11250" s="1926">
        <f t="shared" si="178"/>
        <v>13415736.9</v>
      </c>
    </row>
    <row r="11251" spans="6:6">
      <c r="F11251" s="1926">
        <f t="shared" si="178"/>
        <v>13415736.9</v>
      </c>
    </row>
    <row r="11252" spans="6:6">
      <c r="F11252" s="1926">
        <f t="shared" si="178"/>
        <v>13415736.9</v>
      </c>
    </row>
    <row r="11253" spans="6:6">
      <c r="F11253" s="1926">
        <f t="shared" si="178"/>
        <v>13415736.9</v>
      </c>
    </row>
    <row r="11254" spans="6:6">
      <c r="F11254" s="1926">
        <f t="shared" si="178"/>
        <v>13415736.9</v>
      </c>
    </row>
    <row r="11255" spans="6:6">
      <c r="F11255" s="1926">
        <f t="shared" si="178"/>
        <v>13415736.9</v>
      </c>
    </row>
    <row r="11256" spans="6:6">
      <c r="F11256" s="1926">
        <f t="shared" si="178"/>
        <v>13415736.9</v>
      </c>
    </row>
    <row r="11257" spans="6:6">
      <c r="F11257" s="1926">
        <f t="shared" si="178"/>
        <v>13415736.9</v>
      </c>
    </row>
    <row r="11258" spans="6:6">
      <c r="F11258" s="1926">
        <f t="shared" si="178"/>
        <v>13415736.9</v>
      </c>
    </row>
    <row r="11259" spans="6:6">
      <c r="F11259" s="1926">
        <f t="shared" si="178"/>
        <v>13415736.9</v>
      </c>
    </row>
    <row r="11260" spans="6:6">
      <c r="F11260" s="1926">
        <f t="shared" si="178"/>
        <v>13415736.9</v>
      </c>
    </row>
    <row r="11261" spans="6:6">
      <c r="F11261" s="1926">
        <f t="shared" si="178"/>
        <v>13415736.9</v>
      </c>
    </row>
    <row r="11262" spans="6:6">
      <c r="F11262" s="1926">
        <f t="shared" si="178"/>
        <v>13415736.9</v>
      </c>
    </row>
    <row r="11263" spans="6:6">
      <c r="F11263" s="1926">
        <f t="shared" si="178"/>
        <v>13415736.9</v>
      </c>
    </row>
    <row r="11264" spans="6:6">
      <c r="F11264" s="1926">
        <f t="shared" si="178"/>
        <v>13415736.9</v>
      </c>
    </row>
    <row r="11265" spans="6:6">
      <c r="F11265" s="1926">
        <f t="shared" si="178"/>
        <v>13415736.9</v>
      </c>
    </row>
    <row r="11266" spans="6:6">
      <c r="F11266" s="1926">
        <f t="shared" si="178"/>
        <v>13415736.9</v>
      </c>
    </row>
    <row r="11267" spans="6:6">
      <c r="F11267" s="1926">
        <f t="shared" si="178"/>
        <v>13415736.9</v>
      </c>
    </row>
    <row r="11268" spans="6:6">
      <c r="F11268" s="1926">
        <f t="shared" si="178"/>
        <v>13415736.9</v>
      </c>
    </row>
    <row r="11269" spans="6:6">
      <c r="F11269" s="1926">
        <f t="shared" si="178"/>
        <v>13415736.9</v>
      </c>
    </row>
    <row r="11270" spans="6:6">
      <c r="F11270" s="1926">
        <f t="shared" si="178"/>
        <v>13415736.9</v>
      </c>
    </row>
    <row r="11271" spans="6:6">
      <c r="F11271" s="1926">
        <f t="shared" ref="F11271:F11334" si="179">F11270-E11271+D11271</f>
        <v>13415736.9</v>
      </c>
    </row>
    <row r="11272" spans="6:6">
      <c r="F11272" s="1926">
        <f t="shared" si="179"/>
        <v>13415736.9</v>
      </c>
    </row>
    <row r="11273" spans="6:6">
      <c r="F11273" s="1926">
        <f t="shared" si="179"/>
        <v>13415736.9</v>
      </c>
    </row>
    <row r="11274" spans="6:6">
      <c r="F11274" s="1926">
        <f t="shared" si="179"/>
        <v>13415736.9</v>
      </c>
    </row>
    <row r="11275" spans="6:6">
      <c r="F11275" s="1926">
        <f t="shared" si="179"/>
        <v>13415736.9</v>
      </c>
    </row>
    <row r="11276" spans="6:6">
      <c r="F11276" s="1926">
        <f t="shared" si="179"/>
        <v>13415736.9</v>
      </c>
    </row>
    <row r="11277" spans="6:6">
      <c r="F11277" s="1926">
        <f t="shared" si="179"/>
        <v>13415736.9</v>
      </c>
    </row>
    <row r="11278" spans="6:6">
      <c r="F11278" s="1926">
        <f t="shared" si="179"/>
        <v>13415736.9</v>
      </c>
    </row>
    <row r="11279" spans="6:6">
      <c r="F11279" s="1926">
        <f t="shared" si="179"/>
        <v>13415736.9</v>
      </c>
    </row>
    <row r="11280" spans="6:6">
      <c r="F11280" s="1926">
        <f t="shared" si="179"/>
        <v>13415736.9</v>
      </c>
    </row>
    <row r="11281" spans="6:6">
      <c r="F11281" s="1926">
        <f t="shared" si="179"/>
        <v>13415736.9</v>
      </c>
    </row>
    <row r="11282" spans="6:6">
      <c r="F11282" s="1926">
        <f t="shared" si="179"/>
        <v>13415736.9</v>
      </c>
    </row>
    <row r="11283" spans="6:6">
      <c r="F11283" s="1926">
        <f t="shared" si="179"/>
        <v>13415736.9</v>
      </c>
    </row>
    <row r="11284" spans="6:6">
      <c r="F11284" s="1926">
        <f t="shared" si="179"/>
        <v>13415736.9</v>
      </c>
    </row>
    <row r="11285" spans="6:6">
      <c r="F11285" s="1926">
        <f t="shared" si="179"/>
        <v>13415736.9</v>
      </c>
    </row>
    <row r="11286" spans="6:6">
      <c r="F11286" s="1926">
        <f t="shared" si="179"/>
        <v>13415736.9</v>
      </c>
    </row>
    <row r="11287" spans="6:6">
      <c r="F11287" s="1926">
        <f t="shared" si="179"/>
        <v>13415736.9</v>
      </c>
    </row>
    <row r="11288" spans="6:6">
      <c r="F11288" s="1926">
        <f t="shared" si="179"/>
        <v>13415736.9</v>
      </c>
    </row>
    <row r="11289" spans="6:6">
      <c r="F11289" s="1926">
        <f t="shared" si="179"/>
        <v>13415736.9</v>
      </c>
    </row>
    <row r="11290" spans="6:6">
      <c r="F11290" s="1926">
        <f t="shared" si="179"/>
        <v>13415736.9</v>
      </c>
    </row>
    <row r="11291" spans="6:6">
      <c r="F11291" s="1926">
        <f t="shared" si="179"/>
        <v>13415736.9</v>
      </c>
    </row>
    <row r="11292" spans="6:6">
      <c r="F11292" s="1926">
        <f t="shared" si="179"/>
        <v>13415736.9</v>
      </c>
    </row>
    <row r="11293" spans="6:6">
      <c r="F11293" s="1926">
        <f t="shared" si="179"/>
        <v>13415736.9</v>
      </c>
    </row>
    <row r="11294" spans="6:6">
      <c r="F11294" s="1926">
        <f t="shared" si="179"/>
        <v>13415736.9</v>
      </c>
    </row>
    <row r="11295" spans="6:6">
      <c r="F11295" s="1926">
        <f t="shared" si="179"/>
        <v>13415736.9</v>
      </c>
    </row>
    <row r="11296" spans="6:6">
      <c r="F11296" s="1926">
        <f t="shared" si="179"/>
        <v>13415736.9</v>
      </c>
    </row>
    <row r="11297" spans="6:6">
      <c r="F11297" s="1926">
        <f t="shared" si="179"/>
        <v>13415736.9</v>
      </c>
    </row>
    <row r="11298" spans="6:6">
      <c r="F11298" s="1926">
        <f t="shared" si="179"/>
        <v>13415736.9</v>
      </c>
    </row>
    <row r="11299" spans="6:6">
      <c r="F11299" s="1926">
        <f t="shared" si="179"/>
        <v>13415736.9</v>
      </c>
    </row>
    <row r="11300" spans="6:6">
      <c r="F11300" s="1926">
        <f t="shared" si="179"/>
        <v>13415736.9</v>
      </c>
    </row>
    <row r="11301" spans="6:6">
      <c r="F11301" s="1926">
        <f t="shared" si="179"/>
        <v>13415736.9</v>
      </c>
    </row>
    <row r="11302" spans="6:6">
      <c r="F11302" s="1926">
        <f t="shared" si="179"/>
        <v>13415736.9</v>
      </c>
    </row>
    <row r="11303" spans="6:6">
      <c r="F11303" s="1926">
        <f t="shared" si="179"/>
        <v>13415736.9</v>
      </c>
    </row>
    <row r="11304" spans="6:6">
      <c r="F11304" s="1926">
        <f t="shared" si="179"/>
        <v>13415736.9</v>
      </c>
    </row>
    <row r="11305" spans="6:6">
      <c r="F11305" s="1926">
        <f t="shared" si="179"/>
        <v>13415736.9</v>
      </c>
    </row>
    <row r="11306" spans="6:6">
      <c r="F11306" s="1926">
        <f t="shared" si="179"/>
        <v>13415736.9</v>
      </c>
    </row>
    <row r="11307" spans="6:6">
      <c r="F11307" s="1926">
        <f t="shared" si="179"/>
        <v>13415736.9</v>
      </c>
    </row>
    <row r="11308" spans="6:6">
      <c r="F11308" s="1926">
        <f t="shared" si="179"/>
        <v>13415736.9</v>
      </c>
    </row>
    <row r="11309" spans="6:6">
      <c r="F11309" s="1926">
        <f t="shared" si="179"/>
        <v>13415736.9</v>
      </c>
    </row>
    <row r="11310" spans="6:6">
      <c r="F11310" s="1926">
        <f t="shared" si="179"/>
        <v>13415736.9</v>
      </c>
    </row>
    <row r="11311" spans="6:6">
      <c r="F11311" s="1926">
        <f t="shared" si="179"/>
        <v>13415736.9</v>
      </c>
    </row>
    <row r="11312" spans="6:6">
      <c r="F11312" s="1926">
        <f t="shared" si="179"/>
        <v>13415736.9</v>
      </c>
    </row>
    <row r="11313" spans="6:6">
      <c r="F11313" s="1926">
        <f t="shared" si="179"/>
        <v>13415736.9</v>
      </c>
    </row>
    <row r="11314" spans="6:6">
      <c r="F11314" s="1926">
        <f t="shared" si="179"/>
        <v>13415736.9</v>
      </c>
    </row>
    <row r="11315" spans="6:6">
      <c r="F11315" s="1926">
        <f t="shared" si="179"/>
        <v>13415736.9</v>
      </c>
    </row>
    <row r="11316" spans="6:6">
      <c r="F11316" s="1926">
        <f t="shared" si="179"/>
        <v>13415736.9</v>
      </c>
    </row>
    <row r="11317" spans="6:6">
      <c r="F11317" s="1926">
        <f t="shared" si="179"/>
        <v>13415736.9</v>
      </c>
    </row>
    <row r="11318" spans="6:6">
      <c r="F11318" s="1926">
        <f t="shared" si="179"/>
        <v>13415736.9</v>
      </c>
    </row>
    <row r="11319" spans="6:6">
      <c r="F11319" s="1926">
        <f t="shared" si="179"/>
        <v>13415736.9</v>
      </c>
    </row>
    <row r="11320" spans="6:6">
      <c r="F11320" s="1926">
        <f t="shared" si="179"/>
        <v>13415736.9</v>
      </c>
    </row>
    <row r="11321" spans="6:6">
      <c r="F11321" s="1926">
        <f t="shared" si="179"/>
        <v>13415736.9</v>
      </c>
    </row>
    <row r="11322" spans="6:6">
      <c r="F11322" s="1926">
        <f t="shared" si="179"/>
        <v>13415736.9</v>
      </c>
    </row>
    <row r="11323" spans="6:6">
      <c r="F11323" s="1926">
        <f t="shared" si="179"/>
        <v>13415736.9</v>
      </c>
    </row>
    <row r="11324" spans="6:6">
      <c r="F11324" s="1926">
        <f t="shared" si="179"/>
        <v>13415736.9</v>
      </c>
    </row>
    <row r="11325" spans="6:6">
      <c r="F11325" s="1926">
        <f t="shared" si="179"/>
        <v>13415736.9</v>
      </c>
    </row>
    <row r="11326" spans="6:6">
      <c r="F11326" s="1926">
        <f t="shared" si="179"/>
        <v>13415736.9</v>
      </c>
    </row>
    <row r="11327" spans="6:6">
      <c r="F11327" s="1926">
        <f t="shared" si="179"/>
        <v>13415736.9</v>
      </c>
    </row>
    <row r="11328" spans="6:6">
      <c r="F11328" s="1926">
        <f t="shared" si="179"/>
        <v>13415736.9</v>
      </c>
    </row>
    <row r="11329" spans="6:6">
      <c r="F11329" s="1926">
        <f t="shared" si="179"/>
        <v>13415736.9</v>
      </c>
    </row>
    <row r="11330" spans="6:6">
      <c r="F11330" s="1926">
        <f t="shared" si="179"/>
        <v>13415736.9</v>
      </c>
    </row>
    <row r="11331" spans="6:6">
      <c r="F11331" s="1926">
        <f t="shared" si="179"/>
        <v>13415736.9</v>
      </c>
    </row>
    <row r="11332" spans="6:6">
      <c r="F11332" s="1926">
        <f t="shared" si="179"/>
        <v>13415736.9</v>
      </c>
    </row>
    <row r="11333" spans="6:6">
      <c r="F11333" s="1926">
        <f t="shared" si="179"/>
        <v>13415736.9</v>
      </c>
    </row>
    <row r="11334" spans="6:6">
      <c r="F11334" s="1926">
        <f t="shared" si="179"/>
        <v>13415736.9</v>
      </c>
    </row>
    <row r="11335" spans="6:6">
      <c r="F11335" s="1926">
        <f t="shared" ref="F11335:F11398" si="180">F11334-E11335+D11335</f>
        <v>13415736.9</v>
      </c>
    </row>
    <row r="11336" spans="6:6">
      <c r="F11336" s="1926">
        <f t="shared" si="180"/>
        <v>13415736.9</v>
      </c>
    </row>
    <row r="11337" spans="6:6">
      <c r="F11337" s="1926">
        <f t="shared" si="180"/>
        <v>13415736.9</v>
      </c>
    </row>
    <row r="11338" spans="6:6">
      <c r="F11338" s="1926">
        <f t="shared" si="180"/>
        <v>13415736.9</v>
      </c>
    </row>
    <row r="11339" spans="6:6">
      <c r="F11339" s="1926">
        <f t="shared" si="180"/>
        <v>13415736.9</v>
      </c>
    </row>
    <row r="11340" spans="6:6">
      <c r="F11340" s="1926">
        <f t="shared" si="180"/>
        <v>13415736.9</v>
      </c>
    </row>
    <row r="11341" spans="6:6">
      <c r="F11341" s="1926">
        <f t="shared" si="180"/>
        <v>13415736.9</v>
      </c>
    </row>
    <row r="11342" spans="6:6">
      <c r="F11342" s="1926">
        <f t="shared" si="180"/>
        <v>13415736.9</v>
      </c>
    </row>
    <row r="11343" spans="6:6">
      <c r="F11343" s="1926">
        <f t="shared" si="180"/>
        <v>13415736.9</v>
      </c>
    </row>
    <row r="11344" spans="6:6">
      <c r="F11344" s="1926">
        <f t="shared" si="180"/>
        <v>13415736.9</v>
      </c>
    </row>
    <row r="11345" spans="6:6">
      <c r="F11345" s="1926">
        <f t="shared" si="180"/>
        <v>13415736.9</v>
      </c>
    </row>
    <row r="11346" spans="6:6">
      <c r="F11346" s="1926">
        <f t="shared" si="180"/>
        <v>13415736.9</v>
      </c>
    </row>
    <row r="11347" spans="6:6">
      <c r="F11347" s="1926">
        <f t="shared" si="180"/>
        <v>13415736.9</v>
      </c>
    </row>
    <row r="11348" spans="6:6">
      <c r="F11348" s="1926">
        <f t="shared" si="180"/>
        <v>13415736.9</v>
      </c>
    </row>
    <row r="11349" spans="6:6">
      <c r="F11349" s="1926">
        <f t="shared" si="180"/>
        <v>13415736.9</v>
      </c>
    </row>
    <row r="11350" spans="6:6">
      <c r="F11350" s="1926">
        <f t="shared" si="180"/>
        <v>13415736.9</v>
      </c>
    </row>
    <row r="11351" spans="6:6">
      <c r="F11351" s="1926">
        <f t="shared" si="180"/>
        <v>13415736.9</v>
      </c>
    </row>
    <row r="11352" spans="6:6">
      <c r="F11352" s="1926">
        <f t="shared" si="180"/>
        <v>13415736.9</v>
      </c>
    </row>
    <row r="11353" spans="6:6">
      <c r="F11353" s="1926">
        <f t="shared" si="180"/>
        <v>13415736.9</v>
      </c>
    </row>
    <row r="11354" spans="6:6">
      <c r="F11354" s="1926">
        <f t="shared" si="180"/>
        <v>13415736.9</v>
      </c>
    </row>
    <row r="11355" spans="6:6">
      <c r="F11355" s="1926">
        <f t="shared" si="180"/>
        <v>13415736.9</v>
      </c>
    </row>
    <row r="11356" spans="6:6">
      <c r="F11356" s="1926">
        <f t="shared" si="180"/>
        <v>13415736.9</v>
      </c>
    </row>
    <row r="11357" spans="6:6">
      <c r="F11357" s="1926">
        <f t="shared" si="180"/>
        <v>13415736.9</v>
      </c>
    </row>
    <row r="11358" spans="6:6">
      <c r="F11358" s="1926">
        <f t="shared" si="180"/>
        <v>13415736.9</v>
      </c>
    </row>
    <row r="11359" spans="6:6">
      <c r="F11359" s="1926">
        <f t="shared" si="180"/>
        <v>13415736.9</v>
      </c>
    </row>
    <row r="11360" spans="6:6">
      <c r="F11360" s="1926">
        <f t="shared" si="180"/>
        <v>13415736.9</v>
      </c>
    </row>
    <row r="11361" spans="6:6">
      <c r="F11361" s="1926">
        <f t="shared" si="180"/>
        <v>13415736.9</v>
      </c>
    </row>
    <row r="11362" spans="6:6">
      <c r="F11362" s="1926">
        <f t="shared" si="180"/>
        <v>13415736.9</v>
      </c>
    </row>
    <row r="11363" spans="6:6">
      <c r="F11363" s="1926">
        <f t="shared" si="180"/>
        <v>13415736.9</v>
      </c>
    </row>
    <row r="11364" spans="6:6">
      <c r="F11364" s="1926">
        <f t="shared" si="180"/>
        <v>13415736.9</v>
      </c>
    </row>
    <row r="11365" spans="6:6">
      <c r="F11365" s="1926">
        <f t="shared" si="180"/>
        <v>13415736.9</v>
      </c>
    </row>
    <row r="11366" spans="6:6">
      <c r="F11366" s="1926">
        <f t="shared" si="180"/>
        <v>13415736.9</v>
      </c>
    </row>
    <row r="11367" spans="6:6">
      <c r="F11367" s="1926">
        <f t="shared" si="180"/>
        <v>13415736.9</v>
      </c>
    </row>
    <row r="11368" spans="6:6">
      <c r="F11368" s="1926">
        <f t="shared" si="180"/>
        <v>13415736.9</v>
      </c>
    </row>
    <row r="11369" spans="6:6">
      <c r="F11369" s="1926">
        <f t="shared" si="180"/>
        <v>13415736.9</v>
      </c>
    </row>
    <row r="11370" spans="6:6">
      <c r="F11370" s="1926">
        <f t="shared" si="180"/>
        <v>13415736.9</v>
      </c>
    </row>
    <row r="11371" spans="6:6">
      <c r="F11371" s="1926">
        <f t="shared" si="180"/>
        <v>13415736.9</v>
      </c>
    </row>
    <row r="11372" spans="6:6">
      <c r="F11372" s="1926">
        <f t="shared" si="180"/>
        <v>13415736.9</v>
      </c>
    </row>
    <row r="11373" spans="6:6">
      <c r="F11373" s="1926">
        <f t="shared" si="180"/>
        <v>13415736.9</v>
      </c>
    </row>
    <row r="11374" spans="6:6">
      <c r="F11374" s="1926">
        <f t="shared" si="180"/>
        <v>13415736.9</v>
      </c>
    </row>
    <row r="11375" spans="6:6">
      <c r="F11375" s="1926">
        <f t="shared" si="180"/>
        <v>13415736.9</v>
      </c>
    </row>
    <row r="11376" spans="6:6">
      <c r="F11376" s="1926">
        <f t="shared" si="180"/>
        <v>13415736.9</v>
      </c>
    </row>
    <row r="11377" spans="6:6">
      <c r="F11377" s="1926">
        <f t="shared" si="180"/>
        <v>13415736.9</v>
      </c>
    </row>
    <row r="11378" spans="6:6">
      <c r="F11378" s="1926">
        <f t="shared" si="180"/>
        <v>13415736.9</v>
      </c>
    </row>
    <row r="11379" spans="6:6">
      <c r="F11379" s="1926">
        <f t="shared" si="180"/>
        <v>13415736.9</v>
      </c>
    </row>
    <row r="11380" spans="6:6">
      <c r="F11380" s="1926">
        <f t="shared" si="180"/>
        <v>13415736.9</v>
      </c>
    </row>
    <row r="11381" spans="6:6">
      <c r="F11381" s="1926">
        <f t="shared" si="180"/>
        <v>13415736.9</v>
      </c>
    </row>
    <row r="11382" spans="6:6">
      <c r="F11382" s="1926">
        <f t="shared" si="180"/>
        <v>13415736.9</v>
      </c>
    </row>
    <row r="11383" spans="6:6">
      <c r="F11383" s="1926">
        <f t="shared" si="180"/>
        <v>13415736.9</v>
      </c>
    </row>
    <row r="11384" spans="6:6">
      <c r="F11384" s="1926">
        <f t="shared" si="180"/>
        <v>13415736.9</v>
      </c>
    </row>
    <row r="11385" spans="6:6">
      <c r="F11385" s="1926">
        <f t="shared" si="180"/>
        <v>13415736.9</v>
      </c>
    </row>
    <row r="11386" spans="6:6">
      <c r="F11386" s="1926">
        <f t="shared" si="180"/>
        <v>13415736.9</v>
      </c>
    </row>
    <row r="11387" spans="6:6">
      <c r="F11387" s="1926">
        <f t="shared" si="180"/>
        <v>13415736.9</v>
      </c>
    </row>
    <row r="11388" spans="6:6">
      <c r="F11388" s="1926">
        <f t="shared" si="180"/>
        <v>13415736.9</v>
      </c>
    </row>
    <row r="11389" spans="6:6">
      <c r="F11389" s="1926">
        <f t="shared" si="180"/>
        <v>13415736.9</v>
      </c>
    </row>
    <row r="11390" spans="6:6">
      <c r="F11390" s="1926">
        <f t="shared" si="180"/>
        <v>13415736.9</v>
      </c>
    </row>
    <row r="11391" spans="6:6">
      <c r="F11391" s="1926">
        <f t="shared" si="180"/>
        <v>13415736.9</v>
      </c>
    </row>
    <row r="11392" spans="6:6">
      <c r="F11392" s="1926">
        <f t="shared" si="180"/>
        <v>13415736.9</v>
      </c>
    </row>
    <row r="11393" spans="6:6">
      <c r="F11393" s="1926">
        <f t="shared" si="180"/>
        <v>13415736.9</v>
      </c>
    </row>
    <row r="11394" spans="6:6">
      <c r="F11394" s="1926">
        <f t="shared" si="180"/>
        <v>13415736.9</v>
      </c>
    </row>
    <row r="11395" spans="6:6">
      <c r="F11395" s="1926">
        <f t="shared" si="180"/>
        <v>13415736.9</v>
      </c>
    </row>
    <row r="11396" spans="6:6">
      <c r="F11396" s="1926">
        <f t="shared" si="180"/>
        <v>13415736.9</v>
      </c>
    </row>
    <row r="11397" spans="6:6">
      <c r="F11397" s="1926">
        <f t="shared" si="180"/>
        <v>13415736.9</v>
      </c>
    </row>
    <row r="11398" spans="6:6">
      <c r="F11398" s="1926">
        <f t="shared" si="180"/>
        <v>13415736.9</v>
      </c>
    </row>
    <row r="11399" spans="6:6">
      <c r="F11399" s="1926">
        <f t="shared" ref="F11399:F11462" si="181">F11398-E11399+D11399</f>
        <v>13415736.9</v>
      </c>
    </row>
    <row r="11400" spans="6:6">
      <c r="F11400" s="1926">
        <f t="shared" si="181"/>
        <v>13415736.9</v>
      </c>
    </row>
    <row r="11401" spans="6:6">
      <c r="F11401" s="1926">
        <f t="shared" si="181"/>
        <v>13415736.9</v>
      </c>
    </row>
    <row r="11402" spans="6:6">
      <c r="F11402" s="1926">
        <f t="shared" si="181"/>
        <v>13415736.9</v>
      </c>
    </row>
    <row r="11403" spans="6:6">
      <c r="F11403" s="1926">
        <f t="shared" si="181"/>
        <v>13415736.9</v>
      </c>
    </row>
    <row r="11404" spans="6:6">
      <c r="F11404" s="1926">
        <f t="shared" si="181"/>
        <v>13415736.9</v>
      </c>
    </row>
    <row r="11405" spans="6:6">
      <c r="F11405" s="1926">
        <f t="shared" si="181"/>
        <v>13415736.9</v>
      </c>
    </row>
    <row r="11406" spans="6:6">
      <c r="F11406" s="1926">
        <f t="shared" si="181"/>
        <v>13415736.9</v>
      </c>
    </row>
    <row r="11407" spans="6:6">
      <c r="F11407" s="1926">
        <f t="shared" si="181"/>
        <v>13415736.9</v>
      </c>
    </row>
    <row r="11408" spans="6:6">
      <c r="F11408" s="1926">
        <f t="shared" si="181"/>
        <v>13415736.9</v>
      </c>
    </row>
    <row r="11409" spans="6:6">
      <c r="F11409" s="1926">
        <f t="shared" si="181"/>
        <v>13415736.9</v>
      </c>
    </row>
    <row r="11410" spans="6:6">
      <c r="F11410" s="1926">
        <f t="shared" si="181"/>
        <v>13415736.9</v>
      </c>
    </row>
    <row r="11411" spans="6:6">
      <c r="F11411" s="1926">
        <f t="shared" si="181"/>
        <v>13415736.9</v>
      </c>
    </row>
    <row r="11412" spans="6:6">
      <c r="F11412" s="1926">
        <f t="shared" si="181"/>
        <v>13415736.9</v>
      </c>
    </row>
    <row r="11413" spans="6:6">
      <c r="F11413" s="1926">
        <f t="shared" si="181"/>
        <v>13415736.9</v>
      </c>
    </row>
    <row r="11414" spans="6:6">
      <c r="F11414" s="1926">
        <f t="shared" si="181"/>
        <v>13415736.9</v>
      </c>
    </row>
    <row r="11415" spans="6:6">
      <c r="F11415" s="1926">
        <f t="shared" si="181"/>
        <v>13415736.9</v>
      </c>
    </row>
    <row r="11416" spans="6:6">
      <c r="F11416" s="1926">
        <f t="shared" si="181"/>
        <v>13415736.9</v>
      </c>
    </row>
    <row r="11417" spans="6:6">
      <c r="F11417" s="1926">
        <f t="shared" si="181"/>
        <v>13415736.9</v>
      </c>
    </row>
    <row r="11418" spans="6:6">
      <c r="F11418" s="1926">
        <f t="shared" si="181"/>
        <v>13415736.9</v>
      </c>
    </row>
    <row r="11419" spans="6:6">
      <c r="F11419" s="1926">
        <f t="shared" si="181"/>
        <v>13415736.9</v>
      </c>
    </row>
    <row r="11420" spans="6:6">
      <c r="F11420" s="1926">
        <f t="shared" si="181"/>
        <v>13415736.9</v>
      </c>
    </row>
    <row r="11421" spans="6:6">
      <c r="F11421" s="1926">
        <f t="shared" si="181"/>
        <v>13415736.9</v>
      </c>
    </row>
    <row r="11422" spans="6:6">
      <c r="F11422" s="1926">
        <f t="shared" si="181"/>
        <v>13415736.9</v>
      </c>
    </row>
    <row r="11423" spans="6:6">
      <c r="F11423" s="1926">
        <f t="shared" si="181"/>
        <v>13415736.9</v>
      </c>
    </row>
    <row r="11424" spans="6:6">
      <c r="F11424" s="1926">
        <f t="shared" si="181"/>
        <v>13415736.9</v>
      </c>
    </row>
    <row r="11425" spans="6:6">
      <c r="F11425" s="1926">
        <f t="shared" si="181"/>
        <v>13415736.9</v>
      </c>
    </row>
    <row r="11426" spans="6:6">
      <c r="F11426" s="1926">
        <f t="shared" si="181"/>
        <v>13415736.9</v>
      </c>
    </row>
    <row r="11427" spans="6:6">
      <c r="F11427" s="1926">
        <f t="shared" si="181"/>
        <v>13415736.9</v>
      </c>
    </row>
    <row r="11428" spans="6:6">
      <c r="F11428" s="1926">
        <f t="shared" si="181"/>
        <v>13415736.9</v>
      </c>
    </row>
    <row r="11429" spans="6:6">
      <c r="F11429" s="1926">
        <f t="shared" si="181"/>
        <v>13415736.9</v>
      </c>
    </row>
    <row r="11430" spans="6:6">
      <c r="F11430" s="1926">
        <f t="shared" si="181"/>
        <v>13415736.9</v>
      </c>
    </row>
    <row r="11431" spans="6:6">
      <c r="F11431" s="1926">
        <f t="shared" si="181"/>
        <v>13415736.9</v>
      </c>
    </row>
    <row r="11432" spans="6:6">
      <c r="F11432" s="1926">
        <f t="shared" si="181"/>
        <v>13415736.9</v>
      </c>
    </row>
    <row r="11433" spans="6:6">
      <c r="F11433" s="1926">
        <f t="shared" si="181"/>
        <v>13415736.9</v>
      </c>
    </row>
    <row r="11434" spans="6:6">
      <c r="F11434" s="1926">
        <f t="shared" si="181"/>
        <v>13415736.9</v>
      </c>
    </row>
    <row r="11435" spans="6:6">
      <c r="F11435" s="1926">
        <f t="shared" si="181"/>
        <v>13415736.9</v>
      </c>
    </row>
    <row r="11436" spans="6:6">
      <c r="F11436" s="1926">
        <f t="shared" si="181"/>
        <v>13415736.9</v>
      </c>
    </row>
    <row r="11437" spans="6:6">
      <c r="F11437" s="1926">
        <f t="shared" si="181"/>
        <v>13415736.9</v>
      </c>
    </row>
    <row r="11438" spans="6:6">
      <c r="F11438" s="1926">
        <f t="shared" si="181"/>
        <v>13415736.9</v>
      </c>
    </row>
    <row r="11439" spans="6:6">
      <c r="F11439" s="1926">
        <f t="shared" si="181"/>
        <v>13415736.9</v>
      </c>
    </row>
    <row r="11440" spans="6:6">
      <c r="F11440" s="1926">
        <f t="shared" si="181"/>
        <v>13415736.9</v>
      </c>
    </row>
    <row r="11441" spans="6:6">
      <c r="F11441" s="1926">
        <f t="shared" si="181"/>
        <v>13415736.9</v>
      </c>
    </row>
    <row r="11442" spans="6:6">
      <c r="F11442" s="1926">
        <f t="shared" si="181"/>
        <v>13415736.9</v>
      </c>
    </row>
    <row r="11443" spans="6:6">
      <c r="F11443" s="1926">
        <f t="shared" si="181"/>
        <v>13415736.9</v>
      </c>
    </row>
    <row r="11444" spans="6:6">
      <c r="F11444" s="1926">
        <f t="shared" si="181"/>
        <v>13415736.9</v>
      </c>
    </row>
    <row r="11445" spans="6:6">
      <c r="F11445" s="1926">
        <f t="shared" si="181"/>
        <v>13415736.9</v>
      </c>
    </row>
    <row r="11446" spans="6:6">
      <c r="F11446" s="1926">
        <f t="shared" si="181"/>
        <v>13415736.9</v>
      </c>
    </row>
    <row r="11447" spans="6:6">
      <c r="F11447" s="1926">
        <f t="shared" si="181"/>
        <v>13415736.9</v>
      </c>
    </row>
    <row r="11448" spans="6:6">
      <c r="F11448" s="1926">
        <f t="shared" si="181"/>
        <v>13415736.9</v>
      </c>
    </row>
    <row r="11449" spans="6:6">
      <c r="F11449" s="1926">
        <f t="shared" si="181"/>
        <v>13415736.9</v>
      </c>
    </row>
    <row r="11450" spans="6:6">
      <c r="F11450" s="1926">
        <f t="shared" si="181"/>
        <v>13415736.9</v>
      </c>
    </row>
    <row r="11451" spans="6:6">
      <c r="F11451" s="1926">
        <f t="shared" si="181"/>
        <v>13415736.9</v>
      </c>
    </row>
    <row r="11452" spans="6:6">
      <c r="F11452" s="1926">
        <f t="shared" si="181"/>
        <v>13415736.9</v>
      </c>
    </row>
    <row r="11453" spans="6:6">
      <c r="F11453" s="1926">
        <f t="shared" si="181"/>
        <v>13415736.9</v>
      </c>
    </row>
    <row r="11454" spans="6:6">
      <c r="F11454" s="1926">
        <f t="shared" si="181"/>
        <v>13415736.9</v>
      </c>
    </row>
    <row r="11455" spans="6:6">
      <c r="F11455" s="1926">
        <f t="shared" si="181"/>
        <v>13415736.9</v>
      </c>
    </row>
    <row r="11456" spans="6:6">
      <c r="F11456" s="1926">
        <f t="shared" si="181"/>
        <v>13415736.9</v>
      </c>
    </row>
    <row r="11457" spans="6:6">
      <c r="F11457" s="1926">
        <f t="shared" si="181"/>
        <v>13415736.9</v>
      </c>
    </row>
    <row r="11458" spans="6:6">
      <c r="F11458" s="1926">
        <f t="shared" si="181"/>
        <v>13415736.9</v>
      </c>
    </row>
    <row r="11459" spans="6:6">
      <c r="F11459" s="1926">
        <f t="shared" si="181"/>
        <v>13415736.9</v>
      </c>
    </row>
    <row r="11460" spans="6:6">
      <c r="F11460" s="1926">
        <f t="shared" si="181"/>
        <v>13415736.9</v>
      </c>
    </row>
    <row r="11461" spans="6:6">
      <c r="F11461" s="1926">
        <f t="shared" si="181"/>
        <v>13415736.9</v>
      </c>
    </row>
    <row r="11462" spans="6:6">
      <c r="F11462" s="1926">
        <f t="shared" si="181"/>
        <v>13415736.9</v>
      </c>
    </row>
    <row r="11463" spans="6:6">
      <c r="F11463" s="1926">
        <f t="shared" ref="F11463:F11526" si="182">F11462-E11463+D11463</f>
        <v>13415736.9</v>
      </c>
    </row>
    <row r="11464" spans="6:6">
      <c r="F11464" s="1926">
        <f t="shared" si="182"/>
        <v>13415736.9</v>
      </c>
    </row>
    <row r="11465" spans="6:6">
      <c r="F11465" s="1926">
        <f t="shared" si="182"/>
        <v>13415736.9</v>
      </c>
    </row>
    <row r="11466" spans="6:6">
      <c r="F11466" s="1926">
        <f t="shared" si="182"/>
        <v>13415736.9</v>
      </c>
    </row>
    <row r="11467" spans="6:6">
      <c r="F11467" s="1926">
        <f t="shared" si="182"/>
        <v>13415736.9</v>
      </c>
    </row>
    <row r="11468" spans="6:6">
      <c r="F11468" s="1926">
        <f t="shared" si="182"/>
        <v>13415736.9</v>
      </c>
    </row>
    <row r="11469" spans="6:6">
      <c r="F11469" s="1926">
        <f t="shared" si="182"/>
        <v>13415736.9</v>
      </c>
    </row>
    <row r="11470" spans="6:6">
      <c r="F11470" s="1926">
        <f t="shared" si="182"/>
        <v>13415736.9</v>
      </c>
    </row>
    <row r="11471" spans="6:6">
      <c r="F11471" s="1926">
        <f t="shared" si="182"/>
        <v>13415736.9</v>
      </c>
    </row>
    <row r="11472" spans="6:6">
      <c r="F11472" s="1926">
        <f t="shared" si="182"/>
        <v>13415736.9</v>
      </c>
    </row>
    <row r="11473" spans="6:6">
      <c r="F11473" s="1926">
        <f t="shared" si="182"/>
        <v>13415736.9</v>
      </c>
    </row>
    <row r="11474" spans="6:6">
      <c r="F11474" s="1926">
        <f t="shared" si="182"/>
        <v>13415736.9</v>
      </c>
    </row>
    <row r="11475" spans="6:6">
      <c r="F11475" s="1926">
        <f t="shared" si="182"/>
        <v>13415736.9</v>
      </c>
    </row>
    <row r="11476" spans="6:6">
      <c r="F11476" s="1926">
        <f t="shared" si="182"/>
        <v>13415736.9</v>
      </c>
    </row>
    <row r="11477" spans="6:6">
      <c r="F11477" s="1926">
        <f t="shared" si="182"/>
        <v>13415736.9</v>
      </c>
    </row>
    <row r="11478" spans="6:6">
      <c r="F11478" s="1926">
        <f t="shared" si="182"/>
        <v>13415736.9</v>
      </c>
    </row>
    <row r="11479" spans="6:6">
      <c r="F11479" s="1926">
        <f t="shared" si="182"/>
        <v>13415736.9</v>
      </c>
    </row>
    <row r="11480" spans="6:6">
      <c r="F11480" s="1926">
        <f t="shared" si="182"/>
        <v>13415736.9</v>
      </c>
    </row>
    <row r="11481" spans="6:6">
      <c r="F11481" s="1926">
        <f t="shared" si="182"/>
        <v>13415736.9</v>
      </c>
    </row>
    <row r="11482" spans="6:6">
      <c r="F11482" s="1926">
        <f t="shared" si="182"/>
        <v>13415736.9</v>
      </c>
    </row>
    <row r="11483" spans="6:6">
      <c r="F11483" s="1926">
        <f t="shared" si="182"/>
        <v>13415736.9</v>
      </c>
    </row>
    <row r="11484" spans="6:6">
      <c r="F11484" s="1926">
        <f t="shared" si="182"/>
        <v>13415736.9</v>
      </c>
    </row>
    <row r="11485" spans="6:6">
      <c r="F11485" s="1926">
        <f t="shared" si="182"/>
        <v>13415736.9</v>
      </c>
    </row>
    <row r="11486" spans="6:6">
      <c r="F11486" s="1926">
        <f t="shared" si="182"/>
        <v>13415736.9</v>
      </c>
    </row>
    <row r="11487" spans="6:6">
      <c r="F11487" s="1926">
        <f t="shared" si="182"/>
        <v>13415736.9</v>
      </c>
    </row>
    <row r="11488" spans="6:6">
      <c r="F11488" s="1926">
        <f t="shared" si="182"/>
        <v>13415736.9</v>
      </c>
    </row>
    <row r="11489" spans="6:6">
      <c r="F11489" s="1926">
        <f t="shared" si="182"/>
        <v>13415736.9</v>
      </c>
    </row>
    <row r="11490" spans="6:6">
      <c r="F11490" s="1926">
        <f t="shared" si="182"/>
        <v>13415736.9</v>
      </c>
    </row>
    <row r="11491" spans="6:6">
      <c r="F11491" s="1926">
        <f t="shared" si="182"/>
        <v>13415736.9</v>
      </c>
    </row>
    <row r="11492" spans="6:6">
      <c r="F11492" s="1926">
        <f t="shared" si="182"/>
        <v>13415736.9</v>
      </c>
    </row>
    <row r="11493" spans="6:6">
      <c r="F11493" s="1926">
        <f t="shared" si="182"/>
        <v>13415736.9</v>
      </c>
    </row>
    <row r="11494" spans="6:6">
      <c r="F11494" s="1926">
        <f t="shared" si="182"/>
        <v>13415736.9</v>
      </c>
    </row>
    <row r="11495" spans="6:6">
      <c r="F11495" s="1926">
        <f t="shared" si="182"/>
        <v>13415736.9</v>
      </c>
    </row>
    <row r="11496" spans="6:6">
      <c r="F11496" s="1926">
        <f t="shared" si="182"/>
        <v>13415736.9</v>
      </c>
    </row>
    <row r="11497" spans="6:6">
      <c r="F11497" s="1926">
        <f t="shared" si="182"/>
        <v>13415736.9</v>
      </c>
    </row>
    <row r="11498" spans="6:6">
      <c r="F11498" s="1926">
        <f t="shared" si="182"/>
        <v>13415736.9</v>
      </c>
    </row>
    <row r="11499" spans="6:6">
      <c r="F11499" s="1926">
        <f t="shared" si="182"/>
        <v>13415736.9</v>
      </c>
    </row>
    <row r="11500" spans="6:6">
      <c r="F11500" s="1926">
        <f t="shared" si="182"/>
        <v>13415736.9</v>
      </c>
    </row>
    <row r="11501" spans="6:6">
      <c r="F11501" s="1926">
        <f t="shared" si="182"/>
        <v>13415736.9</v>
      </c>
    </row>
    <row r="11502" spans="6:6">
      <c r="F11502" s="1926">
        <f t="shared" si="182"/>
        <v>13415736.9</v>
      </c>
    </row>
    <row r="11503" spans="6:6">
      <c r="F11503" s="1926">
        <f t="shared" si="182"/>
        <v>13415736.9</v>
      </c>
    </row>
    <row r="11504" spans="6:6">
      <c r="F11504" s="1926">
        <f t="shared" si="182"/>
        <v>13415736.9</v>
      </c>
    </row>
    <row r="11505" spans="6:6">
      <c r="F11505" s="1926">
        <f t="shared" si="182"/>
        <v>13415736.9</v>
      </c>
    </row>
    <row r="11506" spans="6:6">
      <c r="F11506" s="1926">
        <f t="shared" si="182"/>
        <v>13415736.9</v>
      </c>
    </row>
    <row r="11507" spans="6:6">
      <c r="F11507" s="1926">
        <f t="shared" si="182"/>
        <v>13415736.9</v>
      </c>
    </row>
    <row r="11508" spans="6:6">
      <c r="F11508" s="1926">
        <f t="shared" si="182"/>
        <v>13415736.9</v>
      </c>
    </row>
    <row r="11509" spans="6:6">
      <c r="F11509" s="1926">
        <f t="shared" si="182"/>
        <v>13415736.9</v>
      </c>
    </row>
    <row r="11510" spans="6:6">
      <c r="F11510" s="1926">
        <f t="shared" si="182"/>
        <v>13415736.9</v>
      </c>
    </row>
    <row r="11511" spans="6:6">
      <c r="F11511" s="1926">
        <f t="shared" si="182"/>
        <v>13415736.9</v>
      </c>
    </row>
    <row r="11512" spans="6:6">
      <c r="F11512" s="1926">
        <f t="shared" si="182"/>
        <v>13415736.9</v>
      </c>
    </row>
    <row r="11513" spans="6:6">
      <c r="F11513" s="1926">
        <f t="shared" si="182"/>
        <v>13415736.9</v>
      </c>
    </row>
    <row r="11514" spans="6:6">
      <c r="F11514" s="1926">
        <f t="shared" si="182"/>
        <v>13415736.9</v>
      </c>
    </row>
    <row r="11515" spans="6:6">
      <c r="F11515" s="1926">
        <f t="shared" si="182"/>
        <v>13415736.9</v>
      </c>
    </row>
    <row r="11516" spans="6:6">
      <c r="F11516" s="1926">
        <f t="shared" si="182"/>
        <v>13415736.9</v>
      </c>
    </row>
    <row r="11517" spans="6:6">
      <c r="F11517" s="1926">
        <f t="shared" si="182"/>
        <v>13415736.9</v>
      </c>
    </row>
    <row r="11518" spans="6:6">
      <c r="F11518" s="1926">
        <f t="shared" si="182"/>
        <v>13415736.9</v>
      </c>
    </row>
    <row r="11519" spans="6:6">
      <c r="F11519" s="1926">
        <f t="shared" si="182"/>
        <v>13415736.9</v>
      </c>
    </row>
    <row r="11520" spans="6:6">
      <c r="F11520" s="1926">
        <f t="shared" si="182"/>
        <v>13415736.9</v>
      </c>
    </row>
    <row r="11521" spans="6:6">
      <c r="F11521" s="1926">
        <f t="shared" si="182"/>
        <v>13415736.9</v>
      </c>
    </row>
    <row r="11522" spans="6:6">
      <c r="F11522" s="1926">
        <f t="shared" si="182"/>
        <v>13415736.9</v>
      </c>
    </row>
    <row r="11523" spans="6:6">
      <c r="F11523" s="1926">
        <f t="shared" si="182"/>
        <v>13415736.9</v>
      </c>
    </row>
    <row r="11524" spans="6:6">
      <c r="F11524" s="1926">
        <f t="shared" si="182"/>
        <v>13415736.9</v>
      </c>
    </row>
    <row r="11525" spans="6:6">
      <c r="F11525" s="1926">
        <f t="shared" si="182"/>
        <v>13415736.9</v>
      </c>
    </row>
    <row r="11526" spans="6:6">
      <c r="F11526" s="1926">
        <f t="shared" si="182"/>
        <v>13415736.9</v>
      </c>
    </row>
    <row r="11527" spans="6:6">
      <c r="F11527" s="1926">
        <f t="shared" ref="F11527:F11590" si="183">F11526-E11527+D11527</f>
        <v>13415736.9</v>
      </c>
    </row>
    <row r="11528" spans="6:6">
      <c r="F11528" s="1926">
        <f t="shared" si="183"/>
        <v>13415736.9</v>
      </c>
    </row>
    <row r="11529" spans="6:6">
      <c r="F11529" s="1926">
        <f t="shared" si="183"/>
        <v>13415736.9</v>
      </c>
    </row>
    <row r="11530" spans="6:6">
      <c r="F11530" s="1926">
        <f t="shared" si="183"/>
        <v>13415736.9</v>
      </c>
    </row>
    <row r="11531" spans="6:6">
      <c r="F11531" s="1926">
        <f t="shared" si="183"/>
        <v>13415736.9</v>
      </c>
    </row>
    <row r="11532" spans="6:6">
      <c r="F11532" s="1926">
        <f t="shared" si="183"/>
        <v>13415736.9</v>
      </c>
    </row>
    <row r="11533" spans="6:6">
      <c r="F11533" s="1926">
        <f t="shared" si="183"/>
        <v>13415736.9</v>
      </c>
    </row>
    <row r="11534" spans="6:6">
      <c r="F11534" s="1926">
        <f t="shared" si="183"/>
        <v>13415736.9</v>
      </c>
    </row>
    <row r="11535" spans="6:6">
      <c r="F11535" s="1926">
        <f t="shared" si="183"/>
        <v>13415736.9</v>
      </c>
    </row>
    <row r="11536" spans="6:6">
      <c r="F11536" s="1926">
        <f t="shared" si="183"/>
        <v>13415736.9</v>
      </c>
    </row>
    <row r="11537" spans="6:6">
      <c r="F11537" s="1926">
        <f t="shared" si="183"/>
        <v>13415736.9</v>
      </c>
    </row>
    <row r="11538" spans="6:6">
      <c r="F11538" s="1926">
        <f t="shared" si="183"/>
        <v>13415736.9</v>
      </c>
    </row>
    <row r="11539" spans="6:6">
      <c r="F11539" s="1926">
        <f t="shared" si="183"/>
        <v>13415736.9</v>
      </c>
    </row>
    <row r="11540" spans="6:6">
      <c r="F11540" s="1926">
        <f t="shared" si="183"/>
        <v>13415736.9</v>
      </c>
    </row>
    <row r="11541" spans="6:6">
      <c r="F11541" s="1926">
        <f t="shared" si="183"/>
        <v>13415736.9</v>
      </c>
    </row>
    <row r="11542" spans="6:6">
      <c r="F11542" s="1926">
        <f t="shared" si="183"/>
        <v>13415736.9</v>
      </c>
    </row>
    <row r="11543" spans="6:6">
      <c r="F11543" s="1926">
        <f t="shared" si="183"/>
        <v>13415736.9</v>
      </c>
    </row>
    <row r="11544" spans="6:6">
      <c r="F11544" s="1926">
        <f t="shared" si="183"/>
        <v>13415736.9</v>
      </c>
    </row>
    <row r="11545" spans="6:6">
      <c r="F11545" s="1926">
        <f t="shared" si="183"/>
        <v>13415736.9</v>
      </c>
    </row>
    <row r="11546" spans="6:6">
      <c r="F11546" s="1926">
        <f t="shared" si="183"/>
        <v>13415736.9</v>
      </c>
    </row>
    <row r="11547" spans="6:6">
      <c r="F11547" s="1926">
        <f t="shared" si="183"/>
        <v>13415736.9</v>
      </c>
    </row>
    <row r="11548" spans="6:6">
      <c r="F11548" s="1926">
        <f t="shared" si="183"/>
        <v>13415736.9</v>
      </c>
    </row>
    <row r="11549" spans="6:6">
      <c r="F11549" s="1926">
        <f t="shared" si="183"/>
        <v>13415736.9</v>
      </c>
    </row>
    <row r="11550" spans="6:6">
      <c r="F11550" s="1926">
        <f t="shared" si="183"/>
        <v>13415736.9</v>
      </c>
    </row>
    <row r="11551" spans="6:6">
      <c r="F11551" s="1926">
        <f t="shared" si="183"/>
        <v>13415736.9</v>
      </c>
    </row>
    <row r="11552" spans="6:6">
      <c r="F11552" s="1926">
        <f t="shared" si="183"/>
        <v>13415736.9</v>
      </c>
    </row>
    <row r="11553" spans="6:6">
      <c r="F11553" s="1926">
        <f t="shared" si="183"/>
        <v>13415736.9</v>
      </c>
    </row>
    <row r="11554" spans="6:6">
      <c r="F11554" s="1926">
        <f t="shared" si="183"/>
        <v>13415736.9</v>
      </c>
    </row>
    <row r="11555" spans="6:6">
      <c r="F11555" s="1926">
        <f t="shared" si="183"/>
        <v>13415736.9</v>
      </c>
    </row>
    <row r="11556" spans="6:6">
      <c r="F11556" s="1926">
        <f t="shared" si="183"/>
        <v>13415736.9</v>
      </c>
    </row>
    <row r="11557" spans="6:6">
      <c r="F11557" s="1926">
        <f t="shared" si="183"/>
        <v>13415736.9</v>
      </c>
    </row>
    <row r="11558" spans="6:6">
      <c r="F11558" s="1926">
        <f t="shared" si="183"/>
        <v>13415736.9</v>
      </c>
    </row>
    <row r="11559" spans="6:6">
      <c r="F11559" s="1926">
        <f t="shared" si="183"/>
        <v>13415736.9</v>
      </c>
    </row>
    <row r="11560" spans="6:6">
      <c r="F11560" s="1926">
        <f t="shared" si="183"/>
        <v>13415736.9</v>
      </c>
    </row>
    <row r="11561" spans="6:6">
      <c r="F11561" s="1926">
        <f t="shared" si="183"/>
        <v>13415736.9</v>
      </c>
    </row>
    <row r="11562" spans="6:6">
      <c r="F11562" s="1926">
        <f t="shared" si="183"/>
        <v>13415736.9</v>
      </c>
    </row>
    <row r="11563" spans="6:6">
      <c r="F11563" s="1926">
        <f t="shared" si="183"/>
        <v>13415736.9</v>
      </c>
    </row>
    <row r="11564" spans="6:6">
      <c r="F11564" s="1926">
        <f t="shared" si="183"/>
        <v>13415736.9</v>
      </c>
    </row>
    <row r="11565" spans="6:6">
      <c r="F11565" s="1926">
        <f t="shared" si="183"/>
        <v>13415736.9</v>
      </c>
    </row>
    <row r="11566" spans="6:6">
      <c r="F11566" s="1926">
        <f t="shared" si="183"/>
        <v>13415736.9</v>
      </c>
    </row>
    <row r="11567" spans="6:6">
      <c r="F11567" s="1926">
        <f t="shared" si="183"/>
        <v>13415736.9</v>
      </c>
    </row>
    <row r="11568" spans="6:6">
      <c r="F11568" s="1926">
        <f t="shared" si="183"/>
        <v>13415736.9</v>
      </c>
    </row>
    <row r="11569" spans="6:6">
      <c r="F11569" s="1926">
        <f t="shared" si="183"/>
        <v>13415736.9</v>
      </c>
    </row>
    <row r="11570" spans="6:6">
      <c r="F11570" s="1926">
        <f t="shared" si="183"/>
        <v>13415736.9</v>
      </c>
    </row>
    <row r="11571" spans="6:6">
      <c r="F11571" s="1926">
        <f t="shared" si="183"/>
        <v>13415736.9</v>
      </c>
    </row>
    <row r="11572" spans="6:6">
      <c r="F11572" s="1926">
        <f t="shared" si="183"/>
        <v>13415736.9</v>
      </c>
    </row>
    <row r="11573" spans="6:6">
      <c r="F11573" s="1926">
        <f t="shared" si="183"/>
        <v>13415736.9</v>
      </c>
    </row>
    <row r="11574" spans="6:6">
      <c r="F11574" s="1926">
        <f t="shared" si="183"/>
        <v>13415736.9</v>
      </c>
    </row>
    <row r="11575" spans="6:6">
      <c r="F11575" s="1926">
        <f t="shared" si="183"/>
        <v>13415736.9</v>
      </c>
    </row>
    <row r="11576" spans="6:6">
      <c r="F11576" s="1926">
        <f t="shared" si="183"/>
        <v>13415736.9</v>
      </c>
    </row>
    <row r="11577" spans="6:6">
      <c r="F11577" s="1926">
        <f t="shared" si="183"/>
        <v>13415736.9</v>
      </c>
    </row>
    <row r="11578" spans="6:6">
      <c r="F11578" s="1926">
        <f t="shared" si="183"/>
        <v>13415736.9</v>
      </c>
    </row>
    <row r="11579" spans="6:6">
      <c r="F11579" s="1926">
        <f t="shared" si="183"/>
        <v>13415736.9</v>
      </c>
    </row>
    <row r="11580" spans="6:6">
      <c r="F11580" s="1926">
        <f t="shared" si="183"/>
        <v>13415736.9</v>
      </c>
    </row>
    <row r="11581" spans="6:6">
      <c r="F11581" s="1926">
        <f t="shared" si="183"/>
        <v>13415736.9</v>
      </c>
    </row>
    <row r="11582" spans="6:6">
      <c r="F11582" s="1926">
        <f t="shared" si="183"/>
        <v>13415736.9</v>
      </c>
    </row>
    <row r="11583" spans="6:6">
      <c r="F11583" s="1926">
        <f t="shared" si="183"/>
        <v>13415736.9</v>
      </c>
    </row>
    <row r="11584" spans="6:6">
      <c r="F11584" s="1926">
        <f t="shared" si="183"/>
        <v>13415736.9</v>
      </c>
    </row>
    <row r="11585" spans="6:6">
      <c r="F11585" s="1926">
        <f t="shared" si="183"/>
        <v>13415736.9</v>
      </c>
    </row>
    <row r="11586" spans="6:6">
      <c r="F11586" s="1926">
        <f t="shared" si="183"/>
        <v>13415736.9</v>
      </c>
    </row>
    <row r="11587" spans="6:6">
      <c r="F11587" s="1926">
        <f t="shared" si="183"/>
        <v>13415736.9</v>
      </c>
    </row>
    <row r="11588" spans="6:6">
      <c r="F11588" s="1926">
        <f t="shared" si="183"/>
        <v>13415736.9</v>
      </c>
    </row>
    <row r="11589" spans="6:6">
      <c r="F11589" s="1926">
        <f t="shared" si="183"/>
        <v>13415736.9</v>
      </c>
    </row>
    <row r="11590" spans="6:6">
      <c r="F11590" s="1926">
        <f t="shared" si="183"/>
        <v>13415736.9</v>
      </c>
    </row>
    <row r="11591" spans="6:6">
      <c r="F11591" s="1926">
        <f t="shared" ref="F11591:F11654" si="184">F11590-E11591+D11591</f>
        <v>13415736.9</v>
      </c>
    </row>
    <row r="11592" spans="6:6">
      <c r="F11592" s="1926">
        <f t="shared" si="184"/>
        <v>13415736.9</v>
      </c>
    </row>
    <row r="11593" spans="6:6">
      <c r="F11593" s="1926">
        <f t="shared" si="184"/>
        <v>13415736.9</v>
      </c>
    </row>
    <row r="11594" spans="6:6">
      <c r="F11594" s="1926">
        <f t="shared" si="184"/>
        <v>13415736.9</v>
      </c>
    </row>
    <row r="11595" spans="6:6">
      <c r="F11595" s="1926">
        <f t="shared" si="184"/>
        <v>13415736.9</v>
      </c>
    </row>
    <row r="11596" spans="6:6">
      <c r="F11596" s="1926">
        <f t="shared" si="184"/>
        <v>13415736.9</v>
      </c>
    </row>
    <row r="11597" spans="6:6">
      <c r="F11597" s="1926">
        <f t="shared" si="184"/>
        <v>13415736.9</v>
      </c>
    </row>
    <row r="11598" spans="6:6">
      <c r="F11598" s="1926">
        <f t="shared" si="184"/>
        <v>13415736.9</v>
      </c>
    </row>
    <row r="11599" spans="6:6">
      <c r="F11599" s="1926">
        <f t="shared" si="184"/>
        <v>13415736.9</v>
      </c>
    </row>
    <row r="11600" spans="6:6">
      <c r="F11600" s="1926">
        <f t="shared" si="184"/>
        <v>13415736.9</v>
      </c>
    </row>
    <row r="11601" spans="6:6">
      <c r="F11601" s="1926">
        <f t="shared" si="184"/>
        <v>13415736.9</v>
      </c>
    </row>
    <row r="11602" spans="6:6">
      <c r="F11602" s="1926">
        <f t="shared" si="184"/>
        <v>13415736.9</v>
      </c>
    </row>
    <row r="11603" spans="6:6">
      <c r="F11603" s="1926">
        <f t="shared" si="184"/>
        <v>13415736.9</v>
      </c>
    </row>
    <row r="11604" spans="6:6">
      <c r="F11604" s="1926">
        <f t="shared" si="184"/>
        <v>13415736.9</v>
      </c>
    </row>
    <row r="11605" spans="6:6">
      <c r="F11605" s="1926">
        <f t="shared" si="184"/>
        <v>13415736.9</v>
      </c>
    </row>
    <row r="11606" spans="6:6">
      <c r="F11606" s="1926">
        <f t="shared" si="184"/>
        <v>13415736.9</v>
      </c>
    </row>
    <row r="11607" spans="6:6">
      <c r="F11607" s="1926">
        <f t="shared" si="184"/>
        <v>13415736.9</v>
      </c>
    </row>
    <row r="11608" spans="6:6">
      <c r="F11608" s="1926">
        <f t="shared" si="184"/>
        <v>13415736.9</v>
      </c>
    </row>
    <row r="11609" spans="6:6">
      <c r="F11609" s="1926">
        <f t="shared" si="184"/>
        <v>13415736.9</v>
      </c>
    </row>
    <row r="11610" spans="6:6">
      <c r="F11610" s="1926">
        <f t="shared" si="184"/>
        <v>13415736.9</v>
      </c>
    </row>
    <row r="11611" spans="6:6">
      <c r="F11611" s="1926">
        <f t="shared" si="184"/>
        <v>13415736.9</v>
      </c>
    </row>
    <row r="11612" spans="6:6">
      <c r="F11612" s="1926">
        <f t="shared" si="184"/>
        <v>13415736.9</v>
      </c>
    </row>
    <row r="11613" spans="6:6">
      <c r="F11613" s="1926">
        <f t="shared" si="184"/>
        <v>13415736.9</v>
      </c>
    </row>
    <row r="11614" spans="6:6">
      <c r="F11614" s="1926">
        <f t="shared" si="184"/>
        <v>13415736.9</v>
      </c>
    </row>
    <row r="11615" spans="6:6">
      <c r="F11615" s="1926">
        <f t="shared" si="184"/>
        <v>13415736.9</v>
      </c>
    </row>
    <row r="11616" spans="6:6">
      <c r="F11616" s="1926">
        <f t="shared" si="184"/>
        <v>13415736.9</v>
      </c>
    </row>
    <row r="11617" spans="6:6">
      <c r="F11617" s="1926">
        <f t="shared" si="184"/>
        <v>13415736.9</v>
      </c>
    </row>
    <row r="11618" spans="6:6">
      <c r="F11618" s="1926">
        <f t="shared" si="184"/>
        <v>13415736.9</v>
      </c>
    </row>
    <row r="11619" spans="6:6">
      <c r="F11619" s="1926">
        <f t="shared" si="184"/>
        <v>13415736.9</v>
      </c>
    </row>
    <row r="11620" spans="6:6">
      <c r="F11620" s="1926">
        <f t="shared" si="184"/>
        <v>13415736.9</v>
      </c>
    </row>
    <row r="11621" spans="6:6">
      <c r="F11621" s="1926">
        <f t="shared" si="184"/>
        <v>13415736.9</v>
      </c>
    </row>
    <row r="11622" spans="6:6">
      <c r="F11622" s="1926">
        <f t="shared" si="184"/>
        <v>13415736.9</v>
      </c>
    </row>
    <row r="11623" spans="6:6">
      <c r="F11623" s="1926">
        <f t="shared" si="184"/>
        <v>13415736.9</v>
      </c>
    </row>
    <row r="11624" spans="6:6">
      <c r="F11624" s="1926">
        <f t="shared" si="184"/>
        <v>13415736.9</v>
      </c>
    </row>
    <row r="11625" spans="6:6">
      <c r="F11625" s="1926">
        <f t="shared" si="184"/>
        <v>13415736.9</v>
      </c>
    </row>
    <row r="11626" spans="6:6">
      <c r="F11626" s="1926">
        <f t="shared" si="184"/>
        <v>13415736.9</v>
      </c>
    </row>
    <row r="11627" spans="6:6">
      <c r="F11627" s="1926">
        <f t="shared" si="184"/>
        <v>13415736.9</v>
      </c>
    </row>
    <row r="11628" spans="6:6">
      <c r="F11628" s="1926">
        <f t="shared" si="184"/>
        <v>13415736.9</v>
      </c>
    </row>
    <row r="11629" spans="6:6">
      <c r="F11629" s="1926">
        <f t="shared" si="184"/>
        <v>13415736.9</v>
      </c>
    </row>
    <row r="11630" spans="6:6">
      <c r="F11630" s="1926">
        <f t="shared" si="184"/>
        <v>13415736.9</v>
      </c>
    </row>
    <row r="11631" spans="6:6">
      <c r="F11631" s="1926">
        <f t="shared" si="184"/>
        <v>13415736.9</v>
      </c>
    </row>
    <row r="11632" spans="6:6">
      <c r="F11632" s="1926">
        <f t="shared" si="184"/>
        <v>13415736.9</v>
      </c>
    </row>
    <row r="11633" spans="6:6">
      <c r="F11633" s="1926">
        <f t="shared" si="184"/>
        <v>13415736.9</v>
      </c>
    </row>
    <row r="11634" spans="6:6">
      <c r="F11634" s="1926">
        <f t="shared" si="184"/>
        <v>13415736.9</v>
      </c>
    </row>
    <row r="11635" spans="6:6">
      <c r="F11635" s="1926">
        <f t="shared" si="184"/>
        <v>13415736.9</v>
      </c>
    </row>
    <row r="11636" spans="6:6">
      <c r="F11636" s="1926">
        <f t="shared" si="184"/>
        <v>13415736.9</v>
      </c>
    </row>
    <row r="11637" spans="6:6">
      <c r="F11637" s="1926">
        <f t="shared" si="184"/>
        <v>13415736.9</v>
      </c>
    </row>
    <row r="11638" spans="6:6">
      <c r="F11638" s="1926">
        <f t="shared" si="184"/>
        <v>13415736.9</v>
      </c>
    </row>
    <row r="11639" spans="6:6">
      <c r="F11639" s="1926">
        <f t="shared" si="184"/>
        <v>13415736.9</v>
      </c>
    </row>
    <row r="11640" spans="6:6">
      <c r="F11640" s="1926">
        <f t="shared" si="184"/>
        <v>13415736.9</v>
      </c>
    </row>
    <row r="11641" spans="6:6">
      <c r="F11641" s="1926">
        <f t="shared" si="184"/>
        <v>13415736.9</v>
      </c>
    </row>
    <row r="11642" spans="6:6">
      <c r="F11642" s="1926">
        <f t="shared" si="184"/>
        <v>13415736.9</v>
      </c>
    </row>
    <row r="11643" spans="6:6">
      <c r="F11643" s="1926">
        <f t="shared" si="184"/>
        <v>13415736.9</v>
      </c>
    </row>
    <row r="11644" spans="6:6">
      <c r="F11644" s="1926">
        <f t="shared" si="184"/>
        <v>13415736.9</v>
      </c>
    </row>
    <row r="11645" spans="6:6">
      <c r="F11645" s="1926">
        <f t="shared" si="184"/>
        <v>13415736.9</v>
      </c>
    </row>
    <row r="11646" spans="6:6">
      <c r="F11646" s="1926">
        <f t="shared" si="184"/>
        <v>13415736.9</v>
      </c>
    </row>
    <row r="11647" spans="6:6">
      <c r="F11647" s="1926">
        <f t="shared" si="184"/>
        <v>13415736.9</v>
      </c>
    </row>
    <row r="11648" spans="6:6">
      <c r="F11648" s="1926">
        <f t="shared" si="184"/>
        <v>13415736.9</v>
      </c>
    </row>
    <row r="11649" spans="6:6">
      <c r="F11649" s="1926">
        <f t="shared" si="184"/>
        <v>13415736.9</v>
      </c>
    </row>
    <row r="11650" spans="6:6">
      <c r="F11650" s="1926">
        <f t="shared" si="184"/>
        <v>13415736.9</v>
      </c>
    </row>
    <row r="11651" spans="6:6">
      <c r="F11651" s="1926">
        <f t="shared" si="184"/>
        <v>13415736.9</v>
      </c>
    </row>
    <row r="11652" spans="6:6">
      <c r="F11652" s="1926">
        <f t="shared" si="184"/>
        <v>13415736.9</v>
      </c>
    </row>
    <row r="11653" spans="6:6">
      <c r="F11653" s="1926">
        <f t="shared" si="184"/>
        <v>13415736.9</v>
      </c>
    </row>
    <row r="11654" spans="6:6">
      <c r="F11654" s="1926">
        <f t="shared" si="184"/>
        <v>13415736.9</v>
      </c>
    </row>
    <row r="11655" spans="6:6">
      <c r="F11655" s="1926">
        <f t="shared" ref="F11655:F11718" si="185">F11654-E11655+D11655</f>
        <v>13415736.9</v>
      </c>
    </row>
    <row r="11656" spans="6:6">
      <c r="F11656" s="1926">
        <f t="shared" si="185"/>
        <v>13415736.9</v>
      </c>
    </row>
    <row r="11657" spans="6:6">
      <c r="F11657" s="1926">
        <f t="shared" si="185"/>
        <v>13415736.9</v>
      </c>
    </row>
    <row r="11658" spans="6:6">
      <c r="F11658" s="1926">
        <f t="shared" si="185"/>
        <v>13415736.9</v>
      </c>
    </row>
    <row r="11659" spans="6:6">
      <c r="F11659" s="1926">
        <f t="shared" si="185"/>
        <v>13415736.9</v>
      </c>
    </row>
    <row r="11660" spans="6:6">
      <c r="F11660" s="1926">
        <f t="shared" si="185"/>
        <v>13415736.9</v>
      </c>
    </row>
    <row r="11661" spans="6:6">
      <c r="F11661" s="1926">
        <f t="shared" si="185"/>
        <v>13415736.9</v>
      </c>
    </row>
    <row r="11662" spans="6:6">
      <c r="F11662" s="1926">
        <f t="shared" si="185"/>
        <v>13415736.9</v>
      </c>
    </row>
    <row r="11663" spans="6:6">
      <c r="F11663" s="1926">
        <f t="shared" si="185"/>
        <v>13415736.9</v>
      </c>
    </row>
    <row r="11664" spans="6:6">
      <c r="F11664" s="1926">
        <f t="shared" si="185"/>
        <v>13415736.9</v>
      </c>
    </row>
    <row r="11665" spans="6:6">
      <c r="F11665" s="1926">
        <f t="shared" si="185"/>
        <v>13415736.9</v>
      </c>
    </row>
    <row r="11666" spans="6:6">
      <c r="F11666" s="1926">
        <f t="shared" si="185"/>
        <v>13415736.9</v>
      </c>
    </row>
    <row r="11667" spans="6:6">
      <c r="F11667" s="1926">
        <f t="shared" si="185"/>
        <v>13415736.9</v>
      </c>
    </row>
    <row r="11668" spans="6:6">
      <c r="F11668" s="1926">
        <f t="shared" si="185"/>
        <v>13415736.9</v>
      </c>
    </row>
    <row r="11669" spans="6:6">
      <c r="F11669" s="1926">
        <f t="shared" si="185"/>
        <v>13415736.9</v>
      </c>
    </row>
    <row r="11670" spans="6:6">
      <c r="F11670" s="1926">
        <f t="shared" si="185"/>
        <v>13415736.9</v>
      </c>
    </row>
    <row r="11671" spans="6:6">
      <c r="F11671" s="1926">
        <f t="shared" si="185"/>
        <v>13415736.9</v>
      </c>
    </row>
    <row r="11672" spans="6:6">
      <c r="F11672" s="1926">
        <f t="shared" si="185"/>
        <v>13415736.9</v>
      </c>
    </row>
    <row r="11673" spans="6:6">
      <c r="F11673" s="1926">
        <f t="shared" si="185"/>
        <v>13415736.9</v>
      </c>
    </row>
    <row r="11674" spans="6:6">
      <c r="F11674" s="1926">
        <f t="shared" si="185"/>
        <v>13415736.9</v>
      </c>
    </row>
    <row r="11675" spans="6:6">
      <c r="F11675" s="1926">
        <f t="shared" si="185"/>
        <v>13415736.9</v>
      </c>
    </row>
    <row r="11676" spans="6:6">
      <c r="F11676" s="1926">
        <f t="shared" si="185"/>
        <v>13415736.9</v>
      </c>
    </row>
    <row r="11677" spans="6:6">
      <c r="F11677" s="1926">
        <f t="shared" si="185"/>
        <v>13415736.9</v>
      </c>
    </row>
    <row r="11678" spans="6:6">
      <c r="F11678" s="1926">
        <f t="shared" si="185"/>
        <v>13415736.9</v>
      </c>
    </row>
    <row r="11679" spans="6:6">
      <c r="F11679" s="1926">
        <f t="shared" si="185"/>
        <v>13415736.9</v>
      </c>
    </row>
    <row r="11680" spans="6:6">
      <c r="F11680" s="1926">
        <f t="shared" si="185"/>
        <v>13415736.9</v>
      </c>
    </row>
    <row r="11681" spans="6:6">
      <c r="F11681" s="1926">
        <f t="shared" si="185"/>
        <v>13415736.9</v>
      </c>
    </row>
    <row r="11682" spans="6:6">
      <c r="F11682" s="1926">
        <f t="shared" si="185"/>
        <v>13415736.9</v>
      </c>
    </row>
    <row r="11683" spans="6:6">
      <c r="F11683" s="1926">
        <f t="shared" si="185"/>
        <v>13415736.9</v>
      </c>
    </row>
    <row r="11684" spans="6:6">
      <c r="F11684" s="1926">
        <f t="shared" si="185"/>
        <v>13415736.9</v>
      </c>
    </row>
    <row r="11685" spans="6:6">
      <c r="F11685" s="1926">
        <f t="shared" si="185"/>
        <v>13415736.9</v>
      </c>
    </row>
    <row r="11686" spans="6:6">
      <c r="F11686" s="1926">
        <f t="shared" si="185"/>
        <v>13415736.9</v>
      </c>
    </row>
    <row r="11687" spans="6:6">
      <c r="F11687" s="1926">
        <f t="shared" si="185"/>
        <v>13415736.9</v>
      </c>
    </row>
    <row r="11688" spans="6:6">
      <c r="F11688" s="1926">
        <f t="shared" si="185"/>
        <v>13415736.9</v>
      </c>
    </row>
    <row r="11689" spans="6:6">
      <c r="F11689" s="1926">
        <f t="shared" si="185"/>
        <v>13415736.9</v>
      </c>
    </row>
    <row r="11690" spans="6:6">
      <c r="F11690" s="1926">
        <f t="shared" si="185"/>
        <v>13415736.9</v>
      </c>
    </row>
    <row r="11691" spans="6:6">
      <c r="F11691" s="1926">
        <f t="shared" si="185"/>
        <v>13415736.9</v>
      </c>
    </row>
    <row r="11692" spans="6:6">
      <c r="F11692" s="1926">
        <f t="shared" si="185"/>
        <v>13415736.9</v>
      </c>
    </row>
    <row r="11693" spans="6:6">
      <c r="F11693" s="1926">
        <f t="shared" si="185"/>
        <v>13415736.9</v>
      </c>
    </row>
    <row r="11694" spans="6:6">
      <c r="F11694" s="1926">
        <f t="shared" si="185"/>
        <v>13415736.9</v>
      </c>
    </row>
    <row r="11695" spans="6:6">
      <c r="F11695" s="1926">
        <f t="shared" si="185"/>
        <v>13415736.9</v>
      </c>
    </row>
    <row r="11696" spans="6:6">
      <c r="F11696" s="1926">
        <f t="shared" si="185"/>
        <v>13415736.9</v>
      </c>
    </row>
    <row r="11697" spans="6:6">
      <c r="F11697" s="1926">
        <f t="shared" si="185"/>
        <v>13415736.9</v>
      </c>
    </row>
    <row r="11698" spans="6:6">
      <c r="F11698" s="1926">
        <f t="shared" si="185"/>
        <v>13415736.9</v>
      </c>
    </row>
    <row r="11699" spans="6:6">
      <c r="F11699" s="1926">
        <f t="shared" si="185"/>
        <v>13415736.9</v>
      </c>
    </row>
    <row r="11700" spans="6:6">
      <c r="F11700" s="1926">
        <f t="shared" si="185"/>
        <v>13415736.9</v>
      </c>
    </row>
    <row r="11701" spans="6:6">
      <c r="F11701" s="1926">
        <f t="shared" si="185"/>
        <v>13415736.9</v>
      </c>
    </row>
    <row r="11702" spans="6:6">
      <c r="F11702" s="1926">
        <f t="shared" si="185"/>
        <v>13415736.9</v>
      </c>
    </row>
    <row r="11703" spans="6:6">
      <c r="F11703" s="1926">
        <f t="shared" si="185"/>
        <v>13415736.9</v>
      </c>
    </row>
    <row r="11704" spans="6:6">
      <c r="F11704" s="1926">
        <f t="shared" si="185"/>
        <v>13415736.9</v>
      </c>
    </row>
    <row r="11705" spans="6:6">
      <c r="F11705" s="1926">
        <f t="shared" si="185"/>
        <v>13415736.9</v>
      </c>
    </row>
    <row r="11706" spans="6:6">
      <c r="F11706" s="1926">
        <f t="shared" si="185"/>
        <v>13415736.9</v>
      </c>
    </row>
    <row r="11707" spans="6:6">
      <c r="F11707" s="1926">
        <f t="shared" si="185"/>
        <v>13415736.9</v>
      </c>
    </row>
    <row r="11708" spans="6:6">
      <c r="F11708" s="1926">
        <f t="shared" si="185"/>
        <v>13415736.9</v>
      </c>
    </row>
    <row r="11709" spans="6:6">
      <c r="F11709" s="1926">
        <f t="shared" si="185"/>
        <v>13415736.9</v>
      </c>
    </row>
    <row r="11710" spans="6:6">
      <c r="F11710" s="1926">
        <f t="shared" si="185"/>
        <v>13415736.9</v>
      </c>
    </row>
    <row r="11711" spans="6:6">
      <c r="F11711" s="1926">
        <f t="shared" si="185"/>
        <v>13415736.9</v>
      </c>
    </row>
    <row r="11712" spans="6:6">
      <c r="F11712" s="1926">
        <f t="shared" si="185"/>
        <v>13415736.9</v>
      </c>
    </row>
    <row r="11713" spans="6:6">
      <c r="F11713" s="1926">
        <f t="shared" si="185"/>
        <v>13415736.9</v>
      </c>
    </row>
    <row r="11714" spans="6:6">
      <c r="F11714" s="1926">
        <f t="shared" si="185"/>
        <v>13415736.9</v>
      </c>
    </row>
    <row r="11715" spans="6:6">
      <c r="F11715" s="1926">
        <f t="shared" si="185"/>
        <v>13415736.9</v>
      </c>
    </row>
    <row r="11716" spans="6:6">
      <c r="F11716" s="1926">
        <f t="shared" si="185"/>
        <v>13415736.9</v>
      </c>
    </row>
    <row r="11717" spans="6:6">
      <c r="F11717" s="1926">
        <f t="shared" si="185"/>
        <v>13415736.9</v>
      </c>
    </row>
    <row r="11718" spans="6:6">
      <c r="F11718" s="1926">
        <f t="shared" si="185"/>
        <v>13415736.9</v>
      </c>
    </row>
    <row r="11719" spans="6:6">
      <c r="F11719" s="1926">
        <f t="shared" ref="F11719:F11782" si="186">F11718-E11719+D11719</f>
        <v>13415736.9</v>
      </c>
    </row>
    <row r="11720" spans="6:6">
      <c r="F11720" s="1926">
        <f t="shared" si="186"/>
        <v>13415736.9</v>
      </c>
    </row>
    <row r="11721" spans="6:6">
      <c r="F11721" s="1926">
        <f t="shared" si="186"/>
        <v>13415736.9</v>
      </c>
    </row>
    <row r="11722" spans="6:6">
      <c r="F11722" s="1926">
        <f t="shared" si="186"/>
        <v>13415736.9</v>
      </c>
    </row>
    <row r="11723" spans="6:6">
      <c r="F11723" s="1926">
        <f t="shared" si="186"/>
        <v>13415736.9</v>
      </c>
    </row>
    <row r="11724" spans="6:6">
      <c r="F11724" s="1926">
        <f t="shared" si="186"/>
        <v>13415736.9</v>
      </c>
    </row>
    <row r="11725" spans="6:6">
      <c r="F11725" s="1926">
        <f t="shared" si="186"/>
        <v>13415736.9</v>
      </c>
    </row>
    <row r="11726" spans="6:6">
      <c r="F11726" s="1926">
        <f t="shared" si="186"/>
        <v>13415736.9</v>
      </c>
    </row>
    <row r="11727" spans="6:6">
      <c r="F11727" s="1926">
        <f t="shared" si="186"/>
        <v>13415736.9</v>
      </c>
    </row>
    <row r="11728" spans="6:6">
      <c r="F11728" s="1926">
        <f t="shared" si="186"/>
        <v>13415736.9</v>
      </c>
    </row>
    <row r="11729" spans="6:6">
      <c r="F11729" s="1926">
        <f t="shared" si="186"/>
        <v>13415736.9</v>
      </c>
    </row>
    <row r="11730" spans="6:6">
      <c r="F11730" s="1926">
        <f t="shared" si="186"/>
        <v>13415736.9</v>
      </c>
    </row>
    <row r="11731" spans="6:6">
      <c r="F11731" s="1926">
        <f t="shared" si="186"/>
        <v>13415736.9</v>
      </c>
    </row>
    <row r="11732" spans="6:6">
      <c r="F11732" s="1926">
        <f t="shared" si="186"/>
        <v>13415736.9</v>
      </c>
    </row>
    <row r="11733" spans="6:6">
      <c r="F11733" s="1926">
        <f t="shared" si="186"/>
        <v>13415736.9</v>
      </c>
    </row>
    <row r="11734" spans="6:6">
      <c r="F11734" s="1926">
        <f t="shared" si="186"/>
        <v>13415736.9</v>
      </c>
    </row>
    <row r="11735" spans="6:6">
      <c r="F11735" s="1926">
        <f t="shared" si="186"/>
        <v>13415736.9</v>
      </c>
    </row>
    <row r="11736" spans="6:6">
      <c r="F11736" s="1926">
        <f t="shared" si="186"/>
        <v>13415736.9</v>
      </c>
    </row>
    <row r="11737" spans="6:6">
      <c r="F11737" s="1926">
        <f t="shared" si="186"/>
        <v>13415736.9</v>
      </c>
    </row>
    <row r="11738" spans="6:6">
      <c r="F11738" s="1926">
        <f t="shared" si="186"/>
        <v>13415736.9</v>
      </c>
    </row>
    <row r="11739" spans="6:6">
      <c r="F11739" s="1926">
        <f t="shared" si="186"/>
        <v>13415736.9</v>
      </c>
    </row>
    <row r="11740" spans="6:6">
      <c r="F11740" s="1926">
        <f t="shared" si="186"/>
        <v>13415736.9</v>
      </c>
    </row>
    <row r="11741" spans="6:6">
      <c r="F11741" s="1926">
        <f t="shared" si="186"/>
        <v>13415736.9</v>
      </c>
    </row>
    <row r="11742" spans="6:6">
      <c r="F11742" s="1926">
        <f t="shared" si="186"/>
        <v>13415736.9</v>
      </c>
    </row>
    <row r="11743" spans="6:6">
      <c r="F11743" s="1926">
        <f t="shared" si="186"/>
        <v>13415736.9</v>
      </c>
    </row>
    <row r="11744" spans="6:6">
      <c r="F11744" s="1926">
        <f t="shared" si="186"/>
        <v>13415736.9</v>
      </c>
    </row>
    <row r="11745" spans="6:6">
      <c r="F11745" s="1926">
        <f t="shared" si="186"/>
        <v>13415736.9</v>
      </c>
    </row>
    <row r="11746" spans="6:6">
      <c r="F11746" s="1926">
        <f t="shared" si="186"/>
        <v>13415736.9</v>
      </c>
    </row>
    <row r="11747" spans="6:6">
      <c r="F11747" s="1926">
        <f t="shared" si="186"/>
        <v>13415736.9</v>
      </c>
    </row>
    <row r="11748" spans="6:6">
      <c r="F11748" s="1926">
        <f t="shared" si="186"/>
        <v>13415736.9</v>
      </c>
    </row>
    <row r="11749" spans="6:6">
      <c r="F11749" s="1926">
        <f t="shared" si="186"/>
        <v>13415736.9</v>
      </c>
    </row>
    <row r="11750" spans="6:6">
      <c r="F11750" s="1926">
        <f t="shared" si="186"/>
        <v>13415736.9</v>
      </c>
    </row>
    <row r="11751" spans="6:6">
      <c r="F11751" s="1926">
        <f t="shared" si="186"/>
        <v>13415736.9</v>
      </c>
    </row>
    <row r="11752" spans="6:6">
      <c r="F11752" s="1926">
        <f t="shared" si="186"/>
        <v>13415736.9</v>
      </c>
    </row>
    <row r="11753" spans="6:6">
      <c r="F11753" s="1926">
        <f t="shared" si="186"/>
        <v>13415736.9</v>
      </c>
    </row>
    <row r="11754" spans="6:6">
      <c r="F11754" s="1926">
        <f t="shared" si="186"/>
        <v>13415736.9</v>
      </c>
    </row>
    <row r="11755" spans="6:6">
      <c r="F11755" s="1926">
        <f t="shared" si="186"/>
        <v>13415736.9</v>
      </c>
    </row>
    <row r="11756" spans="6:6">
      <c r="F11756" s="1926">
        <f t="shared" si="186"/>
        <v>13415736.9</v>
      </c>
    </row>
    <row r="11757" spans="6:6">
      <c r="F11757" s="1926">
        <f t="shared" si="186"/>
        <v>13415736.9</v>
      </c>
    </row>
    <row r="11758" spans="6:6">
      <c r="F11758" s="1926">
        <f t="shared" si="186"/>
        <v>13415736.9</v>
      </c>
    </row>
    <row r="11759" spans="6:6">
      <c r="F11759" s="1926">
        <f t="shared" si="186"/>
        <v>13415736.9</v>
      </c>
    </row>
    <row r="11760" spans="6:6">
      <c r="F11760" s="1926">
        <f t="shared" si="186"/>
        <v>13415736.9</v>
      </c>
    </row>
    <row r="11761" spans="6:6">
      <c r="F11761" s="1926">
        <f t="shared" si="186"/>
        <v>13415736.9</v>
      </c>
    </row>
    <row r="11762" spans="6:6">
      <c r="F11762" s="1926">
        <f t="shared" si="186"/>
        <v>13415736.9</v>
      </c>
    </row>
    <row r="11763" spans="6:6">
      <c r="F11763" s="1926">
        <f t="shared" si="186"/>
        <v>13415736.9</v>
      </c>
    </row>
    <row r="11764" spans="6:6">
      <c r="F11764" s="1926">
        <f t="shared" si="186"/>
        <v>13415736.9</v>
      </c>
    </row>
    <row r="11765" spans="6:6">
      <c r="F11765" s="1926">
        <f t="shared" si="186"/>
        <v>13415736.9</v>
      </c>
    </row>
    <row r="11766" spans="6:6">
      <c r="F11766" s="1926">
        <f t="shared" si="186"/>
        <v>13415736.9</v>
      </c>
    </row>
    <row r="11767" spans="6:6">
      <c r="F11767" s="1926">
        <f t="shared" si="186"/>
        <v>13415736.9</v>
      </c>
    </row>
    <row r="11768" spans="6:6">
      <c r="F11768" s="1926">
        <f t="shared" si="186"/>
        <v>13415736.9</v>
      </c>
    </row>
    <row r="11769" spans="6:6">
      <c r="F11769" s="1926">
        <f t="shared" si="186"/>
        <v>13415736.9</v>
      </c>
    </row>
    <row r="11770" spans="6:6">
      <c r="F11770" s="1926">
        <f t="shared" si="186"/>
        <v>13415736.9</v>
      </c>
    </row>
    <row r="11771" spans="6:6">
      <c r="F11771" s="1926">
        <f t="shared" si="186"/>
        <v>13415736.9</v>
      </c>
    </row>
    <row r="11772" spans="6:6">
      <c r="F11772" s="1926">
        <f t="shared" si="186"/>
        <v>13415736.9</v>
      </c>
    </row>
    <row r="11773" spans="6:6">
      <c r="F11773" s="1926">
        <f t="shared" si="186"/>
        <v>13415736.9</v>
      </c>
    </row>
    <row r="11774" spans="6:6">
      <c r="F11774" s="1926">
        <f t="shared" si="186"/>
        <v>13415736.9</v>
      </c>
    </row>
    <row r="11775" spans="6:6">
      <c r="F11775" s="1926">
        <f t="shared" si="186"/>
        <v>13415736.9</v>
      </c>
    </row>
    <row r="11776" spans="6:6">
      <c r="F11776" s="1926">
        <f t="shared" si="186"/>
        <v>13415736.9</v>
      </c>
    </row>
    <row r="11777" spans="6:6">
      <c r="F11777" s="1926">
        <f t="shared" si="186"/>
        <v>13415736.9</v>
      </c>
    </row>
    <row r="11778" spans="6:6">
      <c r="F11778" s="1926">
        <f t="shared" si="186"/>
        <v>13415736.9</v>
      </c>
    </row>
    <row r="11779" spans="6:6">
      <c r="F11779" s="1926">
        <f t="shared" si="186"/>
        <v>13415736.9</v>
      </c>
    </row>
    <row r="11780" spans="6:6">
      <c r="F11780" s="1926">
        <f t="shared" si="186"/>
        <v>13415736.9</v>
      </c>
    </row>
    <row r="11781" spans="6:6">
      <c r="F11781" s="1926">
        <f t="shared" si="186"/>
        <v>13415736.9</v>
      </c>
    </row>
    <row r="11782" spans="6:6">
      <c r="F11782" s="1926">
        <f t="shared" si="186"/>
        <v>13415736.9</v>
      </c>
    </row>
    <row r="11783" spans="6:6">
      <c r="F11783" s="1926">
        <f t="shared" ref="F11783:F11846" si="187">F11782-E11783+D11783</f>
        <v>13415736.9</v>
      </c>
    </row>
    <row r="11784" spans="6:6">
      <c r="F11784" s="1926">
        <f t="shared" si="187"/>
        <v>13415736.9</v>
      </c>
    </row>
    <row r="11785" spans="6:6">
      <c r="F11785" s="1926">
        <f t="shared" si="187"/>
        <v>13415736.9</v>
      </c>
    </row>
    <row r="11786" spans="6:6">
      <c r="F11786" s="1926">
        <f t="shared" si="187"/>
        <v>13415736.9</v>
      </c>
    </row>
    <row r="11787" spans="6:6">
      <c r="F11787" s="1926">
        <f t="shared" si="187"/>
        <v>13415736.9</v>
      </c>
    </row>
    <row r="11788" spans="6:6">
      <c r="F11788" s="1926">
        <f t="shared" si="187"/>
        <v>13415736.9</v>
      </c>
    </row>
    <row r="11789" spans="6:6">
      <c r="F11789" s="1926">
        <f t="shared" si="187"/>
        <v>13415736.9</v>
      </c>
    </row>
    <row r="11790" spans="6:6">
      <c r="F11790" s="1926">
        <f t="shared" si="187"/>
        <v>13415736.9</v>
      </c>
    </row>
    <row r="11791" spans="6:6">
      <c r="F11791" s="1926">
        <f t="shared" si="187"/>
        <v>13415736.9</v>
      </c>
    </row>
    <row r="11792" spans="6:6">
      <c r="F11792" s="1926">
        <f t="shared" si="187"/>
        <v>13415736.9</v>
      </c>
    </row>
    <row r="11793" spans="6:6">
      <c r="F11793" s="1926">
        <f t="shared" si="187"/>
        <v>13415736.9</v>
      </c>
    </row>
    <row r="11794" spans="6:6">
      <c r="F11794" s="1926">
        <f t="shared" si="187"/>
        <v>13415736.9</v>
      </c>
    </row>
    <row r="11795" spans="6:6">
      <c r="F11795" s="1926">
        <f t="shared" si="187"/>
        <v>13415736.9</v>
      </c>
    </row>
    <row r="11796" spans="6:6">
      <c r="F11796" s="1926">
        <f t="shared" si="187"/>
        <v>13415736.9</v>
      </c>
    </row>
    <row r="11797" spans="6:6">
      <c r="F11797" s="1926">
        <f t="shared" si="187"/>
        <v>13415736.9</v>
      </c>
    </row>
    <row r="11798" spans="6:6">
      <c r="F11798" s="1926">
        <f t="shared" si="187"/>
        <v>13415736.9</v>
      </c>
    </row>
    <row r="11799" spans="6:6">
      <c r="F11799" s="1926">
        <f t="shared" si="187"/>
        <v>13415736.9</v>
      </c>
    </row>
    <row r="11800" spans="6:6">
      <c r="F11800" s="1926">
        <f t="shared" si="187"/>
        <v>13415736.9</v>
      </c>
    </row>
    <row r="11801" spans="6:6">
      <c r="F11801" s="1926">
        <f t="shared" si="187"/>
        <v>13415736.9</v>
      </c>
    </row>
    <row r="11802" spans="6:6">
      <c r="F11802" s="1926">
        <f t="shared" si="187"/>
        <v>13415736.9</v>
      </c>
    </row>
    <row r="11803" spans="6:6">
      <c r="F11803" s="1926">
        <f t="shared" si="187"/>
        <v>13415736.9</v>
      </c>
    </row>
    <row r="11804" spans="6:6">
      <c r="F11804" s="1926">
        <f t="shared" si="187"/>
        <v>13415736.9</v>
      </c>
    </row>
    <row r="11805" spans="6:6">
      <c r="F11805" s="1926">
        <f t="shared" si="187"/>
        <v>13415736.9</v>
      </c>
    </row>
    <row r="11806" spans="6:6">
      <c r="F11806" s="1926">
        <f t="shared" si="187"/>
        <v>13415736.9</v>
      </c>
    </row>
    <row r="11807" spans="6:6">
      <c r="F11807" s="1926">
        <f t="shared" si="187"/>
        <v>13415736.9</v>
      </c>
    </row>
    <row r="11808" spans="6:6">
      <c r="F11808" s="1926">
        <f t="shared" si="187"/>
        <v>13415736.9</v>
      </c>
    </row>
    <row r="11809" spans="6:6">
      <c r="F11809" s="1926">
        <f t="shared" si="187"/>
        <v>13415736.9</v>
      </c>
    </row>
    <row r="11810" spans="6:6">
      <c r="F11810" s="1926">
        <f t="shared" si="187"/>
        <v>13415736.9</v>
      </c>
    </row>
    <row r="11811" spans="6:6">
      <c r="F11811" s="1926">
        <f t="shared" si="187"/>
        <v>13415736.9</v>
      </c>
    </row>
    <row r="11812" spans="6:6">
      <c r="F11812" s="1926">
        <f t="shared" si="187"/>
        <v>13415736.9</v>
      </c>
    </row>
    <row r="11813" spans="6:6">
      <c r="F11813" s="1926">
        <f t="shared" si="187"/>
        <v>13415736.9</v>
      </c>
    </row>
    <row r="11814" spans="6:6">
      <c r="F11814" s="1926">
        <f t="shared" si="187"/>
        <v>13415736.9</v>
      </c>
    </row>
    <row r="11815" spans="6:6">
      <c r="F11815" s="1926">
        <f t="shared" si="187"/>
        <v>13415736.9</v>
      </c>
    </row>
    <row r="11816" spans="6:6">
      <c r="F11816" s="1926">
        <f t="shared" si="187"/>
        <v>13415736.9</v>
      </c>
    </row>
    <row r="11817" spans="6:6">
      <c r="F11817" s="1926">
        <f t="shared" si="187"/>
        <v>13415736.9</v>
      </c>
    </row>
    <row r="11818" spans="6:6">
      <c r="F11818" s="1926">
        <f t="shared" si="187"/>
        <v>13415736.9</v>
      </c>
    </row>
    <row r="11819" spans="6:6">
      <c r="F11819" s="1926">
        <f t="shared" si="187"/>
        <v>13415736.9</v>
      </c>
    </row>
    <row r="11820" spans="6:6">
      <c r="F11820" s="1926">
        <f t="shared" si="187"/>
        <v>13415736.9</v>
      </c>
    </row>
    <row r="11821" spans="6:6">
      <c r="F11821" s="1926">
        <f t="shared" si="187"/>
        <v>13415736.9</v>
      </c>
    </row>
    <row r="11822" spans="6:6">
      <c r="F11822" s="1926">
        <f t="shared" si="187"/>
        <v>13415736.9</v>
      </c>
    </row>
    <row r="11823" spans="6:6">
      <c r="F11823" s="1926">
        <f t="shared" si="187"/>
        <v>13415736.9</v>
      </c>
    </row>
    <row r="11824" spans="6:6">
      <c r="F11824" s="1926">
        <f t="shared" si="187"/>
        <v>13415736.9</v>
      </c>
    </row>
    <row r="11825" spans="6:6">
      <c r="F11825" s="1926">
        <f t="shared" si="187"/>
        <v>13415736.9</v>
      </c>
    </row>
    <row r="11826" spans="6:6">
      <c r="F11826" s="1926">
        <f t="shared" si="187"/>
        <v>13415736.9</v>
      </c>
    </row>
    <row r="11827" spans="6:6">
      <c r="F11827" s="1926">
        <f t="shared" si="187"/>
        <v>13415736.9</v>
      </c>
    </row>
    <row r="11828" spans="6:6">
      <c r="F11828" s="1926">
        <f t="shared" si="187"/>
        <v>13415736.9</v>
      </c>
    </row>
    <row r="11829" spans="6:6">
      <c r="F11829" s="1926">
        <f t="shared" si="187"/>
        <v>13415736.9</v>
      </c>
    </row>
    <row r="11830" spans="6:6">
      <c r="F11830" s="1926">
        <f t="shared" si="187"/>
        <v>13415736.9</v>
      </c>
    </row>
    <row r="11831" spans="6:6">
      <c r="F11831" s="1926">
        <f t="shared" si="187"/>
        <v>13415736.9</v>
      </c>
    </row>
    <row r="11832" spans="6:6">
      <c r="F11832" s="1926">
        <f t="shared" si="187"/>
        <v>13415736.9</v>
      </c>
    </row>
    <row r="11833" spans="6:6">
      <c r="F11833" s="1926">
        <f t="shared" si="187"/>
        <v>13415736.9</v>
      </c>
    </row>
    <row r="11834" spans="6:6">
      <c r="F11834" s="1926">
        <f t="shared" si="187"/>
        <v>13415736.9</v>
      </c>
    </row>
    <row r="11835" spans="6:6">
      <c r="F11835" s="1926">
        <f t="shared" si="187"/>
        <v>13415736.9</v>
      </c>
    </row>
    <row r="11836" spans="6:6">
      <c r="F11836" s="1926">
        <f t="shared" si="187"/>
        <v>13415736.9</v>
      </c>
    </row>
    <row r="11837" spans="6:6">
      <c r="F11837" s="1926">
        <f t="shared" si="187"/>
        <v>13415736.9</v>
      </c>
    </row>
    <row r="11838" spans="6:6">
      <c r="F11838" s="1926">
        <f t="shared" si="187"/>
        <v>13415736.9</v>
      </c>
    </row>
    <row r="11839" spans="6:6">
      <c r="F11839" s="1926">
        <f t="shared" si="187"/>
        <v>13415736.9</v>
      </c>
    </row>
    <row r="11840" spans="6:6">
      <c r="F11840" s="1926">
        <f t="shared" si="187"/>
        <v>13415736.9</v>
      </c>
    </row>
    <row r="11841" spans="6:6">
      <c r="F11841" s="1926">
        <f t="shared" si="187"/>
        <v>13415736.9</v>
      </c>
    </row>
    <row r="11842" spans="6:6">
      <c r="F11842" s="1926">
        <f t="shared" si="187"/>
        <v>13415736.9</v>
      </c>
    </row>
    <row r="11843" spans="6:6">
      <c r="F11843" s="1926">
        <f t="shared" si="187"/>
        <v>13415736.9</v>
      </c>
    </row>
    <row r="11844" spans="6:6">
      <c r="F11844" s="1926">
        <f t="shared" si="187"/>
        <v>13415736.9</v>
      </c>
    </row>
    <row r="11845" spans="6:6">
      <c r="F11845" s="1926">
        <f t="shared" si="187"/>
        <v>13415736.9</v>
      </c>
    </row>
    <row r="11846" spans="6:6">
      <c r="F11846" s="1926">
        <f t="shared" si="187"/>
        <v>13415736.9</v>
      </c>
    </row>
    <row r="11847" spans="6:6">
      <c r="F11847" s="1926">
        <f t="shared" ref="F11847:F11910" si="188">F11846-E11847+D11847</f>
        <v>13415736.9</v>
      </c>
    </row>
    <row r="11848" spans="6:6">
      <c r="F11848" s="1926">
        <f t="shared" si="188"/>
        <v>13415736.9</v>
      </c>
    </row>
    <row r="11849" spans="6:6">
      <c r="F11849" s="1926">
        <f t="shared" si="188"/>
        <v>13415736.9</v>
      </c>
    </row>
    <row r="11850" spans="6:6">
      <c r="F11850" s="1926">
        <f t="shared" si="188"/>
        <v>13415736.9</v>
      </c>
    </row>
    <row r="11851" spans="6:6">
      <c r="F11851" s="1926">
        <f t="shared" si="188"/>
        <v>13415736.9</v>
      </c>
    </row>
    <row r="11852" spans="6:6">
      <c r="F11852" s="1926">
        <f t="shared" si="188"/>
        <v>13415736.9</v>
      </c>
    </row>
    <row r="11853" spans="6:6">
      <c r="F11853" s="1926">
        <f t="shared" si="188"/>
        <v>13415736.9</v>
      </c>
    </row>
    <row r="11854" spans="6:6">
      <c r="F11854" s="1926">
        <f t="shared" si="188"/>
        <v>13415736.9</v>
      </c>
    </row>
    <row r="11855" spans="6:6">
      <c r="F11855" s="1926">
        <f t="shared" si="188"/>
        <v>13415736.9</v>
      </c>
    </row>
    <row r="11856" spans="6:6">
      <c r="F11856" s="1926">
        <f t="shared" si="188"/>
        <v>13415736.9</v>
      </c>
    </row>
    <row r="11857" spans="6:6">
      <c r="F11857" s="1926">
        <f t="shared" si="188"/>
        <v>13415736.9</v>
      </c>
    </row>
    <row r="11858" spans="6:6">
      <c r="F11858" s="1926">
        <f t="shared" si="188"/>
        <v>13415736.9</v>
      </c>
    </row>
    <row r="11859" spans="6:6">
      <c r="F11859" s="1926">
        <f t="shared" si="188"/>
        <v>13415736.9</v>
      </c>
    </row>
    <row r="11860" spans="6:6">
      <c r="F11860" s="1926">
        <f t="shared" si="188"/>
        <v>13415736.9</v>
      </c>
    </row>
    <row r="11861" spans="6:6">
      <c r="F11861" s="1926">
        <f t="shared" si="188"/>
        <v>13415736.9</v>
      </c>
    </row>
    <row r="11862" spans="6:6">
      <c r="F11862" s="1926">
        <f t="shared" si="188"/>
        <v>13415736.9</v>
      </c>
    </row>
    <row r="11863" spans="6:6">
      <c r="F11863" s="1926">
        <f t="shared" si="188"/>
        <v>13415736.9</v>
      </c>
    </row>
    <row r="11864" spans="6:6">
      <c r="F11864" s="1926">
        <f t="shared" si="188"/>
        <v>13415736.9</v>
      </c>
    </row>
    <row r="11865" spans="6:6">
      <c r="F11865" s="1926">
        <f t="shared" si="188"/>
        <v>13415736.9</v>
      </c>
    </row>
    <row r="11866" spans="6:6">
      <c r="F11866" s="1926">
        <f t="shared" si="188"/>
        <v>13415736.9</v>
      </c>
    </row>
    <row r="11867" spans="6:6">
      <c r="F11867" s="1926">
        <f t="shared" si="188"/>
        <v>13415736.9</v>
      </c>
    </row>
    <row r="11868" spans="6:6">
      <c r="F11868" s="1926">
        <f t="shared" si="188"/>
        <v>13415736.9</v>
      </c>
    </row>
    <row r="11869" spans="6:6">
      <c r="F11869" s="1926">
        <f t="shared" si="188"/>
        <v>13415736.9</v>
      </c>
    </row>
    <row r="11870" spans="6:6">
      <c r="F11870" s="1926">
        <f t="shared" si="188"/>
        <v>13415736.9</v>
      </c>
    </row>
    <row r="11871" spans="6:6">
      <c r="F11871" s="1926">
        <f t="shared" si="188"/>
        <v>13415736.9</v>
      </c>
    </row>
    <row r="11872" spans="6:6">
      <c r="F11872" s="1926">
        <f t="shared" si="188"/>
        <v>13415736.9</v>
      </c>
    </row>
    <row r="11873" spans="6:6">
      <c r="F11873" s="1926">
        <f t="shared" si="188"/>
        <v>13415736.9</v>
      </c>
    </row>
    <row r="11874" spans="6:6">
      <c r="F11874" s="1926">
        <f t="shared" si="188"/>
        <v>13415736.9</v>
      </c>
    </row>
    <row r="11875" spans="6:6">
      <c r="F11875" s="1926">
        <f t="shared" si="188"/>
        <v>13415736.9</v>
      </c>
    </row>
    <row r="11876" spans="6:6">
      <c r="F11876" s="1926">
        <f t="shared" si="188"/>
        <v>13415736.9</v>
      </c>
    </row>
    <row r="11877" spans="6:6">
      <c r="F11877" s="1926">
        <f t="shared" si="188"/>
        <v>13415736.9</v>
      </c>
    </row>
    <row r="11878" spans="6:6">
      <c r="F11878" s="1926">
        <f t="shared" si="188"/>
        <v>13415736.9</v>
      </c>
    </row>
    <row r="11879" spans="6:6">
      <c r="F11879" s="1926">
        <f t="shared" si="188"/>
        <v>13415736.9</v>
      </c>
    </row>
    <row r="11880" spans="6:6">
      <c r="F11880" s="1926">
        <f t="shared" si="188"/>
        <v>13415736.9</v>
      </c>
    </row>
    <row r="11881" spans="6:6">
      <c r="F11881" s="1926">
        <f t="shared" si="188"/>
        <v>13415736.9</v>
      </c>
    </row>
    <row r="11882" spans="6:6">
      <c r="F11882" s="1926">
        <f t="shared" si="188"/>
        <v>13415736.9</v>
      </c>
    </row>
    <row r="11883" spans="6:6">
      <c r="F11883" s="1926">
        <f t="shared" si="188"/>
        <v>13415736.9</v>
      </c>
    </row>
    <row r="11884" spans="6:6">
      <c r="F11884" s="1926">
        <f t="shared" si="188"/>
        <v>13415736.9</v>
      </c>
    </row>
    <row r="11885" spans="6:6">
      <c r="F11885" s="1926">
        <f t="shared" si="188"/>
        <v>13415736.9</v>
      </c>
    </row>
    <row r="11886" spans="6:6">
      <c r="F11886" s="1926">
        <f t="shared" si="188"/>
        <v>13415736.9</v>
      </c>
    </row>
    <row r="11887" spans="6:6">
      <c r="F11887" s="1926">
        <f t="shared" si="188"/>
        <v>13415736.9</v>
      </c>
    </row>
    <row r="11888" spans="6:6">
      <c r="F11888" s="1926">
        <f t="shared" si="188"/>
        <v>13415736.9</v>
      </c>
    </row>
    <row r="11889" spans="6:6">
      <c r="F11889" s="1926">
        <f t="shared" si="188"/>
        <v>13415736.9</v>
      </c>
    </row>
    <row r="11890" spans="6:6">
      <c r="F11890" s="1926">
        <f t="shared" si="188"/>
        <v>13415736.9</v>
      </c>
    </row>
    <row r="11891" spans="6:6">
      <c r="F11891" s="1926">
        <f t="shared" si="188"/>
        <v>13415736.9</v>
      </c>
    </row>
    <row r="11892" spans="6:6">
      <c r="F11892" s="1926">
        <f t="shared" si="188"/>
        <v>13415736.9</v>
      </c>
    </row>
    <row r="11893" spans="6:6">
      <c r="F11893" s="1926">
        <f t="shared" si="188"/>
        <v>13415736.9</v>
      </c>
    </row>
    <row r="11894" spans="6:6">
      <c r="F11894" s="1926">
        <f t="shared" si="188"/>
        <v>13415736.9</v>
      </c>
    </row>
    <row r="11895" spans="6:6">
      <c r="F11895" s="1926">
        <f t="shared" si="188"/>
        <v>13415736.9</v>
      </c>
    </row>
    <row r="11896" spans="6:6">
      <c r="F11896" s="1926">
        <f t="shared" si="188"/>
        <v>13415736.9</v>
      </c>
    </row>
    <row r="11897" spans="6:6">
      <c r="F11897" s="1926">
        <f t="shared" si="188"/>
        <v>13415736.9</v>
      </c>
    </row>
    <row r="11898" spans="6:6">
      <c r="F11898" s="1926">
        <f t="shared" si="188"/>
        <v>13415736.9</v>
      </c>
    </row>
    <row r="11899" spans="6:6">
      <c r="F11899" s="1926">
        <f t="shared" si="188"/>
        <v>13415736.9</v>
      </c>
    </row>
    <row r="11900" spans="6:6">
      <c r="F11900" s="1926">
        <f t="shared" si="188"/>
        <v>13415736.9</v>
      </c>
    </row>
    <row r="11901" spans="6:6">
      <c r="F11901" s="1926">
        <f t="shared" si="188"/>
        <v>13415736.9</v>
      </c>
    </row>
    <row r="11902" spans="6:6">
      <c r="F11902" s="1926">
        <f t="shared" si="188"/>
        <v>13415736.9</v>
      </c>
    </row>
    <row r="11903" spans="6:6">
      <c r="F11903" s="1926">
        <f t="shared" si="188"/>
        <v>13415736.9</v>
      </c>
    </row>
    <row r="11904" spans="6:6">
      <c r="F11904" s="1926">
        <f t="shared" si="188"/>
        <v>13415736.9</v>
      </c>
    </row>
    <row r="11905" spans="6:6">
      <c r="F11905" s="1926">
        <f t="shared" si="188"/>
        <v>13415736.9</v>
      </c>
    </row>
    <row r="11906" spans="6:6">
      <c r="F11906" s="1926">
        <f t="shared" si="188"/>
        <v>13415736.9</v>
      </c>
    </row>
    <row r="11907" spans="6:6">
      <c r="F11907" s="1926">
        <f t="shared" si="188"/>
        <v>13415736.9</v>
      </c>
    </row>
    <row r="11908" spans="6:6">
      <c r="F11908" s="1926">
        <f t="shared" si="188"/>
        <v>13415736.9</v>
      </c>
    </row>
    <row r="11909" spans="6:6">
      <c r="F11909" s="1926">
        <f t="shared" si="188"/>
        <v>13415736.9</v>
      </c>
    </row>
    <row r="11910" spans="6:6">
      <c r="F11910" s="1926">
        <f t="shared" si="188"/>
        <v>13415736.9</v>
      </c>
    </row>
    <row r="11911" spans="6:6">
      <c r="F11911" s="1926">
        <f t="shared" ref="F11911:F11974" si="189">F11910-E11911+D11911</f>
        <v>13415736.9</v>
      </c>
    </row>
    <row r="11912" spans="6:6">
      <c r="F11912" s="1926">
        <f t="shared" si="189"/>
        <v>13415736.9</v>
      </c>
    </row>
    <row r="11913" spans="6:6">
      <c r="F11913" s="1926">
        <f t="shared" si="189"/>
        <v>13415736.9</v>
      </c>
    </row>
    <row r="11914" spans="6:6">
      <c r="F11914" s="1926">
        <f t="shared" si="189"/>
        <v>13415736.9</v>
      </c>
    </row>
    <row r="11915" spans="6:6">
      <c r="F11915" s="1926">
        <f t="shared" si="189"/>
        <v>13415736.9</v>
      </c>
    </row>
    <row r="11916" spans="6:6">
      <c r="F11916" s="1926">
        <f t="shared" si="189"/>
        <v>13415736.9</v>
      </c>
    </row>
    <row r="11917" spans="6:6">
      <c r="F11917" s="1926">
        <f t="shared" si="189"/>
        <v>13415736.9</v>
      </c>
    </row>
    <row r="11918" spans="6:6">
      <c r="F11918" s="1926">
        <f t="shared" si="189"/>
        <v>13415736.9</v>
      </c>
    </row>
    <row r="11919" spans="6:6">
      <c r="F11919" s="1926">
        <f t="shared" si="189"/>
        <v>13415736.9</v>
      </c>
    </row>
    <row r="11920" spans="6:6">
      <c r="F11920" s="1926">
        <f t="shared" si="189"/>
        <v>13415736.9</v>
      </c>
    </row>
    <row r="11921" spans="6:6">
      <c r="F11921" s="1926">
        <f t="shared" si="189"/>
        <v>13415736.9</v>
      </c>
    </row>
    <row r="11922" spans="6:6">
      <c r="F11922" s="1926">
        <f t="shared" si="189"/>
        <v>13415736.9</v>
      </c>
    </row>
    <row r="11923" spans="6:6">
      <c r="F11923" s="1926">
        <f t="shared" si="189"/>
        <v>13415736.9</v>
      </c>
    </row>
    <row r="11924" spans="6:6">
      <c r="F11924" s="1926">
        <f t="shared" si="189"/>
        <v>13415736.9</v>
      </c>
    </row>
    <row r="11925" spans="6:6">
      <c r="F11925" s="1926">
        <f t="shared" si="189"/>
        <v>13415736.9</v>
      </c>
    </row>
    <row r="11926" spans="6:6">
      <c r="F11926" s="1926">
        <f t="shared" si="189"/>
        <v>13415736.9</v>
      </c>
    </row>
    <row r="11927" spans="6:6">
      <c r="F11927" s="1926">
        <f t="shared" si="189"/>
        <v>13415736.9</v>
      </c>
    </row>
    <row r="11928" spans="6:6">
      <c r="F11928" s="1926">
        <f t="shared" si="189"/>
        <v>13415736.9</v>
      </c>
    </row>
    <row r="11929" spans="6:6">
      <c r="F11929" s="1926">
        <f t="shared" si="189"/>
        <v>13415736.9</v>
      </c>
    </row>
    <row r="11930" spans="6:6">
      <c r="F11930" s="1926">
        <f t="shared" si="189"/>
        <v>13415736.9</v>
      </c>
    </row>
    <row r="11931" spans="6:6">
      <c r="F11931" s="1926">
        <f t="shared" si="189"/>
        <v>13415736.9</v>
      </c>
    </row>
    <row r="11932" spans="6:6">
      <c r="F11932" s="1926">
        <f t="shared" si="189"/>
        <v>13415736.9</v>
      </c>
    </row>
    <row r="11933" spans="6:6">
      <c r="F11933" s="1926">
        <f t="shared" si="189"/>
        <v>13415736.9</v>
      </c>
    </row>
    <row r="11934" spans="6:6">
      <c r="F11934" s="1926">
        <f t="shared" si="189"/>
        <v>13415736.9</v>
      </c>
    </row>
    <row r="11935" spans="6:6">
      <c r="F11935" s="1926">
        <f t="shared" si="189"/>
        <v>13415736.9</v>
      </c>
    </row>
    <row r="11936" spans="6:6">
      <c r="F11936" s="1926">
        <f t="shared" si="189"/>
        <v>13415736.9</v>
      </c>
    </row>
    <row r="11937" spans="6:6">
      <c r="F11937" s="1926">
        <f t="shared" si="189"/>
        <v>13415736.9</v>
      </c>
    </row>
    <row r="11938" spans="6:6">
      <c r="F11938" s="1926">
        <f t="shared" si="189"/>
        <v>13415736.9</v>
      </c>
    </row>
    <row r="11939" spans="6:6">
      <c r="F11939" s="1926">
        <f t="shared" si="189"/>
        <v>13415736.9</v>
      </c>
    </row>
    <row r="11940" spans="6:6">
      <c r="F11940" s="1926">
        <f t="shared" si="189"/>
        <v>13415736.9</v>
      </c>
    </row>
    <row r="11941" spans="6:6">
      <c r="F11941" s="1926">
        <f t="shared" si="189"/>
        <v>13415736.9</v>
      </c>
    </row>
    <row r="11942" spans="6:6">
      <c r="F11942" s="1926">
        <f t="shared" si="189"/>
        <v>13415736.9</v>
      </c>
    </row>
    <row r="11943" spans="6:6">
      <c r="F11943" s="1926">
        <f t="shared" si="189"/>
        <v>13415736.9</v>
      </c>
    </row>
    <row r="11944" spans="6:6">
      <c r="F11944" s="1926">
        <f t="shared" si="189"/>
        <v>13415736.9</v>
      </c>
    </row>
    <row r="11945" spans="6:6">
      <c r="F11945" s="1926">
        <f t="shared" si="189"/>
        <v>13415736.9</v>
      </c>
    </row>
    <row r="11946" spans="6:6">
      <c r="F11946" s="1926">
        <f t="shared" si="189"/>
        <v>13415736.9</v>
      </c>
    </row>
    <row r="11947" spans="6:6">
      <c r="F11947" s="1926">
        <f t="shared" si="189"/>
        <v>13415736.9</v>
      </c>
    </row>
    <row r="11948" spans="6:6">
      <c r="F11948" s="1926">
        <f t="shared" si="189"/>
        <v>13415736.9</v>
      </c>
    </row>
    <row r="11949" spans="6:6">
      <c r="F11949" s="1926">
        <f t="shared" si="189"/>
        <v>13415736.9</v>
      </c>
    </row>
    <row r="11950" spans="6:6">
      <c r="F11950" s="1926">
        <f t="shared" si="189"/>
        <v>13415736.9</v>
      </c>
    </row>
    <row r="11951" spans="6:6">
      <c r="F11951" s="1926">
        <f t="shared" si="189"/>
        <v>13415736.9</v>
      </c>
    </row>
    <row r="11952" spans="6:6">
      <c r="F11952" s="1926">
        <f t="shared" si="189"/>
        <v>13415736.9</v>
      </c>
    </row>
    <row r="11953" spans="6:6">
      <c r="F11953" s="1926">
        <f t="shared" si="189"/>
        <v>13415736.9</v>
      </c>
    </row>
    <row r="11954" spans="6:6">
      <c r="F11954" s="1926">
        <f t="shared" si="189"/>
        <v>13415736.9</v>
      </c>
    </row>
    <row r="11955" spans="6:6">
      <c r="F11955" s="1926">
        <f t="shared" si="189"/>
        <v>13415736.9</v>
      </c>
    </row>
    <row r="11956" spans="6:6">
      <c r="F11956" s="1926">
        <f t="shared" si="189"/>
        <v>13415736.9</v>
      </c>
    </row>
    <row r="11957" spans="6:6">
      <c r="F11957" s="1926">
        <f t="shared" si="189"/>
        <v>13415736.9</v>
      </c>
    </row>
    <row r="11958" spans="6:6">
      <c r="F11958" s="1926">
        <f t="shared" si="189"/>
        <v>13415736.9</v>
      </c>
    </row>
    <row r="11959" spans="6:6">
      <c r="F11959" s="1926">
        <f t="shared" si="189"/>
        <v>13415736.9</v>
      </c>
    </row>
    <row r="11960" spans="6:6">
      <c r="F11960" s="1926">
        <f t="shared" si="189"/>
        <v>13415736.9</v>
      </c>
    </row>
    <row r="11961" spans="6:6">
      <c r="F11961" s="1926">
        <f t="shared" si="189"/>
        <v>13415736.9</v>
      </c>
    </row>
    <row r="11962" spans="6:6">
      <c r="F11962" s="1926">
        <f t="shared" si="189"/>
        <v>13415736.9</v>
      </c>
    </row>
    <row r="11963" spans="6:6">
      <c r="F11963" s="1926">
        <f t="shared" si="189"/>
        <v>13415736.9</v>
      </c>
    </row>
    <row r="11964" spans="6:6">
      <c r="F11964" s="1926">
        <f t="shared" si="189"/>
        <v>13415736.9</v>
      </c>
    </row>
    <row r="11965" spans="6:6">
      <c r="F11965" s="1926">
        <f t="shared" si="189"/>
        <v>13415736.9</v>
      </c>
    </row>
    <row r="11966" spans="6:6">
      <c r="F11966" s="1926">
        <f t="shared" si="189"/>
        <v>13415736.9</v>
      </c>
    </row>
    <row r="11967" spans="6:6">
      <c r="F11967" s="1926">
        <f t="shared" si="189"/>
        <v>13415736.9</v>
      </c>
    </row>
    <row r="11968" spans="6:6">
      <c r="F11968" s="1926">
        <f t="shared" si="189"/>
        <v>13415736.9</v>
      </c>
    </row>
    <row r="11969" spans="6:6">
      <c r="F11969" s="1926">
        <f t="shared" si="189"/>
        <v>13415736.9</v>
      </c>
    </row>
    <row r="11970" spans="6:6">
      <c r="F11970" s="1926">
        <f t="shared" si="189"/>
        <v>13415736.9</v>
      </c>
    </row>
    <row r="11971" spans="6:6">
      <c r="F11971" s="1926">
        <f t="shared" si="189"/>
        <v>13415736.9</v>
      </c>
    </row>
    <row r="11972" spans="6:6">
      <c r="F11972" s="1926">
        <f t="shared" si="189"/>
        <v>13415736.9</v>
      </c>
    </row>
    <row r="11973" spans="6:6">
      <c r="F11973" s="1926">
        <f t="shared" si="189"/>
        <v>13415736.9</v>
      </c>
    </row>
    <row r="11974" spans="6:6">
      <c r="F11974" s="1926">
        <f t="shared" si="189"/>
        <v>13415736.9</v>
      </c>
    </row>
    <row r="11975" spans="6:6">
      <c r="F11975" s="1926">
        <f t="shared" ref="F11975:F12038" si="190">F11974-E11975+D11975</f>
        <v>13415736.9</v>
      </c>
    </row>
    <row r="11976" spans="6:6">
      <c r="F11976" s="1926">
        <f t="shared" si="190"/>
        <v>13415736.9</v>
      </c>
    </row>
    <row r="11977" spans="6:6">
      <c r="F11977" s="1926">
        <f t="shared" si="190"/>
        <v>13415736.9</v>
      </c>
    </row>
    <row r="11978" spans="6:6">
      <c r="F11978" s="1926">
        <f t="shared" si="190"/>
        <v>13415736.9</v>
      </c>
    </row>
    <row r="11979" spans="6:6">
      <c r="F11979" s="1926">
        <f t="shared" si="190"/>
        <v>13415736.9</v>
      </c>
    </row>
    <row r="11980" spans="6:6">
      <c r="F11980" s="1926">
        <f t="shared" si="190"/>
        <v>13415736.9</v>
      </c>
    </row>
    <row r="11981" spans="6:6">
      <c r="F11981" s="1926">
        <f t="shared" si="190"/>
        <v>13415736.9</v>
      </c>
    </row>
    <row r="11982" spans="6:6">
      <c r="F11982" s="1926">
        <f t="shared" si="190"/>
        <v>13415736.9</v>
      </c>
    </row>
    <row r="11983" spans="6:6">
      <c r="F11983" s="1926">
        <f t="shared" si="190"/>
        <v>13415736.9</v>
      </c>
    </row>
    <row r="11984" spans="6:6">
      <c r="F11984" s="1926">
        <f t="shared" si="190"/>
        <v>13415736.9</v>
      </c>
    </row>
    <row r="11985" spans="6:6">
      <c r="F11985" s="1926">
        <f t="shared" si="190"/>
        <v>13415736.9</v>
      </c>
    </row>
    <row r="11986" spans="6:6">
      <c r="F11986" s="1926">
        <f t="shared" si="190"/>
        <v>13415736.9</v>
      </c>
    </row>
    <row r="11987" spans="6:6">
      <c r="F11987" s="1926">
        <f t="shared" si="190"/>
        <v>13415736.9</v>
      </c>
    </row>
    <row r="11988" spans="6:6">
      <c r="F11988" s="1926">
        <f t="shared" si="190"/>
        <v>13415736.9</v>
      </c>
    </row>
    <row r="11989" spans="6:6">
      <c r="F11989" s="1926">
        <f t="shared" si="190"/>
        <v>13415736.9</v>
      </c>
    </row>
    <row r="11990" spans="6:6">
      <c r="F11990" s="1926">
        <f t="shared" si="190"/>
        <v>13415736.9</v>
      </c>
    </row>
    <row r="11991" spans="6:6">
      <c r="F11991" s="1926">
        <f t="shared" si="190"/>
        <v>13415736.9</v>
      </c>
    </row>
    <row r="11992" spans="6:6">
      <c r="F11992" s="1926">
        <f t="shared" si="190"/>
        <v>13415736.9</v>
      </c>
    </row>
    <row r="11993" spans="6:6">
      <c r="F11993" s="1926">
        <f t="shared" si="190"/>
        <v>13415736.9</v>
      </c>
    </row>
    <row r="11994" spans="6:6">
      <c r="F11994" s="1926">
        <f t="shared" si="190"/>
        <v>13415736.9</v>
      </c>
    </row>
    <row r="11995" spans="6:6">
      <c r="F11995" s="1926">
        <f t="shared" si="190"/>
        <v>13415736.9</v>
      </c>
    </row>
    <row r="11996" spans="6:6">
      <c r="F11996" s="1926">
        <f t="shared" si="190"/>
        <v>13415736.9</v>
      </c>
    </row>
    <row r="11997" spans="6:6">
      <c r="F11997" s="1926">
        <f t="shared" si="190"/>
        <v>13415736.9</v>
      </c>
    </row>
    <row r="11998" spans="6:6">
      <c r="F11998" s="1926">
        <f t="shared" si="190"/>
        <v>13415736.9</v>
      </c>
    </row>
    <row r="11999" spans="6:6">
      <c r="F11999" s="1926">
        <f t="shared" si="190"/>
        <v>13415736.9</v>
      </c>
    </row>
    <row r="12000" spans="6:6">
      <c r="F12000" s="1926">
        <f t="shared" si="190"/>
        <v>13415736.9</v>
      </c>
    </row>
    <row r="12001" spans="6:6">
      <c r="F12001" s="1926">
        <f t="shared" si="190"/>
        <v>13415736.9</v>
      </c>
    </row>
    <row r="12002" spans="6:6">
      <c r="F12002" s="1926">
        <f t="shared" si="190"/>
        <v>13415736.9</v>
      </c>
    </row>
    <row r="12003" spans="6:6">
      <c r="F12003" s="1926">
        <f t="shared" si="190"/>
        <v>13415736.9</v>
      </c>
    </row>
    <row r="12004" spans="6:6">
      <c r="F12004" s="1926">
        <f t="shared" si="190"/>
        <v>13415736.9</v>
      </c>
    </row>
    <row r="12005" spans="6:6">
      <c r="F12005" s="1926">
        <f t="shared" si="190"/>
        <v>13415736.9</v>
      </c>
    </row>
    <row r="12006" spans="6:6">
      <c r="F12006" s="1926">
        <f t="shared" si="190"/>
        <v>13415736.9</v>
      </c>
    </row>
    <row r="12007" spans="6:6">
      <c r="F12007" s="1926">
        <f t="shared" si="190"/>
        <v>13415736.9</v>
      </c>
    </row>
    <row r="12008" spans="6:6">
      <c r="F12008" s="1926">
        <f t="shared" si="190"/>
        <v>13415736.9</v>
      </c>
    </row>
    <row r="12009" spans="6:6">
      <c r="F12009" s="1926">
        <f t="shared" si="190"/>
        <v>13415736.9</v>
      </c>
    </row>
    <row r="12010" spans="6:6">
      <c r="F12010" s="1926">
        <f t="shared" si="190"/>
        <v>13415736.9</v>
      </c>
    </row>
    <row r="12011" spans="6:6">
      <c r="F12011" s="1926">
        <f t="shared" si="190"/>
        <v>13415736.9</v>
      </c>
    </row>
    <row r="12012" spans="6:6">
      <c r="F12012" s="1926">
        <f t="shared" si="190"/>
        <v>13415736.9</v>
      </c>
    </row>
    <row r="12013" spans="6:6">
      <c r="F12013" s="1926">
        <f t="shared" si="190"/>
        <v>13415736.9</v>
      </c>
    </row>
    <row r="12014" spans="6:6">
      <c r="F12014" s="1926">
        <f t="shared" si="190"/>
        <v>13415736.9</v>
      </c>
    </row>
    <row r="12015" spans="6:6">
      <c r="F12015" s="1926">
        <f t="shared" si="190"/>
        <v>13415736.9</v>
      </c>
    </row>
    <row r="12016" spans="6:6">
      <c r="F12016" s="1926">
        <f t="shared" si="190"/>
        <v>13415736.9</v>
      </c>
    </row>
    <row r="12017" spans="6:6">
      <c r="F12017" s="1926">
        <f t="shared" si="190"/>
        <v>13415736.9</v>
      </c>
    </row>
    <row r="12018" spans="6:6">
      <c r="F12018" s="1926">
        <f t="shared" si="190"/>
        <v>13415736.9</v>
      </c>
    </row>
    <row r="12019" spans="6:6">
      <c r="F12019" s="1926">
        <f t="shared" si="190"/>
        <v>13415736.9</v>
      </c>
    </row>
    <row r="12020" spans="6:6">
      <c r="F12020" s="1926">
        <f t="shared" si="190"/>
        <v>13415736.9</v>
      </c>
    </row>
    <row r="12021" spans="6:6">
      <c r="F12021" s="1926">
        <f t="shared" si="190"/>
        <v>13415736.9</v>
      </c>
    </row>
    <row r="12022" spans="6:6">
      <c r="F12022" s="1926">
        <f t="shared" si="190"/>
        <v>13415736.9</v>
      </c>
    </row>
    <row r="12023" spans="6:6">
      <c r="F12023" s="1926">
        <f t="shared" si="190"/>
        <v>13415736.9</v>
      </c>
    </row>
    <row r="12024" spans="6:6">
      <c r="F12024" s="1926">
        <f t="shared" si="190"/>
        <v>13415736.9</v>
      </c>
    </row>
    <row r="12025" spans="6:6">
      <c r="F12025" s="1926">
        <f t="shared" si="190"/>
        <v>13415736.9</v>
      </c>
    </row>
    <row r="12026" spans="6:6">
      <c r="F12026" s="1926">
        <f t="shared" si="190"/>
        <v>13415736.9</v>
      </c>
    </row>
    <row r="12027" spans="6:6">
      <c r="F12027" s="1926">
        <f t="shared" si="190"/>
        <v>13415736.9</v>
      </c>
    </row>
    <row r="12028" spans="6:6">
      <c r="F12028" s="1926">
        <f t="shared" si="190"/>
        <v>13415736.9</v>
      </c>
    </row>
    <row r="12029" spans="6:6">
      <c r="F12029" s="1926">
        <f t="shared" si="190"/>
        <v>13415736.9</v>
      </c>
    </row>
    <row r="12030" spans="6:6">
      <c r="F12030" s="1926">
        <f t="shared" si="190"/>
        <v>13415736.9</v>
      </c>
    </row>
    <row r="12031" spans="6:6">
      <c r="F12031" s="1926">
        <f t="shared" si="190"/>
        <v>13415736.9</v>
      </c>
    </row>
    <row r="12032" spans="6:6">
      <c r="F12032" s="1926">
        <f t="shared" si="190"/>
        <v>13415736.9</v>
      </c>
    </row>
    <row r="12033" spans="6:6">
      <c r="F12033" s="1926">
        <f t="shared" si="190"/>
        <v>13415736.9</v>
      </c>
    </row>
    <row r="12034" spans="6:6">
      <c r="F12034" s="1926">
        <f t="shared" si="190"/>
        <v>13415736.9</v>
      </c>
    </row>
    <row r="12035" spans="6:6">
      <c r="F12035" s="1926">
        <f t="shared" si="190"/>
        <v>13415736.9</v>
      </c>
    </row>
    <row r="12036" spans="6:6">
      <c r="F12036" s="1926">
        <f t="shared" si="190"/>
        <v>13415736.9</v>
      </c>
    </row>
    <row r="12037" spans="6:6">
      <c r="F12037" s="1926">
        <f t="shared" si="190"/>
        <v>13415736.9</v>
      </c>
    </row>
    <row r="12038" spans="6:6">
      <c r="F12038" s="1926">
        <f t="shared" si="190"/>
        <v>13415736.9</v>
      </c>
    </row>
    <row r="12039" spans="6:6">
      <c r="F12039" s="1926">
        <f t="shared" ref="F12039:F12102" si="191">F12038-E12039+D12039</f>
        <v>13415736.9</v>
      </c>
    </row>
    <row r="12040" spans="6:6">
      <c r="F12040" s="1926">
        <f t="shared" si="191"/>
        <v>13415736.9</v>
      </c>
    </row>
    <row r="12041" spans="6:6">
      <c r="F12041" s="1926">
        <f t="shared" si="191"/>
        <v>13415736.9</v>
      </c>
    </row>
    <row r="12042" spans="6:6">
      <c r="F12042" s="1926">
        <f t="shared" si="191"/>
        <v>13415736.9</v>
      </c>
    </row>
    <row r="12043" spans="6:6">
      <c r="F12043" s="1926">
        <f t="shared" si="191"/>
        <v>13415736.9</v>
      </c>
    </row>
    <row r="12044" spans="6:6">
      <c r="F12044" s="1926">
        <f t="shared" si="191"/>
        <v>13415736.9</v>
      </c>
    </row>
    <row r="12045" spans="6:6">
      <c r="F12045" s="1926">
        <f t="shared" si="191"/>
        <v>13415736.9</v>
      </c>
    </row>
    <row r="12046" spans="6:6">
      <c r="F12046" s="1926">
        <f t="shared" si="191"/>
        <v>13415736.9</v>
      </c>
    </row>
    <row r="12047" spans="6:6">
      <c r="F12047" s="1926">
        <f t="shared" si="191"/>
        <v>13415736.9</v>
      </c>
    </row>
    <row r="12048" spans="6:6">
      <c r="F12048" s="1926">
        <f t="shared" si="191"/>
        <v>13415736.9</v>
      </c>
    </row>
    <row r="12049" spans="6:6">
      <c r="F12049" s="1926">
        <f t="shared" si="191"/>
        <v>13415736.9</v>
      </c>
    </row>
    <row r="12050" spans="6:6">
      <c r="F12050" s="1926">
        <f t="shared" si="191"/>
        <v>13415736.9</v>
      </c>
    </row>
    <row r="12051" spans="6:6">
      <c r="F12051" s="1926">
        <f t="shared" si="191"/>
        <v>13415736.9</v>
      </c>
    </row>
    <row r="12052" spans="6:6">
      <c r="F12052" s="1926">
        <f t="shared" si="191"/>
        <v>13415736.9</v>
      </c>
    </row>
    <row r="12053" spans="6:6">
      <c r="F12053" s="1926">
        <f t="shared" si="191"/>
        <v>13415736.9</v>
      </c>
    </row>
    <row r="12054" spans="6:6">
      <c r="F12054" s="1926">
        <f t="shared" si="191"/>
        <v>13415736.9</v>
      </c>
    </row>
    <row r="12055" spans="6:6">
      <c r="F12055" s="1926">
        <f t="shared" si="191"/>
        <v>13415736.9</v>
      </c>
    </row>
    <row r="12056" spans="6:6">
      <c r="F12056" s="1926">
        <f t="shared" si="191"/>
        <v>13415736.9</v>
      </c>
    </row>
    <row r="12057" spans="6:6">
      <c r="F12057" s="1926">
        <f t="shared" si="191"/>
        <v>13415736.9</v>
      </c>
    </row>
    <row r="12058" spans="6:6">
      <c r="F12058" s="1926">
        <f t="shared" si="191"/>
        <v>13415736.9</v>
      </c>
    </row>
    <row r="12059" spans="6:6">
      <c r="F12059" s="1926">
        <f t="shared" si="191"/>
        <v>13415736.9</v>
      </c>
    </row>
    <row r="12060" spans="6:6">
      <c r="F12060" s="1926">
        <f t="shared" si="191"/>
        <v>13415736.9</v>
      </c>
    </row>
    <row r="12061" spans="6:6">
      <c r="F12061" s="1926">
        <f t="shared" si="191"/>
        <v>13415736.9</v>
      </c>
    </row>
    <row r="12062" spans="6:6">
      <c r="F12062" s="1926">
        <f t="shared" si="191"/>
        <v>13415736.9</v>
      </c>
    </row>
    <row r="12063" spans="6:6">
      <c r="F12063" s="1926">
        <f t="shared" si="191"/>
        <v>13415736.9</v>
      </c>
    </row>
    <row r="12064" spans="6:6">
      <c r="F12064" s="1926">
        <f t="shared" si="191"/>
        <v>13415736.9</v>
      </c>
    </row>
    <row r="12065" spans="6:6">
      <c r="F12065" s="1926">
        <f t="shared" si="191"/>
        <v>13415736.9</v>
      </c>
    </row>
    <row r="12066" spans="6:6">
      <c r="F12066" s="1926">
        <f t="shared" si="191"/>
        <v>13415736.9</v>
      </c>
    </row>
    <row r="12067" spans="6:6">
      <c r="F12067" s="1926">
        <f t="shared" si="191"/>
        <v>13415736.9</v>
      </c>
    </row>
    <row r="12068" spans="6:6">
      <c r="F12068" s="1926">
        <f t="shared" si="191"/>
        <v>13415736.9</v>
      </c>
    </row>
    <row r="12069" spans="6:6">
      <c r="F12069" s="1926">
        <f t="shared" si="191"/>
        <v>13415736.9</v>
      </c>
    </row>
    <row r="12070" spans="6:6">
      <c r="F12070" s="1926">
        <f t="shared" si="191"/>
        <v>13415736.9</v>
      </c>
    </row>
    <row r="12071" spans="6:6">
      <c r="F12071" s="1926">
        <f t="shared" si="191"/>
        <v>13415736.9</v>
      </c>
    </row>
    <row r="12072" spans="6:6">
      <c r="F12072" s="1926">
        <f t="shared" si="191"/>
        <v>13415736.9</v>
      </c>
    </row>
    <row r="12073" spans="6:6">
      <c r="F12073" s="1926">
        <f t="shared" si="191"/>
        <v>13415736.9</v>
      </c>
    </row>
    <row r="12074" spans="6:6">
      <c r="F12074" s="1926">
        <f t="shared" si="191"/>
        <v>13415736.9</v>
      </c>
    </row>
    <row r="12075" spans="6:6">
      <c r="F12075" s="1926">
        <f t="shared" si="191"/>
        <v>13415736.9</v>
      </c>
    </row>
    <row r="12076" spans="6:6">
      <c r="F12076" s="1926">
        <f t="shared" si="191"/>
        <v>13415736.9</v>
      </c>
    </row>
    <row r="12077" spans="6:6">
      <c r="F12077" s="1926">
        <f t="shared" si="191"/>
        <v>13415736.9</v>
      </c>
    </row>
    <row r="12078" spans="6:6">
      <c r="F12078" s="1926">
        <f t="shared" si="191"/>
        <v>13415736.9</v>
      </c>
    </row>
    <row r="12079" spans="6:6">
      <c r="F12079" s="1926">
        <f t="shared" si="191"/>
        <v>13415736.9</v>
      </c>
    </row>
    <row r="12080" spans="6:6">
      <c r="F12080" s="1926">
        <f t="shared" si="191"/>
        <v>13415736.9</v>
      </c>
    </row>
    <row r="12081" spans="6:6">
      <c r="F12081" s="1926">
        <f t="shared" si="191"/>
        <v>13415736.9</v>
      </c>
    </row>
    <row r="12082" spans="6:6">
      <c r="F12082" s="1926">
        <f t="shared" si="191"/>
        <v>13415736.9</v>
      </c>
    </row>
    <row r="12083" spans="6:6">
      <c r="F12083" s="1926">
        <f t="shared" si="191"/>
        <v>13415736.9</v>
      </c>
    </row>
    <row r="12084" spans="6:6">
      <c r="F12084" s="1926">
        <f t="shared" si="191"/>
        <v>13415736.9</v>
      </c>
    </row>
    <row r="12085" spans="6:6">
      <c r="F12085" s="1926">
        <f t="shared" si="191"/>
        <v>13415736.9</v>
      </c>
    </row>
    <row r="12086" spans="6:6">
      <c r="F12086" s="1926">
        <f t="shared" si="191"/>
        <v>13415736.9</v>
      </c>
    </row>
    <row r="12087" spans="6:6">
      <c r="F12087" s="1926">
        <f t="shared" si="191"/>
        <v>13415736.9</v>
      </c>
    </row>
    <row r="12088" spans="6:6">
      <c r="F12088" s="1926">
        <f t="shared" si="191"/>
        <v>13415736.9</v>
      </c>
    </row>
    <row r="12089" spans="6:6">
      <c r="F12089" s="1926">
        <f t="shared" si="191"/>
        <v>13415736.9</v>
      </c>
    </row>
    <row r="12090" spans="6:6">
      <c r="F12090" s="1926">
        <f t="shared" si="191"/>
        <v>13415736.9</v>
      </c>
    </row>
    <row r="12091" spans="6:6">
      <c r="F12091" s="1926">
        <f t="shared" si="191"/>
        <v>13415736.9</v>
      </c>
    </row>
    <row r="12092" spans="6:6">
      <c r="F12092" s="1926">
        <f t="shared" si="191"/>
        <v>13415736.9</v>
      </c>
    </row>
    <row r="12093" spans="6:6">
      <c r="F12093" s="1926">
        <f t="shared" si="191"/>
        <v>13415736.9</v>
      </c>
    </row>
    <row r="12094" spans="6:6">
      <c r="F12094" s="1926">
        <f t="shared" si="191"/>
        <v>13415736.9</v>
      </c>
    </row>
    <row r="12095" spans="6:6">
      <c r="F12095" s="1926">
        <f t="shared" si="191"/>
        <v>13415736.9</v>
      </c>
    </row>
    <row r="12096" spans="6:6">
      <c r="F12096" s="1926">
        <f t="shared" si="191"/>
        <v>13415736.9</v>
      </c>
    </row>
    <row r="12097" spans="6:6">
      <c r="F12097" s="1926">
        <f t="shared" si="191"/>
        <v>13415736.9</v>
      </c>
    </row>
    <row r="12098" spans="6:6">
      <c r="F12098" s="1926">
        <f t="shared" si="191"/>
        <v>13415736.9</v>
      </c>
    </row>
    <row r="12099" spans="6:6">
      <c r="F12099" s="1926">
        <f t="shared" si="191"/>
        <v>13415736.9</v>
      </c>
    </row>
    <row r="12100" spans="6:6">
      <c r="F12100" s="1926">
        <f t="shared" si="191"/>
        <v>13415736.9</v>
      </c>
    </row>
    <row r="12101" spans="6:6">
      <c r="F12101" s="1926">
        <f t="shared" si="191"/>
        <v>13415736.9</v>
      </c>
    </row>
    <row r="12102" spans="6:6">
      <c r="F12102" s="1926">
        <f t="shared" si="191"/>
        <v>13415736.9</v>
      </c>
    </row>
    <row r="12103" spans="6:6">
      <c r="F12103" s="1926">
        <f t="shared" ref="F12103:F12166" si="192">F12102-E12103+D12103</f>
        <v>13415736.9</v>
      </c>
    </row>
    <row r="12104" spans="6:6">
      <c r="F12104" s="1926">
        <f t="shared" si="192"/>
        <v>13415736.9</v>
      </c>
    </row>
    <row r="12105" spans="6:6">
      <c r="F12105" s="1926">
        <f t="shared" si="192"/>
        <v>13415736.9</v>
      </c>
    </row>
    <row r="12106" spans="6:6">
      <c r="F12106" s="1926">
        <f t="shared" si="192"/>
        <v>13415736.9</v>
      </c>
    </row>
    <row r="12107" spans="6:6">
      <c r="F12107" s="1926">
        <f t="shared" si="192"/>
        <v>13415736.9</v>
      </c>
    </row>
    <row r="12108" spans="6:6">
      <c r="F12108" s="1926">
        <f t="shared" si="192"/>
        <v>13415736.9</v>
      </c>
    </row>
    <row r="12109" spans="6:6">
      <c r="F12109" s="1926">
        <f t="shared" si="192"/>
        <v>13415736.9</v>
      </c>
    </row>
    <row r="12110" spans="6:6">
      <c r="F12110" s="1926">
        <f t="shared" si="192"/>
        <v>13415736.9</v>
      </c>
    </row>
    <row r="12111" spans="6:6">
      <c r="F12111" s="1926">
        <f t="shared" si="192"/>
        <v>13415736.9</v>
      </c>
    </row>
    <row r="12112" spans="6:6">
      <c r="F12112" s="1926">
        <f t="shared" si="192"/>
        <v>13415736.9</v>
      </c>
    </row>
    <row r="12113" spans="6:6">
      <c r="F12113" s="1926">
        <f t="shared" si="192"/>
        <v>13415736.9</v>
      </c>
    </row>
    <row r="12114" spans="6:6">
      <c r="F12114" s="1926">
        <f t="shared" si="192"/>
        <v>13415736.9</v>
      </c>
    </row>
    <row r="12115" spans="6:6">
      <c r="F12115" s="1926">
        <f t="shared" si="192"/>
        <v>13415736.9</v>
      </c>
    </row>
    <row r="12116" spans="6:6">
      <c r="F12116" s="1926">
        <f t="shared" si="192"/>
        <v>13415736.9</v>
      </c>
    </row>
    <row r="12117" spans="6:6">
      <c r="F12117" s="1926">
        <f t="shared" si="192"/>
        <v>13415736.9</v>
      </c>
    </row>
    <row r="12118" spans="6:6">
      <c r="F12118" s="1926">
        <f t="shared" si="192"/>
        <v>13415736.9</v>
      </c>
    </row>
    <row r="12119" spans="6:6">
      <c r="F12119" s="1926">
        <f t="shared" si="192"/>
        <v>13415736.9</v>
      </c>
    </row>
    <row r="12120" spans="6:6">
      <c r="F12120" s="1926">
        <f t="shared" si="192"/>
        <v>13415736.9</v>
      </c>
    </row>
    <row r="12121" spans="6:6">
      <c r="F12121" s="1926">
        <f t="shared" si="192"/>
        <v>13415736.9</v>
      </c>
    </row>
    <row r="12122" spans="6:6">
      <c r="F12122" s="1926">
        <f t="shared" si="192"/>
        <v>13415736.9</v>
      </c>
    </row>
    <row r="12123" spans="6:6">
      <c r="F12123" s="1926">
        <f t="shared" si="192"/>
        <v>13415736.9</v>
      </c>
    </row>
    <row r="12124" spans="6:6">
      <c r="F12124" s="1926">
        <f t="shared" si="192"/>
        <v>13415736.9</v>
      </c>
    </row>
    <row r="12125" spans="6:6">
      <c r="F12125" s="1926">
        <f t="shared" si="192"/>
        <v>13415736.9</v>
      </c>
    </row>
    <row r="12126" spans="6:6">
      <c r="F12126" s="1926">
        <f t="shared" si="192"/>
        <v>13415736.9</v>
      </c>
    </row>
    <row r="12127" spans="6:6">
      <c r="F12127" s="1926">
        <f t="shared" si="192"/>
        <v>13415736.9</v>
      </c>
    </row>
    <row r="12128" spans="6:6">
      <c r="F12128" s="1926">
        <f t="shared" si="192"/>
        <v>13415736.9</v>
      </c>
    </row>
    <row r="12129" spans="6:6">
      <c r="F12129" s="1926">
        <f t="shared" si="192"/>
        <v>13415736.9</v>
      </c>
    </row>
    <row r="12130" spans="6:6">
      <c r="F12130" s="1926">
        <f t="shared" si="192"/>
        <v>13415736.9</v>
      </c>
    </row>
    <row r="12131" spans="6:6">
      <c r="F12131" s="1926">
        <f t="shared" si="192"/>
        <v>13415736.9</v>
      </c>
    </row>
    <row r="12132" spans="6:6">
      <c r="F12132" s="1926">
        <f t="shared" si="192"/>
        <v>13415736.9</v>
      </c>
    </row>
    <row r="12133" spans="6:6">
      <c r="F12133" s="1926">
        <f t="shared" si="192"/>
        <v>13415736.9</v>
      </c>
    </row>
    <row r="12134" spans="6:6">
      <c r="F12134" s="1926">
        <f t="shared" si="192"/>
        <v>13415736.9</v>
      </c>
    </row>
    <row r="12135" spans="6:6">
      <c r="F12135" s="1926">
        <f t="shared" si="192"/>
        <v>13415736.9</v>
      </c>
    </row>
    <row r="12136" spans="6:6">
      <c r="F12136" s="1926">
        <f t="shared" si="192"/>
        <v>13415736.9</v>
      </c>
    </row>
    <row r="12137" spans="6:6">
      <c r="F12137" s="1926">
        <f t="shared" si="192"/>
        <v>13415736.9</v>
      </c>
    </row>
    <row r="12138" spans="6:6">
      <c r="F12138" s="1926">
        <f t="shared" si="192"/>
        <v>13415736.9</v>
      </c>
    </row>
    <row r="12139" spans="6:6">
      <c r="F12139" s="1926">
        <f t="shared" si="192"/>
        <v>13415736.9</v>
      </c>
    </row>
    <row r="12140" spans="6:6">
      <c r="F12140" s="1926">
        <f t="shared" si="192"/>
        <v>13415736.9</v>
      </c>
    </row>
    <row r="12141" spans="6:6">
      <c r="F12141" s="1926">
        <f t="shared" si="192"/>
        <v>13415736.9</v>
      </c>
    </row>
    <row r="12142" spans="6:6">
      <c r="F12142" s="1926">
        <f t="shared" si="192"/>
        <v>13415736.9</v>
      </c>
    </row>
    <row r="12143" spans="6:6">
      <c r="F12143" s="1926">
        <f t="shared" si="192"/>
        <v>13415736.9</v>
      </c>
    </row>
    <row r="12144" spans="6:6">
      <c r="F12144" s="1926">
        <f t="shared" si="192"/>
        <v>13415736.9</v>
      </c>
    </row>
    <row r="12145" spans="6:6">
      <c r="F12145" s="1926">
        <f t="shared" si="192"/>
        <v>13415736.9</v>
      </c>
    </row>
    <row r="12146" spans="6:6">
      <c r="F12146" s="1926">
        <f t="shared" si="192"/>
        <v>13415736.9</v>
      </c>
    </row>
    <row r="12147" spans="6:6">
      <c r="F12147" s="1926">
        <f t="shared" si="192"/>
        <v>13415736.9</v>
      </c>
    </row>
    <row r="12148" spans="6:6">
      <c r="F12148" s="1926">
        <f t="shared" si="192"/>
        <v>13415736.9</v>
      </c>
    </row>
    <row r="12149" spans="6:6">
      <c r="F12149" s="1926">
        <f t="shared" si="192"/>
        <v>13415736.9</v>
      </c>
    </row>
    <row r="12150" spans="6:6">
      <c r="F12150" s="1926">
        <f t="shared" si="192"/>
        <v>13415736.9</v>
      </c>
    </row>
    <row r="12151" spans="6:6">
      <c r="F12151" s="1926">
        <f t="shared" si="192"/>
        <v>13415736.9</v>
      </c>
    </row>
    <row r="12152" spans="6:6">
      <c r="F12152" s="1926">
        <f t="shared" si="192"/>
        <v>13415736.9</v>
      </c>
    </row>
    <row r="12153" spans="6:6">
      <c r="F12153" s="1926">
        <f t="shared" si="192"/>
        <v>13415736.9</v>
      </c>
    </row>
    <row r="12154" spans="6:6">
      <c r="F12154" s="1926">
        <f t="shared" si="192"/>
        <v>13415736.9</v>
      </c>
    </row>
    <row r="12155" spans="6:6">
      <c r="F12155" s="1926">
        <f t="shared" si="192"/>
        <v>13415736.9</v>
      </c>
    </row>
    <row r="12156" spans="6:6">
      <c r="F12156" s="1926">
        <f t="shared" si="192"/>
        <v>13415736.9</v>
      </c>
    </row>
    <row r="12157" spans="6:6">
      <c r="F12157" s="1926">
        <f t="shared" si="192"/>
        <v>13415736.9</v>
      </c>
    </row>
    <row r="12158" spans="6:6">
      <c r="F12158" s="1926">
        <f t="shared" si="192"/>
        <v>13415736.9</v>
      </c>
    </row>
    <row r="12159" spans="6:6">
      <c r="F12159" s="1926">
        <f t="shared" si="192"/>
        <v>13415736.9</v>
      </c>
    </row>
    <row r="12160" spans="6:6">
      <c r="F12160" s="1926">
        <f t="shared" si="192"/>
        <v>13415736.9</v>
      </c>
    </row>
    <row r="12161" spans="6:6">
      <c r="F12161" s="1926">
        <f t="shared" si="192"/>
        <v>13415736.9</v>
      </c>
    </row>
    <row r="12162" spans="6:6">
      <c r="F12162" s="1926">
        <f t="shared" si="192"/>
        <v>13415736.9</v>
      </c>
    </row>
    <row r="12163" spans="6:6">
      <c r="F12163" s="1926">
        <f t="shared" si="192"/>
        <v>13415736.9</v>
      </c>
    </row>
    <row r="12164" spans="6:6">
      <c r="F12164" s="1926">
        <f t="shared" si="192"/>
        <v>13415736.9</v>
      </c>
    </row>
    <row r="12165" spans="6:6">
      <c r="F12165" s="1926">
        <f t="shared" si="192"/>
        <v>13415736.9</v>
      </c>
    </row>
    <row r="12166" spans="6:6">
      <c r="F12166" s="1926">
        <f t="shared" si="192"/>
        <v>13415736.9</v>
      </c>
    </row>
    <row r="12167" spans="6:6">
      <c r="F12167" s="1926">
        <f t="shared" ref="F12167:F12230" si="193">F12166-E12167+D12167</f>
        <v>13415736.9</v>
      </c>
    </row>
    <row r="12168" spans="6:6">
      <c r="F12168" s="1926">
        <f t="shared" si="193"/>
        <v>13415736.9</v>
      </c>
    </row>
    <row r="12169" spans="6:6">
      <c r="F12169" s="1926">
        <f t="shared" si="193"/>
        <v>13415736.9</v>
      </c>
    </row>
    <row r="12170" spans="6:6">
      <c r="F12170" s="1926">
        <f t="shared" si="193"/>
        <v>13415736.9</v>
      </c>
    </row>
    <row r="12171" spans="6:6">
      <c r="F12171" s="1926">
        <f t="shared" si="193"/>
        <v>13415736.9</v>
      </c>
    </row>
    <row r="12172" spans="6:6">
      <c r="F12172" s="1926">
        <f t="shared" si="193"/>
        <v>13415736.9</v>
      </c>
    </row>
    <row r="12173" spans="6:6">
      <c r="F12173" s="1926">
        <f t="shared" si="193"/>
        <v>13415736.9</v>
      </c>
    </row>
    <row r="12174" spans="6:6">
      <c r="F12174" s="1926">
        <f t="shared" si="193"/>
        <v>13415736.9</v>
      </c>
    </row>
    <row r="12175" spans="6:6">
      <c r="F12175" s="1926">
        <f t="shared" si="193"/>
        <v>13415736.9</v>
      </c>
    </row>
    <row r="12176" spans="6:6">
      <c r="F12176" s="1926">
        <f t="shared" si="193"/>
        <v>13415736.9</v>
      </c>
    </row>
    <row r="12177" spans="6:6">
      <c r="F12177" s="1926">
        <f t="shared" si="193"/>
        <v>13415736.9</v>
      </c>
    </row>
    <row r="12178" spans="6:6">
      <c r="F12178" s="1926">
        <f t="shared" si="193"/>
        <v>13415736.9</v>
      </c>
    </row>
    <row r="12179" spans="6:6">
      <c r="F12179" s="1926">
        <f t="shared" si="193"/>
        <v>13415736.9</v>
      </c>
    </row>
    <row r="12180" spans="6:6">
      <c r="F12180" s="1926">
        <f t="shared" si="193"/>
        <v>13415736.9</v>
      </c>
    </row>
    <row r="12181" spans="6:6">
      <c r="F12181" s="1926">
        <f t="shared" si="193"/>
        <v>13415736.9</v>
      </c>
    </row>
    <row r="12182" spans="6:6">
      <c r="F12182" s="1926">
        <f t="shared" si="193"/>
        <v>13415736.9</v>
      </c>
    </row>
    <row r="12183" spans="6:6">
      <c r="F12183" s="1926">
        <f t="shared" si="193"/>
        <v>13415736.9</v>
      </c>
    </row>
    <row r="12184" spans="6:6">
      <c r="F12184" s="1926">
        <f t="shared" si="193"/>
        <v>13415736.9</v>
      </c>
    </row>
    <row r="12185" spans="6:6">
      <c r="F12185" s="1926">
        <f t="shared" si="193"/>
        <v>13415736.9</v>
      </c>
    </row>
    <row r="12186" spans="6:6">
      <c r="F12186" s="1926">
        <f t="shared" si="193"/>
        <v>13415736.9</v>
      </c>
    </row>
    <row r="12187" spans="6:6">
      <c r="F12187" s="1926">
        <f t="shared" si="193"/>
        <v>13415736.9</v>
      </c>
    </row>
    <row r="12188" spans="6:6">
      <c r="F12188" s="1926">
        <f t="shared" si="193"/>
        <v>13415736.9</v>
      </c>
    </row>
    <row r="12189" spans="6:6">
      <c r="F12189" s="1926">
        <f t="shared" si="193"/>
        <v>13415736.9</v>
      </c>
    </row>
    <row r="12190" spans="6:6">
      <c r="F12190" s="1926">
        <f t="shared" si="193"/>
        <v>13415736.9</v>
      </c>
    </row>
    <row r="12191" spans="6:6">
      <c r="F12191" s="1926">
        <f t="shared" si="193"/>
        <v>13415736.9</v>
      </c>
    </row>
    <row r="12192" spans="6:6">
      <c r="F12192" s="1926">
        <f t="shared" si="193"/>
        <v>13415736.9</v>
      </c>
    </row>
    <row r="12193" spans="6:6">
      <c r="F12193" s="1926">
        <f t="shared" si="193"/>
        <v>13415736.9</v>
      </c>
    </row>
    <row r="12194" spans="6:6">
      <c r="F12194" s="1926">
        <f t="shared" si="193"/>
        <v>13415736.9</v>
      </c>
    </row>
    <row r="12195" spans="6:6">
      <c r="F12195" s="1926">
        <f t="shared" si="193"/>
        <v>13415736.9</v>
      </c>
    </row>
    <row r="12196" spans="6:6">
      <c r="F12196" s="1926">
        <f t="shared" si="193"/>
        <v>13415736.9</v>
      </c>
    </row>
    <row r="12197" spans="6:6">
      <c r="F12197" s="1926">
        <f t="shared" si="193"/>
        <v>13415736.9</v>
      </c>
    </row>
    <row r="12198" spans="6:6">
      <c r="F12198" s="1926">
        <f t="shared" si="193"/>
        <v>13415736.9</v>
      </c>
    </row>
    <row r="12199" spans="6:6">
      <c r="F12199" s="1926">
        <f t="shared" si="193"/>
        <v>13415736.9</v>
      </c>
    </row>
    <row r="12200" spans="6:6">
      <c r="F12200" s="1926">
        <f t="shared" si="193"/>
        <v>13415736.9</v>
      </c>
    </row>
    <row r="12201" spans="6:6">
      <c r="F12201" s="1926">
        <f t="shared" si="193"/>
        <v>13415736.9</v>
      </c>
    </row>
    <row r="12202" spans="6:6">
      <c r="F12202" s="1926">
        <f t="shared" si="193"/>
        <v>13415736.9</v>
      </c>
    </row>
    <row r="12203" spans="6:6">
      <c r="F12203" s="1926">
        <f t="shared" si="193"/>
        <v>13415736.9</v>
      </c>
    </row>
    <row r="12204" spans="6:6">
      <c r="F12204" s="1926">
        <f t="shared" si="193"/>
        <v>13415736.9</v>
      </c>
    </row>
    <row r="12205" spans="6:6">
      <c r="F12205" s="1926">
        <f t="shared" si="193"/>
        <v>13415736.9</v>
      </c>
    </row>
    <row r="12206" spans="6:6">
      <c r="F12206" s="1926">
        <f t="shared" si="193"/>
        <v>13415736.9</v>
      </c>
    </row>
    <row r="12207" spans="6:6">
      <c r="F12207" s="1926">
        <f t="shared" si="193"/>
        <v>13415736.9</v>
      </c>
    </row>
    <row r="12208" spans="6:6">
      <c r="F12208" s="1926">
        <f t="shared" si="193"/>
        <v>13415736.9</v>
      </c>
    </row>
    <row r="12209" spans="6:6">
      <c r="F12209" s="1926">
        <f t="shared" si="193"/>
        <v>13415736.9</v>
      </c>
    </row>
    <row r="12210" spans="6:6">
      <c r="F12210" s="1926">
        <f t="shared" si="193"/>
        <v>13415736.9</v>
      </c>
    </row>
    <row r="12211" spans="6:6">
      <c r="F12211" s="1926">
        <f t="shared" si="193"/>
        <v>13415736.9</v>
      </c>
    </row>
    <row r="12212" spans="6:6">
      <c r="F12212" s="1926">
        <f t="shared" si="193"/>
        <v>13415736.9</v>
      </c>
    </row>
    <row r="12213" spans="6:6">
      <c r="F12213" s="1926">
        <f t="shared" si="193"/>
        <v>13415736.9</v>
      </c>
    </row>
    <row r="12214" spans="6:6">
      <c r="F12214" s="1926">
        <f t="shared" si="193"/>
        <v>13415736.9</v>
      </c>
    </row>
    <row r="12215" spans="6:6">
      <c r="F12215" s="1926">
        <f t="shared" si="193"/>
        <v>13415736.9</v>
      </c>
    </row>
    <row r="12216" spans="6:6">
      <c r="F12216" s="1926">
        <f t="shared" si="193"/>
        <v>13415736.9</v>
      </c>
    </row>
    <row r="12217" spans="6:6">
      <c r="F12217" s="1926">
        <f t="shared" si="193"/>
        <v>13415736.9</v>
      </c>
    </row>
    <row r="12218" spans="6:6">
      <c r="F12218" s="1926">
        <f t="shared" si="193"/>
        <v>13415736.9</v>
      </c>
    </row>
    <row r="12219" spans="6:6">
      <c r="F12219" s="1926">
        <f t="shared" si="193"/>
        <v>13415736.9</v>
      </c>
    </row>
    <row r="12220" spans="6:6">
      <c r="F12220" s="1926">
        <f t="shared" si="193"/>
        <v>13415736.9</v>
      </c>
    </row>
    <row r="12221" spans="6:6">
      <c r="F12221" s="1926">
        <f t="shared" si="193"/>
        <v>13415736.9</v>
      </c>
    </row>
    <row r="12222" spans="6:6">
      <c r="F12222" s="1926">
        <f t="shared" si="193"/>
        <v>13415736.9</v>
      </c>
    </row>
    <row r="12223" spans="6:6">
      <c r="F12223" s="1926">
        <f t="shared" si="193"/>
        <v>13415736.9</v>
      </c>
    </row>
    <row r="12224" spans="6:6">
      <c r="F12224" s="1926">
        <f t="shared" si="193"/>
        <v>13415736.9</v>
      </c>
    </row>
    <row r="12225" spans="6:6">
      <c r="F12225" s="1926">
        <f t="shared" si="193"/>
        <v>13415736.9</v>
      </c>
    </row>
    <row r="12226" spans="6:6">
      <c r="F12226" s="1926">
        <f t="shared" si="193"/>
        <v>13415736.9</v>
      </c>
    </row>
    <row r="12227" spans="6:6">
      <c r="F12227" s="1926">
        <f t="shared" si="193"/>
        <v>13415736.9</v>
      </c>
    </row>
    <row r="12228" spans="6:6">
      <c r="F12228" s="1926">
        <f t="shared" si="193"/>
        <v>13415736.9</v>
      </c>
    </row>
    <row r="12229" spans="6:6">
      <c r="F12229" s="1926">
        <f t="shared" si="193"/>
        <v>13415736.9</v>
      </c>
    </row>
    <row r="12230" spans="6:6">
      <c r="F12230" s="1926">
        <f t="shared" si="193"/>
        <v>13415736.9</v>
      </c>
    </row>
    <row r="12231" spans="6:6">
      <c r="F12231" s="1926">
        <f t="shared" ref="F12231:F12294" si="194">F12230-E12231+D12231</f>
        <v>13415736.9</v>
      </c>
    </row>
    <row r="12232" spans="6:6">
      <c r="F12232" s="1926">
        <f t="shared" si="194"/>
        <v>13415736.9</v>
      </c>
    </row>
    <row r="12233" spans="6:6">
      <c r="F12233" s="1926">
        <f t="shared" si="194"/>
        <v>13415736.9</v>
      </c>
    </row>
    <row r="12234" spans="6:6">
      <c r="F12234" s="1926">
        <f t="shared" si="194"/>
        <v>13415736.9</v>
      </c>
    </row>
    <row r="12235" spans="6:6">
      <c r="F12235" s="1926">
        <f t="shared" si="194"/>
        <v>13415736.9</v>
      </c>
    </row>
    <row r="12236" spans="6:6">
      <c r="F12236" s="1926">
        <f t="shared" si="194"/>
        <v>13415736.9</v>
      </c>
    </row>
    <row r="12237" spans="6:6">
      <c r="F12237" s="1926">
        <f t="shared" si="194"/>
        <v>13415736.9</v>
      </c>
    </row>
    <row r="12238" spans="6:6">
      <c r="F12238" s="1926">
        <f t="shared" si="194"/>
        <v>13415736.9</v>
      </c>
    </row>
    <row r="12239" spans="6:6">
      <c r="F12239" s="1926">
        <f t="shared" si="194"/>
        <v>13415736.9</v>
      </c>
    </row>
    <row r="12240" spans="6:6">
      <c r="F12240" s="1926">
        <f t="shared" si="194"/>
        <v>13415736.9</v>
      </c>
    </row>
    <row r="12241" spans="6:6">
      <c r="F12241" s="1926">
        <f t="shared" si="194"/>
        <v>13415736.9</v>
      </c>
    </row>
    <row r="12242" spans="6:6">
      <c r="F12242" s="1926">
        <f t="shared" si="194"/>
        <v>13415736.9</v>
      </c>
    </row>
    <row r="12243" spans="6:6">
      <c r="F12243" s="1926">
        <f t="shared" si="194"/>
        <v>13415736.9</v>
      </c>
    </row>
    <row r="12244" spans="6:6">
      <c r="F12244" s="1926">
        <f t="shared" si="194"/>
        <v>13415736.9</v>
      </c>
    </row>
    <row r="12245" spans="6:6">
      <c r="F12245" s="1926">
        <f t="shared" si="194"/>
        <v>13415736.9</v>
      </c>
    </row>
    <row r="12246" spans="6:6">
      <c r="F12246" s="1926">
        <f t="shared" si="194"/>
        <v>13415736.9</v>
      </c>
    </row>
    <row r="12247" spans="6:6">
      <c r="F12247" s="1926">
        <f t="shared" si="194"/>
        <v>13415736.9</v>
      </c>
    </row>
    <row r="12248" spans="6:6">
      <c r="F12248" s="1926">
        <f t="shared" si="194"/>
        <v>13415736.9</v>
      </c>
    </row>
    <row r="12249" spans="6:6">
      <c r="F12249" s="1926">
        <f t="shared" si="194"/>
        <v>13415736.9</v>
      </c>
    </row>
    <row r="12250" spans="6:6">
      <c r="F12250" s="1926">
        <f t="shared" si="194"/>
        <v>13415736.9</v>
      </c>
    </row>
    <row r="12251" spans="6:6">
      <c r="F12251" s="1926">
        <f t="shared" si="194"/>
        <v>13415736.9</v>
      </c>
    </row>
    <row r="12252" spans="6:6">
      <c r="F12252" s="1926">
        <f t="shared" si="194"/>
        <v>13415736.9</v>
      </c>
    </row>
    <row r="12253" spans="6:6">
      <c r="F12253" s="1926">
        <f t="shared" si="194"/>
        <v>13415736.9</v>
      </c>
    </row>
    <row r="12254" spans="6:6">
      <c r="F12254" s="1926">
        <f t="shared" si="194"/>
        <v>13415736.9</v>
      </c>
    </row>
    <row r="12255" spans="6:6">
      <c r="F12255" s="1926">
        <f t="shared" si="194"/>
        <v>13415736.9</v>
      </c>
    </row>
    <row r="12256" spans="6:6">
      <c r="F12256" s="1926">
        <f t="shared" si="194"/>
        <v>13415736.9</v>
      </c>
    </row>
    <row r="12257" spans="6:6">
      <c r="F12257" s="1926">
        <f t="shared" si="194"/>
        <v>13415736.9</v>
      </c>
    </row>
    <row r="12258" spans="6:6">
      <c r="F12258" s="1926">
        <f t="shared" si="194"/>
        <v>13415736.9</v>
      </c>
    </row>
    <row r="12259" spans="6:6">
      <c r="F12259" s="1926">
        <f t="shared" si="194"/>
        <v>13415736.9</v>
      </c>
    </row>
    <row r="12260" spans="6:6">
      <c r="F12260" s="1926">
        <f t="shared" si="194"/>
        <v>13415736.9</v>
      </c>
    </row>
    <row r="12261" spans="6:6">
      <c r="F12261" s="1926">
        <f t="shared" si="194"/>
        <v>13415736.9</v>
      </c>
    </row>
    <row r="12262" spans="6:6">
      <c r="F12262" s="1926">
        <f t="shared" si="194"/>
        <v>13415736.9</v>
      </c>
    </row>
    <row r="12263" spans="6:6">
      <c r="F12263" s="1926">
        <f t="shared" si="194"/>
        <v>13415736.9</v>
      </c>
    </row>
    <row r="12264" spans="6:6">
      <c r="F12264" s="1926">
        <f t="shared" si="194"/>
        <v>13415736.9</v>
      </c>
    </row>
    <row r="12265" spans="6:6">
      <c r="F12265" s="1926">
        <f t="shared" si="194"/>
        <v>13415736.9</v>
      </c>
    </row>
    <row r="12266" spans="6:6">
      <c r="F12266" s="1926">
        <f t="shared" si="194"/>
        <v>13415736.9</v>
      </c>
    </row>
    <row r="12267" spans="6:6">
      <c r="F12267" s="1926">
        <f t="shared" si="194"/>
        <v>13415736.9</v>
      </c>
    </row>
    <row r="12268" spans="6:6">
      <c r="F12268" s="1926">
        <f t="shared" si="194"/>
        <v>13415736.9</v>
      </c>
    </row>
    <row r="12269" spans="6:6">
      <c r="F12269" s="1926">
        <f t="shared" si="194"/>
        <v>13415736.9</v>
      </c>
    </row>
    <row r="12270" spans="6:6">
      <c r="F12270" s="1926">
        <f t="shared" si="194"/>
        <v>13415736.9</v>
      </c>
    </row>
    <row r="12271" spans="6:6">
      <c r="F12271" s="1926">
        <f t="shared" si="194"/>
        <v>13415736.9</v>
      </c>
    </row>
    <row r="12272" spans="6:6">
      <c r="F12272" s="1926">
        <f t="shared" si="194"/>
        <v>13415736.9</v>
      </c>
    </row>
    <row r="12273" spans="6:6">
      <c r="F12273" s="1926">
        <f t="shared" si="194"/>
        <v>13415736.9</v>
      </c>
    </row>
    <row r="12274" spans="6:6">
      <c r="F12274" s="1926">
        <f t="shared" si="194"/>
        <v>13415736.9</v>
      </c>
    </row>
    <row r="12275" spans="6:6">
      <c r="F12275" s="1926">
        <f t="shared" si="194"/>
        <v>13415736.9</v>
      </c>
    </row>
    <row r="12276" spans="6:6">
      <c r="F12276" s="1926">
        <f t="shared" si="194"/>
        <v>13415736.9</v>
      </c>
    </row>
    <row r="12277" spans="6:6">
      <c r="F12277" s="1926">
        <f t="shared" si="194"/>
        <v>13415736.9</v>
      </c>
    </row>
    <row r="12278" spans="6:6">
      <c r="F12278" s="1926">
        <f t="shared" si="194"/>
        <v>13415736.9</v>
      </c>
    </row>
    <row r="12279" spans="6:6">
      <c r="F12279" s="1926">
        <f t="shared" si="194"/>
        <v>13415736.9</v>
      </c>
    </row>
    <row r="12280" spans="6:6">
      <c r="F12280" s="1926">
        <f t="shared" si="194"/>
        <v>13415736.9</v>
      </c>
    </row>
    <row r="12281" spans="6:6">
      <c r="F12281" s="1926">
        <f t="shared" si="194"/>
        <v>13415736.9</v>
      </c>
    </row>
    <row r="12282" spans="6:6">
      <c r="F12282" s="1926">
        <f t="shared" si="194"/>
        <v>13415736.9</v>
      </c>
    </row>
    <row r="12283" spans="6:6">
      <c r="F12283" s="1926">
        <f t="shared" si="194"/>
        <v>13415736.9</v>
      </c>
    </row>
    <row r="12284" spans="6:6">
      <c r="F12284" s="1926">
        <f t="shared" si="194"/>
        <v>13415736.9</v>
      </c>
    </row>
    <row r="12285" spans="6:6">
      <c r="F12285" s="1926">
        <f t="shared" si="194"/>
        <v>13415736.9</v>
      </c>
    </row>
    <row r="12286" spans="6:6">
      <c r="F12286" s="1926">
        <f t="shared" si="194"/>
        <v>13415736.9</v>
      </c>
    </row>
    <row r="12287" spans="6:6">
      <c r="F12287" s="1926">
        <f t="shared" si="194"/>
        <v>13415736.9</v>
      </c>
    </row>
    <row r="12288" spans="6:6">
      <c r="F12288" s="1926">
        <f t="shared" si="194"/>
        <v>13415736.9</v>
      </c>
    </row>
    <row r="12289" spans="6:6">
      <c r="F12289" s="1926">
        <f t="shared" si="194"/>
        <v>13415736.9</v>
      </c>
    </row>
    <row r="12290" spans="6:6">
      <c r="F12290" s="1926">
        <f t="shared" si="194"/>
        <v>13415736.9</v>
      </c>
    </row>
    <row r="12291" spans="6:6">
      <c r="F12291" s="1926">
        <f t="shared" si="194"/>
        <v>13415736.9</v>
      </c>
    </row>
    <row r="12292" spans="6:6">
      <c r="F12292" s="1926">
        <f t="shared" si="194"/>
        <v>13415736.9</v>
      </c>
    </row>
    <row r="12293" spans="6:6">
      <c r="F12293" s="1926">
        <f t="shared" si="194"/>
        <v>13415736.9</v>
      </c>
    </row>
    <row r="12294" spans="6:6">
      <c r="F12294" s="1926">
        <f t="shared" si="194"/>
        <v>13415736.9</v>
      </c>
    </row>
    <row r="12295" spans="6:6">
      <c r="F12295" s="1926">
        <f t="shared" ref="F12295:F12358" si="195">F12294-E12295+D12295</f>
        <v>13415736.9</v>
      </c>
    </row>
    <row r="12296" spans="6:6">
      <c r="F12296" s="1926">
        <f t="shared" si="195"/>
        <v>13415736.9</v>
      </c>
    </row>
    <row r="12297" spans="6:6">
      <c r="F12297" s="1926">
        <f t="shared" si="195"/>
        <v>13415736.9</v>
      </c>
    </row>
    <row r="12298" spans="6:6">
      <c r="F12298" s="1926">
        <f t="shared" si="195"/>
        <v>13415736.9</v>
      </c>
    </row>
    <row r="12299" spans="6:6">
      <c r="F12299" s="1926">
        <f t="shared" si="195"/>
        <v>13415736.9</v>
      </c>
    </row>
    <row r="12300" spans="6:6">
      <c r="F12300" s="1926">
        <f t="shared" si="195"/>
        <v>13415736.9</v>
      </c>
    </row>
    <row r="12301" spans="6:6">
      <c r="F12301" s="1926">
        <f t="shared" si="195"/>
        <v>13415736.9</v>
      </c>
    </row>
    <row r="12302" spans="6:6">
      <c r="F12302" s="1926">
        <f t="shared" si="195"/>
        <v>13415736.9</v>
      </c>
    </row>
    <row r="12303" spans="6:6">
      <c r="F12303" s="1926">
        <f t="shared" si="195"/>
        <v>13415736.9</v>
      </c>
    </row>
    <row r="12304" spans="6:6">
      <c r="F12304" s="1926">
        <f t="shared" si="195"/>
        <v>13415736.9</v>
      </c>
    </row>
    <row r="12305" spans="6:6">
      <c r="F12305" s="1926">
        <f t="shared" si="195"/>
        <v>13415736.9</v>
      </c>
    </row>
    <row r="12306" spans="6:6">
      <c r="F12306" s="1926">
        <f t="shared" si="195"/>
        <v>13415736.9</v>
      </c>
    </row>
    <row r="12307" spans="6:6">
      <c r="F12307" s="1926">
        <f t="shared" si="195"/>
        <v>13415736.9</v>
      </c>
    </row>
    <row r="12308" spans="6:6">
      <c r="F12308" s="1926">
        <f t="shared" si="195"/>
        <v>13415736.9</v>
      </c>
    </row>
    <row r="12309" spans="6:6">
      <c r="F12309" s="1926">
        <f t="shared" si="195"/>
        <v>13415736.9</v>
      </c>
    </row>
    <row r="12310" spans="6:6">
      <c r="F12310" s="1926">
        <f t="shared" si="195"/>
        <v>13415736.9</v>
      </c>
    </row>
    <row r="12311" spans="6:6">
      <c r="F12311" s="1926">
        <f t="shared" si="195"/>
        <v>13415736.9</v>
      </c>
    </row>
    <row r="12312" spans="6:6">
      <c r="F12312" s="1926">
        <f t="shared" si="195"/>
        <v>13415736.9</v>
      </c>
    </row>
    <row r="12313" spans="6:6">
      <c r="F12313" s="1926">
        <f t="shared" si="195"/>
        <v>13415736.9</v>
      </c>
    </row>
    <row r="12314" spans="6:6">
      <c r="F12314" s="1926">
        <f t="shared" si="195"/>
        <v>13415736.9</v>
      </c>
    </row>
    <row r="12315" spans="6:6">
      <c r="F12315" s="1926">
        <f t="shared" si="195"/>
        <v>13415736.9</v>
      </c>
    </row>
    <row r="12316" spans="6:6">
      <c r="F12316" s="1926">
        <f t="shared" si="195"/>
        <v>13415736.9</v>
      </c>
    </row>
    <row r="12317" spans="6:6">
      <c r="F12317" s="1926">
        <f t="shared" si="195"/>
        <v>13415736.9</v>
      </c>
    </row>
    <row r="12318" spans="6:6">
      <c r="F12318" s="1926">
        <f t="shared" si="195"/>
        <v>13415736.9</v>
      </c>
    </row>
    <row r="12319" spans="6:6">
      <c r="F12319" s="1926">
        <f t="shared" si="195"/>
        <v>13415736.9</v>
      </c>
    </row>
    <row r="12320" spans="6:6">
      <c r="F12320" s="1926">
        <f t="shared" si="195"/>
        <v>13415736.9</v>
      </c>
    </row>
    <row r="12321" spans="6:6">
      <c r="F12321" s="1926">
        <f t="shared" si="195"/>
        <v>13415736.9</v>
      </c>
    </row>
    <row r="12322" spans="6:6">
      <c r="F12322" s="1926">
        <f t="shared" si="195"/>
        <v>13415736.9</v>
      </c>
    </row>
    <row r="12323" spans="6:6">
      <c r="F12323" s="1926">
        <f t="shared" si="195"/>
        <v>13415736.9</v>
      </c>
    </row>
    <row r="12324" spans="6:6">
      <c r="F12324" s="1926">
        <f t="shared" si="195"/>
        <v>13415736.9</v>
      </c>
    </row>
    <row r="12325" spans="6:6">
      <c r="F12325" s="1926">
        <f t="shared" si="195"/>
        <v>13415736.9</v>
      </c>
    </row>
    <row r="12326" spans="6:6">
      <c r="F12326" s="1926">
        <f t="shared" si="195"/>
        <v>13415736.9</v>
      </c>
    </row>
    <row r="12327" spans="6:6">
      <c r="F12327" s="1926">
        <f t="shared" si="195"/>
        <v>13415736.9</v>
      </c>
    </row>
    <row r="12328" spans="6:6">
      <c r="F12328" s="1926">
        <f t="shared" si="195"/>
        <v>13415736.9</v>
      </c>
    </row>
    <row r="12329" spans="6:6">
      <c r="F12329" s="1926">
        <f t="shared" si="195"/>
        <v>13415736.9</v>
      </c>
    </row>
    <row r="12330" spans="6:6">
      <c r="F12330" s="1926">
        <f t="shared" si="195"/>
        <v>13415736.9</v>
      </c>
    </row>
    <row r="12331" spans="6:6">
      <c r="F12331" s="1926">
        <f t="shared" si="195"/>
        <v>13415736.9</v>
      </c>
    </row>
    <row r="12332" spans="6:6">
      <c r="F12332" s="1926">
        <f t="shared" si="195"/>
        <v>13415736.9</v>
      </c>
    </row>
    <row r="12333" spans="6:6">
      <c r="F12333" s="1926">
        <f t="shared" si="195"/>
        <v>13415736.9</v>
      </c>
    </row>
    <row r="12334" spans="6:6">
      <c r="F12334" s="1926">
        <f t="shared" si="195"/>
        <v>13415736.9</v>
      </c>
    </row>
    <row r="12335" spans="6:6">
      <c r="F12335" s="1926">
        <f t="shared" si="195"/>
        <v>13415736.9</v>
      </c>
    </row>
    <row r="12336" spans="6:6">
      <c r="F12336" s="1926">
        <f t="shared" si="195"/>
        <v>13415736.9</v>
      </c>
    </row>
    <row r="12337" spans="6:6">
      <c r="F12337" s="1926">
        <f t="shared" si="195"/>
        <v>13415736.9</v>
      </c>
    </row>
    <row r="12338" spans="6:6">
      <c r="F12338" s="1926">
        <f t="shared" si="195"/>
        <v>13415736.9</v>
      </c>
    </row>
    <row r="12339" spans="6:6">
      <c r="F12339" s="1926">
        <f t="shared" si="195"/>
        <v>13415736.9</v>
      </c>
    </row>
    <row r="12340" spans="6:6">
      <c r="F12340" s="1926">
        <f t="shared" si="195"/>
        <v>13415736.9</v>
      </c>
    </row>
    <row r="12341" spans="6:6">
      <c r="F12341" s="1926">
        <f t="shared" si="195"/>
        <v>13415736.9</v>
      </c>
    </row>
    <row r="12342" spans="6:6">
      <c r="F12342" s="1926">
        <f t="shared" si="195"/>
        <v>13415736.9</v>
      </c>
    </row>
    <row r="12343" spans="6:6">
      <c r="F12343" s="1926">
        <f t="shared" si="195"/>
        <v>13415736.9</v>
      </c>
    </row>
    <row r="12344" spans="6:6">
      <c r="F12344" s="1926">
        <f t="shared" si="195"/>
        <v>13415736.9</v>
      </c>
    </row>
    <row r="12345" spans="6:6">
      <c r="F12345" s="1926">
        <f t="shared" si="195"/>
        <v>13415736.9</v>
      </c>
    </row>
    <row r="12346" spans="6:6">
      <c r="F12346" s="1926">
        <f t="shared" si="195"/>
        <v>13415736.9</v>
      </c>
    </row>
    <row r="12347" spans="6:6">
      <c r="F12347" s="1926">
        <f t="shared" si="195"/>
        <v>13415736.9</v>
      </c>
    </row>
    <row r="12348" spans="6:6">
      <c r="F12348" s="1926">
        <f t="shared" si="195"/>
        <v>13415736.9</v>
      </c>
    </row>
    <row r="12349" spans="6:6">
      <c r="F12349" s="1926">
        <f t="shared" si="195"/>
        <v>13415736.9</v>
      </c>
    </row>
    <row r="12350" spans="6:6">
      <c r="F12350" s="1926">
        <f t="shared" si="195"/>
        <v>13415736.9</v>
      </c>
    </row>
    <row r="12351" spans="6:6">
      <c r="F12351" s="1926">
        <f t="shared" si="195"/>
        <v>13415736.9</v>
      </c>
    </row>
    <row r="12352" spans="6:6">
      <c r="F12352" s="1926">
        <f t="shared" si="195"/>
        <v>13415736.9</v>
      </c>
    </row>
    <row r="12353" spans="6:6">
      <c r="F12353" s="1926">
        <f t="shared" si="195"/>
        <v>13415736.9</v>
      </c>
    </row>
    <row r="12354" spans="6:6">
      <c r="F12354" s="1926">
        <f t="shared" si="195"/>
        <v>13415736.9</v>
      </c>
    </row>
    <row r="12355" spans="6:6">
      <c r="F12355" s="1926">
        <f t="shared" si="195"/>
        <v>13415736.9</v>
      </c>
    </row>
    <row r="12356" spans="6:6">
      <c r="F12356" s="1926">
        <f t="shared" si="195"/>
        <v>13415736.9</v>
      </c>
    </row>
    <row r="12357" spans="6:6">
      <c r="F12357" s="1926">
        <f t="shared" si="195"/>
        <v>13415736.9</v>
      </c>
    </row>
    <row r="12358" spans="6:6">
      <c r="F12358" s="1926">
        <f t="shared" si="195"/>
        <v>13415736.9</v>
      </c>
    </row>
    <row r="12359" spans="6:6">
      <c r="F12359" s="1926">
        <f t="shared" ref="F12359:F12422" si="196">F12358-E12359+D12359</f>
        <v>13415736.9</v>
      </c>
    </row>
    <row r="12360" spans="6:6">
      <c r="F12360" s="1926">
        <f t="shared" si="196"/>
        <v>13415736.9</v>
      </c>
    </row>
    <row r="12361" spans="6:6">
      <c r="F12361" s="1926">
        <f t="shared" si="196"/>
        <v>13415736.9</v>
      </c>
    </row>
    <row r="12362" spans="6:6">
      <c r="F12362" s="1926">
        <f t="shared" si="196"/>
        <v>13415736.9</v>
      </c>
    </row>
    <row r="12363" spans="6:6">
      <c r="F12363" s="1926">
        <f t="shared" si="196"/>
        <v>13415736.9</v>
      </c>
    </row>
    <row r="12364" spans="6:6">
      <c r="F12364" s="1926">
        <f t="shared" si="196"/>
        <v>13415736.9</v>
      </c>
    </row>
    <row r="12365" spans="6:6">
      <c r="F12365" s="1926">
        <f t="shared" si="196"/>
        <v>13415736.9</v>
      </c>
    </row>
    <row r="12366" spans="6:6">
      <c r="F12366" s="1926">
        <f t="shared" si="196"/>
        <v>13415736.9</v>
      </c>
    </row>
    <row r="12367" spans="6:6">
      <c r="F12367" s="1926">
        <f t="shared" si="196"/>
        <v>13415736.9</v>
      </c>
    </row>
    <row r="12368" spans="6:6">
      <c r="F12368" s="1926">
        <f t="shared" si="196"/>
        <v>13415736.9</v>
      </c>
    </row>
    <row r="12369" spans="6:6">
      <c r="F12369" s="1926">
        <f t="shared" si="196"/>
        <v>13415736.9</v>
      </c>
    </row>
    <row r="12370" spans="6:6">
      <c r="F12370" s="1926">
        <f t="shared" si="196"/>
        <v>13415736.9</v>
      </c>
    </row>
    <row r="12371" spans="6:6">
      <c r="F12371" s="1926">
        <f t="shared" si="196"/>
        <v>13415736.9</v>
      </c>
    </row>
    <row r="12372" spans="6:6">
      <c r="F12372" s="1926">
        <f t="shared" si="196"/>
        <v>13415736.9</v>
      </c>
    </row>
    <row r="12373" spans="6:6">
      <c r="F12373" s="1926">
        <f t="shared" si="196"/>
        <v>13415736.9</v>
      </c>
    </row>
    <row r="12374" spans="6:6">
      <c r="F12374" s="1926">
        <f t="shared" si="196"/>
        <v>13415736.9</v>
      </c>
    </row>
    <row r="12375" spans="6:6">
      <c r="F12375" s="1926">
        <f t="shared" si="196"/>
        <v>13415736.9</v>
      </c>
    </row>
    <row r="12376" spans="6:6">
      <c r="F12376" s="1926">
        <f t="shared" si="196"/>
        <v>13415736.9</v>
      </c>
    </row>
    <row r="12377" spans="6:6">
      <c r="F12377" s="1926">
        <f t="shared" si="196"/>
        <v>13415736.9</v>
      </c>
    </row>
    <row r="12378" spans="6:6">
      <c r="F12378" s="1926">
        <f t="shared" si="196"/>
        <v>13415736.9</v>
      </c>
    </row>
    <row r="12379" spans="6:6">
      <c r="F12379" s="1926">
        <f t="shared" si="196"/>
        <v>13415736.9</v>
      </c>
    </row>
    <row r="12380" spans="6:6">
      <c r="F12380" s="1926">
        <f t="shared" si="196"/>
        <v>13415736.9</v>
      </c>
    </row>
    <row r="12381" spans="6:6">
      <c r="F12381" s="1926">
        <f t="shared" si="196"/>
        <v>13415736.9</v>
      </c>
    </row>
    <row r="12382" spans="6:6">
      <c r="F12382" s="1926">
        <f t="shared" si="196"/>
        <v>13415736.9</v>
      </c>
    </row>
    <row r="12383" spans="6:6">
      <c r="F12383" s="1926">
        <f t="shared" si="196"/>
        <v>13415736.9</v>
      </c>
    </row>
    <row r="12384" spans="6:6">
      <c r="F12384" s="1926">
        <f t="shared" si="196"/>
        <v>13415736.9</v>
      </c>
    </row>
    <row r="12385" spans="6:6">
      <c r="F12385" s="1926">
        <f t="shared" si="196"/>
        <v>13415736.9</v>
      </c>
    </row>
    <row r="12386" spans="6:6">
      <c r="F12386" s="1926">
        <f t="shared" si="196"/>
        <v>13415736.9</v>
      </c>
    </row>
    <row r="12387" spans="6:6">
      <c r="F12387" s="1926">
        <f t="shared" si="196"/>
        <v>13415736.9</v>
      </c>
    </row>
    <row r="12388" spans="6:6">
      <c r="F12388" s="1926">
        <f t="shared" si="196"/>
        <v>13415736.9</v>
      </c>
    </row>
    <row r="12389" spans="6:6">
      <c r="F12389" s="1926">
        <f t="shared" si="196"/>
        <v>13415736.9</v>
      </c>
    </row>
    <row r="12390" spans="6:6">
      <c r="F12390" s="1926">
        <f t="shared" si="196"/>
        <v>13415736.9</v>
      </c>
    </row>
    <row r="12391" spans="6:6">
      <c r="F12391" s="1926">
        <f t="shared" si="196"/>
        <v>13415736.9</v>
      </c>
    </row>
    <row r="12392" spans="6:6">
      <c r="F12392" s="1926">
        <f t="shared" si="196"/>
        <v>13415736.9</v>
      </c>
    </row>
    <row r="12393" spans="6:6">
      <c r="F12393" s="1926">
        <f t="shared" si="196"/>
        <v>13415736.9</v>
      </c>
    </row>
    <row r="12394" spans="6:6">
      <c r="F12394" s="1926">
        <f t="shared" si="196"/>
        <v>13415736.9</v>
      </c>
    </row>
    <row r="12395" spans="6:6">
      <c r="F12395" s="1926">
        <f t="shared" si="196"/>
        <v>13415736.9</v>
      </c>
    </row>
    <row r="12396" spans="6:6">
      <c r="F12396" s="1926">
        <f t="shared" si="196"/>
        <v>13415736.9</v>
      </c>
    </row>
    <row r="12397" spans="6:6">
      <c r="F12397" s="1926">
        <f t="shared" si="196"/>
        <v>13415736.9</v>
      </c>
    </row>
    <row r="12398" spans="6:6">
      <c r="F12398" s="1926">
        <f t="shared" si="196"/>
        <v>13415736.9</v>
      </c>
    </row>
    <row r="12399" spans="6:6">
      <c r="F12399" s="1926">
        <f t="shared" si="196"/>
        <v>13415736.9</v>
      </c>
    </row>
    <row r="12400" spans="6:6">
      <c r="F12400" s="1926">
        <f t="shared" si="196"/>
        <v>13415736.9</v>
      </c>
    </row>
    <row r="12401" spans="6:6">
      <c r="F12401" s="1926">
        <f t="shared" si="196"/>
        <v>13415736.9</v>
      </c>
    </row>
    <row r="12402" spans="6:6">
      <c r="F12402" s="1926">
        <f t="shared" si="196"/>
        <v>13415736.9</v>
      </c>
    </row>
    <row r="12403" spans="6:6">
      <c r="F12403" s="1926">
        <f t="shared" si="196"/>
        <v>13415736.9</v>
      </c>
    </row>
    <row r="12404" spans="6:6">
      <c r="F12404" s="1926">
        <f t="shared" si="196"/>
        <v>13415736.9</v>
      </c>
    </row>
    <row r="12405" spans="6:6">
      <c r="F12405" s="1926">
        <f t="shared" si="196"/>
        <v>13415736.9</v>
      </c>
    </row>
    <row r="12406" spans="6:6">
      <c r="F12406" s="1926">
        <f t="shared" si="196"/>
        <v>13415736.9</v>
      </c>
    </row>
    <row r="12407" spans="6:6">
      <c r="F12407" s="1926">
        <f t="shared" si="196"/>
        <v>13415736.9</v>
      </c>
    </row>
    <row r="12408" spans="6:6">
      <c r="F12408" s="1926">
        <f t="shared" si="196"/>
        <v>13415736.9</v>
      </c>
    </row>
    <row r="12409" spans="6:6">
      <c r="F12409" s="1926">
        <f t="shared" si="196"/>
        <v>13415736.9</v>
      </c>
    </row>
    <row r="12410" spans="6:6">
      <c r="F12410" s="1926">
        <f t="shared" si="196"/>
        <v>13415736.9</v>
      </c>
    </row>
    <row r="12411" spans="6:6">
      <c r="F12411" s="1926">
        <f t="shared" si="196"/>
        <v>13415736.9</v>
      </c>
    </row>
    <row r="12412" spans="6:6">
      <c r="F12412" s="1926">
        <f t="shared" si="196"/>
        <v>13415736.9</v>
      </c>
    </row>
    <row r="12413" spans="6:6">
      <c r="F12413" s="1926">
        <f t="shared" si="196"/>
        <v>13415736.9</v>
      </c>
    </row>
    <row r="12414" spans="6:6">
      <c r="F12414" s="1926">
        <f t="shared" si="196"/>
        <v>13415736.9</v>
      </c>
    </row>
    <row r="12415" spans="6:6">
      <c r="F12415" s="1926">
        <f t="shared" si="196"/>
        <v>13415736.9</v>
      </c>
    </row>
    <row r="12416" spans="6:6">
      <c r="F12416" s="1926">
        <f t="shared" si="196"/>
        <v>13415736.9</v>
      </c>
    </row>
    <row r="12417" spans="6:6">
      <c r="F12417" s="1926">
        <f t="shared" si="196"/>
        <v>13415736.9</v>
      </c>
    </row>
    <row r="12418" spans="6:6">
      <c r="F12418" s="1926">
        <f t="shared" si="196"/>
        <v>13415736.9</v>
      </c>
    </row>
    <row r="12419" spans="6:6">
      <c r="F12419" s="1926">
        <f t="shared" si="196"/>
        <v>13415736.9</v>
      </c>
    </row>
    <row r="12420" spans="6:6">
      <c r="F12420" s="1926">
        <f t="shared" si="196"/>
        <v>13415736.9</v>
      </c>
    </row>
    <row r="12421" spans="6:6">
      <c r="F12421" s="1926">
        <f t="shared" si="196"/>
        <v>13415736.9</v>
      </c>
    </row>
    <row r="12422" spans="6:6">
      <c r="F12422" s="1926">
        <f t="shared" si="196"/>
        <v>13415736.9</v>
      </c>
    </row>
    <row r="12423" spans="6:6">
      <c r="F12423" s="1926">
        <f t="shared" ref="F12423:F12486" si="197">F12422-E12423+D12423</f>
        <v>13415736.9</v>
      </c>
    </row>
    <row r="12424" spans="6:6">
      <c r="F12424" s="1926">
        <f t="shared" si="197"/>
        <v>13415736.9</v>
      </c>
    </row>
    <row r="12425" spans="6:6">
      <c r="F12425" s="1926">
        <f t="shared" si="197"/>
        <v>13415736.9</v>
      </c>
    </row>
    <row r="12426" spans="6:6">
      <c r="F12426" s="1926">
        <f t="shared" si="197"/>
        <v>13415736.9</v>
      </c>
    </row>
    <row r="12427" spans="6:6">
      <c r="F12427" s="1926">
        <f t="shared" si="197"/>
        <v>13415736.9</v>
      </c>
    </row>
    <row r="12428" spans="6:6">
      <c r="F12428" s="1926">
        <f t="shared" si="197"/>
        <v>13415736.9</v>
      </c>
    </row>
    <row r="12429" spans="6:6">
      <c r="F12429" s="1926">
        <f t="shared" si="197"/>
        <v>13415736.9</v>
      </c>
    </row>
    <row r="12430" spans="6:6">
      <c r="F12430" s="1926">
        <f t="shared" si="197"/>
        <v>13415736.9</v>
      </c>
    </row>
    <row r="12431" spans="6:6">
      <c r="F12431" s="1926">
        <f t="shared" si="197"/>
        <v>13415736.9</v>
      </c>
    </row>
    <row r="12432" spans="6:6">
      <c r="F12432" s="1926">
        <f t="shared" si="197"/>
        <v>13415736.9</v>
      </c>
    </row>
    <row r="12433" spans="6:6">
      <c r="F12433" s="1926">
        <f t="shared" si="197"/>
        <v>13415736.9</v>
      </c>
    </row>
    <row r="12434" spans="6:6">
      <c r="F12434" s="1926">
        <f t="shared" si="197"/>
        <v>13415736.9</v>
      </c>
    </row>
    <row r="12435" spans="6:6">
      <c r="F12435" s="1926">
        <f t="shared" si="197"/>
        <v>13415736.9</v>
      </c>
    </row>
    <row r="12436" spans="6:6">
      <c r="F12436" s="1926">
        <f t="shared" si="197"/>
        <v>13415736.9</v>
      </c>
    </row>
    <row r="12437" spans="6:6">
      <c r="F12437" s="1926">
        <f t="shared" si="197"/>
        <v>13415736.9</v>
      </c>
    </row>
    <row r="12438" spans="6:6">
      <c r="F12438" s="1926">
        <f t="shared" si="197"/>
        <v>13415736.9</v>
      </c>
    </row>
    <row r="12439" spans="6:6">
      <c r="F12439" s="1926">
        <f t="shared" si="197"/>
        <v>13415736.9</v>
      </c>
    </row>
    <row r="12440" spans="6:6">
      <c r="F12440" s="1926">
        <f t="shared" si="197"/>
        <v>13415736.9</v>
      </c>
    </row>
    <row r="12441" spans="6:6">
      <c r="F12441" s="1926">
        <f t="shared" si="197"/>
        <v>13415736.9</v>
      </c>
    </row>
    <row r="12442" spans="6:6">
      <c r="F12442" s="1926">
        <f t="shared" si="197"/>
        <v>13415736.9</v>
      </c>
    </row>
    <row r="12443" spans="6:6">
      <c r="F12443" s="1926">
        <f t="shared" si="197"/>
        <v>13415736.9</v>
      </c>
    </row>
    <row r="12444" spans="6:6">
      <c r="F12444" s="1926">
        <f t="shared" si="197"/>
        <v>13415736.9</v>
      </c>
    </row>
    <row r="12445" spans="6:6">
      <c r="F12445" s="1926">
        <f t="shared" si="197"/>
        <v>13415736.9</v>
      </c>
    </row>
    <row r="12446" spans="6:6">
      <c r="F12446" s="1926">
        <f t="shared" si="197"/>
        <v>13415736.9</v>
      </c>
    </row>
    <row r="12447" spans="6:6">
      <c r="F12447" s="1926">
        <f t="shared" si="197"/>
        <v>13415736.9</v>
      </c>
    </row>
    <row r="12448" spans="6:6">
      <c r="F12448" s="1926">
        <f t="shared" si="197"/>
        <v>13415736.9</v>
      </c>
    </row>
    <row r="12449" spans="6:6">
      <c r="F12449" s="1926">
        <f t="shared" si="197"/>
        <v>13415736.9</v>
      </c>
    </row>
    <row r="12450" spans="6:6">
      <c r="F12450" s="1926">
        <f t="shared" si="197"/>
        <v>13415736.9</v>
      </c>
    </row>
    <row r="12451" spans="6:6">
      <c r="F12451" s="1926">
        <f t="shared" si="197"/>
        <v>13415736.9</v>
      </c>
    </row>
    <row r="12452" spans="6:6">
      <c r="F12452" s="1926">
        <f t="shared" si="197"/>
        <v>13415736.9</v>
      </c>
    </row>
    <row r="12453" spans="6:6">
      <c r="F12453" s="1926">
        <f t="shared" si="197"/>
        <v>13415736.9</v>
      </c>
    </row>
    <row r="12454" spans="6:6">
      <c r="F12454" s="1926">
        <f t="shared" si="197"/>
        <v>13415736.9</v>
      </c>
    </row>
    <row r="12455" spans="6:6">
      <c r="F12455" s="1926">
        <f t="shared" si="197"/>
        <v>13415736.9</v>
      </c>
    </row>
    <row r="12456" spans="6:6">
      <c r="F12456" s="1926">
        <f t="shared" si="197"/>
        <v>13415736.9</v>
      </c>
    </row>
    <row r="12457" spans="6:6">
      <c r="F12457" s="1926">
        <f t="shared" si="197"/>
        <v>13415736.9</v>
      </c>
    </row>
    <row r="12458" spans="6:6">
      <c r="F12458" s="1926">
        <f t="shared" si="197"/>
        <v>13415736.9</v>
      </c>
    </row>
    <row r="12459" spans="6:6">
      <c r="F12459" s="1926">
        <f t="shared" si="197"/>
        <v>13415736.9</v>
      </c>
    </row>
    <row r="12460" spans="6:6">
      <c r="F12460" s="1926">
        <f t="shared" si="197"/>
        <v>13415736.9</v>
      </c>
    </row>
    <row r="12461" spans="6:6">
      <c r="F12461" s="1926">
        <f t="shared" si="197"/>
        <v>13415736.9</v>
      </c>
    </row>
    <row r="12462" spans="6:6">
      <c r="F12462" s="1926">
        <f t="shared" si="197"/>
        <v>13415736.9</v>
      </c>
    </row>
    <row r="12463" spans="6:6">
      <c r="F12463" s="1926">
        <f t="shared" si="197"/>
        <v>13415736.9</v>
      </c>
    </row>
    <row r="12464" spans="6:6">
      <c r="F12464" s="1926">
        <f t="shared" si="197"/>
        <v>13415736.9</v>
      </c>
    </row>
    <row r="12465" spans="6:6">
      <c r="F12465" s="1926">
        <f t="shared" si="197"/>
        <v>13415736.9</v>
      </c>
    </row>
    <row r="12466" spans="6:6">
      <c r="F12466" s="1926">
        <f t="shared" si="197"/>
        <v>13415736.9</v>
      </c>
    </row>
    <row r="12467" spans="6:6">
      <c r="F12467" s="1926">
        <f t="shared" si="197"/>
        <v>13415736.9</v>
      </c>
    </row>
    <row r="12468" spans="6:6">
      <c r="F12468" s="1926">
        <f t="shared" si="197"/>
        <v>13415736.9</v>
      </c>
    </row>
    <row r="12469" spans="6:6">
      <c r="F12469" s="1926">
        <f t="shared" si="197"/>
        <v>13415736.9</v>
      </c>
    </row>
    <row r="12470" spans="6:6">
      <c r="F12470" s="1926">
        <f t="shared" si="197"/>
        <v>13415736.9</v>
      </c>
    </row>
    <row r="12471" spans="6:6">
      <c r="F12471" s="1926">
        <f t="shared" si="197"/>
        <v>13415736.9</v>
      </c>
    </row>
    <row r="12472" spans="6:6">
      <c r="F12472" s="1926">
        <f t="shared" si="197"/>
        <v>13415736.9</v>
      </c>
    </row>
    <row r="12473" spans="6:6">
      <c r="F12473" s="1926">
        <f t="shared" si="197"/>
        <v>13415736.9</v>
      </c>
    </row>
    <row r="12474" spans="6:6">
      <c r="F12474" s="1926">
        <f t="shared" si="197"/>
        <v>13415736.9</v>
      </c>
    </row>
    <row r="12475" spans="6:6">
      <c r="F12475" s="1926">
        <f t="shared" si="197"/>
        <v>13415736.9</v>
      </c>
    </row>
    <row r="12476" spans="6:6">
      <c r="F12476" s="1926">
        <f t="shared" si="197"/>
        <v>13415736.9</v>
      </c>
    </row>
    <row r="12477" spans="6:6">
      <c r="F12477" s="1926">
        <f t="shared" si="197"/>
        <v>13415736.9</v>
      </c>
    </row>
    <row r="12478" spans="6:6">
      <c r="F12478" s="1926">
        <f t="shared" si="197"/>
        <v>13415736.9</v>
      </c>
    </row>
    <row r="12479" spans="6:6">
      <c r="F12479" s="1926">
        <f t="shared" si="197"/>
        <v>13415736.9</v>
      </c>
    </row>
    <row r="12480" spans="6:6">
      <c r="F12480" s="1926">
        <f t="shared" si="197"/>
        <v>13415736.9</v>
      </c>
    </row>
    <row r="12481" spans="6:6">
      <c r="F12481" s="1926">
        <f t="shared" si="197"/>
        <v>13415736.9</v>
      </c>
    </row>
    <row r="12482" spans="6:6">
      <c r="F12482" s="1926">
        <f t="shared" si="197"/>
        <v>13415736.9</v>
      </c>
    </row>
    <row r="12483" spans="6:6">
      <c r="F12483" s="1926">
        <f t="shared" si="197"/>
        <v>13415736.9</v>
      </c>
    </row>
    <row r="12484" spans="6:6">
      <c r="F12484" s="1926">
        <f t="shared" si="197"/>
        <v>13415736.9</v>
      </c>
    </row>
    <row r="12485" spans="6:6">
      <c r="F12485" s="1926">
        <f t="shared" si="197"/>
        <v>13415736.9</v>
      </c>
    </row>
    <row r="12486" spans="6:6">
      <c r="F12486" s="1926">
        <f t="shared" si="197"/>
        <v>13415736.9</v>
      </c>
    </row>
    <row r="12487" spans="6:6">
      <c r="F12487" s="1926">
        <f t="shared" ref="F12487:F12550" si="198">F12486-E12487+D12487</f>
        <v>13415736.9</v>
      </c>
    </row>
    <row r="12488" spans="6:6">
      <c r="F12488" s="1926">
        <f t="shared" si="198"/>
        <v>13415736.9</v>
      </c>
    </row>
    <row r="12489" spans="6:6">
      <c r="F12489" s="1926">
        <f t="shared" si="198"/>
        <v>13415736.9</v>
      </c>
    </row>
    <row r="12490" spans="6:6">
      <c r="F12490" s="1926">
        <f t="shared" si="198"/>
        <v>13415736.9</v>
      </c>
    </row>
    <row r="12491" spans="6:6">
      <c r="F12491" s="1926">
        <f t="shared" si="198"/>
        <v>13415736.9</v>
      </c>
    </row>
    <row r="12492" spans="6:6">
      <c r="F12492" s="1926">
        <f t="shared" si="198"/>
        <v>13415736.9</v>
      </c>
    </row>
    <row r="12493" spans="6:6">
      <c r="F12493" s="1926">
        <f t="shared" si="198"/>
        <v>13415736.9</v>
      </c>
    </row>
    <row r="12494" spans="6:6">
      <c r="F12494" s="1926">
        <f t="shared" si="198"/>
        <v>13415736.9</v>
      </c>
    </row>
    <row r="12495" spans="6:6">
      <c r="F12495" s="1926">
        <f t="shared" si="198"/>
        <v>13415736.9</v>
      </c>
    </row>
    <row r="12496" spans="6:6">
      <c r="F12496" s="1926">
        <f t="shared" si="198"/>
        <v>13415736.9</v>
      </c>
    </row>
    <row r="12497" spans="6:6">
      <c r="F12497" s="1926">
        <f t="shared" si="198"/>
        <v>13415736.9</v>
      </c>
    </row>
    <row r="12498" spans="6:6">
      <c r="F12498" s="1926">
        <f t="shared" si="198"/>
        <v>13415736.9</v>
      </c>
    </row>
    <row r="12499" spans="6:6">
      <c r="F12499" s="1926">
        <f t="shared" si="198"/>
        <v>13415736.9</v>
      </c>
    </row>
    <row r="12500" spans="6:6">
      <c r="F12500" s="1926">
        <f t="shared" si="198"/>
        <v>13415736.9</v>
      </c>
    </row>
    <row r="12501" spans="6:6">
      <c r="F12501" s="1926">
        <f t="shared" si="198"/>
        <v>13415736.9</v>
      </c>
    </row>
    <row r="12502" spans="6:6">
      <c r="F12502" s="1926">
        <f t="shared" si="198"/>
        <v>13415736.9</v>
      </c>
    </row>
    <row r="12503" spans="6:6">
      <c r="F12503" s="1926">
        <f t="shared" si="198"/>
        <v>13415736.9</v>
      </c>
    </row>
    <row r="12504" spans="6:6">
      <c r="F12504" s="1926">
        <f t="shared" si="198"/>
        <v>13415736.9</v>
      </c>
    </row>
    <row r="12505" spans="6:6">
      <c r="F12505" s="1926">
        <f t="shared" si="198"/>
        <v>13415736.9</v>
      </c>
    </row>
    <row r="12506" spans="6:6">
      <c r="F12506" s="1926">
        <f t="shared" si="198"/>
        <v>13415736.9</v>
      </c>
    </row>
    <row r="12507" spans="6:6">
      <c r="F12507" s="1926">
        <f t="shared" si="198"/>
        <v>13415736.9</v>
      </c>
    </row>
    <row r="12508" spans="6:6">
      <c r="F12508" s="1926">
        <f t="shared" si="198"/>
        <v>13415736.9</v>
      </c>
    </row>
    <row r="12509" spans="6:6">
      <c r="F12509" s="1926">
        <f t="shared" si="198"/>
        <v>13415736.9</v>
      </c>
    </row>
    <row r="12510" spans="6:6">
      <c r="F12510" s="1926">
        <f t="shared" si="198"/>
        <v>13415736.9</v>
      </c>
    </row>
    <row r="12511" spans="6:6">
      <c r="F12511" s="1926">
        <f t="shared" si="198"/>
        <v>13415736.9</v>
      </c>
    </row>
    <row r="12512" spans="6:6">
      <c r="F12512" s="1926">
        <f t="shared" si="198"/>
        <v>13415736.9</v>
      </c>
    </row>
    <row r="12513" spans="6:6">
      <c r="F12513" s="1926">
        <f t="shared" si="198"/>
        <v>13415736.9</v>
      </c>
    </row>
    <row r="12514" spans="6:6">
      <c r="F12514" s="1926">
        <f t="shared" si="198"/>
        <v>13415736.9</v>
      </c>
    </row>
    <row r="12515" spans="6:6">
      <c r="F12515" s="1926">
        <f t="shared" si="198"/>
        <v>13415736.9</v>
      </c>
    </row>
    <row r="12516" spans="6:6">
      <c r="F12516" s="1926">
        <f t="shared" si="198"/>
        <v>13415736.9</v>
      </c>
    </row>
    <row r="12517" spans="6:6">
      <c r="F12517" s="1926">
        <f t="shared" si="198"/>
        <v>13415736.9</v>
      </c>
    </row>
    <row r="12518" spans="6:6">
      <c r="F12518" s="1926">
        <f t="shared" si="198"/>
        <v>13415736.9</v>
      </c>
    </row>
    <row r="12519" spans="6:6">
      <c r="F12519" s="1926">
        <f t="shared" si="198"/>
        <v>13415736.9</v>
      </c>
    </row>
    <row r="12520" spans="6:6">
      <c r="F12520" s="1926">
        <f t="shared" si="198"/>
        <v>13415736.9</v>
      </c>
    </row>
    <row r="12521" spans="6:6">
      <c r="F12521" s="1926">
        <f t="shared" si="198"/>
        <v>13415736.9</v>
      </c>
    </row>
    <row r="12522" spans="6:6">
      <c r="F12522" s="1926">
        <f t="shared" si="198"/>
        <v>13415736.9</v>
      </c>
    </row>
    <row r="12523" spans="6:6">
      <c r="F12523" s="1926">
        <f t="shared" si="198"/>
        <v>13415736.9</v>
      </c>
    </row>
    <row r="12524" spans="6:6">
      <c r="F12524" s="1926">
        <f t="shared" si="198"/>
        <v>13415736.9</v>
      </c>
    </row>
    <row r="12525" spans="6:6">
      <c r="F12525" s="1926">
        <f t="shared" si="198"/>
        <v>13415736.9</v>
      </c>
    </row>
    <row r="12526" spans="6:6">
      <c r="F12526" s="1926">
        <f t="shared" si="198"/>
        <v>13415736.9</v>
      </c>
    </row>
    <row r="12527" spans="6:6">
      <c r="F12527" s="1926">
        <f t="shared" si="198"/>
        <v>13415736.9</v>
      </c>
    </row>
    <row r="12528" spans="6:6">
      <c r="F12528" s="1926">
        <f t="shared" si="198"/>
        <v>13415736.9</v>
      </c>
    </row>
    <row r="12529" spans="6:6">
      <c r="F12529" s="1926">
        <f t="shared" si="198"/>
        <v>13415736.9</v>
      </c>
    </row>
    <row r="12530" spans="6:6">
      <c r="F12530" s="1926">
        <f t="shared" si="198"/>
        <v>13415736.9</v>
      </c>
    </row>
    <row r="12531" spans="6:6">
      <c r="F12531" s="1926">
        <f t="shared" si="198"/>
        <v>13415736.9</v>
      </c>
    </row>
    <row r="12532" spans="6:6">
      <c r="F12532" s="1926">
        <f t="shared" si="198"/>
        <v>13415736.9</v>
      </c>
    </row>
    <row r="12533" spans="6:6">
      <c r="F12533" s="1926">
        <f t="shared" si="198"/>
        <v>13415736.9</v>
      </c>
    </row>
    <row r="12534" spans="6:6">
      <c r="F12534" s="1926">
        <f t="shared" si="198"/>
        <v>13415736.9</v>
      </c>
    </row>
    <row r="12535" spans="6:6">
      <c r="F12535" s="1926">
        <f t="shared" si="198"/>
        <v>13415736.9</v>
      </c>
    </row>
    <row r="12536" spans="6:6">
      <c r="F12536" s="1926">
        <f t="shared" si="198"/>
        <v>13415736.9</v>
      </c>
    </row>
    <row r="12537" spans="6:6">
      <c r="F12537" s="1926">
        <f t="shared" si="198"/>
        <v>13415736.9</v>
      </c>
    </row>
    <row r="12538" spans="6:6">
      <c r="F12538" s="1926">
        <f t="shared" si="198"/>
        <v>13415736.9</v>
      </c>
    </row>
    <row r="12539" spans="6:6">
      <c r="F12539" s="1926">
        <f t="shared" si="198"/>
        <v>13415736.9</v>
      </c>
    </row>
    <row r="12540" spans="6:6">
      <c r="F12540" s="1926">
        <f t="shared" si="198"/>
        <v>13415736.9</v>
      </c>
    </row>
    <row r="12541" spans="6:6">
      <c r="F12541" s="1926">
        <f t="shared" si="198"/>
        <v>13415736.9</v>
      </c>
    </row>
    <row r="12542" spans="6:6">
      <c r="F12542" s="1926">
        <f t="shared" si="198"/>
        <v>13415736.9</v>
      </c>
    </row>
    <row r="12543" spans="6:6">
      <c r="F12543" s="1926">
        <f t="shared" si="198"/>
        <v>13415736.9</v>
      </c>
    </row>
    <row r="12544" spans="6:6">
      <c r="F12544" s="1926">
        <f t="shared" si="198"/>
        <v>13415736.9</v>
      </c>
    </row>
    <row r="12545" spans="6:6">
      <c r="F12545" s="1926">
        <f t="shared" si="198"/>
        <v>13415736.9</v>
      </c>
    </row>
    <row r="12546" spans="6:6">
      <c r="F12546" s="1926">
        <f t="shared" si="198"/>
        <v>13415736.9</v>
      </c>
    </row>
    <row r="12547" spans="6:6">
      <c r="F12547" s="1926">
        <f t="shared" si="198"/>
        <v>13415736.9</v>
      </c>
    </row>
    <row r="12548" spans="6:6">
      <c r="F12548" s="1926">
        <f t="shared" si="198"/>
        <v>13415736.9</v>
      </c>
    </row>
    <row r="12549" spans="6:6">
      <c r="F12549" s="1926">
        <f t="shared" si="198"/>
        <v>13415736.9</v>
      </c>
    </row>
    <row r="12550" spans="6:6">
      <c r="F12550" s="1926">
        <f t="shared" si="198"/>
        <v>13415736.9</v>
      </c>
    </row>
    <row r="12551" spans="6:6">
      <c r="F12551" s="1926">
        <f t="shared" ref="F12551:F12614" si="199">F12550-E12551+D12551</f>
        <v>13415736.9</v>
      </c>
    </row>
    <row r="12552" spans="6:6">
      <c r="F12552" s="1926">
        <f t="shared" si="199"/>
        <v>13415736.9</v>
      </c>
    </row>
    <row r="12553" spans="6:6">
      <c r="F12553" s="1926">
        <f t="shared" si="199"/>
        <v>13415736.9</v>
      </c>
    </row>
    <row r="12554" spans="6:6">
      <c r="F12554" s="1926">
        <f t="shared" si="199"/>
        <v>13415736.9</v>
      </c>
    </row>
    <row r="12555" spans="6:6">
      <c r="F12555" s="1926">
        <f t="shared" si="199"/>
        <v>13415736.9</v>
      </c>
    </row>
    <row r="12556" spans="6:6">
      <c r="F12556" s="1926">
        <f t="shared" si="199"/>
        <v>13415736.9</v>
      </c>
    </row>
    <row r="12557" spans="6:6">
      <c r="F12557" s="1926">
        <f t="shared" si="199"/>
        <v>13415736.9</v>
      </c>
    </row>
    <row r="12558" spans="6:6">
      <c r="F12558" s="1926">
        <f t="shared" si="199"/>
        <v>13415736.9</v>
      </c>
    </row>
    <row r="12559" spans="6:6">
      <c r="F12559" s="1926">
        <f t="shared" si="199"/>
        <v>13415736.9</v>
      </c>
    </row>
    <row r="12560" spans="6:6">
      <c r="F12560" s="1926">
        <f t="shared" si="199"/>
        <v>13415736.9</v>
      </c>
    </row>
    <row r="12561" spans="6:6">
      <c r="F12561" s="1926">
        <f t="shared" si="199"/>
        <v>13415736.9</v>
      </c>
    </row>
    <row r="12562" spans="6:6">
      <c r="F12562" s="1926">
        <f t="shared" si="199"/>
        <v>13415736.9</v>
      </c>
    </row>
    <row r="12563" spans="6:6">
      <c r="F12563" s="1926">
        <f t="shared" si="199"/>
        <v>13415736.9</v>
      </c>
    </row>
    <row r="12564" spans="6:6">
      <c r="F12564" s="1926">
        <f t="shared" si="199"/>
        <v>13415736.9</v>
      </c>
    </row>
    <row r="12565" spans="6:6">
      <c r="F12565" s="1926">
        <f t="shared" si="199"/>
        <v>13415736.9</v>
      </c>
    </row>
    <row r="12566" spans="6:6">
      <c r="F12566" s="1926">
        <f t="shared" si="199"/>
        <v>13415736.9</v>
      </c>
    </row>
    <row r="12567" spans="6:6">
      <c r="F12567" s="1926">
        <f t="shared" si="199"/>
        <v>13415736.9</v>
      </c>
    </row>
    <row r="12568" spans="6:6">
      <c r="F12568" s="1926">
        <f t="shared" si="199"/>
        <v>13415736.9</v>
      </c>
    </row>
    <row r="12569" spans="6:6">
      <c r="F12569" s="1926">
        <f t="shared" si="199"/>
        <v>13415736.9</v>
      </c>
    </row>
    <row r="12570" spans="6:6">
      <c r="F12570" s="1926">
        <f t="shared" si="199"/>
        <v>13415736.9</v>
      </c>
    </row>
    <row r="12571" spans="6:6">
      <c r="F12571" s="1926">
        <f t="shared" si="199"/>
        <v>13415736.9</v>
      </c>
    </row>
    <row r="12572" spans="6:6">
      <c r="F12572" s="1926">
        <f t="shared" si="199"/>
        <v>13415736.9</v>
      </c>
    </row>
    <row r="12573" spans="6:6">
      <c r="F12573" s="1926">
        <f t="shared" si="199"/>
        <v>13415736.9</v>
      </c>
    </row>
    <row r="12574" spans="6:6">
      <c r="F12574" s="1926">
        <f t="shared" si="199"/>
        <v>13415736.9</v>
      </c>
    </row>
    <row r="12575" spans="6:6">
      <c r="F12575" s="1926">
        <f t="shared" si="199"/>
        <v>13415736.9</v>
      </c>
    </row>
    <row r="12576" spans="6:6">
      <c r="F12576" s="1926">
        <f t="shared" si="199"/>
        <v>13415736.9</v>
      </c>
    </row>
    <row r="12577" spans="6:6">
      <c r="F12577" s="1926">
        <f t="shared" si="199"/>
        <v>13415736.9</v>
      </c>
    </row>
    <row r="12578" spans="6:6">
      <c r="F12578" s="1926">
        <f t="shared" si="199"/>
        <v>13415736.9</v>
      </c>
    </row>
    <row r="12579" spans="6:6">
      <c r="F12579" s="1926">
        <f t="shared" si="199"/>
        <v>13415736.9</v>
      </c>
    </row>
    <row r="12580" spans="6:6">
      <c r="F12580" s="1926">
        <f t="shared" si="199"/>
        <v>13415736.9</v>
      </c>
    </row>
    <row r="12581" spans="6:6">
      <c r="F12581" s="1926">
        <f t="shared" si="199"/>
        <v>13415736.9</v>
      </c>
    </row>
    <row r="12582" spans="6:6">
      <c r="F12582" s="1926">
        <f t="shared" si="199"/>
        <v>13415736.9</v>
      </c>
    </row>
    <row r="12583" spans="6:6">
      <c r="F12583" s="1926">
        <f t="shared" si="199"/>
        <v>13415736.9</v>
      </c>
    </row>
    <row r="12584" spans="6:6">
      <c r="F12584" s="1926">
        <f t="shared" si="199"/>
        <v>13415736.9</v>
      </c>
    </row>
    <row r="12585" spans="6:6">
      <c r="F12585" s="1926">
        <f t="shared" si="199"/>
        <v>13415736.9</v>
      </c>
    </row>
    <row r="12586" spans="6:6">
      <c r="F12586" s="1926">
        <f t="shared" si="199"/>
        <v>13415736.9</v>
      </c>
    </row>
    <row r="12587" spans="6:6">
      <c r="F12587" s="1926">
        <f t="shared" si="199"/>
        <v>13415736.9</v>
      </c>
    </row>
    <row r="12588" spans="6:6">
      <c r="F12588" s="1926">
        <f t="shared" si="199"/>
        <v>13415736.9</v>
      </c>
    </row>
    <row r="12589" spans="6:6">
      <c r="F12589" s="1926">
        <f t="shared" si="199"/>
        <v>13415736.9</v>
      </c>
    </row>
    <row r="12590" spans="6:6">
      <c r="F12590" s="1926">
        <f t="shared" si="199"/>
        <v>13415736.9</v>
      </c>
    </row>
    <row r="12591" spans="6:6">
      <c r="F12591" s="1926">
        <f t="shared" si="199"/>
        <v>13415736.9</v>
      </c>
    </row>
    <row r="12592" spans="6:6">
      <c r="F12592" s="1926">
        <f t="shared" si="199"/>
        <v>13415736.9</v>
      </c>
    </row>
    <row r="12593" spans="6:6">
      <c r="F12593" s="1926">
        <f t="shared" si="199"/>
        <v>13415736.9</v>
      </c>
    </row>
    <row r="12594" spans="6:6">
      <c r="F12594" s="1926">
        <f t="shared" si="199"/>
        <v>13415736.9</v>
      </c>
    </row>
    <row r="12595" spans="6:6">
      <c r="F12595" s="1926">
        <f t="shared" si="199"/>
        <v>13415736.9</v>
      </c>
    </row>
    <row r="12596" spans="6:6">
      <c r="F12596" s="1926">
        <f t="shared" si="199"/>
        <v>13415736.9</v>
      </c>
    </row>
    <row r="12597" spans="6:6">
      <c r="F12597" s="1926">
        <f t="shared" si="199"/>
        <v>13415736.9</v>
      </c>
    </row>
    <row r="12598" spans="6:6">
      <c r="F12598" s="1926">
        <f t="shared" si="199"/>
        <v>13415736.9</v>
      </c>
    </row>
    <row r="12599" spans="6:6">
      <c r="F12599" s="1926">
        <f t="shared" si="199"/>
        <v>13415736.9</v>
      </c>
    </row>
    <row r="12600" spans="6:6">
      <c r="F12600" s="1926">
        <f t="shared" si="199"/>
        <v>13415736.9</v>
      </c>
    </row>
    <row r="12601" spans="6:6">
      <c r="F12601" s="1926">
        <f t="shared" si="199"/>
        <v>13415736.9</v>
      </c>
    </row>
    <row r="12602" spans="6:6">
      <c r="F12602" s="1926">
        <f t="shared" si="199"/>
        <v>13415736.9</v>
      </c>
    </row>
    <row r="12603" spans="6:6">
      <c r="F12603" s="1926">
        <f t="shared" si="199"/>
        <v>13415736.9</v>
      </c>
    </row>
    <row r="12604" spans="6:6">
      <c r="F12604" s="1926">
        <f t="shared" si="199"/>
        <v>13415736.9</v>
      </c>
    </row>
    <row r="12605" spans="6:6">
      <c r="F12605" s="1926">
        <f t="shared" si="199"/>
        <v>13415736.9</v>
      </c>
    </row>
    <row r="12606" spans="6:6">
      <c r="F12606" s="1926">
        <f t="shared" si="199"/>
        <v>13415736.9</v>
      </c>
    </row>
    <row r="12607" spans="6:6">
      <c r="F12607" s="1926">
        <f t="shared" si="199"/>
        <v>13415736.9</v>
      </c>
    </row>
    <row r="12608" spans="6:6">
      <c r="F12608" s="1926">
        <f t="shared" si="199"/>
        <v>13415736.9</v>
      </c>
    </row>
    <row r="12609" spans="6:6">
      <c r="F12609" s="1926">
        <f t="shared" si="199"/>
        <v>13415736.9</v>
      </c>
    </row>
    <row r="12610" spans="6:6">
      <c r="F12610" s="1926">
        <f t="shared" si="199"/>
        <v>13415736.9</v>
      </c>
    </row>
    <row r="12611" spans="6:6">
      <c r="F12611" s="1926">
        <f t="shared" si="199"/>
        <v>13415736.9</v>
      </c>
    </row>
    <row r="12612" spans="6:6">
      <c r="F12612" s="1926">
        <f t="shared" si="199"/>
        <v>13415736.9</v>
      </c>
    </row>
    <row r="12613" spans="6:6">
      <c r="F12613" s="1926">
        <f t="shared" si="199"/>
        <v>13415736.9</v>
      </c>
    </row>
    <row r="12614" spans="6:6">
      <c r="F12614" s="1926">
        <f t="shared" si="199"/>
        <v>13415736.9</v>
      </c>
    </row>
    <row r="12615" spans="6:6">
      <c r="F12615" s="1926">
        <f t="shared" ref="F12615:F12678" si="200">F12614-E12615+D12615</f>
        <v>13415736.9</v>
      </c>
    </row>
    <row r="12616" spans="6:6">
      <c r="F12616" s="1926">
        <f t="shared" si="200"/>
        <v>13415736.9</v>
      </c>
    </row>
    <row r="12617" spans="6:6">
      <c r="F12617" s="1926">
        <f t="shared" si="200"/>
        <v>13415736.9</v>
      </c>
    </row>
    <row r="12618" spans="6:6">
      <c r="F12618" s="1926">
        <f t="shared" si="200"/>
        <v>13415736.9</v>
      </c>
    </row>
    <row r="12619" spans="6:6">
      <c r="F12619" s="1926">
        <f t="shared" si="200"/>
        <v>13415736.9</v>
      </c>
    </row>
    <row r="12620" spans="6:6">
      <c r="F12620" s="1926">
        <f t="shared" si="200"/>
        <v>13415736.9</v>
      </c>
    </row>
    <row r="12621" spans="6:6">
      <c r="F12621" s="1926">
        <f t="shared" si="200"/>
        <v>13415736.9</v>
      </c>
    </row>
    <row r="12622" spans="6:6">
      <c r="F12622" s="1926">
        <f t="shared" si="200"/>
        <v>13415736.9</v>
      </c>
    </row>
    <row r="12623" spans="6:6">
      <c r="F12623" s="1926">
        <f t="shared" si="200"/>
        <v>13415736.9</v>
      </c>
    </row>
    <row r="12624" spans="6:6">
      <c r="F12624" s="1926">
        <f t="shared" si="200"/>
        <v>13415736.9</v>
      </c>
    </row>
    <row r="12625" spans="6:6">
      <c r="F12625" s="1926">
        <f t="shared" si="200"/>
        <v>13415736.9</v>
      </c>
    </row>
    <row r="12626" spans="6:6">
      <c r="F12626" s="1926">
        <f t="shared" si="200"/>
        <v>13415736.9</v>
      </c>
    </row>
    <row r="12627" spans="6:6">
      <c r="F12627" s="1926">
        <f t="shared" si="200"/>
        <v>13415736.9</v>
      </c>
    </row>
    <row r="12628" spans="6:6">
      <c r="F12628" s="1926">
        <f t="shared" si="200"/>
        <v>13415736.9</v>
      </c>
    </row>
    <row r="12629" spans="6:6">
      <c r="F12629" s="1926">
        <f t="shared" si="200"/>
        <v>13415736.9</v>
      </c>
    </row>
    <row r="12630" spans="6:6">
      <c r="F12630" s="1926">
        <f t="shared" si="200"/>
        <v>13415736.9</v>
      </c>
    </row>
    <row r="12631" spans="6:6">
      <c r="F12631" s="1926">
        <f t="shared" si="200"/>
        <v>13415736.9</v>
      </c>
    </row>
    <row r="12632" spans="6:6">
      <c r="F12632" s="1926">
        <f t="shared" si="200"/>
        <v>13415736.9</v>
      </c>
    </row>
    <row r="12633" spans="6:6">
      <c r="F12633" s="1926">
        <f t="shared" si="200"/>
        <v>13415736.9</v>
      </c>
    </row>
    <row r="12634" spans="6:6">
      <c r="F12634" s="1926">
        <f t="shared" si="200"/>
        <v>13415736.9</v>
      </c>
    </row>
    <row r="12635" spans="6:6">
      <c r="F12635" s="1926">
        <f t="shared" si="200"/>
        <v>13415736.9</v>
      </c>
    </row>
    <row r="12636" spans="6:6">
      <c r="F12636" s="1926">
        <f t="shared" si="200"/>
        <v>13415736.9</v>
      </c>
    </row>
    <row r="12637" spans="6:6">
      <c r="F12637" s="1926">
        <f t="shared" si="200"/>
        <v>13415736.9</v>
      </c>
    </row>
    <row r="12638" spans="6:6">
      <c r="F12638" s="1926">
        <f t="shared" si="200"/>
        <v>13415736.9</v>
      </c>
    </row>
    <row r="12639" spans="6:6">
      <c r="F12639" s="1926">
        <f t="shared" si="200"/>
        <v>13415736.9</v>
      </c>
    </row>
    <row r="12640" spans="6:6">
      <c r="F12640" s="1926">
        <f t="shared" si="200"/>
        <v>13415736.9</v>
      </c>
    </row>
    <row r="12641" spans="6:6">
      <c r="F12641" s="1926">
        <f t="shared" si="200"/>
        <v>13415736.9</v>
      </c>
    </row>
    <row r="12642" spans="6:6">
      <c r="F12642" s="1926">
        <f t="shared" si="200"/>
        <v>13415736.9</v>
      </c>
    </row>
    <row r="12643" spans="6:6">
      <c r="F12643" s="1926">
        <f t="shared" si="200"/>
        <v>13415736.9</v>
      </c>
    </row>
    <row r="12644" spans="6:6">
      <c r="F12644" s="1926">
        <f t="shared" si="200"/>
        <v>13415736.9</v>
      </c>
    </row>
    <row r="12645" spans="6:6">
      <c r="F12645" s="1926">
        <f t="shared" si="200"/>
        <v>13415736.9</v>
      </c>
    </row>
    <row r="12646" spans="6:6">
      <c r="F12646" s="1926">
        <f t="shared" si="200"/>
        <v>13415736.9</v>
      </c>
    </row>
    <row r="12647" spans="6:6">
      <c r="F12647" s="1926">
        <f t="shared" si="200"/>
        <v>13415736.9</v>
      </c>
    </row>
    <row r="12648" spans="6:6">
      <c r="F12648" s="1926">
        <f t="shared" si="200"/>
        <v>13415736.9</v>
      </c>
    </row>
    <row r="12649" spans="6:6">
      <c r="F12649" s="1926">
        <f t="shared" si="200"/>
        <v>13415736.9</v>
      </c>
    </row>
    <row r="12650" spans="6:6">
      <c r="F12650" s="1926">
        <f t="shared" si="200"/>
        <v>13415736.9</v>
      </c>
    </row>
    <row r="12651" spans="6:6">
      <c r="F12651" s="1926">
        <f t="shared" si="200"/>
        <v>13415736.9</v>
      </c>
    </row>
    <row r="12652" spans="6:6">
      <c r="F12652" s="1926">
        <f t="shared" si="200"/>
        <v>13415736.9</v>
      </c>
    </row>
    <row r="12653" spans="6:6">
      <c r="F12653" s="1926">
        <f t="shared" si="200"/>
        <v>13415736.9</v>
      </c>
    </row>
    <row r="12654" spans="6:6">
      <c r="F12654" s="1926">
        <f t="shared" si="200"/>
        <v>13415736.9</v>
      </c>
    </row>
    <row r="12655" spans="6:6">
      <c r="F12655" s="1926">
        <f t="shared" si="200"/>
        <v>13415736.9</v>
      </c>
    </row>
    <row r="12656" spans="6:6">
      <c r="F12656" s="1926">
        <f t="shared" si="200"/>
        <v>13415736.9</v>
      </c>
    </row>
    <row r="12657" spans="6:6">
      <c r="F12657" s="1926">
        <f t="shared" si="200"/>
        <v>13415736.9</v>
      </c>
    </row>
    <row r="12658" spans="6:6">
      <c r="F12658" s="1926">
        <f t="shared" si="200"/>
        <v>13415736.9</v>
      </c>
    </row>
    <row r="12659" spans="6:6">
      <c r="F12659" s="1926">
        <f t="shared" si="200"/>
        <v>13415736.9</v>
      </c>
    </row>
    <row r="12660" spans="6:6">
      <c r="F12660" s="1926">
        <f t="shared" si="200"/>
        <v>13415736.9</v>
      </c>
    </row>
    <row r="12661" spans="6:6">
      <c r="F12661" s="1926">
        <f t="shared" si="200"/>
        <v>13415736.9</v>
      </c>
    </row>
    <row r="12662" spans="6:6">
      <c r="F12662" s="1926">
        <f t="shared" si="200"/>
        <v>13415736.9</v>
      </c>
    </row>
    <row r="12663" spans="6:6">
      <c r="F12663" s="1926">
        <f t="shared" si="200"/>
        <v>13415736.9</v>
      </c>
    </row>
    <row r="12664" spans="6:6">
      <c r="F12664" s="1926">
        <f t="shared" si="200"/>
        <v>13415736.9</v>
      </c>
    </row>
    <row r="12665" spans="6:6">
      <c r="F12665" s="1926">
        <f t="shared" si="200"/>
        <v>13415736.9</v>
      </c>
    </row>
    <row r="12666" spans="6:6">
      <c r="F12666" s="1926">
        <f t="shared" si="200"/>
        <v>13415736.9</v>
      </c>
    </row>
    <row r="12667" spans="6:6">
      <c r="F12667" s="1926">
        <f t="shared" si="200"/>
        <v>13415736.9</v>
      </c>
    </row>
    <row r="12668" spans="6:6">
      <c r="F12668" s="1926">
        <f t="shared" si="200"/>
        <v>13415736.9</v>
      </c>
    </row>
    <row r="12669" spans="6:6">
      <c r="F12669" s="1926">
        <f t="shared" si="200"/>
        <v>13415736.9</v>
      </c>
    </row>
    <row r="12670" spans="6:6">
      <c r="F12670" s="1926">
        <f t="shared" si="200"/>
        <v>13415736.9</v>
      </c>
    </row>
    <row r="12671" spans="6:6">
      <c r="F12671" s="1926">
        <f t="shared" si="200"/>
        <v>13415736.9</v>
      </c>
    </row>
    <row r="12672" spans="6:6">
      <c r="F12672" s="1926">
        <f t="shared" si="200"/>
        <v>13415736.9</v>
      </c>
    </row>
    <row r="12673" spans="6:6">
      <c r="F12673" s="1926">
        <f t="shared" si="200"/>
        <v>13415736.9</v>
      </c>
    </row>
    <row r="12674" spans="6:6">
      <c r="F12674" s="1926">
        <f t="shared" si="200"/>
        <v>13415736.9</v>
      </c>
    </row>
    <row r="12675" spans="6:6">
      <c r="F12675" s="1926">
        <f t="shared" si="200"/>
        <v>13415736.9</v>
      </c>
    </row>
    <row r="12676" spans="6:6">
      <c r="F12676" s="1926">
        <f t="shared" si="200"/>
        <v>13415736.9</v>
      </c>
    </row>
    <row r="12677" spans="6:6">
      <c r="F12677" s="1926">
        <f t="shared" si="200"/>
        <v>13415736.9</v>
      </c>
    </row>
    <row r="12678" spans="6:6">
      <c r="F12678" s="1926">
        <f t="shared" si="200"/>
        <v>13415736.9</v>
      </c>
    </row>
    <row r="12679" spans="6:6">
      <c r="F12679" s="1926">
        <f t="shared" ref="F12679:F12742" si="201">F12678-E12679+D12679</f>
        <v>13415736.9</v>
      </c>
    </row>
    <row r="12680" spans="6:6">
      <c r="F12680" s="1926">
        <f t="shared" si="201"/>
        <v>13415736.9</v>
      </c>
    </row>
    <row r="12681" spans="6:6">
      <c r="F12681" s="1926">
        <f t="shared" si="201"/>
        <v>13415736.9</v>
      </c>
    </row>
    <row r="12682" spans="6:6">
      <c r="F12682" s="1926">
        <f t="shared" si="201"/>
        <v>13415736.9</v>
      </c>
    </row>
    <row r="12683" spans="6:6">
      <c r="F12683" s="1926">
        <f t="shared" si="201"/>
        <v>13415736.9</v>
      </c>
    </row>
    <row r="12684" spans="6:6">
      <c r="F12684" s="1926">
        <f t="shared" si="201"/>
        <v>13415736.9</v>
      </c>
    </row>
    <row r="12685" spans="6:6">
      <c r="F12685" s="1926">
        <f t="shared" si="201"/>
        <v>13415736.9</v>
      </c>
    </row>
    <row r="12686" spans="6:6">
      <c r="F12686" s="1926">
        <f t="shared" si="201"/>
        <v>13415736.9</v>
      </c>
    </row>
    <row r="12687" spans="6:6">
      <c r="F12687" s="1926">
        <f t="shared" si="201"/>
        <v>13415736.9</v>
      </c>
    </row>
    <row r="12688" spans="6:6">
      <c r="F12688" s="1926">
        <f t="shared" si="201"/>
        <v>13415736.9</v>
      </c>
    </row>
    <row r="12689" spans="6:6">
      <c r="F12689" s="1926">
        <f t="shared" si="201"/>
        <v>13415736.9</v>
      </c>
    </row>
    <row r="12690" spans="6:6">
      <c r="F12690" s="1926">
        <f t="shared" si="201"/>
        <v>13415736.9</v>
      </c>
    </row>
    <row r="12691" spans="6:6">
      <c r="F12691" s="1926">
        <f t="shared" si="201"/>
        <v>13415736.9</v>
      </c>
    </row>
    <row r="12692" spans="6:6">
      <c r="F12692" s="1926">
        <f t="shared" si="201"/>
        <v>13415736.9</v>
      </c>
    </row>
    <row r="12693" spans="6:6">
      <c r="F12693" s="1926">
        <f t="shared" si="201"/>
        <v>13415736.9</v>
      </c>
    </row>
    <row r="12694" spans="6:6">
      <c r="F12694" s="1926">
        <f t="shared" si="201"/>
        <v>13415736.9</v>
      </c>
    </row>
    <row r="12695" spans="6:6">
      <c r="F12695" s="1926">
        <f t="shared" si="201"/>
        <v>13415736.9</v>
      </c>
    </row>
    <row r="12696" spans="6:6">
      <c r="F12696" s="1926">
        <f t="shared" si="201"/>
        <v>13415736.9</v>
      </c>
    </row>
    <row r="12697" spans="6:6">
      <c r="F12697" s="1926">
        <f t="shared" si="201"/>
        <v>13415736.9</v>
      </c>
    </row>
    <row r="12698" spans="6:6">
      <c r="F12698" s="1926">
        <f t="shared" si="201"/>
        <v>13415736.9</v>
      </c>
    </row>
    <row r="12699" spans="6:6">
      <c r="F12699" s="1926">
        <f t="shared" si="201"/>
        <v>13415736.9</v>
      </c>
    </row>
    <row r="12700" spans="6:6">
      <c r="F12700" s="1926">
        <f t="shared" si="201"/>
        <v>13415736.9</v>
      </c>
    </row>
    <row r="12701" spans="6:6">
      <c r="F12701" s="1926">
        <f t="shared" si="201"/>
        <v>13415736.9</v>
      </c>
    </row>
    <row r="12702" spans="6:6">
      <c r="F12702" s="1926">
        <f t="shared" si="201"/>
        <v>13415736.9</v>
      </c>
    </row>
    <row r="12703" spans="6:6">
      <c r="F12703" s="1926">
        <f t="shared" si="201"/>
        <v>13415736.9</v>
      </c>
    </row>
    <row r="12704" spans="6:6">
      <c r="F12704" s="1926">
        <f t="shared" si="201"/>
        <v>13415736.9</v>
      </c>
    </row>
    <row r="12705" spans="6:6">
      <c r="F12705" s="1926">
        <f t="shared" si="201"/>
        <v>13415736.9</v>
      </c>
    </row>
    <row r="12706" spans="6:6">
      <c r="F12706" s="1926">
        <f t="shared" si="201"/>
        <v>13415736.9</v>
      </c>
    </row>
    <row r="12707" spans="6:6">
      <c r="F12707" s="1926">
        <f t="shared" si="201"/>
        <v>13415736.9</v>
      </c>
    </row>
    <row r="12708" spans="6:6">
      <c r="F12708" s="1926">
        <f t="shared" si="201"/>
        <v>13415736.9</v>
      </c>
    </row>
    <row r="12709" spans="6:6">
      <c r="F12709" s="1926">
        <f t="shared" si="201"/>
        <v>13415736.9</v>
      </c>
    </row>
    <row r="12710" spans="6:6">
      <c r="F12710" s="1926">
        <f t="shared" si="201"/>
        <v>13415736.9</v>
      </c>
    </row>
    <row r="12711" spans="6:6">
      <c r="F12711" s="1926">
        <f t="shared" si="201"/>
        <v>13415736.9</v>
      </c>
    </row>
    <row r="12712" spans="6:6">
      <c r="F12712" s="1926">
        <f t="shared" si="201"/>
        <v>13415736.9</v>
      </c>
    </row>
    <row r="12713" spans="6:6">
      <c r="F12713" s="1926">
        <f t="shared" si="201"/>
        <v>13415736.9</v>
      </c>
    </row>
    <row r="12714" spans="6:6">
      <c r="F12714" s="1926">
        <f t="shared" si="201"/>
        <v>13415736.9</v>
      </c>
    </row>
    <row r="12715" spans="6:6">
      <c r="F12715" s="1926">
        <f t="shared" si="201"/>
        <v>13415736.9</v>
      </c>
    </row>
    <row r="12716" spans="6:6">
      <c r="F12716" s="1926">
        <f t="shared" si="201"/>
        <v>13415736.9</v>
      </c>
    </row>
    <row r="12717" spans="6:6">
      <c r="F12717" s="1926">
        <f t="shared" si="201"/>
        <v>13415736.9</v>
      </c>
    </row>
    <row r="12718" spans="6:6">
      <c r="F12718" s="1926">
        <f t="shared" si="201"/>
        <v>13415736.9</v>
      </c>
    </row>
    <row r="12719" spans="6:6">
      <c r="F12719" s="1926">
        <f t="shared" si="201"/>
        <v>13415736.9</v>
      </c>
    </row>
    <row r="12720" spans="6:6">
      <c r="F12720" s="1926">
        <f t="shared" si="201"/>
        <v>13415736.9</v>
      </c>
    </row>
    <row r="12721" spans="6:6">
      <c r="F12721" s="1926">
        <f t="shared" si="201"/>
        <v>13415736.9</v>
      </c>
    </row>
    <row r="12722" spans="6:6">
      <c r="F12722" s="1926">
        <f t="shared" si="201"/>
        <v>13415736.9</v>
      </c>
    </row>
    <row r="12723" spans="6:6">
      <c r="F12723" s="1926">
        <f t="shared" si="201"/>
        <v>13415736.9</v>
      </c>
    </row>
    <row r="12724" spans="6:6">
      <c r="F12724" s="1926">
        <f t="shared" si="201"/>
        <v>13415736.9</v>
      </c>
    </row>
    <row r="12725" spans="6:6">
      <c r="F12725" s="1926">
        <f t="shared" si="201"/>
        <v>13415736.9</v>
      </c>
    </row>
    <row r="12726" spans="6:6">
      <c r="F12726" s="1926">
        <f t="shared" si="201"/>
        <v>13415736.9</v>
      </c>
    </row>
    <row r="12727" spans="6:6">
      <c r="F12727" s="1926">
        <f t="shared" si="201"/>
        <v>13415736.9</v>
      </c>
    </row>
    <row r="12728" spans="6:6">
      <c r="F12728" s="1926">
        <f t="shared" si="201"/>
        <v>13415736.9</v>
      </c>
    </row>
    <row r="12729" spans="6:6">
      <c r="F12729" s="1926">
        <f t="shared" si="201"/>
        <v>13415736.9</v>
      </c>
    </row>
    <row r="12730" spans="6:6">
      <c r="F12730" s="1926">
        <f t="shared" si="201"/>
        <v>13415736.9</v>
      </c>
    </row>
    <row r="12731" spans="6:6">
      <c r="F12731" s="1926">
        <f t="shared" si="201"/>
        <v>13415736.9</v>
      </c>
    </row>
    <row r="12732" spans="6:6">
      <c r="F12732" s="1926">
        <f t="shared" si="201"/>
        <v>13415736.9</v>
      </c>
    </row>
    <row r="12733" spans="6:6">
      <c r="F12733" s="1926">
        <f t="shared" si="201"/>
        <v>13415736.9</v>
      </c>
    </row>
    <row r="12734" spans="6:6">
      <c r="F12734" s="1926">
        <f t="shared" si="201"/>
        <v>13415736.9</v>
      </c>
    </row>
    <row r="12735" spans="6:6">
      <c r="F12735" s="1926">
        <f t="shared" si="201"/>
        <v>13415736.9</v>
      </c>
    </row>
    <row r="12736" spans="6:6">
      <c r="F12736" s="1926">
        <f t="shared" si="201"/>
        <v>13415736.9</v>
      </c>
    </row>
    <row r="12737" spans="6:6">
      <c r="F12737" s="1926">
        <f t="shared" si="201"/>
        <v>13415736.9</v>
      </c>
    </row>
    <row r="12738" spans="6:6">
      <c r="F12738" s="1926">
        <f t="shared" si="201"/>
        <v>13415736.9</v>
      </c>
    </row>
    <row r="12739" spans="6:6">
      <c r="F12739" s="1926">
        <f t="shared" si="201"/>
        <v>13415736.9</v>
      </c>
    </row>
    <row r="12740" spans="6:6">
      <c r="F12740" s="1926">
        <f t="shared" si="201"/>
        <v>13415736.9</v>
      </c>
    </row>
    <row r="12741" spans="6:6">
      <c r="F12741" s="1926">
        <f t="shared" si="201"/>
        <v>13415736.9</v>
      </c>
    </row>
    <row r="12742" spans="6:6">
      <c r="F12742" s="1926">
        <f t="shared" si="201"/>
        <v>13415736.9</v>
      </c>
    </row>
    <row r="12743" spans="6:6">
      <c r="F12743" s="1926">
        <f t="shared" ref="F12743:F12806" si="202">F12742-E12743+D12743</f>
        <v>13415736.9</v>
      </c>
    </row>
    <row r="12744" spans="6:6">
      <c r="F12744" s="1926">
        <f t="shared" si="202"/>
        <v>13415736.9</v>
      </c>
    </row>
    <row r="12745" spans="6:6">
      <c r="F12745" s="1926">
        <f t="shared" si="202"/>
        <v>13415736.9</v>
      </c>
    </row>
    <row r="12746" spans="6:6">
      <c r="F12746" s="1926">
        <f t="shared" si="202"/>
        <v>13415736.9</v>
      </c>
    </row>
    <row r="12747" spans="6:6">
      <c r="F12747" s="1926">
        <f t="shared" si="202"/>
        <v>13415736.9</v>
      </c>
    </row>
    <row r="12748" spans="6:6">
      <c r="F12748" s="1926">
        <f t="shared" si="202"/>
        <v>13415736.9</v>
      </c>
    </row>
    <row r="12749" spans="6:6">
      <c r="F12749" s="1926">
        <f t="shared" si="202"/>
        <v>13415736.9</v>
      </c>
    </row>
    <row r="12750" spans="6:6">
      <c r="F12750" s="1926">
        <f t="shared" si="202"/>
        <v>13415736.9</v>
      </c>
    </row>
    <row r="12751" spans="6:6">
      <c r="F12751" s="1926">
        <f t="shared" si="202"/>
        <v>13415736.9</v>
      </c>
    </row>
    <row r="12752" spans="6:6">
      <c r="F12752" s="1926">
        <f t="shared" si="202"/>
        <v>13415736.9</v>
      </c>
    </row>
    <row r="12753" spans="6:6">
      <c r="F12753" s="1926">
        <f t="shared" si="202"/>
        <v>13415736.9</v>
      </c>
    </row>
    <row r="12754" spans="6:6">
      <c r="F12754" s="1926">
        <f t="shared" si="202"/>
        <v>13415736.9</v>
      </c>
    </row>
    <row r="12755" spans="6:6">
      <c r="F12755" s="1926">
        <f t="shared" si="202"/>
        <v>13415736.9</v>
      </c>
    </row>
    <row r="12756" spans="6:6">
      <c r="F12756" s="1926">
        <f t="shared" si="202"/>
        <v>13415736.9</v>
      </c>
    </row>
    <row r="12757" spans="6:6">
      <c r="F12757" s="1926">
        <f t="shared" si="202"/>
        <v>13415736.9</v>
      </c>
    </row>
    <row r="12758" spans="6:6">
      <c r="F12758" s="1926">
        <f t="shared" si="202"/>
        <v>13415736.9</v>
      </c>
    </row>
    <row r="12759" spans="6:6">
      <c r="F12759" s="1926">
        <f t="shared" si="202"/>
        <v>13415736.9</v>
      </c>
    </row>
    <row r="12760" spans="6:6">
      <c r="F12760" s="1926">
        <f t="shared" si="202"/>
        <v>13415736.9</v>
      </c>
    </row>
    <row r="12761" spans="6:6">
      <c r="F12761" s="1926">
        <f t="shared" si="202"/>
        <v>13415736.9</v>
      </c>
    </row>
    <row r="12762" spans="6:6">
      <c r="F12762" s="1926">
        <f t="shared" si="202"/>
        <v>13415736.9</v>
      </c>
    </row>
    <row r="12763" spans="6:6">
      <c r="F12763" s="1926">
        <f t="shared" si="202"/>
        <v>13415736.9</v>
      </c>
    </row>
    <row r="12764" spans="6:6">
      <c r="F12764" s="1926">
        <f t="shared" si="202"/>
        <v>13415736.9</v>
      </c>
    </row>
    <row r="12765" spans="6:6">
      <c r="F12765" s="1926">
        <f t="shared" si="202"/>
        <v>13415736.9</v>
      </c>
    </row>
    <row r="12766" spans="6:6">
      <c r="F12766" s="1926">
        <f t="shared" si="202"/>
        <v>13415736.9</v>
      </c>
    </row>
    <row r="12767" spans="6:6">
      <c r="F12767" s="1926">
        <f t="shared" si="202"/>
        <v>13415736.9</v>
      </c>
    </row>
    <row r="12768" spans="6:6">
      <c r="F12768" s="1926">
        <f t="shared" si="202"/>
        <v>13415736.9</v>
      </c>
    </row>
    <row r="12769" spans="6:6">
      <c r="F12769" s="1926">
        <f t="shared" si="202"/>
        <v>13415736.9</v>
      </c>
    </row>
    <row r="12770" spans="6:6">
      <c r="F12770" s="1926">
        <f t="shared" si="202"/>
        <v>13415736.9</v>
      </c>
    </row>
    <row r="12771" spans="6:6">
      <c r="F12771" s="1926">
        <f t="shared" si="202"/>
        <v>13415736.9</v>
      </c>
    </row>
    <row r="12772" spans="6:6">
      <c r="F12772" s="1926">
        <f t="shared" si="202"/>
        <v>13415736.9</v>
      </c>
    </row>
    <row r="12773" spans="6:6">
      <c r="F12773" s="1926">
        <f t="shared" si="202"/>
        <v>13415736.9</v>
      </c>
    </row>
    <row r="12774" spans="6:6">
      <c r="F12774" s="1926">
        <f t="shared" si="202"/>
        <v>13415736.9</v>
      </c>
    </row>
    <row r="12775" spans="6:6">
      <c r="F12775" s="1926">
        <f t="shared" si="202"/>
        <v>13415736.9</v>
      </c>
    </row>
    <row r="12776" spans="6:6">
      <c r="F12776" s="1926">
        <f t="shared" si="202"/>
        <v>13415736.9</v>
      </c>
    </row>
    <row r="12777" spans="6:6">
      <c r="F12777" s="1926">
        <f t="shared" si="202"/>
        <v>13415736.9</v>
      </c>
    </row>
    <row r="12778" spans="6:6">
      <c r="F12778" s="1926">
        <f t="shared" si="202"/>
        <v>13415736.9</v>
      </c>
    </row>
    <row r="12779" spans="6:6">
      <c r="F12779" s="1926">
        <f t="shared" si="202"/>
        <v>13415736.9</v>
      </c>
    </row>
    <row r="12780" spans="6:6">
      <c r="F12780" s="1926">
        <f t="shared" si="202"/>
        <v>13415736.9</v>
      </c>
    </row>
    <row r="12781" spans="6:6">
      <c r="F12781" s="1926">
        <f t="shared" si="202"/>
        <v>13415736.9</v>
      </c>
    </row>
    <row r="12782" spans="6:6">
      <c r="F12782" s="1926">
        <f t="shared" si="202"/>
        <v>13415736.9</v>
      </c>
    </row>
    <row r="12783" spans="6:6">
      <c r="F12783" s="1926">
        <f t="shared" si="202"/>
        <v>13415736.9</v>
      </c>
    </row>
    <row r="12784" spans="6:6">
      <c r="F12784" s="1926">
        <f t="shared" si="202"/>
        <v>13415736.9</v>
      </c>
    </row>
    <row r="12785" spans="6:6">
      <c r="F12785" s="1926">
        <f t="shared" si="202"/>
        <v>13415736.9</v>
      </c>
    </row>
    <row r="12786" spans="6:6">
      <c r="F12786" s="1926">
        <f t="shared" si="202"/>
        <v>13415736.9</v>
      </c>
    </row>
    <row r="12787" spans="6:6">
      <c r="F12787" s="1926">
        <f t="shared" si="202"/>
        <v>13415736.9</v>
      </c>
    </row>
    <row r="12788" spans="6:6">
      <c r="F12788" s="1926">
        <f t="shared" si="202"/>
        <v>13415736.9</v>
      </c>
    </row>
    <row r="12789" spans="6:6">
      <c r="F12789" s="1926">
        <f t="shared" si="202"/>
        <v>13415736.9</v>
      </c>
    </row>
    <row r="12790" spans="6:6">
      <c r="F12790" s="1926">
        <f t="shared" si="202"/>
        <v>13415736.9</v>
      </c>
    </row>
    <row r="12791" spans="6:6">
      <c r="F12791" s="1926">
        <f t="shared" si="202"/>
        <v>13415736.9</v>
      </c>
    </row>
    <row r="12792" spans="6:6">
      <c r="F12792" s="1926">
        <f t="shared" si="202"/>
        <v>13415736.9</v>
      </c>
    </row>
    <row r="12793" spans="6:6">
      <c r="F12793" s="1926">
        <f t="shared" si="202"/>
        <v>13415736.9</v>
      </c>
    </row>
    <row r="12794" spans="6:6">
      <c r="F12794" s="1926">
        <f t="shared" si="202"/>
        <v>13415736.9</v>
      </c>
    </row>
    <row r="12795" spans="6:6">
      <c r="F12795" s="1926">
        <f t="shared" si="202"/>
        <v>13415736.9</v>
      </c>
    </row>
    <row r="12796" spans="6:6">
      <c r="F12796" s="1926">
        <f t="shared" si="202"/>
        <v>13415736.9</v>
      </c>
    </row>
    <row r="12797" spans="6:6">
      <c r="F12797" s="1926">
        <f t="shared" si="202"/>
        <v>13415736.9</v>
      </c>
    </row>
    <row r="12798" spans="6:6">
      <c r="F12798" s="1926">
        <f t="shared" si="202"/>
        <v>13415736.9</v>
      </c>
    </row>
    <row r="12799" spans="6:6">
      <c r="F12799" s="1926">
        <f t="shared" si="202"/>
        <v>13415736.9</v>
      </c>
    </row>
    <row r="12800" spans="6:6">
      <c r="F12800" s="1926">
        <f t="shared" si="202"/>
        <v>13415736.9</v>
      </c>
    </row>
    <row r="12801" spans="6:6">
      <c r="F12801" s="1926">
        <f t="shared" si="202"/>
        <v>13415736.9</v>
      </c>
    </row>
    <row r="12802" spans="6:6">
      <c r="F12802" s="1926">
        <f t="shared" si="202"/>
        <v>13415736.9</v>
      </c>
    </row>
    <row r="12803" spans="6:6">
      <c r="F12803" s="1926">
        <f t="shared" si="202"/>
        <v>13415736.9</v>
      </c>
    </row>
    <row r="12804" spans="6:6">
      <c r="F12804" s="1926">
        <f t="shared" si="202"/>
        <v>13415736.9</v>
      </c>
    </row>
    <row r="12805" spans="6:6">
      <c r="F12805" s="1926">
        <f t="shared" si="202"/>
        <v>13415736.9</v>
      </c>
    </row>
    <row r="12806" spans="6:6">
      <c r="F12806" s="1926">
        <f t="shared" si="202"/>
        <v>13415736.9</v>
      </c>
    </row>
    <row r="12807" spans="6:6">
      <c r="F12807" s="1926">
        <f t="shared" ref="F12807:F12870" si="203">F12806-E12807+D12807</f>
        <v>13415736.9</v>
      </c>
    </row>
    <row r="12808" spans="6:6">
      <c r="F12808" s="1926">
        <f t="shared" si="203"/>
        <v>13415736.9</v>
      </c>
    </row>
    <row r="12809" spans="6:6">
      <c r="F12809" s="1926">
        <f t="shared" si="203"/>
        <v>13415736.9</v>
      </c>
    </row>
    <row r="12810" spans="6:6">
      <c r="F12810" s="1926">
        <f t="shared" si="203"/>
        <v>13415736.9</v>
      </c>
    </row>
    <row r="12811" spans="6:6">
      <c r="F12811" s="1926">
        <f t="shared" si="203"/>
        <v>13415736.9</v>
      </c>
    </row>
    <row r="12812" spans="6:6">
      <c r="F12812" s="1926">
        <f t="shared" si="203"/>
        <v>13415736.9</v>
      </c>
    </row>
    <row r="12813" spans="6:6">
      <c r="F12813" s="1926">
        <f t="shared" si="203"/>
        <v>13415736.9</v>
      </c>
    </row>
    <row r="12814" spans="6:6">
      <c r="F12814" s="1926">
        <f t="shared" si="203"/>
        <v>13415736.9</v>
      </c>
    </row>
    <row r="12815" spans="6:6">
      <c r="F12815" s="1926">
        <f t="shared" si="203"/>
        <v>13415736.9</v>
      </c>
    </row>
    <row r="12816" spans="6:6">
      <c r="F12816" s="1926">
        <f t="shared" si="203"/>
        <v>13415736.9</v>
      </c>
    </row>
    <row r="12817" spans="6:6">
      <c r="F12817" s="1926">
        <f t="shared" si="203"/>
        <v>13415736.9</v>
      </c>
    </row>
    <row r="12818" spans="6:6">
      <c r="F12818" s="1926">
        <f t="shared" si="203"/>
        <v>13415736.9</v>
      </c>
    </row>
    <row r="12819" spans="6:6">
      <c r="F12819" s="1926">
        <f t="shared" si="203"/>
        <v>13415736.9</v>
      </c>
    </row>
    <row r="12820" spans="6:6">
      <c r="F12820" s="1926">
        <f t="shared" si="203"/>
        <v>13415736.9</v>
      </c>
    </row>
    <row r="12821" spans="6:6">
      <c r="F12821" s="1926">
        <f t="shared" si="203"/>
        <v>13415736.9</v>
      </c>
    </row>
    <row r="12822" spans="6:6">
      <c r="F12822" s="1926">
        <f t="shared" si="203"/>
        <v>13415736.9</v>
      </c>
    </row>
    <row r="12823" spans="6:6">
      <c r="F12823" s="1926">
        <f t="shared" si="203"/>
        <v>13415736.9</v>
      </c>
    </row>
    <row r="12824" spans="6:6">
      <c r="F12824" s="1926">
        <f t="shared" si="203"/>
        <v>13415736.9</v>
      </c>
    </row>
    <row r="12825" spans="6:6">
      <c r="F12825" s="1926">
        <f t="shared" si="203"/>
        <v>13415736.9</v>
      </c>
    </row>
    <row r="12826" spans="6:6">
      <c r="F12826" s="1926">
        <f t="shared" si="203"/>
        <v>13415736.9</v>
      </c>
    </row>
    <row r="12827" spans="6:6">
      <c r="F12827" s="1926">
        <f t="shared" si="203"/>
        <v>13415736.9</v>
      </c>
    </row>
    <row r="12828" spans="6:6">
      <c r="F12828" s="1926">
        <f t="shared" si="203"/>
        <v>13415736.9</v>
      </c>
    </row>
    <row r="12829" spans="6:6">
      <c r="F12829" s="1926">
        <f t="shared" si="203"/>
        <v>13415736.9</v>
      </c>
    </row>
    <row r="12830" spans="6:6">
      <c r="F12830" s="1926">
        <f t="shared" si="203"/>
        <v>13415736.9</v>
      </c>
    </row>
    <row r="12831" spans="6:6">
      <c r="F12831" s="1926">
        <f t="shared" si="203"/>
        <v>13415736.9</v>
      </c>
    </row>
    <row r="12832" spans="6:6">
      <c r="F12832" s="1926">
        <f t="shared" si="203"/>
        <v>13415736.9</v>
      </c>
    </row>
    <row r="12833" spans="6:6">
      <c r="F12833" s="1926">
        <f t="shared" si="203"/>
        <v>13415736.9</v>
      </c>
    </row>
    <row r="12834" spans="6:6">
      <c r="F12834" s="1926">
        <f t="shared" si="203"/>
        <v>13415736.9</v>
      </c>
    </row>
    <row r="12835" spans="6:6">
      <c r="F12835" s="1926">
        <f t="shared" si="203"/>
        <v>13415736.9</v>
      </c>
    </row>
    <row r="12836" spans="6:6">
      <c r="F12836" s="1926">
        <f t="shared" si="203"/>
        <v>13415736.9</v>
      </c>
    </row>
    <row r="12837" spans="6:6">
      <c r="F12837" s="1926">
        <f t="shared" si="203"/>
        <v>13415736.9</v>
      </c>
    </row>
    <row r="12838" spans="6:6">
      <c r="F12838" s="1926">
        <f t="shared" si="203"/>
        <v>13415736.9</v>
      </c>
    </row>
    <row r="12839" spans="6:6">
      <c r="F12839" s="1926">
        <f t="shared" si="203"/>
        <v>13415736.9</v>
      </c>
    </row>
    <row r="12840" spans="6:6">
      <c r="F12840" s="1926">
        <f t="shared" si="203"/>
        <v>13415736.9</v>
      </c>
    </row>
    <row r="12841" spans="6:6">
      <c r="F12841" s="1926">
        <f t="shared" si="203"/>
        <v>13415736.9</v>
      </c>
    </row>
    <row r="12842" spans="6:6">
      <c r="F12842" s="1926">
        <f t="shared" si="203"/>
        <v>13415736.9</v>
      </c>
    </row>
    <row r="12843" spans="6:6">
      <c r="F12843" s="1926">
        <f t="shared" si="203"/>
        <v>13415736.9</v>
      </c>
    </row>
    <row r="12844" spans="6:6">
      <c r="F12844" s="1926">
        <f t="shared" si="203"/>
        <v>13415736.9</v>
      </c>
    </row>
    <row r="12845" spans="6:6">
      <c r="F12845" s="1926">
        <f t="shared" si="203"/>
        <v>13415736.9</v>
      </c>
    </row>
    <row r="12846" spans="6:6">
      <c r="F12846" s="1926">
        <f t="shared" si="203"/>
        <v>13415736.9</v>
      </c>
    </row>
    <row r="12847" spans="6:6">
      <c r="F12847" s="1926">
        <f t="shared" si="203"/>
        <v>13415736.9</v>
      </c>
    </row>
    <row r="12848" spans="6:6">
      <c r="F12848" s="1926">
        <f t="shared" si="203"/>
        <v>13415736.9</v>
      </c>
    </row>
    <row r="12849" spans="6:6">
      <c r="F12849" s="1926">
        <f t="shared" si="203"/>
        <v>13415736.9</v>
      </c>
    </row>
    <row r="12850" spans="6:6">
      <c r="F12850" s="1926">
        <f t="shared" si="203"/>
        <v>13415736.9</v>
      </c>
    </row>
    <row r="12851" spans="6:6">
      <c r="F12851" s="1926">
        <f t="shared" si="203"/>
        <v>13415736.9</v>
      </c>
    </row>
    <row r="12852" spans="6:6">
      <c r="F12852" s="1926">
        <f t="shared" si="203"/>
        <v>13415736.9</v>
      </c>
    </row>
    <row r="12853" spans="6:6">
      <c r="F12853" s="1926">
        <f t="shared" si="203"/>
        <v>13415736.9</v>
      </c>
    </row>
    <row r="12854" spans="6:6">
      <c r="F12854" s="1926">
        <f t="shared" si="203"/>
        <v>13415736.9</v>
      </c>
    </row>
    <row r="12855" spans="6:6">
      <c r="F12855" s="1926">
        <f t="shared" si="203"/>
        <v>13415736.9</v>
      </c>
    </row>
    <row r="12856" spans="6:6">
      <c r="F12856" s="1926">
        <f t="shared" si="203"/>
        <v>13415736.9</v>
      </c>
    </row>
    <row r="12857" spans="6:6">
      <c r="F12857" s="1926">
        <f t="shared" si="203"/>
        <v>13415736.9</v>
      </c>
    </row>
    <row r="12858" spans="6:6">
      <c r="F12858" s="1926">
        <f t="shared" si="203"/>
        <v>13415736.9</v>
      </c>
    </row>
    <row r="12859" spans="6:6">
      <c r="F12859" s="1926">
        <f t="shared" si="203"/>
        <v>13415736.9</v>
      </c>
    </row>
    <row r="12860" spans="6:6">
      <c r="F12860" s="1926">
        <f t="shared" si="203"/>
        <v>13415736.9</v>
      </c>
    </row>
    <row r="12861" spans="6:6">
      <c r="F12861" s="1926">
        <f t="shared" si="203"/>
        <v>13415736.9</v>
      </c>
    </row>
    <row r="12862" spans="6:6">
      <c r="F12862" s="1926">
        <f t="shared" si="203"/>
        <v>13415736.9</v>
      </c>
    </row>
    <row r="12863" spans="6:6">
      <c r="F12863" s="1926">
        <f t="shared" si="203"/>
        <v>13415736.9</v>
      </c>
    </row>
    <row r="12864" spans="6:6">
      <c r="F12864" s="1926">
        <f t="shared" si="203"/>
        <v>13415736.9</v>
      </c>
    </row>
    <row r="12865" spans="6:6">
      <c r="F12865" s="1926">
        <f t="shared" si="203"/>
        <v>13415736.9</v>
      </c>
    </row>
    <row r="12866" spans="6:6">
      <c r="F12866" s="1926">
        <f t="shared" si="203"/>
        <v>13415736.9</v>
      </c>
    </row>
    <row r="12867" spans="6:6">
      <c r="F12867" s="1926">
        <f t="shared" si="203"/>
        <v>13415736.9</v>
      </c>
    </row>
    <row r="12868" spans="6:6">
      <c r="F12868" s="1926">
        <f t="shared" si="203"/>
        <v>13415736.9</v>
      </c>
    </row>
    <row r="12869" spans="6:6">
      <c r="F12869" s="1926">
        <f t="shared" si="203"/>
        <v>13415736.9</v>
      </c>
    </row>
    <row r="12870" spans="6:6">
      <c r="F12870" s="1926">
        <f t="shared" si="203"/>
        <v>13415736.9</v>
      </c>
    </row>
    <row r="12871" spans="6:6">
      <c r="F12871" s="1926">
        <f t="shared" ref="F12871:F12934" si="204">F12870-E12871+D12871</f>
        <v>13415736.9</v>
      </c>
    </row>
    <row r="12872" spans="6:6">
      <c r="F12872" s="1926">
        <f t="shared" si="204"/>
        <v>13415736.9</v>
      </c>
    </row>
    <row r="12873" spans="6:6">
      <c r="F12873" s="1926">
        <f t="shared" si="204"/>
        <v>13415736.9</v>
      </c>
    </row>
    <row r="12874" spans="6:6">
      <c r="F12874" s="1926">
        <f t="shared" si="204"/>
        <v>13415736.9</v>
      </c>
    </row>
    <row r="12875" spans="6:6">
      <c r="F12875" s="1926">
        <f t="shared" si="204"/>
        <v>13415736.9</v>
      </c>
    </row>
    <row r="12876" spans="6:6">
      <c r="F12876" s="1926">
        <f t="shared" si="204"/>
        <v>13415736.9</v>
      </c>
    </row>
    <row r="12877" spans="6:6">
      <c r="F12877" s="1926">
        <f t="shared" si="204"/>
        <v>13415736.9</v>
      </c>
    </row>
    <row r="12878" spans="6:6">
      <c r="F12878" s="1926">
        <f t="shared" si="204"/>
        <v>13415736.9</v>
      </c>
    </row>
    <row r="12879" spans="6:6">
      <c r="F12879" s="1926">
        <f t="shared" si="204"/>
        <v>13415736.9</v>
      </c>
    </row>
    <row r="12880" spans="6:6">
      <c r="F12880" s="1926">
        <f t="shared" si="204"/>
        <v>13415736.9</v>
      </c>
    </row>
    <row r="12881" spans="6:6">
      <c r="F12881" s="1926">
        <f t="shared" si="204"/>
        <v>13415736.9</v>
      </c>
    </row>
    <row r="12882" spans="6:6">
      <c r="F12882" s="1926">
        <f t="shared" si="204"/>
        <v>13415736.9</v>
      </c>
    </row>
    <row r="12883" spans="6:6">
      <c r="F12883" s="1926">
        <f t="shared" si="204"/>
        <v>13415736.9</v>
      </c>
    </row>
    <row r="12884" spans="6:6">
      <c r="F12884" s="1926">
        <f t="shared" si="204"/>
        <v>13415736.9</v>
      </c>
    </row>
    <row r="12885" spans="6:6">
      <c r="F12885" s="1926">
        <f t="shared" si="204"/>
        <v>13415736.9</v>
      </c>
    </row>
    <row r="12886" spans="6:6">
      <c r="F12886" s="1926">
        <f t="shared" si="204"/>
        <v>13415736.9</v>
      </c>
    </row>
    <row r="12887" spans="6:6">
      <c r="F12887" s="1926">
        <f t="shared" si="204"/>
        <v>13415736.9</v>
      </c>
    </row>
    <row r="12888" spans="6:6">
      <c r="F12888" s="1926">
        <f t="shared" si="204"/>
        <v>13415736.9</v>
      </c>
    </row>
    <row r="12889" spans="6:6">
      <c r="F12889" s="1926">
        <f t="shared" si="204"/>
        <v>13415736.9</v>
      </c>
    </row>
    <row r="12890" spans="6:6">
      <c r="F12890" s="1926">
        <f t="shared" si="204"/>
        <v>13415736.9</v>
      </c>
    </row>
    <row r="12891" spans="6:6">
      <c r="F12891" s="1926">
        <f t="shared" si="204"/>
        <v>13415736.9</v>
      </c>
    </row>
    <row r="12892" spans="6:6">
      <c r="F12892" s="1926">
        <f t="shared" si="204"/>
        <v>13415736.9</v>
      </c>
    </row>
    <row r="12893" spans="6:6">
      <c r="F12893" s="1926">
        <f t="shared" si="204"/>
        <v>13415736.9</v>
      </c>
    </row>
    <row r="12894" spans="6:6">
      <c r="F12894" s="1926">
        <f t="shared" si="204"/>
        <v>13415736.9</v>
      </c>
    </row>
    <row r="12895" spans="6:6">
      <c r="F12895" s="1926">
        <f t="shared" si="204"/>
        <v>13415736.9</v>
      </c>
    </row>
    <row r="12896" spans="6:6">
      <c r="F12896" s="1926">
        <f t="shared" si="204"/>
        <v>13415736.9</v>
      </c>
    </row>
    <row r="12897" spans="6:6">
      <c r="F12897" s="1926">
        <f t="shared" si="204"/>
        <v>13415736.9</v>
      </c>
    </row>
    <row r="12898" spans="6:6">
      <c r="F12898" s="1926">
        <f t="shared" si="204"/>
        <v>13415736.9</v>
      </c>
    </row>
    <row r="12899" spans="6:6">
      <c r="F12899" s="1926">
        <f t="shared" si="204"/>
        <v>13415736.9</v>
      </c>
    </row>
    <row r="12900" spans="6:6">
      <c r="F12900" s="1926">
        <f t="shared" si="204"/>
        <v>13415736.9</v>
      </c>
    </row>
    <row r="12901" spans="6:6">
      <c r="F12901" s="1926">
        <f t="shared" si="204"/>
        <v>13415736.9</v>
      </c>
    </row>
    <row r="12902" spans="6:6">
      <c r="F12902" s="1926">
        <f t="shared" si="204"/>
        <v>13415736.9</v>
      </c>
    </row>
    <row r="12903" spans="6:6">
      <c r="F12903" s="1926">
        <f t="shared" si="204"/>
        <v>13415736.9</v>
      </c>
    </row>
    <row r="12904" spans="6:6">
      <c r="F12904" s="1926">
        <f t="shared" si="204"/>
        <v>13415736.9</v>
      </c>
    </row>
    <row r="12905" spans="6:6">
      <c r="F12905" s="1926">
        <f t="shared" si="204"/>
        <v>13415736.9</v>
      </c>
    </row>
    <row r="12906" spans="6:6">
      <c r="F12906" s="1926">
        <f t="shared" si="204"/>
        <v>13415736.9</v>
      </c>
    </row>
    <row r="12907" spans="6:6">
      <c r="F12907" s="1926">
        <f t="shared" si="204"/>
        <v>13415736.9</v>
      </c>
    </row>
    <row r="12908" spans="6:6">
      <c r="F12908" s="1926">
        <f t="shared" si="204"/>
        <v>13415736.9</v>
      </c>
    </row>
    <row r="12909" spans="6:6">
      <c r="F12909" s="1926">
        <f t="shared" si="204"/>
        <v>13415736.9</v>
      </c>
    </row>
    <row r="12910" spans="6:6">
      <c r="F12910" s="1926">
        <f t="shared" si="204"/>
        <v>13415736.9</v>
      </c>
    </row>
    <row r="12911" spans="6:6">
      <c r="F12911" s="1926">
        <f t="shared" si="204"/>
        <v>13415736.9</v>
      </c>
    </row>
    <row r="12912" spans="6:6">
      <c r="F12912" s="1926">
        <f t="shared" si="204"/>
        <v>13415736.9</v>
      </c>
    </row>
    <row r="12913" spans="6:6">
      <c r="F12913" s="1926">
        <f t="shared" si="204"/>
        <v>13415736.9</v>
      </c>
    </row>
    <row r="12914" spans="6:6">
      <c r="F12914" s="1926">
        <f t="shared" si="204"/>
        <v>13415736.9</v>
      </c>
    </row>
    <row r="12915" spans="6:6">
      <c r="F12915" s="1926">
        <f t="shared" si="204"/>
        <v>13415736.9</v>
      </c>
    </row>
    <row r="12916" spans="6:6">
      <c r="F12916" s="1926">
        <f t="shared" si="204"/>
        <v>13415736.9</v>
      </c>
    </row>
    <row r="12917" spans="6:6">
      <c r="F12917" s="1926">
        <f t="shared" si="204"/>
        <v>13415736.9</v>
      </c>
    </row>
    <row r="12918" spans="6:6">
      <c r="F12918" s="1926">
        <f t="shared" si="204"/>
        <v>13415736.9</v>
      </c>
    </row>
    <row r="12919" spans="6:6">
      <c r="F12919" s="1926">
        <f t="shared" si="204"/>
        <v>13415736.9</v>
      </c>
    </row>
    <row r="12920" spans="6:6">
      <c r="F12920" s="1926">
        <f t="shared" si="204"/>
        <v>13415736.9</v>
      </c>
    </row>
    <row r="12921" spans="6:6">
      <c r="F12921" s="1926">
        <f t="shared" si="204"/>
        <v>13415736.9</v>
      </c>
    </row>
    <row r="12922" spans="6:6">
      <c r="F12922" s="1926">
        <f t="shared" si="204"/>
        <v>13415736.9</v>
      </c>
    </row>
    <row r="12923" spans="6:6">
      <c r="F12923" s="1926">
        <f t="shared" si="204"/>
        <v>13415736.9</v>
      </c>
    </row>
    <row r="12924" spans="6:6">
      <c r="F12924" s="1926">
        <f t="shared" si="204"/>
        <v>13415736.9</v>
      </c>
    </row>
    <row r="12925" spans="6:6">
      <c r="F12925" s="1926">
        <f t="shared" si="204"/>
        <v>13415736.9</v>
      </c>
    </row>
    <row r="12926" spans="6:6">
      <c r="F12926" s="1926">
        <f t="shared" si="204"/>
        <v>13415736.9</v>
      </c>
    </row>
    <row r="12927" spans="6:6">
      <c r="F12927" s="1926">
        <f t="shared" si="204"/>
        <v>13415736.9</v>
      </c>
    </row>
    <row r="12928" spans="6:6">
      <c r="F12928" s="1926">
        <f t="shared" si="204"/>
        <v>13415736.9</v>
      </c>
    </row>
    <row r="12929" spans="6:6">
      <c r="F12929" s="1926">
        <f t="shared" si="204"/>
        <v>13415736.9</v>
      </c>
    </row>
    <row r="12930" spans="6:6">
      <c r="F12930" s="1926">
        <f t="shared" si="204"/>
        <v>13415736.9</v>
      </c>
    </row>
    <row r="12931" spans="6:6">
      <c r="F12931" s="1926">
        <f t="shared" si="204"/>
        <v>13415736.9</v>
      </c>
    </row>
    <row r="12932" spans="6:6">
      <c r="F12932" s="1926">
        <f t="shared" si="204"/>
        <v>13415736.9</v>
      </c>
    </row>
    <row r="12933" spans="6:6">
      <c r="F12933" s="1926">
        <f t="shared" si="204"/>
        <v>13415736.9</v>
      </c>
    </row>
    <row r="12934" spans="6:6">
      <c r="F12934" s="1926">
        <f t="shared" si="204"/>
        <v>13415736.9</v>
      </c>
    </row>
    <row r="12935" spans="6:6">
      <c r="F12935" s="1926">
        <f t="shared" ref="F12935:F12998" si="205">F12934-E12935+D12935</f>
        <v>13415736.9</v>
      </c>
    </row>
    <row r="12936" spans="6:6">
      <c r="F12936" s="1926">
        <f t="shared" si="205"/>
        <v>13415736.9</v>
      </c>
    </row>
    <row r="12937" spans="6:6">
      <c r="F12937" s="1926">
        <f t="shared" si="205"/>
        <v>13415736.9</v>
      </c>
    </row>
    <row r="12938" spans="6:6">
      <c r="F12938" s="1926">
        <f t="shared" si="205"/>
        <v>13415736.9</v>
      </c>
    </row>
    <row r="12939" spans="6:6">
      <c r="F12939" s="1926">
        <f t="shared" si="205"/>
        <v>13415736.9</v>
      </c>
    </row>
    <row r="12940" spans="6:6">
      <c r="F12940" s="1926">
        <f t="shared" si="205"/>
        <v>13415736.9</v>
      </c>
    </row>
    <row r="12941" spans="6:6">
      <c r="F12941" s="1926">
        <f t="shared" si="205"/>
        <v>13415736.9</v>
      </c>
    </row>
    <row r="12942" spans="6:6">
      <c r="F12942" s="1926">
        <f t="shared" si="205"/>
        <v>13415736.9</v>
      </c>
    </row>
    <row r="12943" spans="6:6">
      <c r="F12943" s="1926">
        <f t="shared" si="205"/>
        <v>13415736.9</v>
      </c>
    </row>
    <row r="12944" spans="6:6">
      <c r="F12944" s="1926">
        <f t="shared" si="205"/>
        <v>13415736.9</v>
      </c>
    </row>
    <row r="12945" spans="6:6">
      <c r="F12945" s="1926">
        <f t="shared" si="205"/>
        <v>13415736.9</v>
      </c>
    </row>
    <row r="12946" spans="6:6">
      <c r="F12946" s="1926">
        <f t="shared" si="205"/>
        <v>13415736.9</v>
      </c>
    </row>
    <row r="12947" spans="6:6">
      <c r="F12947" s="1926">
        <f t="shared" si="205"/>
        <v>13415736.9</v>
      </c>
    </row>
    <row r="12948" spans="6:6">
      <c r="F12948" s="1926">
        <f t="shared" si="205"/>
        <v>13415736.9</v>
      </c>
    </row>
    <row r="12949" spans="6:6">
      <c r="F12949" s="1926">
        <f t="shared" si="205"/>
        <v>13415736.9</v>
      </c>
    </row>
    <row r="12950" spans="6:6">
      <c r="F12950" s="1926">
        <f t="shared" si="205"/>
        <v>13415736.9</v>
      </c>
    </row>
    <row r="12951" spans="6:6">
      <c r="F12951" s="1926">
        <f t="shared" si="205"/>
        <v>13415736.9</v>
      </c>
    </row>
    <row r="12952" spans="6:6">
      <c r="F12952" s="1926">
        <f t="shared" si="205"/>
        <v>13415736.9</v>
      </c>
    </row>
    <row r="12953" spans="6:6">
      <c r="F12953" s="1926">
        <f t="shared" si="205"/>
        <v>13415736.9</v>
      </c>
    </row>
    <row r="12954" spans="6:6">
      <c r="F12954" s="1926">
        <f t="shared" si="205"/>
        <v>13415736.9</v>
      </c>
    </row>
    <row r="12955" spans="6:6">
      <c r="F12955" s="1926">
        <f t="shared" si="205"/>
        <v>13415736.9</v>
      </c>
    </row>
    <row r="12956" spans="6:6">
      <c r="F12956" s="1926">
        <f t="shared" si="205"/>
        <v>13415736.9</v>
      </c>
    </row>
    <row r="12957" spans="6:6">
      <c r="F12957" s="1926">
        <f t="shared" si="205"/>
        <v>13415736.9</v>
      </c>
    </row>
    <row r="12958" spans="6:6">
      <c r="F12958" s="1926">
        <f t="shared" si="205"/>
        <v>13415736.9</v>
      </c>
    </row>
    <row r="12959" spans="6:6">
      <c r="F12959" s="1926">
        <f t="shared" si="205"/>
        <v>13415736.9</v>
      </c>
    </row>
    <row r="12960" spans="6:6">
      <c r="F12960" s="1926">
        <f t="shared" si="205"/>
        <v>13415736.9</v>
      </c>
    </row>
    <row r="12961" spans="6:6">
      <c r="F12961" s="1926">
        <f t="shared" si="205"/>
        <v>13415736.9</v>
      </c>
    </row>
    <row r="12962" spans="6:6">
      <c r="F12962" s="1926">
        <f t="shared" si="205"/>
        <v>13415736.9</v>
      </c>
    </row>
    <row r="12963" spans="6:6">
      <c r="F12963" s="1926">
        <f t="shared" si="205"/>
        <v>13415736.9</v>
      </c>
    </row>
    <row r="12964" spans="6:6">
      <c r="F12964" s="1926">
        <f t="shared" si="205"/>
        <v>13415736.9</v>
      </c>
    </row>
    <row r="12965" spans="6:6">
      <c r="F12965" s="1926">
        <f t="shared" si="205"/>
        <v>13415736.9</v>
      </c>
    </row>
    <row r="12966" spans="6:6">
      <c r="F12966" s="1926">
        <f t="shared" si="205"/>
        <v>13415736.9</v>
      </c>
    </row>
    <row r="12967" spans="6:6">
      <c r="F12967" s="1926">
        <f t="shared" si="205"/>
        <v>13415736.9</v>
      </c>
    </row>
    <row r="12968" spans="6:6">
      <c r="F12968" s="1926">
        <f t="shared" si="205"/>
        <v>13415736.9</v>
      </c>
    </row>
    <row r="12969" spans="6:6">
      <c r="F12969" s="1926">
        <f t="shared" si="205"/>
        <v>13415736.9</v>
      </c>
    </row>
    <row r="12970" spans="6:6">
      <c r="F12970" s="1926">
        <f t="shared" si="205"/>
        <v>13415736.9</v>
      </c>
    </row>
    <row r="12971" spans="6:6">
      <c r="F12971" s="1926">
        <f t="shared" si="205"/>
        <v>13415736.9</v>
      </c>
    </row>
    <row r="12972" spans="6:6">
      <c r="F12972" s="1926">
        <f t="shared" si="205"/>
        <v>13415736.9</v>
      </c>
    </row>
    <row r="12973" spans="6:6">
      <c r="F12973" s="1926">
        <f t="shared" si="205"/>
        <v>13415736.9</v>
      </c>
    </row>
    <row r="12974" spans="6:6">
      <c r="F12974" s="1926">
        <f t="shared" si="205"/>
        <v>13415736.9</v>
      </c>
    </row>
    <row r="12975" spans="6:6">
      <c r="F12975" s="1926">
        <f t="shared" si="205"/>
        <v>13415736.9</v>
      </c>
    </row>
    <row r="12976" spans="6:6">
      <c r="F12976" s="1926">
        <f t="shared" si="205"/>
        <v>13415736.9</v>
      </c>
    </row>
    <row r="12977" spans="6:6">
      <c r="F12977" s="1926">
        <f t="shared" si="205"/>
        <v>13415736.9</v>
      </c>
    </row>
    <row r="12978" spans="6:6">
      <c r="F12978" s="1926">
        <f t="shared" si="205"/>
        <v>13415736.9</v>
      </c>
    </row>
    <row r="12979" spans="6:6">
      <c r="F12979" s="1926">
        <f t="shared" si="205"/>
        <v>13415736.9</v>
      </c>
    </row>
    <row r="12980" spans="6:6">
      <c r="F12980" s="1926">
        <f t="shared" si="205"/>
        <v>13415736.9</v>
      </c>
    </row>
    <row r="12981" spans="6:6">
      <c r="F12981" s="1926">
        <f t="shared" si="205"/>
        <v>13415736.9</v>
      </c>
    </row>
    <row r="12982" spans="6:6">
      <c r="F12982" s="1926">
        <f t="shared" si="205"/>
        <v>13415736.9</v>
      </c>
    </row>
    <row r="12983" spans="6:6">
      <c r="F12983" s="1926">
        <f t="shared" si="205"/>
        <v>13415736.9</v>
      </c>
    </row>
    <row r="12984" spans="6:6">
      <c r="F12984" s="1926">
        <f t="shared" si="205"/>
        <v>13415736.9</v>
      </c>
    </row>
    <row r="12985" spans="6:6">
      <c r="F12985" s="1926">
        <f t="shared" si="205"/>
        <v>13415736.9</v>
      </c>
    </row>
    <row r="12986" spans="6:6">
      <c r="F12986" s="1926">
        <f t="shared" si="205"/>
        <v>13415736.9</v>
      </c>
    </row>
    <row r="12987" spans="6:6">
      <c r="F12987" s="1926">
        <f t="shared" si="205"/>
        <v>13415736.9</v>
      </c>
    </row>
    <row r="12988" spans="6:6">
      <c r="F12988" s="1926">
        <f t="shared" si="205"/>
        <v>13415736.9</v>
      </c>
    </row>
    <row r="12989" spans="6:6">
      <c r="F12989" s="1926">
        <f t="shared" si="205"/>
        <v>13415736.9</v>
      </c>
    </row>
    <row r="12990" spans="6:6">
      <c r="F12990" s="1926">
        <f t="shared" si="205"/>
        <v>13415736.9</v>
      </c>
    </row>
    <row r="12991" spans="6:6">
      <c r="F12991" s="1926">
        <f t="shared" si="205"/>
        <v>13415736.9</v>
      </c>
    </row>
    <row r="12992" spans="6:6">
      <c r="F12992" s="1926">
        <f t="shared" si="205"/>
        <v>13415736.9</v>
      </c>
    </row>
    <row r="12993" spans="6:6">
      <c r="F12993" s="1926">
        <f t="shared" si="205"/>
        <v>13415736.9</v>
      </c>
    </row>
    <row r="12994" spans="6:6">
      <c r="F12994" s="1926">
        <f t="shared" si="205"/>
        <v>13415736.9</v>
      </c>
    </row>
    <row r="12995" spans="6:6">
      <c r="F12995" s="1926">
        <f t="shared" si="205"/>
        <v>13415736.9</v>
      </c>
    </row>
    <row r="12996" spans="6:6">
      <c r="F12996" s="1926">
        <f t="shared" si="205"/>
        <v>13415736.9</v>
      </c>
    </row>
    <row r="12997" spans="6:6">
      <c r="F12997" s="1926">
        <f t="shared" si="205"/>
        <v>13415736.9</v>
      </c>
    </row>
    <row r="12998" spans="6:6">
      <c r="F12998" s="1926">
        <f t="shared" si="205"/>
        <v>13415736.9</v>
      </c>
    </row>
    <row r="12999" spans="6:6">
      <c r="F12999" s="1926">
        <f t="shared" ref="F12999:F13062" si="206">F12998-E12999+D12999</f>
        <v>13415736.9</v>
      </c>
    </row>
    <row r="13000" spans="6:6">
      <c r="F13000" s="1926">
        <f t="shared" si="206"/>
        <v>13415736.9</v>
      </c>
    </row>
    <row r="13001" spans="6:6">
      <c r="F13001" s="1926">
        <f t="shared" si="206"/>
        <v>13415736.9</v>
      </c>
    </row>
    <row r="13002" spans="6:6">
      <c r="F13002" s="1926">
        <f t="shared" si="206"/>
        <v>13415736.9</v>
      </c>
    </row>
    <row r="13003" spans="6:6">
      <c r="F13003" s="1926">
        <f t="shared" si="206"/>
        <v>13415736.9</v>
      </c>
    </row>
    <row r="13004" spans="6:6">
      <c r="F13004" s="1926">
        <f t="shared" si="206"/>
        <v>13415736.9</v>
      </c>
    </row>
    <row r="13005" spans="6:6">
      <c r="F13005" s="1926">
        <f t="shared" si="206"/>
        <v>13415736.9</v>
      </c>
    </row>
    <row r="13006" spans="6:6">
      <c r="F13006" s="1926">
        <f t="shared" si="206"/>
        <v>13415736.9</v>
      </c>
    </row>
    <row r="13007" spans="6:6">
      <c r="F13007" s="1926">
        <f t="shared" si="206"/>
        <v>13415736.9</v>
      </c>
    </row>
    <row r="13008" spans="6:6">
      <c r="F13008" s="1926">
        <f t="shared" si="206"/>
        <v>13415736.9</v>
      </c>
    </row>
    <row r="13009" spans="6:6">
      <c r="F13009" s="1926">
        <f t="shared" si="206"/>
        <v>13415736.9</v>
      </c>
    </row>
    <row r="13010" spans="6:6">
      <c r="F13010" s="1926">
        <f t="shared" si="206"/>
        <v>13415736.9</v>
      </c>
    </row>
    <row r="13011" spans="6:6">
      <c r="F13011" s="1926">
        <f t="shared" si="206"/>
        <v>13415736.9</v>
      </c>
    </row>
    <row r="13012" spans="6:6">
      <c r="F13012" s="1926">
        <f t="shared" si="206"/>
        <v>13415736.9</v>
      </c>
    </row>
    <row r="13013" spans="6:6">
      <c r="F13013" s="1926">
        <f t="shared" si="206"/>
        <v>13415736.9</v>
      </c>
    </row>
    <row r="13014" spans="6:6">
      <c r="F13014" s="1926">
        <f t="shared" si="206"/>
        <v>13415736.9</v>
      </c>
    </row>
    <row r="13015" spans="6:6">
      <c r="F13015" s="1926">
        <f t="shared" si="206"/>
        <v>13415736.9</v>
      </c>
    </row>
    <row r="13016" spans="6:6">
      <c r="F13016" s="1926">
        <f t="shared" si="206"/>
        <v>13415736.9</v>
      </c>
    </row>
    <row r="13017" spans="6:6">
      <c r="F13017" s="1926">
        <f t="shared" si="206"/>
        <v>13415736.9</v>
      </c>
    </row>
    <row r="13018" spans="6:6">
      <c r="F13018" s="1926">
        <f t="shared" si="206"/>
        <v>13415736.9</v>
      </c>
    </row>
    <row r="13019" spans="6:6">
      <c r="F13019" s="1926">
        <f t="shared" si="206"/>
        <v>13415736.9</v>
      </c>
    </row>
    <row r="13020" spans="6:6">
      <c r="F13020" s="1926">
        <f t="shared" si="206"/>
        <v>13415736.9</v>
      </c>
    </row>
    <row r="13021" spans="6:6">
      <c r="F13021" s="1926">
        <f t="shared" si="206"/>
        <v>13415736.9</v>
      </c>
    </row>
    <row r="13022" spans="6:6">
      <c r="F13022" s="1926">
        <f t="shared" si="206"/>
        <v>13415736.9</v>
      </c>
    </row>
    <row r="13023" spans="6:6">
      <c r="F13023" s="1926">
        <f t="shared" si="206"/>
        <v>13415736.9</v>
      </c>
    </row>
    <row r="13024" spans="6:6">
      <c r="F13024" s="1926">
        <f t="shared" si="206"/>
        <v>13415736.9</v>
      </c>
    </row>
    <row r="13025" spans="6:6">
      <c r="F13025" s="1926">
        <f t="shared" si="206"/>
        <v>13415736.9</v>
      </c>
    </row>
    <row r="13026" spans="6:6">
      <c r="F13026" s="1926">
        <f t="shared" si="206"/>
        <v>13415736.9</v>
      </c>
    </row>
    <row r="13027" spans="6:6">
      <c r="F13027" s="1926">
        <f t="shared" si="206"/>
        <v>13415736.9</v>
      </c>
    </row>
    <row r="13028" spans="6:6">
      <c r="F13028" s="1926">
        <f t="shared" si="206"/>
        <v>13415736.9</v>
      </c>
    </row>
    <row r="13029" spans="6:6">
      <c r="F13029" s="1926">
        <f t="shared" si="206"/>
        <v>13415736.9</v>
      </c>
    </row>
    <row r="13030" spans="6:6">
      <c r="F13030" s="1926">
        <f t="shared" si="206"/>
        <v>13415736.9</v>
      </c>
    </row>
    <row r="13031" spans="6:6">
      <c r="F13031" s="1926">
        <f t="shared" si="206"/>
        <v>13415736.9</v>
      </c>
    </row>
    <row r="13032" spans="6:6">
      <c r="F13032" s="1926">
        <f t="shared" si="206"/>
        <v>13415736.9</v>
      </c>
    </row>
    <row r="13033" spans="6:6">
      <c r="F13033" s="1926">
        <f t="shared" si="206"/>
        <v>13415736.9</v>
      </c>
    </row>
    <row r="13034" spans="6:6">
      <c r="F13034" s="1926">
        <f t="shared" si="206"/>
        <v>13415736.9</v>
      </c>
    </row>
    <row r="13035" spans="6:6">
      <c r="F13035" s="1926">
        <f t="shared" si="206"/>
        <v>13415736.9</v>
      </c>
    </row>
    <row r="13036" spans="6:6">
      <c r="F13036" s="1926">
        <f t="shared" si="206"/>
        <v>13415736.9</v>
      </c>
    </row>
    <row r="13037" spans="6:6">
      <c r="F13037" s="1926">
        <f t="shared" si="206"/>
        <v>13415736.9</v>
      </c>
    </row>
    <row r="13038" spans="6:6">
      <c r="F13038" s="1926">
        <f t="shared" si="206"/>
        <v>13415736.9</v>
      </c>
    </row>
    <row r="13039" spans="6:6">
      <c r="F13039" s="1926">
        <f t="shared" si="206"/>
        <v>13415736.9</v>
      </c>
    </row>
    <row r="13040" spans="6:6">
      <c r="F13040" s="1926">
        <f t="shared" si="206"/>
        <v>13415736.9</v>
      </c>
    </row>
    <row r="13041" spans="6:6">
      <c r="F13041" s="1926">
        <f t="shared" si="206"/>
        <v>13415736.9</v>
      </c>
    </row>
    <row r="13042" spans="6:6">
      <c r="F13042" s="1926">
        <f t="shared" si="206"/>
        <v>13415736.9</v>
      </c>
    </row>
    <row r="13043" spans="6:6">
      <c r="F13043" s="1926">
        <f t="shared" si="206"/>
        <v>13415736.9</v>
      </c>
    </row>
    <row r="13044" spans="6:6">
      <c r="F13044" s="1926">
        <f t="shared" si="206"/>
        <v>13415736.9</v>
      </c>
    </row>
    <row r="13045" spans="6:6">
      <c r="F13045" s="1926">
        <f t="shared" si="206"/>
        <v>13415736.9</v>
      </c>
    </row>
    <row r="13046" spans="6:6">
      <c r="F13046" s="1926">
        <f t="shared" si="206"/>
        <v>13415736.9</v>
      </c>
    </row>
    <row r="13047" spans="6:6">
      <c r="F13047" s="1926">
        <f t="shared" si="206"/>
        <v>13415736.9</v>
      </c>
    </row>
    <row r="13048" spans="6:6">
      <c r="F13048" s="1926">
        <f t="shared" si="206"/>
        <v>13415736.9</v>
      </c>
    </row>
    <row r="13049" spans="6:6">
      <c r="F13049" s="1926">
        <f t="shared" si="206"/>
        <v>13415736.9</v>
      </c>
    </row>
    <row r="13050" spans="6:6">
      <c r="F13050" s="1926">
        <f t="shared" si="206"/>
        <v>13415736.9</v>
      </c>
    </row>
    <row r="13051" spans="6:6">
      <c r="F13051" s="1926">
        <f t="shared" si="206"/>
        <v>13415736.9</v>
      </c>
    </row>
    <row r="13052" spans="6:6">
      <c r="F13052" s="1926">
        <f t="shared" si="206"/>
        <v>13415736.9</v>
      </c>
    </row>
    <row r="13053" spans="6:6">
      <c r="F13053" s="1926">
        <f t="shared" si="206"/>
        <v>13415736.9</v>
      </c>
    </row>
    <row r="13054" spans="6:6">
      <c r="F13054" s="1926">
        <f t="shared" si="206"/>
        <v>13415736.9</v>
      </c>
    </row>
    <row r="13055" spans="6:6">
      <c r="F13055" s="1926">
        <f t="shared" si="206"/>
        <v>13415736.9</v>
      </c>
    </row>
    <row r="13056" spans="6:6">
      <c r="F13056" s="1926">
        <f t="shared" si="206"/>
        <v>13415736.9</v>
      </c>
    </row>
    <row r="13057" spans="6:6">
      <c r="F13057" s="1926">
        <f t="shared" si="206"/>
        <v>13415736.9</v>
      </c>
    </row>
    <row r="13058" spans="6:6">
      <c r="F13058" s="1926">
        <f t="shared" si="206"/>
        <v>13415736.9</v>
      </c>
    </row>
    <row r="13059" spans="6:6">
      <c r="F13059" s="1926">
        <f t="shared" si="206"/>
        <v>13415736.9</v>
      </c>
    </row>
    <row r="13060" spans="6:6">
      <c r="F13060" s="1926">
        <f t="shared" si="206"/>
        <v>13415736.9</v>
      </c>
    </row>
    <row r="13061" spans="6:6">
      <c r="F13061" s="1926">
        <f t="shared" si="206"/>
        <v>13415736.9</v>
      </c>
    </row>
    <row r="13062" spans="6:6">
      <c r="F13062" s="1926">
        <f t="shared" si="206"/>
        <v>13415736.9</v>
      </c>
    </row>
    <row r="13063" spans="6:6">
      <c r="F13063" s="1926">
        <f t="shared" ref="F13063:F13126" si="207">F13062-E13063+D13063</f>
        <v>13415736.9</v>
      </c>
    </row>
    <row r="13064" spans="6:6">
      <c r="F13064" s="1926">
        <f t="shared" si="207"/>
        <v>13415736.9</v>
      </c>
    </row>
    <row r="13065" spans="6:6">
      <c r="F13065" s="1926">
        <f t="shared" si="207"/>
        <v>13415736.9</v>
      </c>
    </row>
    <row r="13066" spans="6:6">
      <c r="F13066" s="1926">
        <f t="shared" si="207"/>
        <v>13415736.9</v>
      </c>
    </row>
    <row r="13067" spans="6:6">
      <c r="F13067" s="1926">
        <f t="shared" si="207"/>
        <v>13415736.9</v>
      </c>
    </row>
    <row r="13068" spans="6:6">
      <c r="F13068" s="1926">
        <f t="shared" si="207"/>
        <v>13415736.9</v>
      </c>
    </row>
    <row r="13069" spans="6:6">
      <c r="F13069" s="1926">
        <f t="shared" si="207"/>
        <v>13415736.9</v>
      </c>
    </row>
    <row r="13070" spans="6:6">
      <c r="F13070" s="1926">
        <f t="shared" si="207"/>
        <v>13415736.9</v>
      </c>
    </row>
    <row r="13071" spans="6:6">
      <c r="F13071" s="1926">
        <f t="shared" si="207"/>
        <v>13415736.9</v>
      </c>
    </row>
    <row r="13072" spans="6:6">
      <c r="F13072" s="1926">
        <f t="shared" si="207"/>
        <v>13415736.9</v>
      </c>
    </row>
    <row r="13073" spans="6:6">
      <c r="F13073" s="1926">
        <f t="shared" si="207"/>
        <v>13415736.9</v>
      </c>
    </row>
    <row r="13074" spans="6:6">
      <c r="F13074" s="1926">
        <f t="shared" si="207"/>
        <v>13415736.9</v>
      </c>
    </row>
    <row r="13075" spans="6:6">
      <c r="F13075" s="1926">
        <f t="shared" si="207"/>
        <v>13415736.9</v>
      </c>
    </row>
    <row r="13076" spans="6:6">
      <c r="F13076" s="1926">
        <f t="shared" si="207"/>
        <v>13415736.9</v>
      </c>
    </row>
    <row r="13077" spans="6:6">
      <c r="F13077" s="1926">
        <f t="shared" si="207"/>
        <v>13415736.9</v>
      </c>
    </row>
    <row r="13078" spans="6:6">
      <c r="F13078" s="1926">
        <f t="shared" si="207"/>
        <v>13415736.9</v>
      </c>
    </row>
    <row r="13079" spans="6:6">
      <c r="F13079" s="1926">
        <f t="shared" si="207"/>
        <v>13415736.9</v>
      </c>
    </row>
    <row r="13080" spans="6:6">
      <c r="F13080" s="1926">
        <f t="shared" si="207"/>
        <v>13415736.9</v>
      </c>
    </row>
    <row r="13081" spans="6:6">
      <c r="F13081" s="1926">
        <f t="shared" si="207"/>
        <v>13415736.9</v>
      </c>
    </row>
    <row r="13082" spans="6:6">
      <c r="F13082" s="1926">
        <f t="shared" si="207"/>
        <v>13415736.9</v>
      </c>
    </row>
    <row r="13083" spans="6:6">
      <c r="F13083" s="1926">
        <f t="shared" si="207"/>
        <v>13415736.9</v>
      </c>
    </row>
    <row r="13084" spans="6:6">
      <c r="F13084" s="1926">
        <f t="shared" si="207"/>
        <v>13415736.9</v>
      </c>
    </row>
    <row r="13085" spans="6:6">
      <c r="F13085" s="1926">
        <f t="shared" si="207"/>
        <v>13415736.9</v>
      </c>
    </row>
    <row r="13086" spans="6:6">
      <c r="F13086" s="1926">
        <f t="shared" si="207"/>
        <v>13415736.9</v>
      </c>
    </row>
    <row r="13087" spans="6:6">
      <c r="F13087" s="1926">
        <f t="shared" si="207"/>
        <v>13415736.9</v>
      </c>
    </row>
    <row r="13088" spans="6:6">
      <c r="F13088" s="1926">
        <f t="shared" si="207"/>
        <v>13415736.9</v>
      </c>
    </row>
    <row r="13089" spans="6:6">
      <c r="F13089" s="1926">
        <f t="shared" si="207"/>
        <v>13415736.9</v>
      </c>
    </row>
    <row r="13090" spans="6:6">
      <c r="F13090" s="1926">
        <f t="shared" si="207"/>
        <v>13415736.9</v>
      </c>
    </row>
    <row r="13091" spans="6:6">
      <c r="F13091" s="1926">
        <f t="shared" si="207"/>
        <v>13415736.9</v>
      </c>
    </row>
    <row r="13092" spans="6:6">
      <c r="F13092" s="1926">
        <f t="shared" si="207"/>
        <v>13415736.9</v>
      </c>
    </row>
    <row r="13093" spans="6:6">
      <c r="F13093" s="1926">
        <f t="shared" si="207"/>
        <v>13415736.9</v>
      </c>
    </row>
    <row r="13094" spans="6:6">
      <c r="F13094" s="1926">
        <f t="shared" si="207"/>
        <v>13415736.9</v>
      </c>
    </row>
    <row r="13095" spans="6:6">
      <c r="F13095" s="1926">
        <f t="shared" si="207"/>
        <v>13415736.9</v>
      </c>
    </row>
    <row r="13096" spans="6:6">
      <c r="F13096" s="1926">
        <f t="shared" si="207"/>
        <v>13415736.9</v>
      </c>
    </row>
    <row r="13097" spans="6:6">
      <c r="F13097" s="1926">
        <f t="shared" si="207"/>
        <v>13415736.9</v>
      </c>
    </row>
    <row r="13098" spans="6:6">
      <c r="F13098" s="1926">
        <f t="shared" si="207"/>
        <v>13415736.9</v>
      </c>
    </row>
    <row r="13099" spans="6:6">
      <c r="F13099" s="1926">
        <f t="shared" si="207"/>
        <v>13415736.9</v>
      </c>
    </row>
    <row r="13100" spans="6:6">
      <c r="F13100" s="1926">
        <f t="shared" si="207"/>
        <v>13415736.9</v>
      </c>
    </row>
    <row r="13101" spans="6:6">
      <c r="F13101" s="1926">
        <f t="shared" si="207"/>
        <v>13415736.9</v>
      </c>
    </row>
    <row r="13102" spans="6:6">
      <c r="F13102" s="1926">
        <f t="shared" si="207"/>
        <v>13415736.9</v>
      </c>
    </row>
    <row r="13103" spans="6:6">
      <c r="F13103" s="1926">
        <f t="shared" si="207"/>
        <v>13415736.9</v>
      </c>
    </row>
    <row r="13104" spans="6:6">
      <c r="F13104" s="1926">
        <f t="shared" si="207"/>
        <v>13415736.9</v>
      </c>
    </row>
    <row r="13105" spans="6:6">
      <c r="F13105" s="1926">
        <f t="shared" si="207"/>
        <v>13415736.9</v>
      </c>
    </row>
    <row r="13106" spans="6:6">
      <c r="F13106" s="1926">
        <f t="shared" si="207"/>
        <v>13415736.9</v>
      </c>
    </row>
    <row r="13107" spans="6:6">
      <c r="F13107" s="1926">
        <f t="shared" si="207"/>
        <v>13415736.9</v>
      </c>
    </row>
    <row r="13108" spans="6:6">
      <c r="F13108" s="1926">
        <f t="shared" si="207"/>
        <v>13415736.9</v>
      </c>
    </row>
    <row r="13109" spans="6:6">
      <c r="F13109" s="1926">
        <f t="shared" si="207"/>
        <v>13415736.9</v>
      </c>
    </row>
    <row r="13110" spans="6:6">
      <c r="F13110" s="1926">
        <f t="shared" si="207"/>
        <v>13415736.9</v>
      </c>
    </row>
    <row r="13111" spans="6:6">
      <c r="F13111" s="1926">
        <f t="shared" si="207"/>
        <v>13415736.9</v>
      </c>
    </row>
    <row r="13112" spans="6:6">
      <c r="F13112" s="1926">
        <f t="shared" si="207"/>
        <v>13415736.9</v>
      </c>
    </row>
    <row r="13113" spans="6:6">
      <c r="F13113" s="1926">
        <f t="shared" si="207"/>
        <v>13415736.9</v>
      </c>
    </row>
    <row r="13114" spans="6:6">
      <c r="F13114" s="1926">
        <f t="shared" si="207"/>
        <v>13415736.9</v>
      </c>
    </row>
    <row r="13115" spans="6:6">
      <c r="F13115" s="1926">
        <f t="shared" si="207"/>
        <v>13415736.9</v>
      </c>
    </row>
    <row r="13116" spans="6:6">
      <c r="F13116" s="1926">
        <f t="shared" si="207"/>
        <v>13415736.9</v>
      </c>
    </row>
    <row r="13117" spans="6:6">
      <c r="F13117" s="1926">
        <f t="shared" si="207"/>
        <v>13415736.9</v>
      </c>
    </row>
    <row r="13118" spans="6:6">
      <c r="F13118" s="1926">
        <f t="shared" si="207"/>
        <v>13415736.9</v>
      </c>
    </row>
    <row r="13119" spans="6:6">
      <c r="F13119" s="1926">
        <f t="shared" si="207"/>
        <v>13415736.9</v>
      </c>
    </row>
    <row r="13120" spans="6:6">
      <c r="F13120" s="1926">
        <f t="shared" si="207"/>
        <v>13415736.9</v>
      </c>
    </row>
    <row r="13121" spans="6:6">
      <c r="F13121" s="1926">
        <f t="shared" si="207"/>
        <v>13415736.9</v>
      </c>
    </row>
    <row r="13122" spans="6:6">
      <c r="F13122" s="1926">
        <f t="shared" si="207"/>
        <v>13415736.9</v>
      </c>
    </row>
    <row r="13123" spans="6:6">
      <c r="F13123" s="1926">
        <f t="shared" si="207"/>
        <v>13415736.9</v>
      </c>
    </row>
    <row r="13124" spans="6:6">
      <c r="F13124" s="1926">
        <f t="shared" si="207"/>
        <v>13415736.9</v>
      </c>
    </row>
    <row r="13125" spans="6:6">
      <c r="F13125" s="1926">
        <f t="shared" si="207"/>
        <v>13415736.9</v>
      </c>
    </row>
    <row r="13126" spans="6:6">
      <c r="F13126" s="1926">
        <f t="shared" si="207"/>
        <v>13415736.9</v>
      </c>
    </row>
    <row r="13127" spans="6:6">
      <c r="F13127" s="1926">
        <f t="shared" ref="F13127:F13190" si="208">F13126-E13127+D13127</f>
        <v>13415736.9</v>
      </c>
    </row>
    <row r="13128" spans="6:6">
      <c r="F13128" s="1926">
        <f t="shared" si="208"/>
        <v>13415736.9</v>
      </c>
    </row>
    <row r="13129" spans="6:6">
      <c r="F13129" s="1926">
        <f t="shared" si="208"/>
        <v>13415736.9</v>
      </c>
    </row>
    <row r="13130" spans="6:6">
      <c r="F13130" s="1926">
        <f t="shared" si="208"/>
        <v>13415736.9</v>
      </c>
    </row>
    <row r="13131" spans="6:6">
      <c r="F13131" s="1926">
        <f t="shared" si="208"/>
        <v>13415736.9</v>
      </c>
    </row>
    <row r="13132" spans="6:6">
      <c r="F13132" s="1926">
        <f t="shared" si="208"/>
        <v>13415736.9</v>
      </c>
    </row>
    <row r="13133" spans="6:6">
      <c r="F13133" s="1926">
        <f t="shared" si="208"/>
        <v>13415736.9</v>
      </c>
    </row>
    <row r="13134" spans="6:6">
      <c r="F13134" s="1926">
        <f t="shared" si="208"/>
        <v>13415736.9</v>
      </c>
    </row>
    <row r="13135" spans="6:6">
      <c r="F13135" s="1926">
        <f t="shared" si="208"/>
        <v>13415736.9</v>
      </c>
    </row>
    <row r="13136" spans="6:6">
      <c r="F13136" s="1926">
        <f t="shared" si="208"/>
        <v>13415736.9</v>
      </c>
    </row>
    <row r="13137" spans="6:6">
      <c r="F13137" s="1926">
        <f t="shared" si="208"/>
        <v>13415736.9</v>
      </c>
    </row>
    <row r="13138" spans="6:6">
      <c r="F13138" s="1926">
        <f t="shared" si="208"/>
        <v>13415736.9</v>
      </c>
    </row>
    <row r="13139" spans="6:6">
      <c r="F13139" s="1926">
        <f t="shared" si="208"/>
        <v>13415736.9</v>
      </c>
    </row>
    <row r="13140" spans="6:6">
      <c r="F13140" s="1926">
        <f t="shared" si="208"/>
        <v>13415736.9</v>
      </c>
    </row>
    <row r="13141" spans="6:6">
      <c r="F13141" s="1926">
        <f t="shared" si="208"/>
        <v>13415736.9</v>
      </c>
    </row>
    <row r="13142" spans="6:6">
      <c r="F13142" s="1926">
        <f t="shared" si="208"/>
        <v>13415736.9</v>
      </c>
    </row>
    <row r="13143" spans="6:6">
      <c r="F13143" s="1926">
        <f t="shared" si="208"/>
        <v>13415736.9</v>
      </c>
    </row>
    <row r="13144" spans="6:6">
      <c r="F13144" s="1926">
        <f t="shared" si="208"/>
        <v>13415736.9</v>
      </c>
    </row>
    <row r="13145" spans="6:6">
      <c r="F13145" s="1926">
        <f t="shared" si="208"/>
        <v>13415736.9</v>
      </c>
    </row>
    <row r="13146" spans="6:6">
      <c r="F13146" s="1926">
        <f t="shared" si="208"/>
        <v>13415736.9</v>
      </c>
    </row>
    <row r="13147" spans="6:6">
      <c r="F13147" s="1926">
        <f t="shared" si="208"/>
        <v>13415736.9</v>
      </c>
    </row>
    <row r="13148" spans="6:6">
      <c r="F13148" s="1926">
        <f t="shared" si="208"/>
        <v>13415736.9</v>
      </c>
    </row>
    <row r="13149" spans="6:6">
      <c r="F13149" s="1926">
        <f t="shared" si="208"/>
        <v>13415736.9</v>
      </c>
    </row>
    <row r="13150" spans="6:6">
      <c r="F13150" s="1926">
        <f t="shared" si="208"/>
        <v>13415736.9</v>
      </c>
    </row>
    <row r="13151" spans="6:6">
      <c r="F13151" s="1926">
        <f t="shared" si="208"/>
        <v>13415736.9</v>
      </c>
    </row>
    <row r="13152" spans="6:6">
      <c r="F13152" s="1926">
        <f t="shared" si="208"/>
        <v>13415736.9</v>
      </c>
    </row>
    <row r="13153" spans="6:6">
      <c r="F13153" s="1926">
        <f t="shared" si="208"/>
        <v>13415736.9</v>
      </c>
    </row>
    <row r="13154" spans="6:6">
      <c r="F13154" s="1926">
        <f t="shared" si="208"/>
        <v>13415736.9</v>
      </c>
    </row>
    <row r="13155" spans="6:6">
      <c r="F13155" s="1926">
        <f t="shared" si="208"/>
        <v>13415736.9</v>
      </c>
    </row>
    <row r="13156" spans="6:6">
      <c r="F13156" s="1926">
        <f t="shared" si="208"/>
        <v>13415736.9</v>
      </c>
    </row>
    <row r="13157" spans="6:6">
      <c r="F13157" s="1926">
        <f t="shared" si="208"/>
        <v>13415736.9</v>
      </c>
    </row>
    <row r="13158" spans="6:6">
      <c r="F13158" s="1926">
        <f t="shared" si="208"/>
        <v>13415736.9</v>
      </c>
    </row>
    <row r="13159" spans="6:6">
      <c r="F13159" s="1926">
        <f t="shared" si="208"/>
        <v>13415736.9</v>
      </c>
    </row>
    <row r="13160" spans="6:6">
      <c r="F13160" s="1926">
        <f t="shared" si="208"/>
        <v>13415736.9</v>
      </c>
    </row>
    <row r="13161" spans="6:6">
      <c r="F13161" s="1926">
        <f t="shared" si="208"/>
        <v>13415736.9</v>
      </c>
    </row>
    <row r="13162" spans="6:6">
      <c r="F13162" s="1926">
        <f t="shared" si="208"/>
        <v>13415736.9</v>
      </c>
    </row>
    <row r="13163" spans="6:6">
      <c r="F13163" s="1926">
        <f t="shared" si="208"/>
        <v>13415736.9</v>
      </c>
    </row>
    <row r="13164" spans="6:6">
      <c r="F13164" s="1926">
        <f t="shared" si="208"/>
        <v>13415736.9</v>
      </c>
    </row>
    <row r="13165" spans="6:6">
      <c r="F13165" s="1926">
        <f t="shared" si="208"/>
        <v>13415736.9</v>
      </c>
    </row>
    <row r="13166" spans="6:6">
      <c r="F13166" s="1926">
        <f t="shared" si="208"/>
        <v>13415736.9</v>
      </c>
    </row>
    <row r="13167" spans="6:6">
      <c r="F13167" s="1926">
        <f t="shared" si="208"/>
        <v>13415736.9</v>
      </c>
    </row>
    <row r="13168" spans="6:6">
      <c r="F13168" s="1926">
        <f t="shared" si="208"/>
        <v>13415736.9</v>
      </c>
    </row>
    <row r="13169" spans="6:6">
      <c r="F13169" s="1926">
        <f t="shared" si="208"/>
        <v>13415736.9</v>
      </c>
    </row>
    <row r="13170" spans="6:6">
      <c r="F13170" s="1926">
        <f t="shared" si="208"/>
        <v>13415736.9</v>
      </c>
    </row>
    <row r="13171" spans="6:6">
      <c r="F13171" s="1926">
        <f t="shared" si="208"/>
        <v>13415736.9</v>
      </c>
    </row>
    <row r="13172" spans="6:6">
      <c r="F13172" s="1926">
        <f t="shared" si="208"/>
        <v>13415736.9</v>
      </c>
    </row>
    <row r="13173" spans="6:6">
      <c r="F13173" s="1926">
        <f t="shared" si="208"/>
        <v>13415736.9</v>
      </c>
    </row>
    <row r="13174" spans="6:6">
      <c r="F13174" s="1926">
        <f t="shared" si="208"/>
        <v>13415736.9</v>
      </c>
    </row>
    <row r="13175" spans="6:6">
      <c r="F13175" s="1926">
        <f t="shared" si="208"/>
        <v>13415736.9</v>
      </c>
    </row>
    <row r="13176" spans="6:6">
      <c r="F13176" s="1926">
        <f t="shared" si="208"/>
        <v>13415736.9</v>
      </c>
    </row>
    <row r="13177" spans="6:6">
      <c r="F13177" s="1926">
        <f t="shared" si="208"/>
        <v>13415736.9</v>
      </c>
    </row>
    <row r="13178" spans="6:6">
      <c r="F13178" s="1926">
        <f t="shared" si="208"/>
        <v>13415736.9</v>
      </c>
    </row>
    <row r="13179" spans="6:6">
      <c r="F13179" s="1926">
        <f t="shared" si="208"/>
        <v>13415736.9</v>
      </c>
    </row>
    <row r="13180" spans="6:6">
      <c r="F13180" s="1926">
        <f t="shared" si="208"/>
        <v>13415736.9</v>
      </c>
    </row>
    <row r="13181" spans="6:6">
      <c r="F13181" s="1926">
        <f t="shared" si="208"/>
        <v>13415736.9</v>
      </c>
    </row>
    <row r="13182" spans="6:6">
      <c r="F13182" s="1926">
        <f t="shared" si="208"/>
        <v>13415736.9</v>
      </c>
    </row>
    <row r="13183" spans="6:6">
      <c r="F13183" s="1926">
        <f t="shared" si="208"/>
        <v>13415736.9</v>
      </c>
    </row>
    <row r="13184" spans="6:6">
      <c r="F13184" s="1926">
        <f t="shared" si="208"/>
        <v>13415736.9</v>
      </c>
    </row>
    <row r="13185" spans="6:6">
      <c r="F13185" s="1926">
        <f t="shared" si="208"/>
        <v>13415736.9</v>
      </c>
    </row>
    <row r="13186" spans="6:6">
      <c r="F13186" s="1926">
        <f t="shared" si="208"/>
        <v>13415736.9</v>
      </c>
    </row>
    <row r="13187" spans="6:6">
      <c r="F13187" s="1926">
        <f t="shared" si="208"/>
        <v>13415736.9</v>
      </c>
    </row>
    <row r="13188" spans="6:6">
      <c r="F13188" s="1926">
        <f t="shared" si="208"/>
        <v>13415736.9</v>
      </c>
    </row>
    <row r="13189" spans="6:6">
      <c r="F13189" s="1926">
        <f t="shared" si="208"/>
        <v>13415736.9</v>
      </c>
    </row>
    <row r="13190" spans="6:6">
      <c r="F13190" s="1926">
        <f t="shared" si="208"/>
        <v>13415736.9</v>
      </c>
    </row>
    <row r="13191" spans="6:6">
      <c r="F13191" s="1926">
        <f t="shared" ref="F13191:F13254" si="209">F13190-E13191+D13191</f>
        <v>13415736.9</v>
      </c>
    </row>
    <row r="13192" spans="6:6">
      <c r="F13192" s="1926">
        <f t="shared" si="209"/>
        <v>13415736.9</v>
      </c>
    </row>
    <row r="13193" spans="6:6">
      <c r="F13193" s="1926">
        <f t="shared" si="209"/>
        <v>13415736.9</v>
      </c>
    </row>
    <row r="13194" spans="6:6">
      <c r="F13194" s="1926">
        <f t="shared" si="209"/>
        <v>13415736.9</v>
      </c>
    </row>
    <row r="13195" spans="6:6">
      <c r="F13195" s="1926">
        <f t="shared" si="209"/>
        <v>13415736.9</v>
      </c>
    </row>
    <row r="13196" spans="6:6">
      <c r="F13196" s="1926">
        <f t="shared" si="209"/>
        <v>13415736.9</v>
      </c>
    </row>
    <row r="13197" spans="6:6">
      <c r="F13197" s="1926">
        <f t="shared" si="209"/>
        <v>13415736.9</v>
      </c>
    </row>
    <row r="13198" spans="6:6">
      <c r="F13198" s="1926">
        <f t="shared" si="209"/>
        <v>13415736.9</v>
      </c>
    </row>
    <row r="13199" spans="6:6">
      <c r="F13199" s="1926">
        <f t="shared" si="209"/>
        <v>13415736.9</v>
      </c>
    </row>
    <row r="13200" spans="6:6">
      <c r="F13200" s="1926">
        <f t="shared" si="209"/>
        <v>13415736.9</v>
      </c>
    </row>
    <row r="13201" spans="6:6">
      <c r="F13201" s="1926">
        <f t="shared" si="209"/>
        <v>13415736.9</v>
      </c>
    </row>
    <row r="13202" spans="6:6">
      <c r="F13202" s="1926">
        <f t="shared" si="209"/>
        <v>13415736.9</v>
      </c>
    </row>
    <row r="13203" spans="6:6">
      <c r="F13203" s="1926">
        <f t="shared" si="209"/>
        <v>13415736.9</v>
      </c>
    </row>
    <row r="13204" spans="6:6">
      <c r="F13204" s="1926">
        <f t="shared" si="209"/>
        <v>13415736.9</v>
      </c>
    </row>
    <row r="13205" spans="6:6">
      <c r="F13205" s="1926">
        <f t="shared" si="209"/>
        <v>13415736.9</v>
      </c>
    </row>
    <row r="13206" spans="6:6">
      <c r="F13206" s="1926">
        <f t="shared" si="209"/>
        <v>13415736.9</v>
      </c>
    </row>
    <row r="13207" spans="6:6">
      <c r="F13207" s="1926">
        <f t="shared" si="209"/>
        <v>13415736.9</v>
      </c>
    </row>
    <row r="13208" spans="6:6">
      <c r="F13208" s="1926">
        <f t="shared" si="209"/>
        <v>13415736.9</v>
      </c>
    </row>
    <row r="13209" spans="6:6">
      <c r="F13209" s="1926">
        <f t="shared" si="209"/>
        <v>13415736.9</v>
      </c>
    </row>
    <row r="13210" spans="6:6">
      <c r="F13210" s="1926">
        <f t="shared" si="209"/>
        <v>13415736.9</v>
      </c>
    </row>
    <row r="13211" spans="6:6">
      <c r="F13211" s="1926">
        <f t="shared" si="209"/>
        <v>13415736.9</v>
      </c>
    </row>
    <row r="13212" spans="6:6">
      <c r="F13212" s="1926">
        <f t="shared" si="209"/>
        <v>13415736.9</v>
      </c>
    </row>
    <row r="13213" spans="6:6">
      <c r="F13213" s="1926">
        <f t="shared" si="209"/>
        <v>13415736.9</v>
      </c>
    </row>
    <row r="13214" spans="6:6">
      <c r="F13214" s="1926">
        <f t="shared" si="209"/>
        <v>13415736.9</v>
      </c>
    </row>
    <row r="13215" spans="6:6">
      <c r="F13215" s="1926">
        <f t="shared" si="209"/>
        <v>13415736.9</v>
      </c>
    </row>
    <row r="13216" spans="6:6">
      <c r="F13216" s="1926">
        <f t="shared" si="209"/>
        <v>13415736.9</v>
      </c>
    </row>
    <row r="13217" spans="6:6">
      <c r="F13217" s="1926">
        <f t="shared" si="209"/>
        <v>13415736.9</v>
      </c>
    </row>
    <row r="13218" spans="6:6">
      <c r="F13218" s="1926">
        <f t="shared" si="209"/>
        <v>13415736.9</v>
      </c>
    </row>
    <row r="13219" spans="6:6">
      <c r="F13219" s="1926">
        <f t="shared" si="209"/>
        <v>13415736.9</v>
      </c>
    </row>
    <row r="13220" spans="6:6">
      <c r="F13220" s="1926">
        <f t="shared" si="209"/>
        <v>13415736.9</v>
      </c>
    </row>
    <row r="13221" spans="6:6">
      <c r="F13221" s="1926">
        <f t="shared" si="209"/>
        <v>13415736.9</v>
      </c>
    </row>
    <row r="13222" spans="6:6">
      <c r="F13222" s="1926">
        <f t="shared" si="209"/>
        <v>13415736.9</v>
      </c>
    </row>
    <row r="13223" spans="6:6">
      <c r="F13223" s="1926">
        <f t="shared" si="209"/>
        <v>13415736.9</v>
      </c>
    </row>
    <row r="13224" spans="6:6">
      <c r="F13224" s="1926">
        <f t="shared" si="209"/>
        <v>13415736.9</v>
      </c>
    </row>
    <row r="13225" spans="6:6">
      <c r="F13225" s="1926">
        <f t="shared" si="209"/>
        <v>13415736.9</v>
      </c>
    </row>
    <row r="13226" spans="6:6">
      <c r="F13226" s="1926">
        <f t="shared" si="209"/>
        <v>13415736.9</v>
      </c>
    </row>
    <row r="13227" spans="6:6">
      <c r="F13227" s="1926">
        <f t="shared" si="209"/>
        <v>13415736.9</v>
      </c>
    </row>
    <row r="13228" spans="6:6">
      <c r="F13228" s="1926">
        <f t="shared" si="209"/>
        <v>13415736.9</v>
      </c>
    </row>
    <row r="13229" spans="6:6">
      <c r="F13229" s="1926">
        <f t="shared" si="209"/>
        <v>13415736.9</v>
      </c>
    </row>
    <row r="13230" spans="6:6">
      <c r="F13230" s="1926">
        <f t="shared" si="209"/>
        <v>13415736.9</v>
      </c>
    </row>
    <row r="13231" spans="6:6">
      <c r="F13231" s="1926">
        <f t="shared" si="209"/>
        <v>13415736.9</v>
      </c>
    </row>
    <row r="13232" spans="6:6">
      <c r="F13232" s="1926">
        <f t="shared" si="209"/>
        <v>13415736.9</v>
      </c>
    </row>
    <row r="13233" spans="6:6">
      <c r="F13233" s="1926">
        <f t="shared" si="209"/>
        <v>13415736.9</v>
      </c>
    </row>
    <row r="13234" spans="6:6">
      <c r="F13234" s="1926">
        <f t="shared" si="209"/>
        <v>13415736.9</v>
      </c>
    </row>
    <row r="13235" spans="6:6">
      <c r="F13235" s="1926">
        <f t="shared" si="209"/>
        <v>13415736.9</v>
      </c>
    </row>
    <row r="13236" spans="6:6">
      <c r="F13236" s="1926">
        <f t="shared" si="209"/>
        <v>13415736.9</v>
      </c>
    </row>
    <row r="13237" spans="6:6">
      <c r="F13237" s="1926">
        <f t="shared" si="209"/>
        <v>13415736.9</v>
      </c>
    </row>
    <row r="13238" spans="6:6">
      <c r="F13238" s="1926">
        <f t="shared" si="209"/>
        <v>13415736.9</v>
      </c>
    </row>
    <row r="13239" spans="6:6">
      <c r="F13239" s="1926">
        <f t="shared" si="209"/>
        <v>13415736.9</v>
      </c>
    </row>
    <row r="13240" spans="6:6">
      <c r="F13240" s="1926">
        <f t="shared" si="209"/>
        <v>13415736.9</v>
      </c>
    </row>
    <row r="13241" spans="6:6">
      <c r="F13241" s="1926">
        <f t="shared" si="209"/>
        <v>13415736.9</v>
      </c>
    </row>
    <row r="13242" spans="6:6">
      <c r="F13242" s="1926">
        <f t="shared" si="209"/>
        <v>13415736.9</v>
      </c>
    </row>
    <row r="13243" spans="6:6">
      <c r="F13243" s="1926">
        <f t="shared" si="209"/>
        <v>13415736.9</v>
      </c>
    </row>
    <row r="13244" spans="6:6">
      <c r="F13244" s="1926">
        <f t="shared" si="209"/>
        <v>13415736.9</v>
      </c>
    </row>
    <row r="13245" spans="6:6">
      <c r="F13245" s="1926">
        <f t="shared" si="209"/>
        <v>13415736.9</v>
      </c>
    </row>
    <row r="13246" spans="6:6">
      <c r="F13246" s="1926">
        <f t="shared" si="209"/>
        <v>13415736.9</v>
      </c>
    </row>
    <row r="13247" spans="6:6">
      <c r="F13247" s="1926">
        <f t="shared" si="209"/>
        <v>13415736.9</v>
      </c>
    </row>
    <row r="13248" spans="6:6">
      <c r="F13248" s="1926">
        <f t="shared" si="209"/>
        <v>13415736.9</v>
      </c>
    </row>
    <row r="13249" spans="6:6">
      <c r="F13249" s="1926">
        <f t="shared" si="209"/>
        <v>13415736.9</v>
      </c>
    </row>
    <row r="13250" spans="6:6">
      <c r="F13250" s="1926">
        <f t="shared" si="209"/>
        <v>13415736.9</v>
      </c>
    </row>
    <row r="13251" spans="6:6">
      <c r="F13251" s="1926">
        <f t="shared" si="209"/>
        <v>13415736.9</v>
      </c>
    </row>
    <row r="13252" spans="6:6">
      <c r="F13252" s="1926">
        <f t="shared" si="209"/>
        <v>13415736.9</v>
      </c>
    </row>
    <row r="13253" spans="6:6">
      <c r="F13253" s="1926">
        <f t="shared" si="209"/>
        <v>13415736.9</v>
      </c>
    </row>
    <row r="13254" spans="6:6">
      <c r="F13254" s="1926">
        <f t="shared" si="209"/>
        <v>13415736.9</v>
      </c>
    </row>
    <row r="13255" spans="6:6">
      <c r="F13255" s="1926">
        <f t="shared" ref="F13255:F13318" si="210">F13254-E13255+D13255</f>
        <v>13415736.9</v>
      </c>
    </row>
    <row r="13256" spans="6:6">
      <c r="F13256" s="1926">
        <f t="shared" si="210"/>
        <v>13415736.9</v>
      </c>
    </row>
    <row r="13257" spans="6:6">
      <c r="F13257" s="1926">
        <f t="shared" si="210"/>
        <v>13415736.9</v>
      </c>
    </row>
    <row r="13258" spans="6:6">
      <c r="F13258" s="1926">
        <f t="shared" si="210"/>
        <v>13415736.9</v>
      </c>
    </row>
    <row r="13259" spans="6:6">
      <c r="F13259" s="1926">
        <f t="shared" si="210"/>
        <v>13415736.9</v>
      </c>
    </row>
    <row r="13260" spans="6:6">
      <c r="F13260" s="1926">
        <f t="shared" si="210"/>
        <v>13415736.9</v>
      </c>
    </row>
    <row r="13261" spans="6:6">
      <c r="F13261" s="1926">
        <f t="shared" si="210"/>
        <v>13415736.9</v>
      </c>
    </row>
    <row r="13262" spans="6:6">
      <c r="F13262" s="1926">
        <f t="shared" si="210"/>
        <v>13415736.9</v>
      </c>
    </row>
    <row r="13263" spans="6:6">
      <c r="F13263" s="1926">
        <f t="shared" si="210"/>
        <v>13415736.9</v>
      </c>
    </row>
    <row r="13264" spans="6:6">
      <c r="F13264" s="1926">
        <f t="shared" si="210"/>
        <v>13415736.9</v>
      </c>
    </row>
    <row r="13265" spans="6:6">
      <c r="F13265" s="1926">
        <f t="shared" si="210"/>
        <v>13415736.9</v>
      </c>
    </row>
    <row r="13266" spans="6:6">
      <c r="F13266" s="1926">
        <f t="shared" si="210"/>
        <v>13415736.9</v>
      </c>
    </row>
    <row r="13267" spans="6:6">
      <c r="F13267" s="1926">
        <f t="shared" si="210"/>
        <v>13415736.9</v>
      </c>
    </row>
    <row r="13268" spans="6:6">
      <c r="F13268" s="1926">
        <f t="shared" si="210"/>
        <v>13415736.9</v>
      </c>
    </row>
    <row r="13269" spans="6:6">
      <c r="F13269" s="1926">
        <f t="shared" si="210"/>
        <v>13415736.9</v>
      </c>
    </row>
    <row r="13270" spans="6:6">
      <c r="F13270" s="1926">
        <f t="shared" si="210"/>
        <v>13415736.9</v>
      </c>
    </row>
    <row r="13271" spans="6:6">
      <c r="F13271" s="1926">
        <f t="shared" si="210"/>
        <v>13415736.9</v>
      </c>
    </row>
    <row r="13272" spans="6:6">
      <c r="F13272" s="1926">
        <f t="shared" si="210"/>
        <v>13415736.9</v>
      </c>
    </row>
    <row r="13273" spans="6:6">
      <c r="F13273" s="1926">
        <f t="shared" si="210"/>
        <v>13415736.9</v>
      </c>
    </row>
    <row r="13274" spans="6:6">
      <c r="F13274" s="1926">
        <f t="shared" si="210"/>
        <v>13415736.9</v>
      </c>
    </row>
    <row r="13275" spans="6:6">
      <c r="F13275" s="1926">
        <f t="shared" si="210"/>
        <v>13415736.9</v>
      </c>
    </row>
    <row r="13276" spans="6:6">
      <c r="F13276" s="1926">
        <f t="shared" si="210"/>
        <v>13415736.9</v>
      </c>
    </row>
    <row r="13277" spans="6:6">
      <c r="F13277" s="1926">
        <f t="shared" si="210"/>
        <v>13415736.9</v>
      </c>
    </row>
    <row r="13278" spans="6:6">
      <c r="F13278" s="1926">
        <f t="shared" si="210"/>
        <v>13415736.9</v>
      </c>
    </row>
    <row r="13279" spans="6:6">
      <c r="F13279" s="1926">
        <f t="shared" si="210"/>
        <v>13415736.9</v>
      </c>
    </row>
    <row r="13280" spans="6:6">
      <c r="F13280" s="1926">
        <f t="shared" si="210"/>
        <v>13415736.9</v>
      </c>
    </row>
    <row r="13281" spans="6:6">
      <c r="F13281" s="1926">
        <f t="shared" si="210"/>
        <v>13415736.9</v>
      </c>
    </row>
    <row r="13282" spans="6:6">
      <c r="F13282" s="1926">
        <f t="shared" si="210"/>
        <v>13415736.9</v>
      </c>
    </row>
    <row r="13283" spans="6:6">
      <c r="F13283" s="1926">
        <f t="shared" si="210"/>
        <v>13415736.9</v>
      </c>
    </row>
    <row r="13284" spans="6:6">
      <c r="F13284" s="1926">
        <f t="shared" si="210"/>
        <v>13415736.9</v>
      </c>
    </row>
    <row r="13285" spans="6:6">
      <c r="F13285" s="1926">
        <f t="shared" si="210"/>
        <v>13415736.9</v>
      </c>
    </row>
    <row r="13286" spans="6:6">
      <c r="F13286" s="1926">
        <f t="shared" si="210"/>
        <v>13415736.9</v>
      </c>
    </row>
    <row r="13287" spans="6:6">
      <c r="F13287" s="1926">
        <f t="shared" si="210"/>
        <v>13415736.9</v>
      </c>
    </row>
    <row r="13288" spans="6:6">
      <c r="F13288" s="1926">
        <f t="shared" si="210"/>
        <v>13415736.9</v>
      </c>
    </row>
    <row r="13289" spans="6:6">
      <c r="F13289" s="1926">
        <f t="shared" si="210"/>
        <v>13415736.9</v>
      </c>
    </row>
    <row r="13290" spans="6:6">
      <c r="F13290" s="1926">
        <f t="shared" si="210"/>
        <v>13415736.9</v>
      </c>
    </row>
    <row r="13291" spans="6:6">
      <c r="F13291" s="1926">
        <f t="shared" si="210"/>
        <v>13415736.9</v>
      </c>
    </row>
    <row r="13292" spans="6:6">
      <c r="F13292" s="1926">
        <f t="shared" si="210"/>
        <v>13415736.9</v>
      </c>
    </row>
    <row r="13293" spans="6:6">
      <c r="F13293" s="1926">
        <f t="shared" si="210"/>
        <v>13415736.9</v>
      </c>
    </row>
    <row r="13294" spans="6:6">
      <c r="F13294" s="1926">
        <f t="shared" si="210"/>
        <v>13415736.9</v>
      </c>
    </row>
    <row r="13295" spans="6:6">
      <c r="F13295" s="1926">
        <f t="shared" si="210"/>
        <v>13415736.9</v>
      </c>
    </row>
    <row r="13296" spans="6:6">
      <c r="F13296" s="1926">
        <f t="shared" si="210"/>
        <v>13415736.9</v>
      </c>
    </row>
    <row r="13297" spans="6:6">
      <c r="F13297" s="1926">
        <f t="shared" si="210"/>
        <v>13415736.9</v>
      </c>
    </row>
    <row r="13298" spans="6:6">
      <c r="F13298" s="1926">
        <f t="shared" si="210"/>
        <v>13415736.9</v>
      </c>
    </row>
    <row r="13299" spans="6:6">
      <c r="F13299" s="1926">
        <f t="shared" si="210"/>
        <v>13415736.9</v>
      </c>
    </row>
    <row r="13300" spans="6:6">
      <c r="F13300" s="1926">
        <f t="shared" si="210"/>
        <v>13415736.9</v>
      </c>
    </row>
    <row r="13301" spans="6:6">
      <c r="F13301" s="1926">
        <f t="shared" si="210"/>
        <v>13415736.9</v>
      </c>
    </row>
    <row r="13302" spans="6:6">
      <c r="F13302" s="1926">
        <f t="shared" si="210"/>
        <v>13415736.9</v>
      </c>
    </row>
    <row r="13303" spans="6:6">
      <c r="F13303" s="1926">
        <f t="shared" si="210"/>
        <v>13415736.9</v>
      </c>
    </row>
    <row r="13304" spans="6:6">
      <c r="F13304" s="1926">
        <f t="shared" si="210"/>
        <v>13415736.9</v>
      </c>
    </row>
    <row r="13305" spans="6:6">
      <c r="F13305" s="1926">
        <f t="shared" si="210"/>
        <v>13415736.9</v>
      </c>
    </row>
    <row r="13306" spans="6:6">
      <c r="F13306" s="1926">
        <f t="shared" si="210"/>
        <v>13415736.9</v>
      </c>
    </row>
    <row r="13307" spans="6:6">
      <c r="F13307" s="1926">
        <f t="shared" si="210"/>
        <v>13415736.9</v>
      </c>
    </row>
    <row r="13308" spans="6:6">
      <c r="F13308" s="1926">
        <f t="shared" si="210"/>
        <v>13415736.9</v>
      </c>
    </row>
    <row r="13309" spans="6:6">
      <c r="F13309" s="1926">
        <f t="shared" si="210"/>
        <v>13415736.9</v>
      </c>
    </row>
    <row r="13310" spans="6:6">
      <c r="F13310" s="1926">
        <f t="shared" si="210"/>
        <v>13415736.9</v>
      </c>
    </row>
    <row r="13311" spans="6:6">
      <c r="F13311" s="1926">
        <f t="shared" si="210"/>
        <v>13415736.9</v>
      </c>
    </row>
    <row r="13312" spans="6:6">
      <c r="F13312" s="1926">
        <f t="shared" si="210"/>
        <v>13415736.9</v>
      </c>
    </row>
    <row r="13313" spans="6:6">
      <c r="F13313" s="1926">
        <f t="shared" si="210"/>
        <v>13415736.9</v>
      </c>
    </row>
    <row r="13314" spans="6:6">
      <c r="F13314" s="1926">
        <f t="shared" si="210"/>
        <v>13415736.9</v>
      </c>
    </row>
    <row r="13315" spans="6:6">
      <c r="F13315" s="1926">
        <f t="shared" si="210"/>
        <v>13415736.9</v>
      </c>
    </row>
    <row r="13316" spans="6:6">
      <c r="F13316" s="1926">
        <f t="shared" si="210"/>
        <v>13415736.9</v>
      </c>
    </row>
    <row r="13317" spans="6:6">
      <c r="F13317" s="1926">
        <f t="shared" si="210"/>
        <v>13415736.9</v>
      </c>
    </row>
    <row r="13318" spans="6:6">
      <c r="F13318" s="1926">
        <f t="shared" si="210"/>
        <v>13415736.9</v>
      </c>
    </row>
    <row r="13319" spans="6:6">
      <c r="F13319" s="1926">
        <f t="shared" ref="F13319:F13382" si="211">F13318-E13319+D13319</f>
        <v>13415736.9</v>
      </c>
    </row>
    <row r="13320" spans="6:6">
      <c r="F13320" s="1926">
        <f t="shared" si="211"/>
        <v>13415736.9</v>
      </c>
    </row>
    <row r="13321" spans="6:6">
      <c r="F13321" s="1926">
        <f t="shared" si="211"/>
        <v>13415736.9</v>
      </c>
    </row>
    <row r="13322" spans="6:6">
      <c r="F13322" s="1926">
        <f t="shared" si="211"/>
        <v>13415736.9</v>
      </c>
    </row>
    <row r="13323" spans="6:6">
      <c r="F13323" s="1926">
        <f t="shared" si="211"/>
        <v>13415736.9</v>
      </c>
    </row>
    <row r="13324" spans="6:6">
      <c r="F13324" s="1926">
        <f t="shared" si="211"/>
        <v>13415736.9</v>
      </c>
    </row>
    <row r="13325" spans="6:6">
      <c r="F13325" s="1926">
        <f t="shared" si="211"/>
        <v>13415736.9</v>
      </c>
    </row>
    <row r="13326" spans="6:6">
      <c r="F13326" s="1926">
        <f t="shared" si="211"/>
        <v>13415736.9</v>
      </c>
    </row>
    <row r="13327" spans="6:6">
      <c r="F13327" s="1926">
        <f t="shared" si="211"/>
        <v>13415736.9</v>
      </c>
    </row>
    <row r="13328" spans="6:6">
      <c r="F13328" s="1926">
        <f t="shared" si="211"/>
        <v>13415736.9</v>
      </c>
    </row>
    <row r="13329" spans="6:6">
      <c r="F13329" s="1926">
        <f t="shared" si="211"/>
        <v>13415736.9</v>
      </c>
    </row>
    <row r="13330" spans="6:6">
      <c r="F13330" s="1926">
        <f t="shared" si="211"/>
        <v>13415736.9</v>
      </c>
    </row>
    <row r="13331" spans="6:6">
      <c r="F13331" s="1926">
        <f t="shared" si="211"/>
        <v>13415736.9</v>
      </c>
    </row>
    <row r="13332" spans="6:6">
      <c r="F13332" s="1926">
        <f t="shared" si="211"/>
        <v>13415736.9</v>
      </c>
    </row>
    <row r="13333" spans="6:6">
      <c r="F13333" s="1926">
        <f t="shared" si="211"/>
        <v>13415736.9</v>
      </c>
    </row>
    <row r="13334" spans="6:6">
      <c r="F13334" s="1926">
        <f t="shared" si="211"/>
        <v>13415736.9</v>
      </c>
    </row>
    <row r="13335" spans="6:6">
      <c r="F13335" s="1926">
        <f t="shared" si="211"/>
        <v>13415736.9</v>
      </c>
    </row>
    <row r="13336" spans="6:6">
      <c r="F13336" s="1926">
        <f t="shared" si="211"/>
        <v>13415736.9</v>
      </c>
    </row>
    <row r="13337" spans="6:6">
      <c r="F13337" s="1926">
        <f t="shared" si="211"/>
        <v>13415736.9</v>
      </c>
    </row>
    <row r="13338" spans="6:6">
      <c r="F13338" s="1926">
        <f t="shared" si="211"/>
        <v>13415736.9</v>
      </c>
    </row>
    <row r="13339" spans="6:6">
      <c r="F13339" s="1926">
        <f t="shared" si="211"/>
        <v>13415736.9</v>
      </c>
    </row>
    <row r="13340" spans="6:6">
      <c r="F13340" s="1926">
        <f t="shared" si="211"/>
        <v>13415736.9</v>
      </c>
    </row>
    <row r="13341" spans="6:6">
      <c r="F13341" s="1926">
        <f t="shared" si="211"/>
        <v>13415736.9</v>
      </c>
    </row>
    <row r="13342" spans="6:6">
      <c r="F13342" s="1926">
        <f t="shared" si="211"/>
        <v>13415736.9</v>
      </c>
    </row>
    <row r="13343" spans="6:6">
      <c r="F13343" s="1926">
        <f t="shared" si="211"/>
        <v>13415736.9</v>
      </c>
    </row>
    <row r="13344" spans="6:6">
      <c r="F13344" s="1926">
        <f t="shared" si="211"/>
        <v>13415736.9</v>
      </c>
    </row>
    <row r="13345" spans="6:6">
      <c r="F13345" s="1926">
        <f t="shared" si="211"/>
        <v>13415736.9</v>
      </c>
    </row>
    <row r="13346" spans="6:6">
      <c r="F13346" s="1926">
        <f t="shared" si="211"/>
        <v>13415736.9</v>
      </c>
    </row>
    <row r="13347" spans="6:6">
      <c r="F13347" s="1926">
        <f t="shared" si="211"/>
        <v>13415736.9</v>
      </c>
    </row>
    <row r="13348" spans="6:6">
      <c r="F13348" s="1926">
        <f t="shared" si="211"/>
        <v>13415736.9</v>
      </c>
    </row>
    <row r="13349" spans="6:6">
      <c r="F13349" s="1926">
        <f t="shared" si="211"/>
        <v>13415736.9</v>
      </c>
    </row>
    <row r="13350" spans="6:6">
      <c r="F13350" s="1926">
        <f t="shared" si="211"/>
        <v>13415736.9</v>
      </c>
    </row>
    <row r="13351" spans="6:6">
      <c r="F13351" s="1926">
        <f t="shared" si="211"/>
        <v>13415736.9</v>
      </c>
    </row>
    <row r="13352" spans="6:6">
      <c r="F13352" s="1926">
        <f t="shared" si="211"/>
        <v>13415736.9</v>
      </c>
    </row>
    <row r="13353" spans="6:6">
      <c r="F13353" s="1926">
        <f t="shared" si="211"/>
        <v>13415736.9</v>
      </c>
    </row>
    <row r="13354" spans="6:6">
      <c r="F13354" s="1926">
        <f t="shared" si="211"/>
        <v>13415736.9</v>
      </c>
    </row>
    <row r="13355" spans="6:6">
      <c r="F13355" s="1926">
        <f t="shared" si="211"/>
        <v>13415736.9</v>
      </c>
    </row>
    <row r="13356" spans="6:6">
      <c r="F13356" s="1926">
        <f t="shared" si="211"/>
        <v>13415736.9</v>
      </c>
    </row>
    <row r="13357" spans="6:6">
      <c r="F13357" s="1926">
        <f t="shared" si="211"/>
        <v>13415736.9</v>
      </c>
    </row>
    <row r="13358" spans="6:6">
      <c r="F13358" s="1926">
        <f t="shared" si="211"/>
        <v>13415736.9</v>
      </c>
    </row>
    <row r="13359" spans="6:6">
      <c r="F13359" s="1926">
        <f t="shared" si="211"/>
        <v>13415736.9</v>
      </c>
    </row>
    <row r="13360" spans="6:6">
      <c r="F13360" s="1926">
        <f t="shared" si="211"/>
        <v>13415736.9</v>
      </c>
    </row>
    <row r="13361" spans="6:6">
      <c r="F13361" s="1926">
        <f t="shared" si="211"/>
        <v>13415736.9</v>
      </c>
    </row>
    <row r="13362" spans="6:6">
      <c r="F13362" s="1926">
        <f t="shared" si="211"/>
        <v>13415736.9</v>
      </c>
    </row>
    <row r="13363" spans="6:6">
      <c r="F13363" s="1926">
        <f t="shared" si="211"/>
        <v>13415736.9</v>
      </c>
    </row>
    <row r="13364" spans="6:6">
      <c r="F13364" s="1926">
        <f t="shared" si="211"/>
        <v>13415736.9</v>
      </c>
    </row>
    <row r="13365" spans="6:6">
      <c r="F13365" s="1926">
        <f t="shared" si="211"/>
        <v>13415736.9</v>
      </c>
    </row>
    <row r="13366" spans="6:6">
      <c r="F13366" s="1926">
        <f t="shared" si="211"/>
        <v>13415736.9</v>
      </c>
    </row>
    <row r="13367" spans="6:6">
      <c r="F13367" s="1926">
        <f t="shared" si="211"/>
        <v>13415736.9</v>
      </c>
    </row>
    <row r="13368" spans="6:6">
      <c r="F13368" s="1926">
        <f t="shared" si="211"/>
        <v>13415736.9</v>
      </c>
    </row>
    <row r="13369" spans="6:6">
      <c r="F13369" s="1926">
        <f t="shared" si="211"/>
        <v>13415736.9</v>
      </c>
    </row>
    <row r="13370" spans="6:6">
      <c r="F13370" s="1926">
        <f t="shared" si="211"/>
        <v>13415736.9</v>
      </c>
    </row>
    <row r="13371" spans="6:6">
      <c r="F13371" s="1926">
        <f t="shared" si="211"/>
        <v>13415736.9</v>
      </c>
    </row>
    <row r="13372" spans="6:6">
      <c r="F13372" s="1926">
        <f t="shared" si="211"/>
        <v>13415736.9</v>
      </c>
    </row>
    <row r="13373" spans="6:6">
      <c r="F13373" s="1926">
        <f t="shared" si="211"/>
        <v>13415736.9</v>
      </c>
    </row>
    <row r="13374" spans="6:6">
      <c r="F13374" s="1926">
        <f t="shared" si="211"/>
        <v>13415736.9</v>
      </c>
    </row>
    <row r="13375" spans="6:6">
      <c r="F13375" s="1926">
        <f t="shared" si="211"/>
        <v>13415736.9</v>
      </c>
    </row>
    <row r="13376" spans="6:6">
      <c r="F13376" s="1926">
        <f t="shared" si="211"/>
        <v>13415736.9</v>
      </c>
    </row>
    <row r="13377" spans="6:6">
      <c r="F13377" s="1926">
        <f t="shared" si="211"/>
        <v>13415736.9</v>
      </c>
    </row>
    <row r="13378" spans="6:6">
      <c r="F13378" s="1926">
        <f t="shared" si="211"/>
        <v>13415736.9</v>
      </c>
    </row>
    <row r="13379" spans="6:6">
      <c r="F13379" s="1926">
        <f t="shared" si="211"/>
        <v>13415736.9</v>
      </c>
    </row>
    <row r="13380" spans="6:6">
      <c r="F13380" s="1926">
        <f t="shared" si="211"/>
        <v>13415736.9</v>
      </c>
    </row>
    <row r="13381" spans="6:6">
      <c r="F13381" s="1926">
        <f t="shared" si="211"/>
        <v>13415736.9</v>
      </c>
    </row>
    <row r="13382" spans="6:6">
      <c r="F13382" s="1926">
        <f t="shared" si="211"/>
        <v>13415736.9</v>
      </c>
    </row>
    <row r="13383" spans="6:6">
      <c r="F13383" s="1926">
        <f t="shared" ref="F13383:F13446" si="212">F13382-E13383+D13383</f>
        <v>13415736.9</v>
      </c>
    </row>
    <row r="13384" spans="6:6">
      <c r="F13384" s="1926">
        <f t="shared" si="212"/>
        <v>13415736.9</v>
      </c>
    </row>
    <row r="13385" spans="6:6">
      <c r="F13385" s="1926">
        <f t="shared" si="212"/>
        <v>13415736.9</v>
      </c>
    </row>
    <row r="13386" spans="6:6">
      <c r="F13386" s="1926">
        <f t="shared" si="212"/>
        <v>13415736.9</v>
      </c>
    </row>
    <row r="13387" spans="6:6">
      <c r="F13387" s="1926">
        <f t="shared" si="212"/>
        <v>13415736.9</v>
      </c>
    </row>
    <row r="13388" spans="6:6">
      <c r="F13388" s="1926">
        <f t="shared" si="212"/>
        <v>13415736.9</v>
      </c>
    </row>
    <row r="13389" spans="6:6">
      <c r="F13389" s="1926">
        <f t="shared" si="212"/>
        <v>13415736.9</v>
      </c>
    </row>
    <row r="13390" spans="6:6">
      <c r="F13390" s="1926">
        <f t="shared" si="212"/>
        <v>13415736.9</v>
      </c>
    </row>
    <row r="13391" spans="6:6">
      <c r="F13391" s="1926">
        <f t="shared" si="212"/>
        <v>13415736.9</v>
      </c>
    </row>
    <row r="13392" spans="6:6">
      <c r="F13392" s="1926">
        <f t="shared" si="212"/>
        <v>13415736.9</v>
      </c>
    </row>
    <row r="13393" spans="6:6">
      <c r="F13393" s="1926">
        <f t="shared" si="212"/>
        <v>13415736.9</v>
      </c>
    </row>
    <row r="13394" spans="6:6">
      <c r="F13394" s="1926">
        <f t="shared" si="212"/>
        <v>13415736.9</v>
      </c>
    </row>
    <row r="13395" spans="6:6">
      <c r="F13395" s="1926">
        <f t="shared" si="212"/>
        <v>13415736.9</v>
      </c>
    </row>
    <row r="13396" spans="6:6">
      <c r="F13396" s="1926">
        <f t="shared" si="212"/>
        <v>13415736.9</v>
      </c>
    </row>
    <row r="13397" spans="6:6">
      <c r="F13397" s="1926">
        <f t="shared" si="212"/>
        <v>13415736.9</v>
      </c>
    </row>
    <row r="13398" spans="6:6">
      <c r="F13398" s="1926">
        <f t="shared" si="212"/>
        <v>13415736.9</v>
      </c>
    </row>
    <row r="13399" spans="6:6">
      <c r="F13399" s="1926">
        <f t="shared" si="212"/>
        <v>13415736.9</v>
      </c>
    </row>
    <row r="13400" spans="6:6">
      <c r="F13400" s="1926">
        <f t="shared" si="212"/>
        <v>13415736.9</v>
      </c>
    </row>
    <row r="13401" spans="6:6">
      <c r="F13401" s="1926">
        <f t="shared" si="212"/>
        <v>13415736.9</v>
      </c>
    </row>
    <row r="13402" spans="6:6">
      <c r="F13402" s="1926">
        <f t="shared" si="212"/>
        <v>13415736.9</v>
      </c>
    </row>
    <row r="13403" spans="6:6">
      <c r="F13403" s="1926">
        <f t="shared" si="212"/>
        <v>13415736.9</v>
      </c>
    </row>
    <row r="13404" spans="6:6">
      <c r="F13404" s="1926">
        <f t="shared" si="212"/>
        <v>13415736.9</v>
      </c>
    </row>
    <row r="13405" spans="6:6">
      <c r="F13405" s="1926">
        <f t="shared" si="212"/>
        <v>13415736.9</v>
      </c>
    </row>
    <row r="13406" spans="6:6">
      <c r="F13406" s="1926">
        <f t="shared" si="212"/>
        <v>13415736.9</v>
      </c>
    </row>
    <row r="13407" spans="6:6">
      <c r="F13407" s="1926">
        <f t="shared" si="212"/>
        <v>13415736.9</v>
      </c>
    </row>
    <row r="13408" spans="6:6">
      <c r="F13408" s="1926">
        <f t="shared" si="212"/>
        <v>13415736.9</v>
      </c>
    </row>
    <row r="13409" spans="6:6">
      <c r="F13409" s="1926">
        <f t="shared" si="212"/>
        <v>13415736.9</v>
      </c>
    </row>
    <row r="13410" spans="6:6">
      <c r="F13410" s="1926">
        <f t="shared" si="212"/>
        <v>13415736.9</v>
      </c>
    </row>
    <row r="13411" spans="6:6">
      <c r="F13411" s="1926">
        <f t="shared" si="212"/>
        <v>13415736.9</v>
      </c>
    </row>
    <row r="13412" spans="6:6">
      <c r="F13412" s="1926">
        <f t="shared" si="212"/>
        <v>13415736.9</v>
      </c>
    </row>
    <row r="13413" spans="6:6">
      <c r="F13413" s="1926">
        <f t="shared" si="212"/>
        <v>13415736.9</v>
      </c>
    </row>
    <row r="13414" spans="6:6">
      <c r="F13414" s="1926">
        <f t="shared" si="212"/>
        <v>13415736.9</v>
      </c>
    </row>
    <row r="13415" spans="6:6">
      <c r="F13415" s="1926">
        <f t="shared" si="212"/>
        <v>13415736.9</v>
      </c>
    </row>
    <row r="13416" spans="6:6">
      <c r="F13416" s="1926">
        <f t="shared" si="212"/>
        <v>13415736.9</v>
      </c>
    </row>
    <row r="13417" spans="6:6">
      <c r="F13417" s="1926">
        <f t="shared" si="212"/>
        <v>13415736.9</v>
      </c>
    </row>
    <row r="13418" spans="6:6">
      <c r="F13418" s="1926">
        <f t="shared" si="212"/>
        <v>13415736.9</v>
      </c>
    </row>
    <row r="13419" spans="6:6">
      <c r="F13419" s="1926">
        <f t="shared" si="212"/>
        <v>13415736.9</v>
      </c>
    </row>
    <row r="13420" spans="6:6">
      <c r="F13420" s="1926">
        <f t="shared" si="212"/>
        <v>13415736.9</v>
      </c>
    </row>
    <row r="13421" spans="6:6">
      <c r="F13421" s="1926">
        <f t="shared" si="212"/>
        <v>13415736.9</v>
      </c>
    </row>
    <row r="13422" spans="6:6">
      <c r="F13422" s="1926">
        <f t="shared" si="212"/>
        <v>13415736.9</v>
      </c>
    </row>
    <row r="13423" spans="6:6">
      <c r="F13423" s="1926">
        <f t="shared" si="212"/>
        <v>13415736.9</v>
      </c>
    </row>
    <row r="13424" spans="6:6">
      <c r="F13424" s="1926">
        <f t="shared" si="212"/>
        <v>13415736.9</v>
      </c>
    </row>
    <row r="13425" spans="6:6">
      <c r="F13425" s="1926">
        <f t="shared" si="212"/>
        <v>13415736.9</v>
      </c>
    </row>
    <row r="13426" spans="6:6">
      <c r="F13426" s="1926">
        <f t="shared" si="212"/>
        <v>13415736.9</v>
      </c>
    </row>
    <row r="13427" spans="6:6">
      <c r="F13427" s="1926">
        <f t="shared" si="212"/>
        <v>13415736.9</v>
      </c>
    </row>
    <row r="13428" spans="6:6">
      <c r="F13428" s="1926">
        <f t="shared" si="212"/>
        <v>13415736.9</v>
      </c>
    </row>
    <row r="13429" spans="6:6">
      <c r="F13429" s="1926">
        <f t="shared" si="212"/>
        <v>13415736.9</v>
      </c>
    </row>
    <row r="13430" spans="6:6">
      <c r="F13430" s="1926">
        <f t="shared" si="212"/>
        <v>13415736.9</v>
      </c>
    </row>
    <row r="13431" spans="6:6">
      <c r="F13431" s="1926">
        <f t="shared" si="212"/>
        <v>13415736.9</v>
      </c>
    </row>
    <row r="13432" spans="6:6">
      <c r="F13432" s="1926">
        <f t="shared" si="212"/>
        <v>13415736.9</v>
      </c>
    </row>
    <row r="13433" spans="6:6">
      <c r="F13433" s="1926">
        <f t="shared" si="212"/>
        <v>13415736.9</v>
      </c>
    </row>
    <row r="13434" spans="6:6">
      <c r="F13434" s="1926">
        <f t="shared" si="212"/>
        <v>13415736.9</v>
      </c>
    </row>
    <row r="13435" spans="6:6">
      <c r="F13435" s="1926">
        <f t="shared" si="212"/>
        <v>13415736.9</v>
      </c>
    </row>
    <row r="13436" spans="6:6">
      <c r="F13436" s="1926">
        <f t="shared" si="212"/>
        <v>13415736.9</v>
      </c>
    </row>
    <row r="13437" spans="6:6">
      <c r="F13437" s="1926">
        <f t="shared" si="212"/>
        <v>13415736.9</v>
      </c>
    </row>
    <row r="13438" spans="6:6">
      <c r="F13438" s="1926">
        <f t="shared" si="212"/>
        <v>13415736.9</v>
      </c>
    </row>
    <row r="13439" spans="6:6">
      <c r="F13439" s="1926">
        <f t="shared" si="212"/>
        <v>13415736.9</v>
      </c>
    </row>
    <row r="13440" spans="6:6">
      <c r="F13440" s="1926">
        <f t="shared" si="212"/>
        <v>13415736.9</v>
      </c>
    </row>
    <row r="13441" spans="6:6">
      <c r="F13441" s="1926">
        <f t="shared" si="212"/>
        <v>13415736.9</v>
      </c>
    </row>
    <row r="13442" spans="6:6">
      <c r="F13442" s="1926">
        <f t="shared" si="212"/>
        <v>13415736.9</v>
      </c>
    </row>
    <row r="13443" spans="6:6">
      <c r="F13443" s="1926">
        <f t="shared" si="212"/>
        <v>13415736.9</v>
      </c>
    </row>
    <row r="13444" spans="6:6">
      <c r="F13444" s="1926">
        <f t="shared" si="212"/>
        <v>13415736.9</v>
      </c>
    </row>
    <row r="13445" spans="6:6">
      <c r="F13445" s="1926">
        <f t="shared" si="212"/>
        <v>13415736.9</v>
      </c>
    </row>
    <row r="13446" spans="6:6">
      <c r="F13446" s="1926">
        <f t="shared" si="212"/>
        <v>13415736.9</v>
      </c>
    </row>
    <row r="13447" spans="6:6">
      <c r="F13447" s="1926">
        <f t="shared" ref="F13447:F13510" si="213">F13446-E13447+D13447</f>
        <v>13415736.9</v>
      </c>
    </row>
    <row r="13448" spans="6:6">
      <c r="F13448" s="1926">
        <f t="shared" si="213"/>
        <v>13415736.9</v>
      </c>
    </row>
    <row r="13449" spans="6:6">
      <c r="F13449" s="1926">
        <f t="shared" si="213"/>
        <v>13415736.9</v>
      </c>
    </row>
    <row r="13450" spans="6:6">
      <c r="F13450" s="1926">
        <f t="shared" si="213"/>
        <v>13415736.9</v>
      </c>
    </row>
    <row r="13451" spans="6:6">
      <c r="F13451" s="1926">
        <f t="shared" si="213"/>
        <v>13415736.9</v>
      </c>
    </row>
    <row r="13452" spans="6:6">
      <c r="F13452" s="1926">
        <f t="shared" si="213"/>
        <v>13415736.9</v>
      </c>
    </row>
    <row r="13453" spans="6:6">
      <c r="F13453" s="1926">
        <f t="shared" si="213"/>
        <v>13415736.9</v>
      </c>
    </row>
    <row r="13454" spans="6:6">
      <c r="F13454" s="1926">
        <f t="shared" si="213"/>
        <v>13415736.9</v>
      </c>
    </row>
    <row r="13455" spans="6:6">
      <c r="F13455" s="1926">
        <f t="shared" si="213"/>
        <v>13415736.9</v>
      </c>
    </row>
    <row r="13456" spans="6:6">
      <c r="F13456" s="1926">
        <f t="shared" si="213"/>
        <v>13415736.9</v>
      </c>
    </row>
    <row r="13457" spans="6:6">
      <c r="F13457" s="1926">
        <f t="shared" si="213"/>
        <v>13415736.9</v>
      </c>
    </row>
    <row r="13458" spans="6:6">
      <c r="F13458" s="1926">
        <f t="shared" si="213"/>
        <v>13415736.9</v>
      </c>
    </row>
    <row r="13459" spans="6:6">
      <c r="F13459" s="1926">
        <f t="shared" si="213"/>
        <v>13415736.9</v>
      </c>
    </row>
    <row r="13460" spans="6:6">
      <c r="F13460" s="1926">
        <f t="shared" si="213"/>
        <v>13415736.9</v>
      </c>
    </row>
    <row r="13461" spans="6:6">
      <c r="F13461" s="1926">
        <f t="shared" si="213"/>
        <v>13415736.9</v>
      </c>
    </row>
    <row r="13462" spans="6:6">
      <c r="F13462" s="1926">
        <f t="shared" si="213"/>
        <v>13415736.9</v>
      </c>
    </row>
    <row r="13463" spans="6:6">
      <c r="F13463" s="1926">
        <f t="shared" si="213"/>
        <v>13415736.9</v>
      </c>
    </row>
    <row r="13464" spans="6:6">
      <c r="F13464" s="1926">
        <f t="shared" si="213"/>
        <v>13415736.9</v>
      </c>
    </row>
    <row r="13465" spans="6:6">
      <c r="F13465" s="1926">
        <f t="shared" si="213"/>
        <v>13415736.9</v>
      </c>
    </row>
    <row r="13466" spans="6:6">
      <c r="F13466" s="1926">
        <f t="shared" si="213"/>
        <v>13415736.9</v>
      </c>
    </row>
    <row r="13467" spans="6:6">
      <c r="F13467" s="1926">
        <f t="shared" si="213"/>
        <v>13415736.9</v>
      </c>
    </row>
    <row r="13468" spans="6:6">
      <c r="F13468" s="1926">
        <f t="shared" si="213"/>
        <v>13415736.9</v>
      </c>
    </row>
    <row r="13469" spans="6:6">
      <c r="F13469" s="1926">
        <f t="shared" si="213"/>
        <v>13415736.9</v>
      </c>
    </row>
    <row r="13470" spans="6:6">
      <c r="F13470" s="1926">
        <f t="shared" si="213"/>
        <v>13415736.9</v>
      </c>
    </row>
    <row r="13471" spans="6:6">
      <c r="F13471" s="1926">
        <f t="shared" si="213"/>
        <v>13415736.9</v>
      </c>
    </row>
    <row r="13472" spans="6:6">
      <c r="F13472" s="1926">
        <f t="shared" si="213"/>
        <v>13415736.9</v>
      </c>
    </row>
    <row r="13473" spans="6:6">
      <c r="F13473" s="1926">
        <f t="shared" si="213"/>
        <v>13415736.9</v>
      </c>
    </row>
    <row r="13474" spans="6:6">
      <c r="F13474" s="1926">
        <f t="shared" si="213"/>
        <v>13415736.9</v>
      </c>
    </row>
    <row r="13475" spans="6:6">
      <c r="F13475" s="1926">
        <f t="shared" si="213"/>
        <v>13415736.9</v>
      </c>
    </row>
    <row r="13476" spans="6:6">
      <c r="F13476" s="1926">
        <f t="shared" si="213"/>
        <v>13415736.9</v>
      </c>
    </row>
    <row r="13477" spans="6:6">
      <c r="F13477" s="1926">
        <f t="shared" si="213"/>
        <v>13415736.9</v>
      </c>
    </row>
    <row r="13478" spans="6:6">
      <c r="F13478" s="1926">
        <f t="shared" si="213"/>
        <v>13415736.9</v>
      </c>
    </row>
    <row r="13479" spans="6:6">
      <c r="F13479" s="1926">
        <f t="shared" si="213"/>
        <v>13415736.9</v>
      </c>
    </row>
    <row r="13480" spans="6:6">
      <c r="F13480" s="1926">
        <f t="shared" si="213"/>
        <v>13415736.9</v>
      </c>
    </row>
    <row r="13481" spans="6:6">
      <c r="F13481" s="1926">
        <f t="shared" si="213"/>
        <v>13415736.9</v>
      </c>
    </row>
    <row r="13482" spans="6:6">
      <c r="F13482" s="1926">
        <f t="shared" si="213"/>
        <v>13415736.9</v>
      </c>
    </row>
    <row r="13483" spans="6:6">
      <c r="F13483" s="1926">
        <f t="shared" si="213"/>
        <v>13415736.9</v>
      </c>
    </row>
    <row r="13484" spans="6:6">
      <c r="F13484" s="1926">
        <f t="shared" si="213"/>
        <v>13415736.9</v>
      </c>
    </row>
    <row r="13485" spans="6:6">
      <c r="F13485" s="1926">
        <f t="shared" si="213"/>
        <v>13415736.9</v>
      </c>
    </row>
    <row r="13486" spans="6:6">
      <c r="F13486" s="1926">
        <f t="shared" si="213"/>
        <v>13415736.9</v>
      </c>
    </row>
    <row r="13487" spans="6:6">
      <c r="F13487" s="1926">
        <f t="shared" si="213"/>
        <v>13415736.9</v>
      </c>
    </row>
    <row r="13488" spans="6:6">
      <c r="F13488" s="1926">
        <f t="shared" si="213"/>
        <v>13415736.9</v>
      </c>
    </row>
    <row r="13489" spans="6:6">
      <c r="F13489" s="1926">
        <f t="shared" si="213"/>
        <v>13415736.9</v>
      </c>
    </row>
    <row r="13490" spans="6:6">
      <c r="F13490" s="1926">
        <f t="shared" si="213"/>
        <v>13415736.9</v>
      </c>
    </row>
    <row r="13491" spans="6:6">
      <c r="F13491" s="1926">
        <f t="shared" si="213"/>
        <v>13415736.9</v>
      </c>
    </row>
    <row r="13492" spans="6:6">
      <c r="F13492" s="1926">
        <f t="shared" si="213"/>
        <v>13415736.9</v>
      </c>
    </row>
    <row r="13493" spans="6:6">
      <c r="F13493" s="1926">
        <f t="shared" si="213"/>
        <v>13415736.9</v>
      </c>
    </row>
    <row r="13494" spans="6:6">
      <c r="F13494" s="1926">
        <f t="shared" si="213"/>
        <v>13415736.9</v>
      </c>
    </row>
    <row r="13495" spans="6:6">
      <c r="F13495" s="1926">
        <f t="shared" si="213"/>
        <v>13415736.9</v>
      </c>
    </row>
    <row r="13496" spans="6:6">
      <c r="F13496" s="1926">
        <f t="shared" si="213"/>
        <v>13415736.9</v>
      </c>
    </row>
    <row r="13497" spans="6:6">
      <c r="F13497" s="1926">
        <f t="shared" si="213"/>
        <v>13415736.9</v>
      </c>
    </row>
    <row r="13498" spans="6:6">
      <c r="F13498" s="1926">
        <f t="shared" si="213"/>
        <v>13415736.9</v>
      </c>
    </row>
    <row r="13499" spans="6:6">
      <c r="F13499" s="1926">
        <f t="shared" si="213"/>
        <v>13415736.9</v>
      </c>
    </row>
    <row r="13500" spans="6:6">
      <c r="F13500" s="1926">
        <f t="shared" si="213"/>
        <v>13415736.9</v>
      </c>
    </row>
    <row r="13501" spans="6:6">
      <c r="F13501" s="1926">
        <f t="shared" si="213"/>
        <v>13415736.9</v>
      </c>
    </row>
    <row r="13502" spans="6:6">
      <c r="F13502" s="1926">
        <f t="shared" si="213"/>
        <v>13415736.9</v>
      </c>
    </row>
    <row r="13503" spans="6:6">
      <c r="F13503" s="1926">
        <f t="shared" si="213"/>
        <v>13415736.9</v>
      </c>
    </row>
    <row r="13504" spans="6:6">
      <c r="F13504" s="1926">
        <f t="shared" si="213"/>
        <v>13415736.9</v>
      </c>
    </row>
    <row r="13505" spans="6:6">
      <c r="F13505" s="1926">
        <f t="shared" si="213"/>
        <v>13415736.9</v>
      </c>
    </row>
    <row r="13506" spans="6:6">
      <c r="F13506" s="1926">
        <f t="shared" si="213"/>
        <v>13415736.9</v>
      </c>
    </row>
    <row r="13507" spans="6:6">
      <c r="F13507" s="1926">
        <f t="shared" si="213"/>
        <v>13415736.9</v>
      </c>
    </row>
    <row r="13508" spans="6:6">
      <c r="F13508" s="1926">
        <f t="shared" si="213"/>
        <v>13415736.9</v>
      </c>
    </row>
    <row r="13509" spans="6:6">
      <c r="F13509" s="1926">
        <f t="shared" si="213"/>
        <v>13415736.9</v>
      </c>
    </row>
    <row r="13510" spans="6:6">
      <c r="F13510" s="1926">
        <f t="shared" si="213"/>
        <v>13415736.9</v>
      </c>
    </row>
    <row r="13511" spans="6:6">
      <c r="F13511" s="1926">
        <f t="shared" ref="F13511:F13574" si="214">F13510-E13511+D13511</f>
        <v>13415736.9</v>
      </c>
    </row>
    <row r="13512" spans="6:6">
      <c r="F13512" s="1926">
        <f t="shared" si="214"/>
        <v>13415736.9</v>
      </c>
    </row>
    <row r="13513" spans="6:6">
      <c r="F13513" s="1926">
        <f t="shared" si="214"/>
        <v>13415736.9</v>
      </c>
    </row>
    <row r="13514" spans="6:6">
      <c r="F13514" s="1926">
        <f t="shared" si="214"/>
        <v>13415736.9</v>
      </c>
    </row>
    <row r="13515" spans="6:6">
      <c r="F13515" s="1926">
        <f t="shared" si="214"/>
        <v>13415736.9</v>
      </c>
    </row>
    <row r="13516" spans="6:6">
      <c r="F13516" s="1926">
        <f t="shared" si="214"/>
        <v>13415736.9</v>
      </c>
    </row>
    <row r="13517" spans="6:6">
      <c r="F13517" s="1926">
        <f t="shared" si="214"/>
        <v>13415736.9</v>
      </c>
    </row>
    <row r="13518" spans="6:6">
      <c r="F13518" s="1926">
        <f t="shared" si="214"/>
        <v>13415736.9</v>
      </c>
    </row>
    <row r="13519" spans="6:6">
      <c r="F13519" s="1926">
        <f t="shared" si="214"/>
        <v>13415736.9</v>
      </c>
    </row>
    <row r="13520" spans="6:6">
      <c r="F13520" s="1926">
        <f t="shared" si="214"/>
        <v>13415736.9</v>
      </c>
    </row>
    <row r="13521" spans="6:6">
      <c r="F13521" s="1926">
        <f t="shared" si="214"/>
        <v>13415736.9</v>
      </c>
    </row>
    <row r="13522" spans="6:6">
      <c r="F13522" s="1926">
        <f t="shared" si="214"/>
        <v>13415736.9</v>
      </c>
    </row>
    <row r="13523" spans="6:6">
      <c r="F13523" s="1926">
        <f t="shared" si="214"/>
        <v>13415736.9</v>
      </c>
    </row>
    <row r="13524" spans="6:6">
      <c r="F13524" s="1926">
        <f t="shared" si="214"/>
        <v>13415736.9</v>
      </c>
    </row>
    <row r="13525" spans="6:6">
      <c r="F13525" s="1926">
        <f t="shared" si="214"/>
        <v>13415736.9</v>
      </c>
    </row>
    <row r="13526" spans="6:6">
      <c r="F13526" s="1926">
        <f t="shared" si="214"/>
        <v>13415736.9</v>
      </c>
    </row>
    <row r="13527" spans="6:6">
      <c r="F13527" s="1926">
        <f t="shared" si="214"/>
        <v>13415736.9</v>
      </c>
    </row>
    <row r="13528" spans="6:6">
      <c r="F13528" s="1926">
        <f t="shared" si="214"/>
        <v>13415736.9</v>
      </c>
    </row>
    <row r="13529" spans="6:6">
      <c r="F13529" s="1926">
        <f t="shared" si="214"/>
        <v>13415736.9</v>
      </c>
    </row>
    <row r="13530" spans="6:6">
      <c r="F13530" s="1926">
        <f t="shared" si="214"/>
        <v>13415736.9</v>
      </c>
    </row>
    <row r="13531" spans="6:6">
      <c r="F13531" s="1926">
        <f t="shared" si="214"/>
        <v>13415736.9</v>
      </c>
    </row>
    <row r="13532" spans="6:6">
      <c r="F13532" s="1926">
        <f t="shared" si="214"/>
        <v>13415736.9</v>
      </c>
    </row>
    <row r="13533" spans="6:6">
      <c r="F13533" s="1926">
        <f t="shared" si="214"/>
        <v>13415736.9</v>
      </c>
    </row>
    <row r="13534" spans="6:6">
      <c r="F13534" s="1926">
        <f t="shared" si="214"/>
        <v>13415736.9</v>
      </c>
    </row>
    <row r="13535" spans="6:6">
      <c r="F13535" s="1926">
        <f t="shared" si="214"/>
        <v>13415736.9</v>
      </c>
    </row>
    <row r="13536" spans="6:6">
      <c r="F13536" s="1926">
        <f t="shared" si="214"/>
        <v>13415736.9</v>
      </c>
    </row>
    <row r="13537" spans="6:6">
      <c r="F13537" s="1926">
        <f t="shared" si="214"/>
        <v>13415736.9</v>
      </c>
    </row>
    <row r="13538" spans="6:6">
      <c r="F13538" s="1926">
        <f t="shared" si="214"/>
        <v>13415736.9</v>
      </c>
    </row>
    <row r="13539" spans="6:6">
      <c r="F13539" s="1926">
        <f t="shared" si="214"/>
        <v>13415736.9</v>
      </c>
    </row>
    <row r="13540" spans="6:6">
      <c r="F13540" s="1926">
        <f t="shared" si="214"/>
        <v>13415736.9</v>
      </c>
    </row>
    <row r="13541" spans="6:6">
      <c r="F13541" s="1926">
        <f t="shared" si="214"/>
        <v>13415736.9</v>
      </c>
    </row>
    <row r="13542" spans="6:6">
      <c r="F13542" s="1926">
        <f t="shared" si="214"/>
        <v>13415736.9</v>
      </c>
    </row>
    <row r="13543" spans="6:6">
      <c r="F13543" s="1926">
        <f t="shared" si="214"/>
        <v>13415736.9</v>
      </c>
    </row>
    <row r="13544" spans="6:6">
      <c r="F13544" s="1926">
        <f t="shared" si="214"/>
        <v>13415736.9</v>
      </c>
    </row>
    <row r="13545" spans="6:6">
      <c r="F13545" s="1926">
        <f t="shared" si="214"/>
        <v>13415736.9</v>
      </c>
    </row>
    <row r="13546" spans="6:6">
      <c r="F13546" s="1926">
        <f t="shared" si="214"/>
        <v>13415736.9</v>
      </c>
    </row>
    <row r="13547" spans="6:6">
      <c r="F13547" s="1926">
        <f t="shared" si="214"/>
        <v>13415736.9</v>
      </c>
    </row>
    <row r="13548" spans="6:6">
      <c r="F13548" s="1926">
        <f t="shared" si="214"/>
        <v>13415736.9</v>
      </c>
    </row>
    <row r="13549" spans="6:6">
      <c r="F13549" s="1926">
        <f t="shared" si="214"/>
        <v>13415736.9</v>
      </c>
    </row>
    <row r="13550" spans="6:6">
      <c r="F13550" s="1926">
        <f t="shared" si="214"/>
        <v>13415736.9</v>
      </c>
    </row>
    <row r="13551" spans="6:6">
      <c r="F13551" s="1926">
        <f t="shared" si="214"/>
        <v>13415736.9</v>
      </c>
    </row>
    <row r="13552" spans="6:6">
      <c r="F13552" s="1926">
        <f t="shared" si="214"/>
        <v>13415736.9</v>
      </c>
    </row>
    <row r="13553" spans="6:6">
      <c r="F13553" s="1926">
        <f t="shared" si="214"/>
        <v>13415736.9</v>
      </c>
    </row>
    <row r="13554" spans="6:6">
      <c r="F13554" s="1926">
        <f t="shared" si="214"/>
        <v>13415736.9</v>
      </c>
    </row>
    <row r="13555" spans="6:6">
      <c r="F13555" s="1926">
        <f t="shared" si="214"/>
        <v>13415736.9</v>
      </c>
    </row>
    <row r="13556" spans="6:6">
      <c r="F13556" s="1926">
        <f t="shared" si="214"/>
        <v>13415736.9</v>
      </c>
    </row>
    <row r="13557" spans="6:6">
      <c r="F13557" s="1926">
        <f t="shared" si="214"/>
        <v>13415736.9</v>
      </c>
    </row>
    <row r="13558" spans="6:6">
      <c r="F13558" s="1926">
        <f t="shared" si="214"/>
        <v>13415736.9</v>
      </c>
    </row>
    <row r="13559" spans="6:6">
      <c r="F13559" s="1926">
        <f t="shared" si="214"/>
        <v>13415736.9</v>
      </c>
    </row>
    <row r="13560" spans="6:6">
      <c r="F13560" s="1926">
        <f t="shared" si="214"/>
        <v>13415736.9</v>
      </c>
    </row>
    <row r="13561" spans="6:6">
      <c r="F13561" s="1926">
        <f t="shared" si="214"/>
        <v>13415736.9</v>
      </c>
    </row>
    <row r="13562" spans="6:6">
      <c r="F13562" s="1926">
        <f t="shared" si="214"/>
        <v>13415736.9</v>
      </c>
    </row>
    <row r="13563" spans="6:6">
      <c r="F13563" s="1926">
        <f t="shared" si="214"/>
        <v>13415736.9</v>
      </c>
    </row>
    <row r="13564" spans="6:6">
      <c r="F13564" s="1926">
        <f t="shared" si="214"/>
        <v>13415736.9</v>
      </c>
    </row>
    <row r="13565" spans="6:6">
      <c r="F13565" s="1926">
        <f t="shared" si="214"/>
        <v>13415736.9</v>
      </c>
    </row>
    <row r="13566" spans="6:6">
      <c r="F13566" s="1926">
        <f t="shared" si="214"/>
        <v>13415736.9</v>
      </c>
    </row>
    <row r="13567" spans="6:6">
      <c r="F13567" s="1926">
        <f t="shared" si="214"/>
        <v>13415736.9</v>
      </c>
    </row>
    <row r="13568" spans="6:6">
      <c r="F13568" s="1926">
        <f t="shared" si="214"/>
        <v>13415736.9</v>
      </c>
    </row>
    <row r="13569" spans="6:6">
      <c r="F13569" s="1926">
        <f t="shared" si="214"/>
        <v>13415736.9</v>
      </c>
    </row>
    <row r="13570" spans="6:6">
      <c r="F13570" s="1926">
        <f t="shared" si="214"/>
        <v>13415736.9</v>
      </c>
    </row>
    <row r="13571" spans="6:6">
      <c r="F13571" s="1926">
        <f t="shared" si="214"/>
        <v>13415736.9</v>
      </c>
    </row>
    <row r="13572" spans="6:6">
      <c r="F13572" s="1926">
        <f t="shared" si="214"/>
        <v>13415736.9</v>
      </c>
    </row>
    <row r="13573" spans="6:6">
      <c r="F13573" s="1926">
        <f t="shared" si="214"/>
        <v>13415736.9</v>
      </c>
    </row>
    <row r="13574" spans="6:6">
      <c r="F13574" s="1926">
        <f t="shared" si="214"/>
        <v>13415736.9</v>
      </c>
    </row>
    <row r="13575" spans="6:6">
      <c r="F13575" s="1926">
        <f t="shared" ref="F13575:F13638" si="215">F13574-E13575+D13575</f>
        <v>13415736.9</v>
      </c>
    </row>
    <row r="13576" spans="6:6">
      <c r="F13576" s="1926">
        <f t="shared" si="215"/>
        <v>13415736.9</v>
      </c>
    </row>
    <row r="13577" spans="6:6">
      <c r="F13577" s="1926">
        <f t="shared" si="215"/>
        <v>13415736.9</v>
      </c>
    </row>
    <row r="13578" spans="6:6">
      <c r="F13578" s="1926">
        <f t="shared" si="215"/>
        <v>13415736.9</v>
      </c>
    </row>
    <row r="13579" spans="6:6">
      <c r="F13579" s="1926">
        <f t="shared" si="215"/>
        <v>13415736.9</v>
      </c>
    </row>
    <row r="13580" spans="6:6">
      <c r="F13580" s="1926">
        <f t="shared" si="215"/>
        <v>13415736.9</v>
      </c>
    </row>
    <row r="13581" spans="6:6">
      <c r="F13581" s="1926">
        <f t="shared" si="215"/>
        <v>13415736.9</v>
      </c>
    </row>
    <row r="13582" spans="6:6">
      <c r="F13582" s="1926">
        <f t="shared" si="215"/>
        <v>13415736.9</v>
      </c>
    </row>
    <row r="13583" spans="6:6">
      <c r="F13583" s="1926">
        <f t="shared" si="215"/>
        <v>13415736.9</v>
      </c>
    </row>
    <row r="13584" spans="6:6">
      <c r="F13584" s="1926">
        <f t="shared" si="215"/>
        <v>13415736.9</v>
      </c>
    </row>
    <row r="13585" spans="6:6">
      <c r="F13585" s="1926">
        <f t="shared" si="215"/>
        <v>13415736.9</v>
      </c>
    </row>
    <row r="13586" spans="6:6">
      <c r="F13586" s="1926">
        <f t="shared" si="215"/>
        <v>13415736.9</v>
      </c>
    </row>
    <row r="13587" spans="6:6">
      <c r="F13587" s="1926">
        <f t="shared" si="215"/>
        <v>13415736.9</v>
      </c>
    </row>
    <row r="13588" spans="6:6">
      <c r="F13588" s="1926">
        <f t="shared" si="215"/>
        <v>13415736.9</v>
      </c>
    </row>
    <row r="13589" spans="6:6">
      <c r="F13589" s="1926">
        <f t="shared" si="215"/>
        <v>13415736.9</v>
      </c>
    </row>
    <row r="13590" spans="6:6">
      <c r="F13590" s="1926">
        <f t="shared" si="215"/>
        <v>13415736.9</v>
      </c>
    </row>
    <row r="13591" spans="6:6">
      <c r="F13591" s="1926">
        <f t="shared" si="215"/>
        <v>13415736.9</v>
      </c>
    </row>
    <row r="13592" spans="6:6">
      <c r="F13592" s="1926">
        <f t="shared" si="215"/>
        <v>13415736.9</v>
      </c>
    </row>
    <row r="13593" spans="6:6">
      <c r="F13593" s="1926">
        <f t="shared" si="215"/>
        <v>13415736.9</v>
      </c>
    </row>
    <row r="13594" spans="6:6">
      <c r="F13594" s="1926">
        <f t="shared" si="215"/>
        <v>13415736.9</v>
      </c>
    </row>
    <row r="13595" spans="6:6">
      <c r="F13595" s="1926">
        <f t="shared" si="215"/>
        <v>13415736.9</v>
      </c>
    </row>
    <row r="13596" spans="6:6">
      <c r="F13596" s="1926">
        <f t="shared" si="215"/>
        <v>13415736.9</v>
      </c>
    </row>
    <row r="13597" spans="6:6">
      <c r="F13597" s="1926">
        <f t="shared" si="215"/>
        <v>13415736.9</v>
      </c>
    </row>
    <row r="13598" spans="6:6">
      <c r="F13598" s="1926">
        <f t="shared" si="215"/>
        <v>13415736.9</v>
      </c>
    </row>
    <row r="13599" spans="6:6">
      <c r="F13599" s="1926">
        <f t="shared" si="215"/>
        <v>13415736.9</v>
      </c>
    </row>
    <row r="13600" spans="6:6">
      <c r="F13600" s="1926">
        <f t="shared" si="215"/>
        <v>13415736.9</v>
      </c>
    </row>
    <row r="13601" spans="6:6">
      <c r="F13601" s="1926">
        <f t="shared" si="215"/>
        <v>13415736.9</v>
      </c>
    </row>
    <row r="13602" spans="6:6">
      <c r="F13602" s="1926">
        <f t="shared" si="215"/>
        <v>13415736.9</v>
      </c>
    </row>
    <row r="13603" spans="6:6">
      <c r="F13603" s="1926">
        <f t="shared" si="215"/>
        <v>13415736.9</v>
      </c>
    </row>
    <row r="13604" spans="6:6">
      <c r="F13604" s="1926">
        <f t="shared" si="215"/>
        <v>13415736.9</v>
      </c>
    </row>
    <row r="13605" spans="6:6">
      <c r="F13605" s="1926">
        <f t="shared" si="215"/>
        <v>13415736.9</v>
      </c>
    </row>
    <row r="13606" spans="6:6">
      <c r="F13606" s="1926">
        <f t="shared" si="215"/>
        <v>13415736.9</v>
      </c>
    </row>
    <row r="13607" spans="6:6">
      <c r="F13607" s="1926">
        <f t="shared" si="215"/>
        <v>13415736.9</v>
      </c>
    </row>
    <row r="13608" spans="6:6">
      <c r="F13608" s="1926">
        <f t="shared" si="215"/>
        <v>13415736.9</v>
      </c>
    </row>
    <row r="13609" spans="6:6">
      <c r="F13609" s="1926">
        <f t="shared" si="215"/>
        <v>13415736.9</v>
      </c>
    </row>
    <row r="13610" spans="6:6">
      <c r="F13610" s="1926">
        <f t="shared" si="215"/>
        <v>13415736.9</v>
      </c>
    </row>
    <row r="13611" spans="6:6">
      <c r="F13611" s="1926">
        <f t="shared" si="215"/>
        <v>13415736.9</v>
      </c>
    </row>
    <row r="13612" spans="6:6">
      <c r="F13612" s="1926">
        <f t="shared" si="215"/>
        <v>13415736.9</v>
      </c>
    </row>
    <row r="13613" spans="6:6">
      <c r="F13613" s="1926">
        <f t="shared" si="215"/>
        <v>13415736.9</v>
      </c>
    </row>
    <row r="13614" spans="6:6">
      <c r="F13614" s="1926">
        <f t="shared" si="215"/>
        <v>13415736.9</v>
      </c>
    </row>
    <row r="13615" spans="6:6">
      <c r="F13615" s="1926">
        <f t="shared" si="215"/>
        <v>13415736.9</v>
      </c>
    </row>
    <row r="13616" spans="6:6">
      <c r="F13616" s="1926">
        <f t="shared" si="215"/>
        <v>13415736.9</v>
      </c>
    </row>
    <row r="13617" spans="6:6">
      <c r="F13617" s="1926">
        <f t="shared" si="215"/>
        <v>13415736.9</v>
      </c>
    </row>
    <row r="13618" spans="6:6">
      <c r="F13618" s="1926">
        <f t="shared" si="215"/>
        <v>13415736.9</v>
      </c>
    </row>
    <row r="13619" spans="6:6">
      <c r="F13619" s="1926">
        <f t="shared" si="215"/>
        <v>13415736.9</v>
      </c>
    </row>
    <row r="13620" spans="6:6">
      <c r="F13620" s="1926">
        <f t="shared" si="215"/>
        <v>13415736.9</v>
      </c>
    </row>
    <row r="13621" spans="6:6">
      <c r="F13621" s="1926">
        <f t="shared" si="215"/>
        <v>13415736.9</v>
      </c>
    </row>
    <row r="13622" spans="6:6">
      <c r="F13622" s="1926">
        <f t="shared" si="215"/>
        <v>13415736.9</v>
      </c>
    </row>
    <row r="13623" spans="6:6">
      <c r="F13623" s="1926">
        <f t="shared" si="215"/>
        <v>13415736.9</v>
      </c>
    </row>
    <row r="13624" spans="6:6">
      <c r="F13624" s="1926">
        <f t="shared" si="215"/>
        <v>13415736.9</v>
      </c>
    </row>
    <row r="13625" spans="6:6">
      <c r="F13625" s="1926">
        <f t="shared" si="215"/>
        <v>13415736.9</v>
      </c>
    </row>
    <row r="13626" spans="6:6">
      <c r="F13626" s="1926">
        <f t="shared" si="215"/>
        <v>13415736.9</v>
      </c>
    </row>
    <row r="13627" spans="6:6">
      <c r="F13627" s="1926">
        <f t="shared" si="215"/>
        <v>13415736.9</v>
      </c>
    </row>
    <row r="13628" spans="6:6">
      <c r="F13628" s="1926">
        <f t="shared" si="215"/>
        <v>13415736.9</v>
      </c>
    </row>
    <row r="13629" spans="6:6">
      <c r="F13629" s="1926">
        <f t="shared" si="215"/>
        <v>13415736.9</v>
      </c>
    </row>
    <row r="13630" spans="6:6">
      <c r="F13630" s="1926">
        <f t="shared" si="215"/>
        <v>13415736.9</v>
      </c>
    </row>
    <row r="13631" spans="6:6">
      <c r="F13631" s="1926">
        <f t="shared" si="215"/>
        <v>13415736.9</v>
      </c>
    </row>
    <row r="13632" spans="6:6">
      <c r="F13632" s="1926">
        <f t="shared" si="215"/>
        <v>13415736.9</v>
      </c>
    </row>
    <row r="13633" spans="6:6">
      <c r="F13633" s="1926">
        <f t="shared" si="215"/>
        <v>13415736.9</v>
      </c>
    </row>
    <row r="13634" spans="6:6">
      <c r="F13634" s="1926">
        <f t="shared" si="215"/>
        <v>13415736.9</v>
      </c>
    </row>
    <row r="13635" spans="6:6">
      <c r="F13635" s="1926">
        <f t="shared" si="215"/>
        <v>13415736.9</v>
      </c>
    </row>
    <row r="13636" spans="6:6">
      <c r="F13636" s="1926">
        <f t="shared" si="215"/>
        <v>13415736.9</v>
      </c>
    </row>
    <row r="13637" spans="6:6">
      <c r="F13637" s="1926">
        <f t="shared" si="215"/>
        <v>13415736.9</v>
      </c>
    </row>
    <row r="13638" spans="6:6">
      <c r="F13638" s="1926">
        <f t="shared" si="215"/>
        <v>13415736.9</v>
      </c>
    </row>
    <row r="13639" spans="6:6">
      <c r="F13639" s="1926">
        <f t="shared" ref="F13639:F13702" si="216">F13638-E13639+D13639</f>
        <v>13415736.9</v>
      </c>
    </row>
    <row r="13640" spans="6:6">
      <c r="F13640" s="1926">
        <f t="shared" si="216"/>
        <v>13415736.9</v>
      </c>
    </row>
    <row r="13641" spans="6:6">
      <c r="F13641" s="1926">
        <f t="shared" si="216"/>
        <v>13415736.9</v>
      </c>
    </row>
    <row r="13642" spans="6:6">
      <c r="F13642" s="1926">
        <f t="shared" si="216"/>
        <v>13415736.9</v>
      </c>
    </row>
    <row r="13643" spans="6:6">
      <c r="F13643" s="1926">
        <f t="shared" si="216"/>
        <v>13415736.9</v>
      </c>
    </row>
    <row r="13644" spans="6:6">
      <c r="F13644" s="1926">
        <f t="shared" si="216"/>
        <v>13415736.9</v>
      </c>
    </row>
    <row r="13645" spans="6:6">
      <c r="F13645" s="1926">
        <f t="shared" si="216"/>
        <v>13415736.9</v>
      </c>
    </row>
    <row r="13646" spans="6:6">
      <c r="F13646" s="1926">
        <f t="shared" si="216"/>
        <v>13415736.9</v>
      </c>
    </row>
    <row r="13647" spans="6:6">
      <c r="F13647" s="1926">
        <f t="shared" si="216"/>
        <v>13415736.9</v>
      </c>
    </row>
    <row r="13648" spans="6:6">
      <c r="F13648" s="1926">
        <f t="shared" si="216"/>
        <v>13415736.9</v>
      </c>
    </row>
    <row r="13649" spans="6:6">
      <c r="F13649" s="1926">
        <f t="shared" si="216"/>
        <v>13415736.9</v>
      </c>
    </row>
    <row r="13650" spans="6:6">
      <c r="F13650" s="1926">
        <f t="shared" si="216"/>
        <v>13415736.9</v>
      </c>
    </row>
    <row r="13651" spans="6:6">
      <c r="F13651" s="1926">
        <f t="shared" si="216"/>
        <v>13415736.9</v>
      </c>
    </row>
    <row r="13652" spans="6:6">
      <c r="F13652" s="1926">
        <f t="shared" si="216"/>
        <v>13415736.9</v>
      </c>
    </row>
    <row r="13653" spans="6:6">
      <c r="F13653" s="1926">
        <f t="shared" si="216"/>
        <v>13415736.9</v>
      </c>
    </row>
    <row r="13654" spans="6:6">
      <c r="F13654" s="1926">
        <f t="shared" si="216"/>
        <v>13415736.9</v>
      </c>
    </row>
    <row r="13655" spans="6:6">
      <c r="F13655" s="1926">
        <f t="shared" si="216"/>
        <v>13415736.9</v>
      </c>
    </row>
    <row r="13656" spans="6:6">
      <c r="F13656" s="1926">
        <f t="shared" si="216"/>
        <v>13415736.9</v>
      </c>
    </row>
    <row r="13657" spans="6:6">
      <c r="F13657" s="1926">
        <f t="shared" si="216"/>
        <v>13415736.9</v>
      </c>
    </row>
    <row r="13658" spans="6:6">
      <c r="F13658" s="1926">
        <f t="shared" si="216"/>
        <v>13415736.9</v>
      </c>
    </row>
    <row r="13659" spans="6:6">
      <c r="F13659" s="1926">
        <f t="shared" si="216"/>
        <v>13415736.9</v>
      </c>
    </row>
    <row r="13660" spans="6:6">
      <c r="F13660" s="1926">
        <f t="shared" si="216"/>
        <v>13415736.9</v>
      </c>
    </row>
    <row r="13661" spans="6:6">
      <c r="F13661" s="1926">
        <f t="shared" si="216"/>
        <v>13415736.9</v>
      </c>
    </row>
    <row r="13662" spans="6:6">
      <c r="F13662" s="1926">
        <f t="shared" si="216"/>
        <v>13415736.9</v>
      </c>
    </row>
    <row r="13663" spans="6:6">
      <c r="F13663" s="1926">
        <f t="shared" si="216"/>
        <v>13415736.9</v>
      </c>
    </row>
    <row r="13664" spans="6:6">
      <c r="F13664" s="1926">
        <f t="shared" si="216"/>
        <v>13415736.9</v>
      </c>
    </row>
    <row r="13665" spans="6:6">
      <c r="F13665" s="1926">
        <f t="shared" si="216"/>
        <v>13415736.9</v>
      </c>
    </row>
    <row r="13666" spans="6:6">
      <c r="F13666" s="1926">
        <f t="shared" si="216"/>
        <v>13415736.9</v>
      </c>
    </row>
    <row r="13667" spans="6:6">
      <c r="F13667" s="1926">
        <f t="shared" si="216"/>
        <v>13415736.9</v>
      </c>
    </row>
    <row r="13668" spans="6:6">
      <c r="F13668" s="1926">
        <f t="shared" si="216"/>
        <v>13415736.9</v>
      </c>
    </row>
    <row r="13669" spans="6:6">
      <c r="F13669" s="1926">
        <f t="shared" si="216"/>
        <v>13415736.9</v>
      </c>
    </row>
    <row r="13670" spans="6:6">
      <c r="F13670" s="1926">
        <f t="shared" si="216"/>
        <v>13415736.9</v>
      </c>
    </row>
    <row r="13671" spans="6:6">
      <c r="F13671" s="1926">
        <f t="shared" si="216"/>
        <v>13415736.9</v>
      </c>
    </row>
    <row r="13672" spans="6:6">
      <c r="F13672" s="1926">
        <f t="shared" si="216"/>
        <v>13415736.9</v>
      </c>
    </row>
    <row r="13673" spans="6:6">
      <c r="F13673" s="1926">
        <f t="shared" si="216"/>
        <v>13415736.9</v>
      </c>
    </row>
    <row r="13674" spans="6:6">
      <c r="F13674" s="1926">
        <f t="shared" si="216"/>
        <v>13415736.9</v>
      </c>
    </row>
    <row r="13675" spans="6:6">
      <c r="F13675" s="1926">
        <f t="shared" si="216"/>
        <v>13415736.9</v>
      </c>
    </row>
    <row r="13676" spans="6:6">
      <c r="F13676" s="1926">
        <f t="shared" si="216"/>
        <v>13415736.9</v>
      </c>
    </row>
    <row r="13677" spans="6:6">
      <c r="F13677" s="1926">
        <f t="shared" si="216"/>
        <v>13415736.9</v>
      </c>
    </row>
    <row r="13678" spans="6:6">
      <c r="F13678" s="1926">
        <f t="shared" si="216"/>
        <v>13415736.9</v>
      </c>
    </row>
    <row r="13679" spans="6:6">
      <c r="F13679" s="1926">
        <f t="shared" si="216"/>
        <v>13415736.9</v>
      </c>
    </row>
    <row r="13680" spans="6:6">
      <c r="F13680" s="1926">
        <f t="shared" si="216"/>
        <v>13415736.9</v>
      </c>
    </row>
    <row r="13681" spans="6:6">
      <c r="F13681" s="1926">
        <f t="shared" si="216"/>
        <v>13415736.9</v>
      </c>
    </row>
    <row r="13682" spans="6:6">
      <c r="F13682" s="1926">
        <f t="shared" si="216"/>
        <v>13415736.9</v>
      </c>
    </row>
    <row r="13683" spans="6:6">
      <c r="F13683" s="1926">
        <f t="shared" si="216"/>
        <v>13415736.9</v>
      </c>
    </row>
    <row r="13684" spans="6:6">
      <c r="F13684" s="1926">
        <f t="shared" si="216"/>
        <v>13415736.9</v>
      </c>
    </row>
    <row r="13685" spans="6:6">
      <c r="F13685" s="1926">
        <f t="shared" si="216"/>
        <v>13415736.9</v>
      </c>
    </row>
    <row r="13686" spans="6:6">
      <c r="F13686" s="1926">
        <f t="shared" si="216"/>
        <v>13415736.9</v>
      </c>
    </row>
    <row r="13687" spans="6:6">
      <c r="F13687" s="1926">
        <f t="shared" si="216"/>
        <v>13415736.9</v>
      </c>
    </row>
    <row r="13688" spans="6:6">
      <c r="F13688" s="1926">
        <f t="shared" si="216"/>
        <v>13415736.9</v>
      </c>
    </row>
    <row r="13689" spans="6:6">
      <c r="F13689" s="1926">
        <f t="shared" si="216"/>
        <v>13415736.9</v>
      </c>
    </row>
    <row r="13690" spans="6:6">
      <c r="F13690" s="1926">
        <f t="shared" si="216"/>
        <v>13415736.9</v>
      </c>
    </row>
    <row r="13691" spans="6:6">
      <c r="F13691" s="1926">
        <f t="shared" si="216"/>
        <v>13415736.9</v>
      </c>
    </row>
    <row r="13692" spans="6:6">
      <c r="F13692" s="1926">
        <f t="shared" si="216"/>
        <v>13415736.9</v>
      </c>
    </row>
    <row r="13693" spans="6:6">
      <c r="F13693" s="1926">
        <f t="shared" si="216"/>
        <v>13415736.9</v>
      </c>
    </row>
    <row r="13694" spans="6:6">
      <c r="F13694" s="1926">
        <f t="shared" si="216"/>
        <v>13415736.9</v>
      </c>
    </row>
    <row r="13695" spans="6:6">
      <c r="F13695" s="1926">
        <f t="shared" si="216"/>
        <v>13415736.9</v>
      </c>
    </row>
    <row r="13696" spans="6:6">
      <c r="F13696" s="1926">
        <f t="shared" si="216"/>
        <v>13415736.9</v>
      </c>
    </row>
    <row r="13697" spans="6:6">
      <c r="F13697" s="1926">
        <f t="shared" si="216"/>
        <v>13415736.9</v>
      </c>
    </row>
    <row r="13698" spans="6:6">
      <c r="F13698" s="1926">
        <f t="shared" si="216"/>
        <v>13415736.9</v>
      </c>
    </row>
    <row r="13699" spans="6:6">
      <c r="F13699" s="1926">
        <f t="shared" si="216"/>
        <v>13415736.9</v>
      </c>
    </row>
    <row r="13700" spans="6:6">
      <c r="F13700" s="1926">
        <f t="shared" si="216"/>
        <v>13415736.9</v>
      </c>
    </row>
    <row r="13701" spans="6:6">
      <c r="F13701" s="1926">
        <f t="shared" si="216"/>
        <v>13415736.9</v>
      </c>
    </row>
    <row r="13702" spans="6:6">
      <c r="F13702" s="1926">
        <f t="shared" si="216"/>
        <v>13415736.9</v>
      </c>
    </row>
    <row r="13703" spans="6:6">
      <c r="F13703" s="1926">
        <f t="shared" ref="F13703:F13766" si="217">F13702-E13703+D13703</f>
        <v>13415736.9</v>
      </c>
    </row>
    <row r="13704" spans="6:6">
      <c r="F13704" s="1926">
        <f t="shared" si="217"/>
        <v>13415736.9</v>
      </c>
    </row>
    <row r="13705" spans="6:6">
      <c r="F13705" s="1926">
        <f t="shared" si="217"/>
        <v>13415736.9</v>
      </c>
    </row>
    <row r="13706" spans="6:6">
      <c r="F13706" s="1926">
        <f t="shared" si="217"/>
        <v>13415736.9</v>
      </c>
    </row>
    <row r="13707" spans="6:6">
      <c r="F13707" s="1926">
        <f t="shared" si="217"/>
        <v>13415736.9</v>
      </c>
    </row>
    <row r="13708" spans="6:6">
      <c r="F13708" s="1926">
        <f t="shared" si="217"/>
        <v>13415736.9</v>
      </c>
    </row>
    <row r="13709" spans="6:6">
      <c r="F13709" s="1926">
        <f t="shared" si="217"/>
        <v>13415736.9</v>
      </c>
    </row>
    <row r="13710" spans="6:6">
      <c r="F13710" s="1926">
        <f t="shared" si="217"/>
        <v>13415736.9</v>
      </c>
    </row>
    <row r="13711" spans="6:6">
      <c r="F13711" s="1926">
        <f t="shared" si="217"/>
        <v>13415736.9</v>
      </c>
    </row>
    <row r="13712" spans="6:6">
      <c r="F13712" s="1926">
        <f t="shared" si="217"/>
        <v>13415736.9</v>
      </c>
    </row>
    <row r="13713" spans="6:6">
      <c r="F13713" s="1926">
        <f t="shared" si="217"/>
        <v>13415736.9</v>
      </c>
    </row>
    <row r="13714" spans="6:6">
      <c r="F13714" s="1926">
        <f t="shared" si="217"/>
        <v>13415736.9</v>
      </c>
    </row>
    <row r="13715" spans="6:6">
      <c r="F13715" s="1926">
        <f t="shared" si="217"/>
        <v>13415736.9</v>
      </c>
    </row>
    <row r="13716" spans="6:6">
      <c r="F13716" s="1926">
        <f t="shared" si="217"/>
        <v>13415736.9</v>
      </c>
    </row>
    <row r="13717" spans="6:6">
      <c r="F13717" s="1926">
        <f t="shared" si="217"/>
        <v>13415736.9</v>
      </c>
    </row>
    <row r="13718" spans="6:6">
      <c r="F13718" s="1926">
        <f t="shared" si="217"/>
        <v>13415736.9</v>
      </c>
    </row>
    <row r="13719" spans="6:6">
      <c r="F13719" s="1926">
        <f t="shared" si="217"/>
        <v>13415736.9</v>
      </c>
    </row>
    <row r="13720" spans="6:6">
      <c r="F13720" s="1926">
        <f t="shared" si="217"/>
        <v>13415736.9</v>
      </c>
    </row>
    <row r="13721" spans="6:6">
      <c r="F13721" s="1926">
        <f t="shared" si="217"/>
        <v>13415736.9</v>
      </c>
    </row>
    <row r="13722" spans="6:6">
      <c r="F13722" s="1926">
        <f t="shared" si="217"/>
        <v>13415736.9</v>
      </c>
    </row>
    <row r="13723" spans="6:6">
      <c r="F13723" s="1926">
        <f t="shared" si="217"/>
        <v>13415736.9</v>
      </c>
    </row>
    <row r="13724" spans="6:6">
      <c r="F13724" s="1926">
        <f t="shared" si="217"/>
        <v>13415736.9</v>
      </c>
    </row>
    <row r="13725" spans="6:6">
      <c r="F13725" s="1926">
        <f t="shared" si="217"/>
        <v>13415736.9</v>
      </c>
    </row>
    <row r="13726" spans="6:6">
      <c r="F13726" s="1926">
        <f t="shared" si="217"/>
        <v>13415736.9</v>
      </c>
    </row>
    <row r="13727" spans="6:6">
      <c r="F13727" s="1926">
        <f t="shared" si="217"/>
        <v>13415736.9</v>
      </c>
    </row>
    <row r="13728" spans="6:6">
      <c r="F13728" s="1926">
        <f t="shared" si="217"/>
        <v>13415736.9</v>
      </c>
    </row>
    <row r="13729" spans="6:6">
      <c r="F13729" s="1926">
        <f t="shared" si="217"/>
        <v>13415736.9</v>
      </c>
    </row>
    <row r="13730" spans="6:6">
      <c r="F13730" s="1926">
        <f t="shared" si="217"/>
        <v>13415736.9</v>
      </c>
    </row>
    <row r="13731" spans="6:6">
      <c r="F13731" s="1926">
        <f t="shared" si="217"/>
        <v>13415736.9</v>
      </c>
    </row>
    <row r="13732" spans="6:6">
      <c r="F13732" s="1926">
        <f t="shared" si="217"/>
        <v>13415736.9</v>
      </c>
    </row>
    <row r="13733" spans="6:6">
      <c r="F13733" s="1926">
        <f t="shared" si="217"/>
        <v>13415736.9</v>
      </c>
    </row>
    <row r="13734" spans="6:6">
      <c r="F13734" s="1926">
        <f t="shared" si="217"/>
        <v>13415736.9</v>
      </c>
    </row>
    <row r="13735" spans="6:6">
      <c r="F13735" s="1926">
        <f t="shared" si="217"/>
        <v>13415736.9</v>
      </c>
    </row>
    <row r="13736" spans="6:6">
      <c r="F13736" s="1926">
        <f t="shared" si="217"/>
        <v>13415736.9</v>
      </c>
    </row>
    <row r="13737" spans="6:6">
      <c r="F13737" s="1926">
        <f t="shared" si="217"/>
        <v>13415736.9</v>
      </c>
    </row>
    <row r="13738" spans="6:6">
      <c r="F13738" s="1926">
        <f t="shared" si="217"/>
        <v>13415736.9</v>
      </c>
    </row>
    <row r="13739" spans="6:6">
      <c r="F13739" s="1926">
        <f t="shared" si="217"/>
        <v>13415736.9</v>
      </c>
    </row>
    <row r="13740" spans="6:6">
      <c r="F13740" s="1926">
        <f t="shared" si="217"/>
        <v>13415736.9</v>
      </c>
    </row>
    <row r="13741" spans="6:6">
      <c r="F13741" s="1926">
        <f t="shared" si="217"/>
        <v>13415736.9</v>
      </c>
    </row>
    <row r="13742" spans="6:6">
      <c r="F13742" s="1926">
        <f t="shared" si="217"/>
        <v>13415736.9</v>
      </c>
    </row>
    <row r="13743" spans="6:6">
      <c r="F13743" s="1926">
        <f t="shared" si="217"/>
        <v>13415736.9</v>
      </c>
    </row>
    <row r="13744" spans="6:6">
      <c r="F13744" s="1926">
        <f t="shared" si="217"/>
        <v>13415736.9</v>
      </c>
    </row>
    <row r="13745" spans="6:6">
      <c r="F13745" s="1926">
        <f t="shared" si="217"/>
        <v>13415736.9</v>
      </c>
    </row>
    <row r="13746" spans="6:6">
      <c r="F13746" s="1926">
        <f t="shared" si="217"/>
        <v>13415736.9</v>
      </c>
    </row>
    <row r="13747" spans="6:6">
      <c r="F13747" s="1926">
        <f t="shared" si="217"/>
        <v>13415736.9</v>
      </c>
    </row>
    <row r="13748" spans="6:6">
      <c r="F13748" s="1926">
        <f t="shared" si="217"/>
        <v>13415736.9</v>
      </c>
    </row>
    <row r="13749" spans="6:6">
      <c r="F13749" s="1926">
        <f t="shared" si="217"/>
        <v>13415736.9</v>
      </c>
    </row>
    <row r="13750" spans="6:6">
      <c r="F13750" s="1926">
        <f t="shared" si="217"/>
        <v>13415736.9</v>
      </c>
    </row>
    <row r="13751" spans="6:6">
      <c r="F13751" s="1926">
        <f t="shared" si="217"/>
        <v>13415736.9</v>
      </c>
    </row>
    <row r="13752" spans="6:6">
      <c r="F13752" s="1926">
        <f t="shared" si="217"/>
        <v>13415736.9</v>
      </c>
    </row>
    <row r="13753" spans="6:6">
      <c r="F13753" s="1926">
        <f t="shared" si="217"/>
        <v>13415736.9</v>
      </c>
    </row>
    <row r="13754" spans="6:6">
      <c r="F13754" s="1926">
        <f t="shared" si="217"/>
        <v>13415736.9</v>
      </c>
    </row>
    <row r="13755" spans="6:6">
      <c r="F13755" s="1926">
        <f t="shared" si="217"/>
        <v>13415736.9</v>
      </c>
    </row>
    <row r="13756" spans="6:6">
      <c r="F13756" s="1926">
        <f t="shared" si="217"/>
        <v>13415736.9</v>
      </c>
    </row>
    <row r="13757" spans="6:6">
      <c r="F13757" s="1926">
        <f t="shared" si="217"/>
        <v>13415736.9</v>
      </c>
    </row>
    <row r="13758" spans="6:6">
      <c r="F13758" s="1926">
        <f t="shared" si="217"/>
        <v>13415736.9</v>
      </c>
    </row>
    <row r="13759" spans="6:6">
      <c r="F13759" s="1926">
        <f t="shared" si="217"/>
        <v>13415736.9</v>
      </c>
    </row>
    <row r="13760" spans="6:6">
      <c r="F13760" s="1926">
        <f t="shared" si="217"/>
        <v>13415736.9</v>
      </c>
    </row>
    <row r="13761" spans="6:6">
      <c r="F13761" s="1926">
        <f t="shared" si="217"/>
        <v>13415736.9</v>
      </c>
    </row>
    <row r="13762" spans="6:6">
      <c r="F13762" s="1926">
        <f t="shared" si="217"/>
        <v>13415736.9</v>
      </c>
    </row>
    <row r="13763" spans="6:6">
      <c r="F13763" s="1926">
        <f t="shared" si="217"/>
        <v>13415736.9</v>
      </c>
    </row>
    <row r="13764" spans="6:6">
      <c r="F13764" s="1926">
        <f t="shared" si="217"/>
        <v>13415736.9</v>
      </c>
    </row>
    <row r="13765" spans="6:6">
      <c r="F13765" s="1926">
        <f t="shared" si="217"/>
        <v>13415736.9</v>
      </c>
    </row>
    <row r="13766" spans="6:6">
      <c r="F13766" s="1926">
        <f t="shared" si="217"/>
        <v>13415736.9</v>
      </c>
    </row>
    <row r="13767" spans="6:6">
      <c r="F13767" s="1926">
        <f t="shared" ref="F13767:F13830" si="218">F13766-E13767+D13767</f>
        <v>13415736.9</v>
      </c>
    </row>
    <row r="13768" spans="6:6">
      <c r="F13768" s="1926">
        <f t="shared" si="218"/>
        <v>13415736.9</v>
      </c>
    </row>
    <row r="13769" spans="6:6">
      <c r="F13769" s="1926">
        <f t="shared" si="218"/>
        <v>13415736.9</v>
      </c>
    </row>
    <row r="13770" spans="6:6">
      <c r="F13770" s="1926">
        <f t="shared" si="218"/>
        <v>13415736.9</v>
      </c>
    </row>
    <row r="13771" spans="6:6">
      <c r="F13771" s="1926">
        <f t="shared" si="218"/>
        <v>13415736.9</v>
      </c>
    </row>
    <row r="13772" spans="6:6">
      <c r="F13772" s="1926">
        <f t="shared" si="218"/>
        <v>13415736.9</v>
      </c>
    </row>
    <row r="13773" spans="6:6">
      <c r="F13773" s="1926">
        <f t="shared" si="218"/>
        <v>13415736.9</v>
      </c>
    </row>
    <row r="13774" spans="6:6">
      <c r="F13774" s="1926">
        <f t="shared" si="218"/>
        <v>13415736.9</v>
      </c>
    </row>
    <row r="13775" spans="6:6">
      <c r="F13775" s="1926">
        <f t="shared" si="218"/>
        <v>13415736.9</v>
      </c>
    </row>
    <row r="13776" spans="6:6">
      <c r="F13776" s="1926">
        <f t="shared" si="218"/>
        <v>13415736.9</v>
      </c>
    </row>
    <row r="13777" spans="6:6">
      <c r="F13777" s="1926">
        <f t="shared" si="218"/>
        <v>13415736.9</v>
      </c>
    </row>
    <row r="13778" spans="6:6">
      <c r="F13778" s="1926">
        <f t="shared" si="218"/>
        <v>13415736.9</v>
      </c>
    </row>
    <row r="13779" spans="6:6">
      <c r="F13779" s="1926">
        <f t="shared" si="218"/>
        <v>13415736.9</v>
      </c>
    </row>
    <row r="13780" spans="6:6">
      <c r="F13780" s="1926">
        <f t="shared" si="218"/>
        <v>13415736.9</v>
      </c>
    </row>
    <row r="13781" spans="6:6">
      <c r="F13781" s="1926">
        <f t="shared" si="218"/>
        <v>13415736.9</v>
      </c>
    </row>
    <row r="13782" spans="6:6">
      <c r="F13782" s="1926">
        <f t="shared" si="218"/>
        <v>13415736.9</v>
      </c>
    </row>
    <row r="13783" spans="6:6">
      <c r="F13783" s="1926">
        <f t="shared" si="218"/>
        <v>13415736.9</v>
      </c>
    </row>
    <row r="13784" spans="6:6">
      <c r="F13784" s="1926">
        <f t="shared" si="218"/>
        <v>13415736.9</v>
      </c>
    </row>
    <row r="13785" spans="6:6">
      <c r="F13785" s="1926">
        <f t="shared" si="218"/>
        <v>13415736.9</v>
      </c>
    </row>
    <row r="13786" spans="6:6">
      <c r="F13786" s="1926">
        <f t="shared" si="218"/>
        <v>13415736.9</v>
      </c>
    </row>
    <row r="13787" spans="6:6">
      <c r="F13787" s="1926">
        <f t="shared" si="218"/>
        <v>13415736.9</v>
      </c>
    </row>
    <row r="13788" spans="6:6">
      <c r="F13788" s="1926">
        <f t="shared" si="218"/>
        <v>13415736.9</v>
      </c>
    </row>
    <row r="13789" spans="6:6">
      <c r="F13789" s="1926">
        <f t="shared" si="218"/>
        <v>13415736.9</v>
      </c>
    </row>
    <row r="13790" spans="6:6">
      <c r="F13790" s="1926">
        <f t="shared" si="218"/>
        <v>13415736.9</v>
      </c>
    </row>
    <row r="13791" spans="6:6">
      <c r="F13791" s="1926">
        <f t="shared" si="218"/>
        <v>13415736.9</v>
      </c>
    </row>
    <row r="13792" spans="6:6">
      <c r="F13792" s="1926">
        <f t="shared" si="218"/>
        <v>13415736.9</v>
      </c>
    </row>
    <row r="13793" spans="6:6">
      <c r="F13793" s="1926">
        <f t="shared" si="218"/>
        <v>13415736.9</v>
      </c>
    </row>
    <row r="13794" spans="6:6">
      <c r="F13794" s="1926">
        <f t="shared" si="218"/>
        <v>13415736.9</v>
      </c>
    </row>
    <row r="13795" spans="6:6">
      <c r="F13795" s="1926">
        <f t="shared" si="218"/>
        <v>13415736.9</v>
      </c>
    </row>
    <row r="13796" spans="6:6">
      <c r="F13796" s="1926">
        <f t="shared" si="218"/>
        <v>13415736.9</v>
      </c>
    </row>
    <row r="13797" spans="6:6">
      <c r="F13797" s="1926">
        <f t="shared" si="218"/>
        <v>13415736.9</v>
      </c>
    </row>
    <row r="13798" spans="6:6">
      <c r="F13798" s="1926">
        <f t="shared" si="218"/>
        <v>13415736.9</v>
      </c>
    </row>
    <row r="13799" spans="6:6">
      <c r="F13799" s="1926">
        <f t="shared" si="218"/>
        <v>13415736.9</v>
      </c>
    </row>
    <row r="13800" spans="6:6">
      <c r="F13800" s="1926">
        <f t="shared" si="218"/>
        <v>13415736.9</v>
      </c>
    </row>
    <row r="13801" spans="6:6">
      <c r="F13801" s="1926">
        <f t="shared" si="218"/>
        <v>13415736.9</v>
      </c>
    </row>
    <row r="13802" spans="6:6">
      <c r="F13802" s="1926">
        <f t="shared" si="218"/>
        <v>13415736.9</v>
      </c>
    </row>
    <row r="13803" spans="6:6">
      <c r="F13803" s="1926">
        <f t="shared" si="218"/>
        <v>13415736.9</v>
      </c>
    </row>
    <row r="13804" spans="6:6">
      <c r="F13804" s="1926">
        <f t="shared" si="218"/>
        <v>13415736.9</v>
      </c>
    </row>
    <row r="13805" spans="6:6">
      <c r="F13805" s="1926">
        <f t="shared" si="218"/>
        <v>13415736.9</v>
      </c>
    </row>
    <row r="13806" spans="6:6">
      <c r="F13806" s="1926">
        <f t="shared" si="218"/>
        <v>13415736.9</v>
      </c>
    </row>
    <row r="13807" spans="6:6">
      <c r="F13807" s="1926">
        <f t="shared" si="218"/>
        <v>13415736.9</v>
      </c>
    </row>
    <row r="13808" spans="6:6">
      <c r="F13808" s="1926">
        <f t="shared" si="218"/>
        <v>13415736.9</v>
      </c>
    </row>
    <row r="13809" spans="6:6">
      <c r="F13809" s="1926">
        <f t="shared" si="218"/>
        <v>13415736.9</v>
      </c>
    </row>
    <row r="13810" spans="6:6">
      <c r="F13810" s="1926">
        <f t="shared" si="218"/>
        <v>13415736.9</v>
      </c>
    </row>
    <row r="13811" spans="6:6">
      <c r="F13811" s="1926">
        <f t="shared" si="218"/>
        <v>13415736.9</v>
      </c>
    </row>
    <row r="13812" spans="6:6">
      <c r="F13812" s="1926">
        <f t="shared" si="218"/>
        <v>13415736.9</v>
      </c>
    </row>
    <row r="13813" spans="6:6">
      <c r="F13813" s="1926">
        <f t="shared" si="218"/>
        <v>13415736.9</v>
      </c>
    </row>
    <row r="13814" spans="6:6">
      <c r="F13814" s="1926">
        <f t="shared" si="218"/>
        <v>13415736.9</v>
      </c>
    </row>
    <row r="13815" spans="6:6">
      <c r="F13815" s="1926">
        <f t="shared" si="218"/>
        <v>13415736.9</v>
      </c>
    </row>
    <row r="13816" spans="6:6">
      <c r="F13816" s="1926">
        <f t="shared" si="218"/>
        <v>13415736.9</v>
      </c>
    </row>
    <row r="13817" spans="6:6">
      <c r="F13817" s="1926">
        <f t="shared" si="218"/>
        <v>13415736.9</v>
      </c>
    </row>
    <row r="13818" spans="6:6">
      <c r="F13818" s="1926">
        <f t="shared" si="218"/>
        <v>13415736.9</v>
      </c>
    </row>
    <row r="13819" spans="6:6">
      <c r="F13819" s="1926">
        <f t="shared" si="218"/>
        <v>13415736.9</v>
      </c>
    </row>
    <row r="13820" spans="6:6">
      <c r="F13820" s="1926">
        <f t="shared" si="218"/>
        <v>13415736.9</v>
      </c>
    </row>
    <row r="13821" spans="6:6">
      <c r="F13821" s="1926">
        <f t="shared" si="218"/>
        <v>13415736.9</v>
      </c>
    </row>
    <row r="13822" spans="6:6">
      <c r="F13822" s="1926">
        <f t="shared" si="218"/>
        <v>13415736.9</v>
      </c>
    </row>
    <row r="13823" spans="6:6">
      <c r="F13823" s="1926">
        <f t="shared" si="218"/>
        <v>13415736.9</v>
      </c>
    </row>
    <row r="13824" spans="6:6">
      <c r="F13824" s="1926">
        <f t="shared" si="218"/>
        <v>13415736.9</v>
      </c>
    </row>
    <row r="13825" spans="6:6">
      <c r="F13825" s="1926">
        <f t="shared" si="218"/>
        <v>13415736.9</v>
      </c>
    </row>
    <row r="13826" spans="6:6">
      <c r="F13826" s="1926">
        <f t="shared" si="218"/>
        <v>13415736.9</v>
      </c>
    </row>
    <row r="13827" spans="6:6">
      <c r="F13827" s="1926">
        <f t="shared" si="218"/>
        <v>13415736.9</v>
      </c>
    </row>
    <row r="13828" spans="6:6">
      <c r="F13828" s="1926">
        <f t="shared" si="218"/>
        <v>13415736.9</v>
      </c>
    </row>
    <row r="13829" spans="6:6">
      <c r="F13829" s="1926">
        <f t="shared" si="218"/>
        <v>13415736.9</v>
      </c>
    </row>
    <row r="13830" spans="6:6">
      <c r="F13830" s="1926">
        <f t="shared" si="218"/>
        <v>13415736.9</v>
      </c>
    </row>
    <row r="13831" spans="6:6">
      <c r="F13831" s="1926">
        <f t="shared" ref="F13831:F13894" si="219">F13830-E13831+D13831</f>
        <v>13415736.9</v>
      </c>
    </row>
    <row r="13832" spans="6:6">
      <c r="F13832" s="1926">
        <f t="shared" si="219"/>
        <v>13415736.9</v>
      </c>
    </row>
    <row r="13833" spans="6:6">
      <c r="F13833" s="1926">
        <f t="shared" si="219"/>
        <v>13415736.9</v>
      </c>
    </row>
    <row r="13834" spans="6:6">
      <c r="F13834" s="1926">
        <f t="shared" si="219"/>
        <v>13415736.9</v>
      </c>
    </row>
    <row r="13835" spans="6:6">
      <c r="F13835" s="1926">
        <f t="shared" si="219"/>
        <v>13415736.9</v>
      </c>
    </row>
    <row r="13836" spans="6:6">
      <c r="F13836" s="1926">
        <f t="shared" si="219"/>
        <v>13415736.9</v>
      </c>
    </row>
    <row r="13837" spans="6:6">
      <c r="F13837" s="1926">
        <f t="shared" si="219"/>
        <v>13415736.9</v>
      </c>
    </row>
    <row r="13838" spans="6:6">
      <c r="F13838" s="1926">
        <f t="shared" si="219"/>
        <v>13415736.9</v>
      </c>
    </row>
    <row r="13839" spans="6:6">
      <c r="F13839" s="1926">
        <f t="shared" si="219"/>
        <v>13415736.9</v>
      </c>
    </row>
    <row r="13840" spans="6:6">
      <c r="F13840" s="1926">
        <f t="shared" si="219"/>
        <v>13415736.9</v>
      </c>
    </row>
    <row r="13841" spans="6:6">
      <c r="F13841" s="1926">
        <f t="shared" si="219"/>
        <v>13415736.9</v>
      </c>
    </row>
    <row r="13842" spans="6:6">
      <c r="F13842" s="1926">
        <f t="shared" si="219"/>
        <v>13415736.9</v>
      </c>
    </row>
    <row r="13843" spans="6:6">
      <c r="F13843" s="1926">
        <f t="shared" si="219"/>
        <v>13415736.9</v>
      </c>
    </row>
    <row r="13844" spans="6:6">
      <c r="F13844" s="1926">
        <f t="shared" si="219"/>
        <v>13415736.9</v>
      </c>
    </row>
    <row r="13845" spans="6:6">
      <c r="F13845" s="1926">
        <f t="shared" si="219"/>
        <v>13415736.9</v>
      </c>
    </row>
    <row r="13846" spans="6:6">
      <c r="F13846" s="1926">
        <f t="shared" si="219"/>
        <v>13415736.9</v>
      </c>
    </row>
    <row r="13847" spans="6:6">
      <c r="F13847" s="1926">
        <f t="shared" si="219"/>
        <v>13415736.9</v>
      </c>
    </row>
    <row r="13848" spans="6:6">
      <c r="F13848" s="1926">
        <f t="shared" si="219"/>
        <v>13415736.9</v>
      </c>
    </row>
    <row r="13849" spans="6:6">
      <c r="F13849" s="1926">
        <f t="shared" si="219"/>
        <v>13415736.9</v>
      </c>
    </row>
    <row r="13850" spans="6:6">
      <c r="F13850" s="1926">
        <f t="shared" si="219"/>
        <v>13415736.9</v>
      </c>
    </row>
    <row r="13851" spans="6:6">
      <c r="F13851" s="1926">
        <f t="shared" si="219"/>
        <v>13415736.9</v>
      </c>
    </row>
    <row r="13852" spans="6:6">
      <c r="F13852" s="1926">
        <f t="shared" si="219"/>
        <v>13415736.9</v>
      </c>
    </row>
    <row r="13853" spans="6:6">
      <c r="F13853" s="1926">
        <f t="shared" si="219"/>
        <v>13415736.9</v>
      </c>
    </row>
    <row r="13854" spans="6:6">
      <c r="F13854" s="1926">
        <f t="shared" si="219"/>
        <v>13415736.9</v>
      </c>
    </row>
    <row r="13855" spans="6:6">
      <c r="F13855" s="1926">
        <f t="shared" si="219"/>
        <v>13415736.9</v>
      </c>
    </row>
    <row r="13856" spans="6:6">
      <c r="F13856" s="1926">
        <f t="shared" si="219"/>
        <v>13415736.9</v>
      </c>
    </row>
    <row r="13857" spans="6:6">
      <c r="F13857" s="1926">
        <f t="shared" si="219"/>
        <v>13415736.9</v>
      </c>
    </row>
    <row r="13858" spans="6:6">
      <c r="F13858" s="1926">
        <f t="shared" si="219"/>
        <v>13415736.9</v>
      </c>
    </row>
    <row r="13859" spans="6:6">
      <c r="F13859" s="1926">
        <f t="shared" si="219"/>
        <v>13415736.9</v>
      </c>
    </row>
    <row r="13860" spans="6:6">
      <c r="F13860" s="1926">
        <f t="shared" si="219"/>
        <v>13415736.9</v>
      </c>
    </row>
    <row r="13861" spans="6:6">
      <c r="F13861" s="1926">
        <f t="shared" si="219"/>
        <v>13415736.9</v>
      </c>
    </row>
    <row r="13862" spans="6:6">
      <c r="F13862" s="1926">
        <f t="shared" si="219"/>
        <v>13415736.9</v>
      </c>
    </row>
    <row r="13863" spans="6:6">
      <c r="F13863" s="1926">
        <f t="shared" si="219"/>
        <v>13415736.9</v>
      </c>
    </row>
    <row r="13864" spans="6:6">
      <c r="F13864" s="1926">
        <f t="shared" si="219"/>
        <v>13415736.9</v>
      </c>
    </row>
    <row r="13865" spans="6:6">
      <c r="F13865" s="1926">
        <f t="shared" si="219"/>
        <v>13415736.9</v>
      </c>
    </row>
    <row r="13866" spans="6:6">
      <c r="F13866" s="1926">
        <f t="shared" si="219"/>
        <v>13415736.9</v>
      </c>
    </row>
    <row r="13867" spans="6:6">
      <c r="F13867" s="1926">
        <f t="shared" si="219"/>
        <v>13415736.9</v>
      </c>
    </row>
    <row r="13868" spans="6:6">
      <c r="F13868" s="1926">
        <f t="shared" si="219"/>
        <v>13415736.9</v>
      </c>
    </row>
    <row r="13869" spans="6:6">
      <c r="F13869" s="1926">
        <f t="shared" si="219"/>
        <v>13415736.9</v>
      </c>
    </row>
    <row r="13870" spans="6:6">
      <c r="F13870" s="1926">
        <f t="shared" si="219"/>
        <v>13415736.9</v>
      </c>
    </row>
    <row r="13871" spans="6:6">
      <c r="F13871" s="1926">
        <f t="shared" si="219"/>
        <v>13415736.9</v>
      </c>
    </row>
    <row r="13872" spans="6:6">
      <c r="F13872" s="1926">
        <f t="shared" si="219"/>
        <v>13415736.9</v>
      </c>
    </row>
    <row r="13873" spans="6:6">
      <c r="F13873" s="1926">
        <f t="shared" si="219"/>
        <v>13415736.9</v>
      </c>
    </row>
    <row r="13874" spans="6:6">
      <c r="F13874" s="1926">
        <f t="shared" si="219"/>
        <v>13415736.9</v>
      </c>
    </row>
    <row r="13875" spans="6:6">
      <c r="F13875" s="1926">
        <f t="shared" si="219"/>
        <v>13415736.9</v>
      </c>
    </row>
    <row r="13876" spans="6:6">
      <c r="F13876" s="1926">
        <f t="shared" si="219"/>
        <v>13415736.9</v>
      </c>
    </row>
    <row r="13877" spans="6:6">
      <c r="F13877" s="1926">
        <f t="shared" si="219"/>
        <v>13415736.9</v>
      </c>
    </row>
    <row r="13878" spans="6:6">
      <c r="F13878" s="1926">
        <f t="shared" si="219"/>
        <v>13415736.9</v>
      </c>
    </row>
    <row r="13879" spans="6:6">
      <c r="F13879" s="1926">
        <f t="shared" si="219"/>
        <v>13415736.9</v>
      </c>
    </row>
    <row r="13880" spans="6:6">
      <c r="F13880" s="1926">
        <f t="shared" si="219"/>
        <v>13415736.9</v>
      </c>
    </row>
    <row r="13881" spans="6:6">
      <c r="F13881" s="1926">
        <f t="shared" si="219"/>
        <v>13415736.9</v>
      </c>
    </row>
    <row r="13882" spans="6:6">
      <c r="F13882" s="1926">
        <f t="shared" si="219"/>
        <v>13415736.9</v>
      </c>
    </row>
    <row r="13883" spans="6:6">
      <c r="F13883" s="1926">
        <f t="shared" si="219"/>
        <v>13415736.9</v>
      </c>
    </row>
    <row r="13884" spans="6:6">
      <c r="F13884" s="1926">
        <f t="shared" si="219"/>
        <v>13415736.9</v>
      </c>
    </row>
    <row r="13885" spans="6:6">
      <c r="F13885" s="1926">
        <f t="shared" si="219"/>
        <v>13415736.9</v>
      </c>
    </row>
    <row r="13886" spans="6:6">
      <c r="F13886" s="1926">
        <f t="shared" si="219"/>
        <v>13415736.9</v>
      </c>
    </row>
    <row r="13887" spans="6:6">
      <c r="F13887" s="1926">
        <f t="shared" si="219"/>
        <v>13415736.9</v>
      </c>
    </row>
    <row r="13888" spans="6:6">
      <c r="F13888" s="1926">
        <f t="shared" si="219"/>
        <v>13415736.9</v>
      </c>
    </row>
    <row r="13889" spans="6:6">
      <c r="F13889" s="1926">
        <f t="shared" si="219"/>
        <v>13415736.9</v>
      </c>
    </row>
    <row r="13890" spans="6:6">
      <c r="F13890" s="1926">
        <f t="shared" si="219"/>
        <v>13415736.9</v>
      </c>
    </row>
    <row r="13891" spans="6:6">
      <c r="F13891" s="1926">
        <f t="shared" si="219"/>
        <v>13415736.9</v>
      </c>
    </row>
    <row r="13892" spans="6:6">
      <c r="F13892" s="1926">
        <f t="shared" si="219"/>
        <v>13415736.9</v>
      </c>
    </row>
    <row r="13893" spans="6:6">
      <c r="F13893" s="1926">
        <f t="shared" si="219"/>
        <v>13415736.9</v>
      </c>
    </row>
    <row r="13894" spans="6:6">
      <c r="F13894" s="1926">
        <f t="shared" si="219"/>
        <v>13415736.9</v>
      </c>
    </row>
    <row r="13895" spans="6:6">
      <c r="F13895" s="1926">
        <f t="shared" ref="F13895:F13958" si="220">F13894-E13895+D13895</f>
        <v>13415736.9</v>
      </c>
    </row>
    <row r="13896" spans="6:6">
      <c r="F13896" s="1926">
        <f t="shared" si="220"/>
        <v>13415736.9</v>
      </c>
    </row>
    <row r="13897" spans="6:6">
      <c r="F13897" s="1926">
        <f t="shared" si="220"/>
        <v>13415736.9</v>
      </c>
    </row>
    <row r="13898" spans="6:6">
      <c r="F13898" s="1926">
        <f t="shared" si="220"/>
        <v>13415736.9</v>
      </c>
    </row>
    <row r="13899" spans="6:6">
      <c r="F13899" s="1926">
        <f t="shared" si="220"/>
        <v>13415736.9</v>
      </c>
    </row>
    <row r="13900" spans="6:6">
      <c r="F13900" s="1926">
        <f t="shared" si="220"/>
        <v>13415736.9</v>
      </c>
    </row>
    <row r="13901" spans="6:6">
      <c r="F13901" s="1926">
        <f t="shared" si="220"/>
        <v>13415736.9</v>
      </c>
    </row>
    <row r="13902" spans="6:6">
      <c r="F13902" s="1926">
        <f t="shared" si="220"/>
        <v>13415736.9</v>
      </c>
    </row>
    <row r="13903" spans="6:6">
      <c r="F13903" s="1926">
        <f t="shared" si="220"/>
        <v>13415736.9</v>
      </c>
    </row>
    <row r="13904" spans="6:6">
      <c r="F13904" s="1926">
        <f t="shared" si="220"/>
        <v>13415736.9</v>
      </c>
    </row>
    <row r="13905" spans="6:6">
      <c r="F13905" s="1926">
        <f t="shared" si="220"/>
        <v>13415736.9</v>
      </c>
    </row>
    <row r="13906" spans="6:6">
      <c r="F13906" s="1926">
        <f t="shared" si="220"/>
        <v>13415736.9</v>
      </c>
    </row>
    <row r="13907" spans="6:6">
      <c r="F13907" s="1926">
        <f t="shared" si="220"/>
        <v>13415736.9</v>
      </c>
    </row>
    <row r="13908" spans="6:6">
      <c r="F13908" s="1926">
        <f t="shared" si="220"/>
        <v>13415736.9</v>
      </c>
    </row>
    <row r="13909" spans="6:6">
      <c r="F13909" s="1926">
        <f t="shared" si="220"/>
        <v>13415736.9</v>
      </c>
    </row>
    <row r="13910" spans="6:6">
      <c r="F13910" s="1926">
        <f t="shared" si="220"/>
        <v>13415736.9</v>
      </c>
    </row>
    <row r="13911" spans="6:6">
      <c r="F13911" s="1926">
        <f t="shared" si="220"/>
        <v>13415736.9</v>
      </c>
    </row>
    <row r="13912" spans="6:6">
      <c r="F13912" s="1926">
        <f t="shared" si="220"/>
        <v>13415736.9</v>
      </c>
    </row>
    <row r="13913" spans="6:6">
      <c r="F13913" s="1926">
        <f t="shared" si="220"/>
        <v>13415736.9</v>
      </c>
    </row>
    <row r="13914" spans="6:6">
      <c r="F13914" s="1926">
        <f t="shared" si="220"/>
        <v>13415736.9</v>
      </c>
    </row>
    <row r="13915" spans="6:6">
      <c r="F13915" s="1926">
        <f t="shared" si="220"/>
        <v>13415736.9</v>
      </c>
    </row>
    <row r="13916" spans="6:6">
      <c r="F13916" s="1926">
        <f t="shared" si="220"/>
        <v>13415736.9</v>
      </c>
    </row>
    <row r="13917" spans="6:6">
      <c r="F13917" s="1926">
        <f t="shared" si="220"/>
        <v>13415736.9</v>
      </c>
    </row>
    <row r="13918" spans="6:6">
      <c r="F13918" s="1926">
        <f t="shared" si="220"/>
        <v>13415736.9</v>
      </c>
    </row>
    <row r="13919" spans="6:6">
      <c r="F13919" s="1926">
        <f t="shared" si="220"/>
        <v>13415736.9</v>
      </c>
    </row>
    <row r="13920" spans="6:6">
      <c r="F13920" s="1926">
        <f t="shared" si="220"/>
        <v>13415736.9</v>
      </c>
    </row>
    <row r="13921" spans="6:6">
      <c r="F13921" s="1926">
        <f t="shared" si="220"/>
        <v>13415736.9</v>
      </c>
    </row>
    <row r="13922" spans="6:6">
      <c r="F13922" s="1926">
        <f t="shared" si="220"/>
        <v>13415736.9</v>
      </c>
    </row>
    <row r="13923" spans="6:6">
      <c r="F13923" s="1926">
        <f t="shared" si="220"/>
        <v>13415736.9</v>
      </c>
    </row>
    <row r="13924" spans="6:6">
      <c r="F13924" s="1926">
        <f t="shared" si="220"/>
        <v>13415736.9</v>
      </c>
    </row>
    <row r="13925" spans="6:6">
      <c r="F13925" s="1926">
        <f t="shared" si="220"/>
        <v>13415736.9</v>
      </c>
    </row>
    <row r="13926" spans="6:6">
      <c r="F13926" s="1926">
        <f t="shared" si="220"/>
        <v>13415736.9</v>
      </c>
    </row>
    <row r="13927" spans="6:6">
      <c r="F13927" s="1926">
        <f t="shared" si="220"/>
        <v>13415736.9</v>
      </c>
    </row>
    <row r="13928" spans="6:6">
      <c r="F13928" s="1926">
        <f t="shared" si="220"/>
        <v>13415736.9</v>
      </c>
    </row>
    <row r="13929" spans="6:6">
      <c r="F13929" s="1926">
        <f t="shared" si="220"/>
        <v>13415736.9</v>
      </c>
    </row>
    <row r="13930" spans="6:6">
      <c r="F13930" s="1926">
        <f t="shared" si="220"/>
        <v>13415736.9</v>
      </c>
    </row>
    <row r="13931" spans="6:6">
      <c r="F13931" s="1926">
        <f t="shared" si="220"/>
        <v>13415736.9</v>
      </c>
    </row>
    <row r="13932" spans="6:6">
      <c r="F13932" s="1926">
        <f t="shared" si="220"/>
        <v>13415736.9</v>
      </c>
    </row>
    <row r="13933" spans="6:6">
      <c r="F13933" s="1926">
        <f t="shared" si="220"/>
        <v>13415736.9</v>
      </c>
    </row>
    <row r="13934" spans="6:6">
      <c r="F13934" s="1926">
        <f t="shared" si="220"/>
        <v>13415736.9</v>
      </c>
    </row>
    <row r="13935" spans="6:6">
      <c r="F13935" s="1926">
        <f t="shared" si="220"/>
        <v>13415736.9</v>
      </c>
    </row>
    <row r="13936" spans="6:6">
      <c r="F13936" s="1926">
        <f t="shared" si="220"/>
        <v>13415736.9</v>
      </c>
    </row>
    <row r="13937" spans="6:6">
      <c r="F13937" s="1926">
        <f t="shared" si="220"/>
        <v>13415736.9</v>
      </c>
    </row>
    <row r="13938" spans="6:6">
      <c r="F13938" s="1926">
        <f t="shared" si="220"/>
        <v>13415736.9</v>
      </c>
    </row>
    <row r="13939" spans="6:6">
      <c r="F13939" s="1926">
        <f t="shared" si="220"/>
        <v>13415736.9</v>
      </c>
    </row>
    <row r="13940" spans="6:6">
      <c r="F13940" s="1926">
        <f t="shared" si="220"/>
        <v>13415736.9</v>
      </c>
    </row>
    <row r="13941" spans="6:6">
      <c r="F13941" s="1926">
        <f t="shared" si="220"/>
        <v>13415736.9</v>
      </c>
    </row>
    <row r="13942" spans="6:6">
      <c r="F13942" s="1926">
        <f t="shared" si="220"/>
        <v>13415736.9</v>
      </c>
    </row>
    <row r="13943" spans="6:6">
      <c r="F13943" s="1926">
        <f t="shared" si="220"/>
        <v>13415736.9</v>
      </c>
    </row>
    <row r="13944" spans="6:6">
      <c r="F13944" s="1926">
        <f t="shared" si="220"/>
        <v>13415736.9</v>
      </c>
    </row>
    <row r="13945" spans="6:6">
      <c r="F13945" s="1926">
        <f t="shared" si="220"/>
        <v>13415736.9</v>
      </c>
    </row>
    <row r="13946" spans="6:6">
      <c r="F13946" s="1926">
        <f t="shared" si="220"/>
        <v>13415736.9</v>
      </c>
    </row>
    <row r="13947" spans="6:6">
      <c r="F13947" s="1926">
        <f t="shared" si="220"/>
        <v>13415736.9</v>
      </c>
    </row>
    <row r="13948" spans="6:6">
      <c r="F13948" s="1926">
        <f t="shared" si="220"/>
        <v>13415736.9</v>
      </c>
    </row>
    <row r="13949" spans="6:6">
      <c r="F13949" s="1926">
        <f t="shared" si="220"/>
        <v>13415736.9</v>
      </c>
    </row>
    <row r="13950" spans="6:6">
      <c r="F13950" s="1926">
        <f t="shared" si="220"/>
        <v>13415736.9</v>
      </c>
    </row>
    <row r="13951" spans="6:6">
      <c r="F13951" s="1926">
        <f t="shared" si="220"/>
        <v>13415736.9</v>
      </c>
    </row>
    <row r="13952" spans="6:6">
      <c r="F13952" s="1926">
        <f t="shared" si="220"/>
        <v>13415736.9</v>
      </c>
    </row>
    <row r="13953" spans="6:6">
      <c r="F13953" s="1926">
        <f t="shared" si="220"/>
        <v>13415736.9</v>
      </c>
    </row>
    <row r="13954" spans="6:6">
      <c r="F13954" s="1926">
        <f t="shared" si="220"/>
        <v>13415736.9</v>
      </c>
    </row>
    <row r="13955" spans="6:6">
      <c r="F13955" s="1926">
        <f t="shared" si="220"/>
        <v>13415736.9</v>
      </c>
    </row>
    <row r="13956" spans="6:6">
      <c r="F13956" s="1926">
        <f t="shared" si="220"/>
        <v>13415736.9</v>
      </c>
    </row>
    <row r="13957" spans="6:6">
      <c r="F13957" s="1926">
        <f t="shared" si="220"/>
        <v>13415736.9</v>
      </c>
    </row>
    <row r="13958" spans="6:6">
      <c r="F13958" s="1926">
        <f t="shared" si="220"/>
        <v>13415736.9</v>
      </c>
    </row>
    <row r="13959" spans="6:6">
      <c r="F13959" s="1926">
        <f t="shared" ref="F13959:F14022" si="221">F13958-E13959+D13959</f>
        <v>13415736.9</v>
      </c>
    </row>
    <row r="13960" spans="6:6">
      <c r="F13960" s="1926">
        <f t="shared" si="221"/>
        <v>13415736.9</v>
      </c>
    </row>
    <row r="13961" spans="6:6">
      <c r="F13961" s="1926">
        <f t="shared" si="221"/>
        <v>13415736.9</v>
      </c>
    </row>
    <row r="13962" spans="6:6">
      <c r="F13962" s="1926">
        <f t="shared" si="221"/>
        <v>13415736.9</v>
      </c>
    </row>
    <row r="13963" spans="6:6">
      <c r="F13963" s="1926">
        <f t="shared" si="221"/>
        <v>13415736.9</v>
      </c>
    </row>
    <row r="13964" spans="6:6">
      <c r="F13964" s="1926">
        <f t="shared" si="221"/>
        <v>13415736.9</v>
      </c>
    </row>
    <row r="13965" spans="6:6">
      <c r="F13965" s="1926">
        <f t="shared" si="221"/>
        <v>13415736.9</v>
      </c>
    </row>
    <row r="13966" spans="6:6">
      <c r="F13966" s="1926">
        <f t="shared" si="221"/>
        <v>13415736.9</v>
      </c>
    </row>
    <row r="13967" spans="6:6">
      <c r="F13967" s="1926">
        <f t="shared" si="221"/>
        <v>13415736.9</v>
      </c>
    </row>
    <row r="13968" spans="6:6">
      <c r="F13968" s="1926">
        <f t="shared" si="221"/>
        <v>13415736.9</v>
      </c>
    </row>
    <row r="13969" spans="6:6">
      <c r="F13969" s="1926">
        <f t="shared" si="221"/>
        <v>13415736.9</v>
      </c>
    </row>
    <row r="13970" spans="6:6">
      <c r="F13970" s="1926">
        <f t="shared" si="221"/>
        <v>13415736.9</v>
      </c>
    </row>
    <row r="13971" spans="6:6">
      <c r="F13971" s="1926">
        <f t="shared" si="221"/>
        <v>13415736.9</v>
      </c>
    </row>
    <row r="13972" spans="6:6">
      <c r="F13972" s="1926">
        <f t="shared" si="221"/>
        <v>13415736.9</v>
      </c>
    </row>
    <row r="13973" spans="6:6">
      <c r="F13973" s="1926">
        <f t="shared" si="221"/>
        <v>13415736.9</v>
      </c>
    </row>
    <row r="13974" spans="6:6">
      <c r="F13974" s="1926">
        <f t="shared" si="221"/>
        <v>13415736.9</v>
      </c>
    </row>
    <row r="13975" spans="6:6">
      <c r="F13975" s="1926">
        <f t="shared" si="221"/>
        <v>13415736.9</v>
      </c>
    </row>
    <row r="13976" spans="6:6">
      <c r="F13976" s="1926">
        <f t="shared" si="221"/>
        <v>13415736.9</v>
      </c>
    </row>
    <row r="13977" spans="6:6">
      <c r="F13977" s="1926">
        <f t="shared" si="221"/>
        <v>13415736.9</v>
      </c>
    </row>
    <row r="13978" spans="6:6">
      <c r="F13978" s="1926">
        <f t="shared" si="221"/>
        <v>13415736.9</v>
      </c>
    </row>
    <row r="13979" spans="6:6">
      <c r="F13979" s="1926">
        <f t="shared" si="221"/>
        <v>13415736.9</v>
      </c>
    </row>
    <row r="13980" spans="6:6">
      <c r="F13980" s="1926">
        <f t="shared" si="221"/>
        <v>13415736.9</v>
      </c>
    </row>
    <row r="13981" spans="6:6">
      <c r="F13981" s="1926">
        <f t="shared" si="221"/>
        <v>13415736.9</v>
      </c>
    </row>
    <row r="13982" spans="6:6">
      <c r="F13982" s="1926">
        <f t="shared" si="221"/>
        <v>13415736.9</v>
      </c>
    </row>
    <row r="13983" spans="6:6">
      <c r="F13983" s="1926">
        <f t="shared" si="221"/>
        <v>13415736.9</v>
      </c>
    </row>
    <row r="13984" spans="6:6">
      <c r="F13984" s="1926">
        <f t="shared" si="221"/>
        <v>13415736.9</v>
      </c>
    </row>
    <row r="13985" spans="6:6">
      <c r="F13985" s="1926">
        <f t="shared" si="221"/>
        <v>13415736.9</v>
      </c>
    </row>
    <row r="13986" spans="6:6">
      <c r="F13986" s="1926">
        <f t="shared" si="221"/>
        <v>13415736.9</v>
      </c>
    </row>
    <row r="13987" spans="6:6">
      <c r="F13987" s="1926">
        <f t="shared" si="221"/>
        <v>13415736.9</v>
      </c>
    </row>
    <row r="13988" spans="6:6">
      <c r="F13988" s="1926">
        <f t="shared" si="221"/>
        <v>13415736.9</v>
      </c>
    </row>
    <row r="13989" spans="6:6">
      <c r="F13989" s="1926">
        <f t="shared" si="221"/>
        <v>13415736.9</v>
      </c>
    </row>
    <row r="13990" spans="6:6">
      <c r="F13990" s="1926">
        <f t="shared" si="221"/>
        <v>13415736.9</v>
      </c>
    </row>
    <row r="13991" spans="6:6">
      <c r="F13991" s="1926">
        <f t="shared" si="221"/>
        <v>13415736.9</v>
      </c>
    </row>
    <row r="13992" spans="6:6">
      <c r="F13992" s="1926">
        <f t="shared" si="221"/>
        <v>13415736.9</v>
      </c>
    </row>
    <row r="13993" spans="6:6">
      <c r="F13993" s="1926">
        <f t="shared" si="221"/>
        <v>13415736.9</v>
      </c>
    </row>
    <row r="13994" spans="6:6">
      <c r="F13994" s="1926">
        <f t="shared" si="221"/>
        <v>13415736.9</v>
      </c>
    </row>
    <row r="13995" spans="6:6">
      <c r="F13995" s="1926">
        <f t="shared" si="221"/>
        <v>13415736.9</v>
      </c>
    </row>
    <row r="13996" spans="6:6">
      <c r="F13996" s="1926">
        <f t="shared" si="221"/>
        <v>13415736.9</v>
      </c>
    </row>
    <row r="13997" spans="6:6">
      <c r="F13997" s="1926">
        <f t="shared" si="221"/>
        <v>13415736.9</v>
      </c>
    </row>
    <row r="13998" spans="6:6">
      <c r="F13998" s="1926">
        <f t="shared" si="221"/>
        <v>13415736.9</v>
      </c>
    </row>
    <row r="13999" spans="6:6">
      <c r="F13999" s="1926">
        <f t="shared" si="221"/>
        <v>13415736.9</v>
      </c>
    </row>
    <row r="14000" spans="6:6">
      <c r="F14000" s="1926">
        <f t="shared" si="221"/>
        <v>13415736.9</v>
      </c>
    </row>
    <row r="14001" spans="6:6">
      <c r="F14001" s="1926">
        <f t="shared" si="221"/>
        <v>13415736.9</v>
      </c>
    </row>
    <row r="14002" spans="6:6">
      <c r="F14002" s="1926">
        <f t="shared" si="221"/>
        <v>13415736.9</v>
      </c>
    </row>
    <row r="14003" spans="6:6">
      <c r="F14003" s="1926">
        <f t="shared" si="221"/>
        <v>13415736.9</v>
      </c>
    </row>
    <row r="14004" spans="6:6">
      <c r="F14004" s="1926">
        <f t="shared" si="221"/>
        <v>13415736.9</v>
      </c>
    </row>
    <row r="14005" spans="6:6">
      <c r="F14005" s="1926">
        <f t="shared" si="221"/>
        <v>13415736.9</v>
      </c>
    </row>
    <row r="14006" spans="6:6">
      <c r="F14006" s="1926">
        <f t="shared" si="221"/>
        <v>13415736.9</v>
      </c>
    </row>
    <row r="14007" spans="6:6">
      <c r="F14007" s="1926">
        <f t="shared" si="221"/>
        <v>13415736.9</v>
      </c>
    </row>
    <row r="14008" spans="6:6">
      <c r="F14008" s="1926">
        <f t="shared" si="221"/>
        <v>13415736.9</v>
      </c>
    </row>
    <row r="14009" spans="6:6">
      <c r="F14009" s="1926">
        <f t="shared" si="221"/>
        <v>13415736.9</v>
      </c>
    </row>
    <row r="14010" spans="6:6">
      <c r="F14010" s="1926">
        <f t="shared" si="221"/>
        <v>13415736.9</v>
      </c>
    </row>
    <row r="14011" spans="6:6">
      <c r="F14011" s="1926">
        <f t="shared" si="221"/>
        <v>13415736.9</v>
      </c>
    </row>
    <row r="14012" spans="6:6">
      <c r="F14012" s="1926">
        <f t="shared" si="221"/>
        <v>13415736.9</v>
      </c>
    </row>
    <row r="14013" spans="6:6">
      <c r="F14013" s="1926">
        <f t="shared" si="221"/>
        <v>13415736.9</v>
      </c>
    </row>
    <row r="14014" spans="6:6">
      <c r="F14014" s="1926">
        <f t="shared" si="221"/>
        <v>13415736.9</v>
      </c>
    </row>
    <row r="14015" spans="6:6">
      <c r="F14015" s="1926">
        <f t="shared" si="221"/>
        <v>13415736.9</v>
      </c>
    </row>
    <row r="14016" spans="6:6">
      <c r="F14016" s="1926">
        <f t="shared" si="221"/>
        <v>13415736.9</v>
      </c>
    </row>
    <row r="14017" spans="6:6">
      <c r="F14017" s="1926">
        <f t="shared" si="221"/>
        <v>13415736.9</v>
      </c>
    </row>
    <row r="14018" spans="6:6">
      <c r="F14018" s="1926">
        <f t="shared" si="221"/>
        <v>13415736.9</v>
      </c>
    </row>
    <row r="14019" spans="6:6">
      <c r="F14019" s="1926">
        <f t="shared" si="221"/>
        <v>13415736.9</v>
      </c>
    </row>
    <row r="14020" spans="6:6">
      <c r="F14020" s="1926">
        <f t="shared" si="221"/>
        <v>13415736.9</v>
      </c>
    </row>
    <row r="14021" spans="6:6">
      <c r="F14021" s="1926">
        <f t="shared" si="221"/>
        <v>13415736.9</v>
      </c>
    </row>
    <row r="14022" spans="6:6">
      <c r="F14022" s="1926">
        <f t="shared" si="221"/>
        <v>13415736.9</v>
      </c>
    </row>
    <row r="14023" spans="6:6">
      <c r="F14023" s="1926">
        <f t="shared" ref="F14023:F14086" si="222">F14022-E14023+D14023</f>
        <v>13415736.9</v>
      </c>
    </row>
    <row r="14024" spans="6:6">
      <c r="F14024" s="1926">
        <f t="shared" si="222"/>
        <v>13415736.9</v>
      </c>
    </row>
    <row r="14025" spans="6:6">
      <c r="F14025" s="1926">
        <f t="shared" si="222"/>
        <v>13415736.9</v>
      </c>
    </row>
    <row r="14026" spans="6:6">
      <c r="F14026" s="1926">
        <f t="shared" si="222"/>
        <v>13415736.9</v>
      </c>
    </row>
    <row r="14027" spans="6:6">
      <c r="F14027" s="1926">
        <f t="shared" si="222"/>
        <v>13415736.9</v>
      </c>
    </row>
    <row r="14028" spans="6:6">
      <c r="F14028" s="1926">
        <f t="shared" si="222"/>
        <v>13415736.9</v>
      </c>
    </row>
    <row r="14029" spans="6:6">
      <c r="F14029" s="1926">
        <f t="shared" si="222"/>
        <v>13415736.9</v>
      </c>
    </row>
    <row r="14030" spans="6:6">
      <c r="F14030" s="1926">
        <f t="shared" si="222"/>
        <v>13415736.9</v>
      </c>
    </row>
    <row r="14031" spans="6:6">
      <c r="F14031" s="1926">
        <f t="shared" si="222"/>
        <v>13415736.9</v>
      </c>
    </row>
    <row r="14032" spans="6:6">
      <c r="F14032" s="1926">
        <f t="shared" si="222"/>
        <v>13415736.9</v>
      </c>
    </row>
    <row r="14033" spans="6:6">
      <c r="F14033" s="1926">
        <f t="shared" si="222"/>
        <v>13415736.9</v>
      </c>
    </row>
    <row r="14034" spans="6:6">
      <c r="F14034" s="1926">
        <f t="shared" si="222"/>
        <v>13415736.9</v>
      </c>
    </row>
    <row r="14035" spans="6:6">
      <c r="F14035" s="1926">
        <f t="shared" si="222"/>
        <v>13415736.9</v>
      </c>
    </row>
    <row r="14036" spans="6:6">
      <c r="F14036" s="1926">
        <f t="shared" si="222"/>
        <v>13415736.9</v>
      </c>
    </row>
    <row r="14037" spans="6:6">
      <c r="F14037" s="1926">
        <f t="shared" si="222"/>
        <v>13415736.9</v>
      </c>
    </row>
    <row r="14038" spans="6:6">
      <c r="F14038" s="1926">
        <f t="shared" si="222"/>
        <v>13415736.9</v>
      </c>
    </row>
    <row r="14039" spans="6:6">
      <c r="F14039" s="1926">
        <f t="shared" si="222"/>
        <v>13415736.9</v>
      </c>
    </row>
    <row r="14040" spans="6:6">
      <c r="F14040" s="1926">
        <f t="shared" si="222"/>
        <v>13415736.9</v>
      </c>
    </row>
    <row r="14041" spans="6:6">
      <c r="F14041" s="1926">
        <f t="shared" si="222"/>
        <v>13415736.9</v>
      </c>
    </row>
    <row r="14042" spans="6:6">
      <c r="F14042" s="1926">
        <f t="shared" si="222"/>
        <v>13415736.9</v>
      </c>
    </row>
    <row r="14043" spans="6:6">
      <c r="F14043" s="1926">
        <f t="shared" si="222"/>
        <v>13415736.9</v>
      </c>
    </row>
    <row r="14044" spans="6:6">
      <c r="F14044" s="1926">
        <f t="shared" si="222"/>
        <v>13415736.9</v>
      </c>
    </row>
    <row r="14045" spans="6:6">
      <c r="F14045" s="1926">
        <f t="shared" si="222"/>
        <v>13415736.9</v>
      </c>
    </row>
    <row r="14046" spans="6:6">
      <c r="F14046" s="1926">
        <f t="shared" si="222"/>
        <v>13415736.9</v>
      </c>
    </row>
    <row r="14047" spans="6:6">
      <c r="F14047" s="1926">
        <f t="shared" si="222"/>
        <v>13415736.9</v>
      </c>
    </row>
    <row r="14048" spans="6:6">
      <c r="F14048" s="1926">
        <f t="shared" si="222"/>
        <v>13415736.9</v>
      </c>
    </row>
    <row r="14049" spans="6:6">
      <c r="F14049" s="1926">
        <f t="shared" si="222"/>
        <v>13415736.9</v>
      </c>
    </row>
    <row r="14050" spans="6:6">
      <c r="F14050" s="1926">
        <f t="shared" si="222"/>
        <v>13415736.9</v>
      </c>
    </row>
    <row r="14051" spans="6:6">
      <c r="F14051" s="1926">
        <f t="shared" si="222"/>
        <v>13415736.9</v>
      </c>
    </row>
    <row r="14052" spans="6:6">
      <c r="F14052" s="1926">
        <f t="shared" si="222"/>
        <v>13415736.9</v>
      </c>
    </row>
    <row r="14053" spans="6:6">
      <c r="F14053" s="1926">
        <f t="shared" si="222"/>
        <v>13415736.9</v>
      </c>
    </row>
    <row r="14054" spans="6:6">
      <c r="F14054" s="1926">
        <f t="shared" si="222"/>
        <v>13415736.9</v>
      </c>
    </row>
    <row r="14055" spans="6:6">
      <c r="F14055" s="1926">
        <f t="shared" si="222"/>
        <v>13415736.9</v>
      </c>
    </row>
    <row r="14056" spans="6:6">
      <c r="F14056" s="1926">
        <f t="shared" si="222"/>
        <v>13415736.9</v>
      </c>
    </row>
    <row r="14057" spans="6:6">
      <c r="F14057" s="1926">
        <f t="shared" si="222"/>
        <v>13415736.9</v>
      </c>
    </row>
    <row r="14058" spans="6:6">
      <c r="F14058" s="1926">
        <f t="shared" si="222"/>
        <v>13415736.9</v>
      </c>
    </row>
    <row r="14059" spans="6:6">
      <c r="F14059" s="1926">
        <f t="shared" si="222"/>
        <v>13415736.9</v>
      </c>
    </row>
    <row r="14060" spans="6:6">
      <c r="F14060" s="1926">
        <f t="shared" si="222"/>
        <v>13415736.9</v>
      </c>
    </row>
    <row r="14061" spans="6:6">
      <c r="F14061" s="1926">
        <f t="shared" si="222"/>
        <v>13415736.9</v>
      </c>
    </row>
    <row r="14062" spans="6:6">
      <c r="F14062" s="1926">
        <f t="shared" si="222"/>
        <v>13415736.9</v>
      </c>
    </row>
    <row r="14063" spans="6:6">
      <c r="F14063" s="1926">
        <f t="shared" si="222"/>
        <v>13415736.9</v>
      </c>
    </row>
    <row r="14064" spans="6:6">
      <c r="F14064" s="1926">
        <f t="shared" si="222"/>
        <v>13415736.9</v>
      </c>
    </row>
    <row r="14065" spans="6:6">
      <c r="F14065" s="1926">
        <f t="shared" si="222"/>
        <v>13415736.9</v>
      </c>
    </row>
    <row r="14066" spans="6:6">
      <c r="F14066" s="1926">
        <f t="shared" si="222"/>
        <v>13415736.9</v>
      </c>
    </row>
    <row r="14067" spans="6:6">
      <c r="F14067" s="1926">
        <f t="shared" si="222"/>
        <v>13415736.9</v>
      </c>
    </row>
    <row r="14068" spans="6:6">
      <c r="F14068" s="1926">
        <f t="shared" si="222"/>
        <v>13415736.9</v>
      </c>
    </row>
    <row r="14069" spans="6:6">
      <c r="F14069" s="1926">
        <f t="shared" si="222"/>
        <v>13415736.9</v>
      </c>
    </row>
    <row r="14070" spans="6:6">
      <c r="F14070" s="1926">
        <f t="shared" si="222"/>
        <v>13415736.9</v>
      </c>
    </row>
    <row r="14071" spans="6:6">
      <c r="F14071" s="1926">
        <f t="shared" si="222"/>
        <v>13415736.9</v>
      </c>
    </row>
    <row r="14072" spans="6:6">
      <c r="F14072" s="1926">
        <f t="shared" si="222"/>
        <v>13415736.9</v>
      </c>
    </row>
    <row r="14073" spans="6:6">
      <c r="F14073" s="1926">
        <f t="shared" si="222"/>
        <v>13415736.9</v>
      </c>
    </row>
    <row r="14074" spans="6:6">
      <c r="F14074" s="1926">
        <f t="shared" si="222"/>
        <v>13415736.9</v>
      </c>
    </row>
    <row r="14075" spans="6:6">
      <c r="F14075" s="1926">
        <f t="shared" si="222"/>
        <v>13415736.9</v>
      </c>
    </row>
    <row r="14076" spans="6:6">
      <c r="F14076" s="1926">
        <f t="shared" si="222"/>
        <v>13415736.9</v>
      </c>
    </row>
    <row r="14077" spans="6:6">
      <c r="F14077" s="1926">
        <f t="shared" si="222"/>
        <v>13415736.9</v>
      </c>
    </row>
    <row r="14078" spans="6:6">
      <c r="F14078" s="1926">
        <f t="shared" si="222"/>
        <v>13415736.9</v>
      </c>
    </row>
    <row r="14079" spans="6:6">
      <c r="F14079" s="1926">
        <f t="shared" si="222"/>
        <v>13415736.9</v>
      </c>
    </row>
    <row r="14080" spans="6:6">
      <c r="F14080" s="1926">
        <f t="shared" si="222"/>
        <v>13415736.9</v>
      </c>
    </row>
    <row r="14081" spans="6:6">
      <c r="F14081" s="1926">
        <f t="shared" si="222"/>
        <v>13415736.9</v>
      </c>
    </row>
    <row r="14082" spans="6:6">
      <c r="F14082" s="1926">
        <f t="shared" si="222"/>
        <v>13415736.9</v>
      </c>
    </row>
    <row r="14083" spans="6:6">
      <c r="F14083" s="1926">
        <f t="shared" si="222"/>
        <v>13415736.9</v>
      </c>
    </row>
    <row r="14084" spans="6:6">
      <c r="F14084" s="1926">
        <f t="shared" si="222"/>
        <v>13415736.9</v>
      </c>
    </row>
    <row r="14085" spans="6:6">
      <c r="F14085" s="1926">
        <f t="shared" si="222"/>
        <v>13415736.9</v>
      </c>
    </row>
    <row r="14086" spans="6:6">
      <c r="F14086" s="1926">
        <f t="shared" si="222"/>
        <v>13415736.9</v>
      </c>
    </row>
    <row r="14087" spans="6:6">
      <c r="F14087" s="1926">
        <f t="shared" ref="F14087:F14150" si="223">F14086-E14087+D14087</f>
        <v>13415736.9</v>
      </c>
    </row>
    <row r="14088" spans="6:6">
      <c r="F14088" s="1926">
        <f t="shared" si="223"/>
        <v>13415736.9</v>
      </c>
    </row>
    <row r="14089" spans="6:6">
      <c r="F14089" s="1926">
        <f t="shared" si="223"/>
        <v>13415736.9</v>
      </c>
    </row>
    <row r="14090" spans="6:6">
      <c r="F14090" s="1926">
        <f t="shared" si="223"/>
        <v>13415736.9</v>
      </c>
    </row>
    <row r="14091" spans="6:6">
      <c r="F14091" s="1926">
        <f t="shared" si="223"/>
        <v>13415736.9</v>
      </c>
    </row>
    <row r="14092" spans="6:6">
      <c r="F14092" s="1926">
        <f t="shared" si="223"/>
        <v>13415736.9</v>
      </c>
    </row>
    <row r="14093" spans="6:6">
      <c r="F14093" s="1926">
        <f t="shared" si="223"/>
        <v>13415736.9</v>
      </c>
    </row>
    <row r="14094" spans="6:6">
      <c r="F14094" s="1926">
        <f t="shared" si="223"/>
        <v>13415736.9</v>
      </c>
    </row>
    <row r="14095" spans="6:6">
      <c r="F14095" s="1926">
        <f t="shared" si="223"/>
        <v>13415736.9</v>
      </c>
    </row>
    <row r="14096" spans="6:6">
      <c r="F14096" s="1926">
        <f t="shared" si="223"/>
        <v>13415736.9</v>
      </c>
    </row>
    <row r="14097" spans="6:6">
      <c r="F14097" s="1926">
        <f t="shared" si="223"/>
        <v>13415736.9</v>
      </c>
    </row>
    <row r="14098" spans="6:6">
      <c r="F14098" s="1926">
        <f t="shared" si="223"/>
        <v>13415736.9</v>
      </c>
    </row>
    <row r="14099" spans="6:6">
      <c r="F14099" s="1926">
        <f t="shared" si="223"/>
        <v>13415736.9</v>
      </c>
    </row>
    <row r="14100" spans="6:6">
      <c r="F14100" s="1926">
        <f t="shared" si="223"/>
        <v>13415736.9</v>
      </c>
    </row>
    <row r="14101" spans="6:6">
      <c r="F14101" s="1926">
        <f t="shared" si="223"/>
        <v>13415736.9</v>
      </c>
    </row>
    <row r="14102" spans="6:6">
      <c r="F14102" s="1926">
        <f t="shared" si="223"/>
        <v>13415736.9</v>
      </c>
    </row>
    <row r="14103" spans="6:6">
      <c r="F14103" s="1926">
        <f t="shared" si="223"/>
        <v>13415736.9</v>
      </c>
    </row>
    <row r="14104" spans="6:6">
      <c r="F14104" s="1926">
        <f t="shared" si="223"/>
        <v>13415736.9</v>
      </c>
    </row>
    <row r="14105" spans="6:6">
      <c r="F14105" s="1926">
        <f t="shared" si="223"/>
        <v>13415736.9</v>
      </c>
    </row>
    <row r="14106" spans="6:6">
      <c r="F14106" s="1926">
        <f t="shared" si="223"/>
        <v>13415736.9</v>
      </c>
    </row>
    <row r="14107" spans="6:6">
      <c r="F14107" s="1926">
        <f t="shared" si="223"/>
        <v>13415736.9</v>
      </c>
    </row>
    <row r="14108" spans="6:6">
      <c r="F14108" s="1926">
        <f t="shared" si="223"/>
        <v>13415736.9</v>
      </c>
    </row>
    <row r="14109" spans="6:6">
      <c r="F14109" s="1926">
        <f t="shared" si="223"/>
        <v>13415736.9</v>
      </c>
    </row>
    <row r="14110" spans="6:6">
      <c r="F14110" s="1926">
        <f t="shared" si="223"/>
        <v>13415736.9</v>
      </c>
    </row>
    <row r="14111" spans="6:6">
      <c r="F14111" s="1926">
        <f t="shared" si="223"/>
        <v>13415736.9</v>
      </c>
    </row>
    <row r="14112" spans="6:6">
      <c r="F14112" s="1926">
        <f t="shared" si="223"/>
        <v>13415736.9</v>
      </c>
    </row>
    <row r="14113" spans="6:6">
      <c r="F14113" s="1926">
        <f t="shared" si="223"/>
        <v>13415736.9</v>
      </c>
    </row>
    <row r="14114" spans="6:6">
      <c r="F14114" s="1926">
        <f t="shared" si="223"/>
        <v>13415736.9</v>
      </c>
    </row>
    <row r="14115" spans="6:6">
      <c r="F14115" s="1926">
        <f t="shared" si="223"/>
        <v>13415736.9</v>
      </c>
    </row>
    <row r="14116" spans="6:6">
      <c r="F14116" s="1926">
        <f t="shared" si="223"/>
        <v>13415736.9</v>
      </c>
    </row>
    <row r="14117" spans="6:6">
      <c r="F14117" s="1926">
        <f t="shared" si="223"/>
        <v>13415736.9</v>
      </c>
    </row>
    <row r="14118" spans="6:6">
      <c r="F14118" s="1926">
        <f t="shared" si="223"/>
        <v>13415736.9</v>
      </c>
    </row>
    <row r="14119" spans="6:6">
      <c r="F14119" s="1926">
        <f t="shared" si="223"/>
        <v>13415736.9</v>
      </c>
    </row>
    <row r="14120" spans="6:6">
      <c r="F14120" s="1926">
        <f t="shared" si="223"/>
        <v>13415736.9</v>
      </c>
    </row>
    <row r="14121" spans="6:6">
      <c r="F14121" s="1926">
        <f t="shared" si="223"/>
        <v>13415736.9</v>
      </c>
    </row>
    <row r="14122" spans="6:6">
      <c r="F14122" s="1926">
        <f t="shared" si="223"/>
        <v>13415736.9</v>
      </c>
    </row>
    <row r="14123" spans="6:6">
      <c r="F14123" s="1926">
        <f t="shared" si="223"/>
        <v>13415736.9</v>
      </c>
    </row>
    <row r="14124" spans="6:6">
      <c r="F14124" s="1926">
        <f t="shared" si="223"/>
        <v>13415736.9</v>
      </c>
    </row>
    <row r="14125" spans="6:6">
      <c r="F14125" s="1926">
        <f t="shared" si="223"/>
        <v>13415736.9</v>
      </c>
    </row>
    <row r="14126" spans="6:6">
      <c r="F14126" s="1926">
        <f t="shared" si="223"/>
        <v>13415736.9</v>
      </c>
    </row>
    <row r="14127" spans="6:6">
      <c r="F14127" s="1926">
        <f t="shared" si="223"/>
        <v>13415736.9</v>
      </c>
    </row>
    <row r="14128" spans="6:6">
      <c r="F14128" s="1926">
        <f t="shared" si="223"/>
        <v>13415736.9</v>
      </c>
    </row>
    <row r="14129" spans="6:6">
      <c r="F14129" s="1926">
        <f t="shared" si="223"/>
        <v>13415736.9</v>
      </c>
    </row>
    <row r="14130" spans="6:6">
      <c r="F14130" s="1926">
        <f t="shared" si="223"/>
        <v>13415736.9</v>
      </c>
    </row>
    <row r="14131" spans="6:6">
      <c r="F14131" s="1926">
        <f t="shared" si="223"/>
        <v>13415736.9</v>
      </c>
    </row>
    <row r="14132" spans="6:6">
      <c r="F14132" s="1926">
        <f t="shared" si="223"/>
        <v>13415736.9</v>
      </c>
    </row>
    <row r="14133" spans="6:6">
      <c r="F14133" s="1926">
        <f t="shared" si="223"/>
        <v>13415736.9</v>
      </c>
    </row>
    <row r="14134" spans="6:6">
      <c r="F14134" s="1926">
        <f t="shared" si="223"/>
        <v>13415736.9</v>
      </c>
    </row>
    <row r="14135" spans="6:6">
      <c r="F14135" s="1926">
        <f t="shared" si="223"/>
        <v>13415736.9</v>
      </c>
    </row>
    <row r="14136" spans="6:6">
      <c r="F14136" s="1926">
        <f t="shared" si="223"/>
        <v>13415736.9</v>
      </c>
    </row>
    <row r="14137" spans="6:6">
      <c r="F14137" s="1926">
        <f t="shared" si="223"/>
        <v>13415736.9</v>
      </c>
    </row>
    <row r="14138" spans="6:6">
      <c r="F14138" s="1926">
        <f t="shared" si="223"/>
        <v>13415736.9</v>
      </c>
    </row>
    <row r="14139" spans="6:6">
      <c r="F14139" s="1926">
        <f t="shared" si="223"/>
        <v>13415736.9</v>
      </c>
    </row>
    <row r="14140" spans="6:6">
      <c r="F14140" s="1926">
        <f t="shared" si="223"/>
        <v>13415736.9</v>
      </c>
    </row>
    <row r="14141" spans="6:6">
      <c r="F14141" s="1926">
        <f t="shared" si="223"/>
        <v>13415736.9</v>
      </c>
    </row>
    <row r="14142" spans="6:6">
      <c r="F14142" s="1926">
        <f t="shared" si="223"/>
        <v>13415736.9</v>
      </c>
    </row>
    <row r="14143" spans="6:6">
      <c r="F14143" s="1926">
        <f t="shared" si="223"/>
        <v>13415736.9</v>
      </c>
    </row>
    <row r="14144" spans="6:6">
      <c r="F14144" s="1926">
        <f t="shared" si="223"/>
        <v>13415736.9</v>
      </c>
    </row>
    <row r="14145" spans="6:6">
      <c r="F14145" s="1926">
        <f t="shared" si="223"/>
        <v>13415736.9</v>
      </c>
    </row>
    <row r="14146" spans="6:6">
      <c r="F14146" s="1926">
        <f t="shared" si="223"/>
        <v>13415736.9</v>
      </c>
    </row>
    <row r="14147" spans="6:6">
      <c r="F14147" s="1926">
        <f t="shared" si="223"/>
        <v>13415736.9</v>
      </c>
    </row>
    <row r="14148" spans="6:6">
      <c r="F14148" s="1926">
        <f t="shared" si="223"/>
        <v>13415736.9</v>
      </c>
    </row>
    <row r="14149" spans="6:6">
      <c r="F14149" s="1926">
        <f t="shared" si="223"/>
        <v>13415736.9</v>
      </c>
    </row>
    <row r="14150" spans="6:6">
      <c r="F14150" s="1926">
        <f t="shared" si="223"/>
        <v>13415736.9</v>
      </c>
    </row>
    <row r="14151" spans="6:6">
      <c r="F14151" s="1926">
        <f t="shared" ref="F14151:F14214" si="224">F14150-E14151+D14151</f>
        <v>13415736.9</v>
      </c>
    </row>
    <row r="14152" spans="6:6">
      <c r="F14152" s="1926">
        <f t="shared" si="224"/>
        <v>13415736.9</v>
      </c>
    </row>
    <row r="14153" spans="6:6">
      <c r="F14153" s="1926">
        <f t="shared" si="224"/>
        <v>13415736.9</v>
      </c>
    </row>
    <row r="14154" spans="6:6">
      <c r="F14154" s="1926">
        <f t="shared" si="224"/>
        <v>13415736.9</v>
      </c>
    </row>
    <row r="14155" spans="6:6">
      <c r="F14155" s="1926">
        <f t="shared" si="224"/>
        <v>13415736.9</v>
      </c>
    </row>
    <row r="14156" spans="6:6">
      <c r="F14156" s="1926">
        <f t="shared" si="224"/>
        <v>13415736.9</v>
      </c>
    </row>
    <row r="14157" spans="6:6">
      <c r="F14157" s="1926">
        <f t="shared" si="224"/>
        <v>13415736.9</v>
      </c>
    </row>
    <row r="14158" spans="6:6">
      <c r="F14158" s="1926">
        <f t="shared" si="224"/>
        <v>13415736.9</v>
      </c>
    </row>
    <row r="14159" spans="6:6">
      <c r="F14159" s="1926">
        <f t="shared" si="224"/>
        <v>13415736.9</v>
      </c>
    </row>
    <row r="14160" spans="6:6">
      <c r="F14160" s="1926">
        <f t="shared" si="224"/>
        <v>13415736.9</v>
      </c>
    </row>
    <row r="14161" spans="6:6">
      <c r="F14161" s="1926">
        <f t="shared" si="224"/>
        <v>13415736.9</v>
      </c>
    </row>
    <row r="14162" spans="6:6">
      <c r="F14162" s="1926">
        <f t="shared" si="224"/>
        <v>13415736.9</v>
      </c>
    </row>
    <row r="14163" spans="6:6">
      <c r="F14163" s="1926">
        <f t="shared" si="224"/>
        <v>13415736.9</v>
      </c>
    </row>
    <row r="14164" spans="6:6">
      <c r="F14164" s="1926">
        <f t="shared" si="224"/>
        <v>13415736.9</v>
      </c>
    </row>
    <row r="14165" spans="6:6">
      <c r="F14165" s="1926">
        <f t="shared" si="224"/>
        <v>13415736.9</v>
      </c>
    </row>
    <row r="14166" spans="6:6">
      <c r="F14166" s="1926">
        <f t="shared" si="224"/>
        <v>13415736.9</v>
      </c>
    </row>
    <row r="14167" spans="6:6">
      <c r="F14167" s="1926">
        <f t="shared" si="224"/>
        <v>13415736.9</v>
      </c>
    </row>
    <row r="14168" spans="6:6">
      <c r="F14168" s="1926">
        <f t="shared" si="224"/>
        <v>13415736.9</v>
      </c>
    </row>
    <row r="14169" spans="6:6">
      <c r="F14169" s="1926">
        <f t="shared" si="224"/>
        <v>13415736.9</v>
      </c>
    </row>
    <row r="14170" spans="6:6">
      <c r="F14170" s="1926">
        <f t="shared" si="224"/>
        <v>13415736.9</v>
      </c>
    </row>
    <row r="14171" spans="6:6">
      <c r="F14171" s="1926">
        <f t="shared" si="224"/>
        <v>13415736.9</v>
      </c>
    </row>
    <row r="14172" spans="6:6">
      <c r="F14172" s="1926">
        <f t="shared" si="224"/>
        <v>13415736.9</v>
      </c>
    </row>
    <row r="14173" spans="6:6">
      <c r="F14173" s="1926">
        <f t="shared" si="224"/>
        <v>13415736.9</v>
      </c>
    </row>
    <row r="14174" spans="6:6">
      <c r="F14174" s="1926">
        <f t="shared" si="224"/>
        <v>13415736.9</v>
      </c>
    </row>
    <row r="14175" spans="6:6">
      <c r="F14175" s="1926">
        <f t="shared" si="224"/>
        <v>13415736.9</v>
      </c>
    </row>
    <row r="14176" spans="6:6">
      <c r="F14176" s="1926">
        <f t="shared" si="224"/>
        <v>13415736.9</v>
      </c>
    </row>
    <row r="14177" spans="6:6">
      <c r="F14177" s="1926">
        <f t="shared" si="224"/>
        <v>13415736.9</v>
      </c>
    </row>
    <row r="14178" spans="6:6">
      <c r="F14178" s="1926">
        <f t="shared" si="224"/>
        <v>13415736.9</v>
      </c>
    </row>
    <row r="14179" spans="6:6">
      <c r="F14179" s="1926">
        <f t="shared" si="224"/>
        <v>13415736.9</v>
      </c>
    </row>
    <row r="14180" spans="6:6">
      <c r="F14180" s="1926">
        <f t="shared" si="224"/>
        <v>13415736.9</v>
      </c>
    </row>
    <row r="14181" spans="6:6">
      <c r="F14181" s="1926">
        <f t="shared" si="224"/>
        <v>13415736.9</v>
      </c>
    </row>
    <row r="14182" spans="6:6">
      <c r="F14182" s="1926">
        <f t="shared" si="224"/>
        <v>13415736.9</v>
      </c>
    </row>
    <row r="14183" spans="6:6">
      <c r="F14183" s="1926">
        <f t="shared" si="224"/>
        <v>13415736.9</v>
      </c>
    </row>
    <row r="14184" spans="6:6">
      <c r="F14184" s="1926">
        <f t="shared" si="224"/>
        <v>13415736.9</v>
      </c>
    </row>
    <row r="14185" spans="6:6">
      <c r="F14185" s="1926">
        <f t="shared" si="224"/>
        <v>13415736.9</v>
      </c>
    </row>
    <row r="14186" spans="6:6">
      <c r="F14186" s="1926">
        <f t="shared" si="224"/>
        <v>13415736.9</v>
      </c>
    </row>
    <row r="14187" spans="6:6">
      <c r="F14187" s="1926">
        <f t="shared" si="224"/>
        <v>13415736.9</v>
      </c>
    </row>
    <row r="14188" spans="6:6">
      <c r="F14188" s="1926">
        <f t="shared" si="224"/>
        <v>13415736.9</v>
      </c>
    </row>
    <row r="14189" spans="6:6">
      <c r="F14189" s="1926">
        <f t="shared" si="224"/>
        <v>13415736.9</v>
      </c>
    </row>
    <row r="14190" spans="6:6">
      <c r="F14190" s="1926">
        <f t="shared" si="224"/>
        <v>13415736.9</v>
      </c>
    </row>
    <row r="14191" spans="6:6">
      <c r="F14191" s="1926">
        <f t="shared" si="224"/>
        <v>13415736.9</v>
      </c>
    </row>
    <row r="14192" spans="6:6">
      <c r="F14192" s="1926">
        <f t="shared" si="224"/>
        <v>13415736.9</v>
      </c>
    </row>
    <row r="14193" spans="6:6">
      <c r="F14193" s="1926">
        <f t="shared" si="224"/>
        <v>13415736.9</v>
      </c>
    </row>
    <row r="14194" spans="6:6">
      <c r="F14194" s="1926">
        <f t="shared" si="224"/>
        <v>13415736.9</v>
      </c>
    </row>
    <row r="14195" spans="6:6">
      <c r="F14195" s="1926">
        <f t="shared" si="224"/>
        <v>13415736.9</v>
      </c>
    </row>
    <row r="14196" spans="6:6">
      <c r="F14196" s="1926">
        <f t="shared" si="224"/>
        <v>13415736.9</v>
      </c>
    </row>
    <row r="14197" spans="6:6">
      <c r="F14197" s="1926">
        <f t="shared" si="224"/>
        <v>13415736.9</v>
      </c>
    </row>
    <row r="14198" spans="6:6">
      <c r="F14198" s="1926">
        <f t="shared" si="224"/>
        <v>13415736.9</v>
      </c>
    </row>
    <row r="14199" spans="6:6">
      <c r="F14199" s="1926">
        <f t="shared" si="224"/>
        <v>13415736.9</v>
      </c>
    </row>
    <row r="14200" spans="6:6">
      <c r="F14200" s="1926">
        <f t="shared" si="224"/>
        <v>13415736.9</v>
      </c>
    </row>
    <row r="14201" spans="6:6">
      <c r="F14201" s="1926">
        <f t="shared" si="224"/>
        <v>13415736.9</v>
      </c>
    </row>
    <row r="14202" spans="6:6">
      <c r="F14202" s="1926">
        <f t="shared" si="224"/>
        <v>13415736.9</v>
      </c>
    </row>
    <row r="14203" spans="6:6">
      <c r="F14203" s="1926">
        <f t="shared" si="224"/>
        <v>13415736.9</v>
      </c>
    </row>
    <row r="14204" spans="6:6">
      <c r="F14204" s="1926">
        <f t="shared" si="224"/>
        <v>13415736.9</v>
      </c>
    </row>
    <row r="14205" spans="6:6">
      <c r="F14205" s="1926">
        <f t="shared" si="224"/>
        <v>13415736.9</v>
      </c>
    </row>
    <row r="14206" spans="6:6">
      <c r="F14206" s="1926">
        <f t="shared" si="224"/>
        <v>13415736.9</v>
      </c>
    </row>
    <row r="14207" spans="6:6">
      <c r="F14207" s="1926">
        <f t="shared" si="224"/>
        <v>13415736.9</v>
      </c>
    </row>
    <row r="14208" spans="6:6">
      <c r="F14208" s="1926">
        <f t="shared" si="224"/>
        <v>13415736.9</v>
      </c>
    </row>
    <row r="14209" spans="6:6">
      <c r="F14209" s="1926">
        <f t="shared" si="224"/>
        <v>13415736.9</v>
      </c>
    </row>
    <row r="14210" spans="6:6">
      <c r="F14210" s="1926">
        <f t="shared" si="224"/>
        <v>13415736.9</v>
      </c>
    </row>
    <row r="14211" spans="6:6">
      <c r="F14211" s="1926">
        <f t="shared" si="224"/>
        <v>13415736.9</v>
      </c>
    </row>
    <row r="14212" spans="6:6">
      <c r="F14212" s="1926">
        <f t="shared" si="224"/>
        <v>13415736.9</v>
      </c>
    </row>
    <row r="14213" spans="6:6">
      <c r="F14213" s="1926">
        <f t="shared" si="224"/>
        <v>13415736.9</v>
      </c>
    </row>
    <row r="14214" spans="6:6">
      <c r="F14214" s="1926">
        <f t="shared" si="224"/>
        <v>13415736.9</v>
      </c>
    </row>
    <row r="14215" spans="6:6">
      <c r="F14215" s="1926">
        <f t="shared" ref="F14215:F14278" si="225">F14214-E14215+D14215</f>
        <v>13415736.9</v>
      </c>
    </row>
    <row r="14216" spans="6:6">
      <c r="F14216" s="1926">
        <f t="shared" si="225"/>
        <v>13415736.9</v>
      </c>
    </row>
    <row r="14217" spans="6:6">
      <c r="F14217" s="1926">
        <f t="shared" si="225"/>
        <v>13415736.9</v>
      </c>
    </row>
    <row r="14218" spans="6:6">
      <c r="F14218" s="1926">
        <f t="shared" si="225"/>
        <v>13415736.9</v>
      </c>
    </row>
    <row r="14219" spans="6:6">
      <c r="F14219" s="1926">
        <f t="shared" si="225"/>
        <v>13415736.9</v>
      </c>
    </row>
    <row r="14220" spans="6:6">
      <c r="F14220" s="1926">
        <f t="shared" si="225"/>
        <v>13415736.9</v>
      </c>
    </row>
    <row r="14221" spans="6:6">
      <c r="F14221" s="1926">
        <f t="shared" si="225"/>
        <v>13415736.9</v>
      </c>
    </row>
    <row r="14222" spans="6:6">
      <c r="F14222" s="1926">
        <f t="shared" si="225"/>
        <v>13415736.9</v>
      </c>
    </row>
    <row r="14223" spans="6:6">
      <c r="F14223" s="1926">
        <f t="shared" si="225"/>
        <v>13415736.9</v>
      </c>
    </row>
    <row r="14224" spans="6:6">
      <c r="F14224" s="1926">
        <f t="shared" si="225"/>
        <v>13415736.9</v>
      </c>
    </row>
    <row r="14225" spans="6:6">
      <c r="F14225" s="1926">
        <f t="shared" si="225"/>
        <v>13415736.9</v>
      </c>
    </row>
    <row r="14226" spans="6:6">
      <c r="F14226" s="1926">
        <f t="shared" si="225"/>
        <v>13415736.9</v>
      </c>
    </row>
    <row r="14227" spans="6:6">
      <c r="F14227" s="1926">
        <f t="shared" si="225"/>
        <v>13415736.9</v>
      </c>
    </row>
    <row r="14228" spans="6:6">
      <c r="F14228" s="1926">
        <f t="shared" si="225"/>
        <v>13415736.9</v>
      </c>
    </row>
    <row r="14229" spans="6:6">
      <c r="F14229" s="1926">
        <f t="shared" si="225"/>
        <v>13415736.9</v>
      </c>
    </row>
    <row r="14230" spans="6:6">
      <c r="F14230" s="1926">
        <f t="shared" si="225"/>
        <v>13415736.9</v>
      </c>
    </row>
    <row r="14231" spans="6:6">
      <c r="F14231" s="1926">
        <f t="shared" si="225"/>
        <v>13415736.9</v>
      </c>
    </row>
    <row r="14232" spans="6:6">
      <c r="F14232" s="1926">
        <f t="shared" si="225"/>
        <v>13415736.9</v>
      </c>
    </row>
    <row r="14233" spans="6:6">
      <c r="F14233" s="1926">
        <f t="shared" si="225"/>
        <v>13415736.9</v>
      </c>
    </row>
    <row r="14234" spans="6:6">
      <c r="F14234" s="1926">
        <f t="shared" si="225"/>
        <v>13415736.9</v>
      </c>
    </row>
    <row r="14235" spans="6:6">
      <c r="F14235" s="1926">
        <f t="shared" si="225"/>
        <v>13415736.9</v>
      </c>
    </row>
    <row r="14236" spans="6:6">
      <c r="F14236" s="1926">
        <f t="shared" si="225"/>
        <v>13415736.9</v>
      </c>
    </row>
    <row r="14237" spans="6:6">
      <c r="F14237" s="1926">
        <f t="shared" si="225"/>
        <v>13415736.9</v>
      </c>
    </row>
    <row r="14238" spans="6:6">
      <c r="F14238" s="1926">
        <f t="shared" si="225"/>
        <v>13415736.9</v>
      </c>
    </row>
    <row r="14239" spans="6:6">
      <c r="F14239" s="1926">
        <f t="shared" si="225"/>
        <v>13415736.9</v>
      </c>
    </row>
    <row r="14240" spans="6:6">
      <c r="F14240" s="1926">
        <f t="shared" si="225"/>
        <v>13415736.9</v>
      </c>
    </row>
    <row r="14241" spans="6:6">
      <c r="F14241" s="1926">
        <f t="shared" si="225"/>
        <v>13415736.9</v>
      </c>
    </row>
    <row r="14242" spans="6:6">
      <c r="F14242" s="1926">
        <f t="shared" si="225"/>
        <v>13415736.9</v>
      </c>
    </row>
    <row r="14243" spans="6:6">
      <c r="F14243" s="1926">
        <f t="shared" si="225"/>
        <v>13415736.9</v>
      </c>
    </row>
    <row r="14244" spans="6:6">
      <c r="F14244" s="1926">
        <f t="shared" si="225"/>
        <v>13415736.9</v>
      </c>
    </row>
    <row r="14245" spans="6:6">
      <c r="F14245" s="1926">
        <f t="shared" si="225"/>
        <v>13415736.9</v>
      </c>
    </row>
    <row r="14246" spans="6:6">
      <c r="F14246" s="1926">
        <f t="shared" si="225"/>
        <v>13415736.9</v>
      </c>
    </row>
    <row r="14247" spans="6:6">
      <c r="F14247" s="1926">
        <f t="shared" si="225"/>
        <v>13415736.9</v>
      </c>
    </row>
    <row r="14248" spans="6:6">
      <c r="F14248" s="1926">
        <f t="shared" si="225"/>
        <v>13415736.9</v>
      </c>
    </row>
    <row r="14249" spans="6:6">
      <c r="F14249" s="1926">
        <f t="shared" si="225"/>
        <v>13415736.9</v>
      </c>
    </row>
    <row r="14250" spans="6:6">
      <c r="F14250" s="1926">
        <f t="shared" si="225"/>
        <v>13415736.9</v>
      </c>
    </row>
    <row r="14251" spans="6:6">
      <c r="F14251" s="1926">
        <f t="shared" si="225"/>
        <v>13415736.9</v>
      </c>
    </row>
    <row r="14252" spans="6:6">
      <c r="F14252" s="1926">
        <f t="shared" si="225"/>
        <v>13415736.9</v>
      </c>
    </row>
    <row r="14253" spans="6:6">
      <c r="F14253" s="1926">
        <f t="shared" si="225"/>
        <v>13415736.9</v>
      </c>
    </row>
    <row r="14254" spans="6:6">
      <c r="F14254" s="1926">
        <f t="shared" si="225"/>
        <v>13415736.9</v>
      </c>
    </row>
    <row r="14255" spans="6:6">
      <c r="F14255" s="1926">
        <f t="shared" si="225"/>
        <v>13415736.9</v>
      </c>
    </row>
    <row r="14256" spans="6:6">
      <c r="F14256" s="1926">
        <f t="shared" si="225"/>
        <v>13415736.9</v>
      </c>
    </row>
    <row r="14257" spans="6:6">
      <c r="F14257" s="1926">
        <f t="shared" si="225"/>
        <v>13415736.9</v>
      </c>
    </row>
    <row r="14258" spans="6:6">
      <c r="F14258" s="1926">
        <f t="shared" si="225"/>
        <v>13415736.9</v>
      </c>
    </row>
    <row r="14259" spans="6:6">
      <c r="F14259" s="1926">
        <f t="shared" si="225"/>
        <v>13415736.9</v>
      </c>
    </row>
    <row r="14260" spans="6:6">
      <c r="F14260" s="1926">
        <f t="shared" si="225"/>
        <v>13415736.9</v>
      </c>
    </row>
    <row r="14261" spans="6:6">
      <c r="F14261" s="1926">
        <f t="shared" si="225"/>
        <v>13415736.9</v>
      </c>
    </row>
    <row r="14262" spans="6:6">
      <c r="F14262" s="1926">
        <f t="shared" si="225"/>
        <v>13415736.9</v>
      </c>
    </row>
    <row r="14263" spans="6:6">
      <c r="F14263" s="1926">
        <f t="shared" si="225"/>
        <v>13415736.9</v>
      </c>
    </row>
    <row r="14264" spans="6:6">
      <c r="F14264" s="1926">
        <f t="shared" si="225"/>
        <v>13415736.9</v>
      </c>
    </row>
    <row r="14265" spans="6:6">
      <c r="F14265" s="1926">
        <f t="shared" si="225"/>
        <v>13415736.9</v>
      </c>
    </row>
    <row r="14266" spans="6:6">
      <c r="F14266" s="1926">
        <f t="shared" si="225"/>
        <v>13415736.9</v>
      </c>
    </row>
    <row r="14267" spans="6:6">
      <c r="F14267" s="1926">
        <f t="shared" si="225"/>
        <v>13415736.9</v>
      </c>
    </row>
    <row r="14268" spans="6:6">
      <c r="F14268" s="1926">
        <f t="shared" si="225"/>
        <v>13415736.9</v>
      </c>
    </row>
    <row r="14269" spans="6:6">
      <c r="F14269" s="1926">
        <f t="shared" si="225"/>
        <v>13415736.9</v>
      </c>
    </row>
    <row r="14270" spans="6:6">
      <c r="F14270" s="1926">
        <f t="shared" si="225"/>
        <v>13415736.9</v>
      </c>
    </row>
    <row r="14271" spans="6:6">
      <c r="F14271" s="1926">
        <f t="shared" si="225"/>
        <v>13415736.9</v>
      </c>
    </row>
    <row r="14272" spans="6:6">
      <c r="F14272" s="1926">
        <f t="shared" si="225"/>
        <v>13415736.9</v>
      </c>
    </row>
    <row r="14273" spans="6:6">
      <c r="F14273" s="1926">
        <f t="shared" si="225"/>
        <v>13415736.9</v>
      </c>
    </row>
    <row r="14274" spans="6:6">
      <c r="F14274" s="1926">
        <f t="shared" si="225"/>
        <v>13415736.9</v>
      </c>
    </row>
    <row r="14275" spans="6:6">
      <c r="F14275" s="1926">
        <f t="shared" si="225"/>
        <v>13415736.9</v>
      </c>
    </row>
    <row r="14276" spans="6:6">
      <c r="F14276" s="1926">
        <f t="shared" si="225"/>
        <v>13415736.9</v>
      </c>
    </row>
    <row r="14277" spans="6:6">
      <c r="F14277" s="1926">
        <f t="shared" si="225"/>
        <v>13415736.9</v>
      </c>
    </row>
    <row r="14278" spans="6:6">
      <c r="F14278" s="1926">
        <f t="shared" si="225"/>
        <v>13415736.9</v>
      </c>
    </row>
    <row r="14279" spans="6:6">
      <c r="F14279" s="1926">
        <f t="shared" ref="F14279:F14342" si="226">F14278-E14279+D14279</f>
        <v>13415736.9</v>
      </c>
    </row>
    <row r="14280" spans="6:6">
      <c r="F14280" s="1926">
        <f t="shared" si="226"/>
        <v>13415736.9</v>
      </c>
    </row>
    <row r="14281" spans="6:6">
      <c r="F14281" s="1926">
        <f t="shared" si="226"/>
        <v>13415736.9</v>
      </c>
    </row>
    <row r="14282" spans="6:6">
      <c r="F14282" s="1926">
        <f t="shared" si="226"/>
        <v>13415736.9</v>
      </c>
    </row>
    <row r="14283" spans="6:6">
      <c r="F14283" s="1926">
        <f t="shared" si="226"/>
        <v>13415736.9</v>
      </c>
    </row>
    <row r="14284" spans="6:6">
      <c r="F14284" s="1926">
        <f t="shared" si="226"/>
        <v>13415736.9</v>
      </c>
    </row>
    <row r="14285" spans="6:6">
      <c r="F14285" s="1926">
        <f t="shared" si="226"/>
        <v>13415736.9</v>
      </c>
    </row>
    <row r="14286" spans="6:6">
      <c r="F14286" s="1926">
        <f t="shared" si="226"/>
        <v>13415736.9</v>
      </c>
    </row>
    <row r="14287" spans="6:6">
      <c r="F14287" s="1926">
        <f t="shared" si="226"/>
        <v>13415736.9</v>
      </c>
    </row>
    <row r="14288" spans="6:6">
      <c r="F14288" s="1926">
        <f t="shared" si="226"/>
        <v>13415736.9</v>
      </c>
    </row>
    <row r="14289" spans="6:6">
      <c r="F14289" s="1926">
        <f t="shared" si="226"/>
        <v>13415736.9</v>
      </c>
    </row>
    <row r="14290" spans="6:6">
      <c r="F14290" s="1926">
        <f t="shared" si="226"/>
        <v>13415736.9</v>
      </c>
    </row>
    <row r="14291" spans="6:6">
      <c r="F14291" s="1926">
        <f t="shared" si="226"/>
        <v>13415736.9</v>
      </c>
    </row>
    <row r="14292" spans="6:6">
      <c r="F14292" s="1926">
        <f t="shared" si="226"/>
        <v>13415736.9</v>
      </c>
    </row>
    <row r="14293" spans="6:6">
      <c r="F14293" s="1926">
        <f t="shared" si="226"/>
        <v>13415736.9</v>
      </c>
    </row>
    <row r="14294" spans="6:6">
      <c r="F14294" s="1926">
        <f t="shared" si="226"/>
        <v>13415736.9</v>
      </c>
    </row>
    <row r="14295" spans="6:6">
      <c r="F14295" s="1926">
        <f t="shared" si="226"/>
        <v>13415736.9</v>
      </c>
    </row>
    <row r="14296" spans="6:6">
      <c r="F14296" s="1926">
        <f t="shared" si="226"/>
        <v>13415736.9</v>
      </c>
    </row>
    <row r="14297" spans="6:6">
      <c r="F14297" s="1926">
        <f t="shared" si="226"/>
        <v>13415736.9</v>
      </c>
    </row>
    <row r="14298" spans="6:6">
      <c r="F14298" s="1926">
        <f t="shared" si="226"/>
        <v>13415736.9</v>
      </c>
    </row>
    <row r="14299" spans="6:6">
      <c r="F14299" s="1926">
        <f t="shared" si="226"/>
        <v>13415736.9</v>
      </c>
    </row>
    <row r="14300" spans="6:6">
      <c r="F14300" s="1926">
        <f t="shared" si="226"/>
        <v>13415736.9</v>
      </c>
    </row>
    <row r="14301" spans="6:6">
      <c r="F14301" s="1926">
        <f t="shared" si="226"/>
        <v>13415736.9</v>
      </c>
    </row>
    <row r="14302" spans="6:6">
      <c r="F14302" s="1926">
        <f t="shared" si="226"/>
        <v>13415736.9</v>
      </c>
    </row>
    <row r="14303" spans="6:6">
      <c r="F14303" s="1926">
        <f t="shared" si="226"/>
        <v>13415736.9</v>
      </c>
    </row>
    <row r="14304" spans="6:6">
      <c r="F14304" s="1926">
        <f t="shared" si="226"/>
        <v>13415736.9</v>
      </c>
    </row>
    <row r="14305" spans="6:6">
      <c r="F14305" s="1926">
        <f t="shared" si="226"/>
        <v>13415736.9</v>
      </c>
    </row>
    <row r="14306" spans="6:6">
      <c r="F14306" s="1926">
        <f t="shared" si="226"/>
        <v>13415736.9</v>
      </c>
    </row>
    <row r="14307" spans="6:6">
      <c r="F14307" s="1926">
        <f t="shared" si="226"/>
        <v>13415736.9</v>
      </c>
    </row>
    <row r="14308" spans="6:6">
      <c r="F14308" s="1926">
        <f t="shared" si="226"/>
        <v>13415736.9</v>
      </c>
    </row>
    <row r="14309" spans="6:6">
      <c r="F14309" s="1926">
        <f t="shared" si="226"/>
        <v>13415736.9</v>
      </c>
    </row>
    <row r="14310" spans="6:6">
      <c r="F14310" s="1926">
        <f t="shared" si="226"/>
        <v>13415736.9</v>
      </c>
    </row>
    <row r="14311" spans="6:6">
      <c r="F14311" s="1926">
        <f t="shared" si="226"/>
        <v>13415736.9</v>
      </c>
    </row>
    <row r="14312" spans="6:6">
      <c r="F14312" s="1926">
        <f t="shared" si="226"/>
        <v>13415736.9</v>
      </c>
    </row>
    <row r="14313" spans="6:6">
      <c r="F14313" s="1926">
        <f t="shared" si="226"/>
        <v>13415736.9</v>
      </c>
    </row>
    <row r="14314" spans="6:6">
      <c r="F14314" s="1926">
        <f t="shared" si="226"/>
        <v>13415736.9</v>
      </c>
    </row>
    <row r="14315" spans="6:6">
      <c r="F14315" s="1926">
        <f t="shared" si="226"/>
        <v>13415736.9</v>
      </c>
    </row>
    <row r="14316" spans="6:6">
      <c r="F14316" s="1926">
        <f t="shared" si="226"/>
        <v>13415736.9</v>
      </c>
    </row>
    <row r="14317" spans="6:6">
      <c r="F14317" s="1926">
        <f t="shared" si="226"/>
        <v>13415736.9</v>
      </c>
    </row>
    <row r="14318" spans="6:6">
      <c r="F14318" s="1926">
        <f t="shared" si="226"/>
        <v>13415736.9</v>
      </c>
    </row>
    <row r="14319" spans="6:6">
      <c r="F14319" s="1926">
        <f t="shared" si="226"/>
        <v>13415736.9</v>
      </c>
    </row>
    <row r="14320" spans="6:6">
      <c r="F14320" s="1926">
        <f t="shared" si="226"/>
        <v>13415736.9</v>
      </c>
    </row>
    <row r="14321" spans="6:6">
      <c r="F14321" s="1926">
        <f t="shared" si="226"/>
        <v>13415736.9</v>
      </c>
    </row>
    <row r="14322" spans="6:6">
      <c r="F14322" s="1926">
        <f t="shared" si="226"/>
        <v>13415736.9</v>
      </c>
    </row>
    <row r="14323" spans="6:6">
      <c r="F14323" s="1926">
        <f t="shared" si="226"/>
        <v>13415736.9</v>
      </c>
    </row>
    <row r="14324" spans="6:6">
      <c r="F14324" s="1926">
        <f t="shared" si="226"/>
        <v>13415736.9</v>
      </c>
    </row>
    <row r="14325" spans="6:6">
      <c r="F14325" s="1926">
        <f t="shared" si="226"/>
        <v>13415736.9</v>
      </c>
    </row>
    <row r="14326" spans="6:6">
      <c r="F14326" s="1926">
        <f t="shared" si="226"/>
        <v>13415736.9</v>
      </c>
    </row>
    <row r="14327" spans="6:6">
      <c r="F14327" s="1926">
        <f t="shared" si="226"/>
        <v>13415736.9</v>
      </c>
    </row>
    <row r="14328" spans="6:6">
      <c r="F14328" s="1926">
        <f t="shared" si="226"/>
        <v>13415736.9</v>
      </c>
    </row>
    <row r="14329" spans="6:6">
      <c r="F14329" s="1926">
        <f t="shared" si="226"/>
        <v>13415736.9</v>
      </c>
    </row>
    <row r="14330" spans="6:6">
      <c r="F14330" s="1926">
        <f t="shared" si="226"/>
        <v>13415736.9</v>
      </c>
    </row>
    <row r="14331" spans="6:6">
      <c r="F14331" s="1926">
        <f t="shared" si="226"/>
        <v>13415736.9</v>
      </c>
    </row>
    <row r="14332" spans="6:6">
      <c r="F14332" s="1926">
        <f t="shared" si="226"/>
        <v>13415736.9</v>
      </c>
    </row>
    <row r="14333" spans="6:6">
      <c r="F14333" s="1926">
        <f t="shared" si="226"/>
        <v>13415736.9</v>
      </c>
    </row>
    <row r="14334" spans="6:6">
      <c r="F14334" s="1926">
        <f t="shared" si="226"/>
        <v>13415736.9</v>
      </c>
    </row>
    <row r="14335" spans="6:6">
      <c r="F14335" s="1926">
        <f t="shared" si="226"/>
        <v>13415736.9</v>
      </c>
    </row>
    <row r="14336" spans="6:6">
      <c r="F14336" s="1926">
        <f t="shared" si="226"/>
        <v>13415736.9</v>
      </c>
    </row>
    <row r="14337" spans="6:6">
      <c r="F14337" s="1926">
        <f t="shared" si="226"/>
        <v>13415736.9</v>
      </c>
    </row>
    <row r="14338" spans="6:6">
      <c r="F14338" s="1926">
        <f t="shared" si="226"/>
        <v>13415736.9</v>
      </c>
    </row>
    <row r="14339" spans="6:6">
      <c r="F14339" s="1926">
        <f t="shared" si="226"/>
        <v>13415736.9</v>
      </c>
    </row>
    <row r="14340" spans="6:6">
      <c r="F14340" s="1926">
        <f t="shared" si="226"/>
        <v>13415736.9</v>
      </c>
    </row>
    <row r="14341" spans="6:6">
      <c r="F14341" s="1926">
        <f t="shared" si="226"/>
        <v>13415736.9</v>
      </c>
    </row>
    <row r="14342" spans="6:6">
      <c r="F14342" s="1926">
        <f t="shared" si="226"/>
        <v>13415736.9</v>
      </c>
    </row>
    <row r="14343" spans="6:6">
      <c r="F14343" s="1926">
        <f t="shared" ref="F14343:F14406" si="227">F14342-E14343+D14343</f>
        <v>13415736.9</v>
      </c>
    </row>
    <row r="14344" spans="6:6">
      <c r="F14344" s="1926">
        <f t="shared" si="227"/>
        <v>13415736.9</v>
      </c>
    </row>
    <row r="14345" spans="6:6">
      <c r="F14345" s="1926">
        <f t="shared" si="227"/>
        <v>13415736.9</v>
      </c>
    </row>
    <row r="14346" spans="6:6">
      <c r="F14346" s="1926">
        <f t="shared" si="227"/>
        <v>13415736.9</v>
      </c>
    </row>
    <row r="14347" spans="6:6">
      <c r="F14347" s="1926">
        <f t="shared" si="227"/>
        <v>13415736.9</v>
      </c>
    </row>
    <row r="14348" spans="6:6">
      <c r="F14348" s="1926">
        <f t="shared" si="227"/>
        <v>13415736.9</v>
      </c>
    </row>
    <row r="14349" spans="6:6">
      <c r="F14349" s="1926">
        <f t="shared" si="227"/>
        <v>13415736.9</v>
      </c>
    </row>
    <row r="14350" spans="6:6">
      <c r="F14350" s="1926">
        <f t="shared" si="227"/>
        <v>13415736.9</v>
      </c>
    </row>
    <row r="14351" spans="6:6">
      <c r="F14351" s="1926">
        <f t="shared" si="227"/>
        <v>13415736.9</v>
      </c>
    </row>
    <row r="14352" spans="6:6">
      <c r="F14352" s="1926">
        <f t="shared" si="227"/>
        <v>13415736.9</v>
      </c>
    </row>
    <row r="14353" spans="6:6">
      <c r="F14353" s="1926">
        <f t="shared" si="227"/>
        <v>13415736.9</v>
      </c>
    </row>
    <row r="14354" spans="6:6">
      <c r="F14354" s="1926">
        <f t="shared" si="227"/>
        <v>13415736.9</v>
      </c>
    </row>
    <row r="14355" spans="6:6">
      <c r="F14355" s="1926">
        <f t="shared" si="227"/>
        <v>13415736.9</v>
      </c>
    </row>
    <row r="14356" spans="6:6">
      <c r="F14356" s="1926">
        <f t="shared" si="227"/>
        <v>13415736.9</v>
      </c>
    </row>
    <row r="14357" spans="6:6">
      <c r="F14357" s="1926">
        <f t="shared" si="227"/>
        <v>13415736.9</v>
      </c>
    </row>
    <row r="14358" spans="6:6">
      <c r="F14358" s="1926">
        <f t="shared" si="227"/>
        <v>13415736.9</v>
      </c>
    </row>
    <row r="14359" spans="6:6">
      <c r="F14359" s="1926">
        <f t="shared" si="227"/>
        <v>13415736.9</v>
      </c>
    </row>
    <row r="14360" spans="6:6">
      <c r="F14360" s="1926">
        <f t="shared" si="227"/>
        <v>13415736.9</v>
      </c>
    </row>
    <row r="14361" spans="6:6">
      <c r="F14361" s="1926">
        <f t="shared" si="227"/>
        <v>13415736.9</v>
      </c>
    </row>
    <row r="14362" spans="6:6">
      <c r="F14362" s="1926">
        <f t="shared" si="227"/>
        <v>13415736.9</v>
      </c>
    </row>
    <row r="14363" spans="6:6">
      <c r="F14363" s="1926">
        <f t="shared" si="227"/>
        <v>13415736.9</v>
      </c>
    </row>
    <row r="14364" spans="6:6">
      <c r="F14364" s="1926">
        <f t="shared" si="227"/>
        <v>13415736.9</v>
      </c>
    </row>
    <row r="14365" spans="6:6">
      <c r="F14365" s="1926">
        <f t="shared" si="227"/>
        <v>13415736.9</v>
      </c>
    </row>
    <row r="14366" spans="6:6">
      <c r="F14366" s="1926">
        <f t="shared" si="227"/>
        <v>13415736.9</v>
      </c>
    </row>
    <row r="14367" spans="6:6">
      <c r="F14367" s="1926">
        <f t="shared" si="227"/>
        <v>13415736.9</v>
      </c>
    </row>
    <row r="14368" spans="6:6">
      <c r="F14368" s="1926">
        <f t="shared" si="227"/>
        <v>13415736.9</v>
      </c>
    </row>
    <row r="14369" spans="6:6">
      <c r="F14369" s="1926">
        <f t="shared" si="227"/>
        <v>13415736.9</v>
      </c>
    </row>
    <row r="14370" spans="6:6">
      <c r="F14370" s="1926">
        <f t="shared" si="227"/>
        <v>13415736.9</v>
      </c>
    </row>
    <row r="14371" spans="6:6">
      <c r="F14371" s="1926">
        <f t="shared" si="227"/>
        <v>13415736.9</v>
      </c>
    </row>
    <row r="14372" spans="6:6">
      <c r="F14372" s="1926">
        <f t="shared" si="227"/>
        <v>13415736.9</v>
      </c>
    </row>
    <row r="14373" spans="6:6">
      <c r="F14373" s="1926">
        <f t="shared" si="227"/>
        <v>13415736.9</v>
      </c>
    </row>
    <row r="14374" spans="6:6">
      <c r="F14374" s="1926">
        <f t="shared" si="227"/>
        <v>13415736.9</v>
      </c>
    </row>
    <row r="14375" spans="6:6">
      <c r="F14375" s="1926">
        <f t="shared" si="227"/>
        <v>13415736.9</v>
      </c>
    </row>
    <row r="14376" spans="6:6">
      <c r="F14376" s="1926">
        <f t="shared" si="227"/>
        <v>13415736.9</v>
      </c>
    </row>
    <row r="14377" spans="6:6">
      <c r="F14377" s="1926">
        <f t="shared" si="227"/>
        <v>13415736.9</v>
      </c>
    </row>
    <row r="14378" spans="6:6">
      <c r="F14378" s="1926">
        <f t="shared" si="227"/>
        <v>13415736.9</v>
      </c>
    </row>
    <row r="14379" spans="6:6">
      <c r="F14379" s="1926">
        <f t="shared" si="227"/>
        <v>13415736.9</v>
      </c>
    </row>
    <row r="14380" spans="6:6">
      <c r="F14380" s="1926">
        <f t="shared" si="227"/>
        <v>13415736.9</v>
      </c>
    </row>
    <row r="14381" spans="6:6">
      <c r="F14381" s="1926">
        <f t="shared" si="227"/>
        <v>13415736.9</v>
      </c>
    </row>
    <row r="14382" spans="6:6">
      <c r="F14382" s="1926">
        <f t="shared" si="227"/>
        <v>13415736.9</v>
      </c>
    </row>
    <row r="14383" spans="6:6">
      <c r="F14383" s="1926">
        <f t="shared" si="227"/>
        <v>13415736.9</v>
      </c>
    </row>
    <row r="14384" spans="6:6">
      <c r="F14384" s="1926">
        <f t="shared" si="227"/>
        <v>13415736.9</v>
      </c>
    </row>
    <row r="14385" spans="6:6">
      <c r="F14385" s="1926">
        <f t="shared" si="227"/>
        <v>13415736.9</v>
      </c>
    </row>
    <row r="14386" spans="6:6">
      <c r="F14386" s="1926">
        <f t="shared" si="227"/>
        <v>13415736.9</v>
      </c>
    </row>
    <row r="14387" spans="6:6">
      <c r="F14387" s="1926">
        <f t="shared" si="227"/>
        <v>13415736.9</v>
      </c>
    </row>
    <row r="14388" spans="6:6">
      <c r="F14388" s="1926">
        <f t="shared" si="227"/>
        <v>13415736.9</v>
      </c>
    </row>
    <row r="14389" spans="6:6">
      <c r="F14389" s="1926">
        <f t="shared" si="227"/>
        <v>13415736.9</v>
      </c>
    </row>
    <row r="14390" spans="6:6">
      <c r="F14390" s="1926">
        <f t="shared" si="227"/>
        <v>13415736.9</v>
      </c>
    </row>
    <row r="14391" spans="6:6">
      <c r="F14391" s="1926">
        <f t="shared" si="227"/>
        <v>13415736.9</v>
      </c>
    </row>
    <row r="14392" spans="6:6">
      <c r="F14392" s="1926">
        <f t="shared" si="227"/>
        <v>13415736.9</v>
      </c>
    </row>
    <row r="14393" spans="6:6">
      <c r="F14393" s="1926">
        <f t="shared" si="227"/>
        <v>13415736.9</v>
      </c>
    </row>
    <row r="14394" spans="6:6">
      <c r="F14394" s="1926">
        <f t="shared" si="227"/>
        <v>13415736.9</v>
      </c>
    </row>
    <row r="14395" spans="6:6">
      <c r="F14395" s="1926">
        <f t="shared" si="227"/>
        <v>13415736.9</v>
      </c>
    </row>
    <row r="14396" spans="6:6">
      <c r="F14396" s="1926">
        <f t="shared" si="227"/>
        <v>13415736.9</v>
      </c>
    </row>
    <row r="14397" spans="6:6">
      <c r="F14397" s="1926">
        <f t="shared" si="227"/>
        <v>13415736.9</v>
      </c>
    </row>
    <row r="14398" spans="6:6">
      <c r="F14398" s="1926">
        <f t="shared" si="227"/>
        <v>13415736.9</v>
      </c>
    </row>
    <row r="14399" spans="6:6">
      <c r="F14399" s="1926">
        <f t="shared" si="227"/>
        <v>13415736.9</v>
      </c>
    </row>
    <row r="14400" spans="6:6">
      <c r="F14400" s="1926">
        <f t="shared" si="227"/>
        <v>13415736.9</v>
      </c>
    </row>
    <row r="14401" spans="6:6">
      <c r="F14401" s="1926">
        <f t="shared" si="227"/>
        <v>13415736.9</v>
      </c>
    </row>
    <row r="14402" spans="6:6">
      <c r="F14402" s="1926">
        <f t="shared" si="227"/>
        <v>13415736.9</v>
      </c>
    </row>
    <row r="14403" spans="6:6">
      <c r="F14403" s="1926">
        <f t="shared" si="227"/>
        <v>13415736.9</v>
      </c>
    </row>
    <row r="14404" spans="6:6">
      <c r="F14404" s="1926">
        <f t="shared" si="227"/>
        <v>13415736.9</v>
      </c>
    </row>
    <row r="14405" spans="6:6">
      <c r="F14405" s="1926">
        <f t="shared" si="227"/>
        <v>13415736.9</v>
      </c>
    </row>
    <row r="14406" spans="6:6">
      <c r="F14406" s="1926">
        <f t="shared" si="227"/>
        <v>13415736.9</v>
      </c>
    </row>
    <row r="14407" spans="6:6">
      <c r="F14407" s="1926">
        <f t="shared" ref="F14407:F14470" si="228">F14406-E14407+D14407</f>
        <v>13415736.9</v>
      </c>
    </row>
    <row r="14408" spans="6:6">
      <c r="F14408" s="1926">
        <f t="shared" si="228"/>
        <v>13415736.9</v>
      </c>
    </row>
    <row r="14409" spans="6:6">
      <c r="F14409" s="1926">
        <f t="shared" si="228"/>
        <v>13415736.9</v>
      </c>
    </row>
    <row r="14410" spans="6:6">
      <c r="F14410" s="1926">
        <f t="shared" si="228"/>
        <v>13415736.9</v>
      </c>
    </row>
    <row r="14411" spans="6:6">
      <c r="F14411" s="1926">
        <f t="shared" si="228"/>
        <v>13415736.9</v>
      </c>
    </row>
    <row r="14412" spans="6:6">
      <c r="F14412" s="1926">
        <f t="shared" si="228"/>
        <v>13415736.9</v>
      </c>
    </row>
    <row r="14413" spans="6:6">
      <c r="F14413" s="1926">
        <f t="shared" si="228"/>
        <v>13415736.9</v>
      </c>
    </row>
    <row r="14414" spans="6:6">
      <c r="F14414" s="1926">
        <f t="shared" si="228"/>
        <v>13415736.9</v>
      </c>
    </row>
    <row r="14415" spans="6:6">
      <c r="F14415" s="1926">
        <f t="shared" si="228"/>
        <v>13415736.9</v>
      </c>
    </row>
    <row r="14416" spans="6:6">
      <c r="F14416" s="1926">
        <f t="shared" si="228"/>
        <v>13415736.9</v>
      </c>
    </row>
    <row r="14417" spans="6:6">
      <c r="F14417" s="1926">
        <f t="shared" si="228"/>
        <v>13415736.9</v>
      </c>
    </row>
    <row r="14418" spans="6:6">
      <c r="F14418" s="1926">
        <f t="shared" si="228"/>
        <v>13415736.9</v>
      </c>
    </row>
    <row r="14419" spans="6:6">
      <c r="F14419" s="1926">
        <f t="shared" si="228"/>
        <v>13415736.9</v>
      </c>
    </row>
    <row r="14420" spans="6:6">
      <c r="F14420" s="1926">
        <f t="shared" si="228"/>
        <v>13415736.9</v>
      </c>
    </row>
    <row r="14421" spans="6:6">
      <c r="F14421" s="1926">
        <f t="shared" si="228"/>
        <v>13415736.9</v>
      </c>
    </row>
    <row r="14422" spans="6:6">
      <c r="F14422" s="1926">
        <f t="shared" si="228"/>
        <v>13415736.9</v>
      </c>
    </row>
    <row r="14423" spans="6:6">
      <c r="F14423" s="1926">
        <f t="shared" si="228"/>
        <v>13415736.9</v>
      </c>
    </row>
    <row r="14424" spans="6:6">
      <c r="F14424" s="1926">
        <f t="shared" si="228"/>
        <v>13415736.9</v>
      </c>
    </row>
    <row r="14425" spans="6:6">
      <c r="F14425" s="1926">
        <f t="shared" si="228"/>
        <v>13415736.9</v>
      </c>
    </row>
    <row r="14426" spans="6:6">
      <c r="F14426" s="1926">
        <f t="shared" si="228"/>
        <v>13415736.9</v>
      </c>
    </row>
    <row r="14427" spans="6:6">
      <c r="F14427" s="1926">
        <f t="shared" si="228"/>
        <v>13415736.9</v>
      </c>
    </row>
    <row r="14428" spans="6:6">
      <c r="F14428" s="1926">
        <f t="shared" si="228"/>
        <v>13415736.9</v>
      </c>
    </row>
    <row r="14429" spans="6:6">
      <c r="F14429" s="1926">
        <f t="shared" si="228"/>
        <v>13415736.9</v>
      </c>
    </row>
    <row r="14430" spans="6:6">
      <c r="F14430" s="1926">
        <f t="shared" si="228"/>
        <v>13415736.9</v>
      </c>
    </row>
    <row r="14431" spans="6:6">
      <c r="F14431" s="1926">
        <f t="shared" si="228"/>
        <v>13415736.9</v>
      </c>
    </row>
    <row r="14432" spans="6:6">
      <c r="F14432" s="1926">
        <f t="shared" si="228"/>
        <v>13415736.9</v>
      </c>
    </row>
    <row r="14433" spans="6:6">
      <c r="F14433" s="1926">
        <f t="shared" si="228"/>
        <v>13415736.9</v>
      </c>
    </row>
    <row r="14434" spans="6:6">
      <c r="F14434" s="1926">
        <f t="shared" si="228"/>
        <v>13415736.9</v>
      </c>
    </row>
    <row r="14435" spans="6:6">
      <c r="F14435" s="1926">
        <f t="shared" si="228"/>
        <v>13415736.9</v>
      </c>
    </row>
    <row r="14436" spans="6:6">
      <c r="F14436" s="1926">
        <f t="shared" si="228"/>
        <v>13415736.9</v>
      </c>
    </row>
    <row r="14437" spans="6:6">
      <c r="F14437" s="1926">
        <f t="shared" si="228"/>
        <v>13415736.9</v>
      </c>
    </row>
    <row r="14438" spans="6:6">
      <c r="F14438" s="1926">
        <f t="shared" si="228"/>
        <v>13415736.9</v>
      </c>
    </row>
    <row r="14439" spans="6:6">
      <c r="F14439" s="1926">
        <f t="shared" si="228"/>
        <v>13415736.9</v>
      </c>
    </row>
    <row r="14440" spans="6:6">
      <c r="F14440" s="1926">
        <f t="shared" si="228"/>
        <v>13415736.9</v>
      </c>
    </row>
    <row r="14441" spans="6:6">
      <c r="F14441" s="1926">
        <f t="shared" si="228"/>
        <v>13415736.9</v>
      </c>
    </row>
    <row r="14442" spans="6:6">
      <c r="F14442" s="1926">
        <f t="shared" si="228"/>
        <v>13415736.9</v>
      </c>
    </row>
    <row r="14443" spans="6:6">
      <c r="F14443" s="1926">
        <f t="shared" si="228"/>
        <v>13415736.9</v>
      </c>
    </row>
    <row r="14444" spans="6:6">
      <c r="F14444" s="1926">
        <f t="shared" si="228"/>
        <v>13415736.9</v>
      </c>
    </row>
    <row r="14445" spans="6:6">
      <c r="F14445" s="1926">
        <f t="shared" si="228"/>
        <v>13415736.9</v>
      </c>
    </row>
    <row r="14446" spans="6:6">
      <c r="F14446" s="1926">
        <f t="shared" si="228"/>
        <v>13415736.9</v>
      </c>
    </row>
    <row r="14447" spans="6:6">
      <c r="F14447" s="1926">
        <f t="shared" si="228"/>
        <v>13415736.9</v>
      </c>
    </row>
    <row r="14448" spans="6:6">
      <c r="F14448" s="1926">
        <f t="shared" si="228"/>
        <v>13415736.9</v>
      </c>
    </row>
    <row r="14449" spans="6:6">
      <c r="F14449" s="1926">
        <f t="shared" si="228"/>
        <v>13415736.9</v>
      </c>
    </row>
    <row r="14450" spans="6:6">
      <c r="F14450" s="1926">
        <f t="shared" si="228"/>
        <v>13415736.9</v>
      </c>
    </row>
    <row r="14451" spans="6:6">
      <c r="F14451" s="1926">
        <f t="shared" si="228"/>
        <v>13415736.9</v>
      </c>
    </row>
    <row r="14452" spans="6:6">
      <c r="F14452" s="1926">
        <f t="shared" si="228"/>
        <v>13415736.9</v>
      </c>
    </row>
    <row r="14453" spans="6:6">
      <c r="F14453" s="1926">
        <f t="shared" si="228"/>
        <v>13415736.9</v>
      </c>
    </row>
    <row r="14454" spans="6:6">
      <c r="F14454" s="1926">
        <f t="shared" si="228"/>
        <v>13415736.9</v>
      </c>
    </row>
    <row r="14455" spans="6:6">
      <c r="F14455" s="1926">
        <f t="shared" si="228"/>
        <v>13415736.9</v>
      </c>
    </row>
    <row r="14456" spans="6:6">
      <c r="F14456" s="1926">
        <f t="shared" si="228"/>
        <v>13415736.9</v>
      </c>
    </row>
    <row r="14457" spans="6:6">
      <c r="F14457" s="1926">
        <f t="shared" si="228"/>
        <v>13415736.9</v>
      </c>
    </row>
    <row r="14458" spans="6:6">
      <c r="F14458" s="1926">
        <f t="shared" si="228"/>
        <v>13415736.9</v>
      </c>
    </row>
    <row r="14459" spans="6:6">
      <c r="F14459" s="1926">
        <f t="shared" si="228"/>
        <v>13415736.9</v>
      </c>
    </row>
    <row r="14460" spans="6:6">
      <c r="F14460" s="1926">
        <f t="shared" si="228"/>
        <v>13415736.9</v>
      </c>
    </row>
    <row r="14461" spans="6:6">
      <c r="F14461" s="1926">
        <f t="shared" si="228"/>
        <v>13415736.9</v>
      </c>
    </row>
    <row r="14462" spans="6:6">
      <c r="F14462" s="1926">
        <f t="shared" si="228"/>
        <v>13415736.9</v>
      </c>
    </row>
    <row r="14463" spans="6:6">
      <c r="F14463" s="1926">
        <f t="shared" si="228"/>
        <v>13415736.9</v>
      </c>
    </row>
    <row r="14464" spans="6:6">
      <c r="F14464" s="1926">
        <f t="shared" si="228"/>
        <v>13415736.9</v>
      </c>
    </row>
    <row r="14465" spans="6:6">
      <c r="F14465" s="1926">
        <f t="shared" si="228"/>
        <v>13415736.9</v>
      </c>
    </row>
    <row r="14466" spans="6:6">
      <c r="F14466" s="1926">
        <f t="shared" si="228"/>
        <v>13415736.9</v>
      </c>
    </row>
    <row r="14467" spans="6:6">
      <c r="F14467" s="1926">
        <f t="shared" si="228"/>
        <v>13415736.9</v>
      </c>
    </row>
    <row r="14468" spans="6:6">
      <c r="F14468" s="1926">
        <f t="shared" si="228"/>
        <v>13415736.9</v>
      </c>
    </row>
    <row r="14469" spans="6:6">
      <c r="F14469" s="1926">
        <f t="shared" si="228"/>
        <v>13415736.9</v>
      </c>
    </row>
    <row r="14470" spans="6:6">
      <c r="F14470" s="1926">
        <f t="shared" si="228"/>
        <v>13415736.9</v>
      </c>
    </row>
    <row r="14471" spans="6:6">
      <c r="F14471" s="1926">
        <f t="shared" ref="F14471:F14534" si="229">F14470-E14471+D14471</f>
        <v>13415736.9</v>
      </c>
    </row>
    <row r="14472" spans="6:6">
      <c r="F14472" s="1926">
        <f t="shared" si="229"/>
        <v>13415736.9</v>
      </c>
    </row>
    <row r="14473" spans="6:6">
      <c r="F14473" s="1926">
        <f t="shared" si="229"/>
        <v>13415736.9</v>
      </c>
    </row>
    <row r="14474" spans="6:6">
      <c r="F14474" s="1926">
        <f t="shared" si="229"/>
        <v>13415736.9</v>
      </c>
    </row>
    <row r="14475" spans="6:6">
      <c r="F14475" s="1926">
        <f t="shared" si="229"/>
        <v>13415736.9</v>
      </c>
    </row>
    <row r="14476" spans="6:6">
      <c r="F14476" s="1926">
        <f t="shared" si="229"/>
        <v>13415736.9</v>
      </c>
    </row>
    <row r="14477" spans="6:6">
      <c r="F14477" s="1926">
        <f t="shared" si="229"/>
        <v>13415736.9</v>
      </c>
    </row>
    <row r="14478" spans="6:6">
      <c r="F14478" s="1926">
        <f t="shared" si="229"/>
        <v>13415736.9</v>
      </c>
    </row>
    <row r="14479" spans="6:6">
      <c r="F14479" s="1926">
        <f t="shared" si="229"/>
        <v>13415736.9</v>
      </c>
    </row>
    <row r="14480" spans="6:6">
      <c r="F14480" s="1926">
        <f t="shared" si="229"/>
        <v>13415736.9</v>
      </c>
    </row>
    <row r="14481" spans="6:6">
      <c r="F14481" s="1926">
        <f t="shared" si="229"/>
        <v>13415736.9</v>
      </c>
    </row>
    <row r="14482" spans="6:6">
      <c r="F14482" s="1926">
        <f t="shared" si="229"/>
        <v>13415736.9</v>
      </c>
    </row>
    <row r="14483" spans="6:6">
      <c r="F14483" s="1926">
        <f t="shared" si="229"/>
        <v>13415736.9</v>
      </c>
    </row>
    <row r="14484" spans="6:6">
      <c r="F14484" s="1926">
        <f t="shared" si="229"/>
        <v>13415736.9</v>
      </c>
    </row>
    <row r="14485" spans="6:6">
      <c r="F14485" s="1926">
        <f t="shared" si="229"/>
        <v>13415736.9</v>
      </c>
    </row>
    <row r="14486" spans="6:6">
      <c r="F14486" s="1926">
        <f t="shared" si="229"/>
        <v>13415736.9</v>
      </c>
    </row>
    <row r="14487" spans="6:6">
      <c r="F14487" s="1926">
        <f t="shared" si="229"/>
        <v>13415736.9</v>
      </c>
    </row>
    <row r="14488" spans="6:6">
      <c r="F14488" s="1926">
        <f t="shared" si="229"/>
        <v>13415736.9</v>
      </c>
    </row>
    <row r="14489" spans="6:6">
      <c r="F14489" s="1926">
        <f t="shared" si="229"/>
        <v>13415736.9</v>
      </c>
    </row>
    <row r="14490" spans="6:6">
      <c r="F14490" s="1926">
        <f t="shared" si="229"/>
        <v>13415736.9</v>
      </c>
    </row>
    <row r="14491" spans="6:6">
      <c r="F14491" s="1926">
        <f t="shared" si="229"/>
        <v>13415736.9</v>
      </c>
    </row>
    <row r="14492" spans="6:6">
      <c r="F14492" s="1926">
        <f t="shared" si="229"/>
        <v>13415736.9</v>
      </c>
    </row>
    <row r="14493" spans="6:6">
      <c r="F14493" s="1926">
        <f t="shared" si="229"/>
        <v>13415736.9</v>
      </c>
    </row>
    <row r="14494" spans="6:6">
      <c r="F14494" s="1926">
        <f t="shared" si="229"/>
        <v>13415736.9</v>
      </c>
    </row>
    <row r="14495" spans="6:6">
      <c r="F14495" s="1926">
        <f t="shared" si="229"/>
        <v>13415736.9</v>
      </c>
    </row>
    <row r="14496" spans="6:6">
      <c r="F14496" s="1926">
        <f t="shared" si="229"/>
        <v>13415736.9</v>
      </c>
    </row>
    <row r="14497" spans="6:6">
      <c r="F14497" s="1926">
        <f t="shared" si="229"/>
        <v>13415736.9</v>
      </c>
    </row>
    <row r="14498" spans="6:6">
      <c r="F14498" s="1926">
        <f t="shared" si="229"/>
        <v>13415736.9</v>
      </c>
    </row>
    <row r="14499" spans="6:6">
      <c r="F14499" s="1926">
        <f t="shared" si="229"/>
        <v>13415736.9</v>
      </c>
    </row>
    <row r="14500" spans="6:6">
      <c r="F14500" s="1926">
        <f t="shared" si="229"/>
        <v>13415736.9</v>
      </c>
    </row>
    <row r="14501" spans="6:6">
      <c r="F14501" s="1926">
        <f t="shared" si="229"/>
        <v>13415736.9</v>
      </c>
    </row>
    <row r="14502" spans="6:6">
      <c r="F14502" s="1926">
        <f t="shared" si="229"/>
        <v>13415736.9</v>
      </c>
    </row>
    <row r="14503" spans="6:6">
      <c r="F14503" s="1926">
        <f t="shared" si="229"/>
        <v>13415736.9</v>
      </c>
    </row>
    <row r="14504" spans="6:6">
      <c r="F14504" s="1926">
        <f t="shared" si="229"/>
        <v>13415736.9</v>
      </c>
    </row>
    <row r="14505" spans="6:6">
      <c r="F14505" s="1926">
        <f t="shared" si="229"/>
        <v>13415736.9</v>
      </c>
    </row>
    <row r="14506" spans="6:6">
      <c r="F14506" s="1926">
        <f t="shared" si="229"/>
        <v>13415736.9</v>
      </c>
    </row>
    <row r="14507" spans="6:6">
      <c r="F14507" s="1926">
        <f t="shared" si="229"/>
        <v>13415736.9</v>
      </c>
    </row>
    <row r="14508" spans="6:6">
      <c r="F14508" s="1926">
        <f t="shared" si="229"/>
        <v>13415736.9</v>
      </c>
    </row>
    <row r="14509" spans="6:6">
      <c r="F14509" s="1926">
        <f t="shared" si="229"/>
        <v>13415736.9</v>
      </c>
    </row>
    <row r="14510" spans="6:6">
      <c r="F14510" s="1926">
        <f t="shared" si="229"/>
        <v>13415736.9</v>
      </c>
    </row>
    <row r="14511" spans="6:6">
      <c r="F14511" s="1926">
        <f t="shared" si="229"/>
        <v>13415736.9</v>
      </c>
    </row>
    <row r="14512" spans="6:6">
      <c r="F14512" s="1926">
        <f t="shared" si="229"/>
        <v>13415736.9</v>
      </c>
    </row>
    <row r="14513" spans="6:6">
      <c r="F14513" s="1926">
        <f t="shared" si="229"/>
        <v>13415736.9</v>
      </c>
    </row>
    <row r="14514" spans="6:6">
      <c r="F14514" s="1926">
        <f t="shared" si="229"/>
        <v>13415736.9</v>
      </c>
    </row>
    <row r="14515" spans="6:6">
      <c r="F14515" s="1926">
        <f t="shared" si="229"/>
        <v>13415736.9</v>
      </c>
    </row>
    <row r="14516" spans="6:6">
      <c r="F14516" s="1926">
        <f t="shared" si="229"/>
        <v>13415736.9</v>
      </c>
    </row>
    <row r="14517" spans="6:6">
      <c r="F14517" s="1926">
        <f t="shared" si="229"/>
        <v>13415736.9</v>
      </c>
    </row>
    <row r="14518" spans="6:6">
      <c r="F14518" s="1926">
        <f t="shared" si="229"/>
        <v>13415736.9</v>
      </c>
    </row>
    <row r="14519" spans="6:6">
      <c r="F14519" s="1926">
        <f t="shared" si="229"/>
        <v>13415736.9</v>
      </c>
    </row>
    <row r="14520" spans="6:6">
      <c r="F14520" s="1926">
        <f t="shared" si="229"/>
        <v>13415736.9</v>
      </c>
    </row>
    <row r="14521" spans="6:6">
      <c r="F14521" s="1926">
        <f t="shared" si="229"/>
        <v>13415736.9</v>
      </c>
    </row>
    <row r="14522" spans="6:6">
      <c r="F14522" s="1926">
        <f t="shared" si="229"/>
        <v>13415736.9</v>
      </c>
    </row>
    <row r="14523" spans="6:6">
      <c r="F14523" s="1926">
        <f t="shared" si="229"/>
        <v>13415736.9</v>
      </c>
    </row>
    <row r="14524" spans="6:6">
      <c r="F14524" s="1926">
        <f t="shared" si="229"/>
        <v>13415736.9</v>
      </c>
    </row>
    <row r="14525" spans="6:6">
      <c r="F14525" s="1926">
        <f t="shared" si="229"/>
        <v>13415736.9</v>
      </c>
    </row>
    <row r="14526" spans="6:6">
      <c r="F14526" s="1926">
        <f t="shared" si="229"/>
        <v>13415736.9</v>
      </c>
    </row>
    <row r="14527" spans="6:6">
      <c r="F14527" s="1926">
        <f t="shared" si="229"/>
        <v>13415736.9</v>
      </c>
    </row>
    <row r="14528" spans="6:6">
      <c r="F14528" s="1926">
        <f t="shared" si="229"/>
        <v>13415736.9</v>
      </c>
    </row>
    <row r="14529" spans="6:6">
      <c r="F14529" s="1926">
        <f t="shared" si="229"/>
        <v>13415736.9</v>
      </c>
    </row>
    <row r="14530" spans="6:6">
      <c r="F14530" s="1926">
        <f t="shared" si="229"/>
        <v>13415736.9</v>
      </c>
    </row>
    <row r="14531" spans="6:6">
      <c r="F14531" s="1926">
        <f t="shared" si="229"/>
        <v>13415736.9</v>
      </c>
    </row>
    <row r="14532" spans="6:6">
      <c r="F14532" s="1926">
        <f t="shared" si="229"/>
        <v>13415736.9</v>
      </c>
    </row>
    <row r="14533" spans="6:6">
      <c r="F14533" s="1926">
        <f t="shared" si="229"/>
        <v>13415736.9</v>
      </c>
    </row>
    <row r="14534" spans="6:6">
      <c r="F14534" s="1926">
        <f t="shared" si="229"/>
        <v>13415736.9</v>
      </c>
    </row>
    <row r="14535" spans="6:6">
      <c r="F14535" s="1926">
        <f t="shared" ref="F14535:F14598" si="230">F14534-E14535+D14535</f>
        <v>13415736.9</v>
      </c>
    </row>
    <row r="14536" spans="6:6">
      <c r="F14536" s="1926">
        <f t="shared" si="230"/>
        <v>13415736.9</v>
      </c>
    </row>
    <row r="14537" spans="6:6">
      <c r="F14537" s="1926">
        <f t="shared" si="230"/>
        <v>13415736.9</v>
      </c>
    </row>
    <row r="14538" spans="6:6">
      <c r="F14538" s="1926">
        <f t="shared" si="230"/>
        <v>13415736.9</v>
      </c>
    </row>
    <row r="14539" spans="6:6">
      <c r="F14539" s="1926">
        <f t="shared" si="230"/>
        <v>13415736.9</v>
      </c>
    </row>
    <row r="14540" spans="6:6">
      <c r="F14540" s="1926">
        <f t="shared" si="230"/>
        <v>13415736.9</v>
      </c>
    </row>
    <row r="14541" spans="6:6">
      <c r="F14541" s="1926">
        <f t="shared" si="230"/>
        <v>13415736.9</v>
      </c>
    </row>
    <row r="14542" spans="6:6">
      <c r="F14542" s="1926">
        <f t="shared" si="230"/>
        <v>13415736.9</v>
      </c>
    </row>
    <row r="14543" spans="6:6">
      <c r="F14543" s="1926">
        <f t="shared" si="230"/>
        <v>13415736.9</v>
      </c>
    </row>
    <row r="14544" spans="6:6">
      <c r="F14544" s="1926">
        <f t="shared" si="230"/>
        <v>13415736.9</v>
      </c>
    </row>
    <row r="14545" spans="6:6">
      <c r="F14545" s="1926">
        <f t="shared" si="230"/>
        <v>13415736.9</v>
      </c>
    </row>
    <row r="14546" spans="6:6">
      <c r="F14546" s="1926">
        <f t="shared" si="230"/>
        <v>13415736.9</v>
      </c>
    </row>
    <row r="14547" spans="6:6">
      <c r="F14547" s="1926">
        <f t="shared" si="230"/>
        <v>13415736.9</v>
      </c>
    </row>
    <row r="14548" spans="6:6">
      <c r="F14548" s="1926">
        <f t="shared" si="230"/>
        <v>13415736.9</v>
      </c>
    </row>
    <row r="14549" spans="6:6">
      <c r="F14549" s="1926">
        <f t="shared" si="230"/>
        <v>13415736.9</v>
      </c>
    </row>
    <row r="14550" spans="6:6">
      <c r="F14550" s="1926">
        <f t="shared" si="230"/>
        <v>13415736.9</v>
      </c>
    </row>
    <row r="14551" spans="6:6">
      <c r="F14551" s="1926">
        <f t="shared" si="230"/>
        <v>13415736.9</v>
      </c>
    </row>
    <row r="14552" spans="6:6">
      <c r="F14552" s="1926">
        <f t="shared" si="230"/>
        <v>13415736.9</v>
      </c>
    </row>
    <row r="14553" spans="6:6">
      <c r="F14553" s="1926">
        <f t="shared" si="230"/>
        <v>13415736.9</v>
      </c>
    </row>
    <row r="14554" spans="6:6">
      <c r="F14554" s="1926">
        <f t="shared" si="230"/>
        <v>13415736.9</v>
      </c>
    </row>
    <row r="14555" spans="6:6">
      <c r="F14555" s="1926">
        <f t="shared" si="230"/>
        <v>13415736.9</v>
      </c>
    </row>
    <row r="14556" spans="6:6">
      <c r="F14556" s="1926">
        <f t="shared" si="230"/>
        <v>13415736.9</v>
      </c>
    </row>
    <row r="14557" spans="6:6">
      <c r="F14557" s="1926">
        <f t="shared" si="230"/>
        <v>13415736.9</v>
      </c>
    </row>
    <row r="14558" spans="6:6">
      <c r="F14558" s="1926">
        <f t="shared" si="230"/>
        <v>13415736.9</v>
      </c>
    </row>
    <row r="14559" spans="6:6">
      <c r="F14559" s="1926">
        <f t="shared" si="230"/>
        <v>13415736.9</v>
      </c>
    </row>
    <row r="14560" spans="6:6">
      <c r="F14560" s="1926">
        <f t="shared" si="230"/>
        <v>13415736.9</v>
      </c>
    </row>
    <row r="14561" spans="6:6">
      <c r="F14561" s="1926">
        <f t="shared" si="230"/>
        <v>13415736.9</v>
      </c>
    </row>
    <row r="14562" spans="6:6">
      <c r="F14562" s="1926">
        <f t="shared" si="230"/>
        <v>13415736.9</v>
      </c>
    </row>
    <row r="14563" spans="6:6">
      <c r="F14563" s="1926">
        <f t="shared" si="230"/>
        <v>13415736.9</v>
      </c>
    </row>
    <row r="14564" spans="6:6">
      <c r="F14564" s="1926">
        <f t="shared" si="230"/>
        <v>13415736.9</v>
      </c>
    </row>
    <row r="14565" spans="6:6">
      <c r="F14565" s="1926">
        <f t="shared" si="230"/>
        <v>13415736.9</v>
      </c>
    </row>
    <row r="14566" spans="6:6">
      <c r="F14566" s="1926">
        <f t="shared" si="230"/>
        <v>13415736.9</v>
      </c>
    </row>
    <row r="14567" spans="6:6">
      <c r="F14567" s="1926">
        <f t="shared" si="230"/>
        <v>13415736.9</v>
      </c>
    </row>
    <row r="14568" spans="6:6">
      <c r="F14568" s="1926">
        <f t="shared" si="230"/>
        <v>13415736.9</v>
      </c>
    </row>
    <row r="14569" spans="6:6">
      <c r="F14569" s="1926">
        <f t="shared" si="230"/>
        <v>13415736.9</v>
      </c>
    </row>
    <row r="14570" spans="6:6">
      <c r="F14570" s="1926">
        <f t="shared" si="230"/>
        <v>13415736.9</v>
      </c>
    </row>
    <row r="14571" spans="6:6">
      <c r="F14571" s="1926">
        <f t="shared" si="230"/>
        <v>13415736.9</v>
      </c>
    </row>
    <row r="14572" spans="6:6">
      <c r="F14572" s="1926">
        <f t="shared" si="230"/>
        <v>13415736.9</v>
      </c>
    </row>
    <row r="14573" spans="6:6">
      <c r="F14573" s="1926">
        <f t="shared" si="230"/>
        <v>13415736.9</v>
      </c>
    </row>
    <row r="14574" spans="6:6">
      <c r="F14574" s="1926">
        <f t="shared" si="230"/>
        <v>13415736.9</v>
      </c>
    </row>
    <row r="14575" spans="6:6">
      <c r="F14575" s="1926">
        <f t="shared" si="230"/>
        <v>13415736.9</v>
      </c>
    </row>
    <row r="14576" spans="6:6">
      <c r="F14576" s="1926">
        <f t="shared" si="230"/>
        <v>13415736.9</v>
      </c>
    </row>
    <row r="14577" spans="6:6">
      <c r="F14577" s="1926">
        <f t="shared" si="230"/>
        <v>13415736.9</v>
      </c>
    </row>
    <row r="14578" spans="6:6">
      <c r="F14578" s="1926">
        <f t="shared" si="230"/>
        <v>13415736.9</v>
      </c>
    </row>
    <row r="14579" spans="6:6">
      <c r="F14579" s="1926">
        <f t="shared" si="230"/>
        <v>13415736.9</v>
      </c>
    </row>
    <row r="14580" spans="6:6">
      <c r="F14580" s="1926">
        <f t="shared" si="230"/>
        <v>13415736.9</v>
      </c>
    </row>
    <row r="14581" spans="6:6">
      <c r="F14581" s="1926">
        <f t="shared" si="230"/>
        <v>13415736.9</v>
      </c>
    </row>
    <row r="14582" spans="6:6">
      <c r="F14582" s="1926">
        <f t="shared" si="230"/>
        <v>13415736.9</v>
      </c>
    </row>
    <row r="14583" spans="6:6">
      <c r="F14583" s="1926">
        <f t="shared" si="230"/>
        <v>13415736.9</v>
      </c>
    </row>
    <row r="14584" spans="6:6">
      <c r="F14584" s="1926">
        <f t="shared" si="230"/>
        <v>13415736.9</v>
      </c>
    </row>
    <row r="14585" spans="6:6">
      <c r="F14585" s="1926">
        <f t="shared" si="230"/>
        <v>13415736.9</v>
      </c>
    </row>
    <row r="14586" spans="6:6">
      <c r="F14586" s="1926">
        <f t="shared" si="230"/>
        <v>13415736.9</v>
      </c>
    </row>
    <row r="14587" spans="6:6">
      <c r="F14587" s="1926">
        <f t="shared" si="230"/>
        <v>13415736.9</v>
      </c>
    </row>
    <row r="14588" spans="6:6">
      <c r="F14588" s="1926">
        <f t="shared" si="230"/>
        <v>13415736.9</v>
      </c>
    </row>
    <row r="14589" spans="6:6">
      <c r="F14589" s="1926">
        <f t="shared" si="230"/>
        <v>13415736.9</v>
      </c>
    </row>
    <row r="14590" spans="6:6">
      <c r="F14590" s="1926">
        <f t="shared" si="230"/>
        <v>13415736.9</v>
      </c>
    </row>
    <row r="14591" spans="6:6">
      <c r="F14591" s="1926">
        <f t="shared" si="230"/>
        <v>13415736.9</v>
      </c>
    </row>
    <row r="14592" spans="6:6">
      <c r="F14592" s="1926">
        <f t="shared" si="230"/>
        <v>13415736.9</v>
      </c>
    </row>
    <row r="14593" spans="6:6">
      <c r="F14593" s="1926">
        <f t="shared" si="230"/>
        <v>13415736.9</v>
      </c>
    </row>
    <row r="14594" spans="6:6">
      <c r="F14594" s="1926">
        <f t="shared" si="230"/>
        <v>13415736.9</v>
      </c>
    </row>
    <row r="14595" spans="6:6">
      <c r="F14595" s="1926">
        <f t="shared" si="230"/>
        <v>13415736.9</v>
      </c>
    </row>
    <row r="14596" spans="6:6">
      <c r="F14596" s="1926">
        <f t="shared" si="230"/>
        <v>13415736.9</v>
      </c>
    </row>
    <row r="14597" spans="6:6">
      <c r="F14597" s="1926">
        <f t="shared" si="230"/>
        <v>13415736.9</v>
      </c>
    </row>
    <row r="14598" spans="6:6">
      <c r="F14598" s="1926">
        <f t="shared" si="230"/>
        <v>13415736.9</v>
      </c>
    </row>
    <row r="14599" spans="6:6">
      <c r="F14599" s="1926">
        <f t="shared" ref="F14599:F14662" si="231">F14598-E14599+D14599</f>
        <v>13415736.9</v>
      </c>
    </row>
    <row r="14600" spans="6:6">
      <c r="F14600" s="1926">
        <f t="shared" si="231"/>
        <v>13415736.9</v>
      </c>
    </row>
    <row r="14601" spans="6:6">
      <c r="F14601" s="1926">
        <f t="shared" si="231"/>
        <v>13415736.9</v>
      </c>
    </row>
    <row r="14602" spans="6:6">
      <c r="F14602" s="1926">
        <f t="shared" si="231"/>
        <v>13415736.9</v>
      </c>
    </row>
    <row r="14603" spans="6:6">
      <c r="F14603" s="1926">
        <f t="shared" si="231"/>
        <v>13415736.9</v>
      </c>
    </row>
    <row r="14604" spans="6:6">
      <c r="F14604" s="1926">
        <f t="shared" si="231"/>
        <v>13415736.9</v>
      </c>
    </row>
    <row r="14605" spans="6:6">
      <c r="F14605" s="1926">
        <f t="shared" si="231"/>
        <v>13415736.9</v>
      </c>
    </row>
    <row r="14606" spans="6:6">
      <c r="F14606" s="1926">
        <f t="shared" si="231"/>
        <v>13415736.9</v>
      </c>
    </row>
    <row r="14607" spans="6:6">
      <c r="F14607" s="1926">
        <f t="shared" si="231"/>
        <v>13415736.9</v>
      </c>
    </row>
    <row r="14608" spans="6:6">
      <c r="F14608" s="1926">
        <f t="shared" si="231"/>
        <v>13415736.9</v>
      </c>
    </row>
    <row r="14609" spans="6:6">
      <c r="F14609" s="1926">
        <f t="shared" si="231"/>
        <v>13415736.9</v>
      </c>
    </row>
    <row r="14610" spans="6:6">
      <c r="F14610" s="1926">
        <f t="shared" si="231"/>
        <v>13415736.9</v>
      </c>
    </row>
    <row r="14611" spans="6:6">
      <c r="F14611" s="1926">
        <f t="shared" si="231"/>
        <v>13415736.9</v>
      </c>
    </row>
    <row r="14612" spans="6:6">
      <c r="F14612" s="1926">
        <f t="shared" si="231"/>
        <v>13415736.9</v>
      </c>
    </row>
    <row r="14613" spans="6:6">
      <c r="F14613" s="1926">
        <f t="shared" si="231"/>
        <v>13415736.9</v>
      </c>
    </row>
    <row r="14614" spans="6:6">
      <c r="F14614" s="1926">
        <f t="shared" si="231"/>
        <v>13415736.9</v>
      </c>
    </row>
    <row r="14615" spans="6:6">
      <c r="F14615" s="1926">
        <f t="shared" si="231"/>
        <v>13415736.9</v>
      </c>
    </row>
    <row r="14616" spans="6:6">
      <c r="F14616" s="1926">
        <f t="shared" si="231"/>
        <v>13415736.9</v>
      </c>
    </row>
    <row r="14617" spans="6:6">
      <c r="F14617" s="1926">
        <f t="shared" si="231"/>
        <v>13415736.9</v>
      </c>
    </row>
    <row r="14618" spans="6:6">
      <c r="F14618" s="1926">
        <f t="shared" si="231"/>
        <v>13415736.9</v>
      </c>
    </row>
    <row r="14619" spans="6:6">
      <c r="F14619" s="1926">
        <f t="shared" si="231"/>
        <v>13415736.9</v>
      </c>
    </row>
    <row r="14620" spans="6:6">
      <c r="F14620" s="1926">
        <f t="shared" si="231"/>
        <v>13415736.9</v>
      </c>
    </row>
    <row r="14621" spans="6:6">
      <c r="F14621" s="1926">
        <f t="shared" si="231"/>
        <v>13415736.9</v>
      </c>
    </row>
    <row r="14622" spans="6:6">
      <c r="F14622" s="1926">
        <f t="shared" si="231"/>
        <v>13415736.9</v>
      </c>
    </row>
    <row r="14623" spans="6:6">
      <c r="F14623" s="1926">
        <f t="shared" si="231"/>
        <v>13415736.9</v>
      </c>
    </row>
    <row r="14624" spans="6:6">
      <c r="F14624" s="1926">
        <f t="shared" si="231"/>
        <v>13415736.9</v>
      </c>
    </row>
    <row r="14625" spans="6:6">
      <c r="F14625" s="1926">
        <f t="shared" si="231"/>
        <v>13415736.9</v>
      </c>
    </row>
    <row r="14626" spans="6:6">
      <c r="F14626" s="1926">
        <f t="shared" si="231"/>
        <v>13415736.9</v>
      </c>
    </row>
    <row r="14627" spans="6:6">
      <c r="F14627" s="1926">
        <f t="shared" si="231"/>
        <v>13415736.9</v>
      </c>
    </row>
    <row r="14628" spans="6:6">
      <c r="F14628" s="1926">
        <f t="shared" si="231"/>
        <v>13415736.9</v>
      </c>
    </row>
    <row r="14629" spans="6:6">
      <c r="F14629" s="1926">
        <f t="shared" si="231"/>
        <v>13415736.9</v>
      </c>
    </row>
    <row r="14630" spans="6:6">
      <c r="F14630" s="1926">
        <f t="shared" si="231"/>
        <v>13415736.9</v>
      </c>
    </row>
    <row r="14631" spans="6:6">
      <c r="F14631" s="1926">
        <f t="shared" si="231"/>
        <v>13415736.9</v>
      </c>
    </row>
    <row r="14632" spans="6:6">
      <c r="F14632" s="1926">
        <f t="shared" si="231"/>
        <v>13415736.9</v>
      </c>
    </row>
    <row r="14633" spans="6:6">
      <c r="F14633" s="1926">
        <f t="shared" si="231"/>
        <v>13415736.9</v>
      </c>
    </row>
    <row r="14634" spans="6:6">
      <c r="F14634" s="1926">
        <f t="shared" si="231"/>
        <v>13415736.9</v>
      </c>
    </row>
    <row r="14635" spans="6:6">
      <c r="F14635" s="1926">
        <f t="shared" si="231"/>
        <v>13415736.9</v>
      </c>
    </row>
    <row r="14636" spans="6:6">
      <c r="F14636" s="1926">
        <f t="shared" si="231"/>
        <v>13415736.9</v>
      </c>
    </row>
    <row r="14637" spans="6:6">
      <c r="F14637" s="1926">
        <f t="shared" si="231"/>
        <v>13415736.9</v>
      </c>
    </row>
    <row r="14638" spans="6:6">
      <c r="F14638" s="1926">
        <f t="shared" si="231"/>
        <v>13415736.9</v>
      </c>
    </row>
    <row r="14639" spans="6:6">
      <c r="F14639" s="1926">
        <f t="shared" si="231"/>
        <v>13415736.9</v>
      </c>
    </row>
    <row r="14640" spans="6:6">
      <c r="F14640" s="1926">
        <f t="shared" si="231"/>
        <v>13415736.9</v>
      </c>
    </row>
    <row r="14641" spans="6:6">
      <c r="F14641" s="1926">
        <f t="shared" si="231"/>
        <v>13415736.9</v>
      </c>
    </row>
    <row r="14642" spans="6:6">
      <c r="F14642" s="1926">
        <f t="shared" si="231"/>
        <v>13415736.9</v>
      </c>
    </row>
    <row r="14643" spans="6:6">
      <c r="F14643" s="1926">
        <f t="shared" si="231"/>
        <v>13415736.9</v>
      </c>
    </row>
    <row r="14644" spans="6:6">
      <c r="F14644" s="1926">
        <f t="shared" si="231"/>
        <v>13415736.9</v>
      </c>
    </row>
    <row r="14645" spans="6:6">
      <c r="F14645" s="1926">
        <f t="shared" si="231"/>
        <v>13415736.9</v>
      </c>
    </row>
    <row r="14646" spans="6:6">
      <c r="F14646" s="1926">
        <f t="shared" si="231"/>
        <v>13415736.9</v>
      </c>
    </row>
    <row r="14647" spans="6:6">
      <c r="F14647" s="1926">
        <f t="shared" si="231"/>
        <v>13415736.9</v>
      </c>
    </row>
    <row r="14648" spans="6:6">
      <c r="F14648" s="1926">
        <f t="shared" si="231"/>
        <v>13415736.9</v>
      </c>
    </row>
    <row r="14649" spans="6:6">
      <c r="F14649" s="1926">
        <f t="shared" si="231"/>
        <v>13415736.9</v>
      </c>
    </row>
    <row r="14650" spans="6:6">
      <c r="F14650" s="1926">
        <f t="shared" si="231"/>
        <v>13415736.9</v>
      </c>
    </row>
    <row r="14651" spans="6:6">
      <c r="F14651" s="1926">
        <f t="shared" si="231"/>
        <v>13415736.9</v>
      </c>
    </row>
    <row r="14652" spans="6:6">
      <c r="F14652" s="1926">
        <f t="shared" si="231"/>
        <v>13415736.9</v>
      </c>
    </row>
    <row r="14653" spans="6:6">
      <c r="F14653" s="1926">
        <f t="shared" si="231"/>
        <v>13415736.9</v>
      </c>
    </row>
    <row r="14654" spans="6:6">
      <c r="F14654" s="1926">
        <f t="shared" si="231"/>
        <v>13415736.9</v>
      </c>
    </row>
    <row r="14655" spans="6:6">
      <c r="F14655" s="1926">
        <f t="shared" si="231"/>
        <v>13415736.9</v>
      </c>
    </row>
    <row r="14656" spans="6:6">
      <c r="F14656" s="1926">
        <f t="shared" si="231"/>
        <v>13415736.9</v>
      </c>
    </row>
    <row r="14657" spans="6:6">
      <c r="F14657" s="1926">
        <f t="shared" si="231"/>
        <v>13415736.9</v>
      </c>
    </row>
    <row r="14658" spans="6:6">
      <c r="F14658" s="1926">
        <f t="shared" si="231"/>
        <v>13415736.9</v>
      </c>
    </row>
    <row r="14659" spans="6:6">
      <c r="F14659" s="1926">
        <f t="shared" si="231"/>
        <v>13415736.9</v>
      </c>
    </row>
    <row r="14660" spans="6:6">
      <c r="F14660" s="1926">
        <f t="shared" si="231"/>
        <v>13415736.9</v>
      </c>
    </row>
    <row r="14661" spans="6:6">
      <c r="F14661" s="1926">
        <f t="shared" si="231"/>
        <v>13415736.9</v>
      </c>
    </row>
    <row r="14662" spans="6:6">
      <c r="F14662" s="1926">
        <f t="shared" si="231"/>
        <v>13415736.9</v>
      </c>
    </row>
    <row r="14663" spans="6:6">
      <c r="F14663" s="1926">
        <f t="shared" ref="F14663:F14726" si="232">F14662-E14663+D14663</f>
        <v>13415736.9</v>
      </c>
    </row>
    <row r="14664" spans="6:6">
      <c r="F14664" s="1926">
        <f t="shared" si="232"/>
        <v>13415736.9</v>
      </c>
    </row>
    <row r="14665" spans="6:6">
      <c r="F14665" s="1926">
        <f t="shared" si="232"/>
        <v>13415736.9</v>
      </c>
    </row>
    <row r="14666" spans="6:6">
      <c r="F14666" s="1926">
        <f t="shared" si="232"/>
        <v>13415736.9</v>
      </c>
    </row>
    <row r="14667" spans="6:6">
      <c r="F14667" s="1926">
        <f t="shared" si="232"/>
        <v>13415736.9</v>
      </c>
    </row>
    <row r="14668" spans="6:6">
      <c r="F14668" s="1926">
        <f t="shared" si="232"/>
        <v>13415736.9</v>
      </c>
    </row>
    <row r="14669" spans="6:6">
      <c r="F14669" s="1926">
        <f t="shared" si="232"/>
        <v>13415736.9</v>
      </c>
    </row>
    <row r="14670" spans="6:6">
      <c r="F14670" s="1926">
        <f t="shared" si="232"/>
        <v>13415736.9</v>
      </c>
    </row>
    <row r="14671" spans="6:6">
      <c r="F14671" s="1926">
        <f t="shared" si="232"/>
        <v>13415736.9</v>
      </c>
    </row>
    <row r="14672" spans="6:6">
      <c r="F14672" s="1926">
        <f t="shared" si="232"/>
        <v>13415736.9</v>
      </c>
    </row>
    <row r="14673" spans="6:6">
      <c r="F14673" s="1926">
        <f t="shared" si="232"/>
        <v>13415736.9</v>
      </c>
    </row>
    <row r="14674" spans="6:6">
      <c r="F14674" s="1926">
        <f t="shared" si="232"/>
        <v>13415736.9</v>
      </c>
    </row>
    <row r="14675" spans="6:6">
      <c r="F14675" s="1926">
        <f t="shared" si="232"/>
        <v>13415736.9</v>
      </c>
    </row>
    <row r="14676" spans="6:6">
      <c r="F14676" s="1926">
        <f t="shared" si="232"/>
        <v>13415736.9</v>
      </c>
    </row>
    <row r="14677" spans="6:6">
      <c r="F14677" s="1926">
        <f t="shared" si="232"/>
        <v>13415736.9</v>
      </c>
    </row>
    <row r="14678" spans="6:6">
      <c r="F14678" s="1926">
        <f t="shared" si="232"/>
        <v>13415736.9</v>
      </c>
    </row>
    <row r="14679" spans="6:6">
      <c r="F14679" s="1926">
        <f t="shared" si="232"/>
        <v>13415736.9</v>
      </c>
    </row>
    <row r="14680" spans="6:6">
      <c r="F14680" s="1926">
        <f t="shared" si="232"/>
        <v>13415736.9</v>
      </c>
    </row>
    <row r="14681" spans="6:6">
      <c r="F14681" s="1926">
        <f t="shared" si="232"/>
        <v>13415736.9</v>
      </c>
    </row>
    <row r="14682" spans="6:6">
      <c r="F14682" s="1926">
        <f t="shared" si="232"/>
        <v>13415736.9</v>
      </c>
    </row>
    <row r="14683" spans="6:6">
      <c r="F14683" s="1926">
        <f t="shared" si="232"/>
        <v>13415736.9</v>
      </c>
    </row>
    <row r="14684" spans="6:6">
      <c r="F14684" s="1926">
        <f t="shared" si="232"/>
        <v>13415736.9</v>
      </c>
    </row>
    <row r="14685" spans="6:6">
      <c r="F14685" s="1926">
        <f t="shared" si="232"/>
        <v>13415736.9</v>
      </c>
    </row>
    <row r="14686" spans="6:6">
      <c r="F14686" s="1926">
        <f t="shared" si="232"/>
        <v>13415736.9</v>
      </c>
    </row>
    <row r="14687" spans="6:6">
      <c r="F14687" s="1926">
        <f t="shared" si="232"/>
        <v>13415736.9</v>
      </c>
    </row>
    <row r="14688" spans="6:6">
      <c r="F14688" s="1926">
        <f t="shared" si="232"/>
        <v>13415736.9</v>
      </c>
    </row>
    <row r="14689" spans="6:6">
      <c r="F14689" s="1926">
        <f t="shared" si="232"/>
        <v>13415736.9</v>
      </c>
    </row>
    <row r="14690" spans="6:6">
      <c r="F14690" s="1926">
        <f t="shared" si="232"/>
        <v>13415736.9</v>
      </c>
    </row>
    <row r="14691" spans="6:6">
      <c r="F14691" s="1926">
        <f t="shared" si="232"/>
        <v>13415736.9</v>
      </c>
    </row>
    <row r="14692" spans="6:6">
      <c r="F14692" s="1926">
        <f t="shared" si="232"/>
        <v>13415736.9</v>
      </c>
    </row>
    <row r="14693" spans="6:6">
      <c r="F14693" s="1926">
        <f t="shared" si="232"/>
        <v>13415736.9</v>
      </c>
    </row>
    <row r="14694" spans="6:6">
      <c r="F14694" s="1926">
        <f t="shared" si="232"/>
        <v>13415736.9</v>
      </c>
    </row>
    <row r="14695" spans="6:6">
      <c r="F14695" s="1926">
        <f t="shared" si="232"/>
        <v>13415736.9</v>
      </c>
    </row>
    <row r="14696" spans="6:6">
      <c r="F14696" s="1926">
        <f t="shared" si="232"/>
        <v>13415736.9</v>
      </c>
    </row>
    <row r="14697" spans="6:6">
      <c r="F14697" s="1926">
        <f t="shared" si="232"/>
        <v>13415736.9</v>
      </c>
    </row>
    <row r="14698" spans="6:6">
      <c r="F14698" s="1926">
        <f t="shared" si="232"/>
        <v>13415736.9</v>
      </c>
    </row>
    <row r="14699" spans="6:6">
      <c r="F14699" s="1926">
        <f t="shared" si="232"/>
        <v>13415736.9</v>
      </c>
    </row>
    <row r="14700" spans="6:6">
      <c r="F14700" s="1926">
        <f t="shared" si="232"/>
        <v>13415736.9</v>
      </c>
    </row>
    <row r="14701" spans="6:6">
      <c r="F14701" s="1926">
        <f t="shared" si="232"/>
        <v>13415736.9</v>
      </c>
    </row>
    <row r="14702" spans="6:6">
      <c r="F14702" s="1926">
        <f t="shared" si="232"/>
        <v>13415736.9</v>
      </c>
    </row>
    <row r="14703" spans="6:6">
      <c r="F14703" s="1926">
        <f t="shared" si="232"/>
        <v>13415736.9</v>
      </c>
    </row>
    <row r="14704" spans="6:6">
      <c r="F14704" s="1926">
        <f t="shared" si="232"/>
        <v>13415736.9</v>
      </c>
    </row>
    <row r="14705" spans="6:6">
      <c r="F14705" s="1926">
        <f t="shared" si="232"/>
        <v>13415736.9</v>
      </c>
    </row>
    <row r="14706" spans="6:6">
      <c r="F14706" s="1926">
        <f t="shared" si="232"/>
        <v>13415736.9</v>
      </c>
    </row>
    <row r="14707" spans="6:6">
      <c r="F14707" s="1926">
        <f t="shared" si="232"/>
        <v>13415736.9</v>
      </c>
    </row>
    <row r="14708" spans="6:6">
      <c r="F14708" s="1926">
        <f t="shared" si="232"/>
        <v>13415736.9</v>
      </c>
    </row>
    <row r="14709" spans="6:6">
      <c r="F14709" s="1926">
        <f t="shared" si="232"/>
        <v>13415736.9</v>
      </c>
    </row>
    <row r="14710" spans="6:6">
      <c r="F14710" s="1926">
        <f t="shared" si="232"/>
        <v>13415736.9</v>
      </c>
    </row>
    <row r="14711" spans="6:6">
      <c r="F14711" s="1926">
        <f t="shared" si="232"/>
        <v>13415736.9</v>
      </c>
    </row>
    <row r="14712" spans="6:6">
      <c r="F14712" s="1926">
        <f t="shared" si="232"/>
        <v>13415736.9</v>
      </c>
    </row>
    <row r="14713" spans="6:6">
      <c r="F14713" s="1926">
        <f t="shared" si="232"/>
        <v>13415736.9</v>
      </c>
    </row>
    <row r="14714" spans="6:6">
      <c r="F14714" s="1926">
        <f t="shared" si="232"/>
        <v>13415736.9</v>
      </c>
    </row>
    <row r="14715" spans="6:6">
      <c r="F14715" s="1926">
        <f t="shared" si="232"/>
        <v>13415736.9</v>
      </c>
    </row>
    <row r="14716" spans="6:6">
      <c r="F14716" s="1926">
        <f t="shared" si="232"/>
        <v>13415736.9</v>
      </c>
    </row>
    <row r="14717" spans="6:6">
      <c r="F14717" s="1926">
        <f t="shared" si="232"/>
        <v>13415736.9</v>
      </c>
    </row>
    <row r="14718" spans="6:6">
      <c r="F14718" s="1926">
        <f t="shared" si="232"/>
        <v>13415736.9</v>
      </c>
    </row>
    <row r="14719" spans="6:6">
      <c r="F14719" s="1926">
        <f t="shared" si="232"/>
        <v>13415736.9</v>
      </c>
    </row>
    <row r="14720" spans="6:6">
      <c r="F14720" s="1926">
        <f t="shared" si="232"/>
        <v>13415736.9</v>
      </c>
    </row>
    <row r="14721" spans="6:6">
      <c r="F14721" s="1926">
        <f t="shared" si="232"/>
        <v>13415736.9</v>
      </c>
    </row>
    <row r="14722" spans="6:6">
      <c r="F14722" s="1926">
        <f t="shared" si="232"/>
        <v>13415736.9</v>
      </c>
    </row>
    <row r="14723" spans="6:6">
      <c r="F14723" s="1926">
        <f t="shared" si="232"/>
        <v>13415736.9</v>
      </c>
    </row>
    <row r="14724" spans="6:6">
      <c r="F14724" s="1926">
        <f t="shared" si="232"/>
        <v>13415736.9</v>
      </c>
    </row>
    <row r="14725" spans="6:6">
      <c r="F14725" s="1926">
        <f t="shared" si="232"/>
        <v>13415736.9</v>
      </c>
    </row>
    <row r="14726" spans="6:6">
      <c r="F14726" s="1926">
        <f t="shared" si="232"/>
        <v>13415736.9</v>
      </c>
    </row>
    <row r="14727" spans="6:6">
      <c r="F14727" s="1926">
        <f t="shared" ref="F14727:F14790" si="233">F14726-E14727+D14727</f>
        <v>13415736.9</v>
      </c>
    </row>
    <row r="14728" spans="6:6">
      <c r="F14728" s="1926">
        <f t="shared" si="233"/>
        <v>13415736.9</v>
      </c>
    </row>
    <row r="14729" spans="6:6">
      <c r="F14729" s="1926">
        <f t="shared" si="233"/>
        <v>13415736.9</v>
      </c>
    </row>
    <row r="14730" spans="6:6">
      <c r="F14730" s="1926">
        <f t="shared" si="233"/>
        <v>13415736.9</v>
      </c>
    </row>
    <row r="14731" spans="6:6">
      <c r="F14731" s="1926">
        <f t="shared" si="233"/>
        <v>13415736.9</v>
      </c>
    </row>
    <row r="14732" spans="6:6">
      <c r="F14732" s="1926">
        <f t="shared" si="233"/>
        <v>13415736.9</v>
      </c>
    </row>
    <row r="14733" spans="6:6">
      <c r="F14733" s="1926">
        <f t="shared" si="233"/>
        <v>13415736.9</v>
      </c>
    </row>
    <row r="14734" spans="6:6">
      <c r="F14734" s="1926">
        <f t="shared" si="233"/>
        <v>13415736.9</v>
      </c>
    </row>
    <row r="14735" spans="6:6">
      <c r="F14735" s="1926">
        <f t="shared" si="233"/>
        <v>13415736.9</v>
      </c>
    </row>
    <row r="14736" spans="6:6">
      <c r="F14736" s="1926">
        <f t="shared" si="233"/>
        <v>13415736.9</v>
      </c>
    </row>
    <row r="14737" spans="6:6">
      <c r="F14737" s="1926">
        <f t="shared" si="233"/>
        <v>13415736.9</v>
      </c>
    </row>
    <row r="14738" spans="6:6">
      <c r="F14738" s="1926">
        <f t="shared" si="233"/>
        <v>13415736.9</v>
      </c>
    </row>
    <row r="14739" spans="6:6">
      <c r="F14739" s="1926">
        <f t="shared" si="233"/>
        <v>13415736.9</v>
      </c>
    </row>
    <row r="14740" spans="6:6">
      <c r="F14740" s="1926">
        <f t="shared" si="233"/>
        <v>13415736.9</v>
      </c>
    </row>
    <row r="14741" spans="6:6">
      <c r="F14741" s="1926">
        <f t="shared" si="233"/>
        <v>13415736.9</v>
      </c>
    </row>
    <row r="14742" spans="6:6">
      <c r="F14742" s="1926">
        <f t="shared" si="233"/>
        <v>13415736.9</v>
      </c>
    </row>
    <row r="14743" spans="6:6">
      <c r="F14743" s="1926">
        <f t="shared" si="233"/>
        <v>13415736.9</v>
      </c>
    </row>
    <row r="14744" spans="6:6">
      <c r="F14744" s="1926">
        <f t="shared" si="233"/>
        <v>13415736.9</v>
      </c>
    </row>
    <row r="14745" spans="6:6">
      <c r="F14745" s="1926">
        <f t="shared" si="233"/>
        <v>13415736.9</v>
      </c>
    </row>
    <row r="14746" spans="6:6">
      <c r="F14746" s="1926">
        <f t="shared" si="233"/>
        <v>13415736.9</v>
      </c>
    </row>
    <row r="14747" spans="6:6">
      <c r="F14747" s="1926">
        <f t="shared" si="233"/>
        <v>13415736.9</v>
      </c>
    </row>
    <row r="14748" spans="6:6">
      <c r="F14748" s="1926">
        <f t="shared" si="233"/>
        <v>13415736.9</v>
      </c>
    </row>
    <row r="14749" spans="6:6">
      <c r="F14749" s="1926">
        <f t="shared" si="233"/>
        <v>13415736.9</v>
      </c>
    </row>
    <row r="14750" spans="6:6">
      <c r="F14750" s="1926">
        <f t="shared" si="233"/>
        <v>13415736.9</v>
      </c>
    </row>
    <row r="14751" spans="6:6">
      <c r="F14751" s="1926">
        <f t="shared" si="233"/>
        <v>13415736.9</v>
      </c>
    </row>
    <row r="14752" spans="6:6">
      <c r="F14752" s="1926">
        <f t="shared" si="233"/>
        <v>13415736.9</v>
      </c>
    </row>
    <row r="14753" spans="6:6">
      <c r="F14753" s="1926">
        <f t="shared" si="233"/>
        <v>13415736.9</v>
      </c>
    </row>
    <row r="14754" spans="6:6">
      <c r="F14754" s="1926">
        <f t="shared" si="233"/>
        <v>13415736.9</v>
      </c>
    </row>
    <row r="14755" spans="6:6">
      <c r="F14755" s="1926">
        <f t="shared" si="233"/>
        <v>13415736.9</v>
      </c>
    </row>
    <row r="14756" spans="6:6">
      <c r="F14756" s="1926">
        <f t="shared" si="233"/>
        <v>13415736.9</v>
      </c>
    </row>
    <row r="14757" spans="6:6">
      <c r="F14757" s="1926">
        <f t="shared" si="233"/>
        <v>13415736.9</v>
      </c>
    </row>
    <row r="14758" spans="6:6">
      <c r="F14758" s="1926">
        <f t="shared" si="233"/>
        <v>13415736.9</v>
      </c>
    </row>
    <row r="14759" spans="6:6">
      <c r="F14759" s="1926">
        <f t="shared" si="233"/>
        <v>13415736.9</v>
      </c>
    </row>
    <row r="14760" spans="6:6">
      <c r="F14760" s="1926">
        <f t="shared" si="233"/>
        <v>13415736.9</v>
      </c>
    </row>
    <row r="14761" spans="6:6">
      <c r="F14761" s="1926">
        <f t="shared" si="233"/>
        <v>13415736.9</v>
      </c>
    </row>
    <row r="14762" spans="6:6">
      <c r="F14762" s="1926">
        <f t="shared" si="233"/>
        <v>13415736.9</v>
      </c>
    </row>
    <row r="14763" spans="6:6">
      <c r="F14763" s="1926">
        <f t="shared" si="233"/>
        <v>13415736.9</v>
      </c>
    </row>
    <row r="14764" spans="6:6">
      <c r="F14764" s="1926">
        <f t="shared" si="233"/>
        <v>13415736.9</v>
      </c>
    </row>
    <row r="14765" spans="6:6">
      <c r="F14765" s="1926">
        <f t="shared" si="233"/>
        <v>13415736.9</v>
      </c>
    </row>
    <row r="14766" spans="6:6">
      <c r="F14766" s="1926">
        <f t="shared" si="233"/>
        <v>13415736.9</v>
      </c>
    </row>
    <row r="14767" spans="6:6">
      <c r="F14767" s="1926">
        <f t="shared" si="233"/>
        <v>13415736.9</v>
      </c>
    </row>
    <row r="14768" spans="6:6">
      <c r="F14768" s="1926">
        <f t="shared" si="233"/>
        <v>13415736.9</v>
      </c>
    </row>
    <row r="14769" spans="6:6">
      <c r="F14769" s="1926">
        <f t="shared" si="233"/>
        <v>13415736.9</v>
      </c>
    </row>
    <row r="14770" spans="6:6">
      <c r="F14770" s="1926">
        <f t="shared" si="233"/>
        <v>13415736.9</v>
      </c>
    </row>
    <row r="14771" spans="6:6">
      <c r="F14771" s="1926">
        <f t="shared" si="233"/>
        <v>13415736.9</v>
      </c>
    </row>
    <row r="14772" spans="6:6">
      <c r="F14772" s="1926">
        <f t="shared" si="233"/>
        <v>13415736.9</v>
      </c>
    </row>
    <row r="14773" spans="6:6">
      <c r="F14773" s="1926">
        <f t="shared" si="233"/>
        <v>13415736.9</v>
      </c>
    </row>
    <row r="14774" spans="6:6">
      <c r="F14774" s="1926">
        <f t="shared" si="233"/>
        <v>13415736.9</v>
      </c>
    </row>
    <row r="14775" spans="6:6">
      <c r="F14775" s="1926">
        <f t="shared" si="233"/>
        <v>13415736.9</v>
      </c>
    </row>
    <row r="14776" spans="6:6">
      <c r="F14776" s="1926">
        <f t="shared" si="233"/>
        <v>13415736.9</v>
      </c>
    </row>
    <row r="14777" spans="6:6">
      <c r="F14777" s="1926">
        <f t="shared" si="233"/>
        <v>13415736.9</v>
      </c>
    </row>
    <row r="14778" spans="6:6">
      <c r="F14778" s="1926">
        <f t="shared" si="233"/>
        <v>13415736.9</v>
      </c>
    </row>
    <row r="14779" spans="6:6">
      <c r="F14779" s="1926">
        <f t="shared" si="233"/>
        <v>13415736.9</v>
      </c>
    </row>
    <row r="14780" spans="6:6">
      <c r="F14780" s="1926">
        <f t="shared" si="233"/>
        <v>13415736.9</v>
      </c>
    </row>
    <row r="14781" spans="6:6">
      <c r="F14781" s="1926">
        <f t="shared" si="233"/>
        <v>13415736.9</v>
      </c>
    </row>
    <row r="14782" spans="6:6">
      <c r="F14782" s="1926">
        <f t="shared" si="233"/>
        <v>13415736.9</v>
      </c>
    </row>
    <row r="14783" spans="6:6">
      <c r="F14783" s="1926">
        <f t="shared" si="233"/>
        <v>13415736.9</v>
      </c>
    </row>
    <row r="14784" spans="6:6">
      <c r="F14784" s="1926">
        <f t="shared" si="233"/>
        <v>13415736.9</v>
      </c>
    </row>
    <row r="14785" spans="6:6">
      <c r="F14785" s="1926">
        <f t="shared" si="233"/>
        <v>13415736.9</v>
      </c>
    </row>
    <row r="14786" spans="6:6">
      <c r="F14786" s="1926">
        <f t="shared" si="233"/>
        <v>13415736.9</v>
      </c>
    </row>
    <row r="14787" spans="6:6">
      <c r="F14787" s="1926">
        <f t="shared" si="233"/>
        <v>13415736.9</v>
      </c>
    </row>
    <row r="14788" spans="6:6">
      <c r="F14788" s="1926">
        <f t="shared" si="233"/>
        <v>13415736.9</v>
      </c>
    </row>
    <row r="14789" spans="6:6">
      <c r="F14789" s="1926">
        <f t="shared" si="233"/>
        <v>13415736.9</v>
      </c>
    </row>
    <row r="14790" spans="6:6">
      <c r="F14790" s="1926">
        <f t="shared" si="233"/>
        <v>13415736.9</v>
      </c>
    </row>
    <row r="14791" spans="6:6">
      <c r="F14791" s="1926">
        <f t="shared" ref="F14791:F14854" si="234">F14790-E14791+D14791</f>
        <v>13415736.9</v>
      </c>
    </row>
    <row r="14792" spans="6:6">
      <c r="F14792" s="1926">
        <f t="shared" si="234"/>
        <v>13415736.9</v>
      </c>
    </row>
    <row r="14793" spans="6:6">
      <c r="F14793" s="1926">
        <f t="shared" si="234"/>
        <v>13415736.9</v>
      </c>
    </row>
    <row r="14794" spans="6:6">
      <c r="F14794" s="1926">
        <f t="shared" si="234"/>
        <v>13415736.9</v>
      </c>
    </row>
    <row r="14795" spans="6:6">
      <c r="F14795" s="1926">
        <f t="shared" si="234"/>
        <v>13415736.9</v>
      </c>
    </row>
    <row r="14796" spans="6:6">
      <c r="F14796" s="1926">
        <f t="shared" si="234"/>
        <v>13415736.9</v>
      </c>
    </row>
    <row r="14797" spans="6:6">
      <c r="F14797" s="1926">
        <f t="shared" si="234"/>
        <v>13415736.9</v>
      </c>
    </row>
    <row r="14798" spans="6:6">
      <c r="F14798" s="1926">
        <f t="shared" si="234"/>
        <v>13415736.9</v>
      </c>
    </row>
    <row r="14799" spans="6:6">
      <c r="F14799" s="1926">
        <f t="shared" si="234"/>
        <v>13415736.9</v>
      </c>
    </row>
    <row r="14800" spans="6:6">
      <c r="F14800" s="1926">
        <f t="shared" si="234"/>
        <v>13415736.9</v>
      </c>
    </row>
    <row r="14801" spans="6:6">
      <c r="F14801" s="1926">
        <f t="shared" si="234"/>
        <v>13415736.9</v>
      </c>
    </row>
    <row r="14802" spans="6:6">
      <c r="F14802" s="1926">
        <f t="shared" si="234"/>
        <v>13415736.9</v>
      </c>
    </row>
    <row r="14803" spans="6:6">
      <c r="F14803" s="1926">
        <f t="shared" si="234"/>
        <v>13415736.9</v>
      </c>
    </row>
    <row r="14804" spans="6:6">
      <c r="F14804" s="1926">
        <f t="shared" si="234"/>
        <v>13415736.9</v>
      </c>
    </row>
    <row r="14805" spans="6:6">
      <c r="F14805" s="1926">
        <f t="shared" si="234"/>
        <v>13415736.9</v>
      </c>
    </row>
    <row r="14806" spans="6:6">
      <c r="F14806" s="1926">
        <f t="shared" si="234"/>
        <v>13415736.9</v>
      </c>
    </row>
    <row r="14807" spans="6:6">
      <c r="F14807" s="1926">
        <f t="shared" si="234"/>
        <v>13415736.9</v>
      </c>
    </row>
    <row r="14808" spans="6:6">
      <c r="F14808" s="1926">
        <f t="shared" si="234"/>
        <v>13415736.9</v>
      </c>
    </row>
    <row r="14809" spans="6:6">
      <c r="F14809" s="1926">
        <f t="shared" si="234"/>
        <v>13415736.9</v>
      </c>
    </row>
    <row r="14810" spans="6:6">
      <c r="F14810" s="1926">
        <f t="shared" si="234"/>
        <v>13415736.9</v>
      </c>
    </row>
    <row r="14811" spans="6:6">
      <c r="F14811" s="1926">
        <f t="shared" si="234"/>
        <v>13415736.9</v>
      </c>
    </row>
    <row r="14812" spans="6:6">
      <c r="F14812" s="1926">
        <f t="shared" si="234"/>
        <v>13415736.9</v>
      </c>
    </row>
    <row r="14813" spans="6:6">
      <c r="F14813" s="1926">
        <f t="shared" si="234"/>
        <v>13415736.9</v>
      </c>
    </row>
    <row r="14814" spans="6:6">
      <c r="F14814" s="1926">
        <f t="shared" si="234"/>
        <v>13415736.9</v>
      </c>
    </row>
    <row r="14815" spans="6:6">
      <c r="F14815" s="1926">
        <f t="shared" si="234"/>
        <v>13415736.9</v>
      </c>
    </row>
    <row r="14816" spans="6:6">
      <c r="F14816" s="1926">
        <f t="shared" si="234"/>
        <v>13415736.9</v>
      </c>
    </row>
    <row r="14817" spans="6:6">
      <c r="F14817" s="1926">
        <f t="shared" si="234"/>
        <v>13415736.9</v>
      </c>
    </row>
    <row r="14818" spans="6:6">
      <c r="F14818" s="1926">
        <f t="shared" si="234"/>
        <v>13415736.9</v>
      </c>
    </row>
    <row r="14819" spans="6:6">
      <c r="F14819" s="1926">
        <f t="shared" si="234"/>
        <v>13415736.9</v>
      </c>
    </row>
    <row r="14820" spans="6:6">
      <c r="F14820" s="1926">
        <f t="shared" si="234"/>
        <v>13415736.9</v>
      </c>
    </row>
    <row r="14821" spans="6:6">
      <c r="F14821" s="1926">
        <f t="shared" si="234"/>
        <v>13415736.9</v>
      </c>
    </row>
    <row r="14822" spans="6:6">
      <c r="F14822" s="1926">
        <f t="shared" si="234"/>
        <v>13415736.9</v>
      </c>
    </row>
    <row r="14823" spans="6:6">
      <c r="F14823" s="1926">
        <f t="shared" si="234"/>
        <v>13415736.9</v>
      </c>
    </row>
    <row r="14824" spans="6:6">
      <c r="F14824" s="1926">
        <f t="shared" si="234"/>
        <v>13415736.9</v>
      </c>
    </row>
    <row r="14825" spans="6:6">
      <c r="F14825" s="1926">
        <f t="shared" si="234"/>
        <v>13415736.9</v>
      </c>
    </row>
    <row r="14826" spans="6:6">
      <c r="F14826" s="1926">
        <f t="shared" si="234"/>
        <v>13415736.9</v>
      </c>
    </row>
    <row r="14827" spans="6:6">
      <c r="F14827" s="1926">
        <f t="shared" si="234"/>
        <v>13415736.9</v>
      </c>
    </row>
    <row r="14828" spans="6:6">
      <c r="F14828" s="1926">
        <f t="shared" si="234"/>
        <v>13415736.9</v>
      </c>
    </row>
    <row r="14829" spans="6:6">
      <c r="F14829" s="1926">
        <f t="shared" si="234"/>
        <v>13415736.9</v>
      </c>
    </row>
    <row r="14830" spans="6:6">
      <c r="F14830" s="1926">
        <f t="shared" si="234"/>
        <v>13415736.9</v>
      </c>
    </row>
    <row r="14831" spans="6:6">
      <c r="F14831" s="1926">
        <f t="shared" si="234"/>
        <v>13415736.9</v>
      </c>
    </row>
    <row r="14832" spans="6:6">
      <c r="F14832" s="1926">
        <f t="shared" si="234"/>
        <v>13415736.9</v>
      </c>
    </row>
    <row r="14833" spans="6:6">
      <c r="F14833" s="1926">
        <f t="shared" si="234"/>
        <v>13415736.9</v>
      </c>
    </row>
    <row r="14834" spans="6:6">
      <c r="F14834" s="1926">
        <f t="shared" si="234"/>
        <v>13415736.9</v>
      </c>
    </row>
    <row r="14835" spans="6:6">
      <c r="F14835" s="1926">
        <f t="shared" si="234"/>
        <v>13415736.9</v>
      </c>
    </row>
    <row r="14836" spans="6:6">
      <c r="F14836" s="1926">
        <f t="shared" si="234"/>
        <v>13415736.9</v>
      </c>
    </row>
    <row r="14837" spans="6:6">
      <c r="F14837" s="1926">
        <f t="shared" si="234"/>
        <v>13415736.9</v>
      </c>
    </row>
    <row r="14838" spans="6:6">
      <c r="F14838" s="1926">
        <f t="shared" si="234"/>
        <v>13415736.9</v>
      </c>
    </row>
    <row r="14839" spans="6:6">
      <c r="F14839" s="1926">
        <f t="shared" si="234"/>
        <v>13415736.9</v>
      </c>
    </row>
    <row r="14840" spans="6:6">
      <c r="F14840" s="1926">
        <f t="shared" si="234"/>
        <v>13415736.9</v>
      </c>
    </row>
    <row r="14841" spans="6:6">
      <c r="F14841" s="1926">
        <f t="shared" si="234"/>
        <v>13415736.9</v>
      </c>
    </row>
    <row r="14842" spans="6:6">
      <c r="F14842" s="1926">
        <f t="shared" si="234"/>
        <v>13415736.9</v>
      </c>
    </row>
    <row r="14843" spans="6:6">
      <c r="F14843" s="1926">
        <f t="shared" si="234"/>
        <v>13415736.9</v>
      </c>
    </row>
    <row r="14844" spans="6:6">
      <c r="F14844" s="1926">
        <f t="shared" si="234"/>
        <v>13415736.9</v>
      </c>
    </row>
    <row r="14845" spans="6:6">
      <c r="F14845" s="1926">
        <f t="shared" si="234"/>
        <v>13415736.9</v>
      </c>
    </row>
    <row r="14846" spans="6:6">
      <c r="F14846" s="1926">
        <f t="shared" si="234"/>
        <v>13415736.9</v>
      </c>
    </row>
    <row r="14847" spans="6:6">
      <c r="F14847" s="1926">
        <f t="shared" si="234"/>
        <v>13415736.9</v>
      </c>
    </row>
    <row r="14848" spans="6:6">
      <c r="F14848" s="1926">
        <f t="shared" si="234"/>
        <v>13415736.9</v>
      </c>
    </row>
    <row r="14849" spans="6:6">
      <c r="F14849" s="1926">
        <f t="shared" si="234"/>
        <v>13415736.9</v>
      </c>
    </row>
    <row r="14850" spans="6:6">
      <c r="F14850" s="1926">
        <f t="shared" si="234"/>
        <v>13415736.9</v>
      </c>
    </row>
    <row r="14851" spans="6:6">
      <c r="F14851" s="1926">
        <f t="shared" si="234"/>
        <v>13415736.9</v>
      </c>
    </row>
    <row r="14852" spans="6:6">
      <c r="F14852" s="1926">
        <f t="shared" si="234"/>
        <v>13415736.9</v>
      </c>
    </row>
    <row r="14853" spans="6:6">
      <c r="F14853" s="1926">
        <f t="shared" si="234"/>
        <v>13415736.9</v>
      </c>
    </row>
    <row r="14854" spans="6:6">
      <c r="F14854" s="1926">
        <f t="shared" si="234"/>
        <v>13415736.9</v>
      </c>
    </row>
    <row r="14855" spans="6:6">
      <c r="F14855" s="1926">
        <f t="shared" ref="F14855:F14918" si="235">F14854-E14855+D14855</f>
        <v>13415736.9</v>
      </c>
    </row>
    <row r="14856" spans="6:6">
      <c r="F14856" s="1926">
        <f t="shared" si="235"/>
        <v>13415736.9</v>
      </c>
    </row>
    <row r="14857" spans="6:6">
      <c r="F14857" s="1926">
        <f t="shared" si="235"/>
        <v>13415736.9</v>
      </c>
    </row>
    <row r="14858" spans="6:6">
      <c r="F14858" s="1926">
        <f t="shared" si="235"/>
        <v>13415736.9</v>
      </c>
    </row>
    <row r="14859" spans="6:6">
      <c r="F14859" s="1926">
        <f t="shared" si="235"/>
        <v>13415736.9</v>
      </c>
    </row>
    <row r="14860" spans="6:6">
      <c r="F14860" s="1926">
        <f t="shared" si="235"/>
        <v>13415736.9</v>
      </c>
    </row>
    <row r="14861" spans="6:6">
      <c r="F14861" s="1926">
        <f t="shared" si="235"/>
        <v>13415736.9</v>
      </c>
    </row>
    <row r="14862" spans="6:6">
      <c r="F14862" s="1926">
        <f t="shared" si="235"/>
        <v>13415736.9</v>
      </c>
    </row>
    <row r="14863" spans="6:6">
      <c r="F14863" s="1926">
        <f t="shared" si="235"/>
        <v>13415736.9</v>
      </c>
    </row>
    <row r="14864" spans="6:6">
      <c r="F14864" s="1926">
        <f t="shared" si="235"/>
        <v>13415736.9</v>
      </c>
    </row>
    <row r="14865" spans="6:6">
      <c r="F14865" s="1926">
        <f t="shared" si="235"/>
        <v>13415736.9</v>
      </c>
    </row>
    <row r="14866" spans="6:6">
      <c r="F14866" s="1926">
        <f t="shared" si="235"/>
        <v>13415736.9</v>
      </c>
    </row>
    <row r="14867" spans="6:6">
      <c r="F14867" s="1926">
        <f t="shared" si="235"/>
        <v>13415736.9</v>
      </c>
    </row>
    <row r="14868" spans="6:6">
      <c r="F14868" s="1926">
        <f t="shared" si="235"/>
        <v>13415736.9</v>
      </c>
    </row>
    <row r="14869" spans="6:6">
      <c r="F14869" s="1926">
        <f t="shared" si="235"/>
        <v>13415736.9</v>
      </c>
    </row>
    <row r="14870" spans="6:6">
      <c r="F14870" s="1926">
        <f t="shared" si="235"/>
        <v>13415736.9</v>
      </c>
    </row>
    <row r="14871" spans="6:6">
      <c r="F14871" s="1926">
        <f t="shared" si="235"/>
        <v>13415736.9</v>
      </c>
    </row>
    <row r="14872" spans="6:6">
      <c r="F14872" s="1926">
        <f t="shared" si="235"/>
        <v>13415736.9</v>
      </c>
    </row>
    <row r="14873" spans="6:6">
      <c r="F14873" s="1926">
        <f t="shared" si="235"/>
        <v>13415736.9</v>
      </c>
    </row>
    <row r="14874" spans="6:6">
      <c r="F14874" s="1926">
        <f t="shared" si="235"/>
        <v>13415736.9</v>
      </c>
    </row>
    <row r="14875" spans="6:6">
      <c r="F14875" s="1926">
        <f t="shared" si="235"/>
        <v>13415736.9</v>
      </c>
    </row>
    <row r="14876" spans="6:6">
      <c r="F14876" s="1926">
        <f t="shared" si="235"/>
        <v>13415736.9</v>
      </c>
    </row>
    <row r="14877" spans="6:6">
      <c r="F14877" s="1926">
        <f t="shared" si="235"/>
        <v>13415736.9</v>
      </c>
    </row>
    <row r="14878" spans="6:6">
      <c r="F14878" s="1926">
        <f t="shared" si="235"/>
        <v>13415736.9</v>
      </c>
    </row>
    <row r="14879" spans="6:6">
      <c r="F14879" s="1926">
        <f t="shared" si="235"/>
        <v>13415736.9</v>
      </c>
    </row>
    <row r="14880" spans="6:6">
      <c r="F14880" s="1926">
        <f t="shared" si="235"/>
        <v>13415736.9</v>
      </c>
    </row>
    <row r="14881" spans="6:6">
      <c r="F14881" s="1926">
        <f t="shared" si="235"/>
        <v>13415736.9</v>
      </c>
    </row>
    <row r="14882" spans="6:6">
      <c r="F14882" s="1926">
        <f t="shared" si="235"/>
        <v>13415736.9</v>
      </c>
    </row>
    <row r="14883" spans="6:6">
      <c r="F14883" s="1926">
        <f t="shared" si="235"/>
        <v>13415736.9</v>
      </c>
    </row>
    <row r="14884" spans="6:6">
      <c r="F14884" s="1926">
        <f t="shared" si="235"/>
        <v>13415736.9</v>
      </c>
    </row>
    <row r="14885" spans="6:6">
      <c r="F14885" s="1926">
        <f t="shared" si="235"/>
        <v>13415736.9</v>
      </c>
    </row>
    <row r="14886" spans="6:6">
      <c r="F14886" s="1926">
        <f t="shared" si="235"/>
        <v>13415736.9</v>
      </c>
    </row>
    <row r="14887" spans="6:6">
      <c r="F14887" s="1926">
        <f t="shared" si="235"/>
        <v>13415736.9</v>
      </c>
    </row>
    <row r="14888" spans="6:6">
      <c r="F14888" s="1926">
        <f t="shared" si="235"/>
        <v>13415736.9</v>
      </c>
    </row>
    <row r="14889" spans="6:6">
      <c r="F14889" s="1926">
        <f t="shared" si="235"/>
        <v>13415736.9</v>
      </c>
    </row>
    <row r="14890" spans="6:6">
      <c r="F14890" s="1926">
        <f t="shared" si="235"/>
        <v>13415736.9</v>
      </c>
    </row>
    <row r="14891" spans="6:6">
      <c r="F14891" s="1926">
        <f t="shared" si="235"/>
        <v>13415736.9</v>
      </c>
    </row>
    <row r="14892" spans="6:6">
      <c r="F14892" s="1926">
        <f t="shared" si="235"/>
        <v>13415736.9</v>
      </c>
    </row>
    <row r="14893" spans="6:6">
      <c r="F14893" s="1926">
        <f t="shared" si="235"/>
        <v>13415736.9</v>
      </c>
    </row>
    <row r="14894" spans="6:6">
      <c r="F14894" s="1926">
        <f t="shared" si="235"/>
        <v>13415736.9</v>
      </c>
    </row>
    <row r="14895" spans="6:6">
      <c r="F14895" s="1926">
        <f t="shared" si="235"/>
        <v>13415736.9</v>
      </c>
    </row>
    <row r="14896" spans="6:6">
      <c r="F14896" s="1926">
        <f t="shared" si="235"/>
        <v>13415736.9</v>
      </c>
    </row>
    <row r="14897" spans="6:6">
      <c r="F14897" s="1926">
        <f t="shared" si="235"/>
        <v>13415736.9</v>
      </c>
    </row>
    <row r="14898" spans="6:6">
      <c r="F14898" s="1926">
        <f t="shared" si="235"/>
        <v>13415736.9</v>
      </c>
    </row>
    <row r="14899" spans="6:6">
      <c r="F14899" s="1926">
        <f t="shared" si="235"/>
        <v>13415736.9</v>
      </c>
    </row>
    <row r="14900" spans="6:6">
      <c r="F14900" s="1926">
        <f t="shared" si="235"/>
        <v>13415736.9</v>
      </c>
    </row>
    <row r="14901" spans="6:6">
      <c r="F14901" s="1926">
        <f t="shared" si="235"/>
        <v>13415736.9</v>
      </c>
    </row>
    <row r="14902" spans="6:6">
      <c r="F14902" s="1926">
        <f t="shared" si="235"/>
        <v>13415736.9</v>
      </c>
    </row>
    <row r="14903" spans="6:6">
      <c r="F14903" s="1926">
        <f t="shared" si="235"/>
        <v>13415736.9</v>
      </c>
    </row>
    <row r="14904" spans="6:6">
      <c r="F14904" s="1926">
        <f t="shared" si="235"/>
        <v>13415736.9</v>
      </c>
    </row>
    <row r="14905" spans="6:6">
      <c r="F14905" s="1926">
        <f t="shared" si="235"/>
        <v>13415736.9</v>
      </c>
    </row>
    <row r="14906" spans="6:6">
      <c r="F14906" s="1926">
        <f t="shared" si="235"/>
        <v>13415736.9</v>
      </c>
    </row>
    <row r="14907" spans="6:6">
      <c r="F14907" s="1926">
        <f t="shared" si="235"/>
        <v>13415736.9</v>
      </c>
    </row>
    <row r="14908" spans="6:6">
      <c r="F14908" s="1926">
        <f t="shared" si="235"/>
        <v>13415736.9</v>
      </c>
    </row>
    <row r="14909" spans="6:6">
      <c r="F14909" s="1926">
        <f t="shared" si="235"/>
        <v>13415736.9</v>
      </c>
    </row>
    <row r="14910" spans="6:6">
      <c r="F14910" s="1926">
        <f t="shared" si="235"/>
        <v>13415736.9</v>
      </c>
    </row>
    <row r="14911" spans="6:6">
      <c r="F14911" s="1926">
        <f t="shared" si="235"/>
        <v>13415736.9</v>
      </c>
    </row>
    <row r="14912" spans="6:6">
      <c r="F14912" s="1926">
        <f t="shared" si="235"/>
        <v>13415736.9</v>
      </c>
    </row>
    <row r="14913" spans="6:6">
      <c r="F14913" s="1926">
        <f t="shared" si="235"/>
        <v>13415736.9</v>
      </c>
    </row>
    <row r="14914" spans="6:6">
      <c r="F14914" s="1926">
        <f t="shared" si="235"/>
        <v>13415736.9</v>
      </c>
    </row>
    <row r="14915" spans="6:6">
      <c r="F14915" s="1926">
        <f t="shared" si="235"/>
        <v>13415736.9</v>
      </c>
    </row>
    <row r="14916" spans="6:6">
      <c r="F14916" s="1926">
        <f t="shared" si="235"/>
        <v>13415736.9</v>
      </c>
    </row>
    <row r="14917" spans="6:6">
      <c r="F14917" s="1926">
        <f t="shared" si="235"/>
        <v>13415736.9</v>
      </c>
    </row>
    <row r="14918" spans="6:6">
      <c r="F14918" s="1926">
        <f t="shared" si="235"/>
        <v>13415736.9</v>
      </c>
    </row>
    <row r="14919" spans="6:6">
      <c r="F14919" s="1926">
        <f t="shared" ref="F14919:F14982" si="236">F14918-E14919+D14919</f>
        <v>13415736.9</v>
      </c>
    </row>
    <row r="14920" spans="6:6">
      <c r="F14920" s="1926">
        <f t="shared" si="236"/>
        <v>13415736.9</v>
      </c>
    </row>
    <row r="14921" spans="6:6">
      <c r="F14921" s="1926">
        <f t="shared" si="236"/>
        <v>13415736.9</v>
      </c>
    </row>
    <row r="14922" spans="6:6">
      <c r="F14922" s="1926">
        <f t="shared" si="236"/>
        <v>13415736.9</v>
      </c>
    </row>
    <row r="14923" spans="6:6">
      <c r="F14923" s="1926">
        <f t="shared" si="236"/>
        <v>13415736.9</v>
      </c>
    </row>
    <row r="14924" spans="6:6">
      <c r="F14924" s="1926">
        <f t="shared" si="236"/>
        <v>13415736.9</v>
      </c>
    </row>
    <row r="14925" spans="6:6">
      <c r="F14925" s="1926">
        <f t="shared" si="236"/>
        <v>13415736.9</v>
      </c>
    </row>
    <row r="14926" spans="6:6">
      <c r="F14926" s="1926">
        <f t="shared" si="236"/>
        <v>13415736.9</v>
      </c>
    </row>
    <row r="14927" spans="6:6">
      <c r="F14927" s="1926">
        <f t="shared" si="236"/>
        <v>13415736.9</v>
      </c>
    </row>
    <row r="14928" spans="6:6">
      <c r="F14928" s="1926">
        <f t="shared" si="236"/>
        <v>13415736.9</v>
      </c>
    </row>
    <row r="14929" spans="6:6">
      <c r="F14929" s="1926">
        <f t="shared" si="236"/>
        <v>13415736.9</v>
      </c>
    </row>
    <row r="14930" spans="6:6">
      <c r="F14930" s="1926">
        <f t="shared" si="236"/>
        <v>13415736.9</v>
      </c>
    </row>
    <row r="14931" spans="6:6">
      <c r="F14931" s="1926">
        <f t="shared" si="236"/>
        <v>13415736.9</v>
      </c>
    </row>
    <row r="14932" spans="6:6">
      <c r="F14932" s="1926">
        <f t="shared" si="236"/>
        <v>13415736.9</v>
      </c>
    </row>
    <row r="14933" spans="6:6">
      <c r="F14933" s="1926">
        <f t="shared" si="236"/>
        <v>13415736.9</v>
      </c>
    </row>
    <row r="14934" spans="6:6">
      <c r="F14934" s="1926">
        <f t="shared" si="236"/>
        <v>13415736.9</v>
      </c>
    </row>
    <row r="14935" spans="6:6">
      <c r="F14935" s="1926">
        <f t="shared" si="236"/>
        <v>13415736.9</v>
      </c>
    </row>
    <row r="14936" spans="6:6">
      <c r="F14936" s="1926">
        <f t="shared" si="236"/>
        <v>13415736.9</v>
      </c>
    </row>
    <row r="14937" spans="6:6">
      <c r="F14937" s="1926">
        <f t="shared" si="236"/>
        <v>13415736.9</v>
      </c>
    </row>
    <row r="14938" spans="6:6">
      <c r="F14938" s="1926">
        <f t="shared" si="236"/>
        <v>13415736.9</v>
      </c>
    </row>
    <row r="14939" spans="6:6">
      <c r="F14939" s="1926">
        <f t="shared" si="236"/>
        <v>13415736.9</v>
      </c>
    </row>
    <row r="14940" spans="6:6">
      <c r="F14940" s="1926">
        <f t="shared" si="236"/>
        <v>13415736.9</v>
      </c>
    </row>
    <row r="14941" spans="6:6">
      <c r="F14941" s="1926">
        <f t="shared" si="236"/>
        <v>13415736.9</v>
      </c>
    </row>
    <row r="14942" spans="6:6">
      <c r="F14942" s="1926">
        <f t="shared" si="236"/>
        <v>13415736.9</v>
      </c>
    </row>
    <row r="14943" spans="6:6">
      <c r="F14943" s="1926">
        <f t="shared" si="236"/>
        <v>13415736.9</v>
      </c>
    </row>
    <row r="14944" spans="6:6">
      <c r="F14944" s="1926">
        <f t="shared" si="236"/>
        <v>13415736.9</v>
      </c>
    </row>
    <row r="14945" spans="6:6">
      <c r="F14945" s="1926">
        <f t="shared" si="236"/>
        <v>13415736.9</v>
      </c>
    </row>
    <row r="14946" spans="6:6">
      <c r="F14946" s="1926">
        <f t="shared" si="236"/>
        <v>13415736.9</v>
      </c>
    </row>
    <row r="14947" spans="6:6">
      <c r="F14947" s="1926">
        <f t="shared" si="236"/>
        <v>13415736.9</v>
      </c>
    </row>
    <row r="14948" spans="6:6">
      <c r="F14948" s="1926">
        <f t="shared" si="236"/>
        <v>13415736.9</v>
      </c>
    </row>
    <row r="14949" spans="6:6">
      <c r="F14949" s="1926">
        <f t="shared" si="236"/>
        <v>13415736.9</v>
      </c>
    </row>
    <row r="14950" spans="6:6">
      <c r="F14950" s="1926">
        <f t="shared" si="236"/>
        <v>13415736.9</v>
      </c>
    </row>
    <row r="14951" spans="6:6">
      <c r="F14951" s="1926">
        <f t="shared" si="236"/>
        <v>13415736.9</v>
      </c>
    </row>
    <row r="14952" spans="6:6">
      <c r="F14952" s="1926">
        <f t="shared" si="236"/>
        <v>13415736.9</v>
      </c>
    </row>
    <row r="14953" spans="6:6">
      <c r="F14953" s="1926">
        <f t="shared" si="236"/>
        <v>13415736.9</v>
      </c>
    </row>
    <row r="14954" spans="6:6">
      <c r="F14954" s="1926">
        <f t="shared" si="236"/>
        <v>13415736.9</v>
      </c>
    </row>
    <row r="14955" spans="6:6">
      <c r="F14955" s="1926">
        <f t="shared" si="236"/>
        <v>13415736.9</v>
      </c>
    </row>
    <row r="14956" spans="6:6">
      <c r="F14956" s="1926">
        <f t="shared" si="236"/>
        <v>13415736.9</v>
      </c>
    </row>
    <row r="14957" spans="6:6">
      <c r="F14957" s="1926">
        <f t="shared" si="236"/>
        <v>13415736.9</v>
      </c>
    </row>
    <row r="14958" spans="6:6">
      <c r="F14958" s="1926">
        <f t="shared" si="236"/>
        <v>13415736.9</v>
      </c>
    </row>
    <row r="14959" spans="6:6">
      <c r="F14959" s="1926">
        <f t="shared" si="236"/>
        <v>13415736.9</v>
      </c>
    </row>
    <row r="14960" spans="6:6">
      <c r="F14960" s="1926">
        <f t="shared" si="236"/>
        <v>13415736.9</v>
      </c>
    </row>
    <row r="14961" spans="6:6">
      <c r="F14961" s="1926">
        <f t="shared" si="236"/>
        <v>13415736.9</v>
      </c>
    </row>
    <row r="14962" spans="6:6">
      <c r="F14962" s="1926">
        <f t="shared" si="236"/>
        <v>13415736.9</v>
      </c>
    </row>
    <row r="14963" spans="6:6">
      <c r="F14963" s="1926">
        <f t="shared" si="236"/>
        <v>13415736.9</v>
      </c>
    </row>
    <row r="14964" spans="6:6">
      <c r="F14964" s="1926">
        <f t="shared" si="236"/>
        <v>13415736.9</v>
      </c>
    </row>
    <row r="14965" spans="6:6">
      <c r="F14965" s="1926">
        <f t="shared" si="236"/>
        <v>13415736.9</v>
      </c>
    </row>
    <row r="14966" spans="6:6">
      <c r="F14966" s="1926">
        <f t="shared" si="236"/>
        <v>13415736.9</v>
      </c>
    </row>
    <row r="14967" spans="6:6">
      <c r="F14967" s="1926">
        <f t="shared" si="236"/>
        <v>13415736.9</v>
      </c>
    </row>
    <row r="14968" spans="6:6">
      <c r="F14968" s="1926">
        <f t="shared" si="236"/>
        <v>13415736.9</v>
      </c>
    </row>
    <row r="14969" spans="6:6">
      <c r="F14969" s="1926">
        <f t="shared" si="236"/>
        <v>13415736.9</v>
      </c>
    </row>
    <row r="14970" spans="6:6">
      <c r="F14970" s="1926">
        <f t="shared" si="236"/>
        <v>13415736.9</v>
      </c>
    </row>
    <row r="14971" spans="6:6">
      <c r="F14971" s="1926">
        <f t="shared" si="236"/>
        <v>13415736.9</v>
      </c>
    </row>
    <row r="14972" spans="6:6">
      <c r="F14972" s="1926">
        <f t="shared" si="236"/>
        <v>13415736.9</v>
      </c>
    </row>
    <row r="14973" spans="6:6">
      <c r="F14973" s="1926">
        <f t="shared" si="236"/>
        <v>13415736.9</v>
      </c>
    </row>
    <row r="14974" spans="6:6">
      <c r="F14974" s="1926">
        <f t="shared" si="236"/>
        <v>13415736.9</v>
      </c>
    </row>
    <row r="14975" spans="6:6">
      <c r="F14975" s="1926">
        <f t="shared" si="236"/>
        <v>13415736.9</v>
      </c>
    </row>
    <row r="14976" spans="6:6">
      <c r="F14976" s="1926">
        <f t="shared" si="236"/>
        <v>13415736.9</v>
      </c>
    </row>
    <row r="14977" spans="6:6">
      <c r="F14977" s="1926">
        <f t="shared" si="236"/>
        <v>13415736.9</v>
      </c>
    </row>
    <row r="14978" spans="6:6">
      <c r="F14978" s="1926">
        <f t="shared" si="236"/>
        <v>13415736.9</v>
      </c>
    </row>
    <row r="14979" spans="6:6">
      <c r="F14979" s="1926">
        <f t="shared" si="236"/>
        <v>13415736.9</v>
      </c>
    </row>
    <row r="14980" spans="6:6">
      <c r="F14980" s="1926">
        <f t="shared" si="236"/>
        <v>13415736.9</v>
      </c>
    </row>
    <row r="14981" spans="6:6">
      <c r="F14981" s="1926">
        <f t="shared" si="236"/>
        <v>13415736.9</v>
      </c>
    </row>
    <row r="14982" spans="6:6">
      <c r="F14982" s="1926">
        <f t="shared" si="236"/>
        <v>13415736.9</v>
      </c>
    </row>
    <row r="14983" spans="6:6">
      <c r="F14983" s="1926">
        <f t="shared" ref="F14983:F15046" si="237">F14982-E14983+D14983</f>
        <v>13415736.9</v>
      </c>
    </row>
    <row r="14984" spans="6:6">
      <c r="F14984" s="1926">
        <f t="shared" si="237"/>
        <v>13415736.9</v>
      </c>
    </row>
    <row r="14985" spans="6:6">
      <c r="F14985" s="1926">
        <f t="shared" si="237"/>
        <v>13415736.9</v>
      </c>
    </row>
    <row r="14986" spans="6:6">
      <c r="F14986" s="1926">
        <f t="shared" si="237"/>
        <v>13415736.9</v>
      </c>
    </row>
    <row r="14987" spans="6:6">
      <c r="F14987" s="1926">
        <f t="shared" si="237"/>
        <v>13415736.9</v>
      </c>
    </row>
    <row r="14988" spans="6:6">
      <c r="F14988" s="1926">
        <f t="shared" si="237"/>
        <v>13415736.9</v>
      </c>
    </row>
    <row r="14989" spans="6:6">
      <c r="F14989" s="1926">
        <f t="shared" si="237"/>
        <v>13415736.9</v>
      </c>
    </row>
    <row r="14990" spans="6:6">
      <c r="F14990" s="1926">
        <f t="shared" si="237"/>
        <v>13415736.9</v>
      </c>
    </row>
    <row r="14991" spans="6:6">
      <c r="F14991" s="1926">
        <f t="shared" si="237"/>
        <v>13415736.9</v>
      </c>
    </row>
    <row r="14992" spans="6:6">
      <c r="F14992" s="1926">
        <f t="shared" si="237"/>
        <v>13415736.9</v>
      </c>
    </row>
    <row r="14993" spans="6:6">
      <c r="F14993" s="1926">
        <f t="shared" si="237"/>
        <v>13415736.9</v>
      </c>
    </row>
    <row r="14994" spans="6:6">
      <c r="F14994" s="1926">
        <f t="shared" si="237"/>
        <v>13415736.9</v>
      </c>
    </row>
    <row r="14995" spans="6:6">
      <c r="F14995" s="1926">
        <f t="shared" si="237"/>
        <v>13415736.9</v>
      </c>
    </row>
    <row r="14996" spans="6:6">
      <c r="F14996" s="1926">
        <f t="shared" si="237"/>
        <v>13415736.9</v>
      </c>
    </row>
    <row r="14997" spans="6:6">
      <c r="F14997" s="1926">
        <f t="shared" si="237"/>
        <v>13415736.9</v>
      </c>
    </row>
    <row r="14998" spans="6:6">
      <c r="F14998" s="1926">
        <f t="shared" si="237"/>
        <v>13415736.9</v>
      </c>
    </row>
    <row r="14999" spans="6:6">
      <c r="F14999" s="1926">
        <f t="shared" si="237"/>
        <v>13415736.9</v>
      </c>
    </row>
    <row r="15000" spans="6:6">
      <c r="F15000" s="1926">
        <f t="shared" si="237"/>
        <v>13415736.9</v>
      </c>
    </row>
    <row r="15001" spans="6:6">
      <c r="F15001" s="1926">
        <f t="shared" si="237"/>
        <v>13415736.9</v>
      </c>
    </row>
    <row r="15002" spans="6:6">
      <c r="F15002" s="1926">
        <f t="shared" si="237"/>
        <v>13415736.9</v>
      </c>
    </row>
    <row r="15003" spans="6:6">
      <c r="F15003" s="1926">
        <f t="shared" si="237"/>
        <v>13415736.9</v>
      </c>
    </row>
    <row r="15004" spans="6:6">
      <c r="F15004" s="1926">
        <f t="shared" si="237"/>
        <v>13415736.9</v>
      </c>
    </row>
    <row r="15005" spans="6:6">
      <c r="F15005" s="1926">
        <f t="shared" si="237"/>
        <v>13415736.9</v>
      </c>
    </row>
    <row r="15006" spans="6:6">
      <c r="F15006" s="1926">
        <f t="shared" si="237"/>
        <v>13415736.9</v>
      </c>
    </row>
    <row r="15007" spans="6:6">
      <c r="F15007" s="1926">
        <f t="shared" si="237"/>
        <v>13415736.9</v>
      </c>
    </row>
    <row r="15008" spans="6:6">
      <c r="F15008" s="1926">
        <f t="shared" si="237"/>
        <v>13415736.9</v>
      </c>
    </row>
    <row r="15009" spans="6:6">
      <c r="F15009" s="1926">
        <f t="shared" si="237"/>
        <v>13415736.9</v>
      </c>
    </row>
    <row r="15010" spans="6:6">
      <c r="F15010" s="1926">
        <f t="shared" si="237"/>
        <v>13415736.9</v>
      </c>
    </row>
    <row r="15011" spans="6:6">
      <c r="F15011" s="1926">
        <f t="shared" si="237"/>
        <v>13415736.9</v>
      </c>
    </row>
    <row r="15012" spans="6:6">
      <c r="F15012" s="1926">
        <f t="shared" si="237"/>
        <v>13415736.9</v>
      </c>
    </row>
    <row r="15013" spans="6:6">
      <c r="F15013" s="1926">
        <f t="shared" si="237"/>
        <v>13415736.9</v>
      </c>
    </row>
    <row r="15014" spans="6:6">
      <c r="F15014" s="1926">
        <f t="shared" si="237"/>
        <v>13415736.9</v>
      </c>
    </row>
    <row r="15015" spans="6:6">
      <c r="F15015" s="1926">
        <f t="shared" si="237"/>
        <v>13415736.9</v>
      </c>
    </row>
    <row r="15016" spans="6:6">
      <c r="F15016" s="1926">
        <f t="shared" si="237"/>
        <v>13415736.9</v>
      </c>
    </row>
    <row r="15017" spans="6:6">
      <c r="F15017" s="1926">
        <f t="shared" si="237"/>
        <v>13415736.9</v>
      </c>
    </row>
    <row r="15018" spans="6:6">
      <c r="F15018" s="1926">
        <f t="shared" si="237"/>
        <v>13415736.9</v>
      </c>
    </row>
    <row r="15019" spans="6:6">
      <c r="F15019" s="1926">
        <f t="shared" si="237"/>
        <v>13415736.9</v>
      </c>
    </row>
    <row r="15020" spans="6:6">
      <c r="F15020" s="1926">
        <f t="shared" si="237"/>
        <v>13415736.9</v>
      </c>
    </row>
    <row r="15021" spans="6:6">
      <c r="F15021" s="1926">
        <f t="shared" si="237"/>
        <v>13415736.9</v>
      </c>
    </row>
    <row r="15022" spans="6:6">
      <c r="F15022" s="1926">
        <f t="shared" si="237"/>
        <v>13415736.9</v>
      </c>
    </row>
    <row r="15023" spans="6:6">
      <c r="F15023" s="1926">
        <f t="shared" si="237"/>
        <v>13415736.9</v>
      </c>
    </row>
    <row r="15024" spans="6:6">
      <c r="F15024" s="1926">
        <f t="shared" si="237"/>
        <v>13415736.9</v>
      </c>
    </row>
    <row r="15025" spans="6:6">
      <c r="F15025" s="1926">
        <f t="shared" si="237"/>
        <v>13415736.9</v>
      </c>
    </row>
    <row r="15026" spans="6:6">
      <c r="F15026" s="1926">
        <f t="shared" si="237"/>
        <v>13415736.9</v>
      </c>
    </row>
    <row r="15027" spans="6:6">
      <c r="F15027" s="1926">
        <f t="shared" si="237"/>
        <v>13415736.9</v>
      </c>
    </row>
    <row r="15028" spans="6:6">
      <c r="F15028" s="1926">
        <f t="shared" si="237"/>
        <v>13415736.9</v>
      </c>
    </row>
    <row r="15029" spans="6:6">
      <c r="F15029" s="1926">
        <f t="shared" si="237"/>
        <v>13415736.9</v>
      </c>
    </row>
    <row r="15030" spans="6:6">
      <c r="F15030" s="1926">
        <f t="shared" si="237"/>
        <v>13415736.9</v>
      </c>
    </row>
    <row r="15031" spans="6:6">
      <c r="F15031" s="1926">
        <f t="shared" si="237"/>
        <v>13415736.9</v>
      </c>
    </row>
    <row r="15032" spans="6:6">
      <c r="F15032" s="1926">
        <f t="shared" si="237"/>
        <v>13415736.9</v>
      </c>
    </row>
    <row r="15033" spans="6:6">
      <c r="F15033" s="1926">
        <f t="shared" si="237"/>
        <v>13415736.9</v>
      </c>
    </row>
    <row r="15034" spans="6:6">
      <c r="F15034" s="1926">
        <f t="shared" si="237"/>
        <v>13415736.9</v>
      </c>
    </row>
    <row r="15035" spans="6:6">
      <c r="F15035" s="1926">
        <f t="shared" si="237"/>
        <v>13415736.9</v>
      </c>
    </row>
    <row r="15036" spans="6:6">
      <c r="F15036" s="1926">
        <f t="shared" si="237"/>
        <v>13415736.9</v>
      </c>
    </row>
    <row r="15037" spans="6:6">
      <c r="F15037" s="1926">
        <f t="shared" si="237"/>
        <v>13415736.9</v>
      </c>
    </row>
    <row r="15038" spans="6:6">
      <c r="F15038" s="1926">
        <f t="shared" si="237"/>
        <v>13415736.9</v>
      </c>
    </row>
    <row r="15039" spans="6:6">
      <c r="F15039" s="1926">
        <f t="shared" si="237"/>
        <v>13415736.9</v>
      </c>
    </row>
    <row r="15040" spans="6:6">
      <c r="F15040" s="1926">
        <f t="shared" si="237"/>
        <v>13415736.9</v>
      </c>
    </row>
    <row r="15041" spans="6:6">
      <c r="F15041" s="1926">
        <f t="shared" si="237"/>
        <v>13415736.9</v>
      </c>
    </row>
    <row r="15042" spans="6:6">
      <c r="F15042" s="1926">
        <f t="shared" si="237"/>
        <v>13415736.9</v>
      </c>
    </row>
    <row r="15043" spans="6:6">
      <c r="F15043" s="1926">
        <f t="shared" si="237"/>
        <v>13415736.9</v>
      </c>
    </row>
    <row r="15044" spans="6:6">
      <c r="F15044" s="1926">
        <f t="shared" si="237"/>
        <v>13415736.9</v>
      </c>
    </row>
    <row r="15045" spans="6:6">
      <c r="F15045" s="1926">
        <f t="shared" si="237"/>
        <v>13415736.9</v>
      </c>
    </row>
    <row r="15046" spans="6:6">
      <c r="F15046" s="1926">
        <f t="shared" si="237"/>
        <v>13415736.9</v>
      </c>
    </row>
    <row r="15047" spans="6:6">
      <c r="F15047" s="1926">
        <f t="shared" ref="F15047:F15110" si="238">F15046-E15047+D15047</f>
        <v>13415736.9</v>
      </c>
    </row>
    <row r="15048" spans="6:6">
      <c r="F15048" s="1926">
        <f t="shared" si="238"/>
        <v>13415736.9</v>
      </c>
    </row>
    <row r="15049" spans="6:6">
      <c r="F15049" s="1926">
        <f t="shared" si="238"/>
        <v>13415736.9</v>
      </c>
    </row>
    <row r="15050" spans="6:6">
      <c r="F15050" s="1926">
        <f t="shared" si="238"/>
        <v>13415736.9</v>
      </c>
    </row>
    <row r="15051" spans="6:6">
      <c r="F15051" s="1926">
        <f t="shared" si="238"/>
        <v>13415736.9</v>
      </c>
    </row>
    <row r="15052" spans="6:6">
      <c r="F15052" s="1926">
        <f t="shared" si="238"/>
        <v>13415736.9</v>
      </c>
    </row>
    <row r="15053" spans="6:6">
      <c r="F15053" s="1926">
        <f t="shared" si="238"/>
        <v>13415736.9</v>
      </c>
    </row>
    <row r="15054" spans="6:6">
      <c r="F15054" s="1926">
        <f t="shared" si="238"/>
        <v>13415736.9</v>
      </c>
    </row>
    <row r="15055" spans="6:6">
      <c r="F15055" s="1926">
        <f t="shared" si="238"/>
        <v>13415736.9</v>
      </c>
    </row>
    <row r="15056" spans="6:6">
      <c r="F15056" s="1926">
        <f t="shared" si="238"/>
        <v>13415736.9</v>
      </c>
    </row>
    <row r="15057" spans="6:6">
      <c r="F15057" s="1926">
        <f t="shared" si="238"/>
        <v>13415736.9</v>
      </c>
    </row>
    <row r="15058" spans="6:6">
      <c r="F15058" s="1926">
        <f t="shared" si="238"/>
        <v>13415736.9</v>
      </c>
    </row>
    <row r="15059" spans="6:6">
      <c r="F15059" s="1926">
        <f t="shared" si="238"/>
        <v>13415736.9</v>
      </c>
    </row>
    <row r="15060" spans="6:6">
      <c r="F15060" s="1926">
        <f t="shared" si="238"/>
        <v>13415736.9</v>
      </c>
    </row>
    <row r="15061" spans="6:6">
      <c r="F15061" s="1926">
        <f t="shared" si="238"/>
        <v>13415736.9</v>
      </c>
    </row>
    <row r="15062" spans="6:6">
      <c r="F15062" s="1926">
        <f t="shared" si="238"/>
        <v>13415736.9</v>
      </c>
    </row>
    <row r="15063" spans="6:6">
      <c r="F15063" s="1926">
        <f t="shared" si="238"/>
        <v>13415736.9</v>
      </c>
    </row>
    <row r="15064" spans="6:6">
      <c r="F15064" s="1926">
        <f t="shared" si="238"/>
        <v>13415736.9</v>
      </c>
    </row>
    <row r="15065" spans="6:6">
      <c r="F15065" s="1926">
        <f t="shared" si="238"/>
        <v>13415736.9</v>
      </c>
    </row>
    <row r="15066" spans="6:6">
      <c r="F15066" s="1926">
        <f t="shared" si="238"/>
        <v>13415736.9</v>
      </c>
    </row>
    <row r="15067" spans="6:6">
      <c r="F15067" s="1926">
        <f t="shared" si="238"/>
        <v>13415736.9</v>
      </c>
    </row>
    <row r="15068" spans="6:6">
      <c r="F15068" s="1926">
        <f t="shared" si="238"/>
        <v>13415736.9</v>
      </c>
    </row>
    <row r="15069" spans="6:6">
      <c r="F15069" s="1926">
        <f t="shared" si="238"/>
        <v>13415736.9</v>
      </c>
    </row>
    <row r="15070" spans="6:6">
      <c r="F15070" s="1926">
        <f t="shared" si="238"/>
        <v>13415736.9</v>
      </c>
    </row>
    <row r="15071" spans="6:6">
      <c r="F15071" s="1926">
        <f t="shared" si="238"/>
        <v>13415736.9</v>
      </c>
    </row>
    <row r="15072" spans="6:6">
      <c r="F15072" s="1926">
        <f t="shared" si="238"/>
        <v>13415736.9</v>
      </c>
    </row>
    <row r="15073" spans="6:6">
      <c r="F15073" s="1926">
        <f t="shared" si="238"/>
        <v>13415736.9</v>
      </c>
    </row>
    <row r="15074" spans="6:6">
      <c r="F15074" s="1926">
        <f t="shared" si="238"/>
        <v>13415736.9</v>
      </c>
    </row>
    <row r="15075" spans="6:6">
      <c r="F15075" s="1926">
        <f t="shared" si="238"/>
        <v>13415736.9</v>
      </c>
    </row>
    <row r="15076" spans="6:6">
      <c r="F15076" s="1926">
        <f t="shared" si="238"/>
        <v>13415736.9</v>
      </c>
    </row>
    <row r="15077" spans="6:6">
      <c r="F15077" s="1926">
        <f t="shared" si="238"/>
        <v>13415736.9</v>
      </c>
    </row>
    <row r="15078" spans="6:6">
      <c r="F15078" s="1926">
        <f t="shared" si="238"/>
        <v>13415736.9</v>
      </c>
    </row>
    <row r="15079" spans="6:6">
      <c r="F15079" s="1926">
        <f t="shared" si="238"/>
        <v>13415736.9</v>
      </c>
    </row>
    <row r="15080" spans="6:6">
      <c r="F15080" s="1926">
        <f t="shared" si="238"/>
        <v>13415736.9</v>
      </c>
    </row>
    <row r="15081" spans="6:6">
      <c r="F15081" s="1926">
        <f t="shared" si="238"/>
        <v>13415736.9</v>
      </c>
    </row>
    <row r="15082" spans="6:6">
      <c r="F15082" s="1926">
        <f t="shared" si="238"/>
        <v>13415736.9</v>
      </c>
    </row>
    <row r="15083" spans="6:6">
      <c r="F15083" s="1926">
        <f t="shared" si="238"/>
        <v>13415736.9</v>
      </c>
    </row>
    <row r="15084" spans="6:6">
      <c r="F15084" s="1926">
        <f t="shared" si="238"/>
        <v>13415736.9</v>
      </c>
    </row>
    <row r="15085" spans="6:6">
      <c r="F15085" s="1926">
        <f t="shared" si="238"/>
        <v>13415736.9</v>
      </c>
    </row>
    <row r="15086" spans="6:6">
      <c r="F15086" s="1926">
        <f t="shared" si="238"/>
        <v>13415736.9</v>
      </c>
    </row>
    <row r="15087" spans="6:6">
      <c r="F15087" s="1926">
        <f t="shared" si="238"/>
        <v>13415736.9</v>
      </c>
    </row>
    <row r="15088" spans="6:6">
      <c r="F15088" s="1926">
        <f t="shared" si="238"/>
        <v>13415736.9</v>
      </c>
    </row>
    <row r="15089" spans="6:6">
      <c r="F15089" s="1926">
        <f t="shared" si="238"/>
        <v>13415736.9</v>
      </c>
    </row>
    <row r="15090" spans="6:6">
      <c r="F15090" s="1926">
        <f t="shared" si="238"/>
        <v>13415736.9</v>
      </c>
    </row>
    <row r="15091" spans="6:6">
      <c r="F15091" s="1926">
        <f t="shared" si="238"/>
        <v>13415736.9</v>
      </c>
    </row>
    <row r="15092" spans="6:6">
      <c r="F15092" s="1926">
        <f t="shared" si="238"/>
        <v>13415736.9</v>
      </c>
    </row>
    <row r="15093" spans="6:6">
      <c r="F15093" s="1926">
        <f t="shared" si="238"/>
        <v>13415736.9</v>
      </c>
    </row>
    <row r="15094" spans="6:6">
      <c r="F15094" s="1926">
        <f t="shared" si="238"/>
        <v>13415736.9</v>
      </c>
    </row>
    <row r="15095" spans="6:6">
      <c r="F15095" s="1926">
        <f t="shared" si="238"/>
        <v>13415736.9</v>
      </c>
    </row>
    <row r="15096" spans="6:6">
      <c r="F15096" s="1926">
        <f t="shared" si="238"/>
        <v>13415736.9</v>
      </c>
    </row>
    <row r="15097" spans="6:6">
      <c r="F15097" s="1926">
        <f t="shared" si="238"/>
        <v>13415736.9</v>
      </c>
    </row>
    <row r="15098" spans="6:6">
      <c r="F15098" s="1926">
        <f t="shared" si="238"/>
        <v>13415736.9</v>
      </c>
    </row>
    <row r="15099" spans="6:6">
      <c r="F15099" s="1926">
        <f t="shared" si="238"/>
        <v>13415736.9</v>
      </c>
    </row>
    <row r="15100" spans="6:6">
      <c r="F15100" s="1926">
        <f t="shared" si="238"/>
        <v>13415736.9</v>
      </c>
    </row>
    <row r="15101" spans="6:6">
      <c r="F15101" s="1926">
        <f t="shared" si="238"/>
        <v>13415736.9</v>
      </c>
    </row>
    <row r="15102" spans="6:6">
      <c r="F15102" s="1926">
        <f t="shared" si="238"/>
        <v>13415736.9</v>
      </c>
    </row>
    <row r="15103" spans="6:6">
      <c r="F15103" s="1926">
        <f t="shared" si="238"/>
        <v>13415736.9</v>
      </c>
    </row>
    <row r="15104" spans="6:6">
      <c r="F15104" s="1926">
        <f t="shared" si="238"/>
        <v>13415736.9</v>
      </c>
    </row>
    <row r="15105" spans="6:6">
      <c r="F15105" s="1926">
        <f t="shared" si="238"/>
        <v>13415736.9</v>
      </c>
    </row>
    <row r="15106" spans="6:6">
      <c r="F15106" s="1926">
        <f t="shared" si="238"/>
        <v>13415736.9</v>
      </c>
    </row>
    <row r="15107" spans="6:6">
      <c r="F15107" s="1926">
        <f t="shared" si="238"/>
        <v>13415736.9</v>
      </c>
    </row>
    <row r="15108" spans="6:6">
      <c r="F15108" s="1926">
        <f t="shared" si="238"/>
        <v>13415736.9</v>
      </c>
    </row>
    <row r="15109" spans="6:6">
      <c r="F15109" s="1926">
        <f t="shared" si="238"/>
        <v>13415736.9</v>
      </c>
    </row>
    <row r="15110" spans="6:6">
      <c r="F15110" s="1926">
        <f t="shared" si="238"/>
        <v>13415736.9</v>
      </c>
    </row>
    <row r="15111" spans="6:6">
      <c r="F15111" s="1926">
        <f t="shared" ref="F15111:F15174" si="239">F15110-E15111+D15111</f>
        <v>13415736.9</v>
      </c>
    </row>
    <row r="15112" spans="6:6">
      <c r="F15112" s="1926">
        <f t="shared" si="239"/>
        <v>13415736.9</v>
      </c>
    </row>
    <row r="15113" spans="6:6">
      <c r="F15113" s="1926">
        <f t="shared" si="239"/>
        <v>13415736.9</v>
      </c>
    </row>
    <row r="15114" spans="6:6">
      <c r="F15114" s="1926">
        <f t="shared" si="239"/>
        <v>13415736.9</v>
      </c>
    </row>
    <row r="15115" spans="6:6">
      <c r="F15115" s="1926">
        <f t="shared" si="239"/>
        <v>13415736.9</v>
      </c>
    </row>
    <row r="15116" spans="6:6">
      <c r="F15116" s="1926">
        <f t="shared" si="239"/>
        <v>13415736.9</v>
      </c>
    </row>
    <row r="15117" spans="6:6">
      <c r="F15117" s="1926">
        <f t="shared" si="239"/>
        <v>13415736.9</v>
      </c>
    </row>
    <row r="15118" spans="6:6">
      <c r="F15118" s="1926">
        <f t="shared" si="239"/>
        <v>13415736.9</v>
      </c>
    </row>
    <row r="15119" spans="6:6">
      <c r="F15119" s="1926">
        <f t="shared" si="239"/>
        <v>13415736.9</v>
      </c>
    </row>
    <row r="15120" spans="6:6">
      <c r="F15120" s="1926">
        <f t="shared" si="239"/>
        <v>13415736.9</v>
      </c>
    </row>
    <row r="15121" spans="6:6">
      <c r="F15121" s="1926">
        <f t="shared" si="239"/>
        <v>13415736.9</v>
      </c>
    </row>
    <row r="15122" spans="6:6">
      <c r="F15122" s="1926">
        <f t="shared" si="239"/>
        <v>13415736.9</v>
      </c>
    </row>
    <row r="15123" spans="6:6">
      <c r="F15123" s="1926">
        <f t="shared" si="239"/>
        <v>13415736.9</v>
      </c>
    </row>
    <row r="15124" spans="6:6">
      <c r="F15124" s="1926">
        <f t="shared" si="239"/>
        <v>13415736.9</v>
      </c>
    </row>
    <row r="15125" spans="6:6">
      <c r="F15125" s="1926">
        <f t="shared" si="239"/>
        <v>13415736.9</v>
      </c>
    </row>
    <row r="15126" spans="6:6">
      <c r="F15126" s="1926">
        <f t="shared" si="239"/>
        <v>13415736.9</v>
      </c>
    </row>
    <row r="15127" spans="6:6">
      <c r="F15127" s="1926">
        <f t="shared" si="239"/>
        <v>13415736.9</v>
      </c>
    </row>
    <row r="15128" spans="6:6">
      <c r="F15128" s="1926">
        <f t="shared" si="239"/>
        <v>13415736.9</v>
      </c>
    </row>
    <row r="15129" spans="6:6">
      <c r="F15129" s="1926">
        <f t="shared" si="239"/>
        <v>13415736.9</v>
      </c>
    </row>
    <row r="15130" spans="6:6">
      <c r="F15130" s="1926">
        <f t="shared" si="239"/>
        <v>13415736.9</v>
      </c>
    </row>
    <row r="15131" spans="6:6">
      <c r="F15131" s="1926">
        <f t="shared" si="239"/>
        <v>13415736.9</v>
      </c>
    </row>
    <row r="15132" spans="6:6">
      <c r="F15132" s="1926">
        <f t="shared" si="239"/>
        <v>13415736.9</v>
      </c>
    </row>
    <row r="15133" spans="6:6">
      <c r="F15133" s="1926">
        <f t="shared" si="239"/>
        <v>13415736.9</v>
      </c>
    </row>
    <row r="15134" spans="6:6">
      <c r="F15134" s="1926">
        <f t="shared" si="239"/>
        <v>13415736.9</v>
      </c>
    </row>
    <row r="15135" spans="6:6">
      <c r="F15135" s="1926">
        <f t="shared" si="239"/>
        <v>13415736.9</v>
      </c>
    </row>
    <row r="15136" spans="6:6">
      <c r="F15136" s="1926">
        <f t="shared" si="239"/>
        <v>13415736.9</v>
      </c>
    </row>
    <row r="15137" spans="6:6">
      <c r="F15137" s="1926">
        <f t="shared" si="239"/>
        <v>13415736.9</v>
      </c>
    </row>
    <row r="15138" spans="6:6">
      <c r="F15138" s="1926">
        <f t="shared" si="239"/>
        <v>13415736.9</v>
      </c>
    </row>
    <row r="15139" spans="6:6">
      <c r="F15139" s="1926">
        <f t="shared" si="239"/>
        <v>13415736.9</v>
      </c>
    </row>
    <row r="15140" spans="6:6">
      <c r="F15140" s="1926">
        <f t="shared" si="239"/>
        <v>13415736.9</v>
      </c>
    </row>
    <row r="15141" spans="6:6">
      <c r="F15141" s="1926">
        <f t="shared" si="239"/>
        <v>13415736.9</v>
      </c>
    </row>
    <row r="15142" spans="6:6">
      <c r="F15142" s="1926">
        <f t="shared" si="239"/>
        <v>13415736.9</v>
      </c>
    </row>
    <row r="15143" spans="6:6">
      <c r="F15143" s="1926">
        <f t="shared" si="239"/>
        <v>13415736.9</v>
      </c>
    </row>
    <row r="15144" spans="6:6">
      <c r="F15144" s="1926">
        <f t="shared" si="239"/>
        <v>13415736.9</v>
      </c>
    </row>
    <row r="15145" spans="6:6">
      <c r="F15145" s="1926">
        <f t="shared" si="239"/>
        <v>13415736.9</v>
      </c>
    </row>
    <row r="15146" spans="6:6">
      <c r="F15146" s="1926">
        <f t="shared" si="239"/>
        <v>13415736.9</v>
      </c>
    </row>
    <row r="15147" spans="6:6">
      <c r="F15147" s="1926">
        <f t="shared" si="239"/>
        <v>13415736.9</v>
      </c>
    </row>
    <row r="15148" spans="6:6">
      <c r="F15148" s="1926">
        <f t="shared" si="239"/>
        <v>13415736.9</v>
      </c>
    </row>
    <row r="15149" spans="6:6">
      <c r="F15149" s="1926">
        <f t="shared" si="239"/>
        <v>13415736.9</v>
      </c>
    </row>
    <row r="15150" spans="6:6">
      <c r="F15150" s="1926">
        <f t="shared" si="239"/>
        <v>13415736.9</v>
      </c>
    </row>
    <row r="15151" spans="6:6">
      <c r="F15151" s="1926">
        <f t="shared" si="239"/>
        <v>13415736.9</v>
      </c>
    </row>
    <row r="15152" spans="6:6">
      <c r="F15152" s="1926">
        <f t="shared" si="239"/>
        <v>13415736.9</v>
      </c>
    </row>
    <row r="15153" spans="6:6">
      <c r="F15153" s="1926">
        <f t="shared" si="239"/>
        <v>13415736.9</v>
      </c>
    </row>
    <row r="15154" spans="6:6">
      <c r="F15154" s="1926">
        <f t="shared" si="239"/>
        <v>13415736.9</v>
      </c>
    </row>
    <row r="15155" spans="6:6">
      <c r="F15155" s="1926">
        <f t="shared" si="239"/>
        <v>13415736.9</v>
      </c>
    </row>
    <row r="15156" spans="6:6">
      <c r="F15156" s="1926">
        <f t="shared" si="239"/>
        <v>13415736.9</v>
      </c>
    </row>
    <row r="15157" spans="6:6">
      <c r="F15157" s="1926">
        <f t="shared" si="239"/>
        <v>13415736.9</v>
      </c>
    </row>
    <row r="15158" spans="6:6">
      <c r="F15158" s="1926">
        <f t="shared" si="239"/>
        <v>13415736.9</v>
      </c>
    </row>
    <row r="15159" spans="6:6">
      <c r="F15159" s="1926">
        <f t="shared" si="239"/>
        <v>13415736.9</v>
      </c>
    </row>
    <row r="15160" spans="6:6">
      <c r="F15160" s="1926">
        <f t="shared" si="239"/>
        <v>13415736.9</v>
      </c>
    </row>
    <row r="15161" spans="6:6">
      <c r="F15161" s="1926">
        <f t="shared" si="239"/>
        <v>13415736.9</v>
      </c>
    </row>
    <row r="15162" spans="6:6">
      <c r="F15162" s="1926">
        <f t="shared" si="239"/>
        <v>13415736.9</v>
      </c>
    </row>
    <row r="15163" spans="6:6">
      <c r="F15163" s="1926">
        <f t="shared" si="239"/>
        <v>13415736.9</v>
      </c>
    </row>
    <row r="15164" spans="6:6">
      <c r="F15164" s="1926">
        <f t="shared" si="239"/>
        <v>13415736.9</v>
      </c>
    </row>
    <row r="15165" spans="6:6">
      <c r="F15165" s="1926">
        <f t="shared" si="239"/>
        <v>13415736.9</v>
      </c>
    </row>
    <row r="15166" spans="6:6">
      <c r="F15166" s="1926">
        <f t="shared" si="239"/>
        <v>13415736.9</v>
      </c>
    </row>
    <row r="15167" spans="6:6">
      <c r="F15167" s="1926">
        <f t="shared" si="239"/>
        <v>13415736.9</v>
      </c>
    </row>
    <row r="15168" spans="6:6">
      <c r="F15168" s="1926">
        <f t="shared" si="239"/>
        <v>13415736.9</v>
      </c>
    </row>
    <row r="15169" spans="6:6">
      <c r="F15169" s="1926">
        <f t="shared" si="239"/>
        <v>13415736.9</v>
      </c>
    </row>
    <row r="15170" spans="6:6">
      <c r="F15170" s="1926">
        <f t="shared" si="239"/>
        <v>13415736.9</v>
      </c>
    </row>
    <row r="15171" spans="6:6">
      <c r="F15171" s="1926">
        <f t="shared" si="239"/>
        <v>13415736.9</v>
      </c>
    </row>
    <row r="15172" spans="6:6">
      <c r="F15172" s="1926">
        <f t="shared" si="239"/>
        <v>13415736.9</v>
      </c>
    </row>
    <row r="15173" spans="6:6">
      <c r="F15173" s="1926">
        <f t="shared" si="239"/>
        <v>13415736.9</v>
      </c>
    </row>
    <row r="15174" spans="6:6">
      <c r="F15174" s="1926">
        <f t="shared" si="239"/>
        <v>13415736.9</v>
      </c>
    </row>
    <row r="15175" spans="6:6">
      <c r="F15175" s="1926">
        <f t="shared" ref="F15175:F15238" si="240">F15174-E15175+D15175</f>
        <v>13415736.9</v>
      </c>
    </row>
    <row r="15176" spans="6:6">
      <c r="F15176" s="1926">
        <f t="shared" si="240"/>
        <v>13415736.9</v>
      </c>
    </row>
    <row r="15177" spans="6:6">
      <c r="F15177" s="1926">
        <f t="shared" si="240"/>
        <v>13415736.9</v>
      </c>
    </row>
    <row r="15178" spans="6:6">
      <c r="F15178" s="1926">
        <f t="shared" si="240"/>
        <v>13415736.9</v>
      </c>
    </row>
    <row r="15179" spans="6:6">
      <c r="F15179" s="1926">
        <f t="shared" si="240"/>
        <v>13415736.9</v>
      </c>
    </row>
    <row r="15180" spans="6:6">
      <c r="F15180" s="1926">
        <f t="shared" si="240"/>
        <v>13415736.9</v>
      </c>
    </row>
    <row r="15181" spans="6:6">
      <c r="F15181" s="1926">
        <f t="shared" si="240"/>
        <v>13415736.9</v>
      </c>
    </row>
    <row r="15182" spans="6:6">
      <c r="F15182" s="1926">
        <f t="shared" si="240"/>
        <v>13415736.9</v>
      </c>
    </row>
    <row r="15183" spans="6:6">
      <c r="F15183" s="1926">
        <f t="shared" si="240"/>
        <v>13415736.9</v>
      </c>
    </row>
    <row r="15184" spans="6:6">
      <c r="F15184" s="1926">
        <f t="shared" si="240"/>
        <v>13415736.9</v>
      </c>
    </row>
    <row r="15185" spans="6:6">
      <c r="F15185" s="1926">
        <f t="shared" si="240"/>
        <v>13415736.9</v>
      </c>
    </row>
    <row r="15186" spans="6:6">
      <c r="F15186" s="1926">
        <f t="shared" si="240"/>
        <v>13415736.9</v>
      </c>
    </row>
    <row r="15187" spans="6:6">
      <c r="F15187" s="1926">
        <f t="shared" si="240"/>
        <v>13415736.9</v>
      </c>
    </row>
    <row r="15188" spans="6:6">
      <c r="F15188" s="1926">
        <f t="shared" si="240"/>
        <v>13415736.9</v>
      </c>
    </row>
    <row r="15189" spans="6:6">
      <c r="F15189" s="1926">
        <f t="shared" si="240"/>
        <v>13415736.9</v>
      </c>
    </row>
    <row r="15190" spans="6:6">
      <c r="F15190" s="1926">
        <f t="shared" si="240"/>
        <v>13415736.9</v>
      </c>
    </row>
    <row r="15191" spans="6:6">
      <c r="F15191" s="1926">
        <f t="shared" si="240"/>
        <v>13415736.9</v>
      </c>
    </row>
    <row r="15192" spans="6:6">
      <c r="F15192" s="1926">
        <f t="shared" si="240"/>
        <v>13415736.9</v>
      </c>
    </row>
    <row r="15193" spans="6:6">
      <c r="F15193" s="1926">
        <f t="shared" si="240"/>
        <v>13415736.9</v>
      </c>
    </row>
    <row r="15194" spans="6:6">
      <c r="F15194" s="1926">
        <f t="shared" si="240"/>
        <v>13415736.9</v>
      </c>
    </row>
    <row r="15195" spans="6:6">
      <c r="F15195" s="1926">
        <f t="shared" si="240"/>
        <v>13415736.9</v>
      </c>
    </row>
    <row r="15196" spans="6:6">
      <c r="F15196" s="1926">
        <f t="shared" si="240"/>
        <v>13415736.9</v>
      </c>
    </row>
    <row r="15197" spans="6:6">
      <c r="F15197" s="1926">
        <f t="shared" si="240"/>
        <v>13415736.9</v>
      </c>
    </row>
    <row r="15198" spans="6:6">
      <c r="F15198" s="1926">
        <f t="shared" si="240"/>
        <v>13415736.9</v>
      </c>
    </row>
    <row r="15199" spans="6:6">
      <c r="F15199" s="1926">
        <f t="shared" si="240"/>
        <v>13415736.9</v>
      </c>
    </row>
    <row r="15200" spans="6:6">
      <c r="F15200" s="1926">
        <f t="shared" si="240"/>
        <v>13415736.9</v>
      </c>
    </row>
    <row r="15201" spans="6:6">
      <c r="F15201" s="1926">
        <f t="shared" si="240"/>
        <v>13415736.9</v>
      </c>
    </row>
    <row r="15202" spans="6:6">
      <c r="F15202" s="1926">
        <f t="shared" si="240"/>
        <v>13415736.9</v>
      </c>
    </row>
    <row r="15203" spans="6:6">
      <c r="F15203" s="1926">
        <f t="shared" si="240"/>
        <v>13415736.9</v>
      </c>
    </row>
    <row r="15204" spans="6:6">
      <c r="F15204" s="1926">
        <f t="shared" si="240"/>
        <v>13415736.9</v>
      </c>
    </row>
    <row r="15205" spans="6:6">
      <c r="F15205" s="1926">
        <f t="shared" si="240"/>
        <v>13415736.9</v>
      </c>
    </row>
    <row r="15206" spans="6:6">
      <c r="F15206" s="1926">
        <f t="shared" si="240"/>
        <v>13415736.9</v>
      </c>
    </row>
    <row r="15207" spans="6:6">
      <c r="F15207" s="1926">
        <f t="shared" si="240"/>
        <v>13415736.9</v>
      </c>
    </row>
    <row r="15208" spans="6:6">
      <c r="F15208" s="1926">
        <f t="shared" si="240"/>
        <v>13415736.9</v>
      </c>
    </row>
    <row r="15209" spans="6:6">
      <c r="F15209" s="1926">
        <f t="shared" si="240"/>
        <v>13415736.9</v>
      </c>
    </row>
    <row r="15210" spans="6:6">
      <c r="F15210" s="1926">
        <f t="shared" si="240"/>
        <v>13415736.9</v>
      </c>
    </row>
    <row r="15211" spans="6:6">
      <c r="F15211" s="1926">
        <f t="shared" si="240"/>
        <v>13415736.9</v>
      </c>
    </row>
    <row r="15212" spans="6:6">
      <c r="F15212" s="1926">
        <f t="shared" si="240"/>
        <v>13415736.9</v>
      </c>
    </row>
    <row r="15213" spans="6:6">
      <c r="F15213" s="1926">
        <f t="shared" si="240"/>
        <v>13415736.9</v>
      </c>
    </row>
    <row r="15214" spans="6:6">
      <c r="F15214" s="1926">
        <f t="shared" si="240"/>
        <v>13415736.9</v>
      </c>
    </row>
    <row r="15215" spans="6:6">
      <c r="F15215" s="1926">
        <f t="shared" si="240"/>
        <v>13415736.9</v>
      </c>
    </row>
    <row r="15216" spans="6:6">
      <c r="F15216" s="1926">
        <f t="shared" si="240"/>
        <v>13415736.9</v>
      </c>
    </row>
    <row r="15217" spans="6:6">
      <c r="F15217" s="1926">
        <f t="shared" si="240"/>
        <v>13415736.9</v>
      </c>
    </row>
    <row r="15218" spans="6:6">
      <c r="F15218" s="1926">
        <f t="shared" si="240"/>
        <v>13415736.9</v>
      </c>
    </row>
    <row r="15219" spans="6:6">
      <c r="F15219" s="1926">
        <f t="shared" si="240"/>
        <v>13415736.9</v>
      </c>
    </row>
    <row r="15220" spans="6:6">
      <c r="F15220" s="1926">
        <f t="shared" si="240"/>
        <v>13415736.9</v>
      </c>
    </row>
    <row r="15221" spans="6:6">
      <c r="F15221" s="1926">
        <f t="shared" si="240"/>
        <v>13415736.9</v>
      </c>
    </row>
    <row r="15222" spans="6:6">
      <c r="F15222" s="1926">
        <f t="shared" si="240"/>
        <v>13415736.9</v>
      </c>
    </row>
    <row r="15223" spans="6:6">
      <c r="F15223" s="1926">
        <f t="shared" si="240"/>
        <v>13415736.9</v>
      </c>
    </row>
    <row r="15224" spans="6:6">
      <c r="F15224" s="1926">
        <f t="shared" si="240"/>
        <v>13415736.9</v>
      </c>
    </row>
    <row r="15225" spans="6:6">
      <c r="F15225" s="1926">
        <f t="shared" si="240"/>
        <v>13415736.9</v>
      </c>
    </row>
    <row r="15226" spans="6:6">
      <c r="F15226" s="1926">
        <f t="shared" si="240"/>
        <v>13415736.9</v>
      </c>
    </row>
    <row r="15227" spans="6:6">
      <c r="F15227" s="1926">
        <f t="shared" si="240"/>
        <v>13415736.9</v>
      </c>
    </row>
    <row r="15228" spans="6:6">
      <c r="F15228" s="1926">
        <f t="shared" si="240"/>
        <v>13415736.9</v>
      </c>
    </row>
    <row r="15229" spans="6:6">
      <c r="F15229" s="1926">
        <f t="shared" si="240"/>
        <v>13415736.9</v>
      </c>
    </row>
    <row r="15230" spans="6:6">
      <c r="F15230" s="1926">
        <f t="shared" si="240"/>
        <v>13415736.9</v>
      </c>
    </row>
    <row r="15231" spans="6:6">
      <c r="F15231" s="1926">
        <f t="shared" si="240"/>
        <v>13415736.9</v>
      </c>
    </row>
    <row r="15232" spans="6:6">
      <c r="F15232" s="1926">
        <f t="shared" si="240"/>
        <v>13415736.9</v>
      </c>
    </row>
    <row r="15233" spans="6:6">
      <c r="F15233" s="1926">
        <f t="shared" si="240"/>
        <v>13415736.9</v>
      </c>
    </row>
    <row r="15234" spans="6:6">
      <c r="F15234" s="1926">
        <f t="shared" si="240"/>
        <v>13415736.9</v>
      </c>
    </row>
    <row r="15235" spans="6:6">
      <c r="F15235" s="1926">
        <f t="shared" si="240"/>
        <v>13415736.9</v>
      </c>
    </row>
    <row r="15236" spans="6:6">
      <c r="F15236" s="1926">
        <f t="shared" si="240"/>
        <v>13415736.9</v>
      </c>
    </row>
    <row r="15237" spans="6:6">
      <c r="F15237" s="1926">
        <f t="shared" si="240"/>
        <v>13415736.9</v>
      </c>
    </row>
    <row r="15238" spans="6:6">
      <c r="F15238" s="1926">
        <f t="shared" si="240"/>
        <v>13415736.9</v>
      </c>
    </row>
    <row r="15239" spans="6:6">
      <c r="F15239" s="1926">
        <f t="shared" ref="F15239:F15302" si="241">F15238-E15239+D15239</f>
        <v>13415736.9</v>
      </c>
    </row>
    <row r="15240" spans="6:6">
      <c r="F15240" s="1926">
        <f t="shared" si="241"/>
        <v>13415736.9</v>
      </c>
    </row>
    <row r="15241" spans="6:6">
      <c r="F15241" s="1926">
        <f t="shared" si="241"/>
        <v>13415736.9</v>
      </c>
    </row>
    <row r="15242" spans="6:6">
      <c r="F15242" s="1926">
        <f t="shared" si="241"/>
        <v>13415736.9</v>
      </c>
    </row>
    <row r="15243" spans="6:6">
      <c r="F15243" s="1926">
        <f t="shared" si="241"/>
        <v>13415736.9</v>
      </c>
    </row>
    <row r="15244" spans="6:6">
      <c r="F15244" s="1926">
        <f t="shared" si="241"/>
        <v>13415736.9</v>
      </c>
    </row>
    <row r="15245" spans="6:6">
      <c r="F15245" s="1926">
        <f t="shared" si="241"/>
        <v>13415736.9</v>
      </c>
    </row>
    <row r="15246" spans="6:6">
      <c r="F15246" s="1926">
        <f t="shared" si="241"/>
        <v>13415736.9</v>
      </c>
    </row>
    <row r="15247" spans="6:6">
      <c r="F15247" s="1926">
        <f t="shared" si="241"/>
        <v>13415736.9</v>
      </c>
    </row>
    <row r="15248" spans="6:6">
      <c r="F15248" s="1926">
        <f t="shared" si="241"/>
        <v>13415736.9</v>
      </c>
    </row>
    <row r="15249" spans="6:6">
      <c r="F15249" s="1926">
        <f t="shared" si="241"/>
        <v>13415736.9</v>
      </c>
    </row>
    <row r="15250" spans="6:6">
      <c r="F15250" s="1926">
        <f t="shared" si="241"/>
        <v>13415736.9</v>
      </c>
    </row>
    <row r="15251" spans="6:6">
      <c r="F15251" s="1926">
        <f t="shared" si="241"/>
        <v>13415736.9</v>
      </c>
    </row>
    <row r="15252" spans="6:6">
      <c r="F15252" s="1926">
        <f t="shared" si="241"/>
        <v>13415736.9</v>
      </c>
    </row>
    <row r="15253" spans="6:6">
      <c r="F15253" s="1926">
        <f t="shared" si="241"/>
        <v>13415736.9</v>
      </c>
    </row>
    <row r="15254" spans="6:6">
      <c r="F15254" s="1926">
        <f t="shared" si="241"/>
        <v>13415736.9</v>
      </c>
    </row>
    <row r="15255" spans="6:6">
      <c r="F15255" s="1926">
        <f t="shared" si="241"/>
        <v>13415736.9</v>
      </c>
    </row>
    <row r="15256" spans="6:6">
      <c r="F15256" s="1926">
        <f t="shared" si="241"/>
        <v>13415736.9</v>
      </c>
    </row>
    <row r="15257" spans="6:6">
      <c r="F15257" s="1926">
        <f t="shared" si="241"/>
        <v>13415736.9</v>
      </c>
    </row>
    <row r="15258" spans="6:6">
      <c r="F15258" s="1926">
        <f t="shared" si="241"/>
        <v>13415736.9</v>
      </c>
    </row>
    <row r="15259" spans="6:6">
      <c r="F15259" s="1926">
        <f t="shared" si="241"/>
        <v>13415736.9</v>
      </c>
    </row>
    <row r="15260" spans="6:6">
      <c r="F15260" s="1926">
        <f t="shared" si="241"/>
        <v>13415736.9</v>
      </c>
    </row>
    <row r="15261" spans="6:6">
      <c r="F15261" s="1926">
        <f t="shared" si="241"/>
        <v>13415736.9</v>
      </c>
    </row>
    <row r="15262" spans="6:6">
      <c r="F15262" s="1926">
        <f t="shared" si="241"/>
        <v>13415736.9</v>
      </c>
    </row>
    <row r="15263" spans="6:6">
      <c r="F15263" s="1926">
        <f t="shared" si="241"/>
        <v>13415736.9</v>
      </c>
    </row>
    <row r="15264" spans="6:6">
      <c r="F15264" s="1926">
        <f t="shared" si="241"/>
        <v>13415736.9</v>
      </c>
    </row>
    <row r="15265" spans="6:6">
      <c r="F15265" s="1926">
        <f t="shared" si="241"/>
        <v>13415736.9</v>
      </c>
    </row>
    <row r="15266" spans="6:6">
      <c r="F15266" s="1926">
        <f t="shared" si="241"/>
        <v>13415736.9</v>
      </c>
    </row>
    <row r="15267" spans="6:6">
      <c r="F15267" s="1926">
        <f t="shared" si="241"/>
        <v>13415736.9</v>
      </c>
    </row>
    <row r="15268" spans="6:6">
      <c r="F15268" s="1926">
        <f t="shared" si="241"/>
        <v>13415736.9</v>
      </c>
    </row>
    <row r="15269" spans="6:6">
      <c r="F15269" s="1926">
        <f t="shared" si="241"/>
        <v>13415736.9</v>
      </c>
    </row>
    <row r="15270" spans="6:6">
      <c r="F15270" s="1926">
        <f t="shared" si="241"/>
        <v>13415736.9</v>
      </c>
    </row>
    <row r="15271" spans="6:6">
      <c r="F15271" s="1926">
        <f t="shared" si="241"/>
        <v>13415736.9</v>
      </c>
    </row>
    <row r="15272" spans="6:6">
      <c r="F15272" s="1926">
        <f t="shared" si="241"/>
        <v>13415736.9</v>
      </c>
    </row>
    <row r="15273" spans="6:6">
      <c r="F15273" s="1926">
        <f t="shared" si="241"/>
        <v>13415736.9</v>
      </c>
    </row>
    <row r="15274" spans="6:6">
      <c r="F15274" s="1926">
        <f t="shared" si="241"/>
        <v>13415736.9</v>
      </c>
    </row>
    <row r="15275" spans="6:6">
      <c r="F15275" s="1926">
        <f t="shared" si="241"/>
        <v>13415736.9</v>
      </c>
    </row>
    <row r="15276" spans="6:6">
      <c r="F15276" s="1926">
        <f t="shared" si="241"/>
        <v>13415736.9</v>
      </c>
    </row>
    <row r="15277" spans="6:6">
      <c r="F15277" s="1926">
        <f t="shared" si="241"/>
        <v>13415736.9</v>
      </c>
    </row>
    <row r="15278" spans="6:6">
      <c r="F15278" s="1926">
        <f t="shared" si="241"/>
        <v>13415736.9</v>
      </c>
    </row>
    <row r="15279" spans="6:6">
      <c r="F15279" s="1926">
        <f t="shared" si="241"/>
        <v>13415736.9</v>
      </c>
    </row>
    <row r="15280" spans="6:6">
      <c r="F15280" s="1926">
        <f t="shared" si="241"/>
        <v>13415736.9</v>
      </c>
    </row>
    <row r="15281" spans="6:6">
      <c r="F15281" s="1926">
        <f t="shared" si="241"/>
        <v>13415736.9</v>
      </c>
    </row>
    <row r="15282" spans="6:6">
      <c r="F15282" s="1926">
        <f t="shared" si="241"/>
        <v>13415736.9</v>
      </c>
    </row>
    <row r="15283" spans="6:6">
      <c r="F15283" s="1926">
        <f t="shared" si="241"/>
        <v>13415736.9</v>
      </c>
    </row>
    <row r="15284" spans="6:6">
      <c r="F15284" s="1926">
        <f t="shared" si="241"/>
        <v>13415736.9</v>
      </c>
    </row>
    <row r="15285" spans="6:6">
      <c r="F15285" s="1926">
        <f t="shared" si="241"/>
        <v>13415736.9</v>
      </c>
    </row>
    <row r="15286" spans="6:6">
      <c r="F15286" s="1926">
        <f t="shared" si="241"/>
        <v>13415736.9</v>
      </c>
    </row>
    <row r="15287" spans="6:6">
      <c r="F15287" s="1926">
        <f t="shared" si="241"/>
        <v>13415736.9</v>
      </c>
    </row>
    <row r="15288" spans="6:6">
      <c r="F15288" s="1926">
        <f t="shared" si="241"/>
        <v>13415736.9</v>
      </c>
    </row>
    <row r="15289" spans="6:6">
      <c r="F15289" s="1926">
        <f t="shared" si="241"/>
        <v>13415736.9</v>
      </c>
    </row>
    <row r="15290" spans="6:6">
      <c r="F15290" s="1926">
        <f t="shared" si="241"/>
        <v>13415736.9</v>
      </c>
    </row>
    <row r="15291" spans="6:6">
      <c r="F15291" s="1926">
        <f t="shared" si="241"/>
        <v>13415736.9</v>
      </c>
    </row>
    <row r="15292" spans="6:6">
      <c r="F15292" s="1926">
        <f t="shared" si="241"/>
        <v>13415736.9</v>
      </c>
    </row>
    <row r="15293" spans="6:6">
      <c r="F15293" s="1926">
        <f t="shared" si="241"/>
        <v>13415736.9</v>
      </c>
    </row>
    <row r="15294" spans="6:6">
      <c r="F15294" s="1926">
        <f t="shared" si="241"/>
        <v>13415736.9</v>
      </c>
    </row>
    <row r="15295" spans="6:6">
      <c r="F15295" s="1926">
        <f t="shared" si="241"/>
        <v>13415736.9</v>
      </c>
    </row>
    <row r="15296" spans="6:6">
      <c r="F15296" s="1926">
        <f t="shared" si="241"/>
        <v>13415736.9</v>
      </c>
    </row>
    <row r="15297" spans="6:6">
      <c r="F15297" s="1926">
        <f t="shared" si="241"/>
        <v>13415736.9</v>
      </c>
    </row>
    <row r="15298" spans="6:6">
      <c r="F15298" s="1926">
        <f t="shared" si="241"/>
        <v>13415736.9</v>
      </c>
    </row>
    <row r="15299" spans="6:6">
      <c r="F15299" s="1926">
        <f t="shared" si="241"/>
        <v>13415736.9</v>
      </c>
    </row>
    <row r="15300" spans="6:6">
      <c r="F15300" s="1926">
        <f t="shared" si="241"/>
        <v>13415736.9</v>
      </c>
    </row>
    <row r="15301" spans="6:6">
      <c r="F15301" s="1926">
        <f t="shared" si="241"/>
        <v>13415736.9</v>
      </c>
    </row>
    <row r="15302" spans="6:6">
      <c r="F15302" s="1926">
        <f t="shared" si="241"/>
        <v>13415736.9</v>
      </c>
    </row>
    <row r="15303" spans="6:6">
      <c r="F15303" s="1926">
        <f t="shared" ref="F15303:F15366" si="242">F15302-E15303+D15303</f>
        <v>13415736.9</v>
      </c>
    </row>
    <row r="15304" spans="6:6">
      <c r="F15304" s="1926">
        <f t="shared" si="242"/>
        <v>13415736.9</v>
      </c>
    </row>
    <row r="15305" spans="6:6">
      <c r="F15305" s="1926">
        <f t="shared" si="242"/>
        <v>13415736.9</v>
      </c>
    </row>
    <row r="15306" spans="6:6">
      <c r="F15306" s="1926">
        <f t="shared" si="242"/>
        <v>13415736.9</v>
      </c>
    </row>
    <row r="15307" spans="6:6">
      <c r="F15307" s="1926">
        <f t="shared" si="242"/>
        <v>13415736.9</v>
      </c>
    </row>
    <row r="15308" spans="6:6">
      <c r="F15308" s="1926">
        <f t="shared" si="242"/>
        <v>13415736.9</v>
      </c>
    </row>
    <row r="15309" spans="6:6">
      <c r="F15309" s="1926">
        <f t="shared" si="242"/>
        <v>13415736.9</v>
      </c>
    </row>
    <row r="15310" spans="6:6">
      <c r="F15310" s="1926">
        <f t="shared" si="242"/>
        <v>13415736.9</v>
      </c>
    </row>
    <row r="15311" spans="6:6">
      <c r="F15311" s="1926">
        <f t="shared" si="242"/>
        <v>13415736.9</v>
      </c>
    </row>
    <row r="15312" spans="6:6">
      <c r="F15312" s="1926">
        <f t="shared" si="242"/>
        <v>13415736.9</v>
      </c>
    </row>
    <row r="15313" spans="6:6">
      <c r="F15313" s="1926">
        <f t="shared" si="242"/>
        <v>13415736.9</v>
      </c>
    </row>
    <row r="15314" spans="6:6">
      <c r="F15314" s="1926">
        <f t="shared" si="242"/>
        <v>13415736.9</v>
      </c>
    </row>
    <row r="15315" spans="6:6">
      <c r="F15315" s="1926">
        <f t="shared" si="242"/>
        <v>13415736.9</v>
      </c>
    </row>
    <row r="15316" spans="6:6">
      <c r="F15316" s="1926">
        <f t="shared" si="242"/>
        <v>13415736.9</v>
      </c>
    </row>
    <row r="15317" spans="6:6">
      <c r="F15317" s="1926">
        <f t="shared" si="242"/>
        <v>13415736.9</v>
      </c>
    </row>
    <row r="15318" spans="6:6">
      <c r="F15318" s="1926">
        <f t="shared" si="242"/>
        <v>13415736.9</v>
      </c>
    </row>
    <row r="15319" spans="6:6">
      <c r="F15319" s="1926">
        <f t="shared" si="242"/>
        <v>13415736.9</v>
      </c>
    </row>
    <row r="15320" spans="6:6">
      <c r="F15320" s="1926">
        <f t="shared" si="242"/>
        <v>13415736.9</v>
      </c>
    </row>
    <row r="15321" spans="6:6">
      <c r="F15321" s="1926">
        <f t="shared" si="242"/>
        <v>13415736.9</v>
      </c>
    </row>
    <row r="15322" spans="6:6">
      <c r="F15322" s="1926">
        <f t="shared" si="242"/>
        <v>13415736.9</v>
      </c>
    </row>
    <row r="15323" spans="6:6">
      <c r="F15323" s="1926">
        <f t="shared" si="242"/>
        <v>13415736.9</v>
      </c>
    </row>
    <row r="15324" spans="6:6">
      <c r="F15324" s="1926">
        <f t="shared" si="242"/>
        <v>13415736.9</v>
      </c>
    </row>
    <row r="15325" spans="6:6">
      <c r="F15325" s="1926">
        <f t="shared" si="242"/>
        <v>13415736.9</v>
      </c>
    </row>
    <row r="15326" spans="6:6">
      <c r="F15326" s="1926">
        <f t="shared" si="242"/>
        <v>13415736.9</v>
      </c>
    </row>
    <row r="15327" spans="6:6">
      <c r="F15327" s="1926">
        <f t="shared" si="242"/>
        <v>13415736.9</v>
      </c>
    </row>
    <row r="15328" spans="6:6">
      <c r="F15328" s="1926">
        <f t="shared" si="242"/>
        <v>13415736.9</v>
      </c>
    </row>
    <row r="15329" spans="6:6">
      <c r="F15329" s="1926">
        <f t="shared" si="242"/>
        <v>13415736.9</v>
      </c>
    </row>
    <row r="15330" spans="6:6">
      <c r="F15330" s="1926">
        <f t="shared" si="242"/>
        <v>13415736.9</v>
      </c>
    </row>
    <row r="15331" spans="6:6">
      <c r="F15331" s="1926">
        <f t="shared" si="242"/>
        <v>13415736.9</v>
      </c>
    </row>
    <row r="15332" spans="6:6">
      <c r="F15332" s="1926">
        <f t="shared" si="242"/>
        <v>13415736.9</v>
      </c>
    </row>
    <row r="15333" spans="6:6">
      <c r="F15333" s="1926">
        <f t="shared" si="242"/>
        <v>13415736.9</v>
      </c>
    </row>
    <row r="15334" spans="6:6">
      <c r="F15334" s="1926">
        <f t="shared" si="242"/>
        <v>13415736.9</v>
      </c>
    </row>
    <row r="15335" spans="6:6">
      <c r="F15335" s="1926">
        <f t="shared" si="242"/>
        <v>13415736.9</v>
      </c>
    </row>
    <row r="15336" spans="6:6">
      <c r="F15336" s="1926">
        <f t="shared" si="242"/>
        <v>13415736.9</v>
      </c>
    </row>
    <row r="15337" spans="6:6">
      <c r="F15337" s="1926">
        <f t="shared" si="242"/>
        <v>13415736.9</v>
      </c>
    </row>
    <row r="15338" spans="6:6">
      <c r="F15338" s="1926">
        <f t="shared" si="242"/>
        <v>13415736.9</v>
      </c>
    </row>
    <row r="15339" spans="6:6">
      <c r="F15339" s="1926">
        <f t="shared" si="242"/>
        <v>13415736.9</v>
      </c>
    </row>
    <row r="15340" spans="6:6">
      <c r="F15340" s="1926">
        <f t="shared" si="242"/>
        <v>13415736.9</v>
      </c>
    </row>
    <row r="15341" spans="6:6">
      <c r="F15341" s="1926">
        <f t="shared" si="242"/>
        <v>13415736.9</v>
      </c>
    </row>
    <row r="15342" spans="6:6">
      <c r="F15342" s="1926">
        <f t="shared" si="242"/>
        <v>13415736.9</v>
      </c>
    </row>
    <row r="15343" spans="6:6">
      <c r="F15343" s="1926">
        <f t="shared" si="242"/>
        <v>13415736.9</v>
      </c>
    </row>
    <row r="15344" spans="6:6">
      <c r="F15344" s="1926">
        <f t="shared" si="242"/>
        <v>13415736.9</v>
      </c>
    </row>
    <row r="15345" spans="6:6">
      <c r="F15345" s="1926">
        <f t="shared" si="242"/>
        <v>13415736.9</v>
      </c>
    </row>
    <row r="15346" spans="6:6">
      <c r="F15346" s="1926">
        <f t="shared" si="242"/>
        <v>13415736.9</v>
      </c>
    </row>
    <row r="15347" spans="6:6">
      <c r="F15347" s="1926">
        <f t="shared" si="242"/>
        <v>13415736.9</v>
      </c>
    </row>
    <row r="15348" spans="6:6">
      <c r="F15348" s="1926">
        <f t="shared" si="242"/>
        <v>13415736.9</v>
      </c>
    </row>
    <row r="15349" spans="6:6">
      <c r="F15349" s="1926">
        <f t="shared" si="242"/>
        <v>13415736.9</v>
      </c>
    </row>
    <row r="15350" spans="6:6">
      <c r="F15350" s="1926">
        <f t="shared" si="242"/>
        <v>13415736.9</v>
      </c>
    </row>
    <row r="15351" spans="6:6">
      <c r="F15351" s="1926">
        <f t="shared" si="242"/>
        <v>13415736.9</v>
      </c>
    </row>
    <row r="15352" spans="6:6">
      <c r="F15352" s="1926">
        <f t="shared" si="242"/>
        <v>13415736.9</v>
      </c>
    </row>
    <row r="15353" spans="6:6">
      <c r="F15353" s="1926">
        <f t="shared" si="242"/>
        <v>13415736.9</v>
      </c>
    </row>
    <row r="15354" spans="6:6">
      <c r="F15354" s="1926">
        <f t="shared" si="242"/>
        <v>13415736.9</v>
      </c>
    </row>
    <row r="15355" spans="6:6">
      <c r="F15355" s="1926">
        <f t="shared" si="242"/>
        <v>13415736.9</v>
      </c>
    </row>
    <row r="15356" spans="6:6">
      <c r="F15356" s="1926">
        <f t="shared" si="242"/>
        <v>13415736.9</v>
      </c>
    </row>
    <row r="15357" spans="6:6">
      <c r="F15357" s="1926">
        <f t="shared" si="242"/>
        <v>13415736.9</v>
      </c>
    </row>
    <row r="15358" spans="6:6">
      <c r="F15358" s="1926">
        <f t="shared" si="242"/>
        <v>13415736.9</v>
      </c>
    </row>
    <row r="15359" spans="6:6">
      <c r="F15359" s="1926">
        <f t="shared" si="242"/>
        <v>13415736.9</v>
      </c>
    </row>
    <row r="15360" spans="6:6">
      <c r="F15360" s="1926">
        <f t="shared" si="242"/>
        <v>13415736.9</v>
      </c>
    </row>
    <row r="15361" spans="6:6">
      <c r="F15361" s="1926">
        <f t="shared" si="242"/>
        <v>13415736.9</v>
      </c>
    </row>
    <row r="15362" spans="6:6">
      <c r="F15362" s="1926">
        <f t="shared" si="242"/>
        <v>13415736.9</v>
      </c>
    </row>
    <row r="15363" spans="6:6">
      <c r="F15363" s="1926">
        <f t="shared" si="242"/>
        <v>13415736.9</v>
      </c>
    </row>
    <row r="15364" spans="6:6">
      <c r="F15364" s="1926">
        <f t="shared" si="242"/>
        <v>13415736.9</v>
      </c>
    </row>
    <row r="15365" spans="6:6">
      <c r="F15365" s="1926">
        <f t="shared" si="242"/>
        <v>13415736.9</v>
      </c>
    </row>
    <row r="15366" spans="6:6">
      <c r="F15366" s="1926">
        <f t="shared" si="242"/>
        <v>13415736.9</v>
      </c>
    </row>
    <row r="15367" spans="6:6">
      <c r="F15367" s="1926">
        <f t="shared" ref="F15367:F15430" si="243">F15366-E15367+D15367</f>
        <v>13415736.9</v>
      </c>
    </row>
    <row r="15368" spans="6:6">
      <c r="F15368" s="1926">
        <f t="shared" si="243"/>
        <v>13415736.9</v>
      </c>
    </row>
    <row r="15369" spans="6:6">
      <c r="F15369" s="1926">
        <f t="shared" si="243"/>
        <v>13415736.9</v>
      </c>
    </row>
    <row r="15370" spans="6:6">
      <c r="F15370" s="1926">
        <f t="shared" si="243"/>
        <v>13415736.9</v>
      </c>
    </row>
    <row r="15371" spans="6:6">
      <c r="F15371" s="1926">
        <f t="shared" si="243"/>
        <v>13415736.9</v>
      </c>
    </row>
    <row r="15372" spans="6:6">
      <c r="F15372" s="1926">
        <f t="shared" si="243"/>
        <v>13415736.9</v>
      </c>
    </row>
    <row r="15373" spans="6:6">
      <c r="F15373" s="1926">
        <f t="shared" si="243"/>
        <v>13415736.9</v>
      </c>
    </row>
    <row r="15374" spans="6:6">
      <c r="F15374" s="1926">
        <f t="shared" si="243"/>
        <v>13415736.9</v>
      </c>
    </row>
    <row r="15375" spans="6:6">
      <c r="F15375" s="1926">
        <f t="shared" si="243"/>
        <v>13415736.9</v>
      </c>
    </row>
    <row r="15376" spans="6:6">
      <c r="F15376" s="1926">
        <f t="shared" si="243"/>
        <v>13415736.9</v>
      </c>
    </row>
    <row r="15377" spans="6:6">
      <c r="F15377" s="1926">
        <f t="shared" si="243"/>
        <v>13415736.9</v>
      </c>
    </row>
    <row r="15378" spans="6:6">
      <c r="F15378" s="1926">
        <f t="shared" si="243"/>
        <v>13415736.9</v>
      </c>
    </row>
    <row r="15379" spans="6:6">
      <c r="F15379" s="1926">
        <f t="shared" si="243"/>
        <v>13415736.9</v>
      </c>
    </row>
    <row r="15380" spans="6:6">
      <c r="F15380" s="1926">
        <f t="shared" si="243"/>
        <v>13415736.9</v>
      </c>
    </row>
    <row r="15381" spans="6:6">
      <c r="F15381" s="1926">
        <f t="shared" si="243"/>
        <v>13415736.9</v>
      </c>
    </row>
    <row r="15382" spans="6:6">
      <c r="F15382" s="1926">
        <f t="shared" si="243"/>
        <v>13415736.9</v>
      </c>
    </row>
    <row r="15383" spans="6:6">
      <c r="F15383" s="1926">
        <f t="shared" si="243"/>
        <v>13415736.9</v>
      </c>
    </row>
    <row r="15384" spans="6:6">
      <c r="F15384" s="1926">
        <f t="shared" si="243"/>
        <v>13415736.9</v>
      </c>
    </row>
    <row r="15385" spans="6:6">
      <c r="F15385" s="1926">
        <f t="shared" si="243"/>
        <v>13415736.9</v>
      </c>
    </row>
    <row r="15386" spans="6:6">
      <c r="F15386" s="1926">
        <f t="shared" si="243"/>
        <v>13415736.9</v>
      </c>
    </row>
    <row r="15387" spans="6:6">
      <c r="F15387" s="1926">
        <f t="shared" si="243"/>
        <v>13415736.9</v>
      </c>
    </row>
    <row r="15388" spans="6:6">
      <c r="F15388" s="1926">
        <f t="shared" si="243"/>
        <v>13415736.9</v>
      </c>
    </row>
    <row r="15389" spans="6:6">
      <c r="F15389" s="1926">
        <f t="shared" si="243"/>
        <v>13415736.9</v>
      </c>
    </row>
    <row r="15390" spans="6:6">
      <c r="F15390" s="1926">
        <f t="shared" si="243"/>
        <v>13415736.9</v>
      </c>
    </row>
    <row r="15391" spans="6:6">
      <c r="F15391" s="1926">
        <f t="shared" si="243"/>
        <v>13415736.9</v>
      </c>
    </row>
    <row r="15392" spans="6:6">
      <c r="F15392" s="1926">
        <f t="shared" si="243"/>
        <v>13415736.9</v>
      </c>
    </row>
    <row r="15393" spans="6:6">
      <c r="F15393" s="1926">
        <f t="shared" si="243"/>
        <v>13415736.9</v>
      </c>
    </row>
    <row r="15394" spans="6:6">
      <c r="F15394" s="1926">
        <f t="shared" si="243"/>
        <v>13415736.9</v>
      </c>
    </row>
    <row r="15395" spans="6:6">
      <c r="F15395" s="1926">
        <f t="shared" si="243"/>
        <v>13415736.9</v>
      </c>
    </row>
    <row r="15396" spans="6:6">
      <c r="F15396" s="1926">
        <f t="shared" si="243"/>
        <v>13415736.9</v>
      </c>
    </row>
    <row r="15397" spans="6:6">
      <c r="F15397" s="1926">
        <f t="shared" si="243"/>
        <v>13415736.9</v>
      </c>
    </row>
    <row r="15398" spans="6:6">
      <c r="F15398" s="1926">
        <f t="shared" si="243"/>
        <v>13415736.9</v>
      </c>
    </row>
    <row r="15399" spans="6:6">
      <c r="F15399" s="1926">
        <f t="shared" si="243"/>
        <v>13415736.9</v>
      </c>
    </row>
    <row r="15400" spans="6:6">
      <c r="F15400" s="1926">
        <f t="shared" si="243"/>
        <v>13415736.9</v>
      </c>
    </row>
    <row r="15401" spans="6:6">
      <c r="F15401" s="1926">
        <f t="shared" si="243"/>
        <v>13415736.9</v>
      </c>
    </row>
    <row r="15402" spans="6:6">
      <c r="F15402" s="1926">
        <f t="shared" si="243"/>
        <v>13415736.9</v>
      </c>
    </row>
    <row r="15403" spans="6:6">
      <c r="F15403" s="1926">
        <f t="shared" si="243"/>
        <v>13415736.9</v>
      </c>
    </row>
    <row r="15404" spans="6:6">
      <c r="F15404" s="1926">
        <f t="shared" si="243"/>
        <v>13415736.9</v>
      </c>
    </row>
    <row r="15405" spans="6:6">
      <c r="F15405" s="1926">
        <f t="shared" si="243"/>
        <v>13415736.9</v>
      </c>
    </row>
    <row r="15406" spans="6:6">
      <c r="F15406" s="1926">
        <f t="shared" si="243"/>
        <v>13415736.9</v>
      </c>
    </row>
    <row r="15407" spans="6:6">
      <c r="F15407" s="1926">
        <f t="shared" si="243"/>
        <v>13415736.9</v>
      </c>
    </row>
    <row r="15408" spans="6:6">
      <c r="F15408" s="1926">
        <f t="shared" si="243"/>
        <v>13415736.9</v>
      </c>
    </row>
    <row r="15409" spans="6:6">
      <c r="F15409" s="1926">
        <f t="shared" si="243"/>
        <v>13415736.9</v>
      </c>
    </row>
    <row r="15410" spans="6:6">
      <c r="F15410" s="1926">
        <f t="shared" si="243"/>
        <v>13415736.9</v>
      </c>
    </row>
    <row r="15411" spans="6:6">
      <c r="F15411" s="1926">
        <f t="shared" si="243"/>
        <v>13415736.9</v>
      </c>
    </row>
    <row r="15412" spans="6:6">
      <c r="F15412" s="1926">
        <f t="shared" si="243"/>
        <v>13415736.9</v>
      </c>
    </row>
    <row r="15413" spans="6:6">
      <c r="F15413" s="1926">
        <f t="shared" si="243"/>
        <v>13415736.9</v>
      </c>
    </row>
    <row r="15414" spans="6:6">
      <c r="F15414" s="1926">
        <f t="shared" si="243"/>
        <v>13415736.9</v>
      </c>
    </row>
    <row r="15415" spans="6:6">
      <c r="F15415" s="1926">
        <f t="shared" si="243"/>
        <v>13415736.9</v>
      </c>
    </row>
    <row r="15416" spans="6:6">
      <c r="F15416" s="1926">
        <f t="shared" si="243"/>
        <v>13415736.9</v>
      </c>
    </row>
    <row r="15417" spans="6:6">
      <c r="F15417" s="1926">
        <f t="shared" si="243"/>
        <v>13415736.9</v>
      </c>
    </row>
    <row r="15418" spans="6:6">
      <c r="F15418" s="1926">
        <f t="shared" si="243"/>
        <v>13415736.9</v>
      </c>
    </row>
    <row r="15419" spans="6:6">
      <c r="F15419" s="1926">
        <f t="shared" si="243"/>
        <v>13415736.9</v>
      </c>
    </row>
    <row r="15420" spans="6:6">
      <c r="F15420" s="1926">
        <f t="shared" si="243"/>
        <v>13415736.9</v>
      </c>
    </row>
    <row r="15421" spans="6:6">
      <c r="F15421" s="1926">
        <f t="shared" si="243"/>
        <v>13415736.9</v>
      </c>
    </row>
    <row r="15422" spans="6:6">
      <c r="F15422" s="1926">
        <f t="shared" si="243"/>
        <v>13415736.9</v>
      </c>
    </row>
    <row r="15423" spans="6:6">
      <c r="F15423" s="1926">
        <f t="shared" si="243"/>
        <v>13415736.9</v>
      </c>
    </row>
    <row r="15424" spans="6:6">
      <c r="F15424" s="1926">
        <f t="shared" si="243"/>
        <v>13415736.9</v>
      </c>
    </row>
    <row r="15425" spans="6:6">
      <c r="F15425" s="1926">
        <f t="shared" si="243"/>
        <v>13415736.9</v>
      </c>
    </row>
    <row r="15426" spans="6:6">
      <c r="F15426" s="1926">
        <f t="shared" si="243"/>
        <v>13415736.9</v>
      </c>
    </row>
    <row r="15427" spans="6:6">
      <c r="F15427" s="1926">
        <f t="shared" si="243"/>
        <v>13415736.9</v>
      </c>
    </row>
    <row r="15428" spans="6:6">
      <c r="F15428" s="1926">
        <f t="shared" si="243"/>
        <v>13415736.9</v>
      </c>
    </row>
    <row r="15429" spans="6:6">
      <c r="F15429" s="1926">
        <f t="shared" si="243"/>
        <v>13415736.9</v>
      </c>
    </row>
    <row r="15430" spans="6:6">
      <c r="F15430" s="1926">
        <f t="shared" si="243"/>
        <v>13415736.9</v>
      </c>
    </row>
    <row r="15431" spans="6:6">
      <c r="F15431" s="1926">
        <f t="shared" ref="F15431:F15494" si="244">F15430-E15431+D15431</f>
        <v>13415736.9</v>
      </c>
    </row>
    <row r="15432" spans="6:6">
      <c r="F15432" s="1926">
        <f t="shared" si="244"/>
        <v>13415736.9</v>
      </c>
    </row>
    <row r="15433" spans="6:6">
      <c r="F15433" s="1926">
        <f t="shared" si="244"/>
        <v>13415736.9</v>
      </c>
    </row>
    <row r="15434" spans="6:6">
      <c r="F15434" s="1926">
        <f t="shared" si="244"/>
        <v>13415736.9</v>
      </c>
    </row>
    <row r="15435" spans="6:6">
      <c r="F15435" s="1926">
        <f t="shared" si="244"/>
        <v>13415736.9</v>
      </c>
    </row>
    <row r="15436" spans="6:6">
      <c r="F15436" s="1926">
        <f t="shared" si="244"/>
        <v>13415736.9</v>
      </c>
    </row>
    <row r="15437" spans="6:6">
      <c r="F15437" s="1926">
        <f t="shared" si="244"/>
        <v>13415736.9</v>
      </c>
    </row>
    <row r="15438" spans="6:6">
      <c r="F15438" s="1926">
        <f t="shared" si="244"/>
        <v>13415736.9</v>
      </c>
    </row>
    <row r="15439" spans="6:6">
      <c r="F15439" s="1926">
        <f t="shared" si="244"/>
        <v>13415736.9</v>
      </c>
    </row>
    <row r="15440" spans="6:6">
      <c r="F15440" s="1926">
        <f t="shared" si="244"/>
        <v>13415736.9</v>
      </c>
    </row>
    <row r="15441" spans="6:6">
      <c r="F15441" s="1926">
        <f t="shared" si="244"/>
        <v>13415736.9</v>
      </c>
    </row>
    <row r="15442" spans="6:6">
      <c r="F15442" s="1926">
        <f t="shared" si="244"/>
        <v>13415736.9</v>
      </c>
    </row>
    <row r="15443" spans="6:6">
      <c r="F15443" s="1926">
        <f t="shared" si="244"/>
        <v>13415736.9</v>
      </c>
    </row>
    <row r="15444" spans="6:6">
      <c r="F15444" s="1926">
        <f t="shared" si="244"/>
        <v>13415736.9</v>
      </c>
    </row>
    <row r="15445" spans="6:6">
      <c r="F15445" s="1926">
        <f t="shared" si="244"/>
        <v>13415736.9</v>
      </c>
    </row>
    <row r="15446" spans="6:6">
      <c r="F15446" s="1926">
        <f t="shared" si="244"/>
        <v>13415736.9</v>
      </c>
    </row>
    <row r="15447" spans="6:6">
      <c r="F15447" s="1926">
        <f t="shared" si="244"/>
        <v>13415736.9</v>
      </c>
    </row>
    <row r="15448" spans="6:6">
      <c r="F15448" s="1926">
        <f t="shared" si="244"/>
        <v>13415736.9</v>
      </c>
    </row>
    <row r="15449" spans="6:6">
      <c r="F15449" s="1926">
        <f t="shared" si="244"/>
        <v>13415736.9</v>
      </c>
    </row>
    <row r="15450" spans="6:6">
      <c r="F15450" s="1926">
        <f t="shared" si="244"/>
        <v>13415736.9</v>
      </c>
    </row>
    <row r="15451" spans="6:6">
      <c r="F15451" s="1926">
        <f t="shared" si="244"/>
        <v>13415736.9</v>
      </c>
    </row>
    <row r="15452" spans="6:6">
      <c r="F15452" s="1926">
        <f t="shared" si="244"/>
        <v>13415736.9</v>
      </c>
    </row>
    <row r="15453" spans="6:6">
      <c r="F15453" s="1926">
        <f t="shared" si="244"/>
        <v>13415736.9</v>
      </c>
    </row>
    <row r="15454" spans="6:6">
      <c r="F15454" s="1926">
        <f t="shared" si="244"/>
        <v>13415736.9</v>
      </c>
    </row>
    <row r="15455" spans="6:6">
      <c r="F15455" s="1926">
        <f t="shared" si="244"/>
        <v>13415736.9</v>
      </c>
    </row>
    <row r="15456" spans="6:6">
      <c r="F15456" s="1926">
        <f t="shared" si="244"/>
        <v>13415736.9</v>
      </c>
    </row>
    <row r="15457" spans="6:6">
      <c r="F15457" s="1926">
        <f t="shared" si="244"/>
        <v>13415736.9</v>
      </c>
    </row>
    <row r="15458" spans="6:6">
      <c r="F15458" s="1926">
        <f t="shared" si="244"/>
        <v>13415736.9</v>
      </c>
    </row>
    <row r="15459" spans="6:6">
      <c r="F15459" s="1926">
        <f t="shared" si="244"/>
        <v>13415736.9</v>
      </c>
    </row>
    <row r="15460" spans="6:6">
      <c r="F15460" s="1926">
        <f t="shared" si="244"/>
        <v>13415736.9</v>
      </c>
    </row>
    <row r="15461" spans="6:6">
      <c r="F15461" s="1926">
        <f t="shared" si="244"/>
        <v>13415736.9</v>
      </c>
    </row>
    <row r="15462" spans="6:6">
      <c r="F15462" s="1926">
        <f t="shared" si="244"/>
        <v>13415736.9</v>
      </c>
    </row>
    <row r="15463" spans="6:6">
      <c r="F15463" s="1926">
        <f t="shared" si="244"/>
        <v>13415736.9</v>
      </c>
    </row>
    <row r="15464" spans="6:6">
      <c r="F15464" s="1926">
        <f t="shared" si="244"/>
        <v>13415736.9</v>
      </c>
    </row>
    <row r="15465" spans="6:6">
      <c r="F15465" s="1926">
        <f t="shared" si="244"/>
        <v>13415736.9</v>
      </c>
    </row>
    <row r="15466" spans="6:6">
      <c r="F15466" s="1926">
        <f t="shared" si="244"/>
        <v>13415736.9</v>
      </c>
    </row>
    <row r="15467" spans="6:6">
      <c r="F15467" s="1926">
        <f t="shared" si="244"/>
        <v>13415736.9</v>
      </c>
    </row>
    <row r="15468" spans="6:6">
      <c r="F15468" s="1926">
        <f t="shared" si="244"/>
        <v>13415736.9</v>
      </c>
    </row>
    <row r="15469" spans="6:6">
      <c r="F15469" s="1926">
        <f t="shared" si="244"/>
        <v>13415736.9</v>
      </c>
    </row>
    <row r="15470" spans="6:6">
      <c r="F15470" s="1926">
        <f t="shared" si="244"/>
        <v>13415736.9</v>
      </c>
    </row>
    <row r="15471" spans="6:6">
      <c r="F15471" s="1926">
        <f t="shared" si="244"/>
        <v>13415736.9</v>
      </c>
    </row>
    <row r="15472" spans="6:6">
      <c r="F15472" s="1926">
        <f t="shared" si="244"/>
        <v>13415736.9</v>
      </c>
    </row>
    <row r="15473" spans="6:6">
      <c r="F15473" s="1926">
        <f t="shared" si="244"/>
        <v>13415736.9</v>
      </c>
    </row>
    <row r="15474" spans="6:6">
      <c r="F15474" s="1926">
        <f t="shared" si="244"/>
        <v>13415736.9</v>
      </c>
    </row>
    <row r="15475" spans="6:6">
      <c r="F15475" s="1926">
        <f t="shared" si="244"/>
        <v>13415736.9</v>
      </c>
    </row>
    <row r="15476" spans="6:6">
      <c r="F15476" s="1926">
        <f t="shared" si="244"/>
        <v>13415736.9</v>
      </c>
    </row>
    <row r="15477" spans="6:6">
      <c r="F15477" s="1926">
        <f t="shared" si="244"/>
        <v>13415736.9</v>
      </c>
    </row>
    <row r="15478" spans="6:6">
      <c r="F15478" s="1926">
        <f t="shared" si="244"/>
        <v>13415736.9</v>
      </c>
    </row>
    <row r="15479" spans="6:6">
      <c r="F15479" s="1926">
        <f t="shared" si="244"/>
        <v>13415736.9</v>
      </c>
    </row>
    <row r="15480" spans="6:6">
      <c r="F15480" s="1926">
        <f t="shared" si="244"/>
        <v>13415736.9</v>
      </c>
    </row>
    <row r="15481" spans="6:6">
      <c r="F15481" s="1926">
        <f t="shared" si="244"/>
        <v>13415736.9</v>
      </c>
    </row>
    <row r="15482" spans="6:6">
      <c r="F15482" s="1926">
        <f t="shared" si="244"/>
        <v>13415736.9</v>
      </c>
    </row>
    <row r="15483" spans="6:6">
      <c r="F15483" s="1926">
        <f t="shared" si="244"/>
        <v>13415736.9</v>
      </c>
    </row>
    <row r="15484" spans="6:6">
      <c r="F15484" s="1926">
        <f t="shared" si="244"/>
        <v>13415736.9</v>
      </c>
    </row>
    <row r="15485" spans="6:6">
      <c r="F15485" s="1926">
        <f t="shared" si="244"/>
        <v>13415736.9</v>
      </c>
    </row>
    <row r="15486" spans="6:6">
      <c r="F15486" s="1926">
        <f t="shared" si="244"/>
        <v>13415736.9</v>
      </c>
    </row>
    <row r="15487" spans="6:6">
      <c r="F15487" s="1926">
        <f t="shared" si="244"/>
        <v>13415736.9</v>
      </c>
    </row>
    <row r="15488" spans="6:6">
      <c r="F15488" s="1926">
        <f t="shared" si="244"/>
        <v>13415736.9</v>
      </c>
    </row>
    <row r="15489" spans="6:6">
      <c r="F15489" s="1926">
        <f t="shared" si="244"/>
        <v>13415736.9</v>
      </c>
    </row>
    <row r="15490" spans="6:6">
      <c r="F15490" s="1926">
        <f t="shared" si="244"/>
        <v>13415736.9</v>
      </c>
    </row>
    <row r="15491" spans="6:6">
      <c r="F15491" s="1926">
        <f t="shared" si="244"/>
        <v>13415736.9</v>
      </c>
    </row>
    <row r="15492" spans="6:6">
      <c r="F15492" s="1926">
        <f t="shared" si="244"/>
        <v>13415736.9</v>
      </c>
    </row>
    <row r="15493" spans="6:6">
      <c r="F15493" s="1926">
        <f t="shared" si="244"/>
        <v>13415736.9</v>
      </c>
    </row>
    <row r="15494" spans="6:6">
      <c r="F15494" s="1926">
        <f t="shared" si="244"/>
        <v>13415736.9</v>
      </c>
    </row>
    <row r="15495" spans="6:6">
      <c r="F15495" s="1926">
        <f t="shared" ref="F15495:F15558" si="245">F15494-E15495+D15495</f>
        <v>13415736.9</v>
      </c>
    </row>
    <row r="15496" spans="6:6">
      <c r="F15496" s="1926">
        <f t="shared" si="245"/>
        <v>13415736.9</v>
      </c>
    </row>
    <row r="15497" spans="6:6">
      <c r="F15497" s="1926">
        <f t="shared" si="245"/>
        <v>13415736.9</v>
      </c>
    </row>
    <row r="15498" spans="6:6">
      <c r="F15498" s="1926">
        <f t="shared" si="245"/>
        <v>13415736.9</v>
      </c>
    </row>
    <row r="15499" spans="6:6">
      <c r="F15499" s="1926">
        <f t="shared" si="245"/>
        <v>13415736.9</v>
      </c>
    </row>
    <row r="15500" spans="6:6">
      <c r="F15500" s="1926">
        <f t="shared" si="245"/>
        <v>13415736.9</v>
      </c>
    </row>
    <row r="15501" spans="6:6">
      <c r="F15501" s="1926">
        <f t="shared" si="245"/>
        <v>13415736.9</v>
      </c>
    </row>
    <row r="15502" spans="6:6">
      <c r="F15502" s="1926">
        <f t="shared" si="245"/>
        <v>13415736.9</v>
      </c>
    </row>
    <row r="15503" spans="6:6">
      <c r="F15503" s="1926">
        <f t="shared" si="245"/>
        <v>13415736.9</v>
      </c>
    </row>
    <row r="15504" spans="6:6">
      <c r="F15504" s="1926">
        <f t="shared" si="245"/>
        <v>13415736.9</v>
      </c>
    </row>
    <row r="15505" spans="6:6">
      <c r="F15505" s="1926">
        <f t="shared" si="245"/>
        <v>13415736.9</v>
      </c>
    </row>
    <row r="15506" spans="6:6">
      <c r="F15506" s="1926">
        <f t="shared" si="245"/>
        <v>13415736.9</v>
      </c>
    </row>
    <row r="15507" spans="6:6">
      <c r="F15507" s="1926">
        <f t="shared" si="245"/>
        <v>13415736.9</v>
      </c>
    </row>
    <row r="15508" spans="6:6">
      <c r="F15508" s="1926">
        <f t="shared" si="245"/>
        <v>13415736.9</v>
      </c>
    </row>
    <row r="15509" spans="6:6">
      <c r="F15509" s="1926">
        <f t="shared" si="245"/>
        <v>13415736.9</v>
      </c>
    </row>
    <row r="15510" spans="6:6">
      <c r="F15510" s="1926">
        <f t="shared" si="245"/>
        <v>13415736.9</v>
      </c>
    </row>
    <row r="15511" spans="6:6">
      <c r="F15511" s="1926">
        <f t="shared" si="245"/>
        <v>13415736.9</v>
      </c>
    </row>
    <row r="15512" spans="6:6">
      <c r="F15512" s="1926">
        <f t="shared" si="245"/>
        <v>13415736.9</v>
      </c>
    </row>
    <row r="15513" spans="6:6">
      <c r="F15513" s="1926">
        <f t="shared" si="245"/>
        <v>13415736.9</v>
      </c>
    </row>
    <row r="15514" spans="6:6">
      <c r="F15514" s="1926">
        <f t="shared" si="245"/>
        <v>13415736.9</v>
      </c>
    </row>
    <row r="15515" spans="6:6">
      <c r="F15515" s="1926">
        <f t="shared" si="245"/>
        <v>13415736.9</v>
      </c>
    </row>
    <row r="15516" spans="6:6">
      <c r="F15516" s="1926">
        <f t="shared" si="245"/>
        <v>13415736.9</v>
      </c>
    </row>
    <row r="15517" spans="6:6">
      <c r="F15517" s="1926">
        <f t="shared" si="245"/>
        <v>13415736.9</v>
      </c>
    </row>
    <row r="15518" spans="6:6">
      <c r="F15518" s="1926">
        <f t="shared" si="245"/>
        <v>13415736.9</v>
      </c>
    </row>
    <row r="15519" spans="6:6">
      <c r="F15519" s="1926">
        <f t="shared" si="245"/>
        <v>13415736.9</v>
      </c>
    </row>
    <row r="15520" spans="6:6">
      <c r="F15520" s="1926">
        <f t="shared" si="245"/>
        <v>13415736.9</v>
      </c>
    </row>
    <row r="15521" spans="6:6">
      <c r="F15521" s="1926">
        <f t="shared" si="245"/>
        <v>13415736.9</v>
      </c>
    </row>
    <row r="15522" spans="6:6">
      <c r="F15522" s="1926">
        <f t="shared" si="245"/>
        <v>13415736.9</v>
      </c>
    </row>
    <row r="15523" spans="6:6">
      <c r="F15523" s="1926">
        <f t="shared" si="245"/>
        <v>13415736.9</v>
      </c>
    </row>
    <row r="15524" spans="6:6">
      <c r="F15524" s="1926">
        <f t="shared" si="245"/>
        <v>13415736.9</v>
      </c>
    </row>
    <row r="15525" spans="6:6">
      <c r="F15525" s="1926">
        <f t="shared" si="245"/>
        <v>13415736.9</v>
      </c>
    </row>
    <row r="15526" spans="6:6">
      <c r="F15526" s="1926">
        <f t="shared" si="245"/>
        <v>13415736.9</v>
      </c>
    </row>
    <row r="15527" spans="6:6">
      <c r="F15527" s="1926">
        <f t="shared" si="245"/>
        <v>13415736.9</v>
      </c>
    </row>
    <row r="15528" spans="6:6">
      <c r="F15528" s="1926">
        <f t="shared" si="245"/>
        <v>13415736.9</v>
      </c>
    </row>
    <row r="15529" spans="6:6">
      <c r="F15529" s="1926">
        <f t="shared" si="245"/>
        <v>13415736.9</v>
      </c>
    </row>
    <row r="15530" spans="6:6">
      <c r="F15530" s="1926">
        <f t="shared" si="245"/>
        <v>13415736.9</v>
      </c>
    </row>
    <row r="15531" spans="6:6">
      <c r="F15531" s="1926">
        <f t="shared" si="245"/>
        <v>13415736.9</v>
      </c>
    </row>
    <row r="15532" spans="6:6">
      <c r="F15532" s="1926">
        <f t="shared" si="245"/>
        <v>13415736.9</v>
      </c>
    </row>
    <row r="15533" spans="6:6">
      <c r="F15533" s="1926">
        <f t="shared" si="245"/>
        <v>13415736.9</v>
      </c>
    </row>
    <row r="15534" spans="6:6">
      <c r="F15534" s="1926">
        <f t="shared" si="245"/>
        <v>13415736.9</v>
      </c>
    </row>
    <row r="15535" spans="6:6">
      <c r="F15535" s="1926">
        <f t="shared" si="245"/>
        <v>13415736.9</v>
      </c>
    </row>
    <row r="15536" spans="6:6">
      <c r="F15536" s="1926">
        <f t="shared" si="245"/>
        <v>13415736.9</v>
      </c>
    </row>
    <row r="15537" spans="6:6">
      <c r="F15537" s="1926">
        <f t="shared" si="245"/>
        <v>13415736.9</v>
      </c>
    </row>
    <row r="15538" spans="6:6">
      <c r="F15538" s="1926">
        <f t="shared" si="245"/>
        <v>13415736.9</v>
      </c>
    </row>
    <row r="15539" spans="6:6">
      <c r="F15539" s="1926">
        <f t="shared" si="245"/>
        <v>13415736.9</v>
      </c>
    </row>
    <row r="15540" spans="6:6">
      <c r="F15540" s="1926">
        <f t="shared" si="245"/>
        <v>13415736.9</v>
      </c>
    </row>
    <row r="15541" spans="6:6">
      <c r="F15541" s="1926">
        <f t="shared" si="245"/>
        <v>13415736.9</v>
      </c>
    </row>
    <row r="15542" spans="6:6">
      <c r="F15542" s="1926">
        <f t="shared" si="245"/>
        <v>13415736.9</v>
      </c>
    </row>
    <row r="15543" spans="6:6">
      <c r="F15543" s="1926">
        <f t="shared" si="245"/>
        <v>13415736.9</v>
      </c>
    </row>
    <row r="15544" spans="6:6">
      <c r="F15544" s="1926">
        <f t="shared" si="245"/>
        <v>13415736.9</v>
      </c>
    </row>
    <row r="15545" spans="6:6">
      <c r="F15545" s="1926">
        <f t="shared" si="245"/>
        <v>13415736.9</v>
      </c>
    </row>
    <row r="15546" spans="6:6">
      <c r="F15546" s="1926">
        <f t="shared" si="245"/>
        <v>13415736.9</v>
      </c>
    </row>
    <row r="15547" spans="6:6">
      <c r="F15547" s="1926">
        <f t="shared" si="245"/>
        <v>13415736.9</v>
      </c>
    </row>
    <row r="15548" spans="6:6">
      <c r="F15548" s="1926">
        <f t="shared" si="245"/>
        <v>13415736.9</v>
      </c>
    </row>
    <row r="15549" spans="6:6">
      <c r="F15549" s="1926">
        <f t="shared" si="245"/>
        <v>13415736.9</v>
      </c>
    </row>
    <row r="15550" spans="6:6">
      <c r="F15550" s="1926">
        <f t="shared" si="245"/>
        <v>13415736.9</v>
      </c>
    </row>
    <row r="15551" spans="6:6">
      <c r="F15551" s="1926">
        <f t="shared" si="245"/>
        <v>13415736.9</v>
      </c>
    </row>
    <row r="15552" spans="6:6">
      <c r="F15552" s="1926">
        <f t="shared" si="245"/>
        <v>13415736.9</v>
      </c>
    </row>
    <row r="15553" spans="6:6">
      <c r="F15553" s="1926">
        <f t="shared" si="245"/>
        <v>13415736.9</v>
      </c>
    </row>
    <row r="15554" spans="6:6">
      <c r="F15554" s="1926">
        <f t="shared" si="245"/>
        <v>13415736.9</v>
      </c>
    </row>
    <row r="15555" spans="6:6">
      <c r="F15555" s="1926">
        <f t="shared" si="245"/>
        <v>13415736.9</v>
      </c>
    </row>
    <row r="15556" spans="6:6">
      <c r="F15556" s="1926">
        <f t="shared" si="245"/>
        <v>13415736.9</v>
      </c>
    </row>
    <row r="15557" spans="6:6">
      <c r="F15557" s="1926">
        <f t="shared" si="245"/>
        <v>13415736.9</v>
      </c>
    </row>
    <row r="15558" spans="6:6">
      <c r="F15558" s="1926">
        <f t="shared" si="245"/>
        <v>13415736.9</v>
      </c>
    </row>
    <row r="15559" spans="6:6">
      <c r="F15559" s="1926">
        <f t="shared" ref="F15559:F15622" si="246">F15558-E15559+D15559</f>
        <v>13415736.9</v>
      </c>
    </row>
    <row r="15560" spans="6:6">
      <c r="F15560" s="1926">
        <f t="shared" si="246"/>
        <v>13415736.9</v>
      </c>
    </row>
    <row r="15561" spans="6:6">
      <c r="F15561" s="1926">
        <f t="shared" si="246"/>
        <v>13415736.9</v>
      </c>
    </row>
    <row r="15562" spans="6:6">
      <c r="F15562" s="1926">
        <f t="shared" si="246"/>
        <v>13415736.9</v>
      </c>
    </row>
    <row r="15563" spans="6:6">
      <c r="F15563" s="1926">
        <f t="shared" si="246"/>
        <v>13415736.9</v>
      </c>
    </row>
    <row r="15564" spans="6:6">
      <c r="F15564" s="1926">
        <f t="shared" si="246"/>
        <v>13415736.9</v>
      </c>
    </row>
    <row r="15565" spans="6:6">
      <c r="F15565" s="1926">
        <f t="shared" si="246"/>
        <v>13415736.9</v>
      </c>
    </row>
    <row r="15566" spans="6:6">
      <c r="F15566" s="1926">
        <f t="shared" si="246"/>
        <v>13415736.9</v>
      </c>
    </row>
    <row r="15567" spans="6:6">
      <c r="F15567" s="1926">
        <f t="shared" si="246"/>
        <v>13415736.9</v>
      </c>
    </row>
    <row r="15568" spans="6:6">
      <c r="F15568" s="1926">
        <f t="shared" si="246"/>
        <v>13415736.9</v>
      </c>
    </row>
    <row r="15569" spans="6:6">
      <c r="F15569" s="1926">
        <f t="shared" si="246"/>
        <v>13415736.9</v>
      </c>
    </row>
    <row r="15570" spans="6:6">
      <c r="F15570" s="1926">
        <f t="shared" si="246"/>
        <v>13415736.9</v>
      </c>
    </row>
    <row r="15571" spans="6:6">
      <c r="F15571" s="1926">
        <f t="shared" si="246"/>
        <v>13415736.9</v>
      </c>
    </row>
    <row r="15572" spans="6:6">
      <c r="F15572" s="1926">
        <f t="shared" si="246"/>
        <v>13415736.9</v>
      </c>
    </row>
    <row r="15573" spans="6:6">
      <c r="F15573" s="1926">
        <f t="shared" si="246"/>
        <v>13415736.9</v>
      </c>
    </row>
    <row r="15574" spans="6:6">
      <c r="F15574" s="1926">
        <f t="shared" si="246"/>
        <v>13415736.9</v>
      </c>
    </row>
    <row r="15575" spans="6:6">
      <c r="F15575" s="1926">
        <f t="shared" si="246"/>
        <v>13415736.9</v>
      </c>
    </row>
    <row r="15576" spans="6:6">
      <c r="F15576" s="1926">
        <f t="shared" si="246"/>
        <v>13415736.9</v>
      </c>
    </row>
    <row r="15577" spans="6:6">
      <c r="F15577" s="1926">
        <f t="shared" si="246"/>
        <v>13415736.9</v>
      </c>
    </row>
    <row r="15578" spans="6:6">
      <c r="F15578" s="1926">
        <f t="shared" si="246"/>
        <v>13415736.9</v>
      </c>
    </row>
    <row r="15579" spans="6:6">
      <c r="F15579" s="1926">
        <f t="shared" si="246"/>
        <v>13415736.9</v>
      </c>
    </row>
    <row r="15580" spans="6:6">
      <c r="F15580" s="1926">
        <f t="shared" si="246"/>
        <v>13415736.9</v>
      </c>
    </row>
    <row r="15581" spans="6:6">
      <c r="F15581" s="1926">
        <f t="shared" si="246"/>
        <v>13415736.9</v>
      </c>
    </row>
    <row r="15582" spans="6:6">
      <c r="F15582" s="1926">
        <f t="shared" si="246"/>
        <v>13415736.9</v>
      </c>
    </row>
    <row r="15583" spans="6:6">
      <c r="F15583" s="1926">
        <f t="shared" si="246"/>
        <v>13415736.9</v>
      </c>
    </row>
    <row r="15584" spans="6:6">
      <c r="F15584" s="1926">
        <f t="shared" si="246"/>
        <v>13415736.9</v>
      </c>
    </row>
    <row r="15585" spans="6:6">
      <c r="F15585" s="1926">
        <f t="shared" si="246"/>
        <v>13415736.9</v>
      </c>
    </row>
    <row r="15586" spans="6:6">
      <c r="F15586" s="1926">
        <f t="shared" si="246"/>
        <v>13415736.9</v>
      </c>
    </row>
    <row r="15587" spans="6:6">
      <c r="F15587" s="1926">
        <f t="shared" si="246"/>
        <v>13415736.9</v>
      </c>
    </row>
    <row r="15588" spans="6:6">
      <c r="F15588" s="1926">
        <f t="shared" si="246"/>
        <v>13415736.9</v>
      </c>
    </row>
    <row r="15589" spans="6:6">
      <c r="F15589" s="1926">
        <f t="shared" si="246"/>
        <v>13415736.9</v>
      </c>
    </row>
    <row r="15590" spans="6:6">
      <c r="F15590" s="1926">
        <f t="shared" si="246"/>
        <v>13415736.9</v>
      </c>
    </row>
    <row r="15591" spans="6:6">
      <c r="F15591" s="1926">
        <f t="shared" si="246"/>
        <v>13415736.9</v>
      </c>
    </row>
    <row r="15592" spans="6:6">
      <c r="F15592" s="1926">
        <f t="shared" si="246"/>
        <v>13415736.9</v>
      </c>
    </row>
    <row r="15593" spans="6:6">
      <c r="F15593" s="1926">
        <f t="shared" si="246"/>
        <v>13415736.9</v>
      </c>
    </row>
    <row r="15594" spans="6:6">
      <c r="F15594" s="1926">
        <f t="shared" si="246"/>
        <v>13415736.9</v>
      </c>
    </row>
    <row r="15595" spans="6:6">
      <c r="F15595" s="1926">
        <f t="shared" si="246"/>
        <v>13415736.9</v>
      </c>
    </row>
    <row r="15596" spans="6:6">
      <c r="F15596" s="1926">
        <f t="shared" si="246"/>
        <v>13415736.9</v>
      </c>
    </row>
    <row r="15597" spans="6:6">
      <c r="F15597" s="1926">
        <f t="shared" si="246"/>
        <v>13415736.9</v>
      </c>
    </row>
    <row r="15598" spans="6:6">
      <c r="F15598" s="1926">
        <f t="shared" si="246"/>
        <v>13415736.9</v>
      </c>
    </row>
    <row r="15599" spans="6:6">
      <c r="F15599" s="1926">
        <f t="shared" si="246"/>
        <v>13415736.9</v>
      </c>
    </row>
    <row r="15600" spans="6:6">
      <c r="F15600" s="1926">
        <f t="shared" si="246"/>
        <v>13415736.9</v>
      </c>
    </row>
    <row r="15601" spans="6:6">
      <c r="F15601" s="1926">
        <f t="shared" si="246"/>
        <v>13415736.9</v>
      </c>
    </row>
    <row r="15602" spans="6:6">
      <c r="F15602" s="1926">
        <f t="shared" si="246"/>
        <v>13415736.9</v>
      </c>
    </row>
    <row r="15603" spans="6:6">
      <c r="F15603" s="1926">
        <f t="shared" si="246"/>
        <v>13415736.9</v>
      </c>
    </row>
    <row r="15604" spans="6:6">
      <c r="F15604" s="1926">
        <f t="shared" si="246"/>
        <v>13415736.9</v>
      </c>
    </row>
    <row r="15605" spans="6:6">
      <c r="F15605" s="1926">
        <f t="shared" si="246"/>
        <v>13415736.9</v>
      </c>
    </row>
    <row r="15606" spans="6:6">
      <c r="F15606" s="1926">
        <f t="shared" si="246"/>
        <v>13415736.9</v>
      </c>
    </row>
    <row r="15607" spans="6:6">
      <c r="F15607" s="1926">
        <f t="shared" si="246"/>
        <v>13415736.9</v>
      </c>
    </row>
    <row r="15608" spans="6:6">
      <c r="F15608" s="1926">
        <f t="shared" si="246"/>
        <v>13415736.9</v>
      </c>
    </row>
    <row r="15609" spans="6:6">
      <c r="F15609" s="1926">
        <f t="shared" si="246"/>
        <v>13415736.9</v>
      </c>
    </row>
    <row r="15610" spans="6:6">
      <c r="F15610" s="1926">
        <f t="shared" si="246"/>
        <v>13415736.9</v>
      </c>
    </row>
    <row r="15611" spans="6:6">
      <c r="F15611" s="1926">
        <f t="shared" si="246"/>
        <v>13415736.9</v>
      </c>
    </row>
    <row r="15612" spans="6:6">
      <c r="F15612" s="1926">
        <f t="shared" si="246"/>
        <v>13415736.9</v>
      </c>
    </row>
    <row r="15613" spans="6:6">
      <c r="F15613" s="1926">
        <f t="shared" si="246"/>
        <v>13415736.9</v>
      </c>
    </row>
    <row r="15614" spans="6:6">
      <c r="F15614" s="1926">
        <f t="shared" si="246"/>
        <v>13415736.9</v>
      </c>
    </row>
    <row r="15615" spans="6:6">
      <c r="F15615" s="1926">
        <f t="shared" si="246"/>
        <v>13415736.9</v>
      </c>
    </row>
    <row r="15616" spans="6:6">
      <c r="F15616" s="1926">
        <f t="shared" si="246"/>
        <v>13415736.9</v>
      </c>
    </row>
    <row r="15617" spans="6:6">
      <c r="F15617" s="1926">
        <f t="shared" si="246"/>
        <v>13415736.9</v>
      </c>
    </row>
    <row r="15618" spans="6:6">
      <c r="F15618" s="1926">
        <f t="shared" si="246"/>
        <v>13415736.9</v>
      </c>
    </row>
    <row r="15619" spans="6:6">
      <c r="F15619" s="1926">
        <f t="shared" si="246"/>
        <v>13415736.9</v>
      </c>
    </row>
    <row r="15620" spans="6:6">
      <c r="F15620" s="1926">
        <f t="shared" si="246"/>
        <v>13415736.9</v>
      </c>
    </row>
    <row r="15621" spans="6:6">
      <c r="F15621" s="1926">
        <f t="shared" si="246"/>
        <v>13415736.9</v>
      </c>
    </row>
    <row r="15622" spans="6:6">
      <c r="F15622" s="1926">
        <f t="shared" si="246"/>
        <v>13415736.9</v>
      </c>
    </row>
    <row r="15623" spans="6:6">
      <c r="F15623" s="1926">
        <f t="shared" ref="F15623:F15686" si="247">F15622-E15623+D15623</f>
        <v>13415736.9</v>
      </c>
    </row>
    <row r="15624" spans="6:6">
      <c r="F15624" s="1926">
        <f t="shared" si="247"/>
        <v>13415736.9</v>
      </c>
    </row>
    <row r="15625" spans="6:6">
      <c r="F15625" s="1926">
        <f t="shared" si="247"/>
        <v>13415736.9</v>
      </c>
    </row>
    <row r="15626" spans="6:6">
      <c r="F15626" s="1926">
        <f t="shared" si="247"/>
        <v>13415736.9</v>
      </c>
    </row>
    <row r="15627" spans="6:6">
      <c r="F15627" s="1926">
        <f t="shared" si="247"/>
        <v>13415736.9</v>
      </c>
    </row>
    <row r="15628" spans="6:6">
      <c r="F15628" s="1926">
        <f t="shared" si="247"/>
        <v>13415736.9</v>
      </c>
    </row>
    <row r="15629" spans="6:6">
      <c r="F15629" s="1926">
        <f t="shared" si="247"/>
        <v>13415736.9</v>
      </c>
    </row>
    <row r="15630" spans="6:6">
      <c r="F15630" s="1926">
        <f t="shared" si="247"/>
        <v>13415736.9</v>
      </c>
    </row>
    <row r="15631" spans="6:6">
      <c r="F15631" s="1926">
        <f t="shared" si="247"/>
        <v>13415736.9</v>
      </c>
    </row>
    <row r="15632" spans="6:6">
      <c r="F15632" s="1926">
        <f t="shared" si="247"/>
        <v>13415736.9</v>
      </c>
    </row>
    <row r="15633" spans="6:6">
      <c r="F15633" s="1926">
        <f t="shared" si="247"/>
        <v>13415736.9</v>
      </c>
    </row>
    <row r="15634" spans="6:6">
      <c r="F15634" s="1926">
        <f t="shared" si="247"/>
        <v>13415736.9</v>
      </c>
    </row>
    <row r="15635" spans="6:6">
      <c r="F15635" s="1926">
        <f t="shared" si="247"/>
        <v>13415736.9</v>
      </c>
    </row>
    <row r="15636" spans="6:6">
      <c r="F15636" s="1926">
        <f t="shared" si="247"/>
        <v>13415736.9</v>
      </c>
    </row>
    <row r="15637" spans="6:6">
      <c r="F15637" s="1926">
        <f t="shared" si="247"/>
        <v>13415736.9</v>
      </c>
    </row>
    <row r="15638" spans="6:6">
      <c r="F15638" s="1926">
        <f t="shared" si="247"/>
        <v>13415736.9</v>
      </c>
    </row>
    <row r="15639" spans="6:6">
      <c r="F15639" s="1926">
        <f t="shared" si="247"/>
        <v>13415736.9</v>
      </c>
    </row>
    <row r="15640" spans="6:6">
      <c r="F15640" s="1926">
        <f t="shared" si="247"/>
        <v>13415736.9</v>
      </c>
    </row>
    <row r="15641" spans="6:6">
      <c r="F15641" s="1926">
        <f t="shared" si="247"/>
        <v>13415736.9</v>
      </c>
    </row>
    <row r="15642" spans="6:6">
      <c r="F15642" s="1926">
        <f t="shared" si="247"/>
        <v>13415736.9</v>
      </c>
    </row>
    <row r="15643" spans="6:6">
      <c r="F15643" s="1926">
        <f t="shared" si="247"/>
        <v>13415736.9</v>
      </c>
    </row>
    <row r="15644" spans="6:6">
      <c r="F15644" s="1926">
        <f t="shared" si="247"/>
        <v>13415736.9</v>
      </c>
    </row>
    <row r="15645" spans="6:6">
      <c r="F15645" s="1926">
        <f t="shared" si="247"/>
        <v>13415736.9</v>
      </c>
    </row>
    <row r="15646" spans="6:6">
      <c r="F15646" s="1926">
        <f t="shared" si="247"/>
        <v>13415736.9</v>
      </c>
    </row>
    <row r="15647" spans="6:6">
      <c r="F15647" s="1926">
        <f t="shared" si="247"/>
        <v>13415736.9</v>
      </c>
    </row>
    <row r="15648" spans="6:6">
      <c r="F15648" s="1926">
        <f t="shared" si="247"/>
        <v>13415736.9</v>
      </c>
    </row>
    <row r="15649" spans="6:6">
      <c r="F15649" s="1926">
        <f t="shared" si="247"/>
        <v>13415736.9</v>
      </c>
    </row>
    <row r="15650" spans="6:6">
      <c r="F15650" s="1926">
        <f t="shared" si="247"/>
        <v>13415736.9</v>
      </c>
    </row>
    <row r="15651" spans="6:6">
      <c r="F15651" s="1926">
        <f t="shared" si="247"/>
        <v>13415736.9</v>
      </c>
    </row>
    <row r="15652" spans="6:6">
      <c r="F15652" s="1926">
        <f t="shared" si="247"/>
        <v>13415736.9</v>
      </c>
    </row>
    <row r="15653" spans="6:6">
      <c r="F15653" s="1926">
        <f t="shared" si="247"/>
        <v>13415736.9</v>
      </c>
    </row>
    <row r="15654" spans="6:6">
      <c r="F15654" s="1926">
        <f t="shared" si="247"/>
        <v>13415736.9</v>
      </c>
    </row>
    <row r="15655" spans="6:6">
      <c r="F15655" s="1926">
        <f t="shared" si="247"/>
        <v>13415736.9</v>
      </c>
    </row>
    <row r="15656" spans="6:6">
      <c r="F15656" s="1926">
        <f t="shared" si="247"/>
        <v>13415736.9</v>
      </c>
    </row>
    <row r="15657" spans="6:6">
      <c r="F15657" s="1926">
        <f t="shared" si="247"/>
        <v>13415736.9</v>
      </c>
    </row>
    <row r="15658" spans="6:6">
      <c r="F15658" s="1926">
        <f t="shared" si="247"/>
        <v>13415736.9</v>
      </c>
    </row>
    <row r="15659" spans="6:6">
      <c r="F15659" s="1926">
        <f t="shared" si="247"/>
        <v>13415736.9</v>
      </c>
    </row>
    <row r="15660" spans="6:6">
      <c r="F15660" s="1926">
        <f t="shared" si="247"/>
        <v>13415736.9</v>
      </c>
    </row>
    <row r="15661" spans="6:6">
      <c r="F15661" s="1926">
        <f t="shared" si="247"/>
        <v>13415736.9</v>
      </c>
    </row>
    <row r="15662" spans="6:6">
      <c r="F15662" s="1926">
        <f t="shared" si="247"/>
        <v>13415736.9</v>
      </c>
    </row>
    <row r="15663" spans="6:6">
      <c r="F15663" s="1926">
        <f t="shared" si="247"/>
        <v>13415736.9</v>
      </c>
    </row>
    <row r="15664" spans="6:6">
      <c r="F15664" s="1926">
        <f t="shared" si="247"/>
        <v>13415736.9</v>
      </c>
    </row>
    <row r="15665" spans="6:6">
      <c r="F15665" s="1926">
        <f t="shared" si="247"/>
        <v>13415736.9</v>
      </c>
    </row>
    <row r="15666" spans="6:6">
      <c r="F15666" s="1926">
        <f t="shared" si="247"/>
        <v>13415736.9</v>
      </c>
    </row>
    <row r="15667" spans="6:6">
      <c r="F15667" s="1926">
        <f t="shared" si="247"/>
        <v>13415736.9</v>
      </c>
    </row>
    <row r="15668" spans="6:6">
      <c r="F15668" s="1926">
        <f t="shared" si="247"/>
        <v>13415736.9</v>
      </c>
    </row>
    <row r="15669" spans="6:6">
      <c r="F15669" s="1926">
        <f t="shared" si="247"/>
        <v>13415736.9</v>
      </c>
    </row>
    <row r="15670" spans="6:6">
      <c r="F15670" s="1926">
        <f t="shared" si="247"/>
        <v>13415736.9</v>
      </c>
    </row>
    <row r="15671" spans="6:6">
      <c r="F15671" s="1926">
        <f t="shared" si="247"/>
        <v>13415736.9</v>
      </c>
    </row>
    <row r="15672" spans="6:6">
      <c r="F15672" s="1926">
        <f t="shared" si="247"/>
        <v>13415736.9</v>
      </c>
    </row>
    <row r="15673" spans="6:6">
      <c r="F15673" s="1926">
        <f t="shared" si="247"/>
        <v>13415736.9</v>
      </c>
    </row>
    <row r="15674" spans="6:6">
      <c r="F15674" s="1926">
        <f t="shared" si="247"/>
        <v>13415736.9</v>
      </c>
    </row>
    <row r="15675" spans="6:6">
      <c r="F15675" s="1926">
        <f t="shared" si="247"/>
        <v>13415736.9</v>
      </c>
    </row>
    <row r="15676" spans="6:6">
      <c r="F15676" s="1926">
        <f t="shared" si="247"/>
        <v>13415736.9</v>
      </c>
    </row>
    <row r="15677" spans="6:6">
      <c r="F15677" s="1926">
        <f t="shared" si="247"/>
        <v>13415736.9</v>
      </c>
    </row>
    <row r="15678" spans="6:6">
      <c r="F15678" s="1926">
        <f t="shared" si="247"/>
        <v>13415736.9</v>
      </c>
    </row>
    <row r="15679" spans="6:6">
      <c r="F15679" s="1926">
        <f t="shared" si="247"/>
        <v>13415736.9</v>
      </c>
    </row>
    <row r="15680" spans="6:6">
      <c r="F15680" s="1926">
        <f t="shared" si="247"/>
        <v>13415736.9</v>
      </c>
    </row>
    <row r="15681" spans="6:6">
      <c r="F15681" s="1926">
        <f t="shared" si="247"/>
        <v>13415736.9</v>
      </c>
    </row>
    <row r="15682" spans="6:6">
      <c r="F15682" s="1926">
        <f t="shared" si="247"/>
        <v>13415736.9</v>
      </c>
    </row>
    <row r="15683" spans="6:6">
      <c r="F15683" s="1926">
        <f t="shared" si="247"/>
        <v>13415736.9</v>
      </c>
    </row>
    <row r="15684" spans="6:6">
      <c r="F15684" s="1926">
        <f t="shared" si="247"/>
        <v>13415736.9</v>
      </c>
    </row>
    <row r="15685" spans="6:6">
      <c r="F15685" s="1926">
        <f t="shared" si="247"/>
        <v>13415736.9</v>
      </c>
    </row>
    <row r="15686" spans="6:6">
      <c r="F15686" s="1926">
        <f t="shared" si="247"/>
        <v>13415736.9</v>
      </c>
    </row>
    <row r="15687" spans="6:6">
      <c r="F15687" s="1926">
        <f t="shared" ref="F15687:F15750" si="248">F15686-E15687+D15687</f>
        <v>13415736.9</v>
      </c>
    </row>
    <row r="15688" spans="6:6">
      <c r="F15688" s="1926">
        <f t="shared" si="248"/>
        <v>13415736.9</v>
      </c>
    </row>
    <row r="15689" spans="6:6">
      <c r="F15689" s="1926">
        <f t="shared" si="248"/>
        <v>13415736.9</v>
      </c>
    </row>
    <row r="15690" spans="6:6">
      <c r="F15690" s="1926">
        <f t="shared" si="248"/>
        <v>13415736.9</v>
      </c>
    </row>
    <row r="15691" spans="6:6">
      <c r="F15691" s="1926">
        <f t="shared" si="248"/>
        <v>13415736.9</v>
      </c>
    </row>
    <row r="15692" spans="6:6">
      <c r="F15692" s="1926">
        <f t="shared" si="248"/>
        <v>13415736.9</v>
      </c>
    </row>
    <row r="15693" spans="6:6">
      <c r="F15693" s="1926">
        <f t="shared" si="248"/>
        <v>13415736.9</v>
      </c>
    </row>
    <row r="15694" spans="6:6">
      <c r="F15694" s="1926">
        <f t="shared" si="248"/>
        <v>13415736.9</v>
      </c>
    </row>
    <row r="15695" spans="6:6">
      <c r="F15695" s="1926">
        <f t="shared" si="248"/>
        <v>13415736.9</v>
      </c>
    </row>
    <row r="15696" spans="6:6">
      <c r="F15696" s="1926">
        <f t="shared" si="248"/>
        <v>13415736.9</v>
      </c>
    </row>
    <row r="15697" spans="6:6">
      <c r="F15697" s="1926">
        <f t="shared" si="248"/>
        <v>13415736.9</v>
      </c>
    </row>
    <row r="15698" spans="6:6">
      <c r="F15698" s="1926">
        <f t="shared" si="248"/>
        <v>13415736.9</v>
      </c>
    </row>
    <row r="15699" spans="6:6">
      <c r="F15699" s="1926">
        <f t="shared" si="248"/>
        <v>13415736.9</v>
      </c>
    </row>
    <row r="15700" spans="6:6">
      <c r="F15700" s="1926">
        <f t="shared" si="248"/>
        <v>13415736.9</v>
      </c>
    </row>
    <row r="15701" spans="6:6">
      <c r="F15701" s="1926">
        <f t="shared" si="248"/>
        <v>13415736.9</v>
      </c>
    </row>
    <row r="15702" spans="6:6">
      <c r="F15702" s="1926">
        <f t="shared" si="248"/>
        <v>13415736.9</v>
      </c>
    </row>
    <row r="15703" spans="6:6">
      <c r="F15703" s="1926">
        <f t="shared" si="248"/>
        <v>13415736.9</v>
      </c>
    </row>
    <row r="15704" spans="6:6">
      <c r="F15704" s="1926">
        <f t="shared" si="248"/>
        <v>13415736.9</v>
      </c>
    </row>
    <row r="15705" spans="6:6">
      <c r="F15705" s="1926">
        <f t="shared" si="248"/>
        <v>13415736.9</v>
      </c>
    </row>
    <row r="15706" spans="6:6">
      <c r="F15706" s="1926">
        <f t="shared" si="248"/>
        <v>13415736.9</v>
      </c>
    </row>
    <row r="15707" spans="6:6">
      <c r="F15707" s="1926">
        <f t="shared" si="248"/>
        <v>13415736.9</v>
      </c>
    </row>
    <row r="15708" spans="6:6">
      <c r="F15708" s="1926">
        <f t="shared" si="248"/>
        <v>13415736.9</v>
      </c>
    </row>
    <row r="15709" spans="6:6">
      <c r="F15709" s="1926">
        <f t="shared" si="248"/>
        <v>13415736.9</v>
      </c>
    </row>
    <row r="15710" spans="6:6">
      <c r="F15710" s="1926">
        <f t="shared" si="248"/>
        <v>13415736.9</v>
      </c>
    </row>
    <row r="15711" spans="6:6">
      <c r="F15711" s="1926">
        <f t="shared" si="248"/>
        <v>13415736.9</v>
      </c>
    </row>
    <row r="15712" spans="6:6">
      <c r="F15712" s="1926">
        <f t="shared" si="248"/>
        <v>13415736.9</v>
      </c>
    </row>
    <row r="15713" spans="6:6">
      <c r="F15713" s="1926">
        <f t="shared" si="248"/>
        <v>13415736.9</v>
      </c>
    </row>
    <row r="15714" spans="6:6">
      <c r="F15714" s="1926">
        <f t="shared" si="248"/>
        <v>13415736.9</v>
      </c>
    </row>
    <row r="15715" spans="6:6">
      <c r="F15715" s="1926">
        <f t="shared" si="248"/>
        <v>13415736.9</v>
      </c>
    </row>
    <row r="15716" spans="6:6">
      <c r="F15716" s="1926">
        <f t="shared" si="248"/>
        <v>13415736.9</v>
      </c>
    </row>
    <row r="15717" spans="6:6">
      <c r="F15717" s="1926">
        <f t="shared" si="248"/>
        <v>13415736.9</v>
      </c>
    </row>
    <row r="15718" spans="6:6">
      <c r="F15718" s="1926">
        <f t="shared" si="248"/>
        <v>13415736.9</v>
      </c>
    </row>
    <row r="15719" spans="6:6">
      <c r="F15719" s="1926">
        <f t="shared" si="248"/>
        <v>13415736.9</v>
      </c>
    </row>
    <row r="15720" spans="6:6">
      <c r="F15720" s="1926">
        <f t="shared" si="248"/>
        <v>13415736.9</v>
      </c>
    </row>
    <row r="15721" spans="6:6">
      <c r="F15721" s="1926">
        <f t="shared" si="248"/>
        <v>13415736.9</v>
      </c>
    </row>
    <row r="15722" spans="6:6">
      <c r="F15722" s="1926">
        <f t="shared" si="248"/>
        <v>13415736.9</v>
      </c>
    </row>
    <row r="15723" spans="6:6">
      <c r="F15723" s="1926">
        <f t="shared" si="248"/>
        <v>13415736.9</v>
      </c>
    </row>
    <row r="15724" spans="6:6">
      <c r="F15724" s="1926">
        <f t="shared" si="248"/>
        <v>13415736.9</v>
      </c>
    </row>
    <row r="15725" spans="6:6">
      <c r="F15725" s="1926">
        <f t="shared" si="248"/>
        <v>13415736.9</v>
      </c>
    </row>
    <row r="15726" spans="6:6">
      <c r="F15726" s="1926">
        <f t="shared" si="248"/>
        <v>13415736.9</v>
      </c>
    </row>
    <row r="15727" spans="6:6">
      <c r="F15727" s="1926">
        <f t="shared" si="248"/>
        <v>13415736.9</v>
      </c>
    </row>
    <row r="15728" spans="6:6">
      <c r="F15728" s="1926">
        <f t="shared" si="248"/>
        <v>13415736.9</v>
      </c>
    </row>
    <row r="15729" spans="6:6">
      <c r="F15729" s="1926">
        <f t="shared" si="248"/>
        <v>13415736.9</v>
      </c>
    </row>
    <row r="15730" spans="6:6">
      <c r="F15730" s="1926">
        <f t="shared" si="248"/>
        <v>13415736.9</v>
      </c>
    </row>
    <row r="15731" spans="6:6">
      <c r="F15731" s="1926">
        <f t="shared" si="248"/>
        <v>13415736.9</v>
      </c>
    </row>
    <row r="15732" spans="6:6">
      <c r="F15732" s="1926">
        <f t="shared" si="248"/>
        <v>13415736.9</v>
      </c>
    </row>
    <row r="15733" spans="6:6">
      <c r="F15733" s="1926">
        <f t="shared" si="248"/>
        <v>13415736.9</v>
      </c>
    </row>
    <row r="15734" spans="6:6">
      <c r="F15734" s="1926">
        <f t="shared" si="248"/>
        <v>13415736.9</v>
      </c>
    </row>
    <row r="15735" spans="6:6">
      <c r="F15735" s="1926">
        <f t="shared" si="248"/>
        <v>13415736.9</v>
      </c>
    </row>
    <row r="15736" spans="6:6">
      <c r="F15736" s="1926">
        <f t="shared" si="248"/>
        <v>13415736.9</v>
      </c>
    </row>
    <row r="15737" spans="6:6">
      <c r="F15737" s="1926">
        <f t="shared" si="248"/>
        <v>13415736.9</v>
      </c>
    </row>
    <row r="15738" spans="6:6">
      <c r="F15738" s="1926">
        <f t="shared" si="248"/>
        <v>13415736.9</v>
      </c>
    </row>
    <row r="15739" spans="6:6">
      <c r="F15739" s="1926">
        <f t="shared" si="248"/>
        <v>13415736.9</v>
      </c>
    </row>
    <row r="15740" spans="6:6">
      <c r="F15740" s="1926">
        <f t="shared" si="248"/>
        <v>13415736.9</v>
      </c>
    </row>
    <row r="15741" spans="6:6">
      <c r="F15741" s="1926">
        <f t="shared" si="248"/>
        <v>13415736.9</v>
      </c>
    </row>
    <row r="15742" spans="6:6">
      <c r="F15742" s="1926">
        <f t="shared" si="248"/>
        <v>13415736.9</v>
      </c>
    </row>
    <row r="15743" spans="6:6">
      <c r="F15743" s="1926">
        <f t="shared" si="248"/>
        <v>13415736.9</v>
      </c>
    </row>
    <row r="15744" spans="6:6">
      <c r="F15744" s="1926">
        <f t="shared" si="248"/>
        <v>13415736.9</v>
      </c>
    </row>
    <row r="15745" spans="6:6">
      <c r="F15745" s="1926">
        <f t="shared" si="248"/>
        <v>13415736.9</v>
      </c>
    </row>
    <row r="15746" spans="6:6">
      <c r="F15746" s="1926">
        <f t="shared" si="248"/>
        <v>13415736.9</v>
      </c>
    </row>
    <row r="15747" spans="6:6">
      <c r="F15747" s="1926">
        <f t="shared" si="248"/>
        <v>13415736.9</v>
      </c>
    </row>
    <row r="15748" spans="6:6">
      <c r="F15748" s="1926">
        <f t="shared" si="248"/>
        <v>13415736.9</v>
      </c>
    </row>
    <row r="15749" spans="6:6">
      <c r="F15749" s="1926">
        <f t="shared" si="248"/>
        <v>13415736.9</v>
      </c>
    </row>
    <row r="15750" spans="6:6">
      <c r="F15750" s="1926">
        <f t="shared" si="248"/>
        <v>13415736.9</v>
      </c>
    </row>
    <row r="15751" spans="6:6">
      <c r="F15751" s="1926">
        <f t="shared" ref="F15751:F15814" si="249">F15750-E15751+D15751</f>
        <v>13415736.9</v>
      </c>
    </row>
    <row r="15752" spans="6:6">
      <c r="F15752" s="1926">
        <f t="shared" si="249"/>
        <v>13415736.9</v>
      </c>
    </row>
    <row r="15753" spans="6:6">
      <c r="F15753" s="1926">
        <f t="shared" si="249"/>
        <v>13415736.9</v>
      </c>
    </row>
    <row r="15754" spans="6:6">
      <c r="F15754" s="1926">
        <f t="shared" si="249"/>
        <v>13415736.9</v>
      </c>
    </row>
    <row r="15755" spans="6:6">
      <c r="F15755" s="1926">
        <f t="shared" si="249"/>
        <v>13415736.9</v>
      </c>
    </row>
    <row r="15756" spans="6:6">
      <c r="F15756" s="1926">
        <f t="shared" si="249"/>
        <v>13415736.9</v>
      </c>
    </row>
    <row r="15757" spans="6:6">
      <c r="F15757" s="1926">
        <f t="shared" si="249"/>
        <v>13415736.9</v>
      </c>
    </row>
    <row r="15758" spans="6:6">
      <c r="F15758" s="1926">
        <f t="shared" si="249"/>
        <v>13415736.9</v>
      </c>
    </row>
    <row r="15759" spans="6:6">
      <c r="F15759" s="1926">
        <f t="shared" si="249"/>
        <v>13415736.9</v>
      </c>
    </row>
    <row r="15760" spans="6:6">
      <c r="F15760" s="1926">
        <f t="shared" si="249"/>
        <v>13415736.9</v>
      </c>
    </row>
    <row r="15761" spans="6:6">
      <c r="F15761" s="1926">
        <f t="shared" si="249"/>
        <v>13415736.9</v>
      </c>
    </row>
    <row r="15762" spans="6:6">
      <c r="F15762" s="1926">
        <f t="shared" si="249"/>
        <v>13415736.9</v>
      </c>
    </row>
    <row r="15763" spans="6:6">
      <c r="F15763" s="1926">
        <f t="shared" si="249"/>
        <v>13415736.9</v>
      </c>
    </row>
    <row r="15764" spans="6:6">
      <c r="F15764" s="1926">
        <f t="shared" si="249"/>
        <v>13415736.9</v>
      </c>
    </row>
    <row r="15765" spans="6:6">
      <c r="F15765" s="1926">
        <f t="shared" si="249"/>
        <v>13415736.9</v>
      </c>
    </row>
    <row r="15766" spans="6:6">
      <c r="F15766" s="1926">
        <f t="shared" si="249"/>
        <v>13415736.9</v>
      </c>
    </row>
    <row r="15767" spans="6:6">
      <c r="F15767" s="1926">
        <f t="shared" si="249"/>
        <v>13415736.9</v>
      </c>
    </row>
    <row r="15768" spans="6:6">
      <c r="F15768" s="1926">
        <f t="shared" si="249"/>
        <v>13415736.9</v>
      </c>
    </row>
    <row r="15769" spans="6:6">
      <c r="F15769" s="1926">
        <f t="shared" si="249"/>
        <v>13415736.9</v>
      </c>
    </row>
    <row r="15770" spans="6:6">
      <c r="F15770" s="1926">
        <f t="shared" si="249"/>
        <v>13415736.9</v>
      </c>
    </row>
    <row r="15771" spans="6:6">
      <c r="F15771" s="1926">
        <f t="shared" si="249"/>
        <v>13415736.9</v>
      </c>
    </row>
    <row r="15772" spans="6:6">
      <c r="F15772" s="1926">
        <f t="shared" si="249"/>
        <v>13415736.9</v>
      </c>
    </row>
    <row r="15773" spans="6:6">
      <c r="F15773" s="1926">
        <f t="shared" si="249"/>
        <v>13415736.9</v>
      </c>
    </row>
    <row r="15774" spans="6:6">
      <c r="F15774" s="1926">
        <f t="shared" si="249"/>
        <v>13415736.9</v>
      </c>
    </row>
    <row r="15775" spans="6:6">
      <c r="F15775" s="1926">
        <f t="shared" si="249"/>
        <v>13415736.9</v>
      </c>
    </row>
    <row r="15776" spans="6:6">
      <c r="F15776" s="1926">
        <f t="shared" si="249"/>
        <v>13415736.9</v>
      </c>
    </row>
    <row r="15777" spans="6:6">
      <c r="F15777" s="1926">
        <f t="shared" si="249"/>
        <v>13415736.9</v>
      </c>
    </row>
    <row r="15778" spans="6:6">
      <c r="F15778" s="1926">
        <f t="shared" si="249"/>
        <v>13415736.9</v>
      </c>
    </row>
    <row r="15779" spans="6:6">
      <c r="F15779" s="1926">
        <f t="shared" si="249"/>
        <v>13415736.9</v>
      </c>
    </row>
    <row r="15780" spans="6:6">
      <c r="F15780" s="1926">
        <f t="shared" si="249"/>
        <v>13415736.9</v>
      </c>
    </row>
    <row r="15781" spans="6:6">
      <c r="F15781" s="1926">
        <f t="shared" si="249"/>
        <v>13415736.9</v>
      </c>
    </row>
    <row r="15782" spans="6:6">
      <c r="F15782" s="1926">
        <f t="shared" si="249"/>
        <v>13415736.9</v>
      </c>
    </row>
    <row r="15783" spans="6:6">
      <c r="F15783" s="1926">
        <f t="shared" si="249"/>
        <v>13415736.9</v>
      </c>
    </row>
    <row r="15784" spans="6:6">
      <c r="F15784" s="1926">
        <f t="shared" si="249"/>
        <v>13415736.9</v>
      </c>
    </row>
    <row r="15785" spans="6:6">
      <c r="F15785" s="1926">
        <f t="shared" si="249"/>
        <v>13415736.9</v>
      </c>
    </row>
    <row r="15786" spans="6:6">
      <c r="F15786" s="1926">
        <f t="shared" si="249"/>
        <v>13415736.9</v>
      </c>
    </row>
    <row r="15787" spans="6:6">
      <c r="F15787" s="1926">
        <f t="shared" si="249"/>
        <v>13415736.9</v>
      </c>
    </row>
    <row r="15788" spans="6:6">
      <c r="F15788" s="1926">
        <f t="shared" si="249"/>
        <v>13415736.9</v>
      </c>
    </row>
    <row r="15789" spans="6:6">
      <c r="F15789" s="1926">
        <f t="shared" si="249"/>
        <v>13415736.9</v>
      </c>
    </row>
    <row r="15790" spans="6:6">
      <c r="F15790" s="1926">
        <f t="shared" si="249"/>
        <v>13415736.9</v>
      </c>
    </row>
    <row r="15791" spans="6:6">
      <c r="F15791" s="1926">
        <f t="shared" si="249"/>
        <v>13415736.9</v>
      </c>
    </row>
    <row r="15792" spans="6:6">
      <c r="F15792" s="1926">
        <f t="shared" si="249"/>
        <v>13415736.9</v>
      </c>
    </row>
    <row r="15793" spans="6:6">
      <c r="F15793" s="1926">
        <f t="shared" si="249"/>
        <v>13415736.9</v>
      </c>
    </row>
    <row r="15794" spans="6:6">
      <c r="F15794" s="1926">
        <f t="shared" si="249"/>
        <v>13415736.9</v>
      </c>
    </row>
    <row r="15795" spans="6:6">
      <c r="F15795" s="1926">
        <f t="shared" si="249"/>
        <v>13415736.9</v>
      </c>
    </row>
    <row r="15796" spans="6:6">
      <c r="F15796" s="1926">
        <f t="shared" si="249"/>
        <v>13415736.9</v>
      </c>
    </row>
    <row r="15797" spans="6:6">
      <c r="F15797" s="1926">
        <f t="shared" si="249"/>
        <v>13415736.9</v>
      </c>
    </row>
    <row r="15798" spans="6:6">
      <c r="F15798" s="1926">
        <f t="shared" si="249"/>
        <v>13415736.9</v>
      </c>
    </row>
    <row r="15799" spans="6:6">
      <c r="F15799" s="1926">
        <f t="shared" si="249"/>
        <v>13415736.9</v>
      </c>
    </row>
    <row r="15800" spans="6:6">
      <c r="F15800" s="1926">
        <f t="shared" si="249"/>
        <v>13415736.9</v>
      </c>
    </row>
    <row r="15801" spans="6:6">
      <c r="F15801" s="1926">
        <f t="shared" si="249"/>
        <v>13415736.9</v>
      </c>
    </row>
    <row r="15802" spans="6:6">
      <c r="F15802" s="1926">
        <f t="shared" si="249"/>
        <v>13415736.9</v>
      </c>
    </row>
    <row r="15803" spans="6:6">
      <c r="F15803" s="1926">
        <f t="shared" si="249"/>
        <v>13415736.9</v>
      </c>
    </row>
    <row r="15804" spans="6:6">
      <c r="F15804" s="1926">
        <f t="shared" si="249"/>
        <v>13415736.9</v>
      </c>
    </row>
    <row r="15805" spans="6:6">
      <c r="F15805" s="1926">
        <f t="shared" si="249"/>
        <v>13415736.9</v>
      </c>
    </row>
    <row r="15806" spans="6:6">
      <c r="F15806" s="1926">
        <f t="shared" si="249"/>
        <v>13415736.9</v>
      </c>
    </row>
    <row r="15807" spans="6:6">
      <c r="F15807" s="1926">
        <f t="shared" si="249"/>
        <v>13415736.9</v>
      </c>
    </row>
    <row r="15808" spans="6:6">
      <c r="F15808" s="1926">
        <f t="shared" si="249"/>
        <v>13415736.9</v>
      </c>
    </row>
    <row r="15809" spans="6:6">
      <c r="F15809" s="1926">
        <f t="shared" si="249"/>
        <v>13415736.9</v>
      </c>
    </row>
    <row r="15810" spans="6:6">
      <c r="F15810" s="1926">
        <f t="shared" si="249"/>
        <v>13415736.9</v>
      </c>
    </row>
    <row r="15811" spans="6:6">
      <c r="F15811" s="1926">
        <f t="shared" si="249"/>
        <v>13415736.9</v>
      </c>
    </row>
    <row r="15812" spans="6:6">
      <c r="F15812" s="1926">
        <f t="shared" si="249"/>
        <v>13415736.9</v>
      </c>
    </row>
    <row r="15813" spans="6:6">
      <c r="F15813" s="1926">
        <f t="shared" si="249"/>
        <v>13415736.9</v>
      </c>
    </row>
    <row r="15814" spans="6:6">
      <c r="F15814" s="1926">
        <f t="shared" si="249"/>
        <v>13415736.9</v>
      </c>
    </row>
    <row r="15815" spans="6:6">
      <c r="F15815" s="1926">
        <f t="shared" ref="F15815:F15878" si="250">F15814-E15815+D15815</f>
        <v>13415736.9</v>
      </c>
    </row>
    <row r="15816" spans="6:6">
      <c r="F15816" s="1926">
        <f t="shared" si="250"/>
        <v>13415736.9</v>
      </c>
    </row>
    <row r="15817" spans="6:6">
      <c r="F15817" s="1926">
        <f t="shared" si="250"/>
        <v>13415736.9</v>
      </c>
    </row>
    <row r="15818" spans="6:6">
      <c r="F15818" s="1926">
        <f t="shared" si="250"/>
        <v>13415736.9</v>
      </c>
    </row>
    <row r="15819" spans="6:6">
      <c r="F15819" s="1926">
        <f t="shared" si="250"/>
        <v>13415736.9</v>
      </c>
    </row>
    <row r="15820" spans="6:6">
      <c r="F15820" s="1926">
        <f t="shared" si="250"/>
        <v>13415736.9</v>
      </c>
    </row>
    <row r="15821" spans="6:6">
      <c r="F15821" s="1926">
        <f t="shared" si="250"/>
        <v>13415736.9</v>
      </c>
    </row>
    <row r="15822" spans="6:6">
      <c r="F15822" s="1926">
        <f t="shared" si="250"/>
        <v>13415736.9</v>
      </c>
    </row>
    <row r="15823" spans="6:6">
      <c r="F15823" s="1926">
        <f t="shared" si="250"/>
        <v>13415736.9</v>
      </c>
    </row>
    <row r="15824" spans="6:6">
      <c r="F15824" s="1926">
        <f t="shared" si="250"/>
        <v>13415736.9</v>
      </c>
    </row>
    <row r="15825" spans="6:6">
      <c r="F15825" s="1926">
        <f t="shared" si="250"/>
        <v>13415736.9</v>
      </c>
    </row>
    <row r="15826" spans="6:6">
      <c r="F15826" s="1926">
        <f t="shared" si="250"/>
        <v>13415736.9</v>
      </c>
    </row>
    <row r="15827" spans="6:6">
      <c r="F15827" s="1926">
        <f t="shared" si="250"/>
        <v>13415736.9</v>
      </c>
    </row>
    <row r="15828" spans="6:6">
      <c r="F15828" s="1926">
        <f t="shared" si="250"/>
        <v>13415736.9</v>
      </c>
    </row>
    <row r="15829" spans="6:6">
      <c r="F15829" s="1926">
        <f t="shared" si="250"/>
        <v>13415736.9</v>
      </c>
    </row>
    <row r="15830" spans="6:6">
      <c r="F15830" s="1926">
        <f t="shared" si="250"/>
        <v>13415736.9</v>
      </c>
    </row>
    <row r="15831" spans="6:6">
      <c r="F15831" s="1926">
        <f t="shared" si="250"/>
        <v>13415736.9</v>
      </c>
    </row>
    <row r="15832" spans="6:6">
      <c r="F15832" s="1926">
        <f t="shared" si="250"/>
        <v>13415736.9</v>
      </c>
    </row>
    <row r="15833" spans="6:6">
      <c r="F15833" s="1926">
        <f t="shared" si="250"/>
        <v>13415736.9</v>
      </c>
    </row>
    <row r="15834" spans="6:6">
      <c r="F15834" s="1926">
        <f t="shared" si="250"/>
        <v>13415736.9</v>
      </c>
    </row>
    <row r="15835" spans="6:6">
      <c r="F15835" s="1926">
        <f t="shared" si="250"/>
        <v>13415736.9</v>
      </c>
    </row>
    <row r="15836" spans="6:6">
      <c r="F15836" s="1926">
        <f t="shared" si="250"/>
        <v>13415736.9</v>
      </c>
    </row>
    <row r="15837" spans="6:6">
      <c r="F15837" s="1926">
        <f t="shared" si="250"/>
        <v>13415736.9</v>
      </c>
    </row>
    <row r="15838" spans="6:6">
      <c r="F15838" s="1926">
        <f t="shared" si="250"/>
        <v>13415736.9</v>
      </c>
    </row>
    <row r="15839" spans="6:6">
      <c r="F15839" s="1926">
        <f t="shared" si="250"/>
        <v>13415736.9</v>
      </c>
    </row>
    <row r="15840" spans="6:6">
      <c r="F15840" s="1926">
        <f t="shared" si="250"/>
        <v>13415736.9</v>
      </c>
    </row>
    <row r="15841" spans="6:6">
      <c r="F15841" s="1926">
        <f t="shared" si="250"/>
        <v>13415736.9</v>
      </c>
    </row>
    <row r="15842" spans="6:6">
      <c r="F15842" s="1926">
        <f t="shared" si="250"/>
        <v>13415736.9</v>
      </c>
    </row>
    <row r="15843" spans="6:6">
      <c r="F15843" s="1926">
        <f t="shared" si="250"/>
        <v>13415736.9</v>
      </c>
    </row>
    <row r="15844" spans="6:6">
      <c r="F15844" s="1926">
        <f t="shared" si="250"/>
        <v>13415736.9</v>
      </c>
    </row>
    <row r="15845" spans="6:6">
      <c r="F15845" s="1926">
        <f t="shared" si="250"/>
        <v>13415736.9</v>
      </c>
    </row>
    <row r="15846" spans="6:6">
      <c r="F15846" s="1926">
        <f t="shared" si="250"/>
        <v>13415736.9</v>
      </c>
    </row>
    <row r="15847" spans="6:6">
      <c r="F15847" s="1926">
        <f t="shared" si="250"/>
        <v>13415736.9</v>
      </c>
    </row>
    <row r="15848" spans="6:6">
      <c r="F15848" s="1926">
        <f t="shared" si="250"/>
        <v>13415736.9</v>
      </c>
    </row>
    <row r="15849" spans="6:6">
      <c r="F15849" s="1926">
        <f t="shared" si="250"/>
        <v>13415736.9</v>
      </c>
    </row>
    <row r="15850" spans="6:6">
      <c r="F15850" s="1926">
        <f t="shared" si="250"/>
        <v>13415736.9</v>
      </c>
    </row>
    <row r="15851" spans="6:6">
      <c r="F15851" s="1926">
        <f t="shared" si="250"/>
        <v>13415736.9</v>
      </c>
    </row>
    <row r="15852" spans="6:6">
      <c r="F15852" s="1926">
        <f t="shared" si="250"/>
        <v>13415736.9</v>
      </c>
    </row>
    <row r="15853" spans="6:6">
      <c r="F15853" s="1926">
        <f t="shared" si="250"/>
        <v>13415736.9</v>
      </c>
    </row>
    <row r="15854" spans="6:6">
      <c r="F15854" s="1926">
        <f t="shared" si="250"/>
        <v>13415736.9</v>
      </c>
    </row>
    <row r="15855" spans="6:6">
      <c r="F15855" s="1926">
        <f t="shared" si="250"/>
        <v>13415736.9</v>
      </c>
    </row>
    <row r="15856" spans="6:6">
      <c r="F15856" s="1926">
        <f t="shared" si="250"/>
        <v>13415736.9</v>
      </c>
    </row>
    <row r="15857" spans="6:6">
      <c r="F15857" s="1926">
        <f t="shared" si="250"/>
        <v>13415736.9</v>
      </c>
    </row>
    <row r="15858" spans="6:6">
      <c r="F15858" s="1926">
        <f t="shared" si="250"/>
        <v>13415736.9</v>
      </c>
    </row>
    <row r="15859" spans="6:6">
      <c r="F15859" s="1926">
        <f t="shared" si="250"/>
        <v>13415736.9</v>
      </c>
    </row>
    <row r="15860" spans="6:6">
      <c r="F15860" s="1926">
        <f t="shared" si="250"/>
        <v>13415736.9</v>
      </c>
    </row>
    <row r="15861" spans="6:6">
      <c r="F15861" s="1926">
        <f t="shared" si="250"/>
        <v>13415736.9</v>
      </c>
    </row>
    <row r="15862" spans="6:6">
      <c r="F15862" s="1926">
        <f t="shared" si="250"/>
        <v>13415736.9</v>
      </c>
    </row>
    <row r="15863" spans="6:6">
      <c r="F15863" s="1926">
        <f t="shared" si="250"/>
        <v>13415736.9</v>
      </c>
    </row>
    <row r="15864" spans="6:6">
      <c r="F15864" s="1926">
        <f t="shared" si="250"/>
        <v>13415736.9</v>
      </c>
    </row>
    <row r="15865" spans="6:6">
      <c r="F15865" s="1926">
        <f t="shared" si="250"/>
        <v>13415736.9</v>
      </c>
    </row>
    <row r="15866" spans="6:6">
      <c r="F15866" s="1926">
        <f t="shared" si="250"/>
        <v>13415736.9</v>
      </c>
    </row>
    <row r="15867" spans="6:6">
      <c r="F15867" s="1926">
        <f t="shared" si="250"/>
        <v>13415736.9</v>
      </c>
    </row>
    <row r="15868" spans="6:6">
      <c r="F15868" s="1926">
        <f t="shared" si="250"/>
        <v>13415736.9</v>
      </c>
    </row>
    <row r="15869" spans="6:6">
      <c r="F15869" s="1926">
        <f t="shared" si="250"/>
        <v>13415736.9</v>
      </c>
    </row>
    <row r="15870" spans="6:6">
      <c r="F15870" s="1926">
        <f t="shared" si="250"/>
        <v>13415736.9</v>
      </c>
    </row>
    <row r="15871" spans="6:6">
      <c r="F15871" s="1926">
        <f t="shared" si="250"/>
        <v>13415736.9</v>
      </c>
    </row>
    <row r="15872" spans="6:6">
      <c r="F15872" s="1926">
        <f t="shared" si="250"/>
        <v>13415736.9</v>
      </c>
    </row>
    <row r="15873" spans="6:6">
      <c r="F15873" s="1926">
        <f t="shared" si="250"/>
        <v>13415736.9</v>
      </c>
    </row>
    <row r="15874" spans="6:6">
      <c r="F15874" s="1926">
        <f t="shared" si="250"/>
        <v>13415736.9</v>
      </c>
    </row>
    <row r="15875" spans="6:6">
      <c r="F15875" s="1926">
        <f t="shared" si="250"/>
        <v>13415736.9</v>
      </c>
    </row>
    <row r="15876" spans="6:6">
      <c r="F15876" s="1926">
        <f t="shared" si="250"/>
        <v>13415736.9</v>
      </c>
    </row>
    <row r="15877" spans="6:6">
      <c r="F15877" s="1926">
        <f t="shared" si="250"/>
        <v>13415736.9</v>
      </c>
    </row>
    <row r="15878" spans="6:6">
      <c r="F15878" s="1926">
        <f t="shared" si="250"/>
        <v>13415736.9</v>
      </c>
    </row>
    <row r="15879" spans="6:6">
      <c r="F15879" s="1926">
        <f t="shared" ref="F15879:F15942" si="251">F15878-E15879+D15879</f>
        <v>13415736.9</v>
      </c>
    </row>
    <row r="15880" spans="6:6">
      <c r="F15880" s="1926">
        <f t="shared" si="251"/>
        <v>13415736.9</v>
      </c>
    </row>
    <row r="15881" spans="6:6">
      <c r="F15881" s="1926">
        <f t="shared" si="251"/>
        <v>13415736.9</v>
      </c>
    </row>
    <row r="15882" spans="6:6">
      <c r="F15882" s="1926">
        <f t="shared" si="251"/>
        <v>13415736.9</v>
      </c>
    </row>
    <row r="15883" spans="6:6">
      <c r="F15883" s="1926">
        <f t="shared" si="251"/>
        <v>13415736.9</v>
      </c>
    </row>
    <row r="15884" spans="6:6">
      <c r="F15884" s="1926">
        <f t="shared" si="251"/>
        <v>13415736.9</v>
      </c>
    </row>
    <row r="15885" spans="6:6">
      <c r="F15885" s="1926">
        <f t="shared" si="251"/>
        <v>13415736.9</v>
      </c>
    </row>
    <row r="15886" spans="6:6">
      <c r="F15886" s="1926">
        <f t="shared" si="251"/>
        <v>13415736.9</v>
      </c>
    </row>
    <row r="15887" spans="6:6">
      <c r="F15887" s="1926">
        <f t="shared" si="251"/>
        <v>13415736.9</v>
      </c>
    </row>
    <row r="15888" spans="6:6">
      <c r="F15888" s="1926">
        <f t="shared" si="251"/>
        <v>13415736.9</v>
      </c>
    </row>
    <row r="15889" spans="6:6">
      <c r="F15889" s="1926">
        <f t="shared" si="251"/>
        <v>13415736.9</v>
      </c>
    </row>
    <row r="15890" spans="6:6">
      <c r="F15890" s="1926">
        <f t="shared" si="251"/>
        <v>13415736.9</v>
      </c>
    </row>
    <row r="15891" spans="6:6">
      <c r="F15891" s="1926">
        <f t="shared" si="251"/>
        <v>13415736.9</v>
      </c>
    </row>
    <row r="15892" spans="6:6">
      <c r="F15892" s="1926">
        <f t="shared" si="251"/>
        <v>13415736.9</v>
      </c>
    </row>
    <row r="15893" spans="6:6">
      <c r="F15893" s="1926">
        <f t="shared" si="251"/>
        <v>13415736.9</v>
      </c>
    </row>
    <row r="15894" spans="6:6">
      <c r="F15894" s="1926">
        <f t="shared" si="251"/>
        <v>13415736.9</v>
      </c>
    </row>
    <row r="15895" spans="6:6">
      <c r="F15895" s="1926">
        <f t="shared" si="251"/>
        <v>13415736.9</v>
      </c>
    </row>
    <row r="15896" spans="6:6">
      <c r="F15896" s="1926">
        <f t="shared" si="251"/>
        <v>13415736.9</v>
      </c>
    </row>
    <row r="15897" spans="6:6">
      <c r="F15897" s="1926">
        <f t="shared" si="251"/>
        <v>13415736.9</v>
      </c>
    </row>
    <row r="15898" spans="6:6">
      <c r="F15898" s="1926">
        <f t="shared" si="251"/>
        <v>13415736.9</v>
      </c>
    </row>
    <row r="15899" spans="6:6">
      <c r="F15899" s="1926">
        <f t="shared" si="251"/>
        <v>13415736.9</v>
      </c>
    </row>
    <row r="15900" spans="6:6">
      <c r="F15900" s="1926">
        <f t="shared" si="251"/>
        <v>13415736.9</v>
      </c>
    </row>
    <row r="15901" spans="6:6">
      <c r="F15901" s="1926">
        <f t="shared" si="251"/>
        <v>13415736.9</v>
      </c>
    </row>
    <row r="15902" spans="6:6">
      <c r="F15902" s="1926">
        <f t="shared" si="251"/>
        <v>13415736.9</v>
      </c>
    </row>
    <row r="15903" spans="6:6">
      <c r="F15903" s="1926">
        <f t="shared" si="251"/>
        <v>13415736.9</v>
      </c>
    </row>
    <row r="15904" spans="6:6">
      <c r="F15904" s="1926">
        <f t="shared" si="251"/>
        <v>13415736.9</v>
      </c>
    </row>
    <row r="15905" spans="6:6">
      <c r="F15905" s="1926">
        <f t="shared" si="251"/>
        <v>13415736.9</v>
      </c>
    </row>
    <row r="15906" spans="6:6">
      <c r="F15906" s="1926">
        <f t="shared" si="251"/>
        <v>13415736.9</v>
      </c>
    </row>
    <row r="15907" spans="6:6">
      <c r="F15907" s="1926">
        <f t="shared" si="251"/>
        <v>13415736.9</v>
      </c>
    </row>
    <row r="15908" spans="6:6">
      <c r="F15908" s="1926">
        <f t="shared" si="251"/>
        <v>13415736.9</v>
      </c>
    </row>
    <row r="15909" spans="6:6">
      <c r="F15909" s="1926">
        <f t="shared" si="251"/>
        <v>13415736.9</v>
      </c>
    </row>
    <row r="15910" spans="6:6">
      <c r="F15910" s="1926">
        <f t="shared" si="251"/>
        <v>13415736.9</v>
      </c>
    </row>
    <row r="15911" spans="6:6">
      <c r="F15911" s="1926">
        <f t="shared" si="251"/>
        <v>13415736.9</v>
      </c>
    </row>
    <row r="15912" spans="6:6">
      <c r="F15912" s="1926">
        <f t="shared" si="251"/>
        <v>13415736.9</v>
      </c>
    </row>
    <row r="15913" spans="6:6">
      <c r="F15913" s="1926">
        <f t="shared" si="251"/>
        <v>13415736.9</v>
      </c>
    </row>
    <row r="15914" spans="6:6">
      <c r="F15914" s="1926">
        <f t="shared" si="251"/>
        <v>13415736.9</v>
      </c>
    </row>
    <row r="15915" spans="6:6">
      <c r="F15915" s="1926">
        <f t="shared" si="251"/>
        <v>13415736.9</v>
      </c>
    </row>
    <row r="15916" spans="6:6">
      <c r="F15916" s="1926">
        <f t="shared" si="251"/>
        <v>13415736.9</v>
      </c>
    </row>
    <row r="15917" spans="6:6">
      <c r="F15917" s="1926">
        <f t="shared" si="251"/>
        <v>13415736.9</v>
      </c>
    </row>
    <row r="15918" spans="6:6">
      <c r="F15918" s="1926">
        <f t="shared" si="251"/>
        <v>13415736.9</v>
      </c>
    </row>
    <row r="15919" spans="6:6">
      <c r="F15919" s="1926">
        <f t="shared" si="251"/>
        <v>13415736.9</v>
      </c>
    </row>
    <row r="15920" spans="6:6">
      <c r="F15920" s="1926">
        <f t="shared" si="251"/>
        <v>13415736.9</v>
      </c>
    </row>
    <row r="15921" spans="6:6">
      <c r="F15921" s="1926">
        <f t="shared" si="251"/>
        <v>13415736.9</v>
      </c>
    </row>
    <row r="15922" spans="6:6">
      <c r="F15922" s="1926">
        <f t="shared" si="251"/>
        <v>13415736.9</v>
      </c>
    </row>
    <row r="15923" spans="6:6">
      <c r="F15923" s="1926">
        <f t="shared" si="251"/>
        <v>13415736.9</v>
      </c>
    </row>
    <row r="15924" spans="6:6">
      <c r="F15924" s="1926">
        <f t="shared" si="251"/>
        <v>13415736.9</v>
      </c>
    </row>
    <row r="15925" spans="6:6">
      <c r="F15925" s="1926">
        <f t="shared" si="251"/>
        <v>13415736.9</v>
      </c>
    </row>
    <row r="15926" spans="6:6">
      <c r="F15926" s="1926">
        <f t="shared" si="251"/>
        <v>13415736.9</v>
      </c>
    </row>
    <row r="15927" spans="6:6">
      <c r="F15927" s="1926">
        <f t="shared" si="251"/>
        <v>13415736.9</v>
      </c>
    </row>
    <row r="15928" spans="6:6">
      <c r="F15928" s="1926">
        <f t="shared" si="251"/>
        <v>13415736.9</v>
      </c>
    </row>
    <row r="15929" spans="6:6">
      <c r="F15929" s="1926">
        <f t="shared" si="251"/>
        <v>13415736.9</v>
      </c>
    </row>
    <row r="15930" spans="6:6">
      <c r="F15930" s="1926">
        <f t="shared" si="251"/>
        <v>13415736.9</v>
      </c>
    </row>
    <row r="15931" spans="6:6">
      <c r="F15931" s="1926">
        <f t="shared" si="251"/>
        <v>13415736.9</v>
      </c>
    </row>
    <row r="15932" spans="6:6">
      <c r="F15932" s="1926">
        <f t="shared" si="251"/>
        <v>13415736.9</v>
      </c>
    </row>
    <row r="15933" spans="6:6">
      <c r="F15933" s="1926">
        <f t="shared" si="251"/>
        <v>13415736.9</v>
      </c>
    </row>
    <row r="15934" spans="6:6">
      <c r="F15934" s="1926">
        <f t="shared" si="251"/>
        <v>13415736.9</v>
      </c>
    </row>
    <row r="15935" spans="6:6">
      <c r="F15935" s="1926">
        <f t="shared" si="251"/>
        <v>13415736.9</v>
      </c>
    </row>
    <row r="15936" spans="6:6">
      <c r="F15936" s="1926">
        <f t="shared" si="251"/>
        <v>13415736.9</v>
      </c>
    </row>
    <row r="15937" spans="6:6">
      <c r="F15937" s="1926">
        <f t="shared" si="251"/>
        <v>13415736.9</v>
      </c>
    </row>
    <row r="15938" spans="6:6">
      <c r="F15938" s="1926">
        <f t="shared" si="251"/>
        <v>13415736.9</v>
      </c>
    </row>
    <row r="15939" spans="6:6">
      <c r="F15939" s="1926">
        <f t="shared" si="251"/>
        <v>13415736.9</v>
      </c>
    </row>
    <row r="15940" spans="6:6">
      <c r="F15940" s="1926">
        <f t="shared" si="251"/>
        <v>13415736.9</v>
      </c>
    </row>
    <row r="15941" spans="6:6">
      <c r="F15941" s="1926">
        <f t="shared" si="251"/>
        <v>13415736.9</v>
      </c>
    </row>
    <row r="15942" spans="6:6">
      <c r="F15942" s="1926">
        <f t="shared" si="251"/>
        <v>13415736.9</v>
      </c>
    </row>
    <row r="15943" spans="6:6">
      <c r="F15943" s="1926">
        <f t="shared" ref="F15943:F16006" si="252">F15942-E15943+D15943</f>
        <v>13415736.9</v>
      </c>
    </row>
    <row r="15944" spans="6:6">
      <c r="F15944" s="1926">
        <f t="shared" si="252"/>
        <v>13415736.9</v>
      </c>
    </row>
    <row r="15945" spans="6:6">
      <c r="F15945" s="1926">
        <f t="shared" si="252"/>
        <v>13415736.9</v>
      </c>
    </row>
    <row r="15946" spans="6:6">
      <c r="F15946" s="1926">
        <f t="shared" si="252"/>
        <v>13415736.9</v>
      </c>
    </row>
    <row r="15947" spans="6:6">
      <c r="F15947" s="1926">
        <f t="shared" si="252"/>
        <v>13415736.9</v>
      </c>
    </row>
    <row r="15948" spans="6:6">
      <c r="F15948" s="1926">
        <f t="shared" si="252"/>
        <v>13415736.9</v>
      </c>
    </row>
    <row r="15949" spans="6:6">
      <c r="F15949" s="1926">
        <f t="shared" si="252"/>
        <v>13415736.9</v>
      </c>
    </row>
    <row r="15950" spans="6:6">
      <c r="F15950" s="1926">
        <f t="shared" si="252"/>
        <v>13415736.9</v>
      </c>
    </row>
    <row r="15951" spans="6:6">
      <c r="F15951" s="1926">
        <f t="shared" si="252"/>
        <v>13415736.9</v>
      </c>
    </row>
    <row r="15952" spans="6:6">
      <c r="F15952" s="1926">
        <f t="shared" si="252"/>
        <v>13415736.9</v>
      </c>
    </row>
    <row r="15953" spans="6:6">
      <c r="F15953" s="1926">
        <f t="shared" si="252"/>
        <v>13415736.9</v>
      </c>
    </row>
    <row r="15954" spans="6:6">
      <c r="F15954" s="1926">
        <f t="shared" si="252"/>
        <v>13415736.9</v>
      </c>
    </row>
    <row r="15955" spans="6:6">
      <c r="F15955" s="1926">
        <f t="shared" si="252"/>
        <v>13415736.9</v>
      </c>
    </row>
    <row r="15956" spans="6:6">
      <c r="F15956" s="1926">
        <f t="shared" si="252"/>
        <v>13415736.9</v>
      </c>
    </row>
    <row r="15957" spans="6:6">
      <c r="F15957" s="1926">
        <f t="shared" si="252"/>
        <v>13415736.9</v>
      </c>
    </row>
    <row r="15958" spans="6:6">
      <c r="F15958" s="1926">
        <f t="shared" si="252"/>
        <v>13415736.9</v>
      </c>
    </row>
    <row r="15959" spans="6:6">
      <c r="F15959" s="1926">
        <f t="shared" si="252"/>
        <v>13415736.9</v>
      </c>
    </row>
    <row r="15960" spans="6:6">
      <c r="F15960" s="1926">
        <f t="shared" si="252"/>
        <v>13415736.9</v>
      </c>
    </row>
    <row r="15961" spans="6:6">
      <c r="F15961" s="1926">
        <f t="shared" si="252"/>
        <v>13415736.9</v>
      </c>
    </row>
    <row r="15962" spans="6:6">
      <c r="F15962" s="1926">
        <f t="shared" si="252"/>
        <v>13415736.9</v>
      </c>
    </row>
    <row r="15963" spans="6:6">
      <c r="F15963" s="1926">
        <f t="shared" si="252"/>
        <v>13415736.9</v>
      </c>
    </row>
    <row r="15964" spans="6:6">
      <c r="F15964" s="1926">
        <f t="shared" si="252"/>
        <v>13415736.9</v>
      </c>
    </row>
    <row r="15965" spans="6:6">
      <c r="F15965" s="1926">
        <f t="shared" si="252"/>
        <v>13415736.9</v>
      </c>
    </row>
    <row r="15966" spans="6:6">
      <c r="F15966" s="1926">
        <f t="shared" si="252"/>
        <v>13415736.9</v>
      </c>
    </row>
    <row r="15967" spans="6:6">
      <c r="F15967" s="1926">
        <f t="shared" si="252"/>
        <v>13415736.9</v>
      </c>
    </row>
    <row r="15968" spans="6:6">
      <c r="F15968" s="1926">
        <f t="shared" si="252"/>
        <v>13415736.9</v>
      </c>
    </row>
    <row r="15969" spans="6:6">
      <c r="F15969" s="1926">
        <f t="shared" si="252"/>
        <v>13415736.9</v>
      </c>
    </row>
    <row r="15970" spans="6:6">
      <c r="F15970" s="1926">
        <f t="shared" si="252"/>
        <v>13415736.9</v>
      </c>
    </row>
    <row r="15971" spans="6:6">
      <c r="F15971" s="1926">
        <f t="shared" si="252"/>
        <v>13415736.9</v>
      </c>
    </row>
    <row r="15972" spans="6:6">
      <c r="F15972" s="1926">
        <f t="shared" si="252"/>
        <v>13415736.9</v>
      </c>
    </row>
    <row r="15973" spans="6:6">
      <c r="F15973" s="1926">
        <f t="shared" si="252"/>
        <v>13415736.9</v>
      </c>
    </row>
    <row r="15974" spans="6:6">
      <c r="F15974" s="1926">
        <f t="shared" si="252"/>
        <v>13415736.9</v>
      </c>
    </row>
    <row r="15975" spans="6:6">
      <c r="F15975" s="1926">
        <f t="shared" si="252"/>
        <v>13415736.9</v>
      </c>
    </row>
    <row r="15976" spans="6:6">
      <c r="F15976" s="1926">
        <f t="shared" si="252"/>
        <v>13415736.9</v>
      </c>
    </row>
    <row r="15977" spans="6:6">
      <c r="F15977" s="1926">
        <f t="shared" si="252"/>
        <v>13415736.9</v>
      </c>
    </row>
    <row r="15978" spans="6:6">
      <c r="F15978" s="1926">
        <f t="shared" si="252"/>
        <v>13415736.9</v>
      </c>
    </row>
    <row r="15979" spans="6:6">
      <c r="F15979" s="1926">
        <f t="shared" si="252"/>
        <v>13415736.9</v>
      </c>
    </row>
    <row r="15980" spans="6:6">
      <c r="F15980" s="1926">
        <f t="shared" si="252"/>
        <v>13415736.9</v>
      </c>
    </row>
    <row r="15981" spans="6:6">
      <c r="F15981" s="1926">
        <f t="shared" si="252"/>
        <v>13415736.9</v>
      </c>
    </row>
    <row r="15982" spans="6:6">
      <c r="F15982" s="1926">
        <f t="shared" si="252"/>
        <v>13415736.9</v>
      </c>
    </row>
    <row r="15983" spans="6:6">
      <c r="F15983" s="1926">
        <f t="shared" si="252"/>
        <v>13415736.9</v>
      </c>
    </row>
    <row r="15984" spans="6:6">
      <c r="F15984" s="1926">
        <f t="shared" si="252"/>
        <v>13415736.9</v>
      </c>
    </row>
    <row r="15985" spans="6:6">
      <c r="F15985" s="1926">
        <f t="shared" si="252"/>
        <v>13415736.9</v>
      </c>
    </row>
    <row r="15986" spans="6:6">
      <c r="F15986" s="1926">
        <f t="shared" si="252"/>
        <v>13415736.9</v>
      </c>
    </row>
    <row r="15987" spans="6:6">
      <c r="F15987" s="1926">
        <f t="shared" si="252"/>
        <v>13415736.9</v>
      </c>
    </row>
    <row r="15988" spans="6:6">
      <c r="F15988" s="1926">
        <f t="shared" si="252"/>
        <v>13415736.9</v>
      </c>
    </row>
    <row r="15989" spans="6:6">
      <c r="F15989" s="1926">
        <f t="shared" si="252"/>
        <v>13415736.9</v>
      </c>
    </row>
    <row r="15990" spans="6:6">
      <c r="F15990" s="1926">
        <f t="shared" si="252"/>
        <v>13415736.9</v>
      </c>
    </row>
    <row r="15991" spans="6:6">
      <c r="F15991" s="1926">
        <f t="shared" si="252"/>
        <v>13415736.9</v>
      </c>
    </row>
    <row r="15992" spans="6:6">
      <c r="F15992" s="1926">
        <f t="shared" si="252"/>
        <v>13415736.9</v>
      </c>
    </row>
    <row r="15993" spans="6:6">
      <c r="F15993" s="1926">
        <f t="shared" si="252"/>
        <v>13415736.9</v>
      </c>
    </row>
    <row r="15994" spans="6:6">
      <c r="F15994" s="1926">
        <f t="shared" si="252"/>
        <v>13415736.9</v>
      </c>
    </row>
    <row r="15995" spans="6:6">
      <c r="F15995" s="1926">
        <f t="shared" si="252"/>
        <v>13415736.9</v>
      </c>
    </row>
    <row r="15996" spans="6:6">
      <c r="F15996" s="1926">
        <f t="shared" si="252"/>
        <v>13415736.9</v>
      </c>
    </row>
    <row r="15997" spans="6:6">
      <c r="F15997" s="1926">
        <f t="shared" si="252"/>
        <v>13415736.9</v>
      </c>
    </row>
    <row r="15998" spans="6:6">
      <c r="F15998" s="1926">
        <f t="shared" si="252"/>
        <v>13415736.9</v>
      </c>
    </row>
    <row r="15999" spans="6:6">
      <c r="F15999" s="1926">
        <f t="shared" si="252"/>
        <v>13415736.9</v>
      </c>
    </row>
    <row r="16000" spans="6:6">
      <c r="F16000" s="1926">
        <f t="shared" si="252"/>
        <v>13415736.9</v>
      </c>
    </row>
    <row r="16001" spans="6:6">
      <c r="F16001" s="1926">
        <f t="shared" si="252"/>
        <v>13415736.9</v>
      </c>
    </row>
    <row r="16002" spans="6:6">
      <c r="F16002" s="1926">
        <f t="shared" si="252"/>
        <v>13415736.9</v>
      </c>
    </row>
    <row r="16003" spans="6:6">
      <c r="F16003" s="1926">
        <f t="shared" si="252"/>
        <v>13415736.9</v>
      </c>
    </row>
    <row r="16004" spans="6:6">
      <c r="F16004" s="1926">
        <f t="shared" si="252"/>
        <v>13415736.9</v>
      </c>
    </row>
    <row r="16005" spans="6:6">
      <c r="F16005" s="1926">
        <f t="shared" si="252"/>
        <v>13415736.9</v>
      </c>
    </row>
    <row r="16006" spans="6:6">
      <c r="F16006" s="1926">
        <f t="shared" si="252"/>
        <v>13415736.9</v>
      </c>
    </row>
    <row r="16007" spans="6:6">
      <c r="F16007" s="1926">
        <f t="shared" ref="F16007:F16070" si="253">F16006-E16007+D16007</f>
        <v>13415736.9</v>
      </c>
    </row>
    <row r="16008" spans="6:6">
      <c r="F16008" s="1926">
        <f t="shared" si="253"/>
        <v>13415736.9</v>
      </c>
    </row>
    <row r="16009" spans="6:6">
      <c r="F16009" s="1926">
        <f t="shared" si="253"/>
        <v>13415736.9</v>
      </c>
    </row>
    <row r="16010" spans="6:6">
      <c r="F16010" s="1926">
        <f t="shared" si="253"/>
        <v>13415736.9</v>
      </c>
    </row>
    <row r="16011" spans="6:6">
      <c r="F16011" s="1926">
        <f t="shared" si="253"/>
        <v>13415736.9</v>
      </c>
    </row>
    <row r="16012" spans="6:6">
      <c r="F16012" s="1926">
        <f t="shared" si="253"/>
        <v>13415736.9</v>
      </c>
    </row>
    <row r="16013" spans="6:6">
      <c r="F16013" s="1926">
        <f t="shared" si="253"/>
        <v>13415736.9</v>
      </c>
    </row>
    <row r="16014" spans="6:6">
      <c r="F16014" s="1926">
        <f t="shared" si="253"/>
        <v>13415736.9</v>
      </c>
    </row>
    <row r="16015" spans="6:6">
      <c r="F16015" s="1926">
        <f t="shared" si="253"/>
        <v>13415736.9</v>
      </c>
    </row>
    <row r="16016" spans="6:6">
      <c r="F16016" s="1926">
        <f t="shared" si="253"/>
        <v>13415736.9</v>
      </c>
    </row>
    <row r="16017" spans="6:6">
      <c r="F16017" s="1926">
        <f t="shared" si="253"/>
        <v>13415736.9</v>
      </c>
    </row>
    <row r="16018" spans="6:6">
      <c r="F16018" s="1926">
        <f t="shared" si="253"/>
        <v>13415736.9</v>
      </c>
    </row>
    <row r="16019" spans="6:6">
      <c r="F16019" s="1926">
        <f t="shared" si="253"/>
        <v>13415736.9</v>
      </c>
    </row>
    <row r="16020" spans="6:6">
      <c r="F16020" s="1926">
        <f t="shared" si="253"/>
        <v>13415736.9</v>
      </c>
    </row>
    <row r="16021" spans="6:6">
      <c r="F16021" s="1926">
        <f t="shared" si="253"/>
        <v>13415736.9</v>
      </c>
    </row>
    <row r="16022" spans="6:6">
      <c r="F16022" s="1926">
        <f t="shared" si="253"/>
        <v>13415736.9</v>
      </c>
    </row>
    <row r="16023" spans="6:6">
      <c r="F16023" s="1926">
        <f t="shared" si="253"/>
        <v>13415736.9</v>
      </c>
    </row>
    <row r="16024" spans="6:6">
      <c r="F16024" s="1926">
        <f t="shared" si="253"/>
        <v>13415736.9</v>
      </c>
    </row>
    <row r="16025" spans="6:6">
      <c r="F16025" s="1926">
        <f t="shared" si="253"/>
        <v>13415736.9</v>
      </c>
    </row>
    <row r="16026" spans="6:6">
      <c r="F16026" s="1926">
        <f t="shared" si="253"/>
        <v>13415736.9</v>
      </c>
    </row>
    <row r="16027" spans="6:6">
      <c r="F16027" s="1926">
        <f t="shared" si="253"/>
        <v>13415736.9</v>
      </c>
    </row>
    <row r="16028" spans="6:6">
      <c r="F16028" s="1926">
        <f t="shared" si="253"/>
        <v>13415736.9</v>
      </c>
    </row>
    <row r="16029" spans="6:6">
      <c r="F16029" s="1926">
        <f t="shared" si="253"/>
        <v>13415736.9</v>
      </c>
    </row>
    <row r="16030" spans="6:6">
      <c r="F16030" s="1926">
        <f t="shared" si="253"/>
        <v>13415736.9</v>
      </c>
    </row>
    <row r="16031" spans="6:6">
      <c r="F16031" s="1926">
        <f t="shared" si="253"/>
        <v>13415736.9</v>
      </c>
    </row>
    <row r="16032" spans="6:6">
      <c r="F16032" s="1926">
        <f t="shared" si="253"/>
        <v>13415736.9</v>
      </c>
    </row>
    <row r="16033" spans="6:6">
      <c r="F16033" s="1926">
        <f t="shared" si="253"/>
        <v>13415736.9</v>
      </c>
    </row>
    <row r="16034" spans="6:6">
      <c r="F16034" s="1926">
        <f t="shared" si="253"/>
        <v>13415736.9</v>
      </c>
    </row>
    <row r="16035" spans="6:6">
      <c r="F16035" s="1926">
        <f t="shared" si="253"/>
        <v>13415736.9</v>
      </c>
    </row>
    <row r="16036" spans="6:6">
      <c r="F16036" s="1926">
        <f t="shared" si="253"/>
        <v>13415736.9</v>
      </c>
    </row>
    <row r="16037" spans="6:6">
      <c r="F16037" s="1926">
        <f t="shared" si="253"/>
        <v>13415736.9</v>
      </c>
    </row>
    <row r="16038" spans="6:6">
      <c r="F16038" s="1926">
        <f t="shared" si="253"/>
        <v>13415736.9</v>
      </c>
    </row>
    <row r="16039" spans="6:6">
      <c r="F16039" s="1926">
        <f t="shared" si="253"/>
        <v>13415736.9</v>
      </c>
    </row>
    <row r="16040" spans="6:6">
      <c r="F16040" s="1926">
        <f t="shared" si="253"/>
        <v>13415736.9</v>
      </c>
    </row>
    <row r="16041" spans="6:6">
      <c r="F16041" s="1926">
        <f t="shared" si="253"/>
        <v>13415736.9</v>
      </c>
    </row>
    <row r="16042" spans="6:6">
      <c r="F16042" s="1926">
        <f t="shared" si="253"/>
        <v>13415736.9</v>
      </c>
    </row>
    <row r="16043" spans="6:6">
      <c r="F16043" s="1926">
        <f t="shared" si="253"/>
        <v>13415736.9</v>
      </c>
    </row>
    <row r="16044" spans="6:6">
      <c r="F16044" s="1926">
        <f t="shared" si="253"/>
        <v>13415736.9</v>
      </c>
    </row>
    <row r="16045" spans="6:6">
      <c r="F16045" s="1926">
        <f t="shared" si="253"/>
        <v>13415736.9</v>
      </c>
    </row>
    <row r="16046" spans="6:6">
      <c r="F16046" s="1926">
        <f t="shared" si="253"/>
        <v>13415736.9</v>
      </c>
    </row>
    <row r="16047" spans="6:6">
      <c r="F16047" s="1926">
        <f t="shared" si="253"/>
        <v>13415736.9</v>
      </c>
    </row>
    <row r="16048" spans="6:6">
      <c r="F16048" s="1926">
        <f t="shared" si="253"/>
        <v>13415736.9</v>
      </c>
    </row>
    <row r="16049" spans="6:6">
      <c r="F16049" s="1926">
        <f t="shared" si="253"/>
        <v>13415736.9</v>
      </c>
    </row>
    <row r="16050" spans="6:6">
      <c r="F16050" s="1926">
        <f t="shared" si="253"/>
        <v>13415736.9</v>
      </c>
    </row>
    <row r="16051" spans="6:6">
      <c r="F16051" s="1926">
        <f t="shared" si="253"/>
        <v>13415736.9</v>
      </c>
    </row>
    <row r="16052" spans="6:6">
      <c r="F16052" s="1926">
        <f t="shared" si="253"/>
        <v>13415736.9</v>
      </c>
    </row>
    <row r="16053" spans="6:6">
      <c r="F16053" s="1926">
        <f t="shared" si="253"/>
        <v>13415736.9</v>
      </c>
    </row>
    <row r="16054" spans="6:6">
      <c r="F16054" s="1926">
        <f t="shared" si="253"/>
        <v>13415736.9</v>
      </c>
    </row>
    <row r="16055" spans="6:6">
      <c r="F16055" s="1926">
        <f t="shared" si="253"/>
        <v>13415736.9</v>
      </c>
    </row>
    <row r="16056" spans="6:6">
      <c r="F16056" s="1926">
        <f t="shared" si="253"/>
        <v>13415736.9</v>
      </c>
    </row>
    <row r="16057" spans="6:6">
      <c r="F16057" s="1926">
        <f t="shared" si="253"/>
        <v>13415736.9</v>
      </c>
    </row>
    <row r="16058" spans="6:6">
      <c r="F16058" s="1926">
        <f t="shared" si="253"/>
        <v>13415736.9</v>
      </c>
    </row>
    <row r="16059" spans="6:6">
      <c r="F16059" s="1926">
        <f t="shared" si="253"/>
        <v>13415736.9</v>
      </c>
    </row>
    <row r="16060" spans="6:6">
      <c r="F16060" s="1926">
        <f t="shared" si="253"/>
        <v>13415736.9</v>
      </c>
    </row>
    <row r="16061" spans="6:6">
      <c r="F16061" s="1926">
        <f t="shared" si="253"/>
        <v>13415736.9</v>
      </c>
    </row>
    <row r="16062" spans="6:6">
      <c r="F16062" s="1926">
        <f t="shared" si="253"/>
        <v>13415736.9</v>
      </c>
    </row>
    <row r="16063" spans="6:6">
      <c r="F16063" s="1926">
        <f t="shared" si="253"/>
        <v>13415736.9</v>
      </c>
    </row>
    <row r="16064" spans="6:6">
      <c r="F16064" s="1926">
        <f t="shared" si="253"/>
        <v>13415736.9</v>
      </c>
    </row>
    <row r="16065" spans="6:6">
      <c r="F16065" s="1926">
        <f t="shared" si="253"/>
        <v>13415736.9</v>
      </c>
    </row>
    <row r="16066" spans="6:6">
      <c r="F16066" s="1926">
        <f t="shared" si="253"/>
        <v>13415736.9</v>
      </c>
    </row>
    <row r="16067" spans="6:6">
      <c r="F16067" s="1926">
        <f t="shared" si="253"/>
        <v>13415736.9</v>
      </c>
    </row>
    <row r="16068" spans="6:6">
      <c r="F16068" s="1926">
        <f t="shared" si="253"/>
        <v>13415736.9</v>
      </c>
    </row>
    <row r="16069" spans="6:6">
      <c r="F16069" s="1926">
        <f t="shared" si="253"/>
        <v>13415736.9</v>
      </c>
    </row>
    <row r="16070" spans="6:6">
      <c r="F16070" s="1926">
        <f t="shared" si="253"/>
        <v>13415736.9</v>
      </c>
    </row>
    <row r="16071" spans="6:6">
      <c r="F16071" s="1926">
        <f t="shared" ref="F16071:F16134" si="254">F16070-E16071+D16071</f>
        <v>13415736.9</v>
      </c>
    </row>
    <row r="16072" spans="6:6">
      <c r="F16072" s="1926">
        <f t="shared" si="254"/>
        <v>13415736.9</v>
      </c>
    </row>
    <row r="16073" spans="6:6">
      <c r="F16073" s="1926">
        <f t="shared" si="254"/>
        <v>13415736.9</v>
      </c>
    </row>
    <row r="16074" spans="6:6">
      <c r="F16074" s="1926">
        <f t="shared" si="254"/>
        <v>13415736.9</v>
      </c>
    </row>
    <row r="16075" spans="6:6">
      <c r="F16075" s="1926">
        <f t="shared" si="254"/>
        <v>13415736.9</v>
      </c>
    </row>
    <row r="16076" spans="6:6">
      <c r="F16076" s="1926">
        <f t="shared" si="254"/>
        <v>13415736.9</v>
      </c>
    </row>
    <row r="16077" spans="6:6">
      <c r="F16077" s="1926">
        <f t="shared" si="254"/>
        <v>13415736.9</v>
      </c>
    </row>
    <row r="16078" spans="6:6">
      <c r="F16078" s="1926">
        <f t="shared" si="254"/>
        <v>13415736.9</v>
      </c>
    </row>
    <row r="16079" spans="6:6">
      <c r="F16079" s="1926">
        <f t="shared" si="254"/>
        <v>13415736.9</v>
      </c>
    </row>
    <row r="16080" spans="6:6">
      <c r="F16080" s="1926">
        <f t="shared" si="254"/>
        <v>13415736.9</v>
      </c>
    </row>
    <row r="16081" spans="6:6">
      <c r="F16081" s="1926">
        <f t="shared" si="254"/>
        <v>13415736.9</v>
      </c>
    </row>
    <row r="16082" spans="6:6">
      <c r="F16082" s="1926">
        <f t="shared" si="254"/>
        <v>13415736.9</v>
      </c>
    </row>
    <row r="16083" spans="6:6">
      <c r="F16083" s="1926">
        <f t="shared" si="254"/>
        <v>13415736.9</v>
      </c>
    </row>
    <row r="16084" spans="6:6">
      <c r="F16084" s="1926">
        <f t="shared" si="254"/>
        <v>13415736.9</v>
      </c>
    </row>
    <row r="16085" spans="6:6">
      <c r="F16085" s="1926">
        <f t="shared" si="254"/>
        <v>13415736.9</v>
      </c>
    </row>
    <row r="16086" spans="6:6">
      <c r="F16086" s="1926">
        <f t="shared" si="254"/>
        <v>13415736.9</v>
      </c>
    </row>
    <row r="16087" spans="6:6">
      <c r="F16087" s="1926">
        <f t="shared" si="254"/>
        <v>13415736.9</v>
      </c>
    </row>
    <row r="16088" spans="6:6">
      <c r="F16088" s="1926">
        <f t="shared" si="254"/>
        <v>13415736.9</v>
      </c>
    </row>
    <row r="16089" spans="6:6">
      <c r="F16089" s="1926">
        <f t="shared" si="254"/>
        <v>13415736.9</v>
      </c>
    </row>
    <row r="16090" spans="6:6">
      <c r="F16090" s="1926">
        <f t="shared" si="254"/>
        <v>13415736.9</v>
      </c>
    </row>
    <row r="16091" spans="6:6">
      <c r="F16091" s="1926">
        <f t="shared" si="254"/>
        <v>13415736.9</v>
      </c>
    </row>
    <row r="16092" spans="6:6">
      <c r="F16092" s="1926">
        <f t="shared" si="254"/>
        <v>13415736.9</v>
      </c>
    </row>
    <row r="16093" spans="6:6">
      <c r="F16093" s="1926">
        <f t="shared" si="254"/>
        <v>13415736.9</v>
      </c>
    </row>
    <row r="16094" spans="6:6">
      <c r="F16094" s="1926">
        <f t="shared" si="254"/>
        <v>13415736.9</v>
      </c>
    </row>
    <row r="16095" spans="6:6">
      <c r="F16095" s="1926">
        <f t="shared" si="254"/>
        <v>13415736.9</v>
      </c>
    </row>
    <row r="16096" spans="6:6">
      <c r="F16096" s="1926">
        <f t="shared" si="254"/>
        <v>13415736.9</v>
      </c>
    </row>
    <row r="16097" spans="6:6">
      <c r="F16097" s="1926">
        <f t="shared" si="254"/>
        <v>13415736.9</v>
      </c>
    </row>
    <row r="16098" spans="6:6">
      <c r="F16098" s="1926">
        <f t="shared" si="254"/>
        <v>13415736.9</v>
      </c>
    </row>
    <row r="16099" spans="6:6">
      <c r="F16099" s="1926">
        <f t="shared" si="254"/>
        <v>13415736.9</v>
      </c>
    </row>
    <row r="16100" spans="6:6">
      <c r="F16100" s="1926">
        <f t="shared" si="254"/>
        <v>13415736.9</v>
      </c>
    </row>
    <row r="16101" spans="6:6">
      <c r="F16101" s="1926">
        <f t="shared" si="254"/>
        <v>13415736.9</v>
      </c>
    </row>
    <row r="16102" spans="6:6">
      <c r="F16102" s="1926">
        <f t="shared" si="254"/>
        <v>13415736.9</v>
      </c>
    </row>
    <row r="16103" spans="6:6">
      <c r="F16103" s="1926">
        <f t="shared" si="254"/>
        <v>13415736.9</v>
      </c>
    </row>
    <row r="16104" spans="6:6">
      <c r="F16104" s="1926">
        <f t="shared" si="254"/>
        <v>13415736.9</v>
      </c>
    </row>
    <row r="16105" spans="6:6">
      <c r="F16105" s="1926">
        <f t="shared" si="254"/>
        <v>13415736.9</v>
      </c>
    </row>
    <row r="16106" spans="6:6">
      <c r="F16106" s="1926">
        <f t="shared" si="254"/>
        <v>13415736.9</v>
      </c>
    </row>
    <row r="16107" spans="6:6">
      <c r="F16107" s="1926">
        <f t="shared" si="254"/>
        <v>13415736.9</v>
      </c>
    </row>
    <row r="16108" spans="6:6">
      <c r="F16108" s="1926">
        <f t="shared" si="254"/>
        <v>13415736.9</v>
      </c>
    </row>
    <row r="16109" spans="6:6">
      <c r="F16109" s="1926">
        <f t="shared" si="254"/>
        <v>13415736.9</v>
      </c>
    </row>
    <row r="16110" spans="6:6">
      <c r="F16110" s="1926">
        <f t="shared" si="254"/>
        <v>13415736.9</v>
      </c>
    </row>
    <row r="16111" spans="6:6">
      <c r="F16111" s="1926">
        <f t="shared" si="254"/>
        <v>13415736.9</v>
      </c>
    </row>
    <row r="16112" spans="6:6">
      <c r="F16112" s="1926">
        <f t="shared" si="254"/>
        <v>13415736.9</v>
      </c>
    </row>
    <row r="16113" spans="6:6">
      <c r="F16113" s="1926">
        <f t="shared" si="254"/>
        <v>13415736.9</v>
      </c>
    </row>
    <row r="16114" spans="6:6">
      <c r="F16114" s="1926">
        <f t="shared" si="254"/>
        <v>13415736.9</v>
      </c>
    </row>
    <row r="16115" spans="6:6">
      <c r="F16115" s="1926">
        <f t="shared" si="254"/>
        <v>13415736.9</v>
      </c>
    </row>
    <row r="16116" spans="6:6">
      <c r="F16116" s="1926">
        <f t="shared" si="254"/>
        <v>13415736.9</v>
      </c>
    </row>
    <row r="16117" spans="6:6">
      <c r="F16117" s="1926">
        <f t="shared" si="254"/>
        <v>13415736.9</v>
      </c>
    </row>
    <row r="16118" spans="6:6">
      <c r="F16118" s="1926">
        <f t="shared" si="254"/>
        <v>13415736.9</v>
      </c>
    </row>
    <row r="16119" spans="6:6">
      <c r="F16119" s="1926">
        <f t="shared" si="254"/>
        <v>13415736.9</v>
      </c>
    </row>
    <row r="16120" spans="6:6">
      <c r="F16120" s="1926">
        <f t="shared" si="254"/>
        <v>13415736.9</v>
      </c>
    </row>
    <row r="16121" spans="6:6">
      <c r="F16121" s="1926">
        <f t="shared" si="254"/>
        <v>13415736.9</v>
      </c>
    </row>
    <row r="16122" spans="6:6">
      <c r="F16122" s="1926">
        <f t="shared" si="254"/>
        <v>13415736.9</v>
      </c>
    </row>
    <row r="16123" spans="6:6">
      <c r="F16123" s="1926">
        <f t="shared" si="254"/>
        <v>13415736.9</v>
      </c>
    </row>
    <row r="16124" spans="6:6">
      <c r="F16124" s="1926">
        <f t="shared" si="254"/>
        <v>13415736.9</v>
      </c>
    </row>
    <row r="16125" spans="6:6">
      <c r="F16125" s="1926">
        <f t="shared" si="254"/>
        <v>13415736.9</v>
      </c>
    </row>
    <row r="16126" spans="6:6">
      <c r="F16126" s="1926">
        <f t="shared" si="254"/>
        <v>13415736.9</v>
      </c>
    </row>
    <row r="16127" spans="6:6">
      <c r="F16127" s="1926">
        <f t="shared" si="254"/>
        <v>13415736.9</v>
      </c>
    </row>
    <row r="16128" spans="6:6">
      <c r="F16128" s="1926">
        <f t="shared" si="254"/>
        <v>13415736.9</v>
      </c>
    </row>
    <row r="16129" spans="6:6">
      <c r="F16129" s="1926">
        <f t="shared" si="254"/>
        <v>13415736.9</v>
      </c>
    </row>
    <row r="16130" spans="6:6">
      <c r="F16130" s="1926">
        <f t="shared" si="254"/>
        <v>13415736.9</v>
      </c>
    </row>
    <row r="16131" spans="6:6">
      <c r="F16131" s="1926">
        <f t="shared" si="254"/>
        <v>13415736.9</v>
      </c>
    </row>
    <row r="16132" spans="6:6">
      <c r="F16132" s="1926">
        <f t="shared" si="254"/>
        <v>13415736.9</v>
      </c>
    </row>
    <row r="16133" spans="6:6">
      <c r="F16133" s="1926">
        <f t="shared" si="254"/>
        <v>13415736.9</v>
      </c>
    </row>
    <row r="16134" spans="6:6">
      <c r="F16134" s="1926">
        <f t="shared" si="254"/>
        <v>13415736.9</v>
      </c>
    </row>
    <row r="16135" spans="6:6">
      <c r="F16135" s="1926">
        <f t="shared" ref="F16135:F16198" si="255">F16134-E16135+D16135</f>
        <v>13415736.9</v>
      </c>
    </row>
    <row r="16136" spans="6:6">
      <c r="F16136" s="1926">
        <f t="shared" si="255"/>
        <v>13415736.9</v>
      </c>
    </row>
    <row r="16137" spans="6:6">
      <c r="F16137" s="1926">
        <f t="shared" si="255"/>
        <v>13415736.9</v>
      </c>
    </row>
    <row r="16138" spans="6:6">
      <c r="F16138" s="1926">
        <f t="shared" si="255"/>
        <v>13415736.9</v>
      </c>
    </row>
    <row r="16139" spans="6:6">
      <c r="F16139" s="1926">
        <f t="shared" si="255"/>
        <v>13415736.9</v>
      </c>
    </row>
    <row r="16140" spans="6:6">
      <c r="F16140" s="1926">
        <f t="shared" si="255"/>
        <v>13415736.9</v>
      </c>
    </row>
    <row r="16141" spans="6:6">
      <c r="F16141" s="1926">
        <f t="shared" si="255"/>
        <v>13415736.9</v>
      </c>
    </row>
    <row r="16142" spans="6:6">
      <c r="F16142" s="1926">
        <f t="shared" si="255"/>
        <v>13415736.9</v>
      </c>
    </row>
    <row r="16143" spans="6:6">
      <c r="F16143" s="1926">
        <f t="shared" si="255"/>
        <v>13415736.9</v>
      </c>
    </row>
    <row r="16144" spans="6:6">
      <c r="F16144" s="1926">
        <f t="shared" si="255"/>
        <v>13415736.9</v>
      </c>
    </row>
    <row r="16145" spans="6:6">
      <c r="F16145" s="1926">
        <f t="shared" si="255"/>
        <v>13415736.9</v>
      </c>
    </row>
    <row r="16146" spans="6:6">
      <c r="F16146" s="1926">
        <f t="shared" si="255"/>
        <v>13415736.9</v>
      </c>
    </row>
    <row r="16147" spans="6:6">
      <c r="F16147" s="1926">
        <f t="shared" si="255"/>
        <v>13415736.9</v>
      </c>
    </row>
    <row r="16148" spans="6:6">
      <c r="F16148" s="1926">
        <f t="shared" si="255"/>
        <v>13415736.9</v>
      </c>
    </row>
    <row r="16149" spans="6:6">
      <c r="F16149" s="1926">
        <f t="shared" si="255"/>
        <v>13415736.9</v>
      </c>
    </row>
    <row r="16150" spans="6:6">
      <c r="F16150" s="1926">
        <f t="shared" si="255"/>
        <v>13415736.9</v>
      </c>
    </row>
    <row r="16151" spans="6:6">
      <c r="F16151" s="1926">
        <f t="shared" si="255"/>
        <v>13415736.9</v>
      </c>
    </row>
    <row r="16152" spans="6:6">
      <c r="F16152" s="1926">
        <f t="shared" si="255"/>
        <v>13415736.9</v>
      </c>
    </row>
    <row r="16153" spans="6:6">
      <c r="F16153" s="1926">
        <f t="shared" si="255"/>
        <v>13415736.9</v>
      </c>
    </row>
    <row r="16154" spans="6:6">
      <c r="F16154" s="1926">
        <f t="shared" si="255"/>
        <v>13415736.9</v>
      </c>
    </row>
    <row r="16155" spans="6:6">
      <c r="F16155" s="1926">
        <f t="shared" si="255"/>
        <v>13415736.9</v>
      </c>
    </row>
    <row r="16156" spans="6:6">
      <c r="F16156" s="1926">
        <f t="shared" si="255"/>
        <v>13415736.9</v>
      </c>
    </row>
    <row r="16157" spans="6:6">
      <c r="F16157" s="1926">
        <f t="shared" si="255"/>
        <v>13415736.9</v>
      </c>
    </row>
    <row r="16158" spans="6:6">
      <c r="F16158" s="1926">
        <f t="shared" si="255"/>
        <v>13415736.9</v>
      </c>
    </row>
    <row r="16159" spans="6:6">
      <c r="F16159" s="1926">
        <f t="shared" si="255"/>
        <v>13415736.9</v>
      </c>
    </row>
    <row r="16160" spans="6:6">
      <c r="F16160" s="1926">
        <f t="shared" si="255"/>
        <v>13415736.9</v>
      </c>
    </row>
    <row r="16161" spans="6:6">
      <c r="F16161" s="1926">
        <f t="shared" si="255"/>
        <v>13415736.9</v>
      </c>
    </row>
    <row r="16162" spans="6:6">
      <c r="F16162" s="1926">
        <f t="shared" si="255"/>
        <v>13415736.9</v>
      </c>
    </row>
    <row r="16163" spans="6:6">
      <c r="F16163" s="1926">
        <f t="shared" si="255"/>
        <v>13415736.9</v>
      </c>
    </row>
    <row r="16164" spans="6:6">
      <c r="F16164" s="1926">
        <f t="shared" si="255"/>
        <v>13415736.9</v>
      </c>
    </row>
    <row r="16165" spans="6:6">
      <c r="F16165" s="1926">
        <f t="shared" si="255"/>
        <v>13415736.9</v>
      </c>
    </row>
    <row r="16166" spans="6:6">
      <c r="F16166" s="1926">
        <f t="shared" si="255"/>
        <v>13415736.9</v>
      </c>
    </row>
    <row r="16167" spans="6:6">
      <c r="F16167" s="1926">
        <f t="shared" si="255"/>
        <v>13415736.9</v>
      </c>
    </row>
    <row r="16168" spans="6:6">
      <c r="F16168" s="1926">
        <f t="shared" si="255"/>
        <v>13415736.9</v>
      </c>
    </row>
    <row r="16169" spans="6:6">
      <c r="F16169" s="1926">
        <f t="shared" si="255"/>
        <v>13415736.9</v>
      </c>
    </row>
    <row r="16170" spans="6:6">
      <c r="F16170" s="1926">
        <f t="shared" si="255"/>
        <v>13415736.9</v>
      </c>
    </row>
    <row r="16171" spans="6:6">
      <c r="F16171" s="1926">
        <f t="shared" si="255"/>
        <v>13415736.9</v>
      </c>
    </row>
    <row r="16172" spans="6:6">
      <c r="F16172" s="1926">
        <f t="shared" si="255"/>
        <v>13415736.9</v>
      </c>
    </row>
    <row r="16173" spans="6:6">
      <c r="F16173" s="1926">
        <f t="shared" si="255"/>
        <v>13415736.9</v>
      </c>
    </row>
    <row r="16174" spans="6:6">
      <c r="F16174" s="1926">
        <f t="shared" si="255"/>
        <v>13415736.9</v>
      </c>
    </row>
    <row r="16175" spans="6:6">
      <c r="F16175" s="1926">
        <f t="shared" si="255"/>
        <v>13415736.9</v>
      </c>
    </row>
    <row r="16176" spans="6:6">
      <c r="F16176" s="1926">
        <f t="shared" si="255"/>
        <v>13415736.9</v>
      </c>
    </row>
    <row r="16177" spans="6:6">
      <c r="F16177" s="1926">
        <f t="shared" si="255"/>
        <v>13415736.9</v>
      </c>
    </row>
    <row r="16178" spans="6:6">
      <c r="F16178" s="1926">
        <f t="shared" si="255"/>
        <v>13415736.9</v>
      </c>
    </row>
    <row r="16179" spans="6:6">
      <c r="F16179" s="1926">
        <f t="shared" si="255"/>
        <v>13415736.9</v>
      </c>
    </row>
    <row r="16180" spans="6:6">
      <c r="F16180" s="1926">
        <f t="shared" si="255"/>
        <v>13415736.9</v>
      </c>
    </row>
    <row r="16181" spans="6:6">
      <c r="F16181" s="1926">
        <f t="shared" si="255"/>
        <v>13415736.9</v>
      </c>
    </row>
    <row r="16182" spans="6:6">
      <c r="F16182" s="1926">
        <f t="shared" si="255"/>
        <v>13415736.9</v>
      </c>
    </row>
    <row r="16183" spans="6:6">
      <c r="F16183" s="1926">
        <f t="shared" si="255"/>
        <v>13415736.9</v>
      </c>
    </row>
    <row r="16184" spans="6:6">
      <c r="F16184" s="1926">
        <f t="shared" si="255"/>
        <v>13415736.9</v>
      </c>
    </row>
    <row r="16185" spans="6:6">
      <c r="F16185" s="1926">
        <f t="shared" si="255"/>
        <v>13415736.9</v>
      </c>
    </row>
    <row r="16186" spans="6:6">
      <c r="F16186" s="1926">
        <f t="shared" si="255"/>
        <v>13415736.9</v>
      </c>
    </row>
    <row r="16187" spans="6:6">
      <c r="F16187" s="1926">
        <f t="shared" si="255"/>
        <v>13415736.9</v>
      </c>
    </row>
    <row r="16188" spans="6:6">
      <c r="F16188" s="1926">
        <f t="shared" si="255"/>
        <v>13415736.9</v>
      </c>
    </row>
    <row r="16189" spans="6:6">
      <c r="F16189" s="1926">
        <f t="shared" si="255"/>
        <v>13415736.9</v>
      </c>
    </row>
    <row r="16190" spans="6:6">
      <c r="F16190" s="1926">
        <f t="shared" si="255"/>
        <v>13415736.9</v>
      </c>
    </row>
    <row r="16191" spans="6:6">
      <c r="F16191" s="1926">
        <f t="shared" si="255"/>
        <v>13415736.9</v>
      </c>
    </row>
    <row r="16192" spans="6:6">
      <c r="F16192" s="1926">
        <f t="shared" si="255"/>
        <v>13415736.9</v>
      </c>
    </row>
    <row r="16193" spans="6:6">
      <c r="F16193" s="1926">
        <f t="shared" si="255"/>
        <v>13415736.9</v>
      </c>
    </row>
    <row r="16194" spans="6:6">
      <c r="F16194" s="1926">
        <f t="shared" si="255"/>
        <v>13415736.9</v>
      </c>
    </row>
    <row r="16195" spans="6:6">
      <c r="F16195" s="1926">
        <f t="shared" si="255"/>
        <v>13415736.9</v>
      </c>
    </row>
    <row r="16196" spans="6:6">
      <c r="F16196" s="1926">
        <f t="shared" si="255"/>
        <v>13415736.9</v>
      </c>
    </row>
    <row r="16197" spans="6:6">
      <c r="F16197" s="1926">
        <f t="shared" si="255"/>
        <v>13415736.9</v>
      </c>
    </row>
    <row r="16198" spans="6:6">
      <c r="F16198" s="1926">
        <f t="shared" si="255"/>
        <v>13415736.9</v>
      </c>
    </row>
    <row r="16199" spans="6:6">
      <c r="F16199" s="1926">
        <f t="shared" ref="F16199:F16262" si="256">F16198-E16199+D16199</f>
        <v>13415736.9</v>
      </c>
    </row>
    <row r="16200" spans="6:6">
      <c r="F16200" s="1926">
        <f t="shared" si="256"/>
        <v>13415736.9</v>
      </c>
    </row>
    <row r="16201" spans="6:6">
      <c r="F16201" s="1926">
        <f t="shared" si="256"/>
        <v>13415736.9</v>
      </c>
    </row>
    <row r="16202" spans="6:6">
      <c r="F16202" s="1926">
        <f t="shared" si="256"/>
        <v>13415736.9</v>
      </c>
    </row>
    <row r="16203" spans="6:6">
      <c r="F16203" s="1926">
        <f t="shared" si="256"/>
        <v>13415736.9</v>
      </c>
    </row>
    <row r="16204" spans="6:6">
      <c r="F16204" s="1926">
        <f t="shared" si="256"/>
        <v>13415736.9</v>
      </c>
    </row>
    <row r="16205" spans="6:6">
      <c r="F16205" s="1926">
        <f t="shared" si="256"/>
        <v>13415736.9</v>
      </c>
    </row>
    <row r="16206" spans="6:6">
      <c r="F16206" s="1926">
        <f t="shared" si="256"/>
        <v>13415736.9</v>
      </c>
    </row>
    <row r="16207" spans="6:6">
      <c r="F16207" s="1926">
        <f t="shared" si="256"/>
        <v>13415736.9</v>
      </c>
    </row>
    <row r="16208" spans="6:6">
      <c r="F16208" s="1926">
        <f t="shared" si="256"/>
        <v>13415736.9</v>
      </c>
    </row>
    <row r="16209" spans="6:6">
      <c r="F16209" s="1926">
        <f t="shared" si="256"/>
        <v>13415736.9</v>
      </c>
    </row>
    <row r="16210" spans="6:6">
      <c r="F16210" s="1926">
        <f t="shared" si="256"/>
        <v>13415736.9</v>
      </c>
    </row>
    <row r="16211" spans="6:6">
      <c r="F16211" s="1926">
        <f t="shared" si="256"/>
        <v>13415736.9</v>
      </c>
    </row>
    <row r="16212" spans="6:6">
      <c r="F16212" s="1926">
        <f t="shared" si="256"/>
        <v>13415736.9</v>
      </c>
    </row>
    <row r="16213" spans="6:6">
      <c r="F16213" s="1926">
        <f t="shared" si="256"/>
        <v>13415736.9</v>
      </c>
    </row>
    <row r="16214" spans="6:6">
      <c r="F16214" s="1926">
        <f t="shared" si="256"/>
        <v>13415736.9</v>
      </c>
    </row>
    <row r="16215" spans="6:6">
      <c r="F16215" s="1926">
        <f t="shared" si="256"/>
        <v>13415736.9</v>
      </c>
    </row>
    <row r="16216" spans="6:6">
      <c r="F16216" s="1926">
        <f t="shared" si="256"/>
        <v>13415736.9</v>
      </c>
    </row>
    <row r="16217" spans="6:6">
      <c r="F16217" s="1926">
        <f t="shared" si="256"/>
        <v>13415736.9</v>
      </c>
    </row>
    <row r="16218" spans="6:6">
      <c r="F16218" s="1926">
        <f t="shared" si="256"/>
        <v>13415736.9</v>
      </c>
    </row>
    <row r="16219" spans="6:6">
      <c r="F16219" s="1926">
        <f t="shared" si="256"/>
        <v>13415736.9</v>
      </c>
    </row>
    <row r="16220" spans="6:6">
      <c r="F16220" s="1926">
        <f t="shared" si="256"/>
        <v>13415736.9</v>
      </c>
    </row>
    <row r="16221" spans="6:6">
      <c r="F16221" s="1926">
        <f t="shared" si="256"/>
        <v>13415736.9</v>
      </c>
    </row>
    <row r="16222" spans="6:6">
      <c r="F16222" s="1926">
        <f t="shared" si="256"/>
        <v>13415736.9</v>
      </c>
    </row>
    <row r="16223" spans="6:6">
      <c r="F16223" s="1926">
        <f t="shared" si="256"/>
        <v>13415736.9</v>
      </c>
    </row>
    <row r="16224" spans="6:6">
      <c r="F16224" s="1926">
        <f t="shared" si="256"/>
        <v>13415736.9</v>
      </c>
    </row>
    <row r="16225" spans="6:6">
      <c r="F16225" s="1926">
        <f t="shared" si="256"/>
        <v>13415736.9</v>
      </c>
    </row>
    <row r="16226" spans="6:6">
      <c r="F16226" s="1926">
        <f t="shared" si="256"/>
        <v>13415736.9</v>
      </c>
    </row>
    <row r="16227" spans="6:6">
      <c r="F16227" s="1926">
        <f t="shared" si="256"/>
        <v>13415736.9</v>
      </c>
    </row>
    <row r="16228" spans="6:6">
      <c r="F16228" s="1926">
        <f t="shared" si="256"/>
        <v>13415736.9</v>
      </c>
    </row>
    <row r="16229" spans="6:6">
      <c r="F16229" s="1926">
        <f t="shared" si="256"/>
        <v>13415736.9</v>
      </c>
    </row>
    <row r="16230" spans="6:6">
      <c r="F16230" s="1926">
        <f t="shared" si="256"/>
        <v>13415736.9</v>
      </c>
    </row>
    <row r="16231" spans="6:6">
      <c r="F16231" s="1926">
        <f t="shared" si="256"/>
        <v>13415736.9</v>
      </c>
    </row>
    <row r="16232" spans="6:6">
      <c r="F16232" s="1926">
        <f t="shared" si="256"/>
        <v>13415736.9</v>
      </c>
    </row>
    <row r="16233" spans="6:6">
      <c r="F16233" s="1926">
        <f t="shared" si="256"/>
        <v>13415736.9</v>
      </c>
    </row>
    <row r="16234" spans="6:6">
      <c r="F16234" s="1926">
        <f t="shared" si="256"/>
        <v>13415736.9</v>
      </c>
    </row>
    <row r="16235" spans="6:6">
      <c r="F16235" s="1926">
        <f t="shared" si="256"/>
        <v>13415736.9</v>
      </c>
    </row>
    <row r="16236" spans="6:6">
      <c r="F16236" s="1926">
        <f t="shared" si="256"/>
        <v>13415736.9</v>
      </c>
    </row>
    <row r="16237" spans="6:6">
      <c r="F16237" s="1926">
        <f t="shared" si="256"/>
        <v>13415736.9</v>
      </c>
    </row>
    <row r="16238" spans="6:6">
      <c r="F16238" s="1926">
        <f t="shared" si="256"/>
        <v>13415736.9</v>
      </c>
    </row>
    <row r="16239" spans="6:6">
      <c r="F16239" s="1926">
        <f t="shared" si="256"/>
        <v>13415736.9</v>
      </c>
    </row>
    <row r="16240" spans="6:6">
      <c r="F16240" s="1926">
        <f t="shared" si="256"/>
        <v>13415736.9</v>
      </c>
    </row>
    <row r="16241" spans="6:6">
      <c r="F16241" s="1926">
        <f t="shared" si="256"/>
        <v>13415736.9</v>
      </c>
    </row>
    <row r="16242" spans="6:6">
      <c r="F16242" s="1926">
        <f t="shared" si="256"/>
        <v>13415736.9</v>
      </c>
    </row>
    <row r="16243" spans="6:6">
      <c r="F16243" s="1926">
        <f t="shared" si="256"/>
        <v>13415736.9</v>
      </c>
    </row>
    <row r="16244" spans="6:6">
      <c r="F16244" s="1926">
        <f t="shared" si="256"/>
        <v>13415736.9</v>
      </c>
    </row>
    <row r="16245" spans="6:6">
      <c r="F16245" s="1926">
        <f t="shared" si="256"/>
        <v>13415736.9</v>
      </c>
    </row>
    <row r="16246" spans="6:6">
      <c r="F16246" s="1926">
        <f t="shared" si="256"/>
        <v>13415736.9</v>
      </c>
    </row>
    <row r="16247" spans="6:6">
      <c r="F16247" s="1926">
        <f t="shared" si="256"/>
        <v>13415736.9</v>
      </c>
    </row>
    <row r="16248" spans="6:6">
      <c r="F16248" s="1926">
        <f t="shared" si="256"/>
        <v>13415736.9</v>
      </c>
    </row>
    <row r="16249" spans="6:6">
      <c r="F16249" s="1926">
        <f t="shared" si="256"/>
        <v>13415736.9</v>
      </c>
    </row>
    <row r="16250" spans="6:6">
      <c r="F16250" s="1926">
        <f t="shared" si="256"/>
        <v>13415736.9</v>
      </c>
    </row>
    <row r="16251" spans="6:6">
      <c r="F16251" s="1926">
        <f t="shared" si="256"/>
        <v>13415736.9</v>
      </c>
    </row>
    <row r="16252" spans="6:6">
      <c r="F16252" s="1926">
        <f t="shared" si="256"/>
        <v>13415736.9</v>
      </c>
    </row>
    <row r="16253" spans="6:6">
      <c r="F16253" s="1926">
        <f t="shared" si="256"/>
        <v>13415736.9</v>
      </c>
    </row>
    <row r="16254" spans="6:6">
      <c r="F16254" s="1926">
        <f t="shared" si="256"/>
        <v>13415736.9</v>
      </c>
    </row>
    <row r="16255" spans="6:6">
      <c r="F16255" s="1926">
        <f t="shared" si="256"/>
        <v>13415736.9</v>
      </c>
    </row>
    <row r="16256" spans="6:6">
      <c r="F16256" s="1926">
        <f t="shared" si="256"/>
        <v>13415736.9</v>
      </c>
    </row>
    <row r="16257" spans="6:6">
      <c r="F16257" s="1926">
        <f t="shared" si="256"/>
        <v>13415736.9</v>
      </c>
    </row>
    <row r="16258" spans="6:6">
      <c r="F16258" s="1926">
        <f t="shared" si="256"/>
        <v>13415736.9</v>
      </c>
    </row>
    <row r="16259" spans="6:6">
      <c r="F16259" s="1926">
        <f t="shared" si="256"/>
        <v>13415736.9</v>
      </c>
    </row>
    <row r="16260" spans="6:6">
      <c r="F16260" s="1926">
        <f t="shared" si="256"/>
        <v>13415736.9</v>
      </c>
    </row>
    <row r="16261" spans="6:6">
      <c r="F16261" s="1926">
        <f t="shared" si="256"/>
        <v>13415736.9</v>
      </c>
    </row>
    <row r="16262" spans="6:6">
      <c r="F16262" s="1926">
        <f t="shared" si="256"/>
        <v>13415736.9</v>
      </c>
    </row>
    <row r="16263" spans="6:6">
      <c r="F16263" s="1926">
        <f t="shared" ref="F16263:F16326" si="257">F16262-E16263+D16263</f>
        <v>13415736.9</v>
      </c>
    </row>
    <row r="16264" spans="6:6">
      <c r="F16264" s="1926">
        <f t="shared" si="257"/>
        <v>13415736.9</v>
      </c>
    </row>
    <row r="16265" spans="6:6">
      <c r="F16265" s="1926">
        <f t="shared" si="257"/>
        <v>13415736.9</v>
      </c>
    </row>
    <row r="16266" spans="6:6">
      <c r="F16266" s="1926">
        <f t="shared" si="257"/>
        <v>13415736.9</v>
      </c>
    </row>
    <row r="16267" spans="6:6">
      <c r="F16267" s="1926">
        <f t="shared" si="257"/>
        <v>13415736.9</v>
      </c>
    </row>
    <row r="16268" spans="6:6">
      <c r="F16268" s="1926">
        <f t="shared" si="257"/>
        <v>13415736.9</v>
      </c>
    </row>
    <row r="16269" spans="6:6">
      <c r="F16269" s="1926">
        <f t="shared" si="257"/>
        <v>13415736.9</v>
      </c>
    </row>
    <row r="16270" spans="6:6">
      <c r="F16270" s="1926">
        <f t="shared" si="257"/>
        <v>13415736.9</v>
      </c>
    </row>
    <row r="16271" spans="6:6">
      <c r="F16271" s="1926">
        <f t="shared" si="257"/>
        <v>13415736.9</v>
      </c>
    </row>
    <row r="16272" spans="6:6">
      <c r="F16272" s="1926">
        <f t="shared" si="257"/>
        <v>13415736.9</v>
      </c>
    </row>
    <row r="16273" spans="6:6">
      <c r="F16273" s="1926">
        <f t="shared" si="257"/>
        <v>13415736.9</v>
      </c>
    </row>
    <row r="16274" spans="6:6">
      <c r="F16274" s="1926">
        <f t="shared" si="257"/>
        <v>13415736.9</v>
      </c>
    </row>
    <row r="16275" spans="6:6">
      <c r="F16275" s="1926">
        <f t="shared" si="257"/>
        <v>13415736.9</v>
      </c>
    </row>
    <row r="16276" spans="6:6">
      <c r="F16276" s="1926">
        <f t="shared" si="257"/>
        <v>13415736.9</v>
      </c>
    </row>
    <row r="16277" spans="6:6">
      <c r="F16277" s="1926">
        <f t="shared" si="257"/>
        <v>13415736.9</v>
      </c>
    </row>
    <row r="16278" spans="6:6">
      <c r="F16278" s="1926">
        <f t="shared" si="257"/>
        <v>13415736.9</v>
      </c>
    </row>
    <row r="16279" spans="6:6">
      <c r="F16279" s="1926">
        <f t="shared" si="257"/>
        <v>13415736.9</v>
      </c>
    </row>
    <row r="16280" spans="6:6">
      <c r="F16280" s="1926">
        <f t="shared" si="257"/>
        <v>13415736.9</v>
      </c>
    </row>
    <row r="16281" spans="6:6">
      <c r="F16281" s="1926">
        <f t="shared" si="257"/>
        <v>13415736.9</v>
      </c>
    </row>
    <row r="16282" spans="6:6">
      <c r="F16282" s="1926">
        <f t="shared" si="257"/>
        <v>13415736.9</v>
      </c>
    </row>
    <row r="16283" spans="6:6">
      <c r="F16283" s="1926">
        <f t="shared" si="257"/>
        <v>13415736.9</v>
      </c>
    </row>
    <row r="16284" spans="6:6">
      <c r="F16284" s="1926">
        <f t="shared" si="257"/>
        <v>13415736.9</v>
      </c>
    </row>
    <row r="16285" spans="6:6">
      <c r="F16285" s="1926">
        <f t="shared" si="257"/>
        <v>13415736.9</v>
      </c>
    </row>
    <row r="16286" spans="6:6">
      <c r="F16286" s="1926">
        <f t="shared" si="257"/>
        <v>13415736.9</v>
      </c>
    </row>
    <row r="16287" spans="6:6">
      <c r="F16287" s="1926">
        <f t="shared" si="257"/>
        <v>13415736.9</v>
      </c>
    </row>
    <row r="16288" spans="6:6">
      <c r="F16288" s="1926">
        <f t="shared" si="257"/>
        <v>13415736.9</v>
      </c>
    </row>
    <row r="16289" spans="6:6">
      <c r="F16289" s="1926">
        <f t="shared" si="257"/>
        <v>13415736.9</v>
      </c>
    </row>
    <row r="16290" spans="6:6">
      <c r="F16290" s="1926">
        <f t="shared" si="257"/>
        <v>13415736.9</v>
      </c>
    </row>
    <row r="16291" spans="6:6">
      <c r="F16291" s="1926">
        <f t="shared" si="257"/>
        <v>13415736.9</v>
      </c>
    </row>
    <row r="16292" spans="6:6">
      <c r="F16292" s="1926">
        <f t="shared" si="257"/>
        <v>13415736.9</v>
      </c>
    </row>
    <row r="16293" spans="6:6">
      <c r="F16293" s="1926">
        <f t="shared" si="257"/>
        <v>13415736.9</v>
      </c>
    </row>
    <row r="16294" spans="6:6">
      <c r="F16294" s="1926">
        <f t="shared" si="257"/>
        <v>13415736.9</v>
      </c>
    </row>
    <row r="16295" spans="6:6">
      <c r="F16295" s="1926">
        <f t="shared" si="257"/>
        <v>13415736.9</v>
      </c>
    </row>
    <row r="16296" spans="6:6">
      <c r="F16296" s="1926">
        <f t="shared" si="257"/>
        <v>13415736.9</v>
      </c>
    </row>
    <row r="16297" spans="6:6">
      <c r="F16297" s="1926">
        <f t="shared" si="257"/>
        <v>13415736.9</v>
      </c>
    </row>
    <row r="16298" spans="6:6">
      <c r="F16298" s="1926">
        <f t="shared" si="257"/>
        <v>13415736.9</v>
      </c>
    </row>
    <row r="16299" spans="6:6">
      <c r="F16299" s="1926">
        <f t="shared" si="257"/>
        <v>13415736.9</v>
      </c>
    </row>
    <row r="16300" spans="6:6">
      <c r="F16300" s="1926">
        <f t="shared" si="257"/>
        <v>13415736.9</v>
      </c>
    </row>
    <row r="16301" spans="6:6">
      <c r="F16301" s="1926">
        <f t="shared" si="257"/>
        <v>13415736.9</v>
      </c>
    </row>
    <row r="16302" spans="6:6">
      <c r="F16302" s="1926">
        <f t="shared" si="257"/>
        <v>13415736.9</v>
      </c>
    </row>
    <row r="16303" spans="6:6">
      <c r="F16303" s="1926">
        <f t="shared" si="257"/>
        <v>13415736.9</v>
      </c>
    </row>
    <row r="16304" spans="6:6">
      <c r="F16304" s="1926">
        <f t="shared" si="257"/>
        <v>13415736.9</v>
      </c>
    </row>
    <row r="16305" spans="6:6">
      <c r="F16305" s="1926">
        <f t="shared" si="257"/>
        <v>13415736.9</v>
      </c>
    </row>
    <row r="16306" spans="6:6">
      <c r="F16306" s="1926">
        <f t="shared" si="257"/>
        <v>13415736.9</v>
      </c>
    </row>
    <row r="16307" spans="6:6">
      <c r="F16307" s="1926">
        <f t="shared" si="257"/>
        <v>13415736.9</v>
      </c>
    </row>
    <row r="16308" spans="6:6">
      <c r="F16308" s="1926">
        <f t="shared" si="257"/>
        <v>13415736.9</v>
      </c>
    </row>
    <row r="16309" spans="6:6">
      <c r="F16309" s="1926">
        <f t="shared" si="257"/>
        <v>13415736.9</v>
      </c>
    </row>
    <row r="16310" spans="6:6">
      <c r="F16310" s="1926">
        <f t="shared" si="257"/>
        <v>13415736.9</v>
      </c>
    </row>
    <row r="16311" spans="6:6">
      <c r="F16311" s="1926">
        <f t="shared" si="257"/>
        <v>13415736.9</v>
      </c>
    </row>
    <row r="16312" spans="6:6">
      <c r="F16312" s="1926">
        <f t="shared" si="257"/>
        <v>13415736.9</v>
      </c>
    </row>
    <row r="16313" spans="6:6">
      <c r="F16313" s="1926">
        <f t="shared" si="257"/>
        <v>13415736.9</v>
      </c>
    </row>
    <row r="16314" spans="6:6">
      <c r="F16314" s="1926">
        <f t="shared" si="257"/>
        <v>13415736.9</v>
      </c>
    </row>
    <row r="16315" spans="6:6">
      <c r="F16315" s="1926">
        <f t="shared" si="257"/>
        <v>13415736.9</v>
      </c>
    </row>
    <row r="16316" spans="6:6">
      <c r="F16316" s="1926">
        <f t="shared" si="257"/>
        <v>13415736.9</v>
      </c>
    </row>
    <row r="16317" spans="6:6">
      <c r="F16317" s="1926">
        <f t="shared" si="257"/>
        <v>13415736.9</v>
      </c>
    </row>
    <row r="16318" spans="6:6">
      <c r="F16318" s="1926">
        <f t="shared" si="257"/>
        <v>13415736.9</v>
      </c>
    </row>
    <row r="16319" spans="6:6">
      <c r="F16319" s="1926">
        <f t="shared" si="257"/>
        <v>13415736.9</v>
      </c>
    </row>
    <row r="16320" spans="6:6">
      <c r="F16320" s="1926">
        <f t="shared" si="257"/>
        <v>13415736.9</v>
      </c>
    </row>
    <row r="16321" spans="6:6">
      <c r="F16321" s="1926">
        <f t="shared" si="257"/>
        <v>13415736.9</v>
      </c>
    </row>
    <row r="16322" spans="6:6">
      <c r="F16322" s="1926">
        <f t="shared" si="257"/>
        <v>13415736.9</v>
      </c>
    </row>
    <row r="16323" spans="6:6">
      <c r="F16323" s="1926">
        <f t="shared" si="257"/>
        <v>13415736.9</v>
      </c>
    </row>
    <row r="16324" spans="6:6">
      <c r="F16324" s="1926">
        <f t="shared" si="257"/>
        <v>13415736.9</v>
      </c>
    </row>
    <row r="16325" spans="6:6">
      <c r="F16325" s="1926">
        <f t="shared" si="257"/>
        <v>13415736.9</v>
      </c>
    </row>
    <row r="16326" spans="6:6">
      <c r="F16326" s="1926">
        <f t="shared" si="257"/>
        <v>13415736.9</v>
      </c>
    </row>
    <row r="16327" spans="6:6">
      <c r="F16327" s="1926">
        <f t="shared" ref="F16327:F16390" si="258">F16326-E16327+D16327</f>
        <v>13415736.9</v>
      </c>
    </row>
    <row r="16328" spans="6:6">
      <c r="F16328" s="1926">
        <f t="shared" si="258"/>
        <v>13415736.9</v>
      </c>
    </row>
    <row r="16329" spans="6:6">
      <c r="F16329" s="1926">
        <f t="shared" si="258"/>
        <v>13415736.9</v>
      </c>
    </row>
    <row r="16330" spans="6:6">
      <c r="F16330" s="1926">
        <f t="shared" si="258"/>
        <v>13415736.9</v>
      </c>
    </row>
    <row r="16331" spans="6:6">
      <c r="F16331" s="1926">
        <f t="shared" si="258"/>
        <v>13415736.9</v>
      </c>
    </row>
    <row r="16332" spans="6:6">
      <c r="F16332" s="1926">
        <f t="shared" si="258"/>
        <v>13415736.9</v>
      </c>
    </row>
    <row r="16333" spans="6:6">
      <c r="F16333" s="1926">
        <f t="shared" si="258"/>
        <v>13415736.9</v>
      </c>
    </row>
    <row r="16334" spans="6:6">
      <c r="F16334" s="1926">
        <f t="shared" si="258"/>
        <v>13415736.9</v>
      </c>
    </row>
    <row r="16335" spans="6:6">
      <c r="F16335" s="1926">
        <f t="shared" si="258"/>
        <v>13415736.9</v>
      </c>
    </row>
    <row r="16336" spans="6:6">
      <c r="F16336" s="1926">
        <f t="shared" si="258"/>
        <v>13415736.9</v>
      </c>
    </row>
    <row r="16337" spans="6:6">
      <c r="F16337" s="1926">
        <f t="shared" si="258"/>
        <v>13415736.9</v>
      </c>
    </row>
    <row r="16338" spans="6:6">
      <c r="F16338" s="1926">
        <f t="shared" si="258"/>
        <v>13415736.9</v>
      </c>
    </row>
    <row r="16339" spans="6:6">
      <c r="F16339" s="1926">
        <f t="shared" si="258"/>
        <v>13415736.9</v>
      </c>
    </row>
    <row r="16340" spans="6:6">
      <c r="F16340" s="1926">
        <f t="shared" si="258"/>
        <v>13415736.9</v>
      </c>
    </row>
    <row r="16341" spans="6:6">
      <c r="F16341" s="1926">
        <f t="shared" si="258"/>
        <v>13415736.9</v>
      </c>
    </row>
    <row r="16342" spans="6:6">
      <c r="F16342" s="1926">
        <f t="shared" si="258"/>
        <v>13415736.9</v>
      </c>
    </row>
    <row r="16343" spans="6:6">
      <c r="F16343" s="1926">
        <f t="shared" si="258"/>
        <v>13415736.9</v>
      </c>
    </row>
    <row r="16344" spans="6:6">
      <c r="F16344" s="1926">
        <f t="shared" si="258"/>
        <v>13415736.9</v>
      </c>
    </row>
    <row r="16345" spans="6:6">
      <c r="F16345" s="1926">
        <f t="shared" si="258"/>
        <v>13415736.9</v>
      </c>
    </row>
    <row r="16346" spans="6:6">
      <c r="F16346" s="1926">
        <f t="shared" si="258"/>
        <v>13415736.9</v>
      </c>
    </row>
    <row r="16347" spans="6:6">
      <c r="F16347" s="1926">
        <f t="shared" si="258"/>
        <v>13415736.9</v>
      </c>
    </row>
    <row r="16348" spans="6:6">
      <c r="F16348" s="1926">
        <f t="shared" si="258"/>
        <v>13415736.9</v>
      </c>
    </row>
    <row r="16349" spans="6:6">
      <c r="F16349" s="1926">
        <f t="shared" si="258"/>
        <v>13415736.9</v>
      </c>
    </row>
    <row r="16350" spans="6:6">
      <c r="F16350" s="1926">
        <f t="shared" si="258"/>
        <v>13415736.9</v>
      </c>
    </row>
    <row r="16351" spans="6:6">
      <c r="F16351" s="1926">
        <f t="shared" si="258"/>
        <v>13415736.9</v>
      </c>
    </row>
    <row r="16352" spans="6:6">
      <c r="F16352" s="1926">
        <f t="shared" si="258"/>
        <v>13415736.9</v>
      </c>
    </row>
    <row r="16353" spans="6:6">
      <c r="F16353" s="1926">
        <f t="shared" si="258"/>
        <v>13415736.9</v>
      </c>
    </row>
    <row r="16354" spans="6:6">
      <c r="F16354" s="1926">
        <f t="shared" si="258"/>
        <v>13415736.9</v>
      </c>
    </row>
    <row r="16355" spans="6:6">
      <c r="F16355" s="1926">
        <f t="shared" si="258"/>
        <v>13415736.9</v>
      </c>
    </row>
    <row r="16356" spans="6:6">
      <c r="F16356" s="1926">
        <f t="shared" si="258"/>
        <v>13415736.9</v>
      </c>
    </row>
    <row r="16357" spans="6:6">
      <c r="F16357" s="1926">
        <f t="shared" si="258"/>
        <v>13415736.9</v>
      </c>
    </row>
    <row r="16358" spans="6:6">
      <c r="F16358" s="1926">
        <f t="shared" si="258"/>
        <v>13415736.9</v>
      </c>
    </row>
    <row r="16359" spans="6:6">
      <c r="F16359" s="1926">
        <f t="shared" si="258"/>
        <v>13415736.9</v>
      </c>
    </row>
    <row r="16360" spans="6:6">
      <c r="F16360" s="1926">
        <f t="shared" si="258"/>
        <v>13415736.9</v>
      </c>
    </row>
    <row r="16361" spans="6:6">
      <c r="F16361" s="1926">
        <f t="shared" si="258"/>
        <v>13415736.9</v>
      </c>
    </row>
    <row r="16362" spans="6:6">
      <c r="F16362" s="1926">
        <f t="shared" si="258"/>
        <v>13415736.9</v>
      </c>
    </row>
    <row r="16363" spans="6:6">
      <c r="F16363" s="1926">
        <f t="shared" si="258"/>
        <v>13415736.9</v>
      </c>
    </row>
    <row r="16364" spans="6:6">
      <c r="F16364" s="1926">
        <f t="shared" si="258"/>
        <v>13415736.9</v>
      </c>
    </row>
    <row r="16365" spans="6:6">
      <c r="F16365" s="1926">
        <f t="shared" si="258"/>
        <v>13415736.9</v>
      </c>
    </row>
    <row r="16366" spans="6:6">
      <c r="F16366" s="1926">
        <f t="shared" si="258"/>
        <v>13415736.9</v>
      </c>
    </row>
    <row r="16367" spans="6:6">
      <c r="F16367" s="1926">
        <f t="shared" si="258"/>
        <v>13415736.9</v>
      </c>
    </row>
    <row r="16368" spans="6:6">
      <c r="F16368" s="1926">
        <f t="shared" si="258"/>
        <v>13415736.9</v>
      </c>
    </row>
    <row r="16369" spans="6:6">
      <c r="F16369" s="1926">
        <f t="shared" si="258"/>
        <v>13415736.9</v>
      </c>
    </row>
    <row r="16370" spans="6:6">
      <c r="F16370" s="1926">
        <f t="shared" si="258"/>
        <v>13415736.9</v>
      </c>
    </row>
    <row r="16371" spans="6:6">
      <c r="F16371" s="1926">
        <f t="shared" si="258"/>
        <v>13415736.9</v>
      </c>
    </row>
    <row r="16372" spans="6:6">
      <c r="F16372" s="1926">
        <f t="shared" si="258"/>
        <v>13415736.9</v>
      </c>
    </row>
    <row r="16373" spans="6:6">
      <c r="F16373" s="1926">
        <f t="shared" si="258"/>
        <v>13415736.9</v>
      </c>
    </row>
    <row r="16374" spans="6:6">
      <c r="F16374" s="1926">
        <f t="shared" si="258"/>
        <v>13415736.9</v>
      </c>
    </row>
    <row r="16375" spans="6:6">
      <c r="F16375" s="1926">
        <f t="shared" si="258"/>
        <v>13415736.9</v>
      </c>
    </row>
    <row r="16376" spans="6:6">
      <c r="F16376" s="1926">
        <f t="shared" si="258"/>
        <v>13415736.9</v>
      </c>
    </row>
    <row r="16377" spans="6:6">
      <c r="F16377" s="1926">
        <f t="shared" si="258"/>
        <v>13415736.9</v>
      </c>
    </row>
    <row r="16378" spans="6:6">
      <c r="F16378" s="1926">
        <f t="shared" si="258"/>
        <v>13415736.9</v>
      </c>
    </row>
    <row r="16379" spans="6:6">
      <c r="F16379" s="1926">
        <f t="shared" si="258"/>
        <v>13415736.9</v>
      </c>
    </row>
    <row r="16380" spans="6:6">
      <c r="F16380" s="1926">
        <f t="shared" si="258"/>
        <v>13415736.9</v>
      </c>
    </row>
    <row r="16381" spans="6:6">
      <c r="F16381" s="1926">
        <f t="shared" si="258"/>
        <v>13415736.9</v>
      </c>
    </row>
    <row r="16382" spans="6:6">
      <c r="F16382" s="1926">
        <f t="shared" si="258"/>
        <v>13415736.9</v>
      </c>
    </row>
    <row r="16383" spans="6:6">
      <c r="F16383" s="1926">
        <f t="shared" si="258"/>
        <v>13415736.9</v>
      </c>
    </row>
    <row r="16384" spans="6:6">
      <c r="F16384" s="1926">
        <f t="shared" si="258"/>
        <v>13415736.9</v>
      </c>
    </row>
    <row r="16385" spans="6:6">
      <c r="F16385" s="1926">
        <f t="shared" si="258"/>
        <v>13415736.9</v>
      </c>
    </row>
    <row r="16386" spans="6:6">
      <c r="F16386" s="1926">
        <f t="shared" si="258"/>
        <v>13415736.9</v>
      </c>
    </row>
    <row r="16387" spans="6:6">
      <c r="F16387" s="1926">
        <f t="shared" si="258"/>
        <v>13415736.9</v>
      </c>
    </row>
    <row r="16388" spans="6:6">
      <c r="F16388" s="1926">
        <f t="shared" si="258"/>
        <v>13415736.9</v>
      </c>
    </row>
    <row r="16389" spans="6:6">
      <c r="F16389" s="1926">
        <f t="shared" si="258"/>
        <v>13415736.9</v>
      </c>
    </row>
    <row r="16390" spans="6:6">
      <c r="F16390" s="1926">
        <f t="shared" si="258"/>
        <v>13415736.9</v>
      </c>
    </row>
    <row r="16391" spans="6:6">
      <c r="F16391" s="1926">
        <f t="shared" ref="F16391:F16454" si="259">F16390-E16391+D16391</f>
        <v>13415736.9</v>
      </c>
    </row>
    <row r="16392" spans="6:6">
      <c r="F16392" s="1926">
        <f t="shared" si="259"/>
        <v>13415736.9</v>
      </c>
    </row>
    <row r="16393" spans="6:6">
      <c r="F16393" s="1926">
        <f t="shared" si="259"/>
        <v>13415736.9</v>
      </c>
    </row>
    <row r="16394" spans="6:6">
      <c r="F16394" s="1926">
        <f t="shared" si="259"/>
        <v>13415736.9</v>
      </c>
    </row>
    <row r="16395" spans="6:6">
      <c r="F16395" s="1926">
        <f t="shared" si="259"/>
        <v>13415736.9</v>
      </c>
    </row>
    <row r="16396" spans="6:6">
      <c r="F16396" s="1926">
        <f t="shared" si="259"/>
        <v>13415736.9</v>
      </c>
    </row>
    <row r="16397" spans="6:6">
      <c r="F16397" s="1926">
        <f t="shared" si="259"/>
        <v>13415736.9</v>
      </c>
    </row>
    <row r="16398" spans="6:6">
      <c r="F16398" s="1926">
        <f t="shared" si="259"/>
        <v>13415736.9</v>
      </c>
    </row>
    <row r="16399" spans="6:6">
      <c r="F16399" s="1926">
        <f t="shared" si="259"/>
        <v>13415736.9</v>
      </c>
    </row>
    <row r="16400" spans="6:6">
      <c r="F16400" s="1926">
        <f t="shared" si="259"/>
        <v>13415736.9</v>
      </c>
    </row>
    <row r="16401" spans="6:6">
      <c r="F16401" s="1926">
        <f t="shared" si="259"/>
        <v>13415736.9</v>
      </c>
    </row>
    <row r="16402" spans="6:6">
      <c r="F16402" s="1926">
        <f t="shared" si="259"/>
        <v>13415736.9</v>
      </c>
    </row>
    <row r="16403" spans="6:6">
      <c r="F16403" s="1926">
        <f t="shared" si="259"/>
        <v>13415736.9</v>
      </c>
    </row>
    <row r="16404" spans="6:6">
      <c r="F16404" s="1926">
        <f t="shared" si="259"/>
        <v>13415736.9</v>
      </c>
    </row>
    <row r="16405" spans="6:6">
      <c r="F16405" s="1926">
        <f t="shared" si="259"/>
        <v>13415736.9</v>
      </c>
    </row>
    <row r="16406" spans="6:6">
      <c r="F16406" s="1926">
        <f t="shared" si="259"/>
        <v>13415736.9</v>
      </c>
    </row>
    <row r="16407" spans="6:6">
      <c r="F16407" s="1926">
        <f t="shared" si="259"/>
        <v>13415736.9</v>
      </c>
    </row>
    <row r="16408" spans="6:6">
      <c r="F16408" s="1926">
        <f t="shared" si="259"/>
        <v>13415736.9</v>
      </c>
    </row>
    <row r="16409" spans="6:6">
      <c r="F16409" s="1926">
        <f t="shared" si="259"/>
        <v>13415736.9</v>
      </c>
    </row>
    <row r="16410" spans="6:6">
      <c r="F16410" s="1926">
        <f t="shared" si="259"/>
        <v>13415736.9</v>
      </c>
    </row>
    <row r="16411" spans="6:6">
      <c r="F16411" s="1926">
        <f t="shared" si="259"/>
        <v>13415736.9</v>
      </c>
    </row>
    <row r="16412" spans="6:6">
      <c r="F16412" s="1926">
        <f t="shared" si="259"/>
        <v>13415736.9</v>
      </c>
    </row>
    <row r="16413" spans="6:6">
      <c r="F16413" s="1926">
        <f t="shared" si="259"/>
        <v>13415736.9</v>
      </c>
    </row>
    <row r="16414" spans="6:6">
      <c r="F16414" s="1926">
        <f t="shared" si="259"/>
        <v>13415736.9</v>
      </c>
    </row>
    <row r="16415" spans="6:6">
      <c r="F16415" s="1926">
        <f t="shared" si="259"/>
        <v>13415736.9</v>
      </c>
    </row>
    <row r="16416" spans="6:6">
      <c r="F16416" s="1926">
        <f t="shared" si="259"/>
        <v>13415736.9</v>
      </c>
    </row>
    <row r="16417" spans="6:6">
      <c r="F16417" s="1926">
        <f t="shared" si="259"/>
        <v>13415736.9</v>
      </c>
    </row>
    <row r="16418" spans="6:6">
      <c r="F16418" s="1926">
        <f t="shared" si="259"/>
        <v>13415736.9</v>
      </c>
    </row>
    <row r="16419" spans="6:6">
      <c r="F16419" s="1926">
        <f t="shared" si="259"/>
        <v>13415736.9</v>
      </c>
    </row>
    <row r="16420" spans="6:6">
      <c r="F16420" s="1926">
        <f t="shared" si="259"/>
        <v>13415736.9</v>
      </c>
    </row>
    <row r="16421" spans="6:6">
      <c r="F16421" s="1926">
        <f t="shared" si="259"/>
        <v>13415736.9</v>
      </c>
    </row>
    <row r="16422" spans="6:6">
      <c r="F16422" s="1926">
        <f t="shared" si="259"/>
        <v>13415736.9</v>
      </c>
    </row>
    <row r="16423" spans="6:6">
      <c r="F16423" s="1926">
        <f t="shared" si="259"/>
        <v>13415736.9</v>
      </c>
    </row>
    <row r="16424" spans="6:6">
      <c r="F16424" s="1926">
        <f t="shared" si="259"/>
        <v>13415736.9</v>
      </c>
    </row>
    <row r="16425" spans="6:6">
      <c r="F16425" s="1926">
        <f t="shared" si="259"/>
        <v>13415736.9</v>
      </c>
    </row>
    <row r="16426" spans="6:6">
      <c r="F16426" s="1926">
        <f t="shared" si="259"/>
        <v>13415736.9</v>
      </c>
    </row>
    <row r="16427" spans="6:6">
      <c r="F16427" s="1926">
        <f t="shared" si="259"/>
        <v>13415736.9</v>
      </c>
    </row>
    <row r="16428" spans="6:6">
      <c r="F16428" s="1926">
        <f t="shared" si="259"/>
        <v>13415736.9</v>
      </c>
    </row>
    <row r="16429" spans="6:6">
      <c r="F16429" s="1926">
        <f t="shared" si="259"/>
        <v>13415736.9</v>
      </c>
    </row>
    <row r="16430" spans="6:6">
      <c r="F16430" s="1926">
        <f t="shared" si="259"/>
        <v>13415736.9</v>
      </c>
    </row>
    <row r="16431" spans="6:6">
      <c r="F16431" s="1926">
        <f t="shared" si="259"/>
        <v>13415736.9</v>
      </c>
    </row>
    <row r="16432" spans="6:6">
      <c r="F16432" s="1926">
        <f t="shared" si="259"/>
        <v>13415736.9</v>
      </c>
    </row>
    <row r="16433" spans="6:6">
      <c r="F16433" s="1926">
        <f t="shared" si="259"/>
        <v>13415736.9</v>
      </c>
    </row>
    <row r="16434" spans="6:6">
      <c r="F16434" s="1926">
        <f t="shared" si="259"/>
        <v>13415736.9</v>
      </c>
    </row>
    <row r="16435" spans="6:6">
      <c r="F16435" s="1926">
        <f t="shared" si="259"/>
        <v>13415736.9</v>
      </c>
    </row>
    <row r="16436" spans="6:6">
      <c r="F16436" s="1926">
        <f t="shared" si="259"/>
        <v>13415736.9</v>
      </c>
    </row>
    <row r="16437" spans="6:6">
      <c r="F16437" s="1926">
        <f t="shared" si="259"/>
        <v>13415736.9</v>
      </c>
    </row>
    <row r="16438" spans="6:6">
      <c r="F16438" s="1926">
        <f t="shared" si="259"/>
        <v>13415736.9</v>
      </c>
    </row>
    <row r="16439" spans="6:6">
      <c r="F16439" s="1926">
        <f t="shared" si="259"/>
        <v>13415736.9</v>
      </c>
    </row>
    <row r="16440" spans="6:6">
      <c r="F16440" s="1926">
        <f t="shared" si="259"/>
        <v>13415736.9</v>
      </c>
    </row>
    <row r="16441" spans="6:6">
      <c r="F16441" s="1926">
        <f t="shared" si="259"/>
        <v>13415736.9</v>
      </c>
    </row>
    <row r="16442" spans="6:6">
      <c r="F16442" s="1926">
        <f t="shared" si="259"/>
        <v>13415736.9</v>
      </c>
    </row>
    <row r="16443" spans="6:6">
      <c r="F16443" s="1926">
        <f t="shared" si="259"/>
        <v>13415736.9</v>
      </c>
    </row>
    <row r="16444" spans="6:6">
      <c r="F16444" s="1926">
        <f t="shared" si="259"/>
        <v>13415736.9</v>
      </c>
    </row>
    <row r="16445" spans="6:6">
      <c r="F16445" s="1926">
        <f t="shared" si="259"/>
        <v>13415736.9</v>
      </c>
    </row>
    <row r="16446" spans="6:6">
      <c r="F16446" s="1926">
        <f t="shared" si="259"/>
        <v>13415736.9</v>
      </c>
    </row>
    <row r="16447" spans="6:6">
      <c r="F16447" s="1926">
        <f t="shared" si="259"/>
        <v>13415736.9</v>
      </c>
    </row>
    <row r="16448" spans="6:6">
      <c r="F16448" s="1926">
        <f t="shared" si="259"/>
        <v>13415736.9</v>
      </c>
    </row>
    <row r="16449" spans="6:6">
      <c r="F16449" s="1926">
        <f t="shared" si="259"/>
        <v>13415736.9</v>
      </c>
    </row>
    <row r="16450" spans="6:6">
      <c r="F16450" s="1926">
        <f t="shared" si="259"/>
        <v>13415736.9</v>
      </c>
    </row>
    <row r="16451" spans="6:6">
      <c r="F16451" s="1926">
        <f t="shared" si="259"/>
        <v>13415736.9</v>
      </c>
    </row>
    <row r="16452" spans="6:6">
      <c r="F16452" s="1926">
        <f t="shared" si="259"/>
        <v>13415736.9</v>
      </c>
    </row>
    <row r="16453" spans="6:6">
      <c r="F16453" s="1926">
        <f t="shared" si="259"/>
        <v>13415736.9</v>
      </c>
    </row>
    <row r="16454" spans="6:6">
      <c r="F16454" s="1926">
        <f t="shared" si="259"/>
        <v>13415736.9</v>
      </c>
    </row>
    <row r="16455" spans="6:6">
      <c r="F16455" s="1926">
        <f t="shared" ref="F16455:F16518" si="260">F16454-E16455+D16455</f>
        <v>13415736.9</v>
      </c>
    </row>
    <row r="16456" spans="6:6">
      <c r="F16456" s="1926">
        <f t="shared" si="260"/>
        <v>13415736.9</v>
      </c>
    </row>
    <row r="16457" spans="6:6">
      <c r="F16457" s="1926">
        <f t="shared" si="260"/>
        <v>13415736.9</v>
      </c>
    </row>
    <row r="16458" spans="6:6">
      <c r="F16458" s="1926">
        <f t="shared" si="260"/>
        <v>13415736.9</v>
      </c>
    </row>
    <row r="16459" spans="6:6">
      <c r="F16459" s="1926">
        <f t="shared" si="260"/>
        <v>13415736.9</v>
      </c>
    </row>
    <row r="16460" spans="6:6">
      <c r="F16460" s="1926">
        <f t="shared" si="260"/>
        <v>13415736.9</v>
      </c>
    </row>
    <row r="16461" spans="6:6">
      <c r="F16461" s="1926">
        <f t="shared" si="260"/>
        <v>13415736.9</v>
      </c>
    </row>
    <row r="16462" spans="6:6">
      <c r="F16462" s="1926">
        <f t="shared" si="260"/>
        <v>13415736.9</v>
      </c>
    </row>
    <row r="16463" spans="6:6">
      <c r="F16463" s="1926">
        <f t="shared" si="260"/>
        <v>13415736.9</v>
      </c>
    </row>
    <row r="16464" spans="6:6">
      <c r="F16464" s="1926">
        <f t="shared" si="260"/>
        <v>13415736.9</v>
      </c>
    </row>
    <row r="16465" spans="6:6">
      <c r="F16465" s="1926">
        <f t="shared" si="260"/>
        <v>13415736.9</v>
      </c>
    </row>
    <row r="16466" spans="6:6">
      <c r="F16466" s="1926">
        <f t="shared" si="260"/>
        <v>13415736.9</v>
      </c>
    </row>
    <row r="16467" spans="6:6">
      <c r="F16467" s="1926">
        <f t="shared" si="260"/>
        <v>13415736.9</v>
      </c>
    </row>
    <row r="16468" spans="6:6">
      <c r="F16468" s="1926">
        <f t="shared" si="260"/>
        <v>13415736.9</v>
      </c>
    </row>
    <row r="16469" spans="6:6">
      <c r="F16469" s="1926">
        <f t="shared" si="260"/>
        <v>13415736.9</v>
      </c>
    </row>
    <row r="16470" spans="6:6">
      <c r="F16470" s="1926">
        <f t="shared" si="260"/>
        <v>13415736.9</v>
      </c>
    </row>
    <row r="16471" spans="6:6">
      <c r="F16471" s="1926">
        <f t="shared" si="260"/>
        <v>13415736.9</v>
      </c>
    </row>
    <row r="16472" spans="6:6">
      <c r="F16472" s="1926">
        <f t="shared" si="260"/>
        <v>13415736.9</v>
      </c>
    </row>
    <row r="16473" spans="6:6">
      <c r="F16473" s="1926">
        <f t="shared" si="260"/>
        <v>13415736.9</v>
      </c>
    </row>
    <row r="16474" spans="6:6">
      <c r="F16474" s="1926">
        <f t="shared" si="260"/>
        <v>13415736.9</v>
      </c>
    </row>
    <row r="16475" spans="6:6">
      <c r="F16475" s="1926">
        <f t="shared" si="260"/>
        <v>13415736.9</v>
      </c>
    </row>
    <row r="16476" spans="6:6">
      <c r="F16476" s="1926">
        <f t="shared" si="260"/>
        <v>13415736.9</v>
      </c>
    </row>
    <row r="16477" spans="6:6">
      <c r="F16477" s="1926">
        <f t="shared" si="260"/>
        <v>13415736.9</v>
      </c>
    </row>
    <row r="16478" spans="6:6">
      <c r="F16478" s="1926">
        <f t="shared" si="260"/>
        <v>13415736.9</v>
      </c>
    </row>
    <row r="16479" spans="6:6">
      <c r="F16479" s="1926">
        <f t="shared" si="260"/>
        <v>13415736.9</v>
      </c>
    </row>
    <row r="16480" spans="6:6">
      <c r="F16480" s="1926">
        <f t="shared" si="260"/>
        <v>13415736.9</v>
      </c>
    </row>
    <row r="16481" spans="6:6">
      <c r="F16481" s="1926">
        <f t="shared" si="260"/>
        <v>13415736.9</v>
      </c>
    </row>
    <row r="16482" spans="6:6">
      <c r="F16482" s="1926">
        <f t="shared" si="260"/>
        <v>13415736.9</v>
      </c>
    </row>
    <row r="16483" spans="6:6">
      <c r="F16483" s="1926">
        <f t="shared" si="260"/>
        <v>13415736.9</v>
      </c>
    </row>
    <row r="16484" spans="6:6">
      <c r="F16484" s="1926">
        <f t="shared" si="260"/>
        <v>13415736.9</v>
      </c>
    </row>
    <row r="16485" spans="6:6">
      <c r="F16485" s="1926">
        <f t="shared" si="260"/>
        <v>13415736.9</v>
      </c>
    </row>
    <row r="16486" spans="6:6">
      <c r="F16486" s="1926">
        <f t="shared" si="260"/>
        <v>13415736.9</v>
      </c>
    </row>
    <row r="16487" spans="6:6">
      <c r="F16487" s="1926">
        <f t="shared" si="260"/>
        <v>13415736.9</v>
      </c>
    </row>
    <row r="16488" spans="6:6">
      <c r="F16488" s="1926">
        <f t="shared" si="260"/>
        <v>13415736.9</v>
      </c>
    </row>
    <row r="16489" spans="6:6">
      <c r="F16489" s="1926">
        <f t="shared" si="260"/>
        <v>13415736.9</v>
      </c>
    </row>
    <row r="16490" spans="6:6">
      <c r="F16490" s="1926">
        <f t="shared" si="260"/>
        <v>13415736.9</v>
      </c>
    </row>
    <row r="16491" spans="6:6">
      <c r="F16491" s="1926">
        <f t="shared" si="260"/>
        <v>13415736.9</v>
      </c>
    </row>
    <row r="16492" spans="6:6">
      <c r="F16492" s="1926">
        <f t="shared" si="260"/>
        <v>13415736.9</v>
      </c>
    </row>
    <row r="16493" spans="6:6">
      <c r="F16493" s="1926">
        <f t="shared" si="260"/>
        <v>13415736.9</v>
      </c>
    </row>
    <row r="16494" spans="6:6">
      <c r="F16494" s="1926">
        <f t="shared" si="260"/>
        <v>13415736.9</v>
      </c>
    </row>
    <row r="16495" spans="6:6">
      <c r="F16495" s="1926">
        <f t="shared" si="260"/>
        <v>13415736.9</v>
      </c>
    </row>
    <row r="16496" spans="6:6">
      <c r="F16496" s="1926">
        <f t="shared" si="260"/>
        <v>13415736.9</v>
      </c>
    </row>
    <row r="16497" spans="6:6">
      <c r="F16497" s="1926">
        <f t="shared" si="260"/>
        <v>13415736.9</v>
      </c>
    </row>
    <row r="16498" spans="6:6">
      <c r="F16498" s="1926">
        <f t="shared" si="260"/>
        <v>13415736.9</v>
      </c>
    </row>
    <row r="16499" spans="6:6">
      <c r="F16499" s="1926">
        <f t="shared" si="260"/>
        <v>13415736.9</v>
      </c>
    </row>
    <row r="16500" spans="6:6">
      <c r="F16500" s="1926">
        <f t="shared" si="260"/>
        <v>13415736.9</v>
      </c>
    </row>
    <row r="16501" spans="6:6">
      <c r="F16501" s="1926">
        <f t="shared" si="260"/>
        <v>13415736.9</v>
      </c>
    </row>
    <row r="16502" spans="6:6">
      <c r="F16502" s="1926">
        <f t="shared" si="260"/>
        <v>13415736.9</v>
      </c>
    </row>
    <row r="16503" spans="6:6">
      <c r="F16503" s="1926">
        <f t="shared" si="260"/>
        <v>13415736.9</v>
      </c>
    </row>
    <row r="16504" spans="6:6">
      <c r="F16504" s="1926">
        <f t="shared" si="260"/>
        <v>13415736.9</v>
      </c>
    </row>
    <row r="16505" spans="6:6">
      <c r="F16505" s="1926">
        <f t="shared" si="260"/>
        <v>13415736.9</v>
      </c>
    </row>
    <row r="16506" spans="6:6">
      <c r="F16506" s="1926">
        <f t="shared" si="260"/>
        <v>13415736.9</v>
      </c>
    </row>
    <row r="16507" spans="6:6">
      <c r="F16507" s="1926">
        <f t="shared" si="260"/>
        <v>13415736.9</v>
      </c>
    </row>
    <row r="16508" spans="6:6">
      <c r="F16508" s="1926">
        <f t="shared" si="260"/>
        <v>13415736.9</v>
      </c>
    </row>
    <row r="16509" spans="6:6">
      <c r="F16509" s="1926">
        <f t="shared" si="260"/>
        <v>13415736.9</v>
      </c>
    </row>
    <row r="16510" spans="6:6">
      <c r="F16510" s="1926">
        <f t="shared" si="260"/>
        <v>13415736.9</v>
      </c>
    </row>
    <row r="16511" spans="6:6">
      <c r="F16511" s="1926">
        <f t="shared" si="260"/>
        <v>13415736.9</v>
      </c>
    </row>
    <row r="16512" spans="6:6">
      <c r="F16512" s="1926">
        <f t="shared" si="260"/>
        <v>13415736.9</v>
      </c>
    </row>
    <row r="16513" spans="6:6">
      <c r="F16513" s="1926">
        <f t="shared" si="260"/>
        <v>13415736.9</v>
      </c>
    </row>
    <row r="16514" spans="6:6">
      <c r="F16514" s="1926">
        <f t="shared" si="260"/>
        <v>13415736.9</v>
      </c>
    </row>
    <row r="16515" spans="6:6">
      <c r="F16515" s="1926">
        <f t="shared" si="260"/>
        <v>13415736.9</v>
      </c>
    </row>
    <row r="16516" spans="6:6">
      <c r="F16516" s="1926">
        <f t="shared" si="260"/>
        <v>13415736.9</v>
      </c>
    </row>
    <row r="16517" spans="6:6">
      <c r="F16517" s="1926">
        <f t="shared" si="260"/>
        <v>13415736.9</v>
      </c>
    </row>
    <row r="16518" spans="6:6">
      <c r="F16518" s="1926">
        <f t="shared" si="260"/>
        <v>13415736.9</v>
      </c>
    </row>
    <row r="16519" spans="6:6">
      <c r="F16519" s="1926">
        <f t="shared" ref="F16519:F16582" si="261">F16518-E16519+D16519</f>
        <v>13415736.9</v>
      </c>
    </row>
    <row r="16520" spans="6:6">
      <c r="F16520" s="1926">
        <f t="shared" si="261"/>
        <v>13415736.9</v>
      </c>
    </row>
    <row r="16521" spans="6:6">
      <c r="F16521" s="1926">
        <f t="shared" si="261"/>
        <v>13415736.9</v>
      </c>
    </row>
    <row r="16522" spans="6:6">
      <c r="F16522" s="1926">
        <f t="shared" si="261"/>
        <v>13415736.9</v>
      </c>
    </row>
    <row r="16523" spans="6:6">
      <c r="F16523" s="1926">
        <f t="shared" si="261"/>
        <v>13415736.9</v>
      </c>
    </row>
    <row r="16524" spans="6:6">
      <c r="F16524" s="1926">
        <f t="shared" si="261"/>
        <v>13415736.9</v>
      </c>
    </row>
    <row r="16525" spans="6:6">
      <c r="F16525" s="1926">
        <f t="shared" si="261"/>
        <v>13415736.9</v>
      </c>
    </row>
    <row r="16526" spans="6:6">
      <c r="F16526" s="1926">
        <f t="shared" si="261"/>
        <v>13415736.9</v>
      </c>
    </row>
    <row r="16527" spans="6:6">
      <c r="F16527" s="1926">
        <f t="shared" si="261"/>
        <v>13415736.9</v>
      </c>
    </row>
    <row r="16528" spans="6:6">
      <c r="F16528" s="1926">
        <f t="shared" si="261"/>
        <v>13415736.9</v>
      </c>
    </row>
    <row r="16529" spans="6:6">
      <c r="F16529" s="1926">
        <f t="shared" si="261"/>
        <v>13415736.9</v>
      </c>
    </row>
    <row r="16530" spans="6:6">
      <c r="F16530" s="1926">
        <f t="shared" si="261"/>
        <v>13415736.9</v>
      </c>
    </row>
    <row r="16531" spans="6:6">
      <c r="F16531" s="1926">
        <f t="shared" si="261"/>
        <v>13415736.9</v>
      </c>
    </row>
    <row r="16532" spans="6:6">
      <c r="F16532" s="1926">
        <f t="shared" si="261"/>
        <v>13415736.9</v>
      </c>
    </row>
    <row r="16533" spans="6:6">
      <c r="F16533" s="1926">
        <f t="shared" si="261"/>
        <v>13415736.9</v>
      </c>
    </row>
    <row r="16534" spans="6:6">
      <c r="F16534" s="1926">
        <f t="shared" si="261"/>
        <v>13415736.9</v>
      </c>
    </row>
    <row r="16535" spans="6:6">
      <c r="F16535" s="1926">
        <f t="shared" si="261"/>
        <v>13415736.9</v>
      </c>
    </row>
    <row r="16536" spans="6:6">
      <c r="F16536" s="1926">
        <f t="shared" si="261"/>
        <v>13415736.9</v>
      </c>
    </row>
    <row r="16537" spans="6:6">
      <c r="F16537" s="1926">
        <f t="shared" si="261"/>
        <v>13415736.9</v>
      </c>
    </row>
    <row r="16538" spans="6:6">
      <c r="F16538" s="1926">
        <f t="shared" si="261"/>
        <v>13415736.9</v>
      </c>
    </row>
    <row r="16539" spans="6:6">
      <c r="F16539" s="1926">
        <f t="shared" si="261"/>
        <v>13415736.9</v>
      </c>
    </row>
    <row r="16540" spans="6:6">
      <c r="F16540" s="1926">
        <f t="shared" si="261"/>
        <v>13415736.9</v>
      </c>
    </row>
    <row r="16541" spans="6:6">
      <c r="F16541" s="1926">
        <f t="shared" si="261"/>
        <v>13415736.9</v>
      </c>
    </row>
    <row r="16542" spans="6:6">
      <c r="F16542" s="1926">
        <f t="shared" si="261"/>
        <v>13415736.9</v>
      </c>
    </row>
    <row r="16543" spans="6:6">
      <c r="F16543" s="1926">
        <f t="shared" si="261"/>
        <v>13415736.9</v>
      </c>
    </row>
    <row r="16544" spans="6:6">
      <c r="F16544" s="1926">
        <f t="shared" si="261"/>
        <v>13415736.9</v>
      </c>
    </row>
    <row r="16545" spans="6:6">
      <c r="F16545" s="1926">
        <f t="shared" si="261"/>
        <v>13415736.9</v>
      </c>
    </row>
    <row r="16546" spans="6:6">
      <c r="F16546" s="1926">
        <f t="shared" si="261"/>
        <v>13415736.9</v>
      </c>
    </row>
    <row r="16547" spans="6:6">
      <c r="F16547" s="1926">
        <f t="shared" si="261"/>
        <v>13415736.9</v>
      </c>
    </row>
    <row r="16548" spans="6:6">
      <c r="F16548" s="1926">
        <f t="shared" si="261"/>
        <v>13415736.9</v>
      </c>
    </row>
    <row r="16549" spans="6:6">
      <c r="F16549" s="1926">
        <f t="shared" si="261"/>
        <v>13415736.9</v>
      </c>
    </row>
    <row r="16550" spans="6:6">
      <c r="F16550" s="1926">
        <f t="shared" si="261"/>
        <v>13415736.9</v>
      </c>
    </row>
    <row r="16551" spans="6:6">
      <c r="F16551" s="1926">
        <f t="shared" si="261"/>
        <v>13415736.9</v>
      </c>
    </row>
    <row r="16552" spans="6:6">
      <c r="F16552" s="1926">
        <f t="shared" si="261"/>
        <v>13415736.9</v>
      </c>
    </row>
    <row r="16553" spans="6:6">
      <c r="F16553" s="1926">
        <f t="shared" si="261"/>
        <v>13415736.9</v>
      </c>
    </row>
    <row r="16554" spans="6:6">
      <c r="F16554" s="1926">
        <f t="shared" si="261"/>
        <v>13415736.9</v>
      </c>
    </row>
    <row r="16555" spans="6:6">
      <c r="F16555" s="1926">
        <f t="shared" si="261"/>
        <v>13415736.9</v>
      </c>
    </row>
    <row r="16556" spans="6:6">
      <c r="F16556" s="1926">
        <f t="shared" si="261"/>
        <v>13415736.9</v>
      </c>
    </row>
    <row r="16557" spans="6:6">
      <c r="F16557" s="1926">
        <f t="shared" si="261"/>
        <v>13415736.9</v>
      </c>
    </row>
    <row r="16558" spans="6:6">
      <c r="F16558" s="1926">
        <f t="shared" si="261"/>
        <v>13415736.9</v>
      </c>
    </row>
    <row r="16559" spans="6:6">
      <c r="F16559" s="1926">
        <f t="shared" si="261"/>
        <v>13415736.9</v>
      </c>
    </row>
    <row r="16560" spans="6:6">
      <c r="F16560" s="1926">
        <f t="shared" si="261"/>
        <v>13415736.9</v>
      </c>
    </row>
    <row r="16561" spans="6:6">
      <c r="F16561" s="1926">
        <f t="shared" si="261"/>
        <v>13415736.9</v>
      </c>
    </row>
    <row r="16562" spans="6:6">
      <c r="F16562" s="1926">
        <f t="shared" si="261"/>
        <v>13415736.9</v>
      </c>
    </row>
    <row r="16563" spans="6:6">
      <c r="F16563" s="1926">
        <f t="shared" si="261"/>
        <v>13415736.9</v>
      </c>
    </row>
    <row r="16564" spans="6:6">
      <c r="F16564" s="1926">
        <f t="shared" si="261"/>
        <v>13415736.9</v>
      </c>
    </row>
    <row r="16565" spans="6:6">
      <c r="F16565" s="1926">
        <f t="shared" si="261"/>
        <v>13415736.9</v>
      </c>
    </row>
    <row r="16566" spans="6:6">
      <c r="F16566" s="1926">
        <f t="shared" si="261"/>
        <v>13415736.9</v>
      </c>
    </row>
    <row r="16567" spans="6:6">
      <c r="F16567" s="1926">
        <f t="shared" si="261"/>
        <v>13415736.9</v>
      </c>
    </row>
    <row r="16568" spans="6:6">
      <c r="F16568" s="1926">
        <f t="shared" si="261"/>
        <v>13415736.9</v>
      </c>
    </row>
    <row r="16569" spans="6:6">
      <c r="F16569" s="1926">
        <f t="shared" si="261"/>
        <v>13415736.9</v>
      </c>
    </row>
    <row r="16570" spans="6:6">
      <c r="F16570" s="1926">
        <f t="shared" si="261"/>
        <v>13415736.9</v>
      </c>
    </row>
    <row r="16571" spans="6:6">
      <c r="F16571" s="1926">
        <f t="shared" si="261"/>
        <v>13415736.9</v>
      </c>
    </row>
    <row r="16572" spans="6:6">
      <c r="F16572" s="1926">
        <f t="shared" si="261"/>
        <v>13415736.9</v>
      </c>
    </row>
    <row r="16573" spans="6:6">
      <c r="F16573" s="1926">
        <f t="shared" si="261"/>
        <v>13415736.9</v>
      </c>
    </row>
    <row r="16574" spans="6:6">
      <c r="F16574" s="1926">
        <f t="shared" si="261"/>
        <v>13415736.9</v>
      </c>
    </row>
    <row r="16575" spans="6:6">
      <c r="F16575" s="1926">
        <f t="shared" si="261"/>
        <v>13415736.9</v>
      </c>
    </row>
    <row r="16576" spans="6:6">
      <c r="F16576" s="1926">
        <f t="shared" si="261"/>
        <v>13415736.9</v>
      </c>
    </row>
    <row r="16577" spans="6:6">
      <c r="F16577" s="1926">
        <f t="shared" si="261"/>
        <v>13415736.9</v>
      </c>
    </row>
    <row r="16578" spans="6:6">
      <c r="F16578" s="1926">
        <f t="shared" si="261"/>
        <v>13415736.9</v>
      </c>
    </row>
    <row r="16579" spans="6:6">
      <c r="F16579" s="1926">
        <f t="shared" si="261"/>
        <v>13415736.9</v>
      </c>
    </row>
    <row r="16580" spans="6:6">
      <c r="F16580" s="1926">
        <f t="shared" si="261"/>
        <v>13415736.9</v>
      </c>
    </row>
    <row r="16581" spans="6:6">
      <c r="F16581" s="1926">
        <f t="shared" si="261"/>
        <v>13415736.9</v>
      </c>
    </row>
    <row r="16582" spans="6:6">
      <c r="F16582" s="1926">
        <f t="shared" si="261"/>
        <v>13415736.9</v>
      </c>
    </row>
    <row r="16583" spans="6:6">
      <c r="F16583" s="1926">
        <f t="shared" ref="F16583:F16646" si="262">F16582-E16583+D16583</f>
        <v>13415736.9</v>
      </c>
    </row>
    <row r="16584" spans="6:6">
      <c r="F16584" s="1926">
        <f t="shared" si="262"/>
        <v>13415736.9</v>
      </c>
    </row>
    <row r="16585" spans="6:6">
      <c r="F16585" s="1926">
        <f t="shared" si="262"/>
        <v>13415736.9</v>
      </c>
    </row>
    <row r="16586" spans="6:6">
      <c r="F16586" s="1926">
        <f t="shared" si="262"/>
        <v>13415736.9</v>
      </c>
    </row>
    <row r="16587" spans="6:6">
      <c r="F16587" s="1926">
        <f t="shared" si="262"/>
        <v>13415736.9</v>
      </c>
    </row>
    <row r="16588" spans="6:6">
      <c r="F16588" s="1926">
        <f t="shared" si="262"/>
        <v>13415736.9</v>
      </c>
    </row>
    <row r="16589" spans="6:6">
      <c r="F16589" s="1926">
        <f t="shared" si="262"/>
        <v>13415736.9</v>
      </c>
    </row>
    <row r="16590" spans="6:6">
      <c r="F16590" s="1926">
        <f t="shared" si="262"/>
        <v>13415736.9</v>
      </c>
    </row>
    <row r="16591" spans="6:6">
      <c r="F16591" s="1926">
        <f t="shared" si="262"/>
        <v>13415736.9</v>
      </c>
    </row>
    <row r="16592" spans="6:6">
      <c r="F16592" s="1926">
        <f t="shared" si="262"/>
        <v>13415736.9</v>
      </c>
    </row>
    <row r="16593" spans="6:6">
      <c r="F16593" s="1926">
        <f t="shared" si="262"/>
        <v>13415736.9</v>
      </c>
    </row>
    <row r="16594" spans="6:6">
      <c r="F16594" s="1926">
        <f t="shared" si="262"/>
        <v>13415736.9</v>
      </c>
    </row>
    <row r="16595" spans="6:6">
      <c r="F16595" s="1926">
        <f t="shared" si="262"/>
        <v>13415736.9</v>
      </c>
    </row>
    <row r="16596" spans="6:6">
      <c r="F16596" s="1926">
        <f t="shared" si="262"/>
        <v>13415736.9</v>
      </c>
    </row>
    <row r="16597" spans="6:6">
      <c r="F16597" s="1926">
        <f t="shared" si="262"/>
        <v>13415736.9</v>
      </c>
    </row>
    <row r="16598" spans="6:6">
      <c r="F16598" s="1926">
        <f t="shared" si="262"/>
        <v>13415736.9</v>
      </c>
    </row>
    <row r="16599" spans="6:6">
      <c r="F16599" s="1926">
        <f t="shared" si="262"/>
        <v>13415736.9</v>
      </c>
    </row>
    <row r="16600" spans="6:6">
      <c r="F16600" s="1926">
        <f t="shared" si="262"/>
        <v>13415736.9</v>
      </c>
    </row>
    <row r="16601" spans="6:6">
      <c r="F16601" s="1926">
        <f t="shared" si="262"/>
        <v>13415736.9</v>
      </c>
    </row>
    <row r="16602" spans="6:6">
      <c r="F16602" s="1926">
        <f t="shared" si="262"/>
        <v>13415736.9</v>
      </c>
    </row>
    <row r="16603" spans="6:6">
      <c r="F16603" s="1926">
        <f t="shared" si="262"/>
        <v>13415736.9</v>
      </c>
    </row>
    <row r="16604" spans="6:6">
      <c r="F16604" s="1926">
        <f t="shared" si="262"/>
        <v>13415736.9</v>
      </c>
    </row>
    <row r="16605" spans="6:6">
      <c r="F16605" s="1926">
        <f t="shared" si="262"/>
        <v>13415736.9</v>
      </c>
    </row>
    <row r="16606" spans="6:6">
      <c r="F16606" s="1926">
        <f t="shared" si="262"/>
        <v>13415736.9</v>
      </c>
    </row>
    <row r="16607" spans="6:6">
      <c r="F16607" s="1926">
        <f t="shared" si="262"/>
        <v>13415736.9</v>
      </c>
    </row>
    <row r="16608" spans="6:6">
      <c r="F16608" s="1926">
        <f t="shared" si="262"/>
        <v>13415736.9</v>
      </c>
    </row>
    <row r="16609" spans="6:6">
      <c r="F16609" s="1926">
        <f t="shared" si="262"/>
        <v>13415736.9</v>
      </c>
    </row>
    <row r="16610" spans="6:6">
      <c r="F16610" s="1926">
        <f t="shared" si="262"/>
        <v>13415736.9</v>
      </c>
    </row>
    <row r="16611" spans="6:6">
      <c r="F16611" s="1926">
        <f t="shared" si="262"/>
        <v>13415736.9</v>
      </c>
    </row>
    <row r="16612" spans="6:6">
      <c r="F16612" s="1926">
        <f t="shared" si="262"/>
        <v>13415736.9</v>
      </c>
    </row>
    <row r="16613" spans="6:6">
      <c r="F16613" s="1926">
        <f t="shared" si="262"/>
        <v>13415736.9</v>
      </c>
    </row>
    <row r="16614" spans="6:6">
      <c r="F16614" s="1926">
        <f t="shared" si="262"/>
        <v>13415736.9</v>
      </c>
    </row>
    <row r="16615" spans="6:6">
      <c r="F16615" s="1926">
        <f t="shared" si="262"/>
        <v>13415736.9</v>
      </c>
    </row>
    <row r="16616" spans="6:6">
      <c r="F16616" s="1926">
        <f t="shared" si="262"/>
        <v>13415736.9</v>
      </c>
    </row>
    <row r="16617" spans="6:6">
      <c r="F16617" s="1926">
        <f t="shared" si="262"/>
        <v>13415736.9</v>
      </c>
    </row>
    <row r="16618" spans="6:6">
      <c r="F16618" s="1926">
        <f t="shared" si="262"/>
        <v>13415736.9</v>
      </c>
    </row>
    <row r="16619" spans="6:6">
      <c r="F16619" s="1926">
        <f t="shared" si="262"/>
        <v>13415736.9</v>
      </c>
    </row>
    <row r="16620" spans="6:6">
      <c r="F16620" s="1926">
        <f t="shared" si="262"/>
        <v>13415736.9</v>
      </c>
    </row>
    <row r="16621" spans="6:6">
      <c r="F16621" s="1926">
        <f t="shared" si="262"/>
        <v>13415736.9</v>
      </c>
    </row>
    <row r="16622" spans="6:6">
      <c r="F16622" s="1926">
        <f t="shared" si="262"/>
        <v>13415736.9</v>
      </c>
    </row>
    <row r="16623" spans="6:6">
      <c r="F16623" s="1926">
        <f t="shared" si="262"/>
        <v>13415736.9</v>
      </c>
    </row>
    <row r="16624" spans="6:6">
      <c r="F16624" s="1926">
        <f t="shared" si="262"/>
        <v>13415736.9</v>
      </c>
    </row>
    <row r="16625" spans="6:6">
      <c r="F16625" s="1926">
        <f t="shared" si="262"/>
        <v>13415736.9</v>
      </c>
    </row>
    <row r="16626" spans="6:6">
      <c r="F16626" s="1926">
        <f t="shared" si="262"/>
        <v>13415736.9</v>
      </c>
    </row>
    <row r="16627" spans="6:6">
      <c r="F16627" s="1926">
        <f t="shared" si="262"/>
        <v>13415736.9</v>
      </c>
    </row>
    <row r="16628" spans="6:6">
      <c r="F16628" s="1926">
        <f t="shared" si="262"/>
        <v>13415736.9</v>
      </c>
    </row>
    <row r="16629" spans="6:6">
      <c r="F16629" s="1926">
        <f t="shared" si="262"/>
        <v>13415736.9</v>
      </c>
    </row>
    <row r="16630" spans="6:6">
      <c r="F16630" s="1926">
        <f t="shared" si="262"/>
        <v>13415736.9</v>
      </c>
    </row>
    <row r="16631" spans="6:6">
      <c r="F16631" s="1926">
        <f t="shared" si="262"/>
        <v>13415736.9</v>
      </c>
    </row>
    <row r="16632" spans="6:6">
      <c r="F16632" s="1926">
        <f t="shared" si="262"/>
        <v>13415736.9</v>
      </c>
    </row>
    <row r="16633" spans="6:6">
      <c r="F16633" s="1926">
        <f t="shared" si="262"/>
        <v>13415736.9</v>
      </c>
    </row>
    <row r="16634" spans="6:6">
      <c r="F16634" s="1926">
        <f t="shared" si="262"/>
        <v>13415736.9</v>
      </c>
    </row>
    <row r="16635" spans="6:6">
      <c r="F16635" s="1926">
        <f t="shared" si="262"/>
        <v>13415736.9</v>
      </c>
    </row>
    <row r="16636" spans="6:6">
      <c r="F16636" s="1926">
        <f t="shared" si="262"/>
        <v>13415736.9</v>
      </c>
    </row>
    <row r="16637" spans="6:6">
      <c r="F16637" s="1926">
        <f t="shared" si="262"/>
        <v>13415736.9</v>
      </c>
    </row>
    <row r="16638" spans="6:6">
      <c r="F16638" s="1926">
        <f t="shared" si="262"/>
        <v>13415736.9</v>
      </c>
    </row>
    <row r="16639" spans="6:6">
      <c r="F16639" s="1926">
        <f t="shared" si="262"/>
        <v>13415736.9</v>
      </c>
    </row>
    <row r="16640" spans="6:6">
      <c r="F16640" s="1926">
        <f t="shared" si="262"/>
        <v>13415736.9</v>
      </c>
    </row>
    <row r="16641" spans="6:6">
      <c r="F16641" s="1926">
        <f t="shared" si="262"/>
        <v>13415736.9</v>
      </c>
    </row>
    <row r="16642" spans="6:6">
      <c r="F16642" s="1926">
        <f t="shared" si="262"/>
        <v>13415736.9</v>
      </c>
    </row>
    <row r="16643" spans="6:6">
      <c r="F16643" s="1926">
        <f t="shared" si="262"/>
        <v>13415736.9</v>
      </c>
    </row>
    <row r="16644" spans="6:6">
      <c r="F16644" s="1926">
        <f t="shared" si="262"/>
        <v>13415736.9</v>
      </c>
    </row>
    <row r="16645" spans="6:6">
      <c r="F16645" s="1926">
        <f t="shared" si="262"/>
        <v>13415736.9</v>
      </c>
    </row>
    <row r="16646" spans="6:6">
      <c r="F16646" s="1926">
        <f t="shared" si="262"/>
        <v>13415736.9</v>
      </c>
    </row>
    <row r="16647" spans="6:6">
      <c r="F16647" s="1926">
        <f t="shared" ref="F16647:F16710" si="263">F16646-E16647+D16647</f>
        <v>13415736.9</v>
      </c>
    </row>
    <row r="16648" spans="6:6">
      <c r="F16648" s="1926">
        <f t="shared" si="263"/>
        <v>13415736.9</v>
      </c>
    </row>
    <row r="16649" spans="6:6">
      <c r="F16649" s="1926">
        <f t="shared" si="263"/>
        <v>13415736.9</v>
      </c>
    </row>
    <row r="16650" spans="6:6">
      <c r="F16650" s="1926">
        <f t="shared" si="263"/>
        <v>13415736.9</v>
      </c>
    </row>
    <row r="16651" spans="6:6">
      <c r="F16651" s="1926">
        <f t="shared" si="263"/>
        <v>13415736.9</v>
      </c>
    </row>
    <row r="16652" spans="6:6">
      <c r="F16652" s="1926">
        <f t="shared" si="263"/>
        <v>13415736.9</v>
      </c>
    </row>
    <row r="16653" spans="6:6">
      <c r="F16653" s="1926">
        <f t="shared" si="263"/>
        <v>13415736.9</v>
      </c>
    </row>
    <row r="16654" spans="6:6">
      <c r="F16654" s="1926">
        <f t="shared" si="263"/>
        <v>13415736.9</v>
      </c>
    </row>
    <row r="16655" spans="6:6">
      <c r="F16655" s="1926">
        <f t="shared" si="263"/>
        <v>13415736.9</v>
      </c>
    </row>
    <row r="16656" spans="6:6">
      <c r="F16656" s="1926">
        <f t="shared" si="263"/>
        <v>13415736.9</v>
      </c>
    </row>
    <row r="16657" spans="6:6">
      <c r="F16657" s="1926">
        <f t="shared" si="263"/>
        <v>13415736.9</v>
      </c>
    </row>
    <row r="16658" spans="6:6">
      <c r="F16658" s="1926">
        <f t="shared" si="263"/>
        <v>13415736.9</v>
      </c>
    </row>
    <row r="16659" spans="6:6">
      <c r="F16659" s="1926">
        <f t="shared" si="263"/>
        <v>13415736.9</v>
      </c>
    </row>
    <row r="16660" spans="6:6">
      <c r="F16660" s="1926">
        <f t="shared" si="263"/>
        <v>13415736.9</v>
      </c>
    </row>
    <row r="16661" spans="6:6">
      <c r="F16661" s="1926">
        <f t="shared" si="263"/>
        <v>13415736.9</v>
      </c>
    </row>
    <row r="16662" spans="6:6">
      <c r="F16662" s="1926">
        <f t="shared" si="263"/>
        <v>13415736.9</v>
      </c>
    </row>
    <row r="16663" spans="6:6">
      <c r="F16663" s="1926">
        <f t="shared" si="263"/>
        <v>13415736.9</v>
      </c>
    </row>
    <row r="16664" spans="6:6">
      <c r="F16664" s="1926">
        <f t="shared" si="263"/>
        <v>13415736.9</v>
      </c>
    </row>
    <row r="16665" spans="6:6">
      <c r="F16665" s="1926">
        <f t="shared" si="263"/>
        <v>13415736.9</v>
      </c>
    </row>
    <row r="16666" spans="6:6">
      <c r="F16666" s="1926">
        <f t="shared" si="263"/>
        <v>13415736.9</v>
      </c>
    </row>
    <row r="16667" spans="6:6">
      <c r="F16667" s="1926">
        <f t="shared" si="263"/>
        <v>13415736.9</v>
      </c>
    </row>
    <row r="16668" spans="6:6">
      <c r="F16668" s="1926">
        <f t="shared" si="263"/>
        <v>13415736.9</v>
      </c>
    </row>
    <row r="16669" spans="6:6">
      <c r="F16669" s="1926">
        <f t="shared" si="263"/>
        <v>13415736.9</v>
      </c>
    </row>
    <row r="16670" spans="6:6">
      <c r="F16670" s="1926">
        <f t="shared" si="263"/>
        <v>13415736.9</v>
      </c>
    </row>
    <row r="16671" spans="6:6">
      <c r="F16671" s="1926">
        <f t="shared" si="263"/>
        <v>13415736.9</v>
      </c>
    </row>
    <row r="16672" spans="6:6">
      <c r="F16672" s="1926">
        <f t="shared" si="263"/>
        <v>13415736.9</v>
      </c>
    </row>
    <row r="16673" spans="6:6">
      <c r="F16673" s="1926">
        <f t="shared" si="263"/>
        <v>13415736.9</v>
      </c>
    </row>
    <row r="16674" spans="6:6">
      <c r="F16674" s="1926">
        <f t="shared" si="263"/>
        <v>13415736.9</v>
      </c>
    </row>
    <row r="16675" spans="6:6">
      <c r="F16675" s="1926">
        <f t="shared" si="263"/>
        <v>13415736.9</v>
      </c>
    </row>
    <row r="16676" spans="6:6">
      <c r="F16676" s="1926">
        <f t="shared" si="263"/>
        <v>13415736.9</v>
      </c>
    </row>
    <row r="16677" spans="6:6">
      <c r="F16677" s="1926">
        <f t="shared" si="263"/>
        <v>13415736.9</v>
      </c>
    </row>
    <row r="16678" spans="6:6">
      <c r="F16678" s="1926">
        <f t="shared" si="263"/>
        <v>13415736.9</v>
      </c>
    </row>
    <row r="16679" spans="6:6">
      <c r="F16679" s="1926">
        <f t="shared" si="263"/>
        <v>13415736.9</v>
      </c>
    </row>
    <row r="16680" spans="6:6">
      <c r="F16680" s="1926">
        <f t="shared" si="263"/>
        <v>13415736.9</v>
      </c>
    </row>
    <row r="16681" spans="6:6">
      <c r="F16681" s="1926">
        <f t="shared" si="263"/>
        <v>13415736.9</v>
      </c>
    </row>
    <row r="16682" spans="6:6">
      <c r="F16682" s="1926">
        <f t="shared" si="263"/>
        <v>13415736.9</v>
      </c>
    </row>
    <row r="16683" spans="6:6">
      <c r="F16683" s="1926">
        <f t="shared" si="263"/>
        <v>13415736.9</v>
      </c>
    </row>
    <row r="16684" spans="6:6">
      <c r="F16684" s="1926">
        <f t="shared" si="263"/>
        <v>13415736.9</v>
      </c>
    </row>
    <row r="16685" spans="6:6">
      <c r="F16685" s="1926">
        <f t="shared" si="263"/>
        <v>13415736.9</v>
      </c>
    </row>
    <row r="16686" spans="6:6">
      <c r="F16686" s="1926">
        <f t="shared" si="263"/>
        <v>13415736.9</v>
      </c>
    </row>
    <row r="16687" spans="6:6">
      <c r="F16687" s="1926">
        <f t="shared" si="263"/>
        <v>13415736.9</v>
      </c>
    </row>
    <row r="16688" spans="6:6">
      <c r="F16688" s="1926">
        <f t="shared" si="263"/>
        <v>13415736.9</v>
      </c>
    </row>
    <row r="16689" spans="6:6">
      <c r="F16689" s="1926">
        <f t="shared" si="263"/>
        <v>13415736.9</v>
      </c>
    </row>
    <row r="16690" spans="6:6">
      <c r="F16690" s="1926">
        <f t="shared" si="263"/>
        <v>13415736.9</v>
      </c>
    </row>
    <row r="16691" spans="6:6">
      <c r="F16691" s="1926">
        <f t="shared" si="263"/>
        <v>13415736.9</v>
      </c>
    </row>
    <row r="16692" spans="6:6">
      <c r="F16692" s="1926">
        <f t="shared" si="263"/>
        <v>13415736.9</v>
      </c>
    </row>
    <row r="16693" spans="6:6">
      <c r="F16693" s="1926">
        <f t="shared" si="263"/>
        <v>13415736.9</v>
      </c>
    </row>
    <row r="16694" spans="6:6">
      <c r="F16694" s="1926">
        <f t="shared" si="263"/>
        <v>13415736.9</v>
      </c>
    </row>
    <row r="16695" spans="6:6">
      <c r="F16695" s="1926">
        <f t="shared" si="263"/>
        <v>13415736.9</v>
      </c>
    </row>
    <row r="16696" spans="6:6">
      <c r="F16696" s="1926">
        <f t="shared" si="263"/>
        <v>13415736.9</v>
      </c>
    </row>
    <row r="16697" spans="6:6">
      <c r="F16697" s="1926">
        <f t="shared" si="263"/>
        <v>13415736.9</v>
      </c>
    </row>
    <row r="16698" spans="6:6">
      <c r="F16698" s="1926">
        <f t="shared" si="263"/>
        <v>13415736.9</v>
      </c>
    </row>
    <row r="16699" spans="6:6">
      <c r="F16699" s="1926">
        <f t="shared" si="263"/>
        <v>13415736.9</v>
      </c>
    </row>
    <row r="16700" spans="6:6">
      <c r="F16700" s="1926">
        <f t="shared" si="263"/>
        <v>13415736.9</v>
      </c>
    </row>
    <row r="16701" spans="6:6">
      <c r="F16701" s="1926">
        <f t="shared" si="263"/>
        <v>13415736.9</v>
      </c>
    </row>
    <row r="16702" spans="6:6">
      <c r="F16702" s="1926">
        <f t="shared" si="263"/>
        <v>13415736.9</v>
      </c>
    </row>
    <row r="16703" spans="6:6">
      <c r="F16703" s="1926">
        <f t="shared" si="263"/>
        <v>13415736.9</v>
      </c>
    </row>
    <row r="16704" spans="6:6">
      <c r="F16704" s="1926">
        <f t="shared" si="263"/>
        <v>13415736.9</v>
      </c>
    </row>
    <row r="16705" spans="6:6">
      <c r="F16705" s="1926">
        <f t="shared" si="263"/>
        <v>13415736.9</v>
      </c>
    </row>
    <row r="16706" spans="6:6">
      <c r="F16706" s="1926">
        <f t="shared" si="263"/>
        <v>13415736.9</v>
      </c>
    </row>
    <row r="16707" spans="6:6">
      <c r="F16707" s="1926">
        <f t="shared" si="263"/>
        <v>13415736.9</v>
      </c>
    </row>
    <row r="16708" spans="6:6">
      <c r="F16708" s="1926">
        <f t="shared" si="263"/>
        <v>13415736.9</v>
      </c>
    </row>
    <row r="16709" spans="6:6">
      <c r="F16709" s="1926">
        <f t="shared" si="263"/>
        <v>13415736.9</v>
      </c>
    </row>
    <row r="16710" spans="6:6">
      <c r="F16710" s="1926">
        <f t="shared" si="263"/>
        <v>13415736.9</v>
      </c>
    </row>
    <row r="16711" spans="6:6">
      <c r="F16711" s="1926">
        <f t="shared" ref="F16711:F16774" si="264">F16710-E16711+D16711</f>
        <v>13415736.9</v>
      </c>
    </row>
    <row r="16712" spans="6:6">
      <c r="F16712" s="1926">
        <f t="shared" si="264"/>
        <v>13415736.9</v>
      </c>
    </row>
    <row r="16713" spans="6:6">
      <c r="F16713" s="1926">
        <f t="shared" si="264"/>
        <v>13415736.9</v>
      </c>
    </row>
    <row r="16714" spans="6:6">
      <c r="F16714" s="1926">
        <f t="shared" si="264"/>
        <v>13415736.9</v>
      </c>
    </row>
    <row r="16715" spans="6:6">
      <c r="F16715" s="1926">
        <f t="shared" si="264"/>
        <v>13415736.9</v>
      </c>
    </row>
    <row r="16716" spans="6:6">
      <c r="F16716" s="1926">
        <f t="shared" si="264"/>
        <v>13415736.9</v>
      </c>
    </row>
    <row r="16717" spans="6:6">
      <c r="F16717" s="1926">
        <f t="shared" si="264"/>
        <v>13415736.9</v>
      </c>
    </row>
    <row r="16718" spans="6:6">
      <c r="F16718" s="1926">
        <f t="shared" si="264"/>
        <v>13415736.9</v>
      </c>
    </row>
    <row r="16719" spans="6:6">
      <c r="F16719" s="1926">
        <f t="shared" si="264"/>
        <v>13415736.9</v>
      </c>
    </row>
    <row r="16720" spans="6:6">
      <c r="F16720" s="1926">
        <f t="shared" si="264"/>
        <v>13415736.9</v>
      </c>
    </row>
    <row r="16721" spans="6:6">
      <c r="F16721" s="1926">
        <f t="shared" si="264"/>
        <v>13415736.9</v>
      </c>
    </row>
    <row r="16722" spans="6:6">
      <c r="F16722" s="1926">
        <f t="shared" si="264"/>
        <v>13415736.9</v>
      </c>
    </row>
    <row r="16723" spans="6:6">
      <c r="F16723" s="1926">
        <f t="shared" si="264"/>
        <v>13415736.9</v>
      </c>
    </row>
    <row r="16724" spans="6:6">
      <c r="F16724" s="1926">
        <f t="shared" si="264"/>
        <v>13415736.9</v>
      </c>
    </row>
    <row r="16725" spans="6:6">
      <c r="F16725" s="1926">
        <f t="shared" si="264"/>
        <v>13415736.9</v>
      </c>
    </row>
    <row r="16726" spans="6:6">
      <c r="F16726" s="1926">
        <f t="shared" si="264"/>
        <v>13415736.9</v>
      </c>
    </row>
    <row r="16727" spans="6:6">
      <c r="F16727" s="1926">
        <f t="shared" si="264"/>
        <v>13415736.9</v>
      </c>
    </row>
    <row r="16728" spans="6:6">
      <c r="F16728" s="1926">
        <f t="shared" si="264"/>
        <v>13415736.9</v>
      </c>
    </row>
    <row r="16729" spans="6:6">
      <c r="F16729" s="1926">
        <f t="shared" si="264"/>
        <v>13415736.9</v>
      </c>
    </row>
    <row r="16730" spans="6:6">
      <c r="F16730" s="1926">
        <f t="shared" si="264"/>
        <v>13415736.9</v>
      </c>
    </row>
    <row r="16731" spans="6:6">
      <c r="F16731" s="1926">
        <f t="shared" si="264"/>
        <v>13415736.9</v>
      </c>
    </row>
    <row r="16732" spans="6:6">
      <c r="F16732" s="1926">
        <f t="shared" si="264"/>
        <v>13415736.9</v>
      </c>
    </row>
    <row r="16733" spans="6:6">
      <c r="F16733" s="1926">
        <f t="shared" si="264"/>
        <v>13415736.9</v>
      </c>
    </row>
    <row r="16734" spans="6:6">
      <c r="F16734" s="1926">
        <f t="shared" si="264"/>
        <v>13415736.9</v>
      </c>
    </row>
    <row r="16735" spans="6:6">
      <c r="F16735" s="1926">
        <f t="shared" si="264"/>
        <v>13415736.9</v>
      </c>
    </row>
    <row r="16736" spans="6:6">
      <c r="F16736" s="1926">
        <f t="shared" si="264"/>
        <v>13415736.9</v>
      </c>
    </row>
    <row r="16737" spans="6:6">
      <c r="F16737" s="1926">
        <f t="shared" si="264"/>
        <v>13415736.9</v>
      </c>
    </row>
    <row r="16738" spans="6:6">
      <c r="F16738" s="1926">
        <f t="shared" si="264"/>
        <v>13415736.9</v>
      </c>
    </row>
    <row r="16739" spans="6:6">
      <c r="F16739" s="1926">
        <f t="shared" si="264"/>
        <v>13415736.9</v>
      </c>
    </row>
    <row r="16740" spans="6:6">
      <c r="F16740" s="1926">
        <f t="shared" si="264"/>
        <v>13415736.9</v>
      </c>
    </row>
    <row r="16741" spans="6:6">
      <c r="F16741" s="1926">
        <f t="shared" si="264"/>
        <v>13415736.9</v>
      </c>
    </row>
    <row r="16742" spans="6:6">
      <c r="F16742" s="1926">
        <f t="shared" si="264"/>
        <v>13415736.9</v>
      </c>
    </row>
    <row r="16743" spans="6:6">
      <c r="F16743" s="1926">
        <f t="shared" si="264"/>
        <v>13415736.9</v>
      </c>
    </row>
    <row r="16744" spans="6:6">
      <c r="F16744" s="1926">
        <f t="shared" si="264"/>
        <v>13415736.9</v>
      </c>
    </row>
    <row r="16745" spans="6:6">
      <c r="F16745" s="1926">
        <f t="shared" si="264"/>
        <v>13415736.9</v>
      </c>
    </row>
    <row r="16746" spans="6:6">
      <c r="F16746" s="1926">
        <f t="shared" si="264"/>
        <v>13415736.9</v>
      </c>
    </row>
    <row r="16747" spans="6:6">
      <c r="F16747" s="1926">
        <f t="shared" si="264"/>
        <v>13415736.9</v>
      </c>
    </row>
    <row r="16748" spans="6:6">
      <c r="F16748" s="1926">
        <f t="shared" si="264"/>
        <v>13415736.9</v>
      </c>
    </row>
    <row r="16749" spans="6:6">
      <c r="F16749" s="1926">
        <f t="shared" si="264"/>
        <v>13415736.9</v>
      </c>
    </row>
    <row r="16750" spans="6:6">
      <c r="F16750" s="1926">
        <f t="shared" si="264"/>
        <v>13415736.9</v>
      </c>
    </row>
    <row r="16751" spans="6:6">
      <c r="F16751" s="1926">
        <f t="shared" si="264"/>
        <v>13415736.9</v>
      </c>
    </row>
    <row r="16752" spans="6:6">
      <c r="F16752" s="1926">
        <f t="shared" si="264"/>
        <v>13415736.9</v>
      </c>
    </row>
    <row r="16753" spans="6:6">
      <c r="F16753" s="1926">
        <f t="shared" si="264"/>
        <v>13415736.9</v>
      </c>
    </row>
    <row r="16754" spans="6:6">
      <c r="F16754" s="1926">
        <f t="shared" si="264"/>
        <v>13415736.9</v>
      </c>
    </row>
    <row r="16755" spans="6:6">
      <c r="F16755" s="1926">
        <f t="shared" si="264"/>
        <v>13415736.9</v>
      </c>
    </row>
    <row r="16756" spans="6:6">
      <c r="F16756" s="1926">
        <f t="shared" si="264"/>
        <v>13415736.9</v>
      </c>
    </row>
    <row r="16757" spans="6:6">
      <c r="F16757" s="1926">
        <f t="shared" si="264"/>
        <v>13415736.9</v>
      </c>
    </row>
    <row r="16758" spans="6:6">
      <c r="F16758" s="1926">
        <f t="shared" si="264"/>
        <v>13415736.9</v>
      </c>
    </row>
    <row r="16759" spans="6:6">
      <c r="F16759" s="1926">
        <f t="shared" si="264"/>
        <v>13415736.9</v>
      </c>
    </row>
    <row r="16760" spans="6:6">
      <c r="F16760" s="1926">
        <f t="shared" si="264"/>
        <v>13415736.9</v>
      </c>
    </row>
    <row r="16761" spans="6:6">
      <c r="F16761" s="1926">
        <f t="shared" si="264"/>
        <v>13415736.9</v>
      </c>
    </row>
    <row r="16762" spans="6:6">
      <c r="F16762" s="1926">
        <f t="shared" si="264"/>
        <v>13415736.9</v>
      </c>
    </row>
    <row r="16763" spans="6:6">
      <c r="F16763" s="1926">
        <f t="shared" si="264"/>
        <v>13415736.9</v>
      </c>
    </row>
    <row r="16764" spans="6:6">
      <c r="F16764" s="1926">
        <f t="shared" si="264"/>
        <v>13415736.9</v>
      </c>
    </row>
    <row r="16765" spans="6:6">
      <c r="F16765" s="1926">
        <f t="shared" si="264"/>
        <v>13415736.9</v>
      </c>
    </row>
    <row r="16766" spans="6:6">
      <c r="F16766" s="1926">
        <f t="shared" si="264"/>
        <v>13415736.9</v>
      </c>
    </row>
    <row r="16767" spans="6:6">
      <c r="F16767" s="1926">
        <f t="shared" si="264"/>
        <v>13415736.9</v>
      </c>
    </row>
    <row r="16768" spans="6:6">
      <c r="F16768" s="1926">
        <f t="shared" si="264"/>
        <v>13415736.9</v>
      </c>
    </row>
    <row r="16769" spans="6:6">
      <c r="F16769" s="1926">
        <f t="shared" si="264"/>
        <v>13415736.9</v>
      </c>
    </row>
    <row r="16770" spans="6:6">
      <c r="F16770" s="1926">
        <f t="shared" si="264"/>
        <v>13415736.9</v>
      </c>
    </row>
    <row r="16771" spans="6:6">
      <c r="F16771" s="1926">
        <f t="shared" si="264"/>
        <v>13415736.9</v>
      </c>
    </row>
    <row r="16772" spans="6:6">
      <c r="F16772" s="1926">
        <f t="shared" si="264"/>
        <v>13415736.9</v>
      </c>
    </row>
    <row r="16773" spans="6:6">
      <c r="F16773" s="1926">
        <f t="shared" si="264"/>
        <v>13415736.9</v>
      </c>
    </row>
    <row r="16774" spans="6:6">
      <c r="F16774" s="1926">
        <f t="shared" si="264"/>
        <v>13415736.9</v>
      </c>
    </row>
    <row r="16775" spans="6:6">
      <c r="F16775" s="1926">
        <f t="shared" ref="F16775:F16838" si="265">F16774-E16775+D16775</f>
        <v>13415736.9</v>
      </c>
    </row>
    <row r="16776" spans="6:6">
      <c r="F16776" s="1926">
        <f t="shared" si="265"/>
        <v>13415736.9</v>
      </c>
    </row>
    <row r="16777" spans="6:6">
      <c r="F16777" s="1926">
        <f t="shared" si="265"/>
        <v>13415736.9</v>
      </c>
    </row>
    <row r="16778" spans="6:6">
      <c r="F16778" s="1926">
        <f t="shared" si="265"/>
        <v>13415736.9</v>
      </c>
    </row>
    <row r="16779" spans="6:6">
      <c r="F16779" s="1926">
        <f t="shared" si="265"/>
        <v>13415736.9</v>
      </c>
    </row>
    <row r="16780" spans="6:6">
      <c r="F16780" s="1926">
        <f t="shared" si="265"/>
        <v>13415736.9</v>
      </c>
    </row>
    <row r="16781" spans="6:6">
      <c r="F16781" s="1926">
        <f t="shared" si="265"/>
        <v>13415736.9</v>
      </c>
    </row>
    <row r="16782" spans="6:6">
      <c r="F16782" s="1926">
        <f t="shared" si="265"/>
        <v>13415736.9</v>
      </c>
    </row>
    <row r="16783" spans="6:6">
      <c r="F16783" s="1926">
        <f t="shared" si="265"/>
        <v>13415736.9</v>
      </c>
    </row>
    <row r="16784" spans="6:6">
      <c r="F16784" s="1926">
        <f t="shared" si="265"/>
        <v>13415736.9</v>
      </c>
    </row>
    <row r="16785" spans="6:6">
      <c r="F16785" s="1926">
        <f t="shared" si="265"/>
        <v>13415736.9</v>
      </c>
    </row>
    <row r="16786" spans="6:6">
      <c r="F16786" s="1926">
        <f t="shared" si="265"/>
        <v>13415736.9</v>
      </c>
    </row>
    <row r="16787" spans="6:6">
      <c r="F16787" s="1926">
        <f t="shared" si="265"/>
        <v>13415736.9</v>
      </c>
    </row>
    <row r="16788" spans="6:6">
      <c r="F16788" s="1926">
        <f t="shared" si="265"/>
        <v>13415736.9</v>
      </c>
    </row>
    <row r="16789" spans="6:6">
      <c r="F16789" s="1926">
        <f t="shared" si="265"/>
        <v>13415736.9</v>
      </c>
    </row>
    <row r="16790" spans="6:6">
      <c r="F16790" s="1926">
        <f t="shared" si="265"/>
        <v>13415736.9</v>
      </c>
    </row>
    <row r="16791" spans="6:6">
      <c r="F16791" s="1926">
        <f t="shared" si="265"/>
        <v>13415736.9</v>
      </c>
    </row>
    <row r="16792" spans="6:6">
      <c r="F16792" s="1926">
        <f t="shared" si="265"/>
        <v>13415736.9</v>
      </c>
    </row>
    <row r="16793" spans="6:6">
      <c r="F16793" s="1926">
        <f t="shared" si="265"/>
        <v>13415736.9</v>
      </c>
    </row>
    <row r="16794" spans="6:6">
      <c r="F16794" s="1926">
        <f t="shared" si="265"/>
        <v>13415736.9</v>
      </c>
    </row>
    <row r="16795" spans="6:6">
      <c r="F16795" s="1926">
        <f t="shared" si="265"/>
        <v>13415736.9</v>
      </c>
    </row>
    <row r="16796" spans="6:6">
      <c r="F16796" s="1926">
        <f t="shared" si="265"/>
        <v>13415736.9</v>
      </c>
    </row>
    <row r="16797" spans="6:6">
      <c r="F16797" s="1926">
        <f t="shared" si="265"/>
        <v>13415736.9</v>
      </c>
    </row>
    <row r="16798" spans="6:6">
      <c r="F16798" s="1926">
        <f t="shared" si="265"/>
        <v>13415736.9</v>
      </c>
    </row>
    <row r="16799" spans="6:6">
      <c r="F16799" s="1926">
        <f t="shared" si="265"/>
        <v>13415736.9</v>
      </c>
    </row>
    <row r="16800" spans="6:6">
      <c r="F16800" s="1926">
        <f t="shared" si="265"/>
        <v>13415736.9</v>
      </c>
    </row>
    <row r="16801" spans="6:6">
      <c r="F16801" s="1926">
        <f t="shared" si="265"/>
        <v>13415736.9</v>
      </c>
    </row>
    <row r="16802" spans="6:6">
      <c r="F16802" s="1926">
        <f t="shared" si="265"/>
        <v>13415736.9</v>
      </c>
    </row>
    <row r="16803" spans="6:6">
      <c r="F16803" s="1926">
        <f t="shared" si="265"/>
        <v>13415736.9</v>
      </c>
    </row>
    <row r="16804" spans="6:6">
      <c r="F16804" s="1926">
        <f t="shared" si="265"/>
        <v>13415736.9</v>
      </c>
    </row>
    <row r="16805" spans="6:6">
      <c r="F16805" s="1926">
        <f t="shared" si="265"/>
        <v>13415736.9</v>
      </c>
    </row>
    <row r="16806" spans="6:6">
      <c r="F16806" s="1926">
        <f t="shared" si="265"/>
        <v>13415736.9</v>
      </c>
    </row>
    <row r="16807" spans="6:6">
      <c r="F16807" s="1926">
        <f t="shared" si="265"/>
        <v>13415736.9</v>
      </c>
    </row>
    <row r="16808" spans="6:6">
      <c r="F16808" s="1926">
        <f t="shared" si="265"/>
        <v>13415736.9</v>
      </c>
    </row>
    <row r="16809" spans="6:6">
      <c r="F16809" s="1926">
        <f t="shared" si="265"/>
        <v>13415736.9</v>
      </c>
    </row>
    <row r="16810" spans="6:6">
      <c r="F16810" s="1926">
        <f t="shared" si="265"/>
        <v>13415736.9</v>
      </c>
    </row>
    <row r="16811" spans="6:6">
      <c r="F16811" s="1926">
        <f t="shared" si="265"/>
        <v>13415736.9</v>
      </c>
    </row>
    <row r="16812" spans="6:6">
      <c r="F16812" s="1926">
        <f t="shared" si="265"/>
        <v>13415736.9</v>
      </c>
    </row>
    <row r="16813" spans="6:6">
      <c r="F16813" s="1926">
        <f t="shared" si="265"/>
        <v>13415736.9</v>
      </c>
    </row>
    <row r="16814" spans="6:6">
      <c r="F16814" s="1926">
        <f t="shared" si="265"/>
        <v>13415736.9</v>
      </c>
    </row>
    <row r="16815" spans="6:6">
      <c r="F16815" s="1926">
        <f t="shared" si="265"/>
        <v>13415736.9</v>
      </c>
    </row>
    <row r="16816" spans="6:6">
      <c r="F16816" s="1926">
        <f t="shared" si="265"/>
        <v>13415736.9</v>
      </c>
    </row>
    <row r="16817" spans="6:6">
      <c r="F16817" s="1926">
        <f t="shared" si="265"/>
        <v>13415736.9</v>
      </c>
    </row>
    <row r="16818" spans="6:6">
      <c r="F16818" s="1926">
        <f t="shared" si="265"/>
        <v>13415736.9</v>
      </c>
    </row>
    <row r="16819" spans="6:6">
      <c r="F16819" s="1926">
        <f t="shared" si="265"/>
        <v>13415736.9</v>
      </c>
    </row>
    <row r="16820" spans="6:6">
      <c r="F16820" s="1926">
        <f t="shared" si="265"/>
        <v>13415736.9</v>
      </c>
    </row>
    <row r="16821" spans="6:6">
      <c r="F16821" s="1926">
        <f t="shared" si="265"/>
        <v>13415736.9</v>
      </c>
    </row>
    <row r="16822" spans="6:6">
      <c r="F16822" s="1926">
        <f t="shared" si="265"/>
        <v>13415736.9</v>
      </c>
    </row>
    <row r="16823" spans="6:6">
      <c r="F16823" s="1926">
        <f t="shared" si="265"/>
        <v>13415736.9</v>
      </c>
    </row>
    <row r="16824" spans="6:6">
      <c r="F16824" s="1926">
        <f t="shared" si="265"/>
        <v>13415736.9</v>
      </c>
    </row>
    <row r="16825" spans="6:6">
      <c r="F16825" s="1926">
        <f t="shared" si="265"/>
        <v>13415736.9</v>
      </c>
    </row>
    <row r="16826" spans="6:6">
      <c r="F16826" s="1926">
        <f t="shared" si="265"/>
        <v>13415736.9</v>
      </c>
    </row>
    <row r="16827" spans="6:6">
      <c r="F16827" s="1926">
        <f t="shared" si="265"/>
        <v>13415736.9</v>
      </c>
    </row>
    <row r="16828" spans="6:6">
      <c r="F16828" s="1926">
        <f t="shared" si="265"/>
        <v>13415736.9</v>
      </c>
    </row>
    <row r="16829" spans="6:6">
      <c r="F16829" s="1926">
        <f t="shared" si="265"/>
        <v>13415736.9</v>
      </c>
    </row>
    <row r="16830" spans="6:6">
      <c r="F16830" s="1926">
        <f t="shared" si="265"/>
        <v>13415736.9</v>
      </c>
    </row>
    <row r="16831" spans="6:6">
      <c r="F16831" s="1926">
        <f t="shared" si="265"/>
        <v>13415736.9</v>
      </c>
    </row>
    <row r="16832" spans="6:6">
      <c r="F16832" s="1926">
        <f t="shared" si="265"/>
        <v>13415736.9</v>
      </c>
    </row>
    <row r="16833" spans="6:6">
      <c r="F16833" s="1926">
        <f t="shared" si="265"/>
        <v>13415736.9</v>
      </c>
    </row>
    <row r="16834" spans="6:6">
      <c r="F16834" s="1926">
        <f t="shared" si="265"/>
        <v>13415736.9</v>
      </c>
    </row>
    <row r="16835" spans="6:6">
      <c r="F16835" s="1926">
        <f t="shared" si="265"/>
        <v>13415736.9</v>
      </c>
    </row>
    <row r="16836" spans="6:6">
      <c r="F16836" s="1926">
        <f t="shared" si="265"/>
        <v>13415736.9</v>
      </c>
    </row>
    <row r="16837" spans="6:6">
      <c r="F16837" s="1926">
        <f t="shared" si="265"/>
        <v>13415736.9</v>
      </c>
    </row>
    <row r="16838" spans="6:6">
      <c r="F16838" s="1926">
        <f t="shared" si="265"/>
        <v>13415736.9</v>
      </c>
    </row>
    <row r="16839" spans="6:6">
      <c r="F16839" s="1926">
        <f t="shared" ref="F16839:F16902" si="266">F16838-E16839+D16839</f>
        <v>13415736.9</v>
      </c>
    </row>
    <row r="16840" spans="6:6">
      <c r="F16840" s="1926">
        <f t="shared" si="266"/>
        <v>13415736.9</v>
      </c>
    </row>
    <row r="16841" spans="6:6">
      <c r="F16841" s="1926">
        <f t="shared" si="266"/>
        <v>13415736.9</v>
      </c>
    </row>
    <row r="16842" spans="6:6">
      <c r="F16842" s="1926">
        <f t="shared" si="266"/>
        <v>13415736.9</v>
      </c>
    </row>
    <row r="16843" spans="6:6">
      <c r="F16843" s="1926">
        <f t="shared" si="266"/>
        <v>13415736.9</v>
      </c>
    </row>
    <row r="16844" spans="6:6">
      <c r="F16844" s="1926">
        <f t="shared" si="266"/>
        <v>13415736.9</v>
      </c>
    </row>
    <row r="16845" spans="6:6">
      <c r="F16845" s="1926">
        <f t="shared" si="266"/>
        <v>13415736.9</v>
      </c>
    </row>
    <row r="16846" spans="6:6">
      <c r="F16846" s="1926">
        <f t="shared" si="266"/>
        <v>13415736.9</v>
      </c>
    </row>
    <row r="16847" spans="6:6">
      <c r="F16847" s="1926">
        <f t="shared" si="266"/>
        <v>13415736.9</v>
      </c>
    </row>
    <row r="16848" spans="6:6">
      <c r="F16848" s="1926">
        <f t="shared" si="266"/>
        <v>13415736.9</v>
      </c>
    </row>
    <row r="16849" spans="6:6">
      <c r="F16849" s="1926">
        <f t="shared" si="266"/>
        <v>13415736.9</v>
      </c>
    </row>
    <row r="16850" spans="6:6">
      <c r="F16850" s="1926">
        <f t="shared" si="266"/>
        <v>13415736.9</v>
      </c>
    </row>
    <row r="16851" spans="6:6">
      <c r="F16851" s="1926">
        <f t="shared" si="266"/>
        <v>13415736.9</v>
      </c>
    </row>
    <row r="16852" spans="6:6">
      <c r="F16852" s="1926">
        <f t="shared" si="266"/>
        <v>13415736.9</v>
      </c>
    </row>
    <row r="16853" spans="6:6">
      <c r="F16853" s="1926">
        <f t="shared" si="266"/>
        <v>13415736.9</v>
      </c>
    </row>
    <row r="16854" spans="6:6">
      <c r="F16854" s="1926">
        <f t="shared" si="266"/>
        <v>13415736.9</v>
      </c>
    </row>
    <row r="16855" spans="6:6">
      <c r="F16855" s="1926">
        <f t="shared" si="266"/>
        <v>13415736.9</v>
      </c>
    </row>
    <row r="16856" spans="6:6">
      <c r="F16856" s="1926">
        <f t="shared" si="266"/>
        <v>13415736.9</v>
      </c>
    </row>
    <row r="16857" spans="6:6">
      <c r="F16857" s="1926">
        <f t="shared" si="266"/>
        <v>13415736.9</v>
      </c>
    </row>
    <row r="16858" spans="6:6">
      <c r="F16858" s="1926">
        <f t="shared" si="266"/>
        <v>13415736.9</v>
      </c>
    </row>
    <row r="16859" spans="6:6">
      <c r="F16859" s="1926">
        <f t="shared" si="266"/>
        <v>13415736.9</v>
      </c>
    </row>
    <row r="16860" spans="6:6">
      <c r="F16860" s="1926">
        <f t="shared" si="266"/>
        <v>13415736.9</v>
      </c>
    </row>
    <row r="16861" spans="6:6">
      <c r="F16861" s="1926">
        <f t="shared" si="266"/>
        <v>13415736.9</v>
      </c>
    </row>
    <row r="16862" spans="6:6">
      <c r="F16862" s="1926">
        <f t="shared" si="266"/>
        <v>13415736.9</v>
      </c>
    </row>
    <row r="16863" spans="6:6">
      <c r="F16863" s="1926">
        <f t="shared" si="266"/>
        <v>13415736.9</v>
      </c>
    </row>
    <row r="16864" spans="6:6">
      <c r="F16864" s="1926">
        <f t="shared" si="266"/>
        <v>13415736.9</v>
      </c>
    </row>
    <row r="16865" spans="6:6">
      <c r="F16865" s="1926">
        <f t="shared" si="266"/>
        <v>13415736.9</v>
      </c>
    </row>
    <row r="16866" spans="6:6">
      <c r="F16866" s="1926">
        <f t="shared" si="266"/>
        <v>13415736.9</v>
      </c>
    </row>
    <row r="16867" spans="6:6">
      <c r="F16867" s="1926">
        <f t="shared" si="266"/>
        <v>13415736.9</v>
      </c>
    </row>
    <row r="16868" spans="6:6">
      <c r="F16868" s="1926">
        <f t="shared" si="266"/>
        <v>13415736.9</v>
      </c>
    </row>
    <row r="16869" spans="6:6">
      <c r="F16869" s="1926">
        <f t="shared" si="266"/>
        <v>13415736.9</v>
      </c>
    </row>
    <row r="16870" spans="6:6">
      <c r="F16870" s="1926">
        <f t="shared" si="266"/>
        <v>13415736.9</v>
      </c>
    </row>
    <row r="16871" spans="6:6">
      <c r="F16871" s="1926">
        <f t="shared" si="266"/>
        <v>13415736.9</v>
      </c>
    </row>
    <row r="16872" spans="6:6">
      <c r="F16872" s="1926">
        <f t="shared" si="266"/>
        <v>13415736.9</v>
      </c>
    </row>
    <row r="16873" spans="6:6">
      <c r="F16873" s="1926">
        <f t="shared" si="266"/>
        <v>13415736.9</v>
      </c>
    </row>
    <row r="16874" spans="6:6">
      <c r="F16874" s="1926">
        <f t="shared" si="266"/>
        <v>13415736.9</v>
      </c>
    </row>
    <row r="16875" spans="6:6">
      <c r="F16875" s="1926">
        <f t="shared" si="266"/>
        <v>13415736.9</v>
      </c>
    </row>
    <row r="16876" spans="6:6">
      <c r="F16876" s="1926">
        <f t="shared" si="266"/>
        <v>13415736.9</v>
      </c>
    </row>
    <row r="16877" spans="6:6">
      <c r="F16877" s="1926">
        <f t="shared" si="266"/>
        <v>13415736.9</v>
      </c>
    </row>
    <row r="16878" spans="6:6">
      <c r="F16878" s="1926">
        <f t="shared" si="266"/>
        <v>13415736.9</v>
      </c>
    </row>
    <row r="16879" spans="6:6">
      <c r="F16879" s="1926">
        <f t="shared" si="266"/>
        <v>13415736.9</v>
      </c>
    </row>
    <row r="16880" spans="6:6">
      <c r="F16880" s="1926">
        <f t="shared" si="266"/>
        <v>13415736.9</v>
      </c>
    </row>
    <row r="16881" spans="6:6">
      <c r="F16881" s="1926">
        <f t="shared" si="266"/>
        <v>13415736.9</v>
      </c>
    </row>
    <row r="16882" spans="6:6">
      <c r="F16882" s="1926">
        <f t="shared" si="266"/>
        <v>13415736.9</v>
      </c>
    </row>
    <row r="16883" spans="6:6">
      <c r="F16883" s="1926">
        <f t="shared" si="266"/>
        <v>13415736.9</v>
      </c>
    </row>
    <row r="16884" spans="6:6">
      <c r="F16884" s="1926">
        <f t="shared" si="266"/>
        <v>13415736.9</v>
      </c>
    </row>
    <row r="16885" spans="6:6">
      <c r="F16885" s="1926">
        <f t="shared" si="266"/>
        <v>13415736.9</v>
      </c>
    </row>
    <row r="16886" spans="6:6">
      <c r="F16886" s="1926">
        <f t="shared" si="266"/>
        <v>13415736.9</v>
      </c>
    </row>
    <row r="16887" spans="6:6">
      <c r="F16887" s="1926">
        <f t="shared" si="266"/>
        <v>13415736.9</v>
      </c>
    </row>
    <row r="16888" spans="6:6">
      <c r="F16888" s="1926">
        <f t="shared" si="266"/>
        <v>13415736.9</v>
      </c>
    </row>
    <row r="16889" spans="6:6">
      <c r="F16889" s="1926">
        <f t="shared" si="266"/>
        <v>13415736.9</v>
      </c>
    </row>
    <row r="16890" spans="6:6">
      <c r="F16890" s="1926">
        <f t="shared" si="266"/>
        <v>13415736.9</v>
      </c>
    </row>
    <row r="16891" spans="6:6">
      <c r="F16891" s="1926">
        <f t="shared" si="266"/>
        <v>13415736.9</v>
      </c>
    </row>
    <row r="16892" spans="6:6">
      <c r="F16892" s="1926">
        <f t="shared" si="266"/>
        <v>13415736.9</v>
      </c>
    </row>
    <row r="16893" spans="6:6">
      <c r="F16893" s="1926">
        <f t="shared" si="266"/>
        <v>13415736.9</v>
      </c>
    </row>
    <row r="16894" spans="6:6">
      <c r="F16894" s="1926">
        <f t="shared" si="266"/>
        <v>13415736.9</v>
      </c>
    </row>
    <row r="16895" spans="6:6">
      <c r="F16895" s="1926">
        <f t="shared" si="266"/>
        <v>13415736.9</v>
      </c>
    </row>
    <row r="16896" spans="6:6">
      <c r="F16896" s="1926">
        <f t="shared" si="266"/>
        <v>13415736.9</v>
      </c>
    </row>
    <row r="16897" spans="6:6">
      <c r="F16897" s="1926">
        <f t="shared" si="266"/>
        <v>13415736.9</v>
      </c>
    </row>
    <row r="16898" spans="6:6">
      <c r="F16898" s="1926">
        <f t="shared" si="266"/>
        <v>13415736.9</v>
      </c>
    </row>
    <row r="16899" spans="6:6">
      <c r="F16899" s="1926">
        <f t="shared" si="266"/>
        <v>13415736.9</v>
      </c>
    </row>
    <row r="16900" spans="6:6">
      <c r="F16900" s="1926">
        <f t="shared" si="266"/>
        <v>13415736.9</v>
      </c>
    </row>
    <row r="16901" spans="6:6">
      <c r="F16901" s="1926">
        <f t="shared" si="266"/>
        <v>13415736.9</v>
      </c>
    </row>
    <row r="16902" spans="6:6">
      <c r="F16902" s="1926">
        <f t="shared" si="266"/>
        <v>13415736.9</v>
      </c>
    </row>
    <row r="16903" spans="6:6">
      <c r="F16903" s="1926">
        <f t="shared" ref="F16903:F16966" si="267">F16902-E16903+D16903</f>
        <v>13415736.9</v>
      </c>
    </row>
    <row r="16904" spans="6:6">
      <c r="F16904" s="1926">
        <f t="shared" si="267"/>
        <v>13415736.9</v>
      </c>
    </row>
    <row r="16905" spans="6:6">
      <c r="F16905" s="1926">
        <f t="shared" si="267"/>
        <v>13415736.9</v>
      </c>
    </row>
    <row r="16906" spans="6:6">
      <c r="F16906" s="1926">
        <f t="shared" si="267"/>
        <v>13415736.9</v>
      </c>
    </row>
    <row r="16907" spans="6:6">
      <c r="F16907" s="1926">
        <f t="shared" si="267"/>
        <v>13415736.9</v>
      </c>
    </row>
    <row r="16908" spans="6:6">
      <c r="F16908" s="1926">
        <f t="shared" si="267"/>
        <v>13415736.9</v>
      </c>
    </row>
    <row r="16909" spans="6:6">
      <c r="F16909" s="1926">
        <f t="shared" si="267"/>
        <v>13415736.9</v>
      </c>
    </row>
    <row r="16910" spans="6:6">
      <c r="F16910" s="1926">
        <f t="shared" si="267"/>
        <v>13415736.9</v>
      </c>
    </row>
    <row r="16911" spans="6:6">
      <c r="F16911" s="1926">
        <f t="shared" si="267"/>
        <v>13415736.9</v>
      </c>
    </row>
    <row r="16912" spans="6:6">
      <c r="F16912" s="1926">
        <f t="shared" si="267"/>
        <v>13415736.9</v>
      </c>
    </row>
    <row r="16913" spans="6:6">
      <c r="F16913" s="1926">
        <f t="shared" si="267"/>
        <v>13415736.9</v>
      </c>
    </row>
    <row r="16914" spans="6:6">
      <c r="F16914" s="1926">
        <f t="shared" si="267"/>
        <v>13415736.9</v>
      </c>
    </row>
    <row r="16915" spans="6:6">
      <c r="F16915" s="1926">
        <f t="shared" si="267"/>
        <v>13415736.9</v>
      </c>
    </row>
    <row r="16916" spans="6:6">
      <c r="F16916" s="1926">
        <f t="shared" si="267"/>
        <v>13415736.9</v>
      </c>
    </row>
    <row r="16917" spans="6:6">
      <c r="F16917" s="1926">
        <f t="shared" si="267"/>
        <v>13415736.9</v>
      </c>
    </row>
    <row r="16918" spans="6:6">
      <c r="F16918" s="1926">
        <f t="shared" si="267"/>
        <v>13415736.9</v>
      </c>
    </row>
    <row r="16919" spans="6:6">
      <c r="F16919" s="1926">
        <f t="shared" si="267"/>
        <v>13415736.9</v>
      </c>
    </row>
    <row r="16920" spans="6:6">
      <c r="F16920" s="1926">
        <f t="shared" si="267"/>
        <v>13415736.9</v>
      </c>
    </row>
    <row r="16921" spans="6:6">
      <c r="F16921" s="1926">
        <f t="shared" si="267"/>
        <v>13415736.9</v>
      </c>
    </row>
    <row r="16922" spans="6:6">
      <c r="F16922" s="1926">
        <f t="shared" si="267"/>
        <v>13415736.9</v>
      </c>
    </row>
    <row r="16923" spans="6:6">
      <c r="F16923" s="1926">
        <f t="shared" si="267"/>
        <v>13415736.9</v>
      </c>
    </row>
    <row r="16924" spans="6:6">
      <c r="F16924" s="1926">
        <f t="shared" si="267"/>
        <v>13415736.9</v>
      </c>
    </row>
    <row r="16925" spans="6:6">
      <c r="F16925" s="1926">
        <f t="shared" si="267"/>
        <v>13415736.9</v>
      </c>
    </row>
    <row r="16926" spans="6:6">
      <c r="F16926" s="1926">
        <f t="shared" si="267"/>
        <v>13415736.9</v>
      </c>
    </row>
    <row r="16927" spans="6:6">
      <c r="F16927" s="1926">
        <f t="shared" si="267"/>
        <v>13415736.9</v>
      </c>
    </row>
    <row r="16928" spans="6:6">
      <c r="F16928" s="1926">
        <f t="shared" si="267"/>
        <v>13415736.9</v>
      </c>
    </row>
    <row r="16929" spans="6:6">
      <c r="F16929" s="1926">
        <f t="shared" si="267"/>
        <v>13415736.9</v>
      </c>
    </row>
    <row r="16930" spans="6:6">
      <c r="F16930" s="1926">
        <f t="shared" si="267"/>
        <v>13415736.9</v>
      </c>
    </row>
    <row r="16931" spans="6:6">
      <c r="F16931" s="1926">
        <f t="shared" si="267"/>
        <v>13415736.9</v>
      </c>
    </row>
    <row r="16932" spans="6:6">
      <c r="F16932" s="1926">
        <f t="shared" si="267"/>
        <v>13415736.9</v>
      </c>
    </row>
    <row r="16933" spans="6:6">
      <c r="F16933" s="1926">
        <f t="shared" si="267"/>
        <v>13415736.9</v>
      </c>
    </row>
    <row r="16934" spans="6:6">
      <c r="F16934" s="1926">
        <f t="shared" si="267"/>
        <v>13415736.9</v>
      </c>
    </row>
    <row r="16935" spans="6:6">
      <c r="F16935" s="1926">
        <f t="shared" si="267"/>
        <v>13415736.9</v>
      </c>
    </row>
    <row r="16936" spans="6:6">
      <c r="F16936" s="1926">
        <f t="shared" si="267"/>
        <v>13415736.9</v>
      </c>
    </row>
    <row r="16937" spans="6:6">
      <c r="F16937" s="1926">
        <f t="shared" si="267"/>
        <v>13415736.9</v>
      </c>
    </row>
    <row r="16938" spans="6:6">
      <c r="F16938" s="1926">
        <f t="shared" si="267"/>
        <v>13415736.9</v>
      </c>
    </row>
    <row r="16939" spans="6:6">
      <c r="F16939" s="1926">
        <f t="shared" si="267"/>
        <v>13415736.9</v>
      </c>
    </row>
    <row r="16940" spans="6:6">
      <c r="F16940" s="1926">
        <f t="shared" si="267"/>
        <v>13415736.9</v>
      </c>
    </row>
    <row r="16941" spans="6:6">
      <c r="F16941" s="1926">
        <f t="shared" si="267"/>
        <v>13415736.9</v>
      </c>
    </row>
    <row r="16942" spans="6:6">
      <c r="F16942" s="1926">
        <f t="shared" si="267"/>
        <v>13415736.9</v>
      </c>
    </row>
    <row r="16943" spans="6:6">
      <c r="F16943" s="1926">
        <f t="shared" si="267"/>
        <v>13415736.9</v>
      </c>
    </row>
    <row r="16944" spans="6:6">
      <c r="F16944" s="1926">
        <f t="shared" si="267"/>
        <v>13415736.9</v>
      </c>
    </row>
    <row r="16945" spans="6:6">
      <c r="F16945" s="1926">
        <f t="shared" si="267"/>
        <v>13415736.9</v>
      </c>
    </row>
    <row r="16946" spans="6:6">
      <c r="F16946" s="1926">
        <f t="shared" si="267"/>
        <v>13415736.9</v>
      </c>
    </row>
    <row r="16947" spans="6:6">
      <c r="F16947" s="1926">
        <f t="shared" si="267"/>
        <v>13415736.9</v>
      </c>
    </row>
    <row r="16948" spans="6:6">
      <c r="F16948" s="1926">
        <f t="shared" si="267"/>
        <v>13415736.9</v>
      </c>
    </row>
    <row r="16949" spans="6:6">
      <c r="F16949" s="1926">
        <f t="shared" si="267"/>
        <v>13415736.9</v>
      </c>
    </row>
    <row r="16950" spans="6:6">
      <c r="F16950" s="1926">
        <f t="shared" si="267"/>
        <v>13415736.9</v>
      </c>
    </row>
    <row r="16951" spans="6:6">
      <c r="F16951" s="1926">
        <f t="shared" si="267"/>
        <v>13415736.9</v>
      </c>
    </row>
    <row r="16952" spans="6:6">
      <c r="F16952" s="1926">
        <f t="shared" si="267"/>
        <v>13415736.9</v>
      </c>
    </row>
    <row r="16953" spans="6:6">
      <c r="F16953" s="1926">
        <f t="shared" si="267"/>
        <v>13415736.9</v>
      </c>
    </row>
    <row r="16954" spans="6:6">
      <c r="F16954" s="1926">
        <f t="shared" si="267"/>
        <v>13415736.9</v>
      </c>
    </row>
    <row r="16955" spans="6:6">
      <c r="F16955" s="1926">
        <f t="shared" si="267"/>
        <v>13415736.9</v>
      </c>
    </row>
    <row r="16956" spans="6:6">
      <c r="F16956" s="1926">
        <f t="shared" si="267"/>
        <v>13415736.9</v>
      </c>
    </row>
    <row r="16957" spans="6:6">
      <c r="F16957" s="1926">
        <f t="shared" si="267"/>
        <v>13415736.9</v>
      </c>
    </row>
    <row r="16958" spans="6:6">
      <c r="F16958" s="1926">
        <f t="shared" si="267"/>
        <v>13415736.9</v>
      </c>
    </row>
    <row r="16959" spans="6:6">
      <c r="F16959" s="1926">
        <f t="shared" si="267"/>
        <v>13415736.9</v>
      </c>
    </row>
    <row r="16960" spans="6:6">
      <c r="F16960" s="1926">
        <f t="shared" si="267"/>
        <v>13415736.9</v>
      </c>
    </row>
    <row r="16961" spans="6:6">
      <c r="F16961" s="1926">
        <f t="shared" si="267"/>
        <v>13415736.9</v>
      </c>
    </row>
    <row r="16962" spans="6:6">
      <c r="F16962" s="1926">
        <f t="shared" si="267"/>
        <v>13415736.9</v>
      </c>
    </row>
    <row r="16963" spans="6:6">
      <c r="F16963" s="1926">
        <f t="shared" si="267"/>
        <v>13415736.9</v>
      </c>
    </row>
    <row r="16964" spans="6:6">
      <c r="F16964" s="1926">
        <f t="shared" si="267"/>
        <v>13415736.9</v>
      </c>
    </row>
    <row r="16965" spans="6:6">
      <c r="F16965" s="1926">
        <f t="shared" si="267"/>
        <v>13415736.9</v>
      </c>
    </row>
    <row r="16966" spans="6:6">
      <c r="F16966" s="1926">
        <f t="shared" si="267"/>
        <v>13415736.9</v>
      </c>
    </row>
    <row r="16967" spans="6:6">
      <c r="F16967" s="1926">
        <f t="shared" ref="F16967:F17030" si="268">F16966-E16967+D16967</f>
        <v>13415736.9</v>
      </c>
    </row>
    <row r="16968" spans="6:6">
      <c r="F16968" s="1926">
        <f t="shared" si="268"/>
        <v>13415736.9</v>
      </c>
    </row>
    <row r="16969" spans="6:6">
      <c r="F16969" s="1926">
        <f t="shared" si="268"/>
        <v>13415736.9</v>
      </c>
    </row>
    <row r="16970" spans="6:6">
      <c r="F16970" s="1926">
        <f t="shared" si="268"/>
        <v>13415736.9</v>
      </c>
    </row>
    <row r="16971" spans="6:6">
      <c r="F16971" s="1926">
        <f t="shared" si="268"/>
        <v>13415736.9</v>
      </c>
    </row>
    <row r="16972" spans="6:6">
      <c r="F16972" s="1926">
        <f t="shared" si="268"/>
        <v>13415736.9</v>
      </c>
    </row>
    <row r="16973" spans="6:6">
      <c r="F16973" s="1926">
        <f t="shared" si="268"/>
        <v>13415736.9</v>
      </c>
    </row>
    <row r="16974" spans="6:6">
      <c r="F16974" s="1926">
        <f t="shared" si="268"/>
        <v>13415736.9</v>
      </c>
    </row>
    <row r="16975" spans="6:6">
      <c r="F16975" s="1926">
        <f t="shared" si="268"/>
        <v>13415736.9</v>
      </c>
    </row>
    <row r="16976" spans="6:6">
      <c r="F16976" s="1926">
        <f t="shared" si="268"/>
        <v>13415736.9</v>
      </c>
    </row>
    <row r="16977" spans="6:6">
      <c r="F16977" s="1926">
        <f t="shared" si="268"/>
        <v>13415736.9</v>
      </c>
    </row>
    <row r="16978" spans="6:6">
      <c r="F16978" s="1926">
        <f t="shared" si="268"/>
        <v>13415736.9</v>
      </c>
    </row>
    <row r="16979" spans="6:6">
      <c r="F16979" s="1926">
        <f t="shared" si="268"/>
        <v>13415736.9</v>
      </c>
    </row>
    <row r="16980" spans="6:6">
      <c r="F16980" s="1926">
        <f t="shared" si="268"/>
        <v>13415736.9</v>
      </c>
    </row>
    <row r="16981" spans="6:6">
      <c r="F16981" s="1926">
        <f t="shared" si="268"/>
        <v>13415736.9</v>
      </c>
    </row>
    <row r="16982" spans="6:6">
      <c r="F16982" s="1926">
        <f t="shared" si="268"/>
        <v>13415736.9</v>
      </c>
    </row>
    <row r="16983" spans="6:6">
      <c r="F16983" s="1926">
        <f t="shared" si="268"/>
        <v>13415736.9</v>
      </c>
    </row>
    <row r="16984" spans="6:6">
      <c r="F16984" s="1926">
        <f t="shared" si="268"/>
        <v>13415736.9</v>
      </c>
    </row>
    <row r="16985" spans="6:6">
      <c r="F16985" s="1926">
        <f t="shared" si="268"/>
        <v>13415736.9</v>
      </c>
    </row>
    <row r="16986" spans="6:6">
      <c r="F16986" s="1926">
        <f t="shared" si="268"/>
        <v>13415736.9</v>
      </c>
    </row>
    <row r="16987" spans="6:6">
      <c r="F16987" s="1926">
        <f t="shared" si="268"/>
        <v>13415736.9</v>
      </c>
    </row>
    <row r="16988" spans="6:6">
      <c r="F16988" s="1926">
        <f t="shared" si="268"/>
        <v>13415736.9</v>
      </c>
    </row>
    <row r="16989" spans="6:6">
      <c r="F16989" s="1926">
        <f t="shared" si="268"/>
        <v>13415736.9</v>
      </c>
    </row>
    <row r="16990" spans="6:6">
      <c r="F16990" s="1926">
        <f t="shared" si="268"/>
        <v>13415736.9</v>
      </c>
    </row>
    <row r="16991" spans="6:6">
      <c r="F16991" s="1926">
        <f t="shared" si="268"/>
        <v>13415736.9</v>
      </c>
    </row>
    <row r="16992" spans="6:6">
      <c r="F16992" s="1926">
        <f t="shared" si="268"/>
        <v>13415736.9</v>
      </c>
    </row>
    <row r="16993" spans="6:6">
      <c r="F16993" s="1926">
        <f t="shared" si="268"/>
        <v>13415736.9</v>
      </c>
    </row>
    <row r="16994" spans="6:6">
      <c r="F16994" s="1926">
        <f t="shared" si="268"/>
        <v>13415736.9</v>
      </c>
    </row>
    <row r="16995" spans="6:6">
      <c r="F16995" s="1926">
        <f t="shared" si="268"/>
        <v>13415736.9</v>
      </c>
    </row>
    <row r="16996" spans="6:6">
      <c r="F16996" s="1926">
        <f t="shared" si="268"/>
        <v>13415736.9</v>
      </c>
    </row>
    <row r="16997" spans="6:6">
      <c r="F16997" s="1926">
        <f t="shared" si="268"/>
        <v>13415736.9</v>
      </c>
    </row>
    <row r="16998" spans="6:6">
      <c r="F16998" s="1926">
        <f t="shared" si="268"/>
        <v>13415736.9</v>
      </c>
    </row>
    <row r="16999" spans="6:6">
      <c r="F16999" s="1926">
        <f t="shared" si="268"/>
        <v>13415736.9</v>
      </c>
    </row>
    <row r="17000" spans="6:6">
      <c r="F17000" s="1926">
        <f t="shared" si="268"/>
        <v>13415736.9</v>
      </c>
    </row>
    <row r="17001" spans="6:6">
      <c r="F17001" s="1926">
        <f t="shared" si="268"/>
        <v>13415736.9</v>
      </c>
    </row>
    <row r="17002" spans="6:6">
      <c r="F17002" s="1926">
        <f t="shared" si="268"/>
        <v>13415736.9</v>
      </c>
    </row>
    <row r="17003" spans="6:6">
      <c r="F17003" s="1926">
        <f t="shared" si="268"/>
        <v>13415736.9</v>
      </c>
    </row>
    <row r="17004" spans="6:6">
      <c r="F17004" s="1926">
        <f t="shared" si="268"/>
        <v>13415736.9</v>
      </c>
    </row>
    <row r="17005" spans="6:6">
      <c r="F17005" s="1926">
        <f t="shared" si="268"/>
        <v>13415736.9</v>
      </c>
    </row>
    <row r="17006" spans="6:6">
      <c r="F17006" s="1926">
        <f t="shared" si="268"/>
        <v>13415736.9</v>
      </c>
    </row>
    <row r="17007" spans="6:6">
      <c r="F17007" s="1926">
        <f t="shared" si="268"/>
        <v>13415736.9</v>
      </c>
    </row>
    <row r="17008" spans="6:6">
      <c r="F17008" s="1926">
        <f t="shared" si="268"/>
        <v>13415736.9</v>
      </c>
    </row>
    <row r="17009" spans="6:6">
      <c r="F17009" s="1926">
        <f t="shared" si="268"/>
        <v>13415736.9</v>
      </c>
    </row>
    <row r="17010" spans="6:6">
      <c r="F17010" s="1926">
        <f t="shared" si="268"/>
        <v>13415736.9</v>
      </c>
    </row>
    <row r="17011" spans="6:6">
      <c r="F17011" s="1926">
        <f t="shared" si="268"/>
        <v>13415736.9</v>
      </c>
    </row>
    <row r="17012" spans="6:6">
      <c r="F17012" s="1926">
        <f t="shared" si="268"/>
        <v>13415736.9</v>
      </c>
    </row>
    <row r="17013" spans="6:6">
      <c r="F17013" s="1926">
        <f t="shared" si="268"/>
        <v>13415736.9</v>
      </c>
    </row>
    <row r="17014" spans="6:6">
      <c r="F17014" s="1926">
        <f t="shared" si="268"/>
        <v>13415736.9</v>
      </c>
    </row>
    <row r="17015" spans="6:6">
      <c r="F17015" s="1926">
        <f t="shared" si="268"/>
        <v>13415736.9</v>
      </c>
    </row>
    <row r="17016" spans="6:6">
      <c r="F17016" s="1926">
        <f t="shared" si="268"/>
        <v>13415736.9</v>
      </c>
    </row>
    <row r="17017" spans="6:6">
      <c r="F17017" s="1926">
        <f t="shared" si="268"/>
        <v>13415736.9</v>
      </c>
    </row>
    <row r="17018" spans="6:6">
      <c r="F17018" s="1926">
        <f t="shared" si="268"/>
        <v>13415736.9</v>
      </c>
    </row>
    <row r="17019" spans="6:6">
      <c r="F17019" s="1926">
        <f t="shared" si="268"/>
        <v>13415736.9</v>
      </c>
    </row>
    <row r="17020" spans="6:6">
      <c r="F17020" s="1926">
        <f t="shared" si="268"/>
        <v>13415736.9</v>
      </c>
    </row>
    <row r="17021" spans="6:6">
      <c r="F17021" s="1926">
        <f t="shared" si="268"/>
        <v>13415736.9</v>
      </c>
    </row>
    <row r="17022" spans="6:6">
      <c r="F17022" s="1926">
        <f t="shared" si="268"/>
        <v>13415736.9</v>
      </c>
    </row>
    <row r="17023" spans="6:6">
      <c r="F17023" s="1926">
        <f t="shared" si="268"/>
        <v>13415736.9</v>
      </c>
    </row>
    <row r="17024" spans="6:6">
      <c r="F17024" s="1926">
        <f t="shared" si="268"/>
        <v>13415736.9</v>
      </c>
    </row>
    <row r="17025" spans="6:6">
      <c r="F17025" s="1926">
        <f t="shared" si="268"/>
        <v>13415736.9</v>
      </c>
    </row>
    <row r="17026" spans="6:6">
      <c r="F17026" s="1926">
        <f t="shared" si="268"/>
        <v>13415736.9</v>
      </c>
    </row>
    <row r="17027" spans="6:6">
      <c r="F17027" s="1926">
        <f t="shared" si="268"/>
        <v>13415736.9</v>
      </c>
    </row>
    <row r="17028" spans="6:6">
      <c r="F17028" s="1926">
        <f t="shared" si="268"/>
        <v>13415736.9</v>
      </c>
    </row>
    <row r="17029" spans="6:6">
      <c r="F17029" s="1926">
        <f t="shared" si="268"/>
        <v>13415736.9</v>
      </c>
    </row>
    <row r="17030" spans="6:6">
      <c r="F17030" s="1926">
        <f t="shared" si="268"/>
        <v>13415736.9</v>
      </c>
    </row>
    <row r="17031" spans="6:6">
      <c r="F17031" s="1926">
        <f t="shared" ref="F17031:F17094" si="269">F17030-E17031+D17031</f>
        <v>13415736.9</v>
      </c>
    </row>
    <row r="17032" spans="6:6">
      <c r="F17032" s="1926">
        <f t="shared" si="269"/>
        <v>13415736.9</v>
      </c>
    </row>
    <row r="17033" spans="6:6">
      <c r="F17033" s="1926">
        <f t="shared" si="269"/>
        <v>13415736.9</v>
      </c>
    </row>
    <row r="17034" spans="6:6">
      <c r="F17034" s="1926">
        <f t="shared" si="269"/>
        <v>13415736.9</v>
      </c>
    </row>
    <row r="17035" spans="6:6">
      <c r="F17035" s="1926">
        <f t="shared" si="269"/>
        <v>13415736.9</v>
      </c>
    </row>
    <row r="17036" spans="6:6">
      <c r="F17036" s="1926">
        <f t="shared" si="269"/>
        <v>13415736.9</v>
      </c>
    </row>
    <row r="17037" spans="6:6">
      <c r="F17037" s="1926">
        <f t="shared" si="269"/>
        <v>13415736.9</v>
      </c>
    </row>
    <row r="17038" spans="6:6">
      <c r="F17038" s="1926">
        <f t="shared" si="269"/>
        <v>13415736.9</v>
      </c>
    </row>
    <row r="17039" spans="6:6">
      <c r="F17039" s="1926">
        <f t="shared" si="269"/>
        <v>13415736.9</v>
      </c>
    </row>
    <row r="17040" spans="6:6">
      <c r="F17040" s="1926">
        <f t="shared" si="269"/>
        <v>13415736.9</v>
      </c>
    </row>
    <row r="17041" spans="6:6">
      <c r="F17041" s="1926">
        <f t="shared" si="269"/>
        <v>13415736.9</v>
      </c>
    </row>
    <row r="17042" spans="6:6">
      <c r="F17042" s="1926">
        <f t="shared" si="269"/>
        <v>13415736.9</v>
      </c>
    </row>
    <row r="17043" spans="6:6">
      <c r="F17043" s="1926">
        <f t="shared" si="269"/>
        <v>13415736.9</v>
      </c>
    </row>
    <row r="17044" spans="6:6">
      <c r="F17044" s="1926">
        <f t="shared" si="269"/>
        <v>13415736.9</v>
      </c>
    </row>
    <row r="17045" spans="6:6">
      <c r="F17045" s="1926">
        <f t="shared" si="269"/>
        <v>13415736.9</v>
      </c>
    </row>
    <row r="17046" spans="6:6">
      <c r="F17046" s="1926">
        <f t="shared" si="269"/>
        <v>13415736.9</v>
      </c>
    </row>
    <row r="17047" spans="6:6">
      <c r="F17047" s="1926">
        <f t="shared" si="269"/>
        <v>13415736.9</v>
      </c>
    </row>
    <row r="17048" spans="6:6">
      <c r="F17048" s="1926">
        <f t="shared" si="269"/>
        <v>13415736.9</v>
      </c>
    </row>
    <row r="17049" spans="6:6">
      <c r="F17049" s="1926">
        <f t="shared" si="269"/>
        <v>13415736.9</v>
      </c>
    </row>
    <row r="17050" spans="6:6">
      <c r="F17050" s="1926">
        <f t="shared" si="269"/>
        <v>13415736.9</v>
      </c>
    </row>
    <row r="17051" spans="6:6">
      <c r="F17051" s="1926">
        <f t="shared" si="269"/>
        <v>13415736.9</v>
      </c>
    </row>
    <row r="17052" spans="6:6">
      <c r="F17052" s="1926">
        <f t="shared" si="269"/>
        <v>13415736.9</v>
      </c>
    </row>
    <row r="17053" spans="6:6">
      <c r="F17053" s="1926">
        <f t="shared" si="269"/>
        <v>13415736.9</v>
      </c>
    </row>
    <row r="17054" spans="6:6">
      <c r="F17054" s="1926">
        <f t="shared" si="269"/>
        <v>13415736.9</v>
      </c>
    </row>
    <row r="17055" spans="6:6">
      <c r="F17055" s="1926">
        <f t="shared" si="269"/>
        <v>13415736.9</v>
      </c>
    </row>
    <row r="17056" spans="6:6">
      <c r="F17056" s="1926">
        <f t="shared" si="269"/>
        <v>13415736.9</v>
      </c>
    </row>
    <row r="17057" spans="6:6">
      <c r="F17057" s="1926">
        <f t="shared" si="269"/>
        <v>13415736.9</v>
      </c>
    </row>
    <row r="17058" spans="6:6">
      <c r="F17058" s="1926">
        <f t="shared" si="269"/>
        <v>13415736.9</v>
      </c>
    </row>
    <row r="17059" spans="6:6">
      <c r="F17059" s="1926">
        <f t="shared" si="269"/>
        <v>13415736.9</v>
      </c>
    </row>
    <row r="17060" spans="6:6">
      <c r="F17060" s="1926">
        <f t="shared" si="269"/>
        <v>13415736.9</v>
      </c>
    </row>
    <row r="17061" spans="6:6">
      <c r="F17061" s="1926">
        <f t="shared" si="269"/>
        <v>13415736.9</v>
      </c>
    </row>
    <row r="17062" spans="6:6">
      <c r="F17062" s="1926">
        <f t="shared" si="269"/>
        <v>13415736.9</v>
      </c>
    </row>
    <row r="17063" spans="6:6">
      <c r="F17063" s="1926">
        <f t="shared" si="269"/>
        <v>13415736.9</v>
      </c>
    </row>
    <row r="17064" spans="6:6">
      <c r="F17064" s="1926">
        <f t="shared" si="269"/>
        <v>13415736.9</v>
      </c>
    </row>
    <row r="17065" spans="6:6">
      <c r="F17065" s="1926">
        <f t="shared" si="269"/>
        <v>13415736.9</v>
      </c>
    </row>
    <row r="17066" spans="6:6">
      <c r="F17066" s="1926">
        <f t="shared" si="269"/>
        <v>13415736.9</v>
      </c>
    </row>
    <row r="17067" spans="6:6">
      <c r="F17067" s="1926">
        <f t="shared" si="269"/>
        <v>13415736.9</v>
      </c>
    </row>
    <row r="17068" spans="6:6">
      <c r="F17068" s="1926">
        <f t="shared" si="269"/>
        <v>13415736.9</v>
      </c>
    </row>
    <row r="17069" spans="6:6">
      <c r="F17069" s="1926">
        <f t="shared" si="269"/>
        <v>13415736.9</v>
      </c>
    </row>
    <row r="17070" spans="6:6">
      <c r="F17070" s="1926">
        <f t="shared" si="269"/>
        <v>13415736.9</v>
      </c>
    </row>
    <row r="17071" spans="6:6">
      <c r="F17071" s="1926">
        <f t="shared" si="269"/>
        <v>13415736.9</v>
      </c>
    </row>
    <row r="17072" spans="6:6">
      <c r="F17072" s="1926">
        <f t="shared" si="269"/>
        <v>13415736.9</v>
      </c>
    </row>
    <row r="17073" spans="6:6">
      <c r="F17073" s="1926">
        <f t="shared" si="269"/>
        <v>13415736.9</v>
      </c>
    </row>
    <row r="17074" spans="6:6">
      <c r="F17074" s="1926">
        <f t="shared" si="269"/>
        <v>13415736.9</v>
      </c>
    </row>
    <row r="17075" spans="6:6">
      <c r="F17075" s="1926">
        <f t="shared" si="269"/>
        <v>13415736.9</v>
      </c>
    </row>
    <row r="17076" spans="6:6">
      <c r="F17076" s="1926">
        <f t="shared" si="269"/>
        <v>13415736.9</v>
      </c>
    </row>
    <row r="17077" spans="6:6">
      <c r="F17077" s="1926">
        <f t="shared" si="269"/>
        <v>13415736.9</v>
      </c>
    </row>
    <row r="17078" spans="6:6">
      <c r="F17078" s="1926">
        <f t="shared" si="269"/>
        <v>13415736.9</v>
      </c>
    </row>
    <row r="17079" spans="6:6">
      <c r="F17079" s="1926">
        <f t="shared" si="269"/>
        <v>13415736.9</v>
      </c>
    </row>
    <row r="17080" spans="6:6">
      <c r="F17080" s="1926">
        <f t="shared" si="269"/>
        <v>13415736.9</v>
      </c>
    </row>
    <row r="17081" spans="6:6">
      <c r="F17081" s="1926">
        <f t="shared" si="269"/>
        <v>13415736.9</v>
      </c>
    </row>
    <row r="17082" spans="6:6">
      <c r="F17082" s="1926">
        <f t="shared" si="269"/>
        <v>13415736.9</v>
      </c>
    </row>
    <row r="17083" spans="6:6">
      <c r="F17083" s="1926">
        <f t="shared" si="269"/>
        <v>13415736.9</v>
      </c>
    </row>
    <row r="17084" spans="6:6">
      <c r="F17084" s="1926">
        <f t="shared" si="269"/>
        <v>13415736.9</v>
      </c>
    </row>
    <row r="17085" spans="6:6">
      <c r="F17085" s="1926">
        <f t="shared" si="269"/>
        <v>13415736.9</v>
      </c>
    </row>
    <row r="17086" spans="6:6">
      <c r="F17086" s="1926">
        <f t="shared" si="269"/>
        <v>13415736.9</v>
      </c>
    </row>
    <row r="17087" spans="6:6">
      <c r="F17087" s="1926">
        <f t="shared" si="269"/>
        <v>13415736.9</v>
      </c>
    </row>
    <row r="17088" spans="6:6">
      <c r="F17088" s="1926">
        <f t="shared" si="269"/>
        <v>13415736.9</v>
      </c>
    </row>
    <row r="17089" spans="6:6">
      <c r="F17089" s="1926">
        <f t="shared" si="269"/>
        <v>13415736.9</v>
      </c>
    </row>
    <row r="17090" spans="6:6">
      <c r="F17090" s="1926">
        <f t="shared" si="269"/>
        <v>13415736.9</v>
      </c>
    </row>
    <row r="17091" spans="6:6">
      <c r="F17091" s="1926">
        <f t="shared" si="269"/>
        <v>13415736.9</v>
      </c>
    </row>
    <row r="17092" spans="6:6">
      <c r="F17092" s="1926">
        <f t="shared" si="269"/>
        <v>13415736.9</v>
      </c>
    </row>
    <row r="17093" spans="6:6">
      <c r="F17093" s="1926">
        <f t="shared" si="269"/>
        <v>13415736.9</v>
      </c>
    </row>
    <row r="17094" spans="6:6">
      <c r="F17094" s="1926">
        <f t="shared" si="269"/>
        <v>13415736.9</v>
      </c>
    </row>
    <row r="17095" spans="6:6">
      <c r="F17095" s="1926">
        <f t="shared" ref="F17095:F17158" si="270">F17094-E17095+D17095</f>
        <v>13415736.9</v>
      </c>
    </row>
    <row r="17096" spans="6:6">
      <c r="F17096" s="1926">
        <f t="shared" si="270"/>
        <v>13415736.9</v>
      </c>
    </row>
    <row r="17097" spans="6:6">
      <c r="F17097" s="1926">
        <f t="shared" si="270"/>
        <v>13415736.9</v>
      </c>
    </row>
    <row r="17098" spans="6:6">
      <c r="F17098" s="1926">
        <f t="shared" si="270"/>
        <v>13415736.9</v>
      </c>
    </row>
    <row r="17099" spans="6:6">
      <c r="F17099" s="1926">
        <f t="shared" si="270"/>
        <v>13415736.9</v>
      </c>
    </row>
    <row r="17100" spans="6:6">
      <c r="F17100" s="1926">
        <f t="shared" si="270"/>
        <v>13415736.9</v>
      </c>
    </row>
    <row r="17101" spans="6:6">
      <c r="F17101" s="1926">
        <f t="shared" si="270"/>
        <v>13415736.9</v>
      </c>
    </row>
    <row r="17102" spans="6:6">
      <c r="F17102" s="1926">
        <f t="shared" si="270"/>
        <v>13415736.9</v>
      </c>
    </row>
    <row r="17103" spans="6:6">
      <c r="F17103" s="1926">
        <f t="shared" si="270"/>
        <v>13415736.9</v>
      </c>
    </row>
    <row r="17104" spans="6:6">
      <c r="F17104" s="1926">
        <f t="shared" si="270"/>
        <v>13415736.9</v>
      </c>
    </row>
    <row r="17105" spans="6:6">
      <c r="F17105" s="1926">
        <f t="shared" si="270"/>
        <v>13415736.9</v>
      </c>
    </row>
    <row r="17106" spans="6:6">
      <c r="F17106" s="1926">
        <f t="shared" si="270"/>
        <v>13415736.9</v>
      </c>
    </row>
    <row r="17107" spans="6:6">
      <c r="F17107" s="1926">
        <f t="shared" si="270"/>
        <v>13415736.9</v>
      </c>
    </row>
    <row r="17108" spans="6:6">
      <c r="F17108" s="1926">
        <f t="shared" si="270"/>
        <v>13415736.9</v>
      </c>
    </row>
    <row r="17109" spans="6:6">
      <c r="F17109" s="1926">
        <f t="shared" si="270"/>
        <v>13415736.9</v>
      </c>
    </row>
    <row r="17110" spans="6:6">
      <c r="F17110" s="1926">
        <f t="shared" si="270"/>
        <v>13415736.9</v>
      </c>
    </row>
    <row r="17111" spans="6:6">
      <c r="F17111" s="1926">
        <f t="shared" si="270"/>
        <v>13415736.9</v>
      </c>
    </row>
    <row r="17112" spans="6:6">
      <c r="F17112" s="1926">
        <f t="shared" si="270"/>
        <v>13415736.9</v>
      </c>
    </row>
    <row r="17113" spans="6:6">
      <c r="F17113" s="1926">
        <f t="shared" si="270"/>
        <v>13415736.9</v>
      </c>
    </row>
    <row r="17114" spans="6:6">
      <c r="F17114" s="1926">
        <f t="shared" si="270"/>
        <v>13415736.9</v>
      </c>
    </row>
    <row r="17115" spans="6:6">
      <c r="F17115" s="1926">
        <f t="shared" si="270"/>
        <v>13415736.9</v>
      </c>
    </row>
    <row r="17116" spans="6:6">
      <c r="F17116" s="1926">
        <f t="shared" si="270"/>
        <v>13415736.9</v>
      </c>
    </row>
    <row r="17117" spans="6:6">
      <c r="F17117" s="1926">
        <f t="shared" si="270"/>
        <v>13415736.9</v>
      </c>
    </row>
    <row r="17118" spans="6:6">
      <c r="F17118" s="1926">
        <f t="shared" si="270"/>
        <v>13415736.9</v>
      </c>
    </row>
    <row r="17119" spans="6:6">
      <c r="F17119" s="1926">
        <f t="shared" si="270"/>
        <v>13415736.9</v>
      </c>
    </row>
    <row r="17120" spans="6:6">
      <c r="F17120" s="1926">
        <f t="shared" si="270"/>
        <v>13415736.9</v>
      </c>
    </row>
    <row r="17121" spans="6:6">
      <c r="F17121" s="1926">
        <f t="shared" si="270"/>
        <v>13415736.9</v>
      </c>
    </row>
    <row r="17122" spans="6:6">
      <c r="F17122" s="1926">
        <f t="shared" si="270"/>
        <v>13415736.9</v>
      </c>
    </row>
    <row r="17123" spans="6:6">
      <c r="F17123" s="1926">
        <f t="shared" si="270"/>
        <v>13415736.9</v>
      </c>
    </row>
    <row r="17124" spans="6:6">
      <c r="F17124" s="1926">
        <f t="shared" si="270"/>
        <v>13415736.9</v>
      </c>
    </row>
    <row r="17125" spans="6:6">
      <c r="F17125" s="1926">
        <f t="shared" si="270"/>
        <v>13415736.9</v>
      </c>
    </row>
    <row r="17126" spans="6:6">
      <c r="F17126" s="1926">
        <f t="shared" si="270"/>
        <v>13415736.9</v>
      </c>
    </row>
    <row r="17127" spans="6:6">
      <c r="F17127" s="1926">
        <f t="shared" si="270"/>
        <v>13415736.9</v>
      </c>
    </row>
    <row r="17128" spans="6:6">
      <c r="F17128" s="1926">
        <f t="shared" si="270"/>
        <v>13415736.9</v>
      </c>
    </row>
    <row r="17129" spans="6:6">
      <c r="F17129" s="1926">
        <f t="shared" si="270"/>
        <v>13415736.9</v>
      </c>
    </row>
    <row r="17130" spans="6:6">
      <c r="F17130" s="1926">
        <f t="shared" si="270"/>
        <v>13415736.9</v>
      </c>
    </row>
    <row r="17131" spans="6:6">
      <c r="F17131" s="1926">
        <f t="shared" si="270"/>
        <v>13415736.9</v>
      </c>
    </row>
    <row r="17132" spans="6:6">
      <c r="F17132" s="1926">
        <f t="shared" si="270"/>
        <v>13415736.9</v>
      </c>
    </row>
    <row r="17133" spans="6:6">
      <c r="F17133" s="1926">
        <f t="shared" si="270"/>
        <v>13415736.9</v>
      </c>
    </row>
    <row r="17134" spans="6:6">
      <c r="F17134" s="1926">
        <f t="shared" si="270"/>
        <v>13415736.9</v>
      </c>
    </row>
    <row r="17135" spans="6:6">
      <c r="F17135" s="1926">
        <f t="shared" si="270"/>
        <v>13415736.9</v>
      </c>
    </row>
    <row r="17136" spans="6:6">
      <c r="F17136" s="1926">
        <f t="shared" si="270"/>
        <v>13415736.9</v>
      </c>
    </row>
    <row r="17137" spans="6:6">
      <c r="F17137" s="1926">
        <f t="shared" si="270"/>
        <v>13415736.9</v>
      </c>
    </row>
    <row r="17138" spans="6:6">
      <c r="F17138" s="1926">
        <f t="shared" si="270"/>
        <v>13415736.9</v>
      </c>
    </row>
    <row r="17139" spans="6:6">
      <c r="F17139" s="1926">
        <f t="shared" si="270"/>
        <v>13415736.9</v>
      </c>
    </row>
    <row r="17140" spans="6:6">
      <c r="F17140" s="1926">
        <f t="shared" si="270"/>
        <v>13415736.9</v>
      </c>
    </row>
    <row r="17141" spans="6:6">
      <c r="F17141" s="1926">
        <f t="shared" si="270"/>
        <v>13415736.9</v>
      </c>
    </row>
    <row r="17142" spans="6:6">
      <c r="F17142" s="1926">
        <f t="shared" si="270"/>
        <v>13415736.9</v>
      </c>
    </row>
    <row r="17143" spans="6:6">
      <c r="F17143" s="1926">
        <f t="shared" si="270"/>
        <v>13415736.9</v>
      </c>
    </row>
    <row r="17144" spans="6:6">
      <c r="F17144" s="1926">
        <f t="shared" si="270"/>
        <v>13415736.9</v>
      </c>
    </row>
    <row r="17145" spans="6:6">
      <c r="F17145" s="1926">
        <f t="shared" si="270"/>
        <v>13415736.9</v>
      </c>
    </row>
    <row r="17146" spans="6:6">
      <c r="F17146" s="1926">
        <f t="shared" si="270"/>
        <v>13415736.9</v>
      </c>
    </row>
    <row r="17147" spans="6:6">
      <c r="F17147" s="1926">
        <f t="shared" si="270"/>
        <v>13415736.9</v>
      </c>
    </row>
    <row r="17148" spans="6:6">
      <c r="F17148" s="1926">
        <f t="shared" si="270"/>
        <v>13415736.9</v>
      </c>
    </row>
    <row r="17149" spans="6:6">
      <c r="F17149" s="1926">
        <f t="shared" si="270"/>
        <v>13415736.9</v>
      </c>
    </row>
    <row r="17150" spans="6:6">
      <c r="F17150" s="1926">
        <f t="shared" si="270"/>
        <v>13415736.9</v>
      </c>
    </row>
    <row r="17151" spans="6:6">
      <c r="F17151" s="1926">
        <f t="shared" si="270"/>
        <v>13415736.9</v>
      </c>
    </row>
    <row r="17152" spans="6:6">
      <c r="F17152" s="1926">
        <f t="shared" si="270"/>
        <v>13415736.9</v>
      </c>
    </row>
    <row r="17153" spans="6:6">
      <c r="F17153" s="1926">
        <f t="shared" si="270"/>
        <v>13415736.9</v>
      </c>
    </row>
    <row r="17154" spans="6:6">
      <c r="F17154" s="1926">
        <f t="shared" si="270"/>
        <v>13415736.9</v>
      </c>
    </row>
    <row r="17155" spans="6:6">
      <c r="F17155" s="1926">
        <f t="shared" si="270"/>
        <v>13415736.9</v>
      </c>
    </row>
    <row r="17156" spans="6:6">
      <c r="F17156" s="1926">
        <f t="shared" si="270"/>
        <v>13415736.9</v>
      </c>
    </row>
    <row r="17157" spans="6:6">
      <c r="F17157" s="1926">
        <f t="shared" si="270"/>
        <v>13415736.9</v>
      </c>
    </row>
    <row r="17158" spans="6:6">
      <c r="F17158" s="1926">
        <f t="shared" si="270"/>
        <v>13415736.9</v>
      </c>
    </row>
    <row r="17159" spans="6:6">
      <c r="F17159" s="1926">
        <f t="shared" ref="F17159:F17222" si="271">F17158-E17159+D17159</f>
        <v>13415736.9</v>
      </c>
    </row>
    <row r="17160" spans="6:6">
      <c r="F17160" s="1926">
        <f t="shared" si="271"/>
        <v>13415736.9</v>
      </c>
    </row>
    <row r="17161" spans="6:6">
      <c r="F17161" s="1926">
        <f t="shared" si="271"/>
        <v>13415736.9</v>
      </c>
    </row>
    <row r="17162" spans="6:6">
      <c r="F17162" s="1926">
        <f t="shared" si="271"/>
        <v>13415736.9</v>
      </c>
    </row>
    <row r="17163" spans="6:6">
      <c r="F17163" s="1926">
        <f t="shared" si="271"/>
        <v>13415736.9</v>
      </c>
    </row>
    <row r="17164" spans="6:6">
      <c r="F17164" s="1926">
        <f t="shared" si="271"/>
        <v>13415736.9</v>
      </c>
    </row>
    <row r="17165" spans="6:6">
      <c r="F17165" s="1926">
        <f t="shared" si="271"/>
        <v>13415736.9</v>
      </c>
    </row>
    <row r="17166" spans="6:6">
      <c r="F17166" s="1926">
        <f t="shared" si="271"/>
        <v>13415736.9</v>
      </c>
    </row>
    <row r="17167" spans="6:6">
      <c r="F17167" s="1926">
        <f t="shared" si="271"/>
        <v>13415736.9</v>
      </c>
    </row>
    <row r="17168" spans="6:6">
      <c r="F17168" s="1926">
        <f t="shared" si="271"/>
        <v>13415736.9</v>
      </c>
    </row>
    <row r="17169" spans="6:6">
      <c r="F17169" s="1926">
        <f t="shared" si="271"/>
        <v>13415736.9</v>
      </c>
    </row>
    <row r="17170" spans="6:6">
      <c r="F17170" s="1926">
        <f t="shared" si="271"/>
        <v>13415736.9</v>
      </c>
    </row>
    <row r="17171" spans="6:6">
      <c r="F17171" s="1926">
        <f t="shared" si="271"/>
        <v>13415736.9</v>
      </c>
    </row>
    <row r="17172" spans="6:6">
      <c r="F17172" s="1926">
        <f t="shared" si="271"/>
        <v>13415736.9</v>
      </c>
    </row>
    <row r="17173" spans="6:6">
      <c r="F17173" s="1926">
        <f t="shared" si="271"/>
        <v>13415736.9</v>
      </c>
    </row>
    <row r="17174" spans="6:6">
      <c r="F17174" s="1926">
        <f t="shared" si="271"/>
        <v>13415736.9</v>
      </c>
    </row>
    <row r="17175" spans="6:6">
      <c r="F17175" s="1926">
        <f t="shared" si="271"/>
        <v>13415736.9</v>
      </c>
    </row>
    <row r="17176" spans="6:6">
      <c r="F17176" s="1926">
        <f t="shared" si="271"/>
        <v>13415736.9</v>
      </c>
    </row>
    <row r="17177" spans="6:6">
      <c r="F17177" s="1926">
        <f t="shared" si="271"/>
        <v>13415736.9</v>
      </c>
    </row>
    <row r="17178" spans="6:6">
      <c r="F17178" s="1926">
        <f t="shared" si="271"/>
        <v>13415736.9</v>
      </c>
    </row>
    <row r="17179" spans="6:6">
      <c r="F17179" s="1926">
        <f t="shared" si="271"/>
        <v>13415736.9</v>
      </c>
    </row>
    <row r="17180" spans="6:6">
      <c r="F17180" s="1926">
        <f t="shared" si="271"/>
        <v>13415736.9</v>
      </c>
    </row>
    <row r="17181" spans="6:6">
      <c r="F17181" s="1926">
        <f t="shared" si="271"/>
        <v>13415736.9</v>
      </c>
    </row>
    <row r="17182" spans="6:6">
      <c r="F17182" s="1926">
        <f t="shared" si="271"/>
        <v>13415736.9</v>
      </c>
    </row>
    <row r="17183" spans="6:6">
      <c r="F17183" s="1926">
        <f t="shared" si="271"/>
        <v>13415736.9</v>
      </c>
    </row>
    <row r="17184" spans="6:6">
      <c r="F17184" s="1926">
        <f t="shared" si="271"/>
        <v>13415736.9</v>
      </c>
    </row>
    <row r="17185" spans="6:6">
      <c r="F17185" s="1926">
        <f t="shared" si="271"/>
        <v>13415736.9</v>
      </c>
    </row>
    <row r="17186" spans="6:6">
      <c r="F17186" s="1926">
        <f t="shared" si="271"/>
        <v>13415736.9</v>
      </c>
    </row>
    <row r="17187" spans="6:6">
      <c r="F17187" s="1926">
        <f t="shared" si="271"/>
        <v>13415736.9</v>
      </c>
    </row>
    <row r="17188" spans="6:6">
      <c r="F17188" s="1926">
        <f t="shared" si="271"/>
        <v>13415736.9</v>
      </c>
    </row>
    <row r="17189" spans="6:6">
      <c r="F17189" s="1926">
        <f t="shared" si="271"/>
        <v>13415736.9</v>
      </c>
    </row>
    <row r="17190" spans="6:6">
      <c r="F17190" s="1926">
        <f t="shared" si="271"/>
        <v>13415736.9</v>
      </c>
    </row>
    <row r="17191" spans="6:6">
      <c r="F17191" s="1926">
        <f t="shared" si="271"/>
        <v>13415736.9</v>
      </c>
    </row>
    <row r="17192" spans="6:6">
      <c r="F17192" s="1926">
        <f t="shared" si="271"/>
        <v>13415736.9</v>
      </c>
    </row>
    <row r="17193" spans="6:6">
      <c r="F17193" s="1926">
        <f t="shared" si="271"/>
        <v>13415736.9</v>
      </c>
    </row>
    <row r="17194" spans="6:6">
      <c r="F17194" s="1926">
        <f t="shared" si="271"/>
        <v>13415736.9</v>
      </c>
    </row>
    <row r="17195" spans="6:6">
      <c r="F17195" s="1926">
        <f t="shared" si="271"/>
        <v>13415736.9</v>
      </c>
    </row>
    <row r="17196" spans="6:6">
      <c r="F17196" s="1926">
        <f t="shared" si="271"/>
        <v>13415736.9</v>
      </c>
    </row>
    <row r="17197" spans="6:6">
      <c r="F17197" s="1926">
        <f t="shared" si="271"/>
        <v>13415736.9</v>
      </c>
    </row>
    <row r="17198" spans="6:6">
      <c r="F17198" s="1926">
        <f t="shared" si="271"/>
        <v>13415736.9</v>
      </c>
    </row>
    <row r="17199" spans="6:6">
      <c r="F17199" s="1926">
        <f t="shared" si="271"/>
        <v>13415736.9</v>
      </c>
    </row>
    <row r="17200" spans="6:6">
      <c r="F17200" s="1926">
        <f t="shared" si="271"/>
        <v>13415736.9</v>
      </c>
    </row>
    <row r="17201" spans="6:6">
      <c r="F17201" s="1926">
        <f t="shared" si="271"/>
        <v>13415736.9</v>
      </c>
    </row>
    <row r="17202" spans="6:6">
      <c r="F17202" s="1926">
        <f t="shared" si="271"/>
        <v>13415736.9</v>
      </c>
    </row>
    <row r="17203" spans="6:6">
      <c r="F17203" s="1926">
        <f t="shared" si="271"/>
        <v>13415736.9</v>
      </c>
    </row>
    <row r="17204" spans="6:6">
      <c r="F17204" s="1926">
        <f t="shared" si="271"/>
        <v>13415736.9</v>
      </c>
    </row>
    <row r="17205" spans="6:6">
      <c r="F17205" s="1926">
        <f t="shared" si="271"/>
        <v>13415736.9</v>
      </c>
    </row>
    <row r="17206" spans="6:6">
      <c r="F17206" s="1926">
        <f t="shared" si="271"/>
        <v>13415736.9</v>
      </c>
    </row>
    <row r="17207" spans="6:6">
      <c r="F17207" s="1926">
        <f t="shared" si="271"/>
        <v>13415736.9</v>
      </c>
    </row>
    <row r="17208" spans="6:6">
      <c r="F17208" s="1926">
        <f t="shared" si="271"/>
        <v>13415736.9</v>
      </c>
    </row>
    <row r="17209" spans="6:6">
      <c r="F17209" s="1926">
        <f t="shared" si="271"/>
        <v>13415736.9</v>
      </c>
    </row>
    <row r="17210" spans="6:6">
      <c r="F17210" s="1926">
        <f t="shared" si="271"/>
        <v>13415736.9</v>
      </c>
    </row>
    <row r="17211" spans="6:6">
      <c r="F17211" s="1926">
        <f t="shared" si="271"/>
        <v>13415736.9</v>
      </c>
    </row>
    <row r="17212" spans="6:6">
      <c r="F17212" s="1926">
        <f t="shared" si="271"/>
        <v>13415736.9</v>
      </c>
    </row>
    <row r="17213" spans="6:6">
      <c r="F17213" s="1926">
        <f t="shared" si="271"/>
        <v>13415736.9</v>
      </c>
    </row>
    <row r="17214" spans="6:6">
      <c r="F17214" s="1926">
        <f t="shared" si="271"/>
        <v>13415736.9</v>
      </c>
    </row>
    <row r="17215" spans="6:6">
      <c r="F17215" s="1926">
        <f t="shared" si="271"/>
        <v>13415736.9</v>
      </c>
    </row>
    <row r="17216" spans="6:6">
      <c r="F17216" s="1926">
        <f t="shared" si="271"/>
        <v>13415736.9</v>
      </c>
    </row>
    <row r="17217" spans="6:6">
      <c r="F17217" s="1926">
        <f t="shared" si="271"/>
        <v>13415736.9</v>
      </c>
    </row>
    <row r="17218" spans="6:6">
      <c r="F17218" s="1926">
        <f t="shared" si="271"/>
        <v>13415736.9</v>
      </c>
    </row>
    <row r="17219" spans="6:6">
      <c r="F17219" s="1926">
        <f t="shared" si="271"/>
        <v>13415736.9</v>
      </c>
    </row>
    <row r="17220" spans="6:6">
      <c r="F17220" s="1926">
        <f t="shared" si="271"/>
        <v>13415736.9</v>
      </c>
    </row>
    <row r="17221" spans="6:6">
      <c r="F17221" s="1926">
        <f t="shared" si="271"/>
        <v>13415736.9</v>
      </c>
    </row>
    <row r="17222" spans="6:6">
      <c r="F17222" s="1926">
        <f t="shared" si="271"/>
        <v>13415736.9</v>
      </c>
    </row>
    <row r="17223" spans="6:6">
      <c r="F17223" s="1926">
        <f t="shared" ref="F17223:F17286" si="272">F17222-E17223+D17223</f>
        <v>13415736.9</v>
      </c>
    </row>
    <row r="17224" spans="6:6">
      <c r="F17224" s="1926">
        <f t="shared" si="272"/>
        <v>13415736.9</v>
      </c>
    </row>
    <row r="17225" spans="6:6">
      <c r="F17225" s="1926">
        <f t="shared" si="272"/>
        <v>13415736.9</v>
      </c>
    </row>
    <row r="17226" spans="6:6">
      <c r="F17226" s="1926">
        <f t="shared" si="272"/>
        <v>13415736.9</v>
      </c>
    </row>
    <row r="17227" spans="6:6">
      <c r="F17227" s="1926">
        <f t="shared" si="272"/>
        <v>13415736.9</v>
      </c>
    </row>
    <row r="17228" spans="6:6">
      <c r="F17228" s="1926">
        <f t="shared" si="272"/>
        <v>13415736.9</v>
      </c>
    </row>
    <row r="17229" spans="6:6">
      <c r="F17229" s="1926">
        <f t="shared" si="272"/>
        <v>13415736.9</v>
      </c>
    </row>
    <row r="17230" spans="6:6">
      <c r="F17230" s="1926">
        <f t="shared" si="272"/>
        <v>13415736.9</v>
      </c>
    </row>
    <row r="17231" spans="6:6">
      <c r="F17231" s="1926">
        <f t="shared" si="272"/>
        <v>13415736.9</v>
      </c>
    </row>
    <row r="17232" spans="6:6">
      <c r="F17232" s="1926">
        <f t="shared" si="272"/>
        <v>13415736.9</v>
      </c>
    </row>
    <row r="17233" spans="6:6">
      <c r="F17233" s="1926">
        <f t="shared" si="272"/>
        <v>13415736.9</v>
      </c>
    </row>
    <row r="17234" spans="6:6">
      <c r="F17234" s="1926">
        <f t="shared" si="272"/>
        <v>13415736.9</v>
      </c>
    </row>
    <row r="17235" spans="6:6">
      <c r="F17235" s="1926">
        <f t="shared" si="272"/>
        <v>13415736.9</v>
      </c>
    </row>
    <row r="17236" spans="6:6">
      <c r="F17236" s="1926">
        <f t="shared" si="272"/>
        <v>13415736.9</v>
      </c>
    </row>
    <row r="17237" spans="6:6">
      <c r="F17237" s="1926">
        <f t="shared" si="272"/>
        <v>13415736.9</v>
      </c>
    </row>
    <row r="17238" spans="6:6">
      <c r="F17238" s="1926">
        <f t="shared" si="272"/>
        <v>13415736.9</v>
      </c>
    </row>
    <row r="17239" spans="6:6">
      <c r="F17239" s="1926">
        <f t="shared" si="272"/>
        <v>13415736.9</v>
      </c>
    </row>
    <row r="17240" spans="6:6">
      <c r="F17240" s="1926">
        <f t="shared" si="272"/>
        <v>13415736.9</v>
      </c>
    </row>
    <row r="17241" spans="6:6">
      <c r="F17241" s="1926">
        <f t="shared" si="272"/>
        <v>13415736.9</v>
      </c>
    </row>
    <row r="17242" spans="6:6">
      <c r="F17242" s="1926">
        <f t="shared" si="272"/>
        <v>13415736.9</v>
      </c>
    </row>
    <row r="17243" spans="6:6">
      <c r="F17243" s="1926">
        <f t="shared" si="272"/>
        <v>13415736.9</v>
      </c>
    </row>
    <row r="17244" spans="6:6">
      <c r="F17244" s="1926">
        <f t="shared" si="272"/>
        <v>13415736.9</v>
      </c>
    </row>
    <row r="17245" spans="6:6">
      <c r="F17245" s="1926">
        <f t="shared" si="272"/>
        <v>13415736.9</v>
      </c>
    </row>
    <row r="17246" spans="6:6">
      <c r="F17246" s="1926">
        <f t="shared" si="272"/>
        <v>13415736.9</v>
      </c>
    </row>
    <row r="17247" spans="6:6">
      <c r="F17247" s="1926">
        <f t="shared" si="272"/>
        <v>13415736.9</v>
      </c>
    </row>
    <row r="17248" spans="6:6">
      <c r="F17248" s="1926">
        <f t="shared" si="272"/>
        <v>13415736.9</v>
      </c>
    </row>
    <row r="17249" spans="6:6">
      <c r="F17249" s="1926">
        <f t="shared" si="272"/>
        <v>13415736.9</v>
      </c>
    </row>
    <row r="17250" spans="6:6">
      <c r="F17250" s="1926">
        <f t="shared" si="272"/>
        <v>13415736.9</v>
      </c>
    </row>
    <row r="17251" spans="6:6">
      <c r="F17251" s="1926">
        <f t="shared" si="272"/>
        <v>13415736.9</v>
      </c>
    </row>
    <row r="17252" spans="6:6">
      <c r="F17252" s="1926">
        <f t="shared" si="272"/>
        <v>13415736.9</v>
      </c>
    </row>
    <row r="17253" spans="6:6">
      <c r="F17253" s="1926">
        <f t="shared" si="272"/>
        <v>13415736.9</v>
      </c>
    </row>
    <row r="17254" spans="6:6">
      <c r="F17254" s="1926">
        <f t="shared" si="272"/>
        <v>13415736.9</v>
      </c>
    </row>
    <row r="17255" spans="6:6">
      <c r="F17255" s="1926">
        <f t="shared" si="272"/>
        <v>13415736.9</v>
      </c>
    </row>
    <row r="17256" spans="6:6">
      <c r="F17256" s="1926">
        <f t="shared" si="272"/>
        <v>13415736.9</v>
      </c>
    </row>
    <row r="17257" spans="6:6">
      <c r="F17257" s="1926">
        <f t="shared" si="272"/>
        <v>13415736.9</v>
      </c>
    </row>
    <row r="17258" spans="6:6">
      <c r="F17258" s="1926">
        <f t="shared" si="272"/>
        <v>13415736.9</v>
      </c>
    </row>
    <row r="17259" spans="6:6">
      <c r="F17259" s="1926">
        <f t="shared" si="272"/>
        <v>13415736.9</v>
      </c>
    </row>
    <row r="17260" spans="6:6">
      <c r="F17260" s="1926">
        <f t="shared" si="272"/>
        <v>13415736.9</v>
      </c>
    </row>
    <row r="17261" spans="6:6">
      <c r="F17261" s="1926">
        <f t="shared" si="272"/>
        <v>13415736.9</v>
      </c>
    </row>
    <row r="17262" spans="6:6">
      <c r="F17262" s="1926">
        <f t="shared" si="272"/>
        <v>13415736.9</v>
      </c>
    </row>
    <row r="17263" spans="6:6">
      <c r="F17263" s="1926">
        <f t="shared" si="272"/>
        <v>13415736.9</v>
      </c>
    </row>
    <row r="17264" spans="6:6">
      <c r="F17264" s="1926">
        <f t="shared" si="272"/>
        <v>13415736.9</v>
      </c>
    </row>
    <row r="17265" spans="6:6">
      <c r="F17265" s="1926">
        <f t="shared" si="272"/>
        <v>13415736.9</v>
      </c>
    </row>
    <row r="17266" spans="6:6">
      <c r="F17266" s="1926">
        <f t="shared" si="272"/>
        <v>13415736.9</v>
      </c>
    </row>
    <row r="17267" spans="6:6">
      <c r="F17267" s="1926">
        <f t="shared" si="272"/>
        <v>13415736.9</v>
      </c>
    </row>
    <row r="17268" spans="6:6">
      <c r="F17268" s="1926">
        <f t="shared" si="272"/>
        <v>13415736.9</v>
      </c>
    </row>
    <row r="17269" spans="6:6">
      <c r="F17269" s="1926">
        <f t="shared" si="272"/>
        <v>13415736.9</v>
      </c>
    </row>
    <row r="17270" spans="6:6">
      <c r="F17270" s="1926">
        <f t="shared" si="272"/>
        <v>13415736.9</v>
      </c>
    </row>
    <row r="17271" spans="6:6">
      <c r="F17271" s="1926">
        <f t="shared" si="272"/>
        <v>13415736.9</v>
      </c>
    </row>
    <row r="17272" spans="6:6">
      <c r="F17272" s="1926">
        <f t="shared" si="272"/>
        <v>13415736.9</v>
      </c>
    </row>
    <row r="17273" spans="6:6">
      <c r="F17273" s="1926">
        <f t="shared" si="272"/>
        <v>13415736.9</v>
      </c>
    </row>
    <row r="17274" spans="6:6">
      <c r="F17274" s="1926">
        <f t="shared" si="272"/>
        <v>13415736.9</v>
      </c>
    </row>
    <row r="17275" spans="6:6">
      <c r="F17275" s="1926">
        <f t="shared" si="272"/>
        <v>13415736.9</v>
      </c>
    </row>
    <row r="17276" spans="6:6">
      <c r="F17276" s="1926">
        <f t="shared" si="272"/>
        <v>13415736.9</v>
      </c>
    </row>
    <row r="17277" spans="6:6">
      <c r="F17277" s="1926">
        <f t="shared" si="272"/>
        <v>13415736.9</v>
      </c>
    </row>
    <row r="17278" spans="6:6">
      <c r="F17278" s="1926">
        <f t="shared" si="272"/>
        <v>13415736.9</v>
      </c>
    </row>
    <row r="17279" spans="6:6">
      <c r="F17279" s="1926">
        <f t="shared" si="272"/>
        <v>13415736.9</v>
      </c>
    </row>
    <row r="17280" spans="6:6">
      <c r="F17280" s="1926">
        <f t="shared" si="272"/>
        <v>13415736.9</v>
      </c>
    </row>
    <row r="17281" spans="6:6">
      <c r="F17281" s="1926">
        <f t="shared" si="272"/>
        <v>13415736.9</v>
      </c>
    </row>
    <row r="17282" spans="6:6">
      <c r="F17282" s="1926">
        <f t="shared" si="272"/>
        <v>13415736.9</v>
      </c>
    </row>
    <row r="17283" spans="6:6">
      <c r="F17283" s="1926">
        <f t="shared" si="272"/>
        <v>13415736.9</v>
      </c>
    </row>
    <row r="17284" spans="6:6">
      <c r="F17284" s="1926">
        <f t="shared" si="272"/>
        <v>13415736.9</v>
      </c>
    </row>
    <row r="17285" spans="6:6">
      <c r="F17285" s="1926">
        <f t="shared" si="272"/>
        <v>13415736.9</v>
      </c>
    </row>
    <row r="17286" spans="6:6">
      <c r="F17286" s="1926">
        <f t="shared" si="272"/>
        <v>13415736.9</v>
      </c>
    </row>
    <row r="17287" spans="6:6">
      <c r="F17287" s="1926">
        <f t="shared" ref="F17287:F17350" si="273">F17286-E17287+D17287</f>
        <v>13415736.9</v>
      </c>
    </row>
    <row r="17288" spans="6:6">
      <c r="F17288" s="1926">
        <f t="shared" si="273"/>
        <v>13415736.9</v>
      </c>
    </row>
    <row r="17289" spans="6:6">
      <c r="F17289" s="1926">
        <f t="shared" si="273"/>
        <v>13415736.9</v>
      </c>
    </row>
    <row r="17290" spans="6:6">
      <c r="F17290" s="1926">
        <f t="shared" si="273"/>
        <v>13415736.9</v>
      </c>
    </row>
    <row r="17291" spans="6:6">
      <c r="F17291" s="1926">
        <f t="shared" si="273"/>
        <v>13415736.9</v>
      </c>
    </row>
    <row r="17292" spans="6:6">
      <c r="F17292" s="1926">
        <f t="shared" si="273"/>
        <v>13415736.9</v>
      </c>
    </row>
    <row r="17293" spans="6:6">
      <c r="F17293" s="1926">
        <f t="shared" si="273"/>
        <v>13415736.9</v>
      </c>
    </row>
    <row r="17294" spans="6:6">
      <c r="F17294" s="1926">
        <f t="shared" si="273"/>
        <v>13415736.9</v>
      </c>
    </row>
    <row r="17295" spans="6:6">
      <c r="F17295" s="1926">
        <f t="shared" si="273"/>
        <v>13415736.9</v>
      </c>
    </row>
    <row r="17296" spans="6:6">
      <c r="F17296" s="1926">
        <f t="shared" si="273"/>
        <v>13415736.9</v>
      </c>
    </row>
    <row r="17297" spans="6:6">
      <c r="F17297" s="1926">
        <f t="shared" si="273"/>
        <v>13415736.9</v>
      </c>
    </row>
    <row r="17298" spans="6:6">
      <c r="F17298" s="1926">
        <f t="shared" si="273"/>
        <v>13415736.9</v>
      </c>
    </row>
    <row r="17299" spans="6:6">
      <c r="F17299" s="1926">
        <f t="shared" si="273"/>
        <v>13415736.9</v>
      </c>
    </row>
    <row r="17300" spans="6:6">
      <c r="F17300" s="1926">
        <f t="shared" si="273"/>
        <v>13415736.9</v>
      </c>
    </row>
    <row r="17301" spans="6:6">
      <c r="F17301" s="1926">
        <f t="shared" si="273"/>
        <v>13415736.9</v>
      </c>
    </row>
    <row r="17302" spans="6:6">
      <c r="F17302" s="1926">
        <f t="shared" si="273"/>
        <v>13415736.9</v>
      </c>
    </row>
    <row r="17303" spans="6:6">
      <c r="F17303" s="1926">
        <f t="shared" si="273"/>
        <v>13415736.9</v>
      </c>
    </row>
    <row r="17304" spans="6:6">
      <c r="F17304" s="1926">
        <f t="shared" si="273"/>
        <v>13415736.9</v>
      </c>
    </row>
    <row r="17305" spans="6:6">
      <c r="F17305" s="1926">
        <f t="shared" si="273"/>
        <v>13415736.9</v>
      </c>
    </row>
    <row r="17306" spans="6:6">
      <c r="F17306" s="1926">
        <f t="shared" si="273"/>
        <v>13415736.9</v>
      </c>
    </row>
    <row r="17307" spans="6:6">
      <c r="F17307" s="1926">
        <f t="shared" si="273"/>
        <v>13415736.9</v>
      </c>
    </row>
    <row r="17308" spans="6:6">
      <c r="F17308" s="1926">
        <f t="shared" si="273"/>
        <v>13415736.9</v>
      </c>
    </row>
    <row r="17309" spans="6:6">
      <c r="F17309" s="1926">
        <f t="shared" si="273"/>
        <v>13415736.9</v>
      </c>
    </row>
    <row r="17310" spans="6:6">
      <c r="F17310" s="1926">
        <f t="shared" si="273"/>
        <v>13415736.9</v>
      </c>
    </row>
    <row r="17311" spans="6:6">
      <c r="F17311" s="1926">
        <f t="shared" si="273"/>
        <v>13415736.9</v>
      </c>
    </row>
    <row r="17312" spans="6:6">
      <c r="F17312" s="1926">
        <f t="shared" si="273"/>
        <v>13415736.9</v>
      </c>
    </row>
    <row r="17313" spans="6:6">
      <c r="F17313" s="1926">
        <f t="shared" si="273"/>
        <v>13415736.9</v>
      </c>
    </row>
    <row r="17314" spans="6:6">
      <c r="F17314" s="1926">
        <f t="shared" si="273"/>
        <v>13415736.9</v>
      </c>
    </row>
    <row r="17315" spans="6:6">
      <c r="F17315" s="1926">
        <f t="shared" si="273"/>
        <v>13415736.9</v>
      </c>
    </row>
    <row r="17316" spans="6:6">
      <c r="F17316" s="1926">
        <f t="shared" si="273"/>
        <v>13415736.9</v>
      </c>
    </row>
    <row r="17317" spans="6:6">
      <c r="F17317" s="1926">
        <f t="shared" si="273"/>
        <v>13415736.9</v>
      </c>
    </row>
    <row r="17318" spans="6:6">
      <c r="F17318" s="1926">
        <f t="shared" si="273"/>
        <v>13415736.9</v>
      </c>
    </row>
    <row r="17319" spans="6:6">
      <c r="F17319" s="1926">
        <f t="shared" si="273"/>
        <v>13415736.9</v>
      </c>
    </row>
    <row r="17320" spans="6:6">
      <c r="F17320" s="1926">
        <f t="shared" si="273"/>
        <v>13415736.9</v>
      </c>
    </row>
    <row r="17321" spans="6:6">
      <c r="F17321" s="1926">
        <f t="shared" si="273"/>
        <v>13415736.9</v>
      </c>
    </row>
    <row r="17322" spans="6:6">
      <c r="F17322" s="1926">
        <f t="shared" si="273"/>
        <v>13415736.9</v>
      </c>
    </row>
    <row r="17323" spans="6:6">
      <c r="F17323" s="1926">
        <f t="shared" si="273"/>
        <v>13415736.9</v>
      </c>
    </row>
    <row r="17324" spans="6:6">
      <c r="F17324" s="1926">
        <f t="shared" si="273"/>
        <v>13415736.9</v>
      </c>
    </row>
    <row r="17325" spans="6:6">
      <c r="F17325" s="1926">
        <f t="shared" si="273"/>
        <v>13415736.9</v>
      </c>
    </row>
    <row r="17326" spans="6:6">
      <c r="F17326" s="1926">
        <f t="shared" si="273"/>
        <v>13415736.9</v>
      </c>
    </row>
    <row r="17327" spans="6:6">
      <c r="F17327" s="1926">
        <f t="shared" si="273"/>
        <v>13415736.9</v>
      </c>
    </row>
    <row r="17328" spans="6:6">
      <c r="F17328" s="1926">
        <f t="shared" si="273"/>
        <v>13415736.9</v>
      </c>
    </row>
    <row r="17329" spans="6:6">
      <c r="F17329" s="1926">
        <f t="shared" si="273"/>
        <v>13415736.9</v>
      </c>
    </row>
    <row r="17330" spans="6:6">
      <c r="F17330" s="1926">
        <f t="shared" si="273"/>
        <v>13415736.9</v>
      </c>
    </row>
    <row r="17331" spans="6:6">
      <c r="F17331" s="1926">
        <f t="shared" si="273"/>
        <v>13415736.9</v>
      </c>
    </row>
    <row r="17332" spans="6:6">
      <c r="F17332" s="1926">
        <f t="shared" si="273"/>
        <v>13415736.9</v>
      </c>
    </row>
    <row r="17333" spans="6:6">
      <c r="F17333" s="1926">
        <f t="shared" si="273"/>
        <v>13415736.9</v>
      </c>
    </row>
    <row r="17334" spans="6:6">
      <c r="F17334" s="1926">
        <f t="shared" si="273"/>
        <v>13415736.9</v>
      </c>
    </row>
    <row r="17335" spans="6:6">
      <c r="F17335" s="1926">
        <f t="shared" si="273"/>
        <v>13415736.9</v>
      </c>
    </row>
    <row r="17336" spans="6:6">
      <c r="F17336" s="1926">
        <f t="shared" si="273"/>
        <v>13415736.9</v>
      </c>
    </row>
    <row r="17337" spans="6:6">
      <c r="F17337" s="1926">
        <f t="shared" si="273"/>
        <v>13415736.9</v>
      </c>
    </row>
    <row r="17338" spans="6:6">
      <c r="F17338" s="1926">
        <f t="shared" si="273"/>
        <v>13415736.9</v>
      </c>
    </row>
    <row r="17339" spans="6:6">
      <c r="F17339" s="1926">
        <f t="shared" si="273"/>
        <v>13415736.9</v>
      </c>
    </row>
    <row r="17340" spans="6:6">
      <c r="F17340" s="1926">
        <f t="shared" si="273"/>
        <v>13415736.9</v>
      </c>
    </row>
    <row r="17341" spans="6:6">
      <c r="F17341" s="1926">
        <f t="shared" si="273"/>
        <v>13415736.9</v>
      </c>
    </row>
    <row r="17342" spans="6:6">
      <c r="F17342" s="1926">
        <f t="shared" si="273"/>
        <v>13415736.9</v>
      </c>
    </row>
    <row r="17343" spans="6:6">
      <c r="F17343" s="1926">
        <f t="shared" si="273"/>
        <v>13415736.9</v>
      </c>
    </row>
    <row r="17344" spans="6:6">
      <c r="F17344" s="1926">
        <f t="shared" si="273"/>
        <v>13415736.9</v>
      </c>
    </row>
    <row r="17345" spans="6:6">
      <c r="F17345" s="1926">
        <f t="shared" si="273"/>
        <v>13415736.9</v>
      </c>
    </row>
    <row r="17346" spans="6:6">
      <c r="F17346" s="1926">
        <f t="shared" si="273"/>
        <v>13415736.9</v>
      </c>
    </row>
    <row r="17347" spans="6:6">
      <c r="F17347" s="1926">
        <f t="shared" si="273"/>
        <v>13415736.9</v>
      </c>
    </row>
    <row r="17348" spans="6:6">
      <c r="F17348" s="1926">
        <f t="shared" si="273"/>
        <v>13415736.9</v>
      </c>
    </row>
    <row r="17349" spans="6:6">
      <c r="F17349" s="1926">
        <f t="shared" si="273"/>
        <v>13415736.9</v>
      </c>
    </row>
    <row r="17350" spans="6:6">
      <c r="F17350" s="1926">
        <f t="shared" si="273"/>
        <v>13415736.9</v>
      </c>
    </row>
    <row r="17351" spans="6:6">
      <c r="F17351" s="1926">
        <f t="shared" ref="F17351:F17414" si="274">F17350-E17351+D17351</f>
        <v>13415736.9</v>
      </c>
    </row>
    <row r="17352" spans="6:6">
      <c r="F17352" s="1926">
        <f t="shared" si="274"/>
        <v>13415736.9</v>
      </c>
    </row>
    <row r="17353" spans="6:6">
      <c r="F17353" s="1926">
        <f t="shared" si="274"/>
        <v>13415736.9</v>
      </c>
    </row>
    <row r="17354" spans="6:6">
      <c r="F17354" s="1926">
        <f t="shared" si="274"/>
        <v>13415736.9</v>
      </c>
    </row>
    <row r="17355" spans="6:6">
      <c r="F17355" s="1926">
        <f t="shared" si="274"/>
        <v>13415736.9</v>
      </c>
    </row>
    <row r="17356" spans="6:6">
      <c r="F17356" s="1926">
        <f t="shared" si="274"/>
        <v>13415736.9</v>
      </c>
    </row>
    <row r="17357" spans="6:6">
      <c r="F17357" s="1926">
        <f t="shared" si="274"/>
        <v>13415736.9</v>
      </c>
    </row>
    <row r="17358" spans="6:6">
      <c r="F17358" s="1926">
        <f t="shared" si="274"/>
        <v>13415736.9</v>
      </c>
    </row>
    <row r="17359" spans="6:6">
      <c r="F17359" s="1926">
        <f t="shared" si="274"/>
        <v>13415736.9</v>
      </c>
    </row>
    <row r="17360" spans="6:6">
      <c r="F17360" s="1926">
        <f t="shared" si="274"/>
        <v>13415736.9</v>
      </c>
    </row>
    <row r="17361" spans="6:6">
      <c r="F17361" s="1926">
        <f t="shared" si="274"/>
        <v>13415736.9</v>
      </c>
    </row>
    <row r="17362" spans="6:6">
      <c r="F17362" s="1926">
        <f t="shared" si="274"/>
        <v>13415736.9</v>
      </c>
    </row>
    <row r="17363" spans="6:6">
      <c r="F17363" s="1926">
        <f t="shared" si="274"/>
        <v>13415736.9</v>
      </c>
    </row>
    <row r="17364" spans="6:6">
      <c r="F17364" s="1926">
        <f t="shared" si="274"/>
        <v>13415736.9</v>
      </c>
    </row>
    <row r="17365" spans="6:6">
      <c r="F17365" s="1926">
        <f t="shared" si="274"/>
        <v>13415736.9</v>
      </c>
    </row>
    <row r="17366" spans="6:6">
      <c r="F17366" s="1926">
        <f t="shared" si="274"/>
        <v>13415736.9</v>
      </c>
    </row>
    <row r="17367" spans="6:6">
      <c r="F17367" s="1926">
        <f t="shared" si="274"/>
        <v>13415736.9</v>
      </c>
    </row>
    <row r="17368" spans="6:6">
      <c r="F17368" s="1926">
        <f t="shared" si="274"/>
        <v>13415736.9</v>
      </c>
    </row>
    <row r="17369" spans="6:6">
      <c r="F17369" s="1926">
        <f t="shared" si="274"/>
        <v>13415736.9</v>
      </c>
    </row>
    <row r="17370" spans="6:6">
      <c r="F17370" s="1926">
        <f t="shared" si="274"/>
        <v>13415736.9</v>
      </c>
    </row>
    <row r="17371" spans="6:6">
      <c r="F17371" s="1926">
        <f t="shared" si="274"/>
        <v>13415736.9</v>
      </c>
    </row>
    <row r="17372" spans="6:6">
      <c r="F17372" s="1926">
        <f t="shared" si="274"/>
        <v>13415736.9</v>
      </c>
    </row>
    <row r="17373" spans="6:6">
      <c r="F17373" s="1926">
        <f t="shared" si="274"/>
        <v>13415736.9</v>
      </c>
    </row>
    <row r="17374" spans="6:6">
      <c r="F17374" s="1926">
        <f t="shared" si="274"/>
        <v>13415736.9</v>
      </c>
    </row>
    <row r="17375" spans="6:6">
      <c r="F17375" s="1926">
        <f t="shared" si="274"/>
        <v>13415736.9</v>
      </c>
    </row>
    <row r="17376" spans="6:6">
      <c r="F17376" s="1926">
        <f t="shared" si="274"/>
        <v>13415736.9</v>
      </c>
    </row>
    <row r="17377" spans="6:6">
      <c r="F17377" s="1926">
        <f t="shared" si="274"/>
        <v>13415736.9</v>
      </c>
    </row>
    <row r="17378" spans="6:6">
      <c r="F17378" s="1926">
        <f t="shared" si="274"/>
        <v>13415736.9</v>
      </c>
    </row>
    <row r="17379" spans="6:6">
      <c r="F17379" s="1926">
        <f t="shared" si="274"/>
        <v>13415736.9</v>
      </c>
    </row>
    <row r="17380" spans="6:6">
      <c r="F17380" s="1926">
        <f t="shared" si="274"/>
        <v>13415736.9</v>
      </c>
    </row>
    <row r="17381" spans="6:6">
      <c r="F17381" s="1926">
        <f t="shared" si="274"/>
        <v>13415736.9</v>
      </c>
    </row>
    <row r="17382" spans="6:6">
      <c r="F17382" s="1926">
        <f t="shared" si="274"/>
        <v>13415736.9</v>
      </c>
    </row>
    <row r="17383" spans="6:6">
      <c r="F17383" s="1926">
        <f t="shared" si="274"/>
        <v>13415736.9</v>
      </c>
    </row>
    <row r="17384" spans="6:6">
      <c r="F17384" s="1926">
        <f t="shared" si="274"/>
        <v>13415736.9</v>
      </c>
    </row>
    <row r="17385" spans="6:6">
      <c r="F17385" s="1926">
        <f t="shared" si="274"/>
        <v>13415736.9</v>
      </c>
    </row>
    <row r="17386" spans="6:6">
      <c r="F17386" s="1926">
        <f t="shared" si="274"/>
        <v>13415736.9</v>
      </c>
    </row>
    <row r="17387" spans="6:6">
      <c r="F17387" s="1926">
        <f t="shared" si="274"/>
        <v>13415736.9</v>
      </c>
    </row>
    <row r="17388" spans="6:6">
      <c r="F17388" s="1926">
        <f t="shared" si="274"/>
        <v>13415736.9</v>
      </c>
    </row>
    <row r="17389" spans="6:6">
      <c r="F17389" s="1926">
        <f t="shared" si="274"/>
        <v>13415736.9</v>
      </c>
    </row>
    <row r="17390" spans="6:6">
      <c r="F17390" s="1926">
        <f t="shared" si="274"/>
        <v>13415736.9</v>
      </c>
    </row>
    <row r="17391" spans="6:6">
      <c r="F17391" s="1926">
        <f t="shared" si="274"/>
        <v>13415736.9</v>
      </c>
    </row>
    <row r="17392" spans="6:6">
      <c r="F17392" s="1926">
        <f t="shared" si="274"/>
        <v>13415736.9</v>
      </c>
    </row>
    <row r="17393" spans="6:6">
      <c r="F17393" s="1926">
        <f t="shared" si="274"/>
        <v>13415736.9</v>
      </c>
    </row>
    <row r="17394" spans="6:6">
      <c r="F17394" s="1926">
        <f t="shared" si="274"/>
        <v>13415736.9</v>
      </c>
    </row>
    <row r="17395" spans="6:6">
      <c r="F17395" s="1926">
        <f t="shared" si="274"/>
        <v>13415736.9</v>
      </c>
    </row>
    <row r="17396" spans="6:6">
      <c r="F17396" s="1926">
        <f t="shared" si="274"/>
        <v>13415736.9</v>
      </c>
    </row>
    <row r="17397" spans="6:6">
      <c r="F17397" s="1926">
        <f t="shared" si="274"/>
        <v>13415736.9</v>
      </c>
    </row>
    <row r="17398" spans="6:6">
      <c r="F17398" s="1926">
        <f t="shared" si="274"/>
        <v>13415736.9</v>
      </c>
    </row>
    <row r="17399" spans="6:6">
      <c r="F17399" s="1926">
        <f t="shared" si="274"/>
        <v>13415736.9</v>
      </c>
    </row>
    <row r="17400" spans="6:6">
      <c r="F17400" s="1926">
        <f t="shared" si="274"/>
        <v>13415736.9</v>
      </c>
    </row>
    <row r="17401" spans="6:6">
      <c r="F17401" s="1926">
        <f t="shared" si="274"/>
        <v>13415736.9</v>
      </c>
    </row>
    <row r="17402" spans="6:6">
      <c r="F17402" s="1926">
        <f t="shared" si="274"/>
        <v>13415736.9</v>
      </c>
    </row>
    <row r="17403" spans="6:6">
      <c r="F17403" s="1926">
        <f t="shared" si="274"/>
        <v>13415736.9</v>
      </c>
    </row>
    <row r="17404" spans="6:6">
      <c r="F17404" s="1926">
        <f t="shared" si="274"/>
        <v>13415736.9</v>
      </c>
    </row>
    <row r="17405" spans="6:6">
      <c r="F17405" s="1926">
        <f t="shared" si="274"/>
        <v>13415736.9</v>
      </c>
    </row>
    <row r="17406" spans="6:6">
      <c r="F17406" s="1926">
        <f t="shared" si="274"/>
        <v>13415736.9</v>
      </c>
    </row>
    <row r="17407" spans="6:6">
      <c r="F17407" s="1926">
        <f t="shared" si="274"/>
        <v>13415736.9</v>
      </c>
    </row>
    <row r="17408" spans="6:6">
      <c r="F17408" s="1926">
        <f t="shared" si="274"/>
        <v>13415736.9</v>
      </c>
    </row>
    <row r="17409" spans="6:6">
      <c r="F17409" s="1926">
        <f t="shared" si="274"/>
        <v>13415736.9</v>
      </c>
    </row>
    <row r="17410" spans="6:6">
      <c r="F17410" s="1926">
        <f t="shared" si="274"/>
        <v>13415736.9</v>
      </c>
    </row>
    <row r="17411" spans="6:6">
      <c r="F17411" s="1926">
        <f t="shared" si="274"/>
        <v>13415736.9</v>
      </c>
    </row>
    <row r="17412" spans="6:6">
      <c r="F17412" s="1926">
        <f t="shared" si="274"/>
        <v>13415736.9</v>
      </c>
    </row>
    <row r="17413" spans="6:6">
      <c r="F17413" s="1926">
        <f t="shared" si="274"/>
        <v>13415736.9</v>
      </c>
    </row>
    <row r="17414" spans="6:6">
      <c r="F17414" s="1926">
        <f t="shared" si="274"/>
        <v>13415736.9</v>
      </c>
    </row>
    <row r="17415" spans="6:6">
      <c r="F17415" s="1926">
        <f t="shared" ref="F17415:F17478" si="275">F17414-E17415+D17415</f>
        <v>13415736.9</v>
      </c>
    </row>
    <row r="17416" spans="6:6">
      <c r="F17416" s="1926">
        <f t="shared" si="275"/>
        <v>13415736.9</v>
      </c>
    </row>
    <row r="17417" spans="6:6">
      <c r="F17417" s="1926">
        <f t="shared" si="275"/>
        <v>13415736.9</v>
      </c>
    </row>
    <row r="17418" spans="6:6">
      <c r="F17418" s="1926">
        <f t="shared" si="275"/>
        <v>13415736.9</v>
      </c>
    </row>
    <row r="17419" spans="6:6">
      <c r="F17419" s="1926">
        <f t="shared" si="275"/>
        <v>13415736.9</v>
      </c>
    </row>
    <row r="17420" spans="6:6">
      <c r="F17420" s="1926">
        <f t="shared" si="275"/>
        <v>13415736.9</v>
      </c>
    </row>
    <row r="17421" spans="6:6">
      <c r="F17421" s="1926">
        <f t="shared" si="275"/>
        <v>13415736.9</v>
      </c>
    </row>
    <row r="17422" spans="6:6">
      <c r="F17422" s="1926">
        <f t="shared" si="275"/>
        <v>13415736.9</v>
      </c>
    </row>
    <row r="17423" spans="6:6">
      <c r="F17423" s="1926">
        <f t="shared" si="275"/>
        <v>13415736.9</v>
      </c>
    </row>
    <row r="17424" spans="6:6">
      <c r="F17424" s="1926">
        <f t="shared" si="275"/>
        <v>13415736.9</v>
      </c>
    </row>
    <row r="17425" spans="6:6">
      <c r="F17425" s="1926">
        <f t="shared" si="275"/>
        <v>13415736.9</v>
      </c>
    </row>
    <row r="17426" spans="6:6">
      <c r="F17426" s="1926">
        <f t="shared" si="275"/>
        <v>13415736.9</v>
      </c>
    </row>
    <row r="17427" spans="6:6">
      <c r="F17427" s="1926">
        <f t="shared" si="275"/>
        <v>13415736.9</v>
      </c>
    </row>
    <row r="17428" spans="6:6">
      <c r="F17428" s="1926">
        <f t="shared" si="275"/>
        <v>13415736.9</v>
      </c>
    </row>
    <row r="17429" spans="6:6">
      <c r="F17429" s="1926">
        <f t="shared" si="275"/>
        <v>13415736.9</v>
      </c>
    </row>
    <row r="17430" spans="6:6">
      <c r="F17430" s="1926">
        <f t="shared" si="275"/>
        <v>13415736.9</v>
      </c>
    </row>
    <row r="17431" spans="6:6">
      <c r="F17431" s="1926">
        <f t="shared" si="275"/>
        <v>13415736.9</v>
      </c>
    </row>
    <row r="17432" spans="6:6">
      <c r="F17432" s="1926">
        <f t="shared" si="275"/>
        <v>13415736.9</v>
      </c>
    </row>
    <row r="17433" spans="6:6">
      <c r="F17433" s="1926">
        <f t="shared" si="275"/>
        <v>13415736.9</v>
      </c>
    </row>
    <row r="17434" spans="6:6">
      <c r="F17434" s="1926">
        <f t="shared" si="275"/>
        <v>13415736.9</v>
      </c>
    </row>
    <row r="17435" spans="6:6">
      <c r="F17435" s="1926">
        <f t="shared" si="275"/>
        <v>13415736.9</v>
      </c>
    </row>
    <row r="17436" spans="6:6">
      <c r="F17436" s="1926">
        <f t="shared" si="275"/>
        <v>13415736.9</v>
      </c>
    </row>
    <row r="17437" spans="6:6">
      <c r="F17437" s="1926">
        <f t="shared" si="275"/>
        <v>13415736.9</v>
      </c>
    </row>
    <row r="17438" spans="6:6">
      <c r="F17438" s="1926">
        <f t="shared" si="275"/>
        <v>13415736.9</v>
      </c>
    </row>
    <row r="17439" spans="6:6">
      <c r="F17439" s="1926">
        <f t="shared" si="275"/>
        <v>13415736.9</v>
      </c>
    </row>
    <row r="17440" spans="6:6">
      <c r="F17440" s="1926">
        <f t="shared" si="275"/>
        <v>13415736.9</v>
      </c>
    </row>
    <row r="17441" spans="6:6">
      <c r="F17441" s="1926">
        <f t="shared" si="275"/>
        <v>13415736.9</v>
      </c>
    </row>
    <row r="17442" spans="6:6">
      <c r="F17442" s="1926">
        <f t="shared" si="275"/>
        <v>13415736.9</v>
      </c>
    </row>
    <row r="17443" spans="6:6">
      <c r="F17443" s="1926">
        <f t="shared" si="275"/>
        <v>13415736.9</v>
      </c>
    </row>
    <row r="17444" spans="6:6">
      <c r="F17444" s="1926">
        <f t="shared" si="275"/>
        <v>13415736.9</v>
      </c>
    </row>
    <row r="17445" spans="6:6">
      <c r="F17445" s="1926">
        <f t="shared" si="275"/>
        <v>13415736.9</v>
      </c>
    </row>
    <row r="17446" spans="6:6">
      <c r="F17446" s="1926">
        <f t="shared" si="275"/>
        <v>13415736.9</v>
      </c>
    </row>
    <row r="17447" spans="6:6">
      <c r="F17447" s="1926">
        <f t="shared" si="275"/>
        <v>13415736.9</v>
      </c>
    </row>
    <row r="17448" spans="6:6">
      <c r="F17448" s="1926">
        <f t="shared" si="275"/>
        <v>13415736.9</v>
      </c>
    </row>
    <row r="17449" spans="6:6">
      <c r="F17449" s="1926">
        <f t="shared" si="275"/>
        <v>13415736.9</v>
      </c>
    </row>
    <row r="17450" spans="6:6">
      <c r="F17450" s="1926">
        <f t="shared" si="275"/>
        <v>13415736.9</v>
      </c>
    </row>
    <row r="17451" spans="6:6">
      <c r="F17451" s="1926">
        <f t="shared" si="275"/>
        <v>13415736.9</v>
      </c>
    </row>
    <row r="17452" spans="6:6">
      <c r="F17452" s="1926">
        <f t="shared" si="275"/>
        <v>13415736.9</v>
      </c>
    </row>
    <row r="17453" spans="6:6">
      <c r="F17453" s="1926">
        <f t="shared" si="275"/>
        <v>13415736.9</v>
      </c>
    </row>
    <row r="17454" spans="6:6">
      <c r="F17454" s="1926">
        <f t="shared" si="275"/>
        <v>13415736.9</v>
      </c>
    </row>
    <row r="17455" spans="6:6">
      <c r="F17455" s="1926">
        <f t="shared" si="275"/>
        <v>13415736.9</v>
      </c>
    </row>
    <row r="17456" spans="6:6">
      <c r="F17456" s="1926">
        <f t="shared" si="275"/>
        <v>13415736.9</v>
      </c>
    </row>
    <row r="17457" spans="6:6">
      <c r="F17457" s="1926">
        <f t="shared" si="275"/>
        <v>13415736.9</v>
      </c>
    </row>
    <row r="17458" spans="6:6">
      <c r="F17458" s="1926">
        <f t="shared" si="275"/>
        <v>13415736.9</v>
      </c>
    </row>
    <row r="17459" spans="6:6">
      <c r="F17459" s="1926">
        <f t="shared" si="275"/>
        <v>13415736.9</v>
      </c>
    </row>
    <row r="17460" spans="6:6">
      <c r="F17460" s="1926">
        <f t="shared" si="275"/>
        <v>13415736.9</v>
      </c>
    </row>
    <row r="17461" spans="6:6">
      <c r="F17461" s="1926">
        <f t="shared" si="275"/>
        <v>13415736.9</v>
      </c>
    </row>
    <row r="17462" spans="6:6">
      <c r="F17462" s="1926">
        <f t="shared" si="275"/>
        <v>13415736.9</v>
      </c>
    </row>
    <row r="17463" spans="6:6">
      <c r="F17463" s="1926">
        <f t="shared" si="275"/>
        <v>13415736.9</v>
      </c>
    </row>
    <row r="17464" spans="6:6">
      <c r="F17464" s="1926">
        <f t="shared" si="275"/>
        <v>13415736.9</v>
      </c>
    </row>
    <row r="17465" spans="6:6">
      <c r="F17465" s="1926">
        <f t="shared" si="275"/>
        <v>13415736.9</v>
      </c>
    </row>
    <row r="17466" spans="6:6">
      <c r="F17466" s="1926">
        <f t="shared" si="275"/>
        <v>13415736.9</v>
      </c>
    </row>
    <row r="17467" spans="6:6">
      <c r="F17467" s="1926">
        <f t="shared" si="275"/>
        <v>13415736.9</v>
      </c>
    </row>
    <row r="17468" spans="6:6">
      <c r="F17468" s="1926">
        <f t="shared" si="275"/>
        <v>13415736.9</v>
      </c>
    </row>
    <row r="17469" spans="6:6">
      <c r="F17469" s="1926">
        <f t="shared" si="275"/>
        <v>13415736.9</v>
      </c>
    </row>
    <row r="17470" spans="6:6">
      <c r="F17470" s="1926">
        <f t="shared" si="275"/>
        <v>13415736.9</v>
      </c>
    </row>
    <row r="17471" spans="6:6">
      <c r="F17471" s="1926">
        <f t="shared" si="275"/>
        <v>13415736.9</v>
      </c>
    </row>
    <row r="17472" spans="6:6">
      <c r="F17472" s="1926">
        <f t="shared" si="275"/>
        <v>13415736.9</v>
      </c>
    </row>
    <row r="17473" spans="6:6">
      <c r="F17473" s="1926">
        <f t="shared" si="275"/>
        <v>13415736.9</v>
      </c>
    </row>
    <row r="17474" spans="6:6">
      <c r="F17474" s="1926">
        <f t="shared" si="275"/>
        <v>13415736.9</v>
      </c>
    </row>
    <row r="17475" spans="6:6">
      <c r="F17475" s="1926">
        <f t="shared" si="275"/>
        <v>13415736.9</v>
      </c>
    </row>
    <row r="17476" spans="6:6">
      <c r="F17476" s="1926">
        <f t="shared" si="275"/>
        <v>13415736.9</v>
      </c>
    </row>
    <row r="17477" spans="6:6">
      <c r="F17477" s="1926">
        <f t="shared" si="275"/>
        <v>13415736.9</v>
      </c>
    </row>
    <row r="17478" spans="6:6">
      <c r="F17478" s="1926">
        <f t="shared" si="275"/>
        <v>13415736.9</v>
      </c>
    </row>
    <row r="17479" spans="6:6">
      <c r="F17479" s="1926">
        <f t="shared" ref="F17479:F17542" si="276">F17478-E17479+D17479</f>
        <v>13415736.9</v>
      </c>
    </row>
    <row r="17480" spans="6:6">
      <c r="F17480" s="1926">
        <f t="shared" si="276"/>
        <v>13415736.9</v>
      </c>
    </row>
    <row r="17481" spans="6:6">
      <c r="F17481" s="1926">
        <f t="shared" si="276"/>
        <v>13415736.9</v>
      </c>
    </row>
    <row r="17482" spans="6:6">
      <c r="F17482" s="1926">
        <f t="shared" si="276"/>
        <v>13415736.9</v>
      </c>
    </row>
    <row r="17483" spans="6:6">
      <c r="F17483" s="1926">
        <f t="shared" si="276"/>
        <v>13415736.9</v>
      </c>
    </row>
    <row r="17484" spans="6:6">
      <c r="F17484" s="1926">
        <f t="shared" si="276"/>
        <v>13415736.9</v>
      </c>
    </row>
    <row r="17485" spans="6:6">
      <c r="F17485" s="1926">
        <f t="shared" si="276"/>
        <v>13415736.9</v>
      </c>
    </row>
    <row r="17486" spans="6:6">
      <c r="F17486" s="1926">
        <f t="shared" si="276"/>
        <v>13415736.9</v>
      </c>
    </row>
    <row r="17487" spans="6:6">
      <c r="F17487" s="1926">
        <f t="shared" si="276"/>
        <v>13415736.9</v>
      </c>
    </row>
    <row r="17488" spans="6:6">
      <c r="F17488" s="1926">
        <f t="shared" si="276"/>
        <v>13415736.9</v>
      </c>
    </row>
    <row r="17489" spans="6:6">
      <c r="F17489" s="1926">
        <f t="shared" si="276"/>
        <v>13415736.9</v>
      </c>
    </row>
    <row r="17490" spans="6:6">
      <c r="F17490" s="1926">
        <f t="shared" si="276"/>
        <v>13415736.9</v>
      </c>
    </row>
    <row r="17491" spans="6:6">
      <c r="F17491" s="1926">
        <f t="shared" si="276"/>
        <v>13415736.9</v>
      </c>
    </row>
    <row r="17492" spans="6:6">
      <c r="F17492" s="1926">
        <f t="shared" si="276"/>
        <v>13415736.9</v>
      </c>
    </row>
    <row r="17493" spans="6:6">
      <c r="F17493" s="1926">
        <f t="shared" si="276"/>
        <v>13415736.9</v>
      </c>
    </row>
    <row r="17494" spans="6:6">
      <c r="F17494" s="1926">
        <f t="shared" si="276"/>
        <v>13415736.9</v>
      </c>
    </row>
    <row r="17495" spans="6:6">
      <c r="F17495" s="1926">
        <f t="shared" si="276"/>
        <v>13415736.9</v>
      </c>
    </row>
    <row r="17496" spans="6:6">
      <c r="F17496" s="1926">
        <f t="shared" si="276"/>
        <v>13415736.9</v>
      </c>
    </row>
    <row r="17497" spans="6:6">
      <c r="F17497" s="1926">
        <f t="shared" si="276"/>
        <v>13415736.9</v>
      </c>
    </row>
    <row r="17498" spans="6:6">
      <c r="F17498" s="1926">
        <f t="shared" si="276"/>
        <v>13415736.9</v>
      </c>
    </row>
    <row r="17499" spans="6:6">
      <c r="F17499" s="1926">
        <f t="shared" si="276"/>
        <v>13415736.9</v>
      </c>
    </row>
    <row r="17500" spans="6:6">
      <c r="F17500" s="1926">
        <f t="shared" si="276"/>
        <v>13415736.9</v>
      </c>
    </row>
    <row r="17501" spans="6:6">
      <c r="F17501" s="1926">
        <f t="shared" si="276"/>
        <v>13415736.9</v>
      </c>
    </row>
    <row r="17502" spans="6:6">
      <c r="F17502" s="1926">
        <f t="shared" si="276"/>
        <v>13415736.9</v>
      </c>
    </row>
    <row r="17503" spans="6:6">
      <c r="F17503" s="1926">
        <f t="shared" si="276"/>
        <v>13415736.9</v>
      </c>
    </row>
    <row r="17504" spans="6:6">
      <c r="F17504" s="1926">
        <f t="shared" si="276"/>
        <v>13415736.9</v>
      </c>
    </row>
    <row r="17505" spans="6:6">
      <c r="F17505" s="1926">
        <f t="shared" si="276"/>
        <v>13415736.9</v>
      </c>
    </row>
    <row r="17506" spans="6:6">
      <c r="F17506" s="1926">
        <f t="shared" si="276"/>
        <v>13415736.9</v>
      </c>
    </row>
    <row r="17507" spans="6:6">
      <c r="F17507" s="1926">
        <f t="shared" si="276"/>
        <v>13415736.9</v>
      </c>
    </row>
    <row r="17508" spans="6:6">
      <c r="F17508" s="1926">
        <f t="shared" si="276"/>
        <v>13415736.9</v>
      </c>
    </row>
    <row r="17509" spans="6:6">
      <c r="F17509" s="1926">
        <f t="shared" si="276"/>
        <v>13415736.9</v>
      </c>
    </row>
    <row r="17510" spans="6:6">
      <c r="F17510" s="1926">
        <f t="shared" si="276"/>
        <v>13415736.9</v>
      </c>
    </row>
    <row r="17511" spans="6:6">
      <c r="F17511" s="1926">
        <f t="shared" si="276"/>
        <v>13415736.9</v>
      </c>
    </row>
    <row r="17512" spans="6:6">
      <c r="F17512" s="1926">
        <f t="shared" si="276"/>
        <v>13415736.9</v>
      </c>
    </row>
    <row r="17513" spans="6:6">
      <c r="F17513" s="1926">
        <f t="shared" si="276"/>
        <v>13415736.9</v>
      </c>
    </row>
    <row r="17514" spans="6:6">
      <c r="F17514" s="1926">
        <f t="shared" si="276"/>
        <v>13415736.9</v>
      </c>
    </row>
    <row r="17515" spans="6:6">
      <c r="F17515" s="1926">
        <f t="shared" si="276"/>
        <v>13415736.9</v>
      </c>
    </row>
    <row r="17516" spans="6:6">
      <c r="F17516" s="1926">
        <f t="shared" si="276"/>
        <v>13415736.9</v>
      </c>
    </row>
    <row r="17517" spans="6:6">
      <c r="F17517" s="1926">
        <f t="shared" si="276"/>
        <v>13415736.9</v>
      </c>
    </row>
    <row r="17518" spans="6:6">
      <c r="F17518" s="1926">
        <f t="shared" si="276"/>
        <v>13415736.9</v>
      </c>
    </row>
    <row r="17519" spans="6:6">
      <c r="F17519" s="1926">
        <f t="shared" si="276"/>
        <v>13415736.9</v>
      </c>
    </row>
    <row r="17520" spans="6:6">
      <c r="F17520" s="1926">
        <f t="shared" si="276"/>
        <v>13415736.9</v>
      </c>
    </row>
    <row r="17521" spans="6:6">
      <c r="F17521" s="1926">
        <f t="shared" si="276"/>
        <v>13415736.9</v>
      </c>
    </row>
    <row r="17522" spans="6:6">
      <c r="F17522" s="1926">
        <f t="shared" si="276"/>
        <v>13415736.9</v>
      </c>
    </row>
    <row r="17523" spans="6:6">
      <c r="F17523" s="1926">
        <f t="shared" si="276"/>
        <v>13415736.9</v>
      </c>
    </row>
    <row r="17524" spans="6:6">
      <c r="F17524" s="1926">
        <f t="shared" si="276"/>
        <v>13415736.9</v>
      </c>
    </row>
    <row r="17525" spans="6:6">
      <c r="F17525" s="1926">
        <f t="shared" si="276"/>
        <v>13415736.9</v>
      </c>
    </row>
    <row r="17526" spans="6:6">
      <c r="F17526" s="1926">
        <f t="shared" si="276"/>
        <v>13415736.9</v>
      </c>
    </row>
    <row r="17527" spans="6:6">
      <c r="F17527" s="1926">
        <f t="shared" si="276"/>
        <v>13415736.9</v>
      </c>
    </row>
    <row r="17528" spans="6:6">
      <c r="F17528" s="1926">
        <f t="shared" si="276"/>
        <v>13415736.9</v>
      </c>
    </row>
    <row r="17529" spans="6:6">
      <c r="F17529" s="1926">
        <f t="shared" si="276"/>
        <v>13415736.9</v>
      </c>
    </row>
    <row r="17530" spans="6:6">
      <c r="F17530" s="1926">
        <f t="shared" si="276"/>
        <v>13415736.9</v>
      </c>
    </row>
    <row r="17531" spans="6:6">
      <c r="F17531" s="1926">
        <f t="shared" si="276"/>
        <v>13415736.9</v>
      </c>
    </row>
    <row r="17532" spans="6:6">
      <c r="F17532" s="1926">
        <f t="shared" si="276"/>
        <v>13415736.9</v>
      </c>
    </row>
    <row r="17533" spans="6:6">
      <c r="F17533" s="1926">
        <f t="shared" si="276"/>
        <v>13415736.9</v>
      </c>
    </row>
    <row r="17534" spans="6:6">
      <c r="F17534" s="1926">
        <f t="shared" si="276"/>
        <v>13415736.9</v>
      </c>
    </row>
    <row r="17535" spans="6:6">
      <c r="F17535" s="1926">
        <f t="shared" si="276"/>
        <v>13415736.9</v>
      </c>
    </row>
    <row r="17536" spans="6:6">
      <c r="F17536" s="1926">
        <f t="shared" si="276"/>
        <v>13415736.9</v>
      </c>
    </row>
    <row r="17537" spans="6:6">
      <c r="F17537" s="1926">
        <f t="shared" si="276"/>
        <v>13415736.9</v>
      </c>
    </row>
    <row r="17538" spans="6:6">
      <c r="F17538" s="1926">
        <f t="shared" si="276"/>
        <v>13415736.9</v>
      </c>
    </row>
    <row r="17539" spans="6:6">
      <c r="F17539" s="1926">
        <f t="shared" si="276"/>
        <v>13415736.9</v>
      </c>
    </row>
    <row r="17540" spans="6:6">
      <c r="F17540" s="1926">
        <f t="shared" si="276"/>
        <v>13415736.9</v>
      </c>
    </row>
    <row r="17541" spans="6:6">
      <c r="F17541" s="1926">
        <f t="shared" si="276"/>
        <v>13415736.9</v>
      </c>
    </row>
    <row r="17542" spans="6:6">
      <c r="F17542" s="1926">
        <f t="shared" si="276"/>
        <v>13415736.9</v>
      </c>
    </row>
    <row r="17543" spans="6:6">
      <c r="F17543" s="1926">
        <f t="shared" ref="F17543:F17606" si="277">F17542-E17543+D17543</f>
        <v>13415736.9</v>
      </c>
    </row>
    <row r="17544" spans="6:6">
      <c r="F17544" s="1926">
        <f t="shared" si="277"/>
        <v>13415736.9</v>
      </c>
    </row>
    <row r="17545" spans="6:6">
      <c r="F17545" s="1926">
        <f t="shared" si="277"/>
        <v>13415736.9</v>
      </c>
    </row>
    <row r="17546" spans="6:6">
      <c r="F17546" s="1926">
        <f t="shared" si="277"/>
        <v>13415736.9</v>
      </c>
    </row>
    <row r="17547" spans="6:6">
      <c r="F17547" s="1926">
        <f t="shared" si="277"/>
        <v>13415736.9</v>
      </c>
    </row>
    <row r="17548" spans="6:6">
      <c r="F17548" s="1926">
        <f t="shared" si="277"/>
        <v>13415736.9</v>
      </c>
    </row>
    <row r="17549" spans="6:6">
      <c r="F17549" s="1926">
        <f t="shared" si="277"/>
        <v>13415736.9</v>
      </c>
    </row>
    <row r="17550" spans="6:6">
      <c r="F17550" s="1926">
        <f t="shared" si="277"/>
        <v>13415736.9</v>
      </c>
    </row>
    <row r="17551" spans="6:6">
      <c r="F17551" s="1926">
        <f t="shared" si="277"/>
        <v>13415736.9</v>
      </c>
    </row>
    <row r="17552" spans="6:6">
      <c r="F17552" s="1926">
        <f t="shared" si="277"/>
        <v>13415736.9</v>
      </c>
    </row>
    <row r="17553" spans="6:6">
      <c r="F17553" s="1926">
        <f t="shared" si="277"/>
        <v>13415736.9</v>
      </c>
    </row>
    <row r="17554" spans="6:6">
      <c r="F17554" s="1926">
        <f t="shared" si="277"/>
        <v>13415736.9</v>
      </c>
    </row>
    <row r="17555" spans="6:6">
      <c r="F17555" s="1926">
        <f t="shared" si="277"/>
        <v>13415736.9</v>
      </c>
    </row>
    <row r="17556" spans="6:6">
      <c r="F17556" s="1926">
        <f t="shared" si="277"/>
        <v>13415736.9</v>
      </c>
    </row>
    <row r="17557" spans="6:6">
      <c r="F17557" s="1926">
        <f t="shared" si="277"/>
        <v>13415736.9</v>
      </c>
    </row>
    <row r="17558" spans="6:6">
      <c r="F17558" s="1926">
        <f t="shared" si="277"/>
        <v>13415736.9</v>
      </c>
    </row>
    <row r="17559" spans="6:6">
      <c r="F17559" s="1926">
        <f t="shared" si="277"/>
        <v>13415736.9</v>
      </c>
    </row>
    <row r="17560" spans="6:6">
      <c r="F17560" s="1926">
        <f t="shared" si="277"/>
        <v>13415736.9</v>
      </c>
    </row>
    <row r="17561" spans="6:6">
      <c r="F17561" s="1926">
        <f t="shared" si="277"/>
        <v>13415736.9</v>
      </c>
    </row>
    <row r="17562" spans="6:6">
      <c r="F17562" s="1926">
        <f t="shared" si="277"/>
        <v>13415736.9</v>
      </c>
    </row>
    <row r="17563" spans="6:6">
      <c r="F17563" s="1926">
        <f t="shared" si="277"/>
        <v>13415736.9</v>
      </c>
    </row>
    <row r="17564" spans="6:6">
      <c r="F17564" s="1926">
        <f t="shared" si="277"/>
        <v>13415736.9</v>
      </c>
    </row>
    <row r="17565" spans="6:6">
      <c r="F17565" s="1926">
        <f t="shared" si="277"/>
        <v>13415736.9</v>
      </c>
    </row>
    <row r="17566" spans="6:6">
      <c r="F17566" s="1926">
        <f t="shared" si="277"/>
        <v>13415736.9</v>
      </c>
    </row>
    <row r="17567" spans="6:6">
      <c r="F17567" s="1926">
        <f t="shared" si="277"/>
        <v>13415736.9</v>
      </c>
    </row>
    <row r="17568" spans="6:6">
      <c r="F17568" s="1926">
        <f t="shared" si="277"/>
        <v>13415736.9</v>
      </c>
    </row>
    <row r="17569" spans="6:6">
      <c r="F17569" s="1926">
        <f t="shared" si="277"/>
        <v>13415736.9</v>
      </c>
    </row>
    <row r="17570" spans="6:6">
      <c r="F17570" s="1926">
        <f t="shared" si="277"/>
        <v>13415736.9</v>
      </c>
    </row>
    <row r="17571" spans="6:6">
      <c r="F17571" s="1926">
        <f t="shared" si="277"/>
        <v>13415736.9</v>
      </c>
    </row>
    <row r="17572" spans="6:6">
      <c r="F17572" s="1926">
        <f t="shared" si="277"/>
        <v>13415736.9</v>
      </c>
    </row>
    <row r="17573" spans="6:6">
      <c r="F17573" s="1926">
        <f t="shared" si="277"/>
        <v>13415736.9</v>
      </c>
    </row>
    <row r="17574" spans="6:6">
      <c r="F17574" s="1926">
        <f t="shared" si="277"/>
        <v>13415736.9</v>
      </c>
    </row>
    <row r="17575" spans="6:6">
      <c r="F17575" s="1926">
        <f t="shared" si="277"/>
        <v>13415736.9</v>
      </c>
    </row>
    <row r="17576" spans="6:6">
      <c r="F17576" s="1926">
        <f t="shared" si="277"/>
        <v>13415736.9</v>
      </c>
    </row>
    <row r="17577" spans="6:6">
      <c r="F17577" s="1926">
        <f t="shared" si="277"/>
        <v>13415736.9</v>
      </c>
    </row>
    <row r="17578" spans="6:6">
      <c r="F17578" s="1926">
        <f t="shared" si="277"/>
        <v>13415736.9</v>
      </c>
    </row>
    <row r="17579" spans="6:6">
      <c r="F17579" s="1926">
        <f t="shared" si="277"/>
        <v>13415736.9</v>
      </c>
    </row>
    <row r="17580" spans="6:6">
      <c r="F17580" s="1926">
        <f t="shared" si="277"/>
        <v>13415736.9</v>
      </c>
    </row>
    <row r="17581" spans="6:6">
      <c r="F17581" s="1926">
        <f t="shared" si="277"/>
        <v>13415736.9</v>
      </c>
    </row>
    <row r="17582" spans="6:6">
      <c r="F17582" s="1926">
        <f t="shared" si="277"/>
        <v>13415736.9</v>
      </c>
    </row>
    <row r="17583" spans="6:6">
      <c r="F17583" s="1926">
        <f t="shared" si="277"/>
        <v>13415736.9</v>
      </c>
    </row>
    <row r="17584" spans="6:6">
      <c r="F17584" s="1926">
        <f t="shared" si="277"/>
        <v>13415736.9</v>
      </c>
    </row>
    <row r="17585" spans="6:6">
      <c r="F17585" s="1926">
        <f t="shared" si="277"/>
        <v>13415736.9</v>
      </c>
    </row>
    <row r="17586" spans="6:6">
      <c r="F17586" s="1926">
        <f t="shared" si="277"/>
        <v>13415736.9</v>
      </c>
    </row>
    <row r="17587" spans="6:6">
      <c r="F17587" s="1926">
        <f t="shared" si="277"/>
        <v>13415736.9</v>
      </c>
    </row>
    <row r="17588" spans="6:6">
      <c r="F17588" s="1926">
        <f t="shared" si="277"/>
        <v>13415736.9</v>
      </c>
    </row>
    <row r="17589" spans="6:6">
      <c r="F17589" s="1926">
        <f t="shared" si="277"/>
        <v>13415736.9</v>
      </c>
    </row>
    <row r="17590" spans="6:6">
      <c r="F17590" s="1926">
        <f t="shared" si="277"/>
        <v>13415736.9</v>
      </c>
    </row>
    <row r="17591" spans="6:6">
      <c r="F17591" s="1926">
        <f t="shared" si="277"/>
        <v>13415736.9</v>
      </c>
    </row>
    <row r="17592" spans="6:6">
      <c r="F17592" s="1926">
        <f t="shared" si="277"/>
        <v>13415736.9</v>
      </c>
    </row>
    <row r="17593" spans="6:6">
      <c r="F17593" s="1926">
        <f t="shared" si="277"/>
        <v>13415736.9</v>
      </c>
    </row>
    <row r="17594" spans="6:6">
      <c r="F17594" s="1926">
        <f t="shared" si="277"/>
        <v>13415736.9</v>
      </c>
    </row>
    <row r="17595" spans="6:6">
      <c r="F17595" s="1926">
        <f t="shared" si="277"/>
        <v>13415736.9</v>
      </c>
    </row>
    <row r="17596" spans="6:6">
      <c r="F17596" s="1926">
        <f t="shared" si="277"/>
        <v>13415736.9</v>
      </c>
    </row>
    <row r="17597" spans="6:6">
      <c r="F17597" s="1926">
        <f t="shared" si="277"/>
        <v>13415736.9</v>
      </c>
    </row>
    <row r="17598" spans="6:6">
      <c r="F17598" s="1926">
        <f t="shared" si="277"/>
        <v>13415736.9</v>
      </c>
    </row>
    <row r="17599" spans="6:6">
      <c r="F17599" s="1926">
        <f t="shared" si="277"/>
        <v>13415736.9</v>
      </c>
    </row>
    <row r="17600" spans="6:6">
      <c r="F17600" s="1926">
        <f t="shared" si="277"/>
        <v>13415736.9</v>
      </c>
    </row>
    <row r="17601" spans="6:6">
      <c r="F17601" s="1926">
        <f t="shared" si="277"/>
        <v>13415736.9</v>
      </c>
    </row>
    <row r="17602" spans="6:6">
      <c r="F17602" s="1926">
        <f t="shared" si="277"/>
        <v>13415736.9</v>
      </c>
    </row>
    <row r="17603" spans="6:6">
      <c r="F17603" s="1926">
        <f t="shared" si="277"/>
        <v>13415736.9</v>
      </c>
    </row>
    <row r="17604" spans="6:6">
      <c r="F17604" s="1926">
        <f t="shared" si="277"/>
        <v>13415736.9</v>
      </c>
    </row>
    <row r="17605" spans="6:6">
      <c r="F17605" s="1926">
        <f t="shared" si="277"/>
        <v>13415736.9</v>
      </c>
    </row>
    <row r="17606" spans="6:6">
      <c r="F17606" s="1926">
        <f t="shared" si="277"/>
        <v>13415736.9</v>
      </c>
    </row>
    <row r="17607" spans="6:6">
      <c r="F17607" s="1926">
        <f t="shared" ref="F17607:F17670" si="278">F17606-E17607+D17607</f>
        <v>13415736.9</v>
      </c>
    </row>
    <row r="17608" spans="6:6">
      <c r="F17608" s="1926">
        <f t="shared" si="278"/>
        <v>13415736.9</v>
      </c>
    </row>
    <row r="17609" spans="6:6">
      <c r="F17609" s="1926">
        <f t="shared" si="278"/>
        <v>13415736.9</v>
      </c>
    </row>
    <row r="17610" spans="6:6">
      <c r="F17610" s="1926">
        <f t="shared" si="278"/>
        <v>13415736.9</v>
      </c>
    </row>
    <row r="17611" spans="6:6">
      <c r="F17611" s="1926">
        <f t="shared" si="278"/>
        <v>13415736.9</v>
      </c>
    </row>
    <row r="17612" spans="6:6">
      <c r="F17612" s="1926">
        <f t="shared" si="278"/>
        <v>13415736.9</v>
      </c>
    </row>
    <row r="17613" spans="6:6">
      <c r="F17613" s="1926">
        <f t="shared" si="278"/>
        <v>13415736.9</v>
      </c>
    </row>
    <row r="17614" spans="6:6">
      <c r="F17614" s="1926">
        <f t="shared" si="278"/>
        <v>13415736.9</v>
      </c>
    </row>
    <row r="17615" spans="6:6">
      <c r="F17615" s="1926">
        <f t="shared" si="278"/>
        <v>13415736.9</v>
      </c>
    </row>
    <row r="17616" spans="6:6">
      <c r="F17616" s="1926">
        <f t="shared" si="278"/>
        <v>13415736.9</v>
      </c>
    </row>
    <row r="17617" spans="6:6">
      <c r="F17617" s="1926">
        <f t="shared" si="278"/>
        <v>13415736.9</v>
      </c>
    </row>
    <row r="17618" spans="6:6">
      <c r="F17618" s="1926">
        <f t="shared" si="278"/>
        <v>13415736.9</v>
      </c>
    </row>
    <row r="17619" spans="6:6">
      <c r="F17619" s="1926">
        <f t="shared" si="278"/>
        <v>13415736.9</v>
      </c>
    </row>
    <row r="17620" spans="6:6">
      <c r="F17620" s="1926">
        <f t="shared" si="278"/>
        <v>13415736.9</v>
      </c>
    </row>
    <row r="17621" spans="6:6">
      <c r="F17621" s="1926">
        <f t="shared" si="278"/>
        <v>13415736.9</v>
      </c>
    </row>
    <row r="17622" spans="6:6">
      <c r="F17622" s="1926">
        <f t="shared" si="278"/>
        <v>13415736.9</v>
      </c>
    </row>
    <row r="17623" spans="6:6">
      <c r="F17623" s="1926">
        <f t="shared" si="278"/>
        <v>13415736.9</v>
      </c>
    </row>
    <row r="17624" spans="6:6">
      <c r="F17624" s="1926">
        <f t="shared" si="278"/>
        <v>13415736.9</v>
      </c>
    </row>
    <row r="17625" spans="6:6">
      <c r="F17625" s="1926">
        <f t="shared" si="278"/>
        <v>13415736.9</v>
      </c>
    </row>
    <row r="17626" spans="6:6">
      <c r="F17626" s="1926">
        <f t="shared" si="278"/>
        <v>13415736.9</v>
      </c>
    </row>
    <row r="17627" spans="6:6">
      <c r="F17627" s="1926">
        <f t="shared" si="278"/>
        <v>13415736.9</v>
      </c>
    </row>
    <row r="17628" spans="6:6">
      <c r="F17628" s="1926">
        <f t="shared" si="278"/>
        <v>13415736.9</v>
      </c>
    </row>
    <row r="17629" spans="6:6">
      <c r="F17629" s="1926">
        <f t="shared" si="278"/>
        <v>13415736.9</v>
      </c>
    </row>
    <row r="17630" spans="6:6">
      <c r="F17630" s="1926">
        <f t="shared" si="278"/>
        <v>13415736.9</v>
      </c>
    </row>
    <row r="17631" spans="6:6">
      <c r="F17631" s="1926">
        <f t="shared" si="278"/>
        <v>13415736.9</v>
      </c>
    </row>
    <row r="17632" spans="6:6">
      <c r="F17632" s="1926">
        <f t="shared" si="278"/>
        <v>13415736.9</v>
      </c>
    </row>
    <row r="17633" spans="6:6">
      <c r="F17633" s="1926">
        <f t="shared" si="278"/>
        <v>13415736.9</v>
      </c>
    </row>
    <row r="17634" spans="6:6">
      <c r="F17634" s="1926">
        <f t="shared" si="278"/>
        <v>13415736.9</v>
      </c>
    </row>
    <row r="17635" spans="6:6">
      <c r="F17635" s="1926">
        <f t="shared" si="278"/>
        <v>13415736.9</v>
      </c>
    </row>
    <row r="17636" spans="6:6">
      <c r="F17636" s="1926">
        <f t="shared" si="278"/>
        <v>13415736.9</v>
      </c>
    </row>
    <row r="17637" spans="6:6">
      <c r="F17637" s="1926">
        <f t="shared" si="278"/>
        <v>13415736.9</v>
      </c>
    </row>
    <row r="17638" spans="6:6">
      <c r="F17638" s="1926">
        <f t="shared" si="278"/>
        <v>13415736.9</v>
      </c>
    </row>
    <row r="17639" spans="6:6">
      <c r="F17639" s="1926">
        <f t="shared" si="278"/>
        <v>13415736.9</v>
      </c>
    </row>
    <row r="17640" spans="6:6">
      <c r="F17640" s="1926">
        <f t="shared" si="278"/>
        <v>13415736.9</v>
      </c>
    </row>
    <row r="17641" spans="6:6">
      <c r="F17641" s="1926">
        <f t="shared" si="278"/>
        <v>13415736.9</v>
      </c>
    </row>
    <row r="17642" spans="6:6">
      <c r="F17642" s="1926">
        <f t="shared" si="278"/>
        <v>13415736.9</v>
      </c>
    </row>
    <row r="17643" spans="6:6">
      <c r="F17643" s="1926">
        <f t="shared" si="278"/>
        <v>13415736.9</v>
      </c>
    </row>
    <row r="17644" spans="6:6">
      <c r="F17644" s="1926">
        <f t="shared" si="278"/>
        <v>13415736.9</v>
      </c>
    </row>
    <row r="17645" spans="6:6">
      <c r="F17645" s="1926">
        <f t="shared" si="278"/>
        <v>13415736.9</v>
      </c>
    </row>
    <row r="17646" spans="6:6">
      <c r="F17646" s="1926">
        <f t="shared" si="278"/>
        <v>13415736.9</v>
      </c>
    </row>
    <row r="17647" spans="6:6">
      <c r="F17647" s="1926">
        <f t="shared" si="278"/>
        <v>13415736.9</v>
      </c>
    </row>
    <row r="17648" spans="6:6">
      <c r="F17648" s="1926">
        <f t="shared" si="278"/>
        <v>13415736.9</v>
      </c>
    </row>
    <row r="17649" spans="6:6">
      <c r="F17649" s="1926">
        <f t="shared" si="278"/>
        <v>13415736.9</v>
      </c>
    </row>
    <row r="17650" spans="6:6">
      <c r="F17650" s="1926">
        <f t="shared" si="278"/>
        <v>13415736.9</v>
      </c>
    </row>
    <row r="17651" spans="6:6">
      <c r="F17651" s="1926">
        <f t="shared" si="278"/>
        <v>13415736.9</v>
      </c>
    </row>
    <row r="17652" spans="6:6">
      <c r="F17652" s="1926">
        <f t="shared" si="278"/>
        <v>13415736.9</v>
      </c>
    </row>
    <row r="17653" spans="6:6">
      <c r="F17653" s="1926">
        <f t="shared" si="278"/>
        <v>13415736.9</v>
      </c>
    </row>
    <row r="17654" spans="6:6">
      <c r="F17654" s="1926">
        <f t="shared" si="278"/>
        <v>13415736.9</v>
      </c>
    </row>
    <row r="17655" spans="6:6">
      <c r="F17655" s="1926">
        <f t="shared" si="278"/>
        <v>13415736.9</v>
      </c>
    </row>
    <row r="17656" spans="6:6">
      <c r="F17656" s="1926">
        <f t="shared" si="278"/>
        <v>13415736.9</v>
      </c>
    </row>
    <row r="17657" spans="6:6">
      <c r="F17657" s="1926">
        <f t="shared" si="278"/>
        <v>13415736.9</v>
      </c>
    </row>
    <row r="17658" spans="6:6">
      <c r="F17658" s="1926">
        <f t="shared" si="278"/>
        <v>13415736.9</v>
      </c>
    </row>
    <row r="17659" spans="6:6">
      <c r="F17659" s="1926">
        <f t="shared" si="278"/>
        <v>13415736.9</v>
      </c>
    </row>
    <row r="17660" spans="6:6">
      <c r="F17660" s="1926">
        <f t="shared" si="278"/>
        <v>13415736.9</v>
      </c>
    </row>
    <row r="17661" spans="6:6">
      <c r="F17661" s="1926">
        <f t="shared" si="278"/>
        <v>13415736.9</v>
      </c>
    </row>
    <row r="17662" spans="6:6">
      <c r="F17662" s="1926">
        <f t="shared" si="278"/>
        <v>13415736.9</v>
      </c>
    </row>
    <row r="17663" spans="6:6">
      <c r="F17663" s="1926">
        <f t="shared" si="278"/>
        <v>13415736.9</v>
      </c>
    </row>
    <row r="17664" spans="6:6">
      <c r="F17664" s="1926">
        <f t="shared" si="278"/>
        <v>13415736.9</v>
      </c>
    </row>
    <row r="17665" spans="6:6">
      <c r="F17665" s="1926">
        <f t="shared" si="278"/>
        <v>13415736.9</v>
      </c>
    </row>
    <row r="17666" spans="6:6">
      <c r="F17666" s="1926">
        <f t="shared" si="278"/>
        <v>13415736.9</v>
      </c>
    </row>
    <row r="17667" spans="6:6">
      <c r="F17667" s="1926">
        <f t="shared" si="278"/>
        <v>13415736.9</v>
      </c>
    </row>
    <row r="17668" spans="6:6">
      <c r="F17668" s="1926">
        <f t="shared" si="278"/>
        <v>13415736.9</v>
      </c>
    </row>
    <row r="17669" spans="6:6">
      <c r="F17669" s="1926">
        <f t="shared" si="278"/>
        <v>13415736.9</v>
      </c>
    </row>
    <row r="17670" spans="6:6">
      <c r="F17670" s="1926">
        <f t="shared" si="278"/>
        <v>13415736.9</v>
      </c>
    </row>
    <row r="17671" spans="6:6">
      <c r="F17671" s="1926">
        <f t="shared" ref="F17671:F17734" si="279">F17670-E17671+D17671</f>
        <v>13415736.9</v>
      </c>
    </row>
    <row r="17672" spans="6:6">
      <c r="F17672" s="1926">
        <f t="shared" si="279"/>
        <v>13415736.9</v>
      </c>
    </row>
    <row r="17673" spans="6:6">
      <c r="F17673" s="1926">
        <f t="shared" si="279"/>
        <v>13415736.9</v>
      </c>
    </row>
    <row r="17674" spans="6:6">
      <c r="F17674" s="1926">
        <f t="shared" si="279"/>
        <v>13415736.9</v>
      </c>
    </row>
    <row r="17675" spans="6:6">
      <c r="F17675" s="1926">
        <f t="shared" si="279"/>
        <v>13415736.9</v>
      </c>
    </row>
    <row r="17676" spans="6:6">
      <c r="F17676" s="1926">
        <f t="shared" si="279"/>
        <v>13415736.9</v>
      </c>
    </row>
    <row r="17677" spans="6:6">
      <c r="F17677" s="1926">
        <f t="shared" si="279"/>
        <v>13415736.9</v>
      </c>
    </row>
    <row r="17678" spans="6:6">
      <c r="F17678" s="1926">
        <f t="shared" si="279"/>
        <v>13415736.9</v>
      </c>
    </row>
    <row r="17679" spans="6:6">
      <c r="F17679" s="1926">
        <f t="shared" si="279"/>
        <v>13415736.9</v>
      </c>
    </row>
    <row r="17680" spans="6:6">
      <c r="F17680" s="1926">
        <f t="shared" si="279"/>
        <v>13415736.9</v>
      </c>
    </row>
    <row r="17681" spans="6:6">
      <c r="F17681" s="1926">
        <f t="shared" si="279"/>
        <v>13415736.9</v>
      </c>
    </row>
    <row r="17682" spans="6:6">
      <c r="F17682" s="1926">
        <f t="shared" si="279"/>
        <v>13415736.9</v>
      </c>
    </row>
    <row r="17683" spans="6:6">
      <c r="F17683" s="1926">
        <f t="shared" si="279"/>
        <v>13415736.9</v>
      </c>
    </row>
    <row r="17684" spans="6:6">
      <c r="F17684" s="1926">
        <f t="shared" si="279"/>
        <v>13415736.9</v>
      </c>
    </row>
    <row r="17685" spans="6:6">
      <c r="F17685" s="1926">
        <f t="shared" si="279"/>
        <v>13415736.9</v>
      </c>
    </row>
    <row r="17686" spans="6:6">
      <c r="F17686" s="1926">
        <f t="shared" si="279"/>
        <v>13415736.9</v>
      </c>
    </row>
    <row r="17687" spans="6:6">
      <c r="F17687" s="1926">
        <f t="shared" si="279"/>
        <v>13415736.9</v>
      </c>
    </row>
    <row r="17688" spans="6:6">
      <c r="F17688" s="1926">
        <f t="shared" si="279"/>
        <v>13415736.9</v>
      </c>
    </row>
    <row r="17689" spans="6:6">
      <c r="F17689" s="1926">
        <f t="shared" si="279"/>
        <v>13415736.9</v>
      </c>
    </row>
    <row r="17690" spans="6:6">
      <c r="F17690" s="1926">
        <f t="shared" si="279"/>
        <v>13415736.9</v>
      </c>
    </row>
    <row r="17691" spans="6:6">
      <c r="F17691" s="1926">
        <f t="shared" si="279"/>
        <v>13415736.9</v>
      </c>
    </row>
    <row r="17692" spans="6:6">
      <c r="F17692" s="1926">
        <f t="shared" si="279"/>
        <v>13415736.9</v>
      </c>
    </row>
    <row r="17693" spans="6:6">
      <c r="F17693" s="1926">
        <f t="shared" si="279"/>
        <v>13415736.9</v>
      </c>
    </row>
    <row r="17694" spans="6:6">
      <c r="F17694" s="1926">
        <f t="shared" si="279"/>
        <v>13415736.9</v>
      </c>
    </row>
    <row r="17695" spans="6:6">
      <c r="F17695" s="1926">
        <f t="shared" si="279"/>
        <v>13415736.9</v>
      </c>
    </row>
    <row r="17696" spans="6:6">
      <c r="F17696" s="1926">
        <f t="shared" si="279"/>
        <v>13415736.9</v>
      </c>
    </row>
    <row r="17697" spans="6:6">
      <c r="F17697" s="1926">
        <f t="shared" si="279"/>
        <v>13415736.9</v>
      </c>
    </row>
    <row r="17698" spans="6:6">
      <c r="F17698" s="1926">
        <f t="shared" si="279"/>
        <v>13415736.9</v>
      </c>
    </row>
    <row r="17699" spans="6:6">
      <c r="F17699" s="1926">
        <f t="shared" si="279"/>
        <v>13415736.9</v>
      </c>
    </row>
    <row r="17700" spans="6:6">
      <c r="F17700" s="1926">
        <f t="shared" si="279"/>
        <v>13415736.9</v>
      </c>
    </row>
    <row r="17701" spans="6:6">
      <c r="F17701" s="1926">
        <f t="shared" si="279"/>
        <v>13415736.9</v>
      </c>
    </row>
    <row r="17702" spans="6:6">
      <c r="F17702" s="1926">
        <f t="shared" si="279"/>
        <v>13415736.9</v>
      </c>
    </row>
    <row r="17703" spans="6:6">
      <c r="F17703" s="1926">
        <f t="shared" si="279"/>
        <v>13415736.9</v>
      </c>
    </row>
    <row r="17704" spans="6:6">
      <c r="F17704" s="1926">
        <f t="shared" si="279"/>
        <v>13415736.9</v>
      </c>
    </row>
    <row r="17705" spans="6:6">
      <c r="F17705" s="1926">
        <f t="shared" si="279"/>
        <v>13415736.9</v>
      </c>
    </row>
    <row r="17706" spans="6:6">
      <c r="F17706" s="1926">
        <f t="shared" si="279"/>
        <v>13415736.9</v>
      </c>
    </row>
    <row r="17707" spans="6:6">
      <c r="F17707" s="1926">
        <f t="shared" si="279"/>
        <v>13415736.9</v>
      </c>
    </row>
    <row r="17708" spans="6:6">
      <c r="F17708" s="1926">
        <f t="shared" si="279"/>
        <v>13415736.9</v>
      </c>
    </row>
    <row r="17709" spans="6:6">
      <c r="F17709" s="1926">
        <f t="shared" si="279"/>
        <v>13415736.9</v>
      </c>
    </row>
    <row r="17710" spans="6:6">
      <c r="F17710" s="1926">
        <f t="shared" si="279"/>
        <v>13415736.9</v>
      </c>
    </row>
    <row r="17711" spans="6:6">
      <c r="F17711" s="1926">
        <f t="shared" si="279"/>
        <v>13415736.9</v>
      </c>
    </row>
    <row r="17712" spans="6:6">
      <c r="F17712" s="1926">
        <f t="shared" si="279"/>
        <v>13415736.9</v>
      </c>
    </row>
    <row r="17713" spans="6:6">
      <c r="F17713" s="1926">
        <f t="shared" si="279"/>
        <v>13415736.9</v>
      </c>
    </row>
    <row r="17714" spans="6:6">
      <c r="F17714" s="1926">
        <f t="shared" si="279"/>
        <v>13415736.9</v>
      </c>
    </row>
    <row r="17715" spans="6:6">
      <c r="F17715" s="1926">
        <f t="shared" si="279"/>
        <v>13415736.9</v>
      </c>
    </row>
    <row r="17716" spans="6:6">
      <c r="F17716" s="1926">
        <f t="shared" si="279"/>
        <v>13415736.9</v>
      </c>
    </row>
    <row r="17717" spans="6:6">
      <c r="F17717" s="1926">
        <f t="shared" si="279"/>
        <v>13415736.9</v>
      </c>
    </row>
    <row r="17718" spans="6:6">
      <c r="F17718" s="1926">
        <f t="shared" si="279"/>
        <v>13415736.9</v>
      </c>
    </row>
    <row r="17719" spans="6:6">
      <c r="F17719" s="1926">
        <f t="shared" si="279"/>
        <v>13415736.9</v>
      </c>
    </row>
    <row r="17720" spans="6:6">
      <c r="F17720" s="1926">
        <f t="shared" si="279"/>
        <v>13415736.9</v>
      </c>
    </row>
    <row r="17721" spans="6:6">
      <c r="F17721" s="1926">
        <f t="shared" si="279"/>
        <v>13415736.9</v>
      </c>
    </row>
    <row r="17722" spans="6:6">
      <c r="F17722" s="1926">
        <f t="shared" si="279"/>
        <v>13415736.9</v>
      </c>
    </row>
    <row r="17723" spans="6:6">
      <c r="F17723" s="1926">
        <f t="shared" si="279"/>
        <v>13415736.9</v>
      </c>
    </row>
    <row r="17724" spans="6:6">
      <c r="F17724" s="1926">
        <f t="shared" si="279"/>
        <v>13415736.9</v>
      </c>
    </row>
    <row r="17725" spans="6:6">
      <c r="F17725" s="1926">
        <f t="shared" si="279"/>
        <v>13415736.9</v>
      </c>
    </row>
    <row r="17726" spans="6:6">
      <c r="F17726" s="1926">
        <f t="shared" si="279"/>
        <v>13415736.9</v>
      </c>
    </row>
    <row r="17727" spans="6:6">
      <c r="F17727" s="1926">
        <f t="shared" si="279"/>
        <v>13415736.9</v>
      </c>
    </row>
    <row r="17728" spans="6:6">
      <c r="F17728" s="1926">
        <f t="shared" si="279"/>
        <v>13415736.9</v>
      </c>
    </row>
    <row r="17729" spans="6:6">
      <c r="F17729" s="1926">
        <f t="shared" si="279"/>
        <v>13415736.9</v>
      </c>
    </row>
    <row r="17730" spans="6:6">
      <c r="F17730" s="1926">
        <f t="shared" si="279"/>
        <v>13415736.9</v>
      </c>
    </row>
    <row r="17731" spans="6:6">
      <c r="F17731" s="1926">
        <f t="shared" si="279"/>
        <v>13415736.9</v>
      </c>
    </row>
    <row r="17732" spans="6:6">
      <c r="F17732" s="1926">
        <f t="shared" si="279"/>
        <v>13415736.9</v>
      </c>
    </row>
    <row r="17733" spans="6:6">
      <c r="F17733" s="1926">
        <f t="shared" si="279"/>
        <v>13415736.9</v>
      </c>
    </row>
    <row r="17734" spans="6:6">
      <c r="F17734" s="1926">
        <f t="shared" si="279"/>
        <v>13415736.9</v>
      </c>
    </row>
    <row r="17735" spans="6:6">
      <c r="F17735" s="1926">
        <f t="shared" ref="F17735:F17798" si="280">F17734-E17735+D17735</f>
        <v>13415736.9</v>
      </c>
    </row>
    <row r="17736" spans="6:6">
      <c r="F17736" s="1926">
        <f t="shared" si="280"/>
        <v>13415736.9</v>
      </c>
    </row>
    <row r="17737" spans="6:6">
      <c r="F17737" s="1926">
        <f t="shared" si="280"/>
        <v>13415736.9</v>
      </c>
    </row>
    <row r="17738" spans="6:6">
      <c r="F17738" s="1926">
        <f t="shared" si="280"/>
        <v>13415736.9</v>
      </c>
    </row>
    <row r="17739" spans="6:6">
      <c r="F17739" s="1926">
        <f t="shared" si="280"/>
        <v>13415736.9</v>
      </c>
    </row>
    <row r="17740" spans="6:6">
      <c r="F17740" s="1926">
        <f t="shared" si="280"/>
        <v>13415736.9</v>
      </c>
    </row>
    <row r="17741" spans="6:6">
      <c r="F17741" s="1926">
        <f t="shared" si="280"/>
        <v>13415736.9</v>
      </c>
    </row>
    <row r="17742" spans="6:6">
      <c r="F17742" s="1926">
        <f t="shared" si="280"/>
        <v>13415736.9</v>
      </c>
    </row>
    <row r="17743" spans="6:6">
      <c r="F17743" s="1926">
        <f t="shared" si="280"/>
        <v>13415736.9</v>
      </c>
    </row>
    <row r="17744" spans="6:6">
      <c r="F17744" s="1926">
        <f t="shared" si="280"/>
        <v>13415736.9</v>
      </c>
    </row>
    <row r="17745" spans="6:6">
      <c r="F17745" s="1926">
        <f t="shared" si="280"/>
        <v>13415736.9</v>
      </c>
    </row>
    <row r="17746" spans="6:6">
      <c r="F17746" s="1926">
        <f t="shared" si="280"/>
        <v>13415736.9</v>
      </c>
    </row>
    <row r="17747" spans="6:6">
      <c r="F17747" s="1926">
        <f t="shared" si="280"/>
        <v>13415736.9</v>
      </c>
    </row>
    <row r="17748" spans="6:6">
      <c r="F17748" s="1926">
        <f t="shared" si="280"/>
        <v>13415736.9</v>
      </c>
    </row>
    <row r="17749" spans="6:6">
      <c r="F17749" s="1926">
        <f t="shared" si="280"/>
        <v>13415736.9</v>
      </c>
    </row>
    <row r="17750" spans="6:6">
      <c r="F17750" s="1926">
        <f t="shared" si="280"/>
        <v>13415736.9</v>
      </c>
    </row>
    <row r="17751" spans="6:6">
      <c r="F17751" s="1926">
        <f t="shared" si="280"/>
        <v>13415736.9</v>
      </c>
    </row>
    <row r="17752" spans="6:6">
      <c r="F17752" s="1926">
        <f t="shared" si="280"/>
        <v>13415736.9</v>
      </c>
    </row>
    <row r="17753" spans="6:6">
      <c r="F17753" s="1926">
        <f t="shared" si="280"/>
        <v>13415736.9</v>
      </c>
    </row>
    <row r="17754" spans="6:6">
      <c r="F17754" s="1926">
        <f t="shared" si="280"/>
        <v>13415736.9</v>
      </c>
    </row>
    <row r="17755" spans="6:6">
      <c r="F17755" s="1926">
        <f t="shared" si="280"/>
        <v>13415736.9</v>
      </c>
    </row>
    <row r="17756" spans="6:6">
      <c r="F17756" s="1926">
        <f t="shared" si="280"/>
        <v>13415736.9</v>
      </c>
    </row>
    <row r="17757" spans="6:6">
      <c r="F17757" s="1926">
        <f t="shared" si="280"/>
        <v>13415736.9</v>
      </c>
    </row>
    <row r="17758" spans="6:6">
      <c r="F17758" s="1926">
        <f t="shared" si="280"/>
        <v>13415736.9</v>
      </c>
    </row>
    <row r="17759" spans="6:6">
      <c r="F17759" s="1926">
        <f t="shared" si="280"/>
        <v>13415736.9</v>
      </c>
    </row>
    <row r="17760" spans="6:6">
      <c r="F17760" s="1926">
        <f t="shared" si="280"/>
        <v>13415736.9</v>
      </c>
    </row>
    <row r="17761" spans="6:6">
      <c r="F17761" s="1926">
        <f t="shared" si="280"/>
        <v>13415736.9</v>
      </c>
    </row>
    <row r="17762" spans="6:6">
      <c r="F17762" s="1926">
        <f t="shared" si="280"/>
        <v>13415736.9</v>
      </c>
    </row>
    <row r="17763" spans="6:6">
      <c r="F17763" s="1926">
        <f t="shared" si="280"/>
        <v>13415736.9</v>
      </c>
    </row>
    <row r="17764" spans="6:6">
      <c r="F17764" s="1926">
        <f t="shared" si="280"/>
        <v>13415736.9</v>
      </c>
    </row>
    <row r="17765" spans="6:6">
      <c r="F17765" s="1926">
        <f t="shared" si="280"/>
        <v>13415736.9</v>
      </c>
    </row>
    <row r="17766" spans="6:6">
      <c r="F17766" s="1926">
        <f t="shared" si="280"/>
        <v>13415736.9</v>
      </c>
    </row>
    <row r="17767" spans="6:6">
      <c r="F17767" s="1926">
        <f t="shared" si="280"/>
        <v>13415736.9</v>
      </c>
    </row>
    <row r="17768" spans="6:6">
      <c r="F17768" s="1926">
        <f t="shared" si="280"/>
        <v>13415736.9</v>
      </c>
    </row>
    <row r="17769" spans="6:6">
      <c r="F17769" s="1926">
        <f t="shared" si="280"/>
        <v>13415736.9</v>
      </c>
    </row>
    <row r="17770" spans="6:6">
      <c r="F17770" s="1926">
        <f t="shared" si="280"/>
        <v>13415736.9</v>
      </c>
    </row>
    <row r="17771" spans="6:6">
      <c r="F17771" s="1926">
        <f t="shared" si="280"/>
        <v>13415736.9</v>
      </c>
    </row>
    <row r="17772" spans="6:6">
      <c r="F17772" s="1926">
        <f t="shared" si="280"/>
        <v>13415736.9</v>
      </c>
    </row>
    <row r="17773" spans="6:6">
      <c r="F17773" s="1926">
        <f t="shared" si="280"/>
        <v>13415736.9</v>
      </c>
    </row>
    <row r="17774" spans="6:6">
      <c r="F17774" s="1926">
        <f t="shared" si="280"/>
        <v>13415736.9</v>
      </c>
    </row>
    <row r="17775" spans="6:6">
      <c r="F17775" s="1926">
        <f t="shared" si="280"/>
        <v>13415736.9</v>
      </c>
    </row>
    <row r="17776" spans="6:6">
      <c r="F17776" s="1926">
        <f t="shared" si="280"/>
        <v>13415736.9</v>
      </c>
    </row>
    <row r="17777" spans="6:6">
      <c r="F17777" s="1926">
        <f t="shared" si="280"/>
        <v>13415736.9</v>
      </c>
    </row>
    <row r="17778" spans="6:6">
      <c r="F17778" s="1926">
        <f t="shared" si="280"/>
        <v>13415736.9</v>
      </c>
    </row>
    <row r="17779" spans="6:6">
      <c r="F17779" s="1926">
        <f t="shared" si="280"/>
        <v>13415736.9</v>
      </c>
    </row>
    <row r="17780" spans="6:6">
      <c r="F17780" s="1926">
        <f t="shared" si="280"/>
        <v>13415736.9</v>
      </c>
    </row>
    <row r="17781" spans="6:6">
      <c r="F17781" s="1926">
        <f t="shared" si="280"/>
        <v>13415736.9</v>
      </c>
    </row>
    <row r="17782" spans="6:6">
      <c r="F17782" s="1926">
        <f t="shared" si="280"/>
        <v>13415736.9</v>
      </c>
    </row>
    <row r="17783" spans="6:6">
      <c r="F17783" s="1926">
        <f t="shared" si="280"/>
        <v>13415736.9</v>
      </c>
    </row>
    <row r="17784" spans="6:6">
      <c r="F17784" s="1926">
        <f t="shared" si="280"/>
        <v>13415736.9</v>
      </c>
    </row>
    <row r="17785" spans="6:6">
      <c r="F17785" s="1926">
        <f t="shared" si="280"/>
        <v>13415736.9</v>
      </c>
    </row>
    <row r="17786" spans="6:6">
      <c r="F17786" s="1926">
        <f t="shared" si="280"/>
        <v>13415736.9</v>
      </c>
    </row>
    <row r="17787" spans="6:6">
      <c r="F17787" s="1926">
        <f t="shared" si="280"/>
        <v>13415736.9</v>
      </c>
    </row>
    <row r="17788" spans="6:6">
      <c r="F17788" s="1926">
        <f t="shared" si="280"/>
        <v>13415736.9</v>
      </c>
    </row>
    <row r="17789" spans="6:6">
      <c r="F17789" s="1926">
        <f t="shared" si="280"/>
        <v>13415736.9</v>
      </c>
    </row>
    <row r="17790" spans="6:6">
      <c r="F17790" s="1926">
        <f t="shared" si="280"/>
        <v>13415736.9</v>
      </c>
    </row>
    <row r="17791" spans="6:6">
      <c r="F17791" s="1926">
        <f t="shared" si="280"/>
        <v>13415736.9</v>
      </c>
    </row>
    <row r="17792" spans="6:6">
      <c r="F17792" s="1926">
        <f t="shared" si="280"/>
        <v>13415736.9</v>
      </c>
    </row>
    <row r="17793" spans="6:6">
      <c r="F17793" s="1926">
        <f t="shared" si="280"/>
        <v>13415736.9</v>
      </c>
    </row>
    <row r="17794" spans="6:6">
      <c r="F17794" s="1926">
        <f t="shared" si="280"/>
        <v>13415736.9</v>
      </c>
    </row>
    <row r="17795" spans="6:6">
      <c r="F17795" s="1926">
        <f t="shared" si="280"/>
        <v>13415736.9</v>
      </c>
    </row>
    <row r="17796" spans="6:6">
      <c r="F17796" s="1926">
        <f t="shared" si="280"/>
        <v>13415736.9</v>
      </c>
    </row>
    <row r="17797" spans="6:6">
      <c r="F17797" s="1926">
        <f t="shared" si="280"/>
        <v>13415736.9</v>
      </c>
    </row>
    <row r="17798" spans="6:6">
      <c r="F17798" s="1926">
        <f t="shared" si="280"/>
        <v>13415736.9</v>
      </c>
    </row>
    <row r="17799" spans="6:6">
      <c r="F17799" s="1926">
        <f t="shared" ref="F17799:F17862" si="281">F17798-E17799+D17799</f>
        <v>13415736.9</v>
      </c>
    </row>
    <row r="17800" spans="6:6">
      <c r="F17800" s="1926">
        <f t="shared" si="281"/>
        <v>13415736.9</v>
      </c>
    </row>
    <row r="17801" spans="6:6">
      <c r="F17801" s="1926">
        <f t="shared" si="281"/>
        <v>13415736.9</v>
      </c>
    </row>
    <row r="17802" spans="6:6">
      <c r="F17802" s="1926">
        <f t="shared" si="281"/>
        <v>13415736.9</v>
      </c>
    </row>
    <row r="17803" spans="6:6">
      <c r="F17803" s="1926">
        <f t="shared" si="281"/>
        <v>13415736.9</v>
      </c>
    </row>
    <row r="17804" spans="6:6">
      <c r="F17804" s="1926">
        <f t="shared" si="281"/>
        <v>13415736.9</v>
      </c>
    </row>
    <row r="17805" spans="6:6">
      <c r="F17805" s="1926">
        <f t="shared" si="281"/>
        <v>13415736.9</v>
      </c>
    </row>
    <row r="17806" spans="6:6">
      <c r="F17806" s="1926">
        <f t="shared" si="281"/>
        <v>13415736.9</v>
      </c>
    </row>
    <row r="17807" spans="6:6">
      <c r="F17807" s="1926">
        <f t="shared" si="281"/>
        <v>13415736.9</v>
      </c>
    </row>
    <row r="17808" spans="6:6">
      <c r="F17808" s="1926">
        <f t="shared" si="281"/>
        <v>13415736.9</v>
      </c>
    </row>
    <row r="17809" spans="6:6">
      <c r="F17809" s="1926">
        <f t="shared" si="281"/>
        <v>13415736.9</v>
      </c>
    </row>
    <row r="17810" spans="6:6">
      <c r="F17810" s="1926">
        <f t="shared" si="281"/>
        <v>13415736.9</v>
      </c>
    </row>
    <row r="17811" spans="6:6">
      <c r="F17811" s="1926">
        <f t="shared" si="281"/>
        <v>13415736.9</v>
      </c>
    </row>
    <row r="17812" spans="6:6">
      <c r="F17812" s="1926">
        <f t="shared" si="281"/>
        <v>13415736.9</v>
      </c>
    </row>
    <row r="17813" spans="6:6">
      <c r="F17813" s="1926">
        <f t="shared" si="281"/>
        <v>13415736.9</v>
      </c>
    </row>
    <row r="17814" spans="6:6">
      <c r="F17814" s="1926">
        <f t="shared" si="281"/>
        <v>13415736.9</v>
      </c>
    </row>
    <row r="17815" spans="6:6">
      <c r="F17815" s="1926">
        <f t="shared" si="281"/>
        <v>13415736.9</v>
      </c>
    </row>
    <row r="17816" spans="6:6">
      <c r="F17816" s="1926">
        <f t="shared" si="281"/>
        <v>13415736.9</v>
      </c>
    </row>
    <row r="17817" spans="6:6">
      <c r="F17817" s="1926">
        <f t="shared" si="281"/>
        <v>13415736.9</v>
      </c>
    </row>
    <row r="17818" spans="6:6">
      <c r="F17818" s="1926">
        <f t="shared" si="281"/>
        <v>13415736.9</v>
      </c>
    </row>
    <row r="17819" spans="6:6">
      <c r="F17819" s="1926">
        <f t="shared" si="281"/>
        <v>13415736.9</v>
      </c>
    </row>
    <row r="17820" spans="6:6">
      <c r="F17820" s="1926">
        <f t="shared" si="281"/>
        <v>13415736.9</v>
      </c>
    </row>
    <row r="17821" spans="6:6">
      <c r="F17821" s="1926">
        <f t="shared" si="281"/>
        <v>13415736.9</v>
      </c>
    </row>
    <row r="17822" spans="6:6">
      <c r="F17822" s="1926">
        <f t="shared" si="281"/>
        <v>13415736.9</v>
      </c>
    </row>
    <row r="17823" spans="6:6">
      <c r="F17823" s="1926">
        <f t="shared" si="281"/>
        <v>13415736.9</v>
      </c>
    </row>
    <row r="17824" spans="6:6">
      <c r="F17824" s="1926">
        <f t="shared" si="281"/>
        <v>13415736.9</v>
      </c>
    </row>
    <row r="17825" spans="6:6">
      <c r="F17825" s="1926">
        <f t="shared" si="281"/>
        <v>13415736.9</v>
      </c>
    </row>
    <row r="17826" spans="6:6">
      <c r="F17826" s="1926">
        <f t="shared" si="281"/>
        <v>13415736.9</v>
      </c>
    </row>
    <row r="17827" spans="6:6">
      <c r="F17827" s="1926">
        <f t="shared" si="281"/>
        <v>13415736.9</v>
      </c>
    </row>
    <row r="17828" spans="6:6">
      <c r="F17828" s="1926">
        <f t="shared" si="281"/>
        <v>13415736.9</v>
      </c>
    </row>
    <row r="17829" spans="6:6">
      <c r="F17829" s="1926">
        <f t="shared" si="281"/>
        <v>13415736.9</v>
      </c>
    </row>
    <row r="17830" spans="6:6">
      <c r="F17830" s="1926">
        <f t="shared" si="281"/>
        <v>13415736.9</v>
      </c>
    </row>
    <row r="17831" spans="6:6">
      <c r="F17831" s="1926">
        <f t="shared" si="281"/>
        <v>13415736.9</v>
      </c>
    </row>
    <row r="17832" spans="6:6">
      <c r="F17832" s="1926">
        <f t="shared" si="281"/>
        <v>13415736.9</v>
      </c>
    </row>
    <row r="17833" spans="6:6">
      <c r="F17833" s="1926">
        <f t="shared" si="281"/>
        <v>13415736.9</v>
      </c>
    </row>
    <row r="17834" spans="6:6">
      <c r="F17834" s="1926">
        <f t="shared" si="281"/>
        <v>13415736.9</v>
      </c>
    </row>
    <row r="17835" spans="6:6">
      <c r="F17835" s="1926">
        <f t="shared" si="281"/>
        <v>13415736.9</v>
      </c>
    </row>
    <row r="17836" spans="6:6">
      <c r="F17836" s="1926">
        <f t="shared" si="281"/>
        <v>13415736.9</v>
      </c>
    </row>
    <row r="17837" spans="6:6">
      <c r="F17837" s="1926">
        <f t="shared" si="281"/>
        <v>13415736.9</v>
      </c>
    </row>
    <row r="17838" spans="6:6">
      <c r="F17838" s="1926">
        <f t="shared" si="281"/>
        <v>13415736.9</v>
      </c>
    </row>
    <row r="17839" spans="6:6">
      <c r="F17839" s="1926">
        <f t="shared" si="281"/>
        <v>13415736.9</v>
      </c>
    </row>
    <row r="17840" spans="6:6">
      <c r="F17840" s="1926">
        <f t="shared" si="281"/>
        <v>13415736.9</v>
      </c>
    </row>
    <row r="17841" spans="6:6">
      <c r="F17841" s="1926">
        <f t="shared" si="281"/>
        <v>13415736.9</v>
      </c>
    </row>
    <row r="17842" spans="6:6">
      <c r="F17842" s="1926">
        <f t="shared" si="281"/>
        <v>13415736.9</v>
      </c>
    </row>
    <row r="17843" spans="6:6">
      <c r="F17843" s="1926">
        <f t="shared" si="281"/>
        <v>13415736.9</v>
      </c>
    </row>
    <row r="17844" spans="6:6">
      <c r="F17844" s="1926">
        <f t="shared" si="281"/>
        <v>13415736.9</v>
      </c>
    </row>
    <row r="17845" spans="6:6">
      <c r="F17845" s="1926">
        <f t="shared" si="281"/>
        <v>13415736.9</v>
      </c>
    </row>
    <row r="17846" spans="6:6">
      <c r="F17846" s="1926">
        <f t="shared" si="281"/>
        <v>13415736.9</v>
      </c>
    </row>
    <row r="17847" spans="6:6">
      <c r="F17847" s="1926">
        <f t="shared" si="281"/>
        <v>13415736.9</v>
      </c>
    </row>
    <row r="17848" spans="6:6">
      <c r="F17848" s="1926">
        <f t="shared" si="281"/>
        <v>13415736.9</v>
      </c>
    </row>
    <row r="17849" spans="6:6">
      <c r="F17849" s="1926">
        <f t="shared" si="281"/>
        <v>13415736.9</v>
      </c>
    </row>
    <row r="17850" spans="6:6">
      <c r="F17850" s="1926">
        <f t="shared" si="281"/>
        <v>13415736.9</v>
      </c>
    </row>
    <row r="17851" spans="6:6">
      <c r="F17851" s="1926">
        <f t="shared" si="281"/>
        <v>13415736.9</v>
      </c>
    </row>
    <row r="17852" spans="6:6">
      <c r="F17852" s="1926">
        <f t="shared" si="281"/>
        <v>13415736.9</v>
      </c>
    </row>
    <row r="17853" spans="6:6">
      <c r="F17853" s="1926">
        <f t="shared" si="281"/>
        <v>13415736.9</v>
      </c>
    </row>
    <row r="17854" spans="6:6">
      <c r="F17854" s="1926">
        <f t="shared" si="281"/>
        <v>13415736.9</v>
      </c>
    </row>
    <row r="17855" spans="6:6">
      <c r="F17855" s="1926">
        <f t="shared" si="281"/>
        <v>13415736.9</v>
      </c>
    </row>
    <row r="17856" spans="6:6">
      <c r="F17856" s="1926">
        <f t="shared" si="281"/>
        <v>13415736.9</v>
      </c>
    </row>
    <row r="17857" spans="6:6">
      <c r="F17857" s="1926">
        <f t="shared" si="281"/>
        <v>13415736.9</v>
      </c>
    </row>
    <row r="17858" spans="6:6">
      <c r="F17858" s="1926">
        <f t="shared" si="281"/>
        <v>13415736.9</v>
      </c>
    </row>
    <row r="17859" spans="6:6">
      <c r="F17859" s="1926">
        <f t="shared" si="281"/>
        <v>13415736.9</v>
      </c>
    </row>
    <row r="17860" spans="6:6">
      <c r="F17860" s="1926">
        <f t="shared" si="281"/>
        <v>13415736.9</v>
      </c>
    </row>
    <row r="17861" spans="6:6">
      <c r="F17861" s="1926">
        <f t="shared" si="281"/>
        <v>13415736.9</v>
      </c>
    </row>
    <row r="17862" spans="6:6">
      <c r="F17862" s="1926">
        <f t="shared" si="281"/>
        <v>13415736.9</v>
      </c>
    </row>
    <row r="17863" spans="6:6">
      <c r="F17863" s="1926">
        <f t="shared" ref="F17863:F17926" si="282">F17862-E17863+D17863</f>
        <v>13415736.9</v>
      </c>
    </row>
    <row r="17864" spans="6:6">
      <c r="F17864" s="1926">
        <f t="shared" si="282"/>
        <v>13415736.9</v>
      </c>
    </row>
    <row r="17865" spans="6:6">
      <c r="F17865" s="1926">
        <f t="shared" si="282"/>
        <v>13415736.9</v>
      </c>
    </row>
    <row r="17866" spans="6:6">
      <c r="F17866" s="1926">
        <f t="shared" si="282"/>
        <v>13415736.9</v>
      </c>
    </row>
    <row r="17867" spans="6:6">
      <c r="F17867" s="1926">
        <f t="shared" si="282"/>
        <v>13415736.9</v>
      </c>
    </row>
    <row r="17868" spans="6:6">
      <c r="F17868" s="1926">
        <f t="shared" si="282"/>
        <v>13415736.9</v>
      </c>
    </row>
    <row r="17869" spans="6:6">
      <c r="F17869" s="1926">
        <f t="shared" si="282"/>
        <v>13415736.9</v>
      </c>
    </row>
    <row r="17870" spans="6:6">
      <c r="F17870" s="1926">
        <f t="shared" si="282"/>
        <v>13415736.9</v>
      </c>
    </row>
    <row r="17871" spans="6:6">
      <c r="F17871" s="1926">
        <f t="shared" si="282"/>
        <v>13415736.9</v>
      </c>
    </row>
    <row r="17872" spans="6:6">
      <c r="F17872" s="1926">
        <f t="shared" si="282"/>
        <v>13415736.9</v>
      </c>
    </row>
    <row r="17873" spans="6:6">
      <c r="F17873" s="1926">
        <f t="shared" si="282"/>
        <v>13415736.9</v>
      </c>
    </row>
    <row r="17874" spans="6:6">
      <c r="F17874" s="1926">
        <f t="shared" si="282"/>
        <v>13415736.9</v>
      </c>
    </row>
    <row r="17875" spans="6:6">
      <c r="F17875" s="1926">
        <f t="shared" si="282"/>
        <v>13415736.9</v>
      </c>
    </row>
    <row r="17876" spans="6:6">
      <c r="F17876" s="1926">
        <f t="shared" si="282"/>
        <v>13415736.9</v>
      </c>
    </row>
    <row r="17877" spans="6:6">
      <c r="F17877" s="1926">
        <f t="shared" si="282"/>
        <v>13415736.9</v>
      </c>
    </row>
    <row r="17878" spans="6:6">
      <c r="F17878" s="1926">
        <f t="shared" si="282"/>
        <v>13415736.9</v>
      </c>
    </row>
    <row r="17879" spans="6:6">
      <c r="F17879" s="1926">
        <f t="shared" si="282"/>
        <v>13415736.9</v>
      </c>
    </row>
    <row r="17880" spans="6:6">
      <c r="F17880" s="1926">
        <f t="shared" si="282"/>
        <v>13415736.9</v>
      </c>
    </row>
    <row r="17881" spans="6:6">
      <c r="F17881" s="1926">
        <f t="shared" si="282"/>
        <v>13415736.9</v>
      </c>
    </row>
    <row r="17882" spans="6:6">
      <c r="F17882" s="1926">
        <f t="shared" si="282"/>
        <v>13415736.9</v>
      </c>
    </row>
    <row r="17883" spans="6:6">
      <c r="F17883" s="1926">
        <f t="shared" si="282"/>
        <v>13415736.9</v>
      </c>
    </row>
    <row r="17884" spans="6:6">
      <c r="F17884" s="1926">
        <f t="shared" si="282"/>
        <v>13415736.9</v>
      </c>
    </row>
    <row r="17885" spans="6:6">
      <c r="F17885" s="1926">
        <f t="shared" si="282"/>
        <v>13415736.9</v>
      </c>
    </row>
    <row r="17886" spans="6:6">
      <c r="F17886" s="1926">
        <f t="shared" si="282"/>
        <v>13415736.9</v>
      </c>
    </row>
    <row r="17887" spans="6:6">
      <c r="F17887" s="1926">
        <f t="shared" si="282"/>
        <v>13415736.9</v>
      </c>
    </row>
    <row r="17888" spans="6:6">
      <c r="F17888" s="1926">
        <f t="shared" si="282"/>
        <v>13415736.9</v>
      </c>
    </row>
    <row r="17889" spans="6:6">
      <c r="F17889" s="1926">
        <f t="shared" si="282"/>
        <v>13415736.9</v>
      </c>
    </row>
    <row r="17890" spans="6:6">
      <c r="F17890" s="1926">
        <f t="shared" si="282"/>
        <v>13415736.9</v>
      </c>
    </row>
    <row r="17891" spans="6:6">
      <c r="F17891" s="1926">
        <f t="shared" si="282"/>
        <v>13415736.9</v>
      </c>
    </row>
    <row r="17892" spans="6:6">
      <c r="F17892" s="1926">
        <f t="shared" si="282"/>
        <v>13415736.9</v>
      </c>
    </row>
    <row r="17893" spans="6:6">
      <c r="F17893" s="1926">
        <f t="shared" si="282"/>
        <v>13415736.9</v>
      </c>
    </row>
    <row r="17894" spans="6:6">
      <c r="F17894" s="1926">
        <f t="shared" si="282"/>
        <v>13415736.9</v>
      </c>
    </row>
    <row r="17895" spans="6:6">
      <c r="F17895" s="1926">
        <f t="shared" si="282"/>
        <v>13415736.9</v>
      </c>
    </row>
    <row r="17896" spans="6:6">
      <c r="F17896" s="1926">
        <f t="shared" si="282"/>
        <v>13415736.9</v>
      </c>
    </row>
    <row r="17897" spans="6:6">
      <c r="F17897" s="1926">
        <f t="shared" si="282"/>
        <v>13415736.9</v>
      </c>
    </row>
    <row r="17898" spans="6:6">
      <c r="F17898" s="1926">
        <f t="shared" si="282"/>
        <v>13415736.9</v>
      </c>
    </row>
    <row r="17899" spans="6:6">
      <c r="F17899" s="1926">
        <f t="shared" si="282"/>
        <v>13415736.9</v>
      </c>
    </row>
    <row r="17900" spans="6:6">
      <c r="F17900" s="1926">
        <f t="shared" si="282"/>
        <v>13415736.9</v>
      </c>
    </row>
    <row r="17901" spans="6:6">
      <c r="F17901" s="1926">
        <f t="shared" si="282"/>
        <v>13415736.9</v>
      </c>
    </row>
    <row r="17902" spans="6:6">
      <c r="F17902" s="1926">
        <f t="shared" si="282"/>
        <v>13415736.9</v>
      </c>
    </row>
    <row r="17903" spans="6:6">
      <c r="F17903" s="1926">
        <f t="shared" si="282"/>
        <v>13415736.9</v>
      </c>
    </row>
    <row r="17904" spans="6:6">
      <c r="F17904" s="1926">
        <f t="shared" si="282"/>
        <v>13415736.9</v>
      </c>
    </row>
    <row r="17905" spans="6:6">
      <c r="F17905" s="1926">
        <f t="shared" si="282"/>
        <v>13415736.9</v>
      </c>
    </row>
    <row r="17906" spans="6:6">
      <c r="F17906" s="1926">
        <f t="shared" si="282"/>
        <v>13415736.9</v>
      </c>
    </row>
    <row r="17907" spans="6:6">
      <c r="F17907" s="1926">
        <f t="shared" si="282"/>
        <v>13415736.9</v>
      </c>
    </row>
    <row r="17908" spans="6:6">
      <c r="F17908" s="1926">
        <f t="shared" si="282"/>
        <v>13415736.9</v>
      </c>
    </row>
    <row r="17909" spans="6:6">
      <c r="F17909" s="1926">
        <f t="shared" si="282"/>
        <v>13415736.9</v>
      </c>
    </row>
    <row r="17910" spans="6:6">
      <c r="F17910" s="1926">
        <f t="shared" si="282"/>
        <v>13415736.9</v>
      </c>
    </row>
    <row r="17911" spans="6:6">
      <c r="F17911" s="1926">
        <f t="shared" si="282"/>
        <v>13415736.9</v>
      </c>
    </row>
    <row r="17912" spans="6:6">
      <c r="F17912" s="1926">
        <f t="shared" si="282"/>
        <v>13415736.9</v>
      </c>
    </row>
    <row r="17913" spans="6:6">
      <c r="F17913" s="1926">
        <f t="shared" si="282"/>
        <v>13415736.9</v>
      </c>
    </row>
    <row r="17914" spans="6:6">
      <c r="F17914" s="1926">
        <f t="shared" si="282"/>
        <v>13415736.9</v>
      </c>
    </row>
    <row r="17915" spans="6:6">
      <c r="F17915" s="1926">
        <f t="shared" si="282"/>
        <v>13415736.9</v>
      </c>
    </row>
    <row r="17916" spans="6:6">
      <c r="F17916" s="1926">
        <f t="shared" si="282"/>
        <v>13415736.9</v>
      </c>
    </row>
    <row r="17917" spans="6:6">
      <c r="F17917" s="1926">
        <f t="shared" si="282"/>
        <v>13415736.9</v>
      </c>
    </row>
    <row r="17918" spans="6:6">
      <c r="F17918" s="1926">
        <f t="shared" si="282"/>
        <v>13415736.9</v>
      </c>
    </row>
    <row r="17919" spans="6:6">
      <c r="F17919" s="1926">
        <f t="shared" si="282"/>
        <v>13415736.9</v>
      </c>
    </row>
    <row r="17920" spans="6:6">
      <c r="F17920" s="1926">
        <f t="shared" si="282"/>
        <v>13415736.9</v>
      </c>
    </row>
    <row r="17921" spans="6:6">
      <c r="F17921" s="1926">
        <f t="shared" si="282"/>
        <v>13415736.9</v>
      </c>
    </row>
    <row r="17922" spans="6:6">
      <c r="F17922" s="1926">
        <f t="shared" si="282"/>
        <v>13415736.9</v>
      </c>
    </row>
    <row r="17923" spans="6:6">
      <c r="F17923" s="1926">
        <f t="shared" si="282"/>
        <v>13415736.9</v>
      </c>
    </row>
    <row r="17924" spans="6:6">
      <c r="F17924" s="1926">
        <f t="shared" si="282"/>
        <v>13415736.9</v>
      </c>
    </row>
    <row r="17925" spans="6:6">
      <c r="F17925" s="1926">
        <f t="shared" si="282"/>
        <v>13415736.9</v>
      </c>
    </row>
    <row r="17926" spans="6:6">
      <c r="F17926" s="1926">
        <f t="shared" si="282"/>
        <v>13415736.9</v>
      </c>
    </row>
    <row r="17927" spans="6:6">
      <c r="F17927" s="1926">
        <f t="shared" ref="F17927:F17990" si="283">F17926-E17927+D17927</f>
        <v>13415736.9</v>
      </c>
    </row>
    <row r="17928" spans="6:6">
      <c r="F17928" s="1926">
        <f t="shared" si="283"/>
        <v>13415736.9</v>
      </c>
    </row>
    <row r="17929" spans="6:6">
      <c r="F17929" s="1926">
        <f t="shared" si="283"/>
        <v>13415736.9</v>
      </c>
    </row>
    <row r="17930" spans="6:6">
      <c r="F17930" s="1926">
        <f t="shared" si="283"/>
        <v>13415736.9</v>
      </c>
    </row>
    <row r="17931" spans="6:6">
      <c r="F17931" s="1926">
        <f t="shared" si="283"/>
        <v>13415736.9</v>
      </c>
    </row>
    <row r="17932" spans="6:6">
      <c r="F17932" s="1926">
        <f t="shared" si="283"/>
        <v>13415736.9</v>
      </c>
    </row>
    <row r="17933" spans="6:6">
      <c r="F17933" s="1926">
        <f t="shared" si="283"/>
        <v>13415736.9</v>
      </c>
    </row>
    <row r="17934" spans="6:6">
      <c r="F17934" s="1926">
        <f t="shared" si="283"/>
        <v>13415736.9</v>
      </c>
    </row>
    <row r="17935" spans="6:6">
      <c r="F17935" s="1926">
        <f t="shared" si="283"/>
        <v>13415736.9</v>
      </c>
    </row>
    <row r="17936" spans="6:6">
      <c r="F17936" s="1926">
        <f t="shared" si="283"/>
        <v>13415736.9</v>
      </c>
    </row>
    <row r="17937" spans="6:6">
      <c r="F17937" s="1926">
        <f t="shared" si="283"/>
        <v>13415736.9</v>
      </c>
    </row>
    <row r="17938" spans="6:6">
      <c r="F17938" s="1926">
        <f t="shared" si="283"/>
        <v>13415736.9</v>
      </c>
    </row>
    <row r="17939" spans="6:6">
      <c r="F17939" s="1926">
        <f t="shared" si="283"/>
        <v>13415736.9</v>
      </c>
    </row>
    <row r="17940" spans="6:6">
      <c r="F17940" s="1926">
        <f t="shared" si="283"/>
        <v>13415736.9</v>
      </c>
    </row>
    <row r="17941" spans="6:6">
      <c r="F17941" s="1926">
        <f t="shared" si="283"/>
        <v>13415736.9</v>
      </c>
    </row>
    <row r="17942" spans="6:6">
      <c r="F17942" s="1926">
        <f t="shared" si="283"/>
        <v>13415736.9</v>
      </c>
    </row>
    <row r="17943" spans="6:6">
      <c r="F17943" s="1926">
        <f t="shared" si="283"/>
        <v>13415736.9</v>
      </c>
    </row>
    <row r="17944" spans="6:6">
      <c r="F17944" s="1926">
        <f t="shared" si="283"/>
        <v>13415736.9</v>
      </c>
    </row>
    <row r="17945" spans="6:6">
      <c r="F17945" s="1926">
        <f t="shared" si="283"/>
        <v>13415736.9</v>
      </c>
    </row>
    <row r="17946" spans="6:6">
      <c r="F17946" s="1926">
        <f t="shared" si="283"/>
        <v>13415736.9</v>
      </c>
    </row>
    <row r="17947" spans="6:6">
      <c r="F17947" s="1926">
        <f t="shared" si="283"/>
        <v>13415736.9</v>
      </c>
    </row>
    <row r="17948" spans="6:6">
      <c r="F17948" s="1926">
        <f t="shared" si="283"/>
        <v>13415736.9</v>
      </c>
    </row>
    <row r="17949" spans="6:6">
      <c r="F17949" s="1926">
        <f t="shared" si="283"/>
        <v>13415736.9</v>
      </c>
    </row>
    <row r="17950" spans="6:6">
      <c r="F17950" s="1926">
        <f t="shared" si="283"/>
        <v>13415736.9</v>
      </c>
    </row>
    <row r="17951" spans="6:6">
      <c r="F17951" s="1926">
        <f t="shared" si="283"/>
        <v>13415736.9</v>
      </c>
    </row>
    <row r="17952" spans="6:6">
      <c r="F17952" s="1926">
        <f t="shared" si="283"/>
        <v>13415736.9</v>
      </c>
    </row>
    <row r="17953" spans="6:6">
      <c r="F17953" s="1926">
        <f t="shared" si="283"/>
        <v>13415736.9</v>
      </c>
    </row>
    <row r="17954" spans="6:6">
      <c r="F17954" s="1926">
        <f t="shared" si="283"/>
        <v>13415736.9</v>
      </c>
    </row>
    <row r="17955" spans="6:6">
      <c r="F17955" s="1926">
        <f t="shared" si="283"/>
        <v>13415736.9</v>
      </c>
    </row>
    <row r="17956" spans="6:6">
      <c r="F17956" s="1926">
        <f t="shared" si="283"/>
        <v>13415736.9</v>
      </c>
    </row>
    <row r="17957" spans="6:6">
      <c r="F17957" s="1926">
        <f t="shared" si="283"/>
        <v>13415736.9</v>
      </c>
    </row>
    <row r="17958" spans="6:6">
      <c r="F17958" s="1926">
        <f t="shared" si="283"/>
        <v>13415736.9</v>
      </c>
    </row>
    <row r="17959" spans="6:6">
      <c r="F17959" s="1926">
        <f t="shared" si="283"/>
        <v>13415736.9</v>
      </c>
    </row>
    <row r="17960" spans="6:6">
      <c r="F17960" s="1926">
        <f t="shared" si="283"/>
        <v>13415736.9</v>
      </c>
    </row>
    <row r="17961" spans="6:6">
      <c r="F17961" s="1926">
        <f t="shared" si="283"/>
        <v>13415736.9</v>
      </c>
    </row>
    <row r="17962" spans="6:6">
      <c r="F17962" s="1926">
        <f t="shared" si="283"/>
        <v>13415736.9</v>
      </c>
    </row>
    <row r="17963" spans="6:6">
      <c r="F17963" s="1926">
        <f t="shared" si="283"/>
        <v>13415736.9</v>
      </c>
    </row>
    <row r="17964" spans="6:6">
      <c r="F17964" s="1926">
        <f t="shared" si="283"/>
        <v>13415736.9</v>
      </c>
    </row>
    <row r="17965" spans="6:6">
      <c r="F17965" s="1926">
        <f t="shared" si="283"/>
        <v>13415736.9</v>
      </c>
    </row>
    <row r="17966" spans="6:6">
      <c r="F17966" s="1926">
        <f t="shared" si="283"/>
        <v>13415736.9</v>
      </c>
    </row>
    <row r="17967" spans="6:6">
      <c r="F17967" s="1926">
        <f t="shared" si="283"/>
        <v>13415736.9</v>
      </c>
    </row>
    <row r="17968" spans="6:6">
      <c r="F17968" s="1926">
        <f t="shared" si="283"/>
        <v>13415736.9</v>
      </c>
    </row>
    <row r="17969" spans="6:6">
      <c r="F17969" s="1926">
        <f t="shared" si="283"/>
        <v>13415736.9</v>
      </c>
    </row>
    <row r="17970" spans="6:6">
      <c r="F17970" s="1926">
        <f t="shared" si="283"/>
        <v>13415736.9</v>
      </c>
    </row>
    <row r="17971" spans="6:6">
      <c r="F17971" s="1926">
        <f t="shared" si="283"/>
        <v>13415736.9</v>
      </c>
    </row>
    <row r="17972" spans="6:6">
      <c r="F17972" s="1926">
        <f t="shared" si="283"/>
        <v>13415736.9</v>
      </c>
    </row>
    <row r="17973" spans="6:6">
      <c r="F17973" s="1926">
        <f t="shared" si="283"/>
        <v>13415736.9</v>
      </c>
    </row>
    <row r="17974" spans="6:6">
      <c r="F17974" s="1926">
        <f t="shared" si="283"/>
        <v>13415736.9</v>
      </c>
    </row>
    <row r="17975" spans="6:6">
      <c r="F17975" s="1926">
        <f t="shared" si="283"/>
        <v>13415736.9</v>
      </c>
    </row>
    <row r="17976" spans="6:6">
      <c r="F17976" s="1926">
        <f t="shared" si="283"/>
        <v>13415736.9</v>
      </c>
    </row>
    <row r="17977" spans="6:6">
      <c r="F17977" s="1926">
        <f t="shared" si="283"/>
        <v>13415736.9</v>
      </c>
    </row>
    <row r="17978" spans="6:6">
      <c r="F17978" s="1926">
        <f t="shared" si="283"/>
        <v>13415736.9</v>
      </c>
    </row>
    <row r="17979" spans="6:6">
      <c r="F17979" s="1926">
        <f t="shared" si="283"/>
        <v>13415736.9</v>
      </c>
    </row>
    <row r="17980" spans="6:6">
      <c r="F17980" s="1926">
        <f t="shared" si="283"/>
        <v>13415736.9</v>
      </c>
    </row>
    <row r="17981" spans="6:6">
      <c r="F17981" s="1926">
        <f t="shared" si="283"/>
        <v>13415736.9</v>
      </c>
    </row>
    <row r="17982" spans="6:6">
      <c r="F17982" s="1926">
        <f t="shared" si="283"/>
        <v>13415736.9</v>
      </c>
    </row>
    <row r="17983" spans="6:6">
      <c r="F17983" s="1926">
        <f t="shared" si="283"/>
        <v>13415736.9</v>
      </c>
    </row>
    <row r="17984" spans="6:6">
      <c r="F17984" s="1926">
        <f t="shared" si="283"/>
        <v>13415736.9</v>
      </c>
    </row>
    <row r="17985" spans="6:6">
      <c r="F17985" s="1926">
        <f t="shared" si="283"/>
        <v>13415736.9</v>
      </c>
    </row>
    <row r="17986" spans="6:6">
      <c r="F17986" s="1926">
        <f t="shared" si="283"/>
        <v>13415736.9</v>
      </c>
    </row>
    <row r="17987" spans="6:6">
      <c r="F17987" s="1926">
        <f t="shared" si="283"/>
        <v>13415736.9</v>
      </c>
    </row>
    <row r="17988" spans="6:6">
      <c r="F17988" s="1926">
        <f t="shared" si="283"/>
        <v>13415736.9</v>
      </c>
    </row>
    <row r="17989" spans="6:6">
      <c r="F17989" s="1926">
        <f t="shared" si="283"/>
        <v>13415736.9</v>
      </c>
    </row>
    <row r="17990" spans="6:6">
      <c r="F17990" s="1926">
        <f t="shared" si="283"/>
        <v>13415736.9</v>
      </c>
    </row>
    <row r="17991" spans="6:6">
      <c r="F17991" s="1926">
        <f t="shared" ref="F17991:F18054" si="284">F17990-E17991+D17991</f>
        <v>13415736.9</v>
      </c>
    </row>
    <row r="17992" spans="6:6">
      <c r="F17992" s="1926">
        <f t="shared" si="284"/>
        <v>13415736.9</v>
      </c>
    </row>
    <row r="17993" spans="6:6">
      <c r="F17993" s="1926">
        <f t="shared" si="284"/>
        <v>13415736.9</v>
      </c>
    </row>
    <row r="17994" spans="6:6">
      <c r="F17994" s="1926">
        <f t="shared" si="284"/>
        <v>13415736.9</v>
      </c>
    </row>
    <row r="17995" spans="6:6">
      <c r="F17995" s="1926">
        <f t="shared" si="284"/>
        <v>13415736.9</v>
      </c>
    </row>
    <row r="17996" spans="6:6">
      <c r="F17996" s="1926">
        <f t="shared" si="284"/>
        <v>13415736.9</v>
      </c>
    </row>
    <row r="17997" spans="6:6">
      <c r="F17997" s="1926">
        <f t="shared" si="284"/>
        <v>13415736.9</v>
      </c>
    </row>
    <row r="17998" spans="6:6">
      <c r="F17998" s="1926">
        <f t="shared" si="284"/>
        <v>13415736.9</v>
      </c>
    </row>
    <row r="17999" spans="6:6">
      <c r="F17999" s="1926">
        <f t="shared" si="284"/>
        <v>13415736.9</v>
      </c>
    </row>
    <row r="18000" spans="6:6">
      <c r="F18000" s="1926">
        <f t="shared" si="284"/>
        <v>13415736.9</v>
      </c>
    </row>
    <row r="18001" spans="6:6">
      <c r="F18001" s="1926">
        <f t="shared" si="284"/>
        <v>13415736.9</v>
      </c>
    </row>
    <row r="18002" spans="6:6">
      <c r="F18002" s="1926">
        <f t="shared" si="284"/>
        <v>13415736.9</v>
      </c>
    </row>
    <row r="18003" spans="6:6">
      <c r="F18003" s="1926">
        <f t="shared" si="284"/>
        <v>13415736.9</v>
      </c>
    </row>
    <row r="18004" spans="6:6">
      <c r="F18004" s="1926">
        <f t="shared" si="284"/>
        <v>13415736.9</v>
      </c>
    </row>
    <row r="18005" spans="6:6">
      <c r="F18005" s="1926">
        <f t="shared" si="284"/>
        <v>13415736.9</v>
      </c>
    </row>
    <row r="18006" spans="6:6">
      <c r="F18006" s="1926">
        <f t="shared" si="284"/>
        <v>13415736.9</v>
      </c>
    </row>
    <row r="18007" spans="6:6">
      <c r="F18007" s="1926">
        <f t="shared" si="284"/>
        <v>13415736.9</v>
      </c>
    </row>
    <row r="18008" spans="6:6">
      <c r="F18008" s="1926">
        <f t="shared" si="284"/>
        <v>13415736.9</v>
      </c>
    </row>
    <row r="18009" spans="6:6">
      <c r="F18009" s="1926">
        <f t="shared" si="284"/>
        <v>13415736.9</v>
      </c>
    </row>
    <row r="18010" spans="6:6">
      <c r="F18010" s="1926">
        <f t="shared" si="284"/>
        <v>13415736.9</v>
      </c>
    </row>
    <row r="18011" spans="6:6">
      <c r="F18011" s="1926">
        <f t="shared" si="284"/>
        <v>13415736.9</v>
      </c>
    </row>
    <row r="18012" spans="6:6">
      <c r="F18012" s="1926">
        <f t="shared" si="284"/>
        <v>13415736.9</v>
      </c>
    </row>
    <row r="18013" spans="6:6">
      <c r="F18013" s="1926">
        <f t="shared" si="284"/>
        <v>13415736.9</v>
      </c>
    </row>
    <row r="18014" spans="6:6">
      <c r="F18014" s="1926">
        <f t="shared" si="284"/>
        <v>13415736.9</v>
      </c>
    </row>
    <row r="18015" spans="6:6">
      <c r="F18015" s="1926">
        <f t="shared" si="284"/>
        <v>13415736.9</v>
      </c>
    </row>
    <row r="18016" spans="6:6">
      <c r="F18016" s="1926">
        <f t="shared" si="284"/>
        <v>13415736.9</v>
      </c>
    </row>
    <row r="18017" spans="6:6">
      <c r="F18017" s="1926">
        <f t="shared" si="284"/>
        <v>13415736.9</v>
      </c>
    </row>
    <row r="18018" spans="6:6">
      <c r="F18018" s="1926">
        <f t="shared" si="284"/>
        <v>13415736.9</v>
      </c>
    </row>
    <row r="18019" spans="6:6">
      <c r="F18019" s="1926">
        <f t="shared" si="284"/>
        <v>13415736.9</v>
      </c>
    </row>
    <row r="18020" spans="6:6">
      <c r="F18020" s="1926">
        <f t="shared" si="284"/>
        <v>13415736.9</v>
      </c>
    </row>
    <row r="18021" spans="6:6">
      <c r="F18021" s="1926">
        <f t="shared" si="284"/>
        <v>13415736.9</v>
      </c>
    </row>
    <row r="18022" spans="6:6">
      <c r="F18022" s="1926">
        <f t="shared" si="284"/>
        <v>13415736.9</v>
      </c>
    </row>
    <row r="18023" spans="6:6">
      <c r="F18023" s="1926">
        <f t="shared" si="284"/>
        <v>13415736.9</v>
      </c>
    </row>
    <row r="18024" spans="6:6">
      <c r="F18024" s="1926">
        <f t="shared" si="284"/>
        <v>13415736.9</v>
      </c>
    </row>
    <row r="18025" spans="6:6">
      <c r="F18025" s="1926">
        <f t="shared" si="284"/>
        <v>13415736.9</v>
      </c>
    </row>
    <row r="18026" spans="6:6">
      <c r="F18026" s="1926">
        <f t="shared" si="284"/>
        <v>13415736.9</v>
      </c>
    </row>
    <row r="18027" spans="6:6">
      <c r="F18027" s="1926">
        <f t="shared" si="284"/>
        <v>13415736.9</v>
      </c>
    </row>
    <row r="18028" spans="6:6">
      <c r="F18028" s="1926">
        <f t="shared" si="284"/>
        <v>13415736.9</v>
      </c>
    </row>
    <row r="18029" spans="6:6">
      <c r="F18029" s="1926">
        <f t="shared" si="284"/>
        <v>13415736.9</v>
      </c>
    </row>
    <row r="18030" spans="6:6">
      <c r="F18030" s="1926">
        <f t="shared" si="284"/>
        <v>13415736.9</v>
      </c>
    </row>
    <row r="18031" spans="6:6">
      <c r="F18031" s="1926">
        <f t="shared" si="284"/>
        <v>13415736.9</v>
      </c>
    </row>
    <row r="18032" spans="6:6">
      <c r="F18032" s="1926">
        <f t="shared" si="284"/>
        <v>13415736.9</v>
      </c>
    </row>
    <row r="18033" spans="6:6">
      <c r="F18033" s="1926">
        <f t="shared" si="284"/>
        <v>13415736.9</v>
      </c>
    </row>
    <row r="18034" spans="6:6">
      <c r="F18034" s="1926">
        <f t="shared" si="284"/>
        <v>13415736.9</v>
      </c>
    </row>
    <row r="18035" spans="6:6">
      <c r="F18035" s="1926">
        <f t="shared" si="284"/>
        <v>13415736.9</v>
      </c>
    </row>
    <row r="18036" spans="6:6">
      <c r="F18036" s="1926">
        <f t="shared" si="284"/>
        <v>13415736.9</v>
      </c>
    </row>
    <row r="18037" spans="6:6">
      <c r="F18037" s="1926">
        <f t="shared" si="284"/>
        <v>13415736.9</v>
      </c>
    </row>
    <row r="18038" spans="6:6">
      <c r="F18038" s="1926">
        <f t="shared" si="284"/>
        <v>13415736.9</v>
      </c>
    </row>
    <row r="18039" spans="6:6">
      <c r="F18039" s="1926">
        <f t="shared" si="284"/>
        <v>13415736.9</v>
      </c>
    </row>
    <row r="18040" spans="6:6">
      <c r="F18040" s="1926">
        <f t="shared" si="284"/>
        <v>13415736.9</v>
      </c>
    </row>
    <row r="18041" spans="6:6">
      <c r="F18041" s="1926">
        <f t="shared" si="284"/>
        <v>13415736.9</v>
      </c>
    </row>
    <row r="18042" spans="6:6">
      <c r="F18042" s="1926">
        <f t="shared" si="284"/>
        <v>13415736.9</v>
      </c>
    </row>
    <row r="18043" spans="6:6">
      <c r="F18043" s="1926">
        <f t="shared" si="284"/>
        <v>13415736.9</v>
      </c>
    </row>
    <row r="18044" spans="6:6">
      <c r="F18044" s="1926">
        <f t="shared" si="284"/>
        <v>13415736.9</v>
      </c>
    </row>
    <row r="18045" spans="6:6">
      <c r="F18045" s="1926">
        <f t="shared" si="284"/>
        <v>13415736.9</v>
      </c>
    </row>
    <row r="18046" spans="6:6">
      <c r="F18046" s="1926">
        <f t="shared" si="284"/>
        <v>13415736.9</v>
      </c>
    </row>
    <row r="18047" spans="6:6">
      <c r="F18047" s="1926">
        <f t="shared" si="284"/>
        <v>13415736.9</v>
      </c>
    </row>
    <row r="18048" spans="6:6">
      <c r="F18048" s="1926">
        <f t="shared" si="284"/>
        <v>13415736.9</v>
      </c>
    </row>
    <row r="18049" spans="6:6">
      <c r="F18049" s="1926">
        <f t="shared" si="284"/>
        <v>13415736.9</v>
      </c>
    </row>
    <row r="18050" spans="6:6">
      <c r="F18050" s="1926">
        <f t="shared" si="284"/>
        <v>13415736.9</v>
      </c>
    </row>
    <row r="18051" spans="6:6">
      <c r="F18051" s="1926">
        <f t="shared" si="284"/>
        <v>13415736.9</v>
      </c>
    </row>
    <row r="18052" spans="6:6">
      <c r="F18052" s="1926">
        <f t="shared" si="284"/>
        <v>13415736.9</v>
      </c>
    </row>
    <row r="18053" spans="6:6">
      <c r="F18053" s="1926">
        <f t="shared" si="284"/>
        <v>13415736.9</v>
      </c>
    </row>
    <row r="18054" spans="6:6">
      <c r="F18054" s="1926">
        <f t="shared" si="284"/>
        <v>13415736.9</v>
      </c>
    </row>
    <row r="18055" spans="6:6">
      <c r="F18055" s="1926">
        <f t="shared" ref="F18055:F18118" si="285">F18054-E18055+D18055</f>
        <v>13415736.9</v>
      </c>
    </row>
    <row r="18056" spans="6:6">
      <c r="F18056" s="1926">
        <f t="shared" si="285"/>
        <v>13415736.9</v>
      </c>
    </row>
    <row r="18057" spans="6:6">
      <c r="F18057" s="1926">
        <f t="shared" si="285"/>
        <v>13415736.9</v>
      </c>
    </row>
    <row r="18058" spans="6:6">
      <c r="F18058" s="1926">
        <f t="shared" si="285"/>
        <v>13415736.9</v>
      </c>
    </row>
    <row r="18059" spans="6:6">
      <c r="F18059" s="1926">
        <f t="shared" si="285"/>
        <v>13415736.9</v>
      </c>
    </row>
    <row r="18060" spans="6:6">
      <c r="F18060" s="1926">
        <f t="shared" si="285"/>
        <v>13415736.9</v>
      </c>
    </row>
    <row r="18061" spans="6:6">
      <c r="F18061" s="1926">
        <f t="shared" si="285"/>
        <v>13415736.9</v>
      </c>
    </row>
    <row r="18062" spans="6:6">
      <c r="F18062" s="1926">
        <f t="shared" si="285"/>
        <v>13415736.9</v>
      </c>
    </row>
    <row r="18063" spans="6:6">
      <c r="F18063" s="1926">
        <f t="shared" si="285"/>
        <v>13415736.9</v>
      </c>
    </row>
    <row r="18064" spans="6:6">
      <c r="F18064" s="1926">
        <f t="shared" si="285"/>
        <v>13415736.9</v>
      </c>
    </row>
    <row r="18065" spans="6:6">
      <c r="F18065" s="1926">
        <f t="shared" si="285"/>
        <v>13415736.9</v>
      </c>
    </row>
    <row r="18066" spans="6:6">
      <c r="F18066" s="1926">
        <f t="shared" si="285"/>
        <v>13415736.9</v>
      </c>
    </row>
    <row r="18067" spans="6:6">
      <c r="F18067" s="1926">
        <f t="shared" si="285"/>
        <v>13415736.9</v>
      </c>
    </row>
    <row r="18068" spans="6:6">
      <c r="F18068" s="1926">
        <f t="shared" si="285"/>
        <v>13415736.9</v>
      </c>
    </row>
    <row r="18069" spans="6:6">
      <c r="F18069" s="1926">
        <f t="shared" si="285"/>
        <v>13415736.9</v>
      </c>
    </row>
    <row r="18070" spans="6:6">
      <c r="F18070" s="1926">
        <f t="shared" si="285"/>
        <v>13415736.9</v>
      </c>
    </row>
    <row r="18071" spans="6:6">
      <c r="F18071" s="1926">
        <f t="shared" si="285"/>
        <v>13415736.9</v>
      </c>
    </row>
    <row r="18072" spans="6:6">
      <c r="F18072" s="1926">
        <f t="shared" si="285"/>
        <v>13415736.9</v>
      </c>
    </row>
    <row r="18073" spans="6:6">
      <c r="F18073" s="1926">
        <f t="shared" si="285"/>
        <v>13415736.9</v>
      </c>
    </row>
    <row r="18074" spans="6:6">
      <c r="F18074" s="1926">
        <f t="shared" si="285"/>
        <v>13415736.9</v>
      </c>
    </row>
    <row r="18075" spans="6:6">
      <c r="F18075" s="1926">
        <f t="shared" si="285"/>
        <v>13415736.9</v>
      </c>
    </row>
    <row r="18076" spans="6:6">
      <c r="F18076" s="1926">
        <f t="shared" si="285"/>
        <v>13415736.9</v>
      </c>
    </row>
    <row r="18077" spans="6:6">
      <c r="F18077" s="1926">
        <f t="shared" si="285"/>
        <v>13415736.9</v>
      </c>
    </row>
    <row r="18078" spans="6:6">
      <c r="F18078" s="1926">
        <f t="shared" si="285"/>
        <v>13415736.9</v>
      </c>
    </row>
    <row r="18079" spans="6:6">
      <c r="F18079" s="1926">
        <f t="shared" si="285"/>
        <v>13415736.9</v>
      </c>
    </row>
    <row r="18080" spans="6:6">
      <c r="F18080" s="1926">
        <f t="shared" si="285"/>
        <v>13415736.9</v>
      </c>
    </row>
    <row r="18081" spans="6:6">
      <c r="F18081" s="1926">
        <f t="shared" si="285"/>
        <v>13415736.9</v>
      </c>
    </row>
    <row r="18082" spans="6:6">
      <c r="F18082" s="1926">
        <f t="shared" si="285"/>
        <v>13415736.9</v>
      </c>
    </row>
    <row r="18083" spans="6:6">
      <c r="F18083" s="1926">
        <f t="shared" si="285"/>
        <v>13415736.9</v>
      </c>
    </row>
    <row r="18084" spans="6:6">
      <c r="F18084" s="1926">
        <f t="shared" si="285"/>
        <v>13415736.9</v>
      </c>
    </row>
    <row r="18085" spans="6:6">
      <c r="F18085" s="1926">
        <f t="shared" si="285"/>
        <v>13415736.9</v>
      </c>
    </row>
    <row r="18086" spans="6:6">
      <c r="F18086" s="1926">
        <f t="shared" si="285"/>
        <v>13415736.9</v>
      </c>
    </row>
    <row r="18087" spans="6:6">
      <c r="F18087" s="1926">
        <f t="shared" si="285"/>
        <v>13415736.9</v>
      </c>
    </row>
    <row r="18088" spans="6:6">
      <c r="F18088" s="1926">
        <f t="shared" si="285"/>
        <v>13415736.9</v>
      </c>
    </row>
    <row r="18089" spans="6:6">
      <c r="F18089" s="1926">
        <f t="shared" si="285"/>
        <v>13415736.9</v>
      </c>
    </row>
    <row r="18090" spans="6:6">
      <c r="F18090" s="1926">
        <f t="shared" si="285"/>
        <v>13415736.9</v>
      </c>
    </row>
    <row r="18091" spans="6:6">
      <c r="F18091" s="1926">
        <f t="shared" si="285"/>
        <v>13415736.9</v>
      </c>
    </row>
    <row r="18092" spans="6:6">
      <c r="F18092" s="1926">
        <f t="shared" si="285"/>
        <v>13415736.9</v>
      </c>
    </row>
    <row r="18093" spans="6:6">
      <c r="F18093" s="1926">
        <f t="shared" si="285"/>
        <v>13415736.9</v>
      </c>
    </row>
    <row r="18094" spans="6:6">
      <c r="F18094" s="1926">
        <f t="shared" si="285"/>
        <v>13415736.9</v>
      </c>
    </row>
    <row r="18095" spans="6:6">
      <c r="F18095" s="1926">
        <f t="shared" si="285"/>
        <v>13415736.9</v>
      </c>
    </row>
    <row r="18096" spans="6:6">
      <c r="F18096" s="1926">
        <f t="shared" si="285"/>
        <v>13415736.9</v>
      </c>
    </row>
    <row r="18097" spans="6:6">
      <c r="F18097" s="1926">
        <f t="shared" si="285"/>
        <v>13415736.9</v>
      </c>
    </row>
    <row r="18098" spans="6:6">
      <c r="F18098" s="1926">
        <f t="shared" si="285"/>
        <v>13415736.9</v>
      </c>
    </row>
    <row r="18099" spans="6:6">
      <c r="F18099" s="1926">
        <f t="shared" si="285"/>
        <v>13415736.9</v>
      </c>
    </row>
    <row r="18100" spans="6:6">
      <c r="F18100" s="1926">
        <f t="shared" si="285"/>
        <v>13415736.9</v>
      </c>
    </row>
    <row r="18101" spans="6:6">
      <c r="F18101" s="1926">
        <f t="shared" si="285"/>
        <v>13415736.9</v>
      </c>
    </row>
    <row r="18102" spans="6:6">
      <c r="F18102" s="1926">
        <f t="shared" si="285"/>
        <v>13415736.9</v>
      </c>
    </row>
    <row r="18103" spans="6:6">
      <c r="F18103" s="1926">
        <f t="shared" si="285"/>
        <v>13415736.9</v>
      </c>
    </row>
    <row r="18104" spans="6:6">
      <c r="F18104" s="1926">
        <f t="shared" si="285"/>
        <v>13415736.9</v>
      </c>
    </row>
    <row r="18105" spans="6:6">
      <c r="F18105" s="1926">
        <f t="shared" si="285"/>
        <v>13415736.9</v>
      </c>
    </row>
    <row r="18106" spans="6:6">
      <c r="F18106" s="1926">
        <f t="shared" si="285"/>
        <v>13415736.9</v>
      </c>
    </row>
    <row r="18107" spans="6:6">
      <c r="F18107" s="1926">
        <f t="shared" si="285"/>
        <v>13415736.9</v>
      </c>
    </row>
    <row r="18108" spans="6:6">
      <c r="F18108" s="1926">
        <f t="shared" si="285"/>
        <v>13415736.9</v>
      </c>
    </row>
    <row r="18109" spans="6:6">
      <c r="F18109" s="1926">
        <f t="shared" si="285"/>
        <v>13415736.9</v>
      </c>
    </row>
    <row r="18110" spans="6:6">
      <c r="F18110" s="1926">
        <f t="shared" si="285"/>
        <v>13415736.9</v>
      </c>
    </row>
    <row r="18111" spans="6:6">
      <c r="F18111" s="1926">
        <f t="shared" si="285"/>
        <v>13415736.9</v>
      </c>
    </row>
    <row r="18112" spans="6:6">
      <c r="F18112" s="1926">
        <f t="shared" si="285"/>
        <v>13415736.9</v>
      </c>
    </row>
    <row r="18113" spans="6:6">
      <c r="F18113" s="1926">
        <f t="shared" si="285"/>
        <v>13415736.9</v>
      </c>
    </row>
    <row r="18114" spans="6:6">
      <c r="F18114" s="1926">
        <f t="shared" si="285"/>
        <v>13415736.9</v>
      </c>
    </row>
    <row r="18115" spans="6:6">
      <c r="F18115" s="1926">
        <f t="shared" si="285"/>
        <v>13415736.9</v>
      </c>
    </row>
    <row r="18116" spans="6:6">
      <c r="F18116" s="1926">
        <f t="shared" si="285"/>
        <v>13415736.9</v>
      </c>
    </row>
    <row r="18117" spans="6:6">
      <c r="F18117" s="1926">
        <f t="shared" si="285"/>
        <v>13415736.9</v>
      </c>
    </row>
    <row r="18118" spans="6:6">
      <c r="F18118" s="1926">
        <f t="shared" si="285"/>
        <v>13415736.9</v>
      </c>
    </row>
    <row r="18119" spans="6:6">
      <c r="F18119" s="1926">
        <f t="shared" ref="F18119:F18182" si="286">F18118-E18119+D18119</f>
        <v>13415736.9</v>
      </c>
    </row>
    <row r="18120" spans="6:6">
      <c r="F18120" s="1926">
        <f t="shared" si="286"/>
        <v>13415736.9</v>
      </c>
    </row>
    <row r="18121" spans="6:6">
      <c r="F18121" s="1926">
        <f t="shared" si="286"/>
        <v>13415736.9</v>
      </c>
    </row>
    <row r="18122" spans="6:6">
      <c r="F18122" s="1926">
        <f t="shared" si="286"/>
        <v>13415736.9</v>
      </c>
    </row>
    <row r="18123" spans="6:6">
      <c r="F18123" s="1926">
        <f t="shared" si="286"/>
        <v>13415736.9</v>
      </c>
    </row>
    <row r="18124" spans="6:6">
      <c r="F18124" s="1926">
        <f t="shared" si="286"/>
        <v>13415736.9</v>
      </c>
    </row>
    <row r="18125" spans="6:6">
      <c r="F18125" s="1926">
        <f t="shared" si="286"/>
        <v>13415736.9</v>
      </c>
    </row>
    <row r="18126" spans="6:6">
      <c r="F18126" s="1926">
        <f t="shared" si="286"/>
        <v>13415736.9</v>
      </c>
    </row>
    <row r="18127" spans="6:6">
      <c r="F18127" s="1926">
        <f t="shared" si="286"/>
        <v>13415736.9</v>
      </c>
    </row>
    <row r="18128" spans="6:6">
      <c r="F18128" s="1926">
        <f t="shared" si="286"/>
        <v>13415736.9</v>
      </c>
    </row>
    <row r="18129" spans="6:6">
      <c r="F18129" s="1926">
        <f t="shared" si="286"/>
        <v>13415736.9</v>
      </c>
    </row>
    <row r="18130" spans="6:6">
      <c r="F18130" s="1926">
        <f t="shared" si="286"/>
        <v>13415736.9</v>
      </c>
    </row>
    <row r="18131" spans="6:6">
      <c r="F18131" s="1926">
        <f t="shared" si="286"/>
        <v>13415736.9</v>
      </c>
    </row>
    <row r="18132" spans="6:6">
      <c r="F18132" s="1926">
        <f t="shared" si="286"/>
        <v>13415736.9</v>
      </c>
    </row>
    <row r="18133" spans="6:6">
      <c r="F18133" s="1926">
        <f t="shared" si="286"/>
        <v>13415736.9</v>
      </c>
    </row>
    <row r="18134" spans="6:6">
      <c r="F18134" s="1926">
        <f t="shared" si="286"/>
        <v>13415736.9</v>
      </c>
    </row>
    <row r="18135" spans="6:6">
      <c r="F18135" s="1926">
        <f t="shared" si="286"/>
        <v>13415736.9</v>
      </c>
    </row>
    <row r="18136" spans="6:6">
      <c r="F18136" s="1926">
        <f t="shared" si="286"/>
        <v>13415736.9</v>
      </c>
    </row>
    <row r="18137" spans="6:6">
      <c r="F18137" s="1926">
        <f t="shared" si="286"/>
        <v>13415736.9</v>
      </c>
    </row>
    <row r="18138" spans="6:6">
      <c r="F18138" s="1926">
        <f t="shared" si="286"/>
        <v>13415736.9</v>
      </c>
    </row>
    <row r="18139" spans="6:6">
      <c r="F18139" s="1926">
        <f t="shared" si="286"/>
        <v>13415736.9</v>
      </c>
    </row>
    <row r="18140" spans="6:6">
      <c r="F18140" s="1926">
        <f t="shared" si="286"/>
        <v>13415736.9</v>
      </c>
    </row>
    <row r="18141" spans="6:6">
      <c r="F18141" s="1926">
        <f t="shared" si="286"/>
        <v>13415736.9</v>
      </c>
    </row>
    <row r="18142" spans="6:6">
      <c r="F18142" s="1926">
        <f t="shared" si="286"/>
        <v>13415736.9</v>
      </c>
    </row>
    <row r="18143" spans="6:6">
      <c r="F18143" s="1926">
        <f t="shared" si="286"/>
        <v>13415736.9</v>
      </c>
    </row>
    <row r="18144" spans="6:6">
      <c r="F18144" s="1926">
        <f t="shared" si="286"/>
        <v>13415736.9</v>
      </c>
    </row>
    <row r="18145" spans="6:6">
      <c r="F18145" s="1926">
        <f t="shared" si="286"/>
        <v>13415736.9</v>
      </c>
    </row>
    <row r="18146" spans="6:6">
      <c r="F18146" s="1926">
        <f t="shared" si="286"/>
        <v>13415736.9</v>
      </c>
    </row>
    <row r="18147" spans="6:6">
      <c r="F18147" s="1926">
        <f t="shared" si="286"/>
        <v>13415736.9</v>
      </c>
    </row>
    <row r="18148" spans="6:6">
      <c r="F18148" s="1926">
        <f t="shared" si="286"/>
        <v>13415736.9</v>
      </c>
    </row>
    <row r="18149" spans="6:6">
      <c r="F18149" s="1926">
        <f t="shared" si="286"/>
        <v>13415736.9</v>
      </c>
    </row>
    <row r="18150" spans="6:6">
      <c r="F18150" s="1926">
        <f t="shared" si="286"/>
        <v>13415736.9</v>
      </c>
    </row>
    <row r="18151" spans="6:6">
      <c r="F18151" s="1926">
        <f t="shared" si="286"/>
        <v>13415736.9</v>
      </c>
    </row>
    <row r="18152" spans="6:6">
      <c r="F18152" s="1926">
        <f t="shared" si="286"/>
        <v>13415736.9</v>
      </c>
    </row>
    <row r="18153" spans="6:6">
      <c r="F18153" s="1926">
        <f t="shared" si="286"/>
        <v>13415736.9</v>
      </c>
    </row>
    <row r="18154" spans="6:6">
      <c r="F18154" s="1926">
        <f t="shared" si="286"/>
        <v>13415736.9</v>
      </c>
    </row>
    <row r="18155" spans="6:6">
      <c r="F18155" s="1926">
        <f t="shared" si="286"/>
        <v>13415736.9</v>
      </c>
    </row>
    <row r="18156" spans="6:6">
      <c r="F18156" s="1926">
        <f t="shared" si="286"/>
        <v>13415736.9</v>
      </c>
    </row>
    <row r="18157" spans="6:6">
      <c r="F18157" s="1926">
        <f t="shared" si="286"/>
        <v>13415736.9</v>
      </c>
    </row>
    <row r="18158" spans="6:6">
      <c r="F18158" s="1926">
        <f t="shared" si="286"/>
        <v>13415736.9</v>
      </c>
    </row>
    <row r="18159" spans="6:6">
      <c r="F18159" s="1926">
        <f t="shared" si="286"/>
        <v>13415736.9</v>
      </c>
    </row>
    <row r="18160" spans="6:6">
      <c r="F18160" s="1926">
        <f t="shared" si="286"/>
        <v>13415736.9</v>
      </c>
    </row>
    <row r="18161" spans="6:6">
      <c r="F18161" s="1926">
        <f t="shared" si="286"/>
        <v>13415736.9</v>
      </c>
    </row>
    <row r="18162" spans="6:6">
      <c r="F18162" s="1926">
        <f t="shared" si="286"/>
        <v>13415736.9</v>
      </c>
    </row>
    <row r="18163" spans="6:6">
      <c r="F18163" s="1926">
        <f t="shared" si="286"/>
        <v>13415736.9</v>
      </c>
    </row>
    <row r="18164" spans="6:6">
      <c r="F18164" s="1926">
        <f t="shared" si="286"/>
        <v>13415736.9</v>
      </c>
    </row>
    <row r="18165" spans="6:6">
      <c r="F18165" s="1926">
        <f t="shared" si="286"/>
        <v>13415736.9</v>
      </c>
    </row>
    <row r="18166" spans="6:6">
      <c r="F18166" s="1926">
        <f t="shared" si="286"/>
        <v>13415736.9</v>
      </c>
    </row>
    <row r="18167" spans="6:6">
      <c r="F18167" s="1926">
        <f t="shared" si="286"/>
        <v>13415736.9</v>
      </c>
    </row>
    <row r="18168" spans="6:6">
      <c r="F18168" s="1926">
        <f t="shared" si="286"/>
        <v>13415736.9</v>
      </c>
    </row>
    <row r="18169" spans="6:6">
      <c r="F18169" s="1926">
        <f t="shared" si="286"/>
        <v>13415736.9</v>
      </c>
    </row>
    <row r="18170" spans="6:6">
      <c r="F18170" s="1926">
        <f t="shared" si="286"/>
        <v>13415736.9</v>
      </c>
    </row>
    <row r="18171" spans="6:6">
      <c r="F18171" s="1926">
        <f t="shared" si="286"/>
        <v>13415736.9</v>
      </c>
    </row>
    <row r="18172" spans="6:6">
      <c r="F18172" s="1926">
        <f t="shared" si="286"/>
        <v>13415736.9</v>
      </c>
    </row>
    <row r="18173" spans="6:6">
      <c r="F18173" s="1926">
        <f t="shared" si="286"/>
        <v>13415736.9</v>
      </c>
    </row>
    <row r="18174" spans="6:6">
      <c r="F18174" s="1926">
        <f t="shared" si="286"/>
        <v>13415736.9</v>
      </c>
    </row>
    <row r="18175" spans="6:6">
      <c r="F18175" s="1926">
        <f t="shared" si="286"/>
        <v>13415736.9</v>
      </c>
    </row>
    <row r="18176" spans="6:6">
      <c r="F18176" s="1926">
        <f t="shared" si="286"/>
        <v>13415736.9</v>
      </c>
    </row>
    <row r="18177" spans="6:6">
      <c r="F18177" s="1926">
        <f t="shared" si="286"/>
        <v>13415736.9</v>
      </c>
    </row>
    <row r="18178" spans="6:6">
      <c r="F18178" s="1926">
        <f t="shared" si="286"/>
        <v>13415736.9</v>
      </c>
    </row>
    <row r="18179" spans="6:6">
      <c r="F18179" s="1926">
        <f t="shared" si="286"/>
        <v>13415736.9</v>
      </c>
    </row>
    <row r="18180" spans="6:6">
      <c r="F18180" s="1926">
        <f t="shared" si="286"/>
        <v>13415736.9</v>
      </c>
    </row>
    <row r="18181" spans="6:6">
      <c r="F18181" s="1926">
        <f t="shared" si="286"/>
        <v>13415736.9</v>
      </c>
    </row>
    <row r="18182" spans="6:6">
      <c r="F18182" s="1926">
        <f t="shared" si="286"/>
        <v>13415736.9</v>
      </c>
    </row>
    <row r="18183" spans="6:6">
      <c r="F18183" s="1926">
        <f t="shared" ref="F18183:F18246" si="287">F18182-E18183+D18183</f>
        <v>13415736.9</v>
      </c>
    </row>
    <row r="18184" spans="6:6">
      <c r="F18184" s="1926">
        <f t="shared" si="287"/>
        <v>13415736.9</v>
      </c>
    </row>
    <row r="18185" spans="6:6">
      <c r="F18185" s="1926">
        <f t="shared" si="287"/>
        <v>13415736.9</v>
      </c>
    </row>
    <row r="18186" spans="6:6">
      <c r="F18186" s="1926">
        <f t="shared" si="287"/>
        <v>13415736.9</v>
      </c>
    </row>
    <row r="18187" spans="6:6">
      <c r="F18187" s="1926">
        <f t="shared" si="287"/>
        <v>13415736.9</v>
      </c>
    </row>
    <row r="18188" spans="6:6">
      <c r="F18188" s="1926">
        <f t="shared" si="287"/>
        <v>13415736.9</v>
      </c>
    </row>
    <row r="18189" spans="6:6">
      <c r="F18189" s="1926">
        <f t="shared" si="287"/>
        <v>13415736.9</v>
      </c>
    </row>
    <row r="18190" spans="6:6">
      <c r="F18190" s="1926">
        <f t="shared" si="287"/>
        <v>13415736.9</v>
      </c>
    </row>
    <row r="18191" spans="6:6">
      <c r="F18191" s="1926">
        <f t="shared" si="287"/>
        <v>13415736.9</v>
      </c>
    </row>
    <row r="18192" spans="6:6">
      <c r="F18192" s="1926">
        <f t="shared" si="287"/>
        <v>13415736.9</v>
      </c>
    </row>
    <row r="18193" spans="6:6">
      <c r="F18193" s="1926">
        <f t="shared" si="287"/>
        <v>13415736.9</v>
      </c>
    </row>
    <row r="18194" spans="6:6">
      <c r="F18194" s="1926">
        <f t="shared" si="287"/>
        <v>13415736.9</v>
      </c>
    </row>
    <row r="18195" spans="6:6">
      <c r="F18195" s="1926">
        <f t="shared" si="287"/>
        <v>13415736.9</v>
      </c>
    </row>
    <row r="18196" spans="6:6">
      <c r="F18196" s="1926">
        <f t="shared" si="287"/>
        <v>13415736.9</v>
      </c>
    </row>
    <row r="18197" spans="6:6">
      <c r="F18197" s="1926">
        <f t="shared" si="287"/>
        <v>13415736.9</v>
      </c>
    </row>
    <row r="18198" spans="6:6">
      <c r="F18198" s="1926">
        <f t="shared" si="287"/>
        <v>13415736.9</v>
      </c>
    </row>
    <row r="18199" spans="6:6">
      <c r="F18199" s="1926">
        <f t="shared" si="287"/>
        <v>13415736.9</v>
      </c>
    </row>
    <row r="18200" spans="6:6">
      <c r="F18200" s="1926">
        <f t="shared" si="287"/>
        <v>13415736.9</v>
      </c>
    </row>
    <row r="18201" spans="6:6">
      <c r="F18201" s="1926">
        <f t="shared" si="287"/>
        <v>13415736.9</v>
      </c>
    </row>
    <row r="18202" spans="6:6">
      <c r="F18202" s="1926">
        <f t="shared" si="287"/>
        <v>13415736.9</v>
      </c>
    </row>
    <row r="18203" spans="6:6">
      <c r="F18203" s="1926">
        <f t="shared" si="287"/>
        <v>13415736.9</v>
      </c>
    </row>
    <row r="18204" spans="6:6">
      <c r="F18204" s="1926">
        <f t="shared" si="287"/>
        <v>13415736.9</v>
      </c>
    </row>
    <row r="18205" spans="6:6">
      <c r="F18205" s="1926">
        <f t="shared" si="287"/>
        <v>13415736.9</v>
      </c>
    </row>
    <row r="18206" spans="6:6">
      <c r="F18206" s="1926">
        <f t="shared" si="287"/>
        <v>13415736.9</v>
      </c>
    </row>
    <row r="18207" spans="6:6">
      <c r="F18207" s="1926">
        <f t="shared" si="287"/>
        <v>13415736.9</v>
      </c>
    </row>
    <row r="18208" spans="6:6">
      <c r="F18208" s="1926">
        <f t="shared" si="287"/>
        <v>13415736.9</v>
      </c>
    </row>
    <row r="18209" spans="6:6">
      <c r="F18209" s="1926">
        <f t="shared" si="287"/>
        <v>13415736.9</v>
      </c>
    </row>
    <row r="18210" spans="6:6">
      <c r="F18210" s="1926">
        <f t="shared" si="287"/>
        <v>13415736.9</v>
      </c>
    </row>
    <row r="18211" spans="6:6">
      <c r="F18211" s="1926">
        <f t="shared" si="287"/>
        <v>13415736.9</v>
      </c>
    </row>
    <row r="18212" spans="6:6">
      <c r="F18212" s="1926">
        <f t="shared" si="287"/>
        <v>13415736.9</v>
      </c>
    </row>
    <row r="18213" spans="6:6">
      <c r="F18213" s="1926">
        <f t="shared" si="287"/>
        <v>13415736.9</v>
      </c>
    </row>
    <row r="18214" spans="6:6">
      <c r="F18214" s="1926">
        <f t="shared" si="287"/>
        <v>13415736.9</v>
      </c>
    </row>
    <row r="18215" spans="6:6">
      <c r="F18215" s="1926">
        <f t="shared" si="287"/>
        <v>13415736.9</v>
      </c>
    </row>
    <row r="18216" spans="6:6">
      <c r="F18216" s="1926">
        <f t="shared" si="287"/>
        <v>13415736.9</v>
      </c>
    </row>
    <row r="18217" spans="6:6">
      <c r="F18217" s="1926">
        <f t="shared" si="287"/>
        <v>13415736.9</v>
      </c>
    </row>
    <row r="18218" spans="6:6">
      <c r="F18218" s="1926">
        <f t="shared" si="287"/>
        <v>13415736.9</v>
      </c>
    </row>
    <row r="18219" spans="6:6">
      <c r="F18219" s="1926">
        <f t="shared" si="287"/>
        <v>13415736.9</v>
      </c>
    </row>
    <row r="18220" spans="6:6">
      <c r="F18220" s="1926">
        <f t="shared" si="287"/>
        <v>13415736.9</v>
      </c>
    </row>
    <row r="18221" spans="6:6">
      <c r="F18221" s="1926">
        <f t="shared" si="287"/>
        <v>13415736.9</v>
      </c>
    </row>
    <row r="18222" spans="6:6">
      <c r="F18222" s="1926">
        <f t="shared" si="287"/>
        <v>13415736.9</v>
      </c>
    </row>
    <row r="18223" spans="6:6">
      <c r="F18223" s="1926">
        <f t="shared" si="287"/>
        <v>13415736.9</v>
      </c>
    </row>
    <row r="18224" spans="6:6">
      <c r="F18224" s="1926">
        <f t="shared" si="287"/>
        <v>13415736.9</v>
      </c>
    </row>
    <row r="18225" spans="6:6">
      <c r="F18225" s="1926">
        <f t="shared" si="287"/>
        <v>13415736.9</v>
      </c>
    </row>
    <row r="18226" spans="6:6">
      <c r="F18226" s="1926">
        <f t="shared" si="287"/>
        <v>13415736.9</v>
      </c>
    </row>
    <row r="18227" spans="6:6">
      <c r="F18227" s="1926">
        <f t="shared" si="287"/>
        <v>13415736.9</v>
      </c>
    </row>
    <row r="18228" spans="6:6">
      <c r="F18228" s="1926">
        <f t="shared" si="287"/>
        <v>13415736.9</v>
      </c>
    </row>
    <row r="18229" spans="6:6">
      <c r="F18229" s="1926">
        <f t="shared" si="287"/>
        <v>13415736.9</v>
      </c>
    </row>
    <row r="18230" spans="6:6">
      <c r="F18230" s="1926">
        <f t="shared" si="287"/>
        <v>13415736.9</v>
      </c>
    </row>
    <row r="18231" spans="6:6">
      <c r="F18231" s="1926">
        <f t="shared" si="287"/>
        <v>13415736.9</v>
      </c>
    </row>
    <row r="18232" spans="6:6">
      <c r="F18232" s="1926">
        <f t="shared" si="287"/>
        <v>13415736.9</v>
      </c>
    </row>
    <row r="18233" spans="6:6">
      <c r="F18233" s="1926">
        <f t="shared" si="287"/>
        <v>13415736.9</v>
      </c>
    </row>
    <row r="18234" spans="6:6">
      <c r="F18234" s="1926">
        <f t="shared" si="287"/>
        <v>13415736.9</v>
      </c>
    </row>
    <row r="18235" spans="6:6">
      <c r="F18235" s="1926">
        <f t="shared" si="287"/>
        <v>13415736.9</v>
      </c>
    </row>
    <row r="18236" spans="6:6">
      <c r="F18236" s="1926">
        <f t="shared" si="287"/>
        <v>13415736.9</v>
      </c>
    </row>
    <row r="18237" spans="6:6">
      <c r="F18237" s="1926">
        <f t="shared" si="287"/>
        <v>13415736.9</v>
      </c>
    </row>
    <row r="18238" spans="6:6">
      <c r="F18238" s="1926">
        <f t="shared" si="287"/>
        <v>13415736.9</v>
      </c>
    </row>
    <row r="18239" spans="6:6">
      <c r="F18239" s="1926">
        <f t="shared" si="287"/>
        <v>13415736.9</v>
      </c>
    </row>
    <row r="18240" spans="6:6">
      <c r="F18240" s="1926">
        <f t="shared" si="287"/>
        <v>13415736.9</v>
      </c>
    </row>
    <row r="18241" spans="6:6">
      <c r="F18241" s="1926">
        <f t="shared" si="287"/>
        <v>13415736.9</v>
      </c>
    </row>
    <row r="18242" spans="6:6">
      <c r="F18242" s="1926">
        <f t="shared" si="287"/>
        <v>13415736.9</v>
      </c>
    </row>
    <row r="18243" spans="6:6">
      <c r="F18243" s="1926">
        <f t="shared" si="287"/>
        <v>13415736.9</v>
      </c>
    </row>
    <row r="18244" spans="6:6">
      <c r="F18244" s="1926">
        <f t="shared" si="287"/>
        <v>13415736.9</v>
      </c>
    </row>
    <row r="18245" spans="6:6">
      <c r="F18245" s="1926">
        <f t="shared" si="287"/>
        <v>13415736.9</v>
      </c>
    </row>
    <row r="18246" spans="6:6">
      <c r="F18246" s="1926">
        <f t="shared" si="287"/>
        <v>13415736.9</v>
      </c>
    </row>
    <row r="18247" spans="6:6">
      <c r="F18247" s="1926">
        <f t="shared" ref="F18247:F18310" si="288">F18246-E18247+D18247</f>
        <v>13415736.9</v>
      </c>
    </row>
    <row r="18248" spans="6:6">
      <c r="F18248" s="1926">
        <f t="shared" si="288"/>
        <v>13415736.9</v>
      </c>
    </row>
    <row r="18249" spans="6:6">
      <c r="F18249" s="1926">
        <f t="shared" si="288"/>
        <v>13415736.9</v>
      </c>
    </row>
    <row r="18250" spans="6:6">
      <c r="F18250" s="1926">
        <f t="shared" si="288"/>
        <v>13415736.9</v>
      </c>
    </row>
    <row r="18251" spans="6:6">
      <c r="F18251" s="1926">
        <f t="shared" si="288"/>
        <v>13415736.9</v>
      </c>
    </row>
    <row r="18252" spans="6:6">
      <c r="F18252" s="1926">
        <f t="shared" si="288"/>
        <v>13415736.9</v>
      </c>
    </row>
    <row r="18253" spans="6:6">
      <c r="F18253" s="1926">
        <f t="shared" si="288"/>
        <v>13415736.9</v>
      </c>
    </row>
    <row r="18254" spans="6:6">
      <c r="F18254" s="1926">
        <f t="shared" si="288"/>
        <v>13415736.9</v>
      </c>
    </row>
    <row r="18255" spans="6:6">
      <c r="F18255" s="1926">
        <f t="shared" si="288"/>
        <v>13415736.9</v>
      </c>
    </row>
    <row r="18256" spans="6:6">
      <c r="F18256" s="1926">
        <f t="shared" si="288"/>
        <v>13415736.9</v>
      </c>
    </row>
    <row r="18257" spans="6:6">
      <c r="F18257" s="1926">
        <f t="shared" si="288"/>
        <v>13415736.9</v>
      </c>
    </row>
    <row r="18258" spans="6:6">
      <c r="F18258" s="1926">
        <f t="shared" si="288"/>
        <v>13415736.9</v>
      </c>
    </row>
    <row r="18259" spans="6:6">
      <c r="F18259" s="1926">
        <f t="shared" si="288"/>
        <v>13415736.9</v>
      </c>
    </row>
    <row r="18260" spans="6:6">
      <c r="F18260" s="1926">
        <f t="shared" si="288"/>
        <v>13415736.9</v>
      </c>
    </row>
    <row r="18261" spans="6:6">
      <c r="F18261" s="1926">
        <f t="shared" si="288"/>
        <v>13415736.9</v>
      </c>
    </row>
    <row r="18262" spans="6:6">
      <c r="F18262" s="1926">
        <f t="shared" si="288"/>
        <v>13415736.9</v>
      </c>
    </row>
    <row r="18263" spans="6:6">
      <c r="F18263" s="1926">
        <f t="shared" si="288"/>
        <v>13415736.9</v>
      </c>
    </row>
    <row r="18264" spans="6:6">
      <c r="F18264" s="1926">
        <f t="shared" si="288"/>
        <v>13415736.9</v>
      </c>
    </row>
    <row r="18265" spans="6:6">
      <c r="F18265" s="1926">
        <f t="shared" si="288"/>
        <v>13415736.9</v>
      </c>
    </row>
    <row r="18266" spans="6:6">
      <c r="F18266" s="1926">
        <f t="shared" si="288"/>
        <v>13415736.9</v>
      </c>
    </row>
    <row r="18267" spans="6:6">
      <c r="F18267" s="1926">
        <f t="shared" si="288"/>
        <v>13415736.9</v>
      </c>
    </row>
    <row r="18268" spans="6:6">
      <c r="F18268" s="1926">
        <f t="shared" si="288"/>
        <v>13415736.9</v>
      </c>
    </row>
    <row r="18269" spans="6:6">
      <c r="F18269" s="1926">
        <f t="shared" si="288"/>
        <v>13415736.9</v>
      </c>
    </row>
    <row r="18270" spans="6:6">
      <c r="F18270" s="1926">
        <f t="shared" si="288"/>
        <v>13415736.9</v>
      </c>
    </row>
    <row r="18271" spans="6:6">
      <c r="F18271" s="1926">
        <f t="shared" si="288"/>
        <v>13415736.9</v>
      </c>
    </row>
    <row r="18272" spans="6:6">
      <c r="F18272" s="1926">
        <f t="shared" si="288"/>
        <v>13415736.9</v>
      </c>
    </row>
    <row r="18273" spans="6:6">
      <c r="F18273" s="1926">
        <f t="shared" si="288"/>
        <v>13415736.9</v>
      </c>
    </row>
    <row r="18274" spans="6:6">
      <c r="F18274" s="1926">
        <f t="shared" si="288"/>
        <v>13415736.9</v>
      </c>
    </row>
    <row r="18275" spans="6:6">
      <c r="F18275" s="1926">
        <f t="shared" si="288"/>
        <v>13415736.9</v>
      </c>
    </row>
    <row r="18276" spans="6:6">
      <c r="F18276" s="1926">
        <f t="shared" si="288"/>
        <v>13415736.9</v>
      </c>
    </row>
    <row r="18277" spans="6:6">
      <c r="F18277" s="1926">
        <f t="shared" si="288"/>
        <v>13415736.9</v>
      </c>
    </row>
    <row r="18278" spans="6:6">
      <c r="F18278" s="1926">
        <f t="shared" si="288"/>
        <v>13415736.9</v>
      </c>
    </row>
    <row r="18279" spans="6:6">
      <c r="F18279" s="1926">
        <f t="shared" si="288"/>
        <v>13415736.9</v>
      </c>
    </row>
    <row r="18280" spans="6:6">
      <c r="F18280" s="1926">
        <f t="shared" si="288"/>
        <v>13415736.9</v>
      </c>
    </row>
    <row r="18281" spans="6:6">
      <c r="F18281" s="1926">
        <f t="shared" si="288"/>
        <v>13415736.9</v>
      </c>
    </row>
    <row r="18282" spans="6:6">
      <c r="F18282" s="1926">
        <f t="shared" si="288"/>
        <v>13415736.9</v>
      </c>
    </row>
    <row r="18283" spans="6:6">
      <c r="F18283" s="1926">
        <f t="shared" si="288"/>
        <v>13415736.9</v>
      </c>
    </row>
    <row r="18284" spans="6:6">
      <c r="F18284" s="1926">
        <f t="shared" si="288"/>
        <v>13415736.9</v>
      </c>
    </row>
    <row r="18285" spans="6:6">
      <c r="F18285" s="1926">
        <f t="shared" si="288"/>
        <v>13415736.9</v>
      </c>
    </row>
    <row r="18286" spans="6:6">
      <c r="F18286" s="1926">
        <f t="shared" si="288"/>
        <v>13415736.9</v>
      </c>
    </row>
    <row r="18287" spans="6:6">
      <c r="F18287" s="1926">
        <f t="shared" si="288"/>
        <v>13415736.9</v>
      </c>
    </row>
    <row r="18288" spans="6:6">
      <c r="F18288" s="1926">
        <f t="shared" si="288"/>
        <v>13415736.9</v>
      </c>
    </row>
    <row r="18289" spans="6:6">
      <c r="F18289" s="1926">
        <f t="shared" si="288"/>
        <v>13415736.9</v>
      </c>
    </row>
    <row r="18290" spans="6:6">
      <c r="F18290" s="1926">
        <f t="shared" si="288"/>
        <v>13415736.9</v>
      </c>
    </row>
    <row r="18291" spans="6:6">
      <c r="F18291" s="1926">
        <f t="shared" si="288"/>
        <v>13415736.9</v>
      </c>
    </row>
    <row r="18292" spans="6:6">
      <c r="F18292" s="1926">
        <f t="shared" si="288"/>
        <v>13415736.9</v>
      </c>
    </row>
    <row r="18293" spans="6:6">
      <c r="F18293" s="1926">
        <f t="shared" si="288"/>
        <v>13415736.9</v>
      </c>
    </row>
    <row r="18294" spans="6:6">
      <c r="F18294" s="1926">
        <f t="shared" si="288"/>
        <v>13415736.9</v>
      </c>
    </row>
    <row r="18295" spans="6:6">
      <c r="F18295" s="1926">
        <f t="shared" si="288"/>
        <v>13415736.9</v>
      </c>
    </row>
    <row r="18296" spans="6:6">
      <c r="F18296" s="1926">
        <f t="shared" si="288"/>
        <v>13415736.9</v>
      </c>
    </row>
    <row r="18297" spans="6:6">
      <c r="F18297" s="1926">
        <f t="shared" si="288"/>
        <v>13415736.9</v>
      </c>
    </row>
    <row r="18298" spans="6:6">
      <c r="F18298" s="1926">
        <f t="shared" si="288"/>
        <v>13415736.9</v>
      </c>
    </row>
    <row r="18299" spans="6:6">
      <c r="F18299" s="1926">
        <f t="shared" si="288"/>
        <v>13415736.9</v>
      </c>
    </row>
    <row r="18300" spans="6:6">
      <c r="F18300" s="1926">
        <f t="shared" si="288"/>
        <v>13415736.9</v>
      </c>
    </row>
    <row r="18301" spans="6:6">
      <c r="F18301" s="1926">
        <f t="shared" si="288"/>
        <v>13415736.9</v>
      </c>
    </row>
    <row r="18302" spans="6:6">
      <c r="F18302" s="1926">
        <f t="shared" si="288"/>
        <v>13415736.9</v>
      </c>
    </row>
    <row r="18303" spans="6:6">
      <c r="F18303" s="1926">
        <f t="shared" si="288"/>
        <v>13415736.9</v>
      </c>
    </row>
    <row r="18304" spans="6:6">
      <c r="F18304" s="1926">
        <f t="shared" si="288"/>
        <v>13415736.9</v>
      </c>
    </row>
    <row r="18305" spans="6:6">
      <c r="F18305" s="1926">
        <f t="shared" si="288"/>
        <v>13415736.9</v>
      </c>
    </row>
    <row r="18306" spans="6:6">
      <c r="F18306" s="1926">
        <f t="shared" si="288"/>
        <v>13415736.9</v>
      </c>
    </row>
    <row r="18307" spans="6:6">
      <c r="F18307" s="1926">
        <f t="shared" si="288"/>
        <v>13415736.9</v>
      </c>
    </row>
    <row r="18308" spans="6:6">
      <c r="F18308" s="1926">
        <f t="shared" si="288"/>
        <v>13415736.9</v>
      </c>
    </row>
    <row r="18309" spans="6:6">
      <c r="F18309" s="1926">
        <f t="shared" si="288"/>
        <v>13415736.9</v>
      </c>
    </row>
    <row r="18310" spans="6:6">
      <c r="F18310" s="1926">
        <f t="shared" si="288"/>
        <v>13415736.9</v>
      </c>
    </row>
    <row r="18311" spans="6:6">
      <c r="F18311" s="1926">
        <f t="shared" ref="F18311:F18374" si="289">F18310-E18311+D18311</f>
        <v>13415736.9</v>
      </c>
    </row>
    <row r="18312" spans="6:6">
      <c r="F18312" s="1926">
        <f t="shared" si="289"/>
        <v>13415736.9</v>
      </c>
    </row>
    <row r="18313" spans="6:6">
      <c r="F18313" s="1926">
        <f t="shared" si="289"/>
        <v>13415736.9</v>
      </c>
    </row>
    <row r="18314" spans="6:6">
      <c r="F18314" s="1926">
        <f t="shared" si="289"/>
        <v>13415736.9</v>
      </c>
    </row>
    <row r="18315" spans="6:6">
      <c r="F18315" s="1926">
        <f t="shared" si="289"/>
        <v>13415736.9</v>
      </c>
    </row>
    <row r="18316" spans="6:6">
      <c r="F18316" s="1926">
        <f t="shared" si="289"/>
        <v>13415736.9</v>
      </c>
    </row>
    <row r="18317" spans="6:6">
      <c r="F18317" s="1926">
        <f t="shared" si="289"/>
        <v>13415736.9</v>
      </c>
    </row>
    <row r="18318" spans="6:6">
      <c r="F18318" s="1926">
        <f t="shared" si="289"/>
        <v>13415736.9</v>
      </c>
    </row>
    <row r="18319" spans="6:6">
      <c r="F18319" s="1926">
        <f t="shared" si="289"/>
        <v>13415736.9</v>
      </c>
    </row>
    <row r="18320" spans="6:6">
      <c r="F18320" s="1926">
        <f t="shared" si="289"/>
        <v>13415736.9</v>
      </c>
    </row>
    <row r="18321" spans="6:6">
      <c r="F18321" s="1926">
        <f t="shared" si="289"/>
        <v>13415736.9</v>
      </c>
    </row>
    <row r="18322" spans="6:6">
      <c r="F18322" s="1926">
        <f t="shared" si="289"/>
        <v>13415736.9</v>
      </c>
    </row>
    <row r="18323" spans="6:6">
      <c r="F18323" s="1926">
        <f t="shared" si="289"/>
        <v>13415736.9</v>
      </c>
    </row>
    <row r="18324" spans="6:6">
      <c r="F18324" s="1926">
        <f t="shared" si="289"/>
        <v>13415736.9</v>
      </c>
    </row>
    <row r="18325" spans="6:6">
      <c r="F18325" s="1926">
        <f t="shared" si="289"/>
        <v>13415736.9</v>
      </c>
    </row>
    <row r="18326" spans="6:6">
      <c r="F18326" s="1926">
        <f t="shared" si="289"/>
        <v>13415736.9</v>
      </c>
    </row>
    <row r="18327" spans="6:6">
      <c r="F18327" s="1926">
        <f t="shared" si="289"/>
        <v>13415736.9</v>
      </c>
    </row>
    <row r="18328" spans="6:6">
      <c r="F18328" s="1926">
        <f t="shared" si="289"/>
        <v>13415736.9</v>
      </c>
    </row>
    <row r="18329" spans="6:6">
      <c r="F18329" s="1926">
        <f t="shared" si="289"/>
        <v>13415736.9</v>
      </c>
    </row>
    <row r="18330" spans="6:6">
      <c r="F18330" s="1926">
        <f t="shared" si="289"/>
        <v>13415736.9</v>
      </c>
    </row>
    <row r="18331" spans="6:6">
      <c r="F18331" s="1926">
        <f t="shared" si="289"/>
        <v>13415736.9</v>
      </c>
    </row>
    <row r="18332" spans="6:6">
      <c r="F18332" s="1926">
        <f t="shared" si="289"/>
        <v>13415736.9</v>
      </c>
    </row>
    <row r="18333" spans="6:6">
      <c r="F18333" s="1926">
        <f t="shared" si="289"/>
        <v>13415736.9</v>
      </c>
    </row>
    <row r="18334" spans="6:6">
      <c r="F18334" s="1926">
        <f t="shared" si="289"/>
        <v>13415736.9</v>
      </c>
    </row>
    <row r="18335" spans="6:6">
      <c r="F18335" s="1926">
        <f t="shared" si="289"/>
        <v>13415736.9</v>
      </c>
    </row>
    <row r="18336" spans="6:6">
      <c r="F18336" s="1926">
        <f t="shared" si="289"/>
        <v>13415736.9</v>
      </c>
    </row>
    <row r="18337" spans="6:6">
      <c r="F18337" s="1926">
        <f t="shared" si="289"/>
        <v>13415736.9</v>
      </c>
    </row>
    <row r="18338" spans="6:6">
      <c r="F18338" s="1926">
        <f t="shared" si="289"/>
        <v>13415736.9</v>
      </c>
    </row>
    <row r="18339" spans="6:6">
      <c r="F18339" s="1926">
        <f t="shared" si="289"/>
        <v>13415736.9</v>
      </c>
    </row>
    <row r="18340" spans="6:6">
      <c r="F18340" s="1926">
        <f t="shared" si="289"/>
        <v>13415736.9</v>
      </c>
    </row>
    <row r="18341" spans="6:6">
      <c r="F18341" s="1926">
        <f t="shared" si="289"/>
        <v>13415736.9</v>
      </c>
    </row>
    <row r="18342" spans="6:6">
      <c r="F18342" s="1926">
        <f t="shared" si="289"/>
        <v>13415736.9</v>
      </c>
    </row>
    <row r="18343" spans="6:6">
      <c r="F18343" s="1926">
        <f t="shared" si="289"/>
        <v>13415736.9</v>
      </c>
    </row>
    <row r="18344" spans="6:6">
      <c r="F18344" s="1926">
        <f t="shared" si="289"/>
        <v>13415736.9</v>
      </c>
    </row>
    <row r="18345" spans="6:6">
      <c r="F18345" s="1926">
        <f t="shared" si="289"/>
        <v>13415736.9</v>
      </c>
    </row>
    <row r="18346" spans="6:6">
      <c r="F18346" s="1926">
        <f t="shared" si="289"/>
        <v>13415736.9</v>
      </c>
    </row>
    <row r="18347" spans="6:6">
      <c r="F18347" s="1926">
        <f t="shared" si="289"/>
        <v>13415736.9</v>
      </c>
    </row>
    <row r="18348" spans="6:6">
      <c r="F18348" s="1926">
        <f t="shared" si="289"/>
        <v>13415736.9</v>
      </c>
    </row>
    <row r="18349" spans="6:6">
      <c r="F18349" s="1926">
        <f t="shared" si="289"/>
        <v>13415736.9</v>
      </c>
    </row>
    <row r="18350" spans="6:6">
      <c r="F18350" s="1926">
        <f t="shared" si="289"/>
        <v>13415736.9</v>
      </c>
    </row>
    <row r="18351" spans="6:6">
      <c r="F18351" s="1926">
        <f t="shared" si="289"/>
        <v>13415736.9</v>
      </c>
    </row>
    <row r="18352" spans="6:6">
      <c r="F18352" s="1926">
        <f t="shared" si="289"/>
        <v>13415736.9</v>
      </c>
    </row>
    <row r="18353" spans="6:6">
      <c r="F18353" s="1926">
        <f t="shared" si="289"/>
        <v>13415736.9</v>
      </c>
    </row>
    <row r="18354" spans="6:6">
      <c r="F18354" s="1926">
        <f t="shared" si="289"/>
        <v>13415736.9</v>
      </c>
    </row>
    <row r="18355" spans="6:6">
      <c r="F18355" s="1926">
        <f t="shared" si="289"/>
        <v>13415736.9</v>
      </c>
    </row>
    <row r="18356" spans="6:6">
      <c r="F18356" s="1926">
        <f t="shared" si="289"/>
        <v>13415736.9</v>
      </c>
    </row>
    <row r="18357" spans="6:6">
      <c r="F18357" s="1926">
        <f t="shared" si="289"/>
        <v>13415736.9</v>
      </c>
    </row>
    <row r="18358" spans="6:6">
      <c r="F18358" s="1926">
        <f t="shared" si="289"/>
        <v>13415736.9</v>
      </c>
    </row>
    <row r="18359" spans="6:6">
      <c r="F18359" s="1926">
        <f t="shared" si="289"/>
        <v>13415736.9</v>
      </c>
    </row>
    <row r="18360" spans="6:6">
      <c r="F18360" s="1926">
        <f t="shared" si="289"/>
        <v>13415736.9</v>
      </c>
    </row>
    <row r="18361" spans="6:6">
      <c r="F18361" s="1926">
        <f t="shared" si="289"/>
        <v>13415736.9</v>
      </c>
    </row>
    <row r="18362" spans="6:6">
      <c r="F18362" s="1926">
        <f t="shared" si="289"/>
        <v>13415736.9</v>
      </c>
    </row>
    <row r="18363" spans="6:6">
      <c r="F18363" s="1926">
        <f t="shared" si="289"/>
        <v>13415736.9</v>
      </c>
    </row>
    <row r="18364" spans="6:6">
      <c r="F18364" s="1926">
        <f t="shared" si="289"/>
        <v>13415736.9</v>
      </c>
    </row>
    <row r="18365" spans="6:6">
      <c r="F18365" s="1926">
        <f t="shared" si="289"/>
        <v>13415736.9</v>
      </c>
    </row>
    <row r="18366" spans="6:6">
      <c r="F18366" s="1926">
        <f t="shared" si="289"/>
        <v>13415736.9</v>
      </c>
    </row>
    <row r="18367" spans="6:6">
      <c r="F18367" s="1926">
        <f t="shared" si="289"/>
        <v>13415736.9</v>
      </c>
    </row>
    <row r="18368" spans="6:6">
      <c r="F18368" s="1926">
        <f t="shared" si="289"/>
        <v>13415736.9</v>
      </c>
    </row>
    <row r="18369" spans="6:6">
      <c r="F18369" s="1926">
        <f t="shared" si="289"/>
        <v>13415736.9</v>
      </c>
    </row>
    <row r="18370" spans="6:6">
      <c r="F18370" s="1926">
        <f t="shared" si="289"/>
        <v>13415736.9</v>
      </c>
    </row>
    <row r="18371" spans="6:6">
      <c r="F18371" s="1926">
        <f t="shared" si="289"/>
        <v>13415736.9</v>
      </c>
    </row>
    <row r="18372" spans="6:6">
      <c r="F18372" s="1926">
        <f t="shared" si="289"/>
        <v>13415736.9</v>
      </c>
    </row>
    <row r="18373" spans="6:6">
      <c r="F18373" s="1926">
        <f t="shared" si="289"/>
        <v>13415736.9</v>
      </c>
    </row>
    <row r="18374" spans="6:6">
      <c r="F18374" s="1926">
        <f t="shared" si="289"/>
        <v>13415736.9</v>
      </c>
    </row>
    <row r="18375" spans="6:6">
      <c r="F18375" s="1926">
        <f t="shared" ref="F18375:F18438" si="290">F18374-E18375+D18375</f>
        <v>13415736.9</v>
      </c>
    </row>
    <row r="18376" spans="6:6">
      <c r="F18376" s="1926">
        <f t="shared" si="290"/>
        <v>13415736.9</v>
      </c>
    </row>
    <row r="18377" spans="6:6">
      <c r="F18377" s="1926">
        <f t="shared" si="290"/>
        <v>13415736.9</v>
      </c>
    </row>
    <row r="18378" spans="6:6">
      <c r="F18378" s="1926">
        <f t="shared" si="290"/>
        <v>13415736.9</v>
      </c>
    </row>
    <row r="18379" spans="6:6">
      <c r="F18379" s="1926">
        <f t="shared" si="290"/>
        <v>13415736.9</v>
      </c>
    </row>
    <row r="18380" spans="6:6">
      <c r="F18380" s="1926">
        <f t="shared" si="290"/>
        <v>13415736.9</v>
      </c>
    </row>
    <row r="18381" spans="6:6">
      <c r="F18381" s="1926">
        <f t="shared" si="290"/>
        <v>13415736.9</v>
      </c>
    </row>
    <row r="18382" spans="6:6">
      <c r="F18382" s="1926">
        <f t="shared" si="290"/>
        <v>13415736.9</v>
      </c>
    </row>
    <row r="18383" spans="6:6">
      <c r="F18383" s="1926">
        <f t="shared" si="290"/>
        <v>13415736.9</v>
      </c>
    </row>
    <row r="18384" spans="6:6">
      <c r="F18384" s="1926">
        <f t="shared" si="290"/>
        <v>13415736.9</v>
      </c>
    </row>
    <row r="18385" spans="6:6">
      <c r="F18385" s="1926">
        <f t="shared" si="290"/>
        <v>13415736.9</v>
      </c>
    </row>
    <row r="18386" spans="6:6">
      <c r="F18386" s="1926">
        <f t="shared" si="290"/>
        <v>13415736.9</v>
      </c>
    </row>
    <row r="18387" spans="6:6">
      <c r="F18387" s="1926">
        <f t="shared" si="290"/>
        <v>13415736.9</v>
      </c>
    </row>
    <row r="18388" spans="6:6">
      <c r="F18388" s="1926">
        <f t="shared" si="290"/>
        <v>13415736.9</v>
      </c>
    </row>
    <row r="18389" spans="6:6">
      <c r="F18389" s="1926">
        <f t="shared" si="290"/>
        <v>13415736.9</v>
      </c>
    </row>
    <row r="18390" spans="6:6">
      <c r="F18390" s="1926">
        <f t="shared" si="290"/>
        <v>13415736.9</v>
      </c>
    </row>
    <row r="18391" spans="6:6">
      <c r="F18391" s="1926">
        <f t="shared" si="290"/>
        <v>13415736.9</v>
      </c>
    </row>
    <row r="18392" spans="6:6">
      <c r="F18392" s="1926">
        <f t="shared" si="290"/>
        <v>13415736.9</v>
      </c>
    </row>
    <row r="18393" spans="6:6">
      <c r="F18393" s="1926">
        <f t="shared" si="290"/>
        <v>13415736.9</v>
      </c>
    </row>
    <row r="18394" spans="6:6">
      <c r="F18394" s="1926">
        <f t="shared" si="290"/>
        <v>13415736.9</v>
      </c>
    </row>
    <row r="18395" spans="6:6">
      <c r="F18395" s="1926">
        <f t="shared" si="290"/>
        <v>13415736.9</v>
      </c>
    </row>
    <row r="18396" spans="6:6">
      <c r="F18396" s="1926">
        <f t="shared" si="290"/>
        <v>13415736.9</v>
      </c>
    </row>
    <row r="18397" spans="6:6">
      <c r="F18397" s="1926">
        <f t="shared" si="290"/>
        <v>13415736.9</v>
      </c>
    </row>
    <row r="18398" spans="6:6">
      <c r="F18398" s="1926">
        <f t="shared" si="290"/>
        <v>13415736.9</v>
      </c>
    </row>
    <row r="18399" spans="6:6">
      <c r="F18399" s="1926">
        <f t="shared" si="290"/>
        <v>13415736.9</v>
      </c>
    </row>
    <row r="18400" spans="6:6">
      <c r="F18400" s="1926">
        <f t="shared" si="290"/>
        <v>13415736.9</v>
      </c>
    </row>
    <row r="18401" spans="6:6">
      <c r="F18401" s="1926">
        <f t="shared" si="290"/>
        <v>13415736.9</v>
      </c>
    </row>
    <row r="18402" spans="6:6">
      <c r="F18402" s="1926">
        <f t="shared" si="290"/>
        <v>13415736.9</v>
      </c>
    </row>
    <row r="18403" spans="6:6">
      <c r="F18403" s="1926">
        <f t="shared" si="290"/>
        <v>13415736.9</v>
      </c>
    </row>
    <row r="18404" spans="6:6">
      <c r="F18404" s="1926">
        <f t="shared" si="290"/>
        <v>13415736.9</v>
      </c>
    </row>
    <row r="18405" spans="6:6">
      <c r="F18405" s="1926">
        <f t="shared" si="290"/>
        <v>13415736.9</v>
      </c>
    </row>
    <row r="18406" spans="6:6">
      <c r="F18406" s="1926">
        <f t="shared" si="290"/>
        <v>13415736.9</v>
      </c>
    </row>
    <row r="18407" spans="6:6">
      <c r="F18407" s="1926">
        <f t="shared" si="290"/>
        <v>13415736.9</v>
      </c>
    </row>
    <row r="18408" spans="6:6">
      <c r="F18408" s="1926">
        <f t="shared" si="290"/>
        <v>13415736.9</v>
      </c>
    </row>
    <row r="18409" spans="6:6">
      <c r="F18409" s="1926">
        <f t="shared" si="290"/>
        <v>13415736.9</v>
      </c>
    </row>
    <row r="18410" spans="6:6">
      <c r="F18410" s="1926">
        <f t="shared" si="290"/>
        <v>13415736.9</v>
      </c>
    </row>
    <row r="18411" spans="6:6">
      <c r="F18411" s="1926">
        <f t="shared" si="290"/>
        <v>13415736.9</v>
      </c>
    </row>
    <row r="18412" spans="6:6">
      <c r="F18412" s="1926">
        <f t="shared" si="290"/>
        <v>13415736.9</v>
      </c>
    </row>
    <row r="18413" spans="6:6">
      <c r="F18413" s="1926">
        <f t="shared" si="290"/>
        <v>13415736.9</v>
      </c>
    </row>
    <row r="18414" spans="6:6">
      <c r="F18414" s="1926">
        <f t="shared" si="290"/>
        <v>13415736.9</v>
      </c>
    </row>
    <row r="18415" spans="6:6">
      <c r="F18415" s="1926">
        <f t="shared" si="290"/>
        <v>13415736.9</v>
      </c>
    </row>
    <row r="18416" spans="6:6">
      <c r="F18416" s="1926">
        <f t="shared" si="290"/>
        <v>13415736.9</v>
      </c>
    </row>
    <row r="18417" spans="6:6">
      <c r="F18417" s="1926">
        <f t="shared" si="290"/>
        <v>13415736.9</v>
      </c>
    </row>
    <row r="18418" spans="6:6">
      <c r="F18418" s="1926">
        <f t="shared" si="290"/>
        <v>13415736.9</v>
      </c>
    </row>
    <row r="18419" spans="6:6">
      <c r="F18419" s="1926">
        <f t="shared" si="290"/>
        <v>13415736.9</v>
      </c>
    </row>
    <row r="18420" spans="6:6">
      <c r="F18420" s="1926">
        <f t="shared" si="290"/>
        <v>13415736.9</v>
      </c>
    </row>
    <row r="18421" spans="6:6">
      <c r="F18421" s="1926">
        <f t="shared" si="290"/>
        <v>13415736.9</v>
      </c>
    </row>
    <row r="18422" spans="6:6">
      <c r="F18422" s="1926">
        <f t="shared" si="290"/>
        <v>13415736.9</v>
      </c>
    </row>
    <row r="18423" spans="6:6">
      <c r="F18423" s="1926">
        <f t="shared" si="290"/>
        <v>13415736.9</v>
      </c>
    </row>
    <row r="18424" spans="6:6">
      <c r="F18424" s="1926">
        <f t="shared" si="290"/>
        <v>13415736.9</v>
      </c>
    </row>
    <row r="18425" spans="6:6">
      <c r="F18425" s="1926">
        <f t="shared" si="290"/>
        <v>13415736.9</v>
      </c>
    </row>
    <row r="18426" spans="6:6">
      <c r="F18426" s="1926">
        <f t="shared" si="290"/>
        <v>13415736.9</v>
      </c>
    </row>
    <row r="18427" spans="6:6">
      <c r="F18427" s="1926">
        <f t="shared" si="290"/>
        <v>13415736.9</v>
      </c>
    </row>
    <row r="18428" spans="6:6">
      <c r="F18428" s="1926">
        <f t="shared" si="290"/>
        <v>13415736.9</v>
      </c>
    </row>
    <row r="18429" spans="6:6">
      <c r="F18429" s="1926">
        <f t="shared" si="290"/>
        <v>13415736.9</v>
      </c>
    </row>
    <row r="18430" spans="6:6">
      <c r="F18430" s="1926">
        <f t="shared" si="290"/>
        <v>13415736.9</v>
      </c>
    </row>
    <row r="18431" spans="6:6">
      <c r="F18431" s="1926">
        <f t="shared" si="290"/>
        <v>13415736.9</v>
      </c>
    </row>
    <row r="18432" spans="6:6">
      <c r="F18432" s="1926">
        <f t="shared" si="290"/>
        <v>13415736.9</v>
      </c>
    </row>
    <row r="18433" spans="6:6">
      <c r="F18433" s="1926">
        <f t="shared" si="290"/>
        <v>13415736.9</v>
      </c>
    </row>
    <row r="18434" spans="6:6">
      <c r="F18434" s="1926">
        <f t="shared" si="290"/>
        <v>13415736.9</v>
      </c>
    </row>
    <row r="18435" spans="6:6">
      <c r="F18435" s="1926">
        <f t="shared" si="290"/>
        <v>13415736.9</v>
      </c>
    </row>
    <row r="18436" spans="6:6">
      <c r="F18436" s="1926">
        <f t="shared" si="290"/>
        <v>13415736.9</v>
      </c>
    </row>
    <row r="18437" spans="6:6">
      <c r="F18437" s="1926">
        <f t="shared" si="290"/>
        <v>13415736.9</v>
      </c>
    </row>
    <row r="18438" spans="6:6">
      <c r="F18438" s="1926">
        <f t="shared" si="290"/>
        <v>13415736.9</v>
      </c>
    </row>
    <row r="18439" spans="6:6">
      <c r="F18439" s="1926">
        <f t="shared" ref="F18439:F18502" si="291">F18438-E18439+D18439</f>
        <v>13415736.9</v>
      </c>
    </row>
    <row r="18440" spans="6:6">
      <c r="F18440" s="1926">
        <f t="shared" si="291"/>
        <v>13415736.9</v>
      </c>
    </row>
    <row r="18441" spans="6:6">
      <c r="F18441" s="1926">
        <f t="shared" si="291"/>
        <v>13415736.9</v>
      </c>
    </row>
    <row r="18442" spans="6:6">
      <c r="F18442" s="1926">
        <f t="shared" si="291"/>
        <v>13415736.9</v>
      </c>
    </row>
    <row r="18443" spans="6:6">
      <c r="F18443" s="1926">
        <f t="shared" si="291"/>
        <v>13415736.9</v>
      </c>
    </row>
    <row r="18444" spans="6:6">
      <c r="F18444" s="1926">
        <f t="shared" si="291"/>
        <v>13415736.9</v>
      </c>
    </row>
    <row r="18445" spans="6:6">
      <c r="F18445" s="1926">
        <f t="shared" si="291"/>
        <v>13415736.9</v>
      </c>
    </row>
    <row r="18446" spans="6:6">
      <c r="F18446" s="1926">
        <f t="shared" si="291"/>
        <v>13415736.9</v>
      </c>
    </row>
    <row r="18447" spans="6:6">
      <c r="F18447" s="1926">
        <f t="shared" si="291"/>
        <v>13415736.9</v>
      </c>
    </row>
    <row r="18448" spans="6:6">
      <c r="F18448" s="1926">
        <f t="shared" si="291"/>
        <v>13415736.9</v>
      </c>
    </row>
    <row r="18449" spans="6:6">
      <c r="F18449" s="1926">
        <f t="shared" si="291"/>
        <v>13415736.9</v>
      </c>
    </row>
    <row r="18450" spans="6:6">
      <c r="F18450" s="1926">
        <f t="shared" si="291"/>
        <v>13415736.9</v>
      </c>
    </row>
    <row r="18451" spans="6:6">
      <c r="F18451" s="1926">
        <f t="shared" si="291"/>
        <v>13415736.9</v>
      </c>
    </row>
    <row r="18452" spans="6:6">
      <c r="F18452" s="1926">
        <f t="shared" si="291"/>
        <v>13415736.9</v>
      </c>
    </row>
    <row r="18453" spans="6:6">
      <c r="F18453" s="1926">
        <f t="shared" si="291"/>
        <v>13415736.9</v>
      </c>
    </row>
    <row r="18454" spans="6:6">
      <c r="F18454" s="1926">
        <f t="shared" si="291"/>
        <v>13415736.9</v>
      </c>
    </row>
    <row r="18455" spans="6:6">
      <c r="F18455" s="1926">
        <f t="shared" si="291"/>
        <v>13415736.9</v>
      </c>
    </row>
    <row r="18456" spans="6:6">
      <c r="F18456" s="1926">
        <f t="shared" si="291"/>
        <v>13415736.9</v>
      </c>
    </row>
    <row r="18457" spans="6:6">
      <c r="F18457" s="1926">
        <f t="shared" si="291"/>
        <v>13415736.9</v>
      </c>
    </row>
    <row r="18458" spans="6:6">
      <c r="F18458" s="1926">
        <f t="shared" si="291"/>
        <v>13415736.9</v>
      </c>
    </row>
    <row r="18459" spans="6:6">
      <c r="F18459" s="1926">
        <f t="shared" si="291"/>
        <v>13415736.9</v>
      </c>
    </row>
    <row r="18460" spans="6:6">
      <c r="F18460" s="1926">
        <f t="shared" si="291"/>
        <v>13415736.9</v>
      </c>
    </row>
    <row r="18461" spans="6:6">
      <c r="F18461" s="1926">
        <f t="shared" si="291"/>
        <v>13415736.9</v>
      </c>
    </row>
    <row r="18462" spans="6:6">
      <c r="F18462" s="1926">
        <f t="shared" si="291"/>
        <v>13415736.9</v>
      </c>
    </row>
    <row r="18463" spans="6:6">
      <c r="F18463" s="1926">
        <f t="shared" si="291"/>
        <v>13415736.9</v>
      </c>
    </row>
    <row r="18464" spans="6:6">
      <c r="F18464" s="1926">
        <f t="shared" si="291"/>
        <v>13415736.9</v>
      </c>
    </row>
    <row r="18465" spans="6:6">
      <c r="F18465" s="1926">
        <f t="shared" si="291"/>
        <v>13415736.9</v>
      </c>
    </row>
    <row r="18466" spans="6:6">
      <c r="F18466" s="1926">
        <f t="shared" si="291"/>
        <v>13415736.9</v>
      </c>
    </row>
    <row r="18467" spans="6:6">
      <c r="F18467" s="1926">
        <f t="shared" si="291"/>
        <v>13415736.9</v>
      </c>
    </row>
    <row r="18468" spans="6:6">
      <c r="F18468" s="1926">
        <f t="shared" si="291"/>
        <v>13415736.9</v>
      </c>
    </row>
    <row r="18469" spans="6:6">
      <c r="F18469" s="1926">
        <f t="shared" si="291"/>
        <v>13415736.9</v>
      </c>
    </row>
    <row r="18470" spans="6:6">
      <c r="F18470" s="1926">
        <f t="shared" si="291"/>
        <v>13415736.9</v>
      </c>
    </row>
    <row r="18471" spans="6:6">
      <c r="F18471" s="1926">
        <f t="shared" si="291"/>
        <v>13415736.9</v>
      </c>
    </row>
    <row r="18472" spans="6:6">
      <c r="F18472" s="1926">
        <f t="shared" si="291"/>
        <v>13415736.9</v>
      </c>
    </row>
    <row r="18473" spans="6:6">
      <c r="F18473" s="1926">
        <f t="shared" si="291"/>
        <v>13415736.9</v>
      </c>
    </row>
    <row r="18474" spans="6:6">
      <c r="F18474" s="1926">
        <f t="shared" si="291"/>
        <v>13415736.9</v>
      </c>
    </row>
    <row r="18475" spans="6:6">
      <c r="F18475" s="1926">
        <f t="shared" si="291"/>
        <v>13415736.9</v>
      </c>
    </row>
    <row r="18476" spans="6:6">
      <c r="F18476" s="1926">
        <f t="shared" si="291"/>
        <v>13415736.9</v>
      </c>
    </row>
    <row r="18477" spans="6:6">
      <c r="F18477" s="1926">
        <f t="shared" si="291"/>
        <v>13415736.9</v>
      </c>
    </row>
    <row r="18478" spans="6:6">
      <c r="F18478" s="1926">
        <f t="shared" si="291"/>
        <v>13415736.9</v>
      </c>
    </row>
    <row r="18479" spans="6:6">
      <c r="F18479" s="1926">
        <f t="shared" si="291"/>
        <v>13415736.9</v>
      </c>
    </row>
    <row r="18480" spans="6:6">
      <c r="F18480" s="1926">
        <f t="shared" si="291"/>
        <v>13415736.9</v>
      </c>
    </row>
    <row r="18481" spans="6:6">
      <c r="F18481" s="1926">
        <f t="shared" si="291"/>
        <v>13415736.9</v>
      </c>
    </row>
    <row r="18482" spans="6:6">
      <c r="F18482" s="1926">
        <f t="shared" si="291"/>
        <v>13415736.9</v>
      </c>
    </row>
    <row r="18483" spans="6:6">
      <c r="F18483" s="1926">
        <f t="shared" si="291"/>
        <v>13415736.9</v>
      </c>
    </row>
    <row r="18484" spans="6:6">
      <c r="F18484" s="1926">
        <f t="shared" si="291"/>
        <v>13415736.9</v>
      </c>
    </row>
    <row r="18485" spans="6:6">
      <c r="F18485" s="1926">
        <f t="shared" si="291"/>
        <v>13415736.9</v>
      </c>
    </row>
    <row r="18486" spans="6:6">
      <c r="F18486" s="1926">
        <f t="shared" si="291"/>
        <v>13415736.9</v>
      </c>
    </row>
    <row r="18487" spans="6:6">
      <c r="F18487" s="1926">
        <f t="shared" si="291"/>
        <v>13415736.9</v>
      </c>
    </row>
    <row r="18488" spans="6:6">
      <c r="F18488" s="1926">
        <f t="shared" si="291"/>
        <v>13415736.9</v>
      </c>
    </row>
    <row r="18489" spans="6:6">
      <c r="F18489" s="1926">
        <f t="shared" si="291"/>
        <v>13415736.9</v>
      </c>
    </row>
    <row r="18490" spans="6:6">
      <c r="F18490" s="1926">
        <f t="shared" si="291"/>
        <v>13415736.9</v>
      </c>
    </row>
    <row r="18491" spans="6:6">
      <c r="F18491" s="1926">
        <f t="shared" si="291"/>
        <v>13415736.9</v>
      </c>
    </row>
    <row r="18492" spans="6:6">
      <c r="F18492" s="1926">
        <f t="shared" si="291"/>
        <v>13415736.9</v>
      </c>
    </row>
    <row r="18493" spans="6:6">
      <c r="F18493" s="1926">
        <f t="shared" si="291"/>
        <v>13415736.9</v>
      </c>
    </row>
    <row r="18494" spans="6:6">
      <c r="F18494" s="1926">
        <f t="shared" si="291"/>
        <v>13415736.9</v>
      </c>
    </row>
    <row r="18495" spans="6:6">
      <c r="F18495" s="1926">
        <f t="shared" si="291"/>
        <v>13415736.9</v>
      </c>
    </row>
    <row r="18496" spans="6:6">
      <c r="F18496" s="1926">
        <f t="shared" si="291"/>
        <v>13415736.9</v>
      </c>
    </row>
    <row r="18497" spans="6:6">
      <c r="F18497" s="1926">
        <f t="shared" si="291"/>
        <v>13415736.9</v>
      </c>
    </row>
    <row r="18498" spans="6:6">
      <c r="F18498" s="1926">
        <f t="shared" si="291"/>
        <v>13415736.9</v>
      </c>
    </row>
    <row r="18499" spans="6:6">
      <c r="F18499" s="1926">
        <f t="shared" si="291"/>
        <v>13415736.9</v>
      </c>
    </row>
    <row r="18500" spans="6:6">
      <c r="F18500" s="1926">
        <f t="shared" si="291"/>
        <v>13415736.9</v>
      </c>
    </row>
    <row r="18501" spans="6:6">
      <c r="F18501" s="1926">
        <f t="shared" si="291"/>
        <v>13415736.9</v>
      </c>
    </row>
    <row r="18502" spans="6:6">
      <c r="F18502" s="1926">
        <f t="shared" si="291"/>
        <v>13415736.9</v>
      </c>
    </row>
    <row r="18503" spans="6:6">
      <c r="F18503" s="1926">
        <f t="shared" ref="F18503:F18566" si="292">F18502-E18503+D18503</f>
        <v>13415736.9</v>
      </c>
    </row>
    <row r="18504" spans="6:6">
      <c r="F18504" s="1926">
        <f t="shared" si="292"/>
        <v>13415736.9</v>
      </c>
    </row>
    <row r="18505" spans="6:6">
      <c r="F18505" s="1926">
        <f t="shared" si="292"/>
        <v>13415736.9</v>
      </c>
    </row>
    <row r="18506" spans="6:6">
      <c r="F18506" s="1926">
        <f t="shared" si="292"/>
        <v>13415736.9</v>
      </c>
    </row>
    <row r="18507" spans="6:6">
      <c r="F18507" s="1926">
        <f t="shared" si="292"/>
        <v>13415736.9</v>
      </c>
    </row>
    <row r="18508" spans="6:6">
      <c r="F18508" s="1926">
        <f t="shared" si="292"/>
        <v>13415736.9</v>
      </c>
    </row>
    <row r="18509" spans="6:6">
      <c r="F18509" s="1926">
        <f t="shared" si="292"/>
        <v>13415736.9</v>
      </c>
    </row>
    <row r="18510" spans="6:6">
      <c r="F18510" s="1926">
        <f t="shared" si="292"/>
        <v>13415736.9</v>
      </c>
    </row>
    <row r="18511" spans="6:6">
      <c r="F18511" s="1926">
        <f t="shared" si="292"/>
        <v>13415736.9</v>
      </c>
    </row>
    <row r="18512" spans="6:6">
      <c r="F18512" s="1926">
        <f t="shared" si="292"/>
        <v>13415736.9</v>
      </c>
    </row>
    <row r="18513" spans="6:6">
      <c r="F18513" s="1926">
        <f t="shared" si="292"/>
        <v>13415736.9</v>
      </c>
    </row>
    <row r="18514" spans="6:6">
      <c r="F18514" s="1926">
        <f t="shared" si="292"/>
        <v>13415736.9</v>
      </c>
    </row>
    <row r="18515" spans="6:6">
      <c r="F18515" s="1926">
        <f t="shared" si="292"/>
        <v>13415736.9</v>
      </c>
    </row>
    <row r="18516" spans="6:6">
      <c r="F18516" s="1926">
        <f t="shared" si="292"/>
        <v>13415736.9</v>
      </c>
    </row>
    <row r="18517" spans="6:6">
      <c r="F18517" s="1926">
        <f t="shared" si="292"/>
        <v>13415736.9</v>
      </c>
    </row>
    <row r="18518" spans="6:6">
      <c r="F18518" s="1926">
        <f t="shared" si="292"/>
        <v>13415736.9</v>
      </c>
    </row>
    <row r="18519" spans="6:6">
      <c r="F18519" s="1926">
        <f t="shared" si="292"/>
        <v>13415736.9</v>
      </c>
    </row>
    <row r="18520" spans="6:6">
      <c r="F18520" s="1926">
        <f t="shared" si="292"/>
        <v>13415736.9</v>
      </c>
    </row>
    <row r="18521" spans="6:6">
      <c r="F18521" s="1926">
        <f t="shared" si="292"/>
        <v>13415736.9</v>
      </c>
    </row>
    <row r="18522" spans="6:6">
      <c r="F18522" s="1926">
        <f t="shared" si="292"/>
        <v>13415736.9</v>
      </c>
    </row>
    <row r="18523" spans="6:6">
      <c r="F18523" s="1926">
        <f t="shared" si="292"/>
        <v>13415736.9</v>
      </c>
    </row>
    <row r="18524" spans="6:6">
      <c r="F18524" s="1926">
        <f t="shared" si="292"/>
        <v>13415736.9</v>
      </c>
    </row>
    <row r="18525" spans="6:6">
      <c r="F18525" s="1926">
        <f t="shared" si="292"/>
        <v>13415736.9</v>
      </c>
    </row>
    <row r="18526" spans="6:6">
      <c r="F18526" s="1926">
        <f t="shared" si="292"/>
        <v>13415736.9</v>
      </c>
    </row>
    <row r="18527" spans="6:6">
      <c r="F18527" s="1926">
        <f t="shared" si="292"/>
        <v>13415736.9</v>
      </c>
    </row>
    <row r="18528" spans="6:6">
      <c r="F18528" s="1926">
        <f t="shared" si="292"/>
        <v>13415736.9</v>
      </c>
    </row>
    <row r="18529" spans="6:6">
      <c r="F18529" s="1926">
        <f t="shared" si="292"/>
        <v>13415736.9</v>
      </c>
    </row>
    <row r="18530" spans="6:6">
      <c r="F18530" s="1926">
        <f t="shared" si="292"/>
        <v>13415736.9</v>
      </c>
    </row>
    <row r="18531" spans="6:6">
      <c r="F18531" s="1926">
        <f t="shared" si="292"/>
        <v>13415736.9</v>
      </c>
    </row>
    <row r="18532" spans="6:6">
      <c r="F18532" s="1926">
        <f t="shared" si="292"/>
        <v>13415736.9</v>
      </c>
    </row>
    <row r="18533" spans="6:6">
      <c r="F18533" s="1926">
        <f t="shared" si="292"/>
        <v>13415736.9</v>
      </c>
    </row>
    <row r="18534" spans="6:6">
      <c r="F18534" s="1926">
        <f t="shared" si="292"/>
        <v>13415736.9</v>
      </c>
    </row>
    <row r="18535" spans="6:6">
      <c r="F18535" s="1926">
        <f t="shared" si="292"/>
        <v>13415736.9</v>
      </c>
    </row>
    <row r="18536" spans="6:6">
      <c r="F18536" s="1926">
        <f t="shared" si="292"/>
        <v>13415736.9</v>
      </c>
    </row>
    <row r="18537" spans="6:6">
      <c r="F18537" s="1926">
        <f t="shared" si="292"/>
        <v>13415736.9</v>
      </c>
    </row>
    <row r="18538" spans="6:6">
      <c r="F18538" s="1926">
        <f t="shared" si="292"/>
        <v>13415736.9</v>
      </c>
    </row>
    <row r="18539" spans="6:6">
      <c r="F18539" s="1926">
        <f t="shared" si="292"/>
        <v>13415736.9</v>
      </c>
    </row>
    <row r="18540" spans="6:6">
      <c r="F18540" s="1926">
        <f t="shared" si="292"/>
        <v>13415736.9</v>
      </c>
    </row>
    <row r="18541" spans="6:6">
      <c r="F18541" s="1926">
        <f t="shared" si="292"/>
        <v>13415736.9</v>
      </c>
    </row>
    <row r="18542" spans="6:6">
      <c r="F18542" s="1926">
        <f t="shared" si="292"/>
        <v>13415736.9</v>
      </c>
    </row>
    <row r="18543" spans="6:6">
      <c r="F18543" s="1926">
        <f t="shared" si="292"/>
        <v>13415736.9</v>
      </c>
    </row>
    <row r="18544" spans="6:6">
      <c r="F18544" s="1926">
        <f t="shared" si="292"/>
        <v>13415736.9</v>
      </c>
    </row>
    <row r="18545" spans="6:6">
      <c r="F18545" s="1926">
        <f t="shared" si="292"/>
        <v>13415736.9</v>
      </c>
    </row>
    <row r="18546" spans="6:6">
      <c r="F18546" s="1926">
        <f t="shared" si="292"/>
        <v>13415736.9</v>
      </c>
    </row>
    <row r="18547" spans="6:6">
      <c r="F18547" s="1926">
        <f t="shared" si="292"/>
        <v>13415736.9</v>
      </c>
    </row>
    <row r="18548" spans="6:6">
      <c r="F18548" s="1926">
        <f t="shared" si="292"/>
        <v>13415736.9</v>
      </c>
    </row>
    <row r="18549" spans="6:6">
      <c r="F18549" s="1926">
        <f t="shared" si="292"/>
        <v>13415736.9</v>
      </c>
    </row>
    <row r="18550" spans="6:6">
      <c r="F18550" s="1926">
        <f t="shared" si="292"/>
        <v>13415736.9</v>
      </c>
    </row>
    <row r="18551" spans="6:6">
      <c r="F18551" s="1926">
        <f t="shared" si="292"/>
        <v>13415736.9</v>
      </c>
    </row>
    <row r="18552" spans="6:6">
      <c r="F18552" s="1926">
        <f t="shared" si="292"/>
        <v>13415736.9</v>
      </c>
    </row>
    <row r="18553" spans="6:6">
      <c r="F18553" s="1926">
        <f t="shared" si="292"/>
        <v>13415736.9</v>
      </c>
    </row>
    <row r="18554" spans="6:6">
      <c r="F18554" s="1926">
        <f t="shared" si="292"/>
        <v>13415736.9</v>
      </c>
    </row>
    <row r="18555" spans="6:6">
      <c r="F18555" s="1926">
        <f t="shared" si="292"/>
        <v>13415736.9</v>
      </c>
    </row>
    <row r="18556" spans="6:6">
      <c r="F18556" s="1926">
        <f t="shared" si="292"/>
        <v>13415736.9</v>
      </c>
    </row>
    <row r="18557" spans="6:6">
      <c r="F18557" s="1926">
        <f t="shared" si="292"/>
        <v>13415736.9</v>
      </c>
    </row>
    <row r="18558" spans="6:6">
      <c r="F18558" s="1926">
        <f t="shared" si="292"/>
        <v>13415736.9</v>
      </c>
    </row>
    <row r="18559" spans="6:6">
      <c r="F18559" s="1926">
        <f t="shared" si="292"/>
        <v>13415736.9</v>
      </c>
    </row>
    <row r="18560" spans="6:6">
      <c r="F18560" s="1926">
        <f t="shared" si="292"/>
        <v>13415736.9</v>
      </c>
    </row>
    <row r="18561" spans="6:6">
      <c r="F18561" s="1926">
        <f t="shared" si="292"/>
        <v>13415736.9</v>
      </c>
    </row>
    <row r="18562" spans="6:6">
      <c r="F18562" s="1926">
        <f t="shared" si="292"/>
        <v>13415736.9</v>
      </c>
    </row>
    <row r="18563" spans="6:6">
      <c r="F18563" s="1926">
        <f t="shared" si="292"/>
        <v>13415736.9</v>
      </c>
    </row>
    <row r="18564" spans="6:6">
      <c r="F18564" s="1926">
        <f t="shared" si="292"/>
        <v>13415736.9</v>
      </c>
    </row>
    <row r="18565" spans="6:6">
      <c r="F18565" s="1926">
        <f t="shared" si="292"/>
        <v>13415736.9</v>
      </c>
    </row>
    <row r="18566" spans="6:6">
      <c r="F18566" s="1926">
        <f t="shared" si="292"/>
        <v>13415736.9</v>
      </c>
    </row>
    <row r="18567" spans="6:6">
      <c r="F18567" s="1926">
        <f t="shared" ref="F18567:F18630" si="293">F18566-E18567+D18567</f>
        <v>13415736.9</v>
      </c>
    </row>
    <row r="18568" spans="6:6">
      <c r="F18568" s="1926">
        <f t="shared" si="293"/>
        <v>13415736.9</v>
      </c>
    </row>
    <row r="18569" spans="6:6">
      <c r="F18569" s="1926">
        <f t="shared" si="293"/>
        <v>13415736.9</v>
      </c>
    </row>
    <row r="18570" spans="6:6">
      <c r="F18570" s="1926">
        <f t="shared" si="293"/>
        <v>13415736.9</v>
      </c>
    </row>
    <row r="18571" spans="6:6">
      <c r="F18571" s="1926">
        <f t="shared" si="293"/>
        <v>13415736.9</v>
      </c>
    </row>
    <row r="18572" spans="6:6">
      <c r="F18572" s="1926">
        <f t="shared" si="293"/>
        <v>13415736.9</v>
      </c>
    </row>
    <row r="18573" spans="6:6">
      <c r="F18573" s="1926">
        <f t="shared" si="293"/>
        <v>13415736.9</v>
      </c>
    </row>
    <row r="18574" spans="6:6">
      <c r="F18574" s="1926">
        <f t="shared" si="293"/>
        <v>13415736.9</v>
      </c>
    </row>
    <row r="18575" spans="6:6">
      <c r="F18575" s="1926">
        <f t="shared" si="293"/>
        <v>13415736.9</v>
      </c>
    </row>
    <row r="18576" spans="6:6">
      <c r="F18576" s="1926">
        <f t="shared" si="293"/>
        <v>13415736.9</v>
      </c>
    </row>
    <row r="18577" spans="6:6">
      <c r="F18577" s="1926">
        <f t="shared" si="293"/>
        <v>13415736.9</v>
      </c>
    </row>
    <row r="18578" spans="6:6">
      <c r="F18578" s="1926">
        <f t="shared" si="293"/>
        <v>13415736.9</v>
      </c>
    </row>
    <row r="18579" spans="6:6">
      <c r="F18579" s="1926">
        <f t="shared" si="293"/>
        <v>13415736.9</v>
      </c>
    </row>
    <row r="18580" spans="6:6">
      <c r="F18580" s="1926">
        <f t="shared" si="293"/>
        <v>13415736.9</v>
      </c>
    </row>
    <row r="18581" spans="6:6">
      <c r="F18581" s="1926">
        <f t="shared" si="293"/>
        <v>13415736.9</v>
      </c>
    </row>
    <row r="18582" spans="6:6">
      <c r="F18582" s="1926">
        <f t="shared" si="293"/>
        <v>13415736.9</v>
      </c>
    </row>
    <row r="18583" spans="6:6">
      <c r="F18583" s="1926">
        <f t="shared" si="293"/>
        <v>13415736.9</v>
      </c>
    </row>
    <row r="18584" spans="6:6">
      <c r="F18584" s="1926">
        <f t="shared" si="293"/>
        <v>13415736.9</v>
      </c>
    </row>
    <row r="18585" spans="6:6">
      <c r="F18585" s="1926">
        <f t="shared" si="293"/>
        <v>13415736.9</v>
      </c>
    </row>
    <row r="18586" spans="6:6">
      <c r="F18586" s="1926">
        <f t="shared" si="293"/>
        <v>13415736.9</v>
      </c>
    </row>
    <row r="18587" spans="6:6">
      <c r="F18587" s="1926">
        <f t="shared" si="293"/>
        <v>13415736.9</v>
      </c>
    </row>
    <row r="18588" spans="6:6">
      <c r="F18588" s="1926">
        <f t="shared" si="293"/>
        <v>13415736.9</v>
      </c>
    </row>
    <row r="18589" spans="6:6">
      <c r="F18589" s="1926">
        <f t="shared" si="293"/>
        <v>13415736.9</v>
      </c>
    </row>
    <row r="18590" spans="6:6">
      <c r="F18590" s="1926">
        <f t="shared" si="293"/>
        <v>13415736.9</v>
      </c>
    </row>
    <row r="18591" spans="6:6">
      <c r="F18591" s="1926">
        <f t="shared" si="293"/>
        <v>13415736.9</v>
      </c>
    </row>
    <row r="18592" spans="6:6">
      <c r="F18592" s="1926">
        <f t="shared" si="293"/>
        <v>13415736.9</v>
      </c>
    </row>
    <row r="18593" spans="6:6">
      <c r="F18593" s="1926">
        <f t="shared" si="293"/>
        <v>13415736.9</v>
      </c>
    </row>
    <row r="18594" spans="6:6">
      <c r="F18594" s="1926">
        <f t="shared" si="293"/>
        <v>13415736.9</v>
      </c>
    </row>
    <row r="18595" spans="6:6">
      <c r="F18595" s="1926">
        <f t="shared" si="293"/>
        <v>13415736.9</v>
      </c>
    </row>
    <row r="18596" spans="6:6">
      <c r="F18596" s="1926">
        <f t="shared" si="293"/>
        <v>13415736.9</v>
      </c>
    </row>
    <row r="18597" spans="6:6">
      <c r="F18597" s="1926">
        <f t="shared" si="293"/>
        <v>13415736.9</v>
      </c>
    </row>
    <row r="18598" spans="6:6">
      <c r="F18598" s="1926">
        <f t="shared" si="293"/>
        <v>13415736.9</v>
      </c>
    </row>
    <row r="18599" spans="6:6">
      <c r="F18599" s="1926">
        <f t="shared" si="293"/>
        <v>13415736.9</v>
      </c>
    </row>
    <row r="18600" spans="6:6">
      <c r="F18600" s="1926">
        <f t="shared" si="293"/>
        <v>13415736.9</v>
      </c>
    </row>
    <row r="18601" spans="6:6">
      <c r="F18601" s="1926">
        <f t="shared" si="293"/>
        <v>13415736.9</v>
      </c>
    </row>
    <row r="18602" spans="6:6">
      <c r="F18602" s="1926">
        <f t="shared" si="293"/>
        <v>13415736.9</v>
      </c>
    </row>
    <row r="18603" spans="6:6">
      <c r="F18603" s="1926">
        <f t="shared" si="293"/>
        <v>13415736.9</v>
      </c>
    </row>
    <row r="18604" spans="6:6">
      <c r="F18604" s="1926">
        <f t="shared" si="293"/>
        <v>13415736.9</v>
      </c>
    </row>
    <row r="18605" spans="6:6">
      <c r="F18605" s="1926">
        <f t="shared" si="293"/>
        <v>13415736.9</v>
      </c>
    </row>
    <row r="18606" spans="6:6">
      <c r="F18606" s="1926">
        <f t="shared" si="293"/>
        <v>13415736.9</v>
      </c>
    </row>
    <row r="18607" spans="6:6">
      <c r="F18607" s="1926">
        <f t="shared" si="293"/>
        <v>13415736.9</v>
      </c>
    </row>
    <row r="18608" spans="6:6">
      <c r="F18608" s="1926">
        <f t="shared" si="293"/>
        <v>13415736.9</v>
      </c>
    </row>
    <row r="18609" spans="6:6">
      <c r="F18609" s="1926">
        <f t="shared" si="293"/>
        <v>13415736.9</v>
      </c>
    </row>
    <row r="18610" spans="6:6">
      <c r="F18610" s="1926">
        <f t="shared" si="293"/>
        <v>13415736.9</v>
      </c>
    </row>
    <row r="18611" spans="6:6">
      <c r="F18611" s="1926">
        <f t="shared" si="293"/>
        <v>13415736.9</v>
      </c>
    </row>
    <row r="18612" spans="6:6">
      <c r="F18612" s="1926">
        <f t="shared" si="293"/>
        <v>13415736.9</v>
      </c>
    </row>
    <row r="18613" spans="6:6">
      <c r="F18613" s="1926">
        <f t="shared" si="293"/>
        <v>13415736.9</v>
      </c>
    </row>
    <row r="18614" spans="6:6">
      <c r="F18614" s="1926">
        <f t="shared" si="293"/>
        <v>13415736.9</v>
      </c>
    </row>
    <row r="18615" spans="6:6">
      <c r="F18615" s="1926">
        <f t="shared" si="293"/>
        <v>13415736.9</v>
      </c>
    </row>
    <row r="18616" spans="6:6">
      <c r="F18616" s="1926">
        <f t="shared" si="293"/>
        <v>13415736.9</v>
      </c>
    </row>
    <row r="18617" spans="6:6">
      <c r="F18617" s="1926">
        <f t="shared" si="293"/>
        <v>13415736.9</v>
      </c>
    </row>
    <row r="18618" spans="6:6">
      <c r="F18618" s="1926">
        <f t="shared" si="293"/>
        <v>13415736.9</v>
      </c>
    </row>
    <row r="18619" spans="6:6">
      <c r="F18619" s="1926">
        <f t="shared" si="293"/>
        <v>13415736.9</v>
      </c>
    </row>
    <row r="18620" spans="6:6">
      <c r="F18620" s="1926">
        <f t="shared" si="293"/>
        <v>13415736.9</v>
      </c>
    </row>
    <row r="18621" spans="6:6">
      <c r="F18621" s="1926">
        <f t="shared" si="293"/>
        <v>13415736.9</v>
      </c>
    </row>
    <row r="18622" spans="6:6">
      <c r="F18622" s="1926">
        <f t="shared" si="293"/>
        <v>13415736.9</v>
      </c>
    </row>
    <row r="18623" spans="6:6">
      <c r="F18623" s="1926">
        <f t="shared" si="293"/>
        <v>13415736.9</v>
      </c>
    </row>
    <row r="18624" spans="6:6">
      <c r="F18624" s="1926">
        <f t="shared" si="293"/>
        <v>13415736.9</v>
      </c>
    </row>
    <row r="18625" spans="6:6">
      <c r="F18625" s="1926">
        <f t="shared" si="293"/>
        <v>13415736.9</v>
      </c>
    </row>
    <row r="18626" spans="6:6">
      <c r="F18626" s="1926">
        <f t="shared" si="293"/>
        <v>13415736.9</v>
      </c>
    </row>
    <row r="18627" spans="6:6">
      <c r="F18627" s="1926">
        <f t="shared" si="293"/>
        <v>13415736.9</v>
      </c>
    </row>
    <row r="18628" spans="6:6">
      <c r="F18628" s="1926">
        <f t="shared" si="293"/>
        <v>13415736.9</v>
      </c>
    </row>
    <row r="18629" spans="6:6">
      <c r="F18629" s="1926">
        <f t="shared" si="293"/>
        <v>13415736.9</v>
      </c>
    </row>
    <row r="18630" spans="6:6">
      <c r="F18630" s="1926">
        <f t="shared" si="293"/>
        <v>13415736.9</v>
      </c>
    </row>
    <row r="18631" spans="6:6">
      <c r="F18631" s="1926">
        <f t="shared" ref="F18631:F18694" si="294">F18630-E18631+D18631</f>
        <v>13415736.9</v>
      </c>
    </row>
    <row r="18632" spans="6:6">
      <c r="F18632" s="1926">
        <f t="shared" si="294"/>
        <v>13415736.9</v>
      </c>
    </row>
    <row r="18633" spans="6:6">
      <c r="F18633" s="1926">
        <f t="shared" si="294"/>
        <v>13415736.9</v>
      </c>
    </row>
    <row r="18634" spans="6:6">
      <c r="F18634" s="1926">
        <f t="shared" si="294"/>
        <v>13415736.9</v>
      </c>
    </row>
    <row r="18635" spans="6:6">
      <c r="F18635" s="1926">
        <f t="shared" si="294"/>
        <v>13415736.9</v>
      </c>
    </row>
    <row r="18636" spans="6:6">
      <c r="F18636" s="1926">
        <f t="shared" si="294"/>
        <v>13415736.9</v>
      </c>
    </row>
    <row r="18637" spans="6:6">
      <c r="F18637" s="1926">
        <f t="shared" si="294"/>
        <v>13415736.9</v>
      </c>
    </row>
    <row r="18638" spans="6:6">
      <c r="F18638" s="1926">
        <f t="shared" si="294"/>
        <v>13415736.9</v>
      </c>
    </row>
    <row r="18639" spans="6:6">
      <c r="F18639" s="1926">
        <f t="shared" si="294"/>
        <v>13415736.9</v>
      </c>
    </row>
    <row r="18640" spans="6:6">
      <c r="F18640" s="1926">
        <f t="shared" si="294"/>
        <v>13415736.9</v>
      </c>
    </row>
    <row r="18641" spans="6:6">
      <c r="F18641" s="1926">
        <f t="shared" si="294"/>
        <v>13415736.9</v>
      </c>
    </row>
    <row r="18642" spans="6:6">
      <c r="F18642" s="1926">
        <f t="shared" si="294"/>
        <v>13415736.9</v>
      </c>
    </row>
    <row r="18643" spans="6:6">
      <c r="F18643" s="1926">
        <f t="shared" si="294"/>
        <v>13415736.9</v>
      </c>
    </row>
    <row r="18644" spans="6:6">
      <c r="F18644" s="1926">
        <f t="shared" si="294"/>
        <v>13415736.9</v>
      </c>
    </row>
    <row r="18645" spans="6:6">
      <c r="F18645" s="1926">
        <f t="shared" si="294"/>
        <v>13415736.9</v>
      </c>
    </row>
    <row r="18646" spans="6:6">
      <c r="F18646" s="1926">
        <f t="shared" si="294"/>
        <v>13415736.9</v>
      </c>
    </row>
    <row r="18647" spans="6:6">
      <c r="F18647" s="1926">
        <f t="shared" si="294"/>
        <v>13415736.9</v>
      </c>
    </row>
    <row r="18648" spans="6:6">
      <c r="F18648" s="1926">
        <f t="shared" si="294"/>
        <v>13415736.9</v>
      </c>
    </row>
    <row r="18649" spans="6:6">
      <c r="F18649" s="1926">
        <f t="shared" si="294"/>
        <v>13415736.9</v>
      </c>
    </row>
    <row r="18650" spans="6:6">
      <c r="F18650" s="1926">
        <f t="shared" si="294"/>
        <v>13415736.9</v>
      </c>
    </row>
    <row r="18651" spans="6:6">
      <c r="F18651" s="1926">
        <f t="shared" si="294"/>
        <v>13415736.9</v>
      </c>
    </row>
    <row r="18652" spans="6:6">
      <c r="F18652" s="1926">
        <f t="shared" si="294"/>
        <v>13415736.9</v>
      </c>
    </row>
    <row r="18653" spans="6:6">
      <c r="F18653" s="1926">
        <f t="shared" si="294"/>
        <v>13415736.9</v>
      </c>
    </row>
    <row r="18654" spans="6:6">
      <c r="F18654" s="1926">
        <f t="shared" si="294"/>
        <v>13415736.9</v>
      </c>
    </row>
    <row r="18655" spans="6:6">
      <c r="F18655" s="1926">
        <f t="shared" si="294"/>
        <v>13415736.9</v>
      </c>
    </row>
    <row r="18656" spans="6:6">
      <c r="F18656" s="1926">
        <f t="shared" si="294"/>
        <v>13415736.9</v>
      </c>
    </row>
    <row r="18657" spans="6:6">
      <c r="F18657" s="1926">
        <f t="shared" si="294"/>
        <v>13415736.9</v>
      </c>
    </row>
    <row r="18658" spans="6:6">
      <c r="F18658" s="1926">
        <f t="shared" si="294"/>
        <v>13415736.9</v>
      </c>
    </row>
    <row r="18659" spans="6:6">
      <c r="F18659" s="1926">
        <f t="shared" si="294"/>
        <v>13415736.9</v>
      </c>
    </row>
    <row r="18660" spans="6:6">
      <c r="F18660" s="1926">
        <f t="shared" si="294"/>
        <v>13415736.9</v>
      </c>
    </row>
    <row r="18661" spans="6:6">
      <c r="F18661" s="1926">
        <f t="shared" si="294"/>
        <v>13415736.9</v>
      </c>
    </row>
    <row r="18662" spans="6:6">
      <c r="F18662" s="1926">
        <f t="shared" si="294"/>
        <v>13415736.9</v>
      </c>
    </row>
    <row r="18663" spans="6:6">
      <c r="F18663" s="1926">
        <f t="shared" si="294"/>
        <v>13415736.9</v>
      </c>
    </row>
    <row r="18664" spans="6:6">
      <c r="F18664" s="1926">
        <f t="shared" si="294"/>
        <v>13415736.9</v>
      </c>
    </row>
    <row r="18665" spans="6:6">
      <c r="F18665" s="1926">
        <f t="shared" si="294"/>
        <v>13415736.9</v>
      </c>
    </row>
    <row r="18666" spans="6:6">
      <c r="F18666" s="1926">
        <f t="shared" si="294"/>
        <v>13415736.9</v>
      </c>
    </row>
    <row r="18667" spans="6:6">
      <c r="F18667" s="1926">
        <f t="shared" si="294"/>
        <v>13415736.9</v>
      </c>
    </row>
    <row r="18668" spans="6:6">
      <c r="F18668" s="1926">
        <f t="shared" si="294"/>
        <v>13415736.9</v>
      </c>
    </row>
    <row r="18669" spans="6:6">
      <c r="F18669" s="1926">
        <f t="shared" si="294"/>
        <v>13415736.9</v>
      </c>
    </row>
    <row r="18670" spans="6:6">
      <c r="F18670" s="1926">
        <f t="shared" si="294"/>
        <v>13415736.9</v>
      </c>
    </row>
    <row r="18671" spans="6:6">
      <c r="F18671" s="1926">
        <f t="shared" si="294"/>
        <v>13415736.9</v>
      </c>
    </row>
    <row r="18672" spans="6:6">
      <c r="F18672" s="1926">
        <f t="shared" si="294"/>
        <v>13415736.9</v>
      </c>
    </row>
    <row r="18673" spans="6:6">
      <c r="F18673" s="1926">
        <f t="shared" si="294"/>
        <v>13415736.9</v>
      </c>
    </row>
    <row r="18674" spans="6:6">
      <c r="F18674" s="1926">
        <f t="shared" si="294"/>
        <v>13415736.9</v>
      </c>
    </row>
    <row r="18675" spans="6:6">
      <c r="F18675" s="1926">
        <f t="shared" si="294"/>
        <v>13415736.9</v>
      </c>
    </row>
    <row r="18676" spans="6:6">
      <c r="F18676" s="1926">
        <f t="shared" si="294"/>
        <v>13415736.9</v>
      </c>
    </row>
    <row r="18677" spans="6:6">
      <c r="F18677" s="1926">
        <f t="shared" si="294"/>
        <v>13415736.9</v>
      </c>
    </row>
    <row r="18678" spans="6:6">
      <c r="F18678" s="1926">
        <f t="shared" si="294"/>
        <v>13415736.9</v>
      </c>
    </row>
    <row r="18679" spans="6:6">
      <c r="F18679" s="1926">
        <f t="shared" si="294"/>
        <v>13415736.9</v>
      </c>
    </row>
    <row r="18680" spans="6:6">
      <c r="F18680" s="1926">
        <f t="shared" si="294"/>
        <v>13415736.9</v>
      </c>
    </row>
    <row r="18681" spans="6:6">
      <c r="F18681" s="1926">
        <f t="shared" si="294"/>
        <v>13415736.9</v>
      </c>
    </row>
    <row r="18682" spans="6:6">
      <c r="F18682" s="1926">
        <f t="shared" si="294"/>
        <v>13415736.9</v>
      </c>
    </row>
    <row r="18683" spans="6:6">
      <c r="F18683" s="1926">
        <f t="shared" si="294"/>
        <v>13415736.9</v>
      </c>
    </row>
    <row r="18684" spans="6:6">
      <c r="F18684" s="1926">
        <f t="shared" si="294"/>
        <v>13415736.9</v>
      </c>
    </row>
    <row r="18685" spans="6:6">
      <c r="F18685" s="1926">
        <f t="shared" si="294"/>
        <v>13415736.9</v>
      </c>
    </row>
    <row r="18686" spans="6:6">
      <c r="F18686" s="1926">
        <f t="shared" si="294"/>
        <v>13415736.9</v>
      </c>
    </row>
    <row r="18687" spans="6:6">
      <c r="F18687" s="1926">
        <f t="shared" si="294"/>
        <v>13415736.9</v>
      </c>
    </row>
    <row r="18688" spans="6:6">
      <c r="F18688" s="1926">
        <f t="shared" si="294"/>
        <v>13415736.9</v>
      </c>
    </row>
    <row r="18689" spans="6:6">
      <c r="F18689" s="1926">
        <f t="shared" si="294"/>
        <v>13415736.9</v>
      </c>
    </row>
    <row r="18690" spans="6:6">
      <c r="F18690" s="1926">
        <f t="shared" si="294"/>
        <v>13415736.9</v>
      </c>
    </row>
    <row r="18691" spans="6:6">
      <c r="F18691" s="1926">
        <f t="shared" si="294"/>
        <v>13415736.9</v>
      </c>
    </row>
    <row r="18692" spans="6:6">
      <c r="F18692" s="1926">
        <f t="shared" si="294"/>
        <v>13415736.9</v>
      </c>
    </row>
    <row r="18693" spans="6:6">
      <c r="F18693" s="1926">
        <f t="shared" si="294"/>
        <v>13415736.9</v>
      </c>
    </row>
    <row r="18694" spans="6:6">
      <c r="F18694" s="1926">
        <f t="shared" si="294"/>
        <v>13415736.9</v>
      </c>
    </row>
    <row r="18695" spans="6:6">
      <c r="F18695" s="1926">
        <f t="shared" ref="F18695:F18758" si="295">F18694-E18695+D18695</f>
        <v>13415736.9</v>
      </c>
    </row>
    <row r="18696" spans="6:6">
      <c r="F18696" s="1926">
        <f t="shared" si="295"/>
        <v>13415736.9</v>
      </c>
    </row>
    <row r="18697" spans="6:6">
      <c r="F18697" s="1926">
        <f t="shared" si="295"/>
        <v>13415736.9</v>
      </c>
    </row>
    <row r="18698" spans="6:6">
      <c r="F18698" s="1926">
        <f t="shared" si="295"/>
        <v>13415736.9</v>
      </c>
    </row>
    <row r="18699" spans="6:6">
      <c r="F18699" s="1926">
        <f t="shared" si="295"/>
        <v>13415736.9</v>
      </c>
    </row>
    <row r="18700" spans="6:6">
      <c r="F18700" s="1926">
        <f t="shared" si="295"/>
        <v>13415736.9</v>
      </c>
    </row>
    <row r="18701" spans="6:6">
      <c r="F18701" s="1926">
        <f t="shared" si="295"/>
        <v>13415736.9</v>
      </c>
    </row>
    <row r="18702" spans="6:6">
      <c r="F18702" s="1926">
        <f t="shared" si="295"/>
        <v>13415736.9</v>
      </c>
    </row>
    <row r="18703" spans="6:6">
      <c r="F18703" s="1926">
        <f t="shared" si="295"/>
        <v>13415736.9</v>
      </c>
    </row>
    <row r="18704" spans="6:6">
      <c r="F18704" s="1926">
        <f t="shared" si="295"/>
        <v>13415736.9</v>
      </c>
    </row>
    <row r="18705" spans="6:6">
      <c r="F18705" s="1926">
        <f t="shared" si="295"/>
        <v>13415736.9</v>
      </c>
    </row>
    <row r="18706" spans="6:6">
      <c r="F18706" s="1926">
        <f t="shared" si="295"/>
        <v>13415736.9</v>
      </c>
    </row>
    <row r="18707" spans="6:6">
      <c r="F18707" s="1926">
        <f t="shared" si="295"/>
        <v>13415736.9</v>
      </c>
    </row>
    <row r="18708" spans="6:6">
      <c r="F18708" s="1926">
        <f t="shared" si="295"/>
        <v>13415736.9</v>
      </c>
    </row>
    <row r="18709" spans="6:6">
      <c r="F18709" s="1926">
        <f t="shared" si="295"/>
        <v>13415736.9</v>
      </c>
    </row>
    <row r="18710" spans="6:6">
      <c r="F18710" s="1926">
        <f t="shared" si="295"/>
        <v>13415736.9</v>
      </c>
    </row>
    <row r="18711" spans="6:6">
      <c r="F18711" s="1926">
        <f t="shared" si="295"/>
        <v>13415736.9</v>
      </c>
    </row>
    <row r="18712" spans="6:6">
      <c r="F18712" s="1926">
        <f t="shared" si="295"/>
        <v>13415736.9</v>
      </c>
    </row>
    <row r="18713" spans="6:6">
      <c r="F18713" s="1926">
        <f t="shared" si="295"/>
        <v>13415736.9</v>
      </c>
    </row>
    <row r="18714" spans="6:6">
      <c r="F18714" s="1926">
        <f t="shared" si="295"/>
        <v>13415736.9</v>
      </c>
    </row>
    <row r="18715" spans="6:6">
      <c r="F18715" s="1926">
        <f t="shared" si="295"/>
        <v>13415736.9</v>
      </c>
    </row>
    <row r="18716" spans="6:6">
      <c r="F18716" s="1926">
        <f t="shared" si="295"/>
        <v>13415736.9</v>
      </c>
    </row>
    <row r="18717" spans="6:6">
      <c r="F18717" s="1926">
        <f t="shared" si="295"/>
        <v>13415736.9</v>
      </c>
    </row>
    <row r="18718" spans="6:6">
      <c r="F18718" s="1926">
        <f t="shared" si="295"/>
        <v>13415736.9</v>
      </c>
    </row>
    <row r="18719" spans="6:6">
      <c r="F18719" s="1926">
        <f t="shared" si="295"/>
        <v>13415736.9</v>
      </c>
    </row>
    <row r="18720" spans="6:6">
      <c r="F18720" s="1926">
        <f t="shared" si="295"/>
        <v>13415736.9</v>
      </c>
    </row>
    <row r="18721" spans="6:6">
      <c r="F18721" s="1926">
        <f t="shared" si="295"/>
        <v>13415736.9</v>
      </c>
    </row>
    <row r="18722" spans="6:6">
      <c r="F18722" s="1926">
        <f t="shared" si="295"/>
        <v>13415736.9</v>
      </c>
    </row>
    <row r="18723" spans="6:6">
      <c r="F18723" s="1926">
        <f t="shared" si="295"/>
        <v>13415736.9</v>
      </c>
    </row>
    <row r="18724" spans="6:6">
      <c r="F18724" s="1926">
        <f t="shared" si="295"/>
        <v>13415736.9</v>
      </c>
    </row>
    <row r="18725" spans="6:6">
      <c r="F18725" s="1926">
        <f t="shared" si="295"/>
        <v>13415736.9</v>
      </c>
    </row>
    <row r="18726" spans="6:6">
      <c r="F18726" s="1926">
        <f t="shared" si="295"/>
        <v>13415736.9</v>
      </c>
    </row>
    <row r="18727" spans="6:6">
      <c r="F18727" s="1926">
        <f t="shared" si="295"/>
        <v>13415736.9</v>
      </c>
    </row>
    <row r="18728" spans="6:6">
      <c r="F18728" s="1926">
        <f t="shared" si="295"/>
        <v>13415736.9</v>
      </c>
    </row>
    <row r="18729" spans="6:6">
      <c r="F18729" s="1926">
        <f t="shared" si="295"/>
        <v>13415736.9</v>
      </c>
    </row>
    <row r="18730" spans="6:6">
      <c r="F18730" s="1926">
        <f t="shared" si="295"/>
        <v>13415736.9</v>
      </c>
    </row>
    <row r="18731" spans="6:6">
      <c r="F18731" s="1926">
        <f t="shared" si="295"/>
        <v>13415736.9</v>
      </c>
    </row>
    <row r="18732" spans="6:6">
      <c r="F18732" s="1926">
        <f t="shared" si="295"/>
        <v>13415736.9</v>
      </c>
    </row>
    <row r="18733" spans="6:6">
      <c r="F18733" s="1926">
        <f t="shared" si="295"/>
        <v>13415736.9</v>
      </c>
    </row>
    <row r="18734" spans="6:6">
      <c r="F18734" s="1926">
        <f t="shared" si="295"/>
        <v>13415736.9</v>
      </c>
    </row>
    <row r="18735" spans="6:6">
      <c r="F18735" s="1926">
        <f t="shared" si="295"/>
        <v>13415736.9</v>
      </c>
    </row>
    <row r="18736" spans="6:6">
      <c r="F18736" s="1926">
        <f t="shared" si="295"/>
        <v>13415736.9</v>
      </c>
    </row>
    <row r="18737" spans="6:6">
      <c r="F18737" s="1926">
        <f t="shared" si="295"/>
        <v>13415736.9</v>
      </c>
    </row>
    <row r="18738" spans="6:6">
      <c r="F18738" s="1926">
        <f t="shared" si="295"/>
        <v>13415736.9</v>
      </c>
    </row>
    <row r="18739" spans="6:6">
      <c r="F18739" s="1926">
        <f t="shared" si="295"/>
        <v>13415736.9</v>
      </c>
    </row>
    <row r="18740" spans="6:6">
      <c r="F18740" s="1926">
        <f t="shared" si="295"/>
        <v>13415736.9</v>
      </c>
    </row>
    <row r="18741" spans="6:6">
      <c r="F18741" s="1926">
        <f t="shared" si="295"/>
        <v>13415736.9</v>
      </c>
    </row>
    <row r="18742" spans="6:6">
      <c r="F18742" s="1926">
        <f t="shared" si="295"/>
        <v>13415736.9</v>
      </c>
    </row>
    <row r="18743" spans="6:6">
      <c r="F18743" s="1926">
        <f t="shared" si="295"/>
        <v>13415736.9</v>
      </c>
    </row>
    <row r="18744" spans="6:6">
      <c r="F18744" s="1926">
        <f t="shared" si="295"/>
        <v>13415736.9</v>
      </c>
    </row>
    <row r="18745" spans="6:6">
      <c r="F18745" s="1926">
        <f t="shared" si="295"/>
        <v>13415736.9</v>
      </c>
    </row>
    <row r="18746" spans="6:6">
      <c r="F18746" s="1926">
        <f t="shared" si="295"/>
        <v>13415736.9</v>
      </c>
    </row>
    <row r="18747" spans="6:6">
      <c r="F18747" s="1926">
        <f t="shared" si="295"/>
        <v>13415736.9</v>
      </c>
    </row>
    <row r="18748" spans="6:6">
      <c r="F18748" s="1926">
        <f t="shared" si="295"/>
        <v>13415736.9</v>
      </c>
    </row>
    <row r="18749" spans="6:6">
      <c r="F18749" s="1926">
        <f t="shared" si="295"/>
        <v>13415736.9</v>
      </c>
    </row>
    <row r="18750" spans="6:6">
      <c r="F18750" s="1926">
        <f t="shared" si="295"/>
        <v>13415736.9</v>
      </c>
    </row>
    <row r="18751" spans="6:6">
      <c r="F18751" s="1926">
        <f t="shared" si="295"/>
        <v>13415736.9</v>
      </c>
    </row>
    <row r="18752" spans="6:6">
      <c r="F18752" s="1926">
        <f t="shared" si="295"/>
        <v>13415736.9</v>
      </c>
    </row>
    <row r="18753" spans="6:6">
      <c r="F18753" s="1926">
        <f t="shared" si="295"/>
        <v>13415736.9</v>
      </c>
    </row>
    <row r="18754" spans="6:6">
      <c r="F18754" s="1926">
        <f t="shared" si="295"/>
        <v>13415736.9</v>
      </c>
    </row>
    <row r="18755" spans="6:6">
      <c r="F18755" s="1926">
        <f t="shared" si="295"/>
        <v>13415736.9</v>
      </c>
    </row>
    <row r="18756" spans="6:6">
      <c r="F18756" s="1926">
        <f t="shared" si="295"/>
        <v>13415736.9</v>
      </c>
    </row>
    <row r="18757" spans="6:6">
      <c r="F18757" s="1926">
        <f t="shared" si="295"/>
        <v>13415736.9</v>
      </c>
    </row>
    <row r="18758" spans="6:6">
      <c r="F18758" s="1926">
        <f t="shared" si="295"/>
        <v>13415736.9</v>
      </c>
    </row>
    <row r="18759" spans="6:6">
      <c r="F18759" s="1926">
        <f t="shared" ref="F18759:F18822" si="296">F18758-E18759+D18759</f>
        <v>13415736.9</v>
      </c>
    </row>
    <row r="18760" spans="6:6">
      <c r="F18760" s="1926">
        <f t="shared" si="296"/>
        <v>13415736.9</v>
      </c>
    </row>
    <row r="18761" spans="6:6">
      <c r="F18761" s="1926">
        <f t="shared" si="296"/>
        <v>13415736.9</v>
      </c>
    </row>
    <row r="18762" spans="6:6">
      <c r="F18762" s="1926">
        <f t="shared" si="296"/>
        <v>13415736.9</v>
      </c>
    </row>
    <row r="18763" spans="6:6">
      <c r="F18763" s="1926">
        <f t="shared" si="296"/>
        <v>13415736.9</v>
      </c>
    </row>
    <row r="18764" spans="6:6">
      <c r="F18764" s="1926">
        <f t="shared" si="296"/>
        <v>13415736.9</v>
      </c>
    </row>
    <row r="18765" spans="6:6">
      <c r="F18765" s="1926">
        <f t="shared" si="296"/>
        <v>13415736.9</v>
      </c>
    </row>
    <row r="18766" spans="6:6">
      <c r="F18766" s="1926">
        <f t="shared" si="296"/>
        <v>13415736.9</v>
      </c>
    </row>
    <row r="18767" spans="6:6">
      <c r="F18767" s="1926">
        <f t="shared" si="296"/>
        <v>13415736.9</v>
      </c>
    </row>
    <row r="18768" spans="6:6">
      <c r="F18768" s="1926">
        <f t="shared" si="296"/>
        <v>13415736.9</v>
      </c>
    </row>
    <row r="18769" spans="6:6">
      <c r="F18769" s="1926">
        <f t="shared" si="296"/>
        <v>13415736.9</v>
      </c>
    </row>
    <row r="18770" spans="6:6">
      <c r="F18770" s="1926">
        <f t="shared" si="296"/>
        <v>13415736.9</v>
      </c>
    </row>
    <row r="18771" spans="6:6">
      <c r="F18771" s="1926">
        <f t="shared" si="296"/>
        <v>13415736.9</v>
      </c>
    </row>
    <row r="18772" spans="6:6">
      <c r="F18772" s="1926">
        <f t="shared" si="296"/>
        <v>13415736.9</v>
      </c>
    </row>
    <row r="18773" spans="6:6">
      <c r="F18773" s="1926">
        <f t="shared" si="296"/>
        <v>13415736.9</v>
      </c>
    </row>
    <row r="18774" spans="6:6">
      <c r="F18774" s="1926">
        <f t="shared" si="296"/>
        <v>13415736.9</v>
      </c>
    </row>
    <row r="18775" spans="6:6">
      <c r="F18775" s="1926">
        <f t="shared" si="296"/>
        <v>13415736.9</v>
      </c>
    </row>
    <row r="18776" spans="6:6">
      <c r="F18776" s="1926">
        <f t="shared" si="296"/>
        <v>13415736.9</v>
      </c>
    </row>
    <row r="18777" spans="6:6">
      <c r="F18777" s="1926">
        <f t="shared" si="296"/>
        <v>13415736.9</v>
      </c>
    </row>
    <row r="18778" spans="6:6">
      <c r="F18778" s="1926">
        <f t="shared" si="296"/>
        <v>13415736.9</v>
      </c>
    </row>
    <row r="18779" spans="6:6">
      <c r="F18779" s="1926">
        <f t="shared" si="296"/>
        <v>13415736.9</v>
      </c>
    </row>
    <row r="18780" spans="6:6">
      <c r="F18780" s="1926">
        <f t="shared" si="296"/>
        <v>13415736.9</v>
      </c>
    </row>
    <row r="18781" spans="6:6">
      <c r="F18781" s="1926">
        <f t="shared" si="296"/>
        <v>13415736.9</v>
      </c>
    </row>
    <row r="18782" spans="6:6">
      <c r="F18782" s="1926">
        <f t="shared" si="296"/>
        <v>13415736.9</v>
      </c>
    </row>
    <row r="18783" spans="6:6">
      <c r="F18783" s="1926">
        <f t="shared" si="296"/>
        <v>13415736.9</v>
      </c>
    </row>
    <row r="18784" spans="6:6">
      <c r="F18784" s="1926">
        <f t="shared" si="296"/>
        <v>13415736.9</v>
      </c>
    </row>
    <row r="18785" spans="6:6">
      <c r="F18785" s="1926">
        <f t="shared" si="296"/>
        <v>13415736.9</v>
      </c>
    </row>
    <row r="18786" spans="6:6">
      <c r="F18786" s="1926">
        <f t="shared" si="296"/>
        <v>13415736.9</v>
      </c>
    </row>
    <row r="18787" spans="6:6">
      <c r="F18787" s="1926">
        <f t="shared" si="296"/>
        <v>13415736.9</v>
      </c>
    </row>
    <row r="18788" spans="6:6">
      <c r="F18788" s="1926">
        <f t="shared" si="296"/>
        <v>13415736.9</v>
      </c>
    </row>
    <row r="18789" spans="6:6">
      <c r="F18789" s="1926">
        <f t="shared" si="296"/>
        <v>13415736.9</v>
      </c>
    </row>
    <row r="18790" spans="6:6">
      <c r="F18790" s="1926">
        <f t="shared" si="296"/>
        <v>13415736.9</v>
      </c>
    </row>
    <row r="18791" spans="6:6">
      <c r="F18791" s="1926">
        <f t="shared" si="296"/>
        <v>13415736.9</v>
      </c>
    </row>
    <row r="18792" spans="6:6">
      <c r="F18792" s="1926">
        <f t="shared" si="296"/>
        <v>13415736.9</v>
      </c>
    </row>
    <row r="18793" spans="6:6">
      <c r="F18793" s="1926">
        <f t="shared" si="296"/>
        <v>13415736.9</v>
      </c>
    </row>
    <row r="18794" spans="6:6">
      <c r="F18794" s="1926">
        <f t="shared" si="296"/>
        <v>13415736.9</v>
      </c>
    </row>
    <row r="18795" spans="6:6">
      <c r="F18795" s="1926">
        <f t="shared" si="296"/>
        <v>13415736.9</v>
      </c>
    </row>
    <row r="18796" spans="6:6">
      <c r="F18796" s="1926">
        <f t="shared" si="296"/>
        <v>13415736.9</v>
      </c>
    </row>
    <row r="18797" spans="6:6">
      <c r="F18797" s="1926">
        <f t="shared" si="296"/>
        <v>13415736.9</v>
      </c>
    </row>
    <row r="18798" spans="6:6">
      <c r="F18798" s="1926">
        <f t="shared" si="296"/>
        <v>13415736.9</v>
      </c>
    </row>
    <row r="18799" spans="6:6">
      <c r="F18799" s="1926">
        <f t="shared" si="296"/>
        <v>13415736.9</v>
      </c>
    </row>
    <row r="18800" spans="6:6">
      <c r="F18800" s="1926">
        <f t="shared" si="296"/>
        <v>13415736.9</v>
      </c>
    </row>
    <row r="18801" spans="6:6">
      <c r="F18801" s="1926">
        <f t="shared" si="296"/>
        <v>13415736.9</v>
      </c>
    </row>
    <row r="18802" spans="6:6">
      <c r="F18802" s="1926">
        <f t="shared" si="296"/>
        <v>13415736.9</v>
      </c>
    </row>
    <row r="18803" spans="6:6">
      <c r="F18803" s="1926">
        <f t="shared" si="296"/>
        <v>13415736.9</v>
      </c>
    </row>
    <row r="18804" spans="6:6">
      <c r="F18804" s="1926">
        <f t="shared" si="296"/>
        <v>13415736.9</v>
      </c>
    </row>
    <row r="18805" spans="6:6">
      <c r="F18805" s="1926">
        <f t="shared" si="296"/>
        <v>13415736.9</v>
      </c>
    </row>
    <row r="18806" spans="6:6">
      <c r="F18806" s="1926">
        <f t="shared" si="296"/>
        <v>13415736.9</v>
      </c>
    </row>
    <row r="18807" spans="6:6">
      <c r="F18807" s="1926">
        <f t="shared" si="296"/>
        <v>13415736.9</v>
      </c>
    </row>
    <row r="18808" spans="6:6">
      <c r="F18808" s="1926">
        <f t="shared" si="296"/>
        <v>13415736.9</v>
      </c>
    </row>
    <row r="18809" spans="6:6">
      <c r="F18809" s="1926">
        <f t="shared" si="296"/>
        <v>13415736.9</v>
      </c>
    </row>
    <row r="18810" spans="6:6">
      <c r="F18810" s="1926">
        <f t="shared" si="296"/>
        <v>13415736.9</v>
      </c>
    </row>
    <row r="18811" spans="6:6">
      <c r="F18811" s="1926">
        <f t="shared" si="296"/>
        <v>13415736.9</v>
      </c>
    </row>
    <row r="18812" spans="6:6">
      <c r="F18812" s="1926">
        <f t="shared" si="296"/>
        <v>13415736.9</v>
      </c>
    </row>
    <row r="18813" spans="6:6">
      <c r="F18813" s="1926">
        <f t="shared" si="296"/>
        <v>13415736.9</v>
      </c>
    </row>
    <row r="18814" spans="6:6">
      <c r="F18814" s="1926">
        <f t="shared" si="296"/>
        <v>13415736.9</v>
      </c>
    </row>
    <row r="18815" spans="6:6">
      <c r="F18815" s="1926">
        <f t="shared" si="296"/>
        <v>13415736.9</v>
      </c>
    </row>
    <row r="18816" spans="6:6">
      <c r="F18816" s="1926">
        <f t="shared" si="296"/>
        <v>13415736.9</v>
      </c>
    </row>
    <row r="18817" spans="6:6">
      <c r="F18817" s="1926">
        <f t="shared" si="296"/>
        <v>13415736.9</v>
      </c>
    </row>
    <row r="18818" spans="6:6">
      <c r="F18818" s="1926">
        <f t="shared" si="296"/>
        <v>13415736.9</v>
      </c>
    </row>
    <row r="18819" spans="6:6">
      <c r="F18819" s="1926">
        <f t="shared" si="296"/>
        <v>13415736.9</v>
      </c>
    </row>
    <row r="18820" spans="6:6">
      <c r="F18820" s="1926">
        <f t="shared" si="296"/>
        <v>13415736.9</v>
      </c>
    </row>
    <row r="18821" spans="6:6">
      <c r="F18821" s="1926">
        <f t="shared" si="296"/>
        <v>13415736.9</v>
      </c>
    </row>
    <row r="18822" spans="6:6">
      <c r="F18822" s="1926">
        <f t="shared" si="296"/>
        <v>13415736.9</v>
      </c>
    </row>
    <row r="18823" spans="6:6">
      <c r="F18823" s="1926">
        <f t="shared" ref="F18823:F18886" si="297">F18822-E18823+D18823</f>
        <v>13415736.9</v>
      </c>
    </row>
    <row r="18824" spans="6:6">
      <c r="F18824" s="1926">
        <f t="shared" si="297"/>
        <v>13415736.9</v>
      </c>
    </row>
    <row r="18825" spans="6:6">
      <c r="F18825" s="1926">
        <f t="shared" si="297"/>
        <v>13415736.9</v>
      </c>
    </row>
    <row r="18826" spans="6:6">
      <c r="F18826" s="1926">
        <f t="shared" si="297"/>
        <v>13415736.9</v>
      </c>
    </row>
    <row r="18827" spans="6:6">
      <c r="F18827" s="1926">
        <f t="shared" si="297"/>
        <v>13415736.9</v>
      </c>
    </row>
    <row r="18828" spans="6:6">
      <c r="F18828" s="1926">
        <f t="shared" si="297"/>
        <v>13415736.9</v>
      </c>
    </row>
    <row r="18829" spans="6:6">
      <c r="F18829" s="1926">
        <f t="shared" si="297"/>
        <v>13415736.9</v>
      </c>
    </row>
    <row r="18830" spans="6:6">
      <c r="F18830" s="1926">
        <f t="shared" si="297"/>
        <v>13415736.9</v>
      </c>
    </row>
    <row r="18831" spans="6:6">
      <c r="F18831" s="1926">
        <f t="shared" si="297"/>
        <v>13415736.9</v>
      </c>
    </row>
    <row r="18832" spans="6:6">
      <c r="F18832" s="1926">
        <f t="shared" si="297"/>
        <v>13415736.9</v>
      </c>
    </row>
    <row r="18833" spans="6:6">
      <c r="F18833" s="1926">
        <f t="shared" si="297"/>
        <v>13415736.9</v>
      </c>
    </row>
    <row r="18834" spans="6:6">
      <c r="F18834" s="1926">
        <f t="shared" si="297"/>
        <v>13415736.9</v>
      </c>
    </row>
    <row r="18835" spans="6:6">
      <c r="F18835" s="1926">
        <f t="shared" si="297"/>
        <v>13415736.9</v>
      </c>
    </row>
    <row r="18836" spans="6:6">
      <c r="F18836" s="1926">
        <f t="shared" si="297"/>
        <v>13415736.9</v>
      </c>
    </row>
    <row r="18837" spans="6:6">
      <c r="F18837" s="1926">
        <f t="shared" si="297"/>
        <v>13415736.9</v>
      </c>
    </row>
    <row r="18838" spans="6:6">
      <c r="F18838" s="1926">
        <f t="shared" si="297"/>
        <v>13415736.9</v>
      </c>
    </row>
    <row r="18839" spans="6:6">
      <c r="F18839" s="1926">
        <f t="shared" si="297"/>
        <v>13415736.9</v>
      </c>
    </row>
    <row r="18840" spans="6:6">
      <c r="F18840" s="1926">
        <f t="shared" si="297"/>
        <v>13415736.9</v>
      </c>
    </row>
    <row r="18841" spans="6:6">
      <c r="F18841" s="1926">
        <f t="shared" si="297"/>
        <v>13415736.9</v>
      </c>
    </row>
    <row r="18842" spans="6:6">
      <c r="F18842" s="1926">
        <f t="shared" si="297"/>
        <v>13415736.9</v>
      </c>
    </row>
    <row r="18843" spans="6:6">
      <c r="F18843" s="1926">
        <f t="shared" si="297"/>
        <v>13415736.9</v>
      </c>
    </row>
    <row r="18844" spans="6:6">
      <c r="F18844" s="1926">
        <f t="shared" si="297"/>
        <v>13415736.9</v>
      </c>
    </row>
    <row r="18845" spans="6:6">
      <c r="F18845" s="1926">
        <f t="shared" si="297"/>
        <v>13415736.9</v>
      </c>
    </row>
    <row r="18846" spans="6:6">
      <c r="F18846" s="1926">
        <f t="shared" si="297"/>
        <v>13415736.9</v>
      </c>
    </row>
    <row r="18847" spans="6:6">
      <c r="F18847" s="1926">
        <f t="shared" si="297"/>
        <v>13415736.9</v>
      </c>
    </row>
    <row r="18848" spans="6:6">
      <c r="F18848" s="1926">
        <f t="shared" si="297"/>
        <v>13415736.9</v>
      </c>
    </row>
    <row r="18849" spans="6:6">
      <c r="F18849" s="1926">
        <f t="shared" si="297"/>
        <v>13415736.9</v>
      </c>
    </row>
    <row r="18850" spans="6:6">
      <c r="F18850" s="1926">
        <f t="shared" si="297"/>
        <v>13415736.9</v>
      </c>
    </row>
    <row r="18851" spans="6:6">
      <c r="F18851" s="1926">
        <f t="shared" si="297"/>
        <v>13415736.9</v>
      </c>
    </row>
    <row r="18852" spans="6:6">
      <c r="F18852" s="1926">
        <f t="shared" si="297"/>
        <v>13415736.9</v>
      </c>
    </row>
    <row r="18853" spans="6:6">
      <c r="F18853" s="1926">
        <f t="shared" si="297"/>
        <v>13415736.9</v>
      </c>
    </row>
    <row r="18854" spans="6:6">
      <c r="F18854" s="1926">
        <f t="shared" si="297"/>
        <v>13415736.9</v>
      </c>
    </row>
    <row r="18855" spans="6:6">
      <c r="F18855" s="1926">
        <f t="shared" si="297"/>
        <v>13415736.9</v>
      </c>
    </row>
    <row r="18856" spans="6:6">
      <c r="F18856" s="1926">
        <f t="shared" si="297"/>
        <v>13415736.9</v>
      </c>
    </row>
    <row r="18857" spans="6:6">
      <c r="F18857" s="1926">
        <f t="shared" si="297"/>
        <v>13415736.9</v>
      </c>
    </row>
    <row r="18858" spans="6:6">
      <c r="F18858" s="1926">
        <f t="shared" si="297"/>
        <v>13415736.9</v>
      </c>
    </row>
    <row r="18859" spans="6:6">
      <c r="F18859" s="1926">
        <f t="shared" si="297"/>
        <v>13415736.9</v>
      </c>
    </row>
    <row r="18860" spans="6:6">
      <c r="F18860" s="1926">
        <f t="shared" si="297"/>
        <v>13415736.9</v>
      </c>
    </row>
    <row r="18861" spans="6:6">
      <c r="F18861" s="1926">
        <f t="shared" si="297"/>
        <v>13415736.9</v>
      </c>
    </row>
    <row r="18862" spans="6:6">
      <c r="F18862" s="1926">
        <f t="shared" si="297"/>
        <v>13415736.9</v>
      </c>
    </row>
    <row r="18863" spans="6:6">
      <c r="F18863" s="1926">
        <f t="shared" si="297"/>
        <v>13415736.9</v>
      </c>
    </row>
    <row r="18864" spans="6:6">
      <c r="F18864" s="1926">
        <f t="shared" si="297"/>
        <v>13415736.9</v>
      </c>
    </row>
    <row r="18865" spans="6:6">
      <c r="F18865" s="1926">
        <f t="shared" si="297"/>
        <v>13415736.9</v>
      </c>
    </row>
    <row r="18866" spans="6:6">
      <c r="F18866" s="1926">
        <f t="shared" si="297"/>
        <v>13415736.9</v>
      </c>
    </row>
    <row r="18867" spans="6:6">
      <c r="F18867" s="1926">
        <f t="shared" si="297"/>
        <v>13415736.9</v>
      </c>
    </row>
    <row r="18868" spans="6:6">
      <c r="F18868" s="1926">
        <f t="shared" si="297"/>
        <v>13415736.9</v>
      </c>
    </row>
    <row r="18869" spans="6:6">
      <c r="F18869" s="1926">
        <f t="shared" si="297"/>
        <v>13415736.9</v>
      </c>
    </row>
    <row r="18870" spans="6:6">
      <c r="F18870" s="1926">
        <f t="shared" si="297"/>
        <v>13415736.9</v>
      </c>
    </row>
    <row r="18871" spans="6:6">
      <c r="F18871" s="1926">
        <f t="shared" si="297"/>
        <v>13415736.9</v>
      </c>
    </row>
    <row r="18872" spans="6:6">
      <c r="F18872" s="1926">
        <f t="shared" si="297"/>
        <v>13415736.9</v>
      </c>
    </row>
    <row r="18873" spans="6:6">
      <c r="F18873" s="1926">
        <f t="shared" si="297"/>
        <v>13415736.9</v>
      </c>
    </row>
    <row r="18874" spans="6:6">
      <c r="F18874" s="1926">
        <f t="shared" si="297"/>
        <v>13415736.9</v>
      </c>
    </row>
    <row r="18875" spans="6:6">
      <c r="F18875" s="1926">
        <f t="shared" si="297"/>
        <v>13415736.9</v>
      </c>
    </row>
    <row r="18876" spans="6:6">
      <c r="F18876" s="1926">
        <f t="shared" si="297"/>
        <v>13415736.9</v>
      </c>
    </row>
    <row r="18877" spans="6:6">
      <c r="F18877" s="1926">
        <f t="shared" si="297"/>
        <v>13415736.9</v>
      </c>
    </row>
    <row r="18878" spans="6:6">
      <c r="F18878" s="1926">
        <f t="shared" si="297"/>
        <v>13415736.9</v>
      </c>
    </row>
    <row r="18879" spans="6:6">
      <c r="F18879" s="1926">
        <f t="shared" si="297"/>
        <v>13415736.9</v>
      </c>
    </row>
    <row r="18880" spans="6:6">
      <c r="F18880" s="1926">
        <f t="shared" si="297"/>
        <v>13415736.9</v>
      </c>
    </row>
    <row r="18881" spans="6:6">
      <c r="F18881" s="1926">
        <f t="shared" si="297"/>
        <v>13415736.9</v>
      </c>
    </row>
    <row r="18882" spans="6:6">
      <c r="F18882" s="1926">
        <f t="shared" si="297"/>
        <v>13415736.9</v>
      </c>
    </row>
    <row r="18883" spans="6:6">
      <c r="F18883" s="1926">
        <f t="shared" si="297"/>
        <v>13415736.9</v>
      </c>
    </row>
    <row r="18884" spans="6:6">
      <c r="F18884" s="1926">
        <f t="shared" si="297"/>
        <v>13415736.9</v>
      </c>
    </row>
    <row r="18885" spans="6:6">
      <c r="F18885" s="1926">
        <f t="shared" si="297"/>
        <v>13415736.9</v>
      </c>
    </row>
    <row r="18886" spans="6:6">
      <c r="F18886" s="1926">
        <f t="shared" si="297"/>
        <v>13415736.9</v>
      </c>
    </row>
    <row r="18887" spans="6:6">
      <c r="F18887" s="1926">
        <f t="shared" ref="F18887:F18950" si="298">F18886-E18887+D18887</f>
        <v>13415736.9</v>
      </c>
    </row>
    <row r="18888" spans="6:6">
      <c r="F18888" s="1926">
        <f t="shared" si="298"/>
        <v>13415736.9</v>
      </c>
    </row>
    <row r="18889" spans="6:6">
      <c r="F18889" s="1926">
        <f t="shared" si="298"/>
        <v>13415736.9</v>
      </c>
    </row>
    <row r="18890" spans="6:6">
      <c r="F18890" s="1926">
        <f t="shared" si="298"/>
        <v>13415736.9</v>
      </c>
    </row>
    <row r="18891" spans="6:6">
      <c r="F18891" s="1926">
        <f t="shared" si="298"/>
        <v>13415736.9</v>
      </c>
    </row>
    <row r="18892" spans="6:6">
      <c r="F18892" s="1926">
        <f t="shared" si="298"/>
        <v>13415736.9</v>
      </c>
    </row>
    <row r="18893" spans="6:6">
      <c r="F18893" s="1926">
        <f t="shared" si="298"/>
        <v>13415736.9</v>
      </c>
    </row>
    <row r="18894" spans="6:6">
      <c r="F18894" s="1926">
        <f t="shared" si="298"/>
        <v>13415736.9</v>
      </c>
    </row>
    <row r="18895" spans="6:6">
      <c r="F18895" s="1926">
        <f t="shared" si="298"/>
        <v>13415736.9</v>
      </c>
    </row>
    <row r="18896" spans="6:6">
      <c r="F18896" s="1926">
        <f t="shared" si="298"/>
        <v>13415736.9</v>
      </c>
    </row>
    <row r="18897" spans="6:6">
      <c r="F18897" s="1926">
        <f t="shared" si="298"/>
        <v>13415736.9</v>
      </c>
    </row>
    <row r="18898" spans="6:6">
      <c r="F18898" s="1926">
        <f t="shared" si="298"/>
        <v>13415736.9</v>
      </c>
    </row>
    <row r="18899" spans="6:6">
      <c r="F18899" s="1926">
        <f t="shared" si="298"/>
        <v>13415736.9</v>
      </c>
    </row>
    <row r="18900" spans="6:6">
      <c r="F18900" s="1926">
        <f t="shared" si="298"/>
        <v>13415736.9</v>
      </c>
    </row>
    <row r="18901" spans="6:6">
      <c r="F18901" s="1926">
        <f t="shared" si="298"/>
        <v>13415736.9</v>
      </c>
    </row>
    <row r="18902" spans="6:6">
      <c r="F18902" s="1926">
        <f t="shared" si="298"/>
        <v>13415736.9</v>
      </c>
    </row>
    <row r="18903" spans="6:6">
      <c r="F18903" s="1926">
        <f t="shared" si="298"/>
        <v>13415736.9</v>
      </c>
    </row>
    <row r="18904" spans="6:6">
      <c r="F18904" s="1926">
        <f t="shared" si="298"/>
        <v>13415736.9</v>
      </c>
    </row>
    <row r="18905" spans="6:6">
      <c r="F18905" s="1926">
        <f t="shared" si="298"/>
        <v>13415736.9</v>
      </c>
    </row>
    <row r="18906" spans="6:6">
      <c r="F18906" s="1926">
        <f t="shared" si="298"/>
        <v>13415736.9</v>
      </c>
    </row>
    <row r="18907" spans="6:6">
      <c r="F18907" s="1926">
        <f t="shared" si="298"/>
        <v>13415736.9</v>
      </c>
    </row>
    <row r="18908" spans="6:6">
      <c r="F18908" s="1926">
        <f t="shared" si="298"/>
        <v>13415736.9</v>
      </c>
    </row>
    <row r="18909" spans="6:6">
      <c r="F18909" s="1926">
        <f t="shared" si="298"/>
        <v>13415736.9</v>
      </c>
    </row>
    <row r="18910" spans="6:6">
      <c r="F18910" s="1926">
        <f t="shared" si="298"/>
        <v>13415736.9</v>
      </c>
    </row>
    <row r="18911" spans="6:6">
      <c r="F18911" s="1926">
        <f t="shared" si="298"/>
        <v>13415736.9</v>
      </c>
    </row>
    <row r="18912" spans="6:6">
      <c r="F18912" s="1926">
        <f t="shared" si="298"/>
        <v>13415736.9</v>
      </c>
    </row>
    <row r="18913" spans="6:6">
      <c r="F18913" s="1926">
        <f t="shared" si="298"/>
        <v>13415736.9</v>
      </c>
    </row>
    <row r="18914" spans="6:6">
      <c r="F18914" s="1926">
        <f t="shared" si="298"/>
        <v>13415736.9</v>
      </c>
    </row>
    <row r="18915" spans="6:6">
      <c r="F18915" s="1926">
        <f t="shared" si="298"/>
        <v>13415736.9</v>
      </c>
    </row>
    <row r="18916" spans="6:6">
      <c r="F18916" s="1926">
        <f t="shared" si="298"/>
        <v>13415736.9</v>
      </c>
    </row>
    <row r="18917" spans="6:6">
      <c r="F18917" s="1926">
        <f t="shared" si="298"/>
        <v>13415736.9</v>
      </c>
    </row>
    <row r="18918" spans="6:6">
      <c r="F18918" s="1926">
        <f t="shared" si="298"/>
        <v>13415736.9</v>
      </c>
    </row>
    <row r="18919" spans="6:6">
      <c r="F18919" s="1926">
        <f t="shared" si="298"/>
        <v>13415736.9</v>
      </c>
    </row>
    <row r="18920" spans="6:6">
      <c r="F18920" s="1926">
        <f t="shared" si="298"/>
        <v>13415736.9</v>
      </c>
    </row>
    <row r="18921" spans="6:6">
      <c r="F18921" s="1926">
        <f t="shared" si="298"/>
        <v>13415736.9</v>
      </c>
    </row>
    <row r="18922" spans="6:6">
      <c r="F18922" s="1926">
        <f t="shared" si="298"/>
        <v>13415736.9</v>
      </c>
    </row>
    <row r="18923" spans="6:6">
      <c r="F18923" s="1926">
        <f t="shared" si="298"/>
        <v>13415736.9</v>
      </c>
    </row>
    <row r="18924" spans="6:6">
      <c r="F18924" s="1926">
        <f t="shared" si="298"/>
        <v>13415736.9</v>
      </c>
    </row>
    <row r="18925" spans="6:6">
      <c r="F18925" s="1926">
        <f t="shared" si="298"/>
        <v>13415736.9</v>
      </c>
    </row>
    <row r="18926" spans="6:6">
      <c r="F18926" s="1926">
        <f t="shared" si="298"/>
        <v>13415736.9</v>
      </c>
    </row>
    <row r="18927" spans="6:6">
      <c r="F18927" s="1926">
        <f t="shared" si="298"/>
        <v>13415736.9</v>
      </c>
    </row>
    <row r="18928" spans="6:6">
      <c r="F18928" s="1926">
        <f t="shared" si="298"/>
        <v>13415736.9</v>
      </c>
    </row>
    <row r="18929" spans="6:6">
      <c r="F18929" s="1926">
        <f t="shared" si="298"/>
        <v>13415736.9</v>
      </c>
    </row>
    <row r="18930" spans="6:6">
      <c r="F18930" s="1926">
        <f t="shared" si="298"/>
        <v>13415736.9</v>
      </c>
    </row>
    <row r="18931" spans="6:6">
      <c r="F18931" s="1926">
        <f t="shared" si="298"/>
        <v>13415736.9</v>
      </c>
    </row>
    <row r="18932" spans="6:6">
      <c r="F18932" s="1926">
        <f t="shared" si="298"/>
        <v>13415736.9</v>
      </c>
    </row>
    <row r="18933" spans="6:6">
      <c r="F18933" s="1926">
        <f t="shared" si="298"/>
        <v>13415736.9</v>
      </c>
    </row>
    <row r="18934" spans="6:6">
      <c r="F18934" s="1926">
        <f t="shared" si="298"/>
        <v>13415736.9</v>
      </c>
    </row>
    <row r="18935" spans="6:6">
      <c r="F18935" s="1926">
        <f t="shared" si="298"/>
        <v>13415736.9</v>
      </c>
    </row>
    <row r="18936" spans="6:6">
      <c r="F18936" s="1926">
        <f t="shared" si="298"/>
        <v>13415736.9</v>
      </c>
    </row>
    <row r="18937" spans="6:6">
      <c r="F18937" s="1926">
        <f t="shared" si="298"/>
        <v>13415736.9</v>
      </c>
    </row>
    <row r="18938" spans="6:6">
      <c r="F18938" s="1926">
        <f t="shared" si="298"/>
        <v>13415736.9</v>
      </c>
    </row>
    <row r="18939" spans="6:6">
      <c r="F18939" s="1926">
        <f t="shared" si="298"/>
        <v>13415736.9</v>
      </c>
    </row>
    <row r="18940" spans="6:6">
      <c r="F18940" s="1926">
        <f t="shared" si="298"/>
        <v>13415736.9</v>
      </c>
    </row>
    <row r="18941" spans="6:6">
      <c r="F18941" s="1926">
        <f t="shared" si="298"/>
        <v>13415736.9</v>
      </c>
    </row>
    <row r="18942" spans="6:6">
      <c r="F18942" s="1926">
        <f t="shared" si="298"/>
        <v>13415736.9</v>
      </c>
    </row>
    <row r="18943" spans="6:6">
      <c r="F18943" s="1926">
        <f t="shared" si="298"/>
        <v>13415736.9</v>
      </c>
    </row>
    <row r="18944" spans="6:6">
      <c r="F18944" s="1926">
        <f t="shared" si="298"/>
        <v>13415736.9</v>
      </c>
    </row>
    <row r="18945" spans="6:6">
      <c r="F18945" s="1926">
        <f t="shared" si="298"/>
        <v>13415736.9</v>
      </c>
    </row>
    <row r="18946" spans="6:6">
      <c r="F18946" s="1926">
        <f t="shared" si="298"/>
        <v>13415736.9</v>
      </c>
    </row>
    <row r="18947" spans="6:6">
      <c r="F18947" s="1926">
        <f t="shared" si="298"/>
        <v>13415736.9</v>
      </c>
    </row>
    <row r="18948" spans="6:6">
      <c r="F18948" s="1926">
        <f t="shared" si="298"/>
        <v>13415736.9</v>
      </c>
    </row>
    <row r="18949" spans="6:6">
      <c r="F18949" s="1926">
        <f t="shared" si="298"/>
        <v>13415736.9</v>
      </c>
    </row>
    <row r="18950" spans="6:6">
      <c r="F18950" s="1926">
        <f t="shared" si="298"/>
        <v>13415736.9</v>
      </c>
    </row>
    <row r="18951" spans="6:6">
      <c r="F18951" s="1926">
        <f t="shared" ref="F18951:F19014" si="299">F18950-E18951+D18951</f>
        <v>13415736.9</v>
      </c>
    </row>
    <row r="18952" spans="6:6">
      <c r="F18952" s="1926">
        <f t="shared" si="299"/>
        <v>13415736.9</v>
      </c>
    </row>
    <row r="18953" spans="6:6">
      <c r="F18953" s="1926">
        <f t="shared" si="299"/>
        <v>13415736.9</v>
      </c>
    </row>
    <row r="18954" spans="6:6">
      <c r="F18954" s="1926">
        <f t="shared" si="299"/>
        <v>13415736.9</v>
      </c>
    </row>
    <row r="18955" spans="6:6">
      <c r="F18955" s="1926">
        <f t="shared" si="299"/>
        <v>13415736.9</v>
      </c>
    </row>
    <row r="18956" spans="6:6">
      <c r="F18956" s="1926">
        <f t="shared" si="299"/>
        <v>13415736.9</v>
      </c>
    </row>
    <row r="18957" spans="6:6">
      <c r="F18957" s="1926">
        <f t="shared" si="299"/>
        <v>13415736.9</v>
      </c>
    </row>
    <row r="18958" spans="6:6">
      <c r="F18958" s="1926">
        <f t="shared" si="299"/>
        <v>13415736.9</v>
      </c>
    </row>
    <row r="18959" spans="6:6">
      <c r="F18959" s="1926">
        <f t="shared" si="299"/>
        <v>13415736.9</v>
      </c>
    </row>
    <row r="18960" spans="6:6">
      <c r="F18960" s="1926">
        <f t="shared" si="299"/>
        <v>13415736.9</v>
      </c>
    </row>
    <row r="18961" spans="6:6">
      <c r="F18961" s="1926">
        <f t="shared" si="299"/>
        <v>13415736.9</v>
      </c>
    </row>
    <row r="18962" spans="6:6">
      <c r="F18962" s="1926">
        <f t="shared" si="299"/>
        <v>13415736.9</v>
      </c>
    </row>
    <row r="18963" spans="6:6">
      <c r="F18963" s="1926">
        <f t="shared" si="299"/>
        <v>13415736.9</v>
      </c>
    </row>
    <row r="18964" spans="6:6">
      <c r="F18964" s="1926">
        <f t="shared" si="299"/>
        <v>13415736.9</v>
      </c>
    </row>
    <row r="18965" spans="6:6">
      <c r="F18965" s="1926">
        <f t="shared" si="299"/>
        <v>13415736.9</v>
      </c>
    </row>
    <row r="18966" spans="6:6">
      <c r="F18966" s="1926">
        <f t="shared" si="299"/>
        <v>13415736.9</v>
      </c>
    </row>
    <row r="18967" spans="6:6">
      <c r="F18967" s="1926">
        <f t="shared" si="299"/>
        <v>13415736.9</v>
      </c>
    </row>
    <row r="18968" spans="6:6">
      <c r="F18968" s="1926">
        <f t="shared" si="299"/>
        <v>13415736.9</v>
      </c>
    </row>
    <row r="18969" spans="6:6">
      <c r="F18969" s="1926">
        <f t="shared" si="299"/>
        <v>13415736.9</v>
      </c>
    </row>
    <row r="18970" spans="6:6">
      <c r="F18970" s="1926">
        <f t="shared" si="299"/>
        <v>13415736.9</v>
      </c>
    </row>
    <row r="18971" spans="6:6">
      <c r="F18971" s="1926">
        <f t="shared" si="299"/>
        <v>13415736.9</v>
      </c>
    </row>
    <row r="18972" spans="6:6">
      <c r="F18972" s="1926">
        <f t="shared" si="299"/>
        <v>13415736.9</v>
      </c>
    </row>
    <row r="18973" spans="6:6">
      <c r="F18973" s="1926">
        <f t="shared" si="299"/>
        <v>13415736.9</v>
      </c>
    </row>
    <row r="18974" spans="6:6">
      <c r="F18974" s="1926">
        <f t="shared" si="299"/>
        <v>13415736.9</v>
      </c>
    </row>
    <row r="18975" spans="6:6">
      <c r="F18975" s="1926">
        <f t="shared" si="299"/>
        <v>13415736.9</v>
      </c>
    </row>
    <row r="18976" spans="6:6">
      <c r="F18976" s="1926">
        <f t="shared" si="299"/>
        <v>13415736.9</v>
      </c>
    </row>
    <row r="18977" spans="6:6">
      <c r="F18977" s="1926">
        <f t="shared" si="299"/>
        <v>13415736.9</v>
      </c>
    </row>
    <row r="18978" spans="6:6">
      <c r="F18978" s="1926">
        <f t="shared" si="299"/>
        <v>13415736.9</v>
      </c>
    </row>
    <row r="18979" spans="6:6">
      <c r="F18979" s="1926">
        <f t="shared" si="299"/>
        <v>13415736.9</v>
      </c>
    </row>
    <row r="18980" spans="6:6">
      <c r="F18980" s="1926">
        <f t="shared" si="299"/>
        <v>13415736.9</v>
      </c>
    </row>
    <row r="18981" spans="6:6">
      <c r="F18981" s="1926">
        <f t="shared" si="299"/>
        <v>13415736.9</v>
      </c>
    </row>
    <row r="18982" spans="6:6">
      <c r="F18982" s="1926">
        <f t="shared" si="299"/>
        <v>13415736.9</v>
      </c>
    </row>
    <row r="18983" spans="6:6">
      <c r="F18983" s="1926">
        <f t="shared" si="299"/>
        <v>13415736.9</v>
      </c>
    </row>
    <row r="18984" spans="6:6">
      <c r="F18984" s="1926">
        <f t="shared" si="299"/>
        <v>13415736.9</v>
      </c>
    </row>
    <row r="18985" spans="6:6">
      <c r="F18985" s="1926">
        <f t="shared" si="299"/>
        <v>13415736.9</v>
      </c>
    </row>
    <row r="18986" spans="6:6">
      <c r="F18986" s="1926">
        <f t="shared" si="299"/>
        <v>13415736.9</v>
      </c>
    </row>
    <row r="18987" spans="6:6">
      <c r="F18987" s="1926">
        <f t="shared" si="299"/>
        <v>13415736.9</v>
      </c>
    </row>
    <row r="18988" spans="6:6">
      <c r="F18988" s="1926">
        <f t="shared" si="299"/>
        <v>13415736.9</v>
      </c>
    </row>
    <row r="18989" spans="6:6">
      <c r="F18989" s="1926">
        <f t="shared" si="299"/>
        <v>13415736.9</v>
      </c>
    </row>
    <row r="18990" spans="6:6">
      <c r="F18990" s="1926">
        <f t="shared" si="299"/>
        <v>13415736.9</v>
      </c>
    </row>
    <row r="18991" spans="6:6">
      <c r="F18991" s="1926">
        <f t="shared" si="299"/>
        <v>13415736.9</v>
      </c>
    </row>
    <row r="18992" spans="6:6">
      <c r="F18992" s="1926">
        <f t="shared" si="299"/>
        <v>13415736.9</v>
      </c>
    </row>
    <row r="18993" spans="6:6">
      <c r="F18993" s="1926">
        <f t="shared" si="299"/>
        <v>13415736.9</v>
      </c>
    </row>
    <row r="18994" spans="6:6">
      <c r="F18994" s="1926">
        <f t="shared" si="299"/>
        <v>13415736.9</v>
      </c>
    </row>
    <row r="18995" spans="6:6">
      <c r="F18995" s="1926">
        <f t="shared" si="299"/>
        <v>13415736.9</v>
      </c>
    </row>
    <row r="18996" spans="6:6">
      <c r="F18996" s="1926">
        <f t="shared" si="299"/>
        <v>13415736.9</v>
      </c>
    </row>
    <row r="18997" spans="6:6">
      <c r="F18997" s="1926">
        <f t="shared" si="299"/>
        <v>13415736.9</v>
      </c>
    </row>
    <row r="18998" spans="6:6">
      <c r="F18998" s="1926">
        <f t="shared" si="299"/>
        <v>13415736.9</v>
      </c>
    </row>
    <row r="18999" spans="6:6">
      <c r="F18999" s="1926">
        <f t="shared" si="299"/>
        <v>13415736.9</v>
      </c>
    </row>
    <row r="19000" spans="6:6">
      <c r="F19000" s="1926">
        <f t="shared" si="299"/>
        <v>13415736.9</v>
      </c>
    </row>
    <row r="19001" spans="6:6">
      <c r="F19001" s="1926">
        <f t="shared" si="299"/>
        <v>13415736.9</v>
      </c>
    </row>
    <row r="19002" spans="6:6">
      <c r="F19002" s="1926">
        <f t="shared" si="299"/>
        <v>13415736.9</v>
      </c>
    </row>
    <row r="19003" spans="6:6">
      <c r="F19003" s="1926">
        <f t="shared" si="299"/>
        <v>13415736.9</v>
      </c>
    </row>
    <row r="19004" spans="6:6">
      <c r="F19004" s="1926">
        <f t="shared" si="299"/>
        <v>13415736.9</v>
      </c>
    </row>
    <row r="19005" spans="6:6">
      <c r="F19005" s="1926">
        <f t="shared" si="299"/>
        <v>13415736.9</v>
      </c>
    </row>
    <row r="19006" spans="6:6">
      <c r="F19006" s="1926">
        <f t="shared" si="299"/>
        <v>13415736.9</v>
      </c>
    </row>
    <row r="19007" spans="6:6">
      <c r="F19007" s="1926">
        <f t="shared" si="299"/>
        <v>13415736.9</v>
      </c>
    </row>
    <row r="19008" spans="6:6">
      <c r="F19008" s="1926">
        <f t="shared" si="299"/>
        <v>13415736.9</v>
      </c>
    </row>
    <row r="19009" spans="6:6">
      <c r="F19009" s="1926">
        <f t="shared" si="299"/>
        <v>13415736.9</v>
      </c>
    </row>
    <row r="19010" spans="6:6">
      <c r="F19010" s="1926">
        <f t="shared" si="299"/>
        <v>13415736.9</v>
      </c>
    </row>
    <row r="19011" spans="6:6">
      <c r="F19011" s="1926">
        <f t="shared" si="299"/>
        <v>13415736.9</v>
      </c>
    </row>
    <row r="19012" spans="6:6">
      <c r="F19012" s="1926">
        <f t="shared" si="299"/>
        <v>13415736.9</v>
      </c>
    </row>
    <row r="19013" spans="6:6">
      <c r="F19013" s="1926">
        <f t="shared" si="299"/>
        <v>13415736.9</v>
      </c>
    </row>
    <row r="19014" spans="6:6">
      <c r="F19014" s="1926">
        <f t="shared" si="299"/>
        <v>13415736.9</v>
      </c>
    </row>
    <row r="19015" spans="6:6">
      <c r="F19015" s="1926">
        <f t="shared" ref="F19015:F19078" si="300">F19014-E19015+D19015</f>
        <v>13415736.9</v>
      </c>
    </row>
    <row r="19016" spans="6:6">
      <c r="F19016" s="1926">
        <f t="shared" si="300"/>
        <v>13415736.9</v>
      </c>
    </row>
    <row r="19017" spans="6:6">
      <c r="F19017" s="1926">
        <f t="shared" si="300"/>
        <v>13415736.9</v>
      </c>
    </row>
    <row r="19018" spans="6:6">
      <c r="F19018" s="1926">
        <f t="shared" si="300"/>
        <v>13415736.9</v>
      </c>
    </row>
    <row r="19019" spans="6:6">
      <c r="F19019" s="1926">
        <f t="shared" si="300"/>
        <v>13415736.9</v>
      </c>
    </row>
    <row r="19020" spans="6:6">
      <c r="F19020" s="1926">
        <f t="shared" si="300"/>
        <v>13415736.9</v>
      </c>
    </row>
    <row r="19021" spans="6:6">
      <c r="F19021" s="1926">
        <f t="shared" si="300"/>
        <v>13415736.9</v>
      </c>
    </row>
    <row r="19022" spans="6:6">
      <c r="F19022" s="1926">
        <f t="shared" si="300"/>
        <v>13415736.9</v>
      </c>
    </row>
    <row r="19023" spans="6:6">
      <c r="F19023" s="1926">
        <f t="shared" si="300"/>
        <v>13415736.9</v>
      </c>
    </row>
    <row r="19024" spans="6:6">
      <c r="F19024" s="1926">
        <f t="shared" si="300"/>
        <v>13415736.9</v>
      </c>
    </row>
    <row r="19025" spans="6:6">
      <c r="F19025" s="1926">
        <f t="shared" si="300"/>
        <v>13415736.9</v>
      </c>
    </row>
    <row r="19026" spans="6:6">
      <c r="F19026" s="1926">
        <f t="shared" si="300"/>
        <v>13415736.9</v>
      </c>
    </row>
    <row r="19027" spans="6:6">
      <c r="F19027" s="1926">
        <f t="shared" si="300"/>
        <v>13415736.9</v>
      </c>
    </row>
    <row r="19028" spans="6:6">
      <c r="F19028" s="1926">
        <f t="shared" si="300"/>
        <v>13415736.9</v>
      </c>
    </row>
    <row r="19029" spans="6:6">
      <c r="F19029" s="1926">
        <f t="shared" si="300"/>
        <v>13415736.9</v>
      </c>
    </row>
    <row r="19030" spans="6:6">
      <c r="F19030" s="1926">
        <f t="shared" si="300"/>
        <v>13415736.9</v>
      </c>
    </row>
    <row r="19031" spans="6:6">
      <c r="F19031" s="1926">
        <f t="shared" si="300"/>
        <v>13415736.9</v>
      </c>
    </row>
    <row r="19032" spans="6:6">
      <c r="F19032" s="1926">
        <f t="shared" si="300"/>
        <v>13415736.9</v>
      </c>
    </row>
    <row r="19033" spans="6:6">
      <c r="F19033" s="1926">
        <f t="shared" si="300"/>
        <v>13415736.9</v>
      </c>
    </row>
    <row r="19034" spans="6:6">
      <c r="F19034" s="1926">
        <f t="shared" si="300"/>
        <v>13415736.9</v>
      </c>
    </row>
    <row r="19035" spans="6:6">
      <c r="F19035" s="1926">
        <f t="shared" si="300"/>
        <v>13415736.9</v>
      </c>
    </row>
    <row r="19036" spans="6:6">
      <c r="F19036" s="1926">
        <f t="shared" si="300"/>
        <v>13415736.9</v>
      </c>
    </row>
    <row r="19037" spans="6:6">
      <c r="F19037" s="1926">
        <f t="shared" si="300"/>
        <v>13415736.9</v>
      </c>
    </row>
    <row r="19038" spans="6:6">
      <c r="F19038" s="1926">
        <f t="shared" si="300"/>
        <v>13415736.9</v>
      </c>
    </row>
    <row r="19039" spans="6:6">
      <c r="F19039" s="1926">
        <f t="shared" si="300"/>
        <v>13415736.9</v>
      </c>
    </row>
    <row r="19040" spans="6:6">
      <c r="F19040" s="1926">
        <f t="shared" si="300"/>
        <v>13415736.9</v>
      </c>
    </row>
    <row r="19041" spans="6:6">
      <c r="F19041" s="1926">
        <f t="shared" si="300"/>
        <v>13415736.9</v>
      </c>
    </row>
    <row r="19042" spans="6:6">
      <c r="F19042" s="1926">
        <f t="shared" si="300"/>
        <v>13415736.9</v>
      </c>
    </row>
    <row r="19043" spans="6:6">
      <c r="F19043" s="1926">
        <f t="shared" si="300"/>
        <v>13415736.9</v>
      </c>
    </row>
    <row r="19044" spans="6:6">
      <c r="F19044" s="1926">
        <f t="shared" si="300"/>
        <v>13415736.9</v>
      </c>
    </row>
    <row r="19045" spans="6:6">
      <c r="F19045" s="1926">
        <f t="shared" si="300"/>
        <v>13415736.9</v>
      </c>
    </row>
    <row r="19046" spans="6:6">
      <c r="F19046" s="1926">
        <f t="shared" si="300"/>
        <v>13415736.9</v>
      </c>
    </row>
    <row r="19047" spans="6:6">
      <c r="F19047" s="1926">
        <f t="shared" si="300"/>
        <v>13415736.9</v>
      </c>
    </row>
    <row r="19048" spans="6:6">
      <c r="F19048" s="1926">
        <f t="shared" si="300"/>
        <v>13415736.9</v>
      </c>
    </row>
    <row r="19049" spans="6:6">
      <c r="F19049" s="1926">
        <f t="shared" si="300"/>
        <v>13415736.9</v>
      </c>
    </row>
    <row r="19050" spans="6:6">
      <c r="F19050" s="1926">
        <f t="shared" si="300"/>
        <v>13415736.9</v>
      </c>
    </row>
    <row r="19051" spans="6:6">
      <c r="F19051" s="1926">
        <f t="shared" si="300"/>
        <v>13415736.9</v>
      </c>
    </row>
    <row r="19052" spans="6:6">
      <c r="F19052" s="1926">
        <f t="shared" si="300"/>
        <v>13415736.9</v>
      </c>
    </row>
    <row r="19053" spans="6:6">
      <c r="F19053" s="1926">
        <f t="shared" si="300"/>
        <v>13415736.9</v>
      </c>
    </row>
    <row r="19054" spans="6:6">
      <c r="F19054" s="1926">
        <f t="shared" si="300"/>
        <v>13415736.9</v>
      </c>
    </row>
    <row r="19055" spans="6:6">
      <c r="F19055" s="1926">
        <f t="shared" si="300"/>
        <v>13415736.9</v>
      </c>
    </row>
    <row r="19056" spans="6:6">
      <c r="F19056" s="1926">
        <f t="shared" si="300"/>
        <v>13415736.9</v>
      </c>
    </row>
    <row r="19057" spans="6:6">
      <c r="F19057" s="1926">
        <f t="shared" si="300"/>
        <v>13415736.9</v>
      </c>
    </row>
    <row r="19058" spans="6:6">
      <c r="F19058" s="1926">
        <f t="shared" si="300"/>
        <v>13415736.9</v>
      </c>
    </row>
    <row r="19059" spans="6:6">
      <c r="F19059" s="1926">
        <f t="shared" si="300"/>
        <v>13415736.9</v>
      </c>
    </row>
    <row r="19060" spans="6:6">
      <c r="F19060" s="1926">
        <f t="shared" si="300"/>
        <v>13415736.9</v>
      </c>
    </row>
    <row r="19061" spans="6:6">
      <c r="F19061" s="1926">
        <f t="shared" si="300"/>
        <v>13415736.9</v>
      </c>
    </row>
    <row r="19062" spans="6:6">
      <c r="F19062" s="1926">
        <f t="shared" si="300"/>
        <v>13415736.9</v>
      </c>
    </row>
    <row r="19063" spans="6:6">
      <c r="F19063" s="1926">
        <f t="shared" si="300"/>
        <v>13415736.9</v>
      </c>
    </row>
    <row r="19064" spans="6:6">
      <c r="F19064" s="1926">
        <f t="shared" si="300"/>
        <v>13415736.9</v>
      </c>
    </row>
    <row r="19065" spans="6:6">
      <c r="F19065" s="1926">
        <f t="shared" si="300"/>
        <v>13415736.9</v>
      </c>
    </row>
    <row r="19066" spans="6:6">
      <c r="F19066" s="1926">
        <f t="shared" si="300"/>
        <v>13415736.9</v>
      </c>
    </row>
    <row r="19067" spans="6:6">
      <c r="F19067" s="1926">
        <f t="shared" si="300"/>
        <v>13415736.9</v>
      </c>
    </row>
    <row r="19068" spans="6:6">
      <c r="F19068" s="1926">
        <f t="shared" si="300"/>
        <v>13415736.9</v>
      </c>
    </row>
    <row r="19069" spans="6:6">
      <c r="F19069" s="1926">
        <f t="shared" si="300"/>
        <v>13415736.9</v>
      </c>
    </row>
    <row r="19070" spans="6:6">
      <c r="F19070" s="1926">
        <f t="shared" si="300"/>
        <v>13415736.9</v>
      </c>
    </row>
    <row r="19071" spans="6:6">
      <c r="F19071" s="1926">
        <f t="shared" si="300"/>
        <v>13415736.9</v>
      </c>
    </row>
    <row r="19072" spans="6:6">
      <c r="F19072" s="1926">
        <f t="shared" si="300"/>
        <v>13415736.9</v>
      </c>
    </row>
    <row r="19073" spans="6:6">
      <c r="F19073" s="1926">
        <f t="shared" si="300"/>
        <v>13415736.9</v>
      </c>
    </row>
    <row r="19074" spans="6:6">
      <c r="F19074" s="1926">
        <f t="shared" si="300"/>
        <v>13415736.9</v>
      </c>
    </row>
    <row r="19075" spans="6:6">
      <c r="F19075" s="1926">
        <f t="shared" si="300"/>
        <v>13415736.9</v>
      </c>
    </row>
    <row r="19076" spans="6:6">
      <c r="F19076" s="1926">
        <f t="shared" si="300"/>
        <v>13415736.9</v>
      </c>
    </row>
    <row r="19077" spans="6:6">
      <c r="F19077" s="1926">
        <f t="shared" si="300"/>
        <v>13415736.9</v>
      </c>
    </row>
    <row r="19078" spans="6:6">
      <c r="F19078" s="1926">
        <f t="shared" si="300"/>
        <v>13415736.9</v>
      </c>
    </row>
    <row r="19079" spans="6:6">
      <c r="F19079" s="1926">
        <f t="shared" ref="F19079:F19142" si="301">F19078-E19079+D19079</f>
        <v>13415736.9</v>
      </c>
    </row>
    <row r="19080" spans="6:6">
      <c r="F19080" s="1926">
        <f t="shared" si="301"/>
        <v>13415736.9</v>
      </c>
    </row>
    <row r="19081" spans="6:6">
      <c r="F19081" s="1926">
        <f t="shared" si="301"/>
        <v>13415736.9</v>
      </c>
    </row>
    <row r="19082" spans="6:6">
      <c r="F19082" s="1926">
        <f t="shared" si="301"/>
        <v>13415736.9</v>
      </c>
    </row>
    <row r="19083" spans="6:6">
      <c r="F19083" s="1926">
        <f t="shared" si="301"/>
        <v>13415736.9</v>
      </c>
    </row>
    <row r="19084" spans="6:6">
      <c r="F19084" s="1926">
        <f t="shared" si="301"/>
        <v>13415736.9</v>
      </c>
    </row>
    <row r="19085" spans="6:6">
      <c r="F19085" s="1926">
        <f t="shared" si="301"/>
        <v>13415736.9</v>
      </c>
    </row>
    <row r="19086" spans="6:6">
      <c r="F19086" s="1926">
        <f t="shared" si="301"/>
        <v>13415736.9</v>
      </c>
    </row>
    <row r="19087" spans="6:6">
      <c r="F19087" s="1926">
        <f t="shared" si="301"/>
        <v>13415736.9</v>
      </c>
    </row>
    <row r="19088" spans="6:6">
      <c r="F19088" s="1926">
        <f t="shared" si="301"/>
        <v>13415736.9</v>
      </c>
    </row>
    <row r="19089" spans="6:6">
      <c r="F19089" s="1926">
        <f t="shared" si="301"/>
        <v>13415736.9</v>
      </c>
    </row>
    <row r="19090" spans="6:6">
      <c r="F19090" s="1926">
        <f t="shared" si="301"/>
        <v>13415736.9</v>
      </c>
    </row>
    <row r="19091" spans="6:6">
      <c r="F19091" s="1926">
        <f t="shared" si="301"/>
        <v>13415736.9</v>
      </c>
    </row>
    <row r="19092" spans="6:6">
      <c r="F19092" s="1926">
        <f t="shared" si="301"/>
        <v>13415736.9</v>
      </c>
    </row>
    <row r="19093" spans="6:6">
      <c r="F19093" s="1926">
        <f t="shared" si="301"/>
        <v>13415736.9</v>
      </c>
    </row>
    <row r="19094" spans="6:6">
      <c r="F19094" s="1926">
        <f t="shared" si="301"/>
        <v>13415736.9</v>
      </c>
    </row>
    <row r="19095" spans="6:6">
      <c r="F19095" s="1926">
        <f t="shared" si="301"/>
        <v>13415736.9</v>
      </c>
    </row>
    <row r="19096" spans="6:6">
      <c r="F19096" s="1926">
        <f t="shared" si="301"/>
        <v>13415736.9</v>
      </c>
    </row>
    <row r="19097" spans="6:6">
      <c r="F19097" s="1926">
        <f t="shared" si="301"/>
        <v>13415736.9</v>
      </c>
    </row>
    <row r="19098" spans="6:6">
      <c r="F19098" s="1926">
        <f t="shared" si="301"/>
        <v>13415736.9</v>
      </c>
    </row>
    <row r="19099" spans="6:6">
      <c r="F19099" s="1926">
        <f t="shared" si="301"/>
        <v>13415736.9</v>
      </c>
    </row>
    <row r="19100" spans="6:6">
      <c r="F19100" s="1926">
        <f t="shared" si="301"/>
        <v>13415736.9</v>
      </c>
    </row>
    <row r="19101" spans="6:6">
      <c r="F19101" s="1926">
        <f t="shared" si="301"/>
        <v>13415736.9</v>
      </c>
    </row>
    <row r="19102" spans="6:6">
      <c r="F19102" s="1926">
        <f t="shared" si="301"/>
        <v>13415736.9</v>
      </c>
    </row>
    <row r="19103" spans="6:6">
      <c r="F19103" s="1926">
        <f t="shared" si="301"/>
        <v>13415736.9</v>
      </c>
    </row>
    <row r="19104" spans="6:6">
      <c r="F19104" s="1926">
        <f t="shared" si="301"/>
        <v>13415736.9</v>
      </c>
    </row>
    <row r="19105" spans="6:6">
      <c r="F19105" s="1926">
        <f t="shared" si="301"/>
        <v>13415736.9</v>
      </c>
    </row>
    <row r="19106" spans="6:6">
      <c r="F19106" s="1926">
        <f t="shared" si="301"/>
        <v>13415736.9</v>
      </c>
    </row>
    <row r="19107" spans="6:6">
      <c r="F19107" s="1926">
        <f t="shared" si="301"/>
        <v>13415736.9</v>
      </c>
    </row>
    <row r="19108" spans="6:6">
      <c r="F19108" s="1926">
        <f t="shared" si="301"/>
        <v>13415736.9</v>
      </c>
    </row>
    <row r="19109" spans="6:6">
      <c r="F19109" s="1926">
        <f t="shared" si="301"/>
        <v>13415736.9</v>
      </c>
    </row>
    <row r="19110" spans="6:6">
      <c r="F19110" s="1926">
        <f t="shared" si="301"/>
        <v>13415736.9</v>
      </c>
    </row>
    <row r="19111" spans="6:6">
      <c r="F19111" s="1926">
        <f t="shared" si="301"/>
        <v>13415736.9</v>
      </c>
    </row>
    <row r="19112" spans="6:6">
      <c r="F19112" s="1926">
        <f t="shared" si="301"/>
        <v>13415736.9</v>
      </c>
    </row>
    <row r="19113" spans="6:6">
      <c r="F19113" s="1926">
        <f t="shared" si="301"/>
        <v>13415736.9</v>
      </c>
    </row>
    <row r="19114" spans="6:6">
      <c r="F19114" s="1926">
        <f t="shared" si="301"/>
        <v>13415736.9</v>
      </c>
    </row>
    <row r="19115" spans="6:6">
      <c r="F19115" s="1926">
        <f t="shared" si="301"/>
        <v>13415736.9</v>
      </c>
    </row>
    <row r="19116" spans="6:6">
      <c r="F19116" s="1926">
        <f t="shared" si="301"/>
        <v>13415736.9</v>
      </c>
    </row>
    <row r="19117" spans="6:6">
      <c r="F19117" s="1926">
        <f t="shared" si="301"/>
        <v>13415736.9</v>
      </c>
    </row>
    <row r="19118" spans="6:6">
      <c r="F19118" s="1926">
        <f t="shared" si="301"/>
        <v>13415736.9</v>
      </c>
    </row>
    <row r="19119" spans="6:6">
      <c r="F19119" s="1926">
        <f t="shared" si="301"/>
        <v>13415736.9</v>
      </c>
    </row>
    <row r="19120" spans="6:6">
      <c r="F19120" s="1926">
        <f t="shared" si="301"/>
        <v>13415736.9</v>
      </c>
    </row>
    <row r="19121" spans="6:6">
      <c r="F19121" s="1926">
        <f t="shared" si="301"/>
        <v>13415736.9</v>
      </c>
    </row>
    <row r="19122" spans="6:6">
      <c r="F19122" s="1926">
        <f t="shared" si="301"/>
        <v>13415736.9</v>
      </c>
    </row>
    <row r="19123" spans="6:6">
      <c r="F19123" s="1926">
        <f t="shared" si="301"/>
        <v>13415736.9</v>
      </c>
    </row>
    <row r="19124" spans="6:6">
      <c r="F19124" s="1926">
        <f t="shared" si="301"/>
        <v>13415736.9</v>
      </c>
    </row>
    <row r="19125" spans="6:6">
      <c r="F19125" s="1926">
        <f t="shared" si="301"/>
        <v>13415736.9</v>
      </c>
    </row>
    <row r="19126" spans="6:6">
      <c r="F19126" s="1926">
        <f t="shared" si="301"/>
        <v>13415736.9</v>
      </c>
    </row>
    <row r="19127" spans="6:6">
      <c r="F19127" s="1926">
        <f t="shared" si="301"/>
        <v>13415736.9</v>
      </c>
    </row>
    <row r="19128" spans="6:6">
      <c r="F19128" s="1926">
        <f t="shared" si="301"/>
        <v>13415736.9</v>
      </c>
    </row>
    <row r="19129" spans="6:6">
      <c r="F19129" s="1926">
        <f t="shared" si="301"/>
        <v>13415736.9</v>
      </c>
    </row>
    <row r="19130" spans="6:6">
      <c r="F19130" s="1926">
        <f t="shared" si="301"/>
        <v>13415736.9</v>
      </c>
    </row>
    <row r="19131" spans="6:6">
      <c r="F19131" s="1926">
        <f t="shared" si="301"/>
        <v>13415736.9</v>
      </c>
    </row>
    <row r="19132" spans="6:6">
      <c r="F19132" s="1926">
        <f t="shared" si="301"/>
        <v>13415736.9</v>
      </c>
    </row>
    <row r="19133" spans="6:6">
      <c r="F19133" s="1926">
        <f t="shared" si="301"/>
        <v>13415736.9</v>
      </c>
    </row>
    <row r="19134" spans="6:6">
      <c r="F19134" s="1926">
        <f t="shared" si="301"/>
        <v>13415736.9</v>
      </c>
    </row>
    <row r="19135" spans="6:6">
      <c r="F19135" s="1926">
        <f t="shared" si="301"/>
        <v>13415736.9</v>
      </c>
    </row>
    <row r="19136" spans="6:6">
      <c r="F19136" s="1926">
        <f t="shared" si="301"/>
        <v>13415736.9</v>
      </c>
    </row>
    <row r="19137" spans="6:6">
      <c r="F19137" s="1926">
        <f t="shared" si="301"/>
        <v>13415736.9</v>
      </c>
    </row>
    <row r="19138" spans="6:6">
      <c r="F19138" s="1926">
        <f t="shared" si="301"/>
        <v>13415736.9</v>
      </c>
    </row>
    <row r="19139" spans="6:6">
      <c r="F19139" s="1926">
        <f t="shared" si="301"/>
        <v>13415736.9</v>
      </c>
    </row>
    <row r="19140" spans="6:6">
      <c r="F19140" s="1926">
        <f t="shared" si="301"/>
        <v>13415736.9</v>
      </c>
    </row>
    <row r="19141" spans="6:6">
      <c r="F19141" s="1926">
        <f t="shared" si="301"/>
        <v>13415736.9</v>
      </c>
    </row>
    <row r="19142" spans="6:6">
      <c r="F19142" s="1926">
        <f t="shared" si="301"/>
        <v>13415736.9</v>
      </c>
    </row>
    <row r="19143" spans="6:6">
      <c r="F19143" s="1926">
        <f t="shared" ref="F19143:F19206" si="302">F19142-E19143+D19143</f>
        <v>13415736.9</v>
      </c>
    </row>
    <row r="19144" spans="6:6">
      <c r="F19144" s="1926">
        <f t="shared" si="302"/>
        <v>13415736.9</v>
      </c>
    </row>
    <row r="19145" spans="6:6">
      <c r="F19145" s="1926">
        <f t="shared" si="302"/>
        <v>13415736.9</v>
      </c>
    </row>
    <row r="19146" spans="6:6">
      <c r="F19146" s="1926">
        <f t="shared" si="302"/>
        <v>13415736.9</v>
      </c>
    </row>
    <row r="19147" spans="6:6">
      <c r="F19147" s="1926">
        <f t="shared" si="302"/>
        <v>13415736.9</v>
      </c>
    </row>
    <row r="19148" spans="6:6">
      <c r="F19148" s="1926">
        <f t="shared" si="302"/>
        <v>13415736.9</v>
      </c>
    </row>
    <row r="19149" spans="6:6">
      <c r="F19149" s="1926">
        <f t="shared" si="302"/>
        <v>13415736.9</v>
      </c>
    </row>
    <row r="19150" spans="6:6">
      <c r="F19150" s="1926">
        <f t="shared" si="302"/>
        <v>13415736.9</v>
      </c>
    </row>
    <row r="19151" spans="6:6">
      <c r="F19151" s="1926">
        <f t="shared" si="302"/>
        <v>13415736.9</v>
      </c>
    </row>
    <row r="19152" spans="6:6">
      <c r="F19152" s="1926">
        <f t="shared" si="302"/>
        <v>13415736.9</v>
      </c>
    </row>
    <row r="19153" spans="6:6">
      <c r="F19153" s="1926">
        <f t="shared" si="302"/>
        <v>13415736.9</v>
      </c>
    </row>
    <row r="19154" spans="6:6">
      <c r="F19154" s="1926">
        <f t="shared" si="302"/>
        <v>13415736.9</v>
      </c>
    </row>
    <row r="19155" spans="6:6">
      <c r="F19155" s="1926">
        <f t="shared" si="302"/>
        <v>13415736.9</v>
      </c>
    </row>
    <row r="19156" spans="6:6">
      <c r="F19156" s="1926">
        <f t="shared" si="302"/>
        <v>13415736.9</v>
      </c>
    </row>
    <row r="19157" spans="6:6">
      <c r="F19157" s="1926">
        <f t="shared" si="302"/>
        <v>13415736.9</v>
      </c>
    </row>
    <row r="19158" spans="6:6">
      <c r="F19158" s="1926">
        <f t="shared" si="302"/>
        <v>13415736.9</v>
      </c>
    </row>
    <row r="19159" spans="6:6">
      <c r="F19159" s="1926">
        <f t="shared" si="302"/>
        <v>13415736.9</v>
      </c>
    </row>
    <row r="19160" spans="6:6">
      <c r="F19160" s="1926">
        <f t="shared" si="302"/>
        <v>13415736.9</v>
      </c>
    </row>
    <row r="19161" spans="6:6">
      <c r="F19161" s="1926">
        <f t="shared" si="302"/>
        <v>13415736.9</v>
      </c>
    </row>
    <row r="19162" spans="6:6">
      <c r="F19162" s="1926">
        <f t="shared" si="302"/>
        <v>13415736.9</v>
      </c>
    </row>
    <row r="19163" spans="6:6">
      <c r="F19163" s="1926">
        <f t="shared" si="302"/>
        <v>13415736.9</v>
      </c>
    </row>
    <row r="19164" spans="6:6">
      <c r="F19164" s="1926">
        <f t="shared" si="302"/>
        <v>13415736.9</v>
      </c>
    </row>
    <row r="19165" spans="6:6">
      <c r="F19165" s="1926">
        <f t="shared" si="302"/>
        <v>13415736.9</v>
      </c>
    </row>
    <row r="19166" spans="6:6">
      <c r="F19166" s="1926">
        <f t="shared" si="302"/>
        <v>13415736.9</v>
      </c>
    </row>
    <row r="19167" spans="6:6">
      <c r="F19167" s="1926">
        <f t="shared" si="302"/>
        <v>13415736.9</v>
      </c>
    </row>
    <row r="19168" spans="6:6">
      <c r="F19168" s="1926">
        <f t="shared" si="302"/>
        <v>13415736.9</v>
      </c>
    </row>
    <row r="19169" spans="6:6">
      <c r="F19169" s="1926">
        <f t="shared" si="302"/>
        <v>13415736.9</v>
      </c>
    </row>
    <row r="19170" spans="6:6">
      <c r="F19170" s="1926">
        <f t="shared" si="302"/>
        <v>13415736.9</v>
      </c>
    </row>
    <row r="19171" spans="6:6">
      <c r="F19171" s="1926">
        <f t="shared" si="302"/>
        <v>13415736.9</v>
      </c>
    </row>
    <row r="19172" spans="6:6">
      <c r="F19172" s="1926">
        <f t="shared" si="302"/>
        <v>13415736.9</v>
      </c>
    </row>
    <row r="19173" spans="6:6">
      <c r="F19173" s="1926">
        <f t="shared" si="302"/>
        <v>13415736.9</v>
      </c>
    </row>
    <row r="19174" spans="6:6">
      <c r="F19174" s="1926">
        <f t="shared" si="302"/>
        <v>13415736.9</v>
      </c>
    </row>
    <row r="19175" spans="6:6">
      <c r="F19175" s="1926">
        <f t="shared" si="302"/>
        <v>13415736.9</v>
      </c>
    </row>
    <row r="19176" spans="6:6">
      <c r="F19176" s="1926">
        <f t="shared" si="302"/>
        <v>13415736.9</v>
      </c>
    </row>
    <row r="19177" spans="6:6">
      <c r="F19177" s="1926">
        <f t="shared" si="302"/>
        <v>13415736.9</v>
      </c>
    </row>
    <row r="19178" spans="6:6">
      <c r="F19178" s="1926">
        <f t="shared" si="302"/>
        <v>13415736.9</v>
      </c>
    </row>
    <row r="19179" spans="6:6">
      <c r="F19179" s="1926">
        <f t="shared" si="302"/>
        <v>13415736.9</v>
      </c>
    </row>
    <row r="19180" spans="6:6">
      <c r="F19180" s="1926">
        <f t="shared" si="302"/>
        <v>13415736.9</v>
      </c>
    </row>
    <row r="19181" spans="6:6">
      <c r="F19181" s="1926">
        <f t="shared" si="302"/>
        <v>13415736.9</v>
      </c>
    </row>
    <row r="19182" spans="6:6">
      <c r="F19182" s="1926">
        <f t="shared" si="302"/>
        <v>13415736.9</v>
      </c>
    </row>
    <row r="19183" spans="6:6">
      <c r="F19183" s="1926">
        <f t="shared" si="302"/>
        <v>13415736.9</v>
      </c>
    </row>
    <row r="19184" spans="6:6">
      <c r="F19184" s="1926">
        <f t="shared" si="302"/>
        <v>13415736.9</v>
      </c>
    </row>
    <row r="19185" spans="6:6">
      <c r="F19185" s="1926">
        <f t="shared" si="302"/>
        <v>13415736.9</v>
      </c>
    </row>
    <row r="19186" spans="6:6">
      <c r="F19186" s="1926">
        <f t="shared" si="302"/>
        <v>13415736.9</v>
      </c>
    </row>
    <row r="19187" spans="6:6">
      <c r="F19187" s="1926">
        <f t="shared" si="302"/>
        <v>13415736.9</v>
      </c>
    </row>
    <row r="19188" spans="6:6">
      <c r="F19188" s="1926">
        <f t="shared" si="302"/>
        <v>13415736.9</v>
      </c>
    </row>
    <row r="19189" spans="6:6">
      <c r="F19189" s="1926">
        <f t="shared" si="302"/>
        <v>13415736.9</v>
      </c>
    </row>
    <row r="19190" spans="6:6">
      <c r="F19190" s="1926">
        <f t="shared" si="302"/>
        <v>13415736.9</v>
      </c>
    </row>
    <row r="19191" spans="6:6">
      <c r="F19191" s="1926">
        <f t="shared" si="302"/>
        <v>13415736.9</v>
      </c>
    </row>
    <row r="19192" spans="6:6">
      <c r="F19192" s="1926">
        <f t="shared" si="302"/>
        <v>13415736.9</v>
      </c>
    </row>
    <row r="19193" spans="6:6">
      <c r="F19193" s="1926">
        <f t="shared" si="302"/>
        <v>13415736.9</v>
      </c>
    </row>
    <row r="19194" spans="6:6">
      <c r="F19194" s="1926">
        <f t="shared" si="302"/>
        <v>13415736.9</v>
      </c>
    </row>
    <row r="19195" spans="6:6">
      <c r="F19195" s="1926">
        <f t="shared" si="302"/>
        <v>13415736.9</v>
      </c>
    </row>
    <row r="19196" spans="6:6">
      <c r="F19196" s="1926">
        <f t="shared" si="302"/>
        <v>13415736.9</v>
      </c>
    </row>
    <row r="19197" spans="6:6">
      <c r="F19197" s="1926">
        <f t="shared" si="302"/>
        <v>13415736.9</v>
      </c>
    </row>
    <row r="19198" spans="6:6">
      <c r="F19198" s="1926">
        <f t="shared" si="302"/>
        <v>13415736.9</v>
      </c>
    </row>
    <row r="19199" spans="6:6">
      <c r="F19199" s="1926">
        <f t="shared" si="302"/>
        <v>13415736.9</v>
      </c>
    </row>
    <row r="19200" spans="6:6">
      <c r="F19200" s="1926">
        <f t="shared" si="302"/>
        <v>13415736.9</v>
      </c>
    </row>
    <row r="19201" spans="6:6">
      <c r="F19201" s="1926">
        <f t="shared" si="302"/>
        <v>13415736.9</v>
      </c>
    </row>
    <row r="19202" spans="6:6">
      <c r="F19202" s="1926">
        <f t="shared" si="302"/>
        <v>13415736.9</v>
      </c>
    </row>
    <row r="19203" spans="6:6">
      <c r="F19203" s="1926">
        <f t="shared" si="302"/>
        <v>13415736.9</v>
      </c>
    </row>
    <row r="19204" spans="6:6">
      <c r="F19204" s="1926">
        <f t="shared" si="302"/>
        <v>13415736.9</v>
      </c>
    </row>
    <row r="19205" spans="6:6">
      <c r="F19205" s="1926">
        <f t="shared" si="302"/>
        <v>13415736.9</v>
      </c>
    </row>
    <row r="19206" spans="6:6">
      <c r="F19206" s="1926">
        <f t="shared" si="302"/>
        <v>13415736.9</v>
      </c>
    </row>
    <row r="19207" spans="6:6">
      <c r="F19207" s="1926">
        <f t="shared" ref="F19207:F19270" si="303">F19206-E19207+D19207</f>
        <v>13415736.9</v>
      </c>
    </row>
    <row r="19208" spans="6:6">
      <c r="F19208" s="1926">
        <f t="shared" si="303"/>
        <v>13415736.9</v>
      </c>
    </row>
    <row r="19209" spans="6:6">
      <c r="F19209" s="1926">
        <f t="shared" si="303"/>
        <v>13415736.9</v>
      </c>
    </row>
    <row r="19210" spans="6:6">
      <c r="F19210" s="1926">
        <f t="shared" si="303"/>
        <v>13415736.9</v>
      </c>
    </row>
    <row r="19211" spans="6:6">
      <c r="F19211" s="1926">
        <f t="shared" si="303"/>
        <v>13415736.9</v>
      </c>
    </row>
    <row r="19212" spans="6:6">
      <c r="F19212" s="1926">
        <f t="shared" si="303"/>
        <v>13415736.9</v>
      </c>
    </row>
    <row r="19213" spans="6:6">
      <c r="F19213" s="1926">
        <f t="shared" si="303"/>
        <v>13415736.9</v>
      </c>
    </row>
    <row r="19214" spans="6:6">
      <c r="F19214" s="1926">
        <f t="shared" si="303"/>
        <v>13415736.9</v>
      </c>
    </row>
    <row r="19215" spans="6:6">
      <c r="F19215" s="1926">
        <f t="shared" si="303"/>
        <v>13415736.9</v>
      </c>
    </row>
    <row r="19216" spans="6:6">
      <c r="F19216" s="1926">
        <f t="shared" si="303"/>
        <v>13415736.9</v>
      </c>
    </row>
    <row r="19217" spans="6:6">
      <c r="F19217" s="1926">
        <f t="shared" si="303"/>
        <v>13415736.9</v>
      </c>
    </row>
    <row r="19218" spans="6:6">
      <c r="F19218" s="1926">
        <f t="shared" si="303"/>
        <v>13415736.9</v>
      </c>
    </row>
    <row r="19219" spans="6:6">
      <c r="F19219" s="1926">
        <f t="shared" si="303"/>
        <v>13415736.9</v>
      </c>
    </row>
    <row r="19220" spans="6:6">
      <c r="F19220" s="1926">
        <f t="shared" si="303"/>
        <v>13415736.9</v>
      </c>
    </row>
    <row r="19221" spans="6:6">
      <c r="F19221" s="1926">
        <f t="shared" si="303"/>
        <v>13415736.9</v>
      </c>
    </row>
    <row r="19222" spans="6:6">
      <c r="F19222" s="1926">
        <f t="shared" si="303"/>
        <v>13415736.9</v>
      </c>
    </row>
    <row r="19223" spans="6:6">
      <c r="F19223" s="1926">
        <f t="shared" si="303"/>
        <v>13415736.9</v>
      </c>
    </row>
    <row r="19224" spans="6:6">
      <c r="F19224" s="1926">
        <f t="shared" si="303"/>
        <v>13415736.9</v>
      </c>
    </row>
    <row r="19225" spans="6:6">
      <c r="F19225" s="1926">
        <f t="shared" si="303"/>
        <v>13415736.9</v>
      </c>
    </row>
    <row r="19226" spans="6:6">
      <c r="F19226" s="1926">
        <f t="shared" si="303"/>
        <v>13415736.9</v>
      </c>
    </row>
    <row r="19227" spans="6:6">
      <c r="F19227" s="1926">
        <f t="shared" si="303"/>
        <v>13415736.9</v>
      </c>
    </row>
    <row r="19228" spans="6:6">
      <c r="F19228" s="1926">
        <f t="shared" si="303"/>
        <v>13415736.9</v>
      </c>
    </row>
    <row r="19229" spans="6:6">
      <c r="F19229" s="1926">
        <f t="shared" si="303"/>
        <v>13415736.9</v>
      </c>
    </row>
    <row r="19230" spans="6:6">
      <c r="F19230" s="1926">
        <f t="shared" si="303"/>
        <v>13415736.9</v>
      </c>
    </row>
    <row r="19231" spans="6:6">
      <c r="F19231" s="1926">
        <f t="shared" si="303"/>
        <v>13415736.9</v>
      </c>
    </row>
    <row r="19232" spans="6:6">
      <c r="F19232" s="1926">
        <f t="shared" si="303"/>
        <v>13415736.9</v>
      </c>
    </row>
    <row r="19233" spans="6:6">
      <c r="F19233" s="1926">
        <f t="shared" si="303"/>
        <v>13415736.9</v>
      </c>
    </row>
    <row r="19234" spans="6:6">
      <c r="F19234" s="1926">
        <f t="shared" si="303"/>
        <v>13415736.9</v>
      </c>
    </row>
    <row r="19235" spans="6:6">
      <c r="F19235" s="1926">
        <f t="shared" si="303"/>
        <v>13415736.9</v>
      </c>
    </row>
    <row r="19236" spans="6:6">
      <c r="F19236" s="1926">
        <f t="shared" si="303"/>
        <v>13415736.9</v>
      </c>
    </row>
    <row r="19237" spans="6:6">
      <c r="F19237" s="1926">
        <f t="shared" si="303"/>
        <v>13415736.9</v>
      </c>
    </row>
    <row r="19238" spans="6:6">
      <c r="F19238" s="1926">
        <f t="shared" si="303"/>
        <v>13415736.9</v>
      </c>
    </row>
    <row r="19239" spans="6:6">
      <c r="F19239" s="1926">
        <f t="shared" si="303"/>
        <v>13415736.9</v>
      </c>
    </row>
    <row r="19240" spans="6:6">
      <c r="F19240" s="1926">
        <f t="shared" si="303"/>
        <v>13415736.9</v>
      </c>
    </row>
    <row r="19241" spans="6:6">
      <c r="F19241" s="1926">
        <f t="shared" si="303"/>
        <v>13415736.9</v>
      </c>
    </row>
    <row r="19242" spans="6:6">
      <c r="F19242" s="1926">
        <f t="shared" si="303"/>
        <v>13415736.9</v>
      </c>
    </row>
    <row r="19243" spans="6:6">
      <c r="F19243" s="1926">
        <f t="shared" si="303"/>
        <v>13415736.9</v>
      </c>
    </row>
    <row r="19244" spans="6:6">
      <c r="F19244" s="1926">
        <f t="shared" si="303"/>
        <v>13415736.9</v>
      </c>
    </row>
    <row r="19245" spans="6:6">
      <c r="F19245" s="1926">
        <f t="shared" si="303"/>
        <v>13415736.9</v>
      </c>
    </row>
    <row r="19246" spans="6:6">
      <c r="F19246" s="1926">
        <f t="shared" si="303"/>
        <v>13415736.9</v>
      </c>
    </row>
    <row r="19247" spans="6:6">
      <c r="F19247" s="1926">
        <f t="shared" si="303"/>
        <v>13415736.9</v>
      </c>
    </row>
    <row r="19248" spans="6:6">
      <c r="F19248" s="1926">
        <f t="shared" si="303"/>
        <v>13415736.9</v>
      </c>
    </row>
    <row r="19249" spans="6:6">
      <c r="F19249" s="1926">
        <f t="shared" si="303"/>
        <v>13415736.9</v>
      </c>
    </row>
    <row r="19250" spans="6:6">
      <c r="F19250" s="1926">
        <f t="shared" si="303"/>
        <v>13415736.9</v>
      </c>
    </row>
    <row r="19251" spans="6:6">
      <c r="F19251" s="1926">
        <f t="shared" si="303"/>
        <v>13415736.9</v>
      </c>
    </row>
    <row r="19252" spans="6:6">
      <c r="F19252" s="1926">
        <f t="shared" si="303"/>
        <v>13415736.9</v>
      </c>
    </row>
    <row r="19253" spans="6:6">
      <c r="F19253" s="1926">
        <f t="shared" si="303"/>
        <v>13415736.9</v>
      </c>
    </row>
    <row r="19254" spans="6:6">
      <c r="F19254" s="1926">
        <f t="shared" si="303"/>
        <v>13415736.9</v>
      </c>
    </row>
    <row r="19255" spans="6:6">
      <c r="F19255" s="1926">
        <f t="shared" si="303"/>
        <v>13415736.9</v>
      </c>
    </row>
    <row r="19256" spans="6:6">
      <c r="F19256" s="1926">
        <f t="shared" si="303"/>
        <v>13415736.9</v>
      </c>
    </row>
    <row r="19257" spans="6:6">
      <c r="F19257" s="1926">
        <f t="shared" si="303"/>
        <v>13415736.9</v>
      </c>
    </row>
    <row r="19258" spans="6:6">
      <c r="F19258" s="1926">
        <f t="shared" si="303"/>
        <v>13415736.9</v>
      </c>
    </row>
    <row r="19259" spans="6:6">
      <c r="F19259" s="1926">
        <f t="shared" si="303"/>
        <v>13415736.9</v>
      </c>
    </row>
    <row r="19260" spans="6:6">
      <c r="F19260" s="1926">
        <f t="shared" si="303"/>
        <v>13415736.9</v>
      </c>
    </row>
    <row r="19261" spans="6:6">
      <c r="F19261" s="1926">
        <f t="shared" si="303"/>
        <v>13415736.9</v>
      </c>
    </row>
    <row r="19262" spans="6:6">
      <c r="F19262" s="1926">
        <f t="shared" si="303"/>
        <v>13415736.9</v>
      </c>
    </row>
    <row r="19263" spans="6:6">
      <c r="F19263" s="1926">
        <f t="shared" si="303"/>
        <v>13415736.9</v>
      </c>
    </row>
    <row r="19264" spans="6:6">
      <c r="F19264" s="1926">
        <f t="shared" si="303"/>
        <v>13415736.9</v>
      </c>
    </row>
    <row r="19265" spans="6:6">
      <c r="F19265" s="1926">
        <f t="shared" si="303"/>
        <v>13415736.9</v>
      </c>
    </row>
    <row r="19266" spans="6:6">
      <c r="F19266" s="1926">
        <f t="shared" si="303"/>
        <v>13415736.9</v>
      </c>
    </row>
    <row r="19267" spans="6:6">
      <c r="F19267" s="1926">
        <f t="shared" si="303"/>
        <v>13415736.9</v>
      </c>
    </row>
    <row r="19268" spans="6:6">
      <c r="F19268" s="1926">
        <f t="shared" si="303"/>
        <v>13415736.9</v>
      </c>
    </row>
    <row r="19269" spans="6:6">
      <c r="F19269" s="1926">
        <f t="shared" si="303"/>
        <v>13415736.9</v>
      </c>
    </row>
    <row r="19270" spans="6:6">
      <c r="F19270" s="1926">
        <f t="shared" si="303"/>
        <v>13415736.9</v>
      </c>
    </row>
    <row r="19271" spans="6:6">
      <c r="F19271" s="1926">
        <f t="shared" ref="F19271:F19334" si="304">F19270-E19271+D19271</f>
        <v>13415736.9</v>
      </c>
    </row>
    <row r="19272" spans="6:6">
      <c r="F19272" s="1926">
        <f t="shared" si="304"/>
        <v>13415736.9</v>
      </c>
    </row>
    <row r="19273" spans="6:6">
      <c r="F19273" s="1926">
        <f t="shared" si="304"/>
        <v>13415736.9</v>
      </c>
    </row>
    <row r="19274" spans="6:6">
      <c r="F19274" s="1926">
        <f t="shared" si="304"/>
        <v>13415736.9</v>
      </c>
    </row>
    <row r="19275" spans="6:6">
      <c r="F19275" s="1926">
        <f t="shared" si="304"/>
        <v>13415736.9</v>
      </c>
    </row>
    <row r="19276" spans="6:6">
      <c r="F19276" s="1926">
        <f t="shared" si="304"/>
        <v>13415736.9</v>
      </c>
    </row>
    <row r="19277" spans="6:6">
      <c r="F19277" s="1926">
        <f t="shared" si="304"/>
        <v>13415736.9</v>
      </c>
    </row>
    <row r="19278" spans="6:6">
      <c r="F19278" s="1926">
        <f t="shared" si="304"/>
        <v>13415736.9</v>
      </c>
    </row>
    <row r="19279" spans="6:6">
      <c r="F19279" s="1926">
        <f t="shared" si="304"/>
        <v>13415736.9</v>
      </c>
    </row>
    <row r="19280" spans="6:6">
      <c r="F19280" s="1926">
        <f t="shared" si="304"/>
        <v>13415736.9</v>
      </c>
    </row>
    <row r="19281" spans="6:6">
      <c r="F19281" s="1926">
        <f t="shared" si="304"/>
        <v>13415736.9</v>
      </c>
    </row>
    <row r="19282" spans="6:6">
      <c r="F19282" s="1926">
        <f t="shared" si="304"/>
        <v>13415736.9</v>
      </c>
    </row>
    <row r="19283" spans="6:6">
      <c r="F19283" s="1926">
        <f t="shared" si="304"/>
        <v>13415736.9</v>
      </c>
    </row>
    <row r="19284" spans="6:6">
      <c r="F19284" s="1926">
        <f t="shared" si="304"/>
        <v>13415736.9</v>
      </c>
    </row>
    <row r="19285" spans="6:6">
      <c r="F19285" s="1926">
        <f t="shared" si="304"/>
        <v>13415736.9</v>
      </c>
    </row>
    <row r="19286" spans="6:6">
      <c r="F19286" s="1926">
        <f t="shared" si="304"/>
        <v>13415736.9</v>
      </c>
    </row>
    <row r="19287" spans="6:6">
      <c r="F19287" s="1926">
        <f t="shared" si="304"/>
        <v>13415736.9</v>
      </c>
    </row>
    <row r="19288" spans="6:6">
      <c r="F19288" s="1926">
        <f t="shared" si="304"/>
        <v>13415736.9</v>
      </c>
    </row>
    <row r="19289" spans="6:6">
      <c r="F19289" s="1926">
        <f t="shared" si="304"/>
        <v>13415736.9</v>
      </c>
    </row>
    <row r="19290" spans="6:6">
      <c r="F19290" s="1926">
        <f t="shared" si="304"/>
        <v>13415736.9</v>
      </c>
    </row>
    <row r="19291" spans="6:6">
      <c r="F19291" s="1926">
        <f t="shared" si="304"/>
        <v>13415736.9</v>
      </c>
    </row>
    <row r="19292" spans="6:6">
      <c r="F19292" s="1926">
        <f t="shared" si="304"/>
        <v>13415736.9</v>
      </c>
    </row>
    <row r="19293" spans="6:6">
      <c r="F19293" s="1926">
        <f t="shared" si="304"/>
        <v>13415736.9</v>
      </c>
    </row>
    <row r="19294" spans="6:6">
      <c r="F19294" s="1926">
        <f t="shared" si="304"/>
        <v>13415736.9</v>
      </c>
    </row>
    <row r="19295" spans="6:6">
      <c r="F19295" s="1926">
        <f t="shared" si="304"/>
        <v>13415736.9</v>
      </c>
    </row>
    <row r="19296" spans="6:6">
      <c r="F19296" s="1926">
        <f t="shared" si="304"/>
        <v>13415736.9</v>
      </c>
    </row>
    <row r="19297" spans="6:6">
      <c r="F19297" s="1926">
        <f t="shared" si="304"/>
        <v>13415736.9</v>
      </c>
    </row>
    <row r="19298" spans="6:6">
      <c r="F19298" s="1926">
        <f t="shared" si="304"/>
        <v>13415736.9</v>
      </c>
    </row>
    <row r="19299" spans="6:6">
      <c r="F19299" s="1926">
        <f t="shared" si="304"/>
        <v>13415736.9</v>
      </c>
    </row>
    <row r="19300" spans="6:6">
      <c r="F19300" s="1926">
        <f t="shared" si="304"/>
        <v>13415736.9</v>
      </c>
    </row>
    <row r="19301" spans="6:6">
      <c r="F19301" s="1926">
        <f t="shared" si="304"/>
        <v>13415736.9</v>
      </c>
    </row>
    <row r="19302" spans="6:6">
      <c r="F19302" s="1926">
        <f t="shared" si="304"/>
        <v>13415736.9</v>
      </c>
    </row>
    <row r="19303" spans="6:6">
      <c r="F19303" s="1926">
        <f t="shared" si="304"/>
        <v>13415736.9</v>
      </c>
    </row>
    <row r="19304" spans="6:6">
      <c r="F19304" s="1926">
        <f t="shared" si="304"/>
        <v>13415736.9</v>
      </c>
    </row>
    <row r="19305" spans="6:6">
      <c r="F19305" s="1926">
        <f t="shared" si="304"/>
        <v>13415736.9</v>
      </c>
    </row>
    <row r="19306" spans="6:6">
      <c r="F19306" s="1926">
        <f t="shared" si="304"/>
        <v>13415736.9</v>
      </c>
    </row>
    <row r="19307" spans="6:6">
      <c r="F19307" s="1926">
        <f t="shared" si="304"/>
        <v>13415736.9</v>
      </c>
    </row>
    <row r="19308" spans="6:6">
      <c r="F19308" s="1926">
        <f t="shared" si="304"/>
        <v>13415736.9</v>
      </c>
    </row>
    <row r="19309" spans="6:6">
      <c r="F19309" s="1926">
        <f t="shared" si="304"/>
        <v>13415736.9</v>
      </c>
    </row>
    <row r="19310" spans="6:6">
      <c r="F19310" s="1926">
        <f t="shared" si="304"/>
        <v>13415736.9</v>
      </c>
    </row>
    <row r="19311" spans="6:6">
      <c r="F19311" s="1926">
        <f t="shared" si="304"/>
        <v>13415736.9</v>
      </c>
    </row>
    <row r="19312" spans="6:6">
      <c r="F19312" s="1926">
        <f t="shared" si="304"/>
        <v>13415736.9</v>
      </c>
    </row>
    <row r="19313" spans="6:6">
      <c r="F19313" s="1926">
        <f t="shared" si="304"/>
        <v>13415736.9</v>
      </c>
    </row>
    <row r="19314" spans="6:6">
      <c r="F19314" s="1926">
        <f t="shared" si="304"/>
        <v>13415736.9</v>
      </c>
    </row>
    <row r="19315" spans="6:6">
      <c r="F19315" s="1926">
        <f t="shared" si="304"/>
        <v>13415736.9</v>
      </c>
    </row>
    <row r="19316" spans="6:6">
      <c r="F19316" s="1926">
        <f t="shared" si="304"/>
        <v>13415736.9</v>
      </c>
    </row>
    <row r="19317" spans="6:6">
      <c r="F19317" s="1926">
        <f t="shared" si="304"/>
        <v>13415736.9</v>
      </c>
    </row>
    <row r="19318" spans="6:6">
      <c r="F19318" s="1926">
        <f t="shared" si="304"/>
        <v>13415736.9</v>
      </c>
    </row>
    <row r="19319" spans="6:6">
      <c r="F19319" s="1926">
        <f t="shared" si="304"/>
        <v>13415736.9</v>
      </c>
    </row>
    <row r="19320" spans="6:6">
      <c r="F19320" s="1926">
        <f t="shared" si="304"/>
        <v>13415736.9</v>
      </c>
    </row>
    <row r="19321" spans="6:6">
      <c r="F19321" s="1926">
        <f t="shared" si="304"/>
        <v>13415736.9</v>
      </c>
    </row>
    <row r="19322" spans="6:6">
      <c r="F19322" s="1926">
        <f t="shared" si="304"/>
        <v>13415736.9</v>
      </c>
    </row>
    <row r="19323" spans="6:6">
      <c r="F19323" s="1926">
        <f t="shared" si="304"/>
        <v>13415736.9</v>
      </c>
    </row>
    <row r="19324" spans="6:6">
      <c r="F19324" s="1926">
        <f t="shared" si="304"/>
        <v>13415736.9</v>
      </c>
    </row>
    <row r="19325" spans="6:6">
      <c r="F19325" s="1926">
        <f t="shared" si="304"/>
        <v>13415736.9</v>
      </c>
    </row>
    <row r="19326" spans="6:6">
      <c r="F19326" s="1926">
        <f t="shared" si="304"/>
        <v>13415736.9</v>
      </c>
    </row>
    <row r="19327" spans="6:6">
      <c r="F19327" s="1926">
        <f t="shared" si="304"/>
        <v>13415736.9</v>
      </c>
    </row>
    <row r="19328" spans="6:6">
      <c r="F19328" s="1926">
        <f t="shared" si="304"/>
        <v>13415736.9</v>
      </c>
    </row>
    <row r="19329" spans="6:6">
      <c r="F19329" s="1926">
        <f t="shared" si="304"/>
        <v>13415736.9</v>
      </c>
    </row>
    <row r="19330" spans="6:6">
      <c r="F19330" s="1926">
        <f t="shared" si="304"/>
        <v>13415736.9</v>
      </c>
    </row>
    <row r="19331" spans="6:6">
      <c r="F19331" s="1926">
        <f t="shared" si="304"/>
        <v>13415736.9</v>
      </c>
    </row>
    <row r="19332" spans="6:6">
      <c r="F19332" s="1926">
        <f t="shared" si="304"/>
        <v>13415736.9</v>
      </c>
    </row>
    <row r="19333" spans="6:6">
      <c r="F19333" s="1926">
        <f t="shared" si="304"/>
        <v>13415736.9</v>
      </c>
    </row>
    <row r="19334" spans="6:6">
      <c r="F19334" s="1926">
        <f t="shared" si="304"/>
        <v>13415736.9</v>
      </c>
    </row>
    <row r="19335" spans="6:6">
      <c r="F19335" s="1926">
        <f t="shared" ref="F19335:F19398" si="305">F19334-E19335+D19335</f>
        <v>13415736.9</v>
      </c>
    </row>
    <row r="19336" spans="6:6">
      <c r="F19336" s="1926">
        <f t="shared" si="305"/>
        <v>13415736.9</v>
      </c>
    </row>
    <row r="19337" spans="6:6">
      <c r="F19337" s="1926">
        <f t="shared" si="305"/>
        <v>13415736.9</v>
      </c>
    </row>
    <row r="19338" spans="6:6">
      <c r="F19338" s="1926">
        <f t="shared" si="305"/>
        <v>13415736.9</v>
      </c>
    </row>
    <row r="19339" spans="6:6">
      <c r="F19339" s="1926">
        <f t="shared" si="305"/>
        <v>13415736.9</v>
      </c>
    </row>
    <row r="19340" spans="6:6">
      <c r="F19340" s="1926">
        <f t="shared" si="305"/>
        <v>13415736.9</v>
      </c>
    </row>
    <row r="19341" spans="6:6">
      <c r="F19341" s="1926">
        <f t="shared" si="305"/>
        <v>13415736.9</v>
      </c>
    </row>
    <row r="19342" spans="6:6">
      <c r="F19342" s="1926">
        <f t="shared" si="305"/>
        <v>13415736.9</v>
      </c>
    </row>
    <row r="19343" spans="6:6">
      <c r="F19343" s="1926">
        <f t="shared" si="305"/>
        <v>13415736.9</v>
      </c>
    </row>
    <row r="19344" spans="6:6">
      <c r="F19344" s="1926">
        <f t="shared" si="305"/>
        <v>13415736.9</v>
      </c>
    </row>
    <row r="19345" spans="6:6">
      <c r="F19345" s="1926">
        <f t="shared" si="305"/>
        <v>13415736.9</v>
      </c>
    </row>
    <row r="19346" spans="6:6">
      <c r="F19346" s="1926">
        <f t="shared" si="305"/>
        <v>13415736.9</v>
      </c>
    </row>
    <row r="19347" spans="6:6">
      <c r="F19347" s="1926">
        <f t="shared" si="305"/>
        <v>13415736.9</v>
      </c>
    </row>
    <row r="19348" spans="6:6">
      <c r="F19348" s="1926">
        <f t="shared" si="305"/>
        <v>13415736.9</v>
      </c>
    </row>
    <row r="19349" spans="6:6">
      <c r="F19349" s="1926">
        <f t="shared" si="305"/>
        <v>13415736.9</v>
      </c>
    </row>
    <row r="19350" spans="6:6">
      <c r="F19350" s="1926">
        <f t="shared" si="305"/>
        <v>13415736.9</v>
      </c>
    </row>
    <row r="19351" spans="6:6">
      <c r="F19351" s="1926">
        <f t="shared" si="305"/>
        <v>13415736.9</v>
      </c>
    </row>
    <row r="19352" spans="6:6">
      <c r="F19352" s="1926">
        <f t="shared" si="305"/>
        <v>13415736.9</v>
      </c>
    </row>
    <row r="19353" spans="6:6">
      <c r="F19353" s="1926">
        <f t="shared" si="305"/>
        <v>13415736.9</v>
      </c>
    </row>
    <row r="19354" spans="6:6">
      <c r="F19354" s="1926">
        <f t="shared" si="305"/>
        <v>13415736.9</v>
      </c>
    </row>
    <row r="19355" spans="6:6">
      <c r="F19355" s="1926">
        <f t="shared" si="305"/>
        <v>13415736.9</v>
      </c>
    </row>
    <row r="19356" spans="6:6">
      <c r="F19356" s="1926">
        <f t="shared" si="305"/>
        <v>13415736.9</v>
      </c>
    </row>
    <row r="19357" spans="6:6">
      <c r="F19357" s="1926">
        <f t="shared" si="305"/>
        <v>13415736.9</v>
      </c>
    </row>
    <row r="19358" spans="6:6">
      <c r="F19358" s="1926">
        <f t="shared" si="305"/>
        <v>13415736.9</v>
      </c>
    </row>
    <row r="19359" spans="6:6">
      <c r="F19359" s="1926">
        <f t="shared" si="305"/>
        <v>13415736.9</v>
      </c>
    </row>
    <row r="19360" spans="6:6">
      <c r="F19360" s="1926">
        <f t="shared" si="305"/>
        <v>13415736.9</v>
      </c>
    </row>
    <row r="19361" spans="6:6">
      <c r="F19361" s="1926">
        <f t="shared" si="305"/>
        <v>13415736.9</v>
      </c>
    </row>
    <row r="19362" spans="6:6">
      <c r="F19362" s="1926">
        <f t="shared" si="305"/>
        <v>13415736.9</v>
      </c>
    </row>
    <row r="19363" spans="6:6">
      <c r="F19363" s="1926">
        <f t="shared" si="305"/>
        <v>13415736.9</v>
      </c>
    </row>
    <row r="19364" spans="6:6">
      <c r="F19364" s="1926">
        <f t="shared" si="305"/>
        <v>13415736.9</v>
      </c>
    </row>
    <row r="19365" spans="6:6">
      <c r="F19365" s="1926">
        <f t="shared" si="305"/>
        <v>13415736.9</v>
      </c>
    </row>
    <row r="19366" spans="6:6">
      <c r="F19366" s="1926">
        <f t="shared" si="305"/>
        <v>13415736.9</v>
      </c>
    </row>
    <row r="19367" spans="6:6">
      <c r="F19367" s="1926">
        <f t="shared" si="305"/>
        <v>13415736.9</v>
      </c>
    </row>
    <row r="19368" spans="6:6">
      <c r="F19368" s="1926">
        <f t="shared" si="305"/>
        <v>13415736.9</v>
      </c>
    </row>
    <row r="19369" spans="6:6">
      <c r="F19369" s="1926">
        <f t="shared" si="305"/>
        <v>13415736.9</v>
      </c>
    </row>
    <row r="19370" spans="6:6">
      <c r="F19370" s="1926">
        <f t="shared" si="305"/>
        <v>13415736.9</v>
      </c>
    </row>
    <row r="19371" spans="6:6">
      <c r="F19371" s="1926">
        <f t="shared" si="305"/>
        <v>13415736.9</v>
      </c>
    </row>
    <row r="19372" spans="6:6">
      <c r="F19372" s="1926">
        <f t="shared" si="305"/>
        <v>13415736.9</v>
      </c>
    </row>
    <row r="19373" spans="6:6">
      <c r="F19373" s="1926">
        <f t="shared" si="305"/>
        <v>13415736.9</v>
      </c>
    </row>
    <row r="19374" spans="6:6">
      <c r="F19374" s="1926">
        <f t="shared" si="305"/>
        <v>13415736.9</v>
      </c>
    </row>
    <row r="19375" spans="6:6">
      <c r="F19375" s="1926">
        <f t="shared" si="305"/>
        <v>13415736.9</v>
      </c>
    </row>
    <row r="19376" spans="6:6">
      <c r="F19376" s="1926">
        <f t="shared" si="305"/>
        <v>13415736.9</v>
      </c>
    </row>
    <row r="19377" spans="6:6">
      <c r="F19377" s="1926">
        <f t="shared" si="305"/>
        <v>13415736.9</v>
      </c>
    </row>
    <row r="19378" spans="6:6">
      <c r="F19378" s="1926">
        <f t="shared" si="305"/>
        <v>13415736.9</v>
      </c>
    </row>
    <row r="19379" spans="6:6">
      <c r="F19379" s="1926">
        <f t="shared" si="305"/>
        <v>13415736.9</v>
      </c>
    </row>
    <row r="19380" spans="6:6">
      <c r="F19380" s="1926">
        <f t="shared" si="305"/>
        <v>13415736.9</v>
      </c>
    </row>
    <row r="19381" spans="6:6">
      <c r="F19381" s="1926">
        <f t="shared" si="305"/>
        <v>13415736.9</v>
      </c>
    </row>
    <row r="19382" spans="6:6">
      <c r="F19382" s="1926">
        <f t="shared" si="305"/>
        <v>13415736.9</v>
      </c>
    </row>
    <row r="19383" spans="6:6">
      <c r="F19383" s="1926">
        <f t="shared" si="305"/>
        <v>13415736.9</v>
      </c>
    </row>
    <row r="19384" spans="6:6">
      <c r="F19384" s="1926">
        <f t="shared" si="305"/>
        <v>13415736.9</v>
      </c>
    </row>
    <row r="19385" spans="6:6">
      <c r="F19385" s="1926">
        <f t="shared" si="305"/>
        <v>13415736.9</v>
      </c>
    </row>
    <row r="19386" spans="6:6">
      <c r="F19386" s="1926">
        <f t="shared" si="305"/>
        <v>13415736.9</v>
      </c>
    </row>
    <row r="19387" spans="6:6">
      <c r="F19387" s="1926">
        <f t="shared" si="305"/>
        <v>13415736.9</v>
      </c>
    </row>
    <row r="19388" spans="6:6">
      <c r="F19388" s="1926">
        <f t="shared" si="305"/>
        <v>13415736.9</v>
      </c>
    </row>
    <row r="19389" spans="6:6">
      <c r="F19389" s="1926">
        <f t="shared" si="305"/>
        <v>13415736.9</v>
      </c>
    </row>
    <row r="19390" spans="6:6">
      <c r="F19390" s="1926">
        <f t="shared" si="305"/>
        <v>13415736.9</v>
      </c>
    </row>
    <row r="19391" spans="6:6">
      <c r="F19391" s="1926">
        <f t="shared" si="305"/>
        <v>13415736.9</v>
      </c>
    </row>
    <row r="19392" spans="6:6">
      <c r="F19392" s="1926">
        <f t="shared" si="305"/>
        <v>13415736.9</v>
      </c>
    </row>
    <row r="19393" spans="6:6">
      <c r="F19393" s="1926">
        <f t="shared" si="305"/>
        <v>13415736.9</v>
      </c>
    </row>
    <row r="19394" spans="6:6">
      <c r="F19394" s="1926">
        <f t="shared" si="305"/>
        <v>13415736.9</v>
      </c>
    </row>
    <row r="19395" spans="6:6">
      <c r="F19395" s="1926">
        <f t="shared" si="305"/>
        <v>13415736.9</v>
      </c>
    </row>
    <row r="19396" spans="6:6">
      <c r="F19396" s="1926">
        <f t="shared" si="305"/>
        <v>13415736.9</v>
      </c>
    </row>
    <row r="19397" spans="6:6">
      <c r="F19397" s="1926">
        <f t="shared" si="305"/>
        <v>13415736.9</v>
      </c>
    </row>
    <row r="19398" spans="6:6">
      <c r="F19398" s="1926">
        <f t="shared" si="305"/>
        <v>13415736.9</v>
      </c>
    </row>
    <row r="19399" spans="6:6">
      <c r="F19399" s="1926">
        <f t="shared" ref="F19399:F19462" si="306">F19398-E19399+D19399</f>
        <v>13415736.9</v>
      </c>
    </row>
    <row r="19400" spans="6:6">
      <c r="F19400" s="1926">
        <f t="shared" si="306"/>
        <v>13415736.9</v>
      </c>
    </row>
    <row r="19401" spans="6:6">
      <c r="F19401" s="1926">
        <f t="shared" si="306"/>
        <v>13415736.9</v>
      </c>
    </row>
    <row r="19402" spans="6:6">
      <c r="F19402" s="1926">
        <f t="shared" si="306"/>
        <v>13415736.9</v>
      </c>
    </row>
    <row r="19403" spans="6:6">
      <c r="F19403" s="1926">
        <f t="shared" si="306"/>
        <v>13415736.9</v>
      </c>
    </row>
    <row r="19404" spans="6:6">
      <c r="F19404" s="1926">
        <f t="shared" si="306"/>
        <v>13415736.9</v>
      </c>
    </row>
    <row r="19405" spans="6:6">
      <c r="F19405" s="1926">
        <f t="shared" si="306"/>
        <v>13415736.9</v>
      </c>
    </row>
    <row r="19406" spans="6:6">
      <c r="F19406" s="1926">
        <f t="shared" si="306"/>
        <v>13415736.9</v>
      </c>
    </row>
    <row r="19407" spans="6:6">
      <c r="F19407" s="1926">
        <f t="shared" si="306"/>
        <v>13415736.9</v>
      </c>
    </row>
    <row r="19408" spans="6:6">
      <c r="F19408" s="1926">
        <f t="shared" si="306"/>
        <v>13415736.9</v>
      </c>
    </row>
    <row r="19409" spans="6:6">
      <c r="F19409" s="1926">
        <f t="shared" si="306"/>
        <v>13415736.9</v>
      </c>
    </row>
    <row r="19410" spans="6:6">
      <c r="F19410" s="1926">
        <f t="shared" si="306"/>
        <v>13415736.9</v>
      </c>
    </row>
    <row r="19411" spans="6:6">
      <c r="F19411" s="1926">
        <f t="shared" si="306"/>
        <v>13415736.9</v>
      </c>
    </row>
    <row r="19412" spans="6:6">
      <c r="F19412" s="1926">
        <f t="shared" si="306"/>
        <v>13415736.9</v>
      </c>
    </row>
    <row r="19413" spans="6:6">
      <c r="F19413" s="1926">
        <f t="shared" si="306"/>
        <v>13415736.9</v>
      </c>
    </row>
    <row r="19414" spans="6:6">
      <c r="F19414" s="1926">
        <f t="shared" si="306"/>
        <v>13415736.9</v>
      </c>
    </row>
    <row r="19415" spans="6:6">
      <c r="F19415" s="1926">
        <f t="shared" si="306"/>
        <v>13415736.9</v>
      </c>
    </row>
    <row r="19416" spans="6:6">
      <c r="F19416" s="1926">
        <f t="shared" si="306"/>
        <v>13415736.9</v>
      </c>
    </row>
    <row r="19417" spans="6:6">
      <c r="F19417" s="1926">
        <f t="shared" si="306"/>
        <v>13415736.9</v>
      </c>
    </row>
    <row r="19418" spans="6:6">
      <c r="F19418" s="1926">
        <f t="shared" si="306"/>
        <v>13415736.9</v>
      </c>
    </row>
    <row r="19419" spans="6:6">
      <c r="F19419" s="1926">
        <f t="shared" si="306"/>
        <v>13415736.9</v>
      </c>
    </row>
    <row r="19420" spans="6:6">
      <c r="F19420" s="1926">
        <f t="shared" si="306"/>
        <v>13415736.9</v>
      </c>
    </row>
    <row r="19421" spans="6:6">
      <c r="F19421" s="1926">
        <f t="shared" si="306"/>
        <v>13415736.9</v>
      </c>
    </row>
    <row r="19422" spans="6:6">
      <c r="F19422" s="1926">
        <f t="shared" si="306"/>
        <v>13415736.9</v>
      </c>
    </row>
    <row r="19423" spans="6:6">
      <c r="F19423" s="1926">
        <f t="shared" si="306"/>
        <v>13415736.9</v>
      </c>
    </row>
    <row r="19424" spans="6:6">
      <c r="F19424" s="1926">
        <f t="shared" si="306"/>
        <v>13415736.9</v>
      </c>
    </row>
    <row r="19425" spans="6:6">
      <c r="F19425" s="1926">
        <f t="shared" si="306"/>
        <v>13415736.9</v>
      </c>
    </row>
    <row r="19426" spans="6:6">
      <c r="F19426" s="1926">
        <f t="shared" si="306"/>
        <v>13415736.9</v>
      </c>
    </row>
    <row r="19427" spans="6:6">
      <c r="F19427" s="1926">
        <f t="shared" si="306"/>
        <v>13415736.9</v>
      </c>
    </row>
    <row r="19428" spans="6:6">
      <c r="F19428" s="1926">
        <f t="shared" si="306"/>
        <v>13415736.9</v>
      </c>
    </row>
    <row r="19429" spans="6:6">
      <c r="F19429" s="1926">
        <f t="shared" si="306"/>
        <v>13415736.9</v>
      </c>
    </row>
    <row r="19430" spans="6:6">
      <c r="F19430" s="1926">
        <f t="shared" si="306"/>
        <v>13415736.9</v>
      </c>
    </row>
    <row r="19431" spans="6:6">
      <c r="F19431" s="1926">
        <f t="shared" si="306"/>
        <v>13415736.9</v>
      </c>
    </row>
    <row r="19432" spans="6:6">
      <c r="F19432" s="1926">
        <f t="shared" si="306"/>
        <v>13415736.9</v>
      </c>
    </row>
    <row r="19433" spans="6:6">
      <c r="F19433" s="1926">
        <f t="shared" si="306"/>
        <v>13415736.9</v>
      </c>
    </row>
    <row r="19434" spans="6:6">
      <c r="F19434" s="1926">
        <f t="shared" si="306"/>
        <v>13415736.9</v>
      </c>
    </row>
    <row r="19435" spans="6:6">
      <c r="F19435" s="1926">
        <f t="shared" si="306"/>
        <v>13415736.9</v>
      </c>
    </row>
    <row r="19436" spans="6:6">
      <c r="F19436" s="1926">
        <f t="shared" si="306"/>
        <v>13415736.9</v>
      </c>
    </row>
    <row r="19437" spans="6:6">
      <c r="F19437" s="1926">
        <f t="shared" si="306"/>
        <v>13415736.9</v>
      </c>
    </row>
    <row r="19438" spans="6:6">
      <c r="F19438" s="1926">
        <f t="shared" si="306"/>
        <v>13415736.9</v>
      </c>
    </row>
    <row r="19439" spans="6:6">
      <c r="F19439" s="1926">
        <f t="shared" si="306"/>
        <v>13415736.9</v>
      </c>
    </row>
    <row r="19440" spans="6:6">
      <c r="F19440" s="1926">
        <f t="shared" si="306"/>
        <v>13415736.9</v>
      </c>
    </row>
    <row r="19441" spans="6:6">
      <c r="F19441" s="1926">
        <f t="shared" si="306"/>
        <v>13415736.9</v>
      </c>
    </row>
    <row r="19442" spans="6:6">
      <c r="F19442" s="1926">
        <f t="shared" si="306"/>
        <v>13415736.9</v>
      </c>
    </row>
    <row r="19443" spans="6:6">
      <c r="F19443" s="1926">
        <f t="shared" si="306"/>
        <v>13415736.9</v>
      </c>
    </row>
    <row r="19444" spans="6:6">
      <c r="F19444" s="1926">
        <f t="shared" si="306"/>
        <v>13415736.9</v>
      </c>
    </row>
    <row r="19445" spans="6:6">
      <c r="F19445" s="1926">
        <f t="shared" si="306"/>
        <v>13415736.9</v>
      </c>
    </row>
    <row r="19446" spans="6:6">
      <c r="F19446" s="1926">
        <f t="shared" si="306"/>
        <v>13415736.9</v>
      </c>
    </row>
    <row r="19447" spans="6:6">
      <c r="F19447" s="1926">
        <f t="shared" si="306"/>
        <v>13415736.9</v>
      </c>
    </row>
    <row r="19448" spans="6:6">
      <c r="F19448" s="1926">
        <f t="shared" si="306"/>
        <v>13415736.9</v>
      </c>
    </row>
    <row r="19449" spans="6:6">
      <c r="F19449" s="1926">
        <f t="shared" si="306"/>
        <v>13415736.9</v>
      </c>
    </row>
    <row r="19450" spans="6:6">
      <c r="F19450" s="1926">
        <f t="shared" si="306"/>
        <v>13415736.9</v>
      </c>
    </row>
    <row r="19451" spans="6:6">
      <c r="F19451" s="1926">
        <f t="shared" si="306"/>
        <v>13415736.9</v>
      </c>
    </row>
    <row r="19452" spans="6:6">
      <c r="F19452" s="1926">
        <f t="shared" si="306"/>
        <v>13415736.9</v>
      </c>
    </row>
    <row r="19453" spans="6:6">
      <c r="F19453" s="1926">
        <f t="shared" si="306"/>
        <v>13415736.9</v>
      </c>
    </row>
    <row r="19454" spans="6:6">
      <c r="F19454" s="1926">
        <f t="shared" si="306"/>
        <v>13415736.9</v>
      </c>
    </row>
    <row r="19455" spans="6:6">
      <c r="F19455" s="1926">
        <f t="shared" si="306"/>
        <v>13415736.9</v>
      </c>
    </row>
    <row r="19456" spans="6:6">
      <c r="F19456" s="1926">
        <f t="shared" si="306"/>
        <v>13415736.9</v>
      </c>
    </row>
    <row r="19457" spans="6:6">
      <c r="F19457" s="1926">
        <f t="shared" si="306"/>
        <v>13415736.9</v>
      </c>
    </row>
    <row r="19458" spans="6:6">
      <c r="F19458" s="1926">
        <f t="shared" si="306"/>
        <v>13415736.9</v>
      </c>
    </row>
    <row r="19459" spans="6:6">
      <c r="F19459" s="1926">
        <f t="shared" si="306"/>
        <v>13415736.9</v>
      </c>
    </row>
    <row r="19460" spans="6:6">
      <c r="F19460" s="1926">
        <f t="shared" si="306"/>
        <v>13415736.9</v>
      </c>
    </row>
    <row r="19461" spans="6:6">
      <c r="F19461" s="1926">
        <f t="shared" si="306"/>
        <v>13415736.9</v>
      </c>
    </row>
    <row r="19462" spans="6:6">
      <c r="F19462" s="1926">
        <f t="shared" si="306"/>
        <v>13415736.9</v>
      </c>
    </row>
    <row r="19463" spans="6:6">
      <c r="F19463" s="1926">
        <f t="shared" ref="F19463:F19526" si="307">F19462-E19463+D19463</f>
        <v>13415736.9</v>
      </c>
    </row>
    <row r="19464" spans="6:6">
      <c r="F19464" s="1926">
        <f t="shared" si="307"/>
        <v>13415736.9</v>
      </c>
    </row>
    <row r="19465" spans="6:6">
      <c r="F19465" s="1926">
        <f t="shared" si="307"/>
        <v>13415736.9</v>
      </c>
    </row>
    <row r="19466" spans="6:6">
      <c r="F19466" s="1926">
        <f t="shared" si="307"/>
        <v>13415736.9</v>
      </c>
    </row>
    <row r="19467" spans="6:6">
      <c r="F19467" s="1926">
        <f t="shared" si="307"/>
        <v>13415736.9</v>
      </c>
    </row>
    <row r="19468" spans="6:6">
      <c r="F19468" s="1926">
        <f t="shared" si="307"/>
        <v>13415736.9</v>
      </c>
    </row>
    <row r="19469" spans="6:6">
      <c r="F19469" s="1926">
        <f t="shared" si="307"/>
        <v>13415736.9</v>
      </c>
    </row>
    <row r="19470" spans="6:6">
      <c r="F19470" s="1926">
        <f t="shared" si="307"/>
        <v>13415736.9</v>
      </c>
    </row>
    <row r="19471" spans="6:6">
      <c r="F19471" s="1926">
        <f t="shared" si="307"/>
        <v>13415736.9</v>
      </c>
    </row>
    <row r="19472" spans="6:6">
      <c r="F19472" s="1926">
        <f t="shared" si="307"/>
        <v>13415736.9</v>
      </c>
    </row>
    <row r="19473" spans="6:6">
      <c r="F19473" s="1926">
        <f t="shared" si="307"/>
        <v>13415736.9</v>
      </c>
    </row>
    <row r="19474" spans="6:6">
      <c r="F19474" s="1926">
        <f t="shared" si="307"/>
        <v>13415736.9</v>
      </c>
    </row>
    <row r="19475" spans="6:6">
      <c r="F19475" s="1926">
        <f t="shared" si="307"/>
        <v>13415736.9</v>
      </c>
    </row>
    <row r="19476" spans="6:6">
      <c r="F19476" s="1926">
        <f t="shared" si="307"/>
        <v>13415736.9</v>
      </c>
    </row>
    <row r="19477" spans="6:6">
      <c r="F19477" s="1926">
        <f t="shared" si="307"/>
        <v>13415736.9</v>
      </c>
    </row>
    <row r="19478" spans="6:6">
      <c r="F19478" s="1926">
        <f t="shared" si="307"/>
        <v>13415736.9</v>
      </c>
    </row>
    <row r="19479" spans="6:6">
      <c r="F19479" s="1926">
        <f t="shared" si="307"/>
        <v>13415736.9</v>
      </c>
    </row>
    <row r="19480" spans="6:6">
      <c r="F19480" s="1926">
        <f t="shared" si="307"/>
        <v>13415736.9</v>
      </c>
    </row>
    <row r="19481" spans="6:6">
      <c r="F19481" s="1926">
        <f t="shared" si="307"/>
        <v>13415736.9</v>
      </c>
    </row>
    <row r="19482" spans="6:6">
      <c r="F19482" s="1926">
        <f t="shared" si="307"/>
        <v>13415736.9</v>
      </c>
    </row>
    <row r="19483" spans="6:6">
      <c r="F19483" s="1926">
        <f t="shared" si="307"/>
        <v>13415736.9</v>
      </c>
    </row>
    <row r="19484" spans="6:6">
      <c r="F19484" s="1926">
        <f t="shared" si="307"/>
        <v>13415736.9</v>
      </c>
    </row>
    <row r="19485" spans="6:6">
      <c r="F19485" s="1926">
        <f t="shared" si="307"/>
        <v>13415736.9</v>
      </c>
    </row>
    <row r="19486" spans="6:6">
      <c r="F19486" s="1926">
        <f t="shared" si="307"/>
        <v>13415736.9</v>
      </c>
    </row>
    <row r="19487" spans="6:6">
      <c r="F19487" s="1926">
        <f t="shared" si="307"/>
        <v>13415736.9</v>
      </c>
    </row>
    <row r="19488" spans="6:6">
      <c r="F19488" s="1926">
        <f t="shared" si="307"/>
        <v>13415736.9</v>
      </c>
    </row>
    <row r="19489" spans="6:6">
      <c r="F19489" s="1926">
        <f t="shared" si="307"/>
        <v>13415736.9</v>
      </c>
    </row>
    <row r="19490" spans="6:6">
      <c r="F19490" s="1926">
        <f t="shared" si="307"/>
        <v>13415736.9</v>
      </c>
    </row>
    <row r="19491" spans="6:6">
      <c r="F19491" s="1926">
        <f t="shared" si="307"/>
        <v>13415736.9</v>
      </c>
    </row>
    <row r="19492" spans="6:6">
      <c r="F19492" s="1926">
        <f t="shared" si="307"/>
        <v>13415736.9</v>
      </c>
    </row>
    <row r="19493" spans="6:6">
      <c r="F19493" s="1926">
        <f t="shared" si="307"/>
        <v>13415736.9</v>
      </c>
    </row>
    <row r="19494" spans="6:6">
      <c r="F19494" s="1926">
        <f t="shared" si="307"/>
        <v>13415736.9</v>
      </c>
    </row>
    <row r="19495" spans="6:6">
      <c r="F19495" s="1926">
        <f t="shared" si="307"/>
        <v>13415736.9</v>
      </c>
    </row>
    <row r="19496" spans="6:6">
      <c r="F19496" s="1926">
        <f t="shared" si="307"/>
        <v>13415736.9</v>
      </c>
    </row>
    <row r="19497" spans="6:6">
      <c r="F19497" s="1926">
        <f t="shared" si="307"/>
        <v>13415736.9</v>
      </c>
    </row>
    <row r="19498" spans="6:6">
      <c r="F19498" s="1926">
        <f t="shared" si="307"/>
        <v>13415736.9</v>
      </c>
    </row>
    <row r="19499" spans="6:6">
      <c r="F19499" s="1926">
        <f t="shared" si="307"/>
        <v>13415736.9</v>
      </c>
    </row>
    <row r="19500" spans="6:6">
      <c r="F19500" s="1926">
        <f t="shared" si="307"/>
        <v>13415736.9</v>
      </c>
    </row>
    <row r="19501" spans="6:6">
      <c r="F19501" s="1926">
        <f t="shared" si="307"/>
        <v>13415736.9</v>
      </c>
    </row>
    <row r="19502" spans="6:6">
      <c r="F19502" s="1926">
        <f t="shared" si="307"/>
        <v>13415736.9</v>
      </c>
    </row>
    <row r="19503" spans="6:6">
      <c r="F19503" s="1926">
        <f t="shared" si="307"/>
        <v>13415736.9</v>
      </c>
    </row>
    <row r="19504" spans="6:6">
      <c r="F19504" s="1926">
        <f t="shared" si="307"/>
        <v>13415736.9</v>
      </c>
    </row>
    <row r="19505" spans="6:6">
      <c r="F19505" s="1926">
        <f t="shared" si="307"/>
        <v>13415736.9</v>
      </c>
    </row>
    <row r="19506" spans="6:6">
      <c r="F19506" s="1926">
        <f t="shared" si="307"/>
        <v>13415736.9</v>
      </c>
    </row>
    <row r="19507" spans="6:6">
      <c r="F19507" s="1926">
        <f t="shared" si="307"/>
        <v>13415736.9</v>
      </c>
    </row>
    <row r="19508" spans="6:6">
      <c r="F19508" s="1926">
        <f t="shared" si="307"/>
        <v>13415736.9</v>
      </c>
    </row>
    <row r="19509" spans="6:6">
      <c r="F19509" s="1926">
        <f t="shared" si="307"/>
        <v>13415736.9</v>
      </c>
    </row>
    <row r="19510" spans="6:6">
      <c r="F19510" s="1926">
        <f t="shared" si="307"/>
        <v>13415736.9</v>
      </c>
    </row>
    <row r="19511" spans="6:6">
      <c r="F19511" s="1926">
        <f t="shared" si="307"/>
        <v>13415736.9</v>
      </c>
    </row>
    <row r="19512" spans="6:6">
      <c r="F19512" s="1926">
        <f t="shared" si="307"/>
        <v>13415736.9</v>
      </c>
    </row>
    <row r="19513" spans="6:6">
      <c r="F19513" s="1926">
        <f t="shared" si="307"/>
        <v>13415736.9</v>
      </c>
    </row>
    <row r="19514" spans="6:6">
      <c r="F19514" s="1926">
        <f t="shared" si="307"/>
        <v>13415736.9</v>
      </c>
    </row>
    <row r="19515" spans="6:6">
      <c r="F19515" s="1926">
        <f t="shared" si="307"/>
        <v>13415736.9</v>
      </c>
    </row>
    <row r="19516" spans="6:6">
      <c r="F19516" s="1926">
        <f t="shared" si="307"/>
        <v>13415736.9</v>
      </c>
    </row>
    <row r="19517" spans="6:6">
      <c r="F19517" s="1926">
        <f t="shared" si="307"/>
        <v>13415736.9</v>
      </c>
    </row>
    <row r="19518" spans="6:6">
      <c r="F19518" s="1926">
        <f t="shared" si="307"/>
        <v>13415736.9</v>
      </c>
    </row>
    <row r="19519" spans="6:6">
      <c r="F19519" s="1926">
        <f t="shared" si="307"/>
        <v>13415736.9</v>
      </c>
    </row>
    <row r="19520" spans="6:6">
      <c r="F19520" s="1926">
        <f t="shared" si="307"/>
        <v>13415736.9</v>
      </c>
    </row>
    <row r="19521" spans="6:6">
      <c r="F19521" s="1926">
        <f t="shared" si="307"/>
        <v>13415736.9</v>
      </c>
    </row>
    <row r="19522" spans="6:6">
      <c r="F19522" s="1926">
        <f t="shared" si="307"/>
        <v>13415736.9</v>
      </c>
    </row>
    <row r="19523" spans="6:6">
      <c r="F19523" s="1926">
        <f t="shared" si="307"/>
        <v>13415736.9</v>
      </c>
    </row>
    <row r="19524" spans="6:6">
      <c r="F19524" s="1926">
        <f t="shared" si="307"/>
        <v>13415736.9</v>
      </c>
    </row>
    <row r="19525" spans="6:6">
      <c r="F19525" s="1926">
        <f t="shared" si="307"/>
        <v>13415736.9</v>
      </c>
    </row>
    <row r="19526" spans="6:6">
      <c r="F19526" s="1926">
        <f t="shared" si="307"/>
        <v>13415736.9</v>
      </c>
    </row>
    <row r="19527" spans="6:6">
      <c r="F19527" s="1926">
        <f t="shared" ref="F19527:F19590" si="308">F19526-E19527+D19527</f>
        <v>13415736.9</v>
      </c>
    </row>
    <row r="19528" spans="6:6">
      <c r="F19528" s="1926">
        <f t="shared" si="308"/>
        <v>13415736.9</v>
      </c>
    </row>
    <row r="19529" spans="6:6">
      <c r="F19529" s="1926">
        <f t="shared" si="308"/>
        <v>13415736.9</v>
      </c>
    </row>
    <row r="19530" spans="6:6">
      <c r="F19530" s="1926">
        <f t="shared" si="308"/>
        <v>13415736.9</v>
      </c>
    </row>
    <row r="19531" spans="6:6">
      <c r="F19531" s="1926">
        <f t="shared" si="308"/>
        <v>13415736.9</v>
      </c>
    </row>
    <row r="19532" spans="6:6">
      <c r="F19532" s="1926">
        <f t="shared" si="308"/>
        <v>13415736.9</v>
      </c>
    </row>
    <row r="19533" spans="6:6">
      <c r="F19533" s="1926">
        <f t="shared" si="308"/>
        <v>13415736.9</v>
      </c>
    </row>
    <row r="19534" spans="6:6">
      <c r="F19534" s="1926">
        <f t="shared" si="308"/>
        <v>13415736.9</v>
      </c>
    </row>
    <row r="19535" spans="6:6">
      <c r="F19535" s="1926">
        <f t="shared" si="308"/>
        <v>13415736.9</v>
      </c>
    </row>
    <row r="19536" spans="6:6">
      <c r="F19536" s="1926">
        <f t="shared" si="308"/>
        <v>13415736.9</v>
      </c>
    </row>
    <row r="19537" spans="6:6">
      <c r="F19537" s="1926">
        <f t="shared" si="308"/>
        <v>13415736.9</v>
      </c>
    </row>
    <row r="19538" spans="6:6">
      <c r="F19538" s="1926">
        <f t="shared" si="308"/>
        <v>13415736.9</v>
      </c>
    </row>
    <row r="19539" spans="6:6">
      <c r="F19539" s="1926">
        <f t="shared" si="308"/>
        <v>13415736.9</v>
      </c>
    </row>
    <row r="19540" spans="6:6">
      <c r="F19540" s="1926">
        <f t="shared" si="308"/>
        <v>13415736.9</v>
      </c>
    </row>
    <row r="19541" spans="6:6">
      <c r="F19541" s="1926">
        <f t="shared" si="308"/>
        <v>13415736.9</v>
      </c>
    </row>
    <row r="19542" spans="6:6">
      <c r="F19542" s="1926">
        <f t="shared" si="308"/>
        <v>13415736.9</v>
      </c>
    </row>
    <row r="19543" spans="6:6">
      <c r="F19543" s="1926">
        <f t="shared" si="308"/>
        <v>13415736.9</v>
      </c>
    </row>
    <row r="19544" spans="6:6">
      <c r="F19544" s="1926">
        <f t="shared" si="308"/>
        <v>13415736.9</v>
      </c>
    </row>
    <row r="19545" spans="6:6">
      <c r="F19545" s="1926">
        <f t="shared" si="308"/>
        <v>13415736.9</v>
      </c>
    </row>
    <row r="19546" spans="6:6">
      <c r="F19546" s="1926">
        <f t="shared" si="308"/>
        <v>13415736.9</v>
      </c>
    </row>
    <row r="19547" spans="6:6">
      <c r="F19547" s="1926">
        <f t="shared" si="308"/>
        <v>13415736.9</v>
      </c>
    </row>
    <row r="19548" spans="6:6">
      <c r="F19548" s="1926">
        <f t="shared" si="308"/>
        <v>13415736.9</v>
      </c>
    </row>
    <row r="19549" spans="6:6">
      <c r="F19549" s="1926">
        <f t="shared" si="308"/>
        <v>13415736.9</v>
      </c>
    </row>
    <row r="19550" spans="6:6">
      <c r="F19550" s="1926">
        <f t="shared" si="308"/>
        <v>13415736.9</v>
      </c>
    </row>
    <row r="19551" spans="6:6">
      <c r="F19551" s="1926">
        <f t="shared" si="308"/>
        <v>13415736.9</v>
      </c>
    </row>
    <row r="19552" spans="6:6">
      <c r="F19552" s="1926">
        <f t="shared" si="308"/>
        <v>13415736.9</v>
      </c>
    </row>
    <row r="19553" spans="6:6">
      <c r="F19553" s="1926">
        <f t="shared" si="308"/>
        <v>13415736.9</v>
      </c>
    </row>
    <row r="19554" spans="6:6">
      <c r="F19554" s="1926">
        <f t="shared" si="308"/>
        <v>13415736.9</v>
      </c>
    </row>
    <row r="19555" spans="6:6">
      <c r="F19555" s="1926">
        <f t="shared" si="308"/>
        <v>13415736.9</v>
      </c>
    </row>
    <row r="19556" spans="6:6">
      <c r="F19556" s="1926">
        <f t="shared" si="308"/>
        <v>13415736.9</v>
      </c>
    </row>
    <row r="19557" spans="6:6">
      <c r="F19557" s="1926">
        <f t="shared" si="308"/>
        <v>13415736.9</v>
      </c>
    </row>
    <row r="19558" spans="6:6">
      <c r="F19558" s="1926">
        <f t="shared" si="308"/>
        <v>13415736.9</v>
      </c>
    </row>
    <row r="19559" spans="6:6">
      <c r="F19559" s="1926">
        <f t="shared" si="308"/>
        <v>13415736.9</v>
      </c>
    </row>
    <row r="19560" spans="6:6">
      <c r="F19560" s="1926">
        <f t="shared" si="308"/>
        <v>13415736.9</v>
      </c>
    </row>
    <row r="19561" spans="6:6">
      <c r="F19561" s="1926">
        <f t="shared" si="308"/>
        <v>13415736.9</v>
      </c>
    </row>
    <row r="19562" spans="6:6">
      <c r="F19562" s="1926">
        <f t="shared" si="308"/>
        <v>13415736.9</v>
      </c>
    </row>
    <row r="19563" spans="6:6">
      <c r="F19563" s="1926">
        <f t="shared" si="308"/>
        <v>13415736.9</v>
      </c>
    </row>
    <row r="19564" spans="6:6">
      <c r="F19564" s="1926">
        <f t="shared" si="308"/>
        <v>13415736.9</v>
      </c>
    </row>
    <row r="19565" spans="6:6">
      <c r="F19565" s="1926">
        <f t="shared" si="308"/>
        <v>13415736.9</v>
      </c>
    </row>
    <row r="19566" spans="6:6">
      <c r="F19566" s="1926">
        <f t="shared" si="308"/>
        <v>13415736.9</v>
      </c>
    </row>
    <row r="19567" spans="6:6">
      <c r="F19567" s="1926">
        <f t="shared" si="308"/>
        <v>13415736.9</v>
      </c>
    </row>
    <row r="19568" spans="6:6">
      <c r="F19568" s="1926">
        <f t="shared" si="308"/>
        <v>13415736.9</v>
      </c>
    </row>
    <row r="19569" spans="6:6">
      <c r="F19569" s="1926">
        <f t="shared" si="308"/>
        <v>13415736.9</v>
      </c>
    </row>
    <row r="19570" spans="6:6">
      <c r="F19570" s="1926">
        <f t="shared" si="308"/>
        <v>13415736.9</v>
      </c>
    </row>
    <row r="19571" spans="6:6">
      <c r="F19571" s="1926">
        <f t="shared" si="308"/>
        <v>13415736.9</v>
      </c>
    </row>
    <row r="19572" spans="6:6">
      <c r="F19572" s="1926">
        <f t="shared" si="308"/>
        <v>13415736.9</v>
      </c>
    </row>
    <row r="19573" spans="6:6">
      <c r="F19573" s="1926">
        <f t="shared" si="308"/>
        <v>13415736.9</v>
      </c>
    </row>
    <row r="19574" spans="6:6">
      <c r="F19574" s="1926">
        <f t="shared" si="308"/>
        <v>13415736.9</v>
      </c>
    </row>
    <row r="19575" spans="6:6">
      <c r="F19575" s="1926">
        <f t="shared" si="308"/>
        <v>13415736.9</v>
      </c>
    </row>
    <row r="19576" spans="6:6">
      <c r="F19576" s="1926">
        <f t="shared" si="308"/>
        <v>13415736.9</v>
      </c>
    </row>
    <row r="19577" spans="6:6">
      <c r="F19577" s="1926">
        <f t="shared" si="308"/>
        <v>13415736.9</v>
      </c>
    </row>
    <row r="19578" spans="6:6">
      <c r="F19578" s="1926">
        <f t="shared" si="308"/>
        <v>13415736.9</v>
      </c>
    </row>
    <row r="19579" spans="6:6">
      <c r="F19579" s="1926">
        <f t="shared" si="308"/>
        <v>13415736.9</v>
      </c>
    </row>
    <row r="19580" spans="6:6">
      <c r="F19580" s="1926">
        <f t="shared" si="308"/>
        <v>13415736.9</v>
      </c>
    </row>
    <row r="19581" spans="6:6">
      <c r="F19581" s="1926">
        <f t="shared" si="308"/>
        <v>13415736.9</v>
      </c>
    </row>
    <row r="19582" spans="6:6">
      <c r="F19582" s="1926">
        <f t="shared" si="308"/>
        <v>13415736.9</v>
      </c>
    </row>
    <row r="19583" spans="6:6">
      <c r="F19583" s="1926">
        <f t="shared" si="308"/>
        <v>13415736.9</v>
      </c>
    </row>
    <row r="19584" spans="6:6">
      <c r="F19584" s="1926">
        <f t="shared" si="308"/>
        <v>13415736.9</v>
      </c>
    </row>
    <row r="19585" spans="6:6">
      <c r="F19585" s="1926">
        <f t="shared" si="308"/>
        <v>13415736.9</v>
      </c>
    </row>
    <row r="19586" spans="6:6">
      <c r="F19586" s="1926">
        <f t="shared" si="308"/>
        <v>13415736.9</v>
      </c>
    </row>
    <row r="19587" spans="6:6">
      <c r="F19587" s="1926">
        <f t="shared" si="308"/>
        <v>13415736.9</v>
      </c>
    </row>
    <row r="19588" spans="6:6">
      <c r="F19588" s="1926">
        <f t="shared" si="308"/>
        <v>13415736.9</v>
      </c>
    </row>
    <row r="19589" spans="6:6">
      <c r="F19589" s="1926">
        <f t="shared" si="308"/>
        <v>13415736.9</v>
      </c>
    </row>
    <row r="19590" spans="6:6">
      <c r="F19590" s="1926">
        <f t="shared" si="308"/>
        <v>13415736.9</v>
      </c>
    </row>
    <row r="19591" spans="6:6">
      <c r="F19591" s="1926">
        <f t="shared" ref="F19591:F19654" si="309">F19590-E19591+D19591</f>
        <v>13415736.9</v>
      </c>
    </row>
    <row r="19592" spans="6:6">
      <c r="F19592" s="1926">
        <f t="shared" si="309"/>
        <v>13415736.9</v>
      </c>
    </row>
    <row r="19593" spans="6:6">
      <c r="F19593" s="1926">
        <f t="shared" si="309"/>
        <v>13415736.9</v>
      </c>
    </row>
    <row r="19594" spans="6:6">
      <c r="F19594" s="1926">
        <f t="shared" si="309"/>
        <v>13415736.9</v>
      </c>
    </row>
    <row r="19595" spans="6:6">
      <c r="F19595" s="1926">
        <f t="shared" si="309"/>
        <v>13415736.9</v>
      </c>
    </row>
    <row r="19596" spans="6:6">
      <c r="F19596" s="1926">
        <f t="shared" si="309"/>
        <v>13415736.9</v>
      </c>
    </row>
    <row r="19597" spans="6:6">
      <c r="F19597" s="1926">
        <f t="shared" si="309"/>
        <v>13415736.9</v>
      </c>
    </row>
    <row r="19598" spans="6:6">
      <c r="F19598" s="1926">
        <f t="shared" si="309"/>
        <v>13415736.9</v>
      </c>
    </row>
    <row r="19599" spans="6:6">
      <c r="F19599" s="1926">
        <f t="shared" si="309"/>
        <v>13415736.9</v>
      </c>
    </row>
    <row r="19600" spans="6:6">
      <c r="F19600" s="1926">
        <f t="shared" si="309"/>
        <v>13415736.9</v>
      </c>
    </row>
    <row r="19601" spans="6:6">
      <c r="F19601" s="1926">
        <f t="shared" si="309"/>
        <v>13415736.9</v>
      </c>
    </row>
    <row r="19602" spans="6:6">
      <c r="F19602" s="1926">
        <f t="shared" si="309"/>
        <v>13415736.9</v>
      </c>
    </row>
    <row r="19603" spans="6:6">
      <c r="F19603" s="1926">
        <f t="shared" si="309"/>
        <v>13415736.9</v>
      </c>
    </row>
    <row r="19604" spans="6:6">
      <c r="F19604" s="1926">
        <f t="shared" si="309"/>
        <v>13415736.9</v>
      </c>
    </row>
    <row r="19605" spans="6:6">
      <c r="F19605" s="1926">
        <f t="shared" si="309"/>
        <v>13415736.9</v>
      </c>
    </row>
    <row r="19606" spans="6:6">
      <c r="F19606" s="1926">
        <f t="shared" si="309"/>
        <v>13415736.9</v>
      </c>
    </row>
    <row r="19607" spans="6:6">
      <c r="F19607" s="1926">
        <f t="shared" si="309"/>
        <v>13415736.9</v>
      </c>
    </row>
    <row r="19608" spans="6:6">
      <c r="F19608" s="1926">
        <f t="shared" si="309"/>
        <v>13415736.9</v>
      </c>
    </row>
    <row r="19609" spans="6:6">
      <c r="F19609" s="1926">
        <f t="shared" si="309"/>
        <v>13415736.9</v>
      </c>
    </row>
    <row r="19610" spans="6:6">
      <c r="F19610" s="1926">
        <f t="shared" si="309"/>
        <v>13415736.9</v>
      </c>
    </row>
    <row r="19611" spans="6:6">
      <c r="F19611" s="1926">
        <f t="shared" si="309"/>
        <v>13415736.9</v>
      </c>
    </row>
    <row r="19612" spans="6:6">
      <c r="F19612" s="1926">
        <f t="shared" si="309"/>
        <v>13415736.9</v>
      </c>
    </row>
    <row r="19613" spans="6:6">
      <c r="F19613" s="1926">
        <f t="shared" si="309"/>
        <v>13415736.9</v>
      </c>
    </row>
    <row r="19614" spans="6:6">
      <c r="F19614" s="1926">
        <f t="shared" si="309"/>
        <v>13415736.9</v>
      </c>
    </row>
    <row r="19615" spans="6:6">
      <c r="F19615" s="1926">
        <f t="shared" si="309"/>
        <v>13415736.9</v>
      </c>
    </row>
    <row r="19616" spans="6:6">
      <c r="F19616" s="1926">
        <f t="shared" si="309"/>
        <v>13415736.9</v>
      </c>
    </row>
    <row r="19617" spans="6:6">
      <c r="F19617" s="1926">
        <f t="shared" si="309"/>
        <v>13415736.9</v>
      </c>
    </row>
    <row r="19618" spans="6:6">
      <c r="F19618" s="1926">
        <f t="shared" si="309"/>
        <v>13415736.9</v>
      </c>
    </row>
    <row r="19619" spans="6:6">
      <c r="F19619" s="1926">
        <f t="shared" si="309"/>
        <v>13415736.9</v>
      </c>
    </row>
    <row r="19620" spans="6:6">
      <c r="F19620" s="1926">
        <f t="shared" si="309"/>
        <v>13415736.9</v>
      </c>
    </row>
    <row r="19621" spans="6:6">
      <c r="F19621" s="1926">
        <f t="shared" si="309"/>
        <v>13415736.9</v>
      </c>
    </row>
    <row r="19622" spans="6:6">
      <c r="F19622" s="1926">
        <f t="shared" si="309"/>
        <v>13415736.9</v>
      </c>
    </row>
    <row r="19623" spans="6:6">
      <c r="F19623" s="1926">
        <f t="shared" si="309"/>
        <v>13415736.9</v>
      </c>
    </row>
    <row r="19624" spans="6:6">
      <c r="F19624" s="1926">
        <f t="shared" si="309"/>
        <v>13415736.9</v>
      </c>
    </row>
    <row r="19625" spans="6:6">
      <c r="F19625" s="1926">
        <f t="shared" si="309"/>
        <v>13415736.9</v>
      </c>
    </row>
    <row r="19626" spans="6:6">
      <c r="F19626" s="1926">
        <f t="shared" si="309"/>
        <v>13415736.9</v>
      </c>
    </row>
    <row r="19627" spans="6:6">
      <c r="F19627" s="1926">
        <f t="shared" si="309"/>
        <v>13415736.9</v>
      </c>
    </row>
    <row r="19628" spans="6:6">
      <c r="F19628" s="1926">
        <f t="shared" si="309"/>
        <v>13415736.9</v>
      </c>
    </row>
    <row r="19629" spans="6:6">
      <c r="F19629" s="1926">
        <f t="shared" si="309"/>
        <v>13415736.9</v>
      </c>
    </row>
    <row r="19630" spans="6:6">
      <c r="F19630" s="1926">
        <f t="shared" si="309"/>
        <v>13415736.9</v>
      </c>
    </row>
    <row r="19631" spans="6:6">
      <c r="F19631" s="1926">
        <f t="shared" si="309"/>
        <v>13415736.9</v>
      </c>
    </row>
    <row r="19632" spans="6:6">
      <c r="F19632" s="1926">
        <f t="shared" si="309"/>
        <v>13415736.9</v>
      </c>
    </row>
    <row r="19633" spans="6:6">
      <c r="F19633" s="1926">
        <f t="shared" si="309"/>
        <v>13415736.9</v>
      </c>
    </row>
    <row r="19634" spans="6:6">
      <c r="F19634" s="1926">
        <f t="shared" si="309"/>
        <v>13415736.9</v>
      </c>
    </row>
    <row r="19635" spans="6:6">
      <c r="F19635" s="1926">
        <f t="shared" si="309"/>
        <v>13415736.9</v>
      </c>
    </row>
    <row r="19636" spans="6:6">
      <c r="F19636" s="1926">
        <f t="shared" si="309"/>
        <v>13415736.9</v>
      </c>
    </row>
    <row r="19637" spans="6:6">
      <c r="F19637" s="1926">
        <f t="shared" si="309"/>
        <v>13415736.9</v>
      </c>
    </row>
    <row r="19638" spans="6:6">
      <c r="F19638" s="1926">
        <f t="shared" si="309"/>
        <v>13415736.9</v>
      </c>
    </row>
    <row r="19639" spans="6:6">
      <c r="F19639" s="1926">
        <f t="shared" si="309"/>
        <v>13415736.9</v>
      </c>
    </row>
    <row r="19640" spans="6:6">
      <c r="F19640" s="1926">
        <f t="shared" si="309"/>
        <v>13415736.9</v>
      </c>
    </row>
    <row r="19641" spans="6:6">
      <c r="F19641" s="1926">
        <f t="shared" si="309"/>
        <v>13415736.9</v>
      </c>
    </row>
    <row r="19642" spans="6:6">
      <c r="F19642" s="1926">
        <f t="shared" si="309"/>
        <v>13415736.9</v>
      </c>
    </row>
    <row r="19643" spans="6:6">
      <c r="F19643" s="1926">
        <f t="shared" si="309"/>
        <v>13415736.9</v>
      </c>
    </row>
    <row r="19644" spans="6:6">
      <c r="F19644" s="1926">
        <f t="shared" si="309"/>
        <v>13415736.9</v>
      </c>
    </row>
    <row r="19645" spans="6:6">
      <c r="F19645" s="1926">
        <f t="shared" si="309"/>
        <v>13415736.9</v>
      </c>
    </row>
    <row r="19646" spans="6:6">
      <c r="F19646" s="1926">
        <f t="shared" si="309"/>
        <v>13415736.9</v>
      </c>
    </row>
    <row r="19647" spans="6:6">
      <c r="F19647" s="1926">
        <f t="shared" si="309"/>
        <v>13415736.9</v>
      </c>
    </row>
    <row r="19648" spans="6:6">
      <c r="F19648" s="1926">
        <f t="shared" si="309"/>
        <v>13415736.9</v>
      </c>
    </row>
    <row r="19649" spans="6:6">
      <c r="F19649" s="1926">
        <f t="shared" si="309"/>
        <v>13415736.9</v>
      </c>
    </row>
    <row r="19650" spans="6:6">
      <c r="F19650" s="1926">
        <f t="shared" si="309"/>
        <v>13415736.9</v>
      </c>
    </row>
    <row r="19651" spans="6:6">
      <c r="F19651" s="1926">
        <f t="shared" si="309"/>
        <v>13415736.9</v>
      </c>
    </row>
    <row r="19652" spans="6:6">
      <c r="F19652" s="1926">
        <f t="shared" si="309"/>
        <v>13415736.9</v>
      </c>
    </row>
    <row r="19653" spans="6:6">
      <c r="F19653" s="1926">
        <f t="shared" si="309"/>
        <v>13415736.9</v>
      </c>
    </row>
    <row r="19654" spans="6:6">
      <c r="F19654" s="1926">
        <f t="shared" si="309"/>
        <v>13415736.9</v>
      </c>
    </row>
    <row r="19655" spans="6:6">
      <c r="F19655" s="1926">
        <f t="shared" ref="F19655:F19718" si="310">F19654-E19655+D19655</f>
        <v>13415736.9</v>
      </c>
    </row>
    <row r="19656" spans="6:6">
      <c r="F19656" s="1926">
        <f t="shared" si="310"/>
        <v>13415736.9</v>
      </c>
    </row>
    <row r="19657" spans="6:6">
      <c r="F19657" s="1926">
        <f t="shared" si="310"/>
        <v>13415736.9</v>
      </c>
    </row>
    <row r="19658" spans="6:6">
      <c r="F19658" s="1926">
        <f t="shared" si="310"/>
        <v>13415736.9</v>
      </c>
    </row>
    <row r="19659" spans="6:6">
      <c r="F19659" s="1926">
        <f t="shared" si="310"/>
        <v>13415736.9</v>
      </c>
    </row>
    <row r="19660" spans="6:6">
      <c r="F19660" s="1926">
        <f t="shared" si="310"/>
        <v>13415736.9</v>
      </c>
    </row>
    <row r="19661" spans="6:6">
      <c r="F19661" s="1926">
        <f t="shared" si="310"/>
        <v>13415736.9</v>
      </c>
    </row>
    <row r="19662" spans="6:6">
      <c r="F19662" s="1926">
        <f t="shared" si="310"/>
        <v>13415736.9</v>
      </c>
    </row>
    <row r="19663" spans="6:6">
      <c r="F19663" s="1926">
        <f t="shared" si="310"/>
        <v>13415736.9</v>
      </c>
    </row>
    <row r="19664" spans="6:6">
      <c r="F19664" s="1926">
        <f t="shared" si="310"/>
        <v>13415736.9</v>
      </c>
    </row>
    <row r="19665" spans="6:6">
      <c r="F19665" s="1926">
        <f t="shared" si="310"/>
        <v>13415736.9</v>
      </c>
    </row>
    <row r="19666" spans="6:6">
      <c r="F19666" s="1926">
        <f t="shared" si="310"/>
        <v>13415736.9</v>
      </c>
    </row>
    <row r="19667" spans="6:6">
      <c r="F19667" s="1926">
        <f t="shared" si="310"/>
        <v>13415736.9</v>
      </c>
    </row>
    <row r="19668" spans="6:6">
      <c r="F19668" s="1926">
        <f t="shared" si="310"/>
        <v>13415736.9</v>
      </c>
    </row>
    <row r="19669" spans="6:6">
      <c r="F19669" s="1926">
        <f t="shared" si="310"/>
        <v>13415736.9</v>
      </c>
    </row>
    <row r="19670" spans="6:6">
      <c r="F19670" s="1926">
        <f t="shared" si="310"/>
        <v>13415736.9</v>
      </c>
    </row>
    <row r="19671" spans="6:6">
      <c r="F19671" s="1926">
        <f t="shared" si="310"/>
        <v>13415736.9</v>
      </c>
    </row>
    <row r="19672" spans="6:6">
      <c r="F19672" s="1926">
        <f t="shared" si="310"/>
        <v>13415736.9</v>
      </c>
    </row>
    <row r="19673" spans="6:6">
      <c r="F19673" s="1926">
        <f t="shared" si="310"/>
        <v>13415736.9</v>
      </c>
    </row>
    <row r="19674" spans="6:6">
      <c r="F19674" s="1926">
        <f t="shared" si="310"/>
        <v>13415736.9</v>
      </c>
    </row>
    <row r="19675" spans="6:6">
      <c r="F19675" s="1926">
        <f t="shared" si="310"/>
        <v>13415736.9</v>
      </c>
    </row>
    <row r="19676" spans="6:6">
      <c r="F19676" s="1926">
        <f t="shared" si="310"/>
        <v>13415736.9</v>
      </c>
    </row>
    <row r="19677" spans="6:6">
      <c r="F19677" s="1926">
        <f t="shared" si="310"/>
        <v>13415736.9</v>
      </c>
    </row>
    <row r="19678" spans="6:6">
      <c r="F19678" s="1926">
        <f t="shared" si="310"/>
        <v>13415736.9</v>
      </c>
    </row>
    <row r="19679" spans="6:6">
      <c r="F19679" s="1926">
        <f t="shared" si="310"/>
        <v>13415736.9</v>
      </c>
    </row>
    <row r="19680" spans="6:6">
      <c r="F19680" s="1926">
        <f t="shared" si="310"/>
        <v>13415736.9</v>
      </c>
    </row>
    <row r="19681" spans="6:6">
      <c r="F19681" s="1926">
        <f t="shared" si="310"/>
        <v>13415736.9</v>
      </c>
    </row>
    <row r="19682" spans="6:6">
      <c r="F19682" s="1926">
        <f t="shared" si="310"/>
        <v>13415736.9</v>
      </c>
    </row>
    <row r="19683" spans="6:6">
      <c r="F19683" s="1926">
        <f t="shared" si="310"/>
        <v>13415736.9</v>
      </c>
    </row>
    <row r="19684" spans="6:6">
      <c r="F19684" s="1926">
        <f t="shared" si="310"/>
        <v>13415736.9</v>
      </c>
    </row>
    <row r="19685" spans="6:6">
      <c r="F19685" s="1926">
        <f t="shared" si="310"/>
        <v>13415736.9</v>
      </c>
    </row>
    <row r="19686" spans="6:6">
      <c r="F19686" s="1926">
        <f t="shared" si="310"/>
        <v>13415736.9</v>
      </c>
    </row>
    <row r="19687" spans="6:6">
      <c r="F19687" s="1926">
        <f t="shared" si="310"/>
        <v>13415736.9</v>
      </c>
    </row>
    <row r="19688" spans="6:6">
      <c r="F19688" s="1926">
        <f t="shared" si="310"/>
        <v>13415736.9</v>
      </c>
    </row>
    <row r="19689" spans="6:6">
      <c r="F19689" s="1926">
        <f t="shared" si="310"/>
        <v>13415736.9</v>
      </c>
    </row>
    <row r="19690" spans="6:6">
      <c r="F19690" s="1926">
        <f t="shared" si="310"/>
        <v>13415736.9</v>
      </c>
    </row>
    <row r="19691" spans="6:6">
      <c r="F19691" s="1926">
        <f t="shared" si="310"/>
        <v>13415736.9</v>
      </c>
    </row>
    <row r="19692" spans="6:6">
      <c r="F19692" s="1926">
        <f t="shared" si="310"/>
        <v>13415736.9</v>
      </c>
    </row>
    <row r="19693" spans="6:6">
      <c r="F19693" s="1926">
        <f t="shared" si="310"/>
        <v>13415736.9</v>
      </c>
    </row>
    <row r="19694" spans="6:6">
      <c r="F19694" s="1926">
        <f t="shared" si="310"/>
        <v>13415736.9</v>
      </c>
    </row>
    <row r="19695" spans="6:6">
      <c r="F19695" s="1926">
        <f t="shared" si="310"/>
        <v>13415736.9</v>
      </c>
    </row>
    <row r="19696" spans="6:6">
      <c r="F19696" s="1926">
        <f t="shared" si="310"/>
        <v>13415736.9</v>
      </c>
    </row>
    <row r="19697" spans="6:6">
      <c r="F19697" s="1926">
        <f t="shared" si="310"/>
        <v>13415736.9</v>
      </c>
    </row>
    <row r="19698" spans="6:6">
      <c r="F19698" s="1926">
        <f t="shared" si="310"/>
        <v>13415736.9</v>
      </c>
    </row>
    <row r="19699" spans="6:6">
      <c r="F19699" s="1926">
        <f t="shared" si="310"/>
        <v>13415736.9</v>
      </c>
    </row>
    <row r="19700" spans="6:6">
      <c r="F19700" s="1926">
        <f t="shared" si="310"/>
        <v>13415736.9</v>
      </c>
    </row>
    <row r="19701" spans="6:6">
      <c r="F19701" s="1926">
        <f t="shared" si="310"/>
        <v>13415736.9</v>
      </c>
    </row>
    <row r="19702" spans="6:6">
      <c r="F19702" s="1926">
        <f t="shared" si="310"/>
        <v>13415736.9</v>
      </c>
    </row>
    <row r="19703" spans="6:6">
      <c r="F19703" s="1926">
        <f t="shared" si="310"/>
        <v>13415736.9</v>
      </c>
    </row>
    <row r="19704" spans="6:6">
      <c r="F19704" s="1926">
        <f t="shared" si="310"/>
        <v>13415736.9</v>
      </c>
    </row>
    <row r="19705" spans="6:6">
      <c r="F19705" s="1926">
        <f t="shared" si="310"/>
        <v>13415736.9</v>
      </c>
    </row>
    <row r="19706" spans="6:6">
      <c r="F19706" s="1926">
        <f t="shared" si="310"/>
        <v>13415736.9</v>
      </c>
    </row>
    <row r="19707" spans="6:6">
      <c r="F19707" s="1926">
        <f t="shared" si="310"/>
        <v>13415736.9</v>
      </c>
    </row>
    <row r="19708" spans="6:6">
      <c r="F19708" s="1926">
        <f t="shared" si="310"/>
        <v>13415736.9</v>
      </c>
    </row>
    <row r="19709" spans="6:6">
      <c r="F19709" s="1926">
        <f t="shared" si="310"/>
        <v>13415736.9</v>
      </c>
    </row>
    <row r="19710" spans="6:6">
      <c r="F19710" s="1926">
        <f t="shared" si="310"/>
        <v>13415736.9</v>
      </c>
    </row>
    <row r="19711" spans="6:6">
      <c r="F19711" s="1926">
        <f t="shared" si="310"/>
        <v>13415736.9</v>
      </c>
    </row>
    <row r="19712" spans="6:6">
      <c r="F19712" s="1926">
        <f t="shared" si="310"/>
        <v>13415736.9</v>
      </c>
    </row>
    <row r="19713" spans="6:6">
      <c r="F19713" s="1926">
        <f t="shared" si="310"/>
        <v>13415736.9</v>
      </c>
    </row>
    <row r="19714" spans="6:6">
      <c r="F19714" s="1926">
        <f t="shared" si="310"/>
        <v>13415736.9</v>
      </c>
    </row>
    <row r="19715" spans="6:6">
      <c r="F19715" s="1926">
        <f t="shared" si="310"/>
        <v>13415736.9</v>
      </c>
    </row>
    <row r="19716" spans="6:6">
      <c r="F19716" s="1926">
        <f t="shared" si="310"/>
        <v>13415736.9</v>
      </c>
    </row>
    <row r="19717" spans="6:6">
      <c r="F19717" s="1926">
        <f t="shared" si="310"/>
        <v>13415736.9</v>
      </c>
    </row>
    <row r="19718" spans="6:6">
      <c r="F19718" s="1926">
        <f t="shared" si="310"/>
        <v>13415736.9</v>
      </c>
    </row>
    <row r="19719" spans="6:6">
      <c r="F19719" s="1926">
        <f t="shared" ref="F19719:F19782" si="311">F19718-E19719+D19719</f>
        <v>13415736.9</v>
      </c>
    </row>
    <row r="19720" spans="6:6">
      <c r="F19720" s="1926">
        <f t="shared" si="311"/>
        <v>13415736.9</v>
      </c>
    </row>
    <row r="19721" spans="6:6">
      <c r="F19721" s="1926">
        <f t="shared" si="311"/>
        <v>13415736.9</v>
      </c>
    </row>
    <row r="19722" spans="6:6">
      <c r="F19722" s="1926">
        <f t="shared" si="311"/>
        <v>13415736.9</v>
      </c>
    </row>
    <row r="19723" spans="6:6">
      <c r="F19723" s="1926">
        <f t="shared" si="311"/>
        <v>13415736.9</v>
      </c>
    </row>
    <row r="19724" spans="6:6">
      <c r="F19724" s="1926">
        <f t="shared" si="311"/>
        <v>13415736.9</v>
      </c>
    </row>
    <row r="19725" spans="6:6">
      <c r="F19725" s="1926">
        <f t="shared" si="311"/>
        <v>13415736.9</v>
      </c>
    </row>
    <row r="19726" spans="6:6">
      <c r="F19726" s="1926">
        <f t="shared" si="311"/>
        <v>13415736.9</v>
      </c>
    </row>
    <row r="19727" spans="6:6">
      <c r="F19727" s="1926">
        <f t="shared" si="311"/>
        <v>13415736.9</v>
      </c>
    </row>
    <row r="19728" spans="6:6">
      <c r="F19728" s="1926">
        <f t="shared" si="311"/>
        <v>13415736.9</v>
      </c>
    </row>
    <row r="19729" spans="6:6">
      <c r="F19729" s="1926">
        <f t="shared" si="311"/>
        <v>13415736.9</v>
      </c>
    </row>
    <row r="19730" spans="6:6">
      <c r="F19730" s="1926">
        <f t="shared" si="311"/>
        <v>13415736.9</v>
      </c>
    </row>
    <row r="19731" spans="6:6">
      <c r="F19731" s="1926">
        <f t="shared" si="311"/>
        <v>13415736.9</v>
      </c>
    </row>
    <row r="19732" spans="6:6">
      <c r="F19732" s="1926">
        <f t="shared" si="311"/>
        <v>13415736.9</v>
      </c>
    </row>
    <row r="19733" spans="6:6">
      <c r="F19733" s="1926">
        <f t="shared" si="311"/>
        <v>13415736.9</v>
      </c>
    </row>
    <row r="19734" spans="6:6">
      <c r="F19734" s="1926">
        <f t="shared" si="311"/>
        <v>13415736.9</v>
      </c>
    </row>
    <row r="19735" spans="6:6">
      <c r="F19735" s="1926">
        <f t="shared" si="311"/>
        <v>13415736.9</v>
      </c>
    </row>
    <row r="19736" spans="6:6">
      <c r="F19736" s="1926">
        <f t="shared" si="311"/>
        <v>13415736.9</v>
      </c>
    </row>
    <row r="19737" spans="6:6">
      <c r="F19737" s="1926">
        <f t="shared" si="311"/>
        <v>13415736.9</v>
      </c>
    </row>
    <row r="19738" spans="6:6">
      <c r="F19738" s="1926">
        <f t="shared" si="311"/>
        <v>13415736.9</v>
      </c>
    </row>
    <row r="19739" spans="6:6">
      <c r="F19739" s="1926">
        <f t="shared" si="311"/>
        <v>13415736.9</v>
      </c>
    </row>
    <row r="19740" spans="6:6">
      <c r="F19740" s="1926">
        <f t="shared" si="311"/>
        <v>13415736.9</v>
      </c>
    </row>
    <row r="19741" spans="6:6">
      <c r="F19741" s="1926">
        <f t="shared" si="311"/>
        <v>13415736.9</v>
      </c>
    </row>
    <row r="19742" spans="6:6">
      <c r="F19742" s="1926">
        <f t="shared" si="311"/>
        <v>13415736.9</v>
      </c>
    </row>
    <row r="19743" spans="6:6">
      <c r="F19743" s="1926">
        <f t="shared" si="311"/>
        <v>13415736.9</v>
      </c>
    </row>
    <row r="19744" spans="6:6">
      <c r="F19744" s="1926">
        <f t="shared" si="311"/>
        <v>13415736.9</v>
      </c>
    </row>
    <row r="19745" spans="6:6">
      <c r="F19745" s="1926">
        <f t="shared" si="311"/>
        <v>13415736.9</v>
      </c>
    </row>
    <row r="19746" spans="6:6">
      <c r="F19746" s="1926">
        <f t="shared" si="311"/>
        <v>13415736.9</v>
      </c>
    </row>
    <row r="19747" spans="6:6">
      <c r="F19747" s="1926">
        <f t="shared" si="311"/>
        <v>13415736.9</v>
      </c>
    </row>
    <row r="19748" spans="6:6">
      <c r="F19748" s="1926">
        <f t="shared" si="311"/>
        <v>13415736.9</v>
      </c>
    </row>
    <row r="19749" spans="6:6">
      <c r="F19749" s="1926">
        <f t="shared" si="311"/>
        <v>13415736.9</v>
      </c>
    </row>
    <row r="19750" spans="6:6">
      <c r="F19750" s="1926">
        <f t="shared" si="311"/>
        <v>13415736.9</v>
      </c>
    </row>
    <row r="19751" spans="6:6">
      <c r="F19751" s="1926">
        <f t="shared" si="311"/>
        <v>13415736.9</v>
      </c>
    </row>
    <row r="19752" spans="6:6">
      <c r="F19752" s="1926">
        <f t="shared" si="311"/>
        <v>13415736.9</v>
      </c>
    </row>
    <row r="19753" spans="6:6">
      <c r="F19753" s="1926">
        <f t="shared" si="311"/>
        <v>13415736.9</v>
      </c>
    </row>
    <row r="19754" spans="6:6">
      <c r="F19754" s="1926">
        <f t="shared" si="311"/>
        <v>13415736.9</v>
      </c>
    </row>
    <row r="19755" spans="6:6">
      <c r="F19755" s="1926">
        <f t="shared" si="311"/>
        <v>13415736.9</v>
      </c>
    </row>
    <row r="19756" spans="6:6">
      <c r="F19756" s="1926">
        <f t="shared" si="311"/>
        <v>13415736.9</v>
      </c>
    </row>
    <row r="19757" spans="6:6">
      <c r="F19757" s="1926">
        <f t="shared" si="311"/>
        <v>13415736.9</v>
      </c>
    </row>
    <row r="19758" spans="6:6">
      <c r="F19758" s="1926">
        <f t="shared" si="311"/>
        <v>13415736.9</v>
      </c>
    </row>
    <row r="19759" spans="6:6">
      <c r="F19759" s="1926">
        <f t="shared" si="311"/>
        <v>13415736.9</v>
      </c>
    </row>
    <row r="19760" spans="6:6">
      <c r="F19760" s="1926">
        <f t="shared" si="311"/>
        <v>13415736.9</v>
      </c>
    </row>
    <row r="19761" spans="6:6">
      <c r="F19761" s="1926">
        <f t="shared" si="311"/>
        <v>13415736.9</v>
      </c>
    </row>
    <row r="19762" spans="6:6">
      <c r="F19762" s="1926">
        <f t="shared" si="311"/>
        <v>13415736.9</v>
      </c>
    </row>
    <row r="19763" spans="6:6">
      <c r="F19763" s="1926">
        <f t="shared" si="311"/>
        <v>13415736.9</v>
      </c>
    </row>
    <row r="19764" spans="6:6">
      <c r="F19764" s="1926">
        <f t="shared" si="311"/>
        <v>13415736.9</v>
      </c>
    </row>
    <row r="19765" spans="6:6">
      <c r="F19765" s="1926">
        <f t="shared" si="311"/>
        <v>13415736.9</v>
      </c>
    </row>
    <row r="19766" spans="6:6">
      <c r="F19766" s="1926">
        <f t="shared" si="311"/>
        <v>13415736.9</v>
      </c>
    </row>
    <row r="19767" spans="6:6">
      <c r="F19767" s="1926">
        <f t="shared" si="311"/>
        <v>13415736.9</v>
      </c>
    </row>
    <row r="19768" spans="6:6">
      <c r="F19768" s="1926">
        <f t="shared" si="311"/>
        <v>13415736.9</v>
      </c>
    </row>
    <row r="19769" spans="6:6">
      <c r="F19769" s="1926">
        <f t="shared" si="311"/>
        <v>13415736.9</v>
      </c>
    </row>
    <row r="19770" spans="6:6">
      <c r="F19770" s="1926">
        <f t="shared" si="311"/>
        <v>13415736.9</v>
      </c>
    </row>
    <row r="19771" spans="6:6">
      <c r="F19771" s="1926">
        <f t="shared" si="311"/>
        <v>13415736.9</v>
      </c>
    </row>
    <row r="19772" spans="6:6">
      <c r="F19772" s="1926">
        <f t="shared" si="311"/>
        <v>13415736.9</v>
      </c>
    </row>
    <row r="19773" spans="6:6">
      <c r="F19773" s="1926">
        <f t="shared" si="311"/>
        <v>13415736.9</v>
      </c>
    </row>
    <row r="19774" spans="6:6">
      <c r="F19774" s="1926">
        <f t="shared" si="311"/>
        <v>13415736.9</v>
      </c>
    </row>
    <row r="19775" spans="6:6">
      <c r="F19775" s="1926">
        <f t="shared" si="311"/>
        <v>13415736.9</v>
      </c>
    </row>
    <row r="19776" spans="6:6">
      <c r="F19776" s="1926">
        <f t="shared" si="311"/>
        <v>13415736.9</v>
      </c>
    </row>
    <row r="19777" spans="6:6">
      <c r="F19777" s="1926">
        <f t="shared" si="311"/>
        <v>13415736.9</v>
      </c>
    </row>
    <row r="19778" spans="6:6">
      <c r="F19778" s="1926">
        <f t="shared" si="311"/>
        <v>13415736.9</v>
      </c>
    </row>
    <row r="19779" spans="6:6">
      <c r="F19779" s="1926">
        <f t="shared" si="311"/>
        <v>13415736.9</v>
      </c>
    </row>
    <row r="19780" spans="6:6">
      <c r="F19780" s="1926">
        <f t="shared" si="311"/>
        <v>13415736.9</v>
      </c>
    </row>
    <row r="19781" spans="6:6">
      <c r="F19781" s="1926">
        <f t="shared" si="311"/>
        <v>13415736.9</v>
      </c>
    </row>
    <row r="19782" spans="6:6">
      <c r="F19782" s="1926">
        <f t="shared" si="311"/>
        <v>13415736.9</v>
      </c>
    </row>
    <row r="19783" spans="6:6">
      <c r="F19783" s="1926">
        <f t="shared" ref="F19783:F19846" si="312">F19782-E19783+D19783</f>
        <v>13415736.9</v>
      </c>
    </row>
    <row r="19784" spans="6:6">
      <c r="F19784" s="1926">
        <f t="shared" si="312"/>
        <v>13415736.9</v>
      </c>
    </row>
    <row r="19785" spans="6:6">
      <c r="F19785" s="1926">
        <f t="shared" si="312"/>
        <v>13415736.9</v>
      </c>
    </row>
    <row r="19786" spans="6:6">
      <c r="F19786" s="1926">
        <f t="shared" si="312"/>
        <v>13415736.9</v>
      </c>
    </row>
    <row r="19787" spans="6:6">
      <c r="F19787" s="1926">
        <f t="shared" si="312"/>
        <v>13415736.9</v>
      </c>
    </row>
    <row r="19788" spans="6:6">
      <c r="F19788" s="1926">
        <f t="shared" si="312"/>
        <v>13415736.9</v>
      </c>
    </row>
    <row r="19789" spans="6:6">
      <c r="F19789" s="1926">
        <f t="shared" si="312"/>
        <v>13415736.9</v>
      </c>
    </row>
    <row r="19790" spans="6:6">
      <c r="F19790" s="1926">
        <f t="shared" si="312"/>
        <v>13415736.9</v>
      </c>
    </row>
    <row r="19791" spans="6:6">
      <c r="F19791" s="1926">
        <f t="shared" si="312"/>
        <v>13415736.9</v>
      </c>
    </row>
    <row r="19792" spans="6:6">
      <c r="F19792" s="1926">
        <f t="shared" si="312"/>
        <v>13415736.9</v>
      </c>
    </row>
    <row r="19793" spans="6:6">
      <c r="F19793" s="1926">
        <f t="shared" si="312"/>
        <v>13415736.9</v>
      </c>
    </row>
    <row r="19794" spans="6:6">
      <c r="F19794" s="1926">
        <f t="shared" si="312"/>
        <v>13415736.9</v>
      </c>
    </row>
    <row r="19795" spans="6:6">
      <c r="F19795" s="1926">
        <f t="shared" si="312"/>
        <v>13415736.9</v>
      </c>
    </row>
    <row r="19796" spans="6:6">
      <c r="F19796" s="1926">
        <f t="shared" si="312"/>
        <v>13415736.9</v>
      </c>
    </row>
    <row r="19797" spans="6:6">
      <c r="F19797" s="1926">
        <f t="shared" si="312"/>
        <v>13415736.9</v>
      </c>
    </row>
    <row r="19798" spans="6:6">
      <c r="F19798" s="1926">
        <f t="shared" si="312"/>
        <v>13415736.9</v>
      </c>
    </row>
    <row r="19799" spans="6:6">
      <c r="F19799" s="1926">
        <f t="shared" si="312"/>
        <v>13415736.9</v>
      </c>
    </row>
    <row r="19800" spans="6:6">
      <c r="F19800" s="1926">
        <f t="shared" si="312"/>
        <v>13415736.9</v>
      </c>
    </row>
    <row r="19801" spans="6:6">
      <c r="F19801" s="1926">
        <f t="shared" si="312"/>
        <v>13415736.9</v>
      </c>
    </row>
    <row r="19802" spans="6:6">
      <c r="F19802" s="1926">
        <f t="shared" si="312"/>
        <v>13415736.9</v>
      </c>
    </row>
    <row r="19803" spans="6:6">
      <c r="F19803" s="1926">
        <f t="shared" si="312"/>
        <v>13415736.9</v>
      </c>
    </row>
    <row r="19804" spans="6:6">
      <c r="F19804" s="1926">
        <f t="shared" si="312"/>
        <v>13415736.9</v>
      </c>
    </row>
    <row r="19805" spans="6:6">
      <c r="F19805" s="1926">
        <f t="shared" si="312"/>
        <v>13415736.9</v>
      </c>
    </row>
    <row r="19806" spans="6:6">
      <c r="F19806" s="1926">
        <f t="shared" si="312"/>
        <v>13415736.9</v>
      </c>
    </row>
    <row r="19807" spans="6:6">
      <c r="F19807" s="1926">
        <f t="shared" si="312"/>
        <v>13415736.9</v>
      </c>
    </row>
    <row r="19808" spans="6:6">
      <c r="F19808" s="1926">
        <f t="shared" si="312"/>
        <v>13415736.9</v>
      </c>
    </row>
    <row r="19809" spans="6:6">
      <c r="F19809" s="1926">
        <f t="shared" si="312"/>
        <v>13415736.9</v>
      </c>
    </row>
    <row r="19810" spans="6:6">
      <c r="F19810" s="1926">
        <f t="shared" si="312"/>
        <v>13415736.9</v>
      </c>
    </row>
    <row r="19811" spans="6:6">
      <c r="F19811" s="1926">
        <f t="shared" si="312"/>
        <v>13415736.9</v>
      </c>
    </row>
    <row r="19812" spans="6:6">
      <c r="F19812" s="1926">
        <f t="shared" si="312"/>
        <v>13415736.9</v>
      </c>
    </row>
    <row r="19813" spans="6:6">
      <c r="F19813" s="1926">
        <f t="shared" si="312"/>
        <v>13415736.9</v>
      </c>
    </row>
    <row r="19814" spans="6:6">
      <c r="F19814" s="1926">
        <f t="shared" si="312"/>
        <v>13415736.9</v>
      </c>
    </row>
    <row r="19815" spans="6:6">
      <c r="F19815" s="1926">
        <f t="shared" si="312"/>
        <v>13415736.9</v>
      </c>
    </row>
    <row r="19816" spans="6:6">
      <c r="F19816" s="1926">
        <f t="shared" si="312"/>
        <v>13415736.9</v>
      </c>
    </row>
    <row r="19817" spans="6:6">
      <c r="F19817" s="1926">
        <f t="shared" si="312"/>
        <v>13415736.9</v>
      </c>
    </row>
    <row r="19818" spans="6:6">
      <c r="F19818" s="1926">
        <f t="shared" si="312"/>
        <v>13415736.9</v>
      </c>
    </row>
    <row r="19819" spans="6:6">
      <c r="F19819" s="1926">
        <f t="shared" si="312"/>
        <v>13415736.9</v>
      </c>
    </row>
    <row r="19820" spans="6:6">
      <c r="F19820" s="1926">
        <f t="shared" si="312"/>
        <v>13415736.9</v>
      </c>
    </row>
    <row r="19821" spans="6:6">
      <c r="F19821" s="1926">
        <f t="shared" si="312"/>
        <v>13415736.9</v>
      </c>
    </row>
    <row r="19822" spans="6:6">
      <c r="F19822" s="1926">
        <f t="shared" si="312"/>
        <v>13415736.9</v>
      </c>
    </row>
    <row r="19823" spans="6:6">
      <c r="F19823" s="1926">
        <f t="shared" si="312"/>
        <v>13415736.9</v>
      </c>
    </row>
    <row r="19824" spans="6:6">
      <c r="F19824" s="1926">
        <f t="shared" si="312"/>
        <v>13415736.9</v>
      </c>
    </row>
    <row r="19825" spans="6:6">
      <c r="F19825" s="1926">
        <f t="shared" si="312"/>
        <v>13415736.9</v>
      </c>
    </row>
    <row r="19826" spans="6:6">
      <c r="F19826" s="1926">
        <f t="shared" si="312"/>
        <v>13415736.9</v>
      </c>
    </row>
    <row r="19827" spans="6:6">
      <c r="F19827" s="1926">
        <f t="shared" si="312"/>
        <v>13415736.9</v>
      </c>
    </row>
    <row r="19828" spans="6:6">
      <c r="F19828" s="1926">
        <f t="shared" si="312"/>
        <v>13415736.9</v>
      </c>
    </row>
    <row r="19829" spans="6:6">
      <c r="F19829" s="1926">
        <f t="shared" si="312"/>
        <v>13415736.9</v>
      </c>
    </row>
    <row r="19830" spans="6:6">
      <c r="F19830" s="1926">
        <f t="shared" si="312"/>
        <v>13415736.9</v>
      </c>
    </row>
    <row r="19831" spans="6:6">
      <c r="F19831" s="1926">
        <f t="shared" si="312"/>
        <v>13415736.9</v>
      </c>
    </row>
    <row r="19832" spans="6:6">
      <c r="F19832" s="1926">
        <f t="shared" si="312"/>
        <v>13415736.9</v>
      </c>
    </row>
    <row r="19833" spans="6:6">
      <c r="F19833" s="1926">
        <f t="shared" si="312"/>
        <v>13415736.9</v>
      </c>
    </row>
    <row r="19834" spans="6:6">
      <c r="F19834" s="1926">
        <f t="shared" si="312"/>
        <v>13415736.9</v>
      </c>
    </row>
    <row r="19835" spans="6:6">
      <c r="F19835" s="1926">
        <f t="shared" si="312"/>
        <v>13415736.9</v>
      </c>
    </row>
    <row r="19836" spans="6:6">
      <c r="F19836" s="1926">
        <f t="shared" si="312"/>
        <v>13415736.9</v>
      </c>
    </row>
    <row r="19837" spans="6:6">
      <c r="F19837" s="1926">
        <f t="shared" si="312"/>
        <v>13415736.9</v>
      </c>
    </row>
    <row r="19838" spans="6:6">
      <c r="F19838" s="1926">
        <f t="shared" si="312"/>
        <v>13415736.9</v>
      </c>
    </row>
    <row r="19839" spans="6:6">
      <c r="F19839" s="1926">
        <f t="shared" si="312"/>
        <v>13415736.9</v>
      </c>
    </row>
    <row r="19840" spans="6:6">
      <c r="F19840" s="1926">
        <f t="shared" si="312"/>
        <v>13415736.9</v>
      </c>
    </row>
    <row r="19841" spans="6:6">
      <c r="F19841" s="1926">
        <f t="shared" si="312"/>
        <v>13415736.9</v>
      </c>
    </row>
    <row r="19842" spans="6:6">
      <c r="F19842" s="1926">
        <f t="shared" si="312"/>
        <v>13415736.9</v>
      </c>
    </row>
    <row r="19843" spans="6:6">
      <c r="F19843" s="1926">
        <f t="shared" si="312"/>
        <v>13415736.9</v>
      </c>
    </row>
    <row r="19844" spans="6:6">
      <c r="F19844" s="1926">
        <f t="shared" si="312"/>
        <v>13415736.9</v>
      </c>
    </row>
    <row r="19845" spans="6:6">
      <c r="F19845" s="1926">
        <f t="shared" si="312"/>
        <v>13415736.9</v>
      </c>
    </row>
    <row r="19846" spans="6:6">
      <c r="F19846" s="1926">
        <f t="shared" si="312"/>
        <v>13415736.9</v>
      </c>
    </row>
    <row r="19847" spans="6:6">
      <c r="F19847" s="1926">
        <f t="shared" ref="F19847:F19910" si="313">F19846-E19847+D19847</f>
        <v>13415736.9</v>
      </c>
    </row>
    <row r="19848" spans="6:6">
      <c r="F19848" s="1926">
        <f t="shared" si="313"/>
        <v>13415736.9</v>
      </c>
    </row>
    <row r="19849" spans="6:6">
      <c r="F19849" s="1926">
        <f t="shared" si="313"/>
        <v>13415736.9</v>
      </c>
    </row>
    <row r="19850" spans="6:6">
      <c r="F19850" s="1926">
        <f t="shared" si="313"/>
        <v>13415736.9</v>
      </c>
    </row>
    <row r="19851" spans="6:6">
      <c r="F19851" s="1926">
        <f t="shared" si="313"/>
        <v>13415736.9</v>
      </c>
    </row>
    <row r="19852" spans="6:6">
      <c r="F19852" s="1926">
        <f t="shared" si="313"/>
        <v>13415736.9</v>
      </c>
    </row>
    <row r="19853" spans="6:6">
      <c r="F19853" s="1926">
        <f t="shared" si="313"/>
        <v>13415736.9</v>
      </c>
    </row>
    <row r="19854" spans="6:6">
      <c r="F19854" s="1926">
        <f t="shared" si="313"/>
        <v>13415736.9</v>
      </c>
    </row>
    <row r="19855" spans="6:6">
      <c r="F19855" s="1926">
        <f t="shared" si="313"/>
        <v>13415736.9</v>
      </c>
    </row>
    <row r="19856" spans="6:6">
      <c r="F19856" s="1926">
        <f t="shared" si="313"/>
        <v>13415736.9</v>
      </c>
    </row>
    <row r="19857" spans="6:6">
      <c r="F19857" s="1926">
        <f t="shared" si="313"/>
        <v>13415736.9</v>
      </c>
    </row>
    <row r="19858" spans="6:6">
      <c r="F19858" s="1926">
        <f t="shared" si="313"/>
        <v>13415736.9</v>
      </c>
    </row>
    <row r="19859" spans="6:6">
      <c r="F19859" s="1926">
        <f t="shared" si="313"/>
        <v>13415736.9</v>
      </c>
    </row>
    <row r="19860" spans="6:6">
      <c r="F19860" s="1926">
        <f t="shared" si="313"/>
        <v>13415736.9</v>
      </c>
    </row>
    <row r="19861" spans="6:6">
      <c r="F19861" s="1926">
        <f t="shared" si="313"/>
        <v>13415736.9</v>
      </c>
    </row>
    <row r="19862" spans="6:6">
      <c r="F19862" s="1926">
        <f t="shared" si="313"/>
        <v>13415736.9</v>
      </c>
    </row>
    <row r="19863" spans="6:6">
      <c r="F19863" s="1926">
        <f t="shared" si="313"/>
        <v>13415736.9</v>
      </c>
    </row>
    <row r="19864" spans="6:6">
      <c r="F19864" s="1926">
        <f t="shared" si="313"/>
        <v>13415736.9</v>
      </c>
    </row>
    <row r="19865" spans="6:6">
      <c r="F19865" s="1926">
        <f t="shared" si="313"/>
        <v>13415736.9</v>
      </c>
    </row>
    <row r="19866" spans="6:6">
      <c r="F19866" s="1926">
        <f t="shared" si="313"/>
        <v>13415736.9</v>
      </c>
    </row>
    <row r="19867" spans="6:6">
      <c r="F19867" s="1926">
        <f t="shared" si="313"/>
        <v>13415736.9</v>
      </c>
    </row>
    <row r="19868" spans="6:6">
      <c r="F19868" s="1926">
        <f t="shared" si="313"/>
        <v>13415736.9</v>
      </c>
    </row>
    <row r="19869" spans="6:6">
      <c r="F19869" s="1926">
        <f t="shared" si="313"/>
        <v>13415736.9</v>
      </c>
    </row>
    <row r="19870" spans="6:6">
      <c r="F19870" s="1926">
        <f t="shared" si="313"/>
        <v>13415736.9</v>
      </c>
    </row>
    <row r="19871" spans="6:6">
      <c r="F19871" s="1926">
        <f t="shared" si="313"/>
        <v>13415736.9</v>
      </c>
    </row>
    <row r="19872" spans="6:6">
      <c r="F19872" s="1926">
        <f t="shared" si="313"/>
        <v>13415736.9</v>
      </c>
    </row>
    <row r="19873" spans="6:6">
      <c r="F19873" s="1926">
        <f t="shared" si="313"/>
        <v>13415736.9</v>
      </c>
    </row>
    <row r="19874" spans="6:6">
      <c r="F19874" s="1926">
        <f t="shared" si="313"/>
        <v>13415736.9</v>
      </c>
    </row>
    <row r="19875" spans="6:6">
      <c r="F19875" s="1926">
        <f t="shared" si="313"/>
        <v>13415736.9</v>
      </c>
    </row>
    <row r="19876" spans="6:6">
      <c r="F19876" s="1926">
        <f t="shared" si="313"/>
        <v>13415736.9</v>
      </c>
    </row>
    <row r="19877" spans="6:6">
      <c r="F19877" s="1926">
        <f t="shared" si="313"/>
        <v>13415736.9</v>
      </c>
    </row>
    <row r="19878" spans="6:6">
      <c r="F19878" s="1926">
        <f t="shared" si="313"/>
        <v>13415736.9</v>
      </c>
    </row>
    <row r="19879" spans="6:6">
      <c r="F19879" s="1926">
        <f t="shared" si="313"/>
        <v>13415736.9</v>
      </c>
    </row>
    <row r="19880" spans="6:6">
      <c r="F19880" s="1926">
        <f t="shared" si="313"/>
        <v>13415736.9</v>
      </c>
    </row>
    <row r="19881" spans="6:6">
      <c r="F19881" s="1926">
        <f t="shared" si="313"/>
        <v>13415736.9</v>
      </c>
    </row>
    <row r="19882" spans="6:6">
      <c r="F19882" s="1926">
        <f t="shared" si="313"/>
        <v>13415736.9</v>
      </c>
    </row>
    <row r="19883" spans="6:6">
      <c r="F19883" s="1926">
        <f t="shared" si="313"/>
        <v>13415736.9</v>
      </c>
    </row>
    <row r="19884" spans="6:6">
      <c r="F19884" s="1926">
        <f t="shared" si="313"/>
        <v>13415736.9</v>
      </c>
    </row>
    <row r="19885" spans="6:6">
      <c r="F19885" s="1926">
        <f t="shared" si="313"/>
        <v>13415736.9</v>
      </c>
    </row>
    <row r="19886" spans="6:6">
      <c r="F19886" s="1926">
        <f t="shared" si="313"/>
        <v>13415736.9</v>
      </c>
    </row>
    <row r="19887" spans="6:6">
      <c r="F19887" s="1926">
        <f t="shared" si="313"/>
        <v>13415736.9</v>
      </c>
    </row>
    <row r="19888" spans="6:6">
      <c r="F19888" s="1926">
        <f t="shared" si="313"/>
        <v>13415736.9</v>
      </c>
    </row>
    <row r="19889" spans="6:6">
      <c r="F19889" s="1926">
        <f t="shared" si="313"/>
        <v>13415736.9</v>
      </c>
    </row>
    <row r="19890" spans="6:6">
      <c r="F19890" s="1926">
        <f t="shared" si="313"/>
        <v>13415736.9</v>
      </c>
    </row>
    <row r="19891" spans="6:6">
      <c r="F19891" s="1926">
        <f t="shared" si="313"/>
        <v>13415736.9</v>
      </c>
    </row>
    <row r="19892" spans="6:6">
      <c r="F19892" s="1926">
        <f t="shared" si="313"/>
        <v>13415736.9</v>
      </c>
    </row>
    <row r="19893" spans="6:6">
      <c r="F19893" s="1926">
        <f t="shared" si="313"/>
        <v>13415736.9</v>
      </c>
    </row>
    <row r="19894" spans="6:6">
      <c r="F19894" s="1926">
        <f t="shared" si="313"/>
        <v>13415736.9</v>
      </c>
    </row>
    <row r="19895" spans="6:6">
      <c r="F19895" s="1926">
        <f t="shared" si="313"/>
        <v>13415736.9</v>
      </c>
    </row>
    <row r="19896" spans="6:6">
      <c r="F19896" s="1926">
        <f t="shared" si="313"/>
        <v>13415736.9</v>
      </c>
    </row>
    <row r="19897" spans="6:6">
      <c r="F19897" s="1926">
        <f t="shared" si="313"/>
        <v>13415736.9</v>
      </c>
    </row>
    <row r="19898" spans="6:6">
      <c r="F19898" s="1926">
        <f t="shared" si="313"/>
        <v>13415736.9</v>
      </c>
    </row>
    <row r="19899" spans="6:6">
      <c r="F19899" s="1926">
        <f t="shared" si="313"/>
        <v>13415736.9</v>
      </c>
    </row>
    <row r="19900" spans="6:6">
      <c r="F19900" s="1926">
        <f t="shared" si="313"/>
        <v>13415736.9</v>
      </c>
    </row>
    <row r="19901" spans="6:6">
      <c r="F19901" s="1926">
        <f t="shared" si="313"/>
        <v>13415736.9</v>
      </c>
    </row>
    <row r="19902" spans="6:6">
      <c r="F19902" s="1926">
        <f t="shared" si="313"/>
        <v>13415736.9</v>
      </c>
    </row>
    <row r="19903" spans="6:6">
      <c r="F19903" s="1926">
        <f t="shared" si="313"/>
        <v>13415736.9</v>
      </c>
    </row>
    <row r="19904" spans="6:6">
      <c r="F19904" s="1926">
        <f t="shared" si="313"/>
        <v>13415736.9</v>
      </c>
    </row>
    <row r="19905" spans="6:6">
      <c r="F19905" s="1926">
        <f t="shared" si="313"/>
        <v>13415736.9</v>
      </c>
    </row>
    <row r="19906" spans="6:6">
      <c r="F19906" s="1926">
        <f t="shared" si="313"/>
        <v>13415736.9</v>
      </c>
    </row>
    <row r="19907" spans="6:6">
      <c r="F19907" s="1926">
        <f t="shared" si="313"/>
        <v>13415736.9</v>
      </c>
    </row>
    <row r="19908" spans="6:6">
      <c r="F19908" s="1926">
        <f t="shared" si="313"/>
        <v>13415736.9</v>
      </c>
    </row>
    <row r="19909" spans="6:6">
      <c r="F19909" s="1926">
        <f t="shared" si="313"/>
        <v>13415736.9</v>
      </c>
    </row>
    <row r="19910" spans="6:6">
      <c r="F19910" s="1926">
        <f t="shared" si="313"/>
        <v>13415736.9</v>
      </c>
    </row>
    <row r="19911" spans="6:6">
      <c r="F19911" s="1926">
        <f t="shared" ref="F19911:F19974" si="314">F19910-E19911+D19911</f>
        <v>13415736.9</v>
      </c>
    </row>
    <row r="19912" spans="6:6">
      <c r="F19912" s="1926">
        <f t="shared" si="314"/>
        <v>13415736.9</v>
      </c>
    </row>
    <row r="19913" spans="6:6">
      <c r="F19913" s="1926">
        <f t="shared" si="314"/>
        <v>13415736.9</v>
      </c>
    </row>
    <row r="19914" spans="6:6">
      <c r="F19914" s="1926">
        <f t="shared" si="314"/>
        <v>13415736.9</v>
      </c>
    </row>
    <row r="19915" spans="6:6">
      <c r="F19915" s="1926">
        <f t="shared" si="314"/>
        <v>13415736.9</v>
      </c>
    </row>
    <row r="19916" spans="6:6">
      <c r="F19916" s="1926">
        <f t="shared" si="314"/>
        <v>13415736.9</v>
      </c>
    </row>
    <row r="19917" spans="6:6">
      <c r="F19917" s="1926">
        <f t="shared" si="314"/>
        <v>13415736.9</v>
      </c>
    </row>
    <row r="19918" spans="6:6">
      <c r="F19918" s="1926">
        <f t="shared" si="314"/>
        <v>13415736.9</v>
      </c>
    </row>
    <row r="19919" spans="6:6">
      <c r="F19919" s="1926">
        <f t="shared" si="314"/>
        <v>13415736.9</v>
      </c>
    </row>
    <row r="19920" spans="6:6">
      <c r="F19920" s="1926">
        <f t="shared" si="314"/>
        <v>13415736.9</v>
      </c>
    </row>
    <row r="19921" spans="6:6">
      <c r="F19921" s="1926">
        <f t="shared" si="314"/>
        <v>13415736.9</v>
      </c>
    </row>
    <row r="19922" spans="6:6">
      <c r="F19922" s="1926">
        <f t="shared" si="314"/>
        <v>13415736.9</v>
      </c>
    </row>
    <row r="19923" spans="6:6">
      <c r="F19923" s="1926">
        <f t="shared" si="314"/>
        <v>13415736.9</v>
      </c>
    </row>
    <row r="19924" spans="6:6">
      <c r="F19924" s="1926">
        <f t="shared" si="314"/>
        <v>13415736.9</v>
      </c>
    </row>
    <row r="19925" spans="6:6">
      <c r="F19925" s="1926">
        <f t="shared" si="314"/>
        <v>13415736.9</v>
      </c>
    </row>
    <row r="19926" spans="6:6">
      <c r="F19926" s="1926">
        <f t="shared" si="314"/>
        <v>13415736.9</v>
      </c>
    </row>
    <row r="19927" spans="6:6">
      <c r="F19927" s="1926">
        <f t="shared" si="314"/>
        <v>13415736.9</v>
      </c>
    </row>
    <row r="19928" spans="6:6">
      <c r="F19928" s="1926">
        <f t="shared" si="314"/>
        <v>13415736.9</v>
      </c>
    </row>
    <row r="19929" spans="6:6">
      <c r="F19929" s="1926">
        <f t="shared" si="314"/>
        <v>13415736.9</v>
      </c>
    </row>
    <row r="19930" spans="6:6">
      <c r="F19930" s="1926">
        <f t="shared" si="314"/>
        <v>13415736.9</v>
      </c>
    </row>
    <row r="19931" spans="6:6">
      <c r="F19931" s="1926">
        <f t="shared" si="314"/>
        <v>13415736.9</v>
      </c>
    </row>
    <row r="19932" spans="6:6">
      <c r="F19932" s="1926">
        <f t="shared" si="314"/>
        <v>13415736.9</v>
      </c>
    </row>
    <row r="19933" spans="6:6">
      <c r="F19933" s="1926">
        <f t="shared" si="314"/>
        <v>13415736.9</v>
      </c>
    </row>
    <row r="19934" spans="6:6">
      <c r="F19934" s="1926">
        <f t="shared" si="314"/>
        <v>13415736.9</v>
      </c>
    </row>
    <row r="19935" spans="6:6">
      <c r="F19935" s="1926">
        <f t="shared" si="314"/>
        <v>13415736.9</v>
      </c>
    </row>
    <row r="19936" spans="6:6">
      <c r="F19936" s="1926">
        <f t="shared" si="314"/>
        <v>13415736.9</v>
      </c>
    </row>
    <row r="19937" spans="6:6">
      <c r="F19937" s="1926">
        <f t="shared" si="314"/>
        <v>13415736.9</v>
      </c>
    </row>
    <row r="19938" spans="6:6">
      <c r="F19938" s="1926">
        <f t="shared" si="314"/>
        <v>13415736.9</v>
      </c>
    </row>
    <row r="19939" spans="6:6">
      <c r="F19939" s="1926">
        <f t="shared" si="314"/>
        <v>13415736.9</v>
      </c>
    </row>
    <row r="19940" spans="6:6">
      <c r="F19940" s="1926">
        <f t="shared" si="314"/>
        <v>13415736.9</v>
      </c>
    </row>
    <row r="19941" spans="6:6">
      <c r="F19941" s="1926">
        <f t="shared" si="314"/>
        <v>13415736.9</v>
      </c>
    </row>
    <row r="19942" spans="6:6">
      <c r="F19942" s="1926">
        <f t="shared" si="314"/>
        <v>13415736.9</v>
      </c>
    </row>
    <row r="19943" spans="6:6">
      <c r="F19943" s="1926">
        <f t="shared" si="314"/>
        <v>13415736.9</v>
      </c>
    </row>
    <row r="19944" spans="6:6">
      <c r="F19944" s="1926">
        <f t="shared" si="314"/>
        <v>13415736.9</v>
      </c>
    </row>
    <row r="19945" spans="6:6">
      <c r="F19945" s="1926">
        <f t="shared" si="314"/>
        <v>13415736.9</v>
      </c>
    </row>
    <row r="19946" spans="6:6">
      <c r="F19946" s="1926">
        <f t="shared" si="314"/>
        <v>13415736.9</v>
      </c>
    </row>
    <row r="19947" spans="6:6">
      <c r="F19947" s="1926">
        <f t="shared" si="314"/>
        <v>13415736.9</v>
      </c>
    </row>
    <row r="19948" spans="6:6">
      <c r="F19948" s="1926">
        <f t="shared" si="314"/>
        <v>13415736.9</v>
      </c>
    </row>
    <row r="19949" spans="6:6">
      <c r="F19949" s="1926">
        <f t="shared" si="314"/>
        <v>13415736.9</v>
      </c>
    </row>
    <row r="19950" spans="6:6">
      <c r="F19950" s="1926">
        <f t="shared" si="314"/>
        <v>13415736.9</v>
      </c>
    </row>
    <row r="19951" spans="6:6">
      <c r="F19951" s="1926">
        <f t="shared" si="314"/>
        <v>13415736.9</v>
      </c>
    </row>
    <row r="19952" spans="6:6">
      <c r="F19952" s="1926">
        <f t="shared" si="314"/>
        <v>13415736.9</v>
      </c>
    </row>
    <row r="19953" spans="6:6">
      <c r="F19953" s="1926">
        <f t="shared" si="314"/>
        <v>13415736.9</v>
      </c>
    </row>
    <row r="19954" spans="6:6">
      <c r="F19954" s="1926">
        <f t="shared" si="314"/>
        <v>13415736.9</v>
      </c>
    </row>
    <row r="19955" spans="6:6">
      <c r="F19955" s="1926">
        <f t="shared" si="314"/>
        <v>13415736.9</v>
      </c>
    </row>
    <row r="19956" spans="6:6">
      <c r="F19956" s="1926">
        <f t="shared" si="314"/>
        <v>13415736.9</v>
      </c>
    </row>
    <row r="19957" spans="6:6">
      <c r="F19957" s="1926">
        <f t="shared" si="314"/>
        <v>13415736.9</v>
      </c>
    </row>
    <row r="19958" spans="6:6">
      <c r="F19958" s="1926">
        <f t="shared" si="314"/>
        <v>13415736.9</v>
      </c>
    </row>
    <row r="19959" spans="6:6">
      <c r="F19959" s="1926">
        <f t="shared" si="314"/>
        <v>13415736.9</v>
      </c>
    </row>
    <row r="19960" spans="6:6">
      <c r="F19960" s="1926">
        <f t="shared" si="314"/>
        <v>13415736.9</v>
      </c>
    </row>
    <row r="19961" spans="6:6">
      <c r="F19961" s="1926">
        <f t="shared" si="314"/>
        <v>13415736.9</v>
      </c>
    </row>
    <row r="19962" spans="6:6">
      <c r="F19962" s="1926">
        <f t="shared" si="314"/>
        <v>13415736.9</v>
      </c>
    </row>
    <row r="19963" spans="6:6">
      <c r="F19963" s="1926">
        <f t="shared" si="314"/>
        <v>13415736.9</v>
      </c>
    </row>
    <row r="19964" spans="6:6">
      <c r="F19964" s="1926">
        <f t="shared" si="314"/>
        <v>13415736.9</v>
      </c>
    </row>
    <row r="19965" spans="6:6">
      <c r="F19965" s="1926">
        <f t="shared" si="314"/>
        <v>13415736.9</v>
      </c>
    </row>
    <row r="19966" spans="6:6">
      <c r="F19966" s="1926">
        <f t="shared" si="314"/>
        <v>13415736.9</v>
      </c>
    </row>
    <row r="19967" spans="6:6">
      <c r="F19967" s="1926">
        <f t="shared" si="314"/>
        <v>13415736.9</v>
      </c>
    </row>
    <row r="19968" spans="6:6">
      <c r="F19968" s="1926">
        <f t="shared" si="314"/>
        <v>13415736.9</v>
      </c>
    </row>
    <row r="19969" spans="6:6">
      <c r="F19969" s="1926">
        <f t="shared" si="314"/>
        <v>13415736.9</v>
      </c>
    </row>
    <row r="19970" spans="6:6">
      <c r="F19970" s="1926">
        <f t="shared" si="314"/>
        <v>13415736.9</v>
      </c>
    </row>
    <row r="19971" spans="6:6">
      <c r="F19971" s="1926">
        <f t="shared" si="314"/>
        <v>13415736.9</v>
      </c>
    </row>
    <row r="19972" spans="6:6">
      <c r="F19972" s="1926">
        <f t="shared" si="314"/>
        <v>13415736.9</v>
      </c>
    </row>
    <row r="19973" spans="6:6">
      <c r="F19973" s="1926">
        <f t="shared" si="314"/>
        <v>13415736.9</v>
      </c>
    </row>
    <row r="19974" spans="6:6">
      <c r="F19974" s="1926">
        <f t="shared" si="314"/>
        <v>13415736.9</v>
      </c>
    </row>
    <row r="19975" spans="6:6">
      <c r="F19975" s="1926">
        <f t="shared" ref="F19975:F20038" si="315">F19974-E19975+D19975</f>
        <v>13415736.9</v>
      </c>
    </row>
    <row r="19976" spans="6:6">
      <c r="F19976" s="1926">
        <f t="shared" si="315"/>
        <v>13415736.9</v>
      </c>
    </row>
    <row r="19977" spans="6:6">
      <c r="F19977" s="1926">
        <f t="shared" si="315"/>
        <v>13415736.9</v>
      </c>
    </row>
    <row r="19978" spans="6:6">
      <c r="F19978" s="1926">
        <f t="shared" si="315"/>
        <v>13415736.9</v>
      </c>
    </row>
    <row r="19979" spans="6:6">
      <c r="F19979" s="1926">
        <f t="shared" si="315"/>
        <v>13415736.9</v>
      </c>
    </row>
    <row r="19980" spans="6:6">
      <c r="F19980" s="1926">
        <f t="shared" si="315"/>
        <v>13415736.9</v>
      </c>
    </row>
    <row r="19981" spans="6:6">
      <c r="F19981" s="1926">
        <f t="shared" si="315"/>
        <v>13415736.9</v>
      </c>
    </row>
    <row r="19982" spans="6:6">
      <c r="F19982" s="1926">
        <f t="shared" si="315"/>
        <v>13415736.9</v>
      </c>
    </row>
    <row r="19983" spans="6:6">
      <c r="F19983" s="1926">
        <f t="shared" si="315"/>
        <v>13415736.9</v>
      </c>
    </row>
    <row r="19984" spans="6:6">
      <c r="F19984" s="1926">
        <f t="shared" si="315"/>
        <v>13415736.9</v>
      </c>
    </row>
    <row r="19985" spans="6:6">
      <c r="F19985" s="1926">
        <f t="shared" si="315"/>
        <v>13415736.9</v>
      </c>
    </row>
    <row r="19986" spans="6:6">
      <c r="F19986" s="1926">
        <f t="shared" si="315"/>
        <v>13415736.9</v>
      </c>
    </row>
    <row r="19987" spans="6:6">
      <c r="F19987" s="1926">
        <f t="shared" si="315"/>
        <v>13415736.9</v>
      </c>
    </row>
    <row r="19988" spans="6:6">
      <c r="F19988" s="1926">
        <f t="shared" si="315"/>
        <v>13415736.9</v>
      </c>
    </row>
    <row r="19989" spans="6:6">
      <c r="F19989" s="1926">
        <f t="shared" si="315"/>
        <v>13415736.9</v>
      </c>
    </row>
    <row r="19990" spans="6:6">
      <c r="F19990" s="1926">
        <f t="shared" si="315"/>
        <v>13415736.9</v>
      </c>
    </row>
    <row r="19991" spans="6:6">
      <c r="F19991" s="1926">
        <f t="shared" si="315"/>
        <v>13415736.9</v>
      </c>
    </row>
    <row r="19992" spans="6:6">
      <c r="F19992" s="1926">
        <f t="shared" si="315"/>
        <v>13415736.9</v>
      </c>
    </row>
    <row r="19993" spans="6:6">
      <c r="F19993" s="1926">
        <f t="shared" si="315"/>
        <v>13415736.9</v>
      </c>
    </row>
    <row r="19994" spans="6:6">
      <c r="F19994" s="1926">
        <f t="shared" si="315"/>
        <v>13415736.9</v>
      </c>
    </row>
    <row r="19995" spans="6:6">
      <c r="F19995" s="1926">
        <f t="shared" si="315"/>
        <v>13415736.9</v>
      </c>
    </row>
    <row r="19996" spans="6:6">
      <c r="F19996" s="1926">
        <f t="shared" si="315"/>
        <v>13415736.9</v>
      </c>
    </row>
    <row r="19997" spans="6:6">
      <c r="F19997" s="1926">
        <f t="shared" si="315"/>
        <v>13415736.9</v>
      </c>
    </row>
    <row r="19998" spans="6:6">
      <c r="F19998" s="1926">
        <f t="shared" si="315"/>
        <v>13415736.9</v>
      </c>
    </row>
    <row r="19999" spans="6:6">
      <c r="F19999" s="1926">
        <f t="shared" si="315"/>
        <v>13415736.9</v>
      </c>
    </row>
    <row r="20000" spans="6:6">
      <c r="F20000" s="1926">
        <f t="shared" si="315"/>
        <v>13415736.9</v>
      </c>
    </row>
    <row r="20001" spans="6:6">
      <c r="F20001" s="1926">
        <f t="shared" si="315"/>
        <v>13415736.9</v>
      </c>
    </row>
    <row r="20002" spans="6:6">
      <c r="F20002" s="1926">
        <f t="shared" si="315"/>
        <v>13415736.9</v>
      </c>
    </row>
    <row r="20003" spans="6:6">
      <c r="F20003" s="1926">
        <f t="shared" si="315"/>
        <v>13415736.9</v>
      </c>
    </row>
    <row r="20004" spans="6:6">
      <c r="F20004" s="1926">
        <f t="shared" si="315"/>
        <v>13415736.9</v>
      </c>
    </row>
    <row r="20005" spans="6:6">
      <c r="F20005" s="1926">
        <f t="shared" si="315"/>
        <v>13415736.9</v>
      </c>
    </row>
    <row r="20006" spans="6:6">
      <c r="F20006" s="1926">
        <f t="shared" si="315"/>
        <v>13415736.9</v>
      </c>
    </row>
    <row r="20007" spans="6:6">
      <c r="F20007" s="1926">
        <f t="shared" si="315"/>
        <v>13415736.9</v>
      </c>
    </row>
    <row r="20008" spans="6:6">
      <c r="F20008" s="1926">
        <f t="shared" si="315"/>
        <v>13415736.9</v>
      </c>
    </row>
    <row r="20009" spans="6:6">
      <c r="F20009" s="1926">
        <f t="shared" si="315"/>
        <v>13415736.9</v>
      </c>
    </row>
    <row r="20010" spans="6:6">
      <c r="F20010" s="1926">
        <f t="shared" si="315"/>
        <v>13415736.9</v>
      </c>
    </row>
    <row r="20011" spans="6:6">
      <c r="F20011" s="1926">
        <f t="shared" si="315"/>
        <v>13415736.9</v>
      </c>
    </row>
    <row r="20012" spans="6:6">
      <c r="F20012" s="1926">
        <f t="shared" si="315"/>
        <v>13415736.9</v>
      </c>
    </row>
    <row r="20013" spans="6:6">
      <c r="F20013" s="1926">
        <f t="shared" si="315"/>
        <v>13415736.9</v>
      </c>
    </row>
    <row r="20014" spans="6:6">
      <c r="F20014" s="1926">
        <f t="shared" si="315"/>
        <v>13415736.9</v>
      </c>
    </row>
    <row r="20015" spans="6:6">
      <c r="F20015" s="1926">
        <f t="shared" si="315"/>
        <v>13415736.9</v>
      </c>
    </row>
    <row r="20016" spans="6:6">
      <c r="F20016" s="1926">
        <f t="shared" si="315"/>
        <v>13415736.9</v>
      </c>
    </row>
    <row r="20017" spans="6:6">
      <c r="F20017" s="1926">
        <f t="shared" si="315"/>
        <v>13415736.9</v>
      </c>
    </row>
    <row r="20018" spans="6:6">
      <c r="F20018" s="1926">
        <f t="shared" si="315"/>
        <v>13415736.9</v>
      </c>
    </row>
    <row r="20019" spans="6:6">
      <c r="F20019" s="1926">
        <f t="shared" si="315"/>
        <v>13415736.9</v>
      </c>
    </row>
    <row r="20020" spans="6:6">
      <c r="F20020" s="1926">
        <f t="shared" si="315"/>
        <v>13415736.9</v>
      </c>
    </row>
    <row r="20021" spans="6:6">
      <c r="F20021" s="1926">
        <f t="shared" si="315"/>
        <v>13415736.9</v>
      </c>
    </row>
    <row r="20022" spans="6:6">
      <c r="F20022" s="1926">
        <f t="shared" si="315"/>
        <v>13415736.9</v>
      </c>
    </row>
    <row r="20023" spans="6:6">
      <c r="F20023" s="1926">
        <f t="shared" si="315"/>
        <v>13415736.9</v>
      </c>
    </row>
    <row r="20024" spans="6:6">
      <c r="F20024" s="1926">
        <f t="shared" si="315"/>
        <v>13415736.9</v>
      </c>
    </row>
    <row r="20025" spans="6:6">
      <c r="F20025" s="1926">
        <f t="shared" si="315"/>
        <v>13415736.9</v>
      </c>
    </row>
    <row r="20026" spans="6:6">
      <c r="F20026" s="1926">
        <f t="shared" si="315"/>
        <v>13415736.9</v>
      </c>
    </row>
    <row r="20027" spans="6:6">
      <c r="F20027" s="1926">
        <f t="shared" si="315"/>
        <v>13415736.9</v>
      </c>
    </row>
    <row r="20028" spans="6:6">
      <c r="F20028" s="1926">
        <f t="shared" si="315"/>
        <v>13415736.9</v>
      </c>
    </row>
    <row r="20029" spans="6:6">
      <c r="F20029" s="1926">
        <f t="shared" si="315"/>
        <v>13415736.9</v>
      </c>
    </row>
    <row r="20030" spans="6:6">
      <c r="F20030" s="1926">
        <f t="shared" si="315"/>
        <v>13415736.9</v>
      </c>
    </row>
    <row r="20031" spans="6:6">
      <c r="F20031" s="1926">
        <f t="shared" si="315"/>
        <v>13415736.9</v>
      </c>
    </row>
    <row r="20032" spans="6:6">
      <c r="F20032" s="1926">
        <f t="shared" si="315"/>
        <v>13415736.9</v>
      </c>
    </row>
    <row r="20033" spans="6:6">
      <c r="F20033" s="1926">
        <f t="shared" si="315"/>
        <v>13415736.9</v>
      </c>
    </row>
    <row r="20034" spans="6:6">
      <c r="F20034" s="1926">
        <f t="shared" si="315"/>
        <v>13415736.9</v>
      </c>
    </row>
    <row r="20035" spans="6:6">
      <c r="F20035" s="1926">
        <f t="shared" si="315"/>
        <v>13415736.9</v>
      </c>
    </row>
    <row r="20036" spans="6:6">
      <c r="F20036" s="1926">
        <f t="shared" si="315"/>
        <v>13415736.9</v>
      </c>
    </row>
    <row r="20037" spans="6:6">
      <c r="F20037" s="1926">
        <f t="shared" si="315"/>
        <v>13415736.9</v>
      </c>
    </row>
    <row r="20038" spans="6:6">
      <c r="F20038" s="1926">
        <f t="shared" si="315"/>
        <v>13415736.9</v>
      </c>
    </row>
    <row r="20039" spans="6:6">
      <c r="F20039" s="1926">
        <f t="shared" ref="F20039:F20102" si="316">F20038-E20039+D20039</f>
        <v>13415736.9</v>
      </c>
    </row>
    <row r="20040" spans="6:6">
      <c r="F20040" s="1926">
        <f t="shared" si="316"/>
        <v>13415736.9</v>
      </c>
    </row>
    <row r="20041" spans="6:6">
      <c r="F20041" s="1926">
        <f t="shared" si="316"/>
        <v>13415736.9</v>
      </c>
    </row>
    <row r="20042" spans="6:6">
      <c r="F20042" s="1926">
        <f t="shared" si="316"/>
        <v>13415736.9</v>
      </c>
    </row>
    <row r="20043" spans="6:6">
      <c r="F20043" s="1926">
        <f t="shared" si="316"/>
        <v>13415736.9</v>
      </c>
    </row>
    <row r="20044" spans="6:6">
      <c r="F20044" s="1926">
        <f t="shared" si="316"/>
        <v>13415736.9</v>
      </c>
    </row>
    <row r="20045" spans="6:6">
      <c r="F20045" s="1926">
        <f t="shared" si="316"/>
        <v>13415736.9</v>
      </c>
    </row>
    <row r="20046" spans="6:6">
      <c r="F20046" s="1926">
        <f t="shared" si="316"/>
        <v>13415736.9</v>
      </c>
    </row>
    <row r="20047" spans="6:6">
      <c r="F20047" s="1926">
        <f t="shared" si="316"/>
        <v>13415736.9</v>
      </c>
    </row>
    <row r="20048" spans="6:6">
      <c r="F20048" s="1926">
        <f t="shared" si="316"/>
        <v>13415736.9</v>
      </c>
    </row>
    <row r="20049" spans="6:6">
      <c r="F20049" s="1926">
        <f t="shared" si="316"/>
        <v>13415736.9</v>
      </c>
    </row>
    <row r="20050" spans="6:6">
      <c r="F20050" s="1926">
        <f t="shared" si="316"/>
        <v>13415736.9</v>
      </c>
    </row>
    <row r="20051" spans="6:6">
      <c r="F20051" s="1926">
        <f t="shared" si="316"/>
        <v>13415736.9</v>
      </c>
    </row>
    <row r="20052" spans="6:6">
      <c r="F20052" s="1926">
        <f t="shared" si="316"/>
        <v>13415736.9</v>
      </c>
    </row>
    <row r="20053" spans="6:6">
      <c r="F20053" s="1926">
        <f t="shared" si="316"/>
        <v>13415736.9</v>
      </c>
    </row>
    <row r="20054" spans="6:6">
      <c r="F20054" s="1926">
        <f t="shared" si="316"/>
        <v>13415736.9</v>
      </c>
    </row>
    <row r="20055" spans="6:6">
      <c r="F20055" s="1926">
        <f t="shared" si="316"/>
        <v>13415736.9</v>
      </c>
    </row>
    <row r="20056" spans="6:6">
      <c r="F20056" s="1926">
        <f t="shared" si="316"/>
        <v>13415736.9</v>
      </c>
    </row>
    <row r="20057" spans="6:6">
      <c r="F20057" s="1926">
        <f t="shared" si="316"/>
        <v>13415736.9</v>
      </c>
    </row>
    <row r="20058" spans="6:6">
      <c r="F20058" s="1926">
        <f t="shared" si="316"/>
        <v>13415736.9</v>
      </c>
    </row>
    <row r="20059" spans="6:6">
      <c r="F20059" s="1926">
        <f t="shared" si="316"/>
        <v>13415736.9</v>
      </c>
    </row>
    <row r="20060" spans="6:6">
      <c r="F20060" s="1926">
        <f t="shared" si="316"/>
        <v>13415736.9</v>
      </c>
    </row>
    <row r="20061" spans="6:6">
      <c r="F20061" s="1926">
        <f t="shared" si="316"/>
        <v>13415736.9</v>
      </c>
    </row>
    <row r="20062" spans="6:6">
      <c r="F20062" s="1926">
        <f t="shared" si="316"/>
        <v>13415736.9</v>
      </c>
    </row>
    <row r="20063" spans="6:6">
      <c r="F20063" s="1926">
        <f t="shared" si="316"/>
        <v>13415736.9</v>
      </c>
    </row>
    <row r="20064" spans="6:6">
      <c r="F20064" s="1926">
        <f t="shared" si="316"/>
        <v>13415736.9</v>
      </c>
    </row>
    <row r="20065" spans="6:6">
      <c r="F20065" s="1926">
        <f t="shared" si="316"/>
        <v>13415736.9</v>
      </c>
    </row>
    <row r="20066" spans="6:6">
      <c r="F20066" s="1926">
        <f t="shared" si="316"/>
        <v>13415736.9</v>
      </c>
    </row>
    <row r="20067" spans="6:6">
      <c r="F20067" s="1926">
        <f t="shared" si="316"/>
        <v>13415736.9</v>
      </c>
    </row>
    <row r="20068" spans="6:6">
      <c r="F20068" s="1926">
        <f t="shared" si="316"/>
        <v>13415736.9</v>
      </c>
    </row>
    <row r="20069" spans="6:6">
      <c r="F20069" s="1926">
        <f t="shared" si="316"/>
        <v>13415736.9</v>
      </c>
    </row>
    <row r="20070" spans="6:6">
      <c r="F20070" s="1926">
        <f t="shared" si="316"/>
        <v>13415736.9</v>
      </c>
    </row>
    <row r="20071" spans="6:6">
      <c r="F20071" s="1926">
        <f t="shared" si="316"/>
        <v>13415736.9</v>
      </c>
    </row>
    <row r="20072" spans="6:6">
      <c r="F20072" s="1926">
        <f t="shared" si="316"/>
        <v>13415736.9</v>
      </c>
    </row>
    <row r="20073" spans="6:6">
      <c r="F20073" s="1926">
        <f t="shared" si="316"/>
        <v>13415736.9</v>
      </c>
    </row>
    <row r="20074" spans="6:6">
      <c r="F20074" s="1926">
        <f t="shared" si="316"/>
        <v>13415736.9</v>
      </c>
    </row>
    <row r="20075" spans="6:6">
      <c r="F20075" s="1926">
        <f t="shared" si="316"/>
        <v>13415736.9</v>
      </c>
    </row>
    <row r="20076" spans="6:6">
      <c r="F20076" s="1926">
        <f t="shared" si="316"/>
        <v>13415736.9</v>
      </c>
    </row>
    <row r="20077" spans="6:6">
      <c r="F20077" s="1926">
        <f t="shared" si="316"/>
        <v>13415736.9</v>
      </c>
    </row>
    <row r="20078" spans="6:6">
      <c r="F20078" s="1926">
        <f t="shared" si="316"/>
        <v>13415736.9</v>
      </c>
    </row>
    <row r="20079" spans="6:6">
      <c r="F20079" s="1926">
        <f t="shared" si="316"/>
        <v>13415736.9</v>
      </c>
    </row>
    <row r="20080" spans="6:6">
      <c r="F20080" s="1926">
        <f t="shared" si="316"/>
        <v>13415736.9</v>
      </c>
    </row>
    <row r="20081" spans="6:6">
      <c r="F20081" s="1926">
        <f t="shared" si="316"/>
        <v>13415736.9</v>
      </c>
    </row>
    <row r="20082" spans="6:6">
      <c r="F20082" s="1926">
        <f t="shared" si="316"/>
        <v>13415736.9</v>
      </c>
    </row>
    <row r="20083" spans="6:6">
      <c r="F20083" s="1926">
        <f t="shared" si="316"/>
        <v>13415736.9</v>
      </c>
    </row>
    <row r="20084" spans="6:6">
      <c r="F20084" s="1926">
        <f t="shared" si="316"/>
        <v>13415736.9</v>
      </c>
    </row>
    <row r="20085" spans="6:6">
      <c r="F20085" s="1926">
        <f t="shared" si="316"/>
        <v>13415736.9</v>
      </c>
    </row>
    <row r="20086" spans="6:6">
      <c r="F20086" s="1926">
        <f t="shared" si="316"/>
        <v>13415736.9</v>
      </c>
    </row>
    <row r="20087" spans="6:6">
      <c r="F20087" s="1926">
        <f t="shared" si="316"/>
        <v>13415736.9</v>
      </c>
    </row>
    <row r="20088" spans="6:6">
      <c r="F20088" s="1926">
        <f t="shared" si="316"/>
        <v>13415736.9</v>
      </c>
    </row>
    <row r="20089" spans="6:6">
      <c r="F20089" s="1926">
        <f t="shared" si="316"/>
        <v>13415736.9</v>
      </c>
    </row>
    <row r="20090" spans="6:6">
      <c r="F20090" s="1926">
        <f t="shared" si="316"/>
        <v>13415736.9</v>
      </c>
    </row>
    <row r="20091" spans="6:6">
      <c r="F20091" s="1926">
        <f t="shared" si="316"/>
        <v>13415736.9</v>
      </c>
    </row>
    <row r="20092" spans="6:6">
      <c r="F20092" s="1926">
        <f t="shared" si="316"/>
        <v>13415736.9</v>
      </c>
    </row>
    <row r="20093" spans="6:6">
      <c r="F20093" s="1926">
        <f t="shared" si="316"/>
        <v>13415736.9</v>
      </c>
    </row>
    <row r="20094" spans="6:6">
      <c r="F20094" s="1926">
        <f t="shared" si="316"/>
        <v>13415736.9</v>
      </c>
    </row>
    <row r="20095" spans="6:6">
      <c r="F20095" s="1926">
        <f t="shared" si="316"/>
        <v>13415736.9</v>
      </c>
    </row>
    <row r="20096" spans="6:6">
      <c r="F20096" s="1926">
        <f t="shared" si="316"/>
        <v>13415736.9</v>
      </c>
    </row>
    <row r="20097" spans="6:6">
      <c r="F20097" s="1926">
        <f t="shared" si="316"/>
        <v>13415736.9</v>
      </c>
    </row>
    <row r="20098" spans="6:6">
      <c r="F20098" s="1926">
        <f t="shared" si="316"/>
        <v>13415736.9</v>
      </c>
    </row>
    <row r="20099" spans="6:6">
      <c r="F20099" s="1926">
        <f t="shared" si="316"/>
        <v>13415736.9</v>
      </c>
    </row>
    <row r="20100" spans="6:6">
      <c r="F20100" s="1926">
        <f t="shared" si="316"/>
        <v>13415736.9</v>
      </c>
    </row>
    <row r="20101" spans="6:6">
      <c r="F20101" s="1926">
        <f t="shared" si="316"/>
        <v>13415736.9</v>
      </c>
    </row>
    <row r="20102" spans="6:6">
      <c r="F20102" s="1926">
        <f t="shared" si="316"/>
        <v>13415736.9</v>
      </c>
    </row>
    <row r="20103" spans="6:6">
      <c r="F20103" s="1926">
        <f t="shared" ref="F20103:F20166" si="317">F20102-E20103+D20103</f>
        <v>13415736.9</v>
      </c>
    </row>
    <row r="20104" spans="6:6">
      <c r="F20104" s="1926">
        <f t="shared" si="317"/>
        <v>13415736.9</v>
      </c>
    </row>
    <row r="20105" spans="6:6">
      <c r="F20105" s="1926">
        <f t="shared" si="317"/>
        <v>13415736.9</v>
      </c>
    </row>
    <row r="20106" spans="6:6">
      <c r="F20106" s="1926">
        <f t="shared" si="317"/>
        <v>13415736.9</v>
      </c>
    </row>
    <row r="20107" spans="6:6">
      <c r="F20107" s="1926">
        <f t="shared" si="317"/>
        <v>13415736.9</v>
      </c>
    </row>
    <row r="20108" spans="6:6">
      <c r="F20108" s="1926">
        <f t="shared" si="317"/>
        <v>13415736.9</v>
      </c>
    </row>
    <row r="20109" spans="6:6">
      <c r="F20109" s="1926">
        <f t="shared" si="317"/>
        <v>13415736.9</v>
      </c>
    </row>
    <row r="20110" spans="6:6">
      <c r="F20110" s="1926">
        <f t="shared" si="317"/>
        <v>13415736.9</v>
      </c>
    </row>
    <row r="20111" spans="6:6">
      <c r="F20111" s="1926">
        <f t="shared" si="317"/>
        <v>13415736.9</v>
      </c>
    </row>
    <row r="20112" spans="6:6">
      <c r="F20112" s="1926">
        <f t="shared" si="317"/>
        <v>13415736.9</v>
      </c>
    </row>
    <row r="20113" spans="6:6">
      <c r="F20113" s="1926">
        <f t="shared" si="317"/>
        <v>13415736.9</v>
      </c>
    </row>
    <row r="20114" spans="6:6">
      <c r="F20114" s="1926">
        <f t="shared" si="317"/>
        <v>13415736.9</v>
      </c>
    </row>
    <row r="20115" spans="6:6">
      <c r="F20115" s="1926">
        <f t="shared" si="317"/>
        <v>13415736.9</v>
      </c>
    </row>
    <row r="20116" spans="6:6">
      <c r="F20116" s="1926">
        <f t="shared" si="317"/>
        <v>13415736.9</v>
      </c>
    </row>
    <row r="20117" spans="6:6">
      <c r="F20117" s="1926">
        <f t="shared" si="317"/>
        <v>13415736.9</v>
      </c>
    </row>
    <row r="20118" spans="6:6">
      <c r="F20118" s="1926">
        <f t="shared" si="317"/>
        <v>13415736.9</v>
      </c>
    </row>
    <row r="20119" spans="6:6">
      <c r="F20119" s="1926">
        <f t="shared" si="317"/>
        <v>13415736.9</v>
      </c>
    </row>
    <row r="20120" spans="6:6">
      <c r="F20120" s="1926">
        <f t="shared" si="317"/>
        <v>13415736.9</v>
      </c>
    </row>
    <row r="20121" spans="6:6">
      <c r="F20121" s="1926">
        <f t="shared" si="317"/>
        <v>13415736.9</v>
      </c>
    </row>
    <row r="20122" spans="6:6">
      <c r="F20122" s="1926">
        <f t="shared" si="317"/>
        <v>13415736.9</v>
      </c>
    </row>
    <row r="20123" spans="6:6">
      <c r="F20123" s="1926">
        <f t="shared" si="317"/>
        <v>13415736.9</v>
      </c>
    </row>
    <row r="20124" spans="6:6">
      <c r="F20124" s="1926">
        <f t="shared" si="317"/>
        <v>13415736.9</v>
      </c>
    </row>
    <row r="20125" spans="6:6">
      <c r="F20125" s="1926">
        <f t="shared" si="317"/>
        <v>13415736.9</v>
      </c>
    </row>
    <row r="20126" spans="6:6">
      <c r="F20126" s="1926">
        <f t="shared" si="317"/>
        <v>13415736.9</v>
      </c>
    </row>
    <row r="20127" spans="6:6">
      <c r="F20127" s="1926">
        <f t="shared" si="317"/>
        <v>13415736.9</v>
      </c>
    </row>
    <row r="20128" spans="6:6">
      <c r="F20128" s="1926">
        <f t="shared" si="317"/>
        <v>13415736.9</v>
      </c>
    </row>
    <row r="20129" spans="6:6">
      <c r="F20129" s="1926">
        <f t="shared" si="317"/>
        <v>13415736.9</v>
      </c>
    </row>
    <row r="20130" spans="6:6">
      <c r="F20130" s="1926">
        <f t="shared" si="317"/>
        <v>13415736.9</v>
      </c>
    </row>
    <row r="20131" spans="6:6">
      <c r="F20131" s="1926">
        <f t="shared" si="317"/>
        <v>13415736.9</v>
      </c>
    </row>
    <row r="20132" spans="6:6">
      <c r="F20132" s="1926">
        <f t="shared" si="317"/>
        <v>13415736.9</v>
      </c>
    </row>
    <row r="20133" spans="6:6">
      <c r="F20133" s="1926">
        <f t="shared" si="317"/>
        <v>13415736.9</v>
      </c>
    </row>
    <row r="20134" spans="6:6">
      <c r="F20134" s="1926">
        <f t="shared" si="317"/>
        <v>13415736.9</v>
      </c>
    </row>
    <row r="20135" spans="6:6">
      <c r="F20135" s="1926">
        <f t="shared" si="317"/>
        <v>13415736.9</v>
      </c>
    </row>
    <row r="20136" spans="6:6">
      <c r="F20136" s="1926">
        <f t="shared" si="317"/>
        <v>13415736.9</v>
      </c>
    </row>
    <row r="20137" spans="6:6">
      <c r="F20137" s="1926">
        <f t="shared" si="317"/>
        <v>13415736.9</v>
      </c>
    </row>
    <row r="20138" spans="6:6">
      <c r="F20138" s="1926">
        <f t="shared" si="317"/>
        <v>13415736.9</v>
      </c>
    </row>
    <row r="20139" spans="6:6">
      <c r="F20139" s="1926">
        <f t="shared" si="317"/>
        <v>13415736.9</v>
      </c>
    </row>
    <row r="20140" spans="6:6">
      <c r="F20140" s="1926">
        <f t="shared" si="317"/>
        <v>13415736.9</v>
      </c>
    </row>
    <row r="20141" spans="6:6">
      <c r="F20141" s="1926">
        <f t="shared" si="317"/>
        <v>13415736.9</v>
      </c>
    </row>
    <row r="20142" spans="6:6">
      <c r="F20142" s="1926">
        <f t="shared" si="317"/>
        <v>13415736.9</v>
      </c>
    </row>
    <row r="20143" spans="6:6">
      <c r="F20143" s="1926">
        <f t="shared" si="317"/>
        <v>13415736.9</v>
      </c>
    </row>
    <row r="20144" spans="6:6">
      <c r="F20144" s="1926">
        <f t="shared" si="317"/>
        <v>13415736.9</v>
      </c>
    </row>
    <row r="20145" spans="6:6">
      <c r="F20145" s="1926">
        <f t="shared" si="317"/>
        <v>13415736.9</v>
      </c>
    </row>
    <row r="20146" spans="6:6">
      <c r="F20146" s="1926">
        <f t="shared" si="317"/>
        <v>13415736.9</v>
      </c>
    </row>
    <row r="20147" spans="6:6">
      <c r="F20147" s="1926">
        <f t="shared" si="317"/>
        <v>13415736.9</v>
      </c>
    </row>
    <row r="20148" spans="6:6">
      <c r="F20148" s="1926">
        <f t="shared" si="317"/>
        <v>13415736.9</v>
      </c>
    </row>
    <row r="20149" spans="6:6">
      <c r="F20149" s="1926">
        <f t="shared" si="317"/>
        <v>13415736.9</v>
      </c>
    </row>
    <row r="20150" spans="6:6">
      <c r="F20150" s="1926">
        <f t="shared" si="317"/>
        <v>13415736.9</v>
      </c>
    </row>
    <row r="20151" spans="6:6">
      <c r="F20151" s="1926">
        <f t="shared" si="317"/>
        <v>13415736.9</v>
      </c>
    </row>
    <row r="20152" spans="6:6">
      <c r="F20152" s="1926">
        <f t="shared" si="317"/>
        <v>13415736.9</v>
      </c>
    </row>
    <row r="20153" spans="6:6">
      <c r="F20153" s="1926">
        <f t="shared" si="317"/>
        <v>13415736.9</v>
      </c>
    </row>
    <row r="20154" spans="6:6">
      <c r="F20154" s="1926">
        <f t="shared" si="317"/>
        <v>13415736.9</v>
      </c>
    </row>
    <row r="20155" spans="6:6">
      <c r="F20155" s="1926">
        <f t="shared" si="317"/>
        <v>13415736.9</v>
      </c>
    </row>
    <row r="20156" spans="6:6">
      <c r="F20156" s="1926">
        <f t="shared" si="317"/>
        <v>13415736.9</v>
      </c>
    </row>
    <row r="20157" spans="6:6">
      <c r="F20157" s="1926">
        <f t="shared" si="317"/>
        <v>13415736.9</v>
      </c>
    </row>
    <row r="20158" spans="6:6">
      <c r="F20158" s="1926">
        <f t="shared" si="317"/>
        <v>13415736.9</v>
      </c>
    </row>
    <row r="20159" spans="6:6">
      <c r="F20159" s="1926">
        <f t="shared" si="317"/>
        <v>13415736.9</v>
      </c>
    </row>
    <row r="20160" spans="6:6">
      <c r="F20160" s="1926">
        <f t="shared" si="317"/>
        <v>13415736.9</v>
      </c>
    </row>
    <row r="20161" spans="6:6">
      <c r="F20161" s="1926">
        <f t="shared" si="317"/>
        <v>13415736.9</v>
      </c>
    </row>
    <row r="20162" spans="6:6">
      <c r="F20162" s="1926">
        <f t="shared" si="317"/>
        <v>13415736.9</v>
      </c>
    </row>
    <row r="20163" spans="6:6">
      <c r="F20163" s="1926">
        <f t="shared" si="317"/>
        <v>13415736.9</v>
      </c>
    </row>
    <row r="20164" spans="6:6">
      <c r="F20164" s="1926">
        <f t="shared" si="317"/>
        <v>13415736.9</v>
      </c>
    </row>
    <row r="20165" spans="6:6">
      <c r="F20165" s="1926">
        <f t="shared" si="317"/>
        <v>13415736.9</v>
      </c>
    </row>
    <row r="20166" spans="6:6">
      <c r="F20166" s="1926">
        <f t="shared" si="317"/>
        <v>13415736.9</v>
      </c>
    </row>
    <row r="20167" spans="6:6">
      <c r="F20167" s="1926">
        <f t="shared" ref="F20167:F20230" si="318">F20166-E20167+D20167</f>
        <v>13415736.9</v>
      </c>
    </row>
    <row r="20168" spans="6:6">
      <c r="F20168" s="1926">
        <f t="shared" si="318"/>
        <v>13415736.9</v>
      </c>
    </row>
    <row r="20169" spans="6:6">
      <c r="F20169" s="1926">
        <f t="shared" si="318"/>
        <v>13415736.9</v>
      </c>
    </row>
    <row r="20170" spans="6:6">
      <c r="F20170" s="1926">
        <f t="shared" si="318"/>
        <v>13415736.9</v>
      </c>
    </row>
    <row r="20171" spans="6:6">
      <c r="F20171" s="1926">
        <f t="shared" si="318"/>
        <v>13415736.9</v>
      </c>
    </row>
    <row r="20172" spans="6:6">
      <c r="F20172" s="1926">
        <f t="shared" si="318"/>
        <v>13415736.9</v>
      </c>
    </row>
    <row r="20173" spans="6:6">
      <c r="F20173" s="1926">
        <f t="shared" si="318"/>
        <v>13415736.9</v>
      </c>
    </row>
    <row r="20174" spans="6:6">
      <c r="F20174" s="1926">
        <f t="shared" si="318"/>
        <v>13415736.9</v>
      </c>
    </row>
    <row r="20175" spans="6:6">
      <c r="F20175" s="1926">
        <f t="shared" si="318"/>
        <v>13415736.9</v>
      </c>
    </row>
    <row r="20176" spans="6:6">
      <c r="F20176" s="1926">
        <f t="shared" si="318"/>
        <v>13415736.9</v>
      </c>
    </row>
    <row r="20177" spans="6:6">
      <c r="F20177" s="1926">
        <f t="shared" si="318"/>
        <v>13415736.9</v>
      </c>
    </row>
    <row r="20178" spans="6:6">
      <c r="F20178" s="1926">
        <f t="shared" si="318"/>
        <v>13415736.9</v>
      </c>
    </row>
    <row r="20179" spans="6:6">
      <c r="F20179" s="1926">
        <f t="shared" si="318"/>
        <v>13415736.9</v>
      </c>
    </row>
    <row r="20180" spans="6:6">
      <c r="F20180" s="1926">
        <f t="shared" si="318"/>
        <v>13415736.9</v>
      </c>
    </row>
    <row r="20181" spans="6:6">
      <c r="F20181" s="1926">
        <f t="shared" si="318"/>
        <v>13415736.9</v>
      </c>
    </row>
    <row r="20182" spans="6:6">
      <c r="F20182" s="1926">
        <f t="shared" si="318"/>
        <v>13415736.9</v>
      </c>
    </row>
    <row r="20183" spans="6:6">
      <c r="F20183" s="1926">
        <f t="shared" si="318"/>
        <v>13415736.9</v>
      </c>
    </row>
    <row r="20184" spans="6:6">
      <c r="F20184" s="1926">
        <f t="shared" si="318"/>
        <v>13415736.9</v>
      </c>
    </row>
    <row r="20185" spans="6:6">
      <c r="F20185" s="1926">
        <f t="shared" si="318"/>
        <v>13415736.9</v>
      </c>
    </row>
    <row r="20186" spans="6:6">
      <c r="F20186" s="1926">
        <f t="shared" si="318"/>
        <v>13415736.9</v>
      </c>
    </row>
    <row r="20187" spans="6:6">
      <c r="F20187" s="1926">
        <f t="shared" si="318"/>
        <v>13415736.9</v>
      </c>
    </row>
    <row r="20188" spans="6:6">
      <c r="F20188" s="1926">
        <f t="shared" si="318"/>
        <v>13415736.9</v>
      </c>
    </row>
    <row r="20189" spans="6:6">
      <c r="F20189" s="1926">
        <f t="shared" si="318"/>
        <v>13415736.9</v>
      </c>
    </row>
    <row r="20190" spans="6:6">
      <c r="F20190" s="1926">
        <f t="shared" si="318"/>
        <v>13415736.9</v>
      </c>
    </row>
    <row r="20191" spans="6:6">
      <c r="F20191" s="1926">
        <f t="shared" si="318"/>
        <v>13415736.9</v>
      </c>
    </row>
    <row r="20192" spans="6:6">
      <c r="F20192" s="1926">
        <f t="shared" si="318"/>
        <v>13415736.9</v>
      </c>
    </row>
    <row r="20193" spans="6:6">
      <c r="F20193" s="1926">
        <f t="shared" si="318"/>
        <v>13415736.9</v>
      </c>
    </row>
    <row r="20194" spans="6:6">
      <c r="F20194" s="1926">
        <f t="shared" si="318"/>
        <v>13415736.9</v>
      </c>
    </row>
    <row r="20195" spans="6:6">
      <c r="F20195" s="1926">
        <f t="shared" si="318"/>
        <v>13415736.9</v>
      </c>
    </row>
    <row r="20196" spans="6:6">
      <c r="F20196" s="1926">
        <f t="shared" si="318"/>
        <v>13415736.9</v>
      </c>
    </row>
    <row r="20197" spans="6:6">
      <c r="F20197" s="1926">
        <f t="shared" si="318"/>
        <v>13415736.9</v>
      </c>
    </row>
    <row r="20198" spans="6:6">
      <c r="F20198" s="1926">
        <f t="shared" si="318"/>
        <v>13415736.9</v>
      </c>
    </row>
    <row r="20199" spans="6:6">
      <c r="F20199" s="1926">
        <f t="shared" si="318"/>
        <v>13415736.9</v>
      </c>
    </row>
    <row r="20200" spans="6:6">
      <c r="F20200" s="1926">
        <f t="shared" si="318"/>
        <v>13415736.9</v>
      </c>
    </row>
    <row r="20201" spans="6:6">
      <c r="F20201" s="1926">
        <f t="shared" si="318"/>
        <v>13415736.9</v>
      </c>
    </row>
    <row r="20202" spans="6:6">
      <c r="F20202" s="1926">
        <f t="shared" si="318"/>
        <v>13415736.9</v>
      </c>
    </row>
    <row r="20203" spans="6:6">
      <c r="F20203" s="1926">
        <f t="shared" si="318"/>
        <v>13415736.9</v>
      </c>
    </row>
    <row r="20204" spans="6:6">
      <c r="F20204" s="1926">
        <f t="shared" si="318"/>
        <v>13415736.9</v>
      </c>
    </row>
    <row r="20205" spans="6:6">
      <c r="F20205" s="1926">
        <f t="shared" si="318"/>
        <v>13415736.9</v>
      </c>
    </row>
    <row r="20206" spans="6:6">
      <c r="F20206" s="1926">
        <f t="shared" si="318"/>
        <v>13415736.9</v>
      </c>
    </row>
    <row r="20207" spans="6:6">
      <c r="F20207" s="1926">
        <f t="shared" si="318"/>
        <v>13415736.9</v>
      </c>
    </row>
    <row r="20208" spans="6:6">
      <c r="F20208" s="1926">
        <f t="shared" si="318"/>
        <v>13415736.9</v>
      </c>
    </row>
    <row r="20209" spans="6:6">
      <c r="F20209" s="1926">
        <f t="shared" si="318"/>
        <v>13415736.9</v>
      </c>
    </row>
    <row r="20210" spans="6:6">
      <c r="F20210" s="1926">
        <f t="shared" si="318"/>
        <v>13415736.9</v>
      </c>
    </row>
    <row r="20211" spans="6:6">
      <c r="F20211" s="1926">
        <f t="shared" si="318"/>
        <v>13415736.9</v>
      </c>
    </row>
    <row r="20212" spans="6:6">
      <c r="F20212" s="1926">
        <f t="shared" si="318"/>
        <v>13415736.9</v>
      </c>
    </row>
    <row r="20213" spans="6:6">
      <c r="F20213" s="1926">
        <f t="shared" si="318"/>
        <v>13415736.9</v>
      </c>
    </row>
    <row r="20214" spans="6:6">
      <c r="F20214" s="1926">
        <f t="shared" si="318"/>
        <v>13415736.9</v>
      </c>
    </row>
    <row r="20215" spans="6:6">
      <c r="F20215" s="1926">
        <f t="shared" si="318"/>
        <v>13415736.9</v>
      </c>
    </row>
    <row r="20216" spans="6:6">
      <c r="F20216" s="1926">
        <f t="shared" si="318"/>
        <v>13415736.9</v>
      </c>
    </row>
    <row r="20217" spans="6:6">
      <c r="F20217" s="1926">
        <f t="shared" si="318"/>
        <v>13415736.9</v>
      </c>
    </row>
    <row r="20218" spans="6:6">
      <c r="F20218" s="1926">
        <f t="shared" si="318"/>
        <v>13415736.9</v>
      </c>
    </row>
    <row r="20219" spans="6:6">
      <c r="F20219" s="1926">
        <f t="shared" si="318"/>
        <v>13415736.9</v>
      </c>
    </row>
    <row r="20220" spans="6:6">
      <c r="F20220" s="1926">
        <f t="shared" si="318"/>
        <v>13415736.9</v>
      </c>
    </row>
    <row r="20221" spans="6:6">
      <c r="F20221" s="1926">
        <f t="shared" si="318"/>
        <v>13415736.9</v>
      </c>
    </row>
    <row r="20222" spans="6:6">
      <c r="F20222" s="1926">
        <f t="shared" si="318"/>
        <v>13415736.9</v>
      </c>
    </row>
    <row r="20223" spans="6:6">
      <c r="F20223" s="1926">
        <f t="shared" si="318"/>
        <v>13415736.9</v>
      </c>
    </row>
    <row r="20224" spans="6:6">
      <c r="F20224" s="1926">
        <f t="shared" si="318"/>
        <v>13415736.9</v>
      </c>
    </row>
    <row r="20225" spans="6:6">
      <c r="F20225" s="1926">
        <f t="shared" si="318"/>
        <v>13415736.9</v>
      </c>
    </row>
    <row r="20226" spans="6:6">
      <c r="F20226" s="1926">
        <f t="shared" si="318"/>
        <v>13415736.9</v>
      </c>
    </row>
    <row r="20227" spans="6:6">
      <c r="F20227" s="1926">
        <f t="shared" si="318"/>
        <v>13415736.9</v>
      </c>
    </row>
    <row r="20228" spans="6:6">
      <c r="F20228" s="1926">
        <f t="shared" si="318"/>
        <v>13415736.9</v>
      </c>
    </row>
    <row r="20229" spans="6:6">
      <c r="F20229" s="1926">
        <f t="shared" si="318"/>
        <v>13415736.9</v>
      </c>
    </row>
    <row r="20230" spans="6:6">
      <c r="F20230" s="1926">
        <f t="shared" si="318"/>
        <v>13415736.9</v>
      </c>
    </row>
    <row r="20231" spans="6:6">
      <c r="F20231" s="1926">
        <f t="shared" ref="F20231:F20294" si="319">F20230-E20231+D20231</f>
        <v>13415736.9</v>
      </c>
    </row>
    <row r="20232" spans="6:6">
      <c r="F20232" s="1926">
        <f t="shared" si="319"/>
        <v>13415736.9</v>
      </c>
    </row>
    <row r="20233" spans="6:6">
      <c r="F20233" s="1926">
        <f t="shared" si="319"/>
        <v>13415736.9</v>
      </c>
    </row>
    <row r="20234" spans="6:6">
      <c r="F20234" s="1926">
        <f t="shared" si="319"/>
        <v>13415736.9</v>
      </c>
    </row>
    <row r="20235" spans="6:6">
      <c r="F20235" s="1926">
        <f t="shared" si="319"/>
        <v>13415736.9</v>
      </c>
    </row>
    <row r="20236" spans="6:6">
      <c r="F20236" s="1926">
        <f t="shared" si="319"/>
        <v>13415736.9</v>
      </c>
    </row>
    <row r="20237" spans="6:6">
      <c r="F20237" s="1926">
        <f t="shared" si="319"/>
        <v>13415736.9</v>
      </c>
    </row>
    <row r="20238" spans="6:6">
      <c r="F20238" s="1926">
        <f t="shared" si="319"/>
        <v>13415736.9</v>
      </c>
    </row>
    <row r="20239" spans="6:6">
      <c r="F20239" s="1926">
        <f t="shared" si="319"/>
        <v>13415736.9</v>
      </c>
    </row>
    <row r="20240" spans="6:6">
      <c r="F20240" s="1926">
        <f t="shared" si="319"/>
        <v>13415736.9</v>
      </c>
    </row>
    <row r="20241" spans="6:6">
      <c r="F20241" s="1926">
        <f t="shared" si="319"/>
        <v>13415736.9</v>
      </c>
    </row>
    <row r="20242" spans="6:6">
      <c r="F20242" s="1926">
        <f t="shared" si="319"/>
        <v>13415736.9</v>
      </c>
    </row>
    <row r="20243" spans="6:6">
      <c r="F20243" s="1926">
        <f t="shared" si="319"/>
        <v>13415736.9</v>
      </c>
    </row>
    <row r="20244" spans="6:6">
      <c r="F20244" s="1926">
        <f t="shared" si="319"/>
        <v>13415736.9</v>
      </c>
    </row>
    <row r="20245" spans="6:6">
      <c r="F20245" s="1926">
        <f t="shared" si="319"/>
        <v>13415736.9</v>
      </c>
    </row>
    <row r="20246" spans="6:6">
      <c r="F20246" s="1926">
        <f t="shared" si="319"/>
        <v>13415736.9</v>
      </c>
    </row>
    <row r="20247" spans="6:6">
      <c r="F20247" s="1926">
        <f t="shared" si="319"/>
        <v>13415736.9</v>
      </c>
    </row>
    <row r="20248" spans="6:6">
      <c r="F20248" s="1926">
        <f t="shared" si="319"/>
        <v>13415736.9</v>
      </c>
    </row>
    <row r="20249" spans="6:6">
      <c r="F20249" s="1926">
        <f t="shared" si="319"/>
        <v>13415736.9</v>
      </c>
    </row>
    <row r="20250" spans="6:6">
      <c r="F20250" s="1926">
        <f t="shared" si="319"/>
        <v>13415736.9</v>
      </c>
    </row>
    <row r="20251" spans="6:6">
      <c r="F20251" s="1926">
        <f t="shared" si="319"/>
        <v>13415736.9</v>
      </c>
    </row>
    <row r="20252" spans="6:6">
      <c r="F20252" s="1926">
        <f t="shared" si="319"/>
        <v>13415736.9</v>
      </c>
    </row>
    <row r="20253" spans="6:6">
      <c r="F20253" s="1926">
        <f t="shared" si="319"/>
        <v>13415736.9</v>
      </c>
    </row>
    <row r="20254" spans="6:6">
      <c r="F20254" s="1926">
        <f t="shared" si="319"/>
        <v>13415736.9</v>
      </c>
    </row>
    <row r="20255" spans="6:6">
      <c r="F20255" s="1926">
        <f t="shared" si="319"/>
        <v>13415736.9</v>
      </c>
    </row>
    <row r="20256" spans="6:6">
      <c r="F20256" s="1926">
        <f t="shared" si="319"/>
        <v>13415736.9</v>
      </c>
    </row>
    <row r="20257" spans="6:6">
      <c r="F20257" s="1926">
        <f t="shared" si="319"/>
        <v>13415736.9</v>
      </c>
    </row>
    <row r="20258" spans="6:6">
      <c r="F20258" s="1926">
        <f t="shared" si="319"/>
        <v>13415736.9</v>
      </c>
    </row>
    <row r="20259" spans="6:6">
      <c r="F20259" s="1926">
        <f t="shared" si="319"/>
        <v>13415736.9</v>
      </c>
    </row>
    <row r="20260" spans="6:6">
      <c r="F20260" s="1926">
        <f t="shared" si="319"/>
        <v>13415736.9</v>
      </c>
    </row>
    <row r="20261" spans="6:6">
      <c r="F20261" s="1926">
        <f t="shared" si="319"/>
        <v>13415736.9</v>
      </c>
    </row>
    <row r="20262" spans="6:6">
      <c r="F20262" s="1926">
        <f t="shared" si="319"/>
        <v>13415736.9</v>
      </c>
    </row>
    <row r="20263" spans="6:6">
      <c r="F20263" s="1926">
        <f t="shared" si="319"/>
        <v>13415736.9</v>
      </c>
    </row>
    <row r="20264" spans="6:6">
      <c r="F20264" s="1926">
        <f t="shared" si="319"/>
        <v>13415736.9</v>
      </c>
    </row>
    <row r="20265" spans="6:6">
      <c r="F20265" s="1926">
        <f t="shared" si="319"/>
        <v>13415736.9</v>
      </c>
    </row>
    <row r="20266" spans="6:6">
      <c r="F20266" s="1926">
        <f t="shared" si="319"/>
        <v>13415736.9</v>
      </c>
    </row>
    <row r="20267" spans="6:6">
      <c r="F20267" s="1926">
        <f t="shared" si="319"/>
        <v>13415736.9</v>
      </c>
    </row>
    <row r="20268" spans="6:6">
      <c r="F20268" s="1926">
        <f t="shared" si="319"/>
        <v>13415736.9</v>
      </c>
    </row>
    <row r="20269" spans="6:6">
      <c r="F20269" s="1926">
        <f t="shared" si="319"/>
        <v>13415736.9</v>
      </c>
    </row>
    <row r="20270" spans="6:6">
      <c r="F20270" s="1926">
        <f t="shared" si="319"/>
        <v>13415736.9</v>
      </c>
    </row>
    <row r="20271" spans="6:6">
      <c r="F20271" s="1926">
        <f t="shared" si="319"/>
        <v>13415736.9</v>
      </c>
    </row>
    <row r="20272" spans="6:6">
      <c r="F20272" s="1926">
        <f t="shared" si="319"/>
        <v>13415736.9</v>
      </c>
    </row>
    <row r="20273" spans="6:6">
      <c r="F20273" s="1926">
        <f t="shared" si="319"/>
        <v>13415736.9</v>
      </c>
    </row>
    <row r="20274" spans="6:6">
      <c r="F20274" s="1926">
        <f t="shared" si="319"/>
        <v>13415736.9</v>
      </c>
    </row>
    <row r="20275" spans="6:6">
      <c r="F20275" s="1926">
        <f t="shared" si="319"/>
        <v>13415736.9</v>
      </c>
    </row>
    <row r="20276" spans="6:6">
      <c r="F20276" s="1926">
        <f t="shared" si="319"/>
        <v>13415736.9</v>
      </c>
    </row>
    <row r="20277" spans="6:6">
      <c r="F20277" s="1926">
        <f t="shared" si="319"/>
        <v>13415736.9</v>
      </c>
    </row>
    <row r="20278" spans="6:6">
      <c r="F20278" s="1926">
        <f t="shared" si="319"/>
        <v>13415736.9</v>
      </c>
    </row>
    <row r="20279" spans="6:6">
      <c r="F20279" s="1926">
        <f t="shared" si="319"/>
        <v>13415736.9</v>
      </c>
    </row>
    <row r="20280" spans="6:6">
      <c r="F20280" s="1926">
        <f t="shared" si="319"/>
        <v>13415736.9</v>
      </c>
    </row>
    <row r="20281" spans="6:6">
      <c r="F20281" s="1926">
        <f t="shared" si="319"/>
        <v>13415736.9</v>
      </c>
    </row>
    <row r="20282" spans="6:6">
      <c r="F20282" s="1926">
        <f t="shared" si="319"/>
        <v>13415736.9</v>
      </c>
    </row>
    <row r="20283" spans="6:6">
      <c r="F20283" s="1926">
        <f t="shared" si="319"/>
        <v>13415736.9</v>
      </c>
    </row>
    <row r="20284" spans="6:6">
      <c r="F20284" s="1926">
        <f t="shared" si="319"/>
        <v>13415736.9</v>
      </c>
    </row>
    <row r="20285" spans="6:6">
      <c r="F20285" s="1926">
        <f t="shared" si="319"/>
        <v>13415736.9</v>
      </c>
    </row>
    <row r="20286" spans="6:6">
      <c r="F20286" s="1926">
        <f t="shared" si="319"/>
        <v>13415736.9</v>
      </c>
    </row>
    <row r="20287" spans="6:6">
      <c r="F20287" s="1926">
        <f t="shared" si="319"/>
        <v>13415736.9</v>
      </c>
    </row>
    <row r="20288" spans="6:6">
      <c r="F20288" s="1926">
        <f t="shared" si="319"/>
        <v>13415736.9</v>
      </c>
    </row>
    <row r="20289" spans="6:6">
      <c r="F20289" s="1926">
        <f t="shared" si="319"/>
        <v>13415736.9</v>
      </c>
    </row>
    <row r="20290" spans="6:6">
      <c r="F20290" s="1926">
        <f t="shared" si="319"/>
        <v>13415736.9</v>
      </c>
    </row>
    <row r="20291" spans="6:6">
      <c r="F20291" s="1926">
        <f t="shared" si="319"/>
        <v>13415736.9</v>
      </c>
    </row>
    <row r="20292" spans="6:6">
      <c r="F20292" s="1926">
        <f t="shared" si="319"/>
        <v>13415736.9</v>
      </c>
    </row>
    <row r="20293" spans="6:6">
      <c r="F20293" s="1926">
        <f t="shared" si="319"/>
        <v>13415736.9</v>
      </c>
    </row>
    <row r="20294" spans="6:6">
      <c r="F20294" s="1926">
        <f t="shared" si="319"/>
        <v>13415736.9</v>
      </c>
    </row>
    <row r="20295" spans="6:6">
      <c r="F20295" s="1926">
        <f t="shared" ref="F20295:F20358" si="320">F20294-E20295+D20295</f>
        <v>13415736.9</v>
      </c>
    </row>
    <row r="20296" spans="6:6">
      <c r="F20296" s="1926">
        <f t="shared" si="320"/>
        <v>13415736.9</v>
      </c>
    </row>
    <row r="20297" spans="6:6">
      <c r="F20297" s="1926">
        <f t="shared" si="320"/>
        <v>13415736.9</v>
      </c>
    </row>
    <row r="20298" spans="6:6">
      <c r="F20298" s="1926">
        <f t="shared" si="320"/>
        <v>13415736.9</v>
      </c>
    </row>
    <row r="20299" spans="6:6">
      <c r="F20299" s="1926">
        <f t="shared" si="320"/>
        <v>13415736.9</v>
      </c>
    </row>
    <row r="20300" spans="6:6">
      <c r="F20300" s="1926">
        <f t="shared" si="320"/>
        <v>13415736.9</v>
      </c>
    </row>
    <row r="20301" spans="6:6">
      <c r="F20301" s="1926">
        <f t="shared" si="320"/>
        <v>13415736.9</v>
      </c>
    </row>
    <row r="20302" spans="6:6">
      <c r="F20302" s="1926">
        <f t="shared" si="320"/>
        <v>13415736.9</v>
      </c>
    </row>
    <row r="20303" spans="6:6">
      <c r="F20303" s="1926">
        <f t="shared" si="320"/>
        <v>13415736.9</v>
      </c>
    </row>
    <row r="20304" spans="6:6">
      <c r="F20304" s="1926">
        <f t="shared" si="320"/>
        <v>13415736.9</v>
      </c>
    </row>
    <row r="20305" spans="6:6">
      <c r="F20305" s="1926">
        <f t="shared" si="320"/>
        <v>13415736.9</v>
      </c>
    </row>
    <row r="20306" spans="6:6">
      <c r="F20306" s="1926">
        <f t="shared" si="320"/>
        <v>13415736.9</v>
      </c>
    </row>
    <row r="20307" spans="6:6">
      <c r="F20307" s="1926">
        <f t="shared" si="320"/>
        <v>13415736.9</v>
      </c>
    </row>
    <row r="20308" spans="6:6">
      <c r="F20308" s="1926">
        <f t="shared" si="320"/>
        <v>13415736.9</v>
      </c>
    </row>
    <row r="20309" spans="6:6">
      <c r="F20309" s="1926">
        <f t="shared" si="320"/>
        <v>13415736.9</v>
      </c>
    </row>
    <row r="20310" spans="6:6">
      <c r="F20310" s="1926">
        <f t="shared" si="320"/>
        <v>13415736.9</v>
      </c>
    </row>
    <row r="20311" spans="6:6">
      <c r="F20311" s="1926">
        <f t="shared" si="320"/>
        <v>13415736.9</v>
      </c>
    </row>
    <row r="20312" spans="6:6">
      <c r="F20312" s="1926">
        <f t="shared" si="320"/>
        <v>13415736.9</v>
      </c>
    </row>
    <row r="20313" spans="6:6">
      <c r="F20313" s="1926">
        <f t="shared" si="320"/>
        <v>13415736.9</v>
      </c>
    </row>
    <row r="20314" spans="6:6">
      <c r="F20314" s="1926">
        <f t="shared" si="320"/>
        <v>13415736.9</v>
      </c>
    </row>
    <row r="20315" spans="6:6">
      <c r="F20315" s="1926">
        <f t="shared" si="320"/>
        <v>13415736.9</v>
      </c>
    </row>
    <row r="20316" spans="6:6">
      <c r="F20316" s="1926">
        <f t="shared" si="320"/>
        <v>13415736.9</v>
      </c>
    </row>
    <row r="20317" spans="6:6">
      <c r="F20317" s="1926">
        <f t="shared" si="320"/>
        <v>13415736.9</v>
      </c>
    </row>
    <row r="20318" spans="6:6">
      <c r="F20318" s="1926">
        <f t="shared" si="320"/>
        <v>13415736.9</v>
      </c>
    </row>
    <row r="20319" spans="6:6">
      <c r="F20319" s="1926">
        <f t="shared" si="320"/>
        <v>13415736.9</v>
      </c>
    </row>
    <row r="20320" spans="6:6">
      <c r="F20320" s="1926">
        <f t="shared" si="320"/>
        <v>13415736.9</v>
      </c>
    </row>
    <row r="20321" spans="6:6">
      <c r="F20321" s="1926">
        <f t="shared" si="320"/>
        <v>13415736.9</v>
      </c>
    </row>
    <row r="20322" spans="6:6">
      <c r="F20322" s="1926">
        <f t="shared" si="320"/>
        <v>13415736.9</v>
      </c>
    </row>
    <row r="20323" spans="6:6">
      <c r="F20323" s="1926">
        <f t="shared" si="320"/>
        <v>13415736.9</v>
      </c>
    </row>
    <row r="20324" spans="6:6">
      <c r="F20324" s="1926">
        <f t="shared" si="320"/>
        <v>13415736.9</v>
      </c>
    </row>
    <row r="20325" spans="6:6">
      <c r="F20325" s="1926">
        <f t="shared" si="320"/>
        <v>13415736.9</v>
      </c>
    </row>
    <row r="20326" spans="6:6">
      <c r="F20326" s="1926">
        <f t="shared" si="320"/>
        <v>13415736.9</v>
      </c>
    </row>
    <row r="20327" spans="6:6">
      <c r="F20327" s="1926">
        <f t="shared" si="320"/>
        <v>13415736.9</v>
      </c>
    </row>
    <row r="20328" spans="6:6">
      <c r="F20328" s="1926">
        <f t="shared" si="320"/>
        <v>13415736.9</v>
      </c>
    </row>
    <row r="20329" spans="6:6">
      <c r="F20329" s="1926">
        <f t="shared" si="320"/>
        <v>13415736.9</v>
      </c>
    </row>
    <row r="20330" spans="6:6">
      <c r="F20330" s="1926">
        <f t="shared" si="320"/>
        <v>13415736.9</v>
      </c>
    </row>
    <row r="20331" spans="6:6">
      <c r="F20331" s="1926">
        <f t="shared" si="320"/>
        <v>13415736.9</v>
      </c>
    </row>
    <row r="20332" spans="6:6">
      <c r="F20332" s="1926">
        <f t="shared" si="320"/>
        <v>13415736.9</v>
      </c>
    </row>
    <row r="20333" spans="6:6">
      <c r="F20333" s="1926">
        <f t="shared" si="320"/>
        <v>13415736.9</v>
      </c>
    </row>
    <row r="20334" spans="6:6">
      <c r="F20334" s="1926">
        <f t="shared" si="320"/>
        <v>13415736.9</v>
      </c>
    </row>
    <row r="20335" spans="6:6">
      <c r="F20335" s="1926">
        <f t="shared" si="320"/>
        <v>13415736.9</v>
      </c>
    </row>
    <row r="20336" spans="6:6">
      <c r="F20336" s="1926">
        <f t="shared" si="320"/>
        <v>13415736.9</v>
      </c>
    </row>
    <row r="20337" spans="6:6">
      <c r="F20337" s="1926">
        <f t="shared" si="320"/>
        <v>13415736.9</v>
      </c>
    </row>
    <row r="20338" spans="6:6">
      <c r="F20338" s="1926">
        <f t="shared" si="320"/>
        <v>13415736.9</v>
      </c>
    </row>
    <row r="20339" spans="6:6">
      <c r="F20339" s="1926">
        <f t="shared" si="320"/>
        <v>13415736.9</v>
      </c>
    </row>
    <row r="20340" spans="6:6">
      <c r="F20340" s="1926">
        <f t="shared" si="320"/>
        <v>13415736.9</v>
      </c>
    </row>
    <row r="20341" spans="6:6">
      <c r="F20341" s="1926">
        <f t="shared" si="320"/>
        <v>13415736.9</v>
      </c>
    </row>
    <row r="20342" spans="6:6">
      <c r="F20342" s="1926">
        <f t="shared" si="320"/>
        <v>13415736.9</v>
      </c>
    </row>
    <row r="20343" spans="6:6">
      <c r="F20343" s="1926">
        <f t="shared" si="320"/>
        <v>13415736.9</v>
      </c>
    </row>
    <row r="20344" spans="6:6">
      <c r="F20344" s="1926">
        <f t="shared" si="320"/>
        <v>13415736.9</v>
      </c>
    </row>
    <row r="20345" spans="6:6">
      <c r="F20345" s="1926">
        <f t="shared" si="320"/>
        <v>13415736.9</v>
      </c>
    </row>
    <row r="20346" spans="6:6">
      <c r="F20346" s="1926">
        <f t="shared" si="320"/>
        <v>13415736.9</v>
      </c>
    </row>
    <row r="20347" spans="6:6">
      <c r="F20347" s="1926">
        <f t="shared" si="320"/>
        <v>13415736.9</v>
      </c>
    </row>
    <row r="20348" spans="6:6">
      <c r="F20348" s="1926">
        <f t="shared" si="320"/>
        <v>13415736.9</v>
      </c>
    </row>
    <row r="20349" spans="6:6">
      <c r="F20349" s="1926">
        <f t="shared" si="320"/>
        <v>13415736.9</v>
      </c>
    </row>
    <row r="20350" spans="6:6">
      <c r="F20350" s="1926">
        <f t="shared" si="320"/>
        <v>13415736.9</v>
      </c>
    </row>
    <row r="20351" spans="6:6">
      <c r="F20351" s="1926">
        <f t="shared" si="320"/>
        <v>13415736.9</v>
      </c>
    </row>
    <row r="20352" spans="6:6">
      <c r="F20352" s="1926">
        <f t="shared" si="320"/>
        <v>13415736.9</v>
      </c>
    </row>
    <row r="20353" spans="6:6">
      <c r="F20353" s="1926">
        <f t="shared" si="320"/>
        <v>13415736.9</v>
      </c>
    </row>
    <row r="20354" spans="6:6">
      <c r="F20354" s="1926">
        <f t="shared" si="320"/>
        <v>13415736.9</v>
      </c>
    </row>
    <row r="20355" spans="6:6">
      <c r="F20355" s="1926">
        <f t="shared" si="320"/>
        <v>13415736.9</v>
      </c>
    </row>
    <row r="20356" spans="6:6">
      <c r="F20356" s="1926">
        <f t="shared" si="320"/>
        <v>13415736.9</v>
      </c>
    </row>
    <row r="20357" spans="6:6">
      <c r="F20357" s="1926">
        <f t="shared" si="320"/>
        <v>13415736.9</v>
      </c>
    </row>
    <row r="20358" spans="6:6">
      <c r="F20358" s="1926">
        <f t="shared" si="320"/>
        <v>13415736.9</v>
      </c>
    </row>
    <row r="20359" spans="6:6">
      <c r="F20359" s="1926">
        <f t="shared" ref="F20359:F20422" si="321">F20358-E20359+D20359</f>
        <v>13415736.9</v>
      </c>
    </row>
    <row r="20360" spans="6:6">
      <c r="F20360" s="1926">
        <f t="shared" si="321"/>
        <v>13415736.9</v>
      </c>
    </row>
    <row r="20361" spans="6:6">
      <c r="F20361" s="1926">
        <f t="shared" si="321"/>
        <v>13415736.9</v>
      </c>
    </row>
    <row r="20362" spans="6:6">
      <c r="F20362" s="1926">
        <f t="shared" si="321"/>
        <v>13415736.9</v>
      </c>
    </row>
    <row r="20363" spans="6:6">
      <c r="F20363" s="1926">
        <f t="shared" si="321"/>
        <v>13415736.9</v>
      </c>
    </row>
    <row r="20364" spans="6:6">
      <c r="F20364" s="1926">
        <f t="shared" si="321"/>
        <v>13415736.9</v>
      </c>
    </row>
    <row r="20365" spans="6:6">
      <c r="F20365" s="1926">
        <f t="shared" si="321"/>
        <v>13415736.9</v>
      </c>
    </row>
    <row r="20366" spans="6:6">
      <c r="F20366" s="1926">
        <f t="shared" si="321"/>
        <v>13415736.9</v>
      </c>
    </row>
    <row r="20367" spans="6:6">
      <c r="F20367" s="1926">
        <f t="shared" si="321"/>
        <v>13415736.9</v>
      </c>
    </row>
    <row r="20368" spans="6:6">
      <c r="F20368" s="1926">
        <f t="shared" si="321"/>
        <v>13415736.9</v>
      </c>
    </row>
    <row r="20369" spans="6:6">
      <c r="F20369" s="1926">
        <f t="shared" si="321"/>
        <v>13415736.9</v>
      </c>
    </row>
    <row r="20370" spans="6:6">
      <c r="F20370" s="1926">
        <f t="shared" si="321"/>
        <v>13415736.9</v>
      </c>
    </row>
    <row r="20371" spans="6:6">
      <c r="F20371" s="1926">
        <f t="shared" si="321"/>
        <v>13415736.9</v>
      </c>
    </row>
    <row r="20372" spans="6:6">
      <c r="F20372" s="1926">
        <f t="shared" si="321"/>
        <v>13415736.9</v>
      </c>
    </row>
    <row r="20373" spans="6:6">
      <c r="F20373" s="1926">
        <f t="shared" si="321"/>
        <v>13415736.9</v>
      </c>
    </row>
    <row r="20374" spans="6:6">
      <c r="F20374" s="1926">
        <f t="shared" si="321"/>
        <v>13415736.9</v>
      </c>
    </row>
    <row r="20375" spans="6:6">
      <c r="F20375" s="1926">
        <f t="shared" si="321"/>
        <v>13415736.9</v>
      </c>
    </row>
    <row r="20376" spans="6:6">
      <c r="F20376" s="1926">
        <f t="shared" si="321"/>
        <v>13415736.9</v>
      </c>
    </row>
    <row r="20377" spans="6:6">
      <c r="F20377" s="1926">
        <f t="shared" si="321"/>
        <v>13415736.9</v>
      </c>
    </row>
    <row r="20378" spans="6:6">
      <c r="F20378" s="1926">
        <f t="shared" si="321"/>
        <v>13415736.9</v>
      </c>
    </row>
    <row r="20379" spans="6:6">
      <c r="F20379" s="1926">
        <f t="shared" si="321"/>
        <v>13415736.9</v>
      </c>
    </row>
    <row r="20380" spans="6:6">
      <c r="F20380" s="1926">
        <f t="shared" si="321"/>
        <v>13415736.9</v>
      </c>
    </row>
    <row r="20381" spans="6:6">
      <c r="F20381" s="1926">
        <f t="shared" si="321"/>
        <v>13415736.9</v>
      </c>
    </row>
    <row r="20382" spans="6:6">
      <c r="F20382" s="1926">
        <f t="shared" si="321"/>
        <v>13415736.9</v>
      </c>
    </row>
    <row r="20383" spans="6:6">
      <c r="F20383" s="1926">
        <f t="shared" si="321"/>
        <v>13415736.9</v>
      </c>
    </row>
    <row r="20384" spans="6:6">
      <c r="F20384" s="1926">
        <f t="shared" si="321"/>
        <v>13415736.9</v>
      </c>
    </row>
    <row r="20385" spans="6:6">
      <c r="F20385" s="1926">
        <f t="shared" si="321"/>
        <v>13415736.9</v>
      </c>
    </row>
    <row r="20386" spans="6:6">
      <c r="F20386" s="1926">
        <f t="shared" si="321"/>
        <v>13415736.9</v>
      </c>
    </row>
    <row r="20387" spans="6:6">
      <c r="F20387" s="1926">
        <f t="shared" si="321"/>
        <v>13415736.9</v>
      </c>
    </row>
    <row r="20388" spans="6:6">
      <c r="F20388" s="1926">
        <f t="shared" si="321"/>
        <v>13415736.9</v>
      </c>
    </row>
    <row r="20389" spans="6:6">
      <c r="F20389" s="1926">
        <f t="shared" si="321"/>
        <v>13415736.9</v>
      </c>
    </row>
    <row r="20390" spans="6:6">
      <c r="F20390" s="1926">
        <f t="shared" si="321"/>
        <v>13415736.9</v>
      </c>
    </row>
    <row r="20391" spans="6:6">
      <c r="F20391" s="1926">
        <f t="shared" si="321"/>
        <v>13415736.9</v>
      </c>
    </row>
    <row r="20392" spans="6:6">
      <c r="F20392" s="1926">
        <f t="shared" si="321"/>
        <v>13415736.9</v>
      </c>
    </row>
    <row r="20393" spans="6:6">
      <c r="F20393" s="1926">
        <f t="shared" si="321"/>
        <v>13415736.9</v>
      </c>
    </row>
    <row r="20394" spans="6:6">
      <c r="F20394" s="1926">
        <f t="shared" si="321"/>
        <v>13415736.9</v>
      </c>
    </row>
    <row r="20395" spans="6:6">
      <c r="F20395" s="1926">
        <f t="shared" si="321"/>
        <v>13415736.9</v>
      </c>
    </row>
    <row r="20396" spans="6:6">
      <c r="F20396" s="1926">
        <f t="shared" si="321"/>
        <v>13415736.9</v>
      </c>
    </row>
    <row r="20397" spans="6:6">
      <c r="F20397" s="1926">
        <f t="shared" si="321"/>
        <v>13415736.9</v>
      </c>
    </row>
    <row r="20398" spans="6:6">
      <c r="F20398" s="1926">
        <f t="shared" si="321"/>
        <v>13415736.9</v>
      </c>
    </row>
    <row r="20399" spans="6:6">
      <c r="F20399" s="1926">
        <f t="shared" si="321"/>
        <v>13415736.9</v>
      </c>
    </row>
    <row r="20400" spans="6:6">
      <c r="F20400" s="1926">
        <f t="shared" si="321"/>
        <v>13415736.9</v>
      </c>
    </row>
    <row r="20401" spans="6:6">
      <c r="F20401" s="1926">
        <f t="shared" si="321"/>
        <v>13415736.9</v>
      </c>
    </row>
    <row r="20402" spans="6:6">
      <c r="F20402" s="1926">
        <f t="shared" si="321"/>
        <v>13415736.9</v>
      </c>
    </row>
    <row r="20403" spans="6:6">
      <c r="F20403" s="1926">
        <f t="shared" si="321"/>
        <v>13415736.9</v>
      </c>
    </row>
    <row r="20404" spans="6:6">
      <c r="F20404" s="1926">
        <f t="shared" si="321"/>
        <v>13415736.9</v>
      </c>
    </row>
    <row r="20405" spans="6:6">
      <c r="F20405" s="1926">
        <f t="shared" si="321"/>
        <v>13415736.9</v>
      </c>
    </row>
    <row r="20406" spans="6:6">
      <c r="F20406" s="1926">
        <f t="shared" si="321"/>
        <v>13415736.9</v>
      </c>
    </row>
    <row r="20407" spans="6:6">
      <c r="F20407" s="1926">
        <f t="shared" si="321"/>
        <v>13415736.9</v>
      </c>
    </row>
    <row r="20408" spans="6:6">
      <c r="F20408" s="1926">
        <f t="shared" si="321"/>
        <v>13415736.9</v>
      </c>
    </row>
    <row r="20409" spans="6:6">
      <c r="F20409" s="1926">
        <f t="shared" si="321"/>
        <v>13415736.9</v>
      </c>
    </row>
    <row r="20410" spans="6:6">
      <c r="F20410" s="1926">
        <f t="shared" si="321"/>
        <v>13415736.9</v>
      </c>
    </row>
    <row r="20411" spans="6:6">
      <c r="F20411" s="1926">
        <f t="shared" si="321"/>
        <v>13415736.9</v>
      </c>
    </row>
    <row r="20412" spans="6:6">
      <c r="F20412" s="1926">
        <f t="shared" si="321"/>
        <v>13415736.9</v>
      </c>
    </row>
    <row r="20413" spans="6:6">
      <c r="F20413" s="1926">
        <f t="shared" si="321"/>
        <v>13415736.9</v>
      </c>
    </row>
    <row r="20414" spans="6:6">
      <c r="F20414" s="1926">
        <f t="shared" si="321"/>
        <v>13415736.9</v>
      </c>
    </row>
    <row r="20415" spans="6:6">
      <c r="F20415" s="1926">
        <f t="shared" si="321"/>
        <v>13415736.9</v>
      </c>
    </row>
    <row r="20416" spans="6:6">
      <c r="F20416" s="1926">
        <f t="shared" si="321"/>
        <v>13415736.9</v>
      </c>
    </row>
    <row r="20417" spans="6:6">
      <c r="F20417" s="1926">
        <f t="shared" si="321"/>
        <v>13415736.9</v>
      </c>
    </row>
    <row r="20418" spans="6:6">
      <c r="F20418" s="1926">
        <f t="shared" si="321"/>
        <v>13415736.9</v>
      </c>
    </row>
    <row r="20419" spans="6:6">
      <c r="F20419" s="1926">
        <f t="shared" si="321"/>
        <v>13415736.9</v>
      </c>
    </row>
    <row r="20420" spans="6:6">
      <c r="F20420" s="1926">
        <f t="shared" si="321"/>
        <v>13415736.9</v>
      </c>
    </row>
    <row r="20421" spans="6:6">
      <c r="F20421" s="1926">
        <f t="shared" si="321"/>
        <v>13415736.9</v>
      </c>
    </row>
    <row r="20422" spans="6:6">
      <c r="F20422" s="1926">
        <f t="shared" si="321"/>
        <v>13415736.9</v>
      </c>
    </row>
    <row r="20423" spans="6:6">
      <c r="F20423" s="1926">
        <f t="shared" ref="F20423:F20486" si="322">F20422-E20423+D20423</f>
        <v>13415736.9</v>
      </c>
    </row>
    <row r="20424" spans="6:6">
      <c r="F20424" s="1926">
        <f t="shared" si="322"/>
        <v>13415736.9</v>
      </c>
    </row>
    <row r="20425" spans="6:6">
      <c r="F20425" s="1926">
        <f t="shared" si="322"/>
        <v>13415736.9</v>
      </c>
    </row>
    <row r="20426" spans="6:6">
      <c r="F20426" s="1926">
        <f t="shared" si="322"/>
        <v>13415736.9</v>
      </c>
    </row>
    <row r="20427" spans="6:6">
      <c r="F20427" s="1926">
        <f t="shared" si="322"/>
        <v>13415736.9</v>
      </c>
    </row>
    <row r="20428" spans="6:6">
      <c r="F20428" s="1926">
        <f t="shared" si="322"/>
        <v>13415736.9</v>
      </c>
    </row>
    <row r="20429" spans="6:6">
      <c r="F20429" s="1926">
        <f t="shared" si="322"/>
        <v>13415736.9</v>
      </c>
    </row>
    <row r="20430" spans="6:6">
      <c r="F20430" s="1926">
        <f t="shared" si="322"/>
        <v>13415736.9</v>
      </c>
    </row>
    <row r="20431" spans="6:6">
      <c r="F20431" s="1926">
        <f t="shared" si="322"/>
        <v>13415736.9</v>
      </c>
    </row>
    <row r="20432" spans="6:6">
      <c r="F20432" s="1926">
        <f t="shared" si="322"/>
        <v>13415736.9</v>
      </c>
    </row>
    <row r="20433" spans="6:6">
      <c r="F20433" s="1926">
        <f t="shared" si="322"/>
        <v>13415736.9</v>
      </c>
    </row>
    <row r="20434" spans="6:6">
      <c r="F20434" s="1926">
        <f t="shared" si="322"/>
        <v>13415736.9</v>
      </c>
    </row>
    <row r="20435" spans="6:6">
      <c r="F20435" s="1926">
        <f t="shared" si="322"/>
        <v>13415736.9</v>
      </c>
    </row>
    <row r="20436" spans="6:6">
      <c r="F20436" s="1926">
        <f t="shared" si="322"/>
        <v>13415736.9</v>
      </c>
    </row>
    <row r="20437" spans="6:6">
      <c r="F20437" s="1926">
        <f t="shared" si="322"/>
        <v>13415736.9</v>
      </c>
    </row>
    <row r="20438" spans="6:6">
      <c r="F20438" s="1926">
        <f t="shared" si="322"/>
        <v>13415736.9</v>
      </c>
    </row>
    <row r="20439" spans="6:6">
      <c r="F20439" s="1926">
        <f t="shared" si="322"/>
        <v>13415736.9</v>
      </c>
    </row>
    <row r="20440" spans="6:6">
      <c r="F20440" s="1926">
        <f t="shared" si="322"/>
        <v>13415736.9</v>
      </c>
    </row>
    <row r="20441" spans="6:6">
      <c r="F20441" s="1926">
        <f t="shared" si="322"/>
        <v>13415736.9</v>
      </c>
    </row>
    <row r="20442" spans="6:6">
      <c r="F20442" s="1926">
        <f t="shared" si="322"/>
        <v>13415736.9</v>
      </c>
    </row>
    <row r="20443" spans="6:6">
      <c r="F20443" s="1926">
        <f t="shared" si="322"/>
        <v>13415736.9</v>
      </c>
    </row>
    <row r="20444" spans="6:6">
      <c r="F20444" s="1926">
        <f t="shared" si="322"/>
        <v>13415736.9</v>
      </c>
    </row>
    <row r="20445" spans="6:6">
      <c r="F20445" s="1926">
        <f t="shared" si="322"/>
        <v>13415736.9</v>
      </c>
    </row>
    <row r="20446" spans="6:6">
      <c r="F20446" s="1926">
        <f t="shared" si="322"/>
        <v>13415736.9</v>
      </c>
    </row>
    <row r="20447" spans="6:6">
      <c r="F20447" s="1926">
        <f t="shared" si="322"/>
        <v>13415736.9</v>
      </c>
    </row>
    <row r="20448" spans="6:6">
      <c r="F20448" s="1926">
        <f t="shared" si="322"/>
        <v>13415736.9</v>
      </c>
    </row>
    <row r="20449" spans="6:6">
      <c r="F20449" s="1926">
        <f t="shared" si="322"/>
        <v>13415736.9</v>
      </c>
    </row>
    <row r="20450" spans="6:6">
      <c r="F20450" s="1926">
        <f t="shared" si="322"/>
        <v>13415736.9</v>
      </c>
    </row>
    <row r="20451" spans="6:6">
      <c r="F20451" s="1926">
        <f t="shared" si="322"/>
        <v>13415736.9</v>
      </c>
    </row>
    <row r="20452" spans="6:6">
      <c r="F20452" s="1926">
        <f t="shared" si="322"/>
        <v>13415736.9</v>
      </c>
    </row>
    <row r="20453" spans="6:6">
      <c r="F20453" s="1926">
        <f t="shared" si="322"/>
        <v>13415736.9</v>
      </c>
    </row>
    <row r="20454" spans="6:6">
      <c r="F20454" s="1926">
        <f t="shared" si="322"/>
        <v>13415736.9</v>
      </c>
    </row>
    <row r="20455" spans="6:6">
      <c r="F20455" s="1926">
        <f t="shared" si="322"/>
        <v>13415736.9</v>
      </c>
    </row>
    <row r="20456" spans="6:6">
      <c r="F20456" s="1926">
        <f t="shared" si="322"/>
        <v>13415736.9</v>
      </c>
    </row>
    <row r="20457" spans="6:6">
      <c r="F20457" s="1926">
        <f t="shared" si="322"/>
        <v>13415736.9</v>
      </c>
    </row>
    <row r="20458" spans="6:6">
      <c r="F20458" s="1926">
        <f t="shared" si="322"/>
        <v>13415736.9</v>
      </c>
    </row>
    <row r="20459" spans="6:6">
      <c r="F20459" s="1926">
        <f t="shared" si="322"/>
        <v>13415736.9</v>
      </c>
    </row>
    <row r="20460" spans="6:6">
      <c r="F20460" s="1926">
        <f t="shared" si="322"/>
        <v>13415736.9</v>
      </c>
    </row>
    <row r="20461" spans="6:6">
      <c r="F20461" s="1926">
        <f t="shared" si="322"/>
        <v>13415736.9</v>
      </c>
    </row>
    <row r="20462" spans="6:6">
      <c r="F20462" s="1926">
        <f t="shared" si="322"/>
        <v>13415736.9</v>
      </c>
    </row>
    <row r="20463" spans="6:6">
      <c r="F20463" s="1926">
        <f t="shared" si="322"/>
        <v>13415736.9</v>
      </c>
    </row>
    <row r="20464" spans="6:6">
      <c r="F20464" s="1926">
        <f t="shared" si="322"/>
        <v>13415736.9</v>
      </c>
    </row>
    <row r="20465" spans="6:6">
      <c r="F20465" s="1926">
        <f t="shared" si="322"/>
        <v>13415736.9</v>
      </c>
    </row>
    <row r="20466" spans="6:6">
      <c r="F20466" s="1926">
        <f t="shared" si="322"/>
        <v>13415736.9</v>
      </c>
    </row>
    <row r="20467" spans="6:6">
      <c r="F20467" s="1926">
        <f t="shared" si="322"/>
        <v>13415736.9</v>
      </c>
    </row>
    <row r="20468" spans="6:6">
      <c r="F20468" s="1926">
        <f t="shared" si="322"/>
        <v>13415736.9</v>
      </c>
    </row>
    <row r="20469" spans="6:6">
      <c r="F20469" s="1926">
        <f t="shared" si="322"/>
        <v>13415736.9</v>
      </c>
    </row>
    <row r="20470" spans="6:6">
      <c r="F20470" s="1926">
        <f t="shared" si="322"/>
        <v>13415736.9</v>
      </c>
    </row>
    <row r="20471" spans="6:6">
      <c r="F20471" s="1926">
        <f t="shared" si="322"/>
        <v>13415736.9</v>
      </c>
    </row>
    <row r="20472" spans="6:6">
      <c r="F20472" s="1926">
        <f t="shared" si="322"/>
        <v>13415736.9</v>
      </c>
    </row>
    <row r="20473" spans="6:6">
      <c r="F20473" s="1926">
        <f t="shared" si="322"/>
        <v>13415736.9</v>
      </c>
    </row>
    <row r="20474" spans="6:6">
      <c r="F20474" s="1926">
        <f t="shared" si="322"/>
        <v>13415736.9</v>
      </c>
    </row>
    <row r="20475" spans="6:6">
      <c r="F20475" s="1926">
        <f t="shared" si="322"/>
        <v>13415736.9</v>
      </c>
    </row>
    <row r="20476" spans="6:6">
      <c r="F20476" s="1926">
        <f t="shared" si="322"/>
        <v>13415736.9</v>
      </c>
    </row>
    <row r="20477" spans="6:6">
      <c r="F20477" s="1926">
        <f t="shared" si="322"/>
        <v>13415736.9</v>
      </c>
    </row>
    <row r="20478" spans="6:6">
      <c r="F20478" s="1926">
        <f t="shared" si="322"/>
        <v>13415736.9</v>
      </c>
    </row>
    <row r="20479" spans="6:6">
      <c r="F20479" s="1926">
        <f t="shared" si="322"/>
        <v>13415736.9</v>
      </c>
    </row>
    <row r="20480" spans="6:6">
      <c r="F20480" s="1926">
        <f t="shared" si="322"/>
        <v>13415736.9</v>
      </c>
    </row>
    <row r="20481" spans="6:6">
      <c r="F20481" s="1926">
        <f t="shared" si="322"/>
        <v>13415736.9</v>
      </c>
    </row>
    <row r="20482" spans="6:6">
      <c r="F20482" s="1926">
        <f t="shared" si="322"/>
        <v>13415736.9</v>
      </c>
    </row>
    <row r="20483" spans="6:6">
      <c r="F20483" s="1926">
        <f t="shared" si="322"/>
        <v>13415736.9</v>
      </c>
    </row>
    <row r="20484" spans="6:6">
      <c r="F20484" s="1926">
        <f t="shared" si="322"/>
        <v>13415736.9</v>
      </c>
    </row>
    <row r="20485" spans="6:6">
      <c r="F20485" s="1926">
        <f t="shared" si="322"/>
        <v>13415736.9</v>
      </c>
    </row>
    <row r="20486" spans="6:6">
      <c r="F20486" s="1926">
        <f t="shared" si="322"/>
        <v>13415736.9</v>
      </c>
    </row>
    <row r="20487" spans="6:6">
      <c r="F20487" s="1926">
        <f t="shared" ref="F20487:F20550" si="323">F20486-E20487+D20487</f>
        <v>13415736.9</v>
      </c>
    </row>
    <row r="20488" spans="6:6">
      <c r="F20488" s="1926">
        <f t="shared" si="323"/>
        <v>13415736.9</v>
      </c>
    </row>
    <row r="20489" spans="6:6">
      <c r="F20489" s="1926">
        <f t="shared" si="323"/>
        <v>13415736.9</v>
      </c>
    </row>
    <row r="20490" spans="6:6">
      <c r="F20490" s="1926">
        <f t="shared" si="323"/>
        <v>13415736.9</v>
      </c>
    </row>
    <row r="20491" spans="6:6">
      <c r="F20491" s="1926">
        <f t="shared" si="323"/>
        <v>13415736.9</v>
      </c>
    </row>
    <row r="20492" spans="6:6">
      <c r="F20492" s="1926">
        <f t="shared" si="323"/>
        <v>13415736.9</v>
      </c>
    </row>
    <row r="20493" spans="6:6">
      <c r="F20493" s="1926">
        <f t="shared" si="323"/>
        <v>13415736.9</v>
      </c>
    </row>
    <row r="20494" spans="6:6">
      <c r="F20494" s="1926">
        <f t="shared" si="323"/>
        <v>13415736.9</v>
      </c>
    </row>
    <row r="20495" spans="6:6">
      <c r="F20495" s="1926">
        <f t="shared" si="323"/>
        <v>13415736.9</v>
      </c>
    </row>
    <row r="20496" spans="6:6">
      <c r="F20496" s="1926">
        <f t="shared" si="323"/>
        <v>13415736.9</v>
      </c>
    </row>
    <row r="20497" spans="6:6">
      <c r="F20497" s="1926">
        <f t="shared" si="323"/>
        <v>13415736.9</v>
      </c>
    </row>
    <row r="20498" spans="6:6">
      <c r="F20498" s="1926">
        <f t="shared" si="323"/>
        <v>13415736.9</v>
      </c>
    </row>
    <row r="20499" spans="6:6">
      <c r="F20499" s="1926">
        <f t="shared" si="323"/>
        <v>13415736.9</v>
      </c>
    </row>
    <row r="20500" spans="6:6">
      <c r="F20500" s="1926">
        <f t="shared" si="323"/>
        <v>13415736.9</v>
      </c>
    </row>
    <row r="20501" spans="6:6">
      <c r="F20501" s="1926">
        <f t="shared" si="323"/>
        <v>13415736.9</v>
      </c>
    </row>
    <row r="20502" spans="6:6">
      <c r="F20502" s="1926">
        <f t="shared" si="323"/>
        <v>13415736.9</v>
      </c>
    </row>
    <row r="20503" spans="6:6">
      <c r="F20503" s="1926">
        <f t="shared" si="323"/>
        <v>13415736.9</v>
      </c>
    </row>
    <row r="20504" spans="6:6">
      <c r="F20504" s="1926">
        <f t="shared" si="323"/>
        <v>13415736.9</v>
      </c>
    </row>
    <row r="20505" spans="6:6">
      <c r="F20505" s="1926">
        <f t="shared" si="323"/>
        <v>13415736.9</v>
      </c>
    </row>
    <row r="20506" spans="6:6">
      <c r="F20506" s="1926">
        <f t="shared" si="323"/>
        <v>13415736.9</v>
      </c>
    </row>
    <row r="20507" spans="6:6">
      <c r="F20507" s="1926">
        <f t="shared" si="323"/>
        <v>13415736.9</v>
      </c>
    </row>
    <row r="20508" spans="6:6">
      <c r="F20508" s="1926">
        <f t="shared" si="323"/>
        <v>13415736.9</v>
      </c>
    </row>
    <row r="20509" spans="6:6">
      <c r="F20509" s="1926">
        <f t="shared" si="323"/>
        <v>13415736.9</v>
      </c>
    </row>
    <row r="20510" spans="6:6">
      <c r="F20510" s="1926">
        <f t="shared" si="323"/>
        <v>13415736.9</v>
      </c>
    </row>
    <row r="20511" spans="6:6">
      <c r="F20511" s="1926">
        <f t="shared" si="323"/>
        <v>13415736.9</v>
      </c>
    </row>
    <row r="20512" spans="6:6">
      <c r="F20512" s="1926">
        <f t="shared" si="323"/>
        <v>13415736.9</v>
      </c>
    </row>
    <row r="20513" spans="6:6">
      <c r="F20513" s="1926">
        <f t="shared" si="323"/>
        <v>13415736.9</v>
      </c>
    </row>
    <row r="20514" spans="6:6">
      <c r="F20514" s="1926">
        <f t="shared" si="323"/>
        <v>13415736.9</v>
      </c>
    </row>
    <row r="20515" spans="6:6">
      <c r="F20515" s="1926">
        <f t="shared" si="323"/>
        <v>13415736.9</v>
      </c>
    </row>
    <row r="20516" spans="6:6">
      <c r="F20516" s="1926">
        <f t="shared" si="323"/>
        <v>13415736.9</v>
      </c>
    </row>
    <row r="20517" spans="6:6">
      <c r="F20517" s="1926">
        <f t="shared" si="323"/>
        <v>13415736.9</v>
      </c>
    </row>
    <row r="20518" spans="6:6">
      <c r="F20518" s="1926">
        <f t="shared" si="323"/>
        <v>13415736.9</v>
      </c>
    </row>
    <row r="20519" spans="6:6">
      <c r="F20519" s="1926">
        <f t="shared" si="323"/>
        <v>13415736.9</v>
      </c>
    </row>
    <row r="20520" spans="6:6">
      <c r="F20520" s="1926">
        <f t="shared" si="323"/>
        <v>13415736.9</v>
      </c>
    </row>
    <row r="20521" spans="6:6">
      <c r="F20521" s="1926">
        <f t="shared" si="323"/>
        <v>13415736.9</v>
      </c>
    </row>
    <row r="20522" spans="6:6">
      <c r="F20522" s="1926">
        <f t="shared" si="323"/>
        <v>13415736.9</v>
      </c>
    </row>
    <row r="20523" spans="6:6">
      <c r="F20523" s="1926">
        <f t="shared" si="323"/>
        <v>13415736.9</v>
      </c>
    </row>
    <row r="20524" spans="6:6">
      <c r="F20524" s="1926">
        <f t="shared" si="323"/>
        <v>13415736.9</v>
      </c>
    </row>
    <row r="20525" spans="6:6">
      <c r="F20525" s="1926">
        <f t="shared" si="323"/>
        <v>13415736.9</v>
      </c>
    </row>
    <row r="20526" spans="6:6">
      <c r="F20526" s="1926">
        <f t="shared" si="323"/>
        <v>13415736.9</v>
      </c>
    </row>
    <row r="20527" spans="6:6">
      <c r="F20527" s="1926">
        <f t="shared" si="323"/>
        <v>13415736.9</v>
      </c>
    </row>
    <row r="20528" spans="6:6">
      <c r="F20528" s="1926">
        <f t="shared" si="323"/>
        <v>13415736.9</v>
      </c>
    </row>
    <row r="20529" spans="6:6">
      <c r="F20529" s="1926">
        <f t="shared" si="323"/>
        <v>13415736.9</v>
      </c>
    </row>
    <row r="20530" spans="6:6">
      <c r="F20530" s="1926">
        <f t="shared" si="323"/>
        <v>13415736.9</v>
      </c>
    </row>
    <row r="20531" spans="6:6">
      <c r="F20531" s="1926">
        <f t="shared" si="323"/>
        <v>13415736.9</v>
      </c>
    </row>
    <row r="20532" spans="6:6">
      <c r="F20532" s="1926">
        <f t="shared" si="323"/>
        <v>13415736.9</v>
      </c>
    </row>
    <row r="20533" spans="6:6">
      <c r="F20533" s="1926">
        <f t="shared" si="323"/>
        <v>13415736.9</v>
      </c>
    </row>
    <row r="20534" spans="6:6">
      <c r="F20534" s="1926">
        <f t="shared" si="323"/>
        <v>13415736.9</v>
      </c>
    </row>
    <row r="20535" spans="6:6">
      <c r="F20535" s="1926">
        <f t="shared" si="323"/>
        <v>13415736.9</v>
      </c>
    </row>
    <row r="20536" spans="6:6">
      <c r="F20536" s="1926">
        <f t="shared" si="323"/>
        <v>13415736.9</v>
      </c>
    </row>
    <row r="20537" spans="6:6">
      <c r="F20537" s="1926">
        <f t="shared" si="323"/>
        <v>13415736.9</v>
      </c>
    </row>
    <row r="20538" spans="6:6">
      <c r="F20538" s="1926">
        <f t="shared" si="323"/>
        <v>13415736.9</v>
      </c>
    </row>
    <row r="20539" spans="6:6">
      <c r="F20539" s="1926">
        <f t="shared" si="323"/>
        <v>13415736.9</v>
      </c>
    </row>
    <row r="20540" spans="6:6">
      <c r="F20540" s="1926">
        <f t="shared" si="323"/>
        <v>13415736.9</v>
      </c>
    </row>
    <row r="20541" spans="6:6">
      <c r="F20541" s="1926">
        <f t="shared" si="323"/>
        <v>13415736.9</v>
      </c>
    </row>
    <row r="20542" spans="6:6">
      <c r="F20542" s="1926">
        <f t="shared" si="323"/>
        <v>13415736.9</v>
      </c>
    </row>
    <row r="20543" spans="6:6">
      <c r="F20543" s="1926">
        <f t="shared" si="323"/>
        <v>13415736.9</v>
      </c>
    </row>
    <row r="20544" spans="6:6">
      <c r="F20544" s="1926">
        <f t="shared" si="323"/>
        <v>13415736.9</v>
      </c>
    </row>
    <row r="20545" spans="6:6">
      <c r="F20545" s="1926">
        <f t="shared" si="323"/>
        <v>13415736.9</v>
      </c>
    </row>
    <row r="20546" spans="6:6">
      <c r="F20546" s="1926">
        <f t="shared" si="323"/>
        <v>13415736.9</v>
      </c>
    </row>
    <row r="20547" spans="6:6">
      <c r="F20547" s="1926">
        <f t="shared" si="323"/>
        <v>13415736.9</v>
      </c>
    </row>
    <row r="20548" spans="6:6">
      <c r="F20548" s="1926">
        <f t="shared" si="323"/>
        <v>13415736.9</v>
      </c>
    </row>
    <row r="20549" spans="6:6">
      <c r="F20549" s="1926">
        <f t="shared" si="323"/>
        <v>13415736.9</v>
      </c>
    </row>
    <row r="20550" spans="6:6">
      <c r="F20550" s="1926">
        <f t="shared" si="323"/>
        <v>13415736.9</v>
      </c>
    </row>
    <row r="20551" spans="6:6">
      <c r="F20551" s="1926">
        <f t="shared" ref="F20551:F20614" si="324">F20550-E20551+D20551</f>
        <v>13415736.9</v>
      </c>
    </row>
    <row r="20552" spans="6:6">
      <c r="F20552" s="1926">
        <f t="shared" si="324"/>
        <v>13415736.9</v>
      </c>
    </row>
    <row r="20553" spans="6:6">
      <c r="F20553" s="1926">
        <f t="shared" si="324"/>
        <v>13415736.9</v>
      </c>
    </row>
    <row r="20554" spans="6:6">
      <c r="F20554" s="1926">
        <f t="shared" si="324"/>
        <v>13415736.9</v>
      </c>
    </row>
    <row r="20555" spans="6:6">
      <c r="F20555" s="1926">
        <f t="shared" si="324"/>
        <v>13415736.9</v>
      </c>
    </row>
    <row r="20556" spans="6:6">
      <c r="F20556" s="1926">
        <f t="shared" si="324"/>
        <v>13415736.9</v>
      </c>
    </row>
    <row r="20557" spans="6:6">
      <c r="F20557" s="1926">
        <f t="shared" si="324"/>
        <v>13415736.9</v>
      </c>
    </row>
    <row r="20558" spans="6:6">
      <c r="F20558" s="1926">
        <f t="shared" si="324"/>
        <v>13415736.9</v>
      </c>
    </row>
    <row r="20559" spans="6:6">
      <c r="F20559" s="1926">
        <f t="shared" si="324"/>
        <v>13415736.9</v>
      </c>
    </row>
    <row r="20560" spans="6:6">
      <c r="F20560" s="1926">
        <f t="shared" si="324"/>
        <v>13415736.9</v>
      </c>
    </row>
    <row r="20561" spans="6:6">
      <c r="F20561" s="1926">
        <f t="shared" si="324"/>
        <v>13415736.9</v>
      </c>
    </row>
    <row r="20562" spans="6:6">
      <c r="F20562" s="1926">
        <f t="shared" si="324"/>
        <v>13415736.9</v>
      </c>
    </row>
    <row r="20563" spans="6:6">
      <c r="F20563" s="1926">
        <f t="shared" si="324"/>
        <v>13415736.9</v>
      </c>
    </row>
    <row r="20564" spans="6:6">
      <c r="F20564" s="1926">
        <f t="shared" si="324"/>
        <v>13415736.9</v>
      </c>
    </row>
    <row r="20565" spans="6:6">
      <c r="F20565" s="1926">
        <f t="shared" si="324"/>
        <v>13415736.9</v>
      </c>
    </row>
    <row r="20566" spans="6:6">
      <c r="F20566" s="1926">
        <f t="shared" si="324"/>
        <v>13415736.9</v>
      </c>
    </row>
    <row r="20567" spans="6:6">
      <c r="F20567" s="1926">
        <f t="shared" si="324"/>
        <v>13415736.9</v>
      </c>
    </row>
    <row r="20568" spans="6:6">
      <c r="F20568" s="1926">
        <f t="shared" si="324"/>
        <v>13415736.9</v>
      </c>
    </row>
    <row r="20569" spans="6:6">
      <c r="F20569" s="1926">
        <f t="shared" si="324"/>
        <v>13415736.9</v>
      </c>
    </row>
    <row r="20570" spans="6:6">
      <c r="F20570" s="1926">
        <f t="shared" si="324"/>
        <v>13415736.9</v>
      </c>
    </row>
    <row r="20571" spans="6:6">
      <c r="F20571" s="1926">
        <f t="shared" si="324"/>
        <v>13415736.9</v>
      </c>
    </row>
    <row r="20572" spans="6:6">
      <c r="F20572" s="1926">
        <f t="shared" si="324"/>
        <v>13415736.9</v>
      </c>
    </row>
    <row r="20573" spans="6:6">
      <c r="F20573" s="1926">
        <f t="shared" si="324"/>
        <v>13415736.9</v>
      </c>
    </row>
    <row r="20574" spans="6:6">
      <c r="F20574" s="1926">
        <f t="shared" si="324"/>
        <v>13415736.9</v>
      </c>
    </row>
    <row r="20575" spans="6:6">
      <c r="F20575" s="1926">
        <f t="shared" si="324"/>
        <v>13415736.9</v>
      </c>
    </row>
    <row r="20576" spans="6:6">
      <c r="F20576" s="1926">
        <f t="shared" si="324"/>
        <v>13415736.9</v>
      </c>
    </row>
    <row r="20577" spans="6:6">
      <c r="F20577" s="1926">
        <f t="shared" si="324"/>
        <v>13415736.9</v>
      </c>
    </row>
    <row r="20578" spans="6:6">
      <c r="F20578" s="1926">
        <f t="shared" si="324"/>
        <v>13415736.9</v>
      </c>
    </row>
    <row r="20579" spans="6:6">
      <c r="F20579" s="1926">
        <f t="shared" si="324"/>
        <v>13415736.9</v>
      </c>
    </row>
    <row r="20580" spans="6:6">
      <c r="F20580" s="1926">
        <f t="shared" si="324"/>
        <v>13415736.9</v>
      </c>
    </row>
    <row r="20581" spans="6:6">
      <c r="F20581" s="1926">
        <f t="shared" si="324"/>
        <v>13415736.9</v>
      </c>
    </row>
    <row r="20582" spans="6:6">
      <c r="F20582" s="1926">
        <f t="shared" si="324"/>
        <v>13415736.9</v>
      </c>
    </row>
    <row r="20583" spans="6:6">
      <c r="F20583" s="1926">
        <f t="shared" si="324"/>
        <v>13415736.9</v>
      </c>
    </row>
    <row r="20584" spans="6:6">
      <c r="F20584" s="1926">
        <f t="shared" si="324"/>
        <v>13415736.9</v>
      </c>
    </row>
    <row r="20585" spans="6:6">
      <c r="F20585" s="1926">
        <f t="shared" si="324"/>
        <v>13415736.9</v>
      </c>
    </row>
    <row r="20586" spans="6:6">
      <c r="F20586" s="1926">
        <f t="shared" si="324"/>
        <v>13415736.9</v>
      </c>
    </row>
    <row r="20587" spans="6:6">
      <c r="F20587" s="1926">
        <f t="shared" si="324"/>
        <v>13415736.9</v>
      </c>
    </row>
    <row r="20588" spans="6:6">
      <c r="F20588" s="1926">
        <f t="shared" si="324"/>
        <v>13415736.9</v>
      </c>
    </row>
    <row r="20589" spans="6:6">
      <c r="F20589" s="1926">
        <f t="shared" si="324"/>
        <v>13415736.9</v>
      </c>
    </row>
    <row r="20590" spans="6:6">
      <c r="F20590" s="1926">
        <f t="shared" si="324"/>
        <v>13415736.9</v>
      </c>
    </row>
    <row r="20591" spans="6:6">
      <c r="F20591" s="1926">
        <f t="shared" si="324"/>
        <v>13415736.9</v>
      </c>
    </row>
    <row r="20592" spans="6:6">
      <c r="F20592" s="1926">
        <f t="shared" si="324"/>
        <v>13415736.9</v>
      </c>
    </row>
    <row r="20593" spans="6:6">
      <c r="F20593" s="1926">
        <f t="shared" si="324"/>
        <v>13415736.9</v>
      </c>
    </row>
    <row r="20594" spans="6:6">
      <c r="F20594" s="1926">
        <f t="shared" si="324"/>
        <v>13415736.9</v>
      </c>
    </row>
    <row r="20595" spans="6:6">
      <c r="F20595" s="1926">
        <f t="shared" si="324"/>
        <v>13415736.9</v>
      </c>
    </row>
    <row r="20596" spans="6:6">
      <c r="F20596" s="1926">
        <f t="shared" si="324"/>
        <v>13415736.9</v>
      </c>
    </row>
    <row r="20597" spans="6:6">
      <c r="F20597" s="1926">
        <f t="shared" si="324"/>
        <v>13415736.9</v>
      </c>
    </row>
    <row r="20598" spans="6:6">
      <c r="F20598" s="1926">
        <f t="shared" si="324"/>
        <v>13415736.9</v>
      </c>
    </row>
    <row r="20599" spans="6:6">
      <c r="F20599" s="1926">
        <f t="shared" si="324"/>
        <v>13415736.9</v>
      </c>
    </row>
    <row r="20600" spans="6:6">
      <c r="F20600" s="1926">
        <f t="shared" si="324"/>
        <v>13415736.9</v>
      </c>
    </row>
    <row r="20601" spans="6:6">
      <c r="F20601" s="1926">
        <f t="shared" si="324"/>
        <v>13415736.9</v>
      </c>
    </row>
    <row r="20602" spans="6:6">
      <c r="F20602" s="1926">
        <f t="shared" si="324"/>
        <v>13415736.9</v>
      </c>
    </row>
    <row r="20603" spans="6:6">
      <c r="F20603" s="1926">
        <f t="shared" si="324"/>
        <v>13415736.9</v>
      </c>
    </row>
    <row r="20604" spans="6:6">
      <c r="F20604" s="1926">
        <f t="shared" si="324"/>
        <v>13415736.9</v>
      </c>
    </row>
    <row r="20605" spans="6:6">
      <c r="F20605" s="1926">
        <f t="shared" si="324"/>
        <v>13415736.9</v>
      </c>
    </row>
    <row r="20606" spans="6:6">
      <c r="F20606" s="1926">
        <f t="shared" si="324"/>
        <v>13415736.9</v>
      </c>
    </row>
    <row r="20607" spans="6:6">
      <c r="F20607" s="1926">
        <f t="shared" si="324"/>
        <v>13415736.9</v>
      </c>
    </row>
    <row r="20608" spans="6:6">
      <c r="F20608" s="1926">
        <f t="shared" si="324"/>
        <v>13415736.9</v>
      </c>
    </row>
    <row r="20609" spans="6:6">
      <c r="F20609" s="1926">
        <f t="shared" si="324"/>
        <v>13415736.9</v>
      </c>
    </row>
    <row r="20610" spans="6:6">
      <c r="F20610" s="1926">
        <f t="shared" si="324"/>
        <v>13415736.9</v>
      </c>
    </row>
    <row r="20611" spans="6:6">
      <c r="F20611" s="1926">
        <f t="shared" si="324"/>
        <v>13415736.9</v>
      </c>
    </row>
    <row r="20612" spans="6:6">
      <c r="F20612" s="1926">
        <f t="shared" si="324"/>
        <v>13415736.9</v>
      </c>
    </row>
    <row r="20613" spans="6:6">
      <c r="F20613" s="1926">
        <f t="shared" si="324"/>
        <v>13415736.9</v>
      </c>
    </row>
    <row r="20614" spans="6:6">
      <c r="F20614" s="1926">
        <f t="shared" si="324"/>
        <v>13415736.9</v>
      </c>
    </row>
    <row r="20615" spans="6:6">
      <c r="F20615" s="1926">
        <f t="shared" ref="F20615:F20678" si="325">F20614-E20615+D20615</f>
        <v>13415736.9</v>
      </c>
    </row>
    <row r="20616" spans="6:6">
      <c r="F20616" s="1926">
        <f t="shared" si="325"/>
        <v>13415736.9</v>
      </c>
    </row>
    <row r="20617" spans="6:6">
      <c r="F20617" s="1926">
        <f t="shared" si="325"/>
        <v>13415736.9</v>
      </c>
    </row>
    <row r="20618" spans="6:6">
      <c r="F20618" s="1926">
        <f t="shared" si="325"/>
        <v>13415736.9</v>
      </c>
    </row>
    <row r="20619" spans="6:6">
      <c r="F20619" s="1926">
        <f t="shared" si="325"/>
        <v>13415736.9</v>
      </c>
    </row>
    <row r="20620" spans="6:6">
      <c r="F20620" s="1926">
        <f t="shared" si="325"/>
        <v>13415736.9</v>
      </c>
    </row>
    <row r="20621" spans="6:6">
      <c r="F20621" s="1926">
        <f t="shared" si="325"/>
        <v>13415736.9</v>
      </c>
    </row>
    <row r="20622" spans="6:6">
      <c r="F20622" s="1926">
        <f t="shared" si="325"/>
        <v>13415736.9</v>
      </c>
    </row>
    <row r="20623" spans="6:6">
      <c r="F20623" s="1926">
        <f t="shared" si="325"/>
        <v>13415736.9</v>
      </c>
    </row>
    <row r="20624" spans="6:6">
      <c r="F20624" s="1926">
        <f t="shared" si="325"/>
        <v>13415736.9</v>
      </c>
    </row>
    <row r="20625" spans="6:6">
      <c r="F20625" s="1926">
        <f t="shared" si="325"/>
        <v>13415736.9</v>
      </c>
    </row>
    <row r="20626" spans="6:6">
      <c r="F20626" s="1926">
        <f t="shared" si="325"/>
        <v>13415736.9</v>
      </c>
    </row>
    <row r="20627" spans="6:6">
      <c r="F20627" s="1926">
        <f t="shared" si="325"/>
        <v>13415736.9</v>
      </c>
    </row>
    <row r="20628" spans="6:6">
      <c r="F20628" s="1926">
        <f t="shared" si="325"/>
        <v>13415736.9</v>
      </c>
    </row>
    <row r="20629" spans="6:6">
      <c r="F20629" s="1926">
        <f t="shared" si="325"/>
        <v>13415736.9</v>
      </c>
    </row>
    <row r="20630" spans="6:6">
      <c r="F20630" s="1926">
        <f t="shared" si="325"/>
        <v>13415736.9</v>
      </c>
    </row>
    <row r="20631" spans="6:6">
      <c r="F20631" s="1926">
        <f t="shared" si="325"/>
        <v>13415736.9</v>
      </c>
    </row>
    <row r="20632" spans="6:6">
      <c r="F20632" s="1926">
        <f t="shared" si="325"/>
        <v>13415736.9</v>
      </c>
    </row>
    <row r="20633" spans="6:6">
      <c r="F20633" s="1926">
        <f t="shared" si="325"/>
        <v>13415736.9</v>
      </c>
    </row>
    <row r="20634" spans="6:6">
      <c r="F20634" s="1926">
        <f t="shared" si="325"/>
        <v>13415736.9</v>
      </c>
    </row>
    <row r="20635" spans="6:6">
      <c r="F20635" s="1926">
        <f t="shared" si="325"/>
        <v>13415736.9</v>
      </c>
    </row>
    <row r="20636" spans="6:6">
      <c r="F20636" s="1926">
        <f t="shared" si="325"/>
        <v>13415736.9</v>
      </c>
    </row>
    <row r="20637" spans="6:6">
      <c r="F20637" s="1926">
        <f t="shared" si="325"/>
        <v>13415736.9</v>
      </c>
    </row>
    <row r="20638" spans="6:6">
      <c r="F20638" s="1926">
        <f t="shared" si="325"/>
        <v>13415736.9</v>
      </c>
    </row>
    <row r="20639" spans="6:6">
      <c r="F20639" s="1926">
        <f t="shared" si="325"/>
        <v>13415736.9</v>
      </c>
    </row>
    <row r="20640" spans="6:6">
      <c r="F20640" s="1926">
        <f t="shared" si="325"/>
        <v>13415736.9</v>
      </c>
    </row>
    <row r="20641" spans="6:6">
      <c r="F20641" s="1926">
        <f t="shared" si="325"/>
        <v>13415736.9</v>
      </c>
    </row>
    <row r="20642" spans="6:6">
      <c r="F20642" s="1926">
        <f t="shared" si="325"/>
        <v>13415736.9</v>
      </c>
    </row>
    <row r="20643" spans="6:6">
      <c r="F20643" s="1926">
        <f t="shared" si="325"/>
        <v>13415736.9</v>
      </c>
    </row>
    <row r="20644" spans="6:6">
      <c r="F20644" s="1926">
        <f t="shared" si="325"/>
        <v>13415736.9</v>
      </c>
    </row>
    <row r="20645" spans="6:6">
      <c r="F20645" s="1926">
        <f t="shared" si="325"/>
        <v>13415736.9</v>
      </c>
    </row>
    <row r="20646" spans="6:6">
      <c r="F20646" s="1926">
        <f t="shared" si="325"/>
        <v>13415736.9</v>
      </c>
    </row>
    <row r="20647" spans="6:6">
      <c r="F20647" s="1926">
        <f t="shared" si="325"/>
        <v>13415736.9</v>
      </c>
    </row>
    <row r="20648" spans="6:6">
      <c r="F20648" s="1926">
        <f t="shared" si="325"/>
        <v>13415736.9</v>
      </c>
    </row>
    <row r="20649" spans="6:6">
      <c r="F20649" s="1926">
        <f t="shared" si="325"/>
        <v>13415736.9</v>
      </c>
    </row>
    <row r="20650" spans="6:6">
      <c r="F20650" s="1926">
        <f t="shared" si="325"/>
        <v>13415736.9</v>
      </c>
    </row>
    <row r="20651" spans="6:6">
      <c r="F20651" s="1926">
        <f t="shared" si="325"/>
        <v>13415736.9</v>
      </c>
    </row>
    <row r="20652" spans="6:6">
      <c r="F20652" s="1926">
        <f t="shared" si="325"/>
        <v>13415736.9</v>
      </c>
    </row>
    <row r="20653" spans="6:6">
      <c r="F20653" s="1926">
        <f t="shared" si="325"/>
        <v>13415736.9</v>
      </c>
    </row>
    <row r="20654" spans="6:6">
      <c r="F20654" s="1926">
        <f t="shared" si="325"/>
        <v>13415736.9</v>
      </c>
    </row>
    <row r="20655" spans="6:6">
      <c r="F20655" s="1926">
        <f t="shared" si="325"/>
        <v>13415736.9</v>
      </c>
    </row>
    <row r="20656" spans="6:6">
      <c r="F20656" s="1926">
        <f t="shared" si="325"/>
        <v>13415736.9</v>
      </c>
    </row>
    <row r="20657" spans="6:6">
      <c r="F20657" s="1926">
        <f t="shared" si="325"/>
        <v>13415736.9</v>
      </c>
    </row>
    <row r="20658" spans="6:6">
      <c r="F20658" s="1926">
        <f t="shared" si="325"/>
        <v>13415736.9</v>
      </c>
    </row>
    <row r="20659" spans="6:6">
      <c r="F20659" s="1926">
        <f t="shared" si="325"/>
        <v>13415736.9</v>
      </c>
    </row>
    <row r="20660" spans="6:6">
      <c r="F20660" s="1926">
        <f t="shared" si="325"/>
        <v>13415736.9</v>
      </c>
    </row>
    <row r="20661" spans="6:6">
      <c r="F20661" s="1926">
        <f t="shared" si="325"/>
        <v>13415736.9</v>
      </c>
    </row>
    <row r="20662" spans="6:6">
      <c r="F20662" s="1926">
        <f t="shared" si="325"/>
        <v>13415736.9</v>
      </c>
    </row>
    <row r="20663" spans="6:6">
      <c r="F20663" s="1926">
        <f t="shared" si="325"/>
        <v>13415736.9</v>
      </c>
    </row>
    <row r="20664" spans="6:6">
      <c r="F20664" s="1926">
        <f t="shared" si="325"/>
        <v>13415736.9</v>
      </c>
    </row>
    <row r="20665" spans="6:6">
      <c r="F20665" s="1926">
        <f t="shared" si="325"/>
        <v>13415736.9</v>
      </c>
    </row>
    <row r="20666" spans="6:6">
      <c r="F20666" s="1926">
        <f t="shared" si="325"/>
        <v>13415736.9</v>
      </c>
    </row>
    <row r="20667" spans="6:6">
      <c r="F20667" s="1926">
        <f t="shared" si="325"/>
        <v>13415736.9</v>
      </c>
    </row>
    <row r="20668" spans="6:6">
      <c r="F20668" s="1926">
        <f t="shared" si="325"/>
        <v>13415736.9</v>
      </c>
    </row>
    <row r="20669" spans="6:6">
      <c r="F20669" s="1926">
        <f t="shared" si="325"/>
        <v>13415736.9</v>
      </c>
    </row>
    <row r="20670" spans="6:6">
      <c r="F20670" s="1926">
        <f t="shared" si="325"/>
        <v>13415736.9</v>
      </c>
    </row>
    <row r="20671" spans="6:6">
      <c r="F20671" s="1926">
        <f t="shared" si="325"/>
        <v>13415736.9</v>
      </c>
    </row>
    <row r="20672" spans="6:6">
      <c r="F20672" s="1926">
        <f t="shared" si="325"/>
        <v>13415736.9</v>
      </c>
    </row>
    <row r="20673" spans="6:6">
      <c r="F20673" s="1926">
        <f t="shared" si="325"/>
        <v>13415736.9</v>
      </c>
    </row>
    <row r="20674" spans="6:6">
      <c r="F20674" s="1926">
        <f t="shared" si="325"/>
        <v>13415736.9</v>
      </c>
    </row>
    <row r="20675" spans="6:6">
      <c r="F20675" s="1926">
        <f t="shared" si="325"/>
        <v>13415736.9</v>
      </c>
    </row>
    <row r="20676" spans="6:6">
      <c r="F20676" s="1926">
        <f t="shared" si="325"/>
        <v>13415736.9</v>
      </c>
    </row>
    <row r="20677" spans="6:6">
      <c r="F20677" s="1926">
        <f t="shared" si="325"/>
        <v>13415736.9</v>
      </c>
    </row>
    <row r="20678" spans="6:6">
      <c r="F20678" s="1926">
        <f t="shared" si="325"/>
        <v>13415736.9</v>
      </c>
    </row>
    <row r="20679" spans="6:6">
      <c r="F20679" s="1926">
        <f t="shared" ref="F20679:F20742" si="326">F20678-E20679+D20679</f>
        <v>13415736.9</v>
      </c>
    </row>
    <row r="20680" spans="6:6">
      <c r="F20680" s="1926">
        <f t="shared" si="326"/>
        <v>13415736.9</v>
      </c>
    </row>
    <row r="20681" spans="6:6">
      <c r="F20681" s="1926">
        <f t="shared" si="326"/>
        <v>13415736.9</v>
      </c>
    </row>
    <row r="20682" spans="6:6">
      <c r="F20682" s="1926">
        <f t="shared" si="326"/>
        <v>13415736.9</v>
      </c>
    </row>
    <row r="20683" spans="6:6">
      <c r="F20683" s="1926">
        <f t="shared" si="326"/>
        <v>13415736.9</v>
      </c>
    </row>
    <row r="20684" spans="6:6">
      <c r="F20684" s="1926">
        <f t="shared" si="326"/>
        <v>13415736.9</v>
      </c>
    </row>
    <row r="20685" spans="6:6">
      <c r="F20685" s="1926">
        <f t="shared" si="326"/>
        <v>13415736.9</v>
      </c>
    </row>
    <row r="20686" spans="6:6">
      <c r="F20686" s="1926">
        <f t="shared" si="326"/>
        <v>13415736.9</v>
      </c>
    </row>
    <row r="20687" spans="6:6">
      <c r="F20687" s="1926">
        <f t="shared" si="326"/>
        <v>13415736.9</v>
      </c>
    </row>
    <row r="20688" spans="6:6">
      <c r="F20688" s="1926">
        <f t="shared" si="326"/>
        <v>13415736.9</v>
      </c>
    </row>
    <row r="20689" spans="6:6">
      <c r="F20689" s="1926">
        <f t="shared" si="326"/>
        <v>13415736.9</v>
      </c>
    </row>
    <row r="20690" spans="6:6">
      <c r="F20690" s="1926">
        <f t="shared" si="326"/>
        <v>13415736.9</v>
      </c>
    </row>
    <row r="20691" spans="6:6">
      <c r="F20691" s="1926">
        <f t="shared" si="326"/>
        <v>13415736.9</v>
      </c>
    </row>
    <row r="20692" spans="6:6">
      <c r="F20692" s="1926">
        <f t="shared" si="326"/>
        <v>13415736.9</v>
      </c>
    </row>
    <row r="20693" spans="6:6">
      <c r="F20693" s="1926">
        <f t="shared" si="326"/>
        <v>13415736.9</v>
      </c>
    </row>
    <row r="20694" spans="6:6">
      <c r="F20694" s="1926">
        <f t="shared" si="326"/>
        <v>13415736.9</v>
      </c>
    </row>
    <row r="20695" spans="6:6">
      <c r="F20695" s="1926">
        <f t="shared" si="326"/>
        <v>13415736.9</v>
      </c>
    </row>
    <row r="20696" spans="6:6">
      <c r="F20696" s="1926">
        <f t="shared" si="326"/>
        <v>13415736.9</v>
      </c>
    </row>
    <row r="20697" spans="6:6">
      <c r="F20697" s="1926">
        <f t="shared" si="326"/>
        <v>13415736.9</v>
      </c>
    </row>
    <row r="20698" spans="6:6">
      <c r="F20698" s="1926">
        <f t="shared" si="326"/>
        <v>13415736.9</v>
      </c>
    </row>
    <row r="20699" spans="6:6">
      <c r="F20699" s="1926">
        <f t="shared" si="326"/>
        <v>13415736.9</v>
      </c>
    </row>
    <row r="20700" spans="6:6">
      <c r="F20700" s="1926">
        <f t="shared" si="326"/>
        <v>13415736.9</v>
      </c>
    </row>
    <row r="20701" spans="6:6">
      <c r="F20701" s="1926">
        <f t="shared" si="326"/>
        <v>13415736.9</v>
      </c>
    </row>
    <row r="20702" spans="6:6">
      <c r="F20702" s="1926">
        <f t="shared" si="326"/>
        <v>13415736.9</v>
      </c>
    </row>
    <row r="20703" spans="6:6">
      <c r="F20703" s="1926">
        <f t="shared" si="326"/>
        <v>13415736.9</v>
      </c>
    </row>
    <row r="20704" spans="6:6">
      <c r="F20704" s="1926">
        <f t="shared" si="326"/>
        <v>13415736.9</v>
      </c>
    </row>
    <row r="20705" spans="6:6">
      <c r="F20705" s="1926">
        <f t="shared" si="326"/>
        <v>13415736.9</v>
      </c>
    </row>
    <row r="20706" spans="6:6">
      <c r="F20706" s="1926">
        <f t="shared" si="326"/>
        <v>13415736.9</v>
      </c>
    </row>
    <row r="20707" spans="6:6">
      <c r="F20707" s="1926">
        <f t="shared" si="326"/>
        <v>13415736.9</v>
      </c>
    </row>
    <row r="20708" spans="6:6">
      <c r="F20708" s="1926">
        <f t="shared" si="326"/>
        <v>13415736.9</v>
      </c>
    </row>
    <row r="20709" spans="6:6">
      <c r="F20709" s="1926">
        <f t="shared" si="326"/>
        <v>13415736.9</v>
      </c>
    </row>
    <row r="20710" spans="6:6">
      <c r="F20710" s="1926">
        <f t="shared" si="326"/>
        <v>13415736.9</v>
      </c>
    </row>
    <row r="20711" spans="6:6">
      <c r="F20711" s="1926">
        <f t="shared" si="326"/>
        <v>13415736.9</v>
      </c>
    </row>
    <row r="20712" spans="6:6">
      <c r="F20712" s="1926">
        <f t="shared" si="326"/>
        <v>13415736.9</v>
      </c>
    </row>
    <row r="20713" spans="6:6">
      <c r="F20713" s="1926">
        <f t="shared" si="326"/>
        <v>13415736.9</v>
      </c>
    </row>
    <row r="20714" spans="6:6">
      <c r="F20714" s="1926">
        <f t="shared" si="326"/>
        <v>13415736.9</v>
      </c>
    </row>
    <row r="20715" spans="6:6">
      <c r="F20715" s="1926">
        <f t="shared" si="326"/>
        <v>13415736.9</v>
      </c>
    </row>
    <row r="20716" spans="6:6">
      <c r="F20716" s="1926">
        <f t="shared" si="326"/>
        <v>13415736.9</v>
      </c>
    </row>
    <row r="20717" spans="6:6">
      <c r="F20717" s="1926">
        <f t="shared" si="326"/>
        <v>13415736.9</v>
      </c>
    </row>
    <row r="20718" spans="6:6">
      <c r="F20718" s="1926">
        <f t="shared" si="326"/>
        <v>13415736.9</v>
      </c>
    </row>
    <row r="20719" spans="6:6">
      <c r="F20719" s="1926">
        <f t="shared" si="326"/>
        <v>13415736.9</v>
      </c>
    </row>
    <row r="20720" spans="6:6">
      <c r="F20720" s="1926">
        <f t="shared" si="326"/>
        <v>13415736.9</v>
      </c>
    </row>
    <row r="20721" spans="6:6">
      <c r="F20721" s="1926">
        <f t="shared" si="326"/>
        <v>13415736.9</v>
      </c>
    </row>
    <row r="20722" spans="6:6">
      <c r="F20722" s="1926">
        <f t="shared" si="326"/>
        <v>13415736.9</v>
      </c>
    </row>
    <row r="20723" spans="6:6">
      <c r="F20723" s="1926">
        <f t="shared" si="326"/>
        <v>13415736.9</v>
      </c>
    </row>
    <row r="20724" spans="6:6">
      <c r="F20724" s="1926">
        <f t="shared" si="326"/>
        <v>13415736.9</v>
      </c>
    </row>
    <row r="20725" spans="6:6">
      <c r="F20725" s="1926">
        <f t="shared" si="326"/>
        <v>13415736.9</v>
      </c>
    </row>
    <row r="20726" spans="6:6">
      <c r="F20726" s="1926">
        <f t="shared" si="326"/>
        <v>13415736.9</v>
      </c>
    </row>
    <row r="20727" spans="6:6">
      <c r="F20727" s="1926">
        <f t="shared" si="326"/>
        <v>13415736.9</v>
      </c>
    </row>
    <row r="20728" spans="6:6">
      <c r="F20728" s="1926">
        <f t="shared" si="326"/>
        <v>13415736.9</v>
      </c>
    </row>
    <row r="20729" spans="6:6">
      <c r="F20729" s="1926">
        <f t="shared" si="326"/>
        <v>13415736.9</v>
      </c>
    </row>
    <row r="20730" spans="6:6">
      <c r="F20730" s="1926">
        <f t="shared" si="326"/>
        <v>13415736.9</v>
      </c>
    </row>
    <row r="20731" spans="6:6">
      <c r="F20731" s="1926">
        <f t="shared" si="326"/>
        <v>13415736.9</v>
      </c>
    </row>
    <row r="20732" spans="6:6">
      <c r="F20732" s="1926">
        <f t="shared" si="326"/>
        <v>13415736.9</v>
      </c>
    </row>
    <row r="20733" spans="6:6">
      <c r="F20733" s="1926">
        <f t="shared" si="326"/>
        <v>13415736.9</v>
      </c>
    </row>
    <row r="20734" spans="6:6">
      <c r="F20734" s="1926">
        <f t="shared" si="326"/>
        <v>13415736.9</v>
      </c>
    </row>
    <row r="20735" spans="6:6">
      <c r="F20735" s="1926">
        <f t="shared" si="326"/>
        <v>13415736.9</v>
      </c>
    </row>
    <row r="20736" spans="6:6">
      <c r="F20736" s="1926">
        <f t="shared" si="326"/>
        <v>13415736.9</v>
      </c>
    </row>
    <row r="20737" spans="6:6">
      <c r="F20737" s="1926">
        <f t="shared" si="326"/>
        <v>13415736.9</v>
      </c>
    </row>
    <row r="20738" spans="6:6">
      <c r="F20738" s="1926">
        <f t="shared" si="326"/>
        <v>13415736.9</v>
      </c>
    </row>
    <row r="20739" spans="6:6">
      <c r="F20739" s="1926">
        <f t="shared" si="326"/>
        <v>13415736.9</v>
      </c>
    </row>
    <row r="20740" spans="6:6">
      <c r="F20740" s="1926">
        <f t="shared" si="326"/>
        <v>13415736.9</v>
      </c>
    </row>
    <row r="20741" spans="6:6">
      <c r="F20741" s="1926">
        <f t="shared" si="326"/>
        <v>13415736.9</v>
      </c>
    </row>
    <row r="20742" spans="6:6">
      <c r="F20742" s="1926">
        <f t="shared" si="326"/>
        <v>13415736.9</v>
      </c>
    </row>
    <row r="20743" spans="6:6">
      <c r="F20743" s="1926">
        <f t="shared" ref="F20743:F20806" si="327">F20742-E20743+D20743</f>
        <v>13415736.9</v>
      </c>
    </row>
    <row r="20744" spans="6:6">
      <c r="F20744" s="1926">
        <f t="shared" si="327"/>
        <v>13415736.9</v>
      </c>
    </row>
    <row r="20745" spans="6:6">
      <c r="F20745" s="1926">
        <f t="shared" si="327"/>
        <v>13415736.9</v>
      </c>
    </row>
    <row r="20746" spans="6:6">
      <c r="F20746" s="1926">
        <f t="shared" si="327"/>
        <v>13415736.9</v>
      </c>
    </row>
    <row r="20747" spans="6:6">
      <c r="F20747" s="1926">
        <f t="shared" si="327"/>
        <v>13415736.9</v>
      </c>
    </row>
    <row r="20748" spans="6:6">
      <c r="F20748" s="1926">
        <f t="shared" si="327"/>
        <v>13415736.9</v>
      </c>
    </row>
    <row r="20749" spans="6:6">
      <c r="F20749" s="1926">
        <f t="shared" si="327"/>
        <v>13415736.9</v>
      </c>
    </row>
    <row r="20750" spans="6:6">
      <c r="F20750" s="1926">
        <f t="shared" si="327"/>
        <v>13415736.9</v>
      </c>
    </row>
    <row r="20751" spans="6:6">
      <c r="F20751" s="1926">
        <f t="shared" si="327"/>
        <v>13415736.9</v>
      </c>
    </row>
    <row r="20752" spans="6:6">
      <c r="F20752" s="1926">
        <f t="shared" si="327"/>
        <v>13415736.9</v>
      </c>
    </row>
    <row r="20753" spans="6:6">
      <c r="F20753" s="1926">
        <f t="shared" si="327"/>
        <v>13415736.9</v>
      </c>
    </row>
    <row r="20754" spans="6:6">
      <c r="F20754" s="1926">
        <f t="shared" si="327"/>
        <v>13415736.9</v>
      </c>
    </row>
    <row r="20755" spans="6:6">
      <c r="F20755" s="1926">
        <f t="shared" si="327"/>
        <v>13415736.9</v>
      </c>
    </row>
    <row r="20756" spans="6:6">
      <c r="F20756" s="1926">
        <f t="shared" si="327"/>
        <v>13415736.9</v>
      </c>
    </row>
    <row r="20757" spans="6:6">
      <c r="F20757" s="1926">
        <f t="shared" si="327"/>
        <v>13415736.9</v>
      </c>
    </row>
    <row r="20758" spans="6:6">
      <c r="F20758" s="1926">
        <f t="shared" si="327"/>
        <v>13415736.9</v>
      </c>
    </row>
    <row r="20759" spans="6:6">
      <c r="F20759" s="1926">
        <f t="shared" si="327"/>
        <v>13415736.9</v>
      </c>
    </row>
    <row r="20760" spans="6:6">
      <c r="F20760" s="1926">
        <f t="shared" si="327"/>
        <v>13415736.9</v>
      </c>
    </row>
    <row r="20761" spans="6:6">
      <c r="F20761" s="1926">
        <f t="shared" si="327"/>
        <v>13415736.9</v>
      </c>
    </row>
    <row r="20762" spans="6:6">
      <c r="F20762" s="1926">
        <f t="shared" si="327"/>
        <v>13415736.9</v>
      </c>
    </row>
    <row r="20763" spans="6:6">
      <c r="F20763" s="1926">
        <f t="shared" si="327"/>
        <v>13415736.9</v>
      </c>
    </row>
    <row r="20764" spans="6:6">
      <c r="F20764" s="1926">
        <f t="shared" si="327"/>
        <v>13415736.9</v>
      </c>
    </row>
    <row r="20765" spans="6:6">
      <c r="F20765" s="1926">
        <f t="shared" si="327"/>
        <v>13415736.9</v>
      </c>
    </row>
    <row r="20766" spans="6:6">
      <c r="F20766" s="1926">
        <f t="shared" si="327"/>
        <v>13415736.9</v>
      </c>
    </row>
    <row r="20767" spans="6:6">
      <c r="F20767" s="1926">
        <f t="shared" si="327"/>
        <v>13415736.9</v>
      </c>
    </row>
    <row r="20768" spans="6:6">
      <c r="F20768" s="1926">
        <f t="shared" si="327"/>
        <v>13415736.9</v>
      </c>
    </row>
    <row r="20769" spans="6:6">
      <c r="F20769" s="1926">
        <f t="shared" si="327"/>
        <v>13415736.9</v>
      </c>
    </row>
    <row r="20770" spans="6:6">
      <c r="F20770" s="1926">
        <f t="shared" si="327"/>
        <v>13415736.9</v>
      </c>
    </row>
    <row r="20771" spans="6:6">
      <c r="F20771" s="1926">
        <f t="shared" si="327"/>
        <v>13415736.9</v>
      </c>
    </row>
    <row r="20772" spans="6:6">
      <c r="F20772" s="1926">
        <f t="shared" si="327"/>
        <v>13415736.9</v>
      </c>
    </row>
    <row r="20773" spans="6:6">
      <c r="F20773" s="1926">
        <f t="shared" si="327"/>
        <v>13415736.9</v>
      </c>
    </row>
    <row r="20774" spans="6:6">
      <c r="F20774" s="1926">
        <f t="shared" si="327"/>
        <v>13415736.9</v>
      </c>
    </row>
    <row r="20775" spans="6:6">
      <c r="F20775" s="1926">
        <f t="shared" si="327"/>
        <v>13415736.9</v>
      </c>
    </row>
    <row r="20776" spans="6:6">
      <c r="F20776" s="1926">
        <f t="shared" si="327"/>
        <v>13415736.9</v>
      </c>
    </row>
    <row r="20777" spans="6:6">
      <c r="F20777" s="1926">
        <f t="shared" si="327"/>
        <v>13415736.9</v>
      </c>
    </row>
    <row r="20778" spans="6:6">
      <c r="F20778" s="1926">
        <f t="shared" si="327"/>
        <v>13415736.9</v>
      </c>
    </row>
    <row r="20779" spans="6:6">
      <c r="F20779" s="1926">
        <f t="shared" si="327"/>
        <v>13415736.9</v>
      </c>
    </row>
    <row r="20780" spans="6:6">
      <c r="F20780" s="1926">
        <f t="shared" si="327"/>
        <v>13415736.9</v>
      </c>
    </row>
    <row r="20781" spans="6:6">
      <c r="F20781" s="1926">
        <f t="shared" si="327"/>
        <v>13415736.9</v>
      </c>
    </row>
    <row r="20782" spans="6:6">
      <c r="F20782" s="1926">
        <f t="shared" si="327"/>
        <v>13415736.9</v>
      </c>
    </row>
    <row r="20783" spans="6:6">
      <c r="F20783" s="1926">
        <f t="shared" si="327"/>
        <v>13415736.9</v>
      </c>
    </row>
    <row r="20784" spans="6:6">
      <c r="F20784" s="1926">
        <f t="shared" si="327"/>
        <v>13415736.9</v>
      </c>
    </row>
    <row r="20785" spans="6:6">
      <c r="F20785" s="1926">
        <f t="shared" si="327"/>
        <v>13415736.9</v>
      </c>
    </row>
    <row r="20786" spans="6:6">
      <c r="F20786" s="1926">
        <f t="shared" si="327"/>
        <v>13415736.9</v>
      </c>
    </row>
    <row r="20787" spans="6:6">
      <c r="F20787" s="1926">
        <f t="shared" si="327"/>
        <v>13415736.9</v>
      </c>
    </row>
    <row r="20788" spans="6:6">
      <c r="F20788" s="1926">
        <f t="shared" si="327"/>
        <v>13415736.9</v>
      </c>
    </row>
    <row r="20789" spans="6:6">
      <c r="F20789" s="1926">
        <f t="shared" si="327"/>
        <v>13415736.9</v>
      </c>
    </row>
    <row r="20790" spans="6:6">
      <c r="F20790" s="1926">
        <f t="shared" si="327"/>
        <v>13415736.9</v>
      </c>
    </row>
    <row r="20791" spans="6:6">
      <c r="F20791" s="1926">
        <f t="shared" si="327"/>
        <v>13415736.9</v>
      </c>
    </row>
    <row r="20792" spans="6:6">
      <c r="F20792" s="1926">
        <f t="shared" si="327"/>
        <v>13415736.9</v>
      </c>
    </row>
    <row r="20793" spans="6:6">
      <c r="F20793" s="1926">
        <f t="shared" si="327"/>
        <v>13415736.9</v>
      </c>
    </row>
    <row r="20794" spans="6:6">
      <c r="F20794" s="1926">
        <f t="shared" si="327"/>
        <v>13415736.9</v>
      </c>
    </row>
    <row r="20795" spans="6:6">
      <c r="F20795" s="1926">
        <f t="shared" si="327"/>
        <v>13415736.9</v>
      </c>
    </row>
    <row r="20796" spans="6:6">
      <c r="F20796" s="1926">
        <f t="shared" si="327"/>
        <v>13415736.9</v>
      </c>
    </row>
    <row r="20797" spans="6:6">
      <c r="F20797" s="1926">
        <f t="shared" si="327"/>
        <v>13415736.9</v>
      </c>
    </row>
    <row r="20798" spans="6:6">
      <c r="F20798" s="1926">
        <f t="shared" si="327"/>
        <v>13415736.9</v>
      </c>
    </row>
    <row r="20799" spans="6:6">
      <c r="F20799" s="1926">
        <f t="shared" si="327"/>
        <v>13415736.9</v>
      </c>
    </row>
    <row r="20800" spans="6:6">
      <c r="F20800" s="1926">
        <f t="shared" si="327"/>
        <v>13415736.9</v>
      </c>
    </row>
    <row r="20801" spans="6:6">
      <c r="F20801" s="1926">
        <f t="shared" si="327"/>
        <v>13415736.9</v>
      </c>
    </row>
    <row r="20802" spans="6:6">
      <c r="F20802" s="1926">
        <f t="shared" si="327"/>
        <v>13415736.9</v>
      </c>
    </row>
    <row r="20803" spans="6:6">
      <c r="F20803" s="1926">
        <f t="shared" si="327"/>
        <v>13415736.9</v>
      </c>
    </row>
    <row r="20804" spans="6:6">
      <c r="F20804" s="1926">
        <f t="shared" si="327"/>
        <v>13415736.9</v>
      </c>
    </row>
    <row r="20805" spans="6:6">
      <c r="F20805" s="1926">
        <f t="shared" si="327"/>
        <v>13415736.9</v>
      </c>
    </row>
    <row r="20806" spans="6:6">
      <c r="F20806" s="1926">
        <f t="shared" si="327"/>
        <v>13415736.9</v>
      </c>
    </row>
    <row r="20807" spans="6:6">
      <c r="F20807" s="1926">
        <f t="shared" ref="F20807:F20870" si="328">F20806-E20807+D20807</f>
        <v>13415736.9</v>
      </c>
    </row>
    <row r="20808" spans="6:6">
      <c r="F20808" s="1926">
        <f t="shared" si="328"/>
        <v>13415736.9</v>
      </c>
    </row>
    <row r="20809" spans="6:6">
      <c r="F20809" s="1926">
        <f t="shared" si="328"/>
        <v>13415736.9</v>
      </c>
    </row>
    <row r="20810" spans="6:6">
      <c r="F20810" s="1926">
        <f t="shared" si="328"/>
        <v>13415736.9</v>
      </c>
    </row>
    <row r="20811" spans="6:6">
      <c r="F20811" s="1926">
        <f t="shared" si="328"/>
        <v>13415736.9</v>
      </c>
    </row>
    <row r="20812" spans="6:6">
      <c r="F20812" s="1926">
        <f t="shared" si="328"/>
        <v>13415736.9</v>
      </c>
    </row>
    <row r="20813" spans="6:6">
      <c r="F20813" s="1926">
        <f t="shared" si="328"/>
        <v>13415736.9</v>
      </c>
    </row>
    <row r="20814" spans="6:6">
      <c r="F20814" s="1926">
        <f t="shared" si="328"/>
        <v>13415736.9</v>
      </c>
    </row>
    <row r="20815" spans="6:6">
      <c r="F20815" s="1926">
        <f t="shared" si="328"/>
        <v>13415736.9</v>
      </c>
    </row>
    <row r="20816" spans="6:6">
      <c r="F20816" s="1926">
        <f t="shared" si="328"/>
        <v>13415736.9</v>
      </c>
    </row>
    <row r="20817" spans="6:6">
      <c r="F20817" s="1926">
        <f t="shared" si="328"/>
        <v>13415736.9</v>
      </c>
    </row>
    <row r="20818" spans="6:6">
      <c r="F20818" s="1926">
        <f t="shared" si="328"/>
        <v>13415736.9</v>
      </c>
    </row>
    <row r="20819" spans="6:6">
      <c r="F20819" s="1926">
        <f t="shared" si="328"/>
        <v>13415736.9</v>
      </c>
    </row>
    <row r="20820" spans="6:6">
      <c r="F20820" s="1926">
        <f t="shared" si="328"/>
        <v>13415736.9</v>
      </c>
    </row>
    <row r="20821" spans="6:6">
      <c r="F20821" s="1926">
        <f t="shared" si="328"/>
        <v>13415736.9</v>
      </c>
    </row>
    <row r="20822" spans="6:6">
      <c r="F20822" s="1926">
        <f t="shared" si="328"/>
        <v>13415736.9</v>
      </c>
    </row>
    <row r="20823" spans="6:6">
      <c r="F20823" s="1926">
        <f t="shared" si="328"/>
        <v>13415736.9</v>
      </c>
    </row>
    <row r="20824" spans="6:6">
      <c r="F20824" s="1926">
        <f t="shared" si="328"/>
        <v>13415736.9</v>
      </c>
    </row>
    <row r="20825" spans="6:6">
      <c r="F20825" s="1926">
        <f t="shared" si="328"/>
        <v>13415736.9</v>
      </c>
    </row>
    <row r="20826" spans="6:6">
      <c r="F20826" s="1926">
        <f t="shared" si="328"/>
        <v>13415736.9</v>
      </c>
    </row>
    <row r="20827" spans="6:6">
      <c r="F20827" s="1926">
        <f t="shared" si="328"/>
        <v>13415736.9</v>
      </c>
    </row>
    <row r="20828" spans="6:6">
      <c r="F20828" s="1926">
        <f t="shared" si="328"/>
        <v>13415736.9</v>
      </c>
    </row>
    <row r="20829" spans="6:6">
      <c r="F20829" s="1926">
        <f t="shared" si="328"/>
        <v>13415736.9</v>
      </c>
    </row>
    <row r="20830" spans="6:6">
      <c r="F20830" s="1926">
        <f t="shared" si="328"/>
        <v>13415736.9</v>
      </c>
    </row>
    <row r="20831" spans="6:6">
      <c r="F20831" s="1926">
        <f t="shared" si="328"/>
        <v>13415736.9</v>
      </c>
    </row>
    <row r="20832" spans="6:6">
      <c r="F20832" s="1926">
        <f t="shared" si="328"/>
        <v>13415736.9</v>
      </c>
    </row>
    <row r="20833" spans="6:6">
      <c r="F20833" s="1926">
        <f t="shared" si="328"/>
        <v>13415736.9</v>
      </c>
    </row>
    <row r="20834" spans="6:6">
      <c r="F20834" s="1926">
        <f t="shared" si="328"/>
        <v>13415736.9</v>
      </c>
    </row>
    <row r="20835" spans="6:6">
      <c r="F20835" s="1926">
        <f t="shared" si="328"/>
        <v>13415736.9</v>
      </c>
    </row>
    <row r="20836" spans="6:6">
      <c r="F20836" s="1926">
        <f t="shared" si="328"/>
        <v>13415736.9</v>
      </c>
    </row>
    <row r="20837" spans="6:6">
      <c r="F20837" s="1926">
        <f t="shared" si="328"/>
        <v>13415736.9</v>
      </c>
    </row>
    <row r="20838" spans="6:6">
      <c r="F20838" s="1926">
        <f t="shared" si="328"/>
        <v>13415736.9</v>
      </c>
    </row>
    <row r="20839" spans="6:6">
      <c r="F20839" s="1926">
        <f t="shared" si="328"/>
        <v>13415736.9</v>
      </c>
    </row>
    <row r="20840" spans="6:6">
      <c r="F20840" s="1926">
        <f t="shared" si="328"/>
        <v>13415736.9</v>
      </c>
    </row>
    <row r="20841" spans="6:6">
      <c r="F20841" s="1926">
        <f t="shared" si="328"/>
        <v>13415736.9</v>
      </c>
    </row>
    <row r="20842" spans="6:6">
      <c r="F20842" s="1926">
        <f t="shared" si="328"/>
        <v>13415736.9</v>
      </c>
    </row>
    <row r="20843" spans="6:6">
      <c r="F20843" s="1926">
        <f t="shared" si="328"/>
        <v>13415736.9</v>
      </c>
    </row>
    <row r="20844" spans="6:6">
      <c r="F20844" s="1926">
        <f t="shared" si="328"/>
        <v>13415736.9</v>
      </c>
    </row>
    <row r="20845" spans="6:6">
      <c r="F20845" s="1926">
        <f t="shared" si="328"/>
        <v>13415736.9</v>
      </c>
    </row>
    <row r="20846" spans="6:6">
      <c r="F20846" s="1926">
        <f t="shared" si="328"/>
        <v>13415736.9</v>
      </c>
    </row>
    <row r="20847" spans="6:6">
      <c r="F20847" s="1926">
        <f t="shared" si="328"/>
        <v>13415736.9</v>
      </c>
    </row>
    <row r="20848" spans="6:6">
      <c r="F20848" s="1926">
        <f t="shared" si="328"/>
        <v>13415736.9</v>
      </c>
    </row>
    <row r="20849" spans="6:6">
      <c r="F20849" s="1926">
        <f t="shared" si="328"/>
        <v>13415736.9</v>
      </c>
    </row>
    <row r="20850" spans="6:6">
      <c r="F20850" s="1926">
        <f t="shared" si="328"/>
        <v>13415736.9</v>
      </c>
    </row>
    <row r="20851" spans="6:6">
      <c r="F20851" s="1926">
        <f t="shared" si="328"/>
        <v>13415736.9</v>
      </c>
    </row>
    <row r="20852" spans="6:6">
      <c r="F20852" s="1926">
        <f t="shared" si="328"/>
        <v>13415736.9</v>
      </c>
    </row>
    <row r="20853" spans="6:6">
      <c r="F20853" s="1926">
        <f t="shared" si="328"/>
        <v>13415736.9</v>
      </c>
    </row>
    <row r="20854" spans="6:6">
      <c r="F20854" s="1926">
        <f t="shared" si="328"/>
        <v>13415736.9</v>
      </c>
    </row>
    <row r="20855" spans="6:6">
      <c r="F20855" s="1926">
        <f t="shared" si="328"/>
        <v>13415736.9</v>
      </c>
    </row>
    <row r="20856" spans="6:6">
      <c r="F20856" s="1926">
        <f t="shared" si="328"/>
        <v>13415736.9</v>
      </c>
    </row>
    <row r="20857" spans="6:6">
      <c r="F20857" s="1926">
        <f t="shared" si="328"/>
        <v>13415736.9</v>
      </c>
    </row>
    <row r="20858" spans="6:6">
      <c r="F20858" s="1926">
        <f t="shared" si="328"/>
        <v>13415736.9</v>
      </c>
    </row>
    <row r="20859" spans="6:6">
      <c r="F20859" s="1926">
        <f t="shared" si="328"/>
        <v>13415736.9</v>
      </c>
    </row>
    <row r="20860" spans="6:6">
      <c r="F20860" s="1926">
        <f t="shared" si="328"/>
        <v>13415736.9</v>
      </c>
    </row>
    <row r="20861" spans="6:6">
      <c r="F20861" s="1926">
        <f t="shared" si="328"/>
        <v>13415736.9</v>
      </c>
    </row>
    <row r="20862" spans="6:6">
      <c r="F20862" s="1926">
        <f t="shared" si="328"/>
        <v>13415736.9</v>
      </c>
    </row>
    <row r="20863" spans="6:6">
      <c r="F20863" s="1926">
        <f t="shared" si="328"/>
        <v>13415736.9</v>
      </c>
    </row>
    <row r="20864" spans="6:6">
      <c r="F20864" s="1926">
        <f t="shared" si="328"/>
        <v>13415736.9</v>
      </c>
    </row>
    <row r="20865" spans="6:6">
      <c r="F20865" s="1926">
        <f t="shared" si="328"/>
        <v>13415736.9</v>
      </c>
    </row>
    <row r="20866" spans="6:6">
      <c r="F20866" s="1926">
        <f t="shared" si="328"/>
        <v>13415736.9</v>
      </c>
    </row>
    <row r="20867" spans="6:6">
      <c r="F20867" s="1926">
        <f t="shared" si="328"/>
        <v>13415736.9</v>
      </c>
    </row>
    <row r="20868" spans="6:6">
      <c r="F20868" s="1926">
        <f t="shared" si="328"/>
        <v>13415736.9</v>
      </c>
    </row>
    <row r="20869" spans="6:6">
      <c r="F20869" s="1926">
        <f t="shared" si="328"/>
        <v>13415736.9</v>
      </c>
    </row>
    <row r="20870" spans="6:6">
      <c r="F20870" s="1926">
        <f t="shared" si="328"/>
        <v>13415736.9</v>
      </c>
    </row>
    <row r="20871" spans="6:6">
      <c r="F20871" s="1926">
        <f t="shared" ref="F20871:F20914" si="329">F20870-E20871+D20871</f>
        <v>13415736.9</v>
      </c>
    </row>
    <row r="20872" spans="6:6">
      <c r="F20872" s="1926">
        <f t="shared" si="329"/>
        <v>13415736.9</v>
      </c>
    </row>
    <row r="20873" spans="6:6">
      <c r="F20873" s="1926">
        <f t="shared" si="329"/>
        <v>13415736.9</v>
      </c>
    </row>
    <row r="20874" spans="6:6">
      <c r="F20874" s="1926">
        <f t="shared" si="329"/>
        <v>13415736.9</v>
      </c>
    </row>
    <row r="20875" spans="6:6">
      <c r="F20875" s="1926">
        <f t="shared" si="329"/>
        <v>13415736.9</v>
      </c>
    </row>
    <row r="20876" spans="6:6">
      <c r="F20876" s="1926">
        <f t="shared" si="329"/>
        <v>13415736.9</v>
      </c>
    </row>
    <row r="20877" spans="6:6">
      <c r="F20877" s="1926">
        <f t="shared" si="329"/>
        <v>13415736.9</v>
      </c>
    </row>
    <row r="20878" spans="6:6">
      <c r="F20878" s="1926">
        <f t="shared" si="329"/>
        <v>13415736.9</v>
      </c>
    </row>
    <row r="20879" spans="6:6">
      <c r="F20879" s="1926">
        <f t="shared" si="329"/>
        <v>13415736.9</v>
      </c>
    </row>
    <row r="20880" spans="6:6">
      <c r="F20880" s="1926">
        <f t="shared" si="329"/>
        <v>13415736.9</v>
      </c>
    </row>
    <row r="20881" spans="6:6">
      <c r="F20881" s="1926">
        <f t="shared" si="329"/>
        <v>13415736.9</v>
      </c>
    </row>
    <row r="20882" spans="6:6">
      <c r="F20882" s="1926">
        <f t="shared" si="329"/>
        <v>13415736.9</v>
      </c>
    </row>
    <row r="20883" spans="6:6">
      <c r="F20883" s="1926">
        <f t="shared" si="329"/>
        <v>13415736.9</v>
      </c>
    </row>
    <row r="20884" spans="6:6">
      <c r="F20884" s="1926">
        <f t="shared" si="329"/>
        <v>13415736.9</v>
      </c>
    </row>
    <row r="20885" spans="6:6">
      <c r="F20885" s="1926">
        <f t="shared" si="329"/>
        <v>13415736.9</v>
      </c>
    </row>
    <row r="20886" spans="6:6">
      <c r="F20886" s="1926">
        <f t="shared" si="329"/>
        <v>13415736.9</v>
      </c>
    </row>
    <row r="20887" spans="6:6">
      <c r="F20887" s="1926">
        <f t="shared" si="329"/>
        <v>13415736.9</v>
      </c>
    </row>
    <row r="20888" spans="6:6">
      <c r="F20888" s="1926">
        <f t="shared" si="329"/>
        <v>13415736.9</v>
      </c>
    </row>
    <row r="20889" spans="6:6">
      <c r="F20889" s="1926">
        <f t="shared" si="329"/>
        <v>13415736.9</v>
      </c>
    </row>
    <row r="20890" spans="6:6">
      <c r="F20890" s="1926">
        <f t="shared" si="329"/>
        <v>13415736.9</v>
      </c>
    </row>
    <row r="20891" spans="6:6">
      <c r="F20891" s="1926">
        <f t="shared" si="329"/>
        <v>13415736.9</v>
      </c>
    </row>
    <row r="20892" spans="6:6">
      <c r="F20892" s="1926">
        <f t="shared" si="329"/>
        <v>13415736.9</v>
      </c>
    </row>
    <row r="20893" spans="6:6">
      <c r="F20893" s="1926">
        <f t="shared" si="329"/>
        <v>13415736.9</v>
      </c>
    </row>
    <row r="20894" spans="6:6">
      <c r="F20894" s="1926">
        <f t="shared" si="329"/>
        <v>13415736.9</v>
      </c>
    </row>
    <row r="20895" spans="6:6">
      <c r="F20895" s="1926">
        <f t="shared" si="329"/>
        <v>13415736.9</v>
      </c>
    </row>
    <row r="20896" spans="6:6">
      <c r="F20896" s="1926">
        <f t="shared" si="329"/>
        <v>13415736.9</v>
      </c>
    </row>
    <row r="20897" spans="6:6">
      <c r="F20897" s="1926">
        <f t="shared" si="329"/>
        <v>13415736.9</v>
      </c>
    </row>
    <row r="20898" spans="6:6">
      <c r="F20898" s="1926">
        <f t="shared" si="329"/>
        <v>13415736.9</v>
      </c>
    </row>
    <row r="20899" spans="6:6">
      <c r="F20899" s="1926">
        <f t="shared" si="329"/>
        <v>13415736.9</v>
      </c>
    </row>
    <row r="20900" spans="6:6">
      <c r="F20900" s="1926">
        <f t="shared" si="329"/>
        <v>13415736.9</v>
      </c>
    </row>
    <row r="20901" spans="6:6">
      <c r="F20901" s="1926">
        <f t="shared" si="329"/>
        <v>13415736.9</v>
      </c>
    </row>
    <row r="20902" spans="6:6">
      <c r="F20902" s="1926">
        <f t="shared" si="329"/>
        <v>13415736.9</v>
      </c>
    </row>
    <row r="20903" spans="6:6">
      <c r="F20903" s="1926">
        <f t="shared" si="329"/>
        <v>13415736.9</v>
      </c>
    </row>
    <row r="20904" spans="6:6">
      <c r="F20904" s="1926">
        <f t="shared" si="329"/>
        <v>13415736.9</v>
      </c>
    </row>
    <row r="20905" spans="6:6">
      <c r="F20905" s="1926">
        <f t="shared" si="329"/>
        <v>13415736.9</v>
      </c>
    </row>
    <row r="20906" spans="6:6">
      <c r="F20906" s="1926">
        <f t="shared" si="329"/>
        <v>13415736.9</v>
      </c>
    </row>
    <row r="20907" spans="6:6">
      <c r="F20907" s="1926">
        <f t="shared" si="329"/>
        <v>13415736.9</v>
      </c>
    </row>
    <row r="20908" spans="6:6">
      <c r="F20908" s="1926">
        <f t="shared" si="329"/>
        <v>13415736.9</v>
      </c>
    </row>
    <row r="20909" spans="6:6">
      <c r="F20909" s="1926">
        <f t="shared" si="329"/>
        <v>13415736.9</v>
      </c>
    </row>
    <row r="20910" spans="6:6">
      <c r="F20910" s="1926">
        <f t="shared" si="329"/>
        <v>13415736.9</v>
      </c>
    </row>
    <row r="20911" spans="6:6">
      <c r="F20911" s="1926">
        <f t="shared" si="329"/>
        <v>13415736.9</v>
      </c>
    </row>
    <row r="20912" spans="6:6">
      <c r="F20912" s="1926">
        <f t="shared" si="329"/>
        <v>13415736.9</v>
      </c>
    </row>
    <row r="20913" spans="6:6">
      <c r="F20913" s="1926">
        <f t="shared" si="329"/>
        <v>13415736.9</v>
      </c>
    </row>
    <row r="20914" spans="6:6">
      <c r="F20914" s="1926">
        <f t="shared" si="329"/>
        <v>13415736.9</v>
      </c>
    </row>
  </sheetData>
  <pageMargins left="0.7" right="0.7" top="0.75" bottom="0.75" header="0.3" footer="0.3"/>
  <pageSetup scale="7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FF00"/>
  </sheetPr>
  <dimension ref="A1:L19941"/>
  <sheetViews>
    <sheetView topLeftCell="A10392" zoomScale="69" zoomScaleNormal="69" workbookViewId="0">
      <selection activeCell="B10407" sqref="B10407"/>
    </sheetView>
  </sheetViews>
  <sheetFormatPr defaultRowHeight="22.5" customHeight="1"/>
  <cols>
    <col min="1" max="1" width="19.42578125" style="1001" customWidth="1"/>
    <col min="2" max="2" width="120.140625" style="1001" customWidth="1"/>
    <col min="3" max="3" width="19.85546875" style="1706" customWidth="1"/>
    <col min="4" max="4" width="18.42578125" style="1706" customWidth="1"/>
    <col min="5" max="5" width="19.7109375" style="612" customWidth="1"/>
    <col min="6" max="6" width="12.5703125" style="849" customWidth="1"/>
    <col min="7" max="7" width="19" style="767" customWidth="1"/>
    <col min="8" max="8" width="17" style="767" customWidth="1"/>
    <col min="9" max="9" width="23.85546875" style="767" customWidth="1"/>
    <col min="10" max="10" width="15.140625" style="767" customWidth="1"/>
    <col min="11" max="11" width="14.42578125" style="767" customWidth="1"/>
    <col min="12" max="256" width="9.140625" style="767"/>
    <col min="257" max="257" width="18.5703125" style="767" customWidth="1"/>
    <col min="258" max="258" width="137.42578125" style="767" customWidth="1"/>
    <col min="259" max="259" width="16" style="767" customWidth="1"/>
    <col min="260" max="260" width="18.42578125" style="767" customWidth="1"/>
    <col min="261" max="261" width="16.28515625" style="767" customWidth="1"/>
    <col min="262" max="262" width="12.5703125" style="767" customWidth="1"/>
    <col min="263" max="263" width="19" style="767" customWidth="1"/>
    <col min="264" max="512" width="9.140625" style="767"/>
    <col min="513" max="513" width="18.5703125" style="767" customWidth="1"/>
    <col min="514" max="514" width="137.42578125" style="767" customWidth="1"/>
    <col min="515" max="515" width="16" style="767" customWidth="1"/>
    <col min="516" max="516" width="18.42578125" style="767" customWidth="1"/>
    <col min="517" max="517" width="16.28515625" style="767" customWidth="1"/>
    <col min="518" max="518" width="12.5703125" style="767" customWidth="1"/>
    <col min="519" max="519" width="19" style="767" customWidth="1"/>
    <col min="520" max="768" width="9.140625" style="767"/>
    <col min="769" max="769" width="18.5703125" style="767" customWidth="1"/>
    <col min="770" max="770" width="137.42578125" style="767" customWidth="1"/>
    <col min="771" max="771" width="16" style="767" customWidth="1"/>
    <col min="772" max="772" width="18.42578125" style="767" customWidth="1"/>
    <col min="773" max="773" width="16.28515625" style="767" customWidth="1"/>
    <col min="774" max="774" width="12.5703125" style="767" customWidth="1"/>
    <col min="775" max="775" width="19" style="767" customWidth="1"/>
    <col min="776" max="1024" width="9.140625" style="767"/>
    <col min="1025" max="1025" width="18.5703125" style="767" customWidth="1"/>
    <col min="1026" max="1026" width="137.42578125" style="767" customWidth="1"/>
    <col min="1027" max="1027" width="16" style="767" customWidth="1"/>
    <col min="1028" max="1028" width="18.42578125" style="767" customWidth="1"/>
    <col min="1029" max="1029" width="16.28515625" style="767" customWidth="1"/>
    <col min="1030" max="1030" width="12.5703125" style="767" customWidth="1"/>
    <col min="1031" max="1031" width="19" style="767" customWidth="1"/>
    <col min="1032" max="1280" width="9.140625" style="767"/>
    <col min="1281" max="1281" width="18.5703125" style="767" customWidth="1"/>
    <col min="1282" max="1282" width="137.42578125" style="767" customWidth="1"/>
    <col min="1283" max="1283" width="16" style="767" customWidth="1"/>
    <col min="1284" max="1284" width="18.42578125" style="767" customWidth="1"/>
    <col min="1285" max="1285" width="16.28515625" style="767" customWidth="1"/>
    <col min="1286" max="1286" width="12.5703125" style="767" customWidth="1"/>
    <col min="1287" max="1287" width="19" style="767" customWidth="1"/>
    <col min="1288" max="1536" width="9.140625" style="767"/>
    <col min="1537" max="1537" width="18.5703125" style="767" customWidth="1"/>
    <col min="1538" max="1538" width="137.42578125" style="767" customWidth="1"/>
    <col min="1539" max="1539" width="16" style="767" customWidth="1"/>
    <col min="1540" max="1540" width="18.42578125" style="767" customWidth="1"/>
    <col min="1541" max="1541" width="16.28515625" style="767" customWidth="1"/>
    <col min="1542" max="1542" width="12.5703125" style="767" customWidth="1"/>
    <col min="1543" max="1543" width="19" style="767" customWidth="1"/>
    <col min="1544" max="1792" width="9.140625" style="767"/>
    <col min="1793" max="1793" width="18.5703125" style="767" customWidth="1"/>
    <col min="1794" max="1794" width="137.42578125" style="767" customWidth="1"/>
    <col min="1795" max="1795" width="16" style="767" customWidth="1"/>
    <col min="1796" max="1796" width="18.42578125" style="767" customWidth="1"/>
    <col min="1797" max="1797" width="16.28515625" style="767" customWidth="1"/>
    <col min="1798" max="1798" width="12.5703125" style="767" customWidth="1"/>
    <col min="1799" max="1799" width="19" style="767" customWidth="1"/>
    <col min="1800" max="2048" width="9.140625" style="767"/>
    <col min="2049" max="2049" width="18.5703125" style="767" customWidth="1"/>
    <col min="2050" max="2050" width="137.42578125" style="767" customWidth="1"/>
    <col min="2051" max="2051" width="16" style="767" customWidth="1"/>
    <col min="2052" max="2052" width="18.42578125" style="767" customWidth="1"/>
    <col min="2053" max="2053" width="16.28515625" style="767" customWidth="1"/>
    <col min="2054" max="2054" width="12.5703125" style="767" customWidth="1"/>
    <col min="2055" max="2055" width="19" style="767" customWidth="1"/>
    <col min="2056" max="2304" width="9.140625" style="767"/>
    <col min="2305" max="2305" width="18.5703125" style="767" customWidth="1"/>
    <col min="2306" max="2306" width="137.42578125" style="767" customWidth="1"/>
    <col min="2307" max="2307" width="16" style="767" customWidth="1"/>
    <col min="2308" max="2308" width="18.42578125" style="767" customWidth="1"/>
    <col min="2309" max="2309" width="16.28515625" style="767" customWidth="1"/>
    <col min="2310" max="2310" width="12.5703125" style="767" customWidth="1"/>
    <col min="2311" max="2311" width="19" style="767" customWidth="1"/>
    <col min="2312" max="2560" width="9.140625" style="767"/>
    <col min="2561" max="2561" width="18.5703125" style="767" customWidth="1"/>
    <col min="2562" max="2562" width="137.42578125" style="767" customWidth="1"/>
    <col min="2563" max="2563" width="16" style="767" customWidth="1"/>
    <col min="2564" max="2564" width="18.42578125" style="767" customWidth="1"/>
    <col min="2565" max="2565" width="16.28515625" style="767" customWidth="1"/>
    <col min="2566" max="2566" width="12.5703125" style="767" customWidth="1"/>
    <col min="2567" max="2567" width="19" style="767" customWidth="1"/>
    <col min="2568" max="2816" width="9.140625" style="767"/>
    <col min="2817" max="2817" width="18.5703125" style="767" customWidth="1"/>
    <col min="2818" max="2818" width="137.42578125" style="767" customWidth="1"/>
    <col min="2819" max="2819" width="16" style="767" customWidth="1"/>
    <col min="2820" max="2820" width="18.42578125" style="767" customWidth="1"/>
    <col min="2821" max="2821" width="16.28515625" style="767" customWidth="1"/>
    <col min="2822" max="2822" width="12.5703125" style="767" customWidth="1"/>
    <col min="2823" max="2823" width="19" style="767" customWidth="1"/>
    <col min="2824" max="3072" width="9.140625" style="767"/>
    <col min="3073" max="3073" width="18.5703125" style="767" customWidth="1"/>
    <col min="3074" max="3074" width="137.42578125" style="767" customWidth="1"/>
    <col min="3075" max="3075" width="16" style="767" customWidth="1"/>
    <col min="3076" max="3076" width="18.42578125" style="767" customWidth="1"/>
    <col min="3077" max="3077" width="16.28515625" style="767" customWidth="1"/>
    <col min="3078" max="3078" width="12.5703125" style="767" customWidth="1"/>
    <col min="3079" max="3079" width="19" style="767" customWidth="1"/>
    <col min="3080" max="3328" width="9.140625" style="767"/>
    <col min="3329" max="3329" width="18.5703125" style="767" customWidth="1"/>
    <col min="3330" max="3330" width="137.42578125" style="767" customWidth="1"/>
    <col min="3331" max="3331" width="16" style="767" customWidth="1"/>
    <col min="3332" max="3332" width="18.42578125" style="767" customWidth="1"/>
    <col min="3333" max="3333" width="16.28515625" style="767" customWidth="1"/>
    <col min="3334" max="3334" width="12.5703125" style="767" customWidth="1"/>
    <col min="3335" max="3335" width="19" style="767" customWidth="1"/>
    <col min="3336" max="3584" width="9.140625" style="767"/>
    <col min="3585" max="3585" width="18.5703125" style="767" customWidth="1"/>
    <col min="3586" max="3586" width="137.42578125" style="767" customWidth="1"/>
    <col min="3587" max="3587" width="16" style="767" customWidth="1"/>
    <col min="3588" max="3588" width="18.42578125" style="767" customWidth="1"/>
    <col min="3589" max="3589" width="16.28515625" style="767" customWidth="1"/>
    <col min="3590" max="3590" width="12.5703125" style="767" customWidth="1"/>
    <col min="3591" max="3591" width="19" style="767" customWidth="1"/>
    <col min="3592" max="3840" width="9.140625" style="767"/>
    <col min="3841" max="3841" width="18.5703125" style="767" customWidth="1"/>
    <col min="3842" max="3842" width="137.42578125" style="767" customWidth="1"/>
    <col min="3843" max="3843" width="16" style="767" customWidth="1"/>
    <col min="3844" max="3844" width="18.42578125" style="767" customWidth="1"/>
    <col min="3845" max="3845" width="16.28515625" style="767" customWidth="1"/>
    <col min="3846" max="3846" width="12.5703125" style="767" customWidth="1"/>
    <col min="3847" max="3847" width="19" style="767" customWidth="1"/>
    <col min="3848" max="4096" width="9.140625" style="767"/>
    <col min="4097" max="4097" width="18.5703125" style="767" customWidth="1"/>
    <col min="4098" max="4098" width="137.42578125" style="767" customWidth="1"/>
    <col min="4099" max="4099" width="16" style="767" customWidth="1"/>
    <col min="4100" max="4100" width="18.42578125" style="767" customWidth="1"/>
    <col min="4101" max="4101" width="16.28515625" style="767" customWidth="1"/>
    <col min="4102" max="4102" width="12.5703125" style="767" customWidth="1"/>
    <col min="4103" max="4103" width="19" style="767" customWidth="1"/>
    <col min="4104" max="4352" width="9.140625" style="767"/>
    <col min="4353" max="4353" width="18.5703125" style="767" customWidth="1"/>
    <col min="4354" max="4354" width="137.42578125" style="767" customWidth="1"/>
    <col min="4355" max="4355" width="16" style="767" customWidth="1"/>
    <col min="4356" max="4356" width="18.42578125" style="767" customWidth="1"/>
    <col min="4357" max="4357" width="16.28515625" style="767" customWidth="1"/>
    <col min="4358" max="4358" width="12.5703125" style="767" customWidth="1"/>
    <col min="4359" max="4359" width="19" style="767" customWidth="1"/>
    <col min="4360" max="4608" width="9.140625" style="767"/>
    <col min="4609" max="4609" width="18.5703125" style="767" customWidth="1"/>
    <col min="4610" max="4610" width="137.42578125" style="767" customWidth="1"/>
    <col min="4611" max="4611" width="16" style="767" customWidth="1"/>
    <col min="4612" max="4612" width="18.42578125" style="767" customWidth="1"/>
    <col min="4613" max="4613" width="16.28515625" style="767" customWidth="1"/>
    <col min="4614" max="4614" width="12.5703125" style="767" customWidth="1"/>
    <col min="4615" max="4615" width="19" style="767" customWidth="1"/>
    <col min="4616" max="4864" width="9.140625" style="767"/>
    <col min="4865" max="4865" width="18.5703125" style="767" customWidth="1"/>
    <col min="4866" max="4866" width="137.42578125" style="767" customWidth="1"/>
    <col min="4867" max="4867" width="16" style="767" customWidth="1"/>
    <col min="4868" max="4868" width="18.42578125" style="767" customWidth="1"/>
    <col min="4869" max="4869" width="16.28515625" style="767" customWidth="1"/>
    <col min="4870" max="4870" width="12.5703125" style="767" customWidth="1"/>
    <col min="4871" max="4871" width="19" style="767" customWidth="1"/>
    <col min="4872" max="5120" width="9.140625" style="767"/>
    <col min="5121" max="5121" width="18.5703125" style="767" customWidth="1"/>
    <col min="5122" max="5122" width="137.42578125" style="767" customWidth="1"/>
    <col min="5123" max="5123" width="16" style="767" customWidth="1"/>
    <col min="5124" max="5124" width="18.42578125" style="767" customWidth="1"/>
    <col min="5125" max="5125" width="16.28515625" style="767" customWidth="1"/>
    <col min="5126" max="5126" width="12.5703125" style="767" customWidth="1"/>
    <col min="5127" max="5127" width="19" style="767" customWidth="1"/>
    <col min="5128" max="5376" width="9.140625" style="767"/>
    <col min="5377" max="5377" width="18.5703125" style="767" customWidth="1"/>
    <col min="5378" max="5378" width="137.42578125" style="767" customWidth="1"/>
    <col min="5379" max="5379" width="16" style="767" customWidth="1"/>
    <col min="5380" max="5380" width="18.42578125" style="767" customWidth="1"/>
    <col min="5381" max="5381" width="16.28515625" style="767" customWidth="1"/>
    <col min="5382" max="5382" width="12.5703125" style="767" customWidth="1"/>
    <col min="5383" max="5383" width="19" style="767" customWidth="1"/>
    <col min="5384" max="5632" width="9.140625" style="767"/>
    <col min="5633" max="5633" width="18.5703125" style="767" customWidth="1"/>
    <col min="5634" max="5634" width="137.42578125" style="767" customWidth="1"/>
    <col min="5635" max="5635" width="16" style="767" customWidth="1"/>
    <col min="5636" max="5636" width="18.42578125" style="767" customWidth="1"/>
    <col min="5637" max="5637" width="16.28515625" style="767" customWidth="1"/>
    <col min="5638" max="5638" width="12.5703125" style="767" customWidth="1"/>
    <col min="5639" max="5639" width="19" style="767" customWidth="1"/>
    <col min="5640" max="5888" width="9.140625" style="767"/>
    <col min="5889" max="5889" width="18.5703125" style="767" customWidth="1"/>
    <col min="5890" max="5890" width="137.42578125" style="767" customWidth="1"/>
    <col min="5891" max="5891" width="16" style="767" customWidth="1"/>
    <col min="5892" max="5892" width="18.42578125" style="767" customWidth="1"/>
    <col min="5893" max="5893" width="16.28515625" style="767" customWidth="1"/>
    <col min="5894" max="5894" width="12.5703125" style="767" customWidth="1"/>
    <col min="5895" max="5895" width="19" style="767" customWidth="1"/>
    <col min="5896" max="6144" width="9.140625" style="767"/>
    <col min="6145" max="6145" width="18.5703125" style="767" customWidth="1"/>
    <col min="6146" max="6146" width="137.42578125" style="767" customWidth="1"/>
    <col min="6147" max="6147" width="16" style="767" customWidth="1"/>
    <col min="6148" max="6148" width="18.42578125" style="767" customWidth="1"/>
    <col min="6149" max="6149" width="16.28515625" style="767" customWidth="1"/>
    <col min="6150" max="6150" width="12.5703125" style="767" customWidth="1"/>
    <col min="6151" max="6151" width="19" style="767" customWidth="1"/>
    <col min="6152" max="6400" width="9.140625" style="767"/>
    <col min="6401" max="6401" width="18.5703125" style="767" customWidth="1"/>
    <col min="6402" max="6402" width="137.42578125" style="767" customWidth="1"/>
    <col min="6403" max="6403" width="16" style="767" customWidth="1"/>
    <col min="6404" max="6404" width="18.42578125" style="767" customWidth="1"/>
    <col min="6405" max="6405" width="16.28515625" style="767" customWidth="1"/>
    <col min="6406" max="6406" width="12.5703125" style="767" customWidth="1"/>
    <col min="6407" max="6407" width="19" style="767" customWidth="1"/>
    <col min="6408" max="6656" width="9.140625" style="767"/>
    <col min="6657" max="6657" width="18.5703125" style="767" customWidth="1"/>
    <col min="6658" max="6658" width="137.42578125" style="767" customWidth="1"/>
    <col min="6659" max="6659" width="16" style="767" customWidth="1"/>
    <col min="6660" max="6660" width="18.42578125" style="767" customWidth="1"/>
    <col min="6661" max="6661" width="16.28515625" style="767" customWidth="1"/>
    <col min="6662" max="6662" width="12.5703125" style="767" customWidth="1"/>
    <col min="6663" max="6663" width="19" style="767" customWidth="1"/>
    <col min="6664" max="6912" width="9.140625" style="767"/>
    <col min="6913" max="6913" width="18.5703125" style="767" customWidth="1"/>
    <col min="6914" max="6914" width="137.42578125" style="767" customWidth="1"/>
    <col min="6915" max="6915" width="16" style="767" customWidth="1"/>
    <col min="6916" max="6916" width="18.42578125" style="767" customWidth="1"/>
    <col min="6917" max="6917" width="16.28515625" style="767" customWidth="1"/>
    <col min="6918" max="6918" width="12.5703125" style="767" customWidth="1"/>
    <col min="6919" max="6919" width="19" style="767" customWidth="1"/>
    <col min="6920" max="7168" width="9.140625" style="767"/>
    <col min="7169" max="7169" width="18.5703125" style="767" customWidth="1"/>
    <col min="7170" max="7170" width="137.42578125" style="767" customWidth="1"/>
    <col min="7171" max="7171" width="16" style="767" customWidth="1"/>
    <col min="7172" max="7172" width="18.42578125" style="767" customWidth="1"/>
    <col min="7173" max="7173" width="16.28515625" style="767" customWidth="1"/>
    <col min="7174" max="7174" width="12.5703125" style="767" customWidth="1"/>
    <col min="7175" max="7175" width="19" style="767" customWidth="1"/>
    <col min="7176" max="7424" width="9.140625" style="767"/>
    <col min="7425" max="7425" width="18.5703125" style="767" customWidth="1"/>
    <col min="7426" max="7426" width="137.42578125" style="767" customWidth="1"/>
    <col min="7427" max="7427" width="16" style="767" customWidth="1"/>
    <col min="7428" max="7428" width="18.42578125" style="767" customWidth="1"/>
    <col min="7429" max="7429" width="16.28515625" style="767" customWidth="1"/>
    <col min="7430" max="7430" width="12.5703125" style="767" customWidth="1"/>
    <col min="7431" max="7431" width="19" style="767" customWidth="1"/>
    <col min="7432" max="7680" width="9.140625" style="767"/>
    <col min="7681" max="7681" width="18.5703125" style="767" customWidth="1"/>
    <col min="7682" max="7682" width="137.42578125" style="767" customWidth="1"/>
    <col min="7683" max="7683" width="16" style="767" customWidth="1"/>
    <col min="7684" max="7684" width="18.42578125" style="767" customWidth="1"/>
    <col min="7685" max="7685" width="16.28515625" style="767" customWidth="1"/>
    <col min="7686" max="7686" width="12.5703125" style="767" customWidth="1"/>
    <col min="7687" max="7687" width="19" style="767" customWidth="1"/>
    <col min="7688" max="7936" width="9.140625" style="767"/>
    <col min="7937" max="7937" width="18.5703125" style="767" customWidth="1"/>
    <col min="7938" max="7938" width="137.42578125" style="767" customWidth="1"/>
    <col min="7939" max="7939" width="16" style="767" customWidth="1"/>
    <col min="7940" max="7940" width="18.42578125" style="767" customWidth="1"/>
    <col min="7941" max="7941" width="16.28515625" style="767" customWidth="1"/>
    <col min="7942" max="7942" width="12.5703125" style="767" customWidth="1"/>
    <col min="7943" max="7943" width="19" style="767" customWidth="1"/>
    <col min="7944" max="8192" width="9.140625" style="767"/>
    <col min="8193" max="8193" width="18.5703125" style="767" customWidth="1"/>
    <col min="8194" max="8194" width="137.42578125" style="767" customWidth="1"/>
    <col min="8195" max="8195" width="16" style="767" customWidth="1"/>
    <col min="8196" max="8196" width="18.42578125" style="767" customWidth="1"/>
    <col min="8197" max="8197" width="16.28515625" style="767" customWidth="1"/>
    <col min="8198" max="8198" width="12.5703125" style="767" customWidth="1"/>
    <col min="8199" max="8199" width="19" style="767" customWidth="1"/>
    <col min="8200" max="8448" width="9.140625" style="767"/>
    <col min="8449" max="8449" width="18.5703125" style="767" customWidth="1"/>
    <col min="8450" max="8450" width="137.42578125" style="767" customWidth="1"/>
    <col min="8451" max="8451" width="16" style="767" customWidth="1"/>
    <col min="8452" max="8452" width="18.42578125" style="767" customWidth="1"/>
    <col min="8453" max="8453" width="16.28515625" style="767" customWidth="1"/>
    <col min="8454" max="8454" width="12.5703125" style="767" customWidth="1"/>
    <col min="8455" max="8455" width="19" style="767" customWidth="1"/>
    <col min="8456" max="8704" width="9.140625" style="767"/>
    <col min="8705" max="8705" width="18.5703125" style="767" customWidth="1"/>
    <col min="8706" max="8706" width="137.42578125" style="767" customWidth="1"/>
    <col min="8707" max="8707" width="16" style="767" customWidth="1"/>
    <col min="8708" max="8708" width="18.42578125" style="767" customWidth="1"/>
    <col min="8709" max="8709" width="16.28515625" style="767" customWidth="1"/>
    <col min="8710" max="8710" width="12.5703125" style="767" customWidth="1"/>
    <col min="8711" max="8711" width="19" style="767" customWidth="1"/>
    <col min="8712" max="8960" width="9.140625" style="767"/>
    <col min="8961" max="8961" width="18.5703125" style="767" customWidth="1"/>
    <col min="8962" max="8962" width="137.42578125" style="767" customWidth="1"/>
    <col min="8963" max="8963" width="16" style="767" customWidth="1"/>
    <col min="8964" max="8964" width="18.42578125" style="767" customWidth="1"/>
    <col min="8965" max="8965" width="16.28515625" style="767" customWidth="1"/>
    <col min="8966" max="8966" width="12.5703125" style="767" customWidth="1"/>
    <col min="8967" max="8967" width="19" style="767" customWidth="1"/>
    <col min="8968" max="9216" width="9.140625" style="767"/>
    <col min="9217" max="9217" width="18.5703125" style="767" customWidth="1"/>
    <col min="9218" max="9218" width="137.42578125" style="767" customWidth="1"/>
    <col min="9219" max="9219" width="16" style="767" customWidth="1"/>
    <col min="9220" max="9220" width="18.42578125" style="767" customWidth="1"/>
    <col min="9221" max="9221" width="16.28515625" style="767" customWidth="1"/>
    <col min="9222" max="9222" width="12.5703125" style="767" customWidth="1"/>
    <col min="9223" max="9223" width="19" style="767" customWidth="1"/>
    <col min="9224" max="9472" width="9.140625" style="767"/>
    <col min="9473" max="9473" width="18.5703125" style="767" customWidth="1"/>
    <col min="9474" max="9474" width="137.42578125" style="767" customWidth="1"/>
    <col min="9475" max="9475" width="16" style="767" customWidth="1"/>
    <col min="9476" max="9476" width="18.42578125" style="767" customWidth="1"/>
    <col min="9477" max="9477" width="16.28515625" style="767" customWidth="1"/>
    <col min="9478" max="9478" width="12.5703125" style="767" customWidth="1"/>
    <col min="9479" max="9479" width="19" style="767" customWidth="1"/>
    <col min="9480" max="9728" width="9.140625" style="767"/>
    <col min="9729" max="9729" width="18.5703125" style="767" customWidth="1"/>
    <col min="9730" max="9730" width="137.42578125" style="767" customWidth="1"/>
    <col min="9731" max="9731" width="16" style="767" customWidth="1"/>
    <col min="9732" max="9732" width="18.42578125" style="767" customWidth="1"/>
    <col min="9733" max="9733" width="16.28515625" style="767" customWidth="1"/>
    <col min="9734" max="9734" width="12.5703125" style="767" customWidth="1"/>
    <col min="9735" max="9735" width="19" style="767" customWidth="1"/>
    <col min="9736" max="9984" width="9.140625" style="767"/>
    <col min="9985" max="9985" width="18.5703125" style="767" customWidth="1"/>
    <col min="9986" max="9986" width="137.42578125" style="767" customWidth="1"/>
    <col min="9987" max="9987" width="16" style="767" customWidth="1"/>
    <col min="9988" max="9988" width="18.42578125" style="767" customWidth="1"/>
    <col min="9989" max="9989" width="16.28515625" style="767" customWidth="1"/>
    <col min="9990" max="9990" width="12.5703125" style="767" customWidth="1"/>
    <col min="9991" max="9991" width="19" style="767" customWidth="1"/>
    <col min="9992" max="10240" width="9.140625" style="767"/>
    <col min="10241" max="10241" width="18.5703125" style="767" customWidth="1"/>
    <col min="10242" max="10242" width="137.42578125" style="767" customWidth="1"/>
    <col min="10243" max="10243" width="16" style="767" customWidth="1"/>
    <col min="10244" max="10244" width="18.42578125" style="767" customWidth="1"/>
    <col min="10245" max="10245" width="16.28515625" style="767" customWidth="1"/>
    <col min="10246" max="10246" width="12.5703125" style="767" customWidth="1"/>
    <col min="10247" max="10247" width="19" style="767" customWidth="1"/>
    <col min="10248" max="10496" width="9.140625" style="767"/>
    <col min="10497" max="10497" width="18.5703125" style="767" customWidth="1"/>
    <col min="10498" max="10498" width="137.42578125" style="767" customWidth="1"/>
    <col min="10499" max="10499" width="16" style="767" customWidth="1"/>
    <col min="10500" max="10500" width="18.42578125" style="767" customWidth="1"/>
    <col min="10501" max="10501" width="16.28515625" style="767" customWidth="1"/>
    <col min="10502" max="10502" width="12.5703125" style="767" customWidth="1"/>
    <col min="10503" max="10503" width="19" style="767" customWidth="1"/>
    <col min="10504" max="10752" width="9.140625" style="767"/>
    <col min="10753" max="10753" width="18.5703125" style="767" customWidth="1"/>
    <col min="10754" max="10754" width="137.42578125" style="767" customWidth="1"/>
    <col min="10755" max="10755" width="16" style="767" customWidth="1"/>
    <col min="10756" max="10756" width="18.42578125" style="767" customWidth="1"/>
    <col min="10757" max="10757" width="16.28515625" style="767" customWidth="1"/>
    <col min="10758" max="10758" width="12.5703125" style="767" customWidth="1"/>
    <col min="10759" max="10759" width="19" style="767" customWidth="1"/>
    <col min="10760" max="11008" width="9.140625" style="767"/>
    <col min="11009" max="11009" width="18.5703125" style="767" customWidth="1"/>
    <col min="11010" max="11010" width="137.42578125" style="767" customWidth="1"/>
    <col min="11011" max="11011" width="16" style="767" customWidth="1"/>
    <col min="11012" max="11012" width="18.42578125" style="767" customWidth="1"/>
    <col min="11013" max="11013" width="16.28515625" style="767" customWidth="1"/>
    <col min="11014" max="11014" width="12.5703125" style="767" customWidth="1"/>
    <col min="11015" max="11015" width="19" style="767" customWidth="1"/>
    <col min="11016" max="11264" width="9.140625" style="767"/>
    <col min="11265" max="11265" width="18.5703125" style="767" customWidth="1"/>
    <col min="11266" max="11266" width="137.42578125" style="767" customWidth="1"/>
    <col min="11267" max="11267" width="16" style="767" customWidth="1"/>
    <col min="11268" max="11268" width="18.42578125" style="767" customWidth="1"/>
    <col min="11269" max="11269" width="16.28515625" style="767" customWidth="1"/>
    <col min="11270" max="11270" width="12.5703125" style="767" customWidth="1"/>
    <col min="11271" max="11271" width="19" style="767" customWidth="1"/>
    <col min="11272" max="11520" width="9.140625" style="767"/>
    <col min="11521" max="11521" width="18.5703125" style="767" customWidth="1"/>
    <col min="11522" max="11522" width="137.42578125" style="767" customWidth="1"/>
    <col min="11523" max="11523" width="16" style="767" customWidth="1"/>
    <col min="11524" max="11524" width="18.42578125" style="767" customWidth="1"/>
    <col min="11525" max="11525" width="16.28515625" style="767" customWidth="1"/>
    <col min="11526" max="11526" width="12.5703125" style="767" customWidth="1"/>
    <col min="11527" max="11527" width="19" style="767" customWidth="1"/>
    <col min="11528" max="11776" width="9.140625" style="767"/>
    <col min="11777" max="11777" width="18.5703125" style="767" customWidth="1"/>
    <col min="11778" max="11778" width="137.42578125" style="767" customWidth="1"/>
    <col min="11779" max="11779" width="16" style="767" customWidth="1"/>
    <col min="11780" max="11780" width="18.42578125" style="767" customWidth="1"/>
    <col min="11781" max="11781" width="16.28515625" style="767" customWidth="1"/>
    <col min="11782" max="11782" width="12.5703125" style="767" customWidth="1"/>
    <col min="11783" max="11783" width="19" style="767" customWidth="1"/>
    <col min="11784" max="12032" width="9.140625" style="767"/>
    <col min="12033" max="12033" width="18.5703125" style="767" customWidth="1"/>
    <col min="12034" max="12034" width="137.42578125" style="767" customWidth="1"/>
    <col min="12035" max="12035" width="16" style="767" customWidth="1"/>
    <col min="12036" max="12036" width="18.42578125" style="767" customWidth="1"/>
    <col min="12037" max="12037" width="16.28515625" style="767" customWidth="1"/>
    <col min="12038" max="12038" width="12.5703125" style="767" customWidth="1"/>
    <col min="12039" max="12039" width="19" style="767" customWidth="1"/>
    <col min="12040" max="12288" width="9.140625" style="767"/>
    <col min="12289" max="12289" width="18.5703125" style="767" customWidth="1"/>
    <col min="12290" max="12290" width="137.42578125" style="767" customWidth="1"/>
    <col min="12291" max="12291" width="16" style="767" customWidth="1"/>
    <col min="12292" max="12292" width="18.42578125" style="767" customWidth="1"/>
    <col min="12293" max="12293" width="16.28515625" style="767" customWidth="1"/>
    <col min="12294" max="12294" width="12.5703125" style="767" customWidth="1"/>
    <col min="12295" max="12295" width="19" style="767" customWidth="1"/>
    <col min="12296" max="12544" width="9.140625" style="767"/>
    <col min="12545" max="12545" width="18.5703125" style="767" customWidth="1"/>
    <col min="12546" max="12546" width="137.42578125" style="767" customWidth="1"/>
    <col min="12547" max="12547" width="16" style="767" customWidth="1"/>
    <col min="12548" max="12548" width="18.42578125" style="767" customWidth="1"/>
    <col min="12549" max="12549" width="16.28515625" style="767" customWidth="1"/>
    <col min="12550" max="12550" width="12.5703125" style="767" customWidth="1"/>
    <col min="12551" max="12551" width="19" style="767" customWidth="1"/>
    <col min="12552" max="12800" width="9.140625" style="767"/>
    <col min="12801" max="12801" width="18.5703125" style="767" customWidth="1"/>
    <col min="12802" max="12802" width="137.42578125" style="767" customWidth="1"/>
    <col min="12803" max="12803" width="16" style="767" customWidth="1"/>
    <col min="12804" max="12804" width="18.42578125" style="767" customWidth="1"/>
    <col min="12805" max="12805" width="16.28515625" style="767" customWidth="1"/>
    <col min="12806" max="12806" width="12.5703125" style="767" customWidth="1"/>
    <col min="12807" max="12807" width="19" style="767" customWidth="1"/>
    <col min="12808" max="13056" width="9.140625" style="767"/>
    <col min="13057" max="13057" width="18.5703125" style="767" customWidth="1"/>
    <col min="13058" max="13058" width="137.42578125" style="767" customWidth="1"/>
    <col min="13059" max="13059" width="16" style="767" customWidth="1"/>
    <col min="13060" max="13060" width="18.42578125" style="767" customWidth="1"/>
    <col min="13061" max="13061" width="16.28515625" style="767" customWidth="1"/>
    <col min="13062" max="13062" width="12.5703125" style="767" customWidth="1"/>
    <col min="13063" max="13063" width="19" style="767" customWidth="1"/>
    <col min="13064" max="13312" width="9.140625" style="767"/>
    <col min="13313" max="13313" width="18.5703125" style="767" customWidth="1"/>
    <col min="13314" max="13314" width="137.42578125" style="767" customWidth="1"/>
    <col min="13315" max="13315" width="16" style="767" customWidth="1"/>
    <col min="13316" max="13316" width="18.42578125" style="767" customWidth="1"/>
    <col min="13317" max="13317" width="16.28515625" style="767" customWidth="1"/>
    <col min="13318" max="13318" width="12.5703125" style="767" customWidth="1"/>
    <col min="13319" max="13319" width="19" style="767" customWidth="1"/>
    <col min="13320" max="13568" width="9.140625" style="767"/>
    <col min="13569" max="13569" width="18.5703125" style="767" customWidth="1"/>
    <col min="13570" max="13570" width="137.42578125" style="767" customWidth="1"/>
    <col min="13571" max="13571" width="16" style="767" customWidth="1"/>
    <col min="13572" max="13572" width="18.42578125" style="767" customWidth="1"/>
    <col min="13573" max="13573" width="16.28515625" style="767" customWidth="1"/>
    <col min="13574" max="13574" width="12.5703125" style="767" customWidth="1"/>
    <col min="13575" max="13575" width="19" style="767" customWidth="1"/>
    <col min="13576" max="13824" width="9.140625" style="767"/>
    <col min="13825" max="13825" width="18.5703125" style="767" customWidth="1"/>
    <col min="13826" max="13826" width="137.42578125" style="767" customWidth="1"/>
    <col min="13827" max="13827" width="16" style="767" customWidth="1"/>
    <col min="13828" max="13828" width="18.42578125" style="767" customWidth="1"/>
    <col min="13829" max="13829" width="16.28515625" style="767" customWidth="1"/>
    <col min="13830" max="13830" width="12.5703125" style="767" customWidth="1"/>
    <col min="13831" max="13831" width="19" style="767" customWidth="1"/>
    <col min="13832" max="14080" width="9.140625" style="767"/>
    <col min="14081" max="14081" width="18.5703125" style="767" customWidth="1"/>
    <col min="14082" max="14082" width="137.42578125" style="767" customWidth="1"/>
    <col min="14083" max="14083" width="16" style="767" customWidth="1"/>
    <col min="14084" max="14084" width="18.42578125" style="767" customWidth="1"/>
    <col min="14085" max="14085" width="16.28515625" style="767" customWidth="1"/>
    <col min="14086" max="14086" width="12.5703125" style="767" customWidth="1"/>
    <col min="14087" max="14087" width="19" style="767" customWidth="1"/>
    <col min="14088" max="14336" width="9.140625" style="767"/>
    <col min="14337" max="14337" width="18.5703125" style="767" customWidth="1"/>
    <col min="14338" max="14338" width="137.42578125" style="767" customWidth="1"/>
    <col min="14339" max="14339" width="16" style="767" customWidth="1"/>
    <col min="14340" max="14340" width="18.42578125" style="767" customWidth="1"/>
    <col min="14341" max="14341" width="16.28515625" style="767" customWidth="1"/>
    <col min="14342" max="14342" width="12.5703125" style="767" customWidth="1"/>
    <col min="14343" max="14343" width="19" style="767" customWidth="1"/>
    <col min="14344" max="14592" width="9.140625" style="767"/>
    <col min="14593" max="14593" width="18.5703125" style="767" customWidth="1"/>
    <col min="14594" max="14594" width="137.42578125" style="767" customWidth="1"/>
    <col min="14595" max="14595" width="16" style="767" customWidth="1"/>
    <col min="14596" max="14596" width="18.42578125" style="767" customWidth="1"/>
    <col min="14597" max="14597" width="16.28515625" style="767" customWidth="1"/>
    <col min="14598" max="14598" width="12.5703125" style="767" customWidth="1"/>
    <col min="14599" max="14599" width="19" style="767" customWidth="1"/>
    <col min="14600" max="14848" width="9.140625" style="767"/>
    <col min="14849" max="14849" width="18.5703125" style="767" customWidth="1"/>
    <col min="14850" max="14850" width="137.42578125" style="767" customWidth="1"/>
    <col min="14851" max="14851" width="16" style="767" customWidth="1"/>
    <col min="14852" max="14852" width="18.42578125" style="767" customWidth="1"/>
    <col min="14853" max="14853" width="16.28515625" style="767" customWidth="1"/>
    <col min="14854" max="14854" width="12.5703125" style="767" customWidth="1"/>
    <col min="14855" max="14855" width="19" style="767" customWidth="1"/>
    <col min="14856" max="15104" width="9.140625" style="767"/>
    <col min="15105" max="15105" width="18.5703125" style="767" customWidth="1"/>
    <col min="15106" max="15106" width="137.42578125" style="767" customWidth="1"/>
    <col min="15107" max="15107" width="16" style="767" customWidth="1"/>
    <col min="15108" max="15108" width="18.42578125" style="767" customWidth="1"/>
    <col min="15109" max="15109" width="16.28515625" style="767" customWidth="1"/>
    <col min="15110" max="15110" width="12.5703125" style="767" customWidth="1"/>
    <col min="15111" max="15111" width="19" style="767" customWidth="1"/>
    <col min="15112" max="15360" width="9.140625" style="767"/>
    <col min="15361" max="15361" width="18.5703125" style="767" customWidth="1"/>
    <col min="15362" max="15362" width="137.42578125" style="767" customWidth="1"/>
    <col min="15363" max="15363" width="16" style="767" customWidth="1"/>
    <col min="15364" max="15364" width="18.42578125" style="767" customWidth="1"/>
    <col min="15365" max="15365" width="16.28515625" style="767" customWidth="1"/>
    <col min="15366" max="15366" width="12.5703125" style="767" customWidth="1"/>
    <col min="15367" max="15367" width="19" style="767" customWidth="1"/>
    <col min="15368" max="15616" width="9.140625" style="767"/>
    <col min="15617" max="15617" width="18.5703125" style="767" customWidth="1"/>
    <col min="15618" max="15618" width="137.42578125" style="767" customWidth="1"/>
    <col min="15619" max="15619" width="16" style="767" customWidth="1"/>
    <col min="15620" max="15620" width="18.42578125" style="767" customWidth="1"/>
    <col min="15621" max="15621" width="16.28515625" style="767" customWidth="1"/>
    <col min="15622" max="15622" width="12.5703125" style="767" customWidth="1"/>
    <col min="15623" max="15623" width="19" style="767" customWidth="1"/>
    <col min="15624" max="15872" width="9.140625" style="767"/>
    <col min="15873" max="15873" width="18.5703125" style="767" customWidth="1"/>
    <col min="15874" max="15874" width="137.42578125" style="767" customWidth="1"/>
    <col min="15875" max="15875" width="16" style="767" customWidth="1"/>
    <col min="15876" max="15876" width="18.42578125" style="767" customWidth="1"/>
    <col min="15877" max="15877" width="16.28515625" style="767" customWidth="1"/>
    <col min="15878" max="15878" width="12.5703125" style="767" customWidth="1"/>
    <col min="15879" max="15879" width="19" style="767" customWidth="1"/>
    <col min="15880" max="16128" width="9.140625" style="767"/>
    <col min="16129" max="16129" width="18.5703125" style="767" customWidth="1"/>
    <col min="16130" max="16130" width="137.42578125" style="767" customWidth="1"/>
    <col min="16131" max="16131" width="16" style="767" customWidth="1"/>
    <col min="16132" max="16132" width="18.42578125" style="767" customWidth="1"/>
    <col min="16133" max="16133" width="16.28515625" style="767" customWidth="1"/>
    <col min="16134" max="16134" width="12.5703125" style="767" customWidth="1"/>
    <col min="16135" max="16135" width="19" style="767" customWidth="1"/>
    <col min="16136" max="16384" width="9.140625" style="767"/>
  </cols>
  <sheetData>
    <row r="1" spans="1:5" ht="22.5" customHeight="1">
      <c r="A1" s="3310" t="s">
        <v>8317</v>
      </c>
      <c r="B1" s="3310"/>
      <c r="C1" s="3310"/>
      <c r="D1" s="3310"/>
      <c r="E1" s="3310"/>
    </row>
    <row r="2" spans="1:5" ht="22.5" customHeight="1">
      <c r="A2" s="1362" t="s">
        <v>8318</v>
      </c>
      <c r="B2" s="1730" t="s">
        <v>8319</v>
      </c>
      <c r="C2" s="2613" t="s">
        <v>8320</v>
      </c>
      <c r="D2" s="2326" t="s">
        <v>8321</v>
      </c>
      <c r="E2" s="1363" t="s">
        <v>8322</v>
      </c>
    </row>
    <row r="3" spans="1:5" ht="22.5" customHeight="1">
      <c r="A3" s="975">
        <v>43282</v>
      </c>
      <c r="B3" s="1731" t="s">
        <v>8323</v>
      </c>
      <c r="C3" s="2614">
        <v>309117.93</v>
      </c>
      <c r="D3" s="2327"/>
      <c r="E3" s="602">
        <f>C3</f>
        <v>309117.93</v>
      </c>
    </row>
    <row r="4" spans="1:5" ht="22.5" customHeight="1">
      <c r="A4" s="976" t="s">
        <v>8324</v>
      </c>
      <c r="B4" s="1732" t="s">
        <v>8325</v>
      </c>
      <c r="C4" s="977">
        <v>31760</v>
      </c>
      <c r="D4" s="977">
        <v>0</v>
      </c>
      <c r="E4" s="612">
        <f>E3-D4+C4</f>
        <v>340877.93</v>
      </c>
    </row>
    <row r="5" spans="1:5" ht="22.5" customHeight="1">
      <c r="A5" s="976" t="s">
        <v>8326</v>
      </c>
      <c r="B5" s="1732" t="s">
        <v>8327</v>
      </c>
      <c r="C5" s="977">
        <v>150000</v>
      </c>
      <c r="D5" s="977">
        <v>0</v>
      </c>
      <c r="E5" s="612">
        <f t="shared" ref="E5:E68" si="0">E4-D5+C5</f>
        <v>490877.93</v>
      </c>
    </row>
    <row r="6" spans="1:5" ht="22.5" customHeight="1">
      <c r="A6" s="976" t="s">
        <v>8326</v>
      </c>
      <c r="B6" s="1732" t="s">
        <v>8328</v>
      </c>
      <c r="C6" s="977">
        <v>0</v>
      </c>
      <c r="D6" s="977">
        <v>1125</v>
      </c>
      <c r="E6" s="612">
        <f t="shared" si="0"/>
        <v>489752.93</v>
      </c>
    </row>
    <row r="7" spans="1:5" ht="22.5" customHeight="1">
      <c r="A7" s="976" t="s">
        <v>8329</v>
      </c>
      <c r="B7" s="1732" t="s">
        <v>8330</v>
      </c>
      <c r="C7" s="977">
        <v>55000</v>
      </c>
      <c r="D7" s="977">
        <v>0</v>
      </c>
      <c r="E7" s="612">
        <f t="shared" si="0"/>
        <v>544752.92999999993</v>
      </c>
    </row>
    <row r="8" spans="1:5" ht="22.5" customHeight="1">
      <c r="A8" s="976" t="s">
        <v>8331</v>
      </c>
      <c r="B8" s="1732" t="s">
        <v>8332</v>
      </c>
      <c r="C8" s="977">
        <v>0</v>
      </c>
      <c r="D8" s="977">
        <v>13600</v>
      </c>
      <c r="E8" s="612">
        <f t="shared" si="0"/>
        <v>531152.92999999993</v>
      </c>
    </row>
    <row r="9" spans="1:5" ht="22.5" customHeight="1">
      <c r="A9" s="976" t="s">
        <v>8333</v>
      </c>
      <c r="B9" s="1732" t="s">
        <v>8334</v>
      </c>
      <c r="C9" s="977">
        <v>15000</v>
      </c>
      <c r="D9" s="977">
        <v>0</v>
      </c>
      <c r="E9" s="612">
        <f t="shared" si="0"/>
        <v>546152.92999999993</v>
      </c>
    </row>
    <row r="10" spans="1:5" ht="22.5" customHeight="1">
      <c r="A10" s="976" t="s">
        <v>8335</v>
      </c>
      <c r="B10" s="1732" t="s">
        <v>8336</v>
      </c>
      <c r="C10" s="977">
        <v>0</v>
      </c>
      <c r="D10" s="977">
        <v>200</v>
      </c>
      <c r="E10" s="612">
        <f t="shared" si="0"/>
        <v>545952.92999999993</v>
      </c>
    </row>
    <row r="11" spans="1:5" ht="22.5" customHeight="1">
      <c r="A11" s="976" t="s">
        <v>8337</v>
      </c>
      <c r="B11" s="1732" t="s">
        <v>8338</v>
      </c>
      <c r="C11" s="977">
        <v>264000</v>
      </c>
      <c r="D11" s="977">
        <v>0</v>
      </c>
      <c r="E11" s="612">
        <f t="shared" si="0"/>
        <v>809952.92999999993</v>
      </c>
    </row>
    <row r="12" spans="1:5" ht="22.5" customHeight="1">
      <c r="A12" s="976" t="s">
        <v>8337</v>
      </c>
      <c r="B12" s="1732" t="s">
        <v>8339</v>
      </c>
      <c r="C12" s="977">
        <v>0</v>
      </c>
      <c r="D12" s="977">
        <v>1980</v>
      </c>
      <c r="E12" s="612">
        <f t="shared" si="0"/>
        <v>807972.92999999993</v>
      </c>
    </row>
    <row r="13" spans="1:5" ht="22.5" customHeight="1">
      <c r="A13" s="976" t="s">
        <v>8340</v>
      </c>
      <c r="B13" s="1732" t="s">
        <v>8341</v>
      </c>
      <c r="C13" s="977">
        <v>48000</v>
      </c>
      <c r="D13" s="977">
        <v>0</v>
      </c>
      <c r="E13" s="612">
        <f t="shared" si="0"/>
        <v>855972.92999999993</v>
      </c>
    </row>
    <row r="14" spans="1:5" ht="22.5" customHeight="1">
      <c r="A14" s="976" t="s">
        <v>8342</v>
      </c>
      <c r="B14" s="1732" t="s">
        <v>8343</v>
      </c>
      <c r="C14" s="977">
        <v>43670</v>
      </c>
      <c r="D14" s="977">
        <v>0</v>
      </c>
      <c r="E14" s="612">
        <f t="shared" si="0"/>
        <v>899642.92999999993</v>
      </c>
    </row>
    <row r="15" spans="1:5" ht="22.5" customHeight="1">
      <c r="A15" s="976" t="s">
        <v>8344</v>
      </c>
      <c r="B15" s="1732" t="s">
        <v>8345</v>
      </c>
      <c r="C15" s="977">
        <v>48000</v>
      </c>
      <c r="D15" s="977">
        <v>0</v>
      </c>
      <c r="E15" s="612">
        <f t="shared" si="0"/>
        <v>947642.92999999993</v>
      </c>
    </row>
    <row r="16" spans="1:5" ht="22.5" customHeight="1">
      <c r="A16" s="976" t="s">
        <v>8346</v>
      </c>
      <c r="B16" s="1732" t="s">
        <v>8347</v>
      </c>
      <c r="C16" s="977">
        <v>0</v>
      </c>
      <c r="D16" s="977">
        <v>13600</v>
      </c>
      <c r="E16" s="612">
        <f t="shared" si="0"/>
        <v>934042.92999999993</v>
      </c>
    </row>
    <row r="17" spans="1:5" ht="22.5" customHeight="1">
      <c r="A17" s="976" t="s">
        <v>8348</v>
      </c>
      <c r="B17" s="1732" t="s">
        <v>8349</v>
      </c>
      <c r="C17" s="977">
        <v>22000</v>
      </c>
      <c r="D17" s="977">
        <v>0</v>
      </c>
      <c r="E17" s="612">
        <f t="shared" si="0"/>
        <v>956042.92999999993</v>
      </c>
    </row>
    <row r="18" spans="1:5" ht="22.5" customHeight="1">
      <c r="A18" s="976" t="s">
        <v>8350</v>
      </c>
      <c r="B18" s="1732" t="s">
        <v>8351</v>
      </c>
      <c r="C18" s="977">
        <v>55000</v>
      </c>
      <c r="D18" s="977">
        <v>0</v>
      </c>
      <c r="E18" s="612">
        <f t="shared" si="0"/>
        <v>1011042.9299999999</v>
      </c>
    </row>
    <row r="19" spans="1:5" ht="22.5" customHeight="1">
      <c r="A19" s="976" t="s">
        <v>8352</v>
      </c>
      <c r="B19" s="1732" t="s">
        <v>8336</v>
      </c>
      <c r="C19" s="977">
        <v>0</v>
      </c>
      <c r="D19" s="977">
        <v>250</v>
      </c>
      <c r="E19" s="612">
        <f t="shared" si="0"/>
        <v>1010792.9299999999</v>
      </c>
    </row>
    <row r="20" spans="1:5" ht="22.5" customHeight="1">
      <c r="A20" s="976" t="s">
        <v>8353</v>
      </c>
      <c r="B20" s="1732" t="s">
        <v>8354</v>
      </c>
      <c r="C20" s="977">
        <v>17000</v>
      </c>
      <c r="D20" s="977">
        <v>0</v>
      </c>
      <c r="E20" s="612">
        <f t="shared" si="0"/>
        <v>1027792.9299999999</v>
      </c>
    </row>
    <row r="21" spans="1:5" ht="22.5" customHeight="1">
      <c r="A21" s="976" t="s">
        <v>8355</v>
      </c>
      <c r="B21" s="1732" t="s">
        <v>8356</v>
      </c>
      <c r="C21" s="977">
        <v>22000</v>
      </c>
      <c r="D21" s="977">
        <v>0</v>
      </c>
      <c r="E21" s="612">
        <f t="shared" si="0"/>
        <v>1049792.93</v>
      </c>
    </row>
    <row r="22" spans="1:5" ht="22.5" customHeight="1">
      <c r="A22" s="976" t="s">
        <v>8357</v>
      </c>
      <c r="B22" s="1732" t="s">
        <v>8358</v>
      </c>
      <c r="C22" s="977">
        <v>22000</v>
      </c>
      <c r="D22" s="977">
        <v>0</v>
      </c>
      <c r="E22" s="612">
        <f t="shared" si="0"/>
        <v>1071792.93</v>
      </c>
    </row>
    <row r="23" spans="1:5" ht="22.5" customHeight="1">
      <c r="A23" s="976" t="s">
        <v>8359</v>
      </c>
      <c r="B23" s="1732" t="s">
        <v>8360</v>
      </c>
      <c r="C23" s="977">
        <v>22000</v>
      </c>
      <c r="D23" s="977">
        <v>0</v>
      </c>
      <c r="E23" s="612">
        <f t="shared" si="0"/>
        <v>1093792.93</v>
      </c>
    </row>
    <row r="24" spans="1:5" ht="22.5" customHeight="1">
      <c r="A24" s="976" t="s">
        <v>8359</v>
      </c>
      <c r="B24" s="1732" t="s">
        <v>8361</v>
      </c>
      <c r="C24" s="977">
        <v>22000</v>
      </c>
      <c r="D24" s="977">
        <v>0</v>
      </c>
      <c r="E24" s="612">
        <f t="shared" si="0"/>
        <v>1115792.93</v>
      </c>
    </row>
    <row r="25" spans="1:5" ht="22.5" customHeight="1">
      <c r="A25" s="976" t="s">
        <v>8362</v>
      </c>
      <c r="B25" s="1732" t="s">
        <v>8363</v>
      </c>
      <c r="C25" s="977">
        <v>22000</v>
      </c>
      <c r="D25" s="977">
        <v>0</v>
      </c>
      <c r="E25" s="612">
        <f t="shared" si="0"/>
        <v>1137792.93</v>
      </c>
    </row>
    <row r="26" spans="1:5" ht="22.5" customHeight="1">
      <c r="A26" s="976" t="s">
        <v>8364</v>
      </c>
      <c r="B26" s="1732" t="s">
        <v>8365</v>
      </c>
      <c r="C26" s="977">
        <v>44000</v>
      </c>
      <c r="D26" s="977">
        <v>0</v>
      </c>
      <c r="E26" s="612">
        <f t="shared" si="0"/>
        <v>1181792.93</v>
      </c>
    </row>
    <row r="27" spans="1:5" ht="22.5" customHeight="1">
      <c r="A27" s="976" t="s">
        <v>8366</v>
      </c>
      <c r="B27" s="1732" t="s">
        <v>8367</v>
      </c>
      <c r="C27" s="977">
        <v>37000</v>
      </c>
      <c r="D27" s="977">
        <v>0</v>
      </c>
      <c r="E27" s="612">
        <f t="shared" si="0"/>
        <v>1218792.93</v>
      </c>
    </row>
    <row r="28" spans="1:5" ht="22.5" customHeight="1">
      <c r="A28" s="976" t="s">
        <v>8368</v>
      </c>
      <c r="B28" s="1732" t="s">
        <v>8369</v>
      </c>
      <c r="C28" s="977">
        <v>76422.5</v>
      </c>
      <c r="D28" s="977">
        <v>0</v>
      </c>
      <c r="E28" s="612">
        <f t="shared" si="0"/>
        <v>1295215.43</v>
      </c>
    </row>
    <row r="29" spans="1:5" ht="22.5" customHeight="1">
      <c r="A29" s="976" t="s">
        <v>8370</v>
      </c>
      <c r="B29" s="1732" t="s">
        <v>8371</v>
      </c>
      <c r="C29" s="977">
        <v>120092.5</v>
      </c>
      <c r="D29" s="977">
        <v>0</v>
      </c>
      <c r="E29" s="612">
        <f t="shared" si="0"/>
        <v>1415307.93</v>
      </c>
    </row>
    <row r="30" spans="1:5" ht="22.5" customHeight="1">
      <c r="A30" s="976" t="s">
        <v>8372</v>
      </c>
      <c r="B30" s="1732" t="s">
        <v>8373</v>
      </c>
      <c r="C30" s="977">
        <v>72000</v>
      </c>
      <c r="D30" s="977">
        <v>0</v>
      </c>
      <c r="E30" s="612">
        <f t="shared" si="0"/>
        <v>1487307.93</v>
      </c>
    </row>
    <row r="31" spans="1:5" ht="22.5" customHeight="1">
      <c r="A31" s="976" t="s">
        <v>8374</v>
      </c>
      <c r="B31" s="1732" t="s">
        <v>8375</v>
      </c>
      <c r="C31" s="977">
        <v>80000</v>
      </c>
      <c r="D31" s="977">
        <v>0</v>
      </c>
      <c r="E31" s="612">
        <f t="shared" si="0"/>
        <v>1567307.93</v>
      </c>
    </row>
    <row r="32" spans="1:5" ht="22.5" customHeight="1">
      <c r="A32" s="976" t="s">
        <v>8376</v>
      </c>
      <c r="B32" s="1732" t="s">
        <v>8377</v>
      </c>
      <c r="C32" s="977">
        <v>575000</v>
      </c>
      <c r="D32" s="977">
        <v>0</v>
      </c>
      <c r="E32" s="612">
        <f t="shared" si="0"/>
        <v>2142307.9299999997</v>
      </c>
    </row>
    <row r="33" spans="1:5" ht="22.5" customHeight="1">
      <c r="A33" s="976" t="s">
        <v>8376</v>
      </c>
      <c r="B33" s="1732" t="s">
        <v>8378</v>
      </c>
      <c r="C33" s="977">
        <v>0</v>
      </c>
      <c r="D33" s="977">
        <v>4312.5</v>
      </c>
      <c r="E33" s="612">
        <f t="shared" si="0"/>
        <v>2137995.4299999997</v>
      </c>
    </row>
    <row r="34" spans="1:5" ht="22.5" customHeight="1">
      <c r="A34" s="976" t="s">
        <v>8379</v>
      </c>
      <c r="B34" s="1732" t="s">
        <v>8380</v>
      </c>
      <c r="C34" s="977">
        <v>35000</v>
      </c>
      <c r="D34" s="977">
        <v>0</v>
      </c>
      <c r="E34" s="612">
        <f t="shared" si="0"/>
        <v>2172995.4299999997</v>
      </c>
    </row>
    <row r="35" spans="1:5" ht="22.5" customHeight="1">
      <c r="A35" s="976" t="s">
        <v>8381</v>
      </c>
      <c r="B35" s="1732" t="s">
        <v>8382</v>
      </c>
      <c r="C35" s="977">
        <v>15000</v>
      </c>
      <c r="D35" s="977">
        <v>0</v>
      </c>
      <c r="E35" s="612">
        <f t="shared" si="0"/>
        <v>2187995.4299999997</v>
      </c>
    </row>
    <row r="36" spans="1:5" ht="22.5" customHeight="1">
      <c r="A36" s="976" t="s">
        <v>8383</v>
      </c>
      <c r="B36" s="1732" t="s">
        <v>8384</v>
      </c>
      <c r="C36" s="977">
        <v>33000</v>
      </c>
      <c r="D36" s="977">
        <v>0</v>
      </c>
      <c r="E36" s="612">
        <f t="shared" si="0"/>
        <v>2220995.4299999997</v>
      </c>
    </row>
    <row r="37" spans="1:5" ht="22.5" customHeight="1">
      <c r="A37" s="976" t="s">
        <v>8385</v>
      </c>
      <c r="B37" s="1732" t="s">
        <v>8386</v>
      </c>
      <c r="C37" s="977">
        <v>36722.5</v>
      </c>
      <c r="D37" s="977">
        <v>0</v>
      </c>
      <c r="E37" s="612">
        <f t="shared" si="0"/>
        <v>2257717.9299999997</v>
      </c>
    </row>
    <row r="38" spans="1:5" ht="22.5" customHeight="1">
      <c r="A38" s="976" t="s">
        <v>8387</v>
      </c>
      <c r="B38" s="1732" t="s">
        <v>8388</v>
      </c>
      <c r="C38" s="977">
        <v>55000</v>
      </c>
      <c r="D38" s="977">
        <v>0</v>
      </c>
      <c r="E38" s="612">
        <f t="shared" si="0"/>
        <v>2312717.9299999997</v>
      </c>
    </row>
    <row r="39" spans="1:5" ht="22.5" customHeight="1">
      <c r="A39" s="976" t="s">
        <v>8389</v>
      </c>
      <c r="B39" s="1732" t="s">
        <v>8390</v>
      </c>
      <c r="C39" s="977">
        <v>55000</v>
      </c>
      <c r="D39" s="977">
        <v>0</v>
      </c>
      <c r="E39" s="612">
        <f t="shared" si="0"/>
        <v>2367717.9299999997</v>
      </c>
    </row>
    <row r="40" spans="1:5" ht="22.5" customHeight="1">
      <c r="A40" s="976" t="s">
        <v>8391</v>
      </c>
      <c r="B40" s="1732" t="s">
        <v>8392</v>
      </c>
      <c r="C40" s="977">
        <v>55000</v>
      </c>
      <c r="D40" s="977">
        <v>0</v>
      </c>
      <c r="E40" s="612">
        <f t="shared" si="0"/>
        <v>2422717.9299999997</v>
      </c>
    </row>
    <row r="41" spans="1:5" ht="22.5" customHeight="1">
      <c r="A41" s="976" t="s">
        <v>8393</v>
      </c>
      <c r="B41" s="1732" t="s">
        <v>8336</v>
      </c>
      <c r="C41" s="977">
        <v>0</v>
      </c>
      <c r="D41" s="977">
        <v>900</v>
      </c>
      <c r="E41" s="612">
        <f t="shared" si="0"/>
        <v>2421817.9299999997</v>
      </c>
    </row>
    <row r="42" spans="1:5" ht="22.5" customHeight="1">
      <c r="A42" s="976" t="s">
        <v>8394</v>
      </c>
      <c r="B42" s="1732" t="s">
        <v>8395</v>
      </c>
      <c r="C42" s="977">
        <v>0</v>
      </c>
      <c r="D42" s="977">
        <v>13600</v>
      </c>
      <c r="E42" s="612">
        <f t="shared" si="0"/>
        <v>2408217.9299999997</v>
      </c>
    </row>
    <row r="43" spans="1:5" ht="22.5" customHeight="1">
      <c r="A43" s="976" t="s">
        <v>8396</v>
      </c>
      <c r="B43" s="1732" t="s">
        <v>8395</v>
      </c>
      <c r="C43" s="977">
        <v>0</v>
      </c>
      <c r="D43" s="977">
        <v>13600</v>
      </c>
      <c r="E43" s="612">
        <f t="shared" si="0"/>
        <v>2394617.9299999997</v>
      </c>
    </row>
    <row r="44" spans="1:5" ht="22.5" customHeight="1">
      <c r="A44" s="976" t="s">
        <v>8397</v>
      </c>
      <c r="B44" s="1732" t="s">
        <v>8398</v>
      </c>
      <c r="C44" s="977">
        <v>15000</v>
      </c>
      <c r="D44" s="977">
        <v>0</v>
      </c>
      <c r="E44" s="612">
        <f t="shared" si="0"/>
        <v>2409617.9299999997</v>
      </c>
    </row>
    <row r="45" spans="1:5" ht="22.5" customHeight="1">
      <c r="A45" s="976" t="s">
        <v>8399</v>
      </c>
      <c r="B45" s="1732" t="s">
        <v>8400</v>
      </c>
      <c r="C45" s="977">
        <v>17000</v>
      </c>
      <c r="D45" s="977">
        <v>0</v>
      </c>
      <c r="E45" s="612">
        <f t="shared" si="0"/>
        <v>2426617.9299999997</v>
      </c>
    </row>
    <row r="46" spans="1:5" ht="22.5" customHeight="1">
      <c r="A46" s="976" t="s">
        <v>8401</v>
      </c>
      <c r="B46" s="1732" t="s">
        <v>8402</v>
      </c>
      <c r="C46" s="977">
        <v>22000</v>
      </c>
      <c r="D46" s="977">
        <v>0</v>
      </c>
      <c r="E46" s="612">
        <f t="shared" si="0"/>
        <v>2448617.9299999997</v>
      </c>
    </row>
    <row r="47" spans="1:5" ht="22.5" customHeight="1">
      <c r="A47" s="976" t="s">
        <v>8403</v>
      </c>
      <c r="B47" s="1732" t="s">
        <v>8404</v>
      </c>
      <c r="C47" s="977">
        <v>22000</v>
      </c>
      <c r="D47" s="977">
        <v>0</v>
      </c>
      <c r="E47" s="612">
        <f t="shared" si="0"/>
        <v>2470617.9299999997</v>
      </c>
    </row>
    <row r="48" spans="1:5" ht="22.5" customHeight="1">
      <c r="A48" s="976" t="s">
        <v>8401</v>
      </c>
      <c r="B48" s="1732" t="s">
        <v>8405</v>
      </c>
      <c r="C48" s="977">
        <v>40000</v>
      </c>
      <c r="D48" s="977">
        <v>0</v>
      </c>
      <c r="E48" s="612">
        <f t="shared" si="0"/>
        <v>2510617.9299999997</v>
      </c>
    </row>
    <row r="49" spans="1:5" ht="22.5" customHeight="1">
      <c r="A49" s="976" t="s">
        <v>8406</v>
      </c>
      <c r="B49" s="1732" t="s">
        <v>8407</v>
      </c>
      <c r="C49" s="977">
        <v>42000</v>
      </c>
      <c r="D49" s="977">
        <v>0</v>
      </c>
      <c r="E49" s="612">
        <f t="shared" si="0"/>
        <v>2552617.9299999997</v>
      </c>
    </row>
    <row r="50" spans="1:5" ht="22.5" customHeight="1">
      <c r="A50" s="976" t="s">
        <v>8401</v>
      </c>
      <c r="B50" s="1732" t="s">
        <v>8408</v>
      </c>
      <c r="C50" s="977">
        <v>55000</v>
      </c>
      <c r="D50" s="977">
        <v>0</v>
      </c>
      <c r="E50" s="612">
        <f t="shared" si="0"/>
        <v>2607617.9299999997</v>
      </c>
    </row>
    <row r="51" spans="1:5" ht="22.5" customHeight="1">
      <c r="A51" s="976" t="s">
        <v>8409</v>
      </c>
      <c r="B51" s="1732" t="s">
        <v>8410</v>
      </c>
      <c r="C51" s="977">
        <v>22000</v>
      </c>
      <c r="D51" s="977">
        <v>0</v>
      </c>
      <c r="E51" s="612">
        <f t="shared" si="0"/>
        <v>2629617.9299999997</v>
      </c>
    </row>
    <row r="52" spans="1:5" ht="22.5" customHeight="1">
      <c r="A52" s="976" t="s">
        <v>8411</v>
      </c>
      <c r="B52" s="1732" t="s">
        <v>8412</v>
      </c>
      <c r="C52" s="977">
        <v>22000</v>
      </c>
      <c r="D52" s="977">
        <v>0</v>
      </c>
      <c r="E52" s="612">
        <f t="shared" si="0"/>
        <v>2651617.9299999997</v>
      </c>
    </row>
    <row r="53" spans="1:5" ht="22.5" customHeight="1">
      <c r="A53" s="976" t="s">
        <v>8413</v>
      </c>
      <c r="B53" s="1732" t="s">
        <v>8414</v>
      </c>
      <c r="C53" s="977">
        <v>41000</v>
      </c>
      <c r="D53" s="977">
        <v>0</v>
      </c>
      <c r="E53" s="612">
        <f t="shared" si="0"/>
        <v>2692617.9299999997</v>
      </c>
    </row>
    <row r="54" spans="1:5" ht="22.5" customHeight="1">
      <c r="A54" s="976" t="s">
        <v>8415</v>
      </c>
      <c r="B54" s="1732" t="s">
        <v>8416</v>
      </c>
      <c r="C54" s="977">
        <v>51000</v>
      </c>
      <c r="D54" s="977">
        <v>0</v>
      </c>
      <c r="E54" s="612">
        <f t="shared" si="0"/>
        <v>2743617.9299999997</v>
      </c>
    </row>
    <row r="55" spans="1:5" ht="22.5" customHeight="1">
      <c r="A55" s="976" t="s">
        <v>8417</v>
      </c>
      <c r="B55" s="1732" t="s">
        <v>8418</v>
      </c>
      <c r="C55" s="977">
        <v>61000</v>
      </c>
      <c r="D55" s="977">
        <v>0</v>
      </c>
      <c r="E55" s="612">
        <f t="shared" si="0"/>
        <v>2804617.9299999997</v>
      </c>
    </row>
    <row r="56" spans="1:5" ht="22.5" customHeight="1">
      <c r="A56" s="976" t="s">
        <v>8413</v>
      </c>
      <c r="B56" s="1732" t="s">
        <v>8419</v>
      </c>
      <c r="C56" s="977">
        <v>72000</v>
      </c>
      <c r="D56" s="977">
        <v>0</v>
      </c>
      <c r="E56" s="612">
        <f t="shared" si="0"/>
        <v>2876617.9299999997</v>
      </c>
    </row>
    <row r="57" spans="1:5" ht="22.5" customHeight="1">
      <c r="A57" s="976" t="s">
        <v>8420</v>
      </c>
      <c r="B57" s="1732" t="s">
        <v>8421</v>
      </c>
      <c r="C57" s="977">
        <v>37000</v>
      </c>
      <c r="D57" s="977">
        <v>0</v>
      </c>
      <c r="E57" s="612">
        <f t="shared" si="0"/>
        <v>2913617.9299999997</v>
      </c>
    </row>
    <row r="58" spans="1:5" ht="22.5" customHeight="1">
      <c r="A58" s="976" t="s">
        <v>8422</v>
      </c>
      <c r="B58" s="1732" t="s">
        <v>8423</v>
      </c>
      <c r="C58" s="977">
        <v>50617.5</v>
      </c>
      <c r="D58" s="977">
        <v>0</v>
      </c>
      <c r="E58" s="612">
        <f t="shared" si="0"/>
        <v>2964235.4299999997</v>
      </c>
    </row>
    <row r="59" spans="1:5" ht="22.5" customHeight="1">
      <c r="A59" s="976" t="s">
        <v>8424</v>
      </c>
      <c r="B59" s="1732" t="s">
        <v>8425</v>
      </c>
      <c r="C59" s="977">
        <v>558600</v>
      </c>
      <c r="D59" s="977">
        <v>0</v>
      </c>
      <c r="E59" s="612">
        <f t="shared" si="0"/>
        <v>3522835.4299999997</v>
      </c>
    </row>
    <row r="60" spans="1:5" ht="22.5" customHeight="1">
      <c r="A60" s="976" t="s">
        <v>8426</v>
      </c>
      <c r="B60" s="1732" t="s">
        <v>8427</v>
      </c>
      <c r="C60" s="977">
        <v>694452.25</v>
      </c>
      <c r="D60" s="977">
        <v>0</v>
      </c>
      <c r="E60" s="612">
        <f t="shared" si="0"/>
        <v>4217287.68</v>
      </c>
    </row>
    <row r="61" spans="1:5" ht="22.5" customHeight="1">
      <c r="A61" s="976" t="s">
        <v>8422</v>
      </c>
      <c r="B61" s="1732" t="s">
        <v>8428</v>
      </c>
      <c r="C61" s="977">
        <v>2236598.75</v>
      </c>
      <c r="D61" s="977">
        <v>0</v>
      </c>
      <c r="E61" s="612">
        <f t="shared" si="0"/>
        <v>6453886.4299999997</v>
      </c>
    </row>
    <row r="62" spans="1:5" ht="22.5" customHeight="1">
      <c r="A62" s="976" t="s">
        <v>8424</v>
      </c>
      <c r="B62" s="1732" t="s">
        <v>8429</v>
      </c>
      <c r="C62" s="977">
        <v>0</v>
      </c>
      <c r="D62" s="977">
        <v>4189.5</v>
      </c>
      <c r="E62" s="612">
        <f t="shared" si="0"/>
        <v>6449696.9299999997</v>
      </c>
    </row>
    <row r="63" spans="1:5" ht="22.5" customHeight="1">
      <c r="A63" s="976" t="s">
        <v>8430</v>
      </c>
      <c r="B63" s="1732" t="s">
        <v>8431</v>
      </c>
      <c r="C63" s="977">
        <v>25000</v>
      </c>
      <c r="D63" s="977">
        <v>0</v>
      </c>
      <c r="E63" s="612">
        <f t="shared" si="0"/>
        <v>6474696.9299999997</v>
      </c>
    </row>
    <row r="64" spans="1:5" ht="22.5" customHeight="1">
      <c r="A64" s="976" t="s">
        <v>8432</v>
      </c>
      <c r="B64" s="1732" t="s">
        <v>8433</v>
      </c>
      <c r="C64" s="977">
        <v>0</v>
      </c>
      <c r="D64" s="977">
        <v>13600</v>
      </c>
      <c r="E64" s="612">
        <f t="shared" si="0"/>
        <v>6461096.9299999997</v>
      </c>
    </row>
    <row r="65" spans="1:5" ht="22.5" customHeight="1">
      <c r="A65" s="976" t="s">
        <v>8434</v>
      </c>
      <c r="B65" s="1732" t="s">
        <v>8433</v>
      </c>
      <c r="C65" s="977">
        <v>0</v>
      </c>
      <c r="D65" s="977">
        <v>13600</v>
      </c>
      <c r="E65" s="612">
        <f t="shared" si="0"/>
        <v>6447496.9299999997</v>
      </c>
    </row>
    <row r="66" spans="1:5" ht="22.5" customHeight="1">
      <c r="A66" s="976" t="s">
        <v>8435</v>
      </c>
      <c r="B66" s="1732" t="s">
        <v>8436</v>
      </c>
      <c r="C66" s="977">
        <v>600</v>
      </c>
      <c r="D66" s="977">
        <v>0</v>
      </c>
      <c r="E66" s="612">
        <f t="shared" si="0"/>
        <v>6448096.9299999997</v>
      </c>
    </row>
    <row r="67" spans="1:5" ht="22.5" customHeight="1">
      <c r="A67" s="976" t="s">
        <v>8437</v>
      </c>
      <c r="B67" s="1732" t="s">
        <v>8438</v>
      </c>
      <c r="C67" s="977">
        <v>0</v>
      </c>
      <c r="D67" s="977">
        <v>52.5</v>
      </c>
      <c r="E67" s="612">
        <f t="shared" si="0"/>
        <v>6448044.4299999997</v>
      </c>
    </row>
    <row r="68" spans="1:5" ht="22.5" customHeight="1">
      <c r="A68" s="976" t="s">
        <v>8439</v>
      </c>
      <c r="B68" s="1732" t="s">
        <v>8438</v>
      </c>
      <c r="C68" s="977">
        <v>0</v>
      </c>
      <c r="D68" s="977">
        <v>52.5</v>
      </c>
      <c r="E68" s="612">
        <f t="shared" si="0"/>
        <v>6447991.9299999997</v>
      </c>
    </row>
    <row r="69" spans="1:5" ht="22.5" customHeight="1">
      <c r="A69" s="976" t="s">
        <v>8440</v>
      </c>
      <c r="B69" s="1732" t="s">
        <v>8438</v>
      </c>
      <c r="C69" s="977">
        <v>0</v>
      </c>
      <c r="D69" s="977">
        <v>52.5</v>
      </c>
      <c r="E69" s="612">
        <f t="shared" ref="E69:E132" si="1">E68-D69+C69</f>
        <v>6447939.4299999997</v>
      </c>
    </row>
    <row r="70" spans="1:5" ht="22.5" customHeight="1">
      <c r="A70" s="976" t="s">
        <v>8441</v>
      </c>
      <c r="B70" s="1732" t="s">
        <v>8438</v>
      </c>
      <c r="C70" s="977">
        <v>0</v>
      </c>
      <c r="D70" s="977">
        <v>52.5</v>
      </c>
      <c r="E70" s="612">
        <f t="shared" si="1"/>
        <v>6447886.9299999997</v>
      </c>
    </row>
    <row r="71" spans="1:5" ht="22.5" customHeight="1">
      <c r="A71" s="976" t="s">
        <v>8442</v>
      </c>
      <c r="B71" s="1732" t="s">
        <v>8438</v>
      </c>
      <c r="C71" s="977">
        <v>0</v>
      </c>
      <c r="D71" s="977">
        <v>52.5</v>
      </c>
      <c r="E71" s="612">
        <f t="shared" si="1"/>
        <v>6447834.4299999997</v>
      </c>
    </row>
    <row r="72" spans="1:5" ht="22.5" customHeight="1">
      <c r="A72" s="976" t="s">
        <v>8443</v>
      </c>
      <c r="B72" s="1732" t="s">
        <v>8438</v>
      </c>
      <c r="C72" s="977">
        <v>0</v>
      </c>
      <c r="D72" s="977">
        <v>52.5</v>
      </c>
      <c r="E72" s="612">
        <f t="shared" si="1"/>
        <v>6447781.9299999997</v>
      </c>
    </row>
    <row r="73" spans="1:5" ht="22.5" customHeight="1">
      <c r="A73" s="976" t="s">
        <v>8444</v>
      </c>
      <c r="B73" s="1732" t="s">
        <v>8433</v>
      </c>
      <c r="C73" s="977">
        <v>0</v>
      </c>
      <c r="D73" s="977">
        <v>13600</v>
      </c>
      <c r="E73" s="612">
        <f t="shared" si="1"/>
        <v>6434181.9299999997</v>
      </c>
    </row>
    <row r="74" spans="1:5" ht="22.5" customHeight="1">
      <c r="A74" s="976" t="s">
        <v>8445</v>
      </c>
      <c r="B74" s="1732" t="s">
        <v>8446</v>
      </c>
      <c r="C74" s="977">
        <v>0</v>
      </c>
      <c r="D74" s="977">
        <v>13600</v>
      </c>
      <c r="E74" s="612">
        <f t="shared" si="1"/>
        <v>6420581.9299999997</v>
      </c>
    </row>
    <row r="75" spans="1:5" ht="22.5" customHeight="1">
      <c r="A75" s="976" t="s">
        <v>8441</v>
      </c>
      <c r="B75" s="1732" t="s">
        <v>8447</v>
      </c>
      <c r="C75" s="977">
        <v>0</v>
      </c>
      <c r="D75" s="977">
        <v>16500</v>
      </c>
      <c r="E75" s="612">
        <f t="shared" si="1"/>
        <v>6404081.9299999997</v>
      </c>
    </row>
    <row r="76" spans="1:5" ht="22.5" customHeight="1">
      <c r="A76" s="976" t="s">
        <v>8440</v>
      </c>
      <c r="B76" s="1732" t="s">
        <v>8448</v>
      </c>
      <c r="C76" s="977">
        <v>0</v>
      </c>
      <c r="D76" s="977">
        <v>40000</v>
      </c>
      <c r="E76" s="612">
        <f t="shared" si="1"/>
        <v>6364081.9299999997</v>
      </c>
    </row>
    <row r="77" spans="1:5" ht="22.5" customHeight="1">
      <c r="A77" s="976" t="s">
        <v>8443</v>
      </c>
      <c r="B77" s="1732" t="s">
        <v>8449</v>
      </c>
      <c r="C77" s="977">
        <v>0</v>
      </c>
      <c r="D77" s="977">
        <v>40000</v>
      </c>
      <c r="E77" s="612">
        <f t="shared" si="1"/>
        <v>6324081.9299999997</v>
      </c>
    </row>
    <row r="78" spans="1:5" ht="22.5" customHeight="1">
      <c r="A78" s="976" t="s">
        <v>8439</v>
      </c>
      <c r="B78" s="1732" t="s">
        <v>8450</v>
      </c>
      <c r="C78" s="977">
        <v>0</v>
      </c>
      <c r="D78" s="977">
        <v>60000</v>
      </c>
      <c r="E78" s="612">
        <f t="shared" si="1"/>
        <v>6264081.9299999997</v>
      </c>
    </row>
    <row r="79" spans="1:5" ht="22.5" customHeight="1">
      <c r="A79" s="976" t="s">
        <v>8437</v>
      </c>
      <c r="B79" s="1732" t="s">
        <v>8451</v>
      </c>
      <c r="C79" s="977">
        <v>0</v>
      </c>
      <c r="D79" s="977">
        <v>80645</v>
      </c>
      <c r="E79" s="612">
        <f t="shared" si="1"/>
        <v>6183436.9299999997</v>
      </c>
    </row>
    <row r="80" spans="1:5" ht="22.5" customHeight="1">
      <c r="A80" s="976" t="s">
        <v>8442</v>
      </c>
      <c r="B80" s="1732" t="s">
        <v>8452</v>
      </c>
      <c r="C80" s="977">
        <v>0</v>
      </c>
      <c r="D80" s="977">
        <v>302000</v>
      </c>
      <c r="E80" s="612">
        <f t="shared" si="1"/>
        <v>5881436.9299999997</v>
      </c>
    </row>
    <row r="81" spans="1:5" ht="22.5" customHeight="1">
      <c r="A81" s="976" t="s">
        <v>8453</v>
      </c>
      <c r="B81" s="1732" t="s">
        <v>8454</v>
      </c>
      <c r="C81" s="977">
        <v>31000</v>
      </c>
      <c r="D81" s="977">
        <v>0</v>
      </c>
      <c r="E81" s="612">
        <f t="shared" si="1"/>
        <v>5912436.9299999997</v>
      </c>
    </row>
    <row r="82" spans="1:5" ht="22.5" customHeight="1">
      <c r="A82" s="976" t="s">
        <v>8455</v>
      </c>
      <c r="B82" s="1732" t="s">
        <v>8456</v>
      </c>
      <c r="C82" s="977">
        <v>41685</v>
      </c>
      <c r="D82" s="977">
        <v>0</v>
      </c>
      <c r="E82" s="612">
        <f t="shared" si="1"/>
        <v>5954121.9299999997</v>
      </c>
    </row>
    <row r="83" spans="1:5" ht="22.5" customHeight="1">
      <c r="A83" s="976" t="s">
        <v>8457</v>
      </c>
      <c r="B83" s="1732" t="s">
        <v>8458</v>
      </c>
      <c r="C83" s="977">
        <v>87000</v>
      </c>
      <c r="D83" s="977">
        <v>0</v>
      </c>
      <c r="E83" s="612">
        <f t="shared" si="1"/>
        <v>6041121.9299999997</v>
      </c>
    </row>
    <row r="84" spans="1:5" ht="22.5" customHeight="1">
      <c r="A84" s="976" t="s">
        <v>8459</v>
      </c>
      <c r="B84" s="1732" t="s">
        <v>8336</v>
      </c>
      <c r="C84" s="977">
        <v>0</v>
      </c>
      <c r="D84" s="977">
        <v>1200</v>
      </c>
      <c r="E84" s="612">
        <f t="shared" si="1"/>
        <v>6039921.9299999997</v>
      </c>
    </row>
    <row r="85" spans="1:5" ht="22.5" customHeight="1">
      <c r="A85" s="976" t="s">
        <v>8460</v>
      </c>
      <c r="B85" s="1732" t="s">
        <v>8461</v>
      </c>
      <c r="C85" s="977">
        <v>61000</v>
      </c>
      <c r="D85" s="977">
        <v>0</v>
      </c>
      <c r="E85" s="612">
        <f t="shared" si="1"/>
        <v>6100921.9299999997</v>
      </c>
    </row>
    <row r="86" spans="1:5" ht="22.5" customHeight="1">
      <c r="A86" s="976" t="s">
        <v>8462</v>
      </c>
      <c r="B86" s="1732" t="s">
        <v>8463</v>
      </c>
      <c r="C86" s="977">
        <v>109000</v>
      </c>
      <c r="D86" s="977">
        <v>0</v>
      </c>
      <c r="E86" s="612">
        <f t="shared" si="1"/>
        <v>6209921.9299999997</v>
      </c>
    </row>
    <row r="87" spans="1:5" ht="22.5" customHeight="1">
      <c r="A87" s="976" t="s">
        <v>8464</v>
      </c>
      <c r="B87" s="1732" t="s">
        <v>8465</v>
      </c>
      <c r="C87" s="977">
        <v>4000</v>
      </c>
      <c r="D87" s="977">
        <v>0</v>
      </c>
      <c r="E87" s="612">
        <f t="shared" si="1"/>
        <v>6213921.9299999997</v>
      </c>
    </row>
    <row r="88" spans="1:5" ht="22.5" customHeight="1">
      <c r="A88" s="976" t="s">
        <v>8466</v>
      </c>
      <c r="B88" s="1732" t="s">
        <v>8467</v>
      </c>
      <c r="C88" s="977">
        <v>51000</v>
      </c>
      <c r="D88" s="977">
        <v>0</v>
      </c>
      <c r="E88" s="612">
        <f t="shared" si="1"/>
        <v>6264921.9299999997</v>
      </c>
    </row>
    <row r="89" spans="1:5" ht="22.5" customHeight="1">
      <c r="A89" s="976" t="s">
        <v>8468</v>
      </c>
      <c r="B89" s="1732" t="s">
        <v>8469</v>
      </c>
      <c r="C89" s="977">
        <v>167732.5</v>
      </c>
      <c r="D89" s="977">
        <v>0</v>
      </c>
      <c r="E89" s="612">
        <f t="shared" si="1"/>
        <v>6432654.4299999997</v>
      </c>
    </row>
    <row r="90" spans="1:5" ht="22.5" customHeight="1">
      <c r="A90" s="976" t="s">
        <v>8470</v>
      </c>
      <c r="B90" s="1732" t="s">
        <v>8471</v>
      </c>
      <c r="C90" s="977">
        <v>491000</v>
      </c>
      <c r="D90" s="977">
        <v>0</v>
      </c>
      <c r="E90" s="612">
        <f t="shared" si="1"/>
        <v>6923654.4299999997</v>
      </c>
    </row>
    <row r="91" spans="1:5" ht="22.5" customHeight="1">
      <c r="A91" s="976" t="s">
        <v>8472</v>
      </c>
      <c r="B91" s="1732" t="s">
        <v>8473</v>
      </c>
      <c r="C91" s="977">
        <v>1106339.75</v>
      </c>
      <c r="D91" s="977">
        <v>0</v>
      </c>
      <c r="E91" s="612">
        <f t="shared" si="1"/>
        <v>8029994.1799999997</v>
      </c>
    </row>
    <row r="92" spans="1:5" ht="22.5" customHeight="1">
      <c r="A92" s="976" t="s">
        <v>8470</v>
      </c>
      <c r="B92" s="1732" t="s">
        <v>8474</v>
      </c>
      <c r="C92" s="977">
        <v>0</v>
      </c>
      <c r="D92" s="977">
        <v>3682.5</v>
      </c>
      <c r="E92" s="612">
        <f t="shared" si="1"/>
        <v>8026311.6799999997</v>
      </c>
    </row>
    <row r="93" spans="1:5" ht="22.5" customHeight="1">
      <c r="A93" s="976" t="s">
        <v>8475</v>
      </c>
      <c r="B93" s="1732" t="s">
        <v>8476</v>
      </c>
      <c r="C93" s="977">
        <v>0</v>
      </c>
      <c r="D93" s="977">
        <v>43000</v>
      </c>
      <c r="E93" s="612">
        <f t="shared" si="1"/>
        <v>7983311.6799999997</v>
      </c>
    </row>
    <row r="94" spans="1:5" ht="22.5" customHeight="1">
      <c r="A94" s="976" t="s">
        <v>8477</v>
      </c>
      <c r="B94" s="1732" t="s">
        <v>8478</v>
      </c>
      <c r="C94" s="977">
        <v>0</v>
      </c>
      <c r="D94" s="977">
        <v>746.49</v>
      </c>
      <c r="E94" s="612">
        <f t="shared" si="1"/>
        <v>7982565.1899999995</v>
      </c>
    </row>
    <row r="95" spans="1:5" ht="22.5" customHeight="1">
      <c r="A95" s="976" t="s">
        <v>8479</v>
      </c>
      <c r="B95" s="1732" t="s">
        <v>8480</v>
      </c>
      <c r="C95" s="977">
        <v>0</v>
      </c>
      <c r="D95" s="977">
        <v>20000</v>
      </c>
      <c r="E95" s="612">
        <f t="shared" si="1"/>
        <v>7962565.1899999995</v>
      </c>
    </row>
    <row r="96" spans="1:5" ht="22.5" customHeight="1">
      <c r="A96" s="976" t="s">
        <v>8481</v>
      </c>
      <c r="B96" s="1732" t="s">
        <v>8482</v>
      </c>
      <c r="C96" s="977">
        <v>51000</v>
      </c>
      <c r="D96" s="977">
        <v>0</v>
      </c>
      <c r="E96" s="612">
        <f t="shared" si="1"/>
        <v>8013565.1899999995</v>
      </c>
    </row>
    <row r="97" spans="1:5" ht="22.5" customHeight="1">
      <c r="A97" s="976" t="s">
        <v>8483</v>
      </c>
      <c r="B97" s="1732" t="s">
        <v>8484</v>
      </c>
      <c r="C97" s="977">
        <v>77000</v>
      </c>
      <c r="D97" s="977">
        <v>0</v>
      </c>
      <c r="E97" s="612">
        <f t="shared" si="1"/>
        <v>8090565.1899999995</v>
      </c>
    </row>
    <row r="98" spans="1:5" ht="22.5" customHeight="1">
      <c r="A98" s="976" t="s">
        <v>8485</v>
      </c>
      <c r="B98" s="1732" t="s">
        <v>8486</v>
      </c>
      <c r="C98" s="977">
        <v>28000</v>
      </c>
      <c r="D98" s="977">
        <v>0</v>
      </c>
      <c r="E98" s="612">
        <f t="shared" si="1"/>
        <v>8118565.1899999995</v>
      </c>
    </row>
    <row r="99" spans="1:5" ht="22.5" customHeight="1">
      <c r="A99" s="976" t="s">
        <v>8487</v>
      </c>
      <c r="B99" s="1732" t="s">
        <v>8488</v>
      </c>
      <c r="C99" s="977">
        <v>50000</v>
      </c>
      <c r="D99" s="977">
        <v>0</v>
      </c>
      <c r="E99" s="612">
        <f t="shared" si="1"/>
        <v>8168565.1899999995</v>
      </c>
    </row>
    <row r="100" spans="1:5" ht="22.5" customHeight="1">
      <c r="A100" s="976" t="s">
        <v>8485</v>
      </c>
      <c r="B100" s="1732" t="s">
        <v>8489</v>
      </c>
      <c r="C100" s="977">
        <v>0</v>
      </c>
      <c r="D100" s="977">
        <v>210</v>
      </c>
      <c r="E100" s="612">
        <f t="shared" si="1"/>
        <v>8168355.1899999995</v>
      </c>
    </row>
    <row r="101" spans="1:5" ht="22.5" customHeight="1">
      <c r="A101" s="976" t="s">
        <v>8490</v>
      </c>
      <c r="B101" s="1732" t="s">
        <v>8336</v>
      </c>
      <c r="C101" s="977">
        <v>0</v>
      </c>
      <c r="D101" s="977">
        <v>550</v>
      </c>
      <c r="E101" s="612">
        <f t="shared" si="1"/>
        <v>8167805.1899999995</v>
      </c>
    </row>
    <row r="102" spans="1:5" ht="22.5" customHeight="1">
      <c r="A102" s="976" t="s">
        <v>8491</v>
      </c>
      <c r="B102" s="1732" t="s">
        <v>8492</v>
      </c>
      <c r="C102" s="977">
        <v>0</v>
      </c>
      <c r="D102" s="977">
        <v>13600</v>
      </c>
      <c r="E102" s="612">
        <f t="shared" si="1"/>
        <v>8154205.1899999995</v>
      </c>
    </row>
    <row r="103" spans="1:5" ht="22.5" customHeight="1">
      <c r="A103" s="976" t="s">
        <v>8493</v>
      </c>
      <c r="B103" s="1732" t="s">
        <v>8492</v>
      </c>
      <c r="C103" s="977">
        <v>0</v>
      </c>
      <c r="D103" s="977">
        <v>13600</v>
      </c>
      <c r="E103" s="612">
        <f t="shared" si="1"/>
        <v>8140605.1899999995</v>
      </c>
    </row>
    <row r="104" spans="1:5" ht="22.5" customHeight="1">
      <c r="A104" s="976" t="s">
        <v>8494</v>
      </c>
      <c r="B104" s="1732" t="s">
        <v>8495</v>
      </c>
      <c r="C104" s="977">
        <v>0</v>
      </c>
      <c r="D104" s="977">
        <v>13600</v>
      </c>
      <c r="E104" s="612">
        <f t="shared" si="1"/>
        <v>8127005.1899999995</v>
      </c>
    </row>
    <row r="105" spans="1:5" ht="22.5" customHeight="1">
      <c r="A105" s="976" t="s">
        <v>8496</v>
      </c>
      <c r="B105" s="1732" t="s">
        <v>8492</v>
      </c>
      <c r="C105" s="977">
        <v>0</v>
      </c>
      <c r="D105" s="977">
        <v>13600</v>
      </c>
      <c r="E105" s="612">
        <f t="shared" si="1"/>
        <v>8113405.1899999995</v>
      </c>
    </row>
    <row r="106" spans="1:5" ht="22.5" customHeight="1">
      <c r="A106" s="976" t="s">
        <v>8497</v>
      </c>
      <c r="B106" s="1732" t="s">
        <v>8498</v>
      </c>
      <c r="C106" s="977">
        <v>0</v>
      </c>
      <c r="D106" s="977">
        <v>13600</v>
      </c>
      <c r="E106" s="612">
        <f t="shared" si="1"/>
        <v>8099805.1899999995</v>
      </c>
    </row>
    <row r="107" spans="1:5" ht="22.5" customHeight="1">
      <c r="A107" s="976" t="s">
        <v>8499</v>
      </c>
      <c r="B107" s="1732" t="s">
        <v>8500</v>
      </c>
      <c r="C107" s="977">
        <v>41000</v>
      </c>
      <c r="D107" s="977">
        <v>0</v>
      </c>
      <c r="E107" s="612">
        <f t="shared" si="1"/>
        <v>8140805.1899999995</v>
      </c>
    </row>
    <row r="108" spans="1:5" ht="22.5" customHeight="1">
      <c r="A108" s="976" t="s">
        <v>8501</v>
      </c>
      <c r="B108" s="1732" t="s">
        <v>8502</v>
      </c>
      <c r="C108" s="977">
        <v>17600</v>
      </c>
      <c r="D108" s="977">
        <v>0</v>
      </c>
      <c r="E108" s="612">
        <f t="shared" si="1"/>
        <v>8158405.1899999995</v>
      </c>
    </row>
    <row r="109" spans="1:5" ht="22.5" customHeight="1">
      <c r="A109" s="976" t="s">
        <v>8503</v>
      </c>
      <c r="B109" s="1732" t="s">
        <v>8504</v>
      </c>
      <c r="C109" s="977">
        <v>124000</v>
      </c>
      <c r="D109" s="977">
        <v>0</v>
      </c>
      <c r="E109" s="612">
        <f t="shared" si="1"/>
        <v>8282405.1899999995</v>
      </c>
    </row>
    <row r="110" spans="1:5" ht="22.5" customHeight="1">
      <c r="A110" s="976" t="s">
        <v>8505</v>
      </c>
      <c r="B110" s="1732" t="s">
        <v>8506</v>
      </c>
      <c r="C110" s="977">
        <v>133000</v>
      </c>
      <c r="D110" s="977">
        <v>0</v>
      </c>
      <c r="E110" s="612">
        <f t="shared" si="1"/>
        <v>8415405.1899999995</v>
      </c>
    </row>
    <row r="111" spans="1:5" ht="22.5" customHeight="1">
      <c r="A111" s="976" t="s">
        <v>8507</v>
      </c>
      <c r="B111" s="1732" t="s">
        <v>8508</v>
      </c>
      <c r="C111" s="977">
        <v>354322.5</v>
      </c>
      <c r="D111" s="977">
        <v>0</v>
      </c>
      <c r="E111" s="612">
        <f t="shared" si="1"/>
        <v>8769727.6899999995</v>
      </c>
    </row>
    <row r="112" spans="1:5" ht="22.5" customHeight="1">
      <c r="A112" s="976" t="s">
        <v>8509</v>
      </c>
      <c r="B112" s="1732" t="s">
        <v>8510</v>
      </c>
      <c r="C112" s="977">
        <v>392831.5</v>
      </c>
      <c r="D112" s="977">
        <v>0</v>
      </c>
      <c r="E112" s="612">
        <f t="shared" si="1"/>
        <v>9162559.1899999995</v>
      </c>
    </row>
    <row r="113" spans="1:5" ht="22.5" customHeight="1">
      <c r="A113" s="976" t="s">
        <v>8503</v>
      </c>
      <c r="B113" s="1732" t="s">
        <v>8511</v>
      </c>
      <c r="C113" s="977">
        <v>0</v>
      </c>
      <c r="D113" s="977">
        <v>930.01</v>
      </c>
      <c r="E113" s="612">
        <f t="shared" si="1"/>
        <v>9161629.1799999997</v>
      </c>
    </row>
    <row r="114" spans="1:5" ht="22.5" customHeight="1">
      <c r="A114" s="976" t="s">
        <v>8505</v>
      </c>
      <c r="B114" s="1732" t="s">
        <v>8512</v>
      </c>
      <c r="C114" s="977">
        <v>0</v>
      </c>
      <c r="D114" s="977">
        <v>997.51</v>
      </c>
      <c r="E114" s="612">
        <f t="shared" si="1"/>
        <v>9160631.6699999999</v>
      </c>
    </row>
    <row r="115" spans="1:5" ht="22.5" customHeight="1">
      <c r="A115" s="978" t="s">
        <v>8503</v>
      </c>
      <c r="B115" s="1732" t="s">
        <v>8513</v>
      </c>
      <c r="C115" s="977">
        <v>1149000</v>
      </c>
      <c r="D115" s="977">
        <v>0</v>
      </c>
      <c r="E115" s="612">
        <f t="shared" si="1"/>
        <v>10309631.67</v>
      </c>
    </row>
    <row r="116" spans="1:5" ht="22.5" customHeight="1">
      <c r="A116" s="976" t="s">
        <v>8514</v>
      </c>
      <c r="B116" s="1732" t="s">
        <v>8438</v>
      </c>
      <c r="C116" s="977">
        <v>0</v>
      </c>
      <c r="D116" s="977">
        <v>52.5</v>
      </c>
      <c r="E116" s="612">
        <f t="shared" si="1"/>
        <v>10309579.17</v>
      </c>
    </row>
    <row r="117" spans="1:5" ht="22.5" customHeight="1">
      <c r="A117" s="976" t="s">
        <v>8515</v>
      </c>
      <c r="B117" s="1732" t="s">
        <v>8438</v>
      </c>
      <c r="C117" s="977">
        <v>0</v>
      </c>
      <c r="D117" s="977">
        <v>52.5</v>
      </c>
      <c r="E117" s="612">
        <f t="shared" si="1"/>
        <v>10309526.67</v>
      </c>
    </row>
    <row r="118" spans="1:5" ht="22.5" customHeight="1">
      <c r="A118" s="976" t="s">
        <v>8515</v>
      </c>
      <c r="B118" s="1732" t="s">
        <v>8438</v>
      </c>
      <c r="C118" s="977">
        <v>0</v>
      </c>
      <c r="D118" s="977">
        <v>52.5</v>
      </c>
      <c r="E118" s="612">
        <f t="shared" si="1"/>
        <v>10309474.17</v>
      </c>
    </row>
    <row r="119" spans="1:5" ht="22.5" customHeight="1">
      <c r="A119" s="976" t="s">
        <v>8516</v>
      </c>
      <c r="B119" s="1732" t="s">
        <v>8438</v>
      </c>
      <c r="C119" s="977">
        <v>0</v>
      </c>
      <c r="D119" s="977">
        <v>52.5</v>
      </c>
      <c r="E119" s="612">
        <f t="shared" si="1"/>
        <v>10309421.67</v>
      </c>
    </row>
    <row r="120" spans="1:5" ht="22.5" customHeight="1">
      <c r="A120" s="976" t="s">
        <v>8516</v>
      </c>
      <c r="B120" s="1732" t="s">
        <v>8438</v>
      </c>
      <c r="C120" s="977">
        <v>0</v>
      </c>
      <c r="D120" s="977">
        <v>52.5</v>
      </c>
      <c r="E120" s="612">
        <f t="shared" si="1"/>
        <v>10309369.17</v>
      </c>
    </row>
    <row r="121" spans="1:5" ht="22.5" customHeight="1">
      <c r="A121" s="976" t="s">
        <v>8516</v>
      </c>
      <c r="B121" s="1732" t="s">
        <v>8438</v>
      </c>
      <c r="C121" s="977">
        <v>0</v>
      </c>
      <c r="D121" s="977">
        <v>52.5</v>
      </c>
      <c r="E121" s="612">
        <f t="shared" si="1"/>
        <v>10309316.67</v>
      </c>
    </row>
    <row r="122" spans="1:5" ht="22.5" customHeight="1">
      <c r="A122" s="976" t="s">
        <v>8517</v>
      </c>
      <c r="B122" s="1732" t="s">
        <v>8438</v>
      </c>
      <c r="C122" s="977">
        <v>0</v>
      </c>
      <c r="D122" s="977">
        <v>52.5</v>
      </c>
      <c r="E122" s="612">
        <f t="shared" si="1"/>
        <v>10309264.17</v>
      </c>
    </row>
    <row r="123" spans="1:5" ht="22.5" customHeight="1">
      <c r="A123" s="976" t="s">
        <v>8517</v>
      </c>
      <c r="B123" s="1732" t="s">
        <v>8438</v>
      </c>
      <c r="C123" s="977">
        <v>0</v>
      </c>
      <c r="D123" s="977">
        <v>52.5</v>
      </c>
      <c r="E123" s="612">
        <f t="shared" si="1"/>
        <v>10309211.67</v>
      </c>
    </row>
    <row r="124" spans="1:5" ht="22.5" customHeight="1">
      <c r="A124" s="976" t="s">
        <v>8518</v>
      </c>
      <c r="B124" s="1732" t="s">
        <v>8438</v>
      </c>
      <c r="C124" s="977">
        <v>0</v>
      </c>
      <c r="D124" s="977">
        <v>52.5</v>
      </c>
      <c r="E124" s="612">
        <f t="shared" si="1"/>
        <v>10309159.17</v>
      </c>
    </row>
    <row r="125" spans="1:5" ht="22.5" customHeight="1">
      <c r="A125" s="976" t="s">
        <v>8519</v>
      </c>
      <c r="B125" s="1732" t="s">
        <v>8438</v>
      </c>
      <c r="C125" s="977">
        <v>0</v>
      </c>
      <c r="D125" s="977">
        <v>52.5</v>
      </c>
      <c r="E125" s="612">
        <f t="shared" si="1"/>
        <v>10309106.67</v>
      </c>
    </row>
    <row r="126" spans="1:5" ht="22.5" customHeight="1">
      <c r="A126" s="976" t="s">
        <v>8519</v>
      </c>
      <c r="B126" s="1732" t="s">
        <v>8438</v>
      </c>
      <c r="C126" s="977">
        <v>0</v>
      </c>
      <c r="D126" s="977">
        <v>52.5</v>
      </c>
      <c r="E126" s="612">
        <f t="shared" si="1"/>
        <v>10309054.17</v>
      </c>
    </row>
    <row r="127" spans="1:5" ht="22.5" customHeight="1">
      <c r="A127" s="976" t="s">
        <v>8520</v>
      </c>
      <c r="B127" s="1732" t="s">
        <v>8438</v>
      </c>
      <c r="C127" s="977">
        <v>0</v>
      </c>
      <c r="D127" s="977">
        <v>52.5</v>
      </c>
      <c r="E127" s="612">
        <f t="shared" si="1"/>
        <v>10309001.67</v>
      </c>
    </row>
    <row r="128" spans="1:5" ht="22.5" customHeight="1">
      <c r="A128" s="976" t="s">
        <v>8521</v>
      </c>
      <c r="B128" s="1732" t="s">
        <v>8438</v>
      </c>
      <c r="C128" s="977">
        <v>0</v>
      </c>
      <c r="D128" s="977">
        <v>52.5</v>
      </c>
      <c r="E128" s="612">
        <f t="shared" si="1"/>
        <v>10308949.17</v>
      </c>
    </row>
    <row r="129" spans="1:7" ht="22.5" customHeight="1">
      <c r="A129" s="976" t="s">
        <v>8521</v>
      </c>
      <c r="B129" s="1732" t="s">
        <v>8438</v>
      </c>
      <c r="C129" s="977">
        <v>0</v>
      </c>
      <c r="D129" s="977">
        <v>52.5</v>
      </c>
      <c r="E129" s="612">
        <f t="shared" si="1"/>
        <v>10308896.67</v>
      </c>
    </row>
    <row r="130" spans="1:7" ht="22.5" customHeight="1">
      <c r="A130" s="976" t="s">
        <v>8522</v>
      </c>
      <c r="B130" s="1732" t="s">
        <v>8438</v>
      </c>
      <c r="C130" s="977">
        <v>0</v>
      </c>
      <c r="D130" s="977">
        <v>52.5</v>
      </c>
      <c r="E130" s="612">
        <f t="shared" si="1"/>
        <v>10308844.17</v>
      </c>
    </row>
    <row r="131" spans="1:7" ht="22.5" customHeight="1">
      <c r="A131" s="976" t="s">
        <v>8522</v>
      </c>
      <c r="B131" s="1732" t="s">
        <v>8438</v>
      </c>
      <c r="C131" s="977">
        <v>0</v>
      </c>
      <c r="D131" s="977">
        <v>52.5</v>
      </c>
      <c r="E131" s="612">
        <f t="shared" si="1"/>
        <v>10308791.67</v>
      </c>
    </row>
    <row r="132" spans="1:7" ht="22.5" customHeight="1">
      <c r="A132" s="976" t="s">
        <v>8523</v>
      </c>
      <c r="B132" s="1732" t="s">
        <v>8438</v>
      </c>
      <c r="C132" s="977">
        <v>0</v>
      </c>
      <c r="D132" s="977">
        <v>52.5</v>
      </c>
      <c r="E132" s="612">
        <f t="shared" si="1"/>
        <v>10308739.17</v>
      </c>
    </row>
    <row r="133" spans="1:7" ht="22.5" customHeight="1">
      <c r="A133" s="976" t="s">
        <v>8514</v>
      </c>
      <c r="B133" s="1732" t="s">
        <v>8524</v>
      </c>
      <c r="C133" s="977">
        <v>0</v>
      </c>
      <c r="D133" s="977">
        <v>1188</v>
      </c>
      <c r="E133" s="612">
        <f t="shared" ref="E133:E196" si="2">E132-D133+C133</f>
        <v>10307551.17</v>
      </c>
    </row>
    <row r="134" spans="1:7" ht="22.5" customHeight="1">
      <c r="A134" s="976" t="s">
        <v>8517</v>
      </c>
      <c r="B134" s="1732" t="s">
        <v>8525</v>
      </c>
      <c r="C134" s="977">
        <v>0</v>
      </c>
      <c r="D134" s="977">
        <v>2993</v>
      </c>
      <c r="E134" s="612">
        <f t="shared" si="2"/>
        <v>10304558.17</v>
      </c>
    </row>
    <row r="135" spans="1:7" ht="22.5" customHeight="1">
      <c r="A135" s="976" t="s">
        <v>8516</v>
      </c>
      <c r="B135" s="1732" t="s">
        <v>8526</v>
      </c>
      <c r="C135" s="977">
        <v>0</v>
      </c>
      <c r="D135" s="977">
        <v>3705</v>
      </c>
      <c r="E135" s="612">
        <f t="shared" si="2"/>
        <v>10300853.17</v>
      </c>
    </row>
    <row r="136" spans="1:7" ht="22.5" customHeight="1">
      <c r="A136" s="976" t="s">
        <v>8515</v>
      </c>
      <c r="B136" s="1732" t="s">
        <v>8527</v>
      </c>
      <c r="C136" s="977">
        <v>0</v>
      </c>
      <c r="D136" s="977">
        <v>4560</v>
      </c>
      <c r="E136" s="612">
        <f t="shared" si="2"/>
        <v>10296293.17</v>
      </c>
      <c r="F136" s="2634"/>
      <c r="G136" s="979"/>
    </row>
    <row r="137" spans="1:7" ht="22.5" customHeight="1">
      <c r="A137" s="976" t="s">
        <v>8516</v>
      </c>
      <c r="B137" s="1732" t="s">
        <v>8528</v>
      </c>
      <c r="C137" s="977">
        <v>0</v>
      </c>
      <c r="D137" s="977">
        <v>7980</v>
      </c>
      <c r="E137" s="612">
        <f t="shared" si="2"/>
        <v>10288313.17</v>
      </c>
      <c r="F137" s="2635"/>
      <c r="G137" s="979"/>
    </row>
    <row r="138" spans="1:7" ht="22.5" customHeight="1">
      <c r="A138" s="976" t="s">
        <v>8517</v>
      </c>
      <c r="B138" s="1732" t="s">
        <v>8529</v>
      </c>
      <c r="C138" s="977">
        <v>0</v>
      </c>
      <c r="D138" s="977">
        <v>10640</v>
      </c>
      <c r="E138" s="612">
        <f t="shared" si="2"/>
        <v>10277673.17</v>
      </c>
      <c r="F138" s="2635"/>
      <c r="G138" s="979"/>
    </row>
    <row r="139" spans="1:7" s="771" customFormat="1" ht="22.5" customHeight="1">
      <c r="A139" s="976" t="s">
        <v>8521</v>
      </c>
      <c r="B139" s="1732" t="s">
        <v>8530</v>
      </c>
      <c r="C139" s="977">
        <v>0</v>
      </c>
      <c r="D139" s="977">
        <v>12944</v>
      </c>
      <c r="E139" s="612">
        <f t="shared" si="2"/>
        <v>10264729.17</v>
      </c>
      <c r="F139" s="2636"/>
      <c r="G139" s="980"/>
    </row>
    <row r="140" spans="1:7" s="771" customFormat="1" ht="22.5" customHeight="1">
      <c r="A140" s="976" t="s">
        <v>8521</v>
      </c>
      <c r="B140" s="1732" t="s">
        <v>8531</v>
      </c>
      <c r="C140" s="977">
        <v>0</v>
      </c>
      <c r="D140" s="977">
        <v>13027</v>
      </c>
      <c r="E140" s="612">
        <f t="shared" si="2"/>
        <v>10251702.17</v>
      </c>
      <c r="F140" s="2636"/>
      <c r="G140" s="980"/>
    </row>
    <row r="141" spans="1:7" s="771" customFormat="1" ht="22.5" customHeight="1">
      <c r="A141" s="976" t="s">
        <v>8519</v>
      </c>
      <c r="B141" s="1732" t="s">
        <v>8532</v>
      </c>
      <c r="C141" s="977">
        <v>0</v>
      </c>
      <c r="D141" s="977">
        <v>21274</v>
      </c>
      <c r="E141" s="612">
        <f t="shared" si="2"/>
        <v>10230428.17</v>
      </c>
      <c r="F141" s="1455"/>
      <c r="G141" s="980"/>
    </row>
    <row r="142" spans="1:7" s="981" customFormat="1" ht="22.5" customHeight="1">
      <c r="A142" s="976" t="s">
        <v>8522</v>
      </c>
      <c r="B142" s="1732" t="s">
        <v>8533</v>
      </c>
      <c r="C142" s="977">
        <v>0</v>
      </c>
      <c r="D142" s="977">
        <v>21375</v>
      </c>
      <c r="E142" s="612">
        <f t="shared" si="2"/>
        <v>10209053.17</v>
      </c>
      <c r="F142" s="2637"/>
      <c r="G142" s="982"/>
    </row>
    <row r="143" spans="1:7" ht="22.5" customHeight="1">
      <c r="A143" s="976" t="s">
        <v>8515</v>
      </c>
      <c r="B143" s="1732" t="s">
        <v>8534</v>
      </c>
      <c r="C143" s="977">
        <v>0</v>
      </c>
      <c r="D143" s="977">
        <v>23394</v>
      </c>
      <c r="E143" s="612">
        <f t="shared" si="2"/>
        <v>10185659.17</v>
      </c>
      <c r="G143" s="979"/>
    </row>
    <row r="144" spans="1:7" s="771" customFormat="1" ht="22.5" customHeight="1">
      <c r="A144" s="976" t="s">
        <v>8516</v>
      </c>
      <c r="B144" s="1732" t="s">
        <v>8535</v>
      </c>
      <c r="C144" s="977">
        <v>0</v>
      </c>
      <c r="D144" s="977">
        <v>23524</v>
      </c>
      <c r="E144" s="612">
        <f t="shared" si="2"/>
        <v>10162135.17</v>
      </c>
      <c r="F144" s="1455"/>
      <c r="G144" s="980"/>
    </row>
    <row r="145" spans="1:7" ht="22.5" customHeight="1">
      <c r="A145" s="976" t="s">
        <v>8518</v>
      </c>
      <c r="B145" s="1732" t="s">
        <v>8536</v>
      </c>
      <c r="C145" s="977">
        <v>0</v>
      </c>
      <c r="D145" s="977">
        <v>24106</v>
      </c>
      <c r="E145" s="612">
        <f t="shared" si="2"/>
        <v>10138029.17</v>
      </c>
      <c r="G145" s="979"/>
    </row>
    <row r="146" spans="1:7" s="771" customFormat="1" ht="22.5" customHeight="1">
      <c r="A146" s="976" t="s">
        <v>8520</v>
      </c>
      <c r="B146" s="1732" t="s">
        <v>8537</v>
      </c>
      <c r="C146" s="977">
        <v>0</v>
      </c>
      <c r="D146" s="977">
        <v>26956</v>
      </c>
      <c r="E146" s="612">
        <f t="shared" si="2"/>
        <v>10111073.17</v>
      </c>
      <c r="F146" s="1455"/>
      <c r="G146" s="980"/>
    </row>
    <row r="147" spans="1:7" s="771" customFormat="1" ht="22.5" customHeight="1">
      <c r="A147" s="976" t="s">
        <v>8519</v>
      </c>
      <c r="B147" s="1732" t="s">
        <v>8538</v>
      </c>
      <c r="C147" s="977">
        <v>0</v>
      </c>
      <c r="D147" s="977">
        <v>29165</v>
      </c>
      <c r="E147" s="612">
        <f t="shared" si="2"/>
        <v>10081908.17</v>
      </c>
      <c r="F147" s="1455"/>
      <c r="G147" s="980"/>
    </row>
    <row r="148" spans="1:7" s="771" customFormat="1" ht="22.5" customHeight="1">
      <c r="A148" s="976" t="s">
        <v>8522</v>
      </c>
      <c r="B148" s="1732" t="s">
        <v>8539</v>
      </c>
      <c r="C148" s="977">
        <v>0</v>
      </c>
      <c r="D148" s="977">
        <v>95653</v>
      </c>
      <c r="E148" s="612">
        <f t="shared" si="2"/>
        <v>9986255.1699999999</v>
      </c>
      <c r="F148" s="1455"/>
      <c r="G148" s="980"/>
    </row>
    <row r="149" spans="1:7" s="771" customFormat="1" ht="22.5" customHeight="1">
      <c r="A149" s="976" t="s">
        <v>8523</v>
      </c>
      <c r="B149" s="1732" t="s">
        <v>8540</v>
      </c>
      <c r="C149" s="977">
        <v>0</v>
      </c>
      <c r="D149" s="977">
        <v>116672</v>
      </c>
      <c r="E149" s="612">
        <f t="shared" si="2"/>
        <v>9869583.1699999999</v>
      </c>
      <c r="F149" s="1455"/>
      <c r="G149" s="980"/>
    </row>
    <row r="150" spans="1:7" s="771" customFormat="1" ht="22.5" customHeight="1">
      <c r="A150" s="976" t="s">
        <v>8541</v>
      </c>
      <c r="B150" s="1732" t="s">
        <v>8542</v>
      </c>
      <c r="C150" s="977">
        <v>33000</v>
      </c>
      <c r="D150" s="977">
        <v>0</v>
      </c>
      <c r="E150" s="612">
        <f t="shared" si="2"/>
        <v>9902583.1699999999</v>
      </c>
      <c r="F150" s="1455"/>
      <c r="G150" s="980"/>
    </row>
    <row r="151" spans="1:7" s="771" customFormat="1" ht="22.5" customHeight="1">
      <c r="A151" s="976" t="s">
        <v>8543</v>
      </c>
      <c r="B151" s="1732" t="s">
        <v>8544</v>
      </c>
      <c r="C151" s="977">
        <v>50000</v>
      </c>
      <c r="D151" s="977">
        <v>0</v>
      </c>
      <c r="E151" s="612">
        <f t="shared" si="2"/>
        <v>9952583.1699999999</v>
      </c>
      <c r="F151" s="1455"/>
      <c r="G151" s="980"/>
    </row>
    <row r="152" spans="1:7" s="983" customFormat="1" ht="22.5" customHeight="1">
      <c r="A152" s="976" t="s">
        <v>8545</v>
      </c>
      <c r="B152" s="1732" t="s">
        <v>8336</v>
      </c>
      <c r="C152" s="977">
        <v>0</v>
      </c>
      <c r="D152" s="977">
        <v>500</v>
      </c>
      <c r="E152" s="612">
        <f t="shared" si="2"/>
        <v>9952083.1699999999</v>
      </c>
      <c r="F152" s="2638"/>
      <c r="G152" s="984"/>
    </row>
    <row r="153" spans="1:7" s="771" customFormat="1" ht="22.5" customHeight="1">
      <c r="A153" s="976" t="s">
        <v>8546</v>
      </c>
      <c r="B153" s="1732" t="s">
        <v>8547</v>
      </c>
      <c r="C153" s="977">
        <v>0</v>
      </c>
      <c r="D153" s="977">
        <v>13600</v>
      </c>
      <c r="E153" s="612">
        <f t="shared" si="2"/>
        <v>9938483.1699999999</v>
      </c>
      <c r="F153" s="1455"/>
      <c r="G153" s="980"/>
    </row>
    <row r="154" spans="1:7" s="771" customFormat="1" ht="22.5" customHeight="1">
      <c r="A154" s="976" t="s">
        <v>8548</v>
      </c>
      <c r="B154" s="1732" t="s">
        <v>8547</v>
      </c>
      <c r="C154" s="977">
        <v>0</v>
      </c>
      <c r="D154" s="977">
        <v>13600</v>
      </c>
      <c r="E154" s="612">
        <f t="shared" si="2"/>
        <v>9924883.1699999999</v>
      </c>
      <c r="F154" s="1455"/>
      <c r="G154" s="980"/>
    </row>
    <row r="155" spans="1:7" s="771" customFormat="1" ht="22.5" customHeight="1">
      <c r="A155" s="976" t="s">
        <v>8549</v>
      </c>
      <c r="B155" s="1732" t="s">
        <v>8547</v>
      </c>
      <c r="C155" s="977">
        <v>0</v>
      </c>
      <c r="D155" s="977">
        <v>13600</v>
      </c>
      <c r="E155" s="612">
        <f t="shared" si="2"/>
        <v>9911283.1699999999</v>
      </c>
      <c r="F155" s="1455"/>
      <c r="G155" s="980"/>
    </row>
    <row r="156" spans="1:7" s="771" customFormat="1" ht="22.5" customHeight="1">
      <c r="A156" s="976" t="s">
        <v>8550</v>
      </c>
      <c r="B156" s="1732" t="s">
        <v>8551</v>
      </c>
      <c r="C156" s="977">
        <v>0</v>
      </c>
      <c r="D156" s="977">
        <v>13600</v>
      </c>
      <c r="E156" s="612">
        <f t="shared" si="2"/>
        <v>9897683.1699999999</v>
      </c>
      <c r="F156" s="1455"/>
      <c r="G156" s="980"/>
    </row>
    <row r="157" spans="1:7" s="771" customFormat="1" ht="22.5" customHeight="1">
      <c r="A157" s="976" t="s">
        <v>8552</v>
      </c>
      <c r="B157" s="1732" t="s">
        <v>8553</v>
      </c>
      <c r="C157" s="977">
        <v>33000</v>
      </c>
      <c r="D157" s="977">
        <v>0</v>
      </c>
      <c r="E157" s="612">
        <f t="shared" si="2"/>
        <v>9930683.1699999999</v>
      </c>
      <c r="F157" s="1455"/>
      <c r="G157" s="980"/>
    </row>
    <row r="158" spans="1:7" s="985" customFormat="1" ht="22.5" customHeight="1">
      <c r="A158" s="976" t="s">
        <v>8554</v>
      </c>
      <c r="B158" s="1732" t="s">
        <v>8555</v>
      </c>
      <c r="C158" s="977">
        <v>41000</v>
      </c>
      <c r="D158" s="977">
        <v>0</v>
      </c>
      <c r="E158" s="612">
        <f t="shared" si="2"/>
        <v>9971683.1699999999</v>
      </c>
      <c r="F158" s="2639"/>
      <c r="G158" s="986"/>
    </row>
    <row r="159" spans="1:7" s="985" customFormat="1" ht="22.5" customHeight="1">
      <c r="A159" s="976" t="s">
        <v>8556</v>
      </c>
      <c r="B159" s="1732" t="s">
        <v>8557</v>
      </c>
      <c r="C159" s="977">
        <v>51000</v>
      </c>
      <c r="D159" s="977">
        <v>0</v>
      </c>
      <c r="E159" s="612">
        <f t="shared" si="2"/>
        <v>10022683.17</v>
      </c>
      <c r="F159" s="2639"/>
      <c r="G159" s="986"/>
    </row>
    <row r="160" spans="1:7" s="985" customFormat="1" ht="22.5" customHeight="1">
      <c r="A160" s="976" t="s">
        <v>8558</v>
      </c>
      <c r="B160" s="1732" t="s">
        <v>8559</v>
      </c>
      <c r="C160" s="977">
        <v>98000</v>
      </c>
      <c r="D160" s="977">
        <v>0</v>
      </c>
      <c r="E160" s="612">
        <f t="shared" si="2"/>
        <v>10120683.17</v>
      </c>
      <c r="F160" s="2639"/>
      <c r="G160" s="986"/>
    </row>
    <row r="161" spans="1:7" s="985" customFormat="1" ht="22.5" customHeight="1">
      <c r="A161" s="976" t="s">
        <v>8560</v>
      </c>
      <c r="B161" s="1732" t="s">
        <v>8561</v>
      </c>
      <c r="C161" s="977">
        <v>164358</v>
      </c>
      <c r="D161" s="977">
        <v>0</v>
      </c>
      <c r="E161" s="612">
        <f t="shared" si="2"/>
        <v>10285041.17</v>
      </c>
      <c r="F161" s="2639"/>
      <c r="G161" s="986"/>
    </row>
    <row r="162" spans="1:7" s="985" customFormat="1" ht="22.5" customHeight="1">
      <c r="A162" s="976" t="s">
        <v>8562</v>
      </c>
      <c r="B162" s="1732" t="s">
        <v>8563</v>
      </c>
      <c r="C162" s="977">
        <v>229000</v>
      </c>
      <c r="D162" s="977">
        <v>0</v>
      </c>
      <c r="E162" s="612">
        <f t="shared" si="2"/>
        <v>10514041.17</v>
      </c>
      <c r="F162" s="2639"/>
      <c r="G162" s="986"/>
    </row>
    <row r="163" spans="1:7" s="985" customFormat="1" ht="22.5" customHeight="1">
      <c r="A163" s="976" t="s">
        <v>8564</v>
      </c>
      <c r="B163" s="1732" t="s">
        <v>8565</v>
      </c>
      <c r="C163" s="977">
        <v>478385</v>
      </c>
      <c r="D163" s="977">
        <v>0</v>
      </c>
      <c r="E163" s="612">
        <f t="shared" si="2"/>
        <v>10992426.17</v>
      </c>
      <c r="F163" s="2639"/>
      <c r="G163" s="986"/>
    </row>
    <row r="164" spans="1:7" ht="22.5" customHeight="1">
      <c r="A164" s="976" t="s">
        <v>8566</v>
      </c>
      <c r="B164" s="1732" t="s">
        <v>8438</v>
      </c>
      <c r="C164" s="977">
        <v>0</v>
      </c>
      <c r="D164" s="977">
        <v>52.5</v>
      </c>
      <c r="E164" s="612">
        <f t="shared" si="2"/>
        <v>10992373.67</v>
      </c>
      <c r="G164" s="979"/>
    </row>
    <row r="165" spans="1:7" s="985" customFormat="1" ht="22.5" customHeight="1">
      <c r="A165" s="976" t="s">
        <v>8554</v>
      </c>
      <c r="B165" s="1732" t="s">
        <v>8567</v>
      </c>
      <c r="C165" s="977">
        <v>0</v>
      </c>
      <c r="D165" s="977">
        <v>307.51</v>
      </c>
      <c r="E165" s="612">
        <f t="shared" si="2"/>
        <v>10992066.16</v>
      </c>
      <c r="F165" s="2639"/>
      <c r="G165" s="986"/>
    </row>
    <row r="166" spans="1:7" ht="22.5" customHeight="1">
      <c r="A166" s="976" t="s">
        <v>8558</v>
      </c>
      <c r="B166" s="1732" t="s">
        <v>8568</v>
      </c>
      <c r="C166" s="977">
        <v>0</v>
      </c>
      <c r="D166" s="977">
        <v>734.99</v>
      </c>
      <c r="E166" s="612">
        <f t="shared" si="2"/>
        <v>10991331.17</v>
      </c>
      <c r="G166" s="979"/>
    </row>
    <row r="167" spans="1:7" s="771" customFormat="1" ht="22.5" customHeight="1">
      <c r="A167" s="976" t="s">
        <v>8562</v>
      </c>
      <c r="B167" s="1732" t="s">
        <v>8569</v>
      </c>
      <c r="C167" s="977">
        <v>0</v>
      </c>
      <c r="D167" s="977">
        <v>1717.5</v>
      </c>
      <c r="E167" s="612">
        <f t="shared" si="2"/>
        <v>10989613.67</v>
      </c>
      <c r="F167" s="1455"/>
      <c r="G167" s="980"/>
    </row>
    <row r="168" spans="1:7" s="771" customFormat="1" ht="22.5" customHeight="1">
      <c r="A168" s="976" t="s">
        <v>8566</v>
      </c>
      <c r="B168" s="1732" t="s">
        <v>8570</v>
      </c>
      <c r="C168" s="977">
        <v>0</v>
      </c>
      <c r="D168" s="977">
        <v>9500000</v>
      </c>
      <c r="E168" s="612">
        <f t="shared" si="2"/>
        <v>1489613.67</v>
      </c>
      <c r="F168" s="1455"/>
      <c r="G168" s="980"/>
    </row>
    <row r="169" spans="1:7" s="771" customFormat="1" ht="22.5" customHeight="1">
      <c r="A169" s="976" t="s">
        <v>8571</v>
      </c>
      <c r="B169" s="1732" t="s">
        <v>8438</v>
      </c>
      <c r="C169" s="977">
        <v>0</v>
      </c>
      <c r="D169" s="977">
        <v>52.5</v>
      </c>
      <c r="E169" s="612">
        <f t="shared" si="2"/>
        <v>1489561.17</v>
      </c>
      <c r="F169" s="1455"/>
      <c r="G169" s="980"/>
    </row>
    <row r="170" spans="1:7" s="771" customFormat="1" ht="22.5" customHeight="1">
      <c r="A170" s="976" t="s">
        <v>8572</v>
      </c>
      <c r="B170" s="1732" t="s">
        <v>8336</v>
      </c>
      <c r="C170" s="977">
        <v>0</v>
      </c>
      <c r="D170" s="977">
        <v>350</v>
      </c>
      <c r="E170" s="612">
        <f t="shared" si="2"/>
        <v>1489211.17</v>
      </c>
      <c r="F170" s="1455"/>
      <c r="G170" s="980"/>
    </row>
    <row r="171" spans="1:7" s="771" customFormat="1" ht="22.5" customHeight="1">
      <c r="A171" s="976" t="s">
        <v>8573</v>
      </c>
      <c r="B171" s="1732" t="s">
        <v>8395</v>
      </c>
      <c r="C171" s="977">
        <v>0</v>
      </c>
      <c r="D171" s="977">
        <v>13600</v>
      </c>
      <c r="E171" s="612">
        <f t="shared" si="2"/>
        <v>1475611.17</v>
      </c>
      <c r="F171" s="1455"/>
      <c r="G171" s="980"/>
    </row>
    <row r="172" spans="1:7" s="771" customFormat="1" ht="22.5" customHeight="1">
      <c r="A172" s="976" t="s">
        <v>8574</v>
      </c>
      <c r="B172" s="1732" t="s">
        <v>8395</v>
      </c>
      <c r="C172" s="977">
        <v>0</v>
      </c>
      <c r="D172" s="977">
        <v>13600</v>
      </c>
      <c r="E172" s="612">
        <f t="shared" si="2"/>
        <v>1462011.17</v>
      </c>
      <c r="F172" s="1455"/>
      <c r="G172" s="980"/>
    </row>
    <row r="173" spans="1:7" ht="22.5" customHeight="1">
      <c r="A173" s="976" t="s">
        <v>8575</v>
      </c>
      <c r="B173" s="1732" t="s">
        <v>8395</v>
      </c>
      <c r="C173" s="977">
        <v>0</v>
      </c>
      <c r="D173" s="977">
        <v>13600</v>
      </c>
      <c r="E173" s="612">
        <f t="shared" si="2"/>
        <v>1448411.17</v>
      </c>
      <c r="G173" s="979"/>
    </row>
    <row r="174" spans="1:7" s="771" customFormat="1" ht="22.5" customHeight="1">
      <c r="A174" s="976" t="s">
        <v>8576</v>
      </c>
      <c r="B174" s="1732" t="s">
        <v>8395</v>
      </c>
      <c r="C174" s="977">
        <v>0</v>
      </c>
      <c r="D174" s="977">
        <v>13600</v>
      </c>
      <c r="E174" s="612">
        <f t="shared" si="2"/>
        <v>1434811.17</v>
      </c>
      <c r="F174" s="1455"/>
      <c r="G174" s="980"/>
    </row>
    <row r="175" spans="1:7" ht="22.5" customHeight="1">
      <c r="A175" s="976" t="s">
        <v>8577</v>
      </c>
      <c r="B175" s="1732" t="s">
        <v>8395</v>
      </c>
      <c r="C175" s="977">
        <v>0</v>
      </c>
      <c r="D175" s="977">
        <v>13600</v>
      </c>
      <c r="E175" s="612">
        <f t="shared" si="2"/>
        <v>1421211.17</v>
      </c>
      <c r="G175" s="979"/>
    </row>
    <row r="176" spans="1:7" ht="22.5" customHeight="1">
      <c r="A176" s="976" t="s">
        <v>8578</v>
      </c>
      <c r="B176" s="1732" t="s">
        <v>8395</v>
      </c>
      <c r="C176" s="977">
        <v>0</v>
      </c>
      <c r="D176" s="977">
        <v>13600</v>
      </c>
      <c r="E176" s="612">
        <f t="shared" si="2"/>
        <v>1407611.17</v>
      </c>
      <c r="G176" s="979"/>
    </row>
    <row r="177" spans="1:7" s="771" customFormat="1" ht="22.5" customHeight="1">
      <c r="A177" s="976" t="s">
        <v>8579</v>
      </c>
      <c r="B177" s="1732" t="s">
        <v>8395</v>
      </c>
      <c r="C177" s="977">
        <v>0</v>
      </c>
      <c r="D177" s="977">
        <v>13600</v>
      </c>
      <c r="E177" s="612">
        <f t="shared" si="2"/>
        <v>1394011.17</v>
      </c>
      <c r="F177" s="1455"/>
      <c r="G177" s="980"/>
    </row>
    <row r="178" spans="1:7" ht="22.5" customHeight="1">
      <c r="A178" s="976" t="s">
        <v>8571</v>
      </c>
      <c r="B178" s="1732" t="s">
        <v>8570</v>
      </c>
      <c r="C178" s="977">
        <v>0</v>
      </c>
      <c r="D178" s="977">
        <v>1300000</v>
      </c>
      <c r="E178" s="612">
        <f t="shared" si="2"/>
        <v>94011.169999999925</v>
      </c>
      <c r="G178" s="979"/>
    </row>
    <row r="179" spans="1:7" s="771" customFormat="1" ht="22.5" customHeight="1">
      <c r="A179" s="976" t="s">
        <v>8580</v>
      </c>
      <c r="B179" s="1732" t="s">
        <v>8581</v>
      </c>
      <c r="C179" s="977">
        <v>41000</v>
      </c>
      <c r="D179" s="977">
        <v>0</v>
      </c>
      <c r="E179" s="612">
        <f t="shared" si="2"/>
        <v>135011.16999999993</v>
      </c>
      <c r="F179" s="1455"/>
      <c r="G179" s="980"/>
    </row>
    <row r="180" spans="1:7" s="771" customFormat="1" ht="22.5" customHeight="1">
      <c r="A180" s="976" t="s">
        <v>8582</v>
      </c>
      <c r="B180" s="1732" t="s">
        <v>8583</v>
      </c>
      <c r="C180" s="977">
        <v>61000</v>
      </c>
      <c r="D180" s="977">
        <v>0</v>
      </c>
      <c r="E180" s="612">
        <f t="shared" si="2"/>
        <v>196011.16999999993</v>
      </c>
      <c r="F180" s="1455"/>
      <c r="G180" s="980"/>
    </row>
    <row r="181" spans="1:7" s="983" customFormat="1" ht="22.5" customHeight="1">
      <c r="A181" s="976" t="s">
        <v>8584</v>
      </c>
      <c r="B181" s="1732" t="s">
        <v>8585</v>
      </c>
      <c r="C181" s="977">
        <v>31000</v>
      </c>
      <c r="D181" s="977">
        <v>0</v>
      </c>
      <c r="E181" s="612">
        <f t="shared" si="2"/>
        <v>227011.16999999993</v>
      </c>
      <c r="F181" s="2638"/>
      <c r="G181" s="984"/>
    </row>
    <row r="182" spans="1:7" s="987" customFormat="1" ht="22.5" customHeight="1">
      <c r="A182" s="976" t="s">
        <v>8586</v>
      </c>
      <c r="B182" s="1732" t="s">
        <v>8587</v>
      </c>
      <c r="C182" s="977">
        <v>99250</v>
      </c>
      <c r="D182" s="977">
        <v>0</v>
      </c>
      <c r="E182" s="612">
        <f t="shared" si="2"/>
        <v>326261.16999999993</v>
      </c>
      <c r="F182" s="2640"/>
      <c r="G182" s="988"/>
    </row>
    <row r="183" spans="1:7" s="771" customFormat="1" ht="22.5" customHeight="1">
      <c r="A183" s="976" t="s">
        <v>8588</v>
      </c>
      <c r="B183" s="1732" t="s">
        <v>8589</v>
      </c>
      <c r="C183" s="977">
        <v>135000</v>
      </c>
      <c r="D183" s="977">
        <v>0</v>
      </c>
      <c r="E183" s="612">
        <f t="shared" si="2"/>
        <v>461261.16999999993</v>
      </c>
      <c r="F183" s="1455"/>
      <c r="G183" s="980"/>
    </row>
    <row r="184" spans="1:7" s="771" customFormat="1" ht="22.5" customHeight="1">
      <c r="A184" s="976" t="s">
        <v>8590</v>
      </c>
      <c r="B184" s="1732" t="s">
        <v>8591</v>
      </c>
      <c r="C184" s="977">
        <v>375165</v>
      </c>
      <c r="D184" s="977">
        <v>0</v>
      </c>
      <c r="E184" s="612">
        <f t="shared" si="2"/>
        <v>836426.16999999993</v>
      </c>
      <c r="F184" s="1455"/>
      <c r="G184" s="980"/>
    </row>
    <row r="185" spans="1:7" s="771" customFormat="1" ht="22.5" customHeight="1">
      <c r="A185" s="976" t="s">
        <v>8592</v>
      </c>
      <c r="B185" s="1732" t="s">
        <v>8438</v>
      </c>
      <c r="C185" s="977">
        <v>0</v>
      </c>
      <c r="D185" s="977">
        <v>52.5</v>
      </c>
      <c r="E185" s="612">
        <f t="shared" si="2"/>
        <v>836373.66999999993</v>
      </c>
      <c r="F185" s="1455"/>
      <c r="G185" s="980"/>
    </row>
    <row r="186" spans="1:7" s="771" customFormat="1" ht="22.5" customHeight="1">
      <c r="A186" s="976" t="s">
        <v>8593</v>
      </c>
      <c r="B186" s="1732" t="s">
        <v>8438</v>
      </c>
      <c r="C186" s="977">
        <v>0</v>
      </c>
      <c r="D186" s="977">
        <v>52.5</v>
      </c>
      <c r="E186" s="612">
        <f t="shared" si="2"/>
        <v>836321.16999999993</v>
      </c>
      <c r="F186" s="1455"/>
      <c r="G186" s="980"/>
    </row>
    <row r="187" spans="1:7" s="771" customFormat="1" ht="22.5" customHeight="1">
      <c r="A187" s="976" t="s">
        <v>8593</v>
      </c>
      <c r="B187" s="1732" t="s">
        <v>8438</v>
      </c>
      <c r="C187" s="977">
        <v>0</v>
      </c>
      <c r="D187" s="977">
        <v>52.5</v>
      </c>
      <c r="E187" s="612">
        <f t="shared" si="2"/>
        <v>836268.66999999993</v>
      </c>
      <c r="F187" s="1455"/>
      <c r="G187" s="980"/>
    </row>
    <row r="188" spans="1:7" s="771" customFormat="1" ht="22.5" customHeight="1">
      <c r="A188" s="976" t="s">
        <v>8594</v>
      </c>
      <c r="B188" s="1732" t="s">
        <v>8438</v>
      </c>
      <c r="C188" s="977">
        <v>0</v>
      </c>
      <c r="D188" s="977">
        <v>52.5</v>
      </c>
      <c r="E188" s="612">
        <f t="shared" si="2"/>
        <v>836216.16999999993</v>
      </c>
      <c r="F188" s="1455"/>
      <c r="G188" s="980"/>
    </row>
    <row r="189" spans="1:7" s="771" customFormat="1" ht="22.5" customHeight="1">
      <c r="A189" s="976" t="s">
        <v>8593</v>
      </c>
      <c r="B189" s="1732" t="s">
        <v>8595</v>
      </c>
      <c r="C189" s="977">
        <v>0</v>
      </c>
      <c r="D189" s="977">
        <v>1000</v>
      </c>
      <c r="E189" s="612">
        <f t="shared" si="2"/>
        <v>835216.16999999993</v>
      </c>
      <c r="F189" s="1455"/>
      <c r="G189" s="980"/>
    </row>
    <row r="190" spans="1:7" s="989" customFormat="1" ht="22.5" customHeight="1">
      <c r="A190" s="976" t="s">
        <v>8588</v>
      </c>
      <c r="B190" s="1732" t="s">
        <v>8596</v>
      </c>
      <c r="C190" s="977">
        <v>0</v>
      </c>
      <c r="D190" s="977">
        <v>1012.5</v>
      </c>
      <c r="E190" s="612">
        <f t="shared" si="2"/>
        <v>834203.66999999993</v>
      </c>
      <c r="F190" s="1630"/>
      <c r="G190" s="990"/>
    </row>
    <row r="191" spans="1:7" s="991" customFormat="1" ht="22.5" customHeight="1">
      <c r="A191" s="976" t="s">
        <v>8594</v>
      </c>
      <c r="B191" s="1732" t="s">
        <v>8597</v>
      </c>
      <c r="C191" s="977">
        <v>0</v>
      </c>
      <c r="D191" s="977">
        <v>11000</v>
      </c>
      <c r="E191" s="612">
        <f t="shared" si="2"/>
        <v>823203.66999999993</v>
      </c>
      <c r="F191" s="2641"/>
      <c r="G191" s="992"/>
    </row>
    <row r="192" spans="1:7" s="987" customFormat="1" ht="22.5" customHeight="1">
      <c r="A192" s="976" t="s">
        <v>8598</v>
      </c>
      <c r="B192" s="1732" t="s">
        <v>8599</v>
      </c>
      <c r="C192" s="977">
        <v>0</v>
      </c>
      <c r="D192" s="977">
        <v>13600</v>
      </c>
      <c r="E192" s="612">
        <f t="shared" si="2"/>
        <v>809603.66999999993</v>
      </c>
      <c r="F192" s="2640"/>
      <c r="G192" s="988"/>
    </row>
    <row r="193" spans="1:8" ht="22.5" customHeight="1">
      <c r="A193" s="976" t="s">
        <v>8594</v>
      </c>
      <c r="B193" s="1732" t="s">
        <v>8600</v>
      </c>
      <c r="C193" s="977">
        <v>0</v>
      </c>
      <c r="D193" s="977">
        <v>16000</v>
      </c>
      <c r="E193" s="612">
        <f t="shared" si="2"/>
        <v>793603.66999999993</v>
      </c>
      <c r="G193" s="979"/>
    </row>
    <row r="194" spans="1:8" s="771" customFormat="1" ht="22.5" customHeight="1">
      <c r="A194" s="976" t="s">
        <v>8593</v>
      </c>
      <c r="B194" s="1732" t="s">
        <v>8601</v>
      </c>
      <c r="C194" s="977">
        <v>0</v>
      </c>
      <c r="D194" s="977">
        <v>30000</v>
      </c>
      <c r="E194" s="612">
        <f t="shared" si="2"/>
        <v>763603.66999999993</v>
      </c>
      <c r="F194" s="1455"/>
      <c r="G194" s="980"/>
    </row>
    <row r="195" spans="1:8" s="771" customFormat="1" ht="22.5" customHeight="1">
      <c r="A195" s="976" t="s">
        <v>8592</v>
      </c>
      <c r="B195" s="1732" t="s">
        <v>8602</v>
      </c>
      <c r="C195" s="977">
        <v>0</v>
      </c>
      <c r="D195" s="977">
        <v>39000</v>
      </c>
      <c r="E195" s="612">
        <f t="shared" si="2"/>
        <v>724603.66999999993</v>
      </c>
      <c r="F195" s="1455"/>
      <c r="G195" s="980"/>
    </row>
    <row r="196" spans="1:8" s="771" customFormat="1" ht="22.5" customHeight="1">
      <c r="A196" s="976" t="s">
        <v>8603</v>
      </c>
      <c r="B196" s="1732" t="s">
        <v>8604</v>
      </c>
      <c r="C196" s="977">
        <v>61000</v>
      </c>
      <c r="D196" s="977">
        <v>0</v>
      </c>
      <c r="E196" s="612">
        <f t="shared" si="2"/>
        <v>785603.66999999993</v>
      </c>
      <c r="F196" s="1455"/>
      <c r="G196" s="980"/>
    </row>
    <row r="197" spans="1:8" ht="22.5" customHeight="1">
      <c r="A197" s="976" t="s">
        <v>8605</v>
      </c>
      <c r="B197" s="1732" t="s">
        <v>8606</v>
      </c>
      <c r="C197" s="977">
        <v>17468</v>
      </c>
      <c r="D197" s="977">
        <v>0</v>
      </c>
      <c r="E197" s="612">
        <f t="shared" ref="E197:E260" si="3">E196-D197+C197</f>
        <v>803071.66999999993</v>
      </c>
      <c r="G197" s="979"/>
    </row>
    <row r="198" spans="1:8" s="771" customFormat="1" ht="22.5" customHeight="1">
      <c r="A198" s="976" t="s">
        <v>8607</v>
      </c>
      <c r="B198" s="1732" t="s">
        <v>8608</v>
      </c>
      <c r="C198" s="977">
        <v>25000</v>
      </c>
      <c r="D198" s="977">
        <v>0</v>
      </c>
      <c r="E198" s="612">
        <f t="shared" si="3"/>
        <v>828071.66999999993</v>
      </c>
      <c r="F198" s="1455"/>
      <c r="G198" s="980"/>
    </row>
    <row r="199" spans="1:8" s="993" customFormat="1" ht="22.5" customHeight="1">
      <c r="A199" s="976" t="s">
        <v>8609</v>
      </c>
      <c r="B199" s="1732" t="s">
        <v>8610</v>
      </c>
      <c r="C199" s="977">
        <v>51000</v>
      </c>
      <c r="D199" s="977">
        <v>0</v>
      </c>
      <c r="E199" s="612">
        <f t="shared" si="3"/>
        <v>879071.66999999993</v>
      </c>
      <c r="F199" s="2642"/>
      <c r="G199" s="994"/>
    </row>
    <row r="200" spans="1:8" s="771" customFormat="1" ht="22.5" customHeight="1">
      <c r="A200" s="976" t="s">
        <v>8611</v>
      </c>
      <c r="B200" s="1732" t="s">
        <v>8612</v>
      </c>
      <c r="C200" s="977">
        <v>15000</v>
      </c>
      <c r="D200" s="977">
        <v>0</v>
      </c>
      <c r="E200" s="612">
        <f t="shared" si="3"/>
        <v>894071.66999999993</v>
      </c>
      <c r="F200" s="608"/>
      <c r="H200" s="980"/>
    </row>
    <row r="201" spans="1:8" s="771" customFormat="1" ht="22.5" customHeight="1">
      <c r="A201" s="976" t="s">
        <v>8613</v>
      </c>
      <c r="B201" s="1732" t="s">
        <v>8614</v>
      </c>
      <c r="C201" s="977">
        <v>40000</v>
      </c>
      <c r="D201" s="977">
        <v>0</v>
      </c>
      <c r="E201" s="612">
        <f t="shared" si="3"/>
        <v>934071.66999999993</v>
      </c>
      <c r="F201" s="1455"/>
      <c r="G201" s="980"/>
    </row>
    <row r="202" spans="1:8" s="771" customFormat="1" ht="22.5" customHeight="1">
      <c r="A202" s="976" t="s">
        <v>8615</v>
      </c>
      <c r="B202" s="1732" t="s">
        <v>8336</v>
      </c>
      <c r="C202" s="977">
        <v>0</v>
      </c>
      <c r="D202" s="977">
        <v>550</v>
      </c>
      <c r="E202" s="612">
        <f t="shared" si="3"/>
        <v>933521.66999999993</v>
      </c>
      <c r="F202" s="1455"/>
      <c r="G202" s="980"/>
    </row>
    <row r="203" spans="1:8" s="993" customFormat="1" ht="22.5" customHeight="1">
      <c r="A203" s="976" t="s">
        <v>8616</v>
      </c>
      <c r="B203" s="1732" t="s">
        <v>8395</v>
      </c>
      <c r="C203" s="977">
        <v>0</v>
      </c>
      <c r="D203" s="977">
        <v>13600</v>
      </c>
      <c r="E203" s="612">
        <f t="shared" si="3"/>
        <v>919921.66999999993</v>
      </c>
      <c r="F203" s="2642"/>
      <c r="G203" s="994"/>
    </row>
    <row r="204" spans="1:8" ht="22.5" customHeight="1">
      <c r="A204" s="976" t="s">
        <v>8617</v>
      </c>
      <c r="B204" s="1732" t="s">
        <v>8395</v>
      </c>
      <c r="C204" s="977">
        <v>0</v>
      </c>
      <c r="D204" s="977">
        <v>13600</v>
      </c>
      <c r="E204" s="612">
        <f t="shared" si="3"/>
        <v>906321.66999999993</v>
      </c>
      <c r="G204" s="979"/>
    </row>
    <row r="205" spans="1:8" s="771" customFormat="1" ht="22.5" customHeight="1">
      <c r="A205" s="976" t="s">
        <v>8618</v>
      </c>
      <c r="B205" s="1732" t="s">
        <v>8619</v>
      </c>
      <c r="C205" s="977">
        <v>20000</v>
      </c>
      <c r="D205" s="977">
        <v>0</v>
      </c>
      <c r="E205" s="612">
        <f t="shared" si="3"/>
        <v>926321.66999999993</v>
      </c>
      <c r="F205" s="1455"/>
      <c r="G205" s="980"/>
    </row>
    <row r="206" spans="1:8" ht="22.5" customHeight="1">
      <c r="A206" s="976" t="s">
        <v>8620</v>
      </c>
      <c r="B206" s="1732" t="s">
        <v>8621</v>
      </c>
      <c r="C206" s="977">
        <v>32000</v>
      </c>
      <c r="D206" s="977">
        <v>0</v>
      </c>
      <c r="E206" s="612">
        <f t="shared" si="3"/>
        <v>958321.66999999993</v>
      </c>
      <c r="G206" s="979"/>
    </row>
    <row r="207" spans="1:8" ht="22.5" customHeight="1">
      <c r="A207" s="976" t="s">
        <v>8622</v>
      </c>
      <c r="B207" s="1732" t="s">
        <v>8623</v>
      </c>
      <c r="C207" s="977">
        <v>46000</v>
      </c>
      <c r="D207" s="977">
        <v>0</v>
      </c>
      <c r="E207" s="612">
        <f t="shared" si="3"/>
        <v>1004321.6699999999</v>
      </c>
      <c r="G207" s="979"/>
    </row>
    <row r="208" spans="1:8" ht="22.5" customHeight="1">
      <c r="A208" s="976" t="s">
        <v>8624</v>
      </c>
      <c r="B208" s="1732" t="s">
        <v>8625</v>
      </c>
      <c r="C208" s="977">
        <v>89325</v>
      </c>
      <c r="D208" s="977">
        <v>0</v>
      </c>
      <c r="E208" s="612">
        <f t="shared" si="3"/>
        <v>1093646.67</v>
      </c>
      <c r="G208" s="979"/>
    </row>
    <row r="209" spans="1:7" s="771" customFormat="1" ht="22.5" customHeight="1">
      <c r="A209" s="976" t="s">
        <v>8626</v>
      </c>
      <c r="B209" s="1732" t="s">
        <v>8627</v>
      </c>
      <c r="C209" s="977">
        <v>381814.75</v>
      </c>
      <c r="D209" s="977">
        <v>0</v>
      </c>
      <c r="E209" s="612">
        <f t="shared" si="3"/>
        <v>1475461.42</v>
      </c>
      <c r="F209" s="1455"/>
      <c r="G209" s="980"/>
    </row>
    <row r="210" spans="1:7" s="771" customFormat="1" ht="22.5" customHeight="1">
      <c r="A210" s="976" t="s">
        <v>8628</v>
      </c>
      <c r="B210" s="1732" t="s">
        <v>8438</v>
      </c>
      <c r="C210" s="977">
        <v>0</v>
      </c>
      <c r="D210" s="977">
        <v>52.5</v>
      </c>
      <c r="E210" s="612">
        <f t="shared" si="3"/>
        <v>1475408.92</v>
      </c>
      <c r="F210" s="1455"/>
      <c r="G210" s="980"/>
    </row>
    <row r="211" spans="1:7" s="771" customFormat="1" ht="22.5" customHeight="1">
      <c r="A211" s="976" t="s">
        <v>8629</v>
      </c>
      <c r="B211" s="1732" t="s">
        <v>8438</v>
      </c>
      <c r="C211" s="977">
        <v>0</v>
      </c>
      <c r="D211" s="977">
        <v>52.5</v>
      </c>
      <c r="E211" s="612">
        <f t="shared" si="3"/>
        <v>1475356.42</v>
      </c>
      <c r="F211" s="1455"/>
      <c r="G211" s="980"/>
    </row>
    <row r="212" spans="1:7" s="771" customFormat="1" ht="22.5" customHeight="1">
      <c r="A212" s="976" t="s">
        <v>8629</v>
      </c>
      <c r="B212" s="1732" t="s">
        <v>8438</v>
      </c>
      <c r="C212" s="977">
        <v>0</v>
      </c>
      <c r="D212" s="977">
        <v>52.5</v>
      </c>
      <c r="E212" s="612">
        <f t="shared" si="3"/>
        <v>1475303.92</v>
      </c>
      <c r="F212" s="1455"/>
      <c r="G212" s="980"/>
    </row>
    <row r="213" spans="1:7" s="771" customFormat="1" ht="22.5" customHeight="1">
      <c r="A213" s="976" t="s">
        <v>8629</v>
      </c>
      <c r="B213" s="1732" t="s">
        <v>8438</v>
      </c>
      <c r="C213" s="977">
        <v>0</v>
      </c>
      <c r="D213" s="977">
        <v>52.5</v>
      </c>
      <c r="E213" s="612">
        <f t="shared" si="3"/>
        <v>1475251.42</v>
      </c>
      <c r="F213" s="1455"/>
      <c r="G213" s="980"/>
    </row>
    <row r="214" spans="1:7" s="771" customFormat="1" ht="22.5" customHeight="1">
      <c r="A214" s="976" t="s">
        <v>8630</v>
      </c>
      <c r="B214" s="1732" t="s">
        <v>8438</v>
      </c>
      <c r="C214" s="977">
        <v>0</v>
      </c>
      <c r="D214" s="977">
        <v>52.5</v>
      </c>
      <c r="E214" s="612">
        <f t="shared" si="3"/>
        <v>1475198.92</v>
      </c>
      <c r="F214" s="1455"/>
      <c r="G214" s="980"/>
    </row>
    <row r="215" spans="1:7" ht="22.5" customHeight="1">
      <c r="A215" s="976" t="s">
        <v>8630</v>
      </c>
      <c r="B215" s="1732" t="s">
        <v>8438</v>
      </c>
      <c r="C215" s="977">
        <v>0</v>
      </c>
      <c r="D215" s="977">
        <v>52.5</v>
      </c>
      <c r="E215" s="612">
        <f t="shared" si="3"/>
        <v>1475146.42</v>
      </c>
      <c r="G215" s="979"/>
    </row>
    <row r="216" spans="1:7" s="771" customFormat="1" ht="22.5" customHeight="1">
      <c r="A216" s="976" t="s">
        <v>8620</v>
      </c>
      <c r="B216" s="1732" t="s">
        <v>8631</v>
      </c>
      <c r="C216" s="977">
        <v>0</v>
      </c>
      <c r="D216" s="977">
        <v>240</v>
      </c>
      <c r="E216" s="612">
        <f t="shared" si="3"/>
        <v>1474906.42</v>
      </c>
      <c r="F216" s="1455"/>
      <c r="G216" s="980"/>
    </row>
    <row r="217" spans="1:7" s="993" customFormat="1" ht="22.5" customHeight="1">
      <c r="A217" s="976" t="s">
        <v>8622</v>
      </c>
      <c r="B217" s="1732" t="s">
        <v>8632</v>
      </c>
      <c r="C217" s="977">
        <v>0</v>
      </c>
      <c r="D217" s="977">
        <v>345.01</v>
      </c>
      <c r="E217" s="612">
        <f t="shared" si="3"/>
        <v>1474561.41</v>
      </c>
      <c r="F217" s="2642"/>
      <c r="G217" s="994"/>
    </row>
    <row r="218" spans="1:7" ht="22.5" customHeight="1">
      <c r="A218" s="976" t="s">
        <v>8630</v>
      </c>
      <c r="B218" s="1732" t="s">
        <v>8448</v>
      </c>
      <c r="C218" s="977">
        <v>0</v>
      </c>
      <c r="D218" s="977">
        <v>30000</v>
      </c>
      <c r="E218" s="612">
        <f t="shared" si="3"/>
        <v>1444561.41</v>
      </c>
      <c r="G218" s="979"/>
    </row>
    <row r="219" spans="1:7" ht="22.5" customHeight="1">
      <c r="A219" s="976" t="s">
        <v>8630</v>
      </c>
      <c r="B219" s="1732" t="s">
        <v>8449</v>
      </c>
      <c r="C219" s="977">
        <v>0</v>
      </c>
      <c r="D219" s="977">
        <v>40000</v>
      </c>
      <c r="E219" s="612">
        <f t="shared" si="3"/>
        <v>1404561.41</v>
      </c>
      <c r="G219" s="979"/>
    </row>
    <row r="220" spans="1:7" s="771" customFormat="1" ht="22.5" customHeight="1">
      <c r="A220" s="976" t="s">
        <v>8633</v>
      </c>
      <c r="B220" s="1732" t="s">
        <v>8634</v>
      </c>
      <c r="C220" s="977">
        <v>0</v>
      </c>
      <c r="D220" s="977">
        <v>47000</v>
      </c>
      <c r="E220" s="612">
        <f t="shared" si="3"/>
        <v>1357561.41</v>
      </c>
      <c r="F220" s="1455"/>
      <c r="G220" s="980"/>
    </row>
    <row r="221" spans="1:7" s="771" customFormat="1" ht="22.5" customHeight="1">
      <c r="A221" s="976" t="s">
        <v>8629</v>
      </c>
      <c r="B221" s="1732" t="s">
        <v>8447</v>
      </c>
      <c r="C221" s="977">
        <v>0</v>
      </c>
      <c r="D221" s="977">
        <v>55000</v>
      </c>
      <c r="E221" s="612">
        <f t="shared" si="3"/>
        <v>1302561.4099999999</v>
      </c>
      <c r="F221" s="1455"/>
      <c r="G221" s="980"/>
    </row>
    <row r="222" spans="1:7" ht="22.5" customHeight="1">
      <c r="A222" s="976" t="s">
        <v>8629</v>
      </c>
      <c r="B222" s="1732" t="s">
        <v>8450</v>
      </c>
      <c r="C222" s="977">
        <v>0</v>
      </c>
      <c r="D222" s="977">
        <v>60000</v>
      </c>
      <c r="E222" s="612">
        <f t="shared" si="3"/>
        <v>1242561.4099999999</v>
      </c>
      <c r="G222" s="979"/>
    </row>
    <row r="223" spans="1:7" s="771" customFormat="1" ht="22.5" customHeight="1">
      <c r="A223" s="976" t="s">
        <v>8629</v>
      </c>
      <c r="B223" s="1732" t="s">
        <v>8451</v>
      </c>
      <c r="C223" s="977">
        <v>0</v>
      </c>
      <c r="D223" s="977">
        <v>100000</v>
      </c>
      <c r="E223" s="612">
        <f t="shared" si="3"/>
        <v>1142561.4099999999</v>
      </c>
      <c r="F223" s="1455"/>
      <c r="G223" s="980"/>
    </row>
    <row r="224" spans="1:7" s="771" customFormat="1" ht="22.5" customHeight="1">
      <c r="A224" s="976" t="s">
        <v>8628</v>
      </c>
      <c r="B224" s="1732" t="s">
        <v>8452</v>
      </c>
      <c r="C224" s="977">
        <v>0</v>
      </c>
      <c r="D224" s="977">
        <v>302000</v>
      </c>
      <c r="E224" s="612">
        <f t="shared" si="3"/>
        <v>840561.40999999992</v>
      </c>
      <c r="F224" s="1455"/>
      <c r="G224" s="980"/>
    </row>
    <row r="225" spans="1:7" s="771" customFormat="1" ht="22.5" customHeight="1">
      <c r="A225" s="976" t="s">
        <v>8635</v>
      </c>
      <c r="B225" s="1732" t="s">
        <v>8636</v>
      </c>
      <c r="C225" s="977">
        <v>33000</v>
      </c>
      <c r="D225" s="977">
        <v>0</v>
      </c>
      <c r="E225" s="612">
        <f t="shared" si="3"/>
        <v>873561.40999999992</v>
      </c>
      <c r="F225" s="1455"/>
      <c r="G225" s="980"/>
    </row>
    <row r="226" spans="1:7" s="771" customFormat="1" ht="22.5" customHeight="1">
      <c r="A226" s="976" t="s">
        <v>8637</v>
      </c>
      <c r="B226" s="1732" t="s">
        <v>8638</v>
      </c>
      <c r="C226" s="977">
        <v>21000</v>
      </c>
      <c r="D226" s="977">
        <v>0</v>
      </c>
      <c r="E226" s="612">
        <f t="shared" si="3"/>
        <v>894561.40999999992</v>
      </c>
      <c r="F226" s="1455"/>
      <c r="G226" s="980"/>
    </row>
    <row r="227" spans="1:7" s="771" customFormat="1" ht="22.5" customHeight="1">
      <c r="A227" s="976" t="s">
        <v>8639</v>
      </c>
      <c r="B227" s="1732" t="s">
        <v>8640</v>
      </c>
      <c r="C227" s="977">
        <v>66000</v>
      </c>
      <c r="D227" s="977">
        <v>0</v>
      </c>
      <c r="E227" s="612">
        <f t="shared" si="3"/>
        <v>960561.40999999992</v>
      </c>
      <c r="F227" s="1455"/>
      <c r="G227" s="980"/>
    </row>
    <row r="228" spans="1:7" s="993" customFormat="1" ht="22.5" customHeight="1">
      <c r="A228" s="976" t="s">
        <v>8639</v>
      </c>
      <c r="B228" s="1732" t="s">
        <v>8641</v>
      </c>
      <c r="C228" s="977">
        <v>0</v>
      </c>
      <c r="D228" s="977">
        <v>494.99</v>
      </c>
      <c r="E228" s="612">
        <f t="shared" si="3"/>
        <v>960066.41999999993</v>
      </c>
      <c r="F228" s="2642"/>
      <c r="G228" s="994"/>
    </row>
    <row r="229" spans="1:7" s="771" customFormat="1" ht="22.5" customHeight="1">
      <c r="A229" s="976" t="s">
        <v>8642</v>
      </c>
      <c r="B229" s="1732" t="s">
        <v>8336</v>
      </c>
      <c r="C229" s="977">
        <v>0</v>
      </c>
      <c r="D229" s="977">
        <v>450</v>
      </c>
      <c r="E229" s="612">
        <f t="shared" si="3"/>
        <v>959616.41999999993</v>
      </c>
      <c r="F229" s="1455"/>
      <c r="G229" s="980"/>
    </row>
    <row r="230" spans="1:7" s="771" customFormat="1" ht="22.5" customHeight="1">
      <c r="A230" s="976" t="s">
        <v>8643</v>
      </c>
      <c r="B230" s="1732" t="s">
        <v>8644</v>
      </c>
      <c r="C230" s="977">
        <v>0</v>
      </c>
      <c r="D230" s="977">
        <v>13600</v>
      </c>
      <c r="E230" s="612">
        <f t="shared" si="3"/>
        <v>946016.41999999993</v>
      </c>
      <c r="F230" s="1455"/>
      <c r="G230" s="980"/>
    </row>
    <row r="231" spans="1:7" ht="22.5" customHeight="1">
      <c r="A231" s="976" t="s">
        <v>8645</v>
      </c>
      <c r="B231" s="1732" t="s">
        <v>8395</v>
      </c>
      <c r="C231" s="977">
        <v>0</v>
      </c>
      <c r="D231" s="977">
        <v>13600</v>
      </c>
      <c r="E231" s="612">
        <f t="shared" si="3"/>
        <v>932416.41999999993</v>
      </c>
      <c r="G231" s="979"/>
    </row>
    <row r="232" spans="1:7" s="771" customFormat="1" ht="22.5" customHeight="1">
      <c r="A232" s="976" t="s">
        <v>8646</v>
      </c>
      <c r="B232" s="1732" t="s">
        <v>8395</v>
      </c>
      <c r="C232" s="977">
        <v>0</v>
      </c>
      <c r="D232" s="977">
        <v>13600</v>
      </c>
      <c r="E232" s="612">
        <f t="shared" si="3"/>
        <v>918816.41999999993</v>
      </c>
      <c r="F232" s="1455"/>
      <c r="G232" s="980"/>
    </row>
    <row r="233" spans="1:7" s="771" customFormat="1" ht="22.5" customHeight="1">
      <c r="A233" s="976" t="s">
        <v>8647</v>
      </c>
      <c r="B233" s="1732" t="s">
        <v>8478</v>
      </c>
      <c r="C233" s="977">
        <v>0</v>
      </c>
      <c r="D233" s="977">
        <v>13625.05</v>
      </c>
      <c r="E233" s="612">
        <f t="shared" si="3"/>
        <v>905191.36999999988</v>
      </c>
      <c r="F233" s="1455"/>
      <c r="G233" s="980"/>
    </row>
    <row r="234" spans="1:7" s="771" customFormat="1" ht="22.5" customHeight="1">
      <c r="A234" s="976" t="s">
        <v>8648</v>
      </c>
      <c r="B234" s="1732" t="s">
        <v>8649</v>
      </c>
      <c r="C234" s="977">
        <v>0</v>
      </c>
      <c r="D234" s="977">
        <v>700000</v>
      </c>
      <c r="E234" s="612">
        <f t="shared" si="3"/>
        <v>205191.36999999988</v>
      </c>
      <c r="F234" s="1455"/>
      <c r="G234" s="980"/>
    </row>
    <row r="235" spans="1:7" ht="22.5" customHeight="1">
      <c r="A235" s="976" t="s">
        <v>8650</v>
      </c>
      <c r="B235" s="1732" t="s">
        <v>8651</v>
      </c>
      <c r="C235" s="977">
        <v>42000</v>
      </c>
      <c r="D235" s="977">
        <v>0</v>
      </c>
      <c r="E235" s="612">
        <f t="shared" si="3"/>
        <v>247191.36999999988</v>
      </c>
      <c r="G235" s="979"/>
    </row>
    <row r="236" spans="1:7" s="771" customFormat="1" ht="22.5" customHeight="1">
      <c r="A236" s="976" t="s">
        <v>8652</v>
      </c>
      <c r="B236" s="1732" t="s">
        <v>8653</v>
      </c>
      <c r="C236" s="977">
        <v>44000</v>
      </c>
      <c r="D236" s="977">
        <v>0</v>
      </c>
      <c r="E236" s="612">
        <f t="shared" si="3"/>
        <v>291191.36999999988</v>
      </c>
      <c r="F236" s="1455"/>
      <c r="G236" s="980"/>
    </row>
    <row r="237" spans="1:7" s="771" customFormat="1" ht="22.5" customHeight="1">
      <c r="A237" s="976" t="s">
        <v>8654</v>
      </c>
      <c r="B237" s="1732" t="s">
        <v>8655</v>
      </c>
      <c r="C237" s="977">
        <v>54587.5</v>
      </c>
      <c r="D237" s="977">
        <v>0</v>
      </c>
      <c r="E237" s="612">
        <f t="shared" si="3"/>
        <v>345778.86999999988</v>
      </c>
      <c r="F237" s="1455"/>
      <c r="G237" s="980"/>
    </row>
    <row r="238" spans="1:7" s="771" customFormat="1" ht="22.5" customHeight="1">
      <c r="A238" s="976" t="s">
        <v>8656</v>
      </c>
      <c r="B238" s="1732" t="s">
        <v>8657</v>
      </c>
      <c r="C238" s="977">
        <v>55000</v>
      </c>
      <c r="D238" s="977">
        <v>0</v>
      </c>
      <c r="E238" s="612">
        <f t="shared" si="3"/>
        <v>400778.86999999988</v>
      </c>
      <c r="F238" s="1455"/>
      <c r="G238" s="980"/>
    </row>
    <row r="239" spans="1:7" s="771" customFormat="1" ht="22.5" customHeight="1">
      <c r="A239" s="976" t="s">
        <v>8658</v>
      </c>
      <c r="B239" s="1732" t="s">
        <v>8659</v>
      </c>
      <c r="C239" s="977">
        <v>70000</v>
      </c>
      <c r="D239" s="977">
        <v>0</v>
      </c>
      <c r="E239" s="612">
        <f t="shared" si="3"/>
        <v>470778.86999999988</v>
      </c>
      <c r="F239" s="1455"/>
      <c r="G239" s="980"/>
    </row>
    <row r="240" spans="1:7" s="771" customFormat="1" ht="22.5" customHeight="1">
      <c r="A240" s="976" t="s">
        <v>8660</v>
      </c>
      <c r="B240" s="1732" t="s">
        <v>8661</v>
      </c>
      <c r="C240" s="977">
        <v>89325</v>
      </c>
      <c r="D240" s="977">
        <v>0</v>
      </c>
      <c r="E240" s="612">
        <f t="shared" si="3"/>
        <v>560103.86999999988</v>
      </c>
      <c r="F240" s="1455"/>
      <c r="G240" s="980"/>
    </row>
    <row r="241" spans="1:7" ht="22.5" customHeight="1">
      <c r="A241" s="976" t="s">
        <v>8660</v>
      </c>
      <c r="B241" s="1732" t="s">
        <v>8662</v>
      </c>
      <c r="C241" s="977">
        <v>332090.5</v>
      </c>
      <c r="D241" s="977">
        <v>0</v>
      </c>
      <c r="E241" s="612">
        <f t="shared" si="3"/>
        <v>892194.36999999988</v>
      </c>
      <c r="G241" s="979"/>
    </row>
    <row r="242" spans="1:7" ht="22.5" customHeight="1">
      <c r="A242" s="976" t="s">
        <v>8652</v>
      </c>
      <c r="B242" s="1732" t="s">
        <v>8663</v>
      </c>
      <c r="C242" s="977">
        <v>0</v>
      </c>
      <c r="D242" s="977">
        <v>330</v>
      </c>
      <c r="E242" s="612">
        <f t="shared" si="3"/>
        <v>891864.36999999988</v>
      </c>
      <c r="G242" s="979"/>
    </row>
    <row r="243" spans="1:7" ht="22.5" customHeight="1">
      <c r="A243" s="976" t="s">
        <v>8658</v>
      </c>
      <c r="B243" s="1732" t="s">
        <v>8664</v>
      </c>
      <c r="C243" s="977">
        <v>0</v>
      </c>
      <c r="D243" s="977">
        <v>525</v>
      </c>
      <c r="E243" s="612">
        <f t="shared" si="3"/>
        <v>891339.36999999988</v>
      </c>
      <c r="G243" s="979"/>
    </row>
    <row r="244" spans="1:7" ht="22.5" customHeight="1">
      <c r="A244" s="976" t="s">
        <v>8665</v>
      </c>
      <c r="B244" s="1732" t="s">
        <v>8666</v>
      </c>
      <c r="C244" s="977">
        <v>15000</v>
      </c>
      <c r="D244" s="977">
        <v>0</v>
      </c>
      <c r="E244" s="612">
        <f t="shared" si="3"/>
        <v>906339.36999999988</v>
      </c>
      <c r="G244" s="979"/>
    </row>
    <row r="245" spans="1:7" ht="22.5" customHeight="1">
      <c r="A245" s="976" t="s">
        <v>8667</v>
      </c>
      <c r="B245" s="1732" t="s">
        <v>8668</v>
      </c>
      <c r="C245" s="977">
        <v>55000</v>
      </c>
      <c r="D245" s="977">
        <v>0</v>
      </c>
      <c r="E245" s="612">
        <f t="shared" si="3"/>
        <v>961339.36999999988</v>
      </c>
      <c r="G245" s="979"/>
    </row>
    <row r="246" spans="1:7" s="771" customFormat="1" ht="22.5" customHeight="1">
      <c r="A246" s="976" t="s">
        <v>8667</v>
      </c>
      <c r="B246" s="1732" t="s">
        <v>8669</v>
      </c>
      <c r="C246" s="977">
        <v>0</v>
      </c>
      <c r="D246" s="977">
        <v>412.49</v>
      </c>
      <c r="E246" s="612">
        <f t="shared" si="3"/>
        <v>960926.87999999989</v>
      </c>
      <c r="F246" s="1455"/>
      <c r="G246" s="980"/>
    </row>
    <row r="247" spans="1:7" ht="22.5" customHeight="1">
      <c r="A247" s="976" t="s">
        <v>8670</v>
      </c>
      <c r="B247" s="1732" t="s">
        <v>8671</v>
      </c>
      <c r="C247" s="977">
        <v>34737.5</v>
      </c>
      <c r="D247" s="977">
        <v>0</v>
      </c>
      <c r="E247" s="612">
        <f t="shared" si="3"/>
        <v>995664.37999999989</v>
      </c>
      <c r="G247" s="979"/>
    </row>
    <row r="248" spans="1:7" s="771" customFormat="1" ht="22.5" customHeight="1">
      <c r="A248" s="976" t="s">
        <v>8672</v>
      </c>
      <c r="B248" s="1732" t="s">
        <v>8438</v>
      </c>
      <c r="C248" s="977">
        <v>0</v>
      </c>
      <c r="D248" s="977">
        <v>52.5</v>
      </c>
      <c r="E248" s="612">
        <f t="shared" si="3"/>
        <v>995611.87999999989</v>
      </c>
      <c r="F248" s="1455"/>
      <c r="G248" s="980"/>
    </row>
    <row r="249" spans="1:7" s="771" customFormat="1" ht="22.5" customHeight="1">
      <c r="A249" s="976" t="s">
        <v>8672</v>
      </c>
      <c r="B249" s="1732" t="s">
        <v>8438</v>
      </c>
      <c r="C249" s="977">
        <v>0</v>
      </c>
      <c r="D249" s="977">
        <v>52.5</v>
      </c>
      <c r="E249" s="612">
        <f t="shared" si="3"/>
        <v>995559.37999999989</v>
      </c>
      <c r="F249" s="1455"/>
      <c r="G249" s="980"/>
    </row>
    <row r="250" spans="1:7" s="771" customFormat="1" ht="22.5" customHeight="1">
      <c r="A250" s="976" t="s">
        <v>8672</v>
      </c>
      <c r="B250" s="1732" t="s">
        <v>8540</v>
      </c>
      <c r="C250" s="977">
        <v>0</v>
      </c>
      <c r="D250" s="977">
        <v>250000</v>
      </c>
      <c r="E250" s="612">
        <f t="shared" si="3"/>
        <v>745559.37999999989</v>
      </c>
      <c r="F250" s="1455"/>
      <c r="G250" s="980"/>
    </row>
    <row r="251" spans="1:7" ht="22.5" customHeight="1">
      <c r="A251" s="976" t="s">
        <v>8672</v>
      </c>
      <c r="B251" s="1732" t="s">
        <v>8530</v>
      </c>
      <c r="C251" s="977">
        <v>0</v>
      </c>
      <c r="D251" s="977">
        <v>400000</v>
      </c>
      <c r="E251" s="612">
        <f t="shared" si="3"/>
        <v>345559.37999999989</v>
      </c>
      <c r="G251" s="979"/>
    </row>
    <row r="252" spans="1:7" ht="22.5" customHeight="1">
      <c r="A252" s="976" t="s">
        <v>8673</v>
      </c>
      <c r="B252" s="1732" t="s">
        <v>8674</v>
      </c>
      <c r="C252" s="977">
        <v>42000</v>
      </c>
      <c r="D252" s="977">
        <v>0</v>
      </c>
      <c r="E252" s="612">
        <f t="shared" si="3"/>
        <v>387559.37999999989</v>
      </c>
      <c r="G252" s="979"/>
    </row>
    <row r="253" spans="1:7" ht="22.5" customHeight="1">
      <c r="A253" s="976" t="s">
        <v>8675</v>
      </c>
      <c r="B253" s="1732" t="s">
        <v>8676</v>
      </c>
      <c r="C253" s="977">
        <v>55000</v>
      </c>
      <c r="D253" s="977">
        <v>0</v>
      </c>
      <c r="E253" s="612">
        <f t="shared" si="3"/>
        <v>442559.37999999989</v>
      </c>
      <c r="G253" s="979"/>
    </row>
    <row r="254" spans="1:7" ht="22.5" customHeight="1">
      <c r="A254" s="976" t="s">
        <v>8673</v>
      </c>
      <c r="B254" s="1732" t="s">
        <v>8677</v>
      </c>
      <c r="C254" s="977">
        <v>0</v>
      </c>
      <c r="D254" s="977">
        <v>314.99</v>
      </c>
      <c r="E254" s="612">
        <f t="shared" si="3"/>
        <v>442244.3899999999</v>
      </c>
      <c r="G254" s="979"/>
    </row>
    <row r="255" spans="1:7" ht="22.5" customHeight="1">
      <c r="A255" s="976" t="s">
        <v>8678</v>
      </c>
      <c r="B255" s="1732" t="s">
        <v>8336</v>
      </c>
      <c r="C255" s="977">
        <v>0</v>
      </c>
      <c r="D255" s="977">
        <v>600</v>
      </c>
      <c r="E255" s="612">
        <f t="shared" si="3"/>
        <v>441644.3899999999</v>
      </c>
      <c r="G255" s="979"/>
    </row>
    <row r="256" spans="1:7" ht="22.5" customHeight="1">
      <c r="A256" s="976" t="s">
        <v>8679</v>
      </c>
      <c r="B256" s="1732" t="s">
        <v>8395</v>
      </c>
      <c r="C256" s="977">
        <v>0</v>
      </c>
      <c r="D256" s="977">
        <v>13600</v>
      </c>
      <c r="E256" s="612">
        <f t="shared" si="3"/>
        <v>428044.3899999999</v>
      </c>
      <c r="G256" s="979"/>
    </row>
    <row r="257" spans="1:7" ht="22.5" customHeight="1">
      <c r="A257" s="976" t="s">
        <v>8680</v>
      </c>
      <c r="B257" s="1732" t="s">
        <v>8395</v>
      </c>
      <c r="C257" s="977">
        <v>0</v>
      </c>
      <c r="D257" s="977">
        <v>13600</v>
      </c>
      <c r="E257" s="612">
        <f t="shared" si="3"/>
        <v>414444.3899999999</v>
      </c>
      <c r="G257" s="979"/>
    </row>
    <row r="258" spans="1:7" ht="22.5" customHeight="1">
      <c r="A258" s="976" t="s">
        <v>8681</v>
      </c>
      <c r="B258" s="1732" t="s">
        <v>8682</v>
      </c>
      <c r="C258" s="977">
        <v>25000</v>
      </c>
      <c r="D258" s="977">
        <v>0</v>
      </c>
      <c r="E258" s="612">
        <f t="shared" si="3"/>
        <v>439444.3899999999</v>
      </c>
      <c r="G258" s="979"/>
    </row>
    <row r="259" spans="1:7" s="993" customFormat="1" ht="22.5" customHeight="1">
      <c r="A259" s="976" t="s">
        <v>8683</v>
      </c>
      <c r="B259" s="1732" t="s">
        <v>8684</v>
      </c>
      <c r="C259" s="977">
        <v>61000</v>
      </c>
      <c r="D259" s="977">
        <v>0</v>
      </c>
      <c r="E259" s="612">
        <f t="shared" si="3"/>
        <v>500444.3899999999</v>
      </c>
      <c r="F259" s="2642"/>
      <c r="G259" s="994"/>
    </row>
    <row r="260" spans="1:7" ht="22.5" customHeight="1">
      <c r="A260" s="976" t="s">
        <v>8685</v>
      </c>
      <c r="B260" s="1732" t="s">
        <v>8686</v>
      </c>
      <c r="C260" s="977">
        <v>8000</v>
      </c>
      <c r="D260" s="977">
        <v>0</v>
      </c>
      <c r="E260" s="612">
        <f t="shared" si="3"/>
        <v>508444.3899999999</v>
      </c>
      <c r="G260" s="979"/>
    </row>
    <row r="261" spans="1:7" s="771" customFormat="1" ht="22.5" customHeight="1">
      <c r="A261" s="976" t="s">
        <v>8687</v>
      </c>
      <c r="B261" s="1732" t="s">
        <v>8583</v>
      </c>
      <c r="C261" s="977">
        <v>16000</v>
      </c>
      <c r="D261" s="977">
        <v>0</v>
      </c>
      <c r="E261" s="612">
        <f t="shared" ref="E261:E324" si="4">E260-D261+C261</f>
        <v>524444.3899999999</v>
      </c>
      <c r="F261" s="1455"/>
      <c r="G261" s="980"/>
    </row>
    <row r="262" spans="1:7" ht="22.5" customHeight="1">
      <c r="A262" s="976" t="s">
        <v>8688</v>
      </c>
      <c r="B262" s="1732" t="s">
        <v>8689</v>
      </c>
      <c r="C262" s="977">
        <v>57000</v>
      </c>
      <c r="D262" s="977">
        <v>0</v>
      </c>
      <c r="E262" s="612">
        <f t="shared" si="4"/>
        <v>581444.3899999999</v>
      </c>
      <c r="G262" s="979"/>
    </row>
    <row r="263" spans="1:7" ht="22.5" customHeight="1">
      <c r="A263" s="976" t="s">
        <v>8690</v>
      </c>
      <c r="B263" s="1732" t="s">
        <v>8691</v>
      </c>
      <c r="C263" s="977">
        <v>115924</v>
      </c>
      <c r="D263" s="977">
        <v>0</v>
      </c>
      <c r="E263" s="612">
        <f t="shared" si="4"/>
        <v>697368.3899999999</v>
      </c>
      <c r="G263" s="979"/>
    </row>
    <row r="264" spans="1:7" ht="22.5" customHeight="1">
      <c r="A264" s="976" t="s">
        <v>8692</v>
      </c>
      <c r="B264" s="1732" t="s">
        <v>8693</v>
      </c>
      <c r="C264" s="977">
        <v>125352.75</v>
      </c>
      <c r="D264" s="977">
        <v>0</v>
      </c>
      <c r="E264" s="612">
        <f t="shared" si="4"/>
        <v>822721.1399999999</v>
      </c>
      <c r="G264" s="979"/>
    </row>
    <row r="265" spans="1:7" ht="22.5" customHeight="1">
      <c r="A265" s="976" t="s">
        <v>8692</v>
      </c>
      <c r="B265" s="1732" t="s">
        <v>8694</v>
      </c>
      <c r="C265" s="977">
        <v>248125</v>
      </c>
      <c r="D265" s="977">
        <v>0</v>
      </c>
      <c r="E265" s="612">
        <f t="shared" si="4"/>
        <v>1070846.1399999999</v>
      </c>
      <c r="G265" s="979"/>
    </row>
    <row r="266" spans="1:7" ht="22.5" customHeight="1">
      <c r="A266" s="976" t="s">
        <v>8695</v>
      </c>
      <c r="B266" s="1732" t="s">
        <v>8438</v>
      </c>
      <c r="C266" s="977">
        <v>0</v>
      </c>
      <c r="D266" s="977">
        <v>52.5</v>
      </c>
      <c r="E266" s="612">
        <f t="shared" si="4"/>
        <v>1070793.6399999999</v>
      </c>
      <c r="G266" s="979"/>
    </row>
    <row r="267" spans="1:7" s="993" customFormat="1" ht="22.5" customHeight="1">
      <c r="A267" s="976" t="s">
        <v>8696</v>
      </c>
      <c r="B267" s="1732" t="s">
        <v>8438</v>
      </c>
      <c r="C267" s="977">
        <v>0</v>
      </c>
      <c r="D267" s="977">
        <v>52.5</v>
      </c>
      <c r="E267" s="612">
        <f t="shared" si="4"/>
        <v>1070741.1399999999</v>
      </c>
      <c r="F267" s="2642"/>
      <c r="G267" s="994"/>
    </row>
    <row r="268" spans="1:7" s="771" customFormat="1" ht="22.5" customHeight="1">
      <c r="A268" s="976" t="s">
        <v>8696</v>
      </c>
      <c r="B268" s="1732" t="s">
        <v>8438</v>
      </c>
      <c r="C268" s="977">
        <v>0</v>
      </c>
      <c r="D268" s="977">
        <v>52.5</v>
      </c>
      <c r="E268" s="612">
        <f t="shared" si="4"/>
        <v>1070688.6399999999</v>
      </c>
      <c r="F268" s="1455"/>
    </row>
    <row r="269" spans="1:7" ht="22.5" customHeight="1">
      <c r="A269" s="976" t="s">
        <v>8697</v>
      </c>
      <c r="B269" s="1732" t="s">
        <v>8438</v>
      </c>
      <c r="C269" s="977">
        <v>0</v>
      </c>
      <c r="D269" s="977">
        <v>52.5</v>
      </c>
      <c r="E269" s="612">
        <f t="shared" si="4"/>
        <v>1070636.1399999999</v>
      </c>
    </row>
    <row r="270" spans="1:7" ht="22.5" customHeight="1">
      <c r="A270" s="976" t="s">
        <v>8688</v>
      </c>
      <c r="B270" s="1732" t="s">
        <v>8698</v>
      </c>
      <c r="C270" s="977">
        <v>0</v>
      </c>
      <c r="D270" s="977">
        <v>427.51</v>
      </c>
      <c r="E270" s="612">
        <f t="shared" si="4"/>
        <v>1070208.6299999999</v>
      </c>
    </row>
    <row r="271" spans="1:7" s="771" customFormat="1" ht="22.5" customHeight="1">
      <c r="A271" s="976" t="s">
        <v>8699</v>
      </c>
      <c r="B271" s="1732" t="s">
        <v>8700</v>
      </c>
      <c r="C271" s="977">
        <v>0</v>
      </c>
      <c r="D271" s="977">
        <v>2100</v>
      </c>
      <c r="E271" s="612">
        <f t="shared" si="4"/>
        <v>1068108.6299999999</v>
      </c>
      <c r="F271" s="1455"/>
    </row>
    <row r="272" spans="1:7" s="771" customFormat="1" ht="22.5" customHeight="1">
      <c r="A272" s="976" t="s">
        <v>8701</v>
      </c>
      <c r="B272" s="1732" t="s">
        <v>8395</v>
      </c>
      <c r="C272" s="977">
        <v>0</v>
      </c>
      <c r="D272" s="977">
        <v>13600</v>
      </c>
      <c r="E272" s="612">
        <f t="shared" si="4"/>
        <v>1054508.6299999999</v>
      </c>
      <c r="F272" s="1455"/>
    </row>
    <row r="273" spans="1:6" s="771" customFormat="1" ht="22.5" customHeight="1">
      <c r="A273" s="976" t="s">
        <v>8702</v>
      </c>
      <c r="B273" s="1732" t="s">
        <v>8395</v>
      </c>
      <c r="C273" s="977">
        <v>0</v>
      </c>
      <c r="D273" s="977">
        <v>13600</v>
      </c>
      <c r="E273" s="612">
        <f t="shared" si="4"/>
        <v>1040908.6299999999</v>
      </c>
      <c r="F273" s="1455"/>
    </row>
    <row r="274" spans="1:6" ht="22.5" customHeight="1">
      <c r="A274" s="976" t="s">
        <v>8703</v>
      </c>
      <c r="B274" s="1732" t="s">
        <v>8395</v>
      </c>
      <c r="C274" s="977">
        <v>0</v>
      </c>
      <c r="D274" s="977">
        <v>13600</v>
      </c>
      <c r="E274" s="612">
        <f t="shared" si="4"/>
        <v>1027308.6299999999</v>
      </c>
    </row>
    <row r="275" spans="1:6" ht="22.5" customHeight="1">
      <c r="A275" s="976" t="s">
        <v>8695</v>
      </c>
      <c r="B275" s="1732" t="s">
        <v>8704</v>
      </c>
      <c r="C275" s="977">
        <v>0</v>
      </c>
      <c r="D275" s="977">
        <v>32656.25</v>
      </c>
      <c r="E275" s="612">
        <f t="shared" si="4"/>
        <v>994652.37999999989</v>
      </c>
    </row>
    <row r="276" spans="1:6" s="771" customFormat="1" ht="22.5" customHeight="1">
      <c r="A276" s="976" t="s">
        <v>8696</v>
      </c>
      <c r="B276" s="1732" t="s">
        <v>8524</v>
      </c>
      <c r="C276" s="977">
        <v>0</v>
      </c>
      <c r="D276" s="977">
        <v>102600</v>
      </c>
      <c r="E276" s="612">
        <f t="shared" si="4"/>
        <v>892052.37999999989</v>
      </c>
      <c r="F276" s="1455"/>
    </row>
    <row r="277" spans="1:6" s="771" customFormat="1" ht="22.5" customHeight="1">
      <c r="A277" s="976" t="s">
        <v>8697</v>
      </c>
      <c r="B277" s="1732" t="s">
        <v>8705</v>
      </c>
      <c r="C277" s="977">
        <v>0</v>
      </c>
      <c r="D277" s="977">
        <v>143687.5</v>
      </c>
      <c r="E277" s="612">
        <f t="shared" si="4"/>
        <v>748364.87999999989</v>
      </c>
      <c r="F277" s="1455"/>
    </row>
    <row r="278" spans="1:6" s="993" customFormat="1" ht="22.5" customHeight="1">
      <c r="A278" s="976" t="s">
        <v>8696</v>
      </c>
      <c r="B278" s="1732" t="s">
        <v>8534</v>
      </c>
      <c r="C278" s="977">
        <v>0</v>
      </c>
      <c r="D278" s="977">
        <v>154968.75</v>
      </c>
      <c r="E278" s="612">
        <f t="shared" si="4"/>
        <v>593396.12999999989</v>
      </c>
      <c r="F278" s="2642"/>
    </row>
    <row r="279" spans="1:6" ht="22.5" customHeight="1">
      <c r="A279" s="976" t="s">
        <v>8706</v>
      </c>
      <c r="B279" s="1732" t="s">
        <v>8707</v>
      </c>
      <c r="C279" s="977">
        <v>72000</v>
      </c>
      <c r="D279" s="977">
        <v>0</v>
      </c>
      <c r="E279" s="612">
        <f t="shared" si="4"/>
        <v>665396.12999999989</v>
      </c>
    </row>
    <row r="280" spans="1:6" ht="22.5" customHeight="1">
      <c r="A280" s="976" t="s">
        <v>8708</v>
      </c>
      <c r="B280" s="1732" t="s">
        <v>8709</v>
      </c>
      <c r="C280" s="977">
        <v>89325</v>
      </c>
      <c r="D280" s="977">
        <v>0</v>
      </c>
      <c r="E280" s="612">
        <f t="shared" si="4"/>
        <v>754721.12999999989</v>
      </c>
    </row>
    <row r="281" spans="1:6" ht="22.5" customHeight="1">
      <c r="A281" s="995" t="s">
        <v>8706</v>
      </c>
      <c r="B281" s="1733" t="s">
        <v>8710</v>
      </c>
      <c r="C281" s="977">
        <v>0</v>
      </c>
      <c r="D281" s="977">
        <v>540</v>
      </c>
      <c r="E281" s="612">
        <f t="shared" si="4"/>
        <v>754181.12999999989</v>
      </c>
    </row>
    <row r="282" spans="1:6" s="771" customFormat="1" ht="22.5" customHeight="1">
      <c r="A282" s="976" t="s">
        <v>8711</v>
      </c>
      <c r="B282" s="1732" t="s">
        <v>8712</v>
      </c>
      <c r="C282" s="977">
        <v>32800</v>
      </c>
      <c r="D282" s="977">
        <v>0</v>
      </c>
      <c r="E282" s="612">
        <f t="shared" si="4"/>
        <v>786981.12999999989</v>
      </c>
      <c r="F282" s="1455"/>
    </row>
    <row r="283" spans="1:6" ht="22.5" customHeight="1">
      <c r="A283" s="976" t="s">
        <v>8713</v>
      </c>
      <c r="B283" s="1732" t="s">
        <v>8714</v>
      </c>
      <c r="C283" s="977">
        <v>27000</v>
      </c>
      <c r="D283" s="977">
        <v>0</v>
      </c>
      <c r="E283" s="612">
        <f t="shared" si="4"/>
        <v>813981.12999999989</v>
      </c>
    </row>
    <row r="284" spans="1:6" ht="22.5" customHeight="1">
      <c r="A284" s="976" t="s">
        <v>8715</v>
      </c>
      <c r="B284" s="1732" t="s">
        <v>8336</v>
      </c>
      <c r="C284" s="977">
        <v>0</v>
      </c>
      <c r="D284" s="977">
        <v>550</v>
      </c>
      <c r="E284" s="612">
        <f t="shared" si="4"/>
        <v>813431.12999999989</v>
      </c>
    </row>
    <row r="285" spans="1:6" ht="22.5" customHeight="1">
      <c r="A285" s="976" t="s">
        <v>8716</v>
      </c>
      <c r="B285" s="1732" t="s">
        <v>8717</v>
      </c>
      <c r="C285" s="977">
        <v>34400</v>
      </c>
      <c r="D285" s="977">
        <v>0</v>
      </c>
      <c r="E285" s="612">
        <f t="shared" si="4"/>
        <v>847831.12999999989</v>
      </c>
    </row>
    <row r="286" spans="1:6" s="771" customFormat="1" ht="22.5" customHeight="1">
      <c r="A286" s="976" t="s">
        <v>8718</v>
      </c>
      <c r="B286" s="1732" t="s">
        <v>8719</v>
      </c>
      <c r="C286" s="977">
        <v>3970</v>
      </c>
      <c r="D286" s="977">
        <v>0</v>
      </c>
      <c r="E286" s="612">
        <f t="shared" si="4"/>
        <v>851801.12999999989</v>
      </c>
      <c r="F286" s="1455"/>
    </row>
    <row r="287" spans="1:6" ht="22.5" customHeight="1">
      <c r="A287" s="976" t="s">
        <v>8720</v>
      </c>
      <c r="B287" s="1732" t="s">
        <v>8585</v>
      </c>
      <c r="C287" s="977">
        <v>30000</v>
      </c>
      <c r="D287" s="977">
        <v>0</v>
      </c>
      <c r="E287" s="612">
        <f t="shared" si="4"/>
        <v>881801.12999999989</v>
      </c>
    </row>
    <row r="288" spans="1:6" s="996" customFormat="1" ht="22.5" customHeight="1">
      <c r="A288" s="976" t="s">
        <v>8721</v>
      </c>
      <c r="B288" s="1732" t="s">
        <v>8722</v>
      </c>
      <c r="C288" s="977">
        <v>30400</v>
      </c>
      <c r="D288" s="977">
        <v>0</v>
      </c>
      <c r="E288" s="612">
        <f t="shared" si="4"/>
        <v>912201.12999999989</v>
      </c>
      <c r="F288" s="1724"/>
    </row>
    <row r="289" spans="1:6" s="996" customFormat="1" ht="22.5" customHeight="1">
      <c r="A289" s="976" t="s">
        <v>8723</v>
      </c>
      <c r="B289" s="1732" t="s">
        <v>8724</v>
      </c>
      <c r="C289" s="977">
        <v>40800</v>
      </c>
      <c r="D289" s="977">
        <v>0</v>
      </c>
      <c r="E289" s="612">
        <f t="shared" si="4"/>
        <v>953001.12999999989</v>
      </c>
      <c r="F289" s="1724"/>
    </row>
    <row r="290" spans="1:6" s="771" customFormat="1" ht="22.5" customHeight="1">
      <c r="A290" s="976" t="s">
        <v>8725</v>
      </c>
      <c r="B290" s="1732" t="s">
        <v>8726</v>
      </c>
      <c r="C290" s="977">
        <v>52404</v>
      </c>
      <c r="D290" s="977">
        <v>0</v>
      </c>
      <c r="E290" s="612">
        <f t="shared" si="4"/>
        <v>1005405.1299999999</v>
      </c>
      <c r="F290" s="1455"/>
    </row>
    <row r="291" spans="1:6" s="771" customFormat="1" ht="22.5" customHeight="1">
      <c r="A291" s="976" t="s">
        <v>8725</v>
      </c>
      <c r="B291" s="1732" t="s">
        <v>8727</v>
      </c>
      <c r="C291" s="977">
        <v>117710.5</v>
      </c>
      <c r="D291" s="977">
        <v>0</v>
      </c>
      <c r="E291" s="612">
        <f t="shared" si="4"/>
        <v>1123115.6299999999</v>
      </c>
      <c r="F291" s="1455"/>
    </row>
    <row r="292" spans="1:6" s="771" customFormat="1" ht="22.5" customHeight="1">
      <c r="A292" s="976" t="s">
        <v>8721</v>
      </c>
      <c r="B292" s="1732" t="s">
        <v>8728</v>
      </c>
      <c r="C292" s="977">
        <v>0</v>
      </c>
      <c r="D292" s="977">
        <v>228</v>
      </c>
      <c r="E292" s="612">
        <f t="shared" si="4"/>
        <v>1122887.6299999999</v>
      </c>
      <c r="F292" s="1455"/>
    </row>
    <row r="293" spans="1:6" s="771" customFormat="1" ht="22.5" customHeight="1">
      <c r="A293" s="976" t="s">
        <v>8723</v>
      </c>
      <c r="B293" s="1732" t="s">
        <v>8729</v>
      </c>
      <c r="C293" s="977">
        <v>0</v>
      </c>
      <c r="D293" s="977">
        <v>306</v>
      </c>
      <c r="E293" s="612">
        <f t="shared" si="4"/>
        <v>1122581.6299999999</v>
      </c>
      <c r="F293" s="1455"/>
    </row>
    <row r="294" spans="1:6" s="771" customFormat="1" ht="22.5" customHeight="1">
      <c r="A294" s="976" t="s">
        <v>8730</v>
      </c>
      <c r="B294" s="1732" t="s">
        <v>8731</v>
      </c>
      <c r="C294" s="977">
        <v>19850</v>
      </c>
      <c r="D294" s="977">
        <v>0</v>
      </c>
      <c r="E294" s="612">
        <f t="shared" si="4"/>
        <v>1142431.6299999999</v>
      </c>
      <c r="F294" s="1455"/>
    </row>
    <row r="295" spans="1:6" s="771" customFormat="1" ht="22.5" customHeight="1">
      <c r="A295" s="976" t="s">
        <v>8732</v>
      </c>
      <c r="B295" s="1732" t="s">
        <v>8733</v>
      </c>
      <c r="C295" s="977">
        <v>40000</v>
      </c>
      <c r="D295" s="977">
        <v>0</v>
      </c>
      <c r="E295" s="612">
        <f t="shared" si="4"/>
        <v>1182431.6299999999</v>
      </c>
      <c r="F295" s="1455"/>
    </row>
    <row r="296" spans="1:6" s="771" customFormat="1" ht="22.5" customHeight="1">
      <c r="A296" s="976" t="s">
        <v>8734</v>
      </c>
      <c r="B296" s="1732" t="s">
        <v>8735</v>
      </c>
      <c r="C296" s="977">
        <v>15000</v>
      </c>
      <c r="D296" s="977">
        <v>0</v>
      </c>
      <c r="E296" s="612">
        <f t="shared" si="4"/>
        <v>1197431.6299999999</v>
      </c>
      <c r="F296" s="1455"/>
    </row>
    <row r="297" spans="1:6" ht="22.5" customHeight="1">
      <c r="A297" s="976" t="s">
        <v>8736</v>
      </c>
      <c r="B297" s="1732" t="s">
        <v>8737</v>
      </c>
      <c r="C297" s="977">
        <v>30172</v>
      </c>
      <c r="D297" s="977">
        <v>0</v>
      </c>
      <c r="E297" s="612">
        <f t="shared" si="4"/>
        <v>1227603.6299999999</v>
      </c>
    </row>
    <row r="298" spans="1:6" ht="22.5" customHeight="1">
      <c r="A298" s="976" t="s">
        <v>8738</v>
      </c>
      <c r="B298" s="1732" t="s">
        <v>8739</v>
      </c>
      <c r="C298" s="977">
        <v>52800</v>
      </c>
      <c r="D298" s="977">
        <v>0</v>
      </c>
      <c r="E298" s="612">
        <f t="shared" si="4"/>
        <v>1280403.6299999999</v>
      </c>
    </row>
    <row r="299" spans="1:6" s="771" customFormat="1" ht="22.5" customHeight="1">
      <c r="A299" s="976" t="s">
        <v>8740</v>
      </c>
      <c r="B299" s="1732" t="s">
        <v>8336</v>
      </c>
      <c r="C299" s="977">
        <v>0</v>
      </c>
      <c r="D299" s="977">
        <v>650</v>
      </c>
      <c r="E299" s="612">
        <f t="shared" si="4"/>
        <v>1279753.6299999999</v>
      </c>
      <c r="F299" s="1455"/>
    </row>
    <row r="300" spans="1:6" s="771" customFormat="1" ht="22.5" customHeight="1">
      <c r="A300" s="976" t="s">
        <v>8741</v>
      </c>
      <c r="B300" s="1732" t="s">
        <v>8742</v>
      </c>
      <c r="C300" s="977">
        <v>32800</v>
      </c>
      <c r="D300" s="977">
        <v>0</v>
      </c>
      <c r="E300" s="612">
        <f t="shared" si="4"/>
        <v>1312553.6299999999</v>
      </c>
      <c r="F300" s="1455"/>
    </row>
    <row r="301" spans="1:6" ht="22.5" customHeight="1">
      <c r="A301" s="976" t="s">
        <v>8743</v>
      </c>
      <c r="B301" s="1732" t="s">
        <v>8744</v>
      </c>
      <c r="C301" s="977">
        <v>44464</v>
      </c>
      <c r="D301" s="977">
        <v>0</v>
      </c>
      <c r="E301" s="612">
        <f t="shared" si="4"/>
        <v>1357017.63</v>
      </c>
    </row>
    <row r="302" spans="1:6" s="771" customFormat="1" ht="22.5" customHeight="1">
      <c r="A302" s="976" t="s">
        <v>8745</v>
      </c>
      <c r="B302" s="1732" t="s">
        <v>8746</v>
      </c>
      <c r="C302" s="977">
        <v>49600</v>
      </c>
      <c r="D302" s="977">
        <v>0</v>
      </c>
      <c r="E302" s="612">
        <f t="shared" si="4"/>
        <v>1406617.63</v>
      </c>
      <c r="F302" s="1455"/>
    </row>
    <row r="303" spans="1:6" s="771" customFormat="1" ht="22.5" customHeight="1">
      <c r="A303" s="976" t="s">
        <v>8747</v>
      </c>
      <c r="B303" s="1732" t="s">
        <v>8748</v>
      </c>
      <c r="C303" s="977">
        <v>50617.5</v>
      </c>
      <c r="D303" s="977">
        <v>0</v>
      </c>
      <c r="E303" s="612">
        <f t="shared" si="4"/>
        <v>1457235.13</v>
      </c>
      <c r="F303" s="1455"/>
    </row>
    <row r="304" spans="1:6" ht="22.5" customHeight="1">
      <c r="A304" s="976" t="s">
        <v>8747</v>
      </c>
      <c r="B304" s="1732" t="s">
        <v>8749</v>
      </c>
      <c r="C304" s="977">
        <v>136369.5</v>
      </c>
      <c r="D304" s="977">
        <v>0</v>
      </c>
      <c r="E304" s="612">
        <f t="shared" si="4"/>
        <v>1593604.63</v>
      </c>
    </row>
    <row r="305" spans="1:6" ht="22.5" customHeight="1">
      <c r="A305" s="976" t="s">
        <v>8750</v>
      </c>
      <c r="B305" s="1732" t="s">
        <v>8438</v>
      </c>
      <c r="C305" s="977">
        <v>0</v>
      </c>
      <c r="D305" s="977">
        <v>52.5</v>
      </c>
      <c r="E305" s="612">
        <f t="shared" si="4"/>
        <v>1593552.13</v>
      </c>
    </row>
    <row r="306" spans="1:6" ht="22.5" customHeight="1">
      <c r="A306" s="976" t="s">
        <v>8751</v>
      </c>
      <c r="B306" s="1732" t="s">
        <v>8438</v>
      </c>
      <c r="C306" s="977">
        <v>0</v>
      </c>
      <c r="D306" s="977">
        <v>52.5</v>
      </c>
      <c r="E306" s="612">
        <f t="shared" si="4"/>
        <v>1593499.63</v>
      </c>
    </row>
    <row r="307" spans="1:6" ht="22.5" customHeight="1">
      <c r="A307" s="976" t="s">
        <v>8752</v>
      </c>
      <c r="B307" s="1732" t="s">
        <v>8438</v>
      </c>
      <c r="C307" s="977">
        <v>0</v>
      </c>
      <c r="D307" s="977">
        <v>52.5</v>
      </c>
      <c r="E307" s="612">
        <f t="shared" si="4"/>
        <v>1593447.13</v>
      </c>
    </row>
    <row r="308" spans="1:6" ht="22.5" customHeight="1">
      <c r="A308" s="976" t="s">
        <v>8753</v>
      </c>
      <c r="B308" s="1732" t="s">
        <v>8438</v>
      </c>
      <c r="C308" s="977">
        <v>0</v>
      </c>
      <c r="D308" s="977">
        <v>52.5</v>
      </c>
      <c r="E308" s="612">
        <f t="shared" si="4"/>
        <v>1593394.63</v>
      </c>
    </row>
    <row r="309" spans="1:6" ht="22.5" customHeight="1">
      <c r="A309" s="976" t="s">
        <v>8745</v>
      </c>
      <c r="B309" s="1732" t="s">
        <v>8754</v>
      </c>
      <c r="C309" s="977">
        <v>0</v>
      </c>
      <c r="D309" s="977">
        <v>372</v>
      </c>
      <c r="E309" s="612">
        <f t="shared" si="4"/>
        <v>1593022.63</v>
      </c>
    </row>
    <row r="310" spans="1:6" ht="22.5" customHeight="1">
      <c r="A310" s="976" t="s">
        <v>8752</v>
      </c>
      <c r="B310" s="1732" t="s">
        <v>8449</v>
      </c>
      <c r="C310" s="977">
        <v>0</v>
      </c>
      <c r="D310" s="977">
        <v>13333</v>
      </c>
      <c r="E310" s="612">
        <f t="shared" si="4"/>
        <v>1579689.63</v>
      </c>
    </row>
    <row r="311" spans="1:6" ht="22.5" customHeight="1">
      <c r="A311" s="976" t="s">
        <v>8753</v>
      </c>
      <c r="B311" s="1732" t="s">
        <v>8448</v>
      </c>
      <c r="C311" s="977">
        <v>0</v>
      </c>
      <c r="D311" s="977">
        <v>30000</v>
      </c>
      <c r="E311" s="612">
        <f t="shared" si="4"/>
        <v>1549689.63</v>
      </c>
    </row>
    <row r="312" spans="1:6" ht="22.5" customHeight="1">
      <c r="A312" s="976" t="s">
        <v>8751</v>
      </c>
      <c r="B312" s="1732" t="s">
        <v>8450</v>
      </c>
      <c r="C312" s="977">
        <v>0</v>
      </c>
      <c r="D312" s="977">
        <v>60000</v>
      </c>
      <c r="E312" s="612">
        <f t="shared" si="4"/>
        <v>1489689.63</v>
      </c>
    </row>
    <row r="313" spans="1:6" ht="22.5" customHeight="1">
      <c r="A313" s="976" t="s">
        <v>8750</v>
      </c>
      <c r="B313" s="1732" t="s">
        <v>8451</v>
      </c>
      <c r="C313" s="977">
        <v>0</v>
      </c>
      <c r="D313" s="977">
        <v>100000</v>
      </c>
      <c r="E313" s="612">
        <f t="shared" si="4"/>
        <v>1389689.63</v>
      </c>
    </row>
    <row r="314" spans="1:6" ht="22.5" customHeight="1">
      <c r="A314" s="976" t="s">
        <v>8755</v>
      </c>
      <c r="B314" s="1732" t="s">
        <v>8395</v>
      </c>
      <c r="C314" s="977">
        <v>0</v>
      </c>
      <c r="D314" s="977">
        <v>13600</v>
      </c>
      <c r="E314" s="612">
        <f t="shared" si="4"/>
        <v>1376089.63</v>
      </c>
    </row>
    <row r="315" spans="1:6" ht="22.5" customHeight="1">
      <c r="A315" s="976" t="s">
        <v>8756</v>
      </c>
      <c r="B315" s="1732" t="s">
        <v>8395</v>
      </c>
      <c r="C315" s="977">
        <v>0</v>
      </c>
      <c r="D315" s="977">
        <v>13600</v>
      </c>
      <c r="E315" s="612">
        <f t="shared" si="4"/>
        <v>1362489.63</v>
      </c>
    </row>
    <row r="316" spans="1:6" ht="22.5" customHeight="1">
      <c r="A316" s="976" t="s">
        <v>8757</v>
      </c>
      <c r="B316" s="1732" t="s">
        <v>8395</v>
      </c>
      <c r="C316" s="977">
        <v>0</v>
      </c>
      <c r="D316" s="977">
        <v>13600</v>
      </c>
      <c r="E316" s="612">
        <f t="shared" si="4"/>
        <v>1348889.63</v>
      </c>
    </row>
    <row r="317" spans="1:6" ht="22.5" customHeight="1">
      <c r="A317" s="976" t="s">
        <v>8758</v>
      </c>
      <c r="B317" s="1732" t="s">
        <v>8395</v>
      </c>
      <c r="C317" s="977">
        <v>0</v>
      </c>
      <c r="D317" s="977">
        <v>13600</v>
      </c>
      <c r="E317" s="612">
        <f t="shared" si="4"/>
        <v>1335289.6299999999</v>
      </c>
    </row>
    <row r="318" spans="1:6" s="771" customFormat="1" ht="22.5" customHeight="1">
      <c r="A318" s="976" t="s">
        <v>8759</v>
      </c>
      <c r="B318" s="1732" t="s">
        <v>8395</v>
      </c>
      <c r="C318" s="977">
        <v>0</v>
      </c>
      <c r="D318" s="977">
        <v>13600</v>
      </c>
      <c r="E318" s="612">
        <f t="shared" si="4"/>
        <v>1321689.6299999999</v>
      </c>
      <c r="F318" s="1455"/>
    </row>
    <row r="319" spans="1:6" s="771" customFormat="1" ht="22.5" customHeight="1">
      <c r="A319" s="976" t="s">
        <v>8760</v>
      </c>
      <c r="B319" s="1732" t="s">
        <v>8395</v>
      </c>
      <c r="C319" s="977">
        <v>0</v>
      </c>
      <c r="D319" s="977">
        <v>13600</v>
      </c>
      <c r="E319" s="612">
        <f t="shared" si="4"/>
        <v>1308089.6299999999</v>
      </c>
      <c r="F319" s="1455"/>
    </row>
    <row r="320" spans="1:6" s="771" customFormat="1" ht="22.5" customHeight="1">
      <c r="A320" s="976" t="s">
        <v>8761</v>
      </c>
      <c r="B320" s="1732" t="s">
        <v>8395</v>
      </c>
      <c r="C320" s="977">
        <v>0</v>
      </c>
      <c r="D320" s="977">
        <v>13600</v>
      </c>
      <c r="E320" s="612">
        <f t="shared" si="4"/>
        <v>1294489.6299999999</v>
      </c>
      <c r="F320" s="1455"/>
    </row>
    <row r="321" spans="1:7" s="771" customFormat="1" ht="22.5" customHeight="1">
      <c r="A321" s="976" t="s">
        <v>8762</v>
      </c>
      <c r="B321" s="1732" t="s">
        <v>8395</v>
      </c>
      <c r="C321" s="977">
        <v>0</v>
      </c>
      <c r="D321" s="977">
        <v>13600</v>
      </c>
      <c r="E321" s="612">
        <f t="shared" si="4"/>
        <v>1280889.6299999999</v>
      </c>
      <c r="F321" s="1455"/>
    </row>
    <row r="322" spans="1:7" s="771" customFormat="1" ht="22.5" customHeight="1">
      <c r="A322" s="976" t="s">
        <v>8763</v>
      </c>
      <c r="B322" s="1732" t="s">
        <v>8764</v>
      </c>
      <c r="C322" s="977">
        <v>3970</v>
      </c>
      <c r="D322" s="977">
        <v>0</v>
      </c>
      <c r="E322" s="612">
        <f t="shared" si="4"/>
        <v>1284859.6299999999</v>
      </c>
      <c r="F322" s="1455"/>
    </row>
    <row r="323" spans="1:7" s="771" customFormat="1" ht="22.5" customHeight="1">
      <c r="A323" s="976" t="s">
        <v>8765</v>
      </c>
      <c r="B323" s="1732" t="s">
        <v>8766</v>
      </c>
      <c r="C323" s="977">
        <v>44800</v>
      </c>
      <c r="D323" s="977">
        <v>0</v>
      </c>
      <c r="E323" s="612">
        <f t="shared" si="4"/>
        <v>1329659.6299999999</v>
      </c>
      <c r="F323" s="1455"/>
    </row>
    <row r="324" spans="1:7" ht="22.5" customHeight="1">
      <c r="A324" s="976" t="s">
        <v>8767</v>
      </c>
      <c r="B324" s="1732" t="s">
        <v>8438</v>
      </c>
      <c r="C324" s="977">
        <v>0</v>
      </c>
      <c r="D324" s="977">
        <v>52.5</v>
      </c>
      <c r="E324" s="612">
        <f t="shared" si="4"/>
        <v>1329607.1299999999</v>
      </c>
    </row>
    <row r="325" spans="1:7" ht="22.5" customHeight="1">
      <c r="A325" s="976" t="s">
        <v>8767</v>
      </c>
      <c r="B325" s="1732" t="s">
        <v>8768</v>
      </c>
      <c r="C325" s="977">
        <v>0</v>
      </c>
      <c r="D325" s="977">
        <v>230000</v>
      </c>
      <c r="E325" s="612">
        <f t="shared" ref="E325:E388" si="5">E324-D325+C325</f>
        <v>1099607.1299999999</v>
      </c>
    </row>
    <row r="326" spans="1:7" ht="22.5" customHeight="1">
      <c r="A326" s="976" t="s">
        <v>8769</v>
      </c>
      <c r="B326" s="1732" t="s">
        <v>8770</v>
      </c>
      <c r="C326" s="977">
        <v>16000</v>
      </c>
      <c r="D326" s="977">
        <v>0</v>
      </c>
      <c r="E326" s="612">
        <f t="shared" si="5"/>
        <v>1115607.1299999999</v>
      </c>
    </row>
    <row r="327" spans="1:7" s="771" customFormat="1" ht="22.5" customHeight="1">
      <c r="A327" s="976" t="s">
        <v>8771</v>
      </c>
      <c r="B327" s="1732" t="s">
        <v>8772</v>
      </c>
      <c r="C327" s="977">
        <v>25000</v>
      </c>
      <c r="D327" s="977">
        <v>0</v>
      </c>
      <c r="E327" s="612">
        <f t="shared" si="5"/>
        <v>1140607.1299999999</v>
      </c>
      <c r="F327" s="1455"/>
    </row>
    <row r="328" spans="1:7" s="771" customFormat="1" ht="22.5" customHeight="1">
      <c r="A328" s="976" t="s">
        <v>8773</v>
      </c>
      <c r="B328" s="1732" t="s">
        <v>8336</v>
      </c>
      <c r="C328" s="977">
        <v>0</v>
      </c>
      <c r="D328" s="977">
        <v>400</v>
      </c>
      <c r="E328" s="612">
        <f t="shared" si="5"/>
        <v>1140207.1299999999</v>
      </c>
      <c r="F328" s="1455"/>
    </row>
    <row r="329" spans="1:7" s="771" customFormat="1" ht="22.5" customHeight="1">
      <c r="A329" s="976" t="s">
        <v>8774</v>
      </c>
      <c r="B329" s="1732" t="s">
        <v>8478</v>
      </c>
      <c r="C329" s="977">
        <v>0</v>
      </c>
      <c r="D329" s="977">
        <v>1782.31</v>
      </c>
      <c r="E329" s="612">
        <f t="shared" si="5"/>
        <v>1138424.8199999998</v>
      </c>
      <c r="F329" s="1455"/>
    </row>
    <row r="330" spans="1:7" s="996" customFormat="1" ht="22.5" customHeight="1">
      <c r="A330" s="978"/>
      <c r="B330" s="1734" t="s">
        <v>8775</v>
      </c>
      <c r="C330" s="997"/>
      <c r="D330" s="997"/>
      <c r="E330" s="612">
        <f t="shared" si="5"/>
        <v>1138424.8199999998</v>
      </c>
      <c r="F330" s="1724"/>
    </row>
    <row r="331" spans="1:7" s="771" customFormat="1" ht="22.5" customHeight="1">
      <c r="A331" s="1364" t="s">
        <v>8776</v>
      </c>
      <c r="B331" s="1364" t="s">
        <v>8777</v>
      </c>
      <c r="C331" s="1000">
        <v>34400</v>
      </c>
      <c r="D331" s="1000">
        <v>0</v>
      </c>
      <c r="E331" s="612">
        <f t="shared" si="5"/>
        <v>1172824.8199999998</v>
      </c>
      <c r="F331" s="1455"/>
      <c r="G331" s="998">
        <f>C331</f>
        <v>34400</v>
      </c>
    </row>
    <row r="332" spans="1:7" s="993" customFormat="1" ht="22.5" customHeight="1">
      <c r="A332" s="1364" t="s">
        <v>8776</v>
      </c>
      <c r="B332" s="1364" t="s">
        <v>8778</v>
      </c>
      <c r="C332" s="1000">
        <v>0</v>
      </c>
      <c r="D332" s="1000">
        <v>258</v>
      </c>
      <c r="E332" s="612">
        <f t="shared" si="5"/>
        <v>1172566.8199999998</v>
      </c>
      <c r="F332" s="2642"/>
      <c r="G332" s="2631">
        <v>258</v>
      </c>
    </row>
    <row r="333" spans="1:7" s="993" customFormat="1" ht="22.5" customHeight="1">
      <c r="A333" s="1364" t="s">
        <v>8779</v>
      </c>
      <c r="B333" s="1364" t="s">
        <v>8438</v>
      </c>
      <c r="C333" s="1000">
        <v>0</v>
      </c>
      <c r="D333" s="1000">
        <v>52.5</v>
      </c>
      <c r="E333" s="612">
        <f t="shared" si="5"/>
        <v>1172514.3199999998</v>
      </c>
      <c r="F333" s="2642"/>
    </row>
    <row r="334" spans="1:7" s="771" customFormat="1" ht="22.5" customHeight="1">
      <c r="A334" s="1364" t="s">
        <v>8779</v>
      </c>
      <c r="B334" s="1364" t="s">
        <v>8452</v>
      </c>
      <c r="C334" s="1000">
        <v>0</v>
      </c>
      <c r="D334" s="1000">
        <v>302000</v>
      </c>
      <c r="E334" s="612">
        <f t="shared" si="5"/>
        <v>870514.31999999983</v>
      </c>
      <c r="F334" s="1455"/>
    </row>
    <row r="335" spans="1:7" s="771" customFormat="1" ht="22.5" customHeight="1">
      <c r="A335" s="1364" t="s">
        <v>8780</v>
      </c>
      <c r="B335" s="1364" t="s">
        <v>8438</v>
      </c>
      <c r="C335" s="1000">
        <v>0</v>
      </c>
      <c r="D335" s="1000">
        <v>52.5</v>
      </c>
      <c r="E335" s="612">
        <f t="shared" si="5"/>
        <v>870461.81999999983</v>
      </c>
      <c r="F335" s="1455"/>
    </row>
    <row r="336" spans="1:7" s="771" customFormat="1" ht="22.5" customHeight="1">
      <c r="A336" s="1364" t="s">
        <v>8780</v>
      </c>
      <c r="B336" s="1364" t="s">
        <v>8451</v>
      </c>
      <c r="C336" s="1000">
        <v>0</v>
      </c>
      <c r="D336" s="1000">
        <v>200000</v>
      </c>
      <c r="E336" s="612">
        <f t="shared" si="5"/>
        <v>670461.81999999983</v>
      </c>
      <c r="F336" s="1455"/>
    </row>
    <row r="337" spans="1:7" ht="22.5" customHeight="1">
      <c r="A337" s="1364" t="s">
        <v>8781</v>
      </c>
      <c r="B337" s="1364" t="s">
        <v>8395</v>
      </c>
      <c r="C337" s="1000">
        <v>0</v>
      </c>
      <c r="D337" s="1000">
        <v>13600</v>
      </c>
      <c r="E337" s="612">
        <f t="shared" si="5"/>
        <v>656861.81999999983</v>
      </c>
    </row>
    <row r="338" spans="1:7" ht="22.5" customHeight="1">
      <c r="A338" s="1364" t="s">
        <v>8782</v>
      </c>
      <c r="B338" s="1364" t="s">
        <v>8395</v>
      </c>
      <c r="C338" s="1000">
        <v>0</v>
      </c>
      <c r="D338" s="1000">
        <v>13600</v>
      </c>
      <c r="E338" s="612">
        <f t="shared" si="5"/>
        <v>643261.81999999983</v>
      </c>
    </row>
    <row r="339" spans="1:7" ht="22.5" customHeight="1">
      <c r="A339" s="1364" t="s">
        <v>8783</v>
      </c>
      <c r="B339" s="1364" t="s">
        <v>8395</v>
      </c>
      <c r="C339" s="1000">
        <v>0</v>
      </c>
      <c r="D339" s="1000">
        <v>13600</v>
      </c>
      <c r="E339" s="612">
        <f t="shared" si="5"/>
        <v>629661.81999999983</v>
      </c>
    </row>
    <row r="340" spans="1:7" s="771" customFormat="1" ht="22.5" customHeight="1">
      <c r="A340" s="1364" t="s">
        <v>8784</v>
      </c>
      <c r="B340" s="1364" t="s">
        <v>8395</v>
      </c>
      <c r="C340" s="1000">
        <v>0</v>
      </c>
      <c r="D340" s="1000">
        <v>13600</v>
      </c>
      <c r="E340" s="612">
        <f t="shared" si="5"/>
        <v>616061.81999999983</v>
      </c>
      <c r="F340" s="1455"/>
    </row>
    <row r="341" spans="1:7" ht="22.5" customHeight="1">
      <c r="A341" s="1364" t="s">
        <v>8785</v>
      </c>
      <c r="B341" s="1364" t="s">
        <v>8336</v>
      </c>
      <c r="C341" s="1000">
        <v>0</v>
      </c>
      <c r="D341" s="1000">
        <v>100</v>
      </c>
      <c r="E341" s="612">
        <f t="shared" si="5"/>
        <v>615961.81999999983</v>
      </c>
    </row>
    <row r="342" spans="1:7" s="999" customFormat="1" ht="22.5" customHeight="1">
      <c r="A342" s="1364" t="s">
        <v>8786</v>
      </c>
      <c r="B342" s="1364" t="s">
        <v>8787</v>
      </c>
      <c r="C342" s="1000">
        <v>0</v>
      </c>
      <c r="D342" s="1000">
        <v>45000</v>
      </c>
      <c r="E342" s="612">
        <f t="shared" si="5"/>
        <v>570961.81999999983</v>
      </c>
      <c r="F342" s="2643"/>
    </row>
    <row r="343" spans="1:7" ht="22.5" customHeight="1">
      <c r="A343" s="1364" t="s">
        <v>8788</v>
      </c>
      <c r="B343" s="1364" t="s">
        <v>8789</v>
      </c>
      <c r="C343" s="1000">
        <v>27000</v>
      </c>
      <c r="D343" s="1000">
        <v>0</v>
      </c>
      <c r="E343" s="612">
        <f t="shared" si="5"/>
        <v>597961.81999999983</v>
      </c>
    </row>
    <row r="344" spans="1:7" ht="22.5" customHeight="1">
      <c r="A344" s="1364" t="s">
        <v>8790</v>
      </c>
      <c r="B344" s="1364" t="s">
        <v>8791</v>
      </c>
      <c r="C344" s="1000">
        <v>40000</v>
      </c>
      <c r="D344" s="1000">
        <v>0</v>
      </c>
      <c r="E344" s="612">
        <f t="shared" si="5"/>
        <v>637961.81999999983</v>
      </c>
      <c r="G344" s="2631">
        <v>40000</v>
      </c>
    </row>
    <row r="345" spans="1:7" ht="22.5" customHeight="1">
      <c r="A345" s="1364" t="s">
        <v>8790</v>
      </c>
      <c r="B345" s="1364" t="s">
        <v>8792</v>
      </c>
      <c r="C345" s="1000">
        <v>0</v>
      </c>
      <c r="D345" s="1000">
        <v>300</v>
      </c>
      <c r="E345" s="612">
        <f t="shared" si="5"/>
        <v>637661.81999999983</v>
      </c>
      <c r="G345" s="2631">
        <v>300</v>
      </c>
    </row>
    <row r="346" spans="1:7" s="771" customFormat="1" ht="22.5" customHeight="1">
      <c r="A346" s="1364" t="s">
        <v>8793</v>
      </c>
      <c r="B346" s="1364" t="s">
        <v>8438</v>
      </c>
      <c r="C346" s="1000">
        <v>0</v>
      </c>
      <c r="D346" s="1000">
        <v>52.5</v>
      </c>
      <c r="E346" s="612">
        <f t="shared" si="5"/>
        <v>637609.31999999983</v>
      </c>
      <c r="F346" s="1455"/>
    </row>
    <row r="347" spans="1:7" s="771" customFormat="1" ht="22.5" customHeight="1">
      <c r="A347" s="1364" t="s">
        <v>8793</v>
      </c>
      <c r="B347" s="1364" t="s">
        <v>8794</v>
      </c>
      <c r="C347" s="1000">
        <v>0</v>
      </c>
      <c r="D347" s="1000">
        <v>100000</v>
      </c>
      <c r="E347" s="612">
        <f t="shared" si="5"/>
        <v>537609.31999999983</v>
      </c>
      <c r="F347" s="1455"/>
      <c r="G347" s="2631"/>
    </row>
    <row r="348" spans="1:7" ht="22.5" customHeight="1">
      <c r="A348" s="1364" t="s">
        <v>8795</v>
      </c>
      <c r="B348" s="1364" t="s">
        <v>8395</v>
      </c>
      <c r="C348" s="1000">
        <v>0</v>
      </c>
      <c r="D348" s="1000">
        <v>14400</v>
      </c>
      <c r="E348" s="612">
        <f t="shared" si="5"/>
        <v>523209.31999999983</v>
      </c>
    </row>
    <row r="349" spans="1:7" ht="22.5" customHeight="1">
      <c r="A349" s="1364" t="s">
        <v>8796</v>
      </c>
      <c r="B349" s="1364" t="s">
        <v>8395</v>
      </c>
      <c r="C349" s="1000">
        <v>0</v>
      </c>
      <c r="D349" s="1000">
        <v>14400</v>
      </c>
      <c r="E349" s="612">
        <f t="shared" si="5"/>
        <v>508809.31999999983</v>
      </c>
    </row>
    <row r="350" spans="1:7" ht="22.5" customHeight="1">
      <c r="A350" s="1364" t="s">
        <v>8797</v>
      </c>
      <c r="B350" s="1364" t="s">
        <v>8798</v>
      </c>
      <c r="C350" s="1000">
        <v>0</v>
      </c>
      <c r="D350" s="1000">
        <v>14400</v>
      </c>
      <c r="E350" s="612">
        <f t="shared" si="5"/>
        <v>494409.31999999983</v>
      </c>
    </row>
    <row r="351" spans="1:7" s="771" customFormat="1" ht="22.5" customHeight="1">
      <c r="A351" s="1364" t="s">
        <v>8799</v>
      </c>
      <c r="B351" s="1364" t="s">
        <v>8395</v>
      </c>
      <c r="C351" s="1000">
        <v>0</v>
      </c>
      <c r="D351" s="1000">
        <v>14400</v>
      </c>
      <c r="E351" s="612">
        <f t="shared" si="5"/>
        <v>480009.31999999983</v>
      </c>
      <c r="F351" s="1455"/>
    </row>
    <row r="352" spans="1:7" s="771" customFormat="1" ht="22.5" customHeight="1">
      <c r="A352" s="1364" t="s">
        <v>8800</v>
      </c>
      <c r="B352" s="1364" t="s">
        <v>8801</v>
      </c>
      <c r="C352" s="1000">
        <v>65000</v>
      </c>
      <c r="D352" s="1000">
        <v>0</v>
      </c>
      <c r="E352" s="612">
        <f t="shared" si="5"/>
        <v>545009.31999999983</v>
      </c>
      <c r="F352" s="1455"/>
      <c r="G352" s="2631">
        <v>65000</v>
      </c>
    </row>
    <row r="353" spans="1:7" s="1001" customFormat="1" ht="22.5" customHeight="1">
      <c r="A353" s="1364" t="s">
        <v>8800</v>
      </c>
      <c r="B353" s="1364" t="s">
        <v>8802</v>
      </c>
      <c r="C353" s="1000">
        <v>0</v>
      </c>
      <c r="D353" s="1000">
        <v>487.51</v>
      </c>
      <c r="E353" s="612">
        <f t="shared" si="5"/>
        <v>544521.80999999982</v>
      </c>
      <c r="F353" s="2644"/>
      <c r="G353" s="2632">
        <v>487.51</v>
      </c>
    </row>
    <row r="354" spans="1:7" ht="22.5" customHeight="1">
      <c r="A354" s="1364" t="s">
        <v>8803</v>
      </c>
      <c r="B354" s="1364" t="s">
        <v>8804</v>
      </c>
      <c r="C354" s="1000">
        <v>3500</v>
      </c>
      <c r="D354" s="1000">
        <v>0</v>
      </c>
      <c r="E354" s="612">
        <f t="shared" si="5"/>
        <v>548021.80999999982</v>
      </c>
    </row>
    <row r="355" spans="1:7" s="771" customFormat="1" ht="22.5" customHeight="1">
      <c r="A355" s="1364" t="s">
        <v>8805</v>
      </c>
      <c r="B355" s="1364" t="s">
        <v>8806</v>
      </c>
      <c r="C355" s="1000">
        <v>0</v>
      </c>
      <c r="D355" s="1000">
        <v>50000</v>
      </c>
      <c r="E355" s="612">
        <f t="shared" si="5"/>
        <v>498021.80999999982</v>
      </c>
      <c r="F355" s="1455"/>
    </row>
    <row r="356" spans="1:7" s="993" customFormat="1" ht="22.5" customHeight="1">
      <c r="A356" s="1364" t="s">
        <v>8807</v>
      </c>
      <c r="B356" s="1364" t="s">
        <v>8336</v>
      </c>
      <c r="C356" s="1000">
        <v>0</v>
      </c>
      <c r="D356" s="1000">
        <v>200</v>
      </c>
      <c r="E356" s="612">
        <f t="shared" si="5"/>
        <v>497821.80999999982</v>
      </c>
      <c r="F356" s="2642"/>
    </row>
    <row r="357" spans="1:7" s="1002" customFormat="1" ht="22.5" customHeight="1">
      <c r="A357" s="1364" t="s">
        <v>8808</v>
      </c>
      <c r="B357" s="1364" t="s">
        <v>8809</v>
      </c>
      <c r="C357" s="1000">
        <v>0</v>
      </c>
      <c r="D357" s="1000">
        <v>35000</v>
      </c>
      <c r="E357" s="612">
        <f t="shared" si="5"/>
        <v>462821.80999999982</v>
      </c>
      <c r="F357" s="2645"/>
    </row>
    <row r="358" spans="1:7" s="771" customFormat="1" ht="22.5" customHeight="1">
      <c r="A358" s="1364" t="s">
        <v>8810</v>
      </c>
      <c r="B358" s="1364" t="s">
        <v>8811</v>
      </c>
      <c r="C358" s="1000">
        <v>4300</v>
      </c>
      <c r="D358" s="1000">
        <v>0</v>
      </c>
      <c r="E358" s="612">
        <f t="shared" si="5"/>
        <v>467121.80999999982</v>
      </c>
      <c r="F358" s="1455"/>
    </row>
    <row r="359" spans="1:7" s="771" customFormat="1" ht="22.5" customHeight="1">
      <c r="A359" s="1364" t="s">
        <v>8812</v>
      </c>
      <c r="B359" s="1364" t="s">
        <v>8813</v>
      </c>
      <c r="C359" s="1000">
        <v>18000</v>
      </c>
      <c r="D359" s="1000">
        <v>0</v>
      </c>
      <c r="E359" s="612">
        <f t="shared" si="5"/>
        <v>485121.80999999982</v>
      </c>
      <c r="F359" s="1455"/>
    </row>
    <row r="360" spans="1:7" s="771" customFormat="1" ht="22.5" customHeight="1">
      <c r="A360" s="1364" t="s">
        <v>8814</v>
      </c>
      <c r="B360" s="1364" t="s">
        <v>8815</v>
      </c>
      <c r="C360" s="1000">
        <v>4000</v>
      </c>
      <c r="D360" s="1000">
        <v>0</v>
      </c>
      <c r="E360" s="612">
        <f t="shared" si="5"/>
        <v>489121.80999999982</v>
      </c>
      <c r="F360" s="1455"/>
    </row>
    <row r="361" spans="1:7" ht="22.5" customHeight="1">
      <c r="A361" s="1364" t="s">
        <v>8816</v>
      </c>
      <c r="B361" s="1364" t="s">
        <v>8817</v>
      </c>
      <c r="C361" s="1000">
        <v>28000</v>
      </c>
      <c r="D361" s="1000">
        <v>0</v>
      </c>
      <c r="E361" s="612">
        <f t="shared" si="5"/>
        <v>517121.80999999982</v>
      </c>
    </row>
    <row r="362" spans="1:7" s="1002" customFormat="1" ht="22.5" customHeight="1">
      <c r="A362" s="1364" t="s">
        <v>8818</v>
      </c>
      <c r="B362" s="1364" t="s">
        <v>8819</v>
      </c>
      <c r="C362" s="1000">
        <v>0</v>
      </c>
      <c r="D362" s="1000">
        <v>40000</v>
      </c>
      <c r="E362" s="612">
        <f t="shared" si="5"/>
        <v>477121.80999999982</v>
      </c>
      <c r="F362" s="2645"/>
    </row>
    <row r="363" spans="1:7" s="996" customFormat="1" ht="22.5" customHeight="1">
      <c r="A363" s="1364" t="s">
        <v>8820</v>
      </c>
      <c r="B363" s="1364" t="s">
        <v>8821</v>
      </c>
      <c r="C363" s="1000">
        <v>38500</v>
      </c>
      <c r="D363" s="1000">
        <v>0</v>
      </c>
      <c r="E363" s="612">
        <f t="shared" si="5"/>
        <v>515621.80999999982</v>
      </c>
      <c r="F363" s="1724"/>
    </row>
    <row r="364" spans="1:7" s="771" customFormat="1" ht="22.5" customHeight="1">
      <c r="A364" s="1364" t="s">
        <v>8822</v>
      </c>
      <c r="B364" s="1364" t="s">
        <v>8823</v>
      </c>
      <c r="C364" s="1000">
        <v>0</v>
      </c>
      <c r="D364" s="1000">
        <v>525</v>
      </c>
      <c r="E364" s="612">
        <f t="shared" si="5"/>
        <v>515096.80999999982</v>
      </c>
      <c r="F364" s="1455"/>
    </row>
    <row r="365" spans="1:7" s="771" customFormat="1" ht="22.5" customHeight="1">
      <c r="A365" s="1364" t="s">
        <v>8824</v>
      </c>
      <c r="B365" s="1364" t="s">
        <v>8825</v>
      </c>
      <c r="C365" s="1000">
        <v>0</v>
      </c>
      <c r="D365" s="1000">
        <v>14400</v>
      </c>
      <c r="E365" s="612">
        <f t="shared" si="5"/>
        <v>500696.80999999982</v>
      </c>
      <c r="F365" s="1455"/>
    </row>
    <row r="366" spans="1:7" s="771" customFormat="1" ht="22.5" customHeight="1">
      <c r="A366" s="1364" t="s">
        <v>8826</v>
      </c>
      <c r="B366" s="1364" t="s">
        <v>8827</v>
      </c>
      <c r="C366" s="1000">
        <v>0</v>
      </c>
      <c r="D366" s="1000">
        <v>14400</v>
      </c>
      <c r="E366" s="612">
        <f t="shared" si="5"/>
        <v>486296.80999999982</v>
      </c>
      <c r="F366" s="1455"/>
    </row>
    <row r="367" spans="1:7" ht="22.5" customHeight="1">
      <c r="A367" s="1364" t="s">
        <v>8828</v>
      </c>
      <c r="B367" s="1364" t="s">
        <v>8829</v>
      </c>
      <c r="C367" s="1000">
        <v>0</v>
      </c>
      <c r="D367" s="1000">
        <v>14400</v>
      </c>
      <c r="E367" s="612">
        <f t="shared" si="5"/>
        <v>471896.80999999982</v>
      </c>
    </row>
    <row r="368" spans="1:7" ht="22.5" customHeight="1">
      <c r="A368" s="1364" t="s">
        <v>8830</v>
      </c>
      <c r="B368" s="1364" t="s">
        <v>8831</v>
      </c>
      <c r="C368" s="1000">
        <v>0</v>
      </c>
      <c r="D368" s="1000">
        <v>14400</v>
      </c>
      <c r="E368" s="612">
        <f t="shared" si="5"/>
        <v>457496.80999999982</v>
      </c>
    </row>
    <row r="369" spans="1:7" ht="22.5" customHeight="1">
      <c r="A369" s="1364" t="s">
        <v>8832</v>
      </c>
      <c r="B369" s="1364" t="s">
        <v>8833</v>
      </c>
      <c r="C369" s="1000">
        <v>0</v>
      </c>
      <c r="D369" s="1000">
        <v>14400</v>
      </c>
      <c r="E369" s="612">
        <f t="shared" si="5"/>
        <v>443096.80999999982</v>
      </c>
    </row>
    <row r="370" spans="1:7" ht="22.5" customHeight="1">
      <c r="A370" s="1364" t="s">
        <v>8834</v>
      </c>
      <c r="B370" s="1364" t="s">
        <v>8835</v>
      </c>
      <c r="C370" s="1000">
        <v>4000</v>
      </c>
      <c r="D370" s="1000">
        <v>0</v>
      </c>
      <c r="E370" s="612">
        <f t="shared" si="5"/>
        <v>447096.80999999982</v>
      </c>
      <c r="G370" s="2632">
        <v>4000</v>
      </c>
    </row>
    <row r="371" spans="1:7" ht="22.5" customHeight="1">
      <c r="A371" s="1364" t="s">
        <v>8834</v>
      </c>
      <c r="B371" s="1364" t="s">
        <v>8836</v>
      </c>
      <c r="C371" s="1000">
        <v>0</v>
      </c>
      <c r="D371" s="1000">
        <v>30</v>
      </c>
      <c r="E371" s="612">
        <f t="shared" si="5"/>
        <v>447066.80999999982</v>
      </c>
      <c r="G371" s="2632">
        <v>30</v>
      </c>
    </row>
    <row r="372" spans="1:7" ht="22.5" customHeight="1">
      <c r="A372" s="1364" t="s">
        <v>8837</v>
      </c>
      <c r="B372" s="1364" t="s">
        <v>8838</v>
      </c>
      <c r="C372" s="1000">
        <v>0</v>
      </c>
      <c r="D372" s="1000">
        <v>100000</v>
      </c>
      <c r="E372" s="612">
        <f t="shared" si="5"/>
        <v>347066.80999999982</v>
      </c>
    </row>
    <row r="373" spans="1:7" s="771" customFormat="1" ht="22.5" customHeight="1">
      <c r="A373" s="1364" t="s">
        <v>8839</v>
      </c>
      <c r="B373" s="1364" t="s">
        <v>8336</v>
      </c>
      <c r="C373" s="1000">
        <v>0</v>
      </c>
      <c r="D373" s="1000">
        <v>300</v>
      </c>
      <c r="E373" s="612">
        <f t="shared" si="5"/>
        <v>346766.80999999982</v>
      </c>
      <c r="F373" s="1455"/>
    </row>
    <row r="374" spans="1:7" s="771" customFormat="1" ht="22.5" customHeight="1">
      <c r="A374" s="1364" t="s">
        <v>8840</v>
      </c>
      <c r="B374" s="1364" t="s">
        <v>8841</v>
      </c>
      <c r="C374" s="1000">
        <v>25000</v>
      </c>
      <c r="D374" s="1000">
        <v>0</v>
      </c>
      <c r="E374" s="612">
        <f t="shared" si="5"/>
        <v>371766.80999999982</v>
      </c>
      <c r="F374" s="1455"/>
    </row>
    <row r="375" spans="1:7" s="771" customFormat="1" ht="22.5" customHeight="1">
      <c r="A375" s="1364" t="s">
        <v>8842</v>
      </c>
      <c r="B375" s="1364" t="s">
        <v>8843</v>
      </c>
      <c r="C375" s="1000">
        <v>18000</v>
      </c>
      <c r="D375" s="1000">
        <v>0</v>
      </c>
      <c r="E375" s="612">
        <f t="shared" si="5"/>
        <v>389766.80999999982</v>
      </c>
      <c r="F375" s="1455"/>
    </row>
    <row r="376" spans="1:7" s="771" customFormat="1" ht="22.5" customHeight="1">
      <c r="A376" s="1364" t="s">
        <v>8844</v>
      </c>
      <c r="B376" s="1364" t="s">
        <v>8845</v>
      </c>
      <c r="C376" s="1000">
        <v>18000</v>
      </c>
      <c r="D376" s="1000">
        <v>0</v>
      </c>
      <c r="E376" s="612">
        <f t="shared" si="5"/>
        <v>407766.80999999982</v>
      </c>
      <c r="F376" s="1455"/>
    </row>
    <row r="377" spans="1:7" s="1003" customFormat="1" ht="22.5" customHeight="1">
      <c r="A377" s="1364" t="s">
        <v>8846</v>
      </c>
      <c r="B377" s="1364" t="s">
        <v>8847</v>
      </c>
      <c r="C377" s="1000">
        <v>18000</v>
      </c>
      <c r="D377" s="1000">
        <v>0</v>
      </c>
      <c r="E377" s="612">
        <f t="shared" si="5"/>
        <v>425766.80999999982</v>
      </c>
      <c r="F377" s="2646"/>
    </row>
    <row r="378" spans="1:7" s="1004" customFormat="1" ht="22.5" customHeight="1">
      <c r="A378" s="1364" t="s">
        <v>8848</v>
      </c>
      <c r="B378" s="1364" t="s">
        <v>8849</v>
      </c>
      <c r="C378" s="1000">
        <v>48632.5</v>
      </c>
      <c r="D378" s="1000">
        <v>0</v>
      </c>
      <c r="E378" s="612">
        <f t="shared" si="5"/>
        <v>474399.30999999982</v>
      </c>
      <c r="F378" s="2647"/>
      <c r="G378" s="2632">
        <v>48632.5</v>
      </c>
    </row>
    <row r="379" spans="1:7" s="771" customFormat="1" ht="22.5" customHeight="1">
      <c r="A379" s="1364" t="s">
        <v>8850</v>
      </c>
      <c r="B379" s="1364" t="s">
        <v>8851</v>
      </c>
      <c r="C379" s="1000">
        <v>8000</v>
      </c>
      <c r="D379" s="1000">
        <v>0</v>
      </c>
      <c r="E379" s="612">
        <f t="shared" si="5"/>
        <v>482399.30999999982</v>
      </c>
      <c r="F379" s="608"/>
    </row>
    <row r="380" spans="1:7" s="1003" customFormat="1" ht="22.5" customHeight="1">
      <c r="A380" s="1364" t="s">
        <v>8852</v>
      </c>
      <c r="B380" s="1364" t="s">
        <v>8853</v>
      </c>
      <c r="C380" s="1000">
        <v>296000</v>
      </c>
      <c r="D380" s="1000">
        <v>0</v>
      </c>
      <c r="E380" s="612">
        <f t="shared" si="5"/>
        <v>778399.30999999982</v>
      </c>
      <c r="F380" s="2646"/>
      <c r="G380" s="2632">
        <v>296000</v>
      </c>
    </row>
    <row r="381" spans="1:7" s="1003" customFormat="1" ht="22.5" customHeight="1">
      <c r="A381" s="1364" t="s">
        <v>8852</v>
      </c>
      <c r="B381" s="1364" t="s">
        <v>8854</v>
      </c>
      <c r="C381" s="1000">
        <v>0</v>
      </c>
      <c r="D381" s="1000">
        <v>2220</v>
      </c>
      <c r="E381" s="612">
        <f t="shared" si="5"/>
        <v>776179.30999999982</v>
      </c>
      <c r="F381" s="2646"/>
      <c r="G381" s="2632">
        <v>2220</v>
      </c>
    </row>
    <row r="382" spans="1:7" s="1003" customFormat="1" ht="22.5" customHeight="1">
      <c r="A382" s="1364" t="s">
        <v>8855</v>
      </c>
      <c r="B382" s="1364" t="s">
        <v>8856</v>
      </c>
      <c r="C382" s="1000">
        <v>128000</v>
      </c>
      <c r="D382" s="1000">
        <v>0</v>
      </c>
      <c r="E382" s="612">
        <f t="shared" si="5"/>
        <v>904179.30999999982</v>
      </c>
      <c r="F382" s="2646"/>
      <c r="G382" s="2632">
        <v>128000</v>
      </c>
    </row>
    <row r="383" spans="1:7" s="1003" customFormat="1" ht="22.5" customHeight="1">
      <c r="A383" s="1364" t="s">
        <v>8855</v>
      </c>
      <c r="B383" s="1364" t="s">
        <v>8857</v>
      </c>
      <c r="C383" s="1000">
        <v>0</v>
      </c>
      <c r="D383" s="1000">
        <v>960</v>
      </c>
      <c r="E383" s="612">
        <f t="shared" si="5"/>
        <v>903219.30999999982</v>
      </c>
      <c r="F383" s="2646"/>
      <c r="G383" s="2632">
        <v>960</v>
      </c>
    </row>
    <row r="384" spans="1:7" s="1003" customFormat="1" ht="22.5" customHeight="1">
      <c r="A384" s="1364" t="s">
        <v>8858</v>
      </c>
      <c r="B384" s="1364" t="s">
        <v>8859</v>
      </c>
      <c r="C384" s="1000">
        <v>15000</v>
      </c>
      <c r="D384" s="1000">
        <v>0</v>
      </c>
      <c r="E384" s="612">
        <f t="shared" si="5"/>
        <v>918219.30999999982</v>
      </c>
      <c r="F384" s="2646"/>
      <c r="G384" s="2632">
        <v>15000</v>
      </c>
    </row>
    <row r="385" spans="1:7" s="1003" customFormat="1" ht="22.5" customHeight="1">
      <c r="A385" s="1364" t="s">
        <v>8858</v>
      </c>
      <c r="B385" s="1364" t="s">
        <v>8860</v>
      </c>
      <c r="C385" s="1000">
        <v>0</v>
      </c>
      <c r="D385" s="1000">
        <v>112.49</v>
      </c>
      <c r="E385" s="612">
        <f t="shared" si="5"/>
        <v>918106.81999999983</v>
      </c>
      <c r="F385" s="2646"/>
      <c r="G385" s="2632">
        <v>112.49</v>
      </c>
    </row>
    <row r="386" spans="1:7" s="1003" customFormat="1" ht="22.5" customHeight="1">
      <c r="A386" s="1364" t="s">
        <v>8861</v>
      </c>
      <c r="B386" s="1364" t="s">
        <v>8862</v>
      </c>
      <c r="C386" s="1000">
        <v>0</v>
      </c>
      <c r="D386" s="1000">
        <v>14400</v>
      </c>
      <c r="E386" s="612">
        <f t="shared" si="5"/>
        <v>903706.81999999983</v>
      </c>
      <c r="F386" s="2646"/>
    </row>
    <row r="387" spans="1:7" s="1003" customFormat="1" ht="22.5" customHeight="1">
      <c r="A387" s="1364" t="s">
        <v>8863</v>
      </c>
      <c r="B387" s="1364" t="s">
        <v>8862</v>
      </c>
      <c r="C387" s="1000">
        <v>0</v>
      </c>
      <c r="D387" s="1000">
        <v>14400</v>
      </c>
      <c r="E387" s="612">
        <f t="shared" si="5"/>
        <v>889306.81999999983</v>
      </c>
      <c r="F387" s="2646"/>
    </row>
    <row r="388" spans="1:7" s="771" customFormat="1" ht="22.5" customHeight="1">
      <c r="A388" s="1364" t="s">
        <v>8864</v>
      </c>
      <c r="B388" s="1364" t="s">
        <v>8865</v>
      </c>
      <c r="C388" s="1000">
        <v>0</v>
      </c>
      <c r="D388" s="1000">
        <v>14400</v>
      </c>
      <c r="E388" s="612">
        <f t="shared" si="5"/>
        <v>874906.81999999983</v>
      </c>
      <c r="F388" s="1455"/>
    </row>
    <row r="389" spans="1:7" s="771" customFormat="1" ht="22.5" customHeight="1">
      <c r="A389" s="1364" t="s">
        <v>8866</v>
      </c>
      <c r="B389" s="1364" t="s">
        <v>8867</v>
      </c>
      <c r="C389" s="1000">
        <v>12300</v>
      </c>
      <c r="D389" s="1000">
        <v>0</v>
      </c>
      <c r="E389" s="612">
        <f t="shared" ref="E389:E452" si="6">E388-D389+C389</f>
        <v>887206.81999999983</v>
      </c>
      <c r="F389" s="1455"/>
    </row>
    <row r="390" spans="1:7" s="1003" customFormat="1" ht="22.5" customHeight="1">
      <c r="A390" s="1364" t="s">
        <v>8868</v>
      </c>
      <c r="B390" s="1364" t="s">
        <v>8438</v>
      </c>
      <c r="C390" s="1000">
        <v>0</v>
      </c>
      <c r="D390" s="1000">
        <v>52.5</v>
      </c>
      <c r="E390" s="612">
        <f t="shared" si="6"/>
        <v>887154.31999999983</v>
      </c>
      <c r="F390" s="2646"/>
    </row>
    <row r="391" spans="1:7" s="1003" customFormat="1" ht="22.5" customHeight="1">
      <c r="A391" s="1364" t="s">
        <v>8868</v>
      </c>
      <c r="B391" s="1364" t="s">
        <v>8451</v>
      </c>
      <c r="C391" s="1000">
        <v>0</v>
      </c>
      <c r="D391" s="1000">
        <v>70000</v>
      </c>
      <c r="E391" s="612">
        <f t="shared" si="6"/>
        <v>817154.31999999983</v>
      </c>
      <c r="F391" s="2646"/>
    </row>
    <row r="392" spans="1:7" s="1003" customFormat="1" ht="22.5" customHeight="1">
      <c r="A392" s="1364" t="s">
        <v>8869</v>
      </c>
      <c r="B392" s="1364" t="s">
        <v>8438</v>
      </c>
      <c r="C392" s="1000">
        <v>0</v>
      </c>
      <c r="D392" s="1000">
        <v>52.5</v>
      </c>
      <c r="E392" s="612">
        <f t="shared" si="6"/>
        <v>817101.81999999983</v>
      </c>
      <c r="F392" s="2646"/>
    </row>
    <row r="393" spans="1:7" s="1003" customFormat="1" ht="22.5" customHeight="1">
      <c r="A393" s="1364" t="s">
        <v>8869</v>
      </c>
      <c r="B393" s="1364" t="s">
        <v>8450</v>
      </c>
      <c r="C393" s="1000">
        <v>0</v>
      </c>
      <c r="D393" s="1000">
        <v>60000</v>
      </c>
      <c r="E393" s="612">
        <f t="shared" si="6"/>
        <v>757101.81999999983</v>
      </c>
      <c r="F393" s="2646"/>
    </row>
    <row r="394" spans="1:7" s="1003" customFormat="1" ht="22.5" customHeight="1">
      <c r="A394" s="1364" t="s">
        <v>8870</v>
      </c>
      <c r="B394" s="1364" t="s">
        <v>8438</v>
      </c>
      <c r="C394" s="1000">
        <v>0</v>
      </c>
      <c r="D394" s="1000">
        <v>52.5</v>
      </c>
      <c r="E394" s="612">
        <f t="shared" si="6"/>
        <v>757049.31999999983</v>
      </c>
      <c r="F394" s="2646"/>
    </row>
    <row r="395" spans="1:7" s="771" customFormat="1" ht="22.5" customHeight="1">
      <c r="A395" s="1364" t="s">
        <v>8870</v>
      </c>
      <c r="B395" s="1364" t="s">
        <v>8871</v>
      </c>
      <c r="C395" s="1000">
        <v>0</v>
      </c>
      <c r="D395" s="1000">
        <v>55000</v>
      </c>
      <c r="E395" s="612">
        <f t="shared" si="6"/>
        <v>702049.31999999983</v>
      </c>
      <c r="F395" s="1455"/>
    </row>
    <row r="396" spans="1:7" s="771" customFormat="1" ht="22.5" customHeight="1">
      <c r="A396" s="1364" t="s">
        <v>8872</v>
      </c>
      <c r="B396" s="1364" t="s">
        <v>8873</v>
      </c>
      <c r="C396" s="1000">
        <v>40000</v>
      </c>
      <c r="D396" s="1000">
        <v>0</v>
      </c>
      <c r="E396" s="612">
        <f t="shared" si="6"/>
        <v>742049.31999999983</v>
      </c>
      <c r="F396" s="1455"/>
    </row>
    <row r="397" spans="1:7" s="771" customFormat="1" ht="22.5" customHeight="1">
      <c r="A397" s="1364" t="s">
        <v>8874</v>
      </c>
      <c r="B397" s="1364" t="s">
        <v>8336</v>
      </c>
      <c r="C397" s="1000">
        <v>0</v>
      </c>
      <c r="D397" s="1000">
        <v>550</v>
      </c>
      <c r="E397" s="612">
        <f t="shared" si="6"/>
        <v>741499.31999999983</v>
      </c>
      <c r="F397" s="1455"/>
    </row>
    <row r="398" spans="1:7" s="771" customFormat="1" ht="22.5" customHeight="1">
      <c r="A398" s="1364" t="s">
        <v>8875</v>
      </c>
      <c r="B398" s="1364" t="s">
        <v>8876</v>
      </c>
      <c r="C398" s="1000">
        <v>13000</v>
      </c>
      <c r="D398" s="1000">
        <v>0</v>
      </c>
      <c r="E398" s="612">
        <f t="shared" si="6"/>
        <v>754499.31999999983</v>
      </c>
      <c r="F398" s="1455"/>
    </row>
    <row r="399" spans="1:7" s="771" customFormat="1" ht="22.5" customHeight="1">
      <c r="A399" s="1364" t="s">
        <v>8877</v>
      </c>
      <c r="B399" s="1364" t="s">
        <v>8878</v>
      </c>
      <c r="C399" s="1000">
        <v>18000</v>
      </c>
      <c r="D399" s="1000">
        <v>0</v>
      </c>
      <c r="E399" s="612">
        <f t="shared" si="6"/>
        <v>772499.31999999983</v>
      </c>
      <c r="F399" s="1455"/>
      <c r="G399" s="1005"/>
    </row>
    <row r="400" spans="1:7" s="771" customFormat="1" ht="22.5" customHeight="1">
      <c r="A400" s="1364" t="s">
        <v>8879</v>
      </c>
      <c r="B400" s="1364" t="s">
        <v>8880</v>
      </c>
      <c r="C400" s="1000">
        <v>20000</v>
      </c>
      <c r="D400" s="1000">
        <v>0</v>
      </c>
      <c r="E400" s="612">
        <f t="shared" si="6"/>
        <v>792499.31999999983</v>
      </c>
      <c r="F400" s="1455"/>
    </row>
    <row r="401" spans="1:7" s="996" customFormat="1" ht="22.5" customHeight="1">
      <c r="A401" s="1364" t="s">
        <v>8881</v>
      </c>
      <c r="B401" s="1364" t="s">
        <v>8882</v>
      </c>
      <c r="C401" s="1000">
        <v>18000</v>
      </c>
      <c r="D401" s="1000">
        <v>0</v>
      </c>
      <c r="E401" s="612">
        <f t="shared" si="6"/>
        <v>810499.31999999983</v>
      </c>
      <c r="F401" s="1724"/>
    </row>
    <row r="402" spans="1:7" s="771" customFormat="1" ht="22.5" customHeight="1">
      <c r="A402" s="1364" t="s">
        <v>8883</v>
      </c>
      <c r="B402" s="1364" t="s">
        <v>8884</v>
      </c>
      <c r="C402" s="1000">
        <v>65505</v>
      </c>
      <c r="D402" s="1000">
        <v>0</v>
      </c>
      <c r="E402" s="612">
        <f t="shared" si="6"/>
        <v>876004.31999999983</v>
      </c>
      <c r="F402" s="1455"/>
      <c r="G402" s="2632">
        <v>65505</v>
      </c>
    </row>
    <row r="403" spans="1:7" s="771" customFormat="1" ht="22.5" customHeight="1">
      <c r="A403" s="1364" t="s">
        <v>8885</v>
      </c>
      <c r="B403" s="1364" t="s">
        <v>8886</v>
      </c>
      <c r="C403" s="1000">
        <v>0</v>
      </c>
      <c r="D403" s="1000">
        <v>62000</v>
      </c>
      <c r="E403" s="612">
        <f t="shared" si="6"/>
        <v>814004.31999999983</v>
      </c>
      <c r="F403" s="1455"/>
    </row>
    <row r="404" spans="1:7" s="771" customFormat="1" ht="22.5" customHeight="1">
      <c r="A404" s="1364" t="s">
        <v>8887</v>
      </c>
      <c r="B404" s="1364" t="s">
        <v>8888</v>
      </c>
      <c r="C404" s="1000">
        <v>18000</v>
      </c>
      <c r="D404" s="1000">
        <v>0</v>
      </c>
      <c r="E404" s="612">
        <f t="shared" si="6"/>
        <v>832004.31999999983</v>
      </c>
      <c r="F404" s="1455"/>
      <c r="G404" s="2632">
        <v>18000</v>
      </c>
    </row>
    <row r="405" spans="1:7" s="771" customFormat="1" ht="22.5" customHeight="1">
      <c r="A405" s="1364" t="s">
        <v>8887</v>
      </c>
      <c r="B405" s="1364" t="s">
        <v>8889</v>
      </c>
      <c r="C405" s="1000">
        <v>0</v>
      </c>
      <c r="D405" s="1000">
        <v>134.99</v>
      </c>
      <c r="E405" s="612">
        <f t="shared" si="6"/>
        <v>831869.32999999984</v>
      </c>
      <c r="F405" s="1455"/>
      <c r="G405" s="2632">
        <v>134.99</v>
      </c>
    </row>
    <row r="406" spans="1:7" s="771" customFormat="1" ht="22.5" customHeight="1">
      <c r="A406" s="1364" t="s">
        <v>8890</v>
      </c>
      <c r="B406" s="1364" t="s">
        <v>8891</v>
      </c>
      <c r="C406" s="1000">
        <v>302000</v>
      </c>
      <c r="D406" s="1000">
        <v>0</v>
      </c>
      <c r="E406" s="612">
        <f t="shared" si="6"/>
        <v>1133869.3299999998</v>
      </c>
      <c r="F406" s="1455"/>
    </row>
    <row r="407" spans="1:7" s="771" customFormat="1" ht="22.5" customHeight="1">
      <c r="A407" s="1364" t="s">
        <v>8892</v>
      </c>
      <c r="B407" s="1364" t="s">
        <v>8438</v>
      </c>
      <c r="C407" s="1000">
        <v>0</v>
      </c>
      <c r="D407" s="1000">
        <v>52.5</v>
      </c>
      <c r="E407" s="612">
        <f t="shared" si="6"/>
        <v>1133816.8299999998</v>
      </c>
      <c r="F407" s="1455"/>
    </row>
    <row r="408" spans="1:7" s="989" customFormat="1" ht="22.5" customHeight="1">
      <c r="A408" s="1364" t="s">
        <v>8892</v>
      </c>
      <c r="B408" s="1364" t="s">
        <v>8452</v>
      </c>
      <c r="C408" s="1000">
        <v>0</v>
      </c>
      <c r="D408" s="1000">
        <v>302000</v>
      </c>
      <c r="E408" s="612">
        <f t="shared" si="6"/>
        <v>831816.82999999984</v>
      </c>
      <c r="F408" s="1630"/>
    </row>
    <row r="409" spans="1:7" s="771" customFormat="1" ht="22.5" customHeight="1">
      <c r="A409" s="1364" t="s">
        <v>8893</v>
      </c>
      <c r="B409" s="1364" t="s">
        <v>8894</v>
      </c>
      <c r="C409" s="1000">
        <v>45000</v>
      </c>
      <c r="D409" s="1000">
        <v>0</v>
      </c>
      <c r="E409" s="612">
        <f t="shared" si="6"/>
        <v>876816.82999999984</v>
      </c>
      <c r="F409" s="1455"/>
    </row>
    <row r="410" spans="1:7" s="771" customFormat="1" ht="22.5" customHeight="1">
      <c r="A410" s="1364" t="s">
        <v>8895</v>
      </c>
      <c r="B410" s="1364" t="s">
        <v>8478</v>
      </c>
      <c r="C410" s="1000">
        <v>0</v>
      </c>
      <c r="D410" s="1000">
        <v>1735.31</v>
      </c>
      <c r="E410" s="612">
        <f t="shared" si="6"/>
        <v>875081.51999999979</v>
      </c>
      <c r="F410" s="1455"/>
    </row>
    <row r="411" spans="1:7" s="771" customFormat="1" ht="22.5" customHeight="1">
      <c r="A411" s="1364" t="s">
        <v>8896</v>
      </c>
      <c r="B411" s="1364" t="s">
        <v>8438</v>
      </c>
      <c r="C411" s="1000">
        <v>0</v>
      </c>
      <c r="D411" s="1000">
        <v>52.5</v>
      </c>
      <c r="E411" s="612">
        <f t="shared" si="6"/>
        <v>875029.01999999979</v>
      </c>
      <c r="F411" s="1455"/>
    </row>
    <row r="412" spans="1:7" s="771" customFormat="1" ht="22.5" customHeight="1">
      <c r="A412" s="1364" t="s">
        <v>8896</v>
      </c>
      <c r="B412" s="1364" t="s">
        <v>8451</v>
      </c>
      <c r="C412" s="1000">
        <v>0</v>
      </c>
      <c r="D412" s="1000">
        <v>23000</v>
      </c>
      <c r="E412" s="612">
        <f t="shared" si="6"/>
        <v>852029.01999999979</v>
      </c>
      <c r="F412" s="1455"/>
    </row>
    <row r="413" spans="1:7" s="771" customFormat="1" ht="22.5" customHeight="1">
      <c r="A413" s="1364" t="s">
        <v>8897</v>
      </c>
      <c r="B413" s="1364" t="s">
        <v>8898</v>
      </c>
      <c r="C413" s="1000">
        <v>0</v>
      </c>
      <c r="D413" s="1000">
        <v>14400</v>
      </c>
      <c r="E413" s="612">
        <f t="shared" si="6"/>
        <v>837629.01999999979</v>
      </c>
      <c r="F413" s="1455"/>
    </row>
    <row r="414" spans="1:7" s="771" customFormat="1" ht="22.5" customHeight="1">
      <c r="A414" s="1364" t="s">
        <v>8899</v>
      </c>
      <c r="B414" s="1364" t="s">
        <v>8900</v>
      </c>
      <c r="C414" s="1000">
        <v>20000</v>
      </c>
      <c r="D414" s="1000">
        <v>0</v>
      </c>
      <c r="E414" s="612">
        <f t="shared" si="6"/>
        <v>857629.01999999979</v>
      </c>
      <c r="F414" s="1455"/>
    </row>
    <row r="415" spans="1:7" s="771" customFormat="1" ht="22.5" customHeight="1">
      <c r="A415" s="1364" t="s">
        <v>8901</v>
      </c>
      <c r="B415" s="1364" t="s">
        <v>8336</v>
      </c>
      <c r="C415" s="1000">
        <v>0</v>
      </c>
      <c r="D415" s="1000">
        <v>450</v>
      </c>
      <c r="E415" s="612">
        <f t="shared" si="6"/>
        <v>857179.01999999979</v>
      </c>
      <c r="F415" s="1455"/>
    </row>
    <row r="416" spans="1:7" s="771" customFormat="1" ht="22.5" customHeight="1">
      <c r="A416" s="1364" t="s">
        <v>8902</v>
      </c>
      <c r="B416" s="1364" t="s">
        <v>8903</v>
      </c>
      <c r="C416" s="1000">
        <v>20000</v>
      </c>
      <c r="D416" s="1000">
        <v>0</v>
      </c>
      <c r="E416" s="612">
        <f t="shared" si="6"/>
        <v>877179.01999999979</v>
      </c>
      <c r="F416" s="1455"/>
      <c r="G416" s="998">
        <f>SUM(G344:G415)</f>
        <v>684382.49</v>
      </c>
    </row>
    <row r="417" spans="1:6" s="771" customFormat="1" ht="22.5" customHeight="1">
      <c r="A417" s="1364" t="s">
        <v>8904</v>
      </c>
      <c r="B417" s="1364" t="s">
        <v>8905</v>
      </c>
      <c r="C417" s="1000">
        <v>2481.25</v>
      </c>
      <c r="D417" s="1000">
        <v>0</v>
      </c>
      <c r="E417" s="612">
        <f t="shared" si="6"/>
        <v>879660.26999999979</v>
      </c>
      <c r="F417" s="1455"/>
    </row>
    <row r="418" spans="1:6" s="771" customFormat="1" ht="22.5" customHeight="1">
      <c r="A418" s="1364" t="s">
        <v>8906</v>
      </c>
      <c r="B418" s="1364" t="s">
        <v>8336</v>
      </c>
      <c r="C418" s="1000">
        <v>0</v>
      </c>
      <c r="D418" s="1000">
        <v>100</v>
      </c>
      <c r="E418" s="612">
        <f t="shared" si="6"/>
        <v>879560.26999999979</v>
      </c>
      <c r="F418" s="1455"/>
    </row>
    <row r="419" spans="1:6" s="771" customFormat="1" ht="22.5" customHeight="1">
      <c r="A419" s="1364" t="s">
        <v>8907</v>
      </c>
      <c r="B419" s="1364" t="s">
        <v>8908</v>
      </c>
      <c r="C419" s="1000">
        <v>10000</v>
      </c>
      <c r="D419" s="1000">
        <v>0</v>
      </c>
      <c r="E419" s="612">
        <f t="shared" si="6"/>
        <v>889560.26999999979</v>
      </c>
      <c r="F419" s="1455"/>
    </row>
    <row r="420" spans="1:6" s="771" customFormat="1" ht="22.5" customHeight="1">
      <c r="A420" s="1364" t="s">
        <v>8909</v>
      </c>
      <c r="B420" s="1364" t="s">
        <v>8438</v>
      </c>
      <c r="C420" s="1000">
        <v>0</v>
      </c>
      <c r="D420" s="1000">
        <v>52.5</v>
      </c>
      <c r="E420" s="612">
        <f t="shared" si="6"/>
        <v>889507.76999999979</v>
      </c>
      <c r="F420" s="1455"/>
    </row>
    <row r="421" spans="1:6" s="771" customFormat="1" ht="22.5" customHeight="1">
      <c r="A421" s="1364" t="s">
        <v>8909</v>
      </c>
      <c r="B421" s="1364" t="s">
        <v>8451</v>
      </c>
      <c r="C421" s="1000">
        <v>0</v>
      </c>
      <c r="D421" s="1000">
        <v>53000</v>
      </c>
      <c r="E421" s="612">
        <f t="shared" si="6"/>
        <v>836507.76999999979</v>
      </c>
      <c r="F421" s="1455"/>
    </row>
    <row r="422" spans="1:6" s="771" customFormat="1" ht="22.5" customHeight="1">
      <c r="A422" s="1364" t="s">
        <v>8910</v>
      </c>
      <c r="B422" s="1364" t="s">
        <v>8336</v>
      </c>
      <c r="C422" s="1000">
        <v>0</v>
      </c>
      <c r="D422" s="1000">
        <v>50</v>
      </c>
      <c r="E422" s="612">
        <f t="shared" si="6"/>
        <v>836457.76999999979</v>
      </c>
      <c r="F422" s="1455"/>
    </row>
    <row r="423" spans="1:6" s="771" customFormat="1" ht="22.5" customHeight="1">
      <c r="A423" s="1364" t="s">
        <v>8911</v>
      </c>
      <c r="B423" s="1364" t="s">
        <v>8912</v>
      </c>
      <c r="C423" s="1000">
        <v>5000</v>
      </c>
      <c r="D423" s="1000">
        <v>0</v>
      </c>
      <c r="E423" s="612">
        <f t="shared" si="6"/>
        <v>841457.76999999979</v>
      </c>
      <c r="F423" s="1455"/>
    </row>
    <row r="424" spans="1:6" s="771" customFormat="1" ht="22.5" customHeight="1">
      <c r="A424" s="1364" t="s">
        <v>8913</v>
      </c>
      <c r="B424" s="1365" t="s">
        <v>8914</v>
      </c>
      <c r="C424" s="1000">
        <v>10000</v>
      </c>
      <c r="D424" s="1000">
        <v>0</v>
      </c>
      <c r="E424" s="612">
        <f t="shared" si="6"/>
        <v>851457.76999999979</v>
      </c>
      <c r="F424" s="1455"/>
    </row>
    <row r="425" spans="1:6" s="771" customFormat="1" ht="22.5" customHeight="1">
      <c r="A425" s="1364" t="s">
        <v>8915</v>
      </c>
      <c r="B425" s="1364" t="s">
        <v>8336</v>
      </c>
      <c r="C425" s="1000">
        <v>0</v>
      </c>
      <c r="D425" s="1000">
        <v>100</v>
      </c>
      <c r="E425" s="612">
        <f t="shared" si="6"/>
        <v>851357.76999999979</v>
      </c>
      <c r="F425" s="1455"/>
    </row>
    <row r="426" spans="1:6" s="771" customFormat="1" ht="22.5" customHeight="1">
      <c r="A426" s="1364" t="s">
        <v>8916</v>
      </c>
      <c r="B426" s="1364" t="s">
        <v>8917</v>
      </c>
      <c r="C426" s="1000">
        <v>4000</v>
      </c>
      <c r="D426" s="1000">
        <v>0</v>
      </c>
      <c r="E426" s="612">
        <f t="shared" si="6"/>
        <v>855357.76999999979</v>
      </c>
      <c r="F426" s="1455"/>
    </row>
    <row r="427" spans="1:6" s="771" customFormat="1" ht="22.5" customHeight="1">
      <c r="A427" s="1364" t="s">
        <v>8918</v>
      </c>
      <c r="B427" s="1364" t="s">
        <v>8919</v>
      </c>
      <c r="C427" s="1000">
        <v>302000</v>
      </c>
      <c r="D427" s="1000">
        <v>0</v>
      </c>
      <c r="E427" s="612">
        <f t="shared" si="6"/>
        <v>1157357.7699999998</v>
      </c>
      <c r="F427" s="1455"/>
    </row>
    <row r="428" spans="1:6" s="771" customFormat="1" ht="22.5" customHeight="1">
      <c r="A428" s="1364" t="s">
        <v>8920</v>
      </c>
      <c r="B428" s="1364" t="s">
        <v>8921</v>
      </c>
      <c r="C428" s="1000">
        <v>4000</v>
      </c>
      <c r="D428" s="1000">
        <v>0</v>
      </c>
      <c r="E428" s="612">
        <f t="shared" si="6"/>
        <v>1161357.7699999998</v>
      </c>
      <c r="F428" s="1455"/>
    </row>
    <row r="429" spans="1:6" s="771" customFormat="1" ht="22.5" customHeight="1">
      <c r="A429" s="1364" t="s">
        <v>8922</v>
      </c>
      <c r="B429" s="1364" t="s">
        <v>8438</v>
      </c>
      <c r="C429" s="1000">
        <v>0</v>
      </c>
      <c r="D429" s="1000">
        <v>52.5</v>
      </c>
      <c r="E429" s="612">
        <f t="shared" si="6"/>
        <v>1161305.2699999998</v>
      </c>
      <c r="F429" s="1455"/>
    </row>
    <row r="430" spans="1:6" s="771" customFormat="1" ht="22.5" customHeight="1">
      <c r="A430" s="1364" t="s">
        <v>8922</v>
      </c>
      <c r="B430" s="1364" t="s">
        <v>8452</v>
      </c>
      <c r="C430" s="1000">
        <v>0</v>
      </c>
      <c r="D430" s="1000">
        <v>302000</v>
      </c>
      <c r="E430" s="612">
        <f t="shared" si="6"/>
        <v>859305.26999999979</v>
      </c>
      <c r="F430" s="1455"/>
    </row>
    <row r="431" spans="1:6" s="771" customFormat="1" ht="22.5" customHeight="1">
      <c r="A431" s="1364" t="s">
        <v>8923</v>
      </c>
      <c r="B431" s="1364" t="s">
        <v>8924</v>
      </c>
      <c r="C431" s="1000">
        <v>10000</v>
      </c>
      <c r="D431" s="1000">
        <v>0</v>
      </c>
      <c r="E431" s="612">
        <f t="shared" si="6"/>
        <v>869305.26999999979</v>
      </c>
      <c r="F431" s="1455"/>
    </row>
    <row r="432" spans="1:6" s="771" customFormat="1" ht="22.5" customHeight="1">
      <c r="A432" s="1364" t="s">
        <v>8925</v>
      </c>
      <c r="B432" s="1364" t="s">
        <v>8336</v>
      </c>
      <c r="C432" s="1000">
        <v>0</v>
      </c>
      <c r="D432" s="1000">
        <v>200</v>
      </c>
      <c r="E432" s="612">
        <f t="shared" si="6"/>
        <v>869105.26999999979</v>
      </c>
      <c r="F432" s="1455"/>
    </row>
    <row r="433" spans="1:6" s="996" customFormat="1" ht="22.5" customHeight="1">
      <c r="A433" s="1366"/>
      <c r="B433" s="1367" t="s">
        <v>8926</v>
      </c>
      <c r="C433" s="1012"/>
      <c r="D433" s="1012"/>
      <c r="E433" s="612">
        <f t="shared" si="6"/>
        <v>869105.26999999979</v>
      </c>
      <c r="F433" s="1724"/>
    </row>
    <row r="434" spans="1:6" s="771" customFormat="1" ht="22.5" customHeight="1">
      <c r="A434" s="1364" t="s">
        <v>8927</v>
      </c>
      <c r="B434" s="1364" t="s">
        <v>8478</v>
      </c>
      <c r="C434" s="1000">
        <v>0</v>
      </c>
      <c r="D434" s="1000">
        <v>412.02</v>
      </c>
      <c r="E434" s="612">
        <f t="shared" si="6"/>
        <v>868693.24999999977</v>
      </c>
      <c r="F434" s="1455"/>
    </row>
    <row r="435" spans="1:6" s="771" customFormat="1" ht="22.5" customHeight="1">
      <c r="A435" s="1364" t="s">
        <v>8928</v>
      </c>
      <c r="B435" s="1364" t="s">
        <v>8438</v>
      </c>
      <c r="C435" s="1000">
        <v>0</v>
      </c>
      <c r="D435" s="1000">
        <v>52.5</v>
      </c>
      <c r="E435" s="612">
        <f t="shared" si="6"/>
        <v>868640.74999999977</v>
      </c>
      <c r="F435" s="1455"/>
    </row>
    <row r="436" spans="1:6" s="771" customFormat="1" ht="22.5" customHeight="1">
      <c r="A436" s="1364" t="s">
        <v>8928</v>
      </c>
      <c r="B436" s="1364" t="s">
        <v>8768</v>
      </c>
      <c r="C436" s="1000">
        <v>0</v>
      </c>
      <c r="D436" s="1012">
        <v>125000</v>
      </c>
      <c r="E436" s="612">
        <f t="shared" si="6"/>
        <v>743640.74999999977</v>
      </c>
      <c r="F436" s="1455"/>
    </row>
    <row r="437" spans="1:6" s="771" customFormat="1" ht="22.5" customHeight="1">
      <c r="A437" s="1364" t="s">
        <v>8929</v>
      </c>
      <c r="B437" s="1364" t="s">
        <v>8438</v>
      </c>
      <c r="C437" s="1000">
        <v>0</v>
      </c>
      <c r="D437" s="1012">
        <v>52.5</v>
      </c>
      <c r="E437" s="612">
        <f t="shared" si="6"/>
        <v>743588.24999999977</v>
      </c>
      <c r="F437" s="1455"/>
    </row>
    <row r="438" spans="1:6" s="771" customFormat="1" ht="22.5" customHeight="1">
      <c r="A438" s="1364" t="s">
        <v>8929</v>
      </c>
      <c r="B438" s="1364" t="s">
        <v>8533</v>
      </c>
      <c r="C438" s="1000">
        <v>0</v>
      </c>
      <c r="D438" s="1012">
        <v>101200</v>
      </c>
      <c r="E438" s="612">
        <f t="shared" si="6"/>
        <v>642388.24999999977</v>
      </c>
      <c r="F438" s="1455"/>
    </row>
    <row r="439" spans="1:6" s="771" customFormat="1" ht="22.5" customHeight="1">
      <c r="A439" s="1364" t="s">
        <v>8930</v>
      </c>
      <c r="B439" s="1364" t="s">
        <v>8931</v>
      </c>
      <c r="C439" s="1000">
        <v>14000</v>
      </c>
      <c r="D439" s="1000">
        <v>0</v>
      </c>
      <c r="E439" s="612">
        <f t="shared" si="6"/>
        <v>656388.24999999977</v>
      </c>
      <c r="F439" s="1455"/>
    </row>
    <row r="440" spans="1:6" s="771" customFormat="1" ht="22.5" customHeight="1">
      <c r="A440" s="1364" t="s">
        <v>8932</v>
      </c>
      <c r="B440" s="1364" t="s">
        <v>8336</v>
      </c>
      <c r="C440" s="1000">
        <v>0</v>
      </c>
      <c r="D440" s="1000">
        <v>50</v>
      </c>
      <c r="E440" s="612">
        <f t="shared" si="6"/>
        <v>656338.24999999977</v>
      </c>
      <c r="F440" s="1455"/>
    </row>
    <row r="441" spans="1:6" s="771" customFormat="1" ht="22.5" customHeight="1">
      <c r="A441" s="1364" t="s">
        <v>8933</v>
      </c>
      <c r="B441" s="1364" t="s">
        <v>8934</v>
      </c>
      <c r="C441" s="1000">
        <v>302000</v>
      </c>
      <c r="D441" s="1000">
        <v>0</v>
      </c>
      <c r="E441" s="612">
        <f t="shared" si="6"/>
        <v>958338.24999999977</v>
      </c>
      <c r="F441" s="1455"/>
    </row>
    <row r="442" spans="1:6" s="771" customFormat="1" ht="22.5" customHeight="1">
      <c r="A442" s="1364" t="s">
        <v>8935</v>
      </c>
      <c r="B442" s="1364" t="s">
        <v>8936</v>
      </c>
      <c r="C442" s="1000">
        <v>0</v>
      </c>
      <c r="D442" s="1012">
        <v>15100</v>
      </c>
      <c r="E442" s="612">
        <f t="shared" si="6"/>
        <v>943238.24999999977</v>
      </c>
      <c r="F442" s="1455"/>
    </row>
    <row r="443" spans="1:6" s="771" customFormat="1" ht="22.5" customHeight="1">
      <c r="A443" s="1364" t="s">
        <v>8937</v>
      </c>
      <c r="B443" s="1364" t="s">
        <v>8938</v>
      </c>
      <c r="C443" s="1000">
        <v>10000</v>
      </c>
      <c r="D443" s="1000">
        <v>0</v>
      </c>
      <c r="E443" s="612">
        <f t="shared" si="6"/>
        <v>953238.24999999977</v>
      </c>
      <c r="F443" s="1455"/>
    </row>
    <row r="444" spans="1:6" s="771" customFormat="1" ht="22.5" customHeight="1">
      <c r="A444" s="1364" t="s">
        <v>8939</v>
      </c>
      <c r="B444" s="1364" t="s">
        <v>8336</v>
      </c>
      <c r="C444" s="1000">
        <v>0</v>
      </c>
      <c r="D444" s="1000">
        <v>100</v>
      </c>
      <c r="E444" s="612">
        <f t="shared" si="6"/>
        <v>953138.24999999977</v>
      </c>
      <c r="F444" s="1455"/>
    </row>
    <row r="445" spans="1:6" s="771" customFormat="1" ht="22.5" customHeight="1">
      <c r="A445" s="1364" t="s">
        <v>8940</v>
      </c>
      <c r="B445" s="1364" t="s">
        <v>8941</v>
      </c>
      <c r="C445" s="1000">
        <v>0</v>
      </c>
      <c r="D445" s="1012">
        <v>14400</v>
      </c>
      <c r="E445" s="612">
        <f t="shared" si="6"/>
        <v>938738.24999999977</v>
      </c>
      <c r="F445" s="1455"/>
    </row>
    <row r="446" spans="1:6" s="771" customFormat="1" ht="22.5" customHeight="1">
      <c r="A446" s="1364" t="s">
        <v>8940</v>
      </c>
      <c r="B446" s="1364" t="s">
        <v>8942</v>
      </c>
      <c r="C446" s="1000">
        <v>0</v>
      </c>
      <c r="D446" s="1012">
        <v>14400</v>
      </c>
      <c r="E446" s="612">
        <f t="shared" si="6"/>
        <v>924338.24999999977</v>
      </c>
      <c r="F446" s="1455"/>
    </row>
    <row r="447" spans="1:6" s="771" customFormat="1" ht="22.5" customHeight="1">
      <c r="A447" s="1364" t="s">
        <v>8940</v>
      </c>
      <c r="B447" s="1364" t="s">
        <v>8438</v>
      </c>
      <c r="C447" s="1000">
        <v>0</v>
      </c>
      <c r="D447" s="1000">
        <v>52.5</v>
      </c>
      <c r="E447" s="612">
        <f t="shared" si="6"/>
        <v>924285.74999999977</v>
      </c>
      <c r="F447" s="1455"/>
    </row>
    <row r="448" spans="1:6" s="771" customFormat="1" ht="22.5" customHeight="1">
      <c r="A448" s="1364" t="s">
        <v>8940</v>
      </c>
      <c r="B448" s="1364" t="s">
        <v>8451</v>
      </c>
      <c r="C448" s="1000">
        <v>0</v>
      </c>
      <c r="D448" s="1012">
        <v>17666.669999999998</v>
      </c>
      <c r="E448" s="612">
        <f t="shared" si="6"/>
        <v>906619.07999999973</v>
      </c>
      <c r="F448" s="1455"/>
    </row>
    <row r="449" spans="1:6" s="771" customFormat="1" ht="22.5" customHeight="1">
      <c r="A449" s="1364" t="s">
        <v>8940</v>
      </c>
      <c r="B449" s="1364" t="s">
        <v>8438</v>
      </c>
      <c r="C449" s="1000">
        <v>0</v>
      </c>
      <c r="D449" s="1012">
        <v>52.5</v>
      </c>
      <c r="E449" s="612">
        <f t="shared" si="6"/>
        <v>906566.57999999973</v>
      </c>
      <c r="F449" s="1455"/>
    </row>
    <row r="450" spans="1:6" s="771" customFormat="1" ht="22.5" customHeight="1">
      <c r="A450" s="1364" t="s">
        <v>8940</v>
      </c>
      <c r="B450" s="1364" t="s">
        <v>8943</v>
      </c>
      <c r="C450" s="1000">
        <v>0</v>
      </c>
      <c r="D450" s="1012">
        <v>20000</v>
      </c>
      <c r="E450" s="612">
        <f t="shared" si="6"/>
        <v>886566.57999999973</v>
      </c>
      <c r="F450" s="1455"/>
    </row>
    <row r="451" spans="1:6" s="771" customFormat="1" ht="22.5" customHeight="1">
      <c r="A451" s="1364" t="s">
        <v>8940</v>
      </c>
      <c r="B451" s="1364" t="s">
        <v>8438</v>
      </c>
      <c r="C451" s="1000">
        <v>0</v>
      </c>
      <c r="D451" s="1012">
        <v>52.5</v>
      </c>
      <c r="E451" s="612">
        <f t="shared" si="6"/>
        <v>886514.07999999973</v>
      </c>
      <c r="F451" s="1455"/>
    </row>
    <row r="452" spans="1:6" s="771" customFormat="1" ht="22.5" customHeight="1">
      <c r="A452" s="1364" t="s">
        <v>8940</v>
      </c>
      <c r="B452" s="1364" t="s">
        <v>8944</v>
      </c>
      <c r="C452" s="1000">
        <v>0</v>
      </c>
      <c r="D452" s="1012">
        <v>12096.77</v>
      </c>
      <c r="E452" s="612">
        <f t="shared" si="6"/>
        <v>874417.30999999971</v>
      </c>
      <c r="F452" s="1455"/>
    </row>
    <row r="453" spans="1:6" s="771" customFormat="1" ht="22.5" customHeight="1">
      <c r="A453" s="1364" t="s">
        <v>8940</v>
      </c>
      <c r="B453" s="1364" t="s">
        <v>8438</v>
      </c>
      <c r="C453" s="1000">
        <v>0</v>
      </c>
      <c r="D453" s="1000">
        <v>52.5</v>
      </c>
      <c r="E453" s="612">
        <f t="shared" ref="E453:E516" si="7">E452-D453+C453</f>
        <v>874364.80999999971</v>
      </c>
      <c r="F453" s="1455"/>
    </row>
    <row r="454" spans="1:6" s="771" customFormat="1" ht="22.5" customHeight="1">
      <c r="A454" s="1364" t="s">
        <v>8940</v>
      </c>
      <c r="B454" s="1364" t="s">
        <v>8451</v>
      </c>
      <c r="C454" s="1000">
        <v>0</v>
      </c>
      <c r="D454" s="1012">
        <v>70000</v>
      </c>
      <c r="E454" s="612">
        <f t="shared" si="7"/>
        <v>804364.80999999971</v>
      </c>
      <c r="F454" s="1455"/>
    </row>
    <row r="455" spans="1:6" s="771" customFormat="1" ht="22.5" customHeight="1">
      <c r="A455" s="1364" t="s">
        <v>8940</v>
      </c>
      <c r="B455" s="1364" t="s">
        <v>8438</v>
      </c>
      <c r="C455" s="1000">
        <v>0</v>
      </c>
      <c r="D455" s="1012">
        <v>52.5</v>
      </c>
      <c r="E455" s="612">
        <f t="shared" si="7"/>
        <v>804312.30999999971</v>
      </c>
      <c r="F455" s="1455"/>
    </row>
    <row r="456" spans="1:6" s="996" customFormat="1" ht="22.5" customHeight="1">
      <c r="A456" s="1364" t="s">
        <v>8940</v>
      </c>
      <c r="B456" s="1364" t="s">
        <v>8450</v>
      </c>
      <c r="C456" s="1000">
        <v>0</v>
      </c>
      <c r="D456" s="1012">
        <v>60000</v>
      </c>
      <c r="E456" s="612">
        <f t="shared" si="7"/>
        <v>744312.30999999971</v>
      </c>
      <c r="F456" s="1724"/>
    </row>
    <row r="457" spans="1:6" s="771" customFormat="1" ht="22.5" customHeight="1">
      <c r="A457" s="1364" t="s">
        <v>8940</v>
      </c>
      <c r="B457" s="1364" t="s">
        <v>8438</v>
      </c>
      <c r="C457" s="1000">
        <v>0</v>
      </c>
      <c r="D457" s="1012">
        <v>52.5</v>
      </c>
      <c r="E457" s="612">
        <f t="shared" si="7"/>
        <v>744259.80999999971</v>
      </c>
      <c r="F457" s="1455"/>
    </row>
    <row r="458" spans="1:6" s="771" customFormat="1" ht="22.5" customHeight="1">
      <c r="A458" s="1364" t="s">
        <v>8940</v>
      </c>
      <c r="B458" s="1364" t="s">
        <v>8871</v>
      </c>
      <c r="C458" s="1000">
        <v>0</v>
      </c>
      <c r="D458" s="1012">
        <v>55000</v>
      </c>
      <c r="E458" s="612">
        <f t="shared" si="7"/>
        <v>689259.80999999971</v>
      </c>
      <c r="F458" s="1455"/>
    </row>
    <row r="459" spans="1:6" s="771" customFormat="1" ht="22.5" customHeight="1">
      <c r="A459" s="1364" t="s">
        <v>8940</v>
      </c>
      <c r="B459" s="1364" t="s">
        <v>8438</v>
      </c>
      <c r="C459" s="1000">
        <v>0</v>
      </c>
      <c r="D459" s="1000">
        <v>52.5</v>
      </c>
      <c r="E459" s="612">
        <f t="shared" si="7"/>
        <v>689207.30999999971</v>
      </c>
      <c r="F459" s="1455"/>
    </row>
    <row r="460" spans="1:6" s="771" customFormat="1" ht="22.5" customHeight="1">
      <c r="A460" s="1364" t="s">
        <v>8940</v>
      </c>
      <c r="B460" s="1364" t="s">
        <v>8452</v>
      </c>
      <c r="C460" s="1000">
        <v>0</v>
      </c>
      <c r="D460" s="1012">
        <v>302000</v>
      </c>
      <c r="E460" s="612">
        <f t="shared" si="7"/>
        <v>387207.30999999971</v>
      </c>
      <c r="F460" s="1455"/>
    </row>
    <row r="461" spans="1:6" s="771" customFormat="1" ht="22.5" customHeight="1">
      <c r="A461" s="1364" t="s">
        <v>8940</v>
      </c>
      <c r="B461" s="1364" t="s">
        <v>8438</v>
      </c>
      <c r="C461" s="1000">
        <v>0</v>
      </c>
      <c r="D461" s="1000">
        <v>52.5</v>
      </c>
      <c r="E461" s="612">
        <f t="shared" si="7"/>
        <v>387154.80999999971</v>
      </c>
      <c r="F461" s="1455"/>
    </row>
    <row r="462" spans="1:6" s="771" customFormat="1" ht="22.5" customHeight="1">
      <c r="A462" s="1364" t="s">
        <v>8940</v>
      </c>
      <c r="B462" s="1364" t="s">
        <v>8451</v>
      </c>
      <c r="C462" s="1000">
        <v>0</v>
      </c>
      <c r="D462" s="1012">
        <v>71739.13</v>
      </c>
      <c r="E462" s="612">
        <f t="shared" si="7"/>
        <v>315415.6799999997</v>
      </c>
      <c r="F462" s="1455"/>
    </row>
    <row r="463" spans="1:6" s="771" customFormat="1" ht="22.5" customHeight="1">
      <c r="A463" s="1368" t="s">
        <v>8940</v>
      </c>
      <c r="B463" s="1368" t="s">
        <v>8438</v>
      </c>
      <c r="C463" s="1000">
        <v>0</v>
      </c>
      <c r="D463" s="1012">
        <v>52.5</v>
      </c>
      <c r="E463" s="612">
        <f t="shared" si="7"/>
        <v>315363.1799999997</v>
      </c>
      <c r="F463" s="1455"/>
    </row>
    <row r="464" spans="1:6" s="771" customFormat="1" ht="22.5" customHeight="1">
      <c r="A464" s="1010" t="s">
        <v>8940</v>
      </c>
      <c r="B464" s="1735" t="s">
        <v>8871</v>
      </c>
      <c r="C464" s="1000">
        <v>0</v>
      </c>
      <c r="D464" s="1012">
        <v>40453.26</v>
      </c>
      <c r="E464" s="612">
        <f t="shared" si="7"/>
        <v>274909.91999999969</v>
      </c>
      <c r="F464" s="1455"/>
    </row>
    <row r="465" spans="1:10" s="771" customFormat="1" ht="22.5" customHeight="1">
      <c r="A465" s="1018">
        <v>43462</v>
      </c>
      <c r="B465" s="1736" t="s">
        <v>8945</v>
      </c>
      <c r="C465" s="1020">
        <v>42000</v>
      </c>
      <c r="D465" s="1019">
        <v>0</v>
      </c>
      <c r="E465" s="612">
        <f t="shared" si="7"/>
        <v>316909.91999999969</v>
      </c>
      <c r="F465" s="1455"/>
    </row>
    <row r="466" spans="1:10" s="771" customFormat="1" ht="22.5" customHeight="1">
      <c r="A466" s="1010" t="s">
        <v>8946</v>
      </c>
      <c r="B466" s="1735" t="s">
        <v>8336</v>
      </c>
      <c r="C466" s="1000">
        <v>0</v>
      </c>
      <c r="D466" s="1000">
        <v>50</v>
      </c>
      <c r="E466" s="612">
        <f t="shared" si="7"/>
        <v>316859.91999999969</v>
      </c>
      <c r="F466" s="1455"/>
    </row>
    <row r="467" spans="1:10" s="771" customFormat="1" ht="22.5" customHeight="1">
      <c r="A467" s="1010" t="s">
        <v>8947</v>
      </c>
      <c r="B467" s="1735" t="s">
        <v>8438</v>
      </c>
      <c r="C467" s="1000">
        <v>0</v>
      </c>
      <c r="D467" s="1000">
        <v>52.5</v>
      </c>
      <c r="E467" s="612">
        <f t="shared" si="7"/>
        <v>316807.41999999969</v>
      </c>
      <c r="F467" s="1455"/>
    </row>
    <row r="468" spans="1:10" s="771" customFormat="1" ht="22.5" customHeight="1">
      <c r="A468" s="1010" t="s">
        <v>8947</v>
      </c>
      <c r="B468" s="1735" t="s">
        <v>8451</v>
      </c>
      <c r="C468" s="1000">
        <v>0</v>
      </c>
      <c r="D468" s="1000">
        <v>129000</v>
      </c>
      <c r="E468" s="612">
        <f t="shared" si="7"/>
        <v>187807.41999999969</v>
      </c>
      <c r="F468" s="2648"/>
      <c r="G468" s="780"/>
      <c r="H468" s="1006"/>
      <c r="I468" s="1007"/>
      <c r="J468" s="1008"/>
    </row>
    <row r="469" spans="1:10" s="771" customFormat="1" ht="22.5" customHeight="1">
      <c r="A469" s="1010"/>
      <c r="B469" s="1735"/>
      <c r="C469" s="1000"/>
      <c r="D469" s="1000"/>
      <c r="E469" s="612"/>
      <c r="F469" s="2648"/>
      <c r="G469" s="780"/>
      <c r="H469" s="1006"/>
      <c r="I469" s="1007"/>
      <c r="J469" s="1007"/>
    </row>
    <row r="470" spans="1:10" s="771" customFormat="1" ht="22.5" customHeight="1">
      <c r="A470" s="1010" t="s">
        <v>8948</v>
      </c>
      <c r="B470" s="1735" t="s">
        <v>8478</v>
      </c>
      <c r="C470" s="1000">
        <v>0</v>
      </c>
      <c r="D470" s="1000">
        <v>1100.44</v>
      </c>
      <c r="E470" s="612">
        <f>E468-D470+C470</f>
        <v>186706.97999999969</v>
      </c>
      <c r="F470" s="1455"/>
    </row>
    <row r="471" spans="1:10" s="771" customFormat="1" ht="22.5" customHeight="1">
      <c r="A471" s="1010" t="s">
        <v>8949</v>
      </c>
      <c r="B471" s="1735" t="s">
        <v>8950</v>
      </c>
      <c r="C471" s="1000">
        <v>0</v>
      </c>
      <c r="D471" s="1000">
        <v>72000</v>
      </c>
      <c r="E471" s="612">
        <f t="shared" si="7"/>
        <v>114706.97999999969</v>
      </c>
      <c r="F471" s="1455"/>
    </row>
    <row r="472" spans="1:10" s="771" customFormat="1" ht="22.5" customHeight="1">
      <c r="A472" s="1010" t="s">
        <v>8951</v>
      </c>
      <c r="B472" s="1735" t="s">
        <v>8952</v>
      </c>
      <c r="C472" s="1000">
        <v>50000</v>
      </c>
      <c r="D472" s="1000">
        <v>0</v>
      </c>
      <c r="E472" s="612">
        <f t="shared" si="7"/>
        <v>164706.97999999969</v>
      </c>
      <c r="F472" s="1455"/>
    </row>
    <row r="473" spans="1:10" s="771" customFormat="1" ht="22.5" customHeight="1">
      <c r="A473" s="1010" t="s">
        <v>8953</v>
      </c>
      <c r="B473" s="1735" t="s">
        <v>8954</v>
      </c>
      <c r="C473" s="1000">
        <v>65000</v>
      </c>
      <c r="D473" s="1000">
        <v>0</v>
      </c>
      <c r="E473" s="612">
        <f t="shared" si="7"/>
        <v>229706.97999999969</v>
      </c>
      <c r="F473" s="1455"/>
    </row>
    <row r="474" spans="1:10" s="771" customFormat="1" ht="22.5" customHeight="1">
      <c r="A474" s="1010" t="s">
        <v>8955</v>
      </c>
      <c r="B474" s="1735" t="s">
        <v>8956</v>
      </c>
      <c r="C474" s="1000">
        <v>41000</v>
      </c>
      <c r="D474" s="1000">
        <v>0</v>
      </c>
      <c r="E474" s="612">
        <f t="shared" si="7"/>
        <v>270706.97999999969</v>
      </c>
      <c r="F474" s="1455"/>
    </row>
    <row r="475" spans="1:10" s="771" customFormat="1" ht="22.5" customHeight="1">
      <c r="A475" s="1010" t="s">
        <v>8957</v>
      </c>
      <c r="B475" s="1735" t="s">
        <v>8958</v>
      </c>
      <c r="C475" s="1000">
        <v>61000</v>
      </c>
      <c r="D475" s="1000">
        <v>0</v>
      </c>
      <c r="E475" s="612">
        <f t="shared" si="7"/>
        <v>331706.97999999969</v>
      </c>
      <c r="F475" s="1455"/>
    </row>
    <row r="476" spans="1:10" s="771" customFormat="1" ht="22.5" customHeight="1">
      <c r="A476" s="1010" t="s">
        <v>8959</v>
      </c>
      <c r="B476" s="1735" t="s">
        <v>8336</v>
      </c>
      <c r="C476" s="1000">
        <v>0</v>
      </c>
      <c r="D476" s="1000">
        <v>200</v>
      </c>
      <c r="E476" s="612">
        <f t="shared" si="7"/>
        <v>331506.97999999969</v>
      </c>
      <c r="F476" s="1455"/>
    </row>
    <row r="477" spans="1:10" s="771" customFormat="1" ht="22.5" customHeight="1">
      <c r="A477" s="1010" t="s">
        <v>8960</v>
      </c>
      <c r="B477" s="1735" t="s">
        <v>8961</v>
      </c>
      <c r="C477" s="1000">
        <v>34737.5</v>
      </c>
      <c r="D477" s="1000">
        <v>0</v>
      </c>
      <c r="E477" s="612">
        <f t="shared" si="7"/>
        <v>366244.47999999969</v>
      </c>
      <c r="F477" s="1455"/>
    </row>
    <row r="478" spans="1:10" s="771" customFormat="1" ht="22.5" customHeight="1">
      <c r="A478" s="1010" t="s">
        <v>8962</v>
      </c>
      <c r="B478" s="1735" t="s">
        <v>8395</v>
      </c>
      <c r="C478" s="1000">
        <v>0</v>
      </c>
      <c r="D478" s="1000">
        <v>800</v>
      </c>
      <c r="E478" s="612">
        <f t="shared" si="7"/>
        <v>365444.47999999969</v>
      </c>
      <c r="F478" s="1455"/>
    </row>
    <row r="479" spans="1:10" s="771" customFormat="1" ht="22.5" customHeight="1">
      <c r="A479" s="1010" t="s">
        <v>8963</v>
      </c>
      <c r="B479" s="1735" t="s">
        <v>8964</v>
      </c>
      <c r="C479" s="1000">
        <v>0</v>
      </c>
      <c r="D479" s="1000">
        <v>14400</v>
      </c>
      <c r="E479" s="612">
        <f t="shared" si="7"/>
        <v>351044.47999999969</v>
      </c>
      <c r="F479" s="1455"/>
    </row>
    <row r="480" spans="1:10" s="771" customFormat="1" ht="22.5" customHeight="1">
      <c r="A480" s="1010" t="s">
        <v>8965</v>
      </c>
      <c r="B480" s="1735" t="s">
        <v>8395</v>
      </c>
      <c r="C480" s="1000">
        <v>0</v>
      </c>
      <c r="D480" s="1000">
        <v>14400</v>
      </c>
      <c r="E480" s="612">
        <f t="shared" si="7"/>
        <v>336644.47999999969</v>
      </c>
      <c r="F480" s="1455"/>
    </row>
    <row r="481" spans="1:6" s="771" customFormat="1" ht="22.5" customHeight="1">
      <c r="A481" s="1010" t="s">
        <v>8966</v>
      </c>
      <c r="B481" s="1735" t="s">
        <v>8967</v>
      </c>
      <c r="C481" s="1000">
        <v>44000</v>
      </c>
      <c r="D481" s="1000">
        <v>0</v>
      </c>
      <c r="E481" s="612">
        <f t="shared" si="7"/>
        <v>380644.47999999969</v>
      </c>
      <c r="F481" s="1455"/>
    </row>
    <row r="482" spans="1:6" s="771" customFormat="1" ht="22.5" customHeight="1">
      <c r="A482" s="1010" t="s">
        <v>8968</v>
      </c>
      <c r="B482" s="1735" t="s">
        <v>8551</v>
      </c>
      <c r="C482" s="1000">
        <v>0</v>
      </c>
      <c r="D482" s="1000">
        <v>14400</v>
      </c>
      <c r="E482" s="612">
        <f t="shared" si="7"/>
        <v>366244.47999999969</v>
      </c>
      <c r="F482" s="1455"/>
    </row>
    <row r="483" spans="1:6" s="771" customFormat="1" ht="22.5" customHeight="1">
      <c r="A483" s="1010" t="s">
        <v>8969</v>
      </c>
      <c r="B483" s="1735" t="s">
        <v>8551</v>
      </c>
      <c r="C483" s="1000">
        <v>0</v>
      </c>
      <c r="D483" s="1000">
        <v>14400</v>
      </c>
      <c r="E483" s="612">
        <f t="shared" si="7"/>
        <v>351844.47999999969</v>
      </c>
      <c r="F483" s="1455"/>
    </row>
    <row r="484" spans="1:6" s="771" customFormat="1" ht="22.5" customHeight="1">
      <c r="A484" s="1010" t="s">
        <v>8970</v>
      </c>
      <c r="B484" s="1735" t="s">
        <v>8971</v>
      </c>
      <c r="C484" s="1000">
        <v>10000</v>
      </c>
      <c r="D484" s="1000">
        <v>0</v>
      </c>
      <c r="E484" s="612">
        <f t="shared" si="7"/>
        <v>361844.47999999969</v>
      </c>
      <c r="F484" s="1455"/>
    </row>
    <row r="485" spans="1:6" s="771" customFormat="1" ht="22.5" customHeight="1">
      <c r="A485" s="1010" t="s">
        <v>8972</v>
      </c>
      <c r="B485" s="1735" t="s">
        <v>8973</v>
      </c>
      <c r="C485" s="1000">
        <v>51000</v>
      </c>
      <c r="D485" s="1000">
        <v>0</v>
      </c>
      <c r="E485" s="612">
        <f t="shared" si="7"/>
        <v>412844.47999999969</v>
      </c>
      <c r="F485" s="1455"/>
    </row>
    <row r="486" spans="1:6" s="771" customFormat="1" ht="22.5" customHeight="1">
      <c r="A486" s="1010" t="s">
        <v>8974</v>
      </c>
      <c r="B486" s="1735" t="s">
        <v>8975</v>
      </c>
      <c r="C486" s="1000">
        <v>19800</v>
      </c>
      <c r="D486" s="1000">
        <v>0</v>
      </c>
      <c r="E486" s="612">
        <f t="shared" si="7"/>
        <v>432644.47999999969</v>
      </c>
      <c r="F486" s="1455"/>
    </row>
    <row r="487" spans="1:6" s="771" customFormat="1" ht="22.5" customHeight="1">
      <c r="A487" s="1010" t="s">
        <v>8976</v>
      </c>
      <c r="B487" s="1735" t="s">
        <v>8977</v>
      </c>
      <c r="C487" s="1000">
        <v>22000</v>
      </c>
      <c r="D487" s="1000">
        <v>0</v>
      </c>
      <c r="E487" s="612">
        <f t="shared" si="7"/>
        <v>454644.47999999969</v>
      </c>
      <c r="F487" s="1455"/>
    </row>
    <row r="488" spans="1:6" s="771" customFormat="1" ht="22.5" customHeight="1">
      <c r="A488" s="1010" t="s">
        <v>8978</v>
      </c>
      <c r="B488" s="1735" t="s">
        <v>8979</v>
      </c>
      <c r="C488" s="1000">
        <v>65000</v>
      </c>
      <c r="D488" s="1000">
        <v>0</v>
      </c>
      <c r="E488" s="612">
        <f t="shared" si="7"/>
        <v>519644.47999999969</v>
      </c>
      <c r="F488" s="1455"/>
    </row>
    <row r="489" spans="1:6" s="771" customFormat="1" ht="22.5" customHeight="1">
      <c r="A489" s="1010" t="s">
        <v>8980</v>
      </c>
      <c r="B489" s="1735" t="s">
        <v>8981</v>
      </c>
      <c r="C489" s="1000">
        <v>69400</v>
      </c>
      <c r="D489" s="1000">
        <v>0</v>
      </c>
      <c r="E489" s="612">
        <f t="shared" si="7"/>
        <v>589044.47999999975</v>
      </c>
      <c r="F489" s="1455"/>
    </row>
    <row r="490" spans="1:6" s="771" customFormat="1" ht="22.5" customHeight="1">
      <c r="A490" s="1010" t="s">
        <v>8982</v>
      </c>
      <c r="B490" s="1735" t="s">
        <v>8336</v>
      </c>
      <c r="C490" s="1000">
        <v>0</v>
      </c>
      <c r="D490" s="1000">
        <v>250</v>
      </c>
      <c r="E490" s="612">
        <f t="shared" si="7"/>
        <v>588794.47999999975</v>
      </c>
      <c r="F490" s="1455"/>
    </row>
    <row r="491" spans="1:6" s="771" customFormat="1" ht="22.5" customHeight="1">
      <c r="A491" s="1010" t="s">
        <v>8983</v>
      </c>
      <c r="B491" s="1735" t="s">
        <v>8984</v>
      </c>
      <c r="C491" s="1000">
        <v>4000</v>
      </c>
      <c r="D491" s="1000">
        <v>0</v>
      </c>
      <c r="E491" s="612">
        <f t="shared" si="7"/>
        <v>592794.47999999975</v>
      </c>
      <c r="F491" s="1455"/>
    </row>
    <row r="492" spans="1:6" s="771" customFormat="1" ht="22.5" customHeight="1">
      <c r="A492" s="1010" t="s">
        <v>8985</v>
      </c>
      <c r="B492" s="1735" t="s">
        <v>8986</v>
      </c>
      <c r="C492" s="1000">
        <v>19800</v>
      </c>
      <c r="D492" s="1000">
        <v>0</v>
      </c>
      <c r="E492" s="612">
        <f t="shared" si="7"/>
        <v>612594.47999999975</v>
      </c>
      <c r="F492" s="1455"/>
    </row>
    <row r="493" spans="1:6" s="771" customFormat="1" ht="22.5" customHeight="1">
      <c r="A493" s="1010" t="s">
        <v>8987</v>
      </c>
      <c r="B493" s="1735" t="s">
        <v>8988</v>
      </c>
      <c r="C493" s="1000">
        <v>4000</v>
      </c>
      <c r="D493" s="1000">
        <v>0</v>
      </c>
      <c r="E493" s="612">
        <f t="shared" si="7"/>
        <v>616594.47999999975</v>
      </c>
      <c r="F493" s="1455"/>
    </row>
    <row r="494" spans="1:6" s="771" customFormat="1" ht="22.5" customHeight="1">
      <c r="A494" s="1010" t="s">
        <v>8989</v>
      </c>
      <c r="B494" s="1735" t="s">
        <v>8990</v>
      </c>
      <c r="C494" s="1000">
        <v>19800</v>
      </c>
      <c r="D494" s="1000">
        <v>0</v>
      </c>
      <c r="E494" s="612">
        <f t="shared" si="7"/>
        <v>636394.47999999975</v>
      </c>
      <c r="F494" s="1455"/>
    </row>
    <row r="495" spans="1:6" s="771" customFormat="1" ht="22.5" customHeight="1">
      <c r="A495" s="1010" t="s">
        <v>8991</v>
      </c>
      <c r="B495" s="1735" t="s">
        <v>8992</v>
      </c>
      <c r="C495" s="1000">
        <v>28800</v>
      </c>
      <c r="D495" s="1000">
        <v>0</v>
      </c>
      <c r="E495" s="612">
        <f t="shared" si="7"/>
        <v>665194.47999999975</v>
      </c>
      <c r="F495" s="1455"/>
    </row>
    <row r="496" spans="1:6" s="771" customFormat="1" ht="22.5" customHeight="1">
      <c r="A496" s="1010" t="s">
        <v>8993</v>
      </c>
      <c r="B496" s="1735" t="s">
        <v>8994</v>
      </c>
      <c r="C496" s="1000">
        <v>4000</v>
      </c>
      <c r="D496" s="1000">
        <v>0</v>
      </c>
      <c r="E496" s="612">
        <f t="shared" si="7"/>
        <v>669194.47999999975</v>
      </c>
      <c r="F496" s="1455"/>
    </row>
    <row r="497" spans="1:6" s="771" customFormat="1" ht="22.5" customHeight="1">
      <c r="A497" s="1010" t="s">
        <v>8995</v>
      </c>
      <c r="B497" s="1735" t="s">
        <v>8996</v>
      </c>
      <c r="C497" s="1000">
        <v>22000</v>
      </c>
      <c r="D497" s="1000">
        <v>0</v>
      </c>
      <c r="E497" s="612">
        <f t="shared" si="7"/>
        <v>691194.47999999975</v>
      </c>
      <c r="F497" s="1455"/>
    </row>
    <row r="498" spans="1:6" s="771" customFormat="1" ht="22.5" customHeight="1">
      <c r="A498" s="1010" t="s">
        <v>8997</v>
      </c>
      <c r="B498" s="1735" t="s">
        <v>8998</v>
      </c>
      <c r="C498" s="1000">
        <v>22827.5</v>
      </c>
      <c r="D498" s="1000">
        <v>0</v>
      </c>
      <c r="E498" s="612">
        <f t="shared" si="7"/>
        <v>714021.97999999975</v>
      </c>
      <c r="F498" s="1455"/>
    </row>
    <row r="499" spans="1:6" s="771" customFormat="1" ht="22.5" customHeight="1">
      <c r="A499" s="1010" t="s">
        <v>8999</v>
      </c>
      <c r="B499" s="1735" t="s">
        <v>9000</v>
      </c>
      <c r="C499" s="1000">
        <v>51000</v>
      </c>
      <c r="D499" s="1000">
        <v>0</v>
      </c>
      <c r="E499" s="612">
        <f t="shared" si="7"/>
        <v>765021.97999999975</v>
      </c>
      <c r="F499" s="1455"/>
    </row>
    <row r="500" spans="1:6" s="771" customFormat="1" ht="22.5" customHeight="1">
      <c r="A500" s="1010" t="s">
        <v>9001</v>
      </c>
      <c r="B500" s="1735" t="s">
        <v>9002</v>
      </c>
      <c r="C500" s="1000">
        <v>65000</v>
      </c>
      <c r="D500" s="1000">
        <v>0</v>
      </c>
      <c r="E500" s="612">
        <f t="shared" si="7"/>
        <v>830021.97999999975</v>
      </c>
      <c r="F500" s="1455"/>
    </row>
    <row r="501" spans="1:6" s="771" customFormat="1" ht="22.5" customHeight="1">
      <c r="A501" s="1010" t="s">
        <v>9003</v>
      </c>
      <c r="B501" s="1735" t="s">
        <v>9004</v>
      </c>
      <c r="C501" s="1000">
        <v>88200</v>
      </c>
      <c r="D501" s="1000">
        <v>0</v>
      </c>
      <c r="E501" s="612">
        <f t="shared" si="7"/>
        <v>918221.97999999975</v>
      </c>
      <c r="F501" s="1455"/>
    </row>
    <row r="502" spans="1:6" s="771" customFormat="1" ht="22.5" customHeight="1">
      <c r="A502" s="1010" t="s">
        <v>9005</v>
      </c>
      <c r="B502" s="1735" t="s">
        <v>9006</v>
      </c>
      <c r="C502" s="1000">
        <v>171400</v>
      </c>
      <c r="D502" s="1000">
        <v>0</v>
      </c>
      <c r="E502" s="612">
        <f t="shared" si="7"/>
        <v>1089621.9799999997</v>
      </c>
      <c r="F502" s="1455"/>
    </row>
    <row r="503" spans="1:6" s="771" customFormat="1" ht="22.5" customHeight="1">
      <c r="A503" s="1010" t="s">
        <v>9007</v>
      </c>
      <c r="B503" s="1735" t="s">
        <v>9008</v>
      </c>
      <c r="C503" s="1000">
        <v>216762</v>
      </c>
      <c r="D503" s="1000">
        <v>0</v>
      </c>
      <c r="E503" s="612">
        <f t="shared" si="7"/>
        <v>1306383.9799999997</v>
      </c>
      <c r="F503" s="1455"/>
    </row>
    <row r="504" spans="1:6" s="771" customFormat="1" ht="22.5" customHeight="1">
      <c r="A504" s="1010" t="s">
        <v>9009</v>
      </c>
      <c r="B504" s="1735" t="s">
        <v>9010</v>
      </c>
      <c r="C504" s="1000">
        <v>501212.5</v>
      </c>
      <c r="D504" s="1000">
        <v>0</v>
      </c>
      <c r="E504" s="612">
        <f t="shared" si="7"/>
        <v>1807596.4799999997</v>
      </c>
      <c r="F504" s="1455"/>
    </row>
    <row r="505" spans="1:6" s="771" customFormat="1" ht="22.5" customHeight="1">
      <c r="A505" s="1010" t="s">
        <v>9003</v>
      </c>
      <c r="B505" s="1735" t="s">
        <v>9011</v>
      </c>
      <c r="C505" s="1000">
        <v>0</v>
      </c>
      <c r="D505" s="1000">
        <v>661.51</v>
      </c>
      <c r="E505" s="612">
        <f t="shared" si="7"/>
        <v>1806934.9699999997</v>
      </c>
      <c r="F505" s="1455"/>
    </row>
    <row r="506" spans="1:6" s="771" customFormat="1" ht="22.5" customHeight="1">
      <c r="A506" s="1010" t="s">
        <v>9005</v>
      </c>
      <c r="B506" s="1735" t="s">
        <v>9012</v>
      </c>
      <c r="C506" s="1000">
        <v>0</v>
      </c>
      <c r="D506" s="1000">
        <v>1285.51</v>
      </c>
      <c r="E506" s="612">
        <f t="shared" si="7"/>
        <v>1805649.4599999997</v>
      </c>
      <c r="F506" s="1455"/>
    </row>
    <row r="507" spans="1:6" s="771" customFormat="1" ht="22.5" customHeight="1">
      <c r="A507" s="1010" t="s">
        <v>9013</v>
      </c>
      <c r="B507" s="1735" t="s">
        <v>9014</v>
      </c>
      <c r="C507" s="1000">
        <v>0</v>
      </c>
      <c r="D507" s="1000">
        <v>14400</v>
      </c>
      <c r="E507" s="612">
        <f t="shared" si="7"/>
        <v>1791249.4599999997</v>
      </c>
      <c r="F507" s="1455"/>
    </row>
    <row r="508" spans="1:6" s="771" customFormat="1" ht="22.5" customHeight="1">
      <c r="A508" s="1010" t="s">
        <v>9015</v>
      </c>
      <c r="B508" s="1735" t="s">
        <v>9016</v>
      </c>
      <c r="C508" s="1000">
        <v>0</v>
      </c>
      <c r="D508" s="1000">
        <v>14400</v>
      </c>
      <c r="E508" s="612">
        <f t="shared" si="7"/>
        <v>1776849.4599999997</v>
      </c>
      <c r="F508" s="1455"/>
    </row>
    <row r="509" spans="1:6" s="771" customFormat="1" ht="22.5" customHeight="1">
      <c r="A509" s="1010" t="s">
        <v>9017</v>
      </c>
      <c r="B509" s="1735" t="s">
        <v>9018</v>
      </c>
      <c r="C509" s="1000">
        <v>0</v>
      </c>
      <c r="D509" s="1000">
        <v>14400</v>
      </c>
      <c r="E509" s="612">
        <f t="shared" si="7"/>
        <v>1762449.4599999997</v>
      </c>
      <c r="F509" s="1455"/>
    </row>
    <row r="510" spans="1:6" s="771" customFormat="1" ht="22.5" customHeight="1">
      <c r="A510" s="1010" t="s">
        <v>9019</v>
      </c>
      <c r="B510" s="1735" t="s">
        <v>9020</v>
      </c>
      <c r="C510" s="1000">
        <v>0</v>
      </c>
      <c r="D510" s="1000">
        <v>146600</v>
      </c>
      <c r="E510" s="612">
        <f t="shared" si="7"/>
        <v>1615849.4599999997</v>
      </c>
      <c r="F510" s="1455"/>
    </row>
    <row r="511" spans="1:6" s="771" customFormat="1" ht="22.5" customHeight="1">
      <c r="A511" s="1010" t="s">
        <v>9021</v>
      </c>
      <c r="B511" s="1735" t="s">
        <v>9022</v>
      </c>
      <c r="C511" s="1000">
        <v>65000</v>
      </c>
      <c r="D511" s="1000">
        <v>0</v>
      </c>
      <c r="E511" s="612">
        <f t="shared" si="7"/>
        <v>1680849.4599999997</v>
      </c>
      <c r="F511" s="1455"/>
    </row>
    <row r="512" spans="1:6" s="771" customFormat="1" ht="22.5" customHeight="1">
      <c r="A512" s="1010" t="s">
        <v>9023</v>
      </c>
      <c r="B512" s="1735" t="s">
        <v>8438</v>
      </c>
      <c r="C512" s="1000">
        <v>0</v>
      </c>
      <c r="D512" s="1000">
        <v>52.5</v>
      </c>
      <c r="E512" s="612">
        <f t="shared" si="7"/>
        <v>1680796.9599999997</v>
      </c>
      <c r="F512" s="1455"/>
    </row>
    <row r="513" spans="1:6" s="771" customFormat="1" ht="22.5" customHeight="1">
      <c r="A513" s="1010" t="s">
        <v>9023</v>
      </c>
      <c r="B513" s="1735" t="s">
        <v>8451</v>
      </c>
      <c r="C513" s="1000">
        <v>0</v>
      </c>
      <c r="D513" s="1000">
        <v>18000</v>
      </c>
      <c r="E513" s="612">
        <f t="shared" si="7"/>
        <v>1662796.9599999997</v>
      </c>
      <c r="F513" s="1455"/>
    </row>
    <row r="514" spans="1:6" s="771" customFormat="1" ht="22.5" customHeight="1">
      <c r="A514" s="1010" t="s">
        <v>9024</v>
      </c>
      <c r="B514" s="1735" t="s">
        <v>8438</v>
      </c>
      <c r="C514" s="1000">
        <v>0</v>
      </c>
      <c r="D514" s="1000">
        <v>52.5</v>
      </c>
      <c r="E514" s="612">
        <f t="shared" si="7"/>
        <v>1662744.4599999997</v>
      </c>
      <c r="F514" s="1455"/>
    </row>
    <row r="515" spans="1:6" s="771" customFormat="1" ht="22.5" customHeight="1">
      <c r="A515" s="1010" t="s">
        <v>9025</v>
      </c>
      <c r="B515" s="1735" t="s">
        <v>9026</v>
      </c>
      <c r="C515" s="1000">
        <v>0</v>
      </c>
      <c r="D515" s="1000">
        <v>14400</v>
      </c>
      <c r="E515" s="612">
        <f t="shared" si="7"/>
        <v>1648344.4599999997</v>
      </c>
      <c r="F515" s="1455"/>
    </row>
    <row r="516" spans="1:6" s="771" customFormat="1" ht="22.5" customHeight="1">
      <c r="A516" s="1010" t="s">
        <v>9027</v>
      </c>
      <c r="B516" s="1735" t="s">
        <v>8395</v>
      </c>
      <c r="C516" s="1000">
        <v>0</v>
      </c>
      <c r="D516" s="1000">
        <v>14400</v>
      </c>
      <c r="E516" s="612">
        <f t="shared" si="7"/>
        <v>1633944.4599999997</v>
      </c>
      <c r="F516" s="1455"/>
    </row>
    <row r="517" spans="1:6" s="771" customFormat="1" ht="22.5" customHeight="1">
      <c r="A517" s="1010" t="s">
        <v>9028</v>
      </c>
      <c r="B517" s="1735" t="s">
        <v>8395</v>
      </c>
      <c r="C517" s="1000">
        <v>0</v>
      </c>
      <c r="D517" s="1000">
        <v>14400</v>
      </c>
      <c r="E517" s="612">
        <f t="shared" ref="E517:E580" si="8">E516-D517+C517</f>
        <v>1619544.4599999997</v>
      </c>
      <c r="F517" s="1455"/>
    </row>
    <row r="518" spans="1:6" s="771" customFormat="1" ht="22.5" customHeight="1">
      <c r="A518" s="1010" t="s">
        <v>9029</v>
      </c>
      <c r="B518" s="1735" t="s">
        <v>8395</v>
      </c>
      <c r="C518" s="1000">
        <v>0</v>
      </c>
      <c r="D518" s="1000">
        <v>14400</v>
      </c>
      <c r="E518" s="612">
        <f t="shared" si="8"/>
        <v>1605144.4599999997</v>
      </c>
      <c r="F518" s="1455"/>
    </row>
    <row r="519" spans="1:6" s="771" customFormat="1" ht="22.5" customHeight="1">
      <c r="A519" s="1010" t="s">
        <v>9024</v>
      </c>
      <c r="B519" s="1735" t="s">
        <v>8451</v>
      </c>
      <c r="C519" s="1000">
        <v>0</v>
      </c>
      <c r="D519" s="1000">
        <v>55000</v>
      </c>
      <c r="E519" s="612">
        <f t="shared" si="8"/>
        <v>1550144.4599999997</v>
      </c>
      <c r="F519" s="1455"/>
    </row>
    <row r="520" spans="1:6" s="771" customFormat="1" ht="22.5" customHeight="1">
      <c r="A520" s="1010" t="s">
        <v>9030</v>
      </c>
      <c r="B520" s="1735" t="s">
        <v>9031</v>
      </c>
      <c r="C520" s="1000">
        <v>55000</v>
      </c>
      <c r="D520" s="1000">
        <v>0</v>
      </c>
      <c r="E520" s="612">
        <f t="shared" si="8"/>
        <v>1605144.4599999997</v>
      </c>
      <c r="F520" s="1455"/>
    </row>
    <row r="521" spans="1:6" s="771" customFormat="1" ht="22.5" customHeight="1">
      <c r="A521" s="1010" t="s">
        <v>9032</v>
      </c>
      <c r="B521" s="1735" t="s">
        <v>8438</v>
      </c>
      <c r="C521" s="1000">
        <v>0</v>
      </c>
      <c r="D521" s="1000">
        <v>52.5</v>
      </c>
      <c r="E521" s="612">
        <f t="shared" si="8"/>
        <v>1605091.9599999997</v>
      </c>
      <c r="F521" s="1455"/>
    </row>
    <row r="522" spans="1:6" s="771" customFormat="1" ht="22.5" customHeight="1">
      <c r="A522" s="1010" t="s">
        <v>9033</v>
      </c>
      <c r="B522" s="1735" t="s">
        <v>8438</v>
      </c>
      <c r="C522" s="1000">
        <v>0</v>
      </c>
      <c r="D522" s="1000">
        <v>52.5</v>
      </c>
      <c r="E522" s="612">
        <f t="shared" si="8"/>
        <v>1605039.4599999997</v>
      </c>
      <c r="F522" s="1455"/>
    </row>
    <row r="523" spans="1:6" s="771" customFormat="1" ht="22.5" customHeight="1">
      <c r="A523" s="1010" t="s">
        <v>9034</v>
      </c>
      <c r="B523" s="1735" t="s">
        <v>8438</v>
      </c>
      <c r="C523" s="1000">
        <v>0</v>
      </c>
      <c r="D523" s="1000">
        <v>52.5</v>
      </c>
      <c r="E523" s="612">
        <f t="shared" si="8"/>
        <v>1604986.9599999997</v>
      </c>
      <c r="F523" s="1455"/>
    </row>
    <row r="524" spans="1:6" s="771" customFormat="1" ht="22.5" customHeight="1">
      <c r="A524" s="1010" t="s">
        <v>9035</v>
      </c>
      <c r="B524" s="1735" t="s">
        <v>8438</v>
      </c>
      <c r="C524" s="1000">
        <v>0</v>
      </c>
      <c r="D524" s="1000">
        <v>52.5</v>
      </c>
      <c r="E524" s="612">
        <f t="shared" si="8"/>
        <v>1604934.4599999997</v>
      </c>
      <c r="F524" s="1455"/>
    </row>
    <row r="525" spans="1:6" s="771" customFormat="1" ht="22.5" customHeight="1">
      <c r="A525" s="1010" t="s">
        <v>9036</v>
      </c>
      <c r="B525" s="1735" t="s">
        <v>8438</v>
      </c>
      <c r="C525" s="1000">
        <v>0</v>
      </c>
      <c r="D525" s="1000">
        <v>52.5</v>
      </c>
      <c r="E525" s="612">
        <f t="shared" si="8"/>
        <v>1604881.9599999997</v>
      </c>
      <c r="F525" s="1455"/>
    </row>
    <row r="526" spans="1:6" s="771" customFormat="1" ht="22.5" customHeight="1">
      <c r="A526" s="1010" t="s">
        <v>9037</v>
      </c>
      <c r="B526" s="1735" t="s">
        <v>8438</v>
      </c>
      <c r="C526" s="1000">
        <v>0</v>
      </c>
      <c r="D526" s="1000">
        <v>52.5</v>
      </c>
      <c r="E526" s="612">
        <f t="shared" si="8"/>
        <v>1604829.4599999997</v>
      </c>
      <c r="F526" s="1455"/>
    </row>
    <row r="527" spans="1:6" s="771" customFormat="1" ht="22.5" customHeight="1">
      <c r="A527" s="1010" t="s">
        <v>9038</v>
      </c>
      <c r="B527" s="1735" t="s">
        <v>8438</v>
      </c>
      <c r="C527" s="1000">
        <v>0</v>
      </c>
      <c r="D527" s="1000">
        <v>52.5</v>
      </c>
      <c r="E527" s="612">
        <f t="shared" si="8"/>
        <v>1604776.9599999997</v>
      </c>
      <c r="F527" s="1455"/>
    </row>
    <row r="528" spans="1:6" s="771" customFormat="1" ht="22.5" customHeight="1">
      <c r="A528" s="1010" t="s">
        <v>9039</v>
      </c>
      <c r="B528" s="1735" t="s">
        <v>8438</v>
      </c>
      <c r="C528" s="1000">
        <v>0</v>
      </c>
      <c r="D528" s="1000">
        <v>52.5</v>
      </c>
      <c r="E528" s="612">
        <f t="shared" si="8"/>
        <v>1604724.4599999997</v>
      </c>
      <c r="F528" s="1455"/>
    </row>
    <row r="529" spans="1:6" s="771" customFormat="1" ht="22.5" customHeight="1">
      <c r="A529" s="1010" t="s">
        <v>9040</v>
      </c>
      <c r="B529" s="1735" t="s">
        <v>8438</v>
      </c>
      <c r="C529" s="1000">
        <v>0</v>
      </c>
      <c r="D529" s="1000">
        <v>52.5</v>
      </c>
      <c r="E529" s="612">
        <f t="shared" si="8"/>
        <v>1604671.9599999997</v>
      </c>
      <c r="F529" s="1455"/>
    </row>
    <row r="530" spans="1:6" s="771" customFormat="1" ht="22.5" customHeight="1">
      <c r="A530" s="1010" t="s">
        <v>9041</v>
      </c>
      <c r="B530" s="1735" t="s">
        <v>8438</v>
      </c>
      <c r="C530" s="1000">
        <v>0</v>
      </c>
      <c r="D530" s="1000">
        <v>52.5</v>
      </c>
      <c r="E530" s="612">
        <f t="shared" si="8"/>
        <v>1604619.4599999997</v>
      </c>
      <c r="F530" s="1455"/>
    </row>
    <row r="531" spans="1:6" s="771" customFormat="1" ht="22.5" customHeight="1">
      <c r="A531" s="1010" t="s">
        <v>9042</v>
      </c>
      <c r="B531" s="1735" t="s">
        <v>8438</v>
      </c>
      <c r="C531" s="1000">
        <v>0</v>
      </c>
      <c r="D531" s="1000">
        <v>52.5</v>
      </c>
      <c r="E531" s="612">
        <f t="shared" si="8"/>
        <v>1604566.9599999997</v>
      </c>
      <c r="F531" s="1455"/>
    </row>
    <row r="532" spans="1:6" s="771" customFormat="1" ht="22.5" customHeight="1">
      <c r="A532" s="1010" t="s">
        <v>9043</v>
      </c>
      <c r="B532" s="1735" t="s">
        <v>8438</v>
      </c>
      <c r="C532" s="1000">
        <v>0</v>
      </c>
      <c r="D532" s="1000">
        <v>52.5</v>
      </c>
      <c r="E532" s="612">
        <f t="shared" si="8"/>
        <v>1604514.4599999997</v>
      </c>
      <c r="F532" s="1455"/>
    </row>
    <row r="533" spans="1:6" s="771" customFormat="1" ht="22.5" customHeight="1">
      <c r="A533" s="1010" t="s">
        <v>9044</v>
      </c>
      <c r="B533" s="1735" t="s">
        <v>8438</v>
      </c>
      <c r="C533" s="1000">
        <v>0</v>
      </c>
      <c r="D533" s="1000">
        <v>52.5</v>
      </c>
      <c r="E533" s="612">
        <f t="shared" si="8"/>
        <v>1604461.9599999997</v>
      </c>
      <c r="F533" s="1455"/>
    </row>
    <row r="534" spans="1:6" s="771" customFormat="1" ht="22.5" customHeight="1">
      <c r="A534" s="1010" t="s">
        <v>9045</v>
      </c>
      <c r="B534" s="1735" t="s">
        <v>8438</v>
      </c>
      <c r="C534" s="1000">
        <v>0</v>
      </c>
      <c r="D534" s="1000">
        <v>52.5</v>
      </c>
      <c r="E534" s="612">
        <f t="shared" si="8"/>
        <v>1604409.4599999997</v>
      </c>
      <c r="F534" s="1455"/>
    </row>
    <row r="535" spans="1:6" s="771" customFormat="1" ht="22.5" customHeight="1">
      <c r="A535" s="1010" t="s">
        <v>9046</v>
      </c>
      <c r="B535" s="1735" t="s">
        <v>8438</v>
      </c>
      <c r="C535" s="1000">
        <v>0</v>
      </c>
      <c r="D535" s="1000">
        <v>52.5</v>
      </c>
      <c r="E535" s="612">
        <f t="shared" si="8"/>
        <v>1604356.9599999997</v>
      </c>
      <c r="F535" s="1455"/>
    </row>
    <row r="536" spans="1:6" s="771" customFormat="1" ht="22.5" customHeight="1">
      <c r="A536" s="1010" t="s">
        <v>9046</v>
      </c>
      <c r="B536" s="1735" t="s">
        <v>8438</v>
      </c>
      <c r="C536" s="1000">
        <v>0</v>
      </c>
      <c r="D536" s="1000">
        <v>52.5</v>
      </c>
      <c r="E536" s="612">
        <f t="shared" si="8"/>
        <v>1604304.4599999997</v>
      </c>
      <c r="F536" s="1455"/>
    </row>
    <row r="537" spans="1:6" s="771" customFormat="1" ht="22.5" customHeight="1">
      <c r="A537" s="1010" t="s">
        <v>9047</v>
      </c>
      <c r="B537" s="1735" t="s">
        <v>8438</v>
      </c>
      <c r="C537" s="1000">
        <v>0</v>
      </c>
      <c r="D537" s="1000">
        <v>52.5</v>
      </c>
      <c r="E537" s="612">
        <f t="shared" si="8"/>
        <v>1604251.9599999997</v>
      </c>
      <c r="F537" s="1455"/>
    </row>
    <row r="538" spans="1:6" s="771" customFormat="1" ht="22.5" customHeight="1">
      <c r="A538" s="1010" t="s">
        <v>9048</v>
      </c>
      <c r="B538" s="1735" t="s">
        <v>8438</v>
      </c>
      <c r="C538" s="1000">
        <v>0</v>
      </c>
      <c r="D538" s="1000">
        <v>52.5</v>
      </c>
      <c r="E538" s="612">
        <f t="shared" si="8"/>
        <v>1604199.4599999997</v>
      </c>
      <c r="F538" s="1455"/>
    </row>
    <row r="539" spans="1:6" s="771" customFormat="1" ht="22.5" customHeight="1">
      <c r="A539" s="1010" t="s">
        <v>9049</v>
      </c>
      <c r="B539" s="1735" t="s">
        <v>8438</v>
      </c>
      <c r="C539" s="1000">
        <v>0</v>
      </c>
      <c r="D539" s="1000">
        <v>52.5</v>
      </c>
      <c r="E539" s="612">
        <f t="shared" si="8"/>
        <v>1604146.9599999997</v>
      </c>
      <c r="F539" s="1455"/>
    </row>
    <row r="540" spans="1:6" s="771" customFormat="1" ht="22.5" customHeight="1">
      <c r="A540" s="1010" t="s">
        <v>9050</v>
      </c>
      <c r="B540" s="1735" t="s">
        <v>8438</v>
      </c>
      <c r="C540" s="1000">
        <v>0</v>
      </c>
      <c r="D540" s="1000">
        <v>52.5</v>
      </c>
      <c r="E540" s="612">
        <f t="shared" si="8"/>
        <v>1604094.4599999997</v>
      </c>
      <c r="F540" s="1455"/>
    </row>
    <row r="541" spans="1:6" s="771" customFormat="1" ht="22.5" customHeight="1">
      <c r="A541" s="1010" t="s">
        <v>9051</v>
      </c>
      <c r="B541" s="1735" t="s">
        <v>8438</v>
      </c>
      <c r="C541" s="1000">
        <v>0</v>
      </c>
      <c r="D541" s="1000">
        <v>52.5</v>
      </c>
      <c r="E541" s="612">
        <f t="shared" si="8"/>
        <v>1604041.9599999997</v>
      </c>
      <c r="F541" s="1455"/>
    </row>
    <row r="542" spans="1:6" s="771" customFormat="1" ht="22.5" customHeight="1">
      <c r="A542" s="1010" t="s">
        <v>9052</v>
      </c>
      <c r="B542" s="1735" t="s">
        <v>8438</v>
      </c>
      <c r="C542" s="1000">
        <v>0</v>
      </c>
      <c r="D542" s="1000">
        <v>52.5</v>
      </c>
      <c r="E542" s="612">
        <f t="shared" si="8"/>
        <v>1603989.4599999997</v>
      </c>
      <c r="F542" s="1455"/>
    </row>
    <row r="543" spans="1:6" s="771" customFormat="1" ht="22.5" customHeight="1">
      <c r="A543" s="1010" t="s">
        <v>9053</v>
      </c>
      <c r="B543" s="1735" t="s">
        <v>8438</v>
      </c>
      <c r="C543" s="1000">
        <v>0</v>
      </c>
      <c r="D543" s="1000">
        <v>52.5</v>
      </c>
      <c r="E543" s="612">
        <f t="shared" si="8"/>
        <v>1603936.9599999997</v>
      </c>
      <c r="F543" s="1455"/>
    </row>
    <row r="544" spans="1:6" s="771" customFormat="1" ht="22.5" customHeight="1">
      <c r="A544" s="1010" t="s">
        <v>9054</v>
      </c>
      <c r="B544" s="1735" t="s">
        <v>8438</v>
      </c>
      <c r="C544" s="1000">
        <v>0</v>
      </c>
      <c r="D544" s="1000">
        <v>52.5</v>
      </c>
      <c r="E544" s="612">
        <f t="shared" si="8"/>
        <v>1603884.4599999997</v>
      </c>
      <c r="F544" s="1455"/>
    </row>
    <row r="545" spans="1:6" s="771" customFormat="1" ht="22.5" customHeight="1">
      <c r="A545" s="1010" t="s">
        <v>9038</v>
      </c>
      <c r="B545" s="1735" t="s">
        <v>9055</v>
      </c>
      <c r="C545" s="1000">
        <v>0</v>
      </c>
      <c r="D545" s="1012">
        <v>1702</v>
      </c>
      <c r="E545" s="612">
        <f t="shared" si="8"/>
        <v>1602182.4599999997</v>
      </c>
      <c r="F545" s="1455"/>
    </row>
    <row r="546" spans="1:6" s="771" customFormat="1" ht="22.5" customHeight="1">
      <c r="A546" s="1010" t="s">
        <v>9040</v>
      </c>
      <c r="B546" s="1735" t="s">
        <v>8527</v>
      </c>
      <c r="C546" s="1000">
        <v>0</v>
      </c>
      <c r="D546" s="1012">
        <v>1714</v>
      </c>
      <c r="E546" s="612">
        <f t="shared" si="8"/>
        <v>1600468.4599999997</v>
      </c>
      <c r="F546" s="1455"/>
    </row>
    <row r="547" spans="1:6" s="771" customFormat="1" ht="22.5" customHeight="1">
      <c r="A547" s="1010" t="s">
        <v>9042</v>
      </c>
      <c r="B547" s="1735" t="s">
        <v>9056</v>
      </c>
      <c r="C547" s="1000">
        <v>0</v>
      </c>
      <c r="D547" s="1012">
        <v>2619</v>
      </c>
      <c r="E547" s="612">
        <f t="shared" si="8"/>
        <v>1597849.4599999997</v>
      </c>
      <c r="F547" s="1455"/>
    </row>
    <row r="548" spans="1:6" s="771" customFormat="1" ht="22.5" customHeight="1">
      <c r="A548" s="1010" t="s">
        <v>9035</v>
      </c>
      <c r="B548" s="1735" t="s">
        <v>9057</v>
      </c>
      <c r="C548" s="1000">
        <v>0</v>
      </c>
      <c r="D548" s="1012">
        <v>2881</v>
      </c>
      <c r="E548" s="612">
        <f t="shared" si="8"/>
        <v>1594968.4599999997</v>
      </c>
      <c r="F548" s="1455"/>
    </row>
    <row r="549" spans="1:6" s="771" customFormat="1" ht="22.5" customHeight="1">
      <c r="A549" s="1010" t="s">
        <v>9046</v>
      </c>
      <c r="B549" s="1735" t="s">
        <v>9058</v>
      </c>
      <c r="C549" s="1000">
        <v>0</v>
      </c>
      <c r="D549" s="1012">
        <v>6000</v>
      </c>
      <c r="E549" s="612">
        <f t="shared" si="8"/>
        <v>1588968.4599999997</v>
      </c>
      <c r="F549" s="1455"/>
    </row>
    <row r="550" spans="1:6" s="771" customFormat="1" ht="22.5" customHeight="1">
      <c r="A550" s="1010" t="s">
        <v>9041</v>
      </c>
      <c r="B550" s="1735" t="s">
        <v>8526</v>
      </c>
      <c r="C550" s="1000">
        <v>0</v>
      </c>
      <c r="D550" s="1012">
        <v>7143</v>
      </c>
      <c r="E550" s="612">
        <f t="shared" si="8"/>
        <v>1581825.4599999997</v>
      </c>
      <c r="F550" s="1455"/>
    </row>
    <row r="551" spans="1:6" s="771" customFormat="1" ht="22.5" customHeight="1">
      <c r="A551" s="1010" t="s">
        <v>9034</v>
      </c>
      <c r="B551" s="1735" t="s">
        <v>9059</v>
      </c>
      <c r="C551" s="1000">
        <v>0</v>
      </c>
      <c r="D551" s="1012">
        <v>9472</v>
      </c>
      <c r="E551" s="612">
        <f t="shared" si="8"/>
        <v>1572353.4599999997</v>
      </c>
      <c r="F551" s="1455"/>
    </row>
    <row r="552" spans="1:6" s="771" customFormat="1" ht="22.5" customHeight="1">
      <c r="A552" s="1010" t="s">
        <v>9046</v>
      </c>
      <c r="B552" s="1735" t="s">
        <v>9060</v>
      </c>
      <c r="C552" s="1000">
        <v>0</v>
      </c>
      <c r="D552" s="1012">
        <v>9762</v>
      </c>
      <c r="E552" s="612">
        <f t="shared" si="8"/>
        <v>1562591.4599999997</v>
      </c>
      <c r="F552" s="1455"/>
    </row>
    <row r="553" spans="1:6" s="771" customFormat="1" ht="22.5" customHeight="1">
      <c r="A553" s="1010" t="s">
        <v>9036</v>
      </c>
      <c r="B553" s="1735" t="s">
        <v>9061</v>
      </c>
      <c r="C553" s="1000">
        <v>0</v>
      </c>
      <c r="D553" s="1012">
        <v>10345</v>
      </c>
      <c r="E553" s="612">
        <f t="shared" si="8"/>
        <v>1552246.4599999997</v>
      </c>
      <c r="F553" s="1455"/>
    </row>
    <row r="554" spans="1:6" s="771" customFormat="1" ht="22.5" customHeight="1">
      <c r="A554" s="1010" t="s">
        <v>9039</v>
      </c>
      <c r="B554" s="1735" t="s">
        <v>8704</v>
      </c>
      <c r="C554" s="1000">
        <v>0</v>
      </c>
      <c r="D554" s="1012">
        <v>10804</v>
      </c>
      <c r="E554" s="612">
        <f t="shared" si="8"/>
        <v>1541442.4599999997</v>
      </c>
      <c r="F554" s="1455"/>
    </row>
    <row r="555" spans="1:6" s="771" customFormat="1" ht="22.5" customHeight="1">
      <c r="A555" s="1010" t="s">
        <v>9045</v>
      </c>
      <c r="B555" s="1735" t="s">
        <v>8525</v>
      </c>
      <c r="C555" s="1000">
        <v>0</v>
      </c>
      <c r="D555" s="1012">
        <v>11000</v>
      </c>
      <c r="E555" s="612">
        <f t="shared" si="8"/>
        <v>1530442.4599999997</v>
      </c>
      <c r="F555" s="1455"/>
    </row>
    <row r="556" spans="1:6" s="771" customFormat="1" ht="22.5" customHeight="1">
      <c r="A556" s="1010" t="s">
        <v>9043</v>
      </c>
      <c r="B556" s="1735" t="s">
        <v>8528</v>
      </c>
      <c r="C556" s="1000">
        <v>0</v>
      </c>
      <c r="D556" s="1012">
        <v>11071</v>
      </c>
      <c r="E556" s="612">
        <f t="shared" si="8"/>
        <v>1519371.4599999997</v>
      </c>
      <c r="F556" s="1455"/>
    </row>
    <row r="557" spans="1:6" s="771" customFormat="1" ht="22.5" customHeight="1">
      <c r="A557" s="1010" t="s">
        <v>9062</v>
      </c>
      <c r="B557" s="1735" t="s">
        <v>9063</v>
      </c>
      <c r="C557" s="1000">
        <v>0</v>
      </c>
      <c r="D557" s="997">
        <v>14000</v>
      </c>
      <c r="E557" s="612">
        <f t="shared" si="8"/>
        <v>1505371.4599999997</v>
      </c>
      <c r="F557" s="1455"/>
    </row>
    <row r="558" spans="1:6" s="771" customFormat="1" ht="22.5" customHeight="1">
      <c r="A558" s="1010" t="s">
        <v>9044</v>
      </c>
      <c r="B558" s="1735" t="s">
        <v>8535</v>
      </c>
      <c r="C558" s="1000">
        <v>0</v>
      </c>
      <c r="D558" s="1012">
        <v>16131</v>
      </c>
      <c r="E558" s="612">
        <f t="shared" si="8"/>
        <v>1489240.4599999997</v>
      </c>
      <c r="F558" s="1455"/>
    </row>
    <row r="559" spans="1:6" s="996" customFormat="1" ht="22.5" customHeight="1">
      <c r="A559" s="1010" t="s">
        <v>9037</v>
      </c>
      <c r="B559" s="1735" t="s">
        <v>9064</v>
      </c>
      <c r="C559" s="1000">
        <v>0</v>
      </c>
      <c r="D559" s="1012">
        <v>17714</v>
      </c>
      <c r="E559" s="612">
        <f t="shared" si="8"/>
        <v>1471526.4599999997</v>
      </c>
      <c r="F559" s="1724"/>
    </row>
    <row r="560" spans="1:6" s="771" customFormat="1" ht="22.5" customHeight="1">
      <c r="A560" s="1010" t="s">
        <v>9051</v>
      </c>
      <c r="B560" s="1735" t="s">
        <v>8530</v>
      </c>
      <c r="C560" s="1000">
        <v>0</v>
      </c>
      <c r="D560" s="1012">
        <v>18119</v>
      </c>
      <c r="E560" s="612">
        <f t="shared" si="8"/>
        <v>1453407.4599999997</v>
      </c>
      <c r="F560" s="1455"/>
    </row>
    <row r="561" spans="1:7" s="771" customFormat="1" ht="22.5" customHeight="1">
      <c r="A561" s="1010" t="s">
        <v>9050</v>
      </c>
      <c r="B561" s="1735" t="s">
        <v>8537</v>
      </c>
      <c r="C561" s="1000">
        <v>0</v>
      </c>
      <c r="D561" s="1012">
        <v>22548</v>
      </c>
      <c r="E561" s="612">
        <f t="shared" si="8"/>
        <v>1430859.4599999997</v>
      </c>
      <c r="F561" s="1455"/>
    </row>
    <row r="562" spans="1:7" s="771" customFormat="1" ht="22.5" customHeight="1">
      <c r="A562" s="1010" t="s">
        <v>9049</v>
      </c>
      <c r="B562" s="1735" t="s">
        <v>8538</v>
      </c>
      <c r="C562" s="1000">
        <v>0</v>
      </c>
      <c r="D562" s="1012">
        <v>24107</v>
      </c>
      <c r="E562" s="612">
        <f t="shared" si="8"/>
        <v>1406752.4599999997</v>
      </c>
      <c r="F562" s="1455"/>
    </row>
    <row r="563" spans="1:7" s="771" customFormat="1" ht="22.5" customHeight="1">
      <c r="A563" s="1010" t="s">
        <v>9033</v>
      </c>
      <c r="B563" s="1735" t="s">
        <v>8534</v>
      </c>
      <c r="C563" s="1000">
        <v>0</v>
      </c>
      <c r="D563" s="1012">
        <v>26024</v>
      </c>
      <c r="E563" s="612">
        <f t="shared" si="8"/>
        <v>1380728.4599999997</v>
      </c>
      <c r="F563" s="1455"/>
    </row>
    <row r="564" spans="1:7" s="771" customFormat="1" ht="22.5" customHeight="1">
      <c r="A564" s="1010" t="s">
        <v>9047</v>
      </c>
      <c r="B564" s="1735" t="s">
        <v>8536</v>
      </c>
      <c r="C564" s="1000">
        <v>0</v>
      </c>
      <c r="D564" s="1012">
        <v>26048</v>
      </c>
      <c r="E564" s="612">
        <f t="shared" si="8"/>
        <v>1354680.4599999997</v>
      </c>
      <c r="F564" s="1455"/>
    </row>
    <row r="565" spans="1:7" s="771" customFormat="1" ht="22.5" customHeight="1">
      <c r="A565" s="1010" t="s">
        <v>9032</v>
      </c>
      <c r="B565" s="1735" t="s">
        <v>8524</v>
      </c>
      <c r="C565" s="1000">
        <v>0</v>
      </c>
      <c r="D565" s="1012">
        <v>28833</v>
      </c>
      <c r="E565" s="612">
        <f t="shared" si="8"/>
        <v>1325847.4599999997</v>
      </c>
      <c r="F565" s="1455"/>
    </row>
    <row r="566" spans="1:7" s="771" customFormat="1" ht="22.5" customHeight="1">
      <c r="A566" s="1010" t="s">
        <v>9048</v>
      </c>
      <c r="B566" s="1735" t="s">
        <v>8532</v>
      </c>
      <c r="C566" s="1000">
        <v>0</v>
      </c>
      <c r="D566" s="1012">
        <v>32232</v>
      </c>
      <c r="E566" s="612">
        <f t="shared" si="8"/>
        <v>1293615.4599999997</v>
      </c>
      <c r="F566" s="1455"/>
    </row>
    <row r="567" spans="1:7" s="771" customFormat="1" ht="22.5" customHeight="1">
      <c r="A567" s="1010" t="s">
        <v>9062</v>
      </c>
      <c r="B567" s="1735" t="s">
        <v>9065</v>
      </c>
      <c r="C567" s="1000">
        <v>0</v>
      </c>
      <c r="D567" s="997">
        <v>34500</v>
      </c>
      <c r="E567" s="612">
        <f t="shared" si="8"/>
        <v>1259115.4599999997</v>
      </c>
      <c r="F567" s="1455"/>
    </row>
    <row r="568" spans="1:7" s="771" customFormat="1" ht="22.5" customHeight="1">
      <c r="A568" s="1010" t="s">
        <v>9052</v>
      </c>
      <c r="B568" s="1735" t="s">
        <v>8533</v>
      </c>
      <c r="C568" s="1000">
        <v>0</v>
      </c>
      <c r="D568" s="1012">
        <v>49155</v>
      </c>
      <c r="E568" s="612">
        <f t="shared" si="8"/>
        <v>1209960.4599999997</v>
      </c>
      <c r="F568" s="1455"/>
    </row>
    <row r="569" spans="1:7" s="771" customFormat="1" ht="22.5" customHeight="1">
      <c r="A569" s="1010" t="s">
        <v>9053</v>
      </c>
      <c r="B569" s="1735" t="s">
        <v>8539</v>
      </c>
      <c r="C569" s="1000">
        <v>0</v>
      </c>
      <c r="D569" s="1012">
        <v>65298</v>
      </c>
      <c r="E569" s="612">
        <f t="shared" si="8"/>
        <v>1144662.4599999997</v>
      </c>
      <c r="F569" s="1455"/>
    </row>
    <row r="570" spans="1:7" s="771" customFormat="1" ht="22.5" customHeight="1">
      <c r="A570" s="1010" t="s">
        <v>9054</v>
      </c>
      <c r="B570" s="1735" t="s">
        <v>8540</v>
      </c>
      <c r="C570" s="1000">
        <v>0</v>
      </c>
      <c r="D570" s="1012">
        <v>118024</v>
      </c>
      <c r="E570" s="612">
        <f t="shared" si="8"/>
        <v>1026638.4599999997</v>
      </c>
      <c r="F570" s="1455"/>
      <c r="G570" s="1009"/>
    </row>
    <row r="571" spans="1:7" s="771" customFormat="1" ht="22.5" customHeight="1">
      <c r="A571" s="1010" t="s">
        <v>9066</v>
      </c>
      <c r="B571" s="1735" t="s">
        <v>9067</v>
      </c>
      <c r="C571" s="1000">
        <v>20000</v>
      </c>
      <c r="D571" s="1000">
        <v>0</v>
      </c>
      <c r="E571" s="612">
        <f t="shared" si="8"/>
        <v>1046638.4599999997</v>
      </c>
      <c r="F571" s="1455"/>
    </row>
    <row r="572" spans="1:7" s="771" customFormat="1" ht="22.5" customHeight="1">
      <c r="A572" s="1010" t="s">
        <v>9068</v>
      </c>
      <c r="B572" s="1735" t="s">
        <v>9069</v>
      </c>
      <c r="C572" s="1000">
        <v>22000</v>
      </c>
      <c r="D572" s="1000">
        <v>0</v>
      </c>
      <c r="E572" s="612">
        <f t="shared" si="8"/>
        <v>1068638.4599999997</v>
      </c>
      <c r="F572" s="1455"/>
    </row>
    <row r="573" spans="1:7" s="771" customFormat="1" ht="22.5" customHeight="1">
      <c r="A573" s="1010" t="s">
        <v>9070</v>
      </c>
      <c r="B573" s="1735" t="s">
        <v>9071</v>
      </c>
      <c r="C573" s="1000">
        <v>35000</v>
      </c>
      <c r="D573" s="1000">
        <v>0</v>
      </c>
      <c r="E573" s="612">
        <f t="shared" si="8"/>
        <v>1103638.4599999997</v>
      </c>
      <c r="F573" s="1455"/>
    </row>
    <row r="574" spans="1:7" s="771" customFormat="1" ht="22.5" customHeight="1">
      <c r="A574" s="1010" t="s">
        <v>9072</v>
      </c>
      <c r="B574" s="1735" t="s">
        <v>9073</v>
      </c>
      <c r="C574" s="1000">
        <v>39600</v>
      </c>
      <c r="D574" s="1000">
        <v>0</v>
      </c>
      <c r="E574" s="612">
        <f t="shared" si="8"/>
        <v>1143238.4599999997</v>
      </c>
      <c r="F574" s="1455"/>
    </row>
    <row r="575" spans="1:7" s="771" customFormat="1" ht="22.5" customHeight="1">
      <c r="A575" s="1010" t="s">
        <v>9074</v>
      </c>
      <c r="B575" s="1735" t="s">
        <v>9075</v>
      </c>
      <c r="C575" s="1000">
        <v>51000</v>
      </c>
      <c r="D575" s="1000">
        <v>0</v>
      </c>
      <c r="E575" s="612">
        <f t="shared" si="8"/>
        <v>1194238.4599999997</v>
      </c>
      <c r="F575" s="1455"/>
    </row>
    <row r="576" spans="1:7" s="771" customFormat="1" ht="22.5" customHeight="1">
      <c r="A576" s="1010" t="s">
        <v>9076</v>
      </c>
      <c r="B576" s="1735" t="s">
        <v>9077</v>
      </c>
      <c r="C576" s="1000">
        <v>51000</v>
      </c>
      <c r="D576" s="1000">
        <v>0</v>
      </c>
      <c r="E576" s="612">
        <f t="shared" si="8"/>
        <v>1245238.4599999997</v>
      </c>
      <c r="F576" s="1455"/>
    </row>
    <row r="577" spans="1:6" s="771" customFormat="1" ht="22.5" customHeight="1">
      <c r="A577" s="1010" t="s">
        <v>9078</v>
      </c>
      <c r="B577" s="1735" t="s">
        <v>9079</v>
      </c>
      <c r="C577" s="1000">
        <v>55000</v>
      </c>
      <c r="D577" s="1000">
        <v>0</v>
      </c>
      <c r="E577" s="612">
        <f t="shared" si="8"/>
        <v>1300238.4599999997</v>
      </c>
      <c r="F577" s="1455"/>
    </row>
    <row r="578" spans="1:6" s="771" customFormat="1" ht="22.5" customHeight="1">
      <c r="A578" s="1010" t="s">
        <v>9080</v>
      </c>
      <c r="B578" s="1735" t="s">
        <v>8438</v>
      </c>
      <c r="C578" s="1000">
        <v>0</v>
      </c>
      <c r="D578" s="1000">
        <v>52.5</v>
      </c>
      <c r="E578" s="612">
        <f t="shared" si="8"/>
        <v>1300185.9599999997</v>
      </c>
      <c r="F578" s="1455"/>
    </row>
    <row r="579" spans="1:6" s="771" customFormat="1" ht="22.5" customHeight="1">
      <c r="A579" s="1010" t="s">
        <v>9081</v>
      </c>
      <c r="B579" s="1735" t="s">
        <v>8336</v>
      </c>
      <c r="C579" s="1000">
        <v>0</v>
      </c>
      <c r="D579" s="1000">
        <v>1200</v>
      </c>
      <c r="E579" s="612">
        <f t="shared" si="8"/>
        <v>1298985.9599999997</v>
      </c>
      <c r="F579" s="1455"/>
    </row>
    <row r="580" spans="1:6" s="771" customFormat="1" ht="22.5" customHeight="1">
      <c r="A580" s="1010" t="s">
        <v>9080</v>
      </c>
      <c r="B580" s="1735" t="s">
        <v>8531</v>
      </c>
      <c r="C580" s="1000">
        <v>0</v>
      </c>
      <c r="D580" s="1000">
        <v>77238</v>
      </c>
      <c r="E580" s="612">
        <f t="shared" si="8"/>
        <v>1221747.9599999997</v>
      </c>
      <c r="F580" s="1455"/>
    </row>
    <row r="581" spans="1:6" s="771" customFormat="1" ht="22.5" customHeight="1">
      <c r="A581" s="1010" t="s">
        <v>9082</v>
      </c>
      <c r="B581" s="1735" t="s">
        <v>9083</v>
      </c>
      <c r="C581" s="1000">
        <v>42000</v>
      </c>
      <c r="D581" s="1000">
        <v>0</v>
      </c>
      <c r="E581" s="612">
        <f t="shared" ref="E581:E644" si="9">E580-D581+C581</f>
        <v>1263747.9599999997</v>
      </c>
      <c r="F581" s="1455"/>
    </row>
    <row r="582" spans="1:6" s="771" customFormat="1" ht="22.5" customHeight="1">
      <c r="A582" s="1010" t="s">
        <v>9084</v>
      </c>
      <c r="B582" s="1735" t="s">
        <v>9085</v>
      </c>
      <c r="C582" s="1000">
        <v>55000</v>
      </c>
      <c r="D582" s="1000">
        <v>0</v>
      </c>
      <c r="E582" s="612">
        <f t="shared" si="9"/>
        <v>1318747.9599999997</v>
      </c>
      <c r="F582" s="1455"/>
    </row>
    <row r="583" spans="1:6" s="771" customFormat="1" ht="22.5" customHeight="1">
      <c r="A583" s="1010" t="s">
        <v>9086</v>
      </c>
      <c r="B583" s="1735" t="s">
        <v>9087</v>
      </c>
      <c r="C583" s="1000">
        <v>55000</v>
      </c>
      <c r="D583" s="1000">
        <v>0</v>
      </c>
      <c r="E583" s="612">
        <f t="shared" si="9"/>
        <v>1373747.9599999997</v>
      </c>
      <c r="F583" s="1455"/>
    </row>
    <row r="584" spans="1:6" s="771" customFormat="1" ht="22.5" customHeight="1">
      <c r="A584" s="1010" t="s">
        <v>9088</v>
      </c>
      <c r="B584" s="1735" t="s">
        <v>9089</v>
      </c>
      <c r="C584" s="1000">
        <v>65000</v>
      </c>
      <c r="D584" s="1000">
        <v>0</v>
      </c>
      <c r="E584" s="612">
        <f t="shared" si="9"/>
        <v>1438747.9599999997</v>
      </c>
      <c r="F584" s="1455"/>
    </row>
    <row r="585" spans="1:6" s="771" customFormat="1" ht="22.5" customHeight="1">
      <c r="A585" s="1010" t="s">
        <v>9090</v>
      </c>
      <c r="B585" s="1735" t="s">
        <v>9091</v>
      </c>
      <c r="C585" s="1000">
        <v>71000</v>
      </c>
      <c r="D585" s="1000">
        <v>0</v>
      </c>
      <c r="E585" s="612">
        <f t="shared" si="9"/>
        <v>1509747.9599999997</v>
      </c>
      <c r="F585" s="1455"/>
    </row>
    <row r="586" spans="1:6" s="771" customFormat="1" ht="22.5" customHeight="1">
      <c r="A586" s="1010" t="s">
        <v>9092</v>
      </c>
      <c r="B586" s="1735" t="s">
        <v>9093</v>
      </c>
      <c r="C586" s="1000">
        <v>81000</v>
      </c>
      <c r="D586" s="1000">
        <v>0</v>
      </c>
      <c r="E586" s="612">
        <f t="shared" si="9"/>
        <v>1590747.9599999997</v>
      </c>
      <c r="F586" s="1455"/>
    </row>
    <row r="587" spans="1:6" s="771" customFormat="1" ht="22.5" customHeight="1">
      <c r="A587" s="1010" t="s">
        <v>9094</v>
      </c>
      <c r="B587" s="1735" t="s">
        <v>9095</v>
      </c>
      <c r="C587" s="1000">
        <v>41000</v>
      </c>
      <c r="D587" s="1000">
        <v>0</v>
      </c>
      <c r="E587" s="612">
        <f t="shared" si="9"/>
        <v>1631747.9599999997</v>
      </c>
      <c r="F587" s="1455"/>
    </row>
    <row r="588" spans="1:6" s="771" customFormat="1" ht="22.5" customHeight="1">
      <c r="A588" s="1010" t="s">
        <v>9096</v>
      </c>
      <c r="B588" s="1735" t="s">
        <v>9097</v>
      </c>
      <c r="C588" s="1000">
        <v>61000</v>
      </c>
      <c r="D588" s="1000">
        <v>0</v>
      </c>
      <c r="E588" s="612">
        <f t="shared" si="9"/>
        <v>1692747.9599999997</v>
      </c>
      <c r="F588" s="1455"/>
    </row>
    <row r="589" spans="1:6" s="771" customFormat="1" ht="22.5" customHeight="1">
      <c r="A589" s="1010" t="s">
        <v>9098</v>
      </c>
      <c r="B589" s="1735" t="s">
        <v>9099</v>
      </c>
      <c r="C589" s="1000">
        <v>3970</v>
      </c>
      <c r="D589" s="1000">
        <v>0</v>
      </c>
      <c r="E589" s="612">
        <f t="shared" si="9"/>
        <v>1696717.9599999997</v>
      </c>
      <c r="F589" s="1455"/>
    </row>
    <row r="590" spans="1:6" s="771" customFormat="1" ht="22.5" customHeight="1">
      <c r="A590" s="1010" t="s">
        <v>9100</v>
      </c>
      <c r="B590" s="1735" t="s">
        <v>9101</v>
      </c>
      <c r="C590" s="1000">
        <v>20000</v>
      </c>
      <c r="D590" s="1000">
        <v>0</v>
      </c>
      <c r="E590" s="612">
        <f t="shared" si="9"/>
        <v>1716717.9599999997</v>
      </c>
      <c r="F590" s="1455"/>
    </row>
    <row r="591" spans="1:6" s="771" customFormat="1" ht="22.5" customHeight="1">
      <c r="A591" s="1010" t="s">
        <v>9102</v>
      </c>
      <c r="B591" s="1735" t="s">
        <v>9103</v>
      </c>
      <c r="C591" s="1000">
        <v>40000</v>
      </c>
      <c r="D591" s="1000">
        <v>0</v>
      </c>
      <c r="E591" s="612">
        <f t="shared" si="9"/>
        <v>1756717.9599999997</v>
      </c>
      <c r="F591" s="1455"/>
    </row>
    <row r="592" spans="1:6" s="771" customFormat="1" ht="22.5" customHeight="1">
      <c r="A592" s="1010" t="s">
        <v>9104</v>
      </c>
      <c r="B592" s="1735" t="s">
        <v>9105</v>
      </c>
      <c r="C592" s="1000">
        <v>140000</v>
      </c>
      <c r="D592" s="1000">
        <v>0</v>
      </c>
      <c r="E592" s="612">
        <f t="shared" si="9"/>
        <v>1896717.9599999997</v>
      </c>
      <c r="F592" s="1455"/>
    </row>
    <row r="593" spans="1:6" s="771" customFormat="1" ht="22.5" customHeight="1">
      <c r="A593" s="1010" t="s">
        <v>9106</v>
      </c>
      <c r="B593" s="1735" t="s">
        <v>9107</v>
      </c>
      <c r="C593" s="1000">
        <v>278694</v>
      </c>
      <c r="D593" s="1000">
        <v>0</v>
      </c>
      <c r="E593" s="612">
        <f t="shared" si="9"/>
        <v>2175411.96</v>
      </c>
      <c r="F593" s="1455"/>
    </row>
    <row r="594" spans="1:6" s="771" customFormat="1" ht="22.5" customHeight="1">
      <c r="A594" s="1010" t="s">
        <v>9108</v>
      </c>
      <c r="B594" s="1735" t="s">
        <v>9109</v>
      </c>
      <c r="C594" s="1000">
        <v>725000</v>
      </c>
      <c r="D594" s="1000">
        <v>0</v>
      </c>
      <c r="E594" s="612">
        <f t="shared" si="9"/>
        <v>2900411.96</v>
      </c>
      <c r="F594" s="1455"/>
    </row>
    <row r="595" spans="1:6" s="771" customFormat="1" ht="22.5" customHeight="1">
      <c r="A595" s="1010" t="s">
        <v>9110</v>
      </c>
      <c r="B595" s="1735" t="s">
        <v>9111</v>
      </c>
      <c r="C595" s="1000">
        <v>3092828.5</v>
      </c>
      <c r="D595" s="1000">
        <v>0</v>
      </c>
      <c r="E595" s="612">
        <f t="shared" si="9"/>
        <v>5993240.46</v>
      </c>
      <c r="F595" s="1455"/>
    </row>
    <row r="596" spans="1:6" s="771" customFormat="1" ht="22.5" customHeight="1">
      <c r="A596" s="1010" t="s">
        <v>9104</v>
      </c>
      <c r="B596" s="1735" t="s">
        <v>9112</v>
      </c>
      <c r="C596" s="1000">
        <v>0</v>
      </c>
      <c r="D596" s="1000">
        <v>1050</v>
      </c>
      <c r="E596" s="612">
        <f t="shared" si="9"/>
        <v>5992190.46</v>
      </c>
      <c r="F596" s="1455"/>
    </row>
    <row r="597" spans="1:6" s="771" customFormat="1" ht="22.5" customHeight="1">
      <c r="A597" s="1010" t="s">
        <v>9108</v>
      </c>
      <c r="B597" s="1735" t="s">
        <v>9113</v>
      </c>
      <c r="C597" s="1000">
        <v>0</v>
      </c>
      <c r="D597" s="1000">
        <v>5437.51</v>
      </c>
      <c r="E597" s="612">
        <f t="shared" si="9"/>
        <v>5986752.9500000002</v>
      </c>
      <c r="F597" s="1455"/>
    </row>
    <row r="598" spans="1:6" s="771" customFormat="1" ht="22.5" customHeight="1">
      <c r="A598" s="1010" t="s">
        <v>9114</v>
      </c>
      <c r="B598" s="1735" t="s">
        <v>9115</v>
      </c>
      <c r="C598" s="1000">
        <v>0</v>
      </c>
      <c r="D598" s="1000">
        <v>220598</v>
      </c>
      <c r="E598" s="612">
        <f t="shared" si="9"/>
        <v>5766154.9500000002</v>
      </c>
      <c r="F598" s="1455"/>
    </row>
    <row r="599" spans="1:6" s="771" customFormat="1" ht="22.5" customHeight="1">
      <c r="A599" s="1010" t="s">
        <v>9116</v>
      </c>
      <c r="B599" s="1735" t="s">
        <v>9117</v>
      </c>
      <c r="C599" s="1000">
        <v>22000</v>
      </c>
      <c r="D599" s="1000">
        <v>0</v>
      </c>
      <c r="E599" s="612">
        <f t="shared" si="9"/>
        <v>5788154.9500000002</v>
      </c>
      <c r="F599" s="1455"/>
    </row>
    <row r="600" spans="1:6" s="771" customFormat="1" ht="22.5" customHeight="1">
      <c r="A600" s="1010" t="s">
        <v>9118</v>
      </c>
      <c r="B600" s="1735" t="s">
        <v>9119</v>
      </c>
      <c r="C600" s="1000">
        <v>39000</v>
      </c>
      <c r="D600" s="1000">
        <v>0</v>
      </c>
      <c r="E600" s="612">
        <f t="shared" si="9"/>
        <v>5827154.9500000002</v>
      </c>
      <c r="F600" s="1455"/>
    </row>
    <row r="601" spans="1:6" s="771" customFormat="1" ht="22.5" customHeight="1">
      <c r="A601" s="1010" t="s">
        <v>9120</v>
      </c>
      <c r="B601" s="1735" t="s">
        <v>9121</v>
      </c>
      <c r="C601" s="1000">
        <v>42000</v>
      </c>
      <c r="D601" s="1000">
        <v>0</v>
      </c>
      <c r="E601" s="612">
        <f t="shared" si="9"/>
        <v>5869154.9500000002</v>
      </c>
      <c r="F601" s="1455"/>
    </row>
    <row r="602" spans="1:6" s="771" customFormat="1" ht="22.5" customHeight="1">
      <c r="A602" s="1010" t="s">
        <v>9122</v>
      </c>
      <c r="B602" s="1735" t="s">
        <v>8438</v>
      </c>
      <c r="C602" s="1000">
        <v>0</v>
      </c>
      <c r="D602" s="1000">
        <v>52.5</v>
      </c>
      <c r="E602" s="612">
        <f t="shared" si="9"/>
        <v>5869102.4500000002</v>
      </c>
      <c r="F602" s="1455"/>
    </row>
    <row r="603" spans="1:6" s="771" customFormat="1" ht="22.5" customHeight="1">
      <c r="A603" s="1010" t="s">
        <v>9123</v>
      </c>
      <c r="B603" s="1735" t="s">
        <v>8438</v>
      </c>
      <c r="C603" s="1000">
        <v>0</v>
      </c>
      <c r="D603" s="1000">
        <v>52.5</v>
      </c>
      <c r="E603" s="612">
        <f t="shared" si="9"/>
        <v>5869049.9500000002</v>
      </c>
      <c r="F603" s="1455"/>
    </row>
    <row r="604" spans="1:6" s="771" customFormat="1" ht="22.5" customHeight="1">
      <c r="A604" s="1010" t="s">
        <v>9124</v>
      </c>
      <c r="B604" s="1735" t="s">
        <v>8395</v>
      </c>
      <c r="C604" s="1000">
        <v>0</v>
      </c>
      <c r="D604" s="1000">
        <v>14400</v>
      </c>
      <c r="E604" s="612">
        <f t="shared" si="9"/>
        <v>5854649.9500000002</v>
      </c>
      <c r="F604" s="1455"/>
    </row>
    <row r="605" spans="1:6" s="771" customFormat="1" ht="22.5" customHeight="1">
      <c r="A605" s="1010" t="s">
        <v>9125</v>
      </c>
      <c r="B605" s="1735" t="s">
        <v>8395</v>
      </c>
      <c r="C605" s="1000">
        <v>0</v>
      </c>
      <c r="D605" s="1000">
        <v>14400</v>
      </c>
      <c r="E605" s="612">
        <f t="shared" si="9"/>
        <v>5840249.9500000002</v>
      </c>
      <c r="F605" s="1455"/>
    </row>
    <row r="606" spans="1:6" s="771" customFormat="1" ht="22.5" customHeight="1">
      <c r="A606" s="1010" t="s">
        <v>9126</v>
      </c>
      <c r="B606" s="1735" t="s">
        <v>8395</v>
      </c>
      <c r="C606" s="1000">
        <v>0</v>
      </c>
      <c r="D606" s="1000">
        <v>14400</v>
      </c>
      <c r="E606" s="612">
        <f t="shared" si="9"/>
        <v>5825849.9500000002</v>
      </c>
      <c r="F606" s="1455"/>
    </row>
    <row r="607" spans="1:6" s="771" customFormat="1" ht="22.5" customHeight="1">
      <c r="A607" s="1010" t="s">
        <v>9127</v>
      </c>
      <c r="B607" s="1735" t="s">
        <v>8395</v>
      </c>
      <c r="C607" s="1000">
        <v>0</v>
      </c>
      <c r="D607" s="1000">
        <v>14400</v>
      </c>
      <c r="E607" s="612">
        <f t="shared" si="9"/>
        <v>5811449.9500000002</v>
      </c>
      <c r="F607" s="1455"/>
    </row>
    <row r="608" spans="1:6" s="771" customFormat="1" ht="22.5" customHeight="1">
      <c r="A608" s="1010" t="s">
        <v>9128</v>
      </c>
      <c r="B608" s="1735" t="s">
        <v>8395</v>
      </c>
      <c r="C608" s="1000">
        <v>0</v>
      </c>
      <c r="D608" s="1000">
        <v>14400</v>
      </c>
      <c r="E608" s="612">
        <f t="shared" si="9"/>
        <v>5797049.9500000002</v>
      </c>
      <c r="F608" s="1455"/>
    </row>
    <row r="609" spans="1:6" s="771" customFormat="1" ht="22.5" customHeight="1">
      <c r="A609" s="1010" t="s">
        <v>9129</v>
      </c>
      <c r="B609" s="1735" t="s">
        <v>8395</v>
      </c>
      <c r="C609" s="1000">
        <v>0</v>
      </c>
      <c r="D609" s="1000">
        <v>14400</v>
      </c>
      <c r="E609" s="612">
        <f t="shared" si="9"/>
        <v>5782649.9500000002</v>
      </c>
      <c r="F609" s="1455"/>
    </row>
    <row r="610" spans="1:6" s="771" customFormat="1" ht="22.5" customHeight="1">
      <c r="A610" s="1010" t="s">
        <v>9130</v>
      </c>
      <c r="B610" s="1735" t="s">
        <v>8395</v>
      </c>
      <c r="C610" s="1000">
        <v>0</v>
      </c>
      <c r="D610" s="1000">
        <v>14400</v>
      </c>
      <c r="E610" s="612">
        <f t="shared" si="9"/>
        <v>5768249.9500000002</v>
      </c>
      <c r="F610" s="1455"/>
    </row>
    <row r="611" spans="1:6" s="771" customFormat="1" ht="22.5" customHeight="1">
      <c r="A611" s="1010" t="s">
        <v>9131</v>
      </c>
      <c r="B611" s="1735" t="s">
        <v>8395</v>
      </c>
      <c r="C611" s="1000">
        <v>0</v>
      </c>
      <c r="D611" s="1000">
        <v>14400</v>
      </c>
      <c r="E611" s="612">
        <f t="shared" si="9"/>
        <v>5753849.9500000002</v>
      </c>
      <c r="F611" s="1455"/>
    </row>
    <row r="612" spans="1:6" s="771" customFormat="1" ht="22.5" customHeight="1">
      <c r="A612" s="1010" t="s">
        <v>9132</v>
      </c>
      <c r="B612" s="1735" t="s">
        <v>8395</v>
      </c>
      <c r="C612" s="1000">
        <v>0</v>
      </c>
      <c r="D612" s="1000">
        <v>14400</v>
      </c>
      <c r="E612" s="612">
        <f t="shared" si="9"/>
        <v>5739449.9500000002</v>
      </c>
      <c r="F612" s="1455"/>
    </row>
    <row r="613" spans="1:6" s="771" customFormat="1" ht="22.5" customHeight="1">
      <c r="A613" s="1010" t="s">
        <v>9122</v>
      </c>
      <c r="B613" s="1735" t="s">
        <v>8451</v>
      </c>
      <c r="C613" s="1000">
        <v>0</v>
      </c>
      <c r="D613" s="1000">
        <v>60200</v>
      </c>
      <c r="E613" s="612">
        <f t="shared" si="9"/>
        <v>5679249.9500000002</v>
      </c>
      <c r="F613" s="1455"/>
    </row>
    <row r="614" spans="1:6" s="771" customFormat="1" ht="22.5" customHeight="1">
      <c r="A614" s="1010" t="s">
        <v>9123</v>
      </c>
      <c r="B614" s="1735" t="s">
        <v>8451</v>
      </c>
      <c r="C614" s="1000">
        <v>0</v>
      </c>
      <c r="D614" s="1000">
        <v>329600</v>
      </c>
      <c r="E614" s="612">
        <f t="shared" si="9"/>
        <v>5349649.95</v>
      </c>
      <c r="F614" s="1455"/>
    </row>
    <row r="615" spans="1:6" s="771" customFormat="1" ht="22.5" customHeight="1">
      <c r="A615" s="1010" t="s">
        <v>9133</v>
      </c>
      <c r="B615" s="1735" t="s">
        <v>9134</v>
      </c>
      <c r="C615" s="1000">
        <v>22000</v>
      </c>
      <c r="D615" s="1000">
        <v>0</v>
      </c>
      <c r="E615" s="612">
        <f t="shared" si="9"/>
        <v>5371649.9500000002</v>
      </c>
      <c r="F615" s="1455"/>
    </row>
    <row r="616" spans="1:6" s="771" customFormat="1" ht="22.5" customHeight="1">
      <c r="A616" s="1010" t="s">
        <v>9135</v>
      </c>
      <c r="B616" s="1735" t="s">
        <v>9136</v>
      </c>
      <c r="C616" s="1000">
        <v>51000</v>
      </c>
      <c r="D616" s="1000">
        <v>0</v>
      </c>
      <c r="E616" s="612">
        <f t="shared" si="9"/>
        <v>5422649.9500000002</v>
      </c>
      <c r="F616" s="1455"/>
    </row>
    <row r="617" spans="1:6" s="771" customFormat="1" ht="22.5" customHeight="1">
      <c r="A617" s="1010" t="s">
        <v>9137</v>
      </c>
      <c r="B617" s="1735" t="s">
        <v>9138</v>
      </c>
      <c r="C617" s="1000">
        <v>55000</v>
      </c>
      <c r="D617" s="1000">
        <v>0</v>
      </c>
      <c r="E617" s="612">
        <f t="shared" si="9"/>
        <v>5477649.9500000002</v>
      </c>
      <c r="F617" s="1455"/>
    </row>
    <row r="618" spans="1:6" s="771" customFormat="1" ht="22.5" customHeight="1">
      <c r="A618" s="1010" t="s">
        <v>9139</v>
      </c>
      <c r="B618" s="1735" t="s">
        <v>9140</v>
      </c>
      <c r="C618" s="1000">
        <v>61000</v>
      </c>
      <c r="D618" s="1000">
        <v>0</v>
      </c>
      <c r="E618" s="612">
        <f t="shared" si="9"/>
        <v>5538649.9500000002</v>
      </c>
      <c r="F618" s="1455"/>
    </row>
    <row r="619" spans="1:6" s="771" customFormat="1" ht="22.5" customHeight="1">
      <c r="A619" s="1010" t="s">
        <v>9141</v>
      </c>
      <c r="B619" s="1735" t="s">
        <v>9142</v>
      </c>
      <c r="C619" s="1000">
        <v>41000</v>
      </c>
      <c r="D619" s="1000">
        <v>0</v>
      </c>
      <c r="E619" s="612">
        <f t="shared" si="9"/>
        <v>5579649.9500000002</v>
      </c>
      <c r="F619" s="1455"/>
    </row>
    <row r="620" spans="1:6" s="771" customFormat="1" ht="22.5" customHeight="1">
      <c r="A620" s="1010" t="s">
        <v>9143</v>
      </c>
      <c r="B620" s="1735" t="s">
        <v>9144</v>
      </c>
      <c r="C620" s="1000">
        <v>77000</v>
      </c>
      <c r="D620" s="1000">
        <v>0</v>
      </c>
      <c r="E620" s="612">
        <f t="shared" si="9"/>
        <v>5656649.9500000002</v>
      </c>
      <c r="F620" s="1455"/>
    </row>
    <row r="621" spans="1:6" s="771" customFormat="1" ht="22.5" customHeight="1">
      <c r="A621" s="1010" t="s">
        <v>9145</v>
      </c>
      <c r="B621" s="1735" t="s">
        <v>9146</v>
      </c>
      <c r="C621" s="1000">
        <v>78000</v>
      </c>
      <c r="D621" s="1000">
        <v>0</v>
      </c>
      <c r="E621" s="612">
        <f t="shared" si="9"/>
        <v>5734649.9500000002</v>
      </c>
      <c r="F621" s="1455"/>
    </row>
    <row r="622" spans="1:6" s="771" customFormat="1" ht="22.5" customHeight="1">
      <c r="A622" s="1010" t="s">
        <v>9147</v>
      </c>
      <c r="B622" s="1735" t="s">
        <v>8336</v>
      </c>
      <c r="C622" s="1000">
        <v>0</v>
      </c>
      <c r="D622" s="1000">
        <v>1300</v>
      </c>
      <c r="E622" s="612">
        <f t="shared" si="9"/>
        <v>5733349.9500000002</v>
      </c>
      <c r="F622" s="1455"/>
    </row>
    <row r="623" spans="1:6" s="771" customFormat="1" ht="22.5" customHeight="1">
      <c r="A623" s="1010" t="s">
        <v>9148</v>
      </c>
      <c r="B623" s="1735" t="s">
        <v>9149</v>
      </c>
      <c r="C623" s="1000">
        <v>22000</v>
      </c>
      <c r="D623" s="1000">
        <v>0</v>
      </c>
      <c r="E623" s="612">
        <f t="shared" si="9"/>
        <v>5755349.9500000002</v>
      </c>
      <c r="F623" s="1455"/>
    </row>
    <row r="624" spans="1:6" s="771" customFormat="1" ht="22.5" customHeight="1">
      <c r="A624" s="1010" t="s">
        <v>9150</v>
      </c>
      <c r="B624" s="1735" t="s">
        <v>9151</v>
      </c>
      <c r="C624" s="1000">
        <v>33000</v>
      </c>
      <c r="D624" s="1000">
        <v>0</v>
      </c>
      <c r="E624" s="612">
        <f t="shared" si="9"/>
        <v>5788349.9500000002</v>
      </c>
      <c r="F624" s="1455"/>
    </row>
    <row r="625" spans="1:6" s="771" customFormat="1" ht="22.5" customHeight="1">
      <c r="A625" s="1010" t="s">
        <v>9152</v>
      </c>
      <c r="B625" s="1735" t="s">
        <v>9153</v>
      </c>
      <c r="C625" s="1000">
        <v>35000</v>
      </c>
      <c r="D625" s="1000">
        <v>0</v>
      </c>
      <c r="E625" s="612">
        <f t="shared" si="9"/>
        <v>5823349.9500000002</v>
      </c>
      <c r="F625" s="1455"/>
    </row>
    <row r="626" spans="1:6" s="771" customFormat="1" ht="22.5" customHeight="1">
      <c r="A626" s="1010" t="s">
        <v>9154</v>
      </c>
      <c r="B626" s="1735" t="s">
        <v>9155</v>
      </c>
      <c r="C626" s="1000">
        <v>37000</v>
      </c>
      <c r="D626" s="1000">
        <v>0</v>
      </c>
      <c r="E626" s="612">
        <f t="shared" si="9"/>
        <v>5860349.9500000002</v>
      </c>
      <c r="F626" s="1455"/>
    </row>
    <row r="627" spans="1:6" s="771" customFormat="1" ht="22.5" customHeight="1">
      <c r="A627" s="1010" t="s">
        <v>9156</v>
      </c>
      <c r="B627" s="1735" t="s">
        <v>8988</v>
      </c>
      <c r="C627" s="1000">
        <v>37000</v>
      </c>
      <c r="D627" s="1000">
        <v>0</v>
      </c>
      <c r="E627" s="612">
        <f t="shared" si="9"/>
        <v>5897349.9500000002</v>
      </c>
      <c r="F627" s="1455"/>
    </row>
    <row r="628" spans="1:6" s="771" customFormat="1" ht="22.5" customHeight="1">
      <c r="A628" s="1010" t="s">
        <v>9157</v>
      </c>
      <c r="B628" s="1735" t="s">
        <v>9158</v>
      </c>
      <c r="C628" s="1000">
        <v>41000</v>
      </c>
      <c r="D628" s="1000">
        <v>0</v>
      </c>
      <c r="E628" s="612">
        <f t="shared" si="9"/>
        <v>5938349.9500000002</v>
      </c>
      <c r="F628" s="1455"/>
    </row>
    <row r="629" spans="1:6" s="771" customFormat="1" ht="22.5" customHeight="1">
      <c r="A629" s="1010" t="s">
        <v>9159</v>
      </c>
      <c r="B629" s="1735" t="s">
        <v>9160</v>
      </c>
      <c r="C629" s="1000">
        <v>61000</v>
      </c>
      <c r="D629" s="1000">
        <v>0</v>
      </c>
      <c r="E629" s="612">
        <f t="shared" si="9"/>
        <v>5999349.9500000002</v>
      </c>
      <c r="F629" s="1455"/>
    </row>
    <row r="630" spans="1:6" s="771" customFormat="1" ht="22.5" customHeight="1">
      <c r="A630" s="1010" t="s">
        <v>9161</v>
      </c>
      <c r="B630" s="1735" t="s">
        <v>9162</v>
      </c>
      <c r="C630" s="1000">
        <v>61000</v>
      </c>
      <c r="D630" s="1000">
        <v>0</v>
      </c>
      <c r="E630" s="612">
        <f t="shared" si="9"/>
        <v>6060349.9500000002</v>
      </c>
      <c r="F630" s="1455"/>
    </row>
    <row r="631" spans="1:6" s="771" customFormat="1" ht="22.5" customHeight="1">
      <c r="A631" s="1010" t="s">
        <v>9163</v>
      </c>
      <c r="B631" s="1735" t="s">
        <v>9164</v>
      </c>
      <c r="C631" s="1000">
        <v>61000</v>
      </c>
      <c r="D631" s="1000">
        <v>0</v>
      </c>
      <c r="E631" s="612">
        <f t="shared" si="9"/>
        <v>6121349.9500000002</v>
      </c>
      <c r="F631" s="1455"/>
    </row>
    <row r="632" spans="1:6" s="771" customFormat="1" ht="22.5" customHeight="1">
      <c r="A632" s="1010" t="s">
        <v>9165</v>
      </c>
      <c r="B632" s="1735" t="s">
        <v>9166</v>
      </c>
      <c r="C632" s="1000">
        <v>65000</v>
      </c>
      <c r="D632" s="1000">
        <v>0</v>
      </c>
      <c r="E632" s="612">
        <f t="shared" si="9"/>
        <v>6186349.9500000002</v>
      </c>
      <c r="F632" s="1455"/>
    </row>
    <row r="633" spans="1:6" s="771" customFormat="1" ht="22.5" customHeight="1">
      <c r="A633" s="1010" t="s">
        <v>9167</v>
      </c>
      <c r="B633" s="1735" t="s">
        <v>9168</v>
      </c>
      <c r="C633" s="1000">
        <v>77000</v>
      </c>
      <c r="D633" s="1000">
        <v>0</v>
      </c>
      <c r="E633" s="612">
        <f t="shared" si="9"/>
        <v>6263349.9500000002</v>
      </c>
      <c r="F633" s="1455"/>
    </row>
    <row r="634" spans="1:6" s="771" customFormat="1" ht="22.5" customHeight="1">
      <c r="A634" s="1010" t="s">
        <v>9169</v>
      </c>
      <c r="B634" s="1735" t="s">
        <v>9170</v>
      </c>
      <c r="C634" s="1000">
        <v>302000</v>
      </c>
      <c r="D634" s="1000">
        <v>0</v>
      </c>
      <c r="E634" s="612">
        <f t="shared" si="9"/>
        <v>6565349.9500000002</v>
      </c>
      <c r="F634" s="1455"/>
    </row>
    <row r="635" spans="1:6" s="771" customFormat="1" ht="22.5" customHeight="1">
      <c r="A635" s="1010" t="s">
        <v>9171</v>
      </c>
      <c r="B635" s="1735" t="s">
        <v>9172</v>
      </c>
      <c r="C635" s="1000">
        <v>16000</v>
      </c>
      <c r="D635" s="1000">
        <v>0</v>
      </c>
      <c r="E635" s="612">
        <f t="shared" si="9"/>
        <v>6581349.9500000002</v>
      </c>
      <c r="F635" s="1455"/>
    </row>
    <row r="636" spans="1:6" s="771" customFormat="1" ht="22.5" customHeight="1">
      <c r="A636" s="1010" t="s">
        <v>9173</v>
      </c>
      <c r="B636" s="1735" t="s">
        <v>9174</v>
      </c>
      <c r="C636" s="1000">
        <v>22000</v>
      </c>
      <c r="D636" s="1000">
        <v>0</v>
      </c>
      <c r="E636" s="612">
        <f t="shared" si="9"/>
        <v>6603349.9500000002</v>
      </c>
      <c r="F636" s="1455"/>
    </row>
    <row r="637" spans="1:6" s="771" customFormat="1" ht="22.5" customHeight="1">
      <c r="A637" s="1010" t="s">
        <v>9171</v>
      </c>
      <c r="B637" s="1735" t="s">
        <v>9175</v>
      </c>
      <c r="C637" s="1000">
        <v>22000</v>
      </c>
      <c r="D637" s="1000">
        <v>0</v>
      </c>
      <c r="E637" s="612">
        <f t="shared" si="9"/>
        <v>6625349.9500000002</v>
      </c>
      <c r="F637" s="1455"/>
    </row>
    <row r="638" spans="1:6" s="771" customFormat="1" ht="22.5" customHeight="1">
      <c r="A638" s="1010" t="s">
        <v>9176</v>
      </c>
      <c r="B638" s="1735" t="s">
        <v>9177</v>
      </c>
      <c r="C638" s="1000">
        <v>22000</v>
      </c>
      <c r="D638" s="1000">
        <v>0</v>
      </c>
      <c r="E638" s="612">
        <f t="shared" si="9"/>
        <v>6647349.9500000002</v>
      </c>
      <c r="F638" s="1455"/>
    </row>
    <row r="639" spans="1:6" s="771" customFormat="1" ht="22.5" customHeight="1">
      <c r="A639" s="1010" t="s">
        <v>9178</v>
      </c>
      <c r="B639" s="1735" t="s">
        <v>9179</v>
      </c>
      <c r="C639" s="1000">
        <v>25500</v>
      </c>
      <c r="D639" s="1000">
        <v>0</v>
      </c>
      <c r="E639" s="612">
        <f t="shared" si="9"/>
        <v>6672849.9500000002</v>
      </c>
      <c r="F639" s="1455"/>
    </row>
    <row r="640" spans="1:6" s="771" customFormat="1" ht="22.5" customHeight="1">
      <c r="A640" s="1010" t="s">
        <v>9180</v>
      </c>
      <c r="B640" s="1735" t="s">
        <v>9181</v>
      </c>
      <c r="C640" s="1000">
        <v>30000</v>
      </c>
      <c r="D640" s="1000">
        <v>0</v>
      </c>
      <c r="E640" s="612">
        <f t="shared" si="9"/>
        <v>6702849.9500000002</v>
      </c>
      <c r="F640" s="1455"/>
    </row>
    <row r="641" spans="1:6" s="771" customFormat="1" ht="22.5" customHeight="1">
      <c r="A641" s="1010" t="s">
        <v>9182</v>
      </c>
      <c r="B641" s="1735" t="s">
        <v>9183</v>
      </c>
      <c r="C641" s="1000">
        <v>33000</v>
      </c>
      <c r="D641" s="1000">
        <v>0</v>
      </c>
      <c r="E641" s="612">
        <f t="shared" si="9"/>
        <v>6735849.9500000002</v>
      </c>
      <c r="F641" s="1455"/>
    </row>
    <row r="642" spans="1:6" s="771" customFormat="1" ht="22.5" customHeight="1">
      <c r="A642" s="1010" t="s">
        <v>9184</v>
      </c>
      <c r="B642" s="1735" t="s">
        <v>9185</v>
      </c>
      <c r="C642" s="1000">
        <v>35000</v>
      </c>
      <c r="D642" s="1000">
        <v>0</v>
      </c>
      <c r="E642" s="612">
        <f t="shared" si="9"/>
        <v>6770849.9500000002</v>
      </c>
      <c r="F642" s="1455"/>
    </row>
    <row r="643" spans="1:6" s="771" customFormat="1" ht="22.5" customHeight="1">
      <c r="A643" s="1010" t="s">
        <v>9186</v>
      </c>
      <c r="B643" s="1735" t="s">
        <v>9187</v>
      </c>
      <c r="C643" s="1000">
        <v>57000</v>
      </c>
      <c r="D643" s="1000">
        <v>0</v>
      </c>
      <c r="E643" s="612">
        <f t="shared" si="9"/>
        <v>6827849.9500000002</v>
      </c>
      <c r="F643" s="1455"/>
    </row>
    <row r="644" spans="1:6" s="771" customFormat="1" ht="22.5" customHeight="1">
      <c r="A644" s="1010" t="s">
        <v>9188</v>
      </c>
      <c r="B644" s="1735" t="s">
        <v>9189</v>
      </c>
      <c r="C644" s="1000">
        <v>20000</v>
      </c>
      <c r="D644" s="1000">
        <v>0</v>
      </c>
      <c r="E644" s="612">
        <f t="shared" si="9"/>
        <v>6847849.9500000002</v>
      </c>
      <c r="F644" s="1455"/>
    </row>
    <row r="645" spans="1:6" s="771" customFormat="1" ht="22.5" customHeight="1">
      <c r="A645" s="1010" t="s">
        <v>9190</v>
      </c>
      <c r="B645" s="1735" t="s">
        <v>9191</v>
      </c>
      <c r="C645" s="1000">
        <v>22000</v>
      </c>
      <c r="D645" s="1000">
        <v>0</v>
      </c>
      <c r="E645" s="612">
        <f t="shared" ref="E645:E708" si="10">E644-D645+C645</f>
        <v>6869849.9500000002</v>
      </c>
      <c r="F645" s="1455"/>
    </row>
    <row r="646" spans="1:6" s="771" customFormat="1" ht="22.5" customHeight="1">
      <c r="A646" s="1010" t="s">
        <v>9192</v>
      </c>
      <c r="B646" s="1735" t="s">
        <v>9193</v>
      </c>
      <c r="C646" s="1000">
        <v>35000</v>
      </c>
      <c r="D646" s="1000">
        <v>0</v>
      </c>
      <c r="E646" s="612">
        <f t="shared" si="10"/>
        <v>6904849.9500000002</v>
      </c>
      <c r="F646" s="1455"/>
    </row>
    <row r="647" spans="1:6" s="771" customFormat="1" ht="22.5" customHeight="1">
      <c r="A647" s="1010" t="s">
        <v>9194</v>
      </c>
      <c r="B647" s="1735" t="s">
        <v>9195</v>
      </c>
      <c r="C647" s="1000">
        <v>51000</v>
      </c>
      <c r="D647" s="1000">
        <v>0</v>
      </c>
      <c r="E647" s="612">
        <f t="shared" si="10"/>
        <v>6955849.9500000002</v>
      </c>
      <c r="F647" s="1455"/>
    </row>
    <row r="648" spans="1:6" s="771" customFormat="1" ht="22.5" customHeight="1">
      <c r="A648" s="1010" t="s">
        <v>9196</v>
      </c>
      <c r="B648" s="1735" t="s">
        <v>9197</v>
      </c>
      <c r="C648" s="1000">
        <v>362000</v>
      </c>
      <c r="D648" s="1000">
        <v>0</v>
      </c>
      <c r="E648" s="612">
        <f t="shared" si="10"/>
        <v>7317849.9500000002</v>
      </c>
      <c r="F648" s="1455"/>
    </row>
    <row r="649" spans="1:6" s="771" customFormat="1" ht="22.5" customHeight="1">
      <c r="A649" s="1010" t="s">
        <v>9198</v>
      </c>
      <c r="B649" s="1735" t="s">
        <v>9199</v>
      </c>
      <c r="C649" s="1000">
        <v>933843.25</v>
      </c>
      <c r="D649" s="1000">
        <v>0</v>
      </c>
      <c r="E649" s="612">
        <f t="shared" si="10"/>
        <v>8251693.2000000002</v>
      </c>
      <c r="F649" s="1455"/>
    </row>
    <row r="650" spans="1:6" s="771" customFormat="1" ht="22.5" customHeight="1">
      <c r="A650" s="1010" t="s">
        <v>9200</v>
      </c>
      <c r="B650" s="1735" t="s">
        <v>8438</v>
      </c>
      <c r="C650" s="1000">
        <v>0</v>
      </c>
      <c r="D650" s="1000">
        <v>52.5</v>
      </c>
      <c r="E650" s="612">
        <f t="shared" si="10"/>
        <v>8251640.7000000002</v>
      </c>
      <c r="F650" s="1455"/>
    </row>
    <row r="651" spans="1:6" s="771" customFormat="1" ht="22.5" customHeight="1">
      <c r="A651" s="1010" t="s">
        <v>9201</v>
      </c>
      <c r="B651" s="1735" t="s">
        <v>8438</v>
      </c>
      <c r="C651" s="1000">
        <v>0</v>
      </c>
      <c r="D651" s="1000">
        <v>52.5</v>
      </c>
      <c r="E651" s="612">
        <f t="shared" si="10"/>
        <v>8251588.2000000002</v>
      </c>
      <c r="F651" s="1455"/>
    </row>
    <row r="652" spans="1:6" s="771" customFormat="1" ht="22.5" customHeight="1">
      <c r="A652" s="1010" t="s">
        <v>9201</v>
      </c>
      <c r="B652" s="1735" t="s">
        <v>8438</v>
      </c>
      <c r="C652" s="1000">
        <v>0</v>
      </c>
      <c r="D652" s="1000">
        <v>52.5</v>
      </c>
      <c r="E652" s="612">
        <f t="shared" si="10"/>
        <v>8251535.7000000002</v>
      </c>
      <c r="F652" s="1455"/>
    </row>
    <row r="653" spans="1:6" s="771" customFormat="1" ht="22.5" customHeight="1">
      <c r="A653" s="1010" t="s">
        <v>9201</v>
      </c>
      <c r="B653" s="1735" t="s">
        <v>8438</v>
      </c>
      <c r="C653" s="1000">
        <v>0</v>
      </c>
      <c r="D653" s="1000">
        <v>52.5</v>
      </c>
      <c r="E653" s="612">
        <f t="shared" si="10"/>
        <v>8251483.2000000002</v>
      </c>
      <c r="F653" s="1455"/>
    </row>
    <row r="654" spans="1:6" s="771" customFormat="1" ht="22.5" customHeight="1">
      <c r="A654" s="1010" t="s">
        <v>9202</v>
      </c>
      <c r="B654" s="1735" t="s">
        <v>8438</v>
      </c>
      <c r="C654" s="1000">
        <v>0</v>
      </c>
      <c r="D654" s="1000">
        <v>52.5</v>
      </c>
      <c r="E654" s="612">
        <f t="shared" si="10"/>
        <v>8251430.7000000002</v>
      </c>
      <c r="F654" s="1455"/>
    </row>
    <row r="655" spans="1:6" s="771" customFormat="1" ht="22.5" customHeight="1">
      <c r="A655" s="1010" t="s">
        <v>9202</v>
      </c>
      <c r="B655" s="1735" t="s">
        <v>8438</v>
      </c>
      <c r="C655" s="1000">
        <v>0</v>
      </c>
      <c r="D655" s="1000">
        <v>52.5</v>
      </c>
      <c r="E655" s="612">
        <f t="shared" si="10"/>
        <v>8251378.2000000002</v>
      </c>
      <c r="F655" s="1455"/>
    </row>
    <row r="656" spans="1:6" s="771" customFormat="1" ht="22.5" customHeight="1">
      <c r="A656" s="1010" t="s">
        <v>9203</v>
      </c>
      <c r="B656" s="1735" t="s">
        <v>8438</v>
      </c>
      <c r="C656" s="1000">
        <v>0</v>
      </c>
      <c r="D656" s="1000">
        <v>52.5</v>
      </c>
      <c r="E656" s="612">
        <f t="shared" si="10"/>
        <v>8251325.7000000002</v>
      </c>
      <c r="F656" s="1455"/>
    </row>
    <row r="657" spans="1:6" s="771" customFormat="1" ht="22.5" customHeight="1">
      <c r="A657" s="1010" t="s">
        <v>9204</v>
      </c>
      <c r="B657" s="1735" t="s">
        <v>8438</v>
      </c>
      <c r="C657" s="1000">
        <v>0</v>
      </c>
      <c r="D657" s="1000">
        <v>52.5</v>
      </c>
      <c r="E657" s="612">
        <f t="shared" si="10"/>
        <v>8251273.2000000002</v>
      </c>
      <c r="F657" s="1455"/>
    </row>
    <row r="658" spans="1:6" s="771" customFormat="1" ht="22.5" customHeight="1">
      <c r="A658" s="1010" t="s">
        <v>9204</v>
      </c>
      <c r="B658" s="1735" t="s">
        <v>8438</v>
      </c>
      <c r="C658" s="1000">
        <v>0</v>
      </c>
      <c r="D658" s="1000">
        <v>52.5</v>
      </c>
      <c r="E658" s="612">
        <f t="shared" si="10"/>
        <v>8251220.7000000002</v>
      </c>
      <c r="F658" s="1455"/>
    </row>
    <row r="659" spans="1:6" s="771" customFormat="1" ht="22.5" customHeight="1">
      <c r="A659" s="1010" t="s">
        <v>9205</v>
      </c>
      <c r="B659" s="1735" t="s">
        <v>8438</v>
      </c>
      <c r="C659" s="1000">
        <v>0</v>
      </c>
      <c r="D659" s="1000">
        <v>52.5</v>
      </c>
      <c r="E659" s="612">
        <f t="shared" si="10"/>
        <v>8251168.2000000002</v>
      </c>
      <c r="F659" s="1455"/>
    </row>
    <row r="660" spans="1:6" s="771" customFormat="1" ht="22.5" customHeight="1">
      <c r="A660" s="1010" t="s">
        <v>9190</v>
      </c>
      <c r="B660" s="1735" t="s">
        <v>9206</v>
      </c>
      <c r="C660" s="1000">
        <v>0</v>
      </c>
      <c r="D660" s="1000">
        <v>165.01</v>
      </c>
      <c r="E660" s="612">
        <f t="shared" si="10"/>
        <v>8251003.1900000004</v>
      </c>
      <c r="F660" s="1455"/>
    </row>
    <row r="661" spans="1:6" s="771" customFormat="1" ht="22.5" customHeight="1">
      <c r="A661" s="1010" t="s">
        <v>9207</v>
      </c>
      <c r="B661" s="1735" t="s">
        <v>8700</v>
      </c>
      <c r="C661" s="1000">
        <v>0</v>
      </c>
      <c r="D661" s="1000">
        <v>2625</v>
      </c>
      <c r="E661" s="612">
        <f t="shared" si="10"/>
        <v>8248378.1900000004</v>
      </c>
      <c r="F661" s="1455"/>
    </row>
    <row r="662" spans="1:6" s="771" customFormat="1" ht="22.5" customHeight="1">
      <c r="A662" s="1010" t="s">
        <v>9196</v>
      </c>
      <c r="B662" s="1735" t="s">
        <v>9208</v>
      </c>
      <c r="C662" s="1000">
        <v>0</v>
      </c>
      <c r="D662" s="1000">
        <v>2714.99</v>
      </c>
      <c r="E662" s="612">
        <f t="shared" si="10"/>
        <v>8245663.2000000002</v>
      </c>
      <c r="F662" s="1455"/>
    </row>
    <row r="663" spans="1:6" s="771" customFormat="1" ht="22.5" customHeight="1">
      <c r="A663" s="1010" t="s">
        <v>9204</v>
      </c>
      <c r="B663" s="1735" t="s">
        <v>8451</v>
      </c>
      <c r="C663" s="1000">
        <v>0</v>
      </c>
      <c r="D663" s="1000">
        <v>7000</v>
      </c>
      <c r="E663" s="612">
        <f t="shared" si="10"/>
        <v>8238663.2000000002</v>
      </c>
      <c r="F663" s="1455"/>
    </row>
    <row r="664" spans="1:6" s="771" customFormat="1" ht="22.5" customHeight="1">
      <c r="A664" s="1010" t="s">
        <v>9209</v>
      </c>
      <c r="B664" s="1735" t="s">
        <v>8395</v>
      </c>
      <c r="C664" s="1000">
        <v>0</v>
      </c>
      <c r="D664" s="1000">
        <v>14400</v>
      </c>
      <c r="E664" s="612">
        <f t="shared" si="10"/>
        <v>8224263.2000000002</v>
      </c>
      <c r="F664" s="1455"/>
    </row>
    <row r="665" spans="1:6" s="771" customFormat="1" ht="22.5" customHeight="1">
      <c r="A665" s="1010" t="s">
        <v>9210</v>
      </c>
      <c r="B665" s="1735" t="s">
        <v>8395</v>
      </c>
      <c r="C665" s="1000">
        <v>0</v>
      </c>
      <c r="D665" s="1000">
        <v>14400</v>
      </c>
      <c r="E665" s="612">
        <f t="shared" si="10"/>
        <v>8209863.2000000002</v>
      </c>
      <c r="F665" s="1455"/>
    </row>
    <row r="666" spans="1:6" s="771" customFormat="1" ht="22.5" customHeight="1">
      <c r="A666" s="1010" t="s">
        <v>9211</v>
      </c>
      <c r="B666" s="1735" t="s">
        <v>8395</v>
      </c>
      <c r="C666" s="1000">
        <v>0</v>
      </c>
      <c r="D666" s="1000">
        <v>14400</v>
      </c>
      <c r="E666" s="612">
        <f t="shared" si="10"/>
        <v>8195463.2000000002</v>
      </c>
      <c r="F666" s="1455"/>
    </row>
    <row r="667" spans="1:6" s="771" customFormat="1" ht="22.5" customHeight="1">
      <c r="A667" s="1010" t="s">
        <v>9212</v>
      </c>
      <c r="B667" s="1735" t="s">
        <v>8395</v>
      </c>
      <c r="C667" s="1000">
        <v>0</v>
      </c>
      <c r="D667" s="1000">
        <v>14400</v>
      </c>
      <c r="E667" s="612">
        <f t="shared" si="10"/>
        <v>8181063.2000000002</v>
      </c>
      <c r="F667" s="1455"/>
    </row>
    <row r="668" spans="1:6" s="771" customFormat="1" ht="22.5" customHeight="1">
      <c r="A668" s="1010" t="s">
        <v>9213</v>
      </c>
      <c r="B668" s="1735" t="s">
        <v>8395</v>
      </c>
      <c r="C668" s="1000">
        <v>0</v>
      </c>
      <c r="D668" s="1000">
        <v>14400</v>
      </c>
      <c r="E668" s="612">
        <f t="shared" si="10"/>
        <v>8166663.2000000002</v>
      </c>
      <c r="F668" s="1455"/>
    </row>
    <row r="669" spans="1:6" s="771" customFormat="1" ht="22.5" customHeight="1">
      <c r="A669" s="1010" t="s">
        <v>9214</v>
      </c>
      <c r="B669" s="1735" t="s">
        <v>8395</v>
      </c>
      <c r="C669" s="1000">
        <v>0</v>
      </c>
      <c r="D669" s="1000">
        <v>14400</v>
      </c>
      <c r="E669" s="612">
        <f t="shared" si="10"/>
        <v>8152263.2000000002</v>
      </c>
      <c r="F669" s="1455"/>
    </row>
    <row r="670" spans="1:6" s="771" customFormat="1" ht="22.5" customHeight="1">
      <c r="A670" s="1010" t="s">
        <v>9200</v>
      </c>
      <c r="B670" s="1735" t="s">
        <v>8395</v>
      </c>
      <c r="C670" s="1000">
        <v>0</v>
      </c>
      <c r="D670" s="1000">
        <v>14400</v>
      </c>
      <c r="E670" s="612">
        <f t="shared" si="10"/>
        <v>8137863.2000000002</v>
      </c>
      <c r="F670" s="1455"/>
    </row>
    <row r="671" spans="1:6" s="771" customFormat="1" ht="22.5" customHeight="1">
      <c r="A671" s="1010" t="s">
        <v>9203</v>
      </c>
      <c r="B671" s="1735" t="s">
        <v>8943</v>
      </c>
      <c r="C671" s="1000">
        <v>0</v>
      </c>
      <c r="D671" s="1000">
        <v>22500</v>
      </c>
      <c r="E671" s="612">
        <f t="shared" si="10"/>
        <v>8115363.2000000002</v>
      </c>
      <c r="F671" s="1455"/>
    </row>
    <row r="672" spans="1:6" s="996" customFormat="1" ht="22.5" customHeight="1">
      <c r="A672" s="1010" t="s">
        <v>9205</v>
      </c>
      <c r="B672" s="1735" t="s">
        <v>9215</v>
      </c>
      <c r="C672" s="1000">
        <v>0</v>
      </c>
      <c r="D672" s="1000">
        <v>25080</v>
      </c>
      <c r="E672" s="612">
        <f t="shared" si="10"/>
        <v>8090283.2000000002</v>
      </c>
      <c r="F672" s="1724"/>
    </row>
    <row r="673" spans="1:6" s="771" customFormat="1" ht="22.5" customHeight="1">
      <c r="A673" s="1010" t="s">
        <v>9202</v>
      </c>
      <c r="B673" s="1735" t="s">
        <v>8944</v>
      </c>
      <c r="C673" s="1000">
        <v>0</v>
      </c>
      <c r="D673" s="1000">
        <v>27500</v>
      </c>
      <c r="E673" s="612">
        <f t="shared" si="10"/>
        <v>8062783.2000000002</v>
      </c>
      <c r="F673" s="1455"/>
    </row>
    <row r="674" spans="1:6" s="771" customFormat="1" ht="22.5" customHeight="1">
      <c r="A674" s="1010" t="s">
        <v>9200</v>
      </c>
      <c r="B674" s="1735" t="s">
        <v>9215</v>
      </c>
      <c r="C674" s="1000">
        <v>0</v>
      </c>
      <c r="D674" s="1000">
        <v>30000</v>
      </c>
      <c r="E674" s="612">
        <f t="shared" si="10"/>
        <v>8032783.2000000002</v>
      </c>
      <c r="F674" s="1455"/>
    </row>
    <row r="675" spans="1:6" s="771" customFormat="1" ht="22.5" customHeight="1">
      <c r="A675" s="1010" t="s">
        <v>9204</v>
      </c>
      <c r="B675" s="1735" t="s">
        <v>8540</v>
      </c>
      <c r="C675" s="1000">
        <v>0</v>
      </c>
      <c r="D675" s="1000">
        <v>30000</v>
      </c>
      <c r="E675" s="612">
        <f t="shared" si="10"/>
        <v>8002783.2000000002</v>
      </c>
      <c r="F675" s="1455"/>
    </row>
    <row r="676" spans="1:6" s="771" customFormat="1" ht="22.5" customHeight="1">
      <c r="A676" s="1010" t="s">
        <v>9201</v>
      </c>
      <c r="B676" s="1735" t="s">
        <v>8871</v>
      </c>
      <c r="C676" s="1000">
        <v>0</v>
      </c>
      <c r="D676" s="1000">
        <v>57500</v>
      </c>
      <c r="E676" s="612">
        <f t="shared" si="10"/>
        <v>7945283.2000000002</v>
      </c>
      <c r="F676" s="1455"/>
    </row>
    <row r="677" spans="1:6" s="771" customFormat="1" ht="22.5" customHeight="1">
      <c r="A677" s="1010" t="s">
        <v>9201</v>
      </c>
      <c r="B677" s="1735" t="s">
        <v>8450</v>
      </c>
      <c r="C677" s="1000">
        <v>0</v>
      </c>
      <c r="D677" s="1000">
        <v>62500</v>
      </c>
      <c r="E677" s="612">
        <f t="shared" si="10"/>
        <v>7882783.2000000002</v>
      </c>
      <c r="F677" s="1455"/>
    </row>
    <row r="678" spans="1:6" s="771" customFormat="1" ht="22.5" customHeight="1">
      <c r="A678" s="1010" t="s">
        <v>9201</v>
      </c>
      <c r="B678" s="1735" t="s">
        <v>8451</v>
      </c>
      <c r="C678" s="1000">
        <v>0</v>
      </c>
      <c r="D678" s="1000">
        <v>72500</v>
      </c>
      <c r="E678" s="612">
        <f t="shared" si="10"/>
        <v>7810283.2000000002</v>
      </c>
      <c r="F678" s="1455"/>
    </row>
    <row r="679" spans="1:6" s="771" customFormat="1" ht="22.5" customHeight="1">
      <c r="A679" s="1010" t="s">
        <v>9202</v>
      </c>
      <c r="B679" s="1735" t="s">
        <v>8452</v>
      </c>
      <c r="C679" s="1000">
        <v>0</v>
      </c>
      <c r="D679" s="1000">
        <v>302000</v>
      </c>
      <c r="E679" s="612">
        <f t="shared" si="10"/>
        <v>7508283.2000000002</v>
      </c>
      <c r="F679" s="1455"/>
    </row>
    <row r="680" spans="1:6" s="771" customFormat="1" ht="22.5" customHeight="1">
      <c r="A680" s="1010" t="s">
        <v>9216</v>
      </c>
      <c r="B680" s="1735" t="s">
        <v>9217</v>
      </c>
      <c r="C680" s="1000">
        <v>4000</v>
      </c>
      <c r="D680" s="1000">
        <v>0</v>
      </c>
      <c r="E680" s="612">
        <f t="shared" si="10"/>
        <v>7512283.2000000002</v>
      </c>
      <c r="F680" s="1455"/>
    </row>
    <row r="681" spans="1:6" s="771" customFormat="1" ht="22.5" customHeight="1">
      <c r="A681" s="1010" t="s">
        <v>9216</v>
      </c>
      <c r="B681" s="1735" t="s">
        <v>9218</v>
      </c>
      <c r="C681" s="1000">
        <v>16000</v>
      </c>
      <c r="D681" s="1000">
        <v>0</v>
      </c>
      <c r="E681" s="612">
        <f t="shared" si="10"/>
        <v>7528283.2000000002</v>
      </c>
      <c r="F681" s="1455"/>
    </row>
    <row r="682" spans="1:6" s="771" customFormat="1" ht="22.5" customHeight="1">
      <c r="A682" s="1010" t="s">
        <v>9219</v>
      </c>
      <c r="B682" s="1735" t="s">
        <v>8438</v>
      </c>
      <c r="C682" s="1000">
        <v>0</v>
      </c>
      <c r="D682" s="1000">
        <v>52.5</v>
      </c>
      <c r="E682" s="612">
        <f t="shared" si="10"/>
        <v>7528230.7000000002</v>
      </c>
      <c r="F682" s="1455"/>
    </row>
    <row r="683" spans="1:6" s="771" customFormat="1" ht="22.5" customHeight="1">
      <c r="A683" s="1010" t="s">
        <v>9220</v>
      </c>
      <c r="B683" s="1735" t="s">
        <v>9221</v>
      </c>
      <c r="C683" s="1000">
        <v>0</v>
      </c>
      <c r="D683" s="1000">
        <v>14400</v>
      </c>
      <c r="E683" s="612">
        <f t="shared" si="10"/>
        <v>7513830.7000000002</v>
      </c>
      <c r="F683" s="1455"/>
    </row>
    <row r="684" spans="1:6" s="771" customFormat="1" ht="22.5" customHeight="1">
      <c r="A684" s="1010" t="s">
        <v>9219</v>
      </c>
      <c r="B684" s="1735" t="s">
        <v>8570</v>
      </c>
      <c r="C684" s="1000">
        <v>0</v>
      </c>
      <c r="D684" s="1000">
        <v>7500000</v>
      </c>
      <c r="E684" s="612">
        <f t="shared" si="10"/>
        <v>13830.700000000186</v>
      </c>
      <c r="F684" s="1455"/>
    </row>
    <row r="685" spans="1:6" s="996" customFormat="1" ht="22.5" customHeight="1">
      <c r="A685" s="1011" t="s">
        <v>9222</v>
      </c>
      <c r="B685" s="1737" t="s">
        <v>8478</v>
      </c>
      <c r="C685" s="1012">
        <v>0</v>
      </c>
      <c r="D685" s="1012">
        <v>10613.65</v>
      </c>
      <c r="E685" s="1369">
        <f t="shared" si="10"/>
        <v>3217.0500000001866</v>
      </c>
      <c r="F685" s="1724"/>
    </row>
    <row r="686" spans="1:6" s="771" customFormat="1" ht="22.5" customHeight="1">
      <c r="A686" s="1010" t="s">
        <v>9223</v>
      </c>
      <c r="B686" s="1735" t="s">
        <v>9224</v>
      </c>
      <c r="C686" s="1000">
        <v>41000</v>
      </c>
      <c r="D686" s="1000">
        <v>0</v>
      </c>
      <c r="E686" s="612">
        <f t="shared" si="10"/>
        <v>44217.050000000185</v>
      </c>
      <c r="F686" s="1455"/>
    </row>
    <row r="687" spans="1:6" s="771" customFormat="1" ht="22.5" customHeight="1">
      <c r="A687" s="1010" t="s">
        <v>9223</v>
      </c>
      <c r="B687" s="1735" t="s">
        <v>9225</v>
      </c>
      <c r="C687" s="1000">
        <v>10000</v>
      </c>
      <c r="D687" s="1000">
        <v>0</v>
      </c>
      <c r="E687" s="612">
        <f t="shared" si="10"/>
        <v>54217.050000000185</v>
      </c>
      <c r="F687" s="1455"/>
    </row>
    <row r="688" spans="1:6" s="771" customFormat="1" ht="22.5" customHeight="1">
      <c r="A688" s="1010" t="s">
        <v>9226</v>
      </c>
      <c r="B688" s="1735" t="s">
        <v>9227</v>
      </c>
      <c r="C688" s="1000">
        <v>13000</v>
      </c>
      <c r="D688" s="1000">
        <v>0</v>
      </c>
      <c r="E688" s="612">
        <f t="shared" si="10"/>
        <v>67217.050000000192</v>
      </c>
      <c r="F688" s="1455"/>
    </row>
    <row r="689" spans="1:6" s="771" customFormat="1" ht="22.5" customHeight="1">
      <c r="A689" s="1010" t="s">
        <v>9228</v>
      </c>
      <c r="B689" s="1735" t="s">
        <v>9229</v>
      </c>
      <c r="C689" s="1000">
        <v>41000</v>
      </c>
      <c r="D689" s="1000">
        <v>0</v>
      </c>
      <c r="E689" s="612">
        <f t="shared" si="10"/>
        <v>108217.05000000019</v>
      </c>
      <c r="F689" s="1455"/>
    </row>
    <row r="690" spans="1:6" s="771" customFormat="1" ht="22.5" customHeight="1">
      <c r="A690" s="1010" t="s">
        <v>9230</v>
      </c>
      <c r="B690" s="1735" t="s">
        <v>9231</v>
      </c>
      <c r="C690" s="1000">
        <v>42700</v>
      </c>
      <c r="D690" s="1000">
        <v>0</v>
      </c>
      <c r="E690" s="612">
        <f t="shared" si="10"/>
        <v>150917.05000000019</v>
      </c>
      <c r="F690" s="1455"/>
    </row>
    <row r="691" spans="1:6" s="771" customFormat="1" ht="22.5" customHeight="1">
      <c r="A691" s="1010" t="s">
        <v>9232</v>
      </c>
      <c r="B691" s="1735" t="s">
        <v>9233</v>
      </c>
      <c r="C691" s="1000">
        <v>45000</v>
      </c>
      <c r="D691" s="1000">
        <v>0</v>
      </c>
      <c r="E691" s="612">
        <f t="shared" si="10"/>
        <v>195917.05000000019</v>
      </c>
      <c r="F691" s="1455"/>
    </row>
    <row r="692" spans="1:6" s="771" customFormat="1" ht="22.5" customHeight="1">
      <c r="A692" s="1010" t="s">
        <v>9234</v>
      </c>
      <c r="B692" s="1735" t="s">
        <v>9235</v>
      </c>
      <c r="C692" s="1000">
        <v>51000</v>
      </c>
      <c r="D692" s="1000">
        <v>0</v>
      </c>
      <c r="E692" s="612">
        <f t="shared" si="10"/>
        <v>246917.05000000019</v>
      </c>
      <c r="F692" s="1455"/>
    </row>
    <row r="693" spans="1:6" s="771" customFormat="1" ht="22.5" customHeight="1">
      <c r="A693" s="1010" t="s">
        <v>9236</v>
      </c>
      <c r="B693" s="1735" t="s">
        <v>9237</v>
      </c>
      <c r="C693" s="1000">
        <v>55000</v>
      </c>
      <c r="D693" s="1000">
        <v>0</v>
      </c>
      <c r="E693" s="612">
        <f t="shared" si="10"/>
        <v>301917.05000000016</v>
      </c>
      <c r="F693" s="1455"/>
    </row>
    <row r="694" spans="1:6" s="771" customFormat="1" ht="22.5" customHeight="1">
      <c r="A694" s="1010" t="s">
        <v>9236</v>
      </c>
      <c r="B694" s="1735" t="s">
        <v>9238</v>
      </c>
      <c r="C694" s="1000">
        <v>61000</v>
      </c>
      <c r="D694" s="1000">
        <v>0</v>
      </c>
      <c r="E694" s="612">
        <f t="shared" si="10"/>
        <v>362917.05000000016</v>
      </c>
      <c r="F694" s="1455"/>
    </row>
    <row r="695" spans="1:6" s="771" customFormat="1" ht="22.5" customHeight="1">
      <c r="A695" s="1010" t="s">
        <v>9239</v>
      </c>
      <c r="B695" s="1735" t="s">
        <v>8336</v>
      </c>
      <c r="C695" s="1000">
        <v>0</v>
      </c>
      <c r="D695" s="1000">
        <v>1900</v>
      </c>
      <c r="E695" s="612">
        <f t="shared" si="10"/>
        <v>361017.05000000016</v>
      </c>
      <c r="F695" s="1455"/>
    </row>
    <row r="696" spans="1:6" s="771" customFormat="1" ht="22.5" customHeight="1">
      <c r="A696" s="1010" t="s">
        <v>9240</v>
      </c>
      <c r="B696" s="1735" t="s">
        <v>9241</v>
      </c>
      <c r="C696" s="1000">
        <v>51000</v>
      </c>
      <c r="D696" s="1000">
        <v>0</v>
      </c>
      <c r="E696" s="612">
        <f t="shared" si="10"/>
        <v>412017.05000000016</v>
      </c>
      <c r="F696" s="1455"/>
    </row>
    <row r="697" spans="1:6" s="771" customFormat="1" ht="22.5" customHeight="1">
      <c r="A697" s="1010" t="s">
        <v>9242</v>
      </c>
      <c r="B697" s="1735" t="s">
        <v>9243</v>
      </c>
      <c r="C697" s="1000">
        <v>55000</v>
      </c>
      <c r="D697" s="1000">
        <v>0</v>
      </c>
      <c r="E697" s="612">
        <f t="shared" si="10"/>
        <v>467017.05000000016</v>
      </c>
      <c r="F697" s="1455"/>
    </row>
    <row r="698" spans="1:6" s="771" customFormat="1" ht="22.5" customHeight="1">
      <c r="A698" s="1010" t="s">
        <v>9244</v>
      </c>
      <c r="B698" s="1735" t="s">
        <v>9245</v>
      </c>
      <c r="C698" s="1000">
        <v>55000</v>
      </c>
      <c r="D698" s="1000">
        <v>0</v>
      </c>
      <c r="E698" s="612">
        <f t="shared" si="10"/>
        <v>522017.05000000016</v>
      </c>
      <c r="F698" s="1455"/>
    </row>
    <row r="699" spans="1:6" s="771" customFormat="1" ht="22.5" customHeight="1">
      <c r="A699" s="1010" t="s">
        <v>9246</v>
      </c>
      <c r="B699" s="1735" t="s">
        <v>9247</v>
      </c>
      <c r="C699" s="1000">
        <v>19000</v>
      </c>
      <c r="D699" s="1000">
        <v>0</v>
      </c>
      <c r="E699" s="612">
        <f t="shared" si="10"/>
        <v>541017.05000000016</v>
      </c>
      <c r="F699" s="1455"/>
    </row>
    <row r="700" spans="1:6" s="771" customFormat="1" ht="22.5" customHeight="1">
      <c r="A700" s="1010" t="s">
        <v>9248</v>
      </c>
      <c r="B700" s="1735" t="s">
        <v>9249</v>
      </c>
      <c r="C700" s="1000">
        <v>33000</v>
      </c>
      <c r="D700" s="1000">
        <v>0</v>
      </c>
      <c r="E700" s="612">
        <f t="shared" si="10"/>
        <v>574017.05000000016</v>
      </c>
      <c r="F700" s="1455"/>
    </row>
    <row r="701" spans="1:6" s="771" customFormat="1" ht="22.5" customHeight="1">
      <c r="A701" s="1011" t="s">
        <v>9248</v>
      </c>
      <c r="B701" s="1737" t="s">
        <v>9250</v>
      </c>
      <c r="C701" s="1012">
        <v>50000</v>
      </c>
      <c r="D701" s="1000">
        <v>0</v>
      </c>
      <c r="E701" s="612">
        <f t="shared" si="10"/>
        <v>624017.05000000016</v>
      </c>
      <c r="F701" s="1455"/>
    </row>
    <row r="702" spans="1:6" s="771" customFormat="1" ht="22.5" customHeight="1">
      <c r="A702" s="1010" t="s">
        <v>9248</v>
      </c>
      <c r="B702" s="1735" t="s">
        <v>9251</v>
      </c>
      <c r="C702" s="1000">
        <v>55000</v>
      </c>
      <c r="D702" s="1000">
        <v>0</v>
      </c>
      <c r="E702" s="612">
        <f t="shared" si="10"/>
        <v>679017.05000000016</v>
      </c>
      <c r="F702" s="1455"/>
    </row>
    <row r="703" spans="1:6" s="771" customFormat="1" ht="22.5" customHeight="1">
      <c r="A703" s="1010" t="s">
        <v>9248</v>
      </c>
      <c r="B703" s="1735" t="s">
        <v>9252</v>
      </c>
      <c r="C703" s="1000">
        <v>51000</v>
      </c>
      <c r="D703" s="1000">
        <v>0</v>
      </c>
      <c r="E703" s="612">
        <f t="shared" si="10"/>
        <v>730017.05000000016</v>
      </c>
      <c r="F703" s="1455"/>
    </row>
    <row r="704" spans="1:6" s="771" customFormat="1" ht="22.5" customHeight="1">
      <c r="A704" s="1010" t="s">
        <v>9248</v>
      </c>
      <c r="B704" s="1735" t="s">
        <v>9253</v>
      </c>
      <c r="C704" s="1000">
        <v>269000</v>
      </c>
      <c r="D704" s="1000">
        <v>0</v>
      </c>
      <c r="E704" s="612">
        <f t="shared" si="10"/>
        <v>999017.05000000016</v>
      </c>
      <c r="F704" s="1455"/>
    </row>
    <row r="705" spans="1:6" s="771" customFormat="1" ht="22.5" customHeight="1">
      <c r="A705" s="1010" t="s">
        <v>9248</v>
      </c>
      <c r="B705" s="1735" t="s">
        <v>9254</v>
      </c>
      <c r="C705" s="1000">
        <v>0</v>
      </c>
      <c r="D705" s="1000">
        <v>2017.5</v>
      </c>
      <c r="E705" s="612">
        <f t="shared" si="10"/>
        <v>996999.55000000016</v>
      </c>
      <c r="F705" s="1455"/>
    </row>
    <row r="706" spans="1:6" s="771" customFormat="1" ht="22.5" customHeight="1">
      <c r="A706" s="1010" t="s">
        <v>9248</v>
      </c>
      <c r="B706" s="1735" t="s">
        <v>9255</v>
      </c>
      <c r="C706" s="1000">
        <v>4000</v>
      </c>
      <c r="D706" s="1000">
        <v>0</v>
      </c>
      <c r="E706" s="612">
        <f t="shared" si="10"/>
        <v>1000999.5500000002</v>
      </c>
      <c r="F706" s="1455"/>
    </row>
    <row r="707" spans="1:6" s="771" customFormat="1" ht="22.5" customHeight="1">
      <c r="A707" s="1010" t="s">
        <v>9248</v>
      </c>
      <c r="B707" s="1735" t="s">
        <v>9256</v>
      </c>
      <c r="C707" s="1000">
        <v>0</v>
      </c>
      <c r="D707" s="1000">
        <v>30</v>
      </c>
      <c r="E707" s="612">
        <f t="shared" si="10"/>
        <v>1000969.5500000002</v>
      </c>
      <c r="F707" s="1455"/>
    </row>
    <row r="708" spans="1:6" s="771" customFormat="1" ht="22.5" customHeight="1">
      <c r="A708" s="1010" t="s">
        <v>9248</v>
      </c>
      <c r="B708" s="1735" t="s">
        <v>8395</v>
      </c>
      <c r="C708" s="1000">
        <v>0</v>
      </c>
      <c r="D708" s="1000">
        <v>14400</v>
      </c>
      <c r="E708" s="612">
        <f t="shared" si="10"/>
        <v>986569.55000000016</v>
      </c>
      <c r="F708" s="1455"/>
    </row>
    <row r="709" spans="1:6" s="771" customFormat="1" ht="22.5" customHeight="1">
      <c r="A709" s="1010" t="s">
        <v>9248</v>
      </c>
      <c r="B709" s="1735" t="s">
        <v>8395</v>
      </c>
      <c r="C709" s="1000">
        <v>0</v>
      </c>
      <c r="D709" s="1000">
        <v>14400</v>
      </c>
      <c r="E709" s="612">
        <f t="shared" ref="E709:E772" si="11">E708-D709+C709</f>
        <v>972169.55000000016</v>
      </c>
      <c r="F709" s="1455"/>
    </row>
    <row r="710" spans="1:6" s="771" customFormat="1" ht="22.5" customHeight="1">
      <c r="A710" s="1010" t="s">
        <v>9248</v>
      </c>
      <c r="B710" s="1735" t="s">
        <v>8395</v>
      </c>
      <c r="C710" s="1000">
        <v>0</v>
      </c>
      <c r="D710" s="1000">
        <v>14400</v>
      </c>
      <c r="E710" s="612">
        <f t="shared" si="11"/>
        <v>957769.55000000016</v>
      </c>
      <c r="F710" s="1455"/>
    </row>
    <row r="711" spans="1:6" s="771" customFormat="1" ht="22.5" customHeight="1">
      <c r="A711" s="1010" t="s">
        <v>9248</v>
      </c>
      <c r="B711" s="1735" t="s">
        <v>8395</v>
      </c>
      <c r="C711" s="1000">
        <v>0</v>
      </c>
      <c r="D711" s="1000">
        <v>14400</v>
      </c>
      <c r="E711" s="612">
        <f t="shared" si="11"/>
        <v>943369.55000000016</v>
      </c>
      <c r="F711" s="1455"/>
    </row>
    <row r="712" spans="1:6" s="771" customFormat="1" ht="22.5" customHeight="1">
      <c r="A712" s="1010" t="s">
        <v>9248</v>
      </c>
      <c r="B712" s="1735" t="s">
        <v>9257</v>
      </c>
      <c r="C712" s="1000">
        <v>750330</v>
      </c>
      <c r="D712" s="1000">
        <v>0</v>
      </c>
      <c r="E712" s="612">
        <f t="shared" si="11"/>
        <v>1693699.5500000003</v>
      </c>
      <c r="F712" s="1455"/>
    </row>
    <row r="713" spans="1:6" s="771" customFormat="1" ht="22.5" customHeight="1">
      <c r="A713" s="1010" t="s">
        <v>9248</v>
      </c>
      <c r="B713" s="1735" t="s">
        <v>9258</v>
      </c>
      <c r="C713" s="1000">
        <v>40000</v>
      </c>
      <c r="D713" s="1000">
        <v>0</v>
      </c>
      <c r="E713" s="612">
        <f t="shared" si="11"/>
        <v>1733699.5500000003</v>
      </c>
      <c r="F713" s="1455"/>
    </row>
    <row r="714" spans="1:6" s="771" customFormat="1" ht="22.5" customHeight="1">
      <c r="A714" s="1010" t="s">
        <v>9259</v>
      </c>
      <c r="B714" s="1735" t="s">
        <v>9260</v>
      </c>
      <c r="C714" s="1000">
        <v>30000</v>
      </c>
      <c r="D714" s="1000">
        <v>0</v>
      </c>
      <c r="E714" s="612">
        <f t="shared" si="11"/>
        <v>1763699.5500000003</v>
      </c>
      <c r="F714" s="1455"/>
    </row>
    <row r="715" spans="1:6" s="771" customFormat="1" ht="22.5" customHeight="1">
      <c r="A715" s="1010" t="s">
        <v>9261</v>
      </c>
      <c r="B715" s="1735" t="s">
        <v>9262</v>
      </c>
      <c r="C715" s="1000">
        <v>469660.93</v>
      </c>
      <c r="D715" s="1000">
        <v>0</v>
      </c>
      <c r="E715" s="612">
        <f t="shared" si="11"/>
        <v>2233360.4800000004</v>
      </c>
      <c r="F715" s="1455"/>
    </row>
    <row r="716" spans="1:6" s="771" customFormat="1" ht="22.5" customHeight="1">
      <c r="A716" s="1010" t="s">
        <v>9259</v>
      </c>
      <c r="B716" s="1735" t="s">
        <v>9263</v>
      </c>
      <c r="C716" s="1000">
        <v>0</v>
      </c>
      <c r="D716" s="1000">
        <v>225.01</v>
      </c>
      <c r="E716" s="612">
        <f t="shared" si="11"/>
        <v>2233135.4700000007</v>
      </c>
      <c r="F716" s="1455"/>
    </row>
    <row r="717" spans="1:6" s="771" customFormat="1" ht="22.5" customHeight="1">
      <c r="A717" s="1010" t="s">
        <v>9264</v>
      </c>
      <c r="B717" s="1735" t="s">
        <v>9265</v>
      </c>
      <c r="C717" s="1000">
        <v>0</v>
      </c>
      <c r="D717" s="1000">
        <v>20000</v>
      </c>
      <c r="E717" s="612">
        <f t="shared" si="11"/>
        <v>2213135.4700000007</v>
      </c>
      <c r="F717" s="1455"/>
    </row>
    <row r="718" spans="1:6" s="771" customFormat="1" ht="22.5" customHeight="1">
      <c r="A718" s="1010" t="s">
        <v>9266</v>
      </c>
      <c r="B718" s="1735" t="s">
        <v>9267</v>
      </c>
      <c r="C718" s="1000">
        <v>41685</v>
      </c>
      <c r="D718" s="1000">
        <v>0</v>
      </c>
      <c r="E718" s="612">
        <f t="shared" si="11"/>
        <v>2254820.4700000007</v>
      </c>
      <c r="F718" s="1455"/>
    </row>
    <row r="719" spans="1:6" s="771" customFormat="1" ht="22.5" customHeight="1">
      <c r="A719" s="1010" t="s">
        <v>9268</v>
      </c>
      <c r="B719" s="1735" t="s">
        <v>9269</v>
      </c>
      <c r="C719" s="1000">
        <v>55000</v>
      </c>
      <c r="D719" s="1000">
        <v>0</v>
      </c>
      <c r="E719" s="612">
        <f t="shared" si="11"/>
        <v>2309820.4700000007</v>
      </c>
      <c r="F719" s="1455"/>
    </row>
    <row r="720" spans="1:6" s="771" customFormat="1" ht="22.5" customHeight="1">
      <c r="A720" s="1010" t="s">
        <v>9270</v>
      </c>
      <c r="B720" s="1735" t="s">
        <v>9271</v>
      </c>
      <c r="C720" s="1000">
        <v>55000</v>
      </c>
      <c r="D720" s="1000">
        <v>0</v>
      </c>
      <c r="E720" s="612">
        <f t="shared" si="11"/>
        <v>2364820.4700000007</v>
      </c>
      <c r="F720" s="1455"/>
    </row>
    <row r="721" spans="1:6" s="771" customFormat="1" ht="22.5" customHeight="1">
      <c r="A721" s="1010" t="s">
        <v>9272</v>
      </c>
      <c r="B721" s="1735" t="s">
        <v>9273</v>
      </c>
      <c r="C721" s="1000">
        <v>61000</v>
      </c>
      <c r="D721" s="1000">
        <v>0</v>
      </c>
      <c r="E721" s="612">
        <f t="shared" si="11"/>
        <v>2425820.4700000007</v>
      </c>
      <c r="F721" s="1455"/>
    </row>
    <row r="722" spans="1:6" s="771" customFormat="1" ht="22.5" customHeight="1">
      <c r="A722" s="1010" t="s">
        <v>9274</v>
      </c>
      <c r="B722" s="1735" t="s">
        <v>9275</v>
      </c>
      <c r="C722" s="1000">
        <v>20000</v>
      </c>
      <c r="D722" s="1000">
        <v>0</v>
      </c>
      <c r="E722" s="612">
        <f t="shared" si="11"/>
        <v>2445820.4700000007</v>
      </c>
      <c r="F722" s="1455"/>
    </row>
    <row r="723" spans="1:6" s="771" customFormat="1" ht="22.5" customHeight="1">
      <c r="A723" s="1010" t="s">
        <v>9276</v>
      </c>
      <c r="B723" s="1735" t="s">
        <v>9277</v>
      </c>
      <c r="C723" s="1000">
        <v>42000</v>
      </c>
      <c r="D723" s="1000">
        <v>0</v>
      </c>
      <c r="E723" s="612">
        <f t="shared" si="11"/>
        <v>2487820.4700000007</v>
      </c>
      <c r="F723" s="1455"/>
    </row>
    <row r="724" spans="1:6" s="771" customFormat="1" ht="22.5" customHeight="1">
      <c r="A724" s="1010" t="s">
        <v>9278</v>
      </c>
      <c r="B724" s="1735" t="s">
        <v>8931</v>
      </c>
      <c r="C724" s="1000">
        <v>51000</v>
      </c>
      <c r="D724" s="1000">
        <v>0</v>
      </c>
      <c r="E724" s="612">
        <f t="shared" si="11"/>
        <v>2538820.4700000007</v>
      </c>
      <c r="F724" s="1455"/>
    </row>
    <row r="725" spans="1:6" s="771" customFormat="1" ht="22.5" customHeight="1">
      <c r="A725" s="1010" t="s">
        <v>9279</v>
      </c>
      <c r="B725" s="1735" t="s">
        <v>8336</v>
      </c>
      <c r="C725" s="1000">
        <v>0</v>
      </c>
      <c r="D725" s="1000">
        <v>1050</v>
      </c>
      <c r="E725" s="612">
        <f t="shared" si="11"/>
        <v>2537770.4700000007</v>
      </c>
      <c r="F725" s="1455"/>
    </row>
    <row r="726" spans="1:6" s="771" customFormat="1" ht="22.5" customHeight="1">
      <c r="A726" s="1010" t="s">
        <v>9280</v>
      </c>
      <c r="B726" s="1735" t="s">
        <v>9281</v>
      </c>
      <c r="C726" s="1000">
        <v>22000</v>
      </c>
      <c r="D726" s="1000">
        <v>0</v>
      </c>
      <c r="E726" s="612">
        <f t="shared" si="11"/>
        <v>2559770.4700000007</v>
      </c>
      <c r="F726" s="1455"/>
    </row>
    <row r="727" spans="1:6" s="771" customFormat="1" ht="22.5" customHeight="1">
      <c r="A727" s="1010" t="s">
        <v>9282</v>
      </c>
      <c r="B727" s="1735" t="s">
        <v>9283</v>
      </c>
      <c r="C727" s="1000">
        <v>36000</v>
      </c>
      <c r="D727" s="1000">
        <v>0</v>
      </c>
      <c r="E727" s="612">
        <f t="shared" si="11"/>
        <v>2595770.4700000007</v>
      </c>
      <c r="F727" s="1455"/>
    </row>
    <row r="728" spans="1:6" s="771" customFormat="1" ht="22.5" customHeight="1">
      <c r="A728" s="1010" t="s">
        <v>9284</v>
      </c>
      <c r="B728" s="1735" t="s">
        <v>9285</v>
      </c>
      <c r="C728" s="1000">
        <v>61000</v>
      </c>
      <c r="D728" s="1000">
        <v>0</v>
      </c>
      <c r="E728" s="612">
        <f t="shared" si="11"/>
        <v>2656770.4700000007</v>
      </c>
      <c r="F728" s="1455"/>
    </row>
    <row r="729" spans="1:6" s="771" customFormat="1" ht="22.5" customHeight="1">
      <c r="A729" s="1010" t="s">
        <v>9286</v>
      </c>
      <c r="B729" s="1735" t="s">
        <v>9287</v>
      </c>
      <c r="C729" s="1000">
        <v>61000</v>
      </c>
      <c r="D729" s="1000">
        <v>0</v>
      </c>
      <c r="E729" s="612">
        <f t="shared" si="11"/>
        <v>2717770.4700000007</v>
      </c>
      <c r="F729" s="1455"/>
    </row>
    <row r="730" spans="1:6" s="771" customFormat="1" ht="22.5" customHeight="1">
      <c r="A730" s="1010" t="s">
        <v>9288</v>
      </c>
      <c r="B730" s="1735" t="s">
        <v>9289</v>
      </c>
      <c r="C730" s="1000">
        <v>24000</v>
      </c>
      <c r="D730" s="1000">
        <v>0</v>
      </c>
      <c r="E730" s="612">
        <f t="shared" si="11"/>
        <v>2741770.4700000007</v>
      </c>
      <c r="F730" s="1455"/>
    </row>
    <row r="731" spans="1:6" s="771" customFormat="1" ht="22.5" customHeight="1">
      <c r="A731" s="1010" t="s">
        <v>9290</v>
      </c>
      <c r="B731" s="1735" t="s">
        <v>9291</v>
      </c>
      <c r="C731" s="1000">
        <v>40692.5</v>
      </c>
      <c r="D731" s="1000">
        <v>0</v>
      </c>
      <c r="E731" s="612">
        <f t="shared" si="11"/>
        <v>2782462.9700000007</v>
      </c>
      <c r="F731" s="1455"/>
    </row>
    <row r="732" spans="1:6" s="771" customFormat="1" ht="22.5" customHeight="1">
      <c r="A732" s="1010" t="s">
        <v>9292</v>
      </c>
      <c r="B732" s="1735" t="s">
        <v>9293</v>
      </c>
      <c r="C732" s="1000">
        <v>0</v>
      </c>
      <c r="D732" s="1000">
        <v>2725750</v>
      </c>
      <c r="E732" s="612">
        <f t="shared" si="11"/>
        <v>56712.970000000671</v>
      </c>
      <c r="F732" s="1455"/>
    </row>
    <row r="733" spans="1:6" s="771" customFormat="1" ht="22.5" customHeight="1">
      <c r="A733" s="1013" t="s">
        <v>9294</v>
      </c>
      <c r="B733" s="1013" t="s">
        <v>8484</v>
      </c>
      <c r="C733" s="1017">
        <v>38500</v>
      </c>
      <c r="D733" s="1017">
        <v>0</v>
      </c>
      <c r="E733" s="612">
        <f t="shared" si="11"/>
        <v>95212.970000000671</v>
      </c>
      <c r="F733" s="1455"/>
    </row>
    <row r="734" spans="1:6" s="771" customFormat="1" ht="22.5" customHeight="1">
      <c r="A734" s="1013" t="s">
        <v>9295</v>
      </c>
      <c r="B734" s="1013" t="s">
        <v>8336</v>
      </c>
      <c r="C734" s="1017">
        <v>0</v>
      </c>
      <c r="D734" s="1017">
        <v>400</v>
      </c>
      <c r="E734" s="612">
        <f t="shared" si="11"/>
        <v>94812.970000000671</v>
      </c>
      <c r="F734" s="1455"/>
    </row>
    <row r="735" spans="1:6" s="771" customFormat="1" ht="22.5" customHeight="1">
      <c r="A735" s="1013" t="s">
        <v>9296</v>
      </c>
      <c r="B735" s="1013" t="s">
        <v>9297</v>
      </c>
      <c r="C735" s="1017">
        <v>30000</v>
      </c>
      <c r="D735" s="1017">
        <v>0</v>
      </c>
      <c r="E735" s="612">
        <f t="shared" si="11"/>
        <v>124812.97000000067</v>
      </c>
      <c r="F735" s="1455"/>
    </row>
    <row r="736" spans="1:6" s="771" customFormat="1" ht="22.5" customHeight="1">
      <c r="A736" s="1013" t="s">
        <v>9298</v>
      </c>
      <c r="B736" s="1013" t="s">
        <v>9299</v>
      </c>
      <c r="C736" s="1017">
        <v>55000</v>
      </c>
      <c r="D736" s="1017">
        <v>0</v>
      </c>
      <c r="E736" s="612">
        <f t="shared" si="11"/>
        <v>179812.97000000067</v>
      </c>
      <c r="F736" s="1455"/>
    </row>
    <row r="737" spans="1:6" s="771" customFormat="1" ht="22.5" customHeight="1">
      <c r="A737" s="1013" t="s">
        <v>9300</v>
      </c>
      <c r="B737" s="1013" t="s">
        <v>9301</v>
      </c>
      <c r="C737" s="1017">
        <v>55000</v>
      </c>
      <c r="D737" s="1017">
        <v>0</v>
      </c>
      <c r="E737" s="612">
        <f t="shared" si="11"/>
        <v>234812.97000000067</v>
      </c>
      <c r="F737" s="1455"/>
    </row>
    <row r="738" spans="1:6" s="771" customFormat="1" ht="22.5" customHeight="1">
      <c r="A738" s="1013" t="s">
        <v>9302</v>
      </c>
      <c r="B738" s="1013" t="s">
        <v>9303</v>
      </c>
      <c r="C738" s="1017">
        <v>59000</v>
      </c>
      <c r="D738" s="1017">
        <v>0</v>
      </c>
      <c r="E738" s="612">
        <f t="shared" si="11"/>
        <v>293812.97000000067</v>
      </c>
      <c r="F738" s="1455"/>
    </row>
    <row r="739" spans="1:6" s="771" customFormat="1" ht="22.5" customHeight="1">
      <c r="A739" s="1013" t="s">
        <v>9302</v>
      </c>
      <c r="B739" s="1013" t="s">
        <v>9304</v>
      </c>
      <c r="C739" s="1017">
        <v>0</v>
      </c>
      <c r="D739" s="1017">
        <v>442.49</v>
      </c>
      <c r="E739" s="612">
        <f t="shared" si="11"/>
        <v>293370.48000000068</v>
      </c>
      <c r="F739" s="1455"/>
    </row>
    <row r="740" spans="1:6" s="771" customFormat="1" ht="22.5" customHeight="1">
      <c r="A740" s="1013" t="s">
        <v>9305</v>
      </c>
      <c r="B740" s="1013" t="s">
        <v>8336</v>
      </c>
      <c r="C740" s="1017">
        <v>0</v>
      </c>
      <c r="D740" s="1017">
        <v>200</v>
      </c>
      <c r="E740" s="612">
        <f t="shared" si="11"/>
        <v>293170.48000000068</v>
      </c>
      <c r="F740" s="1455"/>
    </row>
    <row r="741" spans="1:6" s="771" customFormat="1" ht="22.5" customHeight="1">
      <c r="A741" s="1013" t="s">
        <v>9306</v>
      </c>
      <c r="B741" s="1013" t="s">
        <v>9307</v>
      </c>
      <c r="C741" s="1017">
        <v>9000</v>
      </c>
      <c r="D741" s="1017">
        <v>0</v>
      </c>
      <c r="E741" s="612">
        <f t="shared" si="11"/>
        <v>302170.48000000068</v>
      </c>
      <c r="F741" s="1455"/>
    </row>
    <row r="742" spans="1:6" s="771" customFormat="1" ht="22.5" customHeight="1">
      <c r="A742" s="1013" t="s">
        <v>9308</v>
      </c>
      <c r="B742" s="1013" t="s">
        <v>9309</v>
      </c>
      <c r="C742" s="1017">
        <v>27000</v>
      </c>
      <c r="D742" s="1017">
        <v>0</v>
      </c>
      <c r="E742" s="612">
        <f t="shared" si="11"/>
        <v>329170.48000000068</v>
      </c>
      <c r="F742" s="1455"/>
    </row>
    <row r="743" spans="1:6" s="771" customFormat="1" ht="22.5" customHeight="1">
      <c r="A743" s="1013" t="s">
        <v>9310</v>
      </c>
      <c r="B743" s="1013" t="s">
        <v>9311</v>
      </c>
      <c r="C743" s="1017">
        <v>15000</v>
      </c>
      <c r="D743" s="1017">
        <v>0</v>
      </c>
      <c r="E743" s="612">
        <f t="shared" si="11"/>
        <v>344170.48000000068</v>
      </c>
      <c r="F743" s="1455"/>
    </row>
    <row r="744" spans="1:6" s="771" customFormat="1" ht="22.5" customHeight="1">
      <c r="A744" s="1013" t="s">
        <v>9312</v>
      </c>
      <c r="B744" s="1013" t="s">
        <v>9313</v>
      </c>
      <c r="C744" s="1017">
        <v>37000</v>
      </c>
      <c r="D744" s="1017">
        <v>0</v>
      </c>
      <c r="E744" s="612">
        <f t="shared" si="11"/>
        <v>381170.48000000068</v>
      </c>
      <c r="F744" s="1455"/>
    </row>
    <row r="745" spans="1:6" s="771" customFormat="1" ht="22.5" customHeight="1">
      <c r="A745" s="1013" t="s">
        <v>9314</v>
      </c>
      <c r="B745" s="1013" t="s">
        <v>9315</v>
      </c>
      <c r="C745" s="1017">
        <v>42000</v>
      </c>
      <c r="D745" s="1017">
        <v>0</v>
      </c>
      <c r="E745" s="612">
        <f t="shared" si="11"/>
        <v>423170.48000000068</v>
      </c>
      <c r="F745" s="1455"/>
    </row>
    <row r="746" spans="1:6" s="771" customFormat="1" ht="22.5" customHeight="1">
      <c r="A746" s="1013" t="s">
        <v>9316</v>
      </c>
      <c r="B746" s="1013" t="s">
        <v>9170</v>
      </c>
      <c r="C746" s="1017">
        <v>302000</v>
      </c>
      <c r="D746" s="1017">
        <v>0</v>
      </c>
      <c r="E746" s="612">
        <f t="shared" si="11"/>
        <v>725170.48000000068</v>
      </c>
      <c r="F746" s="1455"/>
    </row>
    <row r="747" spans="1:6" s="771" customFormat="1" ht="22.5" customHeight="1">
      <c r="A747" s="1013" t="s">
        <v>9317</v>
      </c>
      <c r="B747" s="1013" t="s">
        <v>9318</v>
      </c>
      <c r="C747" s="1017">
        <v>55000</v>
      </c>
      <c r="D747" s="1017">
        <v>0</v>
      </c>
      <c r="E747" s="612">
        <f t="shared" si="11"/>
        <v>780170.48000000068</v>
      </c>
      <c r="F747" s="1455"/>
    </row>
    <row r="748" spans="1:6" s="771" customFormat="1" ht="22.5" customHeight="1">
      <c r="A748" s="1013" t="s">
        <v>9319</v>
      </c>
      <c r="B748" s="1013" t="s">
        <v>8478</v>
      </c>
      <c r="C748" s="1017">
        <v>0</v>
      </c>
      <c r="D748" s="1017">
        <v>84.32</v>
      </c>
      <c r="E748" s="612">
        <f t="shared" si="11"/>
        <v>780086.16000000073</v>
      </c>
      <c r="F748" s="1455"/>
    </row>
    <row r="749" spans="1:6" s="771" customFormat="1" ht="22.5" customHeight="1">
      <c r="A749" s="1013" t="s">
        <v>9320</v>
      </c>
      <c r="B749" s="1013" t="s">
        <v>9321</v>
      </c>
      <c r="C749" s="1017">
        <v>20000</v>
      </c>
      <c r="D749" s="1017">
        <v>0</v>
      </c>
      <c r="E749" s="612">
        <f t="shared" si="11"/>
        <v>800086.16000000073</v>
      </c>
      <c r="F749" s="1455"/>
    </row>
    <row r="750" spans="1:6" s="771" customFormat="1" ht="22.5" customHeight="1">
      <c r="A750" s="1013" t="s">
        <v>9322</v>
      </c>
      <c r="B750" s="1013" t="s">
        <v>9323</v>
      </c>
      <c r="C750" s="1017">
        <v>26000</v>
      </c>
      <c r="D750" s="1017">
        <v>0</v>
      </c>
      <c r="E750" s="612">
        <f t="shared" si="11"/>
        <v>826086.16000000073</v>
      </c>
      <c r="F750" s="1455"/>
    </row>
    <row r="751" spans="1:6" s="771" customFormat="1" ht="22.5" customHeight="1">
      <c r="A751" s="1013" t="s">
        <v>9324</v>
      </c>
      <c r="B751" s="1013" t="s">
        <v>9325</v>
      </c>
      <c r="C751" s="1017">
        <v>37000</v>
      </c>
      <c r="D751" s="1017">
        <v>0</v>
      </c>
      <c r="E751" s="612">
        <f t="shared" si="11"/>
        <v>863086.16000000073</v>
      </c>
      <c r="F751" s="1455"/>
    </row>
    <row r="752" spans="1:6" s="771" customFormat="1" ht="22.5" customHeight="1">
      <c r="A752" s="1013" t="s">
        <v>9326</v>
      </c>
      <c r="B752" s="1013" t="s">
        <v>9327</v>
      </c>
      <c r="C752" s="1017">
        <v>37000</v>
      </c>
      <c r="D752" s="1017">
        <v>0</v>
      </c>
      <c r="E752" s="612">
        <f t="shared" si="11"/>
        <v>900086.16000000073</v>
      </c>
      <c r="F752" s="1455"/>
    </row>
    <row r="753" spans="1:6" s="771" customFormat="1" ht="22.5" customHeight="1">
      <c r="A753" s="1014" t="s">
        <v>9326</v>
      </c>
      <c r="B753" s="1014" t="s">
        <v>9328</v>
      </c>
      <c r="C753" s="1024">
        <v>50000</v>
      </c>
      <c r="D753" s="1017">
        <v>0</v>
      </c>
      <c r="E753" s="612">
        <f t="shared" si="11"/>
        <v>950086.16000000073</v>
      </c>
      <c r="F753" s="1455"/>
    </row>
    <row r="754" spans="1:6" s="771" customFormat="1" ht="22.5" customHeight="1">
      <c r="A754" s="1013" t="s">
        <v>9329</v>
      </c>
      <c r="B754" s="1013" t="s">
        <v>8336</v>
      </c>
      <c r="C754" s="1017">
        <v>0</v>
      </c>
      <c r="D754" s="1017">
        <v>500</v>
      </c>
      <c r="E754" s="612">
        <f t="shared" si="11"/>
        <v>949586.16000000073</v>
      </c>
      <c r="F754" s="1455"/>
    </row>
    <row r="755" spans="1:6" s="771" customFormat="1" ht="22.5" customHeight="1">
      <c r="A755" s="1013" t="s">
        <v>9330</v>
      </c>
      <c r="B755" s="1013" t="s">
        <v>9331</v>
      </c>
      <c r="C755" s="1017">
        <v>22000</v>
      </c>
      <c r="D755" s="1017">
        <v>0</v>
      </c>
      <c r="E755" s="612">
        <f t="shared" si="11"/>
        <v>971586.16000000073</v>
      </c>
      <c r="F755" s="1455"/>
    </row>
    <row r="756" spans="1:6" s="771" customFormat="1" ht="22.5" customHeight="1">
      <c r="A756" s="1013" t="s">
        <v>9332</v>
      </c>
      <c r="B756" s="1013" t="s">
        <v>9333</v>
      </c>
      <c r="C756" s="1017">
        <v>55000</v>
      </c>
      <c r="D756" s="1017">
        <v>0</v>
      </c>
      <c r="E756" s="612">
        <f t="shared" si="11"/>
        <v>1026586.1600000007</v>
      </c>
      <c r="F756" s="1455"/>
    </row>
    <row r="757" spans="1:6" s="771" customFormat="1" ht="22.5" customHeight="1">
      <c r="A757" s="1013" t="s">
        <v>9334</v>
      </c>
      <c r="B757" s="1013" t="s">
        <v>9335</v>
      </c>
      <c r="C757" s="1017">
        <v>37000</v>
      </c>
      <c r="D757" s="1017">
        <v>0</v>
      </c>
      <c r="E757" s="612">
        <f t="shared" si="11"/>
        <v>1063586.1600000006</v>
      </c>
      <c r="F757" s="1455"/>
    </row>
    <row r="758" spans="1:6" s="771" customFormat="1" ht="22.5" customHeight="1">
      <c r="A758" s="1013" t="s">
        <v>9336</v>
      </c>
      <c r="B758" s="1013" t="s">
        <v>9337</v>
      </c>
      <c r="C758" s="1017">
        <v>98000</v>
      </c>
      <c r="D758" s="1017">
        <v>0</v>
      </c>
      <c r="E758" s="612">
        <f t="shared" si="11"/>
        <v>1161586.1600000006</v>
      </c>
      <c r="F758" s="1455"/>
    </row>
    <row r="759" spans="1:6" s="771" customFormat="1" ht="22.5" customHeight="1">
      <c r="A759" s="1013" t="s">
        <v>9338</v>
      </c>
      <c r="B759" s="1013" t="s">
        <v>9339</v>
      </c>
      <c r="C759" s="1017">
        <v>11000</v>
      </c>
      <c r="D759" s="1017">
        <v>0</v>
      </c>
      <c r="E759" s="612">
        <f t="shared" si="11"/>
        <v>1172586.1600000006</v>
      </c>
      <c r="F759" s="1455"/>
    </row>
    <row r="760" spans="1:6" s="771" customFormat="1" ht="22.5" customHeight="1">
      <c r="A760" s="1013" t="s">
        <v>9340</v>
      </c>
      <c r="B760" s="1013" t="s">
        <v>9341</v>
      </c>
      <c r="C760" s="1017">
        <v>54587.5</v>
      </c>
      <c r="D760" s="1017">
        <v>0</v>
      </c>
      <c r="E760" s="612">
        <f t="shared" si="11"/>
        <v>1227173.6600000006</v>
      </c>
      <c r="F760" s="1455"/>
    </row>
    <row r="761" spans="1:6" s="771" customFormat="1" ht="22.5" customHeight="1">
      <c r="A761" s="1013" t="s">
        <v>9342</v>
      </c>
      <c r="B761" s="1013" t="s">
        <v>9343</v>
      </c>
      <c r="C761" s="1017">
        <v>72000</v>
      </c>
      <c r="D761" s="1017">
        <v>0</v>
      </c>
      <c r="E761" s="612">
        <f t="shared" si="11"/>
        <v>1299173.6600000006</v>
      </c>
      <c r="F761" s="1455" t="s">
        <v>9344</v>
      </c>
    </row>
    <row r="762" spans="1:6" s="771" customFormat="1" ht="22.5" customHeight="1">
      <c r="A762" s="1013" t="s">
        <v>9345</v>
      </c>
      <c r="B762" s="1013" t="s">
        <v>8438</v>
      </c>
      <c r="C762" s="1017">
        <v>0</v>
      </c>
      <c r="D762" s="1017">
        <v>52.5</v>
      </c>
      <c r="E762" s="612">
        <f t="shared" si="11"/>
        <v>1299121.1600000006</v>
      </c>
      <c r="F762" s="1455"/>
    </row>
    <row r="763" spans="1:6" s="771" customFormat="1" ht="22.5" customHeight="1">
      <c r="A763" s="1013" t="s">
        <v>9346</v>
      </c>
      <c r="B763" s="1013" t="s">
        <v>8438</v>
      </c>
      <c r="C763" s="1017">
        <v>0</v>
      </c>
      <c r="D763" s="1017">
        <v>52.5</v>
      </c>
      <c r="E763" s="612">
        <f t="shared" si="11"/>
        <v>1299068.6600000006</v>
      </c>
      <c r="F763" s="1455"/>
    </row>
    <row r="764" spans="1:6" s="771" customFormat="1" ht="22.5" customHeight="1">
      <c r="A764" s="1013" t="s">
        <v>9338</v>
      </c>
      <c r="B764" s="1013" t="s">
        <v>9347</v>
      </c>
      <c r="C764" s="1017">
        <v>0</v>
      </c>
      <c r="D764" s="1017">
        <v>82.49</v>
      </c>
      <c r="E764" s="612">
        <f t="shared" si="11"/>
        <v>1298986.1700000006</v>
      </c>
      <c r="F764" s="1455"/>
    </row>
    <row r="765" spans="1:6" s="771" customFormat="1" ht="22.5" customHeight="1">
      <c r="A765" s="1013" t="s">
        <v>9345</v>
      </c>
      <c r="B765" s="1013" t="s">
        <v>8451</v>
      </c>
      <c r="C765" s="1017">
        <v>0</v>
      </c>
      <c r="D765" s="1017">
        <v>117800</v>
      </c>
      <c r="E765" s="612">
        <f t="shared" si="11"/>
        <v>1181186.1700000006</v>
      </c>
      <c r="F765" s="1455"/>
    </row>
    <row r="766" spans="1:6" s="771" customFormat="1" ht="22.5" customHeight="1">
      <c r="A766" s="1013" t="s">
        <v>9346</v>
      </c>
      <c r="B766" s="1013" t="s">
        <v>8452</v>
      </c>
      <c r="C766" s="1017">
        <v>0</v>
      </c>
      <c r="D766" s="1017">
        <v>302000</v>
      </c>
      <c r="E766" s="612">
        <f t="shared" si="11"/>
        <v>879186.17000000062</v>
      </c>
      <c r="F766" s="1455"/>
    </row>
    <row r="767" spans="1:6" s="771" customFormat="1" ht="22.5" customHeight="1">
      <c r="A767" s="1013" t="s">
        <v>9348</v>
      </c>
      <c r="B767" s="1013" t="s">
        <v>9349</v>
      </c>
      <c r="C767" s="1017">
        <v>30500</v>
      </c>
      <c r="D767" s="1017">
        <v>0</v>
      </c>
      <c r="E767" s="612">
        <f t="shared" si="11"/>
        <v>909686.17000000062</v>
      </c>
      <c r="F767" s="1455"/>
    </row>
    <row r="768" spans="1:6" s="1002" customFormat="1" ht="22.5" customHeight="1">
      <c r="A768" s="1013" t="s">
        <v>9350</v>
      </c>
      <c r="B768" s="1013" t="s">
        <v>9351</v>
      </c>
      <c r="C768" s="1017">
        <v>30500</v>
      </c>
      <c r="D768" s="1017">
        <v>0</v>
      </c>
      <c r="E768" s="612">
        <f t="shared" si="11"/>
        <v>940186.17000000062</v>
      </c>
      <c r="F768" s="2645"/>
    </row>
    <row r="769" spans="1:6" s="771" customFormat="1" ht="22.5" customHeight="1">
      <c r="A769" s="1013" t="s">
        <v>9352</v>
      </c>
      <c r="B769" s="1013" t="s">
        <v>9353</v>
      </c>
      <c r="C769" s="1017">
        <v>45000</v>
      </c>
      <c r="D769" s="1017">
        <v>0</v>
      </c>
      <c r="E769" s="612">
        <f t="shared" si="11"/>
        <v>985186.17000000062</v>
      </c>
      <c r="F769" s="1455"/>
    </row>
    <row r="770" spans="1:6" ht="22.5" customHeight="1">
      <c r="A770" s="1013" t="s">
        <v>9354</v>
      </c>
      <c r="B770" s="1013" t="s">
        <v>9355</v>
      </c>
      <c r="C770" s="1017">
        <v>21000</v>
      </c>
      <c r="D770" s="1017">
        <v>0</v>
      </c>
      <c r="E770" s="612">
        <f t="shared" si="11"/>
        <v>1006186.1700000006</v>
      </c>
    </row>
    <row r="771" spans="1:6" ht="22.5" customHeight="1">
      <c r="A771" s="1013" t="s">
        <v>9356</v>
      </c>
      <c r="B771" s="1013" t="s">
        <v>9357</v>
      </c>
      <c r="C771" s="1017">
        <v>65000</v>
      </c>
      <c r="D771" s="1017">
        <v>0</v>
      </c>
      <c r="E771" s="612">
        <f t="shared" si="11"/>
        <v>1071186.1700000006</v>
      </c>
    </row>
    <row r="772" spans="1:6" ht="22.5" customHeight="1">
      <c r="A772" s="1013" t="s">
        <v>9354</v>
      </c>
      <c r="B772" s="1013" t="s">
        <v>9358</v>
      </c>
      <c r="C772" s="1017">
        <v>0</v>
      </c>
      <c r="D772" s="1017">
        <v>157.51</v>
      </c>
      <c r="E772" s="612">
        <f t="shared" si="11"/>
        <v>1071028.6600000006</v>
      </c>
    </row>
    <row r="773" spans="1:6" s="771" customFormat="1" ht="22.5" customHeight="1">
      <c r="A773" s="1013" t="s">
        <v>9359</v>
      </c>
      <c r="B773" s="1013" t="s">
        <v>9360</v>
      </c>
      <c r="C773" s="1017">
        <v>18000</v>
      </c>
      <c r="D773" s="1017">
        <v>0</v>
      </c>
      <c r="E773" s="612">
        <f t="shared" ref="E773:E836" si="12">E772-D773+C773</f>
        <v>1089028.6600000006</v>
      </c>
      <c r="F773" s="1455"/>
    </row>
    <row r="774" spans="1:6" s="771" customFormat="1" ht="22.5" customHeight="1">
      <c r="A774" s="1013" t="s">
        <v>9361</v>
      </c>
      <c r="B774" s="1013" t="s">
        <v>8336</v>
      </c>
      <c r="C774" s="1017">
        <v>0</v>
      </c>
      <c r="D774" s="1017">
        <v>700</v>
      </c>
      <c r="E774" s="612">
        <f t="shared" si="12"/>
        <v>1088328.6600000006</v>
      </c>
      <c r="F774" s="1455"/>
    </row>
    <row r="775" spans="1:6" s="771" customFormat="1" ht="22.5" customHeight="1">
      <c r="A775" s="1013" t="s">
        <v>9362</v>
      </c>
      <c r="B775" s="1013" t="s">
        <v>8395</v>
      </c>
      <c r="C775" s="1017">
        <v>0</v>
      </c>
      <c r="D775" s="1017">
        <v>72000</v>
      </c>
      <c r="E775" s="612">
        <f t="shared" si="12"/>
        <v>1016328.6600000006</v>
      </c>
      <c r="F775" s="1455"/>
    </row>
    <row r="776" spans="1:6" s="771" customFormat="1" ht="22.5" customHeight="1">
      <c r="A776" s="1013" t="s">
        <v>9363</v>
      </c>
      <c r="B776" s="1013" t="s">
        <v>8395</v>
      </c>
      <c r="C776" s="1017">
        <v>0</v>
      </c>
      <c r="D776" s="1017">
        <v>129600</v>
      </c>
      <c r="E776" s="612">
        <f t="shared" si="12"/>
        <v>886728.66000000061</v>
      </c>
      <c r="F776" s="1455"/>
    </row>
    <row r="777" spans="1:6" s="771" customFormat="1" ht="22.5" customHeight="1">
      <c r="A777" s="1013" t="s">
        <v>9364</v>
      </c>
      <c r="B777" s="1013" t="s">
        <v>9365</v>
      </c>
      <c r="C777" s="1017">
        <v>0</v>
      </c>
      <c r="D777" s="1017">
        <v>220000</v>
      </c>
      <c r="E777" s="612">
        <f t="shared" si="12"/>
        <v>666728.66000000061</v>
      </c>
      <c r="F777" s="1455"/>
    </row>
    <row r="778" spans="1:6" s="771" customFormat="1" ht="22.5" customHeight="1">
      <c r="A778" s="1013" t="s">
        <v>9366</v>
      </c>
      <c r="B778" s="1013" t="s">
        <v>9367</v>
      </c>
      <c r="C778" s="1017">
        <v>32000</v>
      </c>
      <c r="D778" s="1017">
        <v>0</v>
      </c>
      <c r="E778" s="612">
        <f t="shared" si="12"/>
        <v>698728.66000000061</v>
      </c>
      <c r="F778" s="1455"/>
    </row>
    <row r="779" spans="1:6" s="771" customFormat="1" ht="22.5" customHeight="1">
      <c r="A779" s="1013" t="s">
        <v>9368</v>
      </c>
      <c r="B779" s="1013" t="s">
        <v>8336</v>
      </c>
      <c r="C779" s="1017">
        <v>0</v>
      </c>
      <c r="D779" s="1017">
        <v>50</v>
      </c>
      <c r="E779" s="612">
        <f t="shared" si="12"/>
        <v>698678.66000000061</v>
      </c>
      <c r="F779" s="1455"/>
    </row>
    <row r="780" spans="1:6" s="771" customFormat="1" ht="22.5" customHeight="1">
      <c r="A780" s="1013" t="s">
        <v>9369</v>
      </c>
      <c r="B780" s="1013" t="s">
        <v>9370</v>
      </c>
      <c r="C780" s="1017">
        <v>5600</v>
      </c>
      <c r="D780" s="1017">
        <v>0</v>
      </c>
      <c r="E780" s="612">
        <f t="shared" si="12"/>
        <v>704278.66000000061</v>
      </c>
      <c r="F780" s="1455"/>
    </row>
    <row r="781" spans="1:6" s="771" customFormat="1" ht="22.5" customHeight="1">
      <c r="A781" s="1013" t="s">
        <v>9371</v>
      </c>
      <c r="B781" s="1013" t="s">
        <v>9372</v>
      </c>
      <c r="C781" s="1017">
        <v>10000</v>
      </c>
      <c r="D781" s="1017">
        <v>0</v>
      </c>
      <c r="E781" s="612">
        <f t="shared" si="12"/>
        <v>714278.66000000061</v>
      </c>
      <c r="F781" s="1455"/>
    </row>
    <row r="782" spans="1:6" s="771" customFormat="1" ht="22.5" customHeight="1">
      <c r="A782" s="1013" t="s">
        <v>9373</v>
      </c>
      <c r="B782" s="1013" t="s">
        <v>9374</v>
      </c>
      <c r="C782" s="1017">
        <v>25000</v>
      </c>
      <c r="D782" s="1017">
        <v>0</v>
      </c>
      <c r="E782" s="612">
        <f t="shared" si="12"/>
        <v>739278.66000000061</v>
      </c>
      <c r="F782" s="1455"/>
    </row>
    <row r="783" spans="1:6" s="771" customFormat="1" ht="22.5" customHeight="1">
      <c r="A783" s="1013" t="s">
        <v>9375</v>
      </c>
      <c r="B783" s="1013" t="s">
        <v>9376</v>
      </c>
      <c r="C783" s="1017">
        <v>32800</v>
      </c>
      <c r="D783" s="1017">
        <v>0</v>
      </c>
      <c r="E783" s="612">
        <f t="shared" si="12"/>
        <v>772078.66000000061</v>
      </c>
      <c r="F783" s="1455"/>
    </row>
    <row r="784" spans="1:6" s="771" customFormat="1" ht="22.5" customHeight="1">
      <c r="A784" s="1013" t="s">
        <v>9377</v>
      </c>
      <c r="B784" s="1013" t="s">
        <v>9378</v>
      </c>
      <c r="C784" s="1017">
        <v>49750</v>
      </c>
      <c r="D784" s="1017">
        <v>0</v>
      </c>
      <c r="E784" s="612">
        <f t="shared" si="12"/>
        <v>821828.66000000061</v>
      </c>
      <c r="F784" s="1455"/>
    </row>
    <row r="785" spans="1:5" ht="22.5" customHeight="1">
      <c r="A785" s="1013" t="s">
        <v>9379</v>
      </c>
      <c r="B785" s="1013" t="s">
        <v>9380</v>
      </c>
      <c r="C785" s="1017">
        <v>5000</v>
      </c>
      <c r="D785" s="1017">
        <v>0</v>
      </c>
      <c r="E785" s="612">
        <f t="shared" si="12"/>
        <v>826828.66000000061</v>
      </c>
    </row>
    <row r="786" spans="1:5" ht="22.5" customHeight="1">
      <c r="A786" s="1013" t="s">
        <v>9381</v>
      </c>
      <c r="B786" s="1013" t="s">
        <v>8484</v>
      </c>
      <c r="C786" s="1017">
        <v>20000</v>
      </c>
      <c r="D786" s="1017">
        <v>0</v>
      </c>
      <c r="E786" s="612">
        <f t="shared" si="12"/>
        <v>846828.66000000061</v>
      </c>
    </row>
    <row r="787" spans="1:5" ht="22.5" customHeight="1">
      <c r="A787" s="1013" t="s">
        <v>9382</v>
      </c>
      <c r="B787" s="1013" t="s">
        <v>9383</v>
      </c>
      <c r="C787" s="1017">
        <v>13000</v>
      </c>
      <c r="D787" s="1017">
        <v>0</v>
      </c>
      <c r="E787" s="612">
        <f t="shared" si="12"/>
        <v>859828.66000000061</v>
      </c>
    </row>
    <row r="788" spans="1:5" ht="22.5" customHeight="1">
      <c r="A788" s="1013" t="s">
        <v>9384</v>
      </c>
      <c r="B788" s="1013" t="s">
        <v>9385</v>
      </c>
      <c r="C788" s="1017">
        <v>16250</v>
      </c>
      <c r="D788" s="1017">
        <v>0</v>
      </c>
      <c r="E788" s="612">
        <f t="shared" si="12"/>
        <v>876078.66000000061</v>
      </c>
    </row>
    <row r="789" spans="1:5" ht="22.5" customHeight="1">
      <c r="A789" s="1013" t="s">
        <v>9386</v>
      </c>
      <c r="B789" s="1013" t="s">
        <v>9387</v>
      </c>
      <c r="C789" s="1017">
        <v>31760</v>
      </c>
      <c r="D789" s="1017">
        <v>0</v>
      </c>
      <c r="E789" s="612">
        <f t="shared" si="12"/>
        <v>907838.66000000061</v>
      </c>
    </row>
    <row r="790" spans="1:5" ht="22.5" customHeight="1">
      <c r="A790" s="1013" t="s">
        <v>9388</v>
      </c>
      <c r="B790" s="1013" t="s">
        <v>9389</v>
      </c>
      <c r="C790" s="1377">
        <v>55000</v>
      </c>
      <c r="D790" s="1017">
        <v>0</v>
      </c>
      <c r="E790" s="612">
        <f t="shared" si="12"/>
        <v>962838.66000000061</v>
      </c>
    </row>
    <row r="791" spans="1:5" ht="22.5" customHeight="1">
      <c r="A791" s="1013" t="s">
        <v>9386</v>
      </c>
      <c r="B791" s="1013" t="s">
        <v>9390</v>
      </c>
      <c r="C791" s="1017">
        <v>308270.5</v>
      </c>
      <c r="D791" s="1017">
        <v>0</v>
      </c>
      <c r="E791" s="612">
        <f t="shared" si="12"/>
        <v>1271109.1600000006</v>
      </c>
    </row>
    <row r="792" spans="1:5" ht="22.5" customHeight="1">
      <c r="A792" s="1013" t="s">
        <v>9391</v>
      </c>
      <c r="B792" s="1013" t="s">
        <v>8438</v>
      </c>
      <c r="C792" s="1017">
        <v>0</v>
      </c>
      <c r="D792" s="1017">
        <v>52.5</v>
      </c>
      <c r="E792" s="612">
        <f t="shared" si="12"/>
        <v>1271056.6600000006</v>
      </c>
    </row>
    <row r="793" spans="1:5" ht="22.5" customHeight="1">
      <c r="A793" s="1013" t="s">
        <v>9382</v>
      </c>
      <c r="B793" s="1013" t="s">
        <v>9392</v>
      </c>
      <c r="C793" s="1017">
        <v>0</v>
      </c>
      <c r="D793" s="1017">
        <v>97.51</v>
      </c>
      <c r="E793" s="612">
        <f t="shared" si="12"/>
        <v>1270959.1500000006</v>
      </c>
    </row>
    <row r="794" spans="1:5" ht="22.5" customHeight="1">
      <c r="A794" s="1013" t="s">
        <v>9393</v>
      </c>
      <c r="B794" s="1013" t="s">
        <v>8798</v>
      </c>
      <c r="C794" s="1017">
        <v>0</v>
      </c>
      <c r="D794" s="1017">
        <v>14400</v>
      </c>
      <c r="E794" s="612">
        <f t="shared" si="12"/>
        <v>1256559.1500000006</v>
      </c>
    </row>
    <row r="795" spans="1:5" ht="22.5" customHeight="1">
      <c r="A795" s="1013" t="s">
        <v>9391</v>
      </c>
      <c r="B795" s="1013" t="s">
        <v>9394</v>
      </c>
      <c r="C795" s="1017">
        <v>0</v>
      </c>
      <c r="D795" s="1017">
        <v>63049</v>
      </c>
      <c r="E795" s="612">
        <f t="shared" si="12"/>
        <v>1193510.1500000006</v>
      </c>
    </row>
    <row r="796" spans="1:5" ht="22.5" customHeight="1">
      <c r="A796" s="1013" t="s">
        <v>9395</v>
      </c>
      <c r="B796" s="1013" t="s">
        <v>8644</v>
      </c>
      <c r="C796" s="1017">
        <v>0</v>
      </c>
      <c r="D796" s="1017">
        <v>144000</v>
      </c>
      <c r="E796" s="612">
        <f t="shared" si="12"/>
        <v>1049510.1500000006</v>
      </c>
    </row>
    <row r="797" spans="1:5" ht="22.5" customHeight="1">
      <c r="A797" s="1013" t="s">
        <v>9396</v>
      </c>
      <c r="B797" s="1013" t="s">
        <v>8438</v>
      </c>
      <c r="C797" s="1017">
        <v>0</v>
      </c>
      <c r="D797" s="1017">
        <v>52.5</v>
      </c>
      <c r="E797" s="612">
        <f t="shared" si="12"/>
        <v>1049457.6500000006</v>
      </c>
    </row>
    <row r="798" spans="1:5" ht="22.5" customHeight="1">
      <c r="A798" s="1013" t="s">
        <v>9396</v>
      </c>
      <c r="B798" s="1013" t="s">
        <v>8438</v>
      </c>
      <c r="C798" s="1017">
        <v>0</v>
      </c>
      <c r="D798" s="1017">
        <v>52.5</v>
      </c>
      <c r="E798" s="612">
        <f t="shared" si="12"/>
        <v>1049405.1500000006</v>
      </c>
    </row>
    <row r="799" spans="1:5" ht="22.5" customHeight="1">
      <c r="A799" s="1013" t="s">
        <v>9396</v>
      </c>
      <c r="B799" s="1013" t="s">
        <v>8451</v>
      </c>
      <c r="C799" s="1017">
        <v>0</v>
      </c>
      <c r="D799" s="1017">
        <v>19450</v>
      </c>
      <c r="E799" s="612">
        <f t="shared" si="12"/>
        <v>1029955.1500000006</v>
      </c>
    </row>
    <row r="800" spans="1:5" ht="22.5" customHeight="1">
      <c r="A800" s="1013" t="s">
        <v>9396</v>
      </c>
      <c r="B800" s="1013" t="s">
        <v>9397</v>
      </c>
      <c r="C800" s="1017">
        <v>0</v>
      </c>
      <c r="D800" s="1017">
        <v>23100</v>
      </c>
      <c r="E800" s="612">
        <f t="shared" si="12"/>
        <v>1006855.1500000006</v>
      </c>
    </row>
    <row r="801" spans="1:5" ht="22.5" customHeight="1">
      <c r="A801" s="1013" t="s">
        <v>9398</v>
      </c>
      <c r="B801" s="1013" t="s">
        <v>8438</v>
      </c>
      <c r="C801" s="1017">
        <v>0</v>
      </c>
      <c r="D801" s="1017">
        <v>52.5</v>
      </c>
      <c r="E801" s="612">
        <f t="shared" si="12"/>
        <v>1006802.6500000006</v>
      </c>
    </row>
    <row r="802" spans="1:5" ht="22.5" customHeight="1">
      <c r="A802" s="1013" t="s">
        <v>9399</v>
      </c>
      <c r="B802" s="1013" t="s">
        <v>8438</v>
      </c>
      <c r="C802" s="1017">
        <v>0</v>
      </c>
      <c r="D802" s="1017">
        <v>52.5</v>
      </c>
      <c r="E802" s="612">
        <f t="shared" si="12"/>
        <v>1006750.1500000006</v>
      </c>
    </row>
    <row r="803" spans="1:5" ht="22.5" customHeight="1">
      <c r="A803" s="1013" t="s">
        <v>9399</v>
      </c>
      <c r="B803" s="1013" t="s">
        <v>8451</v>
      </c>
      <c r="C803" s="1017">
        <v>0</v>
      </c>
      <c r="D803" s="1017">
        <v>61200</v>
      </c>
      <c r="E803" s="612">
        <f t="shared" si="12"/>
        <v>945550.15000000061</v>
      </c>
    </row>
    <row r="804" spans="1:5" ht="22.5" customHeight="1">
      <c r="A804" s="1013" t="s">
        <v>9398</v>
      </c>
      <c r="B804" s="1013" t="s">
        <v>8871</v>
      </c>
      <c r="C804" s="1017">
        <v>0</v>
      </c>
      <c r="D804" s="1017">
        <v>99000</v>
      </c>
      <c r="E804" s="612">
        <f t="shared" si="12"/>
        <v>846550.15000000061</v>
      </c>
    </row>
    <row r="805" spans="1:5" ht="22.5" customHeight="1">
      <c r="A805" s="1013" t="s">
        <v>9400</v>
      </c>
      <c r="B805" s="1013" t="s">
        <v>9401</v>
      </c>
      <c r="C805" s="1017">
        <v>0</v>
      </c>
      <c r="D805" s="1017">
        <v>225000</v>
      </c>
      <c r="E805" s="612">
        <f t="shared" si="12"/>
        <v>621550.15000000061</v>
      </c>
    </row>
    <row r="806" spans="1:5" ht="22.5" customHeight="1">
      <c r="A806" s="1013" t="s">
        <v>9402</v>
      </c>
      <c r="B806" s="1013" t="s">
        <v>9403</v>
      </c>
      <c r="C806" s="1017">
        <v>48800</v>
      </c>
      <c r="D806" s="1017">
        <v>0</v>
      </c>
      <c r="E806" s="612">
        <f t="shared" si="12"/>
        <v>670350.15000000061</v>
      </c>
    </row>
    <row r="807" spans="1:5" ht="22.5" customHeight="1">
      <c r="A807" s="1013" t="s">
        <v>9404</v>
      </c>
      <c r="B807" s="1013" t="s">
        <v>8336</v>
      </c>
      <c r="C807" s="1017">
        <v>0</v>
      </c>
      <c r="D807" s="1017">
        <v>700</v>
      </c>
      <c r="E807" s="612">
        <f t="shared" si="12"/>
        <v>669650.15000000061</v>
      </c>
    </row>
    <row r="808" spans="1:5" ht="22.5" customHeight="1">
      <c r="A808" s="1013" t="s">
        <v>9405</v>
      </c>
      <c r="B808" s="1013" t="s">
        <v>9406</v>
      </c>
      <c r="C808" s="1017">
        <v>4800</v>
      </c>
      <c r="D808" s="1017">
        <v>0</v>
      </c>
      <c r="E808" s="612">
        <f t="shared" si="12"/>
        <v>674450.15000000061</v>
      </c>
    </row>
    <row r="809" spans="1:5" ht="22.5" customHeight="1">
      <c r="A809" s="1013" t="s">
        <v>9407</v>
      </c>
      <c r="B809" s="1013" t="s">
        <v>9408</v>
      </c>
      <c r="C809" s="1017">
        <v>18000</v>
      </c>
      <c r="D809" s="1017">
        <v>0</v>
      </c>
      <c r="E809" s="612">
        <f t="shared" si="12"/>
        <v>692450.15000000061</v>
      </c>
    </row>
    <row r="810" spans="1:5" ht="22.5" customHeight="1">
      <c r="A810" s="1013" t="s">
        <v>9409</v>
      </c>
      <c r="B810" s="1013" t="s">
        <v>9406</v>
      </c>
      <c r="C810" s="1017">
        <v>20000</v>
      </c>
      <c r="D810" s="1017">
        <v>0</v>
      </c>
      <c r="E810" s="612">
        <f t="shared" si="12"/>
        <v>712450.15000000061</v>
      </c>
    </row>
    <row r="811" spans="1:5" ht="22.5" customHeight="1">
      <c r="A811" s="1013" t="s">
        <v>9410</v>
      </c>
      <c r="B811" s="1013" t="s">
        <v>9406</v>
      </c>
      <c r="C811" s="1017">
        <v>20000</v>
      </c>
      <c r="D811" s="1017">
        <v>0</v>
      </c>
      <c r="E811" s="612">
        <f t="shared" si="12"/>
        <v>732450.15000000061</v>
      </c>
    </row>
    <row r="812" spans="1:5" ht="22.5" customHeight="1">
      <c r="A812" s="1013" t="s">
        <v>9411</v>
      </c>
      <c r="B812" s="1013" t="s">
        <v>9412</v>
      </c>
      <c r="C812" s="1017">
        <v>20000</v>
      </c>
      <c r="D812" s="1017">
        <v>0</v>
      </c>
      <c r="E812" s="612">
        <f t="shared" si="12"/>
        <v>752450.15000000061</v>
      </c>
    </row>
    <row r="813" spans="1:5" ht="22.5" customHeight="1">
      <c r="A813" s="1013" t="s">
        <v>9413</v>
      </c>
      <c r="B813" s="1013" t="s">
        <v>9414</v>
      </c>
      <c r="C813" s="1017">
        <v>44800</v>
      </c>
      <c r="D813" s="1017">
        <v>0</v>
      </c>
      <c r="E813" s="612">
        <f t="shared" si="12"/>
        <v>797250.15000000061</v>
      </c>
    </row>
    <row r="814" spans="1:5" ht="22.5" customHeight="1">
      <c r="A814" s="1013" t="s">
        <v>9415</v>
      </c>
      <c r="B814" s="1013" t="s">
        <v>9416</v>
      </c>
      <c r="C814" s="1017">
        <v>44800</v>
      </c>
      <c r="D814" s="1017">
        <v>0</v>
      </c>
      <c r="E814" s="612">
        <f t="shared" si="12"/>
        <v>842050.15000000061</v>
      </c>
    </row>
    <row r="815" spans="1:5" ht="22.5" customHeight="1">
      <c r="A815" s="1013" t="s">
        <v>9417</v>
      </c>
      <c r="B815" s="1013" t="s">
        <v>9418</v>
      </c>
      <c r="C815" s="1017">
        <v>16000</v>
      </c>
      <c r="D815" s="1017">
        <v>0</v>
      </c>
      <c r="E815" s="612">
        <f t="shared" si="12"/>
        <v>858050.15000000061</v>
      </c>
    </row>
    <row r="816" spans="1:5" ht="22.5" customHeight="1">
      <c r="A816" s="1013" t="s">
        <v>9419</v>
      </c>
      <c r="B816" s="1013" t="s">
        <v>9420</v>
      </c>
      <c r="C816" s="1017">
        <v>30400</v>
      </c>
      <c r="D816" s="1017">
        <v>0</v>
      </c>
      <c r="E816" s="612">
        <f t="shared" si="12"/>
        <v>888450.15000000061</v>
      </c>
    </row>
    <row r="817" spans="1:5" ht="22.5" customHeight="1">
      <c r="A817" s="1013" t="s">
        <v>9421</v>
      </c>
      <c r="B817" s="1013" t="s">
        <v>9422</v>
      </c>
      <c r="C817" s="1017">
        <v>32800</v>
      </c>
      <c r="D817" s="1017">
        <v>0</v>
      </c>
      <c r="E817" s="612">
        <f t="shared" si="12"/>
        <v>921250.15000000061</v>
      </c>
    </row>
    <row r="818" spans="1:5" ht="22.5" customHeight="1">
      <c r="A818" s="1013" t="s">
        <v>9423</v>
      </c>
      <c r="B818" s="1013" t="s">
        <v>9424</v>
      </c>
      <c r="C818" s="1017">
        <v>36524</v>
      </c>
      <c r="D818" s="1017">
        <v>0</v>
      </c>
      <c r="E818" s="612">
        <f t="shared" si="12"/>
        <v>957774.15000000061</v>
      </c>
    </row>
    <row r="819" spans="1:5" ht="22.5" customHeight="1">
      <c r="A819" s="1013" t="s">
        <v>9423</v>
      </c>
      <c r="B819" s="1013" t="s">
        <v>9425</v>
      </c>
      <c r="C819" s="1017">
        <v>66497.5</v>
      </c>
      <c r="D819" s="1017">
        <v>0</v>
      </c>
      <c r="E819" s="612">
        <f t="shared" si="12"/>
        <v>1024271.6500000006</v>
      </c>
    </row>
    <row r="820" spans="1:5" ht="22.5" customHeight="1">
      <c r="A820" s="1013" t="s">
        <v>9426</v>
      </c>
      <c r="B820" s="1013" t="s">
        <v>8438</v>
      </c>
      <c r="C820" s="1017">
        <v>0</v>
      </c>
      <c r="D820" s="1017">
        <v>52.5</v>
      </c>
      <c r="E820" s="612">
        <f t="shared" si="12"/>
        <v>1024219.1500000006</v>
      </c>
    </row>
    <row r="821" spans="1:5" ht="22.5" customHeight="1">
      <c r="A821" s="1013" t="s">
        <v>9426</v>
      </c>
      <c r="B821" s="1013" t="s">
        <v>8438</v>
      </c>
      <c r="C821" s="1017">
        <v>0</v>
      </c>
      <c r="D821" s="1017">
        <v>52.5</v>
      </c>
      <c r="E821" s="612">
        <f t="shared" si="12"/>
        <v>1024166.6500000006</v>
      </c>
    </row>
    <row r="822" spans="1:5" ht="22.5" customHeight="1">
      <c r="A822" s="1013" t="s">
        <v>9427</v>
      </c>
      <c r="B822" s="1013" t="s">
        <v>8438</v>
      </c>
      <c r="C822" s="1017">
        <v>0</v>
      </c>
      <c r="D822" s="1017">
        <v>52.5</v>
      </c>
      <c r="E822" s="612">
        <f t="shared" si="12"/>
        <v>1024114.1500000006</v>
      </c>
    </row>
    <row r="823" spans="1:5" ht="22.5" customHeight="1">
      <c r="A823" s="1013" t="s">
        <v>9428</v>
      </c>
      <c r="B823" s="1013" t="s">
        <v>8438</v>
      </c>
      <c r="C823" s="1017">
        <v>0</v>
      </c>
      <c r="D823" s="1017">
        <v>52.5</v>
      </c>
      <c r="E823" s="612">
        <f t="shared" si="12"/>
        <v>1024061.6500000006</v>
      </c>
    </row>
    <row r="824" spans="1:5" ht="22.5" customHeight="1">
      <c r="A824" s="1013" t="s">
        <v>9429</v>
      </c>
      <c r="B824" s="1013" t="s">
        <v>8438</v>
      </c>
      <c r="C824" s="1017">
        <v>0</v>
      </c>
      <c r="D824" s="1017">
        <v>52.5</v>
      </c>
      <c r="E824" s="612">
        <f t="shared" si="12"/>
        <v>1024009.1500000006</v>
      </c>
    </row>
    <row r="825" spans="1:5" ht="22.5" customHeight="1">
      <c r="A825" s="1013" t="s">
        <v>9430</v>
      </c>
      <c r="B825" s="1013" t="s">
        <v>8438</v>
      </c>
      <c r="C825" s="1017">
        <v>0</v>
      </c>
      <c r="D825" s="1017">
        <v>52.5</v>
      </c>
      <c r="E825" s="612">
        <f t="shared" si="12"/>
        <v>1023956.6500000006</v>
      </c>
    </row>
    <row r="826" spans="1:5" ht="22.5" customHeight="1">
      <c r="A826" s="1013" t="s">
        <v>9431</v>
      </c>
      <c r="B826" s="1013" t="s">
        <v>8438</v>
      </c>
      <c r="C826" s="1017">
        <v>0</v>
      </c>
      <c r="D826" s="1017">
        <v>52.5</v>
      </c>
      <c r="E826" s="612">
        <f t="shared" si="12"/>
        <v>1023904.1500000006</v>
      </c>
    </row>
    <row r="827" spans="1:5" ht="22.5" customHeight="1">
      <c r="A827" s="1013" t="s">
        <v>9432</v>
      </c>
      <c r="B827" s="1013" t="s">
        <v>8438</v>
      </c>
      <c r="C827" s="1017">
        <v>0</v>
      </c>
      <c r="D827" s="1017">
        <v>52.5</v>
      </c>
      <c r="E827" s="612">
        <f t="shared" si="12"/>
        <v>1023851.6500000006</v>
      </c>
    </row>
    <row r="828" spans="1:5" ht="22.5" customHeight="1">
      <c r="A828" s="1013" t="s">
        <v>9433</v>
      </c>
      <c r="B828" s="1013" t="s">
        <v>8438</v>
      </c>
      <c r="C828" s="1017">
        <v>0</v>
      </c>
      <c r="D828" s="1017">
        <v>52.5</v>
      </c>
      <c r="E828" s="612">
        <f t="shared" si="12"/>
        <v>1023799.1500000006</v>
      </c>
    </row>
    <row r="829" spans="1:5" ht="22.5" customHeight="1">
      <c r="A829" s="1013" t="s">
        <v>9433</v>
      </c>
      <c r="B829" s="1013" t="s">
        <v>8438</v>
      </c>
      <c r="C829" s="1017">
        <v>0</v>
      </c>
      <c r="D829" s="1017">
        <v>52.5</v>
      </c>
      <c r="E829" s="612">
        <f t="shared" si="12"/>
        <v>1023746.6500000006</v>
      </c>
    </row>
    <row r="830" spans="1:5" ht="22.5" customHeight="1">
      <c r="A830" s="1013" t="s">
        <v>9433</v>
      </c>
      <c r="B830" s="1013" t="s">
        <v>8438</v>
      </c>
      <c r="C830" s="1017">
        <v>0</v>
      </c>
      <c r="D830" s="1017">
        <v>52.5</v>
      </c>
      <c r="E830" s="612">
        <f t="shared" si="12"/>
        <v>1023694.1500000006</v>
      </c>
    </row>
    <row r="831" spans="1:5" ht="22.5" customHeight="1">
      <c r="A831" s="1013" t="s">
        <v>9417</v>
      </c>
      <c r="B831" s="1013" t="s">
        <v>9434</v>
      </c>
      <c r="C831" s="1017">
        <v>0</v>
      </c>
      <c r="D831" s="1017">
        <v>120</v>
      </c>
      <c r="E831" s="612">
        <f t="shared" si="12"/>
        <v>1023574.1500000006</v>
      </c>
    </row>
    <row r="832" spans="1:5" ht="22.5" customHeight="1">
      <c r="A832" s="1013" t="s">
        <v>9421</v>
      </c>
      <c r="B832" s="1013" t="s">
        <v>9435</v>
      </c>
      <c r="C832" s="1017">
        <v>0</v>
      </c>
      <c r="D832" s="1764">
        <v>246</v>
      </c>
      <c r="E832" s="612">
        <f t="shared" si="12"/>
        <v>1023328.1500000006</v>
      </c>
    </row>
    <row r="833" spans="1:5" ht="22.5" customHeight="1">
      <c r="A833" s="1013" t="s">
        <v>9436</v>
      </c>
      <c r="B833" s="1013" t="s">
        <v>8551</v>
      </c>
      <c r="C833" s="1017">
        <v>0</v>
      </c>
      <c r="D833" s="1017">
        <v>14400</v>
      </c>
      <c r="E833" s="612">
        <f t="shared" si="12"/>
        <v>1008928.1500000006</v>
      </c>
    </row>
    <row r="834" spans="1:5" ht="22.5" customHeight="1">
      <c r="A834" s="1013" t="s">
        <v>9433</v>
      </c>
      <c r="B834" s="1013" t="s">
        <v>9437</v>
      </c>
      <c r="C834" s="1017">
        <v>0</v>
      </c>
      <c r="D834" s="1017">
        <v>15000</v>
      </c>
      <c r="E834" s="612">
        <f t="shared" si="12"/>
        <v>993928.15000000061</v>
      </c>
    </row>
    <row r="835" spans="1:5" ht="22.5" customHeight="1">
      <c r="A835" s="1013" t="s">
        <v>9433</v>
      </c>
      <c r="B835" s="1013" t="s">
        <v>9438</v>
      </c>
      <c r="C835" s="1017">
        <v>0</v>
      </c>
      <c r="D835" s="1017">
        <v>15000</v>
      </c>
      <c r="E835" s="612">
        <f t="shared" si="12"/>
        <v>978928.15000000061</v>
      </c>
    </row>
    <row r="836" spans="1:5" ht="22.5" customHeight="1">
      <c r="A836" s="1013" t="s">
        <v>9433</v>
      </c>
      <c r="B836" s="1013" t="s">
        <v>9439</v>
      </c>
      <c r="C836" s="1017">
        <v>0</v>
      </c>
      <c r="D836" s="1017">
        <v>15000</v>
      </c>
      <c r="E836" s="612">
        <f t="shared" si="12"/>
        <v>963928.15000000061</v>
      </c>
    </row>
    <row r="837" spans="1:5" ht="22.5" customHeight="1">
      <c r="A837" s="1013" t="s">
        <v>9429</v>
      </c>
      <c r="B837" s="1013" t="s">
        <v>9440</v>
      </c>
      <c r="C837" s="1017">
        <v>0</v>
      </c>
      <c r="D837" s="1017">
        <v>18000</v>
      </c>
      <c r="E837" s="612">
        <f t="shared" ref="E837:E900" si="13">E836-D837+C837</f>
        <v>945928.15000000061</v>
      </c>
    </row>
    <row r="838" spans="1:5" ht="22.5" customHeight="1">
      <c r="A838" s="1013" t="s">
        <v>9429</v>
      </c>
      <c r="B838" s="1013" t="s">
        <v>8944</v>
      </c>
      <c r="C838" s="1017">
        <v>0</v>
      </c>
      <c r="D838" s="1017">
        <v>28000</v>
      </c>
      <c r="E838" s="612">
        <f t="shared" si="13"/>
        <v>917928.15000000061</v>
      </c>
    </row>
    <row r="839" spans="1:5" ht="22.5" customHeight="1">
      <c r="A839" s="1013" t="s">
        <v>9431</v>
      </c>
      <c r="B839" s="1013" t="s">
        <v>8451</v>
      </c>
      <c r="C839" s="1017">
        <v>0</v>
      </c>
      <c r="D839" s="1017">
        <v>30000</v>
      </c>
      <c r="E839" s="612">
        <f t="shared" si="13"/>
        <v>887928.15000000061</v>
      </c>
    </row>
    <row r="840" spans="1:5" ht="22.5" customHeight="1">
      <c r="A840" s="1013" t="s">
        <v>9428</v>
      </c>
      <c r="B840" s="1013" t="s">
        <v>9441</v>
      </c>
      <c r="C840" s="1017">
        <v>0</v>
      </c>
      <c r="D840" s="1017">
        <v>38000</v>
      </c>
      <c r="E840" s="612">
        <f t="shared" si="13"/>
        <v>849928.15000000061</v>
      </c>
    </row>
    <row r="841" spans="1:5" ht="22.5" customHeight="1">
      <c r="A841" s="1013" t="s">
        <v>9430</v>
      </c>
      <c r="B841" s="1013" t="s">
        <v>8451</v>
      </c>
      <c r="C841" s="1017">
        <v>0</v>
      </c>
      <c r="D841" s="1017">
        <v>42000</v>
      </c>
      <c r="E841" s="612">
        <f t="shared" si="13"/>
        <v>807928.15000000061</v>
      </c>
    </row>
    <row r="842" spans="1:5" ht="22.5" customHeight="1">
      <c r="A842" s="1013" t="s">
        <v>9432</v>
      </c>
      <c r="B842" s="1013" t="s">
        <v>8451</v>
      </c>
      <c r="C842" s="1017">
        <v>0</v>
      </c>
      <c r="D842" s="1017">
        <v>44000</v>
      </c>
      <c r="E842" s="612">
        <f t="shared" si="13"/>
        <v>763928.15000000061</v>
      </c>
    </row>
    <row r="843" spans="1:5" ht="22.5" customHeight="1">
      <c r="A843" s="1013" t="s">
        <v>9427</v>
      </c>
      <c r="B843" s="1013" t="s">
        <v>8871</v>
      </c>
      <c r="C843" s="1017">
        <v>0</v>
      </c>
      <c r="D843" s="1017">
        <v>58000</v>
      </c>
      <c r="E843" s="612">
        <f t="shared" si="13"/>
        <v>705928.15000000061</v>
      </c>
    </row>
    <row r="844" spans="1:5" ht="22.5" customHeight="1">
      <c r="A844" s="1013" t="s">
        <v>9426</v>
      </c>
      <c r="B844" s="1013" t="s">
        <v>8450</v>
      </c>
      <c r="C844" s="1017">
        <v>0</v>
      </c>
      <c r="D844" s="1017">
        <v>63000</v>
      </c>
      <c r="E844" s="612">
        <f t="shared" si="13"/>
        <v>642928.15000000061</v>
      </c>
    </row>
    <row r="845" spans="1:5" ht="22.5" customHeight="1">
      <c r="A845" s="1013" t="s">
        <v>9426</v>
      </c>
      <c r="B845" s="1013" t="s">
        <v>8451</v>
      </c>
      <c r="C845" s="1017">
        <v>0</v>
      </c>
      <c r="D845" s="1017">
        <v>73000</v>
      </c>
      <c r="E845" s="612">
        <f t="shared" si="13"/>
        <v>569928.15000000061</v>
      </c>
    </row>
    <row r="846" spans="1:5" ht="22.5" customHeight="1">
      <c r="A846" s="1013" t="s">
        <v>9442</v>
      </c>
      <c r="B846" s="1013" t="s">
        <v>8551</v>
      </c>
      <c r="C846" s="1017">
        <v>0</v>
      </c>
      <c r="D846" s="1017">
        <v>100800</v>
      </c>
      <c r="E846" s="612">
        <f t="shared" si="13"/>
        <v>469128.15000000061</v>
      </c>
    </row>
    <row r="847" spans="1:5" ht="22.5" customHeight="1">
      <c r="A847" s="1013" t="s">
        <v>9443</v>
      </c>
      <c r="B847" s="1013" t="s">
        <v>9444</v>
      </c>
      <c r="C847" s="1017">
        <v>13000</v>
      </c>
      <c r="D847" s="1017">
        <v>0</v>
      </c>
      <c r="E847" s="612">
        <f t="shared" si="13"/>
        <v>482128.15000000061</v>
      </c>
    </row>
    <row r="848" spans="1:5" ht="22.5" customHeight="1">
      <c r="A848" s="1013" t="s">
        <v>9419</v>
      </c>
      <c r="B848" s="1013" t="s">
        <v>9445</v>
      </c>
      <c r="C848" s="1017">
        <v>20000</v>
      </c>
      <c r="D848" s="1017">
        <v>0</v>
      </c>
      <c r="E848" s="612">
        <f t="shared" si="13"/>
        <v>502128.15000000061</v>
      </c>
    </row>
    <row r="849" spans="1:5" ht="22.5" customHeight="1">
      <c r="A849" s="1013" t="s">
        <v>9446</v>
      </c>
      <c r="B849" s="1013" t="s">
        <v>9447</v>
      </c>
      <c r="C849" s="1017">
        <v>4000</v>
      </c>
      <c r="D849" s="1017">
        <v>0</v>
      </c>
      <c r="E849" s="612">
        <f t="shared" si="13"/>
        <v>506128.15000000061</v>
      </c>
    </row>
    <row r="850" spans="1:5" ht="22.5" customHeight="1">
      <c r="A850" s="1013" t="s">
        <v>9448</v>
      </c>
      <c r="B850" s="1013" t="s">
        <v>9449</v>
      </c>
      <c r="C850" s="1377">
        <v>17000</v>
      </c>
      <c r="D850" s="1017">
        <v>0</v>
      </c>
      <c r="E850" s="612">
        <f t="shared" si="13"/>
        <v>523128.15000000061</v>
      </c>
    </row>
    <row r="851" spans="1:5" ht="22.5" customHeight="1">
      <c r="A851" s="1013" t="s">
        <v>9450</v>
      </c>
      <c r="B851" s="1013" t="s">
        <v>9451</v>
      </c>
      <c r="C851" s="1017">
        <v>30172</v>
      </c>
      <c r="D851" s="1017">
        <v>0</v>
      </c>
      <c r="E851" s="612">
        <f t="shared" si="13"/>
        <v>553300.15000000061</v>
      </c>
    </row>
    <row r="852" spans="1:5" ht="22.5" customHeight="1">
      <c r="A852" s="1013" t="s">
        <v>9452</v>
      </c>
      <c r="B852" s="1013" t="s">
        <v>9453</v>
      </c>
      <c r="C852" s="1017">
        <v>35800</v>
      </c>
      <c r="D852" s="1017">
        <v>0</v>
      </c>
      <c r="E852" s="612">
        <f t="shared" si="13"/>
        <v>589100.15000000061</v>
      </c>
    </row>
    <row r="853" spans="1:5" ht="22.5" customHeight="1">
      <c r="A853" s="1013" t="s">
        <v>9446</v>
      </c>
      <c r="B853" s="1013" t="s">
        <v>9454</v>
      </c>
      <c r="C853" s="1017">
        <v>0</v>
      </c>
      <c r="D853" s="1017">
        <v>30</v>
      </c>
      <c r="E853" s="612">
        <f t="shared" si="13"/>
        <v>589070.15000000061</v>
      </c>
    </row>
    <row r="854" spans="1:5" ht="22.5" customHeight="1">
      <c r="A854" s="1013" t="s">
        <v>9455</v>
      </c>
      <c r="B854" s="1013" t="s">
        <v>8336</v>
      </c>
      <c r="C854" s="1017">
        <v>0</v>
      </c>
      <c r="D854" s="1017">
        <v>850</v>
      </c>
      <c r="E854" s="612">
        <f t="shared" si="13"/>
        <v>588220.15000000061</v>
      </c>
    </row>
    <row r="855" spans="1:5" ht="22.5" customHeight="1">
      <c r="A855" s="1015" t="s">
        <v>9456</v>
      </c>
      <c r="B855" s="1015" t="s">
        <v>8478</v>
      </c>
      <c r="C855" s="1017">
        <v>0</v>
      </c>
      <c r="D855" s="1017">
        <v>2147.7800000000002</v>
      </c>
      <c r="E855" s="612">
        <f t="shared" si="13"/>
        <v>586072.37000000058</v>
      </c>
    </row>
    <row r="856" spans="1:5" ht="22.5" customHeight="1">
      <c r="A856" s="1015"/>
      <c r="B856" s="1015"/>
      <c r="C856" s="1017"/>
      <c r="D856" s="1017"/>
    </row>
    <row r="857" spans="1:5" ht="22.5" customHeight="1">
      <c r="A857" s="1016" t="s">
        <v>9457</v>
      </c>
      <c r="B857" s="1738" t="s">
        <v>9458</v>
      </c>
      <c r="C857" s="1017">
        <v>12000</v>
      </c>
      <c r="D857" s="1017">
        <v>0</v>
      </c>
      <c r="E857" s="612">
        <f>E855-D857+C857</f>
        <v>598072.37000000058</v>
      </c>
    </row>
    <row r="858" spans="1:5" ht="22.5" customHeight="1">
      <c r="A858" s="1016" t="s">
        <v>9459</v>
      </c>
      <c r="B858" s="1738" t="s">
        <v>8438</v>
      </c>
      <c r="C858" s="1017">
        <v>0</v>
      </c>
      <c r="D858" s="1017">
        <v>52.5</v>
      </c>
      <c r="E858" s="612">
        <f>E857-D858+C858</f>
        <v>598019.87000000058</v>
      </c>
    </row>
    <row r="859" spans="1:5" ht="22.5" customHeight="1">
      <c r="A859" s="1016" t="s">
        <v>9459</v>
      </c>
      <c r="B859" s="1738" t="s">
        <v>8451</v>
      </c>
      <c r="C859" s="1017">
        <v>0</v>
      </c>
      <c r="D859" s="1017">
        <v>100750</v>
      </c>
      <c r="E859" s="612">
        <f t="shared" si="13"/>
        <v>497269.87000000058</v>
      </c>
    </row>
    <row r="860" spans="1:5" ht="22.5" customHeight="1">
      <c r="A860" s="1016" t="s">
        <v>9460</v>
      </c>
      <c r="B860" s="1738" t="s">
        <v>8395</v>
      </c>
      <c r="C860" s="1017">
        <v>0</v>
      </c>
      <c r="D860" s="1017">
        <v>187200</v>
      </c>
      <c r="E860" s="612">
        <f t="shared" si="13"/>
        <v>310069.87000000058</v>
      </c>
    </row>
    <row r="861" spans="1:5" ht="22.5" customHeight="1">
      <c r="A861" s="1016" t="s">
        <v>9461</v>
      </c>
      <c r="B861" s="1738" t="s">
        <v>8438</v>
      </c>
      <c r="C861" s="1017">
        <v>0</v>
      </c>
      <c r="D861" s="1017">
        <v>52.5</v>
      </c>
      <c r="E861" s="612">
        <f t="shared" si="13"/>
        <v>310017.37000000058</v>
      </c>
    </row>
    <row r="862" spans="1:5" ht="22.5" customHeight="1">
      <c r="A862" s="1016" t="s">
        <v>9461</v>
      </c>
      <c r="B862" s="1738" t="s">
        <v>8452</v>
      </c>
      <c r="C862" s="1017">
        <v>0</v>
      </c>
      <c r="D862" s="1017">
        <v>302000</v>
      </c>
      <c r="E862" s="612">
        <f t="shared" si="13"/>
        <v>8017.3700000005774</v>
      </c>
    </row>
    <row r="863" spans="1:5" ht="22.5" customHeight="1">
      <c r="A863" s="1016" t="s">
        <v>9462</v>
      </c>
      <c r="B863" s="1738" t="s">
        <v>9463</v>
      </c>
      <c r="C863" s="1017">
        <v>45800</v>
      </c>
      <c r="D863" s="1017">
        <v>0</v>
      </c>
      <c r="E863" s="612">
        <f t="shared" si="13"/>
        <v>53817.370000000577</v>
      </c>
    </row>
    <row r="864" spans="1:5" ht="22.5" customHeight="1">
      <c r="A864" s="1016" t="s">
        <v>9462</v>
      </c>
      <c r="B864" s="1738" t="s">
        <v>9464</v>
      </c>
      <c r="C864" s="1017">
        <v>0</v>
      </c>
      <c r="D864" s="1017">
        <v>343.5</v>
      </c>
      <c r="E864" s="612">
        <f t="shared" si="13"/>
        <v>53473.870000000577</v>
      </c>
    </row>
    <row r="865" spans="1:5" ht="22.5" customHeight="1">
      <c r="A865" s="1016" t="s">
        <v>9465</v>
      </c>
      <c r="B865" s="1738" t="s">
        <v>9466</v>
      </c>
      <c r="C865" s="1017">
        <v>27400</v>
      </c>
      <c r="D865" s="1017">
        <v>0</v>
      </c>
      <c r="E865" s="612">
        <f t="shared" si="13"/>
        <v>80873.870000000577</v>
      </c>
    </row>
    <row r="866" spans="1:5" ht="22.5" customHeight="1">
      <c r="A866" s="1016" t="s">
        <v>9465</v>
      </c>
      <c r="B866" s="1738" t="s">
        <v>9467</v>
      </c>
      <c r="C866" s="1017">
        <v>0</v>
      </c>
      <c r="D866" s="1017">
        <v>205.51</v>
      </c>
      <c r="E866" s="612">
        <f t="shared" si="13"/>
        <v>80668.360000000583</v>
      </c>
    </row>
    <row r="867" spans="1:5" ht="22.5" customHeight="1">
      <c r="A867" s="1016" t="s">
        <v>9468</v>
      </c>
      <c r="B867" s="1738" t="s">
        <v>9469</v>
      </c>
      <c r="C867" s="1017">
        <v>9925</v>
      </c>
      <c r="D867" s="1017">
        <v>0</v>
      </c>
      <c r="E867" s="612">
        <f t="shared" si="13"/>
        <v>90593.360000000583</v>
      </c>
    </row>
    <row r="868" spans="1:5" ht="22.5" customHeight="1">
      <c r="A868" s="1016" t="s">
        <v>9468</v>
      </c>
      <c r="B868" s="1738" t="s">
        <v>9470</v>
      </c>
      <c r="C868" s="1017">
        <v>49029.5</v>
      </c>
      <c r="D868" s="1017">
        <v>0</v>
      </c>
      <c r="E868" s="612">
        <f t="shared" si="13"/>
        <v>139622.86000000057</v>
      </c>
    </row>
    <row r="869" spans="1:5" ht="22.5" customHeight="1">
      <c r="A869" s="1016" t="s">
        <v>9471</v>
      </c>
      <c r="B869" s="1738" t="s">
        <v>9472</v>
      </c>
      <c r="C869" s="1017">
        <v>50000</v>
      </c>
      <c r="D869" s="1017">
        <v>0</v>
      </c>
      <c r="E869" s="612">
        <f t="shared" si="13"/>
        <v>189622.86000000057</v>
      </c>
    </row>
    <row r="870" spans="1:5" ht="22.5" customHeight="1">
      <c r="A870" s="1016" t="s">
        <v>9473</v>
      </c>
      <c r="B870" s="1738" t="s">
        <v>9474</v>
      </c>
      <c r="C870" s="1017">
        <v>10000</v>
      </c>
      <c r="D870" s="1017">
        <v>0</v>
      </c>
      <c r="E870" s="612">
        <f t="shared" si="13"/>
        <v>199622.86000000057</v>
      </c>
    </row>
    <row r="871" spans="1:5" ht="22.5" customHeight="1">
      <c r="A871" s="1016" t="s">
        <v>9475</v>
      </c>
      <c r="B871" s="1738" t="s">
        <v>9476</v>
      </c>
      <c r="C871" s="1017">
        <v>13895</v>
      </c>
      <c r="D871" s="1017">
        <v>0</v>
      </c>
      <c r="E871" s="612">
        <f t="shared" si="13"/>
        <v>213517.86000000057</v>
      </c>
    </row>
    <row r="872" spans="1:5" ht="22.5" customHeight="1">
      <c r="A872" s="1016" t="s">
        <v>9477</v>
      </c>
      <c r="B872" s="1738" t="s">
        <v>9478</v>
      </c>
      <c r="C872" s="1017">
        <v>15000</v>
      </c>
      <c r="D872" s="1017">
        <v>0</v>
      </c>
      <c r="E872" s="612">
        <f t="shared" si="13"/>
        <v>228517.86000000057</v>
      </c>
    </row>
    <row r="873" spans="1:5" ht="22.5" customHeight="1">
      <c r="A873" s="1016" t="s">
        <v>9479</v>
      </c>
      <c r="B873" s="1738" t="s">
        <v>8336</v>
      </c>
      <c r="C873" s="1017">
        <v>0</v>
      </c>
      <c r="D873" s="1017">
        <v>500</v>
      </c>
      <c r="E873" s="612">
        <f t="shared" si="13"/>
        <v>228017.86000000057</v>
      </c>
    </row>
    <row r="874" spans="1:5" ht="22.5" customHeight="1">
      <c r="A874" s="1016" t="s">
        <v>9480</v>
      </c>
      <c r="B874" s="1738" t="s">
        <v>9481</v>
      </c>
      <c r="C874" s="1017">
        <v>21000</v>
      </c>
      <c r="D874" s="1017">
        <v>0</v>
      </c>
      <c r="E874" s="612">
        <f t="shared" si="13"/>
        <v>249017.86000000057</v>
      </c>
    </row>
    <row r="875" spans="1:5" ht="22.5" customHeight="1">
      <c r="A875" s="1016" t="s">
        <v>9482</v>
      </c>
      <c r="B875" s="1738" t="s">
        <v>9483</v>
      </c>
      <c r="C875" s="1017">
        <v>44000</v>
      </c>
      <c r="D875" s="1017">
        <v>0</v>
      </c>
      <c r="E875" s="612">
        <f t="shared" si="13"/>
        <v>293017.86000000057</v>
      </c>
    </row>
    <row r="876" spans="1:5" ht="22.5" customHeight="1">
      <c r="A876" s="1016" t="s">
        <v>9484</v>
      </c>
      <c r="B876" s="1738" t="s">
        <v>8395</v>
      </c>
      <c r="C876" s="1017">
        <v>0</v>
      </c>
      <c r="D876" s="1017">
        <v>10400</v>
      </c>
      <c r="E876" s="612">
        <f t="shared" si="13"/>
        <v>282617.86000000057</v>
      </c>
    </row>
    <row r="877" spans="1:5" ht="22.5" customHeight="1">
      <c r="A877" s="1016" t="s">
        <v>9485</v>
      </c>
      <c r="B877" s="1738" t="s">
        <v>8395</v>
      </c>
      <c r="C877" s="1017">
        <v>0</v>
      </c>
      <c r="D877" s="1017">
        <v>152000</v>
      </c>
      <c r="E877" s="612">
        <f t="shared" si="13"/>
        <v>130617.86000000057</v>
      </c>
    </row>
    <row r="878" spans="1:5" ht="22.5" customHeight="1">
      <c r="A878" s="1016" t="s">
        <v>9486</v>
      </c>
      <c r="B878" s="1738" t="s">
        <v>9487</v>
      </c>
      <c r="C878" s="1017">
        <v>47600</v>
      </c>
      <c r="D878" s="1017">
        <v>0</v>
      </c>
      <c r="E878" s="612">
        <f t="shared" si="13"/>
        <v>178217.86000000057</v>
      </c>
    </row>
    <row r="879" spans="1:5" ht="22.5" customHeight="1">
      <c r="A879" s="1016" t="s">
        <v>9486</v>
      </c>
      <c r="B879" s="1738" t="s">
        <v>9488</v>
      </c>
      <c r="C879" s="1017">
        <v>0</v>
      </c>
      <c r="D879" s="1017">
        <v>357.01</v>
      </c>
      <c r="E879" s="612">
        <f t="shared" si="13"/>
        <v>177860.85000000056</v>
      </c>
    </row>
    <row r="880" spans="1:5" ht="22.5" customHeight="1">
      <c r="A880" s="1016" t="s">
        <v>9489</v>
      </c>
      <c r="B880" s="1738" t="s">
        <v>9490</v>
      </c>
      <c r="C880" s="1017">
        <v>60542.5</v>
      </c>
      <c r="D880" s="1017">
        <v>0</v>
      </c>
      <c r="E880" s="612">
        <f t="shared" si="13"/>
        <v>238403.35000000056</v>
      </c>
    </row>
    <row r="881" spans="1:5" ht="22.5" customHeight="1">
      <c r="A881" s="1016" t="s">
        <v>9489</v>
      </c>
      <c r="B881" s="1738" t="s">
        <v>9491</v>
      </c>
      <c r="C881" s="1017">
        <v>16872.5</v>
      </c>
      <c r="D881" s="1017">
        <v>0</v>
      </c>
      <c r="E881" s="612">
        <f t="shared" si="13"/>
        <v>255275.85000000056</v>
      </c>
    </row>
    <row r="882" spans="1:5" ht="22.5" customHeight="1">
      <c r="A882" s="1016" t="s">
        <v>9492</v>
      </c>
      <c r="B882" s="1738" t="s">
        <v>9493</v>
      </c>
      <c r="C882" s="1017">
        <v>5000</v>
      </c>
      <c r="D882" s="1017">
        <v>0</v>
      </c>
      <c r="E882" s="612">
        <f t="shared" si="13"/>
        <v>260275.85000000056</v>
      </c>
    </row>
    <row r="883" spans="1:5" ht="22.5" customHeight="1">
      <c r="A883" s="1016" t="s">
        <v>9494</v>
      </c>
      <c r="B883" s="1738" t="s">
        <v>9495</v>
      </c>
      <c r="C883" s="1017">
        <v>55000</v>
      </c>
      <c r="D883" s="1017">
        <v>0</v>
      </c>
      <c r="E883" s="612">
        <f t="shared" si="13"/>
        <v>315275.85000000056</v>
      </c>
    </row>
    <row r="884" spans="1:5" ht="22.5" customHeight="1">
      <c r="A884" s="1016" t="s">
        <v>9494</v>
      </c>
      <c r="B884" s="1738" t="s">
        <v>9496</v>
      </c>
      <c r="C884" s="1017">
        <v>0</v>
      </c>
      <c r="D884" s="1017">
        <v>412.49</v>
      </c>
      <c r="E884" s="612">
        <f t="shared" si="13"/>
        <v>314863.36000000057</v>
      </c>
    </row>
    <row r="885" spans="1:5" ht="22.5" customHeight="1">
      <c r="A885" s="1016" t="s">
        <v>9497</v>
      </c>
      <c r="B885" s="1738" t="s">
        <v>8336</v>
      </c>
      <c r="C885" s="1017">
        <v>0</v>
      </c>
      <c r="D885" s="1017">
        <v>350</v>
      </c>
      <c r="E885" s="612">
        <f t="shared" si="13"/>
        <v>314513.36000000057</v>
      </c>
    </row>
    <row r="886" spans="1:5" ht="22.5" customHeight="1">
      <c r="A886" s="1016" t="s">
        <v>9498</v>
      </c>
      <c r="B886" s="1738" t="s">
        <v>9499</v>
      </c>
      <c r="C886" s="1017">
        <v>45000</v>
      </c>
      <c r="D886" s="1017">
        <v>0</v>
      </c>
      <c r="E886" s="612">
        <f t="shared" si="13"/>
        <v>359513.36000000057</v>
      </c>
    </row>
    <row r="887" spans="1:5" ht="22.5" customHeight="1">
      <c r="A887" s="1016" t="s">
        <v>9500</v>
      </c>
      <c r="B887" s="1738" t="s">
        <v>9501</v>
      </c>
      <c r="C887" s="1017">
        <v>2000</v>
      </c>
      <c r="D887" s="1017">
        <v>0</v>
      </c>
      <c r="E887" s="612">
        <f t="shared" si="13"/>
        <v>361513.36000000057</v>
      </c>
    </row>
    <row r="888" spans="1:5" ht="22.5" customHeight="1">
      <c r="A888" s="1016" t="s">
        <v>9502</v>
      </c>
      <c r="B888" s="1738" t="s">
        <v>9503</v>
      </c>
      <c r="C888" s="1017">
        <v>21000</v>
      </c>
      <c r="D888" s="1017">
        <v>0</v>
      </c>
      <c r="E888" s="612">
        <f t="shared" si="13"/>
        <v>382513.36000000057</v>
      </c>
    </row>
    <row r="889" spans="1:5" ht="22.5" customHeight="1">
      <c r="A889" s="1016" t="s">
        <v>9504</v>
      </c>
      <c r="B889" s="1738" t="s">
        <v>9505</v>
      </c>
      <c r="C889" s="1017">
        <v>4000</v>
      </c>
      <c r="D889" s="1017">
        <v>0</v>
      </c>
      <c r="E889" s="612">
        <f t="shared" si="13"/>
        <v>386513.36000000057</v>
      </c>
    </row>
    <row r="890" spans="1:5" ht="22.5" customHeight="1">
      <c r="A890" s="1016" t="s">
        <v>9504</v>
      </c>
      <c r="B890" s="1738" t="s">
        <v>9506</v>
      </c>
      <c r="C890" s="1017">
        <v>0</v>
      </c>
      <c r="D890" s="1017">
        <v>30</v>
      </c>
      <c r="E890" s="612">
        <f t="shared" si="13"/>
        <v>386483.36000000057</v>
      </c>
    </row>
    <row r="891" spans="1:5" ht="22.5" customHeight="1">
      <c r="A891" s="1016" t="s">
        <v>9507</v>
      </c>
      <c r="B891" s="1738" t="s">
        <v>9508</v>
      </c>
      <c r="C891" s="1017">
        <v>27790</v>
      </c>
      <c r="D891" s="1017">
        <v>0</v>
      </c>
      <c r="E891" s="612">
        <f t="shared" si="13"/>
        <v>414273.36000000057</v>
      </c>
    </row>
    <row r="892" spans="1:5" ht="22.5" customHeight="1">
      <c r="A892" s="1016" t="s">
        <v>9507</v>
      </c>
      <c r="B892" s="1738" t="s">
        <v>9509</v>
      </c>
      <c r="C892" s="1017">
        <v>5756.5</v>
      </c>
      <c r="D892" s="1017">
        <v>0</v>
      </c>
      <c r="E892" s="612">
        <f t="shared" si="13"/>
        <v>420029.86000000057</v>
      </c>
    </row>
    <row r="893" spans="1:5" ht="22.5" customHeight="1">
      <c r="A893" s="1016" t="s">
        <v>9510</v>
      </c>
      <c r="B893" s="1738" t="s">
        <v>9511</v>
      </c>
      <c r="C893" s="1017">
        <v>0</v>
      </c>
      <c r="D893" s="1017">
        <v>40000</v>
      </c>
      <c r="E893" s="612">
        <f t="shared" si="13"/>
        <v>380029.86000000057</v>
      </c>
    </row>
    <row r="894" spans="1:5" ht="22.5" customHeight="1">
      <c r="A894" s="1016" t="s">
        <v>9512</v>
      </c>
      <c r="B894" s="1738" t="s">
        <v>9513</v>
      </c>
      <c r="C894" s="1017">
        <v>0</v>
      </c>
      <c r="D894" s="1017">
        <v>26900</v>
      </c>
      <c r="E894" s="612">
        <f t="shared" si="13"/>
        <v>353129.86000000057</v>
      </c>
    </row>
    <row r="895" spans="1:5" ht="22.5" customHeight="1">
      <c r="A895" s="1016" t="s">
        <v>9514</v>
      </c>
      <c r="B895" s="1738" t="s">
        <v>9515</v>
      </c>
      <c r="C895" s="1017">
        <v>80000</v>
      </c>
      <c r="D895" s="1017">
        <v>0</v>
      </c>
      <c r="E895" s="612">
        <f t="shared" si="13"/>
        <v>433129.86000000057</v>
      </c>
    </row>
    <row r="896" spans="1:5" ht="22.5" customHeight="1">
      <c r="A896" s="1016" t="s">
        <v>9516</v>
      </c>
      <c r="B896" s="1738" t="s">
        <v>9517</v>
      </c>
      <c r="C896" s="1017">
        <v>105000</v>
      </c>
      <c r="D896" s="1017">
        <v>0</v>
      </c>
      <c r="E896" s="612">
        <f t="shared" si="13"/>
        <v>538129.86000000057</v>
      </c>
    </row>
    <row r="897" spans="1:5" ht="22.5" customHeight="1">
      <c r="A897" s="1016" t="s">
        <v>9518</v>
      </c>
      <c r="B897" s="1738" t="s">
        <v>8336</v>
      </c>
      <c r="C897" s="1017">
        <v>0</v>
      </c>
      <c r="D897" s="1017">
        <v>400</v>
      </c>
      <c r="E897" s="612">
        <f t="shared" si="13"/>
        <v>537729.86000000057</v>
      </c>
    </row>
    <row r="898" spans="1:5" ht="22.5" customHeight="1">
      <c r="A898" s="1016" t="s">
        <v>9519</v>
      </c>
      <c r="B898" s="1738" t="s">
        <v>9520</v>
      </c>
      <c r="C898" s="1017">
        <v>0</v>
      </c>
      <c r="D898" s="1017">
        <v>45600</v>
      </c>
      <c r="E898" s="612">
        <f t="shared" si="13"/>
        <v>492129.86000000057</v>
      </c>
    </row>
    <row r="899" spans="1:5" ht="22.5" customHeight="1">
      <c r="A899" s="1016" t="s">
        <v>9521</v>
      </c>
      <c r="B899" s="1738" t="s">
        <v>8438</v>
      </c>
      <c r="C899" s="1017">
        <v>0</v>
      </c>
      <c r="D899" s="1017">
        <v>52.5</v>
      </c>
      <c r="E899" s="612">
        <f t="shared" si="13"/>
        <v>492077.36000000057</v>
      </c>
    </row>
    <row r="900" spans="1:5" ht="22.5" customHeight="1">
      <c r="A900" s="1016" t="s">
        <v>9521</v>
      </c>
      <c r="B900" s="1738" t="s">
        <v>8451</v>
      </c>
      <c r="C900" s="1017">
        <v>0</v>
      </c>
      <c r="D900" s="1017">
        <v>67550</v>
      </c>
      <c r="E900" s="612">
        <f t="shared" si="13"/>
        <v>424527.36000000057</v>
      </c>
    </row>
    <row r="901" spans="1:5" ht="22.5" customHeight="1">
      <c r="A901" s="1016" t="s">
        <v>9522</v>
      </c>
      <c r="B901" s="1738" t="s">
        <v>8438</v>
      </c>
      <c r="C901" s="1017">
        <v>0</v>
      </c>
      <c r="D901" s="1017">
        <v>52.5</v>
      </c>
      <c r="E901" s="612">
        <f t="shared" ref="E901:E964" si="14">E900-D901+C901</f>
        <v>424474.86000000057</v>
      </c>
    </row>
    <row r="902" spans="1:5" ht="22.5" customHeight="1">
      <c r="A902" s="1016" t="s">
        <v>9522</v>
      </c>
      <c r="B902" s="1738" t="s">
        <v>8451</v>
      </c>
      <c r="C902" s="1017">
        <v>0</v>
      </c>
      <c r="D902" s="1017">
        <v>21600</v>
      </c>
      <c r="E902" s="612">
        <f t="shared" si="14"/>
        <v>402874.86000000057</v>
      </c>
    </row>
    <row r="903" spans="1:5" ht="22.5" customHeight="1">
      <c r="A903" s="1016" t="s">
        <v>9523</v>
      </c>
      <c r="B903" s="1738" t="s">
        <v>9524</v>
      </c>
      <c r="C903" s="1017">
        <v>20000</v>
      </c>
      <c r="D903" s="1017">
        <v>0</v>
      </c>
      <c r="E903" s="612">
        <f t="shared" si="14"/>
        <v>422874.86000000057</v>
      </c>
    </row>
    <row r="904" spans="1:5" ht="22.5" customHeight="1">
      <c r="A904" s="1016" t="s">
        <v>9525</v>
      </c>
      <c r="B904" s="1738" t="s">
        <v>9526</v>
      </c>
      <c r="C904" s="1017">
        <v>15000</v>
      </c>
      <c r="D904" s="1017">
        <v>0</v>
      </c>
      <c r="E904" s="612">
        <f t="shared" si="14"/>
        <v>437874.86000000057</v>
      </c>
    </row>
    <row r="905" spans="1:5" ht="22.5" customHeight="1">
      <c r="A905" s="1016" t="s">
        <v>9527</v>
      </c>
      <c r="B905" s="1738" t="s">
        <v>9528</v>
      </c>
      <c r="C905" s="1017">
        <v>12000</v>
      </c>
      <c r="D905" s="1017">
        <v>0</v>
      </c>
      <c r="E905" s="612">
        <f t="shared" si="14"/>
        <v>449874.86000000057</v>
      </c>
    </row>
    <row r="906" spans="1:5" ht="22.5" customHeight="1">
      <c r="A906" s="1016" t="s">
        <v>9529</v>
      </c>
      <c r="B906" s="1738" t="s">
        <v>8395</v>
      </c>
      <c r="C906" s="1017">
        <v>0</v>
      </c>
      <c r="D906" s="1017">
        <v>15200</v>
      </c>
      <c r="E906" s="612">
        <f t="shared" si="14"/>
        <v>434674.86000000057</v>
      </c>
    </row>
    <row r="907" spans="1:5" ht="22.5" customHeight="1">
      <c r="A907" s="1016" t="s">
        <v>9530</v>
      </c>
      <c r="B907" s="1738" t="s">
        <v>9531</v>
      </c>
      <c r="C907" s="1017">
        <v>30000</v>
      </c>
      <c r="D907" s="1017">
        <v>0</v>
      </c>
      <c r="E907" s="612">
        <f t="shared" si="14"/>
        <v>464674.86000000057</v>
      </c>
    </row>
    <row r="908" spans="1:5" ht="22.5" customHeight="1">
      <c r="A908" s="1016" t="s">
        <v>9532</v>
      </c>
      <c r="B908" s="1738" t="s">
        <v>9533</v>
      </c>
      <c r="C908" s="1017">
        <v>1007510</v>
      </c>
      <c r="D908" s="1017">
        <v>0</v>
      </c>
      <c r="E908" s="612">
        <f t="shared" si="14"/>
        <v>1472184.8600000006</v>
      </c>
    </row>
    <row r="909" spans="1:5" ht="22.5" customHeight="1">
      <c r="A909" s="1016" t="s">
        <v>9534</v>
      </c>
      <c r="B909" s="1738" t="s">
        <v>9535</v>
      </c>
      <c r="C909" s="1017">
        <v>20000</v>
      </c>
      <c r="D909" s="1017">
        <v>0</v>
      </c>
      <c r="E909" s="612">
        <f t="shared" si="14"/>
        <v>1492184.8600000006</v>
      </c>
    </row>
    <row r="910" spans="1:5" ht="22.5" customHeight="1">
      <c r="A910" s="1016" t="s">
        <v>9536</v>
      </c>
      <c r="B910" s="1738" t="s">
        <v>9537</v>
      </c>
      <c r="C910" s="1017">
        <v>30000</v>
      </c>
      <c r="D910" s="1017">
        <v>0</v>
      </c>
      <c r="E910" s="612">
        <f t="shared" si="14"/>
        <v>1522184.8600000006</v>
      </c>
    </row>
    <row r="911" spans="1:5" ht="22.5" customHeight="1">
      <c r="A911" s="1016" t="s">
        <v>9538</v>
      </c>
      <c r="B911" s="1738" t="s">
        <v>9539</v>
      </c>
      <c r="C911" s="1017">
        <v>45000</v>
      </c>
      <c r="D911" s="1017">
        <v>0</v>
      </c>
      <c r="E911" s="612">
        <f t="shared" si="14"/>
        <v>1567184.8600000006</v>
      </c>
    </row>
    <row r="912" spans="1:5" ht="22.5" customHeight="1">
      <c r="A912" s="1016" t="s">
        <v>9540</v>
      </c>
      <c r="B912" s="1738" t="s">
        <v>9541</v>
      </c>
      <c r="C912" s="1017">
        <v>30000</v>
      </c>
      <c r="D912" s="1017">
        <v>0</v>
      </c>
      <c r="E912" s="612">
        <f t="shared" si="14"/>
        <v>1597184.8600000006</v>
      </c>
    </row>
    <row r="913" spans="1:5" ht="22.5" customHeight="1">
      <c r="A913" s="1016" t="s">
        <v>9542</v>
      </c>
      <c r="B913" s="1738" t="s">
        <v>9543</v>
      </c>
      <c r="C913" s="1017">
        <v>20000</v>
      </c>
      <c r="D913" s="1017">
        <v>0</v>
      </c>
      <c r="E913" s="612">
        <f t="shared" si="14"/>
        <v>1617184.8600000006</v>
      </c>
    </row>
    <row r="914" spans="1:5" ht="22.5" customHeight="1">
      <c r="A914" s="1016" t="s">
        <v>9544</v>
      </c>
      <c r="B914" s="1738" t="s">
        <v>8336</v>
      </c>
      <c r="C914" s="1017">
        <v>0</v>
      </c>
      <c r="D914" s="1017">
        <v>500</v>
      </c>
      <c r="E914" s="612">
        <f t="shared" si="14"/>
        <v>1616684.8600000006</v>
      </c>
    </row>
    <row r="915" spans="1:5" ht="22.5" customHeight="1">
      <c r="A915" s="1016" t="s">
        <v>9545</v>
      </c>
      <c r="B915" s="1738" t="s">
        <v>9546</v>
      </c>
      <c r="C915" s="1017">
        <v>10000</v>
      </c>
      <c r="D915" s="1017">
        <v>0</v>
      </c>
      <c r="E915" s="612">
        <f t="shared" si="14"/>
        <v>1626684.8600000006</v>
      </c>
    </row>
    <row r="916" spans="1:5" ht="22.5" customHeight="1">
      <c r="A916" s="1016" t="s">
        <v>9547</v>
      </c>
      <c r="B916" s="1738" t="s">
        <v>9548</v>
      </c>
      <c r="C916" s="1017">
        <v>20000</v>
      </c>
      <c r="D916" s="1017">
        <v>0</v>
      </c>
      <c r="E916" s="612">
        <f t="shared" si="14"/>
        <v>1646684.8600000006</v>
      </c>
    </row>
    <row r="917" spans="1:5" ht="22.5" customHeight="1">
      <c r="A917" s="1016" t="s">
        <v>9549</v>
      </c>
      <c r="B917" s="1738" t="s">
        <v>9550</v>
      </c>
      <c r="C917" s="1017">
        <v>25000</v>
      </c>
      <c r="D917" s="1017">
        <v>0</v>
      </c>
      <c r="E917" s="612">
        <f t="shared" si="14"/>
        <v>1671684.8600000006</v>
      </c>
    </row>
    <row r="918" spans="1:5" ht="22.5" customHeight="1">
      <c r="A918" s="1016" t="s">
        <v>9551</v>
      </c>
      <c r="B918" s="1738" t="s">
        <v>9552</v>
      </c>
      <c r="C918" s="1017">
        <v>32400</v>
      </c>
      <c r="D918" s="1017">
        <v>0</v>
      </c>
      <c r="E918" s="612">
        <f t="shared" si="14"/>
        <v>1704084.8600000006</v>
      </c>
    </row>
    <row r="919" spans="1:5" ht="22.5" customHeight="1">
      <c r="A919" s="1016" t="s">
        <v>9553</v>
      </c>
      <c r="B919" s="1738" t="s">
        <v>9554</v>
      </c>
      <c r="C919" s="1017">
        <v>3600</v>
      </c>
      <c r="D919" s="1017">
        <v>0</v>
      </c>
      <c r="E919" s="612">
        <f t="shared" si="14"/>
        <v>1707684.8600000006</v>
      </c>
    </row>
    <row r="920" spans="1:5" ht="22.5" customHeight="1">
      <c r="A920" s="1016" t="s">
        <v>9555</v>
      </c>
      <c r="B920" s="1738" t="s">
        <v>9556</v>
      </c>
      <c r="C920" s="1017">
        <v>20000</v>
      </c>
      <c r="D920" s="1017">
        <v>0</v>
      </c>
      <c r="E920" s="612">
        <f t="shared" si="14"/>
        <v>1727684.8600000006</v>
      </c>
    </row>
    <row r="921" spans="1:5" ht="22.5" customHeight="1">
      <c r="A921" s="1016" t="s">
        <v>9557</v>
      </c>
      <c r="B921" s="1738" t="s">
        <v>9558</v>
      </c>
      <c r="C921" s="1017">
        <v>18000</v>
      </c>
      <c r="D921" s="1017">
        <v>0</v>
      </c>
      <c r="E921" s="612">
        <f t="shared" si="14"/>
        <v>1745684.8600000006</v>
      </c>
    </row>
    <row r="922" spans="1:5" ht="22.5" customHeight="1">
      <c r="A922" s="1016" t="s">
        <v>9559</v>
      </c>
      <c r="B922" s="1738" t="s">
        <v>9560</v>
      </c>
      <c r="C922" s="1017">
        <v>20000</v>
      </c>
      <c r="D922" s="1017">
        <v>0</v>
      </c>
      <c r="E922" s="612">
        <f t="shared" si="14"/>
        <v>1765684.8600000006</v>
      </c>
    </row>
    <row r="923" spans="1:5" ht="22.5" customHeight="1">
      <c r="A923" s="1016" t="s">
        <v>9561</v>
      </c>
      <c r="B923" s="1738" t="s">
        <v>8395</v>
      </c>
      <c r="C923" s="1017">
        <v>0</v>
      </c>
      <c r="D923" s="1017">
        <v>60800</v>
      </c>
      <c r="E923" s="612">
        <f t="shared" si="14"/>
        <v>1704884.8600000006</v>
      </c>
    </row>
    <row r="924" spans="1:5" ht="22.5" customHeight="1">
      <c r="A924" s="1016" t="s">
        <v>9562</v>
      </c>
      <c r="B924" s="1738" t="s">
        <v>8438</v>
      </c>
      <c r="C924" s="1017">
        <v>0</v>
      </c>
      <c r="D924" s="1017">
        <v>52.5</v>
      </c>
      <c r="E924" s="612">
        <f t="shared" si="14"/>
        <v>1704832.3600000006</v>
      </c>
    </row>
    <row r="925" spans="1:5" ht="22.5" customHeight="1">
      <c r="A925" s="1016" t="s">
        <v>9562</v>
      </c>
      <c r="B925" s="1738" t="s">
        <v>8451</v>
      </c>
      <c r="C925" s="1017">
        <v>0</v>
      </c>
      <c r="D925" s="1017">
        <v>43200</v>
      </c>
      <c r="E925" s="612">
        <f t="shared" si="14"/>
        <v>1661632.3600000006</v>
      </c>
    </row>
    <row r="926" spans="1:5" ht="22.5" customHeight="1">
      <c r="A926" s="1016" t="s">
        <v>9563</v>
      </c>
      <c r="B926" s="1738" t="s">
        <v>8438</v>
      </c>
      <c r="C926" s="1017">
        <v>0</v>
      </c>
      <c r="D926" s="1017">
        <v>52.5</v>
      </c>
      <c r="E926" s="612">
        <f t="shared" si="14"/>
        <v>1661579.8600000006</v>
      </c>
    </row>
    <row r="927" spans="1:5" ht="22.5" customHeight="1">
      <c r="A927" s="1016" t="s">
        <v>9563</v>
      </c>
      <c r="B927" s="1738" t="s">
        <v>9564</v>
      </c>
      <c r="C927" s="1017">
        <v>0</v>
      </c>
      <c r="D927" s="1017">
        <v>3800</v>
      </c>
      <c r="E927" s="612">
        <f t="shared" si="14"/>
        <v>1657779.8600000006</v>
      </c>
    </row>
    <row r="928" spans="1:5" ht="22.5" customHeight="1">
      <c r="A928" s="1016" t="s">
        <v>9565</v>
      </c>
      <c r="B928" s="1738" t="s">
        <v>8438</v>
      </c>
      <c r="C928" s="1017">
        <v>0</v>
      </c>
      <c r="D928" s="1017">
        <v>52.5</v>
      </c>
      <c r="E928" s="612">
        <f t="shared" si="14"/>
        <v>1657727.3600000006</v>
      </c>
    </row>
    <row r="929" spans="1:5" ht="22.5" customHeight="1">
      <c r="A929" s="1016" t="s">
        <v>9565</v>
      </c>
      <c r="B929" s="1738" t="s">
        <v>9566</v>
      </c>
      <c r="C929" s="1017">
        <v>0</v>
      </c>
      <c r="D929" s="1017">
        <v>80000</v>
      </c>
      <c r="E929" s="612">
        <f t="shared" si="14"/>
        <v>1577727.3600000006</v>
      </c>
    </row>
    <row r="930" spans="1:5" ht="22.5" customHeight="1">
      <c r="A930" s="1016" t="s">
        <v>9567</v>
      </c>
      <c r="B930" s="1738" t="s">
        <v>8438</v>
      </c>
      <c r="C930" s="1017">
        <v>0</v>
      </c>
      <c r="D930" s="1017">
        <v>52.5</v>
      </c>
      <c r="E930" s="612">
        <f t="shared" si="14"/>
        <v>1577674.8600000006</v>
      </c>
    </row>
    <row r="931" spans="1:5" ht="22.5" customHeight="1">
      <c r="A931" s="1016" t="s">
        <v>9567</v>
      </c>
      <c r="B931" s="1738" t="s">
        <v>8944</v>
      </c>
      <c r="C931" s="1017">
        <v>0</v>
      </c>
      <c r="D931" s="1017">
        <v>27500</v>
      </c>
      <c r="E931" s="612">
        <f t="shared" si="14"/>
        <v>1550174.8600000006</v>
      </c>
    </row>
    <row r="932" spans="1:5" ht="22.5" customHeight="1">
      <c r="A932" s="1016" t="s">
        <v>9568</v>
      </c>
      <c r="B932" s="1738" t="s">
        <v>9569</v>
      </c>
      <c r="C932" s="1017">
        <v>0</v>
      </c>
      <c r="D932" s="1017">
        <v>17500</v>
      </c>
      <c r="E932" s="612">
        <f t="shared" si="14"/>
        <v>1532674.8600000006</v>
      </c>
    </row>
    <row r="933" spans="1:5" ht="22.5" customHeight="1">
      <c r="A933" s="1016" t="s">
        <v>9570</v>
      </c>
      <c r="B933" s="1738" t="s">
        <v>8438</v>
      </c>
      <c r="C933" s="1017">
        <v>0</v>
      </c>
      <c r="D933" s="1017">
        <v>52.5</v>
      </c>
      <c r="E933" s="612">
        <f t="shared" si="14"/>
        <v>1532622.3600000006</v>
      </c>
    </row>
    <row r="934" spans="1:5" ht="22.5" customHeight="1">
      <c r="A934" s="1016" t="s">
        <v>9570</v>
      </c>
      <c r="B934" s="1738" t="s">
        <v>8871</v>
      </c>
      <c r="C934" s="1017">
        <v>0</v>
      </c>
      <c r="D934" s="1017">
        <v>26500</v>
      </c>
      <c r="E934" s="612">
        <f t="shared" si="14"/>
        <v>1506122.3600000006</v>
      </c>
    </row>
    <row r="935" spans="1:5" ht="22.5" customHeight="1">
      <c r="A935" s="1016" t="s">
        <v>9571</v>
      </c>
      <c r="B935" s="1738" t="s">
        <v>8438</v>
      </c>
      <c r="C935" s="1017">
        <v>0</v>
      </c>
      <c r="D935" s="1017">
        <v>52.5</v>
      </c>
      <c r="E935" s="612">
        <f t="shared" si="14"/>
        <v>1506069.8600000006</v>
      </c>
    </row>
    <row r="936" spans="1:5" ht="22.5" customHeight="1">
      <c r="A936" s="1016" t="s">
        <v>9571</v>
      </c>
      <c r="B936" s="1738" t="s">
        <v>8451</v>
      </c>
      <c r="C936" s="1017">
        <v>0</v>
      </c>
      <c r="D936" s="1017">
        <v>43200</v>
      </c>
      <c r="E936" s="612">
        <f t="shared" si="14"/>
        <v>1462869.8600000006</v>
      </c>
    </row>
    <row r="937" spans="1:5" ht="22.5" customHeight="1">
      <c r="A937" s="1016" t="s">
        <v>9572</v>
      </c>
      <c r="B937" s="1738" t="s">
        <v>8438</v>
      </c>
      <c r="C937" s="1017">
        <v>0</v>
      </c>
      <c r="D937" s="1017">
        <v>52.5</v>
      </c>
      <c r="E937" s="612">
        <f t="shared" si="14"/>
        <v>1462817.3600000006</v>
      </c>
    </row>
    <row r="938" spans="1:5" ht="22.5" customHeight="1">
      <c r="A938" s="1016" t="s">
        <v>9572</v>
      </c>
      <c r="B938" s="1738" t="s">
        <v>9573</v>
      </c>
      <c r="C938" s="1017">
        <v>0</v>
      </c>
      <c r="D938" s="1017">
        <v>156800</v>
      </c>
      <c r="E938" s="612">
        <f t="shared" si="14"/>
        <v>1306017.3600000006</v>
      </c>
    </row>
    <row r="939" spans="1:5" ht="22.5" customHeight="1">
      <c r="A939" s="1016" t="s">
        <v>9574</v>
      </c>
      <c r="B939" s="1738" t="s">
        <v>8438</v>
      </c>
      <c r="C939" s="1017">
        <v>0</v>
      </c>
      <c r="D939" s="1017">
        <v>52.5</v>
      </c>
      <c r="E939" s="612">
        <f t="shared" si="14"/>
        <v>1305964.8600000006</v>
      </c>
    </row>
    <row r="940" spans="1:5" ht="22.5" customHeight="1">
      <c r="A940" s="1016" t="s">
        <v>9574</v>
      </c>
      <c r="B940" s="1738" t="s">
        <v>8452</v>
      </c>
      <c r="C940" s="1017">
        <v>0</v>
      </c>
      <c r="D940" s="1017">
        <v>302000</v>
      </c>
      <c r="E940" s="612">
        <f t="shared" si="14"/>
        <v>1003964.8600000006</v>
      </c>
    </row>
    <row r="941" spans="1:5" ht="22.5" customHeight="1">
      <c r="A941" s="1016" t="s">
        <v>9575</v>
      </c>
      <c r="B941" s="1738" t="s">
        <v>9576</v>
      </c>
      <c r="C941" s="1017">
        <v>21200</v>
      </c>
      <c r="D941" s="1017">
        <v>0</v>
      </c>
      <c r="E941" s="612">
        <f t="shared" si="14"/>
        <v>1025164.8600000006</v>
      </c>
    </row>
    <row r="942" spans="1:5" ht="22.5" customHeight="1">
      <c r="A942" s="1016" t="s">
        <v>9575</v>
      </c>
      <c r="B942" s="1738" t="s">
        <v>9577</v>
      </c>
      <c r="C942" s="1017">
        <v>0</v>
      </c>
      <c r="D942" s="1017">
        <v>158.99</v>
      </c>
      <c r="E942" s="612">
        <f t="shared" si="14"/>
        <v>1025005.8700000006</v>
      </c>
    </row>
    <row r="943" spans="1:5" ht="22.5" customHeight="1">
      <c r="A943" s="1016" t="s">
        <v>9578</v>
      </c>
      <c r="B943" s="1738" t="s">
        <v>9579</v>
      </c>
      <c r="C943" s="1017">
        <v>1191</v>
      </c>
      <c r="D943" s="1017">
        <v>0</v>
      </c>
      <c r="E943" s="612">
        <f t="shared" si="14"/>
        <v>1026196.8700000006</v>
      </c>
    </row>
    <row r="944" spans="1:5" ht="22.5" customHeight="1">
      <c r="A944" s="1016" t="s">
        <v>9578</v>
      </c>
      <c r="B944" s="1738" t="s">
        <v>9580</v>
      </c>
      <c r="C944" s="1017">
        <v>12902.5</v>
      </c>
      <c r="D944" s="1017">
        <v>0</v>
      </c>
      <c r="E944" s="612">
        <f t="shared" si="14"/>
        <v>1039099.3700000006</v>
      </c>
    </row>
    <row r="945" spans="1:5" ht="22.5" customHeight="1">
      <c r="A945" s="1016" t="s">
        <v>9578</v>
      </c>
      <c r="B945" s="1738" t="s">
        <v>9581</v>
      </c>
      <c r="C945" s="1017">
        <v>91310</v>
      </c>
      <c r="D945" s="1017">
        <v>0</v>
      </c>
      <c r="E945" s="612">
        <f t="shared" si="14"/>
        <v>1130409.3700000006</v>
      </c>
    </row>
    <row r="946" spans="1:5" ht="22.5" customHeight="1">
      <c r="A946" s="1016" t="s">
        <v>9582</v>
      </c>
      <c r="B946" s="1738" t="s">
        <v>9583</v>
      </c>
      <c r="C946" s="1017">
        <v>1000000</v>
      </c>
      <c r="D946" s="1017">
        <v>0</v>
      </c>
      <c r="E946" s="612">
        <f t="shared" si="14"/>
        <v>2130409.3700000006</v>
      </c>
    </row>
    <row r="947" spans="1:5" ht="22.5" customHeight="1">
      <c r="A947" s="1016" t="s">
        <v>9584</v>
      </c>
      <c r="B947" s="1738" t="s">
        <v>9585</v>
      </c>
      <c r="C947" s="1017">
        <v>1200</v>
      </c>
      <c r="D947" s="1017">
        <v>0</v>
      </c>
      <c r="E947" s="612">
        <f t="shared" si="14"/>
        <v>2131609.3700000006</v>
      </c>
    </row>
    <row r="948" spans="1:5" ht="22.5" customHeight="1">
      <c r="A948" s="1016" t="s">
        <v>9586</v>
      </c>
      <c r="B948" s="1738" t="s">
        <v>9587</v>
      </c>
      <c r="C948" s="1017">
        <v>1500</v>
      </c>
      <c r="D948" s="1017">
        <v>0</v>
      </c>
      <c r="E948" s="612">
        <f t="shared" si="14"/>
        <v>2133109.3700000006</v>
      </c>
    </row>
    <row r="949" spans="1:5" ht="22.5" customHeight="1">
      <c r="A949" s="1016" t="s">
        <v>9588</v>
      </c>
      <c r="B949" s="1738" t="s">
        <v>8478</v>
      </c>
      <c r="C949" s="1017">
        <v>0</v>
      </c>
      <c r="D949" s="1017">
        <v>1818.59</v>
      </c>
      <c r="E949" s="612">
        <f t="shared" si="14"/>
        <v>2131290.7800000007</v>
      </c>
    </row>
    <row r="950" spans="1:5" ht="22.5" customHeight="1">
      <c r="A950" s="1016" t="s">
        <v>9589</v>
      </c>
      <c r="B950" s="1738" t="s">
        <v>9590</v>
      </c>
      <c r="C950" s="1017">
        <v>55000</v>
      </c>
      <c r="D950" s="1017">
        <v>0</v>
      </c>
      <c r="E950" s="612">
        <f t="shared" si="14"/>
        <v>2186290.7800000007</v>
      </c>
    </row>
    <row r="951" spans="1:5" ht="22.5" customHeight="1">
      <c r="A951" s="1016" t="s">
        <v>9591</v>
      </c>
      <c r="B951" s="1738" t="s">
        <v>9592</v>
      </c>
      <c r="C951" s="1017">
        <v>20000</v>
      </c>
      <c r="D951" s="1017">
        <v>0</v>
      </c>
      <c r="E951" s="612">
        <f t="shared" si="14"/>
        <v>2206290.7800000007</v>
      </c>
    </row>
    <row r="952" spans="1:5" ht="22.5" customHeight="1">
      <c r="A952" s="1016" t="s">
        <v>9593</v>
      </c>
      <c r="B952" s="1738" t="s">
        <v>9594</v>
      </c>
      <c r="C952" s="1017">
        <v>0</v>
      </c>
      <c r="D952" s="1017">
        <v>167200</v>
      </c>
      <c r="E952" s="612">
        <f t="shared" si="14"/>
        <v>2039090.7800000007</v>
      </c>
    </row>
    <row r="953" spans="1:5" ht="22.5" customHeight="1">
      <c r="A953" s="1016" t="s">
        <v>9595</v>
      </c>
      <c r="B953" s="1738" t="s">
        <v>9596</v>
      </c>
      <c r="C953" s="1017">
        <v>29775</v>
      </c>
      <c r="D953" s="1017">
        <v>0</v>
      </c>
      <c r="E953" s="612">
        <f t="shared" si="14"/>
        <v>2068865.7800000007</v>
      </c>
    </row>
    <row r="954" spans="1:5" ht="22.5" customHeight="1">
      <c r="A954" s="1016" t="s">
        <v>9597</v>
      </c>
      <c r="B954" s="1738" t="s">
        <v>9598</v>
      </c>
      <c r="C954" s="1017">
        <v>20000</v>
      </c>
      <c r="D954" s="1017">
        <v>0</v>
      </c>
      <c r="E954" s="612">
        <f t="shared" si="14"/>
        <v>2088865.7800000007</v>
      </c>
    </row>
    <row r="955" spans="1:5" ht="22.5" customHeight="1">
      <c r="A955" s="1016" t="s">
        <v>9599</v>
      </c>
      <c r="B955" s="1738" t="s">
        <v>9600</v>
      </c>
      <c r="C955" s="1017">
        <v>0</v>
      </c>
      <c r="D955" s="1017">
        <v>42000</v>
      </c>
      <c r="E955" s="612">
        <f t="shared" si="14"/>
        <v>2046865.7800000007</v>
      </c>
    </row>
    <row r="956" spans="1:5" ht="22.5" customHeight="1">
      <c r="A956" s="1016" t="s">
        <v>9601</v>
      </c>
      <c r="B956" s="1738" t="s">
        <v>8336</v>
      </c>
      <c r="C956" s="1017">
        <v>0</v>
      </c>
      <c r="D956" s="1017">
        <v>950</v>
      </c>
      <c r="E956" s="612">
        <f t="shared" si="14"/>
        <v>2045915.7800000007</v>
      </c>
    </row>
    <row r="957" spans="1:5" ht="22.5" customHeight="1">
      <c r="A957" s="1016" t="s">
        <v>9602</v>
      </c>
      <c r="B957" s="1738" t="s">
        <v>9603</v>
      </c>
      <c r="C957" s="1017">
        <v>20000</v>
      </c>
      <c r="D957" s="1017">
        <v>0</v>
      </c>
      <c r="E957" s="612">
        <f t="shared" si="14"/>
        <v>2065915.7800000007</v>
      </c>
    </row>
    <row r="958" spans="1:5" ht="22.5" customHeight="1">
      <c r="A958" s="1016" t="s">
        <v>9604</v>
      </c>
      <c r="B958" s="1738" t="s">
        <v>9605</v>
      </c>
      <c r="C958" s="1017">
        <v>40000</v>
      </c>
      <c r="D958" s="1017">
        <v>0</v>
      </c>
      <c r="E958" s="612">
        <f t="shared" si="14"/>
        <v>2105915.7800000007</v>
      </c>
    </row>
    <row r="959" spans="1:5" ht="22.5" customHeight="1">
      <c r="A959" s="1016" t="s">
        <v>9606</v>
      </c>
      <c r="B959" s="1738" t="s">
        <v>9607</v>
      </c>
      <c r="C959" s="1017">
        <v>20000</v>
      </c>
      <c r="D959" s="1017">
        <v>0</v>
      </c>
      <c r="E959" s="612">
        <f t="shared" si="14"/>
        <v>2125915.7800000007</v>
      </c>
    </row>
    <row r="960" spans="1:5" ht="22.5" customHeight="1">
      <c r="A960" s="1016" t="s">
        <v>9608</v>
      </c>
      <c r="B960" s="1738" t="s">
        <v>9609</v>
      </c>
      <c r="C960" s="1017">
        <v>1200</v>
      </c>
      <c r="D960" s="1017">
        <v>0</v>
      </c>
      <c r="E960" s="612">
        <f t="shared" si="14"/>
        <v>2127115.7800000007</v>
      </c>
    </row>
    <row r="961" spans="1:5" ht="22.5" customHeight="1">
      <c r="A961" s="1016" t="s">
        <v>9610</v>
      </c>
      <c r="B961" s="1738" t="s">
        <v>9611</v>
      </c>
      <c r="C961" s="1017">
        <v>1200</v>
      </c>
      <c r="D961" s="1017">
        <v>0</v>
      </c>
      <c r="E961" s="612">
        <f t="shared" si="14"/>
        <v>2128315.7800000007</v>
      </c>
    </row>
    <row r="962" spans="1:5" ht="22.5" customHeight="1">
      <c r="A962" s="1016" t="s">
        <v>9612</v>
      </c>
      <c r="B962" s="1738" t="s">
        <v>9613</v>
      </c>
      <c r="C962" s="1017">
        <v>1200</v>
      </c>
      <c r="D962" s="1017">
        <v>0</v>
      </c>
      <c r="E962" s="612">
        <f t="shared" si="14"/>
        <v>2129515.7800000007</v>
      </c>
    </row>
    <row r="963" spans="1:5" ht="22.5" customHeight="1">
      <c r="A963" s="1016" t="s">
        <v>9614</v>
      </c>
      <c r="B963" s="1738" t="s">
        <v>9615</v>
      </c>
      <c r="C963" s="1017">
        <v>20000</v>
      </c>
      <c r="D963" s="1017">
        <v>0</v>
      </c>
      <c r="E963" s="612">
        <f t="shared" si="14"/>
        <v>2149515.7800000007</v>
      </c>
    </row>
    <row r="964" spans="1:5" ht="22.5" customHeight="1">
      <c r="A964" s="1016" t="s">
        <v>9616</v>
      </c>
      <c r="B964" s="1738" t="s">
        <v>9617</v>
      </c>
      <c r="C964" s="1017">
        <v>2400</v>
      </c>
      <c r="D964" s="1017">
        <v>0</v>
      </c>
      <c r="E964" s="612">
        <f t="shared" si="14"/>
        <v>2151915.7800000007</v>
      </c>
    </row>
    <row r="965" spans="1:5" ht="22.5" customHeight="1">
      <c r="A965" s="1016" t="s">
        <v>9618</v>
      </c>
      <c r="B965" s="1738" t="s">
        <v>9619</v>
      </c>
      <c r="C965" s="1017">
        <v>1200</v>
      </c>
      <c r="D965" s="1017">
        <v>0</v>
      </c>
      <c r="E965" s="612">
        <f t="shared" ref="E965:E1026" si="15">E964-D965+C965</f>
        <v>2153115.7800000007</v>
      </c>
    </row>
    <row r="966" spans="1:5" ht="22.5" customHeight="1">
      <c r="A966" s="1016" t="s">
        <v>9620</v>
      </c>
      <c r="B966" s="1738" t="s">
        <v>8438</v>
      </c>
      <c r="C966" s="1017">
        <v>0</v>
      </c>
      <c r="D966" s="1017">
        <v>52.5</v>
      </c>
      <c r="E966" s="612">
        <f t="shared" si="15"/>
        <v>2153063.2800000007</v>
      </c>
    </row>
    <row r="967" spans="1:5" ht="22.5" customHeight="1">
      <c r="A967" s="1016" t="s">
        <v>9620</v>
      </c>
      <c r="B967" s="1738" t="s">
        <v>8451</v>
      </c>
      <c r="C967" s="1017">
        <v>0</v>
      </c>
      <c r="D967" s="1017">
        <v>52500</v>
      </c>
      <c r="E967" s="612">
        <f t="shared" si="15"/>
        <v>2100563.2800000007</v>
      </c>
    </row>
    <row r="968" spans="1:5" ht="22.5" customHeight="1">
      <c r="A968" s="1016" t="s">
        <v>9621</v>
      </c>
      <c r="B968" s="1738" t="s">
        <v>8438</v>
      </c>
      <c r="C968" s="1017">
        <v>0</v>
      </c>
      <c r="D968" s="1017">
        <v>52.5</v>
      </c>
      <c r="E968" s="612">
        <f t="shared" si="15"/>
        <v>2100510.7800000007</v>
      </c>
    </row>
    <row r="969" spans="1:5" ht="22.5" customHeight="1">
      <c r="A969" s="1016" t="s">
        <v>9621</v>
      </c>
      <c r="B969" s="1738" t="s">
        <v>8450</v>
      </c>
      <c r="C969" s="1017">
        <v>0</v>
      </c>
      <c r="D969" s="1017">
        <v>62500</v>
      </c>
      <c r="E969" s="612">
        <f t="shared" si="15"/>
        <v>2038010.7800000007</v>
      </c>
    </row>
    <row r="970" spans="1:5" ht="22.5" customHeight="1">
      <c r="A970" s="1016" t="s">
        <v>9622</v>
      </c>
      <c r="B970" s="1738" t="s">
        <v>8438</v>
      </c>
      <c r="C970" s="1017">
        <v>0</v>
      </c>
      <c r="D970" s="1017">
        <v>52.5</v>
      </c>
      <c r="E970" s="612">
        <f t="shared" si="15"/>
        <v>2037958.2800000007</v>
      </c>
    </row>
    <row r="971" spans="1:5" ht="22.5" customHeight="1">
      <c r="A971" s="1016" t="s">
        <v>9622</v>
      </c>
      <c r="B971" s="1738" t="s">
        <v>8871</v>
      </c>
      <c r="C971" s="1017">
        <v>0</v>
      </c>
      <c r="D971" s="1017">
        <v>57500</v>
      </c>
      <c r="E971" s="612">
        <f t="shared" si="15"/>
        <v>1980458.2800000007</v>
      </c>
    </row>
    <row r="972" spans="1:5" ht="22.5" customHeight="1">
      <c r="A972" s="1016" t="s">
        <v>9623</v>
      </c>
      <c r="B972" s="1738" t="s">
        <v>8438</v>
      </c>
      <c r="C972" s="1017">
        <v>0</v>
      </c>
      <c r="D972" s="1017">
        <v>52.5</v>
      </c>
      <c r="E972" s="612">
        <f t="shared" si="15"/>
        <v>1980405.7800000007</v>
      </c>
    </row>
    <row r="973" spans="1:5" ht="22.5" customHeight="1">
      <c r="A973" s="1016" t="s">
        <v>9623</v>
      </c>
      <c r="B973" s="1738" t="s">
        <v>9394</v>
      </c>
      <c r="C973" s="1017">
        <v>0</v>
      </c>
      <c r="D973" s="1017">
        <v>72828</v>
      </c>
      <c r="E973" s="612">
        <f t="shared" si="15"/>
        <v>1907577.7800000007</v>
      </c>
    </row>
    <row r="974" spans="1:5" ht="22.5" customHeight="1">
      <c r="A974" s="1016" t="s">
        <v>9624</v>
      </c>
      <c r="B974" s="1738" t="s">
        <v>8438</v>
      </c>
      <c r="C974" s="1017">
        <v>0</v>
      </c>
      <c r="D974" s="1017">
        <v>52.5</v>
      </c>
      <c r="E974" s="612">
        <f t="shared" si="15"/>
        <v>1907525.2800000007</v>
      </c>
    </row>
    <row r="975" spans="1:5" ht="22.5" customHeight="1">
      <c r="A975" s="1016" t="s">
        <v>9624</v>
      </c>
      <c r="B975" s="1738" t="s">
        <v>8944</v>
      </c>
      <c r="C975" s="1017">
        <v>0</v>
      </c>
      <c r="D975" s="1017">
        <v>40000</v>
      </c>
      <c r="E975" s="612">
        <f t="shared" si="15"/>
        <v>1867525.2800000007</v>
      </c>
    </row>
    <row r="976" spans="1:5" ht="22.5" customHeight="1">
      <c r="A976" s="1016" t="s">
        <v>9625</v>
      </c>
      <c r="B976" s="1738" t="s">
        <v>8438</v>
      </c>
      <c r="C976" s="1017">
        <v>0</v>
      </c>
      <c r="D976" s="1017">
        <v>52.5</v>
      </c>
      <c r="E976" s="612">
        <f t="shared" si="15"/>
        <v>1867472.7800000007</v>
      </c>
    </row>
    <row r="977" spans="1:5" ht="22.5" customHeight="1">
      <c r="A977" s="1016" t="s">
        <v>9625</v>
      </c>
      <c r="B977" s="1738" t="s">
        <v>8451</v>
      </c>
      <c r="C977" s="1017">
        <v>0</v>
      </c>
      <c r="D977" s="1017">
        <v>53700</v>
      </c>
      <c r="E977" s="612">
        <f t="shared" si="15"/>
        <v>1813772.7800000007</v>
      </c>
    </row>
    <row r="978" spans="1:5" ht="22.5" customHeight="1">
      <c r="A978" s="1016" t="s">
        <v>9626</v>
      </c>
      <c r="B978" s="1738" t="s">
        <v>9627</v>
      </c>
      <c r="C978" s="1017">
        <v>20000</v>
      </c>
      <c r="D978" s="1017">
        <v>0</v>
      </c>
      <c r="E978" s="612">
        <f t="shared" si="15"/>
        <v>1833772.7800000007</v>
      </c>
    </row>
    <row r="979" spans="1:5" ht="22.5" customHeight="1">
      <c r="A979" s="1016" t="s">
        <v>9628</v>
      </c>
      <c r="B979" s="1738" t="s">
        <v>9629</v>
      </c>
      <c r="C979" s="1017">
        <v>1200</v>
      </c>
      <c r="D979" s="1017">
        <v>0</v>
      </c>
      <c r="E979" s="612">
        <f t="shared" si="15"/>
        <v>1834972.7800000007</v>
      </c>
    </row>
    <row r="980" spans="1:5" ht="22.5" customHeight="1">
      <c r="A980" s="1016" t="s">
        <v>9630</v>
      </c>
      <c r="B980" s="1738" t="s">
        <v>8336</v>
      </c>
      <c r="C980" s="1017">
        <v>0</v>
      </c>
      <c r="D980" s="1017">
        <v>550</v>
      </c>
      <c r="E980" s="612">
        <f t="shared" si="15"/>
        <v>1834422.7800000007</v>
      </c>
    </row>
    <row r="981" spans="1:5" ht="22.5" customHeight="1">
      <c r="A981" s="1016" t="s">
        <v>9631</v>
      </c>
      <c r="B981" s="1738" t="s">
        <v>9632</v>
      </c>
      <c r="C981" s="1017">
        <v>55000</v>
      </c>
      <c r="D981" s="1017">
        <v>0</v>
      </c>
      <c r="E981" s="612">
        <f t="shared" si="15"/>
        <v>1889422.7800000007</v>
      </c>
    </row>
    <row r="982" spans="1:5" ht="22.5" customHeight="1">
      <c r="A982" s="1016" t="s">
        <v>9633</v>
      </c>
      <c r="B982" s="1738" t="s">
        <v>9634</v>
      </c>
      <c r="C982" s="1017">
        <v>4000</v>
      </c>
      <c r="D982" s="1017">
        <v>0</v>
      </c>
      <c r="E982" s="612">
        <f t="shared" si="15"/>
        <v>1893422.7800000007</v>
      </c>
    </row>
    <row r="983" spans="1:5" ht="22.5" customHeight="1">
      <c r="A983" s="1016" t="s">
        <v>9635</v>
      </c>
      <c r="B983" s="1738" t="s">
        <v>9636</v>
      </c>
      <c r="C983" s="1017">
        <v>1200</v>
      </c>
      <c r="D983" s="1017">
        <v>0</v>
      </c>
      <c r="E983" s="612">
        <f t="shared" si="15"/>
        <v>1894622.7800000007</v>
      </c>
    </row>
    <row r="984" spans="1:5" ht="22.5" customHeight="1">
      <c r="A984" s="1016" t="s">
        <v>9637</v>
      </c>
      <c r="B984" s="1738" t="s">
        <v>9638</v>
      </c>
      <c r="C984" s="1017">
        <v>22000</v>
      </c>
      <c r="D984" s="1017">
        <v>0</v>
      </c>
      <c r="E984" s="612">
        <f t="shared" si="15"/>
        <v>1916622.7800000007</v>
      </c>
    </row>
    <row r="985" spans="1:5" ht="22.5" customHeight="1">
      <c r="A985" s="1016" t="s">
        <v>9639</v>
      </c>
      <c r="B985" s="1738" t="s">
        <v>8438</v>
      </c>
      <c r="C985" s="1017">
        <v>0</v>
      </c>
      <c r="D985" s="1017">
        <v>52.5</v>
      </c>
      <c r="E985" s="612">
        <f t="shared" si="15"/>
        <v>1916570.2800000007</v>
      </c>
    </row>
    <row r="986" spans="1:5" ht="22.5" customHeight="1">
      <c r="A986" s="1016" t="s">
        <v>9639</v>
      </c>
      <c r="B986" s="1738" t="s">
        <v>8451</v>
      </c>
      <c r="C986" s="1017">
        <v>0</v>
      </c>
      <c r="D986" s="1017">
        <v>115710</v>
      </c>
      <c r="E986" s="612">
        <f t="shared" si="15"/>
        <v>1800860.2800000007</v>
      </c>
    </row>
    <row r="987" spans="1:5" ht="22.5" customHeight="1">
      <c r="A987" s="1016" t="s">
        <v>9640</v>
      </c>
      <c r="B987" s="1738" t="s">
        <v>8438</v>
      </c>
      <c r="C987" s="1017">
        <v>0</v>
      </c>
      <c r="D987" s="1017">
        <v>52.5</v>
      </c>
      <c r="E987" s="612">
        <f t="shared" si="15"/>
        <v>1800807.7800000007</v>
      </c>
    </row>
    <row r="988" spans="1:5" ht="22.5" customHeight="1">
      <c r="A988" s="1016" t="s">
        <v>9640</v>
      </c>
      <c r="B988" s="1738" t="s">
        <v>9641</v>
      </c>
      <c r="C988" s="1017">
        <v>0</v>
      </c>
      <c r="D988" s="1017">
        <v>30000</v>
      </c>
      <c r="E988" s="612">
        <f t="shared" si="15"/>
        <v>1770807.7800000007</v>
      </c>
    </row>
    <row r="989" spans="1:5" ht="22.5" customHeight="1">
      <c r="A989" s="1016" t="s">
        <v>9642</v>
      </c>
      <c r="B989" s="1738" t="s">
        <v>8438</v>
      </c>
      <c r="C989" s="1017">
        <v>0</v>
      </c>
      <c r="D989" s="1017">
        <v>52.5</v>
      </c>
      <c r="E989" s="612">
        <f t="shared" si="15"/>
        <v>1770755.2800000007</v>
      </c>
    </row>
    <row r="990" spans="1:5" ht="22.5" customHeight="1">
      <c r="A990" s="1016" t="s">
        <v>9642</v>
      </c>
      <c r="B990" s="1738" t="s">
        <v>9643</v>
      </c>
      <c r="C990" s="1017">
        <v>0</v>
      </c>
      <c r="D990" s="1017">
        <v>15000</v>
      </c>
      <c r="E990" s="612">
        <f t="shared" si="15"/>
        <v>1755755.2800000007</v>
      </c>
    </row>
    <row r="991" spans="1:5" ht="22.5" customHeight="1">
      <c r="A991" s="1016" t="s">
        <v>9644</v>
      </c>
      <c r="B991" s="1738" t="s">
        <v>9645</v>
      </c>
      <c r="C991" s="1017">
        <v>55000</v>
      </c>
      <c r="D991" s="1017">
        <v>0</v>
      </c>
      <c r="E991" s="612">
        <f t="shared" si="15"/>
        <v>1810755.2800000007</v>
      </c>
    </row>
    <row r="992" spans="1:5" ht="22.5" customHeight="1">
      <c r="A992" s="1016" t="s">
        <v>9646</v>
      </c>
      <c r="B992" s="1738" t="s">
        <v>9647</v>
      </c>
      <c r="C992" s="1017">
        <v>1000</v>
      </c>
      <c r="D992" s="1017">
        <v>0</v>
      </c>
      <c r="E992" s="612">
        <f t="shared" si="15"/>
        <v>1811755.2800000007</v>
      </c>
    </row>
    <row r="993" spans="1:5" ht="22.5" customHeight="1">
      <c r="A993" s="1016" t="s">
        <v>9648</v>
      </c>
      <c r="B993" s="1738" t="s">
        <v>8336</v>
      </c>
      <c r="C993" s="1017">
        <v>0</v>
      </c>
      <c r="D993" s="1017">
        <v>300</v>
      </c>
      <c r="E993" s="612">
        <f t="shared" si="15"/>
        <v>1811455.2800000007</v>
      </c>
    </row>
    <row r="994" spans="1:5" ht="22.5" customHeight="1">
      <c r="A994" s="1016" t="s">
        <v>9649</v>
      </c>
      <c r="B994" s="1738" t="s">
        <v>8438</v>
      </c>
      <c r="C994" s="1017">
        <v>0</v>
      </c>
      <c r="D994" s="1017">
        <v>52.5</v>
      </c>
      <c r="E994" s="612">
        <f t="shared" si="15"/>
        <v>1811402.7800000007</v>
      </c>
    </row>
    <row r="995" spans="1:5" ht="22.5" customHeight="1">
      <c r="A995" s="1016" t="s">
        <v>9649</v>
      </c>
      <c r="B995" s="1738" t="s">
        <v>8532</v>
      </c>
      <c r="C995" s="1017">
        <v>0</v>
      </c>
      <c r="D995" s="1017">
        <v>320000</v>
      </c>
      <c r="E995" s="612">
        <f t="shared" si="15"/>
        <v>1491402.7800000007</v>
      </c>
    </row>
    <row r="996" spans="1:5" ht="22.5" customHeight="1">
      <c r="A996" s="1016" t="s">
        <v>9650</v>
      </c>
      <c r="B996" s="1738" t="s">
        <v>8438</v>
      </c>
      <c r="C996" s="1017">
        <v>0</v>
      </c>
      <c r="D996" s="1017">
        <v>52.5</v>
      </c>
      <c r="E996" s="612">
        <f t="shared" si="15"/>
        <v>1491350.2800000007</v>
      </c>
    </row>
    <row r="997" spans="1:5" ht="22.5" customHeight="1">
      <c r="A997" s="1016" t="s">
        <v>9650</v>
      </c>
      <c r="B997" s="1738" t="s">
        <v>8530</v>
      </c>
      <c r="C997" s="1017">
        <v>0</v>
      </c>
      <c r="D997" s="1017">
        <v>320000</v>
      </c>
      <c r="E997" s="612">
        <f t="shared" si="15"/>
        <v>1171350.2800000007</v>
      </c>
    </row>
    <row r="998" spans="1:5" ht="22.5" customHeight="1">
      <c r="A998" s="1016" t="s">
        <v>9651</v>
      </c>
      <c r="B998" s="1738" t="s">
        <v>8438</v>
      </c>
      <c r="C998" s="1017">
        <v>0</v>
      </c>
      <c r="D998" s="1017">
        <v>52.5</v>
      </c>
      <c r="E998" s="612">
        <f t="shared" si="15"/>
        <v>1171297.7800000007</v>
      </c>
    </row>
    <row r="999" spans="1:5" ht="22.5" customHeight="1">
      <c r="A999" s="1016" t="s">
        <v>9651</v>
      </c>
      <c r="B999" s="1738" t="s">
        <v>8451</v>
      </c>
      <c r="C999" s="1017">
        <v>0</v>
      </c>
      <c r="D999" s="1017">
        <v>75743.350000000006</v>
      </c>
      <c r="E999" s="612">
        <f t="shared" si="15"/>
        <v>1095554.4300000006</v>
      </c>
    </row>
    <row r="1000" spans="1:5" ht="22.5" customHeight="1">
      <c r="A1000" s="1016" t="s">
        <v>9652</v>
      </c>
      <c r="B1000" s="1738" t="s">
        <v>9653</v>
      </c>
      <c r="C1000" s="1017">
        <v>0</v>
      </c>
      <c r="D1000" s="1017">
        <v>60800</v>
      </c>
      <c r="E1000" s="612">
        <f t="shared" si="15"/>
        <v>1034754.4300000006</v>
      </c>
    </row>
    <row r="1001" spans="1:5" ht="22.5" customHeight="1">
      <c r="A1001" s="1016" t="s">
        <v>9654</v>
      </c>
      <c r="B1001" s="1738" t="s">
        <v>8438</v>
      </c>
      <c r="C1001" s="1017">
        <v>0</v>
      </c>
      <c r="D1001" s="1017">
        <v>52.5</v>
      </c>
      <c r="E1001" s="612">
        <f t="shared" si="15"/>
        <v>1034701.9300000006</v>
      </c>
    </row>
    <row r="1002" spans="1:5" ht="22.5" customHeight="1">
      <c r="A1002" s="1016" t="s">
        <v>9654</v>
      </c>
      <c r="B1002" s="1738" t="s">
        <v>9655</v>
      </c>
      <c r="C1002" s="1017">
        <v>0</v>
      </c>
      <c r="D1002" s="1017">
        <v>22000</v>
      </c>
      <c r="E1002" s="612">
        <f t="shared" si="15"/>
        <v>1012701.9300000006</v>
      </c>
    </row>
    <row r="1003" spans="1:5" ht="22.5" customHeight="1">
      <c r="A1003" s="1016" t="s">
        <v>9654</v>
      </c>
      <c r="B1003" s="1738" t="s">
        <v>8438</v>
      </c>
      <c r="C1003" s="1017">
        <v>0</v>
      </c>
      <c r="D1003" s="1017">
        <v>52.5</v>
      </c>
      <c r="E1003" s="612">
        <f t="shared" si="15"/>
        <v>1012649.4300000006</v>
      </c>
    </row>
    <row r="1004" spans="1:5" ht="22.5" customHeight="1">
      <c r="A1004" s="1016" t="s">
        <v>9654</v>
      </c>
      <c r="B1004" s="1738" t="s">
        <v>9656</v>
      </c>
      <c r="C1004" s="1017">
        <v>0</v>
      </c>
      <c r="D1004" s="1017">
        <v>20000</v>
      </c>
      <c r="E1004" s="612">
        <f t="shared" si="15"/>
        <v>992649.43000000063</v>
      </c>
    </row>
    <row r="1005" spans="1:5" ht="22.5" customHeight="1">
      <c r="A1005" s="1016" t="s">
        <v>9657</v>
      </c>
      <c r="B1005" s="1738" t="s">
        <v>8438</v>
      </c>
      <c r="C1005" s="1017">
        <v>0</v>
      </c>
      <c r="D1005" s="1017">
        <v>52.5</v>
      </c>
      <c r="E1005" s="612">
        <f t="shared" si="15"/>
        <v>992596.93000000063</v>
      </c>
    </row>
    <row r="1006" spans="1:5" ht="22.5" customHeight="1">
      <c r="A1006" s="1016" t="s">
        <v>9657</v>
      </c>
      <c r="B1006" s="1738" t="s">
        <v>8944</v>
      </c>
      <c r="C1006" s="1017">
        <v>0</v>
      </c>
      <c r="D1006" s="1017">
        <v>17500</v>
      </c>
      <c r="E1006" s="612">
        <f t="shared" si="15"/>
        <v>975096.93000000063</v>
      </c>
    </row>
    <row r="1007" spans="1:5" ht="22.5" customHeight="1">
      <c r="A1007" s="1016" t="s">
        <v>9657</v>
      </c>
      <c r="B1007" s="1738" t="s">
        <v>8438</v>
      </c>
      <c r="C1007" s="1017">
        <v>0</v>
      </c>
      <c r="D1007" s="1017">
        <v>52.5</v>
      </c>
      <c r="E1007" s="612">
        <f t="shared" si="15"/>
        <v>975044.43000000063</v>
      </c>
    </row>
    <row r="1008" spans="1:5" ht="22.5" customHeight="1">
      <c r="A1008" s="1016" t="s">
        <v>9657</v>
      </c>
      <c r="B1008" s="1738" t="s">
        <v>8871</v>
      </c>
      <c r="C1008" s="1017">
        <v>0</v>
      </c>
      <c r="D1008" s="1017">
        <v>14500</v>
      </c>
      <c r="E1008" s="612">
        <f t="shared" si="15"/>
        <v>960544.43000000063</v>
      </c>
    </row>
    <row r="1009" spans="1:5" ht="22.5" customHeight="1">
      <c r="A1009" s="1016" t="s">
        <v>9658</v>
      </c>
      <c r="B1009" s="1738" t="s">
        <v>9659</v>
      </c>
      <c r="C1009" s="1017">
        <v>0</v>
      </c>
      <c r="D1009" s="1017">
        <v>17500</v>
      </c>
      <c r="E1009" s="612">
        <f t="shared" si="15"/>
        <v>943044.43000000063</v>
      </c>
    </row>
    <row r="1010" spans="1:5" ht="22.5" customHeight="1">
      <c r="A1010" s="1016" t="s">
        <v>9660</v>
      </c>
      <c r="B1010" s="1738" t="s">
        <v>8438</v>
      </c>
      <c r="C1010" s="1017">
        <v>0</v>
      </c>
      <c r="D1010" s="1017">
        <v>52.5</v>
      </c>
      <c r="E1010" s="612">
        <f t="shared" si="15"/>
        <v>942991.93000000063</v>
      </c>
    </row>
    <row r="1011" spans="1:5" ht="22.5" customHeight="1">
      <c r="A1011" s="1016" t="s">
        <v>9660</v>
      </c>
      <c r="B1011" s="1738" t="s">
        <v>8451</v>
      </c>
      <c r="C1011" s="1017">
        <v>0</v>
      </c>
      <c r="D1011" s="1017">
        <v>58500</v>
      </c>
      <c r="E1011" s="612">
        <f t="shared" si="15"/>
        <v>884491.93000000063</v>
      </c>
    </row>
    <row r="1012" spans="1:5" ht="22.5" customHeight="1">
      <c r="A1012" s="1016" t="s">
        <v>9661</v>
      </c>
      <c r="B1012" s="1738" t="s">
        <v>8438</v>
      </c>
      <c r="C1012" s="1017">
        <v>0</v>
      </c>
      <c r="D1012" s="1017">
        <v>52.5</v>
      </c>
      <c r="E1012" s="612">
        <f t="shared" si="15"/>
        <v>884439.43000000063</v>
      </c>
    </row>
    <row r="1013" spans="1:5" ht="22.5" customHeight="1">
      <c r="A1013" s="1016" t="s">
        <v>9661</v>
      </c>
      <c r="B1013" s="1738" t="s">
        <v>8451</v>
      </c>
      <c r="C1013" s="1017">
        <v>0</v>
      </c>
      <c r="D1013" s="1017">
        <v>72500</v>
      </c>
      <c r="E1013" s="612">
        <f t="shared" si="15"/>
        <v>811939.43000000063</v>
      </c>
    </row>
    <row r="1014" spans="1:5" ht="22.5" customHeight="1">
      <c r="A1014" s="1016" t="s">
        <v>9662</v>
      </c>
      <c r="B1014" s="1738" t="s">
        <v>8438</v>
      </c>
      <c r="C1014" s="1017">
        <v>0</v>
      </c>
      <c r="D1014" s="1017">
        <v>52.5</v>
      </c>
      <c r="E1014" s="612">
        <f t="shared" si="15"/>
        <v>811886.93000000063</v>
      </c>
    </row>
    <row r="1015" spans="1:5" ht="22.5" customHeight="1">
      <c r="A1015" s="1016" t="s">
        <v>9662</v>
      </c>
      <c r="B1015" s="1738" t="s">
        <v>8450</v>
      </c>
      <c r="C1015" s="1017">
        <v>0</v>
      </c>
      <c r="D1015" s="1017">
        <v>62500</v>
      </c>
      <c r="E1015" s="612">
        <f t="shared" si="15"/>
        <v>749386.93000000063</v>
      </c>
    </row>
    <row r="1016" spans="1:5" ht="22.5" customHeight="1">
      <c r="A1016" s="1016" t="s">
        <v>9662</v>
      </c>
      <c r="B1016" s="1738" t="s">
        <v>8438</v>
      </c>
      <c r="C1016" s="1017">
        <v>0</v>
      </c>
      <c r="D1016" s="1017">
        <v>52.5</v>
      </c>
      <c r="E1016" s="612">
        <f t="shared" si="15"/>
        <v>749334.43000000063</v>
      </c>
    </row>
    <row r="1017" spans="1:5" ht="22.5" customHeight="1">
      <c r="A1017" s="1016" t="s">
        <v>9662</v>
      </c>
      <c r="B1017" s="1738" t="s">
        <v>8871</v>
      </c>
      <c r="C1017" s="1017">
        <v>0</v>
      </c>
      <c r="D1017" s="1017">
        <v>57500</v>
      </c>
      <c r="E1017" s="612">
        <f t="shared" si="15"/>
        <v>691834.43000000063</v>
      </c>
    </row>
    <row r="1018" spans="1:5" ht="22.5" customHeight="1">
      <c r="A1018" s="1016" t="s">
        <v>9663</v>
      </c>
      <c r="B1018" s="1738" t="s">
        <v>8438</v>
      </c>
      <c r="C1018" s="1017">
        <v>0</v>
      </c>
      <c r="D1018" s="1017">
        <v>52.5</v>
      </c>
      <c r="E1018" s="612">
        <f t="shared" si="15"/>
        <v>691781.93000000063</v>
      </c>
    </row>
    <row r="1019" spans="1:5" ht="22.5" customHeight="1">
      <c r="A1019" s="1016" t="s">
        <v>9663</v>
      </c>
      <c r="B1019" s="1738" t="s">
        <v>8451</v>
      </c>
      <c r="C1019" s="1017">
        <v>0</v>
      </c>
      <c r="D1019" s="1017">
        <v>42000</v>
      </c>
      <c r="E1019" s="612">
        <f t="shared" si="15"/>
        <v>649781.93000000063</v>
      </c>
    </row>
    <row r="1020" spans="1:5" ht="22.5" customHeight="1">
      <c r="A1020" s="1016" t="s">
        <v>9664</v>
      </c>
      <c r="B1020" s="1738" t="s">
        <v>8395</v>
      </c>
      <c r="C1020" s="1017">
        <v>0</v>
      </c>
      <c r="D1020" s="1017">
        <v>15200</v>
      </c>
      <c r="E1020" s="612">
        <f t="shared" si="15"/>
        <v>634581.93000000063</v>
      </c>
    </row>
    <row r="1021" spans="1:5" ht="22.5" customHeight="1">
      <c r="A1021" s="1016" t="s">
        <v>9664</v>
      </c>
      <c r="B1021" s="1738" t="s">
        <v>8395</v>
      </c>
      <c r="C1021" s="1017">
        <v>0</v>
      </c>
      <c r="D1021" s="1017">
        <v>15200</v>
      </c>
      <c r="E1021" s="612">
        <f t="shared" si="15"/>
        <v>619381.93000000063</v>
      </c>
    </row>
    <row r="1022" spans="1:5" ht="22.5" customHeight="1">
      <c r="A1022" s="1016" t="s">
        <v>9665</v>
      </c>
      <c r="B1022" s="1738" t="s">
        <v>9666</v>
      </c>
      <c r="C1022" s="1017">
        <v>33000</v>
      </c>
      <c r="D1022" s="1017">
        <v>0</v>
      </c>
      <c r="E1022" s="612">
        <f t="shared" si="15"/>
        <v>652381.93000000063</v>
      </c>
    </row>
    <row r="1023" spans="1:5" ht="22.5" customHeight="1">
      <c r="A1023" s="1016" t="s">
        <v>9660</v>
      </c>
      <c r="B1023" s="1738" t="s">
        <v>9667</v>
      </c>
      <c r="C1023" s="1017">
        <v>20000</v>
      </c>
      <c r="D1023" s="1017">
        <v>0</v>
      </c>
      <c r="E1023" s="612">
        <f t="shared" si="15"/>
        <v>672381.93000000063</v>
      </c>
    </row>
    <row r="1024" spans="1:5" ht="22.5" customHeight="1">
      <c r="A1024" s="1016" t="s">
        <v>9668</v>
      </c>
      <c r="B1024" s="1738" t="s">
        <v>8336</v>
      </c>
      <c r="C1024" s="1017">
        <v>0</v>
      </c>
      <c r="D1024" s="1017">
        <v>100</v>
      </c>
      <c r="E1024" s="612">
        <f t="shared" si="15"/>
        <v>672281.93000000063</v>
      </c>
    </row>
    <row r="1025" spans="1:5" ht="22.5" customHeight="1">
      <c r="A1025" s="1016" t="s">
        <v>9669</v>
      </c>
      <c r="B1025" s="1738" t="s">
        <v>9670</v>
      </c>
      <c r="C1025" s="1017">
        <v>4000</v>
      </c>
      <c r="D1025" s="1017">
        <v>0</v>
      </c>
      <c r="E1025" s="612">
        <f t="shared" si="15"/>
        <v>676281.93000000063</v>
      </c>
    </row>
    <row r="1026" spans="1:5" ht="22.5" customHeight="1">
      <c r="A1026" s="1016" t="s">
        <v>9671</v>
      </c>
      <c r="B1026" s="1738" t="s">
        <v>8478</v>
      </c>
      <c r="C1026" s="1017">
        <v>0</v>
      </c>
      <c r="D1026" s="1017">
        <v>1995.4</v>
      </c>
      <c r="E1026" s="612">
        <f t="shared" si="15"/>
        <v>674286.53000000061</v>
      </c>
    </row>
    <row r="1027" spans="1:5" ht="22.5" customHeight="1">
      <c r="A1027" s="1016" t="s">
        <v>9672</v>
      </c>
      <c r="B1027" s="1738" t="s">
        <v>8438</v>
      </c>
      <c r="C1027" s="1017">
        <v>0</v>
      </c>
      <c r="D1027" s="1017">
        <v>52.5</v>
      </c>
      <c r="E1027" s="612">
        <f>E1026-D1027+C1027</f>
        <v>674234.03000000061</v>
      </c>
    </row>
    <row r="1028" spans="1:5" ht="22.5" customHeight="1">
      <c r="A1028" s="1016" t="s">
        <v>9672</v>
      </c>
      <c r="B1028" s="1738" t="s">
        <v>8451</v>
      </c>
      <c r="C1028" s="1017">
        <v>0</v>
      </c>
      <c r="D1028" s="1017">
        <v>20000</v>
      </c>
      <c r="E1028" s="612">
        <f>E1027-D1028+C1028</f>
        <v>654234.03000000061</v>
      </c>
    </row>
    <row r="1029" spans="1:5" ht="22.5" customHeight="1">
      <c r="A1029" s="1016" t="s">
        <v>9673</v>
      </c>
      <c r="B1029" s="1738" t="s">
        <v>8438</v>
      </c>
      <c r="C1029" s="1017">
        <v>0</v>
      </c>
      <c r="D1029" s="1017">
        <v>52.5</v>
      </c>
      <c r="E1029" s="612">
        <f>E1028-D1029+C1029</f>
        <v>654181.53000000061</v>
      </c>
    </row>
    <row r="1030" spans="1:5" ht="22.5" customHeight="1">
      <c r="A1030" s="1016" t="s">
        <v>9673</v>
      </c>
      <c r="B1030" s="1738" t="s">
        <v>9674</v>
      </c>
      <c r="C1030" s="1017">
        <v>0</v>
      </c>
      <c r="D1030" s="1017">
        <v>20000</v>
      </c>
      <c r="E1030" s="612">
        <f>E1029-D1030+C1030</f>
        <v>634181.53000000061</v>
      </c>
    </row>
    <row r="1031" spans="1:5" ht="22.5" customHeight="1">
      <c r="A1031" s="1016" t="s">
        <v>9673</v>
      </c>
      <c r="B1031" s="1738" t="s">
        <v>8438</v>
      </c>
      <c r="C1031" s="1017">
        <v>0</v>
      </c>
      <c r="D1031" s="1017">
        <v>52.5</v>
      </c>
      <c r="E1031" s="612">
        <f t="shared" ref="E1031:E1094" si="16">E1030-D1031+C1031</f>
        <v>634129.03000000061</v>
      </c>
    </row>
    <row r="1032" spans="1:5" ht="22.5" customHeight="1">
      <c r="A1032" s="1016" t="s">
        <v>9673</v>
      </c>
      <c r="B1032" s="1738" t="s">
        <v>8450</v>
      </c>
      <c r="C1032" s="1017">
        <v>0</v>
      </c>
      <c r="D1032" s="1017">
        <v>22000</v>
      </c>
      <c r="E1032" s="612">
        <f t="shared" si="16"/>
        <v>612129.03000000061</v>
      </c>
    </row>
    <row r="1033" spans="1:5" ht="22.5" customHeight="1">
      <c r="A1033" s="1016" t="s">
        <v>9675</v>
      </c>
      <c r="B1033" s="1738" t="s">
        <v>8438</v>
      </c>
      <c r="C1033" s="1017">
        <v>0</v>
      </c>
      <c r="D1033" s="1017">
        <v>52.5</v>
      </c>
      <c r="E1033" s="612">
        <f t="shared" si="16"/>
        <v>612076.53000000061</v>
      </c>
    </row>
    <row r="1034" spans="1:5" ht="22.5" customHeight="1">
      <c r="A1034" s="1016" t="s">
        <v>9675</v>
      </c>
      <c r="B1034" s="1738" t="s">
        <v>8451</v>
      </c>
      <c r="C1034" s="1017">
        <v>0</v>
      </c>
      <c r="D1034" s="1017">
        <v>20000</v>
      </c>
      <c r="E1034" s="612">
        <f t="shared" si="16"/>
        <v>592076.53000000061</v>
      </c>
    </row>
    <row r="1035" spans="1:5" ht="22.5" customHeight="1">
      <c r="A1035" s="1016" t="s">
        <v>9676</v>
      </c>
      <c r="B1035" s="1738" t="s">
        <v>8438</v>
      </c>
      <c r="C1035" s="1017">
        <v>0</v>
      </c>
      <c r="D1035" s="1017">
        <v>52.5</v>
      </c>
      <c r="E1035" s="612">
        <f t="shared" si="16"/>
        <v>592024.03000000061</v>
      </c>
    </row>
    <row r="1036" spans="1:5" ht="22.5" customHeight="1">
      <c r="A1036" s="1016" t="s">
        <v>9676</v>
      </c>
      <c r="B1036" s="1738" t="s">
        <v>8540</v>
      </c>
      <c r="C1036" s="1017">
        <v>0</v>
      </c>
      <c r="D1036" s="1017">
        <v>20000</v>
      </c>
      <c r="E1036" s="612">
        <f t="shared" si="16"/>
        <v>572024.03000000061</v>
      </c>
    </row>
    <row r="1037" spans="1:5" ht="22.5" customHeight="1">
      <c r="A1037" s="1016" t="s">
        <v>9677</v>
      </c>
      <c r="B1037" s="1738" t="s">
        <v>8395</v>
      </c>
      <c r="C1037" s="1017">
        <v>0</v>
      </c>
      <c r="D1037" s="1017">
        <v>60800</v>
      </c>
      <c r="E1037" s="612">
        <f t="shared" si="16"/>
        <v>511224.03000000061</v>
      </c>
    </row>
    <row r="1038" spans="1:5" ht="22.5" customHeight="1">
      <c r="A1038" s="1016" t="s">
        <v>9678</v>
      </c>
      <c r="B1038" s="1738" t="s">
        <v>9679</v>
      </c>
      <c r="C1038" s="1017">
        <v>20000</v>
      </c>
      <c r="D1038" s="1017">
        <v>0</v>
      </c>
      <c r="E1038" s="612">
        <f t="shared" si="16"/>
        <v>531224.03000000061</v>
      </c>
    </row>
    <row r="1039" spans="1:5" ht="22.5" customHeight="1">
      <c r="A1039" s="1016" t="s">
        <v>9680</v>
      </c>
      <c r="B1039" s="1738" t="s">
        <v>9681</v>
      </c>
      <c r="C1039" s="1017">
        <v>38000</v>
      </c>
      <c r="D1039" s="1017">
        <v>0</v>
      </c>
      <c r="E1039" s="612">
        <f t="shared" si="16"/>
        <v>569224.03000000061</v>
      </c>
    </row>
    <row r="1040" spans="1:5" ht="22.5" customHeight="1">
      <c r="A1040" s="1016" t="s">
        <v>9682</v>
      </c>
      <c r="B1040" s="1738" t="s">
        <v>9659</v>
      </c>
      <c r="C1040" s="1017">
        <v>0</v>
      </c>
      <c r="D1040" s="1017">
        <v>30000</v>
      </c>
      <c r="E1040" s="612">
        <f t="shared" si="16"/>
        <v>539224.03000000061</v>
      </c>
    </row>
    <row r="1041" spans="1:5" ht="22.5" customHeight="1">
      <c r="A1041" s="1016" t="s">
        <v>9683</v>
      </c>
      <c r="B1041" s="1738" t="s">
        <v>8438</v>
      </c>
      <c r="C1041" s="1017">
        <v>0</v>
      </c>
      <c r="D1041" s="1017">
        <v>52.5</v>
      </c>
      <c r="E1041" s="612">
        <f t="shared" si="16"/>
        <v>539171.53000000061</v>
      </c>
    </row>
    <row r="1042" spans="1:5" ht="22.5" customHeight="1">
      <c r="A1042" s="1016" t="s">
        <v>9683</v>
      </c>
      <c r="B1042" s="1738" t="s">
        <v>9684</v>
      </c>
      <c r="C1042" s="1017">
        <v>0</v>
      </c>
      <c r="D1042" s="1017">
        <v>100000</v>
      </c>
      <c r="E1042" s="612">
        <f t="shared" si="16"/>
        <v>439171.53000000061</v>
      </c>
    </row>
    <row r="1043" spans="1:5" ht="22.5" customHeight="1">
      <c r="A1043" s="1016" t="s">
        <v>9685</v>
      </c>
      <c r="B1043" s="1738" t="s">
        <v>8336</v>
      </c>
      <c r="C1043" s="1017">
        <v>0</v>
      </c>
      <c r="D1043" s="1017">
        <v>150</v>
      </c>
      <c r="E1043" s="612">
        <f t="shared" si="16"/>
        <v>439021.53000000061</v>
      </c>
    </row>
    <row r="1044" spans="1:5" ht="22.5" customHeight="1">
      <c r="A1044" s="1016" t="s">
        <v>9686</v>
      </c>
      <c r="B1044" s="1738" t="s">
        <v>9687</v>
      </c>
      <c r="C1044" s="1017">
        <v>0</v>
      </c>
      <c r="D1044" s="1017">
        <v>200000</v>
      </c>
      <c r="E1044" s="612">
        <f t="shared" si="16"/>
        <v>239021.53000000061</v>
      </c>
    </row>
    <row r="1045" spans="1:5" ht="22.5" customHeight="1">
      <c r="A1045" s="1016" t="s">
        <v>9688</v>
      </c>
      <c r="B1045" s="1738" t="s">
        <v>8438</v>
      </c>
      <c r="C1045" s="1017">
        <v>0</v>
      </c>
      <c r="D1045" s="1017">
        <v>52.5</v>
      </c>
      <c r="E1045" s="612">
        <f t="shared" si="16"/>
        <v>238969.03000000061</v>
      </c>
    </row>
    <row r="1046" spans="1:5" ht="22.5" customHeight="1">
      <c r="A1046" s="1016" t="s">
        <v>9688</v>
      </c>
      <c r="B1046" s="1738" t="s">
        <v>8451</v>
      </c>
      <c r="C1046" s="1017">
        <v>0</v>
      </c>
      <c r="D1046" s="1017">
        <v>45200</v>
      </c>
      <c r="E1046" s="612">
        <f t="shared" si="16"/>
        <v>193769.03000000061</v>
      </c>
    </row>
    <row r="1047" spans="1:5" ht="22.5" customHeight="1">
      <c r="A1047" s="1016" t="s">
        <v>9689</v>
      </c>
      <c r="B1047" s="1738" t="s">
        <v>9690</v>
      </c>
      <c r="C1047" s="1017">
        <v>50000</v>
      </c>
      <c r="D1047" s="1017">
        <v>0</v>
      </c>
      <c r="E1047" s="612">
        <f t="shared" si="16"/>
        <v>243769.03000000061</v>
      </c>
    </row>
    <row r="1048" spans="1:5" ht="22.5" customHeight="1">
      <c r="A1048" s="1016" t="s">
        <v>9691</v>
      </c>
      <c r="B1048" s="1738" t="s">
        <v>9692</v>
      </c>
      <c r="C1048" s="1017">
        <v>22000</v>
      </c>
      <c r="D1048" s="1017">
        <v>0</v>
      </c>
      <c r="E1048" s="612">
        <f t="shared" si="16"/>
        <v>265769.03000000061</v>
      </c>
    </row>
    <row r="1049" spans="1:5" ht="22.5" customHeight="1">
      <c r="A1049" s="1018">
        <v>43630</v>
      </c>
      <c r="B1049" s="1736" t="s">
        <v>8336</v>
      </c>
      <c r="C1049" s="1019">
        <v>0</v>
      </c>
      <c r="D1049" s="1019">
        <v>100</v>
      </c>
      <c r="E1049" s="612">
        <f t="shared" si="16"/>
        <v>265669.03000000061</v>
      </c>
    </row>
    <row r="1050" spans="1:5" ht="22.5" customHeight="1">
      <c r="A1050" s="1018">
        <v>43633</v>
      </c>
      <c r="B1050" s="1736" t="s">
        <v>9693</v>
      </c>
      <c r="C1050" s="1019">
        <v>800</v>
      </c>
      <c r="D1050" s="1019">
        <v>0</v>
      </c>
      <c r="E1050" s="612">
        <f t="shared" si="16"/>
        <v>266469.03000000061</v>
      </c>
    </row>
    <row r="1051" spans="1:5" ht="22.5" customHeight="1">
      <c r="A1051" s="1018">
        <v>43634</v>
      </c>
      <c r="B1051" s="1736" t="s">
        <v>9694</v>
      </c>
      <c r="C1051" s="1020">
        <v>55000</v>
      </c>
      <c r="D1051" s="1019">
        <v>0</v>
      </c>
      <c r="E1051" s="612">
        <f t="shared" si="16"/>
        <v>321469.03000000061</v>
      </c>
    </row>
    <row r="1052" spans="1:5" ht="22.5" customHeight="1">
      <c r="A1052" s="1018">
        <v>43637</v>
      </c>
      <c r="B1052" s="1736" t="s">
        <v>8336</v>
      </c>
      <c r="C1052" s="1019">
        <v>0</v>
      </c>
      <c r="D1052" s="1019">
        <v>50</v>
      </c>
      <c r="E1052" s="612">
        <f t="shared" si="16"/>
        <v>321419.03000000061</v>
      </c>
    </row>
    <row r="1053" spans="1:5" ht="22.5" customHeight="1">
      <c r="A1053" s="1018">
        <v>43640</v>
      </c>
      <c r="B1053" s="1736" t="s">
        <v>8438</v>
      </c>
      <c r="C1053" s="1019">
        <v>0</v>
      </c>
      <c r="D1053" s="1019">
        <v>52.5</v>
      </c>
      <c r="E1053" s="612">
        <f t="shared" si="16"/>
        <v>321366.53000000061</v>
      </c>
    </row>
    <row r="1054" spans="1:5" ht="22.5" customHeight="1">
      <c r="A1054" s="1018">
        <v>43640</v>
      </c>
      <c r="B1054" s="1736" t="s">
        <v>8540</v>
      </c>
      <c r="C1054" s="1019">
        <v>0</v>
      </c>
      <c r="D1054" s="1020">
        <v>43200</v>
      </c>
      <c r="E1054" s="612">
        <f t="shared" si="16"/>
        <v>278166.53000000061</v>
      </c>
    </row>
    <row r="1055" spans="1:5" ht="22.5" customHeight="1">
      <c r="A1055" s="1018">
        <v>43644</v>
      </c>
      <c r="B1055" s="1736" t="s">
        <v>9695</v>
      </c>
      <c r="C1055" s="1020">
        <v>26200</v>
      </c>
      <c r="D1055" s="1019">
        <v>0</v>
      </c>
      <c r="E1055" s="612">
        <f t="shared" si="16"/>
        <v>304366.53000000061</v>
      </c>
    </row>
    <row r="1056" spans="1:5" ht="22.5" customHeight="1">
      <c r="A1056" s="1018">
        <v>43645</v>
      </c>
      <c r="B1056" s="1736" t="s">
        <v>9696</v>
      </c>
      <c r="C1056" s="1020">
        <v>120000</v>
      </c>
      <c r="D1056" s="1019">
        <v>0</v>
      </c>
      <c r="E1056" s="612">
        <f t="shared" si="16"/>
        <v>424366.53000000061</v>
      </c>
    </row>
    <row r="1057" spans="1:5" ht="22.5" customHeight="1">
      <c r="A1057" s="1018">
        <v>43646</v>
      </c>
      <c r="B1057" s="1736" t="s">
        <v>8478</v>
      </c>
      <c r="C1057" s="1019"/>
      <c r="D1057" s="1019">
        <v>610.26</v>
      </c>
      <c r="E1057" s="612">
        <f t="shared" si="16"/>
        <v>423756.2700000006</v>
      </c>
    </row>
    <row r="1058" spans="1:5" ht="22.5" customHeight="1">
      <c r="A1058" s="1013" t="s">
        <v>9697</v>
      </c>
      <c r="B1058" s="1013" t="s">
        <v>8438</v>
      </c>
      <c r="C1058" s="1017">
        <v>0</v>
      </c>
      <c r="D1058" s="1017">
        <v>52.5</v>
      </c>
      <c r="E1058" s="612">
        <f t="shared" si="16"/>
        <v>423703.7700000006</v>
      </c>
    </row>
    <row r="1059" spans="1:5" ht="22.5" customHeight="1">
      <c r="A1059" s="1013" t="s">
        <v>9697</v>
      </c>
      <c r="B1059" s="1013" t="s">
        <v>8532</v>
      </c>
      <c r="C1059" s="1017">
        <v>0</v>
      </c>
      <c r="D1059" s="1017">
        <v>105923</v>
      </c>
      <c r="E1059" s="612">
        <f t="shared" si="16"/>
        <v>317780.7700000006</v>
      </c>
    </row>
    <row r="1060" spans="1:5" ht="22.5" customHeight="1">
      <c r="A1060" s="1013" t="s">
        <v>9697</v>
      </c>
      <c r="B1060" s="1013" t="s">
        <v>8438</v>
      </c>
      <c r="C1060" s="1017">
        <v>0</v>
      </c>
      <c r="D1060" s="1017">
        <v>52.5</v>
      </c>
      <c r="E1060" s="612">
        <f t="shared" si="16"/>
        <v>317728.2700000006</v>
      </c>
    </row>
    <row r="1061" spans="1:5" ht="22.5" customHeight="1">
      <c r="A1061" s="1013" t="s">
        <v>9697</v>
      </c>
      <c r="B1061" s="1013" t="s">
        <v>8871</v>
      </c>
      <c r="C1061" s="1017">
        <v>0</v>
      </c>
      <c r="D1061" s="1017">
        <v>20200</v>
      </c>
      <c r="E1061" s="612">
        <f t="shared" si="16"/>
        <v>297528.2700000006</v>
      </c>
    </row>
    <row r="1062" spans="1:5" ht="22.5" customHeight="1">
      <c r="A1062" s="1013" t="s">
        <v>9698</v>
      </c>
      <c r="B1062" s="1013" t="s">
        <v>9699</v>
      </c>
      <c r="C1062" s="1017">
        <v>22000</v>
      </c>
      <c r="D1062" s="1017">
        <v>0</v>
      </c>
      <c r="E1062" s="612">
        <f t="shared" si="16"/>
        <v>319528.2700000006</v>
      </c>
    </row>
    <row r="1063" spans="1:5" ht="22.5" customHeight="1">
      <c r="A1063" s="1013" t="s">
        <v>9700</v>
      </c>
      <c r="B1063" s="1013" t="s">
        <v>8336</v>
      </c>
      <c r="C1063" s="1017">
        <v>0</v>
      </c>
      <c r="D1063" s="1017">
        <v>150</v>
      </c>
      <c r="E1063" s="612">
        <f t="shared" si="16"/>
        <v>319378.2700000006</v>
      </c>
    </row>
    <row r="1064" spans="1:5" ht="22.5" customHeight="1">
      <c r="A1064" s="1013" t="s">
        <v>9701</v>
      </c>
      <c r="B1064" s="1013" t="s">
        <v>9702</v>
      </c>
      <c r="C1064" s="1017">
        <v>16000</v>
      </c>
      <c r="D1064" s="1017">
        <v>0</v>
      </c>
      <c r="E1064" s="612">
        <f t="shared" si="16"/>
        <v>335378.2700000006</v>
      </c>
    </row>
    <row r="1065" spans="1:5" ht="22.5" customHeight="1">
      <c r="A1065" s="1013" t="s">
        <v>9703</v>
      </c>
      <c r="B1065" s="1013" t="s">
        <v>9704</v>
      </c>
      <c r="C1065" s="1017">
        <v>1389.5</v>
      </c>
      <c r="D1065" s="1017">
        <v>0</v>
      </c>
      <c r="E1065" s="612">
        <f t="shared" si="16"/>
        <v>336767.7700000006</v>
      </c>
    </row>
    <row r="1066" spans="1:5" ht="22.5" customHeight="1">
      <c r="A1066" s="1013" t="s">
        <v>9705</v>
      </c>
      <c r="B1066" s="1013" t="s">
        <v>9706</v>
      </c>
      <c r="C1066" s="1017">
        <v>60000</v>
      </c>
      <c r="D1066" s="1017">
        <v>0</v>
      </c>
      <c r="E1066" s="612">
        <f t="shared" si="16"/>
        <v>396767.7700000006</v>
      </c>
    </row>
    <row r="1067" spans="1:5" ht="22.5" customHeight="1">
      <c r="A1067" s="1013" t="s">
        <v>9707</v>
      </c>
      <c r="B1067" s="1013" t="s">
        <v>9708</v>
      </c>
      <c r="C1067" s="1017">
        <v>35000</v>
      </c>
      <c r="D1067" s="1017">
        <v>0</v>
      </c>
      <c r="E1067" s="612">
        <f t="shared" si="16"/>
        <v>431767.7700000006</v>
      </c>
    </row>
    <row r="1068" spans="1:5" ht="22.5" customHeight="1">
      <c r="A1068" s="1013" t="s">
        <v>9709</v>
      </c>
      <c r="B1068" s="1013" t="s">
        <v>9710</v>
      </c>
      <c r="C1068" s="1017">
        <v>41000</v>
      </c>
      <c r="D1068" s="1017">
        <v>0</v>
      </c>
      <c r="E1068" s="612">
        <f t="shared" si="16"/>
        <v>472767.7700000006</v>
      </c>
    </row>
    <row r="1069" spans="1:5" ht="22.5" customHeight="1">
      <c r="A1069" s="1013" t="s">
        <v>9711</v>
      </c>
      <c r="B1069" s="1013" t="s">
        <v>8336</v>
      </c>
      <c r="C1069" s="1017">
        <v>0</v>
      </c>
      <c r="D1069" s="1017">
        <v>250</v>
      </c>
      <c r="E1069" s="612">
        <f t="shared" si="16"/>
        <v>472517.7700000006</v>
      </c>
    </row>
    <row r="1070" spans="1:5" ht="22.5" customHeight="1">
      <c r="A1070" s="1013" t="s">
        <v>9712</v>
      </c>
      <c r="B1070" s="1013" t="s">
        <v>9713</v>
      </c>
      <c r="C1070" s="1017">
        <v>22000</v>
      </c>
      <c r="D1070" s="1017">
        <v>0</v>
      </c>
      <c r="E1070" s="612">
        <f t="shared" si="16"/>
        <v>494517.7700000006</v>
      </c>
    </row>
    <row r="1071" spans="1:5" ht="22.5" customHeight="1">
      <c r="A1071" s="1013" t="s">
        <v>9714</v>
      </c>
      <c r="B1071" s="1013" t="s">
        <v>9715</v>
      </c>
      <c r="C1071" s="1017">
        <v>33700</v>
      </c>
      <c r="D1071" s="1017">
        <v>0</v>
      </c>
      <c r="E1071" s="612">
        <f t="shared" si="16"/>
        <v>528217.7700000006</v>
      </c>
    </row>
    <row r="1072" spans="1:5" ht="22.5" customHeight="1">
      <c r="A1072" s="1013" t="s">
        <v>9716</v>
      </c>
      <c r="B1072" s="1013" t="s">
        <v>9717</v>
      </c>
      <c r="C1072" s="1017">
        <v>3000</v>
      </c>
      <c r="D1072" s="1017">
        <v>0</v>
      </c>
      <c r="E1072" s="612">
        <f t="shared" si="16"/>
        <v>531217.7700000006</v>
      </c>
    </row>
    <row r="1073" spans="1:5" ht="22.5" customHeight="1">
      <c r="A1073" s="1013" t="s">
        <v>9718</v>
      </c>
      <c r="B1073" s="1013" t="s">
        <v>9719</v>
      </c>
      <c r="C1073" s="1017">
        <v>23700</v>
      </c>
      <c r="D1073" s="1017">
        <v>0</v>
      </c>
      <c r="E1073" s="612">
        <f t="shared" si="16"/>
        <v>554917.7700000006</v>
      </c>
    </row>
    <row r="1074" spans="1:5" ht="22.5" customHeight="1">
      <c r="A1074" s="1013" t="s">
        <v>9720</v>
      </c>
      <c r="B1074" s="1013" t="s">
        <v>9721</v>
      </c>
      <c r="C1074" s="1017">
        <v>23700</v>
      </c>
      <c r="D1074" s="1017">
        <v>0</v>
      </c>
      <c r="E1074" s="612">
        <f t="shared" si="16"/>
        <v>578617.7700000006</v>
      </c>
    </row>
    <row r="1075" spans="1:5" ht="22.5" customHeight="1">
      <c r="A1075" s="1013" t="s">
        <v>9722</v>
      </c>
      <c r="B1075" s="1013" t="s">
        <v>9723</v>
      </c>
      <c r="C1075" s="1017">
        <v>35000</v>
      </c>
      <c r="D1075" s="1017">
        <v>0</v>
      </c>
      <c r="E1075" s="612">
        <f t="shared" si="16"/>
        <v>613617.7700000006</v>
      </c>
    </row>
    <row r="1076" spans="1:5" ht="22.5" customHeight="1">
      <c r="A1076" s="1013" t="s">
        <v>9724</v>
      </c>
      <c r="B1076" s="1013" t="s">
        <v>9725</v>
      </c>
      <c r="C1076" s="1017">
        <v>6800</v>
      </c>
      <c r="D1076" s="1017">
        <v>0</v>
      </c>
      <c r="E1076" s="612">
        <f t="shared" si="16"/>
        <v>620417.7700000006</v>
      </c>
    </row>
    <row r="1077" spans="1:5" ht="22.5" customHeight="1">
      <c r="A1077" s="1013" t="s">
        <v>9726</v>
      </c>
      <c r="B1077" s="1013" t="s">
        <v>9727</v>
      </c>
      <c r="C1077" s="1017">
        <v>42082</v>
      </c>
      <c r="D1077" s="1017">
        <v>0</v>
      </c>
      <c r="E1077" s="612">
        <f t="shared" si="16"/>
        <v>662499.7700000006</v>
      </c>
    </row>
    <row r="1078" spans="1:5" ht="22.5" customHeight="1">
      <c r="A1078" s="1013" t="s">
        <v>9728</v>
      </c>
      <c r="B1078" s="1013" t="s">
        <v>9729</v>
      </c>
      <c r="C1078" s="1017">
        <v>51000</v>
      </c>
      <c r="D1078" s="1017">
        <v>0</v>
      </c>
      <c r="E1078" s="612">
        <f t="shared" si="16"/>
        <v>713499.7700000006</v>
      </c>
    </row>
    <row r="1079" spans="1:5" ht="22.5" customHeight="1">
      <c r="A1079" s="1013" t="s">
        <v>9730</v>
      </c>
      <c r="B1079" s="1013" t="s">
        <v>9731</v>
      </c>
      <c r="C1079" s="1017">
        <v>45400</v>
      </c>
      <c r="D1079" s="1017">
        <v>0</v>
      </c>
      <c r="E1079" s="612">
        <f t="shared" si="16"/>
        <v>758899.7700000006</v>
      </c>
    </row>
    <row r="1080" spans="1:5" ht="22.5" customHeight="1">
      <c r="A1080" s="1013" t="s">
        <v>9732</v>
      </c>
      <c r="B1080" s="1013" t="s">
        <v>9733</v>
      </c>
      <c r="C1080" s="1017">
        <v>60000</v>
      </c>
      <c r="D1080" s="1017">
        <v>0</v>
      </c>
      <c r="E1080" s="612">
        <f t="shared" si="16"/>
        <v>818899.7700000006</v>
      </c>
    </row>
    <row r="1081" spans="1:5" ht="22.5" customHeight="1">
      <c r="A1081" s="1013" t="s">
        <v>9734</v>
      </c>
      <c r="B1081" s="1013" t="s">
        <v>9735</v>
      </c>
      <c r="C1081" s="1017">
        <v>55000</v>
      </c>
      <c r="D1081" s="1017">
        <v>0</v>
      </c>
      <c r="E1081" s="612">
        <f t="shared" si="16"/>
        <v>873899.7700000006</v>
      </c>
    </row>
    <row r="1082" spans="1:5" ht="22.5" customHeight="1">
      <c r="A1082" s="1013" t="s">
        <v>9736</v>
      </c>
      <c r="B1082" s="1013" t="s">
        <v>9737</v>
      </c>
      <c r="C1082" s="1017">
        <v>77800</v>
      </c>
      <c r="D1082" s="1017">
        <v>0</v>
      </c>
      <c r="E1082" s="612">
        <f t="shared" si="16"/>
        <v>951699.7700000006</v>
      </c>
    </row>
    <row r="1083" spans="1:5" ht="22.5" customHeight="1">
      <c r="A1083" s="1013" t="s">
        <v>9738</v>
      </c>
      <c r="B1083" s="1013" t="s">
        <v>9739</v>
      </c>
      <c r="C1083" s="1017">
        <v>71000</v>
      </c>
      <c r="D1083" s="1017">
        <v>0</v>
      </c>
      <c r="E1083" s="612">
        <f t="shared" si="16"/>
        <v>1022699.7700000006</v>
      </c>
    </row>
    <row r="1084" spans="1:5" ht="22.5" customHeight="1">
      <c r="A1084" s="1013" t="s">
        <v>9740</v>
      </c>
      <c r="B1084" s="1013" t="s">
        <v>9741</v>
      </c>
      <c r="C1084" s="1017">
        <v>23000</v>
      </c>
      <c r="D1084" s="1017">
        <v>0</v>
      </c>
      <c r="E1084" s="612">
        <f t="shared" si="16"/>
        <v>1045699.7700000006</v>
      </c>
    </row>
    <row r="1085" spans="1:5" ht="22.5" customHeight="1">
      <c r="A1085" s="1013" t="s">
        <v>9742</v>
      </c>
      <c r="B1085" s="1013" t="s">
        <v>9743</v>
      </c>
      <c r="C1085" s="1017">
        <v>23000</v>
      </c>
      <c r="D1085" s="1017">
        <v>0</v>
      </c>
      <c r="E1085" s="612">
        <f t="shared" si="16"/>
        <v>1068699.7700000005</v>
      </c>
    </row>
    <row r="1086" spans="1:5" ht="22.5" customHeight="1">
      <c r="A1086" s="1013" t="s">
        <v>9744</v>
      </c>
      <c r="B1086" s="1013" t="s">
        <v>9745</v>
      </c>
      <c r="C1086" s="1017">
        <v>31000</v>
      </c>
      <c r="D1086" s="1017">
        <v>0</v>
      </c>
      <c r="E1086" s="612">
        <f t="shared" si="16"/>
        <v>1099699.7700000005</v>
      </c>
    </row>
    <row r="1087" spans="1:5" ht="22.5" customHeight="1">
      <c r="A1087" s="1013" t="s">
        <v>9746</v>
      </c>
      <c r="B1087" s="1013" t="s">
        <v>9747</v>
      </c>
      <c r="C1087" s="1017">
        <v>20000</v>
      </c>
      <c r="D1087" s="1017">
        <v>0</v>
      </c>
      <c r="E1087" s="612">
        <f t="shared" si="16"/>
        <v>1119699.7700000005</v>
      </c>
    </row>
    <row r="1088" spans="1:5" ht="22.5" customHeight="1">
      <c r="A1088" s="1013" t="s">
        <v>9748</v>
      </c>
      <c r="B1088" s="1013" t="s">
        <v>9749</v>
      </c>
      <c r="C1088" s="1017">
        <v>67100</v>
      </c>
      <c r="D1088" s="1017">
        <v>0</v>
      </c>
      <c r="E1088" s="612">
        <f t="shared" si="16"/>
        <v>1186799.7700000005</v>
      </c>
    </row>
    <row r="1089" spans="1:5" ht="22.5" customHeight="1">
      <c r="A1089" s="1013" t="s">
        <v>9750</v>
      </c>
      <c r="B1089" s="1013" t="s">
        <v>8336</v>
      </c>
      <c r="C1089" s="1017">
        <v>0</v>
      </c>
      <c r="D1089" s="1017">
        <v>950</v>
      </c>
      <c r="E1089" s="612">
        <f t="shared" si="16"/>
        <v>1185849.7700000005</v>
      </c>
    </row>
    <row r="1090" spans="1:5" ht="22.5" customHeight="1">
      <c r="A1090" s="1013" t="s">
        <v>9751</v>
      </c>
      <c r="B1090" s="1013" t="s">
        <v>9752</v>
      </c>
      <c r="C1090" s="1017">
        <v>61000</v>
      </c>
      <c r="D1090" s="1017">
        <v>0</v>
      </c>
      <c r="E1090" s="612">
        <f t="shared" si="16"/>
        <v>1246849.7700000005</v>
      </c>
    </row>
    <row r="1091" spans="1:5" ht="22.5" customHeight="1">
      <c r="A1091" s="1013" t="s">
        <v>9753</v>
      </c>
      <c r="B1091" s="1013" t="s">
        <v>9754</v>
      </c>
      <c r="C1091" s="1017">
        <v>35000</v>
      </c>
      <c r="D1091" s="1017">
        <v>0</v>
      </c>
      <c r="E1091" s="612">
        <f t="shared" si="16"/>
        <v>1281849.7700000005</v>
      </c>
    </row>
    <row r="1092" spans="1:5" ht="22.5" customHeight="1">
      <c r="A1092" s="1013" t="s">
        <v>9755</v>
      </c>
      <c r="B1092" s="1013" t="s">
        <v>9756</v>
      </c>
      <c r="C1092" s="1017">
        <v>2100</v>
      </c>
      <c r="D1092" s="1017">
        <v>0</v>
      </c>
      <c r="E1092" s="612">
        <f t="shared" si="16"/>
        <v>1283949.7700000005</v>
      </c>
    </row>
    <row r="1093" spans="1:5" ht="22.5" customHeight="1">
      <c r="A1093" s="1013" t="s">
        <v>9757</v>
      </c>
      <c r="B1093" s="1013" t="s">
        <v>9758</v>
      </c>
      <c r="C1093" s="1017">
        <v>55000</v>
      </c>
      <c r="D1093" s="1017">
        <v>0</v>
      </c>
      <c r="E1093" s="612">
        <f t="shared" si="16"/>
        <v>1338949.7700000005</v>
      </c>
    </row>
    <row r="1094" spans="1:5" ht="22.5" customHeight="1">
      <c r="A1094" s="1013" t="s">
        <v>9759</v>
      </c>
      <c r="B1094" s="1013" t="s">
        <v>9760</v>
      </c>
      <c r="C1094" s="1017">
        <v>20000</v>
      </c>
      <c r="D1094" s="1017">
        <v>0</v>
      </c>
      <c r="E1094" s="612">
        <f t="shared" si="16"/>
        <v>1358949.7700000005</v>
      </c>
    </row>
    <row r="1095" spans="1:5" ht="22.5" customHeight="1">
      <c r="A1095" s="1013" t="s">
        <v>9761</v>
      </c>
      <c r="B1095" s="1013" t="s">
        <v>9762</v>
      </c>
      <c r="C1095" s="1017">
        <v>10000</v>
      </c>
      <c r="D1095" s="1017">
        <v>0</v>
      </c>
      <c r="E1095" s="612">
        <f t="shared" ref="E1095:E1158" si="17">E1094-D1095+C1095</f>
        <v>1368949.7700000005</v>
      </c>
    </row>
    <row r="1096" spans="1:5" ht="22.5" customHeight="1">
      <c r="A1096" s="1013" t="s">
        <v>9763</v>
      </c>
      <c r="B1096" s="1013" t="s">
        <v>9760</v>
      </c>
      <c r="C1096" s="1017">
        <v>20000</v>
      </c>
      <c r="D1096" s="1017">
        <v>0</v>
      </c>
      <c r="E1096" s="612">
        <f t="shared" si="17"/>
        <v>1388949.7700000005</v>
      </c>
    </row>
    <row r="1097" spans="1:5" ht="22.5" customHeight="1">
      <c r="A1097" s="1013" t="s">
        <v>9764</v>
      </c>
      <c r="B1097" s="1013" t="s">
        <v>9760</v>
      </c>
      <c r="C1097" s="1017">
        <v>11000</v>
      </c>
      <c r="D1097" s="1017">
        <v>0</v>
      </c>
      <c r="E1097" s="612">
        <f t="shared" si="17"/>
        <v>1399949.7700000005</v>
      </c>
    </row>
    <row r="1098" spans="1:5" ht="22.5" customHeight="1">
      <c r="A1098" s="1013" t="s">
        <v>9765</v>
      </c>
      <c r="B1098" s="1013" t="s">
        <v>9766</v>
      </c>
      <c r="C1098" s="1017">
        <v>10000</v>
      </c>
      <c r="D1098" s="1017">
        <v>0</v>
      </c>
      <c r="E1098" s="612">
        <f t="shared" si="17"/>
        <v>1409949.7700000005</v>
      </c>
    </row>
    <row r="1099" spans="1:5" ht="22.5" customHeight="1">
      <c r="A1099" s="1013" t="s">
        <v>9767</v>
      </c>
      <c r="B1099" s="1013" t="s">
        <v>9768</v>
      </c>
      <c r="C1099" s="1017">
        <v>29000</v>
      </c>
      <c r="D1099" s="1017">
        <v>0</v>
      </c>
      <c r="E1099" s="612">
        <f t="shared" si="17"/>
        <v>1438949.7700000005</v>
      </c>
    </row>
    <row r="1100" spans="1:5" ht="22.5" customHeight="1">
      <c r="A1100" s="1013" t="s">
        <v>9769</v>
      </c>
      <c r="B1100" s="1013" t="s">
        <v>9770</v>
      </c>
      <c r="C1100" s="1017">
        <v>99000</v>
      </c>
      <c r="D1100" s="1017">
        <v>0</v>
      </c>
      <c r="E1100" s="612">
        <f t="shared" si="17"/>
        <v>1537949.7700000005</v>
      </c>
    </row>
    <row r="1101" spans="1:5" ht="22.5" customHeight="1">
      <c r="A1101" s="1013" t="s">
        <v>9771</v>
      </c>
      <c r="B1101" s="1013" t="s">
        <v>9772</v>
      </c>
      <c r="C1101" s="1017">
        <v>62400</v>
      </c>
      <c r="D1101" s="1017">
        <v>0</v>
      </c>
      <c r="E1101" s="612">
        <f t="shared" si="17"/>
        <v>1600349.7700000005</v>
      </c>
    </row>
    <row r="1102" spans="1:5" ht="22.5" customHeight="1">
      <c r="A1102" s="1013" t="s">
        <v>9773</v>
      </c>
      <c r="B1102" s="1013" t="s">
        <v>9774</v>
      </c>
      <c r="C1102" s="1017">
        <v>75000</v>
      </c>
      <c r="D1102" s="1017">
        <v>0</v>
      </c>
      <c r="E1102" s="612">
        <f t="shared" si="17"/>
        <v>1675349.7700000005</v>
      </c>
    </row>
    <row r="1103" spans="1:5" ht="22.5" customHeight="1">
      <c r="A1103" s="1013" t="s">
        <v>9775</v>
      </c>
      <c r="B1103" s="1013" t="s">
        <v>9776</v>
      </c>
      <c r="C1103" s="1017">
        <v>38500</v>
      </c>
      <c r="D1103" s="1017">
        <v>0</v>
      </c>
      <c r="E1103" s="612">
        <f t="shared" si="17"/>
        <v>1713849.7700000005</v>
      </c>
    </row>
    <row r="1104" spans="1:5" ht="22.5" customHeight="1">
      <c r="A1104" s="1013" t="s">
        <v>9777</v>
      </c>
      <c r="B1104" s="1013" t="s">
        <v>9778</v>
      </c>
      <c r="C1104" s="1017">
        <v>49950</v>
      </c>
      <c r="D1104" s="1017">
        <v>0</v>
      </c>
      <c r="E1104" s="612">
        <f t="shared" si="17"/>
        <v>1763799.7700000005</v>
      </c>
    </row>
    <row r="1105" spans="1:5" ht="22.5" customHeight="1">
      <c r="A1105" s="1013" t="s">
        <v>9779</v>
      </c>
      <c r="B1105" s="1013" t="s">
        <v>9719</v>
      </c>
      <c r="C1105" s="1017">
        <v>31400</v>
      </c>
      <c r="D1105" s="1017">
        <v>0</v>
      </c>
      <c r="E1105" s="612">
        <f t="shared" si="17"/>
        <v>1795199.7700000005</v>
      </c>
    </row>
    <row r="1106" spans="1:5" ht="22.5" customHeight="1">
      <c r="A1106" s="1013" t="s">
        <v>9780</v>
      </c>
      <c r="B1106" s="1013" t="s">
        <v>9781</v>
      </c>
      <c r="C1106" s="1017">
        <v>1400</v>
      </c>
      <c r="D1106" s="1017">
        <v>0</v>
      </c>
      <c r="E1106" s="612">
        <f t="shared" si="17"/>
        <v>1796599.7700000005</v>
      </c>
    </row>
    <row r="1107" spans="1:5" ht="22.5" customHeight="1">
      <c r="A1107" s="1013" t="s">
        <v>9782</v>
      </c>
      <c r="B1107" s="1013" t="s">
        <v>9735</v>
      </c>
      <c r="C1107" s="1017">
        <v>1400</v>
      </c>
      <c r="D1107" s="1017">
        <v>0</v>
      </c>
      <c r="E1107" s="612">
        <f t="shared" si="17"/>
        <v>1797999.7700000005</v>
      </c>
    </row>
    <row r="1108" spans="1:5" ht="22.5" customHeight="1">
      <c r="A1108" s="1013" t="s">
        <v>9783</v>
      </c>
      <c r="B1108" s="1013" t="s">
        <v>9784</v>
      </c>
      <c r="C1108" s="1017">
        <v>71000</v>
      </c>
      <c r="D1108" s="1017">
        <v>0</v>
      </c>
      <c r="E1108" s="612">
        <f t="shared" si="17"/>
        <v>1868999.7700000005</v>
      </c>
    </row>
    <row r="1109" spans="1:5" ht="22.5" customHeight="1">
      <c r="A1109" s="1013" t="s">
        <v>9785</v>
      </c>
      <c r="B1109" s="1013" t="s">
        <v>9309</v>
      </c>
      <c r="C1109" s="1017">
        <v>23700</v>
      </c>
      <c r="D1109" s="1017">
        <v>0</v>
      </c>
      <c r="E1109" s="612">
        <f t="shared" si="17"/>
        <v>1892699.7700000005</v>
      </c>
    </row>
    <row r="1110" spans="1:5" ht="22.5" customHeight="1">
      <c r="A1110" s="1013" t="s">
        <v>9786</v>
      </c>
      <c r="B1110" s="1013" t="s">
        <v>9787</v>
      </c>
      <c r="C1110" s="1017">
        <v>160750</v>
      </c>
      <c r="D1110" s="1017">
        <v>0</v>
      </c>
      <c r="E1110" s="612">
        <f t="shared" si="17"/>
        <v>2053449.7700000005</v>
      </c>
    </row>
    <row r="1111" spans="1:5" ht="22.5" customHeight="1">
      <c r="A1111" s="1013" t="s">
        <v>9786</v>
      </c>
      <c r="B1111" s="1013" t="s">
        <v>9788</v>
      </c>
      <c r="C1111" s="1017">
        <v>0</v>
      </c>
      <c r="D1111" s="1017">
        <v>1205.6199999999999</v>
      </c>
      <c r="E1111" s="612">
        <f t="shared" si="17"/>
        <v>2052244.1500000004</v>
      </c>
    </row>
    <row r="1112" spans="1:5" ht="22.5" customHeight="1">
      <c r="A1112" s="1013" t="s">
        <v>9789</v>
      </c>
      <c r="B1112" s="1013" t="s">
        <v>9790</v>
      </c>
      <c r="C1112" s="1017">
        <v>286100</v>
      </c>
      <c r="D1112" s="1017">
        <v>0</v>
      </c>
      <c r="E1112" s="612">
        <f t="shared" si="17"/>
        <v>2338344.1500000004</v>
      </c>
    </row>
    <row r="1113" spans="1:5" ht="22.5" customHeight="1">
      <c r="A1113" s="1013" t="s">
        <v>9789</v>
      </c>
      <c r="B1113" s="1013" t="s">
        <v>9791</v>
      </c>
      <c r="C1113" s="1017">
        <v>0</v>
      </c>
      <c r="D1113" s="1017">
        <v>2145.75</v>
      </c>
      <c r="E1113" s="612">
        <f t="shared" si="17"/>
        <v>2336198.4000000004</v>
      </c>
    </row>
    <row r="1114" spans="1:5" ht="22.5" customHeight="1">
      <c r="A1114" s="1013" t="s">
        <v>9792</v>
      </c>
      <c r="B1114" s="1013" t="s">
        <v>9793</v>
      </c>
      <c r="C1114" s="1017">
        <v>61000</v>
      </c>
      <c r="D1114" s="1017">
        <v>0</v>
      </c>
      <c r="E1114" s="612">
        <f t="shared" si="17"/>
        <v>2397198.4000000004</v>
      </c>
    </row>
    <row r="1115" spans="1:5" ht="22.5" customHeight="1">
      <c r="A1115" s="1013" t="s">
        <v>9794</v>
      </c>
      <c r="B1115" s="1013" t="s">
        <v>9795</v>
      </c>
      <c r="C1115" s="1017">
        <v>561209.13</v>
      </c>
      <c r="D1115" s="1017">
        <v>0</v>
      </c>
      <c r="E1115" s="612">
        <f t="shared" si="17"/>
        <v>2958407.5300000003</v>
      </c>
    </row>
    <row r="1116" spans="1:5" ht="22.5" customHeight="1">
      <c r="A1116" s="1013" t="s">
        <v>9794</v>
      </c>
      <c r="B1116" s="1013" t="s">
        <v>9796</v>
      </c>
      <c r="C1116" s="1017">
        <v>603291.13</v>
      </c>
      <c r="D1116" s="1017">
        <v>0</v>
      </c>
      <c r="E1116" s="612">
        <f t="shared" si="17"/>
        <v>3561698.66</v>
      </c>
    </row>
    <row r="1117" spans="1:5" ht="22.5" customHeight="1">
      <c r="A1117" s="1013" t="s">
        <v>9797</v>
      </c>
      <c r="B1117" s="1013" t="s">
        <v>9798</v>
      </c>
      <c r="C1117" s="1017">
        <v>51000</v>
      </c>
      <c r="D1117" s="1017">
        <v>0</v>
      </c>
      <c r="E1117" s="612">
        <f t="shared" si="17"/>
        <v>3612698.66</v>
      </c>
    </row>
    <row r="1118" spans="1:5" ht="22.5" customHeight="1">
      <c r="A1118" s="1013" t="s">
        <v>9799</v>
      </c>
      <c r="B1118" s="1013" t="s">
        <v>9800</v>
      </c>
      <c r="C1118" s="1017">
        <v>4000</v>
      </c>
      <c r="D1118" s="1017">
        <v>0</v>
      </c>
      <c r="E1118" s="612">
        <f t="shared" si="17"/>
        <v>3616698.66</v>
      </c>
    </row>
    <row r="1119" spans="1:5" ht="22.5" customHeight="1">
      <c r="A1119" s="1013" t="s">
        <v>9801</v>
      </c>
      <c r="B1119" s="1013" t="s">
        <v>9802</v>
      </c>
      <c r="C1119" s="1017">
        <v>55000</v>
      </c>
      <c r="D1119" s="1017">
        <v>0</v>
      </c>
      <c r="E1119" s="612">
        <f t="shared" si="17"/>
        <v>3671698.66</v>
      </c>
    </row>
    <row r="1120" spans="1:5" ht="22.5" customHeight="1">
      <c r="A1120" s="1013" t="s">
        <v>9803</v>
      </c>
      <c r="B1120" s="1013" t="s">
        <v>9804</v>
      </c>
      <c r="C1120" s="1017">
        <v>99100</v>
      </c>
      <c r="D1120" s="1017">
        <v>0</v>
      </c>
      <c r="E1120" s="612">
        <f t="shared" si="17"/>
        <v>3770798.66</v>
      </c>
    </row>
    <row r="1121" spans="1:5" ht="22.5" customHeight="1">
      <c r="A1121" s="1013" t="s">
        <v>9805</v>
      </c>
      <c r="B1121" s="1013" t="s">
        <v>9806</v>
      </c>
      <c r="C1121" s="1017">
        <v>15000</v>
      </c>
      <c r="D1121" s="1017">
        <v>0</v>
      </c>
      <c r="E1121" s="612">
        <f t="shared" si="17"/>
        <v>3785798.66</v>
      </c>
    </row>
    <row r="1122" spans="1:5" ht="22.5" customHeight="1">
      <c r="A1122" s="1013" t="s">
        <v>9807</v>
      </c>
      <c r="B1122" s="1013" t="s">
        <v>9808</v>
      </c>
      <c r="C1122" s="1017">
        <v>39700</v>
      </c>
      <c r="D1122" s="1017">
        <v>0</v>
      </c>
      <c r="E1122" s="612">
        <f t="shared" si="17"/>
        <v>3825498.66</v>
      </c>
    </row>
    <row r="1123" spans="1:5" ht="22.5" customHeight="1">
      <c r="A1123" s="1013" t="s">
        <v>9809</v>
      </c>
      <c r="B1123" s="1013" t="s">
        <v>9810</v>
      </c>
      <c r="C1123" s="1017">
        <v>20000</v>
      </c>
      <c r="D1123" s="1017">
        <v>0</v>
      </c>
      <c r="E1123" s="612">
        <f t="shared" si="17"/>
        <v>3845498.66</v>
      </c>
    </row>
    <row r="1124" spans="1:5" ht="22.5" customHeight="1">
      <c r="A1124" s="1013" t="s">
        <v>9811</v>
      </c>
      <c r="B1124" s="1013" t="s">
        <v>9812</v>
      </c>
      <c r="C1124" s="1017">
        <v>23700</v>
      </c>
      <c r="D1124" s="1017">
        <v>0</v>
      </c>
      <c r="E1124" s="612">
        <f t="shared" si="17"/>
        <v>3869198.66</v>
      </c>
    </row>
    <row r="1125" spans="1:5" ht="22.5" customHeight="1">
      <c r="A1125" s="1013" t="s">
        <v>9813</v>
      </c>
      <c r="B1125" s="1013" t="s">
        <v>8336</v>
      </c>
      <c r="C1125" s="1017">
        <v>0</v>
      </c>
      <c r="D1125" s="1017">
        <v>1650</v>
      </c>
      <c r="E1125" s="612">
        <f t="shared" si="17"/>
        <v>3867548.66</v>
      </c>
    </row>
    <row r="1126" spans="1:5" ht="22.5" customHeight="1">
      <c r="A1126" s="1013" t="s">
        <v>9814</v>
      </c>
      <c r="B1126" s="1013" t="s">
        <v>9815</v>
      </c>
      <c r="C1126" s="1017">
        <v>2800</v>
      </c>
      <c r="D1126" s="1017">
        <v>0</v>
      </c>
      <c r="E1126" s="612">
        <f t="shared" si="17"/>
        <v>3870348.66</v>
      </c>
    </row>
    <row r="1127" spans="1:5" ht="22.5" customHeight="1">
      <c r="A1127" s="1013" t="s">
        <v>9816</v>
      </c>
      <c r="B1127" s="1013" t="s">
        <v>9817</v>
      </c>
      <c r="C1127" s="1017">
        <v>22950</v>
      </c>
      <c r="D1127" s="1017">
        <v>0</v>
      </c>
      <c r="E1127" s="612">
        <f t="shared" si="17"/>
        <v>3893298.66</v>
      </c>
    </row>
    <row r="1128" spans="1:5" ht="22.5" customHeight="1">
      <c r="A1128" s="1013" t="s">
        <v>9818</v>
      </c>
      <c r="B1128" s="1013" t="s">
        <v>9819</v>
      </c>
      <c r="C1128" s="1017">
        <v>66000</v>
      </c>
      <c r="D1128" s="1017">
        <v>0</v>
      </c>
      <c r="E1128" s="612">
        <f t="shared" si="17"/>
        <v>3959298.66</v>
      </c>
    </row>
    <row r="1129" spans="1:5" ht="22.5" customHeight="1">
      <c r="A1129" s="1013" t="s">
        <v>9820</v>
      </c>
      <c r="B1129" s="1013" t="s">
        <v>9821</v>
      </c>
      <c r="C1129" s="1017">
        <v>81000</v>
      </c>
      <c r="D1129" s="1017">
        <v>0</v>
      </c>
      <c r="E1129" s="612">
        <f t="shared" si="17"/>
        <v>4040298.66</v>
      </c>
    </row>
    <row r="1130" spans="1:5" ht="22.5" customHeight="1">
      <c r="A1130" s="1013" t="s">
        <v>9822</v>
      </c>
      <c r="B1130" s="1013" t="s">
        <v>9823</v>
      </c>
      <c r="C1130" s="1017">
        <v>2100</v>
      </c>
      <c r="D1130" s="1017">
        <v>0</v>
      </c>
      <c r="E1130" s="612">
        <f t="shared" si="17"/>
        <v>4042398.66</v>
      </c>
    </row>
    <row r="1131" spans="1:5" ht="22.5" customHeight="1">
      <c r="A1131" s="1013" t="s">
        <v>9824</v>
      </c>
      <c r="B1131" s="1013" t="s">
        <v>9825</v>
      </c>
      <c r="C1131" s="1017">
        <v>15000</v>
      </c>
      <c r="D1131" s="1017">
        <v>0</v>
      </c>
      <c r="E1131" s="612">
        <f t="shared" si="17"/>
        <v>4057398.66</v>
      </c>
    </row>
    <row r="1132" spans="1:5" ht="22.5" customHeight="1">
      <c r="A1132" s="1013" t="s">
        <v>9826</v>
      </c>
      <c r="B1132" s="1013" t="s">
        <v>9827</v>
      </c>
      <c r="C1132" s="1017">
        <v>66400</v>
      </c>
      <c r="D1132" s="1017">
        <v>0</v>
      </c>
      <c r="E1132" s="612">
        <f t="shared" si="17"/>
        <v>4123798.66</v>
      </c>
    </row>
    <row r="1133" spans="1:5" ht="22.5" customHeight="1">
      <c r="A1133" s="1013" t="s">
        <v>9828</v>
      </c>
      <c r="B1133" s="1013" t="s">
        <v>9829</v>
      </c>
      <c r="C1133" s="1017">
        <v>35000</v>
      </c>
      <c r="D1133" s="1017">
        <v>0</v>
      </c>
      <c r="E1133" s="612">
        <f t="shared" si="17"/>
        <v>4158798.66</v>
      </c>
    </row>
    <row r="1134" spans="1:5" ht="22.5" customHeight="1">
      <c r="A1134" s="1013" t="s">
        <v>9830</v>
      </c>
      <c r="B1134" s="1013" t="s">
        <v>9831</v>
      </c>
      <c r="C1134" s="1017">
        <v>700</v>
      </c>
      <c r="D1134" s="1017">
        <v>0</v>
      </c>
      <c r="E1134" s="612">
        <f t="shared" si="17"/>
        <v>4159498.66</v>
      </c>
    </row>
    <row r="1135" spans="1:5" ht="22.5" customHeight="1">
      <c r="A1135" s="1013" t="s">
        <v>9832</v>
      </c>
      <c r="B1135" s="1013" t="s">
        <v>9833</v>
      </c>
      <c r="C1135" s="1017">
        <v>13000</v>
      </c>
      <c r="D1135" s="1017">
        <v>0</v>
      </c>
      <c r="E1135" s="612">
        <f t="shared" si="17"/>
        <v>4172498.66</v>
      </c>
    </row>
    <row r="1136" spans="1:5" ht="22.5" customHeight="1">
      <c r="A1136" s="1013" t="s">
        <v>9834</v>
      </c>
      <c r="B1136" s="1013" t="s">
        <v>9835</v>
      </c>
      <c r="C1136" s="1017">
        <v>41000</v>
      </c>
      <c r="D1136" s="1017">
        <v>0</v>
      </c>
      <c r="E1136" s="612">
        <f t="shared" si="17"/>
        <v>4213498.66</v>
      </c>
    </row>
    <row r="1137" spans="1:5" ht="22.5" customHeight="1">
      <c r="A1137" s="1013" t="s">
        <v>9836</v>
      </c>
      <c r="B1137" s="1013" t="s">
        <v>9837</v>
      </c>
      <c r="C1137" s="1017">
        <v>8000</v>
      </c>
      <c r="D1137" s="1017">
        <v>0</v>
      </c>
      <c r="E1137" s="612">
        <f t="shared" si="17"/>
        <v>4221498.66</v>
      </c>
    </row>
    <row r="1138" spans="1:5" ht="22.5" customHeight="1">
      <c r="A1138" s="1013" t="s">
        <v>9838</v>
      </c>
      <c r="B1138" s="1013" t="s">
        <v>9839</v>
      </c>
      <c r="C1138" s="1017">
        <v>63100</v>
      </c>
      <c r="D1138" s="1017">
        <v>0</v>
      </c>
      <c r="E1138" s="612">
        <f t="shared" si="17"/>
        <v>4284598.66</v>
      </c>
    </row>
    <row r="1139" spans="1:5" ht="22.5" customHeight="1">
      <c r="A1139" s="1013" t="s">
        <v>9840</v>
      </c>
      <c r="B1139" s="1013" t="s">
        <v>9841</v>
      </c>
      <c r="C1139" s="1017">
        <v>16400</v>
      </c>
      <c r="D1139" s="1017">
        <v>0</v>
      </c>
      <c r="E1139" s="612">
        <f t="shared" si="17"/>
        <v>4300998.66</v>
      </c>
    </row>
    <row r="1140" spans="1:5" ht="22.5" customHeight="1">
      <c r="A1140" s="1013" t="s">
        <v>9842</v>
      </c>
      <c r="B1140" s="1013" t="s">
        <v>9843</v>
      </c>
      <c r="C1140" s="1017">
        <v>51000</v>
      </c>
      <c r="D1140" s="1017">
        <v>0</v>
      </c>
      <c r="E1140" s="612">
        <f t="shared" si="17"/>
        <v>4351998.66</v>
      </c>
    </row>
    <row r="1141" spans="1:5" ht="22.5" customHeight="1">
      <c r="A1141" s="1013" t="s">
        <v>9844</v>
      </c>
      <c r="B1141" s="1013" t="s">
        <v>9845</v>
      </c>
      <c r="C1141" s="1017">
        <v>21000</v>
      </c>
      <c r="D1141" s="1017">
        <v>0</v>
      </c>
      <c r="E1141" s="612">
        <f t="shared" si="17"/>
        <v>4372998.66</v>
      </c>
    </row>
    <row r="1142" spans="1:5" ht="22.5" customHeight="1">
      <c r="A1142" s="1013" t="s">
        <v>9846</v>
      </c>
      <c r="B1142" s="1013" t="s">
        <v>9847</v>
      </c>
      <c r="C1142" s="1017">
        <v>363450</v>
      </c>
      <c r="D1142" s="1017">
        <v>0</v>
      </c>
      <c r="E1142" s="612">
        <f t="shared" si="17"/>
        <v>4736448.66</v>
      </c>
    </row>
    <row r="1143" spans="1:5" ht="22.5" customHeight="1">
      <c r="A1143" s="1013" t="s">
        <v>9846</v>
      </c>
      <c r="B1143" s="1013" t="s">
        <v>9848</v>
      </c>
      <c r="C1143" s="1017">
        <v>0</v>
      </c>
      <c r="D1143" s="1017">
        <v>2725.88</v>
      </c>
      <c r="E1143" s="612">
        <f t="shared" si="17"/>
        <v>4733722.78</v>
      </c>
    </row>
    <row r="1144" spans="1:5" ht="22.5" customHeight="1">
      <c r="A1144" s="1013" t="s">
        <v>9849</v>
      </c>
      <c r="B1144" s="1013" t="s">
        <v>9850</v>
      </c>
      <c r="C1144" s="1017">
        <v>41000</v>
      </c>
      <c r="D1144" s="1017">
        <v>0</v>
      </c>
      <c r="E1144" s="612">
        <f t="shared" si="17"/>
        <v>4774722.78</v>
      </c>
    </row>
    <row r="1145" spans="1:5" ht="22.5" customHeight="1">
      <c r="A1145" s="1013" t="s">
        <v>9851</v>
      </c>
      <c r="B1145" s="1013" t="s">
        <v>9852</v>
      </c>
      <c r="C1145" s="1017">
        <v>30000</v>
      </c>
      <c r="D1145" s="1017">
        <v>0</v>
      </c>
      <c r="E1145" s="612">
        <f t="shared" si="17"/>
        <v>4804722.78</v>
      </c>
    </row>
    <row r="1146" spans="1:5" ht="22.5" customHeight="1">
      <c r="A1146" s="1013" t="s">
        <v>9851</v>
      </c>
      <c r="B1146" s="1013" t="s">
        <v>9853</v>
      </c>
      <c r="C1146" s="1017">
        <v>0</v>
      </c>
      <c r="D1146" s="1017">
        <v>225.01</v>
      </c>
      <c r="E1146" s="612">
        <f t="shared" si="17"/>
        <v>4804497.7700000005</v>
      </c>
    </row>
    <row r="1147" spans="1:5" ht="22.5" customHeight="1">
      <c r="A1147" s="1013" t="s">
        <v>9854</v>
      </c>
      <c r="B1147" s="1013" t="s">
        <v>9855</v>
      </c>
      <c r="C1147" s="1017">
        <v>473075.14</v>
      </c>
      <c r="D1147" s="1017">
        <v>0</v>
      </c>
      <c r="E1147" s="612">
        <f t="shared" si="17"/>
        <v>5277572.91</v>
      </c>
    </row>
    <row r="1148" spans="1:5" ht="22.5" customHeight="1">
      <c r="A1148" s="1013" t="s">
        <v>9854</v>
      </c>
      <c r="B1148" s="1013" t="s">
        <v>9856</v>
      </c>
      <c r="C1148" s="1017">
        <v>405734</v>
      </c>
      <c r="D1148" s="1017">
        <v>0</v>
      </c>
      <c r="E1148" s="612">
        <f t="shared" si="17"/>
        <v>5683306.9100000001</v>
      </c>
    </row>
    <row r="1149" spans="1:5" ht="22.5" customHeight="1">
      <c r="A1149" s="1013" t="s">
        <v>9857</v>
      </c>
      <c r="B1149" s="1013" t="s">
        <v>8478</v>
      </c>
      <c r="C1149" s="1017">
        <v>0</v>
      </c>
      <c r="D1149" s="1017">
        <v>139.02000000000001</v>
      </c>
      <c r="E1149" s="612">
        <f t="shared" si="17"/>
        <v>5683167.8900000006</v>
      </c>
    </row>
    <row r="1150" spans="1:5" ht="22.5" customHeight="1">
      <c r="A1150" s="1013" t="s">
        <v>9858</v>
      </c>
      <c r="B1150" s="1013" t="s">
        <v>9859</v>
      </c>
      <c r="C1150" s="1017">
        <v>14837.88</v>
      </c>
      <c r="D1150" s="1017">
        <v>0</v>
      </c>
      <c r="E1150" s="612">
        <f t="shared" si="17"/>
        <v>5698005.7700000005</v>
      </c>
    </row>
    <row r="1151" spans="1:5" ht="22.5" customHeight="1">
      <c r="A1151" s="1013" t="s">
        <v>9860</v>
      </c>
      <c r="B1151" s="1013" t="s">
        <v>9861</v>
      </c>
      <c r="C1151" s="1017">
        <v>30000</v>
      </c>
      <c r="D1151" s="1017">
        <v>0</v>
      </c>
      <c r="E1151" s="612">
        <f t="shared" si="17"/>
        <v>5728005.7700000005</v>
      </c>
    </row>
    <row r="1152" spans="1:5" ht="22.5" customHeight="1">
      <c r="A1152" s="1013" t="s">
        <v>9862</v>
      </c>
      <c r="B1152" s="1013" t="s">
        <v>9863</v>
      </c>
      <c r="C1152" s="1017">
        <v>21450</v>
      </c>
      <c r="D1152" s="1017">
        <v>0</v>
      </c>
      <c r="E1152" s="612">
        <f t="shared" si="17"/>
        <v>5749455.7700000005</v>
      </c>
    </row>
    <row r="1153" spans="1:5" ht="22.5" customHeight="1">
      <c r="A1153" s="1013" t="s">
        <v>9864</v>
      </c>
      <c r="B1153" s="1013" t="s">
        <v>9865</v>
      </c>
      <c r="C1153" s="1017">
        <v>57100</v>
      </c>
      <c r="D1153" s="1017">
        <v>0</v>
      </c>
      <c r="E1153" s="612">
        <f t="shared" si="17"/>
        <v>5806555.7700000005</v>
      </c>
    </row>
    <row r="1154" spans="1:5" ht="22.5" customHeight="1">
      <c r="A1154" s="1013" t="s">
        <v>9866</v>
      </c>
      <c r="B1154" s="1013" t="s">
        <v>8438</v>
      </c>
      <c r="C1154" s="1017">
        <v>0</v>
      </c>
      <c r="D1154" s="1017">
        <v>52.5</v>
      </c>
      <c r="E1154" s="612">
        <f t="shared" si="17"/>
        <v>5806503.2700000005</v>
      </c>
    </row>
    <row r="1155" spans="1:5" ht="22.5" customHeight="1">
      <c r="A1155" s="1013" t="s">
        <v>9866</v>
      </c>
      <c r="B1155" s="1013" t="s">
        <v>8570</v>
      </c>
      <c r="C1155" s="1017">
        <v>0</v>
      </c>
      <c r="D1155" s="1017">
        <v>5000000</v>
      </c>
      <c r="E1155" s="612">
        <f t="shared" si="17"/>
        <v>806503.27000000048</v>
      </c>
    </row>
    <row r="1156" spans="1:5" ht="22.5" customHeight="1">
      <c r="A1156" s="1013" t="s">
        <v>9867</v>
      </c>
      <c r="B1156" s="1013" t="s">
        <v>9868</v>
      </c>
      <c r="C1156" s="1017">
        <v>33000</v>
      </c>
      <c r="D1156" s="1017">
        <v>0</v>
      </c>
      <c r="E1156" s="612">
        <f t="shared" si="17"/>
        <v>839503.27000000048</v>
      </c>
    </row>
    <row r="1157" spans="1:5" ht="22.5" customHeight="1">
      <c r="A1157" s="1013" t="s">
        <v>9869</v>
      </c>
      <c r="B1157" s="1013" t="s">
        <v>9870</v>
      </c>
      <c r="C1157" s="1017">
        <v>51000</v>
      </c>
      <c r="D1157" s="1017">
        <v>0</v>
      </c>
      <c r="E1157" s="612">
        <f t="shared" si="17"/>
        <v>890503.27000000048</v>
      </c>
    </row>
    <row r="1158" spans="1:5" ht="22.5" customHeight="1">
      <c r="A1158" s="1013" t="s">
        <v>9871</v>
      </c>
      <c r="B1158" s="1013" t="s">
        <v>8336</v>
      </c>
      <c r="C1158" s="1017">
        <v>0</v>
      </c>
      <c r="D1158" s="1017">
        <v>1300</v>
      </c>
      <c r="E1158" s="612">
        <f t="shared" si="17"/>
        <v>889203.27000000048</v>
      </c>
    </row>
    <row r="1159" spans="1:5" ht="22.5" customHeight="1">
      <c r="A1159" s="1013" t="s">
        <v>9872</v>
      </c>
      <c r="B1159" s="1013" t="s">
        <v>9873</v>
      </c>
      <c r="C1159" s="1017">
        <v>65000</v>
      </c>
      <c r="D1159" s="1017">
        <v>0</v>
      </c>
      <c r="E1159" s="612">
        <f t="shared" ref="E1159:E1222" si="18">E1158-D1159+C1159</f>
        <v>954203.27000000048</v>
      </c>
    </row>
    <row r="1160" spans="1:5" ht="22.5" customHeight="1">
      <c r="A1160" s="1013" t="s">
        <v>9874</v>
      </c>
      <c r="B1160" s="1013" t="s">
        <v>9875</v>
      </c>
      <c r="C1160" s="1017">
        <v>25000</v>
      </c>
      <c r="D1160" s="1017">
        <v>0</v>
      </c>
      <c r="E1160" s="612">
        <f t="shared" si="18"/>
        <v>979203.27000000048</v>
      </c>
    </row>
    <row r="1161" spans="1:5" ht="22.5" customHeight="1">
      <c r="A1161" s="1013" t="s">
        <v>9876</v>
      </c>
      <c r="B1161" s="1013" t="s">
        <v>9877</v>
      </c>
      <c r="C1161" s="1017">
        <v>4000</v>
      </c>
      <c r="D1161" s="1017">
        <v>0</v>
      </c>
      <c r="E1161" s="612">
        <f t="shared" si="18"/>
        <v>983203.27000000048</v>
      </c>
    </row>
    <row r="1162" spans="1:5" ht="22.5" customHeight="1">
      <c r="A1162" s="1013" t="s">
        <v>9878</v>
      </c>
      <c r="B1162" s="1013" t="s">
        <v>9879</v>
      </c>
      <c r="C1162" s="1017">
        <v>2100</v>
      </c>
      <c r="D1162" s="1017">
        <v>0</v>
      </c>
      <c r="E1162" s="612">
        <f t="shared" si="18"/>
        <v>985303.27000000048</v>
      </c>
    </row>
    <row r="1163" spans="1:5" ht="22.5" customHeight="1">
      <c r="A1163" s="1013" t="s">
        <v>9880</v>
      </c>
      <c r="B1163" s="1013" t="s">
        <v>9881</v>
      </c>
      <c r="C1163" s="1017">
        <v>51000</v>
      </c>
      <c r="D1163" s="1017">
        <v>0</v>
      </c>
      <c r="E1163" s="612">
        <f t="shared" si="18"/>
        <v>1036303.2700000005</v>
      </c>
    </row>
    <row r="1164" spans="1:5" ht="22.5" customHeight="1">
      <c r="A1164" s="1013" t="s">
        <v>9882</v>
      </c>
      <c r="B1164" s="1013" t="s">
        <v>9881</v>
      </c>
      <c r="C1164" s="1017">
        <v>1400</v>
      </c>
      <c r="D1164" s="1017">
        <v>0</v>
      </c>
      <c r="E1164" s="612">
        <f t="shared" si="18"/>
        <v>1037703.2700000005</v>
      </c>
    </row>
    <row r="1165" spans="1:5" ht="22.5" customHeight="1">
      <c r="A1165" s="1013" t="s">
        <v>9883</v>
      </c>
      <c r="B1165" s="1013" t="s">
        <v>9884</v>
      </c>
      <c r="C1165" s="1017">
        <v>29600</v>
      </c>
      <c r="D1165" s="1017">
        <v>0</v>
      </c>
      <c r="E1165" s="612">
        <f t="shared" si="18"/>
        <v>1067303.2700000005</v>
      </c>
    </row>
    <row r="1166" spans="1:5" ht="22.5" customHeight="1">
      <c r="A1166" s="1013" t="s">
        <v>9885</v>
      </c>
      <c r="B1166" s="1013" t="s">
        <v>9886</v>
      </c>
      <c r="C1166" s="1017">
        <v>77000</v>
      </c>
      <c r="D1166" s="1017">
        <v>0</v>
      </c>
      <c r="E1166" s="612">
        <f t="shared" si="18"/>
        <v>1144303.2700000005</v>
      </c>
    </row>
    <row r="1167" spans="1:5" ht="22.5" customHeight="1">
      <c r="A1167" s="1013" t="s">
        <v>9887</v>
      </c>
      <c r="B1167" s="1013" t="s">
        <v>9888</v>
      </c>
      <c r="C1167" s="1017">
        <v>700</v>
      </c>
      <c r="D1167" s="1017">
        <v>0</v>
      </c>
      <c r="E1167" s="612">
        <f t="shared" si="18"/>
        <v>1145003.2700000005</v>
      </c>
    </row>
    <row r="1168" spans="1:5" ht="22.5" customHeight="1">
      <c r="A1168" s="1013" t="s">
        <v>9889</v>
      </c>
      <c r="B1168" s="1013" t="s">
        <v>9890</v>
      </c>
      <c r="C1168" s="1017">
        <v>14950</v>
      </c>
      <c r="D1168" s="1017">
        <v>0</v>
      </c>
      <c r="E1168" s="612">
        <f t="shared" si="18"/>
        <v>1159953.2700000005</v>
      </c>
    </row>
    <row r="1169" spans="1:5" ht="22.5" customHeight="1">
      <c r="A1169" s="1013" t="s">
        <v>9891</v>
      </c>
      <c r="B1169" s="1013" t="s">
        <v>9892</v>
      </c>
      <c r="C1169" s="1017">
        <v>10000</v>
      </c>
      <c r="D1169" s="1017">
        <v>0</v>
      </c>
      <c r="E1169" s="612">
        <f t="shared" si="18"/>
        <v>1169953.2700000005</v>
      </c>
    </row>
    <row r="1170" spans="1:5" ht="22.5" customHeight="1">
      <c r="A1170" s="1013" t="s">
        <v>9891</v>
      </c>
      <c r="B1170" s="1013" t="s">
        <v>9893</v>
      </c>
      <c r="C1170" s="1017">
        <v>0</v>
      </c>
      <c r="D1170" s="1017">
        <v>74.989999999999995</v>
      </c>
      <c r="E1170" s="612">
        <f t="shared" si="18"/>
        <v>1169878.2800000005</v>
      </c>
    </row>
    <row r="1171" spans="1:5" ht="22.5" customHeight="1">
      <c r="A1171" s="1013" t="s">
        <v>9894</v>
      </c>
      <c r="B1171" s="1013" t="s">
        <v>9895</v>
      </c>
      <c r="C1171" s="1017">
        <v>107500</v>
      </c>
      <c r="D1171" s="1017">
        <v>0</v>
      </c>
      <c r="E1171" s="612">
        <f t="shared" si="18"/>
        <v>1277378.2800000005</v>
      </c>
    </row>
    <row r="1172" spans="1:5" ht="22.5" customHeight="1">
      <c r="A1172" s="1013" t="s">
        <v>9894</v>
      </c>
      <c r="B1172" s="1013" t="s">
        <v>9896</v>
      </c>
      <c r="C1172" s="1017">
        <v>0</v>
      </c>
      <c r="D1172" s="1017">
        <v>806.25</v>
      </c>
      <c r="E1172" s="612">
        <f t="shared" si="18"/>
        <v>1276572.0300000005</v>
      </c>
    </row>
    <row r="1173" spans="1:5" ht="22.5" customHeight="1">
      <c r="A1173" s="1013" t="s">
        <v>9897</v>
      </c>
      <c r="B1173" s="1013" t="s">
        <v>9898</v>
      </c>
      <c r="C1173" s="1017">
        <v>5400</v>
      </c>
      <c r="D1173" s="1017">
        <v>0</v>
      </c>
      <c r="E1173" s="612">
        <f t="shared" si="18"/>
        <v>1281972.0300000005</v>
      </c>
    </row>
    <row r="1174" spans="1:5" ht="22.5" customHeight="1">
      <c r="A1174" s="1013" t="s">
        <v>9899</v>
      </c>
      <c r="B1174" s="1013" t="s">
        <v>9900</v>
      </c>
      <c r="C1174" s="1017">
        <v>42800</v>
      </c>
      <c r="D1174" s="1017">
        <v>0</v>
      </c>
      <c r="E1174" s="612">
        <f t="shared" si="18"/>
        <v>1324772.0300000005</v>
      </c>
    </row>
    <row r="1175" spans="1:5" ht="22.5" customHeight="1">
      <c r="A1175" s="1013" t="s">
        <v>9899</v>
      </c>
      <c r="B1175" s="1013" t="s">
        <v>9901</v>
      </c>
      <c r="C1175" s="1017">
        <v>0</v>
      </c>
      <c r="D1175" s="1017">
        <v>321.01</v>
      </c>
      <c r="E1175" s="612">
        <f t="shared" si="18"/>
        <v>1324451.0200000005</v>
      </c>
    </row>
    <row r="1176" spans="1:5" ht="22.5" customHeight="1">
      <c r="A1176" s="1013" t="s">
        <v>9902</v>
      </c>
      <c r="B1176" s="1013" t="s">
        <v>9903</v>
      </c>
      <c r="C1176" s="1017">
        <v>42479</v>
      </c>
      <c r="D1176" s="1017">
        <v>0</v>
      </c>
      <c r="E1176" s="612">
        <f t="shared" si="18"/>
        <v>1366930.0200000005</v>
      </c>
    </row>
    <row r="1177" spans="1:5" ht="22.5" customHeight="1">
      <c r="A1177" s="1013" t="s">
        <v>9902</v>
      </c>
      <c r="B1177" s="1013" t="s">
        <v>9904</v>
      </c>
      <c r="C1177" s="1017">
        <v>711622.5</v>
      </c>
      <c r="D1177" s="1017">
        <v>0</v>
      </c>
      <c r="E1177" s="612">
        <f t="shared" si="18"/>
        <v>2078552.5200000005</v>
      </c>
    </row>
    <row r="1178" spans="1:5" ht="22.5" customHeight="1">
      <c r="A1178" s="1013" t="s">
        <v>9905</v>
      </c>
      <c r="B1178" s="1013" t="s">
        <v>9903</v>
      </c>
      <c r="C1178" s="1017">
        <v>42479</v>
      </c>
      <c r="D1178" s="1017">
        <v>0</v>
      </c>
      <c r="E1178" s="612">
        <f t="shared" si="18"/>
        <v>2121031.5200000005</v>
      </c>
    </row>
    <row r="1179" spans="1:5" ht="22.5" customHeight="1">
      <c r="A1179" s="1013" t="s">
        <v>9905</v>
      </c>
      <c r="B1179" s="1013" t="s">
        <v>9904</v>
      </c>
      <c r="C1179" s="1017">
        <v>711622.5</v>
      </c>
      <c r="D1179" s="1017">
        <v>0</v>
      </c>
      <c r="E1179" s="612">
        <f t="shared" si="18"/>
        <v>2832654.0200000005</v>
      </c>
    </row>
    <row r="1180" spans="1:5" ht="22.5" customHeight="1">
      <c r="A1180" s="1013" t="s">
        <v>9906</v>
      </c>
      <c r="B1180" s="1013" t="s">
        <v>9903</v>
      </c>
      <c r="C1180" s="1017">
        <v>0</v>
      </c>
      <c r="D1180" s="1017">
        <v>42479</v>
      </c>
      <c r="E1180" s="612">
        <f t="shared" si="18"/>
        <v>2790175.0200000005</v>
      </c>
    </row>
    <row r="1181" spans="1:5" ht="22.5" customHeight="1">
      <c r="A1181" s="1013" t="s">
        <v>9906</v>
      </c>
      <c r="B1181" s="1013" t="s">
        <v>9904</v>
      </c>
      <c r="C1181" s="1017">
        <v>0</v>
      </c>
      <c r="D1181" s="1017">
        <v>711622.5</v>
      </c>
      <c r="E1181" s="612">
        <f t="shared" si="18"/>
        <v>2078552.5200000005</v>
      </c>
    </row>
    <row r="1182" spans="1:5" ht="22.5" customHeight="1">
      <c r="A1182" s="1013" t="s">
        <v>9907</v>
      </c>
      <c r="B1182" s="1013" t="s">
        <v>9908</v>
      </c>
      <c r="C1182" s="1017">
        <v>50400</v>
      </c>
      <c r="D1182" s="1017">
        <v>0</v>
      </c>
      <c r="E1182" s="612">
        <f t="shared" si="18"/>
        <v>2128952.5200000005</v>
      </c>
    </row>
    <row r="1183" spans="1:5" ht="22.5" customHeight="1">
      <c r="A1183" s="1013" t="s">
        <v>9909</v>
      </c>
      <c r="B1183" s="1013" t="s">
        <v>9910</v>
      </c>
      <c r="C1183" s="1017">
        <v>700</v>
      </c>
      <c r="D1183" s="1017">
        <v>0</v>
      </c>
      <c r="E1183" s="612">
        <f t="shared" si="18"/>
        <v>2129652.5200000005</v>
      </c>
    </row>
    <row r="1184" spans="1:5" ht="22.5" customHeight="1">
      <c r="A1184" s="1013" t="s">
        <v>9909</v>
      </c>
      <c r="B1184" s="1013" t="s">
        <v>9911</v>
      </c>
      <c r="C1184" s="1017">
        <v>0</v>
      </c>
      <c r="D1184" s="1017">
        <v>5.24</v>
      </c>
      <c r="E1184" s="612">
        <f t="shared" si="18"/>
        <v>2129647.2800000003</v>
      </c>
    </row>
    <row r="1185" spans="1:5" ht="22.5" customHeight="1">
      <c r="A1185" s="1013" t="s">
        <v>9912</v>
      </c>
      <c r="B1185" s="1013" t="s">
        <v>9913</v>
      </c>
      <c r="C1185" s="1017">
        <v>60000</v>
      </c>
      <c r="D1185" s="1017">
        <v>0</v>
      </c>
      <c r="E1185" s="612">
        <f t="shared" si="18"/>
        <v>2189647.2800000003</v>
      </c>
    </row>
    <row r="1186" spans="1:5" ht="22.5" customHeight="1">
      <c r="A1186" s="1013" t="s">
        <v>9914</v>
      </c>
      <c r="B1186" s="1013" t="s">
        <v>9915</v>
      </c>
      <c r="C1186" s="1017">
        <v>83866.25</v>
      </c>
      <c r="D1186" s="1017">
        <v>0</v>
      </c>
      <c r="E1186" s="612">
        <f t="shared" si="18"/>
        <v>2273513.5300000003</v>
      </c>
    </row>
    <row r="1187" spans="1:5" ht="22.5" customHeight="1">
      <c r="A1187" s="1013" t="s">
        <v>9916</v>
      </c>
      <c r="B1187" s="1013" t="s">
        <v>9917</v>
      </c>
      <c r="C1187" s="1017">
        <v>50000</v>
      </c>
      <c r="D1187" s="1017">
        <v>0</v>
      </c>
      <c r="E1187" s="612">
        <f t="shared" si="18"/>
        <v>2323513.5300000003</v>
      </c>
    </row>
    <row r="1188" spans="1:5" ht="22.5" customHeight="1">
      <c r="A1188" s="1013" t="s">
        <v>9918</v>
      </c>
      <c r="B1188" s="1013" t="s">
        <v>9919</v>
      </c>
      <c r="C1188" s="1017">
        <v>41000</v>
      </c>
      <c r="D1188" s="1017">
        <v>0</v>
      </c>
      <c r="E1188" s="612">
        <f t="shared" si="18"/>
        <v>2364513.5300000003</v>
      </c>
    </row>
    <row r="1189" spans="1:5" ht="22.5" customHeight="1">
      <c r="A1189" s="1013" t="s">
        <v>9920</v>
      </c>
      <c r="B1189" s="1013" t="s">
        <v>9921</v>
      </c>
      <c r="C1189" s="1017">
        <v>2084.25</v>
      </c>
      <c r="D1189" s="1017">
        <v>0</v>
      </c>
      <c r="E1189" s="612">
        <f t="shared" si="18"/>
        <v>2366597.7800000003</v>
      </c>
    </row>
    <row r="1190" spans="1:5" ht="22.5" customHeight="1">
      <c r="A1190" s="1013" t="s">
        <v>9922</v>
      </c>
      <c r="B1190" s="1013" t="s">
        <v>8336</v>
      </c>
      <c r="C1190" s="1017">
        <v>0</v>
      </c>
      <c r="D1190" s="1017">
        <v>1150</v>
      </c>
      <c r="E1190" s="612">
        <f t="shared" si="18"/>
        <v>2365447.7800000003</v>
      </c>
    </row>
    <row r="1191" spans="1:5" ht="22.5" customHeight="1">
      <c r="A1191" s="1013" t="s">
        <v>9923</v>
      </c>
      <c r="B1191" s="1013" t="s">
        <v>9924</v>
      </c>
      <c r="C1191" s="1017">
        <v>62400</v>
      </c>
      <c r="D1191" s="1017">
        <v>0</v>
      </c>
      <c r="E1191" s="612">
        <f t="shared" si="18"/>
        <v>2427847.7800000003</v>
      </c>
    </row>
    <row r="1192" spans="1:5" ht="22.5" customHeight="1">
      <c r="A1192" s="1013" t="s">
        <v>9925</v>
      </c>
      <c r="B1192" s="1013" t="s">
        <v>9926</v>
      </c>
      <c r="C1192" s="1017">
        <v>5400</v>
      </c>
      <c r="D1192" s="1017">
        <v>0</v>
      </c>
      <c r="E1192" s="612">
        <f t="shared" si="18"/>
        <v>2433247.7800000003</v>
      </c>
    </row>
    <row r="1193" spans="1:5" ht="22.5" customHeight="1">
      <c r="A1193" s="1013" t="s">
        <v>9927</v>
      </c>
      <c r="B1193" s="1013" t="s">
        <v>9928</v>
      </c>
      <c r="C1193" s="1017">
        <v>2800</v>
      </c>
      <c r="D1193" s="1017">
        <v>0</v>
      </c>
      <c r="E1193" s="612">
        <f t="shared" si="18"/>
        <v>2436047.7800000003</v>
      </c>
    </row>
    <row r="1194" spans="1:5" ht="22.5" customHeight="1">
      <c r="A1194" s="1013" t="s">
        <v>9929</v>
      </c>
      <c r="B1194" s="1013" t="s">
        <v>9930</v>
      </c>
      <c r="C1194" s="1017">
        <v>1400</v>
      </c>
      <c r="D1194" s="1017">
        <v>0</v>
      </c>
      <c r="E1194" s="612">
        <f t="shared" si="18"/>
        <v>2437447.7800000003</v>
      </c>
    </row>
    <row r="1195" spans="1:5" ht="22.5" customHeight="1">
      <c r="A1195" s="1013" t="s">
        <v>9931</v>
      </c>
      <c r="B1195" s="1013" t="s">
        <v>9932</v>
      </c>
      <c r="C1195" s="1017">
        <v>700</v>
      </c>
      <c r="D1195" s="1017">
        <v>0</v>
      </c>
      <c r="E1195" s="612">
        <f t="shared" si="18"/>
        <v>2438147.7800000003</v>
      </c>
    </row>
    <row r="1196" spans="1:5" ht="22.5" customHeight="1">
      <c r="A1196" s="1013" t="s">
        <v>9933</v>
      </c>
      <c r="B1196" s="1013" t="s">
        <v>9934</v>
      </c>
      <c r="C1196" s="1017">
        <v>39700</v>
      </c>
      <c r="D1196" s="1017">
        <v>0</v>
      </c>
      <c r="E1196" s="612">
        <f t="shared" si="18"/>
        <v>2477847.7800000003</v>
      </c>
    </row>
    <row r="1197" spans="1:5" ht="22.5" customHeight="1">
      <c r="A1197" s="1013" t="s">
        <v>9935</v>
      </c>
      <c r="B1197" s="1013" t="s">
        <v>9936</v>
      </c>
      <c r="C1197" s="1017">
        <v>700</v>
      </c>
      <c r="D1197" s="1017">
        <v>0</v>
      </c>
      <c r="E1197" s="612">
        <f t="shared" si="18"/>
        <v>2478547.7800000003</v>
      </c>
    </row>
    <row r="1198" spans="1:5" ht="22.5" customHeight="1">
      <c r="A1198" s="1013" t="s">
        <v>9937</v>
      </c>
      <c r="B1198" s="1013" t="s">
        <v>9938</v>
      </c>
      <c r="C1198" s="1017">
        <v>700</v>
      </c>
      <c r="D1198" s="1017">
        <v>0</v>
      </c>
      <c r="E1198" s="612">
        <f t="shared" si="18"/>
        <v>2479247.7800000003</v>
      </c>
    </row>
    <row r="1199" spans="1:5" ht="22.5" customHeight="1">
      <c r="A1199" s="1013" t="s">
        <v>9939</v>
      </c>
      <c r="B1199" s="1013" t="s">
        <v>9940</v>
      </c>
      <c r="C1199" s="1017">
        <v>1400</v>
      </c>
      <c r="D1199" s="1017">
        <v>0</v>
      </c>
      <c r="E1199" s="612">
        <f t="shared" si="18"/>
        <v>2480647.7800000003</v>
      </c>
    </row>
    <row r="1200" spans="1:5" ht="22.5" customHeight="1">
      <c r="A1200" s="1013" t="s">
        <v>9941</v>
      </c>
      <c r="B1200" s="1013" t="s">
        <v>9760</v>
      </c>
      <c r="C1200" s="1017">
        <v>700</v>
      </c>
      <c r="D1200" s="1017">
        <v>0</v>
      </c>
      <c r="E1200" s="612">
        <f t="shared" si="18"/>
        <v>2481347.7800000003</v>
      </c>
    </row>
    <row r="1201" spans="1:5" ht="22.5" customHeight="1">
      <c r="A1201" s="1015" t="s">
        <v>9942</v>
      </c>
      <c r="B1201" s="1015" t="s">
        <v>9943</v>
      </c>
      <c r="C1201" s="1017">
        <v>1400</v>
      </c>
      <c r="D1201" s="1017">
        <v>0</v>
      </c>
      <c r="E1201" s="612">
        <f t="shared" si="18"/>
        <v>2482747.7800000003</v>
      </c>
    </row>
    <row r="1202" spans="1:5" ht="22.5" customHeight="1">
      <c r="A1202" s="1016" t="s">
        <v>9944</v>
      </c>
      <c r="B1202" s="1738" t="s">
        <v>9945</v>
      </c>
      <c r="C1202" s="1017">
        <v>0</v>
      </c>
      <c r="D1202" s="1017">
        <v>60000</v>
      </c>
      <c r="E1202" s="612">
        <f t="shared" si="18"/>
        <v>2422747.7800000003</v>
      </c>
    </row>
    <row r="1203" spans="1:5" ht="22.5" customHeight="1">
      <c r="A1203" s="1016" t="s">
        <v>9946</v>
      </c>
      <c r="B1203" s="1738" t="s">
        <v>9947</v>
      </c>
      <c r="C1203" s="1017">
        <v>52400</v>
      </c>
      <c r="D1203" s="1017">
        <v>0</v>
      </c>
      <c r="E1203" s="612">
        <f t="shared" si="18"/>
        <v>2475147.7800000003</v>
      </c>
    </row>
    <row r="1204" spans="1:5" ht="22.5" customHeight="1">
      <c r="A1204" s="1016" t="s">
        <v>9946</v>
      </c>
      <c r="B1204" s="1738" t="s">
        <v>9948</v>
      </c>
      <c r="C1204" s="1017">
        <v>0</v>
      </c>
      <c r="D1204" s="1017">
        <v>393.01</v>
      </c>
      <c r="E1204" s="612">
        <f t="shared" si="18"/>
        <v>2474754.7700000005</v>
      </c>
    </row>
    <row r="1205" spans="1:5" ht="22.5" customHeight="1">
      <c r="A1205" s="1016" t="s">
        <v>9949</v>
      </c>
      <c r="B1205" s="1738" t="s">
        <v>9950</v>
      </c>
      <c r="C1205" s="1017">
        <v>80293.25</v>
      </c>
      <c r="D1205" s="1017">
        <v>0</v>
      </c>
      <c r="E1205" s="612">
        <f t="shared" si="18"/>
        <v>2555048.0200000005</v>
      </c>
    </row>
    <row r="1206" spans="1:5" ht="22.5" customHeight="1">
      <c r="A1206" s="1016" t="s">
        <v>9951</v>
      </c>
      <c r="B1206" s="1738" t="s">
        <v>9952</v>
      </c>
      <c r="C1206" s="1017">
        <v>55000</v>
      </c>
      <c r="D1206" s="1017">
        <v>0</v>
      </c>
      <c r="E1206" s="612">
        <f t="shared" si="18"/>
        <v>2610048.0200000005</v>
      </c>
    </row>
    <row r="1207" spans="1:5" ht="22.5" customHeight="1">
      <c r="A1207" s="1016" t="s">
        <v>9953</v>
      </c>
      <c r="B1207" s="1738" t="s">
        <v>9954</v>
      </c>
      <c r="C1207" s="1017">
        <v>38000</v>
      </c>
      <c r="D1207" s="1017">
        <v>0</v>
      </c>
      <c r="E1207" s="612">
        <f t="shared" si="18"/>
        <v>2648048.0200000005</v>
      </c>
    </row>
    <row r="1208" spans="1:5" ht="22.5" customHeight="1">
      <c r="A1208" s="1016" t="s">
        <v>9955</v>
      </c>
      <c r="B1208" s="1738" t="s">
        <v>9956</v>
      </c>
      <c r="C1208" s="1017">
        <v>71000</v>
      </c>
      <c r="D1208" s="1017">
        <v>0</v>
      </c>
      <c r="E1208" s="612">
        <f t="shared" si="18"/>
        <v>2719048.0200000005</v>
      </c>
    </row>
    <row r="1209" spans="1:5" ht="22.5" customHeight="1">
      <c r="A1209" s="1016" t="s">
        <v>9957</v>
      </c>
      <c r="B1209" s="1738" t="s">
        <v>8336</v>
      </c>
      <c r="C1209" s="1017">
        <v>0</v>
      </c>
      <c r="D1209" s="1017">
        <v>600</v>
      </c>
      <c r="E1209" s="612">
        <f t="shared" si="18"/>
        <v>2718448.0200000005</v>
      </c>
    </row>
    <row r="1210" spans="1:5" ht="22.5" customHeight="1">
      <c r="A1210" s="1016" t="s">
        <v>9958</v>
      </c>
      <c r="B1210" s="1738" t="s">
        <v>9959</v>
      </c>
      <c r="C1210" s="1017">
        <v>50000</v>
      </c>
      <c r="D1210" s="1017">
        <v>0</v>
      </c>
      <c r="E1210" s="612">
        <f t="shared" si="18"/>
        <v>2768448.0200000005</v>
      </c>
    </row>
    <row r="1211" spans="1:5" ht="22.5" customHeight="1">
      <c r="A1211" s="1016" t="s">
        <v>9960</v>
      </c>
      <c r="B1211" s="1738" t="s">
        <v>9961</v>
      </c>
      <c r="C1211" s="1017">
        <v>38000</v>
      </c>
      <c r="D1211" s="1017">
        <v>0</v>
      </c>
      <c r="E1211" s="612">
        <f t="shared" si="18"/>
        <v>2806448.0200000005</v>
      </c>
    </row>
    <row r="1212" spans="1:5" ht="22.5" customHeight="1">
      <c r="A1212" s="1016" t="s">
        <v>9962</v>
      </c>
      <c r="B1212" s="1738" t="s">
        <v>9963</v>
      </c>
      <c r="C1212" s="1017">
        <v>51000</v>
      </c>
      <c r="D1212" s="1017">
        <v>0</v>
      </c>
      <c r="E1212" s="612">
        <f t="shared" si="18"/>
        <v>2857448.0200000005</v>
      </c>
    </row>
    <row r="1213" spans="1:5" ht="22.5" customHeight="1">
      <c r="A1213" s="1016" t="s">
        <v>9964</v>
      </c>
      <c r="B1213" s="1738" t="s">
        <v>9965</v>
      </c>
      <c r="C1213" s="1017">
        <v>31000</v>
      </c>
      <c r="D1213" s="1017">
        <v>0</v>
      </c>
      <c r="E1213" s="612">
        <f t="shared" si="18"/>
        <v>2888448.0200000005</v>
      </c>
    </row>
    <row r="1214" spans="1:5" ht="22.5" customHeight="1">
      <c r="A1214" s="1016" t="s">
        <v>9966</v>
      </c>
      <c r="B1214" s="1738" t="s">
        <v>9967</v>
      </c>
      <c r="C1214" s="1017">
        <v>6400</v>
      </c>
      <c r="D1214" s="1017">
        <v>0</v>
      </c>
      <c r="E1214" s="612">
        <f t="shared" si="18"/>
        <v>2894848.0200000005</v>
      </c>
    </row>
    <row r="1215" spans="1:5" ht="22.5" customHeight="1">
      <c r="A1215" s="1016" t="s">
        <v>9968</v>
      </c>
      <c r="B1215" s="1738" t="s">
        <v>9969</v>
      </c>
      <c r="C1215" s="1017">
        <v>2800</v>
      </c>
      <c r="D1215" s="1017">
        <v>0</v>
      </c>
      <c r="E1215" s="612">
        <f t="shared" si="18"/>
        <v>2897648.0200000005</v>
      </c>
    </row>
    <row r="1216" spans="1:5" ht="22.5" customHeight="1">
      <c r="A1216" s="1016" t="s">
        <v>9970</v>
      </c>
      <c r="B1216" s="1738" t="s">
        <v>9971</v>
      </c>
      <c r="C1216" s="1017">
        <v>49029.5</v>
      </c>
      <c r="D1216" s="1017">
        <v>0</v>
      </c>
      <c r="E1216" s="612">
        <f t="shared" si="18"/>
        <v>2946677.5200000005</v>
      </c>
    </row>
    <row r="1217" spans="1:5" ht="22.5" customHeight="1">
      <c r="A1217" s="1016" t="s">
        <v>9970</v>
      </c>
      <c r="B1217" s="1738" t="s">
        <v>9972</v>
      </c>
      <c r="C1217" s="1017">
        <v>41387.25</v>
      </c>
      <c r="D1217" s="1017">
        <v>0</v>
      </c>
      <c r="E1217" s="612">
        <f t="shared" si="18"/>
        <v>2988064.7700000005</v>
      </c>
    </row>
    <row r="1218" spans="1:5" ht="22.5" customHeight="1">
      <c r="A1218" s="1016" t="s">
        <v>9973</v>
      </c>
      <c r="B1218" s="1738" t="s">
        <v>9974</v>
      </c>
      <c r="C1218" s="1017">
        <v>20000</v>
      </c>
      <c r="D1218" s="1017">
        <v>0</v>
      </c>
      <c r="E1218" s="612">
        <f t="shared" si="18"/>
        <v>3008064.7700000005</v>
      </c>
    </row>
    <row r="1219" spans="1:5" ht="22.5" customHeight="1">
      <c r="A1219" s="1016" t="s">
        <v>9975</v>
      </c>
      <c r="B1219" s="1738" t="s">
        <v>8438</v>
      </c>
      <c r="C1219" s="1017">
        <v>0</v>
      </c>
      <c r="D1219" s="1017">
        <v>52.5</v>
      </c>
      <c r="E1219" s="612">
        <f t="shared" si="18"/>
        <v>3008012.2700000005</v>
      </c>
    </row>
    <row r="1220" spans="1:5" ht="22.5" customHeight="1">
      <c r="A1220" s="1016" t="s">
        <v>9975</v>
      </c>
      <c r="B1220" s="1738" t="s">
        <v>8570</v>
      </c>
      <c r="C1220" s="1017">
        <v>0</v>
      </c>
      <c r="D1220" s="1017">
        <v>3000000</v>
      </c>
      <c r="E1220" s="612">
        <f t="shared" si="18"/>
        <v>8012.2700000004843</v>
      </c>
    </row>
    <row r="1221" spans="1:5" ht="22.5" customHeight="1">
      <c r="A1221" s="1016" t="s">
        <v>9976</v>
      </c>
      <c r="B1221" s="1738" t="s">
        <v>9977</v>
      </c>
      <c r="C1221" s="1017">
        <v>37700</v>
      </c>
      <c r="D1221" s="1017">
        <v>0</v>
      </c>
      <c r="E1221" s="612">
        <f t="shared" si="18"/>
        <v>45712.270000000484</v>
      </c>
    </row>
    <row r="1222" spans="1:5" ht="22.5" customHeight="1">
      <c r="A1222" s="1016" t="s">
        <v>9978</v>
      </c>
      <c r="B1222" s="1738" t="s">
        <v>9979</v>
      </c>
      <c r="C1222" s="1017">
        <v>2000</v>
      </c>
      <c r="D1222" s="1017">
        <v>0</v>
      </c>
      <c r="E1222" s="612">
        <f t="shared" si="18"/>
        <v>47712.270000000484</v>
      </c>
    </row>
    <row r="1223" spans="1:5" ht="22.5" customHeight="1">
      <c r="A1223" s="1016" t="s">
        <v>9980</v>
      </c>
      <c r="B1223" s="1738" t="s">
        <v>8336</v>
      </c>
      <c r="C1223" s="1017">
        <v>0</v>
      </c>
      <c r="D1223" s="1017">
        <v>550</v>
      </c>
      <c r="E1223" s="612">
        <f t="shared" ref="E1223:E1286" si="19">E1222-D1223+C1223</f>
        <v>47162.270000000484</v>
      </c>
    </row>
    <row r="1224" spans="1:5" ht="22.5" customHeight="1">
      <c r="A1224" s="1016" t="s">
        <v>9981</v>
      </c>
      <c r="B1224" s="1738" t="s">
        <v>9982</v>
      </c>
      <c r="C1224" s="1017">
        <v>700</v>
      </c>
      <c r="D1224" s="1017">
        <v>0</v>
      </c>
      <c r="E1224" s="612">
        <f t="shared" si="19"/>
        <v>47862.270000000484</v>
      </c>
    </row>
    <row r="1225" spans="1:5" ht="22.5" customHeight="1">
      <c r="A1225" s="1016" t="s">
        <v>9983</v>
      </c>
      <c r="B1225" s="1738" t="s">
        <v>9984</v>
      </c>
      <c r="C1225" s="1017">
        <v>12000</v>
      </c>
      <c r="D1225" s="1017">
        <v>0</v>
      </c>
      <c r="E1225" s="612">
        <f t="shared" si="19"/>
        <v>59862.270000000484</v>
      </c>
    </row>
    <row r="1226" spans="1:5" ht="22.5" customHeight="1">
      <c r="A1226" s="1016" t="s">
        <v>9985</v>
      </c>
      <c r="B1226" s="1738" t="s">
        <v>9986</v>
      </c>
      <c r="C1226" s="1017">
        <v>1400</v>
      </c>
      <c r="D1226" s="1017">
        <v>0</v>
      </c>
      <c r="E1226" s="612">
        <f t="shared" si="19"/>
        <v>61262.270000000484</v>
      </c>
    </row>
    <row r="1227" spans="1:5" ht="22.5" customHeight="1">
      <c r="A1227" s="1016" t="s">
        <v>9987</v>
      </c>
      <c r="B1227" s="1738" t="s">
        <v>9988</v>
      </c>
      <c r="C1227" s="1017">
        <v>700</v>
      </c>
      <c r="D1227" s="1017">
        <v>0</v>
      </c>
      <c r="E1227" s="612">
        <f t="shared" si="19"/>
        <v>61962.270000000484</v>
      </c>
    </row>
    <row r="1228" spans="1:5" ht="22.5" customHeight="1">
      <c r="A1228" s="1016" t="s">
        <v>9989</v>
      </c>
      <c r="B1228" s="1738" t="s">
        <v>9990</v>
      </c>
      <c r="C1228" s="1017">
        <v>25000</v>
      </c>
      <c r="D1228" s="1017">
        <v>0</v>
      </c>
      <c r="E1228" s="612">
        <f t="shared" si="19"/>
        <v>86962.270000000484</v>
      </c>
    </row>
    <row r="1229" spans="1:5" ht="22.5" customHeight="1">
      <c r="A1229" s="1016" t="s">
        <v>9991</v>
      </c>
      <c r="B1229" s="1738" t="s">
        <v>9992</v>
      </c>
      <c r="C1229" s="1017">
        <v>16000</v>
      </c>
      <c r="D1229" s="1017">
        <v>0</v>
      </c>
      <c r="E1229" s="612">
        <f t="shared" si="19"/>
        <v>102962.27000000048</v>
      </c>
    </row>
    <row r="1230" spans="1:5" ht="22.5" customHeight="1">
      <c r="A1230" s="1016" t="s">
        <v>9993</v>
      </c>
      <c r="B1230" s="1738" t="s">
        <v>9994</v>
      </c>
      <c r="C1230" s="1017">
        <v>51000</v>
      </c>
      <c r="D1230" s="1017">
        <v>0</v>
      </c>
      <c r="E1230" s="612">
        <f t="shared" si="19"/>
        <v>153962.27000000048</v>
      </c>
    </row>
    <row r="1231" spans="1:5" ht="22.5" customHeight="1">
      <c r="A1231" s="1016" t="s">
        <v>9995</v>
      </c>
      <c r="B1231" s="1738" t="s">
        <v>9996</v>
      </c>
      <c r="C1231" s="1017">
        <v>700</v>
      </c>
      <c r="D1231" s="1017">
        <v>0</v>
      </c>
      <c r="E1231" s="612">
        <f t="shared" si="19"/>
        <v>154662.27000000048</v>
      </c>
    </row>
    <row r="1232" spans="1:5" ht="22.5" customHeight="1">
      <c r="A1232" s="1016" t="s">
        <v>9995</v>
      </c>
      <c r="B1232" s="1738" t="s">
        <v>9997</v>
      </c>
      <c r="C1232" s="1017">
        <v>0</v>
      </c>
      <c r="D1232" s="1017">
        <v>5.24</v>
      </c>
      <c r="E1232" s="612">
        <f t="shared" si="19"/>
        <v>154657.03000000049</v>
      </c>
    </row>
    <row r="1233" spans="1:5" ht="22.5" customHeight="1">
      <c r="A1233" s="1016" t="s">
        <v>9998</v>
      </c>
      <c r="B1233" s="1738" t="s">
        <v>9999</v>
      </c>
      <c r="C1233" s="1017">
        <v>16376.25</v>
      </c>
      <c r="D1233" s="1017">
        <v>0</v>
      </c>
      <c r="E1233" s="612">
        <f t="shared" si="19"/>
        <v>171033.28000000049</v>
      </c>
    </row>
    <row r="1234" spans="1:5" ht="22.5" customHeight="1">
      <c r="A1234" s="1016" t="s">
        <v>10000</v>
      </c>
      <c r="B1234" s="1738" t="s">
        <v>10001</v>
      </c>
      <c r="C1234" s="1017">
        <v>35000</v>
      </c>
      <c r="D1234" s="1017">
        <v>0</v>
      </c>
      <c r="E1234" s="612">
        <f t="shared" si="19"/>
        <v>206033.28000000049</v>
      </c>
    </row>
    <row r="1235" spans="1:5" ht="22.5" customHeight="1">
      <c r="A1235" s="1016" t="s">
        <v>10002</v>
      </c>
      <c r="B1235" s="1738" t="s">
        <v>10003</v>
      </c>
      <c r="C1235" s="1017">
        <v>20000</v>
      </c>
      <c r="D1235" s="1017">
        <v>0</v>
      </c>
      <c r="E1235" s="612">
        <f t="shared" si="19"/>
        <v>226033.28000000049</v>
      </c>
    </row>
    <row r="1236" spans="1:5" ht="22.5" customHeight="1">
      <c r="A1236" s="1016" t="s">
        <v>10004</v>
      </c>
      <c r="B1236" s="1738" t="s">
        <v>10005</v>
      </c>
      <c r="C1236" s="1017">
        <v>4000</v>
      </c>
      <c r="D1236" s="1017">
        <v>0</v>
      </c>
      <c r="E1236" s="612">
        <f t="shared" si="19"/>
        <v>230033.28000000049</v>
      </c>
    </row>
    <row r="1237" spans="1:5" ht="22.5" customHeight="1">
      <c r="A1237" s="1016" t="s">
        <v>10006</v>
      </c>
      <c r="B1237" s="1738" t="s">
        <v>10007</v>
      </c>
      <c r="C1237" s="1017">
        <v>2100</v>
      </c>
      <c r="D1237" s="1017">
        <v>0</v>
      </c>
      <c r="E1237" s="612">
        <f t="shared" si="19"/>
        <v>232133.28000000049</v>
      </c>
    </row>
    <row r="1238" spans="1:5" ht="22.5" customHeight="1">
      <c r="A1238" s="1016" t="s">
        <v>10008</v>
      </c>
      <c r="B1238" s="1738" t="s">
        <v>10009</v>
      </c>
      <c r="C1238" s="1017">
        <v>11000</v>
      </c>
      <c r="D1238" s="1017">
        <v>0</v>
      </c>
      <c r="E1238" s="612">
        <f t="shared" si="19"/>
        <v>243133.28000000049</v>
      </c>
    </row>
    <row r="1239" spans="1:5" ht="22.5" customHeight="1">
      <c r="A1239" s="1016" t="s">
        <v>10010</v>
      </c>
      <c r="B1239" s="1738" t="s">
        <v>9928</v>
      </c>
      <c r="C1239" s="1017">
        <v>22000</v>
      </c>
      <c r="D1239" s="1017">
        <v>0</v>
      </c>
      <c r="E1239" s="612">
        <f t="shared" si="19"/>
        <v>265133.28000000049</v>
      </c>
    </row>
    <row r="1240" spans="1:5" ht="22.5" customHeight="1">
      <c r="A1240" s="1016" t="s">
        <v>10011</v>
      </c>
      <c r="B1240" s="1738" t="s">
        <v>10012</v>
      </c>
      <c r="C1240" s="1017">
        <v>12100</v>
      </c>
      <c r="D1240" s="1017">
        <v>0</v>
      </c>
      <c r="E1240" s="612">
        <f t="shared" si="19"/>
        <v>277233.28000000049</v>
      </c>
    </row>
    <row r="1241" spans="1:5" ht="22.5" customHeight="1">
      <c r="A1241" s="1016" t="s">
        <v>10013</v>
      </c>
      <c r="B1241" s="1738" t="s">
        <v>8336</v>
      </c>
      <c r="C1241" s="1017">
        <v>0</v>
      </c>
      <c r="D1241" s="1017">
        <v>650</v>
      </c>
      <c r="E1241" s="612">
        <f t="shared" si="19"/>
        <v>276583.28000000049</v>
      </c>
    </row>
    <row r="1242" spans="1:5" ht="22.5" customHeight="1">
      <c r="A1242" s="1016" t="s">
        <v>10014</v>
      </c>
      <c r="B1242" s="1738" t="s">
        <v>10015</v>
      </c>
      <c r="C1242" s="1017">
        <v>4400</v>
      </c>
      <c r="D1242" s="1017">
        <v>0</v>
      </c>
      <c r="E1242" s="612">
        <f t="shared" si="19"/>
        <v>280983.28000000049</v>
      </c>
    </row>
    <row r="1243" spans="1:5" ht="22.5" customHeight="1">
      <c r="A1243" s="1016" t="s">
        <v>10016</v>
      </c>
      <c r="B1243" s="1738" t="s">
        <v>8478</v>
      </c>
      <c r="C1243" s="1017">
        <v>0</v>
      </c>
      <c r="D1243" s="1017">
        <v>9256.0400000000009</v>
      </c>
      <c r="E1243" s="612">
        <f t="shared" si="19"/>
        <v>271727.24000000051</v>
      </c>
    </row>
    <row r="1244" spans="1:5" ht="22.5" customHeight="1">
      <c r="A1244" s="1016" t="s">
        <v>10017</v>
      </c>
      <c r="B1244" s="1738" t="s">
        <v>9986</v>
      </c>
      <c r="C1244" s="1017">
        <v>33150</v>
      </c>
      <c r="D1244" s="1017">
        <v>0</v>
      </c>
      <c r="E1244" s="612">
        <f t="shared" si="19"/>
        <v>304877.24000000051</v>
      </c>
    </row>
    <row r="1245" spans="1:5" ht="22.5" customHeight="1">
      <c r="A1245" s="1016" t="s">
        <v>10018</v>
      </c>
      <c r="B1245" s="1738" t="s">
        <v>10019</v>
      </c>
      <c r="C1245" s="1017">
        <v>10000</v>
      </c>
      <c r="D1245" s="1017">
        <v>0</v>
      </c>
      <c r="E1245" s="612">
        <f t="shared" si="19"/>
        <v>314877.24000000051</v>
      </c>
    </row>
    <row r="1246" spans="1:5" ht="22.5" customHeight="1">
      <c r="A1246" s="1016" t="s">
        <v>10020</v>
      </c>
      <c r="B1246" s="1738" t="s">
        <v>10021</v>
      </c>
      <c r="C1246" s="1017">
        <v>10000</v>
      </c>
      <c r="D1246" s="1017">
        <v>0</v>
      </c>
      <c r="E1246" s="612">
        <f t="shared" si="19"/>
        <v>324877.24000000051</v>
      </c>
    </row>
    <row r="1247" spans="1:5" ht="22.5" customHeight="1">
      <c r="A1247" s="1016" t="s">
        <v>10022</v>
      </c>
      <c r="B1247" s="1738" t="s">
        <v>10023</v>
      </c>
      <c r="C1247" s="1017">
        <v>60000</v>
      </c>
      <c r="D1247" s="1017">
        <v>0</v>
      </c>
      <c r="E1247" s="612">
        <f t="shared" si="19"/>
        <v>384877.24000000051</v>
      </c>
    </row>
    <row r="1248" spans="1:5" ht="22.5" customHeight="1">
      <c r="A1248" s="1016" t="s">
        <v>10022</v>
      </c>
      <c r="B1248" s="1738" t="s">
        <v>10024</v>
      </c>
      <c r="C1248" s="1017">
        <v>0</v>
      </c>
      <c r="D1248" s="1017">
        <v>450</v>
      </c>
      <c r="E1248" s="612">
        <f t="shared" si="19"/>
        <v>384427.24000000051</v>
      </c>
    </row>
    <row r="1249" spans="1:5" ht="22.5" customHeight="1">
      <c r="A1249" s="1016" t="s">
        <v>10025</v>
      </c>
      <c r="B1249" s="1738" t="s">
        <v>10026</v>
      </c>
      <c r="C1249" s="1017">
        <v>20000</v>
      </c>
      <c r="D1249" s="1017">
        <v>0</v>
      </c>
      <c r="E1249" s="612">
        <f t="shared" si="19"/>
        <v>404427.24000000051</v>
      </c>
    </row>
    <row r="1250" spans="1:5" ht="22.5" customHeight="1">
      <c r="A1250" s="1016" t="s">
        <v>10025</v>
      </c>
      <c r="B1250" s="1738" t="s">
        <v>10027</v>
      </c>
      <c r="C1250" s="1017">
        <v>0</v>
      </c>
      <c r="D1250" s="1017">
        <v>150</v>
      </c>
      <c r="E1250" s="612">
        <f t="shared" si="19"/>
        <v>404277.24000000051</v>
      </c>
    </row>
    <row r="1251" spans="1:5" ht="22.5" customHeight="1">
      <c r="A1251" s="1016" t="s">
        <v>10028</v>
      </c>
      <c r="B1251" s="1738" t="s">
        <v>10029</v>
      </c>
      <c r="C1251" s="1017">
        <v>119199.25</v>
      </c>
      <c r="D1251" s="1017">
        <v>0</v>
      </c>
      <c r="E1251" s="612">
        <f t="shared" si="19"/>
        <v>523476.49000000051</v>
      </c>
    </row>
    <row r="1252" spans="1:5" ht="22.5" customHeight="1">
      <c r="A1252" s="1016" t="s">
        <v>10028</v>
      </c>
      <c r="B1252" s="1738" t="s">
        <v>10030</v>
      </c>
      <c r="C1252" s="1017">
        <v>46746.75</v>
      </c>
      <c r="D1252" s="1017">
        <v>0</v>
      </c>
      <c r="E1252" s="612">
        <f t="shared" si="19"/>
        <v>570223.24000000046</v>
      </c>
    </row>
    <row r="1253" spans="1:5" ht="22.5" customHeight="1">
      <c r="A1253" s="1016" t="s">
        <v>10031</v>
      </c>
      <c r="B1253" s="1738" t="s">
        <v>10032</v>
      </c>
      <c r="C1253" s="1017">
        <v>35000</v>
      </c>
      <c r="D1253" s="1017">
        <v>0</v>
      </c>
      <c r="E1253" s="612">
        <f t="shared" si="19"/>
        <v>605223.24000000046</v>
      </c>
    </row>
    <row r="1254" spans="1:5" ht="22.5" customHeight="1">
      <c r="A1254" s="1016" t="s">
        <v>10033</v>
      </c>
      <c r="B1254" s="1738" t="s">
        <v>10034</v>
      </c>
      <c r="C1254" s="1017">
        <v>51850</v>
      </c>
      <c r="D1254" s="1017">
        <v>0</v>
      </c>
      <c r="E1254" s="612">
        <f t="shared" si="19"/>
        <v>657073.24000000046</v>
      </c>
    </row>
    <row r="1255" spans="1:5" ht="22.5" customHeight="1">
      <c r="A1255" s="1016" t="s">
        <v>10035</v>
      </c>
      <c r="B1255" s="1738" t="s">
        <v>10036</v>
      </c>
      <c r="C1255" s="1017">
        <v>700</v>
      </c>
      <c r="D1255" s="1017">
        <v>0</v>
      </c>
      <c r="E1255" s="612">
        <f t="shared" si="19"/>
        <v>657773.24000000046</v>
      </c>
    </row>
    <row r="1256" spans="1:5" ht="22.5" customHeight="1">
      <c r="A1256" s="1016" t="s">
        <v>10037</v>
      </c>
      <c r="B1256" s="1738" t="s">
        <v>8336</v>
      </c>
      <c r="C1256" s="1017">
        <v>0</v>
      </c>
      <c r="D1256" s="1017">
        <v>500</v>
      </c>
      <c r="E1256" s="612">
        <f t="shared" si="19"/>
        <v>657273.24000000046</v>
      </c>
    </row>
    <row r="1257" spans="1:5" ht="22.5" customHeight="1">
      <c r="A1257" s="1016" t="s">
        <v>10038</v>
      </c>
      <c r="B1257" s="1738" t="s">
        <v>10039</v>
      </c>
      <c r="C1257" s="1017">
        <v>40000</v>
      </c>
      <c r="D1257" s="1017">
        <v>0</v>
      </c>
      <c r="E1257" s="612">
        <f t="shared" si="19"/>
        <v>697273.24000000046</v>
      </c>
    </row>
    <row r="1258" spans="1:5" ht="22.5" customHeight="1">
      <c r="A1258" s="1016" t="s">
        <v>10040</v>
      </c>
      <c r="B1258" s="1738" t="s">
        <v>10041</v>
      </c>
      <c r="C1258" s="1017">
        <v>700</v>
      </c>
      <c r="D1258" s="1017">
        <v>0</v>
      </c>
      <c r="E1258" s="612">
        <f t="shared" si="19"/>
        <v>697973.24000000046</v>
      </c>
    </row>
    <row r="1259" spans="1:5" ht="22.5" customHeight="1">
      <c r="A1259" s="1016" t="s">
        <v>10042</v>
      </c>
      <c r="B1259" s="1738" t="s">
        <v>10043</v>
      </c>
      <c r="C1259" s="1017">
        <v>1400</v>
      </c>
      <c r="D1259" s="1017">
        <v>0</v>
      </c>
      <c r="E1259" s="612">
        <f t="shared" si="19"/>
        <v>699373.24000000046</v>
      </c>
    </row>
    <row r="1260" spans="1:5" ht="22.5" customHeight="1">
      <c r="A1260" s="1016" t="s">
        <v>10044</v>
      </c>
      <c r="B1260" s="1738" t="s">
        <v>10045</v>
      </c>
      <c r="C1260" s="1017">
        <v>69450</v>
      </c>
      <c r="D1260" s="1017">
        <v>0</v>
      </c>
      <c r="E1260" s="612">
        <f t="shared" si="19"/>
        <v>768823.24000000046</v>
      </c>
    </row>
    <row r="1261" spans="1:5" ht="22.5" customHeight="1">
      <c r="A1261" s="1016" t="s">
        <v>10046</v>
      </c>
      <c r="B1261" s="1738" t="s">
        <v>10047</v>
      </c>
      <c r="C1261" s="1017">
        <v>69450</v>
      </c>
      <c r="D1261" s="1017">
        <v>0</v>
      </c>
      <c r="E1261" s="612">
        <f t="shared" si="19"/>
        <v>838273.24000000046</v>
      </c>
    </row>
    <row r="1262" spans="1:5" ht="22.5" customHeight="1">
      <c r="A1262" s="1016" t="s">
        <v>10048</v>
      </c>
      <c r="B1262" s="1738" t="s">
        <v>10049</v>
      </c>
      <c r="C1262" s="1017">
        <v>5400</v>
      </c>
      <c r="D1262" s="1017">
        <v>0</v>
      </c>
      <c r="E1262" s="612">
        <f t="shared" si="19"/>
        <v>843673.24000000046</v>
      </c>
    </row>
    <row r="1263" spans="1:5" ht="22.5" customHeight="1">
      <c r="A1263" s="1016" t="s">
        <v>10050</v>
      </c>
      <c r="B1263" s="1738" t="s">
        <v>9715</v>
      </c>
      <c r="C1263" s="1017">
        <v>36900</v>
      </c>
      <c r="D1263" s="1017">
        <v>0</v>
      </c>
      <c r="E1263" s="612">
        <f t="shared" si="19"/>
        <v>880573.24000000046</v>
      </c>
    </row>
    <row r="1264" spans="1:5" ht="22.5" customHeight="1">
      <c r="A1264" s="1016" t="s">
        <v>10051</v>
      </c>
      <c r="B1264" s="1738" t="s">
        <v>10052</v>
      </c>
      <c r="C1264" s="1017">
        <v>700</v>
      </c>
      <c r="D1264" s="1017">
        <v>0</v>
      </c>
      <c r="E1264" s="612">
        <f t="shared" si="19"/>
        <v>881273.24000000046</v>
      </c>
    </row>
    <row r="1265" spans="1:5" ht="22.5" customHeight="1">
      <c r="A1265" s="1016" t="s">
        <v>10053</v>
      </c>
      <c r="B1265" s="1738" t="s">
        <v>10054</v>
      </c>
      <c r="C1265" s="1017">
        <v>2100</v>
      </c>
      <c r="D1265" s="1017">
        <v>0</v>
      </c>
      <c r="E1265" s="612">
        <f t="shared" si="19"/>
        <v>883373.24000000046</v>
      </c>
    </row>
    <row r="1266" spans="1:5" ht="22.5" customHeight="1">
      <c r="A1266" s="1016" t="s">
        <v>10053</v>
      </c>
      <c r="B1266" s="1738" t="s">
        <v>10055</v>
      </c>
      <c r="C1266" s="1017">
        <v>4000</v>
      </c>
      <c r="D1266" s="1017">
        <v>0</v>
      </c>
      <c r="E1266" s="612">
        <f t="shared" si="19"/>
        <v>887373.24000000046</v>
      </c>
    </row>
    <row r="1267" spans="1:5" ht="22.5" customHeight="1">
      <c r="A1267" s="1016" t="s">
        <v>10056</v>
      </c>
      <c r="B1267" s="1738" t="s">
        <v>10057</v>
      </c>
      <c r="C1267" s="1017">
        <v>61000</v>
      </c>
      <c r="D1267" s="1017">
        <v>0</v>
      </c>
      <c r="E1267" s="612">
        <f t="shared" si="19"/>
        <v>948373.24000000046</v>
      </c>
    </row>
    <row r="1268" spans="1:5" ht="22.5" customHeight="1">
      <c r="A1268" s="1016" t="s">
        <v>10058</v>
      </c>
      <c r="B1268" s="1738" t="s">
        <v>8336</v>
      </c>
      <c r="C1268" s="1017">
        <v>0</v>
      </c>
      <c r="D1268" s="1017">
        <v>450</v>
      </c>
      <c r="E1268" s="612">
        <f t="shared" si="19"/>
        <v>947923.24000000046</v>
      </c>
    </row>
    <row r="1269" spans="1:5" ht="22.5" customHeight="1">
      <c r="A1269" s="1016" t="s">
        <v>10059</v>
      </c>
      <c r="B1269" s="1738" t="s">
        <v>10060</v>
      </c>
      <c r="C1269" s="1017">
        <v>700</v>
      </c>
      <c r="D1269" s="1017">
        <v>0</v>
      </c>
      <c r="E1269" s="612">
        <f t="shared" si="19"/>
        <v>948623.24000000046</v>
      </c>
    </row>
    <row r="1270" spans="1:5" ht="22.5" customHeight="1">
      <c r="A1270" s="1016" t="s">
        <v>10061</v>
      </c>
      <c r="B1270" s="1738" t="s">
        <v>10062</v>
      </c>
      <c r="C1270" s="1017">
        <v>35000</v>
      </c>
      <c r="D1270" s="1017">
        <v>0</v>
      </c>
      <c r="E1270" s="612">
        <f t="shared" si="19"/>
        <v>983623.24000000046</v>
      </c>
    </row>
    <row r="1271" spans="1:5" ht="22.5" customHeight="1">
      <c r="A1271" s="1016" t="s">
        <v>10063</v>
      </c>
      <c r="B1271" s="1738" t="s">
        <v>10064</v>
      </c>
      <c r="C1271" s="1017">
        <v>700</v>
      </c>
      <c r="D1271" s="1017">
        <v>0</v>
      </c>
      <c r="E1271" s="612">
        <f t="shared" si="19"/>
        <v>984323.24000000046</v>
      </c>
    </row>
    <row r="1272" spans="1:5" ht="22.5" customHeight="1">
      <c r="A1272" s="1021" t="s">
        <v>10065</v>
      </c>
      <c r="B1272" s="1739" t="s">
        <v>10066</v>
      </c>
      <c r="C1272" s="1022">
        <v>0</v>
      </c>
      <c r="D1272" s="1022">
        <v>408006.62</v>
      </c>
      <c r="E1272" s="612">
        <f t="shared" si="19"/>
        <v>576316.62000000046</v>
      </c>
    </row>
    <row r="1273" spans="1:5" ht="22.5" customHeight="1">
      <c r="A1273" s="1021" t="s">
        <v>10067</v>
      </c>
      <c r="B1273" s="1739" t="s">
        <v>10068</v>
      </c>
      <c r="C1273" s="1022">
        <v>0</v>
      </c>
      <c r="D1273" s="1022">
        <v>80000</v>
      </c>
      <c r="E1273" s="612">
        <f t="shared" si="19"/>
        <v>496316.62000000046</v>
      </c>
    </row>
    <row r="1274" spans="1:5" ht="22.5" customHeight="1">
      <c r="A1274" s="1021" t="s">
        <v>10069</v>
      </c>
      <c r="B1274" s="1739" t="s">
        <v>8336</v>
      </c>
      <c r="C1274" s="1022">
        <v>0</v>
      </c>
      <c r="D1274" s="1022">
        <v>50</v>
      </c>
      <c r="E1274" s="612">
        <f t="shared" si="19"/>
        <v>496266.62000000046</v>
      </c>
    </row>
    <row r="1275" spans="1:5" ht="22.5" customHeight="1">
      <c r="A1275" s="1021" t="s">
        <v>10070</v>
      </c>
      <c r="B1275" s="1739" t="s">
        <v>10071</v>
      </c>
      <c r="C1275" s="1022">
        <v>700</v>
      </c>
      <c r="D1275" s="1022">
        <v>0</v>
      </c>
      <c r="E1275" s="612">
        <f t="shared" si="19"/>
        <v>496966.62000000046</v>
      </c>
    </row>
    <row r="1276" spans="1:5" ht="22.5" customHeight="1">
      <c r="A1276" s="1021" t="s">
        <v>10072</v>
      </c>
      <c r="B1276" s="1739" t="s">
        <v>10073</v>
      </c>
      <c r="C1276" s="1022">
        <v>48750</v>
      </c>
      <c r="D1276" s="1022">
        <v>0</v>
      </c>
      <c r="E1276" s="612">
        <f t="shared" si="19"/>
        <v>545716.62000000046</v>
      </c>
    </row>
    <row r="1277" spans="1:5" ht="22.5" customHeight="1">
      <c r="A1277" s="1021" t="s">
        <v>10074</v>
      </c>
      <c r="B1277" s="1739" t="s">
        <v>10075</v>
      </c>
      <c r="C1277" s="1022">
        <v>5000</v>
      </c>
      <c r="D1277" s="1022">
        <v>0</v>
      </c>
      <c r="E1277" s="612">
        <f t="shared" si="19"/>
        <v>550716.62000000046</v>
      </c>
    </row>
    <row r="1278" spans="1:5" ht="22.5" customHeight="1">
      <c r="A1278" s="1021" t="s">
        <v>10076</v>
      </c>
      <c r="B1278" s="1739" t="s">
        <v>8336</v>
      </c>
      <c r="C1278" s="1022">
        <v>0</v>
      </c>
      <c r="D1278" s="1022">
        <v>100</v>
      </c>
      <c r="E1278" s="612">
        <f t="shared" si="19"/>
        <v>550616.62000000046</v>
      </c>
    </row>
    <row r="1279" spans="1:5" ht="22.5" customHeight="1">
      <c r="A1279" s="1021" t="s">
        <v>10077</v>
      </c>
      <c r="B1279" s="1739" t="s">
        <v>10078</v>
      </c>
      <c r="C1279" s="1022">
        <v>1400</v>
      </c>
      <c r="D1279" s="1022">
        <v>0</v>
      </c>
      <c r="E1279" s="612">
        <f t="shared" si="19"/>
        <v>552016.62000000046</v>
      </c>
    </row>
    <row r="1280" spans="1:5" ht="22.5" customHeight="1">
      <c r="A1280" s="1021" t="s">
        <v>10079</v>
      </c>
      <c r="B1280" s="1739" t="s">
        <v>10080</v>
      </c>
      <c r="C1280" s="1022">
        <v>700</v>
      </c>
      <c r="D1280" s="1022">
        <v>0</v>
      </c>
      <c r="E1280" s="612">
        <f t="shared" si="19"/>
        <v>552716.62000000046</v>
      </c>
    </row>
    <row r="1281" spans="1:5" ht="22.5" customHeight="1">
      <c r="A1281" s="1021" t="s">
        <v>10081</v>
      </c>
      <c r="B1281" s="1739" t="s">
        <v>10082</v>
      </c>
      <c r="C1281" s="1022">
        <v>1400</v>
      </c>
      <c r="D1281" s="1022">
        <v>0</v>
      </c>
      <c r="E1281" s="612">
        <f t="shared" si="19"/>
        <v>554116.62000000046</v>
      </c>
    </row>
    <row r="1282" spans="1:5" ht="22.5" customHeight="1">
      <c r="A1282" s="1021" t="s">
        <v>10083</v>
      </c>
      <c r="B1282" s="1739" t="s">
        <v>8438</v>
      </c>
      <c r="C1282" s="1022">
        <v>0</v>
      </c>
      <c r="D1282" s="1022">
        <v>52.5</v>
      </c>
      <c r="E1282" s="612">
        <f t="shared" si="19"/>
        <v>554064.12000000046</v>
      </c>
    </row>
    <row r="1283" spans="1:5" ht="22.5" customHeight="1">
      <c r="A1283" s="1021" t="s">
        <v>10083</v>
      </c>
      <c r="B1283" s="1739" t="s">
        <v>10084</v>
      </c>
      <c r="C1283" s="1022">
        <v>0</v>
      </c>
      <c r="D1283" s="1022">
        <v>31000</v>
      </c>
      <c r="E1283" s="612">
        <f t="shared" si="19"/>
        <v>523064.12000000046</v>
      </c>
    </row>
    <row r="1284" spans="1:5" ht="22.5" customHeight="1">
      <c r="A1284" s="1021" t="s">
        <v>10085</v>
      </c>
      <c r="B1284" s="1739" t="s">
        <v>8438</v>
      </c>
      <c r="C1284" s="1022">
        <v>0</v>
      </c>
      <c r="D1284" s="1022">
        <v>52.5</v>
      </c>
      <c r="E1284" s="612">
        <f t="shared" si="19"/>
        <v>523011.62000000046</v>
      </c>
    </row>
    <row r="1285" spans="1:5" ht="22.5" customHeight="1">
      <c r="A1285" s="1021" t="s">
        <v>10085</v>
      </c>
      <c r="B1285" s="1739" t="s">
        <v>9394</v>
      </c>
      <c r="C1285" s="1022">
        <v>0</v>
      </c>
      <c r="D1285" s="1022">
        <v>111458.5</v>
      </c>
      <c r="E1285" s="612">
        <f t="shared" si="19"/>
        <v>411553.12000000046</v>
      </c>
    </row>
    <row r="1286" spans="1:5" ht="22.5" customHeight="1">
      <c r="A1286" s="1021" t="s">
        <v>10085</v>
      </c>
      <c r="B1286" s="1739" t="s">
        <v>10086</v>
      </c>
      <c r="C1286" s="1022">
        <v>0</v>
      </c>
      <c r="D1286" s="1022">
        <v>200000</v>
      </c>
      <c r="E1286" s="612">
        <f t="shared" si="19"/>
        <v>211553.12000000046</v>
      </c>
    </row>
    <row r="1287" spans="1:5" ht="22.5" customHeight="1">
      <c r="A1287" s="1021" t="s">
        <v>10087</v>
      </c>
      <c r="B1287" s="1739" t="s">
        <v>10088</v>
      </c>
      <c r="C1287" s="1022">
        <v>17000</v>
      </c>
      <c r="D1287" s="1022">
        <v>0</v>
      </c>
      <c r="E1287" s="612">
        <f t="shared" ref="E1287:E1350" si="20">E1286-D1287+C1287</f>
        <v>228553.12000000046</v>
      </c>
    </row>
    <row r="1288" spans="1:5" ht="22.5" customHeight="1">
      <c r="A1288" s="1021" t="s">
        <v>10089</v>
      </c>
      <c r="B1288" s="1739" t="s">
        <v>10090</v>
      </c>
      <c r="C1288" s="1022">
        <v>20000</v>
      </c>
      <c r="D1288" s="1022">
        <v>0</v>
      </c>
      <c r="E1288" s="612">
        <f t="shared" si="20"/>
        <v>248553.12000000046</v>
      </c>
    </row>
    <row r="1289" spans="1:5" ht="22.5" customHeight="1">
      <c r="A1289" s="1021" t="s">
        <v>10089</v>
      </c>
      <c r="B1289" s="1739" t="s">
        <v>10091</v>
      </c>
      <c r="C1289" s="1022">
        <v>0</v>
      </c>
      <c r="D1289" s="1022">
        <v>150</v>
      </c>
      <c r="E1289" s="612">
        <f t="shared" si="20"/>
        <v>248403.12000000046</v>
      </c>
    </row>
    <row r="1290" spans="1:5" ht="22.5" customHeight="1">
      <c r="A1290" s="1021" t="s">
        <v>10092</v>
      </c>
      <c r="B1290" s="1739" t="s">
        <v>10093</v>
      </c>
      <c r="C1290" s="1022">
        <v>34500</v>
      </c>
      <c r="D1290" s="1022">
        <v>0</v>
      </c>
      <c r="E1290" s="612">
        <f t="shared" si="20"/>
        <v>282903.12000000046</v>
      </c>
    </row>
    <row r="1291" spans="1:5" ht="22.5" customHeight="1">
      <c r="A1291" s="1021" t="s">
        <v>10092</v>
      </c>
      <c r="B1291" s="1739" t="s">
        <v>10094</v>
      </c>
      <c r="C1291" s="1022">
        <v>0</v>
      </c>
      <c r="D1291" s="1022">
        <v>258.76</v>
      </c>
      <c r="E1291" s="612">
        <f t="shared" si="20"/>
        <v>282644.36000000045</v>
      </c>
    </row>
    <row r="1292" spans="1:5" ht="22.5" customHeight="1">
      <c r="A1292" s="1021" t="s">
        <v>10095</v>
      </c>
      <c r="B1292" s="1739" t="s">
        <v>10096</v>
      </c>
      <c r="C1292" s="1022">
        <v>37417.25</v>
      </c>
      <c r="D1292" s="1022">
        <v>0</v>
      </c>
      <c r="E1292" s="612">
        <f t="shared" si="20"/>
        <v>320061.61000000045</v>
      </c>
    </row>
    <row r="1293" spans="1:5" ht="22.5" customHeight="1">
      <c r="A1293" s="1021" t="s">
        <v>10095</v>
      </c>
      <c r="B1293" s="1739" t="s">
        <v>10097</v>
      </c>
      <c r="C1293" s="1022">
        <v>47044.5</v>
      </c>
      <c r="D1293" s="1022">
        <v>0</v>
      </c>
      <c r="E1293" s="612">
        <f t="shared" si="20"/>
        <v>367106.11000000045</v>
      </c>
    </row>
    <row r="1294" spans="1:5" ht="22.5" customHeight="1">
      <c r="A1294" s="1021" t="s">
        <v>10098</v>
      </c>
      <c r="B1294" s="1739" t="s">
        <v>8478</v>
      </c>
      <c r="C1294" s="1022">
        <v>0</v>
      </c>
      <c r="D1294" s="1022">
        <v>871.97</v>
      </c>
      <c r="E1294" s="612">
        <f>E1293-D1294+C1294</f>
        <v>366234.14000000048</v>
      </c>
    </row>
    <row r="1295" spans="1:5" ht="22.5" customHeight="1">
      <c r="A1295" s="1021"/>
      <c r="B1295" s="1739"/>
      <c r="C1295" s="1022"/>
      <c r="D1295" s="1022"/>
    </row>
    <row r="1296" spans="1:5" ht="22.5" customHeight="1">
      <c r="A1296" s="1021"/>
      <c r="B1296" s="1739"/>
      <c r="C1296" s="1022"/>
      <c r="D1296" s="1022"/>
    </row>
    <row r="1297" spans="1:5" ht="22.5" customHeight="1">
      <c r="A1297" s="1021" t="s">
        <v>10099</v>
      </c>
      <c r="B1297" s="1739" t="s">
        <v>10100</v>
      </c>
      <c r="C1297" s="1022">
        <v>44960.25</v>
      </c>
      <c r="D1297" s="1022">
        <v>0</v>
      </c>
      <c r="E1297" s="612">
        <f>E1294-D1297+C1297</f>
        <v>411194.39000000048</v>
      </c>
    </row>
    <row r="1298" spans="1:5" ht="22.5" customHeight="1">
      <c r="A1298" s="1021" t="s">
        <v>10101</v>
      </c>
      <c r="B1298" s="1739" t="s">
        <v>10102</v>
      </c>
      <c r="C1298" s="1022">
        <v>9000</v>
      </c>
      <c r="D1298" s="1022">
        <v>0</v>
      </c>
      <c r="E1298" s="612">
        <f t="shared" si="20"/>
        <v>420194.39000000048</v>
      </c>
    </row>
    <row r="1299" spans="1:5" ht="22.5" customHeight="1">
      <c r="A1299" s="1021" t="s">
        <v>10103</v>
      </c>
      <c r="B1299" s="1739" t="s">
        <v>8336</v>
      </c>
      <c r="C1299" s="1022">
        <v>0</v>
      </c>
      <c r="D1299" s="1022">
        <v>450</v>
      </c>
      <c r="E1299" s="612">
        <f t="shared" si="20"/>
        <v>419744.39000000048</v>
      </c>
    </row>
    <row r="1300" spans="1:5" ht="22.5" customHeight="1">
      <c r="A1300" s="1021" t="s">
        <v>10104</v>
      </c>
      <c r="B1300" s="1739" t="s">
        <v>10105</v>
      </c>
      <c r="C1300" s="1022">
        <v>20000</v>
      </c>
      <c r="D1300" s="1022">
        <v>0</v>
      </c>
      <c r="E1300" s="612">
        <f t="shared" si="20"/>
        <v>439744.39000000048</v>
      </c>
    </row>
    <row r="1301" spans="1:5" ht="22.5" customHeight="1">
      <c r="A1301" s="1021" t="s">
        <v>10106</v>
      </c>
      <c r="B1301" s="1739" t="s">
        <v>10107</v>
      </c>
      <c r="C1301" s="1022">
        <v>20000</v>
      </c>
      <c r="D1301" s="1022">
        <v>0</v>
      </c>
      <c r="E1301" s="612">
        <f t="shared" si="20"/>
        <v>459744.39000000048</v>
      </c>
    </row>
    <row r="1302" spans="1:5" ht="22.5" customHeight="1">
      <c r="A1302" s="1021" t="s">
        <v>10108</v>
      </c>
      <c r="B1302" s="1739" t="s">
        <v>10109</v>
      </c>
      <c r="C1302" s="1022">
        <v>0</v>
      </c>
      <c r="D1302" s="1022">
        <v>20000</v>
      </c>
      <c r="E1302" s="612">
        <f t="shared" si="20"/>
        <v>439744.39000000048</v>
      </c>
    </row>
    <row r="1303" spans="1:5" ht="22.5" customHeight="1">
      <c r="A1303" s="1021" t="s">
        <v>10110</v>
      </c>
      <c r="B1303" s="1739" t="s">
        <v>10111</v>
      </c>
      <c r="C1303" s="1022">
        <v>25000</v>
      </c>
      <c r="D1303" s="1022">
        <v>0</v>
      </c>
      <c r="E1303" s="612">
        <f t="shared" si="20"/>
        <v>464744.39000000048</v>
      </c>
    </row>
    <row r="1304" spans="1:5" ht="22.5" customHeight="1">
      <c r="A1304" s="1013" t="s">
        <v>10112</v>
      </c>
      <c r="B1304" s="1370" t="s">
        <v>8336</v>
      </c>
      <c r="C1304" s="1017">
        <v>0</v>
      </c>
      <c r="D1304" s="1017">
        <v>150</v>
      </c>
      <c r="E1304" s="612">
        <f t="shared" si="20"/>
        <v>464594.39000000048</v>
      </c>
    </row>
    <row r="1305" spans="1:5" ht="22.5" customHeight="1">
      <c r="A1305" s="1013" t="s">
        <v>10113</v>
      </c>
      <c r="B1305" s="1370" t="s">
        <v>10114</v>
      </c>
      <c r="C1305" s="1017">
        <v>1000</v>
      </c>
      <c r="D1305" s="1017">
        <v>0</v>
      </c>
      <c r="E1305" s="612">
        <f t="shared" si="20"/>
        <v>465594.39000000048</v>
      </c>
    </row>
    <row r="1306" spans="1:5" ht="22.5" customHeight="1">
      <c r="A1306" s="1013" t="s">
        <v>10115</v>
      </c>
      <c r="B1306" s="1370" t="s">
        <v>10107</v>
      </c>
      <c r="C1306" s="1017">
        <v>700</v>
      </c>
      <c r="D1306" s="1017">
        <v>0</v>
      </c>
      <c r="E1306" s="612">
        <f t="shared" si="20"/>
        <v>466294.39000000048</v>
      </c>
    </row>
    <row r="1307" spans="1:5" ht="22.5" customHeight="1">
      <c r="A1307" s="1013" t="s">
        <v>10116</v>
      </c>
      <c r="B1307" s="1370" t="s">
        <v>10117</v>
      </c>
      <c r="C1307" s="1017">
        <v>0</v>
      </c>
      <c r="D1307" s="1017">
        <v>95000</v>
      </c>
      <c r="E1307" s="612">
        <f t="shared" si="20"/>
        <v>371294.39000000048</v>
      </c>
    </row>
    <row r="1308" spans="1:5" ht="22.5" customHeight="1">
      <c r="A1308" s="1013" t="s">
        <v>10118</v>
      </c>
      <c r="B1308" s="1370" t="s">
        <v>10119</v>
      </c>
      <c r="C1308" s="1017">
        <v>0</v>
      </c>
      <c r="D1308" s="1017">
        <v>35000</v>
      </c>
      <c r="E1308" s="612">
        <f t="shared" si="20"/>
        <v>336294.39000000048</v>
      </c>
    </row>
    <row r="1309" spans="1:5" ht="22.5" customHeight="1">
      <c r="A1309" s="1013" t="s">
        <v>10120</v>
      </c>
      <c r="B1309" s="1370" t="s">
        <v>10121</v>
      </c>
      <c r="C1309" s="1017">
        <v>1400</v>
      </c>
      <c r="D1309" s="1017">
        <v>0</v>
      </c>
      <c r="E1309" s="612">
        <f t="shared" si="20"/>
        <v>337694.39000000048</v>
      </c>
    </row>
    <row r="1310" spans="1:5" ht="22.5" customHeight="1">
      <c r="A1310" s="1013" t="s">
        <v>10120</v>
      </c>
      <c r="B1310" s="1370" t="s">
        <v>10122</v>
      </c>
      <c r="C1310" s="1017">
        <v>0</v>
      </c>
      <c r="D1310" s="1017">
        <v>6.99</v>
      </c>
      <c r="E1310" s="612">
        <f t="shared" si="20"/>
        <v>337687.40000000049</v>
      </c>
    </row>
    <row r="1311" spans="1:5" ht="22.5" customHeight="1">
      <c r="A1311" s="1013" t="s">
        <v>10123</v>
      </c>
      <c r="B1311" s="1370" t="s">
        <v>10124</v>
      </c>
      <c r="C1311" s="1017">
        <v>25000</v>
      </c>
      <c r="D1311" s="1017">
        <v>0</v>
      </c>
      <c r="E1311" s="612">
        <f t="shared" si="20"/>
        <v>362687.40000000049</v>
      </c>
    </row>
    <row r="1312" spans="1:5" ht="22.5" customHeight="1">
      <c r="A1312" s="1013" t="s">
        <v>10123</v>
      </c>
      <c r="B1312" s="1370" t="s">
        <v>10125</v>
      </c>
      <c r="C1312" s="1017">
        <v>0</v>
      </c>
      <c r="D1312" s="1017">
        <v>125.01</v>
      </c>
      <c r="E1312" s="612">
        <f t="shared" si="20"/>
        <v>362562.39000000048</v>
      </c>
    </row>
    <row r="1313" spans="1:5" ht="22.5" customHeight="1">
      <c r="A1313" s="1013" t="s">
        <v>10126</v>
      </c>
      <c r="B1313" s="1370" t="s">
        <v>10127</v>
      </c>
      <c r="C1313" s="1017">
        <v>1393</v>
      </c>
      <c r="D1313" s="1017">
        <v>0</v>
      </c>
      <c r="E1313" s="612">
        <f t="shared" si="20"/>
        <v>363955.39000000048</v>
      </c>
    </row>
    <row r="1314" spans="1:5" ht="22.5" customHeight="1">
      <c r="A1314" s="1013" t="s">
        <v>10128</v>
      </c>
      <c r="B1314" s="1370" t="s">
        <v>8336</v>
      </c>
      <c r="C1314" s="1017">
        <v>0</v>
      </c>
      <c r="D1314" s="1017">
        <v>200</v>
      </c>
      <c r="E1314" s="612">
        <f t="shared" si="20"/>
        <v>363755.39000000048</v>
      </c>
    </row>
    <row r="1315" spans="1:5" ht="22.5" customHeight="1">
      <c r="A1315" s="1013" t="s">
        <v>10129</v>
      </c>
      <c r="B1315" s="1370" t="s">
        <v>10130</v>
      </c>
      <c r="C1315" s="1017">
        <v>25000</v>
      </c>
      <c r="D1315" s="1017">
        <v>0</v>
      </c>
      <c r="E1315" s="612">
        <f t="shared" si="20"/>
        <v>388755.39000000048</v>
      </c>
    </row>
    <row r="1316" spans="1:5" ht="22.5" customHeight="1">
      <c r="A1316" s="1013" t="s">
        <v>10131</v>
      </c>
      <c r="B1316" s="1370" t="s">
        <v>10132</v>
      </c>
      <c r="C1316" s="1017">
        <v>25000</v>
      </c>
      <c r="D1316" s="1017">
        <v>0</v>
      </c>
      <c r="E1316" s="612">
        <f t="shared" si="20"/>
        <v>413755.39000000048</v>
      </c>
    </row>
    <row r="1317" spans="1:5" ht="22.5" customHeight="1">
      <c r="A1317" s="1013" t="s">
        <v>10133</v>
      </c>
      <c r="B1317" s="1370" t="s">
        <v>10134</v>
      </c>
      <c r="C1317" s="1017">
        <v>12500</v>
      </c>
      <c r="D1317" s="1017">
        <v>0</v>
      </c>
      <c r="E1317" s="612">
        <f t="shared" si="20"/>
        <v>426255.39000000048</v>
      </c>
    </row>
    <row r="1318" spans="1:5" ht="22.5" customHeight="1">
      <c r="A1318" s="1013" t="s">
        <v>10135</v>
      </c>
      <c r="B1318" s="1370" t="s">
        <v>10136</v>
      </c>
      <c r="C1318" s="1017">
        <v>30000</v>
      </c>
      <c r="D1318" s="1017">
        <v>0</v>
      </c>
      <c r="E1318" s="612">
        <f t="shared" si="20"/>
        <v>456255.39000000048</v>
      </c>
    </row>
    <row r="1319" spans="1:5" ht="22.5" customHeight="1">
      <c r="A1319" s="1013" t="s">
        <v>10137</v>
      </c>
      <c r="B1319" s="1370" t="s">
        <v>10138</v>
      </c>
      <c r="C1319" s="1017">
        <v>10000</v>
      </c>
      <c r="D1319" s="1017">
        <v>0</v>
      </c>
      <c r="E1319" s="612">
        <f t="shared" si="20"/>
        <v>466255.39000000048</v>
      </c>
    </row>
    <row r="1320" spans="1:5" ht="22.5" customHeight="1">
      <c r="A1320" s="1013" t="s">
        <v>10139</v>
      </c>
      <c r="B1320" s="1370" t="s">
        <v>10140</v>
      </c>
      <c r="C1320" s="1017">
        <v>5000</v>
      </c>
      <c r="D1320" s="1017">
        <v>0</v>
      </c>
      <c r="E1320" s="612">
        <f t="shared" si="20"/>
        <v>471255.39000000048</v>
      </c>
    </row>
    <row r="1321" spans="1:5" ht="22.5" customHeight="1">
      <c r="A1321" s="1013" t="s">
        <v>10141</v>
      </c>
      <c r="B1321" s="1370" t="s">
        <v>10142</v>
      </c>
      <c r="C1321" s="1017">
        <v>1000</v>
      </c>
      <c r="D1321" s="1017">
        <v>0</v>
      </c>
      <c r="E1321" s="612">
        <f t="shared" si="20"/>
        <v>472255.39000000048</v>
      </c>
    </row>
    <row r="1322" spans="1:5" ht="22.5" customHeight="1">
      <c r="A1322" s="1013" t="s">
        <v>10143</v>
      </c>
      <c r="B1322" s="1370" t="s">
        <v>10144</v>
      </c>
      <c r="C1322" s="1017">
        <v>15000</v>
      </c>
      <c r="D1322" s="1017">
        <v>0</v>
      </c>
      <c r="E1322" s="612">
        <f t="shared" si="20"/>
        <v>487255.39000000048</v>
      </c>
    </row>
    <row r="1323" spans="1:5" ht="22.5" customHeight="1">
      <c r="A1323" s="1013" t="s">
        <v>10145</v>
      </c>
      <c r="B1323" s="1370" t="s">
        <v>8336</v>
      </c>
      <c r="C1323" s="1017">
        <v>0</v>
      </c>
      <c r="D1323" s="1017">
        <v>400</v>
      </c>
      <c r="E1323" s="612">
        <f t="shared" si="20"/>
        <v>486855.39000000048</v>
      </c>
    </row>
    <row r="1324" spans="1:5" ht="22.5" customHeight="1">
      <c r="A1324" s="1013" t="s">
        <v>10146</v>
      </c>
      <c r="B1324" s="1370" t="s">
        <v>10147</v>
      </c>
      <c r="C1324" s="1017">
        <v>3000</v>
      </c>
      <c r="D1324" s="1017">
        <v>0</v>
      </c>
      <c r="E1324" s="612">
        <f t="shared" si="20"/>
        <v>489855.39000000048</v>
      </c>
    </row>
    <row r="1325" spans="1:5" ht="22.5" customHeight="1">
      <c r="A1325" s="1013" t="s">
        <v>10148</v>
      </c>
      <c r="B1325" s="1370" t="s">
        <v>10149</v>
      </c>
      <c r="C1325" s="1017">
        <v>25000</v>
      </c>
      <c r="D1325" s="1017">
        <v>0</v>
      </c>
      <c r="E1325" s="612">
        <f t="shared" si="20"/>
        <v>514855.39000000048</v>
      </c>
    </row>
    <row r="1326" spans="1:5" ht="22.5" customHeight="1">
      <c r="A1326" s="1013" t="s">
        <v>10148</v>
      </c>
      <c r="B1326" s="1370" t="s">
        <v>10150</v>
      </c>
      <c r="C1326" s="1017">
        <v>0</v>
      </c>
      <c r="D1326" s="1017">
        <v>50</v>
      </c>
      <c r="E1326" s="612">
        <f t="shared" si="20"/>
        <v>514805.39000000048</v>
      </c>
    </row>
    <row r="1327" spans="1:5" ht="22.5" customHeight="1">
      <c r="A1327" s="1013" t="s">
        <v>10148</v>
      </c>
      <c r="B1327" s="1370" t="s">
        <v>10151</v>
      </c>
      <c r="C1327" s="1017">
        <v>0</v>
      </c>
      <c r="D1327" s="1017">
        <v>125.01</v>
      </c>
      <c r="E1327" s="612">
        <f t="shared" si="20"/>
        <v>514680.38000000047</v>
      </c>
    </row>
    <row r="1328" spans="1:5" ht="22.5" customHeight="1">
      <c r="A1328" s="1013" t="s">
        <v>10152</v>
      </c>
      <c r="B1328" s="1370" t="s">
        <v>10153</v>
      </c>
      <c r="C1328" s="1017">
        <v>0</v>
      </c>
      <c r="D1328" s="1017">
        <v>500000</v>
      </c>
      <c r="E1328" s="612">
        <f t="shared" si="20"/>
        <v>14680.38000000047</v>
      </c>
    </row>
    <row r="1329" spans="1:6" s="1023" customFormat="1" ht="22.5" customHeight="1">
      <c r="A1329" s="1014" t="s">
        <v>10154</v>
      </c>
      <c r="B1329" s="1371" t="s">
        <v>10155</v>
      </c>
      <c r="C1329" s="1024">
        <v>33000</v>
      </c>
      <c r="D1329" s="1024">
        <v>0</v>
      </c>
      <c r="E1329" s="1369">
        <f t="shared" si="20"/>
        <v>47680.38000000047</v>
      </c>
      <c r="F1329" s="1358"/>
    </row>
    <row r="1330" spans="1:6" ht="22.5" customHeight="1">
      <c r="A1330" s="1013" t="s">
        <v>10156</v>
      </c>
      <c r="B1330" s="1370" t="s">
        <v>8478</v>
      </c>
      <c r="C1330" s="1017">
        <v>0</v>
      </c>
      <c r="D1330" s="1017">
        <v>157.5</v>
      </c>
      <c r="E1330" s="612">
        <f t="shared" si="20"/>
        <v>47522.88000000047</v>
      </c>
    </row>
    <row r="1331" spans="1:6" ht="22.5" customHeight="1">
      <c r="A1331" s="1013" t="s">
        <v>10157</v>
      </c>
      <c r="B1331" s="1370" t="s">
        <v>10158</v>
      </c>
      <c r="C1331" s="1017">
        <v>24000</v>
      </c>
      <c r="D1331" s="1017">
        <v>0</v>
      </c>
      <c r="E1331" s="612">
        <f t="shared" si="20"/>
        <v>71522.88000000047</v>
      </c>
    </row>
    <row r="1332" spans="1:6" ht="22.5" customHeight="1">
      <c r="A1332" s="1013" t="s">
        <v>10159</v>
      </c>
      <c r="B1332" s="1370" t="s">
        <v>8336</v>
      </c>
      <c r="C1332" s="1017">
        <v>0</v>
      </c>
      <c r="D1332" s="1017">
        <v>150</v>
      </c>
      <c r="E1332" s="612">
        <f t="shared" si="20"/>
        <v>71372.88000000047</v>
      </c>
    </row>
    <row r="1333" spans="1:6" ht="22.5" customHeight="1">
      <c r="A1333" s="1013" t="s">
        <v>10160</v>
      </c>
      <c r="B1333" s="1013" t="s">
        <v>10161</v>
      </c>
      <c r="C1333" s="1017">
        <v>20795.5</v>
      </c>
      <c r="D1333" s="1017">
        <v>0</v>
      </c>
      <c r="E1333" s="612">
        <f t="shared" si="20"/>
        <v>92168.38000000047</v>
      </c>
    </row>
    <row r="1334" spans="1:6" ht="22.5" customHeight="1">
      <c r="A1334" s="1013" t="s">
        <v>10162</v>
      </c>
      <c r="B1334" s="1013" t="s">
        <v>10163</v>
      </c>
      <c r="C1334" s="1017">
        <v>0</v>
      </c>
      <c r="D1334" s="1017">
        <v>100</v>
      </c>
      <c r="E1334" s="612">
        <f t="shared" si="20"/>
        <v>92068.38000000047</v>
      </c>
    </row>
    <row r="1335" spans="1:6" ht="22.5" customHeight="1">
      <c r="A1335" s="1013" t="s">
        <v>10164</v>
      </c>
      <c r="B1335" s="1013" t="s">
        <v>10165</v>
      </c>
      <c r="C1335" s="1017">
        <v>42000</v>
      </c>
      <c r="D1335" s="1017">
        <v>0</v>
      </c>
      <c r="E1335" s="612">
        <f t="shared" si="20"/>
        <v>134068.38000000047</v>
      </c>
    </row>
    <row r="1336" spans="1:6" ht="22.5" customHeight="1">
      <c r="A1336" s="1013" t="s">
        <v>10166</v>
      </c>
      <c r="B1336" s="1013" t="s">
        <v>8336</v>
      </c>
      <c r="C1336" s="1017">
        <v>0</v>
      </c>
      <c r="D1336" s="1017">
        <v>50</v>
      </c>
      <c r="E1336" s="612">
        <f t="shared" si="20"/>
        <v>134018.38000000047</v>
      </c>
    </row>
    <row r="1337" spans="1:6" ht="22.5" customHeight="1">
      <c r="A1337" s="1013" t="s">
        <v>10167</v>
      </c>
      <c r="B1337" s="1013" t="s">
        <v>10168</v>
      </c>
      <c r="C1337" s="1017">
        <v>700</v>
      </c>
      <c r="D1337" s="1017">
        <v>0</v>
      </c>
      <c r="E1337" s="612">
        <f t="shared" si="20"/>
        <v>134718.38000000047</v>
      </c>
    </row>
    <row r="1338" spans="1:6" ht="22.5" customHeight="1">
      <c r="A1338" s="1013" t="s">
        <v>10169</v>
      </c>
      <c r="B1338" s="1013" t="s">
        <v>10170</v>
      </c>
      <c r="C1338" s="1017">
        <v>25000</v>
      </c>
      <c r="D1338" s="1017">
        <v>0</v>
      </c>
      <c r="E1338" s="612">
        <f t="shared" si="20"/>
        <v>159718.38000000047</v>
      </c>
    </row>
    <row r="1339" spans="1:6" ht="22.5" customHeight="1">
      <c r="A1339" s="1013" t="s">
        <v>10171</v>
      </c>
      <c r="B1339" s="1013" t="s">
        <v>8336</v>
      </c>
      <c r="C1339" s="1017">
        <v>0</v>
      </c>
      <c r="D1339" s="1017">
        <v>50</v>
      </c>
      <c r="E1339" s="612">
        <f t="shared" si="20"/>
        <v>159668.38000000047</v>
      </c>
    </row>
    <row r="1340" spans="1:6" ht="22.5" customHeight="1">
      <c r="A1340" s="1013" t="s">
        <v>10172</v>
      </c>
      <c r="B1340" s="1013" t="s">
        <v>10173</v>
      </c>
      <c r="C1340" s="1017">
        <v>4000</v>
      </c>
      <c r="D1340" s="1017">
        <v>0</v>
      </c>
      <c r="E1340" s="612">
        <f t="shared" si="20"/>
        <v>163668.38000000047</v>
      </c>
    </row>
    <row r="1341" spans="1:6" ht="22.5" customHeight="1">
      <c r="A1341" s="1013" t="s">
        <v>10174</v>
      </c>
      <c r="B1341" s="1013" t="s">
        <v>8336</v>
      </c>
      <c r="C1341" s="1017">
        <v>0</v>
      </c>
      <c r="D1341" s="1017">
        <v>50</v>
      </c>
      <c r="E1341" s="612">
        <f t="shared" si="20"/>
        <v>163618.38000000047</v>
      </c>
    </row>
    <row r="1342" spans="1:6" ht="22.5" customHeight="1">
      <c r="A1342" s="1013" t="s">
        <v>10175</v>
      </c>
      <c r="B1342" s="1013" t="s">
        <v>10176</v>
      </c>
      <c r="C1342" s="1017">
        <v>6100</v>
      </c>
      <c r="D1342" s="1017">
        <v>0</v>
      </c>
      <c r="E1342" s="612">
        <f t="shared" si="20"/>
        <v>169718.38000000047</v>
      </c>
    </row>
    <row r="1343" spans="1:6" s="1023" customFormat="1" ht="22.5" customHeight="1">
      <c r="A1343" s="1014" t="s">
        <v>10177</v>
      </c>
      <c r="B1343" s="1014" t="s">
        <v>10178</v>
      </c>
      <c r="C1343" s="1024">
        <v>66000</v>
      </c>
      <c r="D1343" s="1024">
        <v>0</v>
      </c>
      <c r="E1343" s="1369">
        <f t="shared" si="20"/>
        <v>235718.38000000047</v>
      </c>
      <c r="F1343" s="1358"/>
    </row>
    <row r="1344" spans="1:6" ht="22.5" customHeight="1">
      <c r="A1344" s="1013" t="s">
        <v>10179</v>
      </c>
      <c r="B1344" s="1013" t="s">
        <v>8336</v>
      </c>
      <c r="C1344" s="1017">
        <v>0</v>
      </c>
      <c r="D1344" s="1017">
        <v>100</v>
      </c>
      <c r="E1344" s="612">
        <f t="shared" si="20"/>
        <v>235618.38000000047</v>
      </c>
    </row>
    <row r="1345" spans="1:5" ht="22.5" customHeight="1">
      <c r="A1345" s="1013" t="s">
        <v>10180</v>
      </c>
      <c r="B1345" s="1013" t="s">
        <v>10181</v>
      </c>
      <c r="C1345" s="1017">
        <v>99000</v>
      </c>
      <c r="D1345" s="1017">
        <v>0</v>
      </c>
      <c r="E1345" s="612">
        <f t="shared" si="20"/>
        <v>334618.38000000047</v>
      </c>
    </row>
    <row r="1346" spans="1:5" ht="22.5" customHeight="1">
      <c r="A1346" s="1013" t="s">
        <v>10182</v>
      </c>
      <c r="B1346" s="1013" t="s">
        <v>10183</v>
      </c>
      <c r="C1346" s="1017">
        <v>33000</v>
      </c>
      <c r="D1346" s="1017">
        <v>0</v>
      </c>
      <c r="E1346" s="612">
        <f t="shared" si="20"/>
        <v>367618.38000000047</v>
      </c>
    </row>
    <row r="1347" spans="1:5" ht="22.5" customHeight="1">
      <c r="A1347" s="1013" t="s">
        <v>10184</v>
      </c>
      <c r="B1347" s="1013" t="s">
        <v>8336</v>
      </c>
      <c r="C1347" s="1017">
        <v>0</v>
      </c>
      <c r="D1347" s="1017">
        <v>100</v>
      </c>
      <c r="E1347" s="612">
        <f t="shared" si="20"/>
        <v>367518.38000000047</v>
      </c>
    </row>
    <row r="1348" spans="1:5" ht="22.5" customHeight="1">
      <c r="A1348" s="1013" t="s">
        <v>10185</v>
      </c>
      <c r="B1348" s="1013" t="s">
        <v>10186</v>
      </c>
      <c r="C1348" s="1017">
        <v>33000</v>
      </c>
      <c r="D1348" s="1017">
        <v>0</v>
      </c>
      <c r="E1348" s="612">
        <f t="shared" si="20"/>
        <v>400518.38000000047</v>
      </c>
    </row>
    <row r="1349" spans="1:5" ht="22.5" customHeight="1">
      <c r="A1349" s="1013" t="s">
        <v>10187</v>
      </c>
      <c r="B1349" s="1013" t="s">
        <v>10188</v>
      </c>
      <c r="C1349" s="1017">
        <v>33000</v>
      </c>
      <c r="D1349" s="1017">
        <v>0</v>
      </c>
      <c r="E1349" s="612">
        <f t="shared" si="20"/>
        <v>433518.38000000047</v>
      </c>
    </row>
    <row r="1350" spans="1:5" ht="22.5" customHeight="1">
      <c r="A1350" s="1013" t="s">
        <v>10189</v>
      </c>
      <c r="B1350" s="1013" t="s">
        <v>8336</v>
      </c>
      <c r="C1350" s="1017">
        <v>0</v>
      </c>
      <c r="D1350" s="1017">
        <v>100</v>
      </c>
      <c r="E1350" s="612">
        <f t="shared" si="20"/>
        <v>433418.38000000047</v>
      </c>
    </row>
    <row r="1351" spans="1:5" ht="22.5" customHeight="1">
      <c r="A1351" s="1013" t="s">
        <v>10190</v>
      </c>
      <c r="B1351" s="1013" t="s">
        <v>10191</v>
      </c>
      <c r="C1351" s="1017">
        <v>7000</v>
      </c>
      <c r="D1351" s="1017">
        <v>0</v>
      </c>
      <c r="E1351" s="612">
        <f t="shared" ref="E1351:E1414" si="21">E1350-D1351+C1351</f>
        <v>440418.38000000047</v>
      </c>
    </row>
    <row r="1352" spans="1:5" ht="22.5" customHeight="1">
      <c r="A1352" s="1372">
        <v>43826</v>
      </c>
      <c r="B1352" s="1373" t="s">
        <v>10192</v>
      </c>
      <c r="C1352" s="1020">
        <v>66000</v>
      </c>
      <c r="D1352" s="1017">
        <v>0</v>
      </c>
      <c r="E1352" s="612">
        <f t="shared" si="21"/>
        <v>506418.38000000047</v>
      </c>
    </row>
    <row r="1353" spans="1:5" ht="22.5" customHeight="1">
      <c r="A1353" s="1013" t="s">
        <v>10193</v>
      </c>
      <c r="B1353" s="1013" t="s">
        <v>8336</v>
      </c>
      <c r="C1353" s="1017">
        <v>0</v>
      </c>
      <c r="D1353" s="1017">
        <v>100</v>
      </c>
      <c r="E1353" s="612">
        <f t="shared" si="21"/>
        <v>506318.38000000047</v>
      </c>
    </row>
    <row r="1354" spans="1:5" ht="22.5" customHeight="1">
      <c r="A1354" s="1013" t="s">
        <v>10194</v>
      </c>
      <c r="B1354" s="1013" t="s">
        <v>10195</v>
      </c>
      <c r="C1354" s="1017">
        <v>30000</v>
      </c>
      <c r="D1354" s="1017">
        <v>0</v>
      </c>
      <c r="E1354" s="612">
        <f t="shared" si="21"/>
        <v>536318.38000000047</v>
      </c>
    </row>
    <row r="1355" spans="1:5" ht="22.5" customHeight="1">
      <c r="A1355" s="1013" t="s">
        <v>10196</v>
      </c>
      <c r="B1355" s="1013" t="s">
        <v>8336</v>
      </c>
      <c r="C1355" s="1017">
        <v>0</v>
      </c>
      <c r="D1355" s="1017">
        <v>50</v>
      </c>
      <c r="E1355" s="612">
        <f t="shared" si="21"/>
        <v>536268.38000000047</v>
      </c>
    </row>
    <row r="1356" spans="1:5" ht="22.5" customHeight="1">
      <c r="A1356" s="1013" t="s">
        <v>10197</v>
      </c>
      <c r="B1356" s="1013" t="s">
        <v>10198</v>
      </c>
      <c r="C1356" s="1017">
        <v>57100</v>
      </c>
      <c r="D1356" s="1017">
        <v>0</v>
      </c>
      <c r="E1356" s="612">
        <f t="shared" si="21"/>
        <v>593368.38000000047</v>
      </c>
    </row>
    <row r="1357" spans="1:5" ht="22.5" customHeight="1">
      <c r="A1357" s="1013" t="s">
        <v>10199</v>
      </c>
      <c r="B1357" s="1013" t="s">
        <v>10200</v>
      </c>
      <c r="C1357" s="1017">
        <v>23000</v>
      </c>
      <c r="D1357" s="1017">
        <v>0</v>
      </c>
      <c r="E1357" s="612">
        <f t="shared" si="21"/>
        <v>616368.38000000047</v>
      </c>
    </row>
    <row r="1358" spans="1:5" ht="22.5" customHeight="1">
      <c r="A1358" s="1013" t="s">
        <v>10201</v>
      </c>
      <c r="B1358" s="1013" t="s">
        <v>10202</v>
      </c>
      <c r="C1358" s="1017">
        <v>46400</v>
      </c>
      <c r="D1358" s="1017">
        <v>0</v>
      </c>
      <c r="E1358" s="612">
        <f t="shared" si="21"/>
        <v>662768.38000000047</v>
      </c>
    </row>
    <row r="1359" spans="1:5" ht="22.5" customHeight="1">
      <c r="A1359" s="1013" t="s">
        <v>10201</v>
      </c>
      <c r="B1359" s="1013" t="s">
        <v>10203</v>
      </c>
      <c r="C1359" s="1017">
        <v>0</v>
      </c>
      <c r="D1359" s="1017">
        <v>50</v>
      </c>
      <c r="E1359" s="612">
        <f t="shared" si="21"/>
        <v>662718.38000000047</v>
      </c>
    </row>
    <row r="1360" spans="1:5" ht="22.5" customHeight="1">
      <c r="A1360" s="1013" t="s">
        <v>10201</v>
      </c>
      <c r="B1360" s="1013" t="s">
        <v>10204</v>
      </c>
      <c r="C1360" s="1017">
        <v>0</v>
      </c>
      <c r="D1360" s="1017">
        <v>232</v>
      </c>
      <c r="E1360" s="612">
        <f t="shared" si="21"/>
        <v>662486.38000000047</v>
      </c>
    </row>
    <row r="1361" spans="1:5" ht="22.5" customHeight="1">
      <c r="A1361" s="1013" t="s">
        <v>10205</v>
      </c>
      <c r="B1361" s="1013" t="s">
        <v>10206</v>
      </c>
      <c r="C1361" s="1017">
        <v>0</v>
      </c>
      <c r="D1361" s="1017">
        <v>250000</v>
      </c>
      <c r="E1361" s="612">
        <f t="shared" si="21"/>
        <v>412486.38000000047</v>
      </c>
    </row>
    <row r="1362" spans="1:5" ht="22.5" customHeight="1">
      <c r="A1362" s="1013" t="s">
        <v>10207</v>
      </c>
      <c r="B1362" s="1013" t="s">
        <v>8336</v>
      </c>
      <c r="C1362" s="1017">
        <v>0</v>
      </c>
      <c r="D1362" s="1017">
        <v>100</v>
      </c>
      <c r="E1362" s="612">
        <f t="shared" si="21"/>
        <v>412386.38000000047</v>
      </c>
    </row>
    <row r="1363" spans="1:5" ht="22.5" customHeight="1">
      <c r="A1363" s="1013" t="s">
        <v>10208</v>
      </c>
      <c r="B1363" s="1013" t="s">
        <v>10209</v>
      </c>
      <c r="C1363" s="1017">
        <v>46000</v>
      </c>
      <c r="D1363" s="1017">
        <v>0</v>
      </c>
      <c r="E1363" s="612">
        <f t="shared" si="21"/>
        <v>458386.38000000047</v>
      </c>
    </row>
    <row r="1364" spans="1:5" ht="22.5" customHeight="1">
      <c r="A1364" s="1013" t="s">
        <v>10210</v>
      </c>
      <c r="B1364" s="1013" t="s">
        <v>10211</v>
      </c>
      <c r="C1364" s="1017">
        <v>51000</v>
      </c>
      <c r="D1364" s="1017">
        <v>0</v>
      </c>
      <c r="E1364" s="612">
        <f t="shared" si="21"/>
        <v>509386.38000000047</v>
      </c>
    </row>
    <row r="1365" spans="1:5" ht="22.5" customHeight="1">
      <c r="A1365" s="1013" t="s">
        <v>10212</v>
      </c>
      <c r="B1365" s="1013" t="s">
        <v>10213</v>
      </c>
      <c r="C1365" s="1017">
        <v>19900</v>
      </c>
      <c r="D1365" s="1017">
        <v>0</v>
      </c>
      <c r="E1365" s="612">
        <f t="shared" si="21"/>
        <v>529286.38000000047</v>
      </c>
    </row>
    <row r="1366" spans="1:5" ht="22.5" customHeight="1">
      <c r="A1366" s="1013" t="s">
        <v>10214</v>
      </c>
      <c r="B1366" s="1013" t="s">
        <v>10215</v>
      </c>
      <c r="C1366" s="1017">
        <v>40000</v>
      </c>
      <c r="D1366" s="1017">
        <v>0</v>
      </c>
      <c r="E1366" s="612">
        <f t="shared" si="21"/>
        <v>569286.38000000047</v>
      </c>
    </row>
    <row r="1367" spans="1:5" ht="22.5" customHeight="1">
      <c r="A1367" s="1013" t="s">
        <v>10216</v>
      </c>
      <c r="B1367" s="1013" t="s">
        <v>10217</v>
      </c>
      <c r="C1367" s="1017">
        <v>10000</v>
      </c>
      <c r="D1367" s="1017">
        <v>0</v>
      </c>
      <c r="E1367" s="612">
        <f t="shared" si="21"/>
        <v>579286.38000000047</v>
      </c>
    </row>
    <row r="1368" spans="1:5" ht="22.5" customHeight="1">
      <c r="A1368" s="1013" t="s">
        <v>10218</v>
      </c>
      <c r="B1368" s="1013" t="s">
        <v>10219</v>
      </c>
      <c r="C1368" s="1017">
        <v>56400</v>
      </c>
      <c r="D1368" s="1017">
        <v>0</v>
      </c>
      <c r="E1368" s="612">
        <f t="shared" si="21"/>
        <v>635686.38000000047</v>
      </c>
    </row>
    <row r="1369" spans="1:5" ht="22.5" customHeight="1">
      <c r="A1369" s="1013" t="s">
        <v>10220</v>
      </c>
      <c r="B1369" s="1013" t="s">
        <v>10221</v>
      </c>
      <c r="C1369" s="1017">
        <v>51000</v>
      </c>
      <c r="D1369" s="1017">
        <v>0</v>
      </c>
      <c r="E1369" s="612">
        <f t="shared" si="21"/>
        <v>686686.38000000047</v>
      </c>
    </row>
    <row r="1370" spans="1:5" ht="22.5" customHeight="1">
      <c r="A1370" s="1013" t="s">
        <v>10222</v>
      </c>
      <c r="B1370" s="1013" t="s">
        <v>10223</v>
      </c>
      <c r="C1370" s="1017">
        <v>4000</v>
      </c>
      <c r="D1370" s="1017">
        <v>0</v>
      </c>
      <c r="E1370" s="612">
        <f t="shared" si="21"/>
        <v>690686.38000000047</v>
      </c>
    </row>
    <row r="1371" spans="1:5" ht="22.5" customHeight="1">
      <c r="A1371" s="1013" t="s">
        <v>10224</v>
      </c>
      <c r="B1371" s="1013" t="s">
        <v>8336</v>
      </c>
      <c r="C1371" s="1017">
        <v>0</v>
      </c>
      <c r="D1371" s="1017">
        <v>350</v>
      </c>
      <c r="E1371" s="612">
        <f t="shared" si="21"/>
        <v>690336.38000000047</v>
      </c>
    </row>
    <row r="1372" spans="1:5" ht="22.5" customHeight="1">
      <c r="A1372" s="1013" t="s">
        <v>10225</v>
      </c>
      <c r="B1372" s="1013" t="s">
        <v>10226</v>
      </c>
      <c r="C1372" s="1017">
        <v>45000</v>
      </c>
      <c r="D1372" s="1017">
        <v>0</v>
      </c>
      <c r="E1372" s="612">
        <f t="shared" si="21"/>
        <v>735336.38000000047</v>
      </c>
    </row>
    <row r="1373" spans="1:5" ht="22.5" customHeight="1">
      <c r="A1373" s="1013" t="s">
        <v>10227</v>
      </c>
      <c r="B1373" s="1013" t="s">
        <v>10228</v>
      </c>
      <c r="C1373" s="1017">
        <v>41000</v>
      </c>
      <c r="D1373" s="1017">
        <v>0</v>
      </c>
      <c r="E1373" s="612">
        <f t="shared" si="21"/>
        <v>776336.38000000047</v>
      </c>
    </row>
    <row r="1374" spans="1:5" ht="22.5" customHeight="1">
      <c r="A1374" s="1013" t="s">
        <v>10229</v>
      </c>
      <c r="B1374" s="1013" t="s">
        <v>10230</v>
      </c>
      <c r="C1374" s="1017">
        <v>35000</v>
      </c>
      <c r="D1374" s="1017">
        <v>0</v>
      </c>
      <c r="E1374" s="612">
        <f t="shared" si="21"/>
        <v>811336.38000000047</v>
      </c>
    </row>
    <row r="1375" spans="1:5" ht="22.5" customHeight="1">
      <c r="A1375" s="1013" t="s">
        <v>10231</v>
      </c>
      <c r="B1375" s="1013" t="s">
        <v>10232</v>
      </c>
      <c r="C1375" s="1017">
        <v>45100</v>
      </c>
      <c r="D1375" s="1017">
        <v>0</v>
      </c>
      <c r="E1375" s="612">
        <f t="shared" si="21"/>
        <v>856436.38000000047</v>
      </c>
    </row>
    <row r="1376" spans="1:5" ht="22.5" customHeight="1">
      <c r="A1376" s="1013" t="s">
        <v>10231</v>
      </c>
      <c r="B1376" s="1013" t="s">
        <v>10233</v>
      </c>
      <c r="C1376" s="1017">
        <v>45000</v>
      </c>
      <c r="D1376" s="1017">
        <v>0</v>
      </c>
      <c r="E1376" s="612">
        <f t="shared" si="21"/>
        <v>901436.38000000047</v>
      </c>
    </row>
    <row r="1377" spans="1:5" ht="22.5" customHeight="1">
      <c r="A1377" s="1013" t="s">
        <v>10234</v>
      </c>
      <c r="B1377" s="1013" t="s">
        <v>10235</v>
      </c>
      <c r="C1377" s="1017">
        <v>65000</v>
      </c>
      <c r="D1377" s="1017">
        <v>0</v>
      </c>
      <c r="E1377" s="612">
        <f t="shared" si="21"/>
        <v>966436.38000000047</v>
      </c>
    </row>
    <row r="1378" spans="1:5" ht="22.5" customHeight="1">
      <c r="A1378" s="1013" t="s">
        <v>10236</v>
      </c>
      <c r="B1378" s="1013" t="s">
        <v>10237</v>
      </c>
      <c r="C1378" s="1017">
        <v>23000</v>
      </c>
      <c r="D1378" s="1017">
        <v>0</v>
      </c>
      <c r="E1378" s="612">
        <f t="shared" si="21"/>
        <v>989436.38000000047</v>
      </c>
    </row>
    <row r="1379" spans="1:5" ht="22.5" customHeight="1">
      <c r="A1379" s="1013" t="s">
        <v>10236</v>
      </c>
      <c r="B1379" s="1013" t="s">
        <v>10238</v>
      </c>
      <c r="C1379" s="1017">
        <v>700</v>
      </c>
      <c r="D1379" s="1017">
        <v>0</v>
      </c>
      <c r="E1379" s="612">
        <f t="shared" si="21"/>
        <v>990136.38000000047</v>
      </c>
    </row>
    <row r="1380" spans="1:5" ht="22.5" customHeight="1">
      <c r="A1380" s="1013" t="s">
        <v>10239</v>
      </c>
      <c r="B1380" s="1013" t="s">
        <v>10240</v>
      </c>
      <c r="C1380" s="1017">
        <v>2100</v>
      </c>
      <c r="D1380" s="1017">
        <v>0</v>
      </c>
      <c r="E1380" s="612">
        <f t="shared" si="21"/>
        <v>992236.38000000047</v>
      </c>
    </row>
    <row r="1381" spans="1:5" ht="22.5" customHeight="1">
      <c r="A1381" s="1013" t="s">
        <v>10241</v>
      </c>
      <c r="B1381" s="1013" t="s">
        <v>10242</v>
      </c>
      <c r="C1381" s="1017">
        <v>5400</v>
      </c>
      <c r="D1381" s="1017">
        <v>0</v>
      </c>
      <c r="E1381" s="612">
        <f t="shared" si="21"/>
        <v>997636.38000000047</v>
      </c>
    </row>
    <row r="1382" spans="1:5" ht="22.5" customHeight="1">
      <c r="A1382" s="1013" t="s">
        <v>10243</v>
      </c>
      <c r="B1382" s="1013" t="s">
        <v>10244</v>
      </c>
      <c r="C1382" s="1017">
        <v>2800</v>
      </c>
      <c r="D1382" s="1017">
        <v>0</v>
      </c>
      <c r="E1382" s="612">
        <f t="shared" si="21"/>
        <v>1000436.3800000005</v>
      </c>
    </row>
    <row r="1383" spans="1:5" ht="22.5" customHeight="1">
      <c r="A1383" s="1013" t="s">
        <v>10245</v>
      </c>
      <c r="B1383" s="1013" t="s">
        <v>10246</v>
      </c>
      <c r="C1383" s="1017">
        <v>57000</v>
      </c>
      <c r="D1383" s="1017">
        <v>0</v>
      </c>
      <c r="E1383" s="612">
        <f t="shared" si="21"/>
        <v>1057436.3800000004</v>
      </c>
    </row>
    <row r="1384" spans="1:5" ht="22.5" customHeight="1">
      <c r="A1384" s="1013" t="s">
        <v>10247</v>
      </c>
      <c r="B1384" s="1013" t="s">
        <v>10248</v>
      </c>
      <c r="C1384" s="1017">
        <v>23700</v>
      </c>
      <c r="D1384" s="1017">
        <v>0</v>
      </c>
      <c r="E1384" s="612">
        <f t="shared" si="21"/>
        <v>1081136.3800000004</v>
      </c>
    </row>
    <row r="1385" spans="1:5" ht="22.5" customHeight="1">
      <c r="A1385" s="1013" t="s">
        <v>10249</v>
      </c>
      <c r="B1385" s="1013" t="s">
        <v>10250</v>
      </c>
      <c r="C1385" s="1017">
        <v>2100</v>
      </c>
      <c r="D1385" s="1017">
        <v>0</v>
      </c>
      <c r="E1385" s="612">
        <f t="shared" si="21"/>
        <v>1083236.3800000004</v>
      </c>
    </row>
    <row r="1386" spans="1:5" ht="22.5" customHeight="1">
      <c r="A1386" s="1013" t="s">
        <v>10251</v>
      </c>
      <c r="B1386" s="1013" t="s">
        <v>10252</v>
      </c>
      <c r="C1386" s="1017">
        <v>0</v>
      </c>
      <c r="D1386" s="1017">
        <v>40000</v>
      </c>
      <c r="E1386" s="612">
        <f t="shared" si="21"/>
        <v>1043236.3800000004</v>
      </c>
    </row>
    <row r="1387" spans="1:5" ht="22.5" customHeight="1">
      <c r="A1387" s="1013" t="s">
        <v>10253</v>
      </c>
      <c r="B1387" s="1013" t="s">
        <v>10254</v>
      </c>
      <c r="C1387" s="1017">
        <v>352400</v>
      </c>
      <c r="D1387" s="1017">
        <v>0</v>
      </c>
      <c r="E1387" s="612">
        <f t="shared" si="21"/>
        <v>1395636.3800000004</v>
      </c>
    </row>
    <row r="1388" spans="1:5" ht="22.5" customHeight="1">
      <c r="A1388" s="1013" t="s">
        <v>10253</v>
      </c>
      <c r="B1388" s="1013" t="s">
        <v>10255</v>
      </c>
      <c r="C1388" s="1017">
        <v>0</v>
      </c>
      <c r="D1388" s="1017">
        <v>350</v>
      </c>
      <c r="E1388" s="612">
        <f t="shared" si="21"/>
        <v>1395286.3800000004</v>
      </c>
    </row>
    <row r="1389" spans="1:5" ht="22.5" customHeight="1">
      <c r="A1389" s="1013" t="s">
        <v>10253</v>
      </c>
      <c r="B1389" s="1013" t="s">
        <v>10256</v>
      </c>
      <c r="C1389" s="1017">
        <v>0</v>
      </c>
      <c r="D1389" s="1017">
        <v>1762</v>
      </c>
      <c r="E1389" s="612">
        <f t="shared" si="21"/>
        <v>1393524.3800000004</v>
      </c>
    </row>
    <row r="1390" spans="1:5" ht="22.5" customHeight="1">
      <c r="A1390" s="1013" t="s">
        <v>10257</v>
      </c>
      <c r="B1390" s="1013" t="s">
        <v>10258</v>
      </c>
      <c r="C1390" s="1017">
        <v>16800</v>
      </c>
      <c r="D1390" s="1017">
        <v>0</v>
      </c>
      <c r="E1390" s="612">
        <f t="shared" si="21"/>
        <v>1410324.3800000004</v>
      </c>
    </row>
    <row r="1391" spans="1:5" ht="22.5" customHeight="1">
      <c r="A1391" s="1013" t="s">
        <v>10257</v>
      </c>
      <c r="B1391" s="1013" t="s">
        <v>10259</v>
      </c>
      <c r="C1391" s="1017">
        <v>0</v>
      </c>
      <c r="D1391" s="1017">
        <v>100</v>
      </c>
      <c r="E1391" s="612">
        <f t="shared" si="21"/>
        <v>1410224.3800000004</v>
      </c>
    </row>
    <row r="1392" spans="1:5" ht="22.5" customHeight="1">
      <c r="A1392" s="1013" t="s">
        <v>10257</v>
      </c>
      <c r="B1392" s="1013" t="s">
        <v>10260</v>
      </c>
      <c r="C1392" s="1017">
        <v>0</v>
      </c>
      <c r="D1392" s="1017">
        <v>84</v>
      </c>
      <c r="E1392" s="612">
        <f t="shared" si="21"/>
        <v>1410140.3800000004</v>
      </c>
    </row>
    <row r="1393" spans="1:5" ht="22.5" customHeight="1">
      <c r="A1393" s="1013" t="s">
        <v>10261</v>
      </c>
      <c r="B1393" s="1013" t="s">
        <v>10262</v>
      </c>
      <c r="C1393" s="1017">
        <v>766946</v>
      </c>
      <c r="D1393" s="1017">
        <v>0</v>
      </c>
      <c r="E1393" s="612">
        <f t="shared" si="21"/>
        <v>2177086.3800000004</v>
      </c>
    </row>
    <row r="1394" spans="1:5" ht="22.5" customHeight="1">
      <c r="A1394" s="1013" t="s">
        <v>10261</v>
      </c>
      <c r="B1394" s="1013" t="s">
        <v>10263</v>
      </c>
      <c r="C1394" s="1017">
        <v>173727</v>
      </c>
      <c r="D1394" s="1017">
        <v>0</v>
      </c>
      <c r="E1394" s="612">
        <f t="shared" si="21"/>
        <v>2350813.3800000004</v>
      </c>
    </row>
    <row r="1395" spans="1:5" ht="22.5" customHeight="1">
      <c r="A1395" s="1013" t="s">
        <v>10264</v>
      </c>
      <c r="B1395" s="1013" t="s">
        <v>10265</v>
      </c>
      <c r="C1395" s="1017">
        <v>42400</v>
      </c>
      <c r="D1395" s="1017">
        <v>0</v>
      </c>
      <c r="E1395" s="612">
        <f t="shared" si="21"/>
        <v>2393213.3800000004</v>
      </c>
    </row>
    <row r="1396" spans="1:5" ht="22.5" customHeight="1">
      <c r="A1396" s="1013" t="s">
        <v>10266</v>
      </c>
      <c r="B1396" s="1013" t="s">
        <v>10267</v>
      </c>
      <c r="C1396" s="1017">
        <v>87000</v>
      </c>
      <c r="D1396" s="1017">
        <v>0</v>
      </c>
      <c r="E1396" s="612">
        <f t="shared" si="21"/>
        <v>2480213.3800000004</v>
      </c>
    </row>
    <row r="1397" spans="1:5" ht="22.5" customHeight="1">
      <c r="A1397" s="1013" t="s">
        <v>10268</v>
      </c>
      <c r="B1397" s="1013" t="s">
        <v>10269</v>
      </c>
      <c r="C1397" s="1017">
        <v>0</v>
      </c>
      <c r="D1397" s="1017">
        <v>1100</v>
      </c>
      <c r="E1397" s="612">
        <f t="shared" si="21"/>
        <v>2479113.3800000004</v>
      </c>
    </row>
    <row r="1398" spans="1:5" ht="22.5" customHeight="1">
      <c r="A1398" s="1013" t="s">
        <v>10270</v>
      </c>
      <c r="B1398" s="1013" t="s">
        <v>10271</v>
      </c>
      <c r="C1398" s="1017">
        <v>23700</v>
      </c>
      <c r="D1398" s="1017">
        <v>0</v>
      </c>
      <c r="E1398" s="612">
        <f t="shared" si="21"/>
        <v>2502813.3800000004</v>
      </c>
    </row>
    <row r="1399" spans="1:5" ht="22.5" customHeight="1">
      <c r="A1399" s="1013" t="s">
        <v>10272</v>
      </c>
      <c r="B1399" s="1013" t="s">
        <v>10273</v>
      </c>
      <c r="C1399" s="1017">
        <v>33600</v>
      </c>
      <c r="D1399" s="1017">
        <v>0</v>
      </c>
      <c r="E1399" s="612">
        <f t="shared" si="21"/>
        <v>2536413.3800000004</v>
      </c>
    </row>
    <row r="1400" spans="1:5" ht="22.5" customHeight="1">
      <c r="A1400" s="1013" t="s">
        <v>10274</v>
      </c>
      <c r="B1400" s="1013" t="s">
        <v>8336</v>
      </c>
      <c r="C1400" s="1017">
        <v>0</v>
      </c>
      <c r="D1400" s="1017">
        <v>850</v>
      </c>
      <c r="E1400" s="612">
        <f t="shared" si="21"/>
        <v>2535563.3800000004</v>
      </c>
    </row>
    <row r="1401" spans="1:5" ht="22.5" customHeight="1">
      <c r="A1401" s="1013" t="s">
        <v>10275</v>
      </c>
      <c r="B1401" s="1013" t="s">
        <v>10276</v>
      </c>
      <c r="C1401" s="1017">
        <v>51000</v>
      </c>
      <c r="D1401" s="1017">
        <v>0</v>
      </c>
      <c r="E1401" s="612">
        <f t="shared" si="21"/>
        <v>2586563.3800000004</v>
      </c>
    </row>
    <row r="1402" spans="1:5" ht="22.5" customHeight="1">
      <c r="A1402" s="1013" t="s">
        <v>10277</v>
      </c>
      <c r="B1402" s="1013" t="s">
        <v>10278</v>
      </c>
      <c r="C1402" s="1017">
        <v>50000</v>
      </c>
      <c r="D1402" s="1017">
        <v>0</v>
      </c>
      <c r="E1402" s="612">
        <f t="shared" si="21"/>
        <v>2636563.3800000004</v>
      </c>
    </row>
    <row r="1403" spans="1:5" ht="22.5" customHeight="1">
      <c r="A1403" s="1013" t="s">
        <v>10279</v>
      </c>
      <c r="B1403" s="1013" t="s">
        <v>10280</v>
      </c>
      <c r="C1403" s="1017">
        <v>52400</v>
      </c>
      <c r="D1403" s="1017">
        <v>0</v>
      </c>
      <c r="E1403" s="612">
        <f t="shared" si="21"/>
        <v>2688963.3800000004</v>
      </c>
    </row>
    <row r="1404" spans="1:5" ht="22.5" customHeight="1">
      <c r="A1404" s="1013" t="s">
        <v>10281</v>
      </c>
      <c r="B1404" s="1013" t="s">
        <v>10282</v>
      </c>
      <c r="C1404" s="1017">
        <v>61000</v>
      </c>
      <c r="D1404" s="1017">
        <v>0</v>
      </c>
      <c r="E1404" s="612">
        <f t="shared" si="21"/>
        <v>2749963.3800000004</v>
      </c>
    </row>
    <row r="1405" spans="1:5" ht="22.5" customHeight="1">
      <c r="A1405" s="1013" t="s">
        <v>10283</v>
      </c>
      <c r="B1405" s="1013" t="s">
        <v>10284</v>
      </c>
      <c r="C1405" s="1017">
        <v>35000</v>
      </c>
      <c r="D1405" s="1017">
        <v>0</v>
      </c>
      <c r="E1405" s="612">
        <f t="shared" si="21"/>
        <v>2784963.3800000004</v>
      </c>
    </row>
    <row r="1406" spans="1:5" ht="22.5" customHeight="1">
      <c r="A1406" s="1013" t="s">
        <v>10285</v>
      </c>
      <c r="B1406" s="1013" t="s">
        <v>10286</v>
      </c>
      <c r="C1406" s="1017">
        <v>42500</v>
      </c>
      <c r="D1406" s="1017">
        <v>0</v>
      </c>
      <c r="E1406" s="612">
        <f t="shared" si="21"/>
        <v>2827463.3800000004</v>
      </c>
    </row>
    <row r="1407" spans="1:5" ht="22.5" customHeight="1">
      <c r="A1407" s="1013" t="s">
        <v>10287</v>
      </c>
      <c r="B1407" s="1013" t="s">
        <v>10288</v>
      </c>
      <c r="C1407" s="1017">
        <v>30000</v>
      </c>
      <c r="D1407" s="1017">
        <v>0</v>
      </c>
      <c r="E1407" s="612">
        <f t="shared" si="21"/>
        <v>2857463.3800000004</v>
      </c>
    </row>
    <row r="1408" spans="1:5" ht="22.5" customHeight="1">
      <c r="A1408" s="1013" t="s">
        <v>10289</v>
      </c>
      <c r="B1408" s="1013" t="s">
        <v>10290</v>
      </c>
      <c r="C1408" s="1017">
        <v>30000</v>
      </c>
      <c r="D1408" s="1017">
        <v>0</v>
      </c>
      <c r="E1408" s="612">
        <f t="shared" si="21"/>
        <v>2887463.3800000004</v>
      </c>
    </row>
    <row r="1409" spans="1:5" ht="22.5" customHeight="1">
      <c r="A1409" s="1013" t="s">
        <v>10291</v>
      </c>
      <c r="B1409" s="1013" t="s">
        <v>10292</v>
      </c>
      <c r="C1409" s="1017">
        <v>23000</v>
      </c>
      <c r="D1409" s="1017">
        <v>0</v>
      </c>
      <c r="E1409" s="612">
        <f t="shared" si="21"/>
        <v>2910463.3800000004</v>
      </c>
    </row>
    <row r="1410" spans="1:5" ht="22.5" customHeight="1">
      <c r="A1410" s="1013" t="s">
        <v>10293</v>
      </c>
      <c r="B1410" s="1013" t="s">
        <v>9315</v>
      </c>
      <c r="C1410" s="1017">
        <v>57100</v>
      </c>
      <c r="D1410" s="1017">
        <v>0</v>
      </c>
      <c r="E1410" s="612">
        <f t="shared" si="21"/>
        <v>2967563.3800000004</v>
      </c>
    </row>
    <row r="1411" spans="1:5" ht="22.5" customHeight="1">
      <c r="A1411" s="1013" t="s">
        <v>10294</v>
      </c>
      <c r="B1411" s="1013" t="s">
        <v>10295</v>
      </c>
      <c r="C1411" s="1017">
        <v>35000</v>
      </c>
      <c r="D1411" s="1017">
        <v>0</v>
      </c>
      <c r="E1411" s="612">
        <f t="shared" si="21"/>
        <v>3002563.3800000004</v>
      </c>
    </row>
    <row r="1412" spans="1:5" ht="22.5" customHeight="1">
      <c r="A1412" s="1013" t="s">
        <v>10296</v>
      </c>
      <c r="B1412" s="1013" t="s">
        <v>10297</v>
      </c>
      <c r="C1412" s="1017">
        <v>2800</v>
      </c>
      <c r="D1412" s="1017">
        <v>0</v>
      </c>
      <c r="E1412" s="612">
        <f t="shared" si="21"/>
        <v>3005363.3800000004</v>
      </c>
    </row>
    <row r="1413" spans="1:5" ht="22.5" customHeight="1">
      <c r="A1413" s="1013" t="s">
        <v>10298</v>
      </c>
      <c r="B1413" s="1013" t="s">
        <v>10299</v>
      </c>
      <c r="C1413" s="1017">
        <v>19550</v>
      </c>
      <c r="D1413" s="1017">
        <v>0</v>
      </c>
      <c r="E1413" s="612">
        <f t="shared" si="21"/>
        <v>3024913.3800000004</v>
      </c>
    </row>
    <row r="1414" spans="1:5" ht="22.5" customHeight="1">
      <c r="A1414" s="1013" t="s">
        <v>10300</v>
      </c>
      <c r="B1414" s="1013" t="s">
        <v>10301</v>
      </c>
      <c r="C1414" s="1017">
        <v>47500</v>
      </c>
      <c r="D1414" s="1017">
        <v>0</v>
      </c>
      <c r="E1414" s="612">
        <f t="shared" si="21"/>
        <v>3072413.3800000004</v>
      </c>
    </row>
    <row r="1415" spans="1:5" ht="22.5" customHeight="1">
      <c r="A1415" s="1013" t="s">
        <v>10300</v>
      </c>
      <c r="B1415" s="1013" t="s">
        <v>10302</v>
      </c>
      <c r="C1415" s="1017">
        <v>0</v>
      </c>
      <c r="D1415" s="1017">
        <v>150</v>
      </c>
      <c r="E1415" s="612">
        <f t="shared" ref="E1415:E1478" si="22">E1414-D1415+C1415</f>
        <v>3072263.3800000004</v>
      </c>
    </row>
    <row r="1416" spans="1:5" ht="22.5" customHeight="1">
      <c r="A1416" s="1013" t="s">
        <v>10300</v>
      </c>
      <c r="B1416" s="1013" t="s">
        <v>10303</v>
      </c>
      <c r="C1416" s="1017">
        <v>0</v>
      </c>
      <c r="D1416" s="1017">
        <v>237.51</v>
      </c>
      <c r="E1416" s="612">
        <f t="shared" si="22"/>
        <v>3072025.8700000006</v>
      </c>
    </row>
    <row r="1417" spans="1:5" ht="22.5" customHeight="1">
      <c r="A1417" s="1013" t="s">
        <v>10304</v>
      </c>
      <c r="B1417" s="1013" t="s">
        <v>10305</v>
      </c>
      <c r="C1417" s="1017">
        <v>163400</v>
      </c>
      <c r="D1417" s="1017">
        <v>0</v>
      </c>
      <c r="E1417" s="612">
        <f t="shared" si="22"/>
        <v>3235425.8700000006</v>
      </c>
    </row>
    <row r="1418" spans="1:5" ht="22.5" customHeight="1">
      <c r="A1418" s="1013" t="s">
        <v>10304</v>
      </c>
      <c r="B1418" s="1013" t="s">
        <v>10306</v>
      </c>
      <c r="C1418" s="1017">
        <v>0</v>
      </c>
      <c r="D1418" s="1017">
        <v>150</v>
      </c>
      <c r="E1418" s="612">
        <f t="shared" si="22"/>
        <v>3235275.8700000006</v>
      </c>
    </row>
    <row r="1419" spans="1:5" ht="22.5" customHeight="1">
      <c r="A1419" s="1013" t="s">
        <v>10304</v>
      </c>
      <c r="B1419" s="1013" t="s">
        <v>10307</v>
      </c>
      <c r="C1419" s="1017">
        <v>0</v>
      </c>
      <c r="D1419" s="1017">
        <v>817.01</v>
      </c>
      <c r="E1419" s="612">
        <f t="shared" si="22"/>
        <v>3234458.8600000008</v>
      </c>
    </row>
    <row r="1420" spans="1:5" ht="22.5" customHeight="1">
      <c r="A1420" s="1013" t="s">
        <v>10308</v>
      </c>
      <c r="B1420" s="1013" t="s">
        <v>10309</v>
      </c>
      <c r="C1420" s="1017">
        <v>30000</v>
      </c>
      <c r="D1420" s="1017">
        <v>0</v>
      </c>
      <c r="E1420" s="612">
        <f t="shared" si="22"/>
        <v>3264458.8600000008</v>
      </c>
    </row>
    <row r="1421" spans="1:5" ht="22.5" customHeight="1">
      <c r="A1421" s="1013" t="s">
        <v>10310</v>
      </c>
      <c r="B1421" s="1013" t="s">
        <v>10311</v>
      </c>
      <c r="C1421" s="1017">
        <v>549041</v>
      </c>
      <c r="D1421" s="1017">
        <v>0</v>
      </c>
      <c r="E1421" s="612">
        <f t="shared" si="22"/>
        <v>3813499.8600000008</v>
      </c>
    </row>
    <row r="1422" spans="1:5" ht="22.5" customHeight="1">
      <c r="A1422" s="1013" t="s">
        <v>10310</v>
      </c>
      <c r="B1422" s="1013" t="s">
        <v>10312</v>
      </c>
      <c r="C1422" s="1017">
        <v>326658.5</v>
      </c>
      <c r="D1422" s="1017">
        <v>0</v>
      </c>
      <c r="E1422" s="612">
        <f t="shared" si="22"/>
        <v>4140158.3600000008</v>
      </c>
    </row>
    <row r="1423" spans="1:5" ht="22.5" customHeight="1">
      <c r="A1423" s="1013" t="s">
        <v>10313</v>
      </c>
      <c r="B1423" s="1013" t="s">
        <v>10314</v>
      </c>
      <c r="C1423" s="1017">
        <v>21400</v>
      </c>
      <c r="D1423" s="1017">
        <v>0</v>
      </c>
      <c r="E1423" s="612">
        <f t="shared" si="22"/>
        <v>4161558.3600000008</v>
      </c>
    </row>
    <row r="1424" spans="1:5" ht="22.5" customHeight="1">
      <c r="A1424" s="1013" t="s">
        <v>10315</v>
      </c>
      <c r="B1424" s="1013" t="s">
        <v>10316</v>
      </c>
      <c r="C1424" s="1017">
        <v>63800</v>
      </c>
      <c r="D1424" s="1017">
        <v>0</v>
      </c>
      <c r="E1424" s="612">
        <f t="shared" si="22"/>
        <v>4225358.3600000013</v>
      </c>
    </row>
    <row r="1425" spans="1:5" ht="22.5" customHeight="1">
      <c r="A1425" s="1013" t="s">
        <v>10317</v>
      </c>
      <c r="B1425" s="1013" t="s">
        <v>10318</v>
      </c>
      <c r="C1425" s="1017">
        <v>2100</v>
      </c>
      <c r="D1425" s="1017">
        <v>0</v>
      </c>
      <c r="E1425" s="612">
        <f t="shared" si="22"/>
        <v>4227458.3600000013</v>
      </c>
    </row>
    <row r="1426" spans="1:5" ht="22.5" customHeight="1">
      <c r="A1426" s="1013" t="s">
        <v>10319</v>
      </c>
      <c r="B1426" s="1013" t="s">
        <v>10320</v>
      </c>
      <c r="C1426" s="1017">
        <v>3500</v>
      </c>
      <c r="D1426" s="1017">
        <v>0</v>
      </c>
      <c r="E1426" s="612">
        <f t="shared" si="22"/>
        <v>4230958.3600000013</v>
      </c>
    </row>
    <row r="1427" spans="1:5" ht="22.5" customHeight="1">
      <c r="A1427" s="1013" t="s">
        <v>10321</v>
      </c>
      <c r="B1427" s="1013" t="s">
        <v>8438</v>
      </c>
      <c r="C1427" s="1017">
        <v>0</v>
      </c>
      <c r="D1427" s="1017">
        <v>52.5</v>
      </c>
      <c r="E1427" s="612">
        <f t="shared" si="22"/>
        <v>4230905.8600000013</v>
      </c>
    </row>
    <row r="1428" spans="1:5" ht="22.5" customHeight="1">
      <c r="A1428" s="1013" t="s">
        <v>10321</v>
      </c>
      <c r="B1428" s="1013" t="s">
        <v>8570</v>
      </c>
      <c r="C1428" s="1017">
        <v>0</v>
      </c>
      <c r="D1428" s="1017">
        <v>3200000</v>
      </c>
      <c r="E1428" s="612">
        <f t="shared" si="22"/>
        <v>1030905.8600000013</v>
      </c>
    </row>
    <row r="1429" spans="1:5" ht="22.5" customHeight="1">
      <c r="A1429" s="1013" t="s">
        <v>10322</v>
      </c>
      <c r="B1429" s="1013" t="s">
        <v>10323</v>
      </c>
      <c r="C1429" s="1017">
        <v>60695</v>
      </c>
      <c r="D1429" s="1017">
        <v>0</v>
      </c>
      <c r="E1429" s="612">
        <f t="shared" si="22"/>
        <v>1091600.8600000013</v>
      </c>
    </row>
    <row r="1430" spans="1:5" ht="22.5" customHeight="1">
      <c r="A1430" s="1013" t="s">
        <v>10322</v>
      </c>
      <c r="B1430" s="1013" t="s">
        <v>10324</v>
      </c>
      <c r="C1430" s="1017">
        <v>198900.5</v>
      </c>
      <c r="D1430" s="1017">
        <v>0</v>
      </c>
      <c r="E1430" s="612">
        <f t="shared" si="22"/>
        <v>1290501.3600000013</v>
      </c>
    </row>
    <row r="1431" spans="1:5" ht="22.5" customHeight="1">
      <c r="A1431" s="1013" t="s">
        <v>10325</v>
      </c>
      <c r="B1431" s="1013" t="s">
        <v>10326</v>
      </c>
      <c r="C1431" s="1017">
        <v>0</v>
      </c>
      <c r="D1431" s="1017">
        <v>1300</v>
      </c>
      <c r="E1431" s="612">
        <f t="shared" si="22"/>
        <v>1289201.3600000013</v>
      </c>
    </row>
    <row r="1432" spans="1:5" ht="22.5" customHeight="1">
      <c r="A1432" s="1013" t="s">
        <v>10327</v>
      </c>
      <c r="B1432" s="1013" t="s">
        <v>10328</v>
      </c>
      <c r="C1432" s="1017">
        <v>0</v>
      </c>
      <c r="D1432" s="1017">
        <v>200</v>
      </c>
      <c r="E1432" s="612">
        <f t="shared" si="22"/>
        <v>1289001.3600000013</v>
      </c>
    </row>
    <row r="1433" spans="1:5" ht="22.5" customHeight="1">
      <c r="A1433" s="1013" t="s">
        <v>10329</v>
      </c>
      <c r="B1433" s="1013" t="s">
        <v>10330</v>
      </c>
      <c r="C1433" s="1017">
        <v>2100</v>
      </c>
      <c r="D1433" s="1017">
        <v>0</v>
      </c>
      <c r="E1433" s="612">
        <f t="shared" si="22"/>
        <v>1291101.3600000013</v>
      </c>
    </row>
    <row r="1434" spans="1:5" ht="22.5" customHeight="1">
      <c r="A1434" s="1013" t="s">
        <v>10331</v>
      </c>
      <c r="B1434" s="1013" t="s">
        <v>10332</v>
      </c>
      <c r="C1434" s="1017">
        <v>700</v>
      </c>
      <c r="D1434" s="1017">
        <v>0</v>
      </c>
      <c r="E1434" s="612">
        <f t="shared" si="22"/>
        <v>1291801.3600000013</v>
      </c>
    </row>
    <row r="1435" spans="1:5" ht="22.5" customHeight="1">
      <c r="A1435" s="1013" t="s">
        <v>10333</v>
      </c>
      <c r="B1435" s="1013" t="s">
        <v>10334</v>
      </c>
      <c r="C1435" s="1017">
        <v>51000</v>
      </c>
      <c r="D1435" s="1017">
        <v>0</v>
      </c>
      <c r="E1435" s="612">
        <f t="shared" si="22"/>
        <v>1342801.3600000013</v>
      </c>
    </row>
    <row r="1436" spans="1:5" ht="22.5" customHeight="1">
      <c r="A1436" s="1013" t="s">
        <v>10335</v>
      </c>
      <c r="B1436" s="1013" t="s">
        <v>10336</v>
      </c>
      <c r="C1436" s="1017">
        <v>49800</v>
      </c>
      <c r="D1436" s="1017">
        <v>0</v>
      </c>
      <c r="E1436" s="612">
        <f t="shared" si="22"/>
        <v>1392601.3600000013</v>
      </c>
    </row>
    <row r="1437" spans="1:5" ht="22.5" customHeight="1">
      <c r="A1437" s="1013" t="s">
        <v>10337</v>
      </c>
      <c r="B1437" s="1013" t="s">
        <v>8336</v>
      </c>
      <c r="C1437" s="1017">
        <v>0</v>
      </c>
      <c r="D1437" s="1017">
        <v>850</v>
      </c>
      <c r="E1437" s="612">
        <f t="shared" si="22"/>
        <v>1391751.3600000013</v>
      </c>
    </row>
    <row r="1438" spans="1:5" ht="22.5" customHeight="1">
      <c r="A1438" s="1013" t="s">
        <v>10338</v>
      </c>
      <c r="B1438" s="1013" t="s">
        <v>10339</v>
      </c>
      <c r="C1438" s="1017">
        <v>6100</v>
      </c>
      <c r="D1438" s="1017">
        <v>0</v>
      </c>
      <c r="E1438" s="612">
        <f t="shared" si="22"/>
        <v>1397851.3600000013</v>
      </c>
    </row>
    <row r="1439" spans="1:5" ht="22.5" customHeight="1">
      <c r="A1439" s="1013" t="s">
        <v>10340</v>
      </c>
      <c r="B1439" s="1013" t="s">
        <v>8478</v>
      </c>
      <c r="C1439" s="1017">
        <v>0</v>
      </c>
      <c r="D1439" s="1017">
        <v>3664.5</v>
      </c>
      <c r="E1439" s="612">
        <f t="shared" si="22"/>
        <v>1394186.8600000013</v>
      </c>
    </row>
    <row r="1440" spans="1:5" ht="22.5" customHeight="1">
      <c r="A1440" s="1013" t="s">
        <v>10341</v>
      </c>
      <c r="B1440" s="1013" t="s">
        <v>10342</v>
      </c>
      <c r="C1440" s="1017">
        <v>62400</v>
      </c>
      <c r="D1440" s="1017">
        <v>0</v>
      </c>
      <c r="E1440" s="612">
        <f t="shared" si="22"/>
        <v>1456586.8600000013</v>
      </c>
    </row>
    <row r="1441" spans="1:5" ht="22.5" customHeight="1">
      <c r="A1441" s="1013" t="s">
        <v>10343</v>
      </c>
      <c r="B1441" s="1013" t="s">
        <v>9843</v>
      </c>
      <c r="C1441" s="1017">
        <v>35000</v>
      </c>
      <c r="D1441" s="1017">
        <v>0</v>
      </c>
      <c r="E1441" s="612">
        <f t="shared" si="22"/>
        <v>1491586.8600000013</v>
      </c>
    </row>
    <row r="1442" spans="1:5" ht="22.5" customHeight="1">
      <c r="A1442" s="1013" t="s">
        <v>10344</v>
      </c>
      <c r="B1442" s="1013" t="s">
        <v>10345</v>
      </c>
      <c r="C1442" s="1017">
        <v>1400</v>
      </c>
      <c r="D1442" s="1017">
        <v>0</v>
      </c>
      <c r="E1442" s="612">
        <f t="shared" si="22"/>
        <v>1492986.8600000013</v>
      </c>
    </row>
    <row r="1443" spans="1:5" ht="22.5" customHeight="1">
      <c r="A1443" s="1013" t="s">
        <v>10346</v>
      </c>
      <c r="B1443" s="1013" t="s">
        <v>10347</v>
      </c>
      <c r="C1443" s="1017">
        <v>1400</v>
      </c>
      <c r="D1443" s="1017">
        <v>0</v>
      </c>
      <c r="E1443" s="612">
        <f t="shared" si="22"/>
        <v>1494386.8600000013</v>
      </c>
    </row>
    <row r="1444" spans="1:5" ht="22.5" customHeight="1">
      <c r="A1444" s="1013" t="s">
        <v>10348</v>
      </c>
      <c r="B1444" s="1013" t="s">
        <v>10349</v>
      </c>
      <c r="C1444" s="1017">
        <v>50000</v>
      </c>
      <c r="D1444" s="1017">
        <v>0</v>
      </c>
      <c r="E1444" s="612">
        <f t="shared" si="22"/>
        <v>1544386.8600000013</v>
      </c>
    </row>
    <row r="1445" spans="1:5" ht="22.5" customHeight="1">
      <c r="A1445" s="1013" t="s">
        <v>10350</v>
      </c>
      <c r="B1445" s="1013" t="s">
        <v>10351</v>
      </c>
      <c r="C1445" s="1017">
        <v>51000</v>
      </c>
      <c r="D1445" s="1017">
        <v>0</v>
      </c>
      <c r="E1445" s="612">
        <f t="shared" si="22"/>
        <v>1595386.8600000013</v>
      </c>
    </row>
    <row r="1446" spans="1:5" ht="22.5" customHeight="1">
      <c r="A1446" s="1013" t="s">
        <v>10352</v>
      </c>
      <c r="B1446" s="1013" t="s">
        <v>10353</v>
      </c>
      <c r="C1446" s="1017">
        <v>49000</v>
      </c>
      <c r="D1446" s="1017">
        <v>0</v>
      </c>
      <c r="E1446" s="612">
        <f t="shared" si="22"/>
        <v>1644386.8600000013</v>
      </c>
    </row>
    <row r="1447" spans="1:5" ht="22.5" customHeight="1">
      <c r="A1447" s="1013" t="s">
        <v>10354</v>
      </c>
      <c r="B1447" s="1013" t="s">
        <v>10355</v>
      </c>
      <c r="C1447" s="1017">
        <v>23700</v>
      </c>
      <c r="D1447" s="1017">
        <v>0</v>
      </c>
      <c r="E1447" s="612">
        <f t="shared" si="22"/>
        <v>1668086.8600000013</v>
      </c>
    </row>
    <row r="1448" spans="1:5" ht="22.5" customHeight="1">
      <c r="A1448" s="1013" t="s">
        <v>10356</v>
      </c>
      <c r="B1448" s="1013" t="s">
        <v>10357</v>
      </c>
      <c r="C1448" s="1017">
        <v>700</v>
      </c>
      <c r="D1448" s="1017">
        <v>0</v>
      </c>
      <c r="E1448" s="612">
        <f t="shared" si="22"/>
        <v>1668786.8600000013</v>
      </c>
    </row>
    <row r="1449" spans="1:5" ht="22.5" customHeight="1">
      <c r="A1449" s="1013" t="s">
        <v>10358</v>
      </c>
      <c r="B1449" s="1013" t="s">
        <v>10359</v>
      </c>
      <c r="C1449" s="1017">
        <v>1400</v>
      </c>
      <c r="D1449" s="1017">
        <v>0</v>
      </c>
      <c r="E1449" s="612">
        <f t="shared" si="22"/>
        <v>1670186.8600000013</v>
      </c>
    </row>
    <row r="1450" spans="1:5" ht="22.5" customHeight="1">
      <c r="A1450" s="1013" t="s">
        <v>10360</v>
      </c>
      <c r="B1450" s="1013" t="s">
        <v>10361</v>
      </c>
      <c r="C1450" s="1017">
        <v>18000</v>
      </c>
      <c r="D1450" s="1017">
        <v>0</v>
      </c>
      <c r="E1450" s="612">
        <f t="shared" si="22"/>
        <v>1688186.8600000013</v>
      </c>
    </row>
    <row r="1451" spans="1:5" ht="22.5" customHeight="1">
      <c r="A1451" s="1013" t="s">
        <v>10360</v>
      </c>
      <c r="B1451" s="1013" t="s">
        <v>10362</v>
      </c>
      <c r="C1451" s="1017">
        <v>0</v>
      </c>
      <c r="D1451" s="1017">
        <v>50</v>
      </c>
      <c r="E1451" s="612">
        <f t="shared" si="22"/>
        <v>1688136.8600000013</v>
      </c>
    </row>
    <row r="1452" spans="1:5" ht="22.5" customHeight="1">
      <c r="A1452" s="1013" t="s">
        <v>10360</v>
      </c>
      <c r="B1452" s="1013" t="s">
        <v>10363</v>
      </c>
      <c r="C1452" s="1017">
        <v>0</v>
      </c>
      <c r="D1452" s="1017">
        <v>90</v>
      </c>
      <c r="E1452" s="612">
        <f t="shared" si="22"/>
        <v>1688046.8600000013</v>
      </c>
    </row>
    <row r="1453" spans="1:5" ht="22.5" customHeight="1">
      <c r="A1453" s="1013" t="s">
        <v>10364</v>
      </c>
      <c r="B1453" s="1013" t="s">
        <v>10365</v>
      </c>
      <c r="C1453" s="1017">
        <v>117000</v>
      </c>
      <c r="D1453" s="1017">
        <v>0</v>
      </c>
      <c r="E1453" s="612">
        <f t="shared" si="22"/>
        <v>1805046.8600000013</v>
      </c>
    </row>
    <row r="1454" spans="1:5" ht="22.5" customHeight="1">
      <c r="A1454" s="1013" t="s">
        <v>10364</v>
      </c>
      <c r="B1454" s="1013" t="s">
        <v>10366</v>
      </c>
      <c r="C1454" s="1017">
        <v>0</v>
      </c>
      <c r="D1454" s="1017">
        <v>585</v>
      </c>
      <c r="E1454" s="612">
        <f t="shared" si="22"/>
        <v>1804461.8600000013</v>
      </c>
    </row>
    <row r="1455" spans="1:5" ht="22.5" customHeight="1">
      <c r="A1455" s="1013" t="s">
        <v>10364</v>
      </c>
      <c r="B1455" s="1013" t="s">
        <v>10367</v>
      </c>
      <c r="C1455" s="1017">
        <v>0</v>
      </c>
      <c r="D1455" s="1017">
        <v>100</v>
      </c>
      <c r="E1455" s="612">
        <f t="shared" si="22"/>
        <v>1804361.8600000013</v>
      </c>
    </row>
    <row r="1456" spans="1:5" ht="22.5" customHeight="1">
      <c r="A1456" s="1013" t="s">
        <v>10368</v>
      </c>
      <c r="B1456" s="1013" t="s">
        <v>10369</v>
      </c>
      <c r="C1456" s="1017">
        <v>556578.16</v>
      </c>
      <c r="D1456" s="1017">
        <v>0</v>
      </c>
      <c r="E1456" s="612">
        <f t="shared" si="22"/>
        <v>2360940.0200000014</v>
      </c>
    </row>
    <row r="1457" spans="1:5" ht="22.5" customHeight="1">
      <c r="A1457" s="1013" t="s">
        <v>10368</v>
      </c>
      <c r="B1457" s="1013" t="s">
        <v>10370</v>
      </c>
      <c r="C1457" s="1017">
        <v>20090.919999999998</v>
      </c>
      <c r="D1457" s="1017">
        <v>0</v>
      </c>
      <c r="E1457" s="612">
        <f t="shared" si="22"/>
        <v>2381030.9400000013</v>
      </c>
    </row>
    <row r="1458" spans="1:5" ht="22.5" customHeight="1">
      <c r="A1458" s="1013" t="s">
        <v>10371</v>
      </c>
      <c r="B1458" s="1013" t="s">
        <v>10372</v>
      </c>
      <c r="C1458" s="1017">
        <v>70000</v>
      </c>
      <c r="D1458" s="1017">
        <v>0</v>
      </c>
      <c r="E1458" s="612">
        <f t="shared" si="22"/>
        <v>2451030.9400000013</v>
      </c>
    </row>
    <row r="1459" spans="1:5" ht="22.5" customHeight="1">
      <c r="A1459" s="1013" t="s">
        <v>10373</v>
      </c>
      <c r="B1459" s="1013" t="s">
        <v>10374</v>
      </c>
      <c r="C1459" s="1017">
        <v>67000</v>
      </c>
      <c r="D1459" s="1017">
        <v>0</v>
      </c>
      <c r="E1459" s="612">
        <f t="shared" si="22"/>
        <v>2518030.9400000013</v>
      </c>
    </row>
    <row r="1460" spans="1:5" ht="22.5" customHeight="1">
      <c r="A1460" s="1013" t="s">
        <v>10375</v>
      </c>
      <c r="B1460" s="1013" t="s">
        <v>10376</v>
      </c>
      <c r="C1460" s="1017">
        <v>36000</v>
      </c>
      <c r="D1460" s="1017">
        <v>0</v>
      </c>
      <c r="E1460" s="612">
        <f t="shared" si="22"/>
        <v>2554030.9400000013</v>
      </c>
    </row>
    <row r="1461" spans="1:5" ht="22.5" customHeight="1">
      <c r="A1461" s="1013" t="s">
        <v>10377</v>
      </c>
      <c r="B1461" s="1013" t="s">
        <v>10378</v>
      </c>
      <c r="C1461" s="1017">
        <v>35000</v>
      </c>
      <c r="D1461" s="1017">
        <v>0</v>
      </c>
      <c r="E1461" s="612">
        <f t="shared" si="22"/>
        <v>2589030.9400000013</v>
      </c>
    </row>
    <row r="1462" spans="1:5" ht="22.5" customHeight="1">
      <c r="A1462" s="1013" t="s">
        <v>10379</v>
      </c>
      <c r="B1462" s="1013" t="s">
        <v>10380</v>
      </c>
      <c r="C1462" s="1017">
        <v>15000</v>
      </c>
      <c r="D1462" s="1017">
        <v>0</v>
      </c>
      <c r="E1462" s="612">
        <f t="shared" si="22"/>
        <v>2604030.9400000013</v>
      </c>
    </row>
    <row r="1463" spans="1:5" ht="22.5" customHeight="1">
      <c r="A1463" s="1013" t="s">
        <v>10375</v>
      </c>
      <c r="B1463" s="1013" t="s">
        <v>10381</v>
      </c>
      <c r="C1463" s="1017">
        <v>4700</v>
      </c>
      <c r="D1463" s="1017">
        <v>0</v>
      </c>
      <c r="E1463" s="612">
        <f t="shared" si="22"/>
        <v>2608730.9400000013</v>
      </c>
    </row>
    <row r="1464" spans="1:5" ht="22.5" customHeight="1">
      <c r="A1464" s="1013" t="s">
        <v>10382</v>
      </c>
      <c r="B1464" s="1013" t="s">
        <v>10383</v>
      </c>
      <c r="C1464" s="1017">
        <v>2100</v>
      </c>
      <c r="D1464" s="1017">
        <v>0</v>
      </c>
      <c r="E1464" s="612">
        <f t="shared" si="22"/>
        <v>2610830.9400000013</v>
      </c>
    </row>
    <row r="1465" spans="1:5" ht="22.5" customHeight="1">
      <c r="A1465" s="1013" t="s">
        <v>10384</v>
      </c>
      <c r="B1465" s="1013" t="s">
        <v>10385</v>
      </c>
      <c r="C1465" s="1017">
        <v>1400</v>
      </c>
      <c r="D1465" s="1017">
        <v>0</v>
      </c>
      <c r="E1465" s="612">
        <f t="shared" si="22"/>
        <v>2612230.9400000013</v>
      </c>
    </row>
    <row r="1466" spans="1:5" ht="22.5" customHeight="1">
      <c r="A1466" s="1013" t="s">
        <v>10386</v>
      </c>
      <c r="B1466" s="1013" t="s">
        <v>10387</v>
      </c>
      <c r="C1466" s="1017">
        <v>700</v>
      </c>
      <c r="D1466" s="1017">
        <v>0</v>
      </c>
      <c r="E1466" s="612">
        <f t="shared" si="22"/>
        <v>2612930.9400000013</v>
      </c>
    </row>
    <row r="1467" spans="1:5" ht="22.5" customHeight="1">
      <c r="A1467" s="1013" t="s">
        <v>10386</v>
      </c>
      <c r="B1467" s="1013" t="s">
        <v>10388</v>
      </c>
      <c r="C1467" s="1017">
        <v>700</v>
      </c>
      <c r="D1467" s="1017">
        <v>0</v>
      </c>
      <c r="E1467" s="612">
        <f t="shared" si="22"/>
        <v>2613630.9400000013</v>
      </c>
    </row>
    <row r="1468" spans="1:5" ht="22.5" customHeight="1">
      <c r="A1468" s="1013" t="s">
        <v>10389</v>
      </c>
      <c r="B1468" s="1013" t="s">
        <v>10390</v>
      </c>
      <c r="C1468" s="1017">
        <v>700</v>
      </c>
      <c r="D1468" s="1017">
        <v>0</v>
      </c>
      <c r="E1468" s="612">
        <f t="shared" si="22"/>
        <v>2614330.9400000013</v>
      </c>
    </row>
    <row r="1469" spans="1:5" ht="22.5" customHeight="1">
      <c r="A1469" s="1013" t="s">
        <v>10391</v>
      </c>
      <c r="B1469" s="1013" t="s">
        <v>10392</v>
      </c>
      <c r="C1469" s="1017">
        <v>4000</v>
      </c>
      <c r="D1469" s="1017">
        <v>0</v>
      </c>
      <c r="E1469" s="612">
        <f t="shared" si="22"/>
        <v>2618330.9400000013</v>
      </c>
    </row>
    <row r="1470" spans="1:5" ht="22.5" customHeight="1">
      <c r="A1470" s="1013" t="s">
        <v>10393</v>
      </c>
      <c r="B1470" s="1013" t="s">
        <v>10392</v>
      </c>
      <c r="C1470" s="1017">
        <v>51000</v>
      </c>
      <c r="D1470" s="1017">
        <v>0</v>
      </c>
      <c r="E1470" s="612">
        <f t="shared" si="22"/>
        <v>2669330.9400000013</v>
      </c>
    </row>
    <row r="1471" spans="1:5" ht="22.5" customHeight="1">
      <c r="A1471" s="1013" t="s">
        <v>10394</v>
      </c>
      <c r="B1471" s="1013" t="s">
        <v>10395</v>
      </c>
      <c r="C1471" s="1017">
        <v>20000</v>
      </c>
      <c r="D1471" s="1017">
        <v>0</v>
      </c>
      <c r="E1471" s="612">
        <f t="shared" si="22"/>
        <v>2689330.9400000013</v>
      </c>
    </row>
    <row r="1472" spans="1:5" ht="22.5" customHeight="1">
      <c r="A1472" s="1013" t="s">
        <v>10396</v>
      </c>
      <c r="B1472" s="1013" t="s">
        <v>10397</v>
      </c>
      <c r="C1472" s="1017">
        <v>0</v>
      </c>
      <c r="D1472" s="1017">
        <v>700</v>
      </c>
      <c r="E1472" s="612">
        <f t="shared" si="22"/>
        <v>2688630.9400000013</v>
      </c>
    </row>
    <row r="1473" spans="1:5" ht="22.5" customHeight="1">
      <c r="A1473" s="1013" t="s">
        <v>10398</v>
      </c>
      <c r="B1473" s="1013" t="s">
        <v>10399</v>
      </c>
      <c r="C1473" s="1017">
        <v>2100</v>
      </c>
      <c r="D1473" s="1017">
        <v>0</v>
      </c>
      <c r="E1473" s="612">
        <f t="shared" si="22"/>
        <v>2690730.9400000013</v>
      </c>
    </row>
    <row r="1474" spans="1:5" ht="22.5" customHeight="1">
      <c r="A1474" s="1013" t="s">
        <v>10400</v>
      </c>
      <c r="B1474" s="1013" t="s">
        <v>10401</v>
      </c>
      <c r="C1474" s="1017">
        <v>60000</v>
      </c>
      <c r="D1474" s="1017">
        <v>0</v>
      </c>
      <c r="E1474" s="612">
        <f t="shared" si="22"/>
        <v>2750730.9400000013</v>
      </c>
    </row>
    <row r="1475" spans="1:5" ht="22.5" customHeight="1">
      <c r="A1475" s="1013" t="s">
        <v>10402</v>
      </c>
      <c r="B1475" s="1013" t="s">
        <v>8336</v>
      </c>
      <c r="C1475" s="1017">
        <v>0</v>
      </c>
      <c r="D1475" s="1017">
        <v>700</v>
      </c>
      <c r="E1475" s="612">
        <f t="shared" si="22"/>
        <v>2750030.9400000013</v>
      </c>
    </row>
    <row r="1476" spans="1:5" ht="22.5" customHeight="1">
      <c r="A1476" s="1013" t="s">
        <v>10403</v>
      </c>
      <c r="B1476" s="1013" t="s">
        <v>10404</v>
      </c>
      <c r="C1476" s="1017">
        <v>130000</v>
      </c>
      <c r="D1476" s="1017">
        <v>0</v>
      </c>
      <c r="E1476" s="612">
        <f t="shared" si="22"/>
        <v>2880030.9400000013</v>
      </c>
    </row>
    <row r="1477" spans="1:5" ht="22.5" customHeight="1">
      <c r="A1477" s="1013" t="s">
        <v>10405</v>
      </c>
      <c r="B1477" s="1013" t="s">
        <v>10406</v>
      </c>
      <c r="C1477" s="1017">
        <v>44000</v>
      </c>
      <c r="D1477" s="1017">
        <v>0</v>
      </c>
      <c r="E1477" s="612">
        <f t="shared" si="22"/>
        <v>2924030.9400000013</v>
      </c>
    </row>
    <row r="1478" spans="1:5" ht="22.5" customHeight="1">
      <c r="A1478" s="1013" t="s">
        <v>10407</v>
      </c>
      <c r="B1478" s="1013" t="s">
        <v>10408</v>
      </c>
      <c r="C1478" s="1017">
        <v>56400</v>
      </c>
      <c r="D1478" s="1017">
        <v>0</v>
      </c>
      <c r="E1478" s="612">
        <f t="shared" si="22"/>
        <v>2980430.9400000013</v>
      </c>
    </row>
    <row r="1479" spans="1:5" ht="22.5" customHeight="1">
      <c r="A1479" s="1013" t="s">
        <v>10409</v>
      </c>
      <c r="B1479" s="1013" t="s">
        <v>10410</v>
      </c>
      <c r="C1479" s="1017">
        <v>35000</v>
      </c>
      <c r="D1479" s="1017">
        <v>0</v>
      </c>
      <c r="E1479" s="612">
        <f t="shared" ref="E1479:E1542" si="23">E1478-D1479+C1479</f>
        <v>3015430.9400000013</v>
      </c>
    </row>
    <row r="1480" spans="1:5" ht="22.5" customHeight="1">
      <c r="A1480" s="1013" t="s">
        <v>10411</v>
      </c>
      <c r="B1480" s="1013" t="s">
        <v>10412</v>
      </c>
      <c r="C1480" s="1017">
        <v>1400</v>
      </c>
      <c r="D1480" s="1017">
        <v>0</v>
      </c>
      <c r="E1480" s="612">
        <f t="shared" si="23"/>
        <v>3016830.9400000013</v>
      </c>
    </row>
    <row r="1481" spans="1:5" ht="22.5" customHeight="1">
      <c r="A1481" s="1013" t="s">
        <v>10413</v>
      </c>
      <c r="B1481" s="1013" t="s">
        <v>10414</v>
      </c>
      <c r="C1481" s="1017">
        <v>77700</v>
      </c>
      <c r="D1481" s="1017">
        <v>0</v>
      </c>
      <c r="E1481" s="612">
        <f t="shared" si="23"/>
        <v>3094530.9400000013</v>
      </c>
    </row>
    <row r="1482" spans="1:5" ht="22.5" customHeight="1">
      <c r="A1482" s="1013" t="s">
        <v>10415</v>
      </c>
      <c r="B1482" s="1013" t="s">
        <v>10416</v>
      </c>
      <c r="C1482" s="1017">
        <v>47100</v>
      </c>
      <c r="D1482" s="1017">
        <v>0</v>
      </c>
      <c r="E1482" s="612">
        <f t="shared" si="23"/>
        <v>3141630.9400000013</v>
      </c>
    </row>
    <row r="1483" spans="1:5" ht="22.5" customHeight="1">
      <c r="A1483" s="1013" t="s">
        <v>10417</v>
      </c>
      <c r="B1483" s="1013" t="s">
        <v>10418</v>
      </c>
      <c r="C1483" s="1017">
        <v>56400</v>
      </c>
      <c r="D1483" s="1017">
        <v>0</v>
      </c>
      <c r="E1483" s="612">
        <f t="shared" si="23"/>
        <v>3198030.9400000013</v>
      </c>
    </row>
    <row r="1484" spans="1:5" ht="22.5" customHeight="1">
      <c r="A1484" s="1013" t="s">
        <v>10419</v>
      </c>
      <c r="B1484" s="1013" t="s">
        <v>10420</v>
      </c>
      <c r="C1484" s="1017">
        <v>50000</v>
      </c>
      <c r="D1484" s="1017">
        <v>0</v>
      </c>
      <c r="E1484" s="612">
        <f t="shared" si="23"/>
        <v>3248030.9400000013</v>
      </c>
    </row>
    <row r="1485" spans="1:5" ht="22.5" customHeight="1">
      <c r="A1485" s="1013" t="s">
        <v>10421</v>
      </c>
      <c r="B1485" s="1013" t="s">
        <v>10422</v>
      </c>
      <c r="C1485" s="1017">
        <v>700</v>
      </c>
      <c r="D1485" s="1017">
        <v>0</v>
      </c>
      <c r="E1485" s="612">
        <f t="shared" si="23"/>
        <v>3248730.9400000013</v>
      </c>
    </row>
    <row r="1486" spans="1:5" ht="22.5" customHeight="1">
      <c r="A1486" s="1013" t="s">
        <v>10423</v>
      </c>
      <c r="B1486" s="1013" t="s">
        <v>10424</v>
      </c>
      <c r="C1486" s="1017">
        <v>35700</v>
      </c>
      <c r="D1486" s="1017">
        <v>0</v>
      </c>
      <c r="E1486" s="612">
        <f t="shared" si="23"/>
        <v>3284430.9400000013</v>
      </c>
    </row>
    <row r="1487" spans="1:5" ht="22.5" customHeight="1">
      <c r="A1487" s="1013" t="s">
        <v>10425</v>
      </c>
      <c r="B1487" s="1013" t="s">
        <v>10426</v>
      </c>
      <c r="C1487" s="1017">
        <v>19100</v>
      </c>
      <c r="D1487" s="1017">
        <v>0</v>
      </c>
      <c r="E1487" s="612">
        <f t="shared" si="23"/>
        <v>3303530.9400000013</v>
      </c>
    </row>
    <row r="1488" spans="1:5" ht="22.5" customHeight="1">
      <c r="A1488" s="1013" t="s">
        <v>10425</v>
      </c>
      <c r="B1488" s="1013" t="s">
        <v>10427</v>
      </c>
      <c r="C1488" s="1017">
        <v>0</v>
      </c>
      <c r="D1488" s="1017">
        <v>50</v>
      </c>
      <c r="E1488" s="612">
        <f t="shared" si="23"/>
        <v>3303480.9400000013</v>
      </c>
    </row>
    <row r="1489" spans="1:5" ht="22.5" customHeight="1">
      <c r="A1489" s="1013" t="s">
        <v>10425</v>
      </c>
      <c r="B1489" s="1013" t="s">
        <v>10428</v>
      </c>
      <c r="C1489" s="1017">
        <v>0</v>
      </c>
      <c r="D1489" s="1017">
        <v>95.51</v>
      </c>
      <c r="E1489" s="612">
        <f t="shared" si="23"/>
        <v>3303385.4300000016</v>
      </c>
    </row>
    <row r="1490" spans="1:5" ht="22.5" customHeight="1">
      <c r="A1490" s="1013" t="s">
        <v>10429</v>
      </c>
      <c r="B1490" s="1013" t="s">
        <v>10430</v>
      </c>
      <c r="C1490" s="1017">
        <v>65345.22</v>
      </c>
      <c r="D1490" s="1017">
        <v>0</v>
      </c>
      <c r="E1490" s="612">
        <f t="shared" si="23"/>
        <v>3368730.6500000018</v>
      </c>
    </row>
    <row r="1491" spans="1:5" ht="22.5" customHeight="1">
      <c r="A1491" s="1013" t="s">
        <v>10429</v>
      </c>
      <c r="B1491" s="1013" t="s">
        <v>10430</v>
      </c>
      <c r="C1491" s="1017">
        <v>6265.98</v>
      </c>
      <c r="D1491" s="1017">
        <v>0</v>
      </c>
      <c r="E1491" s="612">
        <f t="shared" si="23"/>
        <v>3374996.6300000018</v>
      </c>
    </row>
    <row r="1492" spans="1:5" ht="22.5" customHeight="1">
      <c r="A1492" s="1013" t="s">
        <v>10431</v>
      </c>
      <c r="B1492" s="1013" t="s">
        <v>10432</v>
      </c>
      <c r="C1492" s="1017">
        <v>0</v>
      </c>
      <c r="D1492" s="1017">
        <v>150</v>
      </c>
      <c r="E1492" s="612">
        <f t="shared" si="23"/>
        <v>3374846.6300000018</v>
      </c>
    </row>
    <row r="1493" spans="1:5" ht="22.5" customHeight="1">
      <c r="A1493" s="1013" t="s">
        <v>10433</v>
      </c>
      <c r="B1493" s="1014" t="s">
        <v>10434</v>
      </c>
      <c r="C1493" s="1025">
        <v>54900</v>
      </c>
      <c r="D1493" s="1017">
        <v>0</v>
      </c>
      <c r="E1493" s="612">
        <f t="shared" si="23"/>
        <v>3429746.6300000018</v>
      </c>
    </row>
    <row r="1494" spans="1:5" ht="22.5" customHeight="1">
      <c r="A1494" s="1013" t="s">
        <v>10435</v>
      </c>
      <c r="B1494" s="1014" t="s">
        <v>10436</v>
      </c>
      <c r="C1494" s="1025">
        <v>20000</v>
      </c>
      <c r="D1494" s="1017">
        <v>0</v>
      </c>
      <c r="E1494" s="612">
        <f t="shared" si="23"/>
        <v>3449746.6300000018</v>
      </c>
    </row>
    <row r="1495" spans="1:5" ht="22.5" customHeight="1">
      <c r="A1495" s="1013" t="s">
        <v>10437</v>
      </c>
      <c r="B1495" s="1013" t="s">
        <v>10438</v>
      </c>
      <c r="C1495" s="1017">
        <v>18400</v>
      </c>
      <c r="D1495" s="1017">
        <v>0</v>
      </c>
      <c r="E1495" s="612">
        <f t="shared" si="23"/>
        <v>3468146.6300000018</v>
      </c>
    </row>
    <row r="1496" spans="1:5" ht="22.5" customHeight="1">
      <c r="A1496" s="1013" t="s">
        <v>10439</v>
      </c>
      <c r="B1496" s="1013" t="s">
        <v>10440</v>
      </c>
      <c r="C1496" s="1017">
        <v>1000</v>
      </c>
      <c r="D1496" s="1017">
        <v>0</v>
      </c>
      <c r="E1496" s="612">
        <f t="shared" si="23"/>
        <v>3469146.6300000018</v>
      </c>
    </row>
    <row r="1497" spans="1:5" ht="22.5" customHeight="1">
      <c r="A1497" s="1013" t="s">
        <v>10441</v>
      </c>
      <c r="B1497" s="1013" t="s">
        <v>10442</v>
      </c>
      <c r="C1497" s="1017">
        <v>700</v>
      </c>
      <c r="D1497" s="1017">
        <v>0</v>
      </c>
      <c r="E1497" s="612">
        <f t="shared" si="23"/>
        <v>3469846.6300000018</v>
      </c>
    </row>
    <row r="1498" spans="1:5" ht="22.5" customHeight="1">
      <c r="A1498" s="1013" t="s">
        <v>10443</v>
      </c>
      <c r="B1498" s="1013" t="s">
        <v>8336</v>
      </c>
      <c r="C1498" s="1017">
        <v>0</v>
      </c>
      <c r="D1498" s="1017">
        <v>600</v>
      </c>
      <c r="E1498" s="612">
        <f t="shared" si="23"/>
        <v>3469246.6300000018</v>
      </c>
    </row>
    <row r="1499" spans="1:5" ht="22.5" customHeight="1">
      <c r="A1499" s="1013" t="s">
        <v>10444</v>
      </c>
      <c r="B1499" s="1013" t="s">
        <v>10445</v>
      </c>
      <c r="C1499" s="1017">
        <v>10000</v>
      </c>
      <c r="D1499" s="1017">
        <v>0</v>
      </c>
      <c r="E1499" s="612">
        <f t="shared" si="23"/>
        <v>3479246.6300000018</v>
      </c>
    </row>
    <row r="1500" spans="1:5" ht="22.5" customHeight="1">
      <c r="A1500" s="1013" t="s">
        <v>10446</v>
      </c>
      <c r="B1500" s="1013" t="s">
        <v>10447</v>
      </c>
      <c r="C1500" s="1017">
        <v>700</v>
      </c>
      <c r="D1500" s="1017">
        <v>0</v>
      </c>
      <c r="E1500" s="612">
        <f t="shared" si="23"/>
        <v>3479946.6300000018</v>
      </c>
    </row>
    <row r="1501" spans="1:5" ht="22.5" customHeight="1">
      <c r="A1501" s="1013" t="s">
        <v>10448</v>
      </c>
      <c r="B1501" s="1013" t="s">
        <v>10449</v>
      </c>
      <c r="C1501" s="1017">
        <v>22400</v>
      </c>
      <c r="D1501" s="1017">
        <v>0</v>
      </c>
      <c r="E1501" s="612">
        <f t="shared" si="23"/>
        <v>3502346.6300000018</v>
      </c>
    </row>
    <row r="1502" spans="1:5" ht="22.5" customHeight="1">
      <c r="A1502" s="1013" t="s">
        <v>10450</v>
      </c>
      <c r="B1502" s="1013" t="s">
        <v>10451</v>
      </c>
      <c r="C1502" s="1017">
        <v>34300</v>
      </c>
      <c r="D1502" s="1017">
        <v>0</v>
      </c>
      <c r="E1502" s="612">
        <f t="shared" si="23"/>
        <v>3536646.6300000018</v>
      </c>
    </row>
    <row r="1503" spans="1:5" ht="22.5" customHeight="1">
      <c r="A1503" s="1013" t="s">
        <v>10452</v>
      </c>
      <c r="B1503" s="1013" t="s">
        <v>10453</v>
      </c>
      <c r="C1503" s="1017">
        <v>2100</v>
      </c>
      <c r="D1503" s="1017">
        <v>0</v>
      </c>
      <c r="E1503" s="612">
        <f t="shared" si="23"/>
        <v>3538746.6300000018</v>
      </c>
    </row>
    <row r="1504" spans="1:5" ht="22.5" customHeight="1">
      <c r="A1504" s="1013" t="s">
        <v>10454</v>
      </c>
      <c r="B1504" s="1013" t="s">
        <v>10455</v>
      </c>
      <c r="C1504" s="1017">
        <v>0</v>
      </c>
      <c r="D1504" s="1017">
        <v>3200000</v>
      </c>
      <c r="E1504" s="612">
        <f t="shared" si="23"/>
        <v>338746.63000000175</v>
      </c>
    </row>
    <row r="1505" spans="1:5" ht="22.5" customHeight="1">
      <c r="A1505" s="1013" t="s">
        <v>10456</v>
      </c>
      <c r="B1505" s="1013" t="s">
        <v>10457</v>
      </c>
      <c r="C1505" s="1017">
        <v>51000</v>
      </c>
      <c r="D1505" s="1017">
        <v>0</v>
      </c>
      <c r="E1505" s="612">
        <f t="shared" si="23"/>
        <v>389746.63000000175</v>
      </c>
    </row>
    <row r="1506" spans="1:5" ht="22.5" customHeight="1">
      <c r="A1506" s="1013" t="s">
        <v>10456</v>
      </c>
      <c r="B1506" s="1013" t="s">
        <v>10458</v>
      </c>
      <c r="C1506" s="1017">
        <v>0</v>
      </c>
      <c r="D1506" s="1017">
        <v>254.99</v>
      </c>
      <c r="E1506" s="612">
        <f t="shared" si="23"/>
        <v>389491.64000000176</v>
      </c>
    </row>
    <row r="1507" spans="1:5" ht="22.5" customHeight="1">
      <c r="A1507" s="1013" t="s">
        <v>10456</v>
      </c>
      <c r="B1507" s="1013" t="s">
        <v>10459</v>
      </c>
      <c r="C1507" s="1017">
        <v>0</v>
      </c>
      <c r="D1507" s="1017">
        <v>50</v>
      </c>
      <c r="E1507" s="612">
        <f t="shared" si="23"/>
        <v>389441.64000000176</v>
      </c>
    </row>
    <row r="1508" spans="1:5" ht="22.5" customHeight="1">
      <c r="A1508" s="1013" t="s">
        <v>10460</v>
      </c>
      <c r="B1508" s="1013" t="s">
        <v>10461</v>
      </c>
      <c r="C1508" s="1017">
        <v>20100</v>
      </c>
      <c r="D1508" s="1017">
        <v>0</v>
      </c>
      <c r="E1508" s="612">
        <f t="shared" si="23"/>
        <v>409541.64000000176</v>
      </c>
    </row>
    <row r="1509" spans="1:5" ht="22.5" customHeight="1">
      <c r="A1509" s="1013" t="s">
        <v>10460</v>
      </c>
      <c r="B1509" s="1013" t="s">
        <v>10462</v>
      </c>
      <c r="C1509" s="1017">
        <v>0</v>
      </c>
      <c r="D1509" s="1017">
        <v>50</v>
      </c>
      <c r="E1509" s="612">
        <f t="shared" si="23"/>
        <v>409491.64000000176</v>
      </c>
    </row>
    <row r="1510" spans="1:5" ht="22.5" customHeight="1">
      <c r="A1510" s="1013" t="s">
        <v>10460</v>
      </c>
      <c r="B1510" s="1013" t="s">
        <v>10463</v>
      </c>
      <c r="C1510" s="1017">
        <v>0</v>
      </c>
      <c r="D1510" s="1017">
        <v>100.49</v>
      </c>
      <c r="E1510" s="612">
        <f t="shared" si="23"/>
        <v>409391.15000000177</v>
      </c>
    </row>
    <row r="1511" spans="1:5" ht="22.5" customHeight="1">
      <c r="A1511" s="1013" t="s">
        <v>10464</v>
      </c>
      <c r="B1511" s="1013" t="s">
        <v>10465</v>
      </c>
      <c r="C1511" s="1017">
        <v>54205.7</v>
      </c>
      <c r="D1511" s="1017">
        <v>0</v>
      </c>
      <c r="E1511" s="612">
        <f t="shared" si="23"/>
        <v>463596.85000000178</v>
      </c>
    </row>
    <row r="1512" spans="1:5" ht="22.5" customHeight="1">
      <c r="A1512" s="1013" t="s">
        <v>10466</v>
      </c>
      <c r="B1512" s="1013" t="s">
        <v>10467</v>
      </c>
      <c r="C1512" s="1017">
        <v>58000</v>
      </c>
      <c r="D1512" s="1017">
        <v>0</v>
      </c>
      <c r="E1512" s="612">
        <f t="shared" si="23"/>
        <v>521596.85000000178</v>
      </c>
    </row>
    <row r="1513" spans="1:5" ht="22.5" customHeight="1">
      <c r="A1513" s="1013" t="s">
        <v>10468</v>
      </c>
      <c r="B1513" s="1013" t="s">
        <v>10469</v>
      </c>
      <c r="C1513" s="1017">
        <v>2100</v>
      </c>
      <c r="D1513" s="1017">
        <v>0</v>
      </c>
      <c r="E1513" s="612">
        <f t="shared" si="23"/>
        <v>523696.85000000178</v>
      </c>
    </row>
    <row r="1514" spans="1:5" ht="22.5" customHeight="1">
      <c r="A1514" s="1013" t="s">
        <v>10470</v>
      </c>
      <c r="B1514" s="1013" t="s">
        <v>10471</v>
      </c>
      <c r="C1514" s="1017">
        <v>700</v>
      </c>
      <c r="D1514" s="1017">
        <v>0</v>
      </c>
      <c r="E1514" s="612">
        <f t="shared" si="23"/>
        <v>524396.85000000172</v>
      </c>
    </row>
    <row r="1515" spans="1:5" ht="22.5" customHeight="1">
      <c r="A1515" s="1013" t="s">
        <v>10470</v>
      </c>
      <c r="B1515" s="1013" t="s">
        <v>10472</v>
      </c>
      <c r="C1515" s="1017">
        <v>700</v>
      </c>
      <c r="D1515" s="1017">
        <v>0</v>
      </c>
      <c r="E1515" s="612">
        <f t="shared" si="23"/>
        <v>525096.85000000172</v>
      </c>
    </row>
    <row r="1516" spans="1:5" ht="22.5" customHeight="1">
      <c r="A1516" s="1013" t="s">
        <v>10473</v>
      </c>
      <c r="B1516" s="1013" t="s">
        <v>10474</v>
      </c>
      <c r="C1516" s="1017">
        <v>22800</v>
      </c>
      <c r="D1516" s="1017">
        <v>0</v>
      </c>
      <c r="E1516" s="612">
        <f t="shared" si="23"/>
        <v>547896.85000000172</v>
      </c>
    </row>
    <row r="1517" spans="1:5" ht="22.5" customHeight="1">
      <c r="A1517" s="1013" t="s">
        <v>10475</v>
      </c>
      <c r="B1517" s="1013" t="s">
        <v>10476</v>
      </c>
      <c r="C1517" s="1017">
        <v>51000</v>
      </c>
      <c r="D1517" s="1017">
        <v>0</v>
      </c>
      <c r="E1517" s="612">
        <f t="shared" si="23"/>
        <v>598896.85000000172</v>
      </c>
    </row>
    <row r="1518" spans="1:5" ht="22.5" customHeight="1">
      <c r="A1518" s="1013" t="s">
        <v>10477</v>
      </c>
      <c r="B1518" s="1013" t="s">
        <v>8336</v>
      </c>
      <c r="C1518" s="1017">
        <v>0</v>
      </c>
      <c r="D1518" s="1017">
        <v>300</v>
      </c>
      <c r="E1518" s="612">
        <f t="shared" si="23"/>
        <v>598596.85000000172</v>
      </c>
    </row>
    <row r="1519" spans="1:5" ht="22.5" customHeight="1">
      <c r="A1519" s="1013" t="s">
        <v>10478</v>
      </c>
      <c r="B1519" s="1013" t="s">
        <v>9315</v>
      </c>
      <c r="C1519" s="1017">
        <v>40000</v>
      </c>
      <c r="D1519" s="1017">
        <v>0</v>
      </c>
      <c r="E1519" s="612">
        <f t="shared" si="23"/>
        <v>638596.85000000172</v>
      </c>
    </row>
    <row r="1520" spans="1:5" ht="22.5" customHeight="1">
      <c r="A1520" s="1013" t="s">
        <v>10479</v>
      </c>
      <c r="B1520" s="1013" t="s">
        <v>10480</v>
      </c>
      <c r="C1520" s="1017">
        <v>2100</v>
      </c>
      <c r="D1520" s="1017">
        <v>0</v>
      </c>
      <c r="E1520" s="612">
        <f t="shared" si="23"/>
        <v>640696.85000000172</v>
      </c>
    </row>
    <row r="1521" spans="1:5" ht="22.5" customHeight="1">
      <c r="A1521" s="1013" t="s">
        <v>10481</v>
      </c>
      <c r="B1521" s="1013" t="s">
        <v>10482</v>
      </c>
      <c r="C1521" s="1017">
        <v>10000</v>
      </c>
      <c r="D1521" s="1017">
        <v>0</v>
      </c>
      <c r="E1521" s="612">
        <f t="shared" si="23"/>
        <v>650696.85000000172</v>
      </c>
    </row>
    <row r="1522" spans="1:5" ht="22.5" customHeight="1">
      <c r="A1522" s="1013" t="s">
        <v>10483</v>
      </c>
      <c r="B1522" s="1013" t="s">
        <v>10484</v>
      </c>
      <c r="C1522" s="1017">
        <v>50000</v>
      </c>
      <c r="D1522" s="1017">
        <v>0</v>
      </c>
      <c r="E1522" s="612">
        <f t="shared" si="23"/>
        <v>700696.85000000172</v>
      </c>
    </row>
    <row r="1523" spans="1:5" ht="22.5" customHeight="1">
      <c r="A1523" s="1013" t="s">
        <v>10485</v>
      </c>
      <c r="B1523" s="1014" t="s">
        <v>10486</v>
      </c>
      <c r="C1523" s="1025">
        <v>30000</v>
      </c>
      <c r="D1523" s="1017">
        <v>0</v>
      </c>
      <c r="E1523" s="612">
        <f t="shared" si="23"/>
        <v>730696.85000000172</v>
      </c>
    </row>
    <row r="1524" spans="1:5" ht="22.5" customHeight="1">
      <c r="A1524" s="1013" t="s">
        <v>10487</v>
      </c>
      <c r="B1524" s="1013" t="s">
        <v>10488</v>
      </c>
      <c r="C1524" s="1017">
        <v>46400</v>
      </c>
      <c r="D1524" s="1017">
        <v>0</v>
      </c>
      <c r="E1524" s="612">
        <f t="shared" si="23"/>
        <v>777096.85000000172</v>
      </c>
    </row>
    <row r="1525" spans="1:5" ht="22.5" customHeight="1">
      <c r="A1525" s="1013" t="s">
        <v>10489</v>
      </c>
      <c r="B1525" s="1013" t="s">
        <v>10490</v>
      </c>
      <c r="C1525" s="1017">
        <v>700</v>
      </c>
      <c r="D1525" s="1017">
        <v>0</v>
      </c>
      <c r="E1525" s="612">
        <f t="shared" si="23"/>
        <v>777796.85000000172</v>
      </c>
    </row>
    <row r="1526" spans="1:5" ht="22.5" customHeight="1">
      <c r="A1526" s="1013" t="s">
        <v>10491</v>
      </c>
      <c r="B1526" s="1013" t="s">
        <v>10492</v>
      </c>
      <c r="C1526" s="1025">
        <v>18000</v>
      </c>
      <c r="D1526" s="1017">
        <v>0</v>
      </c>
      <c r="E1526" s="612">
        <f t="shared" si="23"/>
        <v>795796.85000000172</v>
      </c>
    </row>
    <row r="1527" spans="1:5" ht="22.5" customHeight="1">
      <c r="A1527" s="1013" t="s">
        <v>10493</v>
      </c>
      <c r="B1527" s="1013" t="s">
        <v>8336</v>
      </c>
      <c r="C1527" s="1017">
        <v>0</v>
      </c>
      <c r="D1527" s="1017">
        <v>300</v>
      </c>
      <c r="E1527" s="612">
        <f t="shared" si="23"/>
        <v>795496.85000000172</v>
      </c>
    </row>
    <row r="1528" spans="1:5" ht="22.5" customHeight="1">
      <c r="A1528" s="1013" t="s">
        <v>10494</v>
      </c>
      <c r="B1528" s="1013" t="s">
        <v>9315</v>
      </c>
      <c r="C1528" s="1017">
        <v>20700</v>
      </c>
      <c r="D1528" s="1017">
        <v>0</v>
      </c>
      <c r="E1528" s="612">
        <f t="shared" si="23"/>
        <v>816196.85000000172</v>
      </c>
    </row>
    <row r="1529" spans="1:5" ht="22.5" customHeight="1">
      <c r="A1529" s="1013" t="s">
        <v>10495</v>
      </c>
      <c r="B1529" s="1013" t="s">
        <v>10496</v>
      </c>
      <c r="C1529" s="1025">
        <v>4200</v>
      </c>
      <c r="D1529" s="1017">
        <v>0</v>
      </c>
      <c r="E1529" s="612">
        <f t="shared" si="23"/>
        <v>820396.85000000172</v>
      </c>
    </row>
    <row r="1530" spans="1:5" ht="22.5" customHeight="1">
      <c r="A1530" s="1013" t="s">
        <v>10497</v>
      </c>
      <c r="B1530" s="1013" t="s">
        <v>10498</v>
      </c>
      <c r="C1530" s="1017">
        <v>10000</v>
      </c>
      <c r="D1530" s="1017">
        <v>0</v>
      </c>
      <c r="E1530" s="612">
        <f t="shared" si="23"/>
        <v>830396.85000000172</v>
      </c>
    </row>
    <row r="1531" spans="1:5" ht="22.5" customHeight="1">
      <c r="A1531" s="1013" t="s">
        <v>10499</v>
      </c>
      <c r="B1531" s="1013" t="s">
        <v>10500</v>
      </c>
      <c r="C1531" s="1017">
        <v>96675.12</v>
      </c>
      <c r="D1531" s="1017">
        <v>0</v>
      </c>
      <c r="E1531" s="612">
        <f t="shared" si="23"/>
        <v>927071.97000000172</v>
      </c>
    </row>
    <row r="1532" spans="1:5" ht="22.5" customHeight="1">
      <c r="A1532" s="1013" t="s">
        <v>10501</v>
      </c>
      <c r="B1532" s="1013" t="s">
        <v>10502</v>
      </c>
      <c r="C1532" s="1017">
        <v>2100</v>
      </c>
      <c r="D1532" s="1017">
        <v>0</v>
      </c>
      <c r="E1532" s="612">
        <f t="shared" si="23"/>
        <v>929171.97000000172</v>
      </c>
    </row>
    <row r="1533" spans="1:5" ht="22.5" customHeight="1">
      <c r="A1533" s="1013" t="s">
        <v>10501</v>
      </c>
      <c r="B1533" s="1013" t="s">
        <v>10503</v>
      </c>
      <c r="C1533" s="1017">
        <v>0</v>
      </c>
      <c r="D1533" s="1017">
        <v>10.49</v>
      </c>
      <c r="E1533" s="612">
        <f t="shared" si="23"/>
        <v>929161.48000000173</v>
      </c>
    </row>
    <row r="1534" spans="1:5" ht="22.5" customHeight="1">
      <c r="A1534" s="1013" t="s">
        <v>10504</v>
      </c>
      <c r="B1534" s="1013" t="s">
        <v>10505</v>
      </c>
      <c r="C1534" s="1017">
        <v>35700</v>
      </c>
      <c r="D1534" s="1017">
        <v>0</v>
      </c>
      <c r="E1534" s="612">
        <f t="shared" si="23"/>
        <v>964861.48000000173</v>
      </c>
    </row>
    <row r="1535" spans="1:5" ht="22.5" customHeight="1">
      <c r="A1535" s="1013" t="s">
        <v>10506</v>
      </c>
      <c r="B1535" s="1013" t="s">
        <v>10507</v>
      </c>
      <c r="C1535" s="1017">
        <v>700</v>
      </c>
      <c r="D1535" s="1017">
        <v>0</v>
      </c>
      <c r="E1535" s="612">
        <f t="shared" si="23"/>
        <v>965561.48000000173</v>
      </c>
    </row>
    <row r="1536" spans="1:5" ht="22.5" customHeight="1">
      <c r="A1536" s="1013" t="s">
        <v>10506</v>
      </c>
      <c r="B1536" s="1013" t="s">
        <v>10508</v>
      </c>
      <c r="C1536" s="1017">
        <v>700</v>
      </c>
      <c r="D1536" s="1017">
        <v>0</v>
      </c>
      <c r="E1536" s="612">
        <f t="shared" si="23"/>
        <v>966261.48000000173</v>
      </c>
    </row>
    <row r="1537" spans="1:5" ht="22.5" customHeight="1">
      <c r="A1537" s="1013" t="s">
        <v>10509</v>
      </c>
      <c r="B1537" s="1013" t="s">
        <v>10510</v>
      </c>
      <c r="C1537" s="1017">
        <v>39700</v>
      </c>
      <c r="D1537" s="1017">
        <v>0</v>
      </c>
      <c r="E1537" s="612">
        <f t="shared" si="23"/>
        <v>1005961.4800000017</v>
      </c>
    </row>
    <row r="1538" spans="1:5" ht="22.5" customHeight="1">
      <c r="A1538" s="1013" t="s">
        <v>10511</v>
      </c>
      <c r="B1538" s="1013" t="s">
        <v>10512</v>
      </c>
      <c r="C1538" s="1017">
        <v>51000</v>
      </c>
      <c r="D1538" s="1017">
        <v>0</v>
      </c>
      <c r="E1538" s="612">
        <f t="shared" si="23"/>
        <v>1056961.4800000018</v>
      </c>
    </row>
    <row r="1539" spans="1:5" ht="22.5" customHeight="1">
      <c r="A1539" s="1013" t="s">
        <v>10513</v>
      </c>
      <c r="B1539" s="1013" t="s">
        <v>10514</v>
      </c>
      <c r="C1539" s="1017">
        <v>6100</v>
      </c>
      <c r="D1539" s="1017">
        <v>0</v>
      </c>
      <c r="E1539" s="612">
        <f t="shared" si="23"/>
        <v>1063061.4800000018</v>
      </c>
    </row>
    <row r="1540" spans="1:5" ht="22.5" customHeight="1">
      <c r="A1540" s="1013" t="s">
        <v>10515</v>
      </c>
      <c r="B1540" s="1013" t="s">
        <v>10516</v>
      </c>
      <c r="C1540" s="1017">
        <v>65000</v>
      </c>
      <c r="D1540" s="1017">
        <v>0</v>
      </c>
      <c r="E1540" s="612">
        <f t="shared" si="23"/>
        <v>1128061.4800000018</v>
      </c>
    </row>
    <row r="1541" spans="1:5" ht="22.5" customHeight="1">
      <c r="A1541" s="1013" t="s">
        <v>10517</v>
      </c>
      <c r="B1541" s="1013" t="s">
        <v>10518</v>
      </c>
      <c r="C1541" s="1017">
        <v>35000</v>
      </c>
      <c r="D1541" s="1017">
        <v>0</v>
      </c>
      <c r="E1541" s="612">
        <f t="shared" si="23"/>
        <v>1163061.4800000018</v>
      </c>
    </row>
    <row r="1542" spans="1:5" ht="22.5" customHeight="1">
      <c r="A1542" s="1013" t="s">
        <v>10519</v>
      </c>
      <c r="B1542" s="1013" t="s">
        <v>8336</v>
      </c>
      <c r="C1542" s="1017">
        <v>0</v>
      </c>
      <c r="D1542" s="1017">
        <v>350</v>
      </c>
      <c r="E1542" s="612">
        <f t="shared" si="23"/>
        <v>1162711.4800000018</v>
      </c>
    </row>
    <row r="1543" spans="1:5" ht="22.5" customHeight="1">
      <c r="A1543" s="1013" t="s">
        <v>10520</v>
      </c>
      <c r="B1543" s="1013" t="s">
        <v>10521</v>
      </c>
      <c r="C1543" s="1017">
        <v>1400</v>
      </c>
      <c r="D1543" s="1017">
        <v>0</v>
      </c>
      <c r="E1543" s="612">
        <f t="shared" ref="E1543:E1606" si="24">E1542-D1543+C1543</f>
        <v>1164111.4800000018</v>
      </c>
    </row>
    <row r="1544" spans="1:5" ht="22.5" customHeight="1">
      <c r="A1544" s="1013" t="s">
        <v>10522</v>
      </c>
      <c r="B1544" s="1013" t="s">
        <v>9715</v>
      </c>
      <c r="C1544" s="1017">
        <v>32800</v>
      </c>
      <c r="D1544" s="1017">
        <v>0</v>
      </c>
      <c r="E1544" s="612">
        <f t="shared" si="24"/>
        <v>1196911.4800000018</v>
      </c>
    </row>
    <row r="1545" spans="1:5" ht="22.5" customHeight="1">
      <c r="A1545" s="1013" t="s">
        <v>10523</v>
      </c>
      <c r="B1545" s="1013" t="s">
        <v>10524</v>
      </c>
      <c r="C1545" s="1017">
        <v>1400</v>
      </c>
      <c r="D1545" s="1017">
        <v>0</v>
      </c>
      <c r="E1545" s="612">
        <f t="shared" si="24"/>
        <v>1198311.4800000018</v>
      </c>
    </row>
    <row r="1546" spans="1:5" ht="22.5" customHeight="1">
      <c r="A1546" s="1013" t="s">
        <v>10523</v>
      </c>
      <c r="B1546" s="1013" t="s">
        <v>10525</v>
      </c>
      <c r="C1546" s="1017">
        <v>0</v>
      </c>
      <c r="D1546" s="1017">
        <v>7</v>
      </c>
      <c r="E1546" s="612">
        <f t="shared" si="24"/>
        <v>1198304.4800000018</v>
      </c>
    </row>
    <row r="1547" spans="1:5" ht="22.5" customHeight="1">
      <c r="A1547" s="1013" t="s">
        <v>10526</v>
      </c>
      <c r="B1547" s="1013" t="s">
        <v>10527</v>
      </c>
      <c r="C1547" s="1017">
        <v>34811</v>
      </c>
      <c r="D1547" s="1017">
        <v>0</v>
      </c>
      <c r="E1547" s="612">
        <f t="shared" si="24"/>
        <v>1233115.4800000018</v>
      </c>
    </row>
    <row r="1548" spans="1:5" ht="22.5" customHeight="1">
      <c r="A1548" s="1013" t="s">
        <v>10526</v>
      </c>
      <c r="B1548" s="1013" t="s">
        <v>10528</v>
      </c>
      <c r="C1548" s="1017">
        <v>46149.440000000002</v>
      </c>
      <c r="D1548" s="1017">
        <v>0</v>
      </c>
      <c r="E1548" s="612">
        <f t="shared" si="24"/>
        <v>1279264.9200000018</v>
      </c>
    </row>
    <row r="1549" spans="1:5" ht="22.5" customHeight="1">
      <c r="A1549" s="1013" t="s">
        <v>10529</v>
      </c>
      <c r="B1549" s="1013" t="s">
        <v>10530</v>
      </c>
      <c r="C1549" s="1025">
        <v>21000</v>
      </c>
      <c r="D1549" s="1017">
        <v>0</v>
      </c>
      <c r="E1549" s="612">
        <f t="shared" si="24"/>
        <v>1300264.9200000018</v>
      </c>
    </row>
    <row r="1550" spans="1:5" ht="22.5" customHeight="1">
      <c r="A1550" s="1013" t="s">
        <v>10531</v>
      </c>
      <c r="B1550" s="1013" t="s">
        <v>8336</v>
      </c>
      <c r="C1550" s="1017">
        <v>0</v>
      </c>
      <c r="D1550" s="1017">
        <v>100</v>
      </c>
      <c r="E1550" s="612">
        <f t="shared" si="24"/>
        <v>1300164.9200000018</v>
      </c>
    </row>
    <row r="1551" spans="1:5" ht="22.5" customHeight="1">
      <c r="A1551" s="1013" t="s">
        <v>10532</v>
      </c>
      <c r="B1551" s="1013" t="s">
        <v>10533</v>
      </c>
      <c r="C1551" s="1025">
        <v>52800</v>
      </c>
      <c r="D1551" s="1017">
        <v>0</v>
      </c>
      <c r="E1551" s="612">
        <f t="shared" si="24"/>
        <v>1352964.9200000018</v>
      </c>
    </row>
    <row r="1552" spans="1:5" ht="22.5" customHeight="1">
      <c r="A1552" s="1013" t="s">
        <v>10534</v>
      </c>
      <c r="B1552" s="1013" t="s">
        <v>10282</v>
      </c>
      <c r="C1552" s="1025">
        <v>2100</v>
      </c>
      <c r="D1552" s="1017">
        <v>0</v>
      </c>
      <c r="E1552" s="612">
        <f t="shared" si="24"/>
        <v>1355064.9200000018</v>
      </c>
    </row>
    <row r="1553" spans="1:5" ht="22.5" customHeight="1">
      <c r="A1553" s="1013" t="s">
        <v>10535</v>
      </c>
      <c r="B1553" s="1013" t="s">
        <v>10536</v>
      </c>
      <c r="C1553" s="1025">
        <v>20000</v>
      </c>
      <c r="D1553" s="1017">
        <v>0</v>
      </c>
      <c r="E1553" s="612">
        <f t="shared" si="24"/>
        <v>1375064.9200000018</v>
      </c>
    </row>
    <row r="1554" spans="1:5" ht="22.5" customHeight="1">
      <c r="A1554" s="1015" t="s">
        <v>10537</v>
      </c>
      <c r="B1554" s="1015" t="s">
        <v>10538</v>
      </c>
      <c r="C1554" s="1025">
        <v>37600</v>
      </c>
      <c r="D1554" s="1017">
        <v>0</v>
      </c>
      <c r="E1554" s="612">
        <f t="shared" si="24"/>
        <v>1412664.9200000018</v>
      </c>
    </row>
    <row r="1555" spans="1:5" ht="22.5" customHeight="1">
      <c r="A1555" s="1016" t="s">
        <v>10539</v>
      </c>
      <c r="B1555" s="1738" t="s">
        <v>10540</v>
      </c>
      <c r="C1555" s="1017">
        <v>61000</v>
      </c>
      <c r="D1555" s="1017">
        <v>0</v>
      </c>
      <c r="E1555" s="612">
        <f t="shared" si="24"/>
        <v>1473664.9200000018</v>
      </c>
    </row>
    <row r="1556" spans="1:5" ht="22.5" customHeight="1">
      <c r="A1556" s="1016" t="s">
        <v>10539</v>
      </c>
      <c r="B1556" s="1738" t="s">
        <v>10541</v>
      </c>
      <c r="C1556" s="1017">
        <v>0</v>
      </c>
      <c r="D1556" s="1017">
        <v>50</v>
      </c>
      <c r="E1556" s="612">
        <f t="shared" si="24"/>
        <v>1473614.9200000018</v>
      </c>
    </row>
    <row r="1557" spans="1:5" ht="22.5" customHeight="1">
      <c r="A1557" s="1016" t="s">
        <v>10539</v>
      </c>
      <c r="B1557" s="1738" t="s">
        <v>10542</v>
      </c>
      <c r="C1557" s="1017">
        <v>0</v>
      </c>
      <c r="D1557" s="1017">
        <v>305.01</v>
      </c>
      <c r="E1557" s="612">
        <f t="shared" si="24"/>
        <v>1473309.9100000018</v>
      </c>
    </row>
    <row r="1558" spans="1:5" ht="22.5" customHeight="1">
      <c r="A1558" s="1016" t="s">
        <v>10543</v>
      </c>
      <c r="B1558" s="1738" t="s">
        <v>10544</v>
      </c>
      <c r="C1558" s="1024">
        <v>17007.66</v>
      </c>
      <c r="D1558" s="1017">
        <v>0</v>
      </c>
      <c r="E1558" s="612">
        <f t="shared" si="24"/>
        <v>1490317.5700000017</v>
      </c>
    </row>
    <row r="1559" spans="1:5" ht="22.5" customHeight="1">
      <c r="A1559" s="1016" t="s">
        <v>10545</v>
      </c>
      <c r="B1559" s="1738" t="s">
        <v>10546</v>
      </c>
      <c r="C1559" s="1017">
        <v>0</v>
      </c>
      <c r="D1559" s="1017">
        <v>50</v>
      </c>
      <c r="E1559" s="612">
        <f t="shared" si="24"/>
        <v>1490267.5700000017</v>
      </c>
    </row>
    <row r="1560" spans="1:5" ht="22.5" customHeight="1">
      <c r="A1560" s="1016" t="s">
        <v>10547</v>
      </c>
      <c r="B1560" s="1738" t="s">
        <v>10548</v>
      </c>
      <c r="C1560" s="1017">
        <v>0</v>
      </c>
      <c r="D1560" s="1017">
        <v>200</v>
      </c>
      <c r="E1560" s="612">
        <f t="shared" si="24"/>
        <v>1490067.5700000017</v>
      </c>
    </row>
    <row r="1561" spans="1:5" ht="22.5" customHeight="1">
      <c r="A1561" s="1016" t="s">
        <v>10549</v>
      </c>
      <c r="B1561" s="1738" t="s">
        <v>10550</v>
      </c>
      <c r="C1561" s="1017">
        <v>0</v>
      </c>
      <c r="D1561" s="1017">
        <v>100</v>
      </c>
      <c r="E1561" s="612">
        <f t="shared" si="24"/>
        <v>1489967.5700000017</v>
      </c>
    </row>
    <row r="1562" spans="1:5" ht="22.5" customHeight="1">
      <c r="A1562" s="1016" t="s">
        <v>10551</v>
      </c>
      <c r="B1562" s="1738" t="s">
        <v>10552</v>
      </c>
      <c r="C1562" s="1025">
        <v>55000</v>
      </c>
      <c r="D1562" s="1017">
        <v>0</v>
      </c>
      <c r="E1562" s="612">
        <f t="shared" si="24"/>
        <v>1544967.5700000017</v>
      </c>
    </row>
    <row r="1563" spans="1:5" ht="22.5" customHeight="1">
      <c r="A1563" s="1016" t="s">
        <v>10553</v>
      </c>
      <c r="B1563" s="1738" t="s">
        <v>10554</v>
      </c>
      <c r="C1563" s="1025">
        <v>15000</v>
      </c>
      <c r="D1563" s="1017">
        <v>0</v>
      </c>
      <c r="E1563" s="612">
        <f t="shared" si="24"/>
        <v>1559967.5700000017</v>
      </c>
    </row>
    <row r="1564" spans="1:5" ht="22.5" customHeight="1">
      <c r="A1564" s="1016" t="s">
        <v>10555</v>
      </c>
      <c r="B1564" s="1738" t="s">
        <v>10556</v>
      </c>
      <c r="C1564" s="1025">
        <v>15000</v>
      </c>
      <c r="D1564" s="1017">
        <v>0</v>
      </c>
      <c r="E1564" s="612">
        <f t="shared" si="24"/>
        <v>1574967.5700000017</v>
      </c>
    </row>
    <row r="1565" spans="1:5" ht="22.5" customHeight="1">
      <c r="A1565" s="1016" t="s">
        <v>10557</v>
      </c>
      <c r="B1565" s="1738" t="s">
        <v>10558</v>
      </c>
      <c r="C1565" s="1025">
        <v>19800</v>
      </c>
      <c r="D1565" s="1017">
        <v>0</v>
      </c>
      <c r="E1565" s="612">
        <f t="shared" si="24"/>
        <v>1594767.5700000017</v>
      </c>
    </row>
    <row r="1566" spans="1:5" ht="22.5" customHeight="1">
      <c r="A1566" s="1016" t="s">
        <v>10559</v>
      </c>
      <c r="B1566" s="1738" t="s">
        <v>8336</v>
      </c>
      <c r="C1566" s="1017">
        <v>0</v>
      </c>
      <c r="D1566" s="1017">
        <v>350</v>
      </c>
      <c r="E1566" s="612">
        <f t="shared" si="24"/>
        <v>1594417.5700000017</v>
      </c>
    </row>
    <row r="1567" spans="1:5" ht="22.5" customHeight="1">
      <c r="A1567" s="1016" t="s">
        <v>10560</v>
      </c>
      <c r="B1567" s="1738" t="s">
        <v>10561</v>
      </c>
      <c r="C1567" s="1025">
        <v>40000</v>
      </c>
      <c r="D1567" s="1017">
        <v>0</v>
      </c>
      <c r="E1567" s="612">
        <f t="shared" si="24"/>
        <v>1634417.5700000017</v>
      </c>
    </row>
    <row r="1568" spans="1:5" ht="22.5" customHeight="1">
      <c r="A1568" s="1016" t="s">
        <v>10562</v>
      </c>
      <c r="B1568" s="1738" t="s">
        <v>10563</v>
      </c>
      <c r="C1568" s="1017">
        <v>0</v>
      </c>
      <c r="D1568" s="1017">
        <v>40000</v>
      </c>
      <c r="E1568" s="612">
        <f t="shared" si="24"/>
        <v>1594417.5700000017</v>
      </c>
    </row>
    <row r="1569" spans="1:5" ht="22.5" customHeight="1">
      <c r="A1569" s="1016" t="s">
        <v>10564</v>
      </c>
      <c r="B1569" s="1738" t="s">
        <v>10565</v>
      </c>
      <c r="C1569" s="1025">
        <v>45000</v>
      </c>
      <c r="D1569" s="1017">
        <v>0</v>
      </c>
      <c r="E1569" s="612">
        <f t="shared" si="24"/>
        <v>1639417.5700000017</v>
      </c>
    </row>
    <row r="1570" spans="1:5" ht="22.5" customHeight="1">
      <c r="A1570" s="1016" t="s">
        <v>10566</v>
      </c>
      <c r="B1570" s="1738" t="s">
        <v>8336</v>
      </c>
      <c r="C1570" s="1017">
        <v>0</v>
      </c>
      <c r="D1570" s="1017">
        <v>100</v>
      </c>
      <c r="E1570" s="612">
        <f t="shared" si="24"/>
        <v>1639317.5700000017</v>
      </c>
    </row>
    <row r="1571" spans="1:5" ht="22.5" customHeight="1">
      <c r="A1571" s="1016" t="s">
        <v>10567</v>
      </c>
      <c r="B1571" s="1738" t="s">
        <v>10568</v>
      </c>
      <c r="C1571" s="1024">
        <v>18300</v>
      </c>
      <c r="D1571" s="1017">
        <v>0</v>
      </c>
      <c r="E1571" s="612">
        <f t="shared" si="24"/>
        <v>1657617.5700000017</v>
      </c>
    </row>
    <row r="1572" spans="1:5" ht="22.5" customHeight="1">
      <c r="A1572" s="1016" t="s">
        <v>10569</v>
      </c>
      <c r="B1572" s="1738" t="s">
        <v>9739</v>
      </c>
      <c r="C1572" s="1024">
        <v>20000</v>
      </c>
      <c r="D1572" s="1017">
        <v>0</v>
      </c>
      <c r="E1572" s="612">
        <f t="shared" si="24"/>
        <v>1677617.5700000017</v>
      </c>
    </row>
    <row r="1573" spans="1:5" ht="22.5" customHeight="1">
      <c r="A1573" s="1013" t="s">
        <v>10570</v>
      </c>
      <c r="B1573" s="1013" t="s">
        <v>8478</v>
      </c>
      <c r="C1573" s="1017">
        <v>0</v>
      </c>
      <c r="D1573" s="1017">
        <v>43</v>
      </c>
      <c r="E1573" s="612">
        <f t="shared" si="24"/>
        <v>1677574.5700000017</v>
      </c>
    </row>
    <row r="1574" spans="1:5" ht="22.5" customHeight="1">
      <c r="A1574" s="1015" t="s">
        <v>10571</v>
      </c>
      <c r="B1574" s="1015" t="s">
        <v>10572</v>
      </c>
      <c r="C1574" s="1025">
        <v>32100</v>
      </c>
      <c r="D1574" s="1017">
        <v>0</v>
      </c>
      <c r="E1574" s="612">
        <f t="shared" si="24"/>
        <v>1709674.5700000017</v>
      </c>
    </row>
    <row r="1575" spans="1:5" ht="22.5" customHeight="1">
      <c r="A1575" s="1016" t="s">
        <v>10573</v>
      </c>
      <c r="B1575" s="1738" t="s">
        <v>10574</v>
      </c>
      <c r="C1575" s="1025">
        <v>35000</v>
      </c>
      <c r="D1575" s="1017">
        <v>0</v>
      </c>
      <c r="E1575" s="612">
        <f t="shared" si="24"/>
        <v>1744674.5700000017</v>
      </c>
    </row>
    <row r="1576" spans="1:5" ht="22.5" customHeight="1">
      <c r="A1576" s="1016" t="s">
        <v>10575</v>
      </c>
      <c r="B1576" s="1738" t="s">
        <v>10576</v>
      </c>
      <c r="C1576" s="1025">
        <v>14400</v>
      </c>
      <c r="D1576" s="1017">
        <v>0</v>
      </c>
      <c r="E1576" s="612">
        <f t="shared" si="24"/>
        <v>1759074.5700000017</v>
      </c>
    </row>
    <row r="1577" spans="1:5" ht="22.5" customHeight="1">
      <c r="A1577" s="1016" t="s">
        <v>10577</v>
      </c>
      <c r="B1577" s="1738" t="s">
        <v>10578</v>
      </c>
      <c r="C1577" s="1025">
        <v>5000</v>
      </c>
      <c r="D1577" s="1017">
        <v>0</v>
      </c>
      <c r="E1577" s="612">
        <f t="shared" si="24"/>
        <v>1764074.5700000017</v>
      </c>
    </row>
    <row r="1578" spans="1:5" ht="22.5" customHeight="1">
      <c r="A1578" s="1016" t="s">
        <v>10579</v>
      </c>
      <c r="B1578" s="1738" t="s">
        <v>8336</v>
      </c>
      <c r="C1578" s="1017">
        <v>0</v>
      </c>
      <c r="D1578" s="1017">
        <v>250</v>
      </c>
      <c r="E1578" s="612">
        <f t="shared" si="24"/>
        <v>1763824.5700000017</v>
      </c>
    </row>
    <row r="1579" spans="1:5" ht="22.5" customHeight="1">
      <c r="A1579" s="1016" t="s">
        <v>10580</v>
      </c>
      <c r="B1579" s="1738" t="s">
        <v>10581</v>
      </c>
      <c r="C1579" s="1025">
        <v>6000</v>
      </c>
      <c r="D1579" s="1017">
        <v>0</v>
      </c>
      <c r="E1579" s="612">
        <f t="shared" si="24"/>
        <v>1769824.5700000017</v>
      </c>
    </row>
    <row r="1580" spans="1:5" ht="22.5" customHeight="1">
      <c r="A1580" s="1016" t="s">
        <v>10582</v>
      </c>
      <c r="B1580" s="1738" t="s">
        <v>10583</v>
      </c>
      <c r="C1580" s="1025">
        <v>24500</v>
      </c>
      <c r="D1580" s="1017">
        <v>0</v>
      </c>
      <c r="E1580" s="612">
        <f t="shared" si="24"/>
        <v>1794324.5700000017</v>
      </c>
    </row>
    <row r="1581" spans="1:5" ht="22.5" customHeight="1">
      <c r="A1581" s="1016" t="s">
        <v>10584</v>
      </c>
      <c r="B1581" s="1738" t="s">
        <v>10585</v>
      </c>
      <c r="C1581" s="1025">
        <v>35000</v>
      </c>
      <c r="D1581" s="1017">
        <v>0</v>
      </c>
      <c r="E1581" s="612">
        <f t="shared" si="24"/>
        <v>1829324.5700000017</v>
      </c>
    </row>
    <row r="1582" spans="1:5" ht="22.5" customHeight="1">
      <c r="A1582" s="1016" t="s">
        <v>10586</v>
      </c>
      <c r="B1582" s="1738" t="s">
        <v>10587</v>
      </c>
      <c r="C1582" s="1025">
        <v>25000</v>
      </c>
      <c r="D1582" s="1017">
        <v>0</v>
      </c>
      <c r="E1582" s="612">
        <f t="shared" si="24"/>
        <v>1854324.5700000017</v>
      </c>
    </row>
    <row r="1583" spans="1:5" ht="22.5" customHeight="1">
      <c r="A1583" s="1016" t="s">
        <v>10588</v>
      </c>
      <c r="B1583" s="1738" t="s">
        <v>10589</v>
      </c>
      <c r="C1583" s="1025">
        <v>10000</v>
      </c>
      <c r="D1583" s="1017">
        <v>0</v>
      </c>
      <c r="E1583" s="612">
        <f t="shared" si="24"/>
        <v>1864324.5700000017</v>
      </c>
    </row>
    <row r="1584" spans="1:5" ht="22.5" customHeight="1">
      <c r="A1584" s="1016" t="s">
        <v>10590</v>
      </c>
      <c r="B1584" s="1738" t="s">
        <v>8336</v>
      </c>
      <c r="C1584" s="1017">
        <v>0</v>
      </c>
      <c r="D1584" s="1017">
        <v>200</v>
      </c>
      <c r="E1584" s="612">
        <f t="shared" si="24"/>
        <v>1864124.5700000017</v>
      </c>
    </row>
    <row r="1585" spans="1:5" ht="22.5" customHeight="1">
      <c r="A1585" s="1016" t="s">
        <v>10591</v>
      </c>
      <c r="B1585" s="1738" t="s">
        <v>10592</v>
      </c>
      <c r="C1585" s="1025">
        <v>10000</v>
      </c>
      <c r="D1585" s="1017">
        <v>0</v>
      </c>
      <c r="E1585" s="612">
        <f t="shared" si="24"/>
        <v>1874124.5700000017</v>
      </c>
    </row>
    <row r="1586" spans="1:5" ht="22.5" customHeight="1">
      <c r="A1586" s="1016" t="s">
        <v>10593</v>
      </c>
      <c r="B1586" s="1738" t="s">
        <v>10536</v>
      </c>
      <c r="C1586" s="1025">
        <v>26400</v>
      </c>
      <c r="D1586" s="1017">
        <v>0</v>
      </c>
      <c r="E1586" s="612">
        <f t="shared" si="24"/>
        <v>1900524.5700000017</v>
      </c>
    </row>
    <row r="1587" spans="1:5" ht="22.5" customHeight="1">
      <c r="A1587" s="1016" t="s">
        <v>10594</v>
      </c>
      <c r="B1587" s="1738" t="s">
        <v>10595</v>
      </c>
      <c r="C1587" s="1017">
        <v>26000</v>
      </c>
      <c r="D1587" s="1017">
        <v>0</v>
      </c>
      <c r="E1587" s="612">
        <f t="shared" si="24"/>
        <v>1926524.5700000017</v>
      </c>
    </row>
    <row r="1588" spans="1:5" ht="22.5" customHeight="1">
      <c r="A1588" s="1016" t="s">
        <v>10596</v>
      </c>
      <c r="B1588" s="1738" t="s">
        <v>10597</v>
      </c>
      <c r="C1588" s="1017">
        <v>27000</v>
      </c>
      <c r="D1588" s="1017">
        <v>0</v>
      </c>
      <c r="E1588" s="612">
        <f t="shared" si="24"/>
        <v>1953524.5700000017</v>
      </c>
    </row>
    <row r="1589" spans="1:5" ht="22.5" customHeight="1">
      <c r="A1589" s="1016" t="s">
        <v>10598</v>
      </c>
      <c r="B1589" s="1738" t="s">
        <v>9928</v>
      </c>
      <c r="C1589" s="1017">
        <v>10000</v>
      </c>
      <c r="D1589" s="1017">
        <v>0</v>
      </c>
      <c r="E1589" s="612">
        <f t="shared" si="24"/>
        <v>1963524.5700000017</v>
      </c>
    </row>
    <row r="1590" spans="1:5" ht="22.5" customHeight="1">
      <c r="A1590" s="1016" t="s">
        <v>10599</v>
      </c>
      <c r="B1590" s="1738" t="s">
        <v>8336</v>
      </c>
      <c r="C1590" s="1017">
        <v>0</v>
      </c>
      <c r="D1590" s="1017">
        <v>250</v>
      </c>
      <c r="E1590" s="612">
        <f t="shared" si="24"/>
        <v>1963274.5700000017</v>
      </c>
    </row>
    <row r="1591" spans="1:5" ht="22.5" customHeight="1">
      <c r="A1591" s="1016" t="s">
        <v>10600</v>
      </c>
      <c r="B1591" s="1738" t="s">
        <v>10601</v>
      </c>
      <c r="C1591" s="1017">
        <v>10000</v>
      </c>
      <c r="D1591" s="1017">
        <v>0</v>
      </c>
      <c r="E1591" s="612">
        <f t="shared" si="24"/>
        <v>1973274.5700000017</v>
      </c>
    </row>
    <row r="1592" spans="1:5" ht="22.5" customHeight="1">
      <c r="A1592" s="1016" t="s">
        <v>10602</v>
      </c>
      <c r="B1592" s="1738" t="s">
        <v>10603</v>
      </c>
      <c r="C1592" s="1017">
        <v>10000</v>
      </c>
      <c r="D1592" s="1017">
        <v>0</v>
      </c>
      <c r="E1592" s="612">
        <f t="shared" si="24"/>
        <v>1983274.5700000017</v>
      </c>
    </row>
    <row r="1593" spans="1:5" ht="22.5" customHeight="1">
      <c r="A1593" s="1016" t="s">
        <v>10604</v>
      </c>
      <c r="B1593" s="1738" t="s">
        <v>10605</v>
      </c>
      <c r="C1593" s="1017">
        <v>31000</v>
      </c>
      <c r="D1593" s="1017">
        <v>0</v>
      </c>
      <c r="E1593" s="612">
        <f t="shared" si="24"/>
        <v>2014274.5700000017</v>
      </c>
    </row>
    <row r="1594" spans="1:5" ht="22.5" customHeight="1">
      <c r="A1594" s="1016" t="s">
        <v>10606</v>
      </c>
      <c r="B1594" s="1738" t="s">
        <v>10607</v>
      </c>
      <c r="C1594" s="1017">
        <v>10000</v>
      </c>
      <c r="D1594" s="1017">
        <v>0</v>
      </c>
      <c r="E1594" s="612">
        <f t="shared" si="24"/>
        <v>2024274.5700000017</v>
      </c>
    </row>
    <row r="1595" spans="1:5" ht="22.5" customHeight="1">
      <c r="A1595" s="1016" t="s">
        <v>10608</v>
      </c>
      <c r="B1595" s="1738" t="s">
        <v>10609</v>
      </c>
      <c r="C1595" s="1017">
        <v>20000</v>
      </c>
      <c r="D1595" s="1017">
        <v>0</v>
      </c>
      <c r="E1595" s="612">
        <f t="shared" si="24"/>
        <v>2044274.5700000017</v>
      </c>
    </row>
    <row r="1596" spans="1:5" ht="22.5" customHeight="1">
      <c r="A1596" s="1016" t="s">
        <v>10610</v>
      </c>
      <c r="B1596" s="1738" t="s">
        <v>10611</v>
      </c>
      <c r="C1596" s="1017">
        <v>10000</v>
      </c>
      <c r="D1596" s="1017">
        <v>0</v>
      </c>
      <c r="E1596" s="612">
        <f t="shared" si="24"/>
        <v>2054274.5700000017</v>
      </c>
    </row>
    <row r="1597" spans="1:5" ht="22.5" customHeight="1">
      <c r="A1597" s="1016" t="s">
        <v>10612</v>
      </c>
      <c r="B1597" s="1738" t="s">
        <v>8336</v>
      </c>
      <c r="C1597" s="1017">
        <v>0</v>
      </c>
      <c r="D1597" s="1017">
        <v>300</v>
      </c>
      <c r="E1597" s="612">
        <f t="shared" si="24"/>
        <v>2053974.5700000017</v>
      </c>
    </row>
    <row r="1598" spans="1:5" ht="22.5" customHeight="1">
      <c r="A1598" s="1016" t="s">
        <v>10613</v>
      </c>
      <c r="B1598" s="1738" t="s">
        <v>10614</v>
      </c>
      <c r="C1598" s="1017">
        <v>10000</v>
      </c>
      <c r="D1598" s="1017">
        <v>0</v>
      </c>
      <c r="E1598" s="612">
        <f t="shared" si="24"/>
        <v>2063974.5700000017</v>
      </c>
    </row>
    <row r="1599" spans="1:5" ht="22.5" customHeight="1">
      <c r="A1599" s="1016" t="s">
        <v>10615</v>
      </c>
      <c r="B1599" s="1738" t="s">
        <v>10616</v>
      </c>
      <c r="C1599" s="1017">
        <v>31000</v>
      </c>
      <c r="D1599" s="1017">
        <v>0</v>
      </c>
      <c r="E1599" s="612">
        <f t="shared" si="24"/>
        <v>2094974.5700000017</v>
      </c>
    </row>
    <row r="1600" spans="1:5" ht="22.5" customHeight="1">
      <c r="A1600" s="1016" t="s">
        <v>10617</v>
      </c>
      <c r="B1600" s="1738" t="s">
        <v>10618</v>
      </c>
      <c r="C1600" s="1017">
        <v>20000</v>
      </c>
      <c r="D1600" s="1017">
        <v>0</v>
      </c>
      <c r="E1600" s="612">
        <f t="shared" si="24"/>
        <v>2114974.5700000017</v>
      </c>
    </row>
    <row r="1601" spans="1:6" ht="22.5" customHeight="1">
      <c r="A1601" s="1016" t="s">
        <v>10619</v>
      </c>
      <c r="B1601" s="1738" t="s">
        <v>10620</v>
      </c>
      <c r="C1601" s="1017">
        <v>10000</v>
      </c>
      <c r="D1601" s="1017">
        <v>0</v>
      </c>
      <c r="E1601" s="612">
        <f t="shared" si="24"/>
        <v>2124974.5700000017</v>
      </c>
    </row>
    <row r="1602" spans="1:6" ht="22.5" customHeight="1">
      <c r="A1602" s="1016" t="s">
        <v>10621</v>
      </c>
      <c r="B1602" s="1738" t="s">
        <v>8336</v>
      </c>
      <c r="C1602" s="1017">
        <v>0</v>
      </c>
      <c r="D1602" s="1017">
        <v>200</v>
      </c>
      <c r="E1602" s="612">
        <f t="shared" si="24"/>
        <v>2124774.5700000017</v>
      </c>
    </row>
    <row r="1603" spans="1:6" ht="22.5" customHeight="1">
      <c r="A1603" s="1016" t="s">
        <v>10622</v>
      </c>
      <c r="B1603" s="1738" t="s">
        <v>10623</v>
      </c>
      <c r="C1603" s="1024">
        <v>10000</v>
      </c>
      <c r="D1603" s="1017">
        <v>0</v>
      </c>
      <c r="E1603" s="612">
        <f t="shared" si="24"/>
        <v>2134774.5700000017</v>
      </c>
    </row>
    <row r="1604" spans="1:6" ht="22.5" customHeight="1">
      <c r="A1604" s="1016" t="s">
        <v>10624</v>
      </c>
      <c r="B1604" s="1738" t="s">
        <v>10625</v>
      </c>
      <c r="C1604" s="1017">
        <v>10000</v>
      </c>
      <c r="D1604" s="1017">
        <v>0</v>
      </c>
      <c r="E1604" s="612">
        <f t="shared" si="24"/>
        <v>2144774.5700000017</v>
      </c>
    </row>
    <row r="1605" spans="1:6" ht="22.5" customHeight="1">
      <c r="A1605" s="1016" t="s">
        <v>10626</v>
      </c>
      <c r="B1605" s="1738" t="s">
        <v>8336</v>
      </c>
      <c r="C1605" s="1017">
        <v>0</v>
      </c>
      <c r="D1605" s="1017">
        <v>100</v>
      </c>
      <c r="E1605" s="612">
        <f t="shared" si="24"/>
        <v>2144674.5700000017</v>
      </c>
    </row>
    <row r="1606" spans="1:6" s="1023" customFormat="1" ht="22.5" customHeight="1">
      <c r="A1606" s="1374">
        <v>43984</v>
      </c>
      <c r="B1606" s="1740" t="s">
        <v>10627</v>
      </c>
      <c r="C1606" s="1375"/>
      <c r="D1606" s="1375">
        <v>2000000</v>
      </c>
      <c r="E1606" s="1369">
        <f t="shared" si="24"/>
        <v>144674.5700000017</v>
      </c>
      <c r="F1606" s="1358"/>
    </row>
    <row r="1607" spans="1:6" ht="22.5" customHeight="1">
      <c r="A1607" s="1016" t="s">
        <v>10628</v>
      </c>
      <c r="B1607" s="1738" t="s">
        <v>10629</v>
      </c>
      <c r="C1607" s="1017">
        <v>61000</v>
      </c>
      <c r="D1607" s="1017">
        <v>0</v>
      </c>
      <c r="E1607" s="614">
        <f t="shared" ref="E1607:E1670" si="25">E1606-D1607+C1607</f>
        <v>205674.5700000017</v>
      </c>
    </row>
    <row r="1608" spans="1:6" ht="22.5" customHeight="1">
      <c r="A1608" s="1016" t="s">
        <v>10630</v>
      </c>
      <c r="B1608" s="1738" t="s">
        <v>8336</v>
      </c>
      <c r="C1608" s="1017">
        <v>0</v>
      </c>
      <c r="D1608" s="1017">
        <v>50</v>
      </c>
      <c r="E1608" s="612">
        <f t="shared" si="25"/>
        <v>205624.5700000017</v>
      </c>
    </row>
    <row r="1609" spans="1:6" ht="22.5" customHeight="1">
      <c r="A1609" s="1016" t="s">
        <v>10631</v>
      </c>
      <c r="B1609" s="1738" t="s">
        <v>10632</v>
      </c>
      <c r="C1609" s="1017">
        <v>35000</v>
      </c>
      <c r="D1609" s="1017">
        <v>0</v>
      </c>
      <c r="E1609" s="612">
        <f t="shared" si="25"/>
        <v>240624.5700000017</v>
      </c>
    </row>
    <row r="1610" spans="1:6" ht="22.5" customHeight="1">
      <c r="A1610" s="1016" t="s">
        <v>10633</v>
      </c>
      <c r="B1610" s="1738" t="s">
        <v>8438</v>
      </c>
      <c r="C1610" s="1017">
        <v>0</v>
      </c>
      <c r="D1610" s="1017">
        <v>53.75</v>
      </c>
      <c r="E1610" s="612">
        <f t="shared" si="25"/>
        <v>240570.8200000017</v>
      </c>
    </row>
    <row r="1611" spans="1:6" ht="22.5" customHeight="1">
      <c r="A1611" s="1016" t="s">
        <v>10633</v>
      </c>
      <c r="B1611" s="1738" t="s">
        <v>8570</v>
      </c>
      <c r="C1611" s="1017">
        <v>0</v>
      </c>
      <c r="D1611" s="1017">
        <v>200000</v>
      </c>
      <c r="E1611" s="612">
        <f t="shared" si="25"/>
        <v>40570.820000001695</v>
      </c>
    </row>
    <row r="1612" spans="1:6" ht="22.5" customHeight="1">
      <c r="A1612" s="1016" t="s">
        <v>10634</v>
      </c>
      <c r="B1612" s="1738" t="s">
        <v>8336</v>
      </c>
      <c r="C1612" s="1017">
        <v>0</v>
      </c>
      <c r="D1612" s="1017">
        <v>50</v>
      </c>
      <c r="E1612" s="612">
        <f t="shared" si="25"/>
        <v>40520.820000001695</v>
      </c>
    </row>
    <row r="1613" spans="1:6" s="1026" customFormat="1" ht="22.5" customHeight="1">
      <c r="A1613" s="1376" t="s">
        <v>10635</v>
      </c>
      <c r="B1613" s="1741" t="s">
        <v>10636</v>
      </c>
      <c r="C1613" s="1377">
        <v>1400</v>
      </c>
      <c r="D1613" s="1377">
        <v>0</v>
      </c>
      <c r="E1613" s="1378">
        <f t="shared" si="25"/>
        <v>41920.820000001695</v>
      </c>
      <c r="F1613" s="2649"/>
    </row>
    <row r="1614" spans="1:6" ht="22.5" customHeight="1">
      <c r="A1614" s="1016" t="s">
        <v>10637</v>
      </c>
      <c r="B1614" s="1738" t="s">
        <v>10638</v>
      </c>
      <c r="C1614" s="1017">
        <v>700</v>
      </c>
      <c r="D1614" s="1017">
        <v>0</v>
      </c>
      <c r="E1614" s="612">
        <f t="shared" si="25"/>
        <v>42620.820000001695</v>
      </c>
    </row>
    <row r="1615" spans="1:6" ht="22.5" customHeight="1">
      <c r="A1615" s="1016" t="s">
        <v>10639</v>
      </c>
      <c r="B1615" s="1742" t="s">
        <v>10640</v>
      </c>
      <c r="C1615" s="1379">
        <v>35000</v>
      </c>
      <c r="D1615" s="1017">
        <v>0</v>
      </c>
      <c r="E1615" s="612">
        <f t="shared" si="25"/>
        <v>77620.820000001695</v>
      </c>
    </row>
    <row r="1616" spans="1:6" ht="22.5" customHeight="1">
      <c r="A1616" s="1016" t="s">
        <v>10641</v>
      </c>
      <c r="B1616" s="1742" t="s">
        <v>10642</v>
      </c>
      <c r="C1616" s="1379">
        <v>70000</v>
      </c>
      <c r="D1616" s="1017">
        <v>0</v>
      </c>
      <c r="E1616" s="612">
        <f t="shared" si="25"/>
        <v>147620.8200000017</v>
      </c>
    </row>
    <row r="1617" spans="1:6" ht="22.5" customHeight="1">
      <c r="A1617" s="1016" t="s">
        <v>10643</v>
      </c>
      <c r="B1617" s="1742" t="s">
        <v>10644</v>
      </c>
      <c r="C1617" s="1379">
        <v>35000</v>
      </c>
      <c r="D1617" s="1017">
        <v>0</v>
      </c>
      <c r="E1617" s="612">
        <f t="shared" si="25"/>
        <v>182620.8200000017</v>
      </c>
    </row>
    <row r="1618" spans="1:6" ht="22.5" customHeight="1">
      <c r="A1618" s="1016" t="s">
        <v>10645</v>
      </c>
      <c r="B1618" s="1742" t="s">
        <v>10646</v>
      </c>
      <c r="C1618" s="1379">
        <v>35000</v>
      </c>
      <c r="D1618" s="1017">
        <v>0</v>
      </c>
      <c r="E1618" s="612">
        <f t="shared" si="25"/>
        <v>217620.8200000017</v>
      </c>
    </row>
    <row r="1619" spans="1:6" ht="22.5" customHeight="1">
      <c r="A1619" s="1016" t="s">
        <v>10647</v>
      </c>
      <c r="B1619" s="1738" t="s">
        <v>8336</v>
      </c>
      <c r="C1619" s="1017">
        <v>0</v>
      </c>
      <c r="D1619" s="1017">
        <v>200</v>
      </c>
      <c r="E1619" s="612">
        <f t="shared" si="25"/>
        <v>217420.8200000017</v>
      </c>
    </row>
    <row r="1620" spans="1:6" ht="22.5" customHeight="1">
      <c r="A1620" s="1016" t="s">
        <v>10648</v>
      </c>
      <c r="B1620" s="1743" t="s">
        <v>10649</v>
      </c>
      <c r="C1620" s="1017">
        <v>135000</v>
      </c>
      <c r="D1620" s="1017">
        <v>0</v>
      </c>
      <c r="E1620" s="612">
        <f t="shared" si="25"/>
        <v>352420.8200000017</v>
      </c>
    </row>
    <row r="1621" spans="1:6" ht="22.5" customHeight="1">
      <c r="A1621" s="1016" t="s">
        <v>10650</v>
      </c>
      <c r="B1621" s="1744" t="s">
        <v>10651</v>
      </c>
      <c r="C1621" s="1017">
        <v>71000</v>
      </c>
      <c r="D1621" s="1017">
        <v>0</v>
      </c>
      <c r="E1621" s="612">
        <f t="shared" si="25"/>
        <v>423420.8200000017</v>
      </c>
    </row>
    <row r="1622" spans="1:6" ht="22.5" customHeight="1">
      <c r="A1622" s="1016" t="s">
        <v>10652</v>
      </c>
      <c r="B1622" s="1742" t="s">
        <v>10653</v>
      </c>
      <c r="C1622" s="1017">
        <v>150000</v>
      </c>
      <c r="D1622" s="1017">
        <v>0</v>
      </c>
      <c r="E1622" s="612">
        <f t="shared" si="25"/>
        <v>573420.8200000017</v>
      </c>
    </row>
    <row r="1623" spans="1:6" ht="22.5" customHeight="1">
      <c r="A1623" s="1016" t="s">
        <v>10654</v>
      </c>
      <c r="B1623" s="1738" t="s">
        <v>10655</v>
      </c>
      <c r="C1623" s="1017">
        <v>40000</v>
      </c>
      <c r="D1623" s="1017">
        <v>0</v>
      </c>
      <c r="E1623" s="612">
        <f t="shared" si="25"/>
        <v>613420.8200000017</v>
      </c>
    </row>
    <row r="1624" spans="1:6" ht="22.5" customHeight="1">
      <c r="A1624" s="1016" t="s">
        <v>10656</v>
      </c>
      <c r="B1624" s="1742" t="s">
        <v>10657</v>
      </c>
      <c r="C1624" s="1017">
        <v>35000</v>
      </c>
      <c r="D1624" s="1017">
        <v>0</v>
      </c>
      <c r="E1624" s="612">
        <f t="shared" si="25"/>
        <v>648420.8200000017</v>
      </c>
    </row>
    <row r="1625" spans="1:6" s="1028" customFormat="1" ht="22.5" customHeight="1">
      <c r="A1625" s="1027"/>
      <c r="B1625" s="1027"/>
      <c r="C1625" s="1761"/>
      <c r="D1625" s="1761"/>
      <c r="E1625" s="1369">
        <f t="shared" si="25"/>
        <v>648420.8200000017</v>
      </c>
      <c r="F1625" s="1429"/>
    </row>
    <row r="1626" spans="1:6" ht="22.5" customHeight="1">
      <c r="A1626" s="1016" t="s">
        <v>10658</v>
      </c>
      <c r="B1626" s="1738" t="s">
        <v>8478</v>
      </c>
      <c r="C1626" s="1017">
        <v>0</v>
      </c>
      <c r="D1626" s="1017">
        <v>2365</v>
      </c>
      <c r="E1626" s="612">
        <f t="shared" si="25"/>
        <v>646055.8200000017</v>
      </c>
    </row>
    <row r="1627" spans="1:6" ht="22.5" customHeight="1">
      <c r="A1627" s="1016" t="s">
        <v>10659</v>
      </c>
      <c r="B1627" s="1738" t="s">
        <v>10660</v>
      </c>
      <c r="C1627" s="1029">
        <v>25000</v>
      </c>
      <c r="D1627" s="1017">
        <v>0</v>
      </c>
      <c r="E1627" s="612">
        <f t="shared" si="25"/>
        <v>671055.8200000017</v>
      </c>
    </row>
    <row r="1628" spans="1:6" ht="22.5" customHeight="1">
      <c r="A1628" s="1016" t="s">
        <v>10661</v>
      </c>
      <c r="B1628" s="1738" t="s">
        <v>10662</v>
      </c>
      <c r="C1628" s="1029">
        <v>54000</v>
      </c>
      <c r="D1628" s="1017">
        <v>0</v>
      </c>
      <c r="E1628" s="612">
        <f t="shared" si="25"/>
        <v>725055.8200000017</v>
      </c>
    </row>
    <row r="1629" spans="1:6" ht="22.5" customHeight="1">
      <c r="A1629" s="1016" t="s">
        <v>10663</v>
      </c>
      <c r="B1629" s="1738" t="s">
        <v>10664</v>
      </c>
      <c r="C1629" s="1029">
        <v>50000</v>
      </c>
      <c r="D1629" s="1017">
        <v>0</v>
      </c>
      <c r="E1629" s="612">
        <f t="shared" si="25"/>
        <v>775055.8200000017</v>
      </c>
    </row>
    <row r="1630" spans="1:6" ht="22.5" customHeight="1">
      <c r="A1630" s="1016" t="s">
        <v>10665</v>
      </c>
      <c r="B1630" s="1738" t="s">
        <v>10666</v>
      </c>
      <c r="C1630" s="1029">
        <v>54000</v>
      </c>
      <c r="D1630" s="1017">
        <v>0</v>
      </c>
      <c r="E1630" s="612">
        <f t="shared" si="25"/>
        <v>829055.8200000017</v>
      </c>
    </row>
    <row r="1631" spans="1:6" s="1023" customFormat="1" ht="22.5" customHeight="1">
      <c r="A1631" s="1030" t="s">
        <v>10667</v>
      </c>
      <c r="B1631" s="1743" t="s">
        <v>10668</v>
      </c>
      <c r="C1631" s="1024">
        <v>150000</v>
      </c>
      <c r="D1631" s="1024">
        <v>0</v>
      </c>
      <c r="E1631" s="1369">
        <f t="shared" si="25"/>
        <v>979055.8200000017</v>
      </c>
      <c r="F1631" s="1358"/>
    </row>
    <row r="1632" spans="1:6" ht="22.5" customHeight="1">
      <c r="A1632" s="1016" t="s">
        <v>10669</v>
      </c>
      <c r="B1632" s="1738" t="s">
        <v>10670</v>
      </c>
      <c r="C1632" s="1029">
        <v>54000</v>
      </c>
      <c r="D1632" s="1017">
        <v>0</v>
      </c>
      <c r="E1632" s="612">
        <f t="shared" si="25"/>
        <v>1033055.8200000017</v>
      </c>
    </row>
    <row r="1633" spans="1:6" ht="22.5" customHeight="1">
      <c r="A1633" s="1016" t="s">
        <v>10671</v>
      </c>
      <c r="B1633" s="1738" t="s">
        <v>10672</v>
      </c>
      <c r="C1633" s="1029">
        <v>25000</v>
      </c>
      <c r="D1633" s="1017">
        <v>0</v>
      </c>
      <c r="E1633" s="612">
        <f t="shared" si="25"/>
        <v>1058055.8200000017</v>
      </c>
    </row>
    <row r="1634" spans="1:6" ht="22.5" customHeight="1">
      <c r="A1634" s="1016" t="s">
        <v>10673</v>
      </c>
      <c r="B1634" s="1738" t="s">
        <v>10674</v>
      </c>
      <c r="C1634" s="1029">
        <v>17500</v>
      </c>
      <c r="D1634" s="1017">
        <v>0</v>
      </c>
      <c r="E1634" s="612">
        <f t="shared" si="25"/>
        <v>1075555.8200000017</v>
      </c>
    </row>
    <row r="1635" spans="1:6" ht="22.5" customHeight="1">
      <c r="A1635" s="1016" t="s">
        <v>10675</v>
      </c>
      <c r="B1635" s="1738" t="s">
        <v>10676</v>
      </c>
      <c r="C1635" s="1029">
        <v>20000</v>
      </c>
      <c r="D1635" s="1017">
        <v>0</v>
      </c>
      <c r="E1635" s="612">
        <f t="shared" si="25"/>
        <v>1095555.8200000017</v>
      </c>
    </row>
    <row r="1636" spans="1:6" s="1023" customFormat="1" ht="22.5" customHeight="1">
      <c r="A1636" s="1030" t="s">
        <v>10677</v>
      </c>
      <c r="B1636" s="1743" t="s">
        <v>10678</v>
      </c>
      <c r="C1636" s="1024">
        <v>80000</v>
      </c>
      <c r="D1636" s="1024">
        <v>0</v>
      </c>
      <c r="E1636" s="1369">
        <f t="shared" si="25"/>
        <v>1175555.8200000017</v>
      </c>
      <c r="F1636" s="1358"/>
    </row>
    <row r="1637" spans="1:6" ht="22.5" customHeight="1">
      <c r="A1637" s="1016" t="s">
        <v>10679</v>
      </c>
      <c r="B1637" s="1738" t="s">
        <v>10680</v>
      </c>
      <c r="C1637" s="1029">
        <v>17500</v>
      </c>
      <c r="D1637" s="1017">
        <v>0</v>
      </c>
      <c r="E1637" s="612">
        <f t="shared" si="25"/>
        <v>1193055.8200000017</v>
      </c>
    </row>
    <row r="1638" spans="1:6" ht="22.5" customHeight="1">
      <c r="A1638" s="1016" t="s">
        <v>10681</v>
      </c>
      <c r="B1638" s="1738" t="s">
        <v>10682</v>
      </c>
      <c r="C1638" s="1017">
        <v>0</v>
      </c>
      <c r="D1638" s="1017">
        <v>1500</v>
      </c>
      <c r="E1638" s="612">
        <f t="shared" si="25"/>
        <v>1191555.8200000017</v>
      </c>
    </row>
    <row r="1639" spans="1:6" ht="22.5" customHeight="1">
      <c r="A1639" s="1016" t="s">
        <v>10681</v>
      </c>
      <c r="B1639" s="1738" t="s">
        <v>10682</v>
      </c>
      <c r="C1639" s="1017">
        <v>0</v>
      </c>
      <c r="D1639" s="1017">
        <v>1500</v>
      </c>
      <c r="E1639" s="612">
        <f t="shared" si="25"/>
        <v>1190055.8200000017</v>
      </c>
    </row>
    <row r="1640" spans="1:6" ht="22.5" customHeight="1">
      <c r="A1640" s="1016" t="s">
        <v>10681</v>
      </c>
      <c r="B1640" s="1738" t="s">
        <v>10682</v>
      </c>
      <c r="C1640" s="1017">
        <v>0</v>
      </c>
      <c r="D1640" s="1017">
        <v>1500</v>
      </c>
      <c r="E1640" s="612">
        <f t="shared" si="25"/>
        <v>1188555.8200000017</v>
      </c>
    </row>
    <row r="1641" spans="1:6" ht="22.5" customHeight="1">
      <c r="A1641" s="1016" t="s">
        <v>10681</v>
      </c>
      <c r="B1641" s="1738" t="s">
        <v>10682</v>
      </c>
      <c r="C1641" s="1017">
        <v>0</v>
      </c>
      <c r="D1641" s="1017">
        <v>1500</v>
      </c>
      <c r="E1641" s="612">
        <f t="shared" si="25"/>
        <v>1187055.8200000017</v>
      </c>
    </row>
    <row r="1642" spans="1:6" ht="22.5" customHeight="1">
      <c r="A1642" s="1016" t="s">
        <v>10683</v>
      </c>
      <c r="B1642" s="1738" t="s">
        <v>10684</v>
      </c>
      <c r="C1642" s="1029">
        <v>25000</v>
      </c>
      <c r="D1642" s="1017">
        <v>0</v>
      </c>
      <c r="E1642" s="612">
        <f t="shared" si="25"/>
        <v>1212055.8200000017</v>
      </c>
    </row>
    <row r="1643" spans="1:6" ht="22.5" customHeight="1">
      <c r="A1643" s="1016" t="s">
        <v>10685</v>
      </c>
      <c r="B1643" s="1738" t="s">
        <v>9881</v>
      </c>
      <c r="C1643" s="1029">
        <v>5000</v>
      </c>
      <c r="D1643" s="1017">
        <v>0</v>
      </c>
      <c r="E1643" s="612">
        <f t="shared" si="25"/>
        <v>1217055.8200000017</v>
      </c>
    </row>
    <row r="1644" spans="1:6" ht="22.5" customHeight="1">
      <c r="A1644" s="1016" t="s">
        <v>10686</v>
      </c>
      <c r="B1644" s="1738" t="s">
        <v>10687</v>
      </c>
      <c r="C1644" s="1029">
        <v>25000</v>
      </c>
      <c r="D1644" s="1017">
        <v>0</v>
      </c>
      <c r="E1644" s="612">
        <f t="shared" si="25"/>
        <v>1242055.8200000017</v>
      </c>
    </row>
    <row r="1645" spans="1:6" ht="22.5" customHeight="1">
      <c r="A1645" s="1016" t="s">
        <v>10688</v>
      </c>
      <c r="B1645" s="1738" t="s">
        <v>10689</v>
      </c>
      <c r="C1645" s="1029">
        <v>30000</v>
      </c>
      <c r="D1645" s="1017">
        <v>0</v>
      </c>
      <c r="E1645" s="612">
        <f t="shared" si="25"/>
        <v>1272055.8200000017</v>
      </c>
    </row>
    <row r="1646" spans="1:6" ht="22.5" customHeight="1">
      <c r="A1646" s="1016" t="s">
        <v>10690</v>
      </c>
      <c r="B1646" s="1738" t="s">
        <v>8336</v>
      </c>
      <c r="C1646" s="1017">
        <v>0</v>
      </c>
      <c r="D1646" s="1017">
        <v>950</v>
      </c>
      <c r="E1646" s="612">
        <f t="shared" si="25"/>
        <v>1271105.8200000017</v>
      </c>
    </row>
    <row r="1647" spans="1:6" ht="22.5" customHeight="1">
      <c r="A1647" s="1016" t="s">
        <v>10691</v>
      </c>
      <c r="B1647" s="1738" t="s">
        <v>10692</v>
      </c>
      <c r="C1647" s="1029">
        <v>10000</v>
      </c>
      <c r="D1647" s="1017">
        <v>0</v>
      </c>
      <c r="E1647" s="612">
        <f t="shared" si="25"/>
        <v>1281105.8200000017</v>
      </c>
    </row>
    <row r="1648" spans="1:6" ht="22.5" customHeight="1">
      <c r="A1648" s="1016" t="s">
        <v>10693</v>
      </c>
      <c r="B1648" s="1738" t="s">
        <v>10694</v>
      </c>
      <c r="C1648" s="1029">
        <v>25000</v>
      </c>
      <c r="D1648" s="1017">
        <v>0</v>
      </c>
      <c r="E1648" s="612">
        <f t="shared" si="25"/>
        <v>1306105.8200000017</v>
      </c>
    </row>
    <row r="1649" spans="1:5" ht="22.5" customHeight="1">
      <c r="A1649" s="1016" t="s">
        <v>10695</v>
      </c>
      <c r="B1649" s="1738" t="s">
        <v>10696</v>
      </c>
      <c r="C1649" s="1029">
        <v>25000</v>
      </c>
      <c r="D1649" s="1017">
        <v>0</v>
      </c>
      <c r="E1649" s="612">
        <f t="shared" si="25"/>
        <v>1331105.8200000017</v>
      </c>
    </row>
    <row r="1650" spans="1:5" ht="22.5" customHeight="1">
      <c r="A1650" s="1016" t="s">
        <v>10697</v>
      </c>
      <c r="B1650" s="1738" t="s">
        <v>10698</v>
      </c>
      <c r="C1650" s="1029">
        <v>40000</v>
      </c>
      <c r="D1650" s="1017">
        <v>0</v>
      </c>
      <c r="E1650" s="612">
        <f t="shared" si="25"/>
        <v>1371105.8200000017</v>
      </c>
    </row>
    <row r="1651" spans="1:5" ht="22.5" customHeight="1">
      <c r="A1651" s="1016" t="s">
        <v>10699</v>
      </c>
      <c r="B1651" s="1738" t="s">
        <v>10700</v>
      </c>
      <c r="C1651" s="1029">
        <v>42000</v>
      </c>
      <c r="D1651" s="1017">
        <v>0</v>
      </c>
      <c r="E1651" s="614">
        <f t="shared" si="25"/>
        <v>1413105.8200000017</v>
      </c>
    </row>
    <row r="1652" spans="1:5" ht="22.5" customHeight="1">
      <c r="A1652" s="1016" t="s">
        <v>10701</v>
      </c>
      <c r="B1652" s="1738" t="s">
        <v>10702</v>
      </c>
      <c r="C1652" s="1029">
        <v>25000</v>
      </c>
      <c r="D1652" s="1017">
        <v>0</v>
      </c>
      <c r="E1652" s="612">
        <f t="shared" si="25"/>
        <v>1438105.8200000017</v>
      </c>
    </row>
    <row r="1653" spans="1:5" ht="22.5" customHeight="1">
      <c r="A1653" s="1016" t="s">
        <v>10703</v>
      </c>
      <c r="B1653" s="1738" t="s">
        <v>10704</v>
      </c>
      <c r="C1653" s="1029">
        <v>50000</v>
      </c>
      <c r="D1653" s="1017">
        <v>0</v>
      </c>
      <c r="E1653" s="612">
        <f t="shared" si="25"/>
        <v>1488105.8200000017</v>
      </c>
    </row>
    <row r="1654" spans="1:5" ht="22.5" customHeight="1">
      <c r="A1654" s="1016" t="s">
        <v>10705</v>
      </c>
      <c r="B1654" s="1738" t="s">
        <v>27204</v>
      </c>
      <c r="C1654" s="1029">
        <v>54000</v>
      </c>
      <c r="D1654" s="1017">
        <v>0</v>
      </c>
      <c r="E1654" s="614">
        <f t="shared" si="25"/>
        <v>1542105.8200000017</v>
      </c>
    </row>
    <row r="1655" spans="1:5" ht="22.5" customHeight="1">
      <c r="A1655" s="1013" t="s">
        <v>10706</v>
      </c>
      <c r="B1655" s="1013" t="s">
        <v>10640</v>
      </c>
      <c r="C1655" s="1029">
        <v>35000</v>
      </c>
      <c r="D1655" s="1017">
        <v>0</v>
      </c>
      <c r="E1655" s="612">
        <f t="shared" si="25"/>
        <v>1577105.8200000017</v>
      </c>
    </row>
    <row r="1656" spans="1:5" ht="22.5" customHeight="1">
      <c r="A1656" s="1013" t="s">
        <v>10707</v>
      </c>
      <c r="B1656" s="1013" t="s">
        <v>10708</v>
      </c>
      <c r="C1656" s="1029">
        <v>25000</v>
      </c>
      <c r="D1656" s="1017">
        <v>0</v>
      </c>
      <c r="E1656" s="612">
        <f t="shared" si="25"/>
        <v>1602105.8200000017</v>
      </c>
    </row>
    <row r="1657" spans="1:5" ht="22.5" customHeight="1">
      <c r="A1657" s="1013" t="s">
        <v>10709</v>
      </c>
      <c r="B1657" s="1013" t="s">
        <v>10710</v>
      </c>
      <c r="C1657" s="1029">
        <v>74000</v>
      </c>
      <c r="D1657" s="1017">
        <v>0</v>
      </c>
      <c r="E1657" s="612">
        <f t="shared" si="25"/>
        <v>1676105.8200000017</v>
      </c>
    </row>
    <row r="1658" spans="1:5" ht="22.5" customHeight="1">
      <c r="A1658" s="1013" t="s">
        <v>10711</v>
      </c>
      <c r="B1658" s="1013" t="s">
        <v>10712</v>
      </c>
      <c r="C1658" s="1029">
        <v>39000</v>
      </c>
      <c r="D1658" s="1017">
        <v>0</v>
      </c>
      <c r="E1658" s="612">
        <f t="shared" si="25"/>
        <v>1715105.8200000017</v>
      </c>
    </row>
    <row r="1659" spans="1:5" ht="22.5" customHeight="1">
      <c r="A1659" s="1013" t="s">
        <v>10713</v>
      </c>
      <c r="B1659" s="1013" t="s">
        <v>10714</v>
      </c>
      <c r="C1659" s="1029">
        <v>25000</v>
      </c>
      <c r="D1659" s="1017">
        <v>0</v>
      </c>
      <c r="E1659" s="612">
        <f t="shared" si="25"/>
        <v>1740105.8200000017</v>
      </c>
    </row>
    <row r="1660" spans="1:5" ht="22.5" customHeight="1">
      <c r="A1660" s="1013" t="s">
        <v>10715</v>
      </c>
      <c r="B1660" s="1013" t="s">
        <v>10716</v>
      </c>
      <c r="C1660" s="1029">
        <v>12500</v>
      </c>
      <c r="D1660" s="1017">
        <v>0</v>
      </c>
      <c r="E1660" s="612">
        <f t="shared" si="25"/>
        <v>1752605.8200000017</v>
      </c>
    </row>
    <row r="1661" spans="1:5" ht="22.5" customHeight="1">
      <c r="A1661" s="1013" t="s">
        <v>10717</v>
      </c>
      <c r="B1661" s="1013" t="s">
        <v>10718</v>
      </c>
      <c r="C1661" s="1029">
        <v>50000</v>
      </c>
      <c r="D1661" s="1017">
        <v>0</v>
      </c>
      <c r="E1661" s="612">
        <f t="shared" si="25"/>
        <v>1802605.8200000017</v>
      </c>
    </row>
    <row r="1662" spans="1:5" ht="22.5" customHeight="1">
      <c r="A1662" s="1013" t="s">
        <v>10719</v>
      </c>
      <c r="B1662" s="1013" t="s">
        <v>10720</v>
      </c>
      <c r="C1662" s="1029">
        <v>135000</v>
      </c>
      <c r="D1662" s="1017">
        <v>0</v>
      </c>
      <c r="E1662" s="612">
        <f t="shared" si="25"/>
        <v>1937605.8200000017</v>
      </c>
    </row>
    <row r="1663" spans="1:5" ht="22.5" customHeight="1">
      <c r="A1663" s="1013" t="s">
        <v>10721</v>
      </c>
      <c r="B1663" s="1013" t="s">
        <v>27205</v>
      </c>
      <c r="C1663" s="1029">
        <v>50000</v>
      </c>
      <c r="D1663" s="1017">
        <v>0</v>
      </c>
      <c r="E1663" s="614">
        <f t="shared" si="25"/>
        <v>1987605.8200000017</v>
      </c>
    </row>
    <row r="1664" spans="1:5" ht="22.5" customHeight="1">
      <c r="A1664" s="1013" t="s">
        <v>10722</v>
      </c>
      <c r="B1664" s="1013" t="s">
        <v>10723</v>
      </c>
      <c r="C1664" s="1029">
        <v>29000</v>
      </c>
      <c r="D1664" s="1017">
        <v>0</v>
      </c>
      <c r="E1664" s="612">
        <f t="shared" si="25"/>
        <v>2016605.8200000017</v>
      </c>
    </row>
    <row r="1665" spans="1:5" ht="22.5" customHeight="1">
      <c r="A1665" s="1013" t="s">
        <v>10724</v>
      </c>
      <c r="B1665" s="1013" t="s">
        <v>8336</v>
      </c>
      <c r="C1665" s="1017">
        <v>0</v>
      </c>
      <c r="D1665" s="1017">
        <v>900</v>
      </c>
      <c r="E1665" s="612">
        <f t="shared" si="25"/>
        <v>2015705.8200000017</v>
      </c>
    </row>
    <row r="1666" spans="1:5" ht="22.5" customHeight="1">
      <c r="A1666" s="1013" t="s">
        <v>10725</v>
      </c>
      <c r="B1666" s="1013" t="s">
        <v>10726</v>
      </c>
      <c r="C1666" s="1029">
        <v>44000</v>
      </c>
      <c r="D1666" s="1017">
        <v>0</v>
      </c>
      <c r="E1666" s="612">
        <f t="shared" si="25"/>
        <v>2059705.8200000017</v>
      </c>
    </row>
    <row r="1667" spans="1:5" ht="22.5" customHeight="1">
      <c r="A1667" s="1013" t="s">
        <v>10727</v>
      </c>
      <c r="B1667" s="1013" t="s">
        <v>10728</v>
      </c>
      <c r="C1667" s="1029">
        <v>35000</v>
      </c>
      <c r="D1667" s="1017">
        <v>0</v>
      </c>
      <c r="E1667" s="612">
        <f t="shared" si="25"/>
        <v>2094705.8200000017</v>
      </c>
    </row>
    <row r="1668" spans="1:5" ht="22.5" customHeight="1">
      <c r="A1668" s="1015" t="s">
        <v>10727</v>
      </c>
      <c r="B1668" s="1015" t="s">
        <v>10729</v>
      </c>
      <c r="C1668" s="1029">
        <v>25000</v>
      </c>
      <c r="D1668" s="1017">
        <v>0</v>
      </c>
      <c r="E1668" s="612">
        <f t="shared" si="25"/>
        <v>2119705.8200000017</v>
      </c>
    </row>
    <row r="1669" spans="1:5" ht="22.5" customHeight="1">
      <c r="A1669" s="1380">
        <v>44024.182638888888</v>
      </c>
      <c r="B1669" s="1736" t="s">
        <v>10730</v>
      </c>
      <c r="C1669" s="1381">
        <v>35000</v>
      </c>
      <c r="D1669" s="1019">
        <v>0</v>
      </c>
      <c r="E1669" s="612">
        <f t="shared" si="25"/>
        <v>2154705.8200000017</v>
      </c>
    </row>
    <row r="1670" spans="1:5" ht="22.5" customHeight="1">
      <c r="A1670" s="1380">
        <v>44024.467361111114</v>
      </c>
      <c r="B1670" s="1745" t="s">
        <v>10731</v>
      </c>
      <c r="C1670" s="1381">
        <v>70000</v>
      </c>
      <c r="D1670" s="1019">
        <v>0</v>
      </c>
      <c r="E1670" s="612">
        <f t="shared" si="25"/>
        <v>2224705.8200000017</v>
      </c>
    </row>
    <row r="1671" spans="1:5" ht="22.5" customHeight="1">
      <c r="A1671" s="1380">
        <v>44025.613194444442</v>
      </c>
      <c r="B1671" s="1736" t="s">
        <v>10732</v>
      </c>
      <c r="C1671" s="1381">
        <v>50000</v>
      </c>
      <c r="D1671" s="1019">
        <v>0</v>
      </c>
      <c r="E1671" s="612">
        <f t="shared" ref="E1671:E1734" si="26">E1670-D1671+C1671</f>
        <v>2274705.8200000017</v>
      </c>
    </row>
    <row r="1672" spans="1:5" ht="22.5" customHeight="1">
      <c r="A1672" s="1364" t="s">
        <v>10733</v>
      </c>
      <c r="B1672" s="1364" t="s">
        <v>10734</v>
      </c>
      <c r="C1672" s="2615">
        <v>12500</v>
      </c>
      <c r="D1672" s="1000">
        <v>0</v>
      </c>
      <c r="E1672" s="612">
        <f t="shared" si="26"/>
        <v>2287205.8200000017</v>
      </c>
    </row>
    <row r="1673" spans="1:5" ht="22.5" customHeight="1">
      <c r="A1673" s="1364" t="s">
        <v>10735</v>
      </c>
      <c r="B1673" s="1364" t="s">
        <v>10736</v>
      </c>
      <c r="C1673" s="2615">
        <v>74000</v>
      </c>
      <c r="D1673" s="1000">
        <v>0</v>
      </c>
      <c r="E1673" s="612">
        <f t="shared" si="26"/>
        <v>2361205.8200000017</v>
      </c>
    </row>
    <row r="1674" spans="1:5" ht="22.5" customHeight="1">
      <c r="A1674" s="1364" t="s">
        <v>10737</v>
      </c>
      <c r="B1674" s="1364" t="s">
        <v>10738</v>
      </c>
      <c r="C1674" s="2615">
        <v>60000</v>
      </c>
      <c r="D1674" s="1000">
        <v>0</v>
      </c>
      <c r="E1674" s="612">
        <f t="shared" si="26"/>
        <v>2421205.8200000017</v>
      </c>
    </row>
    <row r="1675" spans="1:5" ht="22.5" customHeight="1">
      <c r="A1675" s="1364" t="s">
        <v>10739</v>
      </c>
      <c r="B1675" s="1364" t="s">
        <v>10740</v>
      </c>
      <c r="C1675" s="2615">
        <v>20000</v>
      </c>
      <c r="D1675" s="1000">
        <v>0</v>
      </c>
      <c r="E1675" s="612">
        <f t="shared" si="26"/>
        <v>2441205.8200000017</v>
      </c>
    </row>
    <row r="1676" spans="1:5" ht="22.5" customHeight="1">
      <c r="A1676" s="1364" t="s">
        <v>10741</v>
      </c>
      <c r="B1676" s="1364" t="s">
        <v>10742</v>
      </c>
      <c r="C1676" s="2615">
        <v>100000</v>
      </c>
      <c r="D1676" s="1000">
        <v>0</v>
      </c>
      <c r="E1676" s="612">
        <f t="shared" si="26"/>
        <v>2541205.8200000017</v>
      </c>
    </row>
    <row r="1677" spans="1:5" ht="22.5" customHeight="1">
      <c r="A1677" s="1364" t="s">
        <v>10743</v>
      </c>
      <c r="B1677" s="1364" t="s">
        <v>10744</v>
      </c>
      <c r="C1677" s="2615">
        <v>50000</v>
      </c>
      <c r="D1677" s="1000">
        <v>0</v>
      </c>
      <c r="E1677" s="612">
        <f t="shared" si="26"/>
        <v>2591205.8200000017</v>
      </c>
    </row>
    <row r="1678" spans="1:5" ht="22.5" customHeight="1">
      <c r="A1678" s="1364" t="s">
        <v>10745</v>
      </c>
      <c r="B1678" s="1364" t="s">
        <v>10746</v>
      </c>
      <c r="C1678" s="2615">
        <v>100000</v>
      </c>
      <c r="D1678" s="1000">
        <v>0</v>
      </c>
      <c r="E1678" s="612">
        <f t="shared" si="26"/>
        <v>2691205.8200000017</v>
      </c>
    </row>
    <row r="1679" spans="1:5" ht="22.5" customHeight="1">
      <c r="A1679" s="1364" t="s">
        <v>10747</v>
      </c>
      <c r="B1679" s="1364" t="s">
        <v>10748</v>
      </c>
      <c r="C1679" s="2615">
        <v>60000</v>
      </c>
      <c r="D1679" s="1000">
        <v>0</v>
      </c>
      <c r="E1679" s="612">
        <f t="shared" si="26"/>
        <v>2751205.8200000017</v>
      </c>
    </row>
    <row r="1680" spans="1:5" ht="22.5" customHeight="1">
      <c r="A1680" s="1364" t="s">
        <v>10749</v>
      </c>
      <c r="B1680" s="1364" t="s">
        <v>10750</v>
      </c>
      <c r="C1680" s="2615">
        <v>100000</v>
      </c>
      <c r="D1680" s="1000">
        <v>0</v>
      </c>
      <c r="E1680" s="612">
        <f t="shared" si="26"/>
        <v>2851205.8200000017</v>
      </c>
    </row>
    <row r="1681" spans="1:5" ht="22.5" customHeight="1">
      <c r="A1681" s="1364" t="s">
        <v>10751</v>
      </c>
      <c r="B1681" s="1364" t="s">
        <v>10752</v>
      </c>
      <c r="C1681" s="1000">
        <v>4000</v>
      </c>
      <c r="D1681" s="1000">
        <v>0</v>
      </c>
      <c r="E1681" s="614">
        <f t="shared" si="26"/>
        <v>2855205.8200000017</v>
      </c>
    </row>
    <row r="1682" spans="1:5" ht="22.5" customHeight="1">
      <c r="A1682" s="1364" t="s">
        <v>10753</v>
      </c>
      <c r="B1682" s="1364" t="s">
        <v>10754</v>
      </c>
      <c r="C1682" s="2615">
        <v>135000</v>
      </c>
      <c r="D1682" s="1000">
        <v>0</v>
      </c>
      <c r="E1682" s="612">
        <f t="shared" si="26"/>
        <v>2990205.8200000017</v>
      </c>
    </row>
    <row r="1683" spans="1:5" ht="22.5" customHeight="1">
      <c r="A1683" s="1364" t="s">
        <v>10755</v>
      </c>
      <c r="B1683" s="1364" t="s">
        <v>10756</v>
      </c>
      <c r="C1683" s="2615">
        <v>46000</v>
      </c>
      <c r="D1683" s="1000">
        <v>0</v>
      </c>
      <c r="E1683" s="612">
        <f t="shared" si="26"/>
        <v>3036205.8200000017</v>
      </c>
    </row>
    <row r="1684" spans="1:5" ht="22.5" customHeight="1">
      <c r="A1684" s="1364" t="s">
        <v>10757</v>
      </c>
      <c r="B1684" s="1364" t="s">
        <v>10758</v>
      </c>
      <c r="C1684" s="2615">
        <v>44000</v>
      </c>
      <c r="D1684" s="1000">
        <v>0</v>
      </c>
      <c r="E1684" s="612">
        <f t="shared" si="26"/>
        <v>3080205.8200000017</v>
      </c>
    </row>
    <row r="1685" spans="1:5" ht="22.5" customHeight="1">
      <c r="A1685" s="1364" t="s">
        <v>10759</v>
      </c>
      <c r="B1685" s="1364" t="s">
        <v>10760</v>
      </c>
      <c r="C1685" s="2615">
        <v>30000</v>
      </c>
      <c r="D1685" s="1000">
        <v>0</v>
      </c>
      <c r="E1685" s="612">
        <f t="shared" si="26"/>
        <v>3110205.8200000017</v>
      </c>
    </row>
    <row r="1686" spans="1:5" ht="22.5" customHeight="1">
      <c r="A1686" s="1364" t="s">
        <v>10761</v>
      </c>
      <c r="B1686" s="1364" t="s">
        <v>10762</v>
      </c>
      <c r="C1686" s="2615">
        <v>40000</v>
      </c>
      <c r="D1686" s="1000">
        <v>0</v>
      </c>
      <c r="E1686" s="612">
        <f t="shared" si="26"/>
        <v>3150205.8200000017</v>
      </c>
    </row>
    <row r="1687" spans="1:5" ht="22.5" customHeight="1">
      <c r="A1687" s="1364" t="s">
        <v>10763</v>
      </c>
      <c r="B1687" s="1364" t="s">
        <v>8336</v>
      </c>
      <c r="C1687" s="1000">
        <v>0</v>
      </c>
      <c r="D1687" s="1000">
        <v>1000</v>
      </c>
      <c r="E1687" s="612">
        <f t="shared" si="26"/>
        <v>3149205.8200000017</v>
      </c>
    </row>
    <row r="1688" spans="1:5" ht="22.5" customHeight="1">
      <c r="A1688" s="1364" t="s">
        <v>10764</v>
      </c>
      <c r="B1688" s="1364" t="s">
        <v>10765</v>
      </c>
      <c r="C1688" s="2615">
        <v>29000</v>
      </c>
      <c r="D1688" s="1000">
        <v>0</v>
      </c>
      <c r="E1688" s="612">
        <f t="shared" si="26"/>
        <v>3178205.8200000017</v>
      </c>
    </row>
    <row r="1689" spans="1:5" ht="22.5" customHeight="1">
      <c r="A1689" s="1364" t="s">
        <v>10766</v>
      </c>
      <c r="B1689" s="1364" t="s">
        <v>10767</v>
      </c>
      <c r="C1689" s="2615">
        <v>35000</v>
      </c>
      <c r="D1689" s="1000">
        <v>0</v>
      </c>
      <c r="E1689" s="612">
        <f t="shared" si="26"/>
        <v>3213205.8200000017</v>
      </c>
    </row>
    <row r="1690" spans="1:5" ht="22.5" customHeight="1">
      <c r="A1690" s="1364" t="s">
        <v>10768</v>
      </c>
      <c r="B1690" s="1364" t="s">
        <v>10769</v>
      </c>
      <c r="C1690" s="2615">
        <v>44000</v>
      </c>
      <c r="D1690" s="1000">
        <v>0</v>
      </c>
      <c r="E1690" s="612">
        <f t="shared" si="26"/>
        <v>3257205.8200000017</v>
      </c>
    </row>
    <row r="1691" spans="1:5" ht="22.5" customHeight="1">
      <c r="A1691" s="1364" t="s">
        <v>10770</v>
      </c>
      <c r="B1691" s="1364" t="s">
        <v>10771</v>
      </c>
      <c r="C1691" s="2615">
        <v>74000</v>
      </c>
      <c r="D1691" s="1000">
        <v>0</v>
      </c>
      <c r="E1691" s="612">
        <f t="shared" si="26"/>
        <v>3331205.8200000017</v>
      </c>
    </row>
    <row r="1692" spans="1:5" ht="22.5" customHeight="1">
      <c r="A1692" s="1364" t="s">
        <v>10772</v>
      </c>
      <c r="B1692" s="1364" t="s">
        <v>10773</v>
      </c>
      <c r="C1692" s="2615">
        <v>40000</v>
      </c>
      <c r="D1692" s="1000">
        <v>0</v>
      </c>
      <c r="E1692" s="612">
        <f t="shared" si="26"/>
        <v>3371205.8200000017</v>
      </c>
    </row>
    <row r="1693" spans="1:5" ht="22.5" customHeight="1">
      <c r="A1693" s="1364" t="s">
        <v>10774</v>
      </c>
      <c r="B1693" s="1364" t="s">
        <v>10775</v>
      </c>
      <c r="C1693" s="2615">
        <v>16000</v>
      </c>
      <c r="D1693" s="1000">
        <v>0</v>
      </c>
      <c r="E1693" s="612">
        <f t="shared" si="26"/>
        <v>3387205.8200000017</v>
      </c>
    </row>
    <row r="1694" spans="1:5" ht="22.5" customHeight="1">
      <c r="A1694" s="1364" t="s">
        <v>10776</v>
      </c>
      <c r="B1694" s="1364" t="s">
        <v>10777</v>
      </c>
      <c r="C1694" s="2615">
        <v>25000</v>
      </c>
      <c r="D1694" s="1000">
        <v>0</v>
      </c>
      <c r="E1694" s="612">
        <f t="shared" si="26"/>
        <v>3412205.8200000017</v>
      </c>
    </row>
    <row r="1695" spans="1:5" ht="22.5" customHeight="1">
      <c r="A1695" s="1364" t="s">
        <v>10778</v>
      </c>
      <c r="B1695" s="1364" t="s">
        <v>10779</v>
      </c>
      <c r="C1695" s="2615">
        <v>30000</v>
      </c>
      <c r="D1695" s="1000">
        <v>0</v>
      </c>
      <c r="E1695" s="612">
        <f t="shared" si="26"/>
        <v>3442205.8200000017</v>
      </c>
    </row>
    <row r="1696" spans="1:5" ht="22.5" customHeight="1">
      <c r="A1696" s="1013" t="s">
        <v>10780</v>
      </c>
      <c r="B1696" s="1013" t="s">
        <v>10781</v>
      </c>
      <c r="C1696" s="1029">
        <v>50000</v>
      </c>
      <c r="D1696" s="1017">
        <v>0</v>
      </c>
      <c r="E1696" s="612">
        <f t="shared" si="26"/>
        <v>3492205.8200000017</v>
      </c>
    </row>
    <row r="1697" spans="1:5" ht="22.5" customHeight="1">
      <c r="A1697" s="1013" t="s">
        <v>10782</v>
      </c>
      <c r="B1697" s="1013" t="s">
        <v>10783</v>
      </c>
      <c r="C1697" s="1029">
        <v>60000</v>
      </c>
      <c r="D1697" s="1017">
        <v>0</v>
      </c>
      <c r="E1697" s="612">
        <f t="shared" si="26"/>
        <v>3552205.8200000017</v>
      </c>
    </row>
    <row r="1698" spans="1:5" ht="22.5" customHeight="1">
      <c r="A1698" s="1013" t="s">
        <v>10784</v>
      </c>
      <c r="B1698" s="1013" t="s">
        <v>10785</v>
      </c>
      <c r="C1698" s="1029">
        <v>50000</v>
      </c>
      <c r="D1698" s="1017">
        <v>0</v>
      </c>
      <c r="E1698" s="612">
        <f t="shared" si="26"/>
        <v>3602205.8200000017</v>
      </c>
    </row>
    <row r="1699" spans="1:5" ht="22.5" customHeight="1">
      <c r="A1699" s="1013" t="s">
        <v>10786</v>
      </c>
      <c r="B1699" s="1013" t="s">
        <v>10787</v>
      </c>
      <c r="C1699" s="1029">
        <v>54000</v>
      </c>
      <c r="D1699" s="1017">
        <v>0</v>
      </c>
      <c r="E1699" s="612">
        <f t="shared" si="26"/>
        <v>3656205.8200000017</v>
      </c>
    </row>
    <row r="1700" spans="1:5" ht="22.5" customHeight="1">
      <c r="A1700" s="1013" t="s">
        <v>10788</v>
      </c>
      <c r="B1700" s="1013" t="s">
        <v>10789</v>
      </c>
      <c r="C1700" s="1029">
        <v>60000</v>
      </c>
      <c r="D1700" s="1017">
        <v>0</v>
      </c>
      <c r="E1700" s="612">
        <f t="shared" si="26"/>
        <v>3716205.8200000017</v>
      </c>
    </row>
    <row r="1701" spans="1:5" ht="22.5" customHeight="1">
      <c r="A1701" s="1013" t="s">
        <v>10790</v>
      </c>
      <c r="B1701" s="1013" t="s">
        <v>10791</v>
      </c>
      <c r="C1701" s="1029">
        <v>60000</v>
      </c>
      <c r="D1701" s="1017">
        <v>0</v>
      </c>
      <c r="E1701" s="612">
        <f t="shared" si="26"/>
        <v>3776205.8200000017</v>
      </c>
    </row>
    <row r="1702" spans="1:5" ht="22.5" customHeight="1">
      <c r="A1702" s="1013" t="s">
        <v>10792</v>
      </c>
      <c r="B1702" s="1013" t="s">
        <v>10793</v>
      </c>
      <c r="C1702" s="1029">
        <v>35000</v>
      </c>
      <c r="D1702" s="1017">
        <v>0</v>
      </c>
      <c r="E1702" s="612">
        <f t="shared" si="26"/>
        <v>3811205.8200000017</v>
      </c>
    </row>
    <row r="1703" spans="1:5" ht="22.5" customHeight="1">
      <c r="A1703" s="1013" t="s">
        <v>10794</v>
      </c>
      <c r="B1703" s="1013" t="s">
        <v>10795</v>
      </c>
      <c r="C1703" s="1029">
        <v>60000</v>
      </c>
      <c r="D1703" s="1017">
        <v>0</v>
      </c>
      <c r="E1703" s="612">
        <f t="shared" si="26"/>
        <v>3871205.8200000017</v>
      </c>
    </row>
    <row r="1704" spans="1:5" ht="22.5" customHeight="1">
      <c r="A1704" s="1013" t="s">
        <v>10796</v>
      </c>
      <c r="B1704" s="1013" t="s">
        <v>10797</v>
      </c>
      <c r="C1704" s="1029">
        <v>4000</v>
      </c>
      <c r="D1704" s="1017">
        <v>0</v>
      </c>
      <c r="E1704" s="612">
        <f t="shared" si="26"/>
        <v>3875205.8200000017</v>
      </c>
    </row>
    <row r="1705" spans="1:5" ht="22.5" customHeight="1">
      <c r="A1705" s="1013" t="s">
        <v>10798</v>
      </c>
      <c r="B1705" s="1013" t="s">
        <v>10799</v>
      </c>
      <c r="C1705" s="1029">
        <v>25000</v>
      </c>
      <c r="D1705" s="1017">
        <v>0</v>
      </c>
      <c r="E1705" s="612">
        <f t="shared" si="26"/>
        <v>3900205.8200000017</v>
      </c>
    </row>
    <row r="1706" spans="1:5" ht="22.5" customHeight="1">
      <c r="A1706" s="1013" t="s">
        <v>10800</v>
      </c>
      <c r="B1706" s="1013" t="s">
        <v>10801</v>
      </c>
      <c r="C1706" s="1029">
        <v>35000</v>
      </c>
      <c r="D1706" s="1017">
        <v>0</v>
      </c>
      <c r="E1706" s="612">
        <f t="shared" si="26"/>
        <v>3935205.8200000017</v>
      </c>
    </row>
    <row r="1707" spans="1:5" ht="22.5" customHeight="1">
      <c r="A1707" s="1013" t="s">
        <v>10802</v>
      </c>
      <c r="B1707" s="1013" t="s">
        <v>10803</v>
      </c>
      <c r="C1707" s="1029">
        <v>30000</v>
      </c>
      <c r="D1707" s="1017">
        <v>0</v>
      </c>
      <c r="E1707" s="612">
        <f t="shared" si="26"/>
        <v>3965205.8200000017</v>
      </c>
    </row>
    <row r="1708" spans="1:5" ht="22.5" customHeight="1">
      <c r="A1708" s="1013" t="s">
        <v>10804</v>
      </c>
      <c r="B1708" s="1013" t="s">
        <v>10805</v>
      </c>
      <c r="C1708" s="1029">
        <v>45000</v>
      </c>
      <c r="D1708" s="1017">
        <v>0</v>
      </c>
      <c r="E1708" s="612">
        <f t="shared" si="26"/>
        <v>4010205.8200000017</v>
      </c>
    </row>
    <row r="1709" spans="1:5" ht="22.5" customHeight="1">
      <c r="A1709" s="1013" t="s">
        <v>10806</v>
      </c>
      <c r="B1709" s="1013" t="s">
        <v>9151</v>
      </c>
      <c r="C1709" s="1029">
        <v>50000</v>
      </c>
      <c r="D1709" s="1017">
        <v>0</v>
      </c>
      <c r="E1709" s="612">
        <f t="shared" si="26"/>
        <v>4060205.8200000017</v>
      </c>
    </row>
    <row r="1710" spans="1:5" ht="22.5" customHeight="1">
      <c r="A1710" s="1013" t="s">
        <v>10807</v>
      </c>
      <c r="B1710" s="1013" t="s">
        <v>10808</v>
      </c>
      <c r="C1710" s="1029">
        <v>35000</v>
      </c>
      <c r="D1710" s="1017">
        <v>0</v>
      </c>
      <c r="E1710" s="612">
        <f t="shared" si="26"/>
        <v>4095205.8200000017</v>
      </c>
    </row>
    <row r="1711" spans="1:5" ht="22.5" customHeight="1">
      <c r="A1711" s="1013" t="s">
        <v>10809</v>
      </c>
      <c r="B1711" s="1013" t="s">
        <v>8336</v>
      </c>
      <c r="C1711" s="1017">
        <v>0</v>
      </c>
      <c r="D1711" s="1017">
        <v>1100</v>
      </c>
      <c r="E1711" s="612">
        <f t="shared" si="26"/>
        <v>4094105.8200000017</v>
      </c>
    </row>
    <row r="1712" spans="1:5" ht="22.5" customHeight="1">
      <c r="A1712" s="1013" t="s">
        <v>10810</v>
      </c>
      <c r="B1712" s="1013" t="s">
        <v>10811</v>
      </c>
      <c r="C1712" s="1029">
        <v>60000</v>
      </c>
      <c r="D1712" s="1017">
        <v>0</v>
      </c>
      <c r="E1712" s="612">
        <f t="shared" si="26"/>
        <v>4154105.8200000017</v>
      </c>
    </row>
    <row r="1713" spans="1:6" ht="22.5" customHeight="1">
      <c r="A1713" s="1013" t="s">
        <v>10812</v>
      </c>
      <c r="B1713" s="1013" t="s">
        <v>10813</v>
      </c>
      <c r="C1713" s="1029">
        <v>10000</v>
      </c>
      <c r="D1713" s="1017">
        <v>0</v>
      </c>
      <c r="E1713" s="612">
        <f t="shared" si="26"/>
        <v>4164105.8200000017</v>
      </c>
    </row>
    <row r="1714" spans="1:6" ht="22.5" customHeight="1">
      <c r="A1714" s="1013" t="s">
        <v>10814</v>
      </c>
      <c r="B1714" s="1013" t="s">
        <v>10815</v>
      </c>
      <c r="C1714" s="1029">
        <v>35000</v>
      </c>
      <c r="D1714" s="1017">
        <v>0</v>
      </c>
      <c r="E1714" s="612">
        <f t="shared" si="26"/>
        <v>4199105.8200000022</v>
      </c>
    </row>
    <row r="1715" spans="1:6" ht="22.5" customHeight="1">
      <c r="A1715" s="1013" t="s">
        <v>10816</v>
      </c>
      <c r="B1715" s="1013" t="s">
        <v>10817</v>
      </c>
      <c r="C1715" s="1029">
        <v>12500</v>
      </c>
      <c r="D1715" s="1017">
        <v>0</v>
      </c>
      <c r="E1715" s="612">
        <f t="shared" si="26"/>
        <v>4211605.8200000022</v>
      </c>
    </row>
    <row r="1716" spans="1:6" ht="22.5" customHeight="1">
      <c r="A1716" s="1013" t="s">
        <v>10818</v>
      </c>
      <c r="B1716" s="1013" t="s">
        <v>10819</v>
      </c>
      <c r="C1716" s="1029">
        <v>25000</v>
      </c>
      <c r="D1716" s="1017">
        <v>0</v>
      </c>
      <c r="E1716" s="612">
        <f t="shared" si="26"/>
        <v>4236605.8200000022</v>
      </c>
    </row>
    <row r="1717" spans="1:6" ht="22.5" customHeight="1">
      <c r="A1717" s="1013" t="s">
        <v>10820</v>
      </c>
      <c r="B1717" s="1013" t="s">
        <v>10821</v>
      </c>
      <c r="C1717" s="1029">
        <v>35000</v>
      </c>
      <c r="D1717" s="1017">
        <v>0</v>
      </c>
      <c r="E1717" s="612">
        <f t="shared" si="26"/>
        <v>4271605.8200000022</v>
      </c>
    </row>
    <row r="1718" spans="1:6" ht="22.5" customHeight="1">
      <c r="A1718" s="1015" t="s">
        <v>10822</v>
      </c>
      <c r="B1718" s="1015" t="s">
        <v>10823</v>
      </c>
      <c r="C1718" s="1029">
        <v>35000</v>
      </c>
      <c r="D1718" s="1017">
        <v>0</v>
      </c>
      <c r="E1718" s="612">
        <f t="shared" si="26"/>
        <v>4306605.8200000022</v>
      </c>
    </row>
    <row r="1719" spans="1:6" ht="22.5" customHeight="1">
      <c r="A1719" s="1016" t="s">
        <v>10824</v>
      </c>
      <c r="B1719" s="1738" t="s">
        <v>10825</v>
      </c>
      <c r="C1719" s="1029">
        <v>54000</v>
      </c>
      <c r="D1719" s="1017">
        <v>0</v>
      </c>
      <c r="E1719" s="612">
        <f t="shared" si="26"/>
        <v>4360605.8200000022</v>
      </c>
    </row>
    <row r="1720" spans="1:6" ht="22.5" customHeight="1">
      <c r="A1720" s="1016" t="s">
        <v>10826</v>
      </c>
      <c r="B1720" s="1738" t="s">
        <v>10827</v>
      </c>
      <c r="C1720" s="1029">
        <v>56000</v>
      </c>
      <c r="D1720" s="1017">
        <v>0</v>
      </c>
      <c r="E1720" s="612">
        <f t="shared" si="26"/>
        <v>4416605.8200000022</v>
      </c>
    </row>
    <row r="1721" spans="1:6" s="1023" customFormat="1" ht="22.5" customHeight="1">
      <c r="A1721" s="1030" t="s">
        <v>10828</v>
      </c>
      <c r="B1721" s="1743" t="s">
        <v>10829</v>
      </c>
      <c r="C1721" s="1024">
        <v>10000</v>
      </c>
      <c r="D1721" s="1024">
        <v>0</v>
      </c>
      <c r="E1721" s="1369">
        <f t="shared" si="26"/>
        <v>4426605.8200000022</v>
      </c>
      <c r="F1721" s="1358"/>
    </row>
    <row r="1722" spans="1:6" ht="22.5" customHeight="1">
      <c r="A1722" s="1016" t="s">
        <v>10830</v>
      </c>
      <c r="B1722" s="1738" t="s">
        <v>10831</v>
      </c>
      <c r="C1722" s="1029">
        <v>64000</v>
      </c>
      <c r="D1722" s="1017">
        <v>0</v>
      </c>
      <c r="E1722" s="612">
        <f t="shared" si="26"/>
        <v>4490605.8200000022</v>
      </c>
    </row>
    <row r="1723" spans="1:6" ht="22.5" customHeight="1">
      <c r="A1723" s="1016" t="s">
        <v>10832</v>
      </c>
      <c r="B1723" s="1738" t="s">
        <v>10833</v>
      </c>
      <c r="C1723" s="1029">
        <v>70000</v>
      </c>
      <c r="D1723" s="1017">
        <v>0</v>
      </c>
      <c r="E1723" s="612">
        <f t="shared" si="26"/>
        <v>4560605.8200000022</v>
      </c>
    </row>
    <row r="1724" spans="1:6" ht="22.5" customHeight="1">
      <c r="A1724" s="1016" t="s">
        <v>10834</v>
      </c>
      <c r="B1724" s="1738" t="s">
        <v>10835</v>
      </c>
      <c r="C1724" s="1029">
        <v>50000</v>
      </c>
      <c r="D1724" s="1017">
        <v>0</v>
      </c>
      <c r="E1724" s="612">
        <f t="shared" si="26"/>
        <v>4610605.8200000022</v>
      </c>
    </row>
    <row r="1725" spans="1:6" ht="22.5" customHeight="1">
      <c r="A1725" s="1016" t="s">
        <v>10836</v>
      </c>
      <c r="B1725" s="1738" t="s">
        <v>10837</v>
      </c>
      <c r="C1725" s="1029">
        <v>10000</v>
      </c>
      <c r="D1725" s="1017">
        <v>0</v>
      </c>
      <c r="E1725" s="612">
        <f t="shared" si="26"/>
        <v>4620605.8200000022</v>
      </c>
    </row>
    <row r="1726" spans="1:6" ht="22.5" customHeight="1">
      <c r="A1726" s="1016" t="s">
        <v>10838</v>
      </c>
      <c r="B1726" s="1738" t="s">
        <v>10839</v>
      </c>
      <c r="C1726" s="1029">
        <v>12500</v>
      </c>
      <c r="D1726" s="1017">
        <v>0</v>
      </c>
      <c r="E1726" s="612">
        <f t="shared" si="26"/>
        <v>4633105.8200000022</v>
      </c>
    </row>
    <row r="1727" spans="1:6" ht="22.5" customHeight="1">
      <c r="A1727" s="1016" t="s">
        <v>10840</v>
      </c>
      <c r="B1727" s="1738" t="s">
        <v>8336</v>
      </c>
      <c r="C1727" s="1017">
        <v>0</v>
      </c>
      <c r="D1727" s="1017">
        <v>750</v>
      </c>
      <c r="E1727" s="612">
        <f t="shared" si="26"/>
        <v>4632355.8200000022</v>
      </c>
    </row>
    <row r="1728" spans="1:6" ht="22.5" customHeight="1">
      <c r="A1728" s="1016" t="s">
        <v>10841</v>
      </c>
      <c r="B1728" s="1738" t="s">
        <v>8478</v>
      </c>
      <c r="C1728" s="1017">
        <v>0</v>
      </c>
      <c r="D1728" s="1017">
        <v>6.45</v>
      </c>
      <c r="E1728" s="612">
        <f t="shared" si="26"/>
        <v>4632349.370000002</v>
      </c>
    </row>
    <row r="1729" spans="1:5" ht="22.5" customHeight="1">
      <c r="A1729" s="1016" t="s">
        <v>10842</v>
      </c>
      <c r="B1729" s="1738" t="s">
        <v>10843</v>
      </c>
      <c r="C1729" s="1029">
        <v>50000</v>
      </c>
      <c r="D1729" s="1017">
        <v>0</v>
      </c>
      <c r="E1729" s="612">
        <f t="shared" si="26"/>
        <v>4682349.370000002</v>
      </c>
    </row>
    <row r="1730" spans="1:5" ht="22.5" customHeight="1">
      <c r="A1730" s="1016" t="s">
        <v>10844</v>
      </c>
      <c r="B1730" s="1738" t="s">
        <v>10845</v>
      </c>
      <c r="C1730" s="1029">
        <v>50000</v>
      </c>
      <c r="D1730" s="1017">
        <v>0</v>
      </c>
      <c r="E1730" s="612">
        <f t="shared" si="26"/>
        <v>4732349.370000002</v>
      </c>
    </row>
    <row r="1731" spans="1:5" ht="22.5" customHeight="1">
      <c r="A1731" s="1016" t="s">
        <v>10846</v>
      </c>
      <c r="B1731" s="1738" t="s">
        <v>10847</v>
      </c>
      <c r="C1731" s="1029">
        <v>45000</v>
      </c>
      <c r="D1731" s="1017">
        <v>0</v>
      </c>
      <c r="E1731" s="612">
        <f t="shared" si="26"/>
        <v>4777349.370000002</v>
      </c>
    </row>
    <row r="1732" spans="1:5" ht="22.5" customHeight="1">
      <c r="A1732" s="1016" t="s">
        <v>10848</v>
      </c>
      <c r="B1732" s="1738" t="s">
        <v>10849</v>
      </c>
      <c r="C1732" s="1029">
        <v>30000</v>
      </c>
      <c r="D1732" s="1017">
        <v>0</v>
      </c>
      <c r="E1732" s="612">
        <f t="shared" si="26"/>
        <v>4807349.370000002</v>
      </c>
    </row>
    <row r="1733" spans="1:5" ht="22.5" customHeight="1">
      <c r="A1733" s="1016" t="s">
        <v>10850</v>
      </c>
      <c r="B1733" s="1738" t="s">
        <v>10851</v>
      </c>
      <c r="C1733" s="1029">
        <v>50000</v>
      </c>
      <c r="D1733" s="1017">
        <v>0</v>
      </c>
      <c r="E1733" s="612">
        <f t="shared" si="26"/>
        <v>4857349.370000002</v>
      </c>
    </row>
    <row r="1734" spans="1:5" ht="22.5" customHeight="1">
      <c r="A1734" s="1016" t="s">
        <v>10852</v>
      </c>
      <c r="B1734" s="1738" t="s">
        <v>10853</v>
      </c>
      <c r="C1734" s="1029">
        <v>30000</v>
      </c>
      <c r="D1734" s="1017">
        <v>0</v>
      </c>
      <c r="E1734" s="612">
        <f t="shared" si="26"/>
        <v>4887349.370000002</v>
      </c>
    </row>
    <row r="1735" spans="1:5" ht="22.5" customHeight="1">
      <c r="A1735" s="1382">
        <v>43869</v>
      </c>
      <c r="B1735" s="1736" t="s">
        <v>10854</v>
      </c>
      <c r="C1735" s="1381">
        <v>65000</v>
      </c>
      <c r="D1735" s="1017">
        <v>0</v>
      </c>
      <c r="E1735" s="612">
        <f t="shared" ref="E1735:E1798" si="27">E1734-D1735+C1735</f>
        <v>4952349.370000002</v>
      </c>
    </row>
    <row r="1736" spans="1:5" ht="22.5" customHeight="1">
      <c r="A1736" s="1382">
        <v>43898</v>
      </c>
      <c r="B1736" s="1736" t="s">
        <v>10855</v>
      </c>
      <c r="C1736" s="1381">
        <v>10000</v>
      </c>
      <c r="D1736" s="1017">
        <v>0</v>
      </c>
      <c r="E1736" s="612">
        <f t="shared" si="27"/>
        <v>4962349.370000002</v>
      </c>
    </row>
    <row r="1737" spans="1:5" ht="22.5" customHeight="1">
      <c r="A1737" s="1382">
        <v>43898</v>
      </c>
      <c r="B1737" s="1736" t="s">
        <v>10856</v>
      </c>
      <c r="C1737" s="1381">
        <v>25000</v>
      </c>
      <c r="D1737" s="1017">
        <v>0</v>
      </c>
      <c r="E1737" s="612">
        <f t="shared" si="27"/>
        <v>4987349.370000002</v>
      </c>
    </row>
    <row r="1738" spans="1:5" ht="22.5" customHeight="1">
      <c r="A1738" s="1016" t="s">
        <v>10857</v>
      </c>
      <c r="B1738" s="1738" t="s">
        <v>10858</v>
      </c>
      <c r="C1738" s="1029">
        <v>50000</v>
      </c>
      <c r="D1738" s="1017">
        <v>0</v>
      </c>
      <c r="E1738" s="612">
        <f t="shared" si="27"/>
        <v>5037349.370000002</v>
      </c>
    </row>
    <row r="1739" spans="1:5" ht="22.5" customHeight="1">
      <c r="A1739" s="1016" t="s">
        <v>10859</v>
      </c>
      <c r="B1739" s="1738" t="s">
        <v>10860</v>
      </c>
      <c r="C1739" s="1029">
        <v>64000</v>
      </c>
      <c r="D1739" s="1017">
        <v>0</v>
      </c>
      <c r="E1739" s="612">
        <f t="shared" si="27"/>
        <v>5101349.370000002</v>
      </c>
    </row>
    <row r="1740" spans="1:5" ht="22.5" customHeight="1">
      <c r="A1740" s="1016" t="s">
        <v>10861</v>
      </c>
      <c r="B1740" s="1738" t="s">
        <v>10862</v>
      </c>
      <c r="C1740" s="1029">
        <v>32000</v>
      </c>
      <c r="D1740" s="1017">
        <v>0</v>
      </c>
      <c r="E1740" s="612">
        <f t="shared" si="27"/>
        <v>5133349.370000002</v>
      </c>
    </row>
    <row r="1741" spans="1:5" ht="22.5" customHeight="1">
      <c r="A1741" s="1016" t="s">
        <v>10863</v>
      </c>
      <c r="B1741" s="1738" t="s">
        <v>10864</v>
      </c>
      <c r="C1741" s="1029">
        <v>20000</v>
      </c>
      <c r="D1741" s="1017">
        <v>0</v>
      </c>
      <c r="E1741" s="612">
        <f t="shared" si="27"/>
        <v>5153349.370000002</v>
      </c>
    </row>
    <row r="1742" spans="1:5" ht="22.5" customHeight="1">
      <c r="A1742" s="1016" t="s">
        <v>10865</v>
      </c>
      <c r="B1742" s="1738" t="s">
        <v>10866</v>
      </c>
      <c r="C1742" s="1029">
        <v>50000</v>
      </c>
      <c r="D1742" s="1017">
        <v>0</v>
      </c>
      <c r="E1742" s="612">
        <f t="shared" si="27"/>
        <v>5203349.370000002</v>
      </c>
    </row>
    <row r="1743" spans="1:5" ht="22.5" customHeight="1">
      <c r="A1743" s="1016" t="s">
        <v>10867</v>
      </c>
      <c r="B1743" s="1738" t="s">
        <v>10868</v>
      </c>
      <c r="C1743" s="1029">
        <v>10000</v>
      </c>
      <c r="D1743" s="1017">
        <v>0</v>
      </c>
      <c r="E1743" s="612">
        <f t="shared" si="27"/>
        <v>5213349.370000002</v>
      </c>
    </row>
    <row r="1744" spans="1:5" ht="22.5" customHeight="1">
      <c r="A1744" s="1016" t="s">
        <v>10869</v>
      </c>
      <c r="B1744" s="1738" t="s">
        <v>10870</v>
      </c>
      <c r="C1744" s="1029">
        <v>50000</v>
      </c>
      <c r="D1744" s="1017">
        <v>0</v>
      </c>
      <c r="E1744" s="612">
        <f t="shared" si="27"/>
        <v>5263349.370000002</v>
      </c>
    </row>
    <row r="1745" spans="1:6" ht="22.5" customHeight="1">
      <c r="A1745" s="1016" t="s">
        <v>10871</v>
      </c>
      <c r="B1745" s="1738" t="s">
        <v>10872</v>
      </c>
      <c r="C1745" s="1029">
        <v>4000</v>
      </c>
      <c r="D1745" s="1017">
        <v>0</v>
      </c>
      <c r="E1745" s="612">
        <f t="shared" si="27"/>
        <v>5267349.370000002</v>
      </c>
    </row>
    <row r="1746" spans="1:6" s="1023" customFormat="1" ht="22.5" customHeight="1">
      <c r="A1746" s="1030" t="s">
        <v>10873</v>
      </c>
      <c r="B1746" s="1743" t="s">
        <v>10874</v>
      </c>
      <c r="C1746" s="1024">
        <v>35000</v>
      </c>
      <c r="D1746" s="1024">
        <v>0</v>
      </c>
      <c r="E1746" s="1369">
        <f t="shared" si="27"/>
        <v>5302349.370000002</v>
      </c>
      <c r="F1746" s="1358"/>
    </row>
    <row r="1747" spans="1:6" ht="22.5" customHeight="1">
      <c r="A1747" s="1016" t="s">
        <v>10875</v>
      </c>
      <c r="B1747" s="1738" t="s">
        <v>10876</v>
      </c>
      <c r="C1747" s="1029">
        <v>100000</v>
      </c>
      <c r="D1747" s="1017">
        <v>0</v>
      </c>
      <c r="E1747" s="612">
        <f t="shared" si="27"/>
        <v>5402349.370000002</v>
      </c>
    </row>
    <row r="1748" spans="1:6" ht="22.5" customHeight="1">
      <c r="A1748" s="1016" t="s">
        <v>10877</v>
      </c>
      <c r="B1748" s="1738" t="s">
        <v>10878</v>
      </c>
      <c r="C1748" s="1029">
        <v>10000</v>
      </c>
      <c r="D1748" s="1017">
        <v>0</v>
      </c>
      <c r="E1748" s="612">
        <f t="shared" si="27"/>
        <v>5412349.370000002</v>
      </c>
    </row>
    <row r="1749" spans="1:6" ht="22.5" customHeight="1">
      <c r="A1749" s="1016" t="s">
        <v>10879</v>
      </c>
      <c r="B1749" s="1738" t="s">
        <v>10880</v>
      </c>
      <c r="C1749" s="1029">
        <v>5000</v>
      </c>
      <c r="D1749" s="1017">
        <v>0</v>
      </c>
      <c r="E1749" s="612">
        <f t="shared" si="27"/>
        <v>5417349.370000002</v>
      </c>
    </row>
    <row r="1750" spans="1:6" s="1023" customFormat="1" ht="22.5" customHeight="1">
      <c r="A1750" s="1030" t="s">
        <v>10881</v>
      </c>
      <c r="B1750" s="1743" t="s">
        <v>10882</v>
      </c>
      <c r="C1750" s="1029">
        <v>4000</v>
      </c>
      <c r="D1750" s="1024">
        <v>0</v>
      </c>
      <c r="E1750" s="1369">
        <f t="shared" si="27"/>
        <v>5421349.370000002</v>
      </c>
      <c r="F1750" s="1358"/>
    </row>
    <row r="1751" spans="1:6" ht="22.5" customHeight="1">
      <c r="A1751" s="1016" t="s">
        <v>10883</v>
      </c>
      <c r="B1751" s="1738" t="s">
        <v>10884</v>
      </c>
      <c r="C1751" s="1029">
        <v>50000</v>
      </c>
      <c r="D1751" s="1017">
        <v>0</v>
      </c>
      <c r="E1751" s="612">
        <f t="shared" si="27"/>
        <v>5471349.370000002</v>
      </c>
    </row>
    <row r="1752" spans="1:6" s="1023" customFormat="1" ht="22.5" customHeight="1">
      <c r="A1752" s="1030" t="s">
        <v>10885</v>
      </c>
      <c r="B1752" s="1743" t="s">
        <v>27206</v>
      </c>
      <c r="C1752" s="1029">
        <v>60000</v>
      </c>
      <c r="D1752" s="1024">
        <v>0</v>
      </c>
      <c r="E1752" s="1369">
        <f t="shared" si="27"/>
        <v>5531349.370000002</v>
      </c>
      <c r="F1752" s="1358"/>
    </row>
    <row r="1753" spans="1:6" ht="22.5" customHeight="1">
      <c r="A1753" s="1016" t="s">
        <v>10886</v>
      </c>
      <c r="B1753" s="1738" t="s">
        <v>10887</v>
      </c>
      <c r="C1753" s="1029">
        <v>7500</v>
      </c>
      <c r="D1753" s="1017">
        <v>0</v>
      </c>
      <c r="E1753" s="612">
        <f t="shared" si="27"/>
        <v>5538849.370000002</v>
      </c>
    </row>
    <row r="1754" spans="1:6" ht="22.5" customHeight="1">
      <c r="A1754" s="1016" t="s">
        <v>10888</v>
      </c>
      <c r="B1754" s="1738" t="s">
        <v>10889</v>
      </c>
      <c r="C1754" s="1029">
        <v>4000</v>
      </c>
      <c r="D1754" s="1017">
        <v>0</v>
      </c>
      <c r="E1754" s="612">
        <f t="shared" si="27"/>
        <v>5542849.370000002</v>
      </c>
    </row>
    <row r="1755" spans="1:6" ht="22.5" customHeight="1">
      <c r="A1755" s="1016" t="s">
        <v>10888</v>
      </c>
      <c r="B1755" s="1738" t="s">
        <v>10890</v>
      </c>
      <c r="C1755" s="1029">
        <v>35000</v>
      </c>
      <c r="D1755" s="1017">
        <v>0</v>
      </c>
      <c r="E1755" s="612">
        <f t="shared" si="27"/>
        <v>5577849.370000002</v>
      </c>
    </row>
    <row r="1756" spans="1:6" ht="22.5" customHeight="1">
      <c r="A1756" s="1016" t="s">
        <v>10888</v>
      </c>
      <c r="B1756" s="1738" t="s">
        <v>10891</v>
      </c>
      <c r="C1756" s="1029">
        <v>5000</v>
      </c>
      <c r="D1756" s="1017">
        <v>0</v>
      </c>
      <c r="E1756" s="612">
        <f t="shared" si="27"/>
        <v>5582849.370000002</v>
      </c>
    </row>
    <row r="1757" spans="1:6" ht="22.5" customHeight="1">
      <c r="A1757" s="1016" t="s">
        <v>10892</v>
      </c>
      <c r="B1757" s="1738" t="s">
        <v>10893</v>
      </c>
      <c r="C1757" s="1029">
        <v>40000</v>
      </c>
      <c r="D1757" s="1017">
        <v>0</v>
      </c>
      <c r="E1757" s="612">
        <f t="shared" si="27"/>
        <v>5622849.370000002</v>
      </c>
    </row>
    <row r="1758" spans="1:6" ht="22.5" customHeight="1">
      <c r="A1758" s="1016" t="s">
        <v>10894</v>
      </c>
      <c r="B1758" s="1738" t="s">
        <v>8336</v>
      </c>
      <c r="C1758" s="1017">
        <v>0</v>
      </c>
      <c r="D1758" s="1017">
        <v>1150</v>
      </c>
      <c r="E1758" s="612">
        <f t="shared" si="27"/>
        <v>5621699.370000002</v>
      </c>
    </row>
    <row r="1759" spans="1:6" s="1023" customFormat="1" ht="22.5" customHeight="1">
      <c r="A1759" s="1030" t="s">
        <v>10895</v>
      </c>
      <c r="B1759" s="1743" t="s">
        <v>10896</v>
      </c>
      <c r="C1759" s="1024">
        <v>45000</v>
      </c>
      <c r="D1759" s="1024">
        <v>0</v>
      </c>
      <c r="E1759" s="1369">
        <f t="shared" si="27"/>
        <v>5666699.370000002</v>
      </c>
      <c r="F1759" s="1358"/>
    </row>
    <row r="1760" spans="1:6" ht="22.5" customHeight="1">
      <c r="A1760" s="1016" t="s">
        <v>10897</v>
      </c>
      <c r="B1760" s="1738" t="s">
        <v>10898</v>
      </c>
      <c r="C1760" s="1029">
        <v>60000</v>
      </c>
      <c r="D1760" s="1017">
        <v>0</v>
      </c>
      <c r="E1760" s="612">
        <f t="shared" si="27"/>
        <v>5726699.370000002</v>
      </c>
    </row>
    <row r="1761" spans="1:6" ht="22.5" customHeight="1">
      <c r="A1761" s="1016" t="s">
        <v>10899</v>
      </c>
      <c r="B1761" s="1738" t="s">
        <v>10900</v>
      </c>
      <c r="C1761" s="1029">
        <v>54000</v>
      </c>
      <c r="D1761" s="1017">
        <v>0</v>
      </c>
      <c r="E1761" s="612">
        <f t="shared" si="27"/>
        <v>5780699.370000002</v>
      </c>
    </row>
    <row r="1762" spans="1:6" ht="22.5" customHeight="1">
      <c r="A1762" s="1016" t="s">
        <v>10901</v>
      </c>
      <c r="B1762" s="1738" t="s">
        <v>10902</v>
      </c>
      <c r="C1762" s="1029">
        <v>40000</v>
      </c>
      <c r="D1762" s="1017">
        <v>0</v>
      </c>
      <c r="E1762" s="612">
        <f t="shared" si="27"/>
        <v>5820699.370000002</v>
      </c>
    </row>
    <row r="1763" spans="1:6" ht="22.5" customHeight="1">
      <c r="A1763" s="1016" t="s">
        <v>10903</v>
      </c>
      <c r="B1763" s="1738" t="s">
        <v>10904</v>
      </c>
      <c r="C1763" s="1029">
        <v>29000</v>
      </c>
      <c r="D1763" s="1017">
        <v>0</v>
      </c>
      <c r="E1763" s="612">
        <f t="shared" si="27"/>
        <v>5849699.370000002</v>
      </c>
    </row>
    <row r="1764" spans="1:6" ht="22.5" customHeight="1">
      <c r="A1764" s="1016" t="s">
        <v>10905</v>
      </c>
      <c r="B1764" s="1738" t="s">
        <v>10906</v>
      </c>
      <c r="C1764" s="1029">
        <v>40000</v>
      </c>
      <c r="D1764" s="1017">
        <v>0</v>
      </c>
      <c r="E1764" s="612">
        <f t="shared" si="27"/>
        <v>5889699.370000002</v>
      </c>
    </row>
    <row r="1765" spans="1:6" ht="22.5" customHeight="1">
      <c r="A1765" s="1016" t="s">
        <v>10907</v>
      </c>
      <c r="B1765" s="1738" t="s">
        <v>10908</v>
      </c>
      <c r="C1765" s="1029">
        <v>20000</v>
      </c>
      <c r="D1765" s="1017">
        <v>0</v>
      </c>
      <c r="E1765" s="612">
        <f t="shared" si="27"/>
        <v>5909699.370000002</v>
      </c>
    </row>
    <row r="1766" spans="1:6" ht="22.5" customHeight="1">
      <c r="A1766" s="1016" t="s">
        <v>10909</v>
      </c>
      <c r="B1766" s="1738" t="s">
        <v>10910</v>
      </c>
      <c r="C1766" s="1029">
        <v>20000</v>
      </c>
      <c r="D1766" s="1017">
        <v>0</v>
      </c>
      <c r="E1766" s="612">
        <f t="shared" si="27"/>
        <v>5929699.370000002</v>
      </c>
    </row>
    <row r="1767" spans="1:6" ht="22.5" customHeight="1">
      <c r="A1767" s="1016" t="s">
        <v>10911</v>
      </c>
      <c r="B1767" s="1738" t="s">
        <v>10912</v>
      </c>
      <c r="C1767" s="1029">
        <v>64000</v>
      </c>
      <c r="D1767" s="1017">
        <v>0</v>
      </c>
      <c r="E1767" s="612">
        <f t="shared" si="27"/>
        <v>5993699.370000002</v>
      </c>
    </row>
    <row r="1768" spans="1:6" ht="22.5" customHeight="1">
      <c r="A1768" s="1016" t="s">
        <v>10913</v>
      </c>
      <c r="B1768" s="1738" t="s">
        <v>8336</v>
      </c>
      <c r="C1768" s="1017">
        <v>0</v>
      </c>
      <c r="D1768" s="1017">
        <v>150</v>
      </c>
      <c r="E1768" s="612">
        <f t="shared" si="27"/>
        <v>5993549.370000002</v>
      </c>
    </row>
    <row r="1769" spans="1:6" ht="22.5" customHeight="1">
      <c r="A1769" s="1016" t="s">
        <v>10914</v>
      </c>
      <c r="B1769" s="1738" t="s">
        <v>10915</v>
      </c>
      <c r="C1769" s="1029">
        <v>40000</v>
      </c>
      <c r="D1769" s="1017">
        <v>0</v>
      </c>
      <c r="E1769" s="612">
        <f t="shared" si="27"/>
        <v>6033549.370000002</v>
      </c>
    </row>
    <row r="1770" spans="1:6" ht="22.5" customHeight="1">
      <c r="A1770" s="1016" t="s">
        <v>10916</v>
      </c>
      <c r="B1770" s="1738" t="s">
        <v>10917</v>
      </c>
      <c r="C1770" s="1017">
        <v>0</v>
      </c>
      <c r="D1770" s="1017">
        <v>300</v>
      </c>
      <c r="E1770" s="612">
        <f t="shared" si="27"/>
        <v>6033249.370000002</v>
      </c>
    </row>
    <row r="1771" spans="1:6" s="1023" customFormat="1" ht="22.5" customHeight="1">
      <c r="A1771" s="1014" t="s">
        <v>10918</v>
      </c>
      <c r="B1771" s="1014" t="s">
        <v>10919</v>
      </c>
      <c r="C1771" s="1024">
        <v>10000</v>
      </c>
      <c r="D1771" s="1024">
        <v>0</v>
      </c>
      <c r="E1771" s="1369">
        <f t="shared" si="27"/>
        <v>6043249.370000002</v>
      </c>
      <c r="F1771" s="1358"/>
    </row>
    <row r="1772" spans="1:6" ht="22.5" customHeight="1">
      <c r="A1772" s="1013" t="s">
        <v>10920</v>
      </c>
      <c r="B1772" s="1013" t="s">
        <v>10921</v>
      </c>
      <c r="C1772" s="1029">
        <v>20000</v>
      </c>
      <c r="D1772" s="1017">
        <v>0</v>
      </c>
      <c r="E1772" s="612">
        <f t="shared" si="27"/>
        <v>6063249.370000002</v>
      </c>
    </row>
    <row r="1773" spans="1:6" ht="22.5" customHeight="1">
      <c r="A1773" s="1013" t="s">
        <v>10920</v>
      </c>
      <c r="B1773" s="1013" t="s">
        <v>10922</v>
      </c>
      <c r="C1773" s="1029">
        <v>10000</v>
      </c>
      <c r="D1773" s="1017">
        <v>0</v>
      </c>
      <c r="E1773" s="612">
        <f t="shared" si="27"/>
        <v>6073249.370000002</v>
      </c>
    </row>
    <row r="1774" spans="1:6" ht="22.5" customHeight="1">
      <c r="A1774" s="1013" t="s">
        <v>10923</v>
      </c>
      <c r="B1774" s="1013" t="s">
        <v>10924</v>
      </c>
      <c r="C1774" s="1029">
        <v>54000</v>
      </c>
      <c r="D1774" s="1017">
        <v>0</v>
      </c>
      <c r="E1774" s="612">
        <f t="shared" si="27"/>
        <v>6127249.370000002</v>
      </c>
    </row>
    <row r="1775" spans="1:6" ht="22.5" customHeight="1">
      <c r="A1775" s="1013" t="s">
        <v>10925</v>
      </c>
      <c r="B1775" s="1013" t="s">
        <v>8336</v>
      </c>
      <c r="C1775" s="1017">
        <v>0</v>
      </c>
      <c r="D1775" s="1017">
        <v>250</v>
      </c>
      <c r="E1775" s="612">
        <f t="shared" si="27"/>
        <v>6126999.370000002</v>
      </c>
    </row>
    <row r="1776" spans="1:6" ht="22.5" customHeight="1">
      <c r="A1776" s="1013" t="s">
        <v>10926</v>
      </c>
      <c r="B1776" s="1013" t="s">
        <v>10853</v>
      </c>
      <c r="C1776" s="1029">
        <v>30000</v>
      </c>
      <c r="D1776" s="1017">
        <v>0</v>
      </c>
      <c r="E1776" s="612">
        <f t="shared" si="27"/>
        <v>6156999.370000002</v>
      </c>
    </row>
    <row r="1777" spans="1:6" ht="22.5" customHeight="1">
      <c r="A1777" s="1013" t="s">
        <v>10927</v>
      </c>
      <c r="B1777" s="1013" t="s">
        <v>10928</v>
      </c>
      <c r="C1777" s="1029">
        <v>15000</v>
      </c>
      <c r="D1777" s="1017">
        <v>0</v>
      </c>
      <c r="E1777" s="612">
        <f t="shared" si="27"/>
        <v>6171999.370000002</v>
      </c>
    </row>
    <row r="1778" spans="1:6" s="1023" customFormat="1" ht="22.5" customHeight="1">
      <c r="A1778" s="1014" t="s">
        <v>10929</v>
      </c>
      <c r="B1778" s="1014" t="s">
        <v>10930</v>
      </c>
      <c r="C1778" s="1024">
        <v>64000</v>
      </c>
      <c r="D1778" s="1024">
        <v>0</v>
      </c>
      <c r="E1778" s="1369">
        <f t="shared" si="27"/>
        <v>6235999.370000002</v>
      </c>
      <c r="F1778" s="1358"/>
    </row>
    <row r="1779" spans="1:6" ht="22.5" customHeight="1">
      <c r="A1779" s="1013" t="s">
        <v>10931</v>
      </c>
      <c r="B1779" s="1013" t="s">
        <v>10932</v>
      </c>
      <c r="C1779" s="1029">
        <v>74000</v>
      </c>
      <c r="D1779" s="1017">
        <v>0</v>
      </c>
      <c r="E1779" s="612">
        <f t="shared" si="27"/>
        <v>6309999.370000002</v>
      </c>
    </row>
    <row r="1780" spans="1:6" ht="22.5" customHeight="1">
      <c r="A1780" s="1013" t="s">
        <v>10933</v>
      </c>
      <c r="B1780" s="1013" t="s">
        <v>10934</v>
      </c>
      <c r="C1780" s="1029">
        <v>60000</v>
      </c>
      <c r="D1780" s="1017">
        <v>0</v>
      </c>
      <c r="E1780" s="612">
        <f t="shared" si="27"/>
        <v>6369999.370000002</v>
      </c>
    </row>
    <row r="1781" spans="1:6" ht="22.5" customHeight="1">
      <c r="A1781" s="1013" t="s">
        <v>10935</v>
      </c>
      <c r="B1781" s="1013" t="s">
        <v>10934</v>
      </c>
      <c r="C1781" s="1029">
        <v>4000</v>
      </c>
      <c r="D1781" s="1017">
        <v>0</v>
      </c>
      <c r="E1781" s="612">
        <f t="shared" si="27"/>
        <v>6373999.370000002</v>
      </c>
    </row>
    <row r="1782" spans="1:6" ht="22.5" customHeight="1">
      <c r="A1782" s="1013" t="s">
        <v>10936</v>
      </c>
      <c r="B1782" s="1013" t="s">
        <v>10937</v>
      </c>
      <c r="C1782" s="1029">
        <v>54000</v>
      </c>
      <c r="D1782" s="1017">
        <v>0</v>
      </c>
      <c r="E1782" s="612">
        <f t="shared" si="27"/>
        <v>6427999.370000002</v>
      </c>
    </row>
    <row r="1783" spans="1:6" ht="22.5" customHeight="1">
      <c r="A1783" s="1013" t="s">
        <v>10938</v>
      </c>
      <c r="B1783" s="1013" t="s">
        <v>10939</v>
      </c>
      <c r="C1783" s="1029">
        <v>44000</v>
      </c>
      <c r="D1783" s="1017">
        <v>0</v>
      </c>
      <c r="E1783" s="612">
        <f t="shared" si="27"/>
        <v>6471999.370000002</v>
      </c>
    </row>
    <row r="1784" spans="1:6" ht="22.5" customHeight="1">
      <c r="A1784" s="1013" t="s">
        <v>10940</v>
      </c>
      <c r="B1784" s="1013" t="s">
        <v>10941</v>
      </c>
      <c r="C1784" s="1029">
        <v>46000</v>
      </c>
      <c r="D1784" s="1017">
        <v>0</v>
      </c>
      <c r="E1784" s="612">
        <f t="shared" si="27"/>
        <v>6517999.370000002</v>
      </c>
    </row>
    <row r="1785" spans="1:6" ht="22.5" customHeight="1">
      <c r="A1785" s="1013" t="s">
        <v>10942</v>
      </c>
      <c r="B1785" s="1013" t="s">
        <v>10943</v>
      </c>
      <c r="C1785" s="1029">
        <v>35000</v>
      </c>
      <c r="D1785" s="1017">
        <v>0</v>
      </c>
      <c r="E1785" s="612">
        <f t="shared" si="27"/>
        <v>6552999.370000002</v>
      </c>
    </row>
    <row r="1786" spans="1:6" ht="22.5" customHeight="1">
      <c r="A1786" s="1013" t="s">
        <v>10944</v>
      </c>
      <c r="B1786" s="1013" t="s">
        <v>10945</v>
      </c>
      <c r="C1786" s="1029">
        <v>40000</v>
      </c>
      <c r="D1786" s="1017">
        <v>0</v>
      </c>
      <c r="E1786" s="612">
        <f t="shared" si="27"/>
        <v>6592999.370000002</v>
      </c>
    </row>
    <row r="1787" spans="1:6" ht="22.5" customHeight="1">
      <c r="A1787" s="1013" t="s">
        <v>10946</v>
      </c>
      <c r="B1787" s="1013" t="s">
        <v>10947</v>
      </c>
      <c r="C1787" s="1029">
        <v>37000</v>
      </c>
      <c r="D1787" s="1017">
        <v>0</v>
      </c>
      <c r="E1787" s="612">
        <f t="shared" si="27"/>
        <v>6629999.370000002</v>
      </c>
    </row>
    <row r="1788" spans="1:6" ht="22.5" customHeight="1">
      <c r="A1788" s="1013" t="s">
        <v>10948</v>
      </c>
      <c r="B1788" s="1013" t="s">
        <v>8336</v>
      </c>
      <c r="C1788" s="1017">
        <v>0</v>
      </c>
      <c r="D1788" s="1017">
        <v>550</v>
      </c>
      <c r="E1788" s="612">
        <f t="shared" si="27"/>
        <v>6629449.370000002</v>
      </c>
    </row>
    <row r="1789" spans="1:6" ht="22.5" customHeight="1">
      <c r="A1789" s="1013" t="s">
        <v>10949</v>
      </c>
      <c r="B1789" s="1013" t="s">
        <v>10950</v>
      </c>
      <c r="C1789" s="1029">
        <v>54000</v>
      </c>
      <c r="D1789" s="1017">
        <v>0</v>
      </c>
      <c r="E1789" s="612">
        <f t="shared" si="27"/>
        <v>6683449.370000002</v>
      </c>
    </row>
    <row r="1790" spans="1:6" ht="22.5" customHeight="1">
      <c r="A1790" s="1013" t="s">
        <v>10951</v>
      </c>
      <c r="B1790" s="1013" t="s">
        <v>10952</v>
      </c>
      <c r="C1790" s="1029">
        <v>5100</v>
      </c>
      <c r="D1790" s="1017">
        <v>0</v>
      </c>
      <c r="E1790" s="612">
        <f t="shared" si="27"/>
        <v>6688549.370000002</v>
      </c>
    </row>
    <row r="1791" spans="1:6" ht="22.5" customHeight="1">
      <c r="A1791" s="1013" t="s">
        <v>10953</v>
      </c>
      <c r="B1791" s="1013" t="s">
        <v>8478</v>
      </c>
      <c r="C1791" s="1017">
        <v>0</v>
      </c>
      <c r="D1791" s="1017">
        <v>2.58</v>
      </c>
      <c r="E1791" s="612">
        <f t="shared" si="27"/>
        <v>6688546.7900000019</v>
      </c>
    </row>
    <row r="1792" spans="1:6" ht="22.5" customHeight="1">
      <c r="A1792" s="1013" t="s">
        <v>10954</v>
      </c>
      <c r="B1792" s="1013" t="s">
        <v>10955</v>
      </c>
      <c r="C1792" s="1029">
        <v>3600</v>
      </c>
      <c r="D1792" s="1017">
        <v>0</v>
      </c>
      <c r="E1792" s="612">
        <f t="shared" si="27"/>
        <v>6692146.7900000019</v>
      </c>
    </row>
    <row r="1793" spans="1:6" ht="22.5" customHeight="1">
      <c r="A1793" s="1013" t="s">
        <v>10956</v>
      </c>
      <c r="B1793" s="1013" t="s">
        <v>10957</v>
      </c>
      <c r="C1793" s="1029">
        <v>42000</v>
      </c>
      <c r="D1793" s="1017">
        <v>0</v>
      </c>
      <c r="E1793" s="612">
        <f t="shared" si="27"/>
        <v>6734146.7900000019</v>
      </c>
    </row>
    <row r="1794" spans="1:6" ht="22.5" customHeight="1">
      <c r="A1794" s="1013" t="s">
        <v>10958</v>
      </c>
      <c r="B1794" s="1013" t="s">
        <v>10959</v>
      </c>
      <c r="C1794" s="1029">
        <v>64000</v>
      </c>
      <c r="D1794" s="1017">
        <v>0</v>
      </c>
      <c r="E1794" s="612">
        <f t="shared" si="27"/>
        <v>6798146.7900000019</v>
      </c>
    </row>
    <row r="1795" spans="1:6" ht="22.5" customHeight="1">
      <c r="A1795" s="1013" t="s">
        <v>10960</v>
      </c>
      <c r="B1795" s="1013" t="s">
        <v>10961</v>
      </c>
      <c r="C1795" s="1029">
        <v>30000</v>
      </c>
      <c r="D1795" s="1017">
        <v>0</v>
      </c>
      <c r="E1795" s="612">
        <f t="shared" si="27"/>
        <v>6828146.7900000019</v>
      </c>
    </row>
    <row r="1796" spans="1:6" ht="22.5" customHeight="1">
      <c r="A1796" s="1013" t="s">
        <v>10962</v>
      </c>
      <c r="B1796" s="1013" t="s">
        <v>8336</v>
      </c>
      <c r="C1796" s="1017">
        <v>0</v>
      </c>
      <c r="D1796" s="1017">
        <v>200</v>
      </c>
      <c r="E1796" s="612">
        <f t="shared" si="27"/>
        <v>6827946.7900000019</v>
      </c>
    </row>
    <row r="1797" spans="1:6" ht="22.5" customHeight="1">
      <c r="A1797" s="1013" t="s">
        <v>10963</v>
      </c>
      <c r="B1797" s="1013" t="s">
        <v>10964</v>
      </c>
      <c r="C1797" s="1029">
        <v>64000</v>
      </c>
      <c r="D1797" s="1017">
        <v>0</v>
      </c>
      <c r="E1797" s="612">
        <f t="shared" si="27"/>
        <v>6891946.7900000019</v>
      </c>
    </row>
    <row r="1798" spans="1:6" ht="22.5" customHeight="1">
      <c r="A1798" s="1013" t="s">
        <v>10965</v>
      </c>
      <c r="B1798" s="1013" t="s">
        <v>10966</v>
      </c>
      <c r="C1798" s="1029">
        <v>54000</v>
      </c>
      <c r="D1798" s="1017">
        <v>0</v>
      </c>
      <c r="E1798" s="612">
        <f t="shared" si="27"/>
        <v>6945946.7900000019</v>
      </c>
    </row>
    <row r="1799" spans="1:6" ht="22.5" customHeight="1">
      <c r="A1799" s="1013" t="s">
        <v>10967</v>
      </c>
      <c r="B1799" s="1013" t="s">
        <v>10968</v>
      </c>
      <c r="C1799" s="1029">
        <v>39000</v>
      </c>
      <c r="D1799" s="1017">
        <v>0</v>
      </c>
      <c r="E1799" s="612">
        <f t="shared" ref="E1799:E1862" si="28">E1798-D1799+C1799</f>
        <v>6984946.7900000019</v>
      </c>
    </row>
    <row r="1800" spans="1:6" ht="22.5" customHeight="1">
      <c r="A1800" s="1013" t="s">
        <v>10969</v>
      </c>
      <c r="B1800" s="1013" t="s">
        <v>10970</v>
      </c>
      <c r="C1800" s="1029">
        <v>6250</v>
      </c>
      <c r="D1800" s="1017">
        <v>0</v>
      </c>
      <c r="E1800" s="612">
        <f t="shared" si="28"/>
        <v>6991196.7900000019</v>
      </c>
    </row>
    <row r="1801" spans="1:6" ht="22.5" customHeight="1">
      <c r="A1801" s="1013" t="s">
        <v>10971</v>
      </c>
      <c r="B1801" s="1013" t="s">
        <v>10972</v>
      </c>
      <c r="C1801" s="1029">
        <v>15000</v>
      </c>
      <c r="D1801" s="1017">
        <v>0</v>
      </c>
      <c r="E1801" s="612">
        <f t="shared" si="28"/>
        <v>7006196.7900000019</v>
      </c>
    </row>
    <row r="1802" spans="1:6" ht="22.5" customHeight="1">
      <c r="A1802" s="1013" t="s">
        <v>10973</v>
      </c>
      <c r="B1802" s="1013" t="s">
        <v>10974</v>
      </c>
      <c r="C1802" s="1029">
        <v>42000</v>
      </c>
      <c r="D1802" s="1017">
        <v>0</v>
      </c>
      <c r="E1802" s="612">
        <f t="shared" si="28"/>
        <v>7048196.7900000019</v>
      </c>
    </row>
    <row r="1803" spans="1:6" s="1023" customFormat="1" ht="22.5" customHeight="1">
      <c r="A1803" s="1014" t="s">
        <v>10975</v>
      </c>
      <c r="B1803" s="1014" t="s">
        <v>10976</v>
      </c>
      <c r="C1803" s="1024">
        <v>70000</v>
      </c>
      <c r="D1803" s="1024">
        <v>0</v>
      </c>
      <c r="E1803" s="1369">
        <f t="shared" si="28"/>
        <v>7118196.7900000019</v>
      </c>
      <c r="F1803" s="1358"/>
    </row>
    <row r="1804" spans="1:6" s="1023" customFormat="1" ht="22.5" customHeight="1">
      <c r="A1804" s="1014" t="s">
        <v>10977</v>
      </c>
      <c r="B1804" s="1014" t="s">
        <v>10919</v>
      </c>
      <c r="C1804" s="1024">
        <v>12700</v>
      </c>
      <c r="D1804" s="1024">
        <v>0</v>
      </c>
      <c r="E1804" s="1369">
        <f t="shared" si="28"/>
        <v>7130896.7900000019</v>
      </c>
      <c r="F1804" s="1358"/>
    </row>
    <row r="1805" spans="1:6" ht="22.5" customHeight="1">
      <c r="A1805" s="1013" t="s">
        <v>10978</v>
      </c>
      <c r="B1805" s="1013" t="s">
        <v>10979</v>
      </c>
      <c r="C1805" s="1029">
        <v>32000</v>
      </c>
      <c r="D1805" s="1017">
        <v>0</v>
      </c>
      <c r="E1805" s="612">
        <f t="shared" si="28"/>
        <v>7162896.7900000019</v>
      </c>
    </row>
    <row r="1806" spans="1:6" ht="22.5" customHeight="1">
      <c r="A1806" s="1013" t="s">
        <v>10980</v>
      </c>
      <c r="B1806" s="1013" t="s">
        <v>10981</v>
      </c>
      <c r="C1806" s="1029">
        <v>39000</v>
      </c>
      <c r="D1806" s="1017">
        <v>0</v>
      </c>
      <c r="E1806" s="612">
        <f t="shared" si="28"/>
        <v>7201896.7900000019</v>
      </c>
    </row>
    <row r="1807" spans="1:6" ht="22.5" customHeight="1">
      <c r="A1807" s="1013" t="s">
        <v>10982</v>
      </c>
      <c r="B1807" s="1013" t="s">
        <v>10983</v>
      </c>
      <c r="C1807" s="1029">
        <v>24000</v>
      </c>
      <c r="D1807" s="1017">
        <v>0</v>
      </c>
      <c r="E1807" s="612">
        <f t="shared" si="28"/>
        <v>7225896.7900000019</v>
      </c>
    </row>
    <row r="1808" spans="1:6" ht="22.5" customHeight="1">
      <c r="A1808" s="1013" t="s">
        <v>10984</v>
      </c>
      <c r="B1808" s="1013" t="s">
        <v>10985</v>
      </c>
      <c r="C1808" s="1029">
        <v>39000</v>
      </c>
      <c r="D1808" s="1017">
        <v>0</v>
      </c>
      <c r="E1808" s="612">
        <f t="shared" si="28"/>
        <v>7264896.7900000019</v>
      </c>
    </row>
    <row r="1809" spans="1:6" ht="22.5" customHeight="1">
      <c r="A1809" s="1013" t="s">
        <v>10986</v>
      </c>
      <c r="B1809" s="1013" t="s">
        <v>10987</v>
      </c>
      <c r="C1809" s="1029">
        <v>54000</v>
      </c>
      <c r="D1809" s="1017">
        <v>0</v>
      </c>
      <c r="E1809" s="612">
        <f t="shared" si="28"/>
        <v>7318896.7900000019</v>
      </c>
    </row>
    <row r="1810" spans="1:6" s="1023" customFormat="1" ht="22.5" customHeight="1">
      <c r="A1810" s="1014" t="s">
        <v>10988</v>
      </c>
      <c r="B1810" s="1014" t="s">
        <v>10989</v>
      </c>
      <c r="C1810" s="1024">
        <v>5000</v>
      </c>
      <c r="D1810" s="1024">
        <v>0</v>
      </c>
      <c r="E1810" s="1369">
        <f t="shared" si="28"/>
        <v>7323896.7900000019</v>
      </c>
      <c r="F1810" s="1358"/>
    </row>
    <row r="1811" spans="1:6" ht="22.5" customHeight="1">
      <c r="A1811" s="1013" t="s">
        <v>10990</v>
      </c>
      <c r="B1811" s="1013" t="s">
        <v>10991</v>
      </c>
      <c r="C1811" s="1029">
        <v>28000</v>
      </c>
      <c r="D1811" s="1017">
        <v>0</v>
      </c>
      <c r="E1811" s="612">
        <f t="shared" si="28"/>
        <v>7351896.7900000019</v>
      </c>
    </row>
    <row r="1812" spans="1:6" ht="22.5" customHeight="1">
      <c r="A1812" s="1013" t="s">
        <v>10992</v>
      </c>
      <c r="B1812" s="1013" t="s">
        <v>10993</v>
      </c>
      <c r="C1812" s="1029">
        <v>28500</v>
      </c>
      <c r="D1812" s="1017">
        <v>0</v>
      </c>
      <c r="E1812" s="612">
        <f t="shared" si="28"/>
        <v>7380396.7900000019</v>
      </c>
    </row>
    <row r="1813" spans="1:6" ht="22.5" customHeight="1">
      <c r="A1813" s="1013" t="s">
        <v>10994</v>
      </c>
      <c r="B1813" s="1013" t="s">
        <v>10995</v>
      </c>
      <c r="C1813" s="1029">
        <v>21000</v>
      </c>
      <c r="D1813" s="1017">
        <v>0</v>
      </c>
      <c r="E1813" s="612">
        <f t="shared" si="28"/>
        <v>7401396.7900000019</v>
      </c>
    </row>
    <row r="1814" spans="1:6" ht="22.5" customHeight="1">
      <c r="A1814" s="1013" t="s">
        <v>10996</v>
      </c>
      <c r="B1814" s="1013" t="s">
        <v>8336</v>
      </c>
      <c r="C1814" s="1017">
        <v>0</v>
      </c>
      <c r="D1814" s="1017">
        <v>750</v>
      </c>
      <c r="E1814" s="612">
        <f t="shared" si="28"/>
        <v>7400646.7900000019</v>
      </c>
    </row>
    <row r="1815" spans="1:6" ht="22.5" customHeight="1">
      <c r="A1815" s="1013" t="s">
        <v>10997</v>
      </c>
      <c r="B1815" s="1013" t="s">
        <v>10998</v>
      </c>
      <c r="C1815" s="1029">
        <v>32000</v>
      </c>
      <c r="D1815" s="1017">
        <v>0</v>
      </c>
      <c r="E1815" s="612">
        <f t="shared" si="28"/>
        <v>7432646.7900000019</v>
      </c>
    </row>
    <row r="1816" spans="1:6" ht="22.5" customHeight="1">
      <c r="A1816" s="1013" t="s">
        <v>10999</v>
      </c>
      <c r="B1816" s="1013" t="s">
        <v>11000</v>
      </c>
      <c r="C1816" s="1029">
        <v>46000</v>
      </c>
      <c r="D1816" s="1017">
        <v>0</v>
      </c>
      <c r="E1816" s="612">
        <f t="shared" si="28"/>
        <v>7478646.7900000019</v>
      </c>
    </row>
    <row r="1817" spans="1:6" ht="22.5" customHeight="1">
      <c r="A1817" s="1013" t="s">
        <v>11001</v>
      </c>
      <c r="B1817" s="1013" t="s">
        <v>11002</v>
      </c>
      <c r="C1817" s="1029">
        <v>30000</v>
      </c>
      <c r="D1817" s="1017">
        <v>0</v>
      </c>
      <c r="E1817" s="612">
        <f t="shared" si="28"/>
        <v>7508646.7900000019</v>
      </c>
    </row>
    <row r="1818" spans="1:6" ht="22.5" customHeight="1">
      <c r="A1818" s="1013" t="s">
        <v>11003</v>
      </c>
      <c r="B1818" s="1013" t="s">
        <v>11004</v>
      </c>
      <c r="C1818" s="1029">
        <v>40000</v>
      </c>
      <c r="D1818" s="1017">
        <v>0</v>
      </c>
      <c r="E1818" s="612">
        <f t="shared" si="28"/>
        <v>7548646.7900000019</v>
      </c>
    </row>
    <row r="1819" spans="1:6" ht="22.5" customHeight="1">
      <c r="A1819" s="1013" t="s">
        <v>11005</v>
      </c>
      <c r="B1819" s="1013" t="s">
        <v>11006</v>
      </c>
      <c r="C1819" s="1029">
        <v>25000</v>
      </c>
      <c r="D1819" s="1017">
        <v>0</v>
      </c>
      <c r="E1819" s="612">
        <f t="shared" si="28"/>
        <v>7573646.7900000019</v>
      </c>
    </row>
    <row r="1820" spans="1:6" ht="22.5" customHeight="1">
      <c r="A1820" s="1013" t="s">
        <v>11007</v>
      </c>
      <c r="B1820" s="1013" t="s">
        <v>11008</v>
      </c>
      <c r="C1820" s="1029">
        <v>42000</v>
      </c>
      <c r="D1820" s="1017">
        <v>0</v>
      </c>
      <c r="E1820" s="612">
        <f t="shared" si="28"/>
        <v>7615646.7900000019</v>
      </c>
    </row>
    <row r="1821" spans="1:6" ht="22.5" customHeight="1">
      <c r="A1821" s="1013" t="s">
        <v>11009</v>
      </c>
      <c r="B1821" s="1013" t="s">
        <v>11010</v>
      </c>
      <c r="C1821" s="1029">
        <v>30000</v>
      </c>
      <c r="D1821" s="1017">
        <v>0</v>
      </c>
      <c r="E1821" s="612">
        <f t="shared" si="28"/>
        <v>7645646.7900000019</v>
      </c>
    </row>
    <row r="1822" spans="1:6" ht="22.5" customHeight="1">
      <c r="A1822" s="1013" t="s">
        <v>11011</v>
      </c>
      <c r="B1822" s="1013" t="s">
        <v>11012</v>
      </c>
      <c r="C1822" s="1029">
        <v>46000</v>
      </c>
      <c r="D1822" s="1017">
        <v>0</v>
      </c>
      <c r="E1822" s="612">
        <f t="shared" si="28"/>
        <v>7691646.7900000019</v>
      </c>
    </row>
    <row r="1823" spans="1:6" ht="22.5" customHeight="1">
      <c r="A1823" s="1013" t="s">
        <v>11013</v>
      </c>
      <c r="B1823" s="1013" t="s">
        <v>11014</v>
      </c>
      <c r="C1823" s="1029">
        <v>15000</v>
      </c>
      <c r="D1823" s="1017">
        <v>0</v>
      </c>
      <c r="E1823" s="612">
        <f t="shared" si="28"/>
        <v>7706646.7900000019</v>
      </c>
    </row>
    <row r="1824" spans="1:6" ht="22.5" customHeight="1">
      <c r="A1824" s="1013" t="s">
        <v>11015</v>
      </c>
      <c r="B1824" s="1013" t="s">
        <v>11016</v>
      </c>
      <c r="C1824" s="1029">
        <v>5000</v>
      </c>
      <c r="D1824" s="1017">
        <v>0</v>
      </c>
      <c r="E1824" s="612">
        <f t="shared" si="28"/>
        <v>7711646.7900000019</v>
      </c>
    </row>
    <row r="1825" spans="1:6" ht="22.5" customHeight="1">
      <c r="A1825" s="1013" t="s">
        <v>11017</v>
      </c>
      <c r="B1825" s="1013" t="s">
        <v>8336</v>
      </c>
      <c r="C1825" s="1017">
        <v>0</v>
      </c>
      <c r="D1825" s="1017">
        <v>450</v>
      </c>
      <c r="E1825" s="612">
        <f t="shared" si="28"/>
        <v>7711196.7900000019</v>
      </c>
    </row>
    <row r="1826" spans="1:6" ht="22.5" customHeight="1">
      <c r="A1826" s="1013" t="s">
        <v>11018</v>
      </c>
      <c r="B1826" s="1013" t="s">
        <v>11019</v>
      </c>
      <c r="C1826" s="1029">
        <v>24500</v>
      </c>
      <c r="D1826" s="1017">
        <v>0</v>
      </c>
      <c r="E1826" s="612">
        <f t="shared" si="28"/>
        <v>7735696.7900000019</v>
      </c>
    </row>
    <row r="1827" spans="1:6" ht="22.5" customHeight="1">
      <c r="A1827" s="1370" t="s">
        <v>11020</v>
      </c>
      <c r="B1827" s="1370" t="s">
        <v>11021</v>
      </c>
      <c r="C1827" s="1029">
        <v>18000</v>
      </c>
      <c r="D1827" s="1017">
        <v>0</v>
      </c>
      <c r="E1827" s="612">
        <f t="shared" si="28"/>
        <v>7753696.7900000019</v>
      </c>
    </row>
    <row r="1828" spans="1:6" s="1023" customFormat="1" ht="22.5" customHeight="1">
      <c r="A1828" s="1371" t="s">
        <v>11022</v>
      </c>
      <c r="B1828" s="1371" t="s">
        <v>11023</v>
      </c>
      <c r="C1828" s="1024">
        <v>28000</v>
      </c>
      <c r="D1828" s="1024">
        <v>0</v>
      </c>
      <c r="E1828" s="1369">
        <f t="shared" si="28"/>
        <v>7781696.7900000019</v>
      </c>
      <c r="F1828" s="1358"/>
    </row>
    <row r="1829" spans="1:6" ht="22.5" customHeight="1">
      <c r="A1829" s="1370" t="s">
        <v>11024</v>
      </c>
      <c r="B1829" s="1370" t="s">
        <v>11025</v>
      </c>
      <c r="C1829" s="1029">
        <v>25000</v>
      </c>
      <c r="D1829" s="1017">
        <v>0</v>
      </c>
      <c r="E1829" s="612">
        <f t="shared" si="28"/>
        <v>7806696.7900000019</v>
      </c>
    </row>
    <row r="1830" spans="1:6" ht="22.5" customHeight="1">
      <c r="A1830" s="1370" t="s">
        <v>11026</v>
      </c>
      <c r="B1830" s="1370" t="s">
        <v>11027</v>
      </c>
      <c r="C1830" s="1029">
        <v>20000</v>
      </c>
      <c r="D1830" s="1017">
        <v>0</v>
      </c>
      <c r="E1830" s="612">
        <f t="shared" si="28"/>
        <v>7826696.7900000019</v>
      </c>
    </row>
    <row r="1831" spans="1:6" ht="22.5" customHeight="1">
      <c r="A1831" s="1370" t="s">
        <v>11028</v>
      </c>
      <c r="B1831" s="1370" t="s">
        <v>11029</v>
      </c>
      <c r="C1831" s="1029">
        <v>4000</v>
      </c>
      <c r="D1831" s="1017">
        <v>0</v>
      </c>
      <c r="E1831" s="612">
        <f t="shared" si="28"/>
        <v>7830696.7900000019</v>
      </c>
    </row>
    <row r="1832" spans="1:6" s="1023" customFormat="1" ht="22.5" customHeight="1">
      <c r="A1832" s="1371" t="s">
        <v>11030</v>
      </c>
      <c r="B1832" s="1371" t="s">
        <v>11031</v>
      </c>
      <c r="C1832" s="1024">
        <v>20000</v>
      </c>
      <c r="D1832" s="1024">
        <v>0</v>
      </c>
      <c r="E1832" s="1369">
        <f t="shared" si="28"/>
        <v>7850696.7900000019</v>
      </c>
      <c r="F1832" s="1358"/>
    </row>
    <row r="1833" spans="1:6" ht="22.5" customHeight="1">
      <c r="A1833" s="1370" t="s">
        <v>11032</v>
      </c>
      <c r="B1833" s="1370" t="s">
        <v>11033</v>
      </c>
      <c r="C1833" s="1029">
        <v>30000</v>
      </c>
      <c r="D1833" s="1017">
        <v>0</v>
      </c>
      <c r="E1833" s="612">
        <f t="shared" si="28"/>
        <v>7880696.7900000019</v>
      </c>
    </row>
    <row r="1834" spans="1:6" ht="22.5" customHeight="1">
      <c r="A1834" s="1370" t="s">
        <v>11034</v>
      </c>
      <c r="B1834" s="1370" t="s">
        <v>11035</v>
      </c>
      <c r="C1834" s="1029">
        <v>28000</v>
      </c>
      <c r="D1834" s="1017">
        <v>0</v>
      </c>
      <c r="E1834" s="612">
        <f t="shared" si="28"/>
        <v>7908696.7900000019</v>
      </c>
    </row>
    <row r="1835" spans="1:6" ht="22.5" customHeight="1">
      <c r="A1835" s="1370" t="s">
        <v>11036</v>
      </c>
      <c r="B1835" s="1370" t="s">
        <v>11037</v>
      </c>
      <c r="C1835" s="1029">
        <v>42000</v>
      </c>
      <c r="D1835" s="1017">
        <v>0</v>
      </c>
      <c r="E1835" s="612">
        <f t="shared" si="28"/>
        <v>7950696.7900000019</v>
      </c>
    </row>
    <row r="1836" spans="1:6" ht="22.5" customHeight="1">
      <c r="A1836" s="1370" t="s">
        <v>11038</v>
      </c>
      <c r="B1836" s="1370" t="s">
        <v>11039</v>
      </c>
      <c r="C1836" s="1029">
        <v>20000</v>
      </c>
      <c r="D1836" s="1017">
        <v>0</v>
      </c>
      <c r="E1836" s="612">
        <f t="shared" si="28"/>
        <v>7970696.7900000019</v>
      </c>
    </row>
    <row r="1837" spans="1:6" ht="22.5" customHeight="1">
      <c r="A1837" s="1370" t="s">
        <v>11040</v>
      </c>
      <c r="B1837" s="1370" t="s">
        <v>11041</v>
      </c>
      <c r="C1837" s="1029">
        <v>35000</v>
      </c>
      <c r="D1837" s="1017">
        <v>0</v>
      </c>
      <c r="E1837" s="612">
        <f t="shared" si="28"/>
        <v>8005696.7900000019</v>
      </c>
    </row>
    <row r="1838" spans="1:6" ht="22.5" customHeight="1">
      <c r="A1838" s="1370" t="s">
        <v>11042</v>
      </c>
      <c r="B1838" s="1370" t="s">
        <v>11043</v>
      </c>
      <c r="C1838" s="1029">
        <v>25000</v>
      </c>
      <c r="D1838" s="1017">
        <v>0</v>
      </c>
      <c r="E1838" s="612">
        <f t="shared" si="28"/>
        <v>8030696.7900000019</v>
      </c>
    </row>
    <row r="1839" spans="1:6" ht="22.5" customHeight="1">
      <c r="A1839" s="1370" t="s">
        <v>11044</v>
      </c>
      <c r="B1839" s="1370" t="s">
        <v>8336</v>
      </c>
      <c r="C1839" s="1017">
        <v>0</v>
      </c>
      <c r="D1839" s="1017">
        <v>600</v>
      </c>
      <c r="E1839" s="612">
        <f t="shared" si="28"/>
        <v>8030096.7900000019</v>
      </c>
    </row>
    <row r="1840" spans="1:6" ht="22.5" customHeight="1">
      <c r="A1840" s="1013" t="s">
        <v>11045</v>
      </c>
      <c r="B1840" s="1013" t="s">
        <v>11046</v>
      </c>
      <c r="C1840" s="1029">
        <v>15000</v>
      </c>
      <c r="D1840" s="1017">
        <v>0</v>
      </c>
      <c r="E1840" s="612">
        <f t="shared" si="28"/>
        <v>8045096.7900000019</v>
      </c>
    </row>
    <row r="1841" spans="1:6" ht="22.5" customHeight="1">
      <c r="A1841" s="1013" t="s">
        <v>11047</v>
      </c>
      <c r="B1841" s="1013" t="s">
        <v>11048</v>
      </c>
      <c r="C1841" s="1029">
        <v>28000</v>
      </c>
      <c r="D1841" s="1017">
        <v>0</v>
      </c>
      <c r="E1841" s="612">
        <f t="shared" si="28"/>
        <v>8073096.7900000019</v>
      </c>
    </row>
    <row r="1842" spans="1:6" ht="22.5" customHeight="1">
      <c r="A1842" s="1013" t="s">
        <v>11049</v>
      </c>
      <c r="B1842" s="1013" t="s">
        <v>11050</v>
      </c>
      <c r="C1842" s="1029">
        <v>25000</v>
      </c>
      <c r="D1842" s="1017">
        <v>0</v>
      </c>
      <c r="E1842" s="612">
        <f t="shared" si="28"/>
        <v>8098096.7900000019</v>
      </c>
    </row>
    <row r="1843" spans="1:6" ht="22.5" customHeight="1">
      <c r="A1843" s="1013" t="s">
        <v>11051</v>
      </c>
      <c r="B1843" s="1013" t="s">
        <v>11052</v>
      </c>
      <c r="C1843" s="1029">
        <v>4000</v>
      </c>
      <c r="D1843" s="1017">
        <v>0</v>
      </c>
      <c r="E1843" s="612">
        <f t="shared" si="28"/>
        <v>8102096.7900000019</v>
      </c>
    </row>
    <row r="1844" spans="1:6" ht="22.5" customHeight="1">
      <c r="A1844" s="1013" t="s">
        <v>11053</v>
      </c>
      <c r="B1844" s="1013" t="s">
        <v>11054</v>
      </c>
      <c r="C1844" s="1029">
        <v>10000</v>
      </c>
      <c r="D1844" s="1017">
        <v>0</v>
      </c>
      <c r="E1844" s="612">
        <f t="shared" si="28"/>
        <v>8112096.7900000019</v>
      </c>
    </row>
    <row r="1845" spans="1:6" ht="22.5" customHeight="1">
      <c r="A1845" s="1013" t="s">
        <v>11055</v>
      </c>
      <c r="B1845" s="1013" t="s">
        <v>11056</v>
      </c>
      <c r="C1845" s="1029">
        <v>10000</v>
      </c>
      <c r="D1845" s="1017">
        <v>0</v>
      </c>
      <c r="E1845" s="612">
        <f t="shared" si="28"/>
        <v>8122096.7900000019</v>
      </c>
    </row>
    <row r="1846" spans="1:6" ht="22.5" customHeight="1">
      <c r="A1846" s="1013" t="s">
        <v>11057</v>
      </c>
      <c r="B1846" s="1013" t="s">
        <v>11058</v>
      </c>
      <c r="C1846" s="1029">
        <v>15000</v>
      </c>
      <c r="D1846" s="1017">
        <v>0</v>
      </c>
      <c r="E1846" s="612">
        <f t="shared" si="28"/>
        <v>8137096.7900000019</v>
      </c>
    </row>
    <row r="1847" spans="1:6" ht="22.5" customHeight="1">
      <c r="A1847" s="1013" t="s">
        <v>11059</v>
      </c>
      <c r="B1847" s="1013" t="s">
        <v>11060</v>
      </c>
      <c r="C1847" s="1029">
        <v>16000</v>
      </c>
      <c r="D1847" s="1017">
        <v>0</v>
      </c>
      <c r="E1847" s="612">
        <f t="shared" si="28"/>
        <v>8153096.7900000019</v>
      </c>
    </row>
    <row r="1848" spans="1:6" s="1023" customFormat="1" ht="22.5" customHeight="1">
      <c r="A1848" s="1014" t="s">
        <v>11061</v>
      </c>
      <c r="B1848" s="1014" t="s">
        <v>10900</v>
      </c>
      <c r="C1848" s="1024">
        <v>10000</v>
      </c>
      <c r="D1848" s="1024">
        <v>0</v>
      </c>
      <c r="E1848" s="1369">
        <f t="shared" si="28"/>
        <v>8163096.7900000019</v>
      </c>
      <c r="F1848" s="1358"/>
    </row>
    <row r="1849" spans="1:6" ht="22.5" customHeight="1">
      <c r="A1849" s="1013" t="s">
        <v>11062</v>
      </c>
      <c r="B1849" s="1013" t="s">
        <v>11063</v>
      </c>
      <c r="C1849" s="1029">
        <v>28500</v>
      </c>
      <c r="D1849" s="1017">
        <v>0</v>
      </c>
      <c r="E1849" s="612">
        <f t="shared" si="28"/>
        <v>8191596.7900000019</v>
      </c>
    </row>
    <row r="1850" spans="1:6" ht="22.5" customHeight="1">
      <c r="A1850" s="1013" t="s">
        <v>11064</v>
      </c>
      <c r="B1850" s="1013" t="s">
        <v>11065</v>
      </c>
      <c r="C1850" s="1029">
        <v>32000</v>
      </c>
      <c r="D1850" s="1017">
        <v>0</v>
      </c>
      <c r="E1850" s="612">
        <f t="shared" si="28"/>
        <v>8223596.7900000019</v>
      </c>
    </row>
    <row r="1851" spans="1:6" s="1023" customFormat="1" ht="22.5" customHeight="1">
      <c r="A1851" s="1014" t="s">
        <v>11066</v>
      </c>
      <c r="B1851" s="1014" t="s">
        <v>11067</v>
      </c>
      <c r="C1851" s="1024">
        <v>37500</v>
      </c>
      <c r="D1851" s="1024">
        <v>0</v>
      </c>
      <c r="E1851" s="1369">
        <f t="shared" si="28"/>
        <v>8261096.7900000019</v>
      </c>
      <c r="F1851" s="1358"/>
    </row>
    <row r="1852" spans="1:6" ht="22.5" customHeight="1">
      <c r="A1852" s="1013" t="s">
        <v>11068</v>
      </c>
      <c r="B1852" s="1013" t="s">
        <v>11069</v>
      </c>
      <c r="C1852" s="1029">
        <v>28500</v>
      </c>
      <c r="D1852" s="1017">
        <v>0</v>
      </c>
      <c r="E1852" s="612">
        <f t="shared" si="28"/>
        <v>8289596.7900000019</v>
      </c>
    </row>
    <row r="1853" spans="1:6" ht="22.5" customHeight="1">
      <c r="A1853" s="1013" t="s">
        <v>11070</v>
      </c>
      <c r="B1853" s="1013" t="s">
        <v>11071</v>
      </c>
      <c r="C1853" s="1029">
        <v>15000</v>
      </c>
      <c r="D1853" s="1017">
        <v>0</v>
      </c>
      <c r="E1853" s="612">
        <f t="shared" si="28"/>
        <v>8304596.7900000019</v>
      </c>
    </row>
    <row r="1854" spans="1:6" ht="22.5" customHeight="1">
      <c r="A1854" s="1013" t="s">
        <v>11072</v>
      </c>
      <c r="B1854" s="1013" t="s">
        <v>11043</v>
      </c>
      <c r="C1854" s="1029">
        <v>7000</v>
      </c>
      <c r="D1854" s="1017">
        <v>0</v>
      </c>
      <c r="E1854" s="612">
        <f t="shared" si="28"/>
        <v>8311596.7900000019</v>
      </c>
    </row>
    <row r="1855" spans="1:6" ht="22.5" customHeight="1">
      <c r="A1855" s="1013" t="s">
        <v>11073</v>
      </c>
      <c r="B1855" s="1013" t="s">
        <v>11074</v>
      </c>
      <c r="C1855" s="1029">
        <v>20000</v>
      </c>
      <c r="D1855" s="1017">
        <v>0</v>
      </c>
      <c r="E1855" s="612">
        <f t="shared" si="28"/>
        <v>8331596.7900000019</v>
      </c>
    </row>
    <row r="1856" spans="1:6" ht="22.5" customHeight="1">
      <c r="A1856" s="1013" t="s">
        <v>11075</v>
      </c>
      <c r="B1856" s="1013" t="s">
        <v>11076</v>
      </c>
      <c r="C1856" s="1029">
        <v>28000</v>
      </c>
      <c r="D1856" s="1017">
        <v>0</v>
      </c>
      <c r="E1856" s="612">
        <f t="shared" si="28"/>
        <v>8359596.7900000019</v>
      </c>
    </row>
    <row r="1857" spans="1:6" ht="22.5" customHeight="1">
      <c r="A1857" s="1013" t="s">
        <v>11077</v>
      </c>
      <c r="B1857" s="1013" t="s">
        <v>8336</v>
      </c>
      <c r="C1857" s="1017">
        <v>0</v>
      </c>
      <c r="D1857" s="1017">
        <v>750</v>
      </c>
      <c r="E1857" s="612">
        <f t="shared" si="28"/>
        <v>8358846.7900000019</v>
      </c>
    </row>
    <row r="1858" spans="1:6" ht="22.5" customHeight="1">
      <c r="A1858" s="1013" t="s">
        <v>11078</v>
      </c>
      <c r="B1858" s="1013" t="s">
        <v>11079</v>
      </c>
      <c r="C1858" s="1017">
        <v>0</v>
      </c>
      <c r="D1858" s="1017">
        <v>53.75</v>
      </c>
      <c r="E1858" s="612">
        <f t="shared" si="28"/>
        <v>8358793.0400000019</v>
      </c>
    </row>
    <row r="1859" spans="1:6" ht="22.5" customHeight="1">
      <c r="A1859" s="1013" t="s">
        <v>11078</v>
      </c>
      <c r="B1859" s="1013" t="s">
        <v>11080</v>
      </c>
      <c r="C1859" s="1017">
        <v>0</v>
      </c>
      <c r="D1859" s="1017">
        <v>8350000</v>
      </c>
      <c r="E1859" s="612">
        <f t="shared" si="28"/>
        <v>8793.0400000018999</v>
      </c>
    </row>
    <row r="1860" spans="1:6" ht="22.5" customHeight="1">
      <c r="A1860" s="1013" t="s">
        <v>11081</v>
      </c>
      <c r="B1860" s="1013" t="s">
        <v>11082</v>
      </c>
      <c r="C1860" s="1029">
        <v>39000</v>
      </c>
      <c r="D1860" s="1017">
        <v>0</v>
      </c>
      <c r="E1860" s="612">
        <f t="shared" si="28"/>
        <v>47793.0400000019</v>
      </c>
    </row>
    <row r="1861" spans="1:6" ht="22.5" customHeight="1">
      <c r="A1861" s="1013" t="s">
        <v>11083</v>
      </c>
      <c r="B1861" s="1013" t="s">
        <v>11084</v>
      </c>
      <c r="C1861" s="1017">
        <v>52000</v>
      </c>
      <c r="D1861" s="1017">
        <v>0</v>
      </c>
      <c r="E1861" s="612">
        <f t="shared" si="28"/>
        <v>99793.0400000019</v>
      </c>
    </row>
    <row r="1862" spans="1:6" ht="22.5" customHeight="1">
      <c r="A1862" s="1013" t="s">
        <v>11085</v>
      </c>
      <c r="B1862" s="1013" t="s">
        <v>11086</v>
      </c>
      <c r="C1862" s="1029">
        <v>5000</v>
      </c>
      <c r="D1862" s="1017">
        <v>0</v>
      </c>
      <c r="E1862" s="612">
        <f t="shared" si="28"/>
        <v>104793.0400000019</v>
      </c>
    </row>
    <row r="1863" spans="1:6" ht="22.5" customHeight="1">
      <c r="A1863" s="1013" t="s">
        <v>11087</v>
      </c>
      <c r="B1863" s="1013" t="s">
        <v>11088</v>
      </c>
      <c r="C1863" s="1029">
        <v>34000</v>
      </c>
      <c r="D1863" s="1017">
        <v>0</v>
      </c>
      <c r="E1863" s="612">
        <f t="shared" ref="E1863:E1926" si="29">E1862-D1863+C1863</f>
        <v>138793.0400000019</v>
      </c>
    </row>
    <row r="1864" spans="1:6" ht="22.5" customHeight="1">
      <c r="A1864" s="1013" t="s">
        <v>11089</v>
      </c>
      <c r="B1864" s="1013" t="s">
        <v>10765</v>
      </c>
      <c r="C1864" s="1029">
        <v>14200</v>
      </c>
      <c r="D1864" s="1017">
        <v>0</v>
      </c>
      <c r="E1864" s="612">
        <f t="shared" si="29"/>
        <v>152993.0400000019</v>
      </c>
    </row>
    <row r="1865" spans="1:6" ht="22.5" customHeight="1">
      <c r="A1865" s="1013" t="s">
        <v>11090</v>
      </c>
      <c r="B1865" s="1013" t="s">
        <v>11091</v>
      </c>
      <c r="C1865" s="1029">
        <v>39000</v>
      </c>
      <c r="D1865" s="1017">
        <v>0</v>
      </c>
      <c r="E1865" s="612">
        <f t="shared" si="29"/>
        <v>191993.0400000019</v>
      </c>
    </row>
    <row r="1866" spans="1:6" ht="22.5" customHeight="1">
      <c r="A1866" s="1013" t="s">
        <v>11092</v>
      </c>
      <c r="B1866" s="1013" t="s">
        <v>11093</v>
      </c>
      <c r="C1866" s="1029">
        <v>7000</v>
      </c>
      <c r="D1866" s="1017">
        <v>0</v>
      </c>
      <c r="E1866" s="612">
        <f t="shared" si="29"/>
        <v>198993.0400000019</v>
      </c>
    </row>
    <row r="1867" spans="1:6" ht="22.5" customHeight="1">
      <c r="A1867" s="1013" t="s">
        <v>11094</v>
      </c>
      <c r="B1867" s="1013" t="s">
        <v>11095</v>
      </c>
      <c r="C1867" s="1029">
        <v>24500</v>
      </c>
      <c r="D1867" s="1017">
        <v>0</v>
      </c>
      <c r="E1867" s="612">
        <f t="shared" si="29"/>
        <v>223493.0400000019</v>
      </c>
    </row>
    <row r="1868" spans="1:6" s="1023" customFormat="1" ht="22.5" customHeight="1">
      <c r="A1868" s="1014" t="s">
        <v>11096</v>
      </c>
      <c r="B1868" s="1014" t="s">
        <v>11097</v>
      </c>
      <c r="C1868" s="1024">
        <v>2500</v>
      </c>
      <c r="D1868" s="1024">
        <v>0</v>
      </c>
      <c r="E1868" s="1369">
        <f t="shared" si="29"/>
        <v>225993.0400000019</v>
      </c>
      <c r="F1868" s="1358"/>
    </row>
    <row r="1869" spans="1:6" ht="22.5" customHeight="1">
      <c r="A1869" s="1013" t="s">
        <v>11098</v>
      </c>
      <c r="B1869" s="1013" t="s">
        <v>11099</v>
      </c>
      <c r="C1869" s="1029">
        <v>12500</v>
      </c>
      <c r="D1869" s="1017">
        <v>0</v>
      </c>
      <c r="E1869" s="612">
        <f t="shared" si="29"/>
        <v>238493.0400000019</v>
      </c>
    </row>
    <row r="1870" spans="1:6" ht="22.5" customHeight="1">
      <c r="A1870" s="1013" t="s">
        <v>11100</v>
      </c>
      <c r="B1870" s="1013" t="s">
        <v>8336</v>
      </c>
      <c r="C1870" s="1017">
        <v>0</v>
      </c>
      <c r="D1870" s="1017">
        <v>350</v>
      </c>
      <c r="E1870" s="612">
        <f t="shared" si="29"/>
        <v>238143.0400000019</v>
      </c>
    </row>
    <row r="1871" spans="1:6" ht="22.5" customHeight="1">
      <c r="A1871" s="1013" t="s">
        <v>11101</v>
      </c>
      <c r="B1871" s="1013" t="s">
        <v>11102</v>
      </c>
      <c r="C1871" s="1029">
        <v>28500</v>
      </c>
      <c r="D1871" s="1017">
        <v>0</v>
      </c>
      <c r="E1871" s="612">
        <f t="shared" si="29"/>
        <v>266643.0400000019</v>
      </c>
    </row>
    <row r="1872" spans="1:6" s="1023" customFormat="1" ht="22.5" customHeight="1">
      <c r="A1872" s="1014" t="s">
        <v>11101</v>
      </c>
      <c r="B1872" s="1014" t="s">
        <v>11103</v>
      </c>
      <c r="C1872" s="2616">
        <v>5000</v>
      </c>
      <c r="D1872" s="1024">
        <v>0</v>
      </c>
      <c r="E1872" s="1369">
        <f t="shared" si="29"/>
        <v>271643.0400000019</v>
      </c>
      <c r="F1872" s="1358"/>
    </row>
    <row r="1873" spans="1:5" ht="22.5" customHeight="1">
      <c r="A1873" s="1013" t="s">
        <v>11104</v>
      </c>
      <c r="B1873" s="1013" t="s">
        <v>11105</v>
      </c>
      <c r="C1873" s="1029">
        <v>28000</v>
      </c>
      <c r="D1873" s="1017">
        <v>0</v>
      </c>
      <c r="E1873" s="612">
        <f t="shared" si="29"/>
        <v>299643.0400000019</v>
      </c>
    </row>
    <row r="1874" spans="1:5" ht="22.5" customHeight="1">
      <c r="A1874" s="1013" t="s">
        <v>11106</v>
      </c>
      <c r="B1874" s="1013" t="s">
        <v>8336</v>
      </c>
      <c r="C1874" s="1017">
        <v>0</v>
      </c>
      <c r="D1874" s="1017">
        <v>100</v>
      </c>
      <c r="E1874" s="612">
        <f t="shared" si="29"/>
        <v>299543.0400000019</v>
      </c>
    </row>
    <row r="1875" spans="1:5" ht="22.5" customHeight="1">
      <c r="A1875" s="1013" t="s">
        <v>11107</v>
      </c>
      <c r="B1875" s="1013" t="s">
        <v>11108</v>
      </c>
      <c r="C1875" s="1029">
        <v>15000</v>
      </c>
      <c r="D1875" s="1017">
        <v>0</v>
      </c>
      <c r="E1875" s="612">
        <f t="shared" si="29"/>
        <v>314543.0400000019</v>
      </c>
    </row>
    <row r="1876" spans="1:5" ht="22.5" customHeight="1">
      <c r="A1876" s="1013" t="s">
        <v>11109</v>
      </c>
      <c r="B1876" s="1013" t="s">
        <v>11110</v>
      </c>
      <c r="C1876" s="2617">
        <v>15000</v>
      </c>
      <c r="D1876" s="1017">
        <v>0</v>
      </c>
      <c r="E1876" s="612">
        <f t="shared" si="29"/>
        <v>329543.0400000019</v>
      </c>
    </row>
    <row r="1877" spans="1:5" ht="22.5" customHeight="1">
      <c r="A1877" s="1013" t="s">
        <v>11111</v>
      </c>
      <c r="B1877" s="1013" t="s">
        <v>11112</v>
      </c>
      <c r="C1877" s="1029">
        <v>15000</v>
      </c>
      <c r="D1877" s="1017">
        <v>0</v>
      </c>
      <c r="E1877" s="612">
        <f t="shared" si="29"/>
        <v>344543.0400000019</v>
      </c>
    </row>
    <row r="1878" spans="1:5" ht="22.5" customHeight="1">
      <c r="A1878" s="1013" t="s">
        <v>11113</v>
      </c>
      <c r="B1878" s="1013" t="s">
        <v>11114</v>
      </c>
      <c r="C1878" s="1025">
        <v>25000</v>
      </c>
      <c r="D1878" s="1017">
        <v>0</v>
      </c>
      <c r="E1878" s="612">
        <f t="shared" si="29"/>
        <v>369543.0400000019</v>
      </c>
    </row>
    <row r="1879" spans="1:5" ht="22.5" customHeight="1">
      <c r="A1879" s="1013" t="s">
        <v>11115</v>
      </c>
      <c r="B1879" s="1013" t="s">
        <v>10813</v>
      </c>
      <c r="C1879" s="1029">
        <v>25000</v>
      </c>
      <c r="D1879" s="1017">
        <v>0</v>
      </c>
      <c r="E1879" s="612">
        <f t="shared" si="29"/>
        <v>394543.0400000019</v>
      </c>
    </row>
    <row r="1880" spans="1:5" ht="22.5" customHeight="1">
      <c r="A1880" s="1013" t="s">
        <v>11116</v>
      </c>
      <c r="B1880" s="1013" t="s">
        <v>11117</v>
      </c>
      <c r="C1880" s="1029">
        <v>25000</v>
      </c>
      <c r="D1880" s="1017">
        <v>0</v>
      </c>
      <c r="E1880" s="612">
        <f t="shared" si="29"/>
        <v>419543.0400000019</v>
      </c>
    </row>
    <row r="1881" spans="1:5" ht="22.5" customHeight="1">
      <c r="A1881" s="1013" t="s">
        <v>11118</v>
      </c>
      <c r="B1881" s="1013" t="s">
        <v>11119</v>
      </c>
      <c r="C1881" s="1029">
        <v>50000</v>
      </c>
      <c r="D1881" s="1017">
        <v>0</v>
      </c>
      <c r="E1881" s="612">
        <f t="shared" si="29"/>
        <v>469543.0400000019</v>
      </c>
    </row>
    <row r="1882" spans="1:5" ht="22.5" customHeight="1">
      <c r="A1882" s="1013" t="s">
        <v>11120</v>
      </c>
      <c r="B1882" s="1013" t="s">
        <v>11121</v>
      </c>
      <c r="C1882" s="1029">
        <v>30000</v>
      </c>
      <c r="D1882" s="1017">
        <v>0</v>
      </c>
      <c r="E1882" s="612">
        <f t="shared" si="29"/>
        <v>499543.0400000019</v>
      </c>
    </row>
    <row r="1883" spans="1:5" ht="22.5" customHeight="1">
      <c r="A1883" s="1013" t="s">
        <v>11122</v>
      </c>
      <c r="B1883" s="1013" t="s">
        <v>11123</v>
      </c>
      <c r="C1883" s="1029">
        <v>15000</v>
      </c>
      <c r="D1883" s="1017">
        <v>0</v>
      </c>
      <c r="E1883" s="612">
        <f t="shared" si="29"/>
        <v>514543.0400000019</v>
      </c>
    </row>
    <row r="1884" spans="1:5" ht="22.5" customHeight="1">
      <c r="A1884" s="1013" t="s">
        <v>11124</v>
      </c>
      <c r="B1884" s="1013" t="s">
        <v>11125</v>
      </c>
      <c r="C1884" s="1029">
        <v>15000</v>
      </c>
      <c r="D1884" s="1017">
        <v>0</v>
      </c>
      <c r="E1884" s="612">
        <f t="shared" si="29"/>
        <v>529543.0400000019</v>
      </c>
    </row>
    <row r="1885" spans="1:5" ht="22.5" customHeight="1">
      <c r="A1885" s="1013" t="s">
        <v>11126</v>
      </c>
      <c r="B1885" s="1013" t="s">
        <v>11127</v>
      </c>
      <c r="C1885" s="1029">
        <v>15000</v>
      </c>
      <c r="D1885" s="1017">
        <v>0</v>
      </c>
      <c r="E1885" s="612">
        <f t="shared" si="29"/>
        <v>544543.0400000019</v>
      </c>
    </row>
    <row r="1886" spans="1:5" ht="22.5" customHeight="1">
      <c r="A1886" s="1013" t="s">
        <v>11128</v>
      </c>
      <c r="B1886" s="1013" t="s">
        <v>11129</v>
      </c>
      <c r="C1886" s="1029">
        <v>25000</v>
      </c>
      <c r="D1886" s="1017">
        <v>0</v>
      </c>
      <c r="E1886" s="612">
        <f t="shared" si="29"/>
        <v>569543.0400000019</v>
      </c>
    </row>
    <row r="1887" spans="1:5" ht="22.5" customHeight="1">
      <c r="A1887" s="1013" t="s">
        <v>11130</v>
      </c>
      <c r="B1887" s="1013" t="s">
        <v>11131</v>
      </c>
      <c r="C1887" s="1029">
        <v>15000</v>
      </c>
      <c r="D1887" s="1017">
        <v>0</v>
      </c>
      <c r="E1887" s="612">
        <f t="shared" si="29"/>
        <v>584543.0400000019</v>
      </c>
    </row>
    <row r="1888" spans="1:5" ht="22.5" customHeight="1">
      <c r="A1888" s="1013" t="s">
        <v>11132</v>
      </c>
      <c r="B1888" s="1013" t="s">
        <v>11133</v>
      </c>
      <c r="C1888" s="1029">
        <v>20100</v>
      </c>
      <c r="D1888" s="1017">
        <v>0</v>
      </c>
      <c r="E1888" s="612">
        <f t="shared" si="29"/>
        <v>604643.0400000019</v>
      </c>
    </row>
    <row r="1889" spans="1:6" ht="22.5" customHeight="1">
      <c r="A1889" s="1015" t="s">
        <v>11134</v>
      </c>
      <c r="B1889" s="1015" t="s">
        <v>11135</v>
      </c>
      <c r="C1889" s="1029">
        <v>15000</v>
      </c>
      <c r="D1889" s="1017">
        <v>0</v>
      </c>
      <c r="E1889" s="612">
        <f t="shared" si="29"/>
        <v>619643.0400000019</v>
      </c>
    </row>
    <row r="1890" spans="1:6" ht="22.5" customHeight="1">
      <c r="A1890" s="1383">
        <v>44128</v>
      </c>
      <c r="B1890" s="1746" t="s">
        <v>11136</v>
      </c>
      <c r="C1890" s="2618">
        <v>25000</v>
      </c>
      <c r="D1890" s="1384">
        <v>0</v>
      </c>
      <c r="E1890" s="612">
        <f t="shared" si="29"/>
        <v>644643.0400000019</v>
      </c>
    </row>
    <row r="1891" spans="1:6" ht="22.5" customHeight="1">
      <c r="A1891" s="1383">
        <v>44128</v>
      </c>
      <c r="B1891" s="1746" t="s">
        <v>11137</v>
      </c>
      <c r="C1891" s="2618">
        <v>40000</v>
      </c>
      <c r="D1891" s="1384">
        <v>0</v>
      </c>
      <c r="E1891" s="612">
        <f t="shared" si="29"/>
        <v>684643.0400000019</v>
      </c>
    </row>
    <row r="1892" spans="1:6" ht="22.5" customHeight="1">
      <c r="A1892" s="1383">
        <v>44128</v>
      </c>
      <c r="B1892" s="1746" t="s">
        <v>11138</v>
      </c>
      <c r="C1892" s="2618">
        <v>15000</v>
      </c>
      <c r="D1892" s="1384">
        <v>0</v>
      </c>
      <c r="E1892" s="612">
        <f t="shared" si="29"/>
        <v>699643.0400000019</v>
      </c>
    </row>
    <row r="1893" spans="1:6" ht="22.5" customHeight="1">
      <c r="A1893" s="1383">
        <v>44128</v>
      </c>
      <c r="B1893" s="1746" t="s">
        <v>11139</v>
      </c>
      <c r="C1893" s="2618">
        <v>10000</v>
      </c>
      <c r="D1893" s="1384">
        <v>0</v>
      </c>
      <c r="E1893" s="612">
        <f t="shared" si="29"/>
        <v>709643.0400000019</v>
      </c>
    </row>
    <row r="1894" spans="1:6" ht="22.5" customHeight="1">
      <c r="A1894" s="1383">
        <v>44128</v>
      </c>
      <c r="B1894" s="1746" t="s">
        <v>11140</v>
      </c>
      <c r="C1894" s="2618">
        <v>25000</v>
      </c>
      <c r="D1894" s="1384">
        <v>0</v>
      </c>
      <c r="E1894" s="612">
        <f t="shared" si="29"/>
        <v>734643.0400000019</v>
      </c>
    </row>
    <row r="1895" spans="1:6" ht="22.5" customHeight="1">
      <c r="A1895" s="1383">
        <v>44128</v>
      </c>
      <c r="B1895" s="1747" t="s">
        <v>8336</v>
      </c>
      <c r="C1895" s="1384">
        <v>0</v>
      </c>
      <c r="D1895" s="2328">
        <v>1100</v>
      </c>
      <c r="E1895" s="612">
        <f t="shared" si="29"/>
        <v>733543.0400000019</v>
      </c>
    </row>
    <row r="1896" spans="1:6" ht="22.5" customHeight="1">
      <c r="A1896" s="1383">
        <v>44128</v>
      </c>
      <c r="B1896" s="1747" t="s">
        <v>11141</v>
      </c>
      <c r="C1896" s="2618">
        <v>15000</v>
      </c>
      <c r="D1896" s="1384">
        <v>0</v>
      </c>
      <c r="E1896" s="612">
        <f t="shared" si="29"/>
        <v>748543.0400000019</v>
      </c>
    </row>
    <row r="1897" spans="1:6" ht="22.5" customHeight="1">
      <c r="A1897" s="1383">
        <v>44128</v>
      </c>
      <c r="B1897" s="1747" t="s">
        <v>11142</v>
      </c>
      <c r="C1897" s="2618">
        <v>16750</v>
      </c>
      <c r="D1897" s="1384">
        <v>0</v>
      </c>
      <c r="E1897" s="612">
        <f t="shared" si="29"/>
        <v>765293.0400000019</v>
      </c>
    </row>
    <row r="1898" spans="1:6" ht="22.5" customHeight="1">
      <c r="A1898" s="1383">
        <v>44129</v>
      </c>
      <c r="B1898" s="1747" t="s">
        <v>11143</v>
      </c>
      <c r="C1898" s="2618">
        <v>8000</v>
      </c>
      <c r="D1898" s="1384">
        <v>0</v>
      </c>
      <c r="E1898" s="612">
        <f t="shared" si="29"/>
        <v>773293.0400000019</v>
      </c>
    </row>
    <row r="1899" spans="1:6" ht="22.5" customHeight="1">
      <c r="A1899" s="1383">
        <v>44130</v>
      </c>
      <c r="B1899" s="1747" t="s">
        <v>11144</v>
      </c>
      <c r="C1899" s="2618">
        <v>25000</v>
      </c>
      <c r="D1899" s="1384">
        <v>0</v>
      </c>
      <c r="E1899" s="612">
        <f t="shared" si="29"/>
        <v>798293.0400000019</v>
      </c>
    </row>
    <row r="1900" spans="1:6" s="1023" customFormat="1" ht="22.5" customHeight="1">
      <c r="A1900" s="1014" t="s">
        <v>11145</v>
      </c>
      <c r="B1900" s="1014" t="s">
        <v>11146</v>
      </c>
      <c r="C1900" s="1024">
        <v>15000</v>
      </c>
      <c r="D1900" s="1024">
        <v>0</v>
      </c>
      <c r="E1900" s="1369">
        <f t="shared" si="29"/>
        <v>813293.0400000019</v>
      </c>
      <c r="F1900" s="1358"/>
    </row>
    <row r="1901" spans="1:6" ht="22.5" customHeight="1">
      <c r="A1901" s="1013" t="s">
        <v>11147</v>
      </c>
      <c r="B1901" s="1013" t="s">
        <v>11148</v>
      </c>
      <c r="C1901" s="1029">
        <v>20000</v>
      </c>
      <c r="D1901" s="1017">
        <v>0</v>
      </c>
      <c r="E1901" s="612">
        <f t="shared" si="29"/>
        <v>833293.0400000019</v>
      </c>
    </row>
    <row r="1902" spans="1:6" ht="22.5" customHeight="1">
      <c r="A1902" s="1013" t="s">
        <v>11149</v>
      </c>
      <c r="B1902" s="1013" t="s">
        <v>11150</v>
      </c>
      <c r="C1902" s="1029">
        <v>2000</v>
      </c>
      <c r="D1902" s="1017">
        <v>0</v>
      </c>
      <c r="E1902" s="612">
        <f t="shared" si="29"/>
        <v>835293.0400000019</v>
      </c>
    </row>
    <row r="1903" spans="1:6" ht="22.5" customHeight="1">
      <c r="A1903" s="1013" t="s">
        <v>11151</v>
      </c>
      <c r="B1903" s="1013" t="s">
        <v>11043</v>
      </c>
      <c r="C1903" s="1029">
        <v>14000</v>
      </c>
      <c r="D1903" s="1017">
        <v>0</v>
      </c>
      <c r="E1903" s="612">
        <f t="shared" si="29"/>
        <v>849293.0400000019</v>
      </c>
    </row>
    <row r="1904" spans="1:6" ht="22.5" customHeight="1">
      <c r="A1904" s="1013" t="s">
        <v>11152</v>
      </c>
      <c r="B1904" s="1013" t="s">
        <v>11153</v>
      </c>
      <c r="C1904" s="1029">
        <v>25000</v>
      </c>
      <c r="D1904" s="1017">
        <v>0</v>
      </c>
      <c r="E1904" s="612">
        <f t="shared" si="29"/>
        <v>874293.0400000019</v>
      </c>
    </row>
    <row r="1905" spans="1:6" ht="22.5" customHeight="1">
      <c r="A1905" s="1013" t="s">
        <v>11154</v>
      </c>
      <c r="B1905" s="1013" t="s">
        <v>11155</v>
      </c>
      <c r="C1905" s="1029">
        <v>15000</v>
      </c>
      <c r="D1905" s="1017">
        <v>0</v>
      </c>
      <c r="E1905" s="612">
        <f t="shared" si="29"/>
        <v>889293.0400000019</v>
      </c>
    </row>
    <row r="1906" spans="1:6" ht="22.5" customHeight="1">
      <c r="A1906" s="1013" t="s">
        <v>11156</v>
      </c>
      <c r="B1906" s="1013" t="s">
        <v>11157</v>
      </c>
      <c r="C1906" s="1029">
        <v>15000</v>
      </c>
      <c r="D1906" s="1017">
        <v>0</v>
      </c>
      <c r="E1906" s="612">
        <f t="shared" si="29"/>
        <v>904293.0400000019</v>
      </c>
    </row>
    <row r="1907" spans="1:6" ht="22.5" customHeight="1">
      <c r="A1907" s="1013" t="s">
        <v>11158</v>
      </c>
      <c r="B1907" s="1013" t="s">
        <v>11159</v>
      </c>
      <c r="C1907" s="1029">
        <v>15000</v>
      </c>
      <c r="D1907" s="1017">
        <v>0</v>
      </c>
      <c r="E1907" s="612">
        <f t="shared" si="29"/>
        <v>919293.0400000019</v>
      </c>
    </row>
    <row r="1908" spans="1:6" ht="22.5" customHeight="1">
      <c r="A1908" s="1013" t="s">
        <v>11160</v>
      </c>
      <c r="B1908" s="1013" t="s">
        <v>11161</v>
      </c>
      <c r="C1908" s="1029">
        <v>50000</v>
      </c>
      <c r="D1908" s="1017">
        <v>0</v>
      </c>
      <c r="E1908" s="612">
        <f t="shared" si="29"/>
        <v>969293.0400000019</v>
      </c>
    </row>
    <row r="1909" spans="1:6" ht="22.5" customHeight="1">
      <c r="A1909" s="1013" t="s">
        <v>11162</v>
      </c>
      <c r="B1909" s="1013" t="s">
        <v>8336</v>
      </c>
      <c r="C1909" s="1017">
        <v>0</v>
      </c>
      <c r="D1909" s="1017">
        <v>450</v>
      </c>
      <c r="E1909" s="612">
        <f t="shared" si="29"/>
        <v>968843.0400000019</v>
      </c>
    </row>
    <row r="1910" spans="1:6" ht="22.5" customHeight="1">
      <c r="A1910" s="1013" t="s">
        <v>11163</v>
      </c>
      <c r="B1910" s="1013" t="s">
        <v>8478</v>
      </c>
      <c r="C1910" s="1017">
        <v>0</v>
      </c>
      <c r="D1910" s="1017">
        <v>8976.25</v>
      </c>
      <c r="E1910" s="612">
        <f t="shared" si="29"/>
        <v>959866.7900000019</v>
      </c>
    </row>
    <row r="1911" spans="1:6" ht="22.5" customHeight="1">
      <c r="A1911" s="1013" t="s">
        <v>11164</v>
      </c>
      <c r="B1911" s="1013" t="s">
        <v>11165</v>
      </c>
      <c r="C1911" s="1029">
        <v>15000</v>
      </c>
      <c r="D1911" s="1017">
        <v>0</v>
      </c>
      <c r="E1911" s="612">
        <f t="shared" si="29"/>
        <v>974866.7900000019</v>
      </c>
    </row>
    <row r="1912" spans="1:6" ht="22.5" customHeight="1">
      <c r="A1912" s="1013" t="s">
        <v>11166</v>
      </c>
      <c r="B1912" s="1013" t="s">
        <v>11167</v>
      </c>
      <c r="C1912" s="1029">
        <v>20100</v>
      </c>
      <c r="D1912" s="1017">
        <v>0</v>
      </c>
      <c r="E1912" s="612">
        <f t="shared" si="29"/>
        <v>994966.7900000019</v>
      </c>
    </row>
    <row r="1913" spans="1:6" ht="22.5" customHeight="1">
      <c r="A1913" s="1013" t="s">
        <v>11168</v>
      </c>
      <c r="B1913" s="1013" t="s">
        <v>11169</v>
      </c>
      <c r="C1913" s="1029">
        <v>15000</v>
      </c>
      <c r="D1913" s="1017">
        <v>0</v>
      </c>
      <c r="E1913" s="612">
        <f t="shared" si="29"/>
        <v>1009966.7900000019</v>
      </c>
    </row>
    <row r="1914" spans="1:6" ht="22.5" customHeight="1">
      <c r="A1914" s="1013" t="s">
        <v>11170</v>
      </c>
      <c r="B1914" s="1013" t="s">
        <v>11171</v>
      </c>
      <c r="C1914" s="1029">
        <v>54000</v>
      </c>
      <c r="D1914" s="1017">
        <v>0</v>
      </c>
      <c r="E1914" s="612">
        <f t="shared" si="29"/>
        <v>1063966.7900000019</v>
      </c>
    </row>
    <row r="1915" spans="1:6" ht="22.5" customHeight="1">
      <c r="A1915" s="1013" t="s">
        <v>11172</v>
      </c>
      <c r="B1915" s="1013" t="s">
        <v>11173</v>
      </c>
      <c r="C1915" s="1029">
        <v>25000</v>
      </c>
      <c r="D1915" s="1017">
        <v>0</v>
      </c>
      <c r="E1915" s="612">
        <f t="shared" si="29"/>
        <v>1088966.7900000019</v>
      </c>
    </row>
    <row r="1916" spans="1:6" ht="22.5" customHeight="1">
      <c r="A1916" s="1013" t="s">
        <v>11174</v>
      </c>
      <c r="B1916" s="1013" t="s">
        <v>11175</v>
      </c>
      <c r="C1916" s="1029">
        <v>50000</v>
      </c>
      <c r="D1916" s="1017">
        <v>0</v>
      </c>
      <c r="E1916" s="612">
        <f t="shared" si="29"/>
        <v>1138966.7900000019</v>
      </c>
    </row>
    <row r="1917" spans="1:6" ht="22.5" customHeight="1">
      <c r="A1917" s="1013" t="s">
        <v>11176</v>
      </c>
      <c r="B1917" s="1013" t="s">
        <v>11177</v>
      </c>
      <c r="C1917" s="1029">
        <v>15000</v>
      </c>
      <c r="D1917" s="1017">
        <v>0</v>
      </c>
      <c r="E1917" s="612">
        <f t="shared" si="29"/>
        <v>1153966.7900000019</v>
      </c>
    </row>
    <row r="1918" spans="1:6" ht="22.5" customHeight="1">
      <c r="A1918" s="1013" t="s">
        <v>11178</v>
      </c>
      <c r="B1918" s="1013" t="s">
        <v>8336</v>
      </c>
      <c r="C1918" s="1017">
        <v>0</v>
      </c>
      <c r="D1918" s="1017">
        <v>350</v>
      </c>
      <c r="E1918" s="612">
        <f t="shared" si="29"/>
        <v>1153616.7900000019</v>
      </c>
    </row>
    <row r="1919" spans="1:6" s="1023" customFormat="1" ht="22.5" customHeight="1">
      <c r="A1919" s="1014" t="s">
        <v>11179</v>
      </c>
      <c r="B1919" s="1014" t="s">
        <v>11180</v>
      </c>
      <c r="C1919" s="1024">
        <v>350000</v>
      </c>
      <c r="D1919" s="1024">
        <v>0</v>
      </c>
      <c r="E1919" s="612">
        <f t="shared" si="29"/>
        <v>1503616.7900000019</v>
      </c>
      <c r="F1919" s="1358"/>
    </row>
    <row r="1920" spans="1:6" ht="22.5" customHeight="1">
      <c r="A1920" s="1013" t="s">
        <v>11181</v>
      </c>
      <c r="B1920" s="1013" t="s">
        <v>11182</v>
      </c>
      <c r="C1920" s="1029">
        <v>12000</v>
      </c>
      <c r="D1920" s="1017">
        <v>0</v>
      </c>
      <c r="E1920" s="612">
        <f t="shared" si="29"/>
        <v>1515616.7900000019</v>
      </c>
    </row>
    <row r="1921" spans="1:5" ht="22.5" customHeight="1">
      <c r="A1921" s="1013" t="s">
        <v>11183</v>
      </c>
      <c r="B1921" s="1013" t="s">
        <v>11184</v>
      </c>
      <c r="C1921" s="1029">
        <v>10000</v>
      </c>
      <c r="D1921" s="1017">
        <v>0</v>
      </c>
      <c r="E1921" s="612">
        <f t="shared" si="29"/>
        <v>1525616.7900000019</v>
      </c>
    </row>
    <row r="1922" spans="1:5" ht="22.5" customHeight="1">
      <c r="A1922" s="1013" t="s">
        <v>11185</v>
      </c>
      <c r="B1922" s="1013" t="s">
        <v>11186</v>
      </c>
      <c r="C1922" s="1029">
        <v>15000</v>
      </c>
      <c r="D1922" s="1017">
        <v>0</v>
      </c>
      <c r="E1922" s="612">
        <f t="shared" si="29"/>
        <v>1540616.7900000019</v>
      </c>
    </row>
    <row r="1923" spans="1:5" ht="22.5" customHeight="1">
      <c r="A1923" s="1013" t="s">
        <v>11187</v>
      </c>
      <c r="B1923" s="1013" t="s">
        <v>11188</v>
      </c>
      <c r="C1923" s="1029">
        <v>4000</v>
      </c>
      <c r="D1923" s="1017">
        <v>0</v>
      </c>
      <c r="E1923" s="612">
        <f t="shared" si="29"/>
        <v>1544616.7900000019</v>
      </c>
    </row>
    <row r="1924" spans="1:5" ht="22.5" customHeight="1">
      <c r="A1924" s="1013" t="s">
        <v>11189</v>
      </c>
      <c r="B1924" s="1013" t="s">
        <v>8336</v>
      </c>
      <c r="C1924" s="1017">
        <v>0</v>
      </c>
      <c r="D1924" s="1017">
        <v>200</v>
      </c>
      <c r="E1924" s="612">
        <f t="shared" si="29"/>
        <v>1544416.7900000019</v>
      </c>
    </row>
    <row r="1925" spans="1:5" ht="22.5" customHeight="1">
      <c r="A1925" s="1013" t="s">
        <v>11190</v>
      </c>
      <c r="B1925" s="1013" t="s">
        <v>11191</v>
      </c>
      <c r="C1925" s="1029">
        <v>50000</v>
      </c>
      <c r="D1925" s="1017">
        <v>0</v>
      </c>
      <c r="E1925" s="612">
        <f t="shared" si="29"/>
        <v>1594416.7900000019</v>
      </c>
    </row>
    <row r="1926" spans="1:5" ht="22.5" customHeight="1">
      <c r="A1926" s="1013" t="s">
        <v>11192</v>
      </c>
      <c r="B1926" s="1013" t="s">
        <v>8336</v>
      </c>
      <c r="C1926" s="1017">
        <v>0</v>
      </c>
      <c r="D1926" s="1017">
        <v>50</v>
      </c>
      <c r="E1926" s="612">
        <f t="shared" si="29"/>
        <v>1594366.7900000019</v>
      </c>
    </row>
    <row r="1927" spans="1:5" ht="22.5" customHeight="1">
      <c r="A1927" s="1013" t="s">
        <v>11193</v>
      </c>
      <c r="B1927" s="1013" t="s">
        <v>11194</v>
      </c>
      <c r="C1927" s="1029">
        <v>75000</v>
      </c>
      <c r="D1927" s="1017">
        <v>0</v>
      </c>
      <c r="E1927" s="612">
        <f t="shared" ref="E1927:E1990" si="30">E1926-D1927+C1927</f>
        <v>1669366.7900000019</v>
      </c>
    </row>
    <row r="1928" spans="1:5" ht="22.5" customHeight="1">
      <c r="A1928" s="1013" t="s">
        <v>11195</v>
      </c>
      <c r="B1928" s="1013" t="s">
        <v>11196</v>
      </c>
      <c r="C1928" s="1017">
        <v>0</v>
      </c>
      <c r="D1928" s="1017">
        <v>53.75</v>
      </c>
      <c r="E1928" s="612">
        <f t="shared" si="30"/>
        <v>1669313.0400000019</v>
      </c>
    </row>
    <row r="1929" spans="1:5" ht="22.5" customHeight="1">
      <c r="A1929" s="1013" t="s">
        <v>11195</v>
      </c>
      <c r="B1929" s="1013" t="s">
        <v>11197</v>
      </c>
      <c r="C1929" s="1017">
        <v>0</v>
      </c>
      <c r="D1929" s="1017">
        <v>500000</v>
      </c>
      <c r="E1929" s="612">
        <f t="shared" si="30"/>
        <v>1169313.0400000019</v>
      </c>
    </row>
    <row r="1930" spans="1:5" ht="22.5" customHeight="1">
      <c r="A1930" s="1013" t="s">
        <v>11198</v>
      </c>
      <c r="B1930" s="1013" t="s">
        <v>8336</v>
      </c>
      <c r="C1930" s="1017">
        <v>0</v>
      </c>
      <c r="D1930" s="1017">
        <v>50</v>
      </c>
      <c r="E1930" s="612">
        <f t="shared" si="30"/>
        <v>1169263.0400000019</v>
      </c>
    </row>
    <row r="1931" spans="1:5" ht="22.5" customHeight="1">
      <c r="A1931" s="1013" t="s">
        <v>11199</v>
      </c>
      <c r="B1931" s="1013" t="s">
        <v>11200</v>
      </c>
      <c r="C1931" s="1029">
        <v>10000</v>
      </c>
      <c r="D1931" s="1017">
        <v>0</v>
      </c>
      <c r="E1931" s="612">
        <f t="shared" si="30"/>
        <v>1179263.0400000019</v>
      </c>
    </row>
    <row r="1932" spans="1:5" ht="22.5" customHeight="1">
      <c r="A1932" s="1013" t="s">
        <v>11201</v>
      </c>
      <c r="B1932" s="1013" t="s">
        <v>8478</v>
      </c>
      <c r="C1932" s="1017">
        <v>0</v>
      </c>
      <c r="D1932" s="1017">
        <v>537.5</v>
      </c>
      <c r="E1932" s="612">
        <f t="shared" si="30"/>
        <v>1178725.5400000019</v>
      </c>
    </row>
    <row r="1933" spans="1:5" ht="22.5" customHeight="1">
      <c r="A1933" s="1013" t="s">
        <v>11202</v>
      </c>
      <c r="B1933" s="1013" t="s">
        <v>8336</v>
      </c>
      <c r="C1933" s="1017">
        <v>0</v>
      </c>
      <c r="D1933" s="1017">
        <v>50</v>
      </c>
      <c r="E1933" s="612">
        <f t="shared" si="30"/>
        <v>1178675.5400000019</v>
      </c>
    </row>
    <row r="1934" spans="1:5" ht="22.5" customHeight="1">
      <c r="A1934" s="1013" t="s">
        <v>11203</v>
      </c>
      <c r="B1934" s="1013" t="s">
        <v>11204</v>
      </c>
      <c r="C1934" s="1017">
        <v>0</v>
      </c>
      <c r="D1934" s="1017">
        <v>53.75</v>
      </c>
      <c r="E1934" s="612">
        <f t="shared" si="30"/>
        <v>1178621.7900000019</v>
      </c>
    </row>
    <row r="1935" spans="1:5" ht="22.5" customHeight="1">
      <c r="A1935" s="1015" t="s">
        <v>11203</v>
      </c>
      <c r="B1935" s="1015" t="s">
        <v>11205</v>
      </c>
      <c r="C1935" s="1017">
        <v>0</v>
      </c>
      <c r="D1935" s="1017">
        <v>1170000</v>
      </c>
      <c r="E1935" s="612">
        <f t="shared" si="30"/>
        <v>8621.7900000018999</v>
      </c>
    </row>
    <row r="1936" spans="1:5" ht="22.5" customHeight="1">
      <c r="A1936" s="1016" t="s">
        <v>11206</v>
      </c>
      <c r="B1936" s="1738" t="s">
        <v>11207</v>
      </c>
      <c r="C1936" s="1029">
        <v>9000</v>
      </c>
      <c r="D1936" s="1017">
        <v>0</v>
      </c>
      <c r="E1936" s="612">
        <f t="shared" si="30"/>
        <v>17621.7900000019</v>
      </c>
    </row>
    <row r="1937" spans="1:5" ht="22.5" customHeight="1">
      <c r="A1937" s="1016" t="s">
        <v>11208</v>
      </c>
      <c r="B1937" s="1738" t="s">
        <v>11209</v>
      </c>
      <c r="C1937" s="1029">
        <v>38500</v>
      </c>
      <c r="D1937" s="1017">
        <v>0</v>
      </c>
      <c r="E1937" s="612">
        <f t="shared" si="30"/>
        <v>56121.7900000019</v>
      </c>
    </row>
    <row r="1938" spans="1:5" ht="22.5" customHeight="1">
      <c r="A1938" s="1016" t="s">
        <v>11210</v>
      </c>
      <c r="B1938" s="1738" t="s">
        <v>11211</v>
      </c>
      <c r="C1938" s="1029">
        <v>35000</v>
      </c>
      <c r="D1938" s="1017">
        <v>0</v>
      </c>
      <c r="E1938" s="612">
        <f t="shared" si="30"/>
        <v>91121.7900000019</v>
      </c>
    </row>
    <row r="1939" spans="1:5" ht="22.5" customHeight="1">
      <c r="A1939" s="1016" t="s">
        <v>11212</v>
      </c>
      <c r="B1939" s="1738" t="s">
        <v>8336</v>
      </c>
      <c r="C1939" s="1017">
        <v>0</v>
      </c>
      <c r="D1939" s="1017">
        <v>100</v>
      </c>
      <c r="E1939" s="612">
        <f t="shared" si="30"/>
        <v>91021.7900000019</v>
      </c>
    </row>
    <row r="1940" spans="1:5" ht="22.5" customHeight="1">
      <c r="A1940" s="1016" t="s">
        <v>11213</v>
      </c>
      <c r="B1940" s="1738" t="s">
        <v>8478</v>
      </c>
      <c r="C1940" s="1017">
        <v>0</v>
      </c>
      <c r="D1940" s="1017">
        <v>1257.75</v>
      </c>
      <c r="E1940" s="612">
        <f t="shared" si="30"/>
        <v>89764.0400000019</v>
      </c>
    </row>
    <row r="1941" spans="1:5" ht="22.5" customHeight="1">
      <c r="A1941" s="1016" t="s">
        <v>11214</v>
      </c>
      <c r="B1941" s="1738" t="s">
        <v>11215</v>
      </c>
      <c r="C1941" s="1024">
        <v>76000</v>
      </c>
      <c r="D1941" s="1017">
        <v>0</v>
      </c>
      <c r="E1941" s="612">
        <f t="shared" si="30"/>
        <v>165764.0400000019</v>
      </c>
    </row>
    <row r="1942" spans="1:5" ht="22.5" customHeight="1">
      <c r="A1942" s="1016" t="s">
        <v>11216</v>
      </c>
      <c r="B1942" s="1738" t="s">
        <v>11217</v>
      </c>
      <c r="C1942" s="1024">
        <v>90000</v>
      </c>
      <c r="D1942" s="1017">
        <v>0</v>
      </c>
      <c r="E1942" s="612">
        <f t="shared" si="30"/>
        <v>255764.0400000019</v>
      </c>
    </row>
    <row r="1943" spans="1:5" ht="22.5" customHeight="1">
      <c r="A1943" s="1016" t="s">
        <v>11218</v>
      </c>
      <c r="B1943" s="1738" t="s">
        <v>11219</v>
      </c>
      <c r="C1943" s="1024">
        <v>25000</v>
      </c>
      <c r="D1943" s="1017">
        <v>0</v>
      </c>
      <c r="E1943" s="612">
        <f t="shared" si="30"/>
        <v>280764.0400000019</v>
      </c>
    </row>
    <row r="1944" spans="1:5" ht="22.5" customHeight="1">
      <c r="A1944" s="1016" t="s">
        <v>11220</v>
      </c>
      <c r="B1944" s="1738" t="s">
        <v>11099</v>
      </c>
      <c r="C1944" s="1024">
        <v>50000</v>
      </c>
      <c r="D1944" s="1017">
        <v>0</v>
      </c>
      <c r="E1944" s="612">
        <f t="shared" si="30"/>
        <v>330764.0400000019</v>
      </c>
    </row>
    <row r="1945" spans="1:5" ht="22.5" customHeight="1">
      <c r="A1945" s="1016" t="s">
        <v>11221</v>
      </c>
      <c r="B1945" s="1738" t="s">
        <v>11099</v>
      </c>
      <c r="C1945" s="1024">
        <v>15000</v>
      </c>
      <c r="D1945" s="1017">
        <v>0</v>
      </c>
      <c r="E1945" s="612">
        <f t="shared" si="30"/>
        <v>345764.0400000019</v>
      </c>
    </row>
    <row r="1946" spans="1:5" ht="22.5" customHeight="1">
      <c r="A1946" s="1016" t="s">
        <v>11222</v>
      </c>
      <c r="B1946" s="1738" t="s">
        <v>11223</v>
      </c>
      <c r="C1946" s="1024">
        <v>25000</v>
      </c>
      <c r="D1946" s="1017">
        <v>0</v>
      </c>
      <c r="E1946" s="612">
        <f t="shared" si="30"/>
        <v>370764.0400000019</v>
      </c>
    </row>
    <row r="1947" spans="1:5" ht="22.5" customHeight="1">
      <c r="A1947" s="1016" t="s">
        <v>11224</v>
      </c>
      <c r="B1947" s="1738" t="s">
        <v>11225</v>
      </c>
      <c r="C1947" s="1024">
        <v>25000</v>
      </c>
      <c r="D1947" s="1017">
        <v>0</v>
      </c>
      <c r="E1947" s="612">
        <f t="shared" si="30"/>
        <v>395764.0400000019</v>
      </c>
    </row>
    <row r="1948" spans="1:5" ht="22.5" customHeight="1">
      <c r="A1948" s="1016" t="s">
        <v>11226</v>
      </c>
      <c r="B1948" s="1738" t="s">
        <v>11227</v>
      </c>
      <c r="C1948" s="1024">
        <v>54000</v>
      </c>
      <c r="D1948" s="1017">
        <v>0</v>
      </c>
      <c r="E1948" s="612">
        <f t="shared" si="30"/>
        <v>449764.0400000019</v>
      </c>
    </row>
    <row r="1949" spans="1:5" ht="22.5" customHeight="1">
      <c r="A1949" s="1016" t="s">
        <v>11228</v>
      </c>
      <c r="B1949" s="1738" t="s">
        <v>11229</v>
      </c>
      <c r="C1949" s="1024">
        <v>25000</v>
      </c>
      <c r="D1949" s="1017">
        <v>0</v>
      </c>
      <c r="E1949" s="612">
        <f t="shared" si="30"/>
        <v>474764.0400000019</v>
      </c>
    </row>
    <row r="1950" spans="1:5" ht="22.5" customHeight="1">
      <c r="A1950" s="1016" t="s">
        <v>11230</v>
      </c>
      <c r="B1950" s="1738" t="s">
        <v>11231</v>
      </c>
      <c r="C1950" s="1024">
        <v>60000</v>
      </c>
      <c r="D1950" s="1017">
        <v>0</v>
      </c>
      <c r="E1950" s="612">
        <f t="shared" si="30"/>
        <v>534764.0400000019</v>
      </c>
    </row>
    <row r="1951" spans="1:5" ht="22.5" customHeight="1">
      <c r="A1951" s="1016" t="s">
        <v>11232</v>
      </c>
      <c r="B1951" s="1738" t="s">
        <v>11233</v>
      </c>
      <c r="C1951" s="1024">
        <v>65000</v>
      </c>
      <c r="D1951" s="1017">
        <v>0</v>
      </c>
      <c r="E1951" s="612">
        <f t="shared" si="30"/>
        <v>599764.0400000019</v>
      </c>
    </row>
    <row r="1952" spans="1:5" ht="22.5" customHeight="1">
      <c r="A1952" s="1016" t="s">
        <v>11234</v>
      </c>
      <c r="B1952" s="1738" t="s">
        <v>11235</v>
      </c>
      <c r="C1952" s="1024">
        <v>16000</v>
      </c>
      <c r="D1952" s="1017">
        <v>0</v>
      </c>
      <c r="E1952" s="612">
        <f t="shared" si="30"/>
        <v>615764.0400000019</v>
      </c>
    </row>
    <row r="1953" spans="1:5" ht="22.5" customHeight="1">
      <c r="A1953" s="1016" t="s">
        <v>11236</v>
      </c>
      <c r="B1953" s="1738" t="s">
        <v>11237</v>
      </c>
      <c r="C1953" s="1024">
        <v>40000</v>
      </c>
      <c r="D1953" s="1017">
        <v>0</v>
      </c>
      <c r="E1953" s="612">
        <f t="shared" si="30"/>
        <v>655764.0400000019</v>
      </c>
    </row>
    <row r="1954" spans="1:5" ht="22.5" customHeight="1">
      <c r="A1954" s="1016" t="s">
        <v>11238</v>
      </c>
      <c r="B1954" s="1738" t="s">
        <v>11239</v>
      </c>
      <c r="C1954" s="1024">
        <v>30000</v>
      </c>
      <c r="D1954" s="1017">
        <v>0</v>
      </c>
      <c r="E1954" s="612">
        <f t="shared" si="30"/>
        <v>685764.0400000019</v>
      </c>
    </row>
    <row r="1955" spans="1:5" ht="22.5" customHeight="1">
      <c r="A1955" s="1016" t="s">
        <v>11240</v>
      </c>
      <c r="B1955" s="1738" t="s">
        <v>11241</v>
      </c>
      <c r="C1955" s="1024">
        <v>25000</v>
      </c>
      <c r="D1955" s="1017">
        <v>0</v>
      </c>
      <c r="E1955" s="612">
        <f t="shared" si="30"/>
        <v>710764.0400000019</v>
      </c>
    </row>
    <row r="1956" spans="1:5" ht="22.5" customHeight="1">
      <c r="A1956" s="1016" t="s">
        <v>11242</v>
      </c>
      <c r="B1956" s="1748" t="s">
        <v>11243</v>
      </c>
      <c r="C1956" s="1024">
        <v>80000</v>
      </c>
      <c r="D1956" s="1017">
        <v>0</v>
      </c>
      <c r="E1956" s="612">
        <f t="shared" si="30"/>
        <v>790764.0400000019</v>
      </c>
    </row>
    <row r="1957" spans="1:5" ht="22.5" customHeight="1">
      <c r="A1957" s="1016" t="s">
        <v>11244</v>
      </c>
      <c r="B1957" s="1738" t="s">
        <v>11245</v>
      </c>
      <c r="C1957" s="1024">
        <v>25000</v>
      </c>
      <c r="D1957" s="1017">
        <v>0</v>
      </c>
      <c r="E1957" s="612">
        <f t="shared" si="30"/>
        <v>815764.0400000019</v>
      </c>
    </row>
    <row r="1958" spans="1:5" ht="22.5" customHeight="1">
      <c r="A1958" s="1016" t="s">
        <v>11246</v>
      </c>
      <c r="B1958" s="1738" t="s">
        <v>11247</v>
      </c>
      <c r="C1958" s="1024">
        <v>30000</v>
      </c>
      <c r="D1958" s="1017">
        <v>0</v>
      </c>
      <c r="E1958" s="612">
        <f t="shared" si="30"/>
        <v>845764.0400000019</v>
      </c>
    </row>
    <row r="1959" spans="1:5" ht="22.5" customHeight="1">
      <c r="A1959" s="1016" t="s">
        <v>11248</v>
      </c>
      <c r="B1959" s="1738" t="s">
        <v>11249</v>
      </c>
      <c r="C1959" s="1024">
        <v>54000</v>
      </c>
      <c r="D1959" s="1017">
        <v>0</v>
      </c>
      <c r="E1959" s="612">
        <f t="shared" si="30"/>
        <v>899764.0400000019</v>
      </c>
    </row>
    <row r="1960" spans="1:5" ht="22.5" customHeight="1">
      <c r="A1960" s="1016" t="s">
        <v>11250</v>
      </c>
      <c r="B1960" s="1738" t="s">
        <v>11251</v>
      </c>
      <c r="C1960" s="1024">
        <v>50000</v>
      </c>
      <c r="D1960" s="1017">
        <v>0</v>
      </c>
      <c r="E1960" s="612">
        <f t="shared" si="30"/>
        <v>949764.0400000019</v>
      </c>
    </row>
    <row r="1961" spans="1:5" ht="22.5" customHeight="1">
      <c r="A1961" s="1016" t="s">
        <v>11252</v>
      </c>
      <c r="B1961" s="1738" t="s">
        <v>11253</v>
      </c>
      <c r="C1961" s="1024">
        <v>50000</v>
      </c>
      <c r="D1961" s="1017">
        <v>0</v>
      </c>
      <c r="E1961" s="612">
        <f t="shared" si="30"/>
        <v>999764.0400000019</v>
      </c>
    </row>
    <row r="1962" spans="1:5" ht="22.5" customHeight="1">
      <c r="A1962" s="1016" t="s">
        <v>11254</v>
      </c>
      <c r="B1962" s="1738" t="s">
        <v>11255</v>
      </c>
      <c r="C1962" s="1024">
        <v>25000</v>
      </c>
      <c r="D1962" s="1017">
        <v>0</v>
      </c>
      <c r="E1962" s="612">
        <f t="shared" si="30"/>
        <v>1024764.0400000019</v>
      </c>
    </row>
    <row r="1963" spans="1:5" ht="22.5" customHeight="1">
      <c r="A1963" s="1016" t="s">
        <v>11256</v>
      </c>
      <c r="B1963" s="1738" t="s">
        <v>11257</v>
      </c>
      <c r="C1963" s="1024">
        <v>60000</v>
      </c>
      <c r="D1963" s="1017">
        <v>0</v>
      </c>
      <c r="E1963" s="612">
        <f t="shared" si="30"/>
        <v>1084764.0400000019</v>
      </c>
    </row>
    <row r="1964" spans="1:5" ht="22.5" customHeight="1">
      <c r="A1964" s="1016" t="s">
        <v>11258</v>
      </c>
      <c r="B1964" s="1738" t="s">
        <v>11257</v>
      </c>
      <c r="C1964" s="1024">
        <v>4000</v>
      </c>
      <c r="D1964" s="1017">
        <v>0</v>
      </c>
      <c r="E1964" s="612">
        <f t="shared" si="30"/>
        <v>1088764.0400000019</v>
      </c>
    </row>
    <row r="1965" spans="1:5" ht="22.5" customHeight="1">
      <c r="A1965" s="1016" t="s">
        <v>11259</v>
      </c>
      <c r="B1965" s="1738" t="s">
        <v>11260</v>
      </c>
      <c r="C1965" s="1024">
        <v>25000</v>
      </c>
      <c r="D1965" s="1017">
        <v>0</v>
      </c>
      <c r="E1965" s="612">
        <f t="shared" si="30"/>
        <v>1113764.0400000019</v>
      </c>
    </row>
    <row r="1966" spans="1:5" ht="22.5" customHeight="1">
      <c r="A1966" s="1016" t="s">
        <v>11261</v>
      </c>
      <c r="B1966" s="1738" t="s">
        <v>11262</v>
      </c>
      <c r="C1966" s="1024">
        <v>30000</v>
      </c>
      <c r="D1966" s="1017">
        <v>0</v>
      </c>
      <c r="E1966" s="612">
        <f t="shared" si="30"/>
        <v>1143764.0400000019</v>
      </c>
    </row>
    <row r="1967" spans="1:5" ht="22.5" customHeight="1">
      <c r="A1967" s="1016" t="s">
        <v>11263</v>
      </c>
      <c r="B1967" s="1738" t="s">
        <v>11264</v>
      </c>
      <c r="C1967" s="1024">
        <v>35000</v>
      </c>
      <c r="D1967" s="1017">
        <v>0</v>
      </c>
      <c r="E1967" s="612">
        <f t="shared" si="30"/>
        <v>1178764.0400000019</v>
      </c>
    </row>
    <row r="1968" spans="1:5" ht="22.5" customHeight="1">
      <c r="A1968" s="1016" t="s">
        <v>11265</v>
      </c>
      <c r="B1968" s="1738" t="s">
        <v>8336</v>
      </c>
      <c r="C1968" s="1017">
        <v>0</v>
      </c>
      <c r="D1968" s="1017">
        <v>1300</v>
      </c>
      <c r="E1968" s="612">
        <f t="shared" si="30"/>
        <v>1177464.0400000019</v>
      </c>
    </row>
    <row r="1969" spans="1:5" ht="22.5" customHeight="1">
      <c r="A1969" s="1016" t="s">
        <v>11266</v>
      </c>
      <c r="B1969" s="1738" t="s">
        <v>11267</v>
      </c>
      <c r="C1969" s="1024">
        <v>65000</v>
      </c>
      <c r="D1969" s="1017">
        <v>0</v>
      </c>
      <c r="E1969" s="612">
        <f t="shared" si="30"/>
        <v>1242464.0400000019</v>
      </c>
    </row>
    <row r="1970" spans="1:5" ht="22.5" customHeight="1">
      <c r="A1970" s="1016" t="s">
        <v>11268</v>
      </c>
      <c r="B1970" s="1738" t="s">
        <v>9934</v>
      </c>
      <c r="C1970" s="1024">
        <v>20000</v>
      </c>
      <c r="D1970" s="1017">
        <v>0</v>
      </c>
      <c r="E1970" s="612">
        <f t="shared" si="30"/>
        <v>1262464.0400000019</v>
      </c>
    </row>
    <row r="1971" spans="1:5" ht="22.5" customHeight="1">
      <c r="A1971" s="1016" t="s">
        <v>11269</v>
      </c>
      <c r="B1971" s="1738" t="s">
        <v>11270</v>
      </c>
      <c r="C1971" s="1024">
        <v>20000</v>
      </c>
      <c r="D1971" s="1017">
        <v>0</v>
      </c>
      <c r="E1971" s="612">
        <f t="shared" si="30"/>
        <v>1282464.0400000019</v>
      </c>
    </row>
    <row r="1972" spans="1:5" ht="22.5" customHeight="1">
      <c r="A1972" s="1016" t="s">
        <v>11271</v>
      </c>
      <c r="B1972" s="1738" t="s">
        <v>11272</v>
      </c>
      <c r="C1972" s="1024">
        <v>60000</v>
      </c>
      <c r="D1972" s="1017">
        <v>0</v>
      </c>
      <c r="E1972" s="612">
        <f t="shared" si="30"/>
        <v>1342464.0400000019</v>
      </c>
    </row>
    <row r="1973" spans="1:5" ht="22.5" customHeight="1">
      <c r="A1973" s="1016" t="s">
        <v>11273</v>
      </c>
      <c r="B1973" s="1738" t="s">
        <v>10937</v>
      </c>
      <c r="C1973" s="1024">
        <v>35000</v>
      </c>
      <c r="D1973" s="1017">
        <v>0</v>
      </c>
      <c r="E1973" s="612">
        <f t="shared" si="30"/>
        <v>1377464.0400000019</v>
      </c>
    </row>
    <row r="1974" spans="1:5" ht="22.5" customHeight="1">
      <c r="A1974" s="1016" t="s">
        <v>11274</v>
      </c>
      <c r="B1974" s="1738" t="s">
        <v>11275</v>
      </c>
      <c r="C1974" s="1024">
        <v>49000</v>
      </c>
      <c r="D1974" s="1017">
        <v>0</v>
      </c>
      <c r="E1974" s="612">
        <f t="shared" si="30"/>
        <v>1426464.0400000019</v>
      </c>
    </row>
    <row r="1975" spans="1:5" ht="22.5" customHeight="1">
      <c r="A1975" s="1016" t="s">
        <v>11276</v>
      </c>
      <c r="B1975" s="1738" t="s">
        <v>11277</v>
      </c>
      <c r="C1975" s="1024">
        <v>35000</v>
      </c>
      <c r="D1975" s="1017">
        <v>0</v>
      </c>
      <c r="E1975" s="612">
        <f t="shared" si="30"/>
        <v>1461464.0400000019</v>
      </c>
    </row>
    <row r="1976" spans="1:5" ht="22.5" customHeight="1">
      <c r="A1976" s="1016" t="s">
        <v>11278</v>
      </c>
      <c r="B1976" s="1738" t="s">
        <v>11279</v>
      </c>
      <c r="C1976" s="1024">
        <v>50000</v>
      </c>
      <c r="D1976" s="1017">
        <v>0</v>
      </c>
      <c r="E1976" s="612">
        <f t="shared" si="30"/>
        <v>1511464.0400000019</v>
      </c>
    </row>
    <row r="1977" spans="1:5" ht="22.5" customHeight="1">
      <c r="A1977" s="1016" t="s">
        <v>11280</v>
      </c>
      <c r="B1977" s="1738" t="s">
        <v>11281</v>
      </c>
      <c r="C1977" s="1024">
        <v>52000</v>
      </c>
      <c r="D1977" s="1017">
        <v>0</v>
      </c>
      <c r="E1977" s="612">
        <f t="shared" si="30"/>
        <v>1563464.0400000019</v>
      </c>
    </row>
    <row r="1978" spans="1:5" ht="22.5" customHeight="1">
      <c r="A1978" s="1016" t="s">
        <v>11282</v>
      </c>
      <c r="B1978" s="1738" t="s">
        <v>11283</v>
      </c>
      <c r="C1978" s="1024">
        <v>45000</v>
      </c>
      <c r="D1978" s="1017">
        <v>0</v>
      </c>
      <c r="E1978" s="612">
        <f t="shared" si="30"/>
        <v>1608464.0400000019</v>
      </c>
    </row>
    <row r="1979" spans="1:5" ht="22.5" customHeight="1">
      <c r="A1979" s="1016" t="s">
        <v>11284</v>
      </c>
      <c r="B1979" s="1738" t="s">
        <v>11285</v>
      </c>
      <c r="C1979" s="1024">
        <v>25000</v>
      </c>
      <c r="D1979" s="1017">
        <v>0</v>
      </c>
      <c r="E1979" s="612">
        <f t="shared" si="30"/>
        <v>1633464.0400000019</v>
      </c>
    </row>
    <row r="1980" spans="1:5" ht="22.5" customHeight="1">
      <c r="A1980" s="1016" t="s">
        <v>11286</v>
      </c>
      <c r="B1980" s="1738" t="s">
        <v>11287</v>
      </c>
      <c r="C1980" s="1024">
        <v>54000</v>
      </c>
      <c r="D1980" s="1017">
        <v>0</v>
      </c>
      <c r="E1980" s="612">
        <f t="shared" si="30"/>
        <v>1687464.0400000019</v>
      </c>
    </row>
    <row r="1981" spans="1:5" ht="22.5" customHeight="1">
      <c r="A1981" s="1016" t="s">
        <v>11288</v>
      </c>
      <c r="B1981" s="1738" t="s">
        <v>11289</v>
      </c>
      <c r="C1981" s="1024">
        <v>44000</v>
      </c>
      <c r="D1981" s="1017">
        <v>0</v>
      </c>
      <c r="E1981" s="612">
        <f t="shared" si="30"/>
        <v>1731464.0400000019</v>
      </c>
    </row>
    <row r="1982" spans="1:5" ht="22.5" customHeight="1">
      <c r="A1982" s="1016" t="s">
        <v>11290</v>
      </c>
      <c r="B1982" s="1738" t="s">
        <v>11291</v>
      </c>
      <c r="C1982" s="1024">
        <v>50000</v>
      </c>
      <c r="D1982" s="1017">
        <v>0</v>
      </c>
      <c r="E1982" s="612">
        <f t="shared" si="30"/>
        <v>1781464.0400000019</v>
      </c>
    </row>
    <row r="1983" spans="1:5" ht="22.5" customHeight="1">
      <c r="A1983" s="1016" t="s">
        <v>11292</v>
      </c>
      <c r="B1983" s="1738" t="s">
        <v>11293</v>
      </c>
      <c r="C1983" s="1024">
        <v>50000</v>
      </c>
      <c r="D1983" s="1017">
        <v>0</v>
      </c>
      <c r="E1983" s="612">
        <f t="shared" si="30"/>
        <v>1831464.0400000019</v>
      </c>
    </row>
    <row r="1984" spans="1:5" ht="22.5" customHeight="1">
      <c r="A1984" s="1016" t="s">
        <v>11294</v>
      </c>
      <c r="B1984" s="1738" t="s">
        <v>11295</v>
      </c>
      <c r="C1984" s="1024">
        <v>44000</v>
      </c>
      <c r="D1984" s="1017">
        <v>0</v>
      </c>
      <c r="E1984" s="612">
        <f t="shared" si="30"/>
        <v>1875464.0400000019</v>
      </c>
    </row>
    <row r="1985" spans="1:5" ht="22.5" customHeight="1">
      <c r="A1985" s="1016" t="s">
        <v>11296</v>
      </c>
      <c r="B1985" s="1738" t="s">
        <v>11297</v>
      </c>
      <c r="C1985" s="1024">
        <v>30000</v>
      </c>
      <c r="D1985" s="1017">
        <v>0</v>
      </c>
      <c r="E1985" s="612">
        <f t="shared" si="30"/>
        <v>1905464.0400000019</v>
      </c>
    </row>
    <row r="1986" spans="1:5" ht="22.5" customHeight="1">
      <c r="A1986" s="1016" t="s">
        <v>11298</v>
      </c>
      <c r="B1986" s="1738" t="s">
        <v>11093</v>
      </c>
      <c r="C1986" s="1024">
        <v>60000</v>
      </c>
      <c r="D1986" s="1017">
        <v>0</v>
      </c>
      <c r="E1986" s="612">
        <f t="shared" si="30"/>
        <v>1965464.0400000019</v>
      </c>
    </row>
    <row r="1987" spans="1:5" ht="22.5" customHeight="1">
      <c r="A1987" s="1016" t="s">
        <v>11299</v>
      </c>
      <c r="B1987" s="1738" t="s">
        <v>11300</v>
      </c>
      <c r="C1987" s="1024">
        <v>10000</v>
      </c>
      <c r="D1987" s="1017">
        <v>0</v>
      </c>
      <c r="E1987" s="612">
        <f t="shared" si="30"/>
        <v>1975464.0400000019</v>
      </c>
    </row>
    <row r="1988" spans="1:5" ht="22.5" customHeight="1">
      <c r="A1988" s="1016" t="s">
        <v>11301</v>
      </c>
      <c r="B1988" s="1738" t="s">
        <v>11302</v>
      </c>
      <c r="C1988" s="1024">
        <v>86000</v>
      </c>
      <c r="D1988" s="1017">
        <v>0</v>
      </c>
      <c r="E1988" s="612">
        <f t="shared" si="30"/>
        <v>2061464.0400000019</v>
      </c>
    </row>
    <row r="1989" spans="1:5" ht="22.5" customHeight="1">
      <c r="A1989" s="1016" t="s">
        <v>11303</v>
      </c>
      <c r="B1989" s="1738" t="s">
        <v>11304</v>
      </c>
      <c r="C1989" s="1024">
        <v>49000</v>
      </c>
      <c r="D1989" s="1017">
        <v>0</v>
      </c>
      <c r="E1989" s="612">
        <f t="shared" si="30"/>
        <v>2110464.0400000019</v>
      </c>
    </row>
    <row r="1990" spans="1:5" ht="22.5" customHeight="1">
      <c r="A1990" s="1016" t="s">
        <v>11305</v>
      </c>
      <c r="B1990" s="1738" t="s">
        <v>11306</v>
      </c>
      <c r="C1990" s="1024">
        <v>54000</v>
      </c>
      <c r="D1990" s="1017">
        <v>0</v>
      </c>
      <c r="E1990" s="612">
        <f t="shared" si="30"/>
        <v>2164464.0400000019</v>
      </c>
    </row>
    <row r="1991" spans="1:5" ht="22.5" customHeight="1">
      <c r="A1991" s="1016" t="s">
        <v>11307</v>
      </c>
      <c r="B1991" s="1738" t="s">
        <v>11308</v>
      </c>
      <c r="C1991" s="1024">
        <v>30000</v>
      </c>
      <c r="D1991" s="1017">
        <v>0</v>
      </c>
      <c r="E1991" s="612">
        <f t="shared" ref="E1991:E2054" si="31">E1990-D1991+C1991</f>
        <v>2194464.0400000019</v>
      </c>
    </row>
    <row r="1992" spans="1:5" ht="22.5" customHeight="1">
      <c r="A1992" s="1016" t="s">
        <v>11309</v>
      </c>
      <c r="B1992" s="1738" t="s">
        <v>11310</v>
      </c>
      <c r="C1992" s="1024">
        <v>70000</v>
      </c>
      <c r="D1992" s="1017">
        <v>0</v>
      </c>
      <c r="E1992" s="612">
        <f t="shared" si="31"/>
        <v>2264464.0400000019</v>
      </c>
    </row>
    <row r="1993" spans="1:5" ht="22.5" customHeight="1">
      <c r="A1993" s="1016" t="s">
        <v>11311</v>
      </c>
      <c r="B1993" s="1738" t="s">
        <v>11312</v>
      </c>
      <c r="C1993" s="1024">
        <v>60000</v>
      </c>
      <c r="D1993" s="1017">
        <v>0</v>
      </c>
      <c r="E1993" s="612">
        <f t="shared" si="31"/>
        <v>2324464.0400000019</v>
      </c>
    </row>
    <row r="1994" spans="1:5" ht="22.5" customHeight="1">
      <c r="A1994" s="1016" t="s">
        <v>11313</v>
      </c>
      <c r="B1994" s="1738" t="s">
        <v>11314</v>
      </c>
      <c r="C1994" s="1024">
        <v>29000</v>
      </c>
      <c r="D1994" s="1017">
        <v>0</v>
      </c>
      <c r="E1994" s="612">
        <f t="shared" si="31"/>
        <v>2353464.0400000019</v>
      </c>
    </row>
    <row r="1995" spans="1:5" ht="22.5" customHeight="1">
      <c r="A1995" s="1016" t="s">
        <v>11315</v>
      </c>
      <c r="B1995" s="1738" t="s">
        <v>11316</v>
      </c>
      <c r="C1995" s="1024">
        <v>30000</v>
      </c>
      <c r="D1995" s="1017">
        <v>0</v>
      </c>
      <c r="E1995" s="612">
        <f t="shared" si="31"/>
        <v>2383464.0400000019</v>
      </c>
    </row>
    <row r="1996" spans="1:5" ht="22.5" customHeight="1">
      <c r="A1996" s="1016" t="s">
        <v>11317</v>
      </c>
      <c r="B1996" s="1738" t="s">
        <v>11318</v>
      </c>
      <c r="C1996" s="1024">
        <v>64000</v>
      </c>
      <c r="D1996" s="1017">
        <v>0</v>
      </c>
      <c r="E1996" s="612">
        <f t="shared" si="31"/>
        <v>2447464.0400000019</v>
      </c>
    </row>
    <row r="1997" spans="1:5" ht="22.5" customHeight="1">
      <c r="A1997" s="1016" t="s">
        <v>11319</v>
      </c>
      <c r="B1997" s="1738" t="s">
        <v>11320</v>
      </c>
      <c r="C1997" s="1024">
        <v>60000</v>
      </c>
      <c r="D1997" s="1017">
        <v>0</v>
      </c>
      <c r="E1997" s="612">
        <f t="shared" si="31"/>
        <v>2507464.0400000019</v>
      </c>
    </row>
    <row r="1998" spans="1:5" ht="22.5" customHeight="1">
      <c r="A1998" s="1016" t="s">
        <v>11321</v>
      </c>
      <c r="B1998" s="1738" t="s">
        <v>11322</v>
      </c>
      <c r="C1998" s="1024">
        <v>15000</v>
      </c>
      <c r="D1998" s="1017">
        <v>0</v>
      </c>
      <c r="E1998" s="612">
        <f t="shared" si="31"/>
        <v>2522464.0400000019</v>
      </c>
    </row>
    <row r="1999" spans="1:5" ht="22.5" customHeight="1">
      <c r="A1999" s="1016" t="s">
        <v>11323</v>
      </c>
      <c r="B1999" s="1738" t="s">
        <v>11324</v>
      </c>
      <c r="C1999" s="1024">
        <v>53000</v>
      </c>
      <c r="D1999" s="1017">
        <v>0</v>
      </c>
      <c r="E1999" s="612">
        <f t="shared" si="31"/>
        <v>2575464.0400000019</v>
      </c>
    </row>
    <row r="2000" spans="1:5" ht="22.5" customHeight="1">
      <c r="A2000" s="1016" t="s">
        <v>11325</v>
      </c>
      <c r="B2000" s="1738" t="s">
        <v>10813</v>
      </c>
      <c r="C2000" s="1024">
        <v>50000</v>
      </c>
      <c r="D2000" s="1017">
        <v>0</v>
      </c>
      <c r="E2000" s="612">
        <f t="shared" si="31"/>
        <v>2625464.0400000019</v>
      </c>
    </row>
    <row r="2001" spans="1:6" ht="22.5" customHeight="1">
      <c r="A2001" s="1016" t="s">
        <v>11326</v>
      </c>
      <c r="B2001" s="1738" t="s">
        <v>11327</v>
      </c>
      <c r="C2001" s="1024">
        <v>40000</v>
      </c>
      <c r="D2001" s="1017">
        <v>0</v>
      </c>
      <c r="E2001" s="612">
        <f t="shared" si="31"/>
        <v>2665464.0400000019</v>
      </c>
    </row>
    <row r="2002" spans="1:6" ht="22.5" customHeight="1">
      <c r="A2002" s="1016" t="s">
        <v>11328</v>
      </c>
      <c r="B2002" s="1738" t="s">
        <v>11329</v>
      </c>
      <c r="C2002" s="1024">
        <v>70000</v>
      </c>
      <c r="D2002" s="1017">
        <v>0</v>
      </c>
      <c r="E2002" s="612">
        <f t="shared" si="31"/>
        <v>2735464.0400000019</v>
      </c>
    </row>
    <row r="2003" spans="1:6" s="1023" customFormat="1" ht="22.5" customHeight="1">
      <c r="A2003" s="1030" t="s">
        <v>11330</v>
      </c>
      <c r="B2003" s="1743" t="s">
        <v>11331</v>
      </c>
      <c r="C2003" s="1024">
        <v>10000</v>
      </c>
      <c r="D2003" s="1024">
        <v>0</v>
      </c>
      <c r="E2003" s="1369">
        <f t="shared" si="31"/>
        <v>2745464.0400000019</v>
      </c>
      <c r="F2003" s="1358"/>
    </row>
    <row r="2004" spans="1:6" ht="22.5" customHeight="1">
      <c r="A2004" s="1016" t="s">
        <v>11332</v>
      </c>
      <c r="B2004" s="1738" t="s">
        <v>11333</v>
      </c>
      <c r="C2004" s="1024">
        <v>25000</v>
      </c>
      <c r="D2004" s="1017">
        <v>0</v>
      </c>
      <c r="E2004" s="612">
        <f t="shared" si="31"/>
        <v>2770464.0400000019</v>
      </c>
    </row>
    <row r="2005" spans="1:6" ht="22.5" customHeight="1">
      <c r="A2005" s="1016" t="s">
        <v>11334</v>
      </c>
      <c r="B2005" s="1738" t="s">
        <v>11335</v>
      </c>
      <c r="C2005" s="1024">
        <v>60000</v>
      </c>
      <c r="D2005" s="1017">
        <v>0</v>
      </c>
      <c r="E2005" s="612">
        <f t="shared" si="31"/>
        <v>2830464.0400000019</v>
      </c>
    </row>
    <row r="2006" spans="1:6" ht="22.5" customHeight="1">
      <c r="A2006" s="1016" t="s">
        <v>11336</v>
      </c>
      <c r="B2006" s="1738" t="s">
        <v>11337</v>
      </c>
      <c r="C2006" s="1024">
        <v>4000</v>
      </c>
      <c r="D2006" s="1017">
        <v>0</v>
      </c>
      <c r="E2006" s="612">
        <f t="shared" si="31"/>
        <v>2834464.0400000019</v>
      </c>
    </row>
    <row r="2007" spans="1:6" ht="22.5" customHeight="1">
      <c r="A2007" s="1016" t="s">
        <v>11338</v>
      </c>
      <c r="B2007" s="1738" t="s">
        <v>11339</v>
      </c>
      <c r="C2007" s="1024">
        <v>50000</v>
      </c>
      <c r="D2007" s="1017">
        <v>0</v>
      </c>
      <c r="E2007" s="612">
        <f t="shared" si="31"/>
        <v>2884464.0400000019</v>
      </c>
    </row>
    <row r="2008" spans="1:6" ht="22.5" customHeight="1">
      <c r="A2008" s="1016" t="s">
        <v>11340</v>
      </c>
      <c r="B2008" s="1738" t="s">
        <v>11341</v>
      </c>
      <c r="C2008" s="1024">
        <v>80000</v>
      </c>
      <c r="D2008" s="1017">
        <v>0</v>
      </c>
      <c r="E2008" s="612">
        <f t="shared" si="31"/>
        <v>2964464.0400000019</v>
      </c>
    </row>
    <row r="2009" spans="1:6" ht="22.5" customHeight="1">
      <c r="A2009" s="1016" t="s">
        <v>11342</v>
      </c>
      <c r="B2009" s="1738" t="s">
        <v>11343</v>
      </c>
      <c r="C2009" s="1024">
        <v>35000</v>
      </c>
      <c r="D2009" s="1017">
        <v>0</v>
      </c>
      <c r="E2009" s="612">
        <f t="shared" si="31"/>
        <v>2999464.0400000019</v>
      </c>
    </row>
    <row r="2010" spans="1:6" s="1023" customFormat="1" ht="22.5" customHeight="1">
      <c r="A2010" s="1030" t="s">
        <v>11344</v>
      </c>
      <c r="B2010" s="1743" t="s">
        <v>11345</v>
      </c>
      <c r="C2010" s="1024">
        <v>25000</v>
      </c>
      <c r="D2010" s="1024">
        <v>0</v>
      </c>
      <c r="E2010" s="1369">
        <f t="shared" si="31"/>
        <v>3024464.0400000019</v>
      </c>
      <c r="F2010" s="1358"/>
    </row>
    <row r="2011" spans="1:6" ht="22.5" customHeight="1">
      <c r="A2011" s="1016" t="s">
        <v>11346</v>
      </c>
      <c r="B2011" s="1738" t="s">
        <v>11347</v>
      </c>
      <c r="C2011" s="1024">
        <v>29000</v>
      </c>
      <c r="D2011" s="1017">
        <v>0</v>
      </c>
      <c r="E2011" s="612">
        <f t="shared" si="31"/>
        <v>3053464.0400000019</v>
      </c>
    </row>
    <row r="2012" spans="1:6" ht="22.5" customHeight="1">
      <c r="A2012" s="1016" t="s">
        <v>11348</v>
      </c>
      <c r="B2012" s="1738" t="s">
        <v>11347</v>
      </c>
      <c r="C2012" s="1024">
        <v>1000</v>
      </c>
      <c r="D2012" s="1017">
        <v>0</v>
      </c>
      <c r="E2012" s="612">
        <f t="shared" si="31"/>
        <v>3054464.0400000019</v>
      </c>
    </row>
    <row r="2013" spans="1:6" ht="22.5" customHeight="1">
      <c r="A2013" s="1016" t="s">
        <v>11349</v>
      </c>
      <c r="B2013" s="1738" t="s">
        <v>11350</v>
      </c>
      <c r="C2013" s="1024">
        <v>40000</v>
      </c>
      <c r="D2013" s="1017">
        <v>0</v>
      </c>
      <c r="E2013" s="612">
        <f t="shared" si="31"/>
        <v>3094464.0400000019</v>
      </c>
    </row>
    <row r="2014" spans="1:6" ht="22.5" customHeight="1">
      <c r="A2014" s="1016" t="s">
        <v>11351</v>
      </c>
      <c r="B2014" s="1738" t="s">
        <v>11352</v>
      </c>
      <c r="C2014" s="1024">
        <v>50000</v>
      </c>
      <c r="D2014" s="1017">
        <v>0</v>
      </c>
      <c r="E2014" s="612">
        <f t="shared" si="31"/>
        <v>3144464.0400000019</v>
      </c>
    </row>
    <row r="2015" spans="1:6" ht="36.75" customHeight="1">
      <c r="A2015" s="1016" t="s">
        <v>11353</v>
      </c>
      <c r="B2015" s="1738" t="s">
        <v>11354</v>
      </c>
      <c r="C2015" s="1024">
        <v>42000</v>
      </c>
      <c r="D2015" s="1017">
        <v>0</v>
      </c>
      <c r="E2015" s="612">
        <f t="shared" si="31"/>
        <v>3186464.0400000019</v>
      </c>
    </row>
    <row r="2016" spans="1:6" ht="22.5" customHeight="1">
      <c r="A2016" s="1016" t="s">
        <v>11355</v>
      </c>
      <c r="B2016" s="1738" t="s">
        <v>11356</v>
      </c>
      <c r="C2016" s="1024">
        <v>76000</v>
      </c>
      <c r="D2016" s="1017">
        <v>0</v>
      </c>
      <c r="E2016" s="612">
        <f t="shared" si="31"/>
        <v>3262464.0400000019</v>
      </c>
    </row>
    <row r="2017" spans="1:5" ht="22.5" customHeight="1">
      <c r="A2017" s="1016" t="s">
        <v>11357</v>
      </c>
      <c r="B2017" s="1738" t="s">
        <v>8336</v>
      </c>
      <c r="C2017" s="1024">
        <v>0</v>
      </c>
      <c r="D2017" s="1017">
        <v>2300</v>
      </c>
      <c r="E2017" s="612">
        <f t="shared" si="31"/>
        <v>3260164.0400000019</v>
      </c>
    </row>
    <row r="2018" spans="1:5" ht="22.5" customHeight="1">
      <c r="A2018" s="1016" t="s">
        <v>11358</v>
      </c>
      <c r="B2018" s="1738" t="s">
        <v>11359</v>
      </c>
      <c r="C2018" s="1024">
        <v>34000</v>
      </c>
      <c r="D2018" s="1017">
        <v>0</v>
      </c>
      <c r="E2018" s="612">
        <f t="shared" si="31"/>
        <v>3294164.0400000019</v>
      </c>
    </row>
    <row r="2019" spans="1:5" ht="22.5" customHeight="1">
      <c r="A2019" s="1016" t="s">
        <v>11360</v>
      </c>
      <c r="B2019" s="1738" t="s">
        <v>11361</v>
      </c>
      <c r="C2019" s="1024">
        <v>35000</v>
      </c>
      <c r="D2019" s="1017">
        <v>0</v>
      </c>
      <c r="E2019" s="612">
        <f t="shared" si="31"/>
        <v>3329164.0400000019</v>
      </c>
    </row>
    <row r="2020" spans="1:5" ht="22.5" customHeight="1">
      <c r="A2020" s="1016" t="s">
        <v>11362</v>
      </c>
      <c r="B2020" s="1738" t="s">
        <v>11363</v>
      </c>
      <c r="C2020" s="1024">
        <v>35000</v>
      </c>
      <c r="D2020" s="1017">
        <v>0</v>
      </c>
      <c r="E2020" s="612">
        <f t="shared" si="31"/>
        <v>3364164.0400000019</v>
      </c>
    </row>
    <row r="2021" spans="1:5" ht="22.5" customHeight="1">
      <c r="A2021" s="1016" t="s">
        <v>11364</v>
      </c>
      <c r="B2021" s="1738" t="s">
        <v>11365</v>
      </c>
      <c r="C2021" s="1024">
        <v>35000</v>
      </c>
      <c r="D2021" s="1017">
        <v>0</v>
      </c>
      <c r="E2021" s="612">
        <f t="shared" si="31"/>
        <v>3399164.0400000019</v>
      </c>
    </row>
    <row r="2022" spans="1:5" ht="22.5" customHeight="1">
      <c r="A2022" s="1016" t="s">
        <v>11366</v>
      </c>
      <c r="B2022" s="1738" t="s">
        <v>11367</v>
      </c>
      <c r="C2022" s="1024">
        <v>40000</v>
      </c>
      <c r="D2022" s="1017">
        <v>0</v>
      </c>
      <c r="E2022" s="612">
        <f t="shared" si="31"/>
        <v>3439164.0400000019</v>
      </c>
    </row>
    <row r="2023" spans="1:5" ht="22.5" customHeight="1">
      <c r="A2023" s="1016" t="s">
        <v>11368</v>
      </c>
      <c r="B2023" s="1738" t="s">
        <v>11369</v>
      </c>
      <c r="C2023" s="1024">
        <v>6000</v>
      </c>
      <c r="D2023" s="1017">
        <v>0</v>
      </c>
      <c r="E2023" s="612">
        <f t="shared" si="31"/>
        <v>3445164.0400000019</v>
      </c>
    </row>
    <row r="2024" spans="1:5" ht="22.5" customHeight="1">
      <c r="A2024" s="1016" t="s">
        <v>11370</v>
      </c>
      <c r="B2024" s="1738" t="s">
        <v>9760</v>
      </c>
      <c r="C2024" s="1024">
        <v>76000</v>
      </c>
      <c r="D2024" s="1017">
        <v>0</v>
      </c>
      <c r="E2024" s="612">
        <f t="shared" si="31"/>
        <v>3521164.0400000019</v>
      </c>
    </row>
    <row r="2025" spans="1:5" ht="22.5" customHeight="1">
      <c r="A2025" s="1016" t="s">
        <v>11371</v>
      </c>
      <c r="B2025" s="1738" t="s">
        <v>11372</v>
      </c>
      <c r="C2025" s="1024">
        <v>34000</v>
      </c>
      <c r="D2025" s="1017">
        <v>0</v>
      </c>
      <c r="E2025" s="612">
        <f t="shared" si="31"/>
        <v>3555164.0400000019</v>
      </c>
    </row>
    <row r="2026" spans="1:5" ht="22.5" customHeight="1">
      <c r="A2026" s="1016" t="s">
        <v>11373</v>
      </c>
      <c r="B2026" s="1738" t="s">
        <v>11374</v>
      </c>
      <c r="C2026" s="1024">
        <v>50000</v>
      </c>
      <c r="D2026" s="1017">
        <v>0</v>
      </c>
      <c r="E2026" s="612">
        <f t="shared" si="31"/>
        <v>3605164.0400000019</v>
      </c>
    </row>
    <row r="2027" spans="1:5" ht="22.5" customHeight="1">
      <c r="A2027" s="1016" t="s">
        <v>11375</v>
      </c>
      <c r="B2027" s="1738" t="s">
        <v>11376</v>
      </c>
      <c r="C2027" s="1024">
        <v>60000</v>
      </c>
      <c r="D2027" s="1017">
        <v>0</v>
      </c>
      <c r="E2027" s="612">
        <f t="shared" si="31"/>
        <v>3665164.0400000019</v>
      </c>
    </row>
    <row r="2028" spans="1:5" ht="22.5" customHeight="1">
      <c r="A2028" s="1013" t="s">
        <v>11377</v>
      </c>
      <c r="B2028" s="1013" t="s">
        <v>11378</v>
      </c>
      <c r="C2028" s="1024">
        <v>35000</v>
      </c>
      <c r="D2028" s="1017">
        <v>0</v>
      </c>
      <c r="E2028" s="612">
        <f t="shared" si="31"/>
        <v>3700164.0400000019</v>
      </c>
    </row>
    <row r="2029" spans="1:5" ht="22.5" customHeight="1">
      <c r="A2029" s="1013" t="s">
        <v>11379</v>
      </c>
      <c r="B2029" s="1013" t="s">
        <v>11380</v>
      </c>
      <c r="C2029" s="1024">
        <v>11000</v>
      </c>
      <c r="D2029" s="1017">
        <v>0</v>
      </c>
      <c r="E2029" s="614">
        <f t="shared" si="31"/>
        <v>3711164.0400000019</v>
      </c>
    </row>
    <row r="2030" spans="1:5" ht="22.5" customHeight="1">
      <c r="A2030" s="1013" t="s">
        <v>11381</v>
      </c>
      <c r="B2030" s="1013" t="s">
        <v>11382</v>
      </c>
      <c r="C2030" s="1024">
        <v>54000</v>
      </c>
      <c r="D2030" s="1017">
        <v>0</v>
      </c>
      <c r="E2030" s="612">
        <f t="shared" si="31"/>
        <v>3765164.0400000019</v>
      </c>
    </row>
    <row r="2031" spans="1:5" ht="22.5" customHeight="1">
      <c r="A2031" s="1013" t="s">
        <v>11383</v>
      </c>
      <c r="B2031" s="1013" t="s">
        <v>11384</v>
      </c>
      <c r="C2031" s="1024">
        <v>65000</v>
      </c>
      <c r="D2031" s="1017">
        <v>0</v>
      </c>
      <c r="E2031" s="612">
        <f t="shared" si="31"/>
        <v>3830164.0400000019</v>
      </c>
    </row>
    <row r="2032" spans="1:5" ht="22.5" customHeight="1">
      <c r="A2032" s="1013" t="s">
        <v>11385</v>
      </c>
      <c r="B2032" s="1013" t="s">
        <v>11386</v>
      </c>
      <c r="C2032" s="1024">
        <v>40000</v>
      </c>
      <c r="D2032" s="1017">
        <v>0</v>
      </c>
      <c r="E2032" s="612">
        <f t="shared" si="31"/>
        <v>3870164.0400000019</v>
      </c>
    </row>
    <row r="2033" spans="1:5" ht="22.5" customHeight="1">
      <c r="A2033" s="1013" t="s">
        <v>11387</v>
      </c>
      <c r="B2033" s="1013" t="s">
        <v>11388</v>
      </c>
      <c r="C2033" s="1024">
        <v>35000</v>
      </c>
      <c r="D2033" s="1017">
        <v>0</v>
      </c>
      <c r="E2033" s="612">
        <f t="shared" si="31"/>
        <v>3905164.0400000019</v>
      </c>
    </row>
    <row r="2034" spans="1:5" ht="22.5" customHeight="1">
      <c r="A2034" s="1013" t="s">
        <v>11389</v>
      </c>
      <c r="B2034" s="1013" t="s">
        <v>11390</v>
      </c>
      <c r="C2034" s="1024">
        <v>35000</v>
      </c>
      <c r="D2034" s="1017">
        <v>0</v>
      </c>
      <c r="E2034" s="612">
        <f t="shared" si="31"/>
        <v>3940164.0400000019</v>
      </c>
    </row>
    <row r="2035" spans="1:5" ht="22.5" customHeight="1">
      <c r="A2035" s="1013" t="s">
        <v>11391</v>
      </c>
      <c r="B2035" s="1013" t="s">
        <v>11392</v>
      </c>
      <c r="C2035" s="1024">
        <v>25000</v>
      </c>
      <c r="D2035" s="1017">
        <v>0</v>
      </c>
      <c r="E2035" s="612">
        <f t="shared" si="31"/>
        <v>3965164.0400000019</v>
      </c>
    </row>
    <row r="2036" spans="1:5" ht="22.5" customHeight="1">
      <c r="A2036" s="1013" t="s">
        <v>11393</v>
      </c>
      <c r="B2036" s="1013" t="s">
        <v>11394</v>
      </c>
      <c r="C2036" s="1024">
        <v>10000</v>
      </c>
      <c r="D2036" s="1017">
        <v>0</v>
      </c>
      <c r="E2036" s="612">
        <f t="shared" si="31"/>
        <v>3975164.0400000019</v>
      </c>
    </row>
    <row r="2037" spans="1:5" ht="22.5" customHeight="1">
      <c r="A2037" s="1013" t="s">
        <v>11395</v>
      </c>
      <c r="B2037" s="1013" t="s">
        <v>11396</v>
      </c>
      <c r="C2037" s="1024">
        <v>25000</v>
      </c>
      <c r="D2037" s="1017">
        <v>0</v>
      </c>
      <c r="E2037" s="612">
        <f t="shared" si="31"/>
        <v>4000164.0400000019</v>
      </c>
    </row>
    <row r="2038" spans="1:5" ht="22.5" customHeight="1">
      <c r="A2038" s="1013" t="s">
        <v>11397</v>
      </c>
      <c r="B2038" s="1013" t="s">
        <v>11398</v>
      </c>
      <c r="C2038" s="1024">
        <v>54000</v>
      </c>
      <c r="D2038" s="1017">
        <v>0</v>
      </c>
      <c r="E2038" s="612">
        <f t="shared" si="31"/>
        <v>4054164.0400000019</v>
      </c>
    </row>
    <row r="2039" spans="1:5" ht="22.5" customHeight="1">
      <c r="A2039" s="1013" t="s">
        <v>11399</v>
      </c>
      <c r="B2039" s="1013" t="s">
        <v>11400</v>
      </c>
      <c r="C2039" s="1024">
        <v>60000</v>
      </c>
      <c r="D2039" s="1017">
        <v>0</v>
      </c>
      <c r="E2039" s="612">
        <f t="shared" si="31"/>
        <v>4114164.0400000019</v>
      </c>
    </row>
    <row r="2040" spans="1:5" ht="22.5" customHeight="1">
      <c r="A2040" s="1013" t="s">
        <v>11401</v>
      </c>
      <c r="B2040" s="1013" t="s">
        <v>11402</v>
      </c>
      <c r="C2040" s="1024">
        <v>25000</v>
      </c>
      <c r="D2040" s="1017">
        <v>0</v>
      </c>
      <c r="E2040" s="612">
        <f t="shared" si="31"/>
        <v>4139164.0400000019</v>
      </c>
    </row>
    <row r="2041" spans="1:5" ht="22.5" customHeight="1">
      <c r="A2041" s="1013" t="s">
        <v>11403</v>
      </c>
      <c r="B2041" s="1013" t="s">
        <v>11404</v>
      </c>
      <c r="C2041" s="1024">
        <v>50000</v>
      </c>
      <c r="D2041" s="1017">
        <v>0</v>
      </c>
      <c r="E2041" s="612">
        <f t="shared" si="31"/>
        <v>4189164.0400000019</v>
      </c>
    </row>
    <row r="2042" spans="1:5" ht="22.5" customHeight="1">
      <c r="A2042" s="1013" t="s">
        <v>11405</v>
      </c>
      <c r="B2042" s="1013" t="s">
        <v>11406</v>
      </c>
      <c r="C2042" s="1024">
        <v>60000</v>
      </c>
      <c r="D2042" s="1017">
        <v>0</v>
      </c>
      <c r="E2042" s="612">
        <f t="shared" si="31"/>
        <v>4249164.0400000019</v>
      </c>
    </row>
    <row r="2043" spans="1:5" ht="22.5" customHeight="1">
      <c r="A2043" s="1013" t="s">
        <v>11407</v>
      </c>
      <c r="B2043" s="1013" t="s">
        <v>11408</v>
      </c>
      <c r="C2043" s="1024">
        <v>60000</v>
      </c>
      <c r="D2043" s="1017">
        <v>0</v>
      </c>
      <c r="E2043" s="612">
        <f t="shared" si="31"/>
        <v>4309164.0400000019</v>
      </c>
    </row>
    <row r="2044" spans="1:5" ht="22.5" customHeight="1">
      <c r="A2044" s="1013" t="s">
        <v>11409</v>
      </c>
      <c r="B2044" s="1013" t="s">
        <v>11410</v>
      </c>
      <c r="C2044" s="1024">
        <v>50000</v>
      </c>
      <c r="D2044" s="1017">
        <v>0</v>
      </c>
      <c r="E2044" s="612">
        <f t="shared" si="31"/>
        <v>4359164.0400000019</v>
      </c>
    </row>
    <row r="2045" spans="1:5" ht="22.5" customHeight="1">
      <c r="A2045" s="1013" t="s">
        <v>11411</v>
      </c>
      <c r="B2045" s="1013" t="s">
        <v>11412</v>
      </c>
      <c r="C2045" s="1024">
        <v>40000</v>
      </c>
      <c r="D2045" s="1017">
        <v>0</v>
      </c>
      <c r="E2045" s="612">
        <f t="shared" si="31"/>
        <v>4399164.0400000019</v>
      </c>
    </row>
    <row r="2046" spans="1:5" ht="22.5" customHeight="1">
      <c r="A2046" s="1013" t="s">
        <v>11413</v>
      </c>
      <c r="B2046" s="1013" t="s">
        <v>11414</v>
      </c>
      <c r="C2046" s="1024">
        <v>54000</v>
      </c>
      <c r="D2046" s="1017">
        <v>0</v>
      </c>
      <c r="E2046" s="612">
        <f t="shared" si="31"/>
        <v>4453164.0400000019</v>
      </c>
    </row>
    <row r="2047" spans="1:5" ht="22.5" customHeight="1">
      <c r="A2047" s="1013" t="s">
        <v>11415</v>
      </c>
      <c r="B2047" s="1013" t="s">
        <v>11416</v>
      </c>
      <c r="C2047" s="1024">
        <v>48000</v>
      </c>
      <c r="D2047" s="1017">
        <v>0</v>
      </c>
      <c r="E2047" s="612">
        <f t="shared" si="31"/>
        <v>4501164.0400000019</v>
      </c>
    </row>
    <row r="2048" spans="1:5" ht="22.5" customHeight="1">
      <c r="A2048" s="1013" t="s">
        <v>11417</v>
      </c>
      <c r="B2048" s="1013" t="s">
        <v>11418</v>
      </c>
      <c r="C2048" s="1024">
        <v>25000</v>
      </c>
      <c r="D2048" s="1017">
        <v>0</v>
      </c>
      <c r="E2048" s="612">
        <f t="shared" si="31"/>
        <v>4526164.0400000019</v>
      </c>
    </row>
    <row r="2049" spans="1:5" ht="22.5" customHeight="1">
      <c r="A2049" s="1013" t="s">
        <v>11419</v>
      </c>
      <c r="B2049" s="1013" t="s">
        <v>11420</v>
      </c>
      <c r="C2049" s="1024">
        <v>30000</v>
      </c>
      <c r="D2049" s="1017">
        <v>0</v>
      </c>
      <c r="E2049" s="612">
        <f t="shared" si="31"/>
        <v>4556164.0400000019</v>
      </c>
    </row>
    <row r="2050" spans="1:5" ht="22.5" customHeight="1">
      <c r="A2050" s="1013" t="s">
        <v>11421</v>
      </c>
      <c r="B2050" s="1013" t="s">
        <v>11422</v>
      </c>
      <c r="C2050" s="1024">
        <v>30000</v>
      </c>
      <c r="D2050" s="1017">
        <v>0</v>
      </c>
      <c r="E2050" s="612">
        <f t="shared" si="31"/>
        <v>4586164.0400000019</v>
      </c>
    </row>
    <row r="2051" spans="1:5" ht="22.5" customHeight="1">
      <c r="A2051" s="1013" t="s">
        <v>11423</v>
      </c>
      <c r="B2051" s="1013" t="s">
        <v>11424</v>
      </c>
      <c r="C2051" s="1024">
        <v>50000</v>
      </c>
      <c r="D2051" s="1017">
        <v>0</v>
      </c>
      <c r="E2051" s="612">
        <f t="shared" si="31"/>
        <v>4636164.0400000019</v>
      </c>
    </row>
    <row r="2052" spans="1:5" ht="22.5" customHeight="1">
      <c r="A2052" s="1013" t="s">
        <v>11425</v>
      </c>
      <c r="B2052" s="1013" t="s">
        <v>11426</v>
      </c>
      <c r="C2052" s="1024">
        <v>50000</v>
      </c>
      <c r="D2052" s="1017">
        <v>0</v>
      </c>
      <c r="E2052" s="612">
        <f t="shared" si="31"/>
        <v>4686164.0400000019</v>
      </c>
    </row>
    <row r="2053" spans="1:5" ht="22.5" customHeight="1">
      <c r="A2053" s="1013" t="s">
        <v>11425</v>
      </c>
      <c r="B2053" s="1013" t="s">
        <v>11427</v>
      </c>
      <c r="C2053" s="1024">
        <v>15000</v>
      </c>
      <c r="D2053" s="1017">
        <v>0</v>
      </c>
      <c r="E2053" s="612">
        <f t="shared" si="31"/>
        <v>4701164.0400000019</v>
      </c>
    </row>
    <row r="2054" spans="1:5" ht="22.5" customHeight="1">
      <c r="A2054" s="1013" t="s">
        <v>11428</v>
      </c>
      <c r="B2054" s="1013" t="s">
        <v>11429</v>
      </c>
      <c r="C2054" s="1024">
        <v>52000</v>
      </c>
      <c r="D2054" s="1017">
        <v>0</v>
      </c>
      <c r="E2054" s="612">
        <f t="shared" si="31"/>
        <v>4753164.0400000019</v>
      </c>
    </row>
    <row r="2055" spans="1:5" ht="22.5" customHeight="1">
      <c r="A2055" s="1013" t="s">
        <v>11430</v>
      </c>
      <c r="B2055" s="1013" t="s">
        <v>11431</v>
      </c>
      <c r="C2055" s="1024">
        <v>40000</v>
      </c>
      <c r="D2055" s="1017">
        <v>0</v>
      </c>
      <c r="E2055" s="612">
        <f t="shared" ref="E2055:E2118" si="32">E2054-D2055+C2055</f>
        <v>4793164.0400000019</v>
      </c>
    </row>
    <row r="2056" spans="1:5" ht="22.5" customHeight="1">
      <c r="A2056" s="1013" t="s">
        <v>11432</v>
      </c>
      <c r="B2056" s="1013" t="s">
        <v>11433</v>
      </c>
      <c r="C2056" s="1024">
        <v>10000</v>
      </c>
      <c r="D2056" s="1017">
        <v>0</v>
      </c>
      <c r="E2056" s="612">
        <f t="shared" si="32"/>
        <v>4803164.0400000019</v>
      </c>
    </row>
    <row r="2057" spans="1:5" ht="22.5" customHeight="1">
      <c r="A2057" s="1013" t="s">
        <v>11434</v>
      </c>
      <c r="B2057" s="1013" t="s">
        <v>11435</v>
      </c>
      <c r="C2057" s="1024">
        <v>74000</v>
      </c>
      <c r="D2057" s="1017">
        <v>0</v>
      </c>
      <c r="E2057" s="612">
        <f t="shared" si="32"/>
        <v>4877164.0400000019</v>
      </c>
    </row>
    <row r="2058" spans="1:5" ht="22.5" customHeight="1">
      <c r="A2058" s="1013" t="s">
        <v>11436</v>
      </c>
      <c r="B2058" s="1013" t="s">
        <v>11437</v>
      </c>
      <c r="C2058" s="1024">
        <v>76000</v>
      </c>
      <c r="D2058" s="1017">
        <v>0</v>
      </c>
      <c r="E2058" s="612">
        <f t="shared" si="32"/>
        <v>4953164.0400000019</v>
      </c>
    </row>
    <row r="2059" spans="1:5" ht="22.5" customHeight="1">
      <c r="A2059" s="1013" t="s">
        <v>11438</v>
      </c>
      <c r="B2059" s="1013" t="s">
        <v>11439</v>
      </c>
      <c r="C2059" s="1024">
        <v>25000</v>
      </c>
      <c r="D2059" s="1017">
        <v>0</v>
      </c>
      <c r="E2059" s="612">
        <f t="shared" si="32"/>
        <v>4978164.0400000019</v>
      </c>
    </row>
    <row r="2060" spans="1:5" ht="22.5" customHeight="1">
      <c r="A2060" s="1013" t="s">
        <v>11440</v>
      </c>
      <c r="B2060" s="1013" t="s">
        <v>11441</v>
      </c>
      <c r="C2060" s="1024">
        <v>74000</v>
      </c>
      <c r="D2060" s="1017">
        <v>0</v>
      </c>
      <c r="E2060" s="612">
        <f t="shared" si="32"/>
        <v>5052164.0400000019</v>
      </c>
    </row>
    <row r="2061" spans="1:5" ht="22.5" customHeight="1">
      <c r="A2061" s="1013" t="s">
        <v>11442</v>
      </c>
      <c r="B2061" s="1013" t="s">
        <v>11443</v>
      </c>
      <c r="C2061" s="1024">
        <v>60000</v>
      </c>
      <c r="D2061" s="1017">
        <v>0</v>
      </c>
      <c r="E2061" s="612">
        <f t="shared" si="32"/>
        <v>5112164.0400000019</v>
      </c>
    </row>
    <row r="2062" spans="1:5" ht="22.5" customHeight="1">
      <c r="A2062" s="1013" t="s">
        <v>11444</v>
      </c>
      <c r="B2062" s="1013" t="s">
        <v>11445</v>
      </c>
      <c r="C2062" s="1024">
        <v>54000</v>
      </c>
      <c r="D2062" s="1017">
        <v>0</v>
      </c>
      <c r="E2062" s="612">
        <f t="shared" si="32"/>
        <v>5166164.0400000019</v>
      </c>
    </row>
    <row r="2063" spans="1:5" ht="22.5" customHeight="1">
      <c r="A2063" s="1013" t="s">
        <v>11446</v>
      </c>
      <c r="B2063" s="1013" t="s">
        <v>11447</v>
      </c>
      <c r="C2063" s="1024">
        <v>64000</v>
      </c>
      <c r="D2063" s="1017">
        <v>0</v>
      </c>
      <c r="E2063" s="612">
        <f t="shared" si="32"/>
        <v>5230164.0400000019</v>
      </c>
    </row>
    <row r="2064" spans="1:5" ht="22.5" customHeight="1">
      <c r="A2064" s="1013" t="s">
        <v>11448</v>
      </c>
      <c r="B2064" s="1013" t="s">
        <v>11449</v>
      </c>
      <c r="C2064" s="1024">
        <v>50000</v>
      </c>
      <c r="D2064" s="1017">
        <v>0</v>
      </c>
      <c r="E2064" s="612">
        <f t="shared" si="32"/>
        <v>5280164.0400000019</v>
      </c>
    </row>
    <row r="2065" spans="1:5" ht="22.5" customHeight="1">
      <c r="A2065" s="1013" t="s">
        <v>11450</v>
      </c>
      <c r="B2065" s="1013" t="s">
        <v>11451</v>
      </c>
      <c r="C2065" s="1024">
        <v>54000</v>
      </c>
      <c r="D2065" s="1017">
        <v>0</v>
      </c>
      <c r="E2065" s="612">
        <f t="shared" si="32"/>
        <v>5334164.0400000019</v>
      </c>
    </row>
    <row r="2066" spans="1:5" ht="22.5" customHeight="1">
      <c r="A2066" s="1013" t="s">
        <v>11452</v>
      </c>
      <c r="B2066" s="1013" t="s">
        <v>11453</v>
      </c>
      <c r="C2066" s="1024">
        <v>30000</v>
      </c>
      <c r="D2066" s="1017">
        <v>0</v>
      </c>
      <c r="E2066" s="612">
        <f t="shared" si="32"/>
        <v>5364164.0400000019</v>
      </c>
    </row>
    <row r="2067" spans="1:5" ht="22.5" customHeight="1">
      <c r="A2067" s="1013" t="s">
        <v>11454</v>
      </c>
      <c r="B2067" s="1013" t="s">
        <v>11455</v>
      </c>
      <c r="C2067" s="1024">
        <v>40000</v>
      </c>
      <c r="D2067" s="1017">
        <v>0</v>
      </c>
      <c r="E2067" s="612">
        <f t="shared" si="32"/>
        <v>5404164.0400000019</v>
      </c>
    </row>
    <row r="2068" spans="1:5" ht="22.5" customHeight="1">
      <c r="A2068" s="1013" t="s">
        <v>11456</v>
      </c>
      <c r="B2068" s="1013" t="s">
        <v>11457</v>
      </c>
      <c r="C2068" s="1024">
        <v>25000</v>
      </c>
      <c r="D2068" s="1017">
        <v>0</v>
      </c>
      <c r="E2068" s="612">
        <f t="shared" si="32"/>
        <v>5429164.0400000019</v>
      </c>
    </row>
    <row r="2069" spans="1:5" ht="22.5" customHeight="1">
      <c r="A2069" s="1013" t="s">
        <v>11456</v>
      </c>
      <c r="B2069" s="1013" t="s">
        <v>11458</v>
      </c>
      <c r="C2069" s="1024">
        <v>86000</v>
      </c>
      <c r="D2069" s="1017">
        <v>0</v>
      </c>
      <c r="E2069" s="612">
        <f t="shared" si="32"/>
        <v>5515164.0400000019</v>
      </c>
    </row>
    <row r="2070" spans="1:5" ht="22.5" customHeight="1">
      <c r="A2070" s="1013" t="s">
        <v>11459</v>
      </c>
      <c r="B2070" s="1013" t="s">
        <v>11460</v>
      </c>
      <c r="C2070" s="1024">
        <v>20000</v>
      </c>
      <c r="D2070" s="1017">
        <v>0</v>
      </c>
      <c r="E2070" s="612">
        <f t="shared" si="32"/>
        <v>5535164.0400000019</v>
      </c>
    </row>
    <row r="2071" spans="1:5" ht="22.5" customHeight="1">
      <c r="A2071" s="1013" t="s">
        <v>11461</v>
      </c>
      <c r="B2071" s="1013" t="s">
        <v>11462</v>
      </c>
      <c r="C2071" s="1024">
        <v>15000</v>
      </c>
      <c r="D2071" s="1017">
        <v>0</v>
      </c>
      <c r="E2071" s="612">
        <f t="shared" si="32"/>
        <v>5550164.0400000019</v>
      </c>
    </row>
    <row r="2072" spans="1:5" ht="22.5" customHeight="1">
      <c r="A2072" s="1013" t="s">
        <v>11463</v>
      </c>
      <c r="B2072" s="1013" t="s">
        <v>11464</v>
      </c>
      <c r="C2072" s="1024">
        <v>60000</v>
      </c>
      <c r="D2072" s="1017">
        <v>0</v>
      </c>
      <c r="E2072" s="612">
        <f t="shared" si="32"/>
        <v>5610164.0400000019</v>
      </c>
    </row>
    <row r="2073" spans="1:5" ht="22.5" customHeight="1">
      <c r="A2073" s="1013" t="s">
        <v>11465</v>
      </c>
      <c r="B2073" s="1013" t="s">
        <v>11466</v>
      </c>
      <c r="C2073" s="1024">
        <v>60000</v>
      </c>
      <c r="D2073" s="1017">
        <v>0</v>
      </c>
      <c r="E2073" s="612">
        <f t="shared" si="32"/>
        <v>5670164.0400000019</v>
      </c>
    </row>
    <row r="2074" spans="1:5" ht="22.5" customHeight="1">
      <c r="A2074" s="1013" t="s">
        <v>11467</v>
      </c>
      <c r="B2074" s="1013" t="s">
        <v>11468</v>
      </c>
      <c r="C2074" s="1024">
        <v>45000</v>
      </c>
      <c r="D2074" s="1017">
        <v>0</v>
      </c>
      <c r="E2074" s="612">
        <f t="shared" si="32"/>
        <v>5715164.0400000019</v>
      </c>
    </row>
    <row r="2075" spans="1:5" ht="22.5" customHeight="1">
      <c r="A2075" s="1013" t="s">
        <v>11469</v>
      </c>
      <c r="B2075" s="1013" t="s">
        <v>11470</v>
      </c>
      <c r="C2075" s="1024">
        <v>55300</v>
      </c>
      <c r="D2075" s="1017">
        <v>0</v>
      </c>
      <c r="E2075" s="612">
        <f t="shared" si="32"/>
        <v>5770464.0400000019</v>
      </c>
    </row>
    <row r="2076" spans="1:5" ht="22.5" customHeight="1">
      <c r="A2076" s="1013" t="s">
        <v>11471</v>
      </c>
      <c r="B2076" s="1013" t="s">
        <v>11472</v>
      </c>
      <c r="C2076" s="1024">
        <v>10000</v>
      </c>
      <c r="D2076" s="1017">
        <v>0</v>
      </c>
      <c r="E2076" s="612">
        <f t="shared" si="32"/>
        <v>5780464.0400000019</v>
      </c>
    </row>
    <row r="2077" spans="1:5" ht="22.5" customHeight="1">
      <c r="A2077" s="1013" t="s">
        <v>11473</v>
      </c>
      <c r="B2077" s="1013" t="s">
        <v>11474</v>
      </c>
      <c r="C2077" s="1024">
        <v>84000</v>
      </c>
      <c r="D2077" s="1017">
        <v>0</v>
      </c>
      <c r="E2077" s="612">
        <f t="shared" si="32"/>
        <v>5864464.0400000019</v>
      </c>
    </row>
    <row r="2078" spans="1:5" ht="22.5" customHeight="1">
      <c r="A2078" s="1013" t="s">
        <v>11475</v>
      </c>
      <c r="B2078" s="1013" t="s">
        <v>11476</v>
      </c>
      <c r="C2078" s="1024">
        <v>76000</v>
      </c>
      <c r="D2078" s="1017">
        <v>0</v>
      </c>
      <c r="E2078" s="612">
        <f t="shared" si="32"/>
        <v>5940464.0400000019</v>
      </c>
    </row>
    <row r="2079" spans="1:5" ht="22.5" customHeight="1">
      <c r="A2079" s="1013" t="s">
        <v>11477</v>
      </c>
      <c r="B2079" s="1013" t="s">
        <v>11478</v>
      </c>
      <c r="C2079" s="1024">
        <v>40000</v>
      </c>
      <c r="D2079" s="1017">
        <v>0</v>
      </c>
      <c r="E2079" s="612">
        <f t="shared" si="32"/>
        <v>5980464.0400000019</v>
      </c>
    </row>
    <row r="2080" spans="1:5" ht="22.5" customHeight="1">
      <c r="A2080" s="1013" t="s">
        <v>11479</v>
      </c>
      <c r="B2080" s="1013" t="s">
        <v>11480</v>
      </c>
      <c r="C2080" s="1024">
        <v>38000</v>
      </c>
      <c r="D2080" s="1017">
        <v>0</v>
      </c>
      <c r="E2080" s="612">
        <f t="shared" si="32"/>
        <v>6018464.0400000019</v>
      </c>
    </row>
    <row r="2081" spans="1:5" ht="22.5" customHeight="1">
      <c r="A2081" s="1013" t="s">
        <v>11481</v>
      </c>
      <c r="B2081" s="1013" t="s">
        <v>11482</v>
      </c>
      <c r="C2081" s="1024">
        <v>60000</v>
      </c>
      <c r="D2081" s="1017">
        <v>0</v>
      </c>
      <c r="E2081" s="612">
        <f t="shared" si="32"/>
        <v>6078464.0400000019</v>
      </c>
    </row>
    <row r="2082" spans="1:5" ht="22.5" customHeight="1">
      <c r="A2082" s="1013" t="s">
        <v>11483</v>
      </c>
      <c r="B2082" s="1013" t="s">
        <v>11484</v>
      </c>
      <c r="C2082" s="1024">
        <v>4000</v>
      </c>
      <c r="D2082" s="1017">
        <v>0</v>
      </c>
      <c r="E2082" s="612">
        <f t="shared" si="32"/>
        <v>6082464.0400000019</v>
      </c>
    </row>
    <row r="2083" spans="1:5" ht="22.5" customHeight="1">
      <c r="A2083" s="1013" t="s">
        <v>11485</v>
      </c>
      <c r="B2083" s="1013" t="s">
        <v>11486</v>
      </c>
      <c r="C2083" s="1024">
        <v>35000</v>
      </c>
      <c r="D2083" s="1017">
        <v>0</v>
      </c>
      <c r="E2083" s="612">
        <f t="shared" si="32"/>
        <v>6117464.0400000019</v>
      </c>
    </row>
    <row r="2084" spans="1:5" ht="22.5" customHeight="1">
      <c r="A2084" s="1013" t="s">
        <v>11487</v>
      </c>
      <c r="B2084" s="1013" t="s">
        <v>11488</v>
      </c>
      <c r="C2084" s="1024">
        <v>50000</v>
      </c>
      <c r="D2084" s="1017">
        <v>0</v>
      </c>
      <c r="E2084" s="612">
        <f t="shared" si="32"/>
        <v>6167464.0400000019</v>
      </c>
    </row>
    <row r="2085" spans="1:5" ht="42.75" customHeight="1">
      <c r="A2085" s="1013" t="s">
        <v>11489</v>
      </c>
      <c r="B2085" s="1013" t="s">
        <v>11490</v>
      </c>
      <c r="C2085" s="1024">
        <v>55000</v>
      </c>
      <c r="D2085" s="1017">
        <v>0</v>
      </c>
      <c r="E2085" s="612">
        <f t="shared" si="32"/>
        <v>6222464.0400000019</v>
      </c>
    </row>
    <row r="2086" spans="1:5" ht="22.5" customHeight="1">
      <c r="A2086" s="1013" t="s">
        <v>11491</v>
      </c>
      <c r="B2086" s="1013" t="s">
        <v>8336</v>
      </c>
      <c r="C2086" s="1017">
        <v>0</v>
      </c>
      <c r="D2086" s="1017">
        <v>3300</v>
      </c>
      <c r="E2086" s="612">
        <f t="shared" si="32"/>
        <v>6219164.0400000019</v>
      </c>
    </row>
    <row r="2087" spans="1:5" ht="22.5" customHeight="1">
      <c r="A2087" s="1013" t="s">
        <v>11492</v>
      </c>
      <c r="B2087" s="1013" t="s">
        <v>11493</v>
      </c>
      <c r="C2087" s="1024">
        <v>44000</v>
      </c>
      <c r="D2087" s="1017">
        <v>0</v>
      </c>
      <c r="E2087" s="612">
        <f t="shared" si="32"/>
        <v>6263164.0400000019</v>
      </c>
    </row>
    <row r="2088" spans="1:5" ht="22.5" customHeight="1">
      <c r="A2088" s="1013" t="s">
        <v>11494</v>
      </c>
      <c r="B2088" s="1013" t="s">
        <v>11495</v>
      </c>
      <c r="C2088" s="1024">
        <v>60000</v>
      </c>
      <c r="D2088" s="1017">
        <v>0</v>
      </c>
      <c r="E2088" s="612">
        <f t="shared" si="32"/>
        <v>6323164.0400000019</v>
      </c>
    </row>
    <row r="2089" spans="1:5" ht="22.5" customHeight="1">
      <c r="A2089" s="1013" t="s">
        <v>11496</v>
      </c>
      <c r="B2089" s="1013" t="s">
        <v>11497</v>
      </c>
      <c r="C2089" s="1024">
        <v>150000</v>
      </c>
      <c r="D2089" s="1017">
        <v>0</v>
      </c>
      <c r="E2089" s="612">
        <f t="shared" si="32"/>
        <v>6473164.0400000019</v>
      </c>
    </row>
    <row r="2090" spans="1:5" ht="22.5" customHeight="1">
      <c r="A2090" s="1013" t="s">
        <v>11498</v>
      </c>
      <c r="B2090" s="1013" t="s">
        <v>11499</v>
      </c>
      <c r="C2090" s="1024">
        <v>20000</v>
      </c>
      <c r="D2090" s="1017">
        <v>0</v>
      </c>
      <c r="E2090" s="612">
        <f t="shared" si="32"/>
        <v>6493164.0400000019</v>
      </c>
    </row>
    <row r="2091" spans="1:5" ht="22.5" customHeight="1">
      <c r="A2091" s="1013" t="s">
        <v>11500</v>
      </c>
      <c r="B2091" s="1013" t="s">
        <v>11501</v>
      </c>
      <c r="C2091" s="1024">
        <v>54000</v>
      </c>
      <c r="D2091" s="1017">
        <v>0</v>
      </c>
      <c r="E2091" s="612">
        <f t="shared" si="32"/>
        <v>6547164.0400000019</v>
      </c>
    </row>
    <row r="2092" spans="1:5" ht="22.5" customHeight="1">
      <c r="A2092" s="1013" t="s">
        <v>11502</v>
      </c>
      <c r="B2092" s="1013" t="s">
        <v>11503</v>
      </c>
      <c r="C2092" s="1024">
        <v>25000</v>
      </c>
      <c r="D2092" s="1017">
        <v>0</v>
      </c>
      <c r="E2092" s="612">
        <f t="shared" si="32"/>
        <v>6572164.0400000019</v>
      </c>
    </row>
    <row r="2093" spans="1:5" ht="22.5" customHeight="1">
      <c r="A2093" s="1013" t="s">
        <v>11504</v>
      </c>
      <c r="B2093" s="1013" t="s">
        <v>11505</v>
      </c>
      <c r="C2093" s="1024">
        <v>50000</v>
      </c>
      <c r="D2093" s="1017">
        <v>0</v>
      </c>
      <c r="E2093" s="612">
        <f t="shared" si="32"/>
        <v>6622164.0400000019</v>
      </c>
    </row>
    <row r="2094" spans="1:5" ht="22.5" customHeight="1">
      <c r="A2094" s="1013" t="s">
        <v>11506</v>
      </c>
      <c r="B2094" s="1013" t="s">
        <v>11507</v>
      </c>
      <c r="C2094" s="1024">
        <v>20000</v>
      </c>
      <c r="D2094" s="1017">
        <v>0</v>
      </c>
      <c r="E2094" s="612">
        <f t="shared" si="32"/>
        <v>6642164.0400000019</v>
      </c>
    </row>
    <row r="2095" spans="1:5" ht="22.5" customHeight="1">
      <c r="A2095" s="1013" t="s">
        <v>11508</v>
      </c>
      <c r="B2095" s="1013" t="s">
        <v>11509</v>
      </c>
      <c r="C2095" s="1024">
        <v>39000</v>
      </c>
      <c r="D2095" s="1017">
        <v>0</v>
      </c>
      <c r="E2095" s="612">
        <f t="shared" si="32"/>
        <v>6681164.0400000019</v>
      </c>
    </row>
    <row r="2096" spans="1:5" ht="22.5" customHeight="1">
      <c r="A2096" s="1013" t="s">
        <v>11510</v>
      </c>
      <c r="B2096" s="1013" t="s">
        <v>11511</v>
      </c>
      <c r="C2096" s="1024">
        <v>20000</v>
      </c>
      <c r="D2096" s="1017">
        <v>0</v>
      </c>
      <c r="E2096" s="612">
        <f t="shared" si="32"/>
        <v>6701164.0400000019</v>
      </c>
    </row>
    <row r="2097" spans="1:5" ht="22.5" customHeight="1">
      <c r="A2097" s="1013" t="s">
        <v>11512</v>
      </c>
      <c r="B2097" s="1013" t="s">
        <v>11511</v>
      </c>
      <c r="C2097" s="1024">
        <v>20000</v>
      </c>
      <c r="D2097" s="1017">
        <v>0</v>
      </c>
      <c r="E2097" s="612">
        <f t="shared" si="32"/>
        <v>6721164.0400000019</v>
      </c>
    </row>
    <row r="2098" spans="1:5" ht="22.5" customHeight="1">
      <c r="A2098" s="1013" t="s">
        <v>11513</v>
      </c>
      <c r="B2098" s="1013" t="s">
        <v>11511</v>
      </c>
      <c r="C2098" s="1024">
        <v>10000</v>
      </c>
      <c r="D2098" s="1017">
        <v>0</v>
      </c>
      <c r="E2098" s="612">
        <f t="shared" si="32"/>
        <v>6731164.0400000019</v>
      </c>
    </row>
    <row r="2099" spans="1:5" ht="22.5" customHeight="1">
      <c r="A2099" s="1013" t="s">
        <v>11514</v>
      </c>
      <c r="B2099" s="1013" t="s">
        <v>11515</v>
      </c>
      <c r="C2099" s="1024">
        <v>64000</v>
      </c>
      <c r="D2099" s="1017">
        <v>0</v>
      </c>
      <c r="E2099" s="612">
        <f t="shared" si="32"/>
        <v>6795164.0400000019</v>
      </c>
    </row>
    <row r="2100" spans="1:5" ht="22.5" customHeight="1">
      <c r="A2100" s="1013" t="s">
        <v>11516</v>
      </c>
      <c r="B2100" s="1013" t="s">
        <v>11517</v>
      </c>
      <c r="C2100" s="1024">
        <v>35000</v>
      </c>
      <c r="D2100" s="1017">
        <v>0</v>
      </c>
      <c r="E2100" s="612">
        <f t="shared" si="32"/>
        <v>6830164.0400000019</v>
      </c>
    </row>
    <row r="2101" spans="1:5" ht="22.5" customHeight="1">
      <c r="A2101" s="1013" t="s">
        <v>11518</v>
      </c>
      <c r="B2101" s="1013" t="s">
        <v>11519</v>
      </c>
      <c r="C2101" s="1024">
        <v>46000</v>
      </c>
      <c r="D2101" s="1017">
        <v>0</v>
      </c>
      <c r="E2101" s="612">
        <f t="shared" si="32"/>
        <v>6876164.0400000019</v>
      </c>
    </row>
    <row r="2102" spans="1:5" ht="22.5" customHeight="1">
      <c r="A2102" s="1013" t="s">
        <v>11520</v>
      </c>
      <c r="B2102" s="1013" t="s">
        <v>11521</v>
      </c>
      <c r="C2102" s="1024">
        <v>64000</v>
      </c>
      <c r="D2102" s="1017">
        <v>0</v>
      </c>
      <c r="E2102" s="612">
        <f t="shared" si="32"/>
        <v>6940164.0400000019</v>
      </c>
    </row>
    <row r="2103" spans="1:5" ht="22.5" customHeight="1">
      <c r="A2103" s="1013" t="s">
        <v>11522</v>
      </c>
      <c r="B2103" s="1013" t="s">
        <v>11523</v>
      </c>
      <c r="C2103" s="1024">
        <v>59000</v>
      </c>
      <c r="D2103" s="1017">
        <v>0</v>
      </c>
      <c r="E2103" s="612">
        <f t="shared" si="32"/>
        <v>6999164.0400000019</v>
      </c>
    </row>
    <row r="2104" spans="1:5" ht="22.5" customHeight="1">
      <c r="A2104" s="1013" t="s">
        <v>11524</v>
      </c>
      <c r="B2104" s="1013" t="s">
        <v>11525</v>
      </c>
      <c r="C2104" s="1024">
        <v>54000</v>
      </c>
      <c r="D2104" s="1017">
        <v>0</v>
      </c>
      <c r="E2104" s="612">
        <f t="shared" si="32"/>
        <v>7053164.0400000019</v>
      </c>
    </row>
    <row r="2105" spans="1:5" ht="22.5" customHeight="1">
      <c r="A2105" s="1013" t="s">
        <v>11526</v>
      </c>
      <c r="B2105" s="1013" t="s">
        <v>11527</v>
      </c>
      <c r="C2105" s="1024">
        <v>20000</v>
      </c>
      <c r="D2105" s="1017">
        <v>0</v>
      </c>
      <c r="E2105" s="612">
        <f t="shared" si="32"/>
        <v>7073164.0400000019</v>
      </c>
    </row>
    <row r="2106" spans="1:5" ht="22.5" customHeight="1">
      <c r="A2106" s="1013" t="s">
        <v>11528</v>
      </c>
      <c r="B2106" s="1013" t="s">
        <v>11529</v>
      </c>
      <c r="C2106" s="1024">
        <v>50000</v>
      </c>
      <c r="D2106" s="1017">
        <v>0</v>
      </c>
      <c r="E2106" s="612">
        <f t="shared" si="32"/>
        <v>7123164.0400000019</v>
      </c>
    </row>
    <row r="2107" spans="1:5" ht="22.5" customHeight="1">
      <c r="A2107" s="1013" t="s">
        <v>11530</v>
      </c>
      <c r="B2107" s="1013" t="s">
        <v>11531</v>
      </c>
      <c r="C2107" s="1024">
        <v>10000</v>
      </c>
      <c r="D2107" s="1017">
        <v>0</v>
      </c>
      <c r="E2107" s="612">
        <f t="shared" si="32"/>
        <v>7133164.0400000019</v>
      </c>
    </row>
    <row r="2108" spans="1:5" ht="22.5" customHeight="1">
      <c r="A2108" s="1013" t="s">
        <v>11532</v>
      </c>
      <c r="B2108" s="1013" t="s">
        <v>11533</v>
      </c>
      <c r="C2108" s="1024">
        <v>39000</v>
      </c>
      <c r="D2108" s="1017">
        <v>0</v>
      </c>
      <c r="E2108" s="612">
        <f t="shared" si="32"/>
        <v>7172164.0400000019</v>
      </c>
    </row>
    <row r="2109" spans="1:5" ht="22.5" customHeight="1">
      <c r="A2109" s="1013" t="s">
        <v>11534</v>
      </c>
      <c r="B2109" s="1013" t="s">
        <v>11535</v>
      </c>
      <c r="C2109" s="1024">
        <v>75000</v>
      </c>
      <c r="D2109" s="1017">
        <v>0</v>
      </c>
      <c r="E2109" s="612">
        <f t="shared" si="32"/>
        <v>7247164.0400000019</v>
      </c>
    </row>
    <row r="2110" spans="1:5" ht="22.5" customHeight="1">
      <c r="A2110" s="1013" t="s">
        <v>11536</v>
      </c>
      <c r="B2110" s="1013" t="s">
        <v>10609</v>
      </c>
      <c r="C2110" s="1024">
        <v>40000</v>
      </c>
      <c r="D2110" s="1017">
        <v>0</v>
      </c>
      <c r="E2110" s="612">
        <f t="shared" si="32"/>
        <v>7287164.0400000019</v>
      </c>
    </row>
    <row r="2111" spans="1:5" ht="22.5" customHeight="1">
      <c r="A2111" s="1013" t="s">
        <v>11537</v>
      </c>
      <c r="B2111" s="1013" t="s">
        <v>11538</v>
      </c>
      <c r="C2111" s="1024">
        <v>10000</v>
      </c>
      <c r="D2111" s="1017">
        <v>0</v>
      </c>
      <c r="E2111" s="612">
        <f t="shared" si="32"/>
        <v>7297164.0400000019</v>
      </c>
    </row>
    <row r="2112" spans="1:5" ht="36" customHeight="1">
      <c r="A2112" s="1013" t="s">
        <v>11539</v>
      </c>
      <c r="B2112" s="1013" t="s">
        <v>11540</v>
      </c>
      <c r="C2112" s="1024">
        <v>40000</v>
      </c>
      <c r="D2112" s="1017">
        <v>0</v>
      </c>
      <c r="E2112" s="612">
        <f t="shared" si="32"/>
        <v>7337164.0400000019</v>
      </c>
    </row>
    <row r="2113" spans="1:5" ht="22.5" customHeight="1">
      <c r="A2113" s="1013" t="s">
        <v>11541</v>
      </c>
      <c r="B2113" s="1013" t="s">
        <v>11542</v>
      </c>
      <c r="C2113" s="1024">
        <v>35000</v>
      </c>
      <c r="D2113" s="1017">
        <v>0</v>
      </c>
      <c r="E2113" s="612">
        <f t="shared" si="32"/>
        <v>7372164.0400000019</v>
      </c>
    </row>
    <row r="2114" spans="1:5" ht="22.5" customHeight="1">
      <c r="A2114" s="1013" t="s">
        <v>11543</v>
      </c>
      <c r="B2114" s="1013" t="s">
        <v>11544</v>
      </c>
      <c r="C2114" s="1024">
        <v>40000</v>
      </c>
      <c r="D2114" s="1017">
        <v>0</v>
      </c>
      <c r="E2114" s="612">
        <f t="shared" si="32"/>
        <v>7412164.0400000019</v>
      </c>
    </row>
    <row r="2115" spans="1:5" ht="22.5" customHeight="1">
      <c r="A2115" s="1013" t="s">
        <v>11545</v>
      </c>
      <c r="B2115" s="1013" t="s">
        <v>11546</v>
      </c>
      <c r="C2115" s="1024">
        <v>35000</v>
      </c>
      <c r="D2115" s="1017">
        <v>0</v>
      </c>
      <c r="E2115" s="612">
        <f t="shared" si="32"/>
        <v>7447164.0400000019</v>
      </c>
    </row>
    <row r="2116" spans="1:5" ht="22.5" customHeight="1">
      <c r="A2116" s="1013" t="s">
        <v>11547</v>
      </c>
      <c r="B2116" s="1013" t="s">
        <v>11548</v>
      </c>
      <c r="C2116" s="1024">
        <v>0</v>
      </c>
      <c r="D2116" s="1017">
        <v>53.75</v>
      </c>
      <c r="E2116" s="612">
        <f t="shared" si="32"/>
        <v>7447110.2900000019</v>
      </c>
    </row>
    <row r="2117" spans="1:5" ht="22.5" customHeight="1">
      <c r="A2117" s="1013" t="s">
        <v>11547</v>
      </c>
      <c r="B2117" s="1013" t="s">
        <v>11549</v>
      </c>
      <c r="C2117" s="1024">
        <v>0</v>
      </c>
      <c r="D2117" s="1017">
        <v>6680000</v>
      </c>
      <c r="E2117" s="612">
        <f t="shared" si="32"/>
        <v>767110.2900000019</v>
      </c>
    </row>
    <row r="2118" spans="1:5" ht="22.5" customHeight="1">
      <c r="A2118" s="1013" t="s">
        <v>11550</v>
      </c>
      <c r="B2118" s="1013" t="s">
        <v>11551</v>
      </c>
      <c r="C2118" s="1024">
        <v>60000</v>
      </c>
      <c r="D2118" s="1017">
        <v>0</v>
      </c>
      <c r="E2118" s="612">
        <f t="shared" si="32"/>
        <v>827110.2900000019</v>
      </c>
    </row>
    <row r="2119" spans="1:5" ht="22.5" customHeight="1">
      <c r="A2119" s="1013" t="s">
        <v>11552</v>
      </c>
      <c r="B2119" s="1013" t="s">
        <v>11553</v>
      </c>
      <c r="C2119" s="1024">
        <v>20000</v>
      </c>
      <c r="D2119" s="1017">
        <v>0</v>
      </c>
      <c r="E2119" s="612">
        <f t="shared" ref="E2119:E2182" si="33">E2118-D2119+C2119</f>
        <v>847110.2900000019</v>
      </c>
    </row>
    <row r="2120" spans="1:5" ht="22.5" customHeight="1">
      <c r="A2120" s="1013" t="s">
        <v>11552</v>
      </c>
      <c r="B2120" s="1013" t="s">
        <v>11554</v>
      </c>
      <c r="C2120" s="1024">
        <v>25000</v>
      </c>
      <c r="D2120" s="1017">
        <v>0</v>
      </c>
      <c r="E2120" s="612">
        <f t="shared" si="33"/>
        <v>872110.2900000019</v>
      </c>
    </row>
    <row r="2121" spans="1:5" ht="22.5" customHeight="1">
      <c r="A2121" s="1013" t="s">
        <v>11555</v>
      </c>
      <c r="B2121" s="1013" t="s">
        <v>11556</v>
      </c>
      <c r="C2121" s="1024">
        <v>35000</v>
      </c>
      <c r="D2121" s="1017">
        <v>0</v>
      </c>
      <c r="E2121" s="612">
        <f t="shared" si="33"/>
        <v>907110.2900000019</v>
      </c>
    </row>
    <row r="2122" spans="1:5" ht="22.5" customHeight="1">
      <c r="A2122" s="1013" t="s">
        <v>11557</v>
      </c>
      <c r="B2122" s="1013" t="s">
        <v>11558</v>
      </c>
      <c r="C2122" s="1024">
        <v>54000</v>
      </c>
      <c r="D2122" s="1017">
        <v>0</v>
      </c>
      <c r="E2122" s="612">
        <f t="shared" si="33"/>
        <v>961110.2900000019</v>
      </c>
    </row>
    <row r="2123" spans="1:5" ht="22.5" customHeight="1">
      <c r="A2123" s="1013" t="s">
        <v>11559</v>
      </c>
      <c r="B2123" s="1013" t="s">
        <v>11560</v>
      </c>
      <c r="C2123" s="1024">
        <v>60000</v>
      </c>
      <c r="D2123" s="1017">
        <v>0</v>
      </c>
      <c r="E2123" s="612">
        <f t="shared" si="33"/>
        <v>1021110.2900000019</v>
      </c>
    </row>
    <row r="2124" spans="1:5" ht="22.5" customHeight="1">
      <c r="A2124" s="1013" t="s">
        <v>11561</v>
      </c>
      <c r="B2124" s="1013" t="s">
        <v>11562</v>
      </c>
      <c r="C2124" s="1024">
        <v>25000</v>
      </c>
      <c r="D2124" s="1017">
        <v>0</v>
      </c>
      <c r="E2124" s="612">
        <f t="shared" si="33"/>
        <v>1046110.2900000019</v>
      </c>
    </row>
    <row r="2125" spans="1:5" ht="22.5" customHeight="1">
      <c r="A2125" s="1013" t="s">
        <v>11563</v>
      </c>
      <c r="B2125" s="1013" t="s">
        <v>11564</v>
      </c>
      <c r="C2125" s="1024">
        <v>50000</v>
      </c>
      <c r="D2125" s="1017">
        <v>0</v>
      </c>
      <c r="E2125" s="612">
        <f t="shared" si="33"/>
        <v>1096110.2900000019</v>
      </c>
    </row>
    <row r="2126" spans="1:5" ht="22.5" customHeight="1">
      <c r="A2126" s="1013" t="s">
        <v>11565</v>
      </c>
      <c r="B2126" s="1013" t="s">
        <v>11566</v>
      </c>
      <c r="C2126" s="1024">
        <v>10000</v>
      </c>
      <c r="D2126" s="1017">
        <v>0</v>
      </c>
      <c r="E2126" s="612">
        <f t="shared" si="33"/>
        <v>1106110.2900000019</v>
      </c>
    </row>
    <row r="2127" spans="1:5" ht="22.5" customHeight="1">
      <c r="A2127" s="1013" t="s">
        <v>11567</v>
      </c>
      <c r="B2127" s="1013" t="s">
        <v>11568</v>
      </c>
      <c r="C2127" s="1029">
        <v>54000</v>
      </c>
      <c r="D2127" s="1017">
        <v>0</v>
      </c>
      <c r="E2127" s="612">
        <f t="shared" si="33"/>
        <v>1160110.2900000019</v>
      </c>
    </row>
    <row r="2128" spans="1:5" ht="22.5" customHeight="1">
      <c r="A2128" s="1013" t="s">
        <v>11569</v>
      </c>
      <c r="B2128" s="1013" t="s">
        <v>11570</v>
      </c>
      <c r="C2128" s="1024">
        <v>4000</v>
      </c>
      <c r="D2128" s="1017">
        <v>0</v>
      </c>
      <c r="E2128" s="612">
        <f t="shared" si="33"/>
        <v>1164110.2900000019</v>
      </c>
    </row>
    <row r="2129" spans="1:6" ht="22.5" customHeight="1">
      <c r="A2129" s="1013" t="s">
        <v>11571</v>
      </c>
      <c r="B2129" s="1013" t="s">
        <v>11572</v>
      </c>
      <c r="C2129" s="1024">
        <v>25000</v>
      </c>
      <c r="D2129" s="1017">
        <v>0</v>
      </c>
      <c r="E2129" s="612">
        <f t="shared" si="33"/>
        <v>1189110.2900000019</v>
      </c>
    </row>
    <row r="2130" spans="1:6" ht="22.5" customHeight="1">
      <c r="A2130" s="1013" t="s">
        <v>11573</v>
      </c>
      <c r="B2130" s="1013" t="s">
        <v>11574</v>
      </c>
      <c r="C2130" s="1024">
        <v>40000</v>
      </c>
      <c r="D2130" s="1017">
        <v>0</v>
      </c>
      <c r="E2130" s="612">
        <f t="shared" si="33"/>
        <v>1229110.2900000019</v>
      </c>
    </row>
    <row r="2131" spans="1:6" ht="22.5" customHeight="1">
      <c r="A2131" s="1013" t="s">
        <v>11575</v>
      </c>
      <c r="B2131" s="1013" t="s">
        <v>11576</v>
      </c>
      <c r="C2131" s="1024">
        <v>18000</v>
      </c>
      <c r="D2131" s="1017">
        <v>0</v>
      </c>
      <c r="E2131" s="612">
        <f t="shared" si="33"/>
        <v>1247110.2900000019</v>
      </c>
    </row>
    <row r="2132" spans="1:6" ht="22.5" customHeight="1">
      <c r="A2132" s="1013" t="s">
        <v>11577</v>
      </c>
      <c r="B2132" s="1013" t="s">
        <v>11578</v>
      </c>
      <c r="C2132" s="1024">
        <v>20000</v>
      </c>
      <c r="D2132" s="1017">
        <v>0</v>
      </c>
      <c r="E2132" s="612">
        <f t="shared" si="33"/>
        <v>1267110.2900000019</v>
      </c>
    </row>
    <row r="2133" spans="1:6" ht="22.5" customHeight="1">
      <c r="A2133" s="1013" t="s">
        <v>11579</v>
      </c>
      <c r="B2133" s="1013" t="s">
        <v>11580</v>
      </c>
      <c r="C2133" s="1024">
        <v>64000</v>
      </c>
      <c r="D2133" s="1017">
        <v>0</v>
      </c>
      <c r="E2133" s="612">
        <f t="shared" si="33"/>
        <v>1331110.2900000019</v>
      </c>
    </row>
    <row r="2134" spans="1:6" ht="22.5" customHeight="1">
      <c r="A2134" s="1013" t="s">
        <v>11581</v>
      </c>
      <c r="B2134" s="1013" t="s">
        <v>8336</v>
      </c>
      <c r="C2134" s="1024">
        <v>0</v>
      </c>
      <c r="D2134" s="1017">
        <v>2200</v>
      </c>
      <c r="E2134" s="612">
        <f t="shared" si="33"/>
        <v>1328910.2900000019</v>
      </c>
    </row>
    <row r="2135" spans="1:6" ht="22.5" customHeight="1">
      <c r="A2135" s="1013" t="s">
        <v>11582</v>
      </c>
      <c r="B2135" s="1013" t="s">
        <v>11583</v>
      </c>
      <c r="C2135" s="1024">
        <v>20000</v>
      </c>
      <c r="D2135" s="1017">
        <v>0</v>
      </c>
      <c r="E2135" s="612">
        <f t="shared" si="33"/>
        <v>1348910.2900000019</v>
      </c>
    </row>
    <row r="2136" spans="1:6" ht="22.5" customHeight="1">
      <c r="A2136" s="1013" t="s">
        <v>11584</v>
      </c>
      <c r="B2136" s="1013" t="s">
        <v>11165</v>
      </c>
      <c r="C2136" s="1024">
        <v>15000</v>
      </c>
      <c r="D2136" s="1017">
        <v>0</v>
      </c>
      <c r="E2136" s="612">
        <f t="shared" si="33"/>
        <v>1363910.2900000019</v>
      </c>
    </row>
    <row r="2137" spans="1:6" ht="22.5" customHeight="1">
      <c r="A2137" s="1013" t="s">
        <v>11585</v>
      </c>
      <c r="B2137" s="1013" t="s">
        <v>11586</v>
      </c>
      <c r="C2137" s="1024">
        <v>59000</v>
      </c>
      <c r="D2137" s="1017">
        <v>0</v>
      </c>
      <c r="E2137" s="612">
        <f t="shared" si="33"/>
        <v>1422910.2900000019</v>
      </c>
    </row>
    <row r="2138" spans="1:6" ht="22.5" customHeight="1">
      <c r="A2138" s="1013" t="s">
        <v>11587</v>
      </c>
      <c r="B2138" s="1013" t="s">
        <v>11588</v>
      </c>
      <c r="C2138" s="1024">
        <v>59000</v>
      </c>
      <c r="D2138" s="1017">
        <v>0</v>
      </c>
      <c r="E2138" s="612">
        <f t="shared" si="33"/>
        <v>1481910.2900000019</v>
      </c>
    </row>
    <row r="2139" spans="1:6" ht="22.5" customHeight="1">
      <c r="A2139" s="1013" t="s">
        <v>11589</v>
      </c>
      <c r="B2139" s="1013" t="s">
        <v>11590</v>
      </c>
      <c r="C2139" s="1024">
        <v>25000</v>
      </c>
      <c r="D2139" s="1017">
        <v>0</v>
      </c>
      <c r="E2139" s="612">
        <f t="shared" si="33"/>
        <v>1506910.2900000019</v>
      </c>
    </row>
    <row r="2140" spans="1:6" ht="22.5" customHeight="1">
      <c r="A2140" s="1013" t="s">
        <v>11591</v>
      </c>
      <c r="B2140" s="1013" t="s">
        <v>11041</v>
      </c>
      <c r="C2140" s="1024">
        <v>60000</v>
      </c>
      <c r="D2140" s="1017">
        <v>0</v>
      </c>
      <c r="E2140" s="612">
        <f t="shared" si="33"/>
        <v>1566910.2900000019</v>
      </c>
    </row>
    <row r="2141" spans="1:6" ht="22.5" customHeight="1">
      <c r="A2141" s="1013" t="s">
        <v>11592</v>
      </c>
      <c r="B2141" s="1013" t="s">
        <v>8478</v>
      </c>
      <c r="C2141" s="1024">
        <v>0</v>
      </c>
      <c r="D2141" s="1017">
        <v>7181</v>
      </c>
      <c r="E2141" s="612">
        <f t="shared" si="33"/>
        <v>1559729.2900000019</v>
      </c>
    </row>
    <row r="2142" spans="1:6" s="999" customFormat="1" ht="22.5" customHeight="1">
      <c r="A2142" s="1031" t="s">
        <v>11593</v>
      </c>
      <c r="B2142" s="1031" t="s">
        <v>11594</v>
      </c>
      <c r="C2142" s="1025">
        <v>160000</v>
      </c>
      <c r="D2142" s="1025">
        <v>0</v>
      </c>
      <c r="E2142" s="613">
        <f t="shared" si="33"/>
        <v>1719729.2900000019</v>
      </c>
      <c r="F2142" s="2643"/>
    </row>
    <row r="2143" spans="1:6" ht="22.5" customHeight="1">
      <c r="A2143" s="1013" t="s">
        <v>11595</v>
      </c>
      <c r="B2143" s="1013" t="s">
        <v>11596</v>
      </c>
      <c r="C2143" s="1024">
        <v>15000</v>
      </c>
      <c r="D2143" s="1017">
        <v>0</v>
      </c>
      <c r="E2143" s="612">
        <f t="shared" si="33"/>
        <v>1734729.2900000019</v>
      </c>
    </row>
    <row r="2144" spans="1:6" ht="22.5" customHeight="1">
      <c r="A2144" s="1013" t="s">
        <v>11597</v>
      </c>
      <c r="B2144" s="1013" t="s">
        <v>11598</v>
      </c>
      <c r="C2144" s="1024">
        <v>35000</v>
      </c>
      <c r="D2144" s="1017">
        <v>0</v>
      </c>
      <c r="E2144" s="612">
        <f t="shared" si="33"/>
        <v>1769729.2900000019</v>
      </c>
    </row>
    <row r="2145" spans="1:5" ht="22.5" customHeight="1">
      <c r="A2145" s="1013" t="s">
        <v>11599</v>
      </c>
      <c r="B2145" s="1013" t="s">
        <v>11600</v>
      </c>
      <c r="C2145" s="1024">
        <v>30000</v>
      </c>
      <c r="D2145" s="1017">
        <v>0</v>
      </c>
      <c r="E2145" s="612">
        <f t="shared" si="33"/>
        <v>1799729.2900000019</v>
      </c>
    </row>
    <row r="2146" spans="1:5" ht="22.5" customHeight="1">
      <c r="A2146" s="1013" t="s">
        <v>11601</v>
      </c>
      <c r="B2146" s="1013" t="s">
        <v>11602</v>
      </c>
      <c r="C2146" s="1024">
        <v>51800</v>
      </c>
      <c r="D2146" s="1017">
        <v>0</v>
      </c>
      <c r="E2146" s="612">
        <f t="shared" si="33"/>
        <v>1851529.2900000019</v>
      </c>
    </row>
    <row r="2147" spans="1:5" ht="22.5" customHeight="1">
      <c r="A2147" s="1013" t="s">
        <v>11603</v>
      </c>
      <c r="B2147" s="1013" t="s">
        <v>11604</v>
      </c>
      <c r="C2147" s="1024">
        <v>60000</v>
      </c>
      <c r="D2147" s="1017">
        <v>0</v>
      </c>
      <c r="E2147" s="612">
        <f t="shared" si="33"/>
        <v>1911529.2900000019</v>
      </c>
    </row>
    <row r="2148" spans="1:5" ht="22.5" customHeight="1">
      <c r="A2148" s="1013" t="s">
        <v>11605</v>
      </c>
      <c r="B2148" s="1013" t="s">
        <v>11606</v>
      </c>
      <c r="C2148" s="1024">
        <v>54000</v>
      </c>
      <c r="D2148" s="1017">
        <v>0</v>
      </c>
      <c r="E2148" s="612">
        <f t="shared" si="33"/>
        <v>1965529.2900000019</v>
      </c>
    </row>
    <row r="2149" spans="1:5" ht="40.5" customHeight="1">
      <c r="A2149" s="1013" t="s">
        <v>11607</v>
      </c>
      <c r="B2149" s="1013" t="s">
        <v>11608</v>
      </c>
      <c r="C2149" s="1024">
        <v>34000</v>
      </c>
      <c r="D2149" s="1017">
        <v>0</v>
      </c>
      <c r="E2149" s="612">
        <f t="shared" si="33"/>
        <v>1999529.2900000019</v>
      </c>
    </row>
    <row r="2150" spans="1:5" ht="22.5" customHeight="1">
      <c r="A2150" s="1013" t="s">
        <v>15266</v>
      </c>
      <c r="B2150" s="1013" t="s">
        <v>15267</v>
      </c>
      <c r="C2150" s="1024">
        <v>44000</v>
      </c>
      <c r="D2150" s="1017">
        <v>0</v>
      </c>
      <c r="E2150" s="612">
        <f t="shared" si="33"/>
        <v>2043529.2900000019</v>
      </c>
    </row>
    <row r="2151" spans="1:5" ht="22.5" customHeight="1">
      <c r="A2151" s="1013" t="s">
        <v>15268</v>
      </c>
      <c r="B2151" s="1013" t="s">
        <v>9731</v>
      </c>
      <c r="C2151" s="1024">
        <v>35000</v>
      </c>
      <c r="D2151" s="1017">
        <v>0</v>
      </c>
      <c r="E2151" s="612">
        <f t="shared" si="33"/>
        <v>2078529.2900000019</v>
      </c>
    </row>
    <row r="2152" spans="1:5" ht="22.5" customHeight="1">
      <c r="A2152" s="1013" t="s">
        <v>15269</v>
      </c>
      <c r="B2152" s="1013" t="s">
        <v>15270</v>
      </c>
      <c r="C2152" s="1024">
        <v>69000</v>
      </c>
      <c r="D2152" s="1017">
        <v>0</v>
      </c>
      <c r="E2152" s="612">
        <f t="shared" si="33"/>
        <v>2147529.2900000019</v>
      </c>
    </row>
    <row r="2153" spans="1:5" ht="22.5" customHeight="1">
      <c r="A2153" s="1013" t="s">
        <v>15271</v>
      </c>
      <c r="B2153" s="1013" t="s">
        <v>15272</v>
      </c>
      <c r="C2153" s="1024">
        <v>44000</v>
      </c>
      <c r="D2153" s="1017">
        <v>0</v>
      </c>
      <c r="E2153" s="612">
        <f t="shared" si="33"/>
        <v>2191529.2900000019</v>
      </c>
    </row>
    <row r="2154" spans="1:5" ht="22.5" customHeight="1">
      <c r="A2154" s="1013" t="s">
        <v>15273</v>
      </c>
      <c r="B2154" s="1013" t="s">
        <v>15274</v>
      </c>
      <c r="C2154" s="1024">
        <v>45000</v>
      </c>
      <c r="D2154" s="1017">
        <v>0</v>
      </c>
      <c r="E2154" s="612">
        <f t="shared" si="33"/>
        <v>2236529.2900000019</v>
      </c>
    </row>
    <row r="2155" spans="1:5" ht="22.5" customHeight="1">
      <c r="A2155" s="1013" t="s">
        <v>15275</v>
      </c>
      <c r="B2155" s="1013" t="s">
        <v>15276</v>
      </c>
      <c r="C2155" s="1017">
        <v>0</v>
      </c>
      <c r="D2155" s="1017">
        <v>53.75</v>
      </c>
      <c r="E2155" s="612">
        <f t="shared" si="33"/>
        <v>2236475.5400000019</v>
      </c>
    </row>
    <row r="2156" spans="1:5" ht="22.5" customHeight="1">
      <c r="A2156" s="1013" t="s">
        <v>15275</v>
      </c>
      <c r="B2156" s="1013" t="s">
        <v>15277</v>
      </c>
      <c r="C2156" s="1017">
        <v>0</v>
      </c>
      <c r="D2156" s="1017">
        <v>1715000</v>
      </c>
      <c r="E2156" s="612">
        <f t="shared" si="33"/>
        <v>521475.5400000019</v>
      </c>
    </row>
    <row r="2157" spans="1:5" ht="22.5" customHeight="1">
      <c r="A2157" s="1013" t="s">
        <v>15278</v>
      </c>
      <c r="B2157" s="1013" t="s">
        <v>15279</v>
      </c>
      <c r="C2157" s="1024">
        <v>20000</v>
      </c>
      <c r="D2157" s="1017">
        <v>0</v>
      </c>
      <c r="E2157" s="612">
        <f t="shared" si="33"/>
        <v>541475.5400000019</v>
      </c>
    </row>
    <row r="2158" spans="1:5" ht="22.5" customHeight="1">
      <c r="A2158" s="1013" t="s">
        <v>15280</v>
      </c>
      <c r="B2158" s="1013" t="s">
        <v>15281</v>
      </c>
      <c r="C2158" s="1024">
        <v>25000</v>
      </c>
      <c r="D2158" s="1017">
        <v>0</v>
      </c>
      <c r="E2158" s="612">
        <f t="shared" si="33"/>
        <v>566475.5400000019</v>
      </c>
    </row>
    <row r="2159" spans="1:5" ht="22.5" customHeight="1">
      <c r="A2159" s="1013" t="s">
        <v>15282</v>
      </c>
      <c r="B2159" s="1013" t="s">
        <v>15283</v>
      </c>
      <c r="C2159" s="1024">
        <v>50000</v>
      </c>
      <c r="D2159" s="1017">
        <v>0</v>
      </c>
      <c r="E2159" s="612">
        <f t="shared" si="33"/>
        <v>616475.5400000019</v>
      </c>
    </row>
    <row r="2160" spans="1:5" ht="22.5" customHeight="1">
      <c r="A2160" s="1013" t="s">
        <v>15284</v>
      </c>
      <c r="B2160" s="1013" t="s">
        <v>11091</v>
      </c>
      <c r="C2160" s="1024">
        <v>50000</v>
      </c>
      <c r="D2160" s="1017">
        <v>0</v>
      </c>
      <c r="E2160" s="612">
        <f t="shared" si="33"/>
        <v>666475.5400000019</v>
      </c>
    </row>
    <row r="2161" spans="1:5" ht="22.5" customHeight="1">
      <c r="A2161" s="1013" t="s">
        <v>15285</v>
      </c>
      <c r="B2161" s="1013" t="s">
        <v>15286</v>
      </c>
      <c r="C2161" s="1024">
        <v>80000</v>
      </c>
      <c r="D2161" s="1017">
        <v>0</v>
      </c>
      <c r="E2161" s="612">
        <f t="shared" si="33"/>
        <v>746475.5400000019</v>
      </c>
    </row>
    <row r="2162" spans="1:5" ht="22.5" customHeight="1">
      <c r="A2162" s="1013" t="s">
        <v>15287</v>
      </c>
      <c r="B2162" s="1013" t="s">
        <v>15288</v>
      </c>
      <c r="C2162" s="1024">
        <v>20000</v>
      </c>
      <c r="D2162" s="1017">
        <v>0</v>
      </c>
      <c r="E2162" s="612">
        <f t="shared" si="33"/>
        <v>766475.5400000019</v>
      </c>
    </row>
    <row r="2163" spans="1:5" ht="22.5" customHeight="1">
      <c r="A2163" s="1013" t="s">
        <v>15289</v>
      </c>
      <c r="B2163" s="1013" t="s">
        <v>15290</v>
      </c>
      <c r="C2163" s="1024">
        <v>60000</v>
      </c>
      <c r="D2163" s="1017">
        <v>0</v>
      </c>
      <c r="E2163" s="612">
        <f t="shared" si="33"/>
        <v>826475.5400000019</v>
      </c>
    </row>
    <row r="2164" spans="1:5" ht="22.5" customHeight="1">
      <c r="A2164" s="1013" t="s">
        <v>15291</v>
      </c>
      <c r="B2164" s="1013" t="s">
        <v>15292</v>
      </c>
      <c r="C2164" s="1024">
        <v>21000</v>
      </c>
      <c r="D2164" s="1017">
        <v>0</v>
      </c>
      <c r="E2164" s="612">
        <f t="shared" si="33"/>
        <v>847475.5400000019</v>
      </c>
    </row>
    <row r="2165" spans="1:5" ht="22.5" customHeight="1">
      <c r="A2165" s="1013" t="s">
        <v>15293</v>
      </c>
      <c r="B2165" s="1013" t="s">
        <v>15294</v>
      </c>
      <c r="C2165" s="1024">
        <v>20000</v>
      </c>
      <c r="D2165" s="1017">
        <v>0</v>
      </c>
      <c r="E2165" s="612">
        <f t="shared" si="33"/>
        <v>867475.5400000019</v>
      </c>
    </row>
    <row r="2166" spans="1:5" ht="22.5" customHeight="1">
      <c r="A2166" s="1013" t="s">
        <v>15295</v>
      </c>
      <c r="B2166" s="1013" t="s">
        <v>15296</v>
      </c>
      <c r="C2166" s="1024">
        <v>64000</v>
      </c>
      <c r="D2166" s="1017">
        <v>0</v>
      </c>
      <c r="E2166" s="612">
        <f t="shared" si="33"/>
        <v>931475.5400000019</v>
      </c>
    </row>
    <row r="2167" spans="1:5" ht="22.5" customHeight="1">
      <c r="A2167" s="1013" t="s">
        <v>15297</v>
      </c>
      <c r="B2167" s="1013" t="s">
        <v>15298</v>
      </c>
      <c r="C2167" s="1024">
        <v>54000</v>
      </c>
      <c r="D2167" s="1017">
        <v>0</v>
      </c>
      <c r="E2167" s="612">
        <f t="shared" si="33"/>
        <v>985475.5400000019</v>
      </c>
    </row>
    <row r="2168" spans="1:5" ht="22.5" customHeight="1">
      <c r="A2168" s="1013" t="s">
        <v>15299</v>
      </c>
      <c r="B2168" s="1013" t="s">
        <v>15300</v>
      </c>
      <c r="C2168" s="1029">
        <v>35000</v>
      </c>
      <c r="D2168" s="1017">
        <v>0</v>
      </c>
      <c r="E2168" s="612">
        <f t="shared" si="33"/>
        <v>1020475.5400000019</v>
      </c>
    </row>
    <row r="2169" spans="1:5" ht="22.5" customHeight="1">
      <c r="A2169" s="1013" t="s">
        <v>15301</v>
      </c>
      <c r="B2169" s="1013" t="s">
        <v>15302</v>
      </c>
      <c r="C2169" s="1024">
        <v>10000</v>
      </c>
      <c r="D2169" s="1017">
        <v>0</v>
      </c>
      <c r="E2169" s="612">
        <f t="shared" si="33"/>
        <v>1030475.5400000019</v>
      </c>
    </row>
    <row r="2170" spans="1:5" ht="22.5" customHeight="1">
      <c r="A2170" s="1013" t="s">
        <v>15303</v>
      </c>
      <c r="B2170" s="1013" t="s">
        <v>15304</v>
      </c>
      <c r="C2170" s="1024">
        <v>4000</v>
      </c>
      <c r="D2170" s="1017">
        <v>0</v>
      </c>
      <c r="E2170" s="612">
        <f t="shared" si="33"/>
        <v>1034475.5400000019</v>
      </c>
    </row>
    <row r="2171" spans="1:5" ht="22.5" customHeight="1">
      <c r="A2171" s="1013" t="s">
        <v>15305</v>
      </c>
      <c r="B2171" s="1013" t="s">
        <v>8336</v>
      </c>
      <c r="C2171" s="1017">
        <v>0</v>
      </c>
      <c r="D2171" s="1017">
        <v>1600</v>
      </c>
      <c r="E2171" s="612">
        <f t="shared" si="33"/>
        <v>1032875.5400000019</v>
      </c>
    </row>
    <row r="2172" spans="1:5" ht="22.5" customHeight="1">
      <c r="A2172" s="1013" t="s">
        <v>15306</v>
      </c>
      <c r="B2172" s="1013" t="s">
        <v>15307</v>
      </c>
      <c r="C2172" s="1029">
        <v>50000</v>
      </c>
      <c r="D2172" s="1017">
        <v>0</v>
      </c>
      <c r="E2172" s="612">
        <f t="shared" si="33"/>
        <v>1082875.5400000019</v>
      </c>
    </row>
    <row r="2173" spans="1:5" ht="22.5" customHeight="1">
      <c r="A2173" s="1013" t="s">
        <v>15308</v>
      </c>
      <c r="B2173" s="1013" t="s">
        <v>15309</v>
      </c>
      <c r="C2173" s="1024">
        <v>15000</v>
      </c>
      <c r="D2173" s="1017">
        <v>0</v>
      </c>
      <c r="E2173" s="612">
        <f t="shared" si="33"/>
        <v>1097875.5400000019</v>
      </c>
    </row>
    <row r="2174" spans="1:5" ht="22.5" customHeight="1">
      <c r="A2174" s="633" t="s">
        <v>18829</v>
      </c>
      <c r="B2174" s="633" t="s">
        <v>18830</v>
      </c>
      <c r="C2174" s="2619">
        <v>44000</v>
      </c>
      <c r="D2174" s="1762">
        <v>0</v>
      </c>
      <c r="E2174" s="612">
        <f t="shared" si="33"/>
        <v>1141875.5400000019</v>
      </c>
    </row>
    <row r="2175" spans="1:5" ht="22.5" customHeight="1">
      <c r="A2175" s="633" t="s">
        <v>18831</v>
      </c>
      <c r="B2175" s="633" t="s">
        <v>18157</v>
      </c>
      <c r="C2175" s="2620">
        <v>50000</v>
      </c>
      <c r="D2175" s="1762">
        <v>0</v>
      </c>
      <c r="E2175" s="612">
        <f t="shared" si="33"/>
        <v>1191875.5400000019</v>
      </c>
    </row>
    <row r="2176" spans="1:5" ht="22.5" customHeight="1">
      <c r="A2176" s="633" t="s">
        <v>18832</v>
      </c>
      <c r="B2176" s="633" t="s">
        <v>18833</v>
      </c>
      <c r="C2176" s="2619">
        <v>35000</v>
      </c>
      <c r="D2176" s="1762">
        <v>0</v>
      </c>
      <c r="E2176" s="612">
        <f t="shared" si="33"/>
        <v>1226875.5400000019</v>
      </c>
    </row>
    <row r="2177" spans="1:5" ht="22.5" customHeight="1">
      <c r="A2177" s="633" t="s">
        <v>18834</v>
      </c>
      <c r="B2177" s="633" t="s">
        <v>18835</v>
      </c>
      <c r="C2177" s="2619">
        <v>70000</v>
      </c>
      <c r="D2177" s="1762">
        <v>0</v>
      </c>
      <c r="E2177" s="612">
        <f t="shared" si="33"/>
        <v>1296875.5400000019</v>
      </c>
    </row>
    <row r="2178" spans="1:5" ht="22.5" customHeight="1">
      <c r="A2178" s="633" t="s">
        <v>18836</v>
      </c>
      <c r="B2178" s="633" t="s">
        <v>18837</v>
      </c>
      <c r="C2178" s="2619">
        <v>154000</v>
      </c>
      <c r="D2178" s="1762">
        <v>0</v>
      </c>
      <c r="E2178" s="612">
        <f t="shared" si="33"/>
        <v>1450875.5400000019</v>
      </c>
    </row>
    <row r="2179" spans="1:5" ht="22.5" customHeight="1">
      <c r="A2179" s="633" t="s">
        <v>18838</v>
      </c>
      <c r="B2179" s="633" t="s">
        <v>18839</v>
      </c>
      <c r="C2179" s="2619">
        <v>54000</v>
      </c>
      <c r="D2179" s="1762">
        <v>0</v>
      </c>
      <c r="E2179" s="612">
        <f t="shared" si="33"/>
        <v>1504875.5400000019</v>
      </c>
    </row>
    <row r="2180" spans="1:5" ht="22.5" customHeight="1">
      <c r="A2180" s="633" t="s">
        <v>18840</v>
      </c>
      <c r="B2180" s="633" t="s">
        <v>18841</v>
      </c>
      <c r="C2180" s="2619">
        <v>5000</v>
      </c>
      <c r="D2180" s="1762">
        <v>0</v>
      </c>
      <c r="E2180" s="612">
        <f t="shared" si="33"/>
        <v>1509875.5400000019</v>
      </c>
    </row>
    <row r="2181" spans="1:5" ht="22.5" customHeight="1">
      <c r="A2181" s="633" t="s">
        <v>18842</v>
      </c>
      <c r="B2181" s="633" t="s">
        <v>18843</v>
      </c>
      <c r="C2181" s="2619">
        <v>50000</v>
      </c>
      <c r="D2181" s="1762">
        <v>0</v>
      </c>
      <c r="E2181" s="612">
        <f t="shared" si="33"/>
        <v>1559875.5400000019</v>
      </c>
    </row>
    <row r="2182" spans="1:5" ht="22.5" customHeight="1">
      <c r="A2182" s="633" t="s">
        <v>18844</v>
      </c>
      <c r="B2182" s="633" t="s">
        <v>18845</v>
      </c>
      <c r="C2182" s="2619">
        <v>39000</v>
      </c>
      <c r="D2182" s="1762">
        <v>0</v>
      </c>
      <c r="E2182" s="612">
        <f t="shared" si="33"/>
        <v>1598875.5400000019</v>
      </c>
    </row>
    <row r="2183" spans="1:5" ht="22.5" customHeight="1">
      <c r="A2183" s="633" t="s">
        <v>18846</v>
      </c>
      <c r="B2183" s="633" t="s">
        <v>18847</v>
      </c>
      <c r="C2183" s="2619">
        <v>10000</v>
      </c>
      <c r="D2183" s="1762">
        <v>0</v>
      </c>
      <c r="E2183" s="612">
        <f t="shared" ref="E2183:E2246" si="34">E2182-D2183+C2183</f>
        <v>1608875.5400000019</v>
      </c>
    </row>
    <row r="2184" spans="1:5" ht="22.5" customHeight="1">
      <c r="A2184" s="633" t="s">
        <v>18848</v>
      </c>
      <c r="B2184" s="633" t="s">
        <v>18849</v>
      </c>
      <c r="C2184" s="2619">
        <v>44000</v>
      </c>
      <c r="D2184" s="1762">
        <v>0</v>
      </c>
      <c r="E2184" s="612">
        <f t="shared" si="34"/>
        <v>1652875.5400000019</v>
      </c>
    </row>
    <row r="2185" spans="1:5" ht="22.5" customHeight="1">
      <c r="A2185" s="633" t="s">
        <v>18850</v>
      </c>
      <c r="B2185" s="633" t="s">
        <v>18851</v>
      </c>
      <c r="C2185" s="2619">
        <v>44000</v>
      </c>
      <c r="D2185" s="1762">
        <v>0</v>
      </c>
      <c r="E2185" s="612">
        <f t="shared" si="34"/>
        <v>1696875.5400000019</v>
      </c>
    </row>
    <row r="2186" spans="1:5" ht="22.5" customHeight="1">
      <c r="A2186" s="633" t="s">
        <v>18852</v>
      </c>
      <c r="B2186" s="633" t="s">
        <v>18853</v>
      </c>
      <c r="C2186" s="2619">
        <v>25000</v>
      </c>
      <c r="D2186" s="1762">
        <v>0</v>
      </c>
      <c r="E2186" s="612">
        <f t="shared" si="34"/>
        <v>1721875.5400000019</v>
      </c>
    </row>
    <row r="2187" spans="1:5" ht="22.5" customHeight="1">
      <c r="A2187" s="633" t="s">
        <v>18854</v>
      </c>
      <c r="B2187" s="633" t="s">
        <v>18875</v>
      </c>
      <c r="C2187" s="2619">
        <v>54000</v>
      </c>
      <c r="D2187" s="1762">
        <v>0</v>
      </c>
      <c r="E2187" s="612">
        <f t="shared" si="34"/>
        <v>1775875.5400000019</v>
      </c>
    </row>
    <row r="2188" spans="1:5" ht="22.5" customHeight="1">
      <c r="A2188" s="633" t="s">
        <v>18855</v>
      </c>
      <c r="B2188" s="633" t="s">
        <v>18856</v>
      </c>
      <c r="C2188" s="2621">
        <v>30000</v>
      </c>
      <c r="D2188" s="1762">
        <v>0</v>
      </c>
      <c r="E2188" s="612">
        <f t="shared" si="34"/>
        <v>1805875.5400000019</v>
      </c>
    </row>
    <row r="2189" spans="1:5" ht="22.5" customHeight="1">
      <c r="A2189" s="633" t="s">
        <v>18857</v>
      </c>
      <c r="B2189" s="633" t="s">
        <v>18858</v>
      </c>
      <c r="C2189" s="2619">
        <v>40000</v>
      </c>
      <c r="D2189" s="1762">
        <v>0</v>
      </c>
      <c r="E2189" s="612">
        <f t="shared" si="34"/>
        <v>1845875.5400000019</v>
      </c>
    </row>
    <row r="2190" spans="1:5" ht="22.5" customHeight="1">
      <c r="A2190" s="633" t="s">
        <v>18859</v>
      </c>
      <c r="B2190" s="633" t="s">
        <v>18860</v>
      </c>
      <c r="C2190" s="2619">
        <v>100000</v>
      </c>
      <c r="D2190" s="1762">
        <v>0</v>
      </c>
      <c r="E2190" s="612">
        <f t="shared" si="34"/>
        <v>1945875.5400000019</v>
      </c>
    </row>
    <row r="2191" spans="1:5" ht="22.5" customHeight="1">
      <c r="A2191" s="633" t="s">
        <v>18861</v>
      </c>
      <c r="B2191" s="633" t="s">
        <v>18862</v>
      </c>
      <c r="C2191" s="2619">
        <v>10000</v>
      </c>
      <c r="D2191" s="1762">
        <v>0</v>
      </c>
      <c r="E2191" s="612">
        <f t="shared" si="34"/>
        <v>1955875.5400000019</v>
      </c>
    </row>
    <row r="2192" spans="1:5" ht="22.5" customHeight="1">
      <c r="A2192" s="633" t="s">
        <v>18863</v>
      </c>
      <c r="B2192" s="633" t="s">
        <v>18864</v>
      </c>
      <c r="C2192" s="2619">
        <v>150000</v>
      </c>
      <c r="D2192" s="1762">
        <v>0</v>
      </c>
      <c r="E2192" s="612">
        <f t="shared" si="34"/>
        <v>2105875.5400000019</v>
      </c>
    </row>
    <row r="2193" spans="1:5" ht="22.5" customHeight="1">
      <c r="A2193" s="633" t="s">
        <v>18865</v>
      </c>
      <c r="B2193" s="633" t="s">
        <v>18866</v>
      </c>
      <c r="C2193" s="2619">
        <v>40000</v>
      </c>
      <c r="D2193" s="1762">
        <v>0</v>
      </c>
      <c r="E2193" s="612">
        <f t="shared" si="34"/>
        <v>2145875.5400000019</v>
      </c>
    </row>
    <row r="2194" spans="1:5" ht="22.5" customHeight="1">
      <c r="A2194" s="633" t="s">
        <v>18867</v>
      </c>
      <c r="B2194" s="633" t="s">
        <v>18868</v>
      </c>
      <c r="C2194" s="2619">
        <v>59000</v>
      </c>
      <c r="D2194" s="1762">
        <v>0</v>
      </c>
      <c r="E2194" s="612">
        <f t="shared" si="34"/>
        <v>2204875.5400000019</v>
      </c>
    </row>
    <row r="2195" spans="1:5" ht="22.5" customHeight="1">
      <c r="A2195" s="633" t="s">
        <v>18869</v>
      </c>
      <c r="B2195" s="633" t="s">
        <v>8336</v>
      </c>
      <c r="C2195" s="1762">
        <v>0</v>
      </c>
      <c r="D2195" s="1762">
        <v>1100</v>
      </c>
      <c r="E2195" s="612">
        <f t="shared" si="34"/>
        <v>2203775.5400000019</v>
      </c>
    </row>
    <row r="2196" spans="1:5" ht="22.5" customHeight="1">
      <c r="A2196" s="633" t="s">
        <v>18870</v>
      </c>
      <c r="B2196" s="633" t="s">
        <v>18871</v>
      </c>
      <c r="C2196" s="2619">
        <v>60000</v>
      </c>
      <c r="D2196" s="1762">
        <v>0</v>
      </c>
      <c r="E2196" s="612">
        <f t="shared" si="34"/>
        <v>2263775.5400000019</v>
      </c>
    </row>
    <row r="2197" spans="1:5" ht="22.5" customHeight="1">
      <c r="A2197" s="633" t="s">
        <v>18872</v>
      </c>
      <c r="B2197" s="633" t="s">
        <v>18860</v>
      </c>
      <c r="C2197" s="2619">
        <v>5000</v>
      </c>
      <c r="D2197" s="1762">
        <v>0</v>
      </c>
      <c r="E2197" s="612">
        <f t="shared" si="34"/>
        <v>2268775.5400000019</v>
      </c>
    </row>
    <row r="2198" spans="1:5" ht="22.5" customHeight="1">
      <c r="A2198" s="633" t="s">
        <v>18873</v>
      </c>
      <c r="B2198" s="633" t="s">
        <v>18874</v>
      </c>
      <c r="C2198" s="2619">
        <v>30000</v>
      </c>
      <c r="D2198" s="1762">
        <v>0</v>
      </c>
      <c r="E2198" s="612">
        <f t="shared" si="34"/>
        <v>2298775.5400000019</v>
      </c>
    </row>
    <row r="2199" spans="1:5" ht="22.5" customHeight="1">
      <c r="A2199" s="1370" t="s">
        <v>18898</v>
      </c>
      <c r="B2199" s="1013" t="s">
        <v>18911</v>
      </c>
      <c r="C2199" s="1017">
        <v>0</v>
      </c>
      <c r="D2199" s="1017">
        <v>26.88</v>
      </c>
      <c r="E2199" s="612">
        <f t="shared" si="34"/>
        <v>2298748.660000002</v>
      </c>
    </row>
    <row r="2200" spans="1:5" ht="22.5" customHeight="1">
      <c r="A2200" s="1370" t="s">
        <v>18898</v>
      </c>
      <c r="B2200" s="1013" t="s">
        <v>18912</v>
      </c>
      <c r="C2200" s="1017">
        <v>0</v>
      </c>
      <c r="D2200" s="1017">
        <v>25000</v>
      </c>
      <c r="E2200" s="612">
        <f t="shared" si="34"/>
        <v>2273748.660000002</v>
      </c>
    </row>
    <row r="2201" spans="1:5" ht="22.5" customHeight="1">
      <c r="A2201" s="1370" t="s">
        <v>18898</v>
      </c>
      <c r="B2201" s="1013" t="s">
        <v>18913</v>
      </c>
      <c r="C2201" s="1017">
        <v>0</v>
      </c>
      <c r="D2201" s="1017">
        <v>26.88</v>
      </c>
      <c r="E2201" s="612">
        <f t="shared" si="34"/>
        <v>2273721.7800000021</v>
      </c>
    </row>
    <row r="2202" spans="1:5" ht="22.5" customHeight="1">
      <c r="A2202" s="1370" t="s">
        <v>18898</v>
      </c>
      <c r="B2202" s="1013" t="s">
        <v>18914</v>
      </c>
      <c r="C2202" s="1017">
        <v>0</v>
      </c>
      <c r="D2202" s="1017">
        <v>10000</v>
      </c>
      <c r="E2202" s="612">
        <f t="shared" si="34"/>
        <v>2263721.7800000021</v>
      </c>
    </row>
    <row r="2203" spans="1:5" ht="22.5" customHeight="1">
      <c r="A2203" s="1370" t="s">
        <v>18898</v>
      </c>
      <c r="B2203" s="1013" t="s">
        <v>18915</v>
      </c>
      <c r="C2203" s="1017">
        <v>0</v>
      </c>
      <c r="D2203" s="1017">
        <v>26.88</v>
      </c>
      <c r="E2203" s="612">
        <f t="shared" si="34"/>
        <v>2263694.9000000022</v>
      </c>
    </row>
    <row r="2204" spans="1:5" ht="22.5" customHeight="1">
      <c r="A2204" s="1370" t="s">
        <v>18898</v>
      </c>
      <c r="B2204" s="1013" t="s">
        <v>18916</v>
      </c>
      <c r="C2204" s="1017">
        <v>0</v>
      </c>
      <c r="D2204" s="1017">
        <v>20000</v>
      </c>
      <c r="E2204" s="612">
        <f t="shared" si="34"/>
        <v>2243694.9000000022</v>
      </c>
    </row>
    <row r="2205" spans="1:5" ht="22.5" customHeight="1">
      <c r="A2205" s="1370" t="s">
        <v>18898</v>
      </c>
      <c r="B2205" s="1013" t="s">
        <v>18917</v>
      </c>
      <c r="C2205" s="1017">
        <v>0</v>
      </c>
      <c r="D2205" s="1017">
        <v>63000</v>
      </c>
      <c r="E2205" s="612">
        <f t="shared" si="34"/>
        <v>2180694.9000000022</v>
      </c>
    </row>
    <row r="2206" spans="1:5" ht="22.5" customHeight="1">
      <c r="A2206" s="1370" t="s">
        <v>18899</v>
      </c>
      <c r="B2206" s="1013" t="s">
        <v>18918</v>
      </c>
      <c r="C2206" s="1024">
        <v>50000</v>
      </c>
      <c r="D2206" s="1017">
        <v>0</v>
      </c>
      <c r="E2206" s="612">
        <f t="shared" si="34"/>
        <v>2230694.9000000022</v>
      </c>
    </row>
    <row r="2207" spans="1:5" ht="22.5" customHeight="1">
      <c r="A2207" s="1370" t="s">
        <v>18900</v>
      </c>
      <c r="B2207" s="1013" t="s">
        <v>18919</v>
      </c>
      <c r="C2207" s="1017">
        <v>0</v>
      </c>
      <c r="D2207" s="1017">
        <v>10.75</v>
      </c>
      <c r="E2207" s="612">
        <f t="shared" si="34"/>
        <v>2230684.1500000022</v>
      </c>
    </row>
    <row r="2208" spans="1:5" ht="22.5" customHeight="1">
      <c r="A2208" s="1370" t="s">
        <v>18900</v>
      </c>
      <c r="B2208" s="1013" t="s">
        <v>18920</v>
      </c>
      <c r="C2208" s="1017">
        <v>0</v>
      </c>
      <c r="D2208" s="1017">
        <v>5000</v>
      </c>
      <c r="E2208" s="612">
        <f t="shared" si="34"/>
        <v>2225684.1500000022</v>
      </c>
    </row>
    <row r="2209" spans="1:5" ht="22.5" customHeight="1">
      <c r="A2209" s="1370" t="s">
        <v>18900</v>
      </c>
      <c r="B2209" s="1013" t="s">
        <v>18921</v>
      </c>
      <c r="C2209" s="1017">
        <v>0</v>
      </c>
      <c r="D2209" s="1017">
        <v>26.88</v>
      </c>
      <c r="E2209" s="612">
        <f t="shared" si="34"/>
        <v>2225657.2700000023</v>
      </c>
    </row>
    <row r="2210" spans="1:5" ht="22.5" customHeight="1">
      <c r="A2210" s="1370" t="s">
        <v>18900</v>
      </c>
      <c r="B2210" s="1013" t="s">
        <v>18922</v>
      </c>
      <c r="C2210" s="1017">
        <v>0</v>
      </c>
      <c r="D2210" s="1017">
        <v>15000</v>
      </c>
      <c r="E2210" s="612">
        <f t="shared" si="34"/>
        <v>2210657.2700000023</v>
      </c>
    </row>
    <row r="2211" spans="1:5" ht="22.5" customHeight="1">
      <c r="A2211" s="1370" t="s">
        <v>18900</v>
      </c>
      <c r="B2211" s="1013" t="s">
        <v>18923</v>
      </c>
      <c r="C2211" s="1017">
        <v>0</v>
      </c>
      <c r="D2211" s="1017">
        <v>26.88</v>
      </c>
      <c r="E2211" s="612">
        <f t="shared" si="34"/>
        <v>2210630.3900000025</v>
      </c>
    </row>
    <row r="2212" spans="1:5" ht="22.5" customHeight="1">
      <c r="A2212" s="1370" t="s">
        <v>18900</v>
      </c>
      <c r="B2212" s="1013" t="s">
        <v>18924</v>
      </c>
      <c r="C2212" s="1017">
        <v>0</v>
      </c>
      <c r="D2212" s="1017">
        <v>11050</v>
      </c>
      <c r="E2212" s="612">
        <f t="shared" si="34"/>
        <v>2199580.3900000025</v>
      </c>
    </row>
    <row r="2213" spans="1:5" ht="22.5" customHeight="1">
      <c r="A2213" s="1370" t="s">
        <v>18900</v>
      </c>
      <c r="B2213" s="1013" t="s">
        <v>18925</v>
      </c>
      <c r="C2213" s="1017">
        <v>0</v>
      </c>
      <c r="D2213" s="1017">
        <v>11000</v>
      </c>
      <c r="E2213" s="612">
        <f t="shared" si="34"/>
        <v>2188580.3900000025</v>
      </c>
    </row>
    <row r="2214" spans="1:5" ht="22.5" customHeight="1">
      <c r="A2214" s="1370" t="s">
        <v>18900</v>
      </c>
      <c r="B2214" s="1013" t="s">
        <v>18926</v>
      </c>
      <c r="C2214" s="1017">
        <v>0</v>
      </c>
      <c r="D2214" s="1017">
        <v>26.88</v>
      </c>
      <c r="E2214" s="612">
        <f t="shared" si="34"/>
        <v>2188553.5100000026</v>
      </c>
    </row>
    <row r="2215" spans="1:5" ht="22.5" customHeight="1">
      <c r="A2215" s="1370" t="s">
        <v>18900</v>
      </c>
      <c r="B2215" s="1013" t="s">
        <v>18927</v>
      </c>
      <c r="C2215" s="1017">
        <v>0</v>
      </c>
      <c r="D2215" s="1017">
        <v>11800</v>
      </c>
      <c r="E2215" s="612">
        <f t="shared" si="34"/>
        <v>2176753.5100000026</v>
      </c>
    </row>
    <row r="2216" spans="1:5" ht="22.5" customHeight="1">
      <c r="A2216" s="1370" t="s">
        <v>18901</v>
      </c>
      <c r="B2216" s="1013" t="s">
        <v>18928</v>
      </c>
      <c r="C2216" s="1017">
        <v>0</v>
      </c>
      <c r="D2216" s="1017">
        <v>26.88</v>
      </c>
      <c r="E2216" s="612">
        <f t="shared" si="34"/>
        <v>2176726.6300000027</v>
      </c>
    </row>
    <row r="2217" spans="1:5" ht="22.5" customHeight="1">
      <c r="A2217" s="1370" t="s">
        <v>18901</v>
      </c>
      <c r="B2217" s="1013" t="s">
        <v>18929</v>
      </c>
      <c r="C2217" s="1017">
        <v>0</v>
      </c>
      <c r="D2217" s="1017">
        <v>50000</v>
      </c>
      <c r="E2217" s="612">
        <f t="shared" si="34"/>
        <v>2126726.6300000027</v>
      </c>
    </row>
    <row r="2218" spans="1:5" ht="22.5" customHeight="1">
      <c r="A2218" s="1370" t="s">
        <v>18901</v>
      </c>
      <c r="B2218" s="1013" t="s">
        <v>18930</v>
      </c>
      <c r="C2218" s="1017">
        <v>0</v>
      </c>
      <c r="D2218" s="1017">
        <v>53.75</v>
      </c>
      <c r="E2218" s="612">
        <f t="shared" si="34"/>
        <v>2126672.8800000027</v>
      </c>
    </row>
    <row r="2219" spans="1:5" ht="22.5" customHeight="1">
      <c r="A2219" s="1370" t="s">
        <v>18901</v>
      </c>
      <c r="B2219" s="1013" t="s">
        <v>18931</v>
      </c>
      <c r="C2219" s="1017">
        <v>0</v>
      </c>
      <c r="D2219" s="1017">
        <v>71000</v>
      </c>
      <c r="E2219" s="612">
        <f t="shared" si="34"/>
        <v>2055672.8800000027</v>
      </c>
    </row>
    <row r="2220" spans="1:5" ht="22.5" customHeight="1">
      <c r="A2220" s="1370" t="s">
        <v>18902</v>
      </c>
      <c r="B2220" s="1013" t="s">
        <v>18932</v>
      </c>
      <c r="C2220" s="1024">
        <v>4000</v>
      </c>
      <c r="D2220" s="1017">
        <v>0</v>
      </c>
      <c r="E2220" s="612">
        <f t="shared" si="34"/>
        <v>2059672.8800000027</v>
      </c>
    </row>
    <row r="2221" spans="1:5" ht="22.5" customHeight="1">
      <c r="A2221" s="1370" t="s">
        <v>18903</v>
      </c>
      <c r="B2221" s="1013" t="s">
        <v>18933</v>
      </c>
      <c r="C2221" s="1024">
        <v>10000</v>
      </c>
      <c r="D2221" s="1017">
        <v>0</v>
      </c>
      <c r="E2221" s="612">
        <f t="shared" si="34"/>
        <v>2069672.8800000027</v>
      </c>
    </row>
    <row r="2222" spans="1:5" ht="22.5" customHeight="1">
      <c r="A2222" s="1370" t="s">
        <v>18904</v>
      </c>
      <c r="B2222" s="1013" t="s">
        <v>18853</v>
      </c>
      <c r="C2222" s="1024">
        <v>50000</v>
      </c>
      <c r="D2222" s="1017">
        <v>0</v>
      </c>
      <c r="E2222" s="612">
        <f t="shared" si="34"/>
        <v>2119672.8800000027</v>
      </c>
    </row>
    <row r="2223" spans="1:5" ht="22.5" customHeight="1">
      <c r="A2223" s="1370" t="s">
        <v>18905</v>
      </c>
      <c r="B2223" s="1013" t="s">
        <v>18934</v>
      </c>
      <c r="C2223" s="1024">
        <v>15000</v>
      </c>
      <c r="D2223" s="1017">
        <v>0</v>
      </c>
      <c r="E2223" s="612">
        <f t="shared" si="34"/>
        <v>2134672.8800000027</v>
      </c>
    </row>
    <row r="2224" spans="1:5" ht="22.5" customHeight="1">
      <c r="A2224" s="1370" t="s">
        <v>18906</v>
      </c>
      <c r="B2224" s="1013" t="s">
        <v>18935</v>
      </c>
      <c r="C2224" s="1024">
        <v>32500</v>
      </c>
      <c r="D2224" s="1017">
        <v>0</v>
      </c>
      <c r="E2224" s="612">
        <f t="shared" si="34"/>
        <v>2167172.8800000027</v>
      </c>
    </row>
    <row r="2225" spans="1:5" ht="22.5" customHeight="1">
      <c r="A2225" s="1370" t="s">
        <v>18907</v>
      </c>
      <c r="B2225" s="1013" t="s">
        <v>18936</v>
      </c>
      <c r="C2225" s="1024">
        <v>54000</v>
      </c>
      <c r="D2225" s="1017">
        <v>0</v>
      </c>
      <c r="E2225" s="612">
        <f t="shared" si="34"/>
        <v>2221172.8800000027</v>
      </c>
    </row>
    <row r="2226" spans="1:5" ht="22.5" customHeight="1">
      <c r="A2226" s="1370" t="s">
        <v>18908</v>
      </c>
      <c r="B2226" s="1013" t="s">
        <v>18937</v>
      </c>
      <c r="C2226" s="1024">
        <v>69000</v>
      </c>
      <c r="D2226" s="1017">
        <v>0</v>
      </c>
      <c r="E2226" s="612">
        <f t="shared" si="34"/>
        <v>2290172.8800000027</v>
      </c>
    </row>
    <row r="2227" spans="1:5" ht="22.5" customHeight="1">
      <c r="A2227" s="1370" t="s">
        <v>18909</v>
      </c>
      <c r="B2227" s="1013" t="s">
        <v>8336</v>
      </c>
      <c r="C2227" s="1017">
        <v>0</v>
      </c>
      <c r="D2227" s="1017">
        <v>450</v>
      </c>
      <c r="E2227" s="612">
        <f t="shared" si="34"/>
        <v>2289722.8800000027</v>
      </c>
    </row>
    <row r="2228" spans="1:5" ht="22.5" customHeight="1">
      <c r="A2228" s="1370" t="s">
        <v>18910</v>
      </c>
      <c r="B2228" s="1013" t="s">
        <v>18938</v>
      </c>
      <c r="C2228" s="1017">
        <v>0</v>
      </c>
      <c r="D2228" s="1017">
        <v>100000</v>
      </c>
      <c r="E2228" s="612">
        <f t="shared" si="34"/>
        <v>2189722.8800000027</v>
      </c>
    </row>
    <row r="2229" spans="1:5" ht="22.5" customHeight="1">
      <c r="A2229" s="1370" t="s">
        <v>18910</v>
      </c>
      <c r="B2229" s="1013" t="s">
        <v>18939</v>
      </c>
      <c r="C2229" s="1017">
        <v>0</v>
      </c>
      <c r="D2229" s="1017">
        <v>26.88</v>
      </c>
      <c r="E2229" s="612">
        <f t="shared" si="34"/>
        <v>2189696.0000000028</v>
      </c>
    </row>
    <row r="2230" spans="1:5" ht="22.5" customHeight="1">
      <c r="A2230" s="1370" t="s">
        <v>18910</v>
      </c>
      <c r="B2230" s="1013" t="s">
        <v>18940</v>
      </c>
      <c r="C2230" s="1017">
        <v>0</v>
      </c>
      <c r="D2230" s="1017">
        <v>15000</v>
      </c>
      <c r="E2230" s="612">
        <f t="shared" si="34"/>
        <v>2174696.0000000028</v>
      </c>
    </row>
    <row r="2231" spans="1:5" ht="22.5" customHeight="1">
      <c r="A2231" s="1370" t="s">
        <v>18910</v>
      </c>
      <c r="B2231" s="1013" t="s">
        <v>18941</v>
      </c>
      <c r="C2231" s="1017">
        <v>0</v>
      </c>
      <c r="D2231" s="1017">
        <v>26.88</v>
      </c>
      <c r="E2231" s="612">
        <f t="shared" si="34"/>
        <v>2174669.1200000029</v>
      </c>
    </row>
    <row r="2232" spans="1:5" ht="22.5" customHeight="1">
      <c r="A2232" s="1370" t="s">
        <v>18910</v>
      </c>
      <c r="B2232" s="1013" t="s">
        <v>18942</v>
      </c>
      <c r="C2232" s="1017">
        <v>0</v>
      </c>
      <c r="D2232" s="1017">
        <v>15000</v>
      </c>
      <c r="E2232" s="612">
        <f t="shared" si="34"/>
        <v>2159669.1200000029</v>
      </c>
    </row>
    <row r="2233" spans="1:5" ht="22.5" customHeight="1">
      <c r="A2233" s="1370" t="s">
        <v>18910</v>
      </c>
      <c r="B2233" s="1013" t="s">
        <v>18943</v>
      </c>
      <c r="C2233" s="1017">
        <v>0</v>
      </c>
      <c r="D2233" s="1017">
        <v>53.75</v>
      </c>
      <c r="E2233" s="612">
        <f t="shared" si="34"/>
        <v>2159615.3700000029</v>
      </c>
    </row>
    <row r="2234" spans="1:5" ht="22.5" customHeight="1">
      <c r="A2234" s="1370" t="s">
        <v>18910</v>
      </c>
      <c r="B2234" s="1013" t="s">
        <v>18944</v>
      </c>
      <c r="C2234" s="1017">
        <v>0</v>
      </c>
      <c r="D2234" s="1017">
        <v>55000</v>
      </c>
      <c r="E2234" s="612">
        <f t="shared" si="34"/>
        <v>2104615.3700000029</v>
      </c>
    </row>
    <row r="2235" spans="1:5" ht="22.5" customHeight="1">
      <c r="A2235" s="1370" t="s">
        <v>18910</v>
      </c>
      <c r="B2235" s="1013" t="s">
        <v>18945</v>
      </c>
      <c r="C2235" s="1017">
        <v>0</v>
      </c>
      <c r="D2235" s="1017">
        <v>26.88</v>
      </c>
      <c r="E2235" s="612">
        <f t="shared" si="34"/>
        <v>2104588.490000003</v>
      </c>
    </row>
    <row r="2236" spans="1:5" ht="22.5" customHeight="1">
      <c r="A2236" s="1370" t="s">
        <v>18910</v>
      </c>
      <c r="B2236" s="1013" t="s">
        <v>18946</v>
      </c>
      <c r="C2236" s="1017">
        <v>0</v>
      </c>
      <c r="D2236" s="1017">
        <v>29600</v>
      </c>
      <c r="E2236" s="612">
        <f t="shared" si="34"/>
        <v>2074988.490000003</v>
      </c>
    </row>
    <row r="2237" spans="1:5" ht="22.5" customHeight="1">
      <c r="A2237" s="1013" t="s">
        <v>18966</v>
      </c>
      <c r="B2237" s="1013" t="s">
        <v>18967</v>
      </c>
      <c r="C2237" s="1024">
        <v>44800</v>
      </c>
      <c r="D2237" s="1017">
        <v>0</v>
      </c>
      <c r="E2237" s="612">
        <f t="shared" si="34"/>
        <v>2119788.490000003</v>
      </c>
    </row>
    <row r="2238" spans="1:5" ht="22.5" customHeight="1">
      <c r="A2238" s="1013" t="s">
        <v>18968</v>
      </c>
      <c r="B2238" s="1013" t="s">
        <v>18969</v>
      </c>
      <c r="C2238" s="1024">
        <v>74000</v>
      </c>
      <c r="D2238" s="1017">
        <v>0</v>
      </c>
      <c r="E2238" s="612">
        <f t="shared" si="34"/>
        <v>2193788.490000003</v>
      </c>
    </row>
    <row r="2239" spans="1:5" ht="22.5" customHeight="1">
      <c r="A2239" s="1013" t="s">
        <v>18970</v>
      </c>
      <c r="B2239" s="1013" t="s">
        <v>18971</v>
      </c>
      <c r="C2239" s="1024">
        <v>5000</v>
      </c>
      <c r="D2239" s="1017">
        <v>0</v>
      </c>
      <c r="E2239" s="612">
        <f t="shared" si="34"/>
        <v>2198788.490000003</v>
      </c>
    </row>
    <row r="2240" spans="1:5" ht="22.5" customHeight="1">
      <c r="A2240" s="1013" t="s">
        <v>18972</v>
      </c>
      <c r="B2240" s="1013" t="s">
        <v>18973</v>
      </c>
      <c r="C2240" s="1024">
        <v>109000</v>
      </c>
      <c r="D2240" s="1017">
        <v>0</v>
      </c>
      <c r="E2240" s="612">
        <f t="shared" si="34"/>
        <v>2307788.490000003</v>
      </c>
    </row>
    <row r="2241" spans="1:5" ht="22.5" customHeight="1">
      <c r="A2241" s="1013" t="s">
        <v>18974</v>
      </c>
      <c r="B2241" s="1013" t="s">
        <v>11596</v>
      </c>
      <c r="C2241" s="1024">
        <v>5000</v>
      </c>
      <c r="D2241" s="1017">
        <v>0</v>
      </c>
      <c r="E2241" s="612">
        <f t="shared" si="34"/>
        <v>2312788.490000003</v>
      </c>
    </row>
    <row r="2242" spans="1:5" ht="22.5" customHeight="1">
      <c r="A2242" s="1013" t="s">
        <v>18975</v>
      </c>
      <c r="B2242" s="1013" t="s">
        <v>18976</v>
      </c>
      <c r="C2242" s="1024">
        <v>10000</v>
      </c>
      <c r="D2242" s="1017">
        <v>0</v>
      </c>
      <c r="E2242" s="612">
        <f t="shared" si="34"/>
        <v>2322788.490000003</v>
      </c>
    </row>
    <row r="2243" spans="1:5" ht="22.5" customHeight="1">
      <c r="A2243" s="1013" t="s">
        <v>18977</v>
      </c>
      <c r="B2243" s="1013" t="s">
        <v>18978</v>
      </c>
      <c r="C2243" s="1024">
        <v>16000</v>
      </c>
      <c r="D2243" s="1017">
        <v>0</v>
      </c>
      <c r="E2243" s="612">
        <f t="shared" si="34"/>
        <v>2338788.490000003</v>
      </c>
    </row>
    <row r="2244" spans="1:5" ht="22.5" customHeight="1">
      <c r="A2244" s="1013" t="s">
        <v>18979</v>
      </c>
      <c r="B2244" s="1013" t="s">
        <v>18980</v>
      </c>
      <c r="C2244" s="1024">
        <v>4000</v>
      </c>
      <c r="D2244" s="1017">
        <v>0</v>
      </c>
      <c r="E2244" s="612">
        <f t="shared" si="34"/>
        <v>2342788.490000003</v>
      </c>
    </row>
    <row r="2245" spans="1:5" ht="22.5" customHeight="1">
      <c r="A2245" s="1013" t="s">
        <v>18981</v>
      </c>
      <c r="B2245" s="1013" t="s">
        <v>18982</v>
      </c>
      <c r="C2245" s="1024">
        <v>40000</v>
      </c>
      <c r="D2245" s="1017">
        <v>0</v>
      </c>
      <c r="E2245" s="612">
        <f t="shared" si="34"/>
        <v>2382788.490000003</v>
      </c>
    </row>
    <row r="2246" spans="1:5" ht="22.5" customHeight="1">
      <c r="A2246" s="1013" t="s">
        <v>18983</v>
      </c>
      <c r="B2246" s="1013" t="s">
        <v>18984</v>
      </c>
      <c r="C2246" s="1017">
        <v>0</v>
      </c>
      <c r="D2246" s="1017">
        <v>53.75</v>
      </c>
      <c r="E2246" s="612">
        <f t="shared" si="34"/>
        <v>2382734.740000003</v>
      </c>
    </row>
    <row r="2247" spans="1:5" ht="22.5" customHeight="1">
      <c r="A2247" s="1013" t="s">
        <v>18983</v>
      </c>
      <c r="B2247" s="1013" t="s">
        <v>18985</v>
      </c>
      <c r="C2247" s="1017">
        <v>0</v>
      </c>
      <c r="D2247" s="1017">
        <v>75900</v>
      </c>
      <c r="E2247" s="612">
        <f t="shared" ref="E2247:E2310" si="35">E2246-D2247+C2247</f>
        <v>2306834.740000003</v>
      </c>
    </row>
    <row r="2248" spans="1:5" ht="22.5" customHeight="1">
      <c r="A2248" s="1013" t="s">
        <v>18983</v>
      </c>
      <c r="B2248" s="1013" t="s">
        <v>18986</v>
      </c>
      <c r="C2248" s="1017">
        <v>0</v>
      </c>
      <c r="D2248" s="1017">
        <v>26.88</v>
      </c>
      <c r="E2248" s="612">
        <f t="shared" si="35"/>
        <v>2306807.8600000031</v>
      </c>
    </row>
    <row r="2249" spans="1:5" ht="22.5" customHeight="1">
      <c r="A2249" s="1013" t="s">
        <v>18983</v>
      </c>
      <c r="B2249" s="1013" t="s">
        <v>18987</v>
      </c>
      <c r="C2249" s="1017">
        <v>0</v>
      </c>
      <c r="D2249" s="1017">
        <v>27400</v>
      </c>
      <c r="E2249" s="612">
        <f t="shared" si="35"/>
        <v>2279407.8600000031</v>
      </c>
    </row>
    <row r="2250" spans="1:5" ht="22.5" customHeight="1">
      <c r="A2250" s="1013" t="s">
        <v>18983</v>
      </c>
      <c r="B2250" s="1013" t="s">
        <v>18988</v>
      </c>
      <c r="C2250" s="1017">
        <v>0</v>
      </c>
      <c r="D2250" s="1017">
        <v>53.75</v>
      </c>
      <c r="E2250" s="612">
        <f t="shared" si="35"/>
        <v>2279354.1100000031</v>
      </c>
    </row>
    <row r="2251" spans="1:5" ht="22.5" customHeight="1">
      <c r="A2251" s="1013" t="s">
        <v>18983</v>
      </c>
      <c r="B2251" s="1013" t="s">
        <v>18989</v>
      </c>
      <c r="C2251" s="1017">
        <v>0</v>
      </c>
      <c r="D2251" s="1017">
        <v>59124</v>
      </c>
      <c r="E2251" s="612">
        <f t="shared" si="35"/>
        <v>2220230.1100000031</v>
      </c>
    </row>
    <row r="2252" spans="1:5" ht="22.5" customHeight="1">
      <c r="A2252" s="1013" t="s">
        <v>18983</v>
      </c>
      <c r="B2252" s="1013" t="s">
        <v>18984</v>
      </c>
      <c r="C2252" s="1017">
        <v>0</v>
      </c>
      <c r="D2252" s="1017">
        <v>26.88</v>
      </c>
      <c r="E2252" s="612">
        <f t="shared" si="35"/>
        <v>2220203.2300000032</v>
      </c>
    </row>
    <row r="2253" spans="1:5" ht="22.5" customHeight="1">
      <c r="A2253" s="1013" t="s">
        <v>18983</v>
      </c>
      <c r="B2253" s="1013" t="s">
        <v>18990</v>
      </c>
      <c r="C2253" s="1017">
        <v>0</v>
      </c>
      <c r="D2253" s="1017">
        <v>18485.48</v>
      </c>
      <c r="E2253" s="612">
        <f t="shared" si="35"/>
        <v>2201717.7500000033</v>
      </c>
    </row>
    <row r="2254" spans="1:5" ht="22.5" customHeight="1">
      <c r="A2254" s="1013" t="s">
        <v>18983</v>
      </c>
      <c r="B2254" s="1013" t="s">
        <v>18991</v>
      </c>
      <c r="C2254" s="1017">
        <v>0</v>
      </c>
      <c r="D2254" s="1017">
        <v>53.75</v>
      </c>
      <c r="E2254" s="612">
        <f t="shared" si="35"/>
        <v>2201664.0000000033</v>
      </c>
    </row>
    <row r="2255" spans="1:5" ht="22.5" customHeight="1">
      <c r="A2255" s="1013" t="s">
        <v>18983</v>
      </c>
      <c r="B2255" s="1013" t="s">
        <v>18992</v>
      </c>
      <c r="C2255" s="1017">
        <v>0</v>
      </c>
      <c r="D2255" s="1017">
        <v>67000</v>
      </c>
      <c r="E2255" s="612">
        <f t="shared" si="35"/>
        <v>2134664.0000000033</v>
      </c>
    </row>
    <row r="2256" spans="1:5" ht="22.5" customHeight="1">
      <c r="A2256" s="1013" t="s">
        <v>18983</v>
      </c>
      <c r="B2256" s="1013" t="s">
        <v>18993</v>
      </c>
      <c r="C2256" s="1017">
        <v>0</v>
      </c>
      <c r="D2256" s="1017">
        <v>26.88</v>
      </c>
      <c r="E2256" s="612">
        <f t="shared" si="35"/>
        <v>2134637.1200000034</v>
      </c>
    </row>
    <row r="2257" spans="1:5" ht="22.5" customHeight="1">
      <c r="A2257" s="1013" t="s">
        <v>18983</v>
      </c>
      <c r="B2257" s="1013" t="s">
        <v>18994</v>
      </c>
      <c r="C2257" s="1017">
        <v>0</v>
      </c>
      <c r="D2257" s="1017">
        <v>20000</v>
      </c>
      <c r="E2257" s="612">
        <f t="shared" si="35"/>
        <v>2114637.1200000034</v>
      </c>
    </row>
    <row r="2258" spans="1:5" ht="22.5" customHeight="1">
      <c r="A2258" s="1013" t="s">
        <v>18983</v>
      </c>
      <c r="B2258" s="1013" t="s">
        <v>18995</v>
      </c>
      <c r="C2258" s="1017">
        <v>0</v>
      </c>
      <c r="D2258" s="1017">
        <v>26.88</v>
      </c>
      <c r="E2258" s="612">
        <f t="shared" si="35"/>
        <v>2114610.2400000035</v>
      </c>
    </row>
    <row r="2259" spans="1:5" ht="22.5" customHeight="1">
      <c r="A2259" s="1013" t="s">
        <v>18983</v>
      </c>
      <c r="B2259" s="1013" t="s">
        <v>18996</v>
      </c>
      <c r="C2259" s="1017">
        <v>0</v>
      </c>
      <c r="D2259" s="1017">
        <v>19400</v>
      </c>
      <c r="E2259" s="612">
        <f t="shared" si="35"/>
        <v>2095210.2400000035</v>
      </c>
    </row>
    <row r="2260" spans="1:5" ht="22.5" customHeight="1">
      <c r="A2260" s="1013" t="s">
        <v>18983</v>
      </c>
      <c r="B2260" s="1013" t="s">
        <v>18986</v>
      </c>
      <c r="C2260" s="1017">
        <v>0</v>
      </c>
      <c r="D2260" s="1017">
        <v>26.88</v>
      </c>
      <c r="E2260" s="612">
        <f t="shared" si="35"/>
        <v>2095183.3600000036</v>
      </c>
    </row>
    <row r="2261" spans="1:5" ht="22.5" customHeight="1">
      <c r="A2261" s="1013" t="s">
        <v>18983</v>
      </c>
      <c r="B2261" s="1013" t="s">
        <v>18997</v>
      </c>
      <c r="C2261" s="1017">
        <v>0</v>
      </c>
      <c r="D2261" s="1017">
        <v>27400</v>
      </c>
      <c r="E2261" s="612">
        <f t="shared" si="35"/>
        <v>2067783.3600000036</v>
      </c>
    </row>
    <row r="2262" spans="1:5" ht="22.5" customHeight="1">
      <c r="A2262" s="1013" t="s">
        <v>18983</v>
      </c>
      <c r="B2262" s="1013" t="s">
        <v>18984</v>
      </c>
      <c r="C2262" s="1017">
        <v>0</v>
      </c>
      <c r="D2262" s="1017">
        <v>53.75</v>
      </c>
      <c r="E2262" s="612">
        <f t="shared" si="35"/>
        <v>2067729.6100000036</v>
      </c>
    </row>
    <row r="2263" spans="1:5" ht="22.5" customHeight="1">
      <c r="A2263" s="1013" t="s">
        <v>18983</v>
      </c>
      <c r="B2263" s="1013" t="s">
        <v>18998</v>
      </c>
      <c r="C2263" s="1017">
        <v>0</v>
      </c>
      <c r="D2263" s="1017">
        <v>77500</v>
      </c>
      <c r="E2263" s="612">
        <f t="shared" si="35"/>
        <v>1990229.6100000036</v>
      </c>
    </row>
    <row r="2264" spans="1:5" ht="22.5" customHeight="1">
      <c r="A2264" s="1013" t="s">
        <v>18983</v>
      </c>
      <c r="B2264" s="1013" t="s">
        <v>18999</v>
      </c>
      <c r="C2264" s="1017">
        <v>0</v>
      </c>
      <c r="D2264" s="1017">
        <v>26.88</v>
      </c>
      <c r="E2264" s="612">
        <f t="shared" si="35"/>
        <v>1990202.7300000037</v>
      </c>
    </row>
    <row r="2265" spans="1:5" ht="22.5" customHeight="1">
      <c r="A2265" s="1013" t="s">
        <v>18983</v>
      </c>
      <c r="B2265" s="1013" t="s">
        <v>19000</v>
      </c>
      <c r="C2265" s="1017">
        <v>0</v>
      </c>
      <c r="D2265" s="1017">
        <v>29050</v>
      </c>
      <c r="E2265" s="612">
        <f t="shared" si="35"/>
        <v>1961152.7300000037</v>
      </c>
    </row>
    <row r="2266" spans="1:5" ht="22.5" customHeight="1">
      <c r="A2266" s="1013" t="s">
        <v>18983</v>
      </c>
      <c r="B2266" s="1013" t="s">
        <v>18984</v>
      </c>
      <c r="C2266" s="1017">
        <v>0</v>
      </c>
      <c r="D2266" s="1017">
        <v>53.75</v>
      </c>
      <c r="E2266" s="612">
        <f t="shared" si="35"/>
        <v>1961098.9800000037</v>
      </c>
    </row>
    <row r="2267" spans="1:5" ht="22.5" customHeight="1">
      <c r="A2267" s="1013" t="s">
        <v>18983</v>
      </c>
      <c r="B2267" s="1013" t="s">
        <v>19001</v>
      </c>
      <c r="C2267" s="1017">
        <v>0</v>
      </c>
      <c r="D2267" s="1017">
        <v>56300</v>
      </c>
      <c r="E2267" s="612">
        <f t="shared" si="35"/>
        <v>1904798.9800000037</v>
      </c>
    </row>
    <row r="2268" spans="1:5" ht="22.5" customHeight="1">
      <c r="A2268" s="1013" t="s">
        <v>18983</v>
      </c>
      <c r="B2268" s="1013" t="s">
        <v>19002</v>
      </c>
      <c r="C2268" s="1017">
        <v>0</v>
      </c>
      <c r="D2268" s="1017">
        <v>26.88</v>
      </c>
      <c r="E2268" s="612">
        <f t="shared" si="35"/>
        <v>1904772.1000000038</v>
      </c>
    </row>
    <row r="2269" spans="1:5" ht="22.5" customHeight="1">
      <c r="A2269" s="1013" t="s">
        <v>18983</v>
      </c>
      <c r="B2269" s="1013" t="s">
        <v>19003</v>
      </c>
      <c r="C2269" s="1017">
        <v>0</v>
      </c>
      <c r="D2269" s="1017">
        <v>16000</v>
      </c>
      <c r="E2269" s="612">
        <f t="shared" si="35"/>
        <v>1888772.1000000038</v>
      </c>
    </row>
    <row r="2270" spans="1:5" ht="22.5" customHeight="1">
      <c r="A2270" s="1013" t="s">
        <v>19004</v>
      </c>
      <c r="B2270" s="1013" t="s">
        <v>19005</v>
      </c>
      <c r="C2270" s="1017">
        <v>0</v>
      </c>
      <c r="D2270" s="1017">
        <v>472000</v>
      </c>
      <c r="E2270" s="612">
        <f t="shared" si="35"/>
        <v>1416772.1000000038</v>
      </c>
    </row>
    <row r="2271" spans="1:5" ht="22.5" customHeight="1">
      <c r="A2271" s="1013" t="s">
        <v>19004</v>
      </c>
      <c r="B2271" s="1013" t="s">
        <v>19006</v>
      </c>
      <c r="C2271" s="1017">
        <v>0</v>
      </c>
      <c r="D2271" s="1017">
        <v>608880</v>
      </c>
      <c r="E2271" s="612">
        <f t="shared" si="35"/>
        <v>807892.10000000382</v>
      </c>
    </row>
    <row r="2272" spans="1:5" ht="22.5" customHeight="1">
      <c r="A2272" s="1013" t="s">
        <v>19007</v>
      </c>
      <c r="B2272" s="1013" t="s">
        <v>19008</v>
      </c>
      <c r="C2272" s="1024">
        <v>30000</v>
      </c>
      <c r="D2272" s="1017">
        <v>0</v>
      </c>
      <c r="E2272" s="612">
        <f t="shared" si="35"/>
        <v>837892.10000000382</v>
      </c>
    </row>
    <row r="2273" spans="1:6" ht="22.5" customHeight="1">
      <c r="A2273" s="1013" t="s">
        <v>19009</v>
      </c>
      <c r="B2273" s="1013" t="s">
        <v>19010</v>
      </c>
      <c r="C2273" s="1024">
        <v>25000</v>
      </c>
      <c r="D2273" s="1017">
        <v>0</v>
      </c>
      <c r="E2273" s="612">
        <f t="shared" si="35"/>
        <v>862892.10000000382</v>
      </c>
    </row>
    <row r="2274" spans="1:6" ht="22.5" customHeight="1">
      <c r="A2274" s="1013" t="s">
        <v>19011</v>
      </c>
      <c r="B2274" s="1013" t="s">
        <v>19012</v>
      </c>
      <c r="C2274" s="1024">
        <v>55000</v>
      </c>
      <c r="D2274" s="1017">
        <v>0</v>
      </c>
      <c r="E2274" s="612">
        <f t="shared" si="35"/>
        <v>917892.10000000382</v>
      </c>
    </row>
    <row r="2275" spans="1:6" ht="22.5" customHeight="1">
      <c r="A2275" s="1013" t="s">
        <v>19013</v>
      </c>
      <c r="B2275" s="1013" t="s">
        <v>19014</v>
      </c>
      <c r="C2275" s="1024">
        <v>60000</v>
      </c>
      <c r="D2275" s="1017">
        <v>0</v>
      </c>
      <c r="E2275" s="612">
        <f t="shared" si="35"/>
        <v>977892.10000000382</v>
      </c>
    </row>
    <row r="2276" spans="1:6" s="999" customFormat="1" ht="22.5" customHeight="1">
      <c r="A2276" s="1031" t="s">
        <v>19015</v>
      </c>
      <c r="B2276" s="1031" t="s">
        <v>19016</v>
      </c>
      <c r="C2276" s="1025">
        <v>44000</v>
      </c>
      <c r="D2276" s="1025">
        <v>0</v>
      </c>
      <c r="E2276" s="613">
        <f t="shared" si="35"/>
        <v>1021892.1000000038</v>
      </c>
      <c r="F2276" s="2643"/>
    </row>
    <row r="2277" spans="1:6" ht="22.5" customHeight="1">
      <c r="A2277" s="1013" t="s">
        <v>19017</v>
      </c>
      <c r="B2277" s="1013" t="s">
        <v>19018</v>
      </c>
      <c r="C2277" s="1024">
        <v>76000</v>
      </c>
      <c r="D2277" s="1017">
        <v>0</v>
      </c>
      <c r="E2277" s="612">
        <f t="shared" si="35"/>
        <v>1097892.1000000038</v>
      </c>
    </row>
    <row r="2278" spans="1:6" ht="22.5" customHeight="1">
      <c r="A2278" s="1013" t="s">
        <v>19019</v>
      </c>
      <c r="B2278" s="1013" t="s">
        <v>11324</v>
      </c>
      <c r="C2278" s="1024">
        <v>21000</v>
      </c>
      <c r="D2278" s="1017">
        <v>0</v>
      </c>
      <c r="E2278" s="612">
        <f t="shared" si="35"/>
        <v>1118892.1000000038</v>
      </c>
    </row>
    <row r="2279" spans="1:6" ht="22.5" customHeight="1">
      <c r="A2279" s="1013" t="s">
        <v>19020</v>
      </c>
      <c r="B2279" s="1013" t="s">
        <v>19021</v>
      </c>
      <c r="C2279" s="1024">
        <v>56000</v>
      </c>
      <c r="D2279" s="1017">
        <v>0</v>
      </c>
      <c r="E2279" s="612">
        <f t="shared" si="35"/>
        <v>1174892.1000000038</v>
      </c>
    </row>
    <row r="2280" spans="1:6" ht="22.5" customHeight="1">
      <c r="A2280" s="1013" t="s">
        <v>19022</v>
      </c>
      <c r="B2280" s="1013" t="s">
        <v>19023</v>
      </c>
      <c r="C2280" s="1024">
        <v>16000</v>
      </c>
      <c r="D2280" s="1017">
        <v>0</v>
      </c>
      <c r="E2280" s="612">
        <f t="shared" si="35"/>
        <v>1190892.1000000038</v>
      </c>
    </row>
    <row r="2281" spans="1:6" ht="22.5" customHeight="1">
      <c r="A2281" s="1013" t="s">
        <v>19024</v>
      </c>
      <c r="B2281" s="1013" t="s">
        <v>19025</v>
      </c>
      <c r="C2281" s="1024">
        <v>54000</v>
      </c>
      <c r="D2281" s="1017">
        <v>0</v>
      </c>
      <c r="E2281" s="612">
        <f t="shared" si="35"/>
        <v>1244892.1000000038</v>
      </c>
    </row>
    <row r="2282" spans="1:6" ht="22.5" customHeight="1">
      <c r="A2282" s="1013" t="s">
        <v>19026</v>
      </c>
      <c r="B2282" s="1013" t="s">
        <v>19027</v>
      </c>
      <c r="C2282" s="1024">
        <v>30000</v>
      </c>
      <c r="D2282" s="1017">
        <v>0</v>
      </c>
      <c r="E2282" s="612">
        <f t="shared" si="35"/>
        <v>1274892.1000000038</v>
      </c>
    </row>
    <row r="2283" spans="1:6" ht="22.5" customHeight="1">
      <c r="A2283" s="1013" t="s">
        <v>19028</v>
      </c>
      <c r="B2283" s="1013" t="s">
        <v>19029</v>
      </c>
      <c r="C2283" s="1024">
        <v>60000</v>
      </c>
      <c r="D2283" s="1017">
        <v>0</v>
      </c>
      <c r="E2283" s="612">
        <f t="shared" si="35"/>
        <v>1334892.1000000038</v>
      </c>
    </row>
    <row r="2284" spans="1:6" ht="22.5" customHeight="1">
      <c r="A2284" s="1013" t="s">
        <v>19030</v>
      </c>
      <c r="B2284" s="1013" t="s">
        <v>19031</v>
      </c>
      <c r="C2284" s="1024">
        <v>39000</v>
      </c>
      <c r="D2284" s="1017">
        <v>0</v>
      </c>
      <c r="E2284" s="612">
        <f t="shared" si="35"/>
        <v>1373892.1000000038</v>
      </c>
    </row>
    <row r="2285" spans="1:6" ht="22.5" customHeight="1">
      <c r="A2285" s="1013" t="s">
        <v>19032</v>
      </c>
      <c r="B2285" s="1013" t="s">
        <v>8336</v>
      </c>
      <c r="C2285" s="1017">
        <v>0</v>
      </c>
      <c r="D2285" s="1017">
        <v>950</v>
      </c>
      <c r="E2285" s="612">
        <f t="shared" si="35"/>
        <v>1372942.1000000038</v>
      </c>
    </row>
    <row r="2286" spans="1:6" ht="22.5" customHeight="1">
      <c r="A2286" s="1013" t="s">
        <v>19033</v>
      </c>
      <c r="B2286" s="1013" t="s">
        <v>19034</v>
      </c>
      <c r="C2286" s="1024">
        <v>64000</v>
      </c>
      <c r="D2286" s="1017">
        <v>0</v>
      </c>
      <c r="E2286" s="612">
        <f t="shared" si="35"/>
        <v>1436942.1000000038</v>
      </c>
    </row>
    <row r="2287" spans="1:6" ht="22.5" customHeight="1">
      <c r="A2287" s="1013" t="s">
        <v>19033</v>
      </c>
      <c r="B2287" s="1013" t="s">
        <v>19035</v>
      </c>
      <c r="C2287" s="1024">
        <v>35000</v>
      </c>
      <c r="D2287" s="1017">
        <v>0</v>
      </c>
      <c r="E2287" s="612">
        <f t="shared" si="35"/>
        <v>1471942.1000000038</v>
      </c>
    </row>
    <row r="2288" spans="1:6" ht="22.5" customHeight="1">
      <c r="A2288" s="1013" t="s">
        <v>19036</v>
      </c>
      <c r="B2288" s="1013" t="s">
        <v>19344</v>
      </c>
      <c r="C2288" s="1024">
        <v>29000</v>
      </c>
      <c r="D2288" s="1017">
        <v>0</v>
      </c>
      <c r="E2288" s="614">
        <f t="shared" si="35"/>
        <v>1500942.1000000038</v>
      </c>
    </row>
    <row r="2289" spans="1:5" ht="22.5" customHeight="1">
      <c r="A2289" s="1013" t="s">
        <v>19037</v>
      </c>
      <c r="B2289" s="1013" t="s">
        <v>8478</v>
      </c>
      <c r="C2289" s="1017">
        <v>0</v>
      </c>
      <c r="D2289" s="1017">
        <v>4081.65</v>
      </c>
      <c r="E2289" s="612">
        <f t="shared" si="35"/>
        <v>1496860.4500000039</v>
      </c>
    </row>
    <row r="2290" spans="1:5" ht="22.5" customHeight="1">
      <c r="A2290" s="1013" t="s">
        <v>19045</v>
      </c>
      <c r="B2290" s="1013" t="s">
        <v>19046</v>
      </c>
      <c r="C2290" s="1024">
        <v>64000</v>
      </c>
      <c r="D2290" s="1017">
        <v>0</v>
      </c>
      <c r="E2290" s="612">
        <f t="shared" si="35"/>
        <v>1560860.4500000039</v>
      </c>
    </row>
    <row r="2291" spans="1:5" ht="22.5" customHeight="1">
      <c r="A2291" s="1013" t="s">
        <v>19047</v>
      </c>
      <c r="B2291" s="1013" t="s">
        <v>19048</v>
      </c>
      <c r="C2291" s="1024">
        <v>38000</v>
      </c>
      <c r="D2291" s="1017">
        <v>0</v>
      </c>
      <c r="E2291" s="612">
        <f t="shared" si="35"/>
        <v>1598860.4500000039</v>
      </c>
    </row>
    <row r="2292" spans="1:5" ht="22.5" customHeight="1">
      <c r="A2292" s="1013" t="s">
        <v>19049</v>
      </c>
      <c r="B2292" s="1013" t="s">
        <v>19050</v>
      </c>
      <c r="C2292" s="1024">
        <v>18000</v>
      </c>
      <c r="D2292" s="1017">
        <v>0</v>
      </c>
      <c r="E2292" s="612">
        <f t="shared" si="35"/>
        <v>1616860.4500000039</v>
      </c>
    </row>
    <row r="2293" spans="1:5" ht="22.5" customHeight="1">
      <c r="A2293" s="1013" t="s">
        <v>19051</v>
      </c>
      <c r="B2293" s="1013" t="s">
        <v>19052</v>
      </c>
      <c r="C2293" s="1024">
        <v>31000</v>
      </c>
      <c r="D2293" s="1017">
        <v>0</v>
      </c>
      <c r="E2293" s="612">
        <f t="shared" si="35"/>
        <v>1647860.4500000039</v>
      </c>
    </row>
    <row r="2294" spans="1:5" ht="22.5" customHeight="1">
      <c r="A2294" s="1013" t="s">
        <v>19053</v>
      </c>
      <c r="B2294" s="1013" t="s">
        <v>19054</v>
      </c>
      <c r="C2294" s="1024">
        <v>34000</v>
      </c>
      <c r="D2294" s="1017">
        <v>0</v>
      </c>
      <c r="E2294" s="612">
        <f t="shared" si="35"/>
        <v>1681860.4500000039</v>
      </c>
    </row>
    <row r="2295" spans="1:5" ht="22.5" customHeight="1">
      <c r="A2295" s="1013" t="s">
        <v>19055</v>
      </c>
      <c r="B2295" s="1013" t="s">
        <v>19056</v>
      </c>
      <c r="C2295" s="1024">
        <v>5000</v>
      </c>
      <c r="D2295" s="1017">
        <v>0</v>
      </c>
      <c r="E2295" s="612">
        <f t="shared" si="35"/>
        <v>1686860.4500000039</v>
      </c>
    </row>
    <row r="2296" spans="1:5" ht="22.5" customHeight="1">
      <c r="A2296" s="1013" t="s">
        <v>19057</v>
      </c>
      <c r="B2296" s="1013" t="s">
        <v>19058</v>
      </c>
      <c r="C2296" s="1024">
        <v>25000</v>
      </c>
      <c r="D2296" s="1017">
        <v>0</v>
      </c>
      <c r="E2296" s="612">
        <f t="shared" si="35"/>
        <v>1711860.4500000039</v>
      </c>
    </row>
    <row r="2297" spans="1:5" ht="22.5" customHeight="1">
      <c r="A2297" s="1013" t="s">
        <v>19059</v>
      </c>
      <c r="B2297" s="1013" t="s">
        <v>19060</v>
      </c>
      <c r="C2297" s="1024">
        <v>35000</v>
      </c>
      <c r="D2297" s="1017">
        <v>0</v>
      </c>
      <c r="E2297" s="612">
        <f t="shared" si="35"/>
        <v>1746860.4500000039</v>
      </c>
    </row>
    <row r="2298" spans="1:5" ht="22.5" customHeight="1">
      <c r="A2298" s="1013" t="s">
        <v>19061</v>
      </c>
      <c r="B2298" s="1013" t="s">
        <v>19062</v>
      </c>
      <c r="C2298" s="1024">
        <v>68000</v>
      </c>
      <c r="D2298" s="1017">
        <v>0</v>
      </c>
      <c r="E2298" s="612">
        <f t="shared" si="35"/>
        <v>1814860.4500000039</v>
      </c>
    </row>
    <row r="2299" spans="1:5" ht="22.5" customHeight="1">
      <c r="A2299" s="1013" t="s">
        <v>19121</v>
      </c>
      <c r="B2299" s="1013" t="s">
        <v>19122</v>
      </c>
      <c r="C2299" s="1024">
        <v>35000</v>
      </c>
      <c r="D2299" s="1017">
        <v>0</v>
      </c>
      <c r="E2299" s="612">
        <f t="shared" si="35"/>
        <v>1849860.4500000039</v>
      </c>
    </row>
    <row r="2300" spans="1:5" ht="22.5" customHeight="1">
      <c r="A2300" s="1013" t="s">
        <v>19123</v>
      </c>
      <c r="B2300" s="1013" t="s">
        <v>19124</v>
      </c>
      <c r="C2300" s="1024">
        <v>40000</v>
      </c>
      <c r="D2300" s="1017">
        <v>0</v>
      </c>
      <c r="E2300" s="612">
        <f t="shared" si="35"/>
        <v>1889860.4500000039</v>
      </c>
    </row>
    <row r="2301" spans="1:5" ht="22.5" customHeight="1">
      <c r="A2301" s="1013" t="s">
        <v>19125</v>
      </c>
      <c r="B2301" s="1013" t="s">
        <v>19126</v>
      </c>
      <c r="C2301" s="1024">
        <v>25000</v>
      </c>
      <c r="D2301" s="1017">
        <v>0</v>
      </c>
      <c r="E2301" s="612">
        <f t="shared" si="35"/>
        <v>1914860.4500000039</v>
      </c>
    </row>
    <row r="2302" spans="1:5" ht="22.5" customHeight="1">
      <c r="A2302" s="1013" t="s">
        <v>19127</v>
      </c>
      <c r="B2302" s="1013" t="s">
        <v>19128</v>
      </c>
      <c r="C2302" s="1017">
        <v>0</v>
      </c>
      <c r="D2302" s="1017">
        <v>10.75</v>
      </c>
      <c r="E2302" s="612">
        <f t="shared" si="35"/>
        <v>1914849.7000000039</v>
      </c>
    </row>
    <row r="2303" spans="1:5" ht="22.5" customHeight="1">
      <c r="A2303" s="1013" t="s">
        <v>19127</v>
      </c>
      <c r="B2303" s="1013" t="s">
        <v>19129</v>
      </c>
      <c r="C2303" s="1017">
        <v>0</v>
      </c>
      <c r="D2303" s="1017">
        <v>3734</v>
      </c>
      <c r="E2303" s="612">
        <f t="shared" si="35"/>
        <v>1911115.7000000039</v>
      </c>
    </row>
    <row r="2304" spans="1:5" ht="22.5" customHeight="1">
      <c r="A2304" s="1013" t="s">
        <v>19127</v>
      </c>
      <c r="B2304" s="1013" t="s">
        <v>19130</v>
      </c>
      <c r="C2304" s="1017">
        <v>0</v>
      </c>
      <c r="D2304" s="1017">
        <v>10.75</v>
      </c>
      <c r="E2304" s="612">
        <f t="shared" si="35"/>
        <v>1911104.9500000039</v>
      </c>
    </row>
    <row r="2305" spans="1:5" ht="22.5" customHeight="1">
      <c r="A2305" s="1013" t="s">
        <v>19127</v>
      </c>
      <c r="B2305" s="1013" t="s">
        <v>19131</v>
      </c>
      <c r="C2305" s="1017">
        <v>0</v>
      </c>
      <c r="D2305" s="1017">
        <v>1245</v>
      </c>
      <c r="E2305" s="612">
        <f t="shared" si="35"/>
        <v>1909859.9500000039</v>
      </c>
    </row>
    <row r="2306" spans="1:5" ht="22.5" customHeight="1">
      <c r="A2306" s="1013" t="s">
        <v>19127</v>
      </c>
      <c r="B2306" s="1013" t="s">
        <v>19132</v>
      </c>
      <c r="C2306" s="1017">
        <v>0</v>
      </c>
      <c r="D2306" s="1017">
        <v>26.88</v>
      </c>
      <c r="E2306" s="612">
        <f t="shared" si="35"/>
        <v>1909833.070000004</v>
      </c>
    </row>
    <row r="2307" spans="1:5" ht="22.5" customHeight="1">
      <c r="A2307" s="1013" t="s">
        <v>19127</v>
      </c>
      <c r="B2307" s="1013" t="s">
        <v>19133</v>
      </c>
      <c r="C2307" s="1017">
        <v>0</v>
      </c>
      <c r="D2307" s="1017">
        <v>24700</v>
      </c>
      <c r="E2307" s="612">
        <f t="shared" si="35"/>
        <v>1885133.070000004</v>
      </c>
    </row>
    <row r="2308" spans="1:5" ht="22.5" customHeight="1">
      <c r="A2308" s="1013" t="s">
        <v>19127</v>
      </c>
      <c r="B2308" s="1013" t="s">
        <v>19134</v>
      </c>
      <c r="C2308" s="1017">
        <v>0</v>
      </c>
      <c r="D2308" s="1017">
        <v>26.88</v>
      </c>
      <c r="E2308" s="612">
        <f t="shared" si="35"/>
        <v>1885106.1900000041</v>
      </c>
    </row>
    <row r="2309" spans="1:5" ht="22.5" customHeight="1">
      <c r="A2309" s="1013" t="s">
        <v>19127</v>
      </c>
      <c r="B2309" s="1013" t="s">
        <v>19135</v>
      </c>
      <c r="C2309" s="1017">
        <v>0</v>
      </c>
      <c r="D2309" s="1017">
        <v>11552</v>
      </c>
      <c r="E2309" s="612">
        <f t="shared" si="35"/>
        <v>1873554.1900000041</v>
      </c>
    </row>
    <row r="2310" spans="1:5" ht="22.5" customHeight="1">
      <c r="A2310" s="1013" t="s">
        <v>19127</v>
      </c>
      <c r="B2310" s="1013" t="s">
        <v>19136</v>
      </c>
      <c r="C2310" s="1017">
        <v>0</v>
      </c>
      <c r="D2310" s="1017">
        <v>26.88</v>
      </c>
      <c r="E2310" s="612">
        <f t="shared" si="35"/>
        <v>1873527.3100000042</v>
      </c>
    </row>
    <row r="2311" spans="1:5" ht="22.5" customHeight="1">
      <c r="A2311" s="1013" t="s">
        <v>19127</v>
      </c>
      <c r="B2311" s="1013" t="s">
        <v>19137</v>
      </c>
      <c r="C2311" s="1017">
        <v>0</v>
      </c>
      <c r="D2311" s="1017">
        <v>8664</v>
      </c>
      <c r="E2311" s="612">
        <f t="shared" ref="E2311:E2374" si="36">E2310-D2311+C2311</f>
        <v>1864863.3100000042</v>
      </c>
    </row>
    <row r="2312" spans="1:5" ht="22.5" customHeight="1">
      <c r="A2312" s="1013" t="s">
        <v>19127</v>
      </c>
      <c r="B2312" s="1013" t="s">
        <v>19138</v>
      </c>
      <c r="C2312" s="1017">
        <v>0</v>
      </c>
      <c r="D2312" s="1017">
        <v>10.75</v>
      </c>
      <c r="E2312" s="612">
        <f t="shared" si="36"/>
        <v>1864852.5600000042</v>
      </c>
    </row>
    <row r="2313" spans="1:5" ht="22.5" customHeight="1">
      <c r="A2313" s="1013" t="s">
        <v>19127</v>
      </c>
      <c r="B2313" s="1013" t="s">
        <v>19139</v>
      </c>
      <c r="C2313" s="1017">
        <v>0</v>
      </c>
      <c r="D2313" s="1017">
        <v>1739</v>
      </c>
      <c r="E2313" s="612">
        <f t="shared" si="36"/>
        <v>1863113.5600000042</v>
      </c>
    </row>
    <row r="2314" spans="1:5" ht="22.5" customHeight="1">
      <c r="A2314" s="1013" t="s">
        <v>19127</v>
      </c>
      <c r="B2314" s="1013" t="s">
        <v>19140</v>
      </c>
      <c r="C2314" s="1017">
        <v>0</v>
      </c>
      <c r="D2314" s="1017">
        <v>26.88</v>
      </c>
      <c r="E2314" s="612">
        <f t="shared" si="36"/>
        <v>1863086.6800000044</v>
      </c>
    </row>
    <row r="2315" spans="1:5" ht="22.5" customHeight="1">
      <c r="A2315" s="1013" t="s">
        <v>19127</v>
      </c>
      <c r="B2315" s="1013" t="s">
        <v>19141</v>
      </c>
      <c r="C2315" s="1017">
        <v>0</v>
      </c>
      <c r="D2315" s="1017">
        <v>6845</v>
      </c>
      <c r="E2315" s="612">
        <f t="shared" si="36"/>
        <v>1856241.6800000044</v>
      </c>
    </row>
    <row r="2316" spans="1:5" ht="22.5" customHeight="1">
      <c r="A2316" s="1013" t="s">
        <v>19127</v>
      </c>
      <c r="B2316" s="1013" t="s">
        <v>19142</v>
      </c>
      <c r="C2316" s="1017">
        <v>0</v>
      </c>
      <c r="D2316" s="1017">
        <v>26.88</v>
      </c>
      <c r="E2316" s="612">
        <f t="shared" si="36"/>
        <v>1856214.8000000045</v>
      </c>
    </row>
    <row r="2317" spans="1:5" ht="22.5" customHeight="1">
      <c r="A2317" s="1013" t="s">
        <v>19127</v>
      </c>
      <c r="B2317" s="1013" t="s">
        <v>19143</v>
      </c>
      <c r="C2317" s="1017">
        <v>0</v>
      </c>
      <c r="D2317" s="1017">
        <v>8752</v>
      </c>
      <c r="E2317" s="612">
        <f t="shared" si="36"/>
        <v>1847462.8000000045</v>
      </c>
    </row>
    <row r="2318" spans="1:5" ht="22.5" customHeight="1">
      <c r="A2318" s="1013" t="s">
        <v>19127</v>
      </c>
      <c r="B2318" s="1013" t="s">
        <v>19144</v>
      </c>
      <c r="C2318" s="1017">
        <v>0</v>
      </c>
      <c r="D2318" s="1017">
        <v>26.88</v>
      </c>
      <c r="E2318" s="612">
        <f t="shared" si="36"/>
        <v>1847435.9200000046</v>
      </c>
    </row>
    <row r="2319" spans="1:5" ht="22.5" customHeight="1">
      <c r="A2319" s="1013" t="s">
        <v>19127</v>
      </c>
      <c r="B2319" s="1013" t="s">
        <v>19145</v>
      </c>
      <c r="C2319" s="1017">
        <v>0</v>
      </c>
      <c r="D2319" s="1017">
        <v>7000</v>
      </c>
      <c r="E2319" s="612">
        <f t="shared" si="36"/>
        <v>1840435.9200000046</v>
      </c>
    </row>
    <row r="2320" spans="1:5" ht="22.5" customHeight="1">
      <c r="A2320" s="1013" t="s">
        <v>19127</v>
      </c>
      <c r="B2320" s="1013" t="s">
        <v>19146</v>
      </c>
      <c r="C2320" s="1017">
        <v>0</v>
      </c>
      <c r="D2320" s="1017">
        <v>53.75</v>
      </c>
      <c r="E2320" s="612">
        <f t="shared" si="36"/>
        <v>1840382.1700000046</v>
      </c>
    </row>
    <row r="2321" spans="1:5" ht="22.5" customHeight="1">
      <c r="A2321" s="1013" t="s">
        <v>19127</v>
      </c>
      <c r="B2321" s="1013" t="s">
        <v>19147</v>
      </c>
      <c r="C2321" s="1017">
        <v>0</v>
      </c>
      <c r="D2321" s="1017">
        <v>50635</v>
      </c>
      <c r="E2321" s="612">
        <f t="shared" si="36"/>
        <v>1789747.1700000046</v>
      </c>
    </row>
    <row r="2322" spans="1:5" ht="22.5" customHeight="1">
      <c r="A2322" s="1013" t="s">
        <v>19127</v>
      </c>
      <c r="B2322" s="1013" t="s">
        <v>19148</v>
      </c>
      <c r="C2322" s="1017">
        <v>0</v>
      </c>
      <c r="D2322" s="1017">
        <v>53.75</v>
      </c>
      <c r="E2322" s="612">
        <f t="shared" si="36"/>
        <v>1789693.4200000046</v>
      </c>
    </row>
    <row r="2323" spans="1:5" ht="22.5" customHeight="1">
      <c r="A2323" s="1013" t="s">
        <v>19127</v>
      </c>
      <c r="B2323" s="1013" t="s">
        <v>19149</v>
      </c>
      <c r="C2323" s="1017">
        <v>0</v>
      </c>
      <c r="D2323" s="1017">
        <v>100000</v>
      </c>
      <c r="E2323" s="612">
        <f t="shared" si="36"/>
        <v>1689693.4200000046</v>
      </c>
    </row>
    <row r="2324" spans="1:5" ht="22.5" customHeight="1">
      <c r="A2324" s="1013" t="s">
        <v>19127</v>
      </c>
      <c r="B2324" s="1013" t="s">
        <v>19128</v>
      </c>
      <c r="C2324" s="1017">
        <v>0</v>
      </c>
      <c r="D2324" s="1017">
        <v>26.88</v>
      </c>
      <c r="E2324" s="612">
        <f t="shared" si="36"/>
        <v>1689666.5400000047</v>
      </c>
    </row>
    <row r="2325" spans="1:5" ht="22.5" customHeight="1">
      <c r="A2325" s="1013" t="s">
        <v>19127</v>
      </c>
      <c r="B2325" s="1013" t="s">
        <v>19150</v>
      </c>
      <c r="C2325" s="1017">
        <v>0</v>
      </c>
      <c r="D2325" s="1017">
        <v>27968</v>
      </c>
      <c r="E2325" s="612">
        <f t="shared" si="36"/>
        <v>1661698.5400000047</v>
      </c>
    </row>
    <row r="2326" spans="1:5" ht="22.5" customHeight="1">
      <c r="A2326" s="1013" t="s">
        <v>19127</v>
      </c>
      <c r="B2326" s="1013" t="s">
        <v>19151</v>
      </c>
      <c r="C2326" s="1017">
        <v>0</v>
      </c>
      <c r="D2326" s="1017">
        <v>10.75</v>
      </c>
      <c r="E2326" s="612">
        <f t="shared" si="36"/>
        <v>1661687.7900000047</v>
      </c>
    </row>
    <row r="2327" spans="1:5" ht="22.5" customHeight="1">
      <c r="A2327" s="1013" t="s">
        <v>19127</v>
      </c>
      <c r="B2327" s="1013" t="s">
        <v>19152</v>
      </c>
      <c r="C2327" s="1017">
        <v>0</v>
      </c>
      <c r="D2327" s="1017">
        <v>1045</v>
      </c>
      <c r="E2327" s="612">
        <f t="shared" si="36"/>
        <v>1660642.7900000047</v>
      </c>
    </row>
    <row r="2328" spans="1:5" ht="22.5" customHeight="1">
      <c r="A2328" s="1013" t="s">
        <v>19127</v>
      </c>
      <c r="B2328" s="1013" t="s">
        <v>19153</v>
      </c>
      <c r="C2328" s="1017">
        <v>0</v>
      </c>
      <c r="D2328" s="1017">
        <v>26.88</v>
      </c>
      <c r="E2328" s="612">
        <f t="shared" si="36"/>
        <v>1660615.9100000048</v>
      </c>
    </row>
    <row r="2329" spans="1:5" ht="22.5" customHeight="1">
      <c r="A2329" s="1013" t="s">
        <v>19127</v>
      </c>
      <c r="B2329" s="1013" t="s">
        <v>19154</v>
      </c>
      <c r="C2329" s="1017">
        <v>0</v>
      </c>
      <c r="D2329" s="1017">
        <v>15675</v>
      </c>
      <c r="E2329" s="612">
        <f t="shared" si="36"/>
        <v>1644940.9100000048</v>
      </c>
    </row>
    <row r="2330" spans="1:5" ht="22.5" customHeight="1">
      <c r="A2330" s="1013" t="s">
        <v>19127</v>
      </c>
      <c r="B2330" s="1013" t="s">
        <v>19155</v>
      </c>
      <c r="C2330" s="1017">
        <v>0</v>
      </c>
      <c r="D2330" s="1017">
        <v>26.88</v>
      </c>
      <c r="E2330" s="612">
        <f t="shared" si="36"/>
        <v>1644914.0300000049</v>
      </c>
    </row>
    <row r="2331" spans="1:5" ht="22.5" customHeight="1">
      <c r="A2331" s="1013" t="s">
        <v>19127</v>
      </c>
      <c r="B2331" s="1013" t="s">
        <v>19156</v>
      </c>
      <c r="C2331" s="1017">
        <v>0</v>
      </c>
      <c r="D2331" s="1017">
        <v>40261</v>
      </c>
      <c r="E2331" s="612">
        <f t="shared" si="36"/>
        <v>1604653.0300000049</v>
      </c>
    </row>
    <row r="2332" spans="1:5" ht="22.5" customHeight="1">
      <c r="A2332" s="1013" t="s">
        <v>19127</v>
      </c>
      <c r="B2332" s="1013" t="s">
        <v>19157</v>
      </c>
      <c r="C2332" s="1017">
        <v>0</v>
      </c>
      <c r="D2332" s="1017">
        <v>53.75</v>
      </c>
      <c r="E2332" s="612">
        <f t="shared" si="36"/>
        <v>1604599.2800000049</v>
      </c>
    </row>
    <row r="2333" spans="1:5" ht="22.5" customHeight="1">
      <c r="A2333" s="1013" t="s">
        <v>19127</v>
      </c>
      <c r="B2333" s="1013" t="s">
        <v>19158</v>
      </c>
      <c r="C2333" s="1017">
        <v>0</v>
      </c>
      <c r="D2333" s="1017">
        <v>120000</v>
      </c>
      <c r="E2333" s="612">
        <f t="shared" si="36"/>
        <v>1484599.2800000049</v>
      </c>
    </row>
    <row r="2334" spans="1:5" ht="22.5" customHeight="1">
      <c r="A2334" s="1013" t="s">
        <v>19127</v>
      </c>
      <c r="B2334" s="1013" t="s">
        <v>19159</v>
      </c>
      <c r="C2334" s="1017">
        <v>0</v>
      </c>
      <c r="D2334" s="1017">
        <v>26.88</v>
      </c>
      <c r="E2334" s="612">
        <f t="shared" si="36"/>
        <v>1484572.400000005</v>
      </c>
    </row>
    <row r="2335" spans="1:5" ht="22.5" customHeight="1">
      <c r="A2335" s="1013" t="s">
        <v>19127</v>
      </c>
      <c r="B2335" s="1013" t="s">
        <v>19160</v>
      </c>
      <c r="C2335" s="1017">
        <v>0</v>
      </c>
      <c r="D2335" s="1017">
        <v>15913</v>
      </c>
      <c r="E2335" s="612">
        <f t="shared" si="36"/>
        <v>1468659.400000005</v>
      </c>
    </row>
    <row r="2336" spans="1:5" ht="22.5" customHeight="1">
      <c r="A2336" s="1013" t="s">
        <v>19127</v>
      </c>
      <c r="B2336" s="1013" t="s">
        <v>19161</v>
      </c>
      <c r="C2336" s="1017">
        <v>0</v>
      </c>
      <c r="D2336" s="1017">
        <v>26.88</v>
      </c>
      <c r="E2336" s="612">
        <f t="shared" si="36"/>
        <v>1468632.5200000051</v>
      </c>
    </row>
    <row r="2337" spans="1:5" ht="22.5" customHeight="1">
      <c r="A2337" s="1013" t="s">
        <v>19127</v>
      </c>
      <c r="B2337" s="1013" t="s">
        <v>19162</v>
      </c>
      <c r="C2337" s="1017">
        <v>0</v>
      </c>
      <c r="D2337" s="1017">
        <v>50000</v>
      </c>
      <c r="E2337" s="612">
        <f t="shared" si="36"/>
        <v>1418632.5200000051</v>
      </c>
    </row>
    <row r="2338" spans="1:5" ht="22.5" customHeight="1">
      <c r="A2338" s="1013" t="s">
        <v>19127</v>
      </c>
      <c r="B2338" s="1013" t="s">
        <v>19163</v>
      </c>
      <c r="C2338" s="1017">
        <v>0</v>
      </c>
      <c r="D2338" s="1017">
        <v>26.88</v>
      </c>
      <c r="E2338" s="612">
        <f t="shared" si="36"/>
        <v>1418605.6400000053</v>
      </c>
    </row>
    <row r="2339" spans="1:5" ht="22.5" customHeight="1">
      <c r="A2339" s="1013" t="s">
        <v>19127</v>
      </c>
      <c r="B2339" s="1013" t="s">
        <v>19164</v>
      </c>
      <c r="C2339" s="1017">
        <v>0</v>
      </c>
      <c r="D2339" s="1017">
        <v>20387</v>
      </c>
      <c r="E2339" s="612">
        <f t="shared" si="36"/>
        <v>1398218.6400000053</v>
      </c>
    </row>
    <row r="2340" spans="1:5" ht="22.5" customHeight="1">
      <c r="A2340" s="1013" t="s">
        <v>19127</v>
      </c>
      <c r="B2340" s="1013" t="s">
        <v>19165</v>
      </c>
      <c r="C2340" s="1017">
        <v>0</v>
      </c>
      <c r="D2340" s="1017">
        <v>26.88</v>
      </c>
      <c r="E2340" s="612">
        <f t="shared" si="36"/>
        <v>1398191.7600000054</v>
      </c>
    </row>
    <row r="2341" spans="1:5" ht="22.5" customHeight="1">
      <c r="A2341" s="1013" t="s">
        <v>19127</v>
      </c>
      <c r="B2341" s="1013" t="s">
        <v>19166</v>
      </c>
      <c r="C2341" s="1017">
        <v>0</v>
      </c>
      <c r="D2341" s="1017">
        <v>19760</v>
      </c>
      <c r="E2341" s="612">
        <f t="shared" si="36"/>
        <v>1378431.7600000054</v>
      </c>
    </row>
    <row r="2342" spans="1:5" ht="22.5" customHeight="1">
      <c r="A2342" s="1013" t="s">
        <v>19127</v>
      </c>
      <c r="B2342" s="1013" t="s">
        <v>19167</v>
      </c>
      <c r="C2342" s="1017">
        <v>0</v>
      </c>
      <c r="D2342" s="1017">
        <v>26.88</v>
      </c>
      <c r="E2342" s="612">
        <f t="shared" si="36"/>
        <v>1378404.8800000055</v>
      </c>
    </row>
    <row r="2343" spans="1:5" ht="22.5" customHeight="1">
      <c r="A2343" s="1013" t="s">
        <v>19127</v>
      </c>
      <c r="B2343" s="1013" t="s">
        <v>19168</v>
      </c>
      <c r="C2343" s="1017">
        <v>0</v>
      </c>
      <c r="D2343" s="1017">
        <v>49210</v>
      </c>
      <c r="E2343" s="612">
        <f t="shared" si="36"/>
        <v>1329194.8800000055</v>
      </c>
    </row>
    <row r="2344" spans="1:5" ht="22.5" customHeight="1">
      <c r="A2344" s="1013" t="s">
        <v>19127</v>
      </c>
      <c r="B2344" s="1013" t="s">
        <v>19169</v>
      </c>
      <c r="C2344" s="1017">
        <v>0</v>
      </c>
      <c r="D2344" s="1017">
        <v>26.88</v>
      </c>
      <c r="E2344" s="612">
        <f t="shared" si="36"/>
        <v>1329168.0000000056</v>
      </c>
    </row>
    <row r="2345" spans="1:5" ht="22.5" customHeight="1">
      <c r="A2345" s="1013" t="s">
        <v>19127</v>
      </c>
      <c r="B2345" s="1013" t="s">
        <v>19170</v>
      </c>
      <c r="C2345" s="1017">
        <v>0</v>
      </c>
      <c r="D2345" s="1017">
        <v>14440</v>
      </c>
      <c r="E2345" s="612">
        <f t="shared" si="36"/>
        <v>1314728.0000000056</v>
      </c>
    </row>
    <row r="2346" spans="1:5" ht="22.5" customHeight="1">
      <c r="A2346" s="1013" t="s">
        <v>19127</v>
      </c>
      <c r="B2346" s="1013" t="s">
        <v>19171</v>
      </c>
      <c r="C2346" s="1017">
        <v>0</v>
      </c>
      <c r="D2346" s="1017">
        <v>26.88</v>
      </c>
      <c r="E2346" s="612">
        <f t="shared" si="36"/>
        <v>1314701.1200000057</v>
      </c>
    </row>
    <row r="2347" spans="1:5" ht="22.5" customHeight="1">
      <c r="A2347" s="1013" t="s">
        <v>19127</v>
      </c>
      <c r="B2347" s="1013" t="s">
        <v>19172</v>
      </c>
      <c r="C2347" s="1017">
        <v>0</v>
      </c>
      <c r="D2347" s="1017">
        <v>25000</v>
      </c>
      <c r="E2347" s="612">
        <f t="shared" si="36"/>
        <v>1289701.1200000057</v>
      </c>
    </row>
    <row r="2348" spans="1:5" ht="22.5" customHeight="1">
      <c r="A2348" s="1013" t="s">
        <v>19127</v>
      </c>
      <c r="B2348" s="1013" t="s">
        <v>19173</v>
      </c>
      <c r="C2348" s="1017">
        <v>0</v>
      </c>
      <c r="D2348" s="1017">
        <v>26.88</v>
      </c>
      <c r="E2348" s="612">
        <f t="shared" si="36"/>
        <v>1289674.2400000058</v>
      </c>
    </row>
    <row r="2349" spans="1:5" ht="22.5" customHeight="1">
      <c r="A2349" s="1013" t="s">
        <v>19127</v>
      </c>
      <c r="B2349" s="1013" t="s">
        <v>19174</v>
      </c>
      <c r="C2349" s="1017">
        <v>0</v>
      </c>
      <c r="D2349" s="1017">
        <v>12861</v>
      </c>
      <c r="E2349" s="612">
        <f t="shared" si="36"/>
        <v>1276813.2400000058</v>
      </c>
    </row>
    <row r="2350" spans="1:5" ht="22.5" customHeight="1">
      <c r="A2350" s="1013" t="s">
        <v>19127</v>
      </c>
      <c r="B2350" s="1013" t="s">
        <v>19128</v>
      </c>
      <c r="C2350" s="1017">
        <v>0</v>
      </c>
      <c r="D2350" s="1017">
        <v>26.88</v>
      </c>
      <c r="E2350" s="612">
        <f t="shared" si="36"/>
        <v>1276786.3600000059</v>
      </c>
    </row>
    <row r="2351" spans="1:5" ht="22.5" customHeight="1">
      <c r="A2351" s="1013" t="s">
        <v>19127</v>
      </c>
      <c r="B2351" s="1013" t="s">
        <v>19175</v>
      </c>
      <c r="C2351" s="1017">
        <v>0</v>
      </c>
      <c r="D2351" s="1017">
        <v>10355</v>
      </c>
      <c r="E2351" s="612">
        <f t="shared" si="36"/>
        <v>1266431.3600000059</v>
      </c>
    </row>
    <row r="2352" spans="1:5" ht="22.5" customHeight="1">
      <c r="A2352" s="1013" t="s">
        <v>19127</v>
      </c>
      <c r="B2352" s="1013" t="s">
        <v>19176</v>
      </c>
      <c r="C2352" s="1017">
        <v>0</v>
      </c>
      <c r="D2352" s="1017">
        <v>26.88</v>
      </c>
      <c r="E2352" s="612">
        <f t="shared" si="36"/>
        <v>1266404.480000006</v>
      </c>
    </row>
    <row r="2353" spans="1:5" ht="22.5" customHeight="1">
      <c r="A2353" s="1013" t="s">
        <v>19127</v>
      </c>
      <c r="B2353" s="1013" t="s">
        <v>19177</v>
      </c>
      <c r="C2353" s="1017">
        <v>0</v>
      </c>
      <c r="D2353" s="1017">
        <v>16872</v>
      </c>
      <c r="E2353" s="612">
        <f t="shared" si="36"/>
        <v>1249532.480000006</v>
      </c>
    </row>
    <row r="2354" spans="1:5" ht="22.5" customHeight="1">
      <c r="A2354" s="1013" t="s">
        <v>19127</v>
      </c>
      <c r="B2354" s="1013" t="s">
        <v>19178</v>
      </c>
      <c r="C2354" s="1017">
        <v>0</v>
      </c>
      <c r="D2354" s="1017">
        <v>26.88</v>
      </c>
      <c r="E2354" s="612">
        <f t="shared" si="36"/>
        <v>1249505.6000000061</v>
      </c>
    </row>
    <row r="2355" spans="1:5" ht="22.5" customHeight="1">
      <c r="A2355" s="1013" t="s">
        <v>19127</v>
      </c>
      <c r="B2355" s="1013" t="s">
        <v>19179</v>
      </c>
      <c r="C2355" s="1017">
        <v>0</v>
      </c>
      <c r="D2355" s="1017">
        <v>11400</v>
      </c>
      <c r="E2355" s="612">
        <f t="shared" si="36"/>
        <v>1238105.6000000061</v>
      </c>
    </row>
    <row r="2356" spans="1:5" ht="22.5" customHeight="1">
      <c r="A2356" s="1013" t="s">
        <v>19180</v>
      </c>
      <c r="B2356" s="1013" t="s">
        <v>19181</v>
      </c>
      <c r="C2356" s="1024">
        <v>15000</v>
      </c>
      <c r="D2356" s="1017">
        <v>0</v>
      </c>
      <c r="E2356" s="612">
        <f t="shared" si="36"/>
        <v>1253105.6000000061</v>
      </c>
    </row>
    <row r="2357" spans="1:5" ht="22.5" customHeight="1">
      <c r="A2357" s="1013" t="s">
        <v>19202</v>
      </c>
      <c r="B2357" s="1013" t="s">
        <v>11418</v>
      </c>
      <c r="C2357" s="1024">
        <v>14000</v>
      </c>
      <c r="D2357" s="1017">
        <v>0</v>
      </c>
      <c r="E2357" s="612">
        <f t="shared" si="36"/>
        <v>1267105.6000000061</v>
      </c>
    </row>
    <row r="2358" spans="1:5" ht="22.5" customHeight="1">
      <c r="A2358" s="1013" t="s">
        <v>19203</v>
      </c>
      <c r="B2358" s="1013" t="s">
        <v>19204</v>
      </c>
      <c r="C2358" s="1024">
        <v>19000</v>
      </c>
      <c r="D2358" s="1017">
        <v>0</v>
      </c>
      <c r="E2358" s="612">
        <f t="shared" si="36"/>
        <v>1286105.6000000061</v>
      </c>
    </row>
    <row r="2359" spans="1:5" ht="22.5" customHeight="1">
      <c r="A2359" s="1013" t="s">
        <v>19205</v>
      </c>
      <c r="B2359" s="1013" t="s">
        <v>19206</v>
      </c>
      <c r="C2359" s="1024">
        <v>3000</v>
      </c>
      <c r="D2359" s="1017">
        <v>0</v>
      </c>
      <c r="E2359" s="612">
        <f t="shared" si="36"/>
        <v>1289105.6000000061</v>
      </c>
    </row>
    <row r="2360" spans="1:5" ht="22.5" customHeight="1">
      <c r="A2360" s="1013" t="s">
        <v>19207</v>
      </c>
      <c r="B2360" s="1013" t="s">
        <v>19208</v>
      </c>
      <c r="C2360" s="1024">
        <v>34000</v>
      </c>
      <c r="D2360" s="1017">
        <v>0</v>
      </c>
      <c r="E2360" s="612">
        <f t="shared" si="36"/>
        <v>1323105.6000000061</v>
      </c>
    </row>
    <row r="2361" spans="1:5" ht="22.5" customHeight="1">
      <c r="A2361" s="1013" t="s">
        <v>19209</v>
      </c>
      <c r="B2361" s="1013" t="s">
        <v>19210</v>
      </c>
      <c r="C2361" s="1024">
        <v>64000</v>
      </c>
      <c r="D2361" s="1017">
        <v>0</v>
      </c>
      <c r="E2361" s="612">
        <f t="shared" si="36"/>
        <v>1387105.6000000061</v>
      </c>
    </row>
    <row r="2362" spans="1:5" ht="22.5" customHeight="1">
      <c r="A2362" s="1013" t="s">
        <v>19211</v>
      </c>
      <c r="B2362" s="1013" t="s">
        <v>19212</v>
      </c>
      <c r="C2362" s="1024">
        <v>22200</v>
      </c>
      <c r="D2362" s="1017">
        <v>0</v>
      </c>
      <c r="E2362" s="612">
        <f t="shared" si="36"/>
        <v>1409305.6000000061</v>
      </c>
    </row>
    <row r="2363" spans="1:5" ht="22.5" customHeight="1">
      <c r="A2363" s="1013" t="s">
        <v>19213</v>
      </c>
      <c r="B2363" s="1013" t="s">
        <v>19214</v>
      </c>
      <c r="C2363" s="1024">
        <v>70000</v>
      </c>
      <c r="D2363" s="1017">
        <v>0</v>
      </c>
      <c r="E2363" s="612">
        <f t="shared" si="36"/>
        <v>1479305.6000000061</v>
      </c>
    </row>
    <row r="2364" spans="1:5" ht="22.5" customHeight="1">
      <c r="A2364" s="1013" t="s">
        <v>19215</v>
      </c>
      <c r="B2364" s="1013" t="s">
        <v>19216</v>
      </c>
      <c r="C2364" s="1024">
        <v>70000</v>
      </c>
      <c r="D2364" s="1017">
        <v>0</v>
      </c>
      <c r="E2364" s="612">
        <f t="shared" si="36"/>
        <v>1549305.6000000061</v>
      </c>
    </row>
    <row r="2365" spans="1:5" ht="22.5" customHeight="1">
      <c r="A2365" s="1013" t="s">
        <v>19217</v>
      </c>
      <c r="B2365" s="1013" t="s">
        <v>19218</v>
      </c>
      <c r="C2365" s="1024">
        <v>24000</v>
      </c>
      <c r="D2365" s="1017">
        <v>0</v>
      </c>
      <c r="E2365" s="612">
        <f t="shared" si="36"/>
        <v>1573305.6000000061</v>
      </c>
    </row>
    <row r="2366" spans="1:5" ht="22.5" customHeight="1">
      <c r="A2366" s="1013" t="s">
        <v>19219</v>
      </c>
      <c r="B2366" s="1013" t="s">
        <v>19220</v>
      </c>
      <c r="C2366" s="1024">
        <v>30000</v>
      </c>
      <c r="D2366" s="1017">
        <v>0</v>
      </c>
      <c r="E2366" s="612">
        <f t="shared" si="36"/>
        <v>1603305.6000000061</v>
      </c>
    </row>
    <row r="2367" spans="1:5" ht="22.5" customHeight="1">
      <c r="A2367" s="1013" t="s">
        <v>19221</v>
      </c>
      <c r="B2367" s="1013" t="s">
        <v>19222</v>
      </c>
      <c r="C2367" s="1024">
        <v>10000</v>
      </c>
      <c r="D2367" s="1017">
        <v>0</v>
      </c>
      <c r="E2367" s="612">
        <f t="shared" si="36"/>
        <v>1613305.6000000061</v>
      </c>
    </row>
    <row r="2368" spans="1:5" ht="22.5" customHeight="1">
      <c r="A2368" s="1013" t="s">
        <v>19223</v>
      </c>
      <c r="B2368" s="1013" t="s">
        <v>19224</v>
      </c>
      <c r="C2368" s="1024">
        <v>20000</v>
      </c>
      <c r="D2368" s="1017">
        <v>0</v>
      </c>
      <c r="E2368" s="612">
        <f t="shared" si="36"/>
        <v>1633305.6000000061</v>
      </c>
    </row>
    <row r="2369" spans="1:5" ht="22.5" customHeight="1">
      <c r="A2369" s="1013" t="s">
        <v>19225</v>
      </c>
      <c r="B2369" s="1013" t="s">
        <v>19226</v>
      </c>
      <c r="C2369" s="1024">
        <v>10000</v>
      </c>
      <c r="D2369" s="1017">
        <v>0</v>
      </c>
      <c r="E2369" s="612">
        <f t="shared" si="36"/>
        <v>1643305.6000000061</v>
      </c>
    </row>
    <row r="2370" spans="1:5" ht="22.5" customHeight="1">
      <c r="A2370" s="1013" t="s">
        <v>19227</v>
      </c>
      <c r="B2370" s="1013" t="s">
        <v>19228</v>
      </c>
      <c r="C2370" s="1024">
        <v>40000</v>
      </c>
      <c r="D2370" s="1017">
        <v>0</v>
      </c>
      <c r="E2370" s="612">
        <f t="shared" si="36"/>
        <v>1683305.6000000061</v>
      </c>
    </row>
    <row r="2371" spans="1:5" ht="22.5" customHeight="1">
      <c r="A2371" s="1013" t="s">
        <v>19229</v>
      </c>
      <c r="B2371" s="1013" t="s">
        <v>8336</v>
      </c>
      <c r="C2371" s="1017">
        <v>0</v>
      </c>
      <c r="D2371" s="1017">
        <v>1400</v>
      </c>
      <c r="E2371" s="612">
        <f t="shared" si="36"/>
        <v>1681905.6000000061</v>
      </c>
    </row>
    <row r="2372" spans="1:5" ht="22.5" customHeight="1">
      <c r="A2372" s="1013" t="s">
        <v>19230</v>
      </c>
      <c r="B2372" s="1013" t="s">
        <v>19231</v>
      </c>
      <c r="C2372" s="1024">
        <v>50000</v>
      </c>
      <c r="D2372" s="1017">
        <v>0</v>
      </c>
      <c r="E2372" s="612">
        <f t="shared" si="36"/>
        <v>1731905.6000000061</v>
      </c>
    </row>
    <row r="2373" spans="1:5" ht="22.5" customHeight="1">
      <c r="A2373" s="1013" t="s">
        <v>19232</v>
      </c>
      <c r="B2373" s="1013" t="s">
        <v>19233</v>
      </c>
      <c r="C2373" s="1024">
        <v>19000</v>
      </c>
      <c r="D2373" s="1017">
        <v>0</v>
      </c>
      <c r="E2373" s="612">
        <f t="shared" si="36"/>
        <v>1750905.6000000061</v>
      </c>
    </row>
    <row r="2374" spans="1:5" ht="22.5" customHeight="1">
      <c r="A2374" s="1013" t="s">
        <v>19234</v>
      </c>
      <c r="B2374" s="1013" t="s">
        <v>19235</v>
      </c>
      <c r="C2374" s="1024">
        <v>25000</v>
      </c>
      <c r="D2374" s="1017">
        <v>0</v>
      </c>
      <c r="E2374" s="612">
        <f t="shared" si="36"/>
        <v>1775905.6000000061</v>
      </c>
    </row>
    <row r="2375" spans="1:5" ht="22.5" customHeight="1">
      <c r="A2375" s="1013" t="s">
        <v>19236</v>
      </c>
      <c r="B2375" s="1013" t="s">
        <v>19237</v>
      </c>
      <c r="C2375" s="1024">
        <v>24000</v>
      </c>
      <c r="D2375" s="1017">
        <v>0</v>
      </c>
      <c r="E2375" s="612">
        <f t="shared" ref="E2375:E2438" si="37">E2374-D2375+C2375</f>
        <v>1799905.6000000061</v>
      </c>
    </row>
    <row r="2376" spans="1:5" ht="22.5" customHeight="1">
      <c r="A2376" s="1013" t="s">
        <v>19238</v>
      </c>
      <c r="B2376" s="1013" t="s">
        <v>19239</v>
      </c>
      <c r="C2376" s="1024">
        <v>5000</v>
      </c>
      <c r="D2376" s="1017">
        <v>0</v>
      </c>
      <c r="E2376" s="612">
        <f t="shared" si="37"/>
        <v>1804905.6000000061</v>
      </c>
    </row>
    <row r="2377" spans="1:5" ht="22.5" customHeight="1">
      <c r="A2377" s="1013" t="s">
        <v>19240</v>
      </c>
      <c r="B2377" s="1013" t="s">
        <v>19241</v>
      </c>
      <c r="C2377" s="1024">
        <v>35000</v>
      </c>
      <c r="D2377" s="1017">
        <v>0</v>
      </c>
      <c r="E2377" s="612">
        <f t="shared" si="37"/>
        <v>1839905.6000000061</v>
      </c>
    </row>
    <row r="2378" spans="1:5" ht="22.5" customHeight="1">
      <c r="A2378" s="1013" t="s">
        <v>19242</v>
      </c>
      <c r="B2378" s="1013" t="s">
        <v>10983</v>
      </c>
      <c r="C2378" s="1024">
        <v>20000</v>
      </c>
      <c r="D2378" s="1017">
        <v>0</v>
      </c>
      <c r="E2378" s="612">
        <f t="shared" si="37"/>
        <v>1859905.6000000061</v>
      </c>
    </row>
    <row r="2379" spans="1:5" ht="22.5" customHeight="1">
      <c r="A2379" s="1013" t="s">
        <v>19243</v>
      </c>
      <c r="B2379" s="1013" t="s">
        <v>19244</v>
      </c>
      <c r="C2379" s="1024">
        <v>10000</v>
      </c>
      <c r="D2379" s="1017">
        <v>0</v>
      </c>
      <c r="E2379" s="612">
        <f t="shared" si="37"/>
        <v>1869905.6000000061</v>
      </c>
    </row>
    <row r="2380" spans="1:5" ht="22.5" customHeight="1">
      <c r="A2380" s="1013" t="s">
        <v>19263</v>
      </c>
      <c r="B2380" s="1013" t="s">
        <v>19264</v>
      </c>
      <c r="C2380" s="2622">
        <v>14000</v>
      </c>
      <c r="D2380" s="1017">
        <v>0</v>
      </c>
      <c r="E2380" s="612">
        <f t="shared" si="37"/>
        <v>1883905.6000000061</v>
      </c>
    </row>
    <row r="2381" spans="1:5" ht="22.5" customHeight="1">
      <c r="A2381" s="1013" t="s">
        <v>19265</v>
      </c>
      <c r="B2381" s="1013" t="s">
        <v>19266</v>
      </c>
      <c r="C2381" s="1024">
        <v>64000</v>
      </c>
      <c r="D2381" s="1017">
        <v>0</v>
      </c>
      <c r="E2381" s="612">
        <f t="shared" si="37"/>
        <v>1947905.6000000061</v>
      </c>
    </row>
    <row r="2382" spans="1:5" ht="22.5" customHeight="1">
      <c r="A2382" s="1013" t="s">
        <v>19267</v>
      </c>
      <c r="B2382" s="1013" t="s">
        <v>19268</v>
      </c>
      <c r="C2382" s="1024">
        <v>50000</v>
      </c>
      <c r="D2382" s="1017">
        <v>0</v>
      </c>
      <c r="E2382" s="612">
        <f t="shared" si="37"/>
        <v>1997905.6000000061</v>
      </c>
    </row>
    <row r="2383" spans="1:5" ht="22.5" customHeight="1">
      <c r="A2383" s="1013" t="s">
        <v>19269</v>
      </c>
      <c r="B2383" s="1013" t="s">
        <v>19270</v>
      </c>
      <c r="C2383" s="1024">
        <v>39000</v>
      </c>
      <c r="D2383" s="1017">
        <v>0</v>
      </c>
      <c r="E2383" s="612">
        <f t="shared" si="37"/>
        <v>2036905.6000000061</v>
      </c>
    </row>
    <row r="2384" spans="1:5" ht="22.5" customHeight="1">
      <c r="A2384" s="1013" t="s">
        <v>19271</v>
      </c>
      <c r="B2384" s="1013" t="s">
        <v>19272</v>
      </c>
      <c r="C2384" s="1024">
        <v>100000</v>
      </c>
      <c r="D2384" s="1017">
        <v>0</v>
      </c>
      <c r="E2384" s="612">
        <f t="shared" si="37"/>
        <v>2136905.6000000061</v>
      </c>
    </row>
    <row r="2385" spans="1:5" ht="22.5" customHeight="1">
      <c r="A2385" s="1013" t="s">
        <v>19273</v>
      </c>
      <c r="B2385" s="1013" t="s">
        <v>19274</v>
      </c>
      <c r="C2385" s="1024">
        <v>54000</v>
      </c>
      <c r="D2385" s="1017">
        <v>0</v>
      </c>
      <c r="E2385" s="612">
        <f t="shared" si="37"/>
        <v>2190905.6000000061</v>
      </c>
    </row>
    <row r="2386" spans="1:5" ht="22.5" customHeight="1">
      <c r="A2386" s="1013" t="s">
        <v>19275</v>
      </c>
      <c r="B2386" s="1013" t="s">
        <v>19276</v>
      </c>
      <c r="C2386" s="1024">
        <v>30000</v>
      </c>
      <c r="D2386" s="1017">
        <v>0</v>
      </c>
      <c r="E2386" s="612">
        <f t="shared" si="37"/>
        <v>2220905.6000000061</v>
      </c>
    </row>
    <row r="2387" spans="1:5" ht="22.5" customHeight="1">
      <c r="A2387" s="1013" t="s">
        <v>19277</v>
      </c>
      <c r="B2387" s="1013" t="s">
        <v>19278</v>
      </c>
      <c r="C2387" s="1024">
        <v>32000</v>
      </c>
      <c r="D2387" s="1017">
        <v>0</v>
      </c>
      <c r="E2387" s="612">
        <f t="shared" si="37"/>
        <v>2252905.6000000061</v>
      </c>
    </row>
    <row r="2388" spans="1:5" ht="22.5" customHeight="1">
      <c r="A2388" s="1013" t="s">
        <v>19279</v>
      </c>
      <c r="B2388" s="1013" t="s">
        <v>19280</v>
      </c>
      <c r="C2388" s="1024">
        <v>30000</v>
      </c>
      <c r="D2388" s="1017">
        <v>0</v>
      </c>
      <c r="E2388" s="612">
        <f t="shared" si="37"/>
        <v>2282905.6000000061</v>
      </c>
    </row>
    <row r="2389" spans="1:5" ht="22.5" customHeight="1">
      <c r="A2389" s="1013" t="s">
        <v>19281</v>
      </c>
      <c r="B2389" s="1013" t="s">
        <v>19282</v>
      </c>
      <c r="C2389" s="1024">
        <v>32000</v>
      </c>
      <c r="D2389" s="1017">
        <v>0</v>
      </c>
      <c r="E2389" s="612">
        <f t="shared" si="37"/>
        <v>2314905.6000000061</v>
      </c>
    </row>
    <row r="2390" spans="1:5" ht="22.5" customHeight="1">
      <c r="A2390" s="1013" t="s">
        <v>19283</v>
      </c>
      <c r="B2390" s="1013" t="s">
        <v>19284</v>
      </c>
      <c r="C2390" s="1024">
        <v>73000</v>
      </c>
      <c r="D2390" s="1017">
        <v>0</v>
      </c>
      <c r="E2390" s="612">
        <f t="shared" si="37"/>
        <v>2387905.6000000061</v>
      </c>
    </row>
    <row r="2391" spans="1:5" ht="22.5" customHeight="1">
      <c r="A2391" s="1013" t="s">
        <v>19285</v>
      </c>
      <c r="B2391" s="1013" t="s">
        <v>19286</v>
      </c>
      <c r="C2391" s="1024">
        <v>5000</v>
      </c>
      <c r="D2391" s="1017">
        <v>0</v>
      </c>
      <c r="E2391" s="612">
        <f t="shared" si="37"/>
        <v>2392905.6000000061</v>
      </c>
    </row>
    <row r="2392" spans="1:5" ht="22.5" customHeight="1">
      <c r="A2392" s="1013" t="s">
        <v>19287</v>
      </c>
      <c r="B2392" s="1013" t="s">
        <v>19288</v>
      </c>
      <c r="C2392" s="1024">
        <v>15000</v>
      </c>
      <c r="D2392" s="1017">
        <v>0</v>
      </c>
      <c r="E2392" s="612">
        <f t="shared" si="37"/>
        <v>2407905.6000000061</v>
      </c>
    </row>
    <row r="2393" spans="1:5" ht="22.5" customHeight="1">
      <c r="A2393" s="1013" t="s">
        <v>19289</v>
      </c>
      <c r="B2393" s="1013" t="s">
        <v>19290</v>
      </c>
      <c r="C2393" s="1024">
        <v>32000</v>
      </c>
      <c r="D2393" s="1017">
        <v>0</v>
      </c>
      <c r="E2393" s="612">
        <f t="shared" si="37"/>
        <v>2439905.6000000061</v>
      </c>
    </row>
    <row r="2394" spans="1:5" ht="22.5" customHeight="1">
      <c r="A2394" s="1013" t="s">
        <v>19291</v>
      </c>
      <c r="B2394" s="1013" t="s">
        <v>19292</v>
      </c>
      <c r="C2394" s="1024">
        <v>14000</v>
      </c>
      <c r="D2394" s="1017">
        <v>0</v>
      </c>
      <c r="E2394" s="612">
        <f t="shared" si="37"/>
        <v>2453905.6000000061</v>
      </c>
    </row>
    <row r="2395" spans="1:5" ht="22.5" customHeight="1">
      <c r="A2395" s="1013" t="s">
        <v>19293</v>
      </c>
      <c r="B2395" s="1013" t="s">
        <v>19294</v>
      </c>
      <c r="C2395" s="1024">
        <v>44000</v>
      </c>
      <c r="D2395" s="1017">
        <v>0</v>
      </c>
      <c r="E2395" s="612">
        <f t="shared" si="37"/>
        <v>2497905.6000000061</v>
      </c>
    </row>
    <row r="2396" spans="1:5" ht="22.5" customHeight="1">
      <c r="A2396" s="1013" t="s">
        <v>19295</v>
      </c>
      <c r="B2396" s="1013" t="s">
        <v>19296</v>
      </c>
      <c r="C2396" s="1024">
        <v>32000</v>
      </c>
      <c r="D2396" s="1017">
        <v>0</v>
      </c>
      <c r="E2396" s="612">
        <f t="shared" si="37"/>
        <v>2529905.6000000061</v>
      </c>
    </row>
    <row r="2397" spans="1:5" ht="22.5" customHeight="1">
      <c r="A2397" s="1013" t="s">
        <v>19297</v>
      </c>
      <c r="B2397" s="1013" t="s">
        <v>19298</v>
      </c>
      <c r="C2397" s="1024">
        <v>67000</v>
      </c>
      <c r="D2397" s="1017">
        <v>0</v>
      </c>
      <c r="E2397" s="612">
        <f t="shared" si="37"/>
        <v>2596905.6000000061</v>
      </c>
    </row>
    <row r="2398" spans="1:5" ht="22.5" customHeight="1">
      <c r="A2398" s="1013" t="s">
        <v>19299</v>
      </c>
      <c r="B2398" s="1013" t="s">
        <v>19300</v>
      </c>
      <c r="C2398" s="1024">
        <v>40000</v>
      </c>
      <c r="D2398" s="1017">
        <v>0</v>
      </c>
      <c r="E2398" s="612">
        <f t="shared" si="37"/>
        <v>2636905.6000000061</v>
      </c>
    </row>
    <row r="2399" spans="1:5" ht="22.5" customHeight="1">
      <c r="A2399" s="1013" t="s">
        <v>19301</v>
      </c>
      <c r="B2399" s="1013" t="s">
        <v>19302</v>
      </c>
      <c r="C2399" s="1024">
        <v>20000</v>
      </c>
      <c r="D2399" s="1017">
        <v>0</v>
      </c>
      <c r="E2399" s="612">
        <f t="shared" si="37"/>
        <v>2656905.6000000061</v>
      </c>
    </row>
    <row r="2400" spans="1:5" ht="22.5" customHeight="1">
      <c r="A2400" s="1013" t="s">
        <v>19303</v>
      </c>
      <c r="B2400" s="1013" t="s">
        <v>19304</v>
      </c>
      <c r="C2400" s="1024">
        <v>25000</v>
      </c>
      <c r="D2400" s="1017">
        <v>0</v>
      </c>
      <c r="E2400" s="612">
        <f t="shared" si="37"/>
        <v>2681905.6000000061</v>
      </c>
    </row>
    <row r="2401" spans="1:5" ht="22.5" customHeight="1">
      <c r="A2401" s="1013" t="s">
        <v>19305</v>
      </c>
      <c r="B2401" s="1013" t="s">
        <v>19306</v>
      </c>
      <c r="C2401" s="1017">
        <v>0</v>
      </c>
      <c r="D2401" s="1017">
        <v>26.88</v>
      </c>
      <c r="E2401" s="612">
        <f t="shared" si="37"/>
        <v>2681878.7200000063</v>
      </c>
    </row>
    <row r="2402" spans="1:5" ht="22.5" customHeight="1">
      <c r="A2402" s="1013" t="s">
        <v>19305</v>
      </c>
      <c r="B2402" s="1013" t="s">
        <v>19307</v>
      </c>
      <c r="C2402" s="1017">
        <v>0</v>
      </c>
      <c r="D2402" s="1017">
        <v>26880</v>
      </c>
      <c r="E2402" s="612">
        <f t="shared" si="37"/>
        <v>2654998.7200000063</v>
      </c>
    </row>
    <row r="2403" spans="1:5" ht="22.5" customHeight="1">
      <c r="A2403" s="1013" t="s">
        <v>19305</v>
      </c>
      <c r="B2403" s="1013" t="s">
        <v>19308</v>
      </c>
      <c r="C2403" s="1017">
        <v>0</v>
      </c>
      <c r="D2403" s="1017">
        <v>26.88</v>
      </c>
      <c r="E2403" s="612">
        <f t="shared" si="37"/>
        <v>2654971.8400000064</v>
      </c>
    </row>
    <row r="2404" spans="1:5" ht="22.5" customHeight="1">
      <c r="A2404" s="1013" t="s">
        <v>19305</v>
      </c>
      <c r="B2404" s="1013" t="s">
        <v>19309</v>
      </c>
      <c r="C2404" s="1017">
        <v>0</v>
      </c>
      <c r="D2404" s="1017">
        <v>31050</v>
      </c>
      <c r="E2404" s="612">
        <f t="shared" si="37"/>
        <v>2623921.8400000064</v>
      </c>
    </row>
    <row r="2405" spans="1:5" ht="22.5" customHeight="1">
      <c r="A2405" s="1013" t="s">
        <v>19305</v>
      </c>
      <c r="B2405" s="1013" t="s">
        <v>19310</v>
      </c>
      <c r="C2405" s="1017">
        <v>0</v>
      </c>
      <c r="D2405" s="1017">
        <v>26.88</v>
      </c>
      <c r="E2405" s="612">
        <f t="shared" si="37"/>
        <v>2623894.9600000065</v>
      </c>
    </row>
    <row r="2406" spans="1:5" ht="22.5" customHeight="1">
      <c r="A2406" s="1013" t="s">
        <v>19305</v>
      </c>
      <c r="B2406" s="1013" t="s">
        <v>19311</v>
      </c>
      <c r="C2406" s="1017">
        <v>0</v>
      </c>
      <c r="D2406" s="1017">
        <v>30000</v>
      </c>
      <c r="E2406" s="612">
        <f t="shared" si="37"/>
        <v>2593894.9600000065</v>
      </c>
    </row>
    <row r="2407" spans="1:5" ht="22.5" customHeight="1">
      <c r="A2407" s="1013" t="s">
        <v>19305</v>
      </c>
      <c r="B2407" s="1013" t="s">
        <v>19312</v>
      </c>
      <c r="C2407" s="1017">
        <v>0</v>
      </c>
      <c r="D2407" s="1017">
        <v>26.88</v>
      </c>
      <c r="E2407" s="612">
        <f t="shared" si="37"/>
        <v>2593868.0800000066</v>
      </c>
    </row>
    <row r="2408" spans="1:5" ht="22.5" customHeight="1">
      <c r="A2408" s="1013" t="s">
        <v>19305</v>
      </c>
      <c r="B2408" s="1013" t="s">
        <v>19313</v>
      </c>
      <c r="C2408" s="1017">
        <v>0</v>
      </c>
      <c r="D2408" s="1017">
        <v>10000</v>
      </c>
      <c r="E2408" s="612">
        <f t="shared" si="37"/>
        <v>2583868.0800000066</v>
      </c>
    </row>
    <row r="2409" spans="1:5" ht="22.5" customHeight="1">
      <c r="A2409" s="1013" t="s">
        <v>19305</v>
      </c>
      <c r="B2409" s="1013" t="s">
        <v>19314</v>
      </c>
      <c r="C2409" s="1017">
        <v>0</v>
      </c>
      <c r="D2409" s="1017">
        <v>26.88</v>
      </c>
      <c r="E2409" s="612">
        <f t="shared" si="37"/>
        <v>2583841.2000000067</v>
      </c>
    </row>
    <row r="2410" spans="1:5" ht="22.5" customHeight="1">
      <c r="A2410" s="1013" t="s">
        <v>19305</v>
      </c>
      <c r="B2410" s="1013" t="s">
        <v>19315</v>
      </c>
      <c r="C2410" s="1017">
        <v>0</v>
      </c>
      <c r="D2410" s="1017">
        <v>20000</v>
      </c>
      <c r="E2410" s="612">
        <f t="shared" si="37"/>
        <v>2563841.2000000067</v>
      </c>
    </row>
    <row r="2411" spans="1:5" ht="22.5" customHeight="1">
      <c r="A2411" s="1013" t="s">
        <v>19305</v>
      </c>
      <c r="B2411" s="1013" t="s">
        <v>19316</v>
      </c>
      <c r="C2411" s="1017">
        <v>0</v>
      </c>
      <c r="D2411" s="1017">
        <v>26.88</v>
      </c>
      <c r="E2411" s="612">
        <f t="shared" si="37"/>
        <v>2563814.3200000068</v>
      </c>
    </row>
    <row r="2412" spans="1:5" ht="22.5" customHeight="1">
      <c r="A2412" s="1013" t="s">
        <v>19305</v>
      </c>
      <c r="B2412" s="1013" t="s">
        <v>19317</v>
      </c>
      <c r="C2412" s="1017">
        <v>0</v>
      </c>
      <c r="D2412" s="1017">
        <v>14000</v>
      </c>
      <c r="E2412" s="612">
        <f t="shared" si="37"/>
        <v>2549814.3200000068</v>
      </c>
    </row>
    <row r="2413" spans="1:5" ht="22.5" customHeight="1">
      <c r="A2413" s="1013" t="s">
        <v>19305</v>
      </c>
      <c r="B2413" s="1013" t="s">
        <v>19318</v>
      </c>
      <c r="C2413" s="1017">
        <v>0</v>
      </c>
      <c r="D2413" s="1017">
        <v>26.88</v>
      </c>
      <c r="E2413" s="612">
        <f t="shared" si="37"/>
        <v>2549787.4400000069</v>
      </c>
    </row>
    <row r="2414" spans="1:5" ht="22.5" customHeight="1">
      <c r="A2414" s="1013" t="s">
        <v>19305</v>
      </c>
      <c r="B2414" s="1013" t="s">
        <v>19319</v>
      </c>
      <c r="C2414" s="1017">
        <v>0</v>
      </c>
      <c r="D2414" s="1017">
        <v>8800</v>
      </c>
      <c r="E2414" s="612">
        <f t="shared" si="37"/>
        <v>2540987.4400000069</v>
      </c>
    </row>
    <row r="2415" spans="1:5" ht="22.5" customHeight="1">
      <c r="A2415" s="1013" t="s">
        <v>19305</v>
      </c>
      <c r="B2415" s="1013" t="s">
        <v>19320</v>
      </c>
      <c r="C2415" s="1017">
        <v>0</v>
      </c>
      <c r="D2415" s="1017">
        <v>26.88</v>
      </c>
      <c r="E2415" s="612">
        <f t="shared" si="37"/>
        <v>2540960.560000007</v>
      </c>
    </row>
    <row r="2416" spans="1:5" ht="22.5" customHeight="1">
      <c r="A2416" s="1013" t="s">
        <v>19305</v>
      </c>
      <c r="B2416" s="1013" t="s">
        <v>19321</v>
      </c>
      <c r="C2416" s="1017">
        <v>0</v>
      </c>
      <c r="D2416" s="1017">
        <v>20000</v>
      </c>
      <c r="E2416" s="612">
        <f t="shared" si="37"/>
        <v>2520960.560000007</v>
      </c>
    </row>
    <row r="2417" spans="1:5" ht="22.5" customHeight="1">
      <c r="A2417" s="1013" t="s">
        <v>19305</v>
      </c>
      <c r="B2417" s="1013" t="s">
        <v>19322</v>
      </c>
      <c r="C2417" s="1017">
        <v>0</v>
      </c>
      <c r="D2417" s="1017">
        <v>25000</v>
      </c>
      <c r="E2417" s="612">
        <f t="shared" si="37"/>
        <v>2495960.560000007</v>
      </c>
    </row>
    <row r="2418" spans="1:5" ht="22.5" customHeight="1">
      <c r="A2418" s="1013" t="s">
        <v>19305</v>
      </c>
      <c r="B2418" s="1013" t="s">
        <v>19323</v>
      </c>
      <c r="C2418" s="1017">
        <v>0</v>
      </c>
      <c r="D2418" s="1017">
        <v>25000</v>
      </c>
      <c r="E2418" s="612">
        <f t="shared" si="37"/>
        <v>2470960.560000007</v>
      </c>
    </row>
    <row r="2419" spans="1:5" ht="22.5" customHeight="1">
      <c r="A2419" s="1013" t="s">
        <v>19305</v>
      </c>
      <c r="B2419" s="1013" t="s">
        <v>19324</v>
      </c>
      <c r="C2419" s="1017">
        <v>0</v>
      </c>
      <c r="D2419" s="1017">
        <v>10000</v>
      </c>
      <c r="E2419" s="612">
        <f t="shared" si="37"/>
        <v>2460960.560000007</v>
      </c>
    </row>
    <row r="2420" spans="1:5" ht="22.5" customHeight="1">
      <c r="A2420" s="1013" t="s">
        <v>19305</v>
      </c>
      <c r="B2420" s="1013" t="s">
        <v>19325</v>
      </c>
      <c r="C2420" s="1017">
        <v>0</v>
      </c>
      <c r="D2420" s="1017">
        <v>26.88</v>
      </c>
      <c r="E2420" s="612">
        <f t="shared" si="37"/>
        <v>2460933.6800000072</v>
      </c>
    </row>
    <row r="2421" spans="1:5" ht="22.5" customHeight="1">
      <c r="A2421" s="1013" t="s">
        <v>19305</v>
      </c>
      <c r="B2421" s="1013" t="s">
        <v>19326</v>
      </c>
      <c r="C2421" s="1017">
        <v>0</v>
      </c>
      <c r="D2421" s="1017">
        <v>13900</v>
      </c>
      <c r="E2421" s="612">
        <f t="shared" si="37"/>
        <v>2447033.6800000072</v>
      </c>
    </row>
    <row r="2422" spans="1:5" ht="22.5" customHeight="1">
      <c r="A2422" s="1013" t="s">
        <v>19327</v>
      </c>
      <c r="B2422" s="1013" t="s">
        <v>19328</v>
      </c>
      <c r="C2422" s="1024">
        <v>54000</v>
      </c>
      <c r="D2422" s="1017">
        <v>0</v>
      </c>
      <c r="E2422" s="612">
        <f t="shared" si="37"/>
        <v>2501033.6800000072</v>
      </c>
    </row>
    <row r="2423" spans="1:5" ht="22.5" customHeight="1">
      <c r="A2423" s="1013" t="s">
        <v>19329</v>
      </c>
      <c r="B2423" s="1013" t="s">
        <v>19330</v>
      </c>
      <c r="C2423" s="1024">
        <v>40000</v>
      </c>
      <c r="D2423" s="1017">
        <v>0</v>
      </c>
      <c r="E2423" s="612">
        <f t="shared" si="37"/>
        <v>2541033.6800000072</v>
      </c>
    </row>
    <row r="2424" spans="1:5" ht="22.5" customHeight="1">
      <c r="A2424" s="1013" t="s">
        <v>19331</v>
      </c>
      <c r="B2424" s="1013" t="s">
        <v>19332</v>
      </c>
      <c r="C2424" s="1024">
        <v>40000</v>
      </c>
      <c r="D2424" s="1017">
        <v>0</v>
      </c>
      <c r="E2424" s="612">
        <f t="shared" si="37"/>
        <v>2581033.6800000072</v>
      </c>
    </row>
    <row r="2425" spans="1:5" ht="22.5" customHeight="1">
      <c r="A2425" s="1013" t="s">
        <v>19333</v>
      </c>
      <c r="B2425" s="1013" t="s">
        <v>19334</v>
      </c>
      <c r="C2425" s="1024">
        <v>30000</v>
      </c>
      <c r="D2425" s="1017">
        <v>0</v>
      </c>
      <c r="E2425" s="612">
        <f t="shared" si="37"/>
        <v>2611033.6800000072</v>
      </c>
    </row>
    <row r="2426" spans="1:5" ht="22.5" customHeight="1">
      <c r="A2426" s="1013" t="s">
        <v>19335</v>
      </c>
      <c r="B2426" s="1013" t="s">
        <v>19336</v>
      </c>
      <c r="C2426" s="1024">
        <v>39000</v>
      </c>
      <c r="D2426" s="1017">
        <v>0</v>
      </c>
      <c r="E2426" s="612">
        <f t="shared" si="37"/>
        <v>2650033.6800000072</v>
      </c>
    </row>
    <row r="2427" spans="1:5" ht="22.5" customHeight="1">
      <c r="A2427" s="1013" t="s">
        <v>19337</v>
      </c>
      <c r="B2427" s="1013" t="s">
        <v>8336</v>
      </c>
      <c r="C2427" s="1017">
        <v>0</v>
      </c>
      <c r="D2427" s="1017">
        <v>1600</v>
      </c>
      <c r="E2427" s="612">
        <f t="shared" si="37"/>
        <v>2648433.6800000072</v>
      </c>
    </row>
    <row r="2428" spans="1:5" ht="22.5" customHeight="1">
      <c r="A2428" s="1013" t="s">
        <v>19338</v>
      </c>
      <c r="B2428" s="1013" t="s">
        <v>19339</v>
      </c>
      <c r="C2428" s="1024">
        <v>44800</v>
      </c>
      <c r="D2428" s="1017">
        <v>0</v>
      </c>
      <c r="E2428" s="612">
        <f t="shared" si="37"/>
        <v>2693233.6800000072</v>
      </c>
    </row>
    <row r="2429" spans="1:5" ht="22.5" customHeight="1">
      <c r="A2429" s="1013" t="s">
        <v>19396</v>
      </c>
      <c r="B2429" s="1013" t="s">
        <v>19397</v>
      </c>
      <c r="C2429" s="1024">
        <v>36000</v>
      </c>
      <c r="D2429" s="1017">
        <v>0</v>
      </c>
      <c r="E2429" s="612">
        <f t="shared" si="37"/>
        <v>2729233.6800000072</v>
      </c>
    </row>
    <row r="2430" spans="1:5" ht="22.5" customHeight="1">
      <c r="A2430" s="1013" t="s">
        <v>19398</v>
      </c>
      <c r="B2430" s="1013" t="s">
        <v>19399</v>
      </c>
      <c r="C2430" s="1024">
        <v>10000</v>
      </c>
      <c r="D2430" s="1017">
        <v>0</v>
      </c>
      <c r="E2430" s="612">
        <f t="shared" si="37"/>
        <v>2739233.6800000072</v>
      </c>
    </row>
    <row r="2431" spans="1:5" ht="22.5" customHeight="1">
      <c r="A2431" s="1013" t="s">
        <v>19400</v>
      </c>
      <c r="B2431" s="1013" t="s">
        <v>19401</v>
      </c>
      <c r="C2431" s="1024">
        <v>10000</v>
      </c>
      <c r="D2431" s="1017">
        <v>0</v>
      </c>
      <c r="E2431" s="612">
        <f t="shared" si="37"/>
        <v>2749233.6800000072</v>
      </c>
    </row>
    <row r="2432" spans="1:5" ht="22.5" customHeight="1">
      <c r="A2432" s="1013" t="s">
        <v>19402</v>
      </c>
      <c r="B2432" s="1013" t="s">
        <v>19403</v>
      </c>
      <c r="C2432" s="1024">
        <v>36000</v>
      </c>
      <c r="D2432" s="1017">
        <v>0</v>
      </c>
      <c r="E2432" s="612">
        <f t="shared" si="37"/>
        <v>2785233.6800000072</v>
      </c>
    </row>
    <row r="2433" spans="1:5" ht="22.5" customHeight="1">
      <c r="A2433" s="1013" t="s">
        <v>19404</v>
      </c>
      <c r="B2433" s="1013" t="s">
        <v>19405</v>
      </c>
      <c r="C2433" s="1024">
        <v>40000</v>
      </c>
      <c r="D2433" s="1017">
        <v>0</v>
      </c>
      <c r="E2433" s="612">
        <f t="shared" si="37"/>
        <v>2825233.6800000072</v>
      </c>
    </row>
    <row r="2434" spans="1:5" ht="22.5" customHeight="1">
      <c r="A2434" s="1013" t="s">
        <v>19406</v>
      </c>
      <c r="B2434" s="1013" t="s">
        <v>19407</v>
      </c>
      <c r="C2434" s="1024">
        <v>20000</v>
      </c>
      <c r="D2434" s="1017">
        <v>0</v>
      </c>
      <c r="E2434" s="612">
        <f t="shared" si="37"/>
        <v>2845233.6800000072</v>
      </c>
    </row>
    <row r="2435" spans="1:5" ht="22.5" customHeight="1">
      <c r="A2435" s="1013" t="s">
        <v>19408</v>
      </c>
      <c r="B2435" s="1013" t="s">
        <v>19409</v>
      </c>
      <c r="C2435" s="1017">
        <v>0</v>
      </c>
      <c r="D2435" s="1017">
        <v>26.88</v>
      </c>
      <c r="E2435" s="612">
        <f t="shared" si="37"/>
        <v>2845206.8000000073</v>
      </c>
    </row>
    <row r="2436" spans="1:5" ht="22.5" customHeight="1">
      <c r="A2436" s="1013" t="s">
        <v>19408</v>
      </c>
      <c r="B2436" s="1013" t="s">
        <v>19410</v>
      </c>
      <c r="C2436" s="1017">
        <v>0</v>
      </c>
      <c r="D2436" s="1017">
        <v>11000</v>
      </c>
      <c r="E2436" s="612">
        <f t="shared" si="37"/>
        <v>2834206.8000000073</v>
      </c>
    </row>
    <row r="2437" spans="1:5" ht="22.5" customHeight="1">
      <c r="A2437" s="1013" t="s">
        <v>19408</v>
      </c>
      <c r="B2437" s="1013" t="s">
        <v>19411</v>
      </c>
      <c r="C2437" s="1017">
        <v>0</v>
      </c>
      <c r="D2437" s="1017">
        <v>53.75</v>
      </c>
      <c r="E2437" s="612">
        <f t="shared" si="37"/>
        <v>2834153.0500000073</v>
      </c>
    </row>
    <row r="2438" spans="1:5" ht="22.5" customHeight="1">
      <c r="A2438" s="1013" t="s">
        <v>19408</v>
      </c>
      <c r="B2438" s="1013" t="s">
        <v>19412</v>
      </c>
      <c r="C2438" s="1017">
        <v>0</v>
      </c>
      <c r="D2438" s="1017">
        <v>87500</v>
      </c>
      <c r="E2438" s="612">
        <f t="shared" si="37"/>
        <v>2746653.0500000073</v>
      </c>
    </row>
    <row r="2439" spans="1:5" ht="22.5" customHeight="1">
      <c r="A2439" s="1013" t="s">
        <v>19413</v>
      </c>
      <c r="B2439" s="1013" t="s">
        <v>19414</v>
      </c>
      <c r="C2439" s="1024">
        <v>4000</v>
      </c>
      <c r="D2439" s="1017">
        <v>0</v>
      </c>
      <c r="E2439" s="612">
        <f t="shared" ref="E2439:E2502" si="38">E2438-D2439+C2439</f>
        <v>2750653.0500000073</v>
      </c>
    </row>
    <row r="2440" spans="1:5" ht="22.5" customHeight="1">
      <c r="A2440" s="1013" t="s">
        <v>19415</v>
      </c>
      <c r="B2440" s="1013" t="s">
        <v>19416</v>
      </c>
      <c r="C2440" s="1024">
        <v>41000</v>
      </c>
      <c r="D2440" s="1017">
        <v>0</v>
      </c>
      <c r="E2440" s="612">
        <f t="shared" si="38"/>
        <v>2791653.0500000073</v>
      </c>
    </row>
    <row r="2441" spans="1:5" ht="22.5" customHeight="1">
      <c r="A2441" s="1013" t="s">
        <v>19417</v>
      </c>
      <c r="B2441" s="1013" t="s">
        <v>19418</v>
      </c>
      <c r="C2441" s="1024">
        <v>10000</v>
      </c>
      <c r="D2441" s="1017">
        <v>0</v>
      </c>
      <c r="E2441" s="612">
        <f t="shared" si="38"/>
        <v>2801653.0500000073</v>
      </c>
    </row>
    <row r="2442" spans="1:5" ht="22.5" customHeight="1">
      <c r="A2442" s="1013" t="s">
        <v>19419</v>
      </c>
      <c r="B2442" s="1013" t="s">
        <v>11429</v>
      </c>
      <c r="C2442" s="1024">
        <v>22000</v>
      </c>
      <c r="D2442" s="1017">
        <v>0</v>
      </c>
      <c r="E2442" s="612">
        <f t="shared" si="38"/>
        <v>2823653.0500000073</v>
      </c>
    </row>
    <row r="2443" spans="1:5" ht="22.5" customHeight="1">
      <c r="A2443" s="1013" t="s">
        <v>19420</v>
      </c>
      <c r="B2443" s="1013" t="s">
        <v>8336</v>
      </c>
      <c r="C2443" s="1017">
        <v>0</v>
      </c>
      <c r="D2443" s="1017">
        <v>500</v>
      </c>
      <c r="E2443" s="612">
        <f t="shared" si="38"/>
        <v>2823153.0500000073</v>
      </c>
    </row>
    <row r="2444" spans="1:5" ht="22.5" customHeight="1">
      <c r="A2444" s="1013" t="s">
        <v>19433</v>
      </c>
      <c r="B2444" s="1013" t="s">
        <v>19434</v>
      </c>
      <c r="C2444" s="1024">
        <v>52000</v>
      </c>
      <c r="D2444" s="1017">
        <v>0</v>
      </c>
      <c r="E2444" s="612">
        <f t="shared" si="38"/>
        <v>2875153.0500000073</v>
      </c>
    </row>
    <row r="2445" spans="1:5" ht="22.5" customHeight="1">
      <c r="A2445" s="1013" t="s">
        <v>19435</v>
      </c>
      <c r="B2445" s="1013" t="s">
        <v>19490</v>
      </c>
      <c r="C2445" s="1024">
        <v>36000</v>
      </c>
      <c r="D2445" s="1017">
        <v>0</v>
      </c>
      <c r="E2445" s="612">
        <f t="shared" si="38"/>
        <v>2911153.0500000073</v>
      </c>
    </row>
    <row r="2446" spans="1:5" ht="22.5" customHeight="1">
      <c r="A2446" s="1013" t="s">
        <v>19436</v>
      </c>
      <c r="B2446" s="1013" t="s">
        <v>19437</v>
      </c>
      <c r="C2446" s="1024">
        <v>32000</v>
      </c>
      <c r="D2446" s="1017">
        <v>0</v>
      </c>
      <c r="E2446" s="612">
        <f t="shared" si="38"/>
        <v>2943153.0500000073</v>
      </c>
    </row>
    <row r="2447" spans="1:5" ht="22.5" customHeight="1">
      <c r="A2447" s="1013" t="s">
        <v>19438</v>
      </c>
      <c r="B2447" s="1013" t="s">
        <v>19439</v>
      </c>
      <c r="C2447" s="1024">
        <v>52000</v>
      </c>
      <c r="D2447" s="1017">
        <v>0</v>
      </c>
      <c r="E2447" s="612">
        <f t="shared" si="38"/>
        <v>2995153.0500000073</v>
      </c>
    </row>
    <row r="2448" spans="1:5" ht="22.5" customHeight="1">
      <c r="A2448" s="1013" t="s">
        <v>19440</v>
      </c>
      <c r="B2448" s="1013" t="s">
        <v>19441</v>
      </c>
      <c r="C2448" s="1017">
        <v>0</v>
      </c>
      <c r="D2448" s="1017">
        <v>26.88</v>
      </c>
      <c r="E2448" s="612">
        <f t="shared" si="38"/>
        <v>2995126.1700000074</v>
      </c>
    </row>
    <row r="2449" spans="1:5" ht="22.5" customHeight="1">
      <c r="A2449" s="1013" t="s">
        <v>19440</v>
      </c>
      <c r="B2449" s="1013" t="s">
        <v>19442</v>
      </c>
      <c r="C2449" s="1017">
        <v>0</v>
      </c>
      <c r="D2449" s="1017">
        <v>27500</v>
      </c>
      <c r="E2449" s="612">
        <f t="shared" si="38"/>
        <v>2967626.1700000074</v>
      </c>
    </row>
    <row r="2450" spans="1:5" ht="22.5" customHeight="1">
      <c r="A2450" s="1013" t="s">
        <v>19440</v>
      </c>
      <c r="B2450" s="1013" t="s">
        <v>19443</v>
      </c>
      <c r="C2450" s="1017">
        <v>0</v>
      </c>
      <c r="D2450" s="1017">
        <v>26.88</v>
      </c>
      <c r="E2450" s="612">
        <f t="shared" si="38"/>
        <v>2967599.2900000075</v>
      </c>
    </row>
    <row r="2451" spans="1:5" ht="22.5" customHeight="1">
      <c r="A2451" s="1013" t="s">
        <v>19440</v>
      </c>
      <c r="B2451" s="1013" t="s">
        <v>19444</v>
      </c>
      <c r="C2451" s="1017">
        <v>0</v>
      </c>
      <c r="D2451" s="1017">
        <v>12000</v>
      </c>
      <c r="E2451" s="612">
        <f t="shared" si="38"/>
        <v>2955599.2900000075</v>
      </c>
    </row>
    <row r="2452" spans="1:5" ht="22.5" customHeight="1">
      <c r="A2452" s="1013" t="s">
        <v>19440</v>
      </c>
      <c r="B2452" s="1013" t="s">
        <v>19445</v>
      </c>
      <c r="C2452" s="1017">
        <v>0</v>
      </c>
      <c r="D2452" s="1017">
        <v>53.75</v>
      </c>
      <c r="E2452" s="612">
        <f t="shared" si="38"/>
        <v>2955545.5400000075</v>
      </c>
    </row>
    <row r="2453" spans="1:5" ht="22.5" customHeight="1">
      <c r="A2453" s="1013" t="s">
        <v>19440</v>
      </c>
      <c r="B2453" s="1013" t="s">
        <v>19446</v>
      </c>
      <c r="C2453" s="1017">
        <v>0</v>
      </c>
      <c r="D2453" s="1017">
        <v>67500</v>
      </c>
      <c r="E2453" s="612">
        <f t="shared" si="38"/>
        <v>2888045.5400000075</v>
      </c>
    </row>
    <row r="2454" spans="1:5" ht="22.5" customHeight="1">
      <c r="A2454" s="1013" t="s">
        <v>19440</v>
      </c>
      <c r="B2454" s="1013" t="s">
        <v>19447</v>
      </c>
      <c r="C2454" s="1017">
        <v>0</v>
      </c>
      <c r="D2454" s="1017">
        <v>26.88</v>
      </c>
      <c r="E2454" s="612">
        <f t="shared" si="38"/>
        <v>2888018.6600000076</v>
      </c>
    </row>
    <row r="2455" spans="1:5" ht="22.5" customHeight="1">
      <c r="A2455" s="1013" t="s">
        <v>19440</v>
      </c>
      <c r="B2455" s="1013" t="s">
        <v>19448</v>
      </c>
      <c r="C2455" s="1017">
        <v>0</v>
      </c>
      <c r="D2455" s="1017">
        <v>22400</v>
      </c>
      <c r="E2455" s="612">
        <f t="shared" si="38"/>
        <v>2865618.6600000076</v>
      </c>
    </row>
    <row r="2456" spans="1:5" ht="22.5" customHeight="1">
      <c r="A2456" s="1013" t="s">
        <v>19440</v>
      </c>
      <c r="B2456" s="1013" t="s">
        <v>19449</v>
      </c>
      <c r="C2456" s="1017">
        <v>0</v>
      </c>
      <c r="D2456" s="1017">
        <v>53.75</v>
      </c>
      <c r="E2456" s="612">
        <f t="shared" si="38"/>
        <v>2865564.9100000076</v>
      </c>
    </row>
    <row r="2457" spans="1:5" ht="22.5" customHeight="1">
      <c r="A2457" s="1013" t="s">
        <v>19440</v>
      </c>
      <c r="B2457" s="1013" t="s">
        <v>19450</v>
      </c>
      <c r="C2457" s="1017">
        <v>0</v>
      </c>
      <c r="D2457" s="1017">
        <v>120000</v>
      </c>
      <c r="E2457" s="612">
        <f t="shared" si="38"/>
        <v>2745564.9100000076</v>
      </c>
    </row>
    <row r="2458" spans="1:5" ht="22.5" customHeight="1">
      <c r="A2458" s="1013" t="s">
        <v>19440</v>
      </c>
      <c r="B2458" s="1013" t="s">
        <v>19002</v>
      </c>
      <c r="C2458" s="1017">
        <v>0</v>
      </c>
      <c r="D2458" s="1017">
        <v>26.88</v>
      </c>
      <c r="E2458" s="612">
        <f t="shared" si="38"/>
        <v>2745538.0300000077</v>
      </c>
    </row>
    <row r="2459" spans="1:5" ht="22.5" customHeight="1">
      <c r="A2459" s="1013" t="s">
        <v>19440</v>
      </c>
      <c r="B2459" s="1013" t="s">
        <v>19451</v>
      </c>
      <c r="C2459" s="1017">
        <v>0</v>
      </c>
      <c r="D2459" s="1017">
        <v>8000</v>
      </c>
      <c r="E2459" s="612">
        <f t="shared" si="38"/>
        <v>2737538.0300000077</v>
      </c>
    </row>
    <row r="2460" spans="1:5" ht="22.5" customHeight="1">
      <c r="A2460" s="1013" t="s">
        <v>19440</v>
      </c>
      <c r="B2460" s="1013" t="s">
        <v>19452</v>
      </c>
      <c r="C2460" s="1017">
        <v>0</v>
      </c>
      <c r="D2460" s="1017">
        <v>53.75</v>
      </c>
      <c r="E2460" s="612">
        <f t="shared" si="38"/>
        <v>2737484.2800000077</v>
      </c>
    </row>
    <row r="2461" spans="1:5" ht="22.5" customHeight="1">
      <c r="A2461" s="1013" t="s">
        <v>19440</v>
      </c>
      <c r="B2461" s="1013" t="s">
        <v>19453</v>
      </c>
      <c r="C2461" s="1017">
        <v>0</v>
      </c>
      <c r="D2461" s="1017">
        <v>56300</v>
      </c>
      <c r="E2461" s="612">
        <f t="shared" si="38"/>
        <v>2681184.2800000077</v>
      </c>
    </row>
    <row r="2462" spans="1:5" ht="22.5" customHeight="1">
      <c r="A2462" s="1013" t="s">
        <v>19440</v>
      </c>
      <c r="B2462" s="1013" t="s">
        <v>19454</v>
      </c>
      <c r="C2462" s="1017">
        <v>0</v>
      </c>
      <c r="D2462" s="1017">
        <v>26.88</v>
      </c>
      <c r="E2462" s="612">
        <f t="shared" si="38"/>
        <v>2681157.4000000078</v>
      </c>
    </row>
    <row r="2463" spans="1:5" ht="22.5" customHeight="1">
      <c r="A2463" s="1013" t="s">
        <v>19440</v>
      </c>
      <c r="B2463" s="1013" t="s">
        <v>19455</v>
      </c>
      <c r="C2463" s="1017">
        <v>0</v>
      </c>
      <c r="D2463" s="1017">
        <v>12500</v>
      </c>
      <c r="E2463" s="612">
        <f t="shared" si="38"/>
        <v>2668657.4000000078</v>
      </c>
    </row>
    <row r="2464" spans="1:5" ht="22.5" customHeight="1">
      <c r="A2464" s="1013" t="s">
        <v>19440</v>
      </c>
      <c r="B2464" s="1013" t="s">
        <v>19456</v>
      </c>
      <c r="C2464" s="1017">
        <v>0</v>
      </c>
      <c r="D2464" s="1017">
        <v>26.88</v>
      </c>
      <c r="E2464" s="612">
        <f t="shared" si="38"/>
        <v>2668630.5200000079</v>
      </c>
    </row>
    <row r="2465" spans="1:6" ht="22.5" customHeight="1">
      <c r="A2465" s="1013" t="s">
        <v>19440</v>
      </c>
      <c r="B2465" s="1013" t="s">
        <v>19457</v>
      </c>
      <c r="C2465" s="1017">
        <v>0</v>
      </c>
      <c r="D2465" s="1017">
        <v>40000</v>
      </c>
      <c r="E2465" s="612">
        <f t="shared" si="38"/>
        <v>2628630.5200000079</v>
      </c>
    </row>
    <row r="2466" spans="1:6" ht="22.5" customHeight="1">
      <c r="A2466" s="1013" t="s">
        <v>19440</v>
      </c>
      <c r="B2466" s="1013" t="s">
        <v>19458</v>
      </c>
      <c r="C2466" s="1017">
        <v>0</v>
      </c>
      <c r="D2466" s="1017">
        <v>53.75</v>
      </c>
      <c r="E2466" s="612">
        <f t="shared" si="38"/>
        <v>2628576.7700000079</v>
      </c>
    </row>
    <row r="2467" spans="1:6" ht="22.5" customHeight="1">
      <c r="A2467" s="1013" t="s">
        <v>19440</v>
      </c>
      <c r="B2467" s="1013" t="s">
        <v>19459</v>
      </c>
      <c r="C2467" s="1017">
        <v>0</v>
      </c>
      <c r="D2467" s="1017">
        <v>115900</v>
      </c>
      <c r="E2467" s="612">
        <f t="shared" si="38"/>
        <v>2512676.7700000079</v>
      </c>
    </row>
    <row r="2468" spans="1:6" ht="22.5" customHeight="1">
      <c r="A2468" s="1013" t="s">
        <v>19440</v>
      </c>
      <c r="B2468" s="1013" t="s">
        <v>19460</v>
      </c>
      <c r="C2468" s="1017">
        <v>0</v>
      </c>
      <c r="D2468" s="1017">
        <v>26.88</v>
      </c>
      <c r="E2468" s="612">
        <f t="shared" si="38"/>
        <v>2512649.890000008</v>
      </c>
    </row>
    <row r="2469" spans="1:6" ht="22.5" customHeight="1">
      <c r="A2469" s="1013" t="s">
        <v>19440</v>
      </c>
      <c r="B2469" s="1013" t="s">
        <v>19461</v>
      </c>
      <c r="C2469" s="1017">
        <v>0</v>
      </c>
      <c r="D2469" s="1017">
        <v>27150</v>
      </c>
      <c r="E2469" s="612">
        <f t="shared" si="38"/>
        <v>2485499.890000008</v>
      </c>
    </row>
    <row r="2470" spans="1:6" ht="22.5" customHeight="1">
      <c r="A2470" s="1013" t="s">
        <v>19440</v>
      </c>
      <c r="B2470" s="1013" t="s">
        <v>19462</v>
      </c>
      <c r="C2470" s="1017">
        <v>0</v>
      </c>
      <c r="D2470" s="1017">
        <v>26.88</v>
      </c>
      <c r="E2470" s="612">
        <f t="shared" si="38"/>
        <v>2485473.0100000082</v>
      </c>
    </row>
    <row r="2471" spans="1:6" ht="22.5" customHeight="1">
      <c r="A2471" s="1013" t="s">
        <v>19440</v>
      </c>
      <c r="B2471" s="1013" t="s">
        <v>19463</v>
      </c>
      <c r="C2471" s="1017">
        <v>0</v>
      </c>
      <c r="D2471" s="1017">
        <v>27400</v>
      </c>
      <c r="E2471" s="612">
        <f t="shared" si="38"/>
        <v>2458073.0100000082</v>
      </c>
    </row>
    <row r="2472" spans="1:6" ht="22.5" customHeight="1">
      <c r="A2472" s="1013" t="s">
        <v>19464</v>
      </c>
      <c r="B2472" s="1013" t="s">
        <v>19465</v>
      </c>
      <c r="C2472" s="1024">
        <v>15000</v>
      </c>
      <c r="D2472" s="1017">
        <v>0</v>
      </c>
      <c r="E2472" s="612">
        <f t="shared" si="38"/>
        <v>2473073.0100000082</v>
      </c>
    </row>
    <row r="2473" spans="1:6" ht="22.5" customHeight="1">
      <c r="A2473" s="1013" t="s">
        <v>19466</v>
      </c>
      <c r="B2473" s="1013" t="s">
        <v>19467</v>
      </c>
      <c r="C2473" s="1024">
        <v>44000</v>
      </c>
      <c r="D2473" s="1017">
        <v>0</v>
      </c>
      <c r="E2473" s="612">
        <f t="shared" si="38"/>
        <v>2517073.0100000082</v>
      </c>
    </row>
    <row r="2474" spans="1:6" s="1032" customFormat="1" ht="22.5" customHeight="1">
      <c r="A2474" s="1385" t="s">
        <v>19468</v>
      </c>
      <c r="B2474" s="1385" t="s">
        <v>19630</v>
      </c>
      <c r="C2474" s="2622">
        <v>20000</v>
      </c>
      <c r="D2474" s="1766">
        <v>0</v>
      </c>
      <c r="E2474" s="614">
        <f t="shared" si="38"/>
        <v>2537073.0100000082</v>
      </c>
      <c r="F2474" s="2650"/>
    </row>
    <row r="2475" spans="1:6" ht="22.5" customHeight="1">
      <c r="A2475" s="1013" t="s">
        <v>19469</v>
      </c>
      <c r="B2475" s="1013" t="s">
        <v>8336</v>
      </c>
      <c r="C2475" s="1017">
        <v>0</v>
      </c>
      <c r="D2475" s="1017">
        <v>350</v>
      </c>
      <c r="E2475" s="612">
        <f t="shared" si="38"/>
        <v>2536723.0100000082</v>
      </c>
    </row>
    <row r="2476" spans="1:6" ht="22.5" customHeight="1">
      <c r="A2476" s="1013" t="s">
        <v>19470</v>
      </c>
      <c r="B2476" s="1013" t="s">
        <v>19471</v>
      </c>
      <c r="C2476" s="1024">
        <v>9000</v>
      </c>
      <c r="D2476" s="1017">
        <v>0</v>
      </c>
      <c r="E2476" s="612">
        <f t="shared" si="38"/>
        <v>2545723.0100000082</v>
      </c>
    </row>
    <row r="2477" spans="1:6" ht="22.5" customHeight="1">
      <c r="A2477" s="1013" t="s">
        <v>19472</v>
      </c>
      <c r="B2477" s="1013" t="s">
        <v>19473</v>
      </c>
      <c r="C2477" s="1024">
        <v>10000</v>
      </c>
      <c r="D2477" s="1017">
        <v>0</v>
      </c>
      <c r="E2477" s="612">
        <f t="shared" si="38"/>
        <v>2555723.0100000082</v>
      </c>
    </row>
    <row r="2478" spans="1:6" ht="22.5" customHeight="1">
      <c r="A2478" s="1013" t="s">
        <v>19474</v>
      </c>
      <c r="B2478" s="1013" t="s">
        <v>19475</v>
      </c>
      <c r="C2478" s="1017">
        <v>0</v>
      </c>
      <c r="D2478" s="1017">
        <v>26.88</v>
      </c>
      <c r="E2478" s="612">
        <f t="shared" si="38"/>
        <v>2555696.1300000083</v>
      </c>
    </row>
    <row r="2479" spans="1:6" ht="22.5" customHeight="1">
      <c r="A2479" s="1013" t="s">
        <v>19474</v>
      </c>
      <c r="B2479" s="1013" t="s">
        <v>19476</v>
      </c>
      <c r="C2479" s="1017">
        <v>0</v>
      </c>
      <c r="D2479" s="1017">
        <v>19824.900000000001</v>
      </c>
      <c r="E2479" s="612">
        <f t="shared" si="38"/>
        <v>2535871.2300000084</v>
      </c>
    </row>
    <row r="2480" spans="1:6" ht="22.5" customHeight="1">
      <c r="A2480" s="1013" t="s">
        <v>19474</v>
      </c>
      <c r="B2480" s="1013" t="s">
        <v>19477</v>
      </c>
      <c r="C2480" s="1017">
        <v>0</v>
      </c>
      <c r="D2480" s="1017">
        <v>26.88</v>
      </c>
      <c r="E2480" s="612">
        <f t="shared" si="38"/>
        <v>2535844.3500000085</v>
      </c>
    </row>
    <row r="2481" spans="1:5" ht="22.5" customHeight="1">
      <c r="A2481" s="1013" t="s">
        <v>19474</v>
      </c>
      <c r="B2481" s="1013" t="s">
        <v>19478</v>
      </c>
      <c r="C2481" s="1017">
        <v>0</v>
      </c>
      <c r="D2481" s="1017">
        <v>31650</v>
      </c>
      <c r="E2481" s="612">
        <f t="shared" si="38"/>
        <v>2504194.3500000085</v>
      </c>
    </row>
    <row r="2482" spans="1:5" ht="22.5" customHeight="1">
      <c r="A2482" s="1013" t="s">
        <v>19474</v>
      </c>
      <c r="B2482" s="1013" t="s">
        <v>19479</v>
      </c>
      <c r="C2482" s="1017">
        <v>0</v>
      </c>
      <c r="D2482" s="1017">
        <v>26.88</v>
      </c>
      <c r="E2482" s="612">
        <f t="shared" si="38"/>
        <v>2504167.4700000086</v>
      </c>
    </row>
    <row r="2483" spans="1:5" ht="22.5" customHeight="1">
      <c r="A2483" s="1013" t="s">
        <v>19474</v>
      </c>
      <c r="B2483" s="1013" t="s">
        <v>19480</v>
      </c>
      <c r="C2483" s="1017">
        <v>0</v>
      </c>
      <c r="D2483" s="1017">
        <v>7000</v>
      </c>
      <c r="E2483" s="612">
        <f t="shared" si="38"/>
        <v>2497167.4700000086</v>
      </c>
    </row>
    <row r="2484" spans="1:5" ht="22.5" customHeight="1">
      <c r="A2484" s="1013" t="s">
        <v>19474</v>
      </c>
      <c r="B2484" s="1013" t="s">
        <v>19481</v>
      </c>
      <c r="C2484" s="1017">
        <v>0</v>
      </c>
      <c r="D2484" s="1017">
        <v>26.88</v>
      </c>
      <c r="E2484" s="612">
        <f t="shared" si="38"/>
        <v>2497140.5900000087</v>
      </c>
    </row>
    <row r="2485" spans="1:5" ht="22.5" customHeight="1">
      <c r="A2485" s="1015" t="s">
        <v>19474</v>
      </c>
      <c r="B2485" s="1015" t="s">
        <v>19482</v>
      </c>
      <c r="C2485" s="1017">
        <v>0</v>
      </c>
      <c r="D2485" s="1017">
        <v>10000</v>
      </c>
      <c r="E2485" s="612">
        <f t="shared" si="38"/>
        <v>2487140.5900000087</v>
      </c>
    </row>
    <row r="2486" spans="1:5" ht="22.5" customHeight="1">
      <c r="A2486" s="1380">
        <v>44285.303472222222</v>
      </c>
      <c r="B2486" s="1736" t="s">
        <v>19500</v>
      </c>
      <c r="C2486" s="2623">
        <v>20000</v>
      </c>
      <c r="D2486" s="1019">
        <v>0</v>
      </c>
      <c r="E2486" s="612">
        <f t="shared" si="38"/>
        <v>2507140.5900000087</v>
      </c>
    </row>
    <row r="2487" spans="1:5" ht="22.5" customHeight="1">
      <c r="A2487" s="1380">
        <v>44286.169444444444</v>
      </c>
      <c r="B2487" s="1736" t="s">
        <v>19499</v>
      </c>
      <c r="C2487" s="2623">
        <v>5000</v>
      </c>
      <c r="D2487" s="1019">
        <v>0</v>
      </c>
      <c r="E2487" s="612">
        <f t="shared" si="38"/>
        <v>2512140.5900000087</v>
      </c>
    </row>
    <row r="2488" spans="1:5" ht="22.5" customHeight="1">
      <c r="A2488" s="1380">
        <v>44287.043749999997</v>
      </c>
      <c r="B2488" s="1736" t="s">
        <v>8478</v>
      </c>
      <c r="C2488" s="1020"/>
      <c r="D2488" s="1020">
        <v>1735.25</v>
      </c>
      <c r="E2488" s="612">
        <f t="shared" si="38"/>
        <v>2510405.3400000087</v>
      </c>
    </row>
    <row r="2489" spans="1:5" ht="22.5" customHeight="1">
      <c r="A2489" s="1380">
        <v>44287.359027777777</v>
      </c>
      <c r="B2489" s="1736" t="s">
        <v>19498</v>
      </c>
      <c r="C2489" s="2623">
        <v>20000</v>
      </c>
      <c r="D2489" s="1019">
        <v>0</v>
      </c>
      <c r="E2489" s="612">
        <f t="shared" si="38"/>
        <v>2530405.3400000087</v>
      </c>
    </row>
    <row r="2490" spans="1:5" ht="22.5" customHeight="1">
      <c r="A2490" s="1380">
        <v>44287.367361111108</v>
      </c>
      <c r="B2490" s="1736" t="s">
        <v>19497</v>
      </c>
      <c r="C2490" s="2623">
        <v>7500</v>
      </c>
      <c r="D2490" s="1019">
        <v>0</v>
      </c>
      <c r="E2490" s="612">
        <f t="shared" si="38"/>
        <v>2537905.3400000087</v>
      </c>
    </row>
    <row r="2491" spans="1:5" ht="22.5" customHeight="1">
      <c r="A2491" s="1380">
        <v>44287.268055555556</v>
      </c>
      <c r="B2491" s="1736" t="s">
        <v>19496</v>
      </c>
      <c r="C2491" s="2623">
        <v>48000</v>
      </c>
      <c r="D2491" s="1019">
        <v>0</v>
      </c>
      <c r="E2491" s="612">
        <f t="shared" si="38"/>
        <v>2585905.3400000087</v>
      </c>
    </row>
    <row r="2492" spans="1:5" ht="22.5" customHeight="1">
      <c r="A2492" s="1380">
        <v>44289.128472222219</v>
      </c>
      <c r="B2492" s="1736" t="s">
        <v>19495</v>
      </c>
      <c r="C2492" s="2623">
        <v>24000</v>
      </c>
      <c r="D2492" s="1019">
        <v>0</v>
      </c>
      <c r="E2492" s="612">
        <f t="shared" si="38"/>
        <v>2609905.3400000087</v>
      </c>
    </row>
    <row r="2493" spans="1:5" ht="22.5" customHeight="1">
      <c r="A2493" s="1380">
        <v>44289.45416666667</v>
      </c>
      <c r="B2493" s="1736" t="s">
        <v>19494</v>
      </c>
      <c r="C2493" s="2623">
        <v>36000</v>
      </c>
      <c r="D2493" s="1019">
        <v>0</v>
      </c>
      <c r="E2493" s="612">
        <f t="shared" si="38"/>
        <v>2645905.3400000087</v>
      </c>
    </row>
    <row r="2494" spans="1:5" ht="22.5" customHeight="1">
      <c r="A2494" s="1380">
        <v>44290.375694444447</v>
      </c>
      <c r="B2494" s="1736" t="s">
        <v>8336</v>
      </c>
      <c r="C2494" s="1019">
        <v>0</v>
      </c>
      <c r="D2494" s="1019">
        <v>300</v>
      </c>
      <c r="E2494" s="612">
        <f t="shared" si="38"/>
        <v>2645605.3400000087</v>
      </c>
    </row>
    <row r="2495" spans="1:5" ht="34.5" customHeight="1">
      <c r="A2495" s="1380">
        <v>44292.275694444441</v>
      </c>
      <c r="B2495" s="1736" t="s">
        <v>19493</v>
      </c>
      <c r="C2495" s="2623">
        <v>44000</v>
      </c>
      <c r="D2495" s="1019">
        <v>0</v>
      </c>
      <c r="E2495" s="612">
        <f t="shared" si="38"/>
        <v>2689605.3400000087</v>
      </c>
    </row>
    <row r="2496" spans="1:5" ht="22.5" customHeight="1">
      <c r="A2496" s="1380">
        <v>44293.501388888886</v>
      </c>
      <c r="B2496" s="1736" t="s">
        <v>19491</v>
      </c>
      <c r="C2496" s="2623">
        <v>2000</v>
      </c>
      <c r="D2496" s="1019">
        <v>0</v>
      </c>
      <c r="E2496" s="612">
        <f t="shared" si="38"/>
        <v>2691605.3400000087</v>
      </c>
    </row>
    <row r="2497" spans="1:5" ht="22.5" customHeight="1">
      <c r="A2497" s="1380">
        <v>44293.500694444447</v>
      </c>
      <c r="B2497" s="1736" t="s">
        <v>19492</v>
      </c>
      <c r="C2497" s="2623">
        <v>50000</v>
      </c>
      <c r="D2497" s="1019">
        <v>0</v>
      </c>
      <c r="E2497" s="612">
        <f t="shared" si="38"/>
        <v>2741605.3400000087</v>
      </c>
    </row>
    <row r="2498" spans="1:5" ht="22.5" customHeight="1">
      <c r="A2498" s="1013" t="s">
        <v>19570</v>
      </c>
      <c r="B2498" s="1013" t="s">
        <v>19571</v>
      </c>
      <c r="C2498" s="1024">
        <v>24000</v>
      </c>
      <c r="D2498" s="1017">
        <v>0</v>
      </c>
      <c r="E2498" s="612">
        <f t="shared" si="38"/>
        <v>2765605.3400000087</v>
      </c>
    </row>
    <row r="2499" spans="1:5" ht="22.5" customHeight="1">
      <c r="A2499" s="1013" t="s">
        <v>19572</v>
      </c>
      <c r="B2499" s="1013" t="s">
        <v>19573</v>
      </c>
      <c r="C2499" s="1024">
        <v>20000</v>
      </c>
      <c r="D2499" s="1017">
        <v>0</v>
      </c>
      <c r="E2499" s="612">
        <f t="shared" si="38"/>
        <v>2785605.3400000087</v>
      </c>
    </row>
    <row r="2500" spans="1:5" ht="22.5" customHeight="1">
      <c r="A2500" s="1013" t="s">
        <v>19574</v>
      </c>
      <c r="B2500" s="1013" t="s">
        <v>19575</v>
      </c>
      <c r="C2500" s="1024">
        <v>4000</v>
      </c>
      <c r="D2500" s="1017">
        <v>0</v>
      </c>
      <c r="E2500" s="612">
        <f t="shared" si="38"/>
        <v>2789605.3400000087</v>
      </c>
    </row>
    <row r="2501" spans="1:5" ht="22.5" customHeight="1">
      <c r="A2501" s="1013" t="s">
        <v>19576</v>
      </c>
      <c r="B2501" s="1013" t="s">
        <v>8336</v>
      </c>
      <c r="C2501" s="1017">
        <v>0</v>
      </c>
      <c r="D2501" s="1017">
        <v>200</v>
      </c>
      <c r="E2501" s="612">
        <f t="shared" si="38"/>
        <v>2789405.3400000087</v>
      </c>
    </row>
    <row r="2502" spans="1:5" ht="22.5" customHeight="1">
      <c r="A2502" s="1013" t="s">
        <v>19577</v>
      </c>
      <c r="B2502" s="1013" t="s">
        <v>19578</v>
      </c>
      <c r="C2502" s="2616">
        <v>75000</v>
      </c>
      <c r="D2502" s="1017">
        <v>0</v>
      </c>
      <c r="E2502" s="612">
        <f t="shared" si="38"/>
        <v>2864405.3400000087</v>
      </c>
    </row>
    <row r="2503" spans="1:5" ht="22.5" customHeight="1">
      <c r="A2503" s="1013" t="s">
        <v>19579</v>
      </c>
      <c r="B2503" s="1013" t="s">
        <v>19580</v>
      </c>
      <c r="C2503" s="2616">
        <v>40000</v>
      </c>
      <c r="D2503" s="1017">
        <v>0</v>
      </c>
      <c r="E2503" s="612">
        <f t="shared" ref="E2503:E2566" si="39">E2502-D2503+C2503</f>
        <v>2904405.3400000087</v>
      </c>
    </row>
    <row r="2504" spans="1:5" ht="22.5" customHeight="1">
      <c r="A2504" s="1013" t="s">
        <v>19581</v>
      </c>
      <c r="B2504" s="1013" t="s">
        <v>19582</v>
      </c>
      <c r="C2504" s="2616">
        <v>40000</v>
      </c>
      <c r="D2504" s="1017">
        <v>0</v>
      </c>
      <c r="E2504" s="612">
        <f t="shared" si="39"/>
        <v>2944405.3400000087</v>
      </c>
    </row>
    <row r="2505" spans="1:5" ht="22.5" customHeight="1">
      <c r="A2505" s="1013" t="s">
        <v>19583</v>
      </c>
      <c r="B2505" s="1013" t="s">
        <v>19584</v>
      </c>
      <c r="C2505" s="2616">
        <v>16000</v>
      </c>
      <c r="D2505" s="1017">
        <v>0</v>
      </c>
      <c r="E2505" s="612">
        <f t="shared" si="39"/>
        <v>2960405.3400000087</v>
      </c>
    </row>
    <row r="2506" spans="1:5" ht="22.5" customHeight="1">
      <c r="A2506" s="1013" t="s">
        <v>19585</v>
      </c>
      <c r="B2506" s="1013" t="s">
        <v>19586</v>
      </c>
      <c r="C2506" s="2616">
        <v>20000</v>
      </c>
      <c r="D2506" s="1017">
        <v>0</v>
      </c>
      <c r="E2506" s="612">
        <f t="shared" si="39"/>
        <v>2980405.3400000087</v>
      </c>
    </row>
    <row r="2507" spans="1:5" ht="22.5" customHeight="1">
      <c r="A2507" s="1013" t="s">
        <v>19587</v>
      </c>
      <c r="B2507" s="1013" t="s">
        <v>19588</v>
      </c>
      <c r="C2507" s="2616">
        <v>40000</v>
      </c>
      <c r="D2507" s="1017">
        <v>0</v>
      </c>
      <c r="E2507" s="612">
        <f t="shared" si="39"/>
        <v>3020405.3400000087</v>
      </c>
    </row>
    <row r="2508" spans="1:5" ht="22.5" customHeight="1">
      <c r="A2508" s="1013" t="s">
        <v>19589</v>
      </c>
      <c r="B2508" s="1013" t="s">
        <v>19590</v>
      </c>
      <c r="C2508" s="1024">
        <v>40000</v>
      </c>
      <c r="D2508" s="1017">
        <v>0</v>
      </c>
      <c r="E2508" s="612">
        <f t="shared" si="39"/>
        <v>3060405.3400000087</v>
      </c>
    </row>
    <row r="2509" spans="1:5" ht="22.5" customHeight="1">
      <c r="A2509" s="1013" t="s">
        <v>19591</v>
      </c>
      <c r="B2509" s="1013" t="s">
        <v>19592</v>
      </c>
      <c r="C2509" s="1024">
        <v>10000</v>
      </c>
      <c r="D2509" s="1017">
        <v>0</v>
      </c>
      <c r="E2509" s="612">
        <f t="shared" si="39"/>
        <v>3070405.3400000087</v>
      </c>
    </row>
    <row r="2510" spans="1:5" ht="22.5" customHeight="1">
      <c r="A2510" s="1013" t="s">
        <v>19593</v>
      </c>
      <c r="B2510" s="1013" t="s">
        <v>19594</v>
      </c>
      <c r="C2510" s="1024">
        <v>60000</v>
      </c>
      <c r="D2510" s="1017">
        <v>0</v>
      </c>
      <c r="E2510" s="612">
        <f t="shared" si="39"/>
        <v>3130405.3400000087</v>
      </c>
    </row>
    <row r="2511" spans="1:5" ht="22.5" customHeight="1">
      <c r="A2511" s="1013" t="s">
        <v>19595</v>
      </c>
      <c r="B2511" s="1013" t="s">
        <v>19596</v>
      </c>
      <c r="C2511" s="1024">
        <v>20000</v>
      </c>
      <c r="D2511" s="1017">
        <v>0</v>
      </c>
      <c r="E2511" s="612">
        <f t="shared" si="39"/>
        <v>3150405.3400000087</v>
      </c>
    </row>
    <row r="2512" spans="1:5" ht="22.5" customHeight="1">
      <c r="A2512" s="1013" t="s">
        <v>19640</v>
      </c>
      <c r="B2512" s="1013" t="s">
        <v>19641</v>
      </c>
      <c r="C2512" s="1024">
        <v>40000</v>
      </c>
      <c r="D2512" s="1017">
        <v>0</v>
      </c>
      <c r="E2512" s="612">
        <f t="shared" si="39"/>
        <v>3190405.3400000087</v>
      </c>
    </row>
    <row r="2513" spans="1:5" ht="22.5" customHeight="1">
      <c r="A2513" s="1013" t="s">
        <v>19642</v>
      </c>
      <c r="B2513" s="1013" t="s">
        <v>19643</v>
      </c>
      <c r="C2513" s="1024">
        <v>20000</v>
      </c>
      <c r="D2513" s="1017">
        <v>0</v>
      </c>
      <c r="E2513" s="612">
        <f t="shared" si="39"/>
        <v>3210405.3400000087</v>
      </c>
    </row>
    <row r="2514" spans="1:5" ht="22.5" customHeight="1">
      <c r="A2514" s="1013" t="s">
        <v>19644</v>
      </c>
      <c r="B2514" s="1013" t="s">
        <v>19645</v>
      </c>
      <c r="C2514" s="1024">
        <v>20000</v>
      </c>
      <c r="D2514" s="1017">
        <v>0</v>
      </c>
      <c r="E2514" s="612">
        <f t="shared" si="39"/>
        <v>3230405.3400000087</v>
      </c>
    </row>
    <row r="2515" spans="1:5" ht="22.5" customHeight="1">
      <c r="A2515" s="1013" t="s">
        <v>19646</v>
      </c>
      <c r="B2515" s="1013" t="s">
        <v>19647</v>
      </c>
      <c r="C2515" s="1024">
        <v>20000</v>
      </c>
      <c r="D2515" s="1017">
        <v>0</v>
      </c>
      <c r="E2515" s="612">
        <f t="shared" si="39"/>
        <v>3250405.3400000087</v>
      </c>
    </row>
    <row r="2516" spans="1:5" ht="22.5" customHeight="1">
      <c r="A2516" s="1013" t="s">
        <v>19648</v>
      </c>
      <c r="B2516" s="1013" t="s">
        <v>19649</v>
      </c>
      <c r="C2516" s="1024">
        <v>20000</v>
      </c>
      <c r="D2516" s="1017">
        <v>0</v>
      </c>
      <c r="E2516" s="612">
        <f t="shared" si="39"/>
        <v>3270405.3400000087</v>
      </c>
    </row>
    <row r="2517" spans="1:5" ht="22.5" customHeight="1">
      <c r="A2517" s="1013" t="s">
        <v>19650</v>
      </c>
      <c r="B2517" s="1013" t="s">
        <v>19651</v>
      </c>
      <c r="C2517" s="1024">
        <v>20000</v>
      </c>
      <c r="D2517" s="1017">
        <v>0</v>
      </c>
      <c r="E2517" s="612">
        <f t="shared" si="39"/>
        <v>3290405.3400000087</v>
      </c>
    </row>
    <row r="2518" spans="1:5" ht="22.5" customHeight="1">
      <c r="A2518" s="1013" t="s">
        <v>19652</v>
      </c>
      <c r="B2518" s="1013" t="s">
        <v>19653</v>
      </c>
      <c r="C2518" s="1024">
        <v>20000</v>
      </c>
      <c r="D2518" s="1017">
        <v>0</v>
      </c>
      <c r="E2518" s="612">
        <f t="shared" si="39"/>
        <v>3310405.3400000087</v>
      </c>
    </row>
    <row r="2519" spans="1:5" ht="22.5" customHeight="1">
      <c r="A2519" s="1013" t="s">
        <v>19654</v>
      </c>
      <c r="B2519" s="1013" t="s">
        <v>19655</v>
      </c>
      <c r="C2519" s="1024">
        <v>20000</v>
      </c>
      <c r="D2519" s="1017">
        <v>0</v>
      </c>
      <c r="E2519" s="612">
        <f t="shared" si="39"/>
        <v>3330405.3400000087</v>
      </c>
    </row>
    <row r="2520" spans="1:5" ht="22.5" customHeight="1">
      <c r="A2520" s="1013" t="s">
        <v>19656</v>
      </c>
      <c r="B2520" s="1013" t="s">
        <v>19657</v>
      </c>
      <c r="C2520" s="1024">
        <v>40000</v>
      </c>
      <c r="D2520" s="1017">
        <v>0</v>
      </c>
      <c r="E2520" s="612">
        <f t="shared" si="39"/>
        <v>3370405.3400000087</v>
      </c>
    </row>
    <row r="2521" spans="1:5" ht="22.5" customHeight="1">
      <c r="A2521" s="1013" t="s">
        <v>19658</v>
      </c>
      <c r="B2521" s="1013" t="s">
        <v>19659</v>
      </c>
      <c r="C2521" s="1024">
        <v>20000</v>
      </c>
      <c r="D2521" s="1017">
        <v>0</v>
      </c>
      <c r="E2521" s="612">
        <f t="shared" si="39"/>
        <v>3390405.3400000087</v>
      </c>
    </row>
    <row r="2522" spans="1:5" ht="22.5" customHeight="1">
      <c r="A2522" s="1013" t="s">
        <v>19660</v>
      </c>
      <c r="B2522" s="1013" t="s">
        <v>19661</v>
      </c>
      <c r="C2522" s="1024">
        <v>20000</v>
      </c>
      <c r="D2522" s="1017">
        <v>0</v>
      </c>
      <c r="E2522" s="612">
        <f t="shared" si="39"/>
        <v>3410405.3400000087</v>
      </c>
    </row>
    <row r="2523" spans="1:5" ht="22.5" customHeight="1">
      <c r="A2523" s="1013" t="s">
        <v>19662</v>
      </c>
      <c r="B2523" s="1013" t="s">
        <v>19663</v>
      </c>
      <c r="C2523" s="1024">
        <v>20000</v>
      </c>
      <c r="D2523" s="1017">
        <v>0</v>
      </c>
      <c r="E2523" s="612">
        <f t="shared" si="39"/>
        <v>3430405.3400000087</v>
      </c>
    </row>
    <row r="2524" spans="1:5" ht="22.5" customHeight="1">
      <c r="A2524" s="1013" t="s">
        <v>19664</v>
      </c>
      <c r="B2524" s="1013" t="s">
        <v>19665</v>
      </c>
      <c r="C2524" s="1024">
        <v>40000</v>
      </c>
      <c r="D2524" s="1017">
        <v>0</v>
      </c>
      <c r="E2524" s="612">
        <f t="shared" si="39"/>
        <v>3470405.3400000087</v>
      </c>
    </row>
    <row r="2525" spans="1:5" ht="22.5" customHeight="1">
      <c r="A2525" s="1013" t="s">
        <v>19666</v>
      </c>
      <c r="B2525" s="1013" t="s">
        <v>10983</v>
      </c>
      <c r="C2525" s="1024">
        <v>5000</v>
      </c>
      <c r="D2525" s="1017">
        <v>0</v>
      </c>
      <c r="E2525" s="612">
        <f t="shared" si="39"/>
        <v>3475405.3400000087</v>
      </c>
    </row>
    <row r="2526" spans="1:5" ht="22.5" customHeight="1">
      <c r="A2526" s="1013" t="s">
        <v>19667</v>
      </c>
      <c r="B2526" s="1013" t="s">
        <v>19668</v>
      </c>
      <c r="C2526" s="1024">
        <v>20000</v>
      </c>
      <c r="D2526" s="1017">
        <v>0</v>
      </c>
      <c r="E2526" s="612">
        <f t="shared" si="39"/>
        <v>3495405.3400000087</v>
      </c>
    </row>
    <row r="2527" spans="1:5" ht="22.5" customHeight="1">
      <c r="A2527" s="1013" t="s">
        <v>19669</v>
      </c>
      <c r="B2527" s="1013" t="s">
        <v>19670</v>
      </c>
      <c r="C2527" s="1024">
        <v>20000</v>
      </c>
      <c r="D2527" s="1017">
        <v>0</v>
      </c>
      <c r="E2527" s="612">
        <f t="shared" si="39"/>
        <v>3515405.3400000087</v>
      </c>
    </row>
    <row r="2528" spans="1:5" ht="22.5" customHeight="1">
      <c r="A2528" s="1013" t="s">
        <v>19671</v>
      </c>
      <c r="B2528" s="1013" t="s">
        <v>19672</v>
      </c>
      <c r="C2528" s="1024">
        <v>6000</v>
      </c>
      <c r="D2528" s="1017">
        <v>0</v>
      </c>
      <c r="E2528" s="612">
        <f t="shared" si="39"/>
        <v>3521405.3400000087</v>
      </c>
    </row>
    <row r="2529" spans="1:5" ht="22.5" customHeight="1">
      <c r="A2529" s="1013" t="s">
        <v>19673</v>
      </c>
      <c r="B2529" s="1013" t="s">
        <v>19674</v>
      </c>
      <c r="C2529" s="1024">
        <v>20000</v>
      </c>
      <c r="D2529" s="1017">
        <v>0</v>
      </c>
      <c r="E2529" s="612">
        <f t="shared" si="39"/>
        <v>3541405.3400000087</v>
      </c>
    </row>
    <row r="2530" spans="1:5" ht="22.5" customHeight="1">
      <c r="A2530" s="1013" t="s">
        <v>19675</v>
      </c>
      <c r="B2530" s="1013" t="s">
        <v>19676</v>
      </c>
      <c r="C2530" s="1024">
        <v>20000</v>
      </c>
      <c r="D2530" s="1017">
        <v>0</v>
      </c>
      <c r="E2530" s="612">
        <f t="shared" si="39"/>
        <v>3561405.3400000087</v>
      </c>
    </row>
    <row r="2531" spans="1:5" ht="22.5" customHeight="1">
      <c r="A2531" s="1013" t="s">
        <v>19677</v>
      </c>
      <c r="B2531" s="1013" t="s">
        <v>19678</v>
      </c>
      <c r="C2531" s="1024">
        <v>30000</v>
      </c>
      <c r="D2531" s="1017">
        <v>0</v>
      </c>
      <c r="E2531" s="612">
        <f t="shared" si="39"/>
        <v>3591405.3400000087</v>
      </c>
    </row>
    <row r="2532" spans="1:5" ht="22.5" customHeight="1">
      <c r="A2532" s="1013" t="s">
        <v>19679</v>
      </c>
      <c r="B2532" s="1013" t="s">
        <v>19680</v>
      </c>
      <c r="C2532" s="1024">
        <v>20000</v>
      </c>
      <c r="D2532" s="1017">
        <v>0</v>
      </c>
      <c r="E2532" s="612">
        <f t="shared" si="39"/>
        <v>3611405.3400000087</v>
      </c>
    </row>
    <row r="2533" spans="1:5" ht="22.5" customHeight="1">
      <c r="A2533" s="1013" t="s">
        <v>19681</v>
      </c>
      <c r="B2533" s="1013" t="s">
        <v>19682</v>
      </c>
      <c r="C2533" s="1024">
        <v>20000</v>
      </c>
      <c r="D2533" s="1017">
        <v>0</v>
      </c>
      <c r="E2533" s="612">
        <f t="shared" si="39"/>
        <v>3631405.3400000087</v>
      </c>
    </row>
    <row r="2534" spans="1:5" ht="22.5" customHeight="1">
      <c r="A2534" s="1013" t="s">
        <v>19683</v>
      </c>
      <c r="B2534" s="1013" t="s">
        <v>19684</v>
      </c>
      <c r="C2534" s="1024">
        <v>20000</v>
      </c>
      <c r="D2534" s="1017">
        <v>0</v>
      </c>
      <c r="E2534" s="612">
        <f t="shared" si="39"/>
        <v>3651405.3400000087</v>
      </c>
    </row>
    <row r="2535" spans="1:5" ht="22.5" customHeight="1">
      <c r="A2535" s="1013" t="s">
        <v>19685</v>
      </c>
      <c r="B2535" s="1013" t="s">
        <v>19686</v>
      </c>
      <c r="C2535" s="1024">
        <v>8000</v>
      </c>
      <c r="D2535" s="1017">
        <v>0</v>
      </c>
      <c r="E2535" s="612">
        <f t="shared" si="39"/>
        <v>3659405.3400000087</v>
      </c>
    </row>
    <row r="2536" spans="1:5" ht="22.5" customHeight="1">
      <c r="A2536" s="1013" t="s">
        <v>19687</v>
      </c>
      <c r="B2536" s="1013" t="s">
        <v>19688</v>
      </c>
      <c r="C2536" s="1024">
        <v>20000</v>
      </c>
      <c r="D2536" s="1017">
        <v>0</v>
      </c>
      <c r="E2536" s="612">
        <f t="shared" si="39"/>
        <v>3679405.3400000087</v>
      </c>
    </row>
    <row r="2537" spans="1:5" ht="22.5" customHeight="1">
      <c r="A2537" s="1013" t="s">
        <v>19689</v>
      </c>
      <c r="B2537" s="1013" t="s">
        <v>19690</v>
      </c>
      <c r="C2537" s="1024">
        <v>16000</v>
      </c>
      <c r="D2537" s="1017">
        <v>0</v>
      </c>
      <c r="E2537" s="612">
        <f t="shared" si="39"/>
        <v>3695405.3400000087</v>
      </c>
    </row>
    <row r="2538" spans="1:5" ht="22.5" customHeight="1">
      <c r="A2538" s="1013" t="s">
        <v>19691</v>
      </c>
      <c r="B2538" s="1013" t="s">
        <v>19692</v>
      </c>
      <c r="C2538" s="1024">
        <v>10000</v>
      </c>
      <c r="D2538" s="1017">
        <v>0</v>
      </c>
      <c r="E2538" s="612">
        <f t="shared" si="39"/>
        <v>3705405.3400000087</v>
      </c>
    </row>
    <row r="2539" spans="1:5" ht="22.5" customHeight="1">
      <c r="A2539" s="1013" t="s">
        <v>19693</v>
      </c>
      <c r="B2539" s="1013" t="s">
        <v>19694</v>
      </c>
      <c r="C2539" s="1024">
        <v>40000</v>
      </c>
      <c r="D2539" s="1017">
        <v>0</v>
      </c>
      <c r="E2539" s="612">
        <f t="shared" si="39"/>
        <v>3745405.3400000087</v>
      </c>
    </row>
    <row r="2540" spans="1:5" ht="22.5" customHeight="1">
      <c r="A2540" s="1013" t="s">
        <v>19695</v>
      </c>
      <c r="B2540" s="1013" t="s">
        <v>19696</v>
      </c>
      <c r="C2540" s="1024">
        <v>32000</v>
      </c>
      <c r="D2540" s="1017">
        <v>0</v>
      </c>
      <c r="E2540" s="612">
        <f t="shared" si="39"/>
        <v>3777405.3400000087</v>
      </c>
    </row>
    <row r="2541" spans="1:5" ht="22.5" customHeight="1">
      <c r="A2541" s="1013" t="s">
        <v>19697</v>
      </c>
      <c r="B2541" s="1013" t="s">
        <v>19698</v>
      </c>
      <c r="C2541" s="1024">
        <v>5000</v>
      </c>
      <c r="D2541" s="1017">
        <v>0</v>
      </c>
      <c r="E2541" s="612">
        <f t="shared" si="39"/>
        <v>3782405.3400000087</v>
      </c>
    </row>
    <row r="2542" spans="1:5" ht="22.5" customHeight="1">
      <c r="A2542" s="1013" t="s">
        <v>19699</v>
      </c>
      <c r="B2542" s="1013" t="s">
        <v>19700</v>
      </c>
      <c r="C2542" s="1024">
        <v>20000</v>
      </c>
      <c r="D2542" s="1017">
        <v>0</v>
      </c>
      <c r="E2542" s="612">
        <f t="shared" si="39"/>
        <v>3802405.3400000087</v>
      </c>
    </row>
    <row r="2543" spans="1:5" ht="22.5" customHeight="1">
      <c r="A2543" s="1013" t="s">
        <v>19701</v>
      </c>
      <c r="B2543" s="1013" t="s">
        <v>19702</v>
      </c>
      <c r="C2543" s="1024">
        <v>20000</v>
      </c>
      <c r="D2543" s="1017">
        <v>0</v>
      </c>
      <c r="E2543" s="612">
        <f t="shared" si="39"/>
        <v>3822405.3400000087</v>
      </c>
    </row>
    <row r="2544" spans="1:5" ht="22.5" customHeight="1">
      <c r="A2544" s="1013" t="s">
        <v>19703</v>
      </c>
      <c r="B2544" s="1013" t="s">
        <v>19704</v>
      </c>
      <c r="C2544" s="1024">
        <v>20000</v>
      </c>
      <c r="D2544" s="1017">
        <v>0</v>
      </c>
      <c r="E2544" s="612">
        <f t="shared" si="39"/>
        <v>3842405.3400000087</v>
      </c>
    </row>
    <row r="2545" spans="1:6" s="1033" customFormat="1" ht="22.5" customHeight="1">
      <c r="A2545" s="1386" t="s">
        <v>19705</v>
      </c>
      <c r="B2545" s="1386" t="s">
        <v>19706</v>
      </c>
      <c r="C2545" s="1029">
        <v>32000</v>
      </c>
      <c r="D2545" s="1029">
        <v>0</v>
      </c>
      <c r="E2545" s="612">
        <f t="shared" si="39"/>
        <v>3874405.3400000087</v>
      </c>
      <c r="F2545" s="2651"/>
    </row>
    <row r="2546" spans="1:6" ht="22.5" customHeight="1">
      <c r="A2546" s="1013" t="s">
        <v>19707</v>
      </c>
      <c r="B2546" s="1013" t="s">
        <v>19708</v>
      </c>
      <c r="C2546" s="1024">
        <v>20000</v>
      </c>
      <c r="D2546" s="1017">
        <v>0</v>
      </c>
      <c r="E2546" s="612">
        <f t="shared" si="39"/>
        <v>3894405.3400000087</v>
      </c>
    </row>
    <row r="2547" spans="1:6" ht="22.5" customHeight="1">
      <c r="A2547" s="1013" t="s">
        <v>19709</v>
      </c>
      <c r="B2547" s="1013" t="s">
        <v>19710</v>
      </c>
      <c r="C2547" s="1024">
        <v>20000</v>
      </c>
      <c r="D2547" s="1017">
        <v>0</v>
      </c>
      <c r="E2547" s="612">
        <f t="shared" si="39"/>
        <v>3914405.3400000087</v>
      </c>
    </row>
    <row r="2548" spans="1:6" ht="22.5" customHeight="1">
      <c r="A2548" s="1013" t="s">
        <v>19711</v>
      </c>
      <c r="B2548" s="1013" t="s">
        <v>19712</v>
      </c>
      <c r="C2548" s="1024">
        <v>20000</v>
      </c>
      <c r="D2548" s="1017">
        <v>0</v>
      </c>
      <c r="E2548" s="612">
        <f t="shared" si="39"/>
        <v>3934405.3400000087</v>
      </c>
    </row>
    <row r="2549" spans="1:6" ht="22.5" customHeight="1">
      <c r="A2549" s="1013" t="s">
        <v>19713</v>
      </c>
      <c r="B2549" s="1013" t="s">
        <v>19714</v>
      </c>
      <c r="C2549" s="1024">
        <v>40000</v>
      </c>
      <c r="D2549" s="1017">
        <v>0</v>
      </c>
      <c r="E2549" s="612">
        <f t="shared" si="39"/>
        <v>3974405.3400000087</v>
      </c>
    </row>
    <row r="2550" spans="1:6" ht="22.5" customHeight="1">
      <c r="A2550" s="1013" t="s">
        <v>19715</v>
      </c>
      <c r="B2550" s="1013" t="s">
        <v>19716</v>
      </c>
      <c r="C2550" s="1024">
        <v>20000</v>
      </c>
      <c r="D2550" s="1017">
        <v>0</v>
      </c>
      <c r="E2550" s="612">
        <f t="shared" si="39"/>
        <v>3994405.3400000087</v>
      </c>
    </row>
    <row r="2551" spans="1:6" ht="22.5" customHeight="1">
      <c r="A2551" s="1013" t="s">
        <v>19715</v>
      </c>
      <c r="B2551" s="1013" t="s">
        <v>19717</v>
      </c>
      <c r="C2551" s="1024">
        <v>20000</v>
      </c>
      <c r="D2551" s="1017">
        <v>0</v>
      </c>
      <c r="E2551" s="612">
        <f t="shared" si="39"/>
        <v>4014405.3400000087</v>
      </c>
    </row>
    <row r="2552" spans="1:6" ht="22.5" customHeight="1">
      <c r="A2552" s="1013" t="s">
        <v>19718</v>
      </c>
      <c r="B2552" s="1013" t="s">
        <v>19751</v>
      </c>
      <c r="C2552" s="1024">
        <v>25000</v>
      </c>
      <c r="D2552" s="1017">
        <v>0</v>
      </c>
      <c r="E2552" s="612">
        <f t="shared" si="39"/>
        <v>4039405.3400000087</v>
      </c>
    </row>
    <row r="2553" spans="1:6" ht="22.5" customHeight="1">
      <c r="A2553" s="1013" t="s">
        <v>19719</v>
      </c>
      <c r="B2553" s="1013" t="s">
        <v>19720</v>
      </c>
      <c r="C2553" s="1024">
        <v>10000</v>
      </c>
      <c r="D2553" s="1017">
        <v>0</v>
      </c>
      <c r="E2553" s="612">
        <f t="shared" si="39"/>
        <v>4049405.3400000087</v>
      </c>
    </row>
    <row r="2554" spans="1:6" ht="22.5" customHeight="1">
      <c r="A2554" s="1013" t="s">
        <v>19721</v>
      </c>
      <c r="B2554" s="1013" t="s">
        <v>19722</v>
      </c>
      <c r="C2554" s="1024">
        <v>32000</v>
      </c>
      <c r="D2554" s="1017">
        <v>0</v>
      </c>
      <c r="E2554" s="612">
        <f t="shared" si="39"/>
        <v>4081405.3400000087</v>
      </c>
    </row>
    <row r="2555" spans="1:6" ht="22.5" customHeight="1">
      <c r="A2555" s="1013" t="s">
        <v>19723</v>
      </c>
      <c r="B2555" s="1013" t="s">
        <v>8336</v>
      </c>
      <c r="C2555" s="1017">
        <v>0</v>
      </c>
      <c r="D2555" s="1017">
        <v>2450</v>
      </c>
      <c r="E2555" s="612">
        <f t="shared" si="39"/>
        <v>4078955.3400000087</v>
      </c>
    </row>
    <row r="2556" spans="1:6" ht="22.5" customHeight="1">
      <c r="A2556" s="1013" t="s">
        <v>19724</v>
      </c>
      <c r="B2556" s="1013" t="s">
        <v>19725</v>
      </c>
      <c r="C2556" s="1024">
        <v>20000</v>
      </c>
      <c r="D2556" s="1017">
        <v>0</v>
      </c>
      <c r="E2556" s="612">
        <f t="shared" si="39"/>
        <v>4098955.3400000087</v>
      </c>
    </row>
    <row r="2557" spans="1:6" s="1033" customFormat="1" ht="22.5" customHeight="1">
      <c r="A2557" s="1386" t="s">
        <v>19726</v>
      </c>
      <c r="B2557" s="1386" t="s">
        <v>19727</v>
      </c>
      <c r="C2557" s="1029">
        <v>40000</v>
      </c>
      <c r="D2557" s="1029">
        <v>0</v>
      </c>
      <c r="E2557" s="612">
        <f t="shared" si="39"/>
        <v>4138955.3400000087</v>
      </c>
      <c r="F2557" s="2651"/>
    </row>
    <row r="2558" spans="1:6" ht="22.5" customHeight="1">
      <c r="A2558" s="1013" t="s">
        <v>19741</v>
      </c>
      <c r="B2558" s="1013" t="s">
        <v>19742</v>
      </c>
      <c r="C2558" s="2622">
        <v>20000</v>
      </c>
      <c r="D2558" s="1017">
        <v>0</v>
      </c>
      <c r="E2558" s="612">
        <f t="shared" si="39"/>
        <v>4158955.3400000087</v>
      </c>
    </row>
    <row r="2559" spans="1:6" ht="22.5" customHeight="1">
      <c r="A2559" s="1013" t="s">
        <v>19743</v>
      </c>
      <c r="B2559" s="1013" t="s">
        <v>19744</v>
      </c>
      <c r="C2559" s="1029">
        <v>20000</v>
      </c>
      <c r="D2559" s="1017">
        <v>0</v>
      </c>
      <c r="E2559" s="612">
        <f t="shared" si="39"/>
        <v>4178955.3400000087</v>
      </c>
    </row>
    <row r="2560" spans="1:6" ht="22.5" customHeight="1">
      <c r="A2560" s="1013" t="s">
        <v>19745</v>
      </c>
      <c r="B2560" s="1013" t="s">
        <v>19746</v>
      </c>
      <c r="C2560" s="1029">
        <v>20000</v>
      </c>
      <c r="D2560" s="1017">
        <v>0</v>
      </c>
      <c r="E2560" s="612">
        <f t="shared" si="39"/>
        <v>4198955.3400000092</v>
      </c>
    </row>
    <row r="2561" spans="1:5" ht="22.5" customHeight="1">
      <c r="A2561" s="1013" t="s">
        <v>19747</v>
      </c>
      <c r="B2561" s="1013" t="s">
        <v>19750</v>
      </c>
      <c r="C2561" s="1024">
        <v>30000</v>
      </c>
      <c r="D2561" s="1017">
        <v>0</v>
      </c>
      <c r="E2561" s="612">
        <f t="shared" si="39"/>
        <v>4228955.3400000092</v>
      </c>
    </row>
    <row r="2562" spans="1:5" ht="22.5" customHeight="1">
      <c r="A2562" s="1013" t="s">
        <v>19748</v>
      </c>
      <c r="B2562" s="1013" t="s">
        <v>19749</v>
      </c>
      <c r="C2562" s="1024">
        <v>30000</v>
      </c>
      <c r="D2562" s="1017">
        <v>0</v>
      </c>
      <c r="E2562" s="612">
        <f t="shared" si="39"/>
        <v>4258955.3400000092</v>
      </c>
    </row>
    <row r="2563" spans="1:5" ht="22.5" customHeight="1">
      <c r="A2563" s="1013" t="s">
        <v>19767</v>
      </c>
      <c r="B2563" s="1013" t="s">
        <v>19768</v>
      </c>
      <c r="C2563" s="1024">
        <v>20000</v>
      </c>
      <c r="D2563" s="1017">
        <v>0</v>
      </c>
      <c r="E2563" s="612">
        <f t="shared" si="39"/>
        <v>4278955.3400000092</v>
      </c>
    </row>
    <row r="2564" spans="1:5" ht="22.5" customHeight="1">
      <c r="A2564" s="1013" t="s">
        <v>19769</v>
      </c>
      <c r="B2564" s="1013" t="s">
        <v>19770</v>
      </c>
      <c r="C2564" s="1024">
        <v>2000</v>
      </c>
      <c r="D2564" s="1017">
        <v>0</v>
      </c>
      <c r="E2564" s="612">
        <f t="shared" si="39"/>
        <v>4280955.3400000092</v>
      </c>
    </row>
    <row r="2565" spans="1:5" ht="22.5" customHeight="1">
      <c r="A2565" s="1013" t="s">
        <v>19771</v>
      </c>
      <c r="B2565" s="1013" t="s">
        <v>11139</v>
      </c>
      <c r="C2565" s="1024">
        <v>20000</v>
      </c>
      <c r="D2565" s="1017">
        <v>0</v>
      </c>
      <c r="E2565" s="612">
        <f t="shared" si="39"/>
        <v>4300955.3400000092</v>
      </c>
    </row>
    <row r="2566" spans="1:5" ht="22.5" customHeight="1">
      <c r="A2566" s="1013" t="s">
        <v>19772</v>
      </c>
      <c r="B2566" s="1013" t="s">
        <v>19773</v>
      </c>
      <c r="C2566" s="1024">
        <v>20000</v>
      </c>
      <c r="D2566" s="1017">
        <v>0</v>
      </c>
      <c r="E2566" s="612">
        <f t="shared" si="39"/>
        <v>4320955.3400000092</v>
      </c>
    </row>
    <row r="2567" spans="1:5" ht="22.5" customHeight="1">
      <c r="A2567" s="1013" t="s">
        <v>19774</v>
      </c>
      <c r="B2567" s="1013" t="s">
        <v>19775</v>
      </c>
      <c r="C2567" s="1024">
        <v>20000</v>
      </c>
      <c r="D2567" s="1017">
        <v>0</v>
      </c>
      <c r="E2567" s="612">
        <f t="shared" ref="E2567:E2630" si="40">E2566-D2567+C2567</f>
        <v>4340955.3400000092</v>
      </c>
    </row>
    <row r="2568" spans="1:5" ht="22.5" customHeight="1">
      <c r="A2568" s="1013" t="s">
        <v>19774</v>
      </c>
      <c r="B2568" s="1013" t="s">
        <v>19776</v>
      </c>
      <c r="C2568" s="1024">
        <v>20000</v>
      </c>
      <c r="D2568" s="1017">
        <v>0</v>
      </c>
      <c r="E2568" s="612">
        <f t="shared" si="40"/>
        <v>4360955.3400000092</v>
      </c>
    </row>
    <row r="2569" spans="1:5" ht="22.5" customHeight="1">
      <c r="A2569" s="1013" t="s">
        <v>19777</v>
      </c>
      <c r="B2569" s="1013" t="s">
        <v>19058</v>
      </c>
      <c r="C2569" s="1024">
        <v>25000</v>
      </c>
      <c r="D2569" s="1017">
        <v>0</v>
      </c>
      <c r="E2569" s="612">
        <f t="shared" si="40"/>
        <v>4385955.3400000092</v>
      </c>
    </row>
    <row r="2570" spans="1:5" ht="22.5" customHeight="1">
      <c r="A2570" s="1013" t="s">
        <v>19778</v>
      </c>
      <c r="B2570" s="1013" t="s">
        <v>19779</v>
      </c>
      <c r="C2570" s="1017">
        <v>0</v>
      </c>
      <c r="D2570" s="1017">
        <v>16000</v>
      </c>
      <c r="E2570" s="612">
        <f t="shared" si="40"/>
        <v>4369955.3400000092</v>
      </c>
    </row>
    <row r="2571" spans="1:5" ht="22.5" customHeight="1">
      <c r="A2571" s="1013" t="s">
        <v>19778</v>
      </c>
      <c r="B2571" s="1013" t="s">
        <v>19780</v>
      </c>
      <c r="C2571" s="1017">
        <v>0</v>
      </c>
      <c r="D2571" s="1017">
        <v>21240</v>
      </c>
      <c r="E2571" s="612">
        <f t="shared" si="40"/>
        <v>4348715.3400000092</v>
      </c>
    </row>
    <row r="2572" spans="1:5" ht="22.5" customHeight="1">
      <c r="A2572" s="1013" t="s">
        <v>19778</v>
      </c>
      <c r="B2572" s="1013" t="s">
        <v>19781</v>
      </c>
      <c r="C2572" s="1017">
        <v>0</v>
      </c>
      <c r="D2572" s="1017">
        <v>21240</v>
      </c>
      <c r="E2572" s="612">
        <f t="shared" si="40"/>
        <v>4327475.3400000092</v>
      </c>
    </row>
    <row r="2573" spans="1:5" ht="22.5" customHeight="1">
      <c r="A2573" s="1013" t="s">
        <v>19778</v>
      </c>
      <c r="B2573" s="1013" t="s">
        <v>19782</v>
      </c>
      <c r="C2573" s="1017">
        <v>0</v>
      </c>
      <c r="D2573" s="1017">
        <v>21240</v>
      </c>
      <c r="E2573" s="612">
        <f t="shared" si="40"/>
        <v>4306235.3400000092</v>
      </c>
    </row>
    <row r="2574" spans="1:5" ht="22.5" customHeight="1">
      <c r="A2574" s="1013" t="s">
        <v>19778</v>
      </c>
      <c r="B2574" s="1013" t="s">
        <v>19783</v>
      </c>
      <c r="C2574" s="1017">
        <v>0</v>
      </c>
      <c r="D2574" s="1017">
        <v>21240</v>
      </c>
      <c r="E2574" s="612">
        <f t="shared" si="40"/>
        <v>4284995.3400000092</v>
      </c>
    </row>
    <row r="2575" spans="1:5" ht="22.5" customHeight="1">
      <c r="A2575" s="1013" t="s">
        <v>19778</v>
      </c>
      <c r="B2575" s="1013" t="s">
        <v>19784</v>
      </c>
      <c r="C2575" s="1017">
        <v>0</v>
      </c>
      <c r="D2575" s="1017">
        <v>21240</v>
      </c>
      <c r="E2575" s="612">
        <f t="shared" si="40"/>
        <v>4263755.3400000092</v>
      </c>
    </row>
    <row r="2576" spans="1:5" ht="22.5" customHeight="1">
      <c r="A2576" s="1013" t="s">
        <v>19778</v>
      </c>
      <c r="B2576" s="1013" t="s">
        <v>19785</v>
      </c>
      <c r="C2576" s="1017">
        <v>0</v>
      </c>
      <c r="D2576" s="1017">
        <v>250000</v>
      </c>
      <c r="E2576" s="612">
        <f t="shared" si="40"/>
        <v>4013755.3400000092</v>
      </c>
    </row>
    <row r="2577" spans="1:5" ht="22.5" customHeight="1">
      <c r="A2577" s="1013" t="s">
        <v>19786</v>
      </c>
      <c r="B2577" s="1013" t="s">
        <v>19787</v>
      </c>
      <c r="C2577" s="1017">
        <v>0</v>
      </c>
      <c r="D2577" s="1017">
        <v>53.75</v>
      </c>
      <c r="E2577" s="612">
        <f t="shared" si="40"/>
        <v>4013701.5900000092</v>
      </c>
    </row>
    <row r="2578" spans="1:5" ht="22.5" customHeight="1">
      <c r="A2578" s="1013" t="s">
        <v>19786</v>
      </c>
      <c r="B2578" s="1013" t="s">
        <v>19788</v>
      </c>
      <c r="C2578" s="1017">
        <v>0</v>
      </c>
      <c r="D2578" s="1017">
        <v>101000</v>
      </c>
      <c r="E2578" s="612">
        <f t="shared" si="40"/>
        <v>3912701.5900000092</v>
      </c>
    </row>
    <row r="2579" spans="1:5" ht="22.5" customHeight="1">
      <c r="A2579" s="1013" t="s">
        <v>19789</v>
      </c>
      <c r="B2579" s="1013" t="s">
        <v>19790</v>
      </c>
      <c r="C2579" s="1024">
        <v>10000</v>
      </c>
      <c r="D2579" s="1017">
        <v>0</v>
      </c>
      <c r="E2579" s="612">
        <f t="shared" si="40"/>
        <v>3922701.5900000092</v>
      </c>
    </row>
    <row r="2580" spans="1:5" ht="22.5" customHeight="1">
      <c r="A2580" s="1013" t="s">
        <v>19791</v>
      </c>
      <c r="B2580" s="1013" t="s">
        <v>19792</v>
      </c>
      <c r="C2580" s="1024">
        <v>20000</v>
      </c>
      <c r="D2580" s="1017">
        <v>0</v>
      </c>
      <c r="E2580" s="612">
        <f t="shared" si="40"/>
        <v>3942701.5900000092</v>
      </c>
    </row>
    <row r="2581" spans="1:5" ht="22.5" customHeight="1">
      <c r="A2581" s="1013" t="s">
        <v>19793</v>
      </c>
      <c r="B2581" s="1013" t="s">
        <v>19794</v>
      </c>
      <c r="C2581" s="1024">
        <v>20000</v>
      </c>
      <c r="D2581" s="1017">
        <v>0</v>
      </c>
      <c r="E2581" s="612">
        <f t="shared" si="40"/>
        <v>3962701.5900000092</v>
      </c>
    </row>
    <row r="2582" spans="1:5" ht="22.5" customHeight="1">
      <c r="A2582" s="1013" t="s">
        <v>19795</v>
      </c>
      <c r="B2582" s="1013" t="s">
        <v>19796</v>
      </c>
      <c r="C2582" s="1024">
        <v>15000</v>
      </c>
      <c r="D2582" s="1017">
        <v>0</v>
      </c>
      <c r="E2582" s="612">
        <f t="shared" si="40"/>
        <v>3977701.5900000092</v>
      </c>
    </row>
    <row r="2583" spans="1:5" ht="22.5" customHeight="1">
      <c r="A2583" s="1013" t="s">
        <v>19797</v>
      </c>
      <c r="B2583" s="1013" t="s">
        <v>19798</v>
      </c>
      <c r="C2583" s="1024">
        <v>10000</v>
      </c>
      <c r="D2583" s="1017">
        <v>0</v>
      </c>
      <c r="E2583" s="612">
        <f t="shared" si="40"/>
        <v>3987701.5900000092</v>
      </c>
    </row>
    <row r="2584" spans="1:5" ht="22.5" customHeight="1">
      <c r="A2584" s="1013" t="s">
        <v>19799</v>
      </c>
      <c r="B2584" s="1013" t="s">
        <v>19800</v>
      </c>
      <c r="C2584" s="1024">
        <v>20000</v>
      </c>
      <c r="D2584" s="1017">
        <v>0</v>
      </c>
      <c r="E2584" s="612">
        <f t="shared" si="40"/>
        <v>4007701.5900000092</v>
      </c>
    </row>
    <row r="2585" spans="1:5" ht="22.5" customHeight="1">
      <c r="A2585" s="1013" t="s">
        <v>19801</v>
      </c>
      <c r="B2585" s="1013" t="s">
        <v>19802</v>
      </c>
      <c r="C2585" s="1024">
        <v>2000</v>
      </c>
      <c r="D2585" s="1017">
        <v>0</v>
      </c>
      <c r="E2585" s="612">
        <f t="shared" si="40"/>
        <v>4009701.5900000092</v>
      </c>
    </row>
    <row r="2586" spans="1:5" ht="22.5" customHeight="1">
      <c r="A2586" s="1013" t="s">
        <v>19803</v>
      </c>
      <c r="B2586" s="1013" t="s">
        <v>19804</v>
      </c>
      <c r="C2586" s="1024">
        <v>20000</v>
      </c>
      <c r="D2586" s="1017">
        <v>0</v>
      </c>
      <c r="E2586" s="612">
        <f t="shared" si="40"/>
        <v>4029701.5900000092</v>
      </c>
    </row>
    <row r="2587" spans="1:5" ht="22.5" customHeight="1">
      <c r="A2587" s="1013" t="s">
        <v>19805</v>
      </c>
      <c r="B2587" s="1013" t="s">
        <v>19806</v>
      </c>
      <c r="C2587" s="1024">
        <v>20000</v>
      </c>
      <c r="D2587" s="1017">
        <v>0</v>
      </c>
      <c r="E2587" s="612">
        <f t="shared" si="40"/>
        <v>4049701.5900000092</v>
      </c>
    </row>
    <row r="2588" spans="1:5" ht="22.5" customHeight="1">
      <c r="A2588" s="1013" t="s">
        <v>19807</v>
      </c>
      <c r="B2588" s="1013" t="s">
        <v>19808</v>
      </c>
      <c r="C2588" s="1024">
        <v>32000</v>
      </c>
      <c r="D2588" s="1017">
        <v>0</v>
      </c>
      <c r="E2588" s="612">
        <f t="shared" si="40"/>
        <v>4081701.5900000092</v>
      </c>
    </row>
    <row r="2589" spans="1:5" ht="22.5" customHeight="1">
      <c r="A2589" s="1013" t="s">
        <v>19809</v>
      </c>
      <c r="B2589" s="1013" t="s">
        <v>19810</v>
      </c>
      <c r="C2589" s="1024">
        <v>20000</v>
      </c>
      <c r="D2589" s="1017">
        <v>0</v>
      </c>
      <c r="E2589" s="612">
        <f t="shared" si="40"/>
        <v>4101701.5900000092</v>
      </c>
    </row>
    <row r="2590" spans="1:5" ht="22.5" customHeight="1">
      <c r="A2590" s="1013" t="s">
        <v>19811</v>
      </c>
      <c r="B2590" s="1013" t="s">
        <v>8336</v>
      </c>
      <c r="C2590" s="1017">
        <v>0</v>
      </c>
      <c r="D2590" s="1017">
        <v>1150</v>
      </c>
      <c r="E2590" s="612">
        <f t="shared" si="40"/>
        <v>4100551.5900000092</v>
      </c>
    </row>
    <row r="2591" spans="1:5" ht="22.5" customHeight="1">
      <c r="A2591" s="1013" t="s">
        <v>19812</v>
      </c>
      <c r="B2591" s="1013" t="s">
        <v>19827</v>
      </c>
      <c r="C2591" s="1024">
        <v>25000</v>
      </c>
      <c r="D2591" s="1017">
        <v>0</v>
      </c>
      <c r="E2591" s="612">
        <f t="shared" si="40"/>
        <v>4125551.5900000092</v>
      </c>
    </row>
    <row r="2592" spans="1:5" ht="22.5" customHeight="1">
      <c r="A2592" s="1013" t="s">
        <v>19813</v>
      </c>
      <c r="B2592" s="1013" t="s">
        <v>19814</v>
      </c>
      <c r="C2592" s="1024">
        <v>20000</v>
      </c>
      <c r="D2592" s="1017">
        <v>0</v>
      </c>
      <c r="E2592" s="612">
        <f t="shared" si="40"/>
        <v>4145551.5900000092</v>
      </c>
    </row>
    <row r="2593" spans="1:6" ht="22.5" customHeight="1">
      <c r="A2593" s="1013" t="s">
        <v>19815</v>
      </c>
      <c r="B2593" s="1013" t="s">
        <v>19816</v>
      </c>
      <c r="C2593" s="1024">
        <v>20000</v>
      </c>
      <c r="D2593" s="1017">
        <v>0</v>
      </c>
      <c r="E2593" s="612">
        <f t="shared" si="40"/>
        <v>4165551.5900000092</v>
      </c>
    </row>
    <row r="2594" spans="1:6" ht="22.5" customHeight="1">
      <c r="A2594" s="1013" t="s">
        <v>19817</v>
      </c>
      <c r="B2594" s="1013" t="s">
        <v>19818</v>
      </c>
      <c r="C2594" s="1024">
        <v>4000</v>
      </c>
      <c r="D2594" s="1017">
        <v>0</v>
      </c>
      <c r="E2594" s="612">
        <f t="shared" si="40"/>
        <v>4169551.5900000092</v>
      </c>
    </row>
    <row r="2595" spans="1:6" ht="22.5" customHeight="1">
      <c r="A2595" s="1013" t="s">
        <v>19819</v>
      </c>
      <c r="B2595" s="1013" t="s">
        <v>19820</v>
      </c>
      <c r="C2595" s="1024">
        <v>20000</v>
      </c>
      <c r="D2595" s="1017">
        <v>0</v>
      </c>
      <c r="E2595" s="612">
        <f t="shared" si="40"/>
        <v>4189551.5900000092</v>
      </c>
    </row>
    <row r="2596" spans="1:6" ht="22.5" customHeight="1">
      <c r="A2596" s="1013" t="s">
        <v>19821</v>
      </c>
      <c r="B2596" s="1013" t="s">
        <v>19822</v>
      </c>
      <c r="C2596" s="1024">
        <v>20000</v>
      </c>
      <c r="D2596" s="1017">
        <v>0</v>
      </c>
      <c r="E2596" s="612">
        <f t="shared" si="40"/>
        <v>4209551.5900000092</v>
      </c>
    </row>
    <row r="2597" spans="1:6" ht="22.5" customHeight="1">
      <c r="A2597" s="1013" t="s">
        <v>19823</v>
      </c>
      <c r="B2597" s="1013" t="s">
        <v>19824</v>
      </c>
      <c r="C2597" s="1024">
        <v>10000</v>
      </c>
      <c r="D2597" s="1017">
        <v>0</v>
      </c>
      <c r="E2597" s="612">
        <f t="shared" si="40"/>
        <v>4219551.5900000092</v>
      </c>
    </row>
    <row r="2598" spans="1:6" ht="22.5" customHeight="1">
      <c r="A2598" s="1013" t="s">
        <v>19825</v>
      </c>
      <c r="B2598" s="1013" t="s">
        <v>19826</v>
      </c>
      <c r="C2598" s="1024">
        <v>10000</v>
      </c>
      <c r="D2598" s="1017">
        <v>0</v>
      </c>
      <c r="E2598" s="612">
        <f t="shared" si="40"/>
        <v>4229551.5900000092</v>
      </c>
    </row>
    <row r="2599" spans="1:6" s="1028" customFormat="1" ht="22.5" customHeight="1">
      <c r="A2599" s="1387" t="s">
        <v>19829</v>
      </c>
      <c r="B2599" s="1387" t="s">
        <v>19830</v>
      </c>
      <c r="C2599" s="1763">
        <v>609760.43000000005</v>
      </c>
      <c r="D2599" s="1763">
        <v>0</v>
      </c>
      <c r="E2599" s="612">
        <f t="shared" si="40"/>
        <v>4839312.0200000089</v>
      </c>
      <c r="F2599" s="1429"/>
    </row>
    <row r="2600" spans="1:6" ht="22.5" customHeight="1">
      <c r="A2600" s="1013" t="s">
        <v>19831</v>
      </c>
      <c r="B2600" s="1013" t="s">
        <v>19832</v>
      </c>
      <c r="C2600" s="1024">
        <v>20000</v>
      </c>
      <c r="D2600" s="1017">
        <v>0</v>
      </c>
      <c r="E2600" s="612">
        <f t="shared" si="40"/>
        <v>4859312.0200000089</v>
      </c>
    </row>
    <row r="2601" spans="1:6" ht="22.5" customHeight="1">
      <c r="A2601" s="1013" t="s">
        <v>19833</v>
      </c>
      <c r="B2601" s="1013" t="s">
        <v>19834</v>
      </c>
      <c r="C2601" s="1017">
        <v>0</v>
      </c>
      <c r="D2601" s="1017">
        <v>20000</v>
      </c>
      <c r="E2601" s="612">
        <f t="shared" si="40"/>
        <v>4839312.0200000089</v>
      </c>
    </row>
    <row r="2602" spans="1:6" ht="22.5" customHeight="1">
      <c r="A2602" s="1013" t="s">
        <v>19833</v>
      </c>
      <c r="B2602" s="1013" t="s">
        <v>19835</v>
      </c>
      <c r="C2602" s="1017">
        <v>0</v>
      </c>
      <c r="D2602" s="1017">
        <v>26.88</v>
      </c>
      <c r="E2602" s="612">
        <f t="shared" si="40"/>
        <v>4839285.140000009</v>
      </c>
    </row>
    <row r="2603" spans="1:6" ht="22.5" customHeight="1">
      <c r="A2603" s="1013" t="s">
        <v>19836</v>
      </c>
      <c r="B2603" s="1013" t="s">
        <v>19837</v>
      </c>
      <c r="C2603" s="1024">
        <v>20000</v>
      </c>
      <c r="D2603" s="1017">
        <v>0</v>
      </c>
      <c r="E2603" s="612">
        <f t="shared" si="40"/>
        <v>4859285.140000009</v>
      </c>
    </row>
    <row r="2604" spans="1:6" s="1028" customFormat="1" ht="22.5" customHeight="1">
      <c r="A2604" s="1387" t="s">
        <v>19838</v>
      </c>
      <c r="B2604" s="1387" t="s">
        <v>19839</v>
      </c>
      <c r="C2604" s="1763">
        <v>120000</v>
      </c>
      <c r="D2604" s="1763">
        <v>0</v>
      </c>
      <c r="E2604" s="612">
        <f t="shared" si="40"/>
        <v>4979285.140000009</v>
      </c>
      <c r="F2604" s="1429"/>
    </row>
    <row r="2605" spans="1:6" ht="22.5" customHeight="1">
      <c r="A2605" s="1013" t="s">
        <v>19840</v>
      </c>
      <c r="B2605" s="1013" t="s">
        <v>19841</v>
      </c>
      <c r="C2605" s="1024">
        <v>20000</v>
      </c>
      <c r="D2605" s="1017">
        <v>0</v>
      </c>
      <c r="E2605" s="612">
        <f t="shared" si="40"/>
        <v>4999285.140000009</v>
      </c>
    </row>
    <row r="2606" spans="1:6" ht="22.5" customHeight="1">
      <c r="A2606" s="1013" t="s">
        <v>19842</v>
      </c>
      <c r="B2606" s="1013" t="s">
        <v>8478</v>
      </c>
      <c r="C2606" s="1017">
        <v>0</v>
      </c>
      <c r="D2606" s="1017">
        <v>261.43</v>
      </c>
      <c r="E2606" s="612">
        <f t="shared" si="40"/>
        <v>4999023.7100000093</v>
      </c>
    </row>
    <row r="2607" spans="1:6" ht="22.5" customHeight="1">
      <c r="A2607" s="1013" t="s">
        <v>19843</v>
      </c>
      <c r="B2607" s="1013" t="s">
        <v>19790</v>
      </c>
      <c r="C2607" s="1024">
        <v>10000</v>
      </c>
      <c r="D2607" s="1017">
        <v>0</v>
      </c>
      <c r="E2607" s="612">
        <f t="shared" si="40"/>
        <v>5009023.7100000093</v>
      </c>
    </row>
    <row r="2608" spans="1:6" ht="22.5" customHeight="1">
      <c r="A2608" s="1013" t="s">
        <v>19844</v>
      </c>
      <c r="B2608" s="1013" t="s">
        <v>19845</v>
      </c>
      <c r="C2608" s="1024">
        <v>20000</v>
      </c>
      <c r="D2608" s="1017">
        <v>0</v>
      </c>
      <c r="E2608" s="612">
        <f t="shared" si="40"/>
        <v>5029023.7100000093</v>
      </c>
    </row>
    <row r="2609" spans="1:5" ht="22.5" customHeight="1">
      <c r="A2609" s="1013" t="s">
        <v>19846</v>
      </c>
      <c r="B2609" s="1013" t="s">
        <v>19847</v>
      </c>
      <c r="C2609" s="1024">
        <v>5000</v>
      </c>
      <c r="D2609" s="1017">
        <v>0</v>
      </c>
      <c r="E2609" s="612">
        <f t="shared" si="40"/>
        <v>5034023.7100000093</v>
      </c>
    </row>
    <row r="2610" spans="1:5" ht="22.5" customHeight="1">
      <c r="A2610" s="1013" t="s">
        <v>19848</v>
      </c>
      <c r="B2610" s="1013" t="s">
        <v>8336</v>
      </c>
      <c r="C2610" s="1017">
        <v>0</v>
      </c>
      <c r="D2610" s="1017">
        <v>700</v>
      </c>
      <c r="E2610" s="612">
        <f t="shared" si="40"/>
        <v>5033323.7100000093</v>
      </c>
    </row>
    <row r="2611" spans="1:5" ht="22.5" customHeight="1">
      <c r="A2611" s="1013" t="s">
        <v>19870</v>
      </c>
      <c r="B2611" s="1013" t="s">
        <v>19871</v>
      </c>
      <c r="C2611" s="1024">
        <v>10000</v>
      </c>
      <c r="D2611" s="1017">
        <v>0</v>
      </c>
      <c r="E2611" s="612">
        <f t="shared" si="40"/>
        <v>5043323.7100000093</v>
      </c>
    </row>
    <row r="2612" spans="1:5" ht="22.5" customHeight="1">
      <c r="A2612" s="1013" t="s">
        <v>19872</v>
      </c>
      <c r="B2612" s="1013" t="s">
        <v>19873</v>
      </c>
      <c r="C2612" s="1024">
        <v>5000</v>
      </c>
      <c r="D2612" s="1017">
        <v>0</v>
      </c>
      <c r="E2612" s="612">
        <f t="shared" si="40"/>
        <v>5048323.7100000093</v>
      </c>
    </row>
    <row r="2613" spans="1:5" ht="22.5" customHeight="1">
      <c r="A2613" s="1013" t="s">
        <v>19874</v>
      </c>
      <c r="B2613" s="1013" t="s">
        <v>19875</v>
      </c>
      <c r="C2613" s="1024">
        <v>45000</v>
      </c>
      <c r="D2613" s="1017">
        <v>0</v>
      </c>
      <c r="E2613" s="612">
        <f t="shared" si="40"/>
        <v>5093323.7100000093</v>
      </c>
    </row>
    <row r="2614" spans="1:5" ht="22.5" customHeight="1">
      <c r="A2614" s="1013" t="s">
        <v>19876</v>
      </c>
      <c r="B2614" s="1013" t="s">
        <v>8336</v>
      </c>
      <c r="C2614" s="1017">
        <v>0</v>
      </c>
      <c r="D2614" s="1017">
        <v>100</v>
      </c>
      <c r="E2614" s="612">
        <f t="shared" si="40"/>
        <v>5093223.7100000093</v>
      </c>
    </row>
    <row r="2615" spans="1:5" ht="22.5" customHeight="1">
      <c r="A2615" s="1013" t="s">
        <v>19877</v>
      </c>
      <c r="B2615" s="1013" t="s">
        <v>19878</v>
      </c>
      <c r="C2615" s="1024">
        <v>5000</v>
      </c>
      <c r="D2615" s="1017">
        <v>0</v>
      </c>
      <c r="E2615" s="612">
        <f t="shared" si="40"/>
        <v>5098223.7100000093</v>
      </c>
    </row>
    <row r="2616" spans="1:5" ht="22.5" customHeight="1">
      <c r="A2616" s="1013" t="s">
        <v>19879</v>
      </c>
      <c r="B2616" s="1013" t="s">
        <v>19878</v>
      </c>
      <c r="C2616" s="1024">
        <v>5000</v>
      </c>
      <c r="D2616" s="1017">
        <v>0</v>
      </c>
      <c r="E2616" s="612">
        <f t="shared" si="40"/>
        <v>5103223.7100000093</v>
      </c>
    </row>
    <row r="2617" spans="1:5" ht="22.5" customHeight="1">
      <c r="A2617" s="1013" t="s">
        <v>19997</v>
      </c>
      <c r="B2617" s="1013" t="s">
        <v>19998</v>
      </c>
      <c r="C2617" s="1017">
        <v>5000</v>
      </c>
      <c r="D2617" s="1017">
        <v>0</v>
      </c>
      <c r="E2617" s="612">
        <f t="shared" si="40"/>
        <v>5108223.7100000093</v>
      </c>
    </row>
    <row r="2618" spans="1:5" ht="22.5" customHeight="1">
      <c r="A2618" s="1013" t="s">
        <v>19999</v>
      </c>
      <c r="B2618" s="1013" t="s">
        <v>20000</v>
      </c>
      <c r="C2618" s="1017">
        <v>0</v>
      </c>
      <c r="D2618" s="1017">
        <v>50000</v>
      </c>
      <c r="E2618" s="612">
        <f t="shared" si="40"/>
        <v>5058223.7100000093</v>
      </c>
    </row>
    <row r="2619" spans="1:5" ht="22.5" customHeight="1">
      <c r="A2619" s="1013" t="s">
        <v>19999</v>
      </c>
      <c r="B2619" s="1013" t="s">
        <v>20001</v>
      </c>
      <c r="C2619" s="1017">
        <v>0</v>
      </c>
      <c r="D2619" s="1017">
        <v>53.75</v>
      </c>
      <c r="E2619" s="612">
        <f t="shared" si="40"/>
        <v>5058169.9600000093</v>
      </c>
    </row>
    <row r="2620" spans="1:5" ht="22.5" customHeight="1">
      <c r="A2620" s="1013" t="s">
        <v>19999</v>
      </c>
      <c r="B2620" s="1013" t="s">
        <v>20002</v>
      </c>
      <c r="C2620" s="1017">
        <v>0</v>
      </c>
      <c r="D2620" s="1017">
        <v>120000</v>
      </c>
      <c r="E2620" s="612">
        <f t="shared" si="40"/>
        <v>4938169.9600000093</v>
      </c>
    </row>
    <row r="2621" spans="1:5" ht="22.5" customHeight="1">
      <c r="A2621" s="1013" t="s">
        <v>20003</v>
      </c>
      <c r="B2621" s="1013" t="s">
        <v>20004</v>
      </c>
      <c r="C2621" s="1017">
        <v>9960</v>
      </c>
      <c r="D2621" s="1017">
        <v>0</v>
      </c>
      <c r="E2621" s="612">
        <f t="shared" si="40"/>
        <v>4948129.9600000093</v>
      </c>
    </row>
    <row r="2622" spans="1:5" ht="22.5" customHeight="1">
      <c r="A2622" s="1013" t="s">
        <v>20005</v>
      </c>
      <c r="B2622" s="1013" t="s">
        <v>20006</v>
      </c>
      <c r="C2622" s="1017">
        <v>0</v>
      </c>
      <c r="D2622" s="1017">
        <v>53.75</v>
      </c>
      <c r="E2622" s="612">
        <f t="shared" si="40"/>
        <v>4948076.2100000093</v>
      </c>
    </row>
    <row r="2623" spans="1:5" ht="22.5" customHeight="1">
      <c r="A2623" s="1013" t="s">
        <v>20005</v>
      </c>
      <c r="B2623" s="1013" t="s">
        <v>20007</v>
      </c>
      <c r="C2623" s="1017">
        <v>0</v>
      </c>
      <c r="D2623" s="1017">
        <v>123900</v>
      </c>
      <c r="E2623" s="612">
        <f t="shared" si="40"/>
        <v>4824176.2100000093</v>
      </c>
    </row>
    <row r="2624" spans="1:5" ht="22.5" customHeight="1">
      <c r="A2624" s="1013" t="s">
        <v>20005</v>
      </c>
      <c r="B2624" s="1013" t="s">
        <v>20008</v>
      </c>
      <c r="C2624" s="1017">
        <v>0</v>
      </c>
      <c r="D2624" s="1017">
        <v>53.75</v>
      </c>
      <c r="E2624" s="612">
        <f t="shared" si="40"/>
        <v>4824122.4600000093</v>
      </c>
    </row>
    <row r="2625" spans="1:5" ht="22.5" customHeight="1">
      <c r="A2625" s="1013" t="s">
        <v>20005</v>
      </c>
      <c r="B2625" s="1013" t="s">
        <v>20009</v>
      </c>
      <c r="C2625" s="1017">
        <v>0</v>
      </c>
      <c r="D2625" s="1017">
        <v>69500</v>
      </c>
      <c r="E2625" s="612">
        <f t="shared" si="40"/>
        <v>4754622.4600000093</v>
      </c>
    </row>
    <row r="2626" spans="1:5" ht="22.5" customHeight="1">
      <c r="A2626" s="1013" t="s">
        <v>20005</v>
      </c>
      <c r="B2626" s="1013" t="s">
        <v>20010</v>
      </c>
      <c r="C2626" s="1017">
        <v>0</v>
      </c>
      <c r="D2626" s="1017">
        <v>26.88</v>
      </c>
      <c r="E2626" s="612">
        <f t="shared" si="40"/>
        <v>4754595.5800000094</v>
      </c>
    </row>
    <row r="2627" spans="1:5" ht="22.5" customHeight="1">
      <c r="A2627" s="1013" t="s">
        <v>20005</v>
      </c>
      <c r="B2627" s="1013" t="s">
        <v>20011</v>
      </c>
      <c r="C2627" s="1017">
        <v>0</v>
      </c>
      <c r="D2627" s="1017">
        <v>20700</v>
      </c>
      <c r="E2627" s="612">
        <f t="shared" si="40"/>
        <v>4733895.5800000094</v>
      </c>
    </row>
    <row r="2628" spans="1:5" ht="22.5" customHeight="1">
      <c r="A2628" s="1013" t="s">
        <v>20005</v>
      </c>
      <c r="B2628" s="1013" t="s">
        <v>20012</v>
      </c>
      <c r="C2628" s="1017">
        <v>0</v>
      </c>
      <c r="D2628" s="1017">
        <v>63300</v>
      </c>
      <c r="E2628" s="612">
        <f t="shared" si="40"/>
        <v>4670595.5800000094</v>
      </c>
    </row>
    <row r="2629" spans="1:5" ht="22.5" customHeight="1">
      <c r="A2629" s="1013" t="s">
        <v>20005</v>
      </c>
      <c r="B2629" s="1013" t="s">
        <v>20013</v>
      </c>
      <c r="C2629" s="1017">
        <v>0</v>
      </c>
      <c r="D2629" s="1017">
        <v>53.75</v>
      </c>
      <c r="E2629" s="612">
        <f t="shared" si="40"/>
        <v>4670541.8300000094</v>
      </c>
    </row>
    <row r="2630" spans="1:5" ht="22.5" customHeight="1">
      <c r="A2630" s="1013" t="s">
        <v>20005</v>
      </c>
      <c r="B2630" s="1013" t="s">
        <v>20014</v>
      </c>
      <c r="C2630" s="1017">
        <v>0</v>
      </c>
      <c r="D2630" s="1017">
        <v>26.88</v>
      </c>
      <c r="E2630" s="612">
        <f t="shared" si="40"/>
        <v>4670514.9500000095</v>
      </c>
    </row>
    <row r="2631" spans="1:5" ht="22.5" customHeight="1">
      <c r="A2631" s="1013" t="s">
        <v>20005</v>
      </c>
      <c r="B2631" s="1013" t="s">
        <v>20015</v>
      </c>
      <c r="C2631" s="1017">
        <v>0</v>
      </c>
      <c r="D2631" s="1017">
        <v>12466.67</v>
      </c>
      <c r="E2631" s="612">
        <f t="shared" ref="E2631:E2694" si="41">E2630-D2631+C2631</f>
        <v>4658048.2800000096</v>
      </c>
    </row>
    <row r="2632" spans="1:5" ht="22.5" customHeight="1">
      <c r="A2632" s="1013" t="s">
        <v>20005</v>
      </c>
      <c r="B2632" s="1013" t="s">
        <v>20016</v>
      </c>
      <c r="C2632" s="1017">
        <v>0</v>
      </c>
      <c r="D2632" s="1017">
        <v>21240</v>
      </c>
      <c r="E2632" s="612">
        <f t="shared" si="41"/>
        <v>4636808.2800000096</v>
      </c>
    </row>
    <row r="2633" spans="1:5" ht="22.5" customHeight="1">
      <c r="A2633" s="1013" t="s">
        <v>20005</v>
      </c>
      <c r="B2633" s="1013" t="s">
        <v>20017</v>
      </c>
      <c r="C2633" s="1017">
        <v>0</v>
      </c>
      <c r="D2633" s="1017">
        <v>21240</v>
      </c>
      <c r="E2633" s="612">
        <f t="shared" si="41"/>
        <v>4615568.2800000096</v>
      </c>
    </row>
    <row r="2634" spans="1:5" ht="22.5" customHeight="1">
      <c r="A2634" s="1013" t="s">
        <v>20005</v>
      </c>
      <c r="B2634" s="1013" t="s">
        <v>20018</v>
      </c>
      <c r="C2634" s="1017">
        <v>0</v>
      </c>
      <c r="D2634" s="1017">
        <v>21240</v>
      </c>
      <c r="E2634" s="612">
        <f t="shared" si="41"/>
        <v>4594328.2800000096</v>
      </c>
    </row>
    <row r="2635" spans="1:5" ht="22.5" customHeight="1">
      <c r="A2635" s="1013" t="s">
        <v>20005</v>
      </c>
      <c r="B2635" s="1013" t="s">
        <v>20019</v>
      </c>
      <c r="C2635" s="1017">
        <v>0</v>
      </c>
      <c r="D2635" s="1017">
        <v>60750</v>
      </c>
      <c r="E2635" s="612">
        <f t="shared" si="41"/>
        <v>4533578.2800000096</v>
      </c>
    </row>
    <row r="2636" spans="1:5" ht="22.5" customHeight="1">
      <c r="A2636" s="1013" t="s">
        <v>20005</v>
      </c>
      <c r="B2636" s="1013" t="s">
        <v>20020</v>
      </c>
      <c r="C2636" s="1017">
        <v>0</v>
      </c>
      <c r="D2636" s="1017">
        <v>26.88</v>
      </c>
      <c r="E2636" s="612">
        <f t="shared" si="41"/>
        <v>4533551.4000000097</v>
      </c>
    </row>
    <row r="2637" spans="1:5" ht="22.5" customHeight="1">
      <c r="A2637" s="1013" t="s">
        <v>20005</v>
      </c>
      <c r="B2637" s="1013" t="s">
        <v>20021</v>
      </c>
      <c r="C2637" s="1017">
        <v>0</v>
      </c>
      <c r="D2637" s="1017">
        <v>31400</v>
      </c>
      <c r="E2637" s="612">
        <f t="shared" si="41"/>
        <v>4502151.4000000097</v>
      </c>
    </row>
    <row r="2638" spans="1:5" ht="22.5" customHeight="1">
      <c r="A2638" s="1013" t="s">
        <v>20005</v>
      </c>
      <c r="B2638" s="1013" t="s">
        <v>20022</v>
      </c>
      <c r="C2638" s="1017">
        <v>0</v>
      </c>
      <c r="D2638" s="1017">
        <v>26.88</v>
      </c>
      <c r="E2638" s="612">
        <f t="shared" si="41"/>
        <v>4502124.5200000098</v>
      </c>
    </row>
    <row r="2639" spans="1:5" ht="22.5" customHeight="1">
      <c r="A2639" s="1013" t="s">
        <v>20005</v>
      </c>
      <c r="B2639" s="1013" t="s">
        <v>20023</v>
      </c>
      <c r="C2639" s="1017">
        <v>0</v>
      </c>
      <c r="D2639" s="1017">
        <v>37650</v>
      </c>
      <c r="E2639" s="612">
        <f t="shared" si="41"/>
        <v>4464474.5200000098</v>
      </c>
    </row>
    <row r="2640" spans="1:5" ht="22.5" customHeight="1">
      <c r="A2640" s="1013" t="s">
        <v>20024</v>
      </c>
      <c r="B2640" s="1013" t="s">
        <v>20025</v>
      </c>
      <c r="C2640" s="1017">
        <v>0</v>
      </c>
      <c r="D2640" s="1017">
        <v>26.88</v>
      </c>
      <c r="E2640" s="612">
        <f t="shared" si="41"/>
        <v>4464447.6400000099</v>
      </c>
    </row>
    <row r="2641" spans="1:6" ht="22.5" customHeight="1">
      <c r="A2641" s="1013" t="s">
        <v>20024</v>
      </c>
      <c r="B2641" s="1013" t="s">
        <v>20026</v>
      </c>
      <c r="C2641" s="1017">
        <v>0</v>
      </c>
      <c r="D2641" s="1017">
        <v>7000</v>
      </c>
      <c r="E2641" s="612">
        <f t="shared" si="41"/>
        <v>4457447.6400000099</v>
      </c>
    </row>
    <row r="2642" spans="1:6" ht="22.5" customHeight="1">
      <c r="A2642" s="1013" t="s">
        <v>20027</v>
      </c>
      <c r="B2642" s="1013" t="s">
        <v>20028</v>
      </c>
      <c r="C2642" s="1017">
        <v>25000</v>
      </c>
      <c r="D2642" s="1017">
        <v>0</v>
      </c>
      <c r="E2642" s="612">
        <f t="shared" si="41"/>
        <v>4482447.6400000099</v>
      </c>
    </row>
    <row r="2643" spans="1:6" ht="22.5" customHeight="1">
      <c r="A2643" s="1013" t="s">
        <v>20029</v>
      </c>
      <c r="B2643" s="1013" t="s">
        <v>20030</v>
      </c>
      <c r="C2643" s="1017">
        <v>25000</v>
      </c>
      <c r="D2643" s="1017">
        <v>0</v>
      </c>
      <c r="E2643" s="612">
        <f t="shared" si="41"/>
        <v>4507447.6400000099</v>
      </c>
    </row>
    <row r="2644" spans="1:6" ht="22.5" customHeight="1">
      <c r="A2644" s="1013" t="s">
        <v>20031</v>
      </c>
      <c r="B2644" s="1013" t="s">
        <v>20032</v>
      </c>
      <c r="C2644" s="1017">
        <v>25000</v>
      </c>
      <c r="D2644" s="1017">
        <v>0</v>
      </c>
      <c r="E2644" s="612">
        <f t="shared" si="41"/>
        <v>4532447.6400000099</v>
      </c>
    </row>
    <row r="2645" spans="1:6" ht="22.5" customHeight="1">
      <c r="A2645" s="1013" t="s">
        <v>20033</v>
      </c>
      <c r="B2645" s="1013" t="s">
        <v>8336</v>
      </c>
      <c r="C2645" s="1017">
        <v>0</v>
      </c>
      <c r="D2645" s="1017">
        <v>150</v>
      </c>
      <c r="E2645" s="612">
        <f t="shared" si="41"/>
        <v>4532297.6400000099</v>
      </c>
    </row>
    <row r="2646" spans="1:6" ht="22.5" customHeight="1">
      <c r="A2646" s="1013" t="s">
        <v>20034</v>
      </c>
      <c r="B2646" s="1013" t="s">
        <v>8478</v>
      </c>
      <c r="C2646" s="1017">
        <v>0</v>
      </c>
      <c r="D2646" s="1017">
        <v>709.91</v>
      </c>
      <c r="E2646" s="612">
        <f t="shared" si="41"/>
        <v>4531587.7300000098</v>
      </c>
    </row>
    <row r="2647" spans="1:6" ht="22.5" customHeight="1">
      <c r="A2647" s="1013" t="s">
        <v>20035</v>
      </c>
      <c r="B2647" s="1013" t="s">
        <v>20036</v>
      </c>
      <c r="C2647" s="2616">
        <v>40000</v>
      </c>
      <c r="D2647" s="1017">
        <v>0</v>
      </c>
      <c r="E2647" s="612">
        <f t="shared" si="41"/>
        <v>4571587.7300000098</v>
      </c>
    </row>
    <row r="2648" spans="1:6" ht="22.5" customHeight="1">
      <c r="A2648" s="1013" t="s">
        <v>20037</v>
      </c>
      <c r="B2648" s="1013" t="s">
        <v>20038</v>
      </c>
      <c r="C2648" s="2616">
        <v>25000</v>
      </c>
      <c r="D2648" s="1017">
        <v>0</v>
      </c>
      <c r="E2648" s="612">
        <f t="shared" si="41"/>
        <v>4596587.7300000098</v>
      </c>
    </row>
    <row r="2649" spans="1:6" s="1023" customFormat="1" ht="22.5" customHeight="1">
      <c r="A2649" s="1014" t="s">
        <v>20039</v>
      </c>
      <c r="B2649" s="1014" t="s">
        <v>20040</v>
      </c>
      <c r="C2649" s="2616">
        <v>20000</v>
      </c>
      <c r="D2649" s="1024">
        <v>0</v>
      </c>
      <c r="E2649" s="612">
        <f t="shared" si="41"/>
        <v>4616587.7300000098</v>
      </c>
      <c r="F2649" s="1358"/>
    </row>
    <row r="2650" spans="1:6" ht="22.5" customHeight="1">
      <c r="A2650" s="1013" t="s">
        <v>20041</v>
      </c>
      <c r="B2650" s="1013" t="s">
        <v>20042</v>
      </c>
      <c r="C2650" s="1764">
        <v>4116000</v>
      </c>
      <c r="D2650" s="1017">
        <v>0</v>
      </c>
      <c r="E2650" s="612">
        <f t="shared" si="41"/>
        <v>8732587.7300000098</v>
      </c>
    </row>
    <row r="2651" spans="1:6" ht="22.5" customHeight="1">
      <c r="A2651" s="1013" t="s">
        <v>20043</v>
      </c>
      <c r="B2651" s="1013" t="s">
        <v>20044</v>
      </c>
      <c r="C2651" s="1764">
        <v>1500000</v>
      </c>
      <c r="D2651" s="1017">
        <v>0</v>
      </c>
      <c r="E2651" s="612">
        <f t="shared" si="41"/>
        <v>10232587.73000001</v>
      </c>
    </row>
    <row r="2652" spans="1:6" ht="22.5" customHeight="1">
      <c r="A2652" s="1013" t="s">
        <v>20045</v>
      </c>
      <c r="B2652" s="1013" t="s">
        <v>20046</v>
      </c>
      <c r="C2652" s="1017">
        <v>0</v>
      </c>
      <c r="D2652" s="1024">
        <v>814482.5</v>
      </c>
      <c r="E2652" s="612">
        <f t="shared" si="41"/>
        <v>9418105.2300000098</v>
      </c>
    </row>
    <row r="2653" spans="1:6" ht="22.5" customHeight="1">
      <c r="A2653" s="1013" t="s">
        <v>20045</v>
      </c>
      <c r="B2653" s="1013" t="s">
        <v>20047</v>
      </c>
      <c r="C2653" s="1017">
        <v>0</v>
      </c>
      <c r="D2653" s="1017">
        <v>53.75</v>
      </c>
      <c r="E2653" s="612">
        <f t="shared" si="41"/>
        <v>9418051.4800000098</v>
      </c>
    </row>
    <row r="2654" spans="1:6" ht="22.5" customHeight="1">
      <c r="A2654" s="1013" t="s">
        <v>20045</v>
      </c>
      <c r="B2654" s="1013" t="s">
        <v>20048</v>
      </c>
      <c r="C2654" s="1017">
        <v>0</v>
      </c>
      <c r="D2654" s="1024">
        <v>36575</v>
      </c>
      <c r="E2654" s="612">
        <f t="shared" si="41"/>
        <v>9381476.4800000098</v>
      </c>
    </row>
    <row r="2655" spans="1:6" ht="22.5" customHeight="1">
      <c r="A2655" s="1013" t="s">
        <v>20045</v>
      </c>
      <c r="B2655" s="1013" t="s">
        <v>20049</v>
      </c>
      <c r="C2655" s="1017">
        <v>0</v>
      </c>
      <c r="D2655" s="1017">
        <v>26.88</v>
      </c>
      <c r="E2655" s="612">
        <f t="shared" si="41"/>
        <v>9381449.6000000089</v>
      </c>
    </row>
    <row r="2656" spans="1:6" ht="22.5" customHeight="1">
      <c r="A2656" s="1013" t="s">
        <v>20045</v>
      </c>
      <c r="B2656" s="1013" t="s">
        <v>20050</v>
      </c>
      <c r="C2656" s="1017">
        <v>0</v>
      </c>
      <c r="D2656" s="1024">
        <v>201733</v>
      </c>
      <c r="E2656" s="612">
        <f t="shared" si="41"/>
        <v>9179716.6000000089</v>
      </c>
    </row>
    <row r="2657" spans="1:5" ht="22.5" customHeight="1">
      <c r="A2657" s="1013" t="s">
        <v>20045</v>
      </c>
      <c r="B2657" s="1013" t="s">
        <v>20051</v>
      </c>
      <c r="C2657" s="1017">
        <v>0</v>
      </c>
      <c r="D2657" s="1017">
        <v>53.75</v>
      </c>
      <c r="E2657" s="612">
        <f t="shared" si="41"/>
        <v>9179662.8500000089</v>
      </c>
    </row>
    <row r="2658" spans="1:5" ht="22.5" customHeight="1">
      <c r="A2658" s="1013" t="s">
        <v>20045</v>
      </c>
      <c r="B2658" s="1013" t="s">
        <v>20052</v>
      </c>
      <c r="C2658" s="1017">
        <v>0</v>
      </c>
      <c r="D2658" s="1024">
        <v>49400</v>
      </c>
      <c r="E2658" s="612">
        <f t="shared" si="41"/>
        <v>9130262.8500000089</v>
      </c>
    </row>
    <row r="2659" spans="1:5" ht="22.5" customHeight="1">
      <c r="A2659" s="1013" t="s">
        <v>20045</v>
      </c>
      <c r="B2659" s="1013" t="s">
        <v>20053</v>
      </c>
      <c r="C2659" s="1017">
        <v>0</v>
      </c>
      <c r="D2659" s="1017">
        <v>26.88</v>
      </c>
      <c r="E2659" s="612">
        <f t="shared" si="41"/>
        <v>9130235.9700000081</v>
      </c>
    </row>
    <row r="2660" spans="1:5" ht="22.5" customHeight="1">
      <c r="A2660" s="1013" t="s">
        <v>20045</v>
      </c>
      <c r="B2660" s="1013" t="s">
        <v>20054</v>
      </c>
      <c r="C2660" s="1017">
        <v>0</v>
      </c>
      <c r="D2660" s="1024">
        <v>94050</v>
      </c>
      <c r="E2660" s="612">
        <f t="shared" si="41"/>
        <v>9036185.9700000081</v>
      </c>
    </row>
    <row r="2661" spans="1:5" ht="22.5" customHeight="1">
      <c r="A2661" s="1013" t="s">
        <v>20045</v>
      </c>
      <c r="B2661" s="1013" t="s">
        <v>20055</v>
      </c>
      <c r="C2661" s="1017">
        <v>0</v>
      </c>
      <c r="D2661" s="1017">
        <v>53.75</v>
      </c>
      <c r="E2661" s="612">
        <f t="shared" si="41"/>
        <v>9036132.2200000081</v>
      </c>
    </row>
    <row r="2662" spans="1:5" ht="22.5" customHeight="1">
      <c r="A2662" s="1013" t="s">
        <v>20045</v>
      </c>
      <c r="B2662" s="1013" t="s">
        <v>20056</v>
      </c>
      <c r="C2662" s="1017">
        <v>0</v>
      </c>
      <c r="D2662" s="1024">
        <v>169053</v>
      </c>
      <c r="E2662" s="612">
        <f t="shared" si="41"/>
        <v>8867079.2200000081</v>
      </c>
    </row>
    <row r="2663" spans="1:5" ht="22.5" customHeight="1">
      <c r="A2663" s="1013" t="s">
        <v>20045</v>
      </c>
      <c r="B2663" s="1013" t="s">
        <v>20057</v>
      </c>
      <c r="C2663" s="1017">
        <v>0</v>
      </c>
      <c r="D2663" s="1017">
        <v>53.75</v>
      </c>
      <c r="E2663" s="612">
        <f t="shared" si="41"/>
        <v>8867025.4700000081</v>
      </c>
    </row>
    <row r="2664" spans="1:5" ht="22.5" customHeight="1">
      <c r="A2664" s="1013" t="s">
        <v>20045</v>
      </c>
      <c r="B2664" s="1013" t="s">
        <v>20058</v>
      </c>
      <c r="C2664" s="1017">
        <v>0</v>
      </c>
      <c r="D2664" s="1024">
        <v>62700</v>
      </c>
      <c r="E2664" s="612">
        <f t="shared" si="41"/>
        <v>8804325.4700000081</v>
      </c>
    </row>
    <row r="2665" spans="1:5" ht="22.5" customHeight="1">
      <c r="A2665" s="1013" t="s">
        <v>20045</v>
      </c>
      <c r="B2665" s="1013" t="s">
        <v>20059</v>
      </c>
      <c r="C2665" s="1017">
        <v>0</v>
      </c>
      <c r="D2665" s="1017">
        <v>53.75</v>
      </c>
      <c r="E2665" s="612">
        <f t="shared" si="41"/>
        <v>8804271.7200000081</v>
      </c>
    </row>
    <row r="2666" spans="1:5" ht="22.5" customHeight="1">
      <c r="A2666" s="1013" t="s">
        <v>20045</v>
      </c>
      <c r="B2666" s="1013" t="s">
        <v>20060</v>
      </c>
      <c r="C2666" s="1017">
        <v>0</v>
      </c>
      <c r="D2666" s="1024">
        <v>252890</v>
      </c>
      <c r="E2666" s="612">
        <f t="shared" si="41"/>
        <v>8551381.7200000081</v>
      </c>
    </row>
    <row r="2667" spans="1:5" ht="22.5" customHeight="1">
      <c r="A2667" s="1013" t="s">
        <v>20045</v>
      </c>
      <c r="B2667" s="1013" t="s">
        <v>20061</v>
      </c>
      <c r="C2667" s="1017">
        <v>0</v>
      </c>
      <c r="D2667" s="1017">
        <v>53.75</v>
      </c>
      <c r="E2667" s="612">
        <f t="shared" si="41"/>
        <v>8551327.9700000081</v>
      </c>
    </row>
    <row r="2668" spans="1:5" ht="22.5" customHeight="1">
      <c r="A2668" s="1013" t="s">
        <v>20062</v>
      </c>
      <c r="B2668" s="1013" t="s">
        <v>20063</v>
      </c>
      <c r="C2668" s="1017">
        <v>0</v>
      </c>
      <c r="D2668" s="1024">
        <v>133570</v>
      </c>
      <c r="E2668" s="612">
        <f t="shared" si="41"/>
        <v>8417757.9700000081</v>
      </c>
    </row>
    <row r="2669" spans="1:5" ht="22.5" customHeight="1">
      <c r="A2669" s="1013" t="s">
        <v>20062</v>
      </c>
      <c r="B2669" s="1013" t="s">
        <v>20064</v>
      </c>
      <c r="C2669" s="1017">
        <v>0</v>
      </c>
      <c r="D2669" s="1017">
        <v>53.75</v>
      </c>
      <c r="E2669" s="612">
        <f t="shared" si="41"/>
        <v>8417704.2200000081</v>
      </c>
    </row>
    <row r="2670" spans="1:5" ht="22.5" customHeight="1">
      <c r="A2670" s="1013" t="s">
        <v>20062</v>
      </c>
      <c r="B2670" s="1013" t="s">
        <v>20065</v>
      </c>
      <c r="C2670" s="1017">
        <v>0</v>
      </c>
      <c r="D2670" s="1024">
        <v>380000</v>
      </c>
      <c r="E2670" s="612">
        <f t="shared" si="41"/>
        <v>8037704.2200000081</v>
      </c>
    </row>
    <row r="2671" spans="1:5" ht="22.5" customHeight="1">
      <c r="A2671" s="1013" t="s">
        <v>20062</v>
      </c>
      <c r="B2671" s="1013" t="s">
        <v>20066</v>
      </c>
      <c r="C2671" s="1017">
        <v>0</v>
      </c>
      <c r="D2671" s="1017">
        <v>53.75</v>
      </c>
      <c r="E2671" s="612">
        <f t="shared" si="41"/>
        <v>8037650.4700000081</v>
      </c>
    </row>
    <row r="2672" spans="1:5" ht="22.5" customHeight="1">
      <c r="A2672" s="1013" t="s">
        <v>20067</v>
      </c>
      <c r="B2672" s="1013" t="s">
        <v>20068</v>
      </c>
      <c r="C2672" s="1017">
        <v>0</v>
      </c>
      <c r="D2672" s="1024">
        <v>130672.5</v>
      </c>
      <c r="E2672" s="612">
        <f t="shared" si="41"/>
        <v>7906977.9700000081</v>
      </c>
    </row>
    <row r="2673" spans="1:5" ht="22.5" customHeight="1">
      <c r="A2673" s="1013" t="s">
        <v>20067</v>
      </c>
      <c r="B2673" s="1013" t="s">
        <v>20069</v>
      </c>
      <c r="C2673" s="1017">
        <v>0</v>
      </c>
      <c r="D2673" s="1017">
        <v>53.75</v>
      </c>
      <c r="E2673" s="612">
        <f t="shared" si="41"/>
        <v>7906924.2200000081</v>
      </c>
    </row>
    <row r="2674" spans="1:5" ht="22.5" customHeight="1">
      <c r="A2674" s="1013" t="s">
        <v>20067</v>
      </c>
      <c r="B2674" s="1013" t="s">
        <v>20070</v>
      </c>
      <c r="C2674" s="1017">
        <v>0</v>
      </c>
      <c r="D2674" s="1024">
        <v>744848</v>
      </c>
      <c r="E2674" s="612">
        <f t="shared" si="41"/>
        <v>7162076.2200000081</v>
      </c>
    </row>
    <row r="2675" spans="1:5" ht="22.5" customHeight="1">
      <c r="A2675" s="1013" t="s">
        <v>20067</v>
      </c>
      <c r="B2675" s="1013" t="s">
        <v>20071</v>
      </c>
      <c r="C2675" s="1017">
        <v>0</v>
      </c>
      <c r="D2675" s="1017">
        <v>53.75</v>
      </c>
      <c r="E2675" s="612">
        <f t="shared" si="41"/>
        <v>7162022.4700000081</v>
      </c>
    </row>
    <row r="2676" spans="1:5" ht="22.5" customHeight="1">
      <c r="A2676" s="1013" t="s">
        <v>20067</v>
      </c>
      <c r="B2676" s="1013" t="s">
        <v>20072</v>
      </c>
      <c r="C2676" s="1017">
        <v>0</v>
      </c>
      <c r="D2676" s="1024">
        <v>229663</v>
      </c>
      <c r="E2676" s="612">
        <f t="shared" si="41"/>
        <v>6932359.4700000081</v>
      </c>
    </row>
    <row r="2677" spans="1:5" ht="22.5" customHeight="1">
      <c r="A2677" s="1013" t="s">
        <v>20067</v>
      </c>
      <c r="B2677" s="1013" t="s">
        <v>20073</v>
      </c>
      <c r="C2677" s="1017">
        <v>0</v>
      </c>
      <c r="D2677" s="1017">
        <v>53.75</v>
      </c>
      <c r="E2677" s="612">
        <f t="shared" si="41"/>
        <v>6932305.7200000081</v>
      </c>
    </row>
    <row r="2678" spans="1:5" ht="22.5" customHeight="1">
      <c r="A2678" s="1013" t="s">
        <v>20067</v>
      </c>
      <c r="B2678" s="1013" t="s">
        <v>20074</v>
      </c>
      <c r="C2678" s="1017">
        <v>0</v>
      </c>
      <c r="D2678" s="1024">
        <v>142880</v>
      </c>
      <c r="E2678" s="612">
        <f t="shared" si="41"/>
        <v>6789425.7200000081</v>
      </c>
    </row>
    <row r="2679" spans="1:5" ht="22.5" customHeight="1">
      <c r="A2679" s="1013" t="s">
        <v>20067</v>
      </c>
      <c r="B2679" s="1013" t="s">
        <v>20075</v>
      </c>
      <c r="C2679" s="1017">
        <v>0</v>
      </c>
      <c r="D2679" s="1017">
        <v>53.75</v>
      </c>
      <c r="E2679" s="612">
        <f t="shared" si="41"/>
        <v>6789371.9700000081</v>
      </c>
    </row>
    <row r="2680" spans="1:5" ht="22.5" customHeight="1">
      <c r="A2680" s="1013" t="s">
        <v>20067</v>
      </c>
      <c r="B2680" s="1013" t="s">
        <v>20076</v>
      </c>
      <c r="C2680" s="1017">
        <v>0</v>
      </c>
      <c r="D2680" s="1024">
        <v>31350</v>
      </c>
      <c r="E2680" s="612">
        <f t="shared" si="41"/>
        <v>6758021.9700000081</v>
      </c>
    </row>
    <row r="2681" spans="1:5" ht="22.5" customHeight="1">
      <c r="A2681" s="1013" t="s">
        <v>20067</v>
      </c>
      <c r="B2681" s="1013" t="s">
        <v>20077</v>
      </c>
      <c r="C2681" s="1017">
        <v>0</v>
      </c>
      <c r="D2681" s="1017">
        <v>26.88</v>
      </c>
      <c r="E2681" s="612">
        <f t="shared" si="41"/>
        <v>6757995.0900000082</v>
      </c>
    </row>
    <row r="2682" spans="1:5" ht="22.5" customHeight="1">
      <c r="A2682" s="1013" t="s">
        <v>20067</v>
      </c>
      <c r="B2682" s="1013" t="s">
        <v>20078</v>
      </c>
      <c r="C2682" s="1017">
        <v>0</v>
      </c>
      <c r="D2682" s="1024">
        <v>80750</v>
      </c>
      <c r="E2682" s="612">
        <f t="shared" si="41"/>
        <v>6677245.0900000082</v>
      </c>
    </row>
    <row r="2683" spans="1:5" ht="22.5" customHeight="1">
      <c r="A2683" s="1013" t="s">
        <v>20067</v>
      </c>
      <c r="B2683" s="1013" t="s">
        <v>20079</v>
      </c>
      <c r="C2683" s="1017">
        <v>0</v>
      </c>
      <c r="D2683" s="1017">
        <v>53.75</v>
      </c>
      <c r="E2683" s="612">
        <f t="shared" si="41"/>
        <v>6677191.3400000082</v>
      </c>
    </row>
    <row r="2684" spans="1:5" ht="22.5" customHeight="1">
      <c r="A2684" s="1013" t="s">
        <v>20067</v>
      </c>
      <c r="B2684" s="1013" t="s">
        <v>20080</v>
      </c>
      <c r="C2684" s="1017">
        <v>0</v>
      </c>
      <c r="D2684" s="1024">
        <v>177650</v>
      </c>
      <c r="E2684" s="612">
        <f t="shared" si="41"/>
        <v>6499541.3400000082</v>
      </c>
    </row>
    <row r="2685" spans="1:5" ht="22.5" customHeight="1">
      <c r="A2685" s="1013" t="s">
        <v>20067</v>
      </c>
      <c r="B2685" s="1013" t="s">
        <v>20081</v>
      </c>
      <c r="C2685" s="1017">
        <v>0</v>
      </c>
      <c r="D2685" s="1017">
        <v>53.75</v>
      </c>
      <c r="E2685" s="612">
        <f t="shared" si="41"/>
        <v>6499487.5900000082</v>
      </c>
    </row>
    <row r="2686" spans="1:5" ht="22.5" customHeight="1">
      <c r="A2686" s="1013" t="s">
        <v>20067</v>
      </c>
      <c r="B2686" s="1013" t="s">
        <v>20082</v>
      </c>
      <c r="C2686" s="1017">
        <v>0</v>
      </c>
      <c r="D2686" s="1024">
        <v>90416.25</v>
      </c>
      <c r="E2686" s="612">
        <f t="shared" si="41"/>
        <v>6409071.3400000082</v>
      </c>
    </row>
    <row r="2687" spans="1:5" ht="22.5" customHeight="1">
      <c r="A2687" s="1013" t="s">
        <v>20067</v>
      </c>
      <c r="B2687" s="1013" t="s">
        <v>20083</v>
      </c>
      <c r="C2687" s="1017">
        <v>0</v>
      </c>
      <c r="D2687" s="1017">
        <v>53.75</v>
      </c>
      <c r="E2687" s="612">
        <f t="shared" si="41"/>
        <v>6409017.5900000082</v>
      </c>
    </row>
    <row r="2688" spans="1:5" ht="22.5" customHeight="1">
      <c r="A2688" s="1013" t="s">
        <v>20084</v>
      </c>
      <c r="B2688" s="1013" t="s">
        <v>20085</v>
      </c>
      <c r="C2688" s="1017">
        <v>0</v>
      </c>
      <c r="D2688" s="1024">
        <v>154850</v>
      </c>
      <c r="E2688" s="612">
        <f t="shared" si="41"/>
        <v>6254167.5900000082</v>
      </c>
    </row>
    <row r="2689" spans="1:5" ht="22.5" customHeight="1">
      <c r="A2689" s="1013" t="s">
        <v>20084</v>
      </c>
      <c r="B2689" s="1013" t="s">
        <v>20086</v>
      </c>
      <c r="C2689" s="1017">
        <v>0</v>
      </c>
      <c r="D2689" s="1017">
        <v>53.75</v>
      </c>
      <c r="E2689" s="612">
        <f t="shared" si="41"/>
        <v>6254113.8400000082</v>
      </c>
    </row>
    <row r="2690" spans="1:5" ht="22.5" customHeight="1">
      <c r="A2690" s="1013" t="s">
        <v>20087</v>
      </c>
      <c r="B2690" s="1013" t="s">
        <v>20088</v>
      </c>
      <c r="C2690" s="1017">
        <v>0</v>
      </c>
      <c r="D2690" s="1024">
        <v>81130</v>
      </c>
      <c r="E2690" s="612">
        <f t="shared" si="41"/>
        <v>6172983.8400000082</v>
      </c>
    </row>
    <row r="2691" spans="1:5" ht="22.5" customHeight="1">
      <c r="A2691" s="1013" t="s">
        <v>20087</v>
      </c>
      <c r="B2691" s="1013" t="s">
        <v>20089</v>
      </c>
      <c r="C2691" s="1017">
        <v>0</v>
      </c>
      <c r="D2691" s="1017">
        <v>53.75</v>
      </c>
      <c r="E2691" s="612">
        <f t="shared" si="41"/>
        <v>6172930.0900000082</v>
      </c>
    </row>
    <row r="2692" spans="1:5" ht="22.5" customHeight="1">
      <c r="A2692" s="1013" t="s">
        <v>20087</v>
      </c>
      <c r="B2692" s="1013" t="s">
        <v>20090</v>
      </c>
      <c r="C2692" s="1017">
        <v>0</v>
      </c>
      <c r="D2692" s="1024">
        <v>274360</v>
      </c>
      <c r="E2692" s="612">
        <f t="shared" si="41"/>
        <v>5898570.0900000082</v>
      </c>
    </row>
    <row r="2693" spans="1:5" ht="22.5" customHeight="1">
      <c r="A2693" s="1013" t="s">
        <v>20087</v>
      </c>
      <c r="B2693" s="1013" t="s">
        <v>20091</v>
      </c>
      <c r="C2693" s="1017">
        <v>0</v>
      </c>
      <c r="D2693" s="1017">
        <v>53.75</v>
      </c>
      <c r="E2693" s="612">
        <f t="shared" si="41"/>
        <v>5898516.3400000082</v>
      </c>
    </row>
    <row r="2694" spans="1:5" ht="22.5" customHeight="1">
      <c r="A2694" s="1013" t="s">
        <v>20087</v>
      </c>
      <c r="B2694" s="1013" t="s">
        <v>20092</v>
      </c>
      <c r="C2694" s="1017">
        <v>0</v>
      </c>
      <c r="D2694" s="1024">
        <v>134900</v>
      </c>
      <c r="E2694" s="612">
        <f t="shared" si="41"/>
        <v>5763616.3400000082</v>
      </c>
    </row>
    <row r="2695" spans="1:5" ht="22.5" customHeight="1">
      <c r="A2695" s="1013" t="s">
        <v>20087</v>
      </c>
      <c r="B2695" s="1013" t="s">
        <v>20093</v>
      </c>
      <c r="C2695" s="1017">
        <v>0</v>
      </c>
      <c r="D2695" s="1017">
        <v>53.75</v>
      </c>
      <c r="E2695" s="612">
        <f t="shared" ref="E2695:E2758" si="42">E2694-D2695+C2695</f>
        <v>5763562.5900000082</v>
      </c>
    </row>
    <row r="2696" spans="1:5" ht="22.5" customHeight="1">
      <c r="A2696" s="1013" t="s">
        <v>20087</v>
      </c>
      <c r="B2696" s="1013" t="s">
        <v>20094</v>
      </c>
      <c r="C2696" s="1017">
        <v>0</v>
      </c>
      <c r="D2696" s="1024">
        <v>57475</v>
      </c>
      <c r="E2696" s="612">
        <f t="shared" si="42"/>
        <v>5706087.5900000082</v>
      </c>
    </row>
    <row r="2697" spans="1:5" ht="22.5" customHeight="1">
      <c r="A2697" s="1013" t="s">
        <v>20087</v>
      </c>
      <c r="B2697" s="1013" t="s">
        <v>20095</v>
      </c>
      <c r="C2697" s="1017">
        <v>0</v>
      </c>
      <c r="D2697" s="1017">
        <v>53.75</v>
      </c>
      <c r="E2697" s="612">
        <f t="shared" si="42"/>
        <v>5706033.8400000082</v>
      </c>
    </row>
    <row r="2698" spans="1:5" ht="22.5" customHeight="1">
      <c r="A2698" s="1013" t="s">
        <v>20087</v>
      </c>
      <c r="B2698" s="1013" t="s">
        <v>20096</v>
      </c>
      <c r="C2698" s="1017">
        <v>0</v>
      </c>
      <c r="D2698" s="1024">
        <v>700601.25</v>
      </c>
      <c r="E2698" s="612">
        <f t="shared" si="42"/>
        <v>5005432.5900000082</v>
      </c>
    </row>
    <row r="2699" spans="1:5" ht="22.5" customHeight="1">
      <c r="A2699" s="1013" t="s">
        <v>20087</v>
      </c>
      <c r="B2699" s="1013" t="s">
        <v>20097</v>
      </c>
      <c r="C2699" s="1017">
        <v>0</v>
      </c>
      <c r="D2699" s="1017">
        <v>53.75</v>
      </c>
      <c r="E2699" s="612">
        <f t="shared" si="42"/>
        <v>5005378.8400000082</v>
      </c>
    </row>
    <row r="2700" spans="1:5" ht="22.5" customHeight="1">
      <c r="A2700" s="1013" t="s">
        <v>20087</v>
      </c>
      <c r="B2700" s="1013" t="s">
        <v>20098</v>
      </c>
      <c r="C2700" s="1017">
        <v>0</v>
      </c>
      <c r="D2700" s="1024">
        <v>166725</v>
      </c>
      <c r="E2700" s="612">
        <f t="shared" si="42"/>
        <v>4838653.8400000082</v>
      </c>
    </row>
    <row r="2701" spans="1:5" ht="22.5" customHeight="1">
      <c r="A2701" s="1013" t="s">
        <v>20087</v>
      </c>
      <c r="B2701" s="1013" t="s">
        <v>20099</v>
      </c>
      <c r="C2701" s="1017">
        <v>0</v>
      </c>
      <c r="D2701" s="1017">
        <v>53.75</v>
      </c>
      <c r="E2701" s="612">
        <f t="shared" si="42"/>
        <v>4838600.0900000082</v>
      </c>
    </row>
    <row r="2702" spans="1:5" ht="22.5" customHeight="1">
      <c r="A2702" s="1013" t="s">
        <v>20087</v>
      </c>
      <c r="B2702" s="1013" t="s">
        <v>20100</v>
      </c>
      <c r="C2702" s="1017">
        <v>0</v>
      </c>
      <c r="D2702" s="1024">
        <v>378290</v>
      </c>
      <c r="E2702" s="612">
        <f t="shared" si="42"/>
        <v>4460310.0900000082</v>
      </c>
    </row>
    <row r="2703" spans="1:5" ht="22.5" customHeight="1">
      <c r="A2703" s="1013" t="s">
        <v>20087</v>
      </c>
      <c r="B2703" s="1013" t="s">
        <v>20101</v>
      </c>
      <c r="C2703" s="1017">
        <v>0</v>
      </c>
      <c r="D2703" s="1017">
        <v>53.75</v>
      </c>
      <c r="E2703" s="612">
        <f t="shared" si="42"/>
        <v>4460256.3400000082</v>
      </c>
    </row>
    <row r="2704" spans="1:5" ht="22.5" customHeight="1">
      <c r="A2704" s="1013" t="s">
        <v>20087</v>
      </c>
      <c r="B2704" s="1013" t="s">
        <v>20102</v>
      </c>
      <c r="C2704" s="1017">
        <v>0</v>
      </c>
      <c r="D2704" s="1024">
        <v>1538858</v>
      </c>
      <c r="E2704" s="612">
        <f t="shared" si="42"/>
        <v>2921398.3400000082</v>
      </c>
    </row>
    <row r="2705" spans="1:5" ht="22.5" customHeight="1">
      <c r="A2705" s="1013" t="s">
        <v>20087</v>
      </c>
      <c r="B2705" s="1013" t="s">
        <v>20103</v>
      </c>
      <c r="C2705" s="1017">
        <v>0</v>
      </c>
      <c r="D2705" s="1017">
        <v>53.75</v>
      </c>
      <c r="E2705" s="612">
        <f t="shared" si="42"/>
        <v>2921344.5900000082</v>
      </c>
    </row>
    <row r="2706" spans="1:5" ht="22.5" customHeight="1">
      <c r="A2706" s="1013" t="s">
        <v>20087</v>
      </c>
      <c r="B2706" s="1013" t="s">
        <v>20104</v>
      </c>
      <c r="C2706" s="1017">
        <v>0</v>
      </c>
      <c r="D2706" s="1024">
        <v>275500</v>
      </c>
      <c r="E2706" s="612">
        <f t="shared" si="42"/>
        <v>2645844.5900000082</v>
      </c>
    </row>
    <row r="2707" spans="1:5" ht="22.5" customHeight="1">
      <c r="A2707" s="1013" t="s">
        <v>20087</v>
      </c>
      <c r="B2707" s="1013" t="s">
        <v>20105</v>
      </c>
      <c r="C2707" s="1017">
        <v>0</v>
      </c>
      <c r="D2707" s="1017">
        <v>53.75</v>
      </c>
      <c r="E2707" s="612">
        <f t="shared" si="42"/>
        <v>2645790.8400000082</v>
      </c>
    </row>
    <row r="2708" spans="1:5" ht="22.5" customHeight="1">
      <c r="A2708" s="1013" t="s">
        <v>20106</v>
      </c>
      <c r="B2708" s="1013" t="s">
        <v>20107</v>
      </c>
      <c r="C2708" s="1017">
        <v>0</v>
      </c>
      <c r="D2708" s="1024">
        <v>110000</v>
      </c>
      <c r="E2708" s="612">
        <f t="shared" si="42"/>
        <v>2535790.8400000082</v>
      </c>
    </row>
    <row r="2709" spans="1:5" ht="22.5" customHeight="1">
      <c r="A2709" s="1013" t="s">
        <v>20106</v>
      </c>
      <c r="B2709" s="1013" t="s">
        <v>20108</v>
      </c>
      <c r="C2709" s="1017">
        <v>0</v>
      </c>
      <c r="D2709" s="1017">
        <v>53.75</v>
      </c>
      <c r="E2709" s="612">
        <f t="shared" si="42"/>
        <v>2535737.0900000082</v>
      </c>
    </row>
    <row r="2710" spans="1:5" ht="22.5" customHeight="1">
      <c r="A2710" s="1013" t="s">
        <v>20106</v>
      </c>
      <c r="B2710" s="1013" t="s">
        <v>20109</v>
      </c>
      <c r="C2710" s="1017">
        <v>0</v>
      </c>
      <c r="D2710" s="1024">
        <v>45600</v>
      </c>
      <c r="E2710" s="612">
        <f t="shared" si="42"/>
        <v>2490137.0900000082</v>
      </c>
    </row>
    <row r="2711" spans="1:5" ht="22.5" customHeight="1">
      <c r="A2711" s="1013" t="s">
        <v>20106</v>
      </c>
      <c r="B2711" s="1013" t="s">
        <v>20110</v>
      </c>
      <c r="C2711" s="1017">
        <v>0</v>
      </c>
      <c r="D2711" s="1017">
        <v>26.88</v>
      </c>
      <c r="E2711" s="612">
        <f t="shared" si="42"/>
        <v>2490110.2100000083</v>
      </c>
    </row>
    <row r="2712" spans="1:5" ht="22.5" customHeight="1">
      <c r="A2712" s="1013" t="s">
        <v>20106</v>
      </c>
      <c r="B2712" s="1013" t="s">
        <v>20111</v>
      </c>
      <c r="C2712" s="1017">
        <v>0</v>
      </c>
      <c r="D2712" s="1024">
        <v>166250</v>
      </c>
      <c r="E2712" s="612">
        <f t="shared" si="42"/>
        <v>2323860.2100000083</v>
      </c>
    </row>
    <row r="2713" spans="1:5" ht="22.5" customHeight="1">
      <c r="A2713" s="1013" t="s">
        <v>20106</v>
      </c>
      <c r="B2713" s="1013" t="s">
        <v>20112</v>
      </c>
      <c r="C2713" s="1017">
        <v>0</v>
      </c>
      <c r="D2713" s="1017">
        <v>53.75</v>
      </c>
      <c r="E2713" s="612">
        <f t="shared" si="42"/>
        <v>2323806.4600000083</v>
      </c>
    </row>
    <row r="2714" spans="1:5" ht="22.5" customHeight="1">
      <c r="A2714" s="1013" t="s">
        <v>20106</v>
      </c>
      <c r="B2714" s="1013" t="s">
        <v>20113</v>
      </c>
      <c r="C2714" s="1017">
        <v>0</v>
      </c>
      <c r="D2714" s="1024">
        <v>66500</v>
      </c>
      <c r="E2714" s="612">
        <f t="shared" si="42"/>
        <v>2257306.4600000083</v>
      </c>
    </row>
    <row r="2715" spans="1:5" ht="22.5" customHeight="1">
      <c r="A2715" s="1013" t="s">
        <v>20106</v>
      </c>
      <c r="B2715" s="1013" t="s">
        <v>20114</v>
      </c>
      <c r="C2715" s="1017">
        <v>0</v>
      </c>
      <c r="D2715" s="1017">
        <v>53.75</v>
      </c>
      <c r="E2715" s="612">
        <f t="shared" si="42"/>
        <v>2257252.7100000083</v>
      </c>
    </row>
    <row r="2716" spans="1:5" ht="22.5" customHeight="1">
      <c r="A2716" s="1013" t="s">
        <v>20106</v>
      </c>
      <c r="B2716" s="1013" t="s">
        <v>20115</v>
      </c>
      <c r="C2716" s="1017">
        <v>0</v>
      </c>
      <c r="D2716" s="1024">
        <v>57000</v>
      </c>
      <c r="E2716" s="612">
        <f t="shared" si="42"/>
        <v>2200252.7100000083</v>
      </c>
    </row>
    <row r="2717" spans="1:5" ht="22.5" customHeight="1">
      <c r="A2717" s="1013" t="s">
        <v>20106</v>
      </c>
      <c r="B2717" s="1013" t="s">
        <v>20116</v>
      </c>
      <c r="C2717" s="1017">
        <v>0</v>
      </c>
      <c r="D2717" s="1017">
        <v>53.75</v>
      </c>
      <c r="E2717" s="612">
        <f t="shared" si="42"/>
        <v>2200198.9600000083</v>
      </c>
    </row>
    <row r="2718" spans="1:5" ht="22.5" customHeight="1">
      <c r="A2718" s="1013" t="s">
        <v>20106</v>
      </c>
      <c r="B2718" s="1013" t="s">
        <v>20117</v>
      </c>
      <c r="C2718" s="1017">
        <v>0</v>
      </c>
      <c r="D2718" s="1024">
        <v>133000</v>
      </c>
      <c r="E2718" s="612">
        <f t="shared" si="42"/>
        <v>2067198.9600000083</v>
      </c>
    </row>
    <row r="2719" spans="1:5" ht="22.5" customHeight="1">
      <c r="A2719" s="1013" t="s">
        <v>20106</v>
      </c>
      <c r="B2719" s="1013" t="s">
        <v>20118</v>
      </c>
      <c r="C2719" s="1017">
        <v>0</v>
      </c>
      <c r="D2719" s="1017">
        <v>53.75</v>
      </c>
      <c r="E2719" s="612">
        <f t="shared" si="42"/>
        <v>2067145.2100000083</v>
      </c>
    </row>
    <row r="2720" spans="1:5" ht="22.5" customHeight="1">
      <c r="A2720" s="1013" t="s">
        <v>20106</v>
      </c>
      <c r="B2720" s="1013" t="s">
        <v>20119</v>
      </c>
      <c r="C2720" s="1017">
        <v>0</v>
      </c>
      <c r="D2720" s="1024">
        <v>228000</v>
      </c>
      <c r="E2720" s="612">
        <f t="shared" si="42"/>
        <v>1839145.2100000083</v>
      </c>
    </row>
    <row r="2721" spans="1:5" ht="22.5" customHeight="1">
      <c r="A2721" s="1013" t="s">
        <v>20106</v>
      </c>
      <c r="B2721" s="1013" t="s">
        <v>20120</v>
      </c>
      <c r="C2721" s="1017">
        <v>0</v>
      </c>
      <c r="D2721" s="1017">
        <v>53.75</v>
      </c>
      <c r="E2721" s="612">
        <f t="shared" si="42"/>
        <v>1839091.4600000083</v>
      </c>
    </row>
    <row r="2722" spans="1:5" ht="22.5" customHeight="1">
      <c r="A2722" s="1013" t="s">
        <v>20121</v>
      </c>
      <c r="B2722" s="1013" t="s">
        <v>20122</v>
      </c>
      <c r="C2722" s="1017">
        <v>0</v>
      </c>
      <c r="D2722" s="1024">
        <v>337250</v>
      </c>
      <c r="E2722" s="612">
        <f t="shared" si="42"/>
        <v>1501841.4600000083</v>
      </c>
    </row>
    <row r="2723" spans="1:5" ht="22.5" customHeight="1">
      <c r="A2723" s="1013" t="s">
        <v>20121</v>
      </c>
      <c r="B2723" s="1013" t="s">
        <v>20123</v>
      </c>
      <c r="C2723" s="1017">
        <v>0</v>
      </c>
      <c r="D2723" s="1017">
        <v>53.75</v>
      </c>
      <c r="E2723" s="612">
        <f t="shared" si="42"/>
        <v>1501787.7100000083</v>
      </c>
    </row>
    <row r="2724" spans="1:5" ht="22.5" customHeight="1">
      <c r="A2724" s="1013" t="s">
        <v>20121</v>
      </c>
      <c r="B2724" s="1013" t="s">
        <v>20124</v>
      </c>
      <c r="C2724" s="1017">
        <v>0</v>
      </c>
      <c r="D2724" s="1017">
        <v>26.88</v>
      </c>
      <c r="E2724" s="612">
        <f t="shared" si="42"/>
        <v>1501760.8300000085</v>
      </c>
    </row>
    <row r="2725" spans="1:5" ht="22.5" customHeight="1">
      <c r="A2725" s="1013" t="s">
        <v>20121</v>
      </c>
      <c r="B2725" s="1013" t="s">
        <v>20125</v>
      </c>
      <c r="C2725" s="1017">
        <v>0</v>
      </c>
      <c r="D2725" s="1024">
        <v>9900</v>
      </c>
      <c r="E2725" s="612">
        <f t="shared" si="42"/>
        <v>1491860.8300000085</v>
      </c>
    </row>
    <row r="2726" spans="1:5" ht="22.5" customHeight="1">
      <c r="A2726" s="1013" t="s">
        <v>20126</v>
      </c>
      <c r="B2726" s="1013" t="s">
        <v>20127</v>
      </c>
      <c r="C2726" s="1017">
        <v>0</v>
      </c>
      <c r="D2726" s="1024">
        <v>33250</v>
      </c>
      <c r="E2726" s="612">
        <f t="shared" si="42"/>
        <v>1458610.8300000085</v>
      </c>
    </row>
    <row r="2727" spans="1:5" ht="22.5" customHeight="1">
      <c r="A2727" s="1013" t="s">
        <v>20126</v>
      </c>
      <c r="B2727" s="1013" t="s">
        <v>20128</v>
      </c>
      <c r="C2727" s="1017">
        <v>0</v>
      </c>
      <c r="D2727" s="1017">
        <v>26.88</v>
      </c>
      <c r="E2727" s="612">
        <f t="shared" si="42"/>
        <v>1458583.9500000086</v>
      </c>
    </row>
    <row r="2728" spans="1:5" ht="22.5" customHeight="1">
      <c r="A2728" s="1013" t="s">
        <v>20126</v>
      </c>
      <c r="B2728" s="1013" t="s">
        <v>20129</v>
      </c>
      <c r="C2728" s="1017">
        <v>0</v>
      </c>
      <c r="D2728" s="1024">
        <v>112670</v>
      </c>
      <c r="E2728" s="612">
        <f t="shared" si="42"/>
        <v>1345913.9500000086</v>
      </c>
    </row>
    <row r="2729" spans="1:5" ht="22.5" customHeight="1">
      <c r="A2729" s="1013" t="s">
        <v>20126</v>
      </c>
      <c r="B2729" s="1013" t="s">
        <v>20130</v>
      </c>
      <c r="C2729" s="1017">
        <v>0</v>
      </c>
      <c r="D2729" s="1017">
        <v>53.75</v>
      </c>
      <c r="E2729" s="612">
        <f t="shared" si="42"/>
        <v>1345860.2000000086</v>
      </c>
    </row>
    <row r="2730" spans="1:5" ht="22.5" customHeight="1">
      <c r="A2730" s="1013" t="s">
        <v>20126</v>
      </c>
      <c r="B2730" s="1013" t="s">
        <v>20131</v>
      </c>
      <c r="C2730" s="1017">
        <v>0</v>
      </c>
      <c r="D2730" s="1024">
        <v>1004316.25</v>
      </c>
      <c r="E2730" s="612">
        <f t="shared" si="42"/>
        <v>341543.95000000857</v>
      </c>
    </row>
    <row r="2731" spans="1:5" ht="22.5" customHeight="1">
      <c r="A2731" s="1013" t="s">
        <v>20126</v>
      </c>
      <c r="B2731" s="1013" t="s">
        <v>20132</v>
      </c>
      <c r="C2731" s="1017">
        <v>0</v>
      </c>
      <c r="D2731" s="1017">
        <v>53.75</v>
      </c>
      <c r="E2731" s="612">
        <f t="shared" si="42"/>
        <v>341490.20000000857</v>
      </c>
    </row>
    <row r="2732" spans="1:5" ht="22.5" customHeight="1">
      <c r="A2732" s="1013" t="s">
        <v>20133</v>
      </c>
      <c r="B2732" s="1013" t="s">
        <v>20134</v>
      </c>
      <c r="C2732" s="1017">
        <v>0</v>
      </c>
      <c r="D2732" s="1024">
        <v>45125</v>
      </c>
      <c r="E2732" s="612">
        <f t="shared" si="42"/>
        <v>296365.20000000857</v>
      </c>
    </row>
    <row r="2733" spans="1:5" ht="22.5" customHeight="1">
      <c r="A2733" s="1013" t="s">
        <v>20133</v>
      </c>
      <c r="B2733" s="1013" t="s">
        <v>20135</v>
      </c>
      <c r="C2733" s="1017">
        <v>0</v>
      </c>
      <c r="D2733" s="1017">
        <v>26.88</v>
      </c>
      <c r="E2733" s="612">
        <f t="shared" si="42"/>
        <v>296338.32000000856</v>
      </c>
    </row>
    <row r="2734" spans="1:5" ht="22.5" customHeight="1">
      <c r="A2734" s="1013" t="s">
        <v>20136</v>
      </c>
      <c r="B2734" s="1013" t="s">
        <v>20137</v>
      </c>
      <c r="C2734" s="2616">
        <v>20000</v>
      </c>
      <c r="D2734" s="1017">
        <v>0</v>
      </c>
      <c r="E2734" s="612">
        <f t="shared" si="42"/>
        <v>316338.32000000856</v>
      </c>
    </row>
    <row r="2735" spans="1:5" ht="22.5" customHeight="1">
      <c r="A2735" s="1013" t="s">
        <v>20138</v>
      </c>
      <c r="B2735" s="1013" t="s">
        <v>20139</v>
      </c>
      <c r="C2735" s="2616">
        <v>64000</v>
      </c>
      <c r="D2735" s="1017">
        <v>0</v>
      </c>
      <c r="E2735" s="612">
        <f t="shared" si="42"/>
        <v>380338.32000000856</v>
      </c>
    </row>
    <row r="2736" spans="1:5" ht="22.5" customHeight="1">
      <c r="A2736" s="1013" t="s">
        <v>20140</v>
      </c>
      <c r="B2736" s="1013" t="s">
        <v>8336</v>
      </c>
      <c r="C2736" s="1017">
        <v>0</v>
      </c>
      <c r="D2736" s="1017">
        <v>50</v>
      </c>
      <c r="E2736" s="612">
        <f t="shared" si="42"/>
        <v>380288.32000000856</v>
      </c>
    </row>
    <row r="2737" spans="1:5" ht="22.5" customHeight="1">
      <c r="A2737" s="1013" t="s">
        <v>20141</v>
      </c>
      <c r="B2737" s="1013" t="s">
        <v>8336</v>
      </c>
      <c r="C2737" s="1017">
        <v>0</v>
      </c>
      <c r="D2737" s="1017">
        <v>250</v>
      </c>
      <c r="E2737" s="612">
        <f t="shared" si="42"/>
        <v>380038.32000000856</v>
      </c>
    </row>
    <row r="2738" spans="1:5" ht="22.5" customHeight="1">
      <c r="A2738" s="1013" t="s">
        <v>20142</v>
      </c>
      <c r="B2738" s="1013" t="s">
        <v>20143</v>
      </c>
      <c r="C2738" s="2616">
        <v>30000</v>
      </c>
      <c r="D2738" s="1017">
        <v>0</v>
      </c>
      <c r="E2738" s="612">
        <f t="shared" si="42"/>
        <v>410038.32000000856</v>
      </c>
    </row>
    <row r="2739" spans="1:5" ht="22.5" customHeight="1">
      <c r="A2739" s="1013" t="s">
        <v>20144</v>
      </c>
      <c r="B2739" s="1013" t="s">
        <v>20145</v>
      </c>
      <c r="C2739" s="1017">
        <v>0</v>
      </c>
      <c r="D2739" s="1017">
        <v>26.88</v>
      </c>
      <c r="E2739" s="612">
        <f t="shared" si="42"/>
        <v>410011.44000000856</v>
      </c>
    </row>
    <row r="2740" spans="1:5" ht="22.5" customHeight="1">
      <c r="A2740" s="1013" t="s">
        <v>20144</v>
      </c>
      <c r="B2740" s="1038" t="s">
        <v>20146</v>
      </c>
      <c r="C2740" s="1017">
        <v>0</v>
      </c>
      <c r="D2740" s="1764">
        <v>10000</v>
      </c>
      <c r="E2740" s="612">
        <f t="shared" si="42"/>
        <v>400011.44000000856</v>
      </c>
    </row>
    <row r="2741" spans="1:5" ht="22.5" customHeight="1">
      <c r="A2741" s="1013" t="s">
        <v>20144</v>
      </c>
      <c r="B2741" s="1038" t="s">
        <v>20147</v>
      </c>
      <c r="C2741" s="1017">
        <v>0</v>
      </c>
      <c r="D2741" s="1764">
        <v>61000</v>
      </c>
      <c r="E2741" s="612">
        <f t="shared" si="42"/>
        <v>339011.44000000856</v>
      </c>
    </row>
    <row r="2742" spans="1:5" ht="22.5" customHeight="1">
      <c r="A2742" s="1013" t="s">
        <v>20144</v>
      </c>
      <c r="B2742" s="1013" t="s">
        <v>20148</v>
      </c>
      <c r="C2742" s="1017">
        <v>0</v>
      </c>
      <c r="D2742" s="1017">
        <v>53.75</v>
      </c>
      <c r="E2742" s="612">
        <f t="shared" si="42"/>
        <v>338957.69000000856</v>
      </c>
    </row>
    <row r="2743" spans="1:5" ht="22.5" customHeight="1">
      <c r="A2743" s="1013" t="s">
        <v>20144</v>
      </c>
      <c r="B2743" s="1038" t="s">
        <v>20149</v>
      </c>
      <c r="C2743" s="1017">
        <v>0</v>
      </c>
      <c r="D2743" s="1764">
        <v>7000</v>
      </c>
      <c r="E2743" s="612">
        <f t="shared" si="42"/>
        <v>331957.69000000856</v>
      </c>
    </row>
    <row r="2744" spans="1:5" ht="22.5" customHeight="1">
      <c r="A2744" s="1013" t="s">
        <v>20144</v>
      </c>
      <c r="B2744" s="1013" t="s">
        <v>20150</v>
      </c>
      <c r="C2744" s="1017">
        <v>0</v>
      </c>
      <c r="D2744" s="1017">
        <v>26.88</v>
      </c>
      <c r="E2744" s="612">
        <f t="shared" si="42"/>
        <v>331930.81000000855</v>
      </c>
    </row>
    <row r="2745" spans="1:5" ht="22.5" customHeight="1">
      <c r="A2745" s="1013" t="s">
        <v>20144</v>
      </c>
      <c r="B2745" s="1013" t="s">
        <v>20151</v>
      </c>
      <c r="C2745" s="1017">
        <v>0</v>
      </c>
      <c r="D2745" s="1017">
        <v>26.88</v>
      </c>
      <c r="E2745" s="612">
        <f t="shared" si="42"/>
        <v>331903.93000000855</v>
      </c>
    </row>
    <row r="2746" spans="1:5" ht="22.5" customHeight="1">
      <c r="A2746" s="1013" t="s">
        <v>20144</v>
      </c>
      <c r="B2746" s="1038" t="s">
        <v>20152</v>
      </c>
      <c r="C2746" s="1017">
        <v>0</v>
      </c>
      <c r="D2746" s="1764">
        <v>7700</v>
      </c>
      <c r="E2746" s="612">
        <f t="shared" si="42"/>
        <v>324203.93000000855</v>
      </c>
    </row>
    <row r="2747" spans="1:5" ht="22.5" customHeight="1">
      <c r="A2747" s="1013" t="s">
        <v>20144</v>
      </c>
      <c r="B2747" s="1013" t="s">
        <v>20153</v>
      </c>
      <c r="C2747" s="1017">
        <v>0</v>
      </c>
      <c r="D2747" s="1017">
        <v>53.75</v>
      </c>
      <c r="E2747" s="612">
        <f t="shared" si="42"/>
        <v>324150.18000000855</v>
      </c>
    </row>
    <row r="2748" spans="1:5" ht="22.5" customHeight="1">
      <c r="A2748" s="1013" t="s">
        <v>20144</v>
      </c>
      <c r="B2748" s="1038" t="s">
        <v>20154</v>
      </c>
      <c r="C2748" s="1017">
        <v>0</v>
      </c>
      <c r="D2748" s="1764">
        <v>60000</v>
      </c>
      <c r="E2748" s="612">
        <f t="shared" si="42"/>
        <v>264150.18000000855</v>
      </c>
    </row>
    <row r="2749" spans="1:5" ht="22.5" customHeight="1">
      <c r="A2749" s="1013" t="s">
        <v>20144</v>
      </c>
      <c r="B2749" s="1038" t="s">
        <v>20155</v>
      </c>
      <c r="C2749" s="1017">
        <v>0</v>
      </c>
      <c r="D2749" s="1764">
        <v>70000</v>
      </c>
      <c r="E2749" s="612">
        <f t="shared" si="42"/>
        <v>194150.18000000855</v>
      </c>
    </row>
    <row r="2750" spans="1:5" ht="22.5" customHeight="1">
      <c r="A2750" s="1013" t="s">
        <v>20144</v>
      </c>
      <c r="B2750" s="1013" t="s">
        <v>20156</v>
      </c>
      <c r="C2750" s="1017">
        <v>0</v>
      </c>
      <c r="D2750" s="1017">
        <v>53.75</v>
      </c>
      <c r="E2750" s="612">
        <f t="shared" si="42"/>
        <v>194096.43000000855</v>
      </c>
    </row>
    <row r="2751" spans="1:5" ht="22.5" customHeight="1">
      <c r="A2751" s="1013" t="s">
        <v>20144</v>
      </c>
      <c r="B2751" s="1013" t="s">
        <v>20157</v>
      </c>
      <c r="C2751" s="1017">
        <v>0</v>
      </c>
      <c r="D2751" s="1017">
        <v>21240</v>
      </c>
      <c r="E2751" s="612">
        <f t="shared" si="42"/>
        <v>172856.43000000855</v>
      </c>
    </row>
    <row r="2752" spans="1:5" ht="22.5" customHeight="1">
      <c r="A2752" s="1013" t="s">
        <v>20144</v>
      </c>
      <c r="B2752" s="1013" t="s">
        <v>20158</v>
      </c>
      <c r="C2752" s="1017">
        <v>0</v>
      </c>
      <c r="D2752" s="1017">
        <v>21240</v>
      </c>
      <c r="E2752" s="612">
        <f t="shared" si="42"/>
        <v>151616.43000000855</v>
      </c>
    </row>
    <row r="2753" spans="1:5" ht="22.5" customHeight="1">
      <c r="A2753" s="1013" t="s">
        <v>20144</v>
      </c>
      <c r="B2753" s="1013" t="s">
        <v>20159</v>
      </c>
      <c r="C2753" s="1017">
        <v>0</v>
      </c>
      <c r="D2753" s="1017">
        <v>5500</v>
      </c>
      <c r="E2753" s="612">
        <f t="shared" si="42"/>
        <v>146116.43000000855</v>
      </c>
    </row>
    <row r="2754" spans="1:5" ht="22.5" customHeight="1">
      <c r="A2754" s="1013" t="s">
        <v>20144</v>
      </c>
      <c r="B2754" s="1013" t="s">
        <v>20160</v>
      </c>
      <c r="C2754" s="1017">
        <v>0</v>
      </c>
      <c r="D2754" s="1017">
        <v>26.88</v>
      </c>
      <c r="E2754" s="612">
        <f t="shared" si="42"/>
        <v>146089.55000000854</v>
      </c>
    </row>
    <row r="2755" spans="1:5" ht="22.5" customHeight="1">
      <c r="A2755" s="1013" t="s">
        <v>20144</v>
      </c>
      <c r="B2755" s="1013" t="s">
        <v>20161</v>
      </c>
      <c r="C2755" s="1017">
        <v>0</v>
      </c>
      <c r="D2755" s="1017">
        <v>21240</v>
      </c>
      <c r="E2755" s="612">
        <f t="shared" si="42"/>
        <v>124849.55000000854</v>
      </c>
    </row>
    <row r="2756" spans="1:5" ht="22.5" customHeight="1">
      <c r="A2756" s="1013" t="s">
        <v>20144</v>
      </c>
      <c r="B2756" s="1013" t="s">
        <v>20162</v>
      </c>
      <c r="C2756" s="1017">
        <v>0</v>
      </c>
      <c r="D2756" s="1017">
        <v>10000</v>
      </c>
      <c r="E2756" s="612">
        <f t="shared" si="42"/>
        <v>114849.55000000854</v>
      </c>
    </row>
    <row r="2757" spans="1:5" ht="22.5" customHeight="1">
      <c r="A2757" s="1013" t="s">
        <v>20144</v>
      </c>
      <c r="B2757" s="1013" t="s">
        <v>20163</v>
      </c>
      <c r="C2757" s="1017">
        <v>0</v>
      </c>
      <c r="D2757" s="1017">
        <v>70000</v>
      </c>
      <c r="E2757" s="612">
        <f t="shared" si="42"/>
        <v>44849.550000008545</v>
      </c>
    </row>
    <row r="2758" spans="1:5" ht="22.5" customHeight="1">
      <c r="A2758" s="1013" t="s">
        <v>20164</v>
      </c>
      <c r="B2758" s="1013" t="s">
        <v>20165</v>
      </c>
      <c r="C2758" s="1017">
        <v>0</v>
      </c>
      <c r="D2758" s="1017">
        <v>12000</v>
      </c>
      <c r="E2758" s="612">
        <f t="shared" si="42"/>
        <v>32849.550000008545</v>
      </c>
    </row>
    <row r="2759" spans="1:5" ht="22.5" customHeight="1">
      <c r="A2759" s="1013" t="s">
        <v>20164</v>
      </c>
      <c r="B2759" s="1013" t="s">
        <v>20166</v>
      </c>
      <c r="C2759" s="1017">
        <v>0</v>
      </c>
      <c r="D2759" s="1017">
        <v>26.88</v>
      </c>
      <c r="E2759" s="612">
        <f t="shared" ref="E2759:E2822" si="43">E2758-D2759+C2759</f>
        <v>32822.670000008548</v>
      </c>
    </row>
    <row r="2760" spans="1:5" ht="22.5" customHeight="1">
      <c r="A2760" s="1013" t="s">
        <v>20167</v>
      </c>
      <c r="B2760" s="1013" t="s">
        <v>20168</v>
      </c>
      <c r="C2760" s="2616">
        <v>25000</v>
      </c>
      <c r="D2760" s="1017">
        <v>0</v>
      </c>
      <c r="E2760" s="612">
        <f t="shared" si="43"/>
        <v>57822.670000008548</v>
      </c>
    </row>
    <row r="2761" spans="1:5" ht="22.5" customHeight="1">
      <c r="A2761" s="1013" t="s">
        <v>20169</v>
      </c>
      <c r="B2761" s="1013" t="s">
        <v>20170</v>
      </c>
      <c r="C2761" s="2616">
        <v>35000</v>
      </c>
      <c r="D2761" s="1017">
        <v>0</v>
      </c>
      <c r="E2761" s="612">
        <f t="shared" si="43"/>
        <v>92822.67000000854</v>
      </c>
    </row>
    <row r="2762" spans="1:5" ht="22.5" customHeight="1">
      <c r="A2762" s="1013" t="s">
        <v>20171</v>
      </c>
      <c r="B2762" s="1013" t="s">
        <v>8336</v>
      </c>
      <c r="C2762" s="1017">
        <v>0</v>
      </c>
      <c r="D2762" s="1017">
        <v>50</v>
      </c>
      <c r="E2762" s="612">
        <f t="shared" si="43"/>
        <v>92772.67000000854</v>
      </c>
    </row>
    <row r="2763" spans="1:5" ht="22.5" customHeight="1">
      <c r="A2763" s="1013" t="s">
        <v>20172</v>
      </c>
      <c r="B2763" s="1013" t="s">
        <v>8336</v>
      </c>
      <c r="C2763" s="1017">
        <v>0</v>
      </c>
      <c r="D2763" s="1017"/>
      <c r="E2763" s="612">
        <f t="shared" si="43"/>
        <v>92772.67000000854</v>
      </c>
    </row>
    <row r="2764" spans="1:5" ht="22.5" customHeight="1">
      <c r="A2764" s="1013" t="s">
        <v>20173</v>
      </c>
      <c r="B2764" s="1013" t="s">
        <v>8336</v>
      </c>
      <c r="C2764" s="1017">
        <v>0</v>
      </c>
      <c r="D2764" s="1017">
        <v>150</v>
      </c>
      <c r="E2764" s="612">
        <f t="shared" si="43"/>
        <v>92622.67000000854</v>
      </c>
    </row>
    <row r="2765" spans="1:5" ht="22.5" customHeight="1">
      <c r="A2765" s="1013" t="s">
        <v>20174</v>
      </c>
      <c r="B2765" s="1013" t="s">
        <v>8336</v>
      </c>
      <c r="C2765" s="1017">
        <v>0</v>
      </c>
      <c r="D2765" s="1017"/>
      <c r="E2765" s="612">
        <f t="shared" si="43"/>
        <v>92622.67000000854</v>
      </c>
    </row>
    <row r="2766" spans="1:5" ht="22.5" customHeight="1">
      <c r="A2766" s="1013" t="s">
        <v>20175</v>
      </c>
      <c r="B2766" s="1013" t="s">
        <v>20176</v>
      </c>
      <c r="C2766" s="1017"/>
      <c r="D2766" s="1017">
        <v>0</v>
      </c>
      <c r="E2766" s="612">
        <f t="shared" si="43"/>
        <v>92622.67000000854</v>
      </c>
    </row>
    <row r="2767" spans="1:5" ht="22.5" customHeight="1">
      <c r="A2767" s="1013" t="s">
        <v>20177</v>
      </c>
      <c r="B2767" s="1013" t="s">
        <v>20176</v>
      </c>
      <c r="C2767" s="1017"/>
      <c r="D2767" s="1017">
        <v>0</v>
      </c>
      <c r="E2767" s="612">
        <f t="shared" si="43"/>
        <v>92622.67000000854</v>
      </c>
    </row>
    <row r="2768" spans="1:5" ht="22.5" customHeight="1">
      <c r="A2768" s="1013" t="s">
        <v>20171</v>
      </c>
      <c r="B2768" s="1013" t="s">
        <v>8336</v>
      </c>
      <c r="C2768" s="1017">
        <v>0</v>
      </c>
      <c r="D2768" s="1017">
        <v>50</v>
      </c>
      <c r="E2768" s="612">
        <f t="shared" si="43"/>
        <v>92572.67000000854</v>
      </c>
    </row>
    <row r="2769" spans="1:6" ht="22.5" customHeight="1">
      <c r="A2769" s="1013" t="s">
        <v>20172</v>
      </c>
      <c r="B2769" s="1013" t="s">
        <v>8336</v>
      </c>
      <c r="C2769" s="1017">
        <v>0</v>
      </c>
      <c r="D2769" s="1017">
        <v>50</v>
      </c>
      <c r="E2769" s="612">
        <f t="shared" si="43"/>
        <v>92522.67000000854</v>
      </c>
    </row>
    <row r="2770" spans="1:6" ht="22.5" customHeight="1">
      <c r="A2770" s="1013" t="s">
        <v>20173</v>
      </c>
      <c r="B2770" s="1013" t="s">
        <v>8336</v>
      </c>
      <c r="C2770" s="1017">
        <v>0</v>
      </c>
      <c r="D2770" s="1017">
        <v>150</v>
      </c>
      <c r="E2770" s="612">
        <f t="shared" si="43"/>
        <v>92372.67000000854</v>
      </c>
    </row>
    <row r="2771" spans="1:6" ht="22.5" customHeight="1">
      <c r="A2771" s="1013" t="s">
        <v>20174</v>
      </c>
      <c r="B2771" s="1013" t="s">
        <v>8336</v>
      </c>
      <c r="C2771" s="1017">
        <v>0</v>
      </c>
      <c r="D2771" s="1017">
        <v>150</v>
      </c>
      <c r="E2771" s="612">
        <f t="shared" si="43"/>
        <v>92222.67000000854</v>
      </c>
    </row>
    <row r="2772" spans="1:6" ht="22.5" customHeight="1">
      <c r="A2772" s="1013" t="s">
        <v>20175</v>
      </c>
      <c r="B2772" s="1013" t="s">
        <v>20176</v>
      </c>
      <c r="C2772" s="1017">
        <v>50</v>
      </c>
      <c r="D2772" s="1017">
        <v>0</v>
      </c>
      <c r="E2772" s="612">
        <f t="shared" si="43"/>
        <v>92272.67000000854</v>
      </c>
    </row>
    <row r="2773" spans="1:6" ht="22.5" customHeight="1">
      <c r="A2773" s="1013" t="s">
        <v>20177</v>
      </c>
      <c r="B2773" s="1013" t="s">
        <v>20176</v>
      </c>
      <c r="C2773" s="1017">
        <v>150</v>
      </c>
      <c r="D2773" s="1017">
        <v>0</v>
      </c>
      <c r="E2773" s="612">
        <f t="shared" si="43"/>
        <v>92422.67000000854</v>
      </c>
    </row>
    <row r="2774" spans="1:6" s="1023" customFormat="1" ht="22.5" customHeight="1">
      <c r="A2774" s="1014" t="s">
        <v>20514</v>
      </c>
      <c r="B2774" s="1014" t="s">
        <v>20515</v>
      </c>
      <c r="C2774" s="1024">
        <v>50000</v>
      </c>
      <c r="D2774" s="1024">
        <v>0</v>
      </c>
      <c r="E2774" s="612">
        <f t="shared" si="43"/>
        <v>142422.67000000854</v>
      </c>
      <c r="F2774" s="1358"/>
    </row>
    <row r="2775" spans="1:6" ht="22.5" customHeight="1">
      <c r="A2775" s="1013" t="s">
        <v>20516</v>
      </c>
      <c r="B2775" s="1013" t="s">
        <v>20517</v>
      </c>
      <c r="C2775" s="1024">
        <v>54000</v>
      </c>
      <c r="D2775" s="1017">
        <v>0</v>
      </c>
      <c r="E2775" s="612">
        <f t="shared" si="43"/>
        <v>196422.67000000854</v>
      </c>
    </row>
    <row r="2776" spans="1:6" ht="22.5" customHeight="1">
      <c r="A2776" s="1013" t="s">
        <v>20518</v>
      </c>
      <c r="B2776" s="1013" t="s">
        <v>20402</v>
      </c>
      <c r="C2776" s="1024">
        <v>64000</v>
      </c>
      <c r="D2776" s="1017">
        <v>0</v>
      </c>
      <c r="E2776" s="612">
        <f t="shared" si="43"/>
        <v>260422.67000000854</v>
      </c>
    </row>
    <row r="2777" spans="1:6" ht="22.5" customHeight="1">
      <c r="A2777" s="1013" t="s">
        <v>20519</v>
      </c>
      <c r="B2777" s="1013" t="s">
        <v>20520</v>
      </c>
      <c r="C2777" s="1017">
        <v>0</v>
      </c>
      <c r="D2777" s="1017">
        <v>53.75</v>
      </c>
      <c r="E2777" s="612">
        <f t="shared" si="43"/>
        <v>260368.92000000854</v>
      </c>
    </row>
    <row r="2778" spans="1:6" ht="22.5" customHeight="1">
      <c r="A2778" s="1013" t="s">
        <v>20519</v>
      </c>
      <c r="B2778" s="1013" t="s">
        <v>20521</v>
      </c>
      <c r="C2778" s="1017">
        <v>0</v>
      </c>
      <c r="D2778" s="1025">
        <v>59500</v>
      </c>
      <c r="E2778" s="612">
        <f t="shared" si="43"/>
        <v>200868.92000000854</v>
      </c>
    </row>
    <row r="2779" spans="1:6" ht="22.5" customHeight="1">
      <c r="A2779" s="1013" t="s">
        <v>20519</v>
      </c>
      <c r="B2779" s="1013" t="s">
        <v>20522</v>
      </c>
      <c r="C2779" s="1017">
        <v>0</v>
      </c>
      <c r="D2779" s="1017">
        <v>26.88</v>
      </c>
      <c r="E2779" s="612">
        <f t="shared" si="43"/>
        <v>200842.04000000854</v>
      </c>
    </row>
    <row r="2780" spans="1:6" ht="22.5" customHeight="1">
      <c r="A2780" s="1013" t="s">
        <v>20519</v>
      </c>
      <c r="B2780" s="1013" t="s">
        <v>20523</v>
      </c>
      <c r="C2780" s="1017">
        <v>0</v>
      </c>
      <c r="D2780" s="1025">
        <v>25000</v>
      </c>
      <c r="E2780" s="612">
        <f t="shared" si="43"/>
        <v>175842.04000000854</v>
      </c>
    </row>
    <row r="2781" spans="1:6" ht="22.5" customHeight="1">
      <c r="A2781" s="1013" t="s">
        <v>20519</v>
      </c>
      <c r="B2781" s="1013" t="s">
        <v>20524</v>
      </c>
      <c r="C2781" s="1017">
        <v>0</v>
      </c>
      <c r="D2781" s="1025">
        <v>20000</v>
      </c>
      <c r="E2781" s="612">
        <f t="shared" si="43"/>
        <v>155842.04000000854</v>
      </c>
    </row>
    <row r="2782" spans="1:6" ht="22.5" customHeight="1">
      <c r="A2782" s="1013" t="s">
        <v>20519</v>
      </c>
      <c r="B2782" s="1013" t="s">
        <v>20525</v>
      </c>
      <c r="C2782" s="1017">
        <v>0</v>
      </c>
      <c r="D2782" s="1017">
        <v>26.88</v>
      </c>
      <c r="E2782" s="612">
        <f t="shared" si="43"/>
        <v>155815.16000000853</v>
      </c>
    </row>
    <row r="2783" spans="1:6" ht="22.5" customHeight="1">
      <c r="A2783" s="1013" t="s">
        <v>20526</v>
      </c>
      <c r="B2783" s="1013" t="s">
        <v>20527</v>
      </c>
      <c r="C2783" s="1017">
        <v>0</v>
      </c>
      <c r="D2783" s="1025">
        <v>31500</v>
      </c>
      <c r="E2783" s="612">
        <f t="shared" si="43"/>
        <v>124315.16000000853</v>
      </c>
    </row>
    <row r="2784" spans="1:6" ht="22.5" customHeight="1">
      <c r="A2784" s="1013" t="s">
        <v>20528</v>
      </c>
      <c r="B2784" s="1013" t="s">
        <v>20529</v>
      </c>
      <c r="C2784" s="1017">
        <v>0</v>
      </c>
      <c r="D2784" s="1017">
        <v>26.88</v>
      </c>
      <c r="E2784" s="612">
        <f t="shared" si="43"/>
        <v>124288.28000000853</v>
      </c>
    </row>
    <row r="2785" spans="1:5" ht="22.5" customHeight="1">
      <c r="A2785" s="1013" t="s">
        <v>20528</v>
      </c>
      <c r="B2785" s="1013" t="s">
        <v>20530</v>
      </c>
      <c r="C2785" s="1017">
        <v>0</v>
      </c>
      <c r="D2785" s="1025">
        <v>25000</v>
      </c>
      <c r="E2785" s="612">
        <f t="shared" si="43"/>
        <v>99288.280000008526</v>
      </c>
    </row>
    <row r="2786" spans="1:5" ht="22.5" customHeight="1">
      <c r="A2786" s="1013" t="s">
        <v>20528</v>
      </c>
      <c r="B2786" s="1013" t="s">
        <v>20531</v>
      </c>
      <c r="C2786" s="1017">
        <v>0</v>
      </c>
      <c r="D2786" s="1025">
        <v>20000</v>
      </c>
      <c r="E2786" s="612">
        <f t="shared" si="43"/>
        <v>79288.280000008526</v>
      </c>
    </row>
    <row r="2787" spans="1:5" ht="22.5" customHeight="1">
      <c r="A2787" s="1013" t="s">
        <v>20528</v>
      </c>
      <c r="B2787" s="1013" t="s">
        <v>20532</v>
      </c>
      <c r="C2787" s="1017">
        <v>0</v>
      </c>
      <c r="D2787" s="1017">
        <v>26.88</v>
      </c>
      <c r="E2787" s="612">
        <f t="shared" si="43"/>
        <v>79261.400000008522</v>
      </c>
    </row>
    <row r="2788" spans="1:5" ht="22.5" customHeight="1">
      <c r="A2788" s="1013" t="s">
        <v>20533</v>
      </c>
      <c r="B2788" s="1013" t="s">
        <v>20534</v>
      </c>
      <c r="C2788" s="1024">
        <v>40000</v>
      </c>
      <c r="D2788" s="1017">
        <v>0</v>
      </c>
      <c r="E2788" s="612">
        <f t="shared" si="43"/>
        <v>119261.40000000852</v>
      </c>
    </row>
    <row r="2789" spans="1:5" ht="22.5" customHeight="1">
      <c r="A2789" s="1013" t="s">
        <v>20535</v>
      </c>
      <c r="B2789" s="1013" t="s">
        <v>20536</v>
      </c>
      <c r="C2789" s="1024">
        <v>257000</v>
      </c>
      <c r="D2789" s="1017">
        <v>0</v>
      </c>
      <c r="E2789" s="612">
        <f t="shared" si="43"/>
        <v>376261.40000000852</v>
      </c>
    </row>
    <row r="2790" spans="1:5" ht="22.5" customHeight="1">
      <c r="A2790" s="1013" t="s">
        <v>20537</v>
      </c>
      <c r="B2790" s="1013" t="s">
        <v>20538</v>
      </c>
      <c r="C2790" s="1024">
        <v>39000</v>
      </c>
      <c r="D2790" s="1017">
        <v>0</v>
      </c>
      <c r="E2790" s="612">
        <f t="shared" si="43"/>
        <v>415261.40000000852</v>
      </c>
    </row>
    <row r="2791" spans="1:5" ht="22.5" customHeight="1">
      <c r="A2791" s="1013" t="s">
        <v>20539</v>
      </c>
      <c r="B2791" s="1013" t="s">
        <v>20540</v>
      </c>
      <c r="C2791" s="1024">
        <v>54000</v>
      </c>
      <c r="D2791" s="1017">
        <v>0</v>
      </c>
      <c r="E2791" s="612">
        <f t="shared" si="43"/>
        <v>469261.40000000852</v>
      </c>
    </row>
    <row r="2792" spans="1:5" ht="22.5" customHeight="1">
      <c r="A2792" s="1013" t="s">
        <v>20541</v>
      </c>
      <c r="B2792" s="1013" t="s">
        <v>8336</v>
      </c>
      <c r="C2792" s="1025">
        <v>0</v>
      </c>
      <c r="D2792" s="1017">
        <v>250</v>
      </c>
      <c r="E2792" s="612">
        <f t="shared" si="43"/>
        <v>469011.40000000852</v>
      </c>
    </row>
    <row r="2793" spans="1:5" ht="22.5" customHeight="1">
      <c r="A2793" s="1013" t="s">
        <v>20542</v>
      </c>
      <c r="B2793" s="1013" t="s">
        <v>20543</v>
      </c>
      <c r="C2793" s="1024">
        <v>79000</v>
      </c>
      <c r="D2793" s="1017">
        <v>0</v>
      </c>
      <c r="E2793" s="612">
        <f t="shared" si="43"/>
        <v>548011.40000000852</v>
      </c>
    </row>
    <row r="2794" spans="1:5" ht="22.5" customHeight="1">
      <c r="A2794" s="1013" t="s">
        <v>20544</v>
      </c>
      <c r="B2794" s="1013" t="s">
        <v>20545</v>
      </c>
      <c r="C2794" s="1024">
        <v>25000</v>
      </c>
      <c r="D2794" s="1017">
        <v>0</v>
      </c>
      <c r="E2794" s="612">
        <f t="shared" si="43"/>
        <v>573011.40000000852</v>
      </c>
    </row>
    <row r="2795" spans="1:5" ht="22.5" customHeight="1">
      <c r="A2795" s="1013" t="s">
        <v>20546</v>
      </c>
      <c r="B2795" s="1013" t="s">
        <v>20547</v>
      </c>
      <c r="C2795" s="1024">
        <v>64000</v>
      </c>
      <c r="D2795" s="1017">
        <v>0</v>
      </c>
      <c r="E2795" s="612">
        <f t="shared" si="43"/>
        <v>637011.40000000852</v>
      </c>
    </row>
    <row r="2796" spans="1:5" ht="22.5" customHeight="1">
      <c r="A2796" s="1013" t="s">
        <v>20548</v>
      </c>
      <c r="B2796" s="1013" t="s">
        <v>20549</v>
      </c>
      <c r="C2796" s="1024">
        <v>60000</v>
      </c>
      <c r="D2796" s="1017">
        <v>0</v>
      </c>
      <c r="E2796" s="612">
        <f t="shared" si="43"/>
        <v>697011.40000000852</v>
      </c>
    </row>
    <row r="2797" spans="1:5" ht="22.5" customHeight="1">
      <c r="A2797" s="1013" t="s">
        <v>20550</v>
      </c>
      <c r="B2797" s="1013" t="s">
        <v>20551</v>
      </c>
      <c r="C2797" s="1024">
        <v>99000</v>
      </c>
      <c r="D2797" s="1017">
        <v>0</v>
      </c>
      <c r="E2797" s="612">
        <f t="shared" si="43"/>
        <v>796011.40000000852</v>
      </c>
    </row>
    <row r="2798" spans="1:5" ht="22.5" customHeight="1">
      <c r="A2798" s="1013" t="s">
        <v>20552</v>
      </c>
      <c r="B2798" s="1013" t="s">
        <v>20553</v>
      </c>
      <c r="C2798" s="1024">
        <v>25000</v>
      </c>
      <c r="D2798" s="1017">
        <v>0</v>
      </c>
      <c r="E2798" s="612">
        <f t="shared" si="43"/>
        <v>821011.40000000852</v>
      </c>
    </row>
    <row r="2799" spans="1:5" ht="22.5" customHeight="1">
      <c r="A2799" s="1013" t="s">
        <v>20554</v>
      </c>
      <c r="B2799" s="1013" t="s">
        <v>20555</v>
      </c>
      <c r="C2799" s="1024">
        <v>64000</v>
      </c>
      <c r="D2799" s="1017">
        <v>0</v>
      </c>
      <c r="E2799" s="612">
        <f t="shared" si="43"/>
        <v>885011.40000000852</v>
      </c>
    </row>
    <row r="2800" spans="1:5" ht="22.5" customHeight="1">
      <c r="A2800" s="1013" t="s">
        <v>20556</v>
      </c>
      <c r="B2800" s="1013" t="s">
        <v>20557</v>
      </c>
      <c r="C2800" s="1024">
        <v>45000</v>
      </c>
      <c r="D2800" s="1017">
        <v>0</v>
      </c>
      <c r="E2800" s="612">
        <f t="shared" si="43"/>
        <v>930011.40000000852</v>
      </c>
    </row>
    <row r="2801" spans="1:5" ht="22.5" customHeight="1">
      <c r="A2801" s="1013" t="s">
        <v>20558</v>
      </c>
      <c r="B2801" s="1013" t="s">
        <v>20559</v>
      </c>
      <c r="C2801" s="1024">
        <v>35000</v>
      </c>
      <c r="D2801" s="1017">
        <v>0</v>
      </c>
      <c r="E2801" s="612">
        <f t="shared" si="43"/>
        <v>965011.40000000852</v>
      </c>
    </row>
    <row r="2802" spans="1:5" ht="22.5" customHeight="1">
      <c r="A2802" s="1013" t="s">
        <v>20560</v>
      </c>
      <c r="B2802" s="1013" t="s">
        <v>20561</v>
      </c>
      <c r="C2802" s="1024">
        <v>300000</v>
      </c>
      <c r="D2802" s="1017">
        <v>0</v>
      </c>
      <c r="E2802" s="612">
        <f t="shared" si="43"/>
        <v>1265011.4000000085</v>
      </c>
    </row>
    <row r="2803" spans="1:5" ht="22.5" customHeight="1">
      <c r="A2803" s="1013" t="s">
        <v>20562</v>
      </c>
      <c r="B2803" s="1013" t="s">
        <v>20563</v>
      </c>
      <c r="C2803" s="1024">
        <v>25000</v>
      </c>
      <c r="D2803" s="1017">
        <v>0</v>
      </c>
      <c r="E2803" s="612">
        <f t="shared" si="43"/>
        <v>1290011.4000000085</v>
      </c>
    </row>
    <row r="2804" spans="1:5" ht="22.5" customHeight="1">
      <c r="A2804" s="1013" t="s">
        <v>20564</v>
      </c>
      <c r="B2804" s="1013" t="s">
        <v>20565</v>
      </c>
      <c r="C2804" s="1017">
        <v>0</v>
      </c>
      <c r="D2804" s="1025">
        <v>21240</v>
      </c>
      <c r="E2804" s="612">
        <f t="shared" si="43"/>
        <v>1268771.4000000085</v>
      </c>
    </row>
    <row r="2805" spans="1:5" ht="22.5" customHeight="1">
      <c r="A2805" s="1013" t="s">
        <v>20564</v>
      </c>
      <c r="B2805" s="1013" t="s">
        <v>20566</v>
      </c>
      <c r="C2805" s="1017">
        <v>0</v>
      </c>
      <c r="D2805" s="1025">
        <v>21240</v>
      </c>
      <c r="E2805" s="612">
        <f t="shared" si="43"/>
        <v>1247531.4000000085</v>
      </c>
    </row>
    <row r="2806" spans="1:5" ht="22.5" customHeight="1">
      <c r="A2806" s="1013" t="s">
        <v>20564</v>
      </c>
      <c r="B2806" s="1013" t="s">
        <v>20567</v>
      </c>
      <c r="C2806" s="1017">
        <v>0</v>
      </c>
      <c r="D2806" s="1025">
        <v>26.88</v>
      </c>
      <c r="E2806" s="612">
        <f t="shared" si="43"/>
        <v>1247504.5200000086</v>
      </c>
    </row>
    <row r="2807" spans="1:5" ht="22.5" customHeight="1">
      <c r="A2807" s="1013" t="s">
        <v>20564</v>
      </c>
      <c r="B2807" s="1013" t="s">
        <v>20568</v>
      </c>
      <c r="C2807" s="1017">
        <v>0</v>
      </c>
      <c r="D2807" s="1025">
        <v>43650</v>
      </c>
      <c r="E2807" s="612">
        <f t="shared" si="43"/>
        <v>1203854.5200000086</v>
      </c>
    </row>
    <row r="2808" spans="1:5" ht="22.5" customHeight="1">
      <c r="A2808" s="1013" t="s">
        <v>20564</v>
      </c>
      <c r="B2808" s="1013" t="s">
        <v>20569</v>
      </c>
      <c r="C2808" s="1017">
        <v>0</v>
      </c>
      <c r="D2808" s="1025">
        <v>7000</v>
      </c>
      <c r="E2808" s="612">
        <f t="shared" si="43"/>
        <v>1196854.5200000086</v>
      </c>
    </row>
    <row r="2809" spans="1:5" ht="22.5" customHeight="1">
      <c r="A2809" s="1013" t="s">
        <v>20564</v>
      </c>
      <c r="B2809" s="1013" t="s">
        <v>20570</v>
      </c>
      <c r="C2809" s="1017">
        <v>0</v>
      </c>
      <c r="D2809" s="1025">
        <v>26.88</v>
      </c>
      <c r="E2809" s="612">
        <f t="shared" si="43"/>
        <v>1196827.6400000087</v>
      </c>
    </row>
    <row r="2810" spans="1:5" ht="22.5" customHeight="1">
      <c r="A2810" s="1013" t="s">
        <v>20564</v>
      </c>
      <c r="B2810" s="1013" t="s">
        <v>20571</v>
      </c>
      <c r="C2810" s="1017">
        <v>0</v>
      </c>
      <c r="D2810" s="1025">
        <v>53.75</v>
      </c>
      <c r="E2810" s="612">
        <f t="shared" si="43"/>
        <v>1196773.8900000087</v>
      </c>
    </row>
    <row r="2811" spans="1:5" ht="22.5" customHeight="1">
      <c r="A2811" s="1013" t="s">
        <v>20564</v>
      </c>
      <c r="B2811" s="1013" t="s">
        <v>20572</v>
      </c>
      <c r="C2811" s="1017">
        <v>0</v>
      </c>
      <c r="D2811" s="1025">
        <v>120000</v>
      </c>
      <c r="E2811" s="612">
        <f t="shared" si="43"/>
        <v>1076773.8900000087</v>
      </c>
    </row>
    <row r="2812" spans="1:5" ht="22.5" customHeight="1">
      <c r="A2812" s="1013" t="s">
        <v>20564</v>
      </c>
      <c r="B2812" s="1013" t="s">
        <v>20573</v>
      </c>
      <c r="C2812" s="1017">
        <v>0</v>
      </c>
      <c r="D2812" s="1025">
        <v>3135</v>
      </c>
      <c r="E2812" s="612">
        <f t="shared" si="43"/>
        <v>1073638.8900000087</v>
      </c>
    </row>
    <row r="2813" spans="1:5" ht="22.5" customHeight="1">
      <c r="A2813" s="1013" t="s">
        <v>20564</v>
      </c>
      <c r="B2813" s="1013" t="s">
        <v>20574</v>
      </c>
      <c r="C2813" s="1017">
        <v>0</v>
      </c>
      <c r="D2813" s="1025">
        <v>10.75</v>
      </c>
      <c r="E2813" s="612">
        <f t="shared" si="43"/>
        <v>1073628.1400000087</v>
      </c>
    </row>
    <row r="2814" spans="1:5" ht="22.5" customHeight="1">
      <c r="A2814" s="1013" t="s">
        <v>20564</v>
      </c>
      <c r="B2814" s="1013" t="s">
        <v>20575</v>
      </c>
      <c r="C2814" s="1017">
        <v>0</v>
      </c>
      <c r="D2814" s="1025">
        <v>53.75</v>
      </c>
      <c r="E2814" s="612">
        <f t="shared" si="43"/>
        <v>1073574.3900000087</v>
      </c>
    </row>
    <row r="2815" spans="1:5" ht="22.5" customHeight="1">
      <c r="A2815" s="1013" t="s">
        <v>20564</v>
      </c>
      <c r="B2815" s="1013" t="s">
        <v>20576</v>
      </c>
      <c r="C2815" s="1017">
        <v>0</v>
      </c>
      <c r="D2815" s="1025">
        <v>58300</v>
      </c>
      <c r="E2815" s="612">
        <f t="shared" si="43"/>
        <v>1015274.3900000087</v>
      </c>
    </row>
    <row r="2816" spans="1:5" ht="22.5" customHeight="1">
      <c r="A2816" s="1013" t="s">
        <v>20577</v>
      </c>
      <c r="B2816" s="1013" t="s">
        <v>20578</v>
      </c>
      <c r="C2816" s="1017">
        <v>0</v>
      </c>
      <c r="D2816" s="1025">
        <v>26.88</v>
      </c>
      <c r="E2816" s="612">
        <f t="shared" si="43"/>
        <v>1015247.5100000087</v>
      </c>
    </row>
    <row r="2817" spans="1:5" ht="22.5" customHeight="1">
      <c r="A2817" s="1013" t="s">
        <v>20577</v>
      </c>
      <c r="B2817" s="1013" t="s">
        <v>20579</v>
      </c>
      <c r="C2817" s="1017">
        <v>0</v>
      </c>
      <c r="D2817" s="1025">
        <v>43000</v>
      </c>
      <c r="E2817" s="612">
        <f t="shared" si="43"/>
        <v>972247.51000000874</v>
      </c>
    </row>
    <row r="2818" spans="1:5" ht="22.5" customHeight="1">
      <c r="A2818" s="1013" t="s">
        <v>20577</v>
      </c>
      <c r="B2818" s="1013" t="s">
        <v>20580</v>
      </c>
      <c r="C2818" s="1017">
        <v>0</v>
      </c>
      <c r="D2818" s="1025">
        <v>10.75</v>
      </c>
      <c r="E2818" s="612">
        <f t="shared" si="43"/>
        <v>972236.76000000874</v>
      </c>
    </row>
    <row r="2819" spans="1:5" ht="22.5" customHeight="1">
      <c r="A2819" s="1013" t="s">
        <v>20577</v>
      </c>
      <c r="B2819" s="1013" t="s">
        <v>20581</v>
      </c>
      <c r="C2819" s="1017">
        <v>0</v>
      </c>
      <c r="D2819" s="1025">
        <v>3300</v>
      </c>
      <c r="E2819" s="612">
        <f t="shared" si="43"/>
        <v>968936.76000000874</v>
      </c>
    </row>
    <row r="2820" spans="1:5" ht="22.5" customHeight="1">
      <c r="A2820" s="1013" t="s">
        <v>20577</v>
      </c>
      <c r="B2820" s="1013" t="s">
        <v>20582</v>
      </c>
      <c r="C2820" s="1017">
        <v>0</v>
      </c>
      <c r="D2820" s="1025">
        <v>26.88</v>
      </c>
      <c r="E2820" s="612">
        <f t="shared" si="43"/>
        <v>968909.88000000874</v>
      </c>
    </row>
    <row r="2821" spans="1:5" ht="22.5" customHeight="1">
      <c r="A2821" s="1013" t="s">
        <v>20577</v>
      </c>
      <c r="B2821" s="1013" t="s">
        <v>20583</v>
      </c>
      <c r="C2821" s="1017">
        <v>0</v>
      </c>
      <c r="D2821" s="1767">
        <v>30000</v>
      </c>
      <c r="E2821" s="612">
        <f t="shared" si="43"/>
        <v>938909.88000000874</v>
      </c>
    </row>
    <row r="2822" spans="1:5" ht="22.5" customHeight="1">
      <c r="A2822" s="1013" t="s">
        <v>20577</v>
      </c>
      <c r="B2822" s="1013" t="s">
        <v>20584</v>
      </c>
      <c r="C2822" s="1017">
        <v>0</v>
      </c>
      <c r="D2822" s="1025">
        <v>53.75</v>
      </c>
      <c r="E2822" s="612">
        <f t="shared" si="43"/>
        <v>938856.13000000874</v>
      </c>
    </row>
    <row r="2823" spans="1:5" ht="22.5" customHeight="1">
      <c r="A2823" s="1013" t="s">
        <v>20577</v>
      </c>
      <c r="B2823" s="1013" t="s">
        <v>20585</v>
      </c>
      <c r="C2823" s="1017">
        <v>0</v>
      </c>
      <c r="D2823" s="1025">
        <v>117900</v>
      </c>
      <c r="E2823" s="612">
        <f t="shared" ref="E2823:E2886" si="44">E2822-D2823+C2823</f>
        <v>820956.13000000874</v>
      </c>
    </row>
    <row r="2824" spans="1:5" ht="22.5" customHeight="1">
      <c r="A2824" s="1013" t="s">
        <v>20577</v>
      </c>
      <c r="B2824" s="1013" t="s">
        <v>20586</v>
      </c>
      <c r="C2824" s="1017">
        <v>0</v>
      </c>
      <c r="D2824" s="1025">
        <v>26.88</v>
      </c>
      <c r="E2824" s="612">
        <f t="shared" si="44"/>
        <v>820929.25000000873</v>
      </c>
    </row>
    <row r="2825" spans="1:5" ht="22.5" customHeight="1">
      <c r="A2825" s="1013" t="s">
        <v>20577</v>
      </c>
      <c r="B2825" s="1013" t="s">
        <v>20587</v>
      </c>
      <c r="C2825" s="1017">
        <v>0</v>
      </c>
      <c r="D2825" s="1025">
        <v>37400</v>
      </c>
      <c r="E2825" s="612">
        <f t="shared" si="44"/>
        <v>783529.25000000873</v>
      </c>
    </row>
    <row r="2826" spans="1:5" ht="22.5" customHeight="1">
      <c r="A2826" s="1013" t="s">
        <v>20577</v>
      </c>
      <c r="B2826" s="1013" t="s">
        <v>20588</v>
      </c>
      <c r="C2826" s="1017">
        <v>0</v>
      </c>
      <c r="D2826" s="1025">
        <v>29400</v>
      </c>
      <c r="E2826" s="612">
        <f t="shared" si="44"/>
        <v>754129.25000000873</v>
      </c>
    </row>
    <row r="2827" spans="1:5" ht="22.5" customHeight="1">
      <c r="A2827" s="1013" t="s">
        <v>20577</v>
      </c>
      <c r="B2827" s="1013" t="s">
        <v>20589</v>
      </c>
      <c r="C2827" s="1017">
        <v>0</v>
      </c>
      <c r="D2827" s="1025">
        <v>26.88</v>
      </c>
      <c r="E2827" s="612">
        <f t="shared" si="44"/>
        <v>754102.37000000873</v>
      </c>
    </row>
    <row r="2828" spans="1:5" ht="22.5" customHeight="1">
      <c r="A2828" s="1013" t="s">
        <v>20577</v>
      </c>
      <c r="B2828" s="1013" t="s">
        <v>20590</v>
      </c>
      <c r="C2828" s="1017">
        <v>0</v>
      </c>
      <c r="D2828" s="1025">
        <v>57000</v>
      </c>
      <c r="E2828" s="612">
        <f t="shared" si="44"/>
        <v>697102.37000000873</v>
      </c>
    </row>
    <row r="2829" spans="1:5" ht="22.5" customHeight="1">
      <c r="A2829" s="1013" t="s">
        <v>20577</v>
      </c>
      <c r="B2829" s="1013" t="s">
        <v>20591</v>
      </c>
      <c r="C2829" s="1017">
        <v>0</v>
      </c>
      <c r="D2829" s="1025">
        <v>53.75</v>
      </c>
      <c r="E2829" s="612">
        <f t="shared" si="44"/>
        <v>697048.62000000873</v>
      </c>
    </row>
    <row r="2830" spans="1:5" ht="22.5" customHeight="1">
      <c r="A2830" s="1013" t="s">
        <v>20577</v>
      </c>
      <c r="B2830" s="1013" t="s">
        <v>20592</v>
      </c>
      <c r="C2830" s="1017">
        <v>0</v>
      </c>
      <c r="D2830" s="1025">
        <v>28500</v>
      </c>
      <c r="E2830" s="612">
        <f t="shared" si="44"/>
        <v>668548.62000000873</v>
      </c>
    </row>
    <row r="2831" spans="1:5" ht="22.5" customHeight="1">
      <c r="A2831" s="1013" t="s">
        <v>20577</v>
      </c>
      <c r="B2831" s="1013" t="s">
        <v>20593</v>
      </c>
      <c r="C2831" s="1017">
        <v>0</v>
      </c>
      <c r="D2831" s="1025">
        <v>26.88</v>
      </c>
      <c r="E2831" s="612">
        <f t="shared" si="44"/>
        <v>668521.74000000872</v>
      </c>
    </row>
    <row r="2832" spans="1:5" ht="22.5" customHeight="1">
      <c r="A2832" s="1013" t="s">
        <v>20577</v>
      </c>
      <c r="B2832" s="1013" t="s">
        <v>20594</v>
      </c>
      <c r="C2832" s="1017">
        <v>0</v>
      </c>
      <c r="D2832" s="1025">
        <v>28500</v>
      </c>
      <c r="E2832" s="612">
        <f t="shared" si="44"/>
        <v>640021.74000000872</v>
      </c>
    </row>
    <row r="2833" spans="1:5" ht="22.5" customHeight="1">
      <c r="A2833" s="1013" t="s">
        <v>20577</v>
      </c>
      <c r="B2833" s="1013" t="s">
        <v>20595</v>
      </c>
      <c r="C2833" s="1017">
        <v>0</v>
      </c>
      <c r="D2833" s="1025">
        <v>26.88</v>
      </c>
      <c r="E2833" s="612">
        <f t="shared" si="44"/>
        <v>639994.86000000872</v>
      </c>
    </row>
    <row r="2834" spans="1:5" ht="22.5" customHeight="1">
      <c r="A2834" s="1013" t="s">
        <v>20577</v>
      </c>
      <c r="B2834" s="1013" t="s">
        <v>20596</v>
      </c>
      <c r="C2834" s="1017">
        <v>0</v>
      </c>
      <c r="D2834" s="1025">
        <v>9500</v>
      </c>
      <c r="E2834" s="612">
        <f t="shared" si="44"/>
        <v>630494.86000000872</v>
      </c>
    </row>
    <row r="2835" spans="1:5" ht="22.5" customHeight="1">
      <c r="A2835" s="1013" t="s">
        <v>20577</v>
      </c>
      <c r="B2835" s="1013" t="s">
        <v>20597</v>
      </c>
      <c r="C2835" s="1017">
        <v>0</v>
      </c>
      <c r="D2835" s="1025">
        <v>26.88</v>
      </c>
      <c r="E2835" s="612">
        <f t="shared" si="44"/>
        <v>630467.98000000871</v>
      </c>
    </row>
    <row r="2836" spans="1:5" ht="22.5" customHeight="1">
      <c r="A2836" s="1013" t="s">
        <v>20577</v>
      </c>
      <c r="B2836" s="1013" t="s">
        <v>20598</v>
      </c>
      <c r="C2836" s="1017">
        <v>0</v>
      </c>
      <c r="D2836" s="1025">
        <v>26.88</v>
      </c>
      <c r="E2836" s="612">
        <f t="shared" si="44"/>
        <v>630441.10000000871</v>
      </c>
    </row>
    <row r="2837" spans="1:5" ht="22.5" customHeight="1">
      <c r="A2837" s="1013" t="s">
        <v>20577</v>
      </c>
      <c r="B2837" s="1013" t="s">
        <v>20599</v>
      </c>
      <c r="C2837" s="1017">
        <v>0</v>
      </c>
      <c r="D2837" s="1025">
        <v>33750</v>
      </c>
      <c r="E2837" s="612">
        <f t="shared" si="44"/>
        <v>596691.10000000871</v>
      </c>
    </row>
    <row r="2838" spans="1:5" ht="22.5" customHeight="1">
      <c r="A2838" s="1013" t="s">
        <v>20577</v>
      </c>
      <c r="B2838" s="1013" t="s">
        <v>20600</v>
      </c>
      <c r="C2838" s="1017">
        <v>0</v>
      </c>
      <c r="D2838" s="1025">
        <v>14250</v>
      </c>
      <c r="E2838" s="612">
        <f t="shared" si="44"/>
        <v>582441.10000000871</v>
      </c>
    </row>
    <row r="2839" spans="1:5" ht="22.5" customHeight="1">
      <c r="A2839" s="1013" t="s">
        <v>20577</v>
      </c>
      <c r="B2839" s="1013" t="s">
        <v>20601</v>
      </c>
      <c r="C2839" s="1017">
        <v>0</v>
      </c>
      <c r="D2839" s="1025">
        <v>26.88</v>
      </c>
      <c r="E2839" s="612">
        <f t="shared" si="44"/>
        <v>582414.2200000087</v>
      </c>
    </row>
    <row r="2840" spans="1:5" ht="22.5" customHeight="1">
      <c r="A2840" s="1013" t="s">
        <v>20577</v>
      </c>
      <c r="B2840" s="1013" t="s">
        <v>20602</v>
      </c>
      <c r="C2840" s="1017">
        <v>0</v>
      </c>
      <c r="D2840" s="1025">
        <v>33250</v>
      </c>
      <c r="E2840" s="612">
        <f t="shared" si="44"/>
        <v>549164.2200000087</v>
      </c>
    </row>
    <row r="2841" spans="1:5" ht="22.5" customHeight="1">
      <c r="A2841" s="1013" t="s">
        <v>20577</v>
      </c>
      <c r="B2841" s="1013" t="s">
        <v>20603</v>
      </c>
      <c r="C2841" s="1017">
        <v>0</v>
      </c>
      <c r="D2841" s="1025">
        <v>26.88</v>
      </c>
      <c r="E2841" s="612">
        <f t="shared" si="44"/>
        <v>549137.3400000087</v>
      </c>
    </row>
    <row r="2842" spans="1:5" ht="22.5" customHeight="1">
      <c r="A2842" s="1013" t="s">
        <v>20577</v>
      </c>
      <c r="B2842" s="1013" t="s">
        <v>20604</v>
      </c>
      <c r="C2842" s="1017">
        <v>0</v>
      </c>
      <c r="D2842" s="1025">
        <v>26.88</v>
      </c>
      <c r="E2842" s="612">
        <f t="shared" si="44"/>
        <v>549110.46000000869</v>
      </c>
    </row>
    <row r="2843" spans="1:5" ht="22.5" customHeight="1">
      <c r="A2843" s="1013" t="s">
        <v>20577</v>
      </c>
      <c r="B2843" s="1013" t="s">
        <v>20605</v>
      </c>
      <c r="C2843" s="1017">
        <v>0</v>
      </c>
      <c r="D2843" s="1025">
        <v>44000</v>
      </c>
      <c r="E2843" s="612">
        <f t="shared" si="44"/>
        <v>505110.46000000869</v>
      </c>
    </row>
    <row r="2844" spans="1:5" ht="22.5" customHeight="1">
      <c r="A2844" s="1013" t="s">
        <v>20606</v>
      </c>
      <c r="B2844" s="1013" t="s">
        <v>20607</v>
      </c>
      <c r="C2844" s="1017">
        <v>0</v>
      </c>
      <c r="D2844" s="1025">
        <v>53.75</v>
      </c>
      <c r="E2844" s="612">
        <f t="shared" si="44"/>
        <v>505056.71000000869</v>
      </c>
    </row>
    <row r="2845" spans="1:5" ht="22.5" customHeight="1">
      <c r="A2845" s="1013" t="s">
        <v>20606</v>
      </c>
      <c r="B2845" s="1013" t="s">
        <v>20608</v>
      </c>
      <c r="C2845" s="1017">
        <v>0</v>
      </c>
      <c r="D2845" s="1025">
        <v>90000</v>
      </c>
      <c r="E2845" s="612">
        <f t="shared" si="44"/>
        <v>415056.71000000869</v>
      </c>
    </row>
    <row r="2846" spans="1:5" ht="22.5" customHeight="1">
      <c r="A2846" s="1013" t="s">
        <v>20606</v>
      </c>
      <c r="B2846" s="1013" t="s">
        <v>20609</v>
      </c>
      <c r="C2846" s="1017">
        <v>0</v>
      </c>
      <c r="D2846" s="1025">
        <v>26.88</v>
      </c>
      <c r="E2846" s="612">
        <f t="shared" si="44"/>
        <v>415029.83000000869</v>
      </c>
    </row>
    <row r="2847" spans="1:5" ht="22.5" customHeight="1">
      <c r="A2847" s="1013" t="s">
        <v>20606</v>
      </c>
      <c r="B2847" s="1013" t="s">
        <v>20610</v>
      </c>
      <c r="C2847" s="1017">
        <v>0</v>
      </c>
      <c r="D2847" s="1025">
        <v>26250</v>
      </c>
      <c r="E2847" s="612">
        <f t="shared" si="44"/>
        <v>388779.83000000869</v>
      </c>
    </row>
    <row r="2848" spans="1:5" ht="22.5" customHeight="1">
      <c r="A2848" s="1013" t="s">
        <v>20606</v>
      </c>
      <c r="B2848" s="1013" t="s">
        <v>20611</v>
      </c>
      <c r="C2848" s="1017">
        <v>0</v>
      </c>
      <c r="D2848" s="1025">
        <v>26.88</v>
      </c>
      <c r="E2848" s="612">
        <f t="shared" si="44"/>
        <v>388752.95000000868</v>
      </c>
    </row>
    <row r="2849" spans="1:5" ht="22.5" customHeight="1">
      <c r="A2849" s="1013" t="s">
        <v>20606</v>
      </c>
      <c r="B2849" s="1013" t="s">
        <v>20612</v>
      </c>
      <c r="C2849" s="1017">
        <v>0</v>
      </c>
      <c r="D2849" s="1025">
        <v>18750</v>
      </c>
      <c r="E2849" s="612">
        <f t="shared" si="44"/>
        <v>370002.95000000868</v>
      </c>
    </row>
    <row r="2850" spans="1:5" ht="22.5" customHeight="1">
      <c r="A2850" s="1013" t="s">
        <v>20606</v>
      </c>
      <c r="B2850" s="1013" t="s">
        <v>20613</v>
      </c>
      <c r="C2850" s="1017">
        <v>0</v>
      </c>
      <c r="D2850" s="1025">
        <v>35150</v>
      </c>
      <c r="E2850" s="612">
        <f t="shared" si="44"/>
        <v>334852.95000000868</v>
      </c>
    </row>
    <row r="2851" spans="1:5" ht="22.5" customHeight="1">
      <c r="A2851" s="1013" t="s">
        <v>20606</v>
      </c>
      <c r="B2851" s="1013" t="s">
        <v>20614</v>
      </c>
      <c r="C2851" s="1017">
        <v>0</v>
      </c>
      <c r="D2851" s="1025">
        <v>26.88</v>
      </c>
      <c r="E2851" s="612">
        <f t="shared" si="44"/>
        <v>334826.07000000868</v>
      </c>
    </row>
    <row r="2852" spans="1:5" ht="22.5" customHeight="1">
      <c r="A2852" s="1013" t="s">
        <v>20606</v>
      </c>
      <c r="B2852" s="1013" t="s">
        <v>20615</v>
      </c>
      <c r="C2852" s="1017">
        <v>0</v>
      </c>
      <c r="D2852" s="1025">
        <v>3420</v>
      </c>
      <c r="E2852" s="612">
        <f t="shared" si="44"/>
        <v>331406.07000000868</v>
      </c>
    </row>
    <row r="2853" spans="1:5" ht="22.5" customHeight="1">
      <c r="A2853" s="1013" t="s">
        <v>20606</v>
      </c>
      <c r="B2853" s="1013" t="s">
        <v>20616</v>
      </c>
      <c r="C2853" s="1017">
        <v>0</v>
      </c>
      <c r="D2853" s="1025">
        <v>10.75</v>
      </c>
      <c r="E2853" s="612">
        <f t="shared" si="44"/>
        <v>331395.32000000868</v>
      </c>
    </row>
    <row r="2854" spans="1:5" ht="22.5" customHeight="1">
      <c r="A2854" s="1013" t="s">
        <v>20606</v>
      </c>
      <c r="B2854" s="1013" t="s">
        <v>20617</v>
      </c>
      <c r="C2854" s="1017">
        <v>0</v>
      </c>
      <c r="D2854" s="1025">
        <v>6194</v>
      </c>
      <c r="E2854" s="612">
        <f t="shared" si="44"/>
        <v>325201.32000000868</v>
      </c>
    </row>
    <row r="2855" spans="1:5" ht="22.5" customHeight="1">
      <c r="A2855" s="1013" t="s">
        <v>20606</v>
      </c>
      <c r="B2855" s="1013" t="s">
        <v>20618</v>
      </c>
      <c r="C2855" s="1017">
        <v>0</v>
      </c>
      <c r="D2855" s="1025">
        <v>26.88</v>
      </c>
      <c r="E2855" s="612">
        <f t="shared" si="44"/>
        <v>325174.44000000868</v>
      </c>
    </row>
    <row r="2856" spans="1:5" ht="22.5" customHeight="1">
      <c r="A2856" s="1013" t="s">
        <v>20606</v>
      </c>
      <c r="B2856" s="1013" t="s">
        <v>20619</v>
      </c>
      <c r="C2856" s="1017">
        <v>0</v>
      </c>
      <c r="D2856" s="1025">
        <v>30875</v>
      </c>
      <c r="E2856" s="612">
        <f t="shared" si="44"/>
        <v>294299.44000000868</v>
      </c>
    </row>
    <row r="2857" spans="1:5" ht="22.5" customHeight="1">
      <c r="A2857" s="1013" t="s">
        <v>20606</v>
      </c>
      <c r="B2857" s="1013" t="s">
        <v>20620</v>
      </c>
      <c r="C2857" s="1017">
        <v>0</v>
      </c>
      <c r="D2857" s="1025">
        <v>26.88</v>
      </c>
      <c r="E2857" s="612">
        <f t="shared" si="44"/>
        <v>294272.56000000867</v>
      </c>
    </row>
    <row r="2858" spans="1:5" ht="22.5" customHeight="1">
      <c r="A2858" s="1013" t="s">
        <v>20606</v>
      </c>
      <c r="B2858" s="1013" t="s">
        <v>20621</v>
      </c>
      <c r="C2858" s="1017">
        <v>0</v>
      </c>
      <c r="D2858" s="1025">
        <v>7600</v>
      </c>
      <c r="E2858" s="612">
        <f t="shared" si="44"/>
        <v>286672.56000000867</v>
      </c>
    </row>
    <row r="2859" spans="1:5" ht="22.5" customHeight="1">
      <c r="A2859" s="1013" t="s">
        <v>20606</v>
      </c>
      <c r="B2859" s="1013" t="s">
        <v>20622</v>
      </c>
      <c r="C2859" s="1017">
        <v>0</v>
      </c>
      <c r="D2859" s="1025">
        <v>26.88</v>
      </c>
      <c r="E2859" s="612">
        <f t="shared" si="44"/>
        <v>286645.68000000867</v>
      </c>
    </row>
    <row r="2860" spans="1:5" ht="22.5" customHeight="1">
      <c r="A2860" s="1013" t="s">
        <v>20606</v>
      </c>
      <c r="B2860" s="1013" t="s">
        <v>20623</v>
      </c>
      <c r="C2860" s="1017">
        <v>0</v>
      </c>
      <c r="D2860" s="1025">
        <v>7695</v>
      </c>
      <c r="E2860" s="612">
        <f t="shared" si="44"/>
        <v>278950.68000000867</v>
      </c>
    </row>
    <row r="2861" spans="1:5" ht="22.5" customHeight="1">
      <c r="A2861" s="1013" t="s">
        <v>20606</v>
      </c>
      <c r="B2861" s="1013" t="s">
        <v>20624</v>
      </c>
      <c r="C2861" s="1017">
        <v>0</v>
      </c>
      <c r="D2861" s="1025">
        <v>26.88</v>
      </c>
      <c r="E2861" s="612">
        <f t="shared" si="44"/>
        <v>278923.80000000866</v>
      </c>
    </row>
    <row r="2862" spans="1:5" ht="22.5" customHeight="1">
      <c r="A2862" s="1013" t="s">
        <v>20606</v>
      </c>
      <c r="B2862" s="1013" t="s">
        <v>20625</v>
      </c>
      <c r="C2862" s="1017">
        <v>0</v>
      </c>
      <c r="D2862" s="1025">
        <v>6270</v>
      </c>
      <c r="E2862" s="612">
        <f t="shared" si="44"/>
        <v>272653.80000000866</v>
      </c>
    </row>
    <row r="2863" spans="1:5" ht="22.5" customHeight="1">
      <c r="A2863" s="1013" t="s">
        <v>20606</v>
      </c>
      <c r="B2863" s="1013" t="s">
        <v>20626</v>
      </c>
      <c r="C2863" s="1017">
        <v>0</v>
      </c>
      <c r="D2863" s="1025">
        <v>26.88</v>
      </c>
      <c r="E2863" s="612">
        <f t="shared" si="44"/>
        <v>272626.92000000866</v>
      </c>
    </row>
    <row r="2864" spans="1:5" ht="22.5" customHeight="1">
      <c r="A2864" s="1013" t="s">
        <v>20627</v>
      </c>
      <c r="B2864" s="1013" t="s">
        <v>20628</v>
      </c>
      <c r="C2864" s="1017">
        <v>0</v>
      </c>
      <c r="D2864" s="1025">
        <v>53.75</v>
      </c>
      <c r="E2864" s="612">
        <f t="shared" si="44"/>
        <v>272573.17000000866</v>
      </c>
    </row>
    <row r="2865" spans="1:6" ht="22.5" customHeight="1">
      <c r="A2865" s="1013" t="s">
        <v>20627</v>
      </c>
      <c r="B2865" s="1013" t="s">
        <v>20629</v>
      </c>
      <c r="C2865" s="1017">
        <v>0</v>
      </c>
      <c r="D2865" s="1025">
        <v>69500</v>
      </c>
      <c r="E2865" s="612">
        <f t="shared" si="44"/>
        <v>203073.17000000866</v>
      </c>
    </row>
    <row r="2866" spans="1:6" ht="22.5" customHeight="1">
      <c r="A2866" s="1013" t="s">
        <v>20630</v>
      </c>
      <c r="B2866" s="1013" t="s">
        <v>20631</v>
      </c>
      <c r="C2866" s="1017">
        <v>0</v>
      </c>
      <c r="D2866" s="1025">
        <v>53.75</v>
      </c>
      <c r="E2866" s="612">
        <f t="shared" si="44"/>
        <v>203019.42000000866</v>
      </c>
    </row>
    <row r="2867" spans="1:6" ht="22.5" customHeight="1">
      <c r="A2867" s="1013" t="s">
        <v>20630</v>
      </c>
      <c r="B2867" s="1013" t="s">
        <v>20632</v>
      </c>
      <c r="C2867" s="1017">
        <v>0</v>
      </c>
      <c r="D2867" s="1025">
        <v>56000</v>
      </c>
      <c r="E2867" s="612">
        <f t="shared" si="44"/>
        <v>147019.42000000866</v>
      </c>
    </row>
    <row r="2868" spans="1:6" ht="22.5" customHeight="1">
      <c r="A2868" s="1013" t="s">
        <v>20633</v>
      </c>
      <c r="B2868" s="1013" t="s">
        <v>20791</v>
      </c>
      <c r="C2868" s="1024">
        <v>4800000</v>
      </c>
      <c r="D2868" s="1017">
        <v>0</v>
      </c>
      <c r="E2868" s="612">
        <f t="shared" si="44"/>
        <v>4947019.4200000083</v>
      </c>
    </row>
    <row r="2869" spans="1:6" ht="22.5" customHeight="1">
      <c r="A2869" s="1013" t="s">
        <v>20634</v>
      </c>
      <c r="B2869" s="1013" t="s">
        <v>20792</v>
      </c>
      <c r="C2869" s="1024">
        <v>2200000</v>
      </c>
      <c r="D2869" s="1017">
        <v>0</v>
      </c>
      <c r="E2869" s="612">
        <f t="shared" si="44"/>
        <v>7147019.4200000083</v>
      </c>
    </row>
    <row r="2870" spans="1:6" ht="22.5" customHeight="1">
      <c r="A2870" s="1013" t="s">
        <v>20635</v>
      </c>
      <c r="B2870" s="1013" t="s">
        <v>20636</v>
      </c>
      <c r="C2870" s="1024">
        <v>25000</v>
      </c>
      <c r="D2870" s="1017">
        <v>0</v>
      </c>
      <c r="E2870" s="612">
        <f t="shared" si="44"/>
        <v>7172019.4200000083</v>
      </c>
    </row>
    <row r="2871" spans="1:6" ht="22.5" customHeight="1">
      <c r="A2871" s="1013" t="s">
        <v>20637</v>
      </c>
      <c r="B2871" s="1013" t="s">
        <v>20638</v>
      </c>
      <c r="C2871" s="1024">
        <v>50000</v>
      </c>
      <c r="D2871" s="1017">
        <v>0</v>
      </c>
      <c r="E2871" s="612">
        <f t="shared" si="44"/>
        <v>7222019.4200000083</v>
      </c>
    </row>
    <row r="2872" spans="1:6" s="999" customFormat="1" ht="22.5" customHeight="1">
      <c r="A2872" s="1031" t="s">
        <v>20639</v>
      </c>
      <c r="B2872" s="1031" t="s">
        <v>8478</v>
      </c>
      <c r="C2872" s="1025">
        <v>0</v>
      </c>
      <c r="D2872" s="1025">
        <v>12506.72</v>
      </c>
      <c r="E2872" s="612">
        <f t="shared" si="44"/>
        <v>7209512.7000000086</v>
      </c>
      <c r="F2872" s="2643"/>
    </row>
    <row r="2873" spans="1:6" ht="22.5" customHeight="1">
      <c r="A2873" s="1013" t="s">
        <v>20640</v>
      </c>
      <c r="B2873" s="1013" t="s">
        <v>20641</v>
      </c>
      <c r="C2873" s="1024">
        <v>50000</v>
      </c>
      <c r="D2873" s="1017">
        <v>0</v>
      </c>
      <c r="E2873" s="612">
        <f t="shared" si="44"/>
        <v>7259512.7000000086</v>
      </c>
    </row>
    <row r="2874" spans="1:6" ht="22.5" customHeight="1">
      <c r="A2874" s="1013" t="s">
        <v>20642</v>
      </c>
      <c r="B2874" s="1013" t="s">
        <v>20643</v>
      </c>
      <c r="C2874" s="1024">
        <v>44000</v>
      </c>
      <c r="D2874" s="1017">
        <v>0</v>
      </c>
      <c r="E2874" s="612">
        <f t="shared" si="44"/>
        <v>7303512.7000000086</v>
      </c>
    </row>
    <row r="2875" spans="1:6" ht="22.5" customHeight="1">
      <c r="A2875" s="1013" t="s">
        <v>20416</v>
      </c>
      <c r="B2875" s="1013" t="s">
        <v>20644</v>
      </c>
      <c r="C2875" s="1017">
        <v>0</v>
      </c>
      <c r="D2875" s="1017">
        <v>108000</v>
      </c>
      <c r="E2875" s="612">
        <f t="shared" si="44"/>
        <v>7195512.7000000086</v>
      </c>
    </row>
    <row r="2876" spans="1:6" ht="22.5" customHeight="1">
      <c r="A2876" s="1013" t="s">
        <v>20645</v>
      </c>
      <c r="B2876" s="1013" t="s">
        <v>20646</v>
      </c>
      <c r="C2876" s="1017">
        <v>0</v>
      </c>
      <c r="D2876" s="1017">
        <v>53.75</v>
      </c>
      <c r="E2876" s="612">
        <f t="shared" si="44"/>
        <v>7195458.9500000086</v>
      </c>
    </row>
    <row r="2877" spans="1:6" ht="22.5" customHeight="1">
      <c r="A2877" s="1013" t="s">
        <v>20645</v>
      </c>
      <c r="B2877" s="1013" t="s">
        <v>20647</v>
      </c>
      <c r="C2877" s="1017">
        <v>0</v>
      </c>
      <c r="D2877" s="1017">
        <v>150000</v>
      </c>
      <c r="E2877" s="612">
        <f t="shared" si="44"/>
        <v>7045458.9500000086</v>
      </c>
    </row>
    <row r="2878" spans="1:6" ht="22.5" customHeight="1">
      <c r="A2878" s="1013" t="s">
        <v>20648</v>
      </c>
      <c r="B2878" s="1013" t="s">
        <v>20649</v>
      </c>
      <c r="C2878" s="1017">
        <v>0</v>
      </c>
      <c r="D2878" s="1017">
        <v>26.88</v>
      </c>
      <c r="E2878" s="612">
        <f t="shared" si="44"/>
        <v>7045432.0700000087</v>
      </c>
    </row>
    <row r="2879" spans="1:6" ht="22.5" customHeight="1">
      <c r="A2879" s="1013" t="s">
        <v>20648</v>
      </c>
      <c r="B2879" s="1013" t="s">
        <v>20650</v>
      </c>
      <c r="C2879" s="1017">
        <v>0</v>
      </c>
      <c r="D2879" s="1017">
        <v>15000</v>
      </c>
      <c r="E2879" s="612">
        <f t="shared" si="44"/>
        <v>7030432.0700000087</v>
      </c>
    </row>
    <row r="2880" spans="1:6" ht="22.5" customHeight="1">
      <c r="A2880" s="1013" t="s">
        <v>20651</v>
      </c>
      <c r="B2880" s="1013" t="s">
        <v>20652</v>
      </c>
      <c r="C2880" s="1017">
        <v>0</v>
      </c>
      <c r="D2880" s="1017">
        <v>26.88</v>
      </c>
      <c r="E2880" s="612">
        <f t="shared" si="44"/>
        <v>7030405.1900000088</v>
      </c>
    </row>
    <row r="2881" spans="1:5" ht="22.5" customHeight="1">
      <c r="A2881" s="1013" t="s">
        <v>20651</v>
      </c>
      <c r="B2881" s="1013" t="s">
        <v>20653</v>
      </c>
      <c r="C2881" s="1017">
        <v>0</v>
      </c>
      <c r="D2881" s="1017">
        <v>35000</v>
      </c>
      <c r="E2881" s="612">
        <f t="shared" si="44"/>
        <v>6995405.1900000088</v>
      </c>
    </row>
    <row r="2882" spans="1:5" ht="22.5" customHeight="1">
      <c r="A2882" s="1013" t="s">
        <v>20654</v>
      </c>
      <c r="B2882" s="1013" t="s">
        <v>20655</v>
      </c>
      <c r="C2882" s="1017">
        <v>0</v>
      </c>
      <c r="D2882" s="1017">
        <v>53.75</v>
      </c>
      <c r="E2882" s="612">
        <f t="shared" si="44"/>
        <v>6995351.4400000088</v>
      </c>
    </row>
    <row r="2883" spans="1:5" ht="22.5" customHeight="1">
      <c r="A2883" s="1013" t="s">
        <v>20654</v>
      </c>
      <c r="B2883" s="1013" t="s">
        <v>20656</v>
      </c>
      <c r="C2883" s="1017">
        <v>0</v>
      </c>
      <c r="D2883" s="1017">
        <v>108000</v>
      </c>
      <c r="E2883" s="612">
        <f t="shared" si="44"/>
        <v>6887351.4400000088</v>
      </c>
    </row>
    <row r="2884" spans="1:5" ht="22.5" customHeight="1">
      <c r="A2884" s="1013" t="s">
        <v>20657</v>
      </c>
      <c r="B2884" s="1013" t="s">
        <v>20658</v>
      </c>
      <c r="C2884" s="1017">
        <v>0</v>
      </c>
      <c r="D2884" s="1017">
        <v>26.88</v>
      </c>
      <c r="E2884" s="612">
        <f t="shared" si="44"/>
        <v>6887324.5600000089</v>
      </c>
    </row>
    <row r="2885" spans="1:5" ht="22.5" customHeight="1">
      <c r="A2885" s="1013" t="s">
        <v>20657</v>
      </c>
      <c r="B2885" s="1013" t="s">
        <v>20659</v>
      </c>
      <c r="C2885" s="1017">
        <v>0</v>
      </c>
      <c r="D2885" s="1017">
        <v>35500</v>
      </c>
      <c r="E2885" s="612">
        <f t="shared" si="44"/>
        <v>6851824.5600000089</v>
      </c>
    </row>
    <row r="2886" spans="1:5" ht="22.5" customHeight="1">
      <c r="A2886" s="1013" t="s">
        <v>20660</v>
      </c>
      <c r="B2886" s="1013" t="s">
        <v>20661</v>
      </c>
      <c r="C2886" s="1017">
        <v>0</v>
      </c>
      <c r="D2886" s="1017">
        <v>53.75</v>
      </c>
      <c r="E2886" s="612">
        <f t="shared" si="44"/>
        <v>6851770.8100000089</v>
      </c>
    </row>
    <row r="2887" spans="1:5" ht="22.5" customHeight="1">
      <c r="A2887" s="1013" t="s">
        <v>20660</v>
      </c>
      <c r="B2887" s="1013" t="s">
        <v>20662</v>
      </c>
      <c r="C2887" s="1017">
        <v>0</v>
      </c>
      <c r="D2887" s="1017">
        <v>60000</v>
      </c>
      <c r="E2887" s="612">
        <f t="shared" ref="E2887:E2950" si="45">E2886-D2887+C2887</f>
        <v>6791770.8100000089</v>
      </c>
    </row>
    <row r="2888" spans="1:5" ht="22.5" customHeight="1">
      <c r="A2888" s="1013" t="s">
        <v>20663</v>
      </c>
      <c r="B2888" s="1013" t="s">
        <v>20664</v>
      </c>
      <c r="C2888" s="1017">
        <v>0</v>
      </c>
      <c r="D2888" s="1017">
        <v>26.88</v>
      </c>
      <c r="E2888" s="612">
        <f t="shared" si="45"/>
        <v>6791743.930000009</v>
      </c>
    </row>
    <row r="2889" spans="1:5" ht="22.5" customHeight="1">
      <c r="A2889" s="1013" t="s">
        <v>20663</v>
      </c>
      <c r="B2889" s="1013" t="s">
        <v>20665</v>
      </c>
      <c r="C2889" s="1017">
        <v>0</v>
      </c>
      <c r="D2889" s="1017">
        <v>21600</v>
      </c>
      <c r="E2889" s="612">
        <f t="shared" si="45"/>
        <v>6770143.930000009</v>
      </c>
    </row>
    <row r="2890" spans="1:5" ht="22.5" customHeight="1">
      <c r="A2890" s="1013" t="s">
        <v>20666</v>
      </c>
      <c r="B2890" s="1013" t="s">
        <v>20667</v>
      </c>
      <c r="C2890" s="1024">
        <v>50000</v>
      </c>
      <c r="D2890" s="1017">
        <v>0</v>
      </c>
      <c r="E2890" s="612">
        <f t="shared" si="45"/>
        <v>6820143.930000009</v>
      </c>
    </row>
    <row r="2891" spans="1:5" ht="22.5" customHeight="1">
      <c r="A2891" s="1013" t="s">
        <v>20668</v>
      </c>
      <c r="B2891" s="1013" t="s">
        <v>20669</v>
      </c>
      <c r="C2891" s="1024">
        <v>35000</v>
      </c>
      <c r="D2891" s="1017">
        <v>0</v>
      </c>
      <c r="E2891" s="612">
        <f t="shared" si="45"/>
        <v>6855143.930000009</v>
      </c>
    </row>
    <row r="2892" spans="1:5" ht="22.5" customHeight="1">
      <c r="A2892" s="1013" t="s">
        <v>20670</v>
      </c>
      <c r="B2892" s="1013" t="s">
        <v>20671</v>
      </c>
      <c r="C2892" s="1017">
        <v>0</v>
      </c>
      <c r="D2892" s="1017">
        <v>53.75</v>
      </c>
      <c r="E2892" s="612">
        <f t="shared" si="45"/>
        <v>6855090.180000009</v>
      </c>
    </row>
    <row r="2893" spans="1:5" ht="22.5" customHeight="1">
      <c r="A2893" s="1013" t="s">
        <v>20670</v>
      </c>
      <c r="B2893" s="1013" t="s">
        <v>20672</v>
      </c>
      <c r="C2893" s="1017">
        <v>0</v>
      </c>
      <c r="D2893" s="1017">
        <v>1695038</v>
      </c>
      <c r="E2893" s="612">
        <f t="shared" si="45"/>
        <v>5160052.180000009</v>
      </c>
    </row>
    <row r="2894" spans="1:5" ht="22.5" customHeight="1">
      <c r="A2894" s="1013" t="s">
        <v>20670</v>
      </c>
      <c r="B2894" s="1013" t="s">
        <v>20673</v>
      </c>
      <c r="C2894" s="1017">
        <v>0</v>
      </c>
      <c r="D2894" s="1017">
        <v>53.75</v>
      </c>
      <c r="E2894" s="612">
        <f t="shared" si="45"/>
        <v>5159998.430000009</v>
      </c>
    </row>
    <row r="2895" spans="1:5" ht="22.5" customHeight="1">
      <c r="A2895" s="1013" t="s">
        <v>20670</v>
      </c>
      <c r="B2895" s="1013" t="s">
        <v>20674</v>
      </c>
      <c r="C2895" s="1017">
        <v>0</v>
      </c>
      <c r="D2895" s="1017">
        <v>3258975</v>
      </c>
      <c r="E2895" s="612">
        <f t="shared" si="45"/>
        <v>1901023.430000009</v>
      </c>
    </row>
    <row r="2896" spans="1:5" ht="22.5" customHeight="1">
      <c r="A2896" s="1013" t="s">
        <v>20675</v>
      </c>
      <c r="B2896" s="1013" t="s">
        <v>20676</v>
      </c>
      <c r="C2896" s="1017">
        <v>0</v>
      </c>
      <c r="D2896" s="1017">
        <v>26.88</v>
      </c>
      <c r="E2896" s="612">
        <f t="shared" si="45"/>
        <v>1900996.5500000091</v>
      </c>
    </row>
    <row r="2897" spans="1:5" ht="22.5" customHeight="1">
      <c r="A2897" s="1013" t="s">
        <v>20675</v>
      </c>
      <c r="B2897" s="1013" t="s">
        <v>20677</v>
      </c>
      <c r="C2897" s="1017">
        <v>0</v>
      </c>
      <c r="D2897" s="1017">
        <v>20000</v>
      </c>
      <c r="E2897" s="612">
        <f t="shared" si="45"/>
        <v>1880996.5500000091</v>
      </c>
    </row>
    <row r="2898" spans="1:5" ht="22.5" customHeight="1">
      <c r="A2898" s="1013" t="s">
        <v>20678</v>
      </c>
      <c r="B2898" s="1013" t="s">
        <v>8336</v>
      </c>
      <c r="C2898" s="1017">
        <v>0</v>
      </c>
      <c r="D2898" s="1017">
        <v>1050</v>
      </c>
      <c r="E2898" s="612">
        <f t="shared" si="45"/>
        <v>1879946.5500000091</v>
      </c>
    </row>
    <row r="2899" spans="1:5" ht="22.5" customHeight="1">
      <c r="A2899" s="1013" t="s">
        <v>20679</v>
      </c>
      <c r="B2899" s="1013" t="s">
        <v>20680</v>
      </c>
      <c r="C2899" s="1024">
        <v>54000</v>
      </c>
      <c r="D2899" s="1017">
        <v>0</v>
      </c>
      <c r="E2899" s="612">
        <f t="shared" si="45"/>
        <v>1933946.5500000091</v>
      </c>
    </row>
    <row r="2900" spans="1:5" ht="22.5" customHeight="1">
      <c r="A2900" s="1013" t="s">
        <v>20681</v>
      </c>
      <c r="B2900" s="1013" t="s">
        <v>20682</v>
      </c>
      <c r="C2900" s="1024">
        <v>64000</v>
      </c>
      <c r="D2900" s="1017">
        <v>0</v>
      </c>
      <c r="E2900" s="612">
        <f t="shared" si="45"/>
        <v>1997946.5500000091</v>
      </c>
    </row>
    <row r="2901" spans="1:5" ht="22.5" customHeight="1">
      <c r="A2901" s="1013" t="s">
        <v>20683</v>
      </c>
      <c r="B2901" s="1013" t="s">
        <v>20684</v>
      </c>
      <c r="C2901" s="1024">
        <v>60000</v>
      </c>
      <c r="D2901" s="1017">
        <v>0</v>
      </c>
      <c r="E2901" s="612">
        <f t="shared" si="45"/>
        <v>2057946.5500000091</v>
      </c>
    </row>
    <row r="2902" spans="1:5" ht="22.5" customHeight="1">
      <c r="A2902" s="1013" t="s">
        <v>20685</v>
      </c>
      <c r="B2902" s="1013" t="s">
        <v>20686</v>
      </c>
      <c r="C2902" s="1024">
        <v>25000</v>
      </c>
      <c r="D2902" s="1017">
        <v>0</v>
      </c>
      <c r="E2902" s="612">
        <f t="shared" si="45"/>
        <v>2082946.5500000091</v>
      </c>
    </row>
    <row r="2903" spans="1:5" ht="22.5" customHeight="1">
      <c r="A2903" s="1013" t="s">
        <v>20687</v>
      </c>
      <c r="B2903" s="1013" t="s">
        <v>20688</v>
      </c>
      <c r="C2903" s="1024">
        <v>54000</v>
      </c>
      <c r="D2903" s="1017">
        <v>0</v>
      </c>
      <c r="E2903" s="612">
        <f t="shared" si="45"/>
        <v>2136946.5500000091</v>
      </c>
    </row>
    <row r="2904" spans="1:5" ht="22.5" customHeight="1">
      <c r="A2904" s="1013" t="s">
        <v>20689</v>
      </c>
      <c r="B2904" s="1013" t="s">
        <v>20690</v>
      </c>
      <c r="C2904" s="1024">
        <v>64000</v>
      </c>
      <c r="D2904" s="1017">
        <v>0</v>
      </c>
      <c r="E2904" s="612">
        <f t="shared" si="45"/>
        <v>2200946.5500000091</v>
      </c>
    </row>
    <row r="2905" spans="1:5" ht="22.5" customHeight="1">
      <c r="A2905" s="1013" t="s">
        <v>20691</v>
      </c>
      <c r="B2905" s="1013" t="s">
        <v>20692</v>
      </c>
      <c r="C2905" s="1024">
        <v>50000</v>
      </c>
      <c r="D2905" s="1017">
        <v>0</v>
      </c>
      <c r="E2905" s="612">
        <f t="shared" si="45"/>
        <v>2250946.5500000091</v>
      </c>
    </row>
    <row r="2906" spans="1:5" ht="22.5" customHeight="1">
      <c r="A2906" s="1013" t="s">
        <v>20693</v>
      </c>
      <c r="B2906" s="1013" t="s">
        <v>20694</v>
      </c>
      <c r="C2906" s="1024">
        <v>65000</v>
      </c>
      <c r="D2906" s="1017">
        <v>0</v>
      </c>
      <c r="E2906" s="612">
        <f t="shared" si="45"/>
        <v>2315946.5500000091</v>
      </c>
    </row>
    <row r="2907" spans="1:5" ht="22.5" customHeight="1">
      <c r="A2907" s="1013" t="s">
        <v>20695</v>
      </c>
      <c r="B2907" s="1013" t="s">
        <v>20696</v>
      </c>
      <c r="C2907" s="1024">
        <v>25000</v>
      </c>
      <c r="D2907" s="1017">
        <v>0</v>
      </c>
      <c r="E2907" s="612">
        <f t="shared" si="45"/>
        <v>2340946.5500000091</v>
      </c>
    </row>
    <row r="2908" spans="1:5" ht="22.5" customHeight="1">
      <c r="A2908" s="1013" t="s">
        <v>20697</v>
      </c>
      <c r="B2908" s="1013" t="s">
        <v>20698</v>
      </c>
      <c r="C2908" s="1017">
        <v>0</v>
      </c>
      <c r="D2908" s="1017">
        <v>26.88</v>
      </c>
      <c r="E2908" s="612">
        <f t="shared" si="45"/>
        <v>2340919.6700000092</v>
      </c>
    </row>
    <row r="2909" spans="1:5" ht="22.5" customHeight="1">
      <c r="A2909" s="1013" t="s">
        <v>20697</v>
      </c>
      <c r="B2909" s="1013" t="s">
        <v>20699</v>
      </c>
      <c r="C2909" s="1017">
        <v>0</v>
      </c>
      <c r="D2909" s="1017">
        <v>17600</v>
      </c>
      <c r="E2909" s="612">
        <f t="shared" si="45"/>
        <v>2323319.6700000092</v>
      </c>
    </row>
    <row r="2910" spans="1:5" ht="22.5" customHeight="1">
      <c r="A2910" s="1013" t="s">
        <v>20697</v>
      </c>
      <c r="B2910" s="1013" t="s">
        <v>20700</v>
      </c>
      <c r="C2910" s="1017">
        <v>0</v>
      </c>
      <c r="D2910" s="1017">
        <v>6000</v>
      </c>
      <c r="E2910" s="612">
        <f t="shared" si="45"/>
        <v>2317319.6700000092</v>
      </c>
    </row>
    <row r="2911" spans="1:5" ht="22.5" customHeight="1">
      <c r="A2911" s="1013" t="s">
        <v>20697</v>
      </c>
      <c r="B2911" s="1013" t="s">
        <v>20701</v>
      </c>
      <c r="C2911" s="1017">
        <v>0</v>
      </c>
      <c r="D2911" s="1017">
        <v>26.88</v>
      </c>
      <c r="E2911" s="612">
        <f t="shared" si="45"/>
        <v>2317292.7900000094</v>
      </c>
    </row>
    <row r="2912" spans="1:5" ht="22.5" customHeight="1">
      <c r="A2912" s="1013" t="s">
        <v>20697</v>
      </c>
      <c r="B2912" s="1013" t="s">
        <v>20702</v>
      </c>
      <c r="C2912" s="1017">
        <v>0</v>
      </c>
      <c r="D2912" s="1017">
        <v>671463</v>
      </c>
      <c r="E2912" s="612">
        <f t="shared" si="45"/>
        <v>1645829.7900000094</v>
      </c>
    </row>
    <row r="2913" spans="1:5" ht="22.5" customHeight="1">
      <c r="A2913" s="1013" t="s">
        <v>20697</v>
      </c>
      <c r="B2913" s="1013" t="s">
        <v>20703</v>
      </c>
      <c r="C2913" s="1017">
        <v>0</v>
      </c>
      <c r="D2913" s="1017">
        <v>53.75</v>
      </c>
      <c r="E2913" s="612">
        <f t="shared" si="45"/>
        <v>1645776.0400000094</v>
      </c>
    </row>
    <row r="2914" spans="1:5" ht="22.5" customHeight="1">
      <c r="A2914" s="1013" t="s">
        <v>20697</v>
      </c>
      <c r="B2914" s="1013" t="s">
        <v>20704</v>
      </c>
      <c r="C2914" s="1017">
        <v>0</v>
      </c>
      <c r="D2914" s="1017">
        <v>299250</v>
      </c>
      <c r="E2914" s="612">
        <f t="shared" si="45"/>
        <v>1346526.0400000094</v>
      </c>
    </row>
    <row r="2915" spans="1:5" ht="22.5" customHeight="1">
      <c r="A2915" s="1013" t="s">
        <v>20697</v>
      </c>
      <c r="B2915" s="1013" t="s">
        <v>20705</v>
      </c>
      <c r="C2915" s="1017">
        <v>0</v>
      </c>
      <c r="D2915" s="1017">
        <v>53.75</v>
      </c>
      <c r="E2915" s="612">
        <f t="shared" si="45"/>
        <v>1346472.2900000094</v>
      </c>
    </row>
    <row r="2916" spans="1:5" ht="22.5" customHeight="1">
      <c r="A2916" s="1013" t="s">
        <v>20697</v>
      </c>
      <c r="B2916" s="1013" t="s">
        <v>20706</v>
      </c>
      <c r="C2916" s="1017">
        <v>0</v>
      </c>
      <c r="D2916" s="1017">
        <v>142500</v>
      </c>
      <c r="E2916" s="612">
        <f t="shared" si="45"/>
        <v>1203972.2900000094</v>
      </c>
    </row>
    <row r="2917" spans="1:5" ht="22.5" customHeight="1">
      <c r="A2917" s="1013" t="s">
        <v>20697</v>
      </c>
      <c r="B2917" s="1013" t="s">
        <v>20707</v>
      </c>
      <c r="C2917" s="1017">
        <v>0</v>
      </c>
      <c r="D2917" s="1017">
        <v>53.75</v>
      </c>
      <c r="E2917" s="612">
        <f t="shared" si="45"/>
        <v>1203918.5400000094</v>
      </c>
    </row>
    <row r="2918" spans="1:5" ht="22.5" customHeight="1">
      <c r="A2918" s="1013" t="s">
        <v>20697</v>
      </c>
      <c r="B2918" s="1013" t="s">
        <v>20708</v>
      </c>
      <c r="C2918" s="1017">
        <v>0</v>
      </c>
      <c r="D2918" s="1017">
        <v>8470</v>
      </c>
      <c r="E2918" s="612">
        <f t="shared" si="45"/>
        <v>1195448.5400000094</v>
      </c>
    </row>
    <row r="2919" spans="1:5" ht="22.5" customHeight="1">
      <c r="A2919" s="1013" t="s">
        <v>20697</v>
      </c>
      <c r="B2919" s="1013" t="s">
        <v>20709</v>
      </c>
      <c r="C2919" s="1017">
        <v>0</v>
      </c>
      <c r="D2919" s="1017">
        <v>26.88</v>
      </c>
      <c r="E2919" s="612">
        <f t="shared" si="45"/>
        <v>1195421.6600000095</v>
      </c>
    </row>
    <row r="2920" spans="1:5" ht="22.5" customHeight="1">
      <c r="A2920" s="1013" t="s">
        <v>20697</v>
      </c>
      <c r="B2920" s="1013" t="s">
        <v>20710</v>
      </c>
      <c r="C2920" s="1017">
        <v>0</v>
      </c>
      <c r="D2920" s="1017">
        <v>70000</v>
      </c>
      <c r="E2920" s="612">
        <f t="shared" si="45"/>
        <v>1125421.6600000095</v>
      </c>
    </row>
    <row r="2921" spans="1:5" ht="22.5" customHeight="1">
      <c r="A2921" s="1013" t="s">
        <v>20697</v>
      </c>
      <c r="B2921" s="1013" t="s">
        <v>20711</v>
      </c>
      <c r="C2921" s="1017">
        <v>0</v>
      </c>
      <c r="D2921" s="1017">
        <v>30000</v>
      </c>
      <c r="E2921" s="612">
        <f t="shared" si="45"/>
        <v>1095421.6600000095</v>
      </c>
    </row>
    <row r="2922" spans="1:5" ht="22.5" customHeight="1">
      <c r="A2922" s="1013" t="s">
        <v>20697</v>
      </c>
      <c r="B2922" s="1013" t="s">
        <v>20712</v>
      </c>
      <c r="C2922" s="1017">
        <v>0</v>
      </c>
      <c r="D2922" s="1017">
        <v>21240</v>
      </c>
      <c r="E2922" s="612">
        <f t="shared" si="45"/>
        <v>1074181.6600000095</v>
      </c>
    </row>
    <row r="2923" spans="1:5" ht="22.5" customHeight="1">
      <c r="A2923" s="1013" t="s">
        <v>20697</v>
      </c>
      <c r="B2923" s="1013" t="s">
        <v>20713</v>
      </c>
      <c r="C2923" s="1017">
        <v>0</v>
      </c>
      <c r="D2923" s="1017">
        <v>15000</v>
      </c>
      <c r="E2923" s="612">
        <f t="shared" si="45"/>
        <v>1059181.6600000095</v>
      </c>
    </row>
    <row r="2924" spans="1:5" ht="22.5" customHeight="1">
      <c r="A2924" s="1013" t="s">
        <v>20697</v>
      </c>
      <c r="B2924" s="1013" t="s">
        <v>20714</v>
      </c>
      <c r="C2924" s="1017">
        <v>0</v>
      </c>
      <c r="D2924" s="1017">
        <v>21240</v>
      </c>
      <c r="E2924" s="612">
        <f t="shared" si="45"/>
        <v>1037941.6600000095</v>
      </c>
    </row>
    <row r="2925" spans="1:5" ht="22.5" customHeight="1">
      <c r="A2925" s="1013" t="s">
        <v>20697</v>
      </c>
      <c r="B2925" s="1013" t="s">
        <v>20715</v>
      </c>
      <c r="C2925" s="1017">
        <v>0</v>
      </c>
      <c r="D2925" s="1017">
        <v>21240</v>
      </c>
      <c r="E2925" s="612">
        <f t="shared" si="45"/>
        <v>1016701.6600000095</v>
      </c>
    </row>
    <row r="2926" spans="1:5" ht="22.5" customHeight="1">
      <c r="A2926" s="1013" t="s">
        <v>20716</v>
      </c>
      <c r="B2926" s="1013" t="s">
        <v>20717</v>
      </c>
      <c r="C2926" s="1024">
        <v>25000</v>
      </c>
      <c r="D2926" s="1017">
        <v>0</v>
      </c>
      <c r="E2926" s="612">
        <f t="shared" si="45"/>
        <v>1041701.6600000095</v>
      </c>
    </row>
    <row r="2927" spans="1:5" ht="22.5" customHeight="1">
      <c r="A2927" s="1013" t="s">
        <v>20718</v>
      </c>
      <c r="B2927" s="1013" t="s">
        <v>20719</v>
      </c>
      <c r="C2927" s="1024">
        <v>39000</v>
      </c>
      <c r="D2927" s="1017">
        <v>0</v>
      </c>
      <c r="E2927" s="612">
        <f t="shared" si="45"/>
        <v>1080701.6600000095</v>
      </c>
    </row>
    <row r="2928" spans="1:5" ht="22.5" customHeight="1">
      <c r="A2928" s="1013" t="s">
        <v>20720</v>
      </c>
      <c r="B2928" s="1013" t="s">
        <v>20721</v>
      </c>
      <c r="C2928" s="1024">
        <v>70000</v>
      </c>
      <c r="D2928" s="1017">
        <v>0</v>
      </c>
      <c r="E2928" s="612">
        <f t="shared" si="45"/>
        <v>1150701.6600000095</v>
      </c>
    </row>
    <row r="2929" spans="1:6" ht="22.5" customHeight="1">
      <c r="A2929" s="1013" t="s">
        <v>20722</v>
      </c>
      <c r="B2929" s="1013" t="s">
        <v>20723</v>
      </c>
      <c r="C2929" s="1024">
        <v>60000</v>
      </c>
      <c r="D2929" s="1017">
        <v>0</v>
      </c>
      <c r="E2929" s="612">
        <f t="shared" si="45"/>
        <v>1210701.6600000095</v>
      </c>
    </row>
    <row r="2930" spans="1:6" ht="22.5" customHeight="1">
      <c r="A2930" s="1013" t="s">
        <v>20724</v>
      </c>
      <c r="B2930" s="1013" t="s">
        <v>20725</v>
      </c>
      <c r="C2930" s="1024">
        <v>25000</v>
      </c>
      <c r="D2930" s="1017">
        <v>0</v>
      </c>
      <c r="E2930" s="612">
        <f t="shared" si="45"/>
        <v>1235701.6600000095</v>
      </c>
    </row>
    <row r="2931" spans="1:6" ht="22.5" customHeight="1">
      <c r="A2931" s="1013" t="s">
        <v>20726</v>
      </c>
      <c r="B2931" s="1013" t="s">
        <v>20727</v>
      </c>
      <c r="C2931" s="1024">
        <v>50000</v>
      </c>
      <c r="D2931" s="1017">
        <v>0</v>
      </c>
      <c r="E2931" s="612">
        <f t="shared" si="45"/>
        <v>1285701.6600000095</v>
      </c>
    </row>
    <row r="2932" spans="1:6" ht="22.5" customHeight="1">
      <c r="A2932" s="1013" t="s">
        <v>20728</v>
      </c>
      <c r="B2932" s="1013" t="s">
        <v>20729</v>
      </c>
      <c r="C2932" s="1024">
        <v>84000</v>
      </c>
      <c r="D2932" s="1017">
        <v>0</v>
      </c>
      <c r="E2932" s="612">
        <f t="shared" si="45"/>
        <v>1369701.6600000095</v>
      </c>
    </row>
    <row r="2933" spans="1:6" ht="22.5" customHeight="1">
      <c r="A2933" s="1013" t="s">
        <v>20730</v>
      </c>
      <c r="B2933" s="1013" t="s">
        <v>20731</v>
      </c>
      <c r="C2933" s="1024">
        <v>30000</v>
      </c>
      <c r="D2933" s="1017">
        <v>0</v>
      </c>
      <c r="E2933" s="612">
        <f t="shared" si="45"/>
        <v>1399701.6600000095</v>
      </c>
    </row>
    <row r="2934" spans="1:6" s="1033" customFormat="1" ht="22.5" customHeight="1">
      <c r="A2934" s="1386" t="s">
        <v>20732</v>
      </c>
      <c r="B2934" s="1386" t="s">
        <v>21176</v>
      </c>
      <c r="C2934" s="1029">
        <v>50000</v>
      </c>
      <c r="D2934" s="1029">
        <v>0</v>
      </c>
      <c r="E2934" s="612">
        <f t="shared" si="45"/>
        <v>1449701.6600000095</v>
      </c>
      <c r="F2934" s="2651"/>
    </row>
    <row r="2935" spans="1:6" ht="22.5" customHeight="1">
      <c r="A2935" s="1013" t="s">
        <v>20733</v>
      </c>
      <c r="B2935" s="1013" t="s">
        <v>20734</v>
      </c>
      <c r="C2935" s="1024">
        <v>85000</v>
      </c>
      <c r="D2935" s="1017">
        <v>0</v>
      </c>
      <c r="E2935" s="612">
        <f t="shared" si="45"/>
        <v>1534701.6600000095</v>
      </c>
    </row>
    <row r="2936" spans="1:6" ht="22.5" customHeight="1">
      <c r="A2936" s="1013" t="s">
        <v>20735</v>
      </c>
      <c r="B2936" s="1013" t="s">
        <v>20736</v>
      </c>
      <c r="C2936" s="1024">
        <v>54000</v>
      </c>
      <c r="D2936" s="1017">
        <v>0</v>
      </c>
      <c r="E2936" s="612">
        <f t="shared" si="45"/>
        <v>1588701.6600000095</v>
      </c>
    </row>
    <row r="2937" spans="1:6" ht="22.5" customHeight="1">
      <c r="A2937" s="1013" t="s">
        <v>20737</v>
      </c>
      <c r="B2937" s="1013" t="s">
        <v>20738</v>
      </c>
      <c r="C2937" s="1024">
        <v>35000</v>
      </c>
      <c r="D2937" s="1017">
        <v>0</v>
      </c>
      <c r="E2937" s="612">
        <f t="shared" si="45"/>
        <v>1623701.6600000095</v>
      </c>
    </row>
    <row r="2938" spans="1:6" ht="22.5" customHeight="1">
      <c r="A2938" s="1013" t="s">
        <v>20739</v>
      </c>
      <c r="B2938" s="1013" t="s">
        <v>20740</v>
      </c>
      <c r="C2938" s="1024">
        <v>25000</v>
      </c>
      <c r="D2938" s="1017">
        <v>0</v>
      </c>
      <c r="E2938" s="612">
        <f t="shared" si="45"/>
        <v>1648701.6600000095</v>
      </c>
    </row>
    <row r="2939" spans="1:6" ht="22.5" customHeight="1">
      <c r="A2939" s="1013" t="s">
        <v>20741</v>
      </c>
      <c r="B2939" s="1013" t="s">
        <v>20742</v>
      </c>
      <c r="C2939" s="1024">
        <v>110000</v>
      </c>
      <c r="D2939" s="1017">
        <v>0</v>
      </c>
      <c r="E2939" s="612">
        <f t="shared" si="45"/>
        <v>1758701.6600000095</v>
      </c>
    </row>
    <row r="2940" spans="1:6" ht="22.5" customHeight="1">
      <c r="A2940" s="1013" t="s">
        <v>20743</v>
      </c>
      <c r="B2940" s="1013" t="s">
        <v>20744</v>
      </c>
      <c r="C2940" s="1024">
        <v>80000</v>
      </c>
      <c r="D2940" s="1017">
        <v>0</v>
      </c>
      <c r="E2940" s="612">
        <f t="shared" si="45"/>
        <v>1838701.6600000095</v>
      </c>
    </row>
    <row r="2941" spans="1:6" ht="22.5" customHeight="1">
      <c r="A2941" s="1013" t="s">
        <v>20745</v>
      </c>
      <c r="B2941" s="1013" t="s">
        <v>20746</v>
      </c>
      <c r="C2941" s="1024">
        <v>25000</v>
      </c>
      <c r="D2941" s="1017">
        <v>0</v>
      </c>
      <c r="E2941" s="612">
        <f t="shared" si="45"/>
        <v>1863701.6600000095</v>
      </c>
    </row>
    <row r="2942" spans="1:6" ht="22.5" customHeight="1">
      <c r="A2942" s="1013" t="s">
        <v>20459</v>
      </c>
      <c r="B2942" s="1013" t="s">
        <v>20460</v>
      </c>
      <c r="C2942" s="1024">
        <v>64000</v>
      </c>
      <c r="D2942" s="1017">
        <v>0</v>
      </c>
      <c r="E2942" s="612">
        <f t="shared" si="45"/>
        <v>1927701.6600000095</v>
      </c>
    </row>
    <row r="2943" spans="1:6" ht="22.5" customHeight="1">
      <c r="A2943" s="1013" t="s">
        <v>20747</v>
      </c>
      <c r="B2943" s="1013" t="s">
        <v>20748</v>
      </c>
      <c r="C2943" s="1024">
        <v>25000</v>
      </c>
      <c r="D2943" s="1017">
        <v>0</v>
      </c>
      <c r="E2943" s="612">
        <f t="shared" si="45"/>
        <v>1952701.6600000095</v>
      </c>
    </row>
    <row r="2944" spans="1:6" ht="22.5" customHeight="1">
      <c r="A2944" s="1013" t="s">
        <v>20749</v>
      </c>
      <c r="B2944" s="1013" t="s">
        <v>20750</v>
      </c>
      <c r="C2944" s="1024">
        <v>50000</v>
      </c>
      <c r="D2944" s="1017">
        <v>0</v>
      </c>
      <c r="E2944" s="612">
        <f t="shared" si="45"/>
        <v>2002701.6600000095</v>
      </c>
    </row>
    <row r="2945" spans="1:5" ht="22.5" customHeight="1">
      <c r="A2945" s="1013" t="s">
        <v>20751</v>
      </c>
      <c r="B2945" s="1013" t="s">
        <v>20752</v>
      </c>
      <c r="C2945" s="1024">
        <v>85000</v>
      </c>
      <c r="D2945" s="1017">
        <v>0</v>
      </c>
      <c r="E2945" s="612">
        <f t="shared" si="45"/>
        <v>2087701.6600000095</v>
      </c>
    </row>
    <row r="2946" spans="1:5" ht="22.5" customHeight="1">
      <c r="A2946" s="1013" t="s">
        <v>20753</v>
      </c>
      <c r="B2946" s="1013" t="s">
        <v>20754</v>
      </c>
      <c r="C2946" s="1024">
        <v>25000</v>
      </c>
      <c r="D2946" s="1017">
        <v>0</v>
      </c>
      <c r="E2946" s="612">
        <f t="shared" si="45"/>
        <v>2112701.6600000095</v>
      </c>
    </row>
    <row r="2947" spans="1:5" ht="22.5" customHeight="1">
      <c r="A2947" s="1013" t="s">
        <v>20755</v>
      </c>
      <c r="B2947" s="1013" t="s">
        <v>20756</v>
      </c>
      <c r="C2947" s="1024">
        <v>50000</v>
      </c>
      <c r="D2947" s="1017">
        <v>0</v>
      </c>
      <c r="E2947" s="612">
        <f t="shared" si="45"/>
        <v>2162701.6600000095</v>
      </c>
    </row>
    <row r="2948" spans="1:5" ht="22.5" customHeight="1">
      <c r="A2948" s="1013" t="s">
        <v>20757</v>
      </c>
      <c r="B2948" s="1013" t="s">
        <v>20758</v>
      </c>
      <c r="C2948" s="1024">
        <v>20000</v>
      </c>
      <c r="D2948" s="1017">
        <v>0</v>
      </c>
      <c r="E2948" s="612">
        <f t="shared" si="45"/>
        <v>2182701.6600000095</v>
      </c>
    </row>
    <row r="2949" spans="1:5" ht="22.5" customHeight="1">
      <c r="A2949" s="1013" t="s">
        <v>20759</v>
      </c>
      <c r="B2949" s="1013" t="s">
        <v>20760</v>
      </c>
      <c r="C2949" s="1024">
        <v>25000</v>
      </c>
      <c r="D2949" s="1017">
        <v>0</v>
      </c>
      <c r="E2949" s="612">
        <f t="shared" si="45"/>
        <v>2207701.6600000095</v>
      </c>
    </row>
    <row r="2950" spans="1:5" ht="22.5" customHeight="1">
      <c r="A2950" s="1013" t="s">
        <v>20761</v>
      </c>
      <c r="B2950" s="1013" t="s">
        <v>20762</v>
      </c>
      <c r="C2950" s="1024">
        <v>40000</v>
      </c>
      <c r="D2950" s="1017">
        <v>0</v>
      </c>
      <c r="E2950" s="612">
        <f t="shared" si="45"/>
        <v>2247701.6600000095</v>
      </c>
    </row>
    <row r="2951" spans="1:5" ht="22.5" customHeight="1">
      <c r="A2951" s="1013" t="s">
        <v>20763</v>
      </c>
      <c r="B2951" s="1013" t="s">
        <v>20764</v>
      </c>
      <c r="C2951" s="1024">
        <v>25000</v>
      </c>
      <c r="D2951" s="1017">
        <v>0</v>
      </c>
      <c r="E2951" s="612">
        <f t="shared" ref="E2951:E3014" si="46">E2950-D2951+C2951</f>
        <v>2272701.6600000095</v>
      </c>
    </row>
    <row r="2952" spans="1:5" ht="22.5" customHeight="1">
      <c r="A2952" s="1013" t="s">
        <v>20765</v>
      </c>
      <c r="B2952" s="1013" t="s">
        <v>20766</v>
      </c>
      <c r="C2952" s="1024">
        <v>50000</v>
      </c>
      <c r="D2952" s="1017">
        <v>0</v>
      </c>
      <c r="E2952" s="612">
        <f t="shared" si="46"/>
        <v>2322701.6600000095</v>
      </c>
    </row>
    <row r="2953" spans="1:5" ht="22.5" customHeight="1">
      <c r="A2953" s="1013" t="s">
        <v>20767</v>
      </c>
      <c r="B2953" s="1013" t="s">
        <v>11131</v>
      </c>
      <c r="C2953" s="1024">
        <v>25000</v>
      </c>
      <c r="D2953" s="1017">
        <v>0</v>
      </c>
      <c r="E2953" s="612">
        <f t="shared" si="46"/>
        <v>2347701.6600000095</v>
      </c>
    </row>
    <row r="2954" spans="1:5" ht="22.5" customHeight="1">
      <c r="A2954" s="1013" t="s">
        <v>20768</v>
      </c>
      <c r="B2954" s="1013" t="s">
        <v>20769</v>
      </c>
      <c r="C2954" s="1024">
        <v>64000</v>
      </c>
      <c r="D2954" s="1017">
        <v>0</v>
      </c>
      <c r="E2954" s="612">
        <f t="shared" si="46"/>
        <v>2411701.6600000095</v>
      </c>
    </row>
    <row r="2955" spans="1:5" ht="22.5" customHeight="1">
      <c r="A2955" s="1013" t="s">
        <v>20770</v>
      </c>
      <c r="B2955" s="1013" t="s">
        <v>20771</v>
      </c>
      <c r="C2955" s="1024">
        <v>25000</v>
      </c>
      <c r="D2955" s="1017">
        <v>0</v>
      </c>
      <c r="E2955" s="612">
        <f t="shared" si="46"/>
        <v>2436701.6600000095</v>
      </c>
    </row>
    <row r="2956" spans="1:5" ht="22.5" customHeight="1">
      <c r="A2956" s="1013" t="s">
        <v>20772</v>
      </c>
      <c r="B2956" s="1013" t="s">
        <v>20773</v>
      </c>
      <c r="C2956" s="1024">
        <v>25000</v>
      </c>
      <c r="D2956" s="1017">
        <v>0</v>
      </c>
      <c r="E2956" s="612">
        <f t="shared" si="46"/>
        <v>2461701.6600000095</v>
      </c>
    </row>
    <row r="2957" spans="1:5" ht="22.5" customHeight="1">
      <c r="A2957" s="1013" t="s">
        <v>20774</v>
      </c>
      <c r="B2957" s="1013" t="s">
        <v>20775</v>
      </c>
      <c r="C2957" s="1024">
        <v>50000</v>
      </c>
      <c r="D2957" s="1017">
        <v>0</v>
      </c>
      <c r="E2957" s="612">
        <f t="shared" si="46"/>
        <v>2511701.6600000095</v>
      </c>
    </row>
    <row r="2958" spans="1:5" ht="22.5" customHeight="1">
      <c r="A2958" s="1013" t="s">
        <v>20776</v>
      </c>
      <c r="B2958" s="1013" t="s">
        <v>11503</v>
      </c>
      <c r="C2958" s="1024">
        <v>32000</v>
      </c>
      <c r="D2958" s="1017">
        <v>0</v>
      </c>
      <c r="E2958" s="612">
        <f t="shared" si="46"/>
        <v>2543701.6600000095</v>
      </c>
    </row>
    <row r="2959" spans="1:5" ht="22.5" customHeight="1">
      <c r="A2959" s="1013" t="s">
        <v>20777</v>
      </c>
      <c r="B2959" s="1013" t="s">
        <v>20778</v>
      </c>
      <c r="C2959" s="1024">
        <v>70000</v>
      </c>
      <c r="D2959" s="1017">
        <v>0</v>
      </c>
      <c r="E2959" s="612">
        <f t="shared" si="46"/>
        <v>2613701.6600000095</v>
      </c>
    </row>
    <row r="2960" spans="1:5" ht="22.5" customHeight="1">
      <c r="A2960" s="1013" t="s">
        <v>20779</v>
      </c>
      <c r="B2960" s="1013" t="s">
        <v>20780</v>
      </c>
      <c r="C2960" s="1024">
        <v>15000</v>
      </c>
      <c r="D2960" s="1017">
        <v>0</v>
      </c>
      <c r="E2960" s="612">
        <f t="shared" si="46"/>
        <v>2628701.6600000095</v>
      </c>
    </row>
    <row r="2961" spans="1:5" ht="22.5" customHeight="1">
      <c r="A2961" s="1013" t="s">
        <v>20781</v>
      </c>
      <c r="B2961" s="1013" t="s">
        <v>8336</v>
      </c>
      <c r="C2961" s="1024">
        <v>0</v>
      </c>
      <c r="D2961" s="1017">
        <v>1600</v>
      </c>
      <c r="E2961" s="612">
        <f t="shared" si="46"/>
        <v>2627101.6600000095</v>
      </c>
    </row>
    <row r="2962" spans="1:5" ht="22.5" customHeight="1">
      <c r="A2962" s="1013" t="s">
        <v>20782</v>
      </c>
      <c r="B2962" s="1013" t="s">
        <v>20783</v>
      </c>
      <c r="C2962" s="1024">
        <v>20000</v>
      </c>
      <c r="D2962" s="1017">
        <v>0</v>
      </c>
      <c r="E2962" s="612">
        <f t="shared" si="46"/>
        <v>2647101.6600000095</v>
      </c>
    </row>
    <row r="2963" spans="1:5" ht="22.5" customHeight="1">
      <c r="A2963" s="1013" t="s">
        <v>20784</v>
      </c>
      <c r="B2963" s="1013" t="s">
        <v>20785</v>
      </c>
      <c r="C2963" s="1024">
        <v>50000</v>
      </c>
      <c r="D2963" s="1017">
        <v>0</v>
      </c>
      <c r="E2963" s="612">
        <f t="shared" si="46"/>
        <v>2697101.6600000095</v>
      </c>
    </row>
    <row r="2964" spans="1:5" ht="22.5" customHeight="1">
      <c r="A2964" s="1013" t="s">
        <v>20793</v>
      </c>
      <c r="B2964" s="1013" t="s">
        <v>20794</v>
      </c>
      <c r="C2964" s="1024">
        <v>54000</v>
      </c>
      <c r="D2964" s="1017">
        <v>0</v>
      </c>
      <c r="E2964" s="612">
        <f t="shared" si="46"/>
        <v>2751101.6600000095</v>
      </c>
    </row>
    <row r="2965" spans="1:5" ht="22.5" customHeight="1">
      <c r="A2965" s="1013" t="s">
        <v>20795</v>
      </c>
      <c r="B2965" s="1013" t="s">
        <v>20796</v>
      </c>
      <c r="C2965" s="1024">
        <v>64000</v>
      </c>
      <c r="D2965" s="1017">
        <v>0</v>
      </c>
      <c r="E2965" s="612">
        <f t="shared" si="46"/>
        <v>2815101.6600000095</v>
      </c>
    </row>
    <row r="2966" spans="1:5" ht="22.5" customHeight="1">
      <c r="A2966" s="1013" t="s">
        <v>20797</v>
      </c>
      <c r="B2966" s="1013" t="s">
        <v>20798</v>
      </c>
      <c r="C2966" s="1024">
        <v>99000</v>
      </c>
      <c r="D2966" s="1017">
        <v>0</v>
      </c>
      <c r="E2966" s="612">
        <f t="shared" si="46"/>
        <v>2914101.6600000095</v>
      </c>
    </row>
    <row r="2967" spans="1:5" ht="22.5" customHeight="1">
      <c r="A2967" s="1013" t="s">
        <v>20799</v>
      </c>
      <c r="B2967" s="1013" t="s">
        <v>20800</v>
      </c>
      <c r="C2967" s="1024">
        <v>49000</v>
      </c>
      <c r="D2967" s="1017">
        <v>0</v>
      </c>
      <c r="E2967" s="612">
        <f t="shared" si="46"/>
        <v>2963101.6600000095</v>
      </c>
    </row>
    <row r="2968" spans="1:5" ht="22.5" customHeight="1">
      <c r="A2968" s="1013" t="s">
        <v>20801</v>
      </c>
      <c r="B2968" s="1013" t="s">
        <v>20802</v>
      </c>
      <c r="C2968" s="1017">
        <v>0</v>
      </c>
      <c r="D2968" s="1017">
        <v>2118975</v>
      </c>
      <c r="E2968" s="612">
        <f t="shared" si="46"/>
        <v>844126.66000000946</v>
      </c>
    </row>
    <row r="2969" spans="1:5" ht="22.5" customHeight="1">
      <c r="A2969" s="1013" t="s">
        <v>20801</v>
      </c>
      <c r="B2969" s="1013" t="s">
        <v>20803</v>
      </c>
      <c r="C2969" s="1017">
        <v>0</v>
      </c>
      <c r="D2969" s="1017">
        <v>53.75</v>
      </c>
      <c r="E2969" s="612">
        <f t="shared" si="46"/>
        <v>844072.91000000946</v>
      </c>
    </row>
    <row r="2970" spans="1:5" ht="22.5" customHeight="1">
      <c r="A2970" s="1013" t="s">
        <v>20801</v>
      </c>
      <c r="B2970" s="1013" t="s">
        <v>20804</v>
      </c>
      <c r="C2970" s="1017">
        <v>0</v>
      </c>
      <c r="D2970" s="1017">
        <v>200000</v>
      </c>
      <c r="E2970" s="612">
        <f t="shared" si="46"/>
        <v>644072.91000000946</v>
      </c>
    </row>
    <row r="2971" spans="1:5" ht="22.5" customHeight="1">
      <c r="A2971" s="1013" t="s">
        <v>20801</v>
      </c>
      <c r="B2971" s="1013" t="s">
        <v>20805</v>
      </c>
      <c r="C2971" s="1017">
        <v>0</v>
      </c>
      <c r="D2971" s="1017">
        <v>53.75</v>
      </c>
      <c r="E2971" s="612">
        <f t="shared" si="46"/>
        <v>644019.16000000946</v>
      </c>
    </row>
    <row r="2972" spans="1:5" ht="22.5" customHeight="1">
      <c r="A2972" s="1013" t="s">
        <v>20801</v>
      </c>
      <c r="B2972" s="1013" t="s">
        <v>20806</v>
      </c>
      <c r="C2972" s="1017">
        <v>0</v>
      </c>
      <c r="D2972" s="1017">
        <v>15000</v>
      </c>
      <c r="E2972" s="612">
        <f t="shared" si="46"/>
        <v>629019.16000000946</v>
      </c>
    </row>
    <row r="2973" spans="1:5" ht="22.5" customHeight="1">
      <c r="A2973" s="1013" t="s">
        <v>20807</v>
      </c>
      <c r="B2973" s="1013" t="s">
        <v>20808</v>
      </c>
      <c r="C2973" s="1024">
        <v>64000</v>
      </c>
      <c r="D2973" s="1017">
        <v>0</v>
      </c>
      <c r="E2973" s="612">
        <f t="shared" si="46"/>
        <v>693019.16000000946</v>
      </c>
    </row>
    <row r="2974" spans="1:5" ht="22.5" customHeight="1">
      <c r="A2974" s="1013" t="s">
        <v>20809</v>
      </c>
      <c r="B2974" s="1013" t="s">
        <v>20810</v>
      </c>
      <c r="C2974" s="1024">
        <v>60000</v>
      </c>
      <c r="D2974" s="1017">
        <v>0</v>
      </c>
      <c r="E2974" s="612">
        <f t="shared" si="46"/>
        <v>753019.16000000946</v>
      </c>
    </row>
    <row r="2975" spans="1:5" ht="22.5" customHeight="1">
      <c r="A2975" s="1013" t="s">
        <v>20811</v>
      </c>
      <c r="B2975" s="1013" t="s">
        <v>20812</v>
      </c>
      <c r="C2975" s="1024">
        <v>4000</v>
      </c>
      <c r="D2975" s="1017">
        <v>0</v>
      </c>
      <c r="E2975" s="612">
        <f t="shared" si="46"/>
        <v>757019.16000000946</v>
      </c>
    </row>
    <row r="2976" spans="1:5" ht="22.5" customHeight="1">
      <c r="A2976" s="1013" t="s">
        <v>20813</v>
      </c>
      <c r="B2976" s="1013" t="s">
        <v>20814</v>
      </c>
      <c r="C2976" s="1024">
        <v>50000</v>
      </c>
      <c r="D2976" s="1017">
        <v>0</v>
      </c>
      <c r="E2976" s="612">
        <f t="shared" si="46"/>
        <v>807019.16000000946</v>
      </c>
    </row>
    <row r="2977" spans="1:5" ht="22.5" customHeight="1">
      <c r="A2977" s="1013" t="s">
        <v>20815</v>
      </c>
      <c r="B2977" s="1013" t="s">
        <v>20816</v>
      </c>
      <c r="C2977" s="1024">
        <v>54000</v>
      </c>
      <c r="D2977" s="1017">
        <v>0</v>
      </c>
      <c r="E2977" s="612">
        <f t="shared" si="46"/>
        <v>861019.16000000946</v>
      </c>
    </row>
    <row r="2978" spans="1:5" ht="22.5" customHeight="1">
      <c r="A2978" s="1013" t="s">
        <v>20817</v>
      </c>
      <c r="B2978" s="1013" t="s">
        <v>20818</v>
      </c>
      <c r="C2978" s="1024">
        <v>45000</v>
      </c>
      <c r="D2978" s="1017">
        <v>0</v>
      </c>
      <c r="E2978" s="612">
        <f t="shared" si="46"/>
        <v>906019.16000000946</v>
      </c>
    </row>
    <row r="2979" spans="1:5" ht="22.5" customHeight="1">
      <c r="A2979" s="1013" t="s">
        <v>20819</v>
      </c>
      <c r="B2979" s="1013" t="s">
        <v>9315</v>
      </c>
      <c r="C2979" s="1024">
        <v>54000</v>
      </c>
      <c r="D2979" s="1017">
        <v>0</v>
      </c>
      <c r="E2979" s="612">
        <f t="shared" si="46"/>
        <v>960019.16000000946</v>
      </c>
    </row>
    <row r="2980" spans="1:5" ht="22.5" customHeight="1">
      <c r="A2980" s="1013" t="s">
        <v>20820</v>
      </c>
      <c r="B2980" s="1013" t="s">
        <v>20821</v>
      </c>
      <c r="C2980" s="1024">
        <v>28000</v>
      </c>
      <c r="D2980" s="1017">
        <v>0</v>
      </c>
      <c r="E2980" s="612">
        <f t="shared" si="46"/>
        <v>988019.16000000946</v>
      </c>
    </row>
    <row r="2981" spans="1:5" ht="22.5" customHeight="1">
      <c r="A2981" s="1013" t="s">
        <v>20822</v>
      </c>
      <c r="B2981" s="1013" t="s">
        <v>20823</v>
      </c>
      <c r="C2981" s="1024">
        <v>74000</v>
      </c>
      <c r="D2981" s="1017">
        <v>0</v>
      </c>
      <c r="E2981" s="612">
        <f t="shared" si="46"/>
        <v>1062019.1600000095</v>
      </c>
    </row>
    <row r="2982" spans="1:5" ht="22.5" customHeight="1">
      <c r="A2982" s="1013" t="s">
        <v>20824</v>
      </c>
      <c r="B2982" s="1013" t="s">
        <v>20825</v>
      </c>
      <c r="C2982" s="1024">
        <v>60000</v>
      </c>
      <c r="D2982" s="1017">
        <v>0</v>
      </c>
      <c r="E2982" s="612">
        <f t="shared" si="46"/>
        <v>1122019.1600000095</v>
      </c>
    </row>
    <row r="2983" spans="1:5" ht="22.5" customHeight="1">
      <c r="A2983" s="1013" t="s">
        <v>20826</v>
      </c>
      <c r="B2983" s="1013" t="s">
        <v>20827</v>
      </c>
      <c r="C2983" s="1024">
        <v>50000</v>
      </c>
      <c r="D2983" s="1017">
        <v>0</v>
      </c>
      <c r="E2983" s="612">
        <f t="shared" si="46"/>
        <v>1172019.1600000095</v>
      </c>
    </row>
    <row r="2984" spans="1:5" ht="22.5" customHeight="1">
      <c r="A2984" s="1013" t="s">
        <v>20828</v>
      </c>
      <c r="B2984" s="1013" t="s">
        <v>20829</v>
      </c>
      <c r="C2984" s="1024">
        <v>44000</v>
      </c>
      <c r="D2984" s="1017">
        <v>0</v>
      </c>
      <c r="E2984" s="612">
        <f t="shared" si="46"/>
        <v>1216019.1600000095</v>
      </c>
    </row>
    <row r="2985" spans="1:5" ht="22.5" customHeight="1">
      <c r="A2985" s="1013" t="s">
        <v>20830</v>
      </c>
      <c r="B2985" s="1013" t="s">
        <v>20831</v>
      </c>
      <c r="C2985" s="1024">
        <v>30000</v>
      </c>
      <c r="D2985" s="1017">
        <v>0</v>
      </c>
      <c r="E2985" s="612">
        <f t="shared" si="46"/>
        <v>1246019.1600000095</v>
      </c>
    </row>
    <row r="2986" spans="1:5" ht="22.5" customHeight="1">
      <c r="A2986" s="1013" t="s">
        <v>20832</v>
      </c>
      <c r="B2986" s="1013" t="s">
        <v>18871</v>
      </c>
      <c r="C2986" s="1024">
        <v>60000</v>
      </c>
      <c r="D2986" s="1017">
        <v>0</v>
      </c>
      <c r="E2986" s="612">
        <f t="shared" si="46"/>
        <v>1306019.1600000095</v>
      </c>
    </row>
    <row r="2987" spans="1:5" ht="22.5" customHeight="1">
      <c r="A2987" s="1013" t="s">
        <v>20833</v>
      </c>
      <c r="B2987" s="1013" t="s">
        <v>20834</v>
      </c>
      <c r="C2987" s="1024">
        <v>9800</v>
      </c>
      <c r="D2987" s="1017">
        <v>0</v>
      </c>
      <c r="E2987" s="612">
        <f t="shared" si="46"/>
        <v>1315819.1600000095</v>
      </c>
    </row>
    <row r="2988" spans="1:5" ht="22.5" customHeight="1">
      <c r="A2988" s="1013" t="s">
        <v>20835</v>
      </c>
      <c r="B2988" s="1013" t="s">
        <v>20836</v>
      </c>
      <c r="C2988" s="1024">
        <v>59000</v>
      </c>
      <c r="D2988" s="1017">
        <v>0</v>
      </c>
      <c r="E2988" s="612">
        <f t="shared" si="46"/>
        <v>1374819.1600000095</v>
      </c>
    </row>
    <row r="2989" spans="1:5" ht="22.5" customHeight="1">
      <c r="A2989" s="1013" t="s">
        <v>20837</v>
      </c>
      <c r="B2989" s="1013" t="s">
        <v>20838</v>
      </c>
      <c r="C2989" s="1024">
        <v>48000</v>
      </c>
      <c r="D2989" s="1017">
        <v>0</v>
      </c>
      <c r="E2989" s="612">
        <f t="shared" si="46"/>
        <v>1422819.1600000095</v>
      </c>
    </row>
    <row r="2990" spans="1:5" ht="22.5" customHeight="1">
      <c r="A2990" s="1013" t="s">
        <v>20839</v>
      </c>
      <c r="B2990" s="1013" t="s">
        <v>20840</v>
      </c>
      <c r="C2990" s="1024">
        <v>65000</v>
      </c>
      <c r="D2990" s="1017">
        <v>0</v>
      </c>
      <c r="E2990" s="612">
        <f t="shared" si="46"/>
        <v>1487819.1600000095</v>
      </c>
    </row>
    <row r="2991" spans="1:5" ht="22.5" customHeight="1">
      <c r="A2991" s="1013" t="s">
        <v>20841</v>
      </c>
      <c r="B2991" s="1013" t="s">
        <v>20842</v>
      </c>
      <c r="C2991" s="1024">
        <v>54000</v>
      </c>
      <c r="D2991" s="1017">
        <v>0</v>
      </c>
      <c r="E2991" s="612">
        <f t="shared" si="46"/>
        <v>1541819.1600000095</v>
      </c>
    </row>
    <row r="2992" spans="1:5" ht="22.5" customHeight="1">
      <c r="A2992" s="1013" t="s">
        <v>20843</v>
      </c>
      <c r="B2992" s="1013" t="s">
        <v>20844</v>
      </c>
      <c r="C2992" s="1024">
        <v>25000</v>
      </c>
      <c r="D2992" s="1017">
        <v>0</v>
      </c>
      <c r="E2992" s="612">
        <f t="shared" si="46"/>
        <v>1566819.1600000095</v>
      </c>
    </row>
    <row r="2993" spans="1:5" ht="22.5" customHeight="1">
      <c r="A2993" s="1013" t="s">
        <v>20845</v>
      </c>
      <c r="B2993" s="1013" t="s">
        <v>20846</v>
      </c>
      <c r="C2993" s="1024">
        <v>50000</v>
      </c>
      <c r="D2993" s="1017">
        <v>0</v>
      </c>
      <c r="E2993" s="612">
        <f t="shared" si="46"/>
        <v>1616819.1600000095</v>
      </c>
    </row>
    <row r="2994" spans="1:5" ht="22.5" customHeight="1">
      <c r="A2994" s="1013" t="s">
        <v>20847</v>
      </c>
      <c r="B2994" s="1013" t="s">
        <v>20848</v>
      </c>
      <c r="C2994" s="1024">
        <v>60000</v>
      </c>
      <c r="D2994" s="1017">
        <v>0</v>
      </c>
      <c r="E2994" s="612">
        <f t="shared" si="46"/>
        <v>1676819.1600000095</v>
      </c>
    </row>
    <row r="2995" spans="1:5" ht="22.5" customHeight="1">
      <c r="A2995" s="1013" t="s">
        <v>20847</v>
      </c>
      <c r="B2995" s="1013" t="s">
        <v>20849</v>
      </c>
      <c r="C2995" s="1024">
        <v>5000</v>
      </c>
      <c r="D2995" s="1017">
        <v>0</v>
      </c>
      <c r="E2995" s="612">
        <f t="shared" si="46"/>
        <v>1681819.1600000095</v>
      </c>
    </row>
    <row r="2996" spans="1:5" ht="22.5" customHeight="1">
      <c r="A2996" s="1013" t="s">
        <v>20850</v>
      </c>
      <c r="B2996" s="1013" t="s">
        <v>20851</v>
      </c>
      <c r="C2996" s="1024">
        <v>84000</v>
      </c>
      <c r="D2996" s="1017">
        <v>0</v>
      </c>
      <c r="E2996" s="612">
        <f t="shared" si="46"/>
        <v>1765819.1600000095</v>
      </c>
    </row>
    <row r="2997" spans="1:5" ht="22.5" customHeight="1">
      <c r="A2997" s="1013" t="s">
        <v>20852</v>
      </c>
      <c r="B2997" s="1013" t="s">
        <v>20853</v>
      </c>
      <c r="C2997" s="1024">
        <v>30000</v>
      </c>
      <c r="D2997" s="1017">
        <v>0</v>
      </c>
      <c r="E2997" s="612">
        <f t="shared" si="46"/>
        <v>1795819.1600000095</v>
      </c>
    </row>
    <row r="2998" spans="1:5" ht="22.5" customHeight="1">
      <c r="A2998" s="1013" t="s">
        <v>20854</v>
      </c>
      <c r="B2998" s="1013" t="s">
        <v>20855</v>
      </c>
      <c r="C2998" s="1024">
        <v>40000</v>
      </c>
      <c r="D2998" s="1017">
        <v>0</v>
      </c>
      <c r="E2998" s="612">
        <f t="shared" si="46"/>
        <v>1835819.1600000095</v>
      </c>
    </row>
    <row r="2999" spans="1:5" ht="22.5" customHeight="1">
      <c r="A2999" s="1013" t="s">
        <v>20856</v>
      </c>
      <c r="B2999" s="1013" t="s">
        <v>20857</v>
      </c>
      <c r="C2999" s="1024">
        <v>53000</v>
      </c>
      <c r="D2999" s="1017">
        <v>0</v>
      </c>
      <c r="E2999" s="612">
        <f t="shared" si="46"/>
        <v>1888819.1600000095</v>
      </c>
    </row>
    <row r="3000" spans="1:5" ht="22.5" customHeight="1">
      <c r="A3000" s="1013" t="s">
        <v>20858</v>
      </c>
      <c r="B3000" s="1013" t="s">
        <v>20859</v>
      </c>
      <c r="C3000" s="1024">
        <v>60000</v>
      </c>
      <c r="D3000" s="1017">
        <v>0</v>
      </c>
      <c r="E3000" s="612">
        <f t="shared" si="46"/>
        <v>1948819.1600000095</v>
      </c>
    </row>
    <row r="3001" spans="1:5" ht="22.5" customHeight="1">
      <c r="A3001" s="1013" t="s">
        <v>20860</v>
      </c>
      <c r="B3001" s="1013" t="s">
        <v>20861</v>
      </c>
      <c r="C3001" s="1024">
        <v>20000</v>
      </c>
      <c r="D3001" s="1017">
        <v>0</v>
      </c>
      <c r="E3001" s="612">
        <f t="shared" si="46"/>
        <v>1968819.1600000095</v>
      </c>
    </row>
    <row r="3002" spans="1:5" ht="22.5" customHeight="1">
      <c r="A3002" s="1013" t="s">
        <v>20862</v>
      </c>
      <c r="B3002" s="1013" t="s">
        <v>20863</v>
      </c>
      <c r="C3002" s="1024">
        <v>20000</v>
      </c>
      <c r="D3002" s="1017">
        <v>0</v>
      </c>
      <c r="E3002" s="612">
        <f t="shared" si="46"/>
        <v>1988819.1600000095</v>
      </c>
    </row>
    <row r="3003" spans="1:5" ht="22.5" customHeight="1">
      <c r="A3003" s="1013" t="s">
        <v>20864</v>
      </c>
      <c r="B3003" s="1013" t="s">
        <v>20865</v>
      </c>
      <c r="C3003" s="1024">
        <v>4000</v>
      </c>
      <c r="D3003" s="1017">
        <v>0</v>
      </c>
      <c r="E3003" s="612">
        <f t="shared" si="46"/>
        <v>1992819.1600000095</v>
      </c>
    </row>
    <row r="3004" spans="1:5" ht="22.5" customHeight="1">
      <c r="A3004" s="1013" t="s">
        <v>20866</v>
      </c>
      <c r="B3004" s="1013" t="s">
        <v>20867</v>
      </c>
      <c r="C3004" s="1024">
        <v>76000</v>
      </c>
      <c r="D3004" s="1017">
        <v>0</v>
      </c>
      <c r="E3004" s="612">
        <f t="shared" si="46"/>
        <v>2068819.1600000095</v>
      </c>
    </row>
    <row r="3005" spans="1:5" ht="22.5" customHeight="1">
      <c r="A3005" s="1013" t="s">
        <v>20868</v>
      </c>
      <c r="B3005" s="1013" t="s">
        <v>20869</v>
      </c>
      <c r="C3005" s="1024">
        <v>50000</v>
      </c>
      <c r="D3005" s="1017">
        <v>0</v>
      </c>
      <c r="E3005" s="612">
        <f t="shared" si="46"/>
        <v>2118819.1600000095</v>
      </c>
    </row>
    <row r="3006" spans="1:5" ht="22.5" customHeight="1">
      <c r="A3006" s="1013" t="s">
        <v>20870</v>
      </c>
      <c r="B3006" s="1013" t="s">
        <v>20871</v>
      </c>
      <c r="C3006" s="1024">
        <v>70000</v>
      </c>
      <c r="D3006" s="1017">
        <v>0</v>
      </c>
      <c r="E3006" s="612">
        <f t="shared" si="46"/>
        <v>2188819.1600000095</v>
      </c>
    </row>
    <row r="3007" spans="1:5" ht="22.5" customHeight="1">
      <c r="A3007" s="1013" t="s">
        <v>20872</v>
      </c>
      <c r="B3007" s="1013" t="s">
        <v>20873</v>
      </c>
      <c r="C3007" s="1024">
        <v>49000</v>
      </c>
      <c r="D3007" s="1017">
        <v>0</v>
      </c>
      <c r="E3007" s="612">
        <f t="shared" si="46"/>
        <v>2237819.1600000095</v>
      </c>
    </row>
    <row r="3008" spans="1:5" ht="22.5" customHeight="1">
      <c r="A3008" s="1013" t="s">
        <v>20874</v>
      </c>
      <c r="B3008" s="1013" t="s">
        <v>20875</v>
      </c>
      <c r="C3008" s="1024">
        <v>46000</v>
      </c>
      <c r="D3008" s="1017">
        <v>0</v>
      </c>
      <c r="E3008" s="612">
        <f t="shared" si="46"/>
        <v>2283819.1600000095</v>
      </c>
    </row>
    <row r="3009" spans="1:5" ht="22.5" customHeight="1">
      <c r="A3009" s="1013" t="s">
        <v>20876</v>
      </c>
      <c r="B3009" s="1013" t="s">
        <v>20877</v>
      </c>
      <c r="C3009" s="1024">
        <v>35000</v>
      </c>
      <c r="D3009" s="1017">
        <v>0</v>
      </c>
      <c r="E3009" s="612">
        <f t="shared" si="46"/>
        <v>2318819.1600000095</v>
      </c>
    </row>
    <row r="3010" spans="1:5" ht="22.5" customHeight="1">
      <c r="A3010" s="1013" t="s">
        <v>20878</v>
      </c>
      <c r="B3010" s="1013" t="s">
        <v>20879</v>
      </c>
      <c r="C3010" s="1024">
        <v>15000</v>
      </c>
      <c r="D3010" s="1017">
        <v>0</v>
      </c>
      <c r="E3010" s="612">
        <f t="shared" si="46"/>
        <v>2333819.1600000095</v>
      </c>
    </row>
    <row r="3011" spans="1:5" ht="22.5" customHeight="1">
      <c r="A3011" s="1013" t="s">
        <v>20880</v>
      </c>
      <c r="B3011" s="1013" t="s">
        <v>20881</v>
      </c>
      <c r="C3011" s="1024">
        <v>54000</v>
      </c>
      <c r="D3011" s="1017">
        <v>0</v>
      </c>
      <c r="E3011" s="612">
        <f t="shared" si="46"/>
        <v>2387819.1600000095</v>
      </c>
    </row>
    <row r="3012" spans="1:5" ht="22.5" customHeight="1">
      <c r="A3012" s="1013" t="s">
        <v>20882</v>
      </c>
      <c r="B3012" s="1013" t="s">
        <v>20883</v>
      </c>
      <c r="C3012" s="1024">
        <v>50000</v>
      </c>
      <c r="D3012" s="1017">
        <v>0</v>
      </c>
      <c r="E3012" s="612">
        <f t="shared" si="46"/>
        <v>2437819.1600000095</v>
      </c>
    </row>
    <row r="3013" spans="1:5" ht="22.5" customHeight="1">
      <c r="A3013" s="1013" t="s">
        <v>20884</v>
      </c>
      <c r="B3013" s="1013" t="s">
        <v>20885</v>
      </c>
      <c r="C3013" s="1024">
        <v>40000</v>
      </c>
      <c r="D3013" s="1017">
        <v>0</v>
      </c>
      <c r="E3013" s="612">
        <f t="shared" si="46"/>
        <v>2477819.1600000095</v>
      </c>
    </row>
    <row r="3014" spans="1:5" ht="22.5" customHeight="1">
      <c r="A3014" s="1013" t="s">
        <v>20886</v>
      </c>
      <c r="B3014" s="1013" t="s">
        <v>20887</v>
      </c>
      <c r="C3014" s="1024">
        <v>5000</v>
      </c>
      <c r="D3014" s="1017">
        <v>0</v>
      </c>
      <c r="E3014" s="612">
        <f t="shared" si="46"/>
        <v>2482819.1600000095</v>
      </c>
    </row>
    <row r="3015" spans="1:5" ht="22.5" customHeight="1">
      <c r="A3015" s="1013" t="s">
        <v>20888</v>
      </c>
      <c r="B3015" s="1013" t="s">
        <v>20889</v>
      </c>
      <c r="C3015" s="1024">
        <v>80000</v>
      </c>
      <c r="D3015" s="1017">
        <v>0</v>
      </c>
      <c r="E3015" s="612">
        <f t="shared" ref="E3015:E3078" si="47">E3014-D3015+C3015</f>
        <v>2562819.1600000095</v>
      </c>
    </row>
    <row r="3016" spans="1:5" ht="22.5" customHeight="1">
      <c r="A3016" s="1013" t="s">
        <v>20890</v>
      </c>
      <c r="B3016" s="1013" t="s">
        <v>8336</v>
      </c>
      <c r="C3016" s="1017">
        <v>0</v>
      </c>
      <c r="D3016" s="1017">
        <v>2150</v>
      </c>
      <c r="E3016" s="612">
        <f t="shared" si="47"/>
        <v>2560669.1600000095</v>
      </c>
    </row>
    <row r="3017" spans="1:5" ht="22.5" customHeight="1">
      <c r="A3017" s="1013" t="s">
        <v>20891</v>
      </c>
      <c r="B3017" s="1013" t="s">
        <v>20892</v>
      </c>
      <c r="C3017" s="1024">
        <v>64000</v>
      </c>
      <c r="D3017" s="1017">
        <v>0</v>
      </c>
      <c r="E3017" s="612">
        <f t="shared" si="47"/>
        <v>2624669.1600000095</v>
      </c>
    </row>
    <row r="3018" spans="1:5" ht="22.5" customHeight="1">
      <c r="A3018" s="1013" t="s">
        <v>20893</v>
      </c>
      <c r="B3018" s="1013" t="s">
        <v>20894</v>
      </c>
      <c r="C3018" s="1024">
        <v>40000</v>
      </c>
      <c r="D3018" s="1017">
        <v>0</v>
      </c>
      <c r="E3018" s="612">
        <f t="shared" si="47"/>
        <v>2664669.1600000095</v>
      </c>
    </row>
    <row r="3019" spans="1:5" ht="22.5" customHeight="1">
      <c r="A3019" s="1013" t="s">
        <v>20895</v>
      </c>
      <c r="B3019" s="1013" t="s">
        <v>20896</v>
      </c>
      <c r="C3019" s="1024">
        <v>25000</v>
      </c>
      <c r="D3019" s="1017">
        <v>0</v>
      </c>
      <c r="E3019" s="612">
        <f t="shared" si="47"/>
        <v>2689669.1600000095</v>
      </c>
    </row>
    <row r="3020" spans="1:5" ht="22.5" customHeight="1">
      <c r="A3020" s="1013" t="s">
        <v>20897</v>
      </c>
      <c r="B3020" s="1013" t="s">
        <v>20898</v>
      </c>
      <c r="C3020" s="1024">
        <v>64000</v>
      </c>
      <c r="D3020" s="1017">
        <v>0</v>
      </c>
      <c r="E3020" s="612">
        <f t="shared" si="47"/>
        <v>2753669.1600000095</v>
      </c>
    </row>
    <row r="3021" spans="1:5" ht="22.5" customHeight="1">
      <c r="A3021" s="1013" t="s">
        <v>20899</v>
      </c>
      <c r="B3021" s="1013" t="s">
        <v>20900</v>
      </c>
      <c r="C3021" s="1024">
        <v>20000</v>
      </c>
      <c r="D3021" s="1017">
        <v>0</v>
      </c>
      <c r="E3021" s="612">
        <f t="shared" si="47"/>
        <v>2773669.1600000095</v>
      </c>
    </row>
    <row r="3022" spans="1:5" ht="22.5" customHeight="1">
      <c r="A3022" s="1013" t="s">
        <v>20901</v>
      </c>
      <c r="B3022" s="1013" t="s">
        <v>20902</v>
      </c>
      <c r="C3022" s="1024">
        <v>69000</v>
      </c>
      <c r="D3022" s="1017">
        <v>0</v>
      </c>
      <c r="E3022" s="612">
        <f t="shared" si="47"/>
        <v>2842669.1600000095</v>
      </c>
    </row>
    <row r="3023" spans="1:5" ht="22.5" customHeight="1">
      <c r="A3023" s="1013" t="s">
        <v>20903</v>
      </c>
      <c r="B3023" s="1013" t="s">
        <v>20904</v>
      </c>
      <c r="C3023" s="1024">
        <v>60000</v>
      </c>
      <c r="D3023" s="1017">
        <v>0</v>
      </c>
      <c r="E3023" s="612">
        <f t="shared" si="47"/>
        <v>2902669.1600000095</v>
      </c>
    </row>
    <row r="3024" spans="1:5" ht="22.5" customHeight="1">
      <c r="A3024" s="1013" t="s">
        <v>20905</v>
      </c>
      <c r="B3024" s="1013" t="s">
        <v>20906</v>
      </c>
      <c r="C3024" s="1024">
        <v>46000</v>
      </c>
      <c r="D3024" s="1017">
        <v>0</v>
      </c>
      <c r="E3024" s="612">
        <f t="shared" si="47"/>
        <v>2948669.1600000095</v>
      </c>
    </row>
    <row r="3025" spans="1:5" ht="22.5" customHeight="1">
      <c r="A3025" s="1013" t="s">
        <v>20907</v>
      </c>
      <c r="B3025" s="1013" t="s">
        <v>20908</v>
      </c>
      <c r="C3025" s="1024">
        <v>40000</v>
      </c>
      <c r="D3025" s="1017">
        <v>0</v>
      </c>
      <c r="E3025" s="612">
        <f t="shared" si="47"/>
        <v>2988669.1600000095</v>
      </c>
    </row>
    <row r="3026" spans="1:5" ht="22.5" customHeight="1">
      <c r="A3026" s="1013" t="s">
        <v>20909</v>
      </c>
      <c r="B3026" s="1013" t="s">
        <v>20910</v>
      </c>
      <c r="C3026" s="1024">
        <v>35000</v>
      </c>
      <c r="D3026" s="1017">
        <v>0</v>
      </c>
      <c r="E3026" s="612">
        <f t="shared" si="47"/>
        <v>3023669.1600000095</v>
      </c>
    </row>
    <row r="3027" spans="1:5" ht="22.5" customHeight="1">
      <c r="A3027" s="1013" t="s">
        <v>20911</v>
      </c>
      <c r="B3027" s="1013" t="s">
        <v>20912</v>
      </c>
      <c r="C3027" s="1024">
        <v>60000</v>
      </c>
      <c r="D3027" s="1017">
        <v>0</v>
      </c>
      <c r="E3027" s="612">
        <f t="shared" si="47"/>
        <v>3083669.1600000095</v>
      </c>
    </row>
    <row r="3028" spans="1:5" ht="22.5" customHeight="1">
      <c r="A3028" s="1013" t="s">
        <v>20913</v>
      </c>
      <c r="B3028" s="1013" t="s">
        <v>20914</v>
      </c>
      <c r="C3028" s="1024">
        <v>25000</v>
      </c>
      <c r="D3028" s="1017">
        <v>0</v>
      </c>
      <c r="E3028" s="612">
        <f t="shared" si="47"/>
        <v>3108669.1600000095</v>
      </c>
    </row>
    <row r="3029" spans="1:5" ht="22.5" customHeight="1">
      <c r="A3029" s="1013" t="s">
        <v>20915</v>
      </c>
      <c r="B3029" s="1013" t="s">
        <v>20916</v>
      </c>
      <c r="C3029" s="1024">
        <v>40000</v>
      </c>
      <c r="D3029" s="1017">
        <v>0</v>
      </c>
      <c r="E3029" s="612">
        <f t="shared" si="47"/>
        <v>3148669.1600000095</v>
      </c>
    </row>
    <row r="3030" spans="1:5" ht="22.5" customHeight="1">
      <c r="A3030" s="1013" t="s">
        <v>20917</v>
      </c>
      <c r="B3030" s="1013" t="s">
        <v>20918</v>
      </c>
      <c r="C3030" s="1024">
        <v>50000</v>
      </c>
      <c r="D3030" s="1017">
        <v>0</v>
      </c>
      <c r="E3030" s="612">
        <f t="shared" si="47"/>
        <v>3198669.1600000095</v>
      </c>
    </row>
    <row r="3031" spans="1:5" ht="22.5" customHeight="1">
      <c r="A3031" s="1013" t="s">
        <v>20919</v>
      </c>
      <c r="B3031" s="1013" t="s">
        <v>20920</v>
      </c>
      <c r="C3031" s="1024">
        <v>35000</v>
      </c>
      <c r="D3031" s="1017">
        <v>0</v>
      </c>
      <c r="E3031" s="612">
        <f t="shared" si="47"/>
        <v>3233669.1600000095</v>
      </c>
    </row>
    <row r="3032" spans="1:5" ht="22.5" customHeight="1">
      <c r="A3032" s="1013" t="s">
        <v>20921</v>
      </c>
      <c r="B3032" s="1013" t="s">
        <v>20922</v>
      </c>
      <c r="C3032" s="1024">
        <v>50000</v>
      </c>
      <c r="D3032" s="1017">
        <v>0</v>
      </c>
      <c r="E3032" s="612">
        <f t="shared" si="47"/>
        <v>3283669.1600000095</v>
      </c>
    </row>
    <row r="3033" spans="1:5" ht="22.5" customHeight="1">
      <c r="A3033" s="1013" t="s">
        <v>20923</v>
      </c>
      <c r="B3033" s="1013" t="s">
        <v>20924</v>
      </c>
      <c r="C3033" s="1024">
        <v>35000</v>
      </c>
      <c r="D3033" s="1017">
        <v>0</v>
      </c>
      <c r="E3033" s="612">
        <f t="shared" si="47"/>
        <v>3318669.1600000095</v>
      </c>
    </row>
    <row r="3034" spans="1:5" ht="22.5" customHeight="1">
      <c r="A3034" s="1013" t="s">
        <v>21052</v>
      </c>
      <c r="B3034" s="1013" t="s">
        <v>21053</v>
      </c>
      <c r="C3034" s="1024">
        <v>4000</v>
      </c>
      <c r="D3034" s="1017">
        <v>0</v>
      </c>
      <c r="E3034" s="612">
        <f t="shared" si="47"/>
        <v>3322669.1600000095</v>
      </c>
    </row>
    <row r="3035" spans="1:5" ht="22.5" customHeight="1">
      <c r="A3035" s="1013" t="s">
        <v>21054</v>
      </c>
      <c r="B3035" s="1013" t="s">
        <v>21055</v>
      </c>
      <c r="C3035" s="1024">
        <v>5000</v>
      </c>
      <c r="D3035" s="1017">
        <v>0</v>
      </c>
      <c r="E3035" s="612">
        <f t="shared" si="47"/>
        <v>3327669.1600000095</v>
      </c>
    </row>
    <row r="3036" spans="1:5" ht="22.5" customHeight="1">
      <c r="A3036" s="1013" t="s">
        <v>21056</v>
      </c>
      <c r="B3036" s="1013" t="s">
        <v>21057</v>
      </c>
      <c r="C3036" s="1024">
        <v>11000</v>
      </c>
      <c r="D3036" s="1017">
        <v>0</v>
      </c>
      <c r="E3036" s="612">
        <f t="shared" si="47"/>
        <v>3338669.1600000095</v>
      </c>
    </row>
    <row r="3037" spans="1:5" ht="22.5" customHeight="1">
      <c r="A3037" s="1013" t="s">
        <v>21058</v>
      </c>
      <c r="B3037" s="1013" t="s">
        <v>21175</v>
      </c>
      <c r="C3037" s="1024">
        <v>15000</v>
      </c>
      <c r="D3037" s="1017">
        <v>0</v>
      </c>
      <c r="E3037" s="612">
        <f t="shared" si="47"/>
        <v>3353669.1600000095</v>
      </c>
    </row>
    <row r="3038" spans="1:5" ht="22.5" customHeight="1">
      <c r="A3038" s="1013" t="s">
        <v>21059</v>
      </c>
      <c r="B3038" s="1013" t="s">
        <v>21060</v>
      </c>
      <c r="C3038" s="1024">
        <v>20000</v>
      </c>
      <c r="D3038" s="1017">
        <v>0</v>
      </c>
      <c r="E3038" s="612">
        <f t="shared" si="47"/>
        <v>3373669.1600000095</v>
      </c>
    </row>
    <row r="3039" spans="1:5" ht="22.5" customHeight="1">
      <c r="A3039" s="1013" t="s">
        <v>21061</v>
      </c>
      <c r="B3039" s="1013" t="s">
        <v>21062</v>
      </c>
      <c r="C3039" s="1024">
        <v>25000</v>
      </c>
      <c r="D3039" s="1017">
        <v>0</v>
      </c>
      <c r="E3039" s="612">
        <f t="shared" si="47"/>
        <v>3398669.1600000095</v>
      </c>
    </row>
    <row r="3040" spans="1:5" ht="22.5" customHeight="1">
      <c r="A3040" s="1013" t="s">
        <v>21063</v>
      </c>
      <c r="B3040" s="1013" t="s">
        <v>21064</v>
      </c>
      <c r="C3040" s="1024">
        <v>35000</v>
      </c>
      <c r="D3040" s="1017">
        <v>0</v>
      </c>
      <c r="E3040" s="612">
        <f t="shared" si="47"/>
        <v>3433669.1600000095</v>
      </c>
    </row>
    <row r="3041" spans="1:5" ht="22.5" customHeight="1">
      <c r="A3041" s="1013" t="s">
        <v>21065</v>
      </c>
      <c r="B3041" s="1013" t="s">
        <v>21066</v>
      </c>
      <c r="C3041" s="1024">
        <v>39000</v>
      </c>
      <c r="D3041" s="1017">
        <v>0</v>
      </c>
      <c r="E3041" s="612">
        <f t="shared" si="47"/>
        <v>3472669.1600000095</v>
      </c>
    </row>
    <row r="3042" spans="1:5" ht="22.5" customHeight="1">
      <c r="A3042" s="1013" t="s">
        <v>21067</v>
      </c>
      <c r="B3042" s="1013" t="s">
        <v>21068</v>
      </c>
      <c r="C3042" s="1024">
        <v>50000</v>
      </c>
      <c r="D3042" s="1017">
        <v>0</v>
      </c>
      <c r="E3042" s="612">
        <f t="shared" si="47"/>
        <v>3522669.1600000095</v>
      </c>
    </row>
    <row r="3043" spans="1:5" ht="22.5" customHeight="1">
      <c r="A3043" s="1013" t="s">
        <v>21069</v>
      </c>
      <c r="B3043" s="1013" t="s">
        <v>16131</v>
      </c>
      <c r="C3043" s="1024">
        <v>50000</v>
      </c>
      <c r="D3043" s="1017">
        <v>0</v>
      </c>
      <c r="E3043" s="612">
        <f t="shared" si="47"/>
        <v>3572669.1600000095</v>
      </c>
    </row>
    <row r="3044" spans="1:5" ht="22.5" customHeight="1">
      <c r="A3044" s="1013" t="s">
        <v>21070</v>
      </c>
      <c r="B3044" s="1013" t="s">
        <v>21071</v>
      </c>
      <c r="C3044" s="1024">
        <v>60000</v>
      </c>
      <c r="D3044" s="1017">
        <v>0</v>
      </c>
      <c r="E3044" s="612">
        <f t="shared" si="47"/>
        <v>3632669.1600000095</v>
      </c>
    </row>
    <row r="3045" spans="1:5" ht="22.5" customHeight="1">
      <c r="A3045" s="1013" t="s">
        <v>21072</v>
      </c>
      <c r="B3045" s="1013" t="s">
        <v>21073</v>
      </c>
      <c r="C3045" s="1024">
        <v>70000</v>
      </c>
      <c r="D3045" s="1017">
        <v>0</v>
      </c>
      <c r="E3045" s="612">
        <f t="shared" si="47"/>
        <v>3702669.1600000095</v>
      </c>
    </row>
    <row r="3046" spans="1:5" ht="22.5" customHeight="1">
      <c r="A3046" s="1013" t="s">
        <v>21074</v>
      </c>
      <c r="B3046" s="1013" t="s">
        <v>21075</v>
      </c>
      <c r="C3046" s="1024">
        <v>75000</v>
      </c>
      <c r="D3046" s="1017">
        <v>0</v>
      </c>
      <c r="E3046" s="612">
        <f t="shared" si="47"/>
        <v>3777669.1600000095</v>
      </c>
    </row>
    <row r="3047" spans="1:5" ht="22.5" customHeight="1">
      <c r="A3047" s="1013" t="s">
        <v>21076</v>
      </c>
      <c r="B3047" s="1013" t="s">
        <v>19312</v>
      </c>
      <c r="C3047" s="1017">
        <v>0</v>
      </c>
      <c r="D3047" s="1017">
        <v>26.88</v>
      </c>
      <c r="E3047" s="612">
        <f t="shared" si="47"/>
        <v>3777642.2800000096</v>
      </c>
    </row>
    <row r="3048" spans="1:5" ht="22.5" customHeight="1">
      <c r="A3048" s="1013" t="s">
        <v>21076</v>
      </c>
      <c r="B3048" s="1013" t="s">
        <v>21077</v>
      </c>
      <c r="C3048" s="1017">
        <v>0</v>
      </c>
      <c r="D3048" s="1017">
        <v>26.88</v>
      </c>
      <c r="E3048" s="612">
        <f t="shared" si="47"/>
        <v>3777615.4000000097</v>
      </c>
    </row>
    <row r="3049" spans="1:5" ht="22.5" customHeight="1">
      <c r="A3049" s="1013" t="s">
        <v>21076</v>
      </c>
      <c r="B3049" s="1013" t="s">
        <v>21078</v>
      </c>
      <c r="C3049" s="1017">
        <v>0</v>
      </c>
      <c r="D3049" s="1017">
        <v>26.88</v>
      </c>
      <c r="E3049" s="612">
        <f t="shared" si="47"/>
        <v>3777588.5200000098</v>
      </c>
    </row>
    <row r="3050" spans="1:5" ht="22.5" customHeight="1">
      <c r="A3050" s="1013" t="s">
        <v>21076</v>
      </c>
      <c r="B3050" s="1013" t="s">
        <v>21079</v>
      </c>
      <c r="C3050" s="1017">
        <v>0</v>
      </c>
      <c r="D3050" s="1017">
        <v>26.88</v>
      </c>
      <c r="E3050" s="612">
        <f t="shared" si="47"/>
        <v>3777561.6400000099</v>
      </c>
    </row>
    <row r="3051" spans="1:5" ht="22.5" customHeight="1">
      <c r="A3051" s="1013" t="s">
        <v>21076</v>
      </c>
      <c r="B3051" s="1013" t="s">
        <v>21080</v>
      </c>
      <c r="C3051" s="1017">
        <v>0</v>
      </c>
      <c r="D3051" s="1017">
        <v>26.88</v>
      </c>
      <c r="E3051" s="612">
        <f t="shared" si="47"/>
        <v>3777534.76000001</v>
      </c>
    </row>
    <row r="3052" spans="1:5" ht="22.5" customHeight="1">
      <c r="A3052" s="1013" t="s">
        <v>21076</v>
      </c>
      <c r="B3052" s="1013" t="s">
        <v>21081</v>
      </c>
      <c r="C3052" s="1017">
        <v>0</v>
      </c>
      <c r="D3052" s="1017">
        <v>53.75</v>
      </c>
      <c r="E3052" s="612">
        <f t="shared" si="47"/>
        <v>3777481.01000001</v>
      </c>
    </row>
    <row r="3053" spans="1:5" ht="22.5" customHeight="1">
      <c r="A3053" s="1013" t="s">
        <v>21076</v>
      </c>
      <c r="B3053" s="1013" t="s">
        <v>21082</v>
      </c>
      <c r="C3053" s="1017">
        <v>0</v>
      </c>
      <c r="D3053" s="1017">
        <v>10000</v>
      </c>
      <c r="E3053" s="612">
        <f t="shared" si="47"/>
        <v>3767481.01000001</v>
      </c>
    </row>
    <row r="3054" spans="1:5" ht="22.5" customHeight="1">
      <c r="A3054" s="1013" t="s">
        <v>21076</v>
      </c>
      <c r="B3054" s="1013" t="s">
        <v>21083</v>
      </c>
      <c r="C3054" s="1017">
        <v>0</v>
      </c>
      <c r="D3054" s="1017">
        <v>15000</v>
      </c>
      <c r="E3054" s="612">
        <f t="shared" si="47"/>
        <v>3752481.01000001</v>
      </c>
    </row>
    <row r="3055" spans="1:5" ht="22.5" customHeight="1">
      <c r="A3055" s="1013" t="s">
        <v>21076</v>
      </c>
      <c r="B3055" s="1013" t="s">
        <v>21084</v>
      </c>
      <c r="C3055" s="1017">
        <v>0</v>
      </c>
      <c r="D3055" s="1017">
        <v>20000</v>
      </c>
      <c r="E3055" s="612">
        <f t="shared" si="47"/>
        <v>3732481.01000001</v>
      </c>
    </row>
    <row r="3056" spans="1:5" ht="22.5" customHeight="1">
      <c r="A3056" s="1013" t="s">
        <v>21076</v>
      </c>
      <c r="B3056" s="1013" t="s">
        <v>21085</v>
      </c>
      <c r="C3056" s="1017">
        <v>0</v>
      </c>
      <c r="D3056" s="1017">
        <v>21600</v>
      </c>
      <c r="E3056" s="612">
        <f t="shared" si="47"/>
        <v>3710881.01000001</v>
      </c>
    </row>
    <row r="3057" spans="1:5" ht="22.5" customHeight="1">
      <c r="A3057" s="1013" t="s">
        <v>21076</v>
      </c>
      <c r="B3057" s="1013" t="s">
        <v>21086</v>
      </c>
      <c r="C3057" s="1017">
        <v>0</v>
      </c>
      <c r="D3057" s="1017">
        <v>21600</v>
      </c>
      <c r="E3057" s="612">
        <f t="shared" si="47"/>
        <v>3689281.01000001</v>
      </c>
    </row>
    <row r="3058" spans="1:5" ht="22.5" customHeight="1">
      <c r="A3058" s="1013" t="s">
        <v>21076</v>
      </c>
      <c r="B3058" s="1013" t="s">
        <v>21087</v>
      </c>
      <c r="C3058" s="1017">
        <v>0</v>
      </c>
      <c r="D3058" s="1017">
        <v>25000</v>
      </c>
      <c r="E3058" s="612">
        <f t="shared" si="47"/>
        <v>3664281.01000001</v>
      </c>
    </row>
    <row r="3059" spans="1:5" ht="22.5" customHeight="1">
      <c r="A3059" s="1013" t="s">
        <v>21076</v>
      </c>
      <c r="B3059" s="1013" t="s">
        <v>21088</v>
      </c>
      <c r="C3059" s="1017">
        <v>0</v>
      </c>
      <c r="D3059" s="1017">
        <v>30000</v>
      </c>
      <c r="E3059" s="612">
        <f t="shared" si="47"/>
        <v>3634281.01000001</v>
      </c>
    </row>
    <row r="3060" spans="1:5" ht="22.5" customHeight="1">
      <c r="A3060" s="1013" t="s">
        <v>21076</v>
      </c>
      <c r="B3060" s="1013" t="s">
        <v>21089</v>
      </c>
      <c r="C3060" s="1017">
        <v>0</v>
      </c>
      <c r="D3060" s="1017">
        <v>61667.78</v>
      </c>
      <c r="E3060" s="612">
        <f t="shared" si="47"/>
        <v>3572613.2300000102</v>
      </c>
    </row>
    <row r="3061" spans="1:5" ht="22.5" customHeight="1">
      <c r="A3061" s="1013" t="s">
        <v>21090</v>
      </c>
      <c r="B3061" s="1013" t="s">
        <v>21091</v>
      </c>
      <c r="C3061" s="1024">
        <v>19000</v>
      </c>
      <c r="D3061" s="1017">
        <v>0</v>
      </c>
      <c r="E3061" s="612">
        <f t="shared" si="47"/>
        <v>3591613.2300000102</v>
      </c>
    </row>
    <row r="3062" spans="1:5" ht="22.5" customHeight="1">
      <c r="A3062" s="1013" t="s">
        <v>21092</v>
      </c>
      <c r="B3062" s="1013" t="s">
        <v>21093</v>
      </c>
      <c r="C3062" s="1024">
        <v>24000</v>
      </c>
      <c r="D3062" s="1017">
        <v>0</v>
      </c>
      <c r="E3062" s="612">
        <f t="shared" si="47"/>
        <v>3615613.2300000102</v>
      </c>
    </row>
    <row r="3063" spans="1:5" ht="22.5" customHeight="1">
      <c r="A3063" s="1013" t="s">
        <v>21094</v>
      </c>
      <c r="B3063" s="1013" t="s">
        <v>21095</v>
      </c>
      <c r="C3063" s="1024">
        <v>25000</v>
      </c>
      <c r="D3063" s="1017">
        <v>0</v>
      </c>
      <c r="E3063" s="612">
        <f t="shared" si="47"/>
        <v>3640613.2300000102</v>
      </c>
    </row>
    <row r="3064" spans="1:5" ht="22.5" customHeight="1">
      <c r="A3064" s="1013" t="s">
        <v>21096</v>
      </c>
      <c r="B3064" s="1013" t="s">
        <v>21097</v>
      </c>
      <c r="C3064" s="1024">
        <v>25600</v>
      </c>
      <c r="D3064" s="1017">
        <v>0</v>
      </c>
      <c r="E3064" s="612">
        <f t="shared" si="47"/>
        <v>3666213.2300000102</v>
      </c>
    </row>
    <row r="3065" spans="1:5" ht="22.5" customHeight="1">
      <c r="A3065" s="1013" t="s">
        <v>21098</v>
      </c>
      <c r="B3065" s="1013" t="s">
        <v>21099</v>
      </c>
      <c r="C3065" s="1024">
        <v>28000</v>
      </c>
      <c r="D3065" s="1017">
        <v>0</v>
      </c>
      <c r="E3065" s="612">
        <f t="shared" si="47"/>
        <v>3694213.2300000102</v>
      </c>
    </row>
    <row r="3066" spans="1:5" ht="22.5" customHeight="1">
      <c r="A3066" s="1013" t="s">
        <v>21100</v>
      </c>
      <c r="B3066" s="1013" t="s">
        <v>21101</v>
      </c>
      <c r="C3066" s="1024">
        <v>35000</v>
      </c>
      <c r="D3066" s="1017">
        <v>0</v>
      </c>
      <c r="E3066" s="612">
        <f t="shared" si="47"/>
        <v>3729213.2300000102</v>
      </c>
    </row>
    <row r="3067" spans="1:5" ht="22.5" customHeight="1">
      <c r="A3067" s="1013" t="s">
        <v>21102</v>
      </c>
      <c r="B3067" s="1013" t="s">
        <v>21103</v>
      </c>
      <c r="C3067" s="1024">
        <v>35000</v>
      </c>
      <c r="D3067" s="1017">
        <v>0</v>
      </c>
      <c r="E3067" s="612">
        <f t="shared" si="47"/>
        <v>3764213.2300000102</v>
      </c>
    </row>
    <row r="3068" spans="1:5" ht="22.5" customHeight="1">
      <c r="A3068" s="1013" t="s">
        <v>21104</v>
      </c>
      <c r="B3068" s="1013" t="s">
        <v>21105</v>
      </c>
      <c r="C3068" s="1024">
        <v>35000</v>
      </c>
      <c r="D3068" s="1017">
        <v>0</v>
      </c>
      <c r="E3068" s="612">
        <f t="shared" si="47"/>
        <v>3799213.2300000102</v>
      </c>
    </row>
    <row r="3069" spans="1:5" ht="22.5" customHeight="1">
      <c r="A3069" s="1013" t="s">
        <v>21106</v>
      </c>
      <c r="B3069" s="1013" t="s">
        <v>21107</v>
      </c>
      <c r="C3069" s="1024">
        <v>40000</v>
      </c>
      <c r="D3069" s="1017">
        <v>0</v>
      </c>
      <c r="E3069" s="612">
        <f t="shared" si="47"/>
        <v>3839213.2300000102</v>
      </c>
    </row>
    <row r="3070" spans="1:5" ht="22.5" customHeight="1">
      <c r="A3070" s="1013" t="s">
        <v>21108</v>
      </c>
      <c r="B3070" s="1013" t="s">
        <v>21109</v>
      </c>
      <c r="C3070" s="1024">
        <v>45000</v>
      </c>
      <c r="D3070" s="1017">
        <v>0</v>
      </c>
      <c r="E3070" s="612">
        <f t="shared" si="47"/>
        <v>3884213.2300000102</v>
      </c>
    </row>
    <row r="3071" spans="1:5" ht="22.5" customHeight="1">
      <c r="A3071" s="1013" t="s">
        <v>21110</v>
      </c>
      <c r="B3071" s="1013" t="s">
        <v>21111</v>
      </c>
      <c r="C3071" s="1024">
        <v>50000</v>
      </c>
      <c r="D3071" s="1017">
        <v>0</v>
      </c>
      <c r="E3071" s="612">
        <f t="shared" si="47"/>
        <v>3934213.2300000102</v>
      </c>
    </row>
    <row r="3072" spans="1:5" ht="22.5" customHeight="1">
      <c r="A3072" s="1013" t="s">
        <v>21112</v>
      </c>
      <c r="B3072" s="1013" t="s">
        <v>21113</v>
      </c>
      <c r="C3072" s="1024">
        <v>52500</v>
      </c>
      <c r="D3072" s="1017">
        <v>0</v>
      </c>
      <c r="E3072" s="612">
        <f t="shared" si="47"/>
        <v>3986713.2300000102</v>
      </c>
    </row>
    <row r="3073" spans="1:5" ht="22.5" customHeight="1">
      <c r="A3073" s="1013" t="s">
        <v>21114</v>
      </c>
      <c r="B3073" s="1013" t="s">
        <v>21115</v>
      </c>
      <c r="C3073" s="1024">
        <v>54000</v>
      </c>
      <c r="D3073" s="1017">
        <v>0</v>
      </c>
      <c r="E3073" s="612">
        <f t="shared" si="47"/>
        <v>4040713.2300000102</v>
      </c>
    </row>
    <row r="3074" spans="1:5" ht="22.5" customHeight="1">
      <c r="A3074" s="1013" t="s">
        <v>21116</v>
      </c>
      <c r="B3074" s="1013" t="s">
        <v>21117</v>
      </c>
      <c r="C3074" s="1024">
        <v>54000</v>
      </c>
      <c r="D3074" s="1017">
        <v>0</v>
      </c>
      <c r="E3074" s="612">
        <f t="shared" si="47"/>
        <v>4094713.2300000102</v>
      </c>
    </row>
    <row r="3075" spans="1:5" ht="22.5" customHeight="1">
      <c r="A3075" s="1013" t="s">
        <v>21118</v>
      </c>
      <c r="B3075" s="1013" t="s">
        <v>21119</v>
      </c>
      <c r="C3075" s="1024">
        <v>60000</v>
      </c>
      <c r="D3075" s="1017">
        <v>0</v>
      </c>
      <c r="E3075" s="612">
        <f t="shared" si="47"/>
        <v>4154713.2300000102</v>
      </c>
    </row>
    <row r="3076" spans="1:5" ht="22.5" customHeight="1">
      <c r="A3076" s="1013" t="s">
        <v>21120</v>
      </c>
      <c r="B3076" s="1013" t="s">
        <v>21121</v>
      </c>
      <c r="C3076" s="1024">
        <v>60000</v>
      </c>
      <c r="D3076" s="1017">
        <v>0</v>
      </c>
      <c r="E3076" s="612">
        <f t="shared" si="47"/>
        <v>4214713.2300000098</v>
      </c>
    </row>
    <row r="3077" spans="1:5" ht="22.5" customHeight="1">
      <c r="A3077" s="1013" t="s">
        <v>21122</v>
      </c>
      <c r="B3077" s="1013" t="s">
        <v>21123</v>
      </c>
      <c r="C3077" s="1024">
        <v>64000</v>
      </c>
      <c r="D3077" s="1017">
        <v>0</v>
      </c>
      <c r="E3077" s="612">
        <f t="shared" si="47"/>
        <v>4278713.2300000098</v>
      </c>
    </row>
    <row r="3078" spans="1:5" ht="22.5" customHeight="1">
      <c r="A3078" s="1013" t="s">
        <v>21124</v>
      </c>
      <c r="B3078" s="1013" t="s">
        <v>21125</v>
      </c>
      <c r="C3078" s="1024">
        <v>75000</v>
      </c>
      <c r="D3078" s="1017">
        <v>0</v>
      </c>
      <c r="E3078" s="612">
        <f t="shared" si="47"/>
        <v>4353713.2300000098</v>
      </c>
    </row>
    <row r="3079" spans="1:5" ht="22.5" customHeight="1">
      <c r="A3079" s="1013" t="s">
        <v>21126</v>
      </c>
      <c r="B3079" s="1013" t="s">
        <v>21127</v>
      </c>
      <c r="C3079" s="1024">
        <v>79042.19</v>
      </c>
      <c r="D3079" s="1017">
        <v>0</v>
      </c>
      <c r="E3079" s="612">
        <f t="shared" ref="E3079:E3142" si="48">E3078-D3079+C3079</f>
        <v>4432755.4200000102</v>
      </c>
    </row>
    <row r="3080" spans="1:5" ht="22.5" customHeight="1">
      <c r="A3080" s="1013" t="s">
        <v>21128</v>
      </c>
      <c r="B3080" s="1013" t="s">
        <v>21129</v>
      </c>
      <c r="C3080" s="1024">
        <v>20000</v>
      </c>
      <c r="D3080" s="1017">
        <v>0</v>
      </c>
      <c r="E3080" s="612">
        <f t="shared" si="48"/>
        <v>4452755.4200000102</v>
      </c>
    </row>
    <row r="3081" spans="1:5" ht="22.5" customHeight="1">
      <c r="A3081" s="1013" t="s">
        <v>21130</v>
      </c>
      <c r="B3081" s="1013" t="s">
        <v>21131</v>
      </c>
      <c r="C3081" s="1024">
        <v>20000</v>
      </c>
      <c r="D3081" s="1017">
        <v>0</v>
      </c>
      <c r="E3081" s="612">
        <f t="shared" si="48"/>
        <v>4472755.4200000102</v>
      </c>
    </row>
    <row r="3082" spans="1:5" ht="22.5" customHeight="1">
      <c r="A3082" s="1013" t="s">
        <v>21132</v>
      </c>
      <c r="B3082" s="1013" t="s">
        <v>21133</v>
      </c>
      <c r="C3082" s="1024">
        <v>25000</v>
      </c>
      <c r="D3082" s="1017">
        <v>0</v>
      </c>
      <c r="E3082" s="612">
        <f t="shared" si="48"/>
        <v>4497755.4200000102</v>
      </c>
    </row>
    <row r="3083" spans="1:5" ht="22.5" customHeight="1">
      <c r="A3083" s="1013" t="s">
        <v>21134</v>
      </c>
      <c r="B3083" s="1013" t="s">
        <v>21135</v>
      </c>
      <c r="C3083" s="1024">
        <v>25000</v>
      </c>
      <c r="D3083" s="1017">
        <v>0</v>
      </c>
      <c r="E3083" s="612">
        <f t="shared" si="48"/>
        <v>4522755.4200000102</v>
      </c>
    </row>
    <row r="3084" spans="1:5" ht="22.5" customHeight="1">
      <c r="A3084" s="1013" t="s">
        <v>21136</v>
      </c>
      <c r="B3084" s="1013" t="s">
        <v>21137</v>
      </c>
      <c r="C3084" s="1024">
        <v>30000</v>
      </c>
      <c r="D3084" s="1017">
        <v>0</v>
      </c>
      <c r="E3084" s="612">
        <f t="shared" si="48"/>
        <v>4552755.4200000102</v>
      </c>
    </row>
    <row r="3085" spans="1:5" ht="22.5" customHeight="1">
      <c r="A3085" s="1013" t="s">
        <v>21138</v>
      </c>
      <c r="B3085" s="1013" t="s">
        <v>21139</v>
      </c>
      <c r="C3085" s="1024">
        <v>35000</v>
      </c>
      <c r="D3085" s="1017">
        <v>0</v>
      </c>
      <c r="E3085" s="612">
        <f t="shared" si="48"/>
        <v>4587755.4200000102</v>
      </c>
    </row>
    <row r="3086" spans="1:5" ht="22.5" customHeight="1">
      <c r="A3086" s="1013" t="s">
        <v>21140</v>
      </c>
      <c r="B3086" s="1013" t="s">
        <v>21141</v>
      </c>
      <c r="C3086" s="1024">
        <v>40000</v>
      </c>
      <c r="D3086" s="1017">
        <v>0</v>
      </c>
      <c r="E3086" s="612">
        <f t="shared" si="48"/>
        <v>4627755.4200000102</v>
      </c>
    </row>
    <row r="3087" spans="1:5" ht="22.5" customHeight="1">
      <c r="A3087" s="1013" t="s">
        <v>21142</v>
      </c>
      <c r="B3087" s="1013" t="s">
        <v>21143</v>
      </c>
      <c r="C3087" s="1024">
        <v>40000</v>
      </c>
      <c r="D3087" s="1017">
        <v>0</v>
      </c>
      <c r="E3087" s="612">
        <f t="shared" si="48"/>
        <v>4667755.4200000102</v>
      </c>
    </row>
    <row r="3088" spans="1:5" ht="22.5" customHeight="1">
      <c r="A3088" s="1013" t="s">
        <v>21144</v>
      </c>
      <c r="B3088" s="1013" t="s">
        <v>21145</v>
      </c>
      <c r="C3088" s="1024">
        <v>50000</v>
      </c>
      <c r="D3088" s="1017">
        <v>0</v>
      </c>
      <c r="E3088" s="612">
        <f t="shared" si="48"/>
        <v>4717755.4200000102</v>
      </c>
    </row>
    <row r="3089" spans="1:5" ht="22.5" customHeight="1">
      <c r="A3089" s="1013" t="s">
        <v>21146</v>
      </c>
      <c r="B3089" s="1013" t="s">
        <v>21147</v>
      </c>
      <c r="C3089" s="1024">
        <v>50000</v>
      </c>
      <c r="D3089" s="1017">
        <v>0</v>
      </c>
      <c r="E3089" s="612">
        <f t="shared" si="48"/>
        <v>4767755.4200000102</v>
      </c>
    </row>
    <row r="3090" spans="1:5" ht="22.5" customHeight="1">
      <c r="A3090" s="1013" t="s">
        <v>21148</v>
      </c>
      <c r="B3090" s="1013" t="s">
        <v>21149</v>
      </c>
      <c r="C3090" s="1024">
        <v>50000</v>
      </c>
      <c r="D3090" s="1017">
        <v>0</v>
      </c>
      <c r="E3090" s="612">
        <f t="shared" si="48"/>
        <v>4817755.4200000102</v>
      </c>
    </row>
    <row r="3091" spans="1:5" ht="22.5" customHeight="1">
      <c r="A3091" s="1013" t="s">
        <v>21150</v>
      </c>
      <c r="B3091" s="1013" t="s">
        <v>21151</v>
      </c>
      <c r="C3091" s="1024">
        <v>54000</v>
      </c>
      <c r="D3091" s="1017">
        <v>0</v>
      </c>
      <c r="E3091" s="612">
        <f t="shared" si="48"/>
        <v>4871755.4200000102</v>
      </c>
    </row>
    <row r="3092" spans="1:5" ht="22.5" customHeight="1">
      <c r="A3092" s="1013" t="s">
        <v>21152</v>
      </c>
      <c r="B3092" s="1013" t="s">
        <v>21153</v>
      </c>
      <c r="C3092" s="1024">
        <v>54000</v>
      </c>
      <c r="D3092" s="1017">
        <v>0</v>
      </c>
      <c r="E3092" s="612">
        <f t="shared" si="48"/>
        <v>4925755.4200000102</v>
      </c>
    </row>
    <row r="3093" spans="1:5" ht="22.5" customHeight="1">
      <c r="A3093" s="1013" t="s">
        <v>21154</v>
      </c>
      <c r="B3093" s="1013" t="s">
        <v>21155</v>
      </c>
      <c r="C3093" s="1024">
        <v>55000</v>
      </c>
      <c r="D3093" s="1017">
        <v>0</v>
      </c>
      <c r="E3093" s="612">
        <f t="shared" si="48"/>
        <v>4980755.4200000102</v>
      </c>
    </row>
    <row r="3094" spans="1:5" ht="22.5" customHeight="1">
      <c r="A3094" s="1013" t="s">
        <v>21156</v>
      </c>
      <c r="B3094" s="1013" t="s">
        <v>21157</v>
      </c>
      <c r="C3094" s="1024">
        <v>55000</v>
      </c>
      <c r="D3094" s="1017">
        <v>0</v>
      </c>
      <c r="E3094" s="612">
        <f t="shared" si="48"/>
        <v>5035755.4200000102</v>
      </c>
    </row>
    <row r="3095" spans="1:5" ht="22.5" customHeight="1">
      <c r="A3095" s="1013" t="s">
        <v>21158</v>
      </c>
      <c r="B3095" s="1013" t="s">
        <v>21159</v>
      </c>
      <c r="C3095" s="1024">
        <v>75000</v>
      </c>
      <c r="D3095" s="1017">
        <v>0</v>
      </c>
      <c r="E3095" s="612">
        <f t="shared" si="48"/>
        <v>5110755.4200000102</v>
      </c>
    </row>
    <row r="3096" spans="1:5" ht="22.5" customHeight="1">
      <c r="A3096" s="1013" t="s">
        <v>21160</v>
      </c>
      <c r="B3096" s="1013" t="s">
        <v>21161</v>
      </c>
      <c r="C3096" s="1024">
        <v>90000</v>
      </c>
      <c r="D3096" s="1017">
        <v>0</v>
      </c>
      <c r="E3096" s="612">
        <f t="shared" si="48"/>
        <v>5200755.4200000102</v>
      </c>
    </row>
    <row r="3097" spans="1:5" ht="22.5" customHeight="1">
      <c r="A3097" s="1013" t="s">
        <v>21162</v>
      </c>
      <c r="B3097" s="1013" t="s">
        <v>8336</v>
      </c>
      <c r="C3097" s="1017">
        <v>0</v>
      </c>
      <c r="D3097" s="1017">
        <v>3000</v>
      </c>
      <c r="E3097" s="612">
        <f t="shared" si="48"/>
        <v>5197755.4200000102</v>
      </c>
    </row>
    <row r="3098" spans="1:5" ht="22.5" customHeight="1">
      <c r="A3098" s="1013" t="s">
        <v>21163</v>
      </c>
      <c r="B3098" s="1013" t="s">
        <v>21164</v>
      </c>
      <c r="C3098" s="1024">
        <v>25000</v>
      </c>
      <c r="D3098" s="1017">
        <v>0</v>
      </c>
      <c r="E3098" s="612">
        <f t="shared" si="48"/>
        <v>5222755.4200000102</v>
      </c>
    </row>
    <row r="3099" spans="1:5" ht="22.5" customHeight="1">
      <c r="A3099" s="1013" t="s">
        <v>21165</v>
      </c>
      <c r="B3099" s="1013" t="s">
        <v>21166</v>
      </c>
      <c r="C3099" s="1024">
        <v>32000</v>
      </c>
      <c r="D3099" s="1017">
        <v>0</v>
      </c>
      <c r="E3099" s="612">
        <f t="shared" si="48"/>
        <v>5254755.4200000102</v>
      </c>
    </row>
    <row r="3100" spans="1:5" ht="22.5" customHeight="1">
      <c r="A3100" s="1013" t="s">
        <v>21167</v>
      </c>
      <c r="B3100" s="1013" t="s">
        <v>21168</v>
      </c>
      <c r="C3100" s="1024">
        <v>40000</v>
      </c>
      <c r="D3100" s="1017">
        <v>0</v>
      </c>
      <c r="E3100" s="612">
        <f t="shared" si="48"/>
        <v>5294755.4200000102</v>
      </c>
    </row>
    <row r="3101" spans="1:5" ht="22.5" customHeight="1">
      <c r="A3101" s="1013" t="s">
        <v>21169</v>
      </c>
      <c r="B3101" s="1013" t="s">
        <v>21170</v>
      </c>
      <c r="C3101" s="1024">
        <v>45000</v>
      </c>
      <c r="D3101" s="1017">
        <v>0</v>
      </c>
      <c r="E3101" s="612">
        <f t="shared" si="48"/>
        <v>5339755.4200000102</v>
      </c>
    </row>
    <row r="3102" spans="1:5" ht="22.5" customHeight="1">
      <c r="A3102" s="1013" t="s">
        <v>21171</v>
      </c>
      <c r="B3102" s="1013" t="s">
        <v>21172</v>
      </c>
      <c r="C3102" s="1024">
        <v>45000</v>
      </c>
      <c r="D3102" s="1017">
        <v>0</v>
      </c>
      <c r="E3102" s="612">
        <f t="shared" si="48"/>
        <v>5384755.4200000102</v>
      </c>
    </row>
    <row r="3103" spans="1:5" ht="22.5" customHeight="1">
      <c r="A3103" s="1013" t="s">
        <v>21173</v>
      </c>
      <c r="B3103" s="1013" t="s">
        <v>21174</v>
      </c>
      <c r="C3103" s="1024">
        <v>54000</v>
      </c>
      <c r="D3103" s="1017">
        <v>0</v>
      </c>
      <c r="E3103" s="612">
        <f t="shared" si="48"/>
        <v>5438755.4200000102</v>
      </c>
    </row>
    <row r="3104" spans="1:5" ht="22.5" customHeight="1">
      <c r="A3104" s="1013" t="s">
        <v>21180</v>
      </c>
      <c r="B3104" s="1013" t="s">
        <v>21181</v>
      </c>
      <c r="C3104" s="1024">
        <v>45000</v>
      </c>
      <c r="D3104" s="1017">
        <v>0</v>
      </c>
      <c r="E3104" s="612">
        <f t="shared" si="48"/>
        <v>5483755.4200000102</v>
      </c>
    </row>
    <row r="3105" spans="1:5" ht="22.5" customHeight="1">
      <c r="A3105" s="1013" t="s">
        <v>21182</v>
      </c>
      <c r="B3105" s="1013" t="s">
        <v>21383</v>
      </c>
      <c r="C3105" s="1024">
        <v>40000</v>
      </c>
      <c r="D3105" s="1017">
        <v>0</v>
      </c>
      <c r="E3105" s="612">
        <f t="shared" si="48"/>
        <v>5523755.4200000102</v>
      </c>
    </row>
    <row r="3106" spans="1:5" ht="22.5" customHeight="1">
      <c r="A3106" s="1013" t="s">
        <v>21183</v>
      </c>
      <c r="B3106" s="1013" t="s">
        <v>19790</v>
      </c>
      <c r="C3106" s="1024">
        <v>45500</v>
      </c>
      <c r="D3106" s="1017">
        <v>0</v>
      </c>
      <c r="E3106" s="612">
        <f t="shared" si="48"/>
        <v>5569255.4200000102</v>
      </c>
    </row>
    <row r="3107" spans="1:5" ht="22.5" customHeight="1">
      <c r="A3107" s="1013" t="s">
        <v>21184</v>
      </c>
      <c r="B3107" s="1013" t="s">
        <v>21185</v>
      </c>
      <c r="C3107" s="1024">
        <v>30000</v>
      </c>
      <c r="D3107" s="1017">
        <v>0</v>
      </c>
      <c r="E3107" s="612">
        <f t="shared" si="48"/>
        <v>5599255.4200000102</v>
      </c>
    </row>
    <row r="3108" spans="1:5" ht="22.5" customHeight="1">
      <c r="A3108" s="1013" t="s">
        <v>21186</v>
      </c>
      <c r="B3108" s="1013" t="s">
        <v>21187</v>
      </c>
      <c r="C3108" s="1024">
        <v>60000</v>
      </c>
      <c r="D3108" s="1017">
        <v>0</v>
      </c>
      <c r="E3108" s="612">
        <f t="shared" si="48"/>
        <v>5659255.4200000102</v>
      </c>
    </row>
    <row r="3109" spans="1:5" ht="22.5" customHeight="1">
      <c r="A3109" s="1013" t="s">
        <v>21188</v>
      </c>
      <c r="B3109" s="1013" t="s">
        <v>21189</v>
      </c>
      <c r="C3109" s="1024">
        <v>64000</v>
      </c>
      <c r="D3109" s="1017">
        <v>0</v>
      </c>
      <c r="E3109" s="612">
        <f t="shared" si="48"/>
        <v>5723255.4200000102</v>
      </c>
    </row>
    <row r="3110" spans="1:5" ht="22.5" customHeight="1">
      <c r="A3110" s="1013" t="s">
        <v>21190</v>
      </c>
      <c r="B3110" s="1013" t="s">
        <v>21191</v>
      </c>
      <c r="C3110" s="1024">
        <v>37800</v>
      </c>
      <c r="D3110" s="1017">
        <v>0</v>
      </c>
      <c r="E3110" s="612">
        <f t="shared" si="48"/>
        <v>5761055.4200000102</v>
      </c>
    </row>
    <row r="3111" spans="1:5" ht="22.5" customHeight="1">
      <c r="A3111" s="1013" t="s">
        <v>21192</v>
      </c>
      <c r="B3111" s="1013" t="s">
        <v>21193</v>
      </c>
      <c r="C3111" s="1017">
        <v>0</v>
      </c>
      <c r="D3111" s="1017">
        <v>26.88</v>
      </c>
      <c r="E3111" s="612">
        <f t="shared" si="48"/>
        <v>5761028.5400000103</v>
      </c>
    </row>
    <row r="3112" spans="1:5" ht="22.5" customHeight="1">
      <c r="A3112" s="1013" t="s">
        <v>21192</v>
      </c>
      <c r="B3112" s="1013" t="s">
        <v>21194</v>
      </c>
      <c r="C3112" s="1017">
        <v>0</v>
      </c>
      <c r="D3112" s="1017">
        <v>17500</v>
      </c>
      <c r="E3112" s="612">
        <f t="shared" si="48"/>
        <v>5743528.5400000103</v>
      </c>
    </row>
    <row r="3113" spans="1:5" ht="22.5" customHeight="1">
      <c r="A3113" s="1013" t="s">
        <v>21192</v>
      </c>
      <c r="B3113" s="1013" t="s">
        <v>21195</v>
      </c>
      <c r="C3113" s="1017">
        <v>0</v>
      </c>
      <c r="D3113" s="1017">
        <v>53.75</v>
      </c>
      <c r="E3113" s="612">
        <f t="shared" si="48"/>
        <v>5743474.7900000103</v>
      </c>
    </row>
    <row r="3114" spans="1:5" ht="22.5" customHeight="1">
      <c r="A3114" s="1013" t="s">
        <v>21192</v>
      </c>
      <c r="B3114" s="1013" t="s">
        <v>21196</v>
      </c>
      <c r="C3114" s="1017">
        <v>0</v>
      </c>
      <c r="D3114" s="1017">
        <v>4350000</v>
      </c>
      <c r="E3114" s="612">
        <f t="shared" si="48"/>
        <v>1393474.7900000103</v>
      </c>
    </row>
    <row r="3115" spans="1:5" ht="22.5" customHeight="1">
      <c r="A3115" s="1013" t="s">
        <v>21192</v>
      </c>
      <c r="B3115" s="1013" t="s">
        <v>21197</v>
      </c>
      <c r="C3115" s="1017">
        <v>0</v>
      </c>
      <c r="D3115" s="1017">
        <v>26.88</v>
      </c>
      <c r="E3115" s="612">
        <f t="shared" si="48"/>
        <v>1393447.9100000104</v>
      </c>
    </row>
    <row r="3116" spans="1:5" ht="22.5" customHeight="1">
      <c r="A3116" s="1013" t="s">
        <v>21192</v>
      </c>
      <c r="B3116" s="1013" t="s">
        <v>21198</v>
      </c>
      <c r="C3116" s="1017">
        <v>0</v>
      </c>
      <c r="D3116" s="1017">
        <v>14000</v>
      </c>
      <c r="E3116" s="612">
        <f t="shared" si="48"/>
        <v>1379447.9100000104</v>
      </c>
    </row>
    <row r="3117" spans="1:5" ht="22.5" customHeight="1">
      <c r="A3117" s="1013" t="s">
        <v>21192</v>
      </c>
      <c r="B3117" s="1013" t="s">
        <v>21199</v>
      </c>
      <c r="C3117" s="1017">
        <v>0</v>
      </c>
      <c r="D3117" s="1017">
        <v>26.88</v>
      </c>
      <c r="E3117" s="612">
        <f t="shared" si="48"/>
        <v>1379421.0300000105</v>
      </c>
    </row>
    <row r="3118" spans="1:5" ht="22.5" customHeight="1">
      <c r="A3118" s="1013" t="s">
        <v>21192</v>
      </c>
      <c r="B3118" s="1013" t="s">
        <v>21200</v>
      </c>
      <c r="C3118" s="1017">
        <v>0</v>
      </c>
      <c r="D3118" s="1017">
        <v>12000</v>
      </c>
      <c r="E3118" s="612">
        <f t="shared" si="48"/>
        <v>1367421.0300000105</v>
      </c>
    </row>
    <row r="3119" spans="1:5" ht="22.5" customHeight="1">
      <c r="A3119" s="1013" t="s">
        <v>21192</v>
      </c>
      <c r="B3119" s="1013" t="s">
        <v>21201</v>
      </c>
      <c r="C3119" s="1017">
        <v>0</v>
      </c>
      <c r="D3119" s="1017">
        <v>10.75</v>
      </c>
      <c r="E3119" s="612">
        <f t="shared" si="48"/>
        <v>1367410.2800000105</v>
      </c>
    </row>
    <row r="3120" spans="1:5" ht="22.5" customHeight="1">
      <c r="A3120" s="1013" t="s">
        <v>21192</v>
      </c>
      <c r="B3120" s="1013" t="s">
        <v>21202</v>
      </c>
      <c r="C3120" s="1017">
        <v>0</v>
      </c>
      <c r="D3120" s="1017">
        <v>5000</v>
      </c>
      <c r="E3120" s="612">
        <f t="shared" si="48"/>
        <v>1362410.2800000105</v>
      </c>
    </row>
    <row r="3121" spans="1:5" ht="22.5" customHeight="1">
      <c r="A3121" s="1013" t="s">
        <v>21192</v>
      </c>
      <c r="B3121" s="1013" t="s">
        <v>21203</v>
      </c>
      <c r="C3121" s="1017">
        <v>0</v>
      </c>
      <c r="D3121" s="1017">
        <v>26.88</v>
      </c>
      <c r="E3121" s="612">
        <f t="shared" si="48"/>
        <v>1362383.4000000106</v>
      </c>
    </row>
    <row r="3122" spans="1:5" ht="22.5" customHeight="1">
      <c r="A3122" s="1013" t="s">
        <v>21192</v>
      </c>
      <c r="B3122" s="1013" t="s">
        <v>21204</v>
      </c>
      <c r="C3122" s="1017">
        <v>0</v>
      </c>
      <c r="D3122" s="1017">
        <v>35000</v>
      </c>
      <c r="E3122" s="612">
        <f t="shared" si="48"/>
        <v>1327383.4000000106</v>
      </c>
    </row>
    <row r="3123" spans="1:5" ht="22.5" customHeight="1">
      <c r="A3123" s="1013" t="s">
        <v>21192</v>
      </c>
      <c r="B3123" s="1013" t="s">
        <v>21205</v>
      </c>
      <c r="C3123" s="1017">
        <v>0</v>
      </c>
      <c r="D3123" s="1017">
        <v>26.88</v>
      </c>
      <c r="E3123" s="612">
        <f t="shared" si="48"/>
        <v>1327356.5200000107</v>
      </c>
    </row>
    <row r="3124" spans="1:5" ht="22.5" customHeight="1">
      <c r="A3124" s="1013" t="s">
        <v>21192</v>
      </c>
      <c r="B3124" s="1013" t="s">
        <v>21206</v>
      </c>
      <c r="C3124" s="1017">
        <v>0</v>
      </c>
      <c r="D3124" s="1017">
        <v>10000</v>
      </c>
      <c r="E3124" s="612">
        <f t="shared" si="48"/>
        <v>1317356.5200000107</v>
      </c>
    </row>
    <row r="3125" spans="1:5" ht="22.5" customHeight="1">
      <c r="A3125" s="1013" t="s">
        <v>21192</v>
      </c>
      <c r="B3125" s="1013" t="s">
        <v>21207</v>
      </c>
      <c r="C3125" s="1017">
        <v>0</v>
      </c>
      <c r="D3125" s="1017">
        <v>26.88</v>
      </c>
      <c r="E3125" s="612">
        <f t="shared" si="48"/>
        <v>1317329.6400000108</v>
      </c>
    </row>
    <row r="3126" spans="1:5" ht="22.5" customHeight="1">
      <c r="A3126" s="1013" t="s">
        <v>21192</v>
      </c>
      <c r="B3126" s="1013" t="s">
        <v>21208</v>
      </c>
      <c r="C3126" s="1017">
        <v>0</v>
      </c>
      <c r="D3126" s="1017">
        <v>10000</v>
      </c>
      <c r="E3126" s="612">
        <f t="shared" si="48"/>
        <v>1307329.6400000108</v>
      </c>
    </row>
    <row r="3127" spans="1:5" ht="22.5" customHeight="1">
      <c r="A3127" s="1013" t="s">
        <v>21192</v>
      </c>
      <c r="B3127" s="1013" t="s">
        <v>21209</v>
      </c>
      <c r="C3127" s="1017">
        <v>0</v>
      </c>
      <c r="D3127" s="1017">
        <v>26.88</v>
      </c>
      <c r="E3127" s="612">
        <f t="shared" si="48"/>
        <v>1307302.760000011</v>
      </c>
    </row>
    <row r="3128" spans="1:5" ht="22.5" customHeight="1">
      <c r="A3128" s="1013" t="s">
        <v>21192</v>
      </c>
      <c r="B3128" s="1013" t="s">
        <v>21210</v>
      </c>
      <c r="C3128" s="1017">
        <v>0</v>
      </c>
      <c r="D3128" s="1017">
        <v>40900</v>
      </c>
      <c r="E3128" s="612">
        <f t="shared" si="48"/>
        <v>1266402.760000011</v>
      </c>
    </row>
    <row r="3129" spans="1:5" ht="22.5" customHeight="1">
      <c r="A3129" s="1013" t="s">
        <v>21192</v>
      </c>
      <c r="B3129" s="1013" t="s">
        <v>21211</v>
      </c>
      <c r="C3129" s="1017">
        <v>0</v>
      </c>
      <c r="D3129" s="1017">
        <v>53.75</v>
      </c>
      <c r="E3129" s="612">
        <f t="shared" si="48"/>
        <v>1266349.010000011</v>
      </c>
    </row>
    <row r="3130" spans="1:5" ht="22.5" customHeight="1">
      <c r="A3130" s="1013" t="s">
        <v>21192</v>
      </c>
      <c r="B3130" s="1013" t="s">
        <v>21212</v>
      </c>
      <c r="C3130" s="1017">
        <v>0</v>
      </c>
      <c r="D3130" s="1017">
        <v>76100</v>
      </c>
      <c r="E3130" s="612">
        <f t="shared" si="48"/>
        <v>1190249.010000011</v>
      </c>
    </row>
    <row r="3131" spans="1:5" ht="22.5" customHeight="1">
      <c r="A3131" s="1013" t="s">
        <v>21192</v>
      </c>
      <c r="B3131" s="1013" t="s">
        <v>21213</v>
      </c>
      <c r="C3131" s="1017">
        <v>0</v>
      </c>
      <c r="D3131" s="1017">
        <v>53.75</v>
      </c>
      <c r="E3131" s="612">
        <f t="shared" si="48"/>
        <v>1190195.260000011</v>
      </c>
    </row>
    <row r="3132" spans="1:5" ht="22.5" customHeight="1">
      <c r="A3132" s="1013" t="s">
        <v>21192</v>
      </c>
      <c r="B3132" s="1013" t="s">
        <v>21214</v>
      </c>
      <c r="C3132" s="1017">
        <v>0</v>
      </c>
      <c r="D3132" s="1017">
        <v>129900</v>
      </c>
      <c r="E3132" s="612">
        <f t="shared" si="48"/>
        <v>1060295.260000011</v>
      </c>
    </row>
    <row r="3133" spans="1:5" ht="22.5" customHeight="1">
      <c r="A3133" s="1013" t="s">
        <v>21192</v>
      </c>
      <c r="B3133" s="1013" t="s">
        <v>21215</v>
      </c>
      <c r="C3133" s="1017">
        <v>0</v>
      </c>
      <c r="D3133" s="1017">
        <v>26.88</v>
      </c>
      <c r="E3133" s="612">
        <f t="shared" si="48"/>
        <v>1060268.3800000111</v>
      </c>
    </row>
    <row r="3134" spans="1:5" ht="22.5" customHeight="1">
      <c r="A3134" s="1013" t="s">
        <v>21192</v>
      </c>
      <c r="B3134" s="1013" t="s">
        <v>21216</v>
      </c>
      <c r="C3134" s="1017">
        <v>0</v>
      </c>
      <c r="D3134" s="1017">
        <v>33900</v>
      </c>
      <c r="E3134" s="612">
        <f t="shared" si="48"/>
        <v>1026368.3800000111</v>
      </c>
    </row>
    <row r="3135" spans="1:5" ht="22.5" customHeight="1">
      <c r="A3135" s="1013" t="s">
        <v>21192</v>
      </c>
      <c r="B3135" s="1013" t="s">
        <v>21217</v>
      </c>
      <c r="C3135" s="1017">
        <v>0</v>
      </c>
      <c r="D3135" s="1017">
        <v>26.88</v>
      </c>
      <c r="E3135" s="612">
        <f t="shared" si="48"/>
        <v>1026341.5000000111</v>
      </c>
    </row>
    <row r="3136" spans="1:5" ht="22.5" customHeight="1">
      <c r="A3136" s="1013" t="s">
        <v>21192</v>
      </c>
      <c r="B3136" s="1013" t="s">
        <v>21218</v>
      </c>
      <c r="C3136" s="1017">
        <v>0</v>
      </c>
      <c r="D3136" s="1017">
        <v>30000</v>
      </c>
      <c r="E3136" s="612">
        <f t="shared" si="48"/>
        <v>996341.50000001106</v>
      </c>
    </row>
    <row r="3137" spans="1:5" ht="22.5" customHeight="1">
      <c r="A3137" s="1013" t="s">
        <v>21192</v>
      </c>
      <c r="B3137" s="1013" t="s">
        <v>21219</v>
      </c>
      <c r="C3137" s="1017">
        <v>0</v>
      </c>
      <c r="D3137" s="1017">
        <v>26.88</v>
      </c>
      <c r="E3137" s="612">
        <f t="shared" si="48"/>
        <v>996314.62000001105</v>
      </c>
    </row>
    <row r="3138" spans="1:5" ht="22.5" customHeight="1">
      <c r="A3138" s="1013" t="s">
        <v>21192</v>
      </c>
      <c r="B3138" s="1013" t="s">
        <v>21220</v>
      </c>
      <c r="C3138" s="1017">
        <v>0</v>
      </c>
      <c r="D3138" s="1017">
        <v>20000</v>
      </c>
      <c r="E3138" s="612">
        <f t="shared" si="48"/>
        <v>976314.62000001105</v>
      </c>
    </row>
    <row r="3139" spans="1:5" ht="22.5" customHeight="1">
      <c r="A3139" s="1013" t="s">
        <v>21221</v>
      </c>
      <c r="B3139" s="1013" t="s">
        <v>21222</v>
      </c>
      <c r="C3139" s="1017">
        <v>0</v>
      </c>
      <c r="D3139" s="1017">
        <v>53.75</v>
      </c>
      <c r="E3139" s="612">
        <f t="shared" si="48"/>
        <v>976260.87000001105</v>
      </c>
    </row>
    <row r="3140" spans="1:5" ht="22.5" customHeight="1">
      <c r="A3140" s="1013" t="s">
        <v>21221</v>
      </c>
      <c r="B3140" s="1013" t="s">
        <v>21223</v>
      </c>
      <c r="C3140" s="1017">
        <v>0</v>
      </c>
      <c r="D3140" s="1017">
        <v>63800</v>
      </c>
      <c r="E3140" s="612">
        <f t="shared" si="48"/>
        <v>912460.87000001105</v>
      </c>
    </row>
    <row r="3141" spans="1:5" ht="22.5" customHeight="1">
      <c r="A3141" s="1013" t="s">
        <v>21221</v>
      </c>
      <c r="B3141" s="1013" t="s">
        <v>21224</v>
      </c>
      <c r="C3141" s="1017">
        <v>0</v>
      </c>
      <c r="D3141" s="1017">
        <v>53.75</v>
      </c>
      <c r="E3141" s="612">
        <f t="shared" si="48"/>
        <v>912407.12000001105</v>
      </c>
    </row>
    <row r="3142" spans="1:5" ht="22.5" customHeight="1">
      <c r="A3142" s="1013" t="s">
        <v>21221</v>
      </c>
      <c r="B3142" s="1013" t="s">
        <v>21225</v>
      </c>
      <c r="C3142" s="1017">
        <v>0</v>
      </c>
      <c r="D3142" s="1017">
        <v>50150</v>
      </c>
      <c r="E3142" s="612">
        <f t="shared" si="48"/>
        <v>862257.12000001105</v>
      </c>
    </row>
    <row r="3143" spans="1:5" ht="22.5" customHeight="1">
      <c r="A3143" s="1013" t="s">
        <v>21221</v>
      </c>
      <c r="B3143" s="1013" t="s">
        <v>21226</v>
      </c>
      <c r="C3143" s="1017">
        <v>0</v>
      </c>
      <c r="D3143" s="1017">
        <v>26.88</v>
      </c>
      <c r="E3143" s="612">
        <f t="shared" ref="E3143:E3206" si="49">E3142-D3143+C3143</f>
        <v>862230.24000001105</v>
      </c>
    </row>
    <row r="3144" spans="1:5" ht="22.5" customHeight="1">
      <c r="A3144" s="1013" t="s">
        <v>21221</v>
      </c>
      <c r="B3144" s="1013" t="s">
        <v>21227</v>
      </c>
      <c r="C3144" s="1017">
        <v>0</v>
      </c>
      <c r="D3144" s="1017">
        <v>7000</v>
      </c>
      <c r="E3144" s="612">
        <f t="shared" si="49"/>
        <v>855230.24000001105</v>
      </c>
    </row>
    <row r="3145" spans="1:5" ht="22.5" customHeight="1">
      <c r="A3145" s="1013" t="s">
        <v>21228</v>
      </c>
      <c r="B3145" s="1013" t="s">
        <v>21229</v>
      </c>
      <c r="C3145" s="1017">
        <v>0</v>
      </c>
      <c r="D3145" s="1017">
        <v>50000</v>
      </c>
      <c r="E3145" s="612">
        <f t="shared" si="49"/>
        <v>805230.24000001105</v>
      </c>
    </row>
    <row r="3146" spans="1:5" ht="22.5" customHeight="1">
      <c r="A3146" s="1013" t="s">
        <v>21230</v>
      </c>
      <c r="B3146" s="1013" t="s">
        <v>21231</v>
      </c>
      <c r="C3146" s="1017">
        <v>0</v>
      </c>
      <c r="D3146" s="1017">
        <v>53.75</v>
      </c>
      <c r="E3146" s="612">
        <f t="shared" si="49"/>
        <v>805176.49000001105</v>
      </c>
    </row>
    <row r="3147" spans="1:5" ht="22.5" customHeight="1">
      <c r="A3147" s="1013" t="s">
        <v>21230</v>
      </c>
      <c r="B3147" s="1013" t="s">
        <v>21232</v>
      </c>
      <c r="C3147" s="1017">
        <v>0</v>
      </c>
      <c r="D3147" s="1017">
        <v>100000</v>
      </c>
      <c r="E3147" s="612">
        <f t="shared" si="49"/>
        <v>705176.49000001105</v>
      </c>
    </row>
    <row r="3148" spans="1:5" ht="22.5" customHeight="1">
      <c r="A3148" s="1013" t="s">
        <v>21233</v>
      </c>
      <c r="B3148" s="1013" t="s">
        <v>21234</v>
      </c>
      <c r="C3148" s="1024">
        <v>34000</v>
      </c>
      <c r="D3148" s="1017">
        <v>0</v>
      </c>
      <c r="E3148" s="612">
        <f t="shared" si="49"/>
        <v>739176.49000001105</v>
      </c>
    </row>
    <row r="3149" spans="1:5" ht="22.5" customHeight="1">
      <c r="A3149" s="1013" t="s">
        <v>21235</v>
      </c>
      <c r="B3149" s="1013" t="s">
        <v>19688</v>
      </c>
      <c r="C3149" s="1024">
        <v>59000</v>
      </c>
      <c r="D3149" s="1017">
        <v>0</v>
      </c>
      <c r="E3149" s="612">
        <f t="shared" si="49"/>
        <v>798176.49000001105</v>
      </c>
    </row>
    <row r="3150" spans="1:5" ht="22.5" customHeight="1">
      <c r="A3150" s="1013" t="s">
        <v>21236</v>
      </c>
      <c r="B3150" s="1013" t="s">
        <v>19790</v>
      </c>
      <c r="C3150" s="1024">
        <v>45500</v>
      </c>
      <c r="D3150" s="1017">
        <v>0</v>
      </c>
      <c r="E3150" s="612">
        <f t="shared" si="49"/>
        <v>843676.49000001105</v>
      </c>
    </row>
    <row r="3151" spans="1:5" ht="22.5" customHeight="1">
      <c r="A3151" s="1013" t="s">
        <v>21237</v>
      </c>
      <c r="B3151" s="1013" t="s">
        <v>21238</v>
      </c>
      <c r="C3151" s="1024">
        <v>60000</v>
      </c>
      <c r="D3151" s="1017">
        <v>0</v>
      </c>
      <c r="E3151" s="612">
        <f t="shared" si="49"/>
        <v>903676.49000001105</v>
      </c>
    </row>
    <row r="3152" spans="1:5" ht="22.5" customHeight="1">
      <c r="A3152" s="1013" t="s">
        <v>21239</v>
      </c>
      <c r="B3152" s="1013" t="s">
        <v>21240</v>
      </c>
      <c r="C3152" s="1024">
        <v>44000</v>
      </c>
      <c r="D3152" s="1017">
        <v>0</v>
      </c>
      <c r="E3152" s="612">
        <f t="shared" si="49"/>
        <v>947676.49000001105</v>
      </c>
    </row>
    <row r="3153" spans="1:6" ht="22.5" customHeight="1">
      <c r="A3153" s="1013" t="s">
        <v>21241</v>
      </c>
      <c r="B3153" s="1013" t="s">
        <v>21242</v>
      </c>
      <c r="C3153" s="1024">
        <v>65000</v>
      </c>
      <c r="D3153" s="1017">
        <v>0</v>
      </c>
      <c r="E3153" s="612">
        <f t="shared" si="49"/>
        <v>1012676.4900000111</v>
      </c>
    </row>
    <row r="3154" spans="1:6" ht="22.5" customHeight="1">
      <c r="A3154" s="1013" t="s">
        <v>21243</v>
      </c>
      <c r="B3154" s="1013" t="s">
        <v>21244</v>
      </c>
      <c r="C3154" s="1024">
        <v>50000</v>
      </c>
      <c r="D3154" s="1017">
        <v>0</v>
      </c>
      <c r="E3154" s="612">
        <f t="shared" si="49"/>
        <v>1062676.4900000109</v>
      </c>
    </row>
    <row r="3155" spans="1:6" ht="22.5" customHeight="1">
      <c r="A3155" s="1013" t="s">
        <v>21245</v>
      </c>
      <c r="B3155" s="1013" t="s">
        <v>21246</v>
      </c>
      <c r="C3155" s="1024">
        <v>20000</v>
      </c>
      <c r="D3155" s="1017">
        <v>0</v>
      </c>
      <c r="E3155" s="612">
        <f t="shared" si="49"/>
        <v>1082676.4900000109</v>
      </c>
    </row>
    <row r="3156" spans="1:6" ht="22.5" customHeight="1">
      <c r="A3156" s="1013" t="s">
        <v>21245</v>
      </c>
      <c r="B3156" s="1013" t="s">
        <v>21247</v>
      </c>
      <c r="C3156" s="1024">
        <v>60000</v>
      </c>
      <c r="D3156" s="1017">
        <v>0</v>
      </c>
      <c r="E3156" s="612">
        <f t="shared" si="49"/>
        <v>1142676.4900000109</v>
      </c>
    </row>
    <row r="3157" spans="1:6" ht="22.5" customHeight="1">
      <c r="A3157" s="1013" t="s">
        <v>21248</v>
      </c>
      <c r="B3157" s="1013" t="s">
        <v>21249</v>
      </c>
      <c r="C3157" s="1024">
        <v>15000</v>
      </c>
      <c r="D3157" s="1017">
        <v>0</v>
      </c>
      <c r="E3157" s="612">
        <f t="shared" si="49"/>
        <v>1157676.4900000109</v>
      </c>
    </row>
    <row r="3158" spans="1:6" ht="22.5" customHeight="1">
      <c r="A3158" s="1013" t="s">
        <v>21250</v>
      </c>
      <c r="B3158" s="1013" t="s">
        <v>21251</v>
      </c>
      <c r="C3158" s="1024">
        <v>8000</v>
      </c>
      <c r="D3158" s="1017">
        <v>0</v>
      </c>
      <c r="E3158" s="612">
        <f t="shared" si="49"/>
        <v>1165676.4900000109</v>
      </c>
    </row>
    <row r="3159" spans="1:6" ht="22.5" customHeight="1">
      <c r="A3159" s="1013" t="s">
        <v>21252</v>
      </c>
      <c r="B3159" s="1013" t="s">
        <v>21253</v>
      </c>
      <c r="C3159" s="1024">
        <v>75000</v>
      </c>
      <c r="D3159" s="1017">
        <v>0</v>
      </c>
      <c r="E3159" s="612">
        <f t="shared" si="49"/>
        <v>1240676.4900000109</v>
      </c>
    </row>
    <row r="3160" spans="1:6" ht="22.5" customHeight="1">
      <c r="A3160" s="1013" t="s">
        <v>21254</v>
      </c>
      <c r="B3160" s="1013" t="s">
        <v>21255</v>
      </c>
      <c r="C3160" s="1024">
        <v>35000</v>
      </c>
      <c r="D3160" s="1017">
        <v>0</v>
      </c>
      <c r="E3160" s="612">
        <f t="shared" si="49"/>
        <v>1275676.4900000109</v>
      </c>
    </row>
    <row r="3161" spans="1:6" ht="22.5" customHeight="1">
      <c r="A3161" s="1013" t="s">
        <v>21256</v>
      </c>
      <c r="B3161" s="1013" t="s">
        <v>21257</v>
      </c>
      <c r="C3161" s="1024">
        <v>54000</v>
      </c>
      <c r="D3161" s="1017">
        <v>0</v>
      </c>
      <c r="E3161" s="612">
        <f t="shared" si="49"/>
        <v>1329676.4900000109</v>
      </c>
    </row>
    <row r="3162" spans="1:6" ht="22.5" customHeight="1">
      <c r="A3162" s="1013" t="s">
        <v>21258</v>
      </c>
      <c r="B3162" s="1013" t="s">
        <v>21259</v>
      </c>
      <c r="C3162" s="1024">
        <v>64000</v>
      </c>
      <c r="D3162" s="1017">
        <v>0</v>
      </c>
      <c r="E3162" s="612">
        <f t="shared" si="49"/>
        <v>1393676.4900000109</v>
      </c>
    </row>
    <row r="3163" spans="1:6" s="1033" customFormat="1" ht="22.5" customHeight="1">
      <c r="A3163" s="1386" t="s">
        <v>21260</v>
      </c>
      <c r="B3163" s="1386" t="s">
        <v>21261</v>
      </c>
      <c r="C3163" s="1029">
        <v>25000</v>
      </c>
      <c r="D3163" s="1029">
        <v>0</v>
      </c>
      <c r="E3163" s="612">
        <f t="shared" si="49"/>
        <v>1418676.4900000109</v>
      </c>
      <c r="F3163" s="2651"/>
    </row>
    <row r="3164" spans="1:6" ht="22.5" customHeight="1">
      <c r="A3164" s="1013" t="s">
        <v>21262</v>
      </c>
      <c r="B3164" s="1013" t="s">
        <v>21263</v>
      </c>
      <c r="C3164" s="1024">
        <v>54000</v>
      </c>
      <c r="D3164" s="1017">
        <v>0</v>
      </c>
      <c r="E3164" s="612">
        <f t="shared" si="49"/>
        <v>1472676.4900000109</v>
      </c>
    </row>
    <row r="3165" spans="1:6" ht="22.5" customHeight="1">
      <c r="A3165" s="1013" t="s">
        <v>21264</v>
      </c>
      <c r="B3165" s="1013" t="s">
        <v>21265</v>
      </c>
      <c r="C3165" s="1024">
        <v>10000</v>
      </c>
      <c r="D3165" s="1017">
        <v>0</v>
      </c>
      <c r="E3165" s="612">
        <f t="shared" si="49"/>
        <v>1482676.4900000109</v>
      </c>
    </row>
    <row r="3166" spans="1:6" ht="22.5" customHeight="1">
      <c r="A3166" s="1013" t="s">
        <v>21266</v>
      </c>
      <c r="B3166" s="1013" t="s">
        <v>21267</v>
      </c>
      <c r="C3166" s="1024">
        <v>35000</v>
      </c>
      <c r="D3166" s="1017">
        <v>0</v>
      </c>
      <c r="E3166" s="612">
        <f t="shared" si="49"/>
        <v>1517676.4900000109</v>
      </c>
    </row>
    <row r="3167" spans="1:6" ht="22.5" customHeight="1">
      <c r="A3167" s="1013" t="s">
        <v>21268</v>
      </c>
      <c r="B3167" s="1013" t="s">
        <v>21269</v>
      </c>
      <c r="C3167" s="1024">
        <v>50000</v>
      </c>
      <c r="D3167" s="1017">
        <v>0</v>
      </c>
      <c r="E3167" s="612">
        <f t="shared" si="49"/>
        <v>1567676.4900000109</v>
      </c>
    </row>
    <row r="3168" spans="1:6" ht="22.5" customHeight="1">
      <c r="A3168" s="1013" t="s">
        <v>21270</v>
      </c>
      <c r="B3168" s="1013" t="s">
        <v>21271</v>
      </c>
      <c r="C3168" s="1024">
        <v>15000</v>
      </c>
      <c r="D3168" s="1017">
        <v>0</v>
      </c>
      <c r="E3168" s="612">
        <f t="shared" si="49"/>
        <v>1582676.4900000109</v>
      </c>
    </row>
    <row r="3169" spans="1:5" ht="22.5" customHeight="1">
      <c r="A3169" s="1013" t="s">
        <v>21272</v>
      </c>
      <c r="B3169" s="1013" t="s">
        <v>21273</v>
      </c>
      <c r="C3169" s="1024">
        <v>65000</v>
      </c>
      <c r="D3169" s="1017">
        <v>0</v>
      </c>
      <c r="E3169" s="612">
        <f t="shared" si="49"/>
        <v>1647676.4900000109</v>
      </c>
    </row>
    <row r="3170" spans="1:5" ht="22.5" customHeight="1">
      <c r="A3170" s="1013" t="s">
        <v>21274</v>
      </c>
      <c r="B3170" s="1013" t="s">
        <v>21275</v>
      </c>
      <c r="C3170" s="1024">
        <v>28000</v>
      </c>
      <c r="D3170" s="1017">
        <v>0</v>
      </c>
      <c r="E3170" s="612">
        <f t="shared" si="49"/>
        <v>1675676.4900000109</v>
      </c>
    </row>
    <row r="3171" spans="1:5" ht="22.5" customHeight="1">
      <c r="A3171" s="1013" t="s">
        <v>21276</v>
      </c>
      <c r="B3171" s="1013" t="s">
        <v>21277</v>
      </c>
      <c r="C3171" s="1024">
        <v>54000</v>
      </c>
      <c r="D3171" s="1017">
        <v>0</v>
      </c>
      <c r="E3171" s="612">
        <f t="shared" si="49"/>
        <v>1729676.4900000109</v>
      </c>
    </row>
    <row r="3172" spans="1:5" ht="22.5" customHeight="1">
      <c r="A3172" s="1013" t="s">
        <v>21278</v>
      </c>
      <c r="B3172" s="1013" t="s">
        <v>21279</v>
      </c>
      <c r="C3172" s="1024">
        <v>40000</v>
      </c>
      <c r="D3172" s="1017">
        <v>0</v>
      </c>
      <c r="E3172" s="612">
        <f t="shared" si="49"/>
        <v>1769676.4900000109</v>
      </c>
    </row>
    <row r="3173" spans="1:5" ht="22.5" customHeight="1">
      <c r="A3173" s="1013" t="s">
        <v>21280</v>
      </c>
      <c r="B3173" s="1013" t="s">
        <v>21281</v>
      </c>
      <c r="C3173" s="1024">
        <v>50000</v>
      </c>
      <c r="D3173" s="1017">
        <v>0</v>
      </c>
      <c r="E3173" s="612">
        <f t="shared" si="49"/>
        <v>1819676.4900000109</v>
      </c>
    </row>
    <row r="3174" spans="1:5" ht="22.5" customHeight="1">
      <c r="A3174" s="1013" t="s">
        <v>21282</v>
      </c>
      <c r="B3174" s="1013" t="s">
        <v>8336</v>
      </c>
      <c r="C3174" s="1017">
        <v>0</v>
      </c>
      <c r="D3174" s="1017">
        <v>2300</v>
      </c>
      <c r="E3174" s="612">
        <f t="shared" si="49"/>
        <v>1817376.4900000109</v>
      </c>
    </row>
    <row r="3175" spans="1:5" ht="22.5" customHeight="1">
      <c r="A3175" s="1013" t="s">
        <v>21283</v>
      </c>
      <c r="B3175" s="1013" t="s">
        <v>8478</v>
      </c>
      <c r="C3175" s="1017">
        <v>0</v>
      </c>
      <c r="D3175" s="1017">
        <v>15507.09</v>
      </c>
      <c r="E3175" s="612">
        <f t="shared" si="49"/>
        <v>1801869.4000000108</v>
      </c>
    </row>
    <row r="3176" spans="1:5" ht="22.5" customHeight="1">
      <c r="A3176" s="1013" t="s">
        <v>21284</v>
      </c>
      <c r="B3176" s="1013" t="s">
        <v>21285</v>
      </c>
      <c r="C3176" s="1024">
        <v>40000</v>
      </c>
      <c r="D3176" s="1017">
        <v>0</v>
      </c>
      <c r="E3176" s="612">
        <f t="shared" si="49"/>
        <v>1841869.4000000108</v>
      </c>
    </row>
    <row r="3177" spans="1:5" ht="22.5" customHeight="1">
      <c r="A3177" s="1013" t="s">
        <v>21286</v>
      </c>
      <c r="B3177" s="1013" t="s">
        <v>21287</v>
      </c>
      <c r="C3177" s="1024">
        <v>25000</v>
      </c>
      <c r="D3177" s="1017">
        <v>0</v>
      </c>
      <c r="E3177" s="612">
        <f t="shared" si="49"/>
        <v>1866869.4000000108</v>
      </c>
    </row>
    <row r="3178" spans="1:5" ht="22.5" customHeight="1">
      <c r="A3178" s="1013" t="s">
        <v>21288</v>
      </c>
      <c r="B3178" s="1013" t="s">
        <v>21289</v>
      </c>
      <c r="C3178" s="1024">
        <v>25000</v>
      </c>
      <c r="D3178" s="1017">
        <v>0</v>
      </c>
      <c r="E3178" s="612">
        <f t="shared" si="49"/>
        <v>1891869.4000000108</v>
      </c>
    </row>
    <row r="3179" spans="1:5" ht="22.5" customHeight="1">
      <c r="A3179" s="1013" t="s">
        <v>21290</v>
      </c>
      <c r="B3179" s="1013" t="s">
        <v>21291</v>
      </c>
      <c r="C3179" s="1024">
        <v>24000</v>
      </c>
      <c r="D3179" s="1017">
        <v>0</v>
      </c>
      <c r="E3179" s="612">
        <f t="shared" si="49"/>
        <v>1915869.4000000108</v>
      </c>
    </row>
    <row r="3180" spans="1:5" ht="22.5" customHeight="1">
      <c r="A3180" s="1013" t="s">
        <v>21292</v>
      </c>
      <c r="B3180" s="1013" t="s">
        <v>21293</v>
      </c>
      <c r="C3180" s="1024">
        <v>74000</v>
      </c>
      <c r="D3180" s="1017">
        <v>0</v>
      </c>
      <c r="E3180" s="612">
        <f t="shared" si="49"/>
        <v>1989869.4000000108</v>
      </c>
    </row>
    <row r="3181" spans="1:5" ht="22.5" customHeight="1">
      <c r="A3181" s="1013" t="s">
        <v>21400</v>
      </c>
      <c r="B3181" s="1013" t="s">
        <v>21401</v>
      </c>
      <c r="C3181" s="1024">
        <v>135000</v>
      </c>
      <c r="D3181" s="1017">
        <v>0</v>
      </c>
      <c r="E3181" s="612">
        <f t="shared" si="49"/>
        <v>2124869.4000000106</v>
      </c>
    </row>
    <row r="3182" spans="1:5" ht="22.5" customHeight="1">
      <c r="A3182" s="1013" t="s">
        <v>21402</v>
      </c>
      <c r="B3182" s="1013" t="s">
        <v>21403</v>
      </c>
      <c r="C3182" s="1024">
        <v>35000</v>
      </c>
      <c r="D3182" s="1017">
        <v>0</v>
      </c>
      <c r="E3182" s="612">
        <f t="shared" si="49"/>
        <v>2159869.4000000106</v>
      </c>
    </row>
    <row r="3183" spans="1:5" ht="22.5" customHeight="1">
      <c r="A3183" s="1013" t="s">
        <v>21404</v>
      </c>
      <c r="B3183" s="1013" t="s">
        <v>21405</v>
      </c>
      <c r="C3183" s="1024">
        <v>35000</v>
      </c>
      <c r="D3183" s="1017">
        <v>0</v>
      </c>
      <c r="E3183" s="612">
        <f t="shared" si="49"/>
        <v>2194869.4000000106</v>
      </c>
    </row>
    <row r="3184" spans="1:5" ht="22.5" customHeight="1">
      <c r="A3184" s="1013" t="s">
        <v>21406</v>
      </c>
      <c r="B3184" s="1013" t="s">
        <v>21407</v>
      </c>
      <c r="C3184" s="1024">
        <v>50000</v>
      </c>
      <c r="D3184" s="1017">
        <v>0</v>
      </c>
      <c r="E3184" s="612">
        <f t="shared" si="49"/>
        <v>2244869.4000000106</v>
      </c>
    </row>
    <row r="3185" spans="1:6" ht="22.5" customHeight="1">
      <c r="A3185" s="1013" t="s">
        <v>21408</v>
      </c>
      <c r="B3185" s="1013" t="s">
        <v>21409</v>
      </c>
      <c r="C3185" s="1024">
        <v>10000</v>
      </c>
      <c r="D3185" s="1017">
        <v>0</v>
      </c>
      <c r="E3185" s="612">
        <f t="shared" si="49"/>
        <v>2254869.4000000106</v>
      </c>
    </row>
    <row r="3186" spans="1:6" ht="22.5" customHeight="1">
      <c r="A3186" s="1013" t="s">
        <v>21410</v>
      </c>
      <c r="B3186" s="1013" t="s">
        <v>21411</v>
      </c>
      <c r="C3186" s="1024">
        <v>60000</v>
      </c>
      <c r="D3186" s="1017">
        <v>0</v>
      </c>
      <c r="E3186" s="612">
        <f t="shared" si="49"/>
        <v>2314869.4000000106</v>
      </c>
    </row>
    <row r="3187" spans="1:6" ht="22.5" customHeight="1">
      <c r="A3187" s="1013" t="s">
        <v>21412</v>
      </c>
      <c r="B3187" s="1013" t="s">
        <v>21413</v>
      </c>
      <c r="C3187" s="1024">
        <v>50000</v>
      </c>
      <c r="D3187" s="1017">
        <v>0</v>
      </c>
      <c r="E3187" s="612">
        <f t="shared" si="49"/>
        <v>2364869.4000000106</v>
      </c>
    </row>
    <row r="3188" spans="1:6" ht="22.5" customHeight="1">
      <c r="A3188" s="1013" t="s">
        <v>21414</v>
      </c>
      <c r="B3188" s="1013" t="s">
        <v>21415</v>
      </c>
      <c r="C3188" s="1024">
        <v>49000</v>
      </c>
      <c r="D3188" s="1017">
        <v>0</v>
      </c>
      <c r="E3188" s="612">
        <f t="shared" si="49"/>
        <v>2413869.4000000106</v>
      </c>
    </row>
    <row r="3189" spans="1:6" s="1033" customFormat="1" ht="22.5" customHeight="1">
      <c r="A3189" s="1386" t="s">
        <v>21416</v>
      </c>
      <c r="B3189" s="1386" t="s">
        <v>21417</v>
      </c>
      <c r="C3189" s="1029">
        <v>48000</v>
      </c>
      <c r="D3189" s="1029">
        <v>0</v>
      </c>
      <c r="E3189" s="1388">
        <f t="shared" si="49"/>
        <v>2461869.4000000106</v>
      </c>
      <c r="F3189" s="2651"/>
    </row>
    <row r="3190" spans="1:6" ht="22.5" customHeight="1">
      <c r="A3190" s="1013" t="s">
        <v>21418</v>
      </c>
      <c r="B3190" s="1013" t="s">
        <v>21419</v>
      </c>
      <c r="C3190" s="1024">
        <v>80000</v>
      </c>
      <c r="D3190" s="1017">
        <v>0</v>
      </c>
      <c r="E3190" s="612">
        <f t="shared" si="49"/>
        <v>2541869.4000000106</v>
      </c>
    </row>
    <row r="3191" spans="1:6" ht="22.5" customHeight="1">
      <c r="A3191" s="1013" t="s">
        <v>21420</v>
      </c>
      <c r="B3191" s="1013" t="s">
        <v>21421</v>
      </c>
      <c r="C3191" s="1024">
        <v>35000</v>
      </c>
      <c r="D3191" s="1017">
        <v>0</v>
      </c>
      <c r="E3191" s="612">
        <f t="shared" si="49"/>
        <v>2576869.4000000106</v>
      </c>
    </row>
    <row r="3192" spans="1:6" ht="22.5" customHeight="1">
      <c r="A3192" s="1013" t="s">
        <v>21422</v>
      </c>
      <c r="B3192" s="1013" t="s">
        <v>21423</v>
      </c>
      <c r="C3192" s="1024">
        <v>39000</v>
      </c>
      <c r="D3192" s="1017">
        <v>0</v>
      </c>
      <c r="E3192" s="612">
        <f t="shared" si="49"/>
        <v>2615869.4000000106</v>
      </c>
    </row>
    <row r="3193" spans="1:6" ht="22.5" customHeight="1">
      <c r="A3193" s="1013" t="s">
        <v>21424</v>
      </c>
      <c r="B3193" s="1013" t="s">
        <v>21425</v>
      </c>
      <c r="C3193" s="1024">
        <v>60000</v>
      </c>
      <c r="D3193" s="1017">
        <v>0</v>
      </c>
      <c r="E3193" s="612">
        <f t="shared" si="49"/>
        <v>2675869.4000000106</v>
      </c>
    </row>
    <row r="3194" spans="1:6" ht="22.5" customHeight="1">
      <c r="A3194" s="1013" t="s">
        <v>21426</v>
      </c>
      <c r="B3194" s="1013" t="s">
        <v>21427</v>
      </c>
      <c r="C3194" s="1024">
        <v>64000</v>
      </c>
      <c r="D3194" s="1017">
        <v>0</v>
      </c>
      <c r="E3194" s="612">
        <f t="shared" si="49"/>
        <v>2739869.4000000106</v>
      </c>
    </row>
    <row r="3195" spans="1:6" ht="22.5" customHeight="1">
      <c r="A3195" s="1013" t="s">
        <v>21428</v>
      </c>
      <c r="B3195" s="1013" t="s">
        <v>21429</v>
      </c>
      <c r="C3195" s="1024">
        <v>39000</v>
      </c>
      <c r="D3195" s="1017">
        <v>0</v>
      </c>
      <c r="E3195" s="612">
        <f t="shared" si="49"/>
        <v>2778869.4000000106</v>
      </c>
    </row>
    <row r="3196" spans="1:6" ht="22.5" customHeight="1">
      <c r="A3196" s="1013" t="s">
        <v>21430</v>
      </c>
      <c r="B3196" s="1013" t="s">
        <v>21431</v>
      </c>
      <c r="C3196" s="1017">
        <v>0</v>
      </c>
      <c r="D3196" s="1017">
        <v>26.88</v>
      </c>
      <c r="E3196" s="612">
        <f t="shared" si="49"/>
        <v>2778842.5200000107</v>
      </c>
    </row>
    <row r="3197" spans="1:6" ht="22.5" customHeight="1">
      <c r="A3197" s="1013" t="s">
        <v>21430</v>
      </c>
      <c r="B3197" s="1013" t="s">
        <v>21432</v>
      </c>
      <c r="C3197" s="1017">
        <v>0</v>
      </c>
      <c r="D3197" s="1017">
        <v>17600</v>
      </c>
      <c r="E3197" s="612">
        <f t="shared" si="49"/>
        <v>2761242.5200000107</v>
      </c>
    </row>
    <row r="3198" spans="1:6" ht="22.5" customHeight="1">
      <c r="A3198" s="1013" t="s">
        <v>21430</v>
      </c>
      <c r="B3198" s="1013" t="s">
        <v>19443</v>
      </c>
      <c r="C3198" s="1017">
        <v>0</v>
      </c>
      <c r="D3198" s="1017">
        <v>26.88</v>
      </c>
      <c r="E3198" s="612">
        <f t="shared" si="49"/>
        <v>2761215.6400000108</v>
      </c>
    </row>
    <row r="3199" spans="1:6" ht="22.5" customHeight="1">
      <c r="A3199" s="1013" t="s">
        <v>21430</v>
      </c>
      <c r="B3199" s="1013" t="s">
        <v>21433</v>
      </c>
      <c r="C3199" s="1017">
        <v>0</v>
      </c>
      <c r="D3199" s="1017">
        <v>26000</v>
      </c>
      <c r="E3199" s="612">
        <f t="shared" si="49"/>
        <v>2735215.6400000108</v>
      </c>
    </row>
    <row r="3200" spans="1:6" ht="22.5" customHeight="1">
      <c r="A3200" s="1013" t="s">
        <v>21430</v>
      </c>
      <c r="B3200" s="1013" t="s">
        <v>21434</v>
      </c>
      <c r="C3200" s="1017">
        <v>0</v>
      </c>
      <c r="D3200" s="1017">
        <v>20000</v>
      </c>
      <c r="E3200" s="612">
        <f t="shared" si="49"/>
        <v>2715215.6400000108</v>
      </c>
    </row>
    <row r="3201" spans="1:5" ht="22.5" customHeight="1">
      <c r="A3201" s="1013" t="s">
        <v>21430</v>
      </c>
      <c r="B3201" s="1013" t="s">
        <v>21435</v>
      </c>
      <c r="C3201" s="1017">
        <v>0</v>
      </c>
      <c r="D3201" s="1017">
        <v>26.88</v>
      </c>
      <c r="E3201" s="612">
        <f t="shared" si="49"/>
        <v>2715188.760000011</v>
      </c>
    </row>
    <row r="3202" spans="1:5" ht="22.5" customHeight="1">
      <c r="A3202" s="1013" t="s">
        <v>21430</v>
      </c>
      <c r="B3202" s="1013" t="s">
        <v>21436</v>
      </c>
      <c r="C3202" s="1017">
        <v>0</v>
      </c>
      <c r="D3202" s="1017">
        <v>45000</v>
      </c>
      <c r="E3202" s="612">
        <f t="shared" si="49"/>
        <v>2670188.760000011</v>
      </c>
    </row>
    <row r="3203" spans="1:5" ht="22.5" customHeight="1">
      <c r="A3203" s="1013" t="s">
        <v>21437</v>
      </c>
      <c r="B3203" s="1013" t="s">
        <v>21438</v>
      </c>
      <c r="C3203" s="1017">
        <v>0</v>
      </c>
      <c r="D3203" s="1017">
        <v>5000</v>
      </c>
      <c r="E3203" s="612">
        <f t="shared" si="49"/>
        <v>2665188.760000011</v>
      </c>
    </row>
    <row r="3204" spans="1:5" ht="22.5" customHeight="1">
      <c r="A3204" s="1013" t="s">
        <v>21437</v>
      </c>
      <c r="B3204" s="1013" t="s">
        <v>21439</v>
      </c>
      <c r="C3204" s="1017">
        <v>0</v>
      </c>
      <c r="D3204" s="1017">
        <v>10.75</v>
      </c>
      <c r="E3204" s="612">
        <f t="shared" si="49"/>
        <v>2665178.010000011</v>
      </c>
    </row>
    <row r="3205" spans="1:5" ht="22.5" customHeight="1">
      <c r="A3205" s="1013" t="s">
        <v>21437</v>
      </c>
      <c r="B3205" s="1013" t="s">
        <v>21440</v>
      </c>
      <c r="C3205" s="1017">
        <v>0</v>
      </c>
      <c r="D3205" s="1017">
        <v>53.75</v>
      </c>
      <c r="E3205" s="612">
        <f t="shared" si="49"/>
        <v>2665124.260000011</v>
      </c>
    </row>
    <row r="3206" spans="1:5" ht="22.5" customHeight="1">
      <c r="A3206" s="1013" t="s">
        <v>21437</v>
      </c>
      <c r="B3206" s="1013" t="s">
        <v>21441</v>
      </c>
      <c r="C3206" s="1017">
        <v>0</v>
      </c>
      <c r="D3206" s="1017">
        <v>100000</v>
      </c>
      <c r="E3206" s="612">
        <f t="shared" si="49"/>
        <v>2565124.260000011</v>
      </c>
    </row>
    <row r="3207" spans="1:5" ht="22.5" customHeight="1">
      <c r="A3207" s="1013" t="s">
        <v>21437</v>
      </c>
      <c r="B3207" s="1013" t="s">
        <v>21442</v>
      </c>
      <c r="C3207" s="1017">
        <v>0</v>
      </c>
      <c r="D3207" s="1017">
        <v>26.88</v>
      </c>
      <c r="E3207" s="612">
        <f t="shared" ref="E3207:E3270" si="50">E3206-D3207+C3207</f>
        <v>2565097.3800000111</v>
      </c>
    </row>
    <row r="3208" spans="1:5" ht="22.5" customHeight="1">
      <c r="A3208" s="1013" t="s">
        <v>21437</v>
      </c>
      <c r="B3208" s="1013" t="s">
        <v>21443</v>
      </c>
      <c r="C3208" s="1017">
        <v>0</v>
      </c>
      <c r="D3208" s="1017">
        <v>26000</v>
      </c>
      <c r="E3208" s="612">
        <f t="shared" si="50"/>
        <v>2539097.3800000111</v>
      </c>
    </row>
    <row r="3209" spans="1:5" ht="22.5" customHeight="1">
      <c r="A3209" s="1013" t="s">
        <v>21444</v>
      </c>
      <c r="B3209" s="1013" t="s">
        <v>21445</v>
      </c>
      <c r="C3209" s="1024">
        <v>10000</v>
      </c>
      <c r="D3209" s="1017">
        <v>0</v>
      </c>
      <c r="E3209" s="612">
        <f t="shared" si="50"/>
        <v>2549097.3800000111</v>
      </c>
    </row>
    <row r="3210" spans="1:5" ht="22.5" customHeight="1">
      <c r="A3210" s="1013" t="s">
        <v>21446</v>
      </c>
      <c r="B3210" s="1013" t="s">
        <v>21447</v>
      </c>
      <c r="C3210" s="1024">
        <v>59000</v>
      </c>
      <c r="D3210" s="1017">
        <v>0</v>
      </c>
      <c r="E3210" s="612">
        <f t="shared" si="50"/>
        <v>2608097.3800000111</v>
      </c>
    </row>
    <row r="3211" spans="1:5" ht="22.5" customHeight="1">
      <c r="A3211" s="1013" t="s">
        <v>21448</v>
      </c>
      <c r="B3211" s="1013" t="s">
        <v>21449</v>
      </c>
      <c r="C3211" s="1024">
        <v>15000</v>
      </c>
      <c r="D3211" s="1017">
        <v>0</v>
      </c>
      <c r="E3211" s="612">
        <f t="shared" si="50"/>
        <v>2623097.3800000111</v>
      </c>
    </row>
    <row r="3212" spans="1:5" ht="22.5" customHeight="1">
      <c r="A3212" s="1013" t="s">
        <v>21450</v>
      </c>
      <c r="B3212" s="1013" t="s">
        <v>21451</v>
      </c>
      <c r="C3212" s="1024">
        <v>15000</v>
      </c>
      <c r="D3212" s="1017">
        <v>0</v>
      </c>
      <c r="E3212" s="612">
        <f t="shared" si="50"/>
        <v>2638097.3800000111</v>
      </c>
    </row>
    <row r="3213" spans="1:5" ht="22.5" customHeight="1">
      <c r="A3213" s="1013" t="s">
        <v>21452</v>
      </c>
      <c r="B3213" s="1013" t="s">
        <v>21453</v>
      </c>
      <c r="C3213" s="1024">
        <v>35000</v>
      </c>
      <c r="D3213" s="1017">
        <v>0</v>
      </c>
      <c r="E3213" s="612">
        <f t="shared" si="50"/>
        <v>2673097.3800000111</v>
      </c>
    </row>
    <row r="3214" spans="1:5" ht="22.5" customHeight="1">
      <c r="A3214" s="1013" t="s">
        <v>21454</v>
      </c>
      <c r="B3214" s="1013" t="s">
        <v>21455</v>
      </c>
      <c r="C3214" s="1024">
        <v>40000</v>
      </c>
      <c r="D3214" s="1017">
        <v>0</v>
      </c>
      <c r="E3214" s="612">
        <f t="shared" si="50"/>
        <v>2713097.3800000111</v>
      </c>
    </row>
    <row r="3215" spans="1:5" ht="22.5" customHeight="1">
      <c r="A3215" s="1013" t="s">
        <v>21456</v>
      </c>
      <c r="B3215" s="1013" t="s">
        <v>21457</v>
      </c>
      <c r="C3215" s="1024">
        <v>89000</v>
      </c>
      <c r="D3215" s="1017">
        <v>0</v>
      </c>
      <c r="E3215" s="612">
        <f t="shared" si="50"/>
        <v>2802097.3800000111</v>
      </c>
    </row>
    <row r="3216" spans="1:5" ht="22.5" customHeight="1">
      <c r="A3216" s="1013" t="s">
        <v>21458</v>
      </c>
      <c r="B3216" s="1013" t="s">
        <v>21459</v>
      </c>
      <c r="C3216" s="1024">
        <v>99000</v>
      </c>
      <c r="D3216" s="1017">
        <v>0</v>
      </c>
      <c r="E3216" s="612">
        <f t="shared" si="50"/>
        <v>2901097.3800000111</v>
      </c>
    </row>
    <row r="3217" spans="1:6" ht="22.5" customHeight="1">
      <c r="A3217" s="1013" t="s">
        <v>21460</v>
      </c>
      <c r="B3217" s="1013" t="s">
        <v>21461</v>
      </c>
      <c r="C3217" s="1024">
        <v>35000</v>
      </c>
      <c r="D3217" s="1017">
        <v>0</v>
      </c>
      <c r="E3217" s="612">
        <f t="shared" si="50"/>
        <v>2936097.3800000111</v>
      </c>
    </row>
    <row r="3218" spans="1:6" ht="22.5" customHeight="1">
      <c r="A3218" s="1013" t="s">
        <v>21462</v>
      </c>
      <c r="B3218" s="1013" t="s">
        <v>21463</v>
      </c>
      <c r="C3218" s="1024">
        <v>35000</v>
      </c>
      <c r="D3218" s="1017">
        <v>0</v>
      </c>
      <c r="E3218" s="612">
        <f t="shared" si="50"/>
        <v>2971097.3800000111</v>
      </c>
    </row>
    <row r="3219" spans="1:6" ht="22.5" customHeight="1">
      <c r="A3219" s="1013" t="s">
        <v>21464</v>
      </c>
      <c r="B3219" s="1013" t="s">
        <v>21465</v>
      </c>
      <c r="C3219" s="1024">
        <v>30000</v>
      </c>
      <c r="D3219" s="1017">
        <v>0</v>
      </c>
      <c r="E3219" s="612">
        <f t="shared" si="50"/>
        <v>3001097.3800000111</v>
      </c>
    </row>
    <row r="3220" spans="1:6" ht="22.5" customHeight="1">
      <c r="A3220" s="1013" t="s">
        <v>21466</v>
      </c>
      <c r="B3220" s="1013" t="s">
        <v>21467</v>
      </c>
      <c r="C3220" s="1024">
        <v>5000</v>
      </c>
      <c r="D3220" s="1017">
        <v>0</v>
      </c>
      <c r="E3220" s="612">
        <f t="shared" si="50"/>
        <v>3006097.3800000111</v>
      </c>
    </row>
    <row r="3221" spans="1:6" ht="22.5" customHeight="1">
      <c r="A3221" s="1013" t="s">
        <v>21468</v>
      </c>
      <c r="B3221" s="1013" t="s">
        <v>21469</v>
      </c>
      <c r="C3221" s="1024">
        <v>20000</v>
      </c>
      <c r="D3221" s="1017">
        <v>0</v>
      </c>
      <c r="E3221" s="612">
        <f t="shared" si="50"/>
        <v>3026097.3800000111</v>
      </c>
    </row>
    <row r="3222" spans="1:6" ht="22.5" customHeight="1">
      <c r="A3222" s="1013" t="s">
        <v>21470</v>
      </c>
      <c r="B3222" s="1013" t="s">
        <v>8336</v>
      </c>
      <c r="C3222" s="1017">
        <v>0</v>
      </c>
      <c r="D3222" s="1017">
        <v>1850</v>
      </c>
      <c r="E3222" s="612">
        <f t="shared" si="50"/>
        <v>3024247.3800000111</v>
      </c>
    </row>
    <row r="3223" spans="1:6" ht="22.5" customHeight="1">
      <c r="A3223" s="1013" t="s">
        <v>21488</v>
      </c>
      <c r="B3223" s="1013" t="s">
        <v>21489</v>
      </c>
      <c r="C3223" s="1024">
        <v>34000</v>
      </c>
      <c r="D3223" s="1017">
        <v>0</v>
      </c>
      <c r="E3223" s="612">
        <f t="shared" si="50"/>
        <v>3058247.3800000111</v>
      </c>
    </row>
    <row r="3224" spans="1:6" ht="22.5" customHeight="1">
      <c r="A3224" s="1013" t="s">
        <v>21490</v>
      </c>
      <c r="B3224" s="1013" t="s">
        <v>21491</v>
      </c>
      <c r="C3224" s="1024">
        <v>36000</v>
      </c>
      <c r="D3224" s="1017">
        <v>0</v>
      </c>
      <c r="E3224" s="612">
        <f t="shared" si="50"/>
        <v>3094247.3800000111</v>
      </c>
    </row>
    <row r="3225" spans="1:6" ht="22.5" customHeight="1">
      <c r="A3225" s="1013" t="s">
        <v>21492</v>
      </c>
      <c r="B3225" s="1013" t="s">
        <v>21493</v>
      </c>
      <c r="C3225" s="1024">
        <v>45000</v>
      </c>
      <c r="D3225" s="1017">
        <v>0</v>
      </c>
      <c r="E3225" s="612">
        <f t="shared" si="50"/>
        <v>3139247.3800000111</v>
      </c>
    </row>
    <row r="3226" spans="1:6" s="1023" customFormat="1" ht="22.5" customHeight="1">
      <c r="A3226" s="1014" t="s">
        <v>21494</v>
      </c>
      <c r="B3226" s="1014" t="s">
        <v>21495</v>
      </c>
      <c r="C3226" s="1024">
        <v>54000</v>
      </c>
      <c r="D3226" s="1024">
        <v>0</v>
      </c>
      <c r="E3226" s="612">
        <f t="shared" si="50"/>
        <v>3193247.3800000111</v>
      </c>
      <c r="F3226" s="1358"/>
    </row>
    <row r="3227" spans="1:6" ht="22.5" customHeight="1">
      <c r="A3227" s="1013" t="s">
        <v>21496</v>
      </c>
      <c r="B3227" s="1013" t="s">
        <v>21497</v>
      </c>
      <c r="C3227" s="1024">
        <v>50000</v>
      </c>
      <c r="D3227" s="1017">
        <v>0</v>
      </c>
      <c r="E3227" s="612">
        <f t="shared" si="50"/>
        <v>3243247.3800000111</v>
      </c>
    </row>
    <row r="3228" spans="1:6" ht="22.5" customHeight="1">
      <c r="A3228" s="1013" t="s">
        <v>21498</v>
      </c>
      <c r="B3228" s="1013" t="s">
        <v>21499</v>
      </c>
      <c r="C3228" s="1024">
        <v>20000</v>
      </c>
      <c r="D3228" s="1017">
        <v>0</v>
      </c>
      <c r="E3228" s="612">
        <f t="shared" si="50"/>
        <v>3263247.3800000111</v>
      </c>
    </row>
    <row r="3229" spans="1:6" ht="22.5" customHeight="1">
      <c r="A3229" s="1013" t="s">
        <v>21500</v>
      </c>
      <c r="B3229" s="1013" t="s">
        <v>21501</v>
      </c>
      <c r="C3229" s="1024">
        <v>50000</v>
      </c>
      <c r="D3229" s="1017">
        <v>0</v>
      </c>
      <c r="E3229" s="612">
        <f t="shared" si="50"/>
        <v>3313247.3800000111</v>
      </c>
    </row>
    <row r="3230" spans="1:6" ht="22.5" customHeight="1">
      <c r="A3230" s="1013" t="s">
        <v>21502</v>
      </c>
      <c r="B3230" s="1013" t="s">
        <v>21503</v>
      </c>
      <c r="C3230" s="1024">
        <v>60000</v>
      </c>
      <c r="D3230" s="1017">
        <v>0</v>
      </c>
      <c r="E3230" s="612">
        <f t="shared" si="50"/>
        <v>3373247.3800000111</v>
      </c>
    </row>
    <row r="3231" spans="1:6" ht="22.5" customHeight="1">
      <c r="A3231" s="1013" t="s">
        <v>21504</v>
      </c>
      <c r="B3231" s="1013" t="s">
        <v>21505</v>
      </c>
      <c r="C3231" s="1017">
        <v>0</v>
      </c>
      <c r="D3231" s="1017">
        <v>50000</v>
      </c>
      <c r="E3231" s="612">
        <f t="shared" si="50"/>
        <v>3323247.3800000111</v>
      </c>
    </row>
    <row r="3232" spans="1:6" ht="22.5" customHeight="1">
      <c r="A3232" s="1013" t="s">
        <v>21504</v>
      </c>
      <c r="B3232" s="1013" t="s">
        <v>21506</v>
      </c>
      <c r="C3232" s="1017">
        <v>0</v>
      </c>
      <c r="D3232" s="1017">
        <v>70000</v>
      </c>
      <c r="E3232" s="612">
        <f t="shared" si="50"/>
        <v>3253247.3800000111</v>
      </c>
    </row>
    <row r="3233" spans="1:5" ht="22.5" customHeight="1">
      <c r="A3233" s="1013" t="s">
        <v>21504</v>
      </c>
      <c r="B3233" s="1013" t="s">
        <v>21507</v>
      </c>
      <c r="C3233" s="1017">
        <v>0</v>
      </c>
      <c r="D3233" s="1017">
        <v>26.88</v>
      </c>
      <c r="E3233" s="612">
        <f t="shared" si="50"/>
        <v>3253220.5000000112</v>
      </c>
    </row>
    <row r="3234" spans="1:5" ht="22.5" customHeight="1">
      <c r="A3234" s="1013" t="s">
        <v>21504</v>
      </c>
      <c r="B3234" s="1013" t="s">
        <v>21508</v>
      </c>
      <c r="C3234" s="1017">
        <v>0</v>
      </c>
      <c r="D3234" s="1017">
        <v>20000</v>
      </c>
      <c r="E3234" s="612">
        <f t="shared" si="50"/>
        <v>3233220.5000000112</v>
      </c>
    </row>
    <row r="3235" spans="1:5" ht="22.5" customHeight="1">
      <c r="A3235" s="1013" t="s">
        <v>21504</v>
      </c>
      <c r="B3235" s="1013" t="s">
        <v>21509</v>
      </c>
      <c r="C3235" s="1017">
        <v>0</v>
      </c>
      <c r="D3235" s="1017">
        <v>26.88</v>
      </c>
      <c r="E3235" s="612">
        <f t="shared" si="50"/>
        <v>3233193.6200000113</v>
      </c>
    </row>
    <row r="3236" spans="1:5" ht="22.5" customHeight="1">
      <c r="A3236" s="1013" t="s">
        <v>21504</v>
      </c>
      <c r="B3236" s="1013" t="s">
        <v>21510</v>
      </c>
      <c r="C3236" s="1017">
        <v>0</v>
      </c>
      <c r="D3236" s="1017">
        <v>16500</v>
      </c>
      <c r="E3236" s="612">
        <f t="shared" si="50"/>
        <v>3216693.6200000113</v>
      </c>
    </row>
    <row r="3237" spans="1:5" ht="22.5" customHeight="1">
      <c r="A3237" s="1013" t="s">
        <v>21504</v>
      </c>
      <c r="B3237" s="1013" t="s">
        <v>21207</v>
      </c>
      <c r="C3237" s="1017">
        <v>0</v>
      </c>
      <c r="D3237" s="1017">
        <v>26.88</v>
      </c>
      <c r="E3237" s="612">
        <f t="shared" si="50"/>
        <v>3216666.7400000114</v>
      </c>
    </row>
    <row r="3238" spans="1:5" ht="22.5" customHeight="1">
      <c r="A3238" s="1013" t="s">
        <v>21504</v>
      </c>
      <c r="B3238" s="1013" t="s">
        <v>21511</v>
      </c>
      <c r="C3238" s="1017">
        <v>0</v>
      </c>
      <c r="D3238" s="1017">
        <v>10000</v>
      </c>
      <c r="E3238" s="612">
        <f t="shared" si="50"/>
        <v>3206666.7400000114</v>
      </c>
    </row>
    <row r="3239" spans="1:5" ht="22.5" customHeight="1">
      <c r="A3239" s="1013" t="s">
        <v>21512</v>
      </c>
      <c r="B3239" s="1013" t="s">
        <v>21513</v>
      </c>
      <c r="C3239" s="1024">
        <v>50000</v>
      </c>
      <c r="D3239" s="1017">
        <v>0</v>
      </c>
      <c r="E3239" s="612">
        <f t="shared" si="50"/>
        <v>3256666.7400000114</v>
      </c>
    </row>
    <row r="3240" spans="1:5" ht="22.5" customHeight="1">
      <c r="A3240" s="1013" t="s">
        <v>21514</v>
      </c>
      <c r="B3240" s="1013" t="s">
        <v>21548</v>
      </c>
      <c r="C3240" s="1024">
        <v>150000</v>
      </c>
      <c r="D3240" s="1017">
        <v>0</v>
      </c>
      <c r="E3240" s="612">
        <f t="shared" si="50"/>
        <v>3406666.7400000114</v>
      </c>
    </row>
    <row r="3241" spans="1:5" ht="22.5" customHeight="1">
      <c r="A3241" s="1013" t="s">
        <v>21515</v>
      </c>
      <c r="B3241" s="1013" t="s">
        <v>19682</v>
      </c>
      <c r="C3241" s="1024">
        <v>55000</v>
      </c>
      <c r="D3241" s="1017">
        <v>0</v>
      </c>
      <c r="E3241" s="612">
        <f t="shared" si="50"/>
        <v>3461666.7400000114</v>
      </c>
    </row>
    <row r="3242" spans="1:5" ht="22.5" customHeight="1">
      <c r="A3242" s="1013" t="s">
        <v>21516</v>
      </c>
      <c r="B3242" s="1013" t="s">
        <v>21517</v>
      </c>
      <c r="C3242" s="1024">
        <v>40000</v>
      </c>
      <c r="D3242" s="1017">
        <v>0</v>
      </c>
      <c r="E3242" s="612">
        <f t="shared" si="50"/>
        <v>3501666.7400000114</v>
      </c>
    </row>
    <row r="3243" spans="1:5" ht="22.5" customHeight="1">
      <c r="A3243" s="1013" t="s">
        <v>21518</v>
      </c>
      <c r="B3243" s="1013" t="s">
        <v>21519</v>
      </c>
      <c r="C3243" s="1024">
        <v>15000</v>
      </c>
      <c r="D3243" s="1017">
        <v>0</v>
      </c>
      <c r="E3243" s="612">
        <f t="shared" si="50"/>
        <v>3516666.7400000114</v>
      </c>
    </row>
    <row r="3244" spans="1:5" ht="22.5" customHeight="1">
      <c r="A3244" s="1013" t="s">
        <v>21520</v>
      </c>
      <c r="B3244" s="1013" t="s">
        <v>21521</v>
      </c>
      <c r="C3244" s="1024">
        <v>40000</v>
      </c>
      <c r="D3244" s="1017">
        <v>0</v>
      </c>
      <c r="E3244" s="612">
        <f t="shared" si="50"/>
        <v>3556666.7400000114</v>
      </c>
    </row>
    <row r="3245" spans="1:5" ht="22.5" customHeight="1">
      <c r="A3245" s="1013" t="s">
        <v>21522</v>
      </c>
      <c r="B3245" s="1013" t="s">
        <v>21523</v>
      </c>
      <c r="C3245" s="1024">
        <v>25000</v>
      </c>
      <c r="D3245" s="1017">
        <v>0</v>
      </c>
      <c r="E3245" s="612">
        <f t="shared" si="50"/>
        <v>3581666.7400000114</v>
      </c>
    </row>
    <row r="3246" spans="1:5" ht="22.5" customHeight="1">
      <c r="A3246" s="1013" t="s">
        <v>21524</v>
      </c>
      <c r="B3246" s="1013" t="s">
        <v>21525</v>
      </c>
      <c r="C3246" s="1024">
        <v>70000</v>
      </c>
      <c r="D3246" s="1017">
        <v>0</v>
      </c>
      <c r="E3246" s="612">
        <f t="shared" si="50"/>
        <v>3651666.7400000114</v>
      </c>
    </row>
    <row r="3247" spans="1:5" ht="22.5" customHeight="1">
      <c r="A3247" s="1013" t="s">
        <v>21526</v>
      </c>
      <c r="B3247" s="1013" t="s">
        <v>21527</v>
      </c>
      <c r="C3247" s="1024">
        <v>64000</v>
      </c>
      <c r="D3247" s="1017">
        <v>0</v>
      </c>
      <c r="E3247" s="612">
        <f t="shared" si="50"/>
        <v>3715666.7400000114</v>
      </c>
    </row>
    <row r="3248" spans="1:5" ht="22.5" customHeight="1">
      <c r="A3248" s="1013" t="s">
        <v>21528</v>
      </c>
      <c r="B3248" s="1013" t="s">
        <v>8336</v>
      </c>
      <c r="C3248" s="1017">
        <v>0</v>
      </c>
      <c r="D3248" s="1017">
        <v>800</v>
      </c>
      <c r="E3248" s="612">
        <f t="shared" si="50"/>
        <v>3714866.7400000114</v>
      </c>
    </row>
    <row r="3249" spans="1:5" ht="22.5" customHeight="1">
      <c r="A3249" s="1013" t="s">
        <v>21529</v>
      </c>
      <c r="B3249" s="1013" t="s">
        <v>21530</v>
      </c>
      <c r="C3249" s="1024">
        <v>25000</v>
      </c>
      <c r="D3249" s="1017">
        <v>0</v>
      </c>
      <c r="E3249" s="612">
        <f t="shared" si="50"/>
        <v>3739866.7400000114</v>
      </c>
    </row>
    <row r="3250" spans="1:5" ht="22.5" customHeight="1">
      <c r="A3250" s="1013" t="s">
        <v>21531</v>
      </c>
      <c r="B3250" s="1013" t="s">
        <v>21532</v>
      </c>
      <c r="C3250" s="1024">
        <v>20000</v>
      </c>
      <c r="D3250" s="1017">
        <v>0</v>
      </c>
      <c r="E3250" s="612">
        <f t="shared" si="50"/>
        <v>3759866.7400000114</v>
      </c>
    </row>
    <row r="3251" spans="1:5" ht="22.5" customHeight="1">
      <c r="A3251" s="1013" t="s">
        <v>21560</v>
      </c>
      <c r="B3251" s="1013" t="s">
        <v>21561</v>
      </c>
      <c r="C3251" s="1024">
        <v>10000</v>
      </c>
      <c r="D3251" s="1017">
        <v>0</v>
      </c>
      <c r="E3251" s="612">
        <f t="shared" si="50"/>
        <v>3769866.7400000114</v>
      </c>
    </row>
    <row r="3252" spans="1:5" ht="22.5" customHeight="1">
      <c r="A3252" s="1013" t="s">
        <v>21562</v>
      </c>
      <c r="B3252" s="1013" t="s">
        <v>21563</v>
      </c>
      <c r="C3252" s="1024">
        <v>21000</v>
      </c>
      <c r="D3252" s="1017">
        <v>0</v>
      </c>
      <c r="E3252" s="612">
        <f t="shared" si="50"/>
        <v>3790866.7400000114</v>
      </c>
    </row>
    <row r="3253" spans="1:5" ht="22.5" customHeight="1">
      <c r="A3253" s="1013" t="s">
        <v>21564</v>
      </c>
      <c r="B3253" s="1013" t="s">
        <v>21565</v>
      </c>
      <c r="C3253" s="1024">
        <v>35000</v>
      </c>
      <c r="D3253" s="1017">
        <v>0</v>
      </c>
      <c r="E3253" s="612">
        <f t="shared" si="50"/>
        <v>3825866.7400000114</v>
      </c>
    </row>
    <row r="3254" spans="1:5" ht="22.5" customHeight="1">
      <c r="A3254" s="1013" t="s">
        <v>21566</v>
      </c>
      <c r="B3254" s="1013" t="s">
        <v>21567</v>
      </c>
      <c r="C3254" s="1024">
        <v>70000</v>
      </c>
      <c r="D3254" s="1017">
        <v>0</v>
      </c>
      <c r="E3254" s="612">
        <f t="shared" si="50"/>
        <v>3895866.7400000114</v>
      </c>
    </row>
    <row r="3255" spans="1:5" ht="22.5" customHeight="1">
      <c r="A3255" s="1013" t="s">
        <v>21568</v>
      </c>
      <c r="B3255" s="1013" t="s">
        <v>21569</v>
      </c>
      <c r="C3255" s="1017">
        <v>0</v>
      </c>
      <c r="D3255" s="1017">
        <v>10000</v>
      </c>
      <c r="E3255" s="612">
        <f t="shared" si="50"/>
        <v>3885866.7400000114</v>
      </c>
    </row>
    <row r="3256" spans="1:5" ht="22.5" customHeight="1">
      <c r="A3256" s="1013" t="s">
        <v>21570</v>
      </c>
      <c r="B3256" s="1013" t="s">
        <v>21571</v>
      </c>
      <c r="C3256" s="1024">
        <v>25000</v>
      </c>
      <c r="D3256" s="1017">
        <v>0</v>
      </c>
      <c r="E3256" s="612">
        <f t="shared" si="50"/>
        <v>3910866.7400000114</v>
      </c>
    </row>
    <row r="3257" spans="1:5" ht="22.5" customHeight="1">
      <c r="A3257" s="1013" t="s">
        <v>21572</v>
      </c>
      <c r="B3257" s="1013" t="s">
        <v>21573</v>
      </c>
      <c r="C3257" s="1024">
        <v>64000</v>
      </c>
      <c r="D3257" s="1017">
        <v>0</v>
      </c>
      <c r="E3257" s="612">
        <f t="shared" si="50"/>
        <v>3974866.7400000114</v>
      </c>
    </row>
    <row r="3258" spans="1:5" ht="22.5" customHeight="1">
      <c r="A3258" s="1013" t="s">
        <v>21574</v>
      </c>
      <c r="B3258" s="1013" t="s">
        <v>21575</v>
      </c>
      <c r="C3258" s="1017">
        <v>0</v>
      </c>
      <c r="D3258" s="1017">
        <v>10.75</v>
      </c>
      <c r="E3258" s="612">
        <f t="shared" si="50"/>
        <v>3974855.9900000114</v>
      </c>
    </row>
    <row r="3259" spans="1:5" ht="22.5" customHeight="1">
      <c r="A3259" s="1013" t="s">
        <v>21574</v>
      </c>
      <c r="B3259" s="1013" t="s">
        <v>21576</v>
      </c>
      <c r="C3259" s="1017">
        <v>0</v>
      </c>
      <c r="D3259" s="1017">
        <v>10.75</v>
      </c>
      <c r="E3259" s="612">
        <f t="shared" si="50"/>
        <v>3974845.2400000114</v>
      </c>
    </row>
    <row r="3260" spans="1:5" ht="22.5" customHeight="1">
      <c r="A3260" s="1013" t="s">
        <v>21574</v>
      </c>
      <c r="B3260" s="1013" t="s">
        <v>21577</v>
      </c>
      <c r="C3260" s="1017">
        <v>0</v>
      </c>
      <c r="D3260" s="1017">
        <v>10.75</v>
      </c>
      <c r="E3260" s="612">
        <f t="shared" si="50"/>
        <v>3974834.4900000114</v>
      </c>
    </row>
    <row r="3261" spans="1:5" ht="22.5" customHeight="1">
      <c r="A3261" s="1013" t="s">
        <v>21574</v>
      </c>
      <c r="B3261" s="1013" t="s">
        <v>21578</v>
      </c>
      <c r="C3261" s="1017">
        <v>0</v>
      </c>
      <c r="D3261" s="1017">
        <v>26.88</v>
      </c>
      <c r="E3261" s="612">
        <f t="shared" si="50"/>
        <v>3974807.6100000115</v>
      </c>
    </row>
    <row r="3262" spans="1:5" ht="22.5" customHeight="1">
      <c r="A3262" s="1013" t="s">
        <v>21574</v>
      </c>
      <c r="B3262" s="1013" t="s">
        <v>21579</v>
      </c>
      <c r="C3262" s="1017">
        <v>0</v>
      </c>
      <c r="D3262" s="1017">
        <v>26.88</v>
      </c>
      <c r="E3262" s="612">
        <f t="shared" si="50"/>
        <v>3974780.7300000116</v>
      </c>
    </row>
    <row r="3263" spans="1:5" ht="22.5" customHeight="1">
      <c r="A3263" s="1013" t="s">
        <v>21574</v>
      </c>
      <c r="B3263" s="1013" t="s">
        <v>21580</v>
      </c>
      <c r="C3263" s="1017">
        <v>0</v>
      </c>
      <c r="D3263" s="1017">
        <v>26.88</v>
      </c>
      <c r="E3263" s="612">
        <f t="shared" si="50"/>
        <v>3974753.8500000117</v>
      </c>
    </row>
    <row r="3264" spans="1:5" ht="22.5" customHeight="1">
      <c r="A3264" s="1013" t="s">
        <v>21574</v>
      </c>
      <c r="B3264" s="1013" t="s">
        <v>21581</v>
      </c>
      <c r="C3264" s="1017">
        <v>0</v>
      </c>
      <c r="D3264" s="1017">
        <v>26.88</v>
      </c>
      <c r="E3264" s="612">
        <f t="shared" si="50"/>
        <v>3974726.9700000118</v>
      </c>
    </row>
    <row r="3265" spans="1:5" ht="22.5" customHeight="1">
      <c r="A3265" s="1013" t="s">
        <v>21574</v>
      </c>
      <c r="B3265" s="1013" t="s">
        <v>21582</v>
      </c>
      <c r="C3265" s="1017">
        <v>0</v>
      </c>
      <c r="D3265" s="1017">
        <v>26.88</v>
      </c>
      <c r="E3265" s="612">
        <f t="shared" si="50"/>
        <v>3974700.090000012</v>
      </c>
    </row>
    <row r="3266" spans="1:5" ht="22.5" customHeight="1">
      <c r="A3266" s="1013" t="s">
        <v>21574</v>
      </c>
      <c r="B3266" s="1013" t="s">
        <v>21583</v>
      </c>
      <c r="C3266" s="1017">
        <v>0</v>
      </c>
      <c r="D3266" s="1017">
        <v>26.88</v>
      </c>
      <c r="E3266" s="612">
        <f t="shared" si="50"/>
        <v>3974673.2100000121</v>
      </c>
    </row>
    <row r="3267" spans="1:5" ht="22.5" customHeight="1">
      <c r="A3267" s="1013" t="s">
        <v>21574</v>
      </c>
      <c r="B3267" s="1013" t="s">
        <v>21584</v>
      </c>
      <c r="C3267" s="1017">
        <v>0</v>
      </c>
      <c r="D3267" s="1017">
        <v>26.88</v>
      </c>
      <c r="E3267" s="612">
        <f t="shared" si="50"/>
        <v>3974646.3300000122</v>
      </c>
    </row>
    <row r="3268" spans="1:5" ht="22.5" customHeight="1">
      <c r="A3268" s="1013" t="s">
        <v>21574</v>
      </c>
      <c r="B3268" s="1013" t="s">
        <v>21585</v>
      </c>
      <c r="C3268" s="1017">
        <v>0</v>
      </c>
      <c r="D3268" s="1017">
        <v>26.88</v>
      </c>
      <c r="E3268" s="612">
        <f t="shared" si="50"/>
        <v>3974619.4500000123</v>
      </c>
    </row>
    <row r="3269" spans="1:5" ht="22.5" customHeight="1">
      <c r="A3269" s="1013" t="s">
        <v>21574</v>
      </c>
      <c r="B3269" s="1013" t="s">
        <v>21586</v>
      </c>
      <c r="C3269" s="1017">
        <v>0</v>
      </c>
      <c r="D3269" s="1017">
        <v>26.88</v>
      </c>
      <c r="E3269" s="612">
        <f t="shared" si="50"/>
        <v>3974592.5700000124</v>
      </c>
    </row>
    <row r="3270" spans="1:5" ht="22.5" customHeight="1">
      <c r="A3270" s="1013" t="s">
        <v>21574</v>
      </c>
      <c r="B3270" s="1013" t="s">
        <v>21587</v>
      </c>
      <c r="C3270" s="1017">
        <v>0</v>
      </c>
      <c r="D3270" s="1017">
        <v>26.88</v>
      </c>
      <c r="E3270" s="612">
        <f t="shared" si="50"/>
        <v>3974565.6900000125</v>
      </c>
    </row>
    <row r="3271" spans="1:5" ht="22.5" customHeight="1">
      <c r="A3271" s="1013" t="s">
        <v>21574</v>
      </c>
      <c r="B3271" s="1013" t="s">
        <v>21588</v>
      </c>
      <c r="C3271" s="1017">
        <v>0</v>
      </c>
      <c r="D3271" s="1017">
        <v>26.88</v>
      </c>
      <c r="E3271" s="612">
        <f t="shared" ref="E3271:E3334" si="51">E3270-D3271+C3271</f>
        <v>3974538.8100000126</v>
      </c>
    </row>
    <row r="3272" spans="1:5" ht="22.5" customHeight="1">
      <c r="A3272" s="1013" t="s">
        <v>21574</v>
      </c>
      <c r="B3272" s="1013" t="s">
        <v>21589</v>
      </c>
      <c r="C3272" s="1017">
        <v>0</v>
      </c>
      <c r="D3272" s="1017">
        <v>26.88</v>
      </c>
      <c r="E3272" s="612">
        <f t="shared" si="51"/>
        <v>3974511.9300000127</v>
      </c>
    </row>
    <row r="3273" spans="1:5" ht="22.5" customHeight="1">
      <c r="A3273" s="1013" t="s">
        <v>21574</v>
      </c>
      <c r="B3273" s="1013" t="s">
        <v>21590</v>
      </c>
      <c r="C3273" s="1017">
        <v>0</v>
      </c>
      <c r="D3273" s="1017">
        <v>26.88</v>
      </c>
      <c r="E3273" s="612">
        <f t="shared" si="51"/>
        <v>3974485.0500000129</v>
      </c>
    </row>
    <row r="3274" spans="1:5" ht="22.5" customHeight="1">
      <c r="A3274" s="1013" t="s">
        <v>21574</v>
      </c>
      <c r="B3274" s="1013" t="s">
        <v>21591</v>
      </c>
      <c r="C3274" s="1017">
        <v>0</v>
      </c>
      <c r="D3274" s="1017">
        <v>26.88</v>
      </c>
      <c r="E3274" s="612">
        <f t="shared" si="51"/>
        <v>3974458.170000013</v>
      </c>
    </row>
    <row r="3275" spans="1:5" ht="22.5" customHeight="1">
      <c r="A3275" s="1013" t="s">
        <v>21574</v>
      </c>
      <c r="B3275" s="1013" t="s">
        <v>21592</v>
      </c>
      <c r="C3275" s="1017">
        <v>0</v>
      </c>
      <c r="D3275" s="1017">
        <v>26.88</v>
      </c>
      <c r="E3275" s="612">
        <f t="shared" si="51"/>
        <v>3974431.2900000131</v>
      </c>
    </row>
    <row r="3276" spans="1:5" ht="22.5" customHeight="1">
      <c r="A3276" s="1013" t="s">
        <v>21574</v>
      </c>
      <c r="B3276" s="1013" t="s">
        <v>21593</v>
      </c>
      <c r="C3276" s="1017">
        <v>0</v>
      </c>
      <c r="D3276" s="1017">
        <v>26.88</v>
      </c>
      <c r="E3276" s="612">
        <f t="shared" si="51"/>
        <v>3974404.4100000132</v>
      </c>
    </row>
    <row r="3277" spans="1:5" ht="22.5" customHeight="1">
      <c r="A3277" s="1013" t="s">
        <v>21574</v>
      </c>
      <c r="B3277" s="1013" t="s">
        <v>21594</v>
      </c>
      <c r="C3277" s="1017">
        <v>0</v>
      </c>
      <c r="D3277" s="1017">
        <v>26.88</v>
      </c>
      <c r="E3277" s="612">
        <f t="shared" si="51"/>
        <v>3974377.5300000133</v>
      </c>
    </row>
    <row r="3278" spans="1:5" ht="22.5" customHeight="1">
      <c r="A3278" s="1013" t="s">
        <v>21574</v>
      </c>
      <c r="B3278" s="1013" t="s">
        <v>21595</v>
      </c>
      <c r="C3278" s="1017">
        <v>0</v>
      </c>
      <c r="D3278" s="1017">
        <v>53.75</v>
      </c>
      <c r="E3278" s="612">
        <f t="shared" si="51"/>
        <v>3974323.7800000133</v>
      </c>
    </row>
    <row r="3279" spans="1:5" ht="22.5" customHeight="1">
      <c r="A3279" s="1013" t="s">
        <v>21574</v>
      </c>
      <c r="B3279" s="1013" t="s">
        <v>21596</v>
      </c>
      <c r="C3279" s="1017">
        <v>0</v>
      </c>
      <c r="D3279" s="1017">
        <v>53.75</v>
      </c>
      <c r="E3279" s="612">
        <f t="shared" si="51"/>
        <v>3974270.0300000133</v>
      </c>
    </row>
    <row r="3280" spans="1:5" ht="22.5" customHeight="1">
      <c r="A3280" s="1013" t="s">
        <v>21574</v>
      </c>
      <c r="B3280" s="1013" t="s">
        <v>21597</v>
      </c>
      <c r="C3280" s="1017">
        <v>0</v>
      </c>
      <c r="D3280" s="1017">
        <v>53.75</v>
      </c>
      <c r="E3280" s="612">
        <f t="shared" si="51"/>
        <v>3974216.2800000133</v>
      </c>
    </row>
    <row r="3281" spans="1:5" ht="22.5" customHeight="1">
      <c r="A3281" s="1013" t="s">
        <v>21574</v>
      </c>
      <c r="B3281" s="1013" t="s">
        <v>21598</v>
      </c>
      <c r="C3281" s="1017">
        <v>0</v>
      </c>
      <c r="D3281" s="1017">
        <v>1083</v>
      </c>
      <c r="E3281" s="612">
        <f t="shared" si="51"/>
        <v>3973133.2800000133</v>
      </c>
    </row>
    <row r="3282" spans="1:5" ht="22.5" customHeight="1">
      <c r="A3282" s="1013" t="s">
        <v>21574</v>
      </c>
      <c r="B3282" s="1013" t="s">
        <v>21599</v>
      </c>
      <c r="C3282" s="1017">
        <v>0</v>
      </c>
      <c r="D3282" s="1017">
        <v>2090</v>
      </c>
      <c r="E3282" s="612">
        <f t="shared" si="51"/>
        <v>3971043.2800000133</v>
      </c>
    </row>
    <row r="3283" spans="1:5" ht="22.5" customHeight="1">
      <c r="A3283" s="1013" t="s">
        <v>21574</v>
      </c>
      <c r="B3283" s="1013" t="s">
        <v>21600</v>
      </c>
      <c r="C3283" s="1017">
        <v>0</v>
      </c>
      <c r="D3283" s="1017">
        <v>2166</v>
      </c>
      <c r="E3283" s="612">
        <f t="shared" si="51"/>
        <v>3968877.2800000133</v>
      </c>
    </row>
    <row r="3284" spans="1:5" ht="22.5" customHeight="1">
      <c r="A3284" s="1013" t="s">
        <v>21574</v>
      </c>
      <c r="B3284" s="1013" t="s">
        <v>21601</v>
      </c>
      <c r="C3284" s="1017">
        <v>0</v>
      </c>
      <c r="D3284" s="1017">
        <v>5225</v>
      </c>
      <c r="E3284" s="612">
        <f t="shared" si="51"/>
        <v>3963652.2800000133</v>
      </c>
    </row>
    <row r="3285" spans="1:5" ht="22.5" customHeight="1">
      <c r="A3285" s="1013" t="s">
        <v>21574</v>
      </c>
      <c r="B3285" s="1013" t="s">
        <v>21602</v>
      </c>
      <c r="C3285" s="1017">
        <v>0</v>
      </c>
      <c r="D3285" s="1017">
        <v>5486.25</v>
      </c>
      <c r="E3285" s="612">
        <f t="shared" si="51"/>
        <v>3958166.0300000133</v>
      </c>
    </row>
    <row r="3286" spans="1:5" ht="22.5" customHeight="1">
      <c r="A3286" s="1013" t="s">
        <v>21574</v>
      </c>
      <c r="B3286" s="1013" t="s">
        <v>21603</v>
      </c>
      <c r="C3286" s="1017">
        <v>0</v>
      </c>
      <c r="D3286" s="1017">
        <v>6270</v>
      </c>
      <c r="E3286" s="612">
        <f t="shared" si="51"/>
        <v>3951896.0300000133</v>
      </c>
    </row>
    <row r="3287" spans="1:5" ht="22.5" customHeight="1">
      <c r="A3287" s="1013" t="s">
        <v>21574</v>
      </c>
      <c r="B3287" s="1013" t="s">
        <v>21604</v>
      </c>
      <c r="C3287" s="1017">
        <v>0</v>
      </c>
      <c r="D3287" s="1017">
        <v>7410</v>
      </c>
      <c r="E3287" s="612">
        <f t="shared" si="51"/>
        <v>3944486.0300000133</v>
      </c>
    </row>
    <row r="3288" spans="1:5" ht="22.5" customHeight="1">
      <c r="A3288" s="1013" t="s">
        <v>21574</v>
      </c>
      <c r="B3288" s="1013" t="s">
        <v>21605</v>
      </c>
      <c r="C3288" s="1017">
        <v>0</v>
      </c>
      <c r="D3288" s="1017">
        <v>8712</v>
      </c>
      <c r="E3288" s="612">
        <f t="shared" si="51"/>
        <v>3935774.0300000133</v>
      </c>
    </row>
    <row r="3289" spans="1:5" ht="22.5" customHeight="1">
      <c r="A3289" s="1013" t="s">
        <v>21574</v>
      </c>
      <c r="B3289" s="1013" t="s">
        <v>21606</v>
      </c>
      <c r="C3289" s="1017">
        <v>0</v>
      </c>
      <c r="D3289" s="1017">
        <v>9041.6299999999992</v>
      </c>
      <c r="E3289" s="612">
        <f t="shared" si="51"/>
        <v>3926732.4000000134</v>
      </c>
    </row>
    <row r="3290" spans="1:5" ht="22.5" customHeight="1">
      <c r="A3290" s="1013" t="s">
        <v>21574</v>
      </c>
      <c r="B3290" s="1013" t="s">
        <v>21607</v>
      </c>
      <c r="C3290" s="1017">
        <v>0</v>
      </c>
      <c r="D3290" s="1017">
        <v>13357</v>
      </c>
      <c r="E3290" s="612">
        <f t="shared" si="51"/>
        <v>3913375.4000000134</v>
      </c>
    </row>
    <row r="3291" spans="1:5" ht="22.5" customHeight="1">
      <c r="A3291" s="1013" t="s">
        <v>21574</v>
      </c>
      <c r="B3291" s="1013" t="s">
        <v>21608</v>
      </c>
      <c r="C3291" s="1017">
        <v>0</v>
      </c>
      <c r="D3291" s="1017">
        <v>15000</v>
      </c>
      <c r="E3291" s="612">
        <f t="shared" si="51"/>
        <v>3898375.4000000134</v>
      </c>
    </row>
    <row r="3292" spans="1:5" ht="22.5" customHeight="1">
      <c r="A3292" s="1013" t="s">
        <v>21574</v>
      </c>
      <c r="B3292" s="1013" t="s">
        <v>21609</v>
      </c>
      <c r="C3292" s="1017">
        <v>0</v>
      </c>
      <c r="D3292" s="1017">
        <v>15770</v>
      </c>
      <c r="E3292" s="612">
        <f t="shared" si="51"/>
        <v>3882605.4000000134</v>
      </c>
    </row>
    <row r="3293" spans="1:5" ht="22.5" customHeight="1">
      <c r="A3293" s="1013" t="s">
        <v>21574</v>
      </c>
      <c r="B3293" s="1013" t="s">
        <v>21610</v>
      </c>
      <c r="C3293" s="1017">
        <v>0</v>
      </c>
      <c r="D3293" s="1017">
        <v>18050</v>
      </c>
      <c r="E3293" s="612">
        <f t="shared" si="51"/>
        <v>3864555.4000000134</v>
      </c>
    </row>
    <row r="3294" spans="1:5" ht="22.5" customHeight="1">
      <c r="A3294" s="1013" t="s">
        <v>21574</v>
      </c>
      <c r="B3294" s="1013" t="s">
        <v>21611</v>
      </c>
      <c r="C3294" s="1017">
        <v>0</v>
      </c>
      <c r="D3294" s="1017">
        <v>18240</v>
      </c>
      <c r="E3294" s="612">
        <f t="shared" si="51"/>
        <v>3846315.4000000134</v>
      </c>
    </row>
    <row r="3295" spans="1:5" ht="22.5" customHeight="1">
      <c r="A3295" s="1013" t="s">
        <v>21574</v>
      </c>
      <c r="B3295" s="1013" t="s">
        <v>21612</v>
      </c>
      <c r="C3295" s="1017">
        <v>0</v>
      </c>
      <c r="D3295" s="1017">
        <v>25844.75</v>
      </c>
      <c r="E3295" s="612">
        <f t="shared" si="51"/>
        <v>3820470.6500000134</v>
      </c>
    </row>
    <row r="3296" spans="1:5" ht="22.5" customHeight="1">
      <c r="A3296" s="1013" t="s">
        <v>21574</v>
      </c>
      <c r="B3296" s="1013" t="s">
        <v>21613</v>
      </c>
      <c r="C3296" s="1017">
        <v>0</v>
      </c>
      <c r="D3296" s="1017">
        <v>29000</v>
      </c>
      <c r="E3296" s="612">
        <f t="shared" si="51"/>
        <v>3791470.6500000134</v>
      </c>
    </row>
    <row r="3297" spans="1:6" ht="22.5" customHeight="1">
      <c r="A3297" s="1013" t="s">
        <v>21574</v>
      </c>
      <c r="B3297" s="1013" t="s">
        <v>21614</v>
      </c>
      <c r="C3297" s="1017">
        <v>0</v>
      </c>
      <c r="D3297" s="1017">
        <v>30000</v>
      </c>
      <c r="E3297" s="612">
        <f t="shared" si="51"/>
        <v>3761470.6500000134</v>
      </c>
    </row>
    <row r="3298" spans="1:6" ht="22.5" customHeight="1">
      <c r="A3298" s="1013" t="s">
        <v>21574</v>
      </c>
      <c r="B3298" s="1013" t="s">
        <v>21615</v>
      </c>
      <c r="C3298" s="1017">
        <v>0</v>
      </c>
      <c r="D3298" s="1017">
        <v>30198.13</v>
      </c>
      <c r="E3298" s="612">
        <f t="shared" si="51"/>
        <v>3731272.5200000135</v>
      </c>
    </row>
    <row r="3299" spans="1:6" s="999" customFormat="1" ht="22.5" customHeight="1">
      <c r="A3299" s="1031" t="s">
        <v>21574</v>
      </c>
      <c r="B3299" s="1031" t="s">
        <v>21616</v>
      </c>
      <c r="C3299" s="1025">
        <v>0</v>
      </c>
      <c r="D3299" s="1025">
        <v>41400</v>
      </c>
      <c r="E3299" s="612">
        <f t="shared" si="51"/>
        <v>3689872.5200000135</v>
      </c>
      <c r="F3299" s="2643"/>
    </row>
    <row r="3300" spans="1:6" ht="22.5" customHeight="1">
      <c r="A3300" s="1013" t="s">
        <v>21574</v>
      </c>
      <c r="B3300" s="1013" t="s">
        <v>21617</v>
      </c>
      <c r="C3300" s="1017">
        <v>0</v>
      </c>
      <c r="D3300" s="1017">
        <v>50000</v>
      </c>
      <c r="E3300" s="612">
        <f t="shared" si="51"/>
        <v>3639872.5200000135</v>
      </c>
    </row>
    <row r="3301" spans="1:6" ht="22.5" customHeight="1">
      <c r="A3301" s="1013" t="s">
        <v>21574</v>
      </c>
      <c r="B3301" s="1013" t="s">
        <v>21618</v>
      </c>
      <c r="C3301" s="1017">
        <v>0</v>
      </c>
      <c r="D3301" s="1017">
        <v>60961.5</v>
      </c>
      <c r="E3301" s="612">
        <f t="shared" si="51"/>
        <v>3578911.0200000135</v>
      </c>
    </row>
    <row r="3302" spans="1:6" ht="22.5" customHeight="1">
      <c r="A3302" s="1013" t="s">
        <v>21574</v>
      </c>
      <c r="B3302" s="1013" t="s">
        <v>21619</v>
      </c>
      <c r="C3302" s="1017">
        <v>0</v>
      </c>
      <c r="D3302" s="1017">
        <v>66010.75</v>
      </c>
      <c r="E3302" s="612">
        <f t="shared" si="51"/>
        <v>3512900.2700000135</v>
      </c>
    </row>
    <row r="3303" spans="1:6" ht="22.5" customHeight="1">
      <c r="A3303" s="1013" t="s">
        <v>21574</v>
      </c>
      <c r="B3303" s="1013" t="s">
        <v>21620</v>
      </c>
      <c r="C3303" s="1017">
        <v>0</v>
      </c>
      <c r="D3303" s="1017">
        <v>67200</v>
      </c>
      <c r="E3303" s="612">
        <f t="shared" si="51"/>
        <v>3445700.2700000135</v>
      </c>
    </row>
    <row r="3304" spans="1:6" ht="22.5" customHeight="1">
      <c r="A3304" s="1013" t="s">
        <v>21621</v>
      </c>
      <c r="B3304" s="1013" t="s">
        <v>21622</v>
      </c>
      <c r="C3304" s="1024">
        <v>20000</v>
      </c>
      <c r="D3304" s="1017">
        <v>0</v>
      </c>
      <c r="E3304" s="612">
        <f t="shared" si="51"/>
        <v>3465700.2700000135</v>
      </c>
    </row>
    <row r="3305" spans="1:6" ht="22.5" customHeight="1">
      <c r="A3305" s="1013" t="s">
        <v>21623</v>
      </c>
      <c r="B3305" s="1013" t="s">
        <v>21624</v>
      </c>
      <c r="C3305" s="1024">
        <v>20000</v>
      </c>
      <c r="D3305" s="1017">
        <v>0</v>
      </c>
      <c r="E3305" s="612">
        <f t="shared" si="51"/>
        <v>3485700.2700000135</v>
      </c>
    </row>
    <row r="3306" spans="1:6" ht="22.5" customHeight="1">
      <c r="A3306" s="1013" t="s">
        <v>21625</v>
      </c>
      <c r="B3306" s="1013" t="s">
        <v>21626</v>
      </c>
      <c r="C3306" s="1024">
        <v>35000</v>
      </c>
      <c r="D3306" s="1017">
        <v>0</v>
      </c>
      <c r="E3306" s="612">
        <f t="shared" si="51"/>
        <v>3520700.2700000135</v>
      </c>
    </row>
    <row r="3307" spans="1:6" ht="22.5" customHeight="1">
      <c r="A3307" s="1013" t="s">
        <v>21627</v>
      </c>
      <c r="B3307" s="1013" t="s">
        <v>21628</v>
      </c>
      <c r="C3307" s="1024">
        <v>50000</v>
      </c>
      <c r="D3307" s="1017">
        <v>0</v>
      </c>
      <c r="E3307" s="612">
        <f t="shared" si="51"/>
        <v>3570700.2700000135</v>
      </c>
    </row>
    <row r="3308" spans="1:6" ht="22.5" customHeight="1">
      <c r="A3308" s="1013" t="s">
        <v>21629</v>
      </c>
      <c r="B3308" s="1013" t="s">
        <v>8336</v>
      </c>
      <c r="C3308" s="1017">
        <v>0</v>
      </c>
      <c r="D3308" s="1017">
        <v>650</v>
      </c>
      <c r="E3308" s="612">
        <f t="shared" si="51"/>
        <v>3570050.2700000135</v>
      </c>
    </row>
    <row r="3309" spans="1:6" ht="22.5" customHeight="1">
      <c r="A3309" s="1013" t="s">
        <v>21630</v>
      </c>
      <c r="B3309" s="1013" t="s">
        <v>21631</v>
      </c>
      <c r="C3309" s="1024">
        <v>40000</v>
      </c>
      <c r="D3309" s="1017">
        <v>0</v>
      </c>
      <c r="E3309" s="612">
        <f t="shared" si="51"/>
        <v>3610050.2700000135</v>
      </c>
    </row>
    <row r="3310" spans="1:6" ht="22.5" customHeight="1">
      <c r="A3310" s="1013" t="s">
        <v>21632</v>
      </c>
      <c r="B3310" s="1013" t="s">
        <v>21633</v>
      </c>
      <c r="C3310" s="1024">
        <v>54000</v>
      </c>
      <c r="D3310" s="1017">
        <v>0</v>
      </c>
      <c r="E3310" s="612">
        <f t="shared" si="51"/>
        <v>3664050.2700000135</v>
      </c>
    </row>
    <row r="3311" spans="1:6" ht="22.5" customHeight="1">
      <c r="A3311" s="1013" t="s">
        <v>21634</v>
      </c>
      <c r="B3311" s="1013" t="s">
        <v>21635</v>
      </c>
      <c r="C3311" s="1024">
        <v>15000</v>
      </c>
      <c r="D3311" s="1017">
        <v>0</v>
      </c>
      <c r="E3311" s="612">
        <f t="shared" si="51"/>
        <v>3679050.2700000135</v>
      </c>
    </row>
    <row r="3312" spans="1:6" ht="22.5" customHeight="1">
      <c r="A3312" s="1013" t="s">
        <v>21636</v>
      </c>
      <c r="B3312" s="1013" t="s">
        <v>21637</v>
      </c>
      <c r="C3312" s="1024">
        <v>108000</v>
      </c>
      <c r="D3312" s="1017">
        <v>0</v>
      </c>
      <c r="E3312" s="612">
        <f t="shared" si="51"/>
        <v>3787050.2700000135</v>
      </c>
    </row>
    <row r="3313" spans="1:5" ht="22.5" customHeight="1">
      <c r="A3313" s="1013" t="s">
        <v>21648</v>
      </c>
      <c r="B3313" s="1013" t="s">
        <v>21649</v>
      </c>
      <c r="C3313" s="1024">
        <v>50000</v>
      </c>
      <c r="D3313" s="1017">
        <v>0</v>
      </c>
      <c r="E3313" s="612">
        <f t="shared" si="51"/>
        <v>3837050.2700000135</v>
      </c>
    </row>
    <row r="3314" spans="1:5" ht="22.5" customHeight="1">
      <c r="A3314" s="1013" t="s">
        <v>21650</v>
      </c>
      <c r="B3314" s="1013" t="s">
        <v>21651</v>
      </c>
      <c r="C3314" s="1024">
        <v>10000</v>
      </c>
      <c r="D3314" s="1017">
        <v>0</v>
      </c>
      <c r="E3314" s="612">
        <f t="shared" si="51"/>
        <v>3847050.2700000135</v>
      </c>
    </row>
    <row r="3315" spans="1:5" ht="22.5" customHeight="1">
      <c r="A3315" s="1013" t="s">
        <v>21652</v>
      </c>
      <c r="B3315" s="1013" t="s">
        <v>21653</v>
      </c>
      <c r="C3315" s="1017">
        <v>0</v>
      </c>
      <c r="D3315" s="1017">
        <v>53.75</v>
      </c>
      <c r="E3315" s="612">
        <f t="shared" si="51"/>
        <v>3846996.5200000135</v>
      </c>
    </row>
    <row r="3316" spans="1:5" ht="22.5" customHeight="1">
      <c r="A3316" s="1013" t="s">
        <v>21652</v>
      </c>
      <c r="B3316" s="1013" t="s">
        <v>21654</v>
      </c>
      <c r="C3316" s="1017">
        <v>0</v>
      </c>
      <c r="D3316" s="1017">
        <v>75500</v>
      </c>
      <c r="E3316" s="612">
        <f t="shared" si="51"/>
        <v>3771496.5200000135</v>
      </c>
    </row>
    <row r="3317" spans="1:5" ht="22.5" customHeight="1">
      <c r="A3317" s="1013" t="s">
        <v>21652</v>
      </c>
      <c r="B3317" s="1013" t="s">
        <v>21655</v>
      </c>
      <c r="C3317" s="1017">
        <v>0</v>
      </c>
      <c r="D3317" s="1017">
        <v>26.88</v>
      </c>
      <c r="E3317" s="612">
        <f t="shared" si="51"/>
        <v>3771469.6400000136</v>
      </c>
    </row>
    <row r="3318" spans="1:5" ht="22.5" customHeight="1">
      <c r="A3318" s="1013" t="s">
        <v>21652</v>
      </c>
      <c r="B3318" s="1013" t="s">
        <v>21656</v>
      </c>
      <c r="C3318" s="1017">
        <v>0</v>
      </c>
      <c r="D3318" s="1017">
        <v>31200</v>
      </c>
      <c r="E3318" s="612">
        <f t="shared" si="51"/>
        <v>3740269.6400000136</v>
      </c>
    </row>
    <row r="3319" spans="1:5" ht="22.5" customHeight="1">
      <c r="A3319" s="1013" t="s">
        <v>21652</v>
      </c>
      <c r="B3319" s="1013" t="s">
        <v>21657</v>
      </c>
      <c r="C3319" s="1017">
        <v>0</v>
      </c>
      <c r="D3319" s="1017">
        <v>26.88</v>
      </c>
      <c r="E3319" s="612">
        <f t="shared" si="51"/>
        <v>3740242.7600000137</v>
      </c>
    </row>
    <row r="3320" spans="1:5" ht="22.5" customHeight="1">
      <c r="A3320" s="1013" t="s">
        <v>21652</v>
      </c>
      <c r="B3320" s="1013" t="s">
        <v>21658</v>
      </c>
      <c r="C3320" s="1017">
        <v>0</v>
      </c>
      <c r="D3320" s="1017">
        <v>7000</v>
      </c>
      <c r="E3320" s="612">
        <f t="shared" si="51"/>
        <v>3733242.7600000137</v>
      </c>
    </row>
    <row r="3321" spans="1:5" ht="22.5" customHeight="1">
      <c r="A3321" s="1013" t="s">
        <v>21652</v>
      </c>
      <c r="B3321" s="1013" t="s">
        <v>21659</v>
      </c>
      <c r="C3321" s="1017">
        <v>0</v>
      </c>
      <c r="D3321" s="1017">
        <v>10000</v>
      </c>
      <c r="E3321" s="612">
        <f t="shared" si="51"/>
        <v>3723242.7600000137</v>
      </c>
    </row>
    <row r="3322" spans="1:5" ht="22.5" customHeight="1">
      <c r="A3322" s="1013" t="s">
        <v>21652</v>
      </c>
      <c r="B3322" s="1013" t="s">
        <v>21660</v>
      </c>
      <c r="C3322" s="1017">
        <v>0</v>
      </c>
      <c r="D3322" s="1017">
        <v>53.75</v>
      </c>
      <c r="E3322" s="612">
        <f t="shared" si="51"/>
        <v>3723189.0100000137</v>
      </c>
    </row>
    <row r="3323" spans="1:5" ht="22.5" customHeight="1">
      <c r="A3323" s="1013" t="s">
        <v>21652</v>
      </c>
      <c r="B3323" s="1013" t="s">
        <v>21661</v>
      </c>
      <c r="C3323" s="1017">
        <v>0</v>
      </c>
      <c r="D3323" s="1017">
        <v>62100</v>
      </c>
      <c r="E3323" s="612">
        <f t="shared" si="51"/>
        <v>3661089.0100000137</v>
      </c>
    </row>
    <row r="3324" spans="1:5" ht="22.5" customHeight="1">
      <c r="A3324" s="1013" t="s">
        <v>21652</v>
      </c>
      <c r="B3324" s="1013" t="s">
        <v>21662</v>
      </c>
      <c r="C3324" s="1017">
        <v>0</v>
      </c>
      <c r="D3324" s="1017">
        <v>26.88</v>
      </c>
      <c r="E3324" s="612">
        <f t="shared" si="51"/>
        <v>3661062.1300000139</v>
      </c>
    </row>
    <row r="3325" spans="1:5" ht="22.5" customHeight="1">
      <c r="A3325" s="1013" t="s">
        <v>21652</v>
      </c>
      <c r="B3325" s="1013" t="s">
        <v>21663</v>
      </c>
      <c r="C3325" s="1017">
        <v>0</v>
      </c>
      <c r="D3325" s="1017">
        <v>35050</v>
      </c>
      <c r="E3325" s="612">
        <f t="shared" si="51"/>
        <v>3626012.1300000139</v>
      </c>
    </row>
    <row r="3326" spans="1:5" ht="22.5" customHeight="1">
      <c r="A3326" s="1013" t="s">
        <v>21652</v>
      </c>
      <c r="B3326" s="1013" t="s">
        <v>21664</v>
      </c>
      <c r="C3326" s="1017">
        <v>0</v>
      </c>
      <c r="D3326" s="1017">
        <v>53.75</v>
      </c>
      <c r="E3326" s="612">
        <f t="shared" si="51"/>
        <v>3625958.3800000139</v>
      </c>
    </row>
    <row r="3327" spans="1:5" ht="22.5" customHeight="1">
      <c r="A3327" s="1013" t="s">
        <v>21652</v>
      </c>
      <c r="B3327" s="1013" t="s">
        <v>21665</v>
      </c>
      <c r="C3327" s="1017">
        <v>0</v>
      </c>
      <c r="D3327" s="1017">
        <v>129200</v>
      </c>
      <c r="E3327" s="612">
        <f t="shared" si="51"/>
        <v>3496758.3800000139</v>
      </c>
    </row>
    <row r="3328" spans="1:5" ht="22.5" customHeight="1">
      <c r="A3328" s="1013" t="s">
        <v>21652</v>
      </c>
      <c r="B3328" s="1013" t="s">
        <v>21666</v>
      </c>
      <c r="C3328" s="1017">
        <v>0</v>
      </c>
      <c r="D3328" s="1017">
        <v>53.75</v>
      </c>
      <c r="E3328" s="612">
        <f t="shared" si="51"/>
        <v>3496704.6300000139</v>
      </c>
    </row>
    <row r="3329" spans="1:5" ht="22.5" customHeight="1">
      <c r="A3329" s="1013" t="s">
        <v>21652</v>
      </c>
      <c r="B3329" s="1013" t="s">
        <v>21667</v>
      </c>
      <c r="C3329" s="1017">
        <v>0</v>
      </c>
      <c r="D3329" s="1017">
        <v>120000</v>
      </c>
      <c r="E3329" s="612">
        <f t="shared" si="51"/>
        <v>3376704.6300000139</v>
      </c>
    </row>
    <row r="3330" spans="1:5" ht="22.5" customHeight="1">
      <c r="A3330" s="1013" t="s">
        <v>21652</v>
      </c>
      <c r="B3330" s="1013" t="s">
        <v>21668</v>
      </c>
      <c r="C3330" s="1017">
        <v>0</v>
      </c>
      <c r="D3330" s="1017">
        <v>26.88</v>
      </c>
      <c r="E3330" s="612">
        <f t="shared" si="51"/>
        <v>3376677.750000014</v>
      </c>
    </row>
    <row r="3331" spans="1:5" ht="22.5" customHeight="1">
      <c r="A3331" s="1013" t="s">
        <v>21652</v>
      </c>
      <c r="B3331" s="1013" t="s">
        <v>21669</v>
      </c>
      <c r="C3331" s="1017">
        <v>0</v>
      </c>
      <c r="D3331" s="1017">
        <v>46450</v>
      </c>
      <c r="E3331" s="612">
        <f t="shared" si="51"/>
        <v>3330227.750000014</v>
      </c>
    </row>
    <row r="3332" spans="1:5" ht="22.5" customHeight="1">
      <c r="A3332" s="1013" t="s">
        <v>21652</v>
      </c>
      <c r="B3332" s="1013" t="s">
        <v>21655</v>
      </c>
      <c r="C3332" s="1017">
        <v>0</v>
      </c>
      <c r="D3332" s="1017">
        <v>53.75</v>
      </c>
      <c r="E3332" s="612">
        <f t="shared" si="51"/>
        <v>3330174.000000014</v>
      </c>
    </row>
    <row r="3333" spans="1:5" ht="22.5" customHeight="1">
      <c r="A3333" s="1013" t="s">
        <v>21652</v>
      </c>
      <c r="B3333" s="1013" t="s">
        <v>21670</v>
      </c>
      <c r="C3333" s="1017">
        <v>0</v>
      </c>
      <c r="D3333" s="1017">
        <v>69700</v>
      </c>
      <c r="E3333" s="612">
        <f t="shared" si="51"/>
        <v>3260474.000000014</v>
      </c>
    </row>
    <row r="3334" spans="1:5" ht="22.5" customHeight="1">
      <c r="A3334" s="1013" t="s">
        <v>21652</v>
      </c>
      <c r="B3334" s="1013" t="s">
        <v>21671</v>
      </c>
      <c r="C3334" s="1017">
        <v>0</v>
      </c>
      <c r="D3334" s="1017">
        <v>26.88</v>
      </c>
      <c r="E3334" s="612">
        <f t="shared" si="51"/>
        <v>3260447.1200000141</v>
      </c>
    </row>
    <row r="3335" spans="1:5" ht="22.5" customHeight="1">
      <c r="A3335" s="1013" t="s">
        <v>21652</v>
      </c>
      <c r="B3335" s="1013" t="s">
        <v>21672</v>
      </c>
      <c r="C3335" s="1017">
        <v>0</v>
      </c>
      <c r="D3335" s="1017">
        <v>29200</v>
      </c>
      <c r="E3335" s="612">
        <f t="shared" ref="E3335:E3398" si="52">E3334-D3335+C3335</f>
        <v>3231247.1200000141</v>
      </c>
    </row>
    <row r="3336" spans="1:5" ht="22.5" customHeight="1">
      <c r="A3336" s="1013" t="s">
        <v>21652</v>
      </c>
      <c r="B3336" s="1013" t="s">
        <v>21673</v>
      </c>
      <c r="C3336" s="1017">
        <v>0</v>
      </c>
      <c r="D3336" s="1017">
        <v>53.75</v>
      </c>
      <c r="E3336" s="612">
        <f t="shared" si="52"/>
        <v>3231193.3700000141</v>
      </c>
    </row>
    <row r="3337" spans="1:5" ht="22.5" customHeight="1">
      <c r="A3337" s="1013" t="s">
        <v>21652</v>
      </c>
      <c r="B3337" s="1013" t="s">
        <v>21674</v>
      </c>
      <c r="C3337" s="1017">
        <v>0</v>
      </c>
      <c r="D3337" s="1017">
        <v>300000</v>
      </c>
      <c r="E3337" s="612">
        <f t="shared" si="52"/>
        <v>2931193.3700000141</v>
      </c>
    </row>
    <row r="3338" spans="1:5" ht="22.5" customHeight="1">
      <c r="A3338" s="1013" t="s">
        <v>21652</v>
      </c>
      <c r="B3338" s="1013" t="s">
        <v>21675</v>
      </c>
      <c r="C3338" s="1017">
        <v>0</v>
      </c>
      <c r="D3338" s="1017">
        <v>53.75</v>
      </c>
      <c r="E3338" s="612">
        <f t="shared" si="52"/>
        <v>2931139.6200000141</v>
      </c>
    </row>
    <row r="3339" spans="1:5" ht="22.5" customHeight="1">
      <c r="A3339" s="1013" t="s">
        <v>21652</v>
      </c>
      <c r="B3339" s="1013" t="s">
        <v>21676</v>
      </c>
      <c r="C3339" s="1017">
        <v>0</v>
      </c>
      <c r="D3339" s="1017">
        <v>142500</v>
      </c>
      <c r="E3339" s="612">
        <f t="shared" si="52"/>
        <v>2788639.6200000141</v>
      </c>
    </row>
    <row r="3340" spans="1:5" ht="22.5" customHeight="1">
      <c r="A3340" s="1013" t="s">
        <v>21652</v>
      </c>
      <c r="B3340" s="1013" t="s">
        <v>21677</v>
      </c>
      <c r="C3340" s="1017">
        <v>0</v>
      </c>
      <c r="D3340" s="1017">
        <v>26.88</v>
      </c>
      <c r="E3340" s="612">
        <f t="shared" si="52"/>
        <v>2788612.7400000142</v>
      </c>
    </row>
    <row r="3341" spans="1:5" ht="22.5" customHeight="1">
      <c r="A3341" s="1013" t="s">
        <v>21652</v>
      </c>
      <c r="B3341" s="1013" t="s">
        <v>21678</v>
      </c>
      <c r="C3341" s="1017">
        <v>0</v>
      </c>
      <c r="D3341" s="1017">
        <v>11500</v>
      </c>
      <c r="E3341" s="612">
        <f t="shared" si="52"/>
        <v>2777112.7400000142</v>
      </c>
    </row>
    <row r="3342" spans="1:5" ht="22.5" customHeight="1">
      <c r="A3342" s="1013" t="s">
        <v>21679</v>
      </c>
      <c r="B3342" s="1013" t="s">
        <v>21680</v>
      </c>
      <c r="C3342" s="1024">
        <v>14000</v>
      </c>
      <c r="D3342" s="1017">
        <v>0</v>
      </c>
      <c r="E3342" s="612">
        <f t="shared" si="52"/>
        <v>2791112.7400000142</v>
      </c>
    </row>
    <row r="3343" spans="1:5" ht="22.5" customHeight="1">
      <c r="A3343" s="1013" t="s">
        <v>21681</v>
      </c>
      <c r="B3343" s="1013" t="s">
        <v>21682</v>
      </c>
      <c r="C3343" s="1024">
        <v>54000</v>
      </c>
      <c r="D3343" s="1017">
        <v>0</v>
      </c>
      <c r="E3343" s="612">
        <f t="shared" si="52"/>
        <v>2845112.7400000142</v>
      </c>
    </row>
    <row r="3344" spans="1:5" ht="22.5" customHeight="1">
      <c r="A3344" s="1013" t="s">
        <v>21683</v>
      </c>
      <c r="B3344" s="1013" t="s">
        <v>21684</v>
      </c>
      <c r="C3344" s="1017">
        <v>0</v>
      </c>
      <c r="D3344" s="1017">
        <v>53.75</v>
      </c>
      <c r="E3344" s="612">
        <f t="shared" si="52"/>
        <v>2845058.9900000142</v>
      </c>
    </row>
    <row r="3345" spans="1:5" ht="22.5" customHeight="1">
      <c r="A3345" s="1013" t="s">
        <v>21683</v>
      </c>
      <c r="B3345" s="1013" t="s">
        <v>21685</v>
      </c>
      <c r="C3345" s="1017">
        <v>0</v>
      </c>
      <c r="D3345" s="1017">
        <v>2120000</v>
      </c>
      <c r="E3345" s="612">
        <f t="shared" si="52"/>
        <v>725058.99000001419</v>
      </c>
    </row>
    <row r="3346" spans="1:5" ht="22.5" customHeight="1">
      <c r="A3346" s="1013" t="s">
        <v>21686</v>
      </c>
      <c r="B3346" s="1013" t="s">
        <v>21687</v>
      </c>
      <c r="C3346" s="1024">
        <v>50000</v>
      </c>
      <c r="D3346" s="1017">
        <v>0</v>
      </c>
      <c r="E3346" s="612">
        <f t="shared" si="52"/>
        <v>775058.99000001419</v>
      </c>
    </row>
    <row r="3347" spans="1:5" ht="22.5" customHeight="1">
      <c r="A3347" s="1013" t="s">
        <v>21688</v>
      </c>
      <c r="B3347" s="1013" t="s">
        <v>21689</v>
      </c>
      <c r="C3347" s="1024">
        <v>64000</v>
      </c>
      <c r="D3347" s="1017">
        <v>0</v>
      </c>
      <c r="E3347" s="612">
        <f t="shared" si="52"/>
        <v>839058.99000001419</v>
      </c>
    </row>
    <row r="3348" spans="1:5" ht="22.5" customHeight="1">
      <c r="A3348" s="1013" t="s">
        <v>21690</v>
      </c>
      <c r="B3348" s="1013" t="s">
        <v>21691</v>
      </c>
      <c r="C3348" s="1024">
        <v>49000</v>
      </c>
      <c r="D3348" s="1017">
        <v>0</v>
      </c>
      <c r="E3348" s="612">
        <f t="shared" si="52"/>
        <v>888058.99000001419</v>
      </c>
    </row>
    <row r="3349" spans="1:5" ht="22.5" customHeight="1">
      <c r="A3349" s="1013" t="s">
        <v>21692</v>
      </c>
      <c r="B3349" s="1013" t="s">
        <v>21693</v>
      </c>
      <c r="C3349" s="1024">
        <v>32000</v>
      </c>
      <c r="D3349" s="1017">
        <v>0</v>
      </c>
      <c r="E3349" s="612">
        <f t="shared" si="52"/>
        <v>920058.99000001419</v>
      </c>
    </row>
    <row r="3350" spans="1:5" ht="22.5" customHeight="1">
      <c r="A3350" s="1013" t="s">
        <v>21694</v>
      </c>
      <c r="B3350" s="1013" t="s">
        <v>21695</v>
      </c>
      <c r="C3350" s="1024">
        <v>49000</v>
      </c>
      <c r="D3350" s="1017">
        <v>0</v>
      </c>
      <c r="E3350" s="612">
        <f t="shared" si="52"/>
        <v>969058.99000001419</v>
      </c>
    </row>
    <row r="3351" spans="1:5" ht="22.5" customHeight="1">
      <c r="A3351" s="1013" t="s">
        <v>21696</v>
      </c>
      <c r="B3351" s="1013" t="s">
        <v>8336</v>
      </c>
      <c r="C3351" s="1017">
        <v>0</v>
      </c>
      <c r="D3351" s="1017">
        <v>750</v>
      </c>
      <c r="E3351" s="612">
        <f t="shared" si="52"/>
        <v>968308.99000001419</v>
      </c>
    </row>
    <row r="3352" spans="1:5" ht="22.5" customHeight="1">
      <c r="A3352" s="1013" t="s">
        <v>21765</v>
      </c>
      <c r="B3352" s="1013" t="s">
        <v>21766</v>
      </c>
      <c r="C3352" s="1024">
        <v>44000</v>
      </c>
      <c r="D3352" s="1017">
        <v>0</v>
      </c>
      <c r="E3352" s="612">
        <f t="shared" si="52"/>
        <v>1012308.9900000142</v>
      </c>
    </row>
    <row r="3353" spans="1:5" ht="22.5" customHeight="1">
      <c r="A3353" s="1013" t="s">
        <v>21767</v>
      </c>
      <c r="B3353" s="1013" t="s">
        <v>21768</v>
      </c>
      <c r="C3353" s="1024">
        <v>39000</v>
      </c>
      <c r="D3353" s="1017">
        <v>0</v>
      </c>
      <c r="E3353" s="612">
        <f t="shared" si="52"/>
        <v>1051308.9900000142</v>
      </c>
    </row>
    <row r="3354" spans="1:5" ht="22.5" customHeight="1">
      <c r="A3354" s="1013" t="s">
        <v>21769</v>
      </c>
      <c r="B3354" s="1013" t="s">
        <v>8478</v>
      </c>
      <c r="C3354" s="1017">
        <v>0</v>
      </c>
      <c r="D3354" s="1017">
        <v>4444.58</v>
      </c>
      <c r="E3354" s="612">
        <f t="shared" si="52"/>
        <v>1046864.4100000142</v>
      </c>
    </row>
    <row r="3355" spans="1:5" ht="22.5" customHeight="1">
      <c r="A3355" s="1013" t="s">
        <v>21770</v>
      </c>
      <c r="B3355" s="1013" t="s">
        <v>21771</v>
      </c>
      <c r="C3355" s="1024">
        <v>10000</v>
      </c>
      <c r="D3355" s="1017">
        <v>0</v>
      </c>
      <c r="E3355" s="612">
        <f t="shared" si="52"/>
        <v>1056864.4100000141</v>
      </c>
    </row>
    <row r="3356" spans="1:5" ht="22.5" customHeight="1">
      <c r="A3356" s="1013" t="s">
        <v>21772</v>
      </c>
      <c r="B3356" s="1013" t="s">
        <v>20557</v>
      </c>
      <c r="C3356" s="1024">
        <v>19000</v>
      </c>
      <c r="D3356" s="1017">
        <v>0</v>
      </c>
      <c r="E3356" s="612">
        <f t="shared" si="52"/>
        <v>1075864.4100000141</v>
      </c>
    </row>
    <row r="3357" spans="1:5" ht="22.5" customHeight="1">
      <c r="A3357" s="1013" t="s">
        <v>21773</v>
      </c>
      <c r="B3357" s="1013" t="s">
        <v>20692</v>
      </c>
      <c r="C3357" s="1024">
        <v>15000</v>
      </c>
      <c r="D3357" s="1017">
        <v>0</v>
      </c>
      <c r="E3357" s="612">
        <f t="shared" si="52"/>
        <v>1090864.4100000141</v>
      </c>
    </row>
    <row r="3358" spans="1:5" ht="22.5" customHeight="1">
      <c r="A3358" s="1013" t="s">
        <v>21774</v>
      </c>
      <c r="B3358" s="1013" t="s">
        <v>21775</v>
      </c>
      <c r="C3358" s="1024">
        <v>10000</v>
      </c>
      <c r="D3358" s="1017">
        <v>0</v>
      </c>
      <c r="E3358" s="612">
        <f t="shared" si="52"/>
        <v>1100864.4100000141</v>
      </c>
    </row>
    <row r="3359" spans="1:5" ht="22.5" customHeight="1">
      <c r="A3359" s="1013" t="s">
        <v>21776</v>
      </c>
      <c r="B3359" s="1013" t="s">
        <v>21777</v>
      </c>
      <c r="C3359" s="1024">
        <v>10000</v>
      </c>
      <c r="D3359" s="1017">
        <v>0</v>
      </c>
      <c r="E3359" s="612">
        <f t="shared" si="52"/>
        <v>1110864.4100000141</v>
      </c>
    </row>
    <row r="3360" spans="1:5" ht="22.5" customHeight="1">
      <c r="A3360" s="1013" t="s">
        <v>21778</v>
      </c>
      <c r="B3360" s="1013" t="s">
        <v>21779</v>
      </c>
      <c r="C3360" s="1024">
        <v>19000</v>
      </c>
      <c r="D3360" s="1017">
        <v>0</v>
      </c>
      <c r="E3360" s="612">
        <f t="shared" si="52"/>
        <v>1129864.4100000141</v>
      </c>
    </row>
    <row r="3361" spans="1:6" s="1033" customFormat="1" ht="22.5" customHeight="1">
      <c r="A3361" s="1386" t="s">
        <v>21780</v>
      </c>
      <c r="B3361" s="1386" t="s">
        <v>21781</v>
      </c>
      <c r="C3361" s="1029">
        <v>25000</v>
      </c>
      <c r="D3361" s="1029">
        <v>0</v>
      </c>
      <c r="E3361" s="1388">
        <f t="shared" si="52"/>
        <v>1154864.4100000141</v>
      </c>
      <c r="F3361" s="2651"/>
    </row>
    <row r="3362" spans="1:6" ht="22.5" customHeight="1">
      <c r="A3362" s="1013" t="s">
        <v>21782</v>
      </c>
      <c r="B3362" s="1013" t="s">
        <v>21783</v>
      </c>
      <c r="C3362" s="1024">
        <v>11000</v>
      </c>
      <c r="D3362" s="1017">
        <v>0</v>
      </c>
      <c r="E3362" s="612">
        <f t="shared" si="52"/>
        <v>1165864.4100000141</v>
      </c>
    </row>
    <row r="3363" spans="1:6" ht="22.5" customHeight="1">
      <c r="A3363" s="1013" t="s">
        <v>21784</v>
      </c>
      <c r="B3363" s="1013" t="s">
        <v>21785</v>
      </c>
      <c r="C3363" s="1024">
        <v>7000</v>
      </c>
      <c r="D3363" s="1017">
        <v>0</v>
      </c>
      <c r="E3363" s="612">
        <f t="shared" si="52"/>
        <v>1172864.4100000141</v>
      </c>
    </row>
    <row r="3364" spans="1:6" ht="22.5" customHeight="1">
      <c r="A3364" s="1013" t="s">
        <v>21786</v>
      </c>
      <c r="B3364" s="1013" t="s">
        <v>21787</v>
      </c>
      <c r="C3364" s="1024">
        <v>24000</v>
      </c>
      <c r="D3364" s="1017">
        <v>0</v>
      </c>
      <c r="E3364" s="612">
        <f t="shared" si="52"/>
        <v>1196864.4100000141</v>
      </c>
    </row>
    <row r="3365" spans="1:6" ht="22.5" customHeight="1">
      <c r="A3365" s="1013" t="s">
        <v>21788</v>
      </c>
      <c r="B3365" s="1013" t="s">
        <v>21789</v>
      </c>
      <c r="C3365" s="1024">
        <v>100000</v>
      </c>
      <c r="D3365" s="1017">
        <v>0</v>
      </c>
      <c r="E3365" s="612">
        <f t="shared" si="52"/>
        <v>1296864.4100000141</v>
      </c>
    </row>
    <row r="3366" spans="1:6" ht="22.5" customHeight="1">
      <c r="A3366" s="1013" t="s">
        <v>21790</v>
      </c>
      <c r="B3366" s="1013" t="s">
        <v>21791</v>
      </c>
      <c r="C3366" s="1024">
        <v>41000</v>
      </c>
      <c r="D3366" s="1017">
        <v>0</v>
      </c>
      <c r="E3366" s="612">
        <f t="shared" si="52"/>
        <v>1337864.4100000141</v>
      </c>
    </row>
    <row r="3367" spans="1:6" ht="22.5" customHeight="1">
      <c r="A3367" s="1013" t="s">
        <v>21792</v>
      </c>
      <c r="B3367" s="1013" t="s">
        <v>8336</v>
      </c>
      <c r="C3367" s="1017">
        <v>0</v>
      </c>
      <c r="D3367" s="1017">
        <v>650</v>
      </c>
      <c r="E3367" s="612">
        <f t="shared" si="52"/>
        <v>1337214.4100000141</v>
      </c>
    </row>
    <row r="3368" spans="1:6" ht="22.5" customHeight="1">
      <c r="A3368" s="1013" t="s">
        <v>21793</v>
      </c>
      <c r="B3368" s="1013" t="s">
        <v>21794</v>
      </c>
      <c r="C3368" s="1024">
        <v>44000</v>
      </c>
      <c r="D3368" s="1017">
        <v>0</v>
      </c>
      <c r="E3368" s="612">
        <f t="shared" si="52"/>
        <v>1381214.4100000141</v>
      </c>
    </row>
    <row r="3369" spans="1:6" ht="22.5" customHeight="1">
      <c r="A3369" s="1013" t="s">
        <v>21795</v>
      </c>
      <c r="B3369" s="1013" t="s">
        <v>21796</v>
      </c>
      <c r="C3369" s="1024">
        <v>4000</v>
      </c>
      <c r="D3369" s="1017">
        <v>0</v>
      </c>
      <c r="E3369" s="612">
        <f t="shared" si="52"/>
        <v>1385214.4100000141</v>
      </c>
    </row>
    <row r="3370" spans="1:6" ht="22.5" customHeight="1">
      <c r="A3370" s="1013" t="s">
        <v>21813</v>
      </c>
      <c r="B3370" s="1013" t="s">
        <v>21814</v>
      </c>
      <c r="C3370" s="1024">
        <v>40000</v>
      </c>
      <c r="D3370" s="1017">
        <v>0</v>
      </c>
      <c r="E3370" s="612">
        <f t="shared" si="52"/>
        <v>1425214.4100000141</v>
      </c>
    </row>
    <row r="3371" spans="1:6" ht="22.5" customHeight="1">
      <c r="A3371" s="1013" t="s">
        <v>21815</v>
      </c>
      <c r="B3371" s="1013" t="s">
        <v>21816</v>
      </c>
      <c r="C3371" s="1017">
        <v>0</v>
      </c>
      <c r="D3371" s="1017">
        <v>40000</v>
      </c>
      <c r="E3371" s="612">
        <f t="shared" si="52"/>
        <v>1385214.4100000141</v>
      </c>
    </row>
    <row r="3372" spans="1:6" ht="22.5" customHeight="1">
      <c r="A3372" s="1013" t="s">
        <v>21815</v>
      </c>
      <c r="B3372" s="1013" t="s">
        <v>21817</v>
      </c>
      <c r="C3372" s="1017">
        <v>0</v>
      </c>
      <c r="D3372" s="1017">
        <v>26.88</v>
      </c>
      <c r="E3372" s="612">
        <f t="shared" si="52"/>
        <v>1385187.5300000142</v>
      </c>
    </row>
    <row r="3373" spans="1:6" ht="22.5" customHeight="1">
      <c r="A3373" s="1013" t="s">
        <v>21815</v>
      </c>
      <c r="B3373" s="1013" t="s">
        <v>21818</v>
      </c>
      <c r="C3373" s="1017">
        <v>0</v>
      </c>
      <c r="D3373" s="1017">
        <v>9350</v>
      </c>
      <c r="E3373" s="612">
        <f t="shared" si="52"/>
        <v>1375837.5300000142</v>
      </c>
    </row>
    <row r="3374" spans="1:6" ht="22.5" customHeight="1">
      <c r="A3374" s="1013" t="s">
        <v>21815</v>
      </c>
      <c r="B3374" s="1013" t="s">
        <v>21819</v>
      </c>
      <c r="C3374" s="1017">
        <v>0</v>
      </c>
      <c r="D3374" s="1017">
        <v>70000</v>
      </c>
      <c r="E3374" s="612">
        <f t="shared" si="52"/>
        <v>1305837.5300000142</v>
      </c>
    </row>
    <row r="3375" spans="1:6" ht="22.5" customHeight="1">
      <c r="A3375" s="1013" t="s">
        <v>21815</v>
      </c>
      <c r="B3375" s="1013" t="s">
        <v>21820</v>
      </c>
      <c r="C3375" s="1017">
        <v>0</v>
      </c>
      <c r="D3375" s="1017">
        <v>40000</v>
      </c>
      <c r="E3375" s="612">
        <f t="shared" si="52"/>
        <v>1265837.5300000142</v>
      </c>
    </row>
    <row r="3376" spans="1:6" ht="22.5" customHeight="1">
      <c r="A3376" s="1013" t="s">
        <v>21815</v>
      </c>
      <c r="B3376" s="1013" t="s">
        <v>21821</v>
      </c>
      <c r="C3376" s="1017">
        <v>0</v>
      </c>
      <c r="D3376" s="1017">
        <v>26.88</v>
      </c>
      <c r="E3376" s="612">
        <f t="shared" si="52"/>
        <v>1265810.6500000143</v>
      </c>
    </row>
    <row r="3377" spans="1:5" ht="22.5" customHeight="1">
      <c r="A3377" s="1013" t="s">
        <v>21815</v>
      </c>
      <c r="B3377" s="1013" t="s">
        <v>21822</v>
      </c>
      <c r="C3377" s="1017">
        <v>0</v>
      </c>
      <c r="D3377" s="1017">
        <v>26.88</v>
      </c>
      <c r="E3377" s="612">
        <f t="shared" si="52"/>
        <v>1265783.7700000145</v>
      </c>
    </row>
    <row r="3378" spans="1:5" ht="22.5" customHeight="1">
      <c r="A3378" s="1013" t="s">
        <v>21815</v>
      </c>
      <c r="B3378" s="1013" t="s">
        <v>21823</v>
      </c>
      <c r="C3378" s="1017">
        <v>0</v>
      </c>
      <c r="D3378" s="1017">
        <v>20000</v>
      </c>
      <c r="E3378" s="612">
        <f t="shared" si="52"/>
        <v>1245783.7700000145</v>
      </c>
    </row>
    <row r="3379" spans="1:5" ht="22.5" customHeight="1">
      <c r="A3379" s="1013" t="s">
        <v>21815</v>
      </c>
      <c r="B3379" s="1013" t="s">
        <v>21824</v>
      </c>
      <c r="C3379" s="1017">
        <v>0</v>
      </c>
      <c r="D3379" s="1017">
        <v>26.88</v>
      </c>
      <c r="E3379" s="612">
        <f t="shared" si="52"/>
        <v>1245756.8900000146</v>
      </c>
    </row>
    <row r="3380" spans="1:5" ht="22.5" customHeight="1">
      <c r="A3380" s="1013" t="s">
        <v>21815</v>
      </c>
      <c r="B3380" s="1013" t="s">
        <v>21825</v>
      </c>
      <c r="C3380" s="1017">
        <v>0</v>
      </c>
      <c r="D3380" s="1017">
        <v>10000</v>
      </c>
      <c r="E3380" s="612">
        <f t="shared" si="52"/>
        <v>1235756.8900000146</v>
      </c>
    </row>
    <row r="3381" spans="1:5" ht="22.5" customHeight="1">
      <c r="A3381" s="1013" t="s">
        <v>21826</v>
      </c>
      <c r="B3381" s="1013" t="s">
        <v>21827</v>
      </c>
      <c r="C3381" s="1024">
        <v>50000</v>
      </c>
      <c r="D3381" s="1017">
        <v>0</v>
      </c>
      <c r="E3381" s="612">
        <f t="shared" si="52"/>
        <v>1285756.8900000146</v>
      </c>
    </row>
    <row r="3382" spans="1:5" ht="22.5" customHeight="1">
      <c r="A3382" s="1013" t="s">
        <v>21828</v>
      </c>
      <c r="B3382" s="1013" t="s">
        <v>21829</v>
      </c>
      <c r="C3382" s="1024">
        <v>52000</v>
      </c>
      <c r="D3382" s="1017">
        <v>0</v>
      </c>
      <c r="E3382" s="612">
        <f t="shared" si="52"/>
        <v>1337756.8900000146</v>
      </c>
    </row>
    <row r="3383" spans="1:5" ht="22.5" customHeight="1">
      <c r="A3383" s="1013" t="s">
        <v>21830</v>
      </c>
      <c r="B3383" s="1013" t="s">
        <v>21831</v>
      </c>
      <c r="C3383" s="1024">
        <v>39000</v>
      </c>
      <c r="D3383" s="1017">
        <v>0</v>
      </c>
      <c r="E3383" s="612">
        <f t="shared" si="52"/>
        <v>1376756.8900000146</v>
      </c>
    </row>
    <row r="3384" spans="1:5" ht="22.5" customHeight="1">
      <c r="A3384" s="1013" t="s">
        <v>21832</v>
      </c>
      <c r="B3384" s="1013" t="s">
        <v>21833</v>
      </c>
      <c r="C3384" s="1024">
        <v>10000</v>
      </c>
      <c r="D3384" s="1017">
        <v>0</v>
      </c>
      <c r="E3384" s="612">
        <f t="shared" si="52"/>
        <v>1386756.8900000146</v>
      </c>
    </row>
    <row r="3385" spans="1:5" ht="22.5" customHeight="1">
      <c r="A3385" s="1013" t="s">
        <v>21834</v>
      </c>
      <c r="B3385" s="1013" t="s">
        <v>21835</v>
      </c>
      <c r="C3385" s="1024">
        <v>45000</v>
      </c>
      <c r="D3385" s="1017">
        <v>0</v>
      </c>
      <c r="E3385" s="612">
        <f t="shared" si="52"/>
        <v>1431756.8900000146</v>
      </c>
    </row>
    <row r="3386" spans="1:5" ht="22.5" customHeight="1">
      <c r="A3386" s="1013" t="s">
        <v>21836</v>
      </c>
      <c r="B3386" s="1013" t="s">
        <v>21837</v>
      </c>
      <c r="C3386" s="1024">
        <v>12000</v>
      </c>
      <c r="D3386" s="1017">
        <v>0</v>
      </c>
      <c r="E3386" s="612">
        <f t="shared" si="52"/>
        <v>1443756.8900000146</v>
      </c>
    </row>
    <row r="3387" spans="1:5" ht="22.5" customHeight="1">
      <c r="A3387" s="1013" t="s">
        <v>21838</v>
      </c>
      <c r="B3387" s="1013" t="s">
        <v>21931</v>
      </c>
      <c r="C3387" s="1024">
        <v>30000</v>
      </c>
      <c r="D3387" s="1017">
        <v>0</v>
      </c>
      <c r="E3387" s="612">
        <f t="shared" si="52"/>
        <v>1473756.8900000146</v>
      </c>
    </row>
    <row r="3388" spans="1:5" ht="22.5" customHeight="1">
      <c r="A3388" s="1013" t="s">
        <v>21839</v>
      </c>
      <c r="B3388" s="1013" t="s">
        <v>21840</v>
      </c>
      <c r="C3388" s="1024">
        <v>26000</v>
      </c>
      <c r="D3388" s="1017">
        <v>0</v>
      </c>
      <c r="E3388" s="612">
        <f t="shared" si="52"/>
        <v>1499756.8900000146</v>
      </c>
    </row>
    <row r="3389" spans="1:5" ht="22.5" customHeight="1">
      <c r="A3389" s="1013" t="s">
        <v>21841</v>
      </c>
      <c r="B3389" s="1013" t="s">
        <v>21842</v>
      </c>
      <c r="C3389" s="1024">
        <v>14000</v>
      </c>
      <c r="D3389" s="1017">
        <v>0</v>
      </c>
      <c r="E3389" s="612">
        <f t="shared" si="52"/>
        <v>1513756.8900000146</v>
      </c>
    </row>
    <row r="3390" spans="1:5" ht="22.5" customHeight="1">
      <c r="A3390" s="1013" t="s">
        <v>21843</v>
      </c>
      <c r="B3390" s="1013" t="s">
        <v>8336</v>
      </c>
      <c r="C3390" s="1017">
        <v>0</v>
      </c>
      <c r="D3390" s="1017">
        <v>350</v>
      </c>
      <c r="E3390" s="612">
        <f t="shared" si="52"/>
        <v>1513406.8900000146</v>
      </c>
    </row>
    <row r="3391" spans="1:5" ht="22.5" customHeight="1">
      <c r="A3391" s="1013" t="s">
        <v>21844</v>
      </c>
      <c r="B3391" s="1013" t="s">
        <v>21845</v>
      </c>
      <c r="C3391" s="1024">
        <v>20000</v>
      </c>
      <c r="D3391" s="1017">
        <v>0</v>
      </c>
      <c r="E3391" s="612">
        <f t="shared" si="52"/>
        <v>1533406.8900000146</v>
      </c>
    </row>
    <row r="3392" spans="1:5" ht="22.5" customHeight="1">
      <c r="A3392" s="1013" t="s">
        <v>21856</v>
      </c>
      <c r="B3392" s="1013" t="s">
        <v>21857</v>
      </c>
      <c r="C3392" s="1024">
        <v>54000</v>
      </c>
      <c r="D3392" s="1017">
        <v>0</v>
      </c>
      <c r="E3392" s="612">
        <f t="shared" si="52"/>
        <v>1587406.8900000146</v>
      </c>
    </row>
    <row r="3393" spans="1:6" s="1033" customFormat="1" ht="22.5" customHeight="1">
      <c r="A3393" s="1386" t="s">
        <v>21858</v>
      </c>
      <c r="B3393" s="1386" t="s">
        <v>21859</v>
      </c>
      <c r="C3393" s="1029">
        <v>25000</v>
      </c>
      <c r="D3393" s="1029">
        <v>0</v>
      </c>
      <c r="E3393" s="1388">
        <f t="shared" si="52"/>
        <v>1612406.8900000146</v>
      </c>
      <c r="F3393" s="2651"/>
    </row>
    <row r="3394" spans="1:6" ht="22.5" customHeight="1">
      <c r="A3394" s="1013" t="s">
        <v>21860</v>
      </c>
      <c r="B3394" s="1013" t="s">
        <v>21861</v>
      </c>
      <c r="C3394" s="1024">
        <v>79000</v>
      </c>
      <c r="D3394" s="1017">
        <v>0</v>
      </c>
      <c r="E3394" s="612">
        <f t="shared" si="52"/>
        <v>1691406.8900000146</v>
      </c>
    </row>
    <row r="3395" spans="1:6" ht="22.5" customHeight="1">
      <c r="A3395" s="1013" t="s">
        <v>21862</v>
      </c>
      <c r="B3395" s="1013" t="s">
        <v>21863</v>
      </c>
      <c r="C3395" s="1024">
        <v>44000</v>
      </c>
      <c r="D3395" s="1017">
        <v>0</v>
      </c>
      <c r="E3395" s="612">
        <f t="shared" si="52"/>
        <v>1735406.8900000146</v>
      </c>
    </row>
    <row r="3396" spans="1:6" ht="22.5" customHeight="1">
      <c r="A3396" s="1013" t="s">
        <v>21864</v>
      </c>
      <c r="B3396" s="1013" t="s">
        <v>21865</v>
      </c>
      <c r="C3396" s="1024">
        <v>30000</v>
      </c>
      <c r="D3396" s="1017">
        <v>0</v>
      </c>
      <c r="E3396" s="612">
        <f t="shared" si="52"/>
        <v>1765406.8900000146</v>
      </c>
    </row>
    <row r="3397" spans="1:6" ht="22.5" customHeight="1">
      <c r="A3397" s="1013" t="s">
        <v>21866</v>
      </c>
      <c r="B3397" s="1013" t="s">
        <v>21903</v>
      </c>
      <c r="C3397" s="1024">
        <v>65000</v>
      </c>
      <c r="D3397" s="1017">
        <v>0</v>
      </c>
      <c r="E3397" s="612">
        <f t="shared" si="52"/>
        <v>1830406.8900000146</v>
      </c>
    </row>
    <row r="3398" spans="1:6" ht="22.5" customHeight="1">
      <c r="A3398" s="1013" t="s">
        <v>21867</v>
      </c>
      <c r="B3398" s="1013" t="s">
        <v>21868</v>
      </c>
      <c r="C3398" s="1017">
        <v>0</v>
      </c>
      <c r="D3398" s="1017">
        <v>21600</v>
      </c>
      <c r="E3398" s="612">
        <f t="shared" si="52"/>
        <v>1808806.8900000146</v>
      </c>
    </row>
    <row r="3399" spans="1:6" ht="22.5" customHeight="1">
      <c r="A3399" s="1013" t="s">
        <v>21867</v>
      </c>
      <c r="B3399" s="1013" t="s">
        <v>21869</v>
      </c>
      <c r="C3399" s="1017">
        <v>0</v>
      </c>
      <c r="D3399" s="1017">
        <v>21600</v>
      </c>
      <c r="E3399" s="612">
        <f>E3398-D3399+C3399</f>
        <v>1787206.8900000146</v>
      </c>
    </row>
    <row r="3400" spans="1:6" ht="22.5" customHeight="1">
      <c r="A3400" s="1013" t="s">
        <v>21867</v>
      </c>
      <c r="B3400" s="1013" t="s">
        <v>21870</v>
      </c>
      <c r="C3400" s="1017">
        <v>0</v>
      </c>
      <c r="D3400" s="1017">
        <v>21600</v>
      </c>
      <c r="E3400" s="612">
        <f>E3399-D3400+C3400</f>
        <v>1765606.8900000146</v>
      </c>
    </row>
    <row r="3401" spans="1:6" ht="22.5" customHeight="1">
      <c r="A3401" s="1013" t="s">
        <v>21867</v>
      </c>
      <c r="B3401" s="1013" t="s">
        <v>21871</v>
      </c>
      <c r="C3401" s="1017">
        <v>0</v>
      </c>
      <c r="D3401" s="1017">
        <v>20000</v>
      </c>
      <c r="E3401" s="612">
        <f>E3400-D3401+C3401</f>
        <v>1745606.8900000146</v>
      </c>
    </row>
    <row r="3402" spans="1:6" ht="22.5" customHeight="1">
      <c r="A3402" s="1013" t="s">
        <v>21867</v>
      </c>
      <c r="B3402" s="1013" t="s">
        <v>21872</v>
      </c>
      <c r="C3402" s="1017">
        <v>0</v>
      </c>
      <c r="D3402" s="1017">
        <v>53.75</v>
      </c>
      <c r="E3402" s="612">
        <f>E3401-D3402+C3402</f>
        <v>1745553.1400000146</v>
      </c>
    </row>
    <row r="3403" spans="1:6" ht="22.5" customHeight="1">
      <c r="A3403" s="1013" t="s">
        <v>21867</v>
      </c>
      <c r="B3403" s="1013" t="s">
        <v>21873</v>
      </c>
      <c r="C3403" s="1017">
        <v>0</v>
      </c>
      <c r="D3403" s="1017">
        <v>54000</v>
      </c>
      <c r="E3403" s="612">
        <f>E3402-D3403+C3403</f>
        <v>1691553.1400000146</v>
      </c>
    </row>
    <row r="3404" spans="1:6" ht="22.5" customHeight="1">
      <c r="A3404" s="1013" t="s">
        <v>21867</v>
      </c>
      <c r="B3404" s="1013" t="s">
        <v>21874</v>
      </c>
      <c r="C3404" s="1017">
        <v>0</v>
      </c>
      <c r="D3404" s="1017">
        <v>26.88</v>
      </c>
      <c r="E3404" s="612">
        <f t="shared" ref="E3404:E3467" si="53">E3403-D3404+C3404</f>
        <v>1691526.2600000147</v>
      </c>
    </row>
    <row r="3405" spans="1:6" ht="22.5" customHeight="1">
      <c r="A3405" s="1013" t="s">
        <v>21867</v>
      </c>
      <c r="B3405" s="1013" t="s">
        <v>21875</v>
      </c>
      <c r="C3405" s="1017">
        <v>0</v>
      </c>
      <c r="D3405" s="1017">
        <v>40000</v>
      </c>
      <c r="E3405" s="612">
        <f t="shared" si="53"/>
        <v>1651526.2600000147</v>
      </c>
    </row>
    <row r="3406" spans="1:6" ht="22.5" customHeight="1">
      <c r="A3406" s="1013" t="s">
        <v>21867</v>
      </c>
      <c r="B3406" s="1013" t="s">
        <v>21876</v>
      </c>
      <c r="C3406" s="1017">
        <v>0</v>
      </c>
      <c r="D3406" s="1017">
        <v>53.75</v>
      </c>
      <c r="E3406" s="612">
        <f t="shared" si="53"/>
        <v>1651472.5100000147</v>
      </c>
    </row>
    <row r="3407" spans="1:6" ht="22.5" customHeight="1">
      <c r="A3407" s="1013" t="s">
        <v>21867</v>
      </c>
      <c r="B3407" s="1013" t="s">
        <v>21877</v>
      </c>
      <c r="C3407" s="1017">
        <v>0</v>
      </c>
      <c r="D3407" s="1017">
        <v>69670.41</v>
      </c>
      <c r="E3407" s="612">
        <f t="shared" si="53"/>
        <v>1581802.1000000148</v>
      </c>
    </row>
    <row r="3408" spans="1:6" ht="22.5" customHeight="1">
      <c r="A3408" s="1013" t="s">
        <v>21878</v>
      </c>
      <c r="B3408" s="1013" t="s">
        <v>21879</v>
      </c>
      <c r="C3408" s="1024">
        <v>4000</v>
      </c>
      <c r="D3408" s="1017">
        <v>0</v>
      </c>
      <c r="E3408" s="612">
        <f t="shared" si="53"/>
        <v>1585802.1000000148</v>
      </c>
    </row>
    <row r="3409" spans="1:6" ht="22.5" customHeight="1">
      <c r="A3409" s="1013" t="s">
        <v>21880</v>
      </c>
      <c r="B3409" s="1013" t="s">
        <v>21881</v>
      </c>
      <c r="C3409" s="1024">
        <v>25000</v>
      </c>
      <c r="D3409" s="1017">
        <v>0</v>
      </c>
      <c r="E3409" s="612">
        <f t="shared" si="53"/>
        <v>1610802.1000000148</v>
      </c>
    </row>
    <row r="3410" spans="1:6" ht="22.5" customHeight="1">
      <c r="A3410" s="1013" t="s">
        <v>21882</v>
      </c>
      <c r="B3410" s="1013" t="s">
        <v>21883</v>
      </c>
      <c r="C3410" s="1024">
        <v>30000</v>
      </c>
      <c r="D3410" s="1017">
        <v>0</v>
      </c>
      <c r="E3410" s="612">
        <f t="shared" si="53"/>
        <v>1640802.1000000148</v>
      </c>
    </row>
    <row r="3411" spans="1:6" ht="22.5" customHeight="1">
      <c r="A3411" s="1013" t="s">
        <v>21884</v>
      </c>
      <c r="B3411" s="1013" t="s">
        <v>21885</v>
      </c>
      <c r="C3411" s="1024">
        <v>10000</v>
      </c>
      <c r="D3411" s="1017">
        <v>0</v>
      </c>
      <c r="E3411" s="612">
        <f t="shared" si="53"/>
        <v>1650802.1000000148</v>
      </c>
    </row>
    <row r="3412" spans="1:6" ht="22.5" customHeight="1">
      <c r="A3412" s="1013" t="s">
        <v>21886</v>
      </c>
      <c r="B3412" s="1013" t="s">
        <v>21887</v>
      </c>
      <c r="C3412" s="1024">
        <v>20000</v>
      </c>
      <c r="D3412" s="1017">
        <v>0</v>
      </c>
      <c r="E3412" s="612">
        <f t="shared" si="53"/>
        <v>1670802.1000000148</v>
      </c>
    </row>
    <row r="3413" spans="1:6" ht="22.5" customHeight="1">
      <c r="A3413" s="1013" t="s">
        <v>21888</v>
      </c>
      <c r="B3413" s="1013" t="s">
        <v>21889</v>
      </c>
      <c r="C3413" s="1024">
        <v>50000</v>
      </c>
      <c r="D3413" s="1017">
        <v>0</v>
      </c>
      <c r="E3413" s="612">
        <f t="shared" si="53"/>
        <v>1720802.1000000148</v>
      </c>
    </row>
    <row r="3414" spans="1:6" ht="22.5" customHeight="1">
      <c r="A3414" s="1013" t="s">
        <v>21890</v>
      </c>
      <c r="B3414" s="1013" t="s">
        <v>21891</v>
      </c>
      <c r="C3414" s="1024">
        <v>5000</v>
      </c>
      <c r="D3414" s="1017">
        <v>0</v>
      </c>
      <c r="E3414" s="612">
        <f t="shared" si="53"/>
        <v>1725802.1000000148</v>
      </c>
    </row>
    <row r="3415" spans="1:6" ht="22.5" customHeight="1">
      <c r="A3415" s="1013" t="s">
        <v>21892</v>
      </c>
      <c r="B3415" s="1013" t="s">
        <v>21893</v>
      </c>
      <c r="C3415" s="1024">
        <v>50000</v>
      </c>
      <c r="D3415" s="1017">
        <v>0</v>
      </c>
      <c r="E3415" s="612">
        <f t="shared" si="53"/>
        <v>1775802.1000000148</v>
      </c>
    </row>
    <row r="3416" spans="1:6" ht="22.5" customHeight="1">
      <c r="A3416" s="1013" t="s">
        <v>21894</v>
      </c>
      <c r="B3416" s="1013" t="s">
        <v>21895</v>
      </c>
      <c r="C3416" s="1024">
        <v>30000</v>
      </c>
      <c r="D3416" s="1017">
        <v>0</v>
      </c>
      <c r="E3416" s="612">
        <f t="shared" si="53"/>
        <v>1805802.1000000148</v>
      </c>
    </row>
    <row r="3417" spans="1:6" ht="22.5" customHeight="1">
      <c r="A3417" s="1013" t="s">
        <v>21896</v>
      </c>
      <c r="B3417" s="1013" t="s">
        <v>21897</v>
      </c>
      <c r="C3417" s="1024">
        <v>35000</v>
      </c>
      <c r="D3417" s="1017">
        <v>0</v>
      </c>
      <c r="E3417" s="612">
        <f t="shared" si="53"/>
        <v>1840802.1000000148</v>
      </c>
    </row>
    <row r="3418" spans="1:6" ht="22.5" customHeight="1">
      <c r="A3418" s="1013" t="s">
        <v>21898</v>
      </c>
      <c r="B3418" s="1013" t="s">
        <v>21899</v>
      </c>
      <c r="C3418" s="1024">
        <v>26250</v>
      </c>
      <c r="D3418" s="1017">
        <v>0</v>
      </c>
      <c r="E3418" s="612">
        <f t="shared" si="53"/>
        <v>1867052.1000000148</v>
      </c>
    </row>
    <row r="3419" spans="1:6" ht="22.5" customHeight="1">
      <c r="A3419" s="1013" t="s">
        <v>21900</v>
      </c>
      <c r="B3419" s="1013" t="s">
        <v>8336</v>
      </c>
      <c r="C3419" s="1017">
        <v>0</v>
      </c>
      <c r="D3419" s="1017">
        <v>650</v>
      </c>
      <c r="E3419" s="612">
        <f t="shared" si="53"/>
        <v>1866402.1000000148</v>
      </c>
    </row>
    <row r="3420" spans="1:6" ht="22.5" customHeight="1">
      <c r="A3420" s="1013" t="s">
        <v>21901</v>
      </c>
      <c r="B3420" s="1013" t="s">
        <v>21902</v>
      </c>
      <c r="C3420" s="1024">
        <v>5000</v>
      </c>
      <c r="D3420" s="1017">
        <v>0</v>
      </c>
      <c r="E3420" s="612">
        <f t="shared" si="53"/>
        <v>1871402.1000000148</v>
      </c>
    </row>
    <row r="3421" spans="1:6" ht="22.5" customHeight="1">
      <c r="A3421" s="1013" t="s">
        <v>21943</v>
      </c>
      <c r="B3421" s="1013" t="s">
        <v>21944</v>
      </c>
      <c r="C3421" s="1024">
        <v>20000</v>
      </c>
      <c r="D3421" s="1017">
        <v>0</v>
      </c>
      <c r="E3421" s="612">
        <f t="shared" si="53"/>
        <v>1891402.1000000148</v>
      </c>
    </row>
    <row r="3422" spans="1:6" ht="22.5" customHeight="1">
      <c r="A3422" s="1013" t="s">
        <v>21945</v>
      </c>
      <c r="B3422" s="1013" t="s">
        <v>21946</v>
      </c>
      <c r="C3422" s="1024">
        <v>50000</v>
      </c>
      <c r="D3422" s="1017">
        <v>0</v>
      </c>
      <c r="E3422" s="612">
        <f t="shared" si="53"/>
        <v>1941402.1000000148</v>
      </c>
    </row>
    <row r="3423" spans="1:6" s="999" customFormat="1" ht="22.5" customHeight="1">
      <c r="A3423" s="1031" t="s">
        <v>21947</v>
      </c>
      <c r="B3423" s="1031" t="s">
        <v>9315</v>
      </c>
      <c r="C3423" s="1025">
        <v>45000</v>
      </c>
      <c r="D3423" s="1025">
        <v>0</v>
      </c>
      <c r="E3423" s="613">
        <f t="shared" si="53"/>
        <v>1986402.1000000148</v>
      </c>
      <c r="F3423" s="2643"/>
    </row>
    <row r="3424" spans="1:6" ht="22.5" customHeight="1">
      <c r="A3424" s="1013" t="s">
        <v>21948</v>
      </c>
      <c r="B3424" s="1013" t="s">
        <v>21949</v>
      </c>
      <c r="C3424" s="1024">
        <v>25200</v>
      </c>
      <c r="D3424" s="1017">
        <v>0</v>
      </c>
      <c r="E3424" s="612">
        <f t="shared" si="53"/>
        <v>2011602.1000000148</v>
      </c>
    </row>
    <row r="3425" spans="1:6" ht="22.5" customHeight="1">
      <c r="A3425" s="1013" t="s">
        <v>21950</v>
      </c>
      <c r="B3425" s="1013" t="s">
        <v>21951</v>
      </c>
      <c r="C3425" s="1024">
        <v>30000</v>
      </c>
      <c r="D3425" s="1017">
        <v>0</v>
      </c>
      <c r="E3425" s="612">
        <f t="shared" si="53"/>
        <v>2041602.1000000148</v>
      </c>
    </row>
    <row r="3426" spans="1:6" ht="22.5" customHeight="1">
      <c r="A3426" s="1013" t="s">
        <v>21952</v>
      </c>
      <c r="B3426" s="1013" t="s">
        <v>21953</v>
      </c>
      <c r="C3426" s="1024">
        <v>70000</v>
      </c>
      <c r="D3426" s="1017">
        <v>0</v>
      </c>
      <c r="E3426" s="612">
        <f t="shared" si="53"/>
        <v>2111602.1000000145</v>
      </c>
    </row>
    <row r="3427" spans="1:6" ht="22.5" customHeight="1">
      <c r="A3427" s="1013" t="s">
        <v>21954</v>
      </c>
      <c r="B3427" s="1013" t="s">
        <v>21955</v>
      </c>
      <c r="C3427" s="1024">
        <v>49000</v>
      </c>
      <c r="D3427" s="1017">
        <v>0</v>
      </c>
      <c r="E3427" s="612">
        <f t="shared" si="53"/>
        <v>2160602.1000000145</v>
      </c>
    </row>
    <row r="3428" spans="1:6" ht="22.5" customHeight="1">
      <c r="A3428" s="1013" t="s">
        <v>21956</v>
      </c>
      <c r="B3428" s="1013" t="s">
        <v>21957</v>
      </c>
      <c r="C3428" s="1017">
        <v>0</v>
      </c>
      <c r="D3428" s="1017">
        <v>26.88</v>
      </c>
      <c r="E3428" s="612">
        <f t="shared" si="53"/>
        <v>2160575.2200000146</v>
      </c>
    </row>
    <row r="3429" spans="1:6" ht="22.5" customHeight="1">
      <c r="A3429" s="1013" t="s">
        <v>21956</v>
      </c>
      <c r="B3429" s="1013" t="s">
        <v>21958</v>
      </c>
      <c r="C3429" s="1017">
        <v>0</v>
      </c>
      <c r="D3429" s="1017">
        <v>29000</v>
      </c>
      <c r="E3429" s="612">
        <f t="shared" si="53"/>
        <v>2131575.2200000146</v>
      </c>
    </row>
    <row r="3430" spans="1:6" ht="22.5" customHeight="1">
      <c r="A3430" s="1013" t="s">
        <v>21956</v>
      </c>
      <c r="B3430" s="1013" t="s">
        <v>21959</v>
      </c>
      <c r="C3430" s="1017">
        <v>0</v>
      </c>
      <c r="D3430" s="1017">
        <v>53.75</v>
      </c>
      <c r="E3430" s="612">
        <f t="shared" si="53"/>
        <v>2131521.4700000146</v>
      </c>
    </row>
    <row r="3431" spans="1:6" ht="22.5" customHeight="1">
      <c r="A3431" s="1013" t="s">
        <v>21956</v>
      </c>
      <c r="B3431" s="1013" t="s">
        <v>21960</v>
      </c>
      <c r="C3431" s="1017">
        <v>0</v>
      </c>
      <c r="D3431" s="1017">
        <v>300000</v>
      </c>
      <c r="E3431" s="612">
        <f t="shared" si="53"/>
        <v>1831521.4700000146</v>
      </c>
    </row>
    <row r="3432" spans="1:6" ht="22.5" customHeight="1">
      <c r="A3432" s="1013" t="s">
        <v>21956</v>
      </c>
      <c r="B3432" s="1013" t="s">
        <v>21961</v>
      </c>
      <c r="C3432" s="1017">
        <v>0</v>
      </c>
      <c r="D3432" s="1017">
        <v>10.75</v>
      </c>
      <c r="E3432" s="612">
        <f t="shared" si="53"/>
        <v>1831510.7200000146</v>
      </c>
    </row>
    <row r="3433" spans="1:6" ht="22.5" customHeight="1">
      <c r="A3433" s="1013" t="s">
        <v>21956</v>
      </c>
      <c r="B3433" s="1013" t="s">
        <v>21962</v>
      </c>
      <c r="C3433" s="1017">
        <v>0</v>
      </c>
      <c r="D3433" s="1017">
        <v>5000</v>
      </c>
      <c r="E3433" s="612">
        <f t="shared" si="53"/>
        <v>1826510.7200000146</v>
      </c>
    </row>
    <row r="3434" spans="1:6" ht="22.5" customHeight="1">
      <c r="A3434" s="1013" t="s">
        <v>21963</v>
      </c>
      <c r="B3434" s="1013" t="s">
        <v>10983</v>
      </c>
      <c r="C3434" s="1024">
        <v>10000</v>
      </c>
      <c r="D3434" s="1017">
        <v>0</v>
      </c>
      <c r="E3434" s="612">
        <f t="shared" si="53"/>
        <v>1836510.7200000146</v>
      </c>
    </row>
    <row r="3435" spans="1:6" ht="22.5" customHeight="1">
      <c r="A3435" s="1013" t="s">
        <v>21964</v>
      </c>
      <c r="B3435" s="1013" t="s">
        <v>22004</v>
      </c>
      <c r="C3435" s="1024">
        <v>41500</v>
      </c>
      <c r="D3435" s="1017">
        <v>0</v>
      </c>
      <c r="E3435" s="612">
        <f t="shared" si="53"/>
        <v>1878010.7200000146</v>
      </c>
    </row>
    <row r="3436" spans="1:6" s="771" customFormat="1" ht="22.5" customHeight="1">
      <c r="A3436" s="1038" t="s">
        <v>21965</v>
      </c>
      <c r="B3436" s="1038" t="s">
        <v>21966</v>
      </c>
      <c r="C3436" s="2616">
        <v>24000</v>
      </c>
      <c r="D3436" s="1764">
        <v>0</v>
      </c>
      <c r="E3436" s="612">
        <f t="shared" si="53"/>
        <v>1902010.7200000146</v>
      </c>
      <c r="F3436" s="1455"/>
    </row>
    <row r="3437" spans="1:6" ht="22.5" customHeight="1">
      <c r="A3437" s="1013" t="s">
        <v>21967</v>
      </c>
      <c r="B3437" s="1013" t="s">
        <v>21968</v>
      </c>
      <c r="C3437" s="1024">
        <v>22500</v>
      </c>
      <c r="D3437" s="1017">
        <v>0</v>
      </c>
      <c r="E3437" s="612">
        <f t="shared" si="53"/>
        <v>1924510.7200000146</v>
      </c>
    </row>
    <row r="3438" spans="1:6" ht="22.5" customHeight="1">
      <c r="A3438" s="1013" t="s">
        <v>21969</v>
      </c>
      <c r="B3438" s="1013" t="s">
        <v>21970</v>
      </c>
      <c r="C3438" s="1024">
        <v>27500</v>
      </c>
      <c r="D3438" s="1017">
        <v>0</v>
      </c>
      <c r="E3438" s="612">
        <f t="shared" si="53"/>
        <v>1952010.7200000146</v>
      </c>
    </row>
    <row r="3439" spans="1:6" ht="22.5" customHeight="1">
      <c r="A3439" s="1013" t="s">
        <v>21971</v>
      </c>
      <c r="B3439" s="1013" t="s">
        <v>21972</v>
      </c>
      <c r="C3439" s="1024">
        <v>20000</v>
      </c>
      <c r="D3439" s="1017">
        <v>0</v>
      </c>
      <c r="E3439" s="612">
        <f t="shared" si="53"/>
        <v>1972010.7200000146</v>
      </c>
    </row>
    <row r="3440" spans="1:6" ht="22.5" customHeight="1">
      <c r="A3440" s="1013" t="s">
        <v>21973</v>
      </c>
      <c r="B3440" s="1013" t="s">
        <v>8336</v>
      </c>
      <c r="C3440" s="1017">
        <v>0</v>
      </c>
      <c r="D3440" s="1017">
        <v>950</v>
      </c>
      <c r="E3440" s="612">
        <f t="shared" si="53"/>
        <v>1971060.7200000146</v>
      </c>
    </row>
    <row r="3441" spans="1:5" ht="22.5" customHeight="1">
      <c r="A3441" s="1013" t="s">
        <v>21974</v>
      </c>
      <c r="B3441" s="1013" t="s">
        <v>21975</v>
      </c>
      <c r="C3441" s="1024">
        <v>20000</v>
      </c>
      <c r="D3441" s="1017">
        <v>0</v>
      </c>
      <c r="E3441" s="612">
        <f t="shared" si="53"/>
        <v>1991060.7200000146</v>
      </c>
    </row>
    <row r="3442" spans="1:5" ht="22.5" customHeight="1">
      <c r="A3442" s="1013" t="s">
        <v>21976</v>
      </c>
      <c r="B3442" s="1013" t="s">
        <v>21977</v>
      </c>
      <c r="C3442" s="1024">
        <v>30250</v>
      </c>
      <c r="D3442" s="1017">
        <v>0</v>
      </c>
      <c r="E3442" s="612">
        <f t="shared" si="53"/>
        <v>2021310.7200000146</v>
      </c>
    </row>
    <row r="3443" spans="1:5" ht="22.5" customHeight="1">
      <c r="A3443" s="1013" t="s">
        <v>21978</v>
      </c>
      <c r="B3443" s="1013" t="s">
        <v>11200</v>
      </c>
      <c r="C3443" s="1024">
        <v>30000</v>
      </c>
      <c r="D3443" s="1017">
        <v>0</v>
      </c>
      <c r="E3443" s="612">
        <f t="shared" si="53"/>
        <v>2051310.7200000146</v>
      </c>
    </row>
    <row r="3444" spans="1:5" ht="22.5" customHeight="1">
      <c r="A3444" s="1013" t="s">
        <v>21979</v>
      </c>
      <c r="B3444" s="1013" t="s">
        <v>21980</v>
      </c>
      <c r="C3444" s="1024">
        <v>45000</v>
      </c>
      <c r="D3444" s="1017">
        <v>0</v>
      </c>
      <c r="E3444" s="612">
        <f t="shared" si="53"/>
        <v>2096310.7200000146</v>
      </c>
    </row>
    <row r="3445" spans="1:5" ht="22.5" customHeight="1">
      <c r="A3445" s="1013" t="s">
        <v>21981</v>
      </c>
      <c r="B3445" s="1013" t="s">
        <v>22003</v>
      </c>
      <c r="C3445" s="1024">
        <v>33250</v>
      </c>
      <c r="D3445" s="1017">
        <v>0</v>
      </c>
      <c r="E3445" s="612">
        <f t="shared" si="53"/>
        <v>2129560.7200000146</v>
      </c>
    </row>
    <row r="3446" spans="1:5" ht="22.5" customHeight="1">
      <c r="A3446" s="1013" t="s">
        <v>22006</v>
      </c>
      <c r="B3446" s="1013" t="s">
        <v>22007</v>
      </c>
      <c r="C3446" s="1024">
        <v>15000</v>
      </c>
      <c r="D3446" s="1017">
        <v>0</v>
      </c>
      <c r="E3446" s="612">
        <f t="shared" si="53"/>
        <v>2144560.7200000146</v>
      </c>
    </row>
    <row r="3447" spans="1:5" ht="22.5" customHeight="1">
      <c r="A3447" s="1013" t="s">
        <v>22008</v>
      </c>
      <c r="B3447" s="1013" t="s">
        <v>22009</v>
      </c>
      <c r="C3447" s="1017">
        <v>0</v>
      </c>
      <c r="D3447" s="1017">
        <v>53.75</v>
      </c>
      <c r="E3447" s="612">
        <f t="shared" si="53"/>
        <v>2144506.9700000146</v>
      </c>
    </row>
    <row r="3448" spans="1:5" ht="22.5" customHeight="1">
      <c r="A3448" s="1013" t="s">
        <v>22008</v>
      </c>
      <c r="B3448" s="1013" t="s">
        <v>22010</v>
      </c>
      <c r="C3448" s="1017">
        <v>0</v>
      </c>
      <c r="D3448" s="1017">
        <v>62100</v>
      </c>
      <c r="E3448" s="612">
        <f t="shared" si="53"/>
        <v>2082406.9700000146</v>
      </c>
    </row>
    <row r="3449" spans="1:5" ht="22.5" customHeight="1">
      <c r="A3449" s="1013" t="s">
        <v>22008</v>
      </c>
      <c r="B3449" s="1013" t="s">
        <v>22011</v>
      </c>
      <c r="C3449" s="1017">
        <v>0</v>
      </c>
      <c r="D3449" s="1017">
        <v>10.75</v>
      </c>
      <c r="E3449" s="612">
        <f t="shared" si="53"/>
        <v>2082396.2200000146</v>
      </c>
    </row>
    <row r="3450" spans="1:5" ht="22.5" customHeight="1">
      <c r="A3450" s="1013" t="s">
        <v>22008</v>
      </c>
      <c r="B3450" s="1013" t="s">
        <v>22012</v>
      </c>
      <c r="C3450" s="1017">
        <v>0</v>
      </c>
      <c r="D3450" s="1017">
        <v>5000</v>
      </c>
      <c r="E3450" s="612">
        <f t="shared" si="53"/>
        <v>2077396.2200000146</v>
      </c>
    </row>
    <row r="3451" spans="1:5" ht="22.5" customHeight="1">
      <c r="A3451" s="1013" t="s">
        <v>22008</v>
      </c>
      <c r="B3451" s="1013" t="s">
        <v>22013</v>
      </c>
      <c r="C3451" s="1017">
        <v>0</v>
      </c>
      <c r="D3451" s="1017">
        <v>26.88</v>
      </c>
      <c r="E3451" s="612">
        <f t="shared" si="53"/>
        <v>2077369.3400000148</v>
      </c>
    </row>
    <row r="3452" spans="1:5" ht="22.5" customHeight="1">
      <c r="A3452" s="1013" t="s">
        <v>22008</v>
      </c>
      <c r="B3452" s="1013" t="s">
        <v>22014</v>
      </c>
      <c r="C3452" s="1017">
        <v>0</v>
      </c>
      <c r="D3452" s="1017">
        <v>20900</v>
      </c>
      <c r="E3452" s="612">
        <f t="shared" si="53"/>
        <v>2056469.3400000148</v>
      </c>
    </row>
    <row r="3453" spans="1:5" ht="22.5" customHeight="1">
      <c r="A3453" s="1013" t="s">
        <v>22008</v>
      </c>
      <c r="B3453" s="1013" t="s">
        <v>22015</v>
      </c>
      <c r="C3453" s="1017">
        <v>0</v>
      </c>
      <c r="D3453" s="1017">
        <v>26.88</v>
      </c>
      <c r="E3453" s="612">
        <f t="shared" si="53"/>
        <v>2056442.4600000149</v>
      </c>
    </row>
    <row r="3454" spans="1:5" ht="22.5" customHeight="1">
      <c r="A3454" s="1013" t="s">
        <v>22008</v>
      </c>
      <c r="B3454" s="1013" t="s">
        <v>22016</v>
      </c>
      <c r="C3454" s="1017">
        <v>0</v>
      </c>
      <c r="D3454" s="1017">
        <v>46450</v>
      </c>
      <c r="E3454" s="612">
        <f t="shared" si="53"/>
        <v>2009992.4600000149</v>
      </c>
    </row>
    <row r="3455" spans="1:5" ht="22.5" customHeight="1">
      <c r="A3455" s="1013" t="s">
        <v>22008</v>
      </c>
      <c r="B3455" s="1013" t="s">
        <v>22017</v>
      </c>
      <c r="C3455" s="1017">
        <v>0</v>
      </c>
      <c r="D3455" s="1017">
        <v>26.88</v>
      </c>
      <c r="E3455" s="612">
        <f t="shared" si="53"/>
        <v>2009965.580000015</v>
      </c>
    </row>
    <row r="3456" spans="1:5" ht="22.5" customHeight="1">
      <c r="A3456" s="1013" t="s">
        <v>22008</v>
      </c>
      <c r="B3456" s="1013" t="s">
        <v>22018</v>
      </c>
      <c r="C3456" s="1017">
        <v>0</v>
      </c>
      <c r="D3456" s="1017">
        <v>7000</v>
      </c>
      <c r="E3456" s="612">
        <f t="shared" si="53"/>
        <v>2002965.580000015</v>
      </c>
    </row>
    <row r="3457" spans="1:6" ht="22.5" customHeight="1">
      <c r="A3457" s="1013" t="s">
        <v>22008</v>
      </c>
      <c r="B3457" s="1013" t="s">
        <v>22019</v>
      </c>
      <c r="C3457" s="1017">
        <v>0</v>
      </c>
      <c r="D3457" s="1017">
        <v>53.75</v>
      </c>
      <c r="E3457" s="612">
        <f t="shared" si="53"/>
        <v>2002911.830000015</v>
      </c>
    </row>
    <row r="3458" spans="1:6" ht="22.5" customHeight="1">
      <c r="A3458" s="1013" t="s">
        <v>22008</v>
      </c>
      <c r="B3458" s="1013" t="s">
        <v>22020</v>
      </c>
      <c r="C3458" s="1017">
        <v>0</v>
      </c>
      <c r="D3458" s="1017">
        <v>120000</v>
      </c>
      <c r="E3458" s="612">
        <f t="shared" si="53"/>
        <v>1882911.830000015</v>
      </c>
    </row>
    <row r="3459" spans="1:6" ht="22.5" customHeight="1">
      <c r="A3459" s="1013" t="s">
        <v>22021</v>
      </c>
      <c r="B3459" s="1013" t="s">
        <v>22022</v>
      </c>
      <c r="C3459" s="1017">
        <v>0</v>
      </c>
      <c r="D3459" s="1017">
        <v>53.75</v>
      </c>
      <c r="E3459" s="612">
        <f t="shared" si="53"/>
        <v>1882858.080000015</v>
      </c>
    </row>
    <row r="3460" spans="1:6" ht="22.5" customHeight="1">
      <c r="A3460" s="1013" t="s">
        <v>22021</v>
      </c>
      <c r="B3460" s="1013" t="s">
        <v>22023</v>
      </c>
      <c r="C3460" s="1017">
        <v>0</v>
      </c>
      <c r="D3460" s="1017">
        <v>68500</v>
      </c>
      <c r="E3460" s="612">
        <f t="shared" si="53"/>
        <v>1814358.080000015</v>
      </c>
    </row>
    <row r="3461" spans="1:6" ht="22.5" customHeight="1">
      <c r="A3461" s="1013" t="s">
        <v>22021</v>
      </c>
      <c r="B3461" s="1013" t="s">
        <v>22024</v>
      </c>
      <c r="C3461" s="1017">
        <v>0</v>
      </c>
      <c r="D3461" s="1017">
        <v>26.88</v>
      </c>
      <c r="E3461" s="612">
        <f t="shared" si="53"/>
        <v>1814331.2000000151</v>
      </c>
    </row>
    <row r="3462" spans="1:6" ht="22.5" customHeight="1">
      <c r="A3462" s="1013" t="s">
        <v>22021</v>
      </c>
      <c r="B3462" s="1013" t="s">
        <v>22025</v>
      </c>
      <c r="C3462" s="1017">
        <v>0</v>
      </c>
      <c r="D3462" s="1017">
        <v>28900</v>
      </c>
      <c r="E3462" s="612">
        <f t="shared" si="53"/>
        <v>1785431.2000000151</v>
      </c>
    </row>
    <row r="3463" spans="1:6" ht="22.5" customHeight="1">
      <c r="A3463" s="1013" t="s">
        <v>22021</v>
      </c>
      <c r="B3463" s="1013" t="s">
        <v>22026</v>
      </c>
      <c r="C3463" s="1017">
        <v>0</v>
      </c>
      <c r="D3463" s="1017">
        <v>53.75</v>
      </c>
      <c r="E3463" s="612">
        <f t="shared" si="53"/>
        <v>1785377.4500000151</v>
      </c>
    </row>
    <row r="3464" spans="1:6" ht="22.5" customHeight="1">
      <c r="A3464" s="1013" t="s">
        <v>22021</v>
      </c>
      <c r="B3464" s="1013" t="s">
        <v>22027</v>
      </c>
      <c r="C3464" s="1017">
        <v>0</v>
      </c>
      <c r="D3464" s="1017">
        <v>99000</v>
      </c>
      <c r="E3464" s="612">
        <f t="shared" si="53"/>
        <v>1686377.4500000151</v>
      </c>
    </row>
    <row r="3465" spans="1:6" ht="22.5" customHeight="1">
      <c r="A3465" s="1013" t="s">
        <v>22028</v>
      </c>
      <c r="B3465" s="1013" t="s">
        <v>22029</v>
      </c>
      <c r="C3465" s="1017">
        <v>0</v>
      </c>
      <c r="D3465" s="1017">
        <v>17000</v>
      </c>
      <c r="E3465" s="612">
        <f t="shared" si="53"/>
        <v>1669377.4500000151</v>
      </c>
    </row>
    <row r="3466" spans="1:6" s="1034" customFormat="1" ht="22.5" customHeight="1">
      <c r="A3466" s="1389" t="s">
        <v>22030</v>
      </c>
      <c r="B3466" s="1389" t="s">
        <v>22031</v>
      </c>
      <c r="C3466" s="1379">
        <v>25000</v>
      </c>
      <c r="D3466" s="1379">
        <v>0</v>
      </c>
      <c r="E3466" s="1390">
        <f t="shared" si="53"/>
        <v>1694377.4500000151</v>
      </c>
      <c r="F3466" s="2652"/>
    </row>
    <row r="3467" spans="1:6" ht="22.5" customHeight="1">
      <c r="A3467" s="1013" t="s">
        <v>22032</v>
      </c>
      <c r="B3467" s="1013" t="s">
        <v>8478</v>
      </c>
      <c r="C3467" s="1017">
        <v>0</v>
      </c>
      <c r="D3467" s="1017">
        <v>1340.18</v>
      </c>
      <c r="E3467" s="612">
        <f t="shared" si="53"/>
        <v>1693037.2700000152</v>
      </c>
    </row>
    <row r="3468" spans="1:6" ht="22.5" customHeight="1">
      <c r="A3468" s="1013" t="s">
        <v>22033</v>
      </c>
      <c r="B3468" s="1013" t="s">
        <v>22034</v>
      </c>
      <c r="C3468" s="1024">
        <v>20000</v>
      </c>
      <c r="D3468" s="1017">
        <v>0</v>
      </c>
      <c r="E3468" s="612">
        <f t="shared" ref="E3468:E3531" si="54">E3467-D3468+C3468</f>
        <v>1713037.2700000152</v>
      </c>
    </row>
    <row r="3469" spans="1:6" ht="22.5" customHeight="1">
      <c r="A3469" s="1013" t="s">
        <v>22035</v>
      </c>
      <c r="B3469" s="1013" t="s">
        <v>22036</v>
      </c>
      <c r="C3469" s="1024">
        <v>30250</v>
      </c>
      <c r="D3469" s="1017">
        <v>0</v>
      </c>
      <c r="E3469" s="612">
        <f t="shared" si="54"/>
        <v>1743287.2700000152</v>
      </c>
    </row>
    <row r="3470" spans="1:6" ht="22.5" customHeight="1">
      <c r="A3470" s="1013" t="s">
        <v>22037</v>
      </c>
      <c r="B3470" s="1013" t="s">
        <v>22038</v>
      </c>
      <c r="C3470" s="1024">
        <v>9000</v>
      </c>
      <c r="D3470" s="1017">
        <v>0</v>
      </c>
      <c r="E3470" s="612">
        <f t="shared" si="54"/>
        <v>1752287.2700000152</v>
      </c>
    </row>
    <row r="3471" spans="1:6" ht="22.5" customHeight="1">
      <c r="A3471" s="1013" t="s">
        <v>22039</v>
      </c>
      <c r="B3471" s="1013" t="s">
        <v>19339</v>
      </c>
      <c r="C3471" s="1024">
        <v>40000</v>
      </c>
      <c r="D3471" s="1017">
        <v>0</v>
      </c>
      <c r="E3471" s="612">
        <f t="shared" si="54"/>
        <v>1792287.2700000152</v>
      </c>
    </row>
    <row r="3472" spans="1:6" ht="22.5" customHeight="1">
      <c r="A3472" s="1013" t="s">
        <v>22040</v>
      </c>
      <c r="B3472" s="1013" t="s">
        <v>22041</v>
      </c>
      <c r="C3472" s="1024">
        <v>10000</v>
      </c>
      <c r="D3472" s="1017">
        <v>0</v>
      </c>
      <c r="E3472" s="612">
        <f t="shared" si="54"/>
        <v>1802287.2700000152</v>
      </c>
    </row>
    <row r="3473" spans="1:6" s="999" customFormat="1" ht="22.5" customHeight="1">
      <c r="A3473" s="1031" t="s">
        <v>22042</v>
      </c>
      <c r="B3473" s="1031" t="s">
        <v>22043</v>
      </c>
      <c r="C3473" s="1024">
        <v>12500</v>
      </c>
      <c r="D3473" s="1025">
        <v>0</v>
      </c>
      <c r="E3473" s="613">
        <f t="shared" si="54"/>
        <v>1814787.2700000152</v>
      </c>
      <c r="F3473" s="2643"/>
    </row>
    <row r="3474" spans="1:6" ht="22.5" customHeight="1">
      <c r="A3474" s="1013" t="s">
        <v>22044</v>
      </c>
      <c r="B3474" s="1013" t="s">
        <v>22045</v>
      </c>
      <c r="C3474" s="1024">
        <v>5000</v>
      </c>
      <c r="D3474" s="1017">
        <v>0</v>
      </c>
      <c r="E3474" s="612">
        <f t="shared" si="54"/>
        <v>1819787.2700000152</v>
      </c>
    </row>
    <row r="3475" spans="1:6" ht="22.5" customHeight="1">
      <c r="A3475" s="1013" t="s">
        <v>22046</v>
      </c>
      <c r="B3475" s="1013" t="s">
        <v>22047</v>
      </c>
      <c r="C3475" s="1024">
        <v>24000</v>
      </c>
      <c r="D3475" s="1017">
        <v>0</v>
      </c>
      <c r="E3475" s="612">
        <f t="shared" si="54"/>
        <v>1843787.2700000152</v>
      </c>
    </row>
    <row r="3476" spans="1:6" ht="22.5" customHeight="1">
      <c r="A3476" s="1013" t="s">
        <v>22048</v>
      </c>
      <c r="B3476" s="1013" t="s">
        <v>22049</v>
      </c>
      <c r="C3476" s="1024">
        <v>5000</v>
      </c>
      <c r="D3476" s="1017">
        <v>0</v>
      </c>
      <c r="E3476" s="612">
        <f t="shared" si="54"/>
        <v>1848787.2700000152</v>
      </c>
    </row>
    <row r="3477" spans="1:6" ht="22.5" customHeight="1">
      <c r="A3477" s="1013" t="s">
        <v>22050</v>
      </c>
      <c r="B3477" s="1013" t="s">
        <v>22051</v>
      </c>
      <c r="C3477" s="1024">
        <v>20000</v>
      </c>
      <c r="D3477" s="1017">
        <v>0</v>
      </c>
      <c r="E3477" s="612">
        <f t="shared" si="54"/>
        <v>1868787.2700000152</v>
      </c>
    </row>
    <row r="3478" spans="1:6" ht="22.5" customHeight="1">
      <c r="A3478" s="1013" t="s">
        <v>22052</v>
      </c>
      <c r="B3478" s="1013" t="s">
        <v>8336</v>
      </c>
      <c r="C3478" s="1017">
        <v>0</v>
      </c>
      <c r="D3478" s="1017">
        <v>650</v>
      </c>
      <c r="E3478" s="612">
        <f t="shared" si="54"/>
        <v>1868137.2700000152</v>
      </c>
    </row>
    <row r="3479" spans="1:6" ht="22.5" customHeight="1">
      <c r="A3479" s="1013" t="s">
        <v>22053</v>
      </c>
      <c r="B3479" s="1013" t="s">
        <v>22054</v>
      </c>
      <c r="C3479" s="1024">
        <v>10000</v>
      </c>
      <c r="D3479" s="1017">
        <v>0</v>
      </c>
      <c r="E3479" s="612">
        <f t="shared" si="54"/>
        <v>1878137.2700000152</v>
      </c>
    </row>
    <row r="3480" spans="1:6" ht="22.5" customHeight="1">
      <c r="A3480" s="1013" t="s">
        <v>22088</v>
      </c>
      <c r="B3480" s="1013" t="s">
        <v>22089</v>
      </c>
      <c r="C3480" s="1024">
        <v>35000</v>
      </c>
      <c r="D3480" s="1017">
        <v>0</v>
      </c>
      <c r="E3480" s="612">
        <f t="shared" si="54"/>
        <v>1913137.2700000152</v>
      </c>
    </row>
    <row r="3481" spans="1:6" ht="22.5" customHeight="1">
      <c r="A3481" s="1013" t="s">
        <v>22090</v>
      </c>
      <c r="B3481" s="1013" t="s">
        <v>21571</v>
      </c>
      <c r="C3481" s="1024">
        <v>5000</v>
      </c>
      <c r="D3481" s="1017">
        <v>0</v>
      </c>
      <c r="E3481" s="612">
        <f t="shared" si="54"/>
        <v>1918137.2700000152</v>
      </c>
    </row>
    <row r="3482" spans="1:6" ht="22.5" customHeight="1">
      <c r="A3482" s="1013" t="s">
        <v>22091</v>
      </c>
      <c r="B3482" s="1013" t="s">
        <v>22092</v>
      </c>
      <c r="C3482" s="1017">
        <v>0</v>
      </c>
      <c r="D3482" s="1017">
        <v>53.75</v>
      </c>
      <c r="E3482" s="612">
        <f t="shared" si="54"/>
        <v>1918083.5200000152</v>
      </c>
    </row>
    <row r="3483" spans="1:6" ht="22.5" customHeight="1">
      <c r="A3483" s="1013" t="s">
        <v>22091</v>
      </c>
      <c r="B3483" s="1013" t="s">
        <v>22093</v>
      </c>
      <c r="C3483" s="1017">
        <v>0</v>
      </c>
      <c r="D3483" s="1017">
        <v>89200</v>
      </c>
      <c r="E3483" s="612">
        <f t="shared" si="54"/>
        <v>1828883.5200000152</v>
      </c>
    </row>
    <row r="3484" spans="1:6" ht="22.5" customHeight="1">
      <c r="A3484" s="1013" t="s">
        <v>22091</v>
      </c>
      <c r="B3484" s="1013" t="s">
        <v>22094</v>
      </c>
      <c r="C3484" s="1017">
        <v>0</v>
      </c>
      <c r="D3484" s="1017">
        <v>53.75</v>
      </c>
      <c r="E3484" s="612">
        <f t="shared" si="54"/>
        <v>1828829.7700000152</v>
      </c>
    </row>
    <row r="3485" spans="1:6" ht="22.5" customHeight="1">
      <c r="A3485" s="1013" t="s">
        <v>22091</v>
      </c>
      <c r="B3485" s="1013" t="s">
        <v>22095</v>
      </c>
      <c r="C3485" s="1017">
        <v>0</v>
      </c>
      <c r="D3485" s="1017">
        <v>75500</v>
      </c>
      <c r="E3485" s="612">
        <f t="shared" si="54"/>
        <v>1753329.7700000152</v>
      </c>
    </row>
    <row r="3486" spans="1:6" ht="22.5" customHeight="1">
      <c r="A3486" s="1013" t="s">
        <v>22096</v>
      </c>
      <c r="B3486" s="1013" t="s">
        <v>22097</v>
      </c>
      <c r="C3486" s="1017">
        <v>0</v>
      </c>
      <c r="D3486" s="1017">
        <v>60000</v>
      </c>
      <c r="E3486" s="612">
        <f t="shared" si="54"/>
        <v>1693329.7700000152</v>
      </c>
    </row>
    <row r="3487" spans="1:6" ht="22.5" customHeight="1">
      <c r="A3487" s="1013" t="s">
        <v>22096</v>
      </c>
      <c r="B3487" s="1013" t="s">
        <v>22098</v>
      </c>
      <c r="C3487" s="1017">
        <v>0</v>
      </c>
      <c r="D3487" s="1017">
        <v>21000</v>
      </c>
      <c r="E3487" s="612">
        <f t="shared" si="54"/>
        <v>1672329.7700000152</v>
      </c>
    </row>
    <row r="3488" spans="1:6" ht="22.5" customHeight="1">
      <c r="A3488" s="1013" t="s">
        <v>22099</v>
      </c>
      <c r="B3488" s="1013" t="s">
        <v>22100</v>
      </c>
      <c r="C3488" s="1024">
        <v>41500</v>
      </c>
      <c r="D3488" s="1017">
        <v>0</v>
      </c>
      <c r="E3488" s="612">
        <f t="shared" si="54"/>
        <v>1713829.7700000152</v>
      </c>
      <c r="F3488" s="849">
        <v>18500</v>
      </c>
    </row>
    <row r="3489" spans="1:5" ht="22.5" customHeight="1">
      <c r="A3489" s="1013" t="s">
        <v>22101</v>
      </c>
      <c r="B3489" s="1013" t="s">
        <v>21521</v>
      </c>
      <c r="C3489" s="1024">
        <v>34000</v>
      </c>
      <c r="D3489" s="1017">
        <v>0</v>
      </c>
      <c r="E3489" s="612">
        <f t="shared" si="54"/>
        <v>1747829.7700000152</v>
      </c>
    </row>
    <row r="3490" spans="1:5" ht="22.5" customHeight="1">
      <c r="A3490" s="1013" t="s">
        <v>22101</v>
      </c>
      <c r="B3490" s="1013" t="s">
        <v>22102</v>
      </c>
      <c r="C3490" s="1024">
        <v>75250</v>
      </c>
      <c r="D3490" s="1017">
        <v>0</v>
      </c>
      <c r="E3490" s="612">
        <f t="shared" si="54"/>
        <v>1823079.7700000152</v>
      </c>
    </row>
    <row r="3491" spans="1:5" ht="22.5" customHeight="1">
      <c r="A3491" s="1013" t="s">
        <v>22103</v>
      </c>
      <c r="B3491" s="1013" t="s">
        <v>22104</v>
      </c>
      <c r="C3491" s="1024">
        <v>40000</v>
      </c>
      <c r="D3491" s="1017">
        <v>0</v>
      </c>
      <c r="E3491" s="612">
        <f t="shared" si="54"/>
        <v>1863079.7700000152</v>
      </c>
    </row>
    <row r="3492" spans="1:5" ht="22.5" customHeight="1">
      <c r="A3492" s="1013" t="s">
        <v>22105</v>
      </c>
      <c r="B3492" s="1013" t="s">
        <v>22106</v>
      </c>
      <c r="C3492" s="1024">
        <v>34000</v>
      </c>
      <c r="D3492" s="1017">
        <v>0</v>
      </c>
      <c r="E3492" s="612">
        <f t="shared" si="54"/>
        <v>1897079.7700000152</v>
      </c>
    </row>
    <row r="3493" spans="1:5" ht="22.5" customHeight="1">
      <c r="A3493" s="1013" t="s">
        <v>22107</v>
      </c>
      <c r="B3493" s="1013" t="s">
        <v>22108</v>
      </c>
      <c r="C3493" s="1024">
        <v>45250</v>
      </c>
      <c r="D3493" s="1017">
        <v>0</v>
      </c>
      <c r="E3493" s="612">
        <f t="shared" si="54"/>
        <v>1942329.7700000152</v>
      </c>
    </row>
    <row r="3494" spans="1:5" ht="22.5" customHeight="1">
      <c r="A3494" s="1013" t="s">
        <v>22109</v>
      </c>
      <c r="B3494" s="1013" t="s">
        <v>22110</v>
      </c>
      <c r="C3494" s="1024">
        <v>54000</v>
      </c>
      <c r="D3494" s="1017">
        <v>0</v>
      </c>
      <c r="E3494" s="612">
        <f t="shared" si="54"/>
        <v>1996329.7700000152</v>
      </c>
    </row>
    <row r="3495" spans="1:5" ht="22.5" customHeight="1">
      <c r="A3495" s="1013" t="s">
        <v>22111</v>
      </c>
      <c r="B3495" s="1013" t="s">
        <v>22112</v>
      </c>
      <c r="C3495" s="1024">
        <v>25000</v>
      </c>
      <c r="D3495" s="1017">
        <v>0</v>
      </c>
      <c r="E3495" s="612">
        <f t="shared" si="54"/>
        <v>2021329.7700000152</v>
      </c>
    </row>
    <row r="3496" spans="1:5" ht="22.5" customHeight="1">
      <c r="A3496" s="1013" t="s">
        <v>22113</v>
      </c>
      <c r="B3496" s="1013" t="s">
        <v>22114</v>
      </c>
      <c r="C3496" s="1024">
        <v>1500</v>
      </c>
      <c r="D3496" s="1017">
        <v>0</v>
      </c>
      <c r="E3496" s="612">
        <f t="shared" si="54"/>
        <v>2022829.7700000152</v>
      </c>
    </row>
    <row r="3497" spans="1:5" ht="22.5" customHeight="1">
      <c r="A3497" s="1013" t="s">
        <v>22115</v>
      </c>
      <c r="B3497" s="1013" t="s">
        <v>22116</v>
      </c>
      <c r="C3497" s="1024">
        <v>18000</v>
      </c>
      <c r="D3497" s="1017">
        <v>0</v>
      </c>
      <c r="E3497" s="612">
        <f t="shared" si="54"/>
        <v>2040829.7700000152</v>
      </c>
    </row>
    <row r="3498" spans="1:5" ht="22.5" customHeight="1">
      <c r="A3498" s="1013" t="s">
        <v>22117</v>
      </c>
      <c r="B3498" s="1013" t="s">
        <v>22118</v>
      </c>
      <c r="C3498" s="1017">
        <v>0</v>
      </c>
      <c r="D3498" s="1017">
        <v>70000</v>
      </c>
      <c r="E3498" s="612">
        <f t="shared" si="54"/>
        <v>1970829.7700000152</v>
      </c>
    </row>
    <row r="3499" spans="1:5" ht="22.5" customHeight="1">
      <c r="A3499" s="1013" t="s">
        <v>22117</v>
      </c>
      <c r="B3499" s="1013" t="s">
        <v>22119</v>
      </c>
      <c r="C3499" s="1017">
        <v>0</v>
      </c>
      <c r="D3499" s="1017">
        <v>21600</v>
      </c>
      <c r="E3499" s="612">
        <f t="shared" si="54"/>
        <v>1949229.7700000152</v>
      </c>
    </row>
    <row r="3500" spans="1:5" ht="22.5" customHeight="1">
      <c r="A3500" s="1013" t="s">
        <v>22117</v>
      </c>
      <c r="B3500" s="1013" t="s">
        <v>22120</v>
      </c>
      <c r="C3500" s="1017">
        <v>0</v>
      </c>
      <c r="D3500" s="1017">
        <v>48700</v>
      </c>
      <c r="E3500" s="612">
        <f t="shared" si="54"/>
        <v>1900529.7700000152</v>
      </c>
    </row>
    <row r="3501" spans="1:5" ht="22.5" customHeight="1">
      <c r="A3501" s="1013" t="s">
        <v>22117</v>
      </c>
      <c r="B3501" s="1013" t="s">
        <v>22121</v>
      </c>
      <c r="C3501" s="1017">
        <v>0</v>
      </c>
      <c r="D3501" s="1017">
        <v>20000</v>
      </c>
      <c r="E3501" s="612">
        <f t="shared" si="54"/>
        <v>1880529.7700000152</v>
      </c>
    </row>
    <row r="3502" spans="1:5" ht="22.5" customHeight="1">
      <c r="A3502" s="1013" t="s">
        <v>22117</v>
      </c>
      <c r="B3502" s="1013" t="s">
        <v>22122</v>
      </c>
      <c r="C3502" s="1017">
        <v>0</v>
      </c>
      <c r="D3502" s="1017">
        <v>45000</v>
      </c>
      <c r="E3502" s="612">
        <f t="shared" si="54"/>
        <v>1835529.7700000152</v>
      </c>
    </row>
    <row r="3503" spans="1:5" ht="22.5" customHeight="1">
      <c r="A3503" s="1013" t="s">
        <v>22123</v>
      </c>
      <c r="B3503" s="1013" t="s">
        <v>22124</v>
      </c>
      <c r="C3503" s="1017">
        <v>0</v>
      </c>
      <c r="D3503" s="1017">
        <v>26.88</v>
      </c>
      <c r="E3503" s="612">
        <f t="shared" si="54"/>
        <v>1835502.8900000153</v>
      </c>
    </row>
    <row r="3504" spans="1:5" ht="22.5" customHeight="1">
      <c r="A3504" s="1013" t="s">
        <v>22123</v>
      </c>
      <c r="B3504" s="1013" t="s">
        <v>22125</v>
      </c>
      <c r="C3504" s="1017">
        <v>0</v>
      </c>
      <c r="D3504" s="1017">
        <v>15000</v>
      </c>
      <c r="E3504" s="612">
        <f t="shared" si="54"/>
        <v>1820502.8900000153</v>
      </c>
    </row>
    <row r="3505" spans="1:5" ht="22.5" customHeight="1">
      <c r="A3505" s="1013" t="s">
        <v>22123</v>
      </c>
      <c r="B3505" s="1013" t="s">
        <v>22126</v>
      </c>
      <c r="C3505" s="1017">
        <v>0</v>
      </c>
      <c r="D3505" s="1017">
        <v>10.75</v>
      </c>
      <c r="E3505" s="612">
        <f t="shared" si="54"/>
        <v>1820492.1400000153</v>
      </c>
    </row>
    <row r="3506" spans="1:5" ht="22.5" customHeight="1">
      <c r="A3506" s="1013" t="s">
        <v>22123</v>
      </c>
      <c r="B3506" s="1013" t="s">
        <v>22127</v>
      </c>
      <c r="C3506" s="1017">
        <v>0</v>
      </c>
      <c r="D3506" s="1017">
        <v>3850</v>
      </c>
      <c r="E3506" s="612">
        <f t="shared" si="54"/>
        <v>1816642.1400000153</v>
      </c>
    </row>
    <row r="3507" spans="1:5" ht="22.5" customHeight="1">
      <c r="A3507" s="1013" t="s">
        <v>22123</v>
      </c>
      <c r="B3507" s="1013" t="s">
        <v>22128</v>
      </c>
      <c r="C3507" s="1017">
        <v>0</v>
      </c>
      <c r="D3507" s="1017">
        <v>53.75</v>
      </c>
      <c r="E3507" s="612">
        <f t="shared" si="54"/>
        <v>1816588.3900000153</v>
      </c>
    </row>
    <row r="3508" spans="1:5" ht="22.5" customHeight="1">
      <c r="A3508" s="1013" t="s">
        <v>22123</v>
      </c>
      <c r="B3508" s="1013" t="s">
        <v>22129</v>
      </c>
      <c r="C3508" s="1017">
        <v>0</v>
      </c>
      <c r="D3508" s="1017">
        <v>1400000</v>
      </c>
      <c r="E3508" s="612">
        <f t="shared" si="54"/>
        <v>416588.39000001526</v>
      </c>
    </row>
    <row r="3509" spans="1:5" ht="22.5" customHeight="1">
      <c r="A3509" s="1013" t="s">
        <v>22130</v>
      </c>
      <c r="B3509" s="1013" t="s">
        <v>22131</v>
      </c>
      <c r="C3509" s="1024">
        <v>59000</v>
      </c>
      <c r="D3509" s="1017">
        <v>0</v>
      </c>
      <c r="E3509" s="612">
        <f t="shared" si="54"/>
        <v>475588.39000001526</v>
      </c>
    </row>
    <row r="3510" spans="1:5" ht="22.5" customHeight="1">
      <c r="A3510" s="1013" t="s">
        <v>22132</v>
      </c>
      <c r="B3510" s="1013" t="s">
        <v>8336</v>
      </c>
      <c r="C3510" s="1017">
        <v>0</v>
      </c>
      <c r="D3510" s="1017">
        <v>600</v>
      </c>
      <c r="E3510" s="612">
        <f t="shared" si="54"/>
        <v>474988.39000001526</v>
      </c>
    </row>
    <row r="3511" spans="1:5" ht="22.5" customHeight="1">
      <c r="A3511" s="1013" t="s">
        <v>22133</v>
      </c>
      <c r="B3511" s="1013" t="s">
        <v>22134</v>
      </c>
      <c r="C3511" s="1024">
        <v>27500</v>
      </c>
      <c r="D3511" s="1017">
        <v>0</v>
      </c>
      <c r="E3511" s="612">
        <f t="shared" si="54"/>
        <v>502488.39000001526</v>
      </c>
    </row>
    <row r="3512" spans="1:5" ht="22.5" customHeight="1">
      <c r="A3512" s="1013" t="s">
        <v>22135</v>
      </c>
      <c r="B3512" s="1013" t="s">
        <v>22136</v>
      </c>
      <c r="C3512" s="1024">
        <v>30000</v>
      </c>
      <c r="D3512" s="1017">
        <v>0</v>
      </c>
      <c r="E3512" s="612">
        <f t="shared" si="54"/>
        <v>532488.39000001526</v>
      </c>
    </row>
    <row r="3513" spans="1:5" ht="22.5" customHeight="1">
      <c r="A3513" s="1013" t="s">
        <v>22137</v>
      </c>
      <c r="B3513" s="1013" t="s">
        <v>22138</v>
      </c>
      <c r="C3513" s="1024">
        <v>20000</v>
      </c>
      <c r="D3513" s="1017">
        <v>0</v>
      </c>
      <c r="E3513" s="612">
        <f t="shared" si="54"/>
        <v>552488.39000001526</v>
      </c>
    </row>
    <row r="3514" spans="1:5" ht="22.5" customHeight="1">
      <c r="A3514" s="1013" t="s">
        <v>22139</v>
      </c>
      <c r="B3514" s="1013" t="s">
        <v>22140</v>
      </c>
      <c r="C3514" s="1024">
        <v>5000</v>
      </c>
      <c r="D3514" s="1017">
        <v>0</v>
      </c>
      <c r="E3514" s="612">
        <f t="shared" si="54"/>
        <v>557488.39000001526</v>
      </c>
    </row>
    <row r="3515" spans="1:5" ht="22.5" customHeight="1">
      <c r="A3515" s="1013" t="s">
        <v>22141</v>
      </c>
      <c r="B3515" s="1013" t="s">
        <v>22142</v>
      </c>
      <c r="C3515" s="1024">
        <v>9000</v>
      </c>
      <c r="D3515" s="1017">
        <v>0</v>
      </c>
      <c r="E3515" s="612">
        <f t="shared" si="54"/>
        <v>566488.39000001526</v>
      </c>
    </row>
    <row r="3516" spans="1:5" ht="22.5" customHeight="1">
      <c r="A3516" s="1013" t="s">
        <v>22143</v>
      </c>
      <c r="B3516" s="1013" t="s">
        <v>22144</v>
      </c>
      <c r="C3516" s="1024">
        <v>10000</v>
      </c>
      <c r="D3516" s="1017">
        <v>0</v>
      </c>
      <c r="E3516" s="612">
        <f t="shared" si="54"/>
        <v>576488.39000001526</v>
      </c>
    </row>
    <row r="3517" spans="1:5" ht="22.5" customHeight="1">
      <c r="A3517" s="1013" t="s">
        <v>22173</v>
      </c>
      <c r="B3517" s="1013" t="s">
        <v>22174</v>
      </c>
      <c r="C3517" s="1024">
        <v>25000</v>
      </c>
      <c r="D3517" s="1017">
        <v>0</v>
      </c>
      <c r="E3517" s="612">
        <f t="shared" si="54"/>
        <v>601488.39000001526</v>
      </c>
    </row>
    <row r="3518" spans="1:5" ht="22.5" customHeight="1">
      <c r="A3518" s="1013" t="s">
        <v>22175</v>
      </c>
      <c r="B3518" s="1013" t="s">
        <v>22176</v>
      </c>
      <c r="C3518" s="1024">
        <v>15000</v>
      </c>
      <c r="D3518" s="1017">
        <v>0</v>
      </c>
      <c r="E3518" s="612">
        <f t="shared" si="54"/>
        <v>616488.39000001526</v>
      </c>
    </row>
    <row r="3519" spans="1:5" ht="22.5" customHeight="1">
      <c r="A3519" s="1013" t="s">
        <v>22177</v>
      </c>
      <c r="B3519" s="1013" t="s">
        <v>22178</v>
      </c>
      <c r="C3519" s="1024">
        <v>20000</v>
      </c>
      <c r="D3519" s="1017">
        <v>0</v>
      </c>
      <c r="E3519" s="612">
        <f t="shared" si="54"/>
        <v>636488.39000001526</v>
      </c>
    </row>
    <row r="3520" spans="1:5" ht="22.5" customHeight="1">
      <c r="A3520" s="1013" t="s">
        <v>22179</v>
      </c>
      <c r="B3520" s="1013" t="s">
        <v>8336</v>
      </c>
      <c r="C3520" s="1017">
        <v>0</v>
      </c>
      <c r="D3520" s="1017">
        <v>500</v>
      </c>
      <c r="E3520" s="612">
        <f t="shared" si="54"/>
        <v>635988.39000001526</v>
      </c>
    </row>
    <row r="3521" spans="1:5" ht="22.5" customHeight="1">
      <c r="A3521" s="1013" t="s">
        <v>22180</v>
      </c>
      <c r="B3521" s="1013" t="s">
        <v>22181</v>
      </c>
      <c r="C3521" s="1024">
        <v>25000</v>
      </c>
      <c r="D3521" s="1017">
        <v>0</v>
      </c>
      <c r="E3521" s="612">
        <f t="shared" si="54"/>
        <v>660988.39000001526</v>
      </c>
    </row>
    <row r="3522" spans="1:5" ht="22.5" customHeight="1">
      <c r="A3522" s="1013" t="s">
        <v>22182</v>
      </c>
      <c r="B3522" s="1013" t="s">
        <v>22183</v>
      </c>
      <c r="C3522" s="1024">
        <v>25000</v>
      </c>
      <c r="D3522" s="1017">
        <v>0</v>
      </c>
      <c r="E3522" s="612">
        <f t="shared" si="54"/>
        <v>685988.39000001526</v>
      </c>
    </row>
    <row r="3523" spans="1:5" ht="22.5" customHeight="1">
      <c r="A3523" s="1013" t="s">
        <v>22184</v>
      </c>
      <c r="B3523" s="1013" t="s">
        <v>22185</v>
      </c>
      <c r="C3523" s="1024">
        <v>25000</v>
      </c>
      <c r="D3523" s="1017">
        <v>0</v>
      </c>
      <c r="E3523" s="612">
        <f t="shared" si="54"/>
        <v>710988.39000001526</v>
      </c>
    </row>
    <row r="3524" spans="1:5" ht="22.5" customHeight="1">
      <c r="A3524" s="1013" t="s">
        <v>22186</v>
      </c>
      <c r="B3524" s="1013" t="s">
        <v>22187</v>
      </c>
      <c r="C3524" s="1024">
        <v>20000</v>
      </c>
      <c r="D3524" s="1017">
        <v>0</v>
      </c>
      <c r="E3524" s="612">
        <f t="shared" si="54"/>
        <v>730988.39000001526</v>
      </c>
    </row>
    <row r="3525" spans="1:5" ht="22.5" customHeight="1">
      <c r="A3525" s="1013" t="s">
        <v>22188</v>
      </c>
      <c r="B3525" s="1013" t="s">
        <v>22189</v>
      </c>
      <c r="C3525" s="1024">
        <v>5000</v>
      </c>
      <c r="D3525" s="1017">
        <v>0</v>
      </c>
      <c r="E3525" s="612">
        <f t="shared" si="54"/>
        <v>735988.39000001526</v>
      </c>
    </row>
    <row r="3526" spans="1:5" ht="22.5" customHeight="1">
      <c r="A3526" s="1013" t="s">
        <v>22190</v>
      </c>
      <c r="B3526" s="1013" t="s">
        <v>22191</v>
      </c>
      <c r="C3526" s="1024">
        <v>30000</v>
      </c>
      <c r="D3526" s="1017">
        <v>0</v>
      </c>
      <c r="E3526" s="612">
        <f t="shared" si="54"/>
        <v>765988.39000001526</v>
      </c>
    </row>
    <row r="3527" spans="1:5" ht="22.5" customHeight="1">
      <c r="A3527" s="1013" t="s">
        <v>22192</v>
      </c>
      <c r="B3527" s="1013" t="s">
        <v>22193</v>
      </c>
      <c r="C3527" s="1024">
        <v>40000</v>
      </c>
      <c r="D3527" s="1017">
        <v>0</v>
      </c>
      <c r="E3527" s="612">
        <f t="shared" si="54"/>
        <v>805988.39000001526</v>
      </c>
    </row>
    <row r="3528" spans="1:5" ht="22.5" customHeight="1">
      <c r="A3528" s="1013" t="s">
        <v>22194</v>
      </c>
      <c r="B3528" s="1013" t="s">
        <v>22195</v>
      </c>
      <c r="C3528" s="1024">
        <v>40625</v>
      </c>
      <c r="D3528" s="1017">
        <v>0</v>
      </c>
      <c r="E3528" s="612">
        <f t="shared" si="54"/>
        <v>846613.39000001526</v>
      </c>
    </row>
    <row r="3529" spans="1:5" ht="22.5" customHeight="1">
      <c r="A3529" s="1013" t="s">
        <v>22196</v>
      </c>
      <c r="B3529" s="1013" t="s">
        <v>22197</v>
      </c>
      <c r="C3529" s="1024">
        <v>20000</v>
      </c>
      <c r="D3529" s="1017">
        <v>0</v>
      </c>
      <c r="E3529" s="612">
        <f t="shared" si="54"/>
        <v>866613.39000001526</v>
      </c>
    </row>
    <row r="3530" spans="1:5" ht="22.5" customHeight="1">
      <c r="A3530" s="1013" t="s">
        <v>22198</v>
      </c>
      <c r="B3530" s="1013" t="s">
        <v>22199</v>
      </c>
      <c r="C3530" s="1024">
        <v>25000</v>
      </c>
      <c r="D3530" s="1017">
        <v>0</v>
      </c>
      <c r="E3530" s="612">
        <f t="shared" si="54"/>
        <v>891613.39000001526</v>
      </c>
    </row>
    <row r="3531" spans="1:5" ht="22.5" customHeight="1">
      <c r="A3531" s="1013" t="s">
        <v>22200</v>
      </c>
      <c r="B3531" s="1013" t="s">
        <v>22201</v>
      </c>
      <c r="C3531" s="1024">
        <v>5000</v>
      </c>
      <c r="D3531" s="1017">
        <v>0</v>
      </c>
      <c r="E3531" s="612">
        <f t="shared" si="54"/>
        <v>896613.39000001526</v>
      </c>
    </row>
    <row r="3532" spans="1:5" ht="22.5" customHeight="1">
      <c r="A3532" s="1013" t="s">
        <v>22202</v>
      </c>
      <c r="B3532" s="1013" t="s">
        <v>22203</v>
      </c>
      <c r="C3532" s="1017">
        <v>0</v>
      </c>
      <c r="D3532" s="1017">
        <v>65000</v>
      </c>
      <c r="E3532" s="612">
        <f t="shared" ref="E3532:E3584" si="55">E3531-D3532+C3532</f>
        <v>831613.39000001526</v>
      </c>
    </row>
    <row r="3533" spans="1:5" ht="22.5" customHeight="1">
      <c r="A3533" s="1013" t="s">
        <v>22202</v>
      </c>
      <c r="B3533" s="1013" t="s">
        <v>22204</v>
      </c>
      <c r="C3533" s="1017">
        <v>0</v>
      </c>
      <c r="D3533" s="1017">
        <v>15000</v>
      </c>
      <c r="E3533" s="612">
        <f t="shared" si="55"/>
        <v>816613.39000001526</v>
      </c>
    </row>
    <row r="3534" spans="1:5" ht="22.5" customHeight="1">
      <c r="A3534" s="1013" t="s">
        <v>22205</v>
      </c>
      <c r="B3534" s="1013" t="s">
        <v>22206</v>
      </c>
      <c r="C3534" s="1024">
        <v>40000</v>
      </c>
      <c r="D3534" s="1017">
        <v>0</v>
      </c>
      <c r="E3534" s="612">
        <f t="shared" si="55"/>
        <v>856613.39000001526</v>
      </c>
    </row>
    <row r="3535" spans="1:5" ht="22.5" customHeight="1">
      <c r="A3535" s="1013" t="s">
        <v>22207</v>
      </c>
      <c r="B3535" s="1013" t="s">
        <v>22208</v>
      </c>
      <c r="C3535" s="1024">
        <v>30000</v>
      </c>
      <c r="D3535" s="1017">
        <v>0</v>
      </c>
      <c r="E3535" s="612">
        <f t="shared" si="55"/>
        <v>886613.39000001526</v>
      </c>
    </row>
    <row r="3536" spans="1:5" ht="22.5" customHeight="1">
      <c r="A3536" s="1013" t="s">
        <v>22209</v>
      </c>
      <c r="B3536" s="1013" t="s">
        <v>22210</v>
      </c>
      <c r="C3536" s="1024">
        <v>5000</v>
      </c>
      <c r="D3536" s="1017">
        <v>0</v>
      </c>
      <c r="E3536" s="612">
        <f t="shared" si="55"/>
        <v>891613.39000001526</v>
      </c>
    </row>
    <row r="3537" spans="1:5" ht="22.5" customHeight="1">
      <c r="A3537" s="1013" t="s">
        <v>22211</v>
      </c>
      <c r="B3537" s="1013" t="s">
        <v>22212</v>
      </c>
      <c r="C3537" s="1024">
        <v>30000</v>
      </c>
      <c r="D3537" s="1017">
        <v>0</v>
      </c>
      <c r="E3537" s="612">
        <f t="shared" si="55"/>
        <v>921613.39000001526</v>
      </c>
    </row>
    <row r="3538" spans="1:5" ht="22.5" customHeight="1">
      <c r="A3538" s="1013" t="s">
        <v>22213</v>
      </c>
      <c r="B3538" s="1013" t="s">
        <v>22214</v>
      </c>
      <c r="C3538" s="1024">
        <v>30000</v>
      </c>
      <c r="D3538" s="1017">
        <v>0</v>
      </c>
      <c r="E3538" s="612">
        <f t="shared" si="55"/>
        <v>951613.39000001526</v>
      </c>
    </row>
    <row r="3539" spans="1:5" ht="22.5" customHeight="1">
      <c r="A3539" s="1013" t="s">
        <v>22215</v>
      </c>
      <c r="B3539" s="1013" t="s">
        <v>22216</v>
      </c>
      <c r="C3539" s="1024">
        <v>20000</v>
      </c>
      <c r="D3539" s="1017">
        <v>0</v>
      </c>
      <c r="E3539" s="612">
        <f t="shared" si="55"/>
        <v>971613.39000001526</v>
      </c>
    </row>
    <row r="3540" spans="1:5" ht="22.5" customHeight="1">
      <c r="A3540" s="1013" t="s">
        <v>22217</v>
      </c>
      <c r="B3540" s="1013" t="s">
        <v>22218</v>
      </c>
      <c r="C3540" s="1024">
        <v>20000</v>
      </c>
      <c r="D3540" s="1017">
        <v>0</v>
      </c>
      <c r="E3540" s="612">
        <f t="shared" si="55"/>
        <v>991613.39000001526</v>
      </c>
    </row>
    <row r="3541" spans="1:5" ht="22.5" customHeight="1">
      <c r="A3541" s="1013" t="s">
        <v>22217</v>
      </c>
      <c r="B3541" s="1013" t="s">
        <v>22219</v>
      </c>
      <c r="C3541" s="1024">
        <v>20000</v>
      </c>
      <c r="D3541" s="1017">
        <v>0</v>
      </c>
      <c r="E3541" s="612">
        <f t="shared" si="55"/>
        <v>1011613.3900000153</v>
      </c>
    </row>
    <row r="3542" spans="1:5" ht="22.5" customHeight="1">
      <c r="A3542" s="1013" t="s">
        <v>22220</v>
      </c>
      <c r="B3542" s="1013" t="s">
        <v>22221</v>
      </c>
      <c r="C3542" s="1024">
        <v>20000</v>
      </c>
      <c r="D3542" s="1017">
        <v>0</v>
      </c>
      <c r="E3542" s="612">
        <f t="shared" si="55"/>
        <v>1031613.3900000153</v>
      </c>
    </row>
    <row r="3543" spans="1:5" ht="22.5" customHeight="1">
      <c r="A3543" s="1013" t="s">
        <v>22222</v>
      </c>
      <c r="B3543" s="1013" t="s">
        <v>22223</v>
      </c>
      <c r="C3543" s="1024">
        <v>20000</v>
      </c>
      <c r="D3543" s="1017">
        <v>0</v>
      </c>
      <c r="E3543" s="612">
        <f t="shared" si="55"/>
        <v>1051613.3900000153</v>
      </c>
    </row>
    <row r="3544" spans="1:5" ht="22.5" customHeight="1">
      <c r="A3544" s="1013" t="s">
        <v>22224</v>
      </c>
      <c r="B3544" s="1013" t="s">
        <v>22225</v>
      </c>
      <c r="C3544" s="1024">
        <v>25000</v>
      </c>
      <c r="D3544" s="1017">
        <v>0</v>
      </c>
      <c r="E3544" s="612">
        <f t="shared" si="55"/>
        <v>1076613.3900000153</v>
      </c>
    </row>
    <row r="3545" spans="1:5" ht="22.5" customHeight="1">
      <c r="A3545" s="1013" t="s">
        <v>22226</v>
      </c>
      <c r="B3545" s="1013" t="s">
        <v>22227</v>
      </c>
      <c r="C3545" s="1024">
        <v>25000</v>
      </c>
      <c r="D3545" s="1017">
        <v>0</v>
      </c>
      <c r="E3545" s="612">
        <f t="shared" si="55"/>
        <v>1101613.3900000153</v>
      </c>
    </row>
    <row r="3546" spans="1:5" ht="22.5" customHeight="1">
      <c r="A3546" s="1013" t="s">
        <v>22228</v>
      </c>
      <c r="B3546" s="1013" t="s">
        <v>22229</v>
      </c>
      <c r="C3546" s="1024">
        <v>20000</v>
      </c>
      <c r="D3546" s="1017">
        <v>0</v>
      </c>
      <c r="E3546" s="612">
        <f t="shared" si="55"/>
        <v>1121613.3900000153</v>
      </c>
    </row>
    <row r="3547" spans="1:5" ht="22.5" customHeight="1">
      <c r="A3547" s="1013" t="s">
        <v>22230</v>
      </c>
      <c r="B3547" s="1013" t="s">
        <v>22231</v>
      </c>
      <c r="C3547" s="1024">
        <v>25000</v>
      </c>
      <c r="D3547" s="1017">
        <v>0</v>
      </c>
      <c r="E3547" s="612">
        <f t="shared" si="55"/>
        <v>1146613.3900000153</v>
      </c>
    </row>
    <row r="3548" spans="1:5" ht="22.5" customHeight="1">
      <c r="A3548" s="1013" t="s">
        <v>22232</v>
      </c>
      <c r="B3548" s="1013" t="s">
        <v>22233</v>
      </c>
      <c r="C3548" s="1024">
        <v>20000</v>
      </c>
      <c r="D3548" s="1017">
        <v>0</v>
      </c>
      <c r="E3548" s="612">
        <f t="shared" si="55"/>
        <v>1166613.3900000153</v>
      </c>
    </row>
    <row r="3549" spans="1:5" ht="22.5" customHeight="1">
      <c r="A3549" s="1013" t="s">
        <v>22234</v>
      </c>
      <c r="B3549" s="1013" t="s">
        <v>22235</v>
      </c>
      <c r="C3549" s="1024">
        <v>30000</v>
      </c>
      <c r="D3549" s="1017">
        <v>0</v>
      </c>
      <c r="E3549" s="612">
        <f t="shared" si="55"/>
        <v>1196613.3900000153</v>
      </c>
    </row>
    <row r="3550" spans="1:5" ht="22.5" customHeight="1">
      <c r="A3550" s="1013" t="s">
        <v>22236</v>
      </c>
      <c r="B3550" s="1013" t="s">
        <v>22237</v>
      </c>
      <c r="C3550" s="1024">
        <v>20000</v>
      </c>
      <c r="D3550" s="1017">
        <v>0</v>
      </c>
      <c r="E3550" s="612">
        <f t="shared" si="55"/>
        <v>1216613.3900000153</v>
      </c>
    </row>
    <row r="3551" spans="1:5" ht="22.5" customHeight="1">
      <c r="A3551" s="1013" t="s">
        <v>22238</v>
      </c>
      <c r="B3551" s="1013" t="s">
        <v>22239</v>
      </c>
      <c r="C3551" s="1024">
        <v>20000</v>
      </c>
      <c r="D3551" s="1017">
        <v>0</v>
      </c>
      <c r="E3551" s="612">
        <f t="shared" si="55"/>
        <v>1236613.3900000153</v>
      </c>
    </row>
    <row r="3552" spans="1:5" ht="22.5" customHeight="1">
      <c r="A3552" s="1013" t="s">
        <v>22240</v>
      </c>
      <c r="B3552" s="1013" t="s">
        <v>22241</v>
      </c>
      <c r="C3552" s="1024">
        <v>20000</v>
      </c>
      <c r="D3552" s="1017">
        <v>0</v>
      </c>
      <c r="E3552" s="612">
        <f t="shared" si="55"/>
        <v>1256613.3900000153</v>
      </c>
    </row>
    <row r="3553" spans="1:5" ht="22.5" customHeight="1">
      <c r="A3553" s="1013" t="s">
        <v>22242</v>
      </c>
      <c r="B3553" s="1013" t="s">
        <v>22243</v>
      </c>
      <c r="C3553" s="1024">
        <v>20000</v>
      </c>
      <c r="D3553" s="1017">
        <v>0</v>
      </c>
      <c r="E3553" s="612">
        <f t="shared" si="55"/>
        <v>1276613.3900000153</v>
      </c>
    </row>
    <row r="3554" spans="1:5" ht="22.5" customHeight="1">
      <c r="A3554" s="1013" t="s">
        <v>22244</v>
      </c>
      <c r="B3554" s="1013" t="s">
        <v>22245</v>
      </c>
      <c r="C3554" s="1024">
        <v>25000</v>
      </c>
      <c r="D3554" s="1017">
        <v>0</v>
      </c>
      <c r="E3554" s="612">
        <f t="shared" si="55"/>
        <v>1301613.3900000153</v>
      </c>
    </row>
    <row r="3555" spans="1:5" ht="22.5" customHeight="1">
      <c r="A3555" s="1013" t="s">
        <v>22246</v>
      </c>
      <c r="B3555" s="1013" t="s">
        <v>22247</v>
      </c>
      <c r="C3555" s="1024">
        <v>5000</v>
      </c>
      <c r="D3555" s="1017">
        <v>0</v>
      </c>
      <c r="E3555" s="612">
        <f t="shared" si="55"/>
        <v>1306613.3900000153</v>
      </c>
    </row>
    <row r="3556" spans="1:5" ht="22.5" customHeight="1">
      <c r="A3556" s="1013" t="s">
        <v>22248</v>
      </c>
      <c r="B3556" s="1013" t="s">
        <v>22249</v>
      </c>
      <c r="C3556" s="1024">
        <v>25000</v>
      </c>
      <c r="D3556" s="1017">
        <v>0</v>
      </c>
      <c r="E3556" s="612">
        <f t="shared" si="55"/>
        <v>1331613.3900000153</v>
      </c>
    </row>
    <row r="3557" spans="1:5" ht="22.5" customHeight="1">
      <c r="A3557" s="1013" t="s">
        <v>22250</v>
      </c>
      <c r="B3557" s="1013" t="s">
        <v>22251</v>
      </c>
      <c r="C3557" s="1024">
        <v>5000</v>
      </c>
      <c r="D3557" s="1017">
        <v>0</v>
      </c>
      <c r="E3557" s="612">
        <f t="shared" si="55"/>
        <v>1336613.3900000153</v>
      </c>
    </row>
    <row r="3558" spans="1:5" ht="22.5" customHeight="1">
      <c r="A3558" s="1013" t="s">
        <v>22252</v>
      </c>
      <c r="B3558" s="1013" t="s">
        <v>22253</v>
      </c>
      <c r="C3558" s="1024">
        <v>20000</v>
      </c>
      <c r="D3558" s="1017">
        <v>0</v>
      </c>
      <c r="E3558" s="612">
        <f t="shared" si="55"/>
        <v>1356613.3900000153</v>
      </c>
    </row>
    <row r="3559" spans="1:5" ht="22.5" customHeight="1">
      <c r="A3559" s="1013" t="s">
        <v>22254</v>
      </c>
      <c r="B3559" s="1013" t="s">
        <v>22255</v>
      </c>
      <c r="C3559" s="1024">
        <v>25000</v>
      </c>
      <c r="D3559" s="1017">
        <v>0</v>
      </c>
      <c r="E3559" s="612">
        <f t="shared" si="55"/>
        <v>1381613.3900000153</v>
      </c>
    </row>
    <row r="3560" spans="1:5" ht="22.5" customHeight="1">
      <c r="A3560" s="1013" t="s">
        <v>22256</v>
      </c>
      <c r="B3560" s="1013" t="s">
        <v>22257</v>
      </c>
      <c r="C3560" s="1024">
        <v>40000</v>
      </c>
      <c r="D3560" s="1017">
        <v>0</v>
      </c>
      <c r="E3560" s="612">
        <f t="shared" si="55"/>
        <v>1421613.3900000153</v>
      </c>
    </row>
    <row r="3561" spans="1:5" ht="22.5" customHeight="1">
      <c r="A3561" s="1013" t="s">
        <v>22258</v>
      </c>
      <c r="B3561" s="1013" t="s">
        <v>22259</v>
      </c>
      <c r="C3561" s="1024">
        <v>25000</v>
      </c>
      <c r="D3561" s="1017">
        <v>0</v>
      </c>
      <c r="E3561" s="612">
        <f t="shared" si="55"/>
        <v>1446613.3900000153</v>
      </c>
    </row>
    <row r="3562" spans="1:5" ht="22.5" customHeight="1">
      <c r="A3562" s="1013" t="s">
        <v>22260</v>
      </c>
      <c r="B3562" s="1013" t="s">
        <v>22261</v>
      </c>
      <c r="C3562" s="1024">
        <v>20000</v>
      </c>
      <c r="D3562" s="1017">
        <v>0</v>
      </c>
      <c r="E3562" s="612">
        <f t="shared" si="55"/>
        <v>1466613.3900000153</v>
      </c>
    </row>
    <row r="3563" spans="1:5" ht="22.5" customHeight="1">
      <c r="A3563" s="1013" t="s">
        <v>22262</v>
      </c>
      <c r="B3563" s="1013" t="s">
        <v>22263</v>
      </c>
      <c r="C3563" s="1024">
        <v>20000</v>
      </c>
      <c r="D3563" s="1017">
        <v>0</v>
      </c>
      <c r="E3563" s="612">
        <f t="shared" si="55"/>
        <v>1486613.3900000153</v>
      </c>
    </row>
    <row r="3564" spans="1:5" ht="22.5" customHeight="1">
      <c r="A3564" s="1013" t="s">
        <v>22264</v>
      </c>
      <c r="B3564" s="1013" t="s">
        <v>22265</v>
      </c>
      <c r="C3564" s="1024">
        <v>30000</v>
      </c>
      <c r="D3564" s="1017">
        <v>0</v>
      </c>
      <c r="E3564" s="612">
        <f t="shared" si="55"/>
        <v>1516613.3900000153</v>
      </c>
    </row>
    <row r="3565" spans="1:5" ht="22.5" customHeight="1">
      <c r="A3565" s="1013" t="s">
        <v>22266</v>
      </c>
      <c r="B3565" s="1013" t="s">
        <v>22267</v>
      </c>
      <c r="C3565" s="1024">
        <v>25000</v>
      </c>
      <c r="D3565" s="1017">
        <v>0</v>
      </c>
      <c r="E3565" s="612">
        <f t="shared" si="55"/>
        <v>1541613.3900000153</v>
      </c>
    </row>
    <row r="3566" spans="1:5" ht="22.5" customHeight="1">
      <c r="A3566" s="1013" t="s">
        <v>22268</v>
      </c>
      <c r="B3566" s="1013" t="s">
        <v>22269</v>
      </c>
      <c r="C3566" s="1024">
        <v>25000</v>
      </c>
      <c r="D3566" s="1017">
        <v>0</v>
      </c>
      <c r="E3566" s="612">
        <f t="shared" si="55"/>
        <v>1566613.3900000153</v>
      </c>
    </row>
    <row r="3567" spans="1:5" ht="22.5" customHeight="1">
      <c r="A3567" s="1013" t="s">
        <v>22270</v>
      </c>
      <c r="B3567" s="1013" t="s">
        <v>22271</v>
      </c>
      <c r="C3567" s="1024">
        <v>25000</v>
      </c>
      <c r="D3567" s="1017">
        <v>0</v>
      </c>
      <c r="E3567" s="612">
        <f t="shared" si="55"/>
        <v>1591613.3900000153</v>
      </c>
    </row>
    <row r="3568" spans="1:5" ht="22.5" customHeight="1">
      <c r="A3568" s="1013" t="s">
        <v>22272</v>
      </c>
      <c r="B3568" s="1013" t="s">
        <v>22273</v>
      </c>
      <c r="C3568" s="1024">
        <v>5000</v>
      </c>
      <c r="D3568" s="1017">
        <v>0</v>
      </c>
      <c r="E3568" s="612">
        <f t="shared" si="55"/>
        <v>1596613.3900000153</v>
      </c>
    </row>
    <row r="3569" spans="1:6" ht="22.5" customHeight="1">
      <c r="A3569" s="1013" t="s">
        <v>22274</v>
      </c>
      <c r="B3569" s="1013" t="s">
        <v>22275</v>
      </c>
      <c r="C3569" s="1024">
        <v>20000</v>
      </c>
      <c r="D3569" s="1017">
        <v>0</v>
      </c>
      <c r="E3569" s="612">
        <f t="shared" si="55"/>
        <v>1616613.3900000153</v>
      </c>
    </row>
    <row r="3570" spans="1:6" ht="22.5" customHeight="1">
      <c r="A3570" s="1013" t="s">
        <v>22276</v>
      </c>
      <c r="B3570" s="1013" t="s">
        <v>21571</v>
      </c>
      <c r="C3570" s="1024">
        <v>20000</v>
      </c>
      <c r="D3570" s="1017">
        <v>0</v>
      </c>
      <c r="E3570" s="612">
        <f t="shared" si="55"/>
        <v>1636613.3900000153</v>
      </c>
    </row>
    <row r="3571" spans="1:6" ht="22.5" customHeight="1">
      <c r="A3571" s="1013" t="s">
        <v>22276</v>
      </c>
      <c r="B3571" s="1013" t="s">
        <v>22277</v>
      </c>
      <c r="C3571" s="1024">
        <v>10000</v>
      </c>
      <c r="D3571" s="1017">
        <v>0</v>
      </c>
      <c r="E3571" s="612">
        <f t="shared" si="55"/>
        <v>1646613.3900000153</v>
      </c>
    </row>
    <row r="3572" spans="1:6" ht="22.5" customHeight="1">
      <c r="A3572" s="1013" t="s">
        <v>22278</v>
      </c>
      <c r="B3572" s="1013" t="s">
        <v>22279</v>
      </c>
      <c r="C3572" s="1024">
        <v>30000</v>
      </c>
      <c r="D3572" s="1017">
        <v>0</v>
      </c>
      <c r="E3572" s="612">
        <f t="shared" si="55"/>
        <v>1676613.3900000153</v>
      </c>
    </row>
    <row r="3573" spans="1:6" ht="22.5" customHeight="1">
      <c r="A3573" s="1013" t="s">
        <v>22280</v>
      </c>
      <c r="B3573" s="1013" t="s">
        <v>22281</v>
      </c>
      <c r="C3573" s="1024">
        <v>30000</v>
      </c>
      <c r="D3573" s="1017">
        <v>0</v>
      </c>
      <c r="E3573" s="612">
        <f t="shared" si="55"/>
        <v>1706613.3900000153</v>
      </c>
    </row>
    <row r="3574" spans="1:6" ht="22.5" customHeight="1">
      <c r="A3574" s="1013" t="s">
        <v>22282</v>
      </c>
      <c r="B3574" s="1013" t="s">
        <v>22283</v>
      </c>
      <c r="C3574" s="1024">
        <v>20000</v>
      </c>
      <c r="D3574" s="1017">
        <v>0</v>
      </c>
      <c r="E3574" s="612">
        <f t="shared" si="55"/>
        <v>1726613.3900000153</v>
      </c>
    </row>
    <row r="3575" spans="1:6" ht="22.5" customHeight="1">
      <c r="A3575" s="1013" t="s">
        <v>22284</v>
      </c>
      <c r="B3575" s="1013" t="s">
        <v>8336</v>
      </c>
      <c r="C3575" s="1017">
        <v>0</v>
      </c>
      <c r="D3575" s="1017">
        <v>1500</v>
      </c>
      <c r="E3575" s="612">
        <f t="shared" si="55"/>
        <v>1725113.3900000153</v>
      </c>
    </row>
    <row r="3576" spans="1:6" ht="22.5" customHeight="1">
      <c r="A3576" s="1013" t="s">
        <v>22285</v>
      </c>
      <c r="B3576" s="1013" t="s">
        <v>22286</v>
      </c>
      <c r="C3576" s="1024">
        <v>20000</v>
      </c>
      <c r="D3576" s="1017">
        <v>0</v>
      </c>
      <c r="E3576" s="612">
        <f t="shared" si="55"/>
        <v>1745113.3900000153</v>
      </c>
    </row>
    <row r="3577" spans="1:6" ht="22.5" customHeight="1">
      <c r="A3577" s="1013" t="s">
        <v>22287</v>
      </c>
      <c r="B3577" s="1013" t="s">
        <v>22288</v>
      </c>
      <c r="C3577" s="1024">
        <v>25000</v>
      </c>
      <c r="D3577" s="1017">
        <v>0</v>
      </c>
      <c r="E3577" s="612">
        <f t="shared" si="55"/>
        <v>1770113.3900000153</v>
      </c>
    </row>
    <row r="3578" spans="1:6" ht="22.5" customHeight="1">
      <c r="A3578" s="1015" t="s">
        <v>22289</v>
      </c>
      <c r="B3578" s="1015" t="s">
        <v>22290</v>
      </c>
      <c r="C3578" s="1024">
        <v>30000</v>
      </c>
      <c r="D3578" s="1017">
        <v>0</v>
      </c>
      <c r="E3578" s="612">
        <f t="shared" si="55"/>
        <v>1800113.3900000153</v>
      </c>
    </row>
    <row r="3579" spans="1:6" ht="22.5" customHeight="1">
      <c r="A3579" s="1380">
        <v>44494.150694444441</v>
      </c>
      <c r="B3579" s="1736" t="s">
        <v>22299</v>
      </c>
      <c r="C3579" s="2623">
        <v>25000</v>
      </c>
      <c r="D3579" s="1019">
        <v>0</v>
      </c>
      <c r="E3579" s="612">
        <f t="shared" si="55"/>
        <v>1825113.3900000153</v>
      </c>
      <c r="F3579" s="814"/>
    </row>
    <row r="3580" spans="1:6" ht="32.25" customHeight="1">
      <c r="A3580" s="1380">
        <v>44494.550694444442</v>
      </c>
      <c r="B3580" s="1736" t="s">
        <v>22300</v>
      </c>
      <c r="C3580" s="2623">
        <v>25000</v>
      </c>
      <c r="D3580" s="1019">
        <v>0</v>
      </c>
      <c r="E3580" s="612">
        <f t="shared" si="55"/>
        <v>1850113.3900000153</v>
      </c>
      <c r="F3580" s="814"/>
    </row>
    <row r="3581" spans="1:6" ht="29.25" customHeight="1">
      <c r="A3581" s="1380">
        <v>44494.938888888886</v>
      </c>
      <c r="B3581" s="1736" t="s">
        <v>22301</v>
      </c>
      <c r="C3581" s="2623">
        <v>25000</v>
      </c>
      <c r="D3581" s="1019">
        <v>0</v>
      </c>
      <c r="E3581" s="612">
        <f t="shared" si="55"/>
        <v>1875113.3900000153</v>
      </c>
      <c r="F3581" s="814"/>
    </row>
    <row r="3582" spans="1:6" ht="22.5" customHeight="1">
      <c r="A3582" s="1013" t="s">
        <v>22304</v>
      </c>
      <c r="B3582" s="1013" t="s">
        <v>22303</v>
      </c>
      <c r="C3582" s="1024">
        <v>44000</v>
      </c>
      <c r="D3582" s="1017">
        <v>0</v>
      </c>
      <c r="E3582" s="612">
        <f t="shared" si="55"/>
        <v>1919113.3900000153</v>
      </c>
    </row>
    <row r="3583" spans="1:6" ht="22.5" customHeight="1">
      <c r="A3583" s="1013" t="s">
        <v>22305</v>
      </c>
      <c r="B3583" s="1013" t="s">
        <v>22302</v>
      </c>
      <c r="C3583" s="1024">
        <v>54000</v>
      </c>
      <c r="D3583" s="1017">
        <v>0</v>
      </c>
      <c r="E3583" s="612">
        <f t="shared" si="55"/>
        <v>1973113.3900000153</v>
      </c>
    </row>
    <row r="3584" spans="1:6" ht="22.5" customHeight="1">
      <c r="A3584" s="1013" t="s">
        <v>22306</v>
      </c>
      <c r="B3584" s="1013" t="s">
        <v>22307</v>
      </c>
      <c r="C3584" s="1024">
        <v>20000</v>
      </c>
      <c r="D3584" s="1017">
        <v>0</v>
      </c>
      <c r="E3584" s="612">
        <f t="shared" si="55"/>
        <v>1993113.3900000153</v>
      </c>
    </row>
    <row r="3585" spans="1:5" ht="22.5" customHeight="1">
      <c r="A3585" s="1013" t="s">
        <v>22308</v>
      </c>
      <c r="B3585" s="1013" t="s">
        <v>22309</v>
      </c>
      <c r="C3585" s="1024">
        <v>25000</v>
      </c>
      <c r="D3585" s="1017">
        <v>0</v>
      </c>
      <c r="E3585" s="612">
        <f>E3584-D3585+C3585</f>
        <v>2018113.3900000153</v>
      </c>
    </row>
    <row r="3586" spans="1:5" ht="22.5" customHeight="1">
      <c r="A3586" s="1013" t="s">
        <v>22310</v>
      </c>
      <c r="B3586" s="1013" t="s">
        <v>22311</v>
      </c>
      <c r="C3586" s="1024">
        <v>50000</v>
      </c>
      <c r="D3586" s="1017">
        <v>0</v>
      </c>
      <c r="E3586" s="612">
        <f>E3585-D3586+C3586</f>
        <v>2068113.3900000153</v>
      </c>
    </row>
    <row r="3587" spans="1:5" ht="22.5" customHeight="1">
      <c r="A3587" s="1013" t="s">
        <v>22312</v>
      </c>
      <c r="B3587" s="1013" t="s">
        <v>22313</v>
      </c>
      <c r="C3587" s="1024">
        <v>20000</v>
      </c>
      <c r="D3587" s="1017">
        <v>0</v>
      </c>
      <c r="E3587" s="612">
        <f t="shared" ref="E3587:E3650" si="56">E3586-D3587+C3587</f>
        <v>2088113.3900000153</v>
      </c>
    </row>
    <row r="3588" spans="1:5" ht="22.5" customHeight="1">
      <c r="A3588" s="1013" t="s">
        <v>22314</v>
      </c>
      <c r="B3588" s="1013" t="s">
        <v>22315</v>
      </c>
      <c r="C3588" s="1024">
        <v>25000</v>
      </c>
      <c r="D3588" s="1017">
        <v>0</v>
      </c>
      <c r="E3588" s="612">
        <f t="shared" si="56"/>
        <v>2113113.3900000155</v>
      </c>
    </row>
    <row r="3589" spans="1:5" ht="22.5" customHeight="1">
      <c r="A3589" s="1013" t="s">
        <v>22316</v>
      </c>
      <c r="B3589" s="1013" t="s">
        <v>22317</v>
      </c>
      <c r="C3589" s="1024">
        <v>30000</v>
      </c>
      <c r="D3589" s="1017">
        <v>0</v>
      </c>
      <c r="E3589" s="612">
        <f t="shared" si="56"/>
        <v>2143113.3900000155</v>
      </c>
    </row>
    <row r="3590" spans="1:5" ht="22.5" customHeight="1">
      <c r="A3590" s="1013" t="s">
        <v>22318</v>
      </c>
      <c r="B3590" s="1013" t="s">
        <v>22319</v>
      </c>
      <c r="C3590" s="1024">
        <v>40000</v>
      </c>
      <c r="D3590" s="1017">
        <v>0</v>
      </c>
      <c r="E3590" s="612">
        <f t="shared" si="56"/>
        <v>2183113.3900000155</v>
      </c>
    </row>
    <row r="3591" spans="1:5" ht="22.5" customHeight="1">
      <c r="A3591" s="1013" t="s">
        <v>22320</v>
      </c>
      <c r="B3591" s="1013" t="s">
        <v>22321</v>
      </c>
      <c r="C3591" s="1024">
        <v>20000</v>
      </c>
      <c r="D3591" s="1017">
        <v>0</v>
      </c>
      <c r="E3591" s="612">
        <f t="shared" si="56"/>
        <v>2203113.3900000155</v>
      </c>
    </row>
    <row r="3592" spans="1:5" ht="22.5" customHeight="1">
      <c r="A3592" s="1013" t="s">
        <v>22322</v>
      </c>
      <c r="B3592" s="1013" t="s">
        <v>22323</v>
      </c>
      <c r="C3592" s="1024">
        <v>6250</v>
      </c>
      <c r="D3592" s="1017">
        <v>0</v>
      </c>
      <c r="E3592" s="612">
        <f t="shared" si="56"/>
        <v>2209363.3900000155</v>
      </c>
    </row>
    <row r="3593" spans="1:5" ht="22.5" customHeight="1">
      <c r="A3593" s="1013" t="s">
        <v>22324</v>
      </c>
      <c r="B3593" s="1013" t="s">
        <v>22325</v>
      </c>
      <c r="C3593" s="1024">
        <v>30000</v>
      </c>
      <c r="D3593" s="1017">
        <v>0</v>
      </c>
      <c r="E3593" s="612">
        <f t="shared" si="56"/>
        <v>2239363.3900000155</v>
      </c>
    </row>
    <row r="3594" spans="1:5" ht="22.5" customHeight="1">
      <c r="A3594" s="1013" t="s">
        <v>22326</v>
      </c>
      <c r="B3594" s="1013" t="s">
        <v>22327</v>
      </c>
      <c r="C3594" s="1024">
        <v>40000</v>
      </c>
      <c r="D3594" s="1017">
        <v>0</v>
      </c>
      <c r="E3594" s="612">
        <f t="shared" si="56"/>
        <v>2279363.3900000155</v>
      </c>
    </row>
    <row r="3595" spans="1:5" ht="22.5" customHeight="1">
      <c r="A3595" s="1013" t="s">
        <v>22328</v>
      </c>
      <c r="B3595" s="1013" t="s">
        <v>22329</v>
      </c>
      <c r="C3595" s="1017">
        <v>0</v>
      </c>
      <c r="D3595" s="1017">
        <v>24700</v>
      </c>
      <c r="E3595" s="612">
        <f t="shared" si="56"/>
        <v>2254663.3900000155</v>
      </c>
    </row>
    <row r="3596" spans="1:5" ht="22.5" customHeight="1">
      <c r="A3596" s="1013" t="s">
        <v>22328</v>
      </c>
      <c r="B3596" s="1013" t="s">
        <v>22330</v>
      </c>
      <c r="C3596" s="1017">
        <v>0</v>
      </c>
      <c r="D3596" s="1017">
        <v>53.75</v>
      </c>
      <c r="E3596" s="612">
        <f t="shared" si="56"/>
        <v>2254609.6400000155</v>
      </c>
    </row>
    <row r="3597" spans="1:5" ht="22.5" customHeight="1">
      <c r="A3597" s="1013" t="s">
        <v>22328</v>
      </c>
      <c r="B3597" s="1013" t="s">
        <v>22331</v>
      </c>
      <c r="C3597" s="1017">
        <v>0</v>
      </c>
      <c r="D3597" s="1017">
        <v>50750</v>
      </c>
      <c r="E3597" s="612">
        <f t="shared" si="56"/>
        <v>2203859.6400000155</v>
      </c>
    </row>
    <row r="3598" spans="1:5" ht="22.5" customHeight="1">
      <c r="A3598" s="1013" t="s">
        <v>22328</v>
      </c>
      <c r="B3598" s="1013" t="s">
        <v>22332</v>
      </c>
      <c r="C3598" s="1017">
        <v>0</v>
      </c>
      <c r="D3598" s="1017">
        <v>53.75</v>
      </c>
      <c r="E3598" s="612">
        <f t="shared" si="56"/>
        <v>2203805.8900000155</v>
      </c>
    </row>
    <row r="3599" spans="1:5" ht="22.5" customHeight="1">
      <c r="A3599" s="1013" t="s">
        <v>22328</v>
      </c>
      <c r="B3599" s="1013" t="s">
        <v>22333</v>
      </c>
      <c r="C3599" s="1017">
        <v>0</v>
      </c>
      <c r="D3599" s="1017">
        <v>80500</v>
      </c>
      <c r="E3599" s="612">
        <f t="shared" si="56"/>
        <v>2123305.8900000155</v>
      </c>
    </row>
    <row r="3600" spans="1:5" ht="22.5" customHeight="1">
      <c r="A3600" s="1013" t="s">
        <v>22328</v>
      </c>
      <c r="B3600" s="1013" t="s">
        <v>22334</v>
      </c>
      <c r="C3600" s="1017">
        <v>0</v>
      </c>
      <c r="D3600" s="1017">
        <v>53.75</v>
      </c>
      <c r="E3600" s="612">
        <f t="shared" si="56"/>
        <v>2123252.1400000155</v>
      </c>
    </row>
    <row r="3601" spans="1:5" ht="22.5" customHeight="1">
      <c r="A3601" s="1013" t="s">
        <v>22328</v>
      </c>
      <c r="B3601" s="1013" t="s">
        <v>22335</v>
      </c>
      <c r="C3601" s="1017">
        <v>0</v>
      </c>
      <c r="D3601" s="1017">
        <v>66400</v>
      </c>
      <c r="E3601" s="612">
        <f t="shared" si="56"/>
        <v>2056852.1400000155</v>
      </c>
    </row>
    <row r="3602" spans="1:5" ht="22.5" customHeight="1">
      <c r="A3602" s="1013" t="s">
        <v>22328</v>
      </c>
      <c r="B3602" s="1013" t="s">
        <v>22336</v>
      </c>
      <c r="C3602" s="1017">
        <v>0</v>
      </c>
      <c r="D3602" s="1017">
        <v>53.75</v>
      </c>
      <c r="E3602" s="612">
        <f t="shared" si="56"/>
        <v>2056798.3900000155</v>
      </c>
    </row>
    <row r="3603" spans="1:5" ht="22.5" customHeight="1">
      <c r="A3603" s="1013" t="s">
        <v>22328</v>
      </c>
      <c r="B3603" s="1013" t="s">
        <v>22337</v>
      </c>
      <c r="C3603" s="1017">
        <v>0</v>
      </c>
      <c r="D3603" s="1017">
        <v>68500</v>
      </c>
      <c r="E3603" s="612">
        <f t="shared" si="56"/>
        <v>1988298.3900000155</v>
      </c>
    </row>
    <row r="3604" spans="1:5" ht="22.5" customHeight="1">
      <c r="A3604" s="1013" t="s">
        <v>22328</v>
      </c>
      <c r="B3604" s="1013" t="s">
        <v>22338</v>
      </c>
      <c r="C3604" s="1017">
        <v>0</v>
      </c>
      <c r="D3604" s="1017">
        <v>26.88</v>
      </c>
      <c r="E3604" s="612">
        <f t="shared" si="56"/>
        <v>1988271.5100000156</v>
      </c>
    </row>
    <row r="3605" spans="1:5" ht="22.5" customHeight="1">
      <c r="A3605" s="1013" t="s">
        <v>22328</v>
      </c>
      <c r="B3605" s="1013" t="s">
        <v>22339</v>
      </c>
      <c r="C3605" s="1017">
        <v>0</v>
      </c>
      <c r="D3605" s="1017">
        <v>35500</v>
      </c>
      <c r="E3605" s="612">
        <f t="shared" si="56"/>
        <v>1952771.5100000156</v>
      </c>
    </row>
    <row r="3606" spans="1:5" ht="22.5" customHeight="1">
      <c r="A3606" s="1013" t="s">
        <v>22328</v>
      </c>
      <c r="B3606" s="1013" t="s">
        <v>22340</v>
      </c>
      <c r="C3606" s="1017">
        <v>0</v>
      </c>
      <c r="D3606" s="1017">
        <v>53.75</v>
      </c>
      <c r="E3606" s="612">
        <f t="shared" si="56"/>
        <v>1952717.7600000156</v>
      </c>
    </row>
    <row r="3607" spans="1:5" ht="22.5" customHeight="1">
      <c r="A3607" s="1013" t="s">
        <v>22328</v>
      </c>
      <c r="B3607" s="1013" t="s">
        <v>22341</v>
      </c>
      <c r="C3607" s="1017">
        <v>0</v>
      </c>
      <c r="D3607" s="1017">
        <v>79500</v>
      </c>
      <c r="E3607" s="612">
        <f t="shared" si="56"/>
        <v>1873217.7600000156</v>
      </c>
    </row>
    <row r="3608" spans="1:5" ht="22.5" customHeight="1">
      <c r="A3608" s="1013" t="s">
        <v>22328</v>
      </c>
      <c r="B3608" s="1013" t="s">
        <v>22342</v>
      </c>
      <c r="C3608" s="1017">
        <v>0</v>
      </c>
      <c r="D3608" s="1017">
        <v>53.75</v>
      </c>
      <c r="E3608" s="612">
        <f t="shared" si="56"/>
        <v>1873164.0100000156</v>
      </c>
    </row>
    <row r="3609" spans="1:5" ht="22.5" customHeight="1">
      <c r="A3609" s="1013" t="s">
        <v>22328</v>
      </c>
      <c r="B3609" s="1013" t="s">
        <v>22343</v>
      </c>
      <c r="C3609" s="1017">
        <v>0</v>
      </c>
      <c r="D3609" s="1017">
        <v>72203.11</v>
      </c>
      <c r="E3609" s="612">
        <f t="shared" si="56"/>
        <v>1800960.9000000155</v>
      </c>
    </row>
    <row r="3610" spans="1:5" ht="22.5" customHeight="1">
      <c r="A3610" s="1013" t="s">
        <v>22328</v>
      </c>
      <c r="B3610" s="1013" t="s">
        <v>22344</v>
      </c>
      <c r="C3610" s="1017">
        <v>0</v>
      </c>
      <c r="D3610" s="1017">
        <v>26.88</v>
      </c>
      <c r="E3610" s="612">
        <f t="shared" si="56"/>
        <v>1800934.0200000156</v>
      </c>
    </row>
    <row r="3611" spans="1:5" ht="22.5" customHeight="1">
      <c r="A3611" s="1013" t="s">
        <v>22328</v>
      </c>
      <c r="B3611" s="1013" t="s">
        <v>22345</v>
      </c>
      <c r="C3611" s="1017">
        <v>0</v>
      </c>
      <c r="D3611" s="1017">
        <v>31500</v>
      </c>
      <c r="E3611" s="612">
        <f t="shared" si="56"/>
        <v>1769434.0200000156</v>
      </c>
    </row>
    <row r="3612" spans="1:5" ht="22.5" customHeight="1">
      <c r="A3612" s="1013" t="s">
        <v>22328</v>
      </c>
      <c r="B3612" s="1013" t="s">
        <v>22346</v>
      </c>
      <c r="C3612" s="1017">
        <v>0</v>
      </c>
      <c r="D3612" s="1017">
        <v>26.88</v>
      </c>
      <c r="E3612" s="612">
        <f t="shared" si="56"/>
        <v>1769407.1400000157</v>
      </c>
    </row>
    <row r="3613" spans="1:5" ht="22.5" customHeight="1">
      <c r="A3613" s="1013" t="s">
        <v>22328</v>
      </c>
      <c r="B3613" s="1013" t="s">
        <v>22347</v>
      </c>
      <c r="C3613" s="1017">
        <v>0</v>
      </c>
      <c r="D3613" s="1017">
        <v>7000</v>
      </c>
      <c r="E3613" s="612">
        <f t="shared" si="56"/>
        <v>1762407.1400000157</v>
      </c>
    </row>
    <row r="3614" spans="1:5" ht="22.5" customHeight="1">
      <c r="A3614" s="1013" t="s">
        <v>22328</v>
      </c>
      <c r="B3614" s="1013" t="s">
        <v>22348</v>
      </c>
      <c r="C3614" s="1017">
        <v>0</v>
      </c>
      <c r="D3614" s="1017">
        <v>26.88</v>
      </c>
      <c r="E3614" s="612">
        <f t="shared" si="56"/>
        <v>1762380.2600000158</v>
      </c>
    </row>
    <row r="3615" spans="1:5" ht="22.5" customHeight="1">
      <c r="A3615" s="1013" t="s">
        <v>22328</v>
      </c>
      <c r="B3615" s="1013" t="s">
        <v>22349</v>
      </c>
      <c r="C3615" s="1017">
        <v>0</v>
      </c>
      <c r="D3615" s="1017">
        <v>20000</v>
      </c>
      <c r="E3615" s="612">
        <f t="shared" si="56"/>
        <v>1742380.2600000158</v>
      </c>
    </row>
    <row r="3616" spans="1:5" ht="22.5" customHeight="1">
      <c r="A3616" s="1013" t="s">
        <v>22328</v>
      </c>
      <c r="B3616" s="1013" t="s">
        <v>22350</v>
      </c>
      <c r="C3616" s="1017">
        <v>0</v>
      </c>
      <c r="D3616" s="1017">
        <v>53.75</v>
      </c>
      <c r="E3616" s="612">
        <f t="shared" si="56"/>
        <v>1742326.5100000158</v>
      </c>
    </row>
    <row r="3617" spans="1:6" ht="22.5" customHeight="1">
      <c r="A3617" s="1013" t="s">
        <v>22328</v>
      </c>
      <c r="B3617" s="1013" t="s">
        <v>22351</v>
      </c>
      <c r="C3617" s="1017">
        <v>0</v>
      </c>
      <c r="D3617" s="1017">
        <v>120000</v>
      </c>
      <c r="E3617" s="612">
        <f t="shared" si="56"/>
        <v>1622326.5100000158</v>
      </c>
    </row>
    <row r="3618" spans="1:6" ht="22.5" customHeight="1">
      <c r="A3618" s="1013" t="s">
        <v>22352</v>
      </c>
      <c r="B3618" s="1013" t="s">
        <v>22353</v>
      </c>
      <c r="C3618" s="1017">
        <v>0</v>
      </c>
      <c r="D3618" s="1017">
        <v>70000</v>
      </c>
      <c r="E3618" s="612">
        <f t="shared" si="56"/>
        <v>1552326.5100000158</v>
      </c>
    </row>
    <row r="3619" spans="1:6" ht="22.5" customHeight="1">
      <c r="A3619" s="1013" t="s">
        <v>22352</v>
      </c>
      <c r="B3619" s="1013" t="s">
        <v>22354</v>
      </c>
      <c r="C3619" s="1017">
        <v>0</v>
      </c>
      <c r="D3619" s="1017">
        <v>60000</v>
      </c>
      <c r="E3619" s="612">
        <f t="shared" si="56"/>
        <v>1492326.5100000158</v>
      </c>
    </row>
    <row r="3620" spans="1:6" ht="22.5" customHeight="1">
      <c r="A3620" s="1013" t="s">
        <v>22355</v>
      </c>
      <c r="B3620" s="1013" t="s">
        <v>22356</v>
      </c>
      <c r="C3620" s="1024">
        <v>25000</v>
      </c>
      <c r="D3620" s="1017">
        <v>0</v>
      </c>
      <c r="E3620" s="612">
        <f t="shared" si="56"/>
        <v>1517326.5100000158</v>
      </c>
    </row>
    <row r="3621" spans="1:6" ht="22.5" customHeight="1">
      <c r="A3621" s="1013" t="s">
        <v>22357</v>
      </c>
      <c r="B3621" s="1013" t="s">
        <v>22358</v>
      </c>
      <c r="C3621" s="1024">
        <v>20000</v>
      </c>
      <c r="D3621" s="1017">
        <v>0</v>
      </c>
      <c r="E3621" s="612">
        <f t="shared" si="56"/>
        <v>1537326.5100000158</v>
      </c>
    </row>
    <row r="3622" spans="1:6" ht="22.5" customHeight="1">
      <c r="A3622" s="1013" t="s">
        <v>22359</v>
      </c>
      <c r="B3622" s="1013" t="s">
        <v>22360</v>
      </c>
      <c r="C3622" s="1024">
        <v>30000</v>
      </c>
      <c r="D3622" s="1017">
        <v>0</v>
      </c>
      <c r="E3622" s="612">
        <f t="shared" si="56"/>
        <v>1567326.5100000158</v>
      </c>
    </row>
    <row r="3623" spans="1:6" ht="22.5" customHeight="1">
      <c r="A3623" s="1013" t="s">
        <v>22361</v>
      </c>
      <c r="B3623" s="1013" t="s">
        <v>22362</v>
      </c>
      <c r="C3623" s="1024">
        <v>40000</v>
      </c>
      <c r="D3623" s="1017">
        <v>0</v>
      </c>
      <c r="E3623" s="612">
        <f t="shared" si="56"/>
        <v>1607326.5100000158</v>
      </c>
    </row>
    <row r="3624" spans="1:6" ht="22.5" customHeight="1">
      <c r="A3624" s="1013" t="s">
        <v>22363</v>
      </c>
      <c r="B3624" s="1013" t="s">
        <v>22364</v>
      </c>
      <c r="C3624" s="1024">
        <v>20000</v>
      </c>
      <c r="D3624" s="1017">
        <v>0</v>
      </c>
      <c r="E3624" s="612">
        <f t="shared" si="56"/>
        <v>1627326.5100000158</v>
      </c>
    </row>
    <row r="3625" spans="1:6" ht="22.5" customHeight="1">
      <c r="A3625" s="1013" t="s">
        <v>22365</v>
      </c>
      <c r="B3625" s="1013" t="s">
        <v>22366</v>
      </c>
      <c r="C3625" s="1024">
        <v>19000</v>
      </c>
      <c r="D3625" s="1017">
        <v>0</v>
      </c>
      <c r="E3625" s="612">
        <f t="shared" si="56"/>
        <v>1646326.5100000158</v>
      </c>
    </row>
    <row r="3626" spans="1:6" ht="22.5" customHeight="1">
      <c r="A3626" s="1013" t="s">
        <v>22367</v>
      </c>
      <c r="B3626" s="1013" t="s">
        <v>8336</v>
      </c>
      <c r="C3626" s="1017">
        <v>0</v>
      </c>
      <c r="D3626" s="1017">
        <v>1900</v>
      </c>
      <c r="E3626" s="612">
        <f t="shared" si="56"/>
        <v>1644426.5100000158</v>
      </c>
    </row>
    <row r="3627" spans="1:6" ht="22.5" customHeight="1">
      <c r="A3627" s="1013" t="s">
        <v>22368</v>
      </c>
      <c r="B3627" s="1013" t="s">
        <v>22369</v>
      </c>
      <c r="C3627" s="1024">
        <v>25000</v>
      </c>
      <c r="D3627" s="1017">
        <v>0</v>
      </c>
      <c r="E3627" s="612">
        <f t="shared" si="56"/>
        <v>1669426.5100000158</v>
      </c>
    </row>
    <row r="3628" spans="1:6" ht="22.5" customHeight="1">
      <c r="A3628" s="1013" t="s">
        <v>22370</v>
      </c>
      <c r="B3628" s="1013" t="s">
        <v>8478</v>
      </c>
      <c r="C3628" s="1017">
        <v>0</v>
      </c>
      <c r="D3628" s="1017">
        <v>2941.63</v>
      </c>
      <c r="E3628" s="612">
        <f t="shared" si="56"/>
        <v>1666484.880000016</v>
      </c>
    </row>
    <row r="3629" spans="1:6" s="1033" customFormat="1" ht="22.5" customHeight="1">
      <c r="A3629" s="1386" t="s">
        <v>22379</v>
      </c>
      <c r="B3629" s="1391" t="s">
        <v>22380</v>
      </c>
      <c r="C3629" s="1029">
        <v>25000</v>
      </c>
      <c r="D3629" s="1029">
        <v>0</v>
      </c>
      <c r="E3629" s="1388">
        <f t="shared" si="56"/>
        <v>1691484.880000016</v>
      </c>
      <c r="F3629" s="2651"/>
    </row>
    <row r="3630" spans="1:6" ht="22.5" customHeight="1">
      <c r="A3630" s="1013" t="s">
        <v>22381</v>
      </c>
      <c r="B3630" s="1370" t="s">
        <v>22382</v>
      </c>
      <c r="C3630" s="1024">
        <v>1200</v>
      </c>
      <c r="D3630" s="1017">
        <v>0</v>
      </c>
      <c r="E3630" s="612">
        <f t="shared" si="56"/>
        <v>1692684.880000016</v>
      </c>
    </row>
    <row r="3631" spans="1:6" ht="22.5" customHeight="1">
      <c r="A3631" s="1013" t="s">
        <v>22383</v>
      </c>
      <c r="B3631" s="1370" t="s">
        <v>22384</v>
      </c>
      <c r="C3631" s="1024">
        <v>10000</v>
      </c>
      <c r="D3631" s="1017">
        <v>0</v>
      </c>
      <c r="E3631" s="612">
        <f t="shared" si="56"/>
        <v>1702684.880000016</v>
      </c>
    </row>
    <row r="3632" spans="1:6" ht="22.5" customHeight="1">
      <c r="A3632" s="1013" t="s">
        <v>22385</v>
      </c>
      <c r="B3632" s="1370" t="s">
        <v>22386</v>
      </c>
      <c r="C3632" s="1024">
        <v>55000</v>
      </c>
      <c r="D3632" s="1017">
        <v>0</v>
      </c>
      <c r="E3632" s="612">
        <f t="shared" si="56"/>
        <v>1757684.880000016</v>
      </c>
    </row>
    <row r="3633" spans="1:5" ht="22.5" customHeight="1">
      <c r="A3633" s="1013" t="s">
        <v>22387</v>
      </c>
      <c r="B3633" s="1370" t="s">
        <v>22388</v>
      </c>
      <c r="C3633" s="1024">
        <v>25000</v>
      </c>
      <c r="D3633" s="1017">
        <v>0</v>
      </c>
      <c r="E3633" s="612">
        <f t="shared" si="56"/>
        <v>1782684.880000016</v>
      </c>
    </row>
    <row r="3634" spans="1:5" ht="22.5" customHeight="1">
      <c r="A3634" s="1013" t="s">
        <v>22389</v>
      </c>
      <c r="B3634" s="1370" t="s">
        <v>22390</v>
      </c>
      <c r="C3634" s="1024">
        <v>25000</v>
      </c>
      <c r="D3634" s="1017">
        <v>0</v>
      </c>
      <c r="E3634" s="612">
        <f t="shared" si="56"/>
        <v>1807684.880000016</v>
      </c>
    </row>
    <row r="3635" spans="1:5" ht="22.5" customHeight="1">
      <c r="A3635" s="1013" t="s">
        <v>22389</v>
      </c>
      <c r="B3635" s="1370" t="s">
        <v>22391</v>
      </c>
      <c r="C3635" s="1024">
        <v>20000</v>
      </c>
      <c r="D3635" s="1017">
        <v>0</v>
      </c>
      <c r="E3635" s="612">
        <f t="shared" si="56"/>
        <v>1827684.880000016</v>
      </c>
    </row>
    <row r="3636" spans="1:5" ht="22.5" customHeight="1">
      <c r="A3636" s="1013" t="s">
        <v>22392</v>
      </c>
      <c r="B3636" s="1370" t="s">
        <v>22393</v>
      </c>
      <c r="C3636" s="1024">
        <v>20000</v>
      </c>
      <c r="D3636" s="1017">
        <v>0</v>
      </c>
      <c r="E3636" s="612">
        <f t="shared" si="56"/>
        <v>1847684.880000016</v>
      </c>
    </row>
    <row r="3637" spans="1:5" ht="22.5" customHeight="1">
      <c r="A3637" s="1013" t="s">
        <v>22394</v>
      </c>
      <c r="B3637" s="1370" t="s">
        <v>22395</v>
      </c>
      <c r="C3637" s="2622">
        <v>20000</v>
      </c>
      <c r="D3637" s="1017">
        <v>0</v>
      </c>
      <c r="E3637" s="612">
        <f t="shared" si="56"/>
        <v>1867684.880000016</v>
      </c>
    </row>
    <row r="3638" spans="1:5" ht="22.5" customHeight="1">
      <c r="A3638" s="1013" t="s">
        <v>22396</v>
      </c>
      <c r="B3638" s="1370" t="s">
        <v>22397</v>
      </c>
      <c r="C3638" s="1024">
        <v>25000</v>
      </c>
      <c r="D3638" s="1017">
        <v>0</v>
      </c>
      <c r="E3638" s="612">
        <f t="shared" si="56"/>
        <v>1892684.880000016</v>
      </c>
    </row>
    <row r="3639" spans="1:5" ht="22.5" customHeight="1">
      <c r="A3639" s="1013" t="s">
        <v>22398</v>
      </c>
      <c r="B3639" s="1370" t="s">
        <v>8336</v>
      </c>
      <c r="C3639" s="1017">
        <v>0</v>
      </c>
      <c r="D3639" s="1024">
        <v>2450</v>
      </c>
      <c r="E3639" s="612">
        <f t="shared" si="56"/>
        <v>1890234.880000016</v>
      </c>
    </row>
    <row r="3640" spans="1:5" ht="22.5" customHeight="1">
      <c r="A3640" s="1013" t="s">
        <v>22399</v>
      </c>
      <c r="B3640" s="1370" t="s">
        <v>22400</v>
      </c>
      <c r="C3640" s="1024">
        <v>5000</v>
      </c>
      <c r="D3640" s="1017">
        <v>0</v>
      </c>
      <c r="E3640" s="612">
        <f t="shared" si="56"/>
        <v>1895234.880000016</v>
      </c>
    </row>
    <row r="3641" spans="1:5" ht="22.5" customHeight="1">
      <c r="A3641" s="1013" t="s">
        <v>22401</v>
      </c>
      <c r="B3641" s="1370" t="s">
        <v>22402</v>
      </c>
      <c r="C3641" s="1024">
        <v>54000</v>
      </c>
      <c r="D3641" s="1017">
        <v>0</v>
      </c>
      <c r="E3641" s="612">
        <f t="shared" si="56"/>
        <v>1949234.880000016</v>
      </c>
    </row>
    <row r="3642" spans="1:5" ht="22.5" customHeight="1">
      <c r="A3642" s="1013" t="s">
        <v>22403</v>
      </c>
      <c r="B3642" s="1370" t="s">
        <v>22404</v>
      </c>
      <c r="C3642" s="1024">
        <v>54000</v>
      </c>
      <c r="D3642" s="1017">
        <v>0</v>
      </c>
      <c r="E3642" s="612">
        <f t="shared" si="56"/>
        <v>2003234.880000016</v>
      </c>
    </row>
    <row r="3643" spans="1:5" ht="22.5" customHeight="1">
      <c r="A3643" s="1013" t="s">
        <v>22405</v>
      </c>
      <c r="B3643" s="1370" t="s">
        <v>22406</v>
      </c>
      <c r="C3643" s="1017">
        <v>0</v>
      </c>
      <c r="D3643" s="1017">
        <v>26.88</v>
      </c>
      <c r="E3643" s="612">
        <f t="shared" si="56"/>
        <v>2003208.0000000161</v>
      </c>
    </row>
    <row r="3644" spans="1:5" ht="22.5" customHeight="1">
      <c r="A3644" s="1013" t="s">
        <v>22405</v>
      </c>
      <c r="B3644" s="1370" t="s">
        <v>22407</v>
      </c>
      <c r="C3644" s="1017">
        <v>0</v>
      </c>
      <c r="D3644" s="1017">
        <v>20000</v>
      </c>
      <c r="E3644" s="612">
        <f t="shared" si="56"/>
        <v>1983208.0000000161</v>
      </c>
    </row>
    <row r="3645" spans="1:5" ht="22.5" customHeight="1">
      <c r="A3645" s="1013" t="s">
        <v>22405</v>
      </c>
      <c r="B3645" s="1370" t="s">
        <v>22408</v>
      </c>
      <c r="C3645" s="1017">
        <v>0</v>
      </c>
      <c r="D3645" s="1017">
        <v>53.75</v>
      </c>
      <c r="E3645" s="612">
        <f t="shared" si="56"/>
        <v>1983154.2500000161</v>
      </c>
    </row>
    <row r="3646" spans="1:5" ht="22.5" customHeight="1">
      <c r="A3646" s="1013" t="s">
        <v>22405</v>
      </c>
      <c r="B3646" s="1370" t="s">
        <v>22409</v>
      </c>
      <c r="C3646" s="1017">
        <v>0</v>
      </c>
      <c r="D3646" s="1017">
        <v>200000</v>
      </c>
      <c r="E3646" s="612">
        <f t="shared" si="56"/>
        <v>1783154.2500000161</v>
      </c>
    </row>
    <row r="3647" spans="1:5" ht="22.5" customHeight="1">
      <c r="A3647" s="1013" t="s">
        <v>22405</v>
      </c>
      <c r="B3647" s="1370" t="s">
        <v>22410</v>
      </c>
      <c r="C3647" s="1017">
        <v>0</v>
      </c>
      <c r="D3647" s="1017">
        <v>26.88</v>
      </c>
      <c r="E3647" s="612">
        <f t="shared" si="56"/>
        <v>1783127.3700000162</v>
      </c>
    </row>
    <row r="3648" spans="1:5" ht="22.5" customHeight="1">
      <c r="A3648" s="1013" t="s">
        <v>22405</v>
      </c>
      <c r="B3648" s="1370" t="s">
        <v>22411</v>
      </c>
      <c r="C3648" s="1017">
        <v>0</v>
      </c>
      <c r="D3648" s="1017">
        <v>15000</v>
      </c>
      <c r="E3648" s="612">
        <f t="shared" si="56"/>
        <v>1768127.3700000162</v>
      </c>
    </row>
    <row r="3649" spans="1:6" ht="22.5" customHeight="1">
      <c r="A3649" s="1013" t="s">
        <v>22405</v>
      </c>
      <c r="B3649" s="1370" t="s">
        <v>22412</v>
      </c>
      <c r="C3649" s="1017">
        <v>0</v>
      </c>
      <c r="D3649" s="1017">
        <v>26.88</v>
      </c>
      <c r="E3649" s="612">
        <f t="shared" si="56"/>
        <v>1768100.4900000163</v>
      </c>
    </row>
    <row r="3650" spans="1:6" ht="22.5" customHeight="1">
      <c r="A3650" s="1013" t="s">
        <v>22405</v>
      </c>
      <c r="B3650" s="1370" t="s">
        <v>22413</v>
      </c>
      <c r="C3650" s="1017">
        <v>0</v>
      </c>
      <c r="D3650" s="1017">
        <v>20000</v>
      </c>
      <c r="E3650" s="612">
        <f t="shared" si="56"/>
        <v>1748100.4900000163</v>
      </c>
    </row>
    <row r="3651" spans="1:6" ht="22.5" customHeight="1">
      <c r="A3651" s="1013" t="s">
        <v>22405</v>
      </c>
      <c r="B3651" s="1370" t="s">
        <v>22414</v>
      </c>
      <c r="C3651" s="1017">
        <v>0</v>
      </c>
      <c r="D3651" s="1017">
        <v>53.75</v>
      </c>
      <c r="E3651" s="612">
        <f t="shared" ref="E3651:E3714" si="57">E3650-D3651+C3651</f>
        <v>1748046.7400000163</v>
      </c>
    </row>
    <row r="3652" spans="1:6" ht="22.5" customHeight="1">
      <c r="A3652" s="1013" t="s">
        <v>22405</v>
      </c>
      <c r="B3652" s="1370" t="s">
        <v>22415</v>
      </c>
      <c r="C3652" s="1017">
        <v>0</v>
      </c>
      <c r="D3652" s="1017">
        <v>513500</v>
      </c>
      <c r="E3652" s="612">
        <f t="shared" si="57"/>
        <v>1234546.7400000163</v>
      </c>
    </row>
    <row r="3653" spans="1:6" ht="22.5" customHeight="1">
      <c r="A3653" s="1013" t="s">
        <v>22405</v>
      </c>
      <c r="B3653" s="1370" t="s">
        <v>22416</v>
      </c>
      <c r="C3653" s="1017">
        <v>0</v>
      </c>
      <c r="D3653" s="1017">
        <v>26.88</v>
      </c>
      <c r="E3653" s="612">
        <f t="shared" si="57"/>
        <v>1234519.8600000164</v>
      </c>
    </row>
    <row r="3654" spans="1:6" ht="22.5" customHeight="1">
      <c r="A3654" s="1013" t="s">
        <v>22405</v>
      </c>
      <c r="B3654" s="1370" t="s">
        <v>22417</v>
      </c>
      <c r="C3654" s="1017">
        <v>0</v>
      </c>
      <c r="D3654" s="1017">
        <v>12200</v>
      </c>
      <c r="E3654" s="612">
        <f t="shared" si="57"/>
        <v>1222319.8600000164</v>
      </c>
    </row>
    <row r="3655" spans="1:6" ht="22.5" customHeight="1">
      <c r="A3655" s="1013" t="s">
        <v>22418</v>
      </c>
      <c r="B3655" s="1370" t="s">
        <v>22419</v>
      </c>
      <c r="C3655" s="1024">
        <v>2450</v>
      </c>
      <c r="D3655" s="1017">
        <v>0</v>
      </c>
      <c r="E3655" s="612">
        <f t="shared" si="57"/>
        <v>1224769.8600000164</v>
      </c>
    </row>
    <row r="3656" spans="1:6" ht="22.5" customHeight="1">
      <c r="A3656" s="1013" t="s">
        <v>22420</v>
      </c>
      <c r="B3656" s="1370" t="s">
        <v>8336</v>
      </c>
      <c r="C3656" s="1017">
        <v>0</v>
      </c>
      <c r="D3656" s="1017">
        <v>500</v>
      </c>
      <c r="E3656" s="612">
        <f t="shared" si="57"/>
        <v>1224269.8600000164</v>
      </c>
    </row>
    <row r="3657" spans="1:6" ht="22.5" customHeight="1">
      <c r="A3657" s="1015" t="s">
        <v>22421</v>
      </c>
      <c r="B3657" s="2774" t="s">
        <v>21959</v>
      </c>
      <c r="C3657" s="2775">
        <v>0</v>
      </c>
      <c r="D3657" s="2775">
        <v>26.88</v>
      </c>
      <c r="E3657" s="2776">
        <f t="shared" si="57"/>
        <v>1224242.9800000165</v>
      </c>
      <c r="F3657" s="2100"/>
    </row>
    <row r="3658" spans="1:6" s="849" customFormat="1" ht="22.5" customHeight="1">
      <c r="A3658" s="2814"/>
      <c r="B3658" s="2599" t="s">
        <v>34789</v>
      </c>
      <c r="C3658" s="2796"/>
      <c r="D3658" s="2796"/>
      <c r="E3658" s="1931">
        <f t="shared" si="57"/>
        <v>1224242.9800000165</v>
      </c>
    </row>
    <row r="3659" spans="1:6" s="849" customFormat="1" ht="22.5" customHeight="1">
      <c r="A3659" s="2796"/>
      <c r="B3659" s="2592" t="s">
        <v>33735</v>
      </c>
      <c r="C3659" s="2796"/>
      <c r="D3659" s="2796"/>
      <c r="E3659" s="1931">
        <f t="shared" si="57"/>
        <v>1224242.9800000165</v>
      </c>
    </row>
    <row r="3660" spans="1:6" s="849" customFormat="1" ht="22.5" customHeight="1">
      <c r="A3660" s="2796"/>
      <c r="B3660" s="2592"/>
      <c r="C3660" s="2796"/>
      <c r="D3660" s="2796"/>
      <c r="E3660" s="1931">
        <f>E3659-D3660+C3660</f>
        <v>1224242.9800000165</v>
      </c>
    </row>
    <row r="3661" spans="1:6" s="849" customFormat="1" ht="22.5" customHeight="1">
      <c r="A3661" s="2796"/>
      <c r="B3661" s="2592"/>
      <c r="C3661" s="2796"/>
      <c r="D3661" s="2796"/>
      <c r="E3661" s="1931">
        <f t="shared" si="57"/>
        <v>1224242.9800000165</v>
      </c>
    </row>
    <row r="3662" spans="1:6" s="849" customFormat="1" ht="22.5" customHeight="1">
      <c r="A3662" s="2796"/>
      <c r="B3662" s="2592"/>
      <c r="C3662" s="2796"/>
      <c r="D3662" s="2796"/>
      <c r="E3662" s="1931">
        <f t="shared" si="57"/>
        <v>1224242.9800000165</v>
      </c>
    </row>
    <row r="3663" spans="1:6" s="849" customFormat="1" ht="22.5" customHeight="1">
      <c r="A3663" s="2796"/>
      <c r="B3663" s="2592"/>
      <c r="C3663" s="2796"/>
      <c r="D3663" s="2796"/>
      <c r="E3663" s="1931">
        <f t="shared" si="57"/>
        <v>1224242.9800000165</v>
      </c>
    </row>
    <row r="3664" spans="1:6" s="849" customFormat="1" ht="22.5" customHeight="1">
      <c r="A3664" s="2796"/>
      <c r="B3664" s="2592"/>
      <c r="C3664" s="2796"/>
      <c r="D3664" s="2796"/>
      <c r="E3664" s="1931">
        <f t="shared" si="57"/>
        <v>1224242.9800000165</v>
      </c>
    </row>
    <row r="3665" spans="1:6" s="849" customFormat="1" ht="22.5" customHeight="1">
      <c r="A3665" s="2796"/>
      <c r="B3665" s="2592"/>
      <c r="C3665" s="2796"/>
      <c r="D3665" s="2796"/>
      <c r="E3665" s="1931">
        <f t="shared" si="57"/>
        <v>1224242.9800000165</v>
      </c>
    </row>
    <row r="3666" spans="1:6" s="849" customFormat="1" ht="22.5" customHeight="1">
      <c r="A3666" s="2796"/>
      <c r="B3666" s="2592"/>
      <c r="C3666" s="2796"/>
      <c r="D3666" s="2796"/>
      <c r="E3666" s="1931">
        <f t="shared" si="57"/>
        <v>1224242.9800000165</v>
      </c>
    </row>
    <row r="3667" spans="1:6" s="849" customFormat="1" ht="22.5" customHeight="1">
      <c r="A3667" s="2796"/>
      <c r="B3667" s="2592"/>
      <c r="C3667" s="2796"/>
      <c r="D3667" s="2796"/>
      <c r="E3667" s="1931">
        <f t="shared" si="57"/>
        <v>1224242.9800000165</v>
      </c>
    </row>
    <row r="3668" spans="1:6" s="849" customFormat="1" ht="22.5" customHeight="1">
      <c r="A3668" s="2796"/>
      <c r="B3668" s="2592"/>
      <c r="C3668" s="2796"/>
      <c r="D3668" s="2796"/>
      <c r="E3668" s="1931">
        <f t="shared" si="57"/>
        <v>1224242.9800000165</v>
      </c>
    </row>
    <row r="3669" spans="1:6" s="849" customFormat="1" ht="22.5" customHeight="1">
      <c r="A3669" s="2796"/>
      <c r="B3669" s="2592"/>
      <c r="C3669" s="2796"/>
      <c r="D3669" s="2796"/>
      <c r="E3669" s="1931">
        <f t="shared" si="57"/>
        <v>1224242.9800000165</v>
      </c>
    </row>
    <row r="3670" spans="1:6" s="849" customFormat="1" ht="22.5" customHeight="1">
      <c r="A3670" s="2796"/>
      <c r="B3670" s="2592"/>
      <c r="C3670" s="2796"/>
      <c r="D3670" s="2796"/>
      <c r="E3670" s="1931">
        <f t="shared" si="57"/>
        <v>1224242.9800000165</v>
      </c>
    </row>
    <row r="3671" spans="1:6" s="849" customFormat="1" ht="22.5" customHeight="1">
      <c r="A3671" s="2796"/>
      <c r="B3671" s="2592"/>
      <c r="C3671" s="2796"/>
      <c r="D3671" s="2796"/>
      <c r="E3671" s="1931">
        <f t="shared" si="57"/>
        <v>1224242.9800000165</v>
      </c>
    </row>
    <row r="3672" spans="1:6" s="849" customFormat="1" ht="22.5" customHeight="1">
      <c r="A3672" s="2796"/>
      <c r="B3672" s="2592"/>
      <c r="C3672" s="2796"/>
      <c r="D3672" s="2796"/>
      <c r="E3672" s="1931">
        <f t="shared" si="57"/>
        <v>1224242.9800000165</v>
      </c>
    </row>
    <row r="3673" spans="1:6" s="849" customFormat="1" ht="22.5" customHeight="1">
      <c r="A3673" s="2796"/>
      <c r="B3673" s="2592"/>
      <c r="C3673" s="2796"/>
      <c r="D3673" s="2796"/>
      <c r="E3673" s="1931">
        <f t="shared" si="57"/>
        <v>1224242.9800000165</v>
      </c>
    </row>
    <row r="3674" spans="1:6" s="849" customFormat="1" ht="22.5" customHeight="1">
      <c r="A3674" s="2796"/>
      <c r="B3674" s="2592"/>
      <c r="C3674" s="2796"/>
      <c r="D3674" s="2796"/>
      <c r="E3674" s="1931">
        <f t="shared" si="57"/>
        <v>1224242.9800000165</v>
      </c>
    </row>
    <row r="3675" spans="1:6" s="849" customFormat="1" ht="22.5" customHeight="1">
      <c r="A3675" s="2796"/>
      <c r="B3675" s="2592"/>
      <c r="C3675" s="2796"/>
      <c r="D3675" s="2796"/>
      <c r="E3675" s="1931">
        <f t="shared" si="57"/>
        <v>1224242.9800000165</v>
      </c>
    </row>
    <row r="3676" spans="1:6" s="849" customFormat="1" ht="22.5" customHeight="1">
      <c r="A3676" s="2796"/>
      <c r="B3676" s="2592"/>
      <c r="C3676" s="2796"/>
      <c r="D3676" s="2796"/>
      <c r="E3676" s="1931">
        <f t="shared" si="57"/>
        <v>1224242.9800000165</v>
      </c>
    </row>
    <row r="3677" spans="1:6" ht="22.5" customHeight="1">
      <c r="A3677" s="1013" t="s">
        <v>22488</v>
      </c>
      <c r="B3677" s="1013" t="s">
        <v>8478</v>
      </c>
      <c r="C3677" s="2784">
        <v>0</v>
      </c>
      <c r="D3677" s="2785">
        <v>1014.48</v>
      </c>
      <c r="E3677" s="2666">
        <f t="shared" si="57"/>
        <v>1223228.5000000165</v>
      </c>
      <c r="F3677" s="2097"/>
    </row>
    <row r="3678" spans="1:6" ht="22.5" customHeight="1">
      <c r="A3678" s="1013" t="s">
        <v>22489</v>
      </c>
      <c r="B3678" s="1013" t="s">
        <v>22490</v>
      </c>
      <c r="C3678" s="1017">
        <v>0</v>
      </c>
      <c r="D3678" s="1029">
        <v>26.88</v>
      </c>
      <c r="E3678" s="612">
        <f t="shared" si="57"/>
        <v>1223201.6200000166</v>
      </c>
    </row>
    <row r="3679" spans="1:6" ht="22.5" customHeight="1">
      <c r="A3679" s="1013" t="s">
        <v>22489</v>
      </c>
      <c r="B3679" s="1013" t="s">
        <v>22491</v>
      </c>
      <c r="C3679" s="1017">
        <v>0</v>
      </c>
      <c r="D3679" s="1029">
        <v>30900</v>
      </c>
      <c r="E3679" s="612">
        <f t="shared" si="57"/>
        <v>1192301.6200000166</v>
      </c>
    </row>
    <row r="3680" spans="1:6" ht="22.5" customHeight="1">
      <c r="A3680" s="1013" t="s">
        <v>22489</v>
      </c>
      <c r="B3680" s="1013" t="s">
        <v>22492</v>
      </c>
      <c r="C3680" s="1017">
        <v>0</v>
      </c>
      <c r="D3680" s="1029">
        <v>26.88</v>
      </c>
      <c r="E3680" s="612">
        <f t="shared" si="57"/>
        <v>1192274.7400000168</v>
      </c>
    </row>
    <row r="3681" spans="1:5" ht="22.5" customHeight="1">
      <c r="A3681" s="1013" t="s">
        <v>22489</v>
      </c>
      <c r="B3681" s="1013" t="s">
        <v>22493</v>
      </c>
      <c r="C3681" s="1017">
        <v>0</v>
      </c>
      <c r="D3681" s="1029">
        <v>46150</v>
      </c>
      <c r="E3681" s="612">
        <f t="shared" si="57"/>
        <v>1146124.7400000168</v>
      </c>
    </row>
    <row r="3682" spans="1:5" ht="22.5" customHeight="1">
      <c r="A3682" s="1013" t="s">
        <v>22489</v>
      </c>
      <c r="B3682" s="1013" t="s">
        <v>22494</v>
      </c>
      <c r="C3682" s="1017">
        <v>0</v>
      </c>
      <c r="D3682" s="1029">
        <v>53.75</v>
      </c>
      <c r="E3682" s="612">
        <f t="shared" si="57"/>
        <v>1146070.9900000168</v>
      </c>
    </row>
    <row r="3683" spans="1:5" ht="22.5" customHeight="1">
      <c r="A3683" s="1013" t="s">
        <v>22489</v>
      </c>
      <c r="B3683" s="1013" t="s">
        <v>22495</v>
      </c>
      <c r="C3683" s="1017">
        <v>0</v>
      </c>
      <c r="D3683" s="1029">
        <v>120000</v>
      </c>
      <c r="E3683" s="612">
        <f t="shared" si="57"/>
        <v>1026070.9900000168</v>
      </c>
    </row>
    <row r="3684" spans="1:5" ht="22.5" customHeight="1">
      <c r="A3684" s="1013" t="s">
        <v>22489</v>
      </c>
      <c r="B3684" s="1013" t="s">
        <v>22496</v>
      </c>
      <c r="C3684" s="1017">
        <v>0</v>
      </c>
      <c r="D3684" s="1029">
        <v>53.75</v>
      </c>
      <c r="E3684" s="612">
        <f t="shared" si="57"/>
        <v>1026017.2400000168</v>
      </c>
    </row>
    <row r="3685" spans="1:5" ht="22.5" customHeight="1">
      <c r="A3685" s="1013" t="s">
        <v>22489</v>
      </c>
      <c r="B3685" s="1013" t="s">
        <v>22497</v>
      </c>
      <c r="C3685" s="1017">
        <v>0</v>
      </c>
      <c r="D3685" s="1029">
        <v>53.75</v>
      </c>
      <c r="E3685" s="612">
        <f t="shared" si="57"/>
        <v>1025963.4900000168</v>
      </c>
    </row>
    <row r="3686" spans="1:5" ht="22.5" customHeight="1">
      <c r="A3686" s="1013" t="s">
        <v>22489</v>
      </c>
      <c r="B3686" s="1013" t="s">
        <v>22498</v>
      </c>
      <c r="C3686" s="1017">
        <v>0</v>
      </c>
      <c r="D3686" s="1029">
        <v>77900</v>
      </c>
      <c r="E3686" s="612">
        <f t="shared" si="57"/>
        <v>948063.49000001675</v>
      </c>
    </row>
    <row r="3687" spans="1:5" ht="22.5" customHeight="1">
      <c r="A3687" s="1013" t="s">
        <v>22489</v>
      </c>
      <c r="B3687" s="1013" t="s">
        <v>22499</v>
      </c>
      <c r="C3687" s="1017">
        <v>0</v>
      </c>
      <c r="D3687" s="1029">
        <v>77900</v>
      </c>
      <c r="E3687" s="612">
        <f t="shared" si="57"/>
        <v>870163.49000001675</v>
      </c>
    </row>
    <row r="3688" spans="1:5" ht="22.5" customHeight="1">
      <c r="A3688" s="1013" t="s">
        <v>22489</v>
      </c>
      <c r="B3688" s="1013" t="s">
        <v>22500</v>
      </c>
      <c r="C3688" s="1017">
        <v>0</v>
      </c>
      <c r="D3688" s="1029">
        <v>26.88</v>
      </c>
      <c r="E3688" s="612">
        <f t="shared" si="57"/>
        <v>870136.61000001675</v>
      </c>
    </row>
    <row r="3689" spans="1:5" ht="22.5" customHeight="1">
      <c r="A3689" s="1013" t="s">
        <v>22489</v>
      </c>
      <c r="B3689" s="1013" t="s">
        <v>22501</v>
      </c>
      <c r="C3689" s="1017">
        <v>0</v>
      </c>
      <c r="D3689" s="1029">
        <v>19900</v>
      </c>
      <c r="E3689" s="612">
        <f t="shared" si="57"/>
        <v>850236.61000001675</v>
      </c>
    </row>
    <row r="3690" spans="1:5" ht="22.5" customHeight="1">
      <c r="A3690" s="1013" t="s">
        <v>22489</v>
      </c>
      <c r="B3690" s="1013" t="s">
        <v>22502</v>
      </c>
      <c r="C3690" s="1017">
        <v>0</v>
      </c>
      <c r="D3690" s="1029">
        <v>26.88</v>
      </c>
      <c r="E3690" s="612">
        <f t="shared" si="57"/>
        <v>850209.73000001675</v>
      </c>
    </row>
    <row r="3691" spans="1:5" ht="22.5" customHeight="1">
      <c r="A3691" s="1013" t="s">
        <v>22489</v>
      </c>
      <c r="B3691" s="1013" t="s">
        <v>22503</v>
      </c>
      <c r="C3691" s="1017">
        <v>0</v>
      </c>
      <c r="D3691" s="1029">
        <v>7000</v>
      </c>
      <c r="E3691" s="612">
        <f t="shared" si="57"/>
        <v>843209.73000001675</v>
      </c>
    </row>
    <row r="3692" spans="1:5" ht="22.5" customHeight="1">
      <c r="A3692" s="1013" t="s">
        <v>22489</v>
      </c>
      <c r="B3692" s="1013" t="s">
        <v>22504</v>
      </c>
      <c r="C3692" s="1017">
        <v>0</v>
      </c>
      <c r="D3692" s="1029">
        <v>53.75</v>
      </c>
      <c r="E3692" s="612">
        <f t="shared" si="57"/>
        <v>843155.98000001675</v>
      </c>
    </row>
    <row r="3693" spans="1:5" ht="22.5" customHeight="1">
      <c r="A3693" s="1013" t="s">
        <v>22489</v>
      </c>
      <c r="B3693" s="1013" t="s">
        <v>22505</v>
      </c>
      <c r="C3693" s="1017">
        <v>0</v>
      </c>
      <c r="D3693" s="1029">
        <v>61800</v>
      </c>
      <c r="E3693" s="612">
        <f t="shared" si="57"/>
        <v>781355.98000001675</v>
      </c>
    </row>
    <row r="3694" spans="1:5" ht="22.5" customHeight="1">
      <c r="A3694" s="1013" t="s">
        <v>22489</v>
      </c>
      <c r="B3694" s="1013" t="s">
        <v>22506</v>
      </c>
      <c r="C3694" s="1017">
        <v>0</v>
      </c>
      <c r="D3694" s="1029">
        <v>26.88</v>
      </c>
      <c r="E3694" s="612">
        <f t="shared" si="57"/>
        <v>781329.10000001674</v>
      </c>
    </row>
    <row r="3695" spans="1:5" ht="22.5" customHeight="1">
      <c r="A3695" s="1013" t="s">
        <v>22489</v>
      </c>
      <c r="B3695" s="1013" t="s">
        <v>22507</v>
      </c>
      <c r="C3695" s="1017">
        <v>0</v>
      </c>
      <c r="D3695" s="1029">
        <v>33500</v>
      </c>
      <c r="E3695" s="612">
        <f t="shared" si="57"/>
        <v>747829.10000001674</v>
      </c>
    </row>
    <row r="3696" spans="1:5" ht="22.5" customHeight="1">
      <c r="A3696" s="1013" t="s">
        <v>22489</v>
      </c>
      <c r="B3696" s="1013" t="s">
        <v>22508</v>
      </c>
      <c r="C3696" s="1017">
        <v>0</v>
      </c>
      <c r="D3696" s="1029">
        <v>26.88</v>
      </c>
      <c r="E3696" s="612">
        <f t="shared" si="57"/>
        <v>747802.22000001674</v>
      </c>
    </row>
    <row r="3697" spans="1:5" ht="22.5" customHeight="1">
      <c r="A3697" s="1013" t="s">
        <v>22489</v>
      </c>
      <c r="B3697" s="1013" t="s">
        <v>22509</v>
      </c>
      <c r="C3697" s="1017">
        <v>0</v>
      </c>
      <c r="D3697" s="1029">
        <v>20000</v>
      </c>
      <c r="E3697" s="612">
        <f t="shared" si="57"/>
        <v>727802.22000001674</v>
      </c>
    </row>
    <row r="3698" spans="1:5" ht="22.5" customHeight="1">
      <c r="A3698" s="1013" t="s">
        <v>22510</v>
      </c>
      <c r="B3698" s="1013" t="s">
        <v>22511</v>
      </c>
      <c r="C3698" s="1017">
        <v>0</v>
      </c>
      <c r="D3698" s="1029">
        <v>30000</v>
      </c>
      <c r="E3698" s="612">
        <f t="shared" si="57"/>
        <v>697802.22000001674</v>
      </c>
    </row>
    <row r="3699" spans="1:5" ht="22.5" customHeight="1">
      <c r="A3699" s="1013" t="s">
        <v>22510</v>
      </c>
      <c r="B3699" s="1013" t="s">
        <v>22512</v>
      </c>
      <c r="C3699" s="1017">
        <v>0</v>
      </c>
      <c r="D3699" s="1029">
        <v>70000</v>
      </c>
      <c r="E3699" s="612">
        <f t="shared" si="57"/>
        <v>627802.22000001674</v>
      </c>
    </row>
    <row r="3700" spans="1:5" ht="22.5" customHeight="1">
      <c r="A3700" s="1386" t="s">
        <v>22513</v>
      </c>
      <c r="B3700" s="1386" t="s">
        <v>22514</v>
      </c>
      <c r="C3700" s="1029">
        <v>60000</v>
      </c>
      <c r="D3700" s="1029">
        <v>0</v>
      </c>
      <c r="E3700" s="612">
        <f t="shared" si="57"/>
        <v>687802.22000001674</v>
      </c>
    </row>
    <row r="3701" spans="1:5" ht="22.5" customHeight="1">
      <c r="A3701" s="1013" t="s">
        <v>22515</v>
      </c>
      <c r="B3701" s="1013" t="s">
        <v>22516</v>
      </c>
      <c r="C3701" s="1017">
        <v>11250000</v>
      </c>
      <c r="D3701" s="1017">
        <v>0</v>
      </c>
      <c r="E3701" s="612">
        <f t="shared" si="57"/>
        <v>11937802.220000017</v>
      </c>
    </row>
    <row r="3702" spans="1:5" ht="22.5" customHeight="1">
      <c r="A3702" s="1013" t="s">
        <v>22517</v>
      </c>
      <c r="B3702" s="1013" t="s">
        <v>22518</v>
      </c>
      <c r="C3702" s="1017">
        <v>0</v>
      </c>
      <c r="D3702" s="1029">
        <v>53.75</v>
      </c>
      <c r="E3702" s="612">
        <f t="shared" si="57"/>
        <v>11937748.470000017</v>
      </c>
    </row>
    <row r="3703" spans="1:5" ht="22.5" customHeight="1">
      <c r="A3703" s="1013" t="s">
        <v>22517</v>
      </c>
      <c r="B3703" s="1013" t="s">
        <v>22519</v>
      </c>
      <c r="C3703" s="1017">
        <v>0</v>
      </c>
      <c r="D3703" s="1029">
        <v>456000</v>
      </c>
      <c r="E3703" s="612">
        <f t="shared" si="57"/>
        <v>11481748.470000017</v>
      </c>
    </row>
    <row r="3704" spans="1:5" ht="22.5" customHeight="1">
      <c r="A3704" s="1013" t="s">
        <v>22517</v>
      </c>
      <c r="B3704" s="1013" t="s">
        <v>22518</v>
      </c>
      <c r="C3704" s="1017">
        <v>0</v>
      </c>
      <c r="D3704" s="1029">
        <v>53.75</v>
      </c>
      <c r="E3704" s="612">
        <f t="shared" si="57"/>
        <v>11481694.720000017</v>
      </c>
    </row>
    <row r="3705" spans="1:5" ht="22.5" customHeight="1">
      <c r="A3705" s="1013" t="s">
        <v>22517</v>
      </c>
      <c r="B3705" s="1013" t="s">
        <v>22520</v>
      </c>
      <c r="C3705" s="1017">
        <v>0</v>
      </c>
      <c r="D3705" s="1029">
        <v>532950</v>
      </c>
      <c r="E3705" s="612">
        <f t="shared" si="57"/>
        <v>10948744.720000017</v>
      </c>
    </row>
    <row r="3706" spans="1:5" ht="22.5" customHeight="1">
      <c r="A3706" s="1013" t="s">
        <v>22517</v>
      </c>
      <c r="B3706" s="1013" t="s">
        <v>22521</v>
      </c>
      <c r="C3706" s="1017">
        <v>0</v>
      </c>
      <c r="D3706" s="1029">
        <v>53.75</v>
      </c>
      <c r="E3706" s="612">
        <f t="shared" si="57"/>
        <v>10948690.970000017</v>
      </c>
    </row>
    <row r="3707" spans="1:5" ht="22.5" customHeight="1">
      <c r="A3707" s="1013" t="s">
        <v>22517</v>
      </c>
      <c r="B3707" s="1013" t="s">
        <v>22522</v>
      </c>
      <c r="C3707" s="1017">
        <v>0</v>
      </c>
      <c r="D3707" s="1029">
        <v>114000</v>
      </c>
      <c r="E3707" s="612">
        <f t="shared" si="57"/>
        <v>10834690.970000017</v>
      </c>
    </row>
    <row r="3708" spans="1:5" ht="22.5" customHeight="1">
      <c r="A3708" s="1013" t="s">
        <v>22517</v>
      </c>
      <c r="B3708" s="1013" t="s">
        <v>22523</v>
      </c>
      <c r="C3708" s="1017">
        <v>0</v>
      </c>
      <c r="D3708" s="1029">
        <v>26.88</v>
      </c>
      <c r="E3708" s="612">
        <f t="shared" si="57"/>
        <v>10834664.090000017</v>
      </c>
    </row>
    <row r="3709" spans="1:5" ht="22.5" customHeight="1">
      <c r="A3709" s="1013" t="s">
        <v>22517</v>
      </c>
      <c r="B3709" s="1013" t="s">
        <v>22524</v>
      </c>
      <c r="C3709" s="1017">
        <v>0</v>
      </c>
      <c r="D3709" s="1029">
        <v>19000</v>
      </c>
      <c r="E3709" s="612">
        <f t="shared" si="57"/>
        <v>10815664.090000017</v>
      </c>
    </row>
    <row r="3710" spans="1:5" ht="22.5" customHeight="1">
      <c r="A3710" s="1013" t="s">
        <v>22517</v>
      </c>
      <c r="B3710" s="1013" t="s">
        <v>22523</v>
      </c>
      <c r="C3710" s="1017">
        <v>0</v>
      </c>
      <c r="D3710" s="1029">
        <v>26.88</v>
      </c>
      <c r="E3710" s="612">
        <f t="shared" si="57"/>
        <v>10815637.210000016</v>
      </c>
    </row>
    <row r="3711" spans="1:5" ht="22.5" customHeight="1">
      <c r="A3711" s="1013" t="s">
        <v>22517</v>
      </c>
      <c r="B3711" s="1013" t="s">
        <v>22525</v>
      </c>
      <c r="C3711" s="1017">
        <v>0</v>
      </c>
      <c r="D3711" s="1029">
        <v>22800</v>
      </c>
      <c r="E3711" s="612">
        <f t="shared" si="57"/>
        <v>10792837.210000016</v>
      </c>
    </row>
    <row r="3712" spans="1:5" ht="22.5" customHeight="1">
      <c r="A3712" s="1013" t="s">
        <v>22517</v>
      </c>
      <c r="B3712" s="1013" t="s">
        <v>22526</v>
      </c>
      <c r="C3712" s="1017">
        <v>0</v>
      </c>
      <c r="D3712" s="1029">
        <v>26.88</v>
      </c>
      <c r="E3712" s="612">
        <f t="shared" si="57"/>
        <v>10792810.330000015</v>
      </c>
    </row>
    <row r="3713" spans="1:5" ht="22.5" customHeight="1">
      <c r="A3713" s="1013" t="s">
        <v>22517</v>
      </c>
      <c r="B3713" s="1013" t="s">
        <v>22527</v>
      </c>
      <c r="C3713" s="1017">
        <v>0</v>
      </c>
      <c r="D3713" s="1029">
        <v>22800</v>
      </c>
      <c r="E3713" s="612">
        <f t="shared" si="57"/>
        <v>10770010.330000015</v>
      </c>
    </row>
    <row r="3714" spans="1:5" ht="22.5" customHeight="1">
      <c r="A3714" s="1013" t="s">
        <v>22528</v>
      </c>
      <c r="B3714" s="1013" t="s">
        <v>8336</v>
      </c>
      <c r="C3714" s="1017">
        <v>0</v>
      </c>
      <c r="D3714" s="1029">
        <v>50</v>
      </c>
      <c r="E3714" s="612">
        <f t="shared" si="57"/>
        <v>10769960.330000015</v>
      </c>
    </row>
    <row r="3715" spans="1:5" ht="22.5" customHeight="1">
      <c r="A3715" s="1013" t="s">
        <v>22529</v>
      </c>
      <c r="B3715" s="1013" t="s">
        <v>22530</v>
      </c>
      <c r="C3715" s="1017">
        <v>0</v>
      </c>
      <c r="D3715" s="1029">
        <v>53.75</v>
      </c>
      <c r="E3715" s="612">
        <f t="shared" ref="E3715:E3778" si="58">E3714-D3715+C3715</f>
        <v>10769906.580000015</v>
      </c>
    </row>
    <row r="3716" spans="1:5" ht="22.5" customHeight="1">
      <c r="A3716" s="1013" t="s">
        <v>22529</v>
      </c>
      <c r="B3716" s="1013" t="s">
        <v>22531</v>
      </c>
      <c r="C3716" s="1017">
        <v>0</v>
      </c>
      <c r="D3716" s="1029">
        <v>100000</v>
      </c>
      <c r="E3716" s="612">
        <f t="shared" si="58"/>
        <v>10669906.580000015</v>
      </c>
    </row>
    <row r="3717" spans="1:5" ht="22.5" customHeight="1">
      <c r="A3717" s="1013" t="s">
        <v>22529</v>
      </c>
      <c r="B3717" s="1013" t="s">
        <v>22532</v>
      </c>
      <c r="C3717" s="1017">
        <v>0</v>
      </c>
      <c r="D3717" s="1029">
        <v>53.75</v>
      </c>
      <c r="E3717" s="612">
        <f t="shared" si="58"/>
        <v>10669852.830000015</v>
      </c>
    </row>
    <row r="3718" spans="1:5" ht="22.5" customHeight="1">
      <c r="A3718" s="1013" t="s">
        <v>22529</v>
      </c>
      <c r="B3718" s="1013" t="s">
        <v>22533</v>
      </c>
      <c r="C3718" s="1017">
        <v>0</v>
      </c>
      <c r="D3718" s="1029">
        <v>779000</v>
      </c>
      <c r="E3718" s="612">
        <f t="shared" si="58"/>
        <v>9890852.830000015</v>
      </c>
    </row>
    <row r="3719" spans="1:5" ht="22.5" customHeight="1">
      <c r="A3719" s="1013" t="s">
        <v>22529</v>
      </c>
      <c r="B3719" s="1013" t="s">
        <v>22534</v>
      </c>
      <c r="C3719" s="1017">
        <v>0</v>
      </c>
      <c r="D3719" s="1029">
        <v>53.75</v>
      </c>
      <c r="E3719" s="612">
        <f t="shared" si="58"/>
        <v>9890799.080000015</v>
      </c>
    </row>
    <row r="3720" spans="1:5" ht="22.5" customHeight="1">
      <c r="A3720" s="1013" t="s">
        <v>22529</v>
      </c>
      <c r="B3720" s="1013" t="s">
        <v>22535</v>
      </c>
      <c r="C3720" s="1017">
        <v>0</v>
      </c>
      <c r="D3720" s="1029">
        <v>319865</v>
      </c>
      <c r="E3720" s="612">
        <f t="shared" si="58"/>
        <v>9570934.080000015</v>
      </c>
    </row>
    <row r="3721" spans="1:5" ht="22.5" customHeight="1">
      <c r="A3721" s="1013" t="s">
        <v>22529</v>
      </c>
      <c r="B3721" s="1013" t="s">
        <v>22536</v>
      </c>
      <c r="C3721" s="1017">
        <v>0</v>
      </c>
      <c r="D3721" s="1029">
        <v>53.75</v>
      </c>
      <c r="E3721" s="612">
        <f t="shared" si="58"/>
        <v>9570880.330000015</v>
      </c>
    </row>
    <row r="3722" spans="1:5" ht="22.5" customHeight="1">
      <c r="A3722" s="1013" t="s">
        <v>22529</v>
      </c>
      <c r="B3722" s="1013" t="s">
        <v>22537</v>
      </c>
      <c r="C3722" s="1017">
        <v>0</v>
      </c>
      <c r="D3722" s="1029">
        <v>88350</v>
      </c>
      <c r="E3722" s="612">
        <f t="shared" si="58"/>
        <v>9482530.330000015</v>
      </c>
    </row>
    <row r="3723" spans="1:5" ht="22.5" customHeight="1">
      <c r="A3723" s="1013" t="s">
        <v>22529</v>
      </c>
      <c r="B3723" s="1013" t="s">
        <v>22538</v>
      </c>
      <c r="C3723" s="1017">
        <v>0</v>
      </c>
      <c r="D3723" s="1029">
        <v>53.75</v>
      </c>
      <c r="E3723" s="612">
        <f t="shared" si="58"/>
        <v>9482476.580000015</v>
      </c>
    </row>
    <row r="3724" spans="1:5" ht="22.5" customHeight="1">
      <c r="A3724" s="1013" t="s">
        <v>22529</v>
      </c>
      <c r="B3724" s="1013" t="s">
        <v>22539</v>
      </c>
      <c r="C3724" s="1017">
        <v>0</v>
      </c>
      <c r="D3724" s="1029">
        <v>85500</v>
      </c>
      <c r="E3724" s="612">
        <f t="shared" si="58"/>
        <v>9396976.580000015</v>
      </c>
    </row>
    <row r="3725" spans="1:5" ht="22.5" customHeight="1">
      <c r="A3725" s="1013" t="s">
        <v>22529</v>
      </c>
      <c r="B3725" s="1013" t="s">
        <v>22540</v>
      </c>
      <c r="C3725" s="1017">
        <v>0</v>
      </c>
      <c r="D3725" s="1029">
        <v>53.75</v>
      </c>
      <c r="E3725" s="612">
        <f t="shared" si="58"/>
        <v>9396922.830000015</v>
      </c>
    </row>
    <row r="3726" spans="1:5" ht="22.5" customHeight="1">
      <c r="A3726" s="1013" t="s">
        <v>22529</v>
      </c>
      <c r="B3726" s="1013" t="s">
        <v>22541</v>
      </c>
      <c r="C3726" s="1017">
        <v>0</v>
      </c>
      <c r="D3726" s="1029">
        <v>261250</v>
      </c>
      <c r="E3726" s="612">
        <f t="shared" si="58"/>
        <v>9135672.830000015</v>
      </c>
    </row>
    <row r="3727" spans="1:5" ht="22.5" customHeight="1">
      <c r="A3727" s="1013" t="s">
        <v>22529</v>
      </c>
      <c r="B3727" s="1013" t="s">
        <v>22542</v>
      </c>
      <c r="C3727" s="1017">
        <v>0</v>
      </c>
      <c r="D3727" s="1029">
        <v>53.75</v>
      </c>
      <c r="E3727" s="612">
        <f t="shared" si="58"/>
        <v>9135619.080000015</v>
      </c>
    </row>
    <row r="3728" spans="1:5" ht="22.5" customHeight="1">
      <c r="A3728" s="1013" t="s">
        <v>22529</v>
      </c>
      <c r="B3728" s="1013" t="s">
        <v>22543</v>
      </c>
      <c r="C3728" s="1017">
        <v>0</v>
      </c>
      <c r="D3728" s="1029">
        <v>57000</v>
      </c>
      <c r="E3728" s="612">
        <f t="shared" si="58"/>
        <v>9078619.080000015</v>
      </c>
    </row>
    <row r="3729" spans="1:5" ht="22.5" customHeight="1">
      <c r="A3729" s="1013" t="s">
        <v>22529</v>
      </c>
      <c r="B3729" s="1013" t="s">
        <v>22544</v>
      </c>
      <c r="C3729" s="1017">
        <v>0</v>
      </c>
      <c r="D3729" s="1029">
        <v>26.88</v>
      </c>
      <c r="E3729" s="612">
        <f t="shared" si="58"/>
        <v>9078592.2000000142</v>
      </c>
    </row>
    <row r="3730" spans="1:5" ht="22.5" customHeight="1">
      <c r="A3730" s="1013" t="s">
        <v>22529</v>
      </c>
      <c r="B3730" s="1013" t="s">
        <v>22545</v>
      </c>
      <c r="C3730" s="1017">
        <v>0</v>
      </c>
      <c r="D3730" s="1029">
        <v>38000</v>
      </c>
      <c r="E3730" s="612">
        <f t="shared" si="58"/>
        <v>9040592.2000000142</v>
      </c>
    </row>
    <row r="3731" spans="1:5" ht="22.5" customHeight="1">
      <c r="A3731" s="1013" t="s">
        <v>22529</v>
      </c>
      <c r="B3731" s="1013" t="s">
        <v>22546</v>
      </c>
      <c r="C3731" s="1017">
        <v>0</v>
      </c>
      <c r="D3731" s="1029">
        <v>53.75</v>
      </c>
      <c r="E3731" s="612">
        <f t="shared" si="58"/>
        <v>9040538.4500000142</v>
      </c>
    </row>
    <row r="3732" spans="1:5" ht="22.5" customHeight="1">
      <c r="A3732" s="1013" t="s">
        <v>22529</v>
      </c>
      <c r="B3732" s="1013" t="s">
        <v>22547</v>
      </c>
      <c r="C3732" s="1017">
        <v>0</v>
      </c>
      <c r="D3732" s="1029">
        <v>279300</v>
      </c>
      <c r="E3732" s="612">
        <f t="shared" si="58"/>
        <v>8761238.4500000142</v>
      </c>
    </row>
    <row r="3733" spans="1:5" ht="22.5" customHeight="1">
      <c r="A3733" s="1013" t="s">
        <v>22529</v>
      </c>
      <c r="B3733" s="1013" t="s">
        <v>22548</v>
      </c>
      <c r="C3733" s="1017">
        <v>0</v>
      </c>
      <c r="D3733" s="1029">
        <v>26.88</v>
      </c>
      <c r="E3733" s="612">
        <f t="shared" si="58"/>
        <v>8761211.5700000133</v>
      </c>
    </row>
    <row r="3734" spans="1:5" ht="22.5" customHeight="1">
      <c r="A3734" s="1013" t="s">
        <v>22529</v>
      </c>
      <c r="B3734" s="1013" t="s">
        <v>22549</v>
      </c>
      <c r="C3734" s="1017">
        <v>0</v>
      </c>
      <c r="D3734" s="1029">
        <v>34200</v>
      </c>
      <c r="E3734" s="612">
        <f t="shared" si="58"/>
        <v>8727011.5700000133</v>
      </c>
    </row>
    <row r="3735" spans="1:5" ht="22.5" customHeight="1">
      <c r="A3735" s="1013" t="s">
        <v>22529</v>
      </c>
      <c r="B3735" s="1013" t="s">
        <v>22550</v>
      </c>
      <c r="C3735" s="1017">
        <v>0</v>
      </c>
      <c r="D3735" s="1029">
        <v>53.75</v>
      </c>
      <c r="E3735" s="612">
        <f t="shared" si="58"/>
        <v>8726957.8200000133</v>
      </c>
    </row>
    <row r="3736" spans="1:5" ht="22.5" customHeight="1">
      <c r="A3736" s="1013" t="s">
        <v>22529</v>
      </c>
      <c r="B3736" s="1013" t="s">
        <v>22551</v>
      </c>
      <c r="C3736" s="1017">
        <v>0</v>
      </c>
      <c r="D3736" s="1029">
        <v>217360</v>
      </c>
      <c r="E3736" s="612">
        <f t="shared" si="58"/>
        <v>8509597.8200000133</v>
      </c>
    </row>
    <row r="3737" spans="1:5" ht="22.5" customHeight="1">
      <c r="A3737" s="1013" t="s">
        <v>22529</v>
      </c>
      <c r="B3737" s="1013" t="s">
        <v>22552</v>
      </c>
      <c r="C3737" s="1017">
        <v>0</v>
      </c>
      <c r="D3737" s="1029">
        <v>53.75</v>
      </c>
      <c r="E3737" s="612">
        <f t="shared" si="58"/>
        <v>8509544.0700000133</v>
      </c>
    </row>
    <row r="3738" spans="1:5" ht="22.5" customHeight="1">
      <c r="A3738" s="1013" t="s">
        <v>22529</v>
      </c>
      <c r="B3738" s="1013" t="s">
        <v>22553</v>
      </c>
      <c r="C3738" s="1017">
        <v>0</v>
      </c>
      <c r="D3738" s="1029">
        <v>231420</v>
      </c>
      <c r="E3738" s="612">
        <f t="shared" si="58"/>
        <v>8278124.0700000133</v>
      </c>
    </row>
    <row r="3739" spans="1:5" ht="22.5" customHeight="1">
      <c r="A3739" s="1013" t="s">
        <v>22529</v>
      </c>
      <c r="B3739" s="1013" t="s">
        <v>22554</v>
      </c>
      <c r="C3739" s="1017">
        <v>0</v>
      </c>
      <c r="D3739" s="1029">
        <v>53.75</v>
      </c>
      <c r="E3739" s="612">
        <f t="shared" si="58"/>
        <v>8278070.3200000133</v>
      </c>
    </row>
    <row r="3740" spans="1:5" ht="22.5" customHeight="1">
      <c r="A3740" s="1013" t="s">
        <v>22529</v>
      </c>
      <c r="B3740" s="1013" t="s">
        <v>22555</v>
      </c>
      <c r="C3740" s="1017">
        <v>0</v>
      </c>
      <c r="D3740" s="1029">
        <v>159600</v>
      </c>
      <c r="E3740" s="612">
        <f t="shared" si="58"/>
        <v>8118470.3200000133</v>
      </c>
    </row>
    <row r="3741" spans="1:5" ht="22.5" customHeight="1">
      <c r="A3741" s="1013" t="s">
        <v>22529</v>
      </c>
      <c r="B3741" s="1013" t="s">
        <v>22556</v>
      </c>
      <c r="C3741" s="1017">
        <v>0</v>
      </c>
      <c r="D3741" s="1029">
        <v>53.75</v>
      </c>
      <c r="E3741" s="612">
        <f t="shared" si="58"/>
        <v>8118416.5700000133</v>
      </c>
    </row>
    <row r="3742" spans="1:5" ht="22.5" customHeight="1">
      <c r="A3742" s="1013" t="s">
        <v>22529</v>
      </c>
      <c r="B3742" s="1013" t="s">
        <v>22557</v>
      </c>
      <c r="C3742" s="1017">
        <v>0</v>
      </c>
      <c r="D3742" s="1029">
        <v>57000</v>
      </c>
      <c r="E3742" s="612">
        <f t="shared" si="58"/>
        <v>8061416.5700000133</v>
      </c>
    </row>
    <row r="3743" spans="1:5" ht="22.5" customHeight="1">
      <c r="A3743" s="1013" t="s">
        <v>22529</v>
      </c>
      <c r="B3743" s="1013" t="s">
        <v>22558</v>
      </c>
      <c r="C3743" s="1017">
        <v>0</v>
      </c>
      <c r="D3743" s="1029">
        <v>53.75</v>
      </c>
      <c r="E3743" s="612">
        <f t="shared" si="58"/>
        <v>8061362.8200000133</v>
      </c>
    </row>
    <row r="3744" spans="1:5" ht="22.5" customHeight="1">
      <c r="A3744" s="1013" t="s">
        <v>22529</v>
      </c>
      <c r="B3744" s="1013" t="s">
        <v>22559</v>
      </c>
      <c r="C3744" s="1017">
        <v>0</v>
      </c>
      <c r="D3744" s="1029">
        <v>59850</v>
      </c>
      <c r="E3744" s="612">
        <f t="shared" si="58"/>
        <v>8001512.8200000133</v>
      </c>
    </row>
    <row r="3745" spans="1:5" ht="22.5" customHeight="1">
      <c r="A3745" s="1013" t="s">
        <v>22529</v>
      </c>
      <c r="B3745" s="1013" t="s">
        <v>22560</v>
      </c>
      <c r="C3745" s="1017">
        <v>0</v>
      </c>
      <c r="D3745" s="1029">
        <v>26.88</v>
      </c>
      <c r="E3745" s="612">
        <f t="shared" si="58"/>
        <v>8001485.9400000134</v>
      </c>
    </row>
    <row r="3746" spans="1:5" ht="22.5" customHeight="1">
      <c r="A3746" s="1013" t="s">
        <v>22529</v>
      </c>
      <c r="B3746" s="1013" t="s">
        <v>22561</v>
      </c>
      <c r="C3746" s="1017">
        <v>0</v>
      </c>
      <c r="D3746" s="1029">
        <v>34200</v>
      </c>
      <c r="E3746" s="612">
        <f t="shared" si="58"/>
        <v>7967285.9400000134</v>
      </c>
    </row>
    <row r="3747" spans="1:5" ht="22.5" customHeight="1">
      <c r="A3747" s="1013" t="s">
        <v>22529</v>
      </c>
      <c r="B3747" s="1013" t="s">
        <v>22562</v>
      </c>
      <c r="C3747" s="1017">
        <v>0</v>
      </c>
      <c r="D3747" s="1029">
        <v>53.75</v>
      </c>
      <c r="E3747" s="612">
        <f t="shared" si="58"/>
        <v>7967232.1900000134</v>
      </c>
    </row>
    <row r="3748" spans="1:5" ht="22.5" customHeight="1">
      <c r="A3748" s="1013" t="s">
        <v>22529</v>
      </c>
      <c r="B3748" s="1013" t="s">
        <v>22563</v>
      </c>
      <c r="C3748" s="1017">
        <v>0</v>
      </c>
      <c r="D3748" s="1029">
        <v>125400</v>
      </c>
      <c r="E3748" s="612">
        <f t="shared" si="58"/>
        <v>7841832.1900000134</v>
      </c>
    </row>
    <row r="3749" spans="1:5" ht="22.5" customHeight="1">
      <c r="A3749" s="1013" t="s">
        <v>22529</v>
      </c>
      <c r="B3749" s="1013" t="s">
        <v>22564</v>
      </c>
      <c r="C3749" s="1017">
        <v>0</v>
      </c>
      <c r="D3749" s="1029">
        <v>26.88</v>
      </c>
      <c r="E3749" s="612">
        <f t="shared" si="58"/>
        <v>7841805.3100000136</v>
      </c>
    </row>
    <row r="3750" spans="1:5" ht="22.5" customHeight="1">
      <c r="A3750" s="1013" t="s">
        <v>22529</v>
      </c>
      <c r="B3750" s="1013" t="s">
        <v>22565</v>
      </c>
      <c r="C3750" s="1017">
        <v>0</v>
      </c>
      <c r="D3750" s="1029">
        <v>45600</v>
      </c>
      <c r="E3750" s="612">
        <f t="shared" si="58"/>
        <v>7796205.3100000136</v>
      </c>
    </row>
    <row r="3751" spans="1:5" ht="22.5" customHeight="1">
      <c r="A3751" s="1013" t="s">
        <v>22529</v>
      </c>
      <c r="B3751" s="1013" t="s">
        <v>22566</v>
      </c>
      <c r="C3751" s="1017">
        <v>0</v>
      </c>
      <c r="D3751" s="1029">
        <v>53.75</v>
      </c>
      <c r="E3751" s="612">
        <f t="shared" si="58"/>
        <v>7796151.5600000136</v>
      </c>
    </row>
    <row r="3752" spans="1:5" ht="22.5" customHeight="1">
      <c r="A3752" s="1013" t="s">
        <v>22529</v>
      </c>
      <c r="B3752" s="1013" t="s">
        <v>22567</v>
      </c>
      <c r="C3752" s="1017">
        <v>0</v>
      </c>
      <c r="D3752" s="1029">
        <v>136800</v>
      </c>
      <c r="E3752" s="612">
        <f t="shared" si="58"/>
        <v>7659351.5600000136</v>
      </c>
    </row>
    <row r="3753" spans="1:5" ht="22.5" customHeight="1">
      <c r="A3753" s="1013" t="s">
        <v>22529</v>
      </c>
      <c r="B3753" s="1013" t="s">
        <v>22568</v>
      </c>
      <c r="C3753" s="1017">
        <v>0</v>
      </c>
      <c r="D3753" s="1029">
        <v>53.75</v>
      </c>
      <c r="E3753" s="612">
        <f t="shared" si="58"/>
        <v>7659297.8100000136</v>
      </c>
    </row>
    <row r="3754" spans="1:5" ht="22.5" customHeight="1">
      <c r="A3754" s="1013" t="s">
        <v>22529</v>
      </c>
      <c r="B3754" s="1013" t="s">
        <v>22569</v>
      </c>
      <c r="C3754" s="1017">
        <v>0</v>
      </c>
      <c r="D3754" s="1029">
        <v>122550</v>
      </c>
      <c r="E3754" s="612">
        <f t="shared" si="58"/>
        <v>7536747.8100000136</v>
      </c>
    </row>
    <row r="3755" spans="1:5" ht="22.5" customHeight="1">
      <c r="A3755" s="1013" t="s">
        <v>22529</v>
      </c>
      <c r="B3755" s="1013" t="s">
        <v>22570</v>
      </c>
      <c r="C3755" s="1017">
        <v>0</v>
      </c>
      <c r="D3755" s="1029">
        <v>53.75</v>
      </c>
      <c r="E3755" s="612">
        <f t="shared" si="58"/>
        <v>7536694.0600000136</v>
      </c>
    </row>
    <row r="3756" spans="1:5" ht="22.5" customHeight="1">
      <c r="A3756" s="1013" t="s">
        <v>22529</v>
      </c>
      <c r="B3756" s="1013" t="s">
        <v>22571</v>
      </c>
      <c r="C3756" s="1017">
        <v>0</v>
      </c>
      <c r="D3756" s="1029">
        <v>76475</v>
      </c>
      <c r="E3756" s="612">
        <f t="shared" si="58"/>
        <v>7460219.0600000136</v>
      </c>
    </row>
    <row r="3757" spans="1:5" ht="22.5" customHeight="1">
      <c r="A3757" s="1013" t="s">
        <v>22529</v>
      </c>
      <c r="B3757" s="1013" t="s">
        <v>22572</v>
      </c>
      <c r="C3757" s="1017">
        <v>0</v>
      </c>
      <c r="D3757" s="1029">
        <v>26.88</v>
      </c>
      <c r="E3757" s="612">
        <f t="shared" si="58"/>
        <v>7460192.1800000137</v>
      </c>
    </row>
    <row r="3758" spans="1:5" ht="22.5" customHeight="1">
      <c r="A3758" s="1013" t="s">
        <v>22529</v>
      </c>
      <c r="B3758" s="1013" t="s">
        <v>22573</v>
      </c>
      <c r="C3758" s="1017">
        <v>0</v>
      </c>
      <c r="D3758" s="1029">
        <v>22800</v>
      </c>
      <c r="E3758" s="612">
        <f t="shared" si="58"/>
        <v>7437392.1800000137</v>
      </c>
    </row>
    <row r="3759" spans="1:5" ht="22.5" customHeight="1">
      <c r="A3759" s="1013" t="s">
        <v>22529</v>
      </c>
      <c r="B3759" s="1013" t="s">
        <v>22574</v>
      </c>
      <c r="C3759" s="1017">
        <v>0</v>
      </c>
      <c r="D3759" s="1029">
        <v>53.75</v>
      </c>
      <c r="E3759" s="612">
        <f t="shared" si="58"/>
        <v>7437338.4300000137</v>
      </c>
    </row>
    <row r="3760" spans="1:5" ht="22.5" customHeight="1">
      <c r="A3760" s="1013" t="s">
        <v>22529</v>
      </c>
      <c r="B3760" s="1013" t="s">
        <v>22575</v>
      </c>
      <c r="C3760" s="1017">
        <v>0</v>
      </c>
      <c r="D3760" s="1029">
        <v>99180</v>
      </c>
      <c r="E3760" s="612">
        <f t="shared" si="58"/>
        <v>7338158.4300000137</v>
      </c>
    </row>
    <row r="3761" spans="1:5" ht="22.5" customHeight="1">
      <c r="A3761" s="1013" t="s">
        <v>22529</v>
      </c>
      <c r="B3761" s="1013" t="s">
        <v>22576</v>
      </c>
      <c r="C3761" s="1017">
        <v>0</v>
      </c>
      <c r="D3761" s="1029">
        <v>53.75</v>
      </c>
      <c r="E3761" s="612">
        <f t="shared" si="58"/>
        <v>7338104.6800000137</v>
      </c>
    </row>
    <row r="3762" spans="1:5" ht="22.5" customHeight="1">
      <c r="A3762" s="1013" t="s">
        <v>22529</v>
      </c>
      <c r="B3762" s="1013" t="s">
        <v>22577</v>
      </c>
      <c r="C3762" s="1017">
        <v>0</v>
      </c>
      <c r="D3762" s="1029">
        <v>111150</v>
      </c>
      <c r="E3762" s="612">
        <f t="shared" si="58"/>
        <v>7226954.6800000137</v>
      </c>
    </row>
    <row r="3763" spans="1:5" ht="22.5" customHeight="1">
      <c r="A3763" s="1013" t="s">
        <v>22529</v>
      </c>
      <c r="B3763" s="1013" t="s">
        <v>22578</v>
      </c>
      <c r="C3763" s="1017">
        <v>0</v>
      </c>
      <c r="D3763" s="1029">
        <v>53.75</v>
      </c>
      <c r="E3763" s="612">
        <f t="shared" si="58"/>
        <v>7226900.9300000137</v>
      </c>
    </row>
    <row r="3764" spans="1:5" ht="22.5" customHeight="1">
      <c r="A3764" s="1013" t="s">
        <v>22529</v>
      </c>
      <c r="B3764" s="1013" t="s">
        <v>22579</v>
      </c>
      <c r="C3764" s="1017">
        <v>0</v>
      </c>
      <c r="D3764" s="1029">
        <v>232750</v>
      </c>
      <c r="E3764" s="612">
        <f t="shared" si="58"/>
        <v>6994150.9300000137</v>
      </c>
    </row>
    <row r="3765" spans="1:5" ht="22.5" customHeight="1">
      <c r="A3765" s="1013" t="s">
        <v>22529</v>
      </c>
      <c r="B3765" s="1013" t="s">
        <v>22580</v>
      </c>
      <c r="C3765" s="1017">
        <v>0</v>
      </c>
      <c r="D3765" s="1029">
        <v>53.75</v>
      </c>
      <c r="E3765" s="612">
        <f t="shared" si="58"/>
        <v>6994097.1800000137</v>
      </c>
    </row>
    <row r="3766" spans="1:5" ht="22.5" customHeight="1">
      <c r="A3766" s="1013" t="s">
        <v>22529</v>
      </c>
      <c r="B3766" s="1013" t="s">
        <v>22581</v>
      </c>
      <c r="C3766" s="1017">
        <v>0</v>
      </c>
      <c r="D3766" s="1029">
        <v>100700</v>
      </c>
      <c r="E3766" s="612">
        <f t="shared" si="58"/>
        <v>6893397.1800000137</v>
      </c>
    </row>
    <row r="3767" spans="1:5" ht="22.5" customHeight="1">
      <c r="A3767" s="1013" t="s">
        <v>22529</v>
      </c>
      <c r="B3767" s="1013" t="s">
        <v>22582</v>
      </c>
      <c r="C3767" s="1017">
        <v>0</v>
      </c>
      <c r="D3767" s="1029">
        <v>53.75</v>
      </c>
      <c r="E3767" s="612">
        <f t="shared" si="58"/>
        <v>6893343.4300000137</v>
      </c>
    </row>
    <row r="3768" spans="1:5" ht="22.5" customHeight="1">
      <c r="A3768" s="1013" t="s">
        <v>22529</v>
      </c>
      <c r="B3768" s="1013" t="s">
        <v>22583</v>
      </c>
      <c r="C3768" s="1017">
        <v>0</v>
      </c>
      <c r="D3768" s="1029">
        <v>300960</v>
      </c>
      <c r="E3768" s="612">
        <f t="shared" si="58"/>
        <v>6592383.4300000137</v>
      </c>
    </row>
    <row r="3769" spans="1:5" ht="22.5" customHeight="1">
      <c r="A3769" s="1013" t="s">
        <v>22529</v>
      </c>
      <c r="B3769" s="1013" t="s">
        <v>22584</v>
      </c>
      <c r="C3769" s="1017">
        <v>0</v>
      </c>
      <c r="D3769" s="1029">
        <v>53.75</v>
      </c>
      <c r="E3769" s="612">
        <f t="shared" si="58"/>
        <v>6592329.6800000137</v>
      </c>
    </row>
    <row r="3770" spans="1:5" ht="22.5" customHeight="1">
      <c r="A3770" s="1013" t="s">
        <v>22529</v>
      </c>
      <c r="B3770" s="1013" t="s">
        <v>22585</v>
      </c>
      <c r="C3770" s="1017">
        <v>0</v>
      </c>
      <c r="D3770" s="1029">
        <v>509140</v>
      </c>
      <c r="E3770" s="612">
        <f t="shared" si="58"/>
        <v>6083189.6800000137</v>
      </c>
    </row>
    <row r="3771" spans="1:5" ht="22.5" customHeight="1">
      <c r="A3771" s="1013" t="s">
        <v>22529</v>
      </c>
      <c r="B3771" s="1013" t="s">
        <v>22586</v>
      </c>
      <c r="C3771" s="1017">
        <v>0</v>
      </c>
      <c r="D3771" s="1029">
        <v>53.75</v>
      </c>
      <c r="E3771" s="612">
        <f t="shared" si="58"/>
        <v>6083135.9300000137</v>
      </c>
    </row>
    <row r="3772" spans="1:5" ht="22.5" customHeight="1">
      <c r="A3772" s="1013" t="s">
        <v>22529</v>
      </c>
      <c r="B3772" s="1013" t="s">
        <v>22587</v>
      </c>
      <c r="C3772" s="1017">
        <v>0</v>
      </c>
      <c r="D3772" s="1029">
        <v>76950</v>
      </c>
      <c r="E3772" s="612">
        <f t="shared" si="58"/>
        <v>6006185.9300000137</v>
      </c>
    </row>
    <row r="3773" spans="1:5" ht="22.5" customHeight="1">
      <c r="A3773" s="1013" t="s">
        <v>22529</v>
      </c>
      <c r="B3773" s="1013" t="s">
        <v>22588</v>
      </c>
      <c r="C3773" s="1017">
        <v>0</v>
      </c>
      <c r="D3773" s="1029">
        <v>26.88</v>
      </c>
      <c r="E3773" s="612">
        <f t="shared" si="58"/>
        <v>6006159.0500000138</v>
      </c>
    </row>
    <row r="3774" spans="1:5" ht="22.5" customHeight="1">
      <c r="A3774" s="1013" t="s">
        <v>22529</v>
      </c>
      <c r="B3774" s="1013" t="s">
        <v>22589</v>
      </c>
      <c r="C3774" s="1017">
        <v>0</v>
      </c>
      <c r="D3774" s="1029">
        <v>46075</v>
      </c>
      <c r="E3774" s="612">
        <f t="shared" si="58"/>
        <v>5960084.0500000138</v>
      </c>
    </row>
    <row r="3775" spans="1:5" ht="22.5" customHeight="1">
      <c r="A3775" s="1013" t="s">
        <v>22529</v>
      </c>
      <c r="B3775" s="1013" t="s">
        <v>22590</v>
      </c>
      <c r="C3775" s="1017">
        <v>0</v>
      </c>
      <c r="D3775" s="1029">
        <v>53.75</v>
      </c>
      <c r="E3775" s="612">
        <f t="shared" si="58"/>
        <v>5960030.3000000138</v>
      </c>
    </row>
    <row r="3776" spans="1:5" ht="22.5" customHeight="1">
      <c r="A3776" s="1013" t="s">
        <v>22529</v>
      </c>
      <c r="B3776" s="1013" t="s">
        <v>22591</v>
      </c>
      <c r="C3776" s="1017">
        <v>0</v>
      </c>
      <c r="D3776" s="1029">
        <v>241300</v>
      </c>
      <c r="E3776" s="612">
        <f t="shared" si="58"/>
        <v>5718730.3000000138</v>
      </c>
    </row>
    <row r="3777" spans="1:5" ht="22.5" customHeight="1">
      <c r="A3777" s="1013" t="s">
        <v>22529</v>
      </c>
      <c r="B3777" s="1013" t="s">
        <v>22592</v>
      </c>
      <c r="C3777" s="1017">
        <v>0</v>
      </c>
      <c r="D3777" s="1029">
        <v>53.75</v>
      </c>
      <c r="E3777" s="612">
        <f t="shared" si="58"/>
        <v>5718676.5500000138</v>
      </c>
    </row>
    <row r="3778" spans="1:5" ht="22.5" customHeight="1">
      <c r="A3778" s="1013" t="s">
        <v>22529</v>
      </c>
      <c r="B3778" s="1013" t="s">
        <v>22593</v>
      </c>
      <c r="C3778" s="1017">
        <v>0</v>
      </c>
      <c r="D3778" s="1029">
        <v>765700</v>
      </c>
      <c r="E3778" s="612">
        <f t="shared" si="58"/>
        <v>4952976.5500000138</v>
      </c>
    </row>
    <row r="3779" spans="1:5" ht="22.5" customHeight="1">
      <c r="A3779" s="1013" t="s">
        <v>22529</v>
      </c>
      <c r="B3779" s="1013" t="s">
        <v>22594</v>
      </c>
      <c r="C3779" s="1017">
        <v>0</v>
      </c>
      <c r="D3779" s="1029">
        <v>53.75</v>
      </c>
      <c r="E3779" s="612">
        <f t="shared" ref="E3779:E3842" si="59">E3778-D3779+C3779</f>
        <v>4952922.8000000138</v>
      </c>
    </row>
    <row r="3780" spans="1:5" ht="22.5" customHeight="1">
      <c r="A3780" s="1013" t="s">
        <v>22529</v>
      </c>
      <c r="B3780" s="1013" t="s">
        <v>22595</v>
      </c>
      <c r="C3780" s="1017">
        <v>0</v>
      </c>
      <c r="D3780" s="1029">
        <v>1420250</v>
      </c>
      <c r="E3780" s="612">
        <f t="shared" si="59"/>
        <v>3532672.8000000138</v>
      </c>
    </row>
    <row r="3781" spans="1:5" ht="22.5" customHeight="1">
      <c r="A3781" s="1013" t="s">
        <v>22529</v>
      </c>
      <c r="B3781" s="1013" t="s">
        <v>22596</v>
      </c>
      <c r="C3781" s="1017">
        <v>0</v>
      </c>
      <c r="D3781" s="1029">
        <v>53.75</v>
      </c>
      <c r="E3781" s="612">
        <f t="shared" si="59"/>
        <v>3532619.0500000138</v>
      </c>
    </row>
    <row r="3782" spans="1:5" ht="22.5" customHeight="1">
      <c r="A3782" s="1013" t="s">
        <v>22529</v>
      </c>
      <c r="B3782" s="1013" t="s">
        <v>22597</v>
      </c>
      <c r="C3782" s="1017">
        <v>0</v>
      </c>
      <c r="D3782" s="1029">
        <v>76000</v>
      </c>
      <c r="E3782" s="612">
        <f t="shared" si="59"/>
        <v>3456619.0500000138</v>
      </c>
    </row>
    <row r="3783" spans="1:5" ht="22.5" customHeight="1">
      <c r="A3783" s="1013" t="s">
        <v>22529</v>
      </c>
      <c r="B3783" s="1013" t="s">
        <v>22598</v>
      </c>
      <c r="C3783" s="1017">
        <v>0</v>
      </c>
      <c r="D3783" s="1029">
        <v>53.75</v>
      </c>
      <c r="E3783" s="612">
        <f t="shared" si="59"/>
        <v>3456565.3000000138</v>
      </c>
    </row>
    <row r="3784" spans="1:5" ht="22.5" customHeight="1">
      <c r="A3784" s="1013" t="s">
        <v>22529</v>
      </c>
      <c r="B3784" s="1013" t="s">
        <v>22599</v>
      </c>
      <c r="C3784" s="1017">
        <v>0</v>
      </c>
      <c r="D3784" s="1029">
        <v>76000</v>
      </c>
      <c r="E3784" s="612">
        <f t="shared" si="59"/>
        <v>3380565.3000000138</v>
      </c>
    </row>
    <row r="3785" spans="1:5" ht="22.5" customHeight="1">
      <c r="A3785" s="1013" t="s">
        <v>22529</v>
      </c>
      <c r="B3785" s="1013" t="s">
        <v>22600</v>
      </c>
      <c r="C3785" s="1017">
        <v>0</v>
      </c>
      <c r="D3785" s="1029">
        <v>53.75</v>
      </c>
      <c r="E3785" s="612">
        <f t="shared" si="59"/>
        <v>3380511.5500000138</v>
      </c>
    </row>
    <row r="3786" spans="1:5" ht="22.5" customHeight="1">
      <c r="A3786" s="1013" t="s">
        <v>22529</v>
      </c>
      <c r="B3786" s="1013" t="s">
        <v>22601</v>
      </c>
      <c r="C3786" s="1017">
        <v>0</v>
      </c>
      <c r="D3786" s="1029">
        <v>65000</v>
      </c>
      <c r="E3786" s="612">
        <f t="shared" si="59"/>
        <v>3315511.5500000138</v>
      </c>
    </row>
    <row r="3787" spans="1:5" ht="22.5" customHeight="1">
      <c r="A3787" s="1013" t="s">
        <v>22529</v>
      </c>
      <c r="B3787" s="1013" t="s">
        <v>22602</v>
      </c>
      <c r="C3787" s="1017">
        <v>0</v>
      </c>
      <c r="D3787" s="1029">
        <v>10.75</v>
      </c>
      <c r="E3787" s="612">
        <f t="shared" si="59"/>
        <v>3315500.8000000138</v>
      </c>
    </row>
    <row r="3788" spans="1:5" ht="22.5" customHeight="1">
      <c r="A3788" s="1013" t="s">
        <v>22529</v>
      </c>
      <c r="B3788" s="1013" t="s">
        <v>22603</v>
      </c>
      <c r="C3788" s="1017">
        <v>0</v>
      </c>
      <c r="D3788" s="1029">
        <v>4400</v>
      </c>
      <c r="E3788" s="612">
        <f t="shared" si="59"/>
        <v>3311100.8000000138</v>
      </c>
    </row>
    <row r="3789" spans="1:5" ht="22.5" customHeight="1">
      <c r="A3789" s="1013" t="s">
        <v>22529</v>
      </c>
      <c r="B3789" s="1013" t="s">
        <v>22604</v>
      </c>
      <c r="C3789" s="1017">
        <v>0</v>
      </c>
      <c r="D3789" s="1029">
        <v>53.75</v>
      </c>
      <c r="E3789" s="612">
        <f t="shared" si="59"/>
        <v>3311047.0500000138</v>
      </c>
    </row>
    <row r="3790" spans="1:5" ht="22.5" customHeight="1">
      <c r="A3790" s="1013" t="s">
        <v>22529</v>
      </c>
      <c r="B3790" s="1013" t="s">
        <v>22605</v>
      </c>
      <c r="C3790" s="1017">
        <v>0</v>
      </c>
      <c r="D3790" s="1029">
        <v>1054500</v>
      </c>
      <c r="E3790" s="612">
        <f t="shared" si="59"/>
        <v>2256547.0500000138</v>
      </c>
    </row>
    <row r="3791" spans="1:5" ht="22.5" customHeight="1">
      <c r="A3791" s="1013" t="s">
        <v>22606</v>
      </c>
      <c r="B3791" s="1013" t="s">
        <v>9315</v>
      </c>
      <c r="C3791" s="1017">
        <v>5000</v>
      </c>
      <c r="D3791" s="1017">
        <v>0</v>
      </c>
      <c r="E3791" s="612">
        <f t="shared" si="59"/>
        <v>2261547.0500000138</v>
      </c>
    </row>
    <row r="3792" spans="1:5" ht="22.5" customHeight="1">
      <c r="A3792" s="1013" t="s">
        <v>22607</v>
      </c>
      <c r="B3792" s="1013" t="s">
        <v>22608</v>
      </c>
      <c r="C3792" s="1017">
        <v>15000</v>
      </c>
      <c r="D3792" s="1017">
        <v>0</v>
      </c>
      <c r="E3792" s="612">
        <f t="shared" si="59"/>
        <v>2276547.0500000138</v>
      </c>
    </row>
    <row r="3793" spans="1:6" ht="22.5" customHeight="1">
      <c r="A3793" s="1013" t="s">
        <v>22609</v>
      </c>
      <c r="B3793" s="1013" t="s">
        <v>22610</v>
      </c>
      <c r="C3793" s="1017">
        <v>0</v>
      </c>
      <c r="D3793" s="1029">
        <v>83660</v>
      </c>
      <c r="E3793" s="612">
        <f t="shared" si="59"/>
        <v>2192887.0500000138</v>
      </c>
    </row>
    <row r="3794" spans="1:6" ht="22.5" customHeight="1">
      <c r="A3794" s="1013" t="s">
        <v>22609</v>
      </c>
      <c r="B3794" s="1013" t="s">
        <v>22611</v>
      </c>
      <c r="C3794" s="1017">
        <v>0</v>
      </c>
      <c r="D3794" s="1029">
        <v>26.88</v>
      </c>
      <c r="E3794" s="612">
        <f t="shared" si="59"/>
        <v>2192860.1700000139</v>
      </c>
    </row>
    <row r="3795" spans="1:6" ht="22.5" customHeight="1">
      <c r="A3795" s="1013" t="s">
        <v>22609</v>
      </c>
      <c r="B3795" s="1013" t="s">
        <v>22612</v>
      </c>
      <c r="C3795" s="1017">
        <v>0</v>
      </c>
      <c r="D3795" s="1029">
        <v>25000</v>
      </c>
      <c r="E3795" s="612">
        <f t="shared" si="59"/>
        <v>2167860.1700000139</v>
      </c>
    </row>
    <row r="3796" spans="1:6" ht="22.5" customHeight="1">
      <c r="A3796" s="1013" t="s">
        <v>22613</v>
      </c>
      <c r="B3796" s="1013" t="s">
        <v>8336</v>
      </c>
      <c r="C3796" s="1017">
        <v>0</v>
      </c>
      <c r="D3796" s="1029">
        <v>50</v>
      </c>
      <c r="E3796" s="612">
        <f t="shared" si="59"/>
        <v>2167810.1700000139</v>
      </c>
    </row>
    <row r="3797" spans="1:6" s="1035" customFormat="1" ht="22.5" customHeight="1">
      <c r="A3797" s="1392" t="s">
        <v>22614</v>
      </c>
      <c r="B3797" s="1392" t="s">
        <v>22615</v>
      </c>
      <c r="C3797" s="1765">
        <v>50000</v>
      </c>
      <c r="D3797" s="1765">
        <v>0</v>
      </c>
      <c r="E3797" s="1393">
        <f t="shared" si="59"/>
        <v>2217810.1700000139</v>
      </c>
      <c r="F3797" s="2653"/>
    </row>
    <row r="3798" spans="1:6" ht="22.5" customHeight="1">
      <c r="A3798" s="1013" t="s">
        <v>22703</v>
      </c>
      <c r="B3798" s="1013" t="s">
        <v>22625</v>
      </c>
      <c r="C3798" s="1017">
        <v>0</v>
      </c>
      <c r="D3798" s="1017">
        <v>83670</v>
      </c>
      <c r="E3798" s="614">
        <f t="shared" si="59"/>
        <v>2134140.1700000139</v>
      </c>
    </row>
    <row r="3799" spans="1:6" ht="22.5" customHeight="1">
      <c r="A3799" s="1013" t="s">
        <v>22703</v>
      </c>
      <c r="B3799" s="1013" t="s">
        <v>22624</v>
      </c>
      <c r="C3799" s="1017">
        <v>0</v>
      </c>
      <c r="D3799" s="1017">
        <v>30000</v>
      </c>
      <c r="E3799" s="612">
        <f t="shared" si="59"/>
        <v>2104140.1700000139</v>
      </c>
    </row>
    <row r="3800" spans="1:6" ht="22.5" customHeight="1">
      <c r="A3800" s="1013" t="s">
        <v>22703</v>
      </c>
      <c r="B3800" s="1013" t="s">
        <v>22623</v>
      </c>
      <c r="C3800" s="1017">
        <v>0</v>
      </c>
      <c r="D3800" s="1017">
        <v>27000</v>
      </c>
      <c r="E3800" s="612">
        <f t="shared" si="59"/>
        <v>2077140.1700000139</v>
      </c>
    </row>
    <row r="3801" spans="1:6" ht="22.5" customHeight="1">
      <c r="A3801" s="1013" t="s">
        <v>22703</v>
      </c>
      <c r="B3801" s="1013" t="s">
        <v>22622</v>
      </c>
      <c r="C3801" s="1017">
        <v>0</v>
      </c>
      <c r="D3801" s="1017">
        <v>150000</v>
      </c>
      <c r="E3801" s="612">
        <f t="shared" si="59"/>
        <v>1927140.1700000139</v>
      </c>
    </row>
    <row r="3802" spans="1:6" ht="22.5" customHeight="1">
      <c r="A3802" s="1013" t="s">
        <v>22703</v>
      </c>
      <c r="B3802" s="1013" t="s">
        <v>22621</v>
      </c>
      <c r="C3802" s="1017">
        <v>0</v>
      </c>
      <c r="D3802" s="1017">
        <v>53.75</v>
      </c>
      <c r="E3802" s="612">
        <f t="shared" si="59"/>
        <v>1927086.4200000139</v>
      </c>
    </row>
    <row r="3803" spans="1:6" ht="22.5" customHeight="1">
      <c r="A3803" s="1013" t="s">
        <v>22703</v>
      </c>
      <c r="B3803" s="1013" t="s">
        <v>22620</v>
      </c>
      <c r="C3803" s="1017">
        <v>0</v>
      </c>
      <c r="D3803" s="1017">
        <v>90000</v>
      </c>
      <c r="E3803" s="612">
        <f t="shared" si="59"/>
        <v>1837086.4200000139</v>
      </c>
    </row>
    <row r="3804" spans="1:6" ht="22.5" customHeight="1">
      <c r="A3804" s="1013" t="s">
        <v>22703</v>
      </c>
      <c r="B3804" s="1013" t="s">
        <v>22619</v>
      </c>
      <c r="C3804" s="1017">
        <v>0</v>
      </c>
      <c r="D3804" s="1017">
        <v>53.75</v>
      </c>
      <c r="E3804" s="612">
        <f t="shared" si="59"/>
        <v>1837032.6700000139</v>
      </c>
    </row>
    <row r="3805" spans="1:6" ht="22.5" customHeight="1">
      <c r="A3805" s="1013" t="s">
        <v>22703</v>
      </c>
      <c r="B3805" s="1013" t="s">
        <v>22704</v>
      </c>
      <c r="C3805" s="1017">
        <v>0</v>
      </c>
      <c r="D3805" s="1017">
        <v>652500</v>
      </c>
      <c r="E3805" s="612">
        <f t="shared" si="59"/>
        <v>1184532.6700000139</v>
      </c>
    </row>
    <row r="3806" spans="1:6" ht="22.5" customHeight="1">
      <c r="A3806" s="1013" t="s">
        <v>22703</v>
      </c>
      <c r="B3806" s="1013" t="s">
        <v>22618</v>
      </c>
      <c r="C3806" s="1017">
        <v>0</v>
      </c>
      <c r="D3806" s="1017">
        <v>26.88</v>
      </c>
      <c r="E3806" s="612">
        <f t="shared" si="59"/>
        <v>1184505.790000014</v>
      </c>
    </row>
    <row r="3807" spans="1:6" ht="22.5" customHeight="1">
      <c r="A3807" s="1013" t="s">
        <v>22703</v>
      </c>
      <c r="B3807" s="1013" t="s">
        <v>22617</v>
      </c>
      <c r="C3807" s="1017">
        <v>0</v>
      </c>
      <c r="D3807" s="1017">
        <v>50000</v>
      </c>
      <c r="E3807" s="612">
        <f t="shared" si="59"/>
        <v>1134505.790000014</v>
      </c>
    </row>
    <row r="3808" spans="1:6" ht="22.5" customHeight="1">
      <c r="A3808" s="1013" t="s">
        <v>22703</v>
      </c>
      <c r="B3808" s="1013" t="s">
        <v>22616</v>
      </c>
      <c r="C3808" s="1017">
        <v>0</v>
      </c>
      <c r="D3808" s="1017">
        <v>20000</v>
      </c>
      <c r="E3808" s="612">
        <f t="shared" si="59"/>
        <v>1114505.790000014</v>
      </c>
    </row>
    <row r="3809" spans="1:6" s="1035" customFormat="1" ht="22.5" customHeight="1">
      <c r="A3809" s="1392" t="s">
        <v>22705</v>
      </c>
      <c r="B3809" s="1392" t="s">
        <v>22706</v>
      </c>
      <c r="C3809" s="1025">
        <v>50000</v>
      </c>
      <c r="D3809" s="1765">
        <v>0</v>
      </c>
      <c r="E3809" s="1393">
        <f t="shared" si="59"/>
        <v>1164505.790000014</v>
      </c>
      <c r="F3809" s="2653"/>
    </row>
    <row r="3810" spans="1:6" ht="22.5" customHeight="1">
      <c r="A3810" s="1013" t="s">
        <v>22707</v>
      </c>
      <c r="B3810" s="1013" t="s">
        <v>8336</v>
      </c>
      <c r="C3810" s="1017">
        <v>0</v>
      </c>
      <c r="D3810" s="1017">
        <v>100</v>
      </c>
      <c r="E3810" s="612">
        <f t="shared" si="59"/>
        <v>1164405.790000014</v>
      </c>
    </row>
    <row r="3811" spans="1:6" ht="22.5" customHeight="1">
      <c r="A3811" s="1013" t="s">
        <v>22708</v>
      </c>
      <c r="B3811" s="1013" t="s">
        <v>22709</v>
      </c>
      <c r="C3811" s="1017">
        <v>0</v>
      </c>
      <c r="D3811" s="1017">
        <v>26.88</v>
      </c>
      <c r="E3811" s="612">
        <f t="shared" si="59"/>
        <v>1164378.9100000141</v>
      </c>
    </row>
    <row r="3812" spans="1:6" ht="22.5" customHeight="1">
      <c r="A3812" s="1013" t="s">
        <v>22708</v>
      </c>
      <c r="B3812" s="1013" t="s">
        <v>22710</v>
      </c>
      <c r="C3812" s="1017">
        <v>0</v>
      </c>
      <c r="D3812" s="1025">
        <v>30000</v>
      </c>
      <c r="E3812" s="612">
        <f t="shared" si="59"/>
        <v>1134378.9100000141</v>
      </c>
    </row>
    <row r="3813" spans="1:6" ht="22.5" customHeight="1">
      <c r="A3813" s="1013" t="s">
        <v>22708</v>
      </c>
      <c r="B3813" s="1013" t="s">
        <v>22711</v>
      </c>
      <c r="C3813" s="1017">
        <v>0</v>
      </c>
      <c r="D3813" s="1017">
        <v>26.88</v>
      </c>
      <c r="E3813" s="612">
        <f t="shared" si="59"/>
        <v>1134352.0300000142</v>
      </c>
    </row>
    <row r="3814" spans="1:6" ht="22.5" customHeight="1">
      <c r="A3814" s="1013" t="s">
        <v>22708</v>
      </c>
      <c r="B3814" s="1013" t="s">
        <v>22712</v>
      </c>
      <c r="C3814" s="1017">
        <v>0</v>
      </c>
      <c r="D3814" s="1025">
        <v>20000</v>
      </c>
      <c r="E3814" s="612">
        <f t="shared" si="59"/>
        <v>1114352.0300000142</v>
      </c>
    </row>
    <row r="3815" spans="1:6" ht="22.5" customHeight="1">
      <c r="A3815" s="1013" t="s">
        <v>22713</v>
      </c>
      <c r="B3815" s="1013" t="s">
        <v>22714</v>
      </c>
      <c r="C3815" s="1017">
        <v>0</v>
      </c>
      <c r="D3815" s="1017">
        <v>26.88</v>
      </c>
      <c r="E3815" s="612">
        <f t="shared" si="59"/>
        <v>1114325.1500000143</v>
      </c>
    </row>
    <row r="3816" spans="1:6" ht="22.5" customHeight="1">
      <c r="A3816" s="1013" t="s">
        <v>22713</v>
      </c>
      <c r="B3816" s="1013" t="s">
        <v>22715</v>
      </c>
      <c r="C3816" s="1017">
        <v>0</v>
      </c>
      <c r="D3816" s="1025">
        <v>9500</v>
      </c>
      <c r="E3816" s="612">
        <f t="shared" si="59"/>
        <v>1104825.1500000143</v>
      </c>
    </row>
    <row r="3817" spans="1:6" ht="22.5" customHeight="1">
      <c r="A3817" s="1013" t="s">
        <v>22713</v>
      </c>
      <c r="B3817" s="1013" t="s">
        <v>22716</v>
      </c>
      <c r="C3817" s="1017">
        <v>0</v>
      </c>
      <c r="D3817" s="1017">
        <v>26.88</v>
      </c>
      <c r="E3817" s="612">
        <f t="shared" si="59"/>
        <v>1104798.2700000145</v>
      </c>
    </row>
    <row r="3818" spans="1:6" ht="22.5" customHeight="1">
      <c r="A3818" s="1013" t="s">
        <v>22713</v>
      </c>
      <c r="B3818" s="1013" t="s">
        <v>22717</v>
      </c>
      <c r="C3818" s="1017">
        <v>0</v>
      </c>
      <c r="D3818" s="1025">
        <v>27900</v>
      </c>
      <c r="E3818" s="612">
        <f t="shared" si="59"/>
        <v>1076898.2700000145</v>
      </c>
    </row>
    <row r="3819" spans="1:6" ht="22.5" customHeight="1">
      <c r="A3819" s="1013" t="s">
        <v>22713</v>
      </c>
      <c r="B3819" s="1013" t="s">
        <v>22718</v>
      </c>
      <c r="C3819" s="1017">
        <v>0</v>
      </c>
      <c r="D3819" s="1017">
        <v>53.75</v>
      </c>
      <c r="E3819" s="612">
        <f t="shared" si="59"/>
        <v>1076844.5200000145</v>
      </c>
    </row>
    <row r="3820" spans="1:6" ht="22.5" customHeight="1">
      <c r="A3820" s="1013" t="s">
        <v>22713</v>
      </c>
      <c r="B3820" s="1013" t="s">
        <v>22719</v>
      </c>
      <c r="C3820" s="1017">
        <v>0</v>
      </c>
      <c r="D3820" s="1025">
        <v>61800</v>
      </c>
      <c r="E3820" s="612">
        <f t="shared" si="59"/>
        <v>1015044.5200000145</v>
      </c>
    </row>
    <row r="3821" spans="1:6" ht="22.5" customHeight="1">
      <c r="A3821" s="1013" t="s">
        <v>22713</v>
      </c>
      <c r="B3821" s="1013" t="s">
        <v>22720</v>
      </c>
      <c r="C3821" s="1017">
        <v>0</v>
      </c>
      <c r="D3821" s="1017">
        <v>26.88</v>
      </c>
      <c r="E3821" s="612">
        <f t="shared" si="59"/>
        <v>1015017.6400000144</v>
      </c>
    </row>
    <row r="3822" spans="1:6" ht="22.5" customHeight="1">
      <c r="A3822" s="1013" t="s">
        <v>22713</v>
      </c>
      <c r="B3822" s="1013" t="s">
        <v>22721</v>
      </c>
      <c r="C3822" s="1017">
        <v>0</v>
      </c>
      <c r="D3822" s="1025">
        <v>47462.25</v>
      </c>
      <c r="E3822" s="612">
        <f t="shared" si="59"/>
        <v>967555.39000001445</v>
      </c>
    </row>
    <row r="3823" spans="1:6" ht="22.5" customHeight="1">
      <c r="A3823" s="1013" t="s">
        <v>22713</v>
      </c>
      <c r="B3823" s="1013" t="s">
        <v>22722</v>
      </c>
      <c r="C3823" s="1017">
        <v>0</v>
      </c>
      <c r="D3823" s="1017">
        <v>26.88</v>
      </c>
      <c r="E3823" s="612">
        <f t="shared" si="59"/>
        <v>967528.51000001444</v>
      </c>
    </row>
    <row r="3824" spans="1:6" ht="22.5" customHeight="1">
      <c r="A3824" s="1013" t="s">
        <v>22713</v>
      </c>
      <c r="B3824" s="1013" t="s">
        <v>22723</v>
      </c>
      <c r="C3824" s="1017">
        <v>0</v>
      </c>
      <c r="D3824" s="1025">
        <v>19900</v>
      </c>
      <c r="E3824" s="612">
        <f t="shared" si="59"/>
        <v>947628.51000001444</v>
      </c>
    </row>
    <row r="3825" spans="1:5" ht="22.5" customHeight="1">
      <c r="A3825" s="1013" t="s">
        <v>22713</v>
      </c>
      <c r="B3825" s="1013" t="s">
        <v>22724</v>
      </c>
      <c r="C3825" s="1017">
        <v>0</v>
      </c>
      <c r="D3825" s="1017">
        <v>26.88</v>
      </c>
      <c r="E3825" s="612">
        <f t="shared" si="59"/>
        <v>947601.63000001444</v>
      </c>
    </row>
    <row r="3826" spans="1:5" ht="22.5" customHeight="1">
      <c r="A3826" s="1013" t="s">
        <v>22713</v>
      </c>
      <c r="B3826" s="1013" t="s">
        <v>22725</v>
      </c>
      <c r="C3826" s="1017">
        <v>0</v>
      </c>
      <c r="D3826" s="1025">
        <v>41150</v>
      </c>
      <c r="E3826" s="612">
        <f t="shared" si="59"/>
        <v>906451.63000001444</v>
      </c>
    </row>
    <row r="3827" spans="1:5" ht="22.5" customHeight="1">
      <c r="A3827" s="1013" t="s">
        <v>22713</v>
      </c>
      <c r="B3827" s="1013" t="s">
        <v>22726</v>
      </c>
      <c r="C3827" s="1017">
        <v>0</v>
      </c>
      <c r="D3827" s="1017">
        <v>53.75</v>
      </c>
      <c r="E3827" s="612">
        <f t="shared" si="59"/>
        <v>906397.88000001444</v>
      </c>
    </row>
    <row r="3828" spans="1:5" ht="22.5" customHeight="1">
      <c r="A3828" s="1013" t="s">
        <v>22713</v>
      </c>
      <c r="B3828" s="1013" t="s">
        <v>22727</v>
      </c>
      <c r="C3828" s="1017">
        <v>0</v>
      </c>
      <c r="D3828" s="1025">
        <v>91909.4</v>
      </c>
      <c r="E3828" s="612">
        <f t="shared" si="59"/>
        <v>814488.48000001442</v>
      </c>
    </row>
    <row r="3829" spans="1:5" ht="22.5" customHeight="1">
      <c r="A3829" s="1013" t="s">
        <v>22713</v>
      </c>
      <c r="B3829" s="1013" t="s">
        <v>22728</v>
      </c>
      <c r="C3829" s="1017">
        <v>0</v>
      </c>
      <c r="D3829" s="1017">
        <v>53.75</v>
      </c>
      <c r="E3829" s="612">
        <f t="shared" si="59"/>
        <v>814434.73000001442</v>
      </c>
    </row>
    <row r="3830" spans="1:5" ht="22.5" customHeight="1">
      <c r="A3830" s="1013" t="s">
        <v>22713</v>
      </c>
      <c r="B3830" s="1013" t="s">
        <v>22729</v>
      </c>
      <c r="C3830" s="1017">
        <v>0</v>
      </c>
      <c r="D3830" s="1025">
        <v>67900</v>
      </c>
      <c r="E3830" s="612">
        <f t="shared" si="59"/>
        <v>746534.73000001442</v>
      </c>
    </row>
    <row r="3831" spans="1:5" ht="22.5" customHeight="1">
      <c r="A3831" s="1013" t="s">
        <v>22713</v>
      </c>
      <c r="B3831" s="1013" t="s">
        <v>22730</v>
      </c>
      <c r="C3831" s="1017">
        <v>0</v>
      </c>
      <c r="D3831" s="1017">
        <v>53.75</v>
      </c>
      <c r="E3831" s="612">
        <f t="shared" si="59"/>
        <v>746480.98000001442</v>
      </c>
    </row>
    <row r="3832" spans="1:5" ht="22.5" customHeight="1">
      <c r="A3832" s="1013" t="s">
        <v>22713</v>
      </c>
      <c r="B3832" s="1013" t="s">
        <v>22731</v>
      </c>
      <c r="C3832" s="1017">
        <v>0</v>
      </c>
      <c r="D3832" s="1025">
        <v>51743.69</v>
      </c>
      <c r="E3832" s="612">
        <f t="shared" si="59"/>
        <v>694737.29000001447</v>
      </c>
    </row>
    <row r="3833" spans="1:5" ht="22.5" customHeight="1">
      <c r="A3833" s="1013" t="s">
        <v>22713</v>
      </c>
      <c r="B3833" s="1013" t="s">
        <v>22732</v>
      </c>
      <c r="C3833" s="1017">
        <v>0</v>
      </c>
      <c r="D3833" s="1017">
        <v>53.75</v>
      </c>
      <c r="E3833" s="612">
        <f t="shared" si="59"/>
        <v>694683.54000001447</v>
      </c>
    </row>
    <row r="3834" spans="1:5" ht="22.5" customHeight="1">
      <c r="A3834" s="1013" t="s">
        <v>22713</v>
      </c>
      <c r="B3834" s="1013" t="s">
        <v>22733</v>
      </c>
      <c r="C3834" s="1017">
        <v>0</v>
      </c>
      <c r="D3834" s="1025">
        <v>199830.45</v>
      </c>
      <c r="E3834" s="612">
        <f t="shared" si="59"/>
        <v>494853.09000001446</v>
      </c>
    </row>
    <row r="3835" spans="1:5" ht="22.5" customHeight="1">
      <c r="A3835" s="1013" t="s">
        <v>22713</v>
      </c>
      <c r="B3835" s="1013" t="s">
        <v>22734</v>
      </c>
      <c r="C3835" s="1017">
        <v>0</v>
      </c>
      <c r="D3835" s="1017">
        <v>26.88</v>
      </c>
      <c r="E3835" s="612">
        <f t="shared" si="59"/>
        <v>494826.21000001446</v>
      </c>
    </row>
    <row r="3836" spans="1:5" ht="22.5" customHeight="1">
      <c r="A3836" s="1013" t="s">
        <v>22713</v>
      </c>
      <c r="B3836" s="1013" t="s">
        <v>22735</v>
      </c>
      <c r="C3836" s="1017">
        <v>0</v>
      </c>
      <c r="D3836" s="1025">
        <v>40900</v>
      </c>
      <c r="E3836" s="612">
        <f t="shared" si="59"/>
        <v>453926.21000001446</v>
      </c>
    </row>
    <row r="3837" spans="1:5" ht="22.5" customHeight="1">
      <c r="A3837" s="1013" t="s">
        <v>22713</v>
      </c>
      <c r="B3837" s="1013" t="s">
        <v>22736</v>
      </c>
      <c r="C3837" s="1017">
        <v>0</v>
      </c>
      <c r="D3837" s="1017">
        <v>26.88</v>
      </c>
      <c r="E3837" s="612">
        <f t="shared" si="59"/>
        <v>453899.33000001445</v>
      </c>
    </row>
    <row r="3838" spans="1:5" ht="22.5" customHeight="1">
      <c r="A3838" s="1013" t="s">
        <v>22713</v>
      </c>
      <c r="B3838" s="1013" t="s">
        <v>22737</v>
      </c>
      <c r="C3838" s="1017">
        <v>0</v>
      </c>
      <c r="D3838" s="1025">
        <v>20281.25</v>
      </c>
      <c r="E3838" s="612">
        <f t="shared" si="59"/>
        <v>433618.08000001445</v>
      </c>
    </row>
    <row r="3839" spans="1:5" ht="22.5" customHeight="1">
      <c r="A3839" s="1013" t="s">
        <v>22713</v>
      </c>
      <c r="B3839" s="1013" t="s">
        <v>22738</v>
      </c>
      <c r="C3839" s="1017">
        <v>0</v>
      </c>
      <c r="D3839" s="1017">
        <v>26.88</v>
      </c>
      <c r="E3839" s="612">
        <f t="shared" si="59"/>
        <v>433591.20000001445</v>
      </c>
    </row>
    <row r="3840" spans="1:5" ht="22.5" customHeight="1">
      <c r="A3840" s="1013" t="s">
        <v>22713</v>
      </c>
      <c r="B3840" s="1013" t="s">
        <v>22739</v>
      </c>
      <c r="C3840" s="1017">
        <v>0</v>
      </c>
      <c r="D3840" s="1025">
        <v>7000</v>
      </c>
      <c r="E3840" s="612">
        <f t="shared" si="59"/>
        <v>426591.20000001445</v>
      </c>
    </row>
    <row r="3841" spans="1:6" ht="22.5" customHeight="1">
      <c r="A3841" s="1013" t="s">
        <v>22713</v>
      </c>
      <c r="B3841" s="1013" t="s">
        <v>22740</v>
      </c>
      <c r="C3841" s="1017">
        <v>0</v>
      </c>
      <c r="D3841" s="1017">
        <v>26.88</v>
      </c>
      <c r="E3841" s="612">
        <f t="shared" si="59"/>
        <v>426564.32000001444</v>
      </c>
    </row>
    <row r="3842" spans="1:6" ht="22.5" customHeight="1">
      <c r="A3842" s="1013" t="s">
        <v>22713</v>
      </c>
      <c r="B3842" s="1013" t="s">
        <v>22741</v>
      </c>
      <c r="C3842" s="1017">
        <v>0</v>
      </c>
      <c r="D3842" s="1025">
        <v>28393.75</v>
      </c>
      <c r="E3842" s="612">
        <f t="shared" si="59"/>
        <v>398170.57000001444</v>
      </c>
    </row>
    <row r="3843" spans="1:6" ht="22.5" customHeight="1">
      <c r="A3843" s="1013" t="s">
        <v>22713</v>
      </c>
      <c r="B3843" s="1013" t="s">
        <v>22742</v>
      </c>
      <c r="C3843" s="1017">
        <v>0</v>
      </c>
      <c r="D3843" s="1017">
        <v>26.88</v>
      </c>
      <c r="E3843" s="612">
        <f t="shared" ref="E3843:E3906" si="60">E3842-D3843+C3843</f>
        <v>398143.69000001444</v>
      </c>
    </row>
    <row r="3844" spans="1:6" ht="22.5" customHeight="1">
      <c r="A3844" s="1013" t="s">
        <v>22713</v>
      </c>
      <c r="B3844" s="1013" t="s">
        <v>22743</v>
      </c>
      <c r="C3844" s="1017">
        <v>0</v>
      </c>
      <c r="D3844" s="1025">
        <v>14500</v>
      </c>
      <c r="E3844" s="612">
        <f t="shared" si="60"/>
        <v>383643.69000001444</v>
      </c>
    </row>
    <row r="3845" spans="1:6" ht="22.5" customHeight="1">
      <c r="A3845" s="1013" t="s">
        <v>22713</v>
      </c>
      <c r="B3845" s="1013" t="s">
        <v>22744</v>
      </c>
      <c r="C3845" s="1017">
        <v>0</v>
      </c>
      <c r="D3845" s="1017">
        <v>53.75</v>
      </c>
      <c r="E3845" s="612">
        <f t="shared" si="60"/>
        <v>383589.94000001444</v>
      </c>
    </row>
    <row r="3846" spans="1:6" ht="22.5" customHeight="1">
      <c r="A3846" s="1013" t="s">
        <v>22713</v>
      </c>
      <c r="B3846" s="1013" t="s">
        <v>22745</v>
      </c>
      <c r="C3846" s="1017">
        <v>0</v>
      </c>
      <c r="D3846" s="1025">
        <v>120000</v>
      </c>
      <c r="E3846" s="612">
        <f t="shared" si="60"/>
        <v>263589.94000001444</v>
      </c>
    </row>
    <row r="3847" spans="1:6" ht="22.5" customHeight="1">
      <c r="A3847" s="1013" t="s">
        <v>22713</v>
      </c>
      <c r="B3847" s="1013" t="s">
        <v>22746</v>
      </c>
      <c r="C3847" s="1017">
        <v>0</v>
      </c>
      <c r="D3847" s="1017">
        <v>53.75</v>
      </c>
      <c r="E3847" s="612">
        <f t="shared" si="60"/>
        <v>263536.19000001444</v>
      </c>
    </row>
    <row r="3848" spans="1:6" ht="22.5" customHeight="1">
      <c r="A3848" s="1013" t="s">
        <v>22713</v>
      </c>
      <c r="B3848" s="1013" t="s">
        <v>22747</v>
      </c>
      <c r="C3848" s="1017">
        <v>0</v>
      </c>
      <c r="D3848" s="1025">
        <v>279300</v>
      </c>
      <c r="E3848" s="612">
        <f t="shared" si="60"/>
        <v>-15763.809999985562</v>
      </c>
    </row>
    <row r="3849" spans="1:6" ht="22.5" customHeight="1">
      <c r="A3849" s="1013" t="s">
        <v>22713</v>
      </c>
      <c r="B3849" s="1013" t="s">
        <v>22748</v>
      </c>
      <c r="C3849" s="1017">
        <v>0</v>
      </c>
      <c r="D3849" s="1017">
        <v>53.75</v>
      </c>
      <c r="E3849" s="612">
        <f t="shared" si="60"/>
        <v>-15817.559999985562</v>
      </c>
    </row>
    <row r="3850" spans="1:6" ht="22.5" customHeight="1">
      <c r="A3850" s="1013" t="s">
        <v>22713</v>
      </c>
      <c r="B3850" s="1013" t="s">
        <v>22749</v>
      </c>
      <c r="C3850" s="1017">
        <v>0</v>
      </c>
      <c r="D3850" s="1025">
        <v>133000</v>
      </c>
      <c r="E3850" s="612">
        <f t="shared" si="60"/>
        <v>-148817.55999998556</v>
      </c>
    </row>
    <row r="3851" spans="1:6" ht="22.5" customHeight="1">
      <c r="A3851" s="1013" t="s">
        <v>22713</v>
      </c>
      <c r="B3851" s="1013" t="s">
        <v>22750</v>
      </c>
      <c r="C3851" s="1017">
        <v>0</v>
      </c>
      <c r="D3851" s="1017">
        <v>26.88</v>
      </c>
      <c r="E3851" s="612">
        <f t="shared" si="60"/>
        <v>-148844.43999998557</v>
      </c>
    </row>
    <row r="3852" spans="1:6" ht="22.5" customHeight="1">
      <c r="A3852" s="1013" t="s">
        <v>22713</v>
      </c>
      <c r="B3852" s="1013" t="s">
        <v>22751</v>
      </c>
      <c r="C3852" s="1017">
        <v>0</v>
      </c>
      <c r="D3852" s="1025">
        <v>14500</v>
      </c>
      <c r="E3852" s="612">
        <f t="shared" si="60"/>
        <v>-163344.43999998557</v>
      </c>
    </row>
    <row r="3853" spans="1:6" s="1035" customFormat="1" ht="22.5" customHeight="1">
      <c r="A3853" s="1392" t="s">
        <v>22752</v>
      </c>
      <c r="B3853" s="1392" t="s">
        <v>22753</v>
      </c>
      <c r="C3853" s="1025">
        <v>100000</v>
      </c>
      <c r="D3853" s="1765">
        <v>0</v>
      </c>
      <c r="E3853" s="1393">
        <f t="shared" si="60"/>
        <v>-63344.439999985567</v>
      </c>
      <c r="F3853" s="2653"/>
    </row>
    <row r="3854" spans="1:6" ht="22.5" customHeight="1">
      <c r="A3854" s="1013" t="s">
        <v>22754</v>
      </c>
      <c r="B3854" s="1013" t="s">
        <v>22755</v>
      </c>
      <c r="C3854" s="1025">
        <v>69000</v>
      </c>
      <c r="D3854" s="1017">
        <v>0</v>
      </c>
      <c r="E3854" s="612">
        <f t="shared" si="60"/>
        <v>5655.5600000144332</v>
      </c>
    </row>
    <row r="3855" spans="1:6" ht="22.5" customHeight="1">
      <c r="A3855" s="1013" t="s">
        <v>22756</v>
      </c>
      <c r="B3855" s="1013" t="s">
        <v>22757</v>
      </c>
      <c r="C3855" s="1025">
        <v>20000</v>
      </c>
      <c r="D3855" s="1017">
        <v>0</v>
      </c>
      <c r="E3855" s="612">
        <f t="shared" si="60"/>
        <v>25655.560000014433</v>
      </c>
    </row>
    <row r="3856" spans="1:6" ht="22.5" customHeight="1">
      <c r="A3856" s="1013" t="s">
        <v>22758</v>
      </c>
      <c r="B3856" s="1013" t="s">
        <v>22759</v>
      </c>
      <c r="C3856" s="1025">
        <v>20000</v>
      </c>
      <c r="D3856" s="1017">
        <v>0</v>
      </c>
      <c r="E3856" s="612">
        <f t="shared" si="60"/>
        <v>45655.560000014433</v>
      </c>
    </row>
    <row r="3857" spans="1:6" ht="22.5" customHeight="1">
      <c r="A3857" s="1013" t="s">
        <v>22758</v>
      </c>
      <c r="B3857" s="1013" t="s">
        <v>22760</v>
      </c>
      <c r="C3857" s="1025">
        <v>20000</v>
      </c>
      <c r="D3857" s="1017">
        <v>0</v>
      </c>
      <c r="E3857" s="612">
        <f t="shared" si="60"/>
        <v>65655.560000014433</v>
      </c>
    </row>
    <row r="3858" spans="1:6" ht="22.5" customHeight="1">
      <c r="A3858" s="1013" t="s">
        <v>22758</v>
      </c>
      <c r="B3858" s="1013" t="s">
        <v>22761</v>
      </c>
      <c r="C3858" s="1025">
        <v>4000</v>
      </c>
      <c r="D3858" s="1017">
        <v>0</v>
      </c>
      <c r="E3858" s="612">
        <f t="shared" si="60"/>
        <v>69655.560000014433</v>
      </c>
    </row>
    <row r="3859" spans="1:6" ht="22.5" customHeight="1">
      <c r="A3859" s="1013" t="s">
        <v>22762</v>
      </c>
      <c r="B3859" s="1013" t="s">
        <v>22763</v>
      </c>
      <c r="C3859" s="1025">
        <v>42000</v>
      </c>
      <c r="D3859" s="1017">
        <v>0</v>
      </c>
      <c r="E3859" s="612">
        <f t="shared" si="60"/>
        <v>111655.56000001443</v>
      </c>
    </row>
    <row r="3860" spans="1:6" ht="22.5" customHeight="1">
      <c r="A3860" s="1013" t="s">
        <v>22764</v>
      </c>
      <c r="B3860" s="1013" t="s">
        <v>8336</v>
      </c>
      <c r="C3860" s="1017">
        <v>0</v>
      </c>
      <c r="D3860" s="1017">
        <v>300</v>
      </c>
      <c r="E3860" s="612">
        <f t="shared" si="60"/>
        <v>111355.56000001443</v>
      </c>
    </row>
    <row r="3861" spans="1:6" ht="22.5" customHeight="1">
      <c r="A3861" s="1013" t="s">
        <v>22765</v>
      </c>
      <c r="B3861" s="1013" t="s">
        <v>22766</v>
      </c>
      <c r="C3861" s="1025">
        <v>25000</v>
      </c>
      <c r="D3861" s="1017">
        <v>0</v>
      </c>
      <c r="E3861" s="612">
        <f t="shared" si="60"/>
        <v>136355.56000001443</v>
      </c>
    </row>
    <row r="3862" spans="1:6" s="1035" customFormat="1" ht="22.5" customHeight="1">
      <c r="A3862" s="1392" t="s">
        <v>22767</v>
      </c>
      <c r="B3862" s="1392" t="s">
        <v>22768</v>
      </c>
      <c r="C3862" s="1025">
        <v>3000000</v>
      </c>
      <c r="D3862" s="1765">
        <v>0</v>
      </c>
      <c r="E3862" s="1393">
        <f t="shared" si="60"/>
        <v>3136355.5600000145</v>
      </c>
      <c r="F3862" s="2653"/>
    </row>
    <row r="3863" spans="1:6" s="1035" customFormat="1" ht="22.5" customHeight="1">
      <c r="A3863" s="1392" t="s">
        <v>22769</v>
      </c>
      <c r="B3863" s="1392" t="s">
        <v>22768</v>
      </c>
      <c r="C3863" s="1025">
        <v>5000000</v>
      </c>
      <c r="D3863" s="1765">
        <v>0</v>
      </c>
      <c r="E3863" s="1393">
        <f t="shared" si="60"/>
        <v>8136355.5600000145</v>
      </c>
      <c r="F3863" s="2653"/>
    </row>
    <row r="3864" spans="1:6" ht="22.5" customHeight="1">
      <c r="A3864" s="1013" t="s">
        <v>22770</v>
      </c>
      <c r="B3864" s="1013" t="s">
        <v>22771</v>
      </c>
      <c r="C3864" s="1017">
        <v>0</v>
      </c>
      <c r="D3864" s="1017">
        <v>53.75</v>
      </c>
      <c r="E3864" s="612">
        <f t="shared" si="60"/>
        <v>8136301.8100000145</v>
      </c>
    </row>
    <row r="3865" spans="1:6" ht="22.5" customHeight="1">
      <c r="A3865" s="1013" t="s">
        <v>22770</v>
      </c>
      <c r="B3865" s="1013" t="s">
        <v>22772</v>
      </c>
      <c r="C3865" s="1017">
        <v>0</v>
      </c>
      <c r="D3865" s="1025">
        <v>1582035</v>
      </c>
      <c r="E3865" s="612">
        <f t="shared" si="60"/>
        <v>6554266.8100000145</v>
      </c>
    </row>
    <row r="3866" spans="1:6" ht="22.5" customHeight="1">
      <c r="A3866" s="1013" t="s">
        <v>22770</v>
      </c>
      <c r="B3866" s="1013" t="s">
        <v>22773</v>
      </c>
      <c r="C3866" s="1017">
        <v>0</v>
      </c>
      <c r="D3866" s="1017">
        <v>53.75</v>
      </c>
      <c r="E3866" s="612">
        <f t="shared" si="60"/>
        <v>6554213.0600000145</v>
      </c>
    </row>
    <row r="3867" spans="1:6" ht="22.5" customHeight="1">
      <c r="A3867" s="1013" t="s">
        <v>22770</v>
      </c>
      <c r="B3867" s="1013" t="s">
        <v>22774</v>
      </c>
      <c r="C3867" s="1017">
        <v>0</v>
      </c>
      <c r="D3867" s="1025">
        <v>3022710</v>
      </c>
      <c r="E3867" s="612">
        <f t="shared" si="60"/>
        <v>3531503.0600000145</v>
      </c>
    </row>
    <row r="3868" spans="1:6" ht="22.5" customHeight="1">
      <c r="A3868" s="1013" t="s">
        <v>22770</v>
      </c>
      <c r="B3868" s="1013" t="s">
        <v>22775</v>
      </c>
      <c r="C3868" s="1017">
        <v>0</v>
      </c>
      <c r="D3868" s="1017">
        <v>53.75</v>
      </c>
      <c r="E3868" s="612">
        <f t="shared" si="60"/>
        <v>3531449.3100000145</v>
      </c>
    </row>
    <row r="3869" spans="1:6" ht="22.5" customHeight="1">
      <c r="A3869" s="1013" t="s">
        <v>22770</v>
      </c>
      <c r="B3869" s="1013" t="s">
        <v>22776</v>
      </c>
      <c r="C3869" s="1017">
        <v>0</v>
      </c>
      <c r="D3869" s="1025">
        <v>1977710</v>
      </c>
      <c r="E3869" s="612">
        <f t="shared" si="60"/>
        <v>1553739.3100000145</v>
      </c>
    </row>
    <row r="3870" spans="1:6" ht="22.5" customHeight="1">
      <c r="A3870" s="1013" t="s">
        <v>22770</v>
      </c>
      <c r="B3870" s="1013" t="s">
        <v>22777</v>
      </c>
      <c r="C3870" s="1017">
        <v>0</v>
      </c>
      <c r="D3870" s="1017">
        <v>53.75</v>
      </c>
      <c r="E3870" s="612">
        <f t="shared" si="60"/>
        <v>1553685.5600000145</v>
      </c>
    </row>
    <row r="3871" spans="1:6" ht="22.5" customHeight="1">
      <c r="A3871" s="1013" t="s">
        <v>22770</v>
      </c>
      <c r="B3871" s="1013" t="s">
        <v>22778</v>
      </c>
      <c r="C3871" s="1017">
        <v>0</v>
      </c>
      <c r="D3871" s="1025">
        <v>700245</v>
      </c>
      <c r="E3871" s="612">
        <f t="shared" si="60"/>
        <v>853440.56000001449</v>
      </c>
    </row>
    <row r="3872" spans="1:6" ht="22.5" customHeight="1">
      <c r="A3872" s="1013" t="s">
        <v>22779</v>
      </c>
      <c r="B3872" s="1013" t="s">
        <v>22780</v>
      </c>
      <c r="C3872" s="1017">
        <v>0</v>
      </c>
      <c r="D3872" s="1025">
        <v>70000</v>
      </c>
      <c r="E3872" s="612">
        <f t="shared" si="60"/>
        <v>783440.56000001449</v>
      </c>
    </row>
    <row r="3873" spans="1:6" ht="22.5" customHeight="1">
      <c r="A3873" s="1013" t="s">
        <v>22779</v>
      </c>
      <c r="B3873" s="1013" t="s">
        <v>22781</v>
      </c>
      <c r="C3873" s="1017">
        <v>0</v>
      </c>
      <c r="D3873" s="1017">
        <v>53.75</v>
      </c>
      <c r="E3873" s="612">
        <f t="shared" si="60"/>
        <v>783386.81000001449</v>
      </c>
    </row>
    <row r="3874" spans="1:6" ht="22.5" customHeight="1">
      <c r="A3874" s="1013" t="s">
        <v>22779</v>
      </c>
      <c r="B3874" s="1013" t="s">
        <v>22782</v>
      </c>
      <c r="C3874" s="1017">
        <v>0</v>
      </c>
      <c r="D3874" s="1025">
        <v>400241.25</v>
      </c>
      <c r="E3874" s="612">
        <f t="shared" si="60"/>
        <v>383145.56000001449</v>
      </c>
    </row>
    <row r="3875" spans="1:6" s="1036" customFormat="1" ht="22.5" customHeight="1">
      <c r="A3875" s="1394" t="s">
        <v>22783</v>
      </c>
      <c r="B3875" s="1394" t="s">
        <v>22784</v>
      </c>
      <c r="C3875" s="2624">
        <v>54000</v>
      </c>
      <c r="D3875" s="2329">
        <v>0</v>
      </c>
      <c r="E3875" s="1393">
        <f t="shared" si="60"/>
        <v>437145.56000001449</v>
      </c>
      <c r="F3875" s="2654"/>
    </row>
    <row r="3876" spans="1:6" ht="22.5" customHeight="1">
      <c r="A3876" s="1013" t="s">
        <v>22785</v>
      </c>
      <c r="B3876" s="1013" t="s">
        <v>8478</v>
      </c>
      <c r="C3876" s="1017">
        <v>0</v>
      </c>
      <c r="D3876" s="1017">
        <v>22108.31</v>
      </c>
      <c r="E3876" s="612">
        <f t="shared" si="60"/>
        <v>415037.25000001449</v>
      </c>
    </row>
    <row r="3877" spans="1:6" ht="22.5" customHeight="1">
      <c r="A3877" s="1013" t="s">
        <v>22786</v>
      </c>
      <c r="B3877" s="1013" t="s">
        <v>8336</v>
      </c>
      <c r="C3877" s="1017">
        <v>0</v>
      </c>
      <c r="D3877" s="1017">
        <v>200</v>
      </c>
      <c r="E3877" s="612">
        <f t="shared" si="60"/>
        <v>414837.25000001449</v>
      </c>
    </row>
    <row r="3878" spans="1:6" ht="22.5" customHeight="1">
      <c r="A3878" s="1013" t="s">
        <v>22787</v>
      </c>
      <c r="B3878" s="1013" t="s">
        <v>22788</v>
      </c>
      <c r="C3878" s="1025">
        <v>65000</v>
      </c>
      <c r="D3878" s="1017">
        <v>0</v>
      </c>
      <c r="E3878" s="612">
        <f t="shared" si="60"/>
        <v>479837.25000001449</v>
      </c>
    </row>
    <row r="3879" spans="1:6" ht="22.5" customHeight="1">
      <c r="A3879" s="1013" t="s">
        <v>22789</v>
      </c>
      <c r="B3879" s="1013" t="s">
        <v>22790</v>
      </c>
      <c r="C3879" s="1025">
        <v>60000</v>
      </c>
      <c r="D3879" s="1017">
        <v>0</v>
      </c>
      <c r="E3879" s="612">
        <f t="shared" si="60"/>
        <v>539837.25000001444</v>
      </c>
    </row>
    <row r="3880" spans="1:6" ht="22.5" customHeight="1">
      <c r="A3880" s="1013" t="s">
        <v>22791</v>
      </c>
      <c r="B3880" s="1013" t="s">
        <v>22792</v>
      </c>
      <c r="C3880" s="1025">
        <v>70000</v>
      </c>
      <c r="D3880" s="1017">
        <v>0</v>
      </c>
      <c r="E3880" s="612">
        <f t="shared" si="60"/>
        <v>609837.25000001444</v>
      </c>
    </row>
    <row r="3881" spans="1:6" ht="22.5" customHeight="1">
      <c r="A3881" s="1013" t="s">
        <v>22793</v>
      </c>
      <c r="B3881" s="1013" t="s">
        <v>22794</v>
      </c>
      <c r="C3881" s="1025">
        <v>12000</v>
      </c>
      <c r="D3881" s="1017">
        <v>0</v>
      </c>
      <c r="E3881" s="612">
        <f t="shared" si="60"/>
        <v>621837.25000001444</v>
      </c>
    </row>
    <row r="3882" spans="1:6" ht="22.5" customHeight="1">
      <c r="A3882" s="1013" t="s">
        <v>22795</v>
      </c>
      <c r="B3882" s="1013" t="s">
        <v>22796</v>
      </c>
      <c r="C3882" s="1025">
        <v>25000</v>
      </c>
      <c r="D3882" s="1017">
        <v>0</v>
      </c>
      <c r="E3882" s="612">
        <f t="shared" si="60"/>
        <v>646837.25000001444</v>
      </c>
    </row>
    <row r="3883" spans="1:6" ht="22.5" customHeight="1">
      <c r="A3883" s="1013" t="s">
        <v>22797</v>
      </c>
      <c r="B3883" s="1013" t="s">
        <v>22798</v>
      </c>
      <c r="C3883" s="1025">
        <v>55000</v>
      </c>
      <c r="D3883" s="1017">
        <v>0</v>
      </c>
      <c r="E3883" s="612">
        <f t="shared" si="60"/>
        <v>701837.25000001444</v>
      </c>
    </row>
    <row r="3884" spans="1:6" ht="22.5" customHeight="1">
      <c r="A3884" s="1013" t="s">
        <v>22799</v>
      </c>
      <c r="B3884" s="1013" t="s">
        <v>22800</v>
      </c>
      <c r="C3884" s="1025">
        <v>70000</v>
      </c>
      <c r="D3884" s="1017">
        <v>0</v>
      </c>
      <c r="E3884" s="612">
        <f t="shared" si="60"/>
        <v>771837.25000001444</v>
      </c>
    </row>
    <row r="3885" spans="1:6" ht="22.5" customHeight="1">
      <c r="A3885" s="1013" t="s">
        <v>22801</v>
      </c>
      <c r="B3885" s="1013" t="s">
        <v>22802</v>
      </c>
      <c r="C3885" s="1025">
        <v>2000</v>
      </c>
      <c r="D3885" s="1017">
        <v>0</v>
      </c>
      <c r="E3885" s="612">
        <f t="shared" si="60"/>
        <v>773837.25000001444</v>
      </c>
    </row>
    <row r="3886" spans="1:6" ht="22.5" customHeight="1">
      <c r="A3886" s="1013" t="s">
        <v>22803</v>
      </c>
      <c r="B3886" s="1013" t="s">
        <v>22804</v>
      </c>
      <c r="C3886" s="1025">
        <v>35000</v>
      </c>
      <c r="D3886" s="1017">
        <v>0</v>
      </c>
      <c r="E3886" s="612">
        <f t="shared" si="60"/>
        <v>808837.25000001444</v>
      </c>
    </row>
    <row r="3887" spans="1:6" ht="22.5" customHeight="1">
      <c r="A3887" s="1013" t="s">
        <v>22805</v>
      </c>
      <c r="B3887" s="1013" t="s">
        <v>22806</v>
      </c>
      <c r="C3887" s="1025">
        <v>27000</v>
      </c>
      <c r="D3887" s="1017">
        <v>0</v>
      </c>
      <c r="E3887" s="612">
        <f t="shared" si="60"/>
        <v>835837.25000001444</v>
      </c>
    </row>
    <row r="3888" spans="1:6" ht="22.5" customHeight="1">
      <c r="A3888" s="1013" t="s">
        <v>22807</v>
      </c>
      <c r="B3888" s="1013" t="s">
        <v>22808</v>
      </c>
      <c r="C3888" s="1025">
        <v>112000</v>
      </c>
      <c r="D3888" s="1017">
        <v>0</v>
      </c>
      <c r="E3888" s="612">
        <f t="shared" si="60"/>
        <v>947837.25000001444</v>
      </c>
    </row>
    <row r="3889" spans="1:6" ht="22.5" customHeight="1">
      <c r="A3889" s="1013" t="s">
        <v>22809</v>
      </c>
      <c r="B3889" s="1013" t="s">
        <v>22810</v>
      </c>
      <c r="C3889" s="1025">
        <v>27000</v>
      </c>
      <c r="D3889" s="1017">
        <v>0</v>
      </c>
      <c r="E3889" s="612">
        <f t="shared" si="60"/>
        <v>974837.25000001444</v>
      </c>
    </row>
    <row r="3890" spans="1:6" ht="22.5" customHeight="1">
      <c r="A3890" s="1013" t="s">
        <v>22811</v>
      </c>
      <c r="B3890" s="1013" t="s">
        <v>19682</v>
      </c>
      <c r="C3890" s="1025">
        <v>50000</v>
      </c>
      <c r="D3890" s="1017">
        <v>0</v>
      </c>
      <c r="E3890" s="612">
        <f t="shared" si="60"/>
        <v>1024837.2500000144</v>
      </c>
    </row>
    <row r="3891" spans="1:6" ht="22.5" customHeight="1">
      <c r="A3891" s="1013" t="s">
        <v>22812</v>
      </c>
      <c r="B3891" s="1013" t="s">
        <v>22813</v>
      </c>
      <c r="C3891" s="1025">
        <v>54000</v>
      </c>
      <c r="D3891" s="1017">
        <v>0</v>
      </c>
      <c r="E3891" s="612">
        <f t="shared" si="60"/>
        <v>1078837.2500000144</v>
      </c>
    </row>
    <row r="3892" spans="1:6" ht="22.5" customHeight="1">
      <c r="A3892" s="1013" t="s">
        <v>22814</v>
      </c>
      <c r="B3892" s="1013" t="s">
        <v>22815</v>
      </c>
      <c r="C3892" s="1025">
        <v>48000</v>
      </c>
      <c r="D3892" s="1017">
        <v>0</v>
      </c>
      <c r="E3892" s="612">
        <f t="shared" si="60"/>
        <v>1126837.2500000144</v>
      </c>
    </row>
    <row r="3893" spans="1:6" s="1037" customFormat="1" ht="22.5" customHeight="1">
      <c r="A3893" s="1395" t="s">
        <v>22816</v>
      </c>
      <c r="B3893" s="1395" t="s">
        <v>24791</v>
      </c>
      <c r="C3893" s="2624">
        <v>160000</v>
      </c>
      <c r="D3893" s="2330">
        <v>0</v>
      </c>
      <c r="E3893" s="1393">
        <f t="shared" si="60"/>
        <v>1286837.2500000144</v>
      </c>
      <c r="F3893" s="2655"/>
    </row>
    <row r="3894" spans="1:6" ht="22.5" customHeight="1">
      <c r="A3894" s="1013" t="s">
        <v>22817</v>
      </c>
      <c r="B3894" s="1013" t="s">
        <v>22818</v>
      </c>
      <c r="C3894" s="1025">
        <v>27000</v>
      </c>
      <c r="D3894" s="1017">
        <v>0</v>
      </c>
      <c r="E3894" s="612">
        <f t="shared" si="60"/>
        <v>1313837.2500000144</v>
      </c>
    </row>
    <row r="3895" spans="1:6" ht="22.5" customHeight="1">
      <c r="A3895" s="1013" t="s">
        <v>22819</v>
      </c>
      <c r="B3895" s="1013" t="s">
        <v>22820</v>
      </c>
      <c r="C3895" s="1025">
        <v>30000</v>
      </c>
      <c r="D3895" s="1017">
        <v>0</v>
      </c>
      <c r="E3895" s="612">
        <f t="shared" si="60"/>
        <v>1343837.2500000144</v>
      </c>
    </row>
    <row r="3896" spans="1:6" ht="22.5" customHeight="1">
      <c r="A3896" s="1013" t="s">
        <v>22821</v>
      </c>
      <c r="B3896" s="1013" t="s">
        <v>22822</v>
      </c>
      <c r="C3896" s="1025">
        <v>27000</v>
      </c>
      <c r="D3896" s="1017">
        <v>0</v>
      </c>
      <c r="E3896" s="612">
        <f t="shared" si="60"/>
        <v>1370837.2500000144</v>
      </c>
    </row>
    <row r="3897" spans="1:6" ht="22.5" customHeight="1">
      <c r="A3897" s="1013" t="s">
        <v>22823</v>
      </c>
      <c r="B3897" s="1013" t="s">
        <v>22824</v>
      </c>
      <c r="C3897" s="1025">
        <v>100000</v>
      </c>
      <c r="D3897" s="1017">
        <v>0</v>
      </c>
      <c r="E3897" s="612">
        <f t="shared" si="60"/>
        <v>1470837.2500000144</v>
      </c>
    </row>
    <row r="3898" spans="1:6" ht="22.5" customHeight="1">
      <c r="A3898" s="1013" t="s">
        <v>22825</v>
      </c>
      <c r="B3898" s="1013" t="s">
        <v>22826</v>
      </c>
      <c r="C3898" s="1025">
        <v>5000</v>
      </c>
      <c r="D3898" s="1017">
        <v>0</v>
      </c>
      <c r="E3898" s="612">
        <f t="shared" si="60"/>
        <v>1475837.2500000144</v>
      </c>
    </row>
    <row r="3899" spans="1:6" ht="22.5" customHeight="1">
      <c r="A3899" s="1013" t="s">
        <v>22827</v>
      </c>
      <c r="B3899" s="1013" t="s">
        <v>22828</v>
      </c>
      <c r="C3899" s="1025">
        <v>64000</v>
      </c>
      <c r="D3899" s="1017">
        <v>0</v>
      </c>
      <c r="E3899" s="612">
        <f t="shared" si="60"/>
        <v>1539837.2500000144</v>
      </c>
    </row>
    <row r="3900" spans="1:6" s="999" customFormat="1" ht="22.5" customHeight="1">
      <c r="A3900" s="1031" t="s">
        <v>22829</v>
      </c>
      <c r="B3900" s="1031" t="s">
        <v>22830</v>
      </c>
      <c r="C3900" s="1025">
        <v>65000</v>
      </c>
      <c r="D3900" s="1025">
        <v>0</v>
      </c>
      <c r="E3900" s="613">
        <f t="shared" si="60"/>
        <v>1604837.2500000144</v>
      </c>
      <c r="F3900" s="2643"/>
    </row>
    <row r="3901" spans="1:6" ht="22.5" customHeight="1">
      <c r="A3901" s="1013" t="s">
        <v>22831</v>
      </c>
      <c r="B3901" s="1013" t="s">
        <v>22832</v>
      </c>
      <c r="C3901" s="1025">
        <v>27000</v>
      </c>
      <c r="D3901" s="1017">
        <v>0</v>
      </c>
      <c r="E3901" s="612">
        <f t="shared" si="60"/>
        <v>1631837.2500000144</v>
      </c>
    </row>
    <row r="3902" spans="1:6" ht="22.5" customHeight="1">
      <c r="A3902" s="1013" t="s">
        <v>22833</v>
      </c>
      <c r="B3902" s="1013" t="s">
        <v>22834</v>
      </c>
      <c r="C3902" s="1025">
        <v>27000</v>
      </c>
      <c r="D3902" s="1017">
        <v>0</v>
      </c>
      <c r="E3902" s="612">
        <f t="shared" si="60"/>
        <v>1658837.2500000144</v>
      </c>
    </row>
    <row r="3903" spans="1:6" ht="22.5" customHeight="1">
      <c r="A3903" s="1013" t="s">
        <v>22835</v>
      </c>
      <c r="B3903" s="1013" t="s">
        <v>22836</v>
      </c>
      <c r="C3903" s="1025">
        <v>27000</v>
      </c>
      <c r="D3903" s="1017">
        <v>0</v>
      </c>
      <c r="E3903" s="612">
        <f t="shared" si="60"/>
        <v>1685837.2500000144</v>
      </c>
    </row>
    <row r="3904" spans="1:6" ht="22.5" customHeight="1">
      <c r="A3904" s="1013" t="s">
        <v>22837</v>
      </c>
      <c r="B3904" s="1013" t="s">
        <v>22838</v>
      </c>
      <c r="C3904" s="1025">
        <v>65000</v>
      </c>
      <c r="D3904" s="1017">
        <v>0</v>
      </c>
      <c r="E3904" s="612">
        <f t="shared" si="60"/>
        <v>1750837.2500000144</v>
      </c>
    </row>
    <row r="3905" spans="1:6" ht="22.5" customHeight="1">
      <c r="A3905" s="1013" t="s">
        <v>22839</v>
      </c>
      <c r="B3905" s="1013" t="s">
        <v>8336</v>
      </c>
      <c r="C3905" s="1017">
        <v>0</v>
      </c>
      <c r="D3905" s="1029">
        <v>800</v>
      </c>
      <c r="E3905" s="612">
        <f t="shared" si="60"/>
        <v>1750037.2500000144</v>
      </c>
    </row>
    <row r="3906" spans="1:6" ht="22.5" customHeight="1">
      <c r="A3906" s="1013" t="s">
        <v>22840</v>
      </c>
      <c r="B3906" s="1013" t="s">
        <v>22841</v>
      </c>
      <c r="C3906" s="1025">
        <v>65000</v>
      </c>
      <c r="D3906" s="1017">
        <v>0</v>
      </c>
      <c r="E3906" s="612">
        <f t="shared" si="60"/>
        <v>1815037.2500000144</v>
      </c>
    </row>
    <row r="3907" spans="1:6" ht="22.5" customHeight="1">
      <c r="A3907" s="1013" t="s">
        <v>22842</v>
      </c>
      <c r="B3907" s="1013" t="s">
        <v>22843</v>
      </c>
      <c r="C3907" s="1025">
        <v>37000</v>
      </c>
      <c r="D3907" s="1017">
        <v>0</v>
      </c>
      <c r="E3907" s="612">
        <f t="shared" ref="E3907:E3970" si="61">E3906-D3907+C3907</f>
        <v>1852037.2500000144</v>
      </c>
    </row>
    <row r="3908" spans="1:6" ht="22.5" customHeight="1">
      <c r="A3908" s="1013" t="s">
        <v>22844</v>
      </c>
      <c r="B3908" s="1013" t="s">
        <v>22845</v>
      </c>
      <c r="C3908" s="1025">
        <v>70000</v>
      </c>
      <c r="D3908" s="1017">
        <v>0</v>
      </c>
      <c r="E3908" s="612">
        <f t="shared" si="61"/>
        <v>1922037.2500000144</v>
      </c>
    </row>
    <row r="3909" spans="1:6" ht="22.5" customHeight="1">
      <c r="A3909" s="1013" t="s">
        <v>22846</v>
      </c>
      <c r="B3909" s="1013" t="s">
        <v>22847</v>
      </c>
      <c r="C3909" s="1025">
        <v>50000</v>
      </c>
      <c r="D3909" s="1017">
        <v>0</v>
      </c>
      <c r="E3909" s="612">
        <f t="shared" si="61"/>
        <v>1972037.2500000144</v>
      </c>
    </row>
    <row r="3910" spans="1:6" ht="22.5" customHeight="1">
      <c r="A3910" s="1013" t="s">
        <v>22848</v>
      </c>
      <c r="B3910" s="1013" t="s">
        <v>22849</v>
      </c>
      <c r="C3910" s="1025">
        <v>60000</v>
      </c>
      <c r="D3910" s="1017">
        <v>0</v>
      </c>
      <c r="E3910" s="612">
        <f t="shared" si="61"/>
        <v>2032037.2500000144</v>
      </c>
    </row>
    <row r="3911" spans="1:6" ht="22.5" customHeight="1">
      <c r="A3911" s="1013" t="s">
        <v>22850</v>
      </c>
      <c r="B3911" s="1013" t="s">
        <v>22851</v>
      </c>
      <c r="C3911" s="1025">
        <v>54000</v>
      </c>
      <c r="D3911" s="1017">
        <v>0</v>
      </c>
      <c r="E3911" s="612">
        <f t="shared" si="61"/>
        <v>2086037.2500000144</v>
      </c>
    </row>
    <row r="3912" spans="1:6" ht="22.5" customHeight="1">
      <c r="A3912" s="1013" t="s">
        <v>22852</v>
      </c>
      <c r="B3912" s="1013" t="s">
        <v>22853</v>
      </c>
      <c r="C3912" s="1025">
        <v>40000</v>
      </c>
      <c r="D3912" s="1017">
        <v>0</v>
      </c>
      <c r="E3912" s="612">
        <f t="shared" si="61"/>
        <v>2126037.2500000144</v>
      </c>
    </row>
    <row r="3913" spans="1:6" ht="22.5" customHeight="1">
      <c r="A3913" s="1013" t="s">
        <v>22854</v>
      </c>
      <c r="B3913" s="1013" t="s">
        <v>22855</v>
      </c>
      <c r="C3913" s="1025">
        <v>55000</v>
      </c>
      <c r="D3913" s="1017">
        <v>0</v>
      </c>
      <c r="E3913" s="612">
        <f t="shared" si="61"/>
        <v>2181037.2500000144</v>
      </c>
    </row>
    <row r="3914" spans="1:6" ht="22.5" customHeight="1">
      <c r="A3914" s="1013" t="s">
        <v>22856</v>
      </c>
      <c r="B3914" s="1013" t="s">
        <v>22857</v>
      </c>
      <c r="C3914" s="1025">
        <v>30000</v>
      </c>
      <c r="D3914" s="1017">
        <v>0</v>
      </c>
      <c r="E3914" s="612">
        <f t="shared" si="61"/>
        <v>2211037.2500000144</v>
      </c>
    </row>
    <row r="3915" spans="1:6" ht="22.5" customHeight="1">
      <c r="A3915" s="1013" t="s">
        <v>22858</v>
      </c>
      <c r="B3915" s="1013" t="s">
        <v>22859</v>
      </c>
      <c r="C3915" s="1025">
        <v>27000</v>
      </c>
      <c r="D3915" s="1017">
        <v>0</v>
      </c>
      <c r="E3915" s="612">
        <f t="shared" si="61"/>
        <v>2238037.2500000144</v>
      </c>
    </row>
    <row r="3916" spans="1:6" ht="22.5" customHeight="1">
      <c r="A3916" s="1013" t="s">
        <v>22860</v>
      </c>
      <c r="B3916" s="1013" t="s">
        <v>22861</v>
      </c>
      <c r="C3916" s="1025">
        <v>5000</v>
      </c>
      <c r="D3916" s="1017">
        <v>0</v>
      </c>
      <c r="E3916" s="612">
        <f t="shared" si="61"/>
        <v>2243037.2500000144</v>
      </c>
    </row>
    <row r="3917" spans="1:6" ht="22.5" customHeight="1">
      <c r="A3917" s="1013" t="s">
        <v>22862</v>
      </c>
      <c r="B3917" s="1013" t="s">
        <v>22863</v>
      </c>
      <c r="C3917" s="1025">
        <v>35000</v>
      </c>
      <c r="D3917" s="1017">
        <v>0</v>
      </c>
      <c r="E3917" s="612">
        <f t="shared" si="61"/>
        <v>2278037.2500000144</v>
      </c>
    </row>
    <row r="3918" spans="1:6" ht="22.5" customHeight="1">
      <c r="A3918" s="1013" t="s">
        <v>22864</v>
      </c>
      <c r="B3918" s="1013" t="s">
        <v>22865</v>
      </c>
      <c r="C3918" s="1025">
        <v>27000</v>
      </c>
      <c r="D3918" s="1017">
        <v>0</v>
      </c>
      <c r="E3918" s="612">
        <f t="shared" si="61"/>
        <v>2305037.2500000144</v>
      </c>
    </row>
    <row r="3919" spans="1:6" s="1035" customFormat="1" ht="22.5" customHeight="1">
      <c r="A3919" s="1392" t="s">
        <v>22866</v>
      </c>
      <c r="B3919" s="1392" t="s">
        <v>22867</v>
      </c>
      <c r="C3919" s="1025">
        <v>64728</v>
      </c>
      <c r="D3919" s="1765">
        <v>0</v>
      </c>
      <c r="E3919" s="1393">
        <f t="shared" si="61"/>
        <v>2369765.2500000144</v>
      </c>
      <c r="F3919" s="2653"/>
    </row>
    <row r="3920" spans="1:6" ht="22.5" customHeight="1">
      <c r="A3920" s="1013" t="s">
        <v>22868</v>
      </c>
      <c r="B3920" s="1013" t="s">
        <v>22869</v>
      </c>
      <c r="C3920" s="1025">
        <v>30000</v>
      </c>
      <c r="D3920" s="1017">
        <v>0</v>
      </c>
      <c r="E3920" s="612">
        <f t="shared" si="61"/>
        <v>2399765.2500000144</v>
      </c>
    </row>
    <row r="3921" spans="1:5" ht="22.5" customHeight="1">
      <c r="A3921" s="1013" t="s">
        <v>22870</v>
      </c>
      <c r="B3921" s="1013" t="s">
        <v>22871</v>
      </c>
      <c r="C3921" s="1025">
        <v>115000</v>
      </c>
      <c r="D3921" s="1017">
        <v>0</v>
      </c>
      <c r="E3921" s="612">
        <f t="shared" si="61"/>
        <v>2514765.2500000144</v>
      </c>
    </row>
    <row r="3922" spans="1:5" ht="22.5" customHeight="1">
      <c r="A3922" s="1013" t="s">
        <v>22872</v>
      </c>
      <c r="B3922" s="1013" t="s">
        <v>22873</v>
      </c>
      <c r="C3922" s="1025">
        <v>40000</v>
      </c>
      <c r="D3922" s="1017">
        <v>0</v>
      </c>
      <c r="E3922" s="612">
        <f t="shared" si="61"/>
        <v>2554765.2500000144</v>
      </c>
    </row>
    <row r="3923" spans="1:5" ht="22.5" customHeight="1">
      <c r="A3923" s="1013" t="s">
        <v>22874</v>
      </c>
      <c r="B3923" s="1013" t="s">
        <v>22875</v>
      </c>
      <c r="C3923" s="1025">
        <v>65000</v>
      </c>
      <c r="D3923" s="1017">
        <v>0</v>
      </c>
      <c r="E3923" s="612">
        <f t="shared" si="61"/>
        <v>2619765.2500000144</v>
      </c>
    </row>
    <row r="3924" spans="1:5" ht="22.5" customHeight="1">
      <c r="A3924" s="1013" t="s">
        <v>22876</v>
      </c>
      <c r="B3924" s="1013" t="s">
        <v>22877</v>
      </c>
      <c r="C3924" s="1025">
        <v>54000</v>
      </c>
      <c r="D3924" s="1017">
        <v>0</v>
      </c>
      <c r="E3924" s="612">
        <f t="shared" si="61"/>
        <v>2673765.2500000144</v>
      </c>
    </row>
    <row r="3925" spans="1:5" ht="22.5" customHeight="1">
      <c r="A3925" s="1013" t="s">
        <v>22878</v>
      </c>
      <c r="B3925" s="1013" t="s">
        <v>22879</v>
      </c>
      <c r="C3925" s="1025">
        <v>70000</v>
      </c>
      <c r="D3925" s="1017">
        <v>0</v>
      </c>
      <c r="E3925" s="612">
        <f t="shared" si="61"/>
        <v>2743765.2500000144</v>
      </c>
    </row>
    <row r="3926" spans="1:5" ht="22.5" customHeight="1">
      <c r="A3926" s="1013" t="s">
        <v>22880</v>
      </c>
      <c r="B3926" s="1013" t="s">
        <v>22881</v>
      </c>
      <c r="C3926" s="1025">
        <v>50000</v>
      </c>
      <c r="D3926" s="1017">
        <v>0</v>
      </c>
      <c r="E3926" s="612">
        <f t="shared" si="61"/>
        <v>2793765.2500000144</v>
      </c>
    </row>
    <row r="3927" spans="1:5" ht="22.5" customHeight="1">
      <c r="A3927" s="1013" t="s">
        <v>22882</v>
      </c>
      <c r="B3927" s="1013" t="s">
        <v>22883</v>
      </c>
      <c r="C3927" s="1025">
        <v>30000</v>
      </c>
      <c r="D3927" s="1017">
        <v>0</v>
      </c>
      <c r="E3927" s="612">
        <f t="shared" si="61"/>
        <v>2823765.2500000144</v>
      </c>
    </row>
    <row r="3928" spans="1:5" ht="22.5" customHeight="1">
      <c r="A3928" s="1013" t="s">
        <v>22884</v>
      </c>
      <c r="B3928" s="1013" t="s">
        <v>22885</v>
      </c>
      <c r="C3928" s="1017">
        <v>0</v>
      </c>
      <c r="D3928" s="1029">
        <v>50000</v>
      </c>
      <c r="E3928" s="612">
        <f t="shared" si="61"/>
        <v>2773765.2500000144</v>
      </c>
    </row>
    <row r="3929" spans="1:5" ht="22.5" customHeight="1">
      <c r="A3929" s="1013" t="s">
        <v>22884</v>
      </c>
      <c r="B3929" s="1013" t="s">
        <v>22886</v>
      </c>
      <c r="C3929" s="1017">
        <v>0</v>
      </c>
      <c r="D3929" s="1029">
        <v>42000</v>
      </c>
      <c r="E3929" s="612">
        <f t="shared" si="61"/>
        <v>2731765.2500000144</v>
      </c>
    </row>
    <row r="3930" spans="1:5" ht="22.5" customHeight="1">
      <c r="A3930" s="1013" t="s">
        <v>22884</v>
      </c>
      <c r="B3930" s="1013" t="s">
        <v>22887</v>
      </c>
      <c r="C3930" s="1017">
        <v>0</v>
      </c>
      <c r="D3930" s="1029">
        <v>15000</v>
      </c>
      <c r="E3930" s="612">
        <f t="shared" si="61"/>
        <v>2716765.2500000144</v>
      </c>
    </row>
    <row r="3931" spans="1:5" ht="22.5" customHeight="1">
      <c r="A3931" s="1013" t="s">
        <v>22884</v>
      </c>
      <c r="B3931" s="1013" t="s">
        <v>22888</v>
      </c>
      <c r="C3931" s="1017">
        <v>0</v>
      </c>
      <c r="D3931" s="1029">
        <v>37000</v>
      </c>
      <c r="E3931" s="612">
        <f t="shared" si="61"/>
        <v>2679765.2500000144</v>
      </c>
    </row>
    <row r="3932" spans="1:5" ht="22.5" customHeight="1">
      <c r="A3932" s="1013" t="s">
        <v>22884</v>
      </c>
      <c r="B3932" s="1013" t="s">
        <v>22889</v>
      </c>
      <c r="C3932" s="1017">
        <v>0</v>
      </c>
      <c r="D3932" s="1029">
        <v>20000</v>
      </c>
      <c r="E3932" s="612">
        <f t="shared" si="61"/>
        <v>2659765.2500000144</v>
      </c>
    </row>
    <row r="3933" spans="1:5" ht="22.5" customHeight="1">
      <c r="A3933" s="1013" t="s">
        <v>22884</v>
      </c>
      <c r="B3933" s="1013" t="s">
        <v>22890</v>
      </c>
      <c r="C3933" s="1017">
        <v>0</v>
      </c>
      <c r="D3933" s="1029">
        <v>50000</v>
      </c>
      <c r="E3933" s="612">
        <f t="shared" si="61"/>
        <v>2609765.2500000144</v>
      </c>
    </row>
    <row r="3934" spans="1:5" ht="22.5" customHeight="1">
      <c r="A3934" s="1013" t="s">
        <v>22884</v>
      </c>
      <c r="B3934" s="1013" t="s">
        <v>22891</v>
      </c>
      <c r="C3934" s="1017">
        <v>0</v>
      </c>
      <c r="D3934" s="1029">
        <v>53.75</v>
      </c>
      <c r="E3934" s="612">
        <f t="shared" si="61"/>
        <v>2609711.5000000144</v>
      </c>
    </row>
    <row r="3935" spans="1:5" ht="22.5" customHeight="1">
      <c r="A3935" s="1013" t="s">
        <v>22884</v>
      </c>
      <c r="B3935" s="1013" t="s">
        <v>22892</v>
      </c>
      <c r="C3935" s="1017">
        <v>0</v>
      </c>
      <c r="D3935" s="1029">
        <v>132000</v>
      </c>
      <c r="E3935" s="612">
        <f t="shared" si="61"/>
        <v>2477711.5000000144</v>
      </c>
    </row>
    <row r="3936" spans="1:5" ht="22.5" customHeight="1">
      <c r="A3936" s="1013" t="s">
        <v>22884</v>
      </c>
      <c r="B3936" s="1013" t="s">
        <v>22893</v>
      </c>
      <c r="C3936" s="1017">
        <v>0</v>
      </c>
      <c r="D3936" s="1029">
        <v>53.75</v>
      </c>
      <c r="E3936" s="612">
        <f t="shared" si="61"/>
        <v>2477657.7500000144</v>
      </c>
    </row>
    <row r="3937" spans="1:5" ht="22.5" customHeight="1">
      <c r="A3937" s="1013" t="s">
        <v>22884</v>
      </c>
      <c r="B3937" s="1013" t="s">
        <v>22894</v>
      </c>
      <c r="C3937" s="1017">
        <v>0</v>
      </c>
      <c r="D3937" s="1029">
        <v>130000</v>
      </c>
      <c r="E3937" s="612">
        <f t="shared" si="61"/>
        <v>2347657.7500000144</v>
      </c>
    </row>
    <row r="3938" spans="1:5" ht="22.5" customHeight="1">
      <c r="A3938" s="1013" t="s">
        <v>22884</v>
      </c>
      <c r="B3938" s="1013" t="s">
        <v>22895</v>
      </c>
      <c r="C3938" s="1017">
        <v>0</v>
      </c>
      <c r="D3938" s="1029">
        <v>26.88</v>
      </c>
      <c r="E3938" s="612">
        <f t="shared" si="61"/>
        <v>2347630.8700000145</v>
      </c>
    </row>
    <row r="3939" spans="1:5" ht="22.5" customHeight="1">
      <c r="A3939" s="1013" t="s">
        <v>22884</v>
      </c>
      <c r="B3939" s="1013" t="s">
        <v>22896</v>
      </c>
      <c r="C3939" s="1017">
        <v>0</v>
      </c>
      <c r="D3939" s="1029">
        <v>11000</v>
      </c>
      <c r="E3939" s="612">
        <f t="shared" si="61"/>
        <v>2336630.8700000145</v>
      </c>
    </row>
    <row r="3940" spans="1:5" ht="22.5" customHeight="1">
      <c r="A3940" s="1013" t="s">
        <v>22897</v>
      </c>
      <c r="B3940" s="1013" t="s">
        <v>22898</v>
      </c>
      <c r="C3940" s="1025">
        <v>60000</v>
      </c>
      <c r="D3940" s="1017">
        <v>0</v>
      </c>
      <c r="E3940" s="612">
        <f t="shared" si="61"/>
        <v>2396630.8700000145</v>
      </c>
    </row>
    <row r="3941" spans="1:5" ht="22.5" customHeight="1">
      <c r="A3941" s="1013" t="s">
        <v>22899</v>
      </c>
      <c r="B3941" s="1013" t="s">
        <v>22900</v>
      </c>
      <c r="C3941" s="1017">
        <v>0</v>
      </c>
      <c r="D3941" s="1029">
        <v>50000</v>
      </c>
      <c r="E3941" s="612">
        <f t="shared" si="61"/>
        <v>2346630.8700000145</v>
      </c>
    </row>
    <row r="3942" spans="1:5" ht="22.5" customHeight="1">
      <c r="A3942" s="1013" t="s">
        <v>22899</v>
      </c>
      <c r="B3942" s="1013" t="s">
        <v>22901</v>
      </c>
      <c r="C3942" s="1017">
        <v>0</v>
      </c>
      <c r="D3942" s="1029">
        <v>88000</v>
      </c>
      <c r="E3942" s="612">
        <f t="shared" si="61"/>
        <v>2258630.8700000145</v>
      </c>
    </row>
    <row r="3943" spans="1:5" ht="22.5" customHeight="1">
      <c r="A3943" s="1013" t="s">
        <v>22902</v>
      </c>
      <c r="B3943" s="1013" t="s">
        <v>22903</v>
      </c>
      <c r="C3943" s="1025">
        <v>40000</v>
      </c>
      <c r="D3943" s="1017">
        <v>0</v>
      </c>
      <c r="E3943" s="612">
        <f t="shared" si="61"/>
        <v>2298630.8700000145</v>
      </c>
    </row>
    <row r="3944" spans="1:5" ht="22.5" customHeight="1">
      <c r="A3944" s="1013" t="s">
        <v>22904</v>
      </c>
      <c r="B3944" s="1013" t="s">
        <v>22905</v>
      </c>
      <c r="C3944" s="1025">
        <v>85000</v>
      </c>
      <c r="D3944" s="1017">
        <v>0</v>
      </c>
      <c r="E3944" s="612">
        <f t="shared" si="61"/>
        <v>2383630.8700000145</v>
      </c>
    </row>
    <row r="3945" spans="1:5" ht="22.5" customHeight="1">
      <c r="A3945" s="1013" t="s">
        <v>22906</v>
      </c>
      <c r="B3945" s="1013" t="s">
        <v>22907</v>
      </c>
      <c r="C3945" s="1025">
        <v>85000</v>
      </c>
      <c r="D3945" s="1017">
        <v>0</v>
      </c>
      <c r="E3945" s="612">
        <f t="shared" si="61"/>
        <v>2468630.8700000145</v>
      </c>
    </row>
    <row r="3946" spans="1:5" ht="22.5" customHeight="1">
      <c r="A3946" s="1013" t="s">
        <v>22908</v>
      </c>
      <c r="B3946" s="1013" t="s">
        <v>22909</v>
      </c>
      <c r="C3946" s="1025">
        <v>40000</v>
      </c>
      <c r="D3946" s="1017">
        <v>0</v>
      </c>
      <c r="E3946" s="612">
        <f t="shared" si="61"/>
        <v>2508630.8700000145</v>
      </c>
    </row>
    <row r="3947" spans="1:5" ht="22.5" customHeight="1">
      <c r="A3947" s="1013" t="s">
        <v>22910</v>
      </c>
      <c r="B3947" s="1013" t="s">
        <v>22911</v>
      </c>
      <c r="C3947" s="1025">
        <v>40000</v>
      </c>
      <c r="D3947" s="1017">
        <v>0</v>
      </c>
      <c r="E3947" s="612">
        <f t="shared" si="61"/>
        <v>2548630.8700000145</v>
      </c>
    </row>
    <row r="3948" spans="1:5" ht="22.5" customHeight="1">
      <c r="A3948" s="1013" t="s">
        <v>22912</v>
      </c>
      <c r="B3948" s="1013" t="s">
        <v>22913</v>
      </c>
      <c r="C3948" s="1025">
        <v>80000</v>
      </c>
      <c r="D3948" s="1017">
        <v>0</v>
      </c>
      <c r="E3948" s="612">
        <f t="shared" si="61"/>
        <v>2628630.8700000145</v>
      </c>
    </row>
    <row r="3949" spans="1:5" ht="22.5" customHeight="1">
      <c r="A3949" s="1013" t="s">
        <v>22914</v>
      </c>
      <c r="B3949" s="1013" t="s">
        <v>22915</v>
      </c>
      <c r="C3949" s="1025">
        <v>70000</v>
      </c>
      <c r="D3949" s="1017">
        <v>0</v>
      </c>
      <c r="E3949" s="612">
        <f t="shared" si="61"/>
        <v>2698630.8700000145</v>
      </c>
    </row>
    <row r="3950" spans="1:5" ht="22.5" customHeight="1">
      <c r="A3950" s="1013" t="s">
        <v>22916</v>
      </c>
      <c r="B3950" s="1013" t="s">
        <v>22917</v>
      </c>
      <c r="C3950" s="1025">
        <v>75000</v>
      </c>
      <c r="D3950" s="1017">
        <v>0</v>
      </c>
      <c r="E3950" s="612">
        <f t="shared" si="61"/>
        <v>2773630.8700000145</v>
      </c>
    </row>
    <row r="3951" spans="1:5" ht="22.5" customHeight="1">
      <c r="A3951" s="1013" t="s">
        <v>22918</v>
      </c>
      <c r="B3951" s="1013" t="s">
        <v>22919</v>
      </c>
      <c r="C3951" s="1025">
        <v>80000</v>
      </c>
      <c r="D3951" s="1017">
        <v>0</v>
      </c>
      <c r="E3951" s="612">
        <f t="shared" si="61"/>
        <v>2853630.8700000145</v>
      </c>
    </row>
    <row r="3952" spans="1:5" ht="22.5" customHeight="1">
      <c r="A3952" s="1013" t="s">
        <v>22920</v>
      </c>
      <c r="B3952" s="1013" t="s">
        <v>22921</v>
      </c>
      <c r="C3952" s="1025">
        <v>65000</v>
      </c>
      <c r="D3952" s="1017">
        <v>0</v>
      </c>
      <c r="E3952" s="612">
        <f t="shared" si="61"/>
        <v>2918630.8700000145</v>
      </c>
    </row>
    <row r="3953" spans="1:5" ht="22.5" customHeight="1">
      <c r="A3953" s="1013" t="s">
        <v>22922</v>
      </c>
      <c r="B3953" s="1013" t="s">
        <v>22923</v>
      </c>
      <c r="C3953" s="1025">
        <v>5000</v>
      </c>
      <c r="D3953" s="1017">
        <v>0</v>
      </c>
      <c r="E3953" s="612">
        <f t="shared" si="61"/>
        <v>2923630.8700000145</v>
      </c>
    </row>
    <row r="3954" spans="1:5" ht="22.5" customHeight="1">
      <c r="A3954" s="1013" t="s">
        <v>22924</v>
      </c>
      <c r="B3954" s="1013" t="s">
        <v>22925</v>
      </c>
      <c r="C3954" s="1025">
        <v>35000</v>
      </c>
      <c r="D3954" s="1017">
        <v>0</v>
      </c>
      <c r="E3954" s="612">
        <f t="shared" si="61"/>
        <v>2958630.8700000145</v>
      </c>
    </row>
    <row r="3955" spans="1:5" ht="22.5" customHeight="1">
      <c r="A3955" s="1013" t="s">
        <v>22926</v>
      </c>
      <c r="B3955" s="1013" t="s">
        <v>22927</v>
      </c>
      <c r="C3955" s="1025">
        <v>27000</v>
      </c>
      <c r="D3955" s="1017">
        <v>0</v>
      </c>
      <c r="E3955" s="612">
        <f t="shared" si="61"/>
        <v>2985630.8700000145</v>
      </c>
    </row>
    <row r="3956" spans="1:5" ht="22.5" customHeight="1">
      <c r="A3956" s="1013" t="s">
        <v>22928</v>
      </c>
      <c r="B3956" s="1013" t="s">
        <v>22929</v>
      </c>
      <c r="C3956" s="1025">
        <v>55000</v>
      </c>
      <c r="D3956" s="1017">
        <v>0</v>
      </c>
      <c r="E3956" s="612">
        <f t="shared" si="61"/>
        <v>3040630.8700000145</v>
      </c>
    </row>
    <row r="3957" spans="1:5" ht="22.5" customHeight="1">
      <c r="A3957" s="1013" t="s">
        <v>22930</v>
      </c>
      <c r="B3957" s="1013" t="s">
        <v>22931</v>
      </c>
      <c r="C3957" s="1025">
        <v>45000</v>
      </c>
      <c r="D3957" s="1017">
        <v>0</v>
      </c>
      <c r="E3957" s="612">
        <f t="shared" si="61"/>
        <v>3085630.8700000145</v>
      </c>
    </row>
    <row r="3958" spans="1:5" ht="22.5" customHeight="1">
      <c r="A3958" s="1013" t="s">
        <v>22932</v>
      </c>
      <c r="B3958" s="1013" t="s">
        <v>22933</v>
      </c>
      <c r="C3958" s="1025">
        <v>70000</v>
      </c>
      <c r="D3958" s="1017">
        <v>0</v>
      </c>
      <c r="E3958" s="612">
        <f t="shared" si="61"/>
        <v>3155630.8700000145</v>
      </c>
    </row>
    <row r="3959" spans="1:5" ht="22.5" customHeight="1">
      <c r="A3959" s="1013" t="s">
        <v>22934</v>
      </c>
      <c r="B3959" s="1013" t="s">
        <v>22935</v>
      </c>
      <c r="C3959" s="1025">
        <v>35000</v>
      </c>
      <c r="D3959" s="1017">
        <v>0</v>
      </c>
      <c r="E3959" s="612">
        <f t="shared" si="61"/>
        <v>3190630.8700000145</v>
      </c>
    </row>
    <row r="3960" spans="1:5" ht="22.5" customHeight="1">
      <c r="A3960" s="1013" t="s">
        <v>22936</v>
      </c>
      <c r="B3960" s="1013" t="s">
        <v>22937</v>
      </c>
      <c r="C3960" s="1025">
        <v>55000</v>
      </c>
      <c r="D3960" s="1017">
        <v>0</v>
      </c>
      <c r="E3960" s="612">
        <f t="shared" si="61"/>
        <v>3245630.8700000145</v>
      </c>
    </row>
    <row r="3961" spans="1:5" ht="22.5" customHeight="1">
      <c r="A3961" s="1013" t="s">
        <v>22938</v>
      </c>
      <c r="B3961" s="1013" t="s">
        <v>22939</v>
      </c>
      <c r="C3961" s="1025">
        <v>80000</v>
      </c>
      <c r="D3961" s="1017">
        <v>0</v>
      </c>
      <c r="E3961" s="612">
        <f t="shared" si="61"/>
        <v>3325630.8700000145</v>
      </c>
    </row>
    <row r="3962" spans="1:5" ht="22.5" customHeight="1">
      <c r="A3962" s="1013" t="s">
        <v>22940</v>
      </c>
      <c r="B3962" s="1013" t="s">
        <v>20848</v>
      </c>
      <c r="C3962" s="1025">
        <v>35000</v>
      </c>
      <c r="D3962" s="1017">
        <v>0</v>
      </c>
      <c r="E3962" s="612">
        <f t="shared" si="61"/>
        <v>3360630.8700000145</v>
      </c>
    </row>
    <row r="3963" spans="1:5" ht="22.5" customHeight="1">
      <c r="A3963" s="1013" t="s">
        <v>22941</v>
      </c>
      <c r="B3963" s="1013" t="s">
        <v>22942</v>
      </c>
      <c r="C3963" s="1025">
        <v>27000</v>
      </c>
      <c r="D3963" s="1017">
        <v>0</v>
      </c>
      <c r="E3963" s="612">
        <f t="shared" si="61"/>
        <v>3387630.8700000145</v>
      </c>
    </row>
    <row r="3964" spans="1:5" ht="22.5" customHeight="1">
      <c r="A3964" s="1013" t="s">
        <v>22943</v>
      </c>
      <c r="B3964" s="1013" t="s">
        <v>22944</v>
      </c>
      <c r="C3964" s="1025">
        <v>35000</v>
      </c>
      <c r="D3964" s="1017">
        <v>0</v>
      </c>
      <c r="E3964" s="612">
        <f t="shared" si="61"/>
        <v>3422630.8700000145</v>
      </c>
    </row>
    <row r="3965" spans="1:5" ht="22.5" customHeight="1">
      <c r="A3965" s="1013" t="s">
        <v>22945</v>
      </c>
      <c r="B3965" s="1013" t="s">
        <v>22946</v>
      </c>
      <c r="C3965" s="1025">
        <v>59000</v>
      </c>
      <c r="D3965" s="1017">
        <v>0</v>
      </c>
      <c r="E3965" s="612">
        <f t="shared" si="61"/>
        <v>3481630.8700000145</v>
      </c>
    </row>
    <row r="3966" spans="1:5" ht="22.5" customHeight="1">
      <c r="A3966" s="1013" t="s">
        <v>22947</v>
      </c>
      <c r="B3966" s="1013" t="s">
        <v>22877</v>
      </c>
      <c r="C3966" s="1025">
        <v>6000</v>
      </c>
      <c r="D3966" s="1017">
        <v>0</v>
      </c>
      <c r="E3966" s="612">
        <f t="shared" si="61"/>
        <v>3487630.8700000145</v>
      </c>
    </row>
    <row r="3967" spans="1:5" ht="22.5" customHeight="1">
      <c r="A3967" s="1013" t="s">
        <v>22948</v>
      </c>
      <c r="B3967" s="1013" t="s">
        <v>22949</v>
      </c>
      <c r="C3967" s="1025">
        <v>80000</v>
      </c>
      <c r="D3967" s="1017">
        <v>0</v>
      </c>
      <c r="E3967" s="612">
        <f t="shared" si="61"/>
        <v>3567630.8700000145</v>
      </c>
    </row>
    <row r="3968" spans="1:5" ht="22.5" customHeight="1">
      <c r="A3968" s="1013" t="s">
        <v>22950</v>
      </c>
      <c r="B3968" s="1013" t="s">
        <v>22951</v>
      </c>
      <c r="C3968" s="1025">
        <v>65000</v>
      </c>
      <c r="D3968" s="1017">
        <v>0</v>
      </c>
      <c r="E3968" s="612">
        <f t="shared" si="61"/>
        <v>3632630.8700000145</v>
      </c>
    </row>
    <row r="3969" spans="1:5" ht="22.5" customHeight="1">
      <c r="A3969" s="1013" t="s">
        <v>22952</v>
      </c>
      <c r="B3969" s="1013" t="s">
        <v>22953</v>
      </c>
      <c r="C3969" s="1025">
        <v>70000</v>
      </c>
      <c r="D3969" s="1017">
        <v>0</v>
      </c>
      <c r="E3969" s="612">
        <f t="shared" si="61"/>
        <v>3702630.8700000145</v>
      </c>
    </row>
    <row r="3970" spans="1:5" ht="22.5" customHeight="1">
      <c r="A3970" s="1013" t="s">
        <v>22954</v>
      </c>
      <c r="B3970" s="1013" t="s">
        <v>22955</v>
      </c>
      <c r="C3970" s="1025">
        <v>30000</v>
      </c>
      <c r="D3970" s="1017">
        <v>0</v>
      </c>
      <c r="E3970" s="612">
        <f t="shared" si="61"/>
        <v>3732630.8700000145</v>
      </c>
    </row>
    <row r="3971" spans="1:5" ht="22.5" customHeight="1">
      <c r="A3971" s="1013" t="s">
        <v>22956</v>
      </c>
      <c r="B3971" s="1013" t="s">
        <v>22957</v>
      </c>
      <c r="C3971" s="1025">
        <v>80000</v>
      </c>
      <c r="D3971" s="1017">
        <v>0</v>
      </c>
      <c r="E3971" s="612">
        <f t="shared" ref="E3971:E4034" si="62">E3970-D3971+C3971</f>
        <v>3812630.8700000145</v>
      </c>
    </row>
    <row r="3972" spans="1:5" ht="22.5" customHeight="1">
      <c r="A3972" s="1013" t="s">
        <v>22958</v>
      </c>
      <c r="B3972" s="1013" t="s">
        <v>22959</v>
      </c>
      <c r="C3972" s="1025">
        <v>40000</v>
      </c>
      <c r="D3972" s="1017">
        <v>0</v>
      </c>
      <c r="E3972" s="612">
        <f t="shared" si="62"/>
        <v>3852630.8700000145</v>
      </c>
    </row>
    <row r="3973" spans="1:5" ht="22.5" customHeight="1">
      <c r="A3973" s="1013" t="s">
        <v>22960</v>
      </c>
      <c r="B3973" s="1013" t="s">
        <v>22961</v>
      </c>
      <c r="C3973" s="1025">
        <v>28000</v>
      </c>
      <c r="D3973" s="1017">
        <v>0</v>
      </c>
      <c r="E3973" s="612">
        <f t="shared" si="62"/>
        <v>3880630.8700000145</v>
      </c>
    </row>
    <row r="3974" spans="1:5" ht="22.5" customHeight="1">
      <c r="A3974" s="1013" t="s">
        <v>22962</v>
      </c>
      <c r="B3974" s="1013" t="s">
        <v>22963</v>
      </c>
      <c r="C3974" s="1025">
        <v>35000</v>
      </c>
      <c r="D3974" s="1017">
        <v>0</v>
      </c>
      <c r="E3974" s="612">
        <f t="shared" si="62"/>
        <v>3915630.8700000145</v>
      </c>
    </row>
    <row r="3975" spans="1:5" ht="22.5" customHeight="1">
      <c r="A3975" s="1013" t="s">
        <v>22964</v>
      </c>
      <c r="B3975" s="1013" t="s">
        <v>22965</v>
      </c>
      <c r="C3975" s="1025">
        <v>55000</v>
      </c>
      <c r="D3975" s="1017">
        <v>0</v>
      </c>
      <c r="E3975" s="612">
        <f t="shared" si="62"/>
        <v>3970630.8700000145</v>
      </c>
    </row>
    <row r="3976" spans="1:5" ht="22.5" customHeight="1">
      <c r="A3976" s="1013" t="s">
        <v>22966</v>
      </c>
      <c r="B3976" s="1013" t="s">
        <v>19682</v>
      </c>
      <c r="C3976" s="1025">
        <v>44000</v>
      </c>
      <c r="D3976" s="1017">
        <v>0</v>
      </c>
      <c r="E3976" s="612">
        <f t="shared" si="62"/>
        <v>4014630.8700000145</v>
      </c>
    </row>
    <row r="3977" spans="1:5" ht="22.5" customHeight="1">
      <c r="A3977" s="1013" t="s">
        <v>22967</v>
      </c>
      <c r="B3977" s="1013" t="s">
        <v>22968</v>
      </c>
      <c r="C3977" s="1025">
        <v>55000</v>
      </c>
      <c r="D3977" s="1017">
        <v>0</v>
      </c>
      <c r="E3977" s="612">
        <f t="shared" si="62"/>
        <v>4069630.8700000145</v>
      </c>
    </row>
    <row r="3978" spans="1:5" ht="22.5" customHeight="1">
      <c r="A3978" s="1013" t="s">
        <v>22969</v>
      </c>
      <c r="B3978" s="1013" t="s">
        <v>22970</v>
      </c>
      <c r="C3978" s="1025">
        <v>65000</v>
      </c>
      <c r="D3978" s="1017">
        <v>0</v>
      </c>
      <c r="E3978" s="612">
        <f t="shared" si="62"/>
        <v>4134630.8700000145</v>
      </c>
    </row>
    <row r="3979" spans="1:5" ht="22.5" customHeight="1">
      <c r="A3979" s="1013" t="s">
        <v>22971</v>
      </c>
      <c r="B3979" s="1013" t="s">
        <v>22972</v>
      </c>
      <c r="C3979" s="1025">
        <v>30000</v>
      </c>
      <c r="D3979" s="1017">
        <v>0</v>
      </c>
      <c r="E3979" s="612">
        <f t="shared" si="62"/>
        <v>4164630.8700000145</v>
      </c>
    </row>
    <row r="3980" spans="1:5" ht="22.5" customHeight="1">
      <c r="A3980" s="1013" t="s">
        <v>22973</v>
      </c>
      <c r="B3980" s="1013" t="s">
        <v>22974</v>
      </c>
      <c r="C3980" s="1025">
        <v>54000</v>
      </c>
      <c r="D3980" s="1017">
        <v>0</v>
      </c>
      <c r="E3980" s="612">
        <f t="shared" si="62"/>
        <v>4218630.8700000141</v>
      </c>
    </row>
    <row r="3981" spans="1:5" ht="22.5" customHeight="1">
      <c r="A3981" s="1013" t="s">
        <v>22975</v>
      </c>
      <c r="B3981" s="1013" t="s">
        <v>22976</v>
      </c>
      <c r="C3981" s="1025">
        <v>55000</v>
      </c>
      <c r="D3981" s="1017">
        <v>0</v>
      </c>
      <c r="E3981" s="612">
        <f t="shared" si="62"/>
        <v>4273630.8700000141</v>
      </c>
    </row>
    <row r="3982" spans="1:5" ht="22.5" customHeight="1">
      <c r="A3982" s="1013" t="s">
        <v>22977</v>
      </c>
      <c r="B3982" s="1013" t="s">
        <v>22978</v>
      </c>
      <c r="C3982" s="1025">
        <v>25000</v>
      </c>
      <c r="D3982" s="1017">
        <v>0</v>
      </c>
      <c r="E3982" s="612">
        <f t="shared" si="62"/>
        <v>4298630.8700000141</v>
      </c>
    </row>
    <row r="3983" spans="1:5" ht="22.5" customHeight="1">
      <c r="A3983" s="1013" t="s">
        <v>22979</v>
      </c>
      <c r="B3983" s="1013" t="s">
        <v>22980</v>
      </c>
      <c r="C3983" s="1025">
        <v>27000</v>
      </c>
      <c r="D3983" s="1017">
        <v>0</v>
      </c>
      <c r="E3983" s="612">
        <f t="shared" si="62"/>
        <v>4325630.8700000141</v>
      </c>
    </row>
    <row r="3984" spans="1:5" ht="22.5" customHeight="1">
      <c r="A3984" s="1013" t="s">
        <v>22981</v>
      </c>
      <c r="B3984" s="1013" t="s">
        <v>22982</v>
      </c>
      <c r="C3984" s="1025">
        <v>85000</v>
      </c>
      <c r="D3984" s="1017">
        <v>0</v>
      </c>
      <c r="E3984" s="612">
        <f t="shared" si="62"/>
        <v>4410630.8700000141</v>
      </c>
    </row>
    <row r="3985" spans="1:5" ht="22.5" customHeight="1">
      <c r="A3985" s="1013" t="s">
        <v>22983</v>
      </c>
      <c r="B3985" s="1013" t="s">
        <v>22984</v>
      </c>
      <c r="C3985" s="1025">
        <v>20000</v>
      </c>
      <c r="D3985" s="1017">
        <v>0</v>
      </c>
      <c r="E3985" s="612">
        <f t="shared" si="62"/>
        <v>4430630.8700000141</v>
      </c>
    </row>
    <row r="3986" spans="1:5" ht="22.5" customHeight="1">
      <c r="A3986" s="1013" t="s">
        <v>22985</v>
      </c>
      <c r="B3986" s="1013" t="s">
        <v>22986</v>
      </c>
      <c r="C3986" s="1025">
        <v>45000</v>
      </c>
      <c r="D3986" s="1017">
        <v>0</v>
      </c>
      <c r="E3986" s="612">
        <f t="shared" si="62"/>
        <v>4475630.8700000141</v>
      </c>
    </row>
    <row r="3987" spans="1:5" ht="22.5" customHeight="1">
      <c r="A3987" s="1013" t="s">
        <v>22987</v>
      </c>
      <c r="B3987" s="1013" t="s">
        <v>22988</v>
      </c>
      <c r="C3987" s="1025">
        <v>14000</v>
      </c>
      <c r="D3987" s="1017">
        <v>0</v>
      </c>
      <c r="E3987" s="612">
        <f t="shared" si="62"/>
        <v>4489630.8700000141</v>
      </c>
    </row>
    <row r="3988" spans="1:5" ht="22.5" customHeight="1">
      <c r="A3988" s="1013" t="s">
        <v>22989</v>
      </c>
      <c r="B3988" s="1013" t="s">
        <v>22990</v>
      </c>
      <c r="C3988" s="1025">
        <v>20000</v>
      </c>
      <c r="D3988" s="1017">
        <v>0</v>
      </c>
      <c r="E3988" s="612">
        <f t="shared" si="62"/>
        <v>4509630.8700000141</v>
      </c>
    </row>
    <row r="3989" spans="1:5" ht="22.5" customHeight="1">
      <c r="A3989" s="1013" t="s">
        <v>22991</v>
      </c>
      <c r="B3989" s="1013" t="s">
        <v>22992</v>
      </c>
      <c r="C3989" s="1025">
        <v>30000</v>
      </c>
      <c r="D3989" s="1017">
        <v>0</v>
      </c>
      <c r="E3989" s="612">
        <f t="shared" si="62"/>
        <v>4539630.8700000141</v>
      </c>
    </row>
    <row r="3990" spans="1:5" ht="22.5" customHeight="1">
      <c r="A3990" s="1013" t="s">
        <v>22993</v>
      </c>
      <c r="B3990" s="1013" t="s">
        <v>22994</v>
      </c>
      <c r="C3990" s="1025">
        <v>42000</v>
      </c>
      <c r="D3990" s="1017">
        <v>0</v>
      </c>
      <c r="E3990" s="612">
        <f t="shared" si="62"/>
        <v>4581630.8700000141</v>
      </c>
    </row>
    <row r="3991" spans="1:5" ht="22.5" customHeight="1">
      <c r="A3991" s="1013" t="s">
        <v>22995</v>
      </c>
      <c r="B3991" s="1013" t="s">
        <v>22996</v>
      </c>
      <c r="C3991" s="1025">
        <v>55000</v>
      </c>
      <c r="D3991" s="1017">
        <v>0</v>
      </c>
      <c r="E3991" s="612">
        <f t="shared" si="62"/>
        <v>4636630.8700000141</v>
      </c>
    </row>
    <row r="3992" spans="1:5" ht="22.5" customHeight="1">
      <c r="A3992" s="1013" t="s">
        <v>22997</v>
      </c>
      <c r="B3992" s="1013" t="s">
        <v>22998</v>
      </c>
      <c r="C3992" s="1025">
        <v>40000</v>
      </c>
      <c r="D3992" s="1017">
        <v>0</v>
      </c>
      <c r="E3992" s="612">
        <f t="shared" si="62"/>
        <v>4676630.8700000141</v>
      </c>
    </row>
    <row r="3993" spans="1:5" ht="22.5" customHeight="1">
      <c r="A3993" s="1013" t="s">
        <v>22999</v>
      </c>
      <c r="B3993" s="1013" t="s">
        <v>19680</v>
      </c>
      <c r="C3993" s="1025">
        <v>90000</v>
      </c>
      <c r="D3993" s="1017">
        <v>0</v>
      </c>
      <c r="E3993" s="612">
        <f t="shared" si="62"/>
        <v>4766630.8700000141</v>
      </c>
    </row>
    <row r="3994" spans="1:5" ht="22.5" customHeight="1">
      <c r="A3994" s="1013" t="s">
        <v>23000</v>
      </c>
      <c r="B3994" s="1013" t="s">
        <v>23001</v>
      </c>
      <c r="C3994" s="1025">
        <v>85000</v>
      </c>
      <c r="D3994" s="1017">
        <v>0</v>
      </c>
      <c r="E3994" s="612">
        <f t="shared" si="62"/>
        <v>4851630.8700000141</v>
      </c>
    </row>
    <row r="3995" spans="1:5" ht="22.5" customHeight="1">
      <c r="A3995" s="1013" t="s">
        <v>23002</v>
      </c>
      <c r="B3995" s="1013" t="s">
        <v>8336</v>
      </c>
      <c r="C3995" s="1017">
        <v>0</v>
      </c>
      <c r="D3995" s="1029">
        <v>2750</v>
      </c>
      <c r="E3995" s="612">
        <f t="shared" si="62"/>
        <v>4848880.8700000141</v>
      </c>
    </row>
    <row r="3996" spans="1:5" ht="22.5" customHeight="1">
      <c r="A3996" s="1013" t="s">
        <v>23003</v>
      </c>
      <c r="B3996" s="1013" t="s">
        <v>23004</v>
      </c>
      <c r="C3996" s="1025">
        <v>35000</v>
      </c>
      <c r="D3996" s="1017">
        <v>0</v>
      </c>
      <c r="E3996" s="612">
        <f t="shared" si="62"/>
        <v>4883880.8700000141</v>
      </c>
    </row>
    <row r="3997" spans="1:5" ht="22.5" customHeight="1">
      <c r="A3997" s="1013" t="s">
        <v>23005</v>
      </c>
      <c r="B3997" s="1013" t="s">
        <v>23006</v>
      </c>
      <c r="C3997" s="1025">
        <v>27000</v>
      </c>
      <c r="D3997" s="1017">
        <v>0</v>
      </c>
      <c r="E3997" s="612">
        <f t="shared" si="62"/>
        <v>4910880.8700000141</v>
      </c>
    </row>
    <row r="3998" spans="1:5" ht="22.5" customHeight="1">
      <c r="A3998" s="1013" t="s">
        <v>23007</v>
      </c>
      <c r="B3998" s="1013" t="s">
        <v>23008</v>
      </c>
      <c r="C3998" s="1025">
        <v>60000</v>
      </c>
      <c r="D3998" s="1017">
        <v>0</v>
      </c>
      <c r="E3998" s="612">
        <f t="shared" si="62"/>
        <v>4970880.8700000141</v>
      </c>
    </row>
    <row r="3999" spans="1:5" ht="22.5" customHeight="1">
      <c r="A3999" s="1013" t="s">
        <v>23009</v>
      </c>
      <c r="B3999" s="1013" t="s">
        <v>23010</v>
      </c>
      <c r="C3999" s="1025">
        <v>35000</v>
      </c>
      <c r="D3999" s="1017">
        <v>0</v>
      </c>
      <c r="E3999" s="612">
        <f t="shared" si="62"/>
        <v>5005880.8700000141</v>
      </c>
    </row>
    <row r="4000" spans="1:5" ht="22.5" customHeight="1">
      <c r="A4000" s="1013" t="s">
        <v>23207</v>
      </c>
      <c r="B4000" s="1013" t="s">
        <v>23208</v>
      </c>
      <c r="C4000" s="2624">
        <v>55000</v>
      </c>
      <c r="D4000" s="1017">
        <v>0</v>
      </c>
      <c r="E4000" s="612">
        <f t="shared" si="62"/>
        <v>5060880.8700000141</v>
      </c>
    </row>
    <row r="4001" spans="1:5" ht="22.5" customHeight="1">
      <c r="A4001" s="1013" t="s">
        <v>23209</v>
      </c>
      <c r="B4001" s="1013" t="s">
        <v>23210</v>
      </c>
      <c r="C4001" s="2624">
        <v>30000</v>
      </c>
      <c r="D4001" s="1017">
        <v>0</v>
      </c>
      <c r="E4001" s="612">
        <f t="shared" si="62"/>
        <v>5090880.8700000141</v>
      </c>
    </row>
    <row r="4002" spans="1:5" ht="22.5" customHeight="1">
      <c r="A4002" s="1013" t="s">
        <v>23211</v>
      </c>
      <c r="B4002" s="1013" t="s">
        <v>23212</v>
      </c>
      <c r="C4002" s="2624">
        <v>30000</v>
      </c>
      <c r="D4002" s="1017">
        <v>0</v>
      </c>
      <c r="E4002" s="612">
        <f t="shared" si="62"/>
        <v>5120880.8700000141</v>
      </c>
    </row>
    <row r="4003" spans="1:5" ht="22.5" customHeight="1">
      <c r="A4003" s="1013" t="s">
        <v>23213</v>
      </c>
      <c r="B4003" s="1013" t="s">
        <v>23214</v>
      </c>
      <c r="C4003" s="2624">
        <v>55000</v>
      </c>
      <c r="D4003" s="1017">
        <v>0</v>
      </c>
      <c r="E4003" s="612">
        <f t="shared" si="62"/>
        <v>5175880.8700000141</v>
      </c>
    </row>
    <row r="4004" spans="1:5" ht="22.5" customHeight="1">
      <c r="A4004" s="1013" t="s">
        <v>23215</v>
      </c>
      <c r="B4004" s="1013" t="s">
        <v>23216</v>
      </c>
      <c r="C4004" s="2624">
        <v>27000</v>
      </c>
      <c r="D4004" s="1017">
        <v>0</v>
      </c>
      <c r="E4004" s="612">
        <f t="shared" si="62"/>
        <v>5202880.8700000141</v>
      </c>
    </row>
    <row r="4005" spans="1:5" ht="22.5" customHeight="1">
      <c r="A4005" s="1013" t="s">
        <v>23217</v>
      </c>
      <c r="B4005" s="1013" t="s">
        <v>23218</v>
      </c>
      <c r="C4005" s="2624">
        <v>27000</v>
      </c>
      <c r="D4005" s="1017">
        <v>0</v>
      </c>
      <c r="E4005" s="612">
        <f t="shared" si="62"/>
        <v>5229880.8700000141</v>
      </c>
    </row>
    <row r="4006" spans="1:5" ht="22.5" customHeight="1">
      <c r="A4006" s="1013" t="s">
        <v>23219</v>
      </c>
      <c r="B4006" s="1013" t="s">
        <v>23220</v>
      </c>
      <c r="C4006" s="2624">
        <v>20000</v>
      </c>
      <c r="D4006" s="1017">
        <v>0</v>
      </c>
      <c r="E4006" s="612">
        <f t="shared" si="62"/>
        <v>5249880.8700000141</v>
      </c>
    </row>
    <row r="4007" spans="1:5" ht="22.5" customHeight="1">
      <c r="A4007" s="1013" t="s">
        <v>23221</v>
      </c>
      <c r="B4007" s="1013" t="s">
        <v>22390</v>
      </c>
      <c r="C4007" s="2624">
        <v>15000</v>
      </c>
      <c r="D4007" s="1017">
        <v>0</v>
      </c>
      <c r="E4007" s="612">
        <f t="shared" si="62"/>
        <v>5264880.8700000141</v>
      </c>
    </row>
    <row r="4008" spans="1:5" ht="22.5" customHeight="1">
      <c r="A4008" s="1013" t="s">
        <v>23222</v>
      </c>
      <c r="B4008" s="1013" t="s">
        <v>23223</v>
      </c>
      <c r="C4008" s="2624">
        <v>70000</v>
      </c>
      <c r="D4008" s="1017">
        <v>0</v>
      </c>
      <c r="E4008" s="612">
        <f t="shared" si="62"/>
        <v>5334880.8700000141</v>
      </c>
    </row>
    <row r="4009" spans="1:5" ht="22.5" customHeight="1">
      <c r="A4009" s="1013" t="s">
        <v>23224</v>
      </c>
      <c r="B4009" s="1013" t="s">
        <v>23225</v>
      </c>
      <c r="C4009" s="2624">
        <v>40000</v>
      </c>
      <c r="D4009" s="1017">
        <v>0</v>
      </c>
      <c r="E4009" s="612">
        <f t="shared" si="62"/>
        <v>5374880.8700000141</v>
      </c>
    </row>
    <row r="4010" spans="1:5" ht="22.5" customHeight="1">
      <c r="A4010" s="1013" t="s">
        <v>23226</v>
      </c>
      <c r="B4010" s="1013" t="s">
        <v>23227</v>
      </c>
      <c r="C4010" s="2624">
        <v>40000</v>
      </c>
      <c r="D4010" s="1017">
        <v>0</v>
      </c>
      <c r="E4010" s="612">
        <f t="shared" si="62"/>
        <v>5414880.8700000141</v>
      </c>
    </row>
    <row r="4011" spans="1:5" ht="22.5" customHeight="1">
      <c r="A4011" s="1013" t="s">
        <v>23228</v>
      </c>
      <c r="B4011" s="1013" t="s">
        <v>23229</v>
      </c>
      <c r="C4011" s="2624">
        <v>40000</v>
      </c>
      <c r="D4011" s="1017">
        <v>0</v>
      </c>
      <c r="E4011" s="612">
        <f t="shared" si="62"/>
        <v>5454880.8700000141</v>
      </c>
    </row>
    <row r="4012" spans="1:5" ht="22.5" customHeight="1">
      <c r="A4012" s="1013" t="s">
        <v>23230</v>
      </c>
      <c r="B4012" s="1013" t="s">
        <v>23231</v>
      </c>
      <c r="C4012" s="2624">
        <v>80000</v>
      </c>
      <c r="D4012" s="1017">
        <v>0</v>
      </c>
      <c r="E4012" s="612">
        <f t="shared" si="62"/>
        <v>5534880.8700000141</v>
      </c>
    </row>
    <row r="4013" spans="1:5" ht="22.5" customHeight="1">
      <c r="A4013" s="1013" t="s">
        <v>23232</v>
      </c>
      <c r="B4013" s="1013" t="s">
        <v>23233</v>
      </c>
      <c r="C4013" s="2624">
        <v>27000</v>
      </c>
      <c r="D4013" s="1017">
        <v>0</v>
      </c>
      <c r="E4013" s="612">
        <f t="shared" si="62"/>
        <v>5561880.8700000141</v>
      </c>
    </row>
    <row r="4014" spans="1:5" ht="22.5" customHeight="1">
      <c r="A4014" s="1013" t="s">
        <v>23234</v>
      </c>
      <c r="B4014" s="1013" t="s">
        <v>23235</v>
      </c>
      <c r="C4014" s="2624">
        <v>60000</v>
      </c>
      <c r="D4014" s="1017">
        <v>0</v>
      </c>
      <c r="E4014" s="612">
        <f t="shared" si="62"/>
        <v>5621880.8700000141</v>
      </c>
    </row>
    <row r="4015" spans="1:5" ht="22.5" customHeight="1">
      <c r="A4015" s="1013" t="s">
        <v>23236</v>
      </c>
      <c r="B4015" s="1013" t="s">
        <v>23237</v>
      </c>
      <c r="C4015" s="2624">
        <v>55000</v>
      </c>
      <c r="D4015" s="1017">
        <v>0</v>
      </c>
      <c r="E4015" s="612">
        <f t="shared" si="62"/>
        <v>5676880.8700000141</v>
      </c>
    </row>
    <row r="4016" spans="1:5" ht="22.5" customHeight="1">
      <c r="A4016" s="1013" t="s">
        <v>23238</v>
      </c>
      <c r="B4016" s="1013" t="s">
        <v>23239</v>
      </c>
      <c r="C4016" s="2624">
        <v>45000</v>
      </c>
      <c r="D4016" s="1017">
        <v>0</v>
      </c>
      <c r="E4016" s="612">
        <f t="shared" si="62"/>
        <v>5721880.8700000141</v>
      </c>
    </row>
    <row r="4017" spans="1:5" ht="22.5" customHeight="1">
      <c r="A4017" s="1013" t="s">
        <v>23240</v>
      </c>
      <c r="B4017" s="1013" t="s">
        <v>23241</v>
      </c>
      <c r="C4017" s="2624">
        <v>75000</v>
      </c>
      <c r="D4017" s="1017">
        <v>0</v>
      </c>
      <c r="E4017" s="612">
        <f t="shared" si="62"/>
        <v>5796880.8700000141</v>
      </c>
    </row>
    <row r="4018" spans="1:5" ht="22.5" customHeight="1">
      <c r="A4018" s="1013" t="s">
        <v>23242</v>
      </c>
      <c r="B4018" s="1013" t="s">
        <v>23243</v>
      </c>
      <c r="C4018" s="2624">
        <v>18500</v>
      </c>
      <c r="D4018" s="1017">
        <v>0</v>
      </c>
      <c r="E4018" s="612">
        <f t="shared" si="62"/>
        <v>5815380.8700000141</v>
      </c>
    </row>
    <row r="4019" spans="1:5" ht="22.5" customHeight="1">
      <c r="A4019" s="1013" t="s">
        <v>23244</v>
      </c>
      <c r="B4019" s="1013" t="s">
        <v>23245</v>
      </c>
      <c r="C4019" s="2624">
        <v>60000</v>
      </c>
      <c r="D4019" s="1017">
        <v>0</v>
      </c>
      <c r="E4019" s="612">
        <f t="shared" si="62"/>
        <v>5875380.8700000141</v>
      </c>
    </row>
    <row r="4020" spans="1:5" ht="22.5" customHeight="1">
      <c r="A4020" s="1013" t="s">
        <v>23246</v>
      </c>
      <c r="B4020" s="1013" t="s">
        <v>23247</v>
      </c>
      <c r="C4020" s="2624">
        <v>35000</v>
      </c>
      <c r="D4020" s="1017">
        <v>0</v>
      </c>
      <c r="E4020" s="612">
        <f t="shared" si="62"/>
        <v>5910380.8700000141</v>
      </c>
    </row>
    <row r="4021" spans="1:5" ht="22.5" customHeight="1">
      <c r="A4021" s="1013" t="s">
        <v>23248</v>
      </c>
      <c r="B4021" s="1013" t="s">
        <v>23249</v>
      </c>
      <c r="C4021" s="2624">
        <v>35000</v>
      </c>
      <c r="D4021" s="1017">
        <v>0</v>
      </c>
      <c r="E4021" s="612">
        <f t="shared" si="62"/>
        <v>5945380.8700000141</v>
      </c>
    </row>
    <row r="4022" spans="1:5" ht="22.5" customHeight="1">
      <c r="A4022" s="1013" t="s">
        <v>23250</v>
      </c>
      <c r="B4022" s="1013" t="s">
        <v>23251</v>
      </c>
      <c r="C4022" s="2624">
        <v>105000</v>
      </c>
      <c r="D4022" s="1017">
        <v>0</v>
      </c>
      <c r="E4022" s="612">
        <f t="shared" si="62"/>
        <v>6050380.8700000141</v>
      </c>
    </row>
    <row r="4023" spans="1:5" ht="22.5" customHeight="1">
      <c r="A4023" s="1013" t="s">
        <v>23252</v>
      </c>
      <c r="B4023" s="1013" t="s">
        <v>23253</v>
      </c>
      <c r="C4023" s="2624">
        <v>10000</v>
      </c>
      <c r="D4023" s="1017">
        <v>0</v>
      </c>
      <c r="E4023" s="612">
        <f t="shared" si="62"/>
        <v>6060380.8700000141</v>
      </c>
    </row>
    <row r="4024" spans="1:5" ht="22.5" customHeight="1">
      <c r="A4024" s="1013" t="s">
        <v>23254</v>
      </c>
      <c r="B4024" s="1013" t="s">
        <v>23255</v>
      </c>
      <c r="C4024" s="2624">
        <v>5000</v>
      </c>
      <c r="D4024" s="1017">
        <v>0</v>
      </c>
      <c r="E4024" s="612">
        <f t="shared" si="62"/>
        <v>6065380.8700000141</v>
      </c>
    </row>
    <row r="4025" spans="1:5" ht="22.5" customHeight="1">
      <c r="A4025" s="1013" t="s">
        <v>23256</v>
      </c>
      <c r="B4025" s="1013" t="s">
        <v>23257</v>
      </c>
      <c r="C4025" s="2624">
        <v>40000</v>
      </c>
      <c r="D4025" s="1017">
        <v>0</v>
      </c>
      <c r="E4025" s="612">
        <f t="shared" si="62"/>
        <v>6105380.8700000141</v>
      </c>
    </row>
    <row r="4026" spans="1:5" ht="22.5" customHeight="1">
      <c r="A4026" s="1013" t="s">
        <v>23258</v>
      </c>
      <c r="B4026" s="1013" t="s">
        <v>23259</v>
      </c>
      <c r="C4026" s="2624">
        <v>65000</v>
      </c>
      <c r="D4026" s="1017">
        <v>0</v>
      </c>
      <c r="E4026" s="612">
        <f t="shared" si="62"/>
        <v>6170380.8700000141</v>
      </c>
    </row>
    <row r="4027" spans="1:5" ht="22.5" customHeight="1">
      <c r="A4027" s="1013" t="s">
        <v>23260</v>
      </c>
      <c r="B4027" s="1013" t="s">
        <v>23261</v>
      </c>
      <c r="C4027" s="2624">
        <v>45000</v>
      </c>
      <c r="D4027" s="1017">
        <v>0</v>
      </c>
      <c r="E4027" s="612">
        <f t="shared" si="62"/>
        <v>6215380.8700000141</v>
      </c>
    </row>
    <row r="4028" spans="1:5" ht="22.5" customHeight="1">
      <c r="A4028" s="1013" t="s">
        <v>23262</v>
      </c>
      <c r="B4028" s="1013" t="s">
        <v>23263</v>
      </c>
      <c r="C4028" s="2624">
        <v>55000</v>
      </c>
      <c r="D4028" s="1017">
        <v>0</v>
      </c>
      <c r="E4028" s="612">
        <f t="shared" si="62"/>
        <v>6270380.8700000141</v>
      </c>
    </row>
    <row r="4029" spans="1:5" ht="22.5" customHeight="1">
      <c r="A4029" s="1013" t="s">
        <v>23264</v>
      </c>
      <c r="B4029" s="1013" t="s">
        <v>23265</v>
      </c>
      <c r="C4029" s="2624">
        <v>55000</v>
      </c>
      <c r="D4029" s="1017">
        <v>0</v>
      </c>
      <c r="E4029" s="612">
        <f t="shared" si="62"/>
        <v>6325380.8700000141</v>
      </c>
    </row>
    <row r="4030" spans="1:5" ht="22.5" customHeight="1">
      <c r="A4030" s="1013" t="s">
        <v>23266</v>
      </c>
      <c r="B4030" s="1013" t="s">
        <v>23267</v>
      </c>
      <c r="C4030" s="2624">
        <v>50000</v>
      </c>
      <c r="D4030" s="1017">
        <v>0</v>
      </c>
      <c r="E4030" s="612">
        <f t="shared" si="62"/>
        <v>6375380.8700000141</v>
      </c>
    </row>
    <row r="4031" spans="1:5" ht="22.5" customHeight="1">
      <c r="A4031" s="1013" t="s">
        <v>23268</v>
      </c>
      <c r="B4031" s="1013" t="s">
        <v>23269</v>
      </c>
      <c r="C4031" s="2624">
        <v>45000</v>
      </c>
      <c r="D4031" s="1017">
        <v>0</v>
      </c>
      <c r="E4031" s="612">
        <f t="shared" si="62"/>
        <v>6420380.8700000141</v>
      </c>
    </row>
    <row r="4032" spans="1:5" ht="22.5" customHeight="1">
      <c r="A4032" s="1013" t="s">
        <v>23270</v>
      </c>
      <c r="B4032" s="1013" t="s">
        <v>23271</v>
      </c>
      <c r="C4032" s="2624">
        <v>25000</v>
      </c>
      <c r="D4032" s="1017">
        <v>0</v>
      </c>
      <c r="E4032" s="612">
        <f t="shared" si="62"/>
        <v>6445380.8700000141</v>
      </c>
    </row>
    <row r="4033" spans="1:5" ht="22.5" customHeight="1">
      <c r="A4033" s="1013" t="s">
        <v>23272</v>
      </c>
      <c r="B4033" s="1013" t="s">
        <v>23273</v>
      </c>
      <c r="C4033" s="2624">
        <v>40000</v>
      </c>
      <c r="D4033" s="1017">
        <v>0</v>
      </c>
      <c r="E4033" s="612">
        <f t="shared" si="62"/>
        <v>6485380.8700000141</v>
      </c>
    </row>
    <row r="4034" spans="1:5" ht="22.5" customHeight="1">
      <c r="A4034" s="1013" t="s">
        <v>23274</v>
      </c>
      <c r="B4034" s="1013" t="s">
        <v>23275</v>
      </c>
      <c r="C4034" s="2624">
        <v>35000</v>
      </c>
      <c r="D4034" s="1017">
        <v>0</v>
      </c>
      <c r="E4034" s="612">
        <f t="shared" si="62"/>
        <v>6520380.8700000141</v>
      </c>
    </row>
    <row r="4035" spans="1:5" ht="22.5" customHeight="1">
      <c r="A4035" s="1013" t="s">
        <v>23276</v>
      </c>
      <c r="B4035" s="1013" t="s">
        <v>23277</v>
      </c>
      <c r="C4035" s="2624">
        <v>42000</v>
      </c>
      <c r="D4035" s="1017">
        <v>0</v>
      </c>
      <c r="E4035" s="612">
        <f t="shared" ref="E4035:E4098" si="63">E4034-D4035+C4035</f>
        <v>6562380.8700000141</v>
      </c>
    </row>
    <row r="4036" spans="1:5" ht="22.5" customHeight="1">
      <c r="A4036" s="1013" t="s">
        <v>23278</v>
      </c>
      <c r="B4036" s="1013" t="s">
        <v>23279</v>
      </c>
      <c r="C4036" s="2624">
        <v>40000</v>
      </c>
      <c r="D4036" s="1017">
        <v>0</v>
      </c>
      <c r="E4036" s="612">
        <f t="shared" si="63"/>
        <v>6602380.8700000141</v>
      </c>
    </row>
    <row r="4037" spans="1:5" ht="22.5" customHeight="1">
      <c r="A4037" s="1013" t="s">
        <v>23280</v>
      </c>
      <c r="B4037" s="1013" t="s">
        <v>23281</v>
      </c>
      <c r="C4037" s="2624">
        <v>85000</v>
      </c>
      <c r="D4037" s="1017">
        <v>0</v>
      </c>
      <c r="E4037" s="612">
        <f t="shared" si="63"/>
        <v>6687380.8700000141</v>
      </c>
    </row>
    <row r="4038" spans="1:5" ht="22.5" customHeight="1">
      <c r="A4038" s="1013" t="s">
        <v>23282</v>
      </c>
      <c r="B4038" s="1013" t="s">
        <v>23283</v>
      </c>
      <c r="C4038" s="2624">
        <v>50000</v>
      </c>
      <c r="D4038" s="1017">
        <v>0</v>
      </c>
      <c r="E4038" s="612">
        <f t="shared" si="63"/>
        <v>6737380.8700000141</v>
      </c>
    </row>
    <row r="4039" spans="1:5" ht="22.5" customHeight="1">
      <c r="A4039" s="1013" t="s">
        <v>23284</v>
      </c>
      <c r="B4039" s="1013" t="s">
        <v>23285</v>
      </c>
      <c r="C4039" s="2624">
        <v>35000</v>
      </c>
      <c r="D4039" s="1017">
        <v>0</v>
      </c>
      <c r="E4039" s="612">
        <f t="shared" si="63"/>
        <v>6772380.8700000141</v>
      </c>
    </row>
    <row r="4040" spans="1:5" ht="22.5" customHeight="1">
      <c r="A4040" s="1013" t="s">
        <v>23286</v>
      </c>
      <c r="B4040" s="1013" t="s">
        <v>23287</v>
      </c>
      <c r="C4040" s="2624">
        <v>40000</v>
      </c>
      <c r="D4040" s="1017">
        <v>0</v>
      </c>
      <c r="E4040" s="612">
        <f t="shared" si="63"/>
        <v>6812380.8700000141</v>
      </c>
    </row>
    <row r="4041" spans="1:5" ht="22.5" customHeight="1">
      <c r="A4041" s="1013" t="s">
        <v>23288</v>
      </c>
      <c r="B4041" s="1013" t="s">
        <v>23289</v>
      </c>
      <c r="C4041" s="2624">
        <v>40000</v>
      </c>
      <c r="D4041" s="1017">
        <v>0</v>
      </c>
      <c r="E4041" s="612">
        <f t="shared" si="63"/>
        <v>6852380.8700000141</v>
      </c>
    </row>
    <row r="4042" spans="1:5" ht="22.5" customHeight="1">
      <c r="A4042" s="1013" t="s">
        <v>23290</v>
      </c>
      <c r="B4042" s="1013" t="s">
        <v>23291</v>
      </c>
      <c r="C4042" s="2624">
        <v>60000</v>
      </c>
      <c r="D4042" s="1017">
        <v>0</v>
      </c>
      <c r="E4042" s="612">
        <f t="shared" si="63"/>
        <v>6912380.8700000141</v>
      </c>
    </row>
    <row r="4043" spans="1:5" ht="22.5" customHeight="1">
      <c r="A4043" s="1013" t="s">
        <v>23292</v>
      </c>
      <c r="B4043" s="1013" t="s">
        <v>23293</v>
      </c>
      <c r="C4043" s="2624">
        <v>37000</v>
      </c>
      <c r="D4043" s="1017">
        <v>0</v>
      </c>
      <c r="E4043" s="612">
        <f t="shared" si="63"/>
        <v>6949380.8700000141</v>
      </c>
    </row>
    <row r="4044" spans="1:5" ht="22.5" customHeight="1">
      <c r="A4044" s="1013" t="s">
        <v>23294</v>
      </c>
      <c r="B4044" s="1013" t="s">
        <v>23295</v>
      </c>
      <c r="C4044" s="2624">
        <v>40000</v>
      </c>
      <c r="D4044" s="1017">
        <v>0</v>
      </c>
      <c r="E4044" s="612">
        <f t="shared" si="63"/>
        <v>6989380.8700000141</v>
      </c>
    </row>
    <row r="4045" spans="1:5" ht="22.5" customHeight="1">
      <c r="A4045" s="1013" t="s">
        <v>23296</v>
      </c>
      <c r="B4045" s="1013" t="s">
        <v>8336</v>
      </c>
      <c r="C4045" s="1766">
        <v>0</v>
      </c>
      <c r="D4045" s="1029">
        <v>1600</v>
      </c>
      <c r="E4045" s="612">
        <f t="shared" si="63"/>
        <v>6987780.8700000141</v>
      </c>
    </row>
    <row r="4046" spans="1:5" ht="22.5" customHeight="1">
      <c r="A4046" s="1013" t="s">
        <v>23297</v>
      </c>
      <c r="B4046" s="1013" t="s">
        <v>23298</v>
      </c>
      <c r="C4046" s="2624">
        <v>30000</v>
      </c>
      <c r="D4046" s="1017">
        <v>0</v>
      </c>
      <c r="E4046" s="612">
        <f t="shared" si="63"/>
        <v>7017780.8700000141</v>
      </c>
    </row>
    <row r="4047" spans="1:5" ht="22.5" customHeight="1">
      <c r="A4047" s="1013" t="s">
        <v>23299</v>
      </c>
      <c r="B4047" s="1013" t="s">
        <v>23300</v>
      </c>
      <c r="C4047" s="2624">
        <v>55000</v>
      </c>
      <c r="D4047" s="1017">
        <v>0</v>
      </c>
      <c r="E4047" s="612">
        <f t="shared" si="63"/>
        <v>7072780.8700000141</v>
      </c>
    </row>
    <row r="4048" spans="1:5" ht="22.5" customHeight="1">
      <c r="A4048" s="1013" t="s">
        <v>23301</v>
      </c>
      <c r="B4048" s="1013" t="s">
        <v>23302</v>
      </c>
      <c r="C4048" s="2624">
        <v>5000</v>
      </c>
      <c r="D4048" s="1017">
        <v>0</v>
      </c>
      <c r="E4048" s="612">
        <f t="shared" si="63"/>
        <v>7077780.8700000141</v>
      </c>
    </row>
    <row r="4049" spans="1:5" ht="22.5" customHeight="1">
      <c r="A4049" s="1013" t="s">
        <v>23303</v>
      </c>
      <c r="B4049" s="1013" t="s">
        <v>23304</v>
      </c>
      <c r="C4049" s="2624">
        <v>27000</v>
      </c>
      <c r="D4049" s="1017">
        <v>0</v>
      </c>
      <c r="E4049" s="612">
        <f t="shared" si="63"/>
        <v>7104780.8700000141</v>
      </c>
    </row>
    <row r="4050" spans="1:5" ht="22.5" customHeight="1">
      <c r="A4050" s="1013" t="s">
        <v>23305</v>
      </c>
      <c r="B4050" s="1013" t="s">
        <v>23306</v>
      </c>
      <c r="C4050" s="2624">
        <v>50000</v>
      </c>
      <c r="D4050" s="1017">
        <v>0</v>
      </c>
      <c r="E4050" s="612">
        <f t="shared" si="63"/>
        <v>7154780.8700000141</v>
      </c>
    </row>
    <row r="4051" spans="1:5" ht="22.5" customHeight="1">
      <c r="A4051" s="1013" t="s">
        <v>23307</v>
      </c>
      <c r="B4051" s="1013" t="s">
        <v>23308</v>
      </c>
      <c r="C4051" s="2624">
        <v>75000</v>
      </c>
      <c r="D4051" s="1017">
        <v>0</v>
      </c>
      <c r="E4051" s="612">
        <f t="shared" si="63"/>
        <v>7229780.8700000141</v>
      </c>
    </row>
    <row r="4052" spans="1:5" ht="22.5" customHeight="1">
      <c r="A4052" s="1013" t="s">
        <v>23307</v>
      </c>
      <c r="B4052" s="1013" t="s">
        <v>23309</v>
      </c>
      <c r="C4052" s="2624">
        <v>150000</v>
      </c>
      <c r="D4052" s="1017">
        <v>0</v>
      </c>
      <c r="E4052" s="612">
        <f t="shared" si="63"/>
        <v>7379780.8700000141</v>
      </c>
    </row>
    <row r="4053" spans="1:5" ht="22.5" customHeight="1">
      <c r="A4053" s="1013" t="s">
        <v>23310</v>
      </c>
      <c r="B4053" s="1013" t="s">
        <v>23311</v>
      </c>
      <c r="C4053" s="2624">
        <v>60000</v>
      </c>
      <c r="D4053" s="1017">
        <v>0</v>
      </c>
      <c r="E4053" s="612">
        <f t="shared" si="63"/>
        <v>7439780.8700000141</v>
      </c>
    </row>
    <row r="4054" spans="1:5" ht="22.5" customHeight="1">
      <c r="A4054" s="1013" t="s">
        <v>23312</v>
      </c>
      <c r="B4054" s="1013" t="s">
        <v>23313</v>
      </c>
      <c r="C4054" s="2624">
        <v>65000</v>
      </c>
      <c r="D4054" s="1017">
        <v>0</v>
      </c>
      <c r="E4054" s="612">
        <f t="shared" si="63"/>
        <v>7504780.8700000141</v>
      </c>
    </row>
    <row r="4055" spans="1:5" ht="22.5" customHeight="1">
      <c r="A4055" s="1013" t="s">
        <v>23314</v>
      </c>
      <c r="B4055" s="1013" t="s">
        <v>23315</v>
      </c>
      <c r="C4055" s="2624">
        <v>65000</v>
      </c>
      <c r="D4055" s="1017">
        <v>0</v>
      </c>
      <c r="E4055" s="612">
        <f t="shared" si="63"/>
        <v>7569780.8700000141</v>
      </c>
    </row>
    <row r="4056" spans="1:5" ht="22.5" customHeight="1">
      <c r="A4056" s="1013" t="s">
        <v>23316</v>
      </c>
      <c r="B4056" s="1013" t="s">
        <v>23317</v>
      </c>
      <c r="C4056" s="2624">
        <v>60000</v>
      </c>
      <c r="D4056" s="1017">
        <v>0</v>
      </c>
      <c r="E4056" s="612">
        <f t="shared" si="63"/>
        <v>7629780.8700000141</v>
      </c>
    </row>
    <row r="4057" spans="1:5" ht="22.5" customHeight="1">
      <c r="A4057" s="1013" t="s">
        <v>23318</v>
      </c>
      <c r="B4057" s="1013" t="s">
        <v>23319</v>
      </c>
      <c r="C4057" s="2624">
        <v>50000</v>
      </c>
      <c r="D4057" s="1017">
        <v>0</v>
      </c>
      <c r="E4057" s="612">
        <f t="shared" si="63"/>
        <v>7679780.8700000141</v>
      </c>
    </row>
    <row r="4058" spans="1:5" ht="22.5" customHeight="1">
      <c r="A4058" s="1013" t="s">
        <v>23320</v>
      </c>
      <c r="B4058" s="1013" t="s">
        <v>23321</v>
      </c>
      <c r="C4058" s="2624">
        <v>40000</v>
      </c>
      <c r="D4058" s="1017">
        <v>0</v>
      </c>
      <c r="E4058" s="612">
        <f t="shared" si="63"/>
        <v>7719780.8700000141</v>
      </c>
    </row>
    <row r="4059" spans="1:5" ht="22.5" customHeight="1">
      <c r="A4059" s="1013" t="s">
        <v>23322</v>
      </c>
      <c r="B4059" s="1013" t="s">
        <v>23323</v>
      </c>
      <c r="C4059" s="2624">
        <v>110000</v>
      </c>
      <c r="D4059" s="1017">
        <v>0</v>
      </c>
      <c r="E4059" s="612">
        <f t="shared" si="63"/>
        <v>7829780.8700000141</v>
      </c>
    </row>
    <row r="4060" spans="1:5" ht="22.5" customHeight="1">
      <c r="A4060" s="1013" t="s">
        <v>23324</v>
      </c>
      <c r="B4060" s="1013" t="s">
        <v>23325</v>
      </c>
      <c r="C4060" s="2624">
        <v>15000</v>
      </c>
      <c r="D4060" s="1017">
        <v>0</v>
      </c>
      <c r="E4060" s="612">
        <f t="shared" si="63"/>
        <v>7844780.8700000141</v>
      </c>
    </row>
    <row r="4061" spans="1:5" ht="22.5" customHeight="1">
      <c r="A4061" s="1013" t="s">
        <v>23326</v>
      </c>
      <c r="B4061" s="1013" t="s">
        <v>23327</v>
      </c>
      <c r="C4061" s="2624">
        <v>40000</v>
      </c>
      <c r="D4061" s="1017">
        <v>0</v>
      </c>
      <c r="E4061" s="612">
        <f t="shared" si="63"/>
        <v>7884780.8700000141</v>
      </c>
    </row>
    <row r="4062" spans="1:5" ht="22.5" customHeight="1">
      <c r="A4062" s="1013" t="s">
        <v>23328</v>
      </c>
      <c r="B4062" s="1013" t="s">
        <v>23329</v>
      </c>
      <c r="C4062" s="2624">
        <v>5000</v>
      </c>
      <c r="D4062" s="1017">
        <v>0</v>
      </c>
      <c r="E4062" s="612">
        <f t="shared" si="63"/>
        <v>7889780.8700000141</v>
      </c>
    </row>
    <row r="4063" spans="1:5" ht="22.5" customHeight="1">
      <c r="A4063" s="1013" t="s">
        <v>23330</v>
      </c>
      <c r="B4063" s="1013" t="s">
        <v>23331</v>
      </c>
      <c r="C4063" s="2624">
        <v>60000</v>
      </c>
      <c r="D4063" s="1017">
        <v>0</v>
      </c>
      <c r="E4063" s="612">
        <f t="shared" si="63"/>
        <v>7949780.8700000141</v>
      </c>
    </row>
    <row r="4064" spans="1:5" ht="22.5" customHeight="1">
      <c r="A4064" s="1013" t="s">
        <v>23332</v>
      </c>
      <c r="B4064" s="1013" t="s">
        <v>23333</v>
      </c>
      <c r="C4064" s="2624">
        <v>55000</v>
      </c>
      <c r="D4064" s="1017">
        <v>0</v>
      </c>
      <c r="E4064" s="612">
        <f t="shared" si="63"/>
        <v>8004780.8700000141</v>
      </c>
    </row>
    <row r="4065" spans="1:5" ht="22.5" customHeight="1">
      <c r="A4065" s="1013" t="s">
        <v>23334</v>
      </c>
      <c r="B4065" s="1013" t="s">
        <v>23335</v>
      </c>
      <c r="C4065" s="2624">
        <v>10000</v>
      </c>
      <c r="D4065" s="1017">
        <v>0</v>
      </c>
      <c r="E4065" s="612">
        <f t="shared" si="63"/>
        <v>8014780.8700000141</v>
      </c>
    </row>
    <row r="4066" spans="1:5" ht="22.5" customHeight="1">
      <c r="A4066" s="1013" t="s">
        <v>23336</v>
      </c>
      <c r="B4066" s="1013" t="s">
        <v>23337</v>
      </c>
      <c r="C4066" s="2624">
        <v>60000</v>
      </c>
      <c r="D4066" s="1017">
        <v>0</v>
      </c>
      <c r="E4066" s="612">
        <f t="shared" si="63"/>
        <v>8074780.8700000141</v>
      </c>
    </row>
    <row r="4067" spans="1:5" ht="22.5" customHeight="1">
      <c r="A4067" s="1013" t="s">
        <v>23338</v>
      </c>
      <c r="B4067" s="1013" t="s">
        <v>23339</v>
      </c>
      <c r="C4067" s="2624">
        <v>30000</v>
      </c>
      <c r="D4067" s="1017">
        <v>0</v>
      </c>
      <c r="E4067" s="612">
        <f t="shared" si="63"/>
        <v>8104780.8700000141</v>
      </c>
    </row>
    <row r="4068" spans="1:5" ht="22.5" customHeight="1">
      <c r="A4068" s="1013" t="s">
        <v>23340</v>
      </c>
      <c r="B4068" s="1013" t="s">
        <v>23341</v>
      </c>
      <c r="C4068" s="2624">
        <v>37000</v>
      </c>
      <c r="D4068" s="1017">
        <v>0</v>
      </c>
      <c r="E4068" s="612">
        <f t="shared" si="63"/>
        <v>8141780.8700000141</v>
      </c>
    </row>
    <row r="4069" spans="1:5" ht="22.5" customHeight="1">
      <c r="A4069" s="1013" t="s">
        <v>23342</v>
      </c>
      <c r="B4069" s="1013" t="s">
        <v>23343</v>
      </c>
      <c r="C4069" s="2624">
        <v>67000</v>
      </c>
      <c r="D4069" s="1017">
        <v>0</v>
      </c>
      <c r="E4069" s="612">
        <f t="shared" si="63"/>
        <v>8208780.8700000141</v>
      </c>
    </row>
    <row r="4070" spans="1:5" ht="22.5" customHeight="1">
      <c r="A4070" s="1015" t="s">
        <v>23344</v>
      </c>
      <c r="B4070" s="1015" t="s">
        <v>23345</v>
      </c>
      <c r="C4070" s="2624">
        <v>20000</v>
      </c>
      <c r="D4070" s="1017">
        <v>0</v>
      </c>
      <c r="E4070" s="612">
        <f t="shared" si="63"/>
        <v>8228780.8700000141</v>
      </c>
    </row>
    <row r="4071" spans="1:5" ht="22.5" customHeight="1">
      <c r="A4071" s="1016" t="s">
        <v>23431</v>
      </c>
      <c r="B4071" s="1738" t="s">
        <v>23432</v>
      </c>
      <c r="C4071" s="1025">
        <v>52500</v>
      </c>
      <c r="D4071" s="1017">
        <v>0</v>
      </c>
      <c r="E4071" s="612">
        <f t="shared" si="63"/>
        <v>8281280.8700000141</v>
      </c>
    </row>
    <row r="4072" spans="1:5" ht="22.5" customHeight="1">
      <c r="A4072" s="1016" t="s">
        <v>23433</v>
      </c>
      <c r="B4072" s="1738" t="s">
        <v>23434</v>
      </c>
      <c r="C4072" s="1025">
        <v>40000</v>
      </c>
      <c r="D4072" s="1017">
        <v>0</v>
      </c>
      <c r="E4072" s="612">
        <f t="shared" si="63"/>
        <v>8321280.8700000141</v>
      </c>
    </row>
    <row r="4073" spans="1:5" ht="22.5" customHeight="1">
      <c r="A4073" s="1016" t="s">
        <v>23435</v>
      </c>
      <c r="B4073" s="1738" t="s">
        <v>23436</v>
      </c>
      <c r="C4073" s="1025">
        <v>105000</v>
      </c>
      <c r="D4073" s="1017">
        <v>0</v>
      </c>
      <c r="E4073" s="612">
        <f t="shared" si="63"/>
        <v>8426280.8700000141</v>
      </c>
    </row>
    <row r="4074" spans="1:5" ht="22.5" customHeight="1">
      <c r="A4074" s="1016" t="s">
        <v>23437</v>
      </c>
      <c r="B4074" s="1738" t="s">
        <v>23438</v>
      </c>
      <c r="C4074" s="1025">
        <v>55000</v>
      </c>
      <c r="D4074" s="1017">
        <v>0</v>
      </c>
      <c r="E4074" s="612">
        <f t="shared" si="63"/>
        <v>8481280.8700000141</v>
      </c>
    </row>
    <row r="4075" spans="1:5" ht="22.5" customHeight="1">
      <c r="A4075" s="1016" t="s">
        <v>23439</v>
      </c>
      <c r="B4075" s="1738" t="s">
        <v>23440</v>
      </c>
      <c r="C4075" s="1025">
        <v>20000</v>
      </c>
      <c r="D4075" s="1017">
        <v>0</v>
      </c>
      <c r="E4075" s="612">
        <f t="shared" si="63"/>
        <v>8501280.8700000141</v>
      </c>
    </row>
    <row r="4076" spans="1:5" ht="22.5" customHeight="1">
      <c r="A4076" s="1016" t="s">
        <v>23441</v>
      </c>
      <c r="B4076" s="1738" t="s">
        <v>23442</v>
      </c>
      <c r="C4076" s="1025">
        <v>45000</v>
      </c>
      <c r="D4076" s="1017">
        <v>0</v>
      </c>
      <c r="E4076" s="612">
        <f t="shared" si="63"/>
        <v>8546280.8700000141</v>
      </c>
    </row>
    <row r="4077" spans="1:5" ht="22.5" customHeight="1">
      <c r="A4077" s="1016" t="s">
        <v>23443</v>
      </c>
      <c r="B4077" s="1738" t="s">
        <v>23444</v>
      </c>
      <c r="C4077" s="1025">
        <v>25000</v>
      </c>
      <c r="D4077" s="1017">
        <v>0</v>
      </c>
      <c r="E4077" s="612">
        <f t="shared" si="63"/>
        <v>8571280.8700000141</v>
      </c>
    </row>
    <row r="4078" spans="1:5" ht="22.5" customHeight="1">
      <c r="A4078" s="1016" t="s">
        <v>23445</v>
      </c>
      <c r="B4078" s="1738" t="s">
        <v>23446</v>
      </c>
      <c r="C4078" s="1025">
        <v>55000</v>
      </c>
      <c r="D4078" s="1017">
        <v>0</v>
      </c>
      <c r="E4078" s="612">
        <f t="shared" si="63"/>
        <v>8626280.8700000141</v>
      </c>
    </row>
    <row r="4079" spans="1:5" ht="22.5" customHeight="1">
      <c r="A4079" s="1016" t="s">
        <v>23447</v>
      </c>
      <c r="B4079" s="1738" t="s">
        <v>23448</v>
      </c>
      <c r="C4079" s="1025">
        <v>65000</v>
      </c>
      <c r="D4079" s="1017">
        <v>0</v>
      </c>
      <c r="E4079" s="612">
        <f t="shared" si="63"/>
        <v>8691280.8700000141</v>
      </c>
    </row>
    <row r="4080" spans="1:5" ht="22.5" customHeight="1">
      <c r="A4080" s="1016" t="s">
        <v>23449</v>
      </c>
      <c r="B4080" s="1738" t="s">
        <v>23450</v>
      </c>
      <c r="C4080" s="1025">
        <v>27000</v>
      </c>
      <c r="D4080" s="1017">
        <v>0</v>
      </c>
      <c r="E4080" s="612">
        <f t="shared" si="63"/>
        <v>8718280.8700000141</v>
      </c>
    </row>
    <row r="4081" spans="1:5" ht="22.5" customHeight="1">
      <c r="A4081" s="1016" t="s">
        <v>23451</v>
      </c>
      <c r="B4081" s="1738" t="s">
        <v>23558</v>
      </c>
      <c r="C4081" s="1025">
        <v>150000</v>
      </c>
      <c r="D4081" s="1017">
        <v>0</v>
      </c>
      <c r="E4081" s="612">
        <f t="shared" si="63"/>
        <v>8868280.8700000141</v>
      </c>
    </row>
    <row r="4082" spans="1:5" ht="22.5" customHeight="1">
      <c r="A4082" s="1016" t="s">
        <v>23452</v>
      </c>
      <c r="B4082" s="1738" t="s">
        <v>23453</v>
      </c>
      <c r="C4082" s="1025">
        <v>13000</v>
      </c>
      <c r="D4082" s="1017">
        <v>0</v>
      </c>
      <c r="E4082" s="612">
        <f t="shared" si="63"/>
        <v>8881280.8700000141</v>
      </c>
    </row>
    <row r="4083" spans="1:5" ht="22.5" customHeight="1">
      <c r="A4083" s="1016" t="s">
        <v>23454</v>
      </c>
      <c r="B4083" s="1738" t="s">
        <v>23455</v>
      </c>
      <c r="C4083" s="1017">
        <v>0</v>
      </c>
      <c r="D4083" s="1029">
        <v>26.88</v>
      </c>
      <c r="E4083" s="612">
        <f t="shared" si="63"/>
        <v>8881253.9900000133</v>
      </c>
    </row>
    <row r="4084" spans="1:5" ht="22.5" customHeight="1">
      <c r="A4084" s="1016" t="s">
        <v>23454</v>
      </c>
      <c r="B4084" s="1738" t="s">
        <v>23456</v>
      </c>
      <c r="C4084" s="1017">
        <v>0</v>
      </c>
      <c r="D4084" s="1029">
        <v>10000</v>
      </c>
      <c r="E4084" s="612">
        <f t="shared" si="63"/>
        <v>8871253.9900000133</v>
      </c>
    </row>
    <row r="4085" spans="1:5" ht="22.5" customHeight="1">
      <c r="A4085" s="1016" t="s">
        <v>23454</v>
      </c>
      <c r="B4085" s="1738" t="s">
        <v>23457</v>
      </c>
      <c r="C4085" s="1017">
        <v>0</v>
      </c>
      <c r="D4085" s="1029">
        <v>53.75</v>
      </c>
      <c r="E4085" s="612">
        <f t="shared" si="63"/>
        <v>8871200.2400000133</v>
      </c>
    </row>
    <row r="4086" spans="1:5" ht="22.5" customHeight="1">
      <c r="A4086" s="1016" t="s">
        <v>23454</v>
      </c>
      <c r="B4086" s="1738" t="s">
        <v>23458</v>
      </c>
      <c r="C4086" s="1017">
        <v>0</v>
      </c>
      <c r="D4086" s="1029">
        <v>54150</v>
      </c>
      <c r="E4086" s="612">
        <f t="shared" si="63"/>
        <v>8817050.2400000133</v>
      </c>
    </row>
    <row r="4087" spans="1:5" ht="22.5" customHeight="1">
      <c r="A4087" s="1016" t="s">
        <v>23454</v>
      </c>
      <c r="B4087" s="1738" t="s">
        <v>23459</v>
      </c>
      <c r="C4087" s="1017">
        <v>0</v>
      </c>
      <c r="D4087" s="1029">
        <v>26.88</v>
      </c>
      <c r="E4087" s="612">
        <f t="shared" si="63"/>
        <v>8817023.3600000124</v>
      </c>
    </row>
    <row r="4088" spans="1:5" ht="22.5" customHeight="1">
      <c r="A4088" s="1016" t="s">
        <v>23454</v>
      </c>
      <c r="B4088" s="1738" t="s">
        <v>23460</v>
      </c>
      <c r="C4088" s="1017">
        <v>0</v>
      </c>
      <c r="D4088" s="1029">
        <v>23200</v>
      </c>
      <c r="E4088" s="612">
        <f t="shared" si="63"/>
        <v>8793823.3600000124</v>
      </c>
    </row>
    <row r="4089" spans="1:5" ht="22.5" customHeight="1">
      <c r="A4089" s="1016" t="s">
        <v>23454</v>
      </c>
      <c r="B4089" s="1738" t="s">
        <v>23461</v>
      </c>
      <c r="C4089" s="1017">
        <v>0</v>
      </c>
      <c r="D4089" s="1029">
        <v>53.75</v>
      </c>
      <c r="E4089" s="612">
        <f t="shared" si="63"/>
        <v>8793769.6100000124</v>
      </c>
    </row>
    <row r="4090" spans="1:5" ht="22.5" customHeight="1">
      <c r="A4090" s="1016" t="s">
        <v>23454</v>
      </c>
      <c r="B4090" s="1738" t="s">
        <v>23462</v>
      </c>
      <c r="C4090" s="1017">
        <v>0</v>
      </c>
      <c r="D4090" s="1029">
        <v>71800</v>
      </c>
      <c r="E4090" s="612">
        <f t="shared" si="63"/>
        <v>8721969.6100000124</v>
      </c>
    </row>
    <row r="4091" spans="1:5" ht="22.5" customHeight="1">
      <c r="A4091" s="1016" t="s">
        <v>23454</v>
      </c>
      <c r="B4091" s="1738" t="s">
        <v>23463</v>
      </c>
      <c r="C4091" s="1017">
        <v>0</v>
      </c>
      <c r="D4091" s="1029">
        <v>53.75</v>
      </c>
      <c r="E4091" s="612">
        <f t="shared" si="63"/>
        <v>8721915.8600000124</v>
      </c>
    </row>
    <row r="4092" spans="1:5" ht="22.5" customHeight="1">
      <c r="A4092" s="1016" t="s">
        <v>23454</v>
      </c>
      <c r="B4092" s="1738" t="s">
        <v>23464</v>
      </c>
      <c r="C4092" s="1017">
        <v>0</v>
      </c>
      <c r="D4092" s="1029">
        <v>77900</v>
      </c>
      <c r="E4092" s="612">
        <f t="shared" si="63"/>
        <v>8644015.8600000124</v>
      </c>
    </row>
    <row r="4093" spans="1:5" ht="22.5" customHeight="1">
      <c r="A4093" s="1016" t="s">
        <v>23454</v>
      </c>
      <c r="B4093" s="1738" t="s">
        <v>23465</v>
      </c>
      <c r="C4093" s="1017">
        <v>0</v>
      </c>
      <c r="D4093" s="1029">
        <v>15000</v>
      </c>
      <c r="E4093" s="612">
        <f t="shared" si="63"/>
        <v>8629015.8600000124</v>
      </c>
    </row>
    <row r="4094" spans="1:5" ht="22.5" customHeight="1">
      <c r="A4094" s="1016" t="s">
        <v>23454</v>
      </c>
      <c r="B4094" s="1738" t="s">
        <v>23466</v>
      </c>
      <c r="C4094" s="1017">
        <v>0</v>
      </c>
      <c r="D4094" s="1029">
        <v>24000</v>
      </c>
      <c r="E4094" s="612">
        <f t="shared" si="63"/>
        <v>8605015.8600000124</v>
      </c>
    </row>
    <row r="4095" spans="1:5" ht="22.5" customHeight="1">
      <c r="A4095" s="1016" t="s">
        <v>23454</v>
      </c>
      <c r="B4095" s="1738" t="s">
        <v>23467</v>
      </c>
      <c r="C4095" s="1017">
        <v>0</v>
      </c>
      <c r="D4095" s="1029">
        <v>40000</v>
      </c>
      <c r="E4095" s="612">
        <f t="shared" si="63"/>
        <v>8565015.8600000124</v>
      </c>
    </row>
    <row r="4096" spans="1:5" ht="22.5" customHeight="1">
      <c r="A4096" s="1016" t="s">
        <v>23454</v>
      </c>
      <c r="B4096" s="1738" t="s">
        <v>23468</v>
      </c>
      <c r="C4096" s="1017">
        <v>0</v>
      </c>
      <c r="D4096" s="1029">
        <v>40000</v>
      </c>
      <c r="E4096" s="612">
        <f t="shared" si="63"/>
        <v>8525015.8600000124</v>
      </c>
    </row>
    <row r="4097" spans="1:5" ht="22.5" customHeight="1">
      <c r="A4097" s="1016" t="s">
        <v>23454</v>
      </c>
      <c r="B4097" s="1738" t="s">
        <v>23469</v>
      </c>
      <c r="C4097" s="1017">
        <v>0</v>
      </c>
      <c r="D4097" s="1029">
        <v>26.88</v>
      </c>
      <c r="E4097" s="612">
        <f t="shared" si="63"/>
        <v>8524988.9800000116</v>
      </c>
    </row>
    <row r="4098" spans="1:5" ht="22.5" customHeight="1">
      <c r="A4098" s="1016" t="s">
        <v>23454</v>
      </c>
      <c r="B4098" s="1738" t="s">
        <v>23470</v>
      </c>
      <c r="C4098" s="1017">
        <v>0</v>
      </c>
      <c r="D4098" s="1029">
        <v>25000</v>
      </c>
      <c r="E4098" s="612">
        <f t="shared" si="63"/>
        <v>8499988.9800000116</v>
      </c>
    </row>
    <row r="4099" spans="1:5" ht="22.5" customHeight="1">
      <c r="A4099" s="1016" t="s">
        <v>23454</v>
      </c>
      <c r="B4099" s="1738" t="s">
        <v>23471</v>
      </c>
      <c r="C4099" s="1017">
        <v>0</v>
      </c>
      <c r="D4099" s="1029">
        <v>26.88</v>
      </c>
      <c r="E4099" s="612">
        <f t="shared" ref="E4099:E4162" si="64">E4098-D4099+C4099</f>
        <v>8499962.1000000108</v>
      </c>
    </row>
    <row r="4100" spans="1:5" ht="22.5" customHeight="1">
      <c r="A4100" s="1016" t="s">
        <v>23454</v>
      </c>
      <c r="B4100" s="1738" t="s">
        <v>23472</v>
      </c>
      <c r="C4100" s="1017">
        <v>0</v>
      </c>
      <c r="D4100" s="1029">
        <v>27000</v>
      </c>
      <c r="E4100" s="612">
        <f t="shared" si="64"/>
        <v>8472962.1000000108</v>
      </c>
    </row>
    <row r="4101" spans="1:5" ht="22.5" customHeight="1">
      <c r="A4101" s="1016" t="s">
        <v>23454</v>
      </c>
      <c r="B4101" s="1738" t="s">
        <v>23473</v>
      </c>
      <c r="C4101" s="1017">
        <v>0</v>
      </c>
      <c r="D4101" s="1029">
        <v>26.88</v>
      </c>
      <c r="E4101" s="612">
        <f t="shared" si="64"/>
        <v>8472935.22000001</v>
      </c>
    </row>
    <row r="4102" spans="1:5" ht="22.5" customHeight="1">
      <c r="A4102" s="1016" t="s">
        <v>23454</v>
      </c>
      <c r="B4102" s="1738" t="s">
        <v>23474</v>
      </c>
      <c r="C4102" s="1017">
        <v>0</v>
      </c>
      <c r="D4102" s="1029">
        <v>40900</v>
      </c>
      <c r="E4102" s="612">
        <f t="shared" si="64"/>
        <v>8432035.22000001</v>
      </c>
    </row>
    <row r="4103" spans="1:5" ht="22.5" customHeight="1">
      <c r="A4103" s="1016" t="s">
        <v>23454</v>
      </c>
      <c r="B4103" s="1738" t="s">
        <v>23475</v>
      </c>
      <c r="C4103" s="1017">
        <v>0</v>
      </c>
      <c r="D4103" s="1029">
        <v>26.88</v>
      </c>
      <c r="E4103" s="612">
        <f t="shared" si="64"/>
        <v>8432008.3400000092</v>
      </c>
    </row>
    <row r="4104" spans="1:5" ht="22.5" customHeight="1">
      <c r="A4104" s="1016" t="s">
        <v>23454</v>
      </c>
      <c r="B4104" s="1738" t="s">
        <v>23476</v>
      </c>
      <c r="C4104" s="1017">
        <v>0</v>
      </c>
      <c r="D4104" s="1029">
        <v>10850</v>
      </c>
      <c r="E4104" s="612">
        <f t="shared" si="64"/>
        <v>8421158.3400000092</v>
      </c>
    </row>
    <row r="4105" spans="1:5" ht="22.5" customHeight="1">
      <c r="A4105" s="1016" t="s">
        <v>23454</v>
      </c>
      <c r="B4105" s="1738" t="s">
        <v>23477</v>
      </c>
      <c r="C4105" s="1017">
        <v>0</v>
      </c>
      <c r="D4105" s="1029">
        <v>26.88</v>
      </c>
      <c r="E4105" s="612">
        <f t="shared" si="64"/>
        <v>8421131.4600000083</v>
      </c>
    </row>
    <row r="4106" spans="1:5" ht="22.5" customHeight="1">
      <c r="A4106" s="1016" t="s">
        <v>23454</v>
      </c>
      <c r="B4106" s="1738" t="s">
        <v>23478</v>
      </c>
      <c r="C4106" s="1017">
        <v>0</v>
      </c>
      <c r="D4106" s="1029">
        <v>7000</v>
      </c>
      <c r="E4106" s="612">
        <f t="shared" si="64"/>
        <v>8414131.4600000083</v>
      </c>
    </row>
    <row r="4107" spans="1:5" ht="22.5" customHeight="1">
      <c r="A4107" s="1016" t="s">
        <v>23454</v>
      </c>
      <c r="B4107" s="1738" t="s">
        <v>23479</v>
      </c>
      <c r="C4107" s="1017">
        <v>0</v>
      </c>
      <c r="D4107" s="1029">
        <v>53.75</v>
      </c>
      <c r="E4107" s="612">
        <f t="shared" si="64"/>
        <v>8414077.7100000083</v>
      </c>
    </row>
    <row r="4108" spans="1:5" ht="22.5" customHeight="1">
      <c r="A4108" s="1016" t="s">
        <v>23454</v>
      </c>
      <c r="B4108" s="1738" t="s">
        <v>23480</v>
      </c>
      <c r="C4108" s="1017">
        <v>0</v>
      </c>
      <c r="D4108" s="1029">
        <v>130000</v>
      </c>
      <c r="E4108" s="612">
        <f t="shared" si="64"/>
        <v>8284077.7100000083</v>
      </c>
    </row>
    <row r="4109" spans="1:5" ht="22.5" customHeight="1">
      <c r="A4109" s="1016" t="s">
        <v>23454</v>
      </c>
      <c r="B4109" s="1738" t="s">
        <v>23481</v>
      </c>
      <c r="C4109" s="1017">
        <v>0</v>
      </c>
      <c r="D4109" s="1029">
        <v>53.75</v>
      </c>
      <c r="E4109" s="612">
        <f t="shared" si="64"/>
        <v>8284023.9600000083</v>
      </c>
    </row>
    <row r="4110" spans="1:5" ht="22.5" customHeight="1">
      <c r="A4110" s="1016" t="s">
        <v>23454</v>
      </c>
      <c r="B4110" s="1738" t="s">
        <v>23482</v>
      </c>
      <c r="C4110" s="1017">
        <v>0</v>
      </c>
      <c r="D4110" s="2331">
        <v>150000</v>
      </c>
      <c r="E4110" s="612">
        <f t="shared" si="64"/>
        <v>8134023.9600000083</v>
      </c>
    </row>
    <row r="4111" spans="1:5" ht="22.5" customHeight="1">
      <c r="A4111" s="1016" t="s">
        <v>23483</v>
      </c>
      <c r="B4111" s="1738" t="s">
        <v>23484</v>
      </c>
      <c r="C4111" s="1017">
        <v>0</v>
      </c>
      <c r="D4111" s="1029">
        <v>53.75</v>
      </c>
      <c r="E4111" s="612">
        <f t="shared" si="64"/>
        <v>8133970.2100000083</v>
      </c>
    </row>
    <row r="4112" spans="1:5" ht="22.5" customHeight="1">
      <c r="A4112" s="1016" t="s">
        <v>23483</v>
      </c>
      <c r="B4112" s="1738" t="s">
        <v>23485</v>
      </c>
      <c r="C4112" s="1017">
        <v>0</v>
      </c>
      <c r="D4112" s="1029">
        <v>89900</v>
      </c>
      <c r="E4112" s="612">
        <f t="shared" si="64"/>
        <v>8044070.2100000083</v>
      </c>
    </row>
    <row r="4113" spans="1:6" ht="22.5" customHeight="1">
      <c r="A4113" s="1016" t="s">
        <v>23486</v>
      </c>
      <c r="B4113" s="1738" t="s">
        <v>23487</v>
      </c>
      <c r="C4113" s="1025">
        <v>75000</v>
      </c>
      <c r="D4113" s="1017">
        <v>0</v>
      </c>
      <c r="E4113" s="612">
        <f t="shared" si="64"/>
        <v>8119070.2100000083</v>
      </c>
    </row>
    <row r="4114" spans="1:6" ht="22.5" customHeight="1">
      <c r="A4114" s="1016" t="s">
        <v>23488</v>
      </c>
      <c r="B4114" s="1738" t="s">
        <v>23489</v>
      </c>
      <c r="C4114" s="1025">
        <v>45000</v>
      </c>
      <c r="D4114" s="1017">
        <v>0</v>
      </c>
      <c r="E4114" s="612">
        <f t="shared" si="64"/>
        <v>8164070.2100000083</v>
      </c>
    </row>
    <row r="4115" spans="1:6" s="1035" customFormat="1" ht="22.5" customHeight="1">
      <c r="A4115" s="1396" t="s">
        <v>23490</v>
      </c>
      <c r="B4115" s="1749" t="s">
        <v>23491</v>
      </c>
      <c r="C4115" s="1025">
        <v>15000</v>
      </c>
      <c r="D4115" s="1765">
        <v>0</v>
      </c>
      <c r="E4115" s="1393">
        <f t="shared" si="64"/>
        <v>8179070.2100000083</v>
      </c>
      <c r="F4115" s="2653"/>
    </row>
    <row r="4116" spans="1:6" ht="22.5" customHeight="1">
      <c r="A4116" s="1016" t="s">
        <v>23492</v>
      </c>
      <c r="B4116" s="1738" t="s">
        <v>19816</v>
      </c>
      <c r="C4116" s="1025">
        <v>40000</v>
      </c>
      <c r="D4116" s="1017">
        <v>0</v>
      </c>
      <c r="E4116" s="612">
        <f t="shared" si="64"/>
        <v>8219070.2100000083</v>
      </c>
    </row>
    <row r="4117" spans="1:6" ht="22.5" customHeight="1">
      <c r="A4117" s="1016" t="s">
        <v>23493</v>
      </c>
      <c r="B4117" s="1738" t="s">
        <v>23494</v>
      </c>
      <c r="C4117" s="1025">
        <v>35000</v>
      </c>
      <c r="D4117" s="1017">
        <v>0</v>
      </c>
      <c r="E4117" s="612">
        <f t="shared" si="64"/>
        <v>8254070.2100000083</v>
      </c>
    </row>
    <row r="4118" spans="1:6" ht="22.5" customHeight="1">
      <c r="A4118" s="1016" t="s">
        <v>23495</v>
      </c>
      <c r="B4118" s="1738" t="s">
        <v>23496</v>
      </c>
      <c r="C4118" s="1025">
        <v>20000</v>
      </c>
      <c r="D4118" s="1017">
        <v>0</v>
      </c>
      <c r="E4118" s="612">
        <f t="shared" si="64"/>
        <v>8274070.2100000083</v>
      </c>
    </row>
    <row r="4119" spans="1:6" ht="22.5" customHeight="1">
      <c r="A4119" s="1016" t="s">
        <v>23497</v>
      </c>
      <c r="B4119" s="1738" t="s">
        <v>23498</v>
      </c>
      <c r="C4119" s="1025">
        <v>60000</v>
      </c>
      <c r="D4119" s="1017">
        <v>0</v>
      </c>
      <c r="E4119" s="612">
        <f t="shared" si="64"/>
        <v>8334070.2100000083</v>
      </c>
    </row>
    <row r="4120" spans="1:6" ht="22.5" customHeight="1">
      <c r="A4120" s="1016" t="s">
        <v>23499</v>
      </c>
      <c r="B4120" s="1738" t="s">
        <v>23500</v>
      </c>
      <c r="C4120" s="1025">
        <v>55000</v>
      </c>
      <c r="D4120" s="1017">
        <v>0</v>
      </c>
      <c r="E4120" s="612">
        <f t="shared" si="64"/>
        <v>8389070.2100000083</v>
      </c>
    </row>
    <row r="4121" spans="1:6" ht="22.5" customHeight="1">
      <c r="A4121" s="1016" t="s">
        <v>23501</v>
      </c>
      <c r="B4121" s="1738" t="s">
        <v>23502</v>
      </c>
      <c r="C4121" s="1025">
        <v>40000</v>
      </c>
      <c r="D4121" s="1017">
        <v>0</v>
      </c>
      <c r="E4121" s="612">
        <f t="shared" si="64"/>
        <v>8429070.2100000083</v>
      </c>
    </row>
    <row r="4122" spans="1:6" ht="22.5" customHeight="1">
      <c r="A4122" s="1016" t="s">
        <v>23503</v>
      </c>
      <c r="B4122" s="1738" t="s">
        <v>23504</v>
      </c>
      <c r="C4122" s="1025">
        <v>65000</v>
      </c>
      <c r="D4122" s="1017">
        <v>0</v>
      </c>
      <c r="E4122" s="612">
        <f t="shared" si="64"/>
        <v>8494070.2100000083</v>
      </c>
    </row>
    <row r="4123" spans="1:6" ht="22.5" customHeight="1">
      <c r="A4123" s="1016" t="s">
        <v>23505</v>
      </c>
      <c r="B4123" s="1738" t="s">
        <v>23506</v>
      </c>
      <c r="C4123" s="1025">
        <v>55000</v>
      </c>
      <c r="D4123" s="1017">
        <v>0</v>
      </c>
      <c r="E4123" s="612">
        <f t="shared" si="64"/>
        <v>8549070.2100000083</v>
      </c>
    </row>
    <row r="4124" spans="1:6" ht="22.5" customHeight="1">
      <c r="A4124" s="1016" t="s">
        <v>23507</v>
      </c>
      <c r="B4124" s="1738" t="s">
        <v>23508</v>
      </c>
      <c r="C4124" s="1025">
        <v>24500</v>
      </c>
      <c r="D4124" s="1017">
        <v>0</v>
      </c>
      <c r="E4124" s="612">
        <f t="shared" si="64"/>
        <v>8573570.2100000083</v>
      </c>
    </row>
    <row r="4125" spans="1:6" ht="22.5" customHeight="1">
      <c r="A4125" s="1016" t="s">
        <v>23509</v>
      </c>
      <c r="B4125" s="1738" t="s">
        <v>23510</v>
      </c>
      <c r="C4125" s="1025">
        <v>30000</v>
      </c>
      <c r="D4125" s="1017">
        <v>0</v>
      </c>
      <c r="E4125" s="612">
        <f t="shared" si="64"/>
        <v>8603570.2100000083</v>
      </c>
    </row>
    <row r="4126" spans="1:6" ht="22.5" customHeight="1">
      <c r="A4126" s="1016" t="s">
        <v>23511</v>
      </c>
      <c r="B4126" s="1738" t="s">
        <v>23512</v>
      </c>
      <c r="C4126" s="1025">
        <v>40000</v>
      </c>
      <c r="D4126" s="1017">
        <v>0</v>
      </c>
      <c r="E4126" s="612">
        <f t="shared" si="64"/>
        <v>8643570.2100000083</v>
      </c>
    </row>
    <row r="4127" spans="1:6" ht="22.5" customHeight="1">
      <c r="A4127" s="1016" t="s">
        <v>23513</v>
      </c>
      <c r="B4127" s="1738" t="s">
        <v>23514</v>
      </c>
      <c r="C4127" s="1025">
        <v>5000</v>
      </c>
      <c r="D4127" s="1017">
        <v>0</v>
      </c>
      <c r="E4127" s="612">
        <f t="shared" si="64"/>
        <v>8648570.2100000083</v>
      </c>
    </row>
    <row r="4128" spans="1:6" ht="22.5" customHeight="1">
      <c r="A4128" s="1016" t="s">
        <v>23515</v>
      </c>
      <c r="B4128" s="1738" t="s">
        <v>23516</v>
      </c>
      <c r="C4128" s="1025">
        <v>20000</v>
      </c>
      <c r="D4128" s="1017">
        <v>0</v>
      </c>
      <c r="E4128" s="612">
        <f t="shared" si="64"/>
        <v>8668570.2100000083</v>
      </c>
    </row>
    <row r="4129" spans="1:5" ht="22.5" customHeight="1">
      <c r="A4129" s="1016" t="s">
        <v>23517</v>
      </c>
      <c r="B4129" s="1738" t="s">
        <v>23518</v>
      </c>
      <c r="C4129" s="1025">
        <v>20000</v>
      </c>
      <c r="D4129" s="1017">
        <v>0</v>
      </c>
      <c r="E4129" s="612">
        <f t="shared" si="64"/>
        <v>8688570.2100000083</v>
      </c>
    </row>
    <row r="4130" spans="1:5" ht="22.5" customHeight="1">
      <c r="A4130" s="1016" t="s">
        <v>23519</v>
      </c>
      <c r="B4130" s="1738" t="s">
        <v>23520</v>
      </c>
      <c r="C4130" s="1025">
        <v>20000</v>
      </c>
      <c r="D4130" s="1017">
        <v>0</v>
      </c>
      <c r="E4130" s="612">
        <f t="shared" si="64"/>
        <v>8708570.2100000083</v>
      </c>
    </row>
    <row r="4131" spans="1:5" ht="22.5" customHeight="1">
      <c r="A4131" s="1016" t="s">
        <v>23521</v>
      </c>
      <c r="B4131" s="1738" t="s">
        <v>23522</v>
      </c>
      <c r="C4131" s="1025">
        <v>15000</v>
      </c>
      <c r="D4131" s="1017">
        <v>0</v>
      </c>
      <c r="E4131" s="612">
        <f t="shared" si="64"/>
        <v>8723570.2100000083</v>
      </c>
    </row>
    <row r="4132" spans="1:5" ht="22.5" customHeight="1">
      <c r="A4132" s="1016" t="s">
        <v>23523</v>
      </c>
      <c r="B4132" s="1738" t="s">
        <v>23524</v>
      </c>
      <c r="C4132" s="1025">
        <v>35000</v>
      </c>
      <c r="D4132" s="1017">
        <v>0</v>
      </c>
      <c r="E4132" s="612">
        <f t="shared" si="64"/>
        <v>8758570.2100000083</v>
      </c>
    </row>
    <row r="4133" spans="1:5" ht="22.5" customHeight="1">
      <c r="A4133" s="1016" t="s">
        <v>23525</v>
      </c>
      <c r="B4133" s="1738" t="s">
        <v>23526</v>
      </c>
      <c r="C4133" s="1025">
        <v>30000</v>
      </c>
      <c r="D4133" s="1017">
        <v>0</v>
      </c>
      <c r="E4133" s="612">
        <f t="shared" si="64"/>
        <v>8788570.2100000083</v>
      </c>
    </row>
    <row r="4134" spans="1:5" ht="22.5" customHeight="1">
      <c r="A4134" s="1016" t="s">
        <v>23527</v>
      </c>
      <c r="B4134" s="1738" t="s">
        <v>23528</v>
      </c>
      <c r="C4134" s="1025">
        <v>10000</v>
      </c>
      <c r="D4134" s="1017">
        <v>0</v>
      </c>
      <c r="E4134" s="612">
        <f t="shared" si="64"/>
        <v>8798570.2100000083</v>
      </c>
    </row>
    <row r="4135" spans="1:5" ht="22.5" customHeight="1">
      <c r="A4135" s="1016" t="s">
        <v>23529</v>
      </c>
      <c r="B4135" s="1738" t="s">
        <v>23530</v>
      </c>
      <c r="C4135" s="1025">
        <v>60000</v>
      </c>
      <c r="D4135" s="1017">
        <v>0</v>
      </c>
      <c r="E4135" s="612">
        <f t="shared" si="64"/>
        <v>8858570.2100000083</v>
      </c>
    </row>
    <row r="4136" spans="1:5" ht="22.5" customHeight="1">
      <c r="A4136" s="1016" t="s">
        <v>23531</v>
      </c>
      <c r="B4136" s="1738" t="s">
        <v>23532</v>
      </c>
      <c r="C4136" s="1025">
        <v>50000</v>
      </c>
      <c r="D4136" s="1017">
        <v>0</v>
      </c>
      <c r="E4136" s="612">
        <f t="shared" si="64"/>
        <v>8908570.2100000083</v>
      </c>
    </row>
    <row r="4137" spans="1:5" ht="22.5" customHeight="1">
      <c r="A4137" s="1016" t="s">
        <v>23533</v>
      </c>
      <c r="B4137" s="1738" t="s">
        <v>8336</v>
      </c>
      <c r="C4137" s="1017">
        <v>0</v>
      </c>
      <c r="D4137" s="1029">
        <v>2200</v>
      </c>
      <c r="E4137" s="612">
        <f t="shared" si="64"/>
        <v>8906370.2100000083</v>
      </c>
    </row>
    <row r="4138" spans="1:5" ht="22.5" customHeight="1">
      <c r="A4138" s="1016" t="s">
        <v>23534</v>
      </c>
      <c r="B4138" s="1738" t="s">
        <v>23535</v>
      </c>
      <c r="C4138" s="1025">
        <v>35000</v>
      </c>
      <c r="D4138" s="1017">
        <v>0</v>
      </c>
      <c r="E4138" s="612">
        <f t="shared" si="64"/>
        <v>8941370.2100000083</v>
      </c>
    </row>
    <row r="4139" spans="1:5" ht="22.5" customHeight="1">
      <c r="A4139" s="1016" t="s">
        <v>23536</v>
      </c>
      <c r="B4139" s="1738" t="s">
        <v>23537</v>
      </c>
      <c r="C4139" s="1017">
        <v>0</v>
      </c>
      <c r="D4139" s="1029">
        <v>602700</v>
      </c>
      <c r="E4139" s="612">
        <f t="shared" si="64"/>
        <v>8338670.2100000083</v>
      </c>
    </row>
    <row r="4140" spans="1:5" ht="22.5" customHeight="1">
      <c r="A4140" s="1016" t="s">
        <v>23536</v>
      </c>
      <c r="B4140" s="1738" t="s">
        <v>23538</v>
      </c>
      <c r="C4140" s="1017">
        <v>0</v>
      </c>
      <c r="D4140" s="1029">
        <v>17900</v>
      </c>
      <c r="E4140" s="612">
        <f t="shared" si="64"/>
        <v>8320770.2100000083</v>
      </c>
    </row>
    <row r="4141" spans="1:5" ht="22.5" customHeight="1">
      <c r="A4141" s="1016" t="s">
        <v>23536</v>
      </c>
      <c r="B4141" s="1738" t="s">
        <v>23539</v>
      </c>
      <c r="C4141" s="1017">
        <v>0</v>
      </c>
      <c r="D4141" s="1029">
        <v>53.75</v>
      </c>
      <c r="E4141" s="612">
        <f t="shared" si="64"/>
        <v>8320716.4600000083</v>
      </c>
    </row>
    <row r="4142" spans="1:5" ht="22.5" customHeight="1">
      <c r="A4142" s="1016" t="s">
        <v>23536</v>
      </c>
      <c r="B4142" s="1738" t="s">
        <v>23540</v>
      </c>
      <c r="C4142" s="1017">
        <v>0</v>
      </c>
      <c r="D4142" s="2332">
        <v>7000000</v>
      </c>
      <c r="E4142" s="612">
        <f t="shared" si="64"/>
        <v>1320716.4600000083</v>
      </c>
    </row>
    <row r="4143" spans="1:5" ht="22.5" customHeight="1">
      <c r="A4143" s="1016" t="s">
        <v>23536</v>
      </c>
      <c r="B4143" s="1738" t="s">
        <v>23541</v>
      </c>
      <c r="C4143" s="1017">
        <v>0</v>
      </c>
      <c r="D4143" s="1029">
        <v>53.75</v>
      </c>
      <c r="E4143" s="612">
        <f t="shared" si="64"/>
        <v>1320662.7100000083</v>
      </c>
    </row>
    <row r="4144" spans="1:5" ht="22.5" customHeight="1">
      <c r="A4144" s="1016" t="s">
        <v>23536</v>
      </c>
      <c r="B4144" s="1738" t="s">
        <v>23542</v>
      </c>
      <c r="C4144" s="1017">
        <v>0</v>
      </c>
      <c r="D4144" s="1029">
        <v>150600</v>
      </c>
      <c r="E4144" s="612">
        <f t="shared" si="64"/>
        <v>1170062.7100000083</v>
      </c>
    </row>
    <row r="4145" spans="1:6" ht="22.5" customHeight="1">
      <c r="A4145" s="1016" t="s">
        <v>23536</v>
      </c>
      <c r="B4145" s="1738" t="s">
        <v>23543</v>
      </c>
      <c r="C4145" s="1017">
        <v>0</v>
      </c>
      <c r="D4145" s="1029">
        <v>26.88</v>
      </c>
      <c r="E4145" s="612">
        <f t="shared" si="64"/>
        <v>1170035.8300000085</v>
      </c>
    </row>
    <row r="4146" spans="1:6" ht="22.5" customHeight="1">
      <c r="A4146" s="1016" t="s">
        <v>23536</v>
      </c>
      <c r="B4146" s="1738" t="s">
        <v>23544</v>
      </c>
      <c r="C4146" s="1017">
        <v>0</v>
      </c>
      <c r="D4146" s="1029">
        <v>15000</v>
      </c>
      <c r="E4146" s="612">
        <f t="shared" si="64"/>
        <v>1155035.8300000085</v>
      </c>
    </row>
    <row r="4147" spans="1:6" ht="22.5" customHeight="1">
      <c r="A4147" s="1016" t="s">
        <v>23545</v>
      </c>
      <c r="B4147" s="1738" t="s">
        <v>23546</v>
      </c>
      <c r="C4147" s="1025">
        <v>10000</v>
      </c>
      <c r="D4147" s="1017">
        <v>0</v>
      </c>
      <c r="E4147" s="612">
        <f t="shared" si="64"/>
        <v>1165035.8300000085</v>
      </c>
    </row>
    <row r="4148" spans="1:6" ht="22.5" customHeight="1">
      <c r="A4148" s="1016" t="s">
        <v>23547</v>
      </c>
      <c r="B4148" s="1738" t="s">
        <v>23548</v>
      </c>
      <c r="C4148" s="1025">
        <v>65000</v>
      </c>
      <c r="D4148" s="1017">
        <v>0</v>
      </c>
      <c r="E4148" s="612">
        <f t="shared" si="64"/>
        <v>1230035.8300000085</v>
      </c>
    </row>
    <row r="4149" spans="1:6" ht="22.5" customHeight="1">
      <c r="A4149" s="1016" t="s">
        <v>23549</v>
      </c>
      <c r="B4149" s="1738" t="s">
        <v>23550</v>
      </c>
      <c r="C4149" s="1025">
        <v>60000</v>
      </c>
      <c r="D4149" s="1017">
        <v>0</v>
      </c>
      <c r="E4149" s="612">
        <f t="shared" si="64"/>
        <v>1290035.8300000085</v>
      </c>
    </row>
    <row r="4150" spans="1:6" ht="22.5" customHeight="1">
      <c r="A4150" s="1016" t="s">
        <v>23551</v>
      </c>
      <c r="B4150" s="1738" t="s">
        <v>23552</v>
      </c>
      <c r="C4150" s="1025">
        <v>80000</v>
      </c>
      <c r="D4150" s="1017">
        <v>0</v>
      </c>
      <c r="E4150" s="612">
        <f t="shared" si="64"/>
        <v>1370035.8300000085</v>
      </c>
    </row>
    <row r="4151" spans="1:6" ht="22.5" customHeight="1">
      <c r="A4151" s="1016" t="s">
        <v>23553</v>
      </c>
      <c r="B4151" s="1738" t="s">
        <v>23554</v>
      </c>
      <c r="C4151" s="1025">
        <v>60000</v>
      </c>
      <c r="D4151" s="1017">
        <v>0</v>
      </c>
      <c r="E4151" s="612">
        <f t="shared" si="64"/>
        <v>1430035.8300000085</v>
      </c>
    </row>
    <row r="4152" spans="1:6" ht="22.5" customHeight="1">
      <c r="A4152" s="1016" t="s">
        <v>23555</v>
      </c>
      <c r="B4152" s="1738" t="s">
        <v>23556</v>
      </c>
      <c r="C4152" s="1025">
        <v>5000</v>
      </c>
      <c r="D4152" s="1017">
        <v>0</v>
      </c>
      <c r="E4152" s="612">
        <f t="shared" si="64"/>
        <v>1435035.8300000085</v>
      </c>
    </row>
    <row r="4153" spans="1:6" ht="22.5" customHeight="1">
      <c r="A4153" s="1016" t="s">
        <v>23557</v>
      </c>
      <c r="B4153" s="1738" t="s">
        <v>8478</v>
      </c>
      <c r="C4153" s="1017">
        <v>0</v>
      </c>
      <c r="D4153" s="1029">
        <v>9941.49</v>
      </c>
      <c r="E4153" s="612">
        <f t="shared" si="64"/>
        <v>1425094.3400000085</v>
      </c>
    </row>
    <row r="4154" spans="1:6" ht="22.5" customHeight="1">
      <c r="A4154" s="1013" t="s">
        <v>23573</v>
      </c>
      <c r="B4154" s="1013" t="s">
        <v>23574</v>
      </c>
      <c r="C4154" s="1025">
        <v>45072.58</v>
      </c>
      <c r="D4154" s="1017">
        <v>0</v>
      </c>
      <c r="E4154" s="612">
        <f t="shared" si="64"/>
        <v>1470166.9200000085</v>
      </c>
    </row>
    <row r="4155" spans="1:6" ht="22.5" customHeight="1">
      <c r="A4155" s="1013" t="s">
        <v>23575</v>
      </c>
      <c r="B4155" s="1013" t="s">
        <v>23576</v>
      </c>
      <c r="C4155" s="1025">
        <v>60000</v>
      </c>
      <c r="D4155" s="1017">
        <v>0</v>
      </c>
      <c r="E4155" s="612">
        <f t="shared" si="64"/>
        <v>1530166.9200000085</v>
      </c>
    </row>
    <row r="4156" spans="1:6" ht="22.5" customHeight="1">
      <c r="A4156" s="1013" t="s">
        <v>23577</v>
      </c>
      <c r="B4156" s="1013" t="s">
        <v>23578</v>
      </c>
      <c r="C4156" s="1025">
        <v>40000</v>
      </c>
      <c r="D4156" s="1017">
        <v>0</v>
      </c>
      <c r="E4156" s="612">
        <f t="shared" si="64"/>
        <v>1570166.9200000085</v>
      </c>
    </row>
    <row r="4157" spans="1:6" ht="22.5" customHeight="1">
      <c r="A4157" s="1013" t="s">
        <v>23579</v>
      </c>
      <c r="B4157" s="1013" t="s">
        <v>23580</v>
      </c>
      <c r="C4157" s="1025">
        <v>50000</v>
      </c>
      <c r="D4157" s="1017">
        <v>0</v>
      </c>
      <c r="E4157" s="612">
        <f t="shared" si="64"/>
        <v>1620166.9200000085</v>
      </c>
    </row>
    <row r="4158" spans="1:6" s="1035" customFormat="1" ht="22.5" customHeight="1">
      <c r="A4158" s="1392" t="s">
        <v>23581</v>
      </c>
      <c r="B4158" s="1392" t="s">
        <v>23582</v>
      </c>
      <c r="C4158" s="1025">
        <v>50000</v>
      </c>
      <c r="D4158" s="1765">
        <v>0</v>
      </c>
      <c r="E4158" s="1393">
        <f t="shared" si="64"/>
        <v>1670166.9200000085</v>
      </c>
      <c r="F4158" s="2653"/>
    </row>
    <row r="4159" spans="1:6" ht="22.5" customHeight="1">
      <c r="A4159" s="1013" t="s">
        <v>23583</v>
      </c>
      <c r="B4159" s="1013" t="s">
        <v>23584</v>
      </c>
      <c r="C4159" s="1025">
        <v>20000</v>
      </c>
      <c r="D4159" s="1017">
        <v>0</v>
      </c>
      <c r="E4159" s="612">
        <f t="shared" si="64"/>
        <v>1690166.9200000085</v>
      </c>
    </row>
    <row r="4160" spans="1:6" ht="22.5" customHeight="1">
      <c r="A4160" s="1013" t="s">
        <v>23585</v>
      </c>
      <c r="B4160" s="1013" t="s">
        <v>23586</v>
      </c>
      <c r="C4160" s="1025">
        <v>20000</v>
      </c>
      <c r="D4160" s="1017">
        <v>0</v>
      </c>
      <c r="E4160" s="612">
        <f t="shared" si="64"/>
        <v>1710166.9200000085</v>
      </c>
    </row>
    <row r="4161" spans="1:5" ht="22.5" customHeight="1">
      <c r="A4161" s="1013" t="s">
        <v>23587</v>
      </c>
      <c r="B4161" s="1013" t="s">
        <v>23588</v>
      </c>
      <c r="C4161" s="1025">
        <v>20000</v>
      </c>
      <c r="D4161" s="1017">
        <v>0</v>
      </c>
      <c r="E4161" s="612">
        <f t="shared" si="64"/>
        <v>1730166.9200000085</v>
      </c>
    </row>
    <row r="4162" spans="1:5" ht="22.5" customHeight="1">
      <c r="A4162" s="1013" t="s">
        <v>23589</v>
      </c>
      <c r="B4162" s="1013" t="s">
        <v>23590</v>
      </c>
      <c r="C4162" s="1025">
        <v>30000</v>
      </c>
      <c r="D4162" s="1017">
        <v>0</v>
      </c>
      <c r="E4162" s="612">
        <f t="shared" si="64"/>
        <v>1760166.9200000085</v>
      </c>
    </row>
    <row r="4163" spans="1:5" ht="22.5" customHeight="1">
      <c r="A4163" s="1013" t="s">
        <v>23591</v>
      </c>
      <c r="B4163" s="1013" t="s">
        <v>10609</v>
      </c>
      <c r="C4163" s="1025">
        <v>40000</v>
      </c>
      <c r="D4163" s="1017">
        <v>0</v>
      </c>
      <c r="E4163" s="612">
        <f t="shared" ref="E4163:E4226" si="65">E4162-D4163+C4163</f>
        <v>1800166.9200000085</v>
      </c>
    </row>
    <row r="4164" spans="1:5" ht="22.5" customHeight="1">
      <c r="A4164" s="1013" t="s">
        <v>23592</v>
      </c>
      <c r="B4164" s="1013" t="s">
        <v>23593</v>
      </c>
      <c r="C4164" s="1025">
        <v>55000</v>
      </c>
      <c r="D4164" s="1017">
        <v>0</v>
      </c>
      <c r="E4164" s="612">
        <f t="shared" si="65"/>
        <v>1855166.9200000085</v>
      </c>
    </row>
    <row r="4165" spans="1:5" ht="22.5" customHeight="1">
      <c r="A4165" s="1013" t="s">
        <v>23594</v>
      </c>
      <c r="B4165" s="1013" t="s">
        <v>23595</v>
      </c>
      <c r="C4165" s="1025">
        <v>27000</v>
      </c>
      <c r="D4165" s="1017">
        <v>0</v>
      </c>
      <c r="E4165" s="612">
        <f t="shared" si="65"/>
        <v>1882166.9200000085</v>
      </c>
    </row>
    <row r="4166" spans="1:5" ht="22.5" customHeight="1">
      <c r="A4166" s="1013" t="s">
        <v>23596</v>
      </c>
      <c r="B4166" s="1013" t="s">
        <v>23597</v>
      </c>
      <c r="C4166" s="1025">
        <v>30000</v>
      </c>
      <c r="D4166" s="1017">
        <v>0</v>
      </c>
      <c r="E4166" s="612">
        <f t="shared" si="65"/>
        <v>1912166.9200000085</v>
      </c>
    </row>
    <row r="4167" spans="1:5" ht="22.5" customHeight="1">
      <c r="A4167" s="1013" t="s">
        <v>23598</v>
      </c>
      <c r="B4167" s="1013" t="s">
        <v>23599</v>
      </c>
      <c r="C4167" s="1025">
        <v>35000</v>
      </c>
      <c r="D4167" s="1017">
        <v>0</v>
      </c>
      <c r="E4167" s="612">
        <f t="shared" si="65"/>
        <v>1947166.9200000085</v>
      </c>
    </row>
    <row r="4168" spans="1:5" ht="22.5" customHeight="1">
      <c r="A4168" s="1013" t="s">
        <v>23600</v>
      </c>
      <c r="B4168" s="1013" t="s">
        <v>23601</v>
      </c>
      <c r="C4168" s="1025">
        <v>45000</v>
      </c>
      <c r="D4168" s="1017">
        <v>0</v>
      </c>
      <c r="E4168" s="612">
        <f t="shared" si="65"/>
        <v>1992166.9200000085</v>
      </c>
    </row>
    <row r="4169" spans="1:5" ht="22.5" customHeight="1">
      <c r="A4169" s="1013" t="s">
        <v>23602</v>
      </c>
      <c r="B4169" s="1013" t="s">
        <v>23603</v>
      </c>
      <c r="C4169" s="1025">
        <v>60000</v>
      </c>
      <c r="D4169" s="1017">
        <v>0</v>
      </c>
      <c r="E4169" s="612">
        <f t="shared" si="65"/>
        <v>2052166.9200000085</v>
      </c>
    </row>
    <row r="4170" spans="1:5" ht="22.5" customHeight="1">
      <c r="A4170" s="1013" t="s">
        <v>23604</v>
      </c>
      <c r="B4170" s="1013" t="s">
        <v>23605</v>
      </c>
      <c r="C4170" s="1025">
        <v>60000</v>
      </c>
      <c r="D4170" s="1017">
        <v>0</v>
      </c>
      <c r="E4170" s="612">
        <f t="shared" si="65"/>
        <v>2112166.9200000083</v>
      </c>
    </row>
    <row r="4171" spans="1:5" ht="22.5" customHeight="1">
      <c r="A4171" s="1013" t="s">
        <v>23606</v>
      </c>
      <c r="B4171" s="1013" t="s">
        <v>23607</v>
      </c>
      <c r="C4171" s="1025">
        <v>65000</v>
      </c>
      <c r="D4171" s="1017">
        <v>0</v>
      </c>
      <c r="E4171" s="612">
        <f t="shared" si="65"/>
        <v>2177166.9200000083</v>
      </c>
    </row>
    <row r="4172" spans="1:5" ht="22.5" customHeight="1">
      <c r="A4172" s="1013" t="s">
        <v>23608</v>
      </c>
      <c r="B4172" s="1013" t="s">
        <v>23609</v>
      </c>
      <c r="C4172" s="1025">
        <v>70000</v>
      </c>
      <c r="D4172" s="1017">
        <v>0</v>
      </c>
      <c r="E4172" s="612">
        <f t="shared" si="65"/>
        <v>2247166.9200000083</v>
      </c>
    </row>
    <row r="4173" spans="1:5" ht="22.5" customHeight="1">
      <c r="A4173" s="1013" t="s">
        <v>23610</v>
      </c>
      <c r="B4173" s="1013" t="s">
        <v>23611</v>
      </c>
      <c r="C4173" s="1025">
        <v>10000</v>
      </c>
      <c r="D4173" s="1017">
        <v>0</v>
      </c>
      <c r="E4173" s="612">
        <f t="shared" si="65"/>
        <v>2257166.9200000083</v>
      </c>
    </row>
    <row r="4174" spans="1:5" ht="22.5" customHeight="1">
      <c r="A4174" s="1013" t="s">
        <v>23612</v>
      </c>
      <c r="B4174" s="1013" t="s">
        <v>23613</v>
      </c>
      <c r="C4174" s="1025">
        <v>20000</v>
      </c>
      <c r="D4174" s="1017">
        <v>0</v>
      </c>
      <c r="E4174" s="612">
        <f t="shared" si="65"/>
        <v>2277166.9200000083</v>
      </c>
    </row>
    <row r="4175" spans="1:5" ht="22.5" customHeight="1">
      <c r="A4175" s="1013" t="s">
        <v>23614</v>
      </c>
      <c r="B4175" s="1013" t="s">
        <v>23615</v>
      </c>
      <c r="C4175" s="1025">
        <v>35000</v>
      </c>
      <c r="D4175" s="1017">
        <v>0</v>
      </c>
      <c r="E4175" s="612">
        <f t="shared" si="65"/>
        <v>2312166.9200000083</v>
      </c>
    </row>
    <row r="4176" spans="1:5" ht="22.5" customHeight="1">
      <c r="A4176" s="1013" t="s">
        <v>23616</v>
      </c>
      <c r="B4176" s="1013" t="s">
        <v>23617</v>
      </c>
      <c r="C4176" s="1025">
        <v>35000</v>
      </c>
      <c r="D4176" s="1017">
        <v>0</v>
      </c>
      <c r="E4176" s="612">
        <f t="shared" si="65"/>
        <v>2347166.9200000083</v>
      </c>
    </row>
    <row r="4177" spans="1:5" ht="22.5" customHeight="1">
      <c r="A4177" s="1013" t="s">
        <v>23618</v>
      </c>
      <c r="B4177" s="1013" t="s">
        <v>23619</v>
      </c>
      <c r="C4177" s="1025">
        <v>55000</v>
      </c>
      <c r="D4177" s="1017">
        <v>0</v>
      </c>
      <c r="E4177" s="612">
        <f t="shared" si="65"/>
        <v>2402166.9200000083</v>
      </c>
    </row>
    <row r="4178" spans="1:5" ht="22.5" customHeight="1">
      <c r="A4178" s="1013" t="s">
        <v>23620</v>
      </c>
      <c r="B4178" s="1038" t="s">
        <v>22830</v>
      </c>
      <c r="C4178" s="1025">
        <v>70000</v>
      </c>
      <c r="D4178" s="1017">
        <v>0</v>
      </c>
      <c r="E4178" s="612">
        <f t="shared" si="65"/>
        <v>2472166.9200000083</v>
      </c>
    </row>
    <row r="4179" spans="1:5" ht="22.5" customHeight="1">
      <c r="A4179" s="1013" t="s">
        <v>23621</v>
      </c>
      <c r="B4179" s="1013" t="s">
        <v>23622</v>
      </c>
      <c r="C4179" s="1025">
        <v>80000</v>
      </c>
      <c r="D4179" s="1017">
        <v>0</v>
      </c>
      <c r="E4179" s="612">
        <f t="shared" si="65"/>
        <v>2552166.9200000083</v>
      </c>
    </row>
    <row r="4180" spans="1:5" ht="22.5" customHeight="1">
      <c r="A4180" s="1013" t="s">
        <v>23623</v>
      </c>
      <c r="B4180" s="1013" t="s">
        <v>8336</v>
      </c>
      <c r="C4180" s="1017">
        <v>0</v>
      </c>
      <c r="D4180" s="1029">
        <v>1250</v>
      </c>
      <c r="E4180" s="612">
        <f t="shared" si="65"/>
        <v>2550916.9200000083</v>
      </c>
    </row>
    <row r="4181" spans="1:5" ht="22.5" customHeight="1">
      <c r="A4181" s="1013" t="s">
        <v>23624</v>
      </c>
      <c r="B4181" s="1013" t="s">
        <v>23625</v>
      </c>
      <c r="C4181" s="1025">
        <v>15000</v>
      </c>
      <c r="D4181" s="1017">
        <v>0</v>
      </c>
      <c r="E4181" s="612">
        <f t="shared" si="65"/>
        <v>2565916.9200000083</v>
      </c>
    </row>
    <row r="4182" spans="1:5" ht="22.5" customHeight="1">
      <c r="A4182" s="1013" t="s">
        <v>23626</v>
      </c>
      <c r="B4182" s="1013" t="s">
        <v>23627</v>
      </c>
      <c r="C4182" s="1025">
        <v>55000</v>
      </c>
      <c r="D4182" s="1017">
        <v>0</v>
      </c>
      <c r="E4182" s="612">
        <f t="shared" si="65"/>
        <v>2620916.9200000083</v>
      </c>
    </row>
    <row r="4183" spans="1:5" ht="22.5" customHeight="1">
      <c r="A4183" s="1013" t="s">
        <v>23628</v>
      </c>
      <c r="B4183" s="1013" t="s">
        <v>23629</v>
      </c>
      <c r="C4183" s="1025">
        <v>65000</v>
      </c>
      <c r="D4183" s="1017">
        <v>0</v>
      </c>
      <c r="E4183" s="612">
        <f t="shared" si="65"/>
        <v>2685916.9200000083</v>
      </c>
    </row>
    <row r="4184" spans="1:5" ht="22.5" customHeight="1">
      <c r="A4184" s="1013" t="s">
        <v>23630</v>
      </c>
      <c r="B4184" s="1013" t="s">
        <v>23631</v>
      </c>
      <c r="C4184" s="1025">
        <v>15000</v>
      </c>
      <c r="D4184" s="1017">
        <v>0</v>
      </c>
      <c r="E4184" s="612">
        <f t="shared" si="65"/>
        <v>2700916.9200000083</v>
      </c>
    </row>
    <row r="4185" spans="1:5" ht="22.5" customHeight="1">
      <c r="A4185" s="1013" t="s">
        <v>23632</v>
      </c>
      <c r="B4185" s="1013" t="s">
        <v>23633</v>
      </c>
      <c r="C4185" s="1025">
        <v>45000</v>
      </c>
      <c r="D4185" s="1017">
        <v>0</v>
      </c>
      <c r="E4185" s="612">
        <f t="shared" si="65"/>
        <v>2745916.9200000083</v>
      </c>
    </row>
    <row r="4186" spans="1:5" ht="22.5" customHeight="1">
      <c r="A4186" s="1013" t="s">
        <v>23634</v>
      </c>
      <c r="B4186" s="1013" t="s">
        <v>23635</v>
      </c>
      <c r="C4186" s="1025">
        <v>60000</v>
      </c>
      <c r="D4186" s="1017">
        <v>0</v>
      </c>
      <c r="E4186" s="612">
        <f t="shared" si="65"/>
        <v>2805916.9200000083</v>
      </c>
    </row>
    <row r="4187" spans="1:5" ht="22.5" customHeight="1">
      <c r="A4187" s="1013" t="s">
        <v>23636</v>
      </c>
      <c r="B4187" s="1013" t="s">
        <v>23637</v>
      </c>
      <c r="C4187" s="1025">
        <v>35000</v>
      </c>
      <c r="D4187" s="1017">
        <v>0</v>
      </c>
      <c r="E4187" s="612">
        <f t="shared" si="65"/>
        <v>2840916.9200000083</v>
      </c>
    </row>
    <row r="4188" spans="1:5" ht="22.5" customHeight="1">
      <c r="A4188" s="1013" t="s">
        <v>23638</v>
      </c>
      <c r="B4188" s="1013" t="s">
        <v>23639</v>
      </c>
      <c r="C4188" s="1025">
        <v>30000</v>
      </c>
      <c r="D4188" s="1017">
        <v>0</v>
      </c>
      <c r="E4188" s="612">
        <f t="shared" si="65"/>
        <v>2870916.9200000083</v>
      </c>
    </row>
    <row r="4189" spans="1:5" ht="22.5" customHeight="1">
      <c r="A4189" s="1013" t="s">
        <v>23640</v>
      </c>
      <c r="B4189" s="1013" t="s">
        <v>23641</v>
      </c>
      <c r="C4189" s="1025">
        <v>55000</v>
      </c>
      <c r="D4189" s="1017">
        <v>0</v>
      </c>
      <c r="E4189" s="612">
        <f t="shared" si="65"/>
        <v>2925916.9200000083</v>
      </c>
    </row>
    <row r="4190" spans="1:5" ht="22.5" customHeight="1">
      <c r="A4190" s="1013" t="s">
        <v>23642</v>
      </c>
      <c r="B4190" s="1013" t="s">
        <v>23643</v>
      </c>
      <c r="C4190" s="1025">
        <v>75000</v>
      </c>
      <c r="D4190" s="1017">
        <v>0</v>
      </c>
      <c r="E4190" s="612">
        <f t="shared" si="65"/>
        <v>3000916.9200000083</v>
      </c>
    </row>
    <row r="4191" spans="1:5" ht="22.5" customHeight="1">
      <c r="A4191" s="1013" t="s">
        <v>23644</v>
      </c>
      <c r="B4191" s="1013" t="s">
        <v>23645</v>
      </c>
      <c r="C4191" s="1025">
        <v>30000</v>
      </c>
      <c r="D4191" s="1017">
        <v>0</v>
      </c>
      <c r="E4191" s="612">
        <f t="shared" si="65"/>
        <v>3030916.9200000083</v>
      </c>
    </row>
    <row r="4192" spans="1:5" ht="22.5" customHeight="1">
      <c r="A4192" s="1013" t="s">
        <v>23644</v>
      </c>
      <c r="B4192" s="1013" t="s">
        <v>23646</v>
      </c>
      <c r="C4192" s="1025">
        <v>56000</v>
      </c>
      <c r="D4192" s="1017">
        <v>0</v>
      </c>
      <c r="E4192" s="612">
        <f t="shared" si="65"/>
        <v>3086916.9200000083</v>
      </c>
    </row>
    <row r="4193" spans="1:6" ht="22.5" customHeight="1">
      <c r="A4193" s="1013" t="s">
        <v>23647</v>
      </c>
      <c r="B4193" s="1013" t="s">
        <v>23648</v>
      </c>
      <c r="C4193" s="1025">
        <v>70000</v>
      </c>
      <c r="D4193" s="1017">
        <v>0</v>
      </c>
      <c r="E4193" s="612">
        <f t="shared" si="65"/>
        <v>3156916.9200000083</v>
      </c>
    </row>
    <row r="4194" spans="1:6" s="1035" customFormat="1" ht="22.5" customHeight="1">
      <c r="A4194" s="1392" t="s">
        <v>23649</v>
      </c>
      <c r="B4194" s="1392" t="s">
        <v>23650</v>
      </c>
      <c r="C4194" s="1025">
        <v>150600</v>
      </c>
      <c r="D4194" s="1765">
        <v>0</v>
      </c>
      <c r="E4194" s="1393">
        <f t="shared" si="65"/>
        <v>3307516.9200000083</v>
      </c>
      <c r="F4194" s="2653"/>
    </row>
    <row r="4195" spans="1:6" ht="22.5" customHeight="1">
      <c r="A4195" s="1013" t="s">
        <v>23651</v>
      </c>
      <c r="B4195" s="1013" t="s">
        <v>23652</v>
      </c>
      <c r="C4195" s="1025">
        <v>25000</v>
      </c>
      <c r="D4195" s="1017">
        <v>0</v>
      </c>
      <c r="E4195" s="612">
        <f t="shared" si="65"/>
        <v>3332516.9200000083</v>
      </c>
    </row>
    <row r="4196" spans="1:6" ht="22.5" customHeight="1">
      <c r="A4196" s="1013" t="s">
        <v>23653</v>
      </c>
      <c r="B4196" s="1013" t="s">
        <v>23654</v>
      </c>
      <c r="C4196" s="1025">
        <v>35000</v>
      </c>
      <c r="D4196" s="1017">
        <v>0</v>
      </c>
      <c r="E4196" s="612">
        <f t="shared" si="65"/>
        <v>3367516.9200000083</v>
      </c>
    </row>
    <row r="4197" spans="1:6" ht="22.5" customHeight="1">
      <c r="A4197" s="1013" t="s">
        <v>23655</v>
      </c>
      <c r="B4197" s="1013" t="s">
        <v>23656</v>
      </c>
      <c r="C4197" s="1025">
        <v>40000</v>
      </c>
      <c r="D4197" s="1017">
        <v>0</v>
      </c>
      <c r="E4197" s="612">
        <f t="shared" si="65"/>
        <v>3407516.9200000083</v>
      </c>
    </row>
    <row r="4198" spans="1:6" ht="22.5" customHeight="1">
      <c r="A4198" s="1013" t="s">
        <v>23657</v>
      </c>
      <c r="B4198" s="1013" t="s">
        <v>23658</v>
      </c>
      <c r="C4198" s="1025">
        <v>65000</v>
      </c>
      <c r="D4198" s="1017">
        <v>0</v>
      </c>
      <c r="E4198" s="612">
        <f t="shared" si="65"/>
        <v>3472516.9200000083</v>
      </c>
    </row>
    <row r="4199" spans="1:6" ht="22.5" customHeight="1">
      <c r="A4199" s="1013" t="s">
        <v>23659</v>
      </c>
      <c r="B4199" s="1013" t="s">
        <v>23660</v>
      </c>
      <c r="C4199" s="1017">
        <v>0</v>
      </c>
      <c r="D4199" s="1029">
        <v>26.88</v>
      </c>
      <c r="E4199" s="612">
        <f t="shared" si="65"/>
        <v>3472490.0400000084</v>
      </c>
    </row>
    <row r="4200" spans="1:6" ht="22.5" customHeight="1">
      <c r="A4200" s="1013" t="s">
        <v>23661</v>
      </c>
      <c r="B4200" s="1013" t="s">
        <v>23662</v>
      </c>
      <c r="C4200" s="1017">
        <v>0</v>
      </c>
      <c r="D4200" s="1029">
        <v>26.88</v>
      </c>
      <c r="E4200" s="612">
        <f t="shared" si="65"/>
        <v>3472463.1600000085</v>
      </c>
    </row>
    <row r="4201" spans="1:6" ht="22.5" customHeight="1">
      <c r="A4201" s="1013" t="s">
        <v>23663</v>
      </c>
      <c r="B4201" s="1013" t="s">
        <v>23664</v>
      </c>
      <c r="C4201" s="1017">
        <v>0</v>
      </c>
      <c r="D4201" s="1029">
        <v>53.75</v>
      </c>
      <c r="E4201" s="612">
        <f t="shared" si="65"/>
        <v>3472409.4100000085</v>
      </c>
    </row>
    <row r="4202" spans="1:6" ht="22.5" customHeight="1">
      <c r="A4202" s="1013" t="s">
        <v>23665</v>
      </c>
      <c r="B4202" s="1013" t="s">
        <v>23666</v>
      </c>
      <c r="C4202" s="1017">
        <v>0</v>
      </c>
      <c r="D4202" s="1029">
        <v>10300</v>
      </c>
      <c r="E4202" s="612">
        <f t="shared" si="65"/>
        <v>3462109.4100000085</v>
      </c>
    </row>
    <row r="4203" spans="1:6" ht="22.5" customHeight="1">
      <c r="A4203" s="1013" t="s">
        <v>23661</v>
      </c>
      <c r="B4203" s="1013" t="s">
        <v>23667</v>
      </c>
      <c r="C4203" s="1017">
        <v>0</v>
      </c>
      <c r="D4203" s="1029">
        <v>17050</v>
      </c>
      <c r="E4203" s="612">
        <f t="shared" si="65"/>
        <v>3445059.4100000085</v>
      </c>
    </row>
    <row r="4204" spans="1:6" ht="22.5" customHeight="1">
      <c r="A4204" s="1013" t="s">
        <v>23659</v>
      </c>
      <c r="B4204" s="1013" t="s">
        <v>23668</v>
      </c>
      <c r="C4204" s="1017">
        <v>0</v>
      </c>
      <c r="D4204" s="1029">
        <v>30000</v>
      </c>
      <c r="E4204" s="612">
        <f t="shared" si="65"/>
        <v>3415059.4100000085</v>
      </c>
    </row>
    <row r="4205" spans="1:6" ht="22.5" customHeight="1">
      <c r="A4205" s="1013" t="s">
        <v>23669</v>
      </c>
      <c r="B4205" s="1013" t="s">
        <v>23670</v>
      </c>
      <c r="C4205" s="1017">
        <v>0</v>
      </c>
      <c r="D4205" s="1029">
        <v>50000</v>
      </c>
      <c r="E4205" s="612">
        <f t="shared" si="65"/>
        <v>3365059.4100000085</v>
      </c>
    </row>
    <row r="4206" spans="1:6" ht="22.5" customHeight="1">
      <c r="A4206" s="1013" t="s">
        <v>23669</v>
      </c>
      <c r="B4206" s="1013" t="s">
        <v>23671</v>
      </c>
      <c r="C4206" s="1017">
        <v>0</v>
      </c>
      <c r="D4206" s="1029">
        <v>65000</v>
      </c>
      <c r="E4206" s="612">
        <f t="shared" si="65"/>
        <v>3300059.4100000085</v>
      </c>
    </row>
    <row r="4207" spans="1:6" ht="22.5" customHeight="1">
      <c r="A4207" s="1013" t="s">
        <v>23669</v>
      </c>
      <c r="B4207" s="1013" t="s">
        <v>23672</v>
      </c>
      <c r="C4207" s="1017">
        <v>0</v>
      </c>
      <c r="D4207" s="1029">
        <v>70000</v>
      </c>
      <c r="E4207" s="612">
        <f t="shared" si="65"/>
        <v>3230059.4100000085</v>
      </c>
    </row>
    <row r="4208" spans="1:6" ht="22.5" customHeight="1">
      <c r="A4208" s="1013" t="s">
        <v>23669</v>
      </c>
      <c r="B4208" s="1013" t="s">
        <v>23673</v>
      </c>
      <c r="C4208" s="1017">
        <v>0</v>
      </c>
      <c r="D4208" s="1029">
        <v>71500</v>
      </c>
      <c r="E4208" s="612">
        <f t="shared" si="65"/>
        <v>3158559.4100000085</v>
      </c>
    </row>
    <row r="4209" spans="1:6" ht="22.5" customHeight="1">
      <c r="A4209" s="1013" t="s">
        <v>23663</v>
      </c>
      <c r="B4209" s="1013" t="s">
        <v>23674</v>
      </c>
      <c r="C4209" s="1017">
        <v>0</v>
      </c>
      <c r="D4209" s="2331">
        <v>105000</v>
      </c>
      <c r="E4209" s="612">
        <f t="shared" si="65"/>
        <v>3053559.4100000085</v>
      </c>
    </row>
    <row r="4210" spans="1:6" ht="22.5" customHeight="1">
      <c r="A4210" s="1013" t="s">
        <v>23669</v>
      </c>
      <c r="B4210" s="1013" t="s">
        <v>23675</v>
      </c>
      <c r="C4210" s="1017">
        <v>0</v>
      </c>
      <c r="D4210" s="1029">
        <v>150660</v>
      </c>
      <c r="E4210" s="612">
        <f t="shared" si="65"/>
        <v>2902899.4100000085</v>
      </c>
    </row>
    <row r="4211" spans="1:6" ht="22.5" customHeight="1">
      <c r="A4211" s="1013" t="s">
        <v>23676</v>
      </c>
      <c r="B4211" s="1013" t="s">
        <v>23677</v>
      </c>
      <c r="C4211" s="1025">
        <v>15000</v>
      </c>
      <c r="D4211" s="1017">
        <v>0</v>
      </c>
      <c r="E4211" s="612">
        <f t="shared" si="65"/>
        <v>2917899.4100000085</v>
      </c>
    </row>
    <row r="4212" spans="1:6" ht="22.5" customHeight="1">
      <c r="A4212" s="1013" t="s">
        <v>23678</v>
      </c>
      <c r="B4212" s="1013" t="s">
        <v>23679</v>
      </c>
      <c r="C4212" s="1025">
        <v>50000</v>
      </c>
      <c r="D4212" s="1017">
        <v>0</v>
      </c>
      <c r="E4212" s="612">
        <f t="shared" si="65"/>
        <v>2967899.4100000085</v>
      </c>
    </row>
    <row r="4213" spans="1:6" ht="22.5" customHeight="1">
      <c r="A4213" s="1013" t="s">
        <v>23680</v>
      </c>
      <c r="B4213" s="1013" t="s">
        <v>23681</v>
      </c>
      <c r="C4213" s="1025">
        <v>75000</v>
      </c>
      <c r="D4213" s="1017">
        <v>0</v>
      </c>
      <c r="E4213" s="612">
        <f t="shared" si="65"/>
        <v>3042899.4100000085</v>
      </c>
    </row>
    <row r="4214" spans="1:6" ht="22.5" customHeight="1">
      <c r="A4214" s="1013" t="s">
        <v>23682</v>
      </c>
      <c r="B4214" s="1013" t="s">
        <v>23683</v>
      </c>
      <c r="C4214" s="1017">
        <v>0</v>
      </c>
      <c r="D4214" s="1029">
        <v>26.88</v>
      </c>
      <c r="E4214" s="612">
        <f t="shared" si="65"/>
        <v>3042872.5300000086</v>
      </c>
    </row>
    <row r="4215" spans="1:6" ht="23.25" customHeight="1">
      <c r="A4215" s="1013" t="s">
        <v>23684</v>
      </c>
      <c r="B4215" s="1397" t="s">
        <v>8336</v>
      </c>
      <c r="C4215" s="1017">
        <v>0</v>
      </c>
      <c r="D4215" s="1029">
        <v>900</v>
      </c>
      <c r="E4215" s="612">
        <f t="shared" si="65"/>
        <v>3041972.5300000086</v>
      </c>
    </row>
    <row r="4216" spans="1:6" ht="22.5" customHeight="1">
      <c r="A4216" s="1013" t="s">
        <v>23682</v>
      </c>
      <c r="B4216" s="1013" t="s">
        <v>23685</v>
      </c>
      <c r="C4216" s="1017">
        <v>0</v>
      </c>
      <c r="D4216" s="1029">
        <v>10000</v>
      </c>
      <c r="E4216" s="612">
        <f t="shared" si="65"/>
        <v>3031972.5300000086</v>
      </c>
    </row>
    <row r="4217" spans="1:6" ht="22.5" customHeight="1">
      <c r="A4217" s="1013" t="s">
        <v>23686</v>
      </c>
      <c r="B4217" s="1013" t="s">
        <v>23687</v>
      </c>
      <c r="C4217" s="1025">
        <v>40000</v>
      </c>
      <c r="D4217" s="1017">
        <v>0</v>
      </c>
      <c r="E4217" s="612">
        <f t="shared" si="65"/>
        <v>3071972.5300000086</v>
      </c>
    </row>
    <row r="4218" spans="1:6" ht="22.5" customHeight="1">
      <c r="A4218" s="1013" t="s">
        <v>23688</v>
      </c>
      <c r="B4218" s="1013" t="s">
        <v>23733</v>
      </c>
      <c r="C4218" s="1025">
        <v>50000</v>
      </c>
      <c r="D4218" s="1017">
        <v>0</v>
      </c>
      <c r="E4218" s="612">
        <f t="shared" si="65"/>
        <v>3121972.5300000086</v>
      </c>
    </row>
    <row r="4219" spans="1:6" s="771" customFormat="1" ht="22.5" customHeight="1">
      <c r="A4219" s="1038" t="s">
        <v>23689</v>
      </c>
      <c r="B4219" s="1038" t="s">
        <v>23690</v>
      </c>
      <c r="C4219" s="1767">
        <v>85000</v>
      </c>
      <c r="D4219" s="1764">
        <v>0</v>
      </c>
      <c r="E4219" s="612">
        <f t="shared" si="65"/>
        <v>3206972.5300000086</v>
      </c>
      <c r="F4219" s="1455"/>
    </row>
    <row r="4220" spans="1:6" ht="22.5" customHeight="1">
      <c r="A4220" s="1013" t="s">
        <v>23734</v>
      </c>
      <c r="B4220" s="1013" t="s">
        <v>23735</v>
      </c>
      <c r="C4220" s="1025">
        <v>30000</v>
      </c>
      <c r="D4220" s="1017">
        <v>0</v>
      </c>
      <c r="E4220" s="612">
        <f t="shared" si="65"/>
        <v>3236972.5300000086</v>
      </c>
    </row>
    <row r="4221" spans="1:6" ht="22.5" customHeight="1">
      <c r="A4221" s="1013" t="s">
        <v>23736</v>
      </c>
      <c r="B4221" s="1013" t="s">
        <v>23737</v>
      </c>
      <c r="C4221" s="1025">
        <v>15000</v>
      </c>
      <c r="D4221" s="1017">
        <v>0</v>
      </c>
      <c r="E4221" s="612">
        <f t="shared" si="65"/>
        <v>3251972.5300000086</v>
      </c>
    </row>
    <row r="4222" spans="1:6" ht="22.5" customHeight="1">
      <c r="A4222" s="1013" t="s">
        <v>23738</v>
      </c>
      <c r="B4222" s="1013" t="s">
        <v>23739</v>
      </c>
      <c r="C4222" s="1025">
        <v>55000</v>
      </c>
      <c r="D4222" s="1017">
        <v>0</v>
      </c>
      <c r="E4222" s="612">
        <f t="shared" si="65"/>
        <v>3306972.5300000086</v>
      </c>
    </row>
    <row r="4223" spans="1:6" ht="22.5" customHeight="1">
      <c r="A4223" s="1013" t="s">
        <v>23740</v>
      </c>
      <c r="B4223" s="1013" t="s">
        <v>23741</v>
      </c>
      <c r="C4223" s="1025">
        <v>60000</v>
      </c>
      <c r="D4223" s="1017">
        <v>0</v>
      </c>
      <c r="E4223" s="612">
        <f t="shared" si="65"/>
        <v>3366972.5300000086</v>
      </c>
    </row>
    <row r="4224" spans="1:6" s="1032" customFormat="1" ht="22.5" customHeight="1">
      <c r="A4224" s="1385" t="s">
        <v>23742</v>
      </c>
      <c r="B4224" s="1385" t="s">
        <v>23779</v>
      </c>
      <c r="C4224" s="2624">
        <v>70000</v>
      </c>
      <c r="D4224" s="1766">
        <v>0</v>
      </c>
      <c r="E4224" s="612">
        <f t="shared" si="65"/>
        <v>3436972.5300000086</v>
      </c>
      <c r="F4224" s="2650"/>
    </row>
    <row r="4225" spans="1:6" ht="22.5" customHeight="1">
      <c r="A4225" s="1038" t="s">
        <v>23743</v>
      </c>
      <c r="B4225" s="1038" t="s">
        <v>23744</v>
      </c>
      <c r="C4225" s="1764">
        <v>70000</v>
      </c>
      <c r="D4225" s="1017">
        <v>0</v>
      </c>
      <c r="E4225" s="612">
        <f t="shared" si="65"/>
        <v>3506972.5300000086</v>
      </c>
    </row>
    <row r="4226" spans="1:6" ht="22.5" customHeight="1">
      <c r="A4226" s="1013" t="s">
        <v>23745</v>
      </c>
      <c r="B4226" s="1013" t="s">
        <v>23746</v>
      </c>
      <c r="C4226" s="1017">
        <v>0</v>
      </c>
      <c r="D4226" s="1029">
        <v>30000</v>
      </c>
      <c r="E4226" s="612">
        <f t="shared" si="65"/>
        <v>3476972.5300000086</v>
      </c>
    </row>
    <row r="4227" spans="1:6" ht="22.5" customHeight="1">
      <c r="A4227" s="1013" t="s">
        <v>23745</v>
      </c>
      <c r="B4227" s="1013" t="s">
        <v>23747</v>
      </c>
      <c r="C4227" s="1017">
        <v>0</v>
      </c>
      <c r="D4227" s="1029">
        <v>32100</v>
      </c>
      <c r="E4227" s="612">
        <f t="shared" ref="E4227:E4290" si="66">E4226-D4227+C4227</f>
        <v>3444872.5300000086</v>
      </c>
    </row>
    <row r="4228" spans="1:6" s="1032" customFormat="1" ht="22.5" customHeight="1">
      <c r="A4228" s="1385" t="s">
        <v>23748</v>
      </c>
      <c r="B4228" s="1385" t="s">
        <v>23780</v>
      </c>
      <c r="C4228" s="2624">
        <v>38500</v>
      </c>
      <c r="D4228" s="1766">
        <v>0</v>
      </c>
      <c r="E4228" s="612">
        <f t="shared" si="66"/>
        <v>3483372.5300000086</v>
      </c>
      <c r="F4228" s="2650"/>
    </row>
    <row r="4229" spans="1:6" ht="22.5" customHeight="1">
      <c r="A4229" s="1013" t="s">
        <v>23749</v>
      </c>
      <c r="B4229" s="1013" t="s">
        <v>23750</v>
      </c>
      <c r="C4229" s="1025">
        <v>60000</v>
      </c>
      <c r="D4229" s="1017">
        <v>0</v>
      </c>
      <c r="E4229" s="612">
        <f t="shared" si="66"/>
        <v>3543372.5300000086</v>
      </c>
    </row>
    <row r="4230" spans="1:6" ht="22.5" customHeight="1">
      <c r="A4230" s="1013" t="s">
        <v>23751</v>
      </c>
      <c r="B4230" s="1013" t="s">
        <v>23752</v>
      </c>
      <c r="C4230" s="1017">
        <v>0</v>
      </c>
      <c r="D4230" s="1029">
        <v>53.75</v>
      </c>
      <c r="E4230" s="612">
        <f t="shared" si="66"/>
        <v>3543318.7800000086</v>
      </c>
    </row>
    <row r="4231" spans="1:6" ht="22.5" customHeight="1">
      <c r="A4231" s="1013" t="s">
        <v>23751</v>
      </c>
      <c r="B4231" s="1013" t="s">
        <v>23753</v>
      </c>
      <c r="C4231" s="1017">
        <v>0</v>
      </c>
      <c r="D4231" s="1029">
        <v>53.75</v>
      </c>
      <c r="E4231" s="612">
        <f t="shared" si="66"/>
        <v>3543265.0300000086</v>
      </c>
    </row>
    <row r="4232" spans="1:6" ht="22.5" customHeight="1">
      <c r="A4232" s="1013" t="s">
        <v>23751</v>
      </c>
      <c r="B4232" s="1013" t="s">
        <v>23754</v>
      </c>
      <c r="C4232" s="1017">
        <v>0</v>
      </c>
      <c r="D4232" s="1029">
        <v>53.75</v>
      </c>
      <c r="E4232" s="612">
        <f t="shared" si="66"/>
        <v>3543211.2800000086</v>
      </c>
    </row>
    <row r="4233" spans="1:6" ht="22.5" customHeight="1">
      <c r="A4233" s="1013" t="s">
        <v>23751</v>
      </c>
      <c r="B4233" s="1013" t="s">
        <v>23755</v>
      </c>
      <c r="C4233" s="1017">
        <v>0</v>
      </c>
      <c r="D4233" s="1029">
        <v>54000</v>
      </c>
      <c r="E4233" s="612">
        <f t="shared" si="66"/>
        <v>3489211.2800000086</v>
      </c>
    </row>
    <row r="4234" spans="1:6" ht="22.5" customHeight="1">
      <c r="A4234" s="1013" t="s">
        <v>23751</v>
      </c>
      <c r="B4234" s="1013" t="s">
        <v>23756</v>
      </c>
      <c r="C4234" s="1017">
        <v>0</v>
      </c>
      <c r="D4234" s="2331">
        <v>150000</v>
      </c>
      <c r="E4234" s="612">
        <f t="shared" si="66"/>
        <v>3339211.2800000086</v>
      </c>
    </row>
    <row r="4235" spans="1:6" ht="22.5" customHeight="1">
      <c r="A4235" s="1013" t="s">
        <v>23751</v>
      </c>
      <c r="B4235" s="1013" t="s">
        <v>23757</v>
      </c>
      <c r="C4235" s="1017">
        <v>0</v>
      </c>
      <c r="D4235" s="1029">
        <v>195000</v>
      </c>
      <c r="E4235" s="612">
        <f t="shared" si="66"/>
        <v>3144211.2800000086</v>
      </c>
    </row>
    <row r="4236" spans="1:6" ht="22.5" customHeight="1">
      <c r="A4236" s="1013" t="s">
        <v>23751</v>
      </c>
      <c r="B4236" s="1013" t="s">
        <v>23758</v>
      </c>
      <c r="C4236" s="1017">
        <v>0</v>
      </c>
      <c r="D4236" s="2332">
        <v>3200000</v>
      </c>
      <c r="E4236" s="612">
        <f t="shared" si="66"/>
        <v>-55788.719999991357</v>
      </c>
    </row>
    <row r="4237" spans="1:6" ht="22.5" customHeight="1">
      <c r="A4237" s="1013" t="s">
        <v>23759</v>
      </c>
      <c r="B4237" s="1013" t="s">
        <v>23760</v>
      </c>
      <c r="C4237" s="1025">
        <v>25000</v>
      </c>
      <c r="D4237" s="1017">
        <v>0</v>
      </c>
      <c r="E4237" s="612">
        <f t="shared" si="66"/>
        <v>-30788.719999991357</v>
      </c>
    </row>
    <row r="4238" spans="1:6" ht="22.5" customHeight="1">
      <c r="A4238" s="1013" t="s">
        <v>23761</v>
      </c>
      <c r="B4238" s="1013" t="s">
        <v>23762</v>
      </c>
      <c r="C4238" s="1025">
        <v>35000</v>
      </c>
      <c r="D4238" s="1017">
        <v>0</v>
      </c>
      <c r="E4238" s="612">
        <f t="shared" si="66"/>
        <v>4211.2800000086427</v>
      </c>
    </row>
    <row r="4239" spans="1:6" ht="22.5" customHeight="1">
      <c r="A4239" s="1013" t="s">
        <v>23763</v>
      </c>
      <c r="B4239" s="1013" t="s">
        <v>23764</v>
      </c>
      <c r="C4239" s="1025">
        <v>55000</v>
      </c>
      <c r="D4239" s="1017">
        <v>0</v>
      </c>
      <c r="E4239" s="612">
        <f t="shared" si="66"/>
        <v>59211.280000008643</v>
      </c>
    </row>
    <row r="4240" spans="1:6" ht="22.5" customHeight="1">
      <c r="A4240" s="1013" t="s">
        <v>23765</v>
      </c>
      <c r="B4240" s="1013" t="s">
        <v>8336</v>
      </c>
      <c r="C4240" s="1017">
        <v>0</v>
      </c>
      <c r="D4240" s="1029">
        <v>650</v>
      </c>
      <c r="E4240" s="612">
        <f t="shared" si="66"/>
        <v>58561.280000008643</v>
      </c>
    </row>
    <row r="4241" spans="1:6" ht="22.5" customHeight="1">
      <c r="A4241" s="1013" t="s">
        <v>23766</v>
      </c>
      <c r="B4241" s="1013" t="s">
        <v>23767</v>
      </c>
      <c r="C4241" s="1025">
        <v>40000</v>
      </c>
      <c r="D4241" s="1017">
        <v>0</v>
      </c>
      <c r="E4241" s="612">
        <f t="shared" si="66"/>
        <v>98561.280000008643</v>
      </c>
    </row>
    <row r="4242" spans="1:6" ht="22.5" customHeight="1">
      <c r="A4242" s="1013" t="s">
        <v>23768</v>
      </c>
      <c r="B4242" s="1013" t="s">
        <v>23769</v>
      </c>
      <c r="C4242" s="1025">
        <v>45000</v>
      </c>
      <c r="D4242" s="1017">
        <v>0</v>
      </c>
      <c r="E4242" s="612">
        <f t="shared" si="66"/>
        <v>143561.28000000864</v>
      </c>
    </row>
    <row r="4243" spans="1:6" ht="22.5" customHeight="1">
      <c r="A4243" s="1013" t="s">
        <v>23770</v>
      </c>
      <c r="B4243" s="1013" t="s">
        <v>23771</v>
      </c>
      <c r="C4243" s="1025">
        <v>50000</v>
      </c>
      <c r="D4243" s="1017">
        <v>0</v>
      </c>
      <c r="E4243" s="612">
        <f t="shared" si="66"/>
        <v>193561.28000000864</v>
      </c>
    </row>
    <row r="4244" spans="1:6" ht="22.5" customHeight="1">
      <c r="A4244" s="1013" t="s">
        <v>23794</v>
      </c>
      <c r="B4244" s="1013" t="s">
        <v>23795</v>
      </c>
      <c r="C4244" s="1025">
        <v>45000</v>
      </c>
      <c r="D4244" s="1017">
        <v>0</v>
      </c>
      <c r="E4244" s="612">
        <f t="shared" si="66"/>
        <v>238561.28000000864</v>
      </c>
    </row>
    <row r="4245" spans="1:6" s="771" customFormat="1" ht="22.5" customHeight="1">
      <c r="A4245" s="1038" t="s">
        <v>23796</v>
      </c>
      <c r="B4245" s="1038" t="s">
        <v>23902</v>
      </c>
      <c r="C4245" s="1767">
        <v>55000</v>
      </c>
      <c r="D4245" s="1764">
        <v>0</v>
      </c>
      <c r="E4245" s="612">
        <f t="shared" si="66"/>
        <v>293561.28000000864</v>
      </c>
      <c r="F4245" s="1455"/>
    </row>
    <row r="4246" spans="1:6" ht="22.5" customHeight="1">
      <c r="A4246" s="1013" t="s">
        <v>23797</v>
      </c>
      <c r="B4246" s="1013" t="s">
        <v>23798</v>
      </c>
      <c r="C4246" s="1025">
        <v>40000</v>
      </c>
      <c r="D4246" s="1017">
        <v>0</v>
      </c>
      <c r="E4246" s="612">
        <f t="shared" si="66"/>
        <v>333561.28000000864</v>
      </c>
    </row>
    <row r="4247" spans="1:6" ht="22.5" customHeight="1">
      <c r="A4247" s="1013" t="s">
        <v>23799</v>
      </c>
      <c r="B4247" s="1013" t="s">
        <v>8336</v>
      </c>
      <c r="C4247" s="1017">
        <v>0</v>
      </c>
      <c r="D4247" s="1029">
        <v>250</v>
      </c>
      <c r="E4247" s="612">
        <f t="shared" si="66"/>
        <v>333311.28000000864</v>
      </c>
    </row>
    <row r="4248" spans="1:6" ht="22.5" customHeight="1">
      <c r="A4248" s="1013" t="s">
        <v>23800</v>
      </c>
      <c r="B4248" s="1013" t="s">
        <v>8478</v>
      </c>
      <c r="C4248" s="1017">
        <v>0</v>
      </c>
      <c r="D4248" s="1029">
        <v>4558.66</v>
      </c>
      <c r="E4248" s="612">
        <f t="shared" si="66"/>
        <v>328752.62000000867</v>
      </c>
    </row>
    <row r="4249" spans="1:6" ht="22.5" customHeight="1">
      <c r="A4249" s="1013" t="s">
        <v>23801</v>
      </c>
      <c r="B4249" s="1013" t="s">
        <v>23802</v>
      </c>
      <c r="C4249" s="1025">
        <v>23000</v>
      </c>
      <c r="D4249" s="1017">
        <v>0</v>
      </c>
      <c r="E4249" s="612">
        <f t="shared" si="66"/>
        <v>351752.62000000867</v>
      </c>
    </row>
    <row r="4250" spans="1:6" ht="22.5" customHeight="1">
      <c r="A4250" s="1013" t="s">
        <v>23803</v>
      </c>
      <c r="B4250" s="1013" t="s">
        <v>23804</v>
      </c>
      <c r="C4250" s="1025">
        <v>55000</v>
      </c>
      <c r="D4250" s="1017">
        <v>0</v>
      </c>
      <c r="E4250" s="612">
        <f t="shared" si="66"/>
        <v>406752.62000000867</v>
      </c>
    </row>
    <row r="4251" spans="1:6" ht="22.5" customHeight="1">
      <c r="A4251" s="1013" t="s">
        <v>23805</v>
      </c>
      <c r="B4251" s="1013" t="s">
        <v>23806</v>
      </c>
      <c r="C4251" s="1025">
        <v>55000</v>
      </c>
      <c r="D4251" s="1017">
        <v>0</v>
      </c>
      <c r="E4251" s="612">
        <f t="shared" si="66"/>
        <v>461752.62000000867</v>
      </c>
    </row>
    <row r="4252" spans="1:6" ht="22.5" customHeight="1">
      <c r="A4252" s="1013" t="s">
        <v>23807</v>
      </c>
      <c r="B4252" s="1013" t="s">
        <v>23808</v>
      </c>
      <c r="C4252" s="1025">
        <v>60000</v>
      </c>
      <c r="D4252" s="1017">
        <v>0</v>
      </c>
      <c r="E4252" s="612">
        <f t="shared" si="66"/>
        <v>521752.62000000867</v>
      </c>
    </row>
    <row r="4253" spans="1:6" ht="22.5" customHeight="1">
      <c r="A4253" s="1013" t="s">
        <v>23809</v>
      </c>
      <c r="B4253" s="1013" t="s">
        <v>19002</v>
      </c>
      <c r="C4253" s="1017">
        <v>0</v>
      </c>
      <c r="D4253" s="1029">
        <v>26.88</v>
      </c>
      <c r="E4253" s="612">
        <f t="shared" si="66"/>
        <v>521725.74000000866</v>
      </c>
    </row>
    <row r="4254" spans="1:6" ht="22.5" customHeight="1">
      <c r="A4254" s="1013" t="s">
        <v>23810</v>
      </c>
      <c r="B4254" s="1013" t="s">
        <v>23811</v>
      </c>
      <c r="C4254" s="1017">
        <v>0</v>
      </c>
      <c r="D4254" s="1029">
        <v>26.88</v>
      </c>
      <c r="E4254" s="612">
        <f t="shared" si="66"/>
        <v>521698.86000000866</v>
      </c>
    </row>
    <row r="4255" spans="1:6" ht="22.5" customHeight="1">
      <c r="A4255" s="1013" t="s">
        <v>23812</v>
      </c>
      <c r="B4255" s="1013" t="s">
        <v>23813</v>
      </c>
      <c r="C4255" s="1017">
        <v>0</v>
      </c>
      <c r="D4255" s="1029">
        <v>26.88</v>
      </c>
      <c r="E4255" s="612">
        <f t="shared" si="66"/>
        <v>521671.98000000865</v>
      </c>
    </row>
    <row r="4256" spans="1:6" ht="22.5" customHeight="1">
      <c r="A4256" s="1013" t="s">
        <v>23812</v>
      </c>
      <c r="B4256" s="1013" t="s">
        <v>23814</v>
      </c>
      <c r="C4256" s="1017">
        <v>0</v>
      </c>
      <c r="D4256" s="1029">
        <v>26.88</v>
      </c>
      <c r="E4256" s="612">
        <f t="shared" si="66"/>
        <v>521645.10000000865</v>
      </c>
    </row>
    <row r="4257" spans="1:5" ht="22.5" customHeight="1">
      <c r="A4257" s="1013" t="s">
        <v>23809</v>
      </c>
      <c r="B4257" s="1013" t="s">
        <v>23815</v>
      </c>
      <c r="C4257" s="1017">
        <v>0</v>
      </c>
      <c r="D4257" s="1029">
        <v>53.75</v>
      </c>
      <c r="E4257" s="612">
        <f t="shared" si="66"/>
        <v>521591.35000000865</v>
      </c>
    </row>
    <row r="4258" spans="1:5" ht="22.5" customHeight="1">
      <c r="A4258" s="1013" t="s">
        <v>23809</v>
      </c>
      <c r="B4258" s="1013" t="s">
        <v>23816</v>
      </c>
      <c r="C4258" s="1017">
        <v>0</v>
      </c>
      <c r="D4258" s="1029">
        <v>53.75</v>
      </c>
      <c r="E4258" s="612">
        <f t="shared" si="66"/>
        <v>521537.60000000865</v>
      </c>
    </row>
    <row r="4259" spans="1:5" ht="22.5" customHeight="1">
      <c r="A4259" s="1013" t="s">
        <v>23809</v>
      </c>
      <c r="B4259" s="1013" t="s">
        <v>23817</v>
      </c>
      <c r="C4259" s="1017">
        <v>0</v>
      </c>
      <c r="D4259" s="1029">
        <v>53.75</v>
      </c>
      <c r="E4259" s="612">
        <f t="shared" si="66"/>
        <v>521483.85000000865</v>
      </c>
    </row>
    <row r="4260" spans="1:5" ht="22.5" customHeight="1">
      <c r="A4260" s="1013" t="s">
        <v>23809</v>
      </c>
      <c r="B4260" s="1013" t="s">
        <v>23818</v>
      </c>
      <c r="C4260" s="1017">
        <v>0</v>
      </c>
      <c r="D4260" s="1029">
        <v>53.75</v>
      </c>
      <c r="E4260" s="612">
        <f t="shared" si="66"/>
        <v>521430.10000000865</v>
      </c>
    </row>
    <row r="4261" spans="1:5" ht="22.5" customHeight="1">
      <c r="A4261" s="1013" t="s">
        <v>23812</v>
      </c>
      <c r="B4261" s="1013" t="s">
        <v>23819</v>
      </c>
      <c r="C4261" s="1017">
        <v>0</v>
      </c>
      <c r="D4261" s="1029">
        <v>53.75</v>
      </c>
      <c r="E4261" s="612">
        <f t="shared" si="66"/>
        <v>521376.35000000865</v>
      </c>
    </row>
    <row r="4262" spans="1:5" ht="22.5" customHeight="1">
      <c r="A4262" s="1013" t="s">
        <v>23812</v>
      </c>
      <c r="B4262" s="1013" t="s">
        <v>23820</v>
      </c>
      <c r="C4262" s="1017">
        <v>0</v>
      </c>
      <c r="D4262" s="1029">
        <v>7000</v>
      </c>
      <c r="E4262" s="612">
        <f t="shared" si="66"/>
        <v>514376.35000000865</v>
      </c>
    </row>
    <row r="4263" spans="1:5" ht="22.5" customHeight="1">
      <c r="A4263" s="1013" t="s">
        <v>23809</v>
      </c>
      <c r="B4263" s="1013" t="s">
        <v>23821</v>
      </c>
      <c r="C4263" s="1017">
        <v>0</v>
      </c>
      <c r="D4263" s="1029">
        <v>10000</v>
      </c>
      <c r="E4263" s="612">
        <f t="shared" si="66"/>
        <v>504376.35000000865</v>
      </c>
    </row>
    <row r="4264" spans="1:5" ht="22.5" customHeight="1">
      <c r="A4264" s="1013" t="s">
        <v>23809</v>
      </c>
      <c r="B4264" s="1013" t="s">
        <v>23822</v>
      </c>
      <c r="C4264" s="1017">
        <v>0</v>
      </c>
      <c r="D4264" s="1029">
        <v>17900</v>
      </c>
      <c r="E4264" s="612">
        <f t="shared" si="66"/>
        <v>486476.35000000865</v>
      </c>
    </row>
    <row r="4265" spans="1:5" ht="22.5" customHeight="1">
      <c r="A4265" s="1013" t="s">
        <v>23809</v>
      </c>
      <c r="B4265" s="1013" t="s">
        <v>23823</v>
      </c>
      <c r="C4265" s="1017">
        <v>0</v>
      </c>
      <c r="D4265" s="1029">
        <v>20000</v>
      </c>
      <c r="E4265" s="612">
        <f t="shared" si="66"/>
        <v>466476.35000000865</v>
      </c>
    </row>
    <row r="4266" spans="1:5" ht="22.5" customHeight="1">
      <c r="A4266" s="1013" t="s">
        <v>23809</v>
      </c>
      <c r="B4266" s="1013" t="s">
        <v>23824</v>
      </c>
      <c r="C4266" s="1017">
        <v>0</v>
      </c>
      <c r="D4266" s="1029">
        <v>25807.14</v>
      </c>
      <c r="E4266" s="612">
        <f t="shared" si="66"/>
        <v>440669.21000000864</v>
      </c>
    </row>
    <row r="4267" spans="1:5" ht="22.5" customHeight="1">
      <c r="A4267" s="1013" t="s">
        <v>23809</v>
      </c>
      <c r="B4267" s="1013" t="s">
        <v>23825</v>
      </c>
      <c r="C4267" s="1017">
        <v>0</v>
      </c>
      <c r="D4267" s="1029">
        <v>30000</v>
      </c>
      <c r="E4267" s="612">
        <f t="shared" si="66"/>
        <v>410669.21000000864</v>
      </c>
    </row>
    <row r="4268" spans="1:5" ht="22.5" customHeight="1">
      <c r="A4268" s="1013" t="s">
        <v>23809</v>
      </c>
      <c r="B4268" s="1013" t="s">
        <v>23826</v>
      </c>
      <c r="C4268" s="1017">
        <v>0</v>
      </c>
      <c r="D4268" s="1029">
        <v>40000</v>
      </c>
      <c r="E4268" s="612">
        <f t="shared" si="66"/>
        <v>370669.21000000864</v>
      </c>
    </row>
    <row r="4269" spans="1:5" ht="22.5" customHeight="1">
      <c r="A4269" s="1013" t="s">
        <v>23812</v>
      </c>
      <c r="B4269" s="1013" t="s">
        <v>23827</v>
      </c>
      <c r="C4269" s="1017">
        <v>0</v>
      </c>
      <c r="D4269" s="1029">
        <v>40900</v>
      </c>
      <c r="E4269" s="612">
        <f t="shared" si="66"/>
        <v>329769.21000000864</v>
      </c>
    </row>
    <row r="4270" spans="1:5" ht="22.5" customHeight="1">
      <c r="A4270" s="1013" t="s">
        <v>23810</v>
      </c>
      <c r="B4270" s="1013" t="s">
        <v>23828</v>
      </c>
      <c r="C4270" s="1017">
        <v>0</v>
      </c>
      <c r="D4270" s="1029">
        <v>46150</v>
      </c>
      <c r="E4270" s="612">
        <f t="shared" si="66"/>
        <v>283619.21000000864</v>
      </c>
    </row>
    <row r="4271" spans="1:5" ht="22.5" customHeight="1">
      <c r="A4271" s="1013" t="s">
        <v>23809</v>
      </c>
      <c r="B4271" s="1013" t="s">
        <v>23829</v>
      </c>
      <c r="C4271" s="1017">
        <v>0</v>
      </c>
      <c r="D4271" s="1029">
        <v>61800</v>
      </c>
      <c r="E4271" s="612">
        <f t="shared" si="66"/>
        <v>221819.21000000864</v>
      </c>
    </row>
    <row r="4272" spans="1:5" ht="22.5" customHeight="1">
      <c r="A4272" s="1013" t="s">
        <v>23809</v>
      </c>
      <c r="B4272" s="1013" t="s">
        <v>23830</v>
      </c>
      <c r="C4272" s="1017">
        <v>0</v>
      </c>
      <c r="D4272" s="1029">
        <v>70000</v>
      </c>
      <c r="E4272" s="612">
        <f t="shared" si="66"/>
        <v>151819.21000000864</v>
      </c>
    </row>
    <row r="4273" spans="1:5" ht="22.5" customHeight="1">
      <c r="A4273" s="1013" t="s">
        <v>23809</v>
      </c>
      <c r="B4273" s="1013" t="s">
        <v>23831</v>
      </c>
      <c r="C4273" s="1017">
        <v>0</v>
      </c>
      <c r="D4273" s="1029">
        <v>75500</v>
      </c>
      <c r="E4273" s="612">
        <f t="shared" si="66"/>
        <v>76319.210000008636</v>
      </c>
    </row>
    <row r="4274" spans="1:5" ht="22.5" customHeight="1">
      <c r="A4274" s="1013" t="s">
        <v>23809</v>
      </c>
      <c r="B4274" s="1013" t="s">
        <v>23832</v>
      </c>
      <c r="C4274" s="1017">
        <v>0</v>
      </c>
      <c r="D4274" s="1029">
        <v>127900</v>
      </c>
      <c r="E4274" s="612">
        <f t="shared" si="66"/>
        <v>-51580.789999991364</v>
      </c>
    </row>
    <row r="4275" spans="1:5" ht="22.5" customHeight="1">
      <c r="A4275" s="1013" t="s">
        <v>23812</v>
      </c>
      <c r="B4275" s="1013" t="s">
        <v>23833</v>
      </c>
      <c r="C4275" s="1017">
        <v>0</v>
      </c>
      <c r="D4275" s="1029">
        <v>130000</v>
      </c>
      <c r="E4275" s="612">
        <f t="shared" si="66"/>
        <v>-181580.78999999136</v>
      </c>
    </row>
    <row r="4276" spans="1:5" ht="22.5" customHeight="1">
      <c r="A4276" s="1013" t="s">
        <v>23834</v>
      </c>
      <c r="B4276" s="1013" t="s">
        <v>23835</v>
      </c>
      <c r="C4276" s="1025">
        <v>5000</v>
      </c>
      <c r="D4276" s="1017">
        <v>0</v>
      </c>
      <c r="E4276" s="612">
        <f t="shared" si="66"/>
        <v>-176580.78999999136</v>
      </c>
    </row>
    <row r="4277" spans="1:5" ht="22.5" customHeight="1">
      <c r="A4277" s="1013" t="s">
        <v>23836</v>
      </c>
      <c r="B4277" s="1013" t="s">
        <v>23837</v>
      </c>
      <c r="C4277" s="1025">
        <v>10000</v>
      </c>
      <c r="D4277" s="1017">
        <v>0</v>
      </c>
      <c r="E4277" s="612">
        <f t="shared" si="66"/>
        <v>-166580.78999999136</v>
      </c>
    </row>
    <row r="4278" spans="1:5" ht="22.5" customHeight="1">
      <c r="A4278" s="1013" t="s">
        <v>23838</v>
      </c>
      <c r="B4278" s="1013" t="s">
        <v>23839</v>
      </c>
      <c r="C4278" s="1025">
        <v>15000</v>
      </c>
      <c r="D4278" s="1017">
        <v>0</v>
      </c>
      <c r="E4278" s="612">
        <f t="shared" si="66"/>
        <v>-151580.78999999136</v>
      </c>
    </row>
    <row r="4279" spans="1:5" ht="22.5" customHeight="1">
      <c r="A4279" s="1013" t="s">
        <v>23840</v>
      </c>
      <c r="B4279" s="1013" t="s">
        <v>23841</v>
      </c>
      <c r="C4279" s="1025">
        <v>35000</v>
      </c>
      <c r="D4279" s="1017">
        <v>0</v>
      </c>
      <c r="E4279" s="612">
        <f t="shared" si="66"/>
        <v>-116580.78999999136</v>
      </c>
    </row>
    <row r="4280" spans="1:5" ht="22.5" customHeight="1">
      <c r="A4280" s="1013" t="s">
        <v>23842</v>
      </c>
      <c r="B4280" s="1013" t="s">
        <v>23843</v>
      </c>
      <c r="C4280" s="1025">
        <v>40000</v>
      </c>
      <c r="D4280" s="1017">
        <v>0</v>
      </c>
      <c r="E4280" s="612">
        <f t="shared" si="66"/>
        <v>-76580.789999991364</v>
      </c>
    </row>
    <row r="4281" spans="1:5" ht="22.5" customHeight="1">
      <c r="A4281" s="1013" t="s">
        <v>23844</v>
      </c>
      <c r="B4281" s="1013" t="s">
        <v>23845</v>
      </c>
      <c r="C4281" s="1025">
        <v>60000</v>
      </c>
      <c r="D4281" s="1017">
        <v>0</v>
      </c>
      <c r="E4281" s="612">
        <f t="shared" si="66"/>
        <v>-16580.789999991364</v>
      </c>
    </row>
    <row r="4282" spans="1:5" ht="22.5" customHeight="1">
      <c r="A4282" s="1013" t="s">
        <v>23846</v>
      </c>
      <c r="B4282" s="1013" t="s">
        <v>23847</v>
      </c>
      <c r="C4282" s="1025">
        <v>7000</v>
      </c>
      <c r="D4282" s="1017">
        <v>0</v>
      </c>
      <c r="E4282" s="612">
        <f t="shared" si="66"/>
        <v>-9580.7899999913643</v>
      </c>
    </row>
    <row r="4283" spans="1:5" ht="22.5" customHeight="1">
      <c r="A4283" s="1013" t="s">
        <v>23848</v>
      </c>
      <c r="B4283" s="1013" t="s">
        <v>23849</v>
      </c>
      <c r="C4283" s="1025">
        <v>20000</v>
      </c>
      <c r="D4283" s="1017">
        <v>0</v>
      </c>
      <c r="E4283" s="612">
        <f t="shared" si="66"/>
        <v>10419.210000008636</v>
      </c>
    </row>
    <row r="4284" spans="1:5" ht="22.5" customHeight="1">
      <c r="A4284" s="1013" t="s">
        <v>23850</v>
      </c>
      <c r="B4284" s="1013" t="s">
        <v>23851</v>
      </c>
      <c r="C4284" s="1025">
        <v>6000</v>
      </c>
      <c r="D4284" s="1017">
        <v>0</v>
      </c>
      <c r="E4284" s="612">
        <f t="shared" si="66"/>
        <v>16419.210000008636</v>
      </c>
    </row>
    <row r="4285" spans="1:5" ht="22.5" customHeight="1">
      <c r="A4285" s="1013" t="s">
        <v>23852</v>
      </c>
      <c r="B4285" s="1013" t="s">
        <v>23853</v>
      </c>
      <c r="C4285" s="1025">
        <v>45000</v>
      </c>
      <c r="D4285" s="1017">
        <v>0</v>
      </c>
      <c r="E4285" s="612">
        <f t="shared" si="66"/>
        <v>61419.210000008636</v>
      </c>
    </row>
    <row r="4286" spans="1:5" ht="22.5" customHeight="1">
      <c r="A4286" s="1013" t="s">
        <v>23854</v>
      </c>
      <c r="B4286" s="1013" t="s">
        <v>23855</v>
      </c>
      <c r="C4286" s="1025">
        <v>54000</v>
      </c>
      <c r="D4286" s="1017">
        <v>0</v>
      </c>
      <c r="E4286" s="612">
        <f t="shared" si="66"/>
        <v>115419.21000000864</v>
      </c>
    </row>
    <row r="4287" spans="1:5" ht="22.5" customHeight="1">
      <c r="A4287" s="1013" t="s">
        <v>23856</v>
      </c>
      <c r="B4287" s="1013" t="s">
        <v>8336</v>
      </c>
      <c r="C4287" s="1017">
        <v>0</v>
      </c>
      <c r="D4287" s="1029">
        <v>500</v>
      </c>
      <c r="E4287" s="612">
        <f t="shared" si="66"/>
        <v>114919.21000000864</v>
      </c>
    </row>
    <row r="4288" spans="1:5" ht="22.5" customHeight="1">
      <c r="A4288" s="1013" t="s">
        <v>23857</v>
      </c>
      <c r="B4288" s="1013" t="s">
        <v>23858</v>
      </c>
      <c r="C4288" s="1025">
        <v>5000</v>
      </c>
      <c r="D4288" s="1017">
        <v>0</v>
      </c>
      <c r="E4288" s="612">
        <f t="shared" si="66"/>
        <v>119919.21000000864</v>
      </c>
    </row>
    <row r="4289" spans="1:5" ht="22.5" customHeight="1">
      <c r="A4289" s="1013" t="s">
        <v>23859</v>
      </c>
      <c r="B4289" s="1013" t="s">
        <v>23860</v>
      </c>
      <c r="C4289" s="1025">
        <v>75000</v>
      </c>
      <c r="D4289" s="1017">
        <v>0</v>
      </c>
      <c r="E4289" s="612">
        <f t="shared" si="66"/>
        <v>194919.21000000864</v>
      </c>
    </row>
    <row r="4290" spans="1:5" ht="22.5" customHeight="1">
      <c r="A4290" s="1013" t="s">
        <v>23861</v>
      </c>
      <c r="B4290" s="1013" t="s">
        <v>23862</v>
      </c>
      <c r="C4290" s="1025">
        <v>20000</v>
      </c>
      <c r="D4290" s="1017">
        <v>0</v>
      </c>
      <c r="E4290" s="612">
        <f t="shared" si="66"/>
        <v>214919.21000000864</v>
      </c>
    </row>
    <row r="4291" spans="1:5" ht="22.5" customHeight="1">
      <c r="A4291" s="1013" t="s">
        <v>23863</v>
      </c>
      <c r="B4291" s="1013" t="s">
        <v>23862</v>
      </c>
      <c r="C4291" s="1025">
        <v>20000</v>
      </c>
      <c r="D4291" s="1017">
        <v>0</v>
      </c>
      <c r="E4291" s="612">
        <f t="shared" ref="E4291:E4354" si="67">E4290-D4291+C4291</f>
        <v>234919.21000000864</v>
      </c>
    </row>
    <row r="4292" spans="1:5" ht="22.5" customHeight="1">
      <c r="A4292" s="1013" t="s">
        <v>23864</v>
      </c>
      <c r="B4292" s="1013" t="s">
        <v>23862</v>
      </c>
      <c r="C4292" s="1025">
        <v>3500</v>
      </c>
      <c r="D4292" s="1017">
        <v>0</v>
      </c>
      <c r="E4292" s="612">
        <f t="shared" si="67"/>
        <v>238419.21000000864</v>
      </c>
    </row>
    <row r="4293" spans="1:5" ht="22.5" customHeight="1">
      <c r="A4293" s="1013" t="s">
        <v>23916</v>
      </c>
      <c r="B4293" s="1013" t="s">
        <v>23917</v>
      </c>
      <c r="C4293" s="1025">
        <v>60000</v>
      </c>
      <c r="D4293" s="1017">
        <v>0</v>
      </c>
      <c r="E4293" s="612">
        <f t="shared" si="67"/>
        <v>298419.21000000864</v>
      </c>
    </row>
    <row r="4294" spans="1:5" ht="22.5" customHeight="1">
      <c r="A4294" s="1013" t="s">
        <v>23918</v>
      </c>
      <c r="B4294" s="1013" t="s">
        <v>23919</v>
      </c>
      <c r="C4294" s="1025">
        <v>40000</v>
      </c>
      <c r="D4294" s="1017">
        <v>0</v>
      </c>
      <c r="E4294" s="612">
        <f t="shared" si="67"/>
        <v>338419.21000000864</v>
      </c>
    </row>
    <row r="4295" spans="1:5" ht="22.5" customHeight="1">
      <c r="A4295" s="1013" t="s">
        <v>23920</v>
      </c>
      <c r="B4295" s="1013" t="s">
        <v>23921</v>
      </c>
      <c r="C4295" s="1025">
        <v>50000</v>
      </c>
      <c r="D4295" s="1017">
        <v>0</v>
      </c>
      <c r="E4295" s="612">
        <f t="shared" si="67"/>
        <v>388419.21000000864</v>
      </c>
    </row>
    <row r="4296" spans="1:5" ht="22.5" customHeight="1">
      <c r="A4296" s="1013" t="s">
        <v>23922</v>
      </c>
      <c r="B4296" s="1013" t="s">
        <v>23923</v>
      </c>
      <c r="C4296" s="1025">
        <v>65000</v>
      </c>
      <c r="D4296" s="1017">
        <v>0</v>
      </c>
      <c r="E4296" s="612">
        <f t="shared" si="67"/>
        <v>453419.21000000864</v>
      </c>
    </row>
    <row r="4297" spans="1:5" ht="22.5" customHeight="1">
      <c r="A4297" s="1013" t="s">
        <v>23924</v>
      </c>
      <c r="B4297" s="1013" t="s">
        <v>23925</v>
      </c>
      <c r="C4297" s="1025">
        <v>1000</v>
      </c>
      <c r="D4297" s="1017">
        <v>0</v>
      </c>
      <c r="E4297" s="612">
        <f t="shared" si="67"/>
        <v>454419.21000000864</v>
      </c>
    </row>
    <row r="4298" spans="1:5" ht="22.5" customHeight="1">
      <c r="A4298" s="1013" t="s">
        <v>23926</v>
      </c>
      <c r="B4298" s="1013" t="s">
        <v>23927</v>
      </c>
      <c r="C4298" s="1025">
        <v>5000</v>
      </c>
      <c r="D4298" s="1017">
        <v>0</v>
      </c>
      <c r="E4298" s="612">
        <f t="shared" si="67"/>
        <v>459419.21000000864</v>
      </c>
    </row>
    <row r="4299" spans="1:5" ht="22.5" customHeight="1">
      <c r="A4299" s="1013" t="s">
        <v>23928</v>
      </c>
      <c r="B4299" s="1013" t="s">
        <v>23929</v>
      </c>
      <c r="C4299" s="1025">
        <v>5000</v>
      </c>
      <c r="D4299" s="1017">
        <v>0</v>
      </c>
      <c r="E4299" s="612">
        <f t="shared" si="67"/>
        <v>464419.21000000864</v>
      </c>
    </row>
    <row r="4300" spans="1:5" ht="22.5" customHeight="1">
      <c r="A4300" s="1013" t="s">
        <v>23930</v>
      </c>
      <c r="B4300" s="1013" t="s">
        <v>23931</v>
      </c>
      <c r="C4300" s="1025">
        <v>5000</v>
      </c>
      <c r="D4300" s="1017">
        <v>0</v>
      </c>
      <c r="E4300" s="612">
        <f t="shared" si="67"/>
        <v>469419.21000000864</v>
      </c>
    </row>
    <row r="4301" spans="1:5" ht="22.5" customHeight="1">
      <c r="A4301" s="1013" t="s">
        <v>23932</v>
      </c>
      <c r="B4301" s="1013" t="s">
        <v>23933</v>
      </c>
      <c r="C4301" s="1025">
        <v>5000</v>
      </c>
      <c r="D4301" s="1017">
        <v>0</v>
      </c>
      <c r="E4301" s="612">
        <f t="shared" si="67"/>
        <v>474419.21000000864</v>
      </c>
    </row>
    <row r="4302" spans="1:5" ht="22.5" customHeight="1">
      <c r="A4302" s="1013" t="s">
        <v>23934</v>
      </c>
      <c r="B4302" s="1013" t="s">
        <v>23935</v>
      </c>
      <c r="C4302" s="1025">
        <v>5000</v>
      </c>
      <c r="D4302" s="1017">
        <v>0</v>
      </c>
      <c r="E4302" s="612">
        <f t="shared" si="67"/>
        <v>479419.21000000864</v>
      </c>
    </row>
    <row r="4303" spans="1:5" ht="22.5" customHeight="1">
      <c r="A4303" s="1013" t="s">
        <v>23928</v>
      </c>
      <c r="B4303" s="1013" t="s">
        <v>23936</v>
      </c>
      <c r="C4303" s="1025">
        <v>10000</v>
      </c>
      <c r="D4303" s="1017">
        <v>0</v>
      </c>
      <c r="E4303" s="612">
        <f t="shared" si="67"/>
        <v>489419.21000000864</v>
      </c>
    </row>
    <row r="4304" spans="1:5" ht="22.5" customHeight="1">
      <c r="A4304" s="1013" t="s">
        <v>23924</v>
      </c>
      <c r="B4304" s="1013" t="s">
        <v>23937</v>
      </c>
      <c r="C4304" s="1025">
        <v>16500</v>
      </c>
      <c r="D4304" s="1017">
        <v>0</v>
      </c>
      <c r="E4304" s="612">
        <f t="shared" si="67"/>
        <v>505919.21000000864</v>
      </c>
    </row>
    <row r="4305" spans="1:5" ht="22.5" customHeight="1">
      <c r="A4305" s="1013" t="s">
        <v>23938</v>
      </c>
      <c r="B4305" s="1013" t="s">
        <v>23939</v>
      </c>
      <c r="C4305" s="1025">
        <v>30000</v>
      </c>
      <c r="D4305" s="1017">
        <v>0</v>
      </c>
      <c r="E4305" s="612">
        <f t="shared" si="67"/>
        <v>535919.21000000858</v>
      </c>
    </row>
    <row r="4306" spans="1:5" ht="22.5" customHeight="1">
      <c r="A4306" s="1013" t="s">
        <v>23940</v>
      </c>
      <c r="B4306" s="1013" t="s">
        <v>23941</v>
      </c>
      <c r="C4306" s="1025">
        <v>5000</v>
      </c>
      <c r="D4306" s="1017">
        <v>0</v>
      </c>
      <c r="E4306" s="612">
        <f t="shared" si="67"/>
        <v>540919.21000000858</v>
      </c>
    </row>
    <row r="4307" spans="1:5" ht="22.5" customHeight="1">
      <c r="A4307" s="1013" t="s">
        <v>23942</v>
      </c>
      <c r="B4307" s="1013" t="s">
        <v>23943</v>
      </c>
      <c r="C4307" s="1025">
        <v>5000</v>
      </c>
      <c r="D4307" s="1017">
        <v>0</v>
      </c>
      <c r="E4307" s="612">
        <f t="shared" si="67"/>
        <v>545919.21000000858</v>
      </c>
    </row>
    <row r="4308" spans="1:5" ht="22.5" customHeight="1">
      <c r="A4308" s="1013" t="s">
        <v>23944</v>
      </c>
      <c r="B4308" s="1013" t="s">
        <v>23945</v>
      </c>
      <c r="C4308" s="1025">
        <v>15000</v>
      </c>
      <c r="D4308" s="1017">
        <v>0</v>
      </c>
      <c r="E4308" s="612">
        <f t="shared" si="67"/>
        <v>560919.21000000858</v>
      </c>
    </row>
    <row r="4309" spans="1:5" ht="22.5" customHeight="1">
      <c r="A4309" s="1013" t="s">
        <v>23946</v>
      </c>
      <c r="B4309" s="1013" t="s">
        <v>23947</v>
      </c>
      <c r="C4309" s="1025">
        <v>15000</v>
      </c>
      <c r="D4309" s="1017">
        <v>0</v>
      </c>
      <c r="E4309" s="612">
        <f t="shared" si="67"/>
        <v>575919.21000000858</v>
      </c>
    </row>
    <row r="4310" spans="1:5" ht="22.5" customHeight="1">
      <c r="A4310" s="1013" t="s">
        <v>23948</v>
      </c>
      <c r="B4310" s="1013" t="s">
        <v>23949</v>
      </c>
      <c r="C4310" s="1025">
        <v>40000</v>
      </c>
      <c r="D4310" s="1017">
        <v>0</v>
      </c>
      <c r="E4310" s="612">
        <f t="shared" si="67"/>
        <v>615919.21000000858</v>
      </c>
    </row>
    <row r="4311" spans="1:5" ht="22.5" customHeight="1">
      <c r="A4311" s="1013" t="s">
        <v>23950</v>
      </c>
      <c r="B4311" s="1013" t="s">
        <v>23951</v>
      </c>
      <c r="C4311" s="1025">
        <v>45000</v>
      </c>
      <c r="D4311" s="1017">
        <v>0</v>
      </c>
      <c r="E4311" s="612">
        <f t="shared" si="67"/>
        <v>660919.21000000858</v>
      </c>
    </row>
    <row r="4312" spans="1:5" ht="22.5" customHeight="1">
      <c r="A4312" s="1013" t="s">
        <v>23952</v>
      </c>
      <c r="B4312" s="1013" t="s">
        <v>8336</v>
      </c>
      <c r="C4312" s="1017">
        <v>0</v>
      </c>
      <c r="D4312" s="1029">
        <v>500</v>
      </c>
      <c r="E4312" s="612">
        <f t="shared" si="67"/>
        <v>660419.21000000858</v>
      </c>
    </row>
    <row r="4313" spans="1:5" ht="22.5" customHeight="1">
      <c r="A4313" s="1013" t="s">
        <v>23953</v>
      </c>
      <c r="B4313" s="1013" t="s">
        <v>23954</v>
      </c>
      <c r="C4313" s="1025">
        <v>20000</v>
      </c>
      <c r="D4313" s="1017">
        <v>0</v>
      </c>
      <c r="E4313" s="612">
        <f t="shared" si="67"/>
        <v>680419.21000000858</v>
      </c>
    </row>
    <row r="4314" spans="1:5" ht="22.5" customHeight="1">
      <c r="A4314" s="1013" t="s">
        <v>23955</v>
      </c>
      <c r="B4314" s="1013" t="s">
        <v>23956</v>
      </c>
      <c r="C4314" s="1025">
        <v>40000</v>
      </c>
      <c r="D4314" s="1017">
        <v>0</v>
      </c>
      <c r="E4314" s="612">
        <f t="shared" si="67"/>
        <v>720419.21000000858</v>
      </c>
    </row>
    <row r="4315" spans="1:5" ht="22.5" customHeight="1">
      <c r="A4315" s="1013" t="s">
        <v>23957</v>
      </c>
      <c r="B4315" s="1013" t="s">
        <v>23958</v>
      </c>
      <c r="C4315" s="1025">
        <v>50500</v>
      </c>
      <c r="D4315" s="1017">
        <v>0</v>
      </c>
      <c r="E4315" s="612">
        <f t="shared" si="67"/>
        <v>770919.21000000858</v>
      </c>
    </row>
    <row r="4316" spans="1:5" ht="22.5" customHeight="1">
      <c r="A4316" s="1013" t="s">
        <v>23959</v>
      </c>
      <c r="B4316" s="1013" t="s">
        <v>23960</v>
      </c>
      <c r="C4316" s="1017">
        <v>0</v>
      </c>
      <c r="D4316" s="1029">
        <v>26.88</v>
      </c>
      <c r="E4316" s="612">
        <f t="shared" si="67"/>
        <v>770892.33000000857</v>
      </c>
    </row>
    <row r="4317" spans="1:5" ht="22.5" customHeight="1">
      <c r="A4317" s="1013" t="s">
        <v>23961</v>
      </c>
      <c r="B4317" s="1013" t="s">
        <v>23962</v>
      </c>
      <c r="C4317" s="1017">
        <v>0</v>
      </c>
      <c r="D4317" s="1029">
        <v>26.88</v>
      </c>
      <c r="E4317" s="612">
        <f t="shared" si="67"/>
        <v>770865.45000000857</v>
      </c>
    </row>
    <row r="4318" spans="1:5" ht="22.5" customHeight="1">
      <c r="A4318" s="1013" t="s">
        <v>23961</v>
      </c>
      <c r="B4318" s="1013" t="s">
        <v>23963</v>
      </c>
      <c r="C4318" s="1017">
        <v>0</v>
      </c>
      <c r="D4318" s="1029">
        <v>26.88</v>
      </c>
      <c r="E4318" s="612">
        <f t="shared" si="67"/>
        <v>770838.57000000856</v>
      </c>
    </row>
    <row r="4319" spans="1:5" ht="22.5" customHeight="1">
      <c r="A4319" s="1013" t="s">
        <v>23961</v>
      </c>
      <c r="B4319" s="1013" t="s">
        <v>23964</v>
      </c>
      <c r="C4319" s="1017">
        <v>0</v>
      </c>
      <c r="D4319" s="1029">
        <v>53.75</v>
      </c>
      <c r="E4319" s="612">
        <f t="shared" si="67"/>
        <v>770784.82000000856</v>
      </c>
    </row>
    <row r="4320" spans="1:5" ht="22.5" customHeight="1">
      <c r="A4320" s="1013" t="s">
        <v>23961</v>
      </c>
      <c r="B4320" s="1013" t="s">
        <v>23965</v>
      </c>
      <c r="C4320" s="1017">
        <v>0</v>
      </c>
      <c r="D4320" s="1029">
        <v>53.75</v>
      </c>
      <c r="E4320" s="612">
        <f t="shared" si="67"/>
        <v>770731.07000000856</v>
      </c>
    </row>
    <row r="4321" spans="1:5" ht="22.5" customHeight="1">
      <c r="A4321" s="1013" t="s">
        <v>23961</v>
      </c>
      <c r="B4321" s="1013" t="s">
        <v>23966</v>
      </c>
      <c r="C4321" s="1017">
        <v>0</v>
      </c>
      <c r="D4321" s="1029">
        <v>8000</v>
      </c>
      <c r="E4321" s="612">
        <f t="shared" si="67"/>
        <v>762731.07000000856</v>
      </c>
    </row>
    <row r="4322" spans="1:5" ht="22.5" customHeight="1">
      <c r="A4322" s="1013" t="s">
        <v>23961</v>
      </c>
      <c r="B4322" s="1013" t="s">
        <v>23967</v>
      </c>
      <c r="C4322" s="1017">
        <v>0</v>
      </c>
      <c r="D4322" s="1029">
        <v>11000</v>
      </c>
      <c r="E4322" s="612">
        <f t="shared" si="67"/>
        <v>751731.07000000856</v>
      </c>
    </row>
    <row r="4323" spans="1:5" ht="22.5" customHeight="1">
      <c r="A4323" s="1013" t="s">
        <v>23959</v>
      </c>
      <c r="B4323" s="1013" t="s">
        <v>23968</v>
      </c>
      <c r="C4323" s="1017">
        <v>0</v>
      </c>
      <c r="D4323" s="1029">
        <v>12000</v>
      </c>
      <c r="E4323" s="612">
        <f t="shared" si="67"/>
        <v>739731.07000000856</v>
      </c>
    </row>
    <row r="4324" spans="1:5" ht="22.5" customHeight="1">
      <c r="A4324" s="1013" t="s">
        <v>23959</v>
      </c>
      <c r="B4324" s="1013" t="s">
        <v>23969</v>
      </c>
      <c r="C4324" s="1017">
        <v>0</v>
      </c>
      <c r="D4324" s="1029">
        <v>14500</v>
      </c>
      <c r="E4324" s="612">
        <f t="shared" si="67"/>
        <v>725231.07000000856</v>
      </c>
    </row>
    <row r="4325" spans="1:5" ht="22.5" customHeight="1">
      <c r="A4325" s="1013" t="s">
        <v>23959</v>
      </c>
      <c r="B4325" s="1013" t="s">
        <v>23970</v>
      </c>
      <c r="C4325" s="1017">
        <v>0</v>
      </c>
      <c r="D4325" s="1029">
        <v>15200</v>
      </c>
      <c r="E4325" s="612">
        <f t="shared" si="67"/>
        <v>710031.07000000856</v>
      </c>
    </row>
    <row r="4326" spans="1:5" ht="22.5" customHeight="1">
      <c r="A4326" s="1013" t="s">
        <v>23959</v>
      </c>
      <c r="B4326" s="1013" t="s">
        <v>23971</v>
      </c>
      <c r="C4326" s="1017">
        <v>0</v>
      </c>
      <c r="D4326" s="1029">
        <v>22000</v>
      </c>
      <c r="E4326" s="612">
        <f t="shared" si="67"/>
        <v>688031.07000000856</v>
      </c>
    </row>
    <row r="4327" spans="1:5" ht="22.5" customHeight="1">
      <c r="A4327" s="1013" t="s">
        <v>23959</v>
      </c>
      <c r="B4327" s="1013" t="s">
        <v>23972</v>
      </c>
      <c r="C4327" s="1017">
        <v>0</v>
      </c>
      <c r="D4327" s="1029">
        <v>70000</v>
      </c>
      <c r="E4327" s="612">
        <f t="shared" si="67"/>
        <v>618031.07000000856</v>
      </c>
    </row>
    <row r="4328" spans="1:5" ht="22.5" customHeight="1">
      <c r="A4328" s="1013" t="s">
        <v>23959</v>
      </c>
      <c r="B4328" s="1013" t="s">
        <v>23973</v>
      </c>
      <c r="C4328" s="1017">
        <v>0</v>
      </c>
      <c r="D4328" s="1029">
        <v>78950</v>
      </c>
      <c r="E4328" s="612">
        <f t="shared" si="67"/>
        <v>539081.07000000856</v>
      </c>
    </row>
    <row r="4329" spans="1:5" ht="22.5" customHeight="1">
      <c r="A4329" s="1013" t="s">
        <v>23961</v>
      </c>
      <c r="B4329" s="1013" t="s">
        <v>23974</v>
      </c>
      <c r="C4329" s="1017">
        <v>0</v>
      </c>
      <c r="D4329" s="1029">
        <v>80000</v>
      </c>
      <c r="E4329" s="612">
        <f t="shared" si="67"/>
        <v>459081.07000000856</v>
      </c>
    </row>
    <row r="4330" spans="1:5" ht="22.5" customHeight="1">
      <c r="A4330" s="1013" t="s">
        <v>23961</v>
      </c>
      <c r="B4330" s="1013" t="s">
        <v>23975</v>
      </c>
      <c r="C4330" s="1017">
        <v>0</v>
      </c>
      <c r="D4330" s="1029">
        <v>100000</v>
      </c>
      <c r="E4330" s="612">
        <f t="shared" si="67"/>
        <v>359081.07000000856</v>
      </c>
    </row>
    <row r="4331" spans="1:5" ht="22.5" customHeight="1">
      <c r="A4331" s="1013" t="s">
        <v>23976</v>
      </c>
      <c r="B4331" s="1013" t="s">
        <v>23977</v>
      </c>
      <c r="C4331" s="1025">
        <v>43500</v>
      </c>
      <c r="D4331" s="1017">
        <v>0</v>
      </c>
      <c r="E4331" s="612">
        <f t="shared" si="67"/>
        <v>402581.07000000856</v>
      </c>
    </row>
    <row r="4332" spans="1:5" ht="22.5" customHeight="1">
      <c r="A4332" s="1013" t="s">
        <v>23978</v>
      </c>
      <c r="B4332" s="1013" t="s">
        <v>23979</v>
      </c>
      <c r="C4332" s="1025">
        <v>68400</v>
      </c>
      <c r="D4332" s="1017">
        <v>0</v>
      </c>
      <c r="E4332" s="612">
        <f t="shared" si="67"/>
        <v>470981.07000000856</v>
      </c>
    </row>
    <row r="4333" spans="1:5" ht="22.5" customHeight="1">
      <c r="A4333" s="1013" t="s">
        <v>24001</v>
      </c>
      <c r="B4333" s="1013" t="s">
        <v>24002</v>
      </c>
      <c r="C4333" s="1025">
        <v>56000</v>
      </c>
      <c r="D4333" s="1017">
        <v>0</v>
      </c>
      <c r="E4333" s="612">
        <f t="shared" si="67"/>
        <v>526981.07000000856</v>
      </c>
    </row>
    <row r="4334" spans="1:5" ht="22.5" customHeight="1">
      <c r="A4334" s="1013" t="s">
        <v>24003</v>
      </c>
      <c r="B4334" s="1013" t="s">
        <v>24040</v>
      </c>
      <c r="C4334" s="1025">
        <v>28000</v>
      </c>
      <c r="D4334" s="1017">
        <v>0</v>
      </c>
      <c r="E4334" s="612">
        <f t="shared" si="67"/>
        <v>554981.07000000856</v>
      </c>
    </row>
    <row r="4335" spans="1:5" ht="22.5" customHeight="1">
      <c r="A4335" s="1013" t="s">
        <v>24004</v>
      </c>
      <c r="B4335" s="1038" t="s">
        <v>24005</v>
      </c>
      <c r="C4335" s="1025">
        <v>43500</v>
      </c>
      <c r="D4335" s="1017">
        <v>0</v>
      </c>
      <c r="E4335" s="612">
        <f t="shared" si="67"/>
        <v>598481.07000000856</v>
      </c>
    </row>
    <row r="4336" spans="1:5" ht="22.5" customHeight="1">
      <c r="A4336" s="1013" t="s">
        <v>24006</v>
      </c>
      <c r="B4336" s="1013" t="s">
        <v>24007</v>
      </c>
      <c r="C4336" s="1025">
        <v>29500</v>
      </c>
      <c r="D4336" s="1017">
        <v>0</v>
      </c>
      <c r="E4336" s="612">
        <f t="shared" si="67"/>
        <v>627981.07000000856</v>
      </c>
    </row>
    <row r="4337" spans="1:5" ht="22.5" customHeight="1">
      <c r="A4337" s="1013" t="s">
        <v>24008</v>
      </c>
      <c r="B4337" s="1013" t="s">
        <v>24009</v>
      </c>
      <c r="C4337" s="1025">
        <v>31500</v>
      </c>
      <c r="D4337" s="1017">
        <v>0</v>
      </c>
      <c r="E4337" s="612">
        <f t="shared" si="67"/>
        <v>659481.07000000856</v>
      </c>
    </row>
    <row r="4338" spans="1:5" ht="22.5" customHeight="1">
      <c r="A4338" s="1013" t="s">
        <v>24010</v>
      </c>
      <c r="B4338" s="1013" t="s">
        <v>24011</v>
      </c>
      <c r="C4338" s="1025">
        <v>52500</v>
      </c>
      <c r="D4338" s="1017">
        <v>0</v>
      </c>
      <c r="E4338" s="612">
        <f t="shared" si="67"/>
        <v>711981.07000000856</v>
      </c>
    </row>
    <row r="4339" spans="1:5" ht="22.5" customHeight="1">
      <c r="A4339" s="1013" t="s">
        <v>24012</v>
      </c>
      <c r="B4339" s="1038" t="s">
        <v>24013</v>
      </c>
      <c r="C4339" s="1025">
        <v>45000</v>
      </c>
      <c r="D4339" s="1017">
        <v>0</v>
      </c>
      <c r="E4339" s="612">
        <f t="shared" si="67"/>
        <v>756981.07000000856</v>
      </c>
    </row>
    <row r="4340" spans="1:5" ht="22.5" customHeight="1">
      <c r="A4340" s="1013" t="s">
        <v>24014</v>
      </c>
      <c r="B4340" s="1013" t="s">
        <v>24015</v>
      </c>
      <c r="C4340" s="1025">
        <v>38500</v>
      </c>
      <c r="D4340" s="1017">
        <v>0</v>
      </c>
      <c r="E4340" s="612">
        <f t="shared" si="67"/>
        <v>795481.07000000856</v>
      </c>
    </row>
    <row r="4341" spans="1:5" ht="22.5" customHeight="1">
      <c r="A4341" s="1013" t="s">
        <v>24016</v>
      </c>
      <c r="B4341" s="1013" t="s">
        <v>24017</v>
      </c>
      <c r="C4341" s="1025">
        <v>20000</v>
      </c>
      <c r="D4341" s="1017">
        <v>0</v>
      </c>
      <c r="E4341" s="612">
        <f t="shared" si="67"/>
        <v>815481.07000000856</v>
      </c>
    </row>
    <row r="4342" spans="1:5" ht="22.5" customHeight="1">
      <c r="A4342" s="1013" t="s">
        <v>24018</v>
      </c>
      <c r="B4342" s="1013" t="s">
        <v>24019</v>
      </c>
      <c r="C4342" s="1025">
        <v>28000</v>
      </c>
      <c r="D4342" s="1017">
        <v>0</v>
      </c>
      <c r="E4342" s="612">
        <f t="shared" si="67"/>
        <v>843481.07000000856</v>
      </c>
    </row>
    <row r="4343" spans="1:5" ht="22.5" customHeight="1">
      <c r="A4343" s="1013" t="s">
        <v>24020</v>
      </c>
      <c r="B4343" s="1013" t="s">
        <v>24021</v>
      </c>
      <c r="C4343" s="1025">
        <v>28000</v>
      </c>
      <c r="D4343" s="1017">
        <v>0</v>
      </c>
      <c r="E4343" s="612">
        <f t="shared" si="67"/>
        <v>871481.07000000856</v>
      </c>
    </row>
    <row r="4344" spans="1:5" ht="22.5" customHeight="1">
      <c r="A4344" s="1013" t="s">
        <v>24022</v>
      </c>
      <c r="B4344" s="1013" t="s">
        <v>24023</v>
      </c>
      <c r="C4344" s="1025">
        <v>10000</v>
      </c>
      <c r="D4344" s="1017">
        <v>0</v>
      </c>
      <c r="E4344" s="612">
        <f t="shared" si="67"/>
        <v>881481.07000000856</v>
      </c>
    </row>
    <row r="4345" spans="1:5" ht="22.5" customHeight="1">
      <c r="A4345" s="1013" t="s">
        <v>24024</v>
      </c>
      <c r="B4345" s="1013" t="s">
        <v>24025</v>
      </c>
      <c r="C4345" s="1025">
        <v>15000</v>
      </c>
      <c r="D4345" s="1017">
        <v>0</v>
      </c>
      <c r="E4345" s="612">
        <f t="shared" si="67"/>
        <v>896481.07000000856</v>
      </c>
    </row>
    <row r="4346" spans="1:5" ht="22.5" customHeight="1">
      <c r="A4346" s="1013" t="s">
        <v>24026</v>
      </c>
      <c r="B4346" s="1013" t="s">
        <v>8336</v>
      </c>
      <c r="C4346" s="1017">
        <v>0</v>
      </c>
      <c r="D4346" s="1029">
        <v>800</v>
      </c>
      <c r="E4346" s="612">
        <f t="shared" si="67"/>
        <v>895681.07000000856</v>
      </c>
    </row>
    <row r="4347" spans="1:5" ht="22.5" customHeight="1">
      <c r="A4347" s="1013" t="s">
        <v>24027</v>
      </c>
      <c r="B4347" s="1013" t="s">
        <v>24041</v>
      </c>
      <c r="C4347" s="1025">
        <v>30000</v>
      </c>
      <c r="D4347" s="1017">
        <v>0</v>
      </c>
      <c r="E4347" s="612">
        <f t="shared" si="67"/>
        <v>925681.07000000856</v>
      </c>
    </row>
    <row r="4348" spans="1:5" ht="22.5" customHeight="1">
      <c r="A4348" s="1013" t="s">
        <v>24028</v>
      </c>
      <c r="B4348" s="1013" t="s">
        <v>24029</v>
      </c>
      <c r="C4348" s="1025">
        <v>43000</v>
      </c>
      <c r="D4348" s="1017">
        <v>0</v>
      </c>
      <c r="E4348" s="612">
        <f t="shared" si="67"/>
        <v>968681.07000000856</v>
      </c>
    </row>
    <row r="4349" spans="1:5" ht="22.5" customHeight="1">
      <c r="A4349" s="1013" t="s">
        <v>24030</v>
      </c>
      <c r="B4349" s="1013" t="s">
        <v>24031</v>
      </c>
      <c r="C4349" s="1025">
        <v>24500</v>
      </c>
      <c r="D4349" s="1017">
        <v>0</v>
      </c>
      <c r="E4349" s="612">
        <f t="shared" si="67"/>
        <v>993181.07000000856</v>
      </c>
    </row>
    <row r="4350" spans="1:5" ht="22.5" customHeight="1">
      <c r="A4350" s="1013" t="s">
        <v>24032</v>
      </c>
      <c r="B4350" s="1013" t="s">
        <v>24033</v>
      </c>
      <c r="C4350" s="1025">
        <v>18000</v>
      </c>
      <c r="D4350" s="1017">
        <v>0</v>
      </c>
      <c r="E4350" s="612">
        <f t="shared" si="67"/>
        <v>1011181.0700000086</v>
      </c>
    </row>
    <row r="4351" spans="1:5" ht="22.5" customHeight="1">
      <c r="A4351" s="1013" t="s">
        <v>24034</v>
      </c>
      <c r="B4351" s="1013" t="s">
        <v>24035</v>
      </c>
      <c r="C4351" s="1025">
        <v>135000</v>
      </c>
      <c r="D4351" s="1017">
        <v>0</v>
      </c>
      <c r="E4351" s="612">
        <f t="shared" si="67"/>
        <v>1146181.0700000087</v>
      </c>
    </row>
    <row r="4352" spans="1:5" ht="22.5" customHeight="1">
      <c r="A4352" s="1013" t="s">
        <v>24036</v>
      </c>
      <c r="B4352" s="1013" t="s">
        <v>24037</v>
      </c>
      <c r="C4352" s="1025">
        <v>28000</v>
      </c>
      <c r="D4352" s="1017">
        <v>0</v>
      </c>
      <c r="E4352" s="612">
        <f t="shared" si="67"/>
        <v>1174181.0700000087</v>
      </c>
    </row>
    <row r="4353" spans="1:6" ht="22.5" customHeight="1">
      <c r="A4353" s="1013" t="s">
        <v>24038</v>
      </c>
      <c r="B4353" s="1013" t="s">
        <v>24039</v>
      </c>
      <c r="C4353" s="1025">
        <v>43500</v>
      </c>
      <c r="D4353" s="1017">
        <v>0</v>
      </c>
      <c r="E4353" s="612">
        <f t="shared" si="67"/>
        <v>1217681.0700000087</v>
      </c>
    </row>
    <row r="4354" spans="1:6" ht="22.5" customHeight="1">
      <c r="A4354" s="1013" t="s">
        <v>24047</v>
      </c>
      <c r="B4354" s="1013" t="s">
        <v>24048</v>
      </c>
      <c r="C4354" s="1025">
        <v>24500</v>
      </c>
      <c r="D4354" s="1017">
        <v>0</v>
      </c>
      <c r="E4354" s="612">
        <f t="shared" si="67"/>
        <v>1242181.0700000087</v>
      </c>
    </row>
    <row r="4355" spans="1:6" ht="22.5" customHeight="1">
      <c r="A4355" s="1013" t="s">
        <v>24049</v>
      </c>
      <c r="B4355" s="1013" t="s">
        <v>24050</v>
      </c>
      <c r="C4355" s="1025">
        <v>10000</v>
      </c>
      <c r="D4355" s="1017">
        <v>0</v>
      </c>
      <c r="E4355" s="612">
        <f t="shared" ref="E4355:E4418" si="68">E4354-D4355+C4355</f>
        <v>1252181.0700000087</v>
      </c>
    </row>
    <row r="4356" spans="1:6" ht="22.5" customHeight="1">
      <c r="A4356" s="1013" t="s">
        <v>24051</v>
      </c>
      <c r="B4356" s="1013" t="s">
        <v>24052</v>
      </c>
      <c r="C4356" s="1025">
        <v>31500</v>
      </c>
      <c r="D4356" s="1017">
        <v>0</v>
      </c>
      <c r="E4356" s="612">
        <f t="shared" si="68"/>
        <v>1283681.0700000087</v>
      </c>
    </row>
    <row r="4357" spans="1:6" ht="22.5" customHeight="1">
      <c r="A4357" s="1013" t="s">
        <v>24053</v>
      </c>
      <c r="B4357" s="1013" t="s">
        <v>24054</v>
      </c>
      <c r="C4357" s="1025">
        <v>35000</v>
      </c>
      <c r="D4357" s="1017">
        <v>0</v>
      </c>
      <c r="E4357" s="612">
        <f t="shared" si="68"/>
        <v>1318681.0700000087</v>
      </c>
    </row>
    <row r="4358" spans="1:6" ht="22.5" customHeight="1">
      <c r="A4358" s="1013" t="s">
        <v>24055</v>
      </c>
      <c r="B4358" s="1013" t="s">
        <v>24056</v>
      </c>
      <c r="C4358" s="1025">
        <v>29500</v>
      </c>
      <c r="D4358" s="1017">
        <v>0</v>
      </c>
      <c r="E4358" s="612">
        <f t="shared" si="68"/>
        <v>1348181.0700000087</v>
      </c>
    </row>
    <row r="4359" spans="1:6" ht="22.5" customHeight="1">
      <c r="A4359" s="1013" t="s">
        <v>24057</v>
      </c>
      <c r="B4359" s="1013" t="s">
        <v>24058</v>
      </c>
      <c r="C4359" s="1025">
        <v>30000</v>
      </c>
      <c r="D4359" s="1017">
        <v>0</v>
      </c>
      <c r="E4359" s="612">
        <f t="shared" si="68"/>
        <v>1378181.0700000087</v>
      </c>
    </row>
    <row r="4360" spans="1:6" ht="22.5" customHeight="1">
      <c r="A4360" s="1013" t="s">
        <v>24059</v>
      </c>
      <c r="B4360" s="1013" t="s">
        <v>24060</v>
      </c>
      <c r="C4360" s="1025">
        <v>10000</v>
      </c>
      <c r="D4360" s="1017">
        <v>0</v>
      </c>
      <c r="E4360" s="612">
        <f t="shared" si="68"/>
        <v>1388181.0700000087</v>
      </c>
    </row>
    <row r="4361" spans="1:6" ht="22.5" customHeight="1">
      <c r="A4361" s="1013" t="s">
        <v>24061</v>
      </c>
      <c r="B4361" s="1013" t="s">
        <v>24062</v>
      </c>
      <c r="C4361" s="1025">
        <v>61000</v>
      </c>
      <c r="D4361" s="1017">
        <v>0</v>
      </c>
      <c r="E4361" s="612">
        <f t="shared" si="68"/>
        <v>1449181.0700000087</v>
      </c>
    </row>
    <row r="4362" spans="1:6" ht="22.5" customHeight="1">
      <c r="A4362" s="1013" t="s">
        <v>24063</v>
      </c>
      <c r="B4362" s="1013" t="s">
        <v>24064</v>
      </c>
      <c r="C4362" s="1025">
        <v>29500</v>
      </c>
      <c r="D4362" s="1017">
        <v>0</v>
      </c>
      <c r="E4362" s="612">
        <f t="shared" si="68"/>
        <v>1478681.0700000087</v>
      </c>
    </row>
    <row r="4363" spans="1:6" ht="22.5" customHeight="1">
      <c r="A4363" s="1013" t="s">
        <v>24065</v>
      </c>
      <c r="B4363" s="1013" t="s">
        <v>24066</v>
      </c>
      <c r="C4363" s="1025">
        <v>10000</v>
      </c>
      <c r="D4363" s="1017">
        <v>0</v>
      </c>
      <c r="E4363" s="612">
        <f t="shared" si="68"/>
        <v>1488681.0700000087</v>
      </c>
    </row>
    <row r="4364" spans="1:6" ht="22.5" customHeight="1">
      <c r="A4364" s="1013" t="s">
        <v>24067</v>
      </c>
      <c r="B4364" s="1013" t="s">
        <v>24068</v>
      </c>
      <c r="C4364" s="1025">
        <v>24500</v>
      </c>
      <c r="D4364" s="1017">
        <v>0</v>
      </c>
      <c r="E4364" s="612">
        <f t="shared" si="68"/>
        <v>1513181.0700000087</v>
      </c>
    </row>
    <row r="4365" spans="1:6" ht="22.5" customHeight="1">
      <c r="A4365" s="1013" t="s">
        <v>24069</v>
      </c>
      <c r="B4365" s="1013" t="s">
        <v>24070</v>
      </c>
      <c r="C4365" s="1025">
        <v>24000</v>
      </c>
      <c r="D4365" s="1017">
        <v>0</v>
      </c>
      <c r="E4365" s="612">
        <f t="shared" si="68"/>
        <v>1537181.0700000087</v>
      </c>
    </row>
    <row r="4366" spans="1:6" ht="22.5" customHeight="1">
      <c r="A4366" s="1013" t="s">
        <v>24071</v>
      </c>
      <c r="B4366" s="1013" t="s">
        <v>24072</v>
      </c>
      <c r="C4366" s="1025">
        <v>28000</v>
      </c>
      <c r="D4366" s="1017">
        <v>0</v>
      </c>
      <c r="E4366" s="612">
        <f t="shared" si="68"/>
        <v>1565181.0700000087</v>
      </c>
    </row>
    <row r="4367" spans="1:6" ht="22.5" customHeight="1">
      <c r="A4367" s="1013" t="s">
        <v>24073</v>
      </c>
      <c r="B4367" s="1013" t="s">
        <v>8336</v>
      </c>
      <c r="C4367" s="1017">
        <v>0</v>
      </c>
      <c r="D4367" s="1029">
        <v>850</v>
      </c>
      <c r="E4367" s="612">
        <f t="shared" si="68"/>
        <v>1564331.0700000087</v>
      </c>
    </row>
    <row r="4368" spans="1:6" s="771" customFormat="1" ht="22.5" customHeight="1">
      <c r="A4368" s="1038" t="s">
        <v>24074</v>
      </c>
      <c r="B4368" s="1038" t="s">
        <v>24075</v>
      </c>
      <c r="C4368" s="1767">
        <v>15000</v>
      </c>
      <c r="D4368" s="1764">
        <v>0</v>
      </c>
      <c r="E4368" s="612">
        <f t="shared" si="68"/>
        <v>1579331.0700000087</v>
      </c>
      <c r="F4368" s="1455"/>
    </row>
    <row r="4369" spans="1:5" ht="22.5" customHeight="1">
      <c r="A4369" s="1013" t="s">
        <v>24076</v>
      </c>
      <c r="B4369" s="1013" t="s">
        <v>24077</v>
      </c>
      <c r="C4369" s="1025">
        <v>60000</v>
      </c>
      <c r="D4369" s="1017">
        <v>0</v>
      </c>
      <c r="E4369" s="612">
        <f t="shared" si="68"/>
        <v>1639331.0700000087</v>
      </c>
    </row>
    <row r="4370" spans="1:5" ht="22.5" customHeight="1">
      <c r="A4370" s="1013" t="s">
        <v>24093</v>
      </c>
      <c r="B4370" s="1013" t="s">
        <v>24094</v>
      </c>
      <c r="C4370" s="1025">
        <v>25500</v>
      </c>
      <c r="D4370" s="1017">
        <v>0</v>
      </c>
      <c r="E4370" s="612">
        <f t="shared" si="68"/>
        <v>1664831.0700000087</v>
      </c>
    </row>
    <row r="4371" spans="1:5" ht="22.5" customHeight="1">
      <c r="A4371" s="1013" t="s">
        <v>24095</v>
      </c>
      <c r="B4371" s="1013" t="s">
        <v>24096</v>
      </c>
      <c r="C4371" s="1025">
        <v>36500</v>
      </c>
      <c r="D4371" s="1017">
        <v>0</v>
      </c>
      <c r="E4371" s="612">
        <f t="shared" si="68"/>
        <v>1701331.0700000087</v>
      </c>
    </row>
    <row r="4372" spans="1:5" ht="22.5" customHeight="1">
      <c r="A4372" s="1013" t="s">
        <v>24097</v>
      </c>
      <c r="B4372" s="1013" t="s">
        <v>24098</v>
      </c>
      <c r="C4372" s="1025">
        <v>17500</v>
      </c>
      <c r="D4372" s="1017">
        <v>0</v>
      </c>
      <c r="E4372" s="612">
        <f t="shared" si="68"/>
        <v>1718831.0700000087</v>
      </c>
    </row>
    <row r="4373" spans="1:5" ht="22.5" customHeight="1">
      <c r="A4373" s="1013" t="s">
        <v>24099</v>
      </c>
      <c r="B4373" s="1013" t="s">
        <v>24100</v>
      </c>
      <c r="C4373" s="1025">
        <v>75000</v>
      </c>
      <c r="D4373" s="1017">
        <v>0</v>
      </c>
      <c r="E4373" s="612">
        <f t="shared" si="68"/>
        <v>1793831.0700000087</v>
      </c>
    </row>
    <row r="4374" spans="1:5" ht="22.5" customHeight="1">
      <c r="A4374" s="1013" t="s">
        <v>24101</v>
      </c>
      <c r="B4374" s="1013" t="s">
        <v>24102</v>
      </c>
      <c r="C4374" s="1017">
        <v>0</v>
      </c>
      <c r="D4374" s="1029">
        <v>26.88</v>
      </c>
      <c r="E4374" s="612">
        <f t="shared" si="68"/>
        <v>1793804.1900000088</v>
      </c>
    </row>
    <row r="4375" spans="1:5" ht="22.5" customHeight="1">
      <c r="A4375" s="1013" t="s">
        <v>24101</v>
      </c>
      <c r="B4375" s="1013" t="s">
        <v>24103</v>
      </c>
      <c r="C4375" s="1017">
        <v>0</v>
      </c>
      <c r="D4375" s="1029">
        <v>22000</v>
      </c>
      <c r="E4375" s="612">
        <f t="shared" si="68"/>
        <v>1771804.1900000088</v>
      </c>
    </row>
    <row r="4376" spans="1:5" ht="22.5" customHeight="1">
      <c r="A4376" s="1013" t="s">
        <v>24101</v>
      </c>
      <c r="B4376" s="1013" t="s">
        <v>24104</v>
      </c>
      <c r="C4376" s="1017">
        <v>0</v>
      </c>
      <c r="D4376" s="1029">
        <v>53.75</v>
      </c>
      <c r="E4376" s="612">
        <f t="shared" si="68"/>
        <v>1771750.4400000088</v>
      </c>
    </row>
    <row r="4377" spans="1:5" ht="22.5" customHeight="1">
      <c r="A4377" s="1013" t="s">
        <v>24101</v>
      </c>
      <c r="B4377" s="1013" t="s">
        <v>24105</v>
      </c>
      <c r="C4377" s="1017">
        <v>0</v>
      </c>
      <c r="D4377" s="1029">
        <v>51150</v>
      </c>
      <c r="E4377" s="612">
        <f t="shared" si="68"/>
        <v>1720600.4400000088</v>
      </c>
    </row>
    <row r="4378" spans="1:5" ht="22.5" customHeight="1">
      <c r="A4378" s="1013" t="s">
        <v>24101</v>
      </c>
      <c r="B4378" s="1013" t="s">
        <v>24106</v>
      </c>
      <c r="C4378" s="1017">
        <v>0</v>
      </c>
      <c r="D4378" s="1029">
        <v>26.88</v>
      </c>
      <c r="E4378" s="612">
        <f t="shared" si="68"/>
        <v>1720573.5600000089</v>
      </c>
    </row>
    <row r="4379" spans="1:5" ht="22.5" customHeight="1">
      <c r="A4379" s="1013" t="s">
        <v>24101</v>
      </c>
      <c r="B4379" s="1013" t="s">
        <v>24107</v>
      </c>
      <c r="C4379" s="1017">
        <v>0</v>
      </c>
      <c r="D4379" s="1029">
        <v>40000</v>
      </c>
      <c r="E4379" s="612">
        <f t="shared" si="68"/>
        <v>1680573.5600000089</v>
      </c>
    </row>
    <row r="4380" spans="1:5" ht="22.5" customHeight="1">
      <c r="A4380" s="1013" t="s">
        <v>24101</v>
      </c>
      <c r="B4380" s="1013" t="s">
        <v>24108</v>
      </c>
      <c r="C4380" s="1017">
        <v>0</v>
      </c>
      <c r="D4380" s="1029">
        <v>10.75</v>
      </c>
      <c r="E4380" s="612">
        <f t="shared" si="68"/>
        <v>1680562.8100000089</v>
      </c>
    </row>
    <row r="4381" spans="1:5" ht="22.5" customHeight="1">
      <c r="A4381" s="1013" t="s">
        <v>24101</v>
      </c>
      <c r="B4381" s="1013" t="s">
        <v>24109</v>
      </c>
      <c r="C4381" s="1017">
        <v>0</v>
      </c>
      <c r="D4381" s="1029">
        <v>5000</v>
      </c>
      <c r="E4381" s="612">
        <f t="shared" si="68"/>
        <v>1675562.8100000089</v>
      </c>
    </row>
    <row r="4382" spans="1:5" ht="22.5" customHeight="1">
      <c r="A4382" s="1013" t="s">
        <v>24101</v>
      </c>
      <c r="B4382" s="1013" t="s">
        <v>24110</v>
      </c>
      <c r="C4382" s="1017">
        <v>0</v>
      </c>
      <c r="D4382" s="1029">
        <v>53.75</v>
      </c>
      <c r="E4382" s="612">
        <f t="shared" si="68"/>
        <v>1675509.0600000089</v>
      </c>
    </row>
    <row r="4383" spans="1:5" ht="22.5" customHeight="1">
      <c r="A4383" s="1013" t="s">
        <v>24101</v>
      </c>
      <c r="B4383" s="1013" t="s">
        <v>24111</v>
      </c>
      <c r="C4383" s="1017">
        <v>0</v>
      </c>
      <c r="D4383" s="1029">
        <v>61800</v>
      </c>
      <c r="E4383" s="612">
        <f t="shared" si="68"/>
        <v>1613709.0600000089</v>
      </c>
    </row>
    <row r="4384" spans="1:5" ht="22.5" customHeight="1">
      <c r="A4384" s="1013" t="s">
        <v>24101</v>
      </c>
      <c r="B4384" s="1013" t="s">
        <v>24112</v>
      </c>
      <c r="C4384" s="1017">
        <v>0</v>
      </c>
      <c r="D4384" s="1029">
        <v>53.75</v>
      </c>
      <c r="E4384" s="612">
        <f t="shared" si="68"/>
        <v>1613655.3100000089</v>
      </c>
    </row>
    <row r="4385" spans="1:5" ht="22.5" customHeight="1">
      <c r="A4385" s="1013" t="s">
        <v>24101</v>
      </c>
      <c r="B4385" s="1013" t="s">
        <v>24113</v>
      </c>
      <c r="C4385" s="1017">
        <v>0</v>
      </c>
      <c r="D4385" s="1029">
        <v>60000</v>
      </c>
      <c r="E4385" s="612">
        <f t="shared" si="68"/>
        <v>1553655.3100000089</v>
      </c>
    </row>
    <row r="4386" spans="1:5" ht="22.5" customHeight="1">
      <c r="A4386" s="1013" t="s">
        <v>24101</v>
      </c>
      <c r="B4386" s="1013" t="s">
        <v>24114</v>
      </c>
      <c r="C4386" s="1017">
        <v>0</v>
      </c>
      <c r="D4386" s="1029">
        <v>26.88</v>
      </c>
      <c r="E4386" s="612">
        <f t="shared" si="68"/>
        <v>1553628.430000009</v>
      </c>
    </row>
    <row r="4387" spans="1:5" ht="22.5" customHeight="1">
      <c r="A4387" s="1013" t="s">
        <v>24101</v>
      </c>
      <c r="B4387" s="1013" t="s">
        <v>24115</v>
      </c>
      <c r="C4387" s="1017">
        <v>0</v>
      </c>
      <c r="D4387" s="1029">
        <v>40900</v>
      </c>
      <c r="E4387" s="612">
        <f t="shared" si="68"/>
        <v>1512728.430000009</v>
      </c>
    </row>
    <row r="4388" spans="1:5" ht="22.5" customHeight="1">
      <c r="A4388" s="1013" t="s">
        <v>24101</v>
      </c>
      <c r="B4388" s="1013" t="s">
        <v>24116</v>
      </c>
      <c r="C4388" s="1017">
        <v>0</v>
      </c>
      <c r="D4388" s="1029">
        <v>26.88</v>
      </c>
      <c r="E4388" s="612">
        <f t="shared" si="68"/>
        <v>1512701.5500000091</v>
      </c>
    </row>
    <row r="4389" spans="1:5" ht="22.5" customHeight="1">
      <c r="A4389" s="1013" t="s">
        <v>24101</v>
      </c>
      <c r="B4389" s="1013" t="s">
        <v>24117</v>
      </c>
      <c r="C4389" s="1017">
        <v>0</v>
      </c>
      <c r="D4389" s="1029">
        <v>27000</v>
      </c>
      <c r="E4389" s="612">
        <f t="shared" si="68"/>
        <v>1485701.5500000091</v>
      </c>
    </row>
    <row r="4390" spans="1:5" ht="22.5" customHeight="1">
      <c r="A4390" s="1013" t="s">
        <v>24101</v>
      </c>
      <c r="B4390" s="1013" t="s">
        <v>19320</v>
      </c>
      <c r="C4390" s="1017">
        <v>0</v>
      </c>
      <c r="D4390" s="1029">
        <v>53.75</v>
      </c>
      <c r="E4390" s="612">
        <f t="shared" si="68"/>
        <v>1485647.8000000091</v>
      </c>
    </row>
    <row r="4391" spans="1:5" ht="22.5" customHeight="1">
      <c r="A4391" s="1013" t="s">
        <v>24101</v>
      </c>
      <c r="B4391" s="1013" t="s">
        <v>24118</v>
      </c>
      <c r="C4391" s="1017">
        <v>0</v>
      </c>
      <c r="D4391" s="1029">
        <v>89500</v>
      </c>
      <c r="E4391" s="612">
        <f t="shared" si="68"/>
        <v>1396147.8000000091</v>
      </c>
    </row>
    <row r="4392" spans="1:5" ht="22.5" customHeight="1">
      <c r="A4392" s="1013" t="s">
        <v>24101</v>
      </c>
      <c r="B4392" s="1013" t="s">
        <v>24119</v>
      </c>
      <c r="C4392" s="1017">
        <v>0</v>
      </c>
      <c r="D4392" s="1029">
        <v>26.88</v>
      </c>
      <c r="E4392" s="612">
        <f t="shared" si="68"/>
        <v>1396120.9200000092</v>
      </c>
    </row>
    <row r="4393" spans="1:5" ht="22.5" customHeight="1">
      <c r="A4393" s="1013" t="s">
        <v>24101</v>
      </c>
      <c r="B4393" s="1013" t="s">
        <v>24120</v>
      </c>
      <c r="C4393" s="1017">
        <v>0</v>
      </c>
      <c r="D4393" s="1029">
        <v>7000</v>
      </c>
      <c r="E4393" s="612">
        <f t="shared" si="68"/>
        <v>1389120.9200000092</v>
      </c>
    </row>
    <row r="4394" spans="1:5" ht="22.5" customHeight="1">
      <c r="A4394" s="1013" t="s">
        <v>24101</v>
      </c>
      <c r="B4394" s="1013" t="s">
        <v>24121</v>
      </c>
      <c r="C4394" s="1017">
        <v>0</v>
      </c>
      <c r="D4394" s="1029">
        <v>53.75</v>
      </c>
      <c r="E4394" s="612">
        <f t="shared" si="68"/>
        <v>1389067.1700000092</v>
      </c>
    </row>
    <row r="4395" spans="1:5" ht="22.5" customHeight="1">
      <c r="A4395" s="1013" t="s">
        <v>24101</v>
      </c>
      <c r="B4395" s="1013" t="s">
        <v>24122</v>
      </c>
      <c r="C4395" s="1017">
        <v>0</v>
      </c>
      <c r="D4395" s="1029">
        <v>235000</v>
      </c>
      <c r="E4395" s="612">
        <f t="shared" si="68"/>
        <v>1154067.1700000092</v>
      </c>
    </row>
    <row r="4396" spans="1:5" ht="22.5" customHeight="1">
      <c r="A4396" s="1013" t="s">
        <v>24101</v>
      </c>
      <c r="B4396" s="1013" t="s">
        <v>24123</v>
      </c>
      <c r="C4396" s="1017">
        <v>0</v>
      </c>
      <c r="D4396" s="1029">
        <v>25000</v>
      </c>
      <c r="E4396" s="612">
        <f t="shared" si="68"/>
        <v>1129067.1700000092</v>
      </c>
    </row>
    <row r="4397" spans="1:5" ht="22.5" customHeight="1">
      <c r="A4397" s="1013" t="s">
        <v>24101</v>
      </c>
      <c r="B4397" s="1013" t="s">
        <v>24124</v>
      </c>
      <c r="C4397" s="1017">
        <v>0</v>
      </c>
      <c r="D4397" s="1029">
        <v>11200</v>
      </c>
      <c r="E4397" s="612">
        <f t="shared" si="68"/>
        <v>1117867.1700000092</v>
      </c>
    </row>
    <row r="4398" spans="1:5" ht="22.5" customHeight="1">
      <c r="A4398" s="1013" t="s">
        <v>24101</v>
      </c>
      <c r="B4398" s="1013" t="s">
        <v>24125</v>
      </c>
      <c r="C4398" s="1017">
        <v>0</v>
      </c>
      <c r="D4398" s="1029">
        <v>23321.43</v>
      </c>
      <c r="E4398" s="612">
        <f t="shared" si="68"/>
        <v>1094545.7400000093</v>
      </c>
    </row>
    <row r="4399" spans="1:5" ht="22.5" customHeight="1">
      <c r="A4399" s="1013" t="s">
        <v>24126</v>
      </c>
      <c r="B4399" s="1013" t="s">
        <v>24127</v>
      </c>
      <c r="C4399" s="1017">
        <v>0</v>
      </c>
      <c r="D4399" s="1029">
        <v>42000</v>
      </c>
      <c r="E4399" s="612">
        <f t="shared" si="68"/>
        <v>1052545.7400000093</v>
      </c>
    </row>
    <row r="4400" spans="1:5" ht="22.5" customHeight="1">
      <c r="A4400" s="1013" t="s">
        <v>24144</v>
      </c>
      <c r="B4400" s="1013" t="s">
        <v>24145</v>
      </c>
      <c r="C4400" s="1025">
        <v>27000</v>
      </c>
      <c r="D4400" s="1017">
        <v>0</v>
      </c>
      <c r="E4400" s="612">
        <f t="shared" si="68"/>
        <v>1079545.7400000093</v>
      </c>
    </row>
    <row r="4401" spans="1:5" ht="22.5" customHeight="1">
      <c r="A4401" s="1013" t="s">
        <v>24146</v>
      </c>
      <c r="B4401" s="1013" t="s">
        <v>24147</v>
      </c>
      <c r="C4401" s="1025">
        <v>10000</v>
      </c>
      <c r="D4401" s="1017">
        <v>0</v>
      </c>
      <c r="E4401" s="612">
        <f t="shared" si="68"/>
        <v>1089545.7400000093</v>
      </c>
    </row>
    <row r="4402" spans="1:5" ht="22.5" customHeight="1">
      <c r="A4402" s="1013" t="s">
        <v>24148</v>
      </c>
      <c r="B4402" s="1013" t="s">
        <v>24149</v>
      </c>
      <c r="C4402" s="1025">
        <v>49500</v>
      </c>
      <c r="D4402" s="1017">
        <v>0</v>
      </c>
      <c r="E4402" s="612">
        <f t="shared" si="68"/>
        <v>1139045.7400000093</v>
      </c>
    </row>
    <row r="4403" spans="1:5" ht="22.5" customHeight="1">
      <c r="A4403" s="1013" t="s">
        <v>24150</v>
      </c>
      <c r="B4403" s="1013" t="s">
        <v>24151</v>
      </c>
      <c r="C4403" s="1025">
        <v>10000</v>
      </c>
      <c r="D4403" s="1017">
        <v>0</v>
      </c>
      <c r="E4403" s="612">
        <f t="shared" si="68"/>
        <v>1149045.7400000093</v>
      </c>
    </row>
    <row r="4404" spans="1:5" ht="22.5" customHeight="1">
      <c r="A4404" s="1013" t="s">
        <v>24152</v>
      </c>
      <c r="B4404" s="1013" t="s">
        <v>24153</v>
      </c>
      <c r="C4404" s="1025">
        <v>28000</v>
      </c>
      <c r="D4404" s="1017">
        <v>0</v>
      </c>
      <c r="E4404" s="612">
        <f t="shared" si="68"/>
        <v>1177045.7400000093</v>
      </c>
    </row>
    <row r="4405" spans="1:5" ht="22.5" customHeight="1">
      <c r="A4405" s="1013" t="s">
        <v>24154</v>
      </c>
      <c r="B4405" s="1013" t="s">
        <v>8478</v>
      </c>
      <c r="C4405" s="1017">
        <v>0</v>
      </c>
      <c r="D4405" s="1029">
        <v>1994.63</v>
      </c>
      <c r="E4405" s="612">
        <f t="shared" si="68"/>
        <v>1175051.1100000094</v>
      </c>
    </row>
    <row r="4406" spans="1:5" ht="22.5" customHeight="1">
      <c r="A4406" s="1013" t="s">
        <v>24155</v>
      </c>
      <c r="B4406" s="1013" t="s">
        <v>24156</v>
      </c>
      <c r="C4406" s="1025">
        <v>29500</v>
      </c>
      <c r="D4406" s="1017">
        <v>0</v>
      </c>
      <c r="E4406" s="612">
        <f t="shared" si="68"/>
        <v>1204551.1100000094</v>
      </c>
    </row>
    <row r="4407" spans="1:5" ht="22.5" customHeight="1">
      <c r="A4407" s="1013" t="s">
        <v>24157</v>
      </c>
      <c r="B4407" s="1013" t="s">
        <v>24158</v>
      </c>
      <c r="C4407" s="1025">
        <v>5000</v>
      </c>
      <c r="D4407" s="1017">
        <v>0</v>
      </c>
      <c r="E4407" s="612">
        <f t="shared" si="68"/>
        <v>1209551.1100000094</v>
      </c>
    </row>
    <row r="4408" spans="1:5" ht="22.5" customHeight="1">
      <c r="A4408" s="1013" t="s">
        <v>24159</v>
      </c>
      <c r="B4408" s="1013" t="s">
        <v>24160</v>
      </c>
      <c r="C4408" s="1025">
        <v>5000</v>
      </c>
      <c r="D4408" s="1017">
        <v>0</v>
      </c>
      <c r="E4408" s="612">
        <f t="shared" si="68"/>
        <v>1214551.1100000094</v>
      </c>
    </row>
    <row r="4409" spans="1:5" ht="22.5" customHeight="1">
      <c r="A4409" s="1013" t="s">
        <v>24161</v>
      </c>
      <c r="B4409" s="1013" t="s">
        <v>22830</v>
      </c>
      <c r="C4409" s="1025">
        <v>15000</v>
      </c>
      <c r="D4409" s="1017">
        <v>0</v>
      </c>
      <c r="E4409" s="612">
        <f t="shared" si="68"/>
        <v>1229551.1100000094</v>
      </c>
    </row>
    <row r="4410" spans="1:5" ht="22.5" customHeight="1">
      <c r="A4410" s="1013" t="s">
        <v>24162</v>
      </c>
      <c r="B4410" s="1013" t="s">
        <v>24163</v>
      </c>
      <c r="C4410" s="1025">
        <v>5000</v>
      </c>
      <c r="D4410" s="1017">
        <v>0</v>
      </c>
      <c r="E4410" s="612">
        <f t="shared" si="68"/>
        <v>1234551.1100000094</v>
      </c>
    </row>
    <row r="4411" spans="1:5" ht="22.5" customHeight="1">
      <c r="A4411" s="1013" t="s">
        <v>24164</v>
      </c>
      <c r="B4411" s="1013" t="s">
        <v>24165</v>
      </c>
      <c r="C4411" s="1025">
        <v>5000</v>
      </c>
      <c r="D4411" s="1017">
        <v>0</v>
      </c>
      <c r="E4411" s="612">
        <f t="shared" si="68"/>
        <v>1239551.1100000094</v>
      </c>
    </row>
    <row r="4412" spans="1:5" ht="22.5" customHeight="1">
      <c r="A4412" s="1013" t="s">
        <v>24166</v>
      </c>
      <c r="B4412" s="1013" t="s">
        <v>24167</v>
      </c>
      <c r="C4412" s="1025">
        <v>38500</v>
      </c>
      <c r="D4412" s="1017">
        <v>0</v>
      </c>
      <c r="E4412" s="612">
        <f t="shared" si="68"/>
        <v>1278051.1100000094</v>
      </c>
    </row>
    <row r="4413" spans="1:5" ht="22.5" customHeight="1">
      <c r="A4413" s="1013" t="s">
        <v>24168</v>
      </c>
      <c r="B4413" s="1013" t="s">
        <v>24169</v>
      </c>
      <c r="C4413" s="1025">
        <v>18000</v>
      </c>
      <c r="D4413" s="1017">
        <v>0</v>
      </c>
      <c r="E4413" s="612">
        <f t="shared" si="68"/>
        <v>1296051.1100000094</v>
      </c>
    </row>
    <row r="4414" spans="1:5" ht="22.5" customHeight="1">
      <c r="A4414" s="1013" t="s">
        <v>24170</v>
      </c>
      <c r="B4414" s="1013" t="s">
        <v>24171</v>
      </c>
      <c r="C4414" s="1025">
        <v>13000</v>
      </c>
      <c r="D4414" s="1017">
        <v>0</v>
      </c>
      <c r="E4414" s="612">
        <f t="shared" si="68"/>
        <v>1309051.1100000094</v>
      </c>
    </row>
    <row r="4415" spans="1:5" ht="22.5" customHeight="1">
      <c r="A4415" s="1013" t="s">
        <v>24172</v>
      </c>
      <c r="B4415" s="1013" t="s">
        <v>24173</v>
      </c>
      <c r="C4415" s="1025">
        <v>5000</v>
      </c>
      <c r="D4415" s="1017">
        <v>0</v>
      </c>
      <c r="E4415" s="612">
        <f t="shared" si="68"/>
        <v>1314051.1100000094</v>
      </c>
    </row>
    <row r="4416" spans="1:5" ht="22.5" customHeight="1">
      <c r="A4416" s="1013" t="s">
        <v>24174</v>
      </c>
      <c r="B4416" s="1013" t="s">
        <v>24175</v>
      </c>
      <c r="C4416" s="1025">
        <v>43500</v>
      </c>
      <c r="D4416" s="1017">
        <v>0</v>
      </c>
      <c r="E4416" s="612">
        <f t="shared" si="68"/>
        <v>1357551.1100000094</v>
      </c>
    </row>
    <row r="4417" spans="1:5" ht="22.5" customHeight="1">
      <c r="A4417" s="1013" t="s">
        <v>24176</v>
      </c>
      <c r="B4417" s="1013" t="s">
        <v>24177</v>
      </c>
      <c r="C4417" s="1025">
        <v>36000</v>
      </c>
      <c r="D4417" s="1017">
        <v>0</v>
      </c>
      <c r="E4417" s="612">
        <f t="shared" si="68"/>
        <v>1393551.1100000094</v>
      </c>
    </row>
    <row r="4418" spans="1:5" ht="22.5" customHeight="1">
      <c r="A4418" s="1013" t="s">
        <v>24178</v>
      </c>
      <c r="B4418" s="1013" t="s">
        <v>8336</v>
      </c>
      <c r="C4418" s="1017">
        <v>0</v>
      </c>
      <c r="D4418" s="1029">
        <v>700</v>
      </c>
      <c r="E4418" s="612">
        <f t="shared" si="68"/>
        <v>1392851.1100000094</v>
      </c>
    </row>
    <row r="4419" spans="1:5" ht="22.5" customHeight="1">
      <c r="A4419" s="1013" t="s">
        <v>24179</v>
      </c>
      <c r="B4419" s="1013" t="s">
        <v>24180</v>
      </c>
      <c r="C4419" s="1025">
        <v>25000</v>
      </c>
      <c r="D4419" s="1017">
        <v>0</v>
      </c>
      <c r="E4419" s="612">
        <f t="shared" ref="E4419:E4482" si="69">E4418-D4419+C4419</f>
        <v>1417851.1100000094</v>
      </c>
    </row>
    <row r="4420" spans="1:5" ht="22.5" customHeight="1">
      <c r="A4420" s="1013" t="s">
        <v>24188</v>
      </c>
      <c r="B4420" s="1013" t="s">
        <v>24189</v>
      </c>
      <c r="C4420" s="1025">
        <v>24500</v>
      </c>
      <c r="D4420" s="1017">
        <v>0</v>
      </c>
      <c r="E4420" s="612">
        <f t="shared" si="69"/>
        <v>1442351.1100000094</v>
      </c>
    </row>
    <row r="4421" spans="1:5" ht="22.5" customHeight="1">
      <c r="A4421" s="1013" t="s">
        <v>24190</v>
      </c>
      <c r="B4421" s="1013" t="s">
        <v>24191</v>
      </c>
      <c r="C4421" s="1025">
        <v>5000</v>
      </c>
      <c r="D4421" s="1017">
        <v>0</v>
      </c>
      <c r="E4421" s="612">
        <f t="shared" si="69"/>
        <v>1447351.1100000094</v>
      </c>
    </row>
    <row r="4422" spans="1:5" ht="22.5" customHeight="1">
      <c r="A4422" s="1013" t="s">
        <v>24192</v>
      </c>
      <c r="B4422" s="1013" t="s">
        <v>24193</v>
      </c>
      <c r="C4422" s="1025">
        <v>30000</v>
      </c>
      <c r="D4422" s="1017">
        <v>0</v>
      </c>
      <c r="E4422" s="612">
        <f t="shared" si="69"/>
        <v>1477351.1100000094</v>
      </c>
    </row>
    <row r="4423" spans="1:5" ht="22.5" customHeight="1">
      <c r="A4423" s="1013" t="s">
        <v>24194</v>
      </c>
      <c r="B4423" s="1013" t="s">
        <v>24195</v>
      </c>
      <c r="C4423" s="1025">
        <v>22000</v>
      </c>
      <c r="D4423" s="1017">
        <v>0</v>
      </c>
      <c r="E4423" s="612">
        <f t="shared" si="69"/>
        <v>1499351.1100000094</v>
      </c>
    </row>
    <row r="4424" spans="1:5" ht="22.5" customHeight="1">
      <c r="A4424" s="1013" t="s">
        <v>24196</v>
      </c>
      <c r="B4424" s="1013" t="s">
        <v>24197</v>
      </c>
      <c r="C4424" s="1025">
        <v>43500</v>
      </c>
      <c r="D4424" s="1017">
        <v>0</v>
      </c>
      <c r="E4424" s="612">
        <f t="shared" si="69"/>
        <v>1542851.1100000094</v>
      </c>
    </row>
    <row r="4425" spans="1:5" ht="22.5" customHeight="1">
      <c r="A4425" s="1013" t="s">
        <v>24198</v>
      </c>
      <c r="B4425" s="1013" t="s">
        <v>24199</v>
      </c>
      <c r="C4425" s="1025">
        <v>43500</v>
      </c>
      <c r="D4425" s="1017">
        <v>0</v>
      </c>
      <c r="E4425" s="612">
        <f t="shared" si="69"/>
        <v>1586351.1100000094</v>
      </c>
    </row>
    <row r="4426" spans="1:5" ht="22.5" customHeight="1">
      <c r="A4426" s="1013" t="s">
        <v>24200</v>
      </c>
      <c r="B4426" s="1013" t="s">
        <v>24201</v>
      </c>
      <c r="C4426" s="1025">
        <v>29500</v>
      </c>
      <c r="D4426" s="1017">
        <v>0</v>
      </c>
      <c r="E4426" s="612">
        <f t="shared" si="69"/>
        <v>1615851.1100000094</v>
      </c>
    </row>
    <row r="4427" spans="1:5" ht="22.5" customHeight="1">
      <c r="A4427" s="1013" t="s">
        <v>24202</v>
      </c>
      <c r="B4427" s="1013" t="s">
        <v>24203</v>
      </c>
      <c r="C4427" s="1017">
        <v>0</v>
      </c>
      <c r="D4427" s="1029">
        <v>53.75</v>
      </c>
      <c r="E4427" s="612">
        <f t="shared" si="69"/>
        <v>1615797.3600000094</v>
      </c>
    </row>
    <row r="4428" spans="1:5" ht="22.5" customHeight="1">
      <c r="A4428" s="1013" t="s">
        <v>24202</v>
      </c>
      <c r="B4428" s="1013" t="s">
        <v>24204</v>
      </c>
      <c r="C4428" s="1017">
        <v>0</v>
      </c>
      <c r="D4428" s="1029">
        <v>130000</v>
      </c>
      <c r="E4428" s="612">
        <f t="shared" si="69"/>
        <v>1485797.3600000094</v>
      </c>
    </row>
    <row r="4429" spans="1:5" ht="22.5" customHeight="1">
      <c r="A4429" s="1013" t="s">
        <v>24205</v>
      </c>
      <c r="B4429" s="1013" t="s">
        <v>24206</v>
      </c>
      <c r="C4429" s="1017">
        <v>0</v>
      </c>
      <c r="D4429" s="1029">
        <v>53.75</v>
      </c>
      <c r="E4429" s="612">
        <f t="shared" si="69"/>
        <v>1485743.6100000094</v>
      </c>
    </row>
    <row r="4430" spans="1:5" ht="22.5" customHeight="1">
      <c r="A4430" s="1013" t="s">
        <v>24205</v>
      </c>
      <c r="B4430" s="1013" t="s">
        <v>24207</v>
      </c>
      <c r="C4430" s="1017">
        <v>0</v>
      </c>
      <c r="D4430" s="1029">
        <v>127900</v>
      </c>
      <c r="E4430" s="612">
        <f t="shared" si="69"/>
        <v>1357843.6100000094</v>
      </c>
    </row>
    <row r="4431" spans="1:5" ht="22.5" customHeight="1">
      <c r="A4431" s="1013" t="s">
        <v>24208</v>
      </c>
      <c r="B4431" s="1013" t="s">
        <v>24209</v>
      </c>
      <c r="C4431" s="1025">
        <v>30000</v>
      </c>
      <c r="D4431" s="1017">
        <v>0</v>
      </c>
      <c r="E4431" s="612">
        <f t="shared" si="69"/>
        <v>1387843.6100000094</v>
      </c>
    </row>
    <row r="4432" spans="1:5" ht="22.5" customHeight="1">
      <c r="A4432" s="1013" t="s">
        <v>24210</v>
      </c>
      <c r="B4432" s="1013" t="s">
        <v>24211</v>
      </c>
      <c r="C4432" s="1017">
        <v>0</v>
      </c>
      <c r="D4432" s="1029">
        <v>34500</v>
      </c>
      <c r="E4432" s="612">
        <f t="shared" si="69"/>
        <v>1353343.6100000094</v>
      </c>
    </row>
    <row r="4433" spans="1:5" ht="22.5" customHeight="1">
      <c r="A4433" s="1013" t="s">
        <v>24210</v>
      </c>
      <c r="B4433" s="1013" t="s">
        <v>24212</v>
      </c>
      <c r="C4433" s="1017">
        <v>0</v>
      </c>
      <c r="D4433" s="1029">
        <v>70000</v>
      </c>
      <c r="E4433" s="612">
        <f t="shared" si="69"/>
        <v>1283343.6100000094</v>
      </c>
    </row>
    <row r="4434" spans="1:5" ht="22.5" customHeight="1">
      <c r="A4434" s="1013" t="s">
        <v>24210</v>
      </c>
      <c r="B4434" s="1013" t="s">
        <v>24213</v>
      </c>
      <c r="C4434" s="1017">
        <v>0</v>
      </c>
      <c r="D4434" s="1029">
        <v>40000</v>
      </c>
      <c r="E4434" s="612">
        <f t="shared" si="69"/>
        <v>1243343.6100000094</v>
      </c>
    </row>
    <row r="4435" spans="1:5" ht="22.5" customHeight="1">
      <c r="A4435" s="1013" t="s">
        <v>24210</v>
      </c>
      <c r="B4435" s="1013" t="s">
        <v>24214</v>
      </c>
      <c r="C4435" s="1017">
        <v>0</v>
      </c>
      <c r="D4435" s="1029">
        <v>10.75</v>
      </c>
      <c r="E4435" s="612">
        <f t="shared" si="69"/>
        <v>1243332.8600000094</v>
      </c>
    </row>
    <row r="4436" spans="1:5" ht="22.5" customHeight="1">
      <c r="A4436" s="1013" t="s">
        <v>24210</v>
      </c>
      <c r="B4436" s="1013" t="s">
        <v>24215</v>
      </c>
      <c r="C4436" s="1017">
        <v>0</v>
      </c>
      <c r="D4436" s="1029">
        <v>4950</v>
      </c>
      <c r="E4436" s="612">
        <f t="shared" si="69"/>
        <v>1238382.8600000094</v>
      </c>
    </row>
    <row r="4437" spans="1:5" ht="22.5" customHeight="1">
      <c r="A4437" s="1013" t="s">
        <v>24210</v>
      </c>
      <c r="B4437" s="1013" t="s">
        <v>24216</v>
      </c>
      <c r="C4437" s="1017">
        <v>0</v>
      </c>
      <c r="D4437" s="1029">
        <v>26.88</v>
      </c>
      <c r="E4437" s="612">
        <f t="shared" si="69"/>
        <v>1238355.9800000095</v>
      </c>
    </row>
    <row r="4438" spans="1:5" ht="22.5" customHeight="1">
      <c r="A4438" s="1013" t="s">
        <v>24210</v>
      </c>
      <c r="B4438" s="1013" t="s">
        <v>24217</v>
      </c>
      <c r="C4438" s="1017">
        <v>0</v>
      </c>
      <c r="D4438" s="1029">
        <v>20000</v>
      </c>
      <c r="E4438" s="612">
        <f t="shared" si="69"/>
        <v>1218355.9800000095</v>
      </c>
    </row>
    <row r="4439" spans="1:5" ht="22.5" customHeight="1">
      <c r="A4439" s="1013" t="s">
        <v>24218</v>
      </c>
      <c r="B4439" s="1013" t="s">
        <v>24219</v>
      </c>
      <c r="C4439" s="1017">
        <v>0</v>
      </c>
      <c r="D4439" s="1029">
        <v>53.75</v>
      </c>
      <c r="E4439" s="612">
        <f t="shared" si="69"/>
        <v>1218302.2300000095</v>
      </c>
    </row>
    <row r="4440" spans="1:5" ht="22.5" customHeight="1">
      <c r="A4440" s="1013" t="s">
        <v>24218</v>
      </c>
      <c r="B4440" s="1013" t="s">
        <v>24220</v>
      </c>
      <c r="C4440" s="1017">
        <v>0</v>
      </c>
      <c r="D4440" s="1029">
        <v>314500</v>
      </c>
      <c r="E4440" s="612">
        <f t="shared" si="69"/>
        <v>903802.23000000953</v>
      </c>
    </row>
    <row r="4441" spans="1:5" ht="22.5" customHeight="1">
      <c r="A4441" s="1013" t="s">
        <v>24218</v>
      </c>
      <c r="B4441" s="1013" t="s">
        <v>24221</v>
      </c>
      <c r="C4441" s="1017">
        <v>0</v>
      </c>
      <c r="D4441" s="1029">
        <v>40700</v>
      </c>
      <c r="E4441" s="612">
        <f t="shared" si="69"/>
        <v>863102.23000000953</v>
      </c>
    </row>
    <row r="4442" spans="1:5" ht="22.5" customHeight="1">
      <c r="A4442" s="1013" t="s">
        <v>24222</v>
      </c>
      <c r="B4442" s="1013" t="s">
        <v>20848</v>
      </c>
      <c r="C4442" s="1025">
        <v>10000</v>
      </c>
      <c r="D4442" s="1017">
        <v>0</v>
      </c>
      <c r="E4442" s="612">
        <f t="shared" si="69"/>
        <v>873102.23000000953</v>
      </c>
    </row>
    <row r="4443" spans="1:5" ht="22.5" customHeight="1">
      <c r="A4443" s="1013" t="s">
        <v>24223</v>
      </c>
      <c r="B4443" s="1013" t="s">
        <v>10983</v>
      </c>
      <c r="C4443" s="1025">
        <v>25000</v>
      </c>
      <c r="D4443" s="1017">
        <v>0</v>
      </c>
      <c r="E4443" s="612">
        <f t="shared" si="69"/>
        <v>898102.23000000953</v>
      </c>
    </row>
    <row r="4444" spans="1:5" ht="22.5" customHeight="1">
      <c r="A4444" s="1013" t="s">
        <v>24224</v>
      </c>
      <c r="B4444" s="1013" t="s">
        <v>8336</v>
      </c>
      <c r="C4444" s="1017">
        <v>0</v>
      </c>
      <c r="D4444" s="1029">
        <v>450</v>
      </c>
      <c r="E4444" s="612">
        <f t="shared" si="69"/>
        <v>897652.23000000953</v>
      </c>
    </row>
    <row r="4445" spans="1:5" ht="22.5" customHeight="1">
      <c r="A4445" s="1013" t="s">
        <v>24264</v>
      </c>
      <c r="B4445" s="1013" t="s">
        <v>24265</v>
      </c>
      <c r="C4445" s="1025">
        <v>25000</v>
      </c>
      <c r="D4445" s="1017">
        <v>0</v>
      </c>
      <c r="E4445" s="612">
        <f t="shared" si="69"/>
        <v>922652.23000000953</v>
      </c>
    </row>
    <row r="4446" spans="1:5" ht="22.5" customHeight="1">
      <c r="A4446" s="1013" t="s">
        <v>24266</v>
      </c>
      <c r="B4446" s="1013" t="s">
        <v>24267</v>
      </c>
      <c r="C4446" s="1025">
        <v>25000</v>
      </c>
      <c r="D4446" s="1017">
        <v>0</v>
      </c>
      <c r="E4446" s="612">
        <f t="shared" si="69"/>
        <v>947652.23000000953</v>
      </c>
    </row>
    <row r="4447" spans="1:5" ht="22.5" customHeight="1">
      <c r="A4447" s="1013" t="s">
        <v>24252</v>
      </c>
      <c r="B4447" s="1013" t="s">
        <v>24268</v>
      </c>
      <c r="C4447" s="1017">
        <v>0</v>
      </c>
      <c r="D4447" s="1029">
        <v>53.75</v>
      </c>
      <c r="E4447" s="612">
        <f t="shared" si="69"/>
        <v>947598.48000000953</v>
      </c>
    </row>
    <row r="4448" spans="1:5" ht="22.5" customHeight="1">
      <c r="A4448" s="1013" t="s">
        <v>24252</v>
      </c>
      <c r="B4448" s="1013" t="s">
        <v>24269</v>
      </c>
      <c r="C4448" s="1017">
        <v>0</v>
      </c>
      <c r="D4448" s="1029">
        <v>100000</v>
      </c>
      <c r="E4448" s="612">
        <f t="shared" si="69"/>
        <v>847598.48000000953</v>
      </c>
    </row>
    <row r="4449" spans="1:5" ht="22.5" customHeight="1">
      <c r="A4449" s="1013" t="s">
        <v>24252</v>
      </c>
      <c r="B4449" s="1013" t="s">
        <v>24270</v>
      </c>
      <c r="C4449" s="1017">
        <v>0</v>
      </c>
      <c r="D4449" s="1029">
        <v>446400</v>
      </c>
      <c r="E4449" s="612">
        <f t="shared" si="69"/>
        <v>401198.48000000953</v>
      </c>
    </row>
    <row r="4450" spans="1:5" ht="22.5" customHeight="1">
      <c r="A4450" s="1013" t="s">
        <v>24271</v>
      </c>
      <c r="B4450" s="1013" t="s">
        <v>8336</v>
      </c>
      <c r="C4450" s="1017">
        <v>0</v>
      </c>
      <c r="D4450" s="1029">
        <v>100</v>
      </c>
      <c r="E4450" s="612">
        <f t="shared" si="69"/>
        <v>401098.48000000953</v>
      </c>
    </row>
    <row r="4451" spans="1:5" ht="22.5" customHeight="1">
      <c r="A4451" s="1013" t="s">
        <v>24272</v>
      </c>
      <c r="B4451" s="1013" t="s">
        <v>24273</v>
      </c>
      <c r="C4451" s="1025">
        <v>5000</v>
      </c>
      <c r="D4451" s="1017">
        <v>0</v>
      </c>
      <c r="E4451" s="612">
        <f t="shared" si="69"/>
        <v>406098.48000000953</v>
      </c>
    </row>
    <row r="4452" spans="1:5" ht="22.5" customHeight="1">
      <c r="A4452" s="1013" t="s">
        <v>24274</v>
      </c>
      <c r="B4452" s="1013" t="s">
        <v>24275</v>
      </c>
      <c r="C4452" s="1025">
        <v>20000</v>
      </c>
      <c r="D4452" s="1017">
        <v>0</v>
      </c>
      <c r="E4452" s="612">
        <f t="shared" si="69"/>
        <v>426098.48000000953</v>
      </c>
    </row>
    <row r="4453" spans="1:5" ht="22.5" customHeight="1">
      <c r="A4453" s="1013" t="s">
        <v>24276</v>
      </c>
      <c r="B4453" s="1013" t="s">
        <v>24277</v>
      </c>
      <c r="C4453" s="1025">
        <v>25000</v>
      </c>
      <c r="D4453" s="1017">
        <v>0</v>
      </c>
      <c r="E4453" s="612">
        <f t="shared" si="69"/>
        <v>451098.48000000953</v>
      </c>
    </row>
    <row r="4454" spans="1:5" ht="22.5" customHeight="1">
      <c r="A4454" s="1013" t="s">
        <v>24278</v>
      </c>
      <c r="B4454" s="1013" t="s">
        <v>24279</v>
      </c>
      <c r="C4454" s="1025">
        <v>35000</v>
      </c>
      <c r="D4454" s="1017">
        <v>0</v>
      </c>
      <c r="E4454" s="612">
        <f t="shared" si="69"/>
        <v>486098.48000000953</v>
      </c>
    </row>
    <row r="4455" spans="1:5" ht="22.5" customHeight="1">
      <c r="A4455" s="1013" t="s">
        <v>24280</v>
      </c>
      <c r="B4455" s="1013" t="s">
        <v>24281</v>
      </c>
      <c r="C4455" s="1025">
        <v>10000</v>
      </c>
      <c r="D4455" s="1017">
        <v>0</v>
      </c>
      <c r="E4455" s="612">
        <f t="shared" si="69"/>
        <v>496098.48000000953</v>
      </c>
    </row>
    <row r="4456" spans="1:5" ht="22.5" customHeight="1">
      <c r="A4456" s="1013" t="s">
        <v>24282</v>
      </c>
      <c r="B4456" s="1013" t="s">
        <v>24283</v>
      </c>
      <c r="C4456" s="1025">
        <v>20000</v>
      </c>
      <c r="D4456" s="1017">
        <v>0</v>
      </c>
      <c r="E4456" s="612">
        <f t="shared" si="69"/>
        <v>516098.48000000953</v>
      </c>
    </row>
    <row r="4457" spans="1:5" ht="22.5" customHeight="1">
      <c r="A4457" s="1013" t="s">
        <v>24284</v>
      </c>
      <c r="B4457" s="1013" t="s">
        <v>24285</v>
      </c>
      <c r="C4457" s="1025">
        <v>20000</v>
      </c>
      <c r="D4457" s="1017">
        <v>0</v>
      </c>
      <c r="E4457" s="612">
        <f t="shared" si="69"/>
        <v>536098.48000000953</v>
      </c>
    </row>
    <row r="4458" spans="1:5" ht="22.5" customHeight="1">
      <c r="A4458" s="1013" t="s">
        <v>24286</v>
      </c>
      <c r="B4458" s="1013" t="s">
        <v>24287</v>
      </c>
      <c r="C4458" s="1025">
        <v>25000</v>
      </c>
      <c r="D4458" s="1017">
        <v>0</v>
      </c>
      <c r="E4458" s="612">
        <f t="shared" si="69"/>
        <v>561098.48000000953</v>
      </c>
    </row>
    <row r="4459" spans="1:5" ht="22.5" customHeight="1">
      <c r="A4459" s="1013" t="s">
        <v>24288</v>
      </c>
      <c r="B4459" s="1013" t="s">
        <v>24289</v>
      </c>
      <c r="C4459" s="1025">
        <v>30000</v>
      </c>
      <c r="D4459" s="1017">
        <v>0</v>
      </c>
      <c r="E4459" s="612">
        <f t="shared" si="69"/>
        <v>591098.48000000953</v>
      </c>
    </row>
    <row r="4460" spans="1:5" ht="22.5" customHeight="1">
      <c r="A4460" s="1013" t="s">
        <v>24290</v>
      </c>
      <c r="B4460" s="1013" t="s">
        <v>24291</v>
      </c>
      <c r="C4460" s="1025">
        <v>14000</v>
      </c>
      <c r="D4460" s="1017">
        <v>0</v>
      </c>
      <c r="E4460" s="612">
        <f t="shared" si="69"/>
        <v>605098.48000000953</v>
      </c>
    </row>
    <row r="4461" spans="1:5" ht="22.5" customHeight="1">
      <c r="A4461" s="1013" t="s">
        <v>24292</v>
      </c>
      <c r="B4461" s="1013" t="s">
        <v>24293</v>
      </c>
      <c r="C4461" s="1025">
        <v>25000</v>
      </c>
      <c r="D4461" s="1017">
        <v>0</v>
      </c>
      <c r="E4461" s="612">
        <f t="shared" si="69"/>
        <v>630098.48000000953</v>
      </c>
    </row>
    <row r="4462" spans="1:5" ht="22.5" customHeight="1">
      <c r="A4462" s="1013" t="s">
        <v>24294</v>
      </c>
      <c r="B4462" s="1013" t="s">
        <v>24295</v>
      </c>
      <c r="C4462" s="1025">
        <v>25000</v>
      </c>
      <c r="D4462" s="1017">
        <v>0</v>
      </c>
      <c r="E4462" s="612">
        <f t="shared" si="69"/>
        <v>655098.48000000953</v>
      </c>
    </row>
    <row r="4463" spans="1:5" ht="22.5" customHeight="1">
      <c r="A4463" s="1013" t="s">
        <v>24296</v>
      </c>
      <c r="B4463" s="1013" t="s">
        <v>24297</v>
      </c>
      <c r="C4463" s="1025">
        <v>10000</v>
      </c>
      <c r="D4463" s="1017">
        <v>0</v>
      </c>
      <c r="E4463" s="612">
        <f t="shared" si="69"/>
        <v>665098.48000000953</v>
      </c>
    </row>
    <row r="4464" spans="1:5" ht="22.5" customHeight="1">
      <c r="A4464" s="1013" t="s">
        <v>24298</v>
      </c>
      <c r="B4464" s="1013" t="s">
        <v>24299</v>
      </c>
      <c r="C4464" s="1025">
        <v>15000</v>
      </c>
      <c r="D4464" s="1017">
        <v>0</v>
      </c>
      <c r="E4464" s="612">
        <f t="shared" si="69"/>
        <v>680098.48000000953</v>
      </c>
    </row>
    <row r="4465" spans="1:5" ht="22.5" customHeight="1">
      <c r="A4465" s="1013" t="s">
        <v>24300</v>
      </c>
      <c r="B4465" s="1013" t="s">
        <v>24301</v>
      </c>
      <c r="C4465" s="1025">
        <v>20000</v>
      </c>
      <c r="D4465" s="1017">
        <v>0</v>
      </c>
      <c r="E4465" s="612">
        <f t="shared" si="69"/>
        <v>700098.48000000953</v>
      </c>
    </row>
    <row r="4466" spans="1:5" ht="22.5" customHeight="1">
      <c r="A4466" s="1013" t="s">
        <v>24302</v>
      </c>
      <c r="B4466" s="1013" t="s">
        <v>24303</v>
      </c>
      <c r="C4466" s="1025">
        <v>35000</v>
      </c>
      <c r="D4466" s="1017">
        <v>0</v>
      </c>
      <c r="E4466" s="612">
        <f t="shared" si="69"/>
        <v>735098.48000000953</v>
      </c>
    </row>
    <row r="4467" spans="1:5" ht="22.5" customHeight="1">
      <c r="A4467" s="1013" t="s">
        <v>24304</v>
      </c>
      <c r="B4467" s="1013" t="s">
        <v>24305</v>
      </c>
      <c r="C4467" s="1025">
        <v>55000</v>
      </c>
      <c r="D4467" s="1017">
        <v>0</v>
      </c>
      <c r="E4467" s="612">
        <f t="shared" si="69"/>
        <v>790098.48000000953</v>
      </c>
    </row>
    <row r="4468" spans="1:5" ht="22.5" customHeight="1">
      <c r="A4468" s="1013" t="s">
        <v>24261</v>
      </c>
      <c r="B4468" s="1013" t="s">
        <v>24306</v>
      </c>
      <c r="C4468" s="1017">
        <v>0</v>
      </c>
      <c r="D4468" s="1029">
        <v>27100</v>
      </c>
      <c r="E4468" s="612">
        <f t="shared" si="69"/>
        <v>762998.48000000953</v>
      </c>
    </row>
    <row r="4469" spans="1:5" ht="22.5" customHeight="1">
      <c r="A4469" s="1013" t="s">
        <v>24317</v>
      </c>
      <c r="B4469" s="1013" t="s">
        <v>24318</v>
      </c>
      <c r="C4469" s="1025">
        <v>20000</v>
      </c>
      <c r="D4469" s="1017">
        <v>0</v>
      </c>
      <c r="E4469" s="612">
        <f t="shared" si="69"/>
        <v>782998.48000000953</v>
      </c>
    </row>
    <row r="4470" spans="1:5" ht="22.5" customHeight="1">
      <c r="A4470" s="1013" t="s">
        <v>24319</v>
      </c>
      <c r="B4470" s="1013" t="s">
        <v>24320</v>
      </c>
      <c r="C4470" s="1025">
        <v>20000</v>
      </c>
      <c r="D4470" s="1017">
        <v>0</v>
      </c>
      <c r="E4470" s="612">
        <f t="shared" si="69"/>
        <v>802998.48000000953</v>
      </c>
    </row>
    <row r="4471" spans="1:5" ht="22.5" customHeight="1">
      <c r="A4471" s="1013" t="s">
        <v>24321</v>
      </c>
      <c r="B4471" s="1013" t="s">
        <v>24322</v>
      </c>
      <c r="C4471" s="1025">
        <v>20000</v>
      </c>
      <c r="D4471" s="1017">
        <v>0</v>
      </c>
      <c r="E4471" s="612">
        <f t="shared" si="69"/>
        <v>822998.48000000953</v>
      </c>
    </row>
    <row r="4472" spans="1:5" ht="22.5" customHeight="1">
      <c r="A4472" s="1013" t="s">
        <v>24323</v>
      </c>
      <c r="B4472" s="1013" t="s">
        <v>24324</v>
      </c>
      <c r="C4472" s="1025">
        <v>20000</v>
      </c>
      <c r="D4472" s="1017">
        <v>0</v>
      </c>
      <c r="E4472" s="612">
        <f t="shared" si="69"/>
        <v>842998.48000000953</v>
      </c>
    </row>
    <row r="4473" spans="1:5" ht="22.5" customHeight="1">
      <c r="A4473" s="1013" t="s">
        <v>24325</v>
      </c>
      <c r="B4473" s="1013" t="s">
        <v>24307</v>
      </c>
      <c r="C4473" s="1025">
        <v>25000</v>
      </c>
      <c r="D4473" s="1017">
        <v>0</v>
      </c>
      <c r="E4473" s="612">
        <f t="shared" si="69"/>
        <v>867998.48000000953</v>
      </c>
    </row>
    <row r="4474" spans="1:5" ht="22.5" customHeight="1">
      <c r="A4474" s="1013" t="s">
        <v>24326</v>
      </c>
      <c r="B4474" s="1013" t="s">
        <v>24327</v>
      </c>
      <c r="C4474" s="1025">
        <v>25000</v>
      </c>
      <c r="D4474" s="1017">
        <v>0</v>
      </c>
      <c r="E4474" s="612">
        <f t="shared" si="69"/>
        <v>892998.48000000953</v>
      </c>
    </row>
    <row r="4475" spans="1:5" ht="22.5" customHeight="1">
      <c r="A4475" s="1013" t="s">
        <v>24328</v>
      </c>
      <c r="B4475" s="1013" t="s">
        <v>24329</v>
      </c>
      <c r="C4475" s="1025">
        <v>25000</v>
      </c>
      <c r="D4475" s="1017">
        <v>0</v>
      </c>
      <c r="E4475" s="612">
        <f t="shared" si="69"/>
        <v>917998.48000000953</v>
      </c>
    </row>
    <row r="4476" spans="1:5" ht="22.5" customHeight="1">
      <c r="A4476" s="1013" t="s">
        <v>24330</v>
      </c>
      <c r="B4476" s="1013" t="s">
        <v>24331</v>
      </c>
      <c r="C4476" s="1025">
        <v>25000</v>
      </c>
      <c r="D4476" s="1017">
        <v>0</v>
      </c>
      <c r="E4476" s="612">
        <f t="shared" si="69"/>
        <v>942998.48000000953</v>
      </c>
    </row>
    <row r="4477" spans="1:5" ht="22.5" customHeight="1">
      <c r="A4477" s="1013" t="s">
        <v>24332</v>
      </c>
      <c r="B4477" s="1013" t="s">
        <v>24333</v>
      </c>
      <c r="C4477" s="1025">
        <v>30000</v>
      </c>
      <c r="D4477" s="1017">
        <v>0</v>
      </c>
      <c r="E4477" s="612">
        <f t="shared" si="69"/>
        <v>972998.48000000953</v>
      </c>
    </row>
    <row r="4478" spans="1:5" ht="22.5" customHeight="1">
      <c r="A4478" s="1013" t="s">
        <v>24334</v>
      </c>
      <c r="B4478" s="1013" t="s">
        <v>24335</v>
      </c>
      <c r="C4478" s="1025">
        <v>10000</v>
      </c>
      <c r="D4478" s="1017">
        <v>0</v>
      </c>
      <c r="E4478" s="612">
        <f t="shared" si="69"/>
        <v>982998.48000000953</v>
      </c>
    </row>
    <row r="4479" spans="1:5" ht="22.5" customHeight="1">
      <c r="A4479" s="1013" t="s">
        <v>24336</v>
      </c>
      <c r="B4479" s="1013" t="s">
        <v>24337</v>
      </c>
      <c r="C4479" s="1025">
        <v>17000</v>
      </c>
      <c r="D4479" s="1017">
        <v>0</v>
      </c>
      <c r="E4479" s="612">
        <f t="shared" si="69"/>
        <v>999998.48000000953</v>
      </c>
    </row>
    <row r="4480" spans="1:5" ht="22.5" customHeight="1">
      <c r="A4480" s="1013" t="s">
        <v>24338</v>
      </c>
      <c r="B4480" s="1013" t="s">
        <v>24339</v>
      </c>
      <c r="C4480" s="1025">
        <v>20000</v>
      </c>
      <c r="D4480" s="1017">
        <v>0</v>
      </c>
      <c r="E4480" s="612">
        <f t="shared" si="69"/>
        <v>1019998.4800000095</v>
      </c>
    </row>
    <row r="4481" spans="1:5" ht="22.5" customHeight="1">
      <c r="A4481" s="1013" t="s">
        <v>24340</v>
      </c>
      <c r="B4481" s="1013" t="s">
        <v>24341</v>
      </c>
      <c r="C4481" s="1025">
        <v>20000</v>
      </c>
      <c r="D4481" s="1017">
        <v>0</v>
      </c>
      <c r="E4481" s="612">
        <f t="shared" si="69"/>
        <v>1039998.4800000095</v>
      </c>
    </row>
    <row r="4482" spans="1:5" ht="22.5" customHeight="1">
      <c r="A4482" s="1013" t="s">
        <v>24342</v>
      </c>
      <c r="B4482" s="1013" t="s">
        <v>24343</v>
      </c>
      <c r="C4482" s="1025">
        <v>40000</v>
      </c>
      <c r="D4482" s="1017">
        <v>0</v>
      </c>
      <c r="E4482" s="612">
        <f t="shared" si="69"/>
        <v>1079998.4800000095</v>
      </c>
    </row>
    <row r="4483" spans="1:5" ht="22.5" customHeight="1">
      <c r="A4483" s="1013" t="s">
        <v>24344</v>
      </c>
      <c r="B4483" s="1013" t="s">
        <v>8336</v>
      </c>
      <c r="C4483" s="1017">
        <v>0</v>
      </c>
      <c r="D4483" s="1029">
        <v>1250</v>
      </c>
      <c r="E4483" s="612">
        <f t="shared" ref="E4483:E4546" si="70">E4482-D4483+C4483</f>
        <v>1078748.4800000095</v>
      </c>
    </row>
    <row r="4484" spans="1:5" ht="22.5" customHeight="1">
      <c r="A4484" s="1013" t="s">
        <v>24345</v>
      </c>
      <c r="B4484" s="1013" t="s">
        <v>24346</v>
      </c>
      <c r="C4484" s="1025">
        <v>5000.01</v>
      </c>
      <c r="D4484" s="1017">
        <v>0</v>
      </c>
      <c r="E4484" s="612">
        <f t="shared" si="70"/>
        <v>1083748.4900000095</v>
      </c>
    </row>
    <row r="4485" spans="1:5" ht="22.5" customHeight="1">
      <c r="A4485" s="1013" t="s">
        <v>24347</v>
      </c>
      <c r="B4485" s="1013" t="s">
        <v>24348</v>
      </c>
      <c r="C4485" s="1025">
        <v>15000</v>
      </c>
      <c r="D4485" s="1017">
        <v>0</v>
      </c>
      <c r="E4485" s="612">
        <f t="shared" si="70"/>
        <v>1098748.4900000095</v>
      </c>
    </row>
    <row r="4486" spans="1:5" ht="22.5" customHeight="1">
      <c r="A4486" s="1013" t="s">
        <v>24349</v>
      </c>
      <c r="B4486" s="1013" t="s">
        <v>24350</v>
      </c>
      <c r="C4486" s="1025">
        <v>20000</v>
      </c>
      <c r="D4486" s="1017">
        <v>0</v>
      </c>
      <c r="E4486" s="612">
        <f t="shared" si="70"/>
        <v>1118748.4900000095</v>
      </c>
    </row>
    <row r="4487" spans="1:5" ht="22.5" customHeight="1">
      <c r="A4487" s="1013" t="s">
        <v>24351</v>
      </c>
      <c r="B4487" s="1013" t="s">
        <v>24352</v>
      </c>
      <c r="C4487" s="1025">
        <v>20000</v>
      </c>
      <c r="D4487" s="1017">
        <v>0</v>
      </c>
      <c r="E4487" s="612">
        <f t="shared" si="70"/>
        <v>1138748.4900000095</v>
      </c>
    </row>
    <row r="4488" spans="1:5" ht="22.5" customHeight="1">
      <c r="A4488" s="1013" t="s">
        <v>24353</v>
      </c>
      <c r="B4488" s="1013" t="s">
        <v>24354</v>
      </c>
      <c r="C4488" s="1025">
        <v>20000</v>
      </c>
      <c r="D4488" s="1017">
        <v>0</v>
      </c>
      <c r="E4488" s="612">
        <f t="shared" si="70"/>
        <v>1158748.4900000095</v>
      </c>
    </row>
    <row r="4489" spans="1:5" ht="22.5" customHeight="1">
      <c r="A4489" s="1013" t="s">
        <v>24355</v>
      </c>
      <c r="B4489" s="1013" t="s">
        <v>24356</v>
      </c>
      <c r="C4489" s="1025">
        <v>25000</v>
      </c>
      <c r="D4489" s="1017">
        <v>0</v>
      </c>
      <c r="E4489" s="612">
        <f t="shared" si="70"/>
        <v>1183748.4900000095</v>
      </c>
    </row>
    <row r="4490" spans="1:5" ht="22.5" customHeight="1">
      <c r="A4490" s="1013" t="s">
        <v>24357</v>
      </c>
      <c r="B4490" s="1013" t="s">
        <v>24358</v>
      </c>
      <c r="C4490" s="1025">
        <v>15000</v>
      </c>
      <c r="D4490" s="1017">
        <v>0</v>
      </c>
      <c r="E4490" s="612">
        <f t="shared" si="70"/>
        <v>1198748.4900000095</v>
      </c>
    </row>
    <row r="4491" spans="1:5" ht="22.5" customHeight="1">
      <c r="A4491" s="1013" t="s">
        <v>24378</v>
      </c>
      <c r="B4491" s="1013" t="s">
        <v>24379</v>
      </c>
      <c r="C4491" s="1025">
        <v>25000</v>
      </c>
      <c r="D4491" s="1017">
        <v>0</v>
      </c>
      <c r="E4491" s="612">
        <f t="shared" si="70"/>
        <v>1223748.4900000095</v>
      </c>
    </row>
    <row r="4492" spans="1:5" ht="22.5" customHeight="1">
      <c r="A4492" s="1013" t="s">
        <v>24380</v>
      </c>
      <c r="B4492" s="1013" t="s">
        <v>24381</v>
      </c>
      <c r="C4492" s="1025">
        <v>30000</v>
      </c>
      <c r="D4492" s="1017">
        <v>0</v>
      </c>
      <c r="E4492" s="612">
        <f t="shared" si="70"/>
        <v>1253748.4900000095</v>
      </c>
    </row>
    <row r="4493" spans="1:5" ht="22.5" customHeight="1">
      <c r="A4493" s="1013" t="s">
        <v>24382</v>
      </c>
      <c r="B4493" s="1013" t="s">
        <v>24383</v>
      </c>
      <c r="C4493" s="1025">
        <v>25000</v>
      </c>
      <c r="D4493" s="1017">
        <v>0</v>
      </c>
      <c r="E4493" s="612">
        <f t="shared" si="70"/>
        <v>1278748.4900000095</v>
      </c>
    </row>
    <row r="4494" spans="1:5" ht="22.5" customHeight="1">
      <c r="A4494" s="1013" t="s">
        <v>24384</v>
      </c>
      <c r="B4494" s="1013" t="s">
        <v>24385</v>
      </c>
      <c r="C4494" s="1025">
        <v>25000</v>
      </c>
      <c r="D4494" s="1017">
        <v>0</v>
      </c>
      <c r="E4494" s="612">
        <f t="shared" si="70"/>
        <v>1303748.4900000095</v>
      </c>
    </row>
    <row r="4495" spans="1:5" ht="22.5" customHeight="1">
      <c r="A4495" s="1013" t="s">
        <v>24386</v>
      </c>
      <c r="B4495" s="1013" t="s">
        <v>24387</v>
      </c>
      <c r="C4495" s="1017">
        <v>0</v>
      </c>
      <c r="D4495" s="1029">
        <v>53.75</v>
      </c>
      <c r="E4495" s="612">
        <f t="shared" si="70"/>
        <v>1303694.7400000095</v>
      </c>
    </row>
    <row r="4496" spans="1:5" ht="22.5" customHeight="1">
      <c r="A4496" s="1013" t="s">
        <v>24386</v>
      </c>
      <c r="B4496" s="1013" t="s">
        <v>24388</v>
      </c>
      <c r="C4496" s="1017">
        <v>0</v>
      </c>
      <c r="D4496" s="1029">
        <v>87900</v>
      </c>
      <c r="E4496" s="612">
        <f t="shared" si="70"/>
        <v>1215794.7400000095</v>
      </c>
    </row>
    <row r="4497" spans="1:5" ht="22.5" customHeight="1">
      <c r="A4497" s="1013" t="s">
        <v>24386</v>
      </c>
      <c r="B4497" s="1013" t="s">
        <v>24389</v>
      </c>
      <c r="C4497" s="1017">
        <v>0</v>
      </c>
      <c r="D4497" s="1029">
        <v>53.75</v>
      </c>
      <c r="E4497" s="612">
        <f t="shared" si="70"/>
        <v>1215740.9900000095</v>
      </c>
    </row>
    <row r="4498" spans="1:5" ht="22.5" customHeight="1">
      <c r="A4498" s="1013" t="s">
        <v>24386</v>
      </c>
      <c r="B4498" s="1013" t="s">
        <v>24390</v>
      </c>
      <c r="C4498" s="1017">
        <v>0</v>
      </c>
      <c r="D4498" s="1029">
        <v>52100</v>
      </c>
      <c r="E4498" s="612">
        <f t="shared" si="70"/>
        <v>1163640.9900000095</v>
      </c>
    </row>
    <row r="4499" spans="1:5" ht="22.5" customHeight="1">
      <c r="A4499" s="1013" t="s">
        <v>24386</v>
      </c>
      <c r="B4499" s="1013" t="s">
        <v>24391</v>
      </c>
      <c r="C4499" s="1017">
        <v>0</v>
      </c>
      <c r="D4499" s="1029">
        <v>26.88</v>
      </c>
      <c r="E4499" s="612">
        <f t="shared" si="70"/>
        <v>1163614.1100000096</v>
      </c>
    </row>
    <row r="4500" spans="1:5" ht="22.5" customHeight="1">
      <c r="A4500" s="1013" t="s">
        <v>24386</v>
      </c>
      <c r="B4500" s="1013" t="s">
        <v>24392</v>
      </c>
      <c r="C4500" s="1017">
        <v>0</v>
      </c>
      <c r="D4500" s="1029">
        <v>20000</v>
      </c>
      <c r="E4500" s="612">
        <f t="shared" si="70"/>
        <v>1143614.1100000096</v>
      </c>
    </row>
    <row r="4501" spans="1:5" ht="22.5" customHeight="1">
      <c r="A4501" s="1013" t="s">
        <v>24386</v>
      </c>
      <c r="B4501" s="1013" t="s">
        <v>24393</v>
      </c>
      <c r="C4501" s="1017">
        <v>0</v>
      </c>
      <c r="D4501" s="1029">
        <v>72800</v>
      </c>
      <c r="E4501" s="612">
        <f t="shared" si="70"/>
        <v>1070814.1100000096</v>
      </c>
    </row>
    <row r="4502" spans="1:5" ht="22.5" customHeight="1">
      <c r="A4502" s="1013" t="s">
        <v>24386</v>
      </c>
      <c r="B4502" s="1013" t="s">
        <v>24394</v>
      </c>
      <c r="C4502" s="1017">
        <v>0</v>
      </c>
      <c r="D4502" s="1029">
        <v>60000</v>
      </c>
      <c r="E4502" s="612">
        <f t="shared" si="70"/>
        <v>1010814.1100000096</v>
      </c>
    </row>
    <row r="4503" spans="1:5" ht="22.5" customHeight="1">
      <c r="A4503" s="1013" t="s">
        <v>24386</v>
      </c>
      <c r="B4503" s="1013" t="s">
        <v>24395</v>
      </c>
      <c r="C4503" s="1017">
        <v>0</v>
      </c>
      <c r="D4503" s="1029">
        <v>29000</v>
      </c>
      <c r="E4503" s="612">
        <f t="shared" si="70"/>
        <v>981814.11000000965</v>
      </c>
    </row>
    <row r="4504" spans="1:5" ht="22.5" customHeight="1">
      <c r="A4504" s="1013" t="s">
        <v>24386</v>
      </c>
      <c r="B4504" s="1013" t="s">
        <v>22512</v>
      </c>
      <c r="C4504" s="1017">
        <v>0</v>
      </c>
      <c r="D4504" s="1029">
        <v>70000</v>
      </c>
      <c r="E4504" s="612">
        <f t="shared" si="70"/>
        <v>911814.11000000965</v>
      </c>
    </row>
    <row r="4505" spans="1:5" ht="22.5" customHeight="1">
      <c r="A4505" s="1013" t="s">
        <v>24386</v>
      </c>
      <c r="B4505" s="1013" t="s">
        <v>24396</v>
      </c>
      <c r="C4505" s="1017">
        <v>0</v>
      </c>
      <c r="D4505" s="1029">
        <v>3400</v>
      </c>
      <c r="E4505" s="612">
        <f t="shared" si="70"/>
        <v>908414.11000000965</v>
      </c>
    </row>
    <row r="4506" spans="1:5" ht="22.5" customHeight="1">
      <c r="A4506" s="1013" t="s">
        <v>24386</v>
      </c>
      <c r="B4506" s="1013" t="s">
        <v>24397</v>
      </c>
      <c r="C4506" s="1017">
        <v>0</v>
      </c>
      <c r="D4506" s="1029">
        <v>26.88</v>
      </c>
      <c r="E4506" s="612">
        <f t="shared" si="70"/>
        <v>908387.23000000964</v>
      </c>
    </row>
    <row r="4507" spans="1:5" ht="22.5" customHeight="1">
      <c r="A4507" s="1013" t="s">
        <v>24386</v>
      </c>
      <c r="B4507" s="1013" t="s">
        <v>24398</v>
      </c>
      <c r="C4507" s="1017">
        <v>0</v>
      </c>
      <c r="D4507" s="1029">
        <v>7000</v>
      </c>
      <c r="E4507" s="612">
        <f t="shared" si="70"/>
        <v>901387.23000000964</v>
      </c>
    </row>
    <row r="4508" spans="1:5" ht="22.5" customHeight="1">
      <c r="A4508" s="1013" t="s">
        <v>24386</v>
      </c>
      <c r="B4508" s="1013" t="s">
        <v>24399</v>
      </c>
      <c r="C4508" s="1017">
        <v>0</v>
      </c>
      <c r="D4508" s="1029">
        <v>26.88</v>
      </c>
      <c r="E4508" s="612">
        <f t="shared" si="70"/>
        <v>901360.35000000964</v>
      </c>
    </row>
    <row r="4509" spans="1:5" ht="22.5" customHeight="1">
      <c r="A4509" s="1013" t="s">
        <v>24386</v>
      </c>
      <c r="B4509" s="1013" t="s">
        <v>24400</v>
      </c>
      <c r="C4509" s="1017">
        <v>0</v>
      </c>
      <c r="D4509" s="1029">
        <v>41500</v>
      </c>
      <c r="E4509" s="612">
        <f t="shared" si="70"/>
        <v>859860.35000000964</v>
      </c>
    </row>
    <row r="4510" spans="1:5" ht="22.5" customHeight="1">
      <c r="A4510" s="1013" t="s">
        <v>24386</v>
      </c>
      <c r="B4510" s="1013" t="s">
        <v>24401</v>
      </c>
      <c r="C4510" s="1017">
        <v>0</v>
      </c>
      <c r="D4510" s="1029">
        <v>53.75</v>
      </c>
      <c r="E4510" s="612">
        <f t="shared" si="70"/>
        <v>859806.60000000964</v>
      </c>
    </row>
    <row r="4511" spans="1:5" ht="22.5" customHeight="1">
      <c r="A4511" s="1013" t="s">
        <v>24386</v>
      </c>
      <c r="B4511" s="1013" t="s">
        <v>24402</v>
      </c>
      <c r="C4511" s="1017">
        <v>0</v>
      </c>
      <c r="D4511" s="1029">
        <v>130000</v>
      </c>
      <c r="E4511" s="612">
        <f t="shared" si="70"/>
        <v>729806.60000000964</v>
      </c>
    </row>
    <row r="4512" spans="1:5" ht="22.5" customHeight="1">
      <c r="A4512" s="1013" t="s">
        <v>24403</v>
      </c>
      <c r="B4512" s="1013" t="s">
        <v>24404</v>
      </c>
      <c r="C4512" s="1025">
        <v>25000</v>
      </c>
      <c r="D4512" s="1017">
        <v>0</v>
      </c>
      <c r="E4512" s="612">
        <f t="shared" si="70"/>
        <v>754806.60000000964</v>
      </c>
    </row>
    <row r="4513" spans="1:5" ht="22.5" customHeight="1">
      <c r="A4513" s="1013" t="s">
        <v>24405</v>
      </c>
      <c r="B4513" s="1013" t="s">
        <v>24406</v>
      </c>
      <c r="C4513" s="1025">
        <v>10000</v>
      </c>
      <c r="D4513" s="1017">
        <v>0</v>
      </c>
      <c r="E4513" s="612">
        <f t="shared" si="70"/>
        <v>764806.60000000964</v>
      </c>
    </row>
    <row r="4514" spans="1:5" ht="22.5" customHeight="1">
      <c r="A4514" s="1013" t="s">
        <v>24407</v>
      </c>
      <c r="B4514" s="1013" t="s">
        <v>24180</v>
      </c>
      <c r="C4514" s="1025">
        <v>20000</v>
      </c>
      <c r="D4514" s="1017">
        <v>0</v>
      </c>
      <c r="E4514" s="612">
        <f t="shared" si="70"/>
        <v>784806.60000000964</v>
      </c>
    </row>
    <row r="4515" spans="1:5" ht="22.5" customHeight="1">
      <c r="A4515" s="1013" t="s">
        <v>24408</v>
      </c>
      <c r="B4515" s="1013" t="s">
        <v>24409</v>
      </c>
      <c r="C4515" s="1025">
        <v>20000</v>
      </c>
      <c r="D4515" s="1017">
        <v>0</v>
      </c>
      <c r="E4515" s="612">
        <f t="shared" si="70"/>
        <v>804806.60000000964</v>
      </c>
    </row>
    <row r="4516" spans="1:5" ht="22.5" customHeight="1">
      <c r="A4516" s="1013" t="s">
        <v>24410</v>
      </c>
      <c r="B4516" s="1013" t="s">
        <v>24411</v>
      </c>
      <c r="C4516" s="1025">
        <v>20000</v>
      </c>
      <c r="D4516" s="1017">
        <v>0</v>
      </c>
      <c r="E4516" s="612">
        <f t="shared" si="70"/>
        <v>824806.60000000964</v>
      </c>
    </row>
    <row r="4517" spans="1:5" ht="22.5" customHeight="1">
      <c r="A4517" s="1013" t="s">
        <v>24412</v>
      </c>
      <c r="B4517" s="1013" t="s">
        <v>24413</v>
      </c>
      <c r="C4517" s="1025">
        <v>15000</v>
      </c>
      <c r="D4517" s="1017">
        <v>0</v>
      </c>
      <c r="E4517" s="612">
        <f t="shared" si="70"/>
        <v>839806.60000000964</v>
      </c>
    </row>
    <row r="4518" spans="1:5" ht="22.5" customHeight="1">
      <c r="A4518" s="1013" t="s">
        <v>24414</v>
      </c>
      <c r="B4518" s="1013" t="s">
        <v>24415</v>
      </c>
      <c r="C4518" s="1025">
        <v>25000</v>
      </c>
      <c r="D4518" s="1017">
        <v>0</v>
      </c>
      <c r="E4518" s="612">
        <f t="shared" si="70"/>
        <v>864806.60000000964</v>
      </c>
    </row>
    <row r="4519" spans="1:5" ht="22.5" customHeight="1">
      <c r="A4519" s="1013" t="s">
        <v>24416</v>
      </c>
      <c r="B4519" s="1013" t="s">
        <v>24417</v>
      </c>
      <c r="C4519" s="1025">
        <v>25000</v>
      </c>
      <c r="D4519" s="1017">
        <v>0</v>
      </c>
      <c r="E4519" s="612">
        <f t="shared" si="70"/>
        <v>889806.60000000964</v>
      </c>
    </row>
    <row r="4520" spans="1:5" ht="22.5" customHeight="1">
      <c r="A4520" s="1013" t="s">
        <v>24418</v>
      </c>
      <c r="B4520" s="1013" t="s">
        <v>24419</v>
      </c>
      <c r="C4520" s="1025">
        <v>18000</v>
      </c>
      <c r="D4520" s="1017">
        <v>0</v>
      </c>
      <c r="E4520" s="612">
        <f t="shared" si="70"/>
        <v>907806.60000000964</v>
      </c>
    </row>
    <row r="4521" spans="1:5" ht="22.5" customHeight="1">
      <c r="A4521" s="1013" t="s">
        <v>24420</v>
      </c>
      <c r="B4521" s="1013" t="s">
        <v>24348</v>
      </c>
      <c r="C4521" s="1025">
        <v>10000</v>
      </c>
      <c r="D4521" s="1017">
        <v>0</v>
      </c>
      <c r="E4521" s="612">
        <f t="shared" si="70"/>
        <v>917806.60000000964</v>
      </c>
    </row>
    <row r="4522" spans="1:5" ht="22.5" customHeight="1">
      <c r="A4522" s="1013" t="s">
        <v>24421</v>
      </c>
      <c r="B4522" s="1013" t="s">
        <v>8336</v>
      </c>
      <c r="C4522" s="1017">
        <v>0</v>
      </c>
      <c r="D4522" s="1029">
        <v>750</v>
      </c>
      <c r="E4522" s="612">
        <f t="shared" si="70"/>
        <v>917056.60000000964</v>
      </c>
    </row>
    <row r="4523" spans="1:5" ht="22.5" customHeight="1">
      <c r="A4523" s="1013" t="s">
        <v>24422</v>
      </c>
      <c r="B4523" s="1013" t="s">
        <v>8478</v>
      </c>
      <c r="C4523" s="1017">
        <v>0</v>
      </c>
      <c r="D4523" s="1029">
        <v>2074.48</v>
      </c>
      <c r="E4523" s="612">
        <f t="shared" si="70"/>
        <v>914982.12000000966</v>
      </c>
    </row>
    <row r="4524" spans="1:5" ht="22.5" customHeight="1">
      <c r="A4524" s="1013" t="s">
        <v>24423</v>
      </c>
      <c r="B4524" s="1013" t="s">
        <v>24424</v>
      </c>
      <c r="C4524" s="1025">
        <v>20000</v>
      </c>
      <c r="D4524" s="1017">
        <v>0</v>
      </c>
      <c r="E4524" s="612">
        <f t="shared" si="70"/>
        <v>934982.12000000966</v>
      </c>
    </row>
    <row r="4525" spans="1:5" ht="22.5" customHeight="1">
      <c r="A4525" s="1013" t="s">
        <v>24425</v>
      </c>
      <c r="B4525" s="1013" t="s">
        <v>24426</v>
      </c>
      <c r="C4525" s="1017">
        <v>0</v>
      </c>
      <c r="D4525" s="1029">
        <v>53.75</v>
      </c>
      <c r="E4525" s="612">
        <f t="shared" si="70"/>
        <v>934928.37000000966</v>
      </c>
    </row>
    <row r="4526" spans="1:5" ht="22.5" customHeight="1">
      <c r="A4526" s="1013" t="s">
        <v>24425</v>
      </c>
      <c r="B4526" s="1013" t="s">
        <v>24427</v>
      </c>
      <c r="C4526" s="1017">
        <v>0</v>
      </c>
      <c r="D4526" s="1029">
        <v>66400</v>
      </c>
      <c r="E4526" s="612">
        <f t="shared" si="70"/>
        <v>868528.37000000966</v>
      </c>
    </row>
    <row r="4527" spans="1:5" ht="22.5" customHeight="1">
      <c r="A4527" s="1013" t="s">
        <v>24428</v>
      </c>
      <c r="B4527" s="1013" t="s">
        <v>24429</v>
      </c>
      <c r="C4527" s="1025">
        <v>15000</v>
      </c>
      <c r="D4527" s="1017">
        <v>0</v>
      </c>
      <c r="E4527" s="612">
        <f t="shared" si="70"/>
        <v>883528.37000000966</v>
      </c>
    </row>
    <row r="4528" spans="1:5" ht="22.5" customHeight="1">
      <c r="A4528" s="1013" t="s">
        <v>24430</v>
      </c>
      <c r="B4528" s="1013" t="s">
        <v>24431</v>
      </c>
      <c r="C4528" s="1017">
        <v>0</v>
      </c>
      <c r="D4528" s="1029">
        <v>53.75</v>
      </c>
      <c r="E4528" s="612">
        <f t="shared" si="70"/>
        <v>883474.62000000966</v>
      </c>
    </row>
    <row r="4529" spans="1:5" ht="22.5" customHeight="1">
      <c r="A4529" s="1013" t="s">
        <v>24430</v>
      </c>
      <c r="B4529" s="1013" t="s">
        <v>24432</v>
      </c>
      <c r="C4529" s="1017">
        <v>0</v>
      </c>
      <c r="D4529" s="1029">
        <v>130500</v>
      </c>
      <c r="E4529" s="612">
        <f t="shared" si="70"/>
        <v>752974.62000000966</v>
      </c>
    </row>
    <row r="4530" spans="1:5" ht="22.5" customHeight="1">
      <c r="A4530" s="1013" t="s">
        <v>24533</v>
      </c>
      <c r="B4530" s="1013" t="s">
        <v>24534</v>
      </c>
      <c r="C4530" s="1017">
        <v>0</v>
      </c>
      <c r="D4530" s="1029">
        <v>53.75</v>
      </c>
      <c r="E4530" s="612">
        <f t="shared" si="70"/>
        <v>752920.87000000966</v>
      </c>
    </row>
    <row r="4531" spans="1:5" ht="22.5" customHeight="1">
      <c r="A4531" s="1013" t="s">
        <v>24533</v>
      </c>
      <c r="B4531" s="1013" t="s">
        <v>24535</v>
      </c>
      <c r="C4531" s="1017">
        <v>0</v>
      </c>
      <c r="D4531" s="1029">
        <v>88500</v>
      </c>
      <c r="E4531" s="612">
        <f t="shared" si="70"/>
        <v>664420.87000000966</v>
      </c>
    </row>
    <row r="4532" spans="1:5" ht="22.5" customHeight="1">
      <c r="A4532" s="1013" t="s">
        <v>24536</v>
      </c>
      <c r="B4532" s="1013" t="s">
        <v>24572</v>
      </c>
      <c r="C4532" s="1025">
        <v>35000</v>
      </c>
      <c r="D4532" s="1017">
        <v>0</v>
      </c>
      <c r="E4532" s="612">
        <f t="shared" si="70"/>
        <v>699420.87000000966</v>
      </c>
    </row>
    <row r="4533" spans="1:5" ht="22.5" customHeight="1">
      <c r="A4533" s="1013" t="s">
        <v>24537</v>
      </c>
      <c r="B4533" s="1013" t="s">
        <v>24538</v>
      </c>
      <c r="C4533" s="1025">
        <v>10000</v>
      </c>
      <c r="D4533" s="1017">
        <v>0</v>
      </c>
      <c r="E4533" s="612">
        <f t="shared" si="70"/>
        <v>709420.87000000966</v>
      </c>
    </row>
    <row r="4534" spans="1:5" ht="22.5" customHeight="1">
      <c r="A4534" s="1013" t="s">
        <v>24539</v>
      </c>
      <c r="B4534" s="1013" t="s">
        <v>8336</v>
      </c>
      <c r="C4534" s="1017">
        <v>0</v>
      </c>
      <c r="D4534" s="1029">
        <v>150</v>
      </c>
      <c r="E4534" s="612">
        <f t="shared" si="70"/>
        <v>709270.87000000966</v>
      </c>
    </row>
    <row r="4535" spans="1:5" ht="22.5" customHeight="1">
      <c r="A4535" s="1013" t="s">
        <v>24540</v>
      </c>
      <c r="B4535" s="1013" t="s">
        <v>24541</v>
      </c>
      <c r="C4535" s="1025">
        <v>5000</v>
      </c>
      <c r="D4535" s="1017">
        <v>0</v>
      </c>
      <c r="E4535" s="612">
        <f t="shared" si="70"/>
        <v>714270.87000000966</v>
      </c>
    </row>
    <row r="4536" spans="1:5" ht="22.5" customHeight="1">
      <c r="A4536" s="1013" t="s">
        <v>24542</v>
      </c>
      <c r="B4536" s="1013" t="s">
        <v>24543</v>
      </c>
      <c r="C4536" s="1025">
        <v>15000</v>
      </c>
      <c r="D4536" s="1017">
        <v>0</v>
      </c>
      <c r="E4536" s="612">
        <f t="shared" si="70"/>
        <v>729270.87000000966</v>
      </c>
    </row>
    <row r="4537" spans="1:5" ht="22.5" customHeight="1">
      <c r="A4537" s="1013" t="s">
        <v>24544</v>
      </c>
      <c r="B4537" s="1013" t="s">
        <v>24545</v>
      </c>
      <c r="C4537" s="1025">
        <v>20000</v>
      </c>
      <c r="D4537" s="1017">
        <v>0</v>
      </c>
      <c r="E4537" s="612">
        <f t="shared" si="70"/>
        <v>749270.87000000966</v>
      </c>
    </row>
    <row r="4538" spans="1:5" ht="22.5" customHeight="1">
      <c r="A4538" s="1013" t="s">
        <v>24546</v>
      </c>
      <c r="B4538" s="1013" t="s">
        <v>8336</v>
      </c>
      <c r="C4538" s="1017">
        <v>0</v>
      </c>
      <c r="D4538" s="1029">
        <v>100</v>
      </c>
      <c r="E4538" s="612">
        <f t="shared" si="70"/>
        <v>749170.87000000966</v>
      </c>
    </row>
    <row r="4539" spans="1:5" ht="22.5" customHeight="1">
      <c r="A4539" s="1013" t="s">
        <v>24547</v>
      </c>
      <c r="B4539" s="1013" t="s">
        <v>24548</v>
      </c>
      <c r="C4539" s="1025">
        <v>15000</v>
      </c>
      <c r="D4539" s="1017">
        <v>0</v>
      </c>
      <c r="E4539" s="612">
        <f t="shared" si="70"/>
        <v>764170.87000000966</v>
      </c>
    </row>
    <row r="4540" spans="1:5" ht="22.5" customHeight="1">
      <c r="A4540" s="1013" t="s">
        <v>24549</v>
      </c>
      <c r="B4540" s="1013" t="s">
        <v>24550</v>
      </c>
      <c r="C4540" s="1025">
        <v>40000</v>
      </c>
      <c r="D4540" s="1017">
        <v>0</v>
      </c>
      <c r="E4540" s="612">
        <f t="shared" si="70"/>
        <v>804170.87000000966</v>
      </c>
    </row>
    <row r="4541" spans="1:5" ht="22.5" customHeight="1">
      <c r="A4541" s="1013" t="s">
        <v>24551</v>
      </c>
      <c r="B4541" s="1013" t="s">
        <v>24573</v>
      </c>
      <c r="C4541" s="1025">
        <v>35000</v>
      </c>
      <c r="D4541" s="1017">
        <v>0</v>
      </c>
      <c r="E4541" s="612">
        <f t="shared" si="70"/>
        <v>839170.87000000966</v>
      </c>
    </row>
    <row r="4542" spans="1:5" ht="22.5" customHeight="1">
      <c r="A4542" s="1013" t="s">
        <v>24552</v>
      </c>
      <c r="B4542" s="1013" t="s">
        <v>24553</v>
      </c>
      <c r="C4542" s="1025">
        <v>35000</v>
      </c>
      <c r="D4542" s="1017">
        <v>0</v>
      </c>
      <c r="E4542" s="612">
        <f t="shared" si="70"/>
        <v>874170.87000000966</v>
      </c>
    </row>
    <row r="4543" spans="1:5" ht="22.5" customHeight="1">
      <c r="A4543" s="1013" t="s">
        <v>24554</v>
      </c>
      <c r="B4543" s="1013" t="s">
        <v>24555</v>
      </c>
      <c r="C4543" s="1025">
        <v>25000</v>
      </c>
      <c r="D4543" s="1017">
        <v>0</v>
      </c>
      <c r="E4543" s="612">
        <f t="shared" si="70"/>
        <v>899170.87000000966</v>
      </c>
    </row>
    <row r="4544" spans="1:5" ht="22.5" customHeight="1">
      <c r="A4544" s="1013" t="s">
        <v>24556</v>
      </c>
      <c r="B4544" s="1013" t="s">
        <v>8336</v>
      </c>
      <c r="C4544" s="1017">
        <v>0</v>
      </c>
      <c r="D4544" s="1029">
        <v>200</v>
      </c>
      <c r="E4544" s="612">
        <f t="shared" si="70"/>
        <v>898970.87000000966</v>
      </c>
    </row>
    <row r="4545" spans="1:5" ht="22.5" customHeight="1">
      <c r="A4545" s="1013" t="s">
        <v>24578</v>
      </c>
      <c r="B4545" s="1013" t="s">
        <v>24579</v>
      </c>
      <c r="C4545" s="1025">
        <v>10000</v>
      </c>
      <c r="D4545" s="1017">
        <v>0</v>
      </c>
      <c r="E4545" s="612">
        <f t="shared" si="70"/>
        <v>908970.87000000966</v>
      </c>
    </row>
    <row r="4546" spans="1:5" ht="22.5" customHeight="1">
      <c r="A4546" s="1013" t="s">
        <v>24580</v>
      </c>
      <c r="B4546" s="1013" t="s">
        <v>24581</v>
      </c>
      <c r="C4546" s="1025">
        <v>20000</v>
      </c>
      <c r="D4546" s="1017">
        <v>0</v>
      </c>
      <c r="E4546" s="612">
        <f t="shared" si="70"/>
        <v>928970.87000000966</v>
      </c>
    </row>
    <row r="4547" spans="1:5" ht="22.5" customHeight="1">
      <c r="A4547" s="1013" t="s">
        <v>24582</v>
      </c>
      <c r="B4547" s="1013" t="s">
        <v>24583</v>
      </c>
      <c r="C4547" s="1017">
        <v>0</v>
      </c>
      <c r="D4547" s="1029">
        <v>27400</v>
      </c>
      <c r="E4547" s="612">
        <f t="shared" ref="E4547:E4610" si="71">E4546-D4547+C4547</f>
        <v>901570.87000000966</v>
      </c>
    </row>
    <row r="4548" spans="1:5" ht="22.5" customHeight="1">
      <c r="A4548" s="1013" t="s">
        <v>24582</v>
      </c>
      <c r="B4548" s="1013" t="s">
        <v>24584</v>
      </c>
      <c r="C4548" s="1017">
        <v>0</v>
      </c>
      <c r="D4548" s="1029">
        <v>21700</v>
      </c>
      <c r="E4548" s="612">
        <f t="shared" si="71"/>
        <v>879870.87000000966</v>
      </c>
    </row>
    <row r="4549" spans="1:5" ht="22.5" customHeight="1">
      <c r="A4549" s="1013" t="s">
        <v>24582</v>
      </c>
      <c r="B4549" s="1013" t="s">
        <v>24585</v>
      </c>
      <c r="C4549" s="1017">
        <v>0</v>
      </c>
      <c r="D4549" s="1029">
        <v>20088</v>
      </c>
      <c r="E4549" s="612">
        <f t="shared" si="71"/>
        <v>859782.87000000966</v>
      </c>
    </row>
    <row r="4550" spans="1:5" ht="22.5" customHeight="1">
      <c r="A4550" s="1013" t="s">
        <v>24582</v>
      </c>
      <c r="B4550" s="1013" t="s">
        <v>24586</v>
      </c>
      <c r="C4550" s="1017">
        <v>0</v>
      </c>
      <c r="D4550" s="1029">
        <v>53.75</v>
      </c>
      <c r="E4550" s="612">
        <f t="shared" si="71"/>
        <v>859729.12000000966</v>
      </c>
    </row>
    <row r="4551" spans="1:5" ht="22.5" customHeight="1">
      <c r="A4551" s="1013" t="s">
        <v>24582</v>
      </c>
      <c r="B4551" s="1013" t="s">
        <v>24587</v>
      </c>
      <c r="C4551" s="1017">
        <v>0</v>
      </c>
      <c r="D4551" s="1029">
        <v>60000</v>
      </c>
      <c r="E4551" s="612">
        <f t="shared" si="71"/>
        <v>799729.12000000966</v>
      </c>
    </row>
    <row r="4552" spans="1:5" ht="22.5" customHeight="1">
      <c r="A4552" s="1013" t="s">
        <v>24582</v>
      </c>
      <c r="B4552" s="1013" t="s">
        <v>24588</v>
      </c>
      <c r="C4552" s="1017">
        <v>0</v>
      </c>
      <c r="D4552" s="1029">
        <v>26.88</v>
      </c>
      <c r="E4552" s="612">
        <f t="shared" si="71"/>
        <v>799702.24000000965</v>
      </c>
    </row>
    <row r="4553" spans="1:5" ht="22.5" customHeight="1">
      <c r="A4553" s="1013" t="s">
        <v>24582</v>
      </c>
      <c r="B4553" s="1013" t="s">
        <v>24589</v>
      </c>
      <c r="C4553" s="1017">
        <v>0</v>
      </c>
      <c r="D4553" s="1029">
        <v>40000</v>
      </c>
      <c r="E4553" s="612">
        <f t="shared" si="71"/>
        <v>759702.24000000965</v>
      </c>
    </row>
    <row r="4554" spans="1:5" ht="22.5" customHeight="1">
      <c r="A4554" s="1013" t="s">
        <v>24582</v>
      </c>
      <c r="B4554" s="1013" t="s">
        <v>22422</v>
      </c>
      <c r="C4554" s="1017">
        <v>0</v>
      </c>
      <c r="D4554" s="1029">
        <v>53.75</v>
      </c>
      <c r="E4554" s="612">
        <f t="shared" si="71"/>
        <v>759648.49000000965</v>
      </c>
    </row>
    <row r="4555" spans="1:5" ht="22.5" customHeight="1">
      <c r="A4555" s="1013" t="s">
        <v>24582</v>
      </c>
      <c r="B4555" s="1013" t="s">
        <v>24590</v>
      </c>
      <c r="C4555" s="1017">
        <v>0</v>
      </c>
      <c r="D4555" s="1029">
        <v>60000</v>
      </c>
      <c r="E4555" s="612">
        <f t="shared" si="71"/>
        <v>699648.49000000965</v>
      </c>
    </row>
    <row r="4556" spans="1:5" ht="22.5" customHeight="1">
      <c r="A4556" s="1013" t="s">
        <v>24591</v>
      </c>
      <c r="B4556" s="1013" t="s">
        <v>24592</v>
      </c>
      <c r="C4556" s="1017">
        <v>0</v>
      </c>
      <c r="D4556" s="1029">
        <v>26.88</v>
      </c>
      <c r="E4556" s="612">
        <f t="shared" si="71"/>
        <v>699621.61000000965</v>
      </c>
    </row>
    <row r="4557" spans="1:5" ht="22.5" customHeight="1">
      <c r="A4557" s="1013" t="s">
        <v>24591</v>
      </c>
      <c r="B4557" s="1013" t="s">
        <v>24593</v>
      </c>
      <c r="C4557" s="1017">
        <v>0</v>
      </c>
      <c r="D4557" s="1029">
        <v>40900</v>
      </c>
      <c r="E4557" s="612">
        <f t="shared" si="71"/>
        <v>658721.61000000965</v>
      </c>
    </row>
    <row r="4558" spans="1:5" ht="22.5" customHeight="1">
      <c r="A4558" s="1013" t="s">
        <v>24591</v>
      </c>
      <c r="B4558" s="1013" t="s">
        <v>24594</v>
      </c>
      <c r="C4558" s="1017">
        <v>0</v>
      </c>
      <c r="D4558" s="1029">
        <v>26.88</v>
      </c>
      <c r="E4558" s="612">
        <f t="shared" si="71"/>
        <v>658694.73000000964</v>
      </c>
    </row>
    <row r="4559" spans="1:5" ht="22.5" customHeight="1">
      <c r="A4559" s="1013" t="s">
        <v>24591</v>
      </c>
      <c r="B4559" s="1013" t="s">
        <v>24595</v>
      </c>
      <c r="C4559" s="1017">
        <v>0</v>
      </c>
      <c r="D4559" s="1029">
        <v>7000</v>
      </c>
      <c r="E4559" s="612">
        <f t="shared" si="71"/>
        <v>651694.73000000964</v>
      </c>
    </row>
    <row r="4560" spans="1:5" ht="22.5" customHeight="1">
      <c r="A4560" s="1013" t="s">
        <v>24591</v>
      </c>
      <c r="B4560" s="1013" t="s">
        <v>24596</v>
      </c>
      <c r="C4560" s="1017">
        <v>0</v>
      </c>
      <c r="D4560" s="1029">
        <v>53.75</v>
      </c>
      <c r="E4560" s="612">
        <f t="shared" si="71"/>
        <v>651640.98000000964</v>
      </c>
    </row>
    <row r="4561" spans="1:5" ht="22.5" customHeight="1">
      <c r="A4561" s="1013" t="s">
        <v>24591</v>
      </c>
      <c r="B4561" s="1013" t="s">
        <v>24597</v>
      </c>
      <c r="C4561" s="1017">
        <v>0</v>
      </c>
      <c r="D4561" s="1029">
        <v>130000</v>
      </c>
      <c r="E4561" s="612">
        <f t="shared" si="71"/>
        <v>521640.98000000964</v>
      </c>
    </row>
    <row r="4562" spans="1:5" ht="22.5" customHeight="1">
      <c r="A4562" s="1013" t="s">
        <v>24591</v>
      </c>
      <c r="B4562" s="1013" t="s">
        <v>24598</v>
      </c>
      <c r="C4562" s="1017">
        <v>0</v>
      </c>
      <c r="D4562" s="1029">
        <v>26.88</v>
      </c>
      <c r="E4562" s="612">
        <f t="shared" si="71"/>
        <v>521614.10000000964</v>
      </c>
    </row>
    <row r="4563" spans="1:5" ht="22.5" customHeight="1">
      <c r="A4563" s="1013" t="s">
        <v>24591</v>
      </c>
      <c r="B4563" s="1013" t="s">
        <v>24599</v>
      </c>
      <c r="C4563" s="1017">
        <v>0</v>
      </c>
      <c r="D4563" s="1029">
        <v>7700</v>
      </c>
      <c r="E4563" s="612">
        <f t="shared" si="71"/>
        <v>513914.10000000964</v>
      </c>
    </row>
    <row r="4564" spans="1:5" ht="22.5" customHeight="1">
      <c r="A4564" s="1013" t="s">
        <v>24591</v>
      </c>
      <c r="B4564" s="1013" t="s">
        <v>24600</v>
      </c>
      <c r="C4564" s="1017">
        <v>0</v>
      </c>
      <c r="D4564" s="1029">
        <v>26.88</v>
      </c>
      <c r="E4564" s="612">
        <f t="shared" si="71"/>
        <v>513887.22000000963</v>
      </c>
    </row>
    <row r="4565" spans="1:5" ht="22.5" customHeight="1">
      <c r="A4565" s="1013" t="s">
        <v>24591</v>
      </c>
      <c r="B4565" s="1013" t="s">
        <v>24601</v>
      </c>
      <c r="C4565" s="1017">
        <v>0</v>
      </c>
      <c r="D4565" s="1029">
        <v>10000</v>
      </c>
      <c r="E4565" s="612">
        <f t="shared" si="71"/>
        <v>503887.22000000963</v>
      </c>
    </row>
    <row r="4566" spans="1:5" ht="22.5" customHeight="1">
      <c r="A4566" s="1013" t="s">
        <v>24602</v>
      </c>
      <c r="B4566" s="1013" t="s">
        <v>24603</v>
      </c>
      <c r="C4566" s="1017">
        <v>0</v>
      </c>
      <c r="D4566" s="1029">
        <v>70000</v>
      </c>
      <c r="E4566" s="612">
        <f t="shared" si="71"/>
        <v>433887.22000000963</v>
      </c>
    </row>
    <row r="4567" spans="1:5" ht="22.5" customHeight="1">
      <c r="A4567" s="1013" t="s">
        <v>24602</v>
      </c>
      <c r="B4567" s="1013" t="s">
        <v>24604</v>
      </c>
      <c r="C4567" s="1017">
        <v>0</v>
      </c>
      <c r="D4567" s="1029">
        <v>20000</v>
      </c>
      <c r="E4567" s="612">
        <f t="shared" si="71"/>
        <v>413887.22000000963</v>
      </c>
    </row>
    <row r="4568" spans="1:5" ht="22.5" customHeight="1">
      <c r="A4568" s="1013" t="s">
        <v>24602</v>
      </c>
      <c r="B4568" s="1013" t="s">
        <v>24605</v>
      </c>
      <c r="C4568" s="1017">
        <v>0</v>
      </c>
      <c r="D4568" s="1029">
        <v>68800</v>
      </c>
      <c r="E4568" s="612">
        <f t="shared" si="71"/>
        <v>345087.22000000963</v>
      </c>
    </row>
    <row r="4569" spans="1:5" ht="22.5" customHeight="1">
      <c r="A4569" s="1013" t="s">
        <v>24602</v>
      </c>
      <c r="B4569" s="1013" t="s">
        <v>24606</v>
      </c>
      <c r="C4569" s="1017">
        <v>0</v>
      </c>
      <c r="D4569" s="1029">
        <v>77700</v>
      </c>
      <c r="E4569" s="612">
        <f t="shared" si="71"/>
        <v>267387.22000000963</v>
      </c>
    </row>
    <row r="4570" spans="1:5" ht="22.5" customHeight="1">
      <c r="A4570" s="1013" t="s">
        <v>24607</v>
      </c>
      <c r="B4570" s="1013" t="s">
        <v>24608</v>
      </c>
      <c r="C4570" s="1025">
        <v>40000</v>
      </c>
      <c r="D4570" s="1017">
        <v>0</v>
      </c>
      <c r="E4570" s="612">
        <f t="shared" si="71"/>
        <v>307387.22000000963</v>
      </c>
    </row>
    <row r="4571" spans="1:5" ht="22.5" customHeight="1">
      <c r="A4571" s="1013" t="s">
        <v>24609</v>
      </c>
      <c r="B4571" s="1013" t="s">
        <v>24610</v>
      </c>
      <c r="C4571" s="1764">
        <v>60000</v>
      </c>
      <c r="D4571" s="1017">
        <v>0</v>
      </c>
      <c r="E4571" s="612">
        <f t="shared" si="71"/>
        <v>367387.22000000963</v>
      </c>
    </row>
    <row r="4572" spans="1:5" ht="22.5" customHeight="1">
      <c r="A4572" s="1013" t="s">
        <v>24611</v>
      </c>
      <c r="B4572" s="1013" t="s">
        <v>24612</v>
      </c>
      <c r="C4572" s="1017">
        <v>0</v>
      </c>
      <c r="D4572" s="1029">
        <v>53.75</v>
      </c>
      <c r="E4572" s="612">
        <f t="shared" si="71"/>
        <v>367333.47000000963</v>
      </c>
    </row>
    <row r="4573" spans="1:5" ht="22.5" customHeight="1">
      <c r="A4573" s="1013" t="s">
        <v>24611</v>
      </c>
      <c r="B4573" s="1013" t="s">
        <v>24613</v>
      </c>
      <c r="C4573" s="1017">
        <v>0</v>
      </c>
      <c r="D4573" s="1029">
        <v>87900</v>
      </c>
      <c r="E4573" s="612">
        <f t="shared" si="71"/>
        <v>279433.47000000963</v>
      </c>
    </row>
    <row r="4574" spans="1:5" ht="22.5" customHeight="1">
      <c r="A4574" s="1013" t="s">
        <v>24611</v>
      </c>
      <c r="B4574" s="1013" t="s">
        <v>24614</v>
      </c>
      <c r="C4574" s="1017">
        <v>0</v>
      </c>
      <c r="D4574" s="1029">
        <v>53.75</v>
      </c>
      <c r="E4574" s="612">
        <f t="shared" si="71"/>
        <v>279379.72000000963</v>
      </c>
    </row>
    <row r="4575" spans="1:5" ht="22.5" customHeight="1">
      <c r="A4575" s="1013" t="s">
        <v>24611</v>
      </c>
      <c r="B4575" s="1013" t="s">
        <v>24615</v>
      </c>
      <c r="C4575" s="1017">
        <v>0</v>
      </c>
      <c r="D4575" s="1029">
        <v>53500</v>
      </c>
      <c r="E4575" s="612">
        <f t="shared" si="71"/>
        <v>225879.72000000963</v>
      </c>
    </row>
    <row r="4576" spans="1:5" ht="22.5" customHeight="1">
      <c r="A4576" s="1013" t="s">
        <v>24616</v>
      </c>
      <c r="B4576" s="1013" t="s">
        <v>24617</v>
      </c>
      <c r="C4576" s="1017">
        <v>0</v>
      </c>
      <c r="D4576" s="1029">
        <v>53.75</v>
      </c>
      <c r="E4576" s="612">
        <f t="shared" si="71"/>
        <v>225825.97000000963</v>
      </c>
    </row>
    <row r="4577" spans="1:6" ht="22.5" customHeight="1">
      <c r="A4577" s="1013" t="s">
        <v>24616</v>
      </c>
      <c r="B4577" s="1013" t="s">
        <v>24618</v>
      </c>
      <c r="C4577" s="1017">
        <v>0</v>
      </c>
      <c r="D4577" s="1029">
        <v>63600</v>
      </c>
      <c r="E4577" s="612">
        <f t="shared" si="71"/>
        <v>162225.97000000963</v>
      </c>
    </row>
    <row r="4578" spans="1:6" ht="22.5" customHeight="1">
      <c r="A4578" s="1013" t="s">
        <v>24616</v>
      </c>
      <c r="B4578" s="1013" t="s">
        <v>24619</v>
      </c>
      <c r="C4578" s="1017">
        <v>0</v>
      </c>
      <c r="D4578" s="1029">
        <v>53.75</v>
      </c>
      <c r="E4578" s="612">
        <f t="shared" si="71"/>
        <v>162172.22000000963</v>
      </c>
    </row>
    <row r="4579" spans="1:6" ht="22.5" customHeight="1">
      <c r="A4579" s="1013" t="s">
        <v>24616</v>
      </c>
      <c r="B4579" s="1013" t="s">
        <v>24620</v>
      </c>
      <c r="C4579" s="1017">
        <v>0</v>
      </c>
      <c r="D4579" s="1029">
        <v>131900</v>
      </c>
      <c r="E4579" s="612">
        <f t="shared" si="71"/>
        <v>30272.220000009635</v>
      </c>
    </row>
    <row r="4580" spans="1:6" s="1026" customFormat="1" ht="22.5" customHeight="1">
      <c r="A4580" s="1039" t="s">
        <v>24621</v>
      </c>
      <c r="B4580" s="1039" t="s">
        <v>24622</v>
      </c>
      <c r="C4580" s="1025">
        <v>20000</v>
      </c>
      <c r="D4580" s="1377">
        <v>0</v>
      </c>
      <c r="E4580" s="612">
        <f t="shared" si="71"/>
        <v>50272.220000009635</v>
      </c>
      <c r="F4580" s="2649"/>
    </row>
    <row r="4581" spans="1:6" ht="22.5" customHeight="1">
      <c r="A4581" s="1015" t="s">
        <v>24623</v>
      </c>
      <c r="B4581" s="1015" t="s">
        <v>24624</v>
      </c>
      <c r="C4581" s="1025">
        <v>15000</v>
      </c>
      <c r="D4581" s="1017">
        <v>0</v>
      </c>
      <c r="E4581" s="612">
        <f t="shared" si="71"/>
        <v>65272.220000009635</v>
      </c>
    </row>
    <row r="4582" spans="1:6" ht="22.5" customHeight="1">
      <c r="A4582" s="1016" t="s">
        <v>24625</v>
      </c>
      <c r="B4582" s="1738" t="s">
        <v>8336</v>
      </c>
      <c r="C4582" s="1017">
        <v>0</v>
      </c>
      <c r="D4582" s="1029">
        <v>200</v>
      </c>
      <c r="E4582" s="612">
        <f t="shared" si="71"/>
        <v>65072.220000009635</v>
      </c>
    </row>
    <row r="4583" spans="1:6" ht="22.5" customHeight="1">
      <c r="A4583" s="1018">
        <v>44712</v>
      </c>
      <c r="B4583" s="1736" t="s">
        <v>8478</v>
      </c>
      <c r="C4583" s="1020"/>
      <c r="D4583" s="1381">
        <v>1379.85</v>
      </c>
      <c r="E4583" s="612">
        <f t="shared" si="71"/>
        <v>63692.370000009636</v>
      </c>
    </row>
    <row r="4584" spans="1:6" ht="22.5" customHeight="1">
      <c r="A4584" s="1018">
        <v>44713</v>
      </c>
      <c r="B4584" s="1736" t="s">
        <v>24634</v>
      </c>
      <c r="C4584" s="2625">
        <v>15000</v>
      </c>
      <c r="D4584" s="1019">
        <v>0</v>
      </c>
      <c r="E4584" s="612">
        <f t="shared" si="71"/>
        <v>78692.370000009629</v>
      </c>
    </row>
    <row r="4585" spans="1:6" ht="22.5" customHeight="1">
      <c r="A4585" s="1018">
        <v>44714</v>
      </c>
      <c r="B4585" s="1736" t="s">
        <v>24633</v>
      </c>
      <c r="C4585" s="2626">
        <v>45000</v>
      </c>
      <c r="D4585" s="1019">
        <v>0</v>
      </c>
      <c r="E4585" s="612">
        <f t="shared" si="71"/>
        <v>123692.37000000963</v>
      </c>
    </row>
    <row r="4586" spans="1:6" ht="22.5" customHeight="1">
      <c r="A4586" s="1018">
        <v>44715</v>
      </c>
      <c r="B4586" s="1736" t="s">
        <v>24632</v>
      </c>
      <c r="C4586" s="2626">
        <v>80000</v>
      </c>
      <c r="D4586" s="1019">
        <v>0</v>
      </c>
      <c r="E4586" s="612">
        <f t="shared" si="71"/>
        <v>203692.37000000963</v>
      </c>
    </row>
    <row r="4587" spans="1:6" ht="22.5" customHeight="1">
      <c r="A4587" s="1018">
        <v>44715</v>
      </c>
      <c r="B4587" s="1736" t="s">
        <v>24631</v>
      </c>
      <c r="C4587" s="2626">
        <v>60000</v>
      </c>
      <c r="D4587" s="1019">
        <v>0</v>
      </c>
      <c r="E4587" s="612">
        <f t="shared" si="71"/>
        <v>263692.37000000966</v>
      </c>
    </row>
    <row r="4588" spans="1:6" s="1041" customFormat="1" ht="22.5" customHeight="1">
      <c r="A4588" s="1040">
        <v>44715</v>
      </c>
      <c r="B4588" s="1750" t="s">
        <v>24630</v>
      </c>
      <c r="C4588" s="2625">
        <v>5000000</v>
      </c>
      <c r="D4588" s="2333">
        <v>0</v>
      </c>
      <c r="E4588" s="1398">
        <f t="shared" si="71"/>
        <v>5263692.3700000094</v>
      </c>
      <c r="F4588" s="2656"/>
    </row>
    <row r="4589" spans="1:6" s="1041" customFormat="1" ht="22.5" customHeight="1">
      <c r="A4589" s="1040">
        <v>44716</v>
      </c>
      <c r="B4589" s="1750" t="s">
        <v>24629</v>
      </c>
      <c r="C4589" s="2625">
        <v>5000000</v>
      </c>
      <c r="D4589" s="2333">
        <v>0</v>
      </c>
      <c r="E4589" s="1398">
        <f t="shared" si="71"/>
        <v>10263692.370000008</v>
      </c>
      <c r="F4589" s="2656"/>
    </row>
    <row r="4590" spans="1:6" ht="22.5" customHeight="1">
      <c r="A4590" s="1018">
        <v>44716</v>
      </c>
      <c r="B4590" s="1736" t="s">
        <v>8336</v>
      </c>
      <c r="C4590" s="1019">
        <v>0</v>
      </c>
      <c r="D4590" s="2334">
        <v>250</v>
      </c>
      <c r="E4590" s="612">
        <f t="shared" si="71"/>
        <v>10263442.370000008</v>
      </c>
    </row>
    <row r="4591" spans="1:6" s="1041" customFormat="1" ht="22.5" customHeight="1">
      <c r="A4591" s="1040">
        <v>44717</v>
      </c>
      <c r="B4591" s="1750" t="s">
        <v>24628</v>
      </c>
      <c r="C4591" s="2625">
        <v>4500000</v>
      </c>
      <c r="D4591" s="2333">
        <v>0</v>
      </c>
      <c r="E4591" s="1398">
        <f t="shared" si="71"/>
        <v>14763442.370000008</v>
      </c>
      <c r="F4591" s="2656"/>
    </row>
    <row r="4592" spans="1:6" ht="22.5" customHeight="1">
      <c r="A4592" s="1018">
        <v>44720</v>
      </c>
      <c r="B4592" s="1736" t="s">
        <v>24627</v>
      </c>
      <c r="C4592" s="2626">
        <v>60000</v>
      </c>
      <c r="D4592" s="1019">
        <v>0</v>
      </c>
      <c r="E4592" s="612">
        <f t="shared" si="71"/>
        <v>14823442.370000008</v>
      </c>
    </row>
    <row r="4593" spans="1:5" ht="22.5" customHeight="1">
      <c r="A4593" s="1399" t="s">
        <v>24792</v>
      </c>
      <c r="B4593" s="1399" t="s">
        <v>24793</v>
      </c>
      <c r="C4593" s="1768">
        <v>0</v>
      </c>
      <c r="D4593" s="2335">
        <v>26.88</v>
      </c>
      <c r="E4593" s="612">
        <f t="shared" si="71"/>
        <v>14823415.490000008</v>
      </c>
    </row>
    <row r="4594" spans="1:5" ht="22.5" customHeight="1">
      <c r="A4594" s="1399" t="s">
        <v>24792</v>
      </c>
      <c r="B4594" s="1399" t="s">
        <v>24794</v>
      </c>
      <c r="C4594" s="1768">
        <v>0</v>
      </c>
      <c r="D4594" s="2335">
        <v>26.88</v>
      </c>
      <c r="E4594" s="612">
        <f t="shared" si="71"/>
        <v>14823388.610000007</v>
      </c>
    </row>
    <row r="4595" spans="1:5" ht="22.5" customHeight="1">
      <c r="A4595" s="1399" t="s">
        <v>24792</v>
      </c>
      <c r="B4595" s="1399" t="s">
        <v>24795</v>
      </c>
      <c r="C4595" s="1768">
        <v>0</v>
      </c>
      <c r="D4595" s="2335">
        <v>26.88</v>
      </c>
      <c r="E4595" s="612">
        <f t="shared" si="71"/>
        <v>14823361.730000006</v>
      </c>
    </row>
    <row r="4596" spans="1:5" ht="22.5" customHeight="1">
      <c r="A4596" s="1399" t="s">
        <v>24792</v>
      </c>
      <c r="B4596" s="1399" t="s">
        <v>24796</v>
      </c>
      <c r="C4596" s="1768">
        <v>0</v>
      </c>
      <c r="D4596" s="2335">
        <v>26.88</v>
      </c>
      <c r="E4596" s="612">
        <f t="shared" si="71"/>
        <v>14823334.850000005</v>
      </c>
    </row>
    <row r="4597" spans="1:5" ht="22.5" customHeight="1">
      <c r="A4597" s="1399" t="s">
        <v>24797</v>
      </c>
      <c r="B4597" s="1399" t="s">
        <v>24798</v>
      </c>
      <c r="C4597" s="1768">
        <v>0</v>
      </c>
      <c r="D4597" s="2335">
        <v>26.88</v>
      </c>
      <c r="E4597" s="612">
        <f t="shared" si="71"/>
        <v>14823307.970000004</v>
      </c>
    </row>
    <row r="4598" spans="1:5" ht="22.5" customHeight="1">
      <c r="A4598" s="1399" t="s">
        <v>24797</v>
      </c>
      <c r="B4598" s="1399" t="s">
        <v>24799</v>
      </c>
      <c r="C4598" s="1768">
        <v>0</v>
      </c>
      <c r="D4598" s="2335">
        <v>26.88</v>
      </c>
      <c r="E4598" s="612">
        <f t="shared" si="71"/>
        <v>14823281.090000004</v>
      </c>
    </row>
    <row r="4599" spans="1:5" ht="22.5" customHeight="1">
      <c r="A4599" s="1399" t="s">
        <v>24800</v>
      </c>
      <c r="B4599" s="1399" t="s">
        <v>24801</v>
      </c>
      <c r="C4599" s="1768">
        <v>0</v>
      </c>
      <c r="D4599" s="2335">
        <v>26.88</v>
      </c>
      <c r="E4599" s="612">
        <f t="shared" si="71"/>
        <v>14823254.210000003</v>
      </c>
    </row>
    <row r="4600" spans="1:5" ht="22.5" customHeight="1">
      <c r="A4600" s="1399" t="s">
        <v>24800</v>
      </c>
      <c r="B4600" s="1399" t="s">
        <v>24802</v>
      </c>
      <c r="C4600" s="1768">
        <v>0</v>
      </c>
      <c r="D4600" s="2335">
        <v>26.88</v>
      </c>
      <c r="E4600" s="612">
        <f t="shared" si="71"/>
        <v>14823227.330000002</v>
      </c>
    </row>
    <row r="4601" spans="1:5" ht="22.5" customHeight="1">
      <c r="A4601" s="1399" t="s">
        <v>24800</v>
      </c>
      <c r="B4601" s="1399" t="s">
        <v>24803</v>
      </c>
      <c r="C4601" s="1768">
        <v>0</v>
      </c>
      <c r="D4601" s="2335">
        <v>26.88</v>
      </c>
      <c r="E4601" s="612">
        <f t="shared" si="71"/>
        <v>14823200.450000001</v>
      </c>
    </row>
    <row r="4602" spans="1:5" ht="22.5" customHeight="1">
      <c r="A4602" s="1399" t="s">
        <v>24800</v>
      </c>
      <c r="B4602" s="1399" t="s">
        <v>24804</v>
      </c>
      <c r="C4602" s="1768">
        <v>0</v>
      </c>
      <c r="D4602" s="2335">
        <v>26.88</v>
      </c>
      <c r="E4602" s="612">
        <f t="shared" si="71"/>
        <v>14823173.57</v>
      </c>
    </row>
    <row r="4603" spans="1:5" ht="22.5" customHeight="1">
      <c r="A4603" s="1399" t="s">
        <v>24800</v>
      </c>
      <c r="B4603" s="1399" t="s">
        <v>24805</v>
      </c>
      <c r="C4603" s="1768">
        <v>0</v>
      </c>
      <c r="D4603" s="2335">
        <v>26.88</v>
      </c>
      <c r="E4603" s="612">
        <f t="shared" si="71"/>
        <v>14823146.689999999</v>
      </c>
    </row>
    <row r="4604" spans="1:5" ht="22.5" customHeight="1">
      <c r="A4604" s="1399" t="s">
        <v>24792</v>
      </c>
      <c r="B4604" s="1399" t="s">
        <v>24806</v>
      </c>
      <c r="C4604" s="1768">
        <v>0</v>
      </c>
      <c r="D4604" s="2335">
        <v>53.75</v>
      </c>
      <c r="E4604" s="612">
        <f t="shared" si="71"/>
        <v>14823092.939999999</v>
      </c>
    </row>
    <row r="4605" spans="1:5" ht="22.5" customHeight="1">
      <c r="A4605" s="1399" t="s">
        <v>24797</v>
      </c>
      <c r="B4605" s="1399" t="s">
        <v>24807</v>
      </c>
      <c r="C4605" s="1768">
        <v>0</v>
      </c>
      <c r="D4605" s="2335">
        <v>53.75</v>
      </c>
      <c r="E4605" s="612">
        <f t="shared" si="71"/>
        <v>14823039.189999999</v>
      </c>
    </row>
    <row r="4606" spans="1:5" ht="22.5" customHeight="1">
      <c r="A4606" s="1399" t="s">
        <v>24797</v>
      </c>
      <c r="B4606" s="1399" t="s">
        <v>24808</v>
      </c>
      <c r="C4606" s="1768">
        <v>0</v>
      </c>
      <c r="D4606" s="2335">
        <v>53.75</v>
      </c>
      <c r="E4606" s="612">
        <f t="shared" si="71"/>
        <v>14822985.439999999</v>
      </c>
    </row>
    <row r="4607" spans="1:5" ht="22.5" customHeight="1">
      <c r="A4607" s="1399" t="s">
        <v>24797</v>
      </c>
      <c r="B4607" s="1399" t="s">
        <v>24809</v>
      </c>
      <c r="C4607" s="1768">
        <v>0</v>
      </c>
      <c r="D4607" s="2335">
        <v>53.75</v>
      </c>
      <c r="E4607" s="612">
        <f t="shared" si="71"/>
        <v>14822931.689999999</v>
      </c>
    </row>
    <row r="4608" spans="1:5" ht="22.5" customHeight="1">
      <c r="A4608" s="1399" t="s">
        <v>24797</v>
      </c>
      <c r="B4608" s="1399" t="s">
        <v>24810</v>
      </c>
      <c r="C4608" s="1768">
        <v>0</v>
      </c>
      <c r="D4608" s="2335">
        <v>53.75</v>
      </c>
      <c r="E4608" s="612">
        <f t="shared" si="71"/>
        <v>14822877.939999999</v>
      </c>
    </row>
    <row r="4609" spans="1:5" ht="22.5" customHeight="1">
      <c r="A4609" s="1399" t="s">
        <v>24797</v>
      </c>
      <c r="B4609" s="1399" t="s">
        <v>24811</v>
      </c>
      <c r="C4609" s="1768">
        <v>0</v>
      </c>
      <c r="D4609" s="2335">
        <v>53.75</v>
      </c>
      <c r="E4609" s="612">
        <f t="shared" si="71"/>
        <v>14822824.189999999</v>
      </c>
    </row>
    <row r="4610" spans="1:5" ht="22.5" customHeight="1">
      <c r="A4610" s="1399" t="s">
        <v>24797</v>
      </c>
      <c r="B4610" s="1399" t="s">
        <v>24812</v>
      </c>
      <c r="C4610" s="1768">
        <v>0</v>
      </c>
      <c r="D4610" s="2335">
        <v>53.75</v>
      </c>
      <c r="E4610" s="612">
        <f t="shared" si="71"/>
        <v>14822770.439999999</v>
      </c>
    </row>
    <row r="4611" spans="1:5" ht="22.5" customHeight="1">
      <c r="A4611" s="1399" t="s">
        <v>24797</v>
      </c>
      <c r="B4611" s="1399" t="s">
        <v>24813</v>
      </c>
      <c r="C4611" s="1768">
        <v>0</v>
      </c>
      <c r="D4611" s="2335">
        <v>53.75</v>
      </c>
      <c r="E4611" s="612">
        <f t="shared" ref="E4611:E4674" si="72">E4610-D4611+C4611</f>
        <v>14822716.689999999</v>
      </c>
    </row>
    <row r="4612" spans="1:5" ht="22.5" customHeight="1">
      <c r="A4612" s="1399" t="s">
        <v>24797</v>
      </c>
      <c r="B4612" s="1399" t="s">
        <v>24814</v>
      </c>
      <c r="C4612" s="1768">
        <v>0</v>
      </c>
      <c r="D4612" s="2335">
        <v>53.75</v>
      </c>
      <c r="E4612" s="612">
        <f t="shared" si="72"/>
        <v>14822662.939999999</v>
      </c>
    </row>
    <row r="4613" spans="1:5" ht="22.5" customHeight="1">
      <c r="A4613" s="1399" t="s">
        <v>24800</v>
      </c>
      <c r="B4613" s="1399" t="s">
        <v>24814</v>
      </c>
      <c r="C4613" s="1768">
        <v>0</v>
      </c>
      <c r="D4613" s="2335">
        <v>53.75</v>
      </c>
      <c r="E4613" s="612">
        <f t="shared" si="72"/>
        <v>14822609.189999999</v>
      </c>
    </row>
    <row r="4614" spans="1:5" ht="22.5" customHeight="1">
      <c r="A4614" s="1399" t="s">
        <v>24800</v>
      </c>
      <c r="B4614" s="1399" t="s">
        <v>24815</v>
      </c>
      <c r="C4614" s="1768">
        <v>0</v>
      </c>
      <c r="D4614" s="2335">
        <v>53.75</v>
      </c>
      <c r="E4614" s="612">
        <f t="shared" si="72"/>
        <v>14822555.439999999</v>
      </c>
    </row>
    <row r="4615" spans="1:5" ht="22.5" customHeight="1">
      <c r="A4615" s="1399" t="s">
        <v>24800</v>
      </c>
      <c r="B4615" s="1399" t="s">
        <v>24816</v>
      </c>
      <c r="C4615" s="1768">
        <v>0</v>
      </c>
      <c r="D4615" s="2335">
        <v>53.75</v>
      </c>
      <c r="E4615" s="612">
        <f t="shared" si="72"/>
        <v>14822501.689999999</v>
      </c>
    </row>
    <row r="4616" spans="1:5" ht="22.5" customHeight="1">
      <c r="A4616" s="1399" t="s">
        <v>24800</v>
      </c>
      <c r="B4616" s="1399" t="s">
        <v>24817</v>
      </c>
      <c r="C4616" s="1768">
        <v>0</v>
      </c>
      <c r="D4616" s="2335">
        <v>53.75</v>
      </c>
      <c r="E4616" s="612">
        <f t="shared" si="72"/>
        <v>14822447.939999999</v>
      </c>
    </row>
    <row r="4617" spans="1:5" ht="22.5" customHeight="1">
      <c r="A4617" s="1399" t="s">
        <v>24800</v>
      </c>
      <c r="B4617" s="1399" t="s">
        <v>24818</v>
      </c>
      <c r="C4617" s="1768">
        <v>0</v>
      </c>
      <c r="D4617" s="2335">
        <v>53.75</v>
      </c>
      <c r="E4617" s="612">
        <f t="shared" si="72"/>
        <v>14822394.189999999</v>
      </c>
    </row>
    <row r="4618" spans="1:5" ht="22.5" customHeight="1">
      <c r="A4618" s="1399" t="s">
        <v>24800</v>
      </c>
      <c r="B4618" s="1399" t="s">
        <v>24819</v>
      </c>
      <c r="C4618" s="1768">
        <v>0</v>
      </c>
      <c r="D4618" s="2335">
        <v>53.75</v>
      </c>
      <c r="E4618" s="612">
        <f t="shared" si="72"/>
        <v>14822340.439999999</v>
      </c>
    </row>
    <row r="4619" spans="1:5" ht="22.5" customHeight="1">
      <c r="A4619" s="1399" t="s">
        <v>24800</v>
      </c>
      <c r="B4619" s="1399" t="s">
        <v>24820</v>
      </c>
      <c r="C4619" s="1768">
        <v>0</v>
      </c>
      <c r="D4619" s="2335">
        <v>53.75</v>
      </c>
      <c r="E4619" s="612">
        <f t="shared" si="72"/>
        <v>14822286.689999999</v>
      </c>
    </row>
    <row r="4620" spans="1:5" ht="22.5" customHeight="1">
      <c r="A4620" s="1399" t="s">
        <v>24800</v>
      </c>
      <c r="B4620" s="1399" t="s">
        <v>24821</v>
      </c>
      <c r="C4620" s="1768">
        <v>0</v>
      </c>
      <c r="D4620" s="2335">
        <v>53.75</v>
      </c>
      <c r="E4620" s="612">
        <f t="shared" si="72"/>
        <v>14822232.939999999</v>
      </c>
    </row>
    <row r="4621" spans="1:5" ht="22.5" customHeight="1">
      <c r="A4621" s="1399" t="s">
        <v>24800</v>
      </c>
      <c r="B4621" s="1399" t="s">
        <v>24822</v>
      </c>
      <c r="C4621" s="1768">
        <v>0</v>
      </c>
      <c r="D4621" s="2335">
        <v>53.75</v>
      </c>
      <c r="E4621" s="612">
        <f t="shared" si="72"/>
        <v>14822179.189999999</v>
      </c>
    </row>
    <row r="4622" spans="1:5" ht="22.5" customHeight="1">
      <c r="A4622" s="1399" t="s">
        <v>24800</v>
      </c>
      <c r="B4622" s="1399" t="s">
        <v>24823</v>
      </c>
      <c r="C4622" s="1768">
        <v>0</v>
      </c>
      <c r="D4622" s="2335">
        <v>53.75</v>
      </c>
      <c r="E4622" s="612">
        <f t="shared" si="72"/>
        <v>14822125.439999999</v>
      </c>
    </row>
    <row r="4623" spans="1:5" ht="22.5" customHeight="1">
      <c r="A4623" s="1399" t="s">
        <v>24800</v>
      </c>
      <c r="B4623" s="1399" t="s">
        <v>24823</v>
      </c>
      <c r="C4623" s="1768">
        <v>0</v>
      </c>
      <c r="D4623" s="2335">
        <v>53.75</v>
      </c>
      <c r="E4623" s="612">
        <f t="shared" si="72"/>
        <v>14822071.689999999</v>
      </c>
    </row>
    <row r="4624" spans="1:5" ht="22.5" customHeight="1">
      <c r="A4624" s="1399" t="s">
        <v>24800</v>
      </c>
      <c r="B4624" s="1399" t="s">
        <v>24824</v>
      </c>
      <c r="C4624" s="1768">
        <v>0</v>
      </c>
      <c r="D4624" s="2335">
        <v>53.75</v>
      </c>
      <c r="E4624" s="612">
        <f t="shared" si="72"/>
        <v>14822017.939999999</v>
      </c>
    </row>
    <row r="4625" spans="1:5" ht="22.5" customHeight="1">
      <c r="A4625" s="1399" t="s">
        <v>24800</v>
      </c>
      <c r="B4625" s="1399" t="s">
        <v>24825</v>
      </c>
      <c r="C4625" s="1768">
        <v>0</v>
      </c>
      <c r="D4625" s="2335">
        <v>53.75</v>
      </c>
      <c r="E4625" s="612">
        <f t="shared" si="72"/>
        <v>14821964.189999999</v>
      </c>
    </row>
    <row r="4626" spans="1:5" ht="22.5" customHeight="1">
      <c r="A4626" s="1399" t="s">
        <v>24800</v>
      </c>
      <c r="B4626" s="1399" t="s">
        <v>24826</v>
      </c>
      <c r="C4626" s="1768">
        <v>0</v>
      </c>
      <c r="D4626" s="2335">
        <v>53.75</v>
      </c>
      <c r="E4626" s="612">
        <f t="shared" si="72"/>
        <v>14821910.439999999</v>
      </c>
    </row>
    <row r="4627" spans="1:5" ht="22.5" customHeight="1">
      <c r="A4627" s="1399" t="s">
        <v>24800</v>
      </c>
      <c r="B4627" s="1399" t="s">
        <v>24827</v>
      </c>
      <c r="C4627" s="1768">
        <v>0</v>
      </c>
      <c r="D4627" s="2335">
        <v>53.75</v>
      </c>
      <c r="E4627" s="612">
        <f t="shared" si="72"/>
        <v>14821856.689999999</v>
      </c>
    </row>
    <row r="4628" spans="1:5" ht="22.5" customHeight="1">
      <c r="A4628" s="1399" t="s">
        <v>24800</v>
      </c>
      <c r="B4628" s="1399" t="s">
        <v>24828</v>
      </c>
      <c r="C4628" s="1768">
        <v>0</v>
      </c>
      <c r="D4628" s="2335">
        <v>53.75</v>
      </c>
      <c r="E4628" s="612">
        <f t="shared" si="72"/>
        <v>14821802.939999999</v>
      </c>
    </row>
    <row r="4629" spans="1:5" ht="22.5" customHeight="1">
      <c r="A4629" s="1399" t="s">
        <v>24800</v>
      </c>
      <c r="B4629" s="1399" t="s">
        <v>24829</v>
      </c>
      <c r="C4629" s="1768">
        <v>0</v>
      </c>
      <c r="D4629" s="2335">
        <v>53.75</v>
      </c>
      <c r="E4629" s="612">
        <f t="shared" si="72"/>
        <v>14821749.189999999</v>
      </c>
    </row>
    <row r="4630" spans="1:5" ht="22.5" customHeight="1">
      <c r="A4630" s="1399" t="s">
        <v>24800</v>
      </c>
      <c r="B4630" s="1399" t="s">
        <v>24830</v>
      </c>
      <c r="C4630" s="1768">
        <v>0</v>
      </c>
      <c r="D4630" s="2335">
        <v>53.75</v>
      </c>
      <c r="E4630" s="612">
        <f t="shared" si="72"/>
        <v>14821695.439999999</v>
      </c>
    </row>
    <row r="4631" spans="1:5" ht="22.5" customHeight="1">
      <c r="A4631" s="1399" t="s">
        <v>24800</v>
      </c>
      <c r="B4631" s="1399" t="s">
        <v>24831</v>
      </c>
      <c r="C4631" s="1768">
        <v>0</v>
      </c>
      <c r="D4631" s="2335">
        <v>53.75</v>
      </c>
      <c r="E4631" s="612">
        <f t="shared" si="72"/>
        <v>14821641.689999999</v>
      </c>
    </row>
    <row r="4632" spans="1:5" ht="22.5" customHeight="1">
      <c r="A4632" s="1399" t="s">
        <v>24800</v>
      </c>
      <c r="B4632" s="1399" t="s">
        <v>24832</v>
      </c>
      <c r="C4632" s="1768">
        <v>0</v>
      </c>
      <c r="D4632" s="2335">
        <v>53.75</v>
      </c>
      <c r="E4632" s="612">
        <f t="shared" si="72"/>
        <v>14821587.939999999</v>
      </c>
    </row>
    <row r="4633" spans="1:5" ht="22.5" customHeight="1">
      <c r="A4633" s="1399" t="s">
        <v>24800</v>
      </c>
      <c r="B4633" s="1399" t="s">
        <v>24833</v>
      </c>
      <c r="C4633" s="1768">
        <v>0</v>
      </c>
      <c r="D4633" s="2335">
        <v>53.75</v>
      </c>
      <c r="E4633" s="612">
        <f t="shared" si="72"/>
        <v>14821534.189999999</v>
      </c>
    </row>
    <row r="4634" spans="1:5" ht="22.5" customHeight="1">
      <c r="A4634" s="1399" t="s">
        <v>24800</v>
      </c>
      <c r="B4634" s="1399" t="s">
        <v>24834</v>
      </c>
      <c r="C4634" s="1768">
        <v>0</v>
      </c>
      <c r="D4634" s="2335">
        <v>53.75</v>
      </c>
      <c r="E4634" s="612">
        <f t="shared" si="72"/>
        <v>14821480.439999999</v>
      </c>
    </row>
    <row r="4635" spans="1:5" ht="22.5" customHeight="1">
      <c r="A4635" s="1399" t="s">
        <v>24800</v>
      </c>
      <c r="B4635" s="1399" t="s">
        <v>24835</v>
      </c>
      <c r="C4635" s="1768">
        <v>0</v>
      </c>
      <c r="D4635" s="2335">
        <v>53.75</v>
      </c>
      <c r="E4635" s="612">
        <f t="shared" si="72"/>
        <v>14821426.689999999</v>
      </c>
    </row>
    <row r="4636" spans="1:5" ht="22.5" customHeight="1">
      <c r="A4636" s="1399" t="s">
        <v>24800</v>
      </c>
      <c r="B4636" s="1399" t="s">
        <v>24836</v>
      </c>
      <c r="C4636" s="1768">
        <v>0</v>
      </c>
      <c r="D4636" s="2335">
        <v>53.75</v>
      </c>
      <c r="E4636" s="612">
        <f t="shared" si="72"/>
        <v>14821372.939999999</v>
      </c>
    </row>
    <row r="4637" spans="1:5" ht="22.5" customHeight="1">
      <c r="A4637" s="1399" t="s">
        <v>24837</v>
      </c>
      <c r="B4637" s="1399" t="s">
        <v>24838</v>
      </c>
      <c r="C4637" s="1768">
        <v>0</v>
      </c>
      <c r="D4637" s="2335">
        <v>53.75</v>
      </c>
      <c r="E4637" s="612">
        <f t="shared" si="72"/>
        <v>14821319.189999999</v>
      </c>
    </row>
    <row r="4638" spans="1:5" ht="22.5" customHeight="1">
      <c r="A4638" s="1399" t="s">
        <v>24837</v>
      </c>
      <c r="B4638" s="1399" t="s">
        <v>24839</v>
      </c>
      <c r="C4638" s="1768">
        <v>0</v>
      </c>
      <c r="D4638" s="2335">
        <v>53.75</v>
      </c>
      <c r="E4638" s="612">
        <f t="shared" si="72"/>
        <v>14821265.439999999</v>
      </c>
    </row>
    <row r="4639" spans="1:5" ht="22.5" customHeight="1">
      <c r="A4639" s="1399" t="s">
        <v>24840</v>
      </c>
      <c r="B4639" s="1399" t="s">
        <v>24841</v>
      </c>
      <c r="C4639" s="1768">
        <v>0</v>
      </c>
      <c r="D4639" s="2335">
        <v>53.75</v>
      </c>
      <c r="E4639" s="612">
        <f t="shared" si="72"/>
        <v>14821211.689999999</v>
      </c>
    </row>
    <row r="4640" spans="1:5" ht="22.5" customHeight="1">
      <c r="A4640" s="1399" t="s">
        <v>24792</v>
      </c>
      <c r="B4640" s="1399" t="s">
        <v>24842</v>
      </c>
      <c r="C4640" s="1768">
        <v>0</v>
      </c>
      <c r="D4640" s="2335">
        <v>8800</v>
      </c>
      <c r="E4640" s="612">
        <f t="shared" si="72"/>
        <v>14812411.689999999</v>
      </c>
    </row>
    <row r="4641" spans="1:5" ht="22.5" customHeight="1">
      <c r="A4641" s="1399" t="s">
        <v>24800</v>
      </c>
      <c r="B4641" s="1399" t="s">
        <v>24843</v>
      </c>
      <c r="C4641" s="1768">
        <v>0</v>
      </c>
      <c r="D4641" s="2335">
        <v>9500</v>
      </c>
      <c r="E4641" s="612">
        <f t="shared" si="72"/>
        <v>14802911.689999999</v>
      </c>
    </row>
    <row r="4642" spans="1:5" ht="22.5" customHeight="1">
      <c r="A4642" s="1399" t="s">
        <v>24792</v>
      </c>
      <c r="B4642" s="1399" t="s">
        <v>24844</v>
      </c>
      <c r="C4642" s="1768">
        <v>0</v>
      </c>
      <c r="D4642" s="2335">
        <v>10000</v>
      </c>
      <c r="E4642" s="612">
        <f t="shared" si="72"/>
        <v>14792911.689999999</v>
      </c>
    </row>
    <row r="4643" spans="1:5" ht="22.5" customHeight="1">
      <c r="A4643" s="1399" t="s">
        <v>24800</v>
      </c>
      <c r="B4643" s="1399" t="s">
        <v>24845</v>
      </c>
      <c r="C4643" s="1768">
        <v>0</v>
      </c>
      <c r="D4643" s="2335">
        <v>16720</v>
      </c>
      <c r="E4643" s="612">
        <f t="shared" si="72"/>
        <v>14776191.689999999</v>
      </c>
    </row>
    <row r="4644" spans="1:5" ht="22.5" customHeight="1">
      <c r="A4644" s="1399" t="s">
        <v>24800</v>
      </c>
      <c r="B4644" s="1399" t="s">
        <v>24846</v>
      </c>
      <c r="C4644" s="1768">
        <v>0</v>
      </c>
      <c r="D4644" s="2335">
        <v>17100</v>
      </c>
      <c r="E4644" s="612">
        <f t="shared" si="72"/>
        <v>14759091.689999999</v>
      </c>
    </row>
    <row r="4645" spans="1:5" ht="22.5" customHeight="1">
      <c r="A4645" s="1399" t="s">
        <v>24847</v>
      </c>
      <c r="B4645" s="1399" t="s">
        <v>24848</v>
      </c>
      <c r="C4645" s="1768">
        <v>0</v>
      </c>
      <c r="D4645" s="2335">
        <v>25000</v>
      </c>
      <c r="E4645" s="612">
        <f t="shared" si="72"/>
        <v>14734091.689999999</v>
      </c>
    </row>
    <row r="4646" spans="1:5" ht="22.5" customHeight="1">
      <c r="A4646" s="1399" t="s">
        <v>24797</v>
      </c>
      <c r="B4646" s="1399" t="s">
        <v>24849</v>
      </c>
      <c r="C4646" s="1768">
        <v>0</v>
      </c>
      <c r="D4646" s="2335">
        <v>31474</v>
      </c>
      <c r="E4646" s="612">
        <f t="shared" si="72"/>
        <v>14702617.689999999</v>
      </c>
    </row>
    <row r="4647" spans="1:5" ht="22.5" customHeight="1">
      <c r="A4647" s="1399" t="s">
        <v>24800</v>
      </c>
      <c r="B4647" s="1399" t="s">
        <v>24850</v>
      </c>
      <c r="C4647" s="1768">
        <v>0</v>
      </c>
      <c r="D4647" s="2335">
        <v>34200</v>
      </c>
      <c r="E4647" s="612">
        <f t="shared" si="72"/>
        <v>14668417.689999999</v>
      </c>
    </row>
    <row r="4648" spans="1:5" ht="22.5" customHeight="1">
      <c r="A4648" s="1399" t="s">
        <v>24792</v>
      </c>
      <c r="B4648" s="1399" t="s">
        <v>24851</v>
      </c>
      <c r="C4648" s="1768">
        <v>0</v>
      </c>
      <c r="D4648" s="2335">
        <v>40000</v>
      </c>
      <c r="E4648" s="612">
        <f t="shared" si="72"/>
        <v>14628417.689999999</v>
      </c>
    </row>
    <row r="4649" spans="1:5" ht="22.5" customHeight="1">
      <c r="A4649" s="1399" t="s">
        <v>24792</v>
      </c>
      <c r="B4649" s="1399" t="s">
        <v>24852</v>
      </c>
      <c r="C4649" s="1768">
        <v>0</v>
      </c>
      <c r="D4649" s="2335">
        <v>43000</v>
      </c>
      <c r="E4649" s="612">
        <f t="shared" si="72"/>
        <v>14585417.689999999</v>
      </c>
    </row>
    <row r="4650" spans="1:5" ht="22.5" customHeight="1">
      <c r="A4650" s="1399" t="s">
        <v>24797</v>
      </c>
      <c r="B4650" s="1399" t="s">
        <v>24853</v>
      </c>
      <c r="C4650" s="1768">
        <v>0</v>
      </c>
      <c r="D4650" s="2335">
        <v>47225</v>
      </c>
      <c r="E4650" s="612">
        <f t="shared" si="72"/>
        <v>14538192.689999999</v>
      </c>
    </row>
    <row r="4651" spans="1:5" ht="22.5" customHeight="1">
      <c r="A4651" s="1399" t="s">
        <v>24800</v>
      </c>
      <c r="B4651" s="1399" t="s">
        <v>24854</v>
      </c>
      <c r="C4651" s="1768">
        <v>0</v>
      </c>
      <c r="D4651" s="2335">
        <v>47500</v>
      </c>
      <c r="E4651" s="612">
        <f t="shared" si="72"/>
        <v>14490692.689999999</v>
      </c>
    </row>
    <row r="4652" spans="1:5" ht="22.5" customHeight="1">
      <c r="A4652" s="1399" t="s">
        <v>24800</v>
      </c>
      <c r="B4652" s="1399" t="s">
        <v>24855</v>
      </c>
      <c r="C4652" s="1768">
        <v>0</v>
      </c>
      <c r="D4652" s="2335">
        <v>53200</v>
      </c>
      <c r="E4652" s="612">
        <f t="shared" si="72"/>
        <v>14437492.689999999</v>
      </c>
    </row>
    <row r="4653" spans="1:5" ht="22.5" customHeight="1">
      <c r="A4653" s="1399" t="s">
        <v>24800</v>
      </c>
      <c r="B4653" s="1399" t="s">
        <v>24856</v>
      </c>
      <c r="C4653" s="1768">
        <v>0</v>
      </c>
      <c r="D4653" s="2335">
        <v>57000</v>
      </c>
      <c r="E4653" s="612">
        <f t="shared" si="72"/>
        <v>14380492.689999999</v>
      </c>
    </row>
    <row r="4654" spans="1:5" ht="22.5" customHeight="1">
      <c r="A4654" s="1399" t="s">
        <v>24792</v>
      </c>
      <c r="B4654" s="1399" t="s">
        <v>24857</v>
      </c>
      <c r="C4654" s="1768">
        <v>0</v>
      </c>
      <c r="D4654" s="2335">
        <v>60000</v>
      </c>
      <c r="E4654" s="612">
        <f t="shared" si="72"/>
        <v>14320492.689999999</v>
      </c>
    </row>
    <row r="4655" spans="1:5" ht="22.5" customHeight="1">
      <c r="A4655" s="1399" t="s">
        <v>24840</v>
      </c>
      <c r="B4655" s="1399" t="s">
        <v>24858</v>
      </c>
      <c r="C4655" s="1768">
        <v>0</v>
      </c>
      <c r="D4655" s="2335">
        <v>60000</v>
      </c>
      <c r="E4655" s="612">
        <f t="shared" si="72"/>
        <v>14260492.689999999</v>
      </c>
    </row>
    <row r="4656" spans="1:5" ht="22.5" customHeight="1">
      <c r="A4656" s="1399" t="s">
        <v>24800</v>
      </c>
      <c r="B4656" s="1399" t="s">
        <v>24859</v>
      </c>
      <c r="C4656" s="1768">
        <v>0</v>
      </c>
      <c r="D4656" s="2335">
        <v>64600</v>
      </c>
      <c r="E4656" s="612">
        <f t="shared" si="72"/>
        <v>14195892.689999999</v>
      </c>
    </row>
    <row r="4657" spans="1:5" ht="22.5" customHeight="1">
      <c r="A4657" s="1399" t="s">
        <v>24797</v>
      </c>
      <c r="B4657" s="1399" t="s">
        <v>24860</v>
      </c>
      <c r="C4657" s="1768">
        <v>0</v>
      </c>
      <c r="D4657" s="2335">
        <v>66500</v>
      </c>
      <c r="E4657" s="612">
        <f t="shared" si="72"/>
        <v>14129392.689999999</v>
      </c>
    </row>
    <row r="4658" spans="1:5" ht="22.5" customHeight="1">
      <c r="A4658" s="1399" t="s">
        <v>24800</v>
      </c>
      <c r="B4658" s="1399" t="s">
        <v>24861</v>
      </c>
      <c r="C4658" s="1768">
        <v>0</v>
      </c>
      <c r="D4658" s="2335">
        <v>68400</v>
      </c>
      <c r="E4658" s="612">
        <f t="shared" si="72"/>
        <v>14060992.689999999</v>
      </c>
    </row>
    <row r="4659" spans="1:5" ht="22.5" customHeight="1">
      <c r="A4659" s="1399" t="s">
        <v>24800</v>
      </c>
      <c r="B4659" s="1399" t="s">
        <v>24862</v>
      </c>
      <c r="C4659" s="1768">
        <v>0</v>
      </c>
      <c r="D4659" s="2335">
        <v>87400</v>
      </c>
      <c r="E4659" s="612">
        <f t="shared" si="72"/>
        <v>13973592.689999999</v>
      </c>
    </row>
    <row r="4660" spans="1:5" ht="22.5" customHeight="1">
      <c r="A4660" s="1399" t="s">
        <v>24800</v>
      </c>
      <c r="B4660" s="1399" t="s">
        <v>24863</v>
      </c>
      <c r="C4660" s="1768">
        <v>0</v>
      </c>
      <c r="D4660" s="2335">
        <v>91200</v>
      </c>
      <c r="E4660" s="612">
        <f t="shared" si="72"/>
        <v>13882392.689999999</v>
      </c>
    </row>
    <row r="4661" spans="1:5" ht="22.5" customHeight="1">
      <c r="A4661" s="1399" t="s">
        <v>24800</v>
      </c>
      <c r="B4661" s="1399" t="s">
        <v>24864</v>
      </c>
      <c r="C4661" s="1768">
        <v>0</v>
      </c>
      <c r="D4661" s="2335">
        <v>91200</v>
      </c>
      <c r="E4661" s="612">
        <f t="shared" si="72"/>
        <v>13791192.689999999</v>
      </c>
    </row>
    <row r="4662" spans="1:5" ht="22.5" customHeight="1">
      <c r="A4662" s="1399" t="s">
        <v>24800</v>
      </c>
      <c r="B4662" s="1399" t="s">
        <v>24865</v>
      </c>
      <c r="C4662" s="1768">
        <v>0</v>
      </c>
      <c r="D4662" s="2335">
        <v>91200</v>
      </c>
      <c r="E4662" s="612">
        <f t="shared" si="72"/>
        <v>13699992.689999999</v>
      </c>
    </row>
    <row r="4663" spans="1:5" ht="22.5" customHeight="1">
      <c r="A4663" s="1399" t="s">
        <v>24800</v>
      </c>
      <c r="B4663" s="1399" t="s">
        <v>24866</v>
      </c>
      <c r="C4663" s="1768">
        <v>0</v>
      </c>
      <c r="D4663" s="2335">
        <v>115558</v>
      </c>
      <c r="E4663" s="612">
        <f t="shared" si="72"/>
        <v>13584434.689999999</v>
      </c>
    </row>
    <row r="4664" spans="1:5" ht="22.5" customHeight="1">
      <c r="A4664" s="1399" t="s">
        <v>24797</v>
      </c>
      <c r="B4664" s="1399" t="s">
        <v>24867</v>
      </c>
      <c r="C4664" s="1768">
        <v>0</v>
      </c>
      <c r="D4664" s="2335">
        <v>117800</v>
      </c>
      <c r="E4664" s="612">
        <f t="shared" si="72"/>
        <v>13466634.689999999</v>
      </c>
    </row>
    <row r="4665" spans="1:5" ht="22.5" customHeight="1">
      <c r="A4665" s="1399" t="s">
        <v>24800</v>
      </c>
      <c r="B4665" s="1399" t="s">
        <v>24868</v>
      </c>
      <c r="C4665" s="1768">
        <v>0</v>
      </c>
      <c r="D4665" s="2335">
        <v>119691</v>
      </c>
      <c r="E4665" s="612">
        <f t="shared" si="72"/>
        <v>13346943.689999999</v>
      </c>
    </row>
    <row r="4666" spans="1:5" ht="22.5" customHeight="1">
      <c r="A4666" s="1399" t="s">
        <v>24800</v>
      </c>
      <c r="B4666" s="1399" t="s">
        <v>24869</v>
      </c>
      <c r="C4666" s="1768">
        <v>0</v>
      </c>
      <c r="D4666" s="2335">
        <v>122949</v>
      </c>
      <c r="E4666" s="612">
        <f t="shared" si="72"/>
        <v>13223994.689999999</v>
      </c>
    </row>
    <row r="4667" spans="1:5" ht="22.5" customHeight="1">
      <c r="A4667" s="1399" t="s">
        <v>24800</v>
      </c>
      <c r="B4667" s="1399" t="s">
        <v>24870</v>
      </c>
      <c r="C4667" s="1768">
        <v>0</v>
      </c>
      <c r="D4667" s="2335">
        <v>144400</v>
      </c>
      <c r="E4667" s="612">
        <f t="shared" si="72"/>
        <v>13079594.689999999</v>
      </c>
    </row>
    <row r="4668" spans="1:5" ht="22.5" customHeight="1">
      <c r="A4668" s="1399" t="s">
        <v>24797</v>
      </c>
      <c r="B4668" s="1399" t="s">
        <v>24871</v>
      </c>
      <c r="C4668" s="1768">
        <v>0</v>
      </c>
      <c r="D4668" s="2335">
        <v>147250</v>
      </c>
      <c r="E4668" s="612">
        <f t="shared" si="72"/>
        <v>12932344.689999999</v>
      </c>
    </row>
    <row r="4669" spans="1:5" ht="22.5" customHeight="1">
      <c r="A4669" s="1399" t="s">
        <v>24797</v>
      </c>
      <c r="B4669" s="1399" t="s">
        <v>24872</v>
      </c>
      <c r="C4669" s="1768">
        <v>0</v>
      </c>
      <c r="D4669" s="2335">
        <v>150480</v>
      </c>
      <c r="E4669" s="612">
        <f t="shared" si="72"/>
        <v>12781864.689999999</v>
      </c>
    </row>
    <row r="4670" spans="1:5" ht="22.5" customHeight="1">
      <c r="A4670" s="1399" t="s">
        <v>24797</v>
      </c>
      <c r="B4670" s="1399" t="s">
        <v>24873</v>
      </c>
      <c r="C4670" s="1768">
        <v>0</v>
      </c>
      <c r="D4670" s="2335">
        <v>154180</v>
      </c>
      <c r="E4670" s="612">
        <f t="shared" si="72"/>
        <v>12627684.689999999</v>
      </c>
    </row>
    <row r="4671" spans="1:5" ht="22.5" customHeight="1">
      <c r="A4671" s="1399" t="s">
        <v>24800</v>
      </c>
      <c r="B4671" s="1399" t="s">
        <v>24874</v>
      </c>
      <c r="C4671" s="1768">
        <v>0</v>
      </c>
      <c r="D4671" s="2335">
        <v>157320</v>
      </c>
      <c r="E4671" s="612">
        <f t="shared" si="72"/>
        <v>12470364.689999999</v>
      </c>
    </row>
    <row r="4672" spans="1:5" ht="22.5" customHeight="1">
      <c r="A4672" s="1399" t="s">
        <v>24800</v>
      </c>
      <c r="B4672" s="1399" t="s">
        <v>24875</v>
      </c>
      <c r="C4672" s="1768">
        <v>0</v>
      </c>
      <c r="D4672" s="2335">
        <v>168150</v>
      </c>
      <c r="E4672" s="612">
        <f t="shared" si="72"/>
        <v>12302214.689999999</v>
      </c>
    </row>
    <row r="4673" spans="1:5" ht="22.5" customHeight="1">
      <c r="A4673" s="1399" t="s">
        <v>24800</v>
      </c>
      <c r="B4673" s="1399" t="s">
        <v>24876</v>
      </c>
      <c r="C4673" s="1768">
        <v>0</v>
      </c>
      <c r="D4673" s="2335">
        <v>171000</v>
      </c>
      <c r="E4673" s="612">
        <f t="shared" si="72"/>
        <v>12131214.689999999</v>
      </c>
    </row>
    <row r="4674" spans="1:5" ht="22.5" customHeight="1">
      <c r="A4674" s="1399" t="s">
        <v>24800</v>
      </c>
      <c r="B4674" s="1399" t="s">
        <v>24877</v>
      </c>
      <c r="C4674" s="1768">
        <v>0</v>
      </c>
      <c r="D4674" s="2335">
        <v>182020</v>
      </c>
      <c r="E4674" s="612">
        <f t="shared" si="72"/>
        <v>11949194.689999999</v>
      </c>
    </row>
    <row r="4675" spans="1:5" ht="22.5" customHeight="1">
      <c r="A4675" s="1399" t="s">
        <v>24800</v>
      </c>
      <c r="B4675" s="1399" t="s">
        <v>24878</v>
      </c>
      <c r="C4675" s="1768">
        <v>0</v>
      </c>
      <c r="D4675" s="2335">
        <v>185083</v>
      </c>
      <c r="E4675" s="612">
        <f t="shared" ref="E4675:E4738" si="73">E4674-D4675+C4675</f>
        <v>11764111.689999999</v>
      </c>
    </row>
    <row r="4676" spans="1:5" ht="22.5" customHeight="1">
      <c r="A4676" s="1399" t="s">
        <v>24797</v>
      </c>
      <c r="B4676" s="1399" t="s">
        <v>24879</v>
      </c>
      <c r="C4676" s="1768">
        <v>0</v>
      </c>
      <c r="D4676" s="2335">
        <v>210900</v>
      </c>
      <c r="E4676" s="612">
        <f t="shared" si="73"/>
        <v>11553211.689999999</v>
      </c>
    </row>
    <row r="4677" spans="1:5" ht="22.5" customHeight="1">
      <c r="A4677" s="1399" t="s">
        <v>24800</v>
      </c>
      <c r="B4677" s="1399" t="s">
        <v>24880</v>
      </c>
      <c r="C4677" s="1768">
        <v>0</v>
      </c>
      <c r="D4677" s="2335">
        <v>243148</v>
      </c>
      <c r="E4677" s="612">
        <f t="shared" si="73"/>
        <v>11310063.689999999</v>
      </c>
    </row>
    <row r="4678" spans="1:5" ht="22.5" customHeight="1">
      <c r="A4678" s="1399" t="s">
        <v>24800</v>
      </c>
      <c r="B4678" s="1399" t="s">
        <v>24881</v>
      </c>
      <c r="C4678" s="1768">
        <v>0</v>
      </c>
      <c r="D4678" s="2335">
        <v>246943</v>
      </c>
      <c r="E4678" s="612">
        <f t="shared" si="73"/>
        <v>11063120.689999999</v>
      </c>
    </row>
    <row r="4679" spans="1:5" ht="22.5" customHeight="1">
      <c r="A4679" s="1399" t="s">
        <v>24797</v>
      </c>
      <c r="B4679" s="1399" t="s">
        <v>24882</v>
      </c>
      <c r="C4679" s="1768">
        <v>0</v>
      </c>
      <c r="D4679" s="2335">
        <v>289655</v>
      </c>
      <c r="E4679" s="612">
        <f t="shared" si="73"/>
        <v>10773465.689999999</v>
      </c>
    </row>
    <row r="4680" spans="1:5" ht="22.5" customHeight="1">
      <c r="A4680" s="1399" t="s">
        <v>24837</v>
      </c>
      <c r="B4680" s="1399" t="s">
        <v>24883</v>
      </c>
      <c r="C4680" s="1768">
        <v>0</v>
      </c>
      <c r="D4680" s="2335">
        <v>323950</v>
      </c>
      <c r="E4680" s="612">
        <f t="shared" si="73"/>
        <v>10449515.689999999</v>
      </c>
    </row>
    <row r="4681" spans="1:5" ht="22.5" customHeight="1">
      <c r="A4681" s="1399" t="s">
        <v>24797</v>
      </c>
      <c r="B4681" s="1399" t="s">
        <v>24884</v>
      </c>
      <c r="C4681" s="1768">
        <v>0</v>
      </c>
      <c r="D4681" s="2335">
        <v>324026</v>
      </c>
      <c r="E4681" s="612">
        <f t="shared" si="73"/>
        <v>10125489.689999999</v>
      </c>
    </row>
    <row r="4682" spans="1:5" ht="22.5" customHeight="1">
      <c r="A4682" s="1399" t="s">
        <v>24800</v>
      </c>
      <c r="B4682" s="1399" t="s">
        <v>24885</v>
      </c>
      <c r="C4682" s="1768">
        <v>0</v>
      </c>
      <c r="D4682" s="2335">
        <v>532950</v>
      </c>
      <c r="E4682" s="612">
        <f t="shared" si="73"/>
        <v>9592539.6899999995</v>
      </c>
    </row>
    <row r="4683" spans="1:5" ht="22.5" customHeight="1">
      <c r="A4683" s="1399" t="s">
        <v>24800</v>
      </c>
      <c r="B4683" s="1399" t="s">
        <v>24886</v>
      </c>
      <c r="C4683" s="1768">
        <v>0</v>
      </c>
      <c r="D4683" s="2335">
        <v>564300</v>
      </c>
      <c r="E4683" s="612">
        <f t="shared" si="73"/>
        <v>9028239.6899999995</v>
      </c>
    </row>
    <row r="4684" spans="1:5" ht="22.5" customHeight="1">
      <c r="A4684" s="1399" t="s">
        <v>24837</v>
      </c>
      <c r="B4684" s="1399" t="s">
        <v>24887</v>
      </c>
      <c r="C4684" s="1768">
        <v>0</v>
      </c>
      <c r="D4684" s="2335">
        <v>853756</v>
      </c>
      <c r="E4684" s="612">
        <f t="shared" si="73"/>
        <v>8174483.6899999995</v>
      </c>
    </row>
    <row r="4685" spans="1:5" ht="22.5" customHeight="1">
      <c r="A4685" s="1399" t="s">
        <v>24800</v>
      </c>
      <c r="B4685" s="1399" t="s">
        <v>24888</v>
      </c>
      <c r="C4685" s="1768">
        <v>0</v>
      </c>
      <c r="D4685" s="2335">
        <v>1006055</v>
      </c>
      <c r="E4685" s="612">
        <f t="shared" si="73"/>
        <v>7168428.6899999995</v>
      </c>
    </row>
    <row r="4686" spans="1:5" ht="22.5" customHeight="1">
      <c r="A4686" s="1399" t="s">
        <v>24800</v>
      </c>
      <c r="B4686" s="1399" t="s">
        <v>24889</v>
      </c>
      <c r="C4686" s="1768">
        <v>0</v>
      </c>
      <c r="D4686" s="2335">
        <v>1061186</v>
      </c>
      <c r="E4686" s="612">
        <f t="shared" si="73"/>
        <v>6107242.6899999995</v>
      </c>
    </row>
    <row r="4687" spans="1:5" ht="22.5" customHeight="1">
      <c r="A4687" s="1399" t="s">
        <v>24800</v>
      </c>
      <c r="B4687" s="1399" t="s">
        <v>24890</v>
      </c>
      <c r="C4687" s="1768">
        <v>0</v>
      </c>
      <c r="D4687" s="2335">
        <v>1282647</v>
      </c>
      <c r="E4687" s="612">
        <f t="shared" si="73"/>
        <v>4824595.6899999995</v>
      </c>
    </row>
    <row r="4688" spans="1:5" ht="22.5" customHeight="1">
      <c r="A4688" s="1399" t="s">
        <v>24891</v>
      </c>
      <c r="B4688" s="1399" t="s">
        <v>25402</v>
      </c>
      <c r="C4688" s="2627">
        <v>42000</v>
      </c>
      <c r="D4688" s="1768">
        <v>0</v>
      </c>
      <c r="E4688" s="612">
        <f t="shared" si="73"/>
        <v>4866595.6899999995</v>
      </c>
    </row>
    <row r="4689" spans="1:7" ht="22.5" customHeight="1">
      <c r="A4689" s="1399" t="s">
        <v>24892</v>
      </c>
      <c r="B4689" s="1399" t="s">
        <v>8336</v>
      </c>
      <c r="C4689" s="1768">
        <v>0</v>
      </c>
      <c r="D4689" s="2335">
        <v>100</v>
      </c>
      <c r="E4689" s="612">
        <f t="shared" si="73"/>
        <v>4866495.6899999995</v>
      </c>
    </row>
    <row r="4690" spans="1:7" ht="22.5" customHeight="1">
      <c r="A4690" s="1399" t="s">
        <v>24893</v>
      </c>
      <c r="B4690" s="1399" t="s">
        <v>24894</v>
      </c>
      <c r="C4690" s="2627">
        <v>20000</v>
      </c>
      <c r="D4690" s="1768">
        <v>0</v>
      </c>
      <c r="E4690" s="612">
        <f t="shared" si="73"/>
        <v>4886495.6899999995</v>
      </c>
    </row>
    <row r="4691" spans="1:7" ht="22.5" customHeight="1">
      <c r="A4691" s="1399" t="s">
        <v>24895</v>
      </c>
      <c r="B4691" s="1399" t="s">
        <v>24896</v>
      </c>
      <c r="C4691" s="2627">
        <v>50000</v>
      </c>
      <c r="D4691" s="1768">
        <v>0</v>
      </c>
      <c r="E4691" s="612">
        <f t="shared" si="73"/>
        <v>4936495.6899999995</v>
      </c>
    </row>
    <row r="4692" spans="1:7" ht="22.5" customHeight="1">
      <c r="A4692" s="1399" t="s">
        <v>24897</v>
      </c>
      <c r="B4692" s="1399" t="s">
        <v>25403</v>
      </c>
      <c r="C4692" s="2627">
        <v>60000</v>
      </c>
      <c r="D4692" s="1768">
        <v>0</v>
      </c>
      <c r="E4692" s="612">
        <f t="shared" si="73"/>
        <v>4996495.6899999995</v>
      </c>
    </row>
    <row r="4693" spans="1:7" s="996" customFormat="1" ht="22.5" customHeight="1">
      <c r="A4693" s="1400" t="s">
        <v>24898</v>
      </c>
      <c r="B4693" s="1400" t="s">
        <v>8336</v>
      </c>
      <c r="C4693" s="1769">
        <v>0</v>
      </c>
      <c r="D4693" s="1769">
        <v>150</v>
      </c>
      <c r="E4693" s="1369">
        <f t="shared" si="73"/>
        <v>4996345.6899999995</v>
      </c>
      <c r="F4693" s="1724"/>
      <c r="G4693" s="1042">
        <v>42849.58</v>
      </c>
    </row>
    <row r="4694" spans="1:7" ht="22.5" customHeight="1">
      <c r="A4694" s="1043" t="s">
        <v>24736</v>
      </c>
      <c r="B4694" s="1043" t="s">
        <v>24899</v>
      </c>
      <c r="C4694" s="2627">
        <v>45000</v>
      </c>
      <c r="D4694" s="1768">
        <v>0</v>
      </c>
      <c r="E4694" s="612">
        <f t="shared" si="73"/>
        <v>5041345.6899999995</v>
      </c>
    </row>
    <row r="4695" spans="1:7" ht="22.5" customHeight="1">
      <c r="A4695" s="1043" t="s">
        <v>24900</v>
      </c>
      <c r="B4695" s="1043" t="s">
        <v>24901</v>
      </c>
      <c r="C4695" s="2627">
        <v>37000</v>
      </c>
      <c r="D4695" s="1768">
        <v>0</v>
      </c>
      <c r="E4695" s="612">
        <f t="shared" si="73"/>
        <v>5078345.6899999995</v>
      </c>
    </row>
    <row r="4696" spans="1:7" ht="22.5" customHeight="1">
      <c r="A4696" s="1043" t="s">
        <v>24902</v>
      </c>
      <c r="B4696" s="1043" t="s">
        <v>24903</v>
      </c>
      <c r="C4696" s="2627">
        <v>10000</v>
      </c>
      <c r="D4696" s="1768">
        <v>0</v>
      </c>
      <c r="E4696" s="612">
        <f t="shared" si="73"/>
        <v>5088345.6899999995</v>
      </c>
    </row>
    <row r="4697" spans="1:7" ht="22.5" customHeight="1">
      <c r="A4697" s="1043" t="s">
        <v>24904</v>
      </c>
      <c r="B4697" s="1043" t="s">
        <v>24905</v>
      </c>
      <c r="C4697" s="2627">
        <v>30000</v>
      </c>
      <c r="D4697" s="1768">
        <v>0</v>
      </c>
      <c r="E4697" s="612">
        <f t="shared" si="73"/>
        <v>5118345.6899999995</v>
      </c>
    </row>
    <row r="4698" spans="1:7" ht="22.5" customHeight="1">
      <c r="A4698" s="1043" t="s">
        <v>24906</v>
      </c>
      <c r="B4698" s="1043" t="s">
        <v>24907</v>
      </c>
      <c r="C4698" s="2627">
        <v>45000</v>
      </c>
      <c r="D4698" s="1768">
        <v>0</v>
      </c>
      <c r="E4698" s="612">
        <f t="shared" si="73"/>
        <v>5163345.6899999995</v>
      </c>
    </row>
    <row r="4699" spans="1:7" ht="22.5" customHeight="1">
      <c r="A4699" s="1043" t="s">
        <v>24908</v>
      </c>
      <c r="B4699" s="1043" t="s">
        <v>24909</v>
      </c>
      <c r="C4699" s="2627">
        <v>20000</v>
      </c>
      <c r="D4699" s="1768">
        <v>0</v>
      </c>
      <c r="E4699" s="612">
        <f t="shared" si="73"/>
        <v>5183345.6899999995</v>
      </c>
    </row>
    <row r="4700" spans="1:7" ht="22.5" customHeight="1">
      <c r="A4700" s="1043" t="s">
        <v>24910</v>
      </c>
      <c r="B4700" s="1043" t="s">
        <v>24911</v>
      </c>
      <c r="C4700" s="2627">
        <v>54000</v>
      </c>
      <c r="D4700" s="1768">
        <v>0</v>
      </c>
      <c r="E4700" s="612">
        <f t="shared" si="73"/>
        <v>5237345.6899999995</v>
      </c>
    </row>
    <row r="4701" spans="1:7" ht="22.5" customHeight="1">
      <c r="A4701" s="1043" t="s">
        <v>24912</v>
      </c>
      <c r="B4701" s="1043" t="s">
        <v>24913</v>
      </c>
      <c r="C4701" s="2627">
        <v>60000</v>
      </c>
      <c r="D4701" s="1768">
        <v>0</v>
      </c>
      <c r="E4701" s="612">
        <f t="shared" si="73"/>
        <v>5297345.6899999995</v>
      </c>
    </row>
    <row r="4702" spans="1:7" ht="22.5" customHeight="1">
      <c r="A4702" s="1043" t="s">
        <v>24914</v>
      </c>
      <c r="B4702" s="1043" t="s">
        <v>24909</v>
      </c>
      <c r="C4702" s="2627">
        <v>60000</v>
      </c>
      <c r="D4702" s="1768">
        <v>0</v>
      </c>
      <c r="E4702" s="612">
        <f t="shared" si="73"/>
        <v>5357345.6899999995</v>
      </c>
    </row>
    <row r="4703" spans="1:7" ht="22.5" customHeight="1">
      <c r="A4703" s="1043" t="s">
        <v>24915</v>
      </c>
      <c r="B4703" s="1043" t="s">
        <v>8336</v>
      </c>
      <c r="C4703" s="1768">
        <v>0</v>
      </c>
      <c r="D4703" s="1768">
        <v>250</v>
      </c>
      <c r="E4703" s="612">
        <f t="shared" si="73"/>
        <v>5357095.6899999995</v>
      </c>
    </row>
    <row r="4704" spans="1:7" ht="22.5" customHeight="1">
      <c r="A4704" s="1043" t="s">
        <v>24772</v>
      </c>
      <c r="B4704" s="1043" t="s">
        <v>24916</v>
      </c>
      <c r="C4704" s="1768">
        <v>0</v>
      </c>
      <c r="D4704" s="1768">
        <v>26.88</v>
      </c>
      <c r="E4704" s="612">
        <f t="shared" si="73"/>
        <v>5357068.8099999996</v>
      </c>
    </row>
    <row r="4705" spans="1:5" ht="22.5" customHeight="1">
      <c r="A4705" s="1043" t="s">
        <v>24772</v>
      </c>
      <c r="B4705" s="1043" t="s">
        <v>24917</v>
      </c>
      <c r="C4705" s="1768">
        <v>0</v>
      </c>
      <c r="D4705" s="1768">
        <v>26.88</v>
      </c>
      <c r="E4705" s="612">
        <f t="shared" si="73"/>
        <v>5357041.93</v>
      </c>
    </row>
    <row r="4706" spans="1:5" ht="22.5" customHeight="1">
      <c r="A4706" s="1043" t="s">
        <v>24772</v>
      </c>
      <c r="B4706" s="1043" t="s">
        <v>24918</v>
      </c>
      <c r="C4706" s="1768">
        <v>0</v>
      </c>
      <c r="D4706" s="1768">
        <v>26.88</v>
      </c>
      <c r="E4706" s="612">
        <f t="shared" si="73"/>
        <v>5357015.05</v>
      </c>
    </row>
    <row r="4707" spans="1:5" ht="22.5" customHeight="1">
      <c r="A4707" s="1043" t="s">
        <v>24919</v>
      </c>
      <c r="B4707" s="1043" t="s">
        <v>24920</v>
      </c>
      <c r="C4707" s="1768">
        <v>0</v>
      </c>
      <c r="D4707" s="1768">
        <v>26.88</v>
      </c>
      <c r="E4707" s="612">
        <f t="shared" si="73"/>
        <v>5356988.17</v>
      </c>
    </row>
    <row r="4708" spans="1:5" ht="22.5" customHeight="1">
      <c r="A4708" s="1043" t="s">
        <v>24919</v>
      </c>
      <c r="B4708" s="1043" t="s">
        <v>24921</v>
      </c>
      <c r="C4708" s="1768">
        <v>0</v>
      </c>
      <c r="D4708" s="1768">
        <v>26.88</v>
      </c>
      <c r="E4708" s="612">
        <f t="shared" si="73"/>
        <v>5356961.29</v>
      </c>
    </row>
    <row r="4709" spans="1:5" ht="22.5" customHeight="1">
      <c r="A4709" s="1043" t="s">
        <v>24772</v>
      </c>
      <c r="B4709" s="1043" t="s">
        <v>24922</v>
      </c>
      <c r="C4709" s="1768">
        <v>0</v>
      </c>
      <c r="D4709" s="1768">
        <v>53.75</v>
      </c>
      <c r="E4709" s="612">
        <f t="shared" si="73"/>
        <v>5356907.54</v>
      </c>
    </row>
    <row r="4710" spans="1:5" ht="22.5" customHeight="1">
      <c r="A4710" s="1043" t="s">
        <v>24919</v>
      </c>
      <c r="B4710" s="1043" t="s">
        <v>24923</v>
      </c>
      <c r="C4710" s="1768">
        <v>0</v>
      </c>
      <c r="D4710" s="1768">
        <v>53.75</v>
      </c>
      <c r="E4710" s="612">
        <f t="shared" si="73"/>
        <v>5356853.79</v>
      </c>
    </row>
    <row r="4711" spans="1:5" ht="22.5" customHeight="1">
      <c r="A4711" s="1043" t="s">
        <v>24919</v>
      </c>
      <c r="B4711" s="1043" t="s">
        <v>24924</v>
      </c>
      <c r="C4711" s="1768">
        <v>0</v>
      </c>
      <c r="D4711" s="1768">
        <v>53.75</v>
      </c>
      <c r="E4711" s="612">
        <f t="shared" si="73"/>
        <v>5356800.04</v>
      </c>
    </row>
    <row r="4712" spans="1:5" ht="22.5" customHeight="1">
      <c r="A4712" s="1043" t="s">
        <v>24772</v>
      </c>
      <c r="B4712" s="1043" t="s">
        <v>24925</v>
      </c>
      <c r="C4712" s="1768">
        <v>0</v>
      </c>
      <c r="D4712" s="2336">
        <v>7000</v>
      </c>
      <c r="E4712" s="612">
        <f t="shared" si="73"/>
        <v>5349800.04</v>
      </c>
    </row>
    <row r="4713" spans="1:5" ht="22.5" customHeight="1">
      <c r="A4713" s="1043" t="s">
        <v>24919</v>
      </c>
      <c r="B4713" s="1043" t="s">
        <v>24926</v>
      </c>
      <c r="C4713" s="1768">
        <v>0</v>
      </c>
      <c r="D4713" s="2336">
        <v>22000</v>
      </c>
      <c r="E4713" s="612">
        <f t="shared" si="73"/>
        <v>5327800.04</v>
      </c>
    </row>
    <row r="4714" spans="1:5" ht="22.5" customHeight="1">
      <c r="A4714" s="1043" t="s">
        <v>24773</v>
      </c>
      <c r="B4714" s="1043" t="s">
        <v>24927</v>
      </c>
      <c r="C4714" s="1768">
        <v>0</v>
      </c>
      <c r="D4714" s="2336">
        <v>25000</v>
      </c>
      <c r="E4714" s="612">
        <f t="shared" si="73"/>
        <v>5302800.04</v>
      </c>
    </row>
    <row r="4715" spans="1:5" ht="22.5" customHeight="1">
      <c r="A4715" s="1043" t="s">
        <v>24773</v>
      </c>
      <c r="B4715" s="1043" t="s">
        <v>24928</v>
      </c>
      <c r="C4715" s="1768">
        <v>0</v>
      </c>
      <c r="D4715" s="2336">
        <v>27400</v>
      </c>
      <c r="E4715" s="612">
        <f t="shared" si="73"/>
        <v>5275400.04</v>
      </c>
    </row>
    <row r="4716" spans="1:5" ht="22.5" customHeight="1">
      <c r="A4716" s="1043" t="s">
        <v>24773</v>
      </c>
      <c r="B4716" s="1043" t="s">
        <v>24929</v>
      </c>
      <c r="C4716" s="1768">
        <v>0</v>
      </c>
      <c r="D4716" s="2336">
        <v>30000</v>
      </c>
      <c r="E4716" s="612">
        <f t="shared" si="73"/>
        <v>5245400.04</v>
      </c>
    </row>
    <row r="4717" spans="1:5" ht="22.5" customHeight="1">
      <c r="A4717" s="1043" t="s">
        <v>24772</v>
      </c>
      <c r="B4717" s="1043" t="s">
        <v>24930</v>
      </c>
      <c r="C4717" s="1768">
        <v>0</v>
      </c>
      <c r="D4717" s="2336">
        <v>30350</v>
      </c>
      <c r="E4717" s="612">
        <f t="shared" si="73"/>
        <v>5215050.04</v>
      </c>
    </row>
    <row r="4718" spans="1:5" ht="22.5" customHeight="1">
      <c r="A4718" s="1043" t="s">
        <v>24919</v>
      </c>
      <c r="B4718" s="1043" t="s">
        <v>24931</v>
      </c>
      <c r="C4718" s="1768">
        <v>0</v>
      </c>
      <c r="D4718" s="2336">
        <v>33450</v>
      </c>
      <c r="E4718" s="612">
        <f t="shared" si="73"/>
        <v>5181600.04</v>
      </c>
    </row>
    <row r="4719" spans="1:5" ht="22.5" customHeight="1">
      <c r="A4719" s="1043" t="s">
        <v>24772</v>
      </c>
      <c r="B4719" s="1043" t="s">
        <v>24932</v>
      </c>
      <c r="C4719" s="1768">
        <v>0</v>
      </c>
      <c r="D4719" s="2336">
        <v>40900</v>
      </c>
      <c r="E4719" s="612">
        <f t="shared" si="73"/>
        <v>5140700.04</v>
      </c>
    </row>
    <row r="4720" spans="1:5" ht="22.5" customHeight="1">
      <c r="A4720" s="1043" t="s">
        <v>24773</v>
      </c>
      <c r="B4720" s="1043" t="s">
        <v>24933</v>
      </c>
      <c r="C4720" s="1768">
        <v>0</v>
      </c>
      <c r="D4720" s="2336">
        <v>64728</v>
      </c>
      <c r="E4720" s="612">
        <f t="shared" si="73"/>
        <v>5075972.04</v>
      </c>
    </row>
    <row r="4721" spans="1:6" ht="22.5" customHeight="1">
      <c r="A4721" s="1043" t="s">
        <v>24919</v>
      </c>
      <c r="B4721" s="1043" t="s">
        <v>24934</v>
      </c>
      <c r="C4721" s="1768">
        <v>0</v>
      </c>
      <c r="D4721" s="2336">
        <v>67900</v>
      </c>
      <c r="E4721" s="612">
        <f t="shared" si="73"/>
        <v>5008072.04</v>
      </c>
    </row>
    <row r="4722" spans="1:6" ht="22.5" customHeight="1">
      <c r="A4722" s="1043" t="s">
        <v>24773</v>
      </c>
      <c r="B4722" s="1043" t="s">
        <v>24935</v>
      </c>
      <c r="C4722" s="1768">
        <v>0</v>
      </c>
      <c r="D4722" s="2336">
        <v>70000</v>
      </c>
      <c r="E4722" s="612">
        <f t="shared" si="73"/>
        <v>4938072.04</v>
      </c>
    </row>
    <row r="4723" spans="1:6" ht="22.5" customHeight="1">
      <c r="A4723" s="1043" t="s">
        <v>24773</v>
      </c>
      <c r="B4723" s="1043" t="s">
        <v>24936</v>
      </c>
      <c r="C4723" s="1768">
        <v>0</v>
      </c>
      <c r="D4723" s="2336">
        <v>88400</v>
      </c>
      <c r="E4723" s="612">
        <f t="shared" si="73"/>
        <v>4849672.04</v>
      </c>
    </row>
    <row r="4724" spans="1:6" ht="22.5" customHeight="1">
      <c r="A4724" s="1043" t="s">
        <v>24919</v>
      </c>
      <c r="B4724" s="1043" t="s">
        <v>24937</v>
      </c>
      <c r="C4724" s="1768">
        <v>0</v>
      </c>
      <c r="D4724" s="2336">
        <v>107900</v>
      </c>
      <c r="E4724" s="612">
        <f t="shared" si="73"/>
        <v>4741772.04</v>
      </c>
    </row>
    <row r="4725" spans="1:6" ht="22.5" customHeight="1">
      <c r="A4725" s="1043" t="s">
        <v>24772</v>
      </c>
      <c r="B4725" s="1043" t="s">
        <v>24938</v>
      </c>
      <c r="C4725" s="1768">
        <v>0</v>
      </c>
      <c r="D4725" s="2336">
        <v>130000</v>
      </c>
      <c r="E4725" s="612">
        <f t="shared" si="73"/>
        <v>4611772.04</v>
      </c>
    </row>
    <row r="4726" spans="1:6" ht="22.5" customHeight="1">
      <c r="A4726" s="1043" t="s">
        <v>24939</v>
      </c>
      <c r="B4726" s="1043" t="s">
        <v>8478</v>
      </c>
      <c r="C4726" s="1768">
        <v>0</v>
      </c>
      <c r="D4726" s="1768">
        <v>11547.18</v>
      </c>
      <c r="E4726" s="612">
        <f t="shared" si="73"/>
        <v>4600224.8600000003</v>
      </c>
    </row>
    <row r="4727" spans="1:6" ht="29.25" customHeight="1">
      <c r="A4727" s="1044" t="s">
        <v>24940</v>
      </c>
      <c r="B4727" s="1044" t="s">
        <v>24951</v>
      </c>
      <c r="C4727" s="1406">
        <v>27000</v>
      </c>
      <c r="D4727" s="1050">
        <v>0</v>
      </c>
      <c r="E4727" s="612">
        <f t="shared" si="73"/>
        <v>4627224.8600000003</v>
      </c>
    </row>
    <row r="4728" spans="1:6" ht="22.5" customHeight="1">
      <c r="A4728" s="1044" t="s">
        <v>24941</v>
      </c>
      <c r="B4728" s="1044" t="s">
        <v>24952</v>
      </c>
      <c r="C4728" s="1406">
        <v>40000</v>
      </c>
      <c r="D4728" s="1050">
        <v>0</v>
      </c>
      <c r="E4728" s="612">
        <f t="shared" si="73"/>
        <v>4667224.8600000003</v>
      </c>
    </row>
    <row r="4729" spans="1:6" ht="22.5" customHeight="1">
      <c r="A4729" s="1044" t="s">
        <v>24942</v>
      </c>
      <c r="B4729" s="1044" t="s">
        <v>24943</v>
      </c>
      <c r="C4729" s="1406">
        <v>92000</v>
      </c>
      <c r="D4729" s="1050">
        <v>0</v>
      </c>
      <c r="E4729" s="612">
        <f t="shared" si="73"/>
        <v>4759224.8600000003</v>
      </c>
    </row>
    <row r="4730" spans="1:6" ht="22.5" customHeight="1">
      <c r="A4730" s="1044" t="s">
        <v>24944</v>
      </c>
      <c r="B4730" s="1044" t="s">
        <v>24945</v>
      </c>
      <c r="C4730" s="1406">
        <v>45000</v>
      </c>
      <c r="D4730" s="1050">
        <v>0</v>
      </c>
      <c r="E4730" s="612">
        <f t="shared" si="73"/>
        <v>4804224.8600000003</v>
      </c>
    </row>
    <row r="4731" spans="1:6" s="1023" customFormat="1" ht="22.5" customHeight="1">
      <c r="A4731" s="1298" t="s">
        <v>24953</v>
      </c>
      <c r="B4731" s="1298" t="s">
        <v>19830</v>
      </c>
      <c r="C4731" s="1408">
        <v>650000</v>
      </c>
      <c r="D4731" s="1408">
        <v>0</v>
      </c>
      <c r="E4731" s="1369">
        <f t="shared" si="73"/>
        <v>5454224.8600000003</v>
      </c>
      <c r="F4731" s="1358"/>
    </row>
    <row r="4732" spans="1:6" ht="22.5" customHeight="1">
      <c r="A4732" s="1044" t="s">
        <v>24954</v>
      </c>
      <c r="B4732" s="1044" t="s">
        <v>24955</v>
      </c>
      <c r="C4732" s="1406">
        <v>45000</v>
      </c>
      <c r="D4732" s="1050">
        <v>0</v>
      </c>
      <c r="E4732" s="612">
        <f t="shared" si="73"/>
        <v>5499224.8600000003</v>
      </c>
    </row>
    <row r="4733" spans="1:6" ht="22.5" customHeight="1">
      <c r="A4733" s="1044" t="s">
        <v>24956</v>
      </c>
      <c r="B4733" s="1044" t="s">
        <v>24957</v>
      </c>
      <c r="C4733" s="1406">
        <v>40000</v>
      </c>
      <c r="D4733" s="1050">
        <v>0</v>
      </c>
      <c r="E4733" s="612">
        <f t="shared" si="73"/>
        <v>5539224.8600000003</v>
      </c>
    </row>
    <row r="4734" spans="1:6" ht="22.5" customHeight="1">
      <c r="A4734" s="1044" t="s">
        <v>24958</v>
      </c>
      <c r="B4734" s="1044" t="s">
        <v>24959</v>
      </c>
      <c r="C4734" s="1406">
        <v>82000</v>
      </c>
      <c r="D4734" s="1050">
        <v>0</v>
      </c>
      <c r="E4734" s="612">
        <f t="shared" si="73"/>
        <v>5621224.8600000003</v>
      </c>
    </row>
    <row r="4735" spans="1:6" ht="22.5" customHeight="1">
      <c r="A4735" s="1044" t="s">
        <v>24960</v>
      </c>
      <c r="B4735" s="1044" t="s">
        <v>24961</v>
      </c>
      <c r="C4735" s="1406">
        <v>55000</v>
      </c>
      <c r="D4735" s="1050">
        <v>0</v>
      </c>
      <c r="E4735" s="612">
        <f t="shared" si="73"/>
        <v>5676224.8600000003</v>
      </c>
    </row>
    <row r="4736" spans="1:6" ht="22.5" customHeight="1">
      <c r="A4736" s="1044" t="s">
        <v>24962</v>
      </c>
      <c r="B4736" s="1044" t="s">
        <v>24963</v>
      </c>
      <c r="C4736" s="1406">
        <v>27000</v>
      </c>
      <c r="D4736" s="1050">
        <v>0</v>
      </c>
      <c r="E4736" s="612">
        <f t="shared" si="73"/>
        <v>5703224.8600000003</v>
      </c>
    </row>
    <row r="4737" spans="1:6" ht="22.5" customHeight="1">
      <c r="A4737" s="1044" t="s">
        <v>24964</v>
      </c>
      <c r="B4737" s="1044" t="s">
        <v>24965</v>
      </c>
      <c r="C4737" s="1406">
        <v>70000</v>
      </c>
      <c r="D4737" s="1050">
        <v>0</v>
      </c>
      <c r="E4737" s="612">
        <f t="shared" si="73"/>
        <v>5773224.8600000003</v>
      </c>
    </row>
    <row r="4738" spans="1:6" ht="22.5" customHeight="1">
      <c r="A4738" s="1044" t="s">
        <v>24966</v>
      </c>
      <c r="B4738" s="1044" t="s">
        <v>24967</v>
      </c>
      <c r="C4738" s="1406">
        <v>75000</v>
      </c>
      <c r="D4738" s="1050">
        <v>0</v>
      </c>
      <c r="E4738" s="612">
        <f t="shared" si="73"/>
        <v>5848224.8600000003</v>
      </c>
    </row>
    <row r="4739" spans="1:6" ht="22.5" customHeight="1">
      <c r="A4739" s="1044" t="s">
        <v>24968</v>
      </c>
      <c r="B4739" s="1044" t="s">
        <v>24969</v>
      </c>
      <c r="C4739" s="1406">
        <v>50000</v>
      </c>
      <c r="D4739" s="1050">
        <v>0</v>
      </c>
      <c r="E4739" s="612">
        <f t="shared" ref="E4739:E4802" si="74">E4738-D4739+C4739</f>
        <v>5898224.8600000003</v>
      </c>
    </row>
    <row r="4740" spans="1:6" ht="22.5" customHeight="1">
      <c r="A4740" s="1044" t="s">
        <v>24970</v>
      </c>
      <c r="B4740" s="1044" t="s">
        <v>24971</v>
      </c>
      <c r="C4740" s="1406">
        <v>27000</v>
      </c>
      <c r="D4740" s="1050">
        <v>0</v>
      </c>
      <c r="E4740" s="612">
        <f t="shared" si="74"/>
        <v>5925224.8600000003</v>
      </c>
    </row>
    <row r="4741" spans="1:6" ht="22.5" customHeight="1">
      <c r="A4741" s="1044" t="s">
        <v>24972</v>
      </c>
      <c r="B4741" s="1044" t="s">
        <v>24973</v>
      </c>
      <c r="C4741" s="1406">
        <v>27000</v>
      </c>
      <c r="D4741" s="1050">
        <v>0</v>
      </c>
      <c r="E4741" s="612">
        <f t="shared" si="74"/>
        <v>5952224.8600000003</v>
      </c>
    </row>
    <row r="4742" spans="1:6" s="1023" customFormat="1" ht="22.5" customHeight="1">
      <c r="A4742" s="1298" t="s">
        <v>24974</v>
      </c>
      <c r="B4742" s="1298" t="s">
        <v>24975</v>
      </c>
      <c r="C4742" s="1408">
        <v>50000</v>
      </c>
      <c r="D4742" s="1408">
        <v>0</v>
      </c>
      <c r="E4742" s="1369">
        <f t="shared" si="74"/>
        <v>6002224.8600000003</v>
      </c>
      <c r="F4742" s="1358"/>
    </row>
    <row r="4743" spans="1:6" ht="22.5" customHeight="1">
      <c r="A4743" s="1044" t="s">
        <v>24976</v>
      </c>
      <c r="B4743" s="1044" t="s">
        <v>24977</v>
      </c>
      <c r="C4743" s="1050">
        <v>0</v>
      </c>
      <c r="D4743" s="1050">
        <v>51300</v>
      </c>
      <c r="E4743" s="612">
        <f t="shared" si="74"/>
        <v>5950924.8600000003</v>
      </c>
    </row>
    <row r="4744" spans="1:6" ht="22.5" customHeight="1">
      <c r="A4744" s="1044" t="s">
        <v>24976</v>
      </c>
      <c r="B4744" s="1044" t="s">
        <v>24978</v>
      </c>
      <c r="C4744" s="1050">
        <v>0</v>
      </c>
      <c r="D4744" s="1050">
        <v>150000</v>
      </c>
      <c r="E4744" s="612">
        <f t="shared" si="74"/>
        <v>5800924.8600000003</v>
      </c>
    </row>
    <row r="4745" spans="1:6" ht="22.5" customHeight="1">
      <c r="A4745" s="1044" t="s">
        <v>24976</v>
      </c>
      <c r="B4745" s="1044" t="s">
        <v>24979</v>
      </c>
      <c r="C4745" s="1050">
        <v>0</v>
      </c>
      <c r="D4745" s="1050">
        <v>106000</v>
      </c>
      <c r="E4745" s="612">
        <f t="shared" si="74"/>
        <v>5694924.8600000003</v>
      </c>
    </row>
    <row r="4746" spans="1:6" ht="22.5" customHeight="1">
      <c r="A4746" s="1044" t="s">
        <v>24976</v>
      </c>
      <c r="B4746" s="1044" t="s">
        <v>24980</v>
      </c>
      <c r="C4746" s="1050">
        <v>0</v>
      </c>
      <c r="D4746" s="1050">
        <v>180000</v>
      </c>
      <c r="E4746" s="612">
        <f t="shared" si="74"/>
        <v>5514924.8600000003</v>
      </c>
    </row>
    <row r="4747" spans="1:6" ht="22.5" customHeight="1">
      <c r="A4747" s="1044" t="s">
        <v>24976</v>
      </c>
      <c r="B4747" s="1044" t="s">
        <v>24981</v>
      </c>
      <c r="C4747" s="1050">
        <v>0</v>
      </c>
      <c r="D4747" s="1050">
        <v>20000</v>
      </c>
      <c r="E4747" s="612">
        <f t="shared" si="74"/>
        <v>5494924.8600000003</v>
      </c>
    </row>
    <row r="4748" spans="1:6" ht="22.5" customHeight="1">
      <c r="A4748" s="1044" t="s">
        <v>24976</v>
      </c>
      <c r="B4748" s="1044" t="s">
        <v>24982</v>
      </c>
      <c r="C4748" s="1050">
        <v>0</v>
      </c>
      <c r="D4748" s="1050">
        <v>11000</v>
      </c>
      <c r="E4748" s="612">
        <f t="shared" si="74"/>
        <v>5483924.8600000003</v>
      </c>
    </row>
    <row r="4749" spans="1:6" ht="22.5" customHeight="1">
      <c r="A4749" s="1044" t="s">
        <v>24983</v>
      </c>
      <c r="B4749" s="1044" t="s">
        <v>24984</v>
      </c>
      <c r="C4749" s="1050">
        <v>0</v>
      </c>
      <c r="D4749" s="1050">
        <v>53.75</v>
      </c>
      <c r="E4749" s="612">
        <f t="shared" si="74"/>
        <v>5483871.1100000003</v>
      </c>
    </row>
    <row r="4750" spans="1:6" ht="22.5" customHeight="1">
      <c r="A4750" s="1044" t="s">
        <v>24983</v>
      </c>
      <c r="B4750" s="1044" t="s">
        <v>24985</v>
      </c>
      <c r="C4750" s="1050">
        <v>0</v>
      </c>
      <c r="D4750" s="1050">
        <v>97500</v>
      </c>
      <c r="E4750" s="612">
        <f t="shared" si="74"/>
        <v>5386371.1100000003</v>
      </c>
    </row>
    <row r="4751" spans="1:6" ht="22.5" customHeight="1">
      <c r="A4751" s="1044" t="s">
        <v>24986</v>
      </c>
      <c r="B4751" s="1044" t="s">
        <v>24987</v>
      </c>
      <c r="C4751" s="1050">
        <v>0</v>
      </c>
      <c r="D4751" s="1050">
        <v>53.75</v>
      </c>
      <c r="E4751" s="612">
        <f t="shared" si="74"/>
        <v>5386317.3600000003</v>
      </c>
    </row>
    <row r="4752" spans="1:6" ht="22.5" customHeight="1">
      <c r="A4752" s="1044" t="s">
        <v>24986</v>
      </c>
      <c r="B4752" s="1044" t="s">
        <v>24988</v>
      </c>
      <c r="C4752" s="1050">
        <v>0</v>
      </c>
      <c r="D4752" s="1050">
        <v>51000</v>
      </c>
      <c r="E4752" s="612">
        <f t="shared" si="74"/>
        <v>5335317.3600000003</v>
      </c>
    </row>
    <row r="4753" spans="1:5" ht="22.5" customHeight="1">
      <c r="A4753" s="1044" t="s">
        <v>24989</v>
      </c>
      <c r="B4753" s="1044" t="s">
        <v>24990</v>
      </c>
      <c r="C4753" s="1050">
        <v>0</v>
      </c>
      <c r="D4753" s="1050">
        <v>26.88</v>
      </c>
      <c r="E4753" s="612">
        <f t="shared" si="74"/>
        <v>5335290.4800000004</v>
      </c>
    </row>
    <row r="4754" spans="1:5" ht="22.5" customHeight="1">
      <c r="A4754" s="1044" t="s">
        <v>24989</v>
      </c>
      <c r="B4754" s="1044" t="s">
        <v>24991</v>
      </c>
      <c r="C4754" s="1050">
        <v>0</v>
      </c>
      <c r="D4754" s="1050">
        <v>20000</v>
      </c>
      <c r="E4754" s="612">
        <f t="shared" si="74"/>
        <v>5315290.4800000004</v>
      </c>
    </row>
    <row r="4755" spans="1:5" ht="22.5" customHeight="1">
      <c r="A4755" s="1044" t="s">
        <v>24989</v>
      </c>
      <c r="B4755" s="1044" t="s">
        <v>24992</v>
      </c>
      <c r="C4755" s="1050">
        <v>0</v>
      </c>
      <c r="D4755" s="1050">
        <v>53.75</v>
      </c>
      <c r="E4755" s="612">
        <f t="shared" si="74"/>
        <v>5315236.7300000004</v>
      </c>
    </row>
    <row r="4756" spans="1:5" ht="22.5" customHeight="1">
      <c r="A4756" s="1044" t="s">
        <v>24989</v>
      </c>
      <c r="B4756" s="1044" t="s">
        <v>24993</v>
      </c>
      <c r="C4756" s="1050">
        <v>0</v>
      </c>
      <c r="D4756" s="1050">
        <v>60000</v>
      </c>
      <c r="E4756" s="612">
        <f t="shared" si="74"/>
        <v>5255236.7300000004</v>
      </c>
    </row>
    <row r="4757" spans="1:5" ht="22.5" customHeight="1">
      <c r="A4757" s="1044" t="s">
        <v>24994</v>
      </c>
      <c r="B4757" s="1044" t="s">
        <v>24995</v>
      </c>
      <c r="C4757" s="1050">
        <v>0</v>
      </c>
      <c r="D4757" s="1050">
        <v>26.88</v>
      </c>
      <c r="E4757" s="612">
        <f t="shared" si="74"/>
        <v>5255209.8500000006</v>
      </c>
    </row>
    <row r="4758" spans="1:5" ht="22.5" customHeight="1">
      <c r="A4758" s="1044" t="s">
        <v>24994</v>
      </c>
      <c r="B4758" s="1044" t="s">
        <v>24996</v>
      </c>
      <c r="C4758" s="1050">
        <v>0</v>
      </c>
      <c r="D4758" s="1050">
        <v>11600</v>
      </c>
      <c r="E4758" s="612">
        <f t="shared" si="74"/>
        <v>5243609.8500000006</v>
      </c>
    </row>
    <row r="4759" spans="1:5" ht="22.5" customHeight="1">
      <c r="A4759" s="1044" t="s">
        <v>24994</v>
      </c>
      <c r="B4759" s="1044" t="s">
        <v>24997</v>
      </c>
      <c r="C4759" s="1050">
        <v>0</v>
      </c>
      <c r="D4759" s="1050">
        <v>26.88</v>
      </c>
      <c r="E4759" s="612">
        <f t="shared" si="74"/>
        <v>5243582.9700000007</v>
      </c>
    </row>
    <row r="4760" spans="1:5" ht="22.5" customHeight="1">
      <c r="A4760" s="1044" t="s">
        <v>24994</v>
      </c>
      <c r="B4760" s="1044" t="s">
        <v>24998</v>
      </c>
      <c r="C4760" s="1050">
        <v>0</v>
      </c>
      <c r="D4760" s="1050">
        <v>8800</v>
      </c>
      <c r="E4760" s="612">
        <f t="shared" si="74"/>
        <v>5234782.9700000007</v>
      </c>
    </row>
    <row r="4761" spans="1:5" ht="22.5" customHeight="1">
      <c r="A4761" s="1044" t="s">
        <v>24999</v>
      </c>
      <c r="B4761" s="1044" t="s">
        <v>25000</v>
      </c>
      <c r="C4761" s="1406">
        <v>27000</v>
      </c>
      <c r="D4761" s="1050">
        <v>0</v>
      </c>
      <c r="E4761" s="612">
        <f t="shared" si="74"/>
        <v>5261782.9700000007</v>
      </c>
    </row>
    <row r="4762" spans="1:5" ht="22.5" customHeight="1">
      <c r="A4762" s="1044" t="s">
        <v>25001</v>
      </c>
      <c r="B4762" s="1044" t="s">
        <v>8336</v>
      </c>
      <c r="C4762" s="1050">
        <v>0</v>
      </c>
      <c r="D4762" s="1050">
        <v>700</v>
      </c>
      <c r="E4762" s="612">
        <f t="shared" si="74"/>
        <v>5261082.9700000007</v>
      </c>
    </row>
    <row r="4763" spans="1:5" ht="22.5" customHeight="1">
      <c r="A4763" s="1044" t="s">
        <v>25002</v>
      </c>
      <c r="B4763" s="1044" t="s">
        <v>25003</v>
      </c>
      <c r="C4763" s="1406">
        <v>40000</v>
      </c>
      <c r="D4763" s="1050">
        <v>0</v>
      </c>
      <c r="E4763" s="612">
        <f t="shared" si="74"/>
        <v>5301082.9700000007</v>
      </c>
    </row>
    <row r="4764" spans="1:5" ht="22.5" customHeight="1">
      <c r="A4764" s="1044" t="s">
        <v>25004</v>
      </c>
      <c r="B4764" s="1044" t="s">
        <v>25005</v>
      </c>
      <c r="C4764" s="1406">
        <v>60000</v>
      </c>
      <c r="D4764" s="1050">
        <v>0</v>
      </c>
      <c r="E4764" s="612">
        <f t="shared" si="74"/>
        <v>5361082.9700000007</v>
      </c>
    </row>
    <row r="4765" spans="1:5" ht="22.5" customHeight="1">
      <c r="A4765" s="1044" t="s">
        <v>25006</v>
      </c>
      <c r="B4765" s="1044" t="s">
        <v>25007</v>
      </c>
      <c r="C4765" s="1406">
        <v>45000</v>
      </c>
      <c r="D4765" s="1050">
        <v>0</v>
      </c>
      <c r="E4765" s="612">
        <f t="shared" si="74"/>
        <v>5406082.9700000007</v>
      </c>
    </row>
    <row r="4766" spans="1:5" ht="22.5" customHeight="1">
      <c r="A4766" s="1044" t="s">
        <v>25008</v>
      </c>
      <c r="B4766" s="1044" t="s">
        <v>25009</v>
      </c>
      <c r="C4766" s="1406">
        <v>40000</v>
      </c>
      <c r="D4766" s="1050">
        <v>0</v>
      </c>
      <c r="E4766" s="612">
        <f t="shared" si="74"/>
        <v>5446082.9700000007</v>
      </c>
    </row>
    <row r="4767" spans="1:5" ht="22.5" customHeight="1">
      <c r="A4767" s="1044" t="s">
        <v>25010</v>
      </c>
      <c r="B4767" s="1044" t="s">
        <v>25011</v>
      </c>
      <c r="C4767" s="1406">
        <v>50000</v>
      </c>
      <c r="D4767" s="1050">
        <v>0</v>
      </c>
      <c r="E4767" s="612">
        <f t="shared" si="74"/>
        <v>5496082.9700000007</v>
      </c>
    </row>
    <row r="4768" spans="1:5" ht="22.5" customHeight="1">
      <c r="A4768" s="1044" t="s">
        <v>25012</v>
      </c>
      <c r="B4768" s="1044" t="s">
        <v>25013</v>
      </c>
      <c r="C4768" s="1406">
        <v>70000</v>
      </c>
      <c r="D4768" s="1050">
        <v>0</v>
      </c>
      <c r="E4768" s="612">
        <f t="shared" si="74"/>
        <v>5566082.9700000007</v>
      </c>
    </row>
    <row r="4769" spans="1:5" ht="22.5" customHeight="1">
      <c r="A4769" s="1044" t="s">
        <v>25014</v>
      </c>
      <c r="B4769" s="1044" t="s">
        <v>25015</v>
      </c>
      <c r="C4769" s="1406">
        <v>70000</v>
      </c>
      <c r="D4769" s="1050">
        <v>0</v>
      </c>
      <c r="E4769" s="612">
        <f t="shared" si="74"/>
        <v>5636082.9700000007</v>
      </c>
    </row>
    <row r="4770" spans="1:5" ht="22.5" customHeight="1">
      <c r="A4770" s="1044" t="s">
        <v>25016</v>
      </c>
      <c r="B4770" s="1044" t="s">
        <v>25017</v>
      </c>
      <c r="C4770" s="1406">
        <v>70000</v>
      </c>
      <c r="D4770" s="1050">
        <v>0</v>
      </c>
      <c r="E4770" s="612">
        <f t="shared" si="74"/>
        <v>5706082.9700000007</v>
      </c>
    </row>
    <row r="4771" spans="1:5" ht="22.5" customHeight="1">
      <c r="A4771" s="1044" t="s">
        <v>25018</v>
      </c>
      <c r="B4771" s="1044" t="s">
        <v>25019</v>
      </c>
      <c r="C4771" s="1406">
        <v>54000</v>
      </c>
      <c r="D4771" s="1050">
        <v>0</v>
      </c>
      <c r="E4771" s="612">
        <f t="shared" si="74"/>
        <v>5760082.9700000007</v>
      </c>
    </row>
    <row r="4772" spans="1:5" ht="22.5" customHeight="1">
      <c r="A4772" s="1044" t="s">
        <v>25020</v>
      </c>
      <c r="B4772" s="1044" t="s">
        <v>25021</v>
      </c>
      <c r="C4772" s="1406">
        <v>38500</v>
      </c>
      <c r="D4772" s="1050">
        <v>0</v>
      </c>
      <c r="E4772" s="612">
        <f t="shared" si="74"/>
        <v>5798582.9700000007</v>
      </c>
    </row>
    <row r="4773" spans="1:5" ht="22.5" customHeight="1">
      <c r="A4773" s="1044" t="s">
        <v>25022</v>
      </c>
      <c r="B4773" s="1044" t="s">
        <v>25023</v>
      </c>
      <c r="C4773" s="1050">
        <v>0</v>
      </c>
      <c r="D4773" s="1050">
        <v>53.75</v>
      </c>
      <c r="E4773" s="612">
        <f t="shared" si="74"/>
        <v>5798529.2200000007</v>
      </c>
    </row>
    <row r="4774" spans="1:5" ht="22.5" customHeight="1">
      <c r="A4774" s="1044" t="s">
        <v>25022</v>
      </c>
      <c r="B4774" s="1044" t="s">
        <v>25024</v>
      </c>
      <c r="C4774" s="1050">
        <v>0</v>
      </c>
      <c r="D4774" s="1050">
        <v>95000</v>
      </c>
      <c r="E4774" s="612">
        <f t="shared" si="74"/>
        <v>5703529.2200000007</v>
      </c>
    </row>
    <row r="4775" spans="1:5" ht="22.5" customHeight="1">
      <c r="A4775" s="1044" t="s">
        <v>25025</v>
      </c>
      <c r="B4775" s="1044" t="s">
        <v>10789</v>
      </c>
      <c r="C4775" s="1406">
        <v>54000</v>
      </c>
      <c r="D4775" s="1050">
        <v>0</v>
      </c>
      <c r="E4775" s="612">
        <f t="shared" si="74"/>
        <v>5757529.2200000007</v>
      </c>
    </row>
    <row r="4776" spans="1:5" ht="22.5" customHeight="1">
      <c r="A4776" s="1044" t="s">
        <v>25026</v>
      </c>
      <c r="B4776" s="1044" t="s">
        <v>25027</v>
      </c>
      <c r="C4776" s="1406">
        <v>80000</v>
      </c>
      <c r="D4776" s="1050">
        <v>0</v>
      </c>
      <c r="E4776" s="612">
        <f t="shared" si="74"/>
        <v>5837529.2200000007</v>
      </c>
    </row>
    <row r="4777" spans="1:5" ht="22.5" customHeight="1">
      <c r="A4777" s="1044" t="s">
        <v>25028</v>
      </c>
      <c r="B4777" s="1044" t="s">
        <v>20848</v>
      </c>
      <c r="C4777" s="1406">
        <v>30000</v>
      </c>
      <c r="D4777" s="1050">
        <v>0</v>
      </c>
      <c r="E4777" s="612">
        <f t="shared" si="74"/>
        <v>5867529.2200000007</v>
      </c>
    </row>
    <row r="4778" spans="1:5" ht="22.5" customHeight="1">
      <c r="A4778" s="1044" t="s">
        <v>25029</v>
      </c>
      <c r="B4778" s="1044" t="s">
        <v>25030</v>
      </c>
      <c r="C4778" s="1406">
        <v>60000</v>
      </c>
      <c r="D4778" s="1050">
        <v>0</v>
      </c>
      <c r="E4778" s="612">
        <f t="shared" si="74"/>
        <v>5927529.2200000007</v>
      </c>
    </row>
    <row r="4779" spans="1:5" ht="22.5" customHeight="1">
      <c r="A4779" s="1044" t="s">
        <v>25031</v>
      </c>
      <c r="B4779" s="1044" t="s">
        <v>25032</v>
      </c>
      <c r="C4779" s="1406">
        <v>80000</v>
      </c>
      <c r="D4779" s="1050">
        <v>0</v>
      </c>
      <c r="E4779" s="612">
        <f t="shared" si="74"/>
        <v>6007529.2200000007</v>
      </c>
    </row>
    <row r="4780" spans="1:5" ht="22.5" customHeight="1">
      <c r="A4780" s="1044" t="s">
        <v>25033</v>
      </c>
      <c r="B4780" s="1044" t="s">
        <v>25034</v>
      </c>
      <c r="C4780" s="1406">
        <v>40000</v>
      </c>
      <c r="D4780" s="1050">
        <v>0</v>
      </c>
      <c r="E4780" s="612">
        <f t="shared" si="74"/>
        <v>6047529.2200000007</v>
      </c>
    </row>
    <row r="4781" spans="1:5" ht="22.5" customHeight="1">
      <c r="A4781" s="1044" t="s">
        <v>25035</v>
      </c>
      <c r="B4781" s="1044" t="s">
        <v>25036</v>
      </c>
      <c r="C4781" s="1406">
        <v>40000</v>
      </c>
      <c r="D4781" s="1050">
        <v>0</v>
      </c>
      <c r="E4781" s="612">
        <f t="shared" si="74"/>
        <v>6087529.2200000007</v>
      </c>
    </row>
    <row r="4782" spans="1:5" ht="22.5" customHeight="1">
      <c r="A4782" s="1044" t="s">
        <v>25037</v>
      </c>
      <c r="B4782" s="1044" t="s">
        <v>25038</v>
      </c>
      <c r="C4782" s="1406">
        <v>57000</v>
      </c>
      <c r="D4782" s="1050">
        <v>0</v>
      </c>
      <c r="E4782" s="612">
        <f t="shared" si="74"/>
        <v>6144529.2200000007</v>
      </c>
    </row>
    <row r="4783" spans="1:5" ht="22.5" customHeight="1">
      <c r="A4783" s="1044" t="s">
        <v>25039</v>
      </c>
      <c r="B4783" s="1044" t="s">
        <v>25040</v>
      </c>
      <c r="C4783" s="1406">
        <v>41250</v>
      </c>
      <c r="D4783" s="1050">
        <v>0</v>
      </c>
      <c r="E4783" s="612">
        <f t="shared" si="74"/>
        <v>6185779.2200000007</v>
      </c>
    </row>
    <row r="4784" spans="1:5" ht="22.5" customHeight="1">
      <c r="A4784" s="1044" t="s">
        <v>25041</v>
      </c>
      <c r="B4784" s="1044" t="s">
        <v>25042</v>
      </c>
      <c r="C4784" s="1050">
        <v>0</v>
      </c>
      <c r="D4784" s="1050">
        <v>45700</v>
      </c>
      <c r="E4784" s="612">
        <f t="shared" si="74"/>
        <v>6140079.2200000007</v>
      </c>
    </row>
    <row r="4785" spans="1:5" ht="22.5" customHeight="1">
      <c r="A4785" s="1044" t="s">
        <v>25041</v>
      </c>
      <c r="B4785" s="1044" t="s">
        <v>25043</v>
      </c>
      <c r="C4785" s="1050">
        <v>0</v>
      </c>
      <c r="D4785" s="1050">
        <v>59000</v>
      </c>
      <c r="E4785" s="612">
        <f t="shared" si="74"/>
        <v>6081079.2200000007</v>
      </c>
    </row>
    <row r="4786" spans="1:5" ht="22.5" customHeight="1">
      <c r="A4786" s="1044" t="s">
        <v>25041</v>
      </c>
      <c r="B4786" s="1044" t="s">
        <v>25044</v>
      </c>
      <c r="C4786" s="1050">
        <v>0</v>
      </c>
      <c r="D4786" s="1050">
        <v>100000</v>
      </c>
      <c r="E4786" s="612">
        <f t="shared" si="74"/>
        <v>5981079.2200000007</v>
      </c>
    </row>
    <row r="4787" spans="1:5" ht="22.5" customHeight="1">
      <c r="A4787" s="1044" t="s">
        <v>25045</v>
      </c>
      <c r="B4787" s="1044" t="s">
        <v>25046</v>
      </c>
      <c r="C4787" s="1406">
        <v>95000</v>
      </c>
      <c r="D4787" s="1050">
        <v>0</v>
      </c>
      <c r="E4787" s="612">
        <f t="shared" si="74"/>
        <v>6076079.2200000007</v>
      </c>
    </row>
    <row r="4788" spans="1:5" ht="22.5" customHeight="1">
      <c r="A4788" s="1044" t="s">
        <v>25047</v>
      </c>
      <c r="B4788" s="1044" t="s">
        <v>25048</v>
      </c>
      <c r="C4788" s="1406">
        <v>55000</v>
      </c>
      <c r="D4788" s="1050">
        <v>0</v>
      </c>
      <c r="E4788" s="612">
        <f t="shared" si="74"/>
        <v>6131079.2200000007</v>
      </c>
    </row>
    <row r="4789" spans="1:5" ht="22.5" customHeight="1">
      <c r="A4789" s="1044" t="s">
        <v>25049</v>
      </c>
      <c r="B4789" s="1044" t="s">
        <v>25050</v>
      </c>
      <c r="C4789" s="1406">
        <v>40000</v>
      </c>
      <c r="D4789" s="1050">
        <v>0</v>
      </c>
      <c r="E4789" s="612">
        <f t="shared" si="74"/>
        <v>6171079.2200000007</v>
      </c>
    </row>
    <row r="4790" spans="1:5" ht="22.5" customHeight="1">
      <c r="A4790" s="1044" t="s">
        <v>25051</v>
      </c>
      <c r="B4790" s="1044" t="s">
        <v>25052</v>
      </c>
      <c r="C4790" s="1406">
        <v>35000</v>
      </c>
      <c r="D4790" s="1050">
        <v>0</v>
      </c>
      <c r="E4790" s="612">
        <f t="shared" si="74"/>
        <v>6206079.2200000007</v>
      </c>
    </row>
    <row r="4791" spans="1:5" ht="22.5" customHeight="1">
      <c r="A4791" s="1044" t="s">
        <v>25053</v>
      </c>
      <c r="B4791" s="1044" t="s">
        <v>25054</v>
      </c>
      <c r="C4791" s="1406">
        <v>55000</v>
      </c>
      <c r="D4791" s="1050">
        <v>0</v>
      </c>
      <c r="E4791" s="612">
        <f t="shared" si="74"/>
        <v>6261079.2200000007</v>
      </c>
    </row>
    <row r="4792" spans="1:5" ht="22.5" customHeight="1">
      <c r="A4792" s="1044" t="s">
        <v>25055</v>
      </c>
      <c r="B4792" s="1044" t="s">
        <v>25056</v>
      </c>
      <c r="C4792" s="1406">
        <v>75000</v>
      </c>
      <c r="D4792" s="1050">
        <v>0</v>
      </c>
      <c r="E4792" s="612">
        <f t="shared" si="74"/>
        <v>6336079.2200000007</v>
      </c>
    </row>
    <row r="4793" spans="1:5" ht="22.5" customHeight="1">
      <c r="A4793" s="1044" t="s">
        <v>25057</v>
      </c>
      <c r="B4793" s="1044" t="s">
        <v>25058</v>
      </c>
      <c r="C4793" s="1406">
        <v>85000</v>
      </c>
      <c r="D4793" s="1050">
        <v>0</v>
      </c>
      <c r="E4793" s="612">
        <f t="shared" si="74"/>
        <v>6421079.2200000007</v>
      </c>
    </row>
    <row r="4794" spans="1:5" ht="22.5" customHeight="1">
      <c r="A4794" s="1044" t="s">
        <v>25059</v>
      </c>
      <c r="B4794" s="1044" t="s">
        <v>25060</v>
      </c>
      <c r="C4794" s="1406">
        <v>42000</v>
      </c>
      <c r="D4794" s="1050">
        <v>0</v>
      </c>
      <c r="E4794" s="612">
        <f t="shared" si="74"/>
        <v>6463079.2200000007</v>
      </c>
    </row>
    <row r="4795" spans="1:5" ht="22.5" customHeight="1">
      <c r="A4795" s="1044" t="s">
        <v>25061</v>
      </c>
      <c r="B4795" s="1044" t="s">
        <v>25062</v>
      </c>
      <c r="C4795" s="1406">
        <v>75000</v>
      </c>
      <c r="D4795" s="1050">
        <v>0</v>
      </c>
      <c r="E4795" s="612">
        <f t="shared" si="74"/>
        <v>6538079.2200000007</v>
      </c>
    </row>
    <row r="4796" spans="1:5" ht="22.5" customHeight="1">
      <c r="A4796" s="1044" t="s">
        <v>25063</v>
      </c>
      <c r="B4796" s="1044" t="s">
        <v>25064</v>
      </c>
      <c r="C4796" s="1406">
        <v>65000</v>
      </c>
      <c r="D4796" s="1050">
        <v>0</v>
      </c>
      <c r="E4796" s="612">
        <f t="shared" si="74"/>
        <v>6603079.2200000007</v>
      </c>
    </row>
    <row r="4797" spans="1:5" ht="22.5" customHeight="1">
      <c r="A4797" s="1044" t="s">
        <v>25065</v>
      </c>
      <c r="B4797" s="1044" t="s">
        <v>25066</v>
      </c>
      <c r="C4797" s="1406">
        <v>35000</v>
      </c>
      <c r="D4797" s="1050">
        <v>0</v>
      </c>
      <c r="E4797" s="612">
        <f t="shared" si="74"/>
        <v>6638079.2200000007</v>
      </c>
    </row>
    <row r="4798" spans="1:5" ht="22.5" customHeight="1">
      <c r="A4798" s="1044" t="s">
        <v>25067</v>
      </c>
      <c r="B4798" s="1044" t="s">
        <v>25068</v>
      </c>
      <c r="C4798" s="1406">
        <v>40000</v>
      </c>
      <c r="D4798" s="1050">
        <v>0</v>
      </c>
      <c r="E4798" s="612">
        <f t="shared" si="74"/>
        <v>6678079.2200000007</v>
      </c>
    </row>
    <row r="4799" spans="1:5" ht="22.5" customHeight="1">
      <c r="A4799" s="1044" t="s">
        <v>25069</v>
      </c>
      <c r="B4799" s="1044" t="s">
        <v>25070</v>
      </c>
      <c r="C4799" s="1406">
        <v>65000</v>
      </c>
      <c r="D4799" s="1050">
        <v>0</v>
      </c>
      <c r="E4799" s="612">
        <f t="shared" si="74"/>
        <v>6743079.2200000007</v>
      </c>
    </row>
    <row r="4800" spans="1:5" ht="22.5" customHeight="1">
      <c r="A4800" s="1044" t="s">
        <v>25071</v>
      </c>
      <c r="B4800" s="1044" t="s">
        <v>25072</v>
      </c>
      <c r="C4800" s="1406">
        <v>64000</v>
      </c>
      <c r="D4800" s="1050">
        <v>0</v>
      </c>
      <c r="E4800" s="612">
        <f t="shared" si="74"/>
        <v>6807079.2200000007</v>
      </c>
    </row>
    <row r="4801" spans="1:5" ht="22.5" customHeight="1">
      <c r="A4801" s="1044" t="s">
        <v>25073</v>
      </c>
      <c r="B4801" s="1044" t="s">
        <v>25074</v>
      </c>
      <c r="C4801" s="1406">
        <v>27000</v>
      </c>
      <c r="D4801" s="1050">
        <v>0</v>
      </c>
      <c r="E4801" s="612">
        <f t="shared" si="74"/>
        <v>6834079.2200000007</v>
      </c>
    </row>
    <row r="4802" spans="1:5" ht="22.5" customHeight="1">
      <c r="A4802" s="1044" t="s">
        <v>25075</v>
      </c>
      <c r="B4802" s="1044" t="s">
        <v>25076</v>
      </c>
      <c r="C4802" s="1406">
        <v>30000</v>
      </c>
      <c r="D4802" s="1050">
        <v>0</v>
      </c>
      <c r="E4802" s="612">
        <f t="shared" si="74"/>
        <v>6864079.2200000007</v>
      </c>
    </row>
    <row r="4803" spans="1:5" ht="22.5" customHeight="1">
      <c r="A4803" s="1044" t="s">
        <v>25077</v>
      </c>
      <c r="B4803" s="1044" t="s">
        <v>27207</v>
      </c>
      <c r="C4803" s="1406">
        <v>80000</v>
      </c>
      <c r="D4803" s="1050">
        <v>0</v>
      </c>
      <c r="E4803" s="612">
        <f t="shared" ref="E4803:E4866" si="75">E4802-D4803+C4803</f>
        <v>6944079.2200000007</v>
      </c>
    </row>
    <row r="4804" spans="1:5" ht="22.5" customHeight="1">
      <c r="A4804" s="1044" t="s">
        <v>25078</v>
      </c>
      <c r="B4804" s="1044" t="s">
        <v>25079</v>
      </c>
      <c r="C4804" s="1406">
        <v>20000</v>
      </c>
      <c r="D4804" s="1050">
        <v>0</v>
      </c>
      <c r="E4804" s="612">
        <f t="shared" si="75"/>
        <v>6964079.2200000007</v>
      </c>
    </row>
    <row r="4805" spans="1:5" ht="22.5" customHeight="1">
      <c r="A4805" s="1044" t="s">
        <v>25080</v>
      </c>
      <c r="B4805" s="1044" t="s">
        <v>25081</v>
      </c>
      <c r="C4805" s="1406">
        <v>55000</v>
      </c>
      <c r="D4805" s="1050">
        <v>0</v>
      </c>
      <c r="E4805" s="612">
        <f t="shared" si="75"/>
        <v>7019079.2200000007</v>
      </c>
    </row>
    <row r="4806" spans="1:5" ht="22.5" customHeight="1">
      <c r="A4806" s="1044" t="s">
        <v>25082</v>
      </c>
      <c r="B4806" s="1044" t="s">
        <v>25083</v>
      </c>
      <c r="C4806" s="1406">
        <v>20000</v>
      </c>
      <c r="D4806" s="1050">
        <v>0</v>
      </c>
      <c r="E4806" s="612">
        <f t="shared" si="75"/>
        <v>7039079.2200000007</v>
      </c>
    </row>
    <row r="4807" spans="1:5" ht="22.5" customHeight="1">
      <c r="A4807" s="1044" t="s">
        <v>25084</v>
      </c>
      <c r="B4807" s="1044" t="s">
        <v>25405</v>
      </c>
      <c r="C4807" s="1406">
        <v>27000</v>
      </c>
      <c r="D4807" s="1050">
        <v>0</v>
      </c>
      <c r="E4807" s="612">
        <f t="shared" si="75"/>
        <v>7066079.2200000007</v>
      </c>
    </row>
    <row r="4808" spans="1:5" ht="22.5" customHeight="1">
      <c r="A4808" s="1044" t="s">
        <v>25085</v>
      </c>
      <c r="B4808" s="1044" t="s">
        <v>25086</v>
      </c>
      <c r="C4808" s="1406">
        <v>27000</v>
      </c>
      <c r="D4808" s="1050">
        <v>0</v>
      </c>
      <c r="E4808" s="612">
        <f t="shared" si="75"/>
        <v>7093079.2200000007</v>
      </c>
    </row>
    <row r="4809" spans="1:5" ht="22.5" customHeight="1">
      <c r="A4809" s="1044" t="s">
        <v>25087</v>
      </c>
      <c r="B4809" s="1044" t="s">
        <v>25088</v>
      </c>
      <c r="C4809" s="1406">
        <v>64000</v>
      </c>
      <c r="D4809" s="1050">
        <v>0</v>
      </c>
      <c r="E4809" s="612">
        <f t="shared" si="75"/>
        <v>7157079.2200000007</v>
      </c>
    </row>
    <row r="4810" spans="1:5" ht="22.5" customHeight="1">
      <c r="A4810" s="1044" t="s">
        <v>25089</v>
      </c>
      <c r="B4810" s="1044" t="s">
        <v>25090</v>
      </c>
      <c r="C4810" s="1406">
        <v>18000</v>
      </c>
      <c r="D4810" s="1050">
        <v>0</v>
      </c>
      <c r="E4810" s="612">
        <f t="shared" si="75"/>
        <v>7175079.2200000007</v>
      </c>
    </row>
    <row r="4811" spans="1:5" ht="22.5" customHeight="1">
      <c r="A4811" s="1044" t="s">
        <v>25091</v>
      </c>
      <c r="B4811" s="1044" t="s">
        <v>25092</v>
      </c>
      <c r="C4811" s="1406">
        <v>50000</v>
      </c>
      <c r="D4811" s="1050">
        <v>0</v>
      </c>
      <c r="E4811" s="612">
        <f t="shared" si="75"/>
        <v>7225079.2200000007</v>
      </c>
    </row>
    <row r="4812" spans="1:5" ht="22.5" customHeight="1">
      <c r="A4812" s="1044" t="s">
        <v>25093</v>
      </c>
      <c r="B4812" s="1044" t="s">
        <v>25094</v>
      </c>
      <c r="C4812" s="1406">
        <v>25000</v>
      </c>
      <c r="D4812" s="1050">
        <v>0</v>
      </c>
      <c r="E4812" s="612">
        <f t="shared" si="75"/>
        <v>7250079.2200000007</v>
      </c>
    </row>
    <row r="4813" spans="1:5" ht="22.5" customHeight="1">
      <c r="A4813" s="1044" t="s">
        <v>25095</v>
      </c>
      <c r="B4813" s="1044" t="s">
        <v>25096</v>
      </c>
      <c r="C4813" s="1406">
        <v>45000</v>
      </c>
      <c r="D4813" s="1050">
        <v>0</v>
      </c>
      <c r="E4813" s="612">
        <f t="shared" si="75"/>
        <v>7295079.2200000007</v>
      </c>
    </row>
    <row r="4814" spans="1:5" ht="22.5" customHeight="1">
      <c r="A4814" s="1044" t="s">
        <v>25097</v>
      </c>
      <c r="B4814" s="1044" t="s">
        <v>10829</v>
      </c>
      <c r="C4814" s="1406">
        <v>50000</v>
      </c>
      <c r="D4814" s="1050">
        <v>0</v>
      </c>
      <c r="E4814" s="612">
        <f t="shared" si="75"/>
        <v>7345079.2200000007</v>
      </c>
    </row>
    <row r="4815" spans="1:5" ht="22.5" customHeight="1">
      <c r="A4815" s="1044" t="s">
        <v>25098</v>
      </c>
      <c r="B4815" s="1044" t="s">
        <v>25099</v>
      </c>
      <c r="C4815" s="1406">
        <v>27000</v>
      </c>
      <c r="D4815" s="1050">
        <v>0</v>
      </c>
      <c r="E4815" s="612">
        <f t="shared" si="75"/>
        <v>7372079.2200000007</v>
      </c>
    </row>
    <row r="4816" spans="1:5" ht="22.5" customHeight="1">
      <c r="A4816" s="1044" t="s">
        <v>25100</v>
      </c>
      <c r="B4816" s="1044" t="s">
        <v>25101</v>
      </c>
      <c r="C4816" s="1406">
        <v>55000</v>
      </c>
      <c r="D4816" s="1050">
        <v>0</v>
      </c>
      <c r="E4816" s="612">
        <f t="shared" si="75"/>
        <v>7427079.2200000007</v>
      </c>
    </row>
    <row r="4817" spans="1:5" ht="22.5" customHeight="1">
      <c r="A4817" s="1044" t="s">
        <v>25102</v>
      </c>
      <c r="B4817" s="1044" t="s">
        <v>25103</v>
      </c>
      <c r="C4817" s="1406">
        <v>35000</v>
      </c>
      <c r="D4817" s="1050">
        <v>0</v>
      </c>
      <c r="E4817" s="612">
        <f t="shared" si="75"/>
        <v>7462079.2200000007</v>
      </c>
    </row>
    <row r="4818" spans="1:5" ht="22.5" customHeight="1">
      <c r="A4818" s="1044" t="s">
        <v>25104</v>
      </c>
      <c r="B4818" s="1044" t="s">
        <v>8336</v>
      </c>
      <c r="C4818" s="1050">
        <v>0</v>
      </c>
      <c r="D4818" s="1050">
        <v>1550</v>
      </c>
      <c r="E4818" s="612">
        <f t="shared" si="75"/>
        <v>7460529.2200000007</v>
      </c>
    </row>
    <row r="4819" spans="1:5" ht="22.5" customHeight="1">
      <c r="A4819" s="1044" t="s">
        <v>25105</v>
      </c>
      <c r="B4819" s="1044" t="s">
        <v>25106</v>
      </c>
      <c r="C4819" s="1406">
        <v>27000</v>
      </c>
      <c r="D4819" s="1050">
        <v>0</v>
      </c>
      <c r="E4819" s="612">
        <f t="shared" si="75"/>
        <v>7487529.2200000007</v>
      </c>
    </row>
    <row r="4820" spans="1:5" ht="22.5" customHeight="1">
      <c r="A4820" s="1044" t="s">
        <v>25107</v>
      </c>
      <c r="B4820" s="1044" t="s">
        <v>27208</v>
      </c>
      <c r="C4820" s="1406">
        <v>10000</v>
      </c>
      <c r="D4820" s="1050">
        <v>0</v>
      </c>
      <c r="E4820" s="614">
        <f t="shared" si="75"/>
        <v>7497529.2200000007</v>
      </c>
    </row>
    <row r="4821" spans="1:5" ht="22.5" customHeight="1">
      <c r="A4821" s="1044" t="s">
        <v>25108</v>
      </c>
      <c r="B4821" s="1044" t="s">
        <v>25109</v>
      </c>
      <c r="C4821" s="1406">
        <v>27000</v>
      </c>
      <c r="D4821" s="1050">
        <v>0</v>
      </c>
      <c r="E4821" s="612">
        <f t="shared" si="75"/>
        <v>7524529.2200000007</v>
      </c>
    </row>
    <row r="4822" spans="1:5" ht="22.5" customHeight="1">
      <c r="A4822" s="1044" t="s">
        <v>25110</v>
      </c>
      <c r="B4822" s="1044" t="s">
        <v>25111</v>
      </c>
      <c r="C4822" s="1406">
        <v>54000</v>
      </c>
      <c r="D4822" s="1050">
        <v>0</v>
      </c>
      <c r="E4822" s="612">
        <f t="shared" si="75"/>
        <v>7578529.2200000007</v>
      </c>
    </row>
    <row r="4823" spans="1:5" ht="22.5" customHeight="1">
      <c r="A4823" s="1044" t="s">
        <v>25112</v>
      </c>
      <c r="B4823" s="1044" t="s">
        <v>25113</v>
      </c>
      <c r="C4823" s="1406">
        <v>55000</v>
      </c>
      <c r="D4823" s="1050">
        <v>0</v>
      </c>
      <c r="E4823" s="612">
        <f t="shared" si="75"/>
        <v>7633529.2200000007</v>
      </c>
    </row>
    <row r="4824" spans="1:5" ht="22.5" customHeight="1">
      <c r="A4824" s="1044" t="s">
        <v>25114</v>
      </c>
      <c r="B4824" s="1044" t="s">
        <v>25115</v>
      </c>
      <c r="C4824" s="1406">
        <v>10000</v>
      </c>
      <c r="D4824" s="1050">
        <v>0</v>
      </c>
      <c r="E4824" s="612">
        <f t="shared" si="75"/>
        <v>7643529.2200000007</v>
      </c>
    </row>
    <row r="4825" spans="1:5" ht="22.5" customHeight="1">
      <c r="A4825" s="1044" t="s">
        <v>25116</v>
      </c>
      <c r="B4825" s="1044" t="s">
        <v>25117</v>
      </c>
      <c r="C4825" s="1406">
        <v>40000</v>
      </c>
      <c r="D4825" s="1050">
        <v>0</v>
      </c>
      <c r="E4825" s="612">
        <f t="shared" si="75"/>
        <v>7683529.2200000007</v>
      </c>
    </row>
    <row r="4826" spans="1:5" ht="22.5" customHeight="1">
      <c r="A4826" s="1044" t="s">
        <v>25118</v>
      </c>
      <c r="B4826" s="1044" t="s">
        <v>25119</v>
      </c>
      <c r="C4826" s="1406">
        <v>60000</v>
      </c>
      <c r="D4826" s="1050">
        <v>0</v>
      </c>
      <c r="E4826" s="612">
        <f t="shared" si="75"/>
        <v>7743529.2200000007</v>
      </c>
    </row>
    <row r="4827" spans="1:5" ht="22.5" customHeight="1">
      <c r="A4827" s="1044" t="s">
        <v>25120</v>
      </c>
      <c r="B4827" s="1044" t="s">
        <v>25121</v>
      </c>
      <c r="C4827" s="1406">
        <v>20000</v>
      </c>
      <c r="D4827" s="1050">
        <v>0</v>
      </c>
      <c r="E4827" s="612">
        <f t="shared" si="75"/>
        <v>7763529.2200000007</v>
      </c>
    </row>
    <row r="4828" spans="1:5" ht="22.5" customHeight="1">
      <c r="A4828" s="1044" t="s">
        <v>25122</v>
      </c>
      <c r="B4828" s="1044" t="s">
        <v>25123</v>
      </c>
      <c r="C4828" s="1406">
        <v>40000</v>
      </c>
      <c r="D4828" s="1050">
        <v>0</v>
      </c>
      <c r="E4828" s="612">
        <f t="shared" si="75"/>
        <v>7803529.2200000007</v>
      </c>
    </row>
    <row r="4829" spans="1:5" ht="22.5" customHeight="1">
      <c r="A4829" s="1044" t="s">
        <v>25210</v>
      </c>
      <c r="B4829" s="1044" t="s">
        <v>25211</v>
      </c>
      <c r="C4829" s="1406">
        <v>80000</v>
      </c>
      <c r="D4829" s="1050">
        <v>0</v>
      </c>
      <c r="E4829" s="612">
        <f t="shared" si="75"/>
        <v>7883529.2200000007</v>
      </c>
    </row>
    <row r="4830" spans="1:5" ht="22.5" customHeight="1">
      <c r="A4830" s="1044" t="s">
        <v>25212</v>
      </c>
      <c r="B4830" s="1044" t="s">
        <v>25213</v>
      </c>
      <c r="C4830" s="1406">
        <v>35000</v>
      </c>
      <c r="D4830" s="1050">
        <v>0</v>
      </c>
      <c r="E4830" s="612">
        <f t="shared" si="75"/>
        <v>7918529.2200000007</v>
      </c>
    </row>
    <row r="4831" spans="1:5" ht="22.5" customHeight="1">
      <c r="A4831" s="1044" t="s">
        <v>25214</v>
      </c>
      <c r="B4831" s="1044" t="s">
        <v>25215</v>
      </c>
      <c r="C4831" s="1406">
        <v>18000</v>
      </c>
      <c r="D4831" s="1050">
        <v>0</v>
      </c>
      <c r="E4831" s="612">
        <f t="shared" si="75"/>
        <v>7936529.2200000007</v>
      </c>
    </row>
    <row r="4832" spans="1:5" ht="22.5" customHeight="1">
      <c r="A4832" s="1044" t="s">
        <v>25216</v>
      </c>
      <c r="B4832" s="1044" t="s">
        <v>25217</v>
      </c>
      <c r="C4832" s="1406">
        <v>60000</v>
      </c>
      <c r="D4832" s="1050">
        <v>0</v>
      </c>
      <c r="E4832" s="612">
        <f t="shared" si="75"/>
        <v>7996529.2200000007</v>
      </c>
    </row>
    <row r="4833" spans="1:5" ht="22.5" customHeight="1">
      <c r="A4833" s="1044" t="s">
        <v>25218</v>
      </c>
      <c r="B4833" s="1044" t="s">
        <v>23218</v>
      </c>
      <c r="C4833" s="1406">
        <v>18900</v>
      </c>
      <c r="D4833" s="1050">
        <v>0</v>
      </c>
      <c r="E4833" s="612">
        <f t="shared" si="75"/>
        <v>8015429.2200000007</v>
      </c>
    </row>
    <row r="4834" spans="1:5" ht="22.5" customHeight="1">
      <c r="A4834" s="1044" t="s">
        <v>25219</v>
      </c>
      <c r="B4834" s="1044" t="s">
        <v>25220</v>
      </c>
      <c r="C4834" s="1406">
        <v>55000</v>
      </c>
      <c r="D4834" s="1050">
        <v>0</v>
      </c>
      <c r="E4834" s="612">
        <f t="shared" si="75"/>
        <v>8070429.2200000007</v>
      </c>
    </row>
    <row r="4835" spans="1:5" ht="22.5" customHeight="1">
      <c r="A4835" s="1044" t="s">
        <v>25221</v>
      </c>
      <c r="B4835" s="1044" t="s">
        <v>25222</v>
      </c>
      <c r="C4835" s="1406">
        <v>60000</v>
      </c>
      <c r="D4835" s="1050">
        <v>0</v>
      </c>
      <c r="E4835" s="612">
        <f t="shared" si="75"/>
        <v>8130429.2200000007</v>
      </c>
    </row>
    <row r="4836" spans="1:5" ht="22.5" customHeight="1">
      <c r="A4836" s="1044" t="s">
        <v>25223</v>
      </c>
      <c r="B4836" s="1044" t="s">
        <v>25224</v>
      </c>
      <c r="C4836" s="1406">
        <v>50000</v>
      </c>
      <c r="D4836" s="1050">
        <v>0</v>
      </c>
      <c r="E4836" s="612">
        <f t="shared" si="75"/>
        <v>8180429.2200000007</v>
      </c>
    </row>
    <row r="4837" spans="1:5" ht="22.5" customHeight="1">
      <c r="A4837" s="1044" t="s">
        <v>25225</v>
      </c>
      <c r="B4837" s="1044" t="s">
        <v>25226</v>
      </c>
      <c r="C4837" s="1406">
        <v>18900</v>
      </c>
      <c r="D4837" s="1050">
        <v>0</v>
      </c>
      <c r="E4837" s="612">
        <f t="shared" si="75"/>
        <v>8199329.2200000007</v>
      </c>
    </row>
    <row r="4838" spans="1:5" ht="22.5" customHeight="1">
      <c r="A4838" s="1044" t="s">
        <v>25227</v>
      </c>
      <c r="B4838" s="1044" t="s">
        <v>25228</v>
      </c>
      <c r="C4838" s="1050">
        <v>0</v>
      </c>
      <c r="D4838" s="1050">
        <v>53.75</v>
      </c>
      <c r="E4838" s="612">
        <f t="shared" si="75"/>
        <v>8199275.4700000007</v>
      </c>
    </row>
    <row r="4839" spans="1:5" ht="22.5" customHeight="1">
      <c r="A4839" s="1044" t="s">
        <v>25227</v>
      </c>
      <c r="B4839" s="1044" t="s">
        <v>25229</v>
      </c>
      <c r="C4839" s="1050">
        <v>0</v>
      </c>
      <c r="D4839" s="1050">
        <v>80000</v>
      </c>
      <c r="E4839" s="612">
        <f t="shared" si="75"/>
        <v>8119275.4700000007</v>
      </c>
    </row>
    <row r="4840" spans="1:5" ht="22.5" customHeight="1">
      <c r="A4840" s="1044" t="s">
        <v>25227</v>
      </c>
      <c r="B4840" s="1044" t="s">
        <v>25230</v>
      </c>
      <c r="C4840" s="1050">
        <v>0</v>
      </c>
      <c r="D4840" s="1050">
        <v>26.88</v>
      </c>
      <c r="E4840" s="612">
        <f t="shared" si="75"/>
        <v>8119248.5900000008</v>
      </c>
    </row>
    <row r="4841" spans="1:5" ht="22.5" customHeight="1">
      <c r="A4841" s="1044" t="s">
        <v>25227</v>
      </c>
      <c r="B4841" s="1044" t="s">
        <v>25231</v>
      </c>
      <c r="C4841" s="1050">
        <v>0</v>
      </c>
      <c r="D4841" s="1050">
        <v>15000</v>
      </c>
      <c r="E4841" s="612">
        <f t="shared" si="75"/>
        <v>8104248.5900000008</v>
      </c>
    </row>
    <row r="4842" spans="1:5" ht="22.5" customHeight="1">
      <c r="A4842" s="1044" t="s">
        <v>25232</v>
      </c>
      <c r="B4842" s="1044" t="s">
        <v>25233</v>
      </c>
      <c r="C4842" s="1050">
        <v>0</v>
      </c>
      <c r="D4842" s="1050">
        <v>26.88</v>
      </c>
      <c r="E4842" s="612">
        <f t="shared" si="75"/>
        <v>8104221.7100000009</v>
      </c>
    </row>
    <row r="4843" spans="1:5" ht="22.5" customHeight="1">
      <c r="A4843" s="1044" t="s">
        <v>25232</v>
      </c>
      <c r="B4843" s="1044" t="s">
        <v>25234</v>
      </c>
      <c r="C4843" s="1050">
        <v>0</v>
      </c>
      <c r="D4843" s="1050">
        <v>10000</v>
      </c>
      <c r="E4843" s="612">
        <f t="shared" si="75"/>
        <v>8094221.7100000009</v>
      </c>
    </row>
    <row r="4844" spans="1:5" ht="22.5" customHeight="1">
      <c r="A4844" s="1044" t="s">
        <v>25235</v>
      </c>
      <c r="B4844" s="1044" t="s">
        <v>25236</v>
      </c>
      <c r="C4844" s="1406">
        <v>64000</v>
      </c>
      <c r="D4844" s="1050">
        <v>0</v>
      </c>
      <c r="E4844" s="612">
        <f t="shared" si="75"/>
        <v>8158221.7100000009</v>
      </c>
    </row>
    <row r="4845" spans="1:5" ht="22.5" customHeight="1">
      <c r="A4845" s="1044" t="s">
        <v>25237</v>
      </c>
      <c r="B4845" s="1044" t="s">
        <v>25238</v>
      </c>
      <c r="C4845" s="1406">
        <v>27000</v>
      </c>
      <c r="D4845" s="1050">
        <v>0</v>
      </c>
      <c r="E4845" s="612">
        <f t="shared" si="75"/>
        <v>8185221.7100000009</v>
      </c>
    </row>
    <row r="4846" spans="1:5" ht="22.5" customHeight="1">
      <c r="A4846" s="1044" t="s">
        <v>25239</v>
      </c>
      <c r="B4846" s="1044" t="s">
        <v>25240</v>
      </c>
      <c r="C4846" s="1406">
        <v>55000</v>
      </c>
      <c r="D4846" s="1050">
        <v>0</v>
      </c>
      <c r="E4846" s="612">
        <f t="shared" si="75"/>
        <v>8240221.7100000009</v>
      </c>
    </row>
    <row r="4847" spans="1:5" ht="22.5" customHeight="1">
      <c r="A4847" s="1044" t="s">
        <v>25241</v>
      </c>
      <c r="B4847" s="1044" t="s">
        <v>25242</v>
      </c>
      <c r="C4847" s="1406">
        <v>28000</v>
      </c>
      <c r="D4847" s="1050">
        <v>0</v>
      </c>
      <c r="E4847" s="612">
        <f t="shared" si="75"/>
        <v>8268221.7100000009</v>
      </c>
    </row>
    <row r="4848" spans="1:5" ht="22.5" customHeight="1">
      <c r="A4848" s="1044" t="s">
        <v>25243</v>
      </c>
      <c r="B4848" s="1044" t="s">
        <v>25244</v>
      </c>
      <c r="C4848" s="1406">
        <v>70000</v>
      </c>
      <c r="D4848" s="1050">
        <v>0</v>
      </c>
      <c r="E4848" s="612">
        <f t="shared" si="75"/>
        <v>8338221.7100000009</v>
      </c>
    </row>
    <row r="4849" spans="1:5" ht="22.5" customHeight="1">
      <c r="A4849" s="1044" t="s">
        <v>25245</v>
      </c>
      <c r="B4849" s="1044" t="s">
        <v>25246</v>
      </c>
      <c r="C4849" s="1406">
        <v>27000</v>
      </c>
      <c r="D4849" s="1050">
        <v>0</v>
      </c>
      <c r="E4849" s="612">
        <f t="shared" si="75"/>
        <v>8365221.7100000009</v>
      </c>
    </row>
    <row r="4850" spans="1:5" ht="22.5" customHeight="1">
      <c r="A4850" s="1044" t="s">
        <v>25247</v>
      </c>
      <c r="B4850" s="1044" t="s">
        <v>25248</v>
      </c>
      <c r="C4850" s="1406">
        <v>60000</v>
      </c>
      <c r="D4850" s="1050">
        <v>0</v>
      </c>
      <c r="E4850" s="612">
        <f t="shared" si="75"/>
        <v>8425221.7100000009</v>
      </c>
    </row>
    <row r="4851" spans="1:5" ht="22.5" customHeight="1">
      <c r="A4851" s="1044" t="s">
        <v>25249</v>
      </c>
      <c r="B4851" s="1044" t="s">
        <v>25250</v>
      </c>
      <c r="C4851" s="1406">
        <v>18900</v>
      </c>
      <c r="D4851" s="1050">
        <v>0</v>
      </c>
      <c r="E4851" s="612">
        <f t="shared" si="75"/>
        <v>8444121.7100000009</v>
      </c>
    </row>
    <row r="4852" spans="1:5" ht="22.5" customHeight="1">
      <c r="A4852" s="1044" t="s">
        <v>25251</v>
      </c>
      <c r="B4852" s="1044" t="s">
        <v>25252</v>
      </c>
      <c r="C4852" s="1406">
        <v>70000</v>
      </c>
      <c r="D4852" s="1050">
        <v>0</v>
      </c>
      <c r="E4852" s="612">
        <f t="shared" si="75"/>
        <v>8514121.7100000009</v>
      </c>
    </row>
    <row r="4853" spans="1:5" ht="22.5" customHeight="1">
      <c r="A4853" s="1044" t="s">
        <v>25253</v>
      </c>
      <c r="B4853" s="1044" t="s">
        <v>25254</v>
      </c>
      <c r="C4853" s="1050">
        <v>0</v>
      </c>
      <c r="D4853" s="1050">
        <v>53.75</v>
      </c>
      <c r="E4853" s="612">
        <f t="shared" si="75"/>
        <v>8514067.9600000009</v>
      </c>
    </row>
    <row r="4854" spans="1:5" ht="22.5" customHeight="1">
      <c r="A4854" s="1044" t="s">
        <v>25253</v>
      </c>
      <c r="B4854" s="1044" t="s">
        <v>25255</v>
      </c>
      <c r="C4854" s="2628">
        <v>0</v>
      </c>
      <c r="D4854" s="1050">
        <v>377500</v>
      </c>
      <c r="E4854" s="612">
        <f t="shared" si="75"/>
        <v>8136567.9600000009</v>
      </c>
    </row>
    <row r="4855" spans="1:5" ht="22.5" customHeight="1">
      <c r="A4855" s="1044" t="s">
        <v>25253</v>
      </c>
      <c r="B4855" s="1044" t="s">
        <v>25256</v>
      </c>
      <c r="C4855" s="1050">
        <v>0</v>
      </c>
      <c r="D4855" s="1050">
        <v>13000</v>
      </c>
      <c r="E4855" s="612">
        <f t="shared" si="75"/>
        <v>8123567.9600000009</v>
      </c>
    </row>
    <row r="4856" spans="1:5" ht="22.5" customHeight="1">
      <c r="A4856" s="1044" t="s">
        <v>25253</v>
      </c>
      <c r="B4856" s="1044" t="s">
        <v>25257</v>
      </c>
      <c r="C4856" s="1050">
        <v>0</v>
      </c>
      <c r="D4856" s="1050">
        <v>30000</v>
      </c>
      <c r="E4856" s="612">
        <f t="shared" si="75"/>
        <v>8093567.9600000009</v>
      </c>
    </row>
    <row r="4857" spans="1:5" ht="22.5" customHeight="1">
      <c r="A4857" s="1044" t="s">
        <v>25258</v>
      </c>
      <c r="B4857" s="1044" t="s">
        <v>25259</v>
      </c>
      <c r="C4857" s="1406">
        <v>60000</v>
      </c>
      <c r="D4857" s="1050">
        <v>0</v>
      </c>
      <c r="E4857" s="612">
        <f t="shared" si="75"/>
        <v>8153567.9600000009</v>
      </c>
    </row>
    <row r="4858" spans="1:5" ht="22.5" customHeight="1">
      <c r="A4858" s="1044" t="s">
        <v>25260</v>
      </c>
      <c r="B4858" s="1044" t="s">
        <v>25261</v>
      </c>
      <c r="C4858" s="1406">
        <v>27000</v>
      </c>
      <c r="D4858" s="1050">
        <v>0</v>
      </c>
      <c r="E4858" s="612">
        <f t="shared" si="75"/>
        <v>8180567.9600000009</v>
      </c>
    </row>
    <row r="4859" spans="1:5" ht="22.5" customHeight="1">
      <c r="A4859" s="1044" t="s">
        <v>25262</v>
      </c>
      <c r="B4859" s="1044" t="s">
        <v>24383</v>
      </c>
      <c r="C4859" s="1406">
        <v>35000</v>
      </c>
      <c r="D4859" s="1050">
        <v>0</v>
      </c>
      <c r="E4859" s="612">
        <f t="shared" si="75"/>
        <v>8215567.9600000009</v>
      </c>
    </row>
    <row r="4860" spans="1:5" ht="22.5" customHeight="1">
      <c r="A4860" s="1044" t="s">
        <v>25263</v>
      </c>
      <c r="B4860" s="1044" t="s">
        <v>25264</v>
      </c>
      <c r="C4860" s="1406">
        <v>27000</v>
      </c>
      <c r="D4860" s="1050">
        <v>0</v>
      </c>
      <c r="E4860" s="612">
        <f t="shared" si="75"/>
        <v>8242567.9600000009</v>
      </c>
    </row>
    <row r="4861" spans="1:5" ht="22.5" customHeight="1">
      <c r="A4861" s="1044" t="s">
        <v>25265</v>
      </c>
      <c r="B4861" s="1044" t="s">
        <v>25266</v>
      </c>
      <c r="C4861" s="1406">
        <v>18900</v>
      </c>
      <c r="D4861" s="1050">
        <v>0</v>
      </c>
      <c r="E4861" s="612">
        <f t="shared" si="75"/>
        <v>8261467.9600000009</v>
      </c>
    </row>
    <row r="4862" spans="1:5" ht="22.5" customHeight="1">
      <c r="A4862" s="1044" t="s">
        <v>25267</v>
      </c>
      <c r="B4862" s="1044" t="s">
        <v>25268</v>
      </c>
      <c r="C4862" s="1406">
        <v>50000</v>
      </c>
      <c r="D4862" s="1050">
        <v>0</v>
      </c>
      <c r="E4862" s="612">
        <f t="shared" si="75"/>
        <v>8311467.9600000009</v>
      </c>
    </row>
    <row r="4863" spans="1:5" ht="22.5" customHeight="1">
      <c r="A4863" s="1044" t="s">
        <v>25269</v>
      </c>
      <c r="B4863" s="1044" t="s">
        <v>25270</v>
      </c>
      <c r="C4863" s="1406">
        <v>13000</v>
      </c>
      <c r="D4863" s="1050">
        <v>0</v>
      </c>
      <c r="E4863" s="612">
        <f t="shared" si="75"/>
        <v>8324467.9600000009</v>
      </c>
    </row>
    <row r="4864" spans="1:5" ht="22.5" customHeight="1">
      <c r="A4864" s="1044" t="s">
        <v>25271</v>
      </c>
      <c r="B4864" s="1044" t="s">
        <v>25272</v>
      </c>
      <c r="C4864" s="1406">
        <v>56000</v>
      </c>
      <c r="D4864" s="1050">
        <v>0</v>
      </c>
      <c r="E4864" s="612">
        <f t="shared" si="75"/>
        <v>8380467.9600000009</v>
      </c>
    </row>
    <row r="4865" spans="1:5" ht="22.5" customHeight="1">
      <c r="A4865" s="1044" t="s">
        <v>25273</v>
      </c>
      <c r="B4865" s="1044" t="s">
        <v>25274</v>
      </c>
      <c r="C4865" s="1406">
        <v>65000</v>
      </c>
      <c r="D4865" s="1050">
        <v>0</v>
      </c>
      <c r="E4865" s="612">
        <f t="shared" si="75"/>
        <v>8445467.9600000009</v>
      </c>
    </row>
    <row r="4866" spans="1:5" ht="22.5" customHeight="1">
      <c r="A4866" s="1044" t="s">
        <v>25275</v>
      </c>
      <c r="B4866" s="1044" t="s">
        <v>25276</v>
      </c>
      <c r="C4866" s="1406">
        <v>40000</v>
      </c>
      <c r="D4866" s="1050">
        <v>0</v>
      </c>
      <c r="E4866" s="612">
        <f t="shared" si="75"/>
        <v>8485467.9600000009</v>
      </c>
    </row>
    <row r="4867" spans="1:5" ht="22.5" customHeight="1">
      <c r="A4867" s="1044" t="s">
        <v>25277</v>
      </c>
      <c r="B4867" s="1044" t="s">
        <v>25278</v>
      </c>
      <c r="C4867" s="1406">
        <v>25000</v>
      </c>
      <c r="D4867" s="1050">
        <v>0</v>
      </c>
      <c r="E4867" s="612">
        <f t="shared" ref="E4867:E4930" si="76">E4866-D4867+C4867</f>
        <v>8510467.9600000009</v>
      </c>
    </row>
    <row r="4868" spans="1:5" ht="22.5" customHeight="1">
      <c r="A4868" s="1044" t="s">
        <v>25279</v>
      </c>
      <c r="B4868" s="1044" t="s">
        <v>25280</v>
      </c>
      <c r="C4868" s="1406">
        <v>70000</v>
      </c>
      <c r="D4868" s="1050">
        <v>0</v>
      </c>
      <c r="E4868" s="612">
        <f t="shared" si="76"/>
        <v>8580467.9600000009</v>
      </c>
    </row>
    <row r="4869" spans="1:5" ht="22.5" customHeight="1">
      <c r="A4869" s="1044" t="s">
        <v>25281</v>
      </c>
      <c r="B4869" s="1044" t="s">
        <v>25282</v>
      </c>
      <c r="C4869" s="1406">
        <v>27000</v>
      </c>
      <c r="D4869" s="1050">
        <v>0</v>
      </c>
      <c r="E4869" s="612">
        <f t="shared" si="76"/>
        <v>8607467.9600000009</v>
      </c>
    </row>
    <row r="4870" spans="1:5" ht="22.5" customHeight="1">
      <c r="A4870" s="1044" t="s">
        <v>25283</v>
      </c>
      <c r="B4870" s="1044" t="s">
        <v>25284</v>
      </c>
      <c r="C4870" s="1406">
        <v>5000</v>
      </c>
      <c r="D4870" s="1050">
        <v>0</v>
      </c>
      <c r="E4870" s="612">
        <f t="shared" si="76"/>
        <v>8612467.9600000009</v>
      </c>
    </row>
    <row r="4871" spans="1:5" ht="22.5" customHeight="1">
      <c r="A4871" s="1044" t="s">
        <v>25285</v>
      </c>
      <c r="B4871" s="1044" t="s">
        <v>25286</v>
      </c>
      <c r="C4871" s="1406">
        <v>18900</v>
      </c>
      <c r="D4871" s="1050">
        <v>0</v>
      </c>
      <c r="E4871" s="612">
        <f t="shared" si="76"/>
        <v>8631367.9600000009</v>
      </c>
    </row>
    <row r="4872" spans="1:5" ht="22.5" customHeight="1">
      <c r="A4872" s="1044" t="s">
        <v>25287</v>
      </c>
      <c r="B4872" s="1044" t="s">
        <v>25288</v>
      </c>
      <c r="C4872" s="1406">
        <v>27000</v>
      </c>
      <c r="D4872" s="1050">
        <v>0</v>
      </c>
      <c r="E4872" s="612">
        <f t="shared" si="76"/>
        <v>8658367.9600000009</v>
      </c>
    </row>
    <row r="4873" spans="1:5" ht="22.5" customHeight="1">
      <c r="A4873" s="1044" t="s">
        <v>25289</v>
      </c>
      <c r="B4873" s="1044" t="s">
        <v>25290</v>
      </c>
      <c r="C4873" s="1406">
        <v>27000</v>
      </c>
      <c r="D4873" s="1050">
        <v>0</v>
      </c>
      <c r="E4873" s="612">
        <f t="shared" si="76"/>
        <v>8685367.9600000009</v>
      </c>
    </row>
    <row r="4874" spans="1:5" ht="22.5" customHeight="1">
      <c r="A4874" s="1044" t="s">
        <v>25291</v>
      </c>
      <c r="B4874" s="1044" t="s">
        <v>25292</v>
      </c>
      <c r="C4874" s="1406">
        <v>27000</v>
      </c>
      <c r="D4874" s="1050">
        <v>0</v>
      </c>
      <c r="E4874" s="612">
        <f t="shared" si="76"/>
        <v>8712367.9600000009</v>
      </c>
    </row>
    <row r="4875" spans="1:5" ht="22.5" customHeight="1">
      <c r="A4875" s="1044" t="s">
        <v>25293</v>
      </c>
      <c r="B4875" s="1044" t="s">
        <v>25294</v>
      </c>
      <c r="C4875" s="1406">
        <v>25000</v>
      </c>
      <c r="D4875" s="1050">
        <v>0</v>
      </c>
      <c r="E4875" s="612">
        <f t="shared" si="76"/>
        <v>8737367.9600000009</v>
      </c>
    </row>
    <row r="4876" spans="1:5" ht="22.5" customHeight="1">
      <c r="A4876" s="1044" t="s">
        <v>25295</v>
      </c>
      <c r="B4876" s="1044" t="s">
        <v>25296</v>
      </c>
      <c r="C4876" s="1406">
        <v>45000</v>
      </c>
      <c r="D4876" s="1050">
        <v>0</v>
      </c>
      <c r="E4876" s="612">
        <f t="shared" si="76"/>
        <v>8782367.9600000009</v>
      </c>
    </row>
    <row r="4877" spans="1:5" ht="22.5" customHeight="1">
      <c r="A4877" s="1044" t="s">
        <v>25297</v>
      </c>
      <c r="B4877" s="1044" t="s">
        <v>25298</v>
      </c>
      <c r="C4877" s="1406">
        <v>35000</v>
      </c>
      <c r="D4877" s="1050">
        <v>0</v>
      </c>
      <c r="E4877" s="612">
        <f t="shared" si="76"/>
        <v>8817367.9600000009</v>
      </c>
    </row>
    <row r="4878" spans="1:5" ht="22.5" customHeight="1">
      <c r="A4878" s="1044" t="s">
        <v>25346</v>
      </c>
      <c r="B4878" s="1044" t="s">
        <v>25347</v>
      </c>
      <c r="C4878" s="1406">
        <v>27000</v>
      </c>
      <c r="D4878" s="1050">
        <v>0</v>
      </c>
      <c r="E4878" s="612">
        <f t="shared" si="76"/>
        <v>8844367.9600000009</v>
      </c>
    </row>
    <row r="4879" spans="1:5" ht="22.5" customHeight="1">
      <c r="A4879" s="1044" t="s">
        <v>25348</v>
      </c>
      <c r="B4879" s="1044" t="s">
        <v>25349</v>
      </c>
      <c r="C4879" s="1406">
        <v>80000</v>
      </c>
      <c r="D4879" s="1050">
        <v>0</v>
      </c>
      <c r="E4879" s="612">
        <f t="shared" si="76"/>
        <v>8924367.9600000009</v>
      </c>
    </row>
    <row r="4880" spans="1:5" ht="22.5" customHeight="1">
      <c r="A4880" s="1044" t="s">
        <v>25350</v>
      </c>
      <c r="B4880" s="1044" t="s">
        <v>25351</v>
      </c>
      <c r="C4880" s="1406">
        <v>50000</v>
      </c>
      <c r="D4880" s="1050">
        <v>0</v>
      </c>
      <c r="E4880" s="612">
        <f t="shared" si="76"/>
        <v>8974367.9600000009</v>
      </c>
    </row>
    <row r="4881" spans="1:5" ht="22.5" customHeight="1">
      <c r="A4881" s="1044" t="s">
        <v>25352</v>
      </c>
      <c r="B4881" s="1044" t="s">
        <v>25353</v>
      </c>
      <c r="C4881" s="1406">
        <v>5000</v>
      </c>
      <c r="D4881" s="1050">
        <v>0</v>
      </c>
      <c r="E4881" s="612">
        <f t="shared" si="76"/>
        <v>8979367.9600000009</v>
      </c>
    </row>
    <row r="4882" spans="1:5" ht="22.5" customHeight="1">
      <c r="A4882" s="1044" t="s">
        <v>25354</v>
      </c>
      <c r="B4882" s="1044" t="s">
        <v>25355</v>
      </c>
      <c r="C4882" s="1406">
        <v>40000</v>
      </c>
      <c r="D4882" s="1050">
        <v>0</v>
      </c>
      <c r="E4882" s="612">
        <f t="shared" si="76"/>
        <v>9019367.9600000009</v>
      </c>
    </row>
    <row r="4883" spans="1:5" ht="22.5" customHeight="1">
      <c r="A4883" s="1044" t="s">
        <v>25356</v>
      </c>
      <c r="B4883" s="1044" t="s">
        <v>25357</v>
      </c>
      <c r="C4883" s="1406">
        <v>40000</v>
      </c>
      <c r="D4883" s="1050">
        <v>0</v>
      </c>
      <c r="E4883" s="612">
        <f t="shared" si="76"/>
        <v>9059367.9600000009</v>
      </c>
    </row>
    <row r="4884" spans="1:5" ht="22.5" customHeight="1">
      <c r="A4884" s="1044" t="s">
        <v>25358</v>
      </c>
      <c r="B4884" s="1044" t="s">
        <v>25359</v>
      </c>
      <c r="C4884" s="1406">
        <v>80000</v>
      </c>
      <c r="D4884" s="1050">
        <v>0</v>
      </c>
      <c r="E4884" s="612">
        <f t="shared" si="76"/>
        <v>9139367.9600000009</v>
      </c>
    </row>
    <row r="4885" spans="1:5" ht="22.5" customHeight="1">
      <c r="A4885" s="1044" t="s">
        <v>25360</v>
      </c>
      <c r="B4885" s="1044" t="s">
        <v>25361</v>
      </c>
      <c r="C4885" s="1406">
        <v>15000</v>
      </c>
      <c r="D4885" s="1050">
        <v>0</v>
      </c>
      <c r="E4885" s="612">
        <f t="shared" si="76"/>
        <v>9154367.9600000009</v>
      </c>
    </row>
    <row r="4886" spans="1:5" ht="22.5" customHeight="1">
      <c r="A4886" s="1044" t="s">
        <v>25362</v>
      </c>
      <c r="B4886" s="1044" t="s">
        <v>25363</v>
      </c>
      <c r="C4886" s="1406">
        <v>50000</v>
      </c>
      <c r="D4886" s="1050">
        <v>0</v>
      </c>
      <c r="E4886" s="612">
        <f t="shared" si="76"/>
        <v>9204367.9600000009</v>
      </c>
    </row>
    <row r="4887" spans="1:5" ht="22.5" customHeight="1">
      <c r="A4887" s="1044" t="s">
        <v>25364</v>
      </c>
      <c r="B4887" s="1044" t="s">
        <v>25365</v>
      </c>
      <c r="C4887" s="1406">
        <v>35000</v>
      </c>
      <c r="D4887" s="1050">
        <v>0</v>
      </c>
      <c r="E4887" s="612">
        <f t="shared" si="76"/>
        <v>9239367.9600000009</v>
      </c>
    </row>
    <row r="4888" spans="1:5" ht="22.5" customHeight="1">
      <c r="A4888" s="1044" t="s">
        <v>25366</v>
      </c>
      <c r="B4888" s="1044" t="s">
        <v>25367</v>
      </c>
      <c r="C4888" s="1406">
        <v>18900</v>
      </c>
      <c r="D4888" s="1050">
        <v>0</v>
      </c>
      <c r="E4888" s="612">
        <f t="shared" si="76"/>
        <v>9258267.9600000009</v>
      </c>
    </row>
    <row r="4889" spans="1:5" ht="22.5" customHeight="1">
      <c r="A4889" s="1044" t="s">
        <v>25368</v>
      </c>
      <c r="B4889" s="1044" t="s">
        <v>25369</v>
      </c>
      <c r="C4889" s="1406">
        <v>55000</v>
      </c>
      <c r="D4889" s="1050">
        <v>0</v>
      </c>
      <c r="E4889" s="612">
        <f t="shared" si="76"/>
        <v>9313267.9600000009</v>
      </c>
    </row>
    <row r="4890" spans="1:5" ht="22.5" customHeight="1">
      <c r="A4890" s="1044" t="s">
        <v>25370</v>
      </c>
      <c r="B4890" s="1044" t="s">
        <v>25371</v>
      </c>
      <c r="C4890" s="1406">
        <v>18900</v>
      </c>
      <c r="D4890" s="1050">
        <v>0</v>
      </c>
      <c r="E4890" s="612">
        <f t="shared" si="76"/>
        <v>9332167.9600000009</v>
      </c>
    </row>
    <row r="4891" spans="1:5" ht="22.5" customHeight="1">
      <c r="A4891" s="1044" t="s">
        <v>25372</v>
      </c>
      <c r="B4891" s="1044" t="s">
        <v>25373</v>
      </c>
      <c r="C4891" s="1406">
        <v>10000</v>
      </c>
      <c r="D4891" s="1050">
        <v>0</v>
      </c>
      <c r="E4891" s="612">
        <f t="shared" si="76"/>
        <v>9342167.9600000009</v>
      </c>
    </row>
    <row r="4892" spans="1:5" ht="22.5" customHeight="1">
      <c r="A4892" s="1044" t="s">
        <v>25374</v>
      </c>
      <c r="B4892" s="1044" t="s">
        <v>25375</v>
      </c>
      <c r="C4892" s="1406">
        <v>115000</v>
      </c>
      <c r="D4892" s="1050">
        <v>0</v>
      </c>
      <c r="E4892" s="612">
        <f t="shared" si="76"/>
        <v>9457167.9600000009</v>
      </c>
    </row>
    <row r="4893" spans="1:5" ht="22.5" customHeight="1">
      <c r="A4893" s="1044" t="s">
        <v>25376</v>
      </c>
      <c r="B4893" s="1044" t="s">
        <v>25377</v>
      </c>
      <c r="C4893" s="1406">
        <v>35000</v>
      </c>
      <c r="D4893" s="1050">
        <v>0</v>
      </c>
      <c r="E4893" s="612">
        <f t="shared" si="76"/>
        <v>9492167.9600000009</v>
      </c>
    </row>
    <row r="4894" spans="1:5" ht="22.5" customHeight="1">
      <c r="A4894" s="1044" t="s">
        <v>25378</v>
      </c>
      <c r="B4894" s="1044" t="s">
        <v>25379</v>
      </c>
      <c r="C4894" s="1406">
        <v>13000</v>
      </c>
      <c r="D4894" s="1050">
        <v>0</v>
      </c>
      <c r="E4894" s="612">
        <f t="shared" si="76"/>
        <v>9505167.9600000009</v>
      </c>
    </row>
    <row r="4895" spans="1:5" ht="22.5" customHeight="1">
      <c r="A4895" s="1044" t="s">
        <v>25380</v>
      </c>
      <c r="B4895" s="1044" t="s">
        <v>8336</v>
      </c>
      <c r="C4895" s="1406">
        <v>0</v>
      </c>
      <c r="D4895" s="1050">
        <v>2400</v>
      </c>
      <c r="E4895" s="612">
        <f t="shared" si="76"/>
        <v>9502767.9600000009</v>
      </c>
    </row>
    <row r="4896" spans="1:5" ht="22.5" customHeight="1">
      <c r="A4896" s="1044" t="s">
        <v>25381</v>
      </c>
      <c r="B4896" s="1044" t="s">
        <v>25382</v>
      </c>
      <c r="C4896" s="1406">
        <v>18900</v>
      </c>
      <c r="D4896" s="1050">
        <v>0</v>
      </c>
      <c r="E4896" s="612">
        <f t="shared" si="76"/>
        <v>9521667.9600000009</v>
      </c>
    </row>
    <row r="4897" spans="1:5" ht="22.5" customHeight="1">
      <c r="A4897" s="1044" t="s">
        <v>25434</v>
      </c>
      <c r="B4897" s="1044" t="s">
        <v>25435</v>
      </c>
      <c r="C4897" s="1406">
        <v>40000</v>
      </c>
      <c r="D4897" s="1050">
        <v>0</v>
      </c>
      <c r="E4897" s="612">
        <f t="shared" si="76"/>
        <v>9561667.9600000009</v>
      </c>
    </row>
    <row r="4898" spans="1:5" ht="22.5" customHeight="1">
      <c r="A4898" s="1044" t="s">
        <v>25436</v>
      </c>
      <c r="B4898" s="1044" t="s">
        <v>25437</v>
      </c>
      <c r="C4898" s="1406">
        <v>50000</v>
      </c>
      <c r="D4898" s="1050">
        <v>0</v>
      </c>
      <c r="E4898" s="612">
        <f t="shared" si="76"/>
        <v>9611667.9600000009</v>
      </c>
    </row>
    <row r="4899" spans="1:5" ht="22.5" customHeight="1">
      <c r="A4899" s="1044" t="s">
        <v>25438</v>
      </c>
      <c r="B4899" s="1044" t="s">
        <v>25439</v>
      </c>
      <c r="C4899" s="1406">
        <v>5000</v>
      </c>
      <c r="D4899" s="1050">
        <v>0</v>
      </c>
      <c r="E4899" s="612">
        <f t="shared" si="76"/>
        <v>9616667.9600000009</v>
      </c>
    </row>
    <row r="4900" spans="1:5" ht="22.5" customHeight="1">
      <c r="A4900" s="1044" t="s">
        <v>25440</v>
      </c>
      <c r="B4900" s="1044" t="s">
        <v>25441</v>
      </c>
      <c r="C4900" s="1406">
        <v>5000</v>
      </c>
      <c r="D4900" s="1050">
        <v>0</v>
      </c>
      <c r="E4900" s="612">
        <f t="shared" si="76"/>
        <v>9621667.9600000009</v>
      </c>
    </row>
    <row r="4901" spans="1:5" ht="22.5" customHeight="1">
      <c r="A4901" s="1044" t="s">
        <v>25442</v>
      </c>
      <c r="B4901" s="1044" t="s">
        <v>25443</v>
      </c>
      <c r="C4901" s="1406">
        <v>45500</v>
      </c>
      <c r="D4901" s="1050">
        <v>0</v>
      </c>
      <c r="E4901" s="612">
        <f t="shared" si="76"/>
        <v>9667167.9600000009</v>
      </c>
    </row>
    <row r="4902" spans="1:5" ht="22.5" customHeight="1">
      <c r="A4902" s="1044" t="s">
        <v>25444</v>
      </c>
      <c r="B4902" s="1044" t="s">
        <v>25445</v>
      </c>
      <c r="C4902" s="1406">
        <v>55000</v>
      </c>
      <c r="D4902" s="1050">
        <v>0</v>
      </c>
      <c r="E4902" s="612">
        <f t="shared" si="76"/>
        <v>9722167.9600000009</v>
      </c>
    </row>
    <row r="4903" spans="1:5" ht="22.5" customHeight="1">
      <c r="A4903" s="1044" t="s">
        <v>25446</v>
      </c>
      <c r="B4903" s="1044" t="s">
        <v>25447</v>
      </c>
      <c r="C4903" s="1406">
        <v>5000</v>
      </c>
      <c r="D4903" s="1050">
        <v>0</v>
      </c>
      <c r="E4903" s="612">
        <f t="shared" si="76"/>
        <v>9727167.9600000009</v>
      </c>
    </row>
    <row r="4904" spans="1:5" ht="22.5" customHeight="1">
      <c r="A4904" s="1044" t="s">
        <v>25448</v>
      </c>
      <c r="B4904" s="1044" t="s">
        <v>25449</v>
      </c>
      <c r="C4904" s="1406">
        <v>27000</v>
      </c>
      <c r="D4904" s="1050">
        <v>0</v>
      </c>
      <c r="E4904" s="612">
        <f t="shared" si="76"/>
        <v>9754167.9600000009</v>
      </c>
    </row>
    <row r="4905" spans="1:5" ht="22.5" customHeight="1">
      <c r="A4905" s="1044" t="s">
        <v>25450</v>
      </c>
      <c r="B4905" s="1044" t="s">
        <v>25451</v>
      </c>
      <c r="C4905" s="1406">
        <v>35000</v>
      </c>
      <c r="D4905" s="1050">
        <v>0</v>
      </c>
      <c r="E4905" s="612">
        <f t="shared" si="76"/>
        <v>9789167.9600000009</v>
      </c>
    </row>
    <row r="4906" spans="1:5" ht="22.5" customHeight="1">
      <c r="A4906" s="1044" t="s">
        <v>25452</v>
      </c>
      <c r="B4906" s="1044" t="s">
        <v>25453</v>
      </c>
      <c r="C4906" s="1406">
        <v>40000</v>
      </c>
      <c r="D4906" s="1050">
        <v>0</v>
      </c>
      <c r="E4906" s="612">
        <f t="shared" si="76"/>
        <v>9829167.9600000009</v>
      </c>
    </row>
    <row r="4907" spans="1:5" ht="22.5" customHeight="1">
      <c r="A4907" s="1044" t="s">
        <v>25454</v>
      </c>
      <c r="B4907" s="1044" t="s">
        <v>25455</v>
      </c>
      <c r="C4907" s="1406">
        <v>45000</v>
      </c>
      <c r="D4907" s="1050">
        <v>0</v>
      </c>
      <c r="E4907" s="612">
        <f t="shared" si="76"/>
        <v>9874167.9600000009</v>
      </c>
    </row>
    <row r="4908" spans="1:5" ht="22.5" customHeight="1">
      <c r="A4908" s="1044" t="s">
        <v>25456</v>
      </c>
      <c r="B4908" s="1044" t="s">
        <v>25457</v>
      </c>
      <c r="C4908" s="1406">
        <v>55000</v>
      </c>
      <c r="D4908" s="1050">
        <v>0</v>
      </c>
      <c r="E4908" s="612">
        <f t="shared" si="76"/>
        <v>9929167.9600000009</v>
      </c>
    </row>
    <row r="4909" spans="1:5" ht="22.5" customHeight="1">
      <c r="A4909" s="1044" t="s">
        <v>25458</v>
      </c>
      <c r="B4909" s="1044" t="s">
        <v>25459</v>
      </c>
      <c r="C4909" s="1406">
        <v>55000</v>
      </c>
      <c r="D4909" s="1050">
        <v>0</v>
      </c>
      <c r="E4909" s="612">
        <f t="shared" si="76"/>
        <v>9984167.9600000009</v>
      </c>
    </row>
    <row r="4910" spans="1:5" ht="22.5" customHeight="1">
      <c r="A4910" s="1044" t="s">
        <v>25460</v>
      </c>
      <c r="B4910" s="1044" t="s">
        <v>25461</v>
      </c>
      <c r="C4910" s="1406">
        <v>55000</v>
      </c>
      <c r="D4910" s="1050">
        <v>0</v>
      </c>
      <c r="E4910" s="612">
        <f t="shared" si="76"/>
        <v>10039167.960000001</v>
      </c>
    </row>
    <row r="4911" spans="1:5" ht="22.5" customHeight="1">
      <c r="A4911" s="1044" t="s">
        <v>25462</v>
      </c>
      <c r="B4911" s="1044" t="s">
        <v>25463</v>
      </c>
      <c r="C4911" s="1406">
        <v>65000</v>
      </c>
      <c r="D4911" s="1050">
        <v>0</v>
      </c>
      <c r="E4911" s="612">
        <f t="shared" si="76"/>
        <v>10104167.960000001</v>
      </c>
    </row>
    <row r="4912" spans="1:5" ht="22.5" customHeight="1">
      <c r="A4912" s="1044" t="s">
        <v>25464</v>
      </c>
      <c r="B4912" s="1044" t="s">
        <v>25465</v>
      </c>
      <c r="C4912" s="1406">
        <v>85000</v>
      </c>
      <c r="D4912" s="1050">
        <v>0</v>
      </c>
      <c r="E4912" s="612">
        <f t="shared" si="76"/>
        <v>10189167.960000001</v>
      </c>
    </row>
    <row r="4913" spans="1:5" ht="22.5" customHeight="1">
      <c r="A4913" s="1044" t="s">
        <v>25466</v>
      </c>
      <c r="B4913" s="1044" t="s">
        <v>25467</v>
      </c>
      <c r="C4913" s="1406">
        <v>40000</v>
      </c>
      <c r="D4913" s="1050">
        <v>0</v>
      </c>
      <c r="E4913" s="612">
        <f t="shared" si="76"/>
        <v>10229167.960000001</v>
      </c>
    </row>
    <row r="4914" spans="1:5" ht="22.5" customHeight="1">
      <c r="A4914" s="1044" t="s">
        <v>25468</v>
      </c>
      <c r="B4914" s="1044" t="s">
        <v>25469</v>
      </c>
      <c r="C4914" s="1406">
        <v>60000</v>
      </c>
      <c r="D4914" s="1050">
        <v>0</v>
      </c>
      <c r="E4914" s="612">
        <f t="shared" si="76"/>
        <v>10289167.960000001</v>
      </c>
    </row>
    <row r="4915" spans="1:5" ht="22.5" customHeight="1">
      <c r="A4915" s="1044" t="s">
        <v>25470</v>
      </c>
      <c r="B4915" s="1044" t="s">
        <v>22384</v>
      </c>
      <c r="C4915" s="1406">
        <v>20000</v>
      </c>
      <c r="D4915" s="1050">
        <v>0</v>
      </c>
      <c r="E4915" s="612">
        <f t="shared" si="76"/>
        <v>10309167.960000001</v>
      </c>
    </row>
    <row r="4916" spans="1:5" ht="22.5" customHeight="1">
      <c r="A4916" s="1044" t="s">
        <v>25471</v>
      </c>
      <c r="B4916" s="1044" t="s">
        <v>25472</v>
      </c>
      <c r="C4916" s="1406">
        <v>20000</v>
      </c>
      <c r="D4916" s="1050">
        <v>0</v>
      </c>
      <c r="E4916" s="612">
        <f t="shared" si="76"/>
        <v>10329167.960000001</v>
      </c>
    </row>
    <row r="4917" spans="1:5" ht="22.5" customHeight="1">
      <c r="A4917" s="1044" t="s">
        <v>25473</v>
      </c>
      <c r="B4917" s="1044" t="s">
        <v>25474</v>
      </c>
      <c r="C4917" s="1406">
        <v>25000</v>
      </c>
      <c r="D4917" s="1050">
        <v>0</v>
      </c>
      <c r="E4917" s="612">
        <f t="shared" si="76"/>
        <v>10354167.960000001</v>
      </c>
    </row>
    <row r="4918" spans="1:5" ht="22.5" customHeight="1">
      <c r="A4918" s="1044" t="s">
        <v>25475</v>
      </c>
      <c r="B4918" s="1044" t="s">
        <v>25476</v>
      </c>
      <c r="C4918" s="1406">
        <v>33500</v>
      </c>
      <c r="D4918" s="1050">
        <v>0</v>
      </c>
      <c r="E4918" s="612">
        <f t="shared" si="76"/>
        <v>10387667.960000001</v>
      </c>
    </row>
    <row r="4919" spans="1:5" ht="22.5" customHeight="1">
      <c r="A4919" s="1044" t="s">
        <v>25477</v>
      </c>
      <c r="B4919" s="1044" t="s">
        <v>25478</v>
      </c>
      <c r="C4919" s="1406">
        <v>40000</v>
      </c>
      <c r="D4919" s="1050">
        <v>0</v>
      </c>
      <c r="E4919" s="612">
        <f t="shared" si="76"/>
        <v>10427667.960000001</v>
      </c>
    </row>
    <row r="4920" spans="1:5" ht="22.5" customHeight="1">
      <c r="A4920" s="1044" t="s">
        <v>25479</v>
      </c>
      <c r="B4920" s="1044" t="s">
        <v>25480</v>
      </c>
      <c r="C4920" s="1406">
        <v>40000</v>
      </c>
      <c r="D4920" s="1050">
        <v>0</v>
      </c>
      <c r="E4920" s="612">
        <f t="shared" si="76"/>
        <v>10467667.960000001</v>
      </c>
    </row>
    <row r="4921" spans="1:5" ht="22.5" customHeight="1">
      <c r="A4921" s="1044" t="s">
        <v>25481</v>
      </c>
      <c r="B4921" s="1044" t="s">
        <v>25482</v>
      </c>
      <c r="C4921" s="1406">
        <v>62800</v>
      </c>
      <c r="D4921" s="1050">
        <v>0</v>
      </c>
      <c r="E4921" s="612">
        <f t="shared" si="76"/>
        <v>10530467.960000001</v>
      </c>
    </row>
    <row r="4922" spans="1:5" ht="22.5" customHeight="1">
      <c r="A4922" s="1044" t="s">
        <v>25483</v>
      </c>
      <c r="B4922" s="1044" t="s">
        <v>25484</v>
      </c>
      <c r="C4922" s="1050">
        <v>0</v>
      </c>
      <c r="D4922" s="1050">
        <v>26.88</v>
      </c>
      <c r="E4922" s="612">
        <f t="shared" si="76"/>
        <v>10530441.08</v>
      </c>
    </row>
    <row r="4923" spans="1:5" ht="22.5" customHeight="1">
      <c r="A4923" s="1044" t="s">
        <v>25483</v>
      </c>
      <c r="B4923" s="1044" t="s">
        <v>25485</v>
      </c>
      <c r="C4923" s="1050">
        <v>0</v>
      </c>
      <c r="D4923" s="1050">
        <v>26.88</v>
      </c>
      <c r="E4923" s="612">
        <f t="shared" si="76"/>
        <v>10530414.199999999</v>
      </c>
    </row>
    <row r="4924" spans="1:5" ht="22.5" customHeight="1">
      <c r="A4924" s="1044" t="s">
        <v>25483</v>
      </c>
      <c r="B4924" s="1044" t="s">
        <v>25486</v>
      </c>
      <c r="C4924" s="1050">
        <v>0</v>
      </c>
      <c r="D4924" s="1050">
        <v>26.88</v>
      </c>
      <c r="E4924" s="612">
        <f t="shared" si="76"/>
        <v>10530387.319999998</v>
      </c>
    </row>
    <row r="4925" spans="1:5" ht="22.5" customHeight="1">
      <c r="A4925" s="1044" t="s">
        <v>25483</v>
      </c>
      <c r="B4925" s="1044" t="s">
        <v>25487</v>
      </c>
      <c r="C4925" s="1050">
        <v>0</v>
      </c>
      <c r="D4925" s="1050">
        <v>26.88</v>
      </c>
      <c r="E4925" s="612">
        <f t="shared" si="76"/>
        <v>10530360.439999998</v>
      </c>
    </row>
    <row r="4926" spans="1:5" ht="22.5" customHeight="1">
      <c r="A4926" s="1044" t="s">
        <v>25483</v>
      </c>
      <c r="B4926" s="1044" t="s">
        <v>25488</v>
      </c>
      <c r="C4926" s="1050">
        <v>0</v>
      </c>
      <c r="D4926" s="1050">
        <v>26.88</v>
      </c>
      <c r="E4926" s="612">
        <f t="shared" si="76"/>
        <v>10530333.559999997</v>
      </c>
    </row>
    <row r="4927" spans="1:5" ht="22.5" customHeight="1">
      <c r="A4927" s="1044" t="s">
        <v>25483</v>
      </c>
      <c r="B4927" s="1044" t="s">
        <v>25489</v>
      </c>
      <c r="C4927" s="1050">
        <v>0</v>
      </c>
      <c r="D4927" s="1050">
        <v>53.75</v>
      </c>
      <c r="E4927" s="612">
        <f t="shared" si="76"/>
        <v>10530279.809999997</v>
      </c>
    </row>
    <row r="4928" spans="1:5" ht="22.5" customHeight="1">
      <c r="A4928" s="1044" t="s">
        <v>25483</v>
      </c>
      <c r="B4928" s="1044" t="s">
        <v>25490</v>
      </c>
      <c r="C4928" s="1050">
        <v>0</v>
      </c>
      <c r="D4928" s="1050">
        <v>53.75</v>
      </c>
      <c r="E4928" s="612">
        <f t="shared" si="76"/>
        <v>10530226.059999997</v>
      </c>
    </row>
    <row r="4929" spans="1:5" ht="22.5" customHeight="1">
      <c r="A4929" s="1044" t="s">
        <v>25483</v>
      </c>
      <c r="B4929" s="1044" t="s">
        <v>25491</v>
      </c>
      <c r="C4929" s="1050">
        <v>0</v>
      </c>
      <c r="D4929" s="1050">
        <v>53.75</v>
      </c>
      <c r="E4929" s="612">
        <f t="shared" si="76"/>
        <v>10530172.309999997</v>
      </c>
    </row>
    <row r="4930" spans="1:5" ht="22.5" customHeight="1">
      <c r="A4930" s="1044" t="s">
        <v>25483</v>
      </c>
      <c r="B4930" s="1044" t="s">
        <v>25492</v>
      </c>
      <c r="C4930" s="1050">
        <v>0</v>
      </c>
      <c r="D4930" s="1050">
        <v>7000</v>
      </c>
      <c r="E4930" s="612">
        <f t="shared" si="76"/>
        <v>10523172.309999997</v>
      </c>
    </row>
    <row r="4931" spans="1:5" ht="22.5" customHeight="1">
      <c r="A4931" s="1044" t="s">
        <v>25483</v>
      </c>
      <c r="B4931" s="1044" t="s">
        <v>25493</v>
      </c>
      <c r="C4931" s="1050">
        <v>0</v>
      </c>
      <c r="D4931" s="1050">
        <v>27233.33</v>
      </c>
      <c r="E4931" s="612">
        <f t="shared" ref="E4931:E4994" si="77">E4930-D4931+C4931</f>
        <v>10495938.979999997</v>
      </c>
    </row>
    <row r="4932" spans="1:5" ht="22.5" customHeight="1">
      <c r="A4932" s="1044" t="s">
        <v>25483</v>
      </c>
      <c r="B4932" s="1044" t="s">
        <v>25494</v>
      </c>
      <c r="C4932" s="1050">
        <v>0</v>
      </c>
      <c r="D4932" s="1050">
        <v>32000</v>
      </c>
      <c r="E4932" s="612">
        <f t="shared" si="77"/>
        <v>10463938.979999997</v>
      </c>
    </row>
    <row r="4933" spans="1:5" ht="22.5" customHeight="1">
      <c r="A4933" s="1044" t="s">
        <v>25483</v>
      </c>
      <c r="B4933" s="1044" t="s">
        <v>25495</v>
      </c>
      <c r="C4933" s="1050">
        <v>0</v>
      </c>
      <c r="D4933" s="1050">
        <v>32200</v>
      </c>
      <c r="E4933" s="612">
        <f t="shared" si="77"/>
        <v>10431738.979999997</v>
      </c>
    </row>
    <row r="4934" spans="1:5" ht="22.5" customHeight="1">
      <c r="A4934" s="1044" t="s">
        <v>25483</v>
      </c>
      <c r="B4934" s="1044" t="s">
        <v>25496</v>
      </c>
      <c r="C4934" s="1050">
        <v>0</v>
      </c>
      <c r="D4934" s="1050">
        <v>40000</v>
      </c>
      <c r="E4934" s="612">
        <f t="shared" si="77"/>
        <v>10391738.979999997</v>
      </c>
    </row>
    <row r="4935" spans="1:5" ht="22.5" customHeight="1">
      <c r="A4935" s="1044" t="s">
        <v>25483</v>
      </c>
      <c r="B4935" s="1044" t="s">
        <v>25497</v>
      </c>
      <c r="C4935" s="1050">
        <v>0</v>
      </c>
      <c r="D4935" s="1050">
        <v>86800</v>
      </c>
      <c r="E4935" s="612">
        <f t="shared" si="77"/>
        <v>10304938.979999997</v>
      </c>
    </row>
    <row r="4936" spans="1:5" ht="22.5" customHeight="1">
      <c r="A4936" s="1044" t="s">
        <v>25483</v>
      </c>
      <c r="B4936" s="1044" t="s">
        <v>25498</v>
      </c>
      <c r="C4936" s="1050">
        <v>0</v>
      </c>
      <c r="D4936" s="1050">
        <v>130000</v>
      </c>
      <c r="E4936" s="612">
        <f t="shared" si="77"/>
        <v>10174938.979999997</v>
      </c>
    </row>
    <row r="4937" spans="1:5" ht="22.5" customHeight="1">
      <c r="A4937" s="1044" t="s">
        <v>25483</v>
      </c>
      <c r="B4937" s="1044" t="s">
        <v>25499</v>
      </c>
      <c r="C4937" s="1050">
        <v>0</v>
      </c>
      <c r="D4937" s="1050">
        <v>157500</v>
      </c>
      <c r="E4937" s="612">
        <f t="shared" si="77"/>
        <v>10017438.979999997</v>
      </c>
    </row>
    <row r="4938" spans="1:5" ht="22.5" customHeight="1">
      <c r="A4938" s="1044" t="s">
        <v>25500</v>
      </c>
      <c r="B4938" s="1044" t="s">
        <v>25501</v>
      </c>
      <c r="C4938" s="1406">
        <v>10000</v>
      </c>
      <c r="D4938" s="1050">
        <v>0</v>
      </c>
      <c r="E4938" s="612">
        <f t="shared" si="77"/>
        <v>10027438.979999997</v>
      </c>
    </row>
    <row r="4939" spans="1:5" ht="22.5" customHeight="1">
      <c r="A4939" s="1044" t="s">
        <v>25502</v>
      </c>
      <c r="B4939" s="1044" t="s">
        <v>25503</v>
      </c>
      <c r="C4939" s="1406">
        <v>18900</v>
      </c>
      <c r="D4939" s="1050">
        <v>0</v>
      </c>
      <c r="E4939" s="612">
        <f t="shared" si="77"/>
        <v>10046338.979999997</v>
      </c>
    </row>
    <row r="4940" spans="1:5" ht="22.5" customHeight="1">
      <c r="A4940" s="1044" t="s">
        <v>25504</v>
      </c>
      <c r="B4940" s="1044" t="s">
        <v>25505</v>
      </c>
      <c r="C4940" s="1406">
        <v>25000</v>
      </c>
      <c r="D4940" s="1050">
        <v>0</v>
      </c>
      <c r="E4940" s="612">
        <f t="shared" si="77"/>
        <v>10071338.979999997</v>
      </c>
    </row>
    <row r="4941" spans="1:5" ht="22.5" customHeight="1">
      <c r="A4941" s="1044" t="s">
        <v>25506</v>
      </c>
      <c r="B4941" s="1044" t="s">
        <v>25507</v>
      </c>
      <c r="C4941" s="1406">
        <v>40000</v>
      </c>
      <c r="D4941" s="1050">
        <v>0</v>
      </c>
      <c r="E4941" s="612">
        <f t="shared" si="77"/>
        <v>10111338.979999997</v>
      </c>
    </row>
    <row r="4942" spans="1:5" ht="22.5" customHeight="1">
      <c r="A4942" s="1044" t="s">
        <v>25508</v>
      </c>
      <c r="B4942" s="1044" t="s">
        <v>25509</v>
      </c>
      <c r="C4942" s="1406">
        <v>40000</v>
      </c>
      <c r="D4942" s="1050">
        <v>0</v>
      </c>
      <c r="E4942" s="612">
        <f t="shared" si="77"/>
        <v>10151338.979999997</v>
      </c>
    </row>
    <row r="4943" spans="1:5" ht="22.5" customHeight="1">
      <c r="A4943" s="1044" t="s">
        <v>25510</v>
      </c>
      <c r="B4943" s="1044" t="s">
        <v>25511</v>
      </c>
      <c r="C4943" s="1406">
        <v>50000</v>
      </c>
      <c r="D4943" s="1050">
        <v>0</v>
      </c>
      <c r="E4943" s="612">
        <f t="shared" si="77"/>
        <v>10201338.979999997</v>
      </c>
    </row>
    <row r="4944" spans="1:5" ht="22.5" customHeight="1">
      <c r="A4944" s="1044" t="s">
        <v>25512</v>
      </c>
      <c r="B4944" s="1044" t="s">
        <v>25513</v>
      </c>
      <c r="C4944" s="1406">
        <v>60000</v>
      </c>
      <c r="D4944" s="1050">
        <v>0</v>
      </c>
      <c r="E4944" s="612">
        <f t="shared" si="77"/>
        <v>10261338.979999997</v>
      </c>
    </row>
    <row r="4945" spans="1:5" ht="22.5" customHeight="1">
      <c r="A4945" s="1044" t="s">
        <v>25514</v>
      </c>
      <c r="B4945" s="1044" t="s">
        <v>25515</v>
      </c>
      <c r="C4945" s="1406">
        <v>60000</v>
      </c>
      <c r="D4945" s="1050">
        <v>0</v>
      </c>
      <c r="E4945" s="612">
        <f t="shared" si="77"/>
        <v>10321338.979999997</v>
      </c>
    </row>
    <row r="4946" spans="1:5" ht="22.5" customHeight="1">
      <c r="A4946" s="1044" t="s">
        <v>25516</v>
      </c>
      <c r="B4946" s="1044" t="s">
        <v>25517</v>
      </c>
      <c r="C4946" s="1406">
        <v>65000</v>
      </c>
      <c r="D4946" s="1050">
        <v>0</v>
      </c>
      <c r="E4946" s="612">
        <f t="shared" si="77"/>
        <v>10386338.979999997</v>
      </c>
    </row>
    <row r="4947" spans="1:5" ht="22.5" customHeight="1">
      <c r="A4947" s="1044" t="s">
        <v>25518</v>
      </c>
      <c r="B4947" s="1044" t="s">
        <v>25519</v>
      </c>
      <c r="C4947" s="1406">
        <v>100000</v>
      </c>
      <c r="D4947" s="1050">
        <v>0</v>
      </c>
      <c r="E4947" s="612">
        <f t="shared" si="77"/>
        <v>10486338.979999997</v>
      </c>
    </row>
    <row r="4948" spans="1:5" ht="22.5" customHeight="1">
      <c r="A4948" s="1044" t="s">
        <v>25520</v>
      </c>
      <c r="B4948" s="1044" t="s">
        <v>8336</v>
      </c>
      <c r="C4948" s="1406">
        <v>0</v>
      </c>
      <c r="D4948" s="1050">
        <v>1200</v>
      </c>
      <c r="E4948" s="612">
        <f t="shared" si="77"/>
        <v>10485138.979999997</v>
      </c>
    </row>
    <row r="4949" spans="1:5" ht="22.5" customHeight="1">
      <c r="A4949" s="1044" t="s">
        <v>25521</v>
      </c>
      <c r="B4949" s="1044" t="s">
        <v>25522</v>
      </c>
      <c r="C4949" s="1406">
        <v>20000</v>
      </c>
      <c r="D4949" s="1050">
        <v>0</v>
      </c>
      <c r="E4949" s="612">
        <f t="shared" si="77"/>
        <v>10505138.979999997</v>
      </c>
    </row>
    <row r="4950" spans="1:5" ht="22.5" customHeight="1">
      <c r="A4950" s="1044" t="s">
        <v>25523</v>
      </c>
      <c r="B4950" s="1044" t="s">
        <v>25522</v>
      </c>
      <c r="C4950" s="1406">
        <v>20000</v>
      </c>
      <c r="D4950" s="1050">
        <v>0</v>
      </c>
      <c r="E4950" s="612">
        <f t="shared" si="77"/>
        <v>10525138.979999997</v>
      </c>
    </row>
    <row r="4951" spans="1:5" ht="22.5" customHeight="1">
      <c r="A4951" s="1044" t="s">
        <v>25524</v>
      </c>
      <c r="B4951" s="1044" t="s">
        <v>25525</v>
      </c>
      <c r="C4951" s="1406">
        <v>30000</v>
      </c>
      <c r="D4951" s="1050">
        <v>0</v>
      </c>
      <c r="E4951" s="612">
        <f t="shared" si="77"/>
        <v>10555138.979999997</v>
      </c>
    </row>
    <row r="4952" spans="1:5" ht="22.5" customHeight="1">
      <c r="A4952" s="1044" t="s">
        <v>25526</v>
      </c>
      <c r="B4952" s="1044" t="s">
        <v>25527</v>
      </c>
      <c r="C4952" s="1406">
        <v>40000</v>
      </c>
      <c r="D4952" s="1050">
        <v>0</v>
      </c>
      <c r="E4952" s="612">
        <f t="shared" si="77"/>
        <v>10595138.979999997</v>
      </c>
    </row>
    <row r="4953" spans="1:5" ht="22.5" customHeight="1">
      <c r="A4953" s="1044" t="s">
        <v>25528</v>
      </c>
      <c r="B4953" s="1044" t="s">
        <v>25529</v>
      </c>
      <c r="C4953" s="1406">
        <v>55000</v>
      </c>
      <c r="D4953" s="1050">
        <v>0</v>
      </c>
      <c r="E4953" s="612">
        <f t="shared" si="77"/>
        <v>10650138.979999997</v>
      </c>
    </row>
    <row r="4954" spans="1:5" ht="22.5" customHeight="1">
      <c r="A4954" s="1044" t="s">
        <v>25530</v>
      </c>
      <c r="B4954" s="1044" t="s">
        <v>25531</v>
      </c>
      <c r="C4954" s="1406">
        <v>56000</v>
      </c>
      <c r="D4954" s="1050">
        <v>0</v>
      </c>
      <c r="E4954" s="612">
        <f t="shared" si="77"/>
        <v>10706138.979999997</v>
      </c>
    </row>
    <row r="4955" spans="1:5" ht="22.5" customHeight="1">
      <c r="A4955" s="1044" t="s">
        <v>25532</v>
      </c>
      <c r="B4955" s="1044" t="s">
        <v>25533</v>
      </c>
      <c r="C4955" s="1406">
        <v>60000</v>
      </c>
      <c r="D4955" s="1050">
        <v>0</v>
      </c>
      <c r="E4955" s="612">
        <f t="shared" si="77"/>
        <v>10766138.979999997</v>
      </c>
    </row>
    <row r="4956" spans="1:5" ht="22.5" customHeight="1">
      <c r="A4956" s="1044" t="s">
        <v>25534</v>
      </c>
      <c r="B4956" s="1044" t="s">
        <v>25535</v>
      </c>
      <c r="C4956" s="1406">
        <v>65000</v>
      </c>
      <c r="D4956" s="1050">
        <v>0</v>
      </c>
      <c r="E4956" s="612">
        <f t="shared" si="77"/>
        <v>10831138.979999997</v>
      </c>
    </row>
    <row r="4957" spans="1:5" ht="22.5" customHeight="1">
      <c r="A4957" s="1044" t="s">
        <v>25536</v>
      </c>
      <c r="B4957" s="1044" t="s">
        <v>25537</v>
      </c>
      <c r="C4957" s="1406">
        <v>80000</v>
      </c>
      <c r="D4957" s="1050">
        <v>0</v>
      </c>
      <c r="E4957" s="612">
        <f t="shared" si="77"/>
        <v>10911138.979999997</v>
      </c>
    </row>
    <row r="4958" spans="1:5" ht="22.5" customHeight="1">
      <c r="A4958" s="1044" t="s">
        <v>25538</v>
      </c>
      <c r="B4958" s="1044" t="s">
        <v>8478</v>
      </c>
      <c r="C4958" s="1406">
        <v>0</v>
      </c>
      <c r="D4958" s="1050">
        <v>2263.0100000000002</v>
      </c>
      <c r="E4958" s="612">
        <f t="shared" si="77"/>
        <v>10908875.969999997</v>
      </c>
    </row>
    <row r="4959" spans="1:5" ht="22.5" customHeight="1">
      <c r="A4959" s="1044" t="s">
        <v>25539</v>
      </c>
      <c r="B4959" s="1044" t="s">
        <v>25540</v>
      </c>
      <c r="C4959" s="1406">
        <v>27000</v>
      </c>
      <c r="D4959" s="1050">
        <v>0</v>
      </c>
      <c r="E4959" s="612">
        <f t="shared" si="77"/>
        <v>10935875.969999997</v>
      </c>
    </row>
    <row r="4960" spans="1:5" ht="22.5" customHeight="1">
      <c r="A4960" s="1044" t="s">
        <v>25541</v>
      </c>
      <c r="B4960" s="1044" t="s">
        <v>25542</v>
      </c>
      <c r="C4960" s="1406">
        <v>27000</v>
      </c>
      <c r="D4960" s="1050">
        <v>0</v>
      </c>
      <c r="E4960" s="612">
        <f t="shared" si="77"/>
        <v>10962875.969999997</v>
      </c>
    </row>
    <row r="4961" spans="1:6" ht="22.5" customHeight="1">
      <c r="A4961" s="1044" t="s">
        <v>25543</v>
      </c>
      <c r="B4961" s="1044" t="s">
        <v>25544</v>
      </c>
      <c r="C4961" s="1406">
        <v>70000</v>
      </c>
      <c r="D4961" s="1050">
        <v>0</v>
      </c>
      <c r="E4961" s="612">
        <f t="shared" si="77"/>
        <v>11032875.969999997</v>
      </c>
    </row>
    <row r="4962" spans="1:6" ht="22.5" customHeight="1">
      <c r="A4962" s="1044" t="s">
        <v>25545</v>
      </c>
      <c r="B4962" s="1044" t="s">
        <v>25546</v>
      </c>
      <c r="C4962" s="1406">
        <v>40000</v>
      </c>
      <c r="D4962" s="1050">
        <v>0</v>
      </c>
      <c r="E4962" s="612">
        <f t="shared" si="77"/>
        <v>11072875.969999997</v>
      </c>
    </row>
    <row r="4963" spans="1:6" ht="22.5" customHeight="1">
      <c r="A4963" s="1044" t="s">
        <v>25547</v>
      </c>
      <c r="B4963" s="1044" t="s">
        <v>25548</v>
      </c>
      <c r="C4963" s="1406">
        <v>45000</v>
      </c>
      <c r="D4963" s="1050">
        <v>0</v>
      </c>
      <c r="E4963" s="612">
        <f t="shared" si="77"/>
        <v>11117875.969999997</v>
      </c>
    </row>
    <row r="4964" spans="1:6" ht="22.5" customHeight="1">
      <c r="A4964" s="1044" t="s">
        <v>25549</v>
      </c>
      <c r="B4964" s="1044" t="s">
        <v>25550</v>
      </c>
      <c r="C4964" s="1406">
        <v>95000</v>
      </c>
      <c r="D4964" s="1050">
        <v>0</v>
      </c>
      <c r="E4964" s="612">
        <f t="shared" si="77"/>
        <v>11212875.969999997</v>
      </c>
    </row>
    <row r="4965" spans="1:6" ht="22.5" customHeight="1">
      <c r="A4965" s="1044" t="s">
        <v>25551</v>
      </c>
      <c r="B4965" s="1044" t="s">
        <v>25552</v>
      </c>
      <c r="C4965" s="1406">
        <v>30000</v>
      </c>
      <c r="D4965" s="1050">
        <v>0</v>
      </c>
      <c r="E4965" s="612">
        <f t="shared" si="77"/>
        <v>11242875.969999997</v>
      </c>
    </row>
    <row r="4966" spans="1:6" ht="22.5" customHeight="1">
      <c r="A4966" s="1044" t="s">
        <v>25597</v>
      </c>
      <c r="B4966" s="1044" t="s">
        <v>25598</v>
      </c>
      <c r="C4966" s="1406">
        <v>10000</v>
      </c>
      <c r="D4966" s="1050">
        <v>0</v>
      </c>
      <c r="E4966" s="612">
        <f t="shared" si="77"/>
        <v>11252875.969999997</v>
      </c>
    </row>
    <row r="4967" spans="1:6" s="996" customFormat="1" ht="22.5" customHeight="1">
      <c r="A4967" s="1312" t="s">
        <v>25599</v>
      </c>
      <c r="B4967" s="1312" t="s">
        <v>25600</v>
      </c>
      <c r="C4967" s="1409">
        <v>20000</v>
      </c>
      <c r="D4967" s="1409">
        <v>0</v>
      </c>
      <c r="E4967" s="1369">
        <f t="shared" si="77"/>
        <v>11272875.969999997</v>
      </c>
      <c r="F4967" s="1724"/>
    </row>
    <row r="4968" spans="1:6" ht="22.5" customHeight="1">
      <c r="A4968" s="1044" t="s">
        <v>25601</v>
      </c>
      <c r="B4968" s="1044" t="s">
        <v>25602</v>
      </c>
      <c r="C4968" s="1406">
        <v>38500</v>
      </c>
      <c r="D4968" s="1050">
        <v>0</v>
      </c>
      <c r="E4968" s="612">
        <f t="shared" si="77"/>
        <v>11311375.969999997</v>
      </c>
    </row>
    <row r="4969" spans="1:6" ht="22.5" customHeight="1">
      <c r="A4969" s="1044" t="s">
        <v>25603</v>
      </c>
      <c r="B4969" s="1044" t="s">
        <v>25604</v>
      </c>
      <c r="C4969" s="1406">
        <v>38500</v>
      </c>
      <c r="D4969" s="1050">
        <v>0</v>
      </c>
      <c r="E4969" s="612">
        <f t="shared" si="77"/>
        <v>11349875.969999997</v>
      </c>
    </row>
    <row r="4970" spans="1:6" ht="22.5" customHeight="1">
      <c r="A4970" s="1044" t="s">
        <v>25605</v>
      </c>
      <c r="B4970" s="1044" t="s">
        <v>25606</v>
      </c>
      <c r="C4970" s="1406">
        <v>35000</v>
      </c>
      <c r="D4970" s="1050">
        <v>0</v>
      </c>
      <c r="E4970" s="612">
        <f t="shared" si="77"/>
        <v>11384875.969999997</v>
      </c>
    </row>
    <row r="4971" spans="1:6" ht="22.5" customHeight="1">
      <c r="A4971" s="1044" t="s">
        <v>25607</v>
      </c>
      <c r="B4971" s="1044" t="s">
        <v>25608</v>
      </c>
      <c r="C4971" s="1406">
        <v>40000</v>
      </c>
      <c r="D4971" s="1050">
        <v>0</v>
      </c>
      <c r="E4971" s="612">
        <f t="shared" si="77"/>
        <v>11424875.969999997</v>
      </c>
    </row>
    <row r="4972" spans="1:6" ht="22.5" customHeight="1">
      <c r="A4972" s="1044" t="s">
        <v>25609</v>
      </c>
      <c r="B4972" s="1044" t="s">
        <v>23448</v>
      </c>
      <c r="C4972" s="1406">
        <v>40000</v>
      </c>
      <c r="D4972" s="1050">
        <v>0</v>
      </c>
      <c r="E4972" s="612">
        <f t="shared" si="77"/>
        <v>11464875.969999997</v>
      </c>
    </row>
    <row r="4973" spans="1:6" ht="22.5" customHeight="1">
      <c r="A4973" s="1044" t="s">
        <v>25610</v>
      </c>
      <c r="B4973" s="1044" t="s">
        <v>25611</v>
      </c>
      <c r="C4973" s="1406">
        <v>65000</v>
      </c>
      <c r="D4973" s="1050">
        <v>0</v>
      </c>
      <c r="E4973" s="612">
        <f t="shared" si="77"/>
        <v>11529875.969999997</v>
      </c>
    </row>
    <row r="4974" spans="1:6" ht="22.5" customHeight="1">
      <c r="A4974" s="1044" t="s">
        <v>25612</v>
      </c>
      <c r="B4974" s="1044" t="s">
        <v>25613</v>
      </c>
      <c r="C4974" s="1406">
        <v>70000</v>
      </c>
      <c r="D4974" s="1050">
        <v>0</v>
      </c>
      <c r="E4974" s="612">
        <f t="shared" si="77"/>
        <v>11599875.969999997</v>
      </c>
    </row>
    <row r="4975" spans="1:6" ht="22.5" customHeight="1">
      <c r="A4975" s="1044" t="s">
        <v>25614</v>
      </c>
      <c r="B4975" s="1044" t="s">
        <v>25615</v>
      </c>
      <c r="C4975" s="1406">
        <v>72000</v>
      </c>
      <c r="D4975" s="1050">
        <v>0</v>
      </c>
      <c r="E4975" s="612">
        <f t="shared" si="77"/>
        <v>11671875.969999997</v>
      </c>
    </row>
    <row r="4976" spans="1:6" ht="22.5" customHeight="1">
      <c r="A4976" s="1044" t="s">
        <v>25616</v>
      </c>
      <c r="B4976" s="1044" t="s">
        <v>8438</v>
      </c>
      <c r="C4976" s="1050">
        <v>0</v>
      </c>
      <c r="D4976" s="1050">
        <v>26.88</v>
      </c>
      <c r="E4976" s="612">
        <f t="shared" si="77"/>
        <v>11671849.089999996</v>
      </c>
    </row>
    <row r="4977" spans="1:5" ht="22.5" customHeight="1">
      <c r="A4977" s="1044" t="s">
        <v>25617</v>
      </c>
      <c r="B4977" s="1044" t="s">
        <v>8438</v>
      </c>
      <c r="C4977" s="1050">
        <v>0</v>
      </c>
      <c r="D4977" s="1050">
        <v>26.88</v>
      </c>
      <c r="E4977" s="612">
        <f t="shared" si="77"/>
        <v>11671822.209999995</v>
      </c>
    </row>
    <row r="4978" spans="1:5" ht="22.5" customHeight="1">
      <c r="A4978" s="1044" t="s">
        <v>25618</v>
      </c>
      <c r="B4978" s="1044" t="s">
        <v>8438</v>
      </c>
      <c r="C4978" s="1050">
        <v>0</v>
      </c>
      <c r="D4978" s="1050">
        <v>26.88</v>
      </c>
      <c r="E4978" s="612">
        <f t="shared" si="77"/>
        <v>11671795.329999994</v>
      </c>
    </row>
    <row r="4979" spans="1:5" ht="22.5" customHeight="1">
      <c r="A4979" s="1044" t="s">
        <v>25619</v>
      </c>
      <c r="B4979" s="1044" t="s">
        <v>8438</v>
      </c>
      <c r="C4979" s="1050">
        <v>0</v>
      </c>
      <c r="D4979" s="1050">
        <v>26.88</v>
      </c>
      <c r="E4979" s="612">
        <f t="shared" si="77"/>
        <v>11671768.449999994</v>
      </c>
    </row>
    <row r="4980" spans="1:5" ht="22.5" customHeight="1">
      <c r="A4980" s="1044" t="s">
        <v>25619</v>
      </c>
      <c r="B4980" s="1044" t="s">
        <v>8438</v>
      </c>
      <c r="C4980" s="1050">
        <v>0</v>
      </c>
      <c r="D4980" s="1050">
        <v>26.88</v>
      </c>
      <c r="E4980" s="612">
        <f t="shared" si="77"/>
        <v>11671741.569999993</v>
      </c>
    </row>
    <row r="4981" spans="1:5" ht="22.5" customHeight="1">
      <c r="A4981" s="1044" t="s">
        <v>25620</v>
      </c>
      <c r="B4981" s="1044" t="s">
        <v>8438</v>
      </c>
      <c r="C4981" s="1050">
        <v>0</v>
      </c>
      <c r="D4981" s="1050">
        <v>53.75</v>
      </c>
      <c r="E4981" s="612">
        <f t="shared" si="77"/>
        <v>11671687.819999993</v>
      </c>
    </row>
    <row r="4982" spans="1:5" ht="22.5" customHeight="1">
      <c r="A4982" s="1044" t="s">
        <v>25620</v>
      </c>
      <c r="B4982" s="1044" t="s">
        <v>8438</v>
      </c>
      <c r="C4982" s="1050">
        <v>0</v>
      </c>
      <c r="D4982" s="1050">
        <v>53.75</v>
      </c>
      <c r="E4982" s="612">
        <f t="shared" si="77"/>
        <v>11671634.069999993</v>
      </c>
    </row>
    <row r="4983" spans="1:5" ht="22.5" customHeight="1">
      <c r="A4983" s="1044" t="s">
        <v>25621</v>
      </c>
      <c r="B4983" s="1044" t="s">
        <v>8438</v>
      </c>
      <c r="C4983" s="1050">
        <v>0</v>
      </c>
      <c r="D4983" s="1050">
        <v>53.75</v>
      </c>
      <c r="E4983" s="612">
        <f t="shared" si="77"/>
        <v>11671580.319999993</v>
      </c>
    </row>
    <row r="4984" spans="1:5" ht="22.5" customHeight="1">
      <c r="A4984" s="1044" t="s">
        <v>25622</v>
      </c>
      <c r="B4984" s="1044" t="s">
        <v>8438</v>
      </c>
      <c r="C4984" s="1050">
        <v>0</v>
      </c>
      <c r="D4984" s="1050">
        <v>53.75</v>
      </c>
      <c r="E4984" s="612">
        <f t="shared" si="77"/>
        <v>11671526.569999993</v>
      </c>
    </row>
    <row r="4985" spans="1:5" ht="22.5" customHeight="1">
      <c r="A4985" s="1044" t="s">
        <v>25622</v>
      </c>
      <c r="B4985" s="1044" t="s">
        <v>8438</v>
      </c>
      <c r="C4985" s="1050">
        <v>0</v>
      </c>
      <c r="D4985" s="1050">
        <v>53.75</v>
      </c>
      <c r="E4985" s="612">
        <f t="shared" si="77"/>
        <v>11671472.819999993</v>
      </c>
    </row>
    <row r="4986" spans="1:5" ht="22.5" customHeight="1">
      <c r="A4986" s="1044" t="s">
        <v>25623</v>
      </c>
      <c r="B4986" s="1044" t="s">
        <v>8438</v>
      </c>
      <c r="C4986" s="1050">
        <v>0</v>
      </c>
      <c r="D4986" s="1050">
        <v>53.75</v>
      </c>
      <c r="E4986" s="612">
        <f t="shared" si="77"/>
        <v>11671419.069999993</v>
      </c>
    </row>
    <row r="4987" spans="1:5" ht="22.5" customHeight="1">
      <c r="A4987" s="1044" t="s">
        <v>25624</v>
      </c>
      <c r="B4987" s="1044" t="s">
        <v>8438</v>
      </c>
      <c r="C4987" s="1050">
        <v>0</v>
      </c>
      <c r="D4987" s="1050">
        <v>53.75</v>
      </c>
      <c r="E4987" s="612">
        <f t="shared" si="77"/>
        <v>11671365.319999993</v>
      </c>
    </row>
    <row r="4988" spans="1:5" ht="22.5" customHeight="1">
      <c r="A4988" s="1044" t="s">
        <v>25616</v>
      </c>
      <c r="B4988" s="1044" t="s">
        <v>25625</v>
      </c>
      <c r="C4988" s="1050">
        <v>0</v>
      </c>
      <c r="D4988" s="1050">
        <v>6050</v>
      </c>
      <c r="E4988" s="612">
        <f t="shared" si="77"/>
        <v>11665315.319999993</v>
      </c>
    </row>
    <row r="4989" spans="1:5" ht="22.5" customHeight="1">
      <c r="A4989" s="1044" t="s">
        <v>25619</v>
      </c>
      <c r="B4989" s="1044" t="s">
        <v>25626</v>
      </c>
      <c r="C4989" s="1050">
        <v>0</v>
      </c>
      <c r="D4989" s="1050">
        <v>20000</v>
      </c>
      <c r="E4989" s="612">
        <f t="shared" si="77"/>
        <v>11645315.319999993</v>
      </c>
    </row>
    <row r="4990" spans="1:5" ht="22.5" customHeight="1">
      <c r="A4990" s="1044" t="s">
        <v>25618</v>
      </c>
      <c r="B4990" s="1044" t="s">
        <v>25627</v>
      </c>
      <c r="C4990" s="1050">
        <v>0</v>
      </c>
      <c r="D4990" s="1050">
        <v>33500</v>
      </c>
      <c r="E4990" s="612">
        <f t="shared" si="77"/>
        <v>11611815.319999993</v>
      </c>
    </row>
    <row r="4991" spans="1:5" ht="22.5" customHeight="1">
      <c r="A4991" s="1044" t="s">
        <v>25617</v>
      </c>
      <c r="B4991" s="1044" t="s">
        <v>25628</v>
      </c>
      <c r="C4991" s="1050">
        <v>0</v>
      </c>
      <c r="D4991" s="1050">
        <v>40000</v>
      </c>
      <c r="E4991" s="612">
        <f t="shared" si="77"/>
        <v>11571815.319999993</v>
      </c>
    </row>
    <row r="4992" spans="1:5" ht="22.5" customHeight="1">
      <c r="A4992" s="1044" t="s">
        <v>25629</v>
      </c>
      <c r="B4992" s="1044" t="s">
        <v>25630</v>
      </c>
      <c r="C4992" s="1050">
        <v>0</v>
      </c>
      <c r="D4992" s="1050">
        <v>42000</v>
      </c>
      <c r="E4992" s="612">
        <f t="shared" si="77"/>
        <v>11529815.319999993</v>
      </c>
    </row>
    <row r="4993" spans="1:6" ht="22.5" customHeight="1">
      <c r="A4993" s="1044" t="s">
        <v>25631</v>
      </c>
      <c r="B4993" s="1044" t="s">
        <v>25632</v>
      </c>
      <c r="C4993" s="1050">
        <v>0</v>
      </c>
      <c r="D4993" s="1050">
        <v>45000</v>
      </c>
      <c r="E4993" s="612">
        <f t="shared" si="77"/>
        <v>11484815.319999993</v>
      </c>
    </row>
    <row r="4994" spans="1:6" ht="22.5" customHeight="1">
      <c r="A4994" s="1044" t="s">
        <v>25619</v>
      </c>
      <c r="B4994" s="1044" t="s">
        <v>25633</v>
      </c>
      <c r="C4994" s="1050">
        <v>0</v>
      </c>
      <c r="D4994" s="1050">
        <v>45000</v>
      </c>
      <c r="E4994" s="612">
        <f t="shared" si="77"/>
        <v>11439815.319999993</v>
      </c>
    </row>
    <row r="4995" spans="1:6" ht="22.5" customHeight="1">
      <c r="A4995" s="1044" t="s">
        <v>25620</v>
      </c>
      <c r="B4995" s="1044" t="s">
        <v>25634</v>
      </c>
      <c r="C4995" s="1050">
        <v>0</v>
      </c>
      <c r="D4995" s="1050">
        <v>133000</v>
      </c>
      <c r="E4995" s="612">
        <f t="shared" ref="E4995:E5058" si="78">E4994-D4995+C4995</f>
        <v>11306815.319999993</v>
      </c>
    </row>
    <row r="4996" spans="1:6" ht="22.5" customHeight="1">
      <c r="A4996" s="1044" t="s">
        <v>25621</v>
      </c>
      <c r="B4996" s="1044" t="s">
        <v>25635</v>
      </c>
      <c r="C4996" s="1050">
        <v>0</v>
      </c>
      <c r="D4996" s="1050">
        <v>279300</v>
      </c>
      <c r="E4996" s="612">
        <f t="shared" si="78"/>
        <v>11027515.319999993</v>
      </c>
    </row>
    <row r="4997" spans="1:6" ht="22.5" customHeight="1">
      <c r="A4997" s="1044" t="s">
        <v>25620</v>
      </c>
      <c r="B4997" s="1044" t="s">
        <v>9061</v>
      </c>
      <c r="C4997" s="1050">
        <v>0</v>
      </c>
      <c r="D4997" s="1050">
        <v>391400</v>
      </c>
      <c r="E4997" s="612">
        <f t="shared" si="78"/>
        <v>10636115.319999993</v>
      </c>
    </row>
    <row r="4998" spans="1:6" ht="22.5" customHeight="1">
      <c r="A4998" s="1044" t="s">
        <v>25622</v>
      </c>
      <c r="B4998" s="1044" t="s">
        <v>25636</v>
      </c>
      <c r="C4998" s="1050">
        <v>0</v>
      </c>
      <c r="D4998" s="1050">
        <v>700245</v>
      </c>
      <c r="E4998" s="612">
        <f t="shared" si="78"/>
        <v>9935870.3199999928</v>
      </c>
    </row>
    <row r="4999" spans="1:6" ht="22.5" customHeight="1">
      <c r="A4999" s="1044" t="s">
        <v>25623</v>
      </c>
      <c r="B4999" s="1044" t="s">
        <v>25637</v>
      </c>
      <c r="C4999" s="1050">
        <v>0</v>
      </c>
      <c r="D4999" s="1050">
        <v>1582035</v>
      </c>
      <c r="E4999" s="612">
        <f t="shared" si="78"/>
        <v>8353835.3199999928</v>
      </c>
    </row>
    <row r="5000" spans="1:6" ht="22.5" customHeight="1">
      <c r="A5000" s="1044" t="s">
        <v>25622</v>
      </c>
      <c r="B5000" s="1044" t="s">
        <v>8539</v>
      </c>
      <c r="C5000" s="1050">
        <v>0</v>
      </c>
      <c r="D5000" s="1050">
        <v>1977710</v>
      </c>
      <c r="E5000" s="612">
        <f t="shared" si="78"/>
        <v>6376125.3199999928</v>
      </c>
    </row>
    <row r="5001" spans="1:6" ht="22.5" customHeight="1">
      <c r="A5001" s="1044" t="s">
        <v>25624</v>
      </c>
      <c r="B5001" s="1044" t="s">
        <v>8540</v>
      </c>
      <c r="C5001" s="1050">
        <v>0</v>
      </c>
      <c r="D5001" s="1050">
        <v>2975210</v>
      </c>
      <c r="E5001" s="612">
        <f t="shared" si="78"/>
        <v>3400915.3199999928</v>
      </c>
    </row>
    <row r="5002" spans="1:6" s="1023" customFormat="1" ht="22.5" customHeight="1">
      <c r="A5002" s="1298" t="s">
        <v>25638</v>
      </c>
      <c r="B5002" s="1298" t="s">
        <v>25639</v>
      </c>
      <c r="C5002" s="1408">
        <v>5000</v>
      </c>
      <c r="D5002" s="1408">
        <v>0</v>
      </c>
      <c r="E5002" s="1369">
        <f t="shared" si="78"/>
        <v>3405915.3199999928</v>
      </c>
      <c r="F5002" s="1358"/>
    </row>
    <row r="5003" spans="1:6" ht="22.5" customHeight="1">
      <c r="A5003" s="1044" t="s">
        <v>25640</v>
      </c>
      <c r="B5003" s="1044" t="s">
        <v>25641</v>
      </c>
      <c r="C5003" s="1406">
        <v>24500</v>
      </c>
      <c r="D5003" s="1050">
        <v>0</v>
      </c>
      <c r="E5003" s="612">
        <f t="shared" si="78"/>
        <v>3430415.3199999928</v>
      </c>
    </row>
    <row r="5004" spans="1:6" ht="22.5" customHeight="1">
      <c r="A5004" s="1044" t="s">
        <v>25642</v>
      </c>
      <c r="B5004" s="1044" t="s">
        <v>25643</v>
      </c>
      <c r="C5004" s="1406">
        <v>38500</v>
      </c>
      <c r="D5004" s="1050">
        <v>0</v>
      </c>
      <c r="E5004" s="612">
        <f t="shared" si="78"/>
        <v>3468915.3199999928</v>
      </c>
    </row>
    <row r="5005" spans="1:6" ht="22.5" customHeight="1">
      <c r="A5005" s="1044" t="s">
        <v>25644</v>
      </c>
      <c r="B5005" s="1044" t="s">
        <v>25645</v>
      </c>
      <c r="C5005" s="1406">
        <v>40000</v>
      </c>
      <c r="D5005" s="1050">
        <v>0</v>
      </c>
      <c r="E5005" s="612">
        <f t="shared" si="78"/>
        <v>3508915.3199999928</v>
      </c>
    </row>
    <row r="5006" spans="1:6" ht="22.5" customHeight="1">
      <c r="A5006" s="1044" t="s">
        <v>25646</v>
      </c>
      <c r="B5006" s="1044" t="s">
        <v>25647</v>
      </c>
      <c r="C5006" s="1406">
        <v>45000</v>
      </c>
      <c r="D5006" s="1050">
        <v>0</v>
      </c>
      <c r="E5006" s="612">
        <f t="shared" si="78"/>
        <v>3553915.3199999928</v>
      </c>
    </row>
    <row r="5007" spans="1:6" ht="22.5" customHeight="1">
      <c r="A5007" s="1044" t="s">
        <v>25648</v>
      </c>
      <c r="B5007" s="1044" t="s">
        <v>25649</v>
      </c>
      <c r="C5007" s="1406">
        <v>50000</v>
      </c>
      <c r="D5007" s="1050">
        <v>0</v>
      </c>
      <c r="E5007" s="612">
        <f t="shared" si="78"/>
        <v>3603915.3199999928</v>
      </c>
    </row>
    <row r="5008" spans="1:6" ht="22.5" customHeight="1">
      <c r="A5008" s="1044" t="s">
        <v>25650</v>
      </c>
      <c r="B5008" s="1044" t="s">
        <v>25651</v>
      </c>
      <c r="C5008" s="1406">
        <v>60000</v>
      </c>
      <c r="D5008" s="1050">
        <v>0</v>
      </c>
      <c r="E5008" s="612">
        <f t="shared" si="78"/>
        <v>3663915.3199999928</v>
      </c>
    </row>
    <row r="5009" spans="1:11" ht="22.5" customHeight="1">
      <c r="A5009" s="1044" t="s">
        <v>25652</v>
      </c>
      <c r="B5009" s="1044" t="s">
        <v>25653</v>
      </c>
      <c r="C5009" s="1406">
        <v>60000</v>
      </c>
      <c r="D5009" s="1050">
        <v>0</v>
      </c>
      <c r="E5009" s="612">
        <f t="shared" si="78"/>
        <v>3723915.3199999928</v>
      </c>
    </row>
    <row r="5010" spans="1:11" ht="22.5" customHeight="1">
      <c r="A5010" s="1044" t="s">
        <v>25654</v>
      </c>
      <c r="B5010" s="1044" t="s">
        <v>8336</v>
      </c>
      <c r="C5010" s="1050">
        <v>0</v>
      </c>
      <c r="D5010" s="1050">
        <v>1300</v>
      </c>
      <c r="E5010" s="612">
        <f t="shared" si="78"/>
        <v>3722615.3199999928</v>
      </c>
    </row>
    <row r="5011" spans="1:11" ht="22.5" customHeight="1">
      <c r="A5011" s="1044" t="s">
        <v>25676</v>
      </c>
      <c r="B5011" s="1044" t="s">
        <v>25677</v>
      </c>
      <c r="C5011" s="1406">
        <v>40000</v>
      </c>
      <c r="D5011" s="1050">
        <v>0</v>
      </c>
      <c r="E5011" s="612">
        <f t="shared" si="78"/>
        <v>3762615.3199999928</v>
      </c>
    </row>
    <row r="5012" spans="1:11" ht="22.5" customHeight="1">
      <c r="A5012" s="1044" t="s">
        <v>25678</v>
      </c>
      <c r="B5012" s="1044" t="s">
        <v>25679</v>
      </c>
      <c r="C5012" s="1406">
        <v>70000</v>
      </c>
      <c r="D5012" s="1050">
        <v>0</v>
      </c>
      <c r="E5012" s="612">
        <f t="shared" si="78"/>
        <v>3832615.3199999928</v>
      </c>
    </row>
    <row r="5013" spans="1:11" ht="22.5" customHeight="1">
      <c r="A5013" s="1044" t="s">
        <v>25680</v>
      </c>
      <c r="B5013" s="1044" t="s">
        <v>25681</v>
      </c>
      <c r="C5013" s="1406">
        <v>70000</v>
      </c>
      <c r="D5013" s="1050">
        <v>0</v>
      </c>
      <c r="E5013" s="612">
        <f t="shared" si="78"/>
        <v>3902615.3199999928</v>
      </c>
    </row>
    <row r="5014" spans="1:11" ht="22.5" customHeight="1">
      <c r="A5014" s="1044" t="s">
        <v>25682</v>
      </c>
      <c r="B5014" s="1044" t="s">
        <v>25683</v>
      </c>
      <c r="C5014" s="1406">
        <v>55000</v>
      </c>
      <c r="D5014" s="1050">
        <v>0</v>
      </c>
      <c r="E5014" s="612">
        <f t="shared" si="78"/>
        <v>3957615.3199999928</v>
      </c>
    </row>
    <row r="5015" spans="1:11" ht="22.5" customHeight="1">
      <c r="A5015" s="1044" t="s">
        <v>25684</v>
      </c>
      <c r="B5015" s="1044" t="s">
        <v>25685</v>
      </c>
      <c r="C5015" s="1406">
        <v>60000</v>
      </c>
      <c r="D5015" s="1050">
        <v>0</v>
      </c>
      <c r="E5015" s="612">
        <f t="shared" si="78"/>
        <v>4017615.3199999928</v>
      </c>
    </row>
    <row r="5016" spans="1:11" ht="22.5" customHeight="1">
      <c r="A5016" s="1044" t="s">
        <v>25686</v>
      </c>
      <c r="B5016" s="1044" t="s">
        <v>25687</v>
      </c>
      <c r="C5016" s="1406">
        <v>55000</v>
      </c>
      <c r="D5016" s="1050">
        <v>0</v>
      </c>
      <c r="E5016" s="612">
        <f t="shared" si="78"/>
        <v>4072615.3199999928</v>
      </c>
    </row>
    <row r="5017" spans="1:11" ht="22.5" customHeight="1">
      <c r="A5017" s="1303" t="s">
        <v>25688</v>
      </c>
      <c r="B5017" s="1303" t="s">
        <v>25689</v>
      </c>
      <c r="C5017" s="1406">
        <v>65000</v>
      </c>
      <c r="D5017" s="1050">
        <v>0</v>
      </c>
      <c r="E5017" s="612">
        <f t="shared" si="78"/>
        <v>4137615.3199999928</v>
      </c>
    </row>
    <row r="5018" spans="1:11" ht="22.5" customHeight="1">
      <c r="A5018" s="1401">
        <v>44785</v>
      </c>
      <c r="B5018" s="1751" t="s">
        <v>25698</v>
      </c>
      <c r="C5018" s="2397">
        <v>28000</v>
      </c>
      <c r="D5018" s="1402">
        <v>0</v>
      </c>
      <c r="E5018" s="612">
        <f t="shared" si="78"/>
        <v>4165615.3199999928</v>
      </c>
    </row>
    <row r="5019" spans="1:11" ht="22.5" customHeight="1">
      <c r="A5019" s="1401">
        <v>44785</v>
      </c>
      <c r="B5019" s="1751" t="s">
        <v>25699</v>
      </c>
      <c r="C5019" s="2397">
        <v>45000</v>
      </c>
      <c r="D5019" s="1402">
        <v>0</v>
      </c>
      <c r="E5019" s="612">
        <f t="shared" si="78"/>
        <v>4210615.3199999928</v>
      </c>
      <c r="G5019" s="1304"/>
      <c r="H5019" s="1305"/>
      <c r="I5019" s="1306"/>
      <c r="J5019" s="1307"/>
      <c r="K5019" s="1308"/>
    </row>
    <row r="5020" spans="1:11" ht="22.5" customHeight="1">
      <c r="A5020" s="1401">
        <v>44785</v>
      </c>
      <c r="B5020" s="1751" t="s">
        <v>25700</v>
      </c>
      <c r="C5020" s="2397">
        <v>40000</v>
      </c>
      <c r="D5020" s="1402">
        <v>0</v>
      </c>
      <c r="E5020" s="612">
        <f t="shared" si="78"/>
        <v>4250615.3199999928</v>
      </c>
      <c r="G5020" s="1304"/>
      <c r="H5020" s="1305"/>
      <c r="I5020" s="1306"/>
      <c r="J5020" s="1307"/>
      <c r="K5020" s="1308"/>
    </row>
    <row r="5021" spans="1:11" ht="22.5" customHeight="1">
      <c r="A5021" s="1401">
        <v>44785</v>
      </c>
      <c r="B5021" s="1751" t="s">
        <v>25701</v>
      </c>
      <c r="C5021" s="2397">
        <v>65000</v>
      </c>
      <c r="D5021" s="1402">
        <v>0</v>
      </c>
      <c r="E5021" s="612">
        <f t="shared" si="78"/>
        <v>4315615.3199999928</v>
      </c>
      <c r="G5021" s="1304"/>
      <c r="H5021" s="1305"/>
      <c r="I5021" s="1306"/>
      <c r="J5021" s="1307"/>
      <c r="K5021" s="1308"/>
    </row>
    <row r="5022" spans="1:11" ht="22.5" customHeight="1">
      <c r="A5022" s="1401">
        <v>44785</v>
      </c>
      <c r="B5022" s="1751" t="s">
        <v>25702</v>
      </c>
      <c r="C5022" s="2397">
        <v>50000</v>
      </c>
      <c r="D5022" s="1402">
        <v>0</v>
      </c>
      <c r="E5022" s="612">
        <f t="shared" si="78"/>
        <v>4365615.3199999928</v>
      </c>
      <c r="G5022" s="1304"/>
      <c r="H5022" s="1305"/>
      <c r="I5022" s="1306"/>
      <c r="J5022" s="1308"/>
      <c r="K5022" s="1308"/>
    </row>
    <row r="5023" spans="1:11" ht="22.5" customHeight="1">
      <c r="A5023" s="1401">
        <v>44786</v>
      </c>
      <c r="B5023" s="1751" t="s">
        <v>8336</v>
      </c>
      <c r="C5023" s="1402">
        <v>0</v>
      </c>
      <c r="D5023" s="1402">
        <v>600</v>
      </c>
      <c r="E5023" s="612">
        <f t="shared" si="78"/>
        <v>4365015.3199999928</v>
      </c>
      <c r="G5023" s="1304"/>
      <c r="H5023" s="1305"/>
      <c r="I5023" s="1306"/>
      <c r="J5023" s="1307"/>
      <c r="K5023" s="1308"/>
    </row>
    <row r="5024" spans="1:11" ht="22.5" customHeight="1">
      <c r="A5024" s="1401">
        <v>44786</v>
      </c>
      <c r="B5024" s="1751" t="s">
        <v>25693</v>
      </c>
      <c r="C5024" s="2397">
        <v>80000</v>
      </c>
      <c r="D5024" s="1402">
        <v>0</v>
      </c>
      <c r="E5024" s="612">
        <f t="shared" si="78"/>
        <v>4445015.3199999928</v>
      </c>
      <c r="G5024" s="1304"/>
      <c r="H5024" s="1305"/>
      <c r="I5024" s="1306"/>
      <c r="J5024" s="1307"/>
      <c r="K5024" s="1308"/>
    </row>
    <row r="5025" spans="1:11" ht="22.5" customHeight="1">
      <c r="A5025" s="1401">
        <v>44786</v>
      </c>
      <c r="B5025" s="1751" t="s">
        <v>25694</v>
      </c>
      <c r="C5025" s="2397">
        <v>42000</v>
      </c>
      <c r="D5025" s="1402">
        <v>0</v>
      </c>
      <c r="E5025" s="612">
        <f t="shared" si="78"/>
        <v>4487015.3199999928</v>
      </c>
      <c r="G5025" s="1304"/>
      <c r="H5025" s="1305"/>
      <c r="I5025" s="1306"/>
      <c r="J5025" s="1307"/>
      <c r="K5025" s="1308"/>
    </row>
    <row r="5026" spans="1:11" ht="22.5" customHeight="1">
      <c r="A5026" s="1401">
        <v>44786</v>
      </c>
      <c r="B5026" s="1751" t="s">
        <v>25695</v>
      </c>
      <c r="C5026" s="2397">
        <v>46000</v>
      </c>
      <c r="D5026" s="1402">
        <v>0</v>
      </c>
      <c r="E5026" s="612">
        <f t="shared" si="78"/>
        <v>4533015.3199999928</v>
      </c>
      <c r="G5026" s="1304"/>
      <c r="H5026" s="1305"/>
      <c r="I5026" s="1306"/>
      <c r="J5026" s="1307"/>
      <c r="K5026" s="1308"/>
    </row>
    <row r="5027" spans="1:11" ht="22.5" customHeight="1">
      <c r="A5027" s="1401">
        <v>44786</v>
      </c>
      <c r="B5027" s="1751" t="s">
        <v>25696</v>
      </c>
      <c r="C5027" s="2397">
        <v>70000</v>
      </c>
      <c r="D5027" s="1402">
        <v>0</v>
      </c>
      <c r="E5027" s="612">
        <f t="shared" si="78"/>
        <v>4603015.3199999928</v>
      </c>
      <c r="G5027" s="1304"/>
      <c r="H5027" s="1305"/>
      <c r="I5027" s="1306"/>
      <c r="J5027" s="1307"/>
      <c r="K5027" s="1308"/>
    </row>
    <row r="5028" spans="1:11" ht="22.5" customHeight="1">
      <c r="A5028" s="1401">
        <v>44786</v>
      </c>
      <c r="B5028" s="1751" t="s">
        <v>25697</v>
      </c>
      <c r="C5028" s="2397">
        <v>55000</v>
      </c>
      <c r="D5028" s="1402">
        <v>0</v>
      </c>
      <c r="E5028" s="612">
        <f t="shared" si="78"/>
        <v>4658015.3199999928</v>
      </c>
      <c r="G5028" s="1304"/>
      <c r="H5028" s="1305"/>
      <c r="I5028" s="1306"/>
      <c r="J5028" s="1307"/>
      <c r="K5028" s="1308"/>
    </row>
    <row r="5029" spans="1:11" ht="22.5" customHeight="1">
      <c r="A5029" s="1401">
        <v>44787</v>
      </c>
      <c r="B5029" s="1751" t="s">
        <v>25691</v>
      </c>
      <c r="C5029" s="2397">
        <v>25000</v>
      </c>
      <c r="D5029" s="1402">
        <v>0</v>
      </c>
      <c r="E5029" s="612">
        <f t="shared" si="78"/>
        <v>4683015.3199999928</v>
      </c>
      <c r="G5029" s="1304"/>
      <c r="H5029" s="1305"/>
      <c r="I5029" s="1306"/>
      <c r="J5029" s="1307"/>
      <c r="K5029" s="1308"/>
    </row>
    <row r="5030" spans="1:11" ht="22.5" customHeight="1">
      <c r="A5030" s="1401">
        <v>44787</v>
      </c>
      <c r="B5030" s="1751" t="s">
        <v>25692</v>
      </c>
      <c r="C5030" s="2397">
        <v>18500</v>
      </c>
      <c r="D5030" s="1402">
        <v>0</v>
      </c>
      <c r="E5030" s="612">
        <f t="shared" si="78"/>
        <v>4701515.3199999928</v>
      </c>
      <c r="G5030" s="1304"/>
      <c r="H5030" s="1305"/>
      <c r="I5030" s="1306"/>
      <c r="J5030" s="1307"/>
      <c r="K5030" s="1308"/>
    </row>
    <row r="5031" spans="1:11" ht="22.5" customHeight="1">
      <c r="A5031" s="1401">
        <v>44787</v>
      </c>
      <c r="B5031" s="1751" t="s">
        <v>25692</v>
      </c>
      <c r="C5031" s="2397">
        <v>20000</v>
      </c>
      <c r="D5031" s="1402">
        <v>0</v>
      </c>
      <c r="E5031" s="612">
        <f t="shared" si="78"/>
        <v>4721515.3199999928</v>
      </c>
      <c r="G5031" s="1304"/>
      <c r="H5031" s="1305"/>
      <c r="I5031" s="1306"/>
      <c r="J5031" s="1307"/>
      <c r="K5031" s="1308"/>
    </row>
    <row r="5032" spans="1:11" ht="22.5" customHeight="1">
      <c r="A5032" s="1044" t="s">
        <v>25722</v>
      </c>
      <c r="B5032" s="1044" t="s">
        <v>10682</v>
      </c>
      <c r="C5032" s="1050">
        <v>0</v>
      </c>
      <c r="D5032" s="1050">
        <v>2500</v>
      </c>
      <c r="E5032" s="612">
        <f t="shared" si="78"/>
        <v>4719015.3199999928</v>
      </c>
      <c r="G5032" s="1304"/>
      <c r="H5032" s="1305"/>
      <c r="I5032" s="1306"/>
      <c r="J5032" s="1307"/>
      <c r="K5032" s="1308"/>
    </row>
    <row r="5033" spans="1:11" ht="22.5" customHeight="1">
      <c r="A5033" s="1044" t="s">
        <v>25723</v>
      </c>
      <c r="B5033" s="1044" t="s">
        <v>25724</v>
      </c>
      <c r="C5033" s="1406">
        <v>40000</v>
      </c>
      <c r="D5033" s="1050">
        <v>0</v>
      </c>
      <c r="E5033" s="612">
        <f t="shared" si="78"/>
        <v>4759015.3199999928</v>
      </c>
    </row>
    <row r="5034" spans="1:11" ht="22.5" customHeight="1">
      <c r="A5034" s="1044" t="s">
        <v>25725</v>
      </c>
      <c r="B5034" s="1044" t="s">
        <v>25726</v>
      </c>
      <c r="C5034" s="1406">
        <v>50000</v>
      </c>
      <c r="D5034" s="1050">
        <v>0</v>
      </c>
      <c r="E5034" s="612">
        <f t="shared" si="78"/>
        <v>4809015.3199999928</v>
      </c>
    </row>
    <row r="5035" spans="1:11" ht="22.5" customHeight="1">
      <c r="A5035" s="1044" t="s">
        <v>25727</v>
      </c>
      <c r="B5035" s="1044" t="s">
        <v>22452</v>
      </c>
      <c r="C5035" s="1406">
        <v>25000</v>
      </c>
      <c r="D5035" s="1050">
        <v>0</v>
      </c>
      <c r="E5035" s="612">
        <f t="shared" si="78"/>
        <v>4834015.3199999928</v>
      </c>
    </row>
    <row r="5036" spans="1:11" ht="22.5" customHeight="1">
      <c r="A5036" s="1044" t="s">
        <v>25728</v>
      </c>
      <c r="B5036" s="1044" t="s">
        <v>25729</v>
      </c>
      <c r="C5036" s="1406">
        <v>50000</v>
      </c>
      <c r="D5036" s="1050">
        <v>0</v>
      </c>
      <c r="E5036" s="612">
        <f t="shared" si="78"/>
        <v>4884015.3199999928</v>
      </c>
    </row>
    <row r="5037" spans="1:11" ht="22.5" customHeight="1">
      <c r="A5037" s="1044" t="s">
        <v>25730</v>
      </c>
      <c r="B5037" s="1044" t="s">
        <v>25731</v>
      </c>
      <c r="C5037" s="1406">
        <v>35000</v>
      </c>
      <c r="D5037" s="1050">
        <v>0</v>
      </c>
      <c r="E5037" s="612">
        <f t="shared" si="78"/>
        <v>4919015.3199999928</v>
      </c>
    </row>
    <row r="5038" spans="1:11" ht="22.5" customHeight="1">
      <c r="A5038" s="1044" t="s">
        <v>25732</v>
      </c>
      <c r="B5038" s="1044" t="s">
        <v>25733</v>
      </c>
      <c r="C5038" s="1406">
        <v>70000</v>
      </c>
      <c r="D5038" s="1050">
        <v>0</v>
      </c>
      <c r="E5038" s="612">
        <f t="shared" si="78"/>
        <v>4989015.3199999928</v>
      </c>
    </row>
    <row r="5039" spans="1:11" ht="22.5" customHeight="1">
      <c r="A5039" s="1044" t="s">
        <v>25734</v>
      </c>
      <c r="B5039" s="1044" t="s">
        <v>25735</v>
      </c>
      <c r="C5039" s="1406">
        <v>70000</v>
      </c>
      <c r="D5039" s="1050">
        <v>0</v>
      </c>
      <c r="E5039" s="612">
        <f t="shared" si="78"/>
        <v>5059015.3199999928</v>
      </c>
    </row>
    <row r="5040" spans="1:11" ht="22.5" customHeight="1">
      <c r="A5040" s="1044" t="s">
        <v>25736</v>
      </c>
      <c r="B5040" s="1044" t="s">
        <v>25230</v>
      </c>
      <c r="C5040" s="1050">
        <v>0</v>
      </c>
      <c r="D5040" s="1050">
        <v>26.88</v>
      </c>
      <c r="E5040" s="612">
        <f t="shared" si="78"/>
        <v>5058988.439999993</v>
      </c>
    </row>
    <row r="5041" spans="1:5" ht="22.5" customHeight="1">
      <c r="A5041" s="1044" t="s">
        <v>25736</v>
      </c>
      <c r="B5041" s="1044" t="s">
        <v>25737</v>
      </c>
      <c r="C5041" s="1050">
        <v>0</v>
      </c>
      <c r="D5041" s="1050">
        <v>18000</v>
      </c>
      <c r="E5041" s="612">
        <f t="shared" si="78"/>
        <v>5040988.439999993</v>
      </c>
    </row>
    <row r="5042" spans="1:5" ht="22.5" customHeight="1">
      <c r="A5042" s="1044" t="s">
        <v>25736</v>
      </c>
      <c r="B5042" s="1044" t="s">
        <v>25738</v>
      </c>
      <c r="C5042" s="1050">
        <v>0</v>
      </c>
      <c r="D5042" s="1050">
        <v>26.88</v>
      </c>
      <c r="E5042" s="612">
        <f t="shared" si="78"/>
        <v>5040961.5599999931</v>
      </c>
    </row>
    <row r="5043" spans="1:5" ht="22.5" customHeight="1">
      <c r="A5043" s="1044" t="s">
        <v>25736</v>
      </c>
      <c r="B5043" s="1044" t="s">
        <v>25739</v>
      </c>
      <c r="C5043" s="1050">
        <v>0</v>
      </c>
      <c r="D5043" s="1050">
        <v>30000</v>
      </c>
      <c r="E5043" s="612">
        <f t="shared" si="78"/>
        <v>5010961.5599999931</v>
      </c>
    </row>
    <row r="5044" spans="1:5" ht="22.5" customHeight="1">
      <c r="A5044" s="1044" t="s">
        <v>25736</v>
      </c>
      <c r="B5044" s="1044" t="s">
        <v>25740</v>
      </c>
      <c r="C5044" s="1050">
        <v>0</v>
      </c>
      <c r="D5044" s="1050">
        <v>21000</v>
      </c>
      <c r="E5044" s="612">
        <f t="shared" si="78"/>
        <v>4989961.5599999931</v>
      </c>
    </row>
    <row r="5045" spans="1:5" ht="22.5" customHeight="1">
      <c r="A5045" s="1044" t="s">
        <v>25736</v>
      </c>
      <c r="B5045" s="1044" t="s">
        <v>25741</v>
      </c>
      <c r="C5045" s="1050">
        <v>0</v>
      </c>
      <c r="D5045" s="1050">
        <v>21000</v>
      </c>
      <c r="E5045" s="612">
        <f t="shared" si="78"/>
        <v>4968961.5599999931</v>
      </c>
    </row>
    <row r="5046" spans="1:5" ht="22.5" customHeight="1">
      <c r="A5046" s="1044" t="s">
        <v>25736</v>
      </c>
      <c r="B5046" s="1044" t="s">
        <v>25742</v>
      </c>
      <c r="C5046" s="1050">
        <v>0</v>
      </c>
      <c r="D5046" s="1050">
        <v>58500</v>
      </c>
      <c r="E5046" s="612">
        <f t="shared" si="78"/>
        <v>4910461.5599999931</v>
      </c>
    </row>
    <row r="5047" spans="1:5" ht="22.5" customHeight="1">
      <c r="A5047" s="1044" t="s">
        <v>25736</v>
      </c>
      <c r="B5047" s="1044" t="s">
        <v>25743</v>
      </c>
      <c r="C5047" s="1050">
        <v>0</v>
      </c>
      <c r="D5047" s="1050">
        <v>21000</v>
      </c>
      <c r="E5047" s="612">
        <f t="shared" si="78"/>
        <v>4889461.5599999931</v>
      </c>
    </row>
    <row r="5048" spans="1:5" ht="22.5" customHeight="1">
      <c r="A5048" s="1044" t="s">
        <v>25736</v>
      </c>
      <c r="B5048" s="1044" t="s">
        <v>25744</v>
      </c>
      <c r="C5048" s="1050">
        <v>0</v>
      </c>
      <c r="D5048" s="1050">
        <v>21000</v>
      </c>
      <c r="E5048" s="612">
        <f t="shared" si="78"/>
        <v>4868461.5599999931</v>
      </c>
    </row>
    <row r="5049" spans="1:5" ht="22.5" customHeight="1">
      <c r="A5049" s="1044" t="s">
        <v>25736</v>
      </c>
      <c r="B5049" s="1044" t="s">
        <v>25745</v>
      </c>
      <c r="C5049" s="1050">
        <v>0</v>
      </c>
      <c r="D5049" s="1050">
        <v>37800</v>
      </c>
      <c r="E5049" s="612">
        <f t="shared" si="78"/>
        <v>4830661.5599999931</v>
      </c>
    </row>
    <row r="5050" spans="1:5" ht="22.5" customHeight="1">
      <c r="A5050" s="1044" t="s">
        <v>25736</v>
      </c>
      <c r="B5050" s="1044" t="s">
        <v>25746</v>
      </c>
      <c r="C5050" s="1050">
        <v>0</v>
      </c>
      <c r="D5050" s="1050">
        <v>2000</v>
      </c>
      <c r="E5050" s="612">
        <f t="shared" si="78"/>
        <v>4828661.5599999931</v>
      </c>
    </row>
    <row r="5051" spans="1:5" ht="22.5" customHeight="1">
      <c r="A5051" s="1044" t="s">
        <v>25747</v>
      </c>
      <c r="B5051" s="1044" t="s">
        <v>25748</v>
      </c>
      <c r="C5051" s="1406">
        <v>40000</v>
      </c>
      <c r="D5051" s="1050">
        <v>0</v>
      </c>
      <c r="E5051" s="612">
        <f t="shared" si="78"/>
        <v>4868661.5599999931</v>
      </c>
    </row>
    <row r="5052" spans="1:5" ht="22.5" customHeight="1">
      <c r="A5052" s="1044" t="s">
        <v>25749</v>
      </c>
      <c r="B5052" s="1044" t="s">
        <v>25750</v>
      </c>
      <c r="C5052" s="1406">
        <v>30000</v>
      </c>
      <c r="D5052" s="1050">
        <v>0</v>
      </c>
      <c r="E5052" s="612">
        <f t="shared" si="78"/>
        <v>4898661.5599999931</v>
      </c>
    </row>
    <row r="5053" spans="1:5" ht="22.5" customHeight="1">
      <c r="A5053" s="1044" t="s">
        <v>25751</v>
      </c>
      <c r="B5053" s="1044" t="s">
        <v>25752</v>
      </c>
      <c r="C5053" s="1406">
        <v>35000</v>
      </c>
      <c r="D5053" s="1050">
        <v>0</v>
      </c>
      <c r="E5053" s="612">
        <f t="shared" si="78"/>
        <v>4933661.5599999931</v>
      </c>
    </row>
    <row r="5054" spans="1:5" ht="22.5" customHeight="1">
      <c r="A5054" s="1044" t="s">
        <v>25753</v>
      </c>
      <c r="B5054" s="1044" t="s">
        <v>25754</v>
      </c>
      <c r="C5054" s="1406">
        <v>40000</v>
      </c>
      <c r="D5054" s="1050">
        <v>0</v>
      </c>
      <c r="E5054" s="612">
        <f t="shared" si="78"/>
        <v>4973661.5599999931</v>
      </c>
    </row>
    <row r="5055" spans="1:5" ht="22.5" customHeight="1">
      <c r="A5055" s="1044" t="s">
        <v>25755</v>
      </c>
      <c r="B5055" s="1044" t="s">
        <v>25756</v>
      </c>
      <c r="C5055" s="1406">
        <v>27000</v>
      </c>
      <c r="D5055" s="1050">
        <v>0</v>
      </c>
      <c r="E5055" s="612">
        <f t="shared" si="78"/>
        <v>5000661.5599999931</v>
      </c>
    </row>
    <row r="5056" spans="1:5" ht="22.5" customHeight="1">
      <c r="A5056" s="1044" t="s">
        <v>25757</v>
      </c>
      <c r="B5056" s="1044" t="s">
        <v>25758</v>
      </c>
      <c r="C5056" s="1406">
        <v>24000</v>
      </c>
      <c r="D5056" s="1050">
        <v>0</v>
      </c>
      <c r="E5056" s="612">
        <f t="shared" si="78"/>
        <v>5024661.5599999931</v>
      </c>
    </row>
    <row r="5057" spans="1:5" ht="22.5" customHeight="1">
      <c r="A5057" s="1044" t="s">
        <v>25759</v>
      </c>
      <c r="B5057" s="1044" t="s">
        <v>8336</v>
      </c>
      <c r="C5057" s="1050">
        <v>0</v>
      </c>
      <c r="D5057" s="1050">
        <v>550</v>
      </c>
      <c r="E5057" s="612">
        <f t="shared" si="78"/>
        <v>5024111.5599999931</v>
      </c>
    </row>
    <row r="5058" spans="1:5" ht="22.5" customHeight="1">
      <c r="A5058" s="1044" t="s">
        <v>25794</v>
      </c>
      <c r="B5058" s="1044" t="s">
        <v>25795</v>
      </c>
      <c r="C5058" s="1406">
        <v>20000</v>
      </c>
      <c r="D5058" s="1050">
        <v>0</v>
      </c>
      <c r="E5058" s="612">
        <f t="shared" si="78"/>
        <v>5044111.5599999931</v>
      </c>
    </row>
    <row r="5059" spans="1:5" ht="22.5" customHeight="1">
      <c r="A5059" s="1044" t="s">
        <v>25796</v>
      </c>
      <c r="B5059" s="1044" t="s">
        <v>25797</v>
      </c>
      <c r="C5059" s="1406">
        <v>16500</v>
      </c>
      <c r="D5059" s="1050">
        <v>0</v>
      </c>
      <c r="E5059" s="612">
        <f t="shared" ref="E5059:E5122" si="79">E5058-D5059+C5059</f>
        <v>5060611.5599999931</v>
      </c>
    </row>
    <row r="5060" spans="1:5" ht="22.5" customHeight="1">
      <c r="A5060" s="1044" t="s">
        <v>25798</v>
      </c>
      <c r="B5060" s="1044" t="s">
        <v>25799</v>
      </c>
      <c r="C5060" s="1406">
        <v>19500</v>
      </c>
      <c r="D5060" s="1050">
        <v>0</v>
      </c>
      <c r="E5060" s="612">
        <f t="shared" si="79"/>
        <v>5080111.5599999931</v>
      </c>
    </row>
    <row r="5061" spans="1:5" ht="22.5" customHeight="1">
      <c r="A5061" s="1044" t="s">
        <v>25800</v>
      </c>
      <c r="B5061" s="1044" t="s">
        <v>25801</v>
      </c>
      <c r="C5061" s="1406">
        <v>60000</v>
      </c>
      <c r="D5061" s="1050">
        <v>0</v>
      </c>
      <c r="E5061" s="612">
        <f t="shared" si="79"/>
        <v>5140111.5599999931</v>
      </c>
    </row>
    <row r="5062" spans="1:5" ht="22.5" customHeight="1">
      <c r="A5062" s="1044" t="s">
        <v>25802</v>
      </c>
      <c r="B5062" s="1044" t="s">
        <v>25803</v>
      </c>
      <c r="C5062" s="1406">
        <v>75000</v>
      </c>
      <c r="D5062" s="1050">
        <v>0</v>
      </c>
      <c r="E5062" s="612">
        <f t="shared" si="79"/>
        <v>5215111.5599999931</v>
      </c>
    </row>
    <row r="5063" spans="1:5" ht="22.5" customHeight="1">
      <c r="A5063" s="1044" t="s">
        <v>25804</v>
      </c>
      <c r="B5063" s="1044" t="s">
        <v>25805</v>
      </c>
      <c r="C5063" s="1406">
        <v>50000</v>
      </c>
      <c r="D5063" s="1050">
        <v>0</v>
      </c>
      <c r="E5063" s="612">
        <f t="shared" si="79"/>
        <v>5265111.5599999931</v>
      </c>
    </row>
    <row r="5064" spans="1:5" ht="22.5" customHeight="1">
      <c r="A5064" s="1044" t="s">
        <v>25806</v>
      </c>
      <c r="B5064" s="1044" t="s">
        <v>25807</v>
      </c>
      <c r="C5064" s="1406">
        <v>45000</v>
      </c>
      <c r="D5064" s="1050">
        <v>0</v>
      </c>
      <c r="E5064" s="612">
        <f t="shared" si="79"/>
        <v>5310111.5599999931</v>
      </c>
    </row>
    <row r="5065" spans="1:5" ht="22.5" customHeight="1">
      <c r="A5065" s="1044" t="s">
        <v>25808</v>
      </c>
      <c r="B5065" s="1044" t="s">
        <v>25809</v>
      </c>
      <c r="C5065" s="1406">
        <v>40000</v>
      </c>
      <c r="D5065" s="1050">
        <v>0</v>
      </c>
      <c r="E5065" s="612">
        <f t="shared" si="79"/>
        <v>5350111.5599999931</v>
      </c>
    </row>
    <row r="5066" spans="1:5" ht="22.5" customHeight="1">
      <c r="A5066" s="1044" t="s">
        <v>25810</v>
      </c>
      <c r="B5066" s="1044" t="s">
        <v>25811</v>
      </c>
      <c r="C5066" s="1406">
        <v>55000</v>
      </c>
      <c r="D5066" s="1050">
        <v>0</v>
      </c>
      <c r="E5066" s="612">
        <f t="shared" si="79"/>
        <v>5405111.5599999931</v>
      </c>
    </row>
    <row r="5067" spans="1:5" ht="22.5" customHeight="1">
      <c r="A5067" s="1044" t="s">
        <v>25812</v>
      </c>
      <c r="B5067" s="1044" t="s">
        <v>25813</v>
      </c>
      <c r="C5067" s="1406">
        <v>27000</v>
      </c>
      <c r="D5067" s="1050">
        <v>0</v>
      </c>
      <c r="E5067" s="612">
        <f t="shared" si="79"/>
        <v>5432111.5599999931</v>
      </c>
    </row>
    <row r="5068" spans="1:5" ht="22.5" customHeight="1">
      <c r="A5068" s="1044" t="s">
        <v>25814</v>
      </c>
      <c r="B5068" s="1044" t="s">
        <v>25815</v>
      </c>
      <c r="C5068" s="1406">
        <v>18000</v>
      </c>
      <c r="D5068" s="1050">
        <v>0</v>
      </c>
      <c r="E5068" s="612">
        <f t="shared" si="79"/>
        <v>5450111.5599999931</v>
      </c>
    </row>
    <row r="5069" spans="1:5" ht="22.5" customHeight="1">
      <c r="A5069" s="1044" t="s">
        <v>25816</v>
      </c>
      <c r="B5069" s="1044" t="s">
        <v>25817</v>
      </c>
      <c r="C5069" s="1406">
        <v>60000</v>
      </c>
      <c r="D5069" s="1050">
        <v>0</v>
      </c>
      <c r="E5069" s="612">
        <f t="shared" si="79"/>
        <v>5510111.5599999931</v>
      </c>
    </row>
    <row r="5070" spans="1:5" ht="22.5" customHeight="1">
      <c r="A5070" s="1044" t="s">
        <v>25818</v>
      </c>
      <c r="B5070" s="1044" t="s">
        <v>25819</v>
      </c>
      <c r="C5070" s="1406">
        <v>35000</v>
      </c>
      <c r="D5070" s="1050">
        <v>0</v>
      </c>
      <c r="E5070" s="612">
        <f t="shared" si="79"/>
        <v>5545111.5599999931</v>
      </c>
    </row>
    <row r="5071" spans="1:5" ht="22.5" customHeight="1">
      <c r="A5071" s="1044" t="s">
        <v>25820</v>
      </c>
      <c r="B5071" s="1044" t="s">
        <v>25821</v>
      </c>
      <c r="C5071" s="1406">
        <v>40000</v>
      </c>
      <c r="D5071" s="1050">
        <v>0</v>
      </c>
      <c r="E5071" s="612">
        <f t="shared" si="79"/>
        <v>5585111.5599999931</v>
      </c>
    </row>
    <row r="5072" spans="1:5" ht="22.5" customHeight="1">
      <c r="A5072" s="1044" t="s">
        <v>25822</v>
      </c>
      <c r="B5072" s="1044" t="s">
        <v>25823</v>
      </c>
      <c r="C5072" s="1406">
        <v>49000</v>
      </c>
      <c r="D5072" s="1050">
        <v>0</v>
      </c>
      <c r="E5072" s="612">
        <f t="shared" si="79"/>
        <v>5634111.5599999931</v>
      </c>
    </row>
    <row r="5073" spans="1:5" ht="22.5" customHeight="1">
      <c r="A5073" s="1044" t="s">
        <v>25824</v>
      </c>
      <c r="B5073" s="1044" t="s">
        <v>8336</v>
      </c>
      <c r="C5073" s="1050">
        <v>0</v>
      </c>
      <c r="D5073" s="1050">
        <v>600</v>
      </c>
      <c r="E5073" s="612">
        <f t="shared" si="79"/>
        <v>5633511.5599999931</v>
      </c>
    </row>
    <row r="5074" spans="1:5" ht="22.5" customHeight="1">
      <c r="A5074" s="1044" t="s">
        <v>25850</v>
      </c>
      <c r="B5074" s="1044" t="s">
        <v>25851</v>
      </c>
      <c r="C5074" s="1050">
        <v>0</v>
      </c>
      <c r="D5074" s="1050">
        <v>53.75</v>
      </c>
      <c r="E5074" s="612">
        <f t="shared" si="79"/>
        <v>5633457.8099999931</v>
      </c>
    </row>
    <row r="5075" spans="1:5" ht="22.5" customHeight="1">
      <c r="A5075" s="1044" t="s">
        <v>25850</v>
      </c>
      <c r="B5075" s="1044" t="s">
        <v>25852</v>
      </c>
      <c r="C5075" s="1050">
        <v>0</v>
      </c>
      <c r="D5075" s="1050">
        <v>88000</v>
      </c>
      <c r="E5075" s="612">
        <f t="shared" si="79"/>
        <v>5545457.8099999931</v>
      </c>
    </row>
    <row r="5076" spans="1:5" ht="22.5" customHeight="1">
      <c r="A5076" s="1044" t="s">
        <v>25850</v>
      </c>
      <c r="B5076" s="1044" t="s">
        <v>25853</v>
      </c>
      <c r="C5076" s="1050">
        <v>0</v>
      </c>
      <c r="D5076" s="1050">
        <v>26.88</v>
      </c>
      <c r="E5076" s="612">
        <f t="shared" si="79"/>
        <v>5545430.9299999932</v>
      </c>
    </row>
    <row r="5077" spans="1:5" ht="22.5" customHeight="1">
      <c r="A5077" s="1044" t="s">
        <v>25850</v>
      </c>
      <c r="B5077" s="1044" t="s">
        <v>25854</v>
      </c>
      <c r="C5077" s="1050">
        <v>0</v>
      </c>
      <c r="D5077" s="1050">
        <v>10000</v>
      </c>
      <c r="E5077" s="612">
        <f t="shared" si="79"/>
        <v>5535430.9299999932</v>
      </c>
    </row>
    <row r="5078" spans="1:5" ht="22.5" customHeight="1">
      <c r="A5078" s="1044" t="s">
        <v>25850</v>
      </c>
      <c r="B5078" s="1044" t="s">
        <v>25855</v>
      </c>
      <c r="C5078" s="1050">
        <v>0</v>
      </c>
      <c r="D5078" s="1050">
        <v>26.88</v>
      </c>
      <c r="E5078" s="612">
        <f t="shared" si="79"/>
        <v>5535404.0499999933</v>
      </c>
    </row>
    <row r="5079" spans="1:5" ht="22.5" customHeight="1">
      <c r="A5079" s="1044" t="s">
        <v>25850</v>
      </c>
      <c r="B5079" s="1044" t="s">
        <v>25856</v>
      </c>
      <c r="C5079" s="1050">
        <v>0</v>
      </c>
      <c r="D5079" s="1050">
        <v>30000</v>
      </c>
      <c r="E5079" s="612">
        <f t="shared" si="79"/>
        <v>5505404.0499999933</v>
      </c>
    </row>
    <row r="5080" spans="1:5" ht="22.5" customHeight="1">
      <c r="A5080" s="1044" t="s">
        <v>25850</v>
      </c>
      <c r="B5080" s="1044" t="s">
        <v>25857</v>
      </c>
      <c r="C5080" s="1050">
        <v>0</v>
      </c>
      <c r="D5080" s="1050">
        <v>53.75</v>
      </c>
      <c r="E5080" s="612">
        <f t="shared" si="79"/>
        <v>5505350.2999999933</v>
      </c>
    </row>
    <row r="5081" spans="1:5" ht="22.5" customHeight="1">
      <c r="A5081" s="1044" t="s">
        <v>25850</v>
      </c>
      <c r="B5081" s="1044" t="s">
        <v>25858</v>
      </c>
      <c r="C5081" s="1050">
        <v>0</v>
      </c>
      <c r="D5081" s="1050">
        <v>55000</v>
      </c>
      <c r="E5081" s="612">
        <f t="shared" si="79"/>
        <v>5450350.2999999933</v>
      </c>
    </row>
    <row r="5082" spans="1:5" ht="22.5" customHeight="1">
      <c r="A5082" s="1044" t="s">
        <v>25850</v>
      </c>
      <c r="B5082" s="1044" t="s">
        <v>25859</v>
      </c>
      <c r="C5082" s="1050">
        <v>0</v>
      </c>
      <c r="D5082" s="1050">
        <v>26.88</v>
      </c>
      <c r="E5082" s="612">
        <f t="shared" si="79"/>
        <v>5450323.4199999934</v>
      </c>
    </row>
    <row r="5083" spans="1:5" ht="22.5" customHeight="1">
      <c r="A5083" s="1044" t="s">
        <v>25850</v>
      </c>
      <c r="B5083" s="1044" t="s">
        <v>25860</v>
      </c>
      <c r="C5083" s="1050">
        <v>0</v>
      </c>
      <c r="D5083" s="1050">
        <v>30000</v>
      </c>
      <c r="E5083" s="612">
        <f t="shared" si="79"/>
        <v>5420323.4199999934</v>
      </c>
    </row>
    <row r="5084" spans="1:5" ht="22.5" customHeight="1">
      <c r="A5084" s="1044" t="s">
        <v>25850</v>
      </c>
      <c r="B5084" s="1044" t="s">
        <v>25861</v>
      </c>
      <c r="C5084" s="1050">
        <v>0</v>
      </c>
      <c r="D5084" s="1050">
        <v>53.75</v>
      </c>
      <c r="E5084" s="612">
        <f t="shared" si="79"/>
        <v>5420269.6699999934</v>
      </c>
    </row>
    <row r="5085" spans="1:5" ht="22.5" customHeight="1">
      <c r="A5085" s="1044" t="s">
        <v>25850</v>
      </c>
      <c r="B5085" s="1044" t="s">
        <v>25862</v>
      </c>
      <c r="C5085" s="1050">
        <v>0</v>
      </c>
      <c r="D5085" s="1050">
        <v>171600</v>
      </c>
      <c r="E5085" s="612">
        <f t="shared" si="79"/>
        <v>5248669.6699999934</v>
      </c>
    </row>
    <row r="5086" spans="1:5" ht="22.5" customHeight="1">
      <c r="A5086" s="1044" t="s">
        <v>25850</v>
      </c>
      <c r="B5086" s="1044" t="s">
        <v>25863</v>
      </c>
      <c r="C5086" s="1050">
        <v>0</v>
      </c>
      <c r="D5086" s="1050">
        <v>53.75</v>
      </c>
      <c r="E5086" s="612">
        <f t="shared" si="79"/>
        <v>5248615.9199999934</v>
      </c>
    </row>
    <row r="5087" spans="1:5" ht="22.5" customHeight="1">
      <c r="A5087" s="1044" t="s">
        <v>25850</v>
      </c>
      <c r="B5087" s="1044" t="s">
        <v>25864</v>
      </c>
      <c r="C5087" s="1050">
        <v>0</v>
      </c>
      <c r="D5087" s="1050">
        <v>86800</v>
      </c>
      <c r="E5087" s="612">
        <f t="shared" si="79"/>
        <v>5161815.9199999934</v>
      </c>
    </row>
    <row r="5088" spans="1:5" ht="22.5" customHeight="1">
      <c r="A5088" s="1044" t="s">
        <v>25850</v>
      </c>
      <c r="B5088" s="1044" t="s">
        <v>25865</v>
      </c>
      <c r="C5088" s="1050">
        <v>0</v>
      </c>
      <c r="D5088" s="1050">
        <v>53.75</v>
      </c>
      <c r="E5088" s="612">
        <f t="shared" si="79"/>
        <v>5161762.1699999934</v>
      </c>
    </row>
    <row r="5089" spans="1:6" ht="22.5" customHeight="1">
      <c r="A5089" s="1044" t="s">
        <v>25850</v>
      </c>
      <c r="B5089" s="1044" t="s">
        <v>25866</v>
      </c>
      <c r="C5089" s="1050">
        <v>0</v>
      </c>
      <c r="D5089" s="1050">
        <v>78500</v>
      </c>
      <c r="E5089" s="612">
        <f t="shared" si="79"/>
        <v>5083262.1699999934</v>
      </c>
    </row>
    <row r="5090" spans="1:6" ht="22.5" customHeight="1">
      <c r="A5090" s="1044" t="s">
        <v>25850</v>
      </c>
      <c r="B5090" s="1044" t="s">
        <v>25867</v>
      </c>
      <c r="C5090" s="1050">
        <v>0</v>
      </c>
      <c r="D5090" s="1050">
        <v>26.88</v>
      </c>
      <c r="E5090" s="612">
        <f t="shared" si="79"/>
        <v>5083235.2899999935</v>
      </c>
    </row>
    <row r="5091" spans="1:6" ht="22.5" customHeight="1">
      <c r="A5091" s="1044" t="s">
        <v>25850</v>
      </c>
      <c r="B5091" s="1044" t="s">
        <v>25868</v>
      </c>
      <c r="C5091" s="1050">
        <v>0</v>
      </c>
      <c r="D5091" s="1050">
        <v>33000</v>
      </c>
      <c r="E5091" s="612">
        <f t="shared" si="79"/>
        <v>5050235.2899999935</v>
      </c>
    </row>
    <row r="5092" spans="1:6" ht="22.5" customHeight="1">
      <c r="A5092" s="1044" t="s">
        <v>25850</v>
      </c>
      <c r="B5092" s="1044" t="s">
        <v>25869</v>
      </c>
      <c r="C5092" s="1050">
        <v>0</v>
      </c>
      <c r="D5092" s="1050">
        <v>21000</v>
      </c>
      <c r="E5092" s="612">
        <f t="shared" si="79"/>
        <v>5029235.2899999935</v>
      </c>
    </row>
    <row r="5093" spans="1:6" ht="22.5" customHeight="1">
      <c r="A5093" s="1044" t="s">
        <v>25850</v>
      </c>
      <c r="B5093" s="1044" t="s">
        <v>25870</v>
      </c>
      <c r="C5093" s="1050">
        <v>0</v>
      </c>
      <c r="D5093" s="1050">
        <v>50000</v>
      </c>
      <c r="E5093" s="612">
        <f t="shared" si="79"/>
        <v>4979235.2899999935</v>
      </c>
    </row>
    <row r="5094" spans="1:6" ht="22.5" customHeight="1">
      <c r="A5094" s="1044" t="s">
        <v>25850</v>
      </c>
      <c r="B5094" s="1044" t="s">
        <v>25871</v>
      </c>
      <c r="C5094" s="1050">
        <v>0</v>
      </c>
      <c r="D5094" s="1050">
        <v>70000</v>
      </c>
      <c r="E5094" s="612">
        <f t="shared" si="79"/>
        <v>4909235.2899999935</v>
      </c>
    </row>
    <row r="5095" spans="1:6" s="1023" customFormat="1" ht="22.5" customHeight="1">
      <c r="A5095" s="1298" t="s">
        <v>25872</v>
      </c>
      <c r="B5095" s="1298" t="s">
        <v>25873</v>
      </c>
      <c r="C5095" s="1408">
        <v>50000</v>
      </c>
      <c r="D5095" s="1408">
        <v>0</v>
      </c>
      <c r="E5095" s="1369">
        <f t="shared" si="79"/>
        <v>4959235.2899999935</v>
      </c>
      <c r="F5095" s="1358"/>
    </row>
    <row r="5096" spans="1:6" ht="22.5" customHeight="1">
      <c r="A5096" s="1044" t="s">
        <v>25874</v>
      </c>
      <c r="B5096" s="1044" t="s">
        <v>25875</v>
      </c>
      <c r="C5096" s="1050">
        <v>0</v>
      </c>
      <c r="D5096" s="1050">
        <v>30000</v>
      </c>
      <c r="E5096" s="612">
        <f t="shared" si="79"/>
        <v>4929235.2899999935</v>
      </c>
    </row>
    <row r="5097" spans="1:6" ht="22.5" customHeight="1">
      <c r="A5097" s="1044" t="s">
        <v>25874</v>
      </c>
      <c r="B5097" s="1044" t="s">
        <v>25876</v>
      </c>
      <c r="C5097" s="1050">
        <v>0</v>
      </c>
      <c r="D5097" s="1050">
        <v>85650</v>
      </c>
      <c r="E5097" s="612">
        <f t="shared" si="79"/>
        <v>4843585.2899999935</v>
      </c>
    </row>
    <row r="5098" spans="1:6" ht="22.5" customHeight="1">
      <c r="A5098" s="1044" t="s">
        <v>25874</v>
      </c>
      <c r="B5098" s="1044" t="s">
        <v>25877</v>
      </c>
      <c r="C5098" s="1050">
        <v>0</v>
      </c>
      <c r="D5098" s="1050">
        <v>32000</v>
      </c>
      <c r="E5098" s="612">
        <f t="shared" si="79"/>
        <v>4811585.2899999935</v>
      </c>
    </row>
    <row r="5099" spans="1:6" ht="22.5" customHeight="1">
      <c r="A5099" s="1044" t="s">
        <v>25874</v>
      </c>
      <c r="B5099" s="1044" t="s">
        <v>25878</v>
      </c>
      <c r="C5099" s="1050">
        <v>0</v>
      </c>
      <c r="D5099" s="1050">
        <v>68700</v>
      </c>
      <c r="E5099" s="612">
        <f t="shared" si="79"/>
        <v>4742885.2899999935</v>
      </c>
    </row>
    <row r="5100" spans="1:6" ht="22.5" customHeight="1">
      <c r="A5100" s="1044" t="s">
        <v>25879</v>
      </c>
      <c r="B5100" s="1044" t="s">
        <v>25880</v>
      </c>
      <c r="C5100" s="1050">
        <v>0</v>
      </c>
      <c r="D5100" s="1050">
        <v>26.88</v>
      </c>
      <c r="E5100" s="612">
        <f t="shared" si="79"/>
        <v>4742858.4099999936</v>
      </c>
    </row>
    <row r="5101" spans="1:6" ht="22.5" customHeight="1">
      <c r="A5101" s="1044" t="s">
        <v>25879</v>
      </c>
      <c r="B5101" s="1044" t="s">
        <v>25881</v>
      </c>
      <c r="C5101" s="1050">
        <v>0</v>
      </c>
      <c r="D5101" s="1050">
        <v>49500</v>
      </c>
      <c r="E5101" s="612">
        <f t="shared" si="79"/>
        <v>4693358.4099999936</v>
      </c>
    </row>
    <row r="5102" spans="1:6" ht="22.5" customHeight="1">
      <c r="A5102" s="1044" t="s">
        <v>25882</v>
      </c>
      <c r="B5102" s="1044" t="s">
        <v>25883</v>
      </c>
      <c r="C5102" s="1406">
        <v>55000</v>
      </c>
      <c r="D5102" s="1050">
        <v>0</v>
      </c>
      <c r="E5102" s="612">
        <f t="shared" si="79"/>
        <v>4748358.4099999936</v>
      </c>
    </row>
    <row r="5103" spans="1:6" ht="22.5" customHeight="1">
      <c r="A5103" s="1044" t="s">
        <v>25884</v>
      </c>
      <c r="B5103" s="1044" t="s">
        <v>25885</v>
      </c>
      <c r="C5103" s="1406">
        <v>15000</v>
      </c>
      <c r="D5103" s="1050">
        <v>0</v>
      </c>
      <c r="E5103" s="612">
        <f t="shared" si="79"/>
        <v>4763358.4099999936</v>
      </c>
    </row>
    <row r="5104" spans="1:6" ht="22.5" customHeight="1">
      <c r="A5104" s="1044" t="s">
        <v>25886</v>
      </c>
      <c r="B5104" s="1044" t="s">
        <v>25887</v>
      </c>
      <c r="C5104" s="1406">
        <v>24500</v>
      </c>
      <c r="D5104" s="1050">
        <v>0</v>
      </c>
      <c r="E5104" s="612">
        <f t="shared" si="79"/>
        <v>4787858.4099999936</v>
      </c>
    </row>
    <row r="5105" spans="1:6" ht="22.5" customHeight="1">
      <c r="A5105" s="1044" t="s">
        <v>25888</v>
      </c>
      <c r="B5105" s="1044" t="s">
        <v>25889</v>
      </c>
      <c r="C5105" s="1406">
        <v>70000</v>
      </c>
      <c r="D5105" s="1050">
        <v>0</v>
      </c>
      <c r="E5105" s="612">
        <f t="shared" si="79"/>
        <v>4857858.4099999936</v>
      </c>
    </row>
    <row r="5106" spans="1:6" ht="22.5" customHeight="1">
      <c r="A5106" s="1044" t="s">
        <v>25890</v>
      </c>
      <c r="B5106" s="1044" t="s">
        <v>25891</v>
      </c>
      <c r="C5106" s="1406">
        <v>40000</v>
      </c>
      <c r="D5106" s="1050">
        <v>0</v>
      </c>
      <c r="E5106" s="612">
        <f t="shared" si="79"/>
        <v>4897858.4099999936</v>
      </c>
    </row>
    <row r="5107" spans="1:6" s="1023" customFormat="1" ht="22.5" customHeight="1">
      <c r="A5107" s="1298" t="s">
        <v>25892</v>
      </c>
      <c r="B5107" s="1298" t="s">
        <v>25893</v>
      </c>
      <c r="C5107" s="1408">
        <v>20000</v>
      </c>
      <c r="D5107" s="1408">
        <v>0</v>
      </c>
      <c r="E5107" s="1369">
        <f t="shared" si="79"/>
        <v>4917858.4099999936</v>
      </c>
      <c r="F5107" s="1358"/>
    </row>
    <row r="5108" spans="1:6" ht="22.5" customHeight="1">
      <c r="A5108" s="1044" t="s">
        <v>25955</v>
      </c>
      <c r="B5108" s="1044" t="s">
        <v>25956</v>
      </c>
      <c r="C5108" s="1406">
        <v>32000</v>
      </c>
      <c r="D5108" s="1050">
        <v>0</v>
      </c>
      <c r="E5108" s="612">
        <f t="shared" si="79"/>
        <v>4949858.4099999936</v>
      </c>
    </row>
    <row r="5109" spans="1:6" ht="22.5" customHeight="1">
      <c r="A5109" s="1044" t="s">
        <v>25957</v>
      </c>
      <c r="B5109" s="1044" t="s">
        <v>8478</v>
      </c>
      <c r="C5109" s="1050">
        <v>0</v>
      </c>
      <c r="D5109" s="1050">
        <v>10204.969999999999</v>
      </c>
      <c r="E5109" s="612">
        <f t="shared" si="79"/>
        <v>4939653.4399999939</v>
      </c>
    </row>
    <row r="5110" spans="1:6" ht="22.5" customHeight="1">
      <c r="A5110" s="1044" t="s">
        <v>25958</v>
      </c>
      <c r="B5110" s="1044" t="s">
        <v>25959</v>
      </c>
      <c r="C5110" s="1406">
        <v>55000</v>
      </c>
      <c r="D5110" s="1050">
        <v>0</v>
      </c>
      <c r="E5110" s="612">
        <f t="shared" si="79"/>
        <v>4994653.4399999939</v>
      </c>
    </row>
    <row r="5111" spans="1:6" ht="22.5" customHeight="1">
      <c r="A5111" s="1044" t="s">
        <v>25960</v>
      </c>
      <c r="B5111" s="1044" t="s">
        <v>25961</v>
      </c>
      <c r="C5111" s="1406">
        <v>35000</v>
      </c>
      <c r="D5111" s="1050">
        <v>0</v>
      </c>
      <c r="E5111" s="612">
        <f t="shared" si="79"/>
        <v>5029653.4399999939</v>
      </c>
    </row>
    <row r="5112" spans="1:6" ht="22.5" customHeight="1">
      <c r="A5112" s="1044" t="s">
        <v>25962</v>
      </c>
      <c r="B5112" s="1044" t="s">
        <v>25963</v>
      </c>
      <c r="C5112" s="1406">
        <v>40000</v>
      </c>
      <c r="D5112" s="1050">
        <v>0</v>
      </c>
      <c r="E5112" s="612">
        <f t="shared" si="79"/>
        <v>5069653.4399999939</v>
      </c>
    </row>
    <row r="5113" spans="1:6" ht="22.5" customHeight="1">
      <c r="A5113" s="1044" t="s">
        <v>25964</v>
      </c>
      <c r="B5113" s="1044" t="s">
        <v>25965</v>
      </c>
      <c r="C5113" s="1406">
        <v>75000</v>
      </c>
      <c r="D5113" s="1050">
        <v>0</v>
      </c>
      <c r="E5113" s="612">
        <f t="shared" si="79"/>
        <v>5144653.4399999939</v>
      </c>
    </row>
    <row r="5114" spans="1:6" ht="22.5" customHeight="1">
      <c r="A5114" s="1044" t="s">
        <v>25966</v>
      </c>
      <c r="B5114" s="1044" t="s">
        <v>25967</v>
      </c>
      <c r="C5114" s="1406">
        <v>55000</v>
      </c>
      <c r="D5114" s="1050">
        <v>0</v>
      </c>
      <c r="E5114" s="612">
        <f t="shared" si="79"/>
        <v>5199653.4399999939</v>
      </c>
    </row>
    <row r="5115" spans="1:6" ht="22.5" customHeight="1">
      <c r="A5115" s="1044" t="s">
        <v>25968</v>
      </c>
      <c r="B5115" s="1044" t="s">
        <v>25969</v>
      </c>
      <c r="C5115" s="1406">
        <v>65000</v>
      </c>
      <c r="D5115" s="1050">
        <v>0</v>
      </c>
      <c r="E5115" s="612">
        <f t="shared" si="79"/>
        <v>5264653.4399999939</v>
      </c>
    </row>
    <row r="5116" spans="1:6" ht="22.5" customHeight="1">
      <c r="A5116" s="1044" t="s">
        <v>25970</v>
      </c>
      <c r="B5116" s="1044" t="s">
        <v>25971</v>
      </c>
      <c r="C5116" s="1406">
        <v>18000</v>
      </c>
      <c r="D5116" s="1050">
        <v>0</v>
      </c>
      <c r="E5116" s="612">
        <f t="shared" si="79"/>
        <v>5282653.4399999939</v>
      </c>
    </row>
    <row r="5117" spans="1:6" ht="22.5" customHeight="1">
      <c r="A5117" s="1044" t="s">
        <v>25993</v>
      </c>
      <c r="B5117" s="1044" t="s">
        <v>8336</v>
      </c>
      <c r="C5117" s="1050">
        <v>0</v>
      </c>
      <c r="D5117" s="1050">
        <v>750</v>
      </c>
      <c r="E5117" s="612">
        <f t="shared" si="79"/>
        <v>5281903.4399999939</v>
      </c>
    </row>
    <row r="5118" spans="1:6" ht="22.5" customHeight="1">
      <c r="A5118" s="1044" t="s">
        <v>25994</v>
      </c>
      <c r="B5118" s="1044" t="s">
        <v>25995</v>
      </c>
      <c r="C5118" s="1406">
        <v>70000</v>
      </c>
      <c r="D5118" s="1050">
        <v>0</v>
      </c>
      <c r="E5118" s="612">
        <f t="shared" si="79"/>
        <v>5351903.4399999939</v>
      </c>
    </row>
    <row r="5119" spans="1:6" ht="22.5" customHeight="1">
      <c r="A5119" s="1044" t="s">
        <v>25996</v>
      </c>
      <c r="B5119" s="1044" t="s">
        <v>25997</v>
      </c>
      <c r="C5119" s="1406">
        <v>70000</v>
      </c>
      <c r="D5119" s="1050">
        <v>0</v>
      </c>
      <c r="E5119" s="612">
        <f t="shared" si="79"/>
        <v>5421903.4399999939</v>
      </c>
    </row>
    <row r="5120" spans="1:6" ht="22.5" customHeight="1">
      <c r="A5120" s="1044" t="s">
        <v>25998</v>
      </c>
      <c r="B5120" s="1044" t="s">
        <v>25999</v>
      </c>
      <c r="C5120" s="1406">
        <v>50000</v>
      </c>
      <c r="D5120" s="1050">
        <v>0</v>
      </c>
      <c r="E5120" s="612">
        <f t="shared" si="79"/>
        <v>5471903.4399999939</v>
      </c>
    </row>
    <row r="5121" spans="1:5" ht="22.5" customHeight="1">
      <c r="A5121" s="1044" t="s">
        <v>26000</v>
      </c>
      <c r="B5121" s="1044" t="s">
        <v>26001</v>
      </c>
      <c r="C5121" s="1406">
        <v>25000</v>
      </c>
      <c r="D5121" s="1050">
        <v>0</v>
      </c>
      <c r="E5121" s="612">
        <f t="shared" si="79"/>
        <v>5496903.4399999939</v>
      </c>
    </row>
    <row r="5122" spans="1:5" ht="22.5" customHeight="1">
      <c r="A5122" s="1044" t="s">
        <v>26002</v>
      </c>
      <c r="B5122" s="1044" t="s">
        <v>26003</v>
      </c>
      <c r="C5122" s="1406">
        <v>21000</v>
      </c>
      <c r="D5122" s="1050">
        <v>0</v>
      </c>
      <c r="E5122" s="612">
        <f t="shared" si="79"/>
        <v>5517903.4399999939</v>
      </c>
    </row>
    <row r="5123" spans="1:5" ht="22.5" customHeight="1">
      <c r="A5123" s="1044" t="s">
        <v>26004</v>
      </c>
      <c r="B5123" s="1044" t="s">
        <v>26005</v>
      </c>
      <c r="C5123" s="1406">
        <v>24500</v>
      </c>
      <c r="D5123" s="1050">
        <v>0</v>
      </c>
      <c r="E5123" s="612">
        <f t="shared" ref="E5123:E5186" si="80">E5122-D5123+C5123</f>
        <v>5542403.4399999939</v>
      </c>
    </row>
    <row r="5124" spans="1:5" ht="22.5" customHeight="1">
      <c r="A5124" s="1044" t="s">
        <v>26006</v>
      </c>
      <c r="B5124" s="1044" t="s">
        <v>10347</v>
      </c>
      <c r="C5124" s="1406">
        <v>28000</v>
      </c>
      <c r="D5124" s="1050">
        <v>0</v>
      </c>
      <c r="E5124" s="612">
        <f t="shared" si="80"/>
        <v>5570403.4399999939</v>
      </c>
    </row>
    <row r="5125" spans="1:5" ht="22.5" customHeight="1">
      <c r="A5125" s="1044" t="s">
        <v>26007</v>
      </c>
      <c r="B5125" s="1044" t="s">
        <v>26008</v>
      </c>
      <c r="C5125" s="1406">
        <v>60000</v>
      </c>
      <c r="D5125" s="1050">
        <v>0</v>
      </c>
      <c r="E5125" s="612">
        <f t="shared" si="80"/>
        <v>5630403.4399999939</v>
      </c>
    </row>
    <row r="5126" spans="1:5" ht="22.5" customHeight="1">
      <c r="A5126" s="1044" t="s">
        <v>26009</v>
      </c>
      <c r="B5126" s="1044" t="s">
        <v>26010</v>
      </c>
      <c r="C5126" s="1406">
        <v>21000</v>
      </c>
      <c r="D5126" s="1050">
        <v>0</v>
      </c>
      <c r="E5126" s="612">
        <f t="shared" si="80"/>
        <v>5651403.4399999939</v>
      </c>
    </row>
    <row r="5127" spans="1:5" ht="22.5" customHeight="1">
      <c r="A5127" s="1044" t="s">
        <v>26011</v>
      </c>
      <c r="B5127" s="1044" t="s">
        <v>26012</v>
      </c>
      <c r="C5127" s="1406">
        <v>45000</v>
      </c>
      <c r="D5127" s="1050">
        <v>0</v>
      </c>
      <c r="E5127" s="612">
        <f t="shared" si="80"/>
        <v>5696403.4399999939</v>
      </c>
    </row>
    <row r="5128" spans="1:5" ht="22.5" customHeight="1">
      <c r="A5128" s="1044" t="s">
        <v>26013</v>
      </c>
      <c r="B5128" s="1044" t="s">
        <v>26014</v>
      </c>
      <c r="C5128" s="1406">
        <v>24500</v>
      </c>
      <c r="D5128" s="1050">
        <v>0</v>
      </c>
      <c r="E5128" s="612">
        <f t="shared" si="80"/>
        <v>5720903.4399999939</v>
      </c>
    </row>
    <row r="5129" spans="1:5" ht="22.5" customHeight="1">
      <c r="A5129" s="1044" t="s">
        <v>26015</v>
      </c>
      <c r="B5129" s="1044" t="s">
        <v>26016</v>
      </c>
      <c r="C5129" s="1406">
        <v>45000</v>
      </c>
      <c r="D5129" s="1050">
        <v>0</v>
      </c>
      <c r="E5129" s="612">
        <f t="shared" si="80"/>
        <v>5765903.4399999939</v>
      </c>
    </row>
    <row r="5130" spans="1:5" ht="22.5" customHeight="1">
      <c r="A5130" s="1044" t="s">
        <v>26017</v>
      </c>
      <c r="B5130" s="1044" t="s">
        <v>26018</v>
      </c>
      <c r="C5130" s="1406">
        <v>24500</v>
      </c>
      <c r="D5130" s="1050">
        <v>0</v>
      </c>
      <c r="E5130" s="612">
        <f t="shared" si="80"/>
        <v>5790403.4399999939</v>
      </c>
    </row>
    <row r="5131" spans="1:5" ht="22.5" customHeight="1">
      <c r="A5131" s="1044" t="s">
        <v>26019</v>
      </c>
      <c r="B5131" s="1044" t="s">
        <v>26020</v>
      </c>
      <c r="C5131" s="1406">
        <v>28000</v>
      </c>
      <c r="D5131" s="1050">
        <v>0</v>
      </c>
      <c r="E5131" s="612">
        <f t="shared" si="80"/>
        <v>5818403.4399999939</v>
      </c>
    </row>
    <row r="5132" spans="1:5" ht="22.5" customHeight="1">
      <c r="A5132" s="1044" t="s">
        <v>26021</v>
      </c>
      <c r="B5132" s="1044" t="s">
        <v>26022</v>
      </c>
      <c r="C5132" s="1406">
        <v>38500</v>
      </c>
      <c r="D5132" s="1050">
        <v>0</v>
      </c>
      <c r="E5132" s="612">
        <f t="shared" si="80"/>
        <v>5856903.4399999939</v>
      </c>
    </row>
    <row r="5133" spans="1:5" ht="22.5" customHeight="1">
      <c r="A5133" s="1044" t="s">
        <v>26023</v>
      </c>
      <c r="B5133" s="1044" t="s">
        <v>26024</v>
      </c>
      <c r="C5133" s="1406">
        <v>29500</v>
      </c>
      <c r="D5133" s="1050">
        <v>0</v>
      </c>
      <c r="E5133" s="612">
        <f t="shared" si="80"/>
        <v>5886403.4399999939</v>
      </c>
    </row>
    <row r="5134" spans="1:5" ht="22.5" customHeight="1">
      <c r="A5134" s="1044" t="s">
        <v>26025</v>
      </c>
      <c r="B5134" s="1044" t="s">
        <v>26026</v>
      </c>
      <c r="C5134" s="1406">
        <v>38500</v>
      </c>
      <c r="D5134" s="1050">
        <v>0</v>
      </c>
      <c r="E5134" s="612">
        <f t="shared" si="80"/>
        <v>5924903.4399999939</v>
      </c>
    </row>
    <row r="5135" spans="1:5" ht="22.5" customHeight="1">
      <c r="A5135" s="1044" t="s">
        <v>26027</v>
      </c>
      <c r="B5135" s="1044" t="s">
        <v>26028</v>
      </c>
      <c r="C5135" s="1406">
        <v>61000</v>
      </c>
      <c r="D5135" s="1050">
        <v>0</v>
      </c>
      <c r="E5135" s="612">
        <f t="shared" si="80"/>
        <v>5985903.4399999939</v>
      </c>
    </row>
    <row r="5136" spans="1:5" ht="22.5" customHeight="1">
      <c r="A5136" s="1044" t="s">
        <v>26029</v>
      </c>
      <c r="B5136" s="1044" t="s">
        <v>26030</v>
      </c>
      <c r="C5136" s="1406">
        <v>28000</v>
      </c>
      <c r="D5136" s="1050">
        <v>0</v>
      </c>
      <c r="E5136" s="612">
        <f t="shared" si="80"/>
        <v>6013903.4399999939</v>
      </c>
    </row>
    <row r="5137" spans="1:6" ht="22.5" customHeight="1">
      <c r="A5137" s="1044" t="s">
        <v>26031</v>
      </c>
      <c r="B5137" s="1044" t="s">
        <v>26032</v>
      </c>
      <c r="C5137" s="1406">
        <v>24500</v>
      </c>
      <c r="D5137" s="1050">
        <v>0</v>
      </c>
      <c r="E5137" s="612">
        <f t="shared" si="80"/>
        <v>6038403.4399999939</v>
      </c>
    </row>
    <row r="5138" spans="1:6" ht="22.5" customHeight="1">
      <c r="A5138" s="1044" t="s">
        <v>26033</v>
      </c>
      <c r="B5138" s="1044" t="s">
        <v>26034</v>
      </c>
      <c r="C5138" s="1406">
        <v>60000</v>
      </c>
      <c r="D5138" s="1050">
        <v>0</v>
      </c>
      <c r="E5138" s="612">
        <f t="shared" si="80"/>
        <v>6098403.4399999939</v>
      </c>
    </row>
    <row r="5139" spans="1:6" ht="22.5" customHeight="1">
      <c r="A5139" s="1044" t="s">
        <v>26035</v>
      </c>
      <c r="B5139" s="1044" t="s">
        <v>8336</v>
      </c>
      <c r="C5139" s="1050">
        <v>0</v>
      </c>
      <c r="D5139" s="1050">
        <v>650</v>
      </c>
      <c r="E5139" s="612">
        <f t="shared" si="80"/>
        <v>6097753.4399999939</v>
      </c>
    </row>
    <row r="5140" spans="1:6" ht="22.5" customHeight="1">
      <c r="A5140" s="1044" t="s">
        <v>26036</v>
      </c>
      <c r="B5140" s="1403" t="s">
        <v>26037</v>
      </c>
      <c r="C5140" s="1406">
        <v>30000</v>
      </c>
      <c r="D5140" s="1050">
        <v>0</v>
      </c>
      <c r="E5140" s="612">
        <f t="shared" si="80"/>
        <v>6127753.4399999939</v>
      </c>
    </row>
    <row r="5141" spans="1:6" ht="22.5" customHeight="1">
      <c r="A5141" s="1044" t="s">
        <v>26038</v>
      </c>
      <c r="B5141" s="1044" t="s">
        <v>26039</v>
      </c>
      <c r="C5141" s="1406">
        <v>60000</v>
      </c>
      <c r="D5141" s="1050">
        <v>0</v>
      </c>
      <c r="E5141" s="612">
        <f t="shared" si="80"/>
        <v>6187753.4399999939</v>
      </c>
    </row>
    <row r="5142" spans="1:6" ht="22.5" customHeight="1">
      <c r="A5142" s="1044" t="s">
        <v>26040</v>
      </c>
      <c r="B5142" s="1044" t="s">
        <v>26041</v>
      </c>
      <c r="C5142" s="1406">
        <v>40000</v>
      </c>
      <c r="D5142" s="1050">
        <v>0</v>
      </c>
      <c r="E5142" s="612">
        <f t="shared" si="80"/>
        <v>6227753.4399999939</v>
      </c>
    </row>
    <row r="5143" spans="1:6" s="1327" customFormat="1" ht="22.5" customHeight="1">
      <c r="A5143" s="1404" t="s">
        <v>26042</v>
      </c>
      <c r="B5143" s="1404" t="s">
        <v>27209</v>
      </c>
      <c r="C5143" s="1671">
        <v>30000</v>
      </c>
      <c r="D5143" s="1671">
        <v>0</v>
      </c>
      <c r="E5143" s="1369">
        <f t="shared" si="80"/>
        <v>6257753.4399999939</v>
      </c>
      <c r="F5143" s="1674"/>
    </row>
    <row r="5144" spans="1:6" ht="22.5" customHeight="1">
      <c r="A5144" s="1044" t="s">
        <v>26062</v>
      </c>
      <c r="B5144" s="1044" t="s">
        <v>26063</v>
      </c>
      <c r="C5144" s="1406">
        <v>14000</v>
      </c>
      <c r="D5144" s="1050">
        <v>0</v>
      </c>
      <c r="E5144" s="612">
        <f t="shared" si="80"/>
        <v>6271753.4399999939</v>
      </c>
    </row>
    <row r="5145" spans="1:6" ht="22.5" customHeight="1">
      <c r="A5145" s="1044" t="s">
        <v>26064</v>
      </c>
      <c r="B5145" s="1044" t="s">
        <v>26065</v>
      </c>
      <c r="C5145" s="1050">
        <v>0</v>
      </c>
      <c r="D5145" s="1050">
        <v>10.75</v>
      </c>
      <c r="E5145" s="612">
        <f t="shared" si="80"/>
        <v>6271742.6899999939</v>
      </c>
    </row>
    <row r="5146" spans="1:6" ht="22.5" customHeight="1">
      <c r="A5146" s="1044" t="s">
        <v>26064</v>
      </c>
      <c r="B5146" s="1044" t="s">
        <v>26066</v>
      </c>
      <c r="C5146" s="1050">
        <v>0</v>
      </c>
      <c r="D5146" s="1050">
        <v>26.88</v>
      </c>
      <c r="E5146" s="612">
        <f t="shared" si="80"/>
        <v>6271715.809999994</v>
      </c>
    </row>
    <row r="5147" spans="1:6" ht="22.5" customHeight="1">
      <c r="A5147" s="1044" t="s">
        <v>26064</v>
      </c>
      <c r="B5147" s="1044" t="s">
        <v>26067</v>
      </c>
      <c r="C5147" s="1050">
        <v>0</v>
      </c>
      <c r="D5147" s="1050">
        <v>26.88</v>
      </c>
      <c r="E5147" s="612">
        <f t="shared" si="80"/>
        <v>6271688.9299999941</v>
      </c>
    </row>
    <row r="5148" spans="1:6" ht="22.5" customHeight="1">
      <c r="A5148" s="1044" t="s">
        <v>26064</v>
      </c>
      <c r="B5148" s="1044" t="s">
        <v>26068</v>
      </c>
      <c r="C5148" s="1050">
        <v>0</v>
      </c>
      <c r="D5148" s="1050">
        <v>26.88</v>
      </c>
      <c r="E5148" s="612">
        <f t="shared" si="80"/>
        <v>6271662.0499999942</v>
      </c>
    </row>
    <row r="5149" spans="1:6" ht="22.5" customHeight="1">
      <c r="A5149" s="1044" t="s">
        <v>26064</v>
      </c>
      <c r="B5149" s="1044" t="s">
        <v>26069</v>
      </c>
      <c r="C5149" s="1050">
        <v>0</v>
      </c>
      <c r="D5149" s="1050">
        <v>3000</v>
      </c>
      <c r="E5149" s="612">
        <f t="shared" si="80"/>
        <v>6268662.0499999942</v>
      </c>
    </row>
    <row r="5150" spans="1:6" ht="22.5" customHeight="1">
      <c r="A5150" s="1044" t="s">
        <v>26064</v>
      </c>
      <c r="B5150" s="1044" t="s">
        <v>26070</v>
      </c>
      <c r="C5150" s="1050">
        <v>0</v>
      </c>
      <c r="D5150" s="1050">
        <v>8800</v>
      </c>
      <c r="E5150" s="612">
        <f t="shared" si="80"/>
        <v>6259862.0499999942</v>
      </c>
    </row>
    <row r="5151" spans="1:6" ht="22.5" customHeight="1">
      <c r="A5151" s="1044" t="s">
        <v>26064</v>
      </c>
      <c r="B5151" s="1044" t="s">
        <v>26071</v>
      </c>
      <c r="C5151" s="1050">
        <v>0</v>
      </c>
      <c r="D5151" s="1050">
        <v>20000</v>
      </c>
      <c r="E5151" s="612">
        <f t="shared" si="80"/>
        <v>6239862.0499999942</v>
      </c>
    </row>
    <row r="5152" spans="1:6" ht="22.5" customHeight="1">
      <c r="A5152" s="1044" t="s">
        <v>26064</v>
      </c>
      <c r="B5152" s="1044" t="s">
        <v>26072</v>
      </c>
      <c r="C5152" s="1050">
        <v>0</v>
      </c>
      <c r="D5152" s="1050">
        <v>34000</v>
      </c>
      <c r="E5152" s="612">
        <f t="shared" si="80"/>
        <v>6205862.0499999942</v>
      </c>
    </row>
    <row r="5153" spans="1:5" ht="22.5" customHeight="1">
      <c r="A5153" s="1044" t="s">
        <v>26064</v>
      </c>
      <c r="B5153" s="1044" t="s">
        <v>26073</v>
      </c>
      <c r="C5153" s="1050">
        <v>0</v>
      </c>
      <c r="D5153" s="1050">
        <v>82000</v>
      </c>
      <c r="E5153" s="612">
        <f t="shared" si="80"/>
        <v>6123862.0499999942</v>
      </c>
    </row>
    <row r="5154" spans="1:5" ht="22.5" customHeight="1">
      <c r="A5154" s="1044" t="s">
        <v>26074</v>
      </c>
      <c r="B5154" s="1044" t="s">
        <v>27210</v>
      </c>
      <c r="C5154" s="1406">
        <v>17000</v>
      </c>
      <c r="D5154" s="1050">
        <v>0</v>
      </c>
      <c r="E5154" s="612">
        <f t="shared" si="80"/>
        <v>6140862.0499999942</v>
      </c>
    </row>
    <row r="5155" spans="1:5" ht="22.5" customHeight="1">
      <c r="A5155" s="1044" t="s">
        <v>26075</v>
      </c>
      <c r="B5155" s="1044" t="s">
        <v>26076</v>
      </c>
      <c r="C5155" s="1406">
        <v>28000</v>
      </c>
      <c r="D5155" s="1050">
        <v>0</v>
      </c>
      <c r="E5155" s="612">
        <f t="shared" si="80"/>
        <v>6168862.0499999942</v>
      </c>
    </row>
    <row r="5156" spans="1:5" ht="22.5" customHeight="1">
      <c r="A5156" s="1044" t="s">
        <v>26077</v>
      </c>
      <c r="B5156" s="1044" t="s">
        <v>26078</v>
      </c>
      <c r="C5156" s="1406">
        <v>33000</v>
      </c>
      <c r="D5156" s="1050">
        <v>0</v>
      </c>
      <c r="E5156" s="612">
        <f t="shared" si="80"/>
        <v>6201862.0499999942</v>
      </c>
    </row>
    <row r="5157" spans="1:5" ht="22.5" customHeight="1">
      <c r="A5157" s="1044" t="s">
        <v>26079</v>
      </c>
      <c r="B5157" s="1044" t="s">
        <v>26080</v>
      </c>
      <c r="C5157" s="1050">
        <v>0</v>
      </c>
      <c r="D5157" s="1050">
        <v>10.75</v>
      </c>
      <c r="E5157" s="612">
        <f t="shared" si="80"/>
        <v>6201851.2999999942</v>
      </c>
    </row>
    <row r="5158" spans="1:5" ht="22.5" customHeight="1">
      <c r="A5158" s="1044" t="s">
        <v>26079</v>
      </c>
      <c r="B5158" s="1044" t="s">
        <v>26081</v>
      </c>
      <c r="C5158" s="1050">
        <v>0</v>
      </c>
      <c r="D5158" s="1050">
        <v>10.75</v>
      </c>
      <c r="E5158" s="612">
        <f t="shared" si="80"/>
        <v>6201840.5499999942</v>
      </c>
    </row>
    <row r="5159" spans="1:5" ht="22.5" customHeight="1">
      <c r="A5159" s="1044" t="s">
        <v>26079</v>
      </c>
      <c r="B5159" s="1044" t="s">
        <v>26082</v>
      </c>
      <c r="C5159" s="1050">
        <v>0</v>
      </c>
      <c r="D5159" s="1050">
        <v>10.75</v>
      </c>
      <c r="E5159" s="612">
        <f t="shared" si="80"/>
        <v>6201829.7999999942</v>
      </c>
    </row>
    <row r="5160" spans="1:5" ht="22.5" customHeight="1">
      <c r="A5160" s="1044" t="s">
        <v>26079</v>
      </c>
      <c r="B5160" s="1044" t="s">
        <v>26083</v>
      </c>
      <c r="C5160" s="1050">
        <v>0</v>
      </c>
      <c r="D5160" s="1050">
        <v>53.75</v>
      </c>
      <c r="E5160" s="612">
        <f t="shared" si="80"/>
        <v>6201776.0499999942</v>
      </c>
    </row>
    <row r="5161" spans="1:5" ht="22.5" customHeight="1">
      <c r="A5161" s="1044" t="s">
        <v>26079</v>
      </c>
      <c r="B5161" s="1044" t="s">
        <v>26084</v>
      </c>
      <c r="C5161" s="1050">
        <v>0</v>
      </c>
      <c r="D5161" s="1050">
        <v>53.75</v>
      </c>
      <c r="E5161" s="612">
        <f t="shared" si="80"/>
        <v>6201722.2999999942</v>
      </c>
    </row>
    <row r="5162" spans="1:5" ht="22.5" customHeight="1">
      <c r="A5162" s="1044" t="s">
        <v>26079</v>
      </c>
      <c r="B5162" s="1044" t="s">
        <v>26085</v>
      </c>
      <c r="C5162" s="1050">
        <v>0</v>
      </c>
      <c r="D5162" s="1050">
        <v>53.75</v>
      </c>
      <c r="E5162" s="612">
        <f t="shared" si="80"/>
        <v>6201668.5499999942</v>
      </c>
    </row>
    <row r="5163" spans="1:5" ht="22.5" customHeight="1">
      <c r="A5163" s="1044" t="s">
        <v>26079</v>
      </c>
      <c r="B5163" s="1044" t="s">
        <v>26086</v>
      </c>
      <c r="C5163" s="1050">
        <v>0</v>
      </c>
      <c r="D5163" s="1050">
        <v>5000</v>
      </c>
      <c r="E5163" s="612">
        <f t="shared" si="80"/>
        <v>6196668.5499999942</v>
      </c>
    </row>
    <row r="5164" spans="1:5" ht="22.5" customHeight="1">
      <c r="A5164" s="1044" t="s">
        <v>26079</v>
      </c>
      <c r="B5164" s="1044" t="s">
        <v>26087</v>
      </c>
      <c r="C5164" s="1050">
        <v>0</v>
      </c>
      <c r="D5164" s="1050">
        <v>5000</v>
      </c>
      <c r="E5164" s="612">
        <f t="shared" si="80"/>
        <v>6191668.5499999942</v>
      </c>
    </row>
    <row r="5165" spans="1:5" ht="22.5" customHeight="1">
      <c r="A5165" s="1044" t="s">
        <v>26079</v>
      </c>
      <c r="B5165" s="1044" t="s">
        <v>26088</v>
      </c>
      <c r="C5165" s="1050">
        <v>0</v>
      </c>
      <c r="D5165" s="1050">
        <v>5000</v>
      </c>
      <c r="E5165" s="612">
        <f t="shared" si="80"/>
        <v>6186668.5499999942</v>
      </c>
    </row>
    <row r="5166" spans="1:5" ht="22.5" customHeight="1">
      <c r="A5166" s="1044" t="s">
        <v>26079</v>
      </c>
      <c r="B5166" s="1044" t="s">
        <v>26089</v>
      </c>
      <c r="C5166" s="1050">
        <v>0</v>
      </c>
      <c r="D5166" s="1050">
        <v>25000</v>
      </c>
      <c r="E5166" s="612">
        <f t="shared" si="80"/>
        <v>6161668.5499999942</v>
      </c>
    </row>
    <row r="5167" spans="1:5" ht="22.5" customHeight="1">
      <c r="A5167" s="1044" t="s">
        <v>26079</v>
      </c>
      <c r="B5167" s="1044" t="s">
        <v>26090</v>
      </c>
      <c r="C5167" s="1050">
        <v>0</v>
      </c>
      <c r="D5167" s="1050">
        <v>54000</v>
      </c>
      <c r="E5167" s="612">
        <f t="shared" si="80"/>
        <v>6107668.5499999942</v>
      </c>
    </row>
    <row r="5168" spans="1:5" ht="22.5" customHeight="1">
      <c r="A5168" s="1044" t="s">
        <v>26079</v>
      </c>
      <c r="B5168" s="1044" t="s">
        <v>26091</v>
      </c>
      <c r="C5168" s="1050">
        <v>0</v>
      </c>
      <c r="D5168" s="1050">
        <v>150000</v>
      </c>
      <c r="E5168" s="612">
        <f t="shared" si="80"/>
        <v>5957668.5499999942</v>
      </c>
    </row>
    <row r="5169" spans="1:5" ht="22.5" customHeight="1">
      <c r="A5169" s="1044" t="s">
        <v>26079</v>
      </c>
      <c r="B5169" s="1044" t="s">
        <v>26092</v>
      </c>
      <c r="C5169" s="1050">
        <v>0</v>
      </c>
      <c r="D5169" s="1050">
        <v>6000000</v>
      </c>
      <c r="E5169" s="612">
        <f t="shared" si="80"/>
        <v>-42331.450000005774</v>
      </c>
    </row>
    <row r="5170" spans="1:5" ht="22.5" customHeight="1">
      <c r="A5170" s="1044" t="s">
        <v>26093</v>
      </c>
      <c r="B5170" s="1044" t="s">
        <v>26094</v>
      </c>
      <c r="C5170" s="1406">
        <v>28000</v>
      </c>
      <c r="D5170" s="1050">
        <v>0</v>
      </c>
      <c r="E5170" s="612">
        <f t="shared" si="80"/>
        <v>-14331.450000005774</v>
      </c>
    </row>
    <row r="5171" spans="1:5" ht="22.5" customHeight="1">
      <c r="A5171" s="1044" t="s">
        <v>26095</v>
      </c>
      <c r="B5171" s="1044" t="s">
        <v>26096</v>
      </c>
      <c r="C5171" s="1406">
        <v>30000</v>
      </c>
      <c r="D5171" s="1050">
        <v>0</v>
      </c>
      <c r="E5171" s="612">
        <f t="shared" si="80"/>
        <v>15668.549999994226</v>
      </c>
    </row>
    <row r="5172" spans="1:5" ht="22.5" customHeight="1">
      <c r="A5172" s="1044" t="s">
        <v>26097</v>
      </c>
      <c r="B5172" s="1044" t="s">
        <v>26098</v>
      </c>
      <c r="C5172" s="1406">
        <v>73500</v>
      </c>
      <c r="D5172" s="1050">
        <v>0</v>
      </c>
      <c r="E5172" s="612">
        <f t="shared" si="80"/>
        <v>89168.549999994226</v>
      </c>
    </row>
    <row r="5173" spans="1:5" ht="22.5" customHeight="1">
      <c r="A5173" s="1044" t="s">
        <v>26099</v>
      </c>
      <c r="B5173" s="1044" t="s">
        <v>26100</v>
      </c>
      <c r="C5173" s="1406">
        <v>5000</v>
      </c>
      <c r="D5173" s="1050">
        <v>0</v>
      </c>
      <c r="E5173" s="612">
        <f t="shared" si="80"/>
        <v>94168.549999994226</v>
      </c>
    </row>
    <row r="5174" spans="1:5" ht="22.5" customHeight="1">
      <c r="A5174" s="1044" t="s">
        <v>26101</v>
      </c>
      <c r="B5174" s="1044" t="s">
        <v>26102</v>
      </c>
      <c r="C5174" s="1406">
        <v>21500</v>
      </c>
      <c r="D5174" s="1050">
        <v>0</v>
      </c>
      <c r="E5174" s="612">
        <f t="shared" si="80"/>
        <v>115668.54999999423</v>
      </c>
    </row>
    <row r="5175" spans="1:5" ht="22.5" customHeight="1">
      <c r="A5175" s="1044" t="s">
        <v>26103</v>
      </c>
      <c r="B5175" s="1044" t="s">
        <v>23625</v>
      </c>
      <c r="C5175" s="1406">
        <v>25000</v>
      </c>
      <c r="D5175" s="1050">
        <v>0</v>
      </c>
      <c r="E5175" s="612">
        <f t="shared" si="80"/>
        <v>140668.54999999423</v>
      </c>
    </row>
    <row r="5176" spans="1:5" ht="22.5" customHeight="1">
      <c r="A5176" s="1044" t="s">
        <v>26104</v>
      </c>
      <c r="B5176" s="1044" t="s">
        <v>26105</v>
      </c>
      <c r="C5176" s="1406">
        <v>28000</v>
      </c>
      <c r="D5176" s="1050">
        <v>0</v>
      </c>
      <c r="E5176" s="612">
        <f t="shared" si="80"/>
        <v>168668.54999999423</v>
      </c>
    </row>
    <row r="5177" spans="1:5" ht="22.5" customHeight="1">
      <c r="A5177" s="1044" t="s">
        <v>26106</v>
      </c>
      <c r="B5177" s="1044" t="s">
        <v>8336</v>
      </c>
      <c r="C5177" s="1050">
        <v>0</v>
      </c>
      <c r="D5177" s="1050">
        <v>200</v>
      </c>
      <c r="E5177" s="612">
        <f t="shared" si="80"/>
        <v>168468.54999999423</v>
      </c>
    </row>
    <row r="5178" spans="1:5" ht="22.5" customHeight="1">
      <c r="A5178" s="1044" t="s">
        <v>26107</v>
      </c>
      <c r="B5178" s="1044" t="s">
        <v>26108</v>
      </c>
      <c r="C5178" s="1406">
        <v>28000</v>
      </c>
      <c r="D5178" s="1050">
        <v>0</v>
      </c>
      <c r="E5178" s="612">
        <f t="shared" si="80"/>
        <v>196468.54999999423</v>
      </c>
    </row>
    <row r="5179" spans="1:5" ht="22.5" customHeight="1">
      <c r="A5179" s="1044" t="s">
        <v>26109</v>
      </c>
      <c r="B5179" s="1044" t="s">
        <v>26110</v>
      </c>
      <c r="C5179" s="1406">
        <v>49000</v>
      </c>
      <c r="D5179" s="1050">
        <v>0</v>
      </c>
      <c r="E5179" s="612">
        <f t="shared" si="80"/>
        <v>245468.54999999423</v>
      </c>
    </row>
    <row r="5180" spans="1:5" ht="22.5" customHeight="1">
      <c r="A5180" s="1044" t="s">
        <v>26111</v>
      </c>
      <c r="B5180" s="1044" t="s">
        <v>26112</v>
      </c>
      <c r="C5180" s="1406">
        <v>25000</v>
      </c>
      <c r="D5180" s="1050">
        <v>0</v>
      </c>
      <c r="E5180" s="612">
        <f t="shared" si="80"/>
        <v>270468.54999999423</v>
      </c>
    </row>
    <row r="5181" spans="1:5" ht="22.5" customHeight="1">
      <c r="A5181" s="1044" t="s">
        <v>26113</v>
      </c>
      <c r="B5181" s="1044" t="s">
        <v>26114</v>
      </c>
      <c r="C5181" s="1406">
        <v>28000</v>
      </c>
      <c r="D5181" s="1050">
        <v>0</v>
      </c>
      <c r="E5181" s="612">
        <f t="shared" si="80"/>
        <v>298468.54999999423</v>
      </c>
    </row>
    <row r="5182" spans="1:5" ht="22.5" customHeight="1">
      <c r="A5182" s="1044" t="s">
        <v>26120</v>
      </c>
      <c r="B5182" s="1044" t="s">
        <v>26121</v>
      </c>
      <c r="C5182" s="1406">
        <v>16000</v>
      </c>
      <c r="D5182" s="1050">
        <v>0</v>
      </c>
      <c r="E5182" s="612">
        <f t="shared" si="80"/>
        <v>314468.54999999423</v>
      </c>
    </row>
    <row r="5183" spans="1:5" ht="22.5" customHeight="1">
      <c r="A5183" s="1044" t="s">
        <v>26122</v>
      </c>
      <c r="B5183" s="1044" t="s">
        <v>25795</v>
      </c>
      <c r="C5183" s="1406">
        <v>20000</v>
      </c>
      <c r="D5183" s="1050">
        <v>0</v>
      </c>
      <c r="E5183" s="612">
        <f t="shared" si="80"/>
        <v>334468.54999999423</v>
      </c>
    </row>
    <row r="5184" spans="1:5" ht="22.5" customHeight="1">
      <c r="A5184" s="1044" t="s">
        <v>26123</v>
      </c>
      <c r="B5184" s="1044" t="s">
        <v>26124</v>
      </c>
      <c r="C5184" s="1406">
        <v>43500</v>
      </c>
      <c r="D5184" s="1050">
        <v>0</v>
      </c>
      <c r="E5184" s="612">
        <f t="shared" si="80"/>
        <v>377968.54999999423</v>
      </c>
    </row>
    <row r="5185" spans="1:6" s="1023" customFormat="1" ht="36" customHeight="1">
      <c r="A5185" s="1298" t="s">
        <v>26125</v>
      </c>
      <c r="B5185" s="1298" t="s">
        <v>27211</v>
      </c>
      <c r="C5185" s="1408">
        <v>65000</v>
      </c>
      <c r="D5185" s="1408">
        <v>0</v>
      </c>
      <c r="E5185" s="1369">
        <f t="shared" si="80"/>
        <v>442968.54999999423</v>
      </c>
      <c r="F5185" s="1358"/>
    </row>
    <row r="5186" spans="1:6" ht="22.5" customHeight="1">
      <c r="A5186" s="1044" t="s">
        <v>26126</v>
      </c>
      <c r="B5186" s="1044" t="s">
        <v>26127</v>
      </c>
      <c r="C5186" s="1406">
        <v>28000</v>
      </c>
      <c r="D5186" s="1050">
        <v>0</v>
      </c>
      <c r="E5186" s="612">
        <f t="shared" si="80"/>
        <v>470968.54999999423</v>
      </c>
    </row>
    <row r="5187" spans="1:6" ht="22.5" customHeight="1">
      <c r="A5187" s="1044" t="s">
        <v>26128</v>
      </c>
      <c r="B5187" s="1044" t="s">
        <v>26129</v>
      </c>
      <c r="C5187" s="1406">
        <v>33000</v>
      </c>
      <c r="D5187" s="1050">
        <v>0</v>
      </c>
      <c r="E5187" s="612">
        <f t="shared" ref="E5187:E5250" si="81">E5186-D5187+C5187</f>
        <v>503968.54999999423</v>
      </c>
    </row>
    <row r="5188" spans="1:6" ht="22.5" customHeight="1">
      <c r="A5188" s="1044" t="s">
        <v>26130</v>
      </c>
      <c r="B5188" s="1044" t="s">
        <v>26131</v>
      </c>
      <c r="C5188" s="1406">
        <v>43500</v>
      </c>
      <c r="D5188" s="1050">
        <v>0</v>
      </c>
      <c r="E5188" s="612">
        <f t="shared" si="81"/>
        <v>547468.54999999423</v>
      </c>
    </row>
    <row r="5189" spans="1:6" ht="22.5" customHeight="1">
      <c r="A5189" s="1044" t="s">
        <v>26132</v>
      </c>
      <c r="B5189" s="1044" t="s">
        <v>26133</v>
      </c>
      <c r="C5189" s="1406">
        <v>29500</v>
      </c>
      <c r="D5189" s="1050">
        <v>0</v>
      </c>
      <c r="E5189" s="612">
        <f t="shared" si="81"/>
        <v>576968.54999999423</v>
      </c>
    </row>
    <row r="5190" spans="1:6" ht="22.5" customHeight="1">
      <c r="A5190" s="1044" t="s">
        <v>26134</v>
      </c>
      <c r="B5190" s="1044" t="s">
        <v>26135</v>
      </c>
      <c r="C5190" s="1406">
        <v>5000</v>
      </c>
      <c r="D5190" s="1050">
        <v>0</v>
      </c>
      <c r="E5190" s="612">
        <f t="shared" si="81"/>
        <v>581968.54999999423</v>
      </c>
    </row>
    <row r="5191" spans="1:6" ht="22.5" customHeight="1">
      <c r="A5191" s="1044" t="s">
        <v>26136</v>
      </c>
      <c r="B5191" s="1044" t="s">
        <v>26137</v>
      </c>
      <c r="C5191" s="1406">
        <v>28000</v>
      </c>
      <c r="D5191" s="1050">
        <v>0</v>
      </c>
      <c r="E5191" s="612">
        <f t="shared" si="81"/>
        <v>609968.54999999423</v>
      </c>
    </row>
    <row r="5192" spans="1:6" ht="36.75" customHeight="1">
      <c r="A5192" s="1044" t="s">
        <v>26138</v>
      </c>
      <c r="B5192" s="1044" t="s">
        <v>27212</v>
      </c>
      <c r="C5192" s="1406">
        <v>5000</v>
      </c>
      <c r="D5192" s="1050">
        <v>0</v>
      </c>
      <c r="E5192" s="614">
        <f t="shared" si="81"/>
        <v>614968.54999999423</v>
      </c>
    </row>
    <row r="5193" spans="1:6" ht="22.5" customHeight="1">
      <c r="A5193" s="1044" t="s">
        <v>26139</v>
      </c>
      <c r="B5193" s="1044" t="s">
        <v>26140</v>
      </c>
      <c r="C5193" s="1406">
        <v>28000</v>
      </c>
      <c r="D5193" s="1050">
        <v>0</v>
      </c>
      <c r="E5193" s="612">
        <f t="shared" si="81"/>
        <v>642968.54999999423</v>
      </c>
    </row>
    <row r="5194" spans="1:6" ht="22.5" customHeight="1">
      <c r="A5194" s="1044" t="s">
        <v>26141</v>
      </c>
      <c r="B5194" s="1044" t="s">
        <v>8336</v>
      </c>
      <c r="C5194" s="1050">
        <v>0</v>
      </c>
      <c r="D5194" s="1050">
        <v>650</v>
      </c>
      <c r="E5194" s="612">
        <f t="shared" si="81"/>
        <v>642318.54999999423</v>
      </c>
    </row>
    <row r="5195" spans="1:6" ht="22.5" customHeight="1">
      <c r="A5195" s="1044" t="s">
        <v>26142</v>
      </c>
      <c r="B5195" s="1044" t="s">
        <v>26143</v>
      </c>
      <c r="C5195" s="1406">
        <v>30000</v>
      </c>
      <c r="D5195" s="1050">
        <v>0</v>
      </c>
      <c r="E5195" s="612">
        <f t="shared" si="81"/>
        <v>672318.54999999423</v>
      </c>
    </row>
    <row r="5196" spans="1:6" ht="22.5" customHeight="1">
      <c r="A5196" s="1044" t="s">
        <v>26144</v>
      </c>
      <c r="B5196" s="1044" t="s">
        <v>26145</v>
      </c>
      <c r="C5196" s="1406">
        <v>55000</v>
      </c>
      <c r="D5196" s="1050">
        <v>0</v>
      </c>
      <c r="E5196" s="612">
        <f t="shared" si="81"/>
        <v>727318.54999999423</v>
      </c>
    </row>
    <row r="5197" spans="1:6" ht="22.5" customHeight="1">
      <c r="A5197" s="1044" t="s">
        <v>26146</v>
      </c>
      <c r="B5197" s="1044" t="s">
        <v>26147</v>
      </c>
      <c r="C5197" s="1406">
        <v>43500</v>
      </c>
      <c r="D5197" s="1050">
        <v>0</v>
      </c>
      <c r="E5197" s="612">
        <f t="shared" si="81"/>
        <v>770818.54999999423</v>
      </c>
    </row>
    <row r="5198" spans="1:6" ht="22.5" customHeight="1">
      <c r="A5198" s="1044" t="s">
        <v>26215</v>
      </c>
      <c r="B5198" s="1044" t="s">
        <v>26216</v>
      </c>
      <c r="C5198" s="1406">
        <v>14000</v>
      </c>
      <c r="D5198" s="1050">
        <v>0</v>
      </c>
      <c r="E5198" s="612">
        <f t="shared" si="81"/>
        <v>784818.54999999423</v>
      </c>
    </row>
    <row r="5199" spans="1:6" ht="22.5" customHeight="1">
      <c r="A5199" s="1044" t="s">
        <v>26217</v>
      </c>
      <c r="B5199" s="1044" t="s">
        <v>10983</v>
      </c>
      <c r="C5199" s="1406">
        <v>20000</v>
      </c>
      <c r="D5199" s="1050">
        <v>0</v>
      </c>
      <c r="E5199" s="612">
        <f t="shared" si="81"/>
        <v>804818.54999999423</v>
      </c>
    </row>
    <row r="5200" spans="1:6" ht="22.5" customHeight="1">
      <c r="A5200" s="1044" t="s">
        <v>26218</v>
      </c>
      <c r="B5200" s="1044" t="s">
        <v>26219</v>
      </c>
      <c r="C5200" s="1406">
        <v>26000</v>
      </c>
      <c r="D5200" s="1050">
        <v>0</v>
      </c>
      <c r="E5200" s="612">
        <f t="shared" si="81"/>
        <v>830818.54999999423</v>
      </c>
    </row>
    <row r="5201" spans="1:5" ht="22.5" customHeight="1">
      <c r="A5201" s="1044" t="s">
        <v>26220</v>
      </c>
      <c r="B5201" s="1044" t="s">
        <v>26221</v>
      </c>
      <c r="C5201" s="1050">
        <v>0</v>
      </c>
      <c r="D5201" s="1050">
        <v>26.88</v>
      </c>
      <c r="E5201" s="612">
        <f t="shared" si="81"/>
        <v>830791.66999999422</v>
      </c>
    </row>
    <row r="5202" spans="1:5" ht="22.5" customHeight="1">
      <c r="A5202" s="1044" t="s">
        <v>26220</v>
      </c>
      <c r="B5202" s="1044" t="s">
        <v>26222</v>
      </c>
      <c r="C5202" s="1050">
        <v>0</v>
      </c>
      <c r="D5202" s="1050">
        <v>30000</v>
      </c>
      <c r="E5202" s="612">
        <f t="shared" si="81"/>
        <v>800791.66999999422</v>
      </c>
    </row>
    <row r="5203" spans="1:5" ht="22.5" customHeight="1">
      <c r="A5203" s="1044" t="s">
        <v>26220</v>
      </c>
      <c r="B5203" s="1044" t="s">
        <v>26223</v>
      </c>
      <c r="C5203" s="1050">
        <v>0</v>
      </c>
      <c r="D5203" s="1050">
        <v>26.88</v>
      </c>
      <c r="E5203" s="612">
        <f t="shared" si="81"/>
        <v>800764.78999999422</v>
      </c>
    </row>
    <row r="5204" spans="1:5" ht="22.5" customHeight="1">
      <c r="A5204" s="1044" t="s">
        <v>26220</v>
      </c>
      <c r="B5204" s="1044" t="s">
        <v>26224</v>
      </c>
      <c r="C5204" s="1050">
        <v>0</v>
      </c>
      <c r="D5204" s="1050">
        <v>20000</v>
      </c>
      <c r="E5204" s="612">
        <f t="shared" si="81"/>
        <v>780764.78999999422</v>
      </c>
    </row>
    <row r="5205" spans="1:5" ht="22.5" customHeight="1">
      <c r="A5205" s="1044" t="s">
        <v>26220</v>
      </c>
      <c r="B5205" s="1044" t="s">
        <v>26225</v>
      </c>
      <c r="C5205" s="1050">
        <v>0</v>
      </c>
      <c r="D5205" s="1050">
        <v>53.75</v>
      </c>
      <c r="E5205" s="612">
        <f t="shared" si="81"/>
        <v>780711.03999999422</v>
      </c>
    </row>
    <row r="5206" spans="1:5" ht="22.5" customHeight="1">
      <c r="A5206" s="1044" t="s">
        <v>26220</v>
      </c>
      <c r="B5206" s="1044" t="s">
        <v>26226</v>
      </c>
      <c r="C5206" s="1050">
        <v>0</v>
      </c>
      <c r="D5206" s="1050">
        <v>169660</v>
      </c>
      <c r="E5206" s="612">
        <f t="shared" si="81"/>
        <v>611051.03999999422</v>
      </c>
    </row>
    <row r="5207" spans="1:5" ht="22.5" customHeight="1">
      <c r="A5207" s="1044" t="s">
        <v>26220</v>
      </c>
      <c r="B5207" s="1044" t="s">
        <v>26227</v>
      </c>
      <c r="C5207" s="1050">
        <v>0</v>
      </c>
      <c r="D5207" s="1050">
        <v>53.75</v>
      </c>
      <c r="E5207" s="612">
        <f t="shared" si="81"/>
        <v>610997.28999999422</v>
      </c>
    </row>
    <row r="5208" spans="1:5" ht="22.5" customHeight="1">
      <c r="A5208" s="1044" t="s">
        <v>26220</v>
      </c>
      <c r="B5208" s="1044" t="s">
        <v>26228</v>
      </c>
      <c r="C5208" s="1050">
        <v>0</v>
      </c>
      <c r="D5208" s="1050">
        <v>75793.33</v>
      </c>
      <c r="E5208" s="612">
        <f t="shared" si="81"/>
        <v>535203.95999999426</v>
      </c>
    </row>
    <row r="5209" spans="1:5" ht="22.5" customHeight="1">
      <c r="A5209" s="1044" t="s">
        <v>26220</v>
      </c>
      <c r="B5209" s="1044" t="s">
        <v>26229</v>
      </c>
      <c r="C5209" s="1050">
        <v>0</v>
      </c>
      <c r="D5209" s="1050">
        <v>26.88</v>
      </c>
      <c r="E5209" s="612">
        <f t="shared" si="81"/>
        <v>535177.07999999425</v>
      </c>
    </row>
    <row r="5210" spans="1:5" ht="22.5" customHeight="1">
      <c r="A5210" s="1044" t="s">
        <v>26220</v>
      </c>
      <c r="B5210" s="1044" t="s">
        <v>26230</v>
      </c>
      <c r="C5210" s="1050">
        <v>0</v>
      </c>
      <c r="D5210" s="1050">
        <v>10000</v>
      </c>
      <c r="E5210" s="612">
        <f t="shared" si="81"/>
        <v>525177.07999999425</v>
      </c>
    </row>
    <row r="5211" spans="1:5" ht="22.5" customHeight="1">
      <c r="A5211" s="1044" t="s">
        <v>26220</v>
      </c>
      <c r="B5211" s="1044" t="s">
        <v>26231</v>
      </c>
      <c r="C5211" s="1050">
        <v>0</v>
      </c>
      <c r="D5211" s="1050">
        <v>53.75</v>
      </c>
      <c r="E5211" s="612">
        <f t="shared" si="81"/>
        <v>525123.32999999425</v>
      </c>
    </row>
    <row r="5212" spans="1:5" ht="22.5" customHeight="1">
      <c r="A5212" s="1044" t="s">
        <v>26220</v>
      </c>
      <c r="B5212" s="1044" t="s">
        <v>26232</v>
      </c>
      <c r="C5212" s="1050">
        <v>0</v>
      </c>
      <c r="D5212" s="1050">
        <v>75793.33</v>
      </c>
      <c r="E5212" s="612">
        <f t="shared" si="81"/>
        <v>449329.99999999424</v>
      </c>
    </row>
    <row r="5213" spans="1:5" ht="22.5" customHeight="1">
      <c r="A5213" s="1044" t="s">
        <v>26220</v>
      </c>
      <c r="B5213" s="1044" t="s">
        <v>26233</v>
      </c>
      <c r="C5213" s="1050">
        <v>0</v>
      </c>
      <c r="D5213" s="1050">
        <v>53.75</v>
      </c>
      <c r="E5213" s="612">
        <f t="shared" si="81"/>
        <v>449276.24999999424</v>
      </c>
    </row>
    <row r="5214" spans="1:5" ht="22.5" customHeight="1">
      <c r="A5214" s="1044" t="s">
        <v>26220</v>
      </c>
      <c r="B5214" s="1044" t="s">
        <v>26234</v>
      </c>
      <c r="C5214" s="1050">
        <v>0</v>
      </c>
      <c r="D5214" s="1050">
        <v>75793.33</v>
      </c>
      <c r="E5214" s="612">
        <f t="shared" si="81"/>
        <v>373482.91999999422</v>
      </c>
    </row>
    <row r="5215" spans="1:5" ht="22.5" customHeight="1">
      <c r="A5215" s="1044" t="s">
        <v>26220</v>
      </c>
      <c r="B5215" s="1044" t="s">
        <v>26235</v>
      </c>
      <c r="C5215" s="1050">
        <v>0</v>
      </c>
      <c r="D5215" s="1050">
        <v>26.88</v>
      </c>
      <c r="E5215" s="612">
        <f t="shared" si="81"/>
        <v>373456.03999999422</v>
      </c>
    </row>
    <row r="5216" spans="1:5" ht="22.5" customHeight="1">
      <c r="A5216" s="1044" t="s">
        <v>26220</v>
      </c>
      <c r="B5216" s="1044" t="s">
        <v>26236</v>
      </c>
      <c r="C5216" s="1050">
        <v>0</v>
      </c>
      <c r="D5216" s="1050">
        <v>30000</v>
      </c>
      <c r="E5216" s="612">
        <f t="shared" si="81"/>
        <v>343456.03999999422</v>
      </c>
    </row>
    <row r="5217" spans="1:6" ht="22.5" customHeight="1">
      <c r="A5217" s="1044" t="s">
        <v>26220</v>
      </c>
      <c r="B5217" s="1044" t="s">
        <v>26237</v>
      </c>
      <c r="C5217" s="1050">
        <v>0</v>
      </c>
      <c r="D5217" s="1050">
        <v>15900</v>
      </c>
      <c r="E5217" s="612">
        <f t="shared" si="81"/>
        <v>327556.03999999422</v>
      </c>
    </row>
    <row r="5218" spans="1:6" ht="22.5" customHeight="1">
      <c r="A5218" s="1044" t="s">
        <v>26220</v>
      </c>
      <c r="B5218" s="1044" t="s">
        <v>26238</v>
      </c>
      <c r="C5218" s="1050">
        <v>0</v>
      </c>
      <c r="D5218" s="1050">
        <v>63354.67</v>
      </c>
      <c r="E5218" s="612">
        <f t="shared" si="81"/>
        <v>264201.36999999423</v>
      </c>
    </row>
    <row r="5219" spans="1:6" ht="22.5" customHeight="1">
      <c r="A5219" s="1044" t="s">
        <v>26220</v>
      </c>
      <c r="B5219" s="1044" t="s">
        <v>26239</v>
      </c>
      <c r="C5219" s="1050">
        <v>0</v>
      </c>
      <c r="D5219" s="1050">
        <v>40000</v>
      </c>
      <c r="E5219" s="612">
        <f t="shared" si="81"/>
        <v>224201.36999999423</v>
      </c>
    </row>
    <row r="5220" spans="1:6" ht="22.5" customHeight="1">
      <c r="A5220" s="1044" t="s">
        <v>26220</v>
      </c>
      <c r="B5220" s="1044" t="s">
        <v>26240</v>
      </c>
      <c r="C5220" s="1050">
        <v>0</v>
      </c>
      <c r="D5220" s="1050">
        <v>70000</v>
      </c>
      <c r="E5220" s="612">
        <f t="shared" si="81"/>
        <v>154201.36999999423</v>
      </c>
    </row>
    <row r="5221" spans="1:6" ht="22.5" customHeight="1">
      <c r="A5221" s="1044" t="s">
        <v>26220</v>
      </c>
      <c r="B5221" s="1044" t="s">
        <v>26241</v>
      </c>
      <c r="C5221" s="1050">
        <v>0</v>
      </c>
      <c r="D5221" s="1050">
        <v>7500</v>
      </c>
      <c r="E5221" s="612">
        <f t="shared" si="81"/>
        <v>146701.36999999423</v>
      </c>
    </row>
    <row r="5222" spans="1:6" ht="22.5" customHeight="1">
      <c r="A5222" s="1044" t="s">
        <v>26220</v>
      </c>
      <c r="B5222" s="1044" t="s">
        <v>26242</v>
      </c>
      <c r="C5222" s="1050">
        <v>0</v>
      </c>
      <c r="D5222" s="1050">
        <v>14000</v>
      </c>
      <c r="E5222" s="612">
        <f t="shared" si="81"/>
        <v>132701.36999999423</v>
      </c>
    </row>
    <row r="5223" spans="1:6" ht="22.5" customHeight="1">
      <c r="A5223" s="1044" t="s">
        <v>26220</v>
      </c>
      <c r="B5223" s="1044" t="s">
        <v>26243</v>
      </c>
      <c r="C5223" s="1050">
        <v>0</v>
      </c>
      <c r="D5223" s="1050">
        <v>39550</v>
      </c>
      <c r="E5223" s="612">
        <f t="shared" si="81"/>
        <v>93151.369999994233</v>
      </c>
    </row>
    <row r="5224" spans="1:6" ht="22.5" customHeight="1">
      <c r="A5224" s="1044" t="s">
        <v>26220</v>
      </c>
      <c r="B5224" s="1044" t="s">
        <v>26244</v>
      </c>
      <c r="C5224" s="1050">
        <v>0</v>
      </c>
      <c r="D5224" s="1050">
        <v>2200</v>
      </c>
      <c r="E5224" s="612">
        <f t="shared" si="81"/>
        <v>90951.369999994233</v>
      </c>
    </row>
    <row r="5225" spans="1:6" s="1023" customFormat="1" ht="22.5" customHeight="1">
      <c r="A5225" s="1298" t="s">
        <v>26245</v>
      </c>
      <c r="B5225" s="1298" t="s">
        <v>26246</v>
      </c>
      <c r="C5225" s="1408">
        <v>20000</v>
      </c>
      <c r="D5225" s="1408">
        <v>0</v>
      </c>
      <c r="E5225" s="1369">
        <f t="shared" si="81"/>
        <v>110951.36999999423</v>
      </c>
      <c r="F5225" s="1358"/>
    </row>
    <row r="5226" spans="1:6" s="1023" customFormat="1" ht="22.5" customHeight="1">
      <c r="A5226" s="1298" t="s">
        <v>26247</v>
      </c>
      <c r="B5226" s="1298" t="s">
        <v>26246</v>
      </c>
      <c r="C5226" s="1408">
        <v>20000</v>
      </c>
      <c r="D5226" s="1408">
        <v>0</v>
      </c>
      <c r="E5226" s="1369">
        <f t="shared" si="81"/>
        <v>130951.36999999423</v>
      </c>
      <c r="F5226" s="1358"/>
    </row>
    <row r="5227" spans="1:6" s="1023" customFormat="1" ht="22.5" customHeight="1">
      <c r="A5227" s="1298" t="s">
        <v>26248</v>
      </c>
      <c r="B5227" s="1298" t="s">
        <v>26246</v>
      </c>
      <c r="C5227" s="1408">
        <v>20000</v>
      </c>
      <c r="D5227" s="1408">
        <v>0</v>
      </c>
      <c r="E5227" s="1369">
        <f t="shared" si="81"/>
        <v>150951.36999999423</v>
      </c>
      <c r="F5227" s="1358"/>
    </row>
    <row r="5228" spans="1:6" s="1023" customFormat="1" ht="22.5" customHeight="1">
      <c r="A5228" s="1298" t="s">
        <v>26249</v>
      </c>
      <c r="B5228" s="1298" t="s">
        <v>26246</v>
      </c>
      <c r="C5228" s="1408">
        <v>5000</v>
      </c>
      <c r="D5228" s="1408">
        <v>0</v>
      </c>
      <c r="E5228" s="1369">
        <f t="shared" si="81"/>
        <v>155951.36999999423</v>
      </c>
      <c r="F5228" s="1358"/>
    </row>
    <row r="5229" spans="1:6" ht="22.5" customHeight="1">
      <c r="A5229" s="1044" t="s">
        <v>26250</v>
      </c>
      <c r="B5229" s="1044" t="s">
        <v>26251</v>
      </c>
      <c r="C5229" s="1406">
        <v>18000</v>
      </c>
      <c r="D5229" s="1050">
        <v>0</v>
      </c>
      <c r="E5229" s="612">
        <f t="shared" si="81"/>
        <v>173951.36999999423</v>
      </c>
    </row>
    <row r="5230" spans="1:6" s="1034" customFormat="1" ht="22.5" customHeight="1">
      <c r="A5230" s="1405" t="s">
        <v>26252</v>
      </c>
      <c r="B5230" s="1405" t="s">
        <v>19830</v>
      </c>
      <c r="C5230" s="1770">
        <v>100000</v>
      </c>
      <c r="D5230" s="1770">
        <v>0</v>
      </c>
      <c r="E5230" s="1390">
        <f t="shared" si="81"/>
        <v>273951.36999999423</v>
      </c>
      <c r="F5230" s="2652"/>
    </row>
    <row r="5231" spans="1:6" ht="22.5" customHeight="1">
      <c r="A5231" s="1044" t="s">
        <v>26253</v>
      </c>
      <c r="B5231" s="1044" t="s">
        <v>26254</v>
      </c>
      <c r="C5231" s="1406">
        <v>25000</v>
      </c>
      <c r="D5231" s="1050">
        <v>0</v>
      </c>
      <c r="E5231" s="612">
        <f t="shared" si="81"/>
        <v>298951.36999999423</v>
      </c>
    </row>
    <row r="5232" spans="1:6" ht="22.5" customHeight="1">
      <c r="A5232" s="1044" t="s">
        <v>26255</v>
      </c>
      <c r="B5232" s="1044" t="s">
        <v>26256</v>
      </c>
      <c r="C5232" s="1406">
        <v>42000</v>
      </c>
      <c r="D5232" s="1050">
        <v>0</v>
      </c>
      <c r="E5232" s="612">
        <f t="shared" si="81"/>
        <v>340951.36999999423</v>
      </c>
    </row>
    <row r="5233" spans="1:6" ht="22.5" customHeight="1">
      <c r="A5233" s="1044" t="s">
        <v>26257</v>
      </c>
      <c r="B5233" s="1044" t="s">
        <v>26258</v>
      </c>
      <c r="C5233" s="1406">
        <v>10000</v>
      </c>
      <c r="D5233" s="1050">
        <v>0</v>
      </c>
      <c r="E5233" s="612">
        <f t="shared" si="81"/>
        <v>350951.36999999423</v>
      </c>
    </row>
    <row r="5234" spans="1:6" ht="22.5" customHeight="1">
      <c r="A5234" s="1044" t="s">
        <v>26259</v>
      </c>
      <c r="B5234" s="1044" t="s">
        <v>26260</v>
      </c>
      <c r="C5234" s="1406">
        <v>28000</v>
      </c>
      <c r="D5234" s="1050">
        <v>0</v>
      </c>
      <c r="E5234" s="612">
        <f t="shared" si="81"/>
        <v>378951.36999999423</v>
      </c>
    </row>
    <row r="5235" spans="1:6" ht="22.5" customHeight="1">
      <c r="A5235" s="1044" t="s">
        <v>26261</v>
      </c>
      <c r="B5235" s="1044" t="s">
        <v>8478</v>
      </c>
      <c r="C5235" s="1050">
        <v>0</v>
      </c>
      <c r="D5235" s="1050">
        <v>953.88</v>
      </c>
      <c r="E5235" s="612">
        <f t="shared" si="81"/>
        <v>377997.48999999423</v>
      </c>
    </row>
    <row r="5236" spans="1:6" ht="22.5" customHeight="1">
      <c r="A5236" s="1044" t="s">
        <v>26262</v>
      </c>
      <c r="B5236" s="1044" t="s">
        <v>26263</v>
      </c>
      <c r="C5236" s="1406">
        <v>50000</v>
      </c>
      <c r="D5236" s="1050">
        <v>0</v>
      </c>
      <c r="E5236" s="612">
        <f t="shared" si="81"/>
        <v>427997.48999999423</v>
      </c>
    </row>
    <row r="5237" spans="1:6" ht="22.5" customHeight="1">
      <c r="A5237" s="1044" t="s">
        <v>26264</v>
      </c>
      <c r="B5237" s="1044" t="s">
        <v>26265</v>
      </c>
      <c r="C5237" s="1406">
        <v>15000</v>
      </c>
      <c r="D5237" s="1050">
        <v>0</v>
      </c>
      <c r="E5237" s="612">
        <f t="shared" si="81"/>
        <v>442997.48999999423</v>
      </c>
    </row>
    <row r="5238" spans="1:6" ht="22.5" customHeight="1">
      <c r="A5238" s="1044" t="s">
        <v>26266</v>
      </c>
      <c r="B5238" s="1044" t="s">
        <v>26267</v>
      </c>
      <c r="C5238" s="1406">
        <v>45500</v>
      </c>
      <c r="D5238" s="1050">
        <v>0</v>
      </c>
      <c r="E5238" s="612">
        <f t="shared" si="81"/>
        <v>488497.48999999423</v>
      </c>
    </row>
    <row r="5239" spans="1:6" ht="22.5" customHeight="1">
      <c r="A5239" s="1044" t="s">
        <v>26268</v>
      </c>
      <c r="B5239" s="1044" t="s">
        <v>8336</v>
      </c>
      <c r="C5239" s="1050">
        <v>0</v>
      </c>
      <c r="D5239" s="1050">
        <v>750</v>
      </c>
      <c r="E5239" s="612">
        <f t="shared" si="81"/>
        <v>487747.48999999423</v>
      </c>
    </row>
    <row r="5240" spans="1:6" ht="22.5" customHeight="1">
      <c r="A5240" s="1044" t="s">
        <v>26269</v>
      </c>
      <c r="B5240" s="1044" t="s">
        <v>26270</v>
      </c>
      <c r="C5240" s="1406">
        <v>15000</v>
      </c>
      <c r="D5240" s="1050">
        <v>0</v>
      </c>
      <c r="E5240" s="612">
        <f t="shared" si="81"/>
        <v>502747.48999999423</v>
      </c>
    </row>
    <row r="5241" spans="1:6" ht="22.5" customHeight="1">
      <c r="A5241" s="1044" t="s">
        <v>26271</v>
      </c>
      <c r="B5241" s="1044" t="s">
        <v>26272</v>
      </c>
      <c r="C5241" s="1406">
        <v>20000</v>
      </c>
      <c r="D5241" s="1050">
        <v>0</v>
      </c>
      <c r="E5241" s="612">
        <f t="shared" si="81"/>
        <v>522747.48999999423</v>
      </c>
    </row>
    <row r="5242" spans="1:6" ht="22.5" customHeight="1">
      <c r="A5242" s="1044" t="s">
        <v>26273</v>
      </c>
      <c r="B5242" s="1044" t="s">
        <v>26274</v>
      </c>
      <c r="C5242" s="1406">
        <v>4000</v>
      </c>
      <c r="D5242" s="1050">
        <v>0</v>
      </c>
      <c r="E5242" s="612">
        <f t="shared" si="81"/>
        <v>526747.48999999417</v>
      </c>
    </row>
    <row r="5243" spans="1:6" s="1023" customFormat="1" ht="22.5" customHeight="1">
      <c r="A5243" s="1298" t="s">
        <v>26275</v>
      </c>
      <c r="B5243" s="1298" t="s">
        <v>26276</v>
      </c>
      <c r="C5243" s="1408">
        <v>64000</v>
      </c>
      <c r="D5243" s="1408">
        <v>0</v>
      </c>
      <c r="E5243" s="1369">
        <f t="shared" si="81"/>
        <v>590747.48999999417</v>
      </c>
      <c r="F5243" s="1358"/>
    </row>
    <row r="5244" spans="1:6" s="1327" customFormat="1" ht="22.5" customHeight="1">
      <c r="A5244" s="1404" t="s">
        <v>26277</v>
      </c>
      <c r="B5244" s="1404" t="s">
        <v>26278</v>
      </c>
      <c r="C5244" s="1671">
        <v>195000</v>
      </c>
      <c r="D5244" s="1671">
        <v>0</v>
      </c>
      <c r="E5244" s="1369">
        <f t="shared" si="81"/>
        <v>785747.48999999417</v>
      </c>
      <c r="F5244" s="1674"/>
    </row>
    <row r="5245" spans="1:6" ht="22.5" customHeight="1">
      <c r="A5245" s="1044" t="s">
        <v>26279</v>
      </c>
      <c r="B5245" s="1044" t="s">
        <v>26280</v>
      </c>
      <c r="C5245" s="1406">
        <v>43000</v>
      </c>
      <c r="D5245" s="1050">
        <v>0</v>
      </c>
      <c r="E5245" s="612">
        <f t="shared" si="81"/>
        <v>828747.48999999417</v>
      </c>
    </row>
    <row r="5246" spans="1:6" s="1023" customFormat="1" ht="22.5" customHeight="1">
      <c r="A5246" s="1298" t="s">
        <v>26281</v>
      </c>
      <c r="B5246" s="1298" t="s">
        <v>26282</v>
      </c>
      <c r="C5246" s="1408">
        <v>1000</v>
      </c>
      <c r="D5246" s="1408">
        <v>0</v>
      </c>
      <c r="E5246" s="1369">
        <f t="shared" si="81"/>
        <v>829747.48999999417</v>
      </c>
      <c r="F5246" s="1358"/>
    </row>
    <row r="5247" spans="1:6" ht="22.5" customHeight="1">
      <c r="A5247" s="1044" t="s">
        <v>26283</v>
      </c>
      <c r="B5247" s="1044" t="s">
        <v>26284</v>
      </c>
      <c r="C5247" s="1406">
        <v>10000</v>
      </c>
      <c r="D5247" s="1050">
        <v>0</v>
      </c>
      <c r="E5247" s="612">
        <f t="shared" si="81"/>
        <v>839747.48999999417</v>
      </c>
    </row>
    <row r="5248" spans="1:6" ht="22.5" customHeight="1">
      <c r="A5248" s="1044" t="s">
        <v>26285</v>
      </c>
      <c r="B5248" s="1044" t="s">
        <v>26286</v>
      </c>
      <c r="C5248" s="1406">
        <v>10000</v>
      </c>
      <c r="D5248" s="1050">
        <v>0</v>
      </c>
      <c r="E5248" s="612">
        <f t="shared" si="81"/>
        <v>849747.48999999417</v>
      </c>
    </row>
    <row r="5249" spans="1:5" ht="22.5" customHeight="1">
      <c r="A5249" s="1044" t="s">
        <v>26287</v>
      </c>
      <c r="B5249" s="1044" t="s">
        <v>26288</v>
      </c>
      <c r="C5249" s="1406">
        <v>5000</v>
      </c>
      <c r="D5249" s="1050">
        <v>0</v>
      </c>
      <c r="E5249" s="612">
        <f t="shared" si="81"/>
        <v>854747.48999999417</v>
      </c>
    </row>
    <row r="5250" spans="1:5" ht="22.5" customHeight="1">
      <c r="A5250" s="1044" t="s">
        <v>26289</v>
      </c>
      <c r="B5250" s="1044" t="s">
        <v>26290</v>
      </c>
      <c r="C5250" s="1406">
        <v>25000</v>
      </c>
      <c r="D5250" s="1050">
        <v>0</v>
      </c>
      <c r="E5250" s="612">
        <f t="shared" si="81"/>
        <v>879747.48999999417</v>
      </c>
    </row>
    <row r="5251" spans="1:5" ht="22.5" customHeight="1">
      <c r="A5251" s="1044" t="s">
        <v>26291</v>
      </c>
      <c r="B5251" s="1044" t="s">
        <v>26292</v>
      </c>
      <c r="C5251" s="1406">
        <v>5000</v>
      </c>
      <c r="D5251" s="1050">
        <v>0</v>
      </c>
      <c r="E5251" s="612">
        <f t="shared" ref="E5251:E5314" si="82">E5250-D5251+C5251</f>
        <v>884747.48999999417</v>
      </c>
    </row>
    <row r="5252" spans="1:5" ht="22.5" customHeight="1">
      <c r="A5252" s="1044" t="s">
        <v>26293</v>
      </c>
      <c r="B5252" s="1044" t="s">
        <v>26294</v>
      </c>
      <c r="C5252" s="1406">
        <v>40000</v>
      </c>
      <c r="D5252" s="1050">
        <v>0</v>
      </c>
      <c r="E5252" s="612">
        <f t="shared" si="82"/>
        <v>924747.48999999417</v>
      </c>
    </row>
    <row r="5253" spans="1:5" ht="22.5" customHeight="1">
      <c r="A5253" s="1044" t="s">
        <v>26295</v>
      </c>
      <c r="B5253" s="1044" t="s">
        <v>26296</v>
      </c>
      <c r="C5253" s="1406">
        <v>30000</v>
      </c>
      <c r="D5253" s="1050">
        <v>0</v>
      </c>
      <c r="E5253" s="612">
        <f t="shared" si="82"/>
        <v>954747.48999999417</v>
      </c>
    </row>
    <row r="5254" spans="1:5" ht="22.5" customHeight="1">
      <c r="A5254" s="1044" t="s">
        <v>26297</v>
      </c>
      <c r="B5254" s="1044" t="s">
        <v>26298</v>
      </c>
      <c r="C5254" s="1406">
        <v>35000</v>
      </c>
      <c r="D5254" s="1050">
        <v>0</v>
      </c>
      <c r="E5254" s="612">
        <f t="shared" si="82"/>
        <v>989747.48999999417</v>
      </c>
    </row>
    <row r="5255" spans="1:5" ht="22.5" customHeight="1">
      <c r="A5255" s="1044" t="s">
        <v>26299</v>
      </c>
      <c r="B5255" s="1044" t="s">
        <v>26300</v>
      </c>
      <c r="C5255" s="1406">
        <v>24500</v>
      </c>
      <c r="D5255" s="1050">
        <v>0</v>
      </c>
      <c r="E5255" s="612">
        <f t="shared" si="82"/>
        <v>1014247.4899999942</v>
      </c>
    </row>
    <row r="5256" spans="1:5" ht="22.5" customHeight="1">
      <c r="A5256" s="1044" t="s">
        <v>26301</v>
      </c>
      <c r="B5256" s="1044" t="s">
        <v>8336</v>
      </c>
      <c r="C5256" s="1050">
        <v>0</v>
      </c>
      <c r="D5256" s="1050">
        <v>600</v>
      </c>
      <c r="E5256" s="612">
        <f t="shared" si="82"/>
        <v>1013647.4899999942</v>
      </c>
    </row>
    <row r="5257" spans="1:5" ht="22.5" customHeight="1">
      <c r="A5257" s="1044" t="s">
        <v>26302</v>
      </c>
      <c r="B5257" s="1044" t="s">
        <v>26303</v>
      </c>
      <c r="C5257" s="1050">
        <v>0</v>
      </c>
      <c r="D5257" s="1050">
        <v>15000</v>
      </c>
      <c r="E5257" s="612">
        <f t="shared" si="82"/>
        <v>998647.48999999417</v>
      </c>
    </row>
    <row r="5258" spans="1:5" ht="22.5" customHeight="1">
      <c r="A5258" s="1044" t="s">
        <v>26302</v>
      </c>
      <c r="B5258" s="1044" t="s">
        <v>26304</v>
      </c>
      <c r="C5258" s="1050">
        <v>0</v>
      </c>
      <c r="D5258" s="1050">
        <v>26.88</v>
      </c>
      <c r="E5258" s="612">
        <f t="shared" si="82"/>
        <v>998620.60999999417</v>
      </c>
    </row>
    <row r="5259" spans="1:5" ht="22.5" customHeight="1">
      <c r="A5259" s="1044" t="s">
        <v>26302</v>
      </c>
      <c r="B5259" s="1044" t="s">
        <v>26305</v>
      </c>
      <c r="C5259" s="1050">
        <v>0</v>
      </c>
      <c r="D5259" s="1050">
        <v>25000</v>
      </c>
      <c r="E5259" s="612">
        <f t="shared" si="82"/>
        <v>973620.60999999417</v>
      </c>
    </row>
    <row r="5260" spans="1:5" ht="22.5" customHeight="1">
      <c r="A5260" s="1044" t="s">
        <v>26302</v>
      </c>
      <c r="B5260" s="1044" t="s">
        <v>26306</v>
      </c>
      <c r="C5260" s="1050">
        <v>0</v>
      </c>
      <c r="D5260" s="1050">
        <v>53.75</v>
      </c>
      <c r="E5260" s="612">
        <f t="shared" si="82"/>
        <v>973566.85999999417</v>
      </c>
    </row>
    <row r="5261" spans="1:5" ht="22.5" customHeight="1">
      <c r="A5261" s="1044" t="s">
        <v>26302</v>
      </c>
      <c r="B5261" s="1044" t="s">
        <v>26307</v>
      </c>
      <c r="C5261" s="1050">
        <v>0</v>
      </c>
      <c r="D5261" s="1050">
        <v>250000</v>
      </c>
      <c r="E5261" s="612">
        <f t="shared" si="82"/>
        <v>723566.85999999417</v>
      </c>
    </row>
    <row r="5262" spans="1:5" ht="22.5" customHeight="1">
      <c r="A5262" s="1044" t="s">
        <v>26308</v>
      </c>
      <c r="B5262" s="1044" t="s">
        <v>26309</v>
      </c>
      <c r="C5262" s="1406">
        <v>20000</v>
      </c>
      <c r="D5262" s="1050">
        <v>0</v>
      </c>
      <c r="E5262" s="612">
        <f t="shared" si="82"/>
        <v>743566.85999999417</v>
      </c>
    </row>
    <row r="5263" spans="1:5" ht="22.5" customHeight="1">
      <c r="A5263" s="1044" t="s">
        <v>26310</v>
      </c>
      <c r="B5263" s="1044" t="s">
        <v>26311</v>
      </c>
      <c r="C5263" s="1406">
        <v>20000</v>
      </c>
      <c r="D5263" s="1050">
        <v>0</v>
      </c>
      <c r="E5263" s="612">
        <f t="shared" si="82"/>
        <v>763566.85999999417</v>
      </c>
    </row>
    <row r="5264" spans="1:5" ht="22.5" customHeight="1">
      <c r="A5264" s="1044" t="s">
        <v>26312</v>
      </c>
      <c r="B5264" s="1044" t="s">
        <v>26313</v>
      </c>
      <c r="C5264" s="1406">
        <v>20000</v>
      </c>
      <c r="D5264" s="1050">
        <v>0</v>
      </c>
      <c r="E5264" s="612">
        <f t="shared" si="82"/>
        <v>783566.85999999417</v>
      </c>
    </row>
    <row r="5265" spans="1:5" ht="22.5" customHeight="1">
      <c r="A5265" s="1044" t="s">
        <v>26314</v>
      </c>
      <c r="B5265" s="1044" t="s">
        <v>26315</v>
      </c>
      <c r="C5265" s="1406">
        <v>20000</v>
      </c>
      <c r="D5265" s="1050">
        <v>0</v>
      </c>
      <c r="E5265" s="612">
        <f t="shared" si="82"/>
        <v>803566.85999999417</v>
      </c>
    </row>
    <row r="5266" spans="1:5" ht="22.5" customHeight="1">
      <c r="A5266" s="1044" t="s">
        <v>26364</v>
      </c>
      <c r="B5266" s="1044" t="s">
        <v>26365</v>
      </c>
      <c r="C5266" s="1406">
        <v>16500</v>
      </c>
      <c r="D5266" s="1050">
        <v>0</v>
      </c>
      <c r="E5266" s="612">
        <f t="shared" si="82"/>
        <v>820066.85999999417</v>
      </c>
    </row>
    <row r="5267" spans="1:5" ht="22.5" customHeight="1">
      <c r="A5267" s="1044" t="s">
        <v>26366</v>
      </c>
      <c r="B5267" s="1044" t="s">
        <v>26367</v>
      </c>
      <c r="C5267" s="1406">
        <v>20000</v>
      </c>
      <c r="D5267" s="1050">
        <v>0</v>
      </c>
      <c r="E5267" s="612">
        <f t="shared" si="82"/>
        <v>840066.85999999417</v>
      </c>
    </row>
    <row r="5268" spans="1:5" ht="22.5" customHeight="1">
      <c r="A5268" s="1044" t="s">
        <v>26368</v>
      </c>
      <c r="B5268" s="1044" t="s">
        <v>26369</v>
      </c>
      <c r="C5268" s="1050">
        <v>0</v>
      </c>
      <c r="D5268" s="1050">
        <v>53.75</v>
      </c>
      <c r="E5268" s="612">
        <f t="shared" si="82"/>
        <v>840013.10999999417</v>
      </c>
    </row>
    <row r="5269" spans="1:5" ht="22.5" customHeight="1">
      <c r="A5269" s="1044" t="s">
        <v>26368</v>
      </c>
      <c r="B5269" s="1044" t="s">
        <v>26370</v>
      </c>
      <c r="C5269" s="1050">
        <v>0</v>
      </c>
      <c r="D5269" s="1050">
        <v>109900</v>
      </c>
      <c r="E5269" s="612">
        <f t="shared" si="82"/>
        <v>730113.10999999417</v>
      </c>
    </row>
    <row r="5270" spans="1:5" ht="22.5" customHeight="1">
      <c r="A5270" s="1044" t="s">
        <v>26368</v>
      </c>
      <c r="B5270" s="1044" t="s">
        <v>26371</v>
      </c>
      <c r="C5270" s="1050">
        <v>0</v>
      </c>
      <c r="D5270" s="1050">
        <v>90413.56</v>
      </c>
      <c r="E5270" s="612">
        <f t="shared" si="82"/>
        <v>639699.54999999423</v>
      </c>
    </row>
    <row r="5271" spans="1:5" ht="22.5" customHeight="1">
      <c r="A5271" s="1044" t="s">
        <v>26368</v>
      </c>
      <c r="B5271" s="1044" t="s">
        <v>26372</v>
      </c>
      <c r="C5271" s="1050">
        <v>0</v>
      </c>
      <c r="D5271" s="1050">
        <v>248000</v>
      </c>
      <c r="E5271" s="612">
        <f t="shared" si="82"/>
        <v>391699.54999999423</v>
      </c>
    </row>
    <row r="5272" spans="1:5" ht="22.5" customHeight="1">
      <c r="A5272" s="1044" t="s">
        <v>26373</v>
      </c>
      <c r="B5272" s="1044" t="s">
        <v>26374</v>
      </c>
      <c r="C5272" s="1406">
        <v>15000</v>
      </c>
      <c r="D5272" s="1050">
        <v>0</v>
      </c>
      <c r="E5272" s="612">
        <f t="shared" si="82"/>
        <v>406699.54999999423</v>
      </c>
    </row>
    <row r="5273" spans="1:5" ht="22.5" customHeight="1">
      <c r="A5273" s="1044" t="s">
        <v>26375</v>
      </c>
      <c r="B5273" s="1044" t="s">
        <v>26376</v>
      </c>
      <c r="C5273" s="1406">
        <v>20000</v>
      </c>
      <c r="D5273" s="1050">
        <v>0</v>
      </c>
      <c r="E5273" s="612">
        <f t="shared" si="82"/>
        <v>426699.54999999423</v>
      </c>
    </row>
    <row r="5274" spans="1:5" ht="22.5" customHeight="1">
      <c r="A5274" s="1044" t="s">
        <v>26377</v>
      </c>
      <c r="B5274" s="1044" t="s">
        <v>26378</v>
      </c>
      <c r="C5274" s="1406">
        <v>20000</v>
      </c>
      <c r="D5274" s="1050">
        <v>0</v>
      </c>
      <c r="E5274" s="612">
        <f t="shared" si="82"/>
        <v>446699.54999999423</v>
      </c>
    </row>
    <row r="5275" spans="1:5" ht="22.5" customHeight="1">
      <c r="A5275" s="1044" t="s">
        <v>26379</v>
      </c>
      <c r="B5275" s="1044" t="s">
        <v>26380</v>
      </c>
      <c r="C5275" s="1406">
        <v>5000</v>
      </c>
      <c r="D5275" s="1050">
        <v>0</v>
      </c>
      <c r="E5275" s="612">
        <f t="shared" si="82"/>
        <v>451699.54999999423</v>
      </c>
    </row>
    <row r="5276" spans="1:5" ht="22.5" customHeight="1">
      <c r="A5276" s="1044" t="s">
        <v>26381</v>
      </c>
      <c r="B5276" s="1044" t="s">
        <v>22384</v>
      </c>
      <c r="C5276" s="1406">
        <v>15000</v>
      </c>
      <c r="D5276" s="1050">
        <v>0</v>
      </c>
      <c r="E5276" s="612">
        <f t="shared" si="82"/>
        <v>466699.54999999423</v>
      </c>
    </row>
    <row r="5277" spans="1:5" ht="22.5" customHeight="1">
      <c r="A5277" s="1044" t="s">
        <v>26350</v>
      </c>
      <c r="B5277" s="1044" t="s">
        <v>26351</v>
      </c>
      <c r="C5277" s="1050">
        <v>0</v>
      </c>
      <c r="D5277" s="1050">
        <v>6712.32</v>
      </c>
      <c r="E5277" s="612">
        <f t="shared" si="82"/>
        <v>459987.22999999422</v>
      </c>
    </row>
    <row r="5278" spans="1:5" ht="22.5" customHeight="1">
      <c r="A5278" s="1044" t="s">
        <v>26382</v>
      </c>
      <c r="B5278" s="1044" t="s">
        <v>26383</v>
      </c>
      <c r="C5278" s="1406">
        <v>30000</v>
      </c>
      <c r="D5278" s="1050">
        <v>0</v>
      </c>
      <c r="E5278" s="612">
        <f t="shared" si="82"/>
        <v>489987.22999999422</v>
      </c>
    </row>
    <row r="5279" spans="1:5" ht="22.5" customHeight="1">
      <c r="A5279" s="1044" t="s">
        <v>26384</v>
      </c>
      <c r="B5279" s="1044" t="s">
        <v>26385</v>
      </c>
      <c r="C5279" s="1406">
        <v>20000</v>
      </c>
      <c r="D5279" s="1050">
        <v>0</v>
      </c>
      <c r="E5279" s="612">
        <f t="shared" si="82"/>
        <v>509987.22999999422</v>
      </c>
    </row>
    <row r="5280" spans="1:5" ht="22.5" customHeight="1">
      <c r="A5280" s="1044" t="s">
        <v>26386</v>
      </c>
      <c r="B5280" s="1044" t="s">
        <v>26387</v>
      </c>
      <c r="C5280" s="1406">
        <v>15000</v>
      </c>
      <c r="D5280" s="1050">
        <v>0</v>
      </c>
      <c r="E5280" s="612">
        <f t="shared" si="82"/>
        <v>524987.22999999416</v>
      </c>
    </row>
    <row r="5281" spans="1:6" ht="22.5" customHeight="1">
      <c r="A5281" s="1044" t="s">
        <v>26388</v>
      </c>
      <c r="B5281" s="1044" t="s">
        <v>26389</v>
      </c>
      <c r="C5281" s="1406">
        <v>20000</v>
      </c>
      <c r="D5281" s="1050">
        <v>0</v>
      </c>
      <c r="E5281" s="612">
        <f t="shared" si="82"/>
        <v>544987.22999999416</v>
      </c>
    </row>
    <row r="5282" spans="1:6" ht="22.5" customHeight="1">
      <c r="A5282" s="1044" t="s">
        <v>26390</v>
      </c>
      <c r="B5282" s="1044" t="s">
        <v>26391</v>
      </c>
      <c r="C5282" s="1406">
        <v>10000</v>
      </c>
      <c r="D5282" s="1050">
        <v>0</v>
      </c>
      <c r="E5282" s="612">
        <f t="shared" si="82"/>
        <v>554987.22999999416</v>
      </c>
    </row>
    <row r="5283" spans="1:6" ht="22.5" customHeight="1">
      <c r="A5283" s="1044" t="s">
        <v>26392</v>
      </c>
      <c r="B5283" s="1044" t="s">
        <v>26393</v>
      </c>
      <c r="C5283" s="1406">
        <v>20000</v>
      </c>
      <c r="D5283" s="1050">
        <v>0</v>
      </c>
      <c r="E5283" s="612">
        <f t="shared" si="82"/>
        <v>574987.22999999416</v>
      </c>
    </row>
    <row r="5284" spans="1:6" ht="22.5" customHeight="1">
      <c r="A5284" s="1044" t="s">
        <v>26394</v>
      </c>
      <c r="B5284" s="1044" t="s">
        <v>26395</v>
      </c>
      <c r="C5284" s="1406">
        <v>20000</v>
      </c>
      <c r="D5284" s="1050">
        <v>0</v>
      </c>
      <c r="E5284" s="612">
        <f t="shared" si="82"/>
        <v>594987.22999999416</v>
      </c>
    </row>
    <row r="5285" spans="1:6" ht="22.5" customHeight="1">
      <c r="A5285" s="1044" t="s">
        <v>26396</v>
      </c>
      <c r="B5285" s="1044" t="s">
        <v>8336</v>
      </c>
      <c r="C5285" s="1050">
        <v>0</v>
      </c>
      <c r="D5285" s="1050">
        <v>800</v>
      </c>
      <c r="E5285" s="612">
        <f t="shared" si="82"/>
        <v>594187.22999999416</v>
      </c>
    </row>
    <row r="5286" spans="1:6" ht="22.5" customHeight="1">
      <c r="A5286" s="1044" t="s">
        <v>26397</v>
      </c>
      <c r="B5286" s="1044" t="s">
        <v>26398</v>
      </c>
      <c r="C5286" s="1406">
        <v>20000</v>
      </c>
      <c r="D5286" s="1050">
        <v>0</v>
      </c>
      <c r="E5286" s="612">
        <f t="shared" si="82"/>
        <v>614187.22999999416</v>
      </c>
    </row>
    <row r="5287" spans="1:6" ht="22.5" customHeight="1">
      <c r="A5287" s="1044" t="s">
        <v>26399</v>
      </c>
      <c r="B5287" s="1044" t="s">
        <v>26400</v>
      </c>
      <c r="C5287" s="1406">
        <v>20000</v>
      </c>
      <c r="D5287" s="1050">
        <v>0</v>
      </c>
      <c r="E5287" s="612">
        <f t="shared" si="82"/>
        <v>634187.22999999416</v>
      </c>
    </row>
    <row r="5288" spans="1:6" ht="22.5" customHeight="1">
      <c r="A5288" s="1044" t="s">
        <v>26401</v>
      </c>
      <c r="B5288" s="1044" t="s">
        <v>26402</v>
      </c>
      <c r="C5288" s="1406">
        <v>20000</v>
      </c>
      <c r="D5288" s="1050">
        <v>0</v>
      </c>
      <c r="E5288" s="612">
        <f t="shared" si="82"/>
        <v>654187.22999999416</v>
      </c>
    </row>
    <row r="5289" spans="1:6" ht="22.5" customHeight="1">
      <c r="A5289" s="1044" t="s">
        <v>26403</v>
      </c>
      <c r="B5289" s="1044" t="s">
        <v>26404</v>
      </c>
      <c r="C5289" s="1406">
        <v>30000</v>
      </c>
      <c r="D5289" s="1050">
        <v>0</v>
      </c>
      <c r="E5289" s="612">
        <f t="shared" si="82"/>
        <v>684187.22999999416</v>
      </c>
    </row>
    <row r="5290" spans="1:6" ht="22.5" customHeight="1">
      <c r="A5290" s="1044" t="s">
        <v>26405</v>
      </c>
      <c r="B5290" s="1044" t="s">
        <v>23218</v>
      </c>
      <c r="C5290" s="1406">
        <v>14000</v>
      </c>
      <c r="D5290" s="1050">
        <v>0</v>
      </c>
      <c r="E5290" s="612">
        <f t="shared" si="82"/>
        <v>698187.22999999416</v>
      </c>
    </row>
    <row r="5291" spans="1:6" ht="22.5" customHeight="1">
      <c r="A5291" s="1044" t="s">
        <v>26406</v>
      </c>
      <c r="B5291" s="1044" t="s">
        <v>26407</v>
      </c>
      <c r="C5291" s="1406">
        <v>20000</v>
      </c>
      <c r="D5291" s="1050">
        <v>0</v>
      </c>
      <c r="E5291" s="612">
        <f t="shared" si="82"/>
        <v>718187.22999999416</v>
      </c>
    </row>
    <row r="5292" spans="1:6" s="1023" customFormat="1" ht="22.5" customHeight="1">
      <c r="A5292" s="1298" t="s">
        <v>26408</v>
      </c>
      <c r="B5292" s="1298" t="s">
        <v>26409</v>
      </c>
      <c r="C5292" s="1408">
        <v>80000</v>
      </c>
      <c r="D5292" s="1408">
        <v>0</v>
      </c>
      <c r="E5292" s="1369">
        <f t="shared" si="82"/>
        <v>798187.22999999416</v>
      </c>
      <c r="F5292" s="1358"/>
    </row>
    <row r="5293" spans="1:6" ht="22.5" customHeight="1">
      <c r="A5293" s="1044" t="s">
        <v>26410</v>
      </c>
      <c r="B5293" s="1044" t="s">
        <v>26411</v>
      </c>
      <c r="C5293" s="1406">
        <v>20000</v>
      </c>
      <c r="D5293" s="1050">
        <v>0</v>
      </c>
      <c r="E5293" s="612">
        <f t="shared" si="82"/>
        <v>818187.22999999416</v>
      </c>
    </row>
    <row r="5294" spans="1:6" ht="22.5" customHeight="1">
      <c r="A5294" s="1044" t="s">
        <v>26412</v>
      </c>
      <c r="B5294" s="1044" t="s">
        <v>26413</v>
      </c>
      <c r="C5294" s="1406">
        <v>50000</v>
      </c>
      <c r="D5294" s="1050">
        <v>0</v>
      </c>
      <c r="E5294" s="612">
        <f t="shared" si="82"/>
        <v>868187.22999999416</v>
      </c>
    </row>
    <row r="5295" spans="1:6" ht="22.5" customHeight="1">
      <c r="A5295" s="1044" t="s">
        <v>26414</v>
      </c>
      <c r="B5295" s="1044" t="s">
        <v>26415</v>
      </c>
      <c r="C5295" s="1406">
        <v>7000</v>
      </c>
      <c r="D5295" s="1050">
        <v>0</v>
      </c>
      <c r="E5295" s="612">
        <f t="shared" si="82"/>
        <v>875187.22999999416</v>
      </c>
    </row>
    <row r="5296" spans="1:6" ht="22.5" customHeight="1">
      <c r="A5296" s="1044" t="s">
        <v>26416</v>
      </c>
      <c r="B5296" s="1044" t="s">
        <v>26417</v>
      </c>
      <c r="C5296" s="1406">
        <v>30000</v>
      </c>
      <c r="D5296" s="1050">
        <v>0</v>
      </c>
      <c r="E5296" s="612">
        <f t="shared" si="82"/>
        <v>905187.22999999416</v>
      </c>
    </row>
    <row r="5297" spans="1:5" ht="22.5" customHeight="1">
      <c r="A5297" s="1044" t="s">
        <v>26418</v>
      </c>
      <c r="B5297" s="1044" t="s">
        <v>26419</v>
      </c>
      <c r="C5297" s="1406">
        <v>15000</v>
      </c>
      <c r="D5297" s="1050">
        <v>0</v>
      </c>
      <c r="E5297" s="612">
        <f t="shared" si="82"/>
        <v>920187.22999999416</v>
      </c>
    </row>
    <row r="5298" spans="1:5" ht="22.5" customHeight="1">
      <c r="A5298" s="1044" t="s">
        <v>26420</v>
      </c>
      <c r="B5298" s="1044" t="s">
        <v>26421</v>
      </c>
      <c r="C5298" s="1406">
        <v>5000</v>
      </c>
      <c r="D5298" s="1050">
        <v>0</v>
      </c>
      <c r="E5298" s="612">
        <f t="shared" si="82"/>
        <v>925187.22999999416</v>
      </c>
    </row>
    <row r="5299" spans="1:5" ht="22.5" customHeight="1">
      <c r="A5299" s="1044" t="s">
        <v>26422</v>
      </c>
      <c r="B5299" s="1044" t="s">
        <v>26423</v>
      </c>
      <c r="C5299" s="1406">
        <v>17000</v>
      </c>
      <c r="D5299" s="1050">
        <v>0</v>
      </c>
      <c r="E5299" s="612">
        <f t="shared" si="82"/>
        <v>942187.22999999416</v>
      </c>
    </row>
    <row r="5300" spans="1:5" ht="22.5" customHeight="1">
      <c r="A5300" s="1044" t="s">
        <v>26424</v>
      </c>
      <c r="B5300" s="1044" t="s">
        <v>26425</v>
      </c>
      <c r="C5300" s="1406">
        <v>28000</v>
      </c>
      <c r="D5300" s="1050">
        <v>0</v>
      </c>
      <c r="E5300" s="612">
        <f t="shared" si="82"/>
        <v>970187.22999999416</v>
      </c>
    </row>
    <row r="5301" spans="1:5" ht="22.5" customHeight="1">
      <c r="A5301" s="1044" t="s">
        <v>26426</v>
      </c>
      <c r="B5301" s="1044" t="s">
        <v>26427</v>
      </c>
      <c r="C5301" s="1406">
        <v>19000</v>
      </c>
      <c r="D5301" s="1050">
        <v>0</v>
      </c>
      <c r="E5301" s="612">
        <f t="shared" si="82"/>
        <v>989187.22999999416</v>
      </c>
    </row>
    <row r="5302" spans="1:5" ht="22.5" customHeight="1">
      <c r="A5302" s="1044" t="s">
        <v>26428</v>
      </c>
      <c r="B5302" s="1044" t="s">
        <v>26429</v>
      </c>
      <c r="C5302" s="1406">
        <v>15000</v>
      </c>
      <c r="D5302" s="1050">
        <v>0</v>
      </c>
      <c r="E5302" s="612">
        <f t="shared" si="82"/>
        <v>1004187.2299999942</v>
      </c>
    </row>
    <row r="5303" spans="1:5" ht="22.5" customHeight="1">
      <c r="A5303" s="1044" t="s">
        <v>26430</v>
      </c>
      <c r="B5303" s="1044" t="s">
        <v>26431</v>
      </c>
      <c r="C5303" s="1406">
        <v>20000</v>
      </c>
      <c r="D5303" s="1050">
        <v>0</v>
      </c>
      <c r="E5303" s="612">
        <f t="shared" si="82"/>
        <v>1024187.2299999942</v>
      </c>
    </row>
    <row r="5304" spans="1:5" ht="22.5" customHeight="1">
      <c r="A5304" s="1044" t="s">
        <v>26432</v>
      </c>
      <c r="B5304" s="1044" t="s">
        <v>26433</v>
      </c>
      <c r="C5304" s="1406">
        <v>20000</v>
      </c>
      <c r="D5304" s="1050">
        <v>0</v>
      </c>
      <c r="E5304" s="612">
        <f t="shared" si="82"/>
        <v>1044187.2299999942</v>
      </c>
    </row>
    <row r="5305" spans="1:5" ht="22.5" customHeight="1">
      <c r="A5305" s="1044" t="s">
        <v>26434</v>
      </c>
      <c r="B5305" s="1044" t="s">
        <v>26435</v>
      </c>
      <c r="C5305" s="1406">
        <v>30000</v>
      </c>
      <c r="D5305" s="1050">
        <v>0</v>
      </c>
      <c r="E5305" s="612">
        <f t="shared" si="82"/>
        <v>1074187.2299999942</v>
      </c>
    </row>
    <row r="5306" spans="1:5" ht="22.5" customHeight="1">
      <c r="A5306" s="1044" t="s">
        <v>26436</v>
      </c>
      <c r="B5306" s="1044" t="s">
        <v>26437</v>
      </c>
      <c r="C5306" s="1406">
        <v>20000</v>
      </c>
      <c r="D5306" s="1050">
        <v>0</v>
      </c>
      <c r="E5306" s="612">
        <f t="shared" si="82"/>
        <v>1094187.2299999942</v>
      </c>
    </row>
    <row r="5307" spans="1:5" ht="22.5" customHeight="1">
      <c r="A5307" s="1044" t="s">
        <v>26438</v>
      </c>
      <c r="B5307" s="1044" t="s">
        <v>26439</v>
      </c>
      <c r="C5307" s="1406">
        <v>20000</v>
      </c>
      <c r="D5307" s="1050">
        <v>0</v>
      </c>
      <c r="E5307" s="612">
        <f t="shared" si="82"/>
        <v>1114187.2299999942</v>
      </c>
    </row>
    <row r="5308" spans="1:5" ht="22.5" customHeight="1">
      <c r="A5308" s="1044" t="s">
        <v>26440</v>
      </c>
      <c r="B5308" s="1044" t="s">
        <v>26441</v>
      </c>
      <c r="C5308" s="1406">
        <v>20000</v>
      </c>
      <c r="D5308" s="1050">
        <v>0</v>
      </c>
      <c r="E5308" s="612">
        <f t="shared" si="82"/>
        <v>1134187.2299999942</v>
      </c>
    </row>
    <row r="5309" spans="1:5" ht="22.5" customHeight="1">
      <c r="A5309" s="1044" t="s">
        <v>26442</v>
      </c>
      <c r="B5309" s="1044" t="s">
        <v>26443</v>
      </c>
      <c r="C5309" s="1406">
        <v>20000</v>
      </c>
      <c r="D5309" s="1050">
        <v>0</v>
      </c>
      <c r="E5309" s="612">
        <f t="shared" si="82"/>
        <v>1154187.2299999942</v>
      </c>
    </row>
    <row r="5310" spans="1:5" ht="22.5" customHeight="1">
      <c r="A5310" s="1044" t="s">
        <v>26444</v>
      </c>
      <c r="B5310" s="1044" t="s">
        <v>26445</v>
      </c>
      <c r="C5310" s="1406">
        <v>20000</v>
      </c>
      <c r="D5310" s="1050">
        <v>0</v>
      </c>
      <c r="E5310" s="612">
        <f t="shared" si="82"/>
        <v>1174187.2299999942</v>
      </c>
    </row>
    <row r="5311" spans="1:5" ht="22.5" customHeight="1">
      <c r="A5311" s="1044" t="s">
        <v>26446</v>
      </c>
      <c r="B5311" s="1044" t="s">
        <v>26447</v>
      </c>
      <c r="C5311" s="1406">
        <v>20000</v>
      </c>
      <c r="D5311" s="1050">
        <v>0</v>
      </c>
      <c r="E5311" s="612">
        <f t="shared" si="82"/>
        <v>1194187.2299999942</v>
      </c>
    </row>
    <row r="5312" spans="1:5" ht="22.5" customHeight="1">
      <c r="A5312" s="1044" t="s">
        <v>26448</v>
      </c>
      <c r="B5312" s="1044" t="s">
        <v>26449</v>
      </c>
      <c r="C5312" s="1406">
        <v>20000</v>
      </c>
      <c r="D5312" s="1050">
        <v>0</v>
      </c>
      <c r="E5312" s="612">
        <f t="shared" si="82"/>
        <v>1214187.2299999942</v>
      </c>
    </row>
    <row r="5313" spans="1:5" ht="22.5" customHeight="1">
      <c r="A5313" s="1044" t="s">
        <v>26450</v>
      </c>
      <c r="B5313" s="1044" t="s">
        <v>26451</v>
      </c>
      <c r="C5313" s="1406">
        <v>20000</v>
      </c>
      <c r="D5313" s="1050">
        <v>0</v>
      </c>
      <c r="E5313" s="612">
        <f t="shared" si="82"/>
        <v>1234187.2299999942</v>
      </c>
    </row>
    <row r="5314" spans="1:5" ht="22.5" customHeight="1">
      <c r="A5314" s="1044" t="s">
        <v>26452</v>
      </c>
      <c r="B5314" s="1044" t="s">
        <v>26453</v>
      </c>
      <c r="C5314" s="1406">
        <v>5000</v>
      </c>
      <c r="D5314" s="1050">
        <v>0</v>
      </c>
      <c r="E5314" s="612">
        <f t="shared" si="82"/>
        <v>1239187.2299999942</v>
      </c>
    </row>
    <row r="5315" spans="1:5" ht="22.5" customHeight="1">
      <c r="A5315" s="1044" t="s">
        <v>26452</v>
      </c>
      <c r="B5315" s="1044" t="s">
        <v>26454</v>
      </c>
      <c r="C5315" s="1406">
        <v>16000</v>
      </c>
      <c r="D5315" s="1050">
        <v>0</v>
      </c>
      <c r="E5315" s="612">
        <f t="shared" ref="E5315:E5378" si="83">E5314-D5315+C5315</f>
        <v>1255187.2299999942</v>
      </c>
    </row>
    <row r="5316" spans="1:5" ht="22.5" customHeight="1">
      <c r="A5316" s="1044" t="s">
        <v>26455</v>
      </c>
      <c r="B5316" s="1044" t="s">
        <v>26456</v>
      </c>
      <c r="C5316" s="1406">
        <v>20000</v>
      </c>
      <c r="D5316" s="1050">
        <v>0</v>
      </c>
      <c r="E5316" s="612">
        <f t="shared" si="83"/>
        <v>1275187.2299999942</v>
      </c>
    </row>
    <row r="5317" spans="1:5" ht="22.5" customHeight="1">
      <c r="A5317" s="1044" t="s">
        <v>26457</v>
      </c>
      <c r="B5317" s="1044" t="s">
        <v>26458</v>
      </c>
      <c r="C5317" s="1406">
        <v>20000</v>
      </c>
      <c r="D5317" s="1050">
        <v>0</v>
      </c>
      <c r="E5317" s="612">
        <f t="shared" si="83"/>
        <v>1295187.2299999942</v>
      </c>
    </row>
    <row r="5318" spans="1:5" ht="22.5" customHeight="1">
      <c r="A5318" s="1044" t="s">
        <v>26459</v>
      </c>
      <c r="B5318" s="1044" t="s">
        <v>26460</v>
      </c>
      <c r="C5318" s="1406">
        <v>40000</v>
      </c>
      <c r="D5318" s="1050">
        <v>0</v>
      </c>
      <c r="E5318" s="612">
        <f t="shared" si="83"/>
        <v>1335187.2299999942</v>
      </c>
    </row>
    <row r="5319" spans="1:5" ht="22.5" customHeight="1">
      <c r="A5319" s="1044" t="s">
        <v>26461</v>
      </c>
      <c r="B5319" s="1044" t="s">
        <v>26462</v>
      </c>
      <c r="C5319" s="1406">
        <v>20000</v>
      </c>
      <c r="D5319" s="1050">
        <v>0</v>
      </c>
      <c r="E5319" s="612">
        <f t="shared" si="83"/>
        <v>1355187.2299999942</v>
      </c>
    </row>
    <row r="5320" spans="1:5" ht="22.5" customHeight="1">
      <c r="A5320" s="1044" t="s">
        <v>26463</v>
      </c>
      <c r="B5320" s="1044" t="s">
        <v>26464</v>
      </c>
      <c r="C5320" s="1406">
        <v>40000</v>
      </c>
      <c r="D5320" s="1050">
        <v>0</v>
      </c>
      <c r="E5320" s="612">
        <f t="shared" si="83"/>
        <v>1395187.2299999942</v>
      </c>
    </row>
    <row r="5321" spans="1:5" ht="22.5" customHeight="1">
      <c r="A5321" s="1044" t="s">
        <v>26465</v>
      </c>
      <c r="B5321" s="1044" t="s">
        <v>26466</v>
      </c>
      <c r="C5321" s="1406">
        <v>21000</v>
      </c>
      <c r="D5321" s="1050">
        <v>0</v>
      </c>
      <c r="E5321" s="612">
        <f t="shared" si="83"/>
        <v>1416187.2299999942</v>
      </c>
    </row>
    <row r="5322" spans="1:5" ht="22.5" customHeight="1">
      <c r="A5322" s="1044" t="s">
        <v>26467</v>
      </c>
      <c r="B5322" s="1044" t="s">
        <v>24180</v>
      </c>
      <c r="C5322" s="1406">
        <v>10000</v>
      </c>
      <c r="D5322" s="1050">
        <v>0</v>
      </c>
      <c r="E5322" s="612">
        <f t="shared" si="83"/>
        <v>1426187.2299999942</v>
      </c>
    </row>
    <row r="5323" spans="1:5" ht="22.5" customHeight="1">
      <c r="A5323" s="1044" t="s">
        <v>26468</v>
      </c>
      <c r="B5323" s="1044" t="s">
        <v>26469</v>
      </c>
      <c r="C5323" s="1406">
        <v>20000</v>
      </c>
      <c r="D5323" s="1050">
        <v>0</v>
      </c>
      <c r="E5323" s="612">
        <f t="shared" si="83"/>
        <v>1446187.2299999942</v>
      </c>
    </row>
    <row r="5324" spans="1:5" ht="22.5" customHeight="1">
      <c r="A5324" s="1044" t="s">
        <v>26470</v>
      </c>
      <c r="B5324" s="1044" t="s">
        <v>26471</v>
      </c>
      <c r="C5324" s="1406">
        <v>20000</v>
      </c>
      <c r="D5324" s="1050">
        <v>0</v>
      </c>
      <c r="E5324" s="612">
        <f t="shared" si="83"/>
        <v>1466187.2299999942</v>
      </c>
    </row>
    <row r="5325" spans="1:5" ht="22.5" customHeight="1">
      <c r="A5325" s="1044" t="s">
        <v>26472</v>
      </c>
      <c r="B5325" s="1044" t="s">
        <v>26473</v>
      </c>
      <c r="C5325" s="1406">
        <v>20000</v>
      </c>
      <c r="D5325" s="1050">
        <v>0</v>
      </c>
      <c r="E5325" s="612">
        <f t="shared" si="83"/>
        <v>1486187.2299999942</v>
      </c>
    </row>
    <row r="5326" spans="1:5" ht="22.5" customHeight="1">
      <c r="A5326" s="1044" t="s">
        <v>26474</v>
      </c>
      <c r="B5326" s="1044" t="s">
        <v>26475</v>
      </c>
      <c r="C5326" s="1406">
        <v>20000</v>
      </c>
      <c r="D5326" s="1050">
        <v>0</v>
      </c>
      <c r="E5326" s="612">
        <f t="shared" si="83"/>
        <v>1506187.2299999942</v>
      </c>
    </row>
    <row r="5327" spans="1:5" ht="22.5" customHeight="1">
      <c r="A5327" s="1044" t="s">
        <v>26476</v>
      </c>
      <c r="B5327" s="1044" t="s">
        <v>26477</v>
      </c>
      <c r="C5327" s="1406">
        <v>20000</v>
      </c>
      <c r="D5327" s="1050">
        <v>0</v>
      </c>
      <c r="E5327" s="612">
        <f t="shared" si="83"/>
        <v>1526187.2299999942</v>
      </c>
    </row>
    <row r="5328" spans="1:5" ht="22.5" customHeight="1">
      <c r="A5328" s="1044" t="s">
        <v>26478</v>
      </c>
      <c r="B5328" s="1044" t="s">
        <v>26479</v>
      </c>
      <c r="C5328" s="1406">
        <v>20000</v>
      </c>
      <c r="D5328" s="1050">
        <v>0</v>
      </c>
      <c r="E5328" s="612">
        <f t="shared" si="83"/>
        <v>1546187.2299999942</v>
      </c>
    </row>
    <row r="5329" spans="1:5" ht="22.5" customHeight="1">
      <c r="A5329" s="1044" t="s">
        <v>26480</v>
      </c>
      <c r="B5329" s="1044" t="s">
        <v>26481</v>
      </c>
      <c r="C5329" s="1406">
        <v>16000</v>
      </c>
      <c r="D5329" s="1050">
        <v>0</v>
      </c>
      <c r="E5329" s="612">
        <f t="shared" si="83"/>
        <v>1562187.2299999942</v>
      </c>
    </row>
    <row r="5330" spans="1:5" ht="22.5" customHeight="1">
      <c r="A5330" s="1044" t="s">
        <v>26482</v>
      </c>
      <c r="B5330" s="1044" t="s">
        <v>26483</v>
      </c>
      <c r="C5330" s="1406">
        <v>20000</v>
      </c>
      <c r="D5330" s="1050">
        <v>0</v>
      </c>
      <c r="E5330" s="612">
        <f t="shared" si="83"/>
        <v>1582187.2299999942</v>
      </c>
    </row>
    <row r="5331" spans="1:5" ht="22.5" customHeight="1">
      <c r="A5331" s="1044" t="s">
        <v>26496</v>
      </c>
      <c r="B5331" s="1044" t="s">
        <v>26497</v>
      </c>
      <c r="C5331" s="1406">
        <v>20000</v>
      </c>
      <c r="D5331" s="1050">
        <v>0</v>
      </c>
      <c r="E5331" s="612">
        <f t="shared" si="83"/>
        <v>1602187.2299999942</v>
      </c>
    </row>
    <row r="5332" spans="1:5" ht="22.5" customHeight="1">
      <c r="A5332" s="1044" t="s">
        <v>26498</v>
      </c>
      <c r="B5332" s="1044" t="s">
        <v>26499</v>
      </c>
      <c r="C5332" s="1406">
        <v>30000</v>
      </c>
      <c r="D5332" s="1050">
        <v>0</v>
      </c>
      <c r="E5332" s="612">
        <f t="shared" si="83"/>
        <v>1632187.2299999942</v>
      </c>
    </row>
    <row r="5333" spans="1:5" ht="22.5" customHeight="1">
      <c r="A5333" s="1044" t="s">
        <v>26500</v>
      </c>
      <c r="B5333" s="1044" t="s">
        <v>26501</v>
      </c>
      <c r="C5333" s="1406">
        <v>20000</v>
      </c>
      <c r="D5333" s="1050">
        <v>0</v>
      </c>
      <c r="E5333" s="612">
        <f t="shared" si="83"/>
        <v>1652187.2299999942</v>
      </c>
    </row>
    <row r="5334" spans="1:5" ht="22.5" customHeight="1">
      <c r="A5334" s="1044" t="s">
        <v>26502</v>
      </c>
      <c r="B5334" s="1044" t="s">
        <v>8336</v>
      </c>
      <c r="C5334" s="1406">
        <v>0</v>
      </c>
      <c r="D5334" s="1050">
        <v>2100</v>
      </c>
      <c r="E5334" s="612">
        <f t="shared" si="83"/>
        <v>1650087.2299999942</v>
      </c>
    </row>
    <row r="5335" spans="1:5" ht="22.5" customHeight="1">
      <c r="A5335" s="1044" t="s">
        <v>26503</v>
      </c>
      <c r="B5335" s="1044" t="s">
        <v>26504</v>
      </c>
      <c r="C5335" s="1406">
        <v>20000</v>
      </c>
      <c r="D5335" s="1050">
        <v>0</v>
      </c>
      <c r="E5335" s="612">
        <f t="shared" si="83"/>
        <v>1670087.2299999942</v>
      </c>
    </row>
    <row r="5336" spans="1:5" ht="22.5" customHeight="1">
      <c r="A5336" s="1044" t="s">
        <v>26505</v>
      </c>
      <c r="B5336" s="1044" t="s">
        <v>26506</v>
      </c>
      <c r="C5336" s="1406">
        <v>30000</v>
      </c>
      <c r="D5336" s="1050">
        <v>0</v>
      </c>
      <c r="E5336" s="612">
        <f t="shared" si="83"/>
        <v>1700087.2299999942</v>
      </c>
    </row>
    <row r="5337" spans="1:5" ht="22.5" customHeight="1">
      <c r="A5337" s="1044" t="s">
        <v>26507</v>
      </c>
      <c r="B5337" s="1044" t="s">
        <v>26508</v>
      </c>
      <c r="C5337" s="1406">
        <v>20000</v>
      </c>
      <c r="D5337" s="1050">
        <v>0</v>
      </c>
      <c r="E5337" s="612">
        <f t="shared" si="83"/>
        <v>1720087.2299999942</v>
      </c>
    </row>
    <row r="5338" spans="1:5" ht="22.5" customHeight="1">
      <c r="A5338" s="1044" t="s">
        <v>26509</v>
      </c>
      <c r="B5338" s="1044" t="s">
        <v>26510</v>
      </c>
      <c r="C5338" s="1406">
        <v>20000</v>
      </c>
      <c r="D5338" s="1050">
        <v>0</v>
      </c>
      <c r="E5338" s="612">
        <f t="shared" si="83"/>
        <v>1740087.2299999942</v>
      </c>
    </row>
    <row r="5339" spans="1:5" ht="22.5" customHeight="1">
      <c r="A5339" s="1044" t="s">
        <v>26511</v>
      </c>
      <c r="B5339" s="1044" t="s">
        <v>26512</v>
      </c>
      <c r="C5339" s="1406">
        <v>20000</v>
      </c>
      <c r="D5339" s="1050">
        <v>0</v>
      </c>
      <c r="E5339" s="612">
        <f t="shared" si="83"/>
        <v>1760087.2299999942</v>
      </c>
    </row>
    <row r="5340" spans="1:5" ht="22.5" customHeight="1">
      <c r="A5340" s="1044" t="s">
        <v>26513</v>
      </c>
      <c r="B5340" s="1044" t="s">
        <v>26514</v>
      </c>
      <c r="C5340" s="1406">
        <v>10000</v>
      </c>
      <c r="D5340" s="1050">
        <v>0</v>
      </c>
      <c r="E5340" s="612">
        <f t="shared" si="83"/>
        <v>1770087.2299999942</v>
      </c>
    </row>
    <row r="5341" spans="1:5" ht="22.5" customHeight="1">
      <c r="A5341" s="1044" t="s">
        <v>26515</v>
      </c>
      <c r="B5341" s="1044" t="s">
        <v>26516</v>
      </c>
      <c r="C5341" s="1406">
        <v>16000</v>
      </c>
      <c r="D5341" s="1050">
        <v>0</v>
      </c>
      <c r="E5341" s="612">
        <f t="shared" si="83"/>
        <v>1786087.2299999942</v>
      </c>
    </row>
    <row r="5342" spans="1:5" ht="22.5" customHeight="1">
      <c r="A5342" s="1044" t="s">
        <v>26517</v>
      </c>
      <c r="B5342" s="1044" t="s">
        <v>26518</v>
      </c>
      <c r="C5342" s="1406">
        <v>16000</v>
      </c>
      <c r="D5342" s="1050">
        <v>0</v>
      </c>
      <c r="E5342" s="612">
        <f t="shared" si="83"/>
        <v>1802087.2299999942</v>
      </c>
    </row>
    <row r="5343" spans="1:5" ht="22.5" customHeight="1">
      <c r="A5343" s="1044" t="s">
        <v>26519</v>
      </c>
      <c r="B5343" s="1044" t="s">
        <v>26520</v>
      </c>
      <c r="C5343" s="1406">
        <v>20000</v>
      </c>
      <c r="D5343" s="1050">
        <v>0</v>
      </c>
      <c r="E5343" s="612">
        <f t="shared" si="83"/>
        <v>1822087.2299999942</v>
      </c>
    </row>
    <row r="5344" spans="1:5" ht="22.5" customHeight="1">
      <c r="A5344" s="1044" t="s">
        <v>26521</v>
      </c>
      <c r="B5344" s="1044" t="s">
        <v>26522</v>
      </c>
      <c r="C5344" s="1406">
        <v>20000</v>
      </c>
      <c r="D5344" s="1050">
        <v>0</v>
      </c>
      <c r="E5344" s="612">
        <f t="shared" si="83"/>
        <v>1842087.2299999942</v>
      </c>
    </row>
    <row r="5345" spans="1:5" ht="22.5" customHeight="1">
      <c r="A5345" s="1044" t="s">
        <v>26525</v>
      </c>
      <c r="B5345" s="1044" t="s">
        <v>26526</v>
      </c>
      <c r="C5345" s="1406">
        <v>16000</v>
      </c>
      <c r="D5345" s="1050">
        <v>0</v>
      </c>
      <c r="E5345" s="612">
        <f t="shared" si="83"/>
        <v>1858087.2299999942</v>
      </c>
    </row>
    <row r="5346" spans="1:5" ht="22.5" customHeight="1">
      <c r="A5346" s="1044" t="s">
        <v>26527</v>
      </c>
      <c r="B5346" s="1044" t="s">
        <v>26528</v>
      </c>
      <c r="C5346" s="1406">
        <v>15000</v>
      </c>
      <c r="D5346" s="1050">
        <v>0</v>
      </c>
      <c r="E5346" s="612">
        <f t="shared" si="83"/>
        <v>1873087.2299999942</v>
      </c>
    </row>
    <row r="5347" spans="1:5" ht="22.5" customHeight="1">
      <c r="A5347" s="1044" t="s">
        <v>26529</v>
      </c>
      <c r="B5347" s="1044" t="s">
        <v>26530</v>
      </c>
      <c r="C5347" s="1406">
        <v>20000</v>
      </c>
      <c r="D5347" s="1050">
        <v>0</v>
      </c>
      <c r="E5347" s="612">
        <f t="shared" si="83"/>
        <v>1893087.2299999942</v>
      </c>
    </row>
    <row r="5348" spans="1:5" ht="22.5" customHeight="1">
      <c r="A5348" s="1044" t="s">
        <v>26531</v>
      </c>
      <c r="B5348" s="1044" t="s">
        <v>26532</v>
      </c>
      <c r="C5348" s="1409">
        <v>25000</v>
      </c>
      <c r="D5348" s="1050">
        <v>0</v>
      </c>
      <c r="E5348" s="612">
        <f t="shared" si="83"/>
        <v>1918087.2299999942</v>
      </c>
    </row>
    <row r="5349" spans="1:5" ht="22.5" customHeight="1">
      <c r="A5349" s="1044" t="s">
        <v>26533</v>
      </c>
      <c r="B5349" s="1044" t="s">
        <v>26534</v>
      </c>
      <c r="C5349" s="1409">
        <v>25000</v>
      </c>
      <c r="D5349" s="1050">
        <v>0</v>
      </c>
      <c r="E5349" s="612">
        <f t="shared" si="83"/>
        <v>1943087.2299999942</v>
      </c>
    </row>
    <row r="5350" spans="1:5" ht="22.5" customHeight="1">
      <c r="A5350" s="1044" t="s">
        <v>26535</v>
      </c>
      <c r="B5350" s="1044" t="s">
        <v>26536</v>
      </c>
      <c r="C5350" s="1406">
        <v>20000</v>
      </c>
      <c r="D5350" s="1050">
        <v>0</v>
      </c>
      <c r="E5350" s="612">
        <f t="shared" si="83"/>
        <v>1963087.2299999942</v>
      </c>
    </row>
    <row r="5351" spans="1:5" ht="22.5" customHeight="1">
      <c r="A5351" s="1044" t="s">
        <v>26537</v>
      </c>
      <c r="B5351" s="1044" t="s">
        <v>26538</v>
      </c>
      <c r="C5351" s="1406">
        <v>20000</v>
      </c>
      <c r="D5351" s="1050">
        <v>0</v>
      </c>
      <c r="E5351" s="612">
        <f t="shared" si="83"/>
        <v>1983087.2299999942</v>
      </c>
    </row>
    <row r="5352" spans="1:5" ht="22.5" customHeight="1">
      <c r="A5352" s="1044" t="s">
        <v>26539</v>
      </c>
      <c r="B5352" s="1044" t="s">
        <v>26540</v>
      </c>
      <c r="C5352" s="1406">
        <v>20000</v>
      </c>
      <c r="D5352" s="1050">
        <v>0</v>
      </c>
      <c r="E5352" s="612">
        <f t="shared" si="83"/>
        <v>2003087.2299999942</v>
      </c>
    </row>
    <row r="5353" spans="1:5" ht="22.5" customHeight="1">
      <c r="A5353" s="1044" t="s">
        <v>26541</v>
      </c>
      <c r="B5353" s="1044" t="s">
        <v>26542</v>
      </c>
      <c r="C5353" s="1406">
        <v>10000</v>
      </c>
      <c r="D5353" s="1050">
        <v>0</v>
      </c>
      <c r="E5353" s="612">
        <f t="shared" si="83"/>
        <v>2013087.2299999942</v>
      </c>
    </row>
    <row r="5354" spans="1:5" ht="22.5" customHeight="1">
      <c r="A5354" s="1044" t="s">
        <v>26543</v>
      </c>
      <c r="B5354" s="1044" t="s">
        <v>26544</v>
      </c>
      <c r="C5354" s="1406">
        <v>10000</v>
      </c>
      <c r="D5354" s="1050">
        <v>0</v>
      </c>
      <c r="E5354" s="612">
        <f t="shared" si="83"/>
        <v>2023087.2299999942</v>
      </c>
    </row>
    <row r="5355" spans="1:5" ht="22.5" customHeight="1">
      <c r="A5355" s="1044" t="s">
        <v>26545</v>
      </c>
      <c r="B5355" s="1044" t="s">
        <v>26546</v>
      </c>
      <c r="C5355" s="1406">
        <v>20000</v>
      </c>
      <c r="D5355" s="1050">
        <v>0</v>
      </c>
      <c r="E5355" s="612">
        <f t="shared" si="83"/>
        <v>2043087.2299999942</v>
      </c>
    </row>
    <row r="5356" spans="1:5" ht="22.5" customHeight="1">
      <c r="A5356" s="1044" t="s">
        <v>26547</v>
      </c>
      <c r="B5356" s="1044" t="s">
        <v>26548</v>
      </c>
      <c r="C5356" s="1406">
        <v>14000</v>
      </c>
      <c r="D5356" s="1050">
        <v>0</v>
      </c>
      <c r="E5356" s="612">
        <f t="shared" si="83"/>
        <v>2057087.2299999942</v>
      </c>
    </row>
    <row r="5357" spans="1:5" ht="22.5" customHeight="1">
      <c r="A5357" s="1044" t="s">
        <v>26549</v>
      </c>
      <c r="B5357" s="1044" t="s">
        <v>26550</v>
      </c>
      <c r="C5357" s="1406">
        <v>2000</v>
      </c>
      <c r="D5357" s="1050">
        <v>0</v>
      </c>
      <c r="E5357" s="612">
        <f t="shared" si="83"/>
        <v>2059087.2299999942</v>
      </c>
    </row>
    <row r="5358" spans="1:5" ht="22.5" customHeight="1">
      <c r="A5358" s="1044" t="s">
        <v>26551</v>
      </c>
      <c r="B5358" s="1044" t="s">
        <v>26552</v>
      </c>
      <c r="C5358" s="1050">
        <v>0</v>
      </c>
      <c r="D5358" s="1050">
        <v>53.75</v>
      </c>
      <c r="E5358" s="612">
        <f t="shared" si="83"/>
        <v>2059033.4799999942</v>
      </c>
    </row>
    <row r="5359" spans="1:5" ht="22.5" customHeight="1">
      <c r="A5359" s="1044" t="s">
        <v>26551</v>
      </c>
      <c r="B5359" s="1044" t="s">
        <v>26553</v>
      </c>
      <c r="C5359" s="1050">
        <v>0</v>
      </c>
      <c r="D5359" s="1050">
        <v>77793.33</v>
      </c>
      <c r="E5359" s="612">
        <f t="shared" si="83"/>
        <v>1981240.1499999941</v>
      </c>
    </row>
    <row r="5360" spans="1:5" ht="22.5" customHeight="1">
      <c r="A5360" s="1044" t="s">
        <v>26551</v>
      </c>
      <c r="B5360" s="1044" t="s">
        <v>26554</v>
      </c>
      <c r="C5360" s="1050">
        <v>0</v>
      </c>
      <c r="D5360" s="1050">
        <v>26.88</v>
      </c>
      <c r="E5360" s="612">
        <f t="shared" si="83"/>
        <v>1981213.2699999942</v>
      </c>
    </row>
    <row r="5361" spans="1:5" ht="22.5" customHeight="1">
      <c r="A5361" s="1044" t="s">
        <v>26551</v>
      </c>
      <c r="B5361" s="1044" t="s">
        <v>26555</v>
      </c>
      <c r="C5361" s="1050">
        <v>0</v>
      </c>
      <c r="D5361" s="1050">
        <v>10000</v>
      </c>
      <c r="E5361" s="612">
        <f t="shared" si="83"/>
        <v>1971213.2699999942</v>
      </c>
    </row>
    <row r="5362" spans="1:5" ht="22.5" customHeight="1">
      <c r="A5362" s="1044" t="s">
        <v>26551</v>
      </c>
      <c r="B5362" s="1044" t="s">
        <v>26556</v>
      </c>
      <c r="C5362" s="1050">
        <v>0</v>
      </c>
      <c r="D5362" s="1050">
        <v>26.88</v>
      </c>
      <c r="E5362" s="612">
        <f t="shared" si="83"/>
        <v>1971186.3899999943</v>
      </c>
    </row>
    <row r="5363" spans="1:5" ht="22.5" customHeight="1">
      <c r="A5363" s="1044" t="s">
        <v>26551</v>
      </c>
      <c r="B5363" s="1044" t="s">
        <v>26557</v>
      </c>
      <c r="C5363" s="1050">
        <v>0</v>
      </c>
      <c r="D5363" s="1050">
        <v>35000</v>
      </c>
      <c r="E5363" s="612">
        <f t="shared" si="83"/>
        <v>1936186.3899999943</v>
      </c>
    </row>
    <row r="5364" spans="1:5" ht="22.5" customHeight="1">
      <c r="A5364" s="1044" t="s">
        <v>26551</v>
      </c>
      <c r="B5364" s="1044" t="s">
        <v>26558</v>
      </c>
      <c r="C5364" s="1050">
        <v>0</v>
      </c>
      <c r="D5364" s="1050">
        <v>26.88</v>
      </c>
      <c r="E5364" s="612">
        <f t="shared" si="83"/>
        <v>1936159.5099999944</v>
      </c>
    </row>
    <row r="5365" spans="1:5" ht="22.5" customHeight="1">
      <c r="A5365" s="1044" t="s">
        <v>26551</v>
      </c>
      <c r="B5365" s="1044" t="s">
        <v>26559</v>
      </c>
      <c r="C5365" s="1050">
        <v>0</v>
      </c>
      <c r="D5365" s="1050">
        <v>34000</v>
      </c>
      <c r="E5365" s="612">
        <f t="shared" si="83"/>
        <v>1902159.5099999944</v>
      </c>
    </row>
    <row r="5366" spans="1:5" ht="22.5" customHeight="1">
      <c r="A5366" s="1044" t="s">
        <v>26551</v>
      </c>
      <c r="B5366" s="1044" t="s">
        <v>26560</v>
      </c>
      <c r="C5366" s="1050">
        <v>0</v>
      </c>
      <c r="D5366" s="1050">
        <v>53.75</v>
      </c>
      <c r="E5366" s="612">
        <f t="shared" si="83"/>
        <v>1902105.7599999944</v>
      </c>
    </row>
    <row r="5367" spans="1:5" ht="22.5" customHeight="1">
      <c r="A5367" s="1044" t="s">
        <v>26551</v>
      </c>
      <c r="B5367" s="1044" t="s">
        <v>26561</v>
      </c>
      <c r="C5367" s="1050">
        <v>0</v>
      </c>
      <c r="D5367" s="1050">
        <v>175660</v>
      </c>
      <c r="E5367" s="612">
        <f t="shared" si="83"/>
        <v>1726445.7599999944</v>
      </c>
    </row>
    <row r="5368" spans="1:5" ht="22.5" customHeight="1">
      <c r="A5368" s="1044" t="s">
        <v>26551</v>
      </c>
      <c r="B5368" s="1044" t="s">
        <v>26558</v>
      </c>
      <c r="C5368" s="1050">
        <v>0</v>
      </c>
      <c r="D5368" s="1050">
        <v>26.88</v>
      </c>
      <c r="E5368" s="612">
        <f t="shared" si="83"/>
        <v>1726418.8799999945</v>
      </c>
    </row>
    <row r="5369" spans="1:5" ht="22.5" customHeight="1">
      <c r="A5369" s="1044" t="s">
        <v>26551</v>
      </c>
      <c r="B5369" s="1044" t="s">
        <v>26562</v>
      </c>
      <c r="C5369" s="1050">
        <v>0</v>
      </c>
      <c r="D5369" s="1050">
        <v>34000</v>
      </c>
      <c r="E5369" s="612">
        <f t="shared" si="83"/>
        <v>1692418.8799999945</v>
      </c>
    </row>
    <row r="5370" spans="1:5" ht="22.5" customHeight="1">
      <c r="A5370" s="1044" t="s">
        <v>26551</v>
      </c>
      <c r="B5370" s="1044" t="s">
        <v>26563</v>
      </c>
      <c r="C5370" s="1050">
        <v>0</v>
      </c>
      <c r="D5370" s="1050">
        <v>26.88</v>
      </c>
      <c r="E5370" s="612">
        <f t="shared" si="83"/>
        <v>1692391.9999999946</v>
      </c>
    </row>
    <row r="5371" spans="1:5" ht="22.5" customHeight="1">
      <c r="A5371" s="1044" t="s">
        <v>26551</v>
      </c>
      <c r="B5371" s="1044" t="s">
        <v>26564</v>
      </c>
      <c r="C5371" s="1050">
        <v>0</v>
      </c>
      <c r="D5371" s="1050">
        <v>10000</v>
      </c>
      <c r="E5371" s="612">
        <f t="shared" si="83"/>
        <v>1682391.9999999946</v>
      </c>
    </row>
    <row r="5372" spans="1:5" ht="22.5" customHeight="1">
      <c r="A5372" s="1044" t="s">
        <v>26551</v>
      </c>
      <c r="B5372" s="1044" t="s">
        <v>26565</v>
      </c>
      <c r="C5372" s="1050">
        <v>0</v>
      </c>
      <c r="D5372" s="1050">
        <v>53.75</v>
      </c>
      <c r="E5372" s="612">
        <f t="shared" si="83"/>
        <v>1682338.2499999946</v>
      </c>
    </row>
    <row r="5373" spans="1:5" ht="22.5" customHeight="1">
      <c r="A5373" s="1044" t="s">
        <v>26551</v>
      </c>
      <c r="B5373" s="1044" t="s">
        <v>26566</v>
      </c>
      <c r="C5373" s="1050">
        <v>0</v>
      </c>
      <c r="D5373" s="1050">
        <v>75793.33</v>
      </c>
      <c r="E5373" s="612">
        <f t="shared" si="83"/>
        <v>1606544.9199999946</v>
      </c>
    </row>
    <row r="5374" spans="1:5" ht="22.5" customHeight="1">
      <c r="A5374" s="1044" t="s">
        <v>26551</v>
      </c>
      <c r="B5374" s="1044" t="s">
        <v>26567</v>
      </c>
      <c r="C5374" s="1050">
        <v>0</v>
      </c>
      <c r="D5374" s="1050">
        <v>53.75</v>
      </c>
      <c r="E5374" s="612">
        <f t="shared" si="83"/>
        <v>1606491.1699999946</v>
      </c>
    </row>
    <row r="5375" spans="1:5" ht="22.5" customHeight="1">
      <c r="A5375" s="1044" t="s">
        <v>26551</v>
      </c>
      <c r="B5375" s="1044" t="s">
        <v>26568</v>
      </c>
      <c r="C5375" s="1050">
        <v>0</v>
      </c>
      <c r="D5375" s="1050">
        <v>75793.33</v>
      </c>
      <c r="E5375" s="612">
        <f t="shared" si="83"/>
        <v>1530697.8399999945</v>
      </c>
    </row>
    <row r="5376" spans="1:5" ht="22.5" customHeight="1">
      <c r="A5376" s="1044" t="s">
        <v>26551</v>
      </c>
      <c r="B5376" s="1044" t="s">
        <v>26569</v>
      </c>
      <c r="C5376" s="1050">
        <v>0</v>
      </c>
      <c r="D5376" s="1050">
        <v>53.75</v>
      </c>
      <c r="E5376" s="612">
        <f t="shared" si="83"/>
        <v>1530644.0899999945</v>
      </c>
    </row>
    <row r="5377" spans="1:6" ht="22.5" customHeight="1">
      <c r="A5377" s="1044" t="s">
        <v>26551</v>
      </c>
      <c r="B5377" s="1044" t="s">
        <v>26570</v>
      </c>
      <c r="C5377" s="1050">
        <v>0</v>
      </c>
      <c r="D5377" s="1050">
        <v>158000</v>
      </c>
      <c r="E5377" s="612">
        <f t="shared" si="83"/>
        <v>1372644.0899999945</v>
      </c>
    </row>
    <row r="5378" spans="1:6" ht="22.5" customHeight="1">
      <c r="A5378" s="1044" t="s">
        <v>26551</v>
      </c>
      <c r="B5378" s="1044" t="s">
        <v>26571</v>
      </c>
      <c r="C5378" s="1050">
        <v>0</v>
      </c>
      <c r="D5378" s="1050">
        <v>22960</v>
      </c>
      <c r="E5378" s="612">
        <f t="shared" si="83"/>
        <v>1349684.0899999945</v>
      </c>
    </row>
    <row r="5379" spans="1:6" ht="22.5" customHeight="1">
      <c r="A5379" s="1044" t="s">
        <v>26572</v>
      </c>
      <c r="B5379" s="1044" t="s">
        <v>26573</v>
      </c>
      <c r="C5379" s="1050">
        <v>0</v>
      </c>
      <c r="D5379" s="1050">
        <v>12000</v>
      </c>
      <c r="E5379" s="612">
        <f t="shared" ref="E5379:E5442" si="84">E5378-D5379+C5379</f>
        <v>1337684.0899999945</v>
      </c>
    </row>
    <row r="5380" spans="1:6" ht="22.5" customHeight="1">
      <c r="A5380" s="1044" t="s">
        <v>26574</v>
      </c>
      <c r="B5380" s="1044" t="s">
        <v>26575</v>
      </c>
      <c r="C5380" s="1050">
        <v>0</v>
      </c>
      <c r="D5380" s="1050">
        <v>38000</v>
      </c>
      <c r="E5380" s="612">
        <f t="shared" si="84"/>
        <v>1299684.0899999945</v>
      </c>
    </row>
    <row r="5381" spans="1:6" ht="22.5" customHeight="1">
      <c r="A5381" s="1044" t="s">
        <v>26574</v>
      </c>
      <c r="B5381" s="1044" t="s">
        <v>26576</v>
      </c>
      <c r="C5381" s="1050">
        <v>0</v>
      </c>
      <c r="D5381" s="1050">
        <v>70000</v>
      </c>
      <c r="E5381" s="612">
        <f t="shared" si="84"/>
        <v>1229684.0899999945</v>
      </c>
    </row>
    <row r="5382" spans="1:6" ht="22.5" customHeight="1">
      <c r="A5382" s="1044" t="s">
        <v>26574</v>
      </c>
      <c r="B5382" s="1044" t="s">
        <v>26577</v>
      </c>
      <c r="C5382" s="1050">
        <v>0</v>
      </c>
      <c r="D5382" s="1050">
        <v>39500</v>
      </c>
      <c r="E5382" s="612">
        <f t="shared" si="84"/>
        <v>1190184.0899999945</v>
      </c>
    </row>
    <row r="5383" spans="1:6" ht="22.5" customHeight="1">
      <c r="A5383" s="1044" t="s">
        <v>26578</v>
      </c>
      <c r="B5383" s="1044" t="s">
        <v>8336</v>
      </c>
      <c r="C5383" s="1050">
        <v>0</v>
      </c>
      <c r="D5383" s="1050">
        <v>850</v>
      </c>
      <c r="E5383" s="612">
        <f t="shared" si="84"/>
        <v>1189334.0899999945</v>
      </c>
    </row>
    <row r="5384" spans="1:6" ht="22.5" customHeight="1">
      <c r="A5384" s="1044" t="s">
        <v>26579</v>
      </c>
      <c r="B5384" s="1044" t="s">
        <v>26580</v>
      </c>
      <c r="C5384" s="1406">
        <v>30000</v>
      </c>
      <c r="D5384" s="1050">
        <v>0</v>
      </c>
      <c r="E5384" s="612">
        <f t="shared" si="84"/>
        <v>1219334.0899999945</v>
      </c>
    </row>
    <row r="5385" spans="1:6" ht="22.5" customHeight="1">
      <c r="A5385" s="1044" t="s">
        <v>26581</v>
      </c>
      <c r="B5385" s="1044" t="s">
        <v>26582</v>
      </c>
      <c r="C5385" s="1406">
        <v>16000</v>
      </c>
      <c r="D5385" s="1050">
        <v>0</v>
      </c>
      <c r="E5385" s="612">
        <f t="shared" si="84"/>
        <v>1235334.0899999945</v>
      </c>
    </row>
    <row r="5386" spans="1:6" s="1023" customFormat="1" ht="22.5" customHeight="1">
      <c r="A5386" s="1298" t="s">
        <v>26583</v>
      </c>
      <c r="B5386" s="1298" t="s">
        <v>26584</v>
      </c>
      <c r="C5386" s="1408">
        <v>25000</v>
      </c>
      <c r="D5386" s="1408">
        <v>0</v>
      </c>
      <c r="E5386" s="1369">
        <f t="shared" si="84"/>
        <v>1260334.0899999945</v>
      </c>
      <c r="F5386" s="1358"/>
    </row>
    <row r="5387" spans="1:6" ht="22.5" customHeight="1">
      <c r="A5387" s="1044" t="s">
        <v>26585</v>
      </c>
      <c r="B5387" s="1044" t="s">
        <v>8478</v>
      </c>
      <c r="C5387" s="1050">
        <v>0</v>
      </c>
      <c r="D5387" s="1050">
        <v>1727.31</v>
      </c>
      <c r="E5387" s="612">
        <f t="shared" si="84"/>
        <v>1258606.7799999944</v>
      </c>
    </row>
    <row r="5388" spans="1:6" ht="22.5" customHeight="1">
      <c r="A5388" s="1044" t="s">
        <v>26586</v>
      </c>
      <c r="B5388" s="1044" t="s">
        <v>26587</v>
      </c>
      <c r="C5388" s="1406">
        <v>15000</v>
      </c>
      <c r="D5388" s="1050">
        <v>0</v>
      </c>
      <c r="E5388" s="612">
        <f t="shared" si="84"/>
        <v>1273606.7799999944</v>
      </c>
    </row>
    <row r="5389" spans="1:6" ht="22.5" customHeight="1">
      <c r="A5389" s="1044" t="s">
        <v>26588</v>
      </c>
      <c r="B5389" s="1044" t="s">
        <v>26589</v>
      </c>
      <c r="C5389" s="1406">
        <v>40000</v>
      </c>
      <c r="D5389" s="1050">
        <v>0</v>
      </c>
      <c r="E5389" s="612">
        <f t="shared" si="84"/>
        <v>1313606.7799999944</v>
      </c>
    </row>
    <row r="5390" spans="1:6" ht="22.5" customHeight="1">
      <c r="A5390" s="1044" t="s">
        <v>26590</v>
      </c>
      <c r="B5390" s="1044" t="s">
        <v>26591</v>
      </c>
      <c r="C5390" s="1406">
        <v>15000</v>
      </c>
      <c r="D5390" s="1050">
        <v>0</v>
      </c>
      <c r="E5390" s="612">
        <f t="shared" si="84"/>
        <v>1328606.7799999944</v>
      </c>
    </row>
    <row r="5391" spans="1:6" ht="22.5" customHeight="1">
      <c r="A5391" s="1044" t="s">
        <v>26592</v>
      </c>
      <c r="B5391" s="1044" t="s">
        <v>26593</v>
      </c>
      <c r="C5391" s="1050">
        <v>0</v>
      </c>
      <c r="D5391" s="1050">
        <v>26.88</v>
      </c>
      <c r="E5391" s="612">
        <f t="shared" si="84"/>
        <v>1328579.8999999946</v>
      </c>
    </row>
    <row r="5392" spans="1:6" ht="22.5" customHeight="1">
      <c r="A5392" s="1044" t="s">
        <v>26592</v>
      </c>
      <c r="B5392" s="1044" t="s">
        <v>26594</v>
      </c>
      <c r="C5392" s="1050">
        <v>0</v>
      </c>
      <c r="D5392" s="1050">
        <v>5500</v>
      </c>
      <c r="E5392" s="612">
        <f t="shared" si="84"/>
        <v>1323079.8999999946</v>
      </c>
    </row>
    <row r="5393" spans="1:6" ht="22.5" customHeight="1">
      <c r="A5393" s="1044" t="s">
        <v>26592</v>
      </c>
      <c r="B5393" s="1044" t="s">
        <v>26595</v>
      </c>
      <c r="C5393" s="1050">
        <v>0</v>
      </c>
      <c r="D5393" s="1050">
        <v>26.88</v>
      </c>
      <c r="E5393" s="612">
        <f t="shared" si="84"/>
        <v>1323053.0199999947</v>
      </c>
    </row>
    <row r="5394" spans="1:6" ht="22.5" customHeight="1">
      <c r="A5394" s="1044" t="s">
        <v>26592</v>
      </c>
      <c r="B5394" s="1044" t="s">
        <v>26596</v>
      </c>
      <c r="C5394" s="1050">
        <v>0</v>
      </c>
      <c r="D5394" s="1050">
        <v>20000</v>
      </c>
      <c r="E5394" s="612">
        <f t="shared" si="84"/>
        <v>1303053.0199999947</v>
      </c>
    </row>
    <row r="5395" spans="1:6" ht="22.5" customHeight="1">
      <c r="A5395" s="1044" t="s">
        <v>26592</v>
      </c>
      <c r="B5395" s="1044" t="s">
        <v>26597</v>
      </c>
      <c r="C5395" s="1050">
        <v>0</v>
      </c>
      <c r="D5395" s="1050">
        <v>53.75</v>
      </c>
      <c r="E5395" s="612">
        <f t="shared" si="84"/>
        <v>1302999.2699999947</v>
      </c>
    </row>
    <row r="5396" spans="1:6" ht="22.5" customHeight="1">
      <c r="A5396" s="1044" t="s">
        <v>26592</v>
      </c>
      <c r="B5396" s="1044" t="s">
        <v>26598</v>
      </c>
      <c r="C5396" s="1050">
        <v>0</v>
      </c>
      <c r="D5396" s="1050">
        <v>100000</v>
      </c>
      <c r="E5396" s="612">
        <f t="shared" si="84"/>
        <v>1202999.2699999947</v>
      </c>
    </row>
    <row r="5397" spans="1:6" ht="22.5" customHeight="1">
      <c r="A5397" s="1044" t="s">
        <v>26599</v>
      </c>
      <c r="B5397" s="1044" t="s">
        <v>26600</v>
      </c>
      <c r="C5397" s="1406">
        <v>20000</v>
      </c>
      <c r="D5397" s="1050">
        <v>0</v>
      </c>
      <c r="E5397" s="612">
        <f t="shared" si="84"/>
        <v>1222999.2699999947</v>
      </c>
    </row>
    <row r="5398" spans="1:6" ht="22.5" customHeight="1">
      <c r="A5398" s="1044" t="s">
        <v>26601</v>
      </c>
      <c r="B5398" s="1044" t="s">
        <v>26602</v>
      </c>
      <c r="C5398" s="1406">
        <v>20000</v>
      </c>
      <c r="D5398" s="1050">
        <v>0</v>
      </c>
      <c r="E5398" s="612">
        <f t="shared" si="84"/>
        <v>1242999.2699999947</v>
      </c>
    </row>
    <row r="5399" spans="1:6" ht="22.5" customHeight="1">
      <c r="A5399" s="1044" t="s">
        <v>26603</v>
      </c>
      <c r="B5399" s="1044" t="s">
        <v>26604</v>
      </c>
      <c r="C5399" s="1406">
        <v>15000</v>
      </c>
      <c r="D5399" s="1050">
        <v>0</v>
      </c>
      <c r="E5399" s="612">
        <f t="shared" si="84"/>
        <v>1257999.2699999947</v>
      </c>
    </row>
    <row r="5400" spans="1:6" ht="22.5" customHeight="1">
      <c r="A5400" s="1044" t="s">
        <v>26605</v>
      </c>
      <c r="B5400" s="1044" t="s">
        <v>8336</v>
      </c>
      <c r="C5400" s="1050">
        <v>0</v>
      </c>
      <c r="D5400" s="1050">
        <v>400</v>
      </c>
      <c r="E5400" s="612">
        <f t="shared" si="84"/>
        <v>1257599.2699999947</v>
      </c>
    </row>
    <row r="5401" spans="1:6" ht="22.5" customHeight="1">
      <c r="A5401" s="1044" t="s">
        <v>26606</v>
      </c>
      <c r="B5401" s="1044" t="s">
        <v>26607</v>
      </c>
      <c r="C5401" s="1406">
        <v>35000</v>
      </c>
      <c r="D5401" s="1050">
        <v>0</v>
      </c>
      <c r="E5401" s="612">
        <f t="shared" si="84"/>
        <v>1292599.2699999947</v>
      </c>
    </row>
    <row r="5402" spans="1:6" s="1023" customFormat="1" ht="22.5" customHeight="1">
      <c r="A5402" s="1298" t="s">
        <v>26608</v>
      </c>
      <c r="B5402" s="1298" t="s">
        <v>26609</v>
      </c>
      <c r="C5402" s="1408">
        <v>65000</v>
      </c>
      <c r="D5402" s="1408">
        <v>0</v>
      </c>
      <c r="E5402" s="1369">
        <f t="shared" si="84"/>
        <v>1357599.2699999947</v>
      </c>
      <c r="F5402" s="1358"/>
    </row>
    <row r="5403" spans="1:6" ht="22.5" customHeight="1">
      <c r="A5403" s="1044" t="s">
        <v>26616</v>
      </c>
      <c r="B5403" s="1044" t="s">
        <v>26617</v>
      </c>
      <c r="C5403" s="1406">
        <v>15000</v>
      </c>
      <c r="D5403" s="1050">
        <v>0</v>
      </c>
      <c r="E5403" s="612">
        <f t="shared" si="84"/>
        <v>1372599.2699999947</v>
      </c>
    </row>
    <row r="5404" spans="1:6" ht="22.5" customHeight="1">
      <c r="A5404" s="1044" t="s">
        <v>26618</v>
      </c>
      <c r="B5404" s="1044" t="s">
        <v>8336</v>
      </c>
      <c r="C5404" s="1050">
        <v>0</v>
      </c>
      <c r="D5404" s="1050">
        <v>100</v>
      </c>
      <c r="E5404" s="612">
        <f t="shared" si="84"/>
        <v>1372499.2699999947</v>
      </c>
    </row>
    <row r="5405" spans="1:6" ht="22.5" customHeight="1">
      <c r="A5405" s="1044" t="s">
        <v>26619</v>
      </c>
      <c r="B5405" s="1044" t="s">
        <v>26620</v>
      </c>
      <c r="C5405" s="1406">
        <v>15000</v>
      </c>
      <c r="D5405" s="1050">
        <v>0</v>
      </c>
      <c r="E5405" s="612">
        <f t="shared" si="84"/>
        <v>1387499.2699999947</v>
      </c>
    </row>
    <row r="5406" spans="1:6" ht="22.5" customHeight="1">
      <c r="A5406" s="1044" t="s">
        <v>26621</v>
      </c>
      <c r="B5406" s="1044" t="s">
        <v>8336</v>
      </c>
      <c r="C5406" s="1050">
        <v>0</v>
      </c>
      <c r="D5406" s="1050">
        <v>50</v>
      </c>
      <c r="E5406" s="612">
        <f t="shared" si="84"/>
        <v>1387449.2699999947</v>
      </c>
    </row>
    <row r="5407" spans="1:6" ht="22.5" customHeight="1">
      <c r="A5407" s="1044" t="s">
        <v>26622</v>
      </c>
      <c r="B5407" s="1044" t="s">
        <v>26623</v>
      </c>
      <c r="C5407" s="1050">
        <v>0</v>
      </c>
      <c r="D5407" s="1050">
        <v>10000</v>
      </c>
      <c r="E5407" s="612">
        <f t="shared" si="84"/>
        <v>1377449.2699999947</v>
      </c>
    </row>
    <row r="5408" spans="1:6" ht="22.5" customHeight="1">
      <c r="A5408" s="1044" t="s">
        <v>26622</v>
      </c>
      <c r="B5408" s="1044" t="s">
        <v>26624</v>
      </c>
      <c r="C5408" s="1050">
        <v>0</v>
      </c>
      <c r="D5408" s="1050">
        <v>14000</v>
      </c>
      <c r="E5408" s="612">
        <f t="shared" si="84"/>
        <v>1363449.2699999947</v>
      </c>
    </row>
    <row r="5409" spans="1:5" ht="22.5" customHeight="1">
      <c r="A5409" s="1044" t="s">
        <v>26622</v>
      </c>
      <c r="B5409" s="1044" t="s">
        <v>26625</v>
      </c>
      <c r="C5409" s="1050">
        <v>0</v>
      </c>
      <c r="D5409" s="1050">
        <v>72328.86</v>
      </c>
      <c r="E5409" s="612">
        <f t="shared" si="84"/>
        <v>1291120.4099999946</v>
      </c>
    </row>
    <row r="5410" spans="1:5" ht="22.5" customHeight="1">
      <c r="A5410" s="1044" t="s">
        <v>26626</v>
      </c>
      <c r="B5410" s="1044" t="s">
        <v>26627</v>
      </c>
      <c r="C5410" s="2629">
        <v>10000</v>
      </c>
      <c r="D5410" s="1050">
        <v>0</v>
      </c>
      <c r="E5410" s="612">
        <f t="shared" si="84"/>
        <v>1301120.4099999946</v>
      </c>
    </row>
    <row r="5411" spans="1:5" ht="22.5" customHeight="1">
      <c r="A5411" s="1044" t="s">
        <v>26628</v>
      </c>
      <c r="B5411" s="1044" t="s">
        <v>26629</v>
      </c>
      <c r="C5411" s="1050">
        <v>0</v>
      </c>
      <c r="D5411" s="1050">
        <v>10.75</v>
      </c>
      <c r="E5411" s="612">
        <f t="shared" si="84"/>
        <v>1301109.6599999946</v>
      </c>
    </row>
    <row r="5412" spans="1:5" ht="22.5" customHeight="1">
      <c r="A5412" s="1044" t="s">
        <v>26628</v>
      </c>
      <c r="B5412" s="1044" t="s">
        <v>26630</v>
      </c>
      <c r="C5412" s="1050">
        <v>0</v>
      </c>
      <c r="D5412" s="1050">
        <v>26.88</v>
      </c>
      <c r="E5412" s="612">
        <f t="shared" si="84"/>
        <v>1301082.7799999947</v>
      </c>
    </row>
    <row r="5413" spans="1:5" ht="22.5" customHeight="1">
      <c r="A5413" s="1044" t="s">
        <v>26628</v>
      </c>
      <c r="B5413" s="1044" t="s">
        <v>26631</v>
      </c>
      <c r="C5413" s="1050">
        <v>0</v>
      </c>
      <c r="D5413" s="1050">
        <v>26.88</v>
      </c>
      <c r="E5413" s="612">
        <f t="shared" si="84"/>
        <v>1301055.8999999948</v>
      </c>
    </row>
    <row r="5414" spans="1:5" ht="22.5" customHeight="1">
      <c r="A5414" s="1044" t="s">
        <v>26628</v>
      </c>
      <c r="B5414" s="1044" t="s">
        <v>26632</v>
      </c>
      <c r="C5414" s="1050">
        <v>0</v>
      </c>
      <c r="D5414" s="1050">
        <v>26.88</v>
      </c>
      <c r="E5414" s="612">
        <f t="shared" si="84"/>
        <v>1301029.0199999949</v>
      </c>
    </row>
    <row r="5415" spans="1:5" ht="22.5" customHeight="1">
      <c r="A5415" s="1044" t="s">
        <v>26628</v>
      </c>
      <c r="B5415" s="1044" t="s">
        <v>26633</v>
      </c>
      <c r="C5415" s="1050">
        <v>0</v>
      </c>
      <c r="D5415" s="1050">
        <v>26.88</v>
      </c>
      <c r="E5415" s="612">
        <f t="shared" si="84"/>
        <v>1301002.139999995</v>
      </c>
    </row>
    <row r="5416" spans="1:5" ht="22.5" customHeight="1">
      <c r="A5416" s="1044" t="s">
        <v>26634</v>
      </c>
      <c r="B5416" s="1044" t="s">
        <v>26635</v>
      </c>
      <c r="C5416" s="1050">
        <v>0</v>
      </c>
      <c r="D5416" s="1050">
        <v>26.88</v>
      </c>
      <c r="E5416" s="612">
        <f t="shared" si="84"/>
        <v>1300975.2599999951</v>
      </c>
    </row>
    <row r="5417" spans="1:5" ht="22.5" customHeight="1">
      <c r="A5417" s="1044" t="s">
        <v>26636</v>
      </c>
      <c r="B5417" s="1044" t="s">
        <v>26637</v>
      </c>
      <c r="C5417" s="1050">
        <v>0</v>
      </c>
      <c r="D5417" s="1050">
        <v>26.88</v>
      </c>
      <c r="E5417" s="612">
        <f t="shared" si="84"/>
        <v>1300948.3799999952</v>
      </c>
    </row>
    <row r="5418" spans="1:5" ht="22.5" customHeight="1">
      <c r="A5418" s="1044" t="s">
        <v>26638</v>
      </c>
      <c r="B5418" s="1044" t="s">
        <v>26639</v>
      </c>
      <c r="C5418" s="1050">
        <v>0</v>
      </c>
      <c r="D5418" s="1050">
        <v>26.88</v>
      </c>
      <c r="E5418" s="612">
        <f t="shared" si="84"/>
        <v>1300921.4999999953</v>
      </c>
    </row>
    <row r="5419" spans="1:5" ht="22.5" customHeight="1">
      <c r="A5419" s="1044" t="s">
        <v>26628</v>
      </c>
      <c r="B5419" s="1044" t="s">
        <v>26640</v>
      </c>
      <c r="C5419" s="1050">
        <v>0</v>
      </c>
      <c r="D5419" s="1050">
        <v>53.75</v>
      </c>
      <c r="E5419" s="612">
        <f t="shared" si="84"/>
        <v>1300867.7499999953</v>
      </c>
    </row>
    <row r="5420" spans="1:5" ht="22.5" customHeight="1">
      <c r="A5420" s="1044" t="s">
        <v>26628</v>
      </c>
      <c r="B5420" s="1044" t="s">
        <v>26641</v>
      </c>
      <c r="C5420" s="1050">
        <v>0</v>
      </c>
      <c r="D5420" s="1050">
        <v>53.75</v>
      </c>
      <c r="E5420" s="612">
        <f t="shared" si="84"/>
        <v>1300813.9999999953</v>
      </c>
    </row>
    <row r="5421" spans="1:5" ht="22.5" customHeight="1">
      <c r="A5421" s="1044" t="s">
        <v>26628</v>
      </c>
      <c r="B5421" s="1044" t="s">
        <v>26642</v>
      </c>
      <c r="C5421" s="1050">
        <v>0</v>
      </c>
      <c r="D5421" s="1050">
        <v>53.75</v>
      </c>
      <c r="E5421" s="612">
        <f t="shared" si="84"/>
        <v>1300760.2499999953</v>
      </c>
    </row>
    <row r="5422" spans="1:5" ht="22.5" customHeight="1">
      <c r="A5422" s="1044" t="s">
        <v>26628</v>
      </c>
      <c r="B5422" s="1044" t="s">
        <v>26643</v>
      </c>
      <c r="C5422" s="1050">
        <v>0</v>
      </c>
      <c r="D5422" s="1050">
        <v>53.75</v>
      </c>
      <c r="E5422" s="612">
        <f t="shared" si="84"/>
        <v>1300706.4999999953</v>
      </c>
    </row>
    <row r="5423" spans="1:5" ht="22.5" customHeight="1">
      <c r="A5423" s="1044" t="s">
        <v>26628</v>
      </c>
      <c r="B5423" s="1044" t="s">
        <v>26644</v>
      </c>
      <c r="C5423" s="1050">
        <v>0</v>
      </c>
      <c r="D5423" s="1050">
        <v>4000</v>
      </c>
      <c r="E5423" s="612">
        <f t="shared" si="84"/>
        <v>1296706.4999999953</v>
      </c>
    </row>
    <row r="5424" spans="1:5" ht="22.5" customHeight="1">
      <c r="A5424" s="1044" t="s">
        <v>26628</v>
      </c>
      <c r="B5424" s="1044" t="s">
        <v>26645</v>
      </c>
      <c r="C5424" s="1050">
        <v>0</v>
      </c>
      <c r="D5424" s="1050">
        <v>6200</v>
      </c>
      <c r="E5424" s="612">
        <f t="shared" si="84"/>
        <v>1290506.4999999953</v>
      </c>
    </row>
    <row r="5425" spans="1:5" ht="22.5" customHeight="1">
      <c r="A5425" s="1044" t="s">
        <v>26638</v>
      </c>
      <c r="B5425" s="1044" t="s">
        <v>26646</v>
      </c>
      <c r="C5425" s="1050">
        <v>0</v>
      </c>
      <c r="D5425" s="1050">
        <v>10000</v>
      </c>
      <c r="E5425" s="612">
        <f t="shared" si="84"/>
        <v>1280506.4999999953</v>
      </c>
    </row>
    <row r="5426" spans="1:5" ht="22.5" customHeight="1">
      <c r="A5426" s="1044" t="s">
        <v>26628</v>
      </c>
      <c r="B5426" s="1044" t="s">
        <v>26647</v>
      </c>
      <c r="C5426" s="1050">
        <v>0</v>
      </c>
      <c r="D5426" s="1050">
        <v>17000</v>
      </c>
      <c r="E5426" s="612">
        <f t="shared" si="84"/>
        <v>1263506.4999999953</v>
      </c>
    </row>
    <row r="5427" spans="1:5" ht="22.5" customHeight="1">
      <c r="A5427" s="1044" t="s">
        <v>26628</v>
      </c>
      <c r="B5427" s="1044" t="s">
        <v>26648</v>
      </c>
      <c r="C5427" s="1050">
        <v>0</v>
      </c>
      <c r="D5427" s="1050">
        <v>22960</v>
      </c>
      <c r="E5427" s="612">
        <f t="shared" si="84"/>
        <v>1240546.4999999953</v>
      </c>
    </row>
    <row r="5428" spans="1:5" ht="22.5" customHeight="1">
      <c r="A5428" s="1044" t="s">
        <v>26628</v>
      </c>
      <c r="B5428" s="1044" t="s">
        <v>26649</v>
      </c>
      <c r="C5428" s="1050">
        <v>0</v>
      </c>
      <c r="D5428" s="1050">
        <v>30000</v>
      </c>
      <c r="E5428" s="612">
        <f t="shared" si="84"/>
        <v>1210546.4999999953</v>
      </c>
    </row>
    <row r="5429" spans="1:5" ht="22.5" customHeight="1">
      <c r="A5429" s="1044" t="s">
        <v>26628</v>
      </c>
      <c r="B5429" s="1044" t="s">
        <v>26650</v>
      </c>
      <c r="C5429" s="1050">
        <v>0</v>
      </c>
      <c r="D5429" s="1050">
        <v>35000</v>
      </c>
      <c r="E5429" s="612">
        <f t="shared" si="84"/>
        <v>1175546.4999999953</v>
      </c>
    </row>
    <row r="5430" spans="1:5" ht="22.5" customHeight="1">
      <c r="A5430" s="1044" t="s">
        <v>26634</v>
      </c>
      <c r="B5430" s="1044" t="s">
        <v>26651</v>
      </c>
      <c r="C5430" s="1050">
        <v>0</v>
      </c>
      <c r="D5430" s="1050">
        <v>37000</v>
      </c>
      <c r="E5430" s="612">
        <f t="shared" si="84"/>
        <v>1138546.4999999953</v>
      </c>
    </row>
    <row r="5431" spans="1:5" ht="22.5" customHeight="1">
      <c r="A5431" s="1044" t="s">
        <v>26628</v>
      </c>
      <c r="B5431" s="1044" t="s">
        <v>26652</v>
      </c>
      <c r="C5431" s="1050">
        <v>0</v>
      </c>
      <c r="D5431" s="1050">
        <v>40000</v>
      </c>
      <c r="E5431" s="612">
        <f t="shared" si="84"/>
        <v>1098546.4999999953</v>
      </c>
    </row>
    <row r="5432" spans="1:5" ht="22.5" customHeight="1">
      <c r="A5432" s="1044" t="s">
        <v>26636</v>
      </c>
      <c r="B5432" s="1044" t="s">
        <v>26653</v>
      </c>
      <c r="C5432" s="1050">
        <v>0</v>
      </c>
      <c r="D5432" s="1050">
        <v>40000</v>
      </c>
      <c r="E5432" s="612">
        <f t="shared" si="84"/>
        <v>1058546.4999999953</v>
      </c>
    </row>
    <row r="5433" spans="1:5" ht="22.5" customHeight="1">
      <c r="A5433" s="1044" t="s">
        <v>26628</v>
      </c>
      <c r="B5433" s="1044" t="s">
        <v>26654</v>
      </c>
      <c r="C5433" s="1050">
        <v>0</v>
      </c>
      <c r="D5433" s="1050">
        <v>45000</v>
      </c>
      <c r="E5433" s="612">
        <f t="shared" si="84"/>
        <v>1013546.4999999953</v>
      </c>
    </row>
    <row r="5434" spans="1:5" ht="22.5" customHeight="1">
      <c r="A5434" s="1044" t="s">
        <v>26628</v>
      </c>
      <c r="B5434" s="1044" t="s">
        <v>26655</v>
      </c>
      <c r="C5434" s="1050">
        <v>0</v>
      </c>
      <c r="D5434" s="1050">
        <v>70000</v>
      </c>
      <c r="E5434" s="612">
        <f t="shared" si="84"/>
        <v>943546.49999999534</v>
      </c>
    </row>
    <row r="5435" spans="1:5" ht="22.5" customHeight="1">
      <c r="A5435" s="1044" t="s">
        <v>26628</v>
      </c>
      <c r="B5435" s="1044" t="s">
        <v>26656</v>
      </c>
      <c r="C5435" s="1050">
        <v>0</v>
      </c>
      <c r="D5435" s="1050">
        <v>75793.33</v>
      </c>
      <c r="E5435" s="612">
        <f t="shared" si="84"/>
        <v>867753.16999999539</v>
      </c>
    </row>
    <row r="5436" spans="1:5" ht="22.5" customHeight="1">
      <c r="A5436" s="1044" t="s">
        <v>26628</v>
      </c>
      <c r="B5436" s="1044" t="s">
        <v>26657</v>
      </c>
      <c r="C5436" s="1050">
        <v>0</v>
      </c>
      <c r="D5436" s="1050">
        <v>75793.33</v>
      </c>
      <c r="E5436" s="612">
        <f t="shared" si="84"/>
        <v>791959.83999999543</v>
      </c>
    </row>
    <row r="5437" spans="1:5" ht="22.5" customHeight="1">
      <c r="A5437" s="1044" t="s">
        <v>26628</v>
      </c>
      <c r="B5437" s="1044" t="s">
        <v>26658</v>
      </c>
      <c r="C5437" s="1050">
        <v>0</v>
      </c>
      <c r="D5437" s="1050">
        <v>75793.33</v>
      </c>
      <c r="E5437" s="612">
        <f t="shared" si="84"/>
        <v>716166.50999999547</v>
      </c>
    </row>
    <row r="5438" spans="1:5" ht="22.5" customHeight="1">
      <c r="A5438" s="1044" t="s">
        <v>26628</v>
      </c>
      <c r="B5438" s="1044" t="s">
        <v>26659</v>
      </c>
      <c r="C5438" s="1050">
        <v>0</v>
      </c>
      <c r="D5438" s="1050">
        <v>169660</v>
      </c>
      <c r="E5438" s="612">
        <f t="shared" si="84"/>
        <v>546506.50999999547</v>
      </c>
    </row>
    <row r="5439" spans="1:5" ht="22.5" customHeight="1">
      <c r="A5439" s="1044" t="s">
        <v>26660</v>
      </c>
      <c r="B5439" s="1044" t="s">
        <v>8478</v>
      </c>
      <c r="C5439" s="1050">
        <v>0</v>
      </c>
      <c r="D5439" s="1050">
        <v>1049.21</v>
      </c>
      <c r="E5439" s="612">
        <f t="shared" si="84"/>
        <v>545457.29999999551</v>
      </c>
    </row>
    <row r="5440" spans="1:5" ht="22.5" customHeight="1">
      <c r="A5440" s="1044" t="s">
        <v>26661</v>
      </c>
      <c r="B5440" s="1044" t="s">
        <v>26662</v>
      </c>
      <c r="C5440" s="1050">
        <v>3131404</v>
      </c>
      <c r="D5440" s="1050">
        <v>0</v>
      </c>
      <c r="E5440" s="612">
        <f t="shared" si="84"/>
        <v>3676861.2999999956</v>
      </c>
    </row>
    <row r="5441" spans="1:5" ht="22.5" customHeight="1">
      <c r="A5441" s="1044" t="s">
        <v>26663</v>
      </c>
      <c r="B5441" s="1044" t="s">
        <v>8336</v>
      </c>
      <c r="C5441" s="1050">
        <v>0</v>
      </c>
      <c r="D5441" s="1050">
        <v>50</v>
      </c>
      <c r="E5441" s="612">
        <f t="shared" si="84"/>
        <v>3676811.2999999956</v>
      </c>
    </row>
    <row r="5442" spans="1:5" ht="22.5" customHeight="1">
      <c r="A5442" s="1044" t="s">
        <v>26664</v>
      </c>
      <c r="B5442" s="1044" t="s">
        <v>26665</v>
      </c>
      <c r="C5442" s="1050">
        <v>4000000</v>
      </c>
      <c r="D5442" s="1050">
        <v>0</v>
      </c>
      <c r="E5442" s="612">
        <f t="shared" si="84"/>
        <v>7676811.2999999952</v>
      </c>
    </row>
    <row r="5443" spans="1:5" ht="22.5" customHeight="1">
      <c r="A5443" s="1044" t="s">
        <v>26666</v>
      </c>
      <c r="B5443" s="1044" t="s">
        <v>8336</v>
      </c>
      <c r="C5443" s="1050">
        <v>0</v>
      </c>
      <c r="D5443" s="1050">
        <v>50</v>
      </c>
      <c r="E5443" s="612">
        <f t="shared" ref="E5443:E5506" si="85">E5442-D5443+C5443</f>
        <v>7676761.2999999952</v>
      </c>
    </row>
    <row r="5444" spans="1:5" ht="22.5" customHeight="1">
      <c r="A5444" s="1044" t="s">
        <v>26667</v>
      </c>
      <c r="B5444" s="1044" t="s">
        <v>26668</v>
      </c>
      <c r="C5444" s="1050">
        <v>0</v>
      </c>
      <c r="D5444" s="1050">
        <v>90412.88</v>
      </c>
      <c r="E5444" s="612">
        <f t="shared" si="85"/>
        <v>7586348.4199999953</v>
      </c>
    </row>
    <row r="5445" spans="1:5" ht="22.5" customHeight="1">
      <c r="A5445" s="1044" t="s">
        <v>26669</v>
      </c>
      <c r="B5445" s="1044" t="s">
        <v>26670</v>
      </c>
      <c r="C5445" s="1050">
        <v>2000000</v>
      </c>
      <c r="D5445" s="1050">
        <v>0</v>
      </c>
      <c r="E5445" s="612">
        <f t="shared" si="85"/>
        <v>9586348.4199999943</v>
      </c>
    </row>
    <row r="5446" spans="1:5" ht="22.5" customHeight="1">
      <c r="A5446" s="1044" t="s">
        <v>26671</v>
      </c>
      <c r="B5446" s="1044" t="s">
        <v>26672</v>
      </c>
      <c r="C5446" s="1050">
        <v>0</v>
      </c>
      <c r="D5446" s="1050">
        <v>53.75</v>
      </c>
      <c r="E5446" s="612">
        <f t="shared" si="85"/>
        <v>9586294.6699999943</v>
      </c>
    </row>
    <row r="5447" spans="1:5" ht="22.5" customHeight="1">
      <c r="A5447" s="1044" t="s">
        <v>26671</v>
      </c>
      <c r="B5447" s="1044" t="s">
        <v>26673</v>
      </c>
      <c r="C5447" s="1050">
        <v>0</v>
      </c>
      <c r="D5447" s="1050">
        <v>1014885</v>
      </c>
      <c r="E5447" s="612">
        <f t="shared" si="85"/>
        <v>8571409.6699999943</v>
      </c>
    </row>
    <row r="5448" spans="1:5" ht="22.5" customHeight="1">
      <c r="A5448" s="1044" t="s">
        <v>26671</v>
      </c>
      <c r="B5448" s="1044" t="s">
        <v>26674</v>
      </c>
      <c r="C5448" s="1050">
        <v>0</v>
      </c>
      <c r="D5448" s="1050">
        <v>53.75</v>
      </c>
      <c r="E5448" s="612">
        <f t="shared" si="85"/>
        <v>8571355.9199999943</v>
      </c>
    </row>
    <row r="5449" spans="1:5" ht="22.5" customHeight="1">
      <c r="A5449" s="1044" t="s">
        <v>26671</v>
      </c>
      <c r="B5449" s="1044" t="s">
        <v>26675</v>
      </c>
      <c r="C5449" s="1050">
        <v>0</v>
      </c>
      <c r="D5449" s="1050">
        <v>491245</v>
      </c>
      <c r="E5449" s="612">
        <f t="shared" si="85"/>
        <v>8080110.9199999943</v>
      </c>
    </row>
    <row r="5450" spans="1:5" ht="22.5" customHeight="1">
      <c r="A5450" s="1044" t="s">
        <v>26671</v>
      </c>
      <c r="B5450" s="1044" t="s">
        <v>26676</v>
      </c>
      <c r="C5450" s="1050">
        <v>0</v>
      </c>
      <c r="D5450" s="1050">
        <v>53.75</v>
      </c>
      <c r="E5450" s="612">
        <f t="shared" si="85"/>
        <v>8080057.1699999943</v>
      </c>
    </row>
    <row r="5451" spans="1:5" ht="22.5" customHeight="1">
      <c r="A5451" s="1044" t="s">
        <v>26671</v>
      </c>
      <c r="B5451" s="1044" t="s">
        <v>26677</v>
      </c>
      <c r="C5451" s="1050">
        <v>0</v>
      </c>
      <c r="D5451" s="1050">
        <v>57000</v>
      </c>
      <c r="E5451" s="612">
        <f t="shared" si="85"/>
        <v>8023057.1699999943</v>
      </c>
    </row>
    <row r="5452" spans="1:5" ht="22.5" customHeight="1">
      <c r="A5452" s="1044" t="s">
        <v>26671</v>
      </c>
      <c r="B5452" s="1044" t="s">
        <v>26678</v>
      </c>
      <c r="C5452" s="1050">
        <v>0</v>
      </c>
      <c r="D5452" s="1050">
        <v>53.75</v>
      </c>
      <c r="E5452" s="612">
        <f t="shared" si="85"/>
        <v>8023003.4199999943</v>
      </c>
    </row>
    <row r="5453" spans="1:5" ht="22.5" customHeight="1">
      <c r="A5453" s="1044" t="s">
        <v>26671</v>
      </c>
      <c r="B5453" s="1044" t="s">
        <v>26679</v>
      </c>
      <c r="C5453" s="1050">
        <v>0</v>
      </c>
      <c r="D5453" s="1050">
        <v>152190</v>
      </c>
      <c r="E5453" s="612">
        <f t="shared" si="85"/>
        <v>7870813.4199999943</v>
      </c>
    </row>
    <row r="5454" spans="1:5" ht="22.5" customHeight="1">
      <c r="A5454" s="1044" t="s">
        <v>26671</v>
      </c>
      <c r="B5454" s="1044" t="s">
        <v>26680</v>
      </c>
      <c r="C5454" s="1050">
        <v>0</v>
      </c>
      <c r="D5454" s="1050">
        <v>53.75</v>
      </c>
      <c r="E5454" s="612">
        <f t="shared" si="85"/>
        <v>7870759.6699999943</v>
      </c>
    </row>
    <row r="5455" spans="1:5" ht="22.5" customHeight="1">
      <c r="A5455" s="1044" t="s">
        <v>26671</v>
      </c>
      <c r="B5455" s="1044" t="s">
        <v>26681</v>
      </c>
      <c r="C5455" s="1050">
        <v>0</v>
      </c>
      <c r="D5455" s="1050">
        <v>221160</v>
      </c>
      <c r="E5455" s="612">
        <f t="shared" si="85"/>
        <v>7649599.6699999943</v>
      </c>
    </row>
    <row r="5456" spans="1:5" ht="22.5" customHeight="1">
      <c r="A5456" s="1044" t="s">
        <v>26671</v>
      </c>
      <c r="B5456" s="1044" t="s">
        <v>26682</v>
      </c>
      <c r="C5456" s="1050">
        <v>0</v>
      </c>
      <c r="D5456" s="1050">
        <v>26.88</v>
      </c>
      <c r="E5456" s="612">
        <f t="shared" si="85"/>
        <v>7649572.7899999944</v>
      </c>
    </row>
    <row r="5457" spans="1:5" ht="22.5" customHeight="1">
      <c r="A5457" s="1044" t="s">
        <v>26671</v>
      </c>
      <c r="B5457" s="1044" t="s">
        <v>26683</v>
      </c>
      <c r="C5457" s="1050">
        <v>0</v>
      </c>
      <c r="D5457" s="1050">
        <v>34200</v>
      </c>
      <c r="E5457" s="612">
        <f t="shared" si="85"/>
        <v>7615372.7899999944</v>
      </c>
    </row>
    <row r="5458" spans="1:5" ht="22.5" customHeight="1">
      <c r="A5458" s="1044" t="s">
        <v>26671</v>
      </c>
      <c r="B5458" s="1044" t="s">
        <v>26684</v>
      </c>
      <c r="C5458" s="1050">
        <v>0</v>
      </c>
      <c r="D5458" s="1050">
        <v>53.75</v>
      </c>
      <c r="E5458" s="612">
        <f t="shared" si="85"/>
        <v>7615319.0399999944</v>
      </c>
    </row>
    <row r="5459" spans="1:5" ht="22.5" customHeight="1">
      <c r="A5459" s="1044" t="s">
        <v>26671</v>
      </c>
      <c r="B5459" s="1044" t="s">
        <v>26685</v>
      </c>
      <c r="C5459" s="1050">
        <v>0</v>
      </c>
      <c r="D5459" s="1050">
        <v>102600</v>
      </c>
      <c r="E5459" s="612">
        <f t="shared" si="85"/>
        <v>7512719.0399999944</v>
      </c>
    </row>
    <row r="5460" spans="1:5" ht="22.5" customHeight="1">
      <c r="A5460" s="1044" t="s">
        <v>26671</v>
      </c>
      <c r="B5460" s="1044" t="s">
        <v>26686</v>
      </c>
      <c r="C5460" s="1050">
        <v>0</v>
      </c>
      <c r="D5460" s="1050">
        <v>53.75</v>
      </c>
      <c r="E5460" s="612">
        <f t="shared" si="85"/>
        <v>7512665.2899999944</v>
      </c>
    </row>
    <row r="5461" spans="1:5" ht="22.5" customHeight="1">
      <c r="A5461" s="1044" t="s">
        <v>26671</v>
      </c>
      <c r="B5461" s="1044" t="s">
        <v>26687</v>
      </c>
      <c r="C5461" s="1050">
        <v>0</v>
      </c>
      <c r="D5461" s="1050">
        <v>207575</v>
      </c>
      <c r="E5461" s="612">
        <f t="shared" si="85"/>
        <v>7305090.2899999944</v>
      </c>
    </row>
    <row r="5462" spans="1:5" ht="22.5" customHeight="1">
      <c r="A5462" s="1044" t="s">
        <v>26671</v>
      </c>
      <c r="B5462" s="1044" t="s">
        <v>26688</v>
      </c>
      <c r="C5462" s="1050">
        <v>0</v>
      </c>
      <c r="D5462" s="1050">
        <v>53.75</v>
      </c>
      <c r="E5462" s="612">
        <f t="shared" si="85"/>
        <v>7305036.5399999944</v>
      </c>
    </row>
    <row r="5463" spans="1:5" ht="22.5" customHeight="1">
      <c r="A5463" s="1044" t="s">
        <v>26671</v>
      </c>
      <c r="B5463" s="1044" t="s">
        <v>26689</v>
      </c>
      <c r="C5463" s="1050">
        <v>0</v>
      </c>
      <c r="D5463" s="1050">
        <v>380000</v>
      </c>
      <c r="E5463" s="612">
        <f t="shared" si="85"/>
        <v>6925036.5399999944</v>
      </c>
    </row>
    <row r="5464" spans="1:5" ht="22.5" customHeight="1">
      <c r="A5464" s="1044" t="s">
        <v>26671</v>
      </c>
      <c r="B5464" s="1044" t="s">
        <v>26690</v>
      </c>
      <c r="C5464" s="1050">
        <v>0</v>
      </c>
      <c r="D5464" s="1050">
        <v>53.75</v>
      </c>
      <c r="E5464" s="612">
        <f t="shared" si="85"/>
        <v>6924982.7899999944</v>
      </c>
    </row>
    <row r="5465" spans="1:5" ht="22.5" customHeight="1">
      <c r="A5465" s="1044" t="s">
        <v>26671</v>
      </c>
      <c r="B5465" s="1044" t="s">
        <v>26691</v>
      </c>
      <c r="C5465" s="1050">
        <v>0</v>
      </c>
      <c r="D5465" s="1050">
        <v>218310</v>
      </c>
      <c r="E5465" s="612">
        <f t="shared" si="85"/>
        <v>6706672.7899999944</v>
      </c>
    </row>
    <row r="5466" spans="1:5" ht="22.5" customHeight="1">
      <c r="A5466" s="1044" t="s">
        <v>26671</v>
      </c>
      <c r="B5466" s="1044" t="s">
        <v>26692</v>
      </c>
      <c r="C5466" s="1050">
        <v>0</v>
      </c>
      <c r="D5466" s="1050">
        <v>26.88</v>
      </c>
      <c r="E5466" s="612">
        <f t="shared" si="85"/>
        <v>6706645.9099999946</v>
      </c>
    </row>
    <row r="5467" spans="1:5" ht="22.5" customHeight="1">
      <c r="A5467" s="1044" t="s">
        <v>26671</v>
      </c>
      <c r="B5467" s="1044" t="s">
        <v>26693</v>
      </c>
      <c r="C5467" s="1050">
        <v>0</v>
      </c>
      <c r="D5467" s="1050">
        <v>33250</v>
      </c>
      <c r="E5467" s="612">
        <f t="shared" si="85"/>
        <v>6673395.9099999946</v>
      </c>
    </row>
    <row r="5468" spans="1:5" ht="22.5" customHeight="1">
      <c r="A5468" s="1044" t="s">
        <v>26671</v>
      </c>
      <c r="B5468" s="1044" t="s">
        <v>26694</v>
      </c>
      <c r="C5468" s="1050">
        <v>0</v>
      </c>
      <c r="D5468" s="1050">
        <v>53.75</v>
      </c>
      <c r="E5468" s="612">
        <f t="shared" si="85"/>
        <v>6673342.1599999946</v>
      </c>
    </row>
    <row r="5469" spans="1:5" ht="22.5" customHeight="1">
      <c r="A5469" s="1044" t="s">
        <v>26671</v>
      </c>
      <c r="B5469" s="1044" t="s">
        <v>26695</v>
      </c>
      <c r="C5469" s="1050">
        <v>0</v>
      </c>
      <c r="D5469" s="1050">
        <v>371070</v>
      </c>
      <c r="E5469" s="612">
        <f t="shared" si="85"/>
        <v>6302272.1599999946</v>
      </c>
    </row>
    <row r="5470" spans="1:5" ht="22.5" customHeight="1">
      <c r="A5470" s="1044" t="s">
        <v>26671</v>
      </c>
      <c r="B5470" s="1044" t="s">
        <v>26696</v>
      </c>
      <c r="C5470" s="1050">
        <v>0</v>
      </c>
      <c r="D5470" s="1050">
        <v>53.75</v>
      </c>
      <c r="E5470" s="612">
        <f t="shared" si="85"/>
        <v>6302218.4099999946</v>
      </c>
    </row>
    <row r="5471" spans="1:5" ht="22.5" customHeight="1">
      <c r="A5471" s="1044" t="s">
        <v>26671</v>
      </c>
      <c r="B5471" s="1044" t="s">
        <v>26697</v>
      </c>
      <c r="C5471" s="1050">
        <v>0</v>
      </c>
      <c r="D5471" s="1050">
        <v>484500</v>
      </c>
      <c r="E5471" s="612">
        <f t="shared" si="85"/>
        <v>5817718.4099999946</v>
      </c>
    </row>
    <row r="5472" spans="1:5" ht="22.5" customHeight="1">
      <c r="A5472" s="1044" t="s">
        <v>26671</v>
      </c>
      <c r="B5472" s="1044" t="s">
        <v>26698</v>
      </c>
      <c r="C5472" s="1050">
        <v>0</v>
      </c>
      <c r="D5472" s="1050">
        <v>26.88</v>
      </c>
      <c r="E5472" s="612">
        <f t="shared" si="85"/>
        <v>5817691.5299999947</v>
      </c>
    </row>
    <row r="5473" spans="1:5" ht="22.5" customHeight="1">
      <c r="A5473" s="1044" t="s">
        <v>26671</v>
      </c>
      <c r="B5473" s="1044" t="s">
        <v>26699</v>
      </c>
      <c r="C5473" s="1050">
        <v>0</v>
      </c>
      <c r="D5473" s="1050">
        <v>42750</v>
      </c>
      <c r="E5473" s="612">
        <f t="shared" si="85"/>
        <v>5774941.5299999947</v>
      </c>
    </row>
    <row r="5474" spans="1:5" ht="22.5" customHeight="1">
      <c r="A5474" s="1044" t="s">
        <v>26671</v>
      </c>
      <c r="B5474" s="1044" t="s">
        <v>26700</v>
      </c>
      <c r="C5474" s="1050">
        <v>0</v>
      </c>
      <c r="D5474" s="1050">
        <v>53.75</v>
      </c>
      <c r="E5474" s="612">
        <f t="shared" si="85"/>
        <v>5774887.7799999947</v>
      </c>
    </row>
    <row r="5475" spans="1:5" ht="22.5" customHeight="1">
      <c r="A5475" s="1044" t="s">
        <v>26671</v>
      </c>
      <c r="B5475" s="1044" t="s">
        <v>26701</v>
      </c>
      <c r="C5475" s="1050">
        <v>0</v>
      </c>
      <c r="D5475" s="1050">
        <v>150765</v>
      </c>
      <c r="E5475" s="612">
        <f t="shared" si="85"/>
        <v>5624122.7799999947</v>
      </c>
    </row>
    <row r="5476" spans="1:5" ht="22.5" customHeight="1">
      <c r="A5476" s="1044" t="s">
        <v>26671</v>
      </c>
      <c r="B5476" s="1044" t="s">
        <v>26702</v>
      </c>
      <c r="C5476" s="1050">
        <v>0</v>
      </c>
      <c r="D5476" s="1050">
        <v>53.75</v>
      </c>
      <c r="E5476" s="612">
        <f t="shared" si="85"/>
        <v>5624069.0299999947</v>
      </c>
    </row>
    <row r="5477" spans="1:5" ht="22.5" customHeight="1">
      <c r="A5477" s="1044" t="s">
        <v>26671</v>
      </c>
      <c r="B5477" s="1044" t="s">
        <v>26703</v>
      </c>
      <c r="C5477" s="1050">
        <v>0</v>
      </c>
      <c r="D5477" s="1050">
        <v>562020</v>
      </c>
      <c r="E5477" s="612">
        <f t="shared" si="85"/>
        <v>5062049.0299999947</v>
      </c>
    </row>
    <row r="5478" spans="1:5" ht="22.5" customHeight="1">
      <c r="A5478" s="1044" t="s">
        <v>26671</v>
      </c>
      <c r="B5478" s="1044" t="s">
        <v>26704</v>
      </c>
      <c r="C5478" s="1050">
        <v>0</v>
      </c>
      <c r="D5478" s="1050">
        <v>53.75</v>
      </c>
      <c r="E5478" s="612">
        <f t="shared" si="85"/>
        <v>5061995.2799999947</v>
      </c>
    </row>
    <row r="5479" spans="1:5" ht="22.5" customHeight="1">
      <c r="A5479" s="1044" t="s">
        <v>26671</v>
      </c>
      <c r="B5479" s="1044" t="s">
        <v>26705</v>
      </c>
      <c r="C5479" s="1050">
        <v>0</v>
      </c>
      <c r="D5479" s="1050">
        <v>848920</v>
      </c>
      <c r="E5479" s="612">
        <f t="shared" si="85"/>
        <v>4213075.2799999947</v>
      </c>
    </row>
    <row r="5480" spans="1:5" ht="22.5" customHeight="1">
      <c r="A5480" s="1044" t="s">
        <v>26671</v>
      </c>
      <c r="B5480" s="1044" t="s">
        <v>26706</v>
      </c>
      <c r="C5480" s="1050">
        <v>0</v>
      </c>
      <c r="D5480" s="1050">
        <v>10.75</v>
      </c>
      <c r="E5480" s="612">
        <f t="shared" si="85"/>
        <v>4213064.5299999947</v>
      </c>
    </row>
    <row r="5481" spans="1:5" ht="22.5" customHeight="1">
      <c r="A5481" s="1044" t="s">
        <v>26671</v>
      </c>
      <c r="B5481" s="1044" t="s">
        <v>26707</v>
      </c>
      <c r="C5481" s="1050">
        <v>0</v>
      </c>
      <c r="D5481" s="1050">
        <v>3990</v>
      </c>
      <c r="E5481" s="612">
        <f t="shared" si="85"/>
        <v>4209074.5299999947</v>
      </c>
    </row>
    <row r="5482" spans="1:5" ht="22.5" customHeight="1">
      <c r="A5482" s="1044" t="s">
        <v>26671</v>
      </c>
      <c r="B5482" s="1044" t="s">
        <v>26708</v>
      </c>
      <c r="C5482" s="1050">
        <v>0</v>
      </c>
      <c r="D5482" s="1050">
        <v>53.75</v>
      </c>
      <c r="E5482" s="612">
        <f t="shared" si="85"/>
        <v>4209020.7799999947</v>
      </c>
    </row>
    <row r="5483" spans="1:5" ht="22.5" customHeight="1">
      <c r="A5483" s="1044" t="s">
        <v>26671</v>
      </c>
      <c r="B5483" s="1044" t="s">
        <v>26709</v>
      </c>
      <c r="C5483" s="1050">
        <v>0</v>
      </c>
      <c r="D5483" s="1050">
        <v>496985</v>
      </c>
      <c r="E5483" s="612">
        <f t="shared" si="85"/>
        <v>3712035.7799999947</v>
      </c>
    </row>
    <row r="5484" spans="1:5" ht="22.5" customHeight="1">
      <c r="A5484" s="1044" t="s">
        <v>26671</v>
      </c>
      <c r="B5484" s="1044" t="s">
        <v>26710</v>
      </c>
      <c r="C5484" s="1050">
        <v>0</v>
      </c>
      <c r="D5484" s="1050">
        <v>53.75</v>
      </c>
      <c r="E5484" s="612">
        <f t="shared" si="85"/>
        <v>3711982.0299999947</v>
      </c>
    </row>
    <row r="5485" spans="1:5" ht="22.5" customHeight="1">
      <c r="A5485" s="1044" t="s">
        <v>26671</v>
      </c>
      <c r="B5485" s="1044" t="s">
        <v>26711</v>
      </c>
      <c r="C5485" s="1050">
        <v>0</v>
      </c>
      <c r="D5485" s="1050">
        <v>237500</v>
      </c>
      <c r="E5485" s="612">
        <f t="shared" si="85"/>
        <v>3474482.0299999947</v>
      </c>
    </row>
    <row r="5486" spans="1:5" ht="22.5" customHeight="1">
      <c r="A5486" s="1044" t="s">
        <v>26671</v>
      </c>
      <c r="B5486" s="1044" t="s">
        <v>26712</v>
      </c>
      <c r="C5486" s="1050">
        <v>0</v>
      </c>
      <c r="D5486" s="1050">
        <v>53.75</v>
      </c>
      <c r="E5486" s="612">
        <f t="shared" si="85"/>
        <v>3474428.2799999947</v>
      </c>
    </row>
    <row r="5487" spans="1:5" ht="22.5" customHeight="1">
      <c r="A5487" s="1044" t="s">
        <v>26671</v>
      </c>
      <c r="B5487" s="1044" t="s">
        <v>26713</v>
      </c>
      <c r="C5487" s="1050">
        <v>0</v>
      </c>
      <c r="D5487" s="1050">
        <v>237500</v>
      </c>
      <c r="E5487" s="612">
        <f t="shared" si="85"/>
        <v>3236928.2799999947</v>
      </c>
    </row>
    <row r="5488" spans="1:5" ht="22.5" customHeight="1">
      <c r="A5488" s="1044" t="s">
        <v>26671</v>
      </c>
      <c r="B5488" s="1044" t="s">
        <v>26714</v>
      </c>
      <c r="C5488" s="1050">
        <v>0</v>
      </c>
      <c r="D5488" s="1050">
        <v>53.75</v>
      </c>
      <c r="E5488" s="612">
        <f t="shared" si="85"/>
        <v>3236874.5299999947</v>
      </c>
    </row>
    <row r="5489" spans="1:5" ht="22.5" customHeight="1">
      <c r="A5489" s="1044" t="s">
        <v>26671</v>
      </c>
      <c r="B5489" s="1044" t="s">
        <v>26715</v>
      </c>
      <c r="C5489" s="1050">
        <v>0</v>
      </c>
      <c r="D5489" s="1050">
        <v>62130</v>
      </c>
      <c r="E5489" s="612">
        <f t="shared" si="85"/>
        <v>3174744.5299999947</v>
      </c>
    </row>
    <row r="5490" spans="1:5" ht="22.5" customHeight="1">
      <c r="A5490" s="1044" t="s">
        <v>26671</v>
      </c>
      <c r="B5490" s="1044" t="s">
        <v>26716</v>
      </c>
      <c r="C5490" s="1050">
        <v>0</v>
      </c>
      <c r="D5490" s="1050">
        <v>26.88</v>
      </c>
      <c r="E5490" s="612">
        <f t="shared" si="85"/>
        <v>3174717.6499999948</v>
      </c>
    </row>
    <row r="5491" spans="1:5" ht="22.5" customHeight="1">
      <c r="A5491" s="1044" t="s">
        <v>26671</v>
      </c>
      <c r="B5491" s="1044" t="s">
        <v>26717</v>
      </c>
      <c r="C5491" s="1050">
        <v>0</v>
      </c>
      <c r="D5491" s="1050">
        <v>45600</v>
      </c>
      <c r="E5491" s="612">
        <f t="shared" si="85"/>
        <v>3129117.6499999948</v>
      </c>
    </row>
    <row r="5492" spans="1:5" ht="22.5" customHeight="1">
      <c r="A5492" s="1044" t="s">
        <v>26671</v>
      </c>
      <c r="B5492" s="1044" t="s">
        <v>26718</v>
      </c>
      <c r="C5492" s="1050">
        <v>0</v>
      </c>
      <c r="D5492" s="1050">
        <v>39900</v>
      </c>
      <c r="E5492" s="612">
        <f t="shared" si="85"/>
        <v>3089217.6499999948</v>
      </c>
    </row>
    <row r="5493" spans="1:5" ht="22.5" customHeight="1">
      <c r="A5493" s="1044" t="s">
        <v>26671</v>
      </c>
      <c r="B5493" s="1044" t="s">
        <v>26719</v>
      </c>
      <c r="C5493" s="1050">
        <v>0</v>
      </c>
      <c r="D5493" s="1050">
        <v>53.75</v>
      </c>
      <c r="E5493" s="612">
        <f t="shared" si="85"/>
        <v>3089163.8999999948</v>
      </c>
    </row>
    <row r="5494" spans="1:5" ht="22.5" customHeight="1">
      <c r="A5494" s="1044" t="s">
        <v>26671</v>
      </c>
      <c r="B5494" s="1044" t="s">
        <v>26720</v>
      </c>
      <c r="C5494" s="1050">
        <v>0</v>
      </c>
      <c r="D5494" s="1050">
        <v>102600</v>
      </c>
      <c r="E5494" s="612">
        <f t="shared" si="85"/>
        <v>2986563.8999999948</v>
      </c>
    </row>
    <row r="5495" spans="1:5" ht="22.5" customHeight="1">
      <c r="A5495" s="1044" t="s">
        <v>26671</v>
      </c>
      <c r="B5495" s="1044" t="s">
        <v>26721</v>
      </c>
      <c r="C5495" s="1050">
        <v>0</v>
      </c>
      <c r="D5495" s="1050">
        <v>26.88</v>
      </c>
      <c r="E5495" s="612">
        <f t="shared" si="85"/>
        <v>2986537.0199999949</v>
      </c>
    </row>
    <row r="5496" spans="1:5" ht="22.5" customHeight="1">
      <c r="A5496" s="1044" t="s">
        <v>26671</v>
      </c>
      <c r="B5496" s="1044" t="s">
        <v>26722</v>
      </c>
      <c r="C5496" s="1050">
        <v>0</v>
      </c>
      <c r="D5496" s="1050">
        <v>36000</v>
      </c>
      <c r="E5496" s="612">
        <f t="shared" si="85"/>
        <v>2950537.0199999949</v>
      </c>
    </row>
    <row r="5497" spans="1:5" ht="22.5" customHeight="1">
      <c r="A5497" s="1044" t="s">
        <v>26671</v>
      </c>
      <c r="B5497" s="1044" t="s">
        <v>26723</v>
      </c>
      <c r="C5497" s="1050">
        <v>0</v>
      </c>
      <c r="D5497" s="1050">
        <v>53.75</v>
      </c>
      <c r="E5497" s="612">
        <f t="shared" si="85"/>
        <v>2950483.2699999949</v>
      </c>
    </row>
    <row r="5498" spans="1:5" ht="22.5" customHeight="1">
      <c r="A5498" s="1044" t="s">
        <v>26671</v>
      </c>
      <c r="B5498" s="1044" t="s">
        <v>26724</v>
      </c>
      <c r="C5498" s="1050">
        <v>0</v>
      </c>
      <c r="D5498" s="1050">
        <v>73150</v>
      </c>
      <c r="E5498" s="612">
        <f t="shared" si="85"/>
        <v>2877333.2699999949</v>
      </c>
    </row>
    <row r="5499" spans="1:5" ht="22.5" customHeight="1">
      <c r="A5499" s="1044" t="s">
        <v>26671</v>
      </c>
      <c r="B5499" s="1044" t="s">
        <v>26674</v>
      </c>
      <c r="C5499" s="1050">
        <v>0</v>
      </c>
      <c r="D5499" s="1050">
        <v>53.75</v>
      </c>
      <c r="E5499" s="612">
        <f t="shared" si="85"/>
        <v>2877279.5199999949</v>
      </c>
    </row>
    <row r="5500" spans="1:5" ht="22.5" customHeight="1">
      <c r="A5500" s="1044" t="s">
        <v>26671</v>
      </c>
      <c r="B5500" s="1044" t="s">
        <v>26725</v>
      </c>
      <c r="C5500" s="1050">
        <v>0</v>
      </c>
      <c r="D5500" s="1050">
        <v>250420</v>
      </c>
      <c r="E5500" s="612">
        <f t="shared" si="85"/>
        <v>2626859.5199999949</v>
      </c>
    </row>
    <row r="5501" spans="1:5" ht="22.5" customHeight="1">
      <c r="A5501" s="1044" t="s">
        <v>26671</v>
      </c>
      <c r="B5501" s="1044" t="s">
        <v>26726</v>
      </c>
      <c r="C5501" s="1050">
        <v>0</v>
      </c>
      <c r="D5501" s="1050">
        <v>53.75</v>
      </c>
      <c r="E5501" s="612">
        <f t="shared" si="85"/>
        <v>2626805.7699999949</v>
      </c>
    </row>
    <row r="5502" spans="1:5" ht="22.5" customHeight="1">
      <c r="A5502" s="1044" t="s">
        <v>26671</v>
      </c>
      <c r="B5502" s="1044" t="s">
        <v>26727</v>
      </c>
      <c r="C5502" s="1050">
        <v>0</v>
      </c>
      <c r="D5502" s="1050">
        <v>259350</v>
      </c>
      <c r="E5502" s="612">
        <f t="shared" si="85"/>
        <v>2367455.7699999949</v>
      </c>
    </row>
    <row r="5503" spans="1:5" ht="22.5" customHeight="1">
      <c r="A5503" s="1044" t="s">
        <v>26671</v>
      </c>
      <c r="B5503" s="1044" t="s">
        <v>26728</v>
      </c>
      <c r="C5503" s="1050">
        <v>0</v>
      </c>
      <c r="D5503" s="1050">
        <v>53.75</v>
      </c>
      <c r="E5503" s="612">
        <f t="shared" si="85"/>
        <v>2367402.0199999949</v>
      </c>
    </row>
    <row r="5504" spans="1:5" ht="22.5" customHeight="1">
      <c r="A5504" s="1044" t="s">
        <v>26671</v>
      </c>
      <c r="B5504" s="1044" t="s">
        <v>26729</v>
      </c>
      <c r="C5504" s="1050">
        <v>0</v>
      </c>
      <c r="D5504" s="1050">
        <v>93860</v>
      </c>
      <c r="E5504" s="612">
        <f t="shared" si="85"/>
        <v>2273542.0199999949</v>
      </c>
    </row>
    <row r="5505" spans="1:5" ht="22.5" customHeight="1">
      <c r="A5505" s="1044" t="s">
        <v>26671</v>
      </c>
      <c r="B5505" s="1044" t="s">
        <v>26730</v>
      </c>
      <c r="C5505" s="1050">
        <v>0</v>
      </c>
      <c r="D5505" s="1050">
        <v>53.75</v>
      </c>
      <c r="E5505" s="612">
        <f t="shared" si="85"/>
        <v>2273488.2699999949</v>
      </c>
    </row>
    <row r="5506" spans="1:5" ht="22.5" customHeight="1">
      <c r="A5506" s="1044" t="s">
        <v>26671</v>
      </c>
      <c r="B5506" s="1044" t="s">
        <v>26731</v>
      </c>
      <c r="C5506" s="1050">
        <v>0</v>
      </c>
      <c r="D5506" s="1050">
        <v>311600</v>
      </c>
      <c r="E5506" s="612">
        <f t="shared" si="85"/>
        <v>1961888.2699999949</v>
      </c>
    </row>
    <row r="5507" spans="1:5" ht="22.5" customHeight="1">
      <c r="A5507" s="1044" t="s">
        <v>26671</v>
      </c>
      <c r="B5507" s="1044" t="s">
        <v>26732</v>
      </c>
      <c r="C5507" s="1050">
        <v>0</v>
      </c>
      <c r="D5507" s="1050">
        <v>26.88</v>
      </c>
      <c r="E5507" s="612">
        <f t="shared" ref="E5507:E5570" si="86">E5506-D5507+C5507</f>
        <v>1961861.389999995</v>
      </c>
    </row>
    <row r="5508" spans="1:5" ht="22.5" customHeight="1">
      <c r="A5508" s="1044" t="s">
        <v>26671</v>
      </c>
      <c r="B5508" s="1044" t="s">
        <v>26733</v>
      </c>
      <c r="C5508" s="1050">
        <v>0</v>
      </c>
      <c r="D5508" s="1050">
        <v>7980</v>
      </c>
      <c r="E5508" s="612">
        <f t="shared" si="86"/>
        <v>1953881.389999995</v>
      </c>
    </row>
    <row r="5509" spans="1:5" ht="22.5" customHeight="1">
      <c r="A5509" s="1044" t="s">
        <v>26671</v>
      </c>
      <c r="B5509" s="1044" t="s">
        <v>26734</v>
      </c>
      <c r="C5509" s="1050">
        <v>0</v>
      </c>
      <c r="D5509" s="1050">
        <v>53.75</v>
      </c>
      <c r="E5509" s="612">
        <f t="shared" si="86"/>
        <v>1953827.639999995</v>
      </c>
    </row>
    <row r="5510" spans="1:5" ht="22.5" customHeight="1">
      <c r="A5510" s="1044" t="s">
        <v>26671</v>
      </c>
      <c r="B5510" s="1044" t="s">
        <v>26735</v>
      </c>
      <c r="C5510" s="1050">
        <v>0</v>
      </c>
      <c r="D5510" s="1050">
        <v>76380</v>
      </c>
      <c r="E5510" s="612">
        <f t="shared" si="86"/>
        <v>1877447.639999995</v>
      </c>
    </row>
    <row r="5511" spans="1:5" ht="22.5" customHeight="1">
      <c r="A5511" s="1044" t="s">
        <v>26671</v>
      </c>
      <c r="B5511" s="1044" t="s">
        <v>26736</v>
      </c>
      <c r="C5511" s="1050">
        <v>0</v>
      </c>
      <c r="D5511" s="1050">
        <v>53.75</v>
      </c>
      <c r="E5511" s="612">
        <f t="shared" si="86"/>
        <v>1877393.889999995</v>
      </c>
    </row>
    <row r="5512" spans="1:5" ht="22.5" customHeight="1">
      <c r="A5512" s="1044" t="s">
        <v>26671</v>
      </c>
      <c r="B5512" s="1044" t="s">
        <v>26737</v>
      </c>
      <c r="C5512" s="1050">
        <v>0</v>
      </c>
      <c r="D5512" s="1050">
        <v>205200</v>
      </c>
      <c r="E5512" s="612">
        <f t="shared" si="86"/>
        <v>1672193.889999995</v>
      </c>
    </row>
    <row r="5513" spans="1:5" ht="22.5" customHeight="1">
      <c r="A5513" s="1044" t="s">
        <v>26671</v>
      </c>
      <c r="B5513" s="1044" t="s">
        <v>26738</v>
      </c>
      <c r="C5513" s="1050">
        <v>0</v>
      </c>
      <c r="D5513" s="1050">
        <v>26.88</v>
      </c>
      <c r="E5513" s="612">
        <f t="shared" si="86"/>
        <v>1672167.0099999951</v>
      </c>
    </row>
    <row r="5514" spans="1:5" ht="22.5" customHeight="1">
      <c r="A5514" s="1044" t="s">
        <v>26671</v>
      </c>
      <c r="B5514" s="1044" t="s">
        <v>26739</v>
      </c>
      <c r="C5514" s="1050">
        <v>0</v>
      </c>
      <c r="D5514" s="1050">
        <v>8550</v>
      </c>
      <c r="E5514" s="612">
        <f t="shared" si="86"/>
        <v>1663617.0099999951</v>
      </c>
    </row>
    <row r="5515" spans="1:5" ht="22.5" customHeight="1">
      <c r="A5515" s="1044" t="s">
        <v>26671</v>
      </c>
      <c r="B5515" s="1044" t="s">
        <v>26740</v>
      </c>
      <c r="C5515" s="1050">
        <v>0</v>
      </c>
      <c r="D5515" s="1050">
        <v>53.75</v>
      </c>
      <c r="E5515" s="612">
        <f t="shared" si="86"/>
        <v>1663563.2599999951</v>
      </c>
    </row>
    <row r="5516" spans="1:5" ht="22.5" customHeight="1">
      <c r="A5516" s="1044" t="s">
        <v>26671</v>
      </c>
      <c r="B5516" s="1044" t="s">
        <v>26741</v>
      </c>
      <c r="C5516" s="1050">
        <v>0</v>
      </c>
      <c r="D5516" s="1050">
        <v>189810</v>
      </c>
      <c r="E5516" s="612">
        <f t="shared" si="86"/>
        <v>1473753.2599999951</v>
      </c>
    </row>
    <row r="5517" spans="1:5" ht="22.5" customHeight="1">
      <c r="A5517" s="1044" t="s">
        <v>26671</v>
      </c>
      <c r="B5517" s="1044" t="s">
        <v>26742</v>
      </c>
      <c r="C5517" s="1050">
        <v>0</v>
      </c>
      <c r="D5517" s="1050">
        <v>53.75</v>
      </c>
      <c r="E5517" s="612">
        <f t="shared" si="86"/>
        <v>1473699.5099999951</v>
      </c>
    </row>
    <row r="5518" spans="1:5" ht="22.5" customHeight="1">
      <c r="A5518" s="1044" t="s">
        <v>26671</v>
      </c>
      <c r="B5518" s="1044" t="s">
        <v>26743</v>
      </c>
      <c r="C5518" s="1050">
        <v>0</v>
      </c>
      <c r="D5518" s="1050">
        <v>254125</v>
      </c>
      <c r="E5518" s="612">
        <f t="shared" si="86"/>
        <v>1219574.5099999951</v>
      </c>
    </row>
    <row r="5519" spans="1:5" ht="22.5" customHeight="1">
      <c r="A5519" s="1044" t="s">
        <v>26671</v>
      </c>
      <c r="B5519" s="1044" t="s">
        <v>26744</v>
      </c>
      <c r="C5519" s="1050">
        <v>0</v>
      </c>
      <c r="D5519" s="1050">
        <v>53.75</v>
      </c>
      <c r="E5519" s="612">
        <f t="shared" si="86"/>
        <v>1219520.7599999951</v>
      </c>
    </row>
    <row r="5520" spans="1:5" ht="22.5" customHeight="1">
      <c r="A5520" s="1044" t="s">
        <v>26671</v>
      </c>
      <c r="B5520" s="1044" t="s">
        <v>26745</v>
      </c>
      <c r="C5520" s="1050">
        <v>0</v>
      </c>
      <c r="D5520" s="1050">
        <v>138320</v>
      </c>
      <c r="E5520" s="612">
        <f t="shared" si="86"/>
        <v>1081200.7599999951</v>
      </c>
    </row>
    <row r="5521" spans="1:6" ht="22.5" customHeight="1">
      <c r="A5521" s="1044" t="s">
        <v>26671</v>
      </c>
      <c r="B5521" s="1044" t="s">
        <v>26746</v>
      </c>
      <c r="C5521" s="1050">
        <v>0</v>
      </c>
      <c r="D5521" s="1050">
        <v>10.75</v>
      </c>
      <c r="E5521" s="612">
        <f t="shared" si="86"/>
        <v>1081190.0099999951</v>
      </c>
    </row>
    <row r="5522" spans="1:6" ht="22.5" customHeight="1">
      <c r="A5522" s="1044" t="s">
        <v>26671</v>
      </c>
      <c r="B5522" s="1044" t="s">
        <v>26747</v>
      </c>
      <c r="C5522" s="1050">
        <v>0</v>
      </c>
      <c r="D5522" s="1050">
        <v>2280</v>
      </c>
      <c r="E5522" s="612">
        <f t="shared" si="86"/>
        <v>1078910.0099999951</v>
      </c>
    </row>
    <row r="5523" spans="1:6" ht="22.5" customHeight="1">
      <c r="A5523" s="1044" t="s">
        <v>26671</v>
      </c>
      <c r="B5523" s="1044" t="s">
        <v>26748</v>
      </c>
      <c r="C5523" s="1050">
        <v>0</v>
      </c>
      <c r="D5523" s="1050">
        <v>53.75</v>
      </c>
      <c r="E5523" s="612">
        <f t="shared" si="86"/>
        <v>1078856.2599999951</v>
      </c>
    </row>
    <row r="5524" spans="1:6" ht="22.5" customHeight="1">
      <c r="A5524" s="1044" t="s">
        <v>26671</v>
      </c>
      <c r="B5524" s="1044" t="s">
        <v>26749</v>
      </c>
      <c r="C5524" s="1050">
        <v>0</v>
      </c>
      <c r="D5524" s="1050">
        <v>91200</v>
      </c>
      <c r="E5524" s="612">
        <f t="shared" si="86"/>
        <v>987656.25999999512</v>
      </c>
    </row>
    <row r="5525" spans="1:6" ht="22.5" customHeight="1">
      <c r="A5525" s="1044" t="s">
        <v>26750</v>
      </c>
      <c r="B5525" s="1044" t="s">
        <v>26751</v>
      </c>
      <c r="C5525" s="1050">
        <v>0</v>
      </c>
      <c r="D5525" s="1050">
        <v>53.75</v>
      </c>
      <c r="E5525" s="612">
        <f t="shared" si="86"/>
        <v>987602.50999999512</v>
      </c>
    </row>
    <row r="5526" spans="1:6" ht="22.5" customHeight="1">
      <c r="A5526" s="1044" t="s">
        <v>26750</v>
      </c>
      <c r="B5526" s="1044" t="s">
        <v>26752</v>
      </c>
      <c r="C5526" s="1050">
        <v>0</v>
      </c>
      <c r="D5526" s="1050">
        <v>129200</v>
      </c>
      <c r="E5526" s="612">
        <f t="shared" si="86"/>
        <v>858402.50999999512</v>
      </c>
    </row>
    <row r="5527" spans="1:6" ht="22.5" customHeight="1">
      <c r="A5527" s="1044" t="s">
        <v>26750</v>
      </c>
      <c r="B5527" s="1044" t="s">
        <v>26753</v>
      </c>
      <c r="C5527" s="1050">
        <v>0</v>
      </c>
      <c r="D5527" s="1050">
        <v>53.75</v>
      </c>
      <c r="E5527" s="612">
        <f t="shared" si="86"/>
        <v>858348.75999999512</v>
      </c>
    </row>
    <row r="5528" spans="1:6" ht="22.5" customHeight="1">
      <c r="A5528" s="1044" t="s">
        <v>26750</v>
      </c>
      <c r="B5528" s="1044" t="s">
        <v>26754</v>
      </c>
      <c r="C5528" s="1050">
        <v>0</v>
      </c>
      <c r="D5528" s="1050">
        <v>150765</v>
      </c>
      <c r="E5528" s="612">
        <f t="shared" si="86"/>
        <v>707583.75999999512</v>
      </c>
    </row>
    <row r="5529" spans="1:6" ht="22.5" customHeight="1">
      <c r="A5529" s="1044" t="s">
        <v>26750</v>
      </c>
      <c r="B5529" s="1044" t="s">
        <v>26755</v>
      </c>
      <c r="C5529" s="1050">
        <v>0</v>
      </c>
      <c r="D5529" s="1050">
        <v>53.75</v>
      </c>
      <c r="E5529" s="612">
        <f t="shared" si="86"/>
        <v>707530.00999999512</v>
      </c>
    </row>
    <row r="5530" spans="1:6" ht="22.5" customHeight="1">
      <c r="A5530" s="1044" t="s">
        <v>26750</v>
      </c>
      <c r="B5530" s="1044" t="s">
        <v>26756</v>
      </c>
      <c r="C5530" s="1050">
        <v>0</v>
      </c>
      <c r="D5530" s="1050">
        <v>839800</v>
      </c>
      <c r="E5530" s="612">
        <f t="shared" si="86"/>
        <v>-132269.99000000488</v>
      </c>
    </row>
    <row r="5531" spans="1:6" ht="22.5" customHeight="1">
      <c r="A5531" s="1044" t="s">
        <v>26750</v>
      </c>
      <c r="B5531" s="1044" t="s">
        <v>26757</v>
      </c>
      <c r="C5531" s="1050">
        <v>0</v>
      </c>
      <c r="D5531" s="1050">
        <v>53.75</v>
      </c>
      <c r="E5531" s="612">
        <f t="shared" si="86"/>
        <v>-132323.74000000488</v>
      </c>
    </row>
    <row r="5532" spans="1:6" ht="22.5" customHeight="1">
      <c r="A5532" s="1044" t="s">
        <v>26750</v>
      </c>
      <c r="B5532" s="1044" t="s">
        <v>26758</v>
      </c>
      <c r="C5532" s="1050">
        <v>0</v>
      </c>
      <c r="D5532" s="1050">
        <v>209048</v>
      </c>
      <c r="E5532" s="612">
        <f t="shared" si="86"/>
        <v>-341371.74000000488</v>
      </c>
    </row>
    <row r="5533" spans="1:6" s="1023" customFormat="1" ht="22.5" customHeight="1">
      <c r="A5533" s="1298" t="s">
        <v>26759</v>
      </c>
      <c r="B5533" s="1298" t="s">
        <v>26760</v>
      </c>
      <c r="C5533" s="1671">
        <v>70000</v>
      </c>
      <c r="D5533" s="1408">
        <v>0</v>
      </c>
      <c r="E5533" s="1369">
        <f t="shared" si="86"/>
        <v>-271371.74000000488</v>
      </c>
      <c r="F5533" s="1358"/>
    </row>
    <row r="5534" spans="1:6" ht="22.5" customHeight="1">
      <c r="A5534" s="1044" t="s">
        <v>26761</v>
      </c>
      <c r="B5534" s="1044" t="s">
        <v>8336</v>
      </c>
      <c r="C5534" s="1050">
        <v>0</v>
      </c>
      <c r="D5534" s="1050">
        <v>50</v>
      </c>
      <c r="E5534" s="612">
        <f t="shared" si="86"/>
        <v>-271421.74000000488</v>
      </c>
    </row>
    <row r="5535" spans="1:6" ht="22.5" customHeight="1">
      <c r="A5535" s="1044" t="s">
        <v>26762</v>
      </c>
      <c r="B5535" s="1044" t="s">
        <v>26763</v>
      </c>
      <c r="C5535" s="1406">
        <v>15000</v>
      </c>
      <c r="D5535" s="1050">
        <v>0</v>
      </c>
      <c r="E5535" s="612">
        <f t="shared" si="86"/>
        <v>-256421.74000000488</v>
      </c>
    </row>
    <row r="5536" spans="1:6" ht="22.5" customHeight="1">
      <c r="A5536" s="1044" t="s">
        <v>26764</v>
      </c>
      <c r="B5536" s="1044" t="s">
        <v>26765</v>
      </c>
      <c r="C5536" s="1050">
        <v>3000000</v>
      </c>
      <c r="D5536" s="1050">
        <v>0</v>
      </c>
      <c r="E5536" s="612">
        <f t="shared" si="86"/>
        <v>2743578.2599999951</v>
      </c>
    </row>
    <row r="5537" spans="1:5" ht="22.5" customHeight="1">
      <c r="A5537" s="1044" t="s">
        <v>26764</v>
      </c>
      <c r="B5537" s="1044" t="s">
        <v>26766</v>
      </c>
      <c r="C5537" s="1050">
        <v>0</v>
      </c>
      <c r="D5537" s="1050">
        <v>26.88</v>
      </c>
      <c r="E5537" s="612">
        <f t="shared" si="86"/>
        <v>2743551.3799999952</v>
      </c>
    </row>
    <row r="5538" spans="1:5" ht="22.5" customHeight="1">
      <c r="A5538" s="1044" t="s">
        <v>26764</v>
      </c>
      <c r="B5538" s="1044" t="s">
        <v>26767</v>
      </c>
      <c r="C5538" s="1050">
        <v>0</v>
      </c>
      <c r="D5538" s="1050">
        <v>22800</v>
      </c>
      <c r="E5538" s="612">
        <f t="shared" si="86"/>
        <v>2720751.3799999952</v>
      </c>
    </row>
    <row r="5539" spans="1:5" ht="22.5" customHeight="1">
      <c r="A5539" s="1044" t="s">
        <v>26764</v>
      </c>
      <c r="B5539" s="1044" t="s">
        <v>26768</v>
      </c>
      <c r="C5539" s="1050">
        <v>0</v>
      </c>
      <c r="D5539" s="1050">
        <v>26.88</v>
      </c>
      <c r="E5539" s="612">
        <f t="shared" si="86"/>
        <v>2720724.4999999953</v>
      </c>
    </row>
    <row r="5540" spans="1:5" ht="22.5" customHeight="1">
      <c r="A5540" s="1044" t="s">
        <v>26764</v>
      </c>
      <c r="B5540" s="1044" t="s">
        <v>26769</v>
      </c>
      <c r="C5540" s="1050">
        <v>0</v>
      </c>
      <c r="D5540" s="1050">
        <v>22800</v>
      </c>
      <c r="E5540" s="612">
        <f t="shared" si="86"/>
        <v>2697924.4999999953</v>
      </c>
    </row>
    <row r="5541" spans="1:5" ht="22.5" customHeight="1">
      <c r="A5541" s="1044" t="s">
        <v>26764</v>
      </c>
      <c r="B5541" s="1044" t="s">
        <v>26770</v>
      </c>
      <c r="C5541" s="1050">
        <v>0</v>
      </c>
      <c r="D5541" s="1050">
        <v>53.75</v>
      </c>
      <c r="E5541" s="612">
        <f t="shared" si="86"/>
        <v>2697870.7499999953</v>
      </c>
    </row>
    <row r="5542" spans="1:5" ht="22.5" customHeight="1">
      <c r="A5542" s="1044" t="s">
        <v>26764</v>
      </c>
      <c r="B5542" s="1044" t="s">
        <v>26771</v>
      </c>
      <c r="C5542" s="1050">
        <v>0</v>
      </c>
      <c r="D5542" s="1050">
        <v>100000</v>
      </c>
      <c r="E5542" s="612">
        <f t="shared" si="86"/>
        <v>2597870.7499999953</v>
      </c>
    </row>
    <row r="5543" spans="1:5" ht="22.5" customHeight="1">
      <c r="A5543" s="1044" t="s">
        <v>26764</v>
      </c>
      <c r="B5543" s="1044" t="s">
        <v>26772</v>
      </c>
      <c r="C5543" s="1050">
        <v>0</v>
      </c>
      <c r="D5543" s="1050">
        <v>26.88</v>
      </c>
      <c r="E5543" s="612">
        <f t="shared" si="86"/>
        <v>2597843.8699999955</v>
      </c>
    </row>
    <row r="5544" spans="1:5" ht="22.5" customHeight="1">
      <c r="A5544" s="1044" t="s">
        <v>26764</v>
      </c>
      <c r="B5544" s="1044" t="s">
        <v>26773</v>
      </c>
      <c r="C5544" s="1050">
        <v>0</v>
      </c>
      <c r="D5544" s="1050">
        <v>11400</v>
      </c>
      <c r="E5544" s="612">
        <f t="shared" si="86"/>
        <v>2586443.8699999955</v>
      </c>
    </row>
    <row r="5545" spans="1:5" ht="22.5" customHeight="1">
      <c r="A5545" s="1044" t="s">
        <v>26764</v>
      </c>
      <c r="B5545" s="1044" t="s">
        <v>26774</v>
      </c>
      <c r="C5545" s="1050">
        <v>0</v>
      </c>
      <c r="D5545" s="1050">
        <v>26.88</v>
      </c>
      <c r="E5545" s="612">
        <f t="shared" si="86"/>
        <v>2586416.9899999956</v>
      </c>
    </row>
    <row r="5546" spans="1:5" ht="22.5" customHeight="1">
      <c r="A5546" s="1044" t="s">
        <v>26764</v>
      </c>
      <c r="B5546" s="1044" t="s">
        <v>26775</v>
      </c>
      <c r="C5546" s="1050">
        <v>0</v>
      </c>
      <c r="D5546" s="1050">
        <v>26.88</v>
      </c>
      <c r="E5546" s="612">
        <f t="shared" si="86"/>
        <v>2586390.1099999957</v>
      </c>
    </row>
    <row r="5547" spans="1:5" ht="22.5" customHeight="1">
      <c r="A5547" s="1044" t="s">
        <v>26764</v>
      </c>
      <c r="B5547" s="1044" t="s">
        <v>26776</v>
      </c>
      <c r="C5547" s="1050">
        <v>0</v>
      </c>
      <c r="D5547" s="1050">
        <v>30400</v>
      </c>
      <c r="E5547" s="612">
        <f t="shared" si="86"/>
        <v>2555990.1099999957</v>
      </c>
    </row>
    <row r="5548" spans="1:5" ht="22.5" customHeight="1">
      <c r="A5548" s="1044" t="s">
        <v>26764</v>
      </c>
      <c r="B5548" s="1044" t="s">
        <v>26777</v>
      </c>
      <c r="C5548" s="1050">
        <v>0</v>
      </c>
      <c r="D5548" s="1050">
        <v>12650</v>
      </c>
      <c r="E5548" s="612">
        <f t="shared" si="86"/>
        <v>2543340.1099999957</v>
      </c>
    </row>
    <row r="5549" spans="1:5" ht="22.5" customHeight="1">
      <c r="A5549" s="1044" t="s">
        <v>26764</v>
      </c>
      <c r="B5549" s="1044" t="s">
        <v>26778</v>
      </c>
      <c r="C5549" s="1050">
        <v>0</v>
      </c>
      <c r="D5549" s="1050">
        <v>53.75</v>
      </c>
      <c r="E5549" s="612">
        <f t="shared" si="86"/>
        <v>2543286.3599999957</v>
      </c>
    </row>
    <row r="5550" spans="1:5" ht="22.5" customHeight="1">
      <c r="A5550" s="1044" t="s">
        <v>26764</v>
      </c>
      <c r="B5550" s="1044" t="s">
        <v>26779</v>
      </c>
      <c r="C5550" s="1050">
        <v>0</v>
      </c>
      <c r="D5550" s="1050">
        <v>590000</v>
      </c>
      <c r="E5550" s="612">
        <f t="shared" si="86"/>
        <v>1953286.3599999957</v>
      </c>
    </row>
    <row r="5551" spans="1:5" ht="22.5" customHeight="1">
      <c r="A5551" s="1044" t="s">
        <v>26764</v>
      </c>
      <c r="B5551" s="1044" t="s">
        <v>26780</v>
      </c>
      <c r="C5551" s="1050">
        <v>0</v>
      </c>
      <c r="D5551" s="1050">
        <v>53.75</v>
      </c>
      <c r="E5551" s="612">
        <f t="shared" si="86"/>
        <v>1953232.6099999957</v>
      </c>
    </row>
    <row r="5552" spans="1:5" ht="22.5" customHeight="1">
      <c r="A5552" s="1044" t="s">
        <v>26764</v>
      </c>
      <c r="B5552" s="1044" t="s">
        <v>26781</v>
      </c>
      <c r="C5552" s="1050">
        <v>0</v>
      </c>
      <c r="D5552" s="1050">
        <v>100000</v>
      </c>
      <c r="E5552" s="612">
        <f t="shared" si="86"/>
        <v>1853232.6099999957</v>
      </c>
    </row>
    <row r="5553" spans="1:5" ht="22.5" customHeight="1">
      <c r="A5553" s="1044" t="s">
        <v>26764</v>
      </c>
      <c r="B5553" s="1044" t="s">
        <v>26782</v>
      </c>
      <c r="C5553" s="1050">
        <v>0</v>
      </c>
      <c r="D5553" s="1050">
        <v>26.88</v>
      </c>
      <c r="E5553" s="612">
        <f t="shared" si="86"/>
        <v>1853205.7299999958</v>
      </c>
    </row>
    <row r="5554" spans="1:5" ht="22.5" customHeight="1">
      <c r="A5554" s="1044" t="s">
        <v>26764</v>
      </c>
      <c r="B5554" s="1044" t="s">
        <v>26783</v>
      </c>
      <c r="C5554" s="1050">
        <v>0</v>
      </c>
      <c r="D5554" s="1050">
        <v>14250</v>
      </c>
      <c r="E5554" s="612">
        <f t="shared" si="86"/>
        <v>1838955.7299999958</v>
      </c>
    </row>
    <row r="5555" spans="1:5" ht="22.5" customHeight="1">
      <c r="A5555" s="1044" t="s">
        <v>26764</v>
      </c>
      <c r="B5555" s="1044" t="s">
        <v>26784</v>
      </c>
      <c r="C5555" s="1050">
        <v>0</v>
      </c>
      <c r="D5555" s="1050">
        <v>53.75</v>
      </c>
      <c r="E5555" s="612">
        <f t="shared" si="86"/>
        <v>1838901.9799999958</v>
      </c>
    </row>
    <row r="5556" spans="1:5" ht="22.5" customHeight="1">
      <c r="A5556" s="1044" t="s">
        <v>26764</v>
      </c>
      <c r="B5556" s="1044" t="s">
        <v>26785</v>
      </c>
      <c r="C5556" s="1050">
        <v>0</v>
      </c>
      <c r="D5556" s="1050">
        <v>100000</v>
      </c>
      <c r="E5556" s="612">
        <f t="shared" si="86"/>
        <v>1738901.9799999958</v>
      </c>
    </row>
    <row r="5557" spans="1:5" ht="22.5" customHeight="1">
      <c r="A5557" s="1044" t="s">
        <v>26764</v>
      </c>
      <c r="B5557" s="1044" t="s">
        <v>26786</v>
      </c>
      <c r="C5557" s="1050">
        <v>0</v>
      </c>
      <c r="D5557" s="1050">
        <v>53.75</v>
      </c>
      <c r="E5557" s="612">
        <f t="shared" si="86"/>
        <v>1738848.2299999958</v>
      </c>
    </row>
    <row r="5558" spans="1:5" ht="22.5" customHeight="1">
      <c r="A5558" s="1044" t="s">
        <v>26764</v>
      </c>
      <c r="B5558" s="1044" t="s">
        <v>26787</v>
      </c>
      <c r="C5558" s="1050">
        <v>0</v>
      </c>
      <c r="D5558" s="1050">
        <v>100000</v>
      </c>
      <c r="E5558" s="612">
        <f t="shared" si="86"/>
        <v>1638848.2299999958</v>
      </c>
    </row>
    <row r="5559" spans="1:5" ht="22.5" customHeight="1">
      <c r="A5559" s="1044" t="s">
        <v>26764</v>
      </c>
      <c r="B5559" s="1044" t="s">
        <v>26788</v>
      </c>
      <c r="C5559" s="1050">
        <v>0</v>
      </c>
      <c r="D5559" s="1050">
        <v>53.75</v>
      </c>
      <c r="E5559" s="612">
        <f t="shared" si="86"/>
        <v>1638794.4799999958</v>
      </c>
    </row>
    <row r="5560" spans="1:5" ht="22.5" customHeight="1">
      <c r="A5560" s="1044" t="s">
        <v>26764</v>
      </c>
      <c r="B5560" s="1044" t="s">
        <v>26789</v>
      </c>
      <c r="C5560" s="1050">
        <v>0</v>
      </c>
      <c r="D5560" s="1050">
        <v>100000</v>
      </c>
      <c r="E5560" s="612">
        <f t="shared" si="86"/>
        <v>1538794.4799999958</v>
      </c>
    </row>
    <row r="5561" spans="1:5" ht="22.5" customHeight="1">
      <c r="A5561" s="1044" t="s">
        <v>26764</v>
      </c>
      <c r="B5561" s="1044" t="s">
        <v>26790</v>
      </c>
      <c r="C5561" s="1050">
        <v>0</v>
      </c>
      <c r="D5561" s="1050">
        <v>53.75</v>
      </c>
      <c r="E5561" s="612">
        <f t="shared" si="86"/>
        <v>1538740.7299999958</v>
      </c>
    </row>
    <row r="5562" spans="1:5" ht="22.5" customHeight="1">
      <c r="A5562" s="1044" t="s">
        <v>26764</v>
      </c>
      <c r="B5562" s="1044" t="s">
        <v>26791</v>
      </c>
      <c r="C5562" s="1050">
        <v>0</v>
      </c>
      <c r="D5562" s="1050">
        <v>100000</v>
      </c>
      <c r="E5562" s="612">
        <f t="shared" si="86"/>
        <v>1438740.7299999958</v>
      </c>
    </row>
    <row r="5563" spans="1:5" ht="22.5" customHeight="1">
      <c r="A5563" s="1044" t="s">
        <v>26764</v>
      </c>
      <c r="B5563" s="1044" t="s">
        <v>26792</v>
      </c>
      <c r="C5563" s="1050">
        <v>0</v>
      </c>
      <c r="D5563" s="1050">
        <v>20000</v>
      </c>
      <c r="E5563" s="612">
        <f t="shared" si="86"/>
        <v>1418740.7299999958</v>
      </c>
    </row>
    <row r="5564" spans="1:5" ht="22.5" customHeight="1">
      <c r="A5564" s="1044" t="s">
        <v>26764</v>
      </c>
      <c r="B5564" s="1044" t="s">
        <v>26793</v>
      </c>
      <c r="C5564" s="1050">
        <v>0</v>
      </c>
      <c r="D5564" s="1050">
        <v>26.88</v>
      </c>
      <c r="E5564" s="612">
        <f t="shared" si="86"/>
        <v>1418713.8499999959</v>
      </c>
    </row>
    <row r="5565" spans="1:5" ht="22.5" customHeight="1">
      <c r="A5565" s="1044" t="s">
        <v>26764</v>
      </c>
      <c r="B5565" s="1044" t="s">
        <v>26794</v>
      </c>
      <c r="C5565" s="1050">
        <v>0</v>
      </c>
      <c r="D5565" s="1050">
        <v>20000</v>
      </c>
      <c r="E5565" s="612">
        <f t="shared" si="86"/>
        <v>1398713.8499999959</v>
      </c>
    </row>
    <row r="5566" spans="1:5" ht="22.5" customHeight="1">
      <c r="A5566" s="1044" t="s">
        <v>26764</v>
      </c>
      <c r="B5566" s="1044" t="s">
        <v>26795</v>
      </c>
      <c r="C5566" s="1050">
        <v>0</v>
      </c>
      <c r="D5566" s="1050">
        <v>26.88</v>
      </c>
      <c r="E5566" s="612">
        <f t="shared" si="86"/>
        <v>1398686.969999996</v>
      </c>
    </row>
    <row r="5567" spans="1:5" ht="22.5" customHeight="1">
      <c r="A5567" s="1044" t="s">
        <v>26764</v>
      </c>
      <c r="B5567" s="1044" t="s">
        <v>26796</v>
      </c>
      <c r="C5567" s="1050">
        <v>0</v>
      </c>
      <c r="D5567" s="1050">
        <v>20000</v>
      </c>
      <c r="E5567" s="612">
        <f t="shared" si="86"/>
        <v>1378686.969999996</v>
      </c>
    </row>
    <row r="5568" spans="1:5" ht="22.5" customHeight="1">
      <c r="A5568" s="1044" t="s">
        <v>26764</v>
      </c>
      <c r="B5568" s="1044" t="s">
        <v>26797</v>
      </c>
      <c r="C5568" s="1050">
        <v>0</v>
      </c>
      <c r="D5568" s="1050">
        <v>53.75</v>
      </c>
      <c r="E5568" s="612">
        <f t="shared" si="86"/>
        <v>1378633.219999996</v>
      </c>
    </row>
    <row r="5569" spans="1:5" ht="22.5" customHeight="1">
      <c r="A5569" s="1044" t="s">
        <v>26764</v>
      </c>
      <c r="B5569" s="1044" t="s">
        <v>26798</v>
      </c>
      <c r="C5569" s="1050">
        <v>0</v>
      </c>
      <c r="D5569" s="1050">
        <v>100000</v>
      </c>
      <c r="E5569" s="612">
        <f t="shared" si="86"/>
        <v>1278633.219999996</v>
      </c>
    </row>
    <row r="5570" spans="1:5" ht="22.5" customHeight="1">
      <c r="A5570" s="1044" t="s">
        <v>26764</v>
      </c>
      <c r="B5570" s="1044" t="s">
        <v>26799</v>
      </c>
      <c r="C5570" s="1050">
        <v>0</v>
      </c>
      <c r="D5570" s="1050">
        <v>26.88</v>
      </c>
      <c r="E5570" s="612">
        <f t="shared" si="86"/>
        <v>1278606.3399999961</v>
      </c>
    </row>
    <row r="5571" spans="1:5" ht="22.5" customHeight="1">
      <c r="A5571" s="1044" t="s">
        <v>26764</v>
      </c>
      <c r="B5571" s="1044" t="s">
        <v>26800</v>
      </c>
      <c r="C5571" s="1050">
        <v>0</v>
      </c>
      <c r="D5571" s="1050">
        <v>20000</v>
      </c>
      <c r="E5571" s="612">
        <f t="shared" ref="E5571:E5634" si="87">E5570-D5571+C5571</f>
        <v>1258606.3399999961</v>
      </c>
    </row>
    <row r="5572" spans="1:5" ht="22.5" customHeight="1">
      <c r="A5572" s="1044" t="s">
        <v>26764</v>
      </c>
      <c r="B5572" s="1044" t="s">
        <v>26801</v>
      </c>
      <c r="C5572" s="1050">
        <v>0</v>
      </c>
      <c r="D5572" s="1050">
        <v>26.88</v>
      </c>
      <c r="E5572" s="612">
        <f t="shared" si="87"/>
        <v>1258579.4599999962</v>
      </c>
    </row>
    <row r="5573" spans="1:5" ht="22.5" customHeight="1">
      <c r="A5573" s="1044" t="s">
        <v>26764</v>
      </c>
      <c r="B5573" s="1044" t="s">
        <v>26802</v>
      </c>
      <c r="C5573" s="1050">
        <v>0</v>
      </c>
      <c r="D5573" s="1050">
        <v>20000</v>
      </c>
      <c r="E5573" s="612">
        <f t="shared" si="87"/>
        <v>1238579.4599999962</v>
      </c>
    </row>
    <row r="5574" spans="1:5" ht="22.5" customHeight="1">
      <c r="A5574" s="1044" t="s">
        <v>26764</v>
      </c>
      <c r="B5574" s="1044" t="s">
        <v>26803</v>
      </c>
      <c r="C5574" s="1050">
        <v>0</v>
      </c>
      <c r="D5574" s="1050">
        <v>26.88</v>
      </c>
      <c r="E5574" s="612">
        <f t="shared" si="87"/>
        <v>1238552.5799999963</v>
      </c>
    </row>
    <row r="5575" spans="1:5" ht="22.5" customHeight="1">
      <c r="A5575" s="1044" t="s">
        <v>26764</v>
      </c>
      <c r="B5575" s="1044" t="s">
        <v>26804</v>
      </c>
      <c r="C5575" s="1050">
        <v>0</v>
      </c>
      <c r="D5575" s="1050">
        <v>20000</v>
      </c>
      <c r="E5575" s="612">
        <f t="shared" si="87"/>
        <v>1218552.5799999963</v>
      </c>
    </row>
    <row r="5576" spans="1:5" ht="22.5" customHeight="1">
      <c r="A5576" s="1044" t="s">
        <v>26764</v>
      </c>
      <c r="B5576" s="1044" t="s">
        <v>26805</v>
      </c>
      <c r="C5576" s="1050">
        <v>0</v>
      </c>
      <c r="D5576" s="1050">
        <v>26.88</v>
      </c>
      <c r="E5576" s="612">
        <f t="shared" si="87"/>
        <v>1218525.6999999965</v>
      </c>
    </row>
    <row r="5577" spans="1:5" ht="22.5" customHeight="1">
      <c r="A5577" s="1044" t="s">
        <v>26764</v>
      </c>
      <c r="B5577" s="1044" t="s">
        <v>26806</v>
      </c>
      <c r="C5577" s="1050">
        <v>0</v>
      </c>
      <c r="D5577" s="1050">
        <v>20000</v>
      </c>
      <c r="E5577" s="612">
        <f t="shared" si="87"/>
        <v>1198525.6999999965</v>
      </c>
    </row>
    <row r="5578" spans="1:5" ht="22.5" customHeight="1">
      <c r="A5578" s="1044" t="s">
        <v>26764</v>
      </c>
      <c r="B5578" s="1044" t="s">
        <v>26807</v>
      </c>
      <c r="C5578" s="1050">
        <v>0</v>
      </c>
      <c r="D5578" s="1050">
        <v>53.75</v>
      </c>
      <c r="E5578" s="612">
        <f t="shared" si="87"/>
        <v>1198471.9499999965</v>
      </c>
    </row>
    <row r="5579" spans="1:5" ht="22.5" customHeight="1">
      <c r="A5579" s="1044" t="s">
        <v>26764</v>
      </c>
      <c r="B5579" s="1044" t="s">
        <v>26808</v>
      </c>
      <c r="C5579" s="1050">
        <v>0</v>
      </c>
      <c r="D5579" s="1050">
        <v>100000</v>
      </c>
      <c r="E5579" s="612">
        <f t="shared" si="87"/>
        <v>1098471.9499999965</v>
      </c>
    </row>
    <row r="5580" spans="1:5" ht="22.5" customHeight="1">
      <c r="A5580" s="1044" t="s">
        <v>26764</v>
      </c>
      <c r="B5580" s="1044" t="s">
        <v>26809</v>
      </c>
      <c r="C5580" s="1050">
        <v>0</v>
      </c>
      <c r="D5580" s="1050">
        <v>26.88</v>
      </c>
      <c r="E5580" s="612">
        <f t="shared" si="87"/>
        <v>1098445.0699999966</v>
      </c>
    </row>
    <row r="5581" spans="1:5" ht="22.5" customHeight="1">
      <c r="A5581" s="1044" t="s">
        <v>26764</v>
      </c>
      <c r="B5581" s="1044" t="s">
        <v>26810</v>
      </c>
      <c r="C5581" s="1050">
        <v>0</v>
      </c>
      <c r="D5581" s="1050">
        <v>20000</v>
      </c>
      <c r="E5581" s="612">
        <f t="shared" si="87"/>
        <v>1078445.0699999966</v>
      </c>
    </row>
    <row r="5582" spans="1:5" ht="22.5" customHeight="1">
      <c r="A5582" s="1044" t="s">
        <v>26764</v>
      </c>
      <c r="B5582" s="1044" t="s">
        <v>26811</v>
      </c>
      <c r="C5582" s="1050">
        <v>0</v>
      </c>
      <c r="D5582" s="1050">
        <v>26.88</v>
      </c>
      <c r="E5582" s="612">
        <f t="shared" si="87"/>
        <v>1078418.1899999967</v>
      </c>
    </row>
    <row r="5583" spans="1:5" ht="22.5" customHeight="1">
      <c r="A5583" s="1044" t="s">
        <v>26764</v>
      </c>
      <c r="B5583" s="1044" t="s">
        <v>26812</v>
      </c>
      <c r="C5583" s="1050">
        <v>0</v>
      </c>
      <c r="D5583" s="1050">
        <v>20000</v>
      </c>
      <c r="E5583" s="612">
        <f t="shared" si="87"/>
        <v>1058418.1899999967</v>
      </c>
    </row>
    <row r="5584" spans="1:5" ht="22.5" customHeight="1">
      <c r="A5584" s="1044" t="s">
        <v>26764</v>
      </c>
      <c r="B5584" s="1044" t="s">
        <v>26813</v>
      </c>
      <c r="C5584" s="1050">
        <v>0</v>
      </c>
      <c r="D5584" s="1050">
        <v>53.75</v>
      </c>
      <c r="E5584" s="612">
        <f t="shared" si="87"/>
        <v>1058364.4399999967</v>
      </c>
    </row>
    <row r="5585" spans="1:5" ht="22.5" customHeight="1">
      <c r="A5585" s="1044" t="s">
        <v>26764</v>
      </c>
      <c r="B5585" s="1044" t="s">
        <v>26814</v>
      </c>
      <c r="C5585" s="1050">
        <v>0</v>
      </c>
      <c r="D5585" s="1050">
        <v>71250</v>
      </c>
      <c r="E5585" s="612">
        <f t="shared" si="87"/>
        <v>987114.43999999668</v>
      </c>
    </row>
    <row r="5586" spans="1:5" ht="22.5" customHeight="1">
      <c r="A5586" s="1044" t="s">
        <v>26764</v>
      </c>
      <c r="B5586" s="1044" t="s">
        <v>26815</v>
      </c>
      <c r="C5586" s="1050">
        <v>0</v>
      </c>
      <c r="D5586" s="1050">
        <v>26.88</v>
      </c>
      <c r="E5586" s="612">
        <f t="shared" si="87"/>
        <v>987087.55999999668</v>
      </c>
    </row>
    <row r="5587" spans="1:5" ht="22.5" customHeight="1">
      <c r="A5587" s="1044" t="s">
        <v>26764</v>
      </c>
      <c r="B5587" s="1044" t="s">
        <v>26816</v>
      </c>
      <c r="C5587" s="1050">
        <v>0</v>
      </c>
      <c r="D5587" s="1050">
        <v>20000</v>
      </c>
      <c r="E5587" s="612">
        <f t="shared" si="87"/>
        <v>967087.55999999668</v>
      </c>
    </row>
    <row r="5588" spans="1:5" ht="22.5" customHeight="1">
      <c r="A5588" s="1044" t="s">
        <v>26764</v>
      </c>
      <c r="B5588" s="1044" t="s">
        <v>26817</v>
      </c>
      <c r="C5588" s="1050">
        <v>0</v>
      </c>
      <c r="D5588" s="1050">
        <v>26.88</v>
      </c>
      <c r="E5588" s="612">
        <f t="shared" si="87"/>
        <v>967060.67999999668</v>
      </c>
    </row>
    <row r="5589" spans="1:5" ht="22.5" customHeight="1">
      <c r="A5589" s="1044" t="s">
        <v>26764</v>
      </c>
      <c r="B5589" s="1044" t="s">
        <v>26818</v>
      </c>
      <c r="C5589" s="1050">
        <v>0</v>
      </c>
      <c r="D5589" s="1050">
        <v>20000</v>
      </c>
      <c r="E5589" s="612">
        <f t="shared" si="87"/>
        <v>947060.67999999668</v>
      </c>
    </row>
    <row r="5590" spans="1:5" ht="22.5" customHeight="1">
      <c r="A5590" s="1044" t="s">
        <v>26764</v>
      </c>
      <c r="B5590" s="1044" t="s">
        <v>26819</v>
      </c>
      <c r="C5590" s="1050">
        <v>0</v>
      </c>
      <c r="D5590" s="1050">
        <v>26.88</v>
      </c>
      <c r="E5590" s="612">
        <f t="shared" si="87"/>
        <v>947033.79999999667</v>
      </c>
    </row>
    <row r="5591" spans="1:5" ht="22.5" customHeight="1">
      <c r="A5591" s="1044" t="s">
        <v>26764</v>
      </c>
      <c r="B5591" s="1044" t="s">
        <v>26820</v>
      </c>
      <c r="C5591" s="1050">
        <v>0</v>
      </c>
      <c r="D5591" s="1050">
        <v>20000</v>
      </c>
      <c r="E5591" s="612">
        <f t="shared" si="87"/>
        <v>927033.79999999667</v>
      </c>
    </row>
    <row r="5592" spans="1:5" ht="22.5" customHeight="1">
      <c r="A5592" s="1044" t="s">
        <v>26764</v>
      </c>
      <c r="B5592" s="1044" t="s">
        <v>26821</v>
      </c>
      <c r="C5592" s="1050">
        <v>0</v>
      </c>
      <c r="D5592" s="1050">
        <v>26.88</v>
      </c>
      <c r="E5592" s="612">
        <f t="shared" si="87"/>
        <v>927006.91999999667</v>
      </c>
    </row>
    <row r="5593" spans="1:5" ht="22.5" customHeight="1">
      <c r="A5593" s="1044" t="s">
        <v>26764</v>
      </c>
      <c r="B5593" s="1044" t="s">
        <v>26822</v>
      </c>
      <c r="C5593" s="1050">
        <v>0</v>
      </c>
      <c r="D5593" s="1050">
        <v>20000</v>
      </c>
      <c r="E5593" s="612">
        <f t="shared" si="87"/>
        <v>907006.91999999667</v>
      </c>
    </row>
    <row r="5594" spans="1:5" ht="22.5" customHeight="1">
      <c r="A5594" s="1044" t="s">
        <v>26764</v>
      </c>
      <c r="B5594" s="1044" t="s">
        <v>26823</v>
      </c>
      <c r="C5594" s="1050">
        <v>0</v>
      </c>
      <c r="D5594" s="1050">
        <v>20000</v>
      </c>
      <c r="E5594" s="612">
        <f t="shared" si="87"/>
        <v>887006.91999999667</v>
      </c>
    </row>
    <row r="5595" spans="1:5" ht="22.5" customHeight="1">
      <c r="A5595" s="1044" t="s">
        <v>26764</v>
      </c>
      <c r="B5595" s="1044" t="s">
        <v>26824</v>
      </c>
      <c r="C5595" s="1050">
        <v>0</v>
      </c>
      <c r="D5595" s="1050">
        <v>26.88</v>
      </c>
      <c r="E5595" s="612">
        <f t="shared" si="87"/>
        <v>886980.03999999666</v>
      </c>
    </row>
    <row r="5596" spans="1:5" ht="22.5" customHeight="1">
      <c r="A5596" s="1044" t="s">
        <v>26764</v>
      </c>
      <c r="B5596" s="1044" t="s">
        <v>26825</v>
      </c>
      <c r="C5596" s="1050">
        <v>0</v>
      </c>
      <c r="D5596" s="1050">
        <v>26.88</v>
      </c>
      <c r="E5596" s="612">
        <f t="shared" si="87"/>
        <v>886953.15999999666</v>
      </c>
    </row>
    <row r="5597" spans="1:5" ht="22.5" customHeight="1">
      <c r="A5597" s="1044" t="s">
        <v>26764</v>
      </c>
      <c r="B5597" s="1044" t="s">
        <v>26826</v>
      </c>
      <c r="C5597" s="1050">
        <v>0</v>
      </c>
      <c r="D5597" s="1050">
        <v>20000</v>
      </c>
      <c r="E5597" s="612">
        <f t="shared" si="87"/>
        <v>866953.15999999666</v>
      </c>
    </row>
    <row r="5598" spans="1:5" ht="22.5" customHeight="1">
      <c r="A5598" s="1044" t="s">
        <v>26764</v>
      </c>
      <c r="B5598" s="1044" t="s">
        <v>26827</v>
      </c>
      <c r="C5598" s="1050">
        <v>0</v>
      </c>
      <c r="D5598" s="1050">
        <v>26.88</v>
      </c>
      <c r="E5598" s="612">
        <f t="shared" si="87"/>
        <v>866926.27999999665</v>
      </c>
    </row>
    <row r="5599" spans="1:5" ht="22.5" customHeight="1">
      <c r="A5599" s="1044" t="s">
        <v>26764</v>
      </c>
      <c r="B5599" s="1044" t="s">
        <v>26828</v>
      </c>
      <c r="C5599" s="1050">
        <v>0</v>
      </c>
      <c r="D5599" s="1050">
        <v>20000</v>
      </c>
      <c r="E5599" s="612">
        <f t="shared" si="87"/>
        <v>846926.27999999665</v>
      </c>
    </row>
    <row r="5600" spans="1:5" ht="22.5" customHeight="1">
      <c r="A5600" s="1044" t="s">
        <v>26764</v>
      </c>
      <c r="B5600" s="1044" t="s">
        <v>26829</v>
      </c>
      <c r="C5600" s="1050">
        <v>0</v>
      </c>
      <c r="D5600" s="1050">
        <v>26.88</v>
      </c>
      <c r="E5600" s="612">
        <f t="shared" si="87"/>
        <v>846899.39999999665</v>
      </c>
    </row>
    <row r="5601" spans="1:5" ht="22.5" customHeight="1">
      <c r="A5601" s="1044" t="s">
        <v>26830</v>
      </c>
      <c r="B5601" s="1044" t="s">
        <v>26831</v>
      </c>
      <c r="C5601" s="1050">
        <v>0</v>
      </c>
      <c r="D5601" s="1050">
        <v>26.88</v>
      </c>
      <c r="E5601" s="612">
        <f t="shared" si="87"/>
        <v>846872.51999999664</v>
      </c>
    </row>
    <row r="5602" spans="1:5" ht="22.5" customHeight="1">
      <c r="A5602" s="1044" t="s">
        <v>26830</v>
      </c>
      <c r="B5602" s="1044" t="s">
        <v>26832</v>
      </c>
      <c r="C5602" s="1050">
        <v>0</v>
      </c>
      <c r="D5602" s="1050">
        <v>20000</v>
      </c>
      <c r="E5602" s="612">
        <f t="shared" si="87"/>
        <v>826872.51999999664</v>
      </c>
    </row>
    <row r="5603" spans="1:5" ht="22.5" customHeight="1">
      <c r="A5603" s="1044" t="s">
        <v>26833</v>
      </c>
      <c r="B5603" s="1044" t="s">
        <v>26834</v>
      </c>
      <c r="C5603" s="1050">
        <v>0</v>
      </c>
      <c r="D5603" s="1050">
        <v>22960</v>
      </c>
      <c r="E5603" s="612">
        <f t="shared" si="87"/>
        <v>803912.51999999664</v>
      </c>
    </row>
    <row r="5604" spans="1:5" ht="22.5" customHeight="1">
      <c r="A5604" s="1044" t="s">
        <v>26835</v>
      </c>
      <c r="B5604" s="1044" t="s">
        <v>26836</v>
      </c>
      <c r="C5604" s="1050">
        <v>0</v>
      </c>
      <c r="D5604" s="1050">
        <v>53.75</v>
      </c>
      <c r="E5604" s="612">
        <f t="shared" si="87"/>
        <v>803858.76999999664</v>
      </c>
    </row>
    <row r="5605" spans="1:5" ht="22.5" customHeight="1">
      <c r="A5605" s="1044" t="s">
        <v>26835</v>
      </c>
      <c r="B5605" s="1044" t="s">
        <v>26837</v>
      </c>
      <c r="C5605" s="1050">
        <v>0</v>
      </c>
      <c r="D5605" s="1050">
        <v>169660</v>
      </c>
      <c r="E5605" s="612">
        <f t="shared" si="87"/>
        <v>634198.76999999664</v>
      </c>
    </row>
    <row r="5606" spans="1:5" ht="22.5" customHeight="1">
      <c r="A5606" s="1044" t="s">
        <v>26835</v>
      </c>
      <c r="B5606" s="1044" t="s">
        <v>26838</v>
      </c>
      <c r="C5606" s="1050">
        <v>0</v>
      </c>
      <c r="D5606" s="1050">
        <v>53.75</v>
      </c>
      <c r="E5606" s="612">
        <f t="shared" si="87"/>
        <v>634145.01999999664</v>
      </c>
    </row>
    <row r="5607" spans="1:5" ht="22.5" customHeight="1">
      <c r="A5607" s="1044" t="s">
        <v>26835</v>
      </c>
      <c r="B5607" s="1044" t="s">
        <v>26839</v>
      </c>
      <c r="C5607" s="1050">
        <v>0</v>
      </c>
      <c r="D5607" s="1050">
        <v>75793.33</v>
      </c>
      <c r="E5607" s="612">
        <f t="shared" si="87"/>
        <v>558351.68999999668</v>
      </c>
    </row>
    <row r="5608" spans="1:5" ht="22.5" customHeight="1">
      <c r="A5608" s="1044" t="s">
        <v>26835</v>
      </c>
      <c r="B5608" s="1044" t="s">
        <v>26840</v>
      </c>
      <c r="C5608" s="1050">
        <v>0</v>
      </c>
      <c r="D5608" s="1050">
        <v>53.75</v>
      </c>
      <c r="E5608" s="612">
        <f t="shared" si="87"/>
        <v>558297.93999999668</v>
      </c>
    </row>
    <row r="5609" spans="1:5" ht="22.5" customHeight="1">
      <c r="A5609" s="1044" t="s">
        <v>26835</v>
      </c>
      <c r="B5609" s="1044" t="s">
        <v>26841</v>
      </c>
      <c r="C5609" s="1050">
        <v>0</v>
      </c>
      <c r="D5609" s="1050">
        <v>75793.33</v>
      </c>
      <c r="E5609" s="612">
        <f t="shared" si="87"/>
        <v>482504.60999999667</v>
      </c>
    </row>
    <row r="5610" spans="1:5" ht="22.5" customHeight="1">
      <c r="A5610" s="1044" t="s">
        <v>26835</v>
      </c>
      <c r="B5610" s="1044" t="s">
        <v>26842</v>
      </c>
      <c r="C5610" s="1050">
        <v>0</v>
      </c>
      <c r="D5610" s="1050">
        <v>26.88</v>
      </c>
      <c r="E5610" s="612">
        <f t="shared" si="87"/>
        <v>482477.72999999666</v>
      </c>
    </row>
    <row r="5611" spans="1:5" ht="22.5" customHeight="1">
      <c r="A5611" s="1044" t="s">
        <v>26835</v>
      </c>
      <c r="B5611" s="1044" t="s">
        <v>26843</v>
      </c>
      <c r="C5611" s="1050">
        <v>0</v>
      </c>
      <c r="D5611" s="1050">
        <v>30000</v>
      </c>
      <c r="E5611" s="612">
        <f t="shared" si="87"/>
        <v>452477.72999999666</v>
      </c>
    </row>
    <row r="5612" spans="1:5" ht="22.5" customHeight="1">
      <c r="A5612" s="1044" t="s">
        <v>26844</v>
      </c>
      <c r="B5612" s="1044" t="s">
        <v>26845</v>
      </c>
      <c r="C5612" s="1050">
        <v>0</v>
      </c>
      <c r="D5612" s="1050">
        <v>26.88</v>
      </c>
      <c r="E5612" s="612">
        <f t="shared" si="87"/>
        <v>452450.84999999666</v>
      </c>
    </row>
    <row r="5613" spans="1:5" ht="22.5" customHeight="1">
      <c r="A5613" s="1044" t="s">
        <v>26844</v>
      </c>
      <c r="B5613" s="1044" t="s">
        <v>26846</v>
      </c>
      <c r="C5613" s="1050">
        <v>0</v>
      </c>
      <c r="D5613" s="1050">
        <v>30000</v>
      </c>
      <c r="E5613" s="612">
        <f t="shared" si="87"/>
        <v>422450.84999999666</v>
      </c>
    </row>
    <row r="5614" spans="1:5" ht="22.5" customHeight="1">
      <c r="A5614" s="1044" t="s">
        <v>26847</v>
      </c>
      <c r="B5614" s="1044" t="s">
        <v>26848</v>
      </c>
      <c r="C5614" s="1050">
        <v>0</v>
      </c>
      <c r="D5614" s="1050">
        <v>26.88</v>
      </c>
      <c r="E5614" s="612">
        <f t="shared" si="87"/>
        <v>422423.96999999665</v>
      </c>
    </row>
    <row r="5615" spans="1:5" ht="22.5" customHeight="1">
      <c r="A5615" s="1044" t="s">
        <v>26847</v>
      </c>
      <c r="B5615" s="1044" t="s">
        <v>26849</v>
      </c>
      <c r="C5615" s="1050">
        <v>0</v>
      </c>
      <c r="D5615" s="1050">
        <v>40000</v>
      </c>
      <c r="E5615" s="612">
        <f t="shared" si="87"/>
        <v>382423.96999999665</v>
      </c>
    </row>
    <row r="5616" spans="1:5" ht="22.5" customHeight="1">
      <c r="A5616" s="1044" t="s">
        <v>26850</v>
      </c>
      <c r="B5616" s="1044" t="s">
        <v>26851</v>
      </c>
      <c r="C5616" s="1406">
        <v>12000</v>
      </c>
      <c r="D5616" s="1050">
        <v>0</v>
      </c>
      <c r="E5616" s="612">
        <f t="shared" si="87"/>
        <v>394423.96999999665</v>
      </c>
    </row>
    <row r="5617" spans="1:5" ht="22.5" customHeight="1">
      <c r="A5617" s="1044" t="s">
        <v>26852</v>
      </c>
      <c r="B5617" s="1044" t="s">
        <v>8336</v>
      </c>
      <c r="C5617" s="1050">
        <v>0</v>
      </c>
      <c r="D5617" s="1050">
        <v>50</v>
      </c>
      <c r="E5617" s="612">
        <f t="shared" si="87"/>
        <v>394373.96999999665</v>
      </c>
    </row>
    <row r="5618" spans="1:5" ht="22.5" customHeight="1">
      <c r="A5618" s="1044" t="s">
        <v>26853</v>
      </c>
      <c r="B5618" s="1044" t="s">
        <v>26854</v>
      </c>
      <c r="C5618" s="1050">
        <v>0</v>
      </c>
      <c r="D5618" s="1050">
        <v>26.88</v>
      </c>
      <c r="E5618" s="612">
        <f t="shared" si="87"/>
        <v>394347.08999999665</v>
      </c>
    </row>
    <row r="5619" spans="1:5" ht="22.5" customHeight="1">
      <c r="A5619" s="1044" t="s">
        <v>26853</v>
      </c>
      <c r="B5619" s="1044" t="s">
        <v>26855</v>
      </c>
      <c r="C5619" s="1050">
        <v>0</v>
      </c>
      <c r="D5619" s="1050">
        <v>41000</v>
      </c>
      <c r="E5619" s="612">
        <f t="shared" si="87"/>
        <v>353347.08999999665</v>
      </c>
    </row>
    <row r="5620" spans="1:5" ht="22.5" customHeight="1">
      <c r="A5620" s="1044" t="s">
        <v>26853</v>
      </c>
      <c r="B5620" s="1044" t="s">
        <v>26856</v>
      </c>
      <c r="C5620" s="1050">
        <v>0</v>
      </c>
      <c r="D5620" s="1050">
        <v>20000</v>
      </c>
      <c r="E5620" s="612">
        <f t="shared" si="87"/>
        <v>333347.08999999665</v>
      </c>
    </row>
    <row r="5621" spans="1:5" ht="22.5" customHeight="1">
      <c r="A5621" s="1044" t="s">
        <v>26857</v>
      </c>
      <c r="B5621" s="1044" t="s">
        <v>26858</v>
      </c>
      <c r="C5621" s="1050">
        <v>0</v>
      </c>
      <c r="D5621" s="1050">
        <v>26.88</v>
      </c>
      <c r="E5621" s="612">
        <f t="shared" si="87"/>
        <v>333320.20999999664</v>
      </c>
    </row>
    <row r="5622" spans="1:5" ht="22.5" customHeight="1">
      <c r="A5622" s="1044" t="s">
        <v>26857</v>
      </c>
      <c r="B5622" s="1044" t="s">
        <v>26859</v>
      </c>
      <c r="C5622" s="1050">
        <v>0</v>
      </c>
      <c r="D5622" s="1050">
        <v>20000</v>
      </c>
      <c r="E5622" s="612">
        <f t="shared" si="87"/>
        <v>313320.20999999664</v>
      </c>
    </row>
    <row r="5623" spans="1:5" ht="22.5" customHeight="1">
      <c r="A5623" s="1044" t="s">
        <v>26857</v>
      </c>
      <c r="B5623" s="1044" t="s">
        <v>26860</v>
      </c>
      <c r="C5623" s="1050">
        <v>0</v>
      </c>
      <c r="D5623" s="1050">
        <v>53.75</v>
      </c>
      <c r="E5623" s="612">
        <f t="shared" si="87"/>
        <v>313266.45999999664</v>
      </c>
    </row>
    <row r="5624" spans="1:5" ht="22.5" customHeight="1">
      <c r="A5624" s="1044" t="s">
        <v>26857</v>
      </c>
      <c r="B5624" s="1044" t="s">
        <v>26861</v>
      </c>
      <c r="C5624" s="1050">
        <v>0</v>
      </c>
      <c r="D5624" s="1050">
        <v>75793.33</v>
      </c>
      <c r="E5624" s="612">
        <f t="shared" si="87"/>
        <v>237473.12999999663</v>
      </c>
    </row>
    <row r="5625" spans="1:5" ht="22.5" customHeight="1">
      <c r="A5625" s="1044" t="s">
        <v>26857</v>
      </c>
      <c r="B5625" s="1044" t="s">
        <v>26862</v>
      </c>
      <c r="C5625" s="1050">
        <v>0</v>
      </c>
      <c r="D5625" s="1050">
        <v>26.88</v>
      </c>
      <c r="E5625" s="612">
        <f t="shared" si="87"/>
        <v>237446.24999999662</v>
      </c>
    </row>
    <row r="5626" spans="1:5" ht="22.5" customHeight="1">
      <c r="A5626" s="1044" t="s">
        <v>26857</v>
      </c>
      <c r="B5626" s="1044" t="s">
        <v>26863</v>
      </c>
      <c r="C5626" s="1050">
        <v>0</v>
      </c>
      <c r="D5626" s="1050">
        <v>20000</v>
      </c>
      <c r="E5626" s="612">
        <f t="shared" si="87"/>
        <v>217446.24999999662</v>
      </c>
    </row>
    <row r="5627" spans="1:5" ht="22.5" customHeight="1">
      <c r="A5627" s="1044" t="s">
        <v>26857</v>
      </c>
      <c r="B5627" s="1044" t="s">
        <v>26864</v>
      </c>
      <c r="C5627" s="1050">
        <v>0</v>
      </c>
      <c r="D5627" s="1050">
        <v>53.75</v>
      </c>
      <c r="E5627" s="612">
        <f t="shared" si="87"/>
        <v>217392.49999999662</v>
      </c>
    </row>
    <row r="5628" spans="1:5" ht="22.5" customHeight="1">
      <c r="A5628" s="1044" t="s">
        <v>26857</v>
      </c>
      <c r="B5628" s="1044" t="s">
        <v>26865</v>
      </c>
      <c r="C5628" s="1050">
        <v>0</v>
      </c>
      <c r="D5628" s="1050">
        <v>114000</v>
      </c>
      <c r="E5628" s="612">
        <f t="shared" si="87"/>
        <v>103392.49999999662</v>
      </c>
    </row>
    <row r="5629" spans="1:5" ht="22.5" customHeight="1">
      <c r="A5629" s="1044" t="s">
        <v>26857</v>
      </c>
      <c r="B5629" s="1044" t="s">
        <v>26866</v>
      </c>
      <c r="C5629" s="1050">
        <v>0</v>
      </c>
      <c r="D5629" s="1050">
        <v>26.88</v>
      </c>
      <c r="E5629" s="612">
        <f t="shared" si="87"/>
        <v>103365.61999999662</v>
      </c>
    </row>
    <row r="5630" spans="1:5" ht="22.5" customHeight="1">
      <c r="A5630" s="1044" t="s">
        <v>26857</v>
      </c>
      <c r="B5630" s="1044" t="s">
        <v>26867</v>
      </c>
      <c r="C5630" s="1050">
        <v>0</v>
      </c>
      <c r="D5630" s="1050">
        <v>20000</v>
      </c>
      <c r="E5630" s="612">
        <f t="shared" si="87"/>
        <v>83365.619999996619</v>
      </c>
    </row>
    <row r="5631" spans="1:5" ht="22.5" customHeight="1">
      <c r="A5631" s="1044" t="s">
        <v>26857</v>
      </c>
      <c r="B5631" s="1044" t="s">
        <v>26868</v>
      </c>
      <c r="C5631" s="1050">
        <v>0</v>
      </c>
      <c r="D5631" s="1050">
        <v>53.75</v>
      </c>
      <c r="E5631" s="612">
        <f t="shared" si="87"/>
        <v>83311.869999996619</v>
      </c>
    </row>
    <row r="5632" spans="1:5" ht="22.5" customHeight="1">
      <c r="A5632" s="1044" t="s">
        <v>26857</v>
      </c>
      <c r="B5632" s="1044" t="s">
        <v>26869</v>
      </c>
      <c r="C5632" s="1050">
        <v>0</v>
      </c>
      <c r="D5632" s="1050">
        <v>53200</v>
      </c>
      <c r="E5632" s="612">
        <f t="shared" si="87"/>
        <v>30111.869999996619</v>
      </c>
    </row>
    <row r="5633" spans="1:11" ht="22.5" customHeight="1">
      <c r="A5633" s="1044" t="s">
        <v>26857</v>
      </c>
      <c r="B5633" s="1044" t="s">
        <v>26870</v>
      </c>
      <c r="C5633" s="1050">
        <v>0</v>
      </c>
      <c r="D5633" s="1050">
        <v>26.88</v>
      </c>
      <c r="E5633" s="612">
        <f t="shared" si="87"/>
        <v>30084.989999996618</v>
      </c>
    </row>
    <row r="5634" spans="1:11" ht="22.5" customHeight="1">
      <c r="A5634" s="1044" t="s">
        <v>26857</v>
      </c>
      <c r="B5634" s="1044" t="s">
        <v>26871</v>
      </c>
      <c r="C5634" s="1050">
        <v>0</v>
      </c>
      <c r="D5634" s="1050">
        <v>10000</v>
      </c>
      <c r="E5634" s="612">
        <f t="shared" si="87"/>
        <v>20084.989999996618</v>
      </c>
    </row>
    <row r="5635" spans="1:11" ht="22.5" customHeight="1">
      <c r="A5635" s="1044" t="s">
        <v>26857</v>
      </c>
      <c r="B5635" s="1044" t="s">
        <v>26872</v>
      </c>
      <c r="C5635" s="1050">
        <v>0</v>
      </c>
      <c r="D5635" s="1050">
        <v>26.88</v>
      </c>
      <c r="E5635" s="612">
        <f>E5634-D5635+C5635</f>
        <v>20058.109999996617</v>
      </c>
    </row>
    <row r="5636" spans="1:11" ht="22.5" customHeight="1">
      <c r="A5636" s="1044" t="s">
        <v>26857</v>
      </c>
      <c r="B5636" s="1044" t="s">
        <v>26873</v>
      </c>
      <c r="C5636" s="1050">
        <v>0</v>
      </c>
      <c r="D5636" s="1050">
        <v>20000</v>
      </c>
      <c r="E5636" s="612">
        <f>E5635-D5636+C5636</f>
        <v>58.109999996617262</v>
      </c>
    </row>
    <row r="5637" spans="1:11" ht="22.5" customHeight="1">
      <c r="A5637" s="1044" t="s">
        <v>26857</v>
      </c>
      <c r="B5637" s="1044" t="s">
        <v>26874</v>
      </c>
      <c r="C5637" s="1050">
        <v>0</v>
      </c>
      <c r="D5637" s="1050">
        <v>26.88</v>
      </c>
      <c r="E5637" s="612">
        <f>E5636-D5637+C5637</f>
        <v>31.229999996617263</v>
      </c>
    </row>
    <row r="5638" spans="1:11" ht="22.5" customHeight="1">
      <c r="A5638" s="1303" t="s">
        <v>26857</v>
      </c>
      <c r="B5638" s="1303" t="s">
        <v>26875</v>
      </c>
      <c r="C5638" s="1050">
        <v>0</v>
      </c>
      <c r="D5638" s="1050">
        <v>20000</v>
      </c>
      <c r="E5638" s="612">
        <f>E5637-D5638+C5638</f>
        <v>-19968.770000003384</v>
      </c>
    </row>
    <row r="5639" spans="1:11" s="1023" customFormat="1" ht="22.5" customHeight="1">
      <c r="A5639" s="1407" t="s">
        <v>27110</v>
      </c>
      <c r="B5639" s="1482" t="s">
        <v>8336</v>
      </c>
      <c r="C5639" s="1408">
        <v>0</v>
      </c>
      <c r="D5639" s="1408">
        <v>150</v>
      </c>
      <c r="E5639" s="1409">
        <v>5788699.0499999998</v>
      </c>
      <c r="F5639" s="1412"/>
      <c r="G5639" s="1410"/>
      <c r="H5639" s="1411"/>
      <c r="I5639" s="1412"/>
      <c r="J5639" s="1412"/>
      <c r="K5639" s="1412"/>
    </row>
    <row r="5640" spans="1:11" s="1023" customFormat="1" ht="22.5" customHeight="1">
      <c r="A5640" s="1407" t="s">
        <v>27111</v>
      </c>
      <c r="B5640" s="1482" t="s">
        <v>27112</v>
      </c>
      <c r="C5640" s="1408">
        <v>155000</v>
      </c>
      <c r="D5640" s="1408">
        <v>0</v>
      </c>
      <c r="E5640" s="1409">
        <v>5943699.0499999998</v>
      </c>
      <c r="F5640" s="1412"/>
      <c r="G5640" s="1418"/>
      <c r="H5640" s="1419"/>
      <c r="I5640" s="1412"/>
      <c r="J5640" s="1412"/>
      <c r="K5640" s="1412"/>
    </row>
    <row r="5641" spans="1:11" s="1023" customFormat="1" ht="22.5" customHeight="1">
      <c r="A5641" s="1407" t="s">
        <v>27113</v>
      </c>
      <c r="B5641" s="1482" t="s">
        <v>27114</v>
      </c>
      <c r="C5641" s="1408">
        <v>75000</v>
      </c>
      <c r="D5641" s="1408">
        <v>0</v>
      </c>
      <c r="E5641" s="1409">
        <v>6018699.0499999998</v>
      </c>
      <c r="F5641" s="1412"/>
      <c r="G5641" s="1418"/>
      <c r="H5641" s="1419"/>
      <c r="I5641" s="1412"/>
      <c r="J5641" s="1412"/>
      <c r="K5641" s="1412"/>
    </row>
    <row r="5642" spans="1:11" s="1023" customFormat="1" ht="22.5" customHeight="1">
      <c r="A5642" s="1417">
        <v>44930.660416666666</v>
      </c>
      <c r="B5642" s="1482" t="s">
        <v>27115</v>
      </c>
      <c r="C5642" s="1408">
        <v>25000</v>
      </c>
      <c r="D5642" s="1408">
        <v>0</v>
      </c>
      <c r="E5642" s="1409">
        <v>6043699.0499999998</v>
      </c>
      <c r="F5642" s="1412"/>
      <c r="G5642" s="1418"/>
      <c r="H5642" s="1419"/>
      <c r="I5642" s="1412"/>
      <c r="J5642" s="1412"/>
      <c r="K5642" s="1412"/>
    </row>
    <row r="5643" spans="1:11" s="1023" customFormat="1" ht="22.5" customHeight="1">
      <c r="A5643" s="1417">
        <v>44931.226388888892</v>
      </c>
      <c r="B5643" s="1482" t="s">
        <v>27116</v>
      </c>
      <c r="C5643" s="1408">
        <v>60000</v>
      </c>
      <c r="D5643" s="1408">
        <v>0</v>
      </c>
      <c r="E5643" s="1409">
        <v>6103699.0499999998</v>
      </c>
      <c r="F5643" s="1412"/>
      <c r="G5643" s="1418"/>
      <c r="H5643" s="1419"/>
      <c r="I5643" s="1412"/>
      <c r="J5643" s="1412"/>
      <c r="K5643" s="1412"/>
    </row>
    <row r="5644" spans="1:11" s="1023" customFormat="1" ht="22.5" customHeight="1">
      <c r="A5644" s="1417">
        <v>44931.425000000003</v>
      </c>
      <c r="B5644" s="1482" t="s">
        <v>25288</v>
      </c>
      <c r="C5644" s="1408">
        <v>25000</v>
      </c>
      <c r="D5644" s="1408">
        <v>0</v>
      </c>
      <c r="E5644" s="1409">
        <v>6128699.0499999998</v>
      </c>
      <c r="F5644" s="1412"/>
      <c r="G5644" s="1418"/>
      <c r="H5644" s="1419"/>
      <c r="I5644" s="1412"/>
      <c r="J5644" s="1412"/>
      <c r="K5644" s="1412"/>
    </row>
    <row r="5645" spans="1:11" s="1023" customFormat="1" ht="22.5" customHeight="1">
      <c r="A5645" s="1407" t="s">
        <v>27117</v>
      </c>
      <c r="B5645" s="1482" t="s">
        <v>27118</v>
      </c>
      <c r="C5645" s="1408">
        <v>65000</v>
      </c>
      <c r="D5645" s="1408">
        <v>0</v>
      </c>
      <c r="E5645" s="1409">
        <v>6193699.0499999998</v>
      </c>
      <c r="F5645" s="1412"/>
      <c r="G5645" s="1418"/>
      <c r="H5645" s="1419"/>
      <c r="I5645" s="1412"/>
      <c r="J5645" s="1412"/>
      <c r="K5645" s="1412"/>
    </row>
    <row r="5646" spans="1:11" s="1023" customFormat="1" ht="22.5" customHeight="1">
      <c r="A5646" s="1407" t="s">
        <v>27119</v>
      </c>
      <c r="B5646" s="1482" t="s">
        <v>27120</v>
      </c>
      <c r="C5646" s="1408">
        <v>35000</v>
      </c>
      <c r="D5646" s="1408">
        <v>0</v>
      </c>
      <c r="E5646" s="1409">
        <v>6228699.0499999998</v>
      </c>
      <c r="F5646" s="1412"/>
      <c r="G5646" s="1418"/>
      <c r="H5646" s="1419"/>
      <c r="I5646" s="1412"/>
      <c r="J5646" s="1412"/>
      <c r="K5646" s="1412"/>
    </row>
    <row r="5647" spans="1:11" s="1023" customFormat="1" ht="22.5" customHeight="1">
      <c r="A5647" s="1420" t="s">
        <v>27121</v>
      </c>
      <c r="B5647" s="1752" t="s">
        <v>27122</v>
      </c>
      <c r="C5647" s="1421">
        <v>25000</v>
      </c>
      <c r="D5647" s="1421">
        <v>0</v>
      </c>
      <c r="E5647" s="1409">
        <v>6253699.0499999998</v>
      </c>
      <c r="F5647" s="1412"/>
      <c r="G5647" s="1418"/>
      <c r="H5647" s="1419"/>
      <c r="I5647" s="1412"/>
      <c r="J5647" s="1412"/>
      <c r="K5647" s="1412"/>
    </row>
    <row r="5648" spans="1:11" s="1023" customFormat="1" ht="22.5" customHeight="1">
      <c r="A5648" s="1420" t="s">
        <v>27123</v>
      </c>
      <c r="B5648" s="1752" t="s">
        <v>27122</v>
      </c>
      <c r="C5648" s="1421">
        <v>25000</v>
      </c>
      <c r="D5648" s="1421">
        <v>0</v>
      </c>
      <c r="E5648" s="1409">
        <v>6278699.0499999998</v>
      </c>
      <c r="F5648" s="1412"/>
      <c r="G5648" s="1418"/>
      <c r="H5648" s="1419"/>
      <c r="I5648" s="1412"/>
      <c r="J5648" s="1412"/>
      <c r="K5648" s="1412"/>
    </row>
    <row r="5649" spans="1:11" s="1023" customFormat="1" ht="22.5" customHeight="1">
      <c r="A5649" s="1420" t="s">
        <v>27124</v>
      </c>
      <c r="B5649" s="1752" t="s">
        <v>27122</v>
      </c>
      <c r="C5649" s="1421">
        <v>5000</v>
      </c>
      <c r="D5649" s="1421">
        <v>0</v>
      </c>
      <c r="E5649" s="1409">
        <v>6283699.0499999998</v>
      </c>
      <c r="F5649" s="1412"/>
      <c r="G5649" s="1418"/>
      <c r="H5649" s="1419"/>
      <c r="I5649" s="1412"/>
      <c r="J5649" s="1412"/>
      <c r="K5649" s="1412"/>
    </row>
    <row r="5650" spans="1:11" s="1023" customFormat="1" ht="22.5" customHeight="1">
      <c r="A5650" s="1417">
        <v>44932.824999999997</v>
      </c>
      <c r="B5650" s="1482" t="s">
        <v>27125</v>
      </c>
      <c r="C5650" s="1408">
        <v>50000</v>
      </c>
      <c r="D5650" s="1408">
        <v>0</v>
      </c>
      <c r="E5650" s="1409">
        <v>6333699.0499999998</v>
      </c>
      <c r="F5650" s="1412"/>
      <c r="G5650" s="1418"/>
      <c r="H5650" s="1419"/>
      <c r="I5650" s="1412"/>
      <c r="J5650" s="1412"/>
      <c r="K5650" s="1412"/>
    </row>
    <row r="5651" spans="1:11" s="1023" customFormat="1" ht="22.5" customHeight="1">
      <c r="A5651" s="1417">
        <v>44933.232638888891</v>
      </c>
      <c r="B5651" s="1482" t="s">
        <v>27126</v>
      </c>
      <c r="C5651" s="1408">
        <v>40000</v>
      </c>
      <c r="D5651" s="1408">
        <v>0</v>
      </c>
      <c r="E5651" s="1409">
        <v>6373699.0499999998</v>
      </c>
      <c r="F5651" s="1412"/>
      <c r="G5651" s="1418"/>
      <c r="H5651" s="1419"/>
      <c r="I5651" s="1412"/>
      <c r="J5651" s="1412"/>
      <c r="K5651" s="1412"/>
    </row>
    <row r="5652" spans="1:11" s="1023" customFormat="1" ht="22.5" customHeight="1">
      <c r="A5652" s="1407" t="s">
        <v>27127</v>
      </c>
      <c r="B5652" s="1482" t="s">
        <v>27128</v>
      </c>
      <c r="C5652" s="1408">
        <v>40000</v>
      </c>
      <c r="D5652" s="1408">
        <v>0</v>
      </c>
      <c r="E5652" s="1409">
        <v>6413699.0499999998</v>
      </c>
      <c r="F5652" s="1412"/>
      <c r="G5652" s="1418"/>
      <c r="H5652" s="1419"/>
      <c r="I5652" s="1412"/>
      <c r="J5652" s="1412"/>
      <c r="K5652" s="1412"/>
    </row>
    <row r="5653" spans="1:11" s="1023" customFormat="1" ht="22.5" customHeight="1">
      <c r="A5653" s="1407" t="s">
        <v>27129</v>
      </c>
      <c r="B5653" s="1482" t="s">
        <v>27130</v>
      </c>
      <c r="C5653" s="1408">
        <v>25000</v>
      </c>
      <c r="D5653" s="1408">
        <v>0</v>
      </c>
      <c r="E5653" s="1409">
        <v>6438699.0499999998</v>
      </c>
      <c r="F5653" s="1412"/>
      <c r="G5653" s="1418"/>
      <c r="H5653" s="1419"/>
      <c r="I5653" s="1412"/>
      <c r="J5653" s="1412"/>
      <c r="K5653" s="1412"/>
    </row>
    <row r="5654" spans="1:11" s="1023" customFormat="1" ht="22.5" customHeight="1">
      <c r="A5654" s="1417">
        <v>44933.496527777781</v>
      </c>
      <c r="B5654" s="1482" t="s">
        <v>27131</v>
      </c>
      <c r="C5654" s="1408">
        <v>35000</v>
      </c>
      <c r="D5654" s="1408">
        <v>0</v>
      </c>
      <c r="E5654" s="1409">
        <v>6473699.0499999998</v>
      </c>
      <c r="F5654" s="1412"/>
      <c r="G5654" s="1418"/>
      <c r="H5654" s="1419"/>
      <c r="I5654" s="1412"/>
      <c r="J5654" s="1412"/>
      <c r="K5654" s="1412"/>
    </row>
    <row r="5655" spans="1:11" s="1023" customFormat="1" ht="22.5" customHeight="1">
      <c r="A5655" s="1407" t="s">
        <v>27132</v>
      </c>
      <c r="B5655" s="1482" t="s">
        <v>27133</v>
      </c>
      <c r="C5655" s="1408">
        <v>21000</v>
      </c>
      <c r="D5655" s="1408">
        <v>0</v>
      </c>
      <c r="E5655" s="1409">
        <v>6494699.0499999998</v>
      </c>
      <c r="F5655" s="1412"/>
      <c r="G5655" s="1418"/>
      <c r="H5655" s="1419"/>
      <c r="I5655" s="1412"/>
      <c r="J5655" s="1412"/>
      <c r="K5655" s="1412"/>
    </row>
    <row r="5656" spans="1:11" s="1023" customFormat="1" ht="22.5" customHeight="1">
      <c r="A5656" s="1407" t="s">
        <v>27134</v>
      </c>
      <c r="B5656" s="1482" t="s">
        <v>27135</v>
      </c>
      <c r="C5656" s="1408">
        <v>77000</v>
      </c>
      <c r="D5656" s="1408">
        <v>0</v>
      </c>
      <c r="E5656" s="1409">
        <v>6571699.0499999998</v>
      </c>
      <c r="F5656" s="1412"/>
      <c r="G5656" s="1418"/>
      <c r="H5656" s="1419"/>
      <c r="I5656" s="1412"/>
      <c r="J5656" s="1412"/>
      <c r="K5656" s="1412"/>
    </row>
    <row r="5657" spans="1:11" s="1023" customFormat="1" ht="22.5" customHeight="1">
      <c r="A5657" s="1407" t="s">
        <v>27136</v>
      </c>
      <c r="B5657" s="1482" t="s">
        <v>27137</v>
      </c>
      <c r="C5657" s="1408">
        <v>17500</v>
      </c>
      <c r="D5657" s="1408">
        <v>0</v>
      </c>
      <c r="E5657" s="1409">
        <v>6589199.0499999998</v>
      </c>
      <c r="F5657" s="1412"/>
      <c r="G5657" s="1418"/>
      <c r="H5657" s="1419"/>
      <c r="I5657" s="1412"/>
      <c r="J5657" s="1412"/>
      <c r="K5657" s="1412"/>
    </row>
    <row r="5658" spans="1:11" s="1023" customFormat="1" ht="22.5" customHeight="1">
      <c r="A5658" s="1407" t="s">
        <v>27138</v>
      </c>
      <c r="B5658" s="1482" t="s">
        <v>27139</v>
      </c>
      <c r="C5658" s="1408">
        <v>25000</v>
      </c>
      <c r="D5658" s="1408">
        <v>0</v>
      </c>
      <c r="E5658" s="1409">
        <v>6614199.0499999998</v>
      </c>
      <c r="F5658" s="1412"/>
      <c r="G5658" s="1418"/>
      <c r="H5658" s="1419"/>
      <c r="I5658" s="1412"/>
      <c r="J5658" s="1412"/>
      <c r="K5658" s="1412"/>
    </row>
    <row r="5659" spans="1:11" s="1023" customFormat="1" ht="22.5" customHeight="1">
      <c r="A5659" s="1407" t="s">
        <v>27140</v>
      </c>
      <c r="B5659" s="1482" t="s">
        <v>27141</v>
      </c>
      <c r="C5659" s="1408">
        <v>5000</v>
      </c>
      <c r="D5659" s="1408">
        <v>0</v>
      </c>
      <c r="E5659" s="1409">
        <v>6619199.0499999998</v>
      </c>
      <c r="F5659" s="1412"/>
      <c r="G5659" s="1418"/>
      <c r="H5659" s="1419"/>
      <c r="I5659" s="1412"/>
      <c r="J5659" s="1412"/>
      <c r="K5659" s="1412"/>
    </row>
    <row r="5660" spans="1:11" s="1023" customFormat="1" ht="22.5" customHeight="1">
      <c r="A5660" s="1407" t="s">
        <v>27142</v>
      </c>
      <c r="B5660" s="1482" t="s">
        <v>27143</v>
      </c>
      <c r="C5660" s="1408">
        <v>25000</v>
      </c>
      <c r="D5660" s="1408">
        <v>0</v>
      </c>
      <c r="E5660" s="1409">
        <v>6644199.0499999998</v>
      </c>
      <c r="F5660" s="1412"/>
      <c r="G5660" s="1418"/>
      <c r="H5660" s="1419"/>
      <c r="I5660" s="1412"/>
      <c r="J5660" s="1412"/>
      <c r="K5660" s="1412"/>
    </row>
    <row r="5661" spans="1:11" s="1023" customFormat="1" ht="22.5" customHeight="1">
      <c r="A5661" s="1417">
        <v>44933.865277777775</v>
      </c>
      <c r="B5661" s="1482" t="s">
        <v>27144</v>
      </c>
      <c r="C5661" s="1408">
        <v>68000</v>
      </c>
      <c r="D5661" s="1408">
        <v>0</v>
      </c>
      <c r="E5661" s="1409">
        <v>6712199.0499999998</v>
      </c>
      <c r="F5661" s="1412"/>
      <c r="G5661" s="1418"/>
      <c r="H5661" s="1419"/>
      <c r="I5661" s="1412"/>
      <c r="J5661" s="1412"/>
      <c r="K5661" s="1412"/>
    </row>
    <row r="5662" spans="1:11" s="1023" customFormat="1" ht="22.5" customHeight="1">
      <c r="A5662" s="1417">
        <v>44934.286805555559</v>
      </c>
      <c r="B5662" s="1482" t="s">
        <v>27145</v>
      </c>
      <c r="C5662" s="1408">
        <v>25000</v>
      </c>
      <c r="D5662" s="1408">
        <v>0</v>
      </c>
      <c r="E5662" s="1409">
        <v>6737199.0499999998</v>
      </c>
      <c r="F5662" s="1412"/>
      <c r="G5662" s="1418"/>
      <c r="H5662" s="1419"/>
      <c r="I5662" s="1412"/>
      <c r="J5662" s="1412"/>
      <c r="K5662" s="1412"/>
    </row>
    <row r="5663" spans="1:11" s="1023" customFormat="1" ht="22.5" customHeight="1">
      <c r="A5663" s="1407" t="s">
        <v>27146</v>
      </c>
      <c r="B5663" s="1482" t="s">
        <v>27147</v>
      </c>
      <c r="C5663" s="1408">
        <v>30000</v>
      </c>
      <c r="D5663" s="1408">
        <v>0</v>
      </c>
      <c r="E5663" s="1409">
        <v>6767199.0499999998</v>
      </c>
      <c r="F5663" s="1412"/>
      <c r="G5663" s="1418"/>
      <c r="H5663" s="1419"/>
      <c r="I5663" s="1412"/>
      <c r="J5663" s="1412"/>
      <c r="K5663" s="1412"/>
    </row>
    <row r="5664" spans="1:11" ht="22.5" customHeight="1">
      <c r="A5664" s="1051" t="s">
        <v>27148</v>
      </c>
      <c r="B5664" s="1518" t="s">
        <v>27149</v>
      </c>
      <c r="C5664" s="1050">
        <v>0</v>
      </c>
      <c r="D5664" s="1050">
        <v>1550</v>
      </c>
      <c r="E5664" s="1406">
        <v>6765649.0499999998</v>
      </c>
      <c r="F5664" s="1359"/>
      <c r="G5664" s="1360"/>
      <c r="H5664" s="1361"/>
      <c r="I5664" s="1359"/>
      <c r="J5664" s="1359"/>
      <c r="K5664" s="1359"/>
    </row>
    <row r="5665" spans="1:11" s="1023" customFormat="1" ht="22.5" customHeight="1">
      <c r="A5665" s="1407" t="s">
        <v>27150</v>
      </c>
      <c r="B5665" s="1482" t="s">
        <v>27151</v>
      </c>
      <c r="C5665" s="1408">
        <v>30000</v>
      </c>
      <c r="D5665" s="1408">
        <v>0</v>
      </c>
      <c r="E5665" s="1409">
        <v>6795649.0499999998</v>
      </c>
      <c r="F5665" s="1412"/>
      <c r="G5665" s="1418"/>
      <c r="H5665" s="1419"/>
      <c r="I5665" s="1412"/>
      <c r="J5665" s="1412"/>
      <c r="K5665" s="1412"/>
    </row>
    <row r="5666" spans="1:11" s="1023" customFormat="1" ht="22.5" customHeight="1">
      <c r="A5666" s="1407" t="s">
        <v>27152</v>
      </c>
      <c r="B5666" s="1482" t="s">
        <v>27153</v>
      </c>
      <c r="C5666" s="1408">
        <v>20000</v>
      </c>
      <c r="D5666" s="1408">
        <v>0</v>
      </c>
      <c r="E5666" s="1409">
        <v>6815649.0499999998</v>
      </c>
      <c r="F5666" s="1412"/>
      <c r="G5666" s="1418"/>
      <c r="H5666" s="1419"/>
      <c r="I5666" s="1412"/>
      <c r="J5666" s="1412"/>
      <c r="K5666" s="1412"/>
    </row>
    <row r="5667" spans="1:11" s="1023" customFormat="1" ht="22.5" customHeight="1">
      <c r="A5667" s="1407" t="s">
        <v>27154</v>
      </c>
      <c r="B5667" s="1482" t="s">
        <v>27155</v>
      </c>
      <c r="C5667" s="1408">
        <v>40000</v>
      </c>
      <c r="D5667" s="1408">
        <v>0</v>
      </c>
      <c r="E5667" s="1409">
        <v>6855649.0499999998</v>
      </c>
      <c r="F5667" s="1412"/>
      <c r="G5667" s="1418"/>
      <c r="H5667" s="1419"/>
      <c r="I5667" s="1412"/>
      <c r="J5667" s="1412"/>
      <c r="K5667" s="1412"/>
    </row>
    <row r="5668" spans="1:11" s="1023" customFormat="1" ht="22.5" customHeight="1">
      <c r="A5668" s="1407" t="s">
        <v>27156</v>
      </c>
      <c r="B5668" s="1482" t="s">
        <v>27157</v>
      </c>
      <c r="C5668" s="1408">
        <v>20000</v>
      </c>
      <c r="D5668" s="1408">
        <v>0</v>
      </c>
      <c r="E5668" s="1409">
        <v>6875649.0499999998</v>
      </c>
      <c r="F5668" s="1412"/>
      <c r="G5668" s="1418"/>
      <c r="H5668" s="1419"/>
      <c r="I5668" s="1412"/>
      <c r="J5668" s="1412"/>
      <c r="K5668" s="1412"/>
    </row>
    <row r="5669" spans="1:11" s="1023" customFormat="1" ht="22.5" customHeight="1">
      <c r="A5669" s="1407" t="s">
        <v>27158</v>
      </c>
      <c r="B5669" s="1482" t="s">
        <v>27159</v>
      </c>
      <c r="C5669" s="1408">
        <v>5000</v>
      </c>
      <c r="D5669" s="1408">
        <v>0</v>
      </c>
      <c r="E5669" s="1409">
        <v>6880649.0499999998</v>
      </c>
      <c r="F5669" s="1412"/>
      <c r="G5669" s="1418"/>
      <c r="H5669" s="1419"/>
      <c r="I5669" s="1412"/>
      <c r="J5669" s="1412"/>
      <c r="K5669" s="1412"/>
    </row>
    <row r="5670" spans="1:11" s="1023" customFormat="1" ht="22.5" customHeight="1">
      <c r="A5670" s="1407" t="s">
        <v>27160</v>
      </c>
      <c r="B5670" s="1482" t="s">
        <v>27161</v>
      </c>
      <c r="C5670" s="1408">
        <v>35000</v>
      </c>
      <c r="D5670" s="1408">
        <v>0</v>
      </c>
      <c r="E5670" s="1409">
        <v>6915649.0499999998</v>
      </c>
      <c r="F5670" s="1412"/>
      <c r="G5670" s="1418"/>
      <c r="H5670" s="1419"/>
      <c r="I5670" s="1412"/>
      <c r="J5670" s="1412"/>
      <c r="K5670" s="1412"/>
    </row>
    <row r="5671" spans="1:11" s="1023" customFormat="1" ht="22.5" customHeight="1">
      <c r="A5671" s="1407" t="s">
        <v>27162</v>
      </c>
      <c r="B5671" s="1482" t="s">
        <v>27163</v>
      </c>
      <c r="C5671" s="1408">
        <v>25000</v>
      </c>
      <c r="D5671" s="1408">
        <v>0</v>
      </c>
      <c r="E5671" s="1409">
        <v>6940649.0499999998</v>
      </c>
      <c r="F5671" s="1412"/>
      <c r="G5671" s="1418"/>
      <c r="H5671" s="1419"/>
      <c r="I5671" s="1412"/>
      <c r="J5671" s="1412"/>
      <c r="K5671" s="1412"/>
    </row>
    <row r="5672" spans="1:11" s="1023" customFormat="1" ht="22.5" customHeight="1">
      <c r="A5672" s="1407" t="s">
        <v>27164</v>
      </c>
      <c r="B5672" s="1482" t="s">
        <v>27165</v>
      </c>
      <c r="C5672" s="1408">
        <v>35000</v>
      </c>
      <c r="D5672" s="1408">
        <v>0</v>
      </c>
      <c r="E5672" s="1409">
        <v>6975649.0499999998</v>
      </c>
      <c r="F5672" s="1412"/>
      <c r="G5672" s="1418"/>
      <c r="H5672" s="1419"/>
      <c r="I5672" s="1412"/>
      <c r="J5672" s="1412"/>
      <c r="K5672" s="1412"/>
    </row>
    <row r="5673" spans="1:11" s="1023" customFormat="1" ht="22.5" customHeight="1">
      <c r="A5673" s="1407" t="s">
        <v>27166</v>
      </c>
      <c r="B5673" s="1482" t="s">
        <v>27167</v>
      </c>
      <c r="C5673" s="1408">
        <v>60000</v>
      </c>
      <c r="D5673" s="1408">
        <v>0</v>
      </c>
      <c r="E5673" s="1409">
        <v>7035649.0499999998</v>
      </c>
      <c r="F5673" s="1412"/>
      <c r="G5673" s="1418"/>
      <c r="H5673" s="1419"/>
      <c r="I5673" s="1412"/>
      <c r="J5673" s="1412"/>
      <c r="K5673" s="1412"/>
    </row>
    <row r="5674" spans="1:11" s="1023" customFormat="1" ht="22.5" customHeight="1">
      <c r="A5674" s="1407" t="s">
        <v>27168</v>
      </c>
      <c r="B5674" s="1482" t="s">
        <v>27169</v>
      </c>
      <c r="C5674" s="1408">
        <v>70000</v>
      </c>
      <c r="D5674" s="1408">
        <v>0</v>
      </c>
      <c r="E5674" s="1409">
        <v>7105649.0499999998</v>
      </c>
      <c r="F5674" s="1412"/>
      <c r="G5674" s="1418"/>
      <c r="H5674" s="1419"/>
      <c r="I5674" s="1412"/>
      <c r="J5674" s="1412"/>
      <c r="K5674" s="1412"/>
    </row>
    <row r="5675" spans="1:11" s="1023" customFormat="1" ht="22.5" customHeight="1">
      <c r="A5675" s="1407" t="s">
        <v>27170</v>
      </c>
      <c r="B5675" s="1482" t="s">
        <v>27171</v>
      </c>
      <c r="C5675" s="1408">
        <v>30000</v>
      </c>
      <c r="D5675" s="1408">
        <v>0</v>
      </c>
      <c r="E5675" s="1409">
        <v>7135649.0499999998</v>
      </c>
      <c r="F5675" s="1412"/>
      <c r="G5675" s="1418"/>
      <c r="H5675" s="1419"/>
      <c r="I5675" s="1412"/>
      <c r="J5675" s="1412"/>
      <c r="K5675" s="1412"/>
    </row>
    <row r="5676" spans="1:11" s="1023" customFormat="1" ht="22.5" customHeight="1">
      <c r="A5676" s="1407" t="s">
        <v>27170</v>
      </c>
      <c r="B5676" s="1482" t="s">
        <v>27172</v>
      </c>
      <c r="C5676" s="1408">
        <v>70000</v>
      </c>
      <c r="D5676" s="1408">
        <v>0</v>
      </c>
      <c r="E5676" s="1409">
        <v>7205649.0499999998</v>
      </c>
      <c r="F5676" s="1412"/>
      <c r="G5676" s="1418"/>
      <c r="H5676" s="1419"/>
      <c r="I5676" s="1412"/>
      <c r="J5676" s="1412"/>
      <c r="K5676" s="1412"/>
    </row>
    <row r="5677" spans="1:11" s="1023" customFormat="1" ht="22.5" customHeight="1">
      <c r="A5677" s="1407" t="s">
        <v>27173</v>
      </c>
      <c r="B5677" s="1482" t="s">
        <v>27174</v>
      </c>
      <c r="C5677" s="1408">
        <v>20000</v>
      </c>
      <c r="D5677" s="1408">
        <v>0</v>
      </c>
      <c r="E5677" s="1409">
        <v>7225649.0499999998</v>
      </c>
      <c r="F5677" s="1412"/>
      <c r="G5677" s="1418"/>
      <c r="H5677" s="1419"/>
      <c r="I5677" s="1412"/>
      <c r="J5677" s="1412"/>
      <c r="K5677" s="1412"/>
    </row>
    <row r="5678" spans="1:11" s="1023" customFormat="1" ht="22.5" customHeight="1">
      <c r="A5678" s="1407" t="s">
        <v>27175</v>
      </c>
      <c r="B5678" s="1482" t="s">
        <v>27176</v>
      </c>
      <c r="C5678" s="1408">
        <v>75000</v>
      </c>
      <c r="D5678" s="1408">
        <v>0</v>
      </c>
      <c r="E5678" s="1409">
        <v>7300649.0499999998</v>
      </c>
      <c r="F5678" s="1412"/>
      <c r="G5678" s="1418"/>
      <c r="H5678" s="1419"/>
      <c r="I5678" s="1412"/>
      <c r="J5678" s="1412"/>
      <c r="K5678" s="1412"/>
    </row>
    <row r="5679" spans="1:11" s="1023" customFormat="1" ht="22.5" customHeight="1">
      <c r="A5679" s="1407" t="s">
        <v>27177</v>
      </c>
      <c r="B5679" s="1482" t="s">
        <v>27178</v>
      </c>
      <c r="C5679" s="1408">
        <v>35000</v>
      </c>
      <c r="D5679" s="1408">
        <v>0</v>
      </c>
      <c r="E5679" s="1409">
        <v>7335649.0499999998</v>
      </c>
      <c r="F5679" s="1412"/>
      <c r="G5679" s="1418"/>
      <c r="H5679" s="1419"/>
      <c r="I5679" s="1412"/>
      <c r="J5679" s="1412"/>
      <c r="K5679" s="1412"/>
    </row>
    <row r="5680" spans="1:11" s="1023" customFormat="1" ht="22.5" customHeight="1">
      <c r="A5680" s="1426">
        <v>44936.451388888891</v>
      </c>
      <c r="B5680" s="1482" t="s">
        <v>27179</v>
      </c>
      <c r="C5680" s="1408">
        <v>65000</v>
      </c>
      <c r="D5680" s="1408">
        <v>0</v>
      </c>
      <c r="E5680" s="1409">
        <v>7400649.0499999998</v>
      </c>
      <c r="F5680" s="1412"/>
      <c r="G5680" s="1418"/>
      <c r="H5680" s="1419"/>
      <c r="I5680" s="1412"/>
      <c r="J5680" s="1412"/>
      <c r="K5680" s="1412"/>
    </row>
    <row r="5681" spans="1:11" s="1023" customFormat="1" ht="22.5" customHeight="1">
      <c r="A5681" s="1407" t="s">
        <v>27180</v>
      </c>
      <c r="B5681" s="1482" t="s">
        <v>27181</v>
      </c>
      <c r="C5681" s="1408">
        <v>50000</v>
      </c>
      <c r="D5681" s="1408">
        <v>0</v>
      </c>
      <c r="E5681" s="1409">
        <v>7450649.0499999998</v>
      </c>
      <c r="F5681" s="1412"/>
      <c r="G5681" s="1418"/>
      <c r="H5681" s="1419"/>
      <c r="I5681" s="1412"/>
      <c r="J5681" s="1412"/>
      <c r="K5681" s="1412"/>
    </row>
    <row r="5682" spans="1:11" s="1023" customFormat="1" ht="22.5" customHeight="1">
      <c r="A5682" s="1407" t="s">
        <v>27182</v>
      </c>
      <c r="B5682" s="1482" t="s">
        <v>27183</v>
      </c>
      <c r="C5682" s="1408">
        <v>60000</v>
      </c>
      <c r="D5682" s="1408">
        <v>0</v>
      </c>
      <c r="E5682" s="1409">
        <v>7510649.0499999998</v>
      </c>
      <c r="F5682" s="1412"/>
      <c r="G5682" s="1418"/>
      <c r="H5682" s="1419"/>
      <c r="I5682" s="1412"/>
      <c r="J5682" s="1412"/>
      <c r="K5682" s="1412"/>
    </row>
    <row r="5683" spans="1:11" s="1023" customFormat="1" ht="22.5" customHeight="1">
      <c r="A5683" s="1407" t="s">
        <v>27184</v>
      </c>
      <c r="B5683" s="1482" t="s">
        <v>27185</v>
      </c>
      <c r="C5683" s="1408">
        <v>70000</v>
      </c>
      <c r="D5683" s="1408">
        <v>0</v>
      </c>
      <c r="E5683" s="1409">
        <v>7580649.0499999998</v>
      </c>
      <c r="F5683" s="1412"/>
      <c r="G5683" s="1418"/>
      <c r="H5683" s="1419"/>
      <c r="I5683" s="1412"/>
      <c r="J5683" s="1412"/>
      <c r="K5683" s="1412"/>
    </row>
    <row r="5684" spans="1:11" s="1023" customFormat="1" ht="22.5" customHeight="1">
      <c r="A5684" s="1407" t="s">
        <v>27186</v>
      </c>
      <c r="B5684" s="1482" t="s">
        <v>27187</v>
      </c>
      <c r="C5684" s="1408">
        <v>5000</v>
      </c>
      <c r="D5684" s="1408">
        <v>0</v>
      </c>
      <c r="E5684" s="1409">
        <v>7585649.0499999998</v>
      </c>
      <c r="F5684" s="1412"/>
      <c r="G5684" s="1418"/>
      <c r="H5684" s="1419"/>
      <c r="I5684" s="1412"/>
      <c r="J5684" s="1412"/>
      <c r="K5684" s="1412"/>
    </row>
    <row r="5685" spans="1:11" s="1023" customFormat="1" ht="22.5" customHeight="1">
      <c r="A5685" s="1407" t="s">
        <v>27188</v>
      </c>
      <c r="B5685" s="1482" t="s">
        <v>27189</v>
      </c>
      <c r="C5685" s="1408">
        <v>73000</v>
      </c>
      <c r="D5685" s="1408">
        <v>0</v>
      </c>
      <c r="E5685" s="1409">
        <v>7658649.0499999998</v>
      </c>
      <c r="F5685" s="1412"/>
      <c r="G5685" s="1418"/>
      <c r="H5685" s="1419"/>
      <c r="I5685" s="1412"/>
      <c r="J5685" s="1412"/>
      <c r="K5685" s="1412"/>
    </row>
    <row r="5686" spans="1:11" s="1023" customFormat="1" ht="22.5" customHeight="1">
      <c r="A5686" s="1407" t="s">
        <v>27190</v>
      </c>
      <c r="B5686" s="1482" t="s">
        <v>27191</v>
      </c>
      <c r="C5686" s="1408">
        <v>60000</v>
      </c>
      <c r="D5686" s="1408">
        <v>0</v>
      </c>
      <c r="E5686" s="1409">
        <v>7718649.0499999998</v>
      </c>
      <c r="F5686" s="1412"/>
      <c r="G5686" s="1418"/>
      <c r="H5686" s="1419"/>
      <c r="I5686" s="1412"/>
      <c r="J5686" s="1412"/>
      <c r="K5686" s="1412"/>
    </row>
    <row r="5687" spans="1:11" s="1023" customFormat="1" ht="22.5" customHeight="1">
      <c r="A5687" s="1407" t="s">
        <v>27192</v>
      </c>
      <c r="B5687" s="1482" t="s">
        <v>27193</v>
      </c>
      <c r="C5687" s="1408">
        <v>77000</v>
      </c>
      <c r="D5687" s="1408">
        <v>0</v>
      </c>
      <c r="E5687" s="1409">
        <v>7795649.0499999998</v>
      </c>
      <c r="F5687" s="1412"/>
      <c r="G5687" s="1418"/>
      <c r="H5687" s="1419"/>
      <c r="I5687" s="1412"/>
      <c r="J5687" s="1412"/>
      <c r="K5687" s="1412"/>
    </row>
    <row r="5688" spans="1:11" s="1023" customFormat="1" ht="22.5" customHeight="1">
      <c r="A5688" s="1407" t="s">
        <v>27194</v>
      </c>
      <c r="B5688" s="1482" t="s">
        <v>27195</v>
      </c>
      <c r="C5688" s="1408">
        <v>30000</v>
      </c>
      <c r="D5688" s="1408">
        <v>0</v>
      </c>
      <c r="E5688" s="1409">
        <v>7825649.0499999998</v>
      </c>
      <c r="F5688" s="1412"/>
      <c r="G5688" s="1418"/>
      <c r="H5688" s="1419"/>
      <c r="I5688" s="1412"/>
      <c r="J5688" s="1412"/>
      <c r="K5688" s="1412"/>
    </row>
    <row r="5689" spans="1:11" s="1023" customFormat="1" ht="22.5" customHeight="1">
      <c r="A5689" s="1407" t="s">
        <v>27196</v>
      </c>
      <c r="B5689" s="1482" t="s">
        <v>27197</v>
      </c>
      <c r="C5689" s="1408">
        <v>30000</v>
      </c>
      <c r="D5689" s="1408">
        <v>0</v>
      </c>
      <c r="E5689" s="1409">
        <v>7855649.0499999998</v>
      </c>
      <c r="F5689" s="1412"/>
      <c r="G5689" s="1418"/>
      <c r="H5689" s="1419"/>
      <c r="I5689" s="1412"/>
      <c r="J5689" s="1412"/>
      <c r="K5689" s="1412"/>
    </row>
    <row r="5690" spans="1:11" s="1023" customFormat="1" ht="22.5" customHeight="1">
      <c r="A5690" s="1407" t="s">
        <v>27198</v>
      </c>
      <c r="B5690" s="1482" t="s">
        <v>27199</v>
      </c>
      <c r="C5690" s="1408">
        <v>60000</v>
      </c>
      <c r="D5690" s="1408">
        <v>0</v>
      </c>
      <c r="E5690" s="1409">
        <v>7915649.0499999998</v>
      </c>
      <c r="F5690" s="1412"/>
      <c r="G5690" s="1418"/>
      <c r="H5690" s="1419"/>
      <c r="I5690" s="1412"/>
      <c r="J5690" s="1412"/>
      <c r="K5690" s="1412"/>
    </row>
    <row r="5691" spans="1:11" s="1023" customFormat="1" ht="22.5" customHeight="1">
      <c r="A5691" s="1407" t="s">
        <v>27200</v>
      </c>
      <c r="B5691" s="1482" t="s">
        <v>27201</v>
      </c>
      <c r="C5691" s="1408">
        <v>35000</v>
      </c>
      <c r="D5691" s="1408">
        <v>0</v>
      </c>
      <c r="E5691" s="1409">
        <v>7950649.0499999998</v>
      </c>
      <c r="F5691" s="1412"/>
      <c r="G5691" s="1418"/>
      <c r="H5691" s="1419"/>
      <c r="I5691" s="1412"/>
      <c r="J5691" s="1412"/>
      <c r="K5691" s="1412"/>
    </row>
    <row r="5692" spans="1:11" s="1023" customFormat="1" ht="22.5" customHeight="1">
      <c r="A5692" s="1430" t="s">
        <v>27202</v>
      </c>
      <c r="B5692" s="1483" t="s">
        <v>27203</v>
      </c>
      <c r="C5692" s="1408">
        <v>50000</v>
      </c>
      <c r="D5692" s="1408">
        <v>0</v>
      </c>
      <c r="E5692" s="1409">
        <v>8000649.0499999998</v>
      </c>
      <c r="F5692" s="1412"/>
      <c r="G5692" s="1431"/>
      <c r="H5692" s="1432"/>
      <c r="I5692" s="1433"/>
      <c r="J5692" s="1433"/>
      <c r="K5692" s="1433"/>
    </row>
    <row r="5693" spans="1:11" s="1358" customFormat="1" ht="22.5" customHeight="1">
      <c r="A5693" s="1407" t="s">
        <v>27219</v>
      </c>
      <c r="B5693" s="1482" t="s">
        <v>27233</v>
      </c>
      <c r="C5693" s="1408">
        <v>25000</v>
      </c>
      <c r="D5693" s="1408">
        <v>0</v>
      </c>
      <c r="E5693" s="1409">
        <v>8025649.0499999998</v>
      </c>
      <c r="F5693" s="1434"/>
      <c r="G5693" s="1653"/>
      <c r="H5693" s="1434"/>
      <c r="I5693" s="1434"/>
      <c r="J5693" s="1434"/>
      <c r="K5693" s="1434"/>
    </row>
    <row r="5694" spans="1:11" s="1358" customFormat="1" ht="22.5" customHeight="1">
      <c r="A5694" s="1407" t="s">
        <v>27220</v>
      </c>
      <c r="B5694" s="1482" t="s">
        <v>27234</v>
      </c>
      <c r="C5694" s="1408">
        <v>30000</v>
      </c>
      <c r="D5694" s="1408">
        <v>0</v>
      </c>
      <c r="E5694" s="1409">
        <v>8055649.0499999998</v>
      </c>
      <c r="F5694" s="1434"/>
      <c r="G5694" s="1653"/>
      <c r="H5694" s="1434"/>
      <c r="I5694" s="1434"/>
      <c r="J5694" s="1434"/>
      <c r="K5694" s="1434"/>
    </row>
    <row r="5695" spans="1:11" s="1358" customFormat="1" ht="22.5" customHeight="1">
      <c r="A5695" s="1407" t="s">
        <v>27221</v>
      </c>
      <c r="B5695" s="1482" t="s">
        <v>27235</v>
      </c>
      <c r="C5695" s="1408">
        <v>50000</v>
      </c>
      <c r="D5695" s="1408">
        <v>0</v>
      </c>
      <c r="E5695" s="1409">
        <v>8105649.0499999998</v>
      </c>
      <c r="F5695" s="1434"/>
      <c r="G5695" s="1653"/>
      <c r="H5695" s="1434"/>
      <c r="I5695" s="1434"/>
      <c r="J5695" s="1434"/>
      <c r="K5695" s="1434"/>
    </row>
    <row r="5696" spans="1:11" s="1358" customFormat="1" ht="22.5" customHeight="1">
      <c r="A5696" s="1407" t="s">
        <v>27222</v>
      </c>
      <c r="B5696" s="1482" t="s">
        <v>27236</v>
      </c>
      <c r="C5696" s="1408">
        <v>25000</v>
      </c>
      <c r="D5696" s="1408">
        <v>0</v>
      </c>
      <c r="E5696" s="1409">
        <v>8130649.0499999998</v>
      </c>
      <c r="F5696" s="1434"/>
      <c r="G5696" s="1653"/>
      <c r="H5696" s="1434"/>
      <c r="I5696" s="1434"/>
      <c r="J5696" s="1434"/>
      <c r="K5696" s="1434"/>
    </row>
    <row r="5697" spans="1:11" s="1358" customFormat="1" ht="22.5" customHeight="1">
      <c r="A5697" s="1407" t="s">
        <v>27223</v>
      </c>
      <c r="B5697" s="1482" t="s">
        <v>27237</v>
      </c>
      <c r="C5697" s="1408">
        <v>35000</v>
      </c>
      <c r="D5697" s="1408">
        <v>0</v>
      </c>
      <c r="E5697" s="1409">
        <v>8165649.0499999998</v>
      </c>
      <c r="F5697" s="1434"/>
      <c r="G5697" s="1653"/>
      <c r="H5697" s="1434"/>
      <c r="I5697" s="1434"/>
      <c r="J5697" s="1434"/>
      <c r="K5697" s="1434"/>
    </row>
    <row r="5698" spans="1:11" s="1358" customFormat="1" ht="22.5" customHeight="1">
      <c r="A5698" s="1407" t="s">
        <v>27224</v>
      </c>
      <c r="B5698" s="1482" t="s">
        <v>27238</v>
      </c>
      <c r="C5698" s="1408">
        <v>25000</v>
      </c>
      <c r="D5698" s="1408">
        <v>0</v>
      </c>
      <c r="E5698" s="1409">
        <v>8190649.0499999998</v>
      </c>
      <c r="F5698" s="1434"/>
      <c r="G5698" s="1653"/>
      <c r="H5698" s="1434"/>
      <c r="I5698" s="1434"/>
      <c r="J5698" s="1434"/>
      <c r="K5698" s="1434"/>
    </row>
    <row r="5699" spans="1:11" s="1358" customFormat="1" ht="22.5" customHeight="1">
      <c r="A5699" s="1407" t="s">
        <v>27225</v>
      </c>
      <c r="B5699" s="1482" t="s">
        <v>27239</v>
      </c>
      <c r="C5699" s="1408">
        <v>30000</v>
      </c>
      <c r="D5699" s="1408">
        <v>0</v>
      </c>
      <c r="E5699" s="1409">
        <v>8220649.0499999998</v>
      </c>
      <c r="F5699" s="1434"/>
      <c r="G5699" s="1653"/>
      <c r="H5699" s="1434"/>
      <c r="I5699" s="1434"/>
      <c r="J5699" s="1434"/>
      <c r="K5699" s="1434"/>
    </row>
    <row r="5700" spans="1:11" s="1358" customFormat="1" ht="22.5" customHeight="1">
      <c r="A5700" s="1407" t="s">
        <v>27226</v>
      </c>
      <c r="B5700" s="1482" t="s">
        <v>27240</v>
      </c>
      <c r="C5700" s="1408">
        <v>30000</v>
      </c>
      <c r="D5700" s="1408">
        <v>0</v>
      </c>
      <c r="E5700" s="1409">
        <v>8250649.0499999998</v>
      </c>
      <c r="F5700" s="1434"/>
      <c r="G5700" s="1653"/>
      <c r="H5700" s="1434"/>
      <c r="I5700" s="1434"/>
      <c r="J5700" s="1434"/>
      <c r="K5700" s="1434"/>
    </row>
    <row r="5701" spans="1:11" s="1358" customFormat="1" ht="22.5" customHeight="1">
      <c r="A5701" s="1407" t="s">
        <v>27227</v>
      </c>
      <c r="B5701" s="1482" t="s">
        <v>27241</v>
      </c>
      <c r="C5701" s="1408">
        <v>20000</v>
      </c>
      <c r="D5701" s="1408">
        <v>0</v>
      </c>
      <c r="E5701" s="1409">
        <v>8270649.0499999998</v>
      </c>
      <c r="F5701" s="1434"/>
      <c r="G5701" s="1653"/>
      <c r="H5701" s="1434"/>
      <c r="I5701" s="1434"/>
      <c r="J5701" s="1434"/>
      <c r="K5701" s="1434"/>
    </row>
    <row r="5702" spans="1:11" s="1358" customFormat="1" ht="22.5" customHeight="1">
      <c r="A5702" s="1407" t="s">
        <v>27228</v>
      </c>
      <c r="B5702" s="1482" t="s">
        <v>27242</v>
      </c>
      <c r="C5702" s="1408">
        <v>50000</v>
      </c>
      <c r="D5702" s="1408">
        <v>0</v>
      </c>
      <c r="E5702" s="1409">
        <v>8320649.0499999998</v>
      </c>
      <c r="F5702" s="1434"/>
      <c r="G5702" s="1653"/>
      <c r="H5702" s="1434"/>
      <c r="I5702" s="1434"/>
      <c r="J5702" s="1434"/>
      <c r="K5702" s="1434"/>
    </row>
    <row r="5703" spans="1:11" s="1358" customFormat="1" ht="22.5" customHeight="1">
      <c r="A5703" s="1407" t="s">
        <v>27229</v>
      </c>
      <c r="B5703" s="1482" t="s">
        <v>27243</v>
      </c>
      <c r="C5703" s="1408">
        <v>70000</v>
      </c>
      <c r="D5703" s="1408">
        <v>0</v>
      </c>
      <c r="E5703" s="1409">
        <v>8390649.0500000007</v>
      </c>
      <c r="F5703" s="1434"/>
      <c r="G5703" s="1653"/>
      <c r="H5703" s="1434"/>
      <c r="I5703" s="1434"/>
      <c r="J5703" s="1434"/>
      <c r="K5703" s="1434"/>
    </row>
    <row r="5704" spans="1:11" s="1358" customFormat="1" ht="22.5" customHeight="1">
      <c r="A5704" s="1407" t="s">
        <v>27230</v>
      </c>
      <c r="B5704" s="1482" t="s">
        <v>27244</v>
      </c>
      <c r="C5704" s="1408">
        <v>40000</v>
      </c>
      <c r="D5704" s="1408">
        <v>0</v>
      </c>
      <c r="E5704" s="1409">
        <v>8430649.0500000007</v>
      </c>
      <c r="F5704" s="1434"/>
      <c r="G5704" s="1653"/>
      <c r="H5704" s="1434"/>
      <c r="I5704" s="1434"/>
      <c r="J5704" s="1434"/>
      <c r="K5704" s="1434"/>
    </row>
    <row r="5705" spans="1:11" s="1358" customFormat="1" ht="22.5" customHeight="1">
      <c r="A5705" s="1407" t="s">
        <v>27231</v>
      </c>
      <c r="B5705" s="1482" t="s">
        <v>27245</v>
      </c>
      <c r="C5705" s="1408">
        <v>60000</v>
      </c>
      <c r="D5705" s="1408">
        <v>0</v>
      </c>
      <c r="E5705" s="1409">
        <v>8490649.0500000007</v>
      </c>
      <c r="F5705" s="1434"/>
      <c r="G5705" s="1653"/>
      <c r="H5705" s="1434"/>
      <c r="I5705" s="1434"/>
      <c r="J5705" s="1434"/>
      <c r="K5705" s="1434"/>
    </row>
    <row r="5706" spans="1:11" s="1358" customFormat="1" ht="22.5" customHeight="1">
      <c r="A5706" s="1420" t="s">
        <v>27232</v>
      </c>
      <c r="B5706" s="1752" t="s">
        <v>27246</v>
      </c>
      <c r="C5706" s="1421">
        <v>35000</v>
      </c>
      <c r="D5706" s="1421">
        <v>0</v>
      </c>
      <c r="E5706" s="1409">
        <v>8525649.0500000007</v>
      </c>
      <c r="F5706" s="1434"/>
      <c r="G5706" s="1653"/>
      <c r="H5706" s="1434"/>
      <c r="I5706" s="1434"/>
      <c r="J5706" s="1434"/>
      <c r="K5706" s="1434"/>
    </row>
    <row r="5707" spans="1:11" s="1023" customFormat="1" ht="22.5" customHeight="1">
      <c r="A5707" s="1407" t="s">
        <v>27268</v>
      </c>
      <c r="B5707" s="1482" t="s">
        <v>27289</v>
      </c>
      <c r="C5707" s="1408">
        <v>40000</v>
      </c>
      <c r="D5707" s="1408">
        <v>0</v>
      </c>
      <c r="E5707" s="1409">
        <v>8565649.0500000007</v>
      </c>
      <c r="F5707" s="1412"/>
      <c r="G5707" s="1456"/>
      <c r="H5707" s="1457"/>
      <c r="I5707" s="1412"/>
      <c r="J5707" s="1412"/>
      <c r="K5707" s="1412"/>
    </row>
    <row r="5708" spans="1:11" s="1023" customFormat="1" ht="22.5" customHeight="1">
      <c r="A5708" s="1407" t="s">
        <v>27269</v>
      </c>
      <c r="B5708" s="1482" t="s">
        <v>27290</v>
      </c>
      <c r="C5708" s="1408">
        <v>20000</v>
      </c>
      <c r="D5708" s="1408">
        <v>0</v>
      </c>
      <c r="E5708" s="1409">
        <v>8585649.0500000007</v>
      </c>
      <c r="F5708" s="1412"/>
      <c r="G5708" s="1418"/>
      <c r="H5708" s="1419"/>
      <c r="I5708" s="1412"/>
      <c r="J5708" s="1412"/>
      <c r="K5708" s="1412"/>
    </row>
    <row r="5709" spans="1:11" s="1023" customFormat="1" ht="22.5" customHeight="1">
      <c r="A5709" s="1407" t="s">
        <v>27270</v>
      </c>
      <c r="B5709" s="1482" t="s">
        <v>27291</v>
      </c>
      <c r="C5709" s="1408">
        <v>35000</v>
      </c>
      <c r="D5709" s="1408">
        <v>0</v>
      </c>
      <c r="E5709" s="1409">
        <v>8620649.0500000007</v>
      </c>
      <c r="F5709" s="1412"/>
      <c r="G5709" s="1418"/>
      <c r="H5709" s="1419"/>
      <c r="I5709" s="1412"/>
      <c r="J5709" s="1412"/>
      <c r="K5709" s="1412"/>
    </row>
    <row r="5710" spans="1:11" s="1023" customFormat="1" ht="22.5" customHeight="1">
      <c r="A5710" s="1407" t="s">
        <v>27271</v>
      </c>
      <c r="B5710" s="1482" t="s">
        <v>27292</v>
      </c>
      <c r="C5710" s="1408">
        <v>30000</v>
      </c>
      <c r="D5710" s="1408">
        <v>0</v>
      </c>
      <c r="E5710" s="1409">
        <v>8650649.0500000007</v>
      </c>
      <c r="F5710" s="1412"/>
      <c r="G5710" s="1418"/>
      <c r="H5710" s="1419"/>
      <c r="I5710" s="1412"/>
      <c r="J5710" s="1412"/>
      <c r="K5710" s="1412"/>
    </row>
    <row r="5711" spans="1:11" s="1023" customFormat="1" ht="22.5" customHeight="1">
      <c r="A5711" s="1407" t="s">
        <v>27272</v>
      </c>
      <c r="B5711" s="1482" t="s">
        <v>27293</v>
      </c>
      <c r="C5711" s="1408">
        <v>35000</v>
      </c>
      <c r="D5711" s="1408">
        <v>0</v>
      </c>
      <c r="E5711" s="1409">
        <v>8685649.0500000007</v>
      </c>
      <c r="F5711" s="1412"/>
      <c r="G5711" s="1418"/>
      <c r="H5711" s="1419"/>
      <c r="I5711" s="1412"/>
      <c r="J5711" s="1412"/>
      <c r="K5711" s="1412"/>
    </row>
    <row r="5712" spans="1:11" s="1023" customFormat="1" ht="22.5" customHeight="1">
      <c r="A5712" s="1407" t="s">
        <v>27273</v>
      </c>
      <c r="B5712" s="1482" t="s">
        <v>27294</v>
      </c>
      <c r="C5712" s="1408">
        <v>35000</v>
      </c>
      <c r="D5712" s="1408">
        <v>0</v>
      </c>
      <c r="E5712" s="1409">
        <v>8720649.0500000007</v>
      </c>
      <c r="F5712" s="1412"/>
      <c r="G5712" s="1418"/>
      <c r="H5712" s="1419"/>
      <c r="I5712" s="1412"/>
      <c r="J5712" s="1412"/>
      <c r="K5712" s="1412"/>
    </row>
    <row r="5713" spans="1:11" s="1023" customFormat="1" ht="22.5" customHeight="1">
      <c r="A5713" s="1407" t="s">
        <v>27274</v>
      </c>
      <c r="B5713" s="1482" t="s">
        <v>27295</v>
      </c>
      <c r="C5713" s="1408">
        <v>77000</v>
      </c>
      <c r="D5713" s="1408">
        <v>0</v>
      </c>
      <c r="E5713" s="1409">
        <v>8797649.0500000007</v>
      </c>
      <c r="F5713" s="1412"/>
      <c r="G5713" s="1418"/>
      <c r="H5713" s="1419"/>
      <c r="I5713" s="1412"/>
      <c r="J5713" s="1412"/>
      <c r="K5713" s="1412"/>
    </row>
    <row r="5714" spans="1:11" s="1023" customFormat="1" ht="22.5" customHeight="1">
      <c r="A5714" s="1407" t="s">
        <v>27275</v>
      </c>
      <c r="B5714" s="1482" t="s">
        <v>27296</v>
      </c>
      <c r="C5714" s="1408">
        <v>15000</v>
      </c>
      <c r="D5714" s="1408">
        <v>0</v>
      </c>
      <c r="E5714" s="1409">
        <v>8812649.0500000007</v>
      </c>
      <c r="F5714" s="1412"/>
      <c r="G5714" s="1418"/>
      <c r="H5714" s="1419"/>
      <c r="I5714" s="1412"/>
      <c r="J5714" s="1412"/>
      <c r="K5714" s="1412"/>
    </row>
    <row r="5715" spans="1:11" s="1023" customFormat="1" ht="22.5" customHeight="1">
      <c r="A5715" s="1407" t="s">
        <v>27276</v>
      </c>
      <c r="B5715" s="1482" t="s">
        <v>27297</v>
      </c>
      <c r="C5715" s="1408">
        <v>35000</v>
      </c>
      <c r="D5715" s="1408">
        <v>0</v>
      </c>
      <c r="E5715" s="1409">
        <v>8847649.0500000007</v>
      </c>
      <c r="F5715" s="1412"/>
      <c r="G5715" s="1418"/>
      <c r="H5715" s="1419"/>
      <c r="I5715" s="1412"/>
      <c r="J5715" s="1412"/>
      <c r="K5715" s="1412"/>
    </row>
    <row r="5716" spans="1:11" s="1023" customFormat="1" ht="22.5" customHeight="1">
      <c r="A5716" s="1407" t="s">
        <v>27277</v>
      </c>
      <c r="B5716" s="1482" t="s">
        <v>27298</v>
      </c>
      <c r="C5716" s="1408">
        <v>60000</v>
      </c>
      <c r="D5716" s="1408">
        <v>0</v>
      </c>
      <c r="E5716" s="1409">
        <v>8907649.0500000007</v>
      </c>
      <c r="F5716" s="1412"/>
      <c r="G5716" s="1418"/>
      <c r="H5716" s="1419"/>
      <c r="I5716" s="1412"/>
      <c r="J5716" s="1412"/>
      <c r="K5716" s="1412"/>
    </row>
    <row r="5717" spans="1:11" s="1023" customFormat="1" ht="22.5" customHeight="1">
      <c r="A5717" s="1407" t="s">
        <v>27278</v>
      </c>
      <c r="B5717" s="1482" t="s">
        <v>27299</v>
      </c>
      <c r="C5717" s="1408">
        <v>107000</v>
      </c>
      <c r="D5717" s="1408">
        <v>0</v>
      </c>
      <c r="E5717" s="1409">
        <v>9014649.0500000007</v>
      </c>
      <c r="F5717" s="1412"/>
      <c r="G5717" s="1418"/>
      <c r="H5717" s="1419"/>
      <c r="I5717" s="1412"/>
      <c r="J5717" s="1412"/>
      <c r="K5717" s="1412"/>
    </row>
    <row r="5718" spans="1:11" s="1023" customFormat="1" ht="22.5" customHeight="1">
      <c r="A5718" s="1407" t="s">
        <v>27279</v>
      </c>
      <c r="B5718" s="1482" t="s">
        <v>27300</v>
      </c>
      <c r="C5718" s="1408">
        <v>60000</v>
      </c>
      <c r="D5718" s="1408">
        <v>0</v>
      </c>
      <c r="E5718" s="1409">
        <v>9074649.0500000007</v>
      </c>
      <c r="F5718" s="1412"/>
      <c r="G5718" s="1418"/>
      <c r="H5718" s="1419"/>
      <c r="I5718" s="1412"/>
      <c r="J5718" s="1412"/>
      <c r="K5718" s="1412"/>
    </row>
    <row r="5719" spans="1:11" s="1023" customFormat="1" ht="22.5" customHeight="1">
      <c r="A5719" s="1407" t="s">
        <v>27280</v>
      </c>
      <c r="B5719" s="1482" t="s">
        <v>27301</v>
      </c>
      <c r="C5719" s="1408">
        <v>89000</v>
      </c>
      <c r="D5719" s="1408">
        <v>0</v>
      </c>
      <c r="E5719" s="1409">
        <v>9163649.0500000007</v>
      </c>
      <c r="F5719" s="1412"/>
      <c r="G5719" s="1418"/>
      <c r="H5719" s="1419"/>
      <c r="I5719" s="1412"/>
      <c r="J5719" s="1412"/>
      <c r="K5719" s="1412"/>
    </row>
    <row r="5720" spans="1:11" s="1023" customFormat="1" ht="22.5" customHeight="1">
      <c r="A5720" s="1407" t="s">
        <v>27281</v>
      </c>
      <c r="B5720" s="1482" t="s">
        <v>27302</v>
      </c>
      <c r="C5720" s="1408">
        <v>35000</v>
      </c>
      <c r="D5720" s="1408">
        <v>0</v>
      </c>
      <c r="E5720" s="1409">
        <v>9198649.0500000007</v>
      </c>
      <c r="F5720" s="1412"/>
      <c r="G5720" s="1418"/>
      <c r="H5720" s="1419"/>
      <c r="I5720" s="1412"/>
      <c r="J5720" s="1412"/>
      <c r="K5720" s="1412"/>
    </row>
    <row r="5721" spans="1:11" s="1023" customFormat="1" ht="22.5" customHeight="1">
      <c r="A5721" s="1407" t="s">
        <v>27282</v>
      </c>
      <c r="B5721" s="1482" t="s">
        <v>27303</v>
      </c>
      <c r="C5721" s="1408">
        <v>30000</v>
      </c>
      <c r="D5721" s="1408">
        <v>0</v>
      </c>
      <c r="E5721" s="1409">
        <v>9228649.0500000007</v>
      </c>
      <c r="F5721" s="1412"/>
      <c r="G5721" s="1418"/>
      <c r="H5721" s="1419"/>
      <c r="I5721" s="1412"/>
      <c r="J5721" s="1412"/>
      <c r="K5721" s="1412"/>
    </row>
    <row r="5722" spans="1:11" s="1023" customFormat="1" ht="22.5" customHeight="1">
      <c r="A5722" s="1407" t="s">
        <v>27283</v>
      </c>
      <c r="B5722" s="1482" t="s">
        <v>27304</v>
      </c>
      <c r="C5722" s="1408">
        <v>57000</v>
      </c>
      <c r="D5722" s="1408">
        <v>0</v>
      </c>
      <c r="E5722" s="1409">
        <v>9285649.0500000007</v>
      </c>
      <c r="F5722" s="1412"/>
      <c r="G5722" s="1418"/>
      <c r="H5722" s="1419"/>
      <c r="I5722" s="1412"/>
      <c r="J5722" s="1412"/>
      <c r="K5722" s="1412"/>
    </row>
    <row r="5723" spans="1:11" s="1023" customFormat="1" ht="22.5" customHeight="1">
      <c r="A5723" s="1407" t="s">
        <v>27284</v>
      </c>
      <c r="B5723" s="1482" t="s">
        <v>27305</v>
      </c>
      <c r="C5723" s="1408">
        <v>35000</v>
      </c>
      <c r="D5723" s="1408">
        <v>0</v>
      </c>
      <c r="E5723" s="1409">
        <v>9320649.0500000007</v>
      </c>
      <c r="F5723" s="1412"/>
      <c r="G5723" s="1418"/>
      <c r="H5723" s="1419"/>
      <c r="I5723" s="1412"/>
      <c r="J5723" s="1412"/>
      <c r="K5723" s="1412"/>
    </row>
    <row r="5724" spans="1:11" s="1023" customFormat="1" ht="22.5" customHeight="1">
      <c r="A5724" s="1407" t="s">
        <v>27285</v>
      </c>
      <c r="B5724" s="1482" t="s">
        <v>27306</v>
      </c>
      <c r="C5724" s="1408">
        <v>0</v>
      </c>
      <c r="D5724" s="1408">
        <v>68875.25</v>
      </c>
      <c r="E5724" s="1409">
        <v>9251773.8000000007</v>
      </c>
      <c r="F5724" s="1412"/>
      <c r="G5724" s="1418"/>
      <c r="H5724" s="1419"/>
      <c r="I5724" s="1412"/>
      <c r="J5724" s="1412"/>
      <c r="K5724" s="1412"/>
    </row>
    <row r="5725" spans="1:11" s="1023" customFormat="1" ht="22.5" customHeight="1">
      <c r="A5725" s="1407" t="s">
        <v>27285</v>
      </c>
      <c r="B5725" s="1482" t="s">
        <v>27307</v>
      </c>
      <c r="C5725" s="1408">
        <v>0</v>
      </c>
      <c r="D5725" s="1408">
        <v>10000</v>
      </c>
      <c r="E5725" s="1409">
        <v>9241773.8000000007</v>
      </c>
      <c r="F5725" s="1412"/>
      <c r="G5725" s="1418"/>
      <c r="H5725" s="1419"/>
      <c r="I5725" s="1412"/>
      <c r="J5725" s="1412"/>
      <c r="K5725" s="1412"/>
    </row>
    <row r="5726" spans="1:11" s="1023" customFormat="1" ht="22.5" customHeight="1">
      <c r="A5726" s="1407" t="s">
        <v>27285</v>
      </c>
      <c r="B5726" s="1482" t="s">
        <v>27308</v>
      </c>
      <c r="C5726" s="1408">
        <v>0</v>
      </c>
      <c r="D5726" s="1408">
        <v>35000</v>
      </c>
      <c r="E5726" s="1409">
        <v>9206773.8000000007</v>
      </c>
      <c r="F5726" s="1412"/>
      <c r="G5726" s="1418"/>
      <c r="H5726" s="1419"/>
      <c r="I5726" s="1412"/>
      <c r="J5726" s="1412"/>
      <c r="K5726" s="1412"/>
    </row>
    <row r="5727" spans="1:11" s="1023" customFormat="1" ht="22.5" customHeight="1">
      <c r="A5727" s="1407" t="s">
        <v>27285</v>
      </c>
      <c r="B5727" s="1482" t="s">
        <v>27309</v>
      </c>
      <c r="C5727" s="1408">
        <v>0</v>
      </c>
      <c r="D5727" s="1408">
        <v>70000</v>
      </c>
      <c r="E5727" s="1409">
        <v>9136773.8000000007</v>
      </c>
      <c r="F5727" s="1412"/>
      <c r="G5727" s="1418"/>
      <c r="H5727" s="1419"/>
      <c r="I5727" s="1412"/>
      <c r="J5727" s="1412"/>
      <c r="K5727" s="1412"/>
    </row>
    <row r="5728" spans="1:11" s="1023" customFormat="1" ht="22.5" customHeight="1">
      <c r="A5728" s="1407" t="s">
        <v>27285</v>
      </c>
      <c r="B5728" s="1482" t="s">
        <v>27310</v>
      </c>
      <c r="C5728" s="1408">
        <v>0</v>
      </c>
      <c r="D5728" s="1408">
        <v>990500</v>
      </c>
      <c r="E5728" s="1409">
        <v>8146273.7999999998</v>
      </c>
      <c r="F5728" s="1412"/>
      <c r="G5728" s="1418"/>
      <c r="H5728" s="1419"/>
      <c r="I5728" s="1412"/>
      <c r="J5728" s="1412"/>
      <c r="K5728" s="1412"/>
    </row>
    <row r="5729" spans="1:11" s="1023" customFormat="1" ht="22.5" customHeight="1">
      <c r="A5729" s="1407" t="s">
        <v>27285</v>
      </c>
      <c r="B5729" s="1482" t="s">
        <v>27311</v>
      </c>
      <c r="C5729" s="1408">
        <v>0</v>
      </c>
      <c r="D5729" s="1408">
        <v>26.88</v>
      </c>
      <c r="E5729" s="1409">
        <v>8146246.9199999999</v>
      </c>
      <c r="F5729" s="1412"/>
      <c r="G5729" s="1418"/>
      <c r="H5729" s="1419"/>
      <c r="I5729" s="1412"/>
      <c r="J5729" s="1412"/>
      <c r="K5729" s="1412"/>
    </row>
    <row r="5730" spans="1:11" s="1023" customFormat="1" ht="22.5" customHeight="1">
      <c r="A5730" s="1407" t="s">
        <v>27285</v>
      </c>
      <c r="B5730" s="1482" t="s">
        <v>27312</v>
      </c>
      <c r="C5730" s="1408">
        <v>0</v>
      </c>
      <c r="D5730" s="1408">
        <v>35000</v>
      </c>
      <c r="E5730" s="1409">
        <v>8111246.9199999999</v>
      </c>
      <c r="F5730" s="1412"/>
      <c r="G5730" s="1418"/>
      <c r="H5730" s="1419"/>
      <c r="I5730" s="1412"/>
      <c r="J5730" s="1412"/>
      <c r="K5730" s="1412"/>
    </row>
    <row r="5731" spans="1:11" s="1023" customFormat="1" ht="22.5" customHeight="1">
      <c r="A5731" s="1407" t="s">
        <v>27285</v>
      </c>
      <c r="B5731" s="1482" t="s">
        <v>27313</v>
      </c>
      <c r="C5731" s="1408">
        <v>0</v>
      </c>
      <c r="D5731" s="1408">
        <v>26.88</v>
      </c>
      <c r="E5731" s="1409">
        <v>8111220.04</v>
      </c>
      <c r="F5731" s="1412"/>
      <c r="G5731" s="1418"/>
      <c r="H5731" s="1419"/>
      <c r="I5731" s="1412"/>
      <c r="J5731" s="1412"/>
      <c r="K5731" s="1412"/>
    </row>
    <row r="5732" spans="1:11" s="1023" customFormat="1" ht="22.5" customHeight="1">
      <c r="A5732" s="1407" t="s">
        <v>27285</v>
      </c>
      <c r="B5732" s="1482" t="s">
        <v>27314</v>
      </c>
      <c r="C5732" s="1408">
        <v>0</v>
      </c>
      <c r="D5732" s="1408">
        <v>20000</v>
      </c>
      <c r="E5732" s="1409">
        <v>8091220.04</v>
      </c>
      <c r="F5732" s="1412"/>
      <c r="G5732" s="1418"/>
      <c r="H5732" s="1419"/>
      <c r="I5732" s="1412"/>
      <c r="J5732" s="1412"/>
      <c r="K5732" s="1412"/>
    </row>
    <row r="5733" spans="1:11" s="1023" customFormat="1" ht="22.5" customHeight="1">
      <c r="A5733" s="1407" t="s">
        <v>27285</v>
      </c>
      <c r="B5733" s="1482" t="s">
        <v>27315</v>
      </c>
      <c r="C5733" s="1408">
        <v>0</v>
      </c>
      <c r="D5733" s="1408">
        <v>53.75</v>
      </c>
      <c r="E5733" s="1409">
        <v>8091166.29</v>
      </c>
      <c r="F5733" s="1412"/>
      <c r="G5733" s="1418"/>
      <c r="H5733" s="1419"/>
      <c r="I5733" s="1412"/>
      <c r="J5733" s="1412"/>
      <c r="K5733" s="1412"/>
    </row>
    <row r="5734" spans="1:11" s="1023" customFormat="1" ht="22.5" customHeight="1">
      <c r="A5734" s="1407" t="s">
        <v>27285</v>
      </c>
      <c r="B5734" s="1482" t="s">
        <v>27316</v>
      </c>
      <c r="C5734" s="1408">
        <v>0</v>
      </c>
      <c r="D5734" s="1408">
        <v>59000</v>
      </c>
      <c r="E5734" s="1409">
        <v>8032166.29</v>
      </c>
      <c r="F5734" s="1412"/>
      <c r="G5734" s="1418"/>
      <c r="H5734" s="1419"/>
      <c r="I5734" s="1412"/>
      <c r="J5734" s="1412"/>
      <c r="K5734" s="1412"/>
    </row>
    <row r="5735" spans="1:11" s="1023" customFormat="1" ht="22.5" customHeight="1">
      <c r="A5735" s="1407" t="s">
        <v>27286</v>
      </c>
      <c r="B5735" s="1482" t="s">
        <v>27317</v>
      </c>
      <c r="C5735" s="1408">
        <v>60000</v>
      </c>
      <c r="D5735" s="1408">
        <v>0</v>
      </c>
      <c r="E5735" s="1409">
        <v>8092166.29</v>
      </c>
      <c r="F5735" s="1412"/>
      <c r="G5735" s="1418"/>
      <c r="H5735" s="1419"/>
      <c r="I5735" s="1412"/>
      <c r="J5735" s="1412"/>
      <c r="K5735" s="1412"/>
    </row>
    <row r="5736" spans="1:11" s="1023" customFormat="1" ht="22.5" customHeight="1">
      <c r="A5736" s="1407" t="s">
        <v>27287</v>
      </c>
      <c r="B5736" s="1482" t="s">
        <v>27235</v>
      </c>
      <c r="C5736" s="1408">
        <v>5000</v>
      </c>
      <c r="D5736" s="1408">
        <v>0</v>
      </c>
      <c r="E5736" s="1409">
        <v>8097166.29</v>
      </c>
      <c r="F5736" s="1412"/>
      <c r="G5736" s="1418"/>
      <c r="H5736" s="1419"/>
      <c r="I5736" s="1412"/>
      <c r="J5736" s="1412"/>
      <c r="K5736" s="1412"/>
    </row>
    <row r="5737" spans="1:11" s="1023" customFormat="1" ht="22.5" customHeight="1">
      <c r="A5737" s="1407" t="s">
        <v>27287</v>
      </c>
      <c r="B5737" s="1482" t="s">
        <v>27318</v>
      </c>
      <c r="C5737" s="1408">
        <v>0</v>
      </c>
      <c r="D5737" s="1408">
        <v>170000</v>
      </c>
      <c r="E5737" s="1409">
        <v>7927166.29</v>
      </c>
      <c r="F5737" s="1412"/>
      <c r="G5737" s="1418"/>
      <c r="H5737" s="1419"/>
      <c r="I5737" s="1412"/>
      <c r="J5737" s="1412"/>
      <c r="K5737" s="1412"/>
    </row>
    <row r="5738" spans="1:11" s="1023" customFormat="1" ht="22.5" customHeight="1">
      <c r="A5738" s="1407" t="s">
        <v>27287</v>
      </c>
      <c r="B5738" s="1482" t="s">
        <v>27319</v>
      </c>
      <c r="C5738" s="1408">
        <v>0</v>
      </c>
      <c r="D5738" s="1408">
        <v>53.75</v>
      </c>
      <c r="E5738" s="1409">
        <v>7927112.54</v>
      </c>
      <c r="F5738" s="1412"/>
      <c r="G5738" s="1418"/>
      <c r="H5738" s="1419"/>
      <c r="I5738" s="1412"/>
      <c r="J5738" s="1412"/>
      <c r="K5738" s="1412"/>
    </row>
    <row r="5739" spans="1:11" s="1023" customFormat="1" ht="22.5" customHeight="1">
      <c r="A5739" s="1407" t="s">
        <v>27287</v>
      </c>
      <c r="B5739" s="1482" t="s">
        <v>27320</v>
      </c>
      <c r="C5739" s="1408">
        <v>0</v>
      </c>
      <c r="D5739" s="1408">
        <v>360000</v>
      </c>
      <c r="E5739" s="1409">
        <v>7567112.54</v>
      </c>
      <c r="F5739" s="1412"/>
      <c r="G5739" s="1418"/>
      <c r="H5739" s="1419"/>
      <c r="I5739" s="1412"/>
      <c r="J5739" s="1412"/>
      <c r="K5739" s="1412"/>
    </row>
    <row r="5740" spans="1:11" s="1023" customFormat="1" ht="22.5" customHeight="1">
      <c r="A5740" s="1407" t="s">
        <v>27287</v>
      </c>
      <c r="B5740" s="1482" t="s">
        <v>27321</v>
      </c>
      <c r="C5740" s="1408">
        <v>0</v>
      </c>
      <c r="D5740" s="1408">
        <v>53.75</v>
      </c>
      <c r="E5740" s="1409">
        <v>7567058.79</v>
      </c>
      <c r="F5740" s="1412"/>
      <c r="G5740" s="1418"/>
      <c r="H5740" s="1419"/>
      <c r="I5740" s="1412"/>
      <c r="J5740" s="1412"/>
      <c r="K5740" s="1412"/>
    </row>
    <row r="5741" spans="1:11" s="1023" customFormat="1" ht="22.5" customHeight="1">
      <c r="A5741" s="1407" t="s">
        <v>27287</v>
      </c>
      <c r="B5741" s="1482" t="s">
        <v>27322</v>
      </c>
      <c r="C5741" s="1408">
        <v>0</v>
      </c>
      <c r="D5741" s="1408">
        <v>102800</v>
      </c>
      <c r="E5741" s="1409">
        <v>7464258.79</v>
      </c>
      <c r="F5741" s="1412"/>
      <c r="G5741" s="1418"/>
      <c r="H5741" s="1419"/>
      <c r="I5741" s="1412"/>
      <c r="J5741" s="1412"/>
      <c r="K5741" s="1412"/>
    </row>
    <row r="5742" spans="1:11" s="1023" customFormat="1" ht="22.5" customHeight="1">
      <c r="A5742" s="1407" t="s">
        <v>27287</v>
      </c>
      <c r="B5742" s="1482" t="s">
        <v>27323</v>
      </c>
      <c r="C5742" s="1408">
        <v>0</v>
      </c>
      <c r="D5742" s="1408">
        <v>53.75</v>
      </c>
      <c r="E5742" s="1409">
        <v>7464205.04</v>
      </c>
      <c r="F5742" s="1412"/>
      <c r="G5742" s="1418"/>
      <c r="H5742" s="1419"/>
      <c r="I5742" s="1412"/>
      <c r="J5742" s="1412"/>
      <c r="K5742" s="1412"/>
    </row>
    <row r="5743" spans="1:11" s="1023" customFormat="1" ht="22.5" customHeight="1">
      <c r="A5743" s="1407" t="s">
        <v>27287</v>
      </c>
      <c r="B5743" s="1482" t="s">
        <v>27324</v>
      </c>
      <c r="C5743" s="1408">
        <v>0</v>
      </c>
      <c r="D5743" s="1408">
        <v>78000</v>
      </c>
      <c r="E5743" s="1409">
        <v>7386205.04</v>
      </c>
      <c r="F5743" s="1412"/>
      <c r="G5743" s="1418"/>
      <c r="H5743" s="1419"/>
      <c r="I5743" s="1412"/>
      <c r="J5743" s="1412"/>
      <c r="K5743" s="1412"/>
    </row>
    <row r="5744" spans="1:11" s="1023" customFormat="1" ht="22.5" customHeight="1">
      <c r="A5744" s="1407" t="s">
        <v>27288</v>
      </c>
      <c r="B5744" s="1482" t="s">
        <v>27325</v>
      </c>
      <c r="C5744" s="1408">
        <v>0</v>
      </c>
      <c r="D5744" s="1408">
        <v>53.75</v>
      </c>
      <c r="E5744" s="1409">
        <v>7386151.29</v>
      </c>
      <c r="F5744" s="1412"/>
      <c r="G5744" s="1418"/>
      <c r="H5744" s="1419"/>
      <c r="I5744" s="1412"/>
      <c r="J5744" s="1412"/>
      <c r="K5744" s="1412"/>
    </row>
    <row r="5745" spans="1:11" s="1023" customFormat="1" ht="22.5" customHeight="1">
      <c r="A5745" s="1430" t="s">
        <v>27288</v>
      </c>
      <c r="B5745" s="1483" t="s">
        <v>27326</v>
      </c>
      <c r="C5745" s="1408">
        <v>0</v>
      </c>
      <c r="D5745" s="1409">
        <v>455000</v>
      </c>
      <c r="E5745" s="1409">
        <v>6931151.29</v>
      </c>
      <c r="F5745" s="1412"/>
      <c r="G5745" s="1431"/>
      <c r="H5745" s="1432"/>
      <c r="I5745" s="1433"/>
      <c r="J5745" s="1433"/>
      <c r="K5745" s="1433"/>
    </row>
    <row r="5746" spans="1:11" s="1023" customFormat="1" ht="22.5" customHeight="1">
      <c r="A5746" s="1407" t="s">
        <v>27342</v>
      </c>
      <c r="B5746" s="1482" t="s">
        <v>27366</v>
      </c>
      <c r="C5746" s="1408">
        <v>25000</v>
      </c>
      <c r="D5746" s="1408">
        <v>0</v>
      </c>
      <c r="E5746" s="1409">
        <v>6956151.29</v>
      </c>
      <c r="F5746" s="1412"/>
      <c r="G5746" s="1654"/>
      <c r="H5746" s="1412"/>
      <c r="I5746" s="1412"/>
      <c r="J5746" s="1412"/>
      <c r="K5746" s="1412"/>
    </row>
    <row r="5747" spans="1:11" s="1023" customFormat="1" ht="22.5" customHeight="1">
      <c r="A5747" s="1407" t="s">
        <v>27343</v>
      </c>
      <c r="B5747" s="1482" t="s">
        <v>27367</v>
      </c>
      <c r="C5747" s="1408">
        <v>75000</v>
      </c>
      <c r="D5747" s="1408">
        <v>0</v>
      </c>
      <c r="E5747" s="1409">
        <v>7031151.29</v>
      </c>
      <c r="F5747" s="1412"/>
      <c r="G5747" s="1654"/>
      <c r="H5747" s="1412"/>
      <c r="I5747" s="1412"/>
      <c r="J5747" s="1412"/>
      <c r="K5747" s="1412"/>
    </row>
    <row r="5748" spans="1:11" s="1023" customFormat="1" ht="22.5" customHeight="1">
      <c r="A5748" s="1407" t="s">
        <v>27344</v>
      </c>
      <c r="B5748" s="1482" t="s">
        <v>27368</v>
      </c>
      <c r="C5748" s="1408">
        <v>180000</v>
      </c>
      <c r="D5748" s="1408">
        <v>0</v>
      </c>
      <c r="E5748" s="1409">
        <v>7211151.29</v>
      </c>
      <c r="F5748" s="1412"/>
      <c r="G5748" s="1654"/>
      <c r="H5748" s="1412"/>
      <c r="I5748" s="1412"/>
      <c r="J5748" s="1412"/>
      <c r="K5748" s="1412"/>
    </row>
    <row r="5749" spans="1:11" s="1023" customFormat="1" ht="22.5" customHeight="1">
      <c r="A5749" s="1407" t="s">
        <v>27345</v>
      </c>
      <c r="B5749" s="1482" t="s">
        <v>27369</v>
      </c>
      <c r="C5749" s="1408">
        <v>40000</v>
      </c>
      <c r="D5749" s="1408">
        <v>0</v>
      </c>
      <c r="E5749" s="1409">
        <v>7251151.29</v>
      </c>
      <c r="F5749" s="1412"/>
      <c r="G5749" s="1654"/>
      <c r="H5749" s="1412"/>
      <c r="I5749" s="1412"/>
      <c r="J5749" s="1412"/>
      <c r="K5749" s="1412"/>
    </row>
    <row r="5750" spans="1:11" s="1023" customFormat="1" ht="22.5" customHeight="1">
      <c r="A5750" s="1407" t="s">
        <v>27346</v>
      </c>
      <c r="B5750" s="1482" t="s">
        <v>27370</v>
      </c>
      <c r="C5750" s="1408">
        <v>35000</v>
      </c>
      <c r="D5750" s="1408">
        <v>0</v>
      </c>
      <c r="E5750" s="1409">
        <v>7286151.29</v>
      </c>
      <c r="F5750" s="1412"/>
      <c r="G5750" s="1654"/>
      <c r="H5750" s="1412"/>
      <c r="I5750" s="1412"/>
      <c r="J5750" s="1412"/>
      <c r="K5750" s="1412"/>
    </row>
    <row r="5751" spans="1:11" s="1023" customFormat="1" ht="22.5" customHeight="1">
      <c r="A5751" s="1407" t="s">
        <v>27347</v>
      </c>
      <c r="B5751" s="1482" t="s">
        <v>27371</v>
      </c>
      <c r="C5751" s="1408">
        <v>65000</v>
      </c>
      <c r="D5751" s="1408">
        <v>0</v>
      </c>
      <c r="E5751" s="1409">
        <v>7351151.29</v>
      </c>
      <c r="F5751" s="1412"/>
      <c r="G5751" s="1654"/>
      <c r="H5751" s="1412"/>
      <c r="I5751" s="1412"/>
      <c r="J5751" s="1412"/>
      <c r="K5751" s="1412"/>
    </row>
    <row r="5752" spans="1:11" s="1023" customFormat="1" ht="22.5" customHeight="1">
      <c r="A5752" s="1407" t="s">
        <v>27348</v>
      </c>
      <c r="B5752" s="1482" t="s">
        <v>27372</v>
      </c>
      <c r="C5752" s="1408">
        <v>35000</v>
      </c>
      <c r="D5752" s="1408">
        <v>0</v>
      </c>
      <c r="E5752" s="1409">
        <v>7386151.29</v>
      </c>
      <c r="F5752" s="1412"/>
      <c r="G5752" s="1654"/>
      <c r="H5752" s="1412"/>
      <c r="I5752" s="1412"/>
      <c r="J5752" s="1412"/>
      <c r="K5752" s="1412"/>
    </row>
    <row r="5753" spans="1:11" s="1023" customFormat="1" ht="22.5" customHeight="1">
      <c r="A5753" s="1407" t="s">
        <v>27349</v>
      </c>
      <c r="B5753" s="1482" t="s">
        <v>27373</v>
      </c>
      <c r="C5753" s="1408">
        <v>10000</v>
      </c>
      <c r="D5753" s="1408">
        <v>0</v>
      </c>
      <c r="E5753" s="1409">
        <v>7396151.29</v>
      </c>
      <c r="F5753" s="1412"/>
      <c r="G5753" s="1654"/>
      <c r="H5753" s="1412"/>
      <c r="I5753" s="1412"/>
      <c r="J5753" s="1412"/>
      <c r="K5753" s="1412"/>
    </row>
    <row r="5754" spans="1:11" s="1023" customFormat="1" ht="22.5" customHeight="1">
      <c r="A5754" s="1407" t="s">
        <v>27349</v>
      </c>
      <c r="B5754" s="1482" t="s">
        <v>27374</v>
      </c>
      <c r="C5754" s="1408">
        <v>15000</v>
      </c>
      <c r="D5754" s="1408">
        <v>0</v>
      </c>
      <c r="E5754" s="1409">
        <v>7411151.29</v>
      </c>
      <c r="F5754" s="1412"/>
      <c r="G5754" s="1654"/>
      <c r="H5754" s="1412"/>
      <c r="I5754" s="1412"/>
      <c r="J5754" s="1412"/>
      <c r="K5754" s="1412"/>
    </row>
    <row r="5755" spans="1:11" s="1023" customFormat="1" ht="22.5" customHeight="1">
      <c r="A5755" s="1407" t="s">
        <v>27350</v>
      </c>
      <c r="B5755" s="1482" t="s">
        <v>27375</v>
      </c>
      <c r="C5755" s="1408">
        <v>75000</v>
      </c>
      <c r="D5755" s="1408">
        <v>0</v>
      </c>
      <c r="E5755" s="1409">
        <v>7486151.29</v>
      </c>
      <c r="F5755" s="1412"/>
      <c r="G5755" s="1654"/>
      <c r="H5755" s="1412"/>
      <c r="I5755" s="1412"/>
      <c r="J5755" s="1412"/>
      <c r="K5755" s="1412"/>
    </row>
    <row r="5756" spans="1:11" s="1023" customFormat="1" ht="22.5" customHeight="1">
      <c r="A5756" s="1407" t="s">
        <v>27351</v>
      </c>
      <c r="B5756" s="1482" t="s">
        <v>27376</v>
      </c>
      <c r="C5756" s="1408">
        <v>60000</v>
      </c>
      <c r="D5756" s="1408">
        <v>0</v>
      </c>
      <c r="E5756" s="1409">
        <v>7546151.29</v>
      </c>
      <c r="F5756" s="1412"/>
      <c r="G5756" s="1654"/>
      <c r="H5756" s="1412"/>
      <c r="I5756" s="1412"/>
      <c r="J5756" s="1412"/>
      <c r="K5756" s="1412"/>
    </row>
    <row r="5757" spans="1:11" s="1023" customFormat="1" ht="22.5" customHeight="1">
      <c r="A5757" s="1407" t="s">
        <v>27352</v>
      </c>
      <c r="B5757" s="1482" t="s">
        <v>27377</v>
      </c>
      <c r="C5757" s="1408">
        <v>60000</v>
      </c>
      <c r="D5757" s="1408">
        <v>0</v>
      </c>
      <c r="E5757" s="1409">
        <v>7606151.29</v>
      </c>
      <c r="F5757" s="1412"/>
      <c r="G5757" s="1654"/>
      <c r="H5757" s="1412"/>
      <c r="I5757" s="1412"/>
      <c r="J5757" s="1412"/>
      <c r="K5757" s="1412"/>
    </row>
    <row r="5758" spans="1:11" s="1028" customFormat="1" ht="22.5" customHeight="1">
      <c r="A5758" s="1413" t="s">
        <v>27353</v>
      </c>
      <c r="B5758" s="1753" t="s">
        <v>27378</v>
      </c>
      <c r="C5758" s="1414">
        <v>38000</v>
      </c>
      <c r="D5758" s="1414">
        <v>0</v>
      </c>
      <c r="E5758" s="1415">
        <v>7644151.29</v>
      </c>
      <c r="F5758" s="1416"/>
      <c r="G5758" s="1655"/>
      <c r="H5758" s="1416"/>
      <c r="I5758" s="1416"/>
      <c r="J5758" s="1416"/>
      <c r="K5758" s="1416"/>
    </row>
    <row r="5759" spans="1:11" s="1023" customFormat="1" ht="22.5" customHeight="1">
      <c r="A5759" s="1407" t="s">
        <v>27354</v>
      </c>
      <c r="B5759" s="1482" t="s">
        <v>27379</v>
      </c>
      <c r="C5759" s="1408">
        <v>25000</v>
      </c>
      <c r="D5759" s="1408">
        <v>0</v>
      </c>
      <c r="E5759" s="1409">
        <v>7669151.29</v>
      </c>
      <c r="F5759" s="1412"/>
      <c r="G5759" s="1654"/>
      <c r="H5759" s="1412"/>
      <c r="I5759" s="1412"/>
      <c r="J5759" s="1412"/>
      <c r="K5759" s="1412"/>
    </row>
    <row r="5760" spans="1:11" s="1023" customFormat="1" ht="22.5" customHeight="1">
      <c r="A5760" s="1407" t="s">
        <v>27355</v>
      </c>
      <c r="B5760" s="1482" t="s">
        <v>27380</v>
      </c>
      <c r="C5760" s="1408">
        <v>30000</v>
      </c>
      <c r="D5760" s="1408">
        <v>0</v>
      </c>
      <c r="E5760" s="1409">
        <v>7699151.29</v>
      </c>
      <c r="F5760" s="1412"/>
      <c r="G5760" s="1654"/>
      <c r="H5760" s="1412"/>
      <c r="I5760" s="1412"/>
      <c r="J5760" s="1412"/>
      <c r="K5760" s="1412"/>
    </row>
    <row r="5761" spans="1:11" s="1023" customFormat="1" ht="22.5" customHeight="1">
      <c r="A5761" s="1407" t="s">
        <v>27356</v>
      </c>
      <c r="B5761" s="1482" t="s">
        <v>27381</v>
      </c>
      <c r="C5761" s="1408">
        <v>28000</v>
      </c>
      <c r="D5761" s="1408">
        <v>0</v>
      </c>
      <c r="E5761" s="1409">
        <v>7727151.29</v>
      </c>
      <c r="F5761" s="1412"/>
      <c r="G5761" s="1654"/>
      <c r="H5761" s="1412"/>
      <c r="I5761" s="1412"/>
      <c r="J5761" s="1412"/>
      <c r="K5761" s="1412"/>
    </row>
    <row r="5762" spans="1:11" s="1023" customFormat="1" ht="22.5" customHeight="1">
      <c r="A5762" s="1407" t="s">
        <v>27357</v>
      </c>
      <c r="B5762" s="1482" t="s">
        <v>27382</v>
      </c>
      <c r="C5762" s="1408">
        <v>20000</v>
      </c>
      <c r="D5762" s="1408">
        <v>0</v>
      </c>
      <c r="E5762" s="1409">
        <v>7747151.29</v>
      </c>
      <c r="F5762" s="1412"/>
      <c r="G5762" s="1654"/>
      <c r="H5762" s="1412"/>
      <c r="I5762" s="1412"/>
      <c r="J5762" s="1412"/>
      <c r="K5762" s="1412"/>
    </row>
    <row r="5763" spans="1:11" s="1023" customFormat="1" ht="22.5" customHeight="1">
      <c r="A5763" s="1407" t="s">
        <v>27358</v>
      </c>
      <c r="B5763" s="1482" t="s">
        <v>27382</v>
      </c>
      <c r="C5763" s="1408">
        <v>20000</v>
      </c>
      <c r="D5763" s="1408">
        <v>0</v>
      </c>
      <c r="E5763" s="1409">
        <v>7767151.29</v>
      </c>
      <c r="F5763" s="1412"/>
      <c r="G5763" s="1654"/>
      <c r="H5763" s="1412"/>
      <c r="I5763" s="1412"/>
      <c r="J5763" s="1412"/>
      <c r="K5763" s="1412"/>
    </row>
    <row r="5764" spans="1:11" s="1023" customFormat="1" ht="22.5" customHeight="1">
      <c r="A5764" s="1407" t="s">
        <v>27359</v>
      </c>
      <c r="B5764" s="1482" t="s">
        <v>27382</v>
      </c>
      <c r="C5764" s="1408">
        <v>20000</v>
      </c>
      <c r="D5764" s="1408">
        <v>0</v>
      </c>
      <c r="E5764" s="1409">
        <v>7787151.29</v>
      </c>
      <c r="F5764" s="1412"/>
      <c r="G5764" s="1654"/>
      <c r="H5764" s="1412"/>
      <c r="I5764" s="1412"/>
      <c r="J5764" s="1412"/>
      <c r="K5764" s="1412"/>
    </row>
    <row r="5765" spans="1:11" s="1023" customFormat="1" ht="22.5" customHeight="1">
      <c r="A5765" s="1407" t="s">
        <v>27360</v>
      </c>
      <c r="B5765" s="1482" t="s">
        <v>27383</v>
      </c>
      <c r="C5765" s="1408">
        <v>85000</v>
      </c>
      <c r="D5765" s="1408">
        <v>0</v>
      </c>
      <c r="E5765" s="1409">
        <v>7872151.29</v>
      </c>
      <c r="F5765" s="1412"/>
      <c r="G5765" s="1654"/>
      <c r="H5765" s="1412"/>
      <c r="I5765" s="1412"/>
      <c r="J5765" s="1412"/>
      <c r="K5765" s="1412"/>
    </row>
    <row r="5766" spans="1:11" s="1023" customFormat="1" ht="22.5" customHeight="1">
      <c r="A5766" s="1407" t="s">
        <v>27361</v>
      </c>
      <c r="B5766" s="1482" t="s">
        <v>27384</v>
      </c>
      <c r="C5766" s="1408">
        <v>35000</v>
      </c>
      <c r="D5766" s="1408">
        <v>0</v>
      </c>
      <c r="E5766" s="1409">
        <v>7907151.29</v>
      </c>
      <c r="F5766" s="1412"/>
      <c r="G5766" s="1654"/>
      <c r="H5766" s="1412"/>
      <c r="I5766" s="1412"/>
      <c r="J5766" s="1412"/>
      <c r="K5766" s="1412"/>
    </row>
    <row r="5767" spans="1:11" s="1023" customFormat="1" ht="22.5" customHeight="1">
      <c r="A5767" s="1407" t="s">
        <v>27362</v>
      </c>
      <c r="B5767" s="1482" t="s">
        <v>27385</v>
      </c>
      <c r="C5767" s="1408">
        <v>40000</v>
      </c>
      <c r="D5767" s="1408">
        <v>0</v>
      </c>
      <c r="E5767" s="1409">
        <v>7947151.29</v>
      </c>
      <c r="F5767" s="1412"/>
      <c r="G5767" s="1654"/>
      <c r="H5767" s="1412"/>
      <c r="I5767" s="1412"/>
      <c r="J5767" s="1412"/>
      <c r="K5767" s="1412"/>
    </row>
    <row r="5768" spans="1:11" s="1023" customFormat="1" ht="22.5" customHeight="1">
      <c r="A5768" s="1407" t="s">
        <v>27363</v>
      </c>
      <c r="B5768" s="1482" t="s">
        <v>27386</v>
      </c>
      <c r="C5768" s="1408">
        <v>65000</v>
      </c>
      <c r="D5768" s="1408">
        <v>0</v>
      </c>
      <c r="E5768" s="1409">
        <v>8012151.29</v>
      </c>
      <c r="F5768" s="1412"/>
      <c r="G5768" s="1654"/>
      <c r="H5768" s="1412"/>
      <c r="I5768" s="1412"/>
      <c r="J5768" s="1412"/>
      <c r="K5768" s="1412"/>
    </row>
    <row r="5769" spans="1:11" s="1023" customFormat="1" ht="22.5" customHeight="1">
      <c r="A5769" s="1407" t="s">
        <v>27364</v>
      </c>
      <c r="B5769" s="1482" t="s">
        <v>27387</v>
      </c>
      <c r="C5769" s="1408">
        <v>30000</v>
      </c>
      <c r="D5769" s="1408">
        <v>0</v>
      </c>
      <c r="E5769" s="1409">
        <v>8042151.29</v>
      </c>
      <c r="F5769" s="1412"/>
      <c r="G5769" s="1654"/>
      <c r="H5769" s="1412"/>
      <c r="I5769" s="1412"/>
      <c r="J5769" s="1412"/>
      <c r="K5769" s="1412"/>
    </row>
    <row r="5770" spans="1:11" s="1023" customFormat="1" ht="22.5" customHeight="1">
      <c r="A5770" s="1407" t="s">
        <v>27365</v>
      </c>
      <c r="B5770" s="1482" t="s">
        <v>27388</v>
      </c>
      <c r="C5770" s="1408">
        <v>5000</v>
      </c>
      <c r="D5770" s="1408">
        <v>0</v>
      </c>
      <c r="E5770" s="1409">
        <v>8047151.29</v>
      </c>
      <c r="F5770" s="1412"/>
      <c r="G5770" s="1654"/>
      <c r="H5770" s="1412"/>
      <c r="I5770" s="1412"/>
      <c r="J5770" s="1412"/>
      <c r="K5770" s="1412"/>
    </row>
    <row r="5771" spans="1:11" ht="22.5" customHeight="1">
      <c r="A5771" s="1051" t="s">
        <v>27394</v>
      </c>
      <c r="B5771" s="1518" t="s">
        <v>27149</v>
      </c>
      <c r="C5771" s="1050">
        <v>0</v>
      </c>
      <c r="D5771" s="1050">
        <v>3900</v>
      </c>
      <c r="E5771" s="1406">
        <v>8043251.29</v>
      </c>
      <c r="F5771" s="1997"/>
      <c r="G5771" s="1463"/>
      <c r="H5771" s="1464"/>
      <c r="I5771" s="1359"/>
      <c r="J5771" s="1359"/>
      <c r="K5771" s="1359"/>
    </row>
    <row r="5772" spans="1:11" s="1023" customFormat="1" ht="22.5" customHeight="1">
      <c r="A5772" s="1407" t="s">
        <v>27395</v>
      </c>
      <c r="B5772" s="1482" t="s">
        <v>27402</v>
      </c>
      <c r="C5772" s="1408">
        <v>77000</v>
      </c>
      <c r="D5772" s="1408">
        <v>0</v>
      </c>
      <c r="E5772" s="1409">
        <v>8120251.29</v>
      </c>
      <c r="F5772" s="1559"/>
      <c r="G5772" s="1465"/>
      <c r="H5772" s="1466"/>
      <c r="I5772" s="1412"/>
      <c r="J5772" s="1412"/>
      <c r="K5772" s="1412"/>
    </row>
    <row r="5773" spans="1:11" s="1023" customFormat="1" ht="22.5" customHeight="1">
      <c r="A5773" s="1407" t="s">
        <v>27396</v>
      </c>
      <c r="B5773" s="1482" t="s">
        <v>27403</v>
      </c>
      <c r="C5773" s="1408">
        <v>35000</v>
      </c>
      <c r="D5773" s="1408">
        <v>0</v>
      </c>
      <c r="E5773" s="1409">
        <v>8155251.29</v>
      </c>
      <c r="F5773" s="1559"/>
      <c r="G5773" s="1465"/>
      <c r="H5773" s="1466"/>
      <c r="I5773" s="1412"/>
      <c r="J5773" s="1412"/>
      <c r="K5773" s="1412"/>
    </row>
    <row r="5774" spans="1:11" s="1023" customFormat="1" ht="22.5" customHeight="1">
      <c r="A5774" s="1407" t="s">
        <v>27397</v>
      </c>
      <c r="B5774" s="1482" t="s">
        <v>27404</v>
      </c>
      <c r="C5774" s="1408">
        <v>15000</v>
      </c>
      <c r="D5774" s="1408">
        <v>0</v>
      </c>
      <c r="E5774" s="1409">
        <v>8170251.29</v>
      </c>
      <c r="F5774" s="1559"/>
      <c r="G5774" s="1465"/>
      <c r="H5774" s="1466"/>
      <c r="I5774" s="1412"/>
      <c r="J5774" s="1412"/>
      <c r="K5774" s="1412"/>
    </row>
    <row r="5775" spans="1:11" s="1023" customFormat="1" ht="22.5" customHeight="1">
      <c r="A5775" s="1407" t="s">
        <v>27398</v>
      </c>
      <c r="B5775" s="1482" t="s">
        <v>27405</v>
      </c>
      <c r="C5775" s="1408">
        <v>40000</v>
      </c>
      <c r="D5775" s="1408">
        <v>0</v>
      </c>
      <c r="E5775" s="1409">
        <v>8210251.29</v>
      </c>
      <c r="F5775" s="1559"/>
      <c r="G5775" s="1465"/>
      <c r="H5775" s="1466"/>
      <c r="I5775" s="1412"/>
      <c r="J5775" s="1412"/>
      <c r="K5775" s="1412"/>
    </row>
    <row r="5776" spans="1:11" s="1023" customFormat="1" ht="22.5" customHeight="1">
      <c r="A5776" s="1407" t="s">
        <v>27399</v>
      </c>
      <c r="B5776" s="1482" t="s">
        <v>27406</v>
      </c>
      <c r="C5776" s="1408">
        <v>70000</v>
      </c>
      <c r="D5776" s="1408">
        <v>0</v>
      </c>
      <c r="E5776" s="1409">
        <v>8280251.29</v>
      </c>
      <c r="F5776" s="1559"/>
      <c r="G5776" s="1465"/>
      <c r="H5776" s="1466"/>
      <c r="I5776" s="1412"/>
      <c r="J5776" s="1412"/>
      <c r="K5776" s="1412"/>
    </row>
    <row r="5777" spans="1:11" s="1023" customFormat="1" ht="22.5" customHeight="1">
      <c r="A5777" s="1407" t="s">
        <v>27400</v>
      </c>
      <c r="B5777" s="1482" t="s">
        <v>27407</v>
      </c>
      <c r="C5777" s="1408">
        <v>75000</v>
      </c>
      <c r="D5777" s="1408">
        <v>0</v>
      </c>
      <c r="E5777" s="1409">
        <v>8355251.29</v>
      </c>
      <c r="F5777" s="1559"/>
      <c r="G5777" s="1465"/>
      <c r="H5777" s="1466"/>
      <c r="I5777" s="1412"/>
      <c r="J5777" s="1412"/>
      <c r="K5777" s="1412"/>
    </row>
    <row r="5778" spans="1:11" s="1023" customFormat="1" ht="22.5" customHeight="1">
      <c r="A5778" s="1430" t="s">
        <v>27401</v>
      </c>
      <c r="B5778" s="1483" t="s">
        <v>27408</v>
      </c>
      <c r="C5778" s="1408">
        <v>20000</v>
      </c>
      <c r="D5778" s="1408">
        <v>0</v>
      </c>
      <c r="E5778" s="1409">
        <v>8375251.29</v>
      </c>
      <c r="F5778" s="1559"/>
      <c r="G5778" s="1465"/>
      <c r="H5778" s="1466"/>
      <c r="I5778" s="1412"/>
      <c r="J5778" s="1412"/>
      <c r="K5778" s="1412"/>
    </row>
    <row r="5779" spans="1:11" s="1023" customFormat="1" ht="22.5" customHeight="1">
      <c r="A5779" s="1407" t="s">
        <v>27415</v>
      </c>
      <c r="B5779" s="1467" t="s">
        <v>27416</v>
      </c>
      <c r="C5779" s="1408">
        <v>30000</v>
      </c>
      <c r="D5779" s="1408">
        <v>0</v>
      </c>
      <c r="E5779" s="1409">
        <v>8405251.2899999991</v>
      </c>
      <c r="F5779" s="1412"/>
      <c r="G5779" s="1410"/>
      <c r="H5779" s="1410"/>
      <c r="I5779" s="1410"/>
      <c r="J5779" s="1410"/>
      <c r="K5779" s="1410"/>
    </row>
    <row r="5780" spans="1:11" s="1023" customFormat="1" ht="22.5" customHeight="1">
      <c r="A5780" s="1407" t="s">
        <v>27415</v>
      </c>
      <c r="B5780" s="1468" t="s">
        <v>27417</v>
      </c>
      <c r="C5780" s="1408">
        <v>10000</v>
      </c>
      <c r="D5780" s="1408">
        <v>0</v>
      </c>
      <c r="E5780" s="1409">
        <v>8415251.2899999991</v>
      </c>
      <c r="F5780" s="1412"/>
      <c r="G5780" s="1418"/>
      <c r="H5780" s="1418"/>
      <c r="I5780" s="1418"/>
      <c r="J5780" s="1418"/>
      <c r="K5780" s="1418"/>
    </row>
    <row r="5781" spans="1:11" s="1023" customFormat="1" ht="22.5" customHeight="1">
      <c r="A5781" s="1407" t="s">
        <v>27415</v>
      </c>
      <c r="B5781" s="1468" t="s">
        <v>27418</v>
      </c>
      <c r="C5781" s="1408">
        <v>15000</v>
      </c>
      <c r="D5781" s="1408">
        <v>0</v>
      </c>
      <c r="E5781" s="1409">
        <v>8430251.2899999991</v>
      </c>
      <c r="F5781" s="1412"/>
      <c r="G5781" s="1418"/>
      <c r="H5781" s="1418"/>
      <c r="I5781" s="1418"/>
      <c r="J5781" s="1418"/>
      <c r="K5781" s="1418"/>
    </row>
    <row r="5782" spans="1:11" s="1023" customFormat="1" ht="22.5" customHeight="1">
      <c r="A5782" s="1407" t="s">
        <v>27415</v>
      </c>
      <c r="B5782" s="1468" t="s">
        <v>27419</v>
      </c>
      <c r="C5782" s="1408">
        <v>50000</v>
      </c>
      <c r="D5782" s="1408">
        <v>0</v>
      </c>
      <c r="E5782" s="1409">
        <v>8480251.2899999991</v>
      </c>
      <c r="F5782" s="1412"/>
      <c r="G5782" s="1418"/>
      <c r="H5782" s="1418"/>
      <c r="I5782" s="1418"/>
      <c r="J5782" s="1418"/>
      <c r="K5782" s="1418"/>
    </row>
    <row r="5783" spans="1:11" s="1023" customFormat="1" ht="22.5" customHeight="1">
      <c r="A5783" s="1407" t="s">
        <v>27415</v>
      </c>
      <c r="B5783" s="1468" t="s">
        <v>27420</v>
      </c>
      <c r="C5783" s="1408">
        <v>75000</v>
      </c>
      <c r="D5783" s="1408">
        <v>0</v>
      </c>
      <c r="E5783" s="1409">
        <v>8555251.2899999991</v>
      </c>
      <c r="F5783" s="1412"/>
      <c r="G5783" s="1418"/>
      <c r="H5783" s="1418"/>
      <c r="I5783" s="1418"/>
      <c r="J5783" s="1418"/>
      <c r="K5783" s="1418"/>
    </row>
    <row r="5784" spans="1:11" s="1023" customFormat="1" ht="22.5" customHeight="1">
      <c r="A5784" s="1430" t="s">
        <v>27415</v>
      </c>
      <c r="B5784" s="1471" t="s">
        <v>27421</v>
      </c>
      <c r="C5784" s="1408">
        <v>35000</v>
      </c>
      <c r="D5784" s="1408">
        <v>0</v>
      </c>
      <c r="E5784" s="1409">
        <v>8590251.2899999991</v>
      </c>
      <c r="F5784" s="1412"/>
      <c r="G5784" s="1431"/>
      <c r="H5784" s="1431"/>
      <c r="I5784" s="1431"/>
      <c r="J5784" s="1431"/>
      <c r="K5784" s="1431"/>
    </row>
    <row r="5785" spans="1:11" s="1023" customFormat="1" ht="22.5" customHeight="1">
      <c r="A5785" s="1407" t="s">
        <v>27429</v>
      </c>
      <c r="B5785" s="1482" t="s">
        <v>27430</v>
      </c>
      <c r="C5785" s="1408">
        <v>35000</v>
      </c>
      <c r="D5785" s="1408">
        <v>0</v>
      </c>
      <c r="E5785" s="1409">
        <v>8625251.2899999991</v>
      </c>
      <c r="F5785" s="1559"/>
      <c r="G5785" s="1472"/>
      <c r="H5785" s="1473"/>
      <c r="I5785" s="1412"/>
      <c r="J5785" s="1412"/>
      <c r="K5785" s="1412"/>
    </row>
    <row r="5786" spans="1:11" s="1023" customFormat="1" ht="22.5" customHeight="1">
      <c r="A5786" s="1407" t="s">
        <v>27429</v>
      </c>
      <c r="B5786" s="1482" t="s">
        <v>27431</v>
      </c>
      <c r="C5786" s="1408">
        <v>25000</v>
      </c>
      <c r="D5786" s="1408">
        <v>0</v>
      </c>
      <c r="E5786" s="1409">
        <v>8650251.2899999991</v>
      </c>
      <c r="F5786" s="1559"/>
      <c r="G5786" s="1465"/>
      <c r="H5786" s="1466"/>
      <c r="I5786" s="1412"/>
      <c r="J5786" s="1412"/>
      <c r="K5786" s="1412"/>
    </row>
    <row r="5787" spans="1:11" s="1023" customFormat="1" ht="22.5" customHeight="1">
      <c r="A5787" s="1407" t="s">
        <v>27429</v>
      </c>
      <c r="B5787" s="1482" t="s">
        <v>27432</v>
      </c>
      <c r="C5787" s="1408">
        <v>75000</v>
      </c>
      <c r="D5787" s="1408">
        <v>0</v>
      </c>
      <c r="E5787" s="1409">
        <v>8725251.2899999991</v>
      </c>
      <c r="F5787" s="1559"/>
      <c r="G5787" s="1465"/>
      <c r="H5787" s="1466"/>
      <c r="I5787" s="1412"/>
      <c r="J5787" s="1412"/>
      <c r="K5787" s="1412"/>
    </row>
    <row r="5788" spans="1:11" s="1023" customFormat="1" ht="22.5" customHeight="1">
      <c r="A5788" s="1407" t="s">
        <v>27429</v>
      </c>
      <c r="B5788" s="1482" t="s">
        <v>27433</v>
      </c>
      <c r="C5788" s="1408">
        <v>30000</v>
      </c>
      <c r="D5788" s="1408">
        <v>0</v>
      </c>
      <c r="E5788" s="1409">
        <v>8755251.2899999991</v>
      </c>
      <c r="F5788" s="1559"/>
      <c r="G5788" s="1465"/>
      <c r="H5788" s="1466"/>
      <c r="I5788" s="1412"/>
      <c r="J5788" s="1412"/>
      <c r="K5788" s="1412"/>
    </row>
    <row r="5789" spans="1:11" s="1023" customFormat="1" ht="22.5" customHeight="1">
      <c r="A5789" s="1407" t="s">
        <v>27429</v>
      </c>
      <c r="B5789" s="1482" t="s">
        <v>27434</v>
      </c>
      <c r="C5789" s="1408">
        <v>65000</v>
      </c>
      <c r="D5789" s="1408">
        <v>0</v>
      </c>
      <c r="E5789" s="1409">
        <v>8820251.2899999991</v>
      </c>
      <c r="F5789" s="1559"/>
      <c r="G5789" s="1465"/>
      <c r="H5789" s="1466"/>
      <c r="I5789" s="1412"/>
      <c r="J5789" s="1412"/>
      <c r="K5789" s="1412"/>
    </row>
    <row r="5790" spans="1:11" s="1023" customFormat="1" ht="22.5" customHeight="1">
      <c r="A5790" s="1407" t="s">
        <v>27429</v>
      </c>
      <c r="B5790" s="1482" t="s">
        <v>27435</v>
      </c>
      <c r="C5790" s="1408">
        <v>35000</v>
      </c>
      <c r="D5790" s="1408">
        <v>0</v>
      </c>
      <c r="E5790" s="1409">
        <v>8855251.2899999991</v>
      </c>
      <c r="F5790" s="1559"/>
      <c r="G5790" s="1465"/>
      <c r="H5790" s="1466"/>
      <c r="I5790" s="1412"/>
      <c r="J5790" s="1412"/>
      <c r="K5790" s="1412"/>
    </row>
    <row r="5791" spans="1:11" s="1023" customFormat="1" ht="22.5" customHeight="1">
      <c r="A5791" s="1407" t="s">
        <v>27429</v>
      </c>
      <c r="B5791" s="1482" t="s">
        <v>27436</v>
      </c>
      <c r="C5791" s="1408">
        <v>25000</v>
      </c>
      <c r="D5791" s="1408">
        <v>0</v>
      </c>
      <c r="E5791" s="1409">
        <v>8880251.2899999991</v>
      </c>
      <c r="F5791" s="1559"/>
      <c r="G5791" s="1465"/>
      <c r="H5791" s="1466"/>
      <c r="I5791" s="1412"/>
      <c r="J5791" s="1412"/>
      <c r="K5791" s="1412"/>
    </row>
    <row r="5792" spans="1:11" s="1023" customFormat="1" ht="22.5" customHeight="1">
      <c r="A5792" s="1407" t="s">
        <v>27429</v>
      </c>
      <c r="B5792" s="1482" t="s">
        <v>27437</v>
      </c>
      <c r="C5792" s="1408">
        <v>20000</v>
      </c>
      <c r="D5792" s="1408">
        <v>0</v>
      </c>
      <c r="E5792" s="1409">
        <v>8900251.2899999991</v>
      </c>
      <c r="F5792" s="1559"/>
      <c r="G5792" s="1465"/>
      <c r="H5792" s="1466"/>
      <c r="I5792" s="1412"/>
      <c r="J5792" s="1412"/>
      <c r="K5792" s="1412"/>
    </row>
    <row r="5793" spans="1:11" s="1023" customFormat="1" ht="22.5" customHeight="1">
      <c r="A5793" s="1407" t="s">
        <v>27429</v>
      </c>
      <c r="B5793" s="1482" t="s">
        <v>27438</v>
      </c>
      <c r="C5793" s="1408">
        <v>30000</v>
      </c>
      <c r="D5793" s="1408">
        <v>0</v>
      </c>
      <c r="E5793" s="1409">
        <v>8930251.2899999991</v>
      </c>
      <c r="F5793" s="1559"/>
      <c r="G5793" s="1465"/>
      <c r="H5793" s="1466"/>
      <c r="I5793" s="1412"/>
      <c r="J5793" s="1412"/>
      <c r="K5793" s="1412"/>
    </row>
    <row r="5794" spans="1:11" s="1023" customFormat="1" ht="22.5" customHeight="1">
      <c r="A5794" s="1407" t="s">
        <v>27429</v>
      </c>
      <c r="B5794" s="1482" t="s">
        <v>27439</v>
      </c>
      <c r="C5794" s="1408">
        <v>60000</v>
      </c>
      <c r="D5794" s="1408">
        <v>0</v>
      </c>
      <c r="E5794" s="1409">
        <v>8990251.2899999991</v>
      </c>
      <c r="F5794" s="1559"/>
      <c r="G5794" s="1465"/>
      <c r="H5794" s="1466"/>
      <c r="I5794" s="1412"/>
      <c r="J5794" s="1412"/>
      <c r="K5794" s="1412"/>
    </row>
    <row r="5795" spans="1:11" s="1023" customFormat="1" ht="22.5" customHeight="1">
      <c r="A5795" s="1407" t="s">
        <v>27429</v>
      </c>
      <c r="B5795" s="1483" t="s">
        <v>27440</v>
      </c>
      <c r="C5795" s="1408">
        <v>55000</v>
      </c>
      <c r="D5795" s="1408">
        <v>0</v>
      </c>
      <c r="E5795" s="1409">
        <v>9045251.2899999991</v>
      </c>
      <c r="F5795" s="1559"/>
      <c r="G5795" s="1474"/>
      <c r="H5795" s="1475"/>
      <c r="I5795" s="1433"/>
      <c r="J5795" s="1433"/>
      <c r="K5795" s="1433"/>
    </row>
    <row r="5796" spans="1:11" s="1023" customFormat="1" ht="22.5" customHeight="1">
      <c r="A5796" s="1407" t="s">
        <v>27447</v>
      </c>
      <c r="B5796" s="1482" t="s">
        <v>27448</v>
      </c>
      <c r="C5796" s="1408">
        <v>35000</v>
      </c>
      <c r="D5796" s="1408">
        <v>0</v>
      </c>
      <c r="E5796" s="1409">
        <v>9080251.2899999991</v>
      </c>
      <c r="F5796" s="1559"/>
      <c r="G5796" s="1472"/>
      <c r="H5796" s="1473"/>
      <c r="I5796" s="1412"/>
      <c r="J5796" s="1412"/>
      <c r="K5796" s="1412"/>
    </row>
    <row r="5797" spans="1:11" s="1023" customFormat="1" ht="22.5" customHeight="1">
      <c r="A5797" s="1407" t="s">
        <v>27447</v>
      </c>
      <c r="B5797" s="1482" t="s">
        <v>27449</v>
      </c>
      <c r="C5797" s="1408">
        <v>25000</v>
      </c>
      <c r="D5797" s="1408">
        <v>0</v>
      </c>
      <c r="E5797" s="1409">
        <v>9105251.2899999991</v>
      </c>
      <c r="F5797" s="1559"/>
      <c r="G5797" s="1465"/>
      <c r="H5797" s="1466"/>
      <c r="I5797" s="1412"/>
      <c r="J5797" s="1412"/>
      <c r="K5797" s="1412"/>
    </row>
    <row r="5798" spans="1:11" s="1023" customFormat="1" ht="22.5" customHeight="1">
      <c r="A5798" s="1407" t="s">
        <v>27447</v>
      </c>
      <c r="B5798" s="1482" t="s">
        <v>27450</v>
      </c>
      <c r="C5798" s="1408">
        <v>75000</v>
      </c>
      <c r="D5798" s="1408">
        <v>0</v>
      </c>
      <c r="E5798" s="1409">
        <v>9180251.2899999991</v>
      </c>
      <c r="F5798" s="1559"/>
      <c r="G5798" s="1465"/>
      <c r="H5798" s="1466"/>
      <c r="I5798" s="1412"/>
      <c r="J5798" s="1412"/>
      <c r="K5798" s="1412"/>
    </row>
    <row r="5799" spans="1:11" s="1023" customFormat="1" ht="22.5" customHeight="1">
      <c r="A5799" s="1407" t="s">
        <v>27447</v>
      </c>
      <c r="B5799" s="1482" t="s">
        <v>27451</v>
      </c>
      <c r="C5799" s="1408">
        <v>81000</v>
      </c>
      <c r="D5799" s="1408">
        <v>0</v>
      </c>
      <c r="E5799" s="1409">
        <v>9261251.2899999991</v>
      </c>
      <c r="F5799" s="1559"/>
      <c r="G5799" s="1465"/>
      <c r="H5799" s="1466"/>
      <c r="I5799" s="1412"/>
      <c r="J5799" s="1412"/>
      <c r="K5799" s="1412"/>
    </row>
    <row r="5800" spans="1:11" s="1023" customFormat="1" ht="22.5" customHeight="1">
      <c r="A5800" s="1407" t="s">
        <v>27447</v>
      </c>
      <c r="B5800" s="1482" t="s">
        <v>27452</v>
      </c>
      <c r="C5800" s="1408">
        <v>25000</v>
      </c>
      <c r="D5800" s="1408">
        <v>0</v>
      </c>
      <c r="E5800" s="1409">
        <v>9286251.2899999991</v>
      </c>
      <c r="F5800" s="1559"/>
      <c r="G5800" s="1465"/>
      <c r="H5800" s="1466"/>
      <c r="I5800" s="1412"/>
      <c r="J5800" s="1412"/>
      <c r="K5800" s="1412"/>
    </row>
    <row r="5801" spans="1:11" s="1023" customFormat="1" ht="22.5" customHeight="1">
      <c r="A5801" s="1407" t="s">
        <v>27447</v>
      </c>
      <c r="B5801" s="1482" t="s">
        <v>27453</v>
      </c>
      <c r="C5801" s="1408">
        <v>30000</v>
      </c>
      <c r="D5801" s="1408">
        <v>0</v>
      </c>
      <c r="E5801" s="1409">
        <v>9316251.2899999991</v>
      </c>
      <c r="F5801" s="1559"/>
      <c r="G5801" s="1465"/>
      <c r="H5801" s="1466"/>
      <c r="I5801" s="1412"/>
      <c r="J5801" s="1412"/>
      <c r="K5801" s="1412"/>
    </row>
    <row r="5802" spans="1:11" s="1023" customFormat="1" ht="22.5" customHeight="1">
      <c r="A5802" s="1298" t="s">
        <v>27462</v>
      </c>
      <c r="B5802" s="1298" t="s">
        <v>27463</v>
      </c>
      <c r="C5802" s="1408">
        <v>65000</v>
      </c>
      <c r="D5802" s="1408">
        <v>0</v>
      </c>
      <c r="E5802" s="1409">
        <v>9381251.2899999991</v>
      </c>
      <c r="F5802" s="1434"/>
      <c r="G5802" s="1477"/>
      <c r="H5802" s="1477"/>
      <c r="I5802" s="1478"/>
      <c r="J5802" s="1478"/>
      <c r="K5802" s="1478"/>
    </row>
    <row r="5803" spans="1:11" s="1023" customFormat="1" ht="22.5" customHeight="1">
      <c r="A5803" s="1479" t="s">
        <v>27462</v>
      </c>
      <c r="B5803" s="1479" t="s">
        <v>27464</v>
      </c>
      <c r="C5803" s="1408">
        <v>75000</v>
      </c>
      <c r="D5803" s="1408">
        <v>0</v>
      </c>
      <c r="E5803" s="1409">
        <v>9456251.2899999991</v>
      </c>
      <c r="F5803" s="1434"/>
      <c r="G5803" s="1477"/>
      <c r="H5803" s="1477"/>
      <c r="I5803" s="1477"/>
      <c r="J5803" s="1477"/>
      <c r="K5803" s="1477"/>
    </row>
    <row r="5804" spans="1:11" s="1023" customFormat="1" ht="22.5" customHeight="1">
      <c r="A5804" s="1479" t="s">
        <v>27462</v>
      </c>
      <c r="B5804" s="1479" t="s">
        <v>27465</v>
      </c>
      <c r="C5804" s="1408">
        <v>30000</v>
      </c>
      <c r="D5804" s="1408">
        <v>0</v>
      </c>
      <c r="E5804" s="1409">
        <v>9486251.2899999991</v>
      </c>
      <c r="F5804" s="1434"/>
      <c r="G5804" s="1477"/>
      <c r="H5804" s="1477"/>
      <c r="I5804" s="1477"/>
      <c r="J5804" s="1477"/>
      <c r="K5804" s="1477"/>
    </row>
    <row r="5805" spans="1:11" s="1023" customFormat="1" ht="22.5" customHeight="1">
      <c r="A5805" s="1479" t="s">
        <v>27462</v>
      </c>
      <c r="B5805" s="1479" t="s">
        <v>27466</v>
      </c>
      <c r="C5805" s="1408">
        <v>80000</v>
      </c>
      <c r="D5805" s="1408">
        <v>0</v>
      </c>
      <c r="E5805" s="1409">
        <v>9566251.2899999991</v>
      </c>
      <c r="F5805" s="1434"/>
      <c r="G5805" s="1477"/>
      <c r="H5805" s="1477"/>
      <c r="I5805" s="1477"/>
      <c r="J5805" s="1477"/>
      <c r="K5805" s="1477"/>
    </row>
    <row r="5806" spans="1:11" s="1023" customFormat="1" ht="22.5" customHeight="1">
      <c r="A5806" s="1480" t="s">
        <v>27462</v>
      </c>
      <c r="B5806" s="1480" t="s">
        <v>27467</v>
      </c>
      <c r="C5806" s="1408">
        <v>35000</v>
      </c>
      <c r="D5806" s="1408">
        <v>0</v>
      </c>
      <c r="E5806" s="1409">
        <v>9601251.2899999991</v>
      </c>
      <c r="F5806" s="1434"/>
      <c r="G5806" s="1481"/>
      <c r="H5806" s="1481"/>
      <c r="I5806" s="1481"/>
      <c r="J5806" s="1481"/>
      <c r="K5806" s="1481"/>
    </row>
    <row r="5807" spans="1:11" s="1023" customFormat="1" ht="22.5" customHeight="1">
      <c r="A5807" s="1407" t="s">
        <v>27477</v>
      </c>
      <c r="B5807" s="1482" t="s">
        <v>27478</v>
      </c>
      <c r="C5807" s="1408">
        <v>60000</v>
      </c>
      <c r="D5807" s="1408">
        <v>0</v>
      </c>
      <c r="E5807" s="1409">
        <v>9661251.2899999991</v>
      </c>
      <c r="F5807" s="1559"/>
      <c r="G5807" s="1472"/>
      <c r="H5807" s="1472"/>
      <c r="I5807" s="1410"/>
      <c r="J5807" s="1410"/>
      <c r="K5807" s="1410"/>
    </row>
    <row r="5808" spans="1:11" s="1023" customFormat="1" ht="22.5" customHeight="1">
      <c r="A5808" s="1407" t="s">
        <v>27477</v>
      </c>
      <c r="B5808" s="1482" t="s">
        <v>27479</v>
      </c>
      <c r="C5808" s="1408">
        <v>70000</v>
      </c>
      <c r="D5808" s="1408">
        <v>0</v>
      </c>
      <c r="E5808" s="1409">
        <v>9731251.2899999991</v>
      </c>
      <c r="F5808" s="1559"/>
      <c r="G5808" s="1465"/>
      <c r="H5808" s="1465"/>
      <c r="I5808" s="1418"/>
      <c r="J5808" s="1418"/>
      <c r="K5808" s="1418"/>
    </row>
    <row r="5809" spans="1:11" s="1023" customFormat="1" ht="22.5" customHeight="1">
      <c r="A5809" s="1407" t="s">
        <v>27477</v>
      </c>
      <c r="B5809" s="1482" t="s">
        <v>27480</v>
      </c>
      <c r="C5809" s="1408">
        <v>113000</v>
      </c>
      <c r="D5809" s="1408">
        <v>0</v>
      </c>
      <c r="E5809" s="1409">
        <v>9844251.2899999991</v>
      </c>
      <c r="F5809" s="1559"/>
      <c r="G5809" s="1465"/>
      <c r="H5809" s="1465"/>
      <c r="I5809" s="1418"/>
      <c r="J5809" s="1418"/>
      <c r="K5809" s="1418"/>
    </row>
    <row r="5810" spans="1:11" s="1023" customFormat="1" ht="22.5" customHeight="1">
      <c r="A5810" s="1407" t="s">
        <v>27477</v>
      </c>
      <c r="B5810" s="1482" t="s">
        <v>27481</v>
      </c>
      <c r="C5810" s="1408">
        <v>30000</v>
      </c>
      <c r="D5810" s="1408">
        <v>0</v>
      </c>
      <c r="E5810" s="1409">
        <v>9874251.2899999991</v>
      </c>
      <c r="F5810" s="1559"/>
      <c r="G5810" s="1465"/>
      <c r="H5810" s="1465"/>
      <c r="I5810" s="1418"/>
      <c r="J5810" s="1418"/>
      <c r="K5810" s="1418"/>
    </row>
    <row r="5811" spans="1:11" s="1023" customFormat="1" ht="22.5" customHeight="1">
      <c r="A5811" s="1407" t="s">
        <v>27477</v>
      </c>
      <c r="B5811" s="1482" t="s">
        <v>27482</v>
      </c>
      <c r="C5811" s="1408">
        <v>35000</v>
      </c>
      <c r="D5811" s="1408">
        <v>0</v>
      </c>
      <c r="E5811" s="1409">
        <v>9909251.2899999991</v>
      </c>
      <c r="F5811" s="1559"/>
      <c r="G5811" s="1465"/>
      <c r="H5811" s="1465"/>
      <c r="I5811" s="1418"/>
      <c r="J5811" s="1418"/>
      <c r="K5811" s="1418"/>
    </row>
    <row r="5812" spans="1:11" s="1023" customFormat="1" ht="22.5" customHeight="1">
      <c r="A5812" s="1407" t="s">
        <v>27477</v>
      </c>
      <c r="B5812" s="1482" t="s">
        <v>27483</v>
      </c>
      <c r="C5812" s="1408">
        <v>87000</v>
      </c>
      <c r="D5812" s="1408">
        <v>0</v>
      </c>
      <c r="E5812" s="1409">
        <v>9996251.2899999991</v>
      </c>
      <c r="F5812" s="1559"/>
      <c r="G5812" s="1465"/>
      <c r="H5812" s="1465"/>
      <c r="I5812" s="1418"/>
      <c r="J5812" s="1418"/>
      <c r="K5812" s="1418"/>
    </row>
    <row r="5813" spans="1:11" s="1023" customFormat="1" ht="22.5" customHeight="1">
      <c r="A5813" s="1407" t="s">
        <v>27477</v>
      </c>
      <c r="B5813" s="1482" t="s">
        <v>27484</v>
      </c>
      <c r="C5813" s="1408">
        <v>65000</v>
      </c>
      <c r="D5813" s="1408">
        <v>0</v>
      </c>
      <c r="E5813" s="1409">
        <v>10061251.289999999</v>
      </c>
      <c r="F5813" s="1559"/>
      <c r="G5813" s="1465"/>
      <c r="H5813" s="1465"/>
      <c r="I5813" s="1418"/>
      <c r="J5813" s="1418"/>
      <c r="K5813" s="1418"/>
    </row>
    <row r="5814" spans="1:11" s="1028" customFormat="1" ht="22.5" customHeight="1">
      <c r="A5814" s="1486" t="s">
        <v>27477</v>
      </c>
      <c r="B5814" s="1754" t="s">
        <v>27485</v>
      </c>
      <c r="C5814" s="1487">
        <v>60000</v>
      </c>
      <c r="D5814" s="1487">
        <v>0</v>
      </c>
      <c r="E5814" s="1415">
        <v>10121251.289999999</v>
      </c>
      <c r="F5814" s="1416"/>
      <c r="G5814" s="1488"/>
      <c r="H5814" s="1488"/>
      <c r="I5814" s="1488"/>
      <c r="J5814" s="1488"/>
      <c r="K5814" s="1488"/>
    </row>
    <row r="5815" spans="1:11" s="1023" customFormat="1" ht="34.5" customHeight="1">
      <c r="A5815" s="1407" t="s">
        <v>27477</v>
      </c>
      <c r="B5815" s="1482" t="s">
        <v>27486</v>
      </c>
      <c r="C5815" s="1408">
        <v>65000</v>
      </c>
      <c r="D5815" s="1408">
        <v>0</v>
      </c>
      <c r="E5815" s="1409">
        <v>10186251.289999999</v>
      </c>
      <c r="F5815" s="1559"/>
      <c r="G5815" s="1465"/>
      <c r="H5815" s="1465"/>
      <c r="I5815" s="1418"/>
      <c r="J5815" s="1418"/>
      <c r="K5815" s="1418"/>
    </row>
    <row r="5816" spans="1:11" s="1023" customFormat="1" ht="22.5" customHeight="1">
      <c r="A5816" s="1407" t="s">
        <v>27477</v>
      </c>
      <c r="B5816" s="1482" t="s">
        <v>27487</v>
      </c>
      <c r="C5816" s="1408">
        <v>35000</v>
      </c>
      <c r="D5816" s="1408">
        <v>0</v>
      </c>
      <c r="E5816" s="1409">
        <v>10221251.289999999</v>
      </c>
      <c r="F5816" s="1559"/>
      <c r="G5816" s="1465"/>
      <c r="H5816" s="1465"/>
      <c r="I5816" s="1418"/>
      <c r="J5816" s="1418"/>
      <c r="K5816" s="1418"/>
    </row>
    <row r="5817" spans="1:11" s="1023" customFormat="1" ht="22.5" customHeight="1">
      <c r="A5817" s="1407" t="s">
        <v>27477</v>
      </c>
      <c r="B5817" s="1482" t="s">
        <v>27488</v>
      </c>
      <c r="C5817" s="1408">
        <v>30000</v>
      </c>
      <c r="D5817" s="1408">
        <v>0</v>
      </c>
      <c r="E5817" s="1409">
        <v>10251251.289999999</v>
      </c>
      <c r="F5817" s="1559"/>
      <c r="G5817" s="1465"/>
      <c r="H5817" s="1465"/>
      <c r="I5817" s="1418"/>
      <c r="J5817" s="1418"/>
      <c r="K5817" s="1418"/>
    </row>
    <row r="5818" spans="1:11" s="1023" customFormat="1" ht="22.5" customHeight="1">
      <c r="A5818" s="1407" t="s">
        <v>27477</v>
      </c>
      <c r="B5818" s="1482" t="s">
        <v>27489</v>
      </c>
      <c r="C5818" s="1408">
        <v>70000</v>
      </c>
      <c r="D5818" s="1408">
        <v>0</v>
      </c>
      <c r="E5818" s="1409">
        <v>10321251.289999999</v>
      </c>
      <c r="F5818" s="1559"/>
      <c r="G5818" s="1465"/>
      <c r="H5818" s="1465"/>
      <c r="I5818" s="1418"/>
      <c r="J5818" s="1418"/>
      <c r="K5818" s="1418"/>
    </row>
    <row r="5819" spans="1:11" s="1023" customFormat="1" ht="22.5" customHeight="1">
      <c r="A5819" s="1407" t="s">
        <v>27477</v>
      </c>
      <c r="B5819" s="1482" t="s">
        <v>27490</v>
      </c>
      <c r="C5819" s="1408">
        <v>70000</v>
      </c>
      <c r="D5819" s="1408">
        <v>0</v>
      </c>
      <c r="E5819" s="1409">
        <v>10391251.289999999</v>
      </c>
      <c r="F5819" s="1559"/>
      <c r="G5819" s="1465"/>
      <c r="H5819" s="1465"/>
      <c r="I5819" s="1418"/>
      <c r="J5819" s="1418"/>
      <c r="K5819" s="1418"/>
    </row>
    <row r="5820" spans="1:11" s="1023" customFormat="1" ht="22.5" customHeight="1">
      <c r="A5820" s="1407" t="s">
        <v>27477</v>
      </c>
      <c r="B5820" s="1482" t="s">
        <v>27491</v>
      </c>
      <c r="C5820" s="1408">
        <v>25000</v>
      </c>
      <c r="D5820" s="1408">
        <v>0</v>
      </c>
      <c r="E5820" s="1409">
        <v>10416251.289999999</v>
      </c>
      <c r="F5820" s="1559"/>
      <c r="G5820" s="1465"/>
      <c r="H5820" s="1465"/>
      <c r="I5820" s="1418"/>
      <c r="J5820" s="1418"/>
      <c r="K5820" s="1418"/>
    </row>
    <row r="5821" spans="1:11" s="1023" customFormat="1" ht="22.5" customHeight="1">
      <c r="A5821" s="1407" t="s">
        <v>27477</v>
      </c>
      <c r="B5821" s="1482" t="s">
        <v>27492</v>
      </c>
      <c r="C5821" s="1408">
        <v>70000</v>
      </c>
      <c r="D5821" s="1408">
        <v>0</v>
      </c>
      <c r="E5821" s="1409">
        <v>10486251.289999999</v>
      </c>
      <c r="F5821" s="1559"/>
      <c r="G5821" s="1465"/>
      <c r="H5821" s="1465"/>
      <c r="I5821" s="1418"/>
      <c r="J5821" s="1418"/>
      <c r="K5821" s="1418"/>
    </row>
    <row r="5822" spans="1:11" s="1023" customFormat="1" ht="22.5" customHeight="1">
      <c r="A5822" s="1420" t="s">
        <v>27477</v>
      </c>
      <c r="B5822" s="1752" t="s">
        <v>27493</v>
      </c>
      <c r="C5822" s="1421">
        <v>15000</v>
      </c>
      <c r="D5822" s="1421">
        <v>0</v>
      </c>
      <c r="E5822" s="1409">
        <v>10501251.289999999</v>
      </c>
      <c r="F5822" s="1412"/>
      <c r="G5822" s="1418"/>
      <c r="H5822" s="1418"/>
      <c r="I5822" s="1418"/>
      <c r="J5822" s="1418"/>
      <c r="K5822" s="1418"/>
    </row>
    <row r="5823" spans="1:11" s="1023" customFormat="1" ht="22.5" customHeight="1">
      <c r="A5823" s="1407" t="s">
        <v>27477</v>
      </c>
      <c r="B5823" s="1482" t="s">
        <v>27494</v>
      </c>
      <c r="C5823" s="1408">
        <v>35000</v>
      </c>
      <c r="D5823" s="1408">
        <v>0</v>
      </c>
      <c r="E5823" s="1409">
        <v>10536251.289999999</v>
      </c>
      <c r="F5823" s="1559"/>
      <c r="G5823" s="1465"/>
      <c r="H5823" s="1465"/>
      <c r="I5823" s="1418"/>
      <c r="J5823" s="1418"/>
      <c r="K5823" s="1418"/>
    </row>
    <row r="5824" spans="1:11" s="1023" customFormat="1" ht="22.5" customHeight="1">
      <c r="A5824" s="1407" t="s">
        <v>27477</v>
      </c>
      <c r="B5824" s="1482" t="s">
        <v>27495</v>
      </c>
      <c r="C5824" s="1408">
        <v>45500</v>
      </c>
      <c r="D5824" s="1408">
        <v>0</v>
      </c>
      <c r="E5824" s="1409">
        <v>10581751.289999999</v>
      </c>
      <c r="F5824" s="1559"/>
      <c r="G5824" s="1465"/>
      <c r="H5824" s="1465"/>
      <c r="I5824" s="1418"/>
      <c r="J5824" s="1418"/>
      <c r="K5824" s="1418"/>
    </row>
    <row r="5825" spans="1:11" s="1023" customFormat="1" ht="22.5" customHeight="1">
      <c r="A5825" s="1407" t="s">
        <v>27477</v>
      </c>
      <c r="B5825" s="1482" t="s">
        <v>27496</v>
      </c>
      <c r="C5825" s="1408">
        <v>35000</v>
      </c>
      <c r="D5825" s="1408">
        <v>0</v>
      </c>
      <c r="E5825" s="1409">
        <v>10616751.289999999</v>
      </c>
      <c r="F5825" s="1559"/>
      <c r="G5825" s="1465"/>
      <c r="H5825" s="1465"/>
      <c r="I5825" s="1418"/>
      <c r="J5825" s="1418"/>
      <c r="K5825" s="1418"/>
    </row>
    <row r="5826" spans="1:11" s="1023" customFormat="1" ht="22.5" customHeight="1">
      <c r="A5826" s="1407" t="s">
        <v>27477</v>
      </c>
      <c r="B5826" s="1482" t="s">
        <v>27497</v>
      </c>
      <c r="C5826" s="1408">
        <v>35000</v>
      </c>
      <c r="D5826" s="1408">
        <v>0</v>
      </c>
      <c r="E5826" s="1409">
        <v>10651751.289999999</v>
      </c>
      <c r="F5826" s="1559"/>
      <c r="G5826" s="1465"/>
      <c r="H5826" s="1465"/>
      <c r="I5826" s="1418"/>
      <c r="J5826" s="1418"/>
      <c r="K5826" s="1418"/>
    </row>
    <row r="5827" spans="1:11" s="1023" customFormat="1" ht="22.5" customHeight="1">
      <c r="A5827" s="1407" t="s">
        <v>27477</v>
      </c>
      <c r="B5827" s="1482" t="s">
        <v>27498</v>
      </c>
      <c r="C5827" s="1408">
        <v>60000</v>
      </c>
      <c r="D5827" s="1408">
        <v>0</v>
      </c>
      <c r="E5827" s="1409">
        <v>10711751.289999999</v>
      </c>
      <c r="F5827" s="1559"/>
      <c r="G5827" s="1465"/>
      <c r="H5827" s="1465"/>
      <c r="I5827" s="1418"/>
      <c r="J5827" s="1418"/>
      <c r="K5827" s="1418"/>
    </row>
    <row r="5828" spans="1:11" s="1023" customFormat="1" ht="22.5" customHeight="1">
      <c r="A5828" s="1407" t="s">
        <v>27477</v>
      </c>
      <c r="B5828" s="1482" t="s">
        <v>27499</v>
      </c>
      <c r="C5828" s="1408">
        <v>40000</v>
      </c>
      <c r="D5828" s="1408">
        <v>0</v>
      </c>
      <c r="E5828" s="1409">
        <v>10751751.289999999</v>
      </c>
      <c r="F5828" s="1559"/>
      <c r="G5828" s="1465"/>
      <c r="H5828" s="1465"/>
      <c r="I5828" s="1418"/>
      <c r="J5828" s="1418"/>
      <c r="K5828" s="1418"/>
    </row>
    <row r="5829" spans="1:11" s="1023" customFormat="1" ht="22.5" customHeight="1">
      <c r="A5829" s="1407" t="s">
        <v>27477</v>
      </c>
      <c r="B5829" s="1482" t="s">
        <v>27500</v>
      </c>
      <c r="C5829" s="1408">
        <v>35000</v>
      </c>
      <c r="D5829" s="1408">
        <v>0</v>
      </c>
      <c r="E5829" s="1409">
        <v>10786751.289999999</v>
      </c>
      <c r="F5829" s="1559"/>
      <c r="G5829" s="1465"/>
      <c r="H5829" s="1465"/>
      <c r="I5829" s="1418"/>
      <c r="J5829" s="1418"/>
      <c r="K5829" s="1418"/>
    </row>
    <row r="5830" spans="1:11" s="1023" customFormat="1" ht="22.5" customHeight="1">
      <c r="A5830" s="1407" t="s">
        <v>27528</v>
      </c>
      <c r="B5830" s="1482" t="s">
        <v>27516</v>
      </c>
      <c r="C5830" s="1408">
        <v>20000</v>
      </c>
      <c r="D5830" s="1408">
        <v>0</v>
      </c>
      <c r="E5830" s="1409">
        <v>10806751.289999999</v>
      </c>
      <c r="F5830" s="1412"/>
      <c r="G5830" s="1410"/>
      <c r="H5830" s="1410"/>
      <c r="I5830" s="1410"/>
      <c r="J5830" s="1410"/>
      <c r="K5830" s="1410"/>
    </row>
    <row r="5831" spans="1:11" s="1023" customFormat="1" ht="22.5" customHeight="1">
      <c r="A5831" s="1407" t="s">
        <v>27529</v>
      </c>
      <c r="B5831" s="1482" t="s">
        <v>27517</v>
      </c>
      <c r="C5831" s="1408">
        <v>65000</v>
      </c>
      <c r="D5831" s="1408">
        <v>0</v>
      </c>
      <c r="E5831" s="1409">
        <v>10871751.289999999</v>
      </c>
      <c r="F5831" s="1412"/>
      <c r="G5831" s="1418"/>
      <c r="H5831" s="1418"/>
      <c r="I5831" s="1418"/>
      <c r="J5831" s="1418"/>
      <c r="K5831" s="1418"/>
    </row>
    <row r="5832" spans="1:11" s="1023" customFormat="1" ht="22.5" customHeight="1">
      <c r="A5832" s="1407" t="s">
        <v>27530</v>
      </c>
      <c r="B5832" s="1482" t="s">
        <v>27518</v>
      </c>
      <c r="C5832" s="1408">
        <v>35000</v>
      </c>
      <c r="D5832" s="1408">
        <v>0</v>
      </c>
      <c r="E5832" s="1409">
        <v>10906751.289999999</v>
      </c>
      <c r="F5832" s="1412"/>
      <c r="G5832" s="1418"/>
      <c r="H5832" s="1418"/>
      <c r="I5832" s="1418"/>
      <c r="J5832" s="1418"/>
      <c r="K5832" s="1418"/>
    </row>
    <row r="5833" spans="1:11" s="1023" customFormat="1" ht="22.5" customHeight="1">
      <c r="A5833" s="1407" t="s">
        <v>27531</v>
      </c>
      <c r="B5833" s="1482" t="s">
        <v>27519</v>
      </c>
      <c r="C5833" s="1408">
        <v>77000</v>
      </c>
      <c r="D5833" s="1408">
        <v>0</v>
      </c>
      <c r="E5833" s="1409">
        <v>10983751.289999999</v>
      </c>
      <c r="F5833" s="1412"/>
      <c r="G5833" s="1418"/>
      <c r="H5833" s="1418"/>
      <c r="I5833" s="1418"/>
      <c r="J5833" s="1418"/>
      <c r="K5833" s="1418"/>
    </row>
    <row r="5834" spans="1:11" s="1023" customFormat="1" ht="22.5" customHeight="1">
      <c r="A5834" s="1407" t="s">
        <v>27532</v>
      </c>
      <c r="B5834" s="1482" t="s">
        <v>27520</v>
      </c>
      <c r="C5834" s="1408">
        <v>80000</v>
      </c>
      <c r="D5834" s="1408">
        <v>0</v>
      </c>
      <c r="E5834" s="1409">
        <v>11063751.289999999</v>
      </c>
      <c r="F5834" s="1412"/>
      <c r="G5834" s="1418"/>
      <c r="H5834" s="1418"/>
      <c r="I5834" s="1418"/>
      <c r="J5834" s="1418"/>
      <c r="K5834" s="1418"/>
    </row>
    <row r="5835" spans="1:11" s="1023" customFormat="1" ht="22.5" customHeight="1">
      <c r="A5835" s="1407" t="s">
        <v>27533</v>
      </c>
      <c r="B5835" s="1482" t="s">
        <v>27521</v>
      </c>
      <c r="C5835" s="1408">
        <v>80000</v>
      </c>
      <c r="D5835" s="1408">
        <v>0</v>
      </c>
      <c r="E5835" s="1409">
        <v>11143751.289999999</v>
      </c>
      <c r="F5835" s="1412"/>
      <c r="G5835" s="1418"/>
      <c r="H5835" s="1418"/>
      <c r="I5835" s="1418"/>
      <c r="J5835" s="1418"/>
      <c r="K5835" s="1418"/>
    </row>
    <row r="5836" spans="1:11" s="1023" customFormat="1" ht="22.5" customHeight="1">
      <c r="A5836" s="1407" t="s">
        <v>27534</v>
      </c>
      <c r="B5836" s="1482" t="s">
        <v>27522</v>
      </c>
      <c r="C5836" s="1408">
        <v>25000</v>
      </c>
      <c r="D5836" s="1408">
        <v>0</v>
      </c>
      <c r="E5836" s="1409">
        <v>11168751.289999999</v>
      </c>
      <c r="F5836" s="1412"/>
      <c r="G5836" s="1418"/>
      <c r="H5836" s="1418"/>
      <c r="I5836" s="1418"/>
      <c r="J5836" s="1418"/>
      <c r="K5836" s="1418"/>
    </row>
    <row r="5837" spans="1:11" s="1023" customFormat="1" ht="22.5" customHeight="1">
      <c r="A5837" s="1407" t="s">
        <v>27535</v>
      </c>
      <c r="B5837" s="1482" t="s">
        <v>27523</v>
      </c>
      <c r="C5837" s="1408">
        <v>55000</v>
      </c>
      <c r="D5837" s="1408">
        <v>0</v>
      </c>
      <c r="E5837" s="1409">
        <v>11223751.289999999</v>
      </c>
      <c r="F5837" s="1412"/>
      <c r="G5837" s="1418"/>
      <c r="H5837" s="1418"/>
      <c r="I5837" s="1418"/>
      <c r="J5837" s="1418"/>
      <c r="K5837" s="1418"/>
    </row>
    <row r="5838" spans="1:11" s="1023" customFormat="1" ht="22.5" customHeight="1">
      <c r="A5838" s="1407" t="s">
        <v>27536</v>
      </c>
      <c r="B5838" s="1482" t="s">
        <v>27524</v>
      </c>
      <c r="C5838" s="1408">
        <v>48000</v>
      </c>
      <c r="D5838" s="1408">
        <v>0</v>
      </c>
      <c r="E5838" s="1409">
        <v>11271751.289999999</v>
      </c>
      <c r="F5838" s="1412"/>
      <c r="G5838" s="1418"/>
      <c r="H5838" s="1418"/>
      <c r="I5838" s="1418"/>
      <c r="J5838" s="1418"/>
      <c r="K5838" s="1418"/>
    </row>
    <row r="5839" spans="1:11" s="1023" customFormat="1" ht="22.5" customHeight="1">
      <c r="A5839" s="1407" t="s">
        <v>27537</v>
      </c>
      <c r="B5839" s="1482" t="s">
        <v>27525</v>
      </c>
      <c r="C5839" s="1408">
        <v>65000</v>
      </c>
      <c r="D5839" s="1408">
        <v>0</v>
      </c>
      <c r="E5839" s="1409">
        <v>11336751.289999999</v>
      </c>
      <c r="F5839" s="1412"/>
      <c r="G5839" s="1418"/>
      <c r="H5839" s="1418"/>
      <c r="I5839" s="1499"/>
      <c r="J5839" s="1499"/>
      <c r="K5839" s="1499"/>
    </row>
    <row r="5840" spans="1:11" s="1023" customFormat="1" ht="22.5" customHeight="1">
      <c r="A5840" s="1407" t="s">
        <v>27538</v>
      </c>
      <c r="B5840" s="1482" t="s">
        <v>27526</v>
      </c>
      <c r="C5840" s="1408">
        <v>60000</v>
      </c>
      <c r="D5840" s="1408">
        <v>0</v>
      </c>
      <c r="E5840" s="1409">
        <v>11396751.289999999</v>
      </c>
      <c r="F5840" s="1412"/>
      <c r="G5840" s="1418"/>
      <c r="H5840" s="1418"/>
      <c r="I5840" s="1418"/>
      <c r="J5840" s="1418"/>
      <c r="K5840" s="1418"/>
    </row>
    <row r="5841" spans="1:11" s="1023" customFormat="1" ht="22.5" customHeight="1">
      <c r="A5841" s="1407" t="s">
        <v>27539</v>
      </c>
      <c r="B5841" s="1482" t="s">
        <v>27527</v>
      </c>
      <c r="C5841" s="1408">
        <v>35000</v>
      </c>
      <c r="D5841" s="1408">
        <v>0</v>
      </c>
      <c r="E5841" s="1409">
        <v>11431751.289999999</v>
      </c>
      <c r="F5841" s="1412"/>
      <c r="G5841" s="1431"/>
      <c r="H5841" s="1431"/>
      <c r="I5841" s="1431"/>
      <c r="J5841" s="1431"/>
      <c r="K5841" s="1431"/>
    </row>
    <row r="5842" spans="1:11" s="1023" customFormat="1" ht="22.5" customHeight="1">
      <c r="A5842" s="1407" t="s">
        <v>27540</v>
      </c>
      <c r="B5842" s="1482" t="s">
        <v>27541</v>
      </c>
      <c r="C5842" s="1408">
        <v>60000</v>
      </c>
      <c r="D5842" s="1408">
        <v>0</v>
      </c>
      <c r="E5842" s="1409">
        <v>11491751.289999999</v>
      </c>
      <c r="F5842" s="1559"/>
      <c r="G5842" s="1472"/>
      <c r="H5842" s="1472"/>
      <c r="I5842" s="1410"/>
      <c r="J5842" s="1410"/>
      <c r="K5842" s="1410"/>
    </row>
    <row r="5843" spans="1:11" s="1023" customFormat="1" ht="22.5" customHeight="1">
      <c r="A5843" s="1407" t="s">
        <v>27540</v>
      </c>
      <c r="B5843" s="1482" t="s">
        <v>27542</v>
      </c>
      <c r="C5843" s="1408">
        <v>35000</v>
      </c>
      <c r="D5843" s="1408">
        <v>0</v>
      </c>
      <c r="E5843" s="1409">
        <v>11526751.289999999</v>
      </c>
      <c r="F5843" s="1559"/>
      <c r="G5843" s="1465"/>
      <c r="H5843" s="1465"/>
      <c r="I5843" s="1418"/>
      <c r="J5843" s="1418"/>
      <c r="K5843" s="1418"/>
    </row>
    <row r="5844" spans="1:11" ht="22.5" customHeight="1">
      <c r="A5844" s="1051" t="s">
        <v>27540</v>
      </c>
      <c r="B5844" s="1518" t="s">
        <v>27149</v>
      </c>
      <c r="C5844" s="1050">
        <v>0</v>
      </c>
      <c r="D5844" s="1050">
        <v>3250</v>
      </c>
      <c r="E5844" s="1406">
        <v>11523501.289999999</v>
      </c>
      <c r="F5844" s="1997"/>
      <c r="G5844" s="1500"/>
      <c r="H5844" s="1500"/>
      <c r="I5844" s="1360"/>
      <c r="J5844" s="1360"/>
      <c r="K5844" s="1360"/>
    </row>
    <row r="5845" spans="1:11" s="1023" customFormat="1" ht="22.5" customHeight="1">
      <c r="A5845" s="1407" t="s">
        <v>27540</v>
      </c>
      <c r="B5845" s="1482" t="s">
        <v>27543</v>
      </c>
      <c r="C5845" s="1408">
        <v>30000</v>
      </c>
      <c r="D5845" s="1408">
        <v>0</v>
      </c>
      <c r="E5845" s="1409">
        <v>11553501.289999999</v>
      </c>
      <c r="F5845" s="1559"/>
      <c r="G5845" s="1465"/>
      <c r="H5845" s="1465"/>
      <c r="I5845" s="1418"/>
      <c r="J5845" s="1418"/>
      <c r="K5845" s="1418"/>
    </row>
    <row r="5846" spans="1:11" s="1023" customFormat="1" ht="22.5" customHeight="1">
      <c r="A5846" s="1407" t="s">
        <v>27540</v>
      </c>
      <c r="B5846" s="1482" t="s">
        <v>27544</v>
      </c>
      <c r="C5846" s="1408">
        <v>50000</v>
      </c>
      <c r="D5846" s="1408">
        <v>0</v>
      </c>
      <c r="E5846" s="1409">
        <v>11603501.289999999</v>
      </c>
      <c r="F5846" s="1559"/>
      <c r="G5846" s="1465"/>
      <c r="H5846" s="1465"/>
      <c r="I5846" s="1418"/>
      <c r="J5846" s="1418"/>
      <c r="K5846" s="1418"/>
    </row>
    <row r="5847" spans="1:11" s="1023" customFormat="1" ht="22.5" customHeight="1">
      <c r="A5847" s="1407" t="s">
        <v>27540</v>
      </c>
      <c r="B5847" s="1482" t="s">
        <v>25693</v>
      </c>
      <c r="C5847" s="1408">
        <v>85000</v>
      </c>
      <c r="D5847" s="1408">
        <v>0</v>
      </c>
      <c r="E5847" s="1409">
        <v>11688501.289999999</v>
      </c>
      <c r="F5847" s="1559"/>
      <c r="G5847" s="1474"/>
      <c r="H5847" s="1474"/>
      <c r="I5847" s="1431"/>
      <c r="J5847" s="1431"/>
      <c r="K5847" s="1431"/>
    </row>
    <row r="5848" spans="1:11" s="1023" customFormat="1" ht="22.5" customHeight="1">
      <c r="A5848" s="1501">
        <v>44949.489583333336</v>
      </c>
      <c r="B5848" s="1482" t="s">
        <v>27554</v>
      </c>
      <c r="C5848" s="1408">
        <v>5000</v>
      </c>
      <c r="D5848" s="1408">
        <v>0</v>
      </c>
      <c r="E5848" s="1409">
        <v>11693501.289999999</v>
      </c>
      <c r="F5848" s="1559"/>
      <c r="G5848" s="1472"/>
      <c r="H5848" s="1472"/>
      <c r="I5848" s="1410"/>
      <c r="J5848" s="1410"/>
      <c r="K5848" s="1410"/>
    </row>
    <row r="5849" spans="1:11" s="1023" customFormat="1" ht="22.5" customHeight="1">
      <c r="A5849" s="1407" t="s">
        <v>27550</v>
      </c>
      <c r="B5849" s="1482" t="s">
        <v>27555</v>
      </c>
      <c r="C5849" s="1408">
        <v>25000</v>
      </c>
      <c r="D5849" s="1408">
        <v>0</v>
      </c>
      <c r="E5849" s="1409">
        <v>11718501.289999999</v>
      </c>
      <c r="F5849" s="1559"/>
      <c r="G5849" s="1465"/>
      <c r="H5849" s="1465"/>
      <c r="I5849" s="1418"/>
      <c r="J5849" s="1418"/>
      <c r="K5849" s="1418"/>
    </row>
    <row r="5850" spans="1:11" s="1023" customFormat="1" ht="22.5" customHeight="1">
      <c r="A5850" s="1407" t="s">
        <v>27551</v>
      </c>
      <c r="B5850" s="1482" t="s">
        <v>27556</v>
      </c>
      <c r="C5850" s="1408">
        <v>35000</v>
      </c>
      <c r="D5850" s="1408">
        <v>0</v>
      </c>
      <c r="E5850" s="1409">
        <v>11753501.289999999</v>
      </c>
      <c r="F5850" s="1559"/>
      <c r="G5850" s="1465"/>
      <c r="H5850" s="1465"/>
      <c r="I5850" s="1418"/>
      <c r="J5850" s="1418"/>
      <c r="K5850" s="1418"/>
    </row>
    <row r="5851" spans="1:11" s="1023" customFormat="1" ht="22.5" customHeight="1">
      <c r="A5851" s="1407" t="s">
        <v>27552</v>
      </c>
      <c r="B5851" s="1482" t="s">
        <v>27557</v>
      </c>
      <c r="C5851" s="1408">
        <v>35000</v>
      </c>
      <c r="D5851" s="1408">
        <v>0</v>
      </c>
      <c r="E5851" s="1409">
        <v>11788501.289999999</v>
      </c>
      <c r="F5851" s="1559"/>
      <c r="G5851" s="1465"/>
      <c r="H5851" s="1465"/>
      <c r="I5851" s="1418"/>
      <c r="J5851" s="1418"/>
      <c r="K5851" s="1418"/>
    </row>
    <row r="5852" spans="1:11" s="1023" customFormat="1" ht="22.5" customHeight="1">
      <c r="A5852" s="1407" t="s">
        <v>27553</v>
      </c>
      <c r="B5852" s="1482" t="s">
        <v>27558</v>
      </c>
      <c r="C5852" s="1408">
        <v>40000</v>
      </c>
      <c r="D5852" s="1408">
        <v>0</v>
      </c>
      <c r="E5852" s="1409">
        <v>11828501.289999999</v>
      </c>
      <c r="F5852" s="1559"/>
      <c r="G5852" s="1474"/>
      <c r="H5852" s="1474"/>
      <c r="I5852" s="1431"/>
      <c r="J5852" s="1431"/>
      <c r="K5852" s="1431"/>
    </row>
    <row r="5853" spans="1:11" s="1503" customFormat="1" ht="22.5" customHeight="1">
      <c r="A5853" s="1504" t="s">
        <v>27559</v>
      </c>
      <c r="B5853" s="1755" t="s">
        <v>27564</v>
      </c>
      <c r="C5853" s="1505">
        <v>15000</v>
      </c>
      <c r="D5853" s="1505">
        <v>0</v>
      </c>
      <c r="E5853" s="1406">
        <v>11843501.289999999</v>
      </c>
      <c r="F5853" s="2657"/>
      <c r="G5853" s="1502"/>
      <c r="H5853" s="1502"/>
      <c r="I5853" s="1502"/>
      <c r="J5853" s="1502"/>
      <c r="K5853" s="1502"/>
    </row>
    <row r="5854" spans="1:11" s="1023" customFormat="1" ht="22.5" customHeight="1">
      <c r="A5854" s="1407" t="s">
        <v>27560</v>
      </c>
      <c r="B5854" s="1482" t="s">
        <v>27565</v>
      </c>
      <c r="C5854" s="1408">
        <v>20000</v>
      </c>
      <c r="D5854" s="1408">
        <v>0</v>
      </c>
      <c r="E5854" s="1409">
        <v>11863501.289999999</v>
      </c>
      <c r="F5854" s="1559"/>
      <c r="G5854" s="1465"/>
      <c r="H5854" s="1465"/>
      <c r="I5854" s="1418"/>
      <c r="J5854" s="1418"/>
      <c r="K5854" s="1418"/>
    </row>
    <row r="5855" spans="1:11" s="1023" customFormat="1" ht="22.5" customHeight="1">
      <c r="A5855" s="1407" t="s">
        <v>27561</v>
      </c>
      <c r="B5855" s="1482" t="s">
        <v>27566</v>
      </c>
      <c r="C5855" s="1408">
        <v>40000</v>
      </c>
      <c r="D5855" s="1408">
        <v>0</v>
      </c>
      <c r="E5855" s="1409">
        <v>11903501.289999999</v>
      </c>
      <c r="F5855" s="1559"/>
      <c r="G5855" s="1465"/>
      <c r="H5855" s="1465"/>
      <c r="I5855" s="1418"/>
      <c r="J5855" s="1418"/>
      <c r="K5855" s="1418"/>
    </row>
    <row r="5856" spans="1:11" s="1023" customFormat="1" ht="22.5" customHeight="1">
      <c r="A5856" s="1407" t="s">
        <v>27562</v>
      </c>
      <c r="B5856" s="1482" t="s">
        <v>27567</v>
      </c>
      <c r="C5856" s="1408">
        <v>40000</v>
      </c>
      <c r="D5856" s="1408">
        <v>0</v>
      </c>
      <c r="E5856" s="1409">
        <v>11943501.289999999</v>
      </c>
      <c r="F5856" s="1559"/>
      <c r="G5856" s="1465"/>
      <c r="H5856" s="1465"/>
      <c r="I5856" s="1418"/>
      <c r="J5856" s="1418"/>
      <c r="K5856" s="1418"/>
    </row>
    <row r="5857" spans="1:11" s="1023" customFormat="1" ht="22.5" customHeight="1">
      <c r="A5857" s="1407" t="s">
        <v>27563</v>
      </c>
      <c r="B5857" s="1482" t="s">
        <v>27568</v>
      </c>
      <c r="C5857" s="1408">
        <v>50000</v>
      </c>
      <c r="D5857" s="1408">
        <v>0</v>
      </c>
      <c r="E5857" s="1409">
        <v>11993501.289999999</v>
      </c>
      <c r="F5857" s="1559"/>
      <c r="G5857" s="1474"/>
      <c r="H5857" s="1474"/>
      <c r="I5857" s="1431"/>
      <c r="J5857" s="1431"/>
      <c r="K5857" s="1431"/>
    </row>
    <row r="5858" spans="1:11" s="1023" customFormat="1" ht="22.5" customHeight="1">
      <c r="A5858" s="1407" t="s">
        <v>27571</v>
      </c>
      <c r="B5858" s="1482" t="s">
        <v>27576</v>
      </c>
      <c r="C5858" s="1408">
        <v>5000</v>
      </c>
      <c r="D5858" s="1408">
        <v>0</v>
      </c>
      <c r="E5858" s="1409">
        <v>11998501.289999999</v>
      </c>
      <c r="F5858" s="1541"/>
      <c r="G5858" s="1506"/>
      <c r="H5858" s="1506"/>
      <c r="I5858" s="1478"/>
      <c r="J5858" s="1478"/>
      <c r="K5858" s="1478"/>
    </row>
    <row r="5859" spans="1:11" s="1023" customFormat="1" ht="22.5" customHeight="1">
      <c r="A5859" s="1407" t="s">
        <v>27572</v>
      </c>
      <c r="B5859" s="1482" t="s">
        <v>27577</v>
      </c>
      <c r="C5859" s="1408">
        <v>30000</v>
      </c>
      <c r="D5859" s="1408">
        <v>0</v>
      </c>
      <c r="E5859" s="1409">
        <v>12028501.289999999</v>
      </c>
      <c r="F5859" s="1541"/>
      <c r="G5859" s="1507"/>
      <c r="H5859" s="1507"/>
      <c r="I5859" s="1477"/>
      <c r="J5859" s="1477"/>
      <c r="K5859" s="1477"/>
    </row>
    <row r="5860" spans="1:11" s="1023" customFormat="1" ht="22.5" customHeight="1">
      <c r="A5860" s="1407" t="s">
        <v>27573</v>
      </c>
      <c r="B5860" s="1482" t="s">
        <v>27578</v>
      </c>
      <c r="C5860" s="1408">
        <v>40000</v>
      </c>
      <c r="D5860" s="1408">
        <v>0</v>
      </c>
      <c r="E5860" s="1409">
        <v>12068501.289999999</v>
      </c>
      <c r="F5860" s="1541"/>
      <c r="G5860" s="1507"/>
      <c r="H5860" s="1507"/>
      <c r="I5860" s="1477"/>
      <c r="J5860" s="1477"/>
      <c r="K5860" s="1477"/>
    </row>
    <row r="5861" spans="1:11" s="1023" customFormat="1" ht="22.5" customHeight="1">
      <c r="A5861" s="1407" t="s">
        <v>27574</v>
      </c>
      <c r="B5861" s="1482" t="s">
        <v>27576</v>
      </c>
      <c r="C5861" s="1408">
        <v>40000</v>
      </c>
      <c r="D5861" s="1408">
        <v>0</v>
      </c>
      <c r="E5861" s="1409">
        <v>12108501.289999999</v>
      </c>
      <c r="F5861" s="1541"/>
      <c r="G5861" s="1507"/>
      <c r="H5861" s="1507"/>
      <c r="I5861" s="1477"/>
      <c r="J5861" s="1477"/>
      <c r="K5861" s="1477"/>
    </row>
    <row r="5862" spans="1:11" s="1023" customFormat="1" ht="22.5" customHeight="1">
      <c r="A5862" s="1407" t="s">
        <v>27575</v>
      </c>
      <c r="B5862" s="1483" t="s">
        <v>27579</v>
      </c>
      <c r="C5862" s="1408">
        <v>93000</v>
      </c>
      <c r="D5862" s="1408">
        <v>0</v>
      </c>
      <c r="E5862" s="1409">
        <v>12201501.289999999</v>
      </c>
      <c r="F5862" s="1541"/>
      <c r="G5862" s="1508"/>
      <c r="H5862" s="1508"/>
      <c r="I5862" s="1481"/>
      <c r="J5862" s="1481"/>
      <c r="K5862" s="1481"/>
    </row>
    <row r="5863" spans="1:11" s="1023" customFormat="1" ht="22.5" customHeight="1">
      <c r="A5863" s="1407" t="s">
        <v>27580</v>
      </c>
      <c r="B5863" s="1482" t="s">
        <v>27583</v>
      </c>
      <c r="C5863" s="1408">
        <v>25000</v>
      </c>
      <c r="D5863" s="1408">
        <v>0</v>
      </c>
      <c r="E5863" s="1409">
        <v>12226501.289999999</v>
      </c>
      <c r="F5863" s="1559"/>
      <c r="G5863" s="1472"/>
      <c r="H5863" s="1473"/>
      <c r="I5863" s="1412"/>
      <c r="J5863" s="1412"/>
      <c r="K5863" s="1412"/>
    </row>
    <row r="5864" spans="1:11" s="1023" customFormat="1" ht="22.5" customHeight="1">
      <c r="A5864" s="1407" t="s">
        <v>27581</v>
      </c>
      <c r="B5864" s="1482" t="s">
        <v>27584</v>
      </c>
      <c r="C5864" s="1408">
        <v>25000</v>
      </c>
      <c r="D5864" s="1408">
        <v>0</v>
      </c>
      <c r="E5864" s="1409">
        <v>12251501.289999999</v>
      </c>
      <c r="F5864" s="1559"/>
      <c r="G5864" s="1465"/>
      <c r="H5864" s="1466"/>
      <c r="I5864" s="1412"/>
      <c r="J5864" s="1412"/>
      <c r="K5864" s="1412"/>
    </row>
    <row r="5865" spans="1:11" s="1023" customFormat="1" ht="22.5" customHeight="1">
      <c r="A5865" s="1407" t="s">
        <v>27582</v>
      </c>
      <c r="B5865" s="1482" t="s">
        <v>27585</v>
      </c>
      <c r="C5865" s="1408">
        <v>45000</v>
      </c>
      <c r="D5865" s="1408">
        <v>0</v>
      </c>
      <c r="E5865" s="1409">
        <v>12296501.289999999</v>
      </c>
      <c r="F5865" s="1559"/>
      <c r="G5865" s="1465"/>
      <c r="H5865" s="1466"/>
      <c r="I5865" s="1412"/>
      <c r="J5865" s="1412"/>
      <c r="K5865" s="1412"/>
    </row>
    <row r="5866" spans="1:11" s="1023" customFormat="1" ht="22.5" customHeight="1">
      <c r="A5866" s="1430" t="s">
        <v>27581</v>
      </c>
      <c r="B5866" s="1483" t="s">
        <v>27586</v>
      </c>
      <c r="C5866" s="1408">
        <v>51000</v>
      </c>
      <c r="D5866" s="1408">
        <v>0</v>
      </c>
      <c r="E5866" s="1409">
        <v>12347501.289999999</v>
      </c>
      <c r="F5866" s="1559"/>
      <c r="G5866" s="1474"/>
      <c r="H5866" s="1475"/>
      <c r="I5866" s="1433"/>
      <c r="J5866" s="1433"/>
      <c r="K5866" s="1433"/>
    </row>
    <row r="5867" spans="1:11" s="1023" customFormat="1" ht="22.5" customHeight="1">
      <c r="A5867" s="1407" t="s">
        <v>27596</v>
      </c>
      <c r="B5867" s="1482" t="s">
        <v>27609</v>
      </c>
      <c r="C5867" s="1408">
        <v>35000</v>
      </c>
      <c r="D5867" s="1408">
        <v>0</v>
      </c>
      <c r="E5867" s="1409">
        <v>12382501.289999999</v>
      </c>
      <c r="F5867" s="1559"/>
      <c r="G5867" s="1472"/>
      <c r="H5867" s="1473"/>
      <c r="I5867" s="1412"/>
      <c r="J5867" s="1412"/>
      <c r="K5867" s="1412"/>
    </row>
    <row r="5868" spans="1:11" s="1023" customFormat="1" ht="22.5" customHeight="1">
      <c r="A5868" s="1407" t="s">
        <v>27597</v>
      </c>
      <c r="B5868" s="1482" t="s">
        <v>27610</v>
      </c>
      <c r="C5868" s="1408">
        <v>35000</v>
      </c>
      <c r="D5868" s="1408">
        <v>0</v>
      </c>
      <c r="E5868" s="1409">
        <v>12417501.289999999</v>
      </c>
      <c r="F5868" s="1559"/>
      <c r="G5868" s="1465"/>
      <c r="H5868" s="1466"/>
      <c r="I5868" s="1412"/>
      <c r="J5868" s="1412"/>
      <c r="K5868" s="1412"/>
    </row>
    <row r="5869" spans="1:11" s="1023" customFormat="1" ht="22.5" customHeight="1">
      <c r="A5869" s="1407" t="s">
        <v>27598</v>
      </c>
      <c r="B5869" s="1482" t="s">
        <v>27611</v>
      </c>
      <c r="C5869" s="1408">
        <v>40000</v>
      </c>
      <c r="D5869" s="1408">
        <v>0</v>
      </c>
      <c r="E5869" s="1409">
        <v>12457501.289999999</v>
      </c>
      <c r="F5869" s="1559"/>
      <c r="G5869" s="1465"/>
      <c r="H5869" s="1466"/>
      <c r="I5869" s="1412"/>
      <c r="J5869" s="1412"/>
      <c r="K5869" s="1412"/>
    </row>
    <row r="5870" spans="1:11" s="1023" customFormat="1" ht="22.5" customHeight="1">
      <c r="A5870" s="1407" t="s">
        <v>27599</v>
      </c>
      <c r="B5870" s="1482" t="s">
        <v>27612</v>
      </c>
      <c r="C5870" s="1408">
        <v>40000</v>
      </c>
      <c r="D5870" s="1408">
        <v>0</v>
      </c>
      <c r="E5870" s="1409">
        <v>12497501.289999999</v>
      </c>
      <c r="F5870" s="1559"/>
      <c r="G5870" s="1465"/>
      <c r="H5870" s="1466"/>
      <c r="I5870" s="1412"/>
      <c r="J5870" s="1412"/>
      <c r="K5870" s="1412"/>
    </row>
    <row r="5871" spans="1:11" s="1023" customFormat="1" ht="22.5" customHeight="1">
      <c r="A5871" s="1407" t="s">
        <v>27600</v>
      </c>
      <c r="B5871" s="1482" t="s">
        <v>27613</v>
      </c>
      <c r="C5871" s="1408">
        <v>49000</v>
      </c>
      <c r="D5871" s="1408">
        <v>0</v>
      </c>
      <c r="E5871" s="1409">
        <v>12546501.289999999</v>
      </c>
      <c r="F5871" s="1559"/>
      <c r="G5871" s="1465"/>
      <c r="H5871" s="1466"/>
      <c r="I5871" s="1412"/>
      <c r="J5871" s="1412"/>
      <c r="K5871" s="1412"/>
    </row>
    <row r="5872" spans="1:11" s="1023" customFormat="1" ht="22.5" customHeight="1">
      <c r="A5872" s="1407" t="s">
        <v>27601</v>
      </c>
      <c r="B5872" s="1482" t="s">
        <v>27614</v>
      </c>
      <c r="C5872" s="1408">
        <v>50000</v>
      </c>
      <c r="D5872" s="1408">
        <v>0</v>
      </c>
      <c r="E5872" s="1409">
        <v>12596501.289999999</v>
      </c>
      <c r="F5872" s="1559"/>
      <c r="G5872" s="1465"/>
      <c r="H5872" s="1466"/>
      <c r="I5872" s="1412"/>
      <c r="J5872" s="1412"/>
      <c r="K5872" s="1412"/>
    </row>
    <row r="5873" spans="1:11" s="1023" customFormat="1" ht="22.5" customHeight="1">
      <c r="A5873" s="1407" t="s">
        <v>27602</v>
      </c>
      <c r="B5873" s="1482" t="s">
        <v>27615</v>
      </c>
      <c r="C5873" s="1408">
        <v>50000</v>
      </c>
      <c r="D5873" s="1408">
        <v>0</v>
      </c>
      <c r="E5873" s="1409">
        <v>12646501.289999999</v>
      </c>
      <c r="F5873" s="1559"/>
      <c r="G5873" s="1465"/>
      <c r="H5873" s="1466"/>
      <c r="I5873" s="1412"/>
      <c r="J5873" s="1412"/>
      <c r="K5873" s="1412"/>
    </row>
    <row r="5874" spans="1:11" s="1023" customFormat="1" ht="22.5" customHeight="1">
      <c r="A5874" s="1407" t="s">
        <v>27603</v>
      </c>
      <c r="B5874" s="1482" t="s">
        <v>27616</v>
      </c>
      <c r="C5874" s="1408">
        <v>60000</v>
      </c>
      <c r="D5874" s="1408">
        <v>0</v>
      </c>
      <c r="E5874" s="1409">
        <v>12706501.289999999</v>
      </c>
      <c r="F5874" s="1559"/>
      <c r="G5874" s="1465"/>
      <c r="H5874" s="1466"/>
      <c r="I5874" s="1412"/>
      <c r="J5874" s="1412"/>
      <c r="K5874" s="1412"/>
    </row>
    <row r="5875" spans="1:11" s="1023" customFormat="1" ht="22.5" customHeight="1">
      <c r="A5875" s="1407" t="s">
        <v>27604</v>
      </c>
      <c r="B5875" s="1482" t="s">
        <v>27617</v>
      </c>
      <c r="C5875" s="1408">
        <v>65000</v>
      </c>
      <c r="D5875" s="1408">
        <v>0</v>
      </c>
      <c r="E5875" s="1409">
        <v>12771501.289999999</v>
      </c>
      <c r="F5875" s="1559"/>
      <c r="G5875" s="1465"/>
      <c r="H5875" s="1466"/>
      <c r="I5875" s="1412"/>
      <c r="J5875" s="1412"/>
      <c r="K5875" s="1412"/>
    </row>
    <row r="5876" spans="1:11" s="1023" customFormat="1" ht="22.5" customHeight="1">
      <c r="A5876" s="1407" t="s">
        <v>27605</v>
      </c>
      <c r="B5876" s="1482" t="s">
        <v>27618</v>
      </c>
      <c r="C5876" s="1408">
        <v>70000</v>
      </c>
      <c r="D5876" s="1408">
        <v>0</v>
      </c>
      <c r="E5876" s="1409">
        <v>12841501.289999999</v>
      </c>
      <c r="F5876" s="1559"/>
      <c r="G5876" s="1465"/>
      <c r="H5876" s="1466"/>
      <c r="I5876" s="1412"/>
      <c r="J5876" s="1412"/>
      <c r="K5876" s="1412"/>
    </row>
    <row r="5877" spans="1:11" s="1023" customFormat="1" ht="22.5" customHeight="1">
      <c r="A5877" s="1407" t="s">
        <v>27606</v>
      </c>
      <c r="B5877" s="1482" t="s">
        <v>27619</v>
      </c>
      <c r="C5877" s="1408">
        <v>73000</v>
      </c>
      <c r="D5877" s="1408">
        <v>0</v>
      </c>
      <c r="E5877" s="1409">
        <v>12914501.289999999</v>
      </c>
      <c r="F5877" s="1559"/>
      <c r="G5877" s="1465"/>
      <c r="H5877" s="1466"/>
      <c r="I5877" s="1412"/>
      <c r="J5877" s="1412"/>
      <c r="K5877" s="1412"/>
    </row>
    <row r="5878" spans="1:11" s="1023" customFormat="1" ht="22.5" customHeight="1">
      <c r="A5878" s="1407" t="s">
        <v>27607</v>
      </c>
      <c r="B5878" s="1482" t="s">
        <v>27620</v>
      </c>
      <c r="C5878" s="1408">
        <v>81000</v>
      </c>
      <c r="D5878" s="1408">
        <v>0</v>
      </c>
      <c r="E5878" s="1409">
        <v>12995501.289999999</v>
      </c>
      <c r="F5878" s="1559"/>
      <c r="G5878" s="1465"/>
      <c r="H5878" s="1466"/>
      <c r="I5878" s="1412"/>
      <c r="J5878" s="1412"/>
      <c r="K5878" s="1412"/>
    </row>
    <row r="5879" spans="1:11" s="1023" customFormat="1" ht="22.5" customHeight="1">
      <c r="A5879" s="1430" t="s">
        <v>27608</v>
      </c>
      <c r="B5879" s="1483" t="s">
        <v>27621</v>
      </c>
      <c r="C5879" s="1408">
        <v>100000</v>
      </c>
      <c r="D5879" s="1408">
        <v>0</v>
      </c>
      <c r="E5879" s="1409">
        <v>13095501.289999999</v>
      </c>
      <c r="F5879" s="1559"/>
      <c r="G5879" s="1474"/>
      <c r="H5879" s="1475"/>
      <c r="I5879" s="1433"/>
      <c r="J5879" s="1433"/>
      <c r="K5879" s="1433"/>
    </row>
    <row r="5880" spans="1:11" s="1358" customFormat="1" ht="22.5" customHeight="1">
      <c r="A5880" s="1407" t="s">
        <v>27629</v>
      </c>
      <c r="B5880" s="1482" t="s">
        <v>27621</v>
      </c>
      <c r="C5880" s="1408">
        <v>18000</v>
      </c>
      <c r="D5880" s="1408">
        <v>0</v>
      </c>
      <c r="E5880" s="1409">
        <v>13113501.289999999</v>
      </c>
      <c r="F5880" s="1434"/>
      <c r="G5880" s="1653"/>
      <c r="H5880" s="1434"/>
      <c r="I5880" s="1434"/>
      <c r="J5880" s="1434"/>
      <c r="K5880" s="1434"/>
    </row>
    <row r="5881" spans="1:11" s="1358" customFormat="1" ht="22.5" customHeight="1">
      <c r="A5881" s="1407" t="s">
        <v>27630</v>
      </c>
      <c r="B5881" s="1482" t="s">
        <v>27649</v>
      </c>
      <c r="C5881" s="1408">
        <v>30000</v>
      </c>
      <c r="D5881" s="1408">
        <v>0</v>
      </c>
      <c r="E5881" s="1409">
        <v>13143501.289999999</v>
      </c>
      <c r="F5881" s="1434"/>
      <c r="G5881" s="1653"/>
      <c r="H5881" s="1434"/>
      <c r="I5881" s="1434"/>
      <c r="J5881" s="1434"/>
      <c r="K5881" s="1434"/>
    </row>
    <row r="5882" spans="1:11" s="1358" customFormat="1" ht="22.5" customHeight="1">
      <c r="A5882" s="1420" t="s">
        <v>27631</v>
      </c>
      <c r="B5882" s="1752" t="s">
        <v>27650</v>
      </c>
      <c r="C5882" s="1421">
        <v>30000</v>
      </c>
      <c r="D5882" s="1421">
        <v>0</v>
      </c>
      <c r="E5882" s="1409">
        <v>13173501.289999999</v>
      </c>
      <c r="F5882" s="1434"/>
      <c r="G5882" s="1653"/>
      <c r="H5882" s="1434"/>
      <c r="I5882" s="1434"/>
      <c r="J5882" s="1434"/>
      <c r="K5882" s="1434"/>
    </row>
    <row r="5883" spans="1:11" s="1358" customFormat="1" ht="22.5" customHeight="1">
      <c r="A5883" s="1407" t="s">
        <v>27632</v>
      </c>
      <c r="B5883" s="1482" t="s">
        <v>27651</v>
      </c>
      <c r="C5883" s="1408">
        <v>35000</v>
      </c>
      <c r="D5883" s="1408">
        <v>0</v>
      </c>
      <c r="E5883" s="1409">
        <v>13208501.289999999</v>
      </c>
      <c r="F5883" s="1434"/>
      <c r="G5883" s="1653"/>
      <c r="H5883" s="1434"/>
      <c r="I5883" s="1434"/>
      <c r="J5883" s="1434"/>
      <c r="K5883" s="1434"/>
    </row>
    <row r="5884" spans="1:11" s="1358" customFormat="1" ht="22.5" customHeight="1">
      <c r="A5884" s="1407" t="s">
        <v>27633</v>
      </c>
      <c r="B5884" s="1482" t="s">
        <v>27652</v>
      </c>
      <c r="C5884" s="1408">
        <v>35000</v>
      </c>
      <c r="D5884" s="1408">
        <v>0</v>
      </c>
      <c r="E5884" s="1409">
        <v>13243501.289999999</v>
      </c>
      <c r="F5884" s="1434"/>
      <c r="G5884" s="1653"/>
      <c r="H5884" s="1434"/>
      <c r="I5884" s="1434"/>
      <c r="J5884" s="1434"/>
      <c r="K5884" s="1434"/>
    </row>
    <row r="5885" spans="1:11" s="1358" customFormat="1" ht="22.5" customHeight="1">
      <c r="A5885" s="1407" t="s">
        <v>27634</v>
      </c>
      <c r="B5885" s="1482" t="s">
        <v>27653</v>
      </c>
      <c r="C5885" s="1408">
        <v>35000</v>
      </c>
      <c r="D5885" s="1408">
        <v>0</v>
      </c>
      <c r="E5885" s="1409">
        <v>13278501.289999999</v>
      </c>
      <c r="F5885" s="1434"/>
      <c r="G5885" s="1653"/>
      <c r="H5885" s="1434"/>
      <c r="I5885" s="1434"/>
      <c r="J5885" s="1434"/>
      <c r="K5885" s="1434"/>
    </row>
    <row r="5886" spans="1:11" s="1358" customFormat="1" ht="22.5" customHeight="1">
      <c r="A5886" s="1407" t="s">
        <v>27635</v>
      </c>
      <c r="B5886" s="1482" t="s">
        <v>27654</v>
      </c>
      <c r="C5886" s="1408">
        <v>38000</v>
      </c>
      <c r="D5886" s="1408">
        <v>0</v>
      </c>
      <c r="E5886" s="1409">
        <v>13316501.289999999</v>
      </c>
      <c r="F5886" s="1434"/>
      <c r="G5886" s="1653"/>
      <c r="H5886" s="1434"/>
      <c r="I5886" s="1434"/>
      <c r="J5886" s="1434"/>
      <c r="K5886" s="1434"/>
    </row>
    <row r="5887" spans="1:11" s="1358" customFormat="1" ht="22.5" customHeight="1">
      <c r="A5887" s="1407" t="s">
        <v>27636</v>
      </c>
      <c r="B5887" s="1482" t="s">
        <v>27655</v>
      </c>
      <c r="C5887" s="1408">
        <v>40000</v>
      </c>
      <c r="D5887" s="1408">
        <v>0</v>
      </c>
      <c r="E5887" s="1409">
        <v>13356501.289999999</v>
      </c>
      <c r="F5887" s="1434"/>
      <c r="G5887" s="1653"/>
      <c r="H5887" s="1434"/>
      <c r="I5887" s="1434"/>
      <c r="J5887" s="1434"/>
      <c r="K5887" s="1434"/>
    </row>
    <row r="5888" spans="1:11" s="1358" customFormat="1" ht="22.5" customHeight="1">
      <c r="A5888" s="1407" t="s">
        <v>27637</v>
      </c>
      <c r="B5888" s="1482" t="s">
        <v>27656</v>
      </c>
      <c r="C5888" s="1408">
        <v>42000</v>
      </c>
      <c r="D5888" s="1408">
        <v>0</v>
      </c>
      <c r="E5888" s="1409">
        <v>13398501.289999999</v>
      </c>
      <c r="F5888" s="1434"/>
      <c r="G5888" s="1653"/>
      <c r="H5888" s="1434"/>
      <c r="I5888" s="1434"/>
      <c r="J5888" s="1434"/>
      <c r="K5888" s="1434"/>
    </row>
    <row r="5889" spans="1:11" s="1358" customFormat="1" ht="22.5" customHeight="1">
      <c r="A5889" s="1407" t="s">
        <v>27638</v>
      </c>
      <c r="B5889" s="1482" t="s">
        <v>27657</v>
      </c>
      <c r="C5889" s="1408">
        <v>42000</v>
      </c>
      <c r="D5889" s="1408">
        <v>0</v>
      </c>
      <c r="E5889" s="1409">
        <v>13440501.289999999</v>
      </c>
      <c r="F5889" s="1434"/>
      <c r="G5889" s="1653"/>
      <c r="H5889" s="1434"/>
      <c r="I5889" s="1434"/>
      <c r="J5889" s="1434"/>
      <c r="K5889" s="1434"/>
    </row>
    <row r="5890" spans="1:11" s="1358" customFormat="1" ht="22.5" customHeight="1">
      <c r="A5890" s="1407" t="s">
        <v>27639</v>
      </c>
      <c r="B5890" s="1482" t="s">
        <v>27658</v>
      </c>
      <c r="C5890" s="1408">
        <v>50000</v>
      </c>
      <c r="D5890" s="1408">
        <v>0</v>
      </c>
      <c r="E5890" s="1409">
        <v>13490501.289999999</v>
      </c>
      <c r="F5890" s="1434"/>
      <c r="G5890" s="1653"/>
      <c r="H5890" s="1434"/>
      <c r="I5890" s="1434"/>
      <c r="J5890" s="1434"/>
      <c r="K5890" s="1434"/>
    </row>
    <row r="5891" spans="1:11" s="1358" customFormat="1" ht="22.5" customHeight="1">
      <c r="A5891" s="1407" t="s">
        <v>27640</v>
      </c>
      <c r="B5891" s="1482" t="s">
        <v>27659</v>
      </c>
      <c r="C5891" s="1408">
        <v>60000</v>
      </c>
      <c r="D5891" s="1408">
        <v>0</v>
      </c>
      <c r="E5891" s="1409">
        <v>13550501.289999999</v>
      </c>
      <c r="F5891" s="1434"/>
      <c r="G5891" s="1653"/>
      <c r="H5891" s="1434"/>
      <c r="I5891" s="1434"/>
      <c r="J5891" s="1434"/>
      <c r="K5891" s="1434"/>
    </row>
    <row r="5892" spans="1:11" s="1358" customFormat="1" ht="22.5" customHeight="1">
      <c r="A5892" s="1407" t="s">
        <v>27641</v>
      </c>
      <c r="B5892" s="1482" t="s">
        <v>27660</v>
      </c>
      <c r="C5892" s="1408">
        <v>60000</v>
      </c>
      <c r="D5892" s="1408">
        <v>0</v>
      </c>
      <c r="E5892" s="1409">
        <v>13610501.289999999</v>
      </c>
      <c r="F5892" s="1434"/>
      <c r="G5892" s="1653"/>
      <c r="H5892" s="1434"/>
      <c r="I5892" s="1434"/>
      <c r="J5892" s="1434"/>
      <c r="K5892" s="1434"/>
    </row>
    <row r="5893" spans="1:11" s="1358" customFormat="1" ht="22.5" customHeight="1">
      <c r="A5893" s="1407" t="s">
        <v>27642</v>
      </c>
      <c r="B5893" s="1482" t="s">
        <v>27661</v>
      </c>
      <c r="C5893" s="1408">
        <v>65000</v>
      </c>
      <c r="D5893" s="1408">
        <v>0</v>
      </c>
      <c r="E5893" s="1409">
        <v>13675501.289999999</v>
      </c>
      <c r="F5893" s="1434"/>
      <c r="G5893" s="1653"/>
      <c r="H5893" s="1434"/>
      <c r="I5893" s="1434"/>
      <c r="J5893" s="1434"/>
      <c r="K5893" s="1434"/>
    </row>
    <row r="5894" spans="1:11" s="1358" customFormat="1" ht="22.5" customHeight="1">
      <c r="A5894" s="1407" t="s">
        <v>27643</v>
      </c>
      <c r="B5894" s="1482" t="s">
        <v>27662</v>
      </c>
      <c r="C5894" s="1408">
        <v>69000</v>
      </c>
      <c r="D5894" s="1408">
        <v>0</v>
      </c>
      <c r="E5894" s="1409">
        <v>13744501.289999999</v>
      </c>
      <c r="F5894" s="1434"/>
      <c r="G5894" s="1653"/>
      <c r="H5894" s="1434"/>
      <c r="I5894" s="1434"/>
      <c r="J5894" s="1434"/>
      <c r="K5894" s="1434"/>
    </row>
    <row r="5895" spans="1:11" s="1358" customFormat="1" ht="22.5" customHeight="1">
      <c r="A5895" s="1407" t="s">
        <v>27638</v>
      </c>
      <c r="B5895" s="1482" t="s">
        <v>27663</v>
      </c>
      <c r="C5895" s="1408">
        <v>70000</v>
      </c>
      <c r="D5895" s="1408">
        <v>0</v>
      </c>
      <c r="E5895" s="1409">
        <v>13814501.289999999</v>
      </c>
      <c r="F5895" s="1434"/>
      <c r="G5895" s="1653"/>
      <c r="H5895" s="1434"/>
      <c r="I5895" s="1434"/>
      <c r="J5895" s="1434"/>
      <c r="K5895" s="1434"/>
    </row>
    <row r="5896" spans="1:11" s="1358" customFormat="1" ht="22.5" customHeight="1">
      <c r="A5896" s="1407" t="s">
        <v>27644</v>
      </c>
      <c r="B5896" s="1482" t="s">
        <v>27664</v>
      </c>
      <c r="C5896" s="1408">
        <v>73000</v>
      </c>
      <c r="D5896" s="1408">
        <v>0</v>
      </c>
      <c r="E5896" s="1409">
        <v>13887501.289999999</v>
      </c>
      <c r="F5896" s="1434"/>
      <c r="G5896" s="1653"/>
      <c r="H5896" s="1434"/>
      <c r="I5896" s="1434"/>
      <c r="J5896" s="1434"/>
      <c r="K5896" s="1434"/>
    </row>
    <row r="5897" spans="1:11" s="1358" customFormat="1" ht="22.5" customHeight="1">
      <c r="A5897" s="1407" t="s">
        <v>27645</v>
      </c>
      <c r="B5897" s="1482" t="s">
        <v>27665</v>
      </c>
      <c r="C5897" s="1408">
        <v>80000</v>
      </c>
      <c r="D5897" s="1408">
        <v>0</v>
      </c>
      <c r="E5897" s="1409">
        <v>13967501.289999999</v>
      </c>
      <c r="F5897" s="1434"/>
      <c r="G5897" s="1653"/>
      <c r="H5897" s="1434"/>
      <c r="I5897" s="1434"/>
      <c r="J5897" s="1434"/>
      <c r="K5897" s="1434"/>
    </row>
    <row r="5898" spans="1:11" s="1358" customFormat="1" ht="22.5" customHeight="1">
      <c r="A5898" s="1407" t="s">
        <v>27646</v>
      </c>
      <c r="B5898" s="1482" t="s">
        <v>27666</v>
      </c>
      <c r="C5898" s="1408">
        <v>80000</v>
      </c>
      <c r="D5898" s="1408">
        <v>0</v>
      </c>
      <c r="E5898" s="1409">
        <v>14047501.289999999</v>
      </c>
      <c r="F5898" s="1434"/>
      <c r="G5898" s="1653"/>
      <c r="H5898" s="1434"/>
      <c r="I5898" s="1434"/>
      <c r="J5898" s="1434"/>
      <c r="K5898" s="1434"/>
    </row>
    <row r="5899" spans="1:11" s="1358" customFormat="1" ht="22.5" customHeight="1">
      <c r="A5899" s="1407" t="s">
        <v>27647</v>
      </c>
      <c r="B5899" s="1482" t="s">
        <v>27667</v>
      </c>
      <c r="C5899" s="1408">
        <v>85000</v>
      </c>
      <c r="D5899" s="1408">
        <v>0</v>
      </c>
      <c r="E5899" s="1409">
        <v>14132501.289999999</v>
      </c>
      <c r="F5899" s="1434"/>
      <c r="G5899" s="1653"/>
      <c r="H5899" s="1434"/>
      <c r="I5899" s="1434"/>
      <c r="J5899" s="1434"/>
      <c r="K5899" s="1434"/>
    </row>
    <row r="5900" spans="1:11" s="1358" customFormat="1" ht="22.5" customHeight="1">
      <c r="A5900" s="1407" t="s">
        <v>27648</v>
      </c>
      <c r="B5900" s="1482" t="s">
        <v>27668</v>
      </c>
      <c r="C5900" s="1408">
        <v>90000</v>
      </c>
      <c r="D5900" s="1408">
        <v>0</v>
      </c>
      <c r="E5900" s="1409">
        <v>14222501.289999999</v>
      </c>
      <c r="F5900" s="1434"/>
      <c r="G5900" s="1653"/>
      <c r="H5900" s="1434"/>
      <c r="I5900" s="1434"/>
      <c r="J5900" s="1434"/>
      <c r="K5900" s="1434"/>
    </row>
    <row r="5901" spans="1:11" s="1358" customFormat="1" ht="22.5" customHeight="1">
      <c r="A5901" s="1407" t="s">
        <v>27673</v>
      </c>
      <c r="B5901" s="1482" t="s">
        <v>27685</v>
      </c>
      <c r="C5901" s="1408">
        <v>26.88</v>
      </c>
      <c r="D5901" s="1408">
        <v>0</v>
      </c>
      <c r="E5901" s="1409">
        <v>14222528.17</v>
      </c>
      <c r="F5901" s="1434"/>
      <c r="G5901" s="1653"/>
      <c r="H5901" s="1434"/>
      <c r="I5901" s="1434"/>
      <c r="J5901" s="1434"/>
      <c r="K5901" s="1434"/>
    </row>
    <row r="5902" spans="1:11" s="1358" customFormat="1" ht="22.5" customHeight="1">
      <c r="A5902" s="1407" t="s">
        <v>27674</v>
      </c>
      <c r="B5902" s="1482" t="s">
        <v>27685</v>
      </c>
      <c r="C5902" s="1408">
        <v>26.88</v>
      </c>
      <c r="D5902" s="1408">
        <v>0</v>
      </c>
      <c r="E5902" s="1409">
        <v>14222555.050000001</v>
      </c>
      <c r="F5902" s="1434"/>
      <c r="G5902" s="1653"/>
      <c r="H5902" s="1434"/>
      <c r="I5902" s="1434"/>
      <c r="J5902" s="1434"/>
      <c r="K5902" s="1434"/>
    </row>
    <row r="5903" spans="1:11" s="1358" customFormat="1" ht="22.5" customHeight="1">
      <c r="A5903" s="1407" t="s">
        <v>27675</v>
      </c>
      <c r="B5903" s="1482" t="s">
        <v>27685</v>
      </c>
      <c r="C5903" s="1408">
        <v>26.88</v>
      </c>
      <c r="D5903" s="1408">
        <v>0</v>
      </c>
      <c r="E5903" s="1409">
        <v>14222581.93</v>
      </c>
      <c r="F5903" s="1434"/>
      <c r="G5903" s="1653"/>
      <c r="H5903" s="1434"/>
      <c r="I5903" s="1434"/>
      <c r="J5903" s="1434"/>
      <c r="K5903" s="1434"/>
    </row>
    <row r="5904" spans="1:11" s="1358" customFormat="1" ht="22.5" customHeight="1">
      <c r="A5904" s="1407" t="s">
        <v>27676</v>
      </c>
      <c r="B5904" s="1482" t="s">
        <v>27685</v>
      </c>
      <c r="C5904" s="1408">
        <v>26.88</v>
      </c>
      <c r="D5904" s="1408">
        <v>0</v>
      </c>
      <c r="E5904" s="1409">
        <v>14222608.810000001</v>
      </c>
      <c r="F5904" s="1434"/>
      <c r="G5904" s="1653"/>
      <c r="H5904" s="1434"/>
      <c r="I5904" s="1434"/>
      <c r="J5904" s="1434"/>
      <c r="K5904" s="1434"/>
    </row>
    <row r="5905" spans="1:11" s="1358" customFormat="1" ht="22.5" customHeight="1">
      <c r="A5905" s="1407" t="s">
        <v>27677</v>
      </c>
      <c r="B5905" s="1482" t="s">
        <v>27686</v>
      </c>
      <c r="C5905" s="1408">
        <v>15000</v>
      </c>
      <c r="D5905" s="1408">
        <v>0</v>
      </c>
      <c r="E5905" s="1409">
        <v>14237608.810000001</v>
      </c>
      <c r="F5905" s="1434"/>
      <c r="G5905" s="1653"/>
      <c r="H5905" s="1434"/>
      <c r="I5905" s="1434"/>
      <c r="J5905" s="1434"/>
      <c r="K5905" s="1434"/>
    </row>
    <row r="5906" spans="1:11" s="1358" customFormat="1" ht="22.5" customHeight="1">
      <c r="A5906" s="1407" t="s">
        <v>27678</v>
      </c>
      <c r="B5906" s="1482" t="s">
        <v>27686</v>
      </c>
      <c r="C5906" s="1408">
        <v>20000</v>
      </c>
      <c r="D5906" s="1408">
        <v>0</v>
      </c>
      <c r="E5906" s="1409">
        <v>14257608.810000001</v>
      </c>
      <c r="F5906" s="1434"/>
      <c r="G5906" s="1653"/>
      <c r="H5906" s="1434"/>
      <c r="I5906" s="1434"/>
      <c r="J5906" s="1434"/>
      <c r="K5906" s="1434"/>
    </row>
    <row r="5907" spans="1:11" s="1358" customFormat="1" ht="22.5" customHeight="1">
      <c r="A5907" s="1407" t="s">
        <v>27679</v>
      </c>
      <c r="B5907" s="1482" t="s">
        <v>27687</v>
      </c>
      <c r="C5907" s="1408">
        <v>30000</v>
      </c>
      <c r="D5907" s="1408">
        <v>0</v>
      </c>
      <c r="E5907" s="1409">
        <v>14287608.810000001</v>
      </c>
      <c r="F5907" s="1434"/>
      <c r="G5907" s="1653"/>
      <c r="H5907" s="1434"/>
      <c r="I5907" s="1434"/>
      <c r="J5907" s="1434"/>
      <c r="K5907" s="1434"/>
    </row>
    <row r="5908" spans="1:11" s="1358" customFormat="1" ht="22.5" customHeight="1">
      <c r="A5908" s="1407" t="s">
        <v>27673</v>
      </c>
      <c r="B5908" s="1482" t="s">
        <v>27688</v>
      </c>
      <c r="C5908" s="1408">
        <v>30000</v>
      </c>
      <c r="D5908" s="1408">
        <v>0</v>
      </c>
      <c r="E5908" s="1409">
        <v>14317608.810000001</v>
      </c>
      <c r="F5908" s="1434"/>
      <c r="G5908" s="1653"/>
      <c r="H5908" s="1434"/>
      <c r="I5908" s="1434"/>
      <c r="J5908" s="1434"/>
      <c r="K5908" s="1434"/>
    </row>
    <row r="5909" spans="1:11" s="1358" customFormat="1" ht="22.5" customHeight="1">
      <c r="A5909" s="1407" t="s">
        <v>27674</v>
      </c>
      <c r="B5909" s="1482" t="s">
        <v>27688</v>
      </c>
      <c r="C5909" s="1408">
        <v>30000</v>
      </c>
      <c r="D5909" s="1408">
        <v>0</v>
      </c>
      <c r="E5909" s="1409">
        <v>14347608.810000001</v>
      </c>
      <c r="F5909" s="1434"/>
      <c r="G5909" s="1653"/>
      <c r="H5909" s="1434"/>
      <c r="I5909" s="1434"/>
      <c r="J5909" s="1434"/>
      <c r="K5909" s="1434"/>
    </row>
    <row r="5910" spans="1:11" s="1358" customFormat="1" ht="22.5" customHeight="1">
      <c r="A5910" s="1407" t="s">
        <v>27680</v>
      </c>
      <c r="B5910" s="1482" t="s">
        <v>27689</v>
      </c>
      <c r="C5910" s="1408">
        <v>30000</v>
      </c>
      <c r="D5910" s="1408">
        <v>0</v>
      </c>
      <c r="E5910" s="1409">
        <v>14377608.810000001</v>
      </c>
      <c r="F5910" s="1434"/>
      <c r="G5910" s="1653"/>
      <c r="H5910" s="1434"/>
      <c r="I5910" s="1434"/>
      <c r="J5910" s="1434"/>
      <c r="K5910" s="1434"/>
    </row>
    <row r="5911" spans="1:11" s="1358" customFormat="1" ht="22.5" customHeight="1">
      <c r="A5911" s="1407" t="s">
        <v>27675</v>
      </c>
      <c r="B5911" s="1482" t="s">
        <v>27688</v>
      </c>
      <c r="C5911" s="1408">
        <v>30000</v>
      </c>
      <c r="D5911" s="1408">
        <v>0</v>
      </c>
      <c r="E5911" s="1409">
        <v>14407608.810000001</v>
      </c>
      <c r="F5911" s="1434"/>
      <c r="G5911" s="1653"/>
      <c r="H5911" s="1434"/>
      <c r="I5911" s="1434"/>
      <c r="J5911" s="1434"/>
      <c r="K5911" s="1434"/>
    </row>
    <row r="5912" spans="1:11" s="1358" customFormat="1" ht="22.5" customHeight="1">
      <c r="A5912" s="1407" t="s">
        <v>27676</v>
      </c>
      <c r="B5912" s="1482" t="s">
        <v>27688</v>
      </c>
      <c r="C5912" s="1408">
        <v>30000</v>
      </c>
      <c r="D5912" s="1408">
        <v>0</v>
      </c>
      <c r="E5912" s="1409">
        <v>14437608.810000001</v>
      </c>
      <c r="F5912" s="1434"/>
      <c r="G5912" s="1653"/>
      <c r="H5912" s="1434"/>
      <c r="I5912" s="1434"/>
      <c r="J5912" s="1434"/>
      <c r="K5912" s="1434"/>
    </row>
    <row r="5913" spans="1:11" s="1358" customFormat="1" ht="22.5" customHeight="1">
      <c r="A5913" s="1407" t="s">
        <v>27681</v>
      </c>
      <c r="B5913" s="1482" t="s">
        <v>27690</v>
      </c>
      <c r="C5913" s="1408">
        <v>35000</v>
      </c>
      <c r="D5913" s="1408">
        <v>0</v>
      </c>
      <c r="E5913" s="1409">
        <v>14472608.810000001</v>
      </c>
      <c r="F5913" s="1434"/>
      <c r="G5913" s="1653"/>
      <c r="H5913" s="1434"/>
      <c r="I5913" s="1434"/>
      <c r="J5913" s="1434"/>
      <c r="K5913" s="1434"/>
    </row>
    <row r="5914" spans="1:11" s="1358" customFormat="1" ht="22.5" customHeight="1">
      <c r="A5914" s="1407" t="s">
        <v>27682</v>
      </c>
      <c r="B5914" s="1482" t="s">
        <v>27691</v>
      </c>
      <c r="C5914" s="1408">
        <v>35000</v>
      </c>
      <c r="D5914" s="1408">
        <v>0</v>
      </c>
      <c r="E5914" s="1409">
        <v>14507608.810000001</v>
      </c>
      <c r="F5914" s="1434"/>
      <c r="G5914" s="1653"/>
      <c r="H5914" s="1434"/>
      <c r="I5914" s="1434"/>
      <c r="J5914" s="1434"/>
      <c r="K5914" s="1434"/>
    </row>
    <row r="5915" spans="1:11" s="1358" customFormat="1" ht="22.5" customHeight="1">
      <c r="A5915" s="1407" t="s">
        <v>27683</v>
      </c>
      <c r="B5915" s="1482" t="s">
        <v>27692</v>
      </c>
      <c r="C5915" s="1408">
        <v>75000</v>
      </c>
      <c r="D5915" s="1408">
        <v>0</v>
      </c>
      <c r="E5915" s="1409">
        <v>14582608.810000001</v>
      </c>
      <c r="F5915" s="1434"/>
      <c r="G5915" s="1653"/>
      <c r="H5915" s="1434"/>
      <c r="I5915" s="1434"/>
      <c r="J5915" s="1434"/>
      <c r="K5915" s="1434"/>
    </row>
    <row r="5916" spans="1:11" s="1358" customFormat="1" ht="22.5" customHeight="1">
      <c r="A5916" s="1407" t="s">
        <v>27673</v>
      </c>
      <c r="B5916" s="1482" t="s">
        <v>27693</v>
      </c>
      <c r="C5916" s="1408">
        <v>0</v>
      </c>
      <c r="D5916" s="1408">
        <v>26.88</v>
      </c>
      <c r="E5916" s="1409">
        <v>14582581.93</v>
      </c>
      <c r="F5916" s="1434"/>
      <c r="G5916" s="1653"/>
      <c r="H5916" s="1434"/>
      <c r="I5916" s="1434"/>
      <c r="J5916" s="1434"/>
      <c r="K5916" s="1434"/>
    </row>
    <row r="5917" spans="1:11" s="1358" customFormat="1" ht="22.5" customHeight="1">
      <c r="A5917" s="1407" t="s">
        <v>27673</v>
      </c>
      <c r="B5917" s="1482" t="s">
        <v>26870</v>
      </c>
      <c r="C5917" s="1408">
        <v>0</v>
      </c>
      <c r="D5917" s="1408">
        <v>26.88</v>
      </c>
      <c r="E5917" s="1409">
        <v>14582555.050000001</v>
      </c>
      <c r="F5917" s="1434"/>
      <c r="G5917" s="1653"/>
      <c r="H5917" s="1434"/>
      <c r="I5917" s="1434"/>
      <c r="J5917" s="1434"/>
      <c r="K5917" s="1434"/>
    </row>
    <row r="5918" spans="1:11" s="1358" customFormat="1" ht="22.5" customHeight="1">
      <c r="A5918" s="1407" t="s">
        <v>27673</v>
      </c>
      <c r="B5918" s="1482" t="s">
        <v>27694</v>
      </c>
      <c r="C5918" s="1408">
        <v>0</v>
      </c>
      <c r="D5918" s="1408">
        <v>26.88</v>
      </c>
      <c r="E5918" s="1409">
        <v>14582528.17</v>
      </c>
      <c r="F5918" s="1434"/>
      <c r="G5918" s="1653"/>
      <c r="H5918" s="1434"/>
      <c r="I5918" s="1434"/>
      <c r="J5918" s="1434"/>
      <c r="K5918" s="1434"/>
    </row>
    <row r="5919" spans="1:11" s="1358" customFormat="1" ht="22.5" customHeight="1">
      <c r="A5919" s="1407" t="s">
        <v>27673</v>
      </c>
      <c r="B5919" s="1482" t="s">
        <v>27695</v>
      </c>
      <c r="C5919" s="1408">
        <v>0</v>
      </c>
      <c r="D5919" s="1408">
        <v>26.88</v>
      </c>
      <c r="E5919" s="1409">
        <v>14582501.289999999</v>
      </c>
      <c r="F5919" s="1434"/>
      <c r="G5919" s="1653"/>
      <c r="H5919" s="1434"/>
      <c r="I5919" s="1434"/>
      <c r="J5919" s="1434"/>
      <c r="K5919" s="1434"/>
    </row>
    <row r="5920" spans="1:11" s="1358" customFormat="1" ht="22.5" customHeight="1">
      <c r="A5920" s="1407" t="s">
        <v>27674</v>
      </c>
      <c r="B5920" s="1482" t="s">
        <v>27694</v>
      </c>
      <c r="C5920" s="1408">
        <v>0</v>
      </c>
      <c r="D5920" s="1408">
        <v>26.88</v>
      </c>
      <c r="E5920" s="1409">
        <v>14582474.41</v>
      </c>
      <c r="F5920" s="1434"/>
      <c r="G5920" s="1653"/>
      <c r="H5920" s="1434"/>
      <c r="I5920" s="1434"/>
      <c r="J5920" s="1434"/>
      <c r="K5920" s="1434"/>
    </row>
    <row r="5921" spans="1:11" s="1358" customFormat="1" ht="22.5" customHeight="1">
      <c r="A5921" s="1407" t="s">
        <v>27675</v>
      </c>
      <c r="B5921" s="1482" t="s">
        <v>27694</v>
      </c>
      <c r="C5921" s="1408">
        <v>0</v>
      </c>
      <c r="D5921" s="1408">
        <v>26.88</v>
      </c>
      <c r="E5921" s="1409">
        <v>14582447.529999999</v>
      </c>
      <c r="F5921" s="1434"/>
      <c r="G5921" s="1653"/>
      <c r="H5921" s="1434"/>
      <c r="I5921" s="1434"/>
      <c r="J5921" s="1434"/>
      <c r="K5921" s="1434"/>
    </row>
    <row r="5922" spans="1:11" s="1358" customFormat="1" ht="22.5" customHeight="1">
      <c r="A5922" s="1407" t="s">
        <v>27676</v>
      </c>
      <c r="B5922" s="1482" t="s">
        <v>27694</v>
      </c>
      <c r="C5922" s="1408">
        <v>0</v>
      </c>
      <c r="D5922" s="1408">
        <v>26.88</v>
      </c>
      <c r="E5922" s="1409">
        <v>14582420.65</v>
      </c>
      <c r="F5922" s="1434"/>
      <c r="G5922" s="1653"/>
      <c r="H5922" s="1434"/>
      <c r="I5922" s="1434"/>
      <c r="J5922" s="1434"/>
      <c r="K5922" s="1434"/>
    </row>
    <row r="5923" spans="1:11" s="1358" customFormat="1" ht="22.5" customHeight="1">
      <c r="A5923" s="1407" t="s">
        <v>27673</v>
      </c>
      <c r="B5923" s="1482" t="s">
        <v>27696</v>
      </c>
      <c r="C5923" s="1408">
        <v>0</v>
      </c>
      <c r="D5923" s="1408">
        <v>53.75</v>
      </c>
      <c r="E5923" s="1409">
        <v>14582366.9</v>
      </c>
      <c r="F5923" s="1434"/>
      <c r="G5923" s="1653"/>
      <c r="H5923" s="1434"/>
      <c r="I5923" s="1434"/>
      <c r="J5923" s="1434"/>
      <c r="K5923" s="1434"/>
    </row>
    <row r="5924" spans="1:11" s="1358" customFormat="1" ht="22.5" customHeight="1">
      <c r="A5924" s="1407" t="s">
        <v>27673</v>
      </c>
      <c r="B5924" s="1482" t="s">
        <v>27697</v>
      </c>
      <c r="C5924" s="1408">
        <v>0</v>
      </c>
      <c r="D5924" s="1408">
        <v>53.75</v>
      </c>
      <c r="E5924" s="1409">
        <v>14582313.15</v>
      </c>
      <c r="F5924" s="1434"/>
      <c r="G5924" s="1653"/>
      <c r="H5924" s="1434"/>
      <c r="I5924" s="1434"/>
      <c r="J5924" s="1434"/>
      <c r="K5924" s="1434"/>
    </row>
    <row r="5925" spans="1:11" s="1358" customFormat="1" ht="22.5" customHeight="1">
      <c r="A5925" s="1407" t="s">
        <v>27673</v>
      </c>
      <c r="B5925" s="1482" t="s">
        <v>27698</v>
      </c>
      <c r="C5925" s="1408">
        <v>0</v>
      </c>
      <c r="D5925" s="1408">
        <v>53.75</v>
      </c>
      <c r="E5925" s="1409">
        <v>14582259.4</v>
      </c>
      <c r="F5925" s="1434"/>
      <c r="G5925" s="1653"/>
      <c r="H5925" s="1434"/>
      <c r="I5925" s="1434"/>
      <c r="J5925" s="1434"/>
      <c r="K5925" s="1434"/>
    </row>
    <row r="5926" spans="1:11" s="1358" customFormat="1" ht="22.5" customHeight="1">
      <c r="A5926" s="1407" t="s">
        <v>27673</v>
      </c>
      <c r="B5926" s="1482" t="s">
        <v>27699</v>
      </c>
      <c r="C5926" s="1408">
        <v>0</v>
      </c>
      <c r="D5926" s="1408">
        <v>53.75</v>
      </c>
      <c r="E5926" s="1409">
        <v>14582205.65</v>
      </c>
      <c r="F5926" s="1434"/>
      <c r="G5926" s="1653"/>
      <c r="H5926" s="1434"/>
      <c r="I5926" s="1434"/>
      <c r="J5926" s="1434"/>
      <c r="K5926" s="1434"/>
    </row>
    <row r="5927" spans="1:11" s="1358" customFormat="1" ht="22.5" customHeight="1">
      <c r="A5927" s="1407" t="s">
        <v>27673</v>
      </c>
      <c r="B5927" s="1482" t="s">
        <v>27700</v>
      </c>
      <c r="C5927" s="1408">
        <v>0</v>
      </c>
      <c r="D5927" s="1408">
        <v>53.75</v>
      </c>
      <c r="E5927" s="1409">
        <v>14582151.9</v>
      </c>
      <c r="F5927" s="1434"/>
      <c r="G5927" s="1653"/>
      <c r="H5927" s="1434"/>
      <c r="I5927" s="1434"/>
      <c r="J5927" s="1434"/>
      <c r="K5927" s="1434"/>
    </row>
    <row r="5928" spans="1:11" s="1358" customFormat="1" ht="22.5" customHeight="1">
      <c r="A5928" s="1407" t="s">
        <v>27684</v>
      </c>
      <c r="B5928" s="1482" t="s">
        <v>27149</v>
      </c>
      <c r="C5928" s="1408">
        <v>0</v>
      </c>
      <c r="D5928" s="1408">
        <v>2550</v>
      </c>
      <c r="E5928" s="1409">
        <v>14579601.9</v>
      </c>
      <c r="F5928" s="1434"/>
      <c r="G5928" s="1653"/>
      <c r="H5928" s="1434"/>
      <c r="I5928" s="1434"/>
      <c r="J5928" s="1434"/>
      <c r="K5928" s="1434"/>
    </row>
    <row r="5929" spans="1:11" s="1358" customFormat="1" ht="22.5" customHeight="1">
      <c r="A5929" s="1407" t="s">
        <v>27673</v>
      </c>
      <c r="B5929" s="1482" t="s">
        <v>27701</v>
      </c>
      <c r="C5929" s="1408">
        <v>0</v>
      </c>
      <c r="D5929" s="1408">
        <v>5400</v>
      </c>
      <c r="E5929" s="1409">
        <v>14574201.9</v>
      </c>
      <c r="F5929" s="1434"/>
      <c r="G5929" s="1653"/>
      <c r="H5929" s="1434"/>
      <c r="I5929" s="1434"/>
      <c r="J5929" s="1434"/>
      <c r="K5929" s="1434"/>
    </row>
    <row r="5930" spans="1:11" s="1358" customFormat="1" ht="22.5" customHeight="1">
      <c r="A5930" s="1407" t="s">
        <v>27673</v>
      </c>
      <c r="B5930" s="1482" t="s">
        <v>26871</v>
      </c>
      <c r="C5930" s="1408">
        <v>0</v>
      </c>
      <c r="D5930" s="1408">
        <v>10000</v>
      </c>
      <c r="E5930" s="1409">
        <v>14564201.9</v>
      </c>
      <c r="F5930" s="1434"/>
      <c r="G5930" s="1653"/>
      <c r="H5930" s="1434"/>
      <c r="I5930" s="1434"/>
      <c r="J5930" s="1434"/>
      <c r="K5930" s="1434"/>
    </row>
    <row r="5931" spans="1:11" s="1358" customFormat="1" ht="22.5" customHeight="1">
      <c r="A5931" s="1407" t="s">
        <v>27673</v>
      </c>
      <c r="B5931" s="1482" t="s">
        <v>27702</v>
      </c>
      <c r="C5931" s="1408">
        <v>0</v>
      </c>
      <c r="D5931" s="1408">
        <v>30000</v>
      </c>
      <c r="E5931" s="1409">
        <v>14534201.9</v>
      </c>
      <c r="F5931" s="1434"/>
      <c r="G5931" s="1653"/>
      <c r="H5931" s="1434"/>
      <c r="I5931" s="1434"/>
      <c r="J5931" s="1434"/>
      <c r="K5931" s="1434"/>
    </row>
    <row r="5932" spans="1:11" s="1358" customFormat="1" ht="22.5" customHeight="1">
      <c r="A5932" s="1407" t="s">
        <v>27674</v>
      </c>
      <c r="B5932" s="1482" t="s">
        <v>27702</v>
      </c>
      <c r="C5932" s="1408">
        <v>0</v>
      </c>
      <c r="D5932" s="1408">
        <v>30000</v>
      </c>
      <c r="E5932" s="1409">
        <v>14504201.9</v>
      </c>
      <c r="F5932" s="1434"/>
      <c r="G5932" s="1653"/>
      <c r="H5932" s="1434"/>
      <c r="I5932" s="1434"/>
      <c r="J5932" s="1434"/>
      <c r="K5932" s="1434"/>
    </row>
    <row r="5933" spans="1:11" s="1358" customFormat="1" ht="22.5" customHeight="1">
      <c r="A5933" s="1407" t="s">
        <v>27675</v>
      </c>
      <c r="B5933" s="1482" t="s">
        <v>27702</v>
      </c>
      <c r="C5933" s="1408">
        <v>0</v>
      </c>
      <c r="D5933" s="1408">
        <v>30000</v>
      </c>
      <c r="E5933" s="1409">
        <v>14474201.9</v>
      </c>
      <c r="F5933" s="1434"/>
      <c r="G5933" s="1653"/>
      <c r="H5933" s="1434"/>
      <c r="I5933" s="1434"/>
      <c r="J5933" s="1434"/>
      <c r="K5933" s="1434"/>
    </row>
    <row r="5934" spans="1:11" s="1358" customFormat="1" ht="22.5" customHeight="1">
      <c r="A5934" s="1407" t="s">
        <v>27676</v>
      </c>
      <c r="B5934" s="1482" t="s">
        <v>27702</v>
      </c>
      <c r="C5934" s="1408">
        <v>0</v>
      </c>
      <c r="D5934" s="1408">
        <v>30000</v>
      </c>
      <c r="E5934" s="1409">
        <v>14444201.9</v>
      </c>
      <c r="F5934" s="1434"/>
      <c r="G5934" s="1653"/>
      <c r="H5934" s="1434"/>
      <c r="I5934" s="1434"/>
      <c r="J5934" s="1434"/>
      <c r="K5934" s="1434"/>
    </row>
    <row r="5935" spans="1:11" s="1358" customFormat="1" ht="22.5" customHeight="1">
      <c r="A5935" s="1407" t="s">
        <v>27673</v>
      </c>
      <c r="B5935" s="1482" t="s">
        <v>27703</v>
      </c>
      <c r="C5935" s="1408">
        <v>0</v>
      </c>
      <c r="D5935" s="1408">
        <v>32000</v>
      </c>
      <c r="E5935" s="1409">
        <v>14412201.9</v>
      </c>
      <c r="F5935" s="1434"/>
      <c r="G5935" s="1653"/>
      <c r="H5935" s="1434"/>
      <c r="I5935" s="1434"/>
      <c r="J5935" s="1434"/>
      <c r="K5935" s="1434"/>
    </row>
    <row r="5936" spans="1:11" s="1358" customFormat="1" ht="22.5" customHeight="1">
      <c r="A5936" s="1407" t="s">
        <v>27673</v>
      </c>
      <c r="B5936" s="1482" t="s">
        <v>27704</v>
      </c>
      <c r="C5936" s="1408">
        <v>0</v>
      </c>
      <c r="D5936" s="1408">
        <v>34000</v>
      </c>
      <c r="E5936" s="1409">
        <v>14378201.9</v>
      </c>
      <c r="F5936" s="1434"/>
      <c r="G5936" s="1653"/>
      <c r="H5936" s="1434"/>
      <c r="I5936" s="1434"/>
      <c r="J5936" s="1434"/>
      <c r="K5936" s="1434"/>
    </row>
    <row r="5937" spans="1:11" s="1358" customFormat="1" ht="22.5" customHeight="1">
      <c r="A5937" s="1407" t="s">
        <v>27673</v>
      </c>
      <c r="B5937" s="1482" t="s">
        <v>27705</v>
      </c>
      <c r="C5937" s="1408">
        <v>0</v>
      </c>
      <c r="D5937" s="1408">
        <v>40000</v>
      </c>
      <c r="E5937" s="1409">
        <v>14338201.9</v>
      </c>
      <c r="F5937" s="1434"/>
      <c r="G5937" s="1653"/>
      <c r="H5937" s="1434"/>
      <c r="I5937" s="1434"/>
      <c r="J5937" s="1434"/>
      <c r="K5937" s="1434"/>
    </row>
    <row r="5938" spans="1:11" s="1358" customFormat="1" ht="22.5" customHeight="1">
      <c r="A5938" s="1407" t="s">
        <v>27673</v>
      </c>
      <c r="B5938" s="1482" t="s">
        <v>27706</v>
      </c>
      <c r="C5938" s="1408">
        <v>0</v>
      </c>
      <c r="D5938" s="1408">
        <v>75793.33</v>
      </c>
      <c r="E5938" s="1409">
        <v>14262408.57</v>
      </c>
      <c r="F5938" s="1434"/>
      <c r="G5938" s="1653"/>
      <c r="H5938" s="1434"/>
      <c r="I5938" s="1434"/>
      <c r="J5938" s="1434"/>
      <c r="K5938" s="1434"/>
    </row>
    <row r="5939" spans="1:11" s="1358" customFormat="1" ht="22.5" customHeight="1">
      <c r="A5939" s="1407" t="s">
        <v>27673</v>
      </c>
      <c r="B5939" s="1482" t="s">
        <v>27707</v>
      </c>
      <c r="C5939" s="1408">
        <v>0</v>
      </c>
      <c r="D5939" s="1408">
        <v>75793.33</v>
      </c>
      <c r="E5939" s="1409">
        <v>14186615.24</v>
      </c>
      <c r="F5939" s="1434"/>
      <c r="G5939" s="1653"/>
      <c r="H5939" s="1434"/>
      <c r="I5939" s="1434"/>
      <c r="J5939" s="1434"/>
      <c r="K5939" s="1434"/>
    </row>
    <row r="5940" spans="1:11" s="1358" customFormat="1" ht="22.5" customHeight="1">
      <c r="A5940" s="1407" t="s">
        <v>27673</v>
      </c>
      <c r="B5940" s="1482" t="s">
        <v>27708</v>
      </c>
      <c r="C5940" s="1408">
        <v>0</v>
      </c>
      <c r="D5940" s="1408">
        <v>109793.33</v>
      </c>
      <c r="E5940" s="1409">
        <v>14076821.91</v>
      </c>
      <c r="F5940" s="1434"/>
      <c r="G5940" s="1653"/>
      <c r="H5940" s="1434"/>
      <c r="I5940" s="1434"/>
      <c r="J5940" s="1434"/>
      <c r="K5940" s="1434"/>
    </row>
    <row r="5941" spans="1:11" s="1358" customFormat="1" ht="22.5" customHeight="1">
      <c r="A5941" s="1407" t="s">
        <v>27673</v>
      </c>
      <c r="B5941" s="1482" t="s">
        <v>27709</v>
      </c>
      <c r="C5941" s="1408">
        <v>0</v>
      </c>
      <c r="D5941" s="1409">
        <v>178000</v>
      </c>
      <c r="E5941" s="1409">
        <v>13898821.91</v>
      </c>
      <c r="F5941" s="1434"/>
      <c r="G5941" s="1653"/>
      <c r="H5941" s="1434"/>
      <c r="I5941" s="1434"/>
      <c r="J5941" s="1434"/>
      <c r="K5941" s="1434"/>
    </row>
    <row r="5942" spans="1:11" s="1358" customFormat="1" ht="22.5" customHeight="1">
      <c r="A5942" s="1407" t="s">
        <v>27673</v>
      </c>
      <c r="B5942" s="1482" t="s">
        <v>27710</v>
      </c>
      <c r="C5942" s="1408">
        <v>0</v>
      </c>
      <c r="D5942" s="1409">
        <v>178660</v>
      </c>
      <c r="E5942" s="1409">
        <v>13720161.91</v>
      </c>
      <c r="F5942" s="1434"/>
      <c r="G5942" s="1653"/>
      <c r="H5942" s="1434"/>
      <c r="I5942" s="1434"/>
      <c r="J5942" s="1434"/>
      <c r="K5942" s="1434"/>
    </row>
    <row r="5943" spans="1:11" s="1358" customFormat="1" ht="22.5" customHeight="1">
      <c r="A5943" s="1407" t="s">
        <v>27673</v>
      </c>
      <c r="B5943" s="1482" t="s">
        <v>27711</v>
      </c>
      <c r="C5943" s="1408">
        <v>0</v>
      </c>
      <c r="D5943" s="1408">
        <v>400000</v>
      </c>
      <c r="E5943" s="1409">
        <v>13320161.91</v>
      </c>
      <c r="F5943" s="1434"/>
      <c r="G5943" s="1653"/>
      <c r="H5943" s="1434"/>
      <c r="I5943" s="1434"/>
      <c r="J5943" s="1434"/>
      <c r="K5943" s="1434"/>
    </row>
    <row r="5944" spans="1:11" s="1358" customFormat="1" ht="22.5" customHeight="1">
      <c r="A5944" s="1407" t="s">
        <v>27673</v>
      </c>
      <c r="B5944" s="1482" t="s">
        <v>27712</v>
      </c>
      <c r="C5944" s="1408">
        <v>0</v>
      </c>
      <c r="D5944" s="1408">
        <v>5000000</v>
      </c>
      <c r="E5944" s="1409">
        <v>8320161.9100000001</v>
      </c>
      <c r="F5944" s="1434"/>
      <c r="G5944" s="1653"/>
      <c r="H5944" s="1434"/>
      <c r="I5944" s="1434"/>
      <c r="J5944" s="1434"/>
      <c r="K5944" s="1434"/>
    </row>
    <row r="5945" spans="1:11" s="1023" customFormat="1" ht="22.5" customHeight="1">
      <c r="A5945" s="1407" t="s">
        <v>27713</v>
      </c>
      <c r="B5945" s="1482" t="s">
        <v>27717</v>
      </c>
      <c r="C5945" s="1408">
        <v>25000</v>
      </c>
      <c r="D5945" s="1408">
        <v>0</v>
      </c>
      <c r="E5945" s="1409">
        <v>8345161.9100000001</v>
      </c>
      <c r="F5945" s="1412"/>
      <c r="G5945" s="1654"/>
      <c r="H5945" s="1412"/>
      <c r="I5945" s="1412"/>
      <c r="J5945" s="1412"/>
      <c r="K5945" s="1412"/>
    </row>
    <row r="5946" spans="1:11" s="1023" customFormat="1" ht="22.5" customHeight="1">
      <c r="A5946" s="1407" t="s">
        <v>27714</v>
      </c>
      <c r="B5946" s="1482" t="s">
        <v>27718</v>
      </c>
      <c r="C5946" s="1408">
        <v>72000</v>
      </c>
      <c r="D5946" s="1408">
        <v>0</v>
      </c>
      <c r="E5946" s="1409">
        <v>8417161.9100000001</v>
      </c>
      <c r="F5946" s="1412"/>
      <c r="G5946" s="1654"/>
      <c r="H5946" s="1412"/>
      <c r="I5946" s="1412"/>
      <c r="J5946" s="1412"/>
      <c r="K5946" s="1412"/>
    </row>
    <row r="5947" spans="1:11" s="1023" customFormat="1" ht="22.5" customHeight="1">
      <c r="A5947" s="1407" t="s">
        <v>27715</v>
      </c>
      <c r="B5947" s="1482" t="s">
        <v>27719</v>
      </c>
      <c r="C5947" s="1408">
        <v>0</v>
      </c>
      <c r="D5947" s="1408">
        <v>10.75</v>
      </c>
      <c r="E5947" s="1409">
        <v>8417151.1600000001</v>
      </c>
      <c r="F5947" s="1412"/>
      <c r="G5947" s="1654"/>
      <c r="H5947" s="1412"/>
      <c r="I5947" s="1412"/>
      <c r="J5947" s="1412"/>
      <c r="K5947" s="1412"/>
    </row>
    <row r="5948" spans="1:11" s="1023" customFormat="1" ht="22.5" customHeight="1">
      <c r="A5948" s="1407" t="s">
        <v>27715</v>
      </c>
      <c r="B5948" s="1482" t="s">
        <v>27720</v>
      </c>
      <c r="C5948" s="1408">
        <v>0</v>
      </c>
      <c r="D5948" s="1408">
        <v>26.88</v>
      </c>
      <c r="E5948" s="1409">
        <v>8417124.2799999993</v>
      </c>
      <c r="F5948" s="1412"/>
      <c r="G5948" s="1654"/>
      <c r="H5948" s="1412"/>
      <c r="I5948" s="1412"/>
      <c r="J5948" s="1412"/>
      <c r="K5948" s="1412"/>
    </row>
    <row r="5949" spans="1:11" s="1023" customFormat="1" ht="22.5" customHeight="1">
      <c r="A5949" s="1407" t="s">
        <v>27715</v>
      </c>
      <c r="B5949" s="1482" t="s">
        <v>27721</v>
      </c>
      <c r="C5949" s="1408">
        <v>0</v>
      </c>
      <c r="D5949" s="1408">
        <v>26.88</v>
      </c>
      <c r="E5949" s="1409">
        <v>8417097.4000000004</v>
      </c>
      <c r="F5949" s="1412"/>
      <c r="G5949" s="1654"/>
      <c r="H5949" s="1412"/>
      <c r="I5949" s="1412"/>
      <c r="J5949" s="1412"/>
      <c r="K5949" s="1412"/>
    </row>
    <row r="5950" spans="1:11" s="1023" customFormat="1" ht="22.5" customHeight="1">
      <c r="A5950" s="1407" t="s">
        <v>27715</v>
      </c>
      <c r="B5950" s="1482" t="s">
        <v>27722</v>
      </c>
      <c r="C5950" s="1408">
        <v>0</v>
      </c>
      <c r="D5950" s="1408">
        <v>26.88</v>
      </c>
      <c r="E5950" s="1409">
        <v>8417070.5199999996</v>
      </c>
      <c r="F5950" s="1412"/>
      <c r="G5950" s="1654"/>
      <c r="H5950" s="1412"/>
      <c r="I5950" s="1412"/>
      <c r="J5950" s="1412"/>
      <c r="K5950" s="1412"/>
    </row>
    <row r="5951" spans="1:11" s="1023" customFormat="1" ht="22.5" customHeight="1">
      <c r="A5951" s="1407" t="s">
        <v>27715</v>
      </c>
      <c r="B5951" s="1482" t="s">
        <v>27723</v>
      </c>
      <c r="C5951" s="1408">
        <v>0</v>
      </c>
      <c r="D5951" s="1408">
        <v>26.88</v>
      </c>
      <c r="E5951" s="1409">
        <v>8417043.6400000006</v>
      </c>
      <c r="F5951" s="1412"/>
      <c r="G5951" s="1654"/>
      <c r="H5951" s="1412"/>
      <c r="I5951" s="1412"/>
      <c r="J5951" s="1412"/>
      <c r="K5951" s="1412"/>
    </row>
    <row r="5952" spans="1:11" s="1023" customFormat="1" ht="22.5" customHeight="1">
      <c r="A5952" s="1407" t="s">
        <v>27715</v>
      </c>
      <c r="B5952" s="1482" t="s">
        <v>27724</v>
      </c>
      <c r="C5952" s="1408">
        <v>0</v>
      </c>
      <c r="D5952" s="1408">
        <v>26.88</v>
      </c>
      <c r="E5952" s="1409">
        <v>8417016.7599999998</v>
      </c>
      <c r="F5952" s="1412"/>
      <c r="G5952" s="1654"/>
      <c r="H5952" s="1412"/>
      <c r="I5952" s="1412"/>
      <c r="J5952" s="1412"/>
      <c r="K5952" s="1412"/>
    </row>
    <row r="5953" spans="1:11" s="1023" customFormat="1" ht="22.5" customHeight="1">
      <c r="A5953" s="1407" t="s">
        <v>27715</v>
      </c>
      <c r="B5953" s="1482" t="s">
        <v>27725</v>
      </c>
      <c r="C5953" s="1408">
        <v>0</v>
      </c>
      <c r="D5953" s="1408">
        <v>26.88</v>
      </c>
      <c r="E5953" s="1409">
        <v>8416989.8800000008</v>
      </c>
      <c r="F5953" s="1412"/>
      <c r="G5953" s="1654"/>
      <c r="H5953" s="1412"/>
      <c r="I5953" s="1412"/>
      <c r="J5953" s="1412"/>
      <c r="K5953" s="1412"/>
    </row>
    <row r="5954" spans="1:11" s="1023" customFormat="1" ht="22.5" customHeight="1">
      <c r="A5954" s="1407" t="s">
        <v>27715</v>
      </c>
      <c r="B5954" s="1482" t="s">
        <v>27726</v>
      </c>
      <c r="C5954" s="1408">
        <v>0</v>
      </c>
      <c r="D5954" s="1408">
        <v>5000</v>
      </c>
      <c r="E5954" s="1409">
        <v>8411989.8800000008</v>
      </c>
      <c r="F5954" s="1412"/>
      <c r="G5954" s="1654"/>
      <c r="H5954" s="1412"/>
      <c r="I5954" s="1412"/>
      <c r="J5954" s="1412"/>
      <c r="K5954" s="1412"/>
    </row>
    <row r="5955" spans="1:11" s="1023" customFormat="1" ht="22.5" customHeight="1">
      <c r="A5955" s="1407" t="s">
        <v>27715</v>
      </c>
      <c r="B5955" s="1482" t="s">
        <v>27727</v>
      </c>
      <c r="C5955" s="1408">
        <v>0</v>
      </c>
      <c r="D5955" s="1408">
        <v>15000</v>
      </c>
      <c r="E5955" s="1409">
        <v>8396989.8800000008</v>
      </c>
      <c r="F5955" s="1412"/>
      <c r="G5955" s="1654"/>
      <c r="H5955" s="1412"/>
      <c r="I5955" s="1412"/>
      <c r="J5955" s="1412"/>
      <c r="K5955" s="1412"/>
    </row>
    <row r="5956" spans="1:11" s="1023" customFormat="1" ht="22.5" customHeight="1">
      <c r="A5956" s="1407" t="s">
        <v>27715</v>
      </c>
      <c r="B5956" s="1482" t="s">
        <v>27728</v>
      </c>
      <c r="C5956" s="1408">
        <v>0</v>
      </c>
      <c r="D5956" s="1408">
        <v>18000</v>
      </c>
      <c r="E5956" s="1409">
        <v>8378989.8799999999</v>
      </c>
      <c r="F5956" s="1412"/>
      <c r="G5956" s="1654"/>
      <c r="H5956" s="1412"/>
      <c r="I5956" s="1412"/>
      <c r="J5956" s="1412"/>
      <c r="K5956" s="1412"/>
    </row>
    <row r="5957" spans="1:11" s="1023" customFormat="1" ht="22.5" customHeight="1">
      <c r="A5957" s="1407" t="s">
        <v>27715</v>
      </c>
      <c r="B5957" s="1482" t="s">
        <v>27729</v>
      </c>
      <c r="C5957" s="1408">
        <v>0</v>
      </c>
      <c r="D5957" s="1408">
        <v>22960</v>
      </c>
      <c r="E5957" s="1409">
        <v>8356029.8799999999</v>
      </c>
      <c r="F5957" s="1412"/>
      <c r="G5957" s="1654"/>
      <c r="H5957" s="1412"/>
      <c r="I5957" s="1412"/>
      <c r="J5957" s="1412"/>
      <c r="K5957" s="1412"/>
    </row>
    <row r="5958" spans="1:11" s="1023" customFormat="1" ht="22.5" customHeight="1">
      <c r="A5958" s="1407" t="s">
        <v>27716</v>
      </c>
      <c r="B5958" s="1482" t="s">
        <v>27730</v>
      </c>
      <c r="C5958" s="1408">
        <v>0</v>
      </c>
      <c r="D5958" s="1408">
        <v>24300</v>
      </c>
      <c r="E5958" s="1409">
        <v>8331729.8799999999</v>
      </c>
      <c r="F5958" s="1412"/>
      <c r="G5958" s="1654"/>
      <c r="H5958" s="1412"/>
      <c r="I5958" s="1412"/>
      <c r="J5958" s="1412"/>
      <c r="K5958" s="1412"/>
    </row>
    <row r="5959" spans="1:11" s="1023" customFormat="1" ht="22.5" customHeight="1">
      <c r="A5959" s="1407" t="s">
        <v>27715</v>
      </c>
      <c r="B5959" s="1482" t="s">
        <v>27731</v>
      </c>
      <c r="C5959" s="1408">
        <v>0</v>
      </c>
      <c r="D5959" s="1408">
        <v>30000</v>
      </c>
      <c r="E5959" s="1409">
        <v>8301729.8799999999</v>
      </c>
      <c r="F5959" s="1412"/>
      <c r="G5959" s="1654"/>
      <c r="H5959" s="1412"/>
      <c r="I5959" s="1412"/>
      <c r="J5959" s="1412"/>
      <c r="K5959" s="1412"/>
    </row>
    <row r="5960" spans="1:11" s="1023" customFormat="1" ht="22.5" customHeight="1">
      <c r="A5960" s="1407" t="s">
        <v>27715</v>
      </c>
      <c r="B5960" s="1482" t="s">
        <v>27732</v>
      </c>
      <c r="C5960" s="1408">
        <v>0</v>
      </c>
      <c r="D5960" s="1408">
        <v>30000</v>
      </c>
      <c r="E5960" s="1409">
        <v>8271729.8799999999</v>
      </c>
      <c r="F5960" s="1412"/>
      <c r="G5960" s="1654"/>
      <c r="H5960" s="1412"/>
      <c r="I5960" s="1412"/>
      <c r="J5960" s="1412"/>
      <c r="K5960" s="1412"/>
    </row>
    <row r="5961" spans="1:11" s="1023" customFormat="1" ht="22.5" customHeight="1">
      <c r="A5961" s="1407" t="s">
        <v>27715</v>
      </c>
      <c r="B5961" s="1482" t="s">
        <v>27733</v>
      </c>
      <c r="C5961" s="1408">
        <v>0</v>
      </c>
      <c r="D5961" s="1408">
        <v>38000</v>
      </c>
      <c r="E5961" s="1409">
        <v>8233729.8799999999</v>
      </c>
      <c r="F5961" s="1412"/>
      <c r="G5961" s="1654"/>
      <c r="H5961" s="1412"/>
      <c r="I5961" s="1412"/>
      <c r="J5961" s="1412"/>
      <c r="K5961" s="1412"/>
    </row>
    <row r="5962" spans="1:11" s="1023" customFormat="1" ht="22.5" customHeight="1">
      <c r="A5962" s="1430" t="s">
        <v>27715</v>
      </c>
      <c r="B5962" s="1483" t="s">
        <v>27734</v>
      </c>
      <c r="C5962" s="1408">
        <v>0</v>
      </c>
      <c r="D5962" s="1408">
        <v>44000</v>
      </c>
      <c r="E5962" s="1409">
        <v>8189729.8799999999</v>
      </c>
      <c r="F5962" s="1412"/>
      <c r="G5962" s="1656"/>
      <c r="H5962" s="1433"/>
      <c r="I5962" s="1433"/>
      <c r="J5962" s="1433"/>
      <c r="K5962" s="1433"/>
    </row>
    <row r="5963" spans="1:11" s="1358" customFormat="1" ht="22.5" customHeight="1">
      <c r="A5963" s="1407" t="s">
        <v>27794</v>
      </c>
      <c r="B5963" s="1482" t="s">
        <v>27801</v>
      </c>
      <c r="C5963" s="1408">
        <v>0</v>
      </c>
      <c r="D5963" s="1408">
        <v>14000</v>
      </c>
      <c r="E5963" s="1409">
        <v>8175729.8799999999</v>
      </c>
      <c r="F5963" s="1541"/>
      <c r="G5963" s="1657"/>
      <c r="H5963" s="1541"/>
      <c r="I5963" s="1434"/>
      <c r="J5963" s="1434"/>
      <c r="K5963" s="1434"/>
    </row>
    <row r="5964" spans="1:11" s="1358" customFormat="1" ht="22.5" customHeight="1">
      <c r="A5964" s="1407" t="s">
        <v>27794</v>
      </c>
      <c r="B5964" s="1482" t="s">
        <v>26556</v>
      </c>
      <c r="C5964" s="1408">
        <v>0</v>
      </c>
      <c r="D5964" s="1408">
        <v>26.88</v>
      </c>
      <c r="E5964" s="1409">
        <v>8175703</v>
      </c>
      <c r="F5964" s="1541"/>
      <c r="G5964" s="1657"/>
      <c r="H5964" s="1541"/>
      <c r="I5964" s="1434"/>
      <c r="J5964" s="1434"/>
      <c r="K5964" s="1434"/>
    </row>
    <row r="5965" spans="1:11" s="1358" customFormat="1" ht="22.5" customHeight="1">
      <c r="A5965" s="1407" t="s">
        <v>27795</v>
      </c>
      <c r="B5965" s="1482" t="s">
        <v>27802</v>
      </c>
      <c r="C5965" s="1408">
        <v>50000</v>
      </c>
      <c r="D5965" s="1408">
        <v>0</v>
      </c>
      <c r="E5965" s="1409">
        <v>8225703</v>
      </c>
      <c r="F5965" s="1541"/>
      <c r="G5965" s="1657"/>
      <c r="H5965" s="1541"/>
      <c r="I5965" s="1434"/>
      <c r="J5965" s="1434"/>
      <c r="K5965" s="1434"/>
    </row>
    <row r="5966" spans="1:11" s="1358" customFormat="1" ht="22.5" customHeight="1">
      <c r="A5966" s="1407" t="s">
        <v>27795</v>
      </c>
      <c r="B5966" s="1482" t="s">
        <v>27802</v>
      </c>
      <c r="C5966" s="1408">
        <v>30000</v>
      </c>
      <c r="D5966" s="1408">
        <v>0</v>
      </c>
      <c r="E5966" s="1409">
        <v>8255703</v>
      </c>
      <c r="F5966" s="1541"/>
      <c r="G5966" s="1657"/>
      <c r="H5966" s="1541"/>
      <c r="I5966" s="1434"/>
      <c r="J5966" s="1434"/>
      <c r="K5966" s="1434"/>
    </row>
    <row r="5967" spans="1:11" s="1358" customFormat="1" ht="22.5" customHeight="1">
      <c r="A5967" s="1407" t="s">
        <v>27796</v>
      </c>
      <c r="B5967" s="1482" t="s">
        <v>27803</v>
      </c>
      <c r="C5967" s="1408">
        <v>60000</v>
      </c>
      <c r="D5967" s="1408">
        <v>0</v>
      </c>
      <c r="E5967" s="1409">
        <v>8315703</v>
      </c>
      <c r="F5967" s="1541"/>
      <c r="G5967" s="1657"/>
      <c r="H5967" s="1541"/>
      <c r="I5967" s="1434"/>
      <c r="J5967" s="1434"/>
      <c r="K5967" s="1434"/>
    </row>
    <row r="5968" spans="1:11" s="1358" customFormat="1" ht="22.5" customHeight="1">
      <c r="A5968" s="1407" t="s">
        <v>27797</v>
      </c>
      <c r="B5968" s="1482" t="s">
        <v>8478</v>
      </c>
      <c r="C5968" s="1408">
        <v>0</v>
      </c>
      <c r="D5968" s="1408">
        <v>4122.4799999999996</v>
      </c>
      <c r="E5968" s="1409">
        <v>8311580.5199999996</v>
      </c>
      <c r="F5968" s="1541"/>
      <c r="G5968" s="1657"/>
      <c r="H5968" s="1541"/>
      <c r="I5968" s="1434"/>
      <c r="J5968" s="1434"/>
      <c r="K5968" s="1434"/>
    </row>
    <row r="5969" spans="1:11" s="1358" customFormat="1" ht="22.5" customHeight="1">
      <c r="A5969" s="1407" t="s">
        <v>27798</v>
      </c>
      <c r="B5969" s="1482" t="s">
        <v>27804</v>
      </c>
      <c r="C5969" s="1408">
        <v>16000</v>
      </c>
      <c r="D5969" s="1408">
        <v>0</v>
      </c>
      <c r="E5969" s="1409">
        <v>8327580.5199999996</v>
      </c>
      <c r="F5969" s="1541"/>
      <c r="G5969" s="1657"/>
      <c r="H5969" s="1541"/>
      <c r="I5969" s="1434"/>
      <c r="J5969" s="1434"/>
      <c r="K5969" s="1434"/>
    </row>
    <row r="5970" spans="1:11" s="1358" customFormat="1" ht="22.5" customHeight="1">
      <c r="A5970" s="1407" t="s">
        <v>27799</v>
      </c>
      <c r="B5970" s="1482" t="s">
        <v>27805</v>
      </c>
      <c r="C5970" s="1408">
        <v>72000</v>
      </c>
      <c r="D5970" s="1408">
        <v>0</v>
      </c>
      <c r="E5970" s="1409">
        <v>8399580.5199999996</v>
      </c>
      <c r="F5970" s="1541"/>
      <c r="G5970" s="1657"/>
      <c r="H5970" s="1541"/>
      <c r="I5970" s="1434"/>
      <c r="J5970" s="1434"/>
      <c r="K5970" s="1434"/>
    </row>
    <row r="5971" spans="1:11" s="1358" customFormat="1" ht="22.5" customHeight="1">
      <c r="A5971" s="1407" t="s">
        <v>27800</v>
      </c>
      <c r="B5971" s="1482" t="s">
        <v>27806</v>
      </c>
      <c r="C5971" s="1408">
        <v>60000</v>
      </c>
      <c r="D5971" s="1408">
        <v>0</v>
      </c>
      <c r="E5971" s="1409">
        <v>8459580.5199999996</v>
      </c>
      <c r="F5971" s="1541"/>
      <c r="G5971" s="1657"/>
      <c r="H5971" s="1541"/>
      <c r="I5971" s="1434"/>
      <c r="J5971" s="1434"/>
      <c r="K5971" s="1434"/>
    </row>
    <row r="5972" spans="1:11" s="1358" customFormat="1" ht="22.5" customHeight="1">
      <c r="A5972" s="1407" t="s">
        <v>27821</v>
      </c>
      <c r="B5972" s="1482" t="s">
        <v>27851</v>
      </c>
      <c r="C5972" s="1408">
        <v>20000</v>
      </c>
      <c r="D5972" s="1408">
        <v>0</v>
      </c>
      <c r="E5972" s="1409">
        <v>8479580.5199999996</v>
      </c>
      <c r="F5972" s="1541"/>
      <c r="G5972" s="1657"/>
      <c r="H5972" s="1541"/>
      <c r="I5972" s="1434"/>
      <c r="J5972" s="1434"/>
      <c r="K5972" s="1434"/>
    </row>
    <row r="5973" spans="1:11" s="1358" customFormat="1" ht="22.5" customHeight="1">
      <c r="A5973" s="1407" t="s">
        <v>27822</v>
      </c>
      <c r="B5973" s="1482" t="s">
        <v>27852</v>
      </c>
      <c r="C5973" s="1408">
        <v>20000</v>
      </c>
      <c r="D5973" s="1408">
        <v>0</v>
      </c>
      <c r="E5973" s="1409">
        <v>8499580.5199999996</v>
      </c>
      <c r="F5973" s="1541"/>
      <c r="G5973" s="1657"/>
      <c r="H5973" s="1541"/>
      <c r="I5973" s="1434"/>
      <c r="J5973" s="1434"/>
      <c r="K5973" s="1434"/>
    </row>
    <row r="5974" spans="1:11" s="1023" customFormat="1" ht="22.5" customHeight="1">
      <c r="A5974" s="1542" t="s">
        <v>27823</v>
      </c>
      <c r="B5974" s="1756" t="s">
        <v>27853</v>
      </c>
      <c r="C5974" s="1408">
        <v>0</v>
      </c>
      <c r="D5974" s="1408">
        <v>26.88</v>
      </c>
      <c r="E5974" s="1409">
        <v>8499553.6400000006</v>
      </c>
      <c r="F5974" s="1541"/>
      <c r="G5974" s="1657"/>
      <c r="H5974" s="1541"/>
      <c r="I5974" s="1543"/>
      <c r="J5974" s="1543"/>
      <c r="K5974" s="1543"/>
    </row>
    <row r="5975" spans="1:11" s="1023" customFormat="1" ht="22.5" customHeight="1">
      <c r="A5975" s="1407" t="s">
        <v>27823</v>
      </c>
      <c r="B5975" s="1482" t="s">
        <v>27854</v>
      </c>
      <c r="C5975" s="1408">
        <v>0</v>
      </c>
      <c r="D5975" s="1408">
        <v>30000</v>
      </c>
      <c r="E5975" s="1409">
        <v>8469553.6400000006</v>
      </c>
      <c r="F5975" s="1541"/>
      <c r="G5975" s="1657"/>
      <c r="H5975" s="1541"/>
      <c r="I5975" s="1434"/>
      <c r="J5975" s="1434"/>
      <c r="K5975" s="1434"/>
    </row>
    <row r="5976" spans="1:11" s="1023" customFormat="1" ht="22.5" customHeight="1">
      <c r="A5976" s="1407" t="s">
        <v>27824</v>
      </c>
      <c r="B5976" s="1482" t="s">
        <v>27855</v>
      </c>
      <c r="C5976" s="1408">
        <v>43000</v>
      </c>
      <c r="D5976" s="1408">
        <v>0</v>
      </c>
      <c r="E5976" s="1409">
        <v>8512553.6400000006</v>
      </c>
      <c r="F5976" s="1541"/>
      <c r="G5976" s="1657"/>
      <c r="H5976" s="1541"/>
      <c r="I5976" s="1434"/>
      <c r="J5976" s="1434"/>
      <c r="K5976" s="1434"/>
    </row>
    <row r="5977" spans="1:11" s="1028" customFormat="1" ht="22.5" customHeight="1">
      <c r="A5977" s="1413" t="s">
        <v>27825</v>
      </c>
      <c r="B5977" s="1753" t="s">
        <v>27856</v>
      </c>
      <c r="C5977" s="1414">
        <v>40000</v>
      </c>
      <c r="D5977" s="1414">
        <v>0</v>
      </c>
      <c r="E5977" s="1415">
        <v>8552553.6400000006</v>
      </c>
      <c r="F5977" s="1535"/>
      <c r="G5977" s="1658"/>
      <c r="H5977" s="1535"/>
      <c r="I5977" s="1416"/>
      <c r="J5977" s="1416"/>
      <c r="K5977" s="1416"/>
    </row>
    <row r="5978" spans="1:11" s="1023" customFormat="1" ht="22.5" customHeight="1">
      <c r="A5978" s="1407" t="s">
        <v>27826</v>
      </c>
      <c r="B5978" s="1482" t="s">
        <v>27857</v>
      </c>
      <c r="C5978" s="1408">
        <v>42000</v>
      </c>
      <c r="D5978" s="1408">
        <v>0</v>
      </c>
      <c r="E5978" s="1409">
        <v>8594553.6400000006</v>
      </c>
      <c r="F5978" s="1541"/>
      <c r="G5978" s="1657"/>
      <c r="H5978" s="1541"/>
      <c r="I5978" s="1434"/>
      <c r="J5978" s="1434"/>
      <c r="K5978" s="1434"/>
    </row>
    <row r="5979" spans="1:11" s="1023" customFormat="1" ht="22.5" customHeight="1">
      <c r="A5979" s="1407" t="s">
        <v>27827</v>
      </c>
      <c r="B5979" s="1482" t="s">
        <v>27858</v>
      </c>
      <c r="C5979" s="1408">
        <v>50000</v>
      </c>
      <c r="D5979" s="1408">
        <v>0</v>
      </c>
      <c r="E5979" s="1409">
        <v>8644553.6400000006</v>
      </c>
      <c r="F5979" s="1541"/>
      <c r="G5979" s="1657"/>
      <c r="H5979" s="1541"/>
      <c r="I5979" s="1434"/>
      <c r="J5979" s="1434"/>
      <c r="K5979" s="1434"/>
    </row>
    <row r="5980" spans="1:11" s="1023" customFormat="1" ht="22.5" customHeight="1">
      <c r="A5980" s="1407" t="s">
        <v>27828</v>
      </c>
      <c r="B5980" s="1482" t="s">
        <v>27859</v>
      </c>
      <c r="C5980" s="1408">
        <v>65000</v>
      </c>
      <c r="D5980" s="1408">
        <v>0</v>
      </c>
      <c r="E5980" s="1409">
        <v>8709553.6400000006</v>
      </c>
      <c r="F5980" s="1541"/>
      <c r="G5980" s="1657"/>
      <c r="H5980" s="1541"/>
      <c r="I5980" s="1434"/>
      <c r="J5980" s="1434"/>
      <c r="K5980" s="1434"/>
    </row>
    <row r="5981" spans="1:11" s="1023" customFormat="1" ht="22.5" customHeight="1">
      <c r="A5981" s="1407" t="s">
        <v>27829</v>
      </c>
      <c r="B5981" s="1482" t="s">
        <v>27860</v>
      </c>
      <c r="C5981" s="1408">
        <v>30000</v>
      </c>
      <c r="D5981" s="1408">
        <v>0</v>
      </c>
      <c r="E5981" s="1409">
        <v>8739553.6400000006</v>
      </c>
      <c r="F5981" s="1541"/>
      <c r="G5981" s="1657"/>
      <c r="H5981" s="1541"/>
      <c r="I5981" s="1434"/>
      <c r="J5981" s="1434"/>
      <c r="K5981" s="1434"/>
    </row>
    <row r="5982" spans="1:11" s="1023" customFormat="1" ht="22.5" customHeight="1">
      <c r="A5982" s="1407" t="s">
        <v>27830</v>
      </c>
      <c r="B5982" s="1482" t="s">
        <v>27861</v>
      </c>
      <c r="C5982" s="1408">
        <v>50000</v>
      </c>
      <c r="D5982" s="1408">
        <v>0</v>
      </c>
      <c r="E5982" s="1409">
        <v>8789553.6400000006</v>
      </c>
      <c r="F5982" s="1541"/>
      <c r="G5982" s="1657"/>
      <c r="H5982" s="1541"/>
      <c r="I5982" s="1434"/>
      <c r="J5982" s="1434"/>
      <c r="K5982" s="1434"/>
    </row>
    <row r="5983" spans="1:11" s="1023" customFormat="1" ht="22.5" customHeight="1">
      <c r="A5983" s="1407" t="s">
        <v>27831</v>
      </c>
      <c r="B5983" s="1482" t="s">
        <v>27862</v>
      </c>
      <c r="C5983" s="1408">
        <v>30000</v>
      </c>
      <c r="D5983" s="1408">
        <v>0</v>
      </c>
      <c r="E5983" s="1409">
        <v>8819553.6400000006</v>
      </c>
      <c r="F5983" s="1541"/>
      <c r="G5983" s="1657"/>
      <c r="H5983" s="1541"/>
      <c r="I5983" s="1434"/>
      <c r="J5983" s="1434"/>
      <c r="K5983" s="1434"/>
    </row>
    <row r="5984" spans="1:11" s="1023" customFormat="1" ht="22.5" customHeight="1">
      <c r="A5984" s="1407" t="s">
        <v>27832</v>
      </c>
      <c r="B5984" s="1482" t="s">
        <v>27863</v>
      </c>
      <c r="C5984" s="1408">
        <v>35000</v>
      </c>
      <c r="D5984" s="1408">
        <v>0</v>
      </c>
      <c r="E5984" s="1409">
        <v>8854553.6400000006</v>
      </c>
      <c r="F5984" s="1541"/>
      <c r="G5984" s="1657"/>
      <c r="H5984" s="1541"/>
      <c r="I5984" s="1434"/>
      <c r="J5984" s="1434"/>
      <c r="K5984" s="1434"/>
    </row>
    <row r="5985" spans="1:11" s="1023" customFormat="1" ht="22.5" customHeight="1">
      <c r="A5985" s="1407" t="s">
        <v>27833</v>
      </c>
      <c r="B5985" s="1482" t="s">
        <v>27864</v>
      </c>
      <c r="C5985" s="1408">
        <v>60000</v>
      </c>
      <c r="D5985" s="1408">
        <v>0</v>
      </c>
      <c r="E5985" s="1409">
        <v>8914553.6400000006</v>
      </c>
      <c r="F5985" s="1541"/>
      <c r="G5985" s="1657"/>
      <c r="H5985" s="1541"/>
      <c r="I5985" s="1434"/>
      <c r="J5985" s="1434"/>
      <c r="K5985" s="1434"/>
    </row>
    <row r="5986" spans="1:11" s="1023" customFormat="1" ht="22.5" customHeight="1">
      <c r="A5986" s="1407" t="s">
        <v>27834</v>
      </c>
      <c r="B5986" s="1482" t="s">
        <v>27865</v>
      </c>
      <c r="C5986" s="1408">
        <v>35000</v>
      </c>
      <c r="D5986" s="1408">
        <v>0</v>
      </c>
      <c r="E5986" s="1409">
        <v>8949553.6400000006</v>
      </c>
      <c r="F5986" s="1541"/>
      <c r="G5986" s="1657"/>
      <c r="H5986" s="1541"/>
      <c r="I5986" s="1434"/>
      <c r="J5986" s="1434"/>
      <c r="K5986" s="1434"/>
    </row>
    <row r="5987" spans="1:11" s="1023" customFormat="1" ht="22.5" customHeight="1">
      <c r="A5987" s="1407" t="s">
        <v>27835</v>
      </c>
      <c r="B5987" s="1482" t="s">
        <v>27866</v>
      </c>
      <c r="C5987" s="1408">
        <v>51000</v>
      </c>
      <c r="D5987" s="1408">
        <v>0</v>
      </c>
      <c r="E5987" s="1409">
        <v>9000553.6400000006</v>
      </c>
      <c r="F5987" s="1541"/>
      <c r="G5987" s="1657"/>
      <c r="H5987" s="1541"/>
      <c r="I5987" s="1434"/>
      <c r="J5987" s="1434"/>
      <c r="K5987" s="1434"/>
    </row>
    <row r="5988" spans="1:11" s="1023" customFormat="1" ht="22.5" customHeight="1">
      <c r="A5988" s="1407" t="s">
        <v>27836</v>
      </c>
      <c r="B5988" s="1482" t="s">
        <v>27867</v>
      </c>
      <c r="C5988" s="1408">
        <v>84000</v>
      </c>
      <c r="D5988" s="1408">
        <v>0</v>
      </c>
      <c r="E5988" s="1409">
        <v>9084553.6400000006</v>
      </c>
      <c r="F5988" s="1541"/>
      <c r="G5988" s="1657"/>
      <c r="H5988" s="1541"/>
      <c r="I5988" s="1434"/>
      <c r="J5988" s="1434"/>
      <c r="K5988" s="1434"/>
    </row>
    <row r="5989" spans="1:11" s="1023" customFormat="1" ht="22.5" customHeight="1">
      <c r="A5989" s="1407" t="s">
        <v>27836</v>
      </c>
      <c r="B5989" s="1482" t="s">
        <v>27868</v>
      </c>
      <c r="C5989" s="1408">
        <v>5000</v>
      </c>
      <c r="D5989" s="1408">
        <v>0</v>
      </c>
      <c r="E5989" s="1409">
        <v>9089553.6400000006</v>
      </c>
      <c r="F5989" s="1541"/>
      <c r="G5989" s="1657"/>
      <c r="H5989" s="1541"/>
      <c r="I5989" s="1434"/>
      <c r="J5989" s="1434"/>
      <c r="K5989" s="1434"/>
    </row>
    <row r="5990" spans="1:11" s="1023" customFormat="1" ht="22.5" customHeight="1">
      <c r="A5990" s="1407" t="s">
        <v>27837</v>
      </c>
      <c r="B5990" s="1482" t="s">
        <v>27869</v>
      </c>
      <c r="C5990" s="1408">
        <v>60000</v>
      </c>
      <c r="D5990" s="1408">
        <v>0</v>
      </c>
      <c r="E5990" s="1409">
        <v>9149553.6400000006</v>
      </c>
      <c r="F5990" s="1541"/>
      <c r="G5990" s="1657"/>
      <c r="H5990" s="1541"/>
      <c r="I5990" s="1434"/>
      <c r="J5990" s="1434"/>
      <c r="K5990" s="1434"/>
    </row>
    <row r="5991" spans="1:11" s="1023" customFormat="1" ht="22.5" customHeight="1">
      <c r="A5991" s="1407" t="s">
        <v>27838</v>
      </c>
      <c r="B5991" s="1482" t="s">
        <v>27870</v>
      </c>
      <c r="C5991" s="1408">
        <v>40000</v>
      </c>
      <c r="D5991" s="1408">
        <v>0</v>
      </c>
      <c r="E5991" s="1409">
        <v>9189553.6400000006</v>
      </c>
      <c r="F5991" s="1541"/>
      <c r="G5991" s="1657"/>
      <c r="H5991" s="1541"/>
      <c r="I5991" s="1434"/>
      <c r="J5991" s="1434"/>
      <c r="K5991" s="1434"/>
    </row>
    <row r="5992" spans="1:11" s="1023" customFormat="1" ht="22.5" customHeight="1">
      <c r="A5992" s="1407" t="s">
        <v>27839</v>
      </c>
      <c r="B5992" s="1482" t="s">
        <v>27871</v>
      </c>
      <c r="C5992" s="1408">
        <v>10000</v>
      </c>
      <c r="D5992" s="1408">
        <v>0</v>
      </c>
      <c r="E5992" s="1409">
        <v>9199553.6400000006</v>
      </c>
      <c r="F5992" s="1541"/>
      <c r="G5992" s="1657"/>
      <c r="H5992" s="1541"/>
      <c r="I5992" s="1434"/>
      <c r="J5992" s="1434"/>
      <c r="K5992" s="1434"/>
    </row>
    <row r="5993" spans="1:11" s="1023" customFormat="1" ht="22.5" customHeight="1">
      <c r="A5993" s="1407" t="s">
        <v>27840</v>
      </c>
      <c r="B5993" s="1482" t="s">
        <v>27872</v>
      </c>
      <c r="C5993" s="1408">
        <v>35000</v>
      </c>
      <c r="D5993" s="1408">
        <v>0</v>
      </c>
      <c r="E5993" s="1409">
        <v>9234553.6400000006</v>
      </c>
      <c r="F5993" s="1541"/>
      <c r="G5993" s="1657"/>
      <c r="H5993" s="1541"/>
      <c r="I5993" s="1434"/>
      <c r="J5993" s="1434"/>
      <c r="K5993" s="1434"/>
    </row>
    <row r="5994" spans="1:11" s="1023" customFormat="1" ht="22.5" customHeight="1">
      <c r="A5994" s="1407" t="s">
        <v>27841</v>
      </c>
      <c r="B5994" s="1482" t="s">
        <v>27873</v>
      </c>
      <c r="C5994" s="1408">
        <v>35000</v>
      </c>
      <c r="D5994" s="1408">
        <v>0</v>
      </c>
      <c r="E5994" s="1409">
        <v>9269553.6400000006</v>
      </c>
      <c r="F5994" s="1541"/>
      <c r="G5994" s="1657"/>
      <c r="H5994" s="1541"/>
      <c r="I5994" s="1434"/>
      <c r="J5994" s="1434"/>
      <c r="K5994" s="1434"/>
    </row>
    <row r="5995" spans="1:11" s="1023" customFormat="1" ht="22.5" customHeight="1">
      <c r="A5995" s="1407" t="s">
        <v>27842</v>
      </c>
      <c r="B5995" s="1482" t="s">
        <v>27874</v>
      </c>
      <c r="C5995" s="1408">
        <v>20000</v>
      </c>
      <c r="D5995" s="1408">
        <v>0</v>
      </c>
      <c r="E5995" s="1409">
        <v>9289553.6400000006</v>
      </c>
      <c r="F5995" s="1541"/>
      <c r="G5995" s="1657"/>
      <c r="H5995" s="1541"/>
      <c r="I5995" s="1434"/>
      <c r="J5995" s="1434"/>
      <c r="K5995" s="1434"/>
    </row>
    <row r="5996" spans="1:11" s="1023" customFormat="1" ht="22.5" customHeight="1">
      <c r="A5996" s="1407" t="s">
        <v>27842</v>
      </c>
      <c r="B5996" s="1482" t="s">
        <v>27874</v>
      </c>
      <c r="C5996" s="1408">
        <v>20000</v>
      </c>
      <c r="D5996" s="1408">
        <v>0</v>
      </c>
      <c r="E5996" s="1409">
        <v>9309553.6400000006</v>
      </c>
      <c r="F5996" s="1541"/>
      <c r="G5996" s="1657"/>
      <c r="H5996" s="1541"/>
      <c r="I5996" s="1434"/>
      <c r="J5996" s="1434"/>
      <c r="K5996" s="1434"/>
    </row>
    <row r="5997" spans="1:11" s="1023" customFormat="1" ht="22.5" customHeight="1">
      <c r="A5997" s="1407" t="s">
        <v>27842</v>
      </c>
      <c r="B5997" s="1482" t="s">
        <v>27874</v>
      </c>
      <c r="C5997" s="1408">
        <v>8000</v>
      </c>
      <c r="D5997" s="1408">
        <v>0</v>
      </c>
      <c r="E5997" s="1409">
        <v>9317553.6400000006</v>
      </c>
      <c r="F5997" s="1541"/>
      <c r="G5997" s="1657"/>
      <c r="H5997" s="1541"/>
      <c r="I5997" s="1434"/>
      <c r="J5997" s="1434"/>
      <c r="K5997" s="1434"/>
    </row>
    <row r="5998" spans="1:11" s="1023" customFormat="1" ht="22.5" customHeight="1">
      <c r="A5998" s="1407" t="s">
        <v>27843</v>
      </c>
      <c r="B5998" s="1482" t="s">
        <v>27875</v>
      </c>
      <c r="C5998" s="1408">
        <v>20000</v>
      </c>
      <c r="D5998" s="1408">
        <v>0</v>
      </c>
      <c r="E5998" s="1409">
        <v>9337553.6400000006</v>
      </c>
      <c r="F5998" s="1541"/>
      <c r="G5998" s="1657"/>
      <c r="H5998" s="1541"/>
      <c r="I5998" s="1434"/>
      <c r="J5998" s="1434"/>
      <c r="K5998" s="1434"/>
    </row>
    <row r="5999" spans="1:11" s="1023" customFormat="1" ht="22.5" customHeight="1">
      <c r="A5999" s="1407" t="s">
        <v>27843</v>
      </c>
      <c r="B5999" s="1482" t="s">
        <v>27876</v>
      </c>
      <c r="C5999" s="1408">
        <v>10000</v>
      </c>
      <c r="D5999" s="1408">
        <v>0</v>
      </c>
      <c r="E5999" s="1409">
        <v>9347553.6400000006</v>
      </c>
      <c r="F5999" s="1541"/>
      <c r="G5999" s="1657"/>
      <c r="H5999" s="1541"/>
      <c r="I5999" s="1434"/>
      <c r="J5999" s="1434"/>
      <c r="K5999" s="1434"/>
    </row>
    <row r="6000" spans="1:11" s="1023" customFormat="1" ht="22.5" customHeight="1">
      <c r="A6000" s="1407" t="s">
        <v>27844</v>
      </c>
      <c r="B6000" s="1482" t="s">
        <v>27877</v>
      </c>
      <c r="C6000" s="1408">
        <v>45000</v>
      </c>
      <c r="D6000" s="1408">
        <v>0</v>
      </c>
      <c r="E6000" s="1409">
        <v>9392553.6400000006</v>
      </c>
      <c r="F6000" s="1541"/>
      <c r="G6000" s="1657"/>
      <c r="H6000" s="1541"/>
      <c r="I6000" s="1434"/>
      <c r="J6000" s="1434"/>
      <c r="K6000" s="1434"/>
    </row>
    <row r="6001" spans="1:11" s="1023" customFormat="1" ht="22.5" customHeight="1">
      <c r="A6001" s="1407" t="s">
        <v>27845</v>
      </c>
      <c r="B6001" s="1482" t="s">
        <v>27878</v>
      </c>
      <c r="C6001" s="1408">
        <v>75000</v>
      </c>
      <c r="D6001" s="1408">
        <v>0</v>
      </c>
      <c r="E6001" s="1409">
        <v>9467553.6400000006</v>
      </c>
      <c r="F6001" s="1541"/>
      <c r="G6001" s="1657"/>
      <c r="H6001" s="1541"/>
      <c r="I6001" s="1434"/>
      <c r="J6001" s="1434"/>
      <c r="K6001" s="1434"/>
    </row>
    <row r="6002" spans="1:11" s="1023" customFormat="1" ht="22.5" customHeight="1">
      <c r="A6002" s="1407" t="s">
        <v>27846</v>
      </c>
      <c r="B6002" s="1482" t="s">
        <v>27879</v>
      </c>
      <c r="C6002" s="1408">
        <v>24500</v>
      </c>
      <c r="D6002" s="1408">
        <v>0</v>
      </c>
      <c r="E6002" s="1409">
        <v>9492053.6400000006</v>
      </c>
      <c r="F6002" s="1541"/>
      <c r="G6002" s="1657"/>
      <c r="H6002" s="1541"/>
      <c r="I6002" s="1434"/>
      <c r="J6002" s="1434"/>
      <c r="K6002" s="1434"/>
    </row>
    <row r="6003" spans="1:11" s="1023" customFormat="1" ht="22.5" customHeight="1">
      <c r="A6003" s="1407" t="s">
        <v>27847</v>
      </c>
      <c r="B6003" s="1482" t="s">
        <v>27880</v>
      </c>
      <c r="C6003" s="1408">
        <v>84000</v>
      </c>
      <c r="D6003" s="1408">
        <v>0</v>
      </c>
      <c r="E6003" s="1409">
        <v>9576053.6400000006</v>
      </c>
      <c r="F6003" s="1541"/>
      <c r="G6003" s="1657"/>
      <c r="H6003" s="1541"/>
      <c r="I6003" s="1434"/>
      <c r="J6003" s="1434"/>
      <c r="K6003" s="1434"/>
    </row>
    <row r="6004" spans="1:11" s="1023" customFormat="1" ht="22.5" customHeight="1">
      <c r="A6004" s="1407" t="s">
        <v>27848</v>
      </c>
      <c r="B6004" s="1482" t="s">
        <v>27874</v>
      </c>
      <c r="C6004" s="1408">
        <v>20000</v>
      </c>
      <c r="D6004" s="1408">
        <v>0</v>
      </c>
      <c r="E6004" s="1409">
        <v>9596053.6400000006</v>
      </c>
      <c r="F6004" s="1541"/>
      <c r="G6004" s="1657"/>
      <c r="H6004" s="1541"/>
      <c r="I6004" s="1434"/>
      <c r="J6004" s="1434"/>
      <c r="K6004" s="1434"/>
    </row>
    <row r="6005" spans="1:11" ht="22.5" customHeight="1">
      <c r="A6005" s="1051" t="s">
        <v>27849</v>
      </c>
      <c r="B6005" s="1518" t="s">
        <v>27149</v>
      </c>
      <c r="C6005" s="1050">
        <v>0</v>
      </c>
      <c r="D6005" s="1050">
        <v>1250</v>
      </c>
      <c r="E6005" s="1406">
        <v>9594803.6400000006</v>
      </c>
      <c r="F6005" s="1544"/>
      <c r="G6005" s="1659"/>
      <c r="H6005" s="1544"/>
      <c r="I6005" s="1545"/>
      <c r="J6005" s="1545"/>
      <c r="K6005" s="1545"/>
    </row>
    <row r="6006" spans="1:11" s="1023" customFormat="1" ht="22.5" customHeight="1">
      <c r="A6006" s="1430" t="s">
        <v>27850</v>
      </c>
      <c r="B6006" s="1483" t="s">
        <v>27881</v>
      </c>
      <c r="C6006" s="1408">
        <v>80000</v>
      </c>
      <c r="D6006" s="1408">
        <v>0</v>
      </c>
      <c r="E6006" s="1409">
        <v>9674803.6400000006</v>
      </c>
      <c r="F6006" s="1541"/>
      <c r="G6006" s="1660"/>
      <c r="H6006" s="1593"/>
      <c r="I6006" s="1594"/>
      <c r="J6006" s="1594"/>
      <c r="K6006" s="1594"/>
    </row>
    <row r="6007" spans="1:11" s="1358" customFormat="1" ht="22.5" customHeight="1">
      <c r="A6007" s="1407" t="s">
        <v>27963</v>
      </c>
      <c r="B6007" s="1482" t="s">
        <v>27982</v>
      </c>
      <c r="C6007" s="1408">
        <v>80000</v>
      </c>
      <c r="D6007" s="1408">
        <v>0</v>
      </c>
      <c r="E6007" s="1409">
        <v>9676053.6400000006</v>
      </c>
      <c r="F6007" s="1434"/>
      <c r="G6007" s="1653"/>
      <c r="H6007" s="1434"/>
      <c r="I6007" s="1434"/>
      <c r="J6007" s="1434"/>
      <c r="K6007" s="1434"/>
    </row>
    <row r="6008" spans="1:11" s="849" customFormat="1" ht="22.5" customHeight="1">
      <c r="A6008" s="1051" t="s">
        <v>27964</v>
      </c>
      <c r="B6008" s="1518" t="s">
        <v>27149</v>
      </c>
      <c r="C6008" s="1050">
        <v>0</v>
      </c>
      <c r="D6008" s="1050">
        <v>1250</v>
      </c>
      <c r="E6008" s="1406">
        <v>9674803.6400000006</v>
      </c>
      <c r="F6008" s="1545"/>
      <c r="G6008" s="1661"/>
      <c r="H6008" s="1545"/>
      <c r="I6008" s="1545"/>
      <c r="J6008" s="1545"/>
      <c r="K6008" s="1545"/>
    </row>
    <row r="6009" spans="1:11" s="1358" customFormat="1" ht="22.5" customHeight="1">
      <c r="A6009" s="1407" t="s">
        <v>27965</v>
      </c>
      <c r="B6009" s="1482" t="s">
        <v>27983</v>
      </c>
      <c r="C6009" s="1408">
        <v>40000</v>
      </c>
      <c r="D6009" s="1408">
        <v>0</v>
      </c>
      <c r="E6009" s="1409">
        <v>9714803.6400000006</v>
      </c>
      <c r="F6009" s="1434"/>
      <c r="G6009" s="1653"/>
      <c r="H6009" s="1434"/>
      <c r="I6009" s="1434"/>
      <c r="J6009" s="1434"/>
      <c r="K6009" s="1434"/>
    </row>
    <row r="6010" spans="1:11" s="1358" customFormat="1" ht="22.5" customHeight="1">
      <c r="A6010" s="1407" t="s">
        <v>27966</v>
      </c>
      <c r="B6010" s="1482" t="s">
        <v>27984</v>
      </c>
      <c r="C6010" s="1408">
        <v>99000</v>
      </c>
      <c r="D6010" s="1408">
        <v>0</v>
      </c>
      <c r="E6010" s="1409">
        <v>9813803.6400000006</v>
      </c>
      <c r="F6010" s="1434"/>
      <c r="G6010" s="1653"/>
      <c r="H6010" s="1434"/>
      <c r="I6010" s="1434"/>
      <c r="J6010" s="1434"/>
      <c r="K6010" s="1434"/>
    </row>
    <row r="6011" spans="1:11" s="1358" customFormat="1" ht="22.5" customHeight="1">
      <c r="A6011" s="1407" t="s">
        <v>27967</v>
      </c>
      <c r="B6011" s="1482" t="s">
        <v>27985</v>
      </c>
      <c r="C6011" s="1408">
        <v>15000</v>
      </c>
      <c r="D6011" s="1408">
        <v>0</v>
      </c>
      <c r="E6011" s="1409">
        <v>9828803.6400000006</v>
      </c>
      <c r="F6011" s="1434"/>
      <c r="G6011" s="1653"/>
      <c r="H6011" s="1434"/>
      <c r="I6011" s="1434"/>
      <c r="J6011" s="1434"/>
      <c r="K6011" s="1434"/>
    </row>
    <row r="6012" spans="1:11" s="1358" customFormat="1" ht="22.5" customHeight="1">
      <c r="A6012" s="1407" t="s">
        <v>27968</v>
      </c>
      <c r="B6012" s="1482" t="s">
        <v>27986</v>
      </c>
      <c r="C6012" s="1408">
        <v>20000</v>
      </c>
      <c r="D6012" s="1408">
        <v>0</v>
      </c>
      <c r="E6012" s="1409">
        <v>9848803.6400000006</v>
      </c>
      <c r="F6012" s="1434"/>
      <c r="G6012" s="1653"/>
      <c r="H6012" s="1434"/>
      <c r="I6012" s="1434"/>
      <c r="J6012" s="1434"/>
      <c r="K6012" s="1434"/>
    </row>
    <row r="6013" spans="1:11" s="1358" customFormat="1" ht="22.5" customHeight="1">
      <c r="A6013" s="1407" t="s">
        <v>27969</v>
      </c>
      <c r="B6013" s="1482" t="s">
        <v>27915</v>
      </c>
      <c r="C6013" s="1408">
        <v>30000</v>
      </c>
      <c r="D6013" s="1408">
        <v>0</v>
      </c>
      <c r="E6013" s="1409">
        <v>9878803.6400000006</v>
      </c>
      <c r="F6013" s="1434"/>
      <c r="G6013" s="1653"/>
      <c r="H6013" s="1434"/>
      <c r="I6013" s="1434"/>
      <c r="J6013" s="1434"/>
      <c r="K6013" s="1434"/>
    </row>
    <row r="6014" spans="1:11" s="1358" customFormat="1" ht="22.5" customHeight="1">
      <c r="A6014" s="1407" t="s">
        <v>27970</v>
      </c>
      <c r="B6014" s="1482" t="s">
        <v>27987</v>
      </c>
      <c r="C6014" s="1408">
        <v>35000</v>
      </c>
      <c r="D6014" s="1408">
        <v>0</v>
      </c>
      <c r="E6014" s="1409">
        <v>9913803.6400000006</v>
      </c>
      <c r="F6014" s="1434"/>
      <c r="G6014" s="1653"/>
      <c r="H6014" s="1434"/>
      <c r="I6014" s="1434"/>
      <c r="J6014" s="1434"/>
      <c r="K6014" s="1434"/>
    </row>
    <row r="6015" spans="1:11" s="1358" customFormat="1" ht="22.5" customHeight="1">
      <c r="A6015" s="1407" t="s">
        <v>27971</v>
      </c>
      <c r="B6015" s="1482" t="s">
        <v>27988</v>
      </c>
      <c r="C6015" s="1408">
        <v>69000</v>
      </c>
      <c r="D6015" s="1408">
        <v>0</v>
      </c>
      <c r="E6015" s="1409">
        <v>9982803.6400000006</v>
      </c>
      <c r="F6015" s="1434"/>
      <c r="G6015" s="1653"/>
      <c r="H6015" s="1434"/>
      <c r="I6015" s="1434"/>
      <c r="J6015" s="1434"/>
      <c r="K6015" s="1434"/>
    </row>
    <row r="6016" spans="1:11" s="1358" customFormat="1" ht="22.5" customHeight="1">
      <c r="A6016" s="1407" t="s">
        <v>27972</v>
      </c>
      <c r="B6016" s="1482" t="s">
        <v>27989</v>
      </c>
      <c r="C6016" s="1408">
        <v>72000</v>
      </c>
      <c r="D6016" s="1408">
        <v>0</v>
      </c>
      <c r="E6016" s="1409">
        <v>10054803.640000001</v>
      </c>
      <c r="F6016" s="1434"/>
      <c r="G6016" s="1653"/>
      <c r="H6016" s="1434"/>
      <c r="I6016" s="1434"/>
      <c r="J6016" s="1434"/>
      <c r="K6016" s="1434"/>
    </row>
    <row r="6017" spans="1:11" s="1358" customFormat="1" ht="22.5" customHeight="1">
      <c r="A6017" s="1407" t="s">
        <v>27973</v>
      </c>
      <c r="B6017" s="1482" t="s">
        <v>27990</v>
      </c>
      <c r="C6017" s="1408">
        <v>25000</v>
      </c>
      <c r="D6017" s="1408">
        <v>0</v>
      </c>
      <c r="E6017" s="1409">
        <v>10079803.640000001</v>
      </c>
      <c r="F6017" s="1434"/>
      <c r="G6017" s="1653"/>
      <c r="H6017" s="1434"/>
      <c r="I6017" s="1434"/>
      <c r="J6017" s="1434"/>
      <c r="K6017" s="1434"/>
    </row>
    <row r="6018" spans="1:11" s="1358" customFormat="1" ht="22.5" customHeight="1">
      <c r="A6018" s="1407" t="s">
        <v>27974</v>
      </c>
      <c r="B6018" s="1482" t="s">
        <v>27991</v>
      </c>
      <c r="C6018" s="1408">
        <v>35000</v>
      </c>
      <c r="D6018" s="1408">
        <v>0</v>
      </c>
      <c r="E6018" s="1409">
        <v>10114803.640000001</v>
      </c>
      <c r="F6018" s="1434"/>
      <c r="G6018" s="1653"/>
      <c r="H6018" s="1434"/>
      <c r="I6018" s="1434"/>
      <c r="J6018" s="1434"/>
      <c r="K6018" s="1434"/>
    </row>
    <row r="6019" spans="1:11" s="1358" customFormat="1" ht="22.5" customHeight="1">
      <c r="A6019" s="1407" t="s">
        <v>27975</v>
      </c>
      <c r="B6019" s="1482" t="s">
        <v>27992</v>
      </c>
      <c r="C6019" s="1408">
        <v>35000</v>
      </c>
      <c r="D6019" s="1408">
        <v>0</v>
      </c>
      <c r="E6019" s="1409">
        <v>10149803.640000001</v>
      </c>
      <c r="F6019" s="1434"/>
      <c r="G6019" s="1653"/>
      <c r="H6019" s="1434"/>
      <c r="I6019" s="1434"/>
      <c r="J6019" s="1434"/>
      <c r="K6019" s="1434"/>
    </row>
    <row r="6020" spans="1:11" s="1358" customFormat="1" ht="22.5" customHeight="1">
      <c r="A6020" s="1407" t="s">
        <v>27976</v>
      </c>
      <c r="B6020" s="1482" t="s">
        <v>27993</v>
      </c>
      <c r="C6020" s="1408">
        <v>35000</v>
      </c>
      <c r="D6020" s="1408">
        <v>0</v>
      </c>
      <c r="E6020" s="1409">
        <v>10184803.640000001</v>
      </c>
      <c r="F6020" s="1434"/>
      <c r="G6020" s="1653"/>
      <c r="H6020" s="1434"/>
      <c r="I6020" s="1434"/>
      <c r="J6020" s="1434"/>
      <c r="K6020" s="1434"/>
    </row>
    <row r="6021" spans="1:11" s="1358" customFormat="1" ht="22.5" customHeight="1">
      <c r="A6021" s="1407" t="s">
        <v>27977</v>
      </c>
      <c r="B6021" s="1482" t="s">
        <v>27994</v>
      </c>
      <c r="C6021" s="1408">
        <v>70000</v>
      </c>
      <c r="D6021" s="1408">
        <v>0</v>
      </c>
      <c r="E6021" s="1409">
        <v>10254803.640000001</v>
      </c>
      <c r="F6021" s="1434"/>
      <c r="G6021" s="1653"/>
      <c r="H6021" s="1434"/>
      <c r="I6021" s="1434"/>
      <c r="J6021" s="1434"/>
      <c r="K6021" s="1434"/>
    </row>
    <row r="6022" spans="1:11" s="849" customFormat="1" ht="22.5" customHeight="1">
      <c r="A6022" s="1051" t="s">
        <v>27978</v>
      </c>
      <c r="B6022" s="1518" t="s">
        <v>27149</v>
      </c>
      <c r="C6022" s="1050">
        <v>0</v>
      </c>
      <c r="D6022" s="1050">
        <v>650</v>
      </c>
      <c r="E6022" s="1406">
        <v>10254153.640000001</v>
      </c>
      <c r="F6022" s="1545"/>
      <c r="G6022" s="1661"/>
      <c r="H6022" s="1545"/>
      <c r="I6022" s="1545"/>
      <c r="J6022" s="1545"/>
      <c r="K6022" s="1545"/>
    </row>
    <row r="6023" spans="1:11" s="1358" customFormat="1" ht="22.5" customHeight="1">
      <c r="A6023" s="1407" t="s">
        <v>27979</v>
      </c>
      <c r="B6023" s="1482" t="s">
        <v>27995</v>
      </c>
      <c r="C6023" s="1408">
        <v>10000</v>
      </c>
      <c r="D6023" s="1408">
        <v>0</v>
      </c>
      <c r="E6023" s="1409">
        <v>10264153.640000001</v>
      </c>
      <c r="F6023" s="1434"/>
      <c r="G6023" s="1653"/>
      <c r="H6023" s="1434"/>
      <c r="I6023" s="1434"/>
      <c r="J6023" s="1434"/>
      <c r="K6023" s="1434"/>
    </row>
    <row r="6024" spans="1:11" s="1358" customFormat="1" ht="22.5" customHeight="1">
      <c r="A6024" s="1407" t="s">
        <v>27980</v>
      </c>
      <c r="B6024" s="1482" t="s">
        <v>27996</v>
      </c>
      <c r="C6024" s="1409">
        <v>55000</v>
      </c>
      <c r="D6024" s="1408">
        <v>0</v>
      </c>
      <c r="E6024" s="1409">
        <v>10319153.640000001</v>
      </c>
      <c r="F6024" s="1434"/>
      <c r="G6024" s="1653"/>
      <c r="H6024" s="1434"/>
      <c r="I6024" s="1434"/>
      <c r="J6024" s="1434"/>
      <c r="K6024" s="1434"/>
    </row>
    <row r="6025" spans="1:11" s="1358" customFormat="1" ht="22.5" customHeight="1">
      <c r="A6025" s="1407" t="s">
        <v>27981</v>
      </c>
      <c r="B6025" s="1482" t="s">
        <v>27997</v>
      </c>
      <c r="C6025" s="1409">
        <v>55000</v>
      </c>
      <c r="D6025" s="1408">
        <v>0</v>
      </c>
      <c r="E6025" s="1409">
        <v>10374153.640000001</v>
      </c>
      <c r="F6025" s="1434"/>
      <c r="G6025" s="1653"/>
      <c r="H6025" s="1434"/>
      <c r="I6025" s="1434"/>
      <c r="J6025" s="1434"/>
      <c r="K6025" s="1434"/>
    </row>
    <row r="6026" spans="1:11" s="1023" customFormat="1" ht="22.5" customHeight="1">
      <c r="A6026" s="1407" t="s">
        <v>28015</v>
      </c>
      <c r="B6026" s="1482" t="s">
        <v>28033</v>
      </c>
      <c r="C6026" s="1408">
        <v>112000</v>
      </c>
      <c r="D6026" s="1408">
        <v>0</v>
      </c>
      <c r="E6026" s="1409">
        <v>10486153.640000001</v>
      </c>
      <c r="F6026" s="1541"/>
      <c r="G6026" s="1657"/>
      <c r="H6026" s="1541"/>
      <c r="I6026" s="1434"/>
      <c r="J6026" s="1434"/>
      <c r="K6026" s="1434"/>
    </row>
    <row r="6027" spans="1:11" s="1023" customFormat="1" ht="22.5" customHeight="1">
      <c r="A6027" s="1407" t="s">
        <v>28016</v>
      </c>
      <c r="B6027" s="1482" t="s">
        <v>28034</v>
      </c>
      <c r="C6027" s="1408">
        <v>35000</v>
      </c>
      <c r="D6027" s="1408">
        <v>0</v>
      </c>
      <c r="E6027" s="1409">
        <v>10521153.640000001</v>
      </c>
      <c r="F6027" s="1541"/>
      <c r="G6027" s="1657"/>
      <c r="H6027" s="1541"/>
      <c r="I6027" s="1434"/>
      <c r="J6027" s="1434"/>
      <c r="K6027" s="1434"/>
    </row>
    <row r="6028" spans="1:11" s="1023" customFormat="1" ht="22.5" customHeight="1">
      <c r="A6028" s="1407" t="s">
        <v>28017</v>
      </c>
      <c r="B6028" s="1482" t="s">
        <v>28035</v>
      </c>
      <c r="C6028" s="1408">
        <v>19000</v>
      </c>
      <c r="D6028" s="1408">
        <v>0</v>
      </c>
      <c r="E6028" s="1409">
        <v>10540153.640000001</v>
      </c>
      <c r="F6028" s="1541"/>
      <c r="G6028" s="1657"/>
      <c r="H6028" s="1541"/>
      <c r="I6028" s="1434"/>
      <c r="J6028" s="1434"/>
      <c r="K6028" s="1434"/>
    </row>
    <row r="6029" spans="1:11" s="1023" customFormat="1" ht="22.5" customHeight="1">
      <c r="A6029" s="1407" t="s">
        <v>28018</v>
      </c>
      <c r="B6029" s="1482" t="s">
        <v>28036</v>
      </c>
      <c r="C6029" s="1408">
        <v>50000</v>
      </c>
      <c r="D6029" s="1408">
        <v>0</v>
      </c>
      <c r="E6029" s="1409">
        <v>10590153.640000001</v>
      </c>
      <c r="F6029" s="1541"/>
      <c r="G6029" s="1657"/>
      <c r="H6029" s="1541"/>
      <c r="I6029" s="1434"/>
      <c r="J6029" s="1434"/>
      <c r="K6029" s="1434"/>
    </row>
    <row r="6030" spans="1:11" s="1023" customFormat="1" ht="22.5" customHeight="1">
      <c r="A6030" s="1407" t="s">
        <v>28019</v>
      </c>
      <c r="B6030" s="1482" t="s">
        <v>28037</v>
      </c>
      <c r="C6030" s="1408">
        <v>60000</v>
      </c>
      <c r="D6030" s="1408">
        <v>0</v>
      </c>
      <c r="E6030" s="1409">
        <v>10650153.640000001</v>
      </c>
      <c r="F6030" s="1541"/>
      <c r="G6030" s="1657"/>
      <c r="H6030" s="1541"/>
      <c r="I6030" s="1434"/>
      <c r="J6030" s="1434"/>
      <c r="K6030" s="1434"/>
    </row>
    <row r="6031" spans="1:11" s="1023" customFormat="1" ht="22.5" customHeight="1">
      <c r="A6031" s="1407" t="s">
        <v>28020</v>
      </c>
      <c r="B6031" s="1482" t="s">
        <v>28038</v>
      </c>
      <c r="C6031" s="1408">
        <v>75000</v>
      </c>
      <c r="D6031" s="1408">
        <v>0</v>
      </c>
      <c r="E6031" s="1409">
        <v>10725153.640000001</v>
      </c>
      <c r="F6031" s="1541"/>
      <c r="G6031" s="1657"/>
      <c r="H6031" s="1541"/>
      <c r="I6031" s="1434"/>
      <c r="J6031" s="1434"/>
      <c r="K6031" s="1434"/>
    </row>
    <row r="6032" spans="1:11" s="1023" customFormat="1" ht="22.5" customHeight="1">
      <c r="A6032" s="1407" t="s">
        <v>28021</v>
      </c>
      <c r="B6032" s="1482" t="s">
        <v>28039</v>
      </c>
      <c r="C6032" s="1408">
        <v>2000</v>
      </c>
      <c r="D6032" s="1408">
        <v>0</v>
      </c>
      <c r="E6032" s="1409">
        <v>10727153.640000001</v>
      </c>
      <c r="F6032" s="1541"/>
      <c r="G6032" s="1657"/>
      <c r="H6032" s="1541"/>
      <c r="I6032" s="1434"/>
      <c r="J6032" s="1434"/>
      <c r="K6032" s="1434"/>
    </row>
    <row r="6033" spans="1:11" s="1023" customFormat="1" ht="22.5" customHeight="1">
      <c r="A6033" s="1407" t="s">
        <v>28022</v>
      </c>
      <c r="B6033" s="1482" t="s">
        <v>28040</v>
      </c>
      <c r="C6033" s="1408">
        <v>5000</v>
      </c>
      <c r="D6033" s="1408">
        <v>0</v>
      </c>
      <c r="E6033" s="1409">
        <v>10732153.640000001</v>
      </c>
      <c r="F6033" s="1541"/>
      <c r="G6033" s="1657"/>
      <c r="H6033" s="1541"/>
      <c r="I6033" s="1434"/>
      <c r="J6033" s="1434"/>
      <c r="K6033" s="1434"/>
    </row>
    <row r="6034" spans="1:11" s="1023" customFormat="1" ht="22.5" customHeight="1">
      <c r="A6034" s="1407" t="s">
        <v>28023</v>
      </c>
      <c r="B6034" s="1482" t="s">
        <v>28041</v>
      </c>
      <c r="C6034" s="1408">
        <v>15000</v>
      </c>
      <c r="D6034" s="1408">
        <v>0</v>
      </c>
      <c r="E6034" s="1409">
        <v>10747153.640000001</v>
      </c>
      <c r="F6034" s="1541"/>
      <c r="G6034" s="1657"/>
      <c r="H6034" s="1541"/>
      <c r="I6034" s="1434"/>
      <c r="J6034" s="1434"/>
      <c r="K6034" s="1434"/>
    </row>
    <row r="6035" spans="1:11" s="1023" customFormat="1" ht="22.5" customHeight="1">
      <c r="A6035" s="1407" t="s">
        <v>28024</v>
      </c>
      <c r="B6035" s="1482" t="s">
        <v>28042</v>
      </c>
      <c r="C6035" s="1408">
        <v>15000</v>
      </c>
      <c r="D6035" s="1408">
        <v>0</v>
      </c>
      <c r="E6035" s="1409">
        <v>10762153.640000001</v>
      </c>
      <c r="F6035" s="1541"/>
      <c r="G6035" s="1657"/>
      <c r="H6035" s="1541"/>
      <c r="I6035" s="1434"/>
      <c r="J6035" s="1434"/>
      <c r="K6035" s="1434"/>
    </row>
    <row r="6036" spans="1:11" s="1023" customFormat="1" ht="22.5" customHeight="1">
      <c r="A6036" s="1407" t="s">
        <v>28025</v>
      </c>
      <c r="B6036" s="1482" t="s">
        <v>28043</v>
      </c>
      <c r="C6036" s="1408">
        <v>18000</v>
      </c>
      <c r="D6036" s="1408">
        <v>0</v>
      </c>
      <c r="E6036" s="1409">
        <v>10780153.640000001</v>
      </c>
      <c r="F6036" s="1541"/>
      <c r="G6036" s="1657"/>
      <c r="H6036" s="1541"/>
      <c r="I6036" s="1434"/>
      <c r="J6036" s="1434"/>
      <c r="K6036" s="1434"/>
    </row>
    <row r="6037" spans="1:11" s="1023" customFormat="1" ht="22.5" customHeight="1">
      <c r="A6037" s="1407" t="s">
        <v>28026</v>
      </c>
      <c r="B6037" s="1482" t="s">
        <v>28044</v>
      </c>
      <c r="C6037" s="1408">
        <v>20000</v>
      </c>
      <c r="D6037" s="1408">
        <v>0</v>
      </c>
      <c r="E6037" s="1409">
        <v>10800153.640000001</v>
      </c>
      <c r="F6037" s="1541"/>
      <c r="G6037" s="1657"/>
      <c r="H6037" s="1541"/>
      <c r="I6037" s="1434"/>
      <c r="J6037" s="1434"/>
      <c r="K6037" s="1434"/>
    </row>
    <row r="6038" spans="1:11" s="1023" customFormat="1" ht="22.5" customHeight="1">
      <c r="A6038" s="1407" t="s">
        <v>28021</v>
      </c>
      <c r="B6038" s="1482" t="s">
        <v>28045</v>
      </c>
      <c r="C6038" s="1408">
        <v>60000</v>
      </c>
      <c r="D6038" s="1408">
        <v>0</v>
      </c>
      <c r="E6038" s="1409">
        <v>10860153.640000001</v>
      </c>
      <c r="F6038" s="1541"/>
      <c r="G6038" s="1657"/>
      <c r="H6038" s="1541"/>
      <c r="I6038" s="1434"/>
      <c r="J6038" s="1434"/>
      <c r="K6038" s="1434"/>
    </row>
    <row r="6039" spans="1:11" s="1023" customFormat="1" ht="22.5" customHeight="1">
      <c r="A6039" s="1407" t="s">
        <v>28027</v>
      </c>
      <c r="B6039" s="1482" t="s">
        <v>28046</v>
      </c>
      <c r="C6039" s="1408">
        <v>65000</v>
      </c>
      <c r="D6039" s="1408">
        <v>0</v>
      </c>
      <c r="E6039" s="1409">
        <v>10925153.640000001</v>
      </c>
      <c r="F6039" s="1541"/>
      <c r="G6039" s="1657"/>
      <c r="H6039" s="1541"/>
      <c r="I6039" s="1434"/>
      <c r="J6039" s="1434"/>
      <c r="K6039" s="1434"/>
    </row>
    <row r="6040" spans="1:11" s="1023" customFormat="1" ht="22.5" customHeight="1">
      <c r="A6040" s="1407" t="s">
        <v>28028</v>
      </c>
      <c r="B6040" s="1482" t="s">
        <v>28047</v>
      </c>
      <c r="C6040" s="1408">
        <v>73000</v>
      </c>
      <c r="D6040" s="1408">
        <v>0</v>
      </c>
      <c r="E6040" s="1409">
        <v>10998153.640000001</v>
      </c>
      <c r="F6040" s="1541"/>
      <c r="G6040" s="1657"/>
      <c r="H6040" s="1541"/>
      <c r="I6040" s="1434"/>
      <c r="J6040" s="1434"/>
      <c r="K6040" s="1434"/>
    </row>
    <row r="6041" spans="1:11" ht="22.5" customHeight="1">
      <c r="A6041" s="1051" t="s">
        <v>28029</v>
      </c>
      <c r="B6041" s="1518" t="s">
        <v>27149</v>
      </c>
      <c r="C6041" s="1050">
        <v>0</v>
      </c>
      <c r="D6041" s="1050">
        <v>800</v>
      </c>
      <c r="E6041" s="1406">
        <v>10997353.640000001</v>
      </c>
      <c r="F6041" s="1544"/>
      <c r="G6041" s="1659"/>
      <c r="H6041" s="1544"/>
      <c r="I6041" s="1545"/>
      <c r="J6041" s="1545"/>
      <c r="K6041" s="1545"/>
    </row>
    <row r="6042" spans="1:11" s="1023" customFormat="1" ht="22.5" customHeight="1">
      <c r="A6042" s="1407" t="s">
        <v>28030</v>
      </c>
      <c r="B6042" s="1482" t="s">
        <v>28048</v>
      </c>
      <c r="C6042" s="1408">
        <v>20000</v>
      </c>
      <c r="D6042" s="1408">
        <v>0</v>
      </c>
      <c r="E6042" s="1409">
        <v>11017353.640000001</v>
      </c>
      <c r="F6042" s="1541"/>
      <c r="G6042" s="1657"/>
      <c r="H6042" s="1541"/>
      <c r="I6042" s="1434"/>
      <c r="J6042" s="1434"/>
      <c r="K6042" s="1434"/>
    </row>
    <row r="6043" spans="1:11" s="1023" customFormat="1" ht="22.5" customHeight="1">
      <c r="A6043" s="1407" t="s">
        <v>28031</v>
      </c>
      <c r="B6043" s="1482" t="s">
        <v>28048</v>
      </c>
      <c r="C6043" s="1408">
        <v>20000</v>
      </c>
      <c r="D6043" s="1408">
        <v>0</v>
      </c>
      <c r="E6043" s="1409">
        <v>11037353.640000001</v>
      </c>
      <c r="F6043" s="1541"/>
      <c r="G6043" s="1657"/>
      <c r="H6043" s="1541"/>
      <c r="I6043" s="1434"/>
      <c r="J6043" s="1434"/>
      <c r="K6043" s="1434"/>
    </row>
    <row r="6044" spans="1:11" s="1023" customFormat="1" ht="22.5" customHeight="1">
      <c r="A6044" s="1430" t="s">
        <v>28032</v>
      </c>
      <c r="B6044" s="1483" t="s">
        <v>28049</v>
      </c>
      <c r="C6044" s="1408">
        <v>30000</v>
      </c>
      <c r="D6044" s="1408">
        <v>0</v>
      </c>
      <c r="E6044" s="1409">
        <v>11067353.640000001</v>
      </c>
      <c r="F6044" s="1541"/>
      <c r="G6044" s="1660"/>
      <c r="H6044" s="1593"/>
      <c r="I6044" s="1594"/>
      <c r="J6044" s="1594"/>
      <c r="K6044" s="1594"/>
    </row>
    <row r="6045" spans="1:11" s="1023" customFormat="1" ht="22.5" customHeight="1">
      <c r="A6045" s="1407" t="s">
        <v>28050</v>
      </c>
      <c r="B6045" s="1482" t="s">
        <v>28065</v>
      </c>
      <c r="C6045" s="1408">
        <v>49000</v>
      </c>
      <c r="D6045" s="1408">
        <v>0</v>
      </c>
      <c r="E6045" s="1409">
        <v>10937853.640000001</v>
      </c>
      <c r="F6045" s="1559"/>
      <c r="G6045" s="1472"/>
      <c r="H6045" s="1473"/>
      <c r="I6045" s="1434"/>
      <c r="J6045" s="1434"/>
      <c r="K6045" s="1434"/>
    </row>
    <row r="6046" spans="1:11" s="1023" customFormat="1" ht="22.5" customHeight="1">
      <c r="A6046" s="1407" t="s">
        <v>28051</v>
      </c>
      <c r="B6046" s="1482" t="s">
        <v>28066</v>
      </c>
      <c r="C6046" s="1408">
        <v>15000</v>
      </c>
      <c r="D6046" s="1408">
        <v>0</v>
      </c>
      <c r="E6046" s="1409">
        <v>10952853.640000001</v>
      </c>
      <c r="F6046" s="1559"/>
      <c r="G6046" s="1465"/>
      <c r="H6046" s="1466"/>
      <c r="I6046" s="1434"/>
      <c r="J6046" s="1434"/>
      <c r="K6046" s="1434"/>
    </row>
    <row r="6047" spans="1:11" s="1023" customFormat="1" ht="22.5" customHeight="1">
      <c r="A6047" s="1407" t="s">
        <v>28052</v>
      </c>
      <c r="B6047" s="1482" t="s">
        <v>27558</v>
      </c>
      <c r="C6047" s="1408">
        <v>25000</v>
      </c>
      <c r="D6047" s="1408">
        <v>0</v>
      </c>
      <c r="E6047" s="1409">
        <v>10977853.640000001</v>
      </c>
      <c r="F6047" s="1559"/>
      <c r="G6047" s="1465"/>
      <c r="H6047" s="1466"/>
      <c r="I6047" s="1434"/>
      <c r="J6047" s="1434"/>
      <c r="K6047" s="1434"/>
    </row>
    <row r="6048" spans="1:11" s="1023" customFormat="1" ht="22.5" customHeight="1">
      <c r="A6048" s="1407" t="s">
        <v>28053</v>
      </c>
      <c r="B6048" s="1482" t="s">
        <v>28067</v>
      </c>
      <c r="C6048" s="1408">
        <v>20000</v>
      </c>
      <c r="D6048" s="1408">
        <v>0</v>
      </c>
      <c r="E6048" s="1409">
        <v>10997853.640000001</v>
      </c>
      <c r="F6048" s="1559"/>
      <c r="G6048" s="1465"/>
      <c r="H6048" s="1466"/>
      <c r="I6048" s="1434"/>
      <c r="J6048" s="1434"/>
      <c r="K6048" s="1434"/>
    </row>
    <row r="6049" spans="1:11" s="1023" customFormat="1" ht="22.5" customHeight="1">
      <c r="A6049" s="1407" t="s">
        <v>28054</v>
      </c>
      <c r="B6049" s="1482" t="s">
        <v>28068</v>
      </c>
      <c r="C6049" s="1408">
        <v>20000</v>
      </c>
      <c r="D6049" s="1408">
        <v>0</v>
      </c>
      <c r="E6049" s="1409">
        <v>11017853.640000001</v>
      </c>
      <c r="F6049" s="1559"/>
      <c r="G6049" s="1465"/>
      <c r="H6049" s="1466"/>
      <c r="I6049" s="1434"/>
      <c r="J6049" s="1434"/>
      <c r="K6049" s="1434"/>
    </row>
    <row r="6050" spans="1:11" s="1023" customFormat="1" ht="22.5" customHeight="1">
      <c r="A6050" s="1407" t="s">
        <v>28055</v>
      </c>
      <c r="B6050" s="1482" t="s">
        <v>28069</v>
      </c>
      <c r="C6050" s="1408">
        <v>5000</v>
      </c>
      <c r="D6050" s="1408">
        <v>0</v>
      </c>
      <c r="E6050" s="1409">
        <v>11022853.640000001</v>
      </c>
      <c r="F6050" s="1559"/>
      <c r="G6050" s="1465"/>
      <c r="H6050" s="1466"/>
      <c r="I6050" s="1434"/>
      <c r="J6050" s="1434"/>
      <c r="K6050" s="1434"/>
    </row>
    <row r="6051" spans="1:11" s="1023" customFormat="1" ht="22.5" customHeight="1">
      <c r="A6051" s="1407" t="s">
        <v>28056</v>
      </c>
      <c r="B6051" s="1482" t="s">
        <v>28070</v>
      </c>
      <c r="C6051" s="1408">
        <v>40000</v>
      </c>
      <c r="D6051" s="1408">
        <v>0</v>
      </c>
      <c r="E6051" s="1409">
        <v>11062853.640000001</v>
      </c>
      <c r="F6051" s="1559"/>
      <c r="G6051" s="1465"/>
      <c r="H6051" s="1466"/>
      <c r="I6051" s="1434"/>
      <c r="J6051" s="1434"/>
      <c r="K6051" s="1434"/>
    </row>
    <row r="6052" spans="1:11" s="1023" customFormat="1" ht="22.5" customHeight="1">
      <c r="A6052" s="1407" t="s">
        <v>28057</v>
      </c>
      <c r="B6052" s="1482" t="s">
        <v>28071</v>
      </c>
      <c r="C6052" s="1408">
        <v>80000</v>
      </c>
      <c r="D6052" s="1408">
        <v>0</v>
      </c>
      <c r="E6052" s="1409">
        <v>11142853.640000001</v>
      </c>
      <c r="F6052" s="1559"/>
      <c r="G6052" s="1465"/>
      <c r="H6052" s="1466"/>
      <c r="I6052" s="1434"/>
      <c r="J6052" s="1434"/>
      <c r="K6052" s="1434"/>
    </row>
    <row r="6053" spans="1:11" ht="22.5" customHeight="1">
      <c r="A6053" s="1051" t="s">
        <v>28058</v>
      </c>
      <c r="B6053" s="1518" t="s">
        <v>27149</v>
      </c>
      <c r="C6053" s="1050">
        <v>0</v>
      </c>
      <c r="D6053" s="1050">
        <v>500</v>
      </c>
      <c r="E6053" s="1406">
        <v>11142353.640000001</v>
      </c>
      <c r="F6053" s="1997"/>
      <c r="G6053" s="1500"/>
      <c r="H6053" s="1606"/>
      <c r="I6053" s="1545"/>
      <c r="J6053" s="1545"/>
      <c r="K6053" s="1545"/>
    </row>
    <row r="6054" spans="1:11" s="1023" customFormat="1" ht="22.5" customHeight="1">
      <c r="A6054" s="1407" t="s">
        <v>28059</v>
      </c>
      <c r="B6054" s="1482" t="s">
        <v>28072</v>
      </c>
      <c r="C6054" s="1408">
        <v>40000</v>
      </c>
      <c r="D6054" s="1408">
        <v>0</v>
      </c>
      <c r="E6054" s="1409">
        <v>11182353.640000001</v>
      </c>
      <c r="F6054" s="1559"/>
      <c r="G6054" s="1465"/>
      <c r="H6054" s="1466"/>
      <c r="I6054" s="1434"/>
      <c r="J6054" s="1434"/>
      <c r="K6054" s="1434"/>
    </row>
    <row r="6055" spans="1:11" s="1023" customFormat="1" ht="22.5" customHeight="1">
      <c r="A6055" s="1407" t="s">
        <v>28060</v>
      </c>
      <c r="B6055" s="1482" t="s">
        <v>28073</v>
      </c>
      <c r="C6055" s="1408">
        <v>55000</v>
      </c>
      <c r="D6055" s="1408">
        <v>0</v>
      </c>
      <c r="E6055" s="1409">
        <v>11237353.640000001</v>
      </c>
      <c r="F6055" s="1559"/>
      <c r="G6055" s="1465"/>
      <c r="H6055" s="1466"/>
      <c r="I6055" s="1434"/>
      <c r="J6055" s="1434"/>
      <c r="K6055" s="1434"/>
    </row>
    <row r="6056" spans="1:11" s="1023" customFormat="1" ht="22.5" customHeight="1">
      <c r="A6056" s="1407" t="s">
        <v>28061</v>
      </c>
      <c r="B6056" s="1482" t="s">
        <v>28074</v>
      </c>
      <c r="C6056" s="1408">
        <v>72000</v>
      </c>
      <c r="D6056" s="1408">
        <v>0</v>
      </c>
      <c r="E6056" s="1409">
        <v>11309353.640000001</v>
      </c>
      <c r="F6056" s="1559"/>
      <c r="G6056" s="1465"/>
      <c r="H6056" s="1466"/>
      <c r="I6056" s="1434"/>
      <c r="J6056" s="1434"/>
      <c r="K6056" s="1434"/>
    </row>
    <row r="6057" spans="1:11" s="1023" customFormat="1" ht="22.5" customHeight="1">
      <c r="A6057" s="1407" t="s">
        <v>28062</v>
      </c>
      <c r="B6057" s="1482" t="s">
        <v>28075</v>
      </c>
      <c r="C6057" s="1408">
        <v>15000</v>
      </c>
      <c r="D6057" s="1408">
        <v>0</v>
      </c>
      <c r="E6057" s="1409">
        <v>11324353.640000001</v>
      </c>
      <c r="F6057" s="1559"/>
      <c r="G6057" s="1465"/>
      <c r="H6057" s="1466"/>
      <c r="I6057" s="1434"/>
      <c r="J6057" s="1434"/>
      <c r="K6057" s="1434"/>
    </row>
    <row r="6058" spans="1:11" s="1023" customFormat="1" ht="22.5" customHeight="1">
      <c r="A6058" s="1407" t="s">
        <v>28063</v>
      </c>
      <c r="B6058" s="1482" t="s">
        <v>28076</v>
      </c>
      <c r="C6058" s="1408">
        <v>5000</v>
      </c>
      <c r="D6058" s="1408">
        <v>0</v>
      </c>
      <c r="E6058" s="1409">
        <v>11329353.640000001</v>
      </c>
      <c r="F6058" s="1559"/>
      <c r="G6058" s="1465"/>
      <c r="H6058" s="1466"/>
      <c r="I6058" s="1434"/>
      <c r="J6058" s="1434"/>
      <c r="K6058" s="1434"/>
    </row>
    <row r="6059" spans="1:11" ht="22.5" customHeight="1">
      <c r="A6059" s="1536" t="s">
        <v>28064</v>
      </c>
      <c r="B6059" s="1757" t="s">
        <v>8478</v>
      </c>
      <c r="C6059" s="1050">
        <v>0</v>
      </c>
      <c r="D6059" s="1050">
        <v>32.25</v>
      </c>
      <c r="E6059" s="1406">
        <v>11329321.390000001</v>
      </c>
      <c r="F6059" s="1997"/>
      <c r="G6059" s="1625"/>
      <c r="H6059" s="1626"/>
      <c r="I6059" s="1627"/>
      <c r="J6059" s="1627"/>
      <c r="K6059" s="1627"/>
    </row>
    <row r="6060" spans="1:11" s="1358" customFormat="1" ht="22.5" customHeight="1">
      <c r="A6060" s="1407" t="s">
        <v>28122</v>
      </c>
      <c r="B6060" s="1482" t="s">
        <v>28148</v>
      </c>
      <c r="C6060" s="1408">
        <v>40000</v>
      </c>
      <c r="D6060" s="1408">
        <v>0</v>
      </c>
      <c r="E6060" s="1541"/>
      <c r="F6060" s="1434"/>
      <c r="G6060" s="1653"/>
      <c r="H6060" s="1434"/>
      <c r="I6060" s="1434"/>
      <c r="J6060" s="1434"/>
      <c r="K6060" s="1434"/>
    </row>
    <row r="6061" spans="1:11" s="1358" customFormat="1" ht="22.5" customHeight="1">
      <c r="A6061" s="1407" t="s">
        <v>28123</v>
      </c>
      <c r="B6061" s="1482" t="s">
        <v>28149</v>
      </c>
      <c r="C6061" s="1408">
        <v>30000</v>
      </c>
      <c r="D6061" s="1408">
        <v>0</v>
      </c>
      <c r="E6061" s="1541"/>
      <c r="F6061" s="1434"/>
      <c r="G6061" s="1653"/>
      <c r="H6061" s="1434"/>
      <c r="I6061" s="1434"/>
      <c r="J6061" s="1434"/>
      <c r="K6061" s="1434"/>
    </row>
    <row r="6062" spans="1:11" s="1358" customFormat="1" ht="22.5" customHeight="1">
      <c r="A6062" s="1407" t="s">
        <v>28124</v>
      </c>
      <c r="B6062" s="1482" t="s">
        <v>28150</v>
      </c>
      <c r="C6062" s="1408">
        <v>32500</v>
      </c>
      <c r="D6062" s="1408">
        <v>0</v>
      </c>
      <c r="E6062" s="1541"/>
      <c r="F6062" s="1434"/>
      <c r="G6062" s="1653"/>
      <c r="H6062" s="1434"/>
      <c r="I6062" s="1434"/>
      <c r="J6062" s="1434"/>
      <c r="K6062" s="1434"/>
    </row>
    <row r="6063" spans="1:11" s="1358" customFormat="1" ht="22.5" customHeight="1">
      <c r="A6063" s="1407" t="s">
        <v>28125</v>
      </c>
      <c r="B6063" s="1482" t="s">
        <v>28151</v>
      </c>
      <c r="C6063" s="1408">
        <v>10000</v>
      </c>
      <c r="D6063" s="1408">
        <v>0</v>
      </c>
      <c r="E6063" s="1541"/>
      <c r="F6063" s="1434"/>
      <c r="G6063" s="1653"/>
      <c r="H6063" s="1434"/>
      <c r="I6063" s="1434"/>
      <c r="J6063" s="1434"/>
      <c r="K6063" s="1434"/>
    </row>
    <row r="6064" spans="1:11" s="1358" customFormat="1" ht="22.5" customHeight="1">
      <c r="A6064" s="1407" t="s">
        <v>28126</v>
      </c>
      <c r="B6064" s="1482" t="s">
        <v>28152</v>
      </c>
      <c r="C6064" s="1408">
        <v>15000</v>
      </c>
      <c r="D6064" s="1408">
        <v>0</v>
      </c>
      <c r="E6064" s="1541"/>
      <c r="F6064" s="1434"/>
      <c r="G6064" s="1653"/>
      <c r="H6064" s="1434"/>
      <c r="I6064" s="1434"/>
      <c r="J6064" s="1434"/>
      <c r="K6064" s="1434"/>
    </row>
    <row r="6065" spans="1:11" s="1358" customFormat="1" ht="22.5" customHeight="1">
      <c r="A6065" s="1407" t="s">
        <v>28127</v>
      </c>
      <c r="B6065" s="1482" t="s">
        <v>28153</v>
      </c>
      <c r="C6065" s="1408">
        <v>51000</v>
      </c>
      <c r="D6065" s="1408">
        <v>0</v>
      </c>
      <c r="E6065" s="1541"/>
      <c r="F6065" s="1434"/>
      <c r="G6065" s="1653"/>
      <c r="H6065" s="1434"/>
      <c r="I6065" s="1434"/>
      <c r="J6065" s="1434"/>
      <c r="K6065" s="1434"/>
    </row>
    <row r="6066" spans="1:11" s="1358" customFormat="1" ht="22.5" customHeight="1">
      <c r="A6066" s="1407" t="s">
        <v>28128</v>
      </c>
      <c r="B6066" s="1482" t="s">
        <v>28154</v>
      </c>
      <c r="C6066" s="1408">
        <v>15000</v>
      </c>
      <c r="D6066" s="1408">
        <v>0</v>
      </c>
      <c r="E6066" s="1541"/>
      <c r="F6066" s="1434"/>
      <c r="G6066" s="1653"/>
      <c r="H6066" s="1434"/>
      <c r="I6066" s="1434"/>
      <c r="J6066" s="1434"/>
      <c r="K6066" s="1434"/>
    </row>
    <row r="6067" spans="1:11" s="1358" customFormat="1" ht="22.5" customHeight="1">
      <c r="A6067" s="1407" t="s">
        <v>28129</v>
      </c>
      <c r="B6067" s="1482" t="s">
        <v>28155</v>
      </c>
      <c r="C6067" s="1408">
        <v>25000</v>
      </c>
      <c r="D6067" s="1408">
        <v>0</v>
      </c>
      <c r="E6067" s="1541"/>
      <c r="F6067" s="1434"/>
      <c r="G6067" s="1653"/>
      <c r="H6067" s="1434"/>
      <c r="I6067" s="1434"/>
      <c r="J6067" s="1434"/>
      <c r="K6067" s="1434"/>
    </row>
    <row r="6068" spans="1:11" s="1358" customFormat="1" ht="22.5" customHeight="1">
      <c r="A6068" s="1407" t="s">
        <v>28130</v>
      </c>
      <c r="B6068" s="1482" t="s">
        <v>28156</v>
      </c>
      <c r="C6068" s="1408">
        <v>35000</v>
      </c>
      <c r="D6068" s="1408">
        <v>0</v>
      </c>
      <c r="E6068" s="1541"/>
      <c r="F6068" s="1434"/>
      <c r="G6068" s="1653"/>
      <c r="H6068" s="1434"/>
      <c r="I6068" s="1434"/>
      <c r="J6068" s="1434"/>
      <c r="K6068" s="1434"/>
    </row>
    <row r="6069" spans="1:11" s="1358" customFormat="1" ht="22.5" customHeight="1">
      <c r="A6069" s="1407" t="s">
        <v>28131</v>
      </c>
      <c r="B6069" s="1482" t="s">
        <v>28157</v>
      </c>
      <c r="C6069" s="1408">
        <v>35000</v>
      </c>
      <c r="D6069" s="1408">
        <v>0</v>
      </c>
      <c r="E6069" s="1541"/>
      <c r="F6069" s="1434"/>
      <c r="G6069" s="1653"/>
      <c r="H6069" s="1434"/>
      <c r="I6069" s="1434"/>
      <c r="J6069" s="1434"/>
      <c r="K6069" s="1434"/>
    </row>
    <row r="6070" spans="1:11" s="1358" customFormat="1" ht="22.5" customHeight="1">
      <c r="A6070" s="1420" t="s">
        <v>28132</v>
      </c>
      <c r="B6070" s="1752" t="s">
        <v>28158</v>
      </c>
      <c r="C6070" s="1421">
        <v>75000</v>
      </c>
      <c r="D6070" s="1421">
        <v>0</v>
      </c>
      <c r="E6070" s="1541"/>
      <c r="F6070" s="1434"/>
      <c r="G6070" s="1653"/>
      <c r="H6070" s="1434"/>
      <c r="I6070" s="1434"/>
      <c r="J6070" s="1434"/>
      <c r="K6070" s="1434"/>
    </row>
    <row r="6071" spans="1:11" s="1358" customFormat="1" ht="22.5" customHeight="1">
      <c r="A6071" s="1407" t="s">
        <v>28133</v>
      </c>
      <c r="B6071" s="1482" t="s">
        <v>28159</v>
      </c>
      <c r="C6071" s="1408">
        <v>15000</v>
      </c>
      <c r="D6071" s="1408">
        <v>0</v>
      </c>
      <c r="E6071" s="1541"/>
      <c r="F6071" s="1434"/>
      <c r="G6071" s="1653"/>
      <c r="H6071" s="1434"/>
      <c r="I6071" s="1434"/>
      <c r="J6071" s="1434"/>
      <c r="K6071" s="1434"/>
    </row>
    <row r="6072" spans="1:11" s="1358" customFormat="1" ht="22.5" customHeight="1">
      <c r="A6072" s="1407" t="s">
        <v>28134</v>
      </c>
      <c r="B6072" s="1482" t="s">
        <v>28160</v>
      </c>
      <c r="C6072" s="1408">
        <v>30000</v>
      </c>
      <c r="D6072" s="1408">
        <v>0</v>
      </c>
      <c r="E6072" s="1541"/>
      <c r="F6072" s="1434"/>
      <c r="G6072" s="1653"/>
      <c r="H6072" s="1434"/>
      <c r="I6072" s="1434"/>
      <c r="J6072" s="1434"/>
      <c r="K6072" s="1434"/>
    </row>
    <row r="6073" spans="1:11" s="1358" customFormat="1" ht="22.5" customHeight="1">
      <c r="A6073" s="1407" t="s">
        <v>28135</v>
      </c>
      <c r="B6073" s="1482" t="s">
        <v>28161</v>
      </c>
      <c r="C6073" s="1408">
        <v>60000</v>
      </c>
      <c r="D6073" s="1408">
        <v>0</v>
      </c>
      <c r="E6073" s="1541"/>
      <c r="F6073" s="1434"/>
      <c r="G6073" s="1653"/>
      <c r="H6073" s="1434"/>
      <c r="I6073" s="1434"/>
      <c r="J6073" s="1434"/>
      <c r="K6073" s="1434"/>
    </row>
    <row r="6074" spans="1:11" s="1358" customFormat="1" ht="22.5" customHeight="1">
      <c r="A6074" s="1407" t="s">
        <v>28136</v>
      </c>
      <c r="B6074" s="1482" t="s">
        <v>25795</v>
      </c>
      <c r="C6074" s="1408">
        <v>10000</v>
      </c>
      <c r="D6074" s="1408">
        <v>0</v>
      </c>
      <c r="E6074" s="1541"/>
      <c r="F6074" s="1434"/>
      <c r="G6074" s="1653"/>
      <c r="H6074" s="1434"/>
      <c r="I6074" s="1434"/>
      <c r="J6074" s="1434"/>
      <c r="K6074" s="1434"/>
    </row>
    <row r="6075" spans="1:11" s="1358" customFormat="1" ht="22.5" customHeight="1">
      <c r="A6075" s="1407" t="s">
        <v>28137</v>
      </c>
      <c r="B6075" s="1482" t="s">
        <v>28162</v>
      </c>
      <c r="C6075" s="1408">
        <v>20000</v>
      </c>
      <c r="D6075" s="1408">
        <v>0</v>
      </c>
      <c r="E6075" s="1541"/>
      <c r="F6075" s="1434"/>
      <c r="G6075" s="1653"/>
      <c r="H6075" s="1434"/>
      <c r="I6075" s="1434"/>
      <c r="J6075" s="1434"/>
      <c r="K6075" s="1434"/>
    </row>
    <row r="6076" spans="1:11" s="1358" customFormat="1" ht="22.5" customHeight="1">
      <c r="A6076" s="1407" t="s">
        <v>28138</v>
      </c>
      <c r="B6076" s="1482" t="s">
        <v>28163</v>
      </c>
      <c r="C6076" s="1408">
        <v>40000</v>
      </c>
      <c r="D6076" s="1408">
        <v>0</v>
      </c>
      <c r="E6076" s="1541"/>
      <c r="F6076" s="1434"/>
      <c r="G6076" s="1653"/>
      <c r="H6076" s="1434"/>
      <c r="I6076" s="1434"/>
      <c r="J6076" s="1434"/>
      <c r="K6076" s="1434"/>
    </row>
    <row r="6077" spans="1:11" s="1358" customFormat="1" ht="22.5" customHeight="1">
      <c r="A6077" s="1407" t="s">
        <v>28138</v>
      </c>
      <c r="B6077" s="1482" t="s">
        <v>28164</v>
      </c>
      <c r="C6077" s="1408">
        <v>40000</v>
      </c>
      <c r="D6077" s="1408">
        <v>0</v>
      </c>
      <c r="E6077" s="1541"/>
      <c r="F6077" s="1434"/>
      <c r="G6077" s="1653"/>
      <c r="H6077" s="1434"/>
      <c r="I6077" s="1434"/>
      <c r="J6077" s="1434"/>
      <c r="K6077" s="1434"/>
    </row>
    <row r="6078" spans="1:11" s="1358" customFormat="1" ht="22.5" customHeight="1">
      <c r="A6078" s="1407" t="s">
        <v>28139</v>
      </c>
      <c r="B6078" s="1482" t="s">
        <v>28165</v>
      </c>
      <c r="C6078" s="1408">
        <v>38500</v>
      </c>
      <c r="D6078" s="1408">
        <v>0</v>
      </c>
      <c r="E6078" s="1541"/>
      <c r="F6078" s="1434"/>
      <c r="G6078" s="1653"/>
      <c r="H6078" s="1434"/>
      <c r="I6078" s="1434"/>
      <c r="J6078" s="1434"/>
      <c r="K6078" s="1434"/>
    </row>
    <row r="6079" spans="1:11" s="1358" customFormat="1" ht="22.5" customHeight="1">
      <c r="A6079" s="1407" t="s">
        <v>28140</v>
      </c>
      <c r="B6079" s="1482" t="s">
        <v>28166</v>
      </c>
      <c r="C6079" s="1408">
        <v>40000</v>
      </c>
      <c r="D6079" s="1408">
        <v>0</v>
      </c>
      <c r="E6079" s="1541"/>
      <c r="F6079" s="1434"/>
      <c r="G6079" s="1653"/>
      <c r="H6079" s="1434"/>
      <c r="I6079" s="1434"/>
      <c r="J6079" s="1434"/>
      <c r="K6079" s="1434"/>
    </row>
    <row r="6080" spans="1:11" s="1358" customFormat="1" ht="22.5" customHeight="1">
      <c r="A6080" s="1420" t="s">
        <v>28141</v>
      </c>
      <c r="B6080" s="1752" t="s">
        <v>28167</v>
      </c>
      <c r="C6080" s="1421">
        <v>20000</v>
      </c>
      <c r="D6080" s="1421">
        <v>0</v>
      </c>
      <c r="E6080" s="1541"/>
      <c r="F6080" s="1434"/>
      <c r="G6080" s="1653"/>
      <c r="H6080" s="1434"/>
      <c r="I6080" s="1434"/>
      <c r="J6080" s="1434"/>
      <c r="K6080" s="1434"/>
    </row>
    <row r="6081" spans="1:11" s="1358" customFormat="1" ht="22.5" customHeight="1">
      <c r="A6081" s="1407" t="s">
        <v>28142</v>
      </c>
      <c r="B6081" s="1482" t="s">
        <v>28168</v>
      </c>
      <c r="C6081" s="1408">
        <v>5000</v>
      </c>
      <c r="D6081" s="1408">
        <v>0</v>
      </c>
      <c r="E6081" s="1541"/>
      <c r="F6081" s="1434"/>
      <c r="G6081" s="1653"/>
      <c r="H6081" s="1434"/>
      <c r="I6081" s="1434"/>
      <c r="J6081" s="1434"/>
      <c r="K6081" s="1434"/>
    </row>
    <row r="6082" spans="1:11" s="849" customFormat="1" ht="22.5" customHeight="1">
      <c r="A6082" s="1051" t="s">
        <v>28143</v>
      </c>
      <c r="B6082" s="1518" t="s">
        <v>27149</v>
      </c>
      <c r="C6082" s="1050">
        <v>0</v>
      </c>
      <c r="D6082" s="1050">
        <v>1250</v>
      </c>
      <c r="E6082" s="1544"/>
      <c r="F6082" s="1545"/>
      <c r="G6082" s="1661"/>
      <c r="H6082" s="1545"/>
      <c r="I6082" s="1545"/>
      <c r="J6082" s="1545"/>
      <c r="K6082" s="1545"/>
    </row>
    <row r="6083" spans="1:11" s="1358" customFormat="1" ht="22.5" customHeight="1">
      <c r="A6083" s="1407" t="s">
        <v>28144</v>
      </c>
      <c r="B6083" s="1482" t="s">
        <v>28169</v>
      </c>
      <c r="C6083" s="1408">
        <v>55000</v>
      </c>
      <c r="D6083" s="1408">
        <v>0</v>
      </c>
      <c r="E6083" s="1541"/>
      <c r="F6083" s="1434"/>
      <c r="G6083" s="1653"/>
      <c r="H6083" s="1434"/>
      <c r="I6083" s="1434"/>
      <c r="J6083" s="1434"/>
      <c r="K6083" s="1434"/>
    </row>
    <row r="6084" spans="1:11" s="1358" customFormat="1" ht="22.5" customHeight="1">
      <c r="A6084" s="1420" t="s">
        <v>28145</v>
      </c>
      <c r="B6084" s="1752" t="s">
        <v>28170</v>
      </c>
      <c r="C6084" s="1421">
        <v>20000</v>
      </c>
      <c r="D6084" s="1421">
        <v>0</v>
      </c>
      <c r="E6084" s="1541"/>
      <c r="F6084" s="1434"/>
      <c r="G6084" s="1653"/>
      <c r="H6084" s="1434"/>
      <c r="I6084" s="1434"/>
      <c r="J6084" s="1434"/>
      <c r="K6084" s="1434"/>
    </row>
    <row r="6085" spans="1:11" s="1358" customFormat="1" ht="22.5" customHeight="1">
      <c r="A6085" s="1407" t="s">
        <v>28146</v>
      </c>
      <c r="B6085" s="1482" t="s">
        <v>28171</v>
      </c>
      <c r="C6085" s="1408">
        <v>30000</v>
      </c>
      <c r="D6085" s="1408">
        <v>0</v>
      </c>
      <c r="E6085" s="1541"/>
      <c r="F6085" s="1434"/>
      <c r="G6085" s="1653"/>
      <c r="H6085" s="1434"/>
      <c r="I6085" s="1434"/>
      <c r="J6085" s="1434"/>
      <c r="K6085" s="1434"/>
    </row>
    <row r="6086" spans="1:11" s="1358" customFormat="1" ht="22.5" customHeight="1">
      <c r="A6086" s="1407" t="s">
        <v>28147</v>
      </c>
      <c r="B6086" s="1482" t="s">
        <v>28172</v>
      </c>
      <c r="C6086" s="1408">
        <v>22500</v>
      </c>
      <c r="D6086" s="1408">
        <v>0</v>
      </c>
      <c r="E6086" s="1541"/>
      <c r="F6086" s="1434"/>
      <c r="G6086" s="1653"/>
      <c r="H6086" s="1434"/>
      <c r="I6086" s="1434"/>
      <c r="J6086" s="1434"/>
      <c r="K6086" s="1434"/>
    </row>
    <row r="6087" spans="1:11" s="1023" customFormat="1" ht="22.5" customHeight="1">
      <c r="A6087" s="1407" t="s">
        <v>28177</v>
      </c>
      <c r="B6087" s="1482" t="s">
        <v>28192</v>
      </c>
      <c r="C6087" s="1408">
        <v>30000</v>
      </c>
      <c r="D6087" s="1408">
        <v>0</v>
      </c>
      <c r="E6087" s="1541"/>
      <c r="F6087" s="1434"/>
      <c r="G6087" s="1653"/>
      <c r="H6087" s="1434"/>
      <c r="I6087" s="1434"/>
      <c r="J6087" s="1434"/>
      <c r="K6087" s="1434"/>
    </row>
    <row r="6088" spans="1:11" s="1023" customFormat="1" ht="22.5" customHeight="1">
      <c r="A6088" s="1420" t="s">
        <v>28178</v>
      </c>
      <c r="B6088" s="1752" t="s">
        <v>28193</v>
      </c>
      <c r="C6088" s="1421">
        <v>35000</v>
      </c>
      <c r="D6088" s="1421">
        <v>0</v>
      </c>
      <c r="E6088" s="1541"/>
      <c r="F6088" s="1434"/>
      <c r="G6088" s="1653"/>
      <c r="H6088" s="1434"/>
      <c r="I6088" s="1434"/>
      <c r="J6088" s="1434"/>
      <c r="K6088" s="1434"/>
    </row>
    <row r="6089" spans="1:11" ht="22.5" customHeight="1">
      <c r="A6089" s="1051" t="s">
        <v>28179</v>
      </c>
      <c r="B6089" s="1518" t="s">
        <v>8438</v>
      </c>
      <c r="C6089" s="1050">
        <v>0</v>
      </c>
      <c r="D6089" s="1050">
        <v>53.75</v>
      </c>
      <c r="E6089" s="1544"/>
      <c r="F6089" s="1545"/>
      <c r="G6089" s="1661"/>
      <c r="H6089" s="1545"/>
      <c r="I6089" s="1545"/>
      <c r="J6089" s="1545"/>
      <c r="K6089" s="1545"/>
    </row>
    <row r="6090" spans="1:11" ht="22.5" customHeight="1">
      <c r="A6090" s="1051" t="s">
        <v>28179</v>
      </c>
      <c r="B6090" s="1518" t="s">
        <v>28194</v>
      </c>
      <c r="C6090" s="1050">
        <v>0</v>
      </c>
      <c r="D6090" s="1050">
        <v>10000000</v>
      </c>
      <c r="E6090" s="1544"/>
      <c r="F6090" s="1545"/>
      <c r="G6090" s="1661"/>
      <c r="H6090" s="1545"/>
      <c r="I6090" s="1545"/>
      <c r="J6090" s="1545"/>
      <c r="K6090" s="1545"/>
    </row>
    <row r="6091" spans="1:11" s="1023" customFormat="1" ht="22.5" customHeight="1">
      <c r="A6091" s="1407" t="s">
        <v>28180</v>
      </c>
      <c r="B6091" s="1482" t="s">
        <v>28195</v>
      </c>
      <c r="C6091" s="1408">
        <v>35000</v>
      </c>
      <c r="D6091" s="1408">
        <v>0</v>
      </c>
      <c r="E6091" s="1541"/>
      <c r="F6091" s="1434"/>
      <c r="G6091" s="1653"/>
      <c r="H6091" s="1434"/>
      <c r="I6091" s="1434"/>
      <c r="J6091" s="1434"/>
      <c r="K6091" s="1434"/>
    </row>
    <row r="6092" spans="1:11" s="1023" customFormat="1" ht="22.5" customHeight="1">
      <c r="A6092" s="1407" t="s">
        <v>28181</v>
      </c>
      <c r="B6092" s="1482" t="s">
        <v>28196</v>
      </c>
      <c r="C6092" s="1408">
        <v>35000</v>
      </c>
      <c r="D6092" s="1408">
        <v>0</v>
      </c>
      <c r="E6092" s="1541"/>
      <c r="F6092" s="1434"/>
      <c r="G6092" s="1653"/>
      <c r="H6092" s="1434"/>
      <c r="I6092" s="1434"/>
      <c r="J6092" s="1434"/>
      <c r="K6092" s="1434"/>
    </row>
    <row r="6093" spans="1:11" s="1023" customFormat="1" ht="22.5" customHeight="1">
      <c r="A6093" s="1407" t="s">
        <v>28182</v>
      </c>
      <c r="B6093" s="1482" t="s">
        <v>28197</v>
      </c>
      <c r="C6093" s="1408">
        <v>40000</v>
      </c>
      <c r="D6093" s="1408">
        <v>0</v>
      </c>
      <c r="E6093" s="1541"/>
      <c r="F6093" s="1434"/>
      <c r="G6093" s="1653"/>
      <c r="H6093" s="1434"/>
      <c r="I6093" s="1434"/>
      <c r="J6093" s="1434"/>
      <c r="K6093" s="1434"/>
    </row>
    <row r="6094" spans="1:11" s="1023" customFormat="1" ht="22.5" customHeight="1">
      <c r="A6094" s="1407" t="s">
        <v>28183</v>
      </c>
      <c r="B6094" s="1482" t="s">
        <v>28198</v>
      </c>
      <c r="C6094" s="1408">
        <v>10000</v>
      </c>
      <c r="D6094" s="1408">
        <v>0</v>
      </c>
      <c r="E6094" s="1541"/>
      <c r="F6094" s="1434"/>
      <c r="G6094" s="1653"/>
      <c r="H6094" s="1434"/>
      <c r="I6094" s="1434"/>
      <c r="J6094" s="1434"/>
      <c r="K6094" s="1434"/>
    </row>
    <row r="6095" spans="1:11" s="1023" customFormat="1" ht="22.5" customHeight="1">
      <c r="A6095" s="1407" t="s">
        <v>28184</v>
      </c>
      <c r="B6095" s="1482" t="s">
        <v>27289</v>
      </c>
      <c r="C6095" s="1408">
        <v>24000</v>
      </c>
      <c r="D6095" s="1408">
        <v>0</v>
      </c>
      <c r="E6095" s="1541"/>
      <c r="F6095" s="1434"/>
      <c r="G6095" s="1653"/>
      <c r="H6095" s="1434"/>
      <c r="I6095" s="1434"/>
      <c r="J6095" s="1434"/>
      <c r="K6095" s="1434"/>
    </row>
    <row r="6096" spans="1:11" s="1023" customFormat="1" ht="22.5" customHeight="1">
      <c r="A6096" s="1407" t="s">
        <v>28185</v>
      </c>
      <c r="B6096" s="1482" t="s">
        <v>28199</v>
      </c>
      <c r="C6096" s="1408">
        <v>40000</v>
      </c>
      <c r="D6096" s="1408">
        <v>0</v>
      </c>
      <c r="E6096" s="1541"/>
      <c r="F6096" s="1434"/>
      <c r="G6096" s="1653"/>
      <c r="H6096" s="1434"/>
      <c r="I6096" s="1434"/>
      <c r="J6096" s="1434"/>
      <c r="K6096" s="1434"/>
    </row>
    <row r="6097" spans="1:11" s="1023" customFormat="1" ht="22.5" customHeight="1">
      <c r="A6097" s="1407" t="s">
        <v>28186</v>
      </c>
      <c r="B6097" s="1482" t="s">
        <v>28200</v>
      </c>
      <c r="C6097" s="1408">
        <v>60000</v>
      </c>
      <c r="D6097" s="1408">
        <v>0</v>
      </c>
      <c r="E6097" s="1541"/>
      <c r="F6097" s="1434"/>
      <c r="G6097" s="1653"/>
      <c r="H6097" s="1434"/>
      <c r="I6097" s="1434"/>
      <c r="J6097" s="1434"/>
      <c r="K6097" s="1434"/>
    </row>
    <row r="6098" spans="1:11" ht="22.5" customHeight="1">
      <c r="A6098" s="1051" t="s">
        <v>28187</v>
      </c>
      <c r="B6098" s="1518" t="s">
        <v>28201</v>
      </c>
      <c r="C6098" s="1050">
        <v>60000</v>
      </c>
      <c r="D6098" s="1050">
        <v>0</v>
      </c>
      <c r="E6098" s="1544"/>
      <c r="F6098" s="1545"/>
      <c r="G6098" s="1661"/>
      <c r="H6098" s="1545"/>
      <c r="I6098" s="1545"/>
      <c r="J6098" s="1545"/>
      <c r="K6098" s="1545"/>
    </row>
    <row r="6099" spans="1:11" s="1023" customFormat="1" ht="22.5" customHeight="1">
      <c r="A6099" s="1407" t="s">
        <v>28188</v>
      </c>
      <c r="B6099" s="1482" t="s">
        <v>28202</v>
      </c>
      <c r="C6099" s="1408">
        <v>75000</v>
      </c>
      <c r="D6099" s="1408">
        <v>0</v>
      </c>
      <c r="E6099" s="1541"/>
      <c r="F6099" s="1434"/>
      <c r="G6099" s="1653"/>
      <c r="H6099" s="1434"/>
      <c r="I6099" s="1434"/>
      <c r="J6099" s="1434"/>
      <c r="K6099" s="1434"/>
    </row>
    <row r="6100" spans="1:11" ht="22.5" customHeight="1">
      <c r="A6100" s="1051" t="s">
        <v>28189</v>
      </c>
      <c r="B6100" s="1518" t="s">
        <v>27149</v>
      </c>
      <c r="C6100" s="1050">
        <v>0</v>
      </c>
      <c r="D6100" s="1050">
        <v>750</v>
      </c>
      <c r="E6100" s="1544"/>
      <c r="F6100" s="1545"/>
      <c r="G6100" s="1661"/>
      <c r="H6100" s="1545"/>
      <c r="I6100" s="1545"/>
      <c r="J6100" s="1545"/>
      <c r="K6100" s="1545"/>
    </row>
    <row r="6101" spans="1:11" s="1023" customFormat="1" ht="22.5" customHeight="1">
      <c r="A6101" s="1407" t="s">
        <v>28190</v>
      </c>
      <c r="B6101" s="1482" t="s">
        <v>28203</v>
      </c>
      <c r="C6101" s="1408">
        <v>4500</v>
      </c>
      <c r="D6101" s="1408">
        <v>0</v>
      </c>
      <c r="E6101" s="1541"/>
      <c r="F6101" s="1434"/>
      <c r="G6101" s="1653"/>
      <c r="H6101" s="1434"/>
      <c r="I6101" s="1434"/>
      <c r="J6101" s="1434"/>
      <c r="K6101" s="1434"/>
    </row>
    <row r="6102" spans="1:11" s="1023" customFormat="1" ht="22.5" customHeight="1">
      <c r="A6102" s="1407" t="s">
        <v>28190</v>
      </c>
      <c r="B6102" s="1482" t="s">
        <v>28204</v>
      </c>
      <c r="C6102" s="1408">
        <v>20000</v>
      </c>
      <c r="D6102" s="1408">
        <v>0</v>
      </c>
      <c r="E6102" s="1541"/>
      <c r="F6102" s="1434"/>
      <c r="G6102" s="1653"/>
      <c r="H6102" s="1434"/>
      <c r="I6102" s="1434"/>
      <c r="J6102" s="1434"/>
      <c r="K6102" s="1434"/>
    </row>
    <row r="6103" spans="1:11" s="1023" customFormat="1" ht="22.5" customHeight="1">
      <c r="A6103" s="1430" t="s">
        <v>28191</v>
      </c>
      <c r="B6103" s="1483" t="s">
        <v>28205</v>
      </c>
      <c r="C6103" s="1408">
        <v>30000</v>
      </c>
      <c r="D6103" s="1408">
        <v>0</v>
      </c>
      <c r="E6103" s="1541"/>
      <c r="F6103" s="1434"/>
      <c r="G6103" s="1662"/>
      <c r="H6103" s="1594"/>
      <c r="I6103" s="1594"/>
      <c r="J6103" s="1594"/>
      <c r="K6103" s="1594"/>
    </row>
    <row r="6104" spans="1:11" s="1358" customFormat="1" ht="22.5" customHeight="1">
      <c r="A6104" s="1407" t="s">
        <v>28245</v>
      </c>
      <c r="B6104" s="1482" t="s">
        <v>28257</v>
      </c>
      <c r="C6104" s="1408">
        <v>40000</v>
      </c>
      <c r="D6104" s="1408">
        <v>0</v>
      </c>
      <c r="E6104" s="1541"/>
      <c r="F6104" s="1434"/>
      <c r="G6104" s="1653"/>
      <c r="H6104" s="1434"/>
      <c r="I6104" s="1434"/>
      <c r="J6104" s="1434"/>
      <c r="K6104" s="1434"/>
    </row>
    <row r="6105" spans="1:11" s="1358" customFormat="1" ht="22.5" customHeight="1">
      <c r="A6105" s="1407" t="s">
        <v>28246</v>
      </c>
      <c r="B6105" s="1482" t="s">
        <v>28258</v>
      </c>
      <c r="C6105" s="1408">
        <v>5000</v>
      </c>
      <c r="D6105" s="1408">
        <v>0</v>
      </c>
      <c r="E6105" s="1541"/>
      <c r="F6105" s="1434"/>
      <c r="G6105" s="1653"/>
      <c r="H6105" s="1434"/>
      <c r="I6105" s="1434"/>
      <c r="J6105" s="1434"/>
      <c r="K6105" s="1434"/>
    </row>
    <row r="6106" spans="1:11" s="1358" customFormat="1" ht="22.5" customHeight="1">
      <c r="A6106" s="1407" t="s">
        <v>28247</v>
      </c>
      <c r="B6106" s="1482" t="s">
        <v>28259</v>
      </c>
      <c r="C6106" s="1408">
        <v>21000</v>
      </c>
      <c r="D6106" s="1408">
        <v>0</v>
      </c>
      <c r="E6106" s="1541"/>
      <c r="F6106" s="1434"/>
      <c r="G6106" s="1653"/>
      <c r="H6106" s="1434"/>
      <c r="I6106" s="1434"/>
      <c r="J6106" s="1434"/>
      <c r="K6106" s="1434"/>
    </row>
    <row r="6107" spans="1:11" s="1358" customFormat="1" ht="22.5" customHeight="1">
      <c r="A6107" s="1407" t="s">
        <v>28248</v>
      </c>
      <c r="B6107" s="1482" t="s">
        <v>28260</v>
      </c>
      <c r="C6107" s="1408">
        <v>26000</v>
      </c>
      <c r="D6107" s="1408">
        <v>0</v>
      </c>
      <c r="E6107" s="1541"/>
      <c r="F6107" s="1434"/>
      <c r="G6107" s="1653"/>
      <c r="H6107" s="1434"/>
      <c r="I6107" s="1434"/>
      <c r="J6107" s="1434"/>
      <c r="K6107" s="1434"/>
    </row>
    <row r="6108" spans="1:11" s="1358" customFormat="1" ht="22.5" customHeight="1">
      <c r="A6108" s="1420" t="s">
        <v>28249</v>
      </c>
      <c r="B6108" s="1752" t="s">
        <v>28261</v>
      </c>
      <c r="C6108" s="1421">
        <v>20000</v>
      </c>
      <c r="D6108" s="1421">
        <v>0</v>
      </c>
      <c r="E6108" s="1541"/>
      <c r="F6108" s="1434"/>
      <c r="G6108" s="1653"/>
      <c r="H6108" s="1434"/>
      <c r="I6108" s="1434"/>
      <c r="J6108" s="1434"/>
      <c r="K6108" s="1434"/>
    </row>
    <row r="6109" spans="1:11" s="1358" customFormat="1" ht="22.5" customHeight="1">
      <c r="A6109" s="1407" t="s">
        <v>28250</v>
      </c>
      <c r="B6109" s="1482" t="s">
        <v>28262</v>
      </c>
      <c r="C6109" s="1408">
        <v>35000</v>
      </c>
      <c r="D6109" s="1408">
        <v>0</v>
      </c>
      <c r="E6109" s="1541"/>
      <c r="F6109" s="1434"/>
      <c r="G6109" s="1653"/>
      <c r="H6109" s="1434"/>
      <c r="I6109" s="1434"/>
      <c r="J6109" s="1434"/>
      <c r="K6109" s="1434"/>
    </row>
    <row r="6110" spans="1:11" s="1358" customFormat="1" ht="22.5" customHeight="1">
      <c r="A6110" s="1407" t="s">
        <v>28251</v>
      </c>
      <c r="B6110" s="1482" t="s">
        <v>28263</v>
      </c>
      <c r="C6110" s="1408">
        <v>25000</v>
      </c>
      <c r="D6110" s="1408">
        <v>0</v>
      </c>
      <c r="E6110" s="1541"/>
      <c r="F6110" s="1434"/>
      <c r="G6110" s="1653"/>
      <c r="H6110" s="1434"/>
      <c r="I6110" s="1434"/>
      <c r="J6110" s="1434"/>
      <c r="K6110" s="1434"/>
    </row>
    <row r="6111" spans="1:11" s="1358" customFormat="1" ht="22.5" customHeight="1">
      <c r="A6111" s="1407" t="s">
        <v>28252</v>
      </c>
      <c r="B6111" s="1482" t="s">
        <v>28264</v>
      </c>
      <c r="C6111" s="1408">
        <v>35000</v>
      </c>
      <c r="D6111" s="1408">
        <v>0</v>
      </c>
      <c r="E6111" s="1541"/>
      <c r="F6111" s="1434"/>
      <c r="G6111" s="1653"/>
      <c r="H6111" s="1434"/>
      <c r="I6111" s="1434"/>
      <c r="J6111" s="1434"/>
      <c r="K6111" s="1434"/>
    </row>
    <row r="6112" spans="1:11" s="849" customFormat="1" ht="22.5" customHeight="1">
      <c r="A6112" s="1051" t="s">
        <v>28253</v>
      </c>
      <c r="B6112" s="1518" t="s">
        <v>27149</v>
      </c>
      <c r="C6112" s="1050">
        <v>0</v>
      </c>
      <c r="D6112" s="1050">
        <v>400</v>
      </c>
      <c r="E6112" s="1544"/>
      <c r="F6112" s="1545"/>
      <c r="G6112" s="1661"/>
      <c r="H6112" s="1545"/>
      <c r="I6112" s="1545"/>
      <c r="J6112" s="1545"/>
      <c r="K6112" s="1545"/>
    </row>
    <row r="6113" spans="1:11" s="1358" customFormat="1" ht="22.5" customHeight="1">
      <c r="A6113" s="1407" t="s">
        <v>28254</v>
      </c>
      <c r="B6113" s="1482" t="s">
        <v>28265</v>
      </c>
      <c r="C6113" s="1408">
        <v>38000</v>
      </c>
      <c r="D6113" s="1408">
        <v>0</v>
      </c>
      <c r="E6113" s="1541"/>
      <c r="F6113" s="1434"/>
      <c r="G6113" s="1653"/>
      <c r="H6113" s="1434"/>
      <c r="I6113" s="1434"/>
      <c r="J6113" s="1434"/>
      <c r="K6113" s="1434"/>
    </row>
    <row r="6114" spans="1:11" s="1674" customFormat="1" ht="22.5" customHeight="1">
      <c r="A6114" s="1670" t="s">
        <v>28255</v>
      </c>
      <c r="B6114" s="1758" t="s">
        <v>28266</v>
      </c>
      <c r="C6114" s="1671">
        <v>40000</v>
      </c>
      <c r="D6114" s="1671">
        <v>0</v>
      </c>
      <c r="E6114" s="1541"/>
      <c r="F6114" s="1672"/>
      <c r="G6114" s="1673"/>
      <c r="H6114" s="1672"/>
      <c r="I6114" s="1672"/>
      <c r="J6114" s="1672"/>
      <c r="K6114" s="1672"/>
    </row>
    <row r="6115" spans="1:11" s="1358" customFormat="1" ht="22.5" customHeight="1">
      <c r="A6115" s="1407" t="s">
        <v>28256</v>
      </c>
      <c r="B6115" s="1482" t="s">
        <v>28267</v>
      </c>
      <c r="C6115" s="1408">
        <v>30000</v>
      </c>
      <c r="D6115" s="1408">
        <v>0</v>
      </c>
      <c r="E6115" s="1541"/>
      <c r="F6115" s="1434"/>
      <c r="G6115" s="1653"/>
      <c r="H6115" s="1434"/>
      <c r="I6115" s="1434"/>
      <c r="J6115" s="1434"/>
      <c r="K6115" s="1434"/>
    </row>
    <row r="6116" spans="1:11" s="1358" customFormat="1" ht="22.5" customHeight="1">
      <c r="A6116" s="1407" t="s">
        <v>28275</v>
      </c>
      <c r="B6116" s="1482" t="s">
        <v>28286</v>
      </c>
      <c r="C6116" s="1408">
        <v>26000</v>
      </c>
      <c r="D6116" s="1408">
        <v>0</v>
      </c>
      <c r="E6116" s="1409">
        <v>3154367.64</v>
      </c>
      <c r="F6116" s="1434"/>
      <c r="G6116" s="1653"/>
      <c r="H6116" s="1434"/>
      <c r="I6116" s="1434"/>
      <c r="J6116" s="1434"/>
      <c r="K6116" s="1434"/>
    </row>
    <row r="6117" spans="1:11" s="1358" customFormat="1" ht="22.5" customHeight="1">
      <c r="A6117" s="1407" t="s">
        <v>28276</v>
      </c>
      <c r="B6117" s="1482" t="s">
        <v>28287</v>
      </c>
      <c r="C6117" s="1408">
        <v>10000</v>
      </c>
      <c r="D6117" s="1408">
        <v>0</v>
      </c>
      <c r="E6117" s="1409">
        <v>3164367.64</v>
      </c>
      <c r="F6117" s="1434"/>
      <c r="G6117" s="1653"/>
      <c r="H6117" s="1434"/>
      <c r="I6117" s="1434"/>
      <c r="J6117" s="1434"/>
      <c r="K6117" s="1434"/>
    </row>
    <row r="6118" spans="1:11" s="1358" customFormat="1" ht="22.5" customHeight="1">
      <c r="A6118" s="1407" t="s">
        <v>28277</v>
      </c>
      <c r="B6118" s="1482" t="s">
        <v>28288</v>
      </c>
      <c r="C6118" s="1408">
        <v>20000</v>
      </c>
      <c r="D6118" s="1408">
        <v>0</v>
      </c>
      <c r="E6118" s="1409">
        <v>3184367.64</v>
      </c>
      <c r="F6118" s="1434"/>
      <c r="G6118" s="1653"/>
      <c r="H6118" s="1434"/>
      <c r="I6118" s="1434"/>
      <c r="J6118" s="1434"/>
      <c r="K6118" s="1434"/>
    </row>
    <row r="6119" spans="1:11" s="1358" customFormat="1" ht="22.5" customHeight="1">
      <c r="A6119" s="1407" t="s">
        <v>28278</v>
      </c>
      <c r="B6119" s="1482" t="s">
        <v>28289</v>
      </c>
      <c r="C6119" s="1408">
        <v>35000</v>
      </c>
      <c r="D6119" s="1408">
        <v>0</v>
      </c>
      <c r="E6119" s="1409">
        <v>3219367.64</v>
      </c>
      <c r="F6119" s="1434"/>
      <c r="G6119" s="1653"/>
      <c r="H6119" s="1434"/>
      <c r="I6119" s="1434"/>
      <c r="J6119" s="1434"/>
      <c r="K6119" s="1434"/>
    </row>
    <row r="6120" spans="1:11" s="1358" customFormat="1" ht="22.5" customHeight="1">
      <c r="A6120" s="1407" t="s">
        <v>28279</v>
      </c>
      <c r="B6120" s="1482" t="s">
        <v>28290</v>
      </c>
      <c r="C6120" s="1408">
        <v>68000</v>
      </c>
      <c r="D6120" s="1408">
        <v>0</v>
      </c>
      <c r="E6120" s="1409">
        <v>3287367.64</v>
      </c>
      <c r="F6120" s="1434"/>
      <c r="G6120" s="1653"/>
      <c r="H6120" s="1434"/>
      <c r="I6120" s="1434"/>
      <c r="J6120" s="1434"/>
      <c r="K6120" s="1434"/>
    </row>
    <row r="6121" spans="1:11" s="1358" customFormat="1" ht="22.5" customHeight="1">
      <c r="A6121" s="1407" t="s">
        <v>28280</v>
      </c>
      <c r="B6121" s="1482" t="s">
        <v>28291</v>
      </c>
      <c r="C6121" s="1408">
        <v>70000</v>
      </c>
      <c r="D6121" s="1408">
        <v>0</v>
      </c>
      <c r="E6121" s="1409">
        <v>3357367.64</v>
      </c>
      <c r="F6121" s="1434"/>
      <c r="G6121" s="1653"/>
      <c r="H6121" s="1434"/>
      <c r="I6121" s="1434"/>
      <c r="J6121" s="1434"/>
      <c r="K6121" s="1434"/>
    </row>
    <row r="6122" spans="1:11" s="1358" customFormat="1" ht="22.5" customHeight="1">
      <c r="A6122" s="1407" t="s">
        <v>28281</v>
      </c>
      <c r="B6122" s="1482" t="s">
        <v>28292</v>
      </c>
      <c r="C6122" s="1408">
        <v>5000</v>
      </c>
      <c r="D6122" s="1408">
        <v>0</v>
      </c>
      <c r="E6122" s="1409">
        <v>3362367.64</v>
      </c>
      <c r="F6122" s="1434"/>
      <c r="G6122" s="1653"/>
      <c r="H6122" s="1434"/>
      <c r="I6122" s="1434"/>
      <c r="J6122" s="1434"/>
      <c r="K6122" s="1434"/>
    </row>
    <row r="6123" spans="1:11" s="1358" customFormat="1" ht="22.5" customHeight="1">
      <c r="A6123" s="1407" t="s">
        <v>28282</v>
      </c>
      <c r="B6123" s="1482" t="s">
        <v>28293</v>
      </c>
      <c r="C6123" s="1408">
        <v>33000</v>
      </c>
      <c r="D6123" s="1408">
        <v>0</v>
      </c>
      <c r="E6123" s="1409">
        <v>3395367.64</v>
      </c>
      <c r="F6123" s="1434"/>
      <c r="G6123" s="1653"/>
      <c r="H6123" s="1434"/>
      <c r="I6123" s="1434"/>
      <c r="J6123" s="1434"/>
      <c r="K6123" s="1434"/>
    </row>
    <row r="6124" spans="1:11" s="1358" customFormat="1" ht="22.5" customHeight="1">
      <c r="A6124" s="1407" t="s">
        <v>28283</v>
      </c>
      <c r="B6124" s="1482" t="s">
        <v>28294</v>
      </c>
      <c r="C6124" s="1408">
        <v>40000</v>
      </c>
      <c r="D6124" s="1408">
        <v>0</v>
      </c>
      <c r="E6124" s="1409">
        <v>3435367.64</v>
      </c>
      <c r="F6124" s="1434"/>
      <c r="G6124" s="1653"/>
      <c r="H6124" s="1434"/>
      <c r="I6124" s="1434"/>
      <c r="J6124" s="1434"/>
      <c r="K6124" s="1434"/>
    </row>
    <row r="6125" spans="1:11" s="1358" customFormat="1" ht="22.5" customHeight="1">
      <c r="A6125" s="1407" t="s">
        <v>28284</v>
      </c>
      <c r="B6125" s="1482" t="s">
        <v>28295</v>
      </c>
      <c r="C6125" s="1408">
        <v>75000</v>
      </c>
      <c r="D6125" s="1408">
        <v>0</v>
      </c>
      <c r="E6125" s="1409">
        <v>3510367.64</v>
      </c>
      <c r="F6125" s="1434"/>
      <c r="G6125" s="1653"/>
      <c r="H6125" s="1434"/>
      <c r="I6125" s="1434"/>
      <c r="J6125" s="1434"/>
      <c r="K6125" s="1434"/>
    </row>
    <row r="6126" spans="1:11" s="849" customFormat="1" ht="22.5" customHeight="1">
      <c r="A6126" s="1051" t="s">
        <v>28285</v>
      </c>
      <c r="B6126" s="1518" t="s">
        <v>27149</v>
      </c>
      <c r="C6126" s="1050">
        <v>0</v>
      </c>
      <c r="D6126" s="1050">
        <v>550</v>
      </c>
      <c r="E6126" s="1406">
        <v>3509817.64</v>
      </c>
      <c r="F6126" s="1545"/>
      <c r="G6126" s="1661"/>
      <c r="H6126" s="1545"/>
      <c r="I6126" s="1545"/>
      <c r="J6126" s="1545"/>
      <c r="K6126" s="1545"/>
    </row>
    <row r="6127" spans="1:11" s="1023" customFormat="1" ht="22.5" customHeight="1">
      <c r="A6127" s="1407" t="s">
        <v>28296</v>
      </c>
      <c r="B6127" s="1482" t="s">
        <v>28310</v>
      </c>
      <c r="C6127" s="1408">
        <v>53000</v>
      </c>
      <c r="D6127" s="1408">
        <v>0</v>
      </c>
      <c r="E6127" s="1409">
        <v>3562817.64</v>
      </c>
      <c r="F6127" s="1434"/>
      <c r="G6127" s="1664"/>
      <c r="H6127" s="1665"/>
      <c r="I6127" s="1434"/>
      <c r="J6127" s="1434"/>
      <c r="K6127" s="1434"/>
    </row>
    <row r="6128" spans="1:11" s="1023" customFormat="1" ht="22.5" customHeight="1">
      <c r="A6128" s="1407" t="s">
        <v>28297</v>
      </c>
      <c r="B6128" s="1482" t="s">
        <v>28311</v>
      </c>
      <c r="C6128" s="1408">
        <v>53000</v>
      </c>
      <c r="D6128" s="1408">
        <v>0</v>
      </c>
      <c r="E6128" s="1409">
        <v>3615817.64</v>
      </c>
      <c r="F6128" s="1434"/>
      <c r="G6128" s="1477"/>
      <c r="H6128" s="1663"/>
      <c r="I6128" s="1434"/>
      <c r="J6128" s="1434"/>
      <c r="K6128" s="1434"/>
    </row>
    <row r="6129" spans="1:11" s="1023" customFormat="1" ht="22.5" customHeight="1">
      <c r="A6129" s="1407" t="s">
        <v>28298</v>
      </c>
      <c r="B6129" s="1482" t="s">
        <v>28312</v>
      </c>
      <c r="C6129" s="1408">
        <v>26000</v>
      </c>
      <c r="D6129" s="1408">
        <v>0</v>
      </c>
      <c r="E6129" s="1409">
        <v>3641817.64</v>
      </c>
      <c r="F6129" s="1434"/>
      <c r="G6129" s="1477"/>
      <c r="H6129" s="1663"/>
      <c r="I6129" s="1434"/>
      <c r="J6129" s="1434"/>
      <c r="K6129" s="1434"/>
    </row>
    <row r="6130" spans="1:11" s="1023" customFormat="1" ht="22.5" customHeight="1">
      <c r="A6130" s="1420" t="s">
        <v>28299</v>
      </c>
      <c r="B6130" s="1752" t="s">
        <v>28313</v>
      </c>
      <c r="C6130" s="1421">
        <v>73000</v>
      </c>
      <c r="D6130" s="1421">
        <v>0</v>
      </c>
      <c r="E6130" s="1409">
        <v>3714817.64</v>
      </c>
      <c r="F6130" s="1434"/>
      <c r="G6130" s="1477"/>
      <c r="H6130" s="1663"/>
      <c r="I6130" s="1434"/>
      <c r="J6130" s="1434"/>
      <c r="K6130" s="1434"/>
    </row>
    <row r="6131" spans="1:11" s="1023" customFormat="1" ht="22.5" customHeight="1">
      <c r="A6131" s="1407" t="s">
        <v>28300</v>
      </c>
      <c r="B6131" s="1482" t="s">
        <v>28314</v>
      </c>
      <c r="C6131" s="1408">
        <v>0</v>
      </c>
      <c r="D6131" s="1408">
        <v>23000</v>
      </c>
      <c r="E6131" s="1409">
        <v>3691817.64</v>
      </c>
      <c r="F6131" s="1434"/>
      <c r="G6131" s="1477"/>
      <c r="H6131" s="1663"/>
      <c r="I6131" s="1434"/>
      <c r="J6131" s="1434"/>
      <c r="K6131" s="1434"/>
    </row>
    <row r="6132" spans="1:11" s="1023" customFormat="1" ht="22.5" customHeight="1">
      <c r="A6132" s="1407" t="s">
        <v>28300</v>
      </c>
      <c r="B6132" s="1482" t="s">
        <v>28315</v>
      </c>
      <c r="C6132" s="1408">
        <v>0</v>
      </c>
      <c r="D6132" s="1408">
        <v>137750.5</v>
      </c>
      <c r="E6132" s="1409">
        <v>3554067.14</v>
      </c>
      <c r="F6132" s="1434"/>
      <c r="G6132" s="1477"/>
      <c r="H6132" s="1663"/>
      <c r="I6132" s="1434"/>
      <c r="J6132" s="1434"/>
      <c r="K6132" s="1434"/>
    </row>
    <row r="6133" spans="1:11" s="1023" customFormat="1" ht="22.5" customHeight="1">
      <c r="A6133" s="1407" t="s">
        <v>28301</v>
      </c>
      <c r="B6133" s="1482" t="s">
        <v>28316</v>
      </c>
      <c r="C6133" s="1408">
        <v>17500</v>
      </c>
      <c r="D6133" s="1408">
        <v>0</v>
      </c>
      <c r="E6133" s="1409">
        <v>3571567.14</v>
      </c>
      <c r="F6133" s="1434"/>
      <c r="G6133" s="1477"/>
      <c r="H6133" s="1663"/>
      <c r="I6133" s="1434"/>
      <c r="J6133" s="1434"/>
      <c r="K6133" s="1434"/>
    </row>
    <row r="6134" spans="1:11" s="1023" customFormat="1" ht="22.5" customHeight="1">
      <c r="A6134" s="1407" t="s">
        <v>28302</v>
      </c>
      <c r="B6134" s="1482" t="s">
        <v>28317</v>
      </c>
      <c r="C6134" s="1408">
        <v>26000</v>
      </c>
      <c r="D6134" s="1408">
        <v>0</v>
      </c>
      <c r="E6134" s="1409">
        <v>3597567.14</v>
      </c>
      <c r="F6134" s="1434"/>
      <c r="G6134" s="1477"/>
      <c r="H6134" s="1663"/>
      <c r="I6134" s="1434"/>
      <c r="J6134" s="1434"/>
      <c r="K6134" s="1434"/>
    </row>
    <row r="6135" spans="1:11" ht="22.5" customHeight="1">
      <c r="A6135" s="1051" t="s">
        <v>28303</v>
      </c>
      <c r="B6135" s="1518" t="s">
        <v>8478</v>
      </c>
      <c r="C6135" s="1050">
        <v>0</v>
      </c>
      <c r="D6135" s="1050">
        <v>10922.81</v>
      </c>
      <c r="E6135" s="1406">
        <v>3586644.33</v>
      </c>
      <c r="F6135" s="1545"/>
      <c r="G6135" s="1651"/>
      <c r="H6135" s="1652"/>
      <c r="I6135" s="1545"/>
      <c r="J6135" s="1545"/>
      <c r="K6135" s="1545"/>
    </row>
    <row r="6136" spans="1:11" s="1023" customFormat="1" ht="22.5" customHeight="1">
      <c r="A6136" s="1407" t="s">
        <v>28304</v>
      </c>
      <c r="B6136" s="1482" t="s">
        <v>28318</v>
      </c>
      <c r="C6136" s="1408">
        <v>15000</v>
      </c>
      <c r="D6136" s="1408">
        <v>0</v>
      </c>
      <c r="E6136" s="1409">
        <v>3601644.33</v>
      </c>
      <c r="F6136" s="1434"/>
      <c r="G6136" s="1477"/>
      <c r="H6136" s="1663"/>
      <c r="I6136" s="1434"/>
      <c r="J6136" s="1434"/>
      <c r="K6136" s="1434"/>
    </row>
    <row r="6137" spans="1:11" s="1023" customFormat="1" ht="22.5" customHeight="1">
      <c r="A6137" s="1407" t="s">
        <v>28305</v>
      </c>
      <c r="B6137" s="1482" t="s">
        <v>28319</v>
      </c>
      <c r="C6137" s="1408">
        <v>26000</v>
      </c>
      <c r="D6137" s="1408">
        <v>0</v>
      </c>
      <c r="E6137" s="1409">
        <v>3627644.33</v>
      </c>
      <c r="F6137" s="1434"/>
      <c r="G6137" s="1477"/>
      <c r="H6137" s="1663"/>
      <c r="I6137" s="1434"/>
      <c r="J6137" s="1434"/>
      <c r="K6137" s="1434"/>
    </row>
    <row r="6138" spans="1:11" s="1023" customFormat="1" ht="22.5" customHeight="1">
      <c r="A6138" s="1407" t="s">
        <v>28306</v>
      </c>
      <c r="B6138" s="1482" t="s">
        <v>28320</v>
      </c>
      <c r="C6138" s="1408">
        <v>0</v>
      </c>
      <c r="D6138" s="1408">
        <v>26.88</v>
      </c>
      <c r="E6138" s="1409">
        <v>3627617.45</v>
      </c>
      <c r="F6138" s="1434"/>
      <c r="G6138" s="1477"/>
      <c r="H6138" s="1663"/>
      <c r="I6138" s="1434"/>
      <c r="J6138" s="1434"/>
      <c r="K6138" s="1434"/>
    </row>
    <row r="6139" spans="1:11" s="1023" customFormat="1" ht="22.5" customHeight="1">
      <c r="A6139" s="1407" t="s">
        <v>28306</v>
      </c>
      <c r="B6139" s="1482" t="s">
        <v>28321</v>
      </c>
      <c r="C6139" s="1408">
        <v>0</v>
      </c>
      <c r="D6139" s="1408">
        <v>26.88</v>
      </c>
      <c r="E6139" s="1409">
        <v>3627590.57</v>
      </c>
      <c r="F6139" s="1434"/>
      <c r="G6139" s="1477"/>
      <c r="H6139" s="1663"/>
      <c r="I6139" s="1434"/>
      <c r="J6139" s="1434"/>
      <c r="K6139" s="1434"/>
    </row>
    <row r="6140" spans="1:11" s="1023" customFormat="1" ht="22.5" customHeight="1">
      <c r="A6140" s="1407" t="s">
        <v>28307</v>
      </c>
      <c r="B6140" s="1482" t="s">
        <v>28322</v>
      </c>
      <c r="C6140" s="1408">
        <v>0</v>
      </c>
      <c r="D6140" s="1408">
        <v>26.88</v>
      </c>
      <c r="E6140" s="1409">
        <v>3627563.69</v>
      </c>
      <c r="F6140" s="1434"/>
      <c r="G6140" s="1477"/>
      <c r="H6140" s="1663"/>
      <c r="I6140" s="1434"/>
      <c r="J6140" s="1434"/>
      <c r="K6140" s="1434"/>
    </row>
    <row r="6141" spans="1:11" s="1023" customFormat="1" ht="22.5" customHeight="1">
      <c r="A6141" s="1407" t="s">
        <v>28307</v>
      </c>
      <c r="B6141" s="1482" t="s">
        <v>28323</v>
      </c>
      <c r="C6141" s="1408">
        <v>0</v>
      </c>
      <c r="D6141" s="1408">
        <v>26.88</v>
      </c>
      <c r="E6141" s="1409">
        <v>3627536.81</v>
      </c>
      <c r="F6141" s="1434"/>
      <c r="G6141" s="1477"/>
      <c r="H6141" s="1663"/>
      <c r="I6141" s="1434"/>
      <c r="J6141" s="1434"/>
      <c r="K6141" s="1434"/>
    </row>
    <row r="6142" spans="1:11" s="1023" customFormat="1" ht="22.5" customHeight="1">
      <c r="A6142" s="1407" t="s">
        <v>28307</v>
      </c>
      <c r="B6142" s="1482" t="s">
        <v>28324</v>
      </c>
      <c r="C6142" s="1408">
        <v>0</v>
      </c>
      <c r="D6142" s="1408">
        <v>26.88</v>
      </c>
      <c r="E6142" s="1409">
        <v>3627509.93</v>
      </c>
      <c r="F6142" s="1434"/>
      <c r="G6142" s="1477"/>
      <c r="H6142" s="1663"/>
      <c r="I6142" s="1434"/>
      <c r="J6142" s="1434"/>
      <c r="K6142" s="1434"/>
    </row>
    <row r="6143" spans="1:11" s="1023" customFormat="1" ht="22.5" customHeight="1">
      <c r="A6143" s="1407" t="s">
        <v>28307</v>
      </c>
      <c r="B6143" s="1482" t="s">
        <v>26870</v>
      </c>
      <c r="C6143" s="1408">
        <v>0</v>
      </c>
      <c r="D6143" s="1408">
        <v>26.88</v>
      </c>
      <c r="E6143" s="1409">
        <v>3627483.05</v>
      </c>
      <c r="F6143" s="1434"/>
      <c r="G6143" s="1477"/>
      <c r="H6143" s="1663"/>
      <c r="I6143" s="1434"/>
      <c r="J6143" s="1434"/>
      <c r="K6143" s="1434"/>
    </row>
    <row r="6144" spans="1:11" s="1023" customFormat="1" ht="22.5" customHeight="1">
      <c r="A6144" s="1407" t="s">
        <v>28307</v>
      </c>
      <c r="B6144" s="1482" t="s">
        <v>28325</v>
      </c>
      <c r="C6144" s="1408">
        <v>0</v>
      </c>
      <c r="D6144" s="1408">
        <v>26.88</v>
      </c>
      <c r="E6144" s="1409">
        <v>3627456.17</v>
      </c>
      <c r="F6144" s="1434"/>
      <c r="G6144" s="1477"/>
      <c r="H6144" s="1663"/>
      <c r="I6144" s="1434"/>
      <c r="J6144" s="1434"/>
      <c r="K6144" s="1434"/>
    </row>
    <row r="6145" spans="1:11" s="1023" customFormat="1" ht="22.5" customHeight="1">
      <c r="A6145" s="1407" t="s">
        <v>28307</v>
      </c>
      <c r="B6145" s="1482" t="s">
        <v>28326</v>
      </c>
      <c r="C6145" s="1408">
        <v>0</v>
      </c>
      <c r="D6145" s="1408">
        <v>26.88</v>
      </c>
      <c r="E6145" s="1409">
        <v>3627429.29</v>
      </c>
      <c r="F6145" s="1434"/>
      <c r="G6145" s="1477"/>
      <c r="H6145" s="1663"/>
      <c r="I6145" s="1434"/>
      <c r="J6145" s="1434"/>
      <c r="K6145" s="1434"/>
    </row>
    <row r="6146" spans="1:11" s="1023" customFormat="1" ht="22.5" customHeight="1">
      <c r="A6146" s="1407" t="s">
        <v>28306</v>
      </c>
      <c r="B6146" s="1482" t="s">
        <v>28327</v>
      </c>
      <c r="C6146" s="1408">
        <v>0</v>
      </c>
      <c r="D6146" s="1408">
        <v>53.75</v>
      </c>
      <c r="E6146" s="1409">
        <v>3627375.54</v>
      </c>
      <c r="F6146" s="1434"/>
      <c r="G6146" s="1477"/>
      <c r="H6146" s="1663"/>
      <c r="I6146" s="1434"/>
      <c r="J6146" s="1434"/>
      <c r="K6146" s="1434"/>
    </row>
    <row r="6147" spans="1:11" s="1023" customFormat="1" ht="22.5" customHeight="1">
      <c r="A6147" s="1407" t="s">
        <v>28307</v>
      </c>
      <c r="B6147" s="1482" t="s">
        <v>28328</v>
      </c>
      <c r="C6147" s="1408">
        <v>0</v>
      </c>
      <c r="D6147" s="1408">
        <v>53.75</v>
      </c>
      <c r="E6147" s="1409">
        <v>3627321.79</v>
      </c>
      <c r="F6147" s="1434"/>
      <c r="G6147" s="1477"/>
      <c r="H6147" s="1663"/>
      <c r="I6147" s="1434"/>
      <c r="J6147" s="1434"/>
      <c r="K6147" s="1434"/>
    </row>
    <row r="6148" spans="1:11" s="1023" customFormat="1" ht="22.5" customHeight="1">
      <c r="A6148" s="1407" t="s">
        <v>28307</v>
      </c>
      <c r="B6148" s="1482" t="s">
        <v>28329</v>
      </c>
      <c r="C6148" s="1408">
        <v>0</v>
      </c>
      <c r="D6148" s="1408">
        <v>53.75</v>
      </c>
      <c r="E6148" s="1409">
        <v>3627268.04</v>
      </c>
      <c r="F6148" s="1434"/>
      <c r="G6148" s="1477"/>
      <c r="H6148" s="1663"/>
      <c r="I6148" s="1434"/>
      <c r="J6148" s="1434"/>
      <c r="K6148" s="1434"/>
    </row>
    <row r="6149" spans="1:11" s="1023" customFormat="1" ht="22.5" customHeight="1">
      <c r="A6149" s="1407" t="s">
        <v>28307</v>
      </c>
      <c r="B6149" s="1482" t="s">
        <v>28330</v>
      </c>
      <c r="C6149" s="1408">
        <v>0</v>
      </c>
      <c r="D6149" s="1408">
        <v>53.75</v>
      </c>
      <c r="E6149" s="1409">
        <v>3627214.29</v>
      </c>
      <c r="F6149" s="1434"/>
      <c r="G6149" s="1477"/>
      <c r="H6149" s="1663"/>
      <c r="I6149" s="1434"/>
      <c r="J6149" s="1434"/>
      <c r="K6149" s="1434"/>
    </row>
    <row r="6150" spans="1:11" s="1023" customFormat="1" ht="22.5" customHeight="1">
      <c r="A6150" s="1407" t="s">
        <v>28308</v>
      </c>
      <c r="B6150" s="1482" t="s">
        <v>27149</v>
      </c>
      <c r="C6150" s="1408">
        <v>0</v>
      </c>
      <c r="D6150" s="1408">
        <v>350</v>
      </c>
      <c r="E6150" s="1409">
        <v>3626864.29</v>
      </c>
      <c r="F6150" s="1434"/>
      <c r="G6150" s="1477"/>
      <c r="H6150" s="1663"/>
      <c r="I6150" s="1434"/>
      <c r="J6150" s="1434"/>
      <c r="K6150" s="1434"/>
    </row>
    <row r="6151" spans="1:11" s="1023" customFormat="1" ht="22.5" customHeight="1">
      <c r="A6151" s="1407" t="s">
        <v>28307</v>
      </c>
      <c r="B6151" s="1482" t="s">
        <v>28331</v>
      </c>
      <c r="C6151" s="1408">
        <v>0</v>
      </c>
      <c r="D6151" s="1408">
        <v>10000</v>
      </c>
      <c r="E6151" s="1409">
        <v>3616864.29</v>
      </c>
      <c r="F6151" s="1434"/>
      <c r="G6151" s="1477"/>
      <c r="H6151" s="1663"/>
      <c r="I6151" s="1434"/>
      <c r="J6151" s="1434"/>
      <c r="K6151" s="1434"/>
    </row>
    <row r="6152" spans="1:11" s="1023" customFormat="1" ht="22.5" customHeight="1">
      <c r="A6152" s="1407" t="s">
        <v>28307</v>
      </c>
      <c r="B6152" s="1482" t="s">
        <v>28332</v>
      </c>
      <c r="C6152" s="1408">
        <v>0</v>
      </c>
      <c r="D6152" s="1408">
        <v>10000</v>
      </c>
      <c r="E6152" s="1409">
        <v>3606864.29</v>
      </c>
      <c r="F6152" s="1434"/>
      <c r="G6152" s="1477"/>
      <c r="H6152" s="1663"/>
      <c r="I6152" s="1434"/>
      <c r="J6152" s="1434"/>
      <c r="K6152" s="1434"/>
    </row>
    <row r="6153" spans="1:11" s="1023" customFormat="1" ht="22.5" customHeight="1">
      <c r="A6153" s="1407" t="s">
        <v>28307</v>
      </c>
      <c r="B6153" s="1482" t="s">
        <v>26871</v>
      </c>
      <c r="C6153" s="1408">
        <v>0</v>
      </c>
      <c r="D6153" s="1408">
        <v>10000</v>
      </c>
      <c r="E6153" s="1409">
        <v>3596864.29</v>
      </c>
      <c r="F6153" s="1434"/>
      <c r="G6153" s="1477"/>
      <c r="H6153" s="1663"/>
      <c r="I6153" s="1434"/>
      <c r="J6153" s="1434"/>
      <c r="K6153" s="1434"/>
    </row>
    <row r="6154" spans="1:11" s="1023" customFormat="1" ht="22.5" customHeight="1">
      <c r="A6154" s="1407" t="s">
        <v>28307</v>
      </c>
      <c r="B6154" s="1482" t="s">
        <v>28333</v>
      </c>
      <c r="C6154" s="1408">
        <v>0</v>
      </c>
      <c r="D6154" s="1408">
        <v>15000</v>
      </c>
      <c r="E6154" s="1409">
        <v>3581864.29</v>
      </c>
      <c r="F6154" s="1434"/>
      <c r="G6154" s="1477"/>
      <c r="H6154" s="1663"/>
      <c r="I6154" s="1434"/>
      <c r="J6154" s="1434"/>
      <c r="K6154" s="1434"/>
    </row>
    <row r="6155" spans="1:11" s="1023" customFormat="1" ht="22.5" customHeight="1">
      <c r="A6155" s="1407" t="s">
        <v>28307</v>
      </c>
      <c r="B6155" s="1482" t="s">
        <v>28334</v>
      </c>
      <c r="C6155" s="1408">
        <v>0</v>
      </c>
      <c r="D6155" s="1408">
        <v>15000</v>
      </c>
      <c r="E6155" s="1409">
        <v>3566864.29</v>
      </c>
      <c r="F6155" s="1434"/>
      <c r="G6155" s="1477"/>
      <c r="H6155" s="1663"/>
      <c r="I6155" s="1434"/>
      <c r="J6155" s="1434"/>
      <c r="K6155" s="1434"/>
    </row>
    <row r="6156" spans="1:11" s="1023" customFormat="1" ht="22.5" customHeight="1">
      <c r="A6156" s="1407" t="s">
        <v>28309</v>
      </c>
      <c r="B6156" s="1482" t="s">
        <v>28335</v>
      </c>
      <c r="C6156" s="1408">
        <v>0</v>
      </c>
      <c r="D6156" s="1408">
        <v>22960</v>
      </c>
      <c r="E6156" s="1409">
        <v>3543904.29</v>
      </c>
      <c r="F6156" s="1434"/>
      <c r="G6156" s="1477"/>
      <c r="H6156" s="1663"/>
      <c r="I6156" s="1434"/>
      <c r="J6156" s="1434"/>
      <c r="K6156" s="1434"/>
    </row>
    <row r="6157" spans="1:11" s="1023" customFormat="1" ht="22.5" customHeight="1">
      <c r="A6157" s="1407" t="s">
        <v>28306</v>
      </c>
      <c r="B6157" s="1482" t="s">
        <v>28336</v>
      </c>
      <c r="C6157" s="1408">
        <v>0</v>
      </c>
      <c r="D6157" s="1408">
        <v>30000</v>
      </c>
      <c r="E6157" s="1409">
        <v>3513904.29</v>
      </c>
      <c r="F6157" s="1434"/>
      <c r="G6157" s="1477"/>
      <c r="H6157" s="1663"/>
      <c r="I6157" s="1434"/>
      <c r="J6157" s="1434"/>
      <c r="K6157" s="1434"/>
    </row>
    <row r="6158" spans="1:11" s="1023" customFormat="1" ht="22.5" customHeight="1">
      <c r="A6158" s="1407" t="s">
        <v>28306</v>
      </c>
      <c r="B6158" s="1482" t="s">
        <v>28337</v>
      </c>
      <c r="C6158" s="1408">
        <v>0</v>
      </c>
      <c r="D6158" s="1408">
        <v>30000</v>
      </c>
      <c r="E6158" s="1409">
        <v>3483904.29</v>
      </c>
      <c r="F6158" s="1434"/>
      <c r="G6158" s="1477"/>
      <c r="H6158" s="1663"/>
      <c r="I6158" s="1434"/>
      <c r="J6158" s="1434"/>
      <c r="K6158" s="1434"/>
    </row>
    <row r="6159" spans="1:11" s="1023" customFormat="1" ht="22.5" customHeight="1">
      <c r="A6159" s="1407" t="s">
        <v>28307</v>
      </c>
      <c r="B6159" s="1482" t="s">
        <v>28338</v>
      </c>
      <c r="C6159" s="1408">
        <v>0</v>
      </c>
      <c r="D6159" s="1408">
        <v>30000</v>
      </c>
      <c r="E6159" s="1409">
        <v>3453904.29</v>
      </c>
      <c r="F6159" s="1434"/>
      <c r="G6159" s="1477"/>
      <c r="H6159" s="1663"/>
      <c r="I6159" s="1434"/>
      <c r="J6159" s="1434"/>
      <c r="K6159" s="1434"/>
    </row>
    <row r="6160" spans="1:11" s="1023" customFormat="1" ht="22.5" customHeight="1">
      <c r="A6160" s="1407" t="s">
        <v>28307</v>
      </c>
      <c r="B6160" s="1482" t="s">
        <v>28339</v>
      </c>
      <c r="C6160" s="1408">
        <v>0</v>
      </c>
      <c r="D6160" s="1408">
        <v>75793.33</v>
      </c>
      <c r="E6160" s="1409">
        <v>3378110.96</v>
      </c>
      <c r="F6160" s="1434"/>
      <c r="G6160" s="1477"/>
      <c r="H6160" s="1663"/>
      <c r="I6160" s="1434"/>
      <c r="J6160" s="1434"/>
      <c r="K6160" s="1434"/>
    </row>
    <row r="6161" spans="1:11" s="1023" customFormat="1" ht="22.5" customHeight="1">
      <c r="A6161" s="1407" t="s">
        <v>28307</v>
      </c>
      <c r="B6161" s="1482" t="s">
        <v>28340</v>
      </c>
      <c r="C6161" s="1408">
        <v>0</v>
      </c>
      <c r="D6161" s="1408">
        <v>75793.33</v>
      </c>
      <c r="E6161" s="1409">
        <v>3302317.63</v>
      </c>
      <c r="F6161" s="1434"/>
      <c r="G6161" s="1477"/>
      <c r="H6161" s="1663"/>
      <c r="I6161" s="1434"/>
      <c r="J6161" s="1434"/>
      <c r="K6161" s="1434"/>
    </row>
    <row r="6162" spans="1:11" s="1023" customFormat="1" ht="22.5" customHeight="1">
      <c r="A6162" s="1407" t="s">
        <v>28306</v>
      </c>
      <c r="B6162" s="1482" t="s">
        <v>28341</v>
      </c>
      <c r="C6162" s="1408">
        <v>0</v>
      </c>
      <c r="D6162" s="1408">
        <v>105793.33</v>
      </c>
      <c r="E6162" s="1409">
        <v>3196524.3</v>
      </c>
      <c r="F6162" s="1434"/>
      <c r="G6162" s="1477"/>
      <c r="H6162" s="1663"/>
      <c r="I6162" s="1434"/>
      <c r="J6162" s="1434"/>
      <c r="K6162" s="1434"/>
    </row>
    <row r="6163" spans="1:11" s="1023" customFormat="1" ht="22.5" customHeight="1">
      <c r="A6163" s="1407" t="s">
        <v>28307</v>
      </c>
      <c r="B6163" s="1482" t="s">
        <v>28342</v>
      </c>
      <c r="C6163" s="1408">
        <v>0</v>
      </c>
      <c r="D6163" s="1408">
        <v>169660</v>
      </c>
      <c r="E6163" s="1409">
        <v>3026864.3</v>
      </c>
      <c r="F6163" s="1434"/>
      <c r="G6163" s="1477"/>
      <c r="H6163" s="1663"/>
      <c r="I6163" s="1434"/>
      <c r="J6163" s="1434"/>
      <c r="K6163" s="1434"/>
    </row>
    <row r="6164" spans="1:11" s="1023" customFormat="1" ht="22.5" customHeight="1">
      <c r="A6164" s="1407" t="s">
        <v>28307</v>
      </c>
      <c r="B6164" s="1483" t="s">
        <v>28343</v>
      </c>
      <c r="C6164" s="1408">
        <v>0</v>
      </c>
      <c r="D6164" s="1408">
        <v>720000</v>
      </c>
      <c r="E6164" s="1409">
        <v>2306864.2999999998</v>
      </c>
      <c r="F6164" s="1434"/>
      <c r="G6164" s="1481"/>
      <c r="H6164" s="1675"/>
      <c r="I6164" s="1594"/>
      <c r="J6164" s="1594"/>
      <c r="K6164" s="1594"/>
    </row>
    <row r="6165" spans="1:11" ht="22.5" customHeight="1">
      <c r="A6165" s="1051" t="s">
        <v>28355</v>
      </c>
      <c r="B6165" s="1518" t="s">
        <v>28391</v>
      </c>
      <c r="C6165" s="1050">
        <v>35000</v>
      </c>
      <c r="D6165" s="1050">
        <v>0</v>
      </c>
      <c r="E6165" s="1406">
        <v>2341864.2999999998</v>
      </c>
      <c r="F6165" s="1545"/>
      <c r="G6165" s="1676"/>
      <c r="H6165" s="1677"/>
      <c r="I6165" s="1545"/>
      <c r="J6165" s="1545"/>
      <c r="K6165" s="1545"/>
    </row>
    <row r="6166" spans="1:11" s="1023" customFormat="1" ht="22.5" customHeight="1">
      <c r="A6166" s="1407" t="s">
        <v>28356</v>
      </c>
      <c r="B6166" s="1482" t="s">
        <v>28392</v>
      </c>
      <c r="C6166" s="1408">
        <v>2000</v>
      </c>
      <c r="D6166" s="1408">
        <v>0</v>
      </c>
      <c r="E6166" s="1409">
        <v>2343864.2999999998</v>
      </c>
      <c r="F6166" s="1434"/>
      <c r="G6166" s="1477"/>
      <c r="H6166" s="1663"/>
      <c r="I6166" s="1434"/>
      <c r="J6166" s="1434"/>
      <c r="K6166" s="1434"/>
    </row>
    <row r="6167" spans="1:11" s="1023" customFormat="1" ht="22.5" customHeight="1">
      <c r="A6167" s="1407" t="s">
        <v>28357</v>
      </c>
      <c r="B6167" s="1482" t="s">
        <v>28393</v>
      </c>
      <c r="C6167" s="1408">
        <v>18000</v>
      </c>
      <c r="D6167" s="1408">
        <v>0</v>
      </c>
      <c r="E6167" s="1409">
        <v>2361864.2999999998</v>
      </c>
      <c r="F6167" s="1434"/>
      <c r="G6167" s="1477"/>
      <c r="H6167" s="1663"/>
      <c r="I6167" s="1434"/>
      <c r="J6167" s="1434"/>
      <c r="K6167" s="1434"/>
    </row>
    <row r="6168" spans="1:11" s="1023" customFormat="1" ht="22.5" customHeight="1">
      <c r="A6168" s="1407" t="s">
        <v>28358</v>
      </c>
      <c r="B6168" s="1482" t="s">
        <v>28394</v>
      </c>
      <c r="C6168" s="1408">
        <v>10000</v>
      </c>
      <c r="D6168" s="1408">
        <v>0</v>
      </c>
      <c r="E6168" s="1409">
        <v>2371864.2999999998</v>
      </c>
      <c r="F6168" s="1434"/>
      <c r="G6168" s="1477"/>
      <c r="H6168" s="1663"/>
      <c r="I6168" s="1434"/>
      <c r="J6168" s="1434"/>
      <c r="K6168" s="1434"/>
    </row>
    <row r="6169" spans="1:11" s="1023" customFormat="1" ht="22.5" customHeight="1">
      <c r="A6169" s="1407" t="s">
        <v>28359</v>
      </c>
      <c r="B6169" s="1482" t="s">
        <v>28395</v>
      </c>
      <c r="C6169" s="1408">
        <v>5000</v>
      </c>
      <c r="D6169" s="1408">
        <v>0</v>
      </c>
      <c r="E6169" s="1409">
        <v>2376864.2999999998</v>
      </c>
      <c r="F6169" s="1434"/>
      <c r="G6169" s="1477"/>
      <c r="H6169" s="1663"/>
      <c r="I6169" s="1434"/>
      <c r="J6169" s="1434"/>
      <c r="K6169" s="1434"/>
    </row>
    <row r="6170" spans="1:11" s="1023" customFormat="1" ht="22.5" customHeight="1">
      <c r="A6170" s="1407" t="s">
        <v>28360</v>
      </c>
      <c r="B6170" s="1482" t="s">
        <v>28396</v>
      </c>
      <c r="C6170" s="1408">
        <v>15000</v>
      </c>
      <c r="D6170" s="1408">
        <v>0</v>
      </c>
      <c r="E6170" s="1409">
        <v>2391864.2999999998</v>
      </c>
      <c r="F6170" s="1434"/>
      <c r="G6170" s="1477"/>
      <c r="H6170" s="1663"/>
      <c r="I6170" s="1434"/>
      <c r="J6170" s="1434"/>
      <c r="K6170" s="1434"/>
    </row>
    <row r="6171" spans="1:11" s="1023" customFormat="1" ht="22.5" customHeight="1">
      <c r="A6171" s="1407" t="s">
        <v>28361</v>
      </c>
      <c r="B6171" s="1482" t="s">
        <v>28397</v>
      </c>
      <c r="C6171" s="1408">
        <v>0</v>
      </c>
      <c r="D6171" s="1408">
        <v>1412650</v>
      </c>
      <c r="E6171" s="1409">
        <v>979214.3</v>
      </c>
      <c r="F6171" s="1434"/>
      <c r="G6171" s="1477"/>
      <c r="H6171" s="1663"/>
      <c r="I6171" s="1434"/>
      <c r="J6171" s="1434"/>
      <c r="K6171" s="1434"/>
    </row>
    <row r="6172" spans="1:11" s="1023" customFormat="1" ht="22.5" customHeight="1">
      <c r="A6172" s="1407" t="s">
        <v>28361</v>
      </c>
      <c r="B6172" s="1482" t="s">
        <v>8438</v>
      </c>
      <c r="C6172" s="1408">
        <v>0</v>
      </c>
      <c r="D6172" s="1408">
        <v>53.75</v>
      </c>
      <c r="E6172" s="1409">
        <v>979160.55</v>
      </c>
      <c r="F6172" s="1434"/>
      <c r="G6172" s="1477"/>
      <c r="H6172" s="1663"/>
      <c r="I6172" s="1434"/>
      <c r="J6172" s="1434"/>
      <c r="K6172" s="1434"/>
    </row>
    <row r="6173" spans="1:11" s="1023" customFormat="1" ht="22.5" customHeight="1">
      <c r="A6173" s="1407" t="s">
        <v>28362</v>
      </c>
      <c r="B6173" s="1482" t="s">
        <v>28398</v>
      </c>
      <c r="C6173" s="1408">
        <v>5000</v>
      </c>
      <c r="D6173" s="1408">
        <v>0</v>
      </c>
      <c r="E6173" s="1409">
        <v>984160.55</v>
      </c>
      <c r="F6173" s="1434"/>
      <c r="G6173" s="1477"/>
      <c r="H6173" s="1663"/>
      <c r="I6173" s="1434"/>
      <c r="J6173" s="1434"/>
      <c r="K6173" s="1434"/>
    </row>
    <row r="6174" spans="1:11" s="1023" customFormat="1" ht="22.5" customHeight="1">
      <c r="A6174" s="1407" t="s">
        <v>28363</v>
      </c>
      <c r="B6174" s="1482" t="s">
        <v>28399</v>
      </c>
      <c r="C6174" s="1408">
        <v>0</v>
      </c>
      <c r="D6174" s="1408">
        <v>187450</v>
      </c>
      <c r="E6174" s="1409">
        <v>796710.55</v>
      </c>
      <c r="F6174" s="1434"/>
      <c r="G6174" s="1477"/>
      <c r="H6174" s="1663"/>
      <c r="I6174" s="1434"/>
      <c r="J6174" s="1434"/>
      <c r="K6174" s="1434"/>
    </row>
    <row r="6175" spans="1:11" s="1023" customFormat="1" ht="22.5" customHeight="1">
      <c r="A6175" s="1407" t="s">
        <v>28363</v>
      </c>
      <c r="B6175" s="1482" t="s">
        <v>8438</v>
      </c>
      <c r="C6175" s="1408">
        <v>0</v>
      </c>
      <c r="D6175" s="1408">
        <v>53.75</v>
      </c>
      <c r="E6175" s="1409">
        <v>796656.8</v>
      </c>
      <c r="F6175" s="1434"/>
      <c r="G6175" s="1477"/>
      <c r="H6175" s="1663"/>
      <c r="I6175" s="1434"/>
      <c r="J6175" s="1434"/>
      <c r="K6175" s="1434"/>
    </row>
    <row r="6176" spans="1:11" s="1023" customFormat="1" ht="22.5" customHeight="1">
      <c r="A6176" s="1407" t="s">
        <v>28363</v>
      </c>
      <c r="B6176" s="1482" t="s">
        <v>28400</v>
      </c>
      <c r="C6176" s="1408">
        <v>0</v>
      </c>
      <c r="D6176" s="1408">
        <v>50000</v>
      </c>
      <c r="E6176" s="1409">
        <v>746656.8</v>
      </c>
      <c r="F6176" s="1434"/>
      <c r="G6176" s="1477"/>
      <c r="H6176" s="1663"/>
      <c r="I6176" s="1434"/>
      <c r="J6176" s="1434"/>
      <c r="K6176" s="1434"/>
    </row>
    <row r="6177" spans="1:11" s="1023" customFormat="1" ht="22.5" customHeight="1">
      <c r="A6177" s="1407" t="s">
        <v>28363</v>
      </c>
      <c r="B6177" s="1482" t="s">
        <v>8438</v>
      </c>
      <c r="C6177" s="1408">
        <v>0</v>
      </c>
      <c r="D6177" s="1408">
        <v>26.88</v>
      </c>
      <c r="E6177" s="1409">
        <v>746629.92</v>
      </c>
      <c r="F6177" s="1434"/>
      <c r="G6177" s="1477"/>
      <c r="H6177" s="1663"/>
      <c r="I6177" s="1434"/>
      <c r="J6177" s="1434"/>
      <c r="K6177" s="1434"/>
    </row>
    <row r="6178" spans="1:11" s="1023" customFormat="1" ht="22.5" customHeight="1">
      <c r="A6178" s="1407" t="s">
        <v>28364</v>
      </c>
      <c r="B6178" s="1482" t="s">
        <v>28401</v>
      </c>
      <c r="C6178" s="1408">
        <v>0</v>
      </c>
      <c r="D6178" s="1408">
        <v>40000</v>
      </c>
      <c r="E6178" s="1409">
        <v>706629.92</v>
      </c>
      <c r="F6178" s="1434"/>
      <c r="G6178" s="1477"/>
      <c r="H6178" s="1663"/>
      <c r="I6178" s="1434"/>
      <c r="J6178" s="1434"/>
      <c r="K6178" s="1434"/>
    </row>
    <row r="6179" spans="1:11" s="1023" customFormat="1" ht="22.5" customHeight="1">
      <c r="A6179" s="1407" t="s">
        <v>28364</v>
      </c>
      <c r="B6179" s="1482" t="s">
        <v>8438</v>
      </c>
      <c r="C6179" s="1408">
        <v>0</v>
      </c>
      <c r="D6179" s="1408">
        <v>26.88</v>
      </c>
      <c r="E6179" s="1409">
        <v>706603.04</v>
      </c>
      <c r="F6179" s="1434"/>
      <c r="G6179" s="1477"/>
      <c r="H6179" s="1663"/>
      <c r="I6179" s="1434"/>
      <c r="J6179" s="1434"/>
      <c r="K6179" s="1434"/>
    </row>
    <row r="6180" spans="1:11" s="1023" customFormat="1" ht="22.5" customHeight="1">
      <c r="A6180" s="1407" t="s">
        <v>28365</v>
      </c>
      <c r="B6180" s="1482" t="s">
        <v>28402</v>
      </c>
      <c r="C6180" s="1408">
        <v>0</v>
      </c>
      <c r="D6180" s="1408">
        <v>40000</v>
      </c>
      <c r="E6180" s="1409">
        <v>666603.04</v>
      </c>
      <c r="F6180" s="1434"/>
      <c r="G6180" s="1477"/>
      <c r="H6180" s="1663"/>
      <c r="I6180" s="1434"/>
      <c r="J6180" s="1434"/>
      <c r="K6180" s="1434"/>
    </row>
    <row r="6181" spans="1:11" s="1023" customFormat="1" ht="22.5" customHeight="1">
      <c r="A6181" s="1407" t="s">
        <v>28365</v>
      </c>
      <c r="B6181" s="1482" t="s">
        <v>8438</v>
      </c>
      <c r="C6181" s="1408">
        <v>0</v>
      </c>
      <c r="D6181" s="1408">
        <v>26.88</v>
      </c>
      <c r="E6181" s="1409">
        <v>666576.16</v>
      </c>
      <c r="F6181" s="1434"/>
      <c r="G6181" s="1477"/>
      <c r="H6181" s="1663"/>
      <c r="I6181" s="1434"/>
      <c r="J6181" s="1434"/>
      <c r="K6181" s="1434"/>
    </row>
    <row r="6182" spans="1:11" s="1023" customFormat="1" ht="22.5" customHeight="1">
      <c r="A6182" s="1407" t="s">
        <v>28366</v>
      </c>
      <c r="B6182" s="1482" t="s">
        <v>28403</v>
      </c>
      <c r="C6182" s="1408">
        <v>0</v>
      </c>
      <c r="D6182" s="1408">
        <v>20000</v>
      </c>
      <c r="E6182" s="1409">
        <v>646576.16</v>
      </c>
      <c r="F6182" s="1434"/>
      <c r="G6182" s="1477"/>
      <c r="H6182" s="1663"/>
      <c r="I6182" s="1434"/>
      <c r="J6182" s="1434"/>
      <c r="K6182" s="1434"/>
    </row>
    <row r="6183" spans="1:11" s="1023" customFormat="1" ht="22.5" customHeight="1">
      <c r="A6183" s="1407" t="s">
        <v>28366</v>
      </c>
      <c r="B6183" s="1482" t="s">
        <v>8438</v>
      </c>
      <c r="C6183" s="1408">
        <v>0</v>
      </c>
      <c r="D6183" s="1408">
        <v>26.88</v>
      </c>
      <c r="E6183" s="1409">
        <v>646549.28</v>
      </c>
      <c r="F6183" s="1434"/>
      <c r="G6183" s="1477"/>
      <c r="H6183" s="1663"/>
      <c r="I6183" s="1434"/>
      <c r="J6183" s="1434"/>
      <c r="K6183" s="1434"/>
    </row>
    <row r="6184" spans="1:11" s="1023" customFormat="1" ht="22.5" customHeight="1">
      <c r="A6184" s="1407" t="s">
        <v>28367</v>
      </c>
      <c r="B6184" s="1482" t="s">
        <v>28399</v>
      </c>
      <c r="C6184" s="1408">
        <v>0</v>
      </c>
      <c r="D6184" s="1408">
        <v>130098</v>
      </c>
      <c r="E6184" s="1409">
        <v>516451.28</v>
      </c>
      <c r="F6184" s="1434"/>
      <c r="G6184" s="1477"/>
      <c r="H6184" s="1663"/>
      <c r="I6184" s="1434"/>
      <c r="J6184" s="1434"/>
      <c r="K6184" s="1434"/>
    </row>
    <row r="6185" spans="1:11" s="1023" customFormat="1" ht="22.5" customHeight="1">
      <c r="A6185" s="1407" t="s">
        <v>28367</v>
      </c>
      <c r="B6185" s="1482" t="s">
        <v>8438</v>
      </c>
      <c r="C6185" s="1408">
        <v>0</v>
      </c>
      <c r="D6185" s="1408">
        <v>53.75</v>
      </c>
      <c r="E6185" s="1409">
        <v>516397.53</v>
      </c>
      <c r="F6185" s="1434"/>
      <c r="G6185" s="1477"/>
      <c r="H6185" s="1663"/>
      <c r="I6185" s="1434"/>
      <c r="J6185" s="1434"/>
      <c r="K6185" s="1434"/>
    </row>
    <row r="6186" spans="1:11" s="1023" customFormat="1" ht="22.5" customHeight="1">
      <c r="A6186" s="1407" t="s">
        <v>28368</v>
      </c>
      <c r="B6186" s="1482" t="s">
        <v>28404</v>
      </c>
      <c r="C6186" s="1408">
        <v>130098</v>
      </c>
      <c r="D6186" s="1408">
        <v>0</v>
      </c>
      <c r="E6186" s="1409">
        <v>646495.53</v>
      </c>
      <c r="F6186" s="1434"/>
      <c r="G6186" s="1477"/>
      <c r="H6186" s="1663"/>
      <c r="I6186" s="1434"/>
      <c r="J6186" s="1434"/>
      <c r="K6186" s="1434"/>
    </row>
    <row r="6187" spans="1:11" s="1023" customFormat="1" ht="22.5" customHeight="1">
      <c r="A6187" s="1407" t="s">
        <v>28368</v>
      </c>
      <c r="B6187" s="1482" t="s">
        <v>28405</v>
      </c>
      <c r="C6187" s="1408">
        <v>53.75</v>
      </c>
      <c r="D6187" s="1408">
        <v>0</v>
      </c>
      <c r="E6187" s="1409">
        <v>646549.28</v>
      </c>
      <c r="F6187" s="1434"/>
      <c r="G6187" s="1477"/>
      <c r="H6187" s="1663"/>
      <c r="I6187" s="1434"/>
      <c r="J6187" s="1434"/>
      <c r="K6187" s="1434"/>
    </row>
    <row r="6188" spans="1:11" s="1023" customFormat="1" ht="22.5" customHeight="1">
      <c r="A6188" s="1407" t="s">
        <v>28368</v>
      </c>
      <c r="B6188" s="1482" t="s">
        <v>28399</v>
      </c>
      <c r="C6188" s="1408">
        <v>0</v>
      </c>
      <c r="D6188" s="1408">
        <v>130098</v>
      </c>
      <c r="E6188" s="1409">
        <v>516451.28</v>
      </c>
      <c r="F6188" s="1434"/>
      <c r="G6188" s="1477"/>
      <c r="H6188" s="1663"/>
      <c r="I6188" s="1434"/>
      <c r="J6188" s="1434"/>
      <c r="K6188" s="1434"/>
    </row>
    <row r="6189" spans="1:11" s="1023" customFormat="1" ht="22.5" customHeight="1">
      <c r="A6189" s="1407" t="s">
        <v>28368</v>
      </c>
      <c r="B6189" s="1482" t="s">
        <v>8438</v>
      </c>
      <c r="C6189" s="1408">
        <v>0</v>
      </c>
      <c r="D6189" s="1408">
        <v>53.75</v>
      </c>
      <c r="E6189" s="1409">
        <v>516397.53</v>
      </c>
      <c r="F6189" s="1434"/>
      <c r="G6189" s="1477"/>
      <c r="H6189" s="1663"/>
      <c r="I6189" s="1434"/>
      <c r="J6189" s="1434"/>
      <c r="K6189" s="1434"/>
    </row>
    <row r="6190" spans="1:11" s="1023" customFormat="1" ht="22.5" customHeight="1">
      <c r="A6190" s="1407" t="s">
        <v>28368</v>
      </c>
      <c r="B6190" s="1482" t="s">
        <v>28404</v>
      </c>
      <c r="C6190" s="1408">
        <v>130098</v>
      </c>
      <c r="D6190" s="1408">
        <v>0</v>
      </c>
      <c r="E6190" s="1409">
        <v>646495.53</v>
      </c>
      <c r="F6190" s="1434"/>
      <c r="G6190" s="1477"/>
      <c r="H6190" s="1663"/>
      <c r="I6190" s="1434"/>
      <c r="J6190" s="1434"/>
      <c r="K6190" s="1434"/>
    </row>
    <row r="6191" spans="1:11" s="1023" customFormat="1" ht="22.5" customHeight="1">
      <c r="A6191" s="1407" t="s">
        <v>28368</v>
      </c>
      <c r="B6191" s="1482" t="s">
        <v>28405</v>
      </c>
      <c r="C6191" s="1408">
        <v>53.75</v>
      </c>
      <c r="D6191" s="1408">
        <v>0</v>
      </c>
      <c r="E6191" s="1409">
        <v>646549.28</v>
      </c>
      <c r="F6191" s="1434"/>
      <c r="G6191" s="1477"/>
      <c r="H6191" s="1663"/>
      <c r="I6191" s="1434"/>
      <c r="J6191" s="1434"/>
      <c r="K6191" s="1434"/>
    </row>
    <row r="6192" spans="1:11" s="1023" customFormat="1" ht="22.5" customHeight="1">
      <c r="A6192" s="1407" t="s">
        <v>28369</v>
      </c>
      <c r="B6192" s="1482" t="s">
        <v>28399</v>
      </c>
      <c r="C6192" s="1408">
        <v>0</v>
      </c>
      <c r="D6192" s="1408">
        <v>130098</v>
      </c>
      <c r="E6192" s="1409">
        <v>516451.28</v>
      </c>
      <c r="F6192" s="1434"/>
      <c r="G6192" s="1477"/>
      <c r="H6192" s="1663"/>
      <c r="I6192" s="1434"/>
      <c r="J6192" s="1434"/>
      <c r="K6192" s="1434"/>
    </row>
    <row r="6193" spans="1:11" s="1023" customFormat="1" ht="22.5" customHeight="1">
      <c r="A6193" s="1407" t="s">
        <v>28369</v>
      </c>
      <c r="B6193" s="1482" t="s">
        <v>8438</v>
      </c>
      <c r="C6193" s="1408">
        <v>0</v>
      </c>
      <c r="D6193" s="1408">
        <v>53.75</v>
      </c>
      <c r="E6193" s="1409">
        <v>516397.53</v>
      </c>
      <c r="F6193" s="1434"/>
      <c r="G6193" s="1477"/>
      <c r="H6193" s="1663"/>
      <c r="I6193" s="1434"/>
      <c r="J6193" s="1434"/>
      <c r="K6193" s="1434"/>
    </row>
    <row r="6194" spans="1:11" s="1023" customFormat="1" ht="22.5" customHeight="1">
      <c r="A6194" s="1407" t="s">
        <v>28370</v>
      </c>
      <c r="B6194" s="1482" t="s">
        <v>28406</v>
      </c>
      <c r="C6194" s="1408">
        <v>0</v>
      </c>
      <c r="D6194" s="1408">
        <v>20000</v>
      </c>
      <c r="E6194" s="1409">
        <v>496397.53</v>
      </c>
      <c r="F6194" s="1434"/>
      <c r="G6194" s="1477"/>
      <c r="H6194" s="1663"/>
      <c r="I6194" s="1434"/>
      <c r="J6194" s="1434"/>
      <c r="K6194" s="1434"/>
    </row>
    <row r="6195" spans="1:11" s="1023" customFormat="1" ht="22.5" customHeight="1">
      <c r="A6195" s="1407" t="s">
        <v>28371</v>
      </c>
      <c r="B6195" s="1482" t="s">
        <v>28407</v>
      </c>
      <c r="C6195" s="1408">
        <v>0</v>
      </c>
      <c r="D6195" s="1408">
        <v>10000</v>
      </c>
      <c r="E6195" s="1409">
        <v>486397.53</v>
      </c>
      <c r="F6195" s="1434"/>
      <c r="G6195" s="1477"/>
      <c r="H6195" s="1663"/>
      <c r="I6195" s="1434"/>
      <c r="J6195" s="1434"/>
      <c r="K6195" s="1434"/>
    </row>
    <row r="6196" spans="1:11" s="1023" customFormat="1" ht="22.5" customHeight="1">
      <c r="A6196" s="1407" t="s">
        <v>28371</v>
      </c>
      <c r="B6196" s="1482" t="s">
        <v>8438</v>
      </c>
      <c r="C6196" s="1408">
        <v>0</v>
      </c>
      <c r="D6196" s="1408">
        <v>26.88</v>
      </c>
      <c r="E6196" s="1409">
        <v>486370.65</v>
      </c>
      <c r="F6196" s="1434"/>
      <c r="G6196" s="1477"/>
      <c r="H6196" s="1663"/>
      <c r="I6196" s="1434"/>
      <c r="J6196" s="1434"/>
      <c r="K6196" s="1434"/>
    </row>
    <row r="6197" spans="1:11" s="1023" customFormat="1" ht="22.5" customHeight="1">
      <c r="A6197" s="1407" t="s">
        <v>28372</v>
      </c>
      <c r="B6197" s="1482" t="s">
        <v>28408</v>
      </c>
      <c r="C6197" s="1408">
        <v>0</v>
      </c>
      <c r="D6197" s="1408">
        <v>120000</v>
      </c>
      <c r="E6197" s="1409">
        <v>366370.65</v>
      </c>
      <c r="F6197" s="1434"/>
      <c r="G6197" s="1477"/>
      <c r="H6197" s="1663"/>
      <c r="I6197" s="1434"/>
      <c r="J6197" s="1434"/>
      <c r="K6197" s="1434"/>
    </row>
    <row r="6198" spans="1:11" s="1023" customFormat="1" ht="22.5" customHeight="1">
      <c r="A6198" s="1407" t="s">
        <v>28372</v>
      </c>
      <c r="B6198" s="1482" t="s">
        <v>8438</v>
      </c>
      <c r="C6198" s="1408">
        <v>0</v>
      </c>
      <c r="D6198" s="1408">
        <v>53.75</v>
      </c>
      <c r="E6198" s="1409">
        <v>366316.9</v>
      </c>
      <c r="F6198" s="1434"/>
      <c r="G6198" s="1477"/>
      <c r="H6198" s="1663"/>
      <c r="I6198" s="1434"/>
      <c r="J6198" s="1434"/>
      <c r="K6198" s="1434"/>
    </row>
    <row r="6199" spans="1:11" s="1023" customFormat="1" ht="22.5" customHeight="1">
      <c r="A6199" s="1407" t="s">
        <v>28373</v>
      </c>
      <c r="B6199" s="1482" t="s">
        <v>28409</v>
      </c>
      <c r="C6199" s="1408">
        <v>0</v>
      </c>
      <c r="D6199" s="1408">
        <v>95000</v>
      </c>
      <c r="E6199" s="1409">
        <v>271316.90000000002</v>
      </c>
      <c r="F6199" s="1434"/>
      <c r="G6199" s="1477"/>
      <c r="H6199" s="1663"/>
      <c r="I6199" s="1434"/>
      <c r="J6199" s="1434"/>
      <c r="K6199" s="1434"/>
    </row>
    <row r="6200" spans="1:11" s="1023" customFormat="1" ht="22.5" customHeight="1">
      <c r="A6200" s="1407" t="s">
        <v>28373</v>
      </c>
      <c r="B6200" s="1482" t="s">
        <v>8438</v>
      </c>
      <c r="C6200" s="1408">
        <v>0</v>
      </c>
      <c r="D6200" s="1408">
        <v>53.75</v>
      </c>
      <c r="E6200" s="1409">
        <v>271263.15000000002</v>
      </c>
      <c r="F6200" s="1434"/>
      <c r="G6200" s="1477"/>
      <c r="H6200" s="1663"/>
      <c r="I6200" s="1434"/>
      <c r="J6200" s="1434"/>
      <c r="K6200" s="1434"/>
    </row>
    <row r="6201" spans="1:11" s="1023" customFormat="1" ht="22.5" customHeight="1">
      <c r="A6201" s="1407" t="s">
        <v>28374</v>
      </c>
      <c r="B6201" s="1482" t="s">
        <v>28410</v>
      </c>
      <c r="C6201" s="1408">
        <v>0</v>
      </c>
      <c r="D6201" s="1408">
        <v>199500</v>
      </c>
      <c r="E6201" s="1409">
        <v>71763.149999999994</v>
      </c>
      <c r="F6201" s="1434"/>
      <c r="G6201" s="1477"/>
      <c r="H6201" s="1663"/>
      <c r="I6201" s="1434"/>
      <c r="J6201" s="1434"/>
      <c r="K6201" s="1434"/>
    </row>
    <row r="6202" spans="1:11" s="1023" customFormat="1" ht="22.5" customHeight="1">
      <c r="A6202" s="1407" t="s">
        <v>28374</v>
      </c>
      <c r="B6202" s="1482" t="s">
        <v>8438</v>
      </c>
      <c r="C6202" s="1408">
        <v>0</v>
      </c>
      <c r="D6202" s="1408">
        <v>53.75</v>
      </c>
      <c r="E6202" s="1409">
        <v>71709.399999999994</v>
      </c>
      <c r="F6202" s="1434"/>
      <c r="G6202" s="1477"/>
      <c r="H6202" s="1663"/>
      <c r="I6202" s="1434"/>
      <c r="J6202" s="1434"/>
      <c r="K6202" s="1434"/>
    </row>
    <row r="6203" spans="1:11" s="1023" customFormat="1" ht="22.5" customHeight="1">
      <c r="A6203" s="1407" t="s">
        <v>28375</v>
      </c>
      <c r="B6203" s="1482" t="s">
        <v>28411</v>
      </c>
      <c r="C6203" s="1408">
        <v>25000</v>
      </c>
      <c r="D6203" s="1408">
        <v>0</v>
      </c>
      <c r="E6203" s="1409">
        <v>96709.4</v>
      </c>
      <c r="F6203" s="1434"/>
      <c r="G6203" s="1477"/>
      <c r="H6203" s="1663"/>
      <c r="I6203" s="1434"/>
      <c r="J6203" s="1434"/>
      <c r="K6203" s="1434"/>
    </row>
    <row r="6204" spans="1:11" s="771" customFormat="1" ht="22.5" customHeight="1">
      <c r="A6204" s="1629" t="s">
        <v>28376</v>
      </c>
      <c r="B6204" s="1759" t="s">
        <v>10829</v>
      </c>
      <c r="C6204" s="1406">
        <v>90000</v>
      </c>
      <c r="D6204" s="1406">
        <v>0</v>
      </c>
      <c r="E6204" s="1406">
        <v>186709.4</v>
      </c>
      <c r="F6204" s="1544"/>
      <c r="G6204" s="1678"/>
      <c r="H6204" s="1679"/>
      <c r="I6204" s="1544"/>
      <c r="J6204" s="1544"/>
      <c r="K6204" s="1544"/>
    </row>
    <row r="6205" spans="1:11" s="1023" customFormat="1" ht="22.5" customHeight="1">
      <c r="A6205" s="1407" t="s">
        <v>28376</v>
      </c>
      <c r="B6205" s="1482" t="s">
        <v>28412</v>
      </c>
      <c r="C6205" s="1409">
        <v>4000000</v>
      </c>
      <c r="D6205" s="1408">
        <v>0</v>
      </c>
      <c r="E6205" s="1409">
        <v>4186709.4</v>
      </c>
      <c r="F6205" s="1434"/>
      <c r="G6205" s="1477"/>
      <c r="H6205" s="1663"/>
      <c r="I6205" s="1434"/>
      <c r="J6205" s="1434"/>
      <c r="K6205" s="1434"/>
    </row>
    <row r="6206" spans="1:11" s="1023" customFormat="1" ht="22.5" customHeight="1">
      <c r="A6206" s="1407" t="s">
        <v>28377</v>
      </c>
      <c r="B6206" s="1482" t="s">
        <v>26393</v>
      </c>
      <c r="C6206" s="1408">
        <v>20000</v>
      </c>
      <c r="D6206" s="1408">
        <v>0</v>
      </c>
      <c r="E6206" s="1409">
        <v>4206709.4000000004</v>
      </c>
      <c r="F6206" s="1434"/>
      <c r="G6206" s="1477"/>
      <c r="H6206" s="1663"/>
      <c r="I6206" s="1434"/>
      <c r="J6206" s="1434"/>
      <c r="K6206" s="1434"/>
    </row>
    <row r="6207" spans="1:11" s="1023" customFormat="1" ht="22.5" customHeight="1">
      <c r="A6207" s="1420" t="s">
        <v>28378</v>
      </c>
      <c r="B6207" s="1752" t="s">
        <v>28413</v>
      </c>
      <c r="C6207" s="1421">
        <v>20000</v>
      </c>
      <c r="D6207" s="1421">
        <v>0</v>
      </c>
      <c r="E6207" s="1409">
        <v>4226709.4000000004</v>
      </c>
      <c r="F6207" s="1434"/>
      <c r="G6207" s="1477"/>
      <c r="H6207" s="1663"/>
      <c r="I6207" s="1434"/>
      <c r="J6207" s="1434"/>
      <c r="K6207" s="1434"/>
    </row>
    <row r="6208" spans="1:11" s="1023" customFormat="1" ht="22.5" customHeight="1">
      <c r="A6208" s="1420" t="s">
        <v>28379</v>
      </c>
      <c r="B6208" s="1752" t="s">
        <v>28414</v>
      </c>
      <c r="C6208" s="1421">
        <v>20000</v>
      </c>
      <c r="D6208" s="1421">
        <v>0</v>
      </c>
      <c r="E6208" s="1409">
        <v>4246709.4000000004</v>
      </c>
      <c r="F6208" s="1434"/>
      <c r="G6208" s="1477"/>
      <c r="H6208" s="1663"/>
      <c r="I6208" s="1434"/>
      <c r="J6208" s="1434"/>
      <c r="K6208" s="1434"/>
    </row>
    <row r="6209" spans="1:11" s="1023" customFormat="1" ht="22.5" customHeight="1">
      <c r="A6209" s="1407" t="s">
        <v>28380</v>
      </c>
      <c r="B6209" s="1482" t="s">
        <v>28415</v>
      </c>
      <c r="C6209" s="1408">
        <v>20000</v>
      </c>
      <c r="D6209" s="1408">
        <v>0</v>
      </c>
      <c r="E6209" s="1409">
        <v>4266709.4000000004</v>
      </c>
      <c r="F6209" s="1434"/>
      <c r="G6209" s="1477"/>
      <c r="H6209" s="1663"/>
      <c r="I6209" s="1434"/>
      <c r="J6209" s="1434"/>
      <c r="K6209" s="1434"/>
    </row>
    <row r="6210" spans="1:11" s="1023" customFormat="1" ht="22.5" customHeight="1">
      <c r="A6210" s="1407" t="s">
        <v>28381</v>
      </c>
      <c r="B6210" s="1482" t="s">
        <v>28416</v>
      </c>
      <c r="C6210" s="1408">
        <v>0</v>
      </c>
      <c r="D6210" s="1408">
        <v>2410150</v>
      </c>
      <c r="E6210" s="1409">
        <v>1856559.4</v>
      </c>
      <c r="F6210" s="1434"/>
      <c r="G6210" s="1477"/>
      <c r="H6210" s="1663"/>
      <c r="I6210" s="1434"/>
      <c r="J6210" s="1434"/>
      <c r="K6210" s="1434"/>
    </row>
    <row r="6211" spans="1:11" s="1023" customFormat="1" ht="22.5" customHeight="1">
      <c r="A6211" s="1407" t="s">
        <v>28381</v>
      </c>
      <c r="B6211" s="1482" t="s">
        <v>8438</v>
      </c>
      <c r="C6211" s="1408">
        <v>0</v>
      </c>
      <c r="D6211" s="1408">
        <v>53.75</v>
      </c>
      <c r="E6211" s="1409">
        <v>1856505.65</v>
      </c>
      <c r="F6211" s="1434"/>
      <c r="G6211" s="1477"/>
      <c r="H6211" s="1663"/>
      <c r="I6211" s="1434"/>
      <c r="J6211" s="1434"/>
      <c r="K6211" s="1434"/>
    </row>
    <row r="6212" spans="1:11" s="1023" customFormat="1" ht="22.5" customHeight="1">
      <c r="A6212" s="1407" t="s">
        <v>28382</v>
      </c>
      <c r="B6212" s="1482" t="s">
        <v>28417</v>
      </c>
      <c r="C6212" s="1408">
        <v>0</v>
      </c>
      <c r="D6212" s="1408">
        <v>1130025</v>
      </c>
      <c r="E6212" s="1409">
        <v>726480.65</v>
      </c>
      <c r="F6212" s="1434"/>
      <c r="G6212" s="1477"/>
      <c r="H6212" s="1663"/>
      <c r="I6212" s="1434"/>
      <c r="J6212" s="1434"/>
      <c r="K6212" s="1434"/>
    </row>
    <row r="6213" spans="1:11" s="1023" customFormat="1" ht="22.5" customHeight="1">
      <c r="A6213" s="1407" t="s">
        <v>28382</v>
      </c>
      <c r="B6213" s="1482" t="s">
        <v>8438</v>
      </c>
      <c r="C6213" s="1408">
        <v>0</v>
      </c>
      <c r="D6213" s="1408">
        <v>53.75</v>
      </c>
      <c r="E6213" s="1409">
        <v>726426.9</v>
      </c>
      <c r="F6213" s="1434"/>
      <c r="G6213" s="1477"/>
      <c r="H6213" s="1663"/>
      <c r="I6213" s="1434"/>
      <c r="J6213" s="1434"/>
      <c r="K6213" s="1434"/>
    </row>
    <row r="6214" spans="1:11" s="1023" customFormat="1" ht="22.5" customHeight="1">
      <c r="A6214" s="1407" t="s">
        <v>28383</v>
      </c>
      <c r="B6214" s="1482" t="s">
        <v>28418</v>
      </c>
      <c r="C6214" s="1408">
        <v>0</v>
      </c>
      <c r="D6214" s="1408">
        <v>500125</v>
      </c>
      <c r="E6214" s="1409">
        <v>226301.9</v>
      </c>
      <c r="F6214" s="1434"/>
      <c r="G6214" s="1477"/>
      <c r="H6214" s="1663"/>
      <c r="I6214" s="1434"/>
      <c r="J6214" s="1434"/>
      <c r="K6214" s="1434"/>
    </row>
    <row r="6215" spans="1:11" s="1023" customFormat="1" ht="22.5" customHeight="1">
      <c r="A6215" s="1407" t="s">
        <v>28383</v>
      </c>
      <c r="B6215" s="1482" t="s">
        <v>8438</v>
      </c>
      <c r="C6215" s="1408">
        <v>0</v>
      </c>
      <c r="D6215" s="1408">
        <v>53.75</v>
      </c>
      <c r="E6215" s="1409">
        <v>226248.15</v>
      </c>
      <c r="F6215" s="1434"/>
      <c r="G6215" s="1477"/>
      <c r="H6215" s="1663"/>
      <c r="I6215" s="1434"/>
      <c r="J6215" s="1434"/>
      <c r="K6215" s="1434"/>
    </row>
    <row r="6216" spans="1:11" ht="22.5" customHeight="1">
      <c r="A6216" s="1051" t="s">
        <v>28384</v>
      </c>
      <c r="B6216" s="1518" t="s">
        <v>28419</v>
      </c>
      <c r="C6216" s="1050">
        <v>5000</v>
      </c>
      <c r="D6216" s="1050">
        <v>0</v>
      </c>
      <c r="E6216" s="1406">
        <v>231248.15</v>
      </c>
      <c r="F6216" s="1545"/>
      <c r="G6216" s="1651"/>
      <c r="H6216" s="1652"/>
      <c r="I6216" s="1545"/>
      <c r="J6216" s="1545"/>
      <c r="K6216" s="1545"/>
    </row>
    <row r="6217" spans="1:11" s="1023" customFormat="1" ht="22.5" customHeight="1">
      <c r="A6217" s="1407" t="s">
        <v>28385</v>
      </c>
      <c r="B6217" s="1482" t="s">
        <v>28420</v>
      </c>
      <c r="C6217" s="1408">
        <v>25000</v>
      </c>
      <c r="D6217" s="1408">
        <v>0</v>
      </c>
      <c r="E6217" s="1409">
        <v>256248.15</v>
      </c>
      <c r="F6217" s="1434"/>
      <c r="G6217" s="1477"/>
      <c r="H6217" s="1663"/>
      <c r="I6217" s="1434"/>
      <c r="J6217" s="1434"/>
      <c r="K6217" s="1434"/>
    </row>
    <row r="6218" spans="1:11" s="1023" customFormat="1" ht="22.5" customHeight="1">
      <c r="A6218" s="1407" t="s">
        <v>28386</v>
      </c>
      <c r="B6218" s="1482" t="s">
        <v>28421</v>
      </c>
      <c r="C6218" s="1408">
        <v>15000</v>
      </c>
      <c r="D6218" s="1408">
        <v>0</v>
      </c>
      <c r="E6218" s="1409">
        <v>271248.15000000002</v>
      </c>
      <c r="F6218" s="1434"/>
      <c r="G6218" s="1477"/>
      <c r="H6218" s="1663"/>
      <c r="I6218" s="1434"/>
      <c r="J6218" s="1434"/>
      <c r="K6218" s="1434"/>
    </row>
    <row r="6219" spans="1:11" s="1023" customFormat="1" ht="22.5" customHeight="1">
      <c r="A6219" s="1407" t="s">
        <v>28387</v>
      </c>
      <c r="B6219" s="1482" t="s">
        <v>28422</v>
      </c>
      <c r="C6219" s="1408">
        <v>50000</v>
      </c>
      <c r="D6219" s="1408">
        <v>0</v>
      </c>
      <c r="E6219" s="1409">
        <v>321248.15000000002</v>
      </c>
      <c r="F6219" s="1434"/>
      <c r="G6219" s="1477"/>
      <c r="H6219" s="1663"/>
      <c r="I6219" s="1434"/>
      <c r="J6219" s="1434"/>
      <c r="K6219" s="1434"/>
    </row>
    <row r="6220" spans="1:11" s="1023" customFormat="1" ht="22.5" customHeight="1">
      <c r="A6220" s="1420" t="s">
        <v>28388</v>
      </c>
      <c r="B6220" s="1752" t="s">
        <v>28423</v>
      </c>
      <c r="C6220" s="1421">
        <v>20000</v>
      </c>
      <c r="D6220" s="1421">
        <v>0</v>
      </c>
      <c r="E6220" s="1409">
        <v>341248.15</v>
      </c>
      <c r="F6220" s="1434"/>
      <c r="G6220" s="1477"/>
      <c r="H6220" s="1663"/>
      <c r="I6220" s="1434"/>
      <c r="J6220" s="1434"/>
      <c r="K6220" s="1434"/>
    </row>
    <row r="6221" spans="1:11" s="1023" customFormat="1" ht="22.5" customHeight="1">
      <c r="A6221" s="1407" t="s">
        <v>28389</v>
      </c>
      <c r="B6221" s="1482" t="s">
        <v>28424</v>
      </c>
      <c r="C6221" s="1408">
        <v>5000</v>
      </c>
      <c r="D6221" s="1408">
        <v>0</v>
      </c>
      <c r="E6221" s="1409">
        <v>346248.15</v>
      </c>
      <c r="F6221" s="1434"/>
      <c r="G6221" s="1477"/>
      <c r="H6221" s="1663"/>
      <c r="I6221" s="1434"/>
      <c r="J6221" s="1434"/>
      <c r="K6221" s="1434"/>
    </row>
    <row r="6222" spans="1:11" ht="22.5" customHeight="1">
      <c r="A6222" s="1536" t="s">
        <v>28390</v>
      </c>
      <c r="B6222" s="1757" t="s">
        <v>27149</v>
      </c>
      <c r="C6222" s="1050">
        <v>0</v>
      </c>
      <c r="D6222" s="1050">
        <v>750</v>
      </c>
      <c r="E6222" s="1406">
        <v>345498.15</v>
      </c>
      <c r="F6222" s="1545"/>
      <c r="G6222" s="1685"/>
      <c r="H6222" s="1686"/>
      <c r="I6222" s="1627"/>
      <c r="J6222" s="1627"/>
      <c r="K6222" s="1627"/>
    </row>
    <row r="6223" spans="1:11" s="1358" customFormat="1" ht="22.5" customHeight="1">
      <c r="A6223" s="1407" t="s">
        <v>28521</v>
      </c>
      <c r="B6223" s="1482" t="s">
        <v>28531</v>
      </c>
      <c r="C6223" s="1408">
        <v>20000</v>
      </c>
      <c r="D6223" s="1408">
        <v>0</v>
      </c>
      <c r="E6223" s="1409">
        <v>365498.15</v>
      </c>
      <c r="F6223" s="1541"/>
      <c r="G6223" s="1657"/>
      <c r="H6223" s="1541"/>
      <c r="I6223" s="1434"/>
      <c r="J6223" s="1434"/>
      <c r="K6223" s="1434"/>
    </row>
    <row r="6224" spans="1:11" s="1358" customFormat="1" ht="22.5" customHeight="1">
      <c r="A6224" s="1407" t="s">
        <v>28522</v>
      </c>
      <c r="B6224" s="1482" t="s">
        <v>28532</v>
      </c>
      <c r="C6224" s="1408">
        <v>20000</v>
      </c>
      <c r="D6224" s="1408">
        <v>0</v>
      </c>
      <c r="E6224" s="1409">
        <v>385498.15</v>
      </c>
      <c r="F6224" s="1541"/>
      <c r="G6224" s="1657"/>
      <c r="H6224" s="1541"/>
      <c r="I6224" s="1434"/>
      <c r="J6224" s="1434"/>
      <c r="K6224" s="1434"/>
    </row>
    <row r="6225" spans="1:11" s="1358" customFormat="1" ht="22.5" customHeight="1">
      <c r="A6225" s="1407" t="s">
        <v>28523</v>
      </c>
      <c r="B6225" s="1482" t="s">
        <v>28533</v>
      </c>
      <c r="C6225" s="1408">
        <v>20000</v>
      </c>
      <c r="D6225" s="1408">
        <v>0</v>
      </c>
      <c r="E6225" s="1409">
        <v>405498.15</v>
      </c>
      <c r="F6225" s="1541"/>
      <c r="G6225" s="1657"/>
      <c r="H6225" s="1541"/>
      <c r="I6225" s="1434"/>
      <c r="J6225" s="1434"/>
      <c r="K6225" s="1434"/>
    </row>
    <row r="6226" spans="1:11" s="1358" customFormat="1" ht="22.5" customHeight="1">
      <c r="A6226" s="1407" t="s">
        <v>28524</v>
      </c>
      <c r="B6226" s="1482" t="s">
        <v>28534</v>
      </c>
      <c r="C6226" s="1408">
        <v>20000</v>
      </c>
      <c r="D6226" s="1408">
        <v>0</v>
      </c>
      <c r="E6226" s="1409">
        <v>425498.15</v>
      </c>
      <c r="F6226" s="1541"/>
      <c r="G6226" s="1657"/>
      <c r="H6226" s="1541"/>
      <c r="I6226" s="1434"/>
      <c r="J6226" s="1434"/>
      <c r="K6226" s="1434"/>
    </row>
    <row r="6227" spans="1:11" s="1358" customFormat="1" ht="22.5" customHeight="1">
      <c r="A6227" s="1407" t="s">
        <v>28525</v>
      </c>
      <c r="B6227" s="1482" t="s">
        <v>28535</v>
      </c>
      <c r="C6227" s="1408">
        <v>20000</v>
      </c>
      <c r="D6227" s="1408">
        <v>0</v>
      </c>
      <c r="E6227" s="1409">
        <v>445498.15</v>
      </c>
      <c r="F6227" s="1541"/>
      <c r="G6227" s="1657"/>
      <c r="H6227" s="1541"/>
      <c r="I6227" s="1434"/>
      <c r="J6227" s="1434"/>
      <c r="K6227" s="1434"/>
    </row>
    <row r="6228" spans="1:11" s="1358" customFormat="1" ht="22.5" customHeight="1">
      <c r="A6228" s="1407" t="s">
        <v>28526</v>
      </c>
      <c r="B6228" s="1482" t="s">
        <v>28536</v>
      </c>
      <c r="C6228" s="1408">
        <v>20000</v>
      </c>
      <c r="D6228" s="1408">
        <v>0</v>
      </c>
      <c r="E6228" s="1409">
        <v>465498.15</v>
      </c>
      <c r="F6228" s="1541"/>
      <c r="G6228" s="1657"/>
      <c r="H6228" s="1541"/>
      <c r="I6228" s="1434"/>
      <c r="J6228" s="1434"/>
      <c r="K6228" s="1434"/>
    </row>
    <row r="6229" spans="1:11" s="849" customFormat="1" ht="22.5" customHeight="1">
      <c r="A6229" s="1051" t="s">
        <v>28527</v>
      </c>
      <c r="B6229" s="1518" t="s">
        <v>27149</v>
      </c>
      <c r="C6229" s="1050">
        <v>0</v>
      </c>
      <c r="D6229" s="1050">
        <v>300</v>
      </c>
      <c r="E6229" s="1406">
        <v>465198.15</v>
      </c>
      <c r="F6229" s="1544"/>
      <c r="G6229" s="1659"/>
      <c r="H6229" s="1544"/>
      <c r="I6229" s="1545"/>
      <c r="J6229" s="1545"/>
      <c r="K6229" s="1545"/>
    </row>
    <row r="6230" spans="1:11" s="1358" customFormat="1" ht="22.5" customHeight="1">
      <c r="A6230" s="1407" t="s">
        <v>28528</v>
      </c>
      <c r="B6230" s="1482" t="s">
        <v>28537</v>
      </c>
      <c r="C6230" s="1408">
        <v>20000</v>
      </c>
      <c r="D6230" s="1408">
        <v>0</v>
      </c>
      <c r="E6230" s="1409">
        <v>485198.15</v>
      </c>
      <c r="F6230" s="1541"/>
      <c r="G6230" s="1657"/>
      <c r="H6230" s="1541"/>
      <c r="I6230" s="1434"/>
      <c r="J6230" s="1434"/>
      <c r="K6230" s="1434"/>
    </row>
    <row r="6231" spans="1:11" s="1358" customFormat="1" ht="22.5" customHeight="1">
      <c r="A6231" s="1407" t="s">
        <v>28529</v>
      </c>
      <c r="B6231" s="1482" t="s">
        <v>28538</v>
      </c>
      <c r="C6231" s="1408">
        <v>20000</v>
      </c>
      <c r="D6231" s="1408">
        <v>0</v>
      </c>
      <c r="E6231" s="1409">
        <v>505198.15</v>
      </c>
      <c r="F6231" s="1541"/>
      <c r="G6231" s="1657"/>
      <c r="H6231" s="1541"/>
      <c r="I6231" s="1434"/>
      <c r="J6231" s="1434"/>
      <c r="K6231" s="1434"/>
    </row>
    <row r="6232" spans="1:11" s="1358" customFormat="1" ht="22.5" customHeight="1">
      <c r="A6232" s="1407" t="s">
        <v>28530</v>
      </c>
      <c r="B6232" s="1482" t="s">
        <v>28539</v>
      </c>
      <c r="C6232" s="1408">
        <v>20000</v>
      </c>
      <c r="D6232" s="1408">
        <v>0</v>
      </c>
      <c r="E6232" s="1409">
        <v>525198.15</v>
      </c>
      <c r="F6232" s="1541"/>
      <c r="G6232" s="1657"/>
      <c r="H6232" s="1541"/>
      <c r="I6232" s="1434"/>
      <c r="J6232" s="1434"/>
      <c r="K6232" s="1434"/>
    </row>
    <row r="6233" spans="1:11" s="1358" customFormat="1" ht="22.5" customHeight="1">
      <c r="A6233" s="1407" t="s">
        <v>28559</v>
      </c>
      <c r="B6233" s="1482" t="s">
        <v>28595</v>
      </c>
      <c r="C6233" s="1408">
        <v>20000</v>
      </c>
      <c r="D6233" s="1408">
        <v>0</v>
      </c>
      <c r="E6233" s="1409">
        <v>545198.15</v>
      </c>
      <c r="F6233" s="1434"/>
      <c r="G6233" s="1653"/>
      <c r="H6233" s="1434"/>
      <c r="I6233" s="1434"/>
      <c r="J6233" s="1434"/>
      <c r="K6233" s="1434"/>
    </row>
    <row r="6234" spans="1:11" s="1358" customFormat="1" ht="22.5" customHeight="1">
      <c r="A6234" s="1407" t="s">
        <v>28560</v>
      </c>
      <c r="B6234" s="1482" t="s">
        <v>28596</v>
      </c>
      <c r="C6234" s="1408">
        <v>20000</v>
      </c>
      <c r="D6234" s="1408">
        <v>0</v>
      </c>
      <c r="E6234" s="1409">
        <v>565198.15</v>
      </c>
      <c r="F6234" s="1434"/>
      <c r="G6234" s="1653"/>
      <c r="H6234" s="1434"/>
      <c r="I6234" s="1434"/>
      <c r="J6234" s="1434"/>
      <c r="K6234" s="1434"/>
    </row>
    <row r="6235" spans="1:11" s="1358" customFormat="1" ht="22.5" customHeight="1">
      <c r="A6235" s="1407" t="s">
        <v>28561</v>
      </c>
      <c r="B6235" s="1482" t="s">
        <v>28597</v>
      </c>
      <c r="C6235" s="1408">
        <v>50000</v>
      </c>
      <c r="D6235" s="1408">
        <v>0</v>
      </c>
      <c r="E6235" s="1409">
        <v>615198.15</v>
      </c>
      <c r="F6235" s="1434"/>
      <c r="G6235" s="1653"/>
      <c r="H6235" s="1434"/>
      <c r="I6235" s="1434"/>
      <c r="J6235" s="1434"/>
      <c r="K6235" s="1434"/>
    </row>
    <row r="6236" spans="1:11" s="1358" customFormat="1" ht="22.5" customHeight="1">
      <c r="A6236" s="1420" t="s">
        <v>28562</v>
      </c>
      <c r="B6236" s="1752" t="s">
        <v>28598</v>
      </c>
      <c r="C6236" s="1421">
        <v>85000</v>
      </c>
      <c r="D6236" s="1421">
        <v>0</v>
      </c>
      <c r="E6236" s="1409">
        <v>700198.15</v>
      </c>
      <c r="F6236" s="1434"/>
      <c r="G6236" s="1653"/>
      <c r="H6236" s="1434"/>
      <c r="I6236" s="1434"/>
      <c r="J6236" s="1434"/>
      <c r="K6236" s="1434"/>
    </row>
    <row r="6237" spans="1:11" s="849" customFormat="1" ht="22.5" customHeight="1">
      <c r="A6237" s="1051" t="s">
        <v>28563</v>
      </c>
      <c r="B6237" s="1518" t="s">
        <v>28599</v>
      </c>
      <c r="C6237" s="1050">
        <v>0</v>
      </c>
      <c r="D6237" s="1050">
        <v>40000</v>
      </c>
      <c r="E6237" s="1406">
        <v>660198.15</v>
      </c>
      <c r="F6237" s="1545"/>
      <c r="G6237" s="1661"/>
      <c r="H6237" s="1545"/>
      <c r="I6237" s="1545"/>
      <c r="J6237" s="1545"/>
      <c r="K6237" s="1545"/>
    </row>
    <row r="6238" spans="1:11" s="849" customFormat="1" ht="22.5" customHeight="1">
      <c r="A6238" s="1051" t="s">
        <v>28564</v>
      </c>
      <c r="B6238" s="1518" t="s">
        <v>28600</v>
      </c>
      <c r="C6238" s="1050">
        <v>0</v>
      </c>
      <c r="D6238" s="1050">
        <v>48600</v>
      </c>
      <c r="E6238" s="1406">
        <v>611598.15</v>
      </c>
      <c r="F6238" s="1545"/>
      <c r="G6238" s="1661"/>
      <c r="H6238" s="1545"/>
      <c r="I6238" s="1545"/>
      <c r="J6238" s="1545"/>
      <c r="K6238" s="1545"/>
    </row>
    <row r="6239" spans="1:11" s="849" customFormat="1" ht="22.5" customHeight="1">
      <c r="A6239" s="1051" t="s">
        <v>28565</v>
      </c>
      <c r="B6239" s="1518" t="s">
        <v>28601</v>
      </c>
      <c r="C6239" s="1050">
        <v>0</v>
      </c>
      <c r="D6239" s="1050">
        <v>90000</v>
      </c>
      <c r="E6239" s="1406">
        <v>521598.15</v>
      </c>
      <c r="F6239" s="1545"/>
      <c r="G6239" s="1661"/>
      <c r="H6239" s="1545"/>
      <c r="I6239" s="1545"/>
      <c r="J6239" s="1545"/>
      <c r="K6239" s="1545"/>
    </row>
    <row r="6240" spans="1:11" s="1358" customFormat="1" ht="22.5" customHeight="1">
      <c r="A6240" s="1407" t="s">
        <v>28566</v>
      </c>
      <c r="B6240" s="1482" t="s">
        <v>28602</v>
      </c>
      <c r="C6240" s="1408">
        <v>20000</v>
      </c>
      <c r="D6240" s="1408">
        <v>0</v>
      </c>
      <c r="E6240" s="1409">
        <v>541598.15</v>
      </c>
      <c r="F6240" s="1434"/>
      <c r="G6240" s="1653"/>
      <c r="H6240" s="1434"/>
      <c r="I6240" s="1434"/>
      <c r="J6240" s="1434"/>
      <c r="K6240" s="1434"/>
    </row>
    <row r="6241" spans="1:11" s="1724" customFormat="1" ht="22.5" customHeight="1">
      <c r="A6241" s="1723" t="s">
        <v>28567</v>
      </c>
      <c r="B6241" s="1760" t="s">
        <v>28603</v>
      </c>
      <c r="C6241" s="1409">
        <v>22000</v>
      </c>
      <c r="D6241" s="1409">
        <v>0</v>
      </c>
      <c r="E6241" s="1409">
        <v>563598.15</v>
      </c>
      <c r="F6241" s="1541"/>
      <c r="G6241" s="1657"/>
      <c r="H6241" s="1541"/>
      <c r="I6241" s="1541"/>
      <c r="J6241" s="1541"/>
      <c r="K6241" s="1541"/>
    </row>
    <row r="6242" spans="1:11" s="1358" customFormat="1" ht="22.5" customHeight="1">
      <c r="A6242" s="1407" t="s">
        <v>28568</v>
      </c>
      <c r="B6242" s="1482" t="s">
        <v>28604</v>
      </c>
      <c r="C6242" s="1408">
        <v>30003</v>
      </c>
      <c r="D6242" s="1408">
        <v>0</v>
      </c>
      <c r="E6242" s="1409">
        <v>593601.15</v>
      </c>
      <c r="F6242" s="1434"/>
      <c r="G6242" s="1653"/>
      <c r="H6242" s="1434"/>
      <c r="I6242" s="1434"/>
      <c r="J6242" s="1434"/>
      <c r="K6242" s="1434"/>
    </row>
    <row r="6243" spans="1:11" s="1358" customFormat="1" ht="22.5" customHeight="1">
      <c r="A6243" s="1407" t="s">
        <v>28569</v>
      </c>
      <c r="B6243" s="1482" t="s">
        <v>28605</v>
      </c>
      <c r="C6243" s="1408">
        <v>40000</v>
      </c>
      <c r="D6243" s="1408">
        <v>0</v>
      </c>
      <c r="E6243" s="1409">
        <v>633601.15</v>
      </c>
      <c r="F6243" s="1434"/>
      <c r="G6243" s="1653"/>
      <c r="H6243" s="1434"/>
      <c r="I6243" s="1434"/>
      <c r="J6243" s="1434"/>
      <c r="K6243" s="1434"/>
    </row>
    <row r="6244" spans="1:11" s="1358" customFormat="1" ht="22.5" customHeight="1">
      <c r="A6244" s="1407" t="s">
        <v>28570</v>
      </c>
      <c r="B6244" s="1482" t="s">
        <v>28606</v>
      </c>
      <c r="C6244" s="1408">
        <v>40000</v>
      </c>
      <c r="D6244" s="1408">
        <v>0</v>
      </c>
      <c r="E6244" s="1409">
        <v>673601.15</v>
      </c>
      <c r="F6244" s="1434"/>
      <c r="G6244" s="1653"/>
      <c r="H6244" s="1434"/>
      <c r="I6244" s="1434"/>
      <c r="J6244" s="1434"/>
      <c r="K6244" s="1434"/>
    </row>
    <row r="6245" spans="1:11" s="1358" customFormat="1" ht="22.5" customHeight="1">
      <c r="A6245" s="1407" t="s">
        <v>28571</v>
      </c>
      <c r="B6245" s="1482" t="s">
        <v>28607</v>
      </c>
      <c r="C6245" s="1408">
        <v>20000</v>
      </c>
      <c r="D6245" s="1408">
        <v>0</v>
      </c>
      <c r="E6245" s="1409">
        <v>693601.15</v>
      </c>
      <c r="F6245" s="1434"/>
      <c r="G6245" s="1653"/>
      <c r="H6245" s="1434"/>
      <c r="I6245" s="1434"/>
      <c r="J6245" s="1434"/>
      <c r="K6245" s="1434"/>
    </row>
    <row r="6246" spans="1:11" s="1358" customFormat="1" ht="22.5" customHeight="1">
      <c r="A6246" s="1407" t="s">
        <v>28572</v>
      </c>
      <c r="B6246" s="1482" t="s">
        <v>28608</v>
      </c>
      <c r="C6246" s="1408">
        <v>10000</v>
      </c>
      <c r="D6246" s="1408">
        <v>0</v>
      </c>
      <c r="E6246" s="1409">
        <v>703601.15</v>
      </c>
      <c r="F6246" s="1434"/>
      <c r="G6246" s="1653"/>
      <c r="H6246" s="1434"/>
      <c r="I6246" s="1434"/>
      <c r="J6246" s="1434"/>
      <c r="K6246" s="1434"/>
    </row>
    <row r="6247" spans="1:11" s="1358" customFormat="1" ht="22.5" customHeight="1">
      <c r="A6247" s="1407" t="s">
        <v>28573</v>
      </c>
      <c r="B6247" s="1482" t="s">
        <v>28609</v>
      </c>
      <c r="C6247" s="1408">
        <v>20000</v>
      </c>
      <c r="D6247" s="1408">
        <v>0</v>
      </c>
      <c r="E6247" s="1409">
        <v>723601.15</v>
      </c>
      <c r="F6247" s="1434"/>
      <c r="G6247" s="1653"/>
      <c r="H6247" s="1434"/>
      <c r="I6247" s="1434"/>
      <c r="J6247" s="1434"/>
      <c r="K6247" s="1434"/>
    </row>
    <row r="6248" spans="1:11" s="1358" customFormat="1" ht="22.5" customHeight="1">
      <c r="A6248" s="1407" t="s">
        <v>28574</v>
      </c>
      <c r="B6248" s="1482" t="s">
        <v>28610</v>
      </c>
      <c r="C6248" s="1408">
        <v>20000</v>
      </c>
      <c r="D6248" s="1408">
        <v>0</v>
      </c>
      <c r="E6248" s="1409">
        <v>743601.15</v>
      </c>
      <c r="F6248" s="1434"/>
      <c r="G6248" s="1653"/>
      <c r="H6248" s="1434"/>
      <c r="I6248" s="1434"/>
      <c r="J6248" s="1434"/>
      <c r="K6248" s="1434"/>
    </row>
    <row r="6249" spans="1:11" s="1358" customFormat="1" ht="22.5" customHeight="1">
      <c r="A6249" s="1407" t="s">
        <v>28575</v>
      </c>
      <c r="B6249" s="1482" t="s">
        <v>28611</v>
      </c>
      <c r="C6249" s="1408">
        <v>20000</v>
      </c>
      <c r="D6249" s="1408">
        <v>0</v>
      </c>
      <c r="E6249" s="1409">
        <v>763601.15</v>
      </c>
      <c r="F6249" s="1434"/>
      <c r="G6249" s="1653"/>
      <c r="H6249" s="1434"/>
      <c r="I6249" s="1434"/>
      <c r="J6249" s="1434"/>
      <c r="K6249" s="1434"/>
    </row>
    <row r="6250" spans="1:11" s="1358" customFormat="1" ht="22.5" customHeight="1">
      <c r="A6250" s="1407" t="s">
        <v>28576</v>
      </c>
      <c r="B6250" s="1482" t="s">
        <v>28612</v>
      </c>
      <c r="C6250" s="1408">
        <v>20000</v>
      </c>
      <c r="D6250" s="1408">
        <v>0</v>
      </c>
      <c r="E6250" s="1409">
        <v>783601.15</v>
      </c>
      <c r="F6250" s="1434"/>
      <c r="G6250" s="1653"/>
      <c r="H6250" s="1434"/>
      <c r="I6250" s="1434"/>
      <c r="J6250" s="1434"/>
      <c r="K6250" s="1434"/>
    </row>
    <row r="6251" spans="1:11" s="1358" customFormat="1" ht="22.5" customHeight="1">
      <c r="A6251" s="1407" t="s">
        <v>28577</v>
      </c>
      <c r="B6251" s="1482" t="s">
        <v>28613</v>
      </c>
      <c r="C6251" s="1408">
        <v>20000</v>
      </c>
      <c r="D6251" s="1408">
        <v>0</v>
      </c>
      <c r="E6251" s="1409">
        <v>803601.15</v>
      </c>
      <c r="F6251" s="1434"/>
      <c r="G6251" s="1653"/>
      <c r="H6251" s="1434"/>
      <c r="I6251" s="1434"/>
      <c r="J6251" s="1434"/>
      <c r="K6251" s="1434"/>
    </row>
    <row r="6252" spans="1:11" s="1358" customFormat="1" ht="22.5" customHeight="1">
      <c r="A6252" s="1407" t="s">
        <v>28578</v>
      </c>
      <c r="B6252" s="1482" t="s">
        <v>28614</v>
      </c>
      <c r="C6252" s="1408">
        <v>20000</v>
      </c>
      <c r="D6252" s="1408">
        <v>0</v>
      </c>
      <c r="E6252" s="1409">
        <v>823601.15</v>
      </c>
      <c r="F6252" s="1434"/>
      <c r="G6252" s="1653"/>
      <c r="H6252" s="1434"/>
      <c r="I6252" s="1434"/>
      <c r="J6252" s="1434"/>
      <c r="K6252" s="1434"/>
    </row>
    <row r="6253" spans="1:11" s="1358" customFormat="1" ht="22.5" customHeight="1">
      <c r="A6253" s="1407" t="s">
        <v>28579</v>
      </c>
      <c r="B6253" s="1482" t="s">
        <v>28615</v>
      </c>
      <c r="C6253" s="1408">
        <v>20000</v>
      </c>
      <c r="D6253" s="1408">
        <v>0</v>
      </c>
      <c r="E6253" s="1409">
        <v>843601.15</v>
      </c>
      <c r="F6253" s="1434"/>
      <c r="G6253" s="1653"/>
      <c r="H6253" s="1434"/>
      <c r="I6253" s="1434"/>
      <c r="J6253" s="1434"/>
      <c r="K6253" s="1434"/>
    </row>
    <row r="6254" spans="1:11" s="1358" customFormat="1" ht="22.5" customHeight="1">
      <c r="A6254" s="1407" t="s">
        <v>28580</v>
      </c>
      <c r="B6254" s="1482" t="s">
        <v>28616</v>
      </c>
      <c r="C6254" s="1408">
        <v>20000</v>
      </c>
      <c r="D6254" s="1408">
        <v>0</v>
      </c>
      <c r="E6254" s="1409">
        <v>863601.15</v>
      </c>
      <c r="F6254" s="1434"/>
      <c r="G6254" s="1653"/>
      <c r="H6254" s="1434"/>
      <c r="I6254" s="1434"/>
      <c r="J6254" s="1434"/>
      <c r="K6254" s="1434"/>
    </row>
    <row r="6255" spans="1:11" s="1358" customFormat="1" ht="22.5" customHeight="1">
      <c r="A6255" s="1407" t="s">
        <v>28581</v>
      </c>
      <c r="B6255" s="1482" t="s">
        <v>28617</v>
      </c>
      <c r="C6255" s="1408">
        <v>25000</v>
      </c>
      <c r="D6255" s="1408">
        <v>0</v>
      </c>
      <c r="E6255" s="1409">
        <v>888601.15</v>
      </c>
      <c r="F6255" s="1434"/>
      <c r="G6255" s="1653"/>
      <c r="H6255" s="1434"/>
      <c r="I6255" s="1434"/>
      <c r="J6255" s="1434"/>
      <c r="K6255" s="1434"/>
    </row>
    <row r="6256" spans="1:11" s="1358" customFormat="1" ht="22.5" customHeight="1">
      <c r="A6256" s="1407" t="s">
        <v>28582</v>
      </c>
      <c r="B6256" s="1482" t="s">
        <v>28618</v>
      </c>
      <c r="C6256" s="1408">
        <v>30000</v>
      </c>
      <c r="D6256" s="1408">
        <v>0</v>
      </c>
      <c r="E6256" s="1409">
        <v>918601.15</v>
      </c>
      <c r="F6256" s="1434"/>
      <c r="G6256" s="1653"/>
      <c r="H6256" s="1434"/>
      <c r="I6256" s="1434"/>
      <c r="J6256" s="1434"/>
      <c r="K6256" s="1434"/>
    </row>
    <row r="6257" spans="1:11" s="1358" customFormat="1" ht="22.5" customHeight="1">
      <c r="A6257" s="1407" t="s">
        <v>28583</v>
      </c>
      <c r="B6257" s="1482" t="s">
        <v>28619</v>
      </c>
      <c r="C6257" s="1408">
        <v>30000</v>
      </c>
      <c r="D6257" s="1408">
        <v>0</v>
      </c>
      <c r="E6257" s="1409">
        <v>948601.15</v>
      </c>
      <c r="F6257" s="1434"/>
      <c r="G6257" s="1653"/>
      <c r="H6257" s="1434"/>
      <c r="I6257" s="1434"/>
      <c r="J6257" s="1434"/>
      <c r="K6257" s="1434"/>
    </row>
    <row r="6258" spans="1:11" s="1358" customFormat="1" ht="22.5" customHeight="1">
      <c r="A6258" s="1407" t="s">
        <v>28584</v>
      </c>
      <c r="B6258" s="1482" t="s">
        <v>28620</v>
      </c>
      <c r="C6258" s="1408">
        <v>20000</v>
      </c>
      <c r="D6258" s="1408">
        <v>0</v>
      </c>
      <c r="E6258" s="1409">
        <v>968601.15</v>
      </c>
      <c r="F6258" s="1434"/>
      <c r="G6258" s="1653"/>
      <c r="H6258" s="1434"/>
      <c r="I6258" s="1434"/>
      <c r="J6258" s="1434"/>
      <c r="K6258" s="1434"/>
    </row>
    <row r="6259" spans="1:11" s="1358" customFormat="1" ht="22.5" customHeight="1">
      <c r="A6259" s="1407" t="s">
        <v>28585</v>
      </c>
      <c r="B6259" s="1482" t="s">
        <v>28621</v>
      </c>
      <c r="C6259" s="1408">
        <v>25000</v>
      </c>
      <c r="D6259" s="1408">
        <v>0</v>
      </c>
      <c r="E6259" s="1409">
        <v>993601.15</v>
      </c>
      <c r="F6259" s="1434"/>
      <c r="G6259" s="1653"/>
      <c r="H6259" s="1434"/>
      <c r="I6259" s="1434"/>
      <c r="J6259" s="1434"/>
      <c r="K6259" s="1434"/>
    </row>
    <row r="6260" spans="1:11" s="1358" customFormat="1" ht="22.5" customHeight="1">
      <c r="A6260" s="1407" t="s">
        <v>28584</v>
      </c>
      <c r="B6260" s="1482" t="s">
        <v>28622</v>
      </c>
      <c r="C6260" s="1408">
        <v>30000</v>
      </c>
      <c r="D6260" s="1408">
        <v>0</v>
      </c>
      <c r="E6260" s="1409">
        <v>1023601.15</v>
      </c>
      <c r="F6260" s="1434"/>
      <c r="G6260" s="1653"/>
      <c r="H6260" s="1434"/>
      <c r="I6260" s="1434"/>
      <c r="J6260" s="1434"/>
      <c r="K6260" s="1434"/>
    </row>
    <row r="6261" spans="1:11" s="1358" customFormat="1" ht="22.5" customHeight="1">
      <c r="A6261" s="1407" t="s">
        <v>28586</v>
      </c>
      <c r="B6261" s="1482" t="s">
        <v>28623</v>
      </c>
      <c r="C6261" s="1408">
        <v>30000</v>
      </c>
      <c r="D6261" s="1408">
        <v>0</v>
      </c>
      <c r="E6261" s="1409">
        <v>1053601.1499999999</v>
      </c>
      <c r="F6261" s="1434"/>
      <c r="G6261" s="1653"/>
      <c r="H6261" s="1434"/>
      <c r="I6261" s="1434"/>
      <c r="J6261" s="1434"/>
      <c r="K6261" s="1434"/>
    </row>
    <row r="6262" spans="1:11" s="1358" customFormat="1" ht="22.5" customHeight="1">
      <c r="A6262" s="1407" t="s">
        <v>28587</v>
      </c>
      <c r="B6262" s="1482" t="s">
        <v>28624</v>
      </c>
      <c r="C6262" s="1408">
        <v>5000</v>
      </c>
      <c r="D6262" s="1408">
        <v>0</v>
      </c>
      <c r="E6262" s="1409">
        <v>1058601.1499999999</v>
      </c>
      <c r="F6262" s="1434"/>
      <c r="G6262" s="1653"/>
      <c r="H6262" s="1434"/>
      <c r="I6262" s="1434"/>
      <c r="J6262" s="1434"/>
      <c r="K6262" s="1434"/>
    </row>
    <row r="6263" spans="1:11" s="1358" customFormat="1" ht="22.5" customHeight="1">
      <c r="A6263" s="1407" t="s">
        <v>28588</v>
      </c>
      <c r="B6263" s="1482" t="s">
        <v>28625</v>
      </c>
      <c r="C6263" s="1408">
        <v>18000</v>
      </c>
      <c r="D6263" s="1408">
        <v>0</v>
      </c>
      <c r="E6263" s="1409">
        <v>1076601.1499999999</v>
      </c>
      <c r="F6263" s="1434"/>
      <c r="G6263" s="1653"/>
      <c r="H6263" s="1434"/>
      <c r="I6263" s="1434"/>
      <c r="J6263" s="1434"/>
      <c r="K6263" s="1434"/>
    </row>
    <row r="6264" spans="1:11" s="1358" customFormat="1" ht="22.5" customHeight="1">
      <c r="A6264" s="1407" t="s">
        <v>28589</v>
      </c>
      <c r="B6264" s="1482" t="s">
        <v>28626</v>
      </c>
      <c r="C6264" s="1408">
        <v>20000</v>
      </c>
      <c r="D6264" s="1408">
        <v>0</v>
      </c>
      <c r="E6264" s="1409">
        <v>1096601.1499999999</v>
      </c>
      <c r="F6264" s="1434"/>
      <c r="G6264" s="1653"/>
      <c r="H6264" s="1434"/>
      <c r="I6264" s="1434"/>
      <c r="J6264" s="1434"/>
      <c r="K6264" s="1434"/>
    </row>
    <row r="6265" spans="1:11" s="1358" customFormat="1" ht="22.5" customHeight="1">
      <c r="A6265" s="1407" t="s">
        <v>28590</v>
      </c>
      <c r="B6265" s="1482" t="s">
        <v>28627</v>
      </c>
      <c r="C6265" s="1408">
        <v>20000</v>
      </c>
      <c r="D6265" s="1408">
        <v>0</v>
      </c>
      <c r="E6265" s="1409">
        <v>1116601.1499999999</v>
      </c>
      <c r="F6265" s="1434"/>
      <c r="G6265" s="1653"/>
      <c r="H6265" s="1434"/>
      <c r="I6265" s="1434"/>
      <c r="J6265" s="1434"/>
      <c r="K6265" s="1434"/>
    </row>
    <row r="6266" spans="1:11" s="1358" customFormat="1" ht="22.5" customHeight="1">
      <c r="A6266" s="1407" t="s">
        <v>28591</v>
      </c>
      <c r="B6266" s="1482" t="s">
        <v>28628</v>
      </c>
      <c r="C6266" s="1408">
        <v>20000</v>
      </c>
      <c r="D6266" s="1408">
        <v>0</v>
      </c>
      <c r="E6266" s="1409">
        <v>1136601.1499999999</v>
      </c>
      <c r="F6266" s="1434"/>
      <c r="G6266" s="1653"/>
      <c r="H6266" s="1434"/>
      <c r="I6266" s="1434"/>
      <c r="J6266" s="1434"/>
      <c r="K6266" s="1434"/>
    </row>
    <row r="6267" spans="1:11" s="1358" customFormat="1" ht="22.5" customHeight="1">
      <c r="A6267" s="1407" t="s">
        <v>28592</v>
      </c>
      <c r="B6267" s="1482" t="s">
        <v>28629</v>
      </c>
      <c r="C6267" s="1408">
        <v>30000</v>
      </c>
      <c r="D6267" s="1408">
        <v>0</v>
      </c>
      <c r="E6267" s="1409">
        <v>1166601.1499999999</v>
      </c>
      <c r="F6267" s="1434"/>
      <c r="G6267" s="1653"/>
      <c r="H6267" s="1434"/>
      <c r="I6267" s="1434"/>
      <c r="J6267" s="1434"/>
      <c r="K6267" s="1434"/>
    </row>
    <row r="6268" spans="1:11" s="849" customFormat="1" ht="22.5" customHeight="1">
      <c r="A6268" s="1051" t="s">
        <v>28593</v>
      </c>
      <c r="B6268" s="1518" t="s">
        <v>27149</v>
      </c>
      <c r="C6268" s="1050">
        <v>0</v>
      </c>
      <c r="D6268" s="1050">
        <v>1650</v>
      </c>
      <c r="E6268" s="1406">
        <v>1164951.1499999999</v>
      </c>
      <c r="F6268" s="1545"/>
      <c r="G6268" s="1661"/>
      <c r="H6268" s="1545"/>
      <c r="I6268" s="1545"/>
      <c r="J6268" s="1545"/>
      <c r="K6268" s="1545"/>
    </row>
    <row r="6269" spans="1:11" s="1358" customFormat="1" ht="22.5" customHeight="1">
      <c r="A6269" s="1407" t="s">
        <v>28594</v>
      </c>
      <c r="B6269" s="1482" t="s">
        <v>28630</v>
      </c>
      <c r="C6269" s="1408">
        <v>20000</v>
      </c>
      <c r="D6269" s="1408">
        <v>0</v>
      </c>
      <c r="E6269" s="1409">
        <v>1184951.1499999999</v>
      </c>
      <c r="F6269" s="1434"/>
      <c r="G6269" s="1653"/>
      <c r="H6269" s="1434"/>
      <c r="I6269" s="1434"/>
      <c r="J6269" s="1434"/>
      <c r="K6269" s="1434"/>
    </row>
    <row r="6270" spans="1:11" s="1358" customFormat="1" ht="22.5" customHeight="1">
      <c r="A6270" s="1407" t="s">
        <v>28633</v>
      </c>
      <c r="B6270" s="1482" t="s">
        <v>28664</v>
      </c>
      <c r="C6270" s="1408">
        <v>20000</v>
      </c>
      <c r="D6270" s="1408">
        <v>0</v>
      </c>
      <c r="E6270" s="1409">
        <v>1194951.1499999999</v>
      </c>
      <c r="F6270" s="1434"/>
      <c r="G6270" s="1653"/>
      <c r="H6270" s="1434"/>
      <c r="I6270" s="1434"/>
      <c r="J6270" s="1434"/>
      <c r="K6270" s="1434"/>
    </row>
    <row r="6271" spans="1:11" s="1358" customFormat="1" ht="22.5" customHeight="1">
      <c r="A6271" s="1407" t="s">
        <v>28634</v>
      </c>
      <c r="B6271" s="1482" t="s">
        <v>28665</v>
      </c>
      <c r="C6271" s="1408">
        <v>10000</v>
      </c>
      <c r="D6271" s="1408">
        <v>0</v>
      </c>
      <c r="E6271" s="1409">
        <v>1214951.1499999999</v>
      </c>
      <c r="F6271" s="1434"/>
      <c r="G6271" s="1653"/>
      <c r="H6271" s="1434"/>
      <c r="I6271" s="1434"/>
      <c r="J6271" s="1434"/>
      <c r="K6271" s="1434"/>
    </row>
    <row r="6272" spans="1:11" s="1358" customFormat="1" ht="22.5" customHeight="1">
      <c r="A6272" s="1407" t="s">
        <v>28635</v>
      </c>
      <c r="B6272" s="1482" t="s">
        <v>28666</v>
      </c>
      <c r="C6272" s="1408">
        <v>20000</v>
      </c>
      <c r="D6272" s="1408">
        <v>0</v>
      </c>
      <c r="E6272" s="1409">
        <v>1234951.1499999999</v>
      </c>
      <c r="F6272" s="1434"/>
      <c r="G6272" s="1653"/>
      <c r="H6272" s="1434"/>
      <c r="I6272" s="1434"/>
      <c r="J6272" s="1434"/>
      <c r="K6272" s="1434"/>
    </row>
    <row r="6273" spans="1:11" s="1358" customFormat="1" ht="22.5" customHeight="1">
      <c r="A6273" s="1407" t="s">
        <v>28636</v>
      </c>
      <c r="B6273" s="1482" t="s">
        <v>28667</v>
      </c>
      <c r="C6273" s="1408">
        <v>20000</v>
      </c>
      <c r="D6273" s="1408">
        <v>0</v>
      </c>
      <c r="E6273" s="1409">
        <v>1254951.1499999999</v>
      </c>
      <c r="F6273" s="1434"/>
      <c r="G6273" s="1653"/>
      <c r="H6273" s="1434"/>
      <c r="I6273" s="1434"/>
      <c r="J6273" s="1434"/>
      <c r="K6273" s="1434"/>
    </row>
    <row r="6274" spans="1:11" s="849" customFormat="1" ht="22.5" customHeight="1">
      <c r="A6274" s="1051" t="s">
        <v>28637</v>
      </c>
      <c r="B6274" s="1518" t="s">
        <v>8438</v>
      </c>
      <c r="C6274" s="1050">
        <v>20000</v>
      </c>
      <c r="D6274" s="1050">
        <v>26.88</v>
      </c>
      <c r="E6274" s="1406">
        <v>1254924.27</v>
      </c>
      <c r="F6274" s="1545"/>
      <c r="G6274" s="1661"/>
      <c r="H6274" s="1545"/>
      <c r="I6274" s="1545"/>
      <c r="J6274" s="1545"/>
      <c r="K6274" s="1545"/>
    </row>
    <row r="6275" spans="1:11" s="849" customFormat="1" ht="22.5" customHeight="1">
      <c r="A6275" s="1051" t="s">
        <v>28638</v>
      </c>
      <c r="B6275" s="1518" t="s">
        <v>8438</v>
      </c>
      <c r="C6275" s="1050">
        <v>0</v>
      </c>
      <c r="D6275" s="1050">
        <v>26.88</v>
      </c>
      <c r="E6275" s="1406">
        <v>1254897.3899999999</v>
      </c>
      <c r="F6275" s="1545"/>
      <c r="G6275" s="1661"/>
      <c r="H6275" s="1545"/>
      <c r="I6275" s="1545"/>
      <c r="J6275" s="1545"/>
      <c r="K6275" s="1545"/>
    </row>
    <row r="6276" spans="1:11" s="849" customFormat="1" ht="22.5" customHeight="1">
      <c r="A6276" s="1051" t="s">
        <v>28639</v>
      </c>
      <c r="B6276" s="1518" t="s">
        <v>8438</v>
      </c>
      <c r="C6276" s="1050">
        <v>0</v>
      </c>
      <c r="D6276" s="1050">
        <v>26.88</v>
      </c>
      <c r="E6276" s="1406">
        <v>1254870.51</v>
      </c>
      <c r="F6276" s="1545"/>
      <c r="G6276" s="1661"/>
      <c r="H6276" s="1545"/>
      <c r="I6276" s="1545"/>
      <c r="J6276" s="1545"/>
      <c r="K6276" s="1545"/>
    </row>
    <row r="6277" spans="1:11" s="849" customFormat="1" ht="22.5" customHeight="1">
      <c r="A6277" s="1051" t="s">
        <v>28640</v>
      </c>
      <c r="B6277" s="1518" t="s">
        <v>8438</v>
      </c>
      <c r="C6277" s="1050">
        <v>0</v>
      </c>
      <c r="D6277" s="1050">
        <v>26.88</v>
      </c>
      <c r="E6277" s="1406">
        <v>1254843.6299999999</v>
      </c>
      <c r="F6277" s="1545"/>
      <c r="G6277" s="1661"/>
      <c r="H6277" s="1545"/>
      <c r="I6277" s="1545"/>
      <c r="J6277" s="1545"/>
      <c r="K6277" s="1545"/>
    </row>
    <row r="6278" spans="1:11" s="849" customFormat="1" ht="22.5" customHeight="1">
      <c r="A6278" s="1051" t="s">
        <v>28641</v>
      </c>
      <c r="B6278" s="1518" t="s">
        <v>8438</v>
      </c>
      <c r="C6278" s="1050">
        <v>0</v>
      </c>
      <c r="D6278" s="1050">
        <v>26.88</v>
      </c>
      <c r="E6278" s="1406">
        <v>1254816.75</v>
      </c>
      <c r="F6278" s="1545"/>
      <c r="G6278" s="1661"/>
      <c r="H6278" s="1545"/>
      <c r="I6278" s="1545"/>
      <c r="J6278" s="1545"/>
      <c r="K6278" s="1545"/>
    </row>
    <row r="6279" spans="1:11" s="849" customFormat="1" ht="22.5" customHeight="1">
      <c r="A6279" s="1051" t="s">
        <v>28642</v>
      </c>
      <c r="B6279" s="1518" t="s">
        <v>8438</v>
      </c>
      <c r="C6279" s="1050">
        <v>0</v>
      </c>
      <c r="D6279" s="1050">
        <v>26.88</v>
      </c>
      <c r="E6279" s="1406">
        <v>1254789.8700000001</v>
      </c>
      <c r="F6279" s="1545"/>
      <c r="G6279" s="1661"/>
      <c r="H6279" s="1545"/>
      <c r="I6279" s="1545"/>
      <c r="J6279" s="1545"/>
      <c r="K6279" s="1545"/>
    </row>
    <row r="6280" spans="1:11" s="849" customFormat="1" ht="22.5" customHeight="1">
      <c r="A6280" s="1051" t="s">
        <v>28643</v>
      </c>
      <c r="B6280" s="1518" t="s">
        <v>8438</v>
      </c>
      <c r="C6280" s="1050">
        <v>0</v>
      </c>
      <c r="D6280" s="1050">
        <v>26.88</v>
      </c>
      <c r="E6280" s="1406">
        <v>1254762.99</v>
      </c>
      <c r="F6280" s="1545"/>
      <c r="G6280" s="1661"/>
      <c r="H6280" s="1545"/>
      <c r="I6280" s="1545"/>
      <c r="J6280" s="1545"/>
      <c r="K6280" s="1545"/>
    </row>
    <row r="6281" spans="1:11" s="849" customFormat="1" ht="22.5" customHeight="1">
      <c r="A6281" s="1051" t="s">
        <v>28644</v>
      </c>
      <c r="B6281" s="1518" t="s">
        <v>8438</v>
      </c>
      <c r="C6281" s="1050">
        <v>0</v>
      </c>
      <c r="D6281" s="1050">
        <v>26.88</v>
      </c>
      <c r="E6281" s="1406">
        <v>1254736.1100000001</v>
      </c>
      <c r="F6281" s="1545"/>
      <c r="G6281" s="1661"/>
      <c r="H6281" s="1545"/>
      <c r="I6281" s="1545"/>
      <c r="J6281" s="1545"/>
      <c r="K6281" s="1545"/>
    </row>
    <row r="6282" spans="1:11" s="849" customFormat="1" ht="22.5" customHeight="1">
      <c r="A6282" s="1051" t="s">
        <v>28645</v>
      </c>
      <c r="B6282" s="1518" t="s">
        <v>8438</v>
      </c>
      <c r="C6282" s="1050">
        <v>0</v>
      </c>
      <c r="D6282" s="1050">
        <v>26.88</v>
      </c>
      <c r="E6282" s="1406">
        <v>1254709.23</v>
      </c>
      <c r="F6282" s="1545"/>
      <c r="G6282" s="1661"/>
      <c r="H6282" s="1545"/>
      <c r="I6282" s="1545"/>
      <c r="J6282" s="1545"/>
      <c r="K6282" s="1545"/>
    </row>
    <row r="6283" spans="1:11" s="849" customFormat="1" ht="22.5" customHeight="1">
      <c r="A6283" s="1051" t="s">
        <v>28646</v>
      </c>
      <c r="B6283" s="1518" t="s">
        <v>8438</v>
      </c>
      <c r="C6283" s="1050">
        <v>0</v>
      </c>
      <c r="D6283" s="1050">
        <v>53.75</v>
      </c>
      <c r="E6283" s="1406">
        <v>1254655.48</v>
      </c>
      <c r="F6283" s="1545"/>
      <c r="G6283" s="1661"/>
      <c r="H6283" s="1545"/>
      <c r="I6283" s="1545"/>
      <c r="J6283" s="1545"/>
      <c r="K6283" s="1545"/>
    </row>
    <row r="6284" spans="1:11" s="849" customFormat="1" ht="22.5" customHeight="1">
      <c r="A6284" s="1051" t="s">
        <v>28647</v>
      </c>
      <c r="B6284" s="1518" t="s">
        <v>8438</v>
      </c>
      <c r="C6284" s="1050">
        <v>0</v>
      </c>
      <c r="D6284" s="1050">
        <v>53.75</v>
      </c>
      <c r="E6284" s="1406">
        <v>1254601.73</v>
      </c>
      <c r="F6284" s="1545"/>
      <c r="G6284" s="1661"/>
      <c r="H6284" s="1545"/>
      <c r="I6284" s="1545"/>
      <c r="J6284" s="1545"/>
      <c r="K6284" s="1545"/>
    </row>
    <row r="6285" spans="1:11" s="849" customFormat="1" ht="22.5" customHeight="1">
      <c r="A6285" s="1051" t="s">
        <v>28648</v>
      </c>
      <c r="B6285" s="1518" t="s">
        <v>8438</v>
      </c>
      <c r="C6285" s="1050">
        <v>0</v>
      </c>
      <c r="D6285" s="1050">
        <v>53.75</v>
      </c>
      <c r="E6285" s="1406">
        <v>1254547.98</v>
      </c>
      <c r="F6285" s="1545"/>
      <c r="G6285" s="1661"/>
      <c r="H6285" s="1545"/>
      <c r="I6285" s="1545"/>
      <c r="J6285" s="1545"/>
      <c r="K6285" s="1545"/>
    </row>
    <row r="6286" spans="1:11" s="849" customFormat="1" ht="22.5" customHeight="1">
      <c r="A6286" s="1051" t="s">
        <v>28649</v>
      </c>
      <c r="B6286" s="1518" t="s">
        <v>8438</v>
      </c>
      <c r="C6286" s="1050">
        <v>0</v>
      </c>
      <c r="D6286" s="1050">
        <v>53.75</v>
      </c>
      <c r="E6286" s="1406">
        <v>1254494.23</v>
      </c>
      <c r="F6286" s="1545"/>
      <c r="G6286" s="1661"/>
      <c r="H6286" s="1545"/>
      <c r="I6286" s="1545"/>
      <c r="J6286" s="1545"/>
      <c r="K6286" s="1545"/>
    </row>
    <row r="6287" spans="1:11" s="849" customFormat="1" ht="22.5" customHeight="1">
      <c r="A6287" s="1051" t="s">
        <v>28650</v>
      </c>
      <c r="B6287" s="1518" t="s">
        <v>8438</v>
      </c>
      <c r="C6287" s="1050">
        <v>0</v>
      </c>
      <c r="D6287" s="1050">
        <v>53.75</v>
      </c>
      <c r="E6287" s="1406">
        <v>1254440.48</v>
      </c>
      <c r="F6287" s="1545"/>
      <c r="G6287" s="1661"/>
      <c r="H6287" s="1545"/>
      <c r="I6287" s="1545"/>
      <c r="J6287" s="1545"/>
      <c r="K6287" s="1545"/>
    </row>
    <row r="6288" spans="1:11" s="1358" customFormat="1" ht="22.5" customHeight="1">
      <c r="A6288" s="1407" t="s">
        <v>28645</v>
      </c>
      <c r="B6288" s="1482" t="s">
        <v>28668</v>
      </c>
      <c r="C6288" s="1408">
        <v>0</v>
      </c>
      <c r="D6288" s="1408">
        <v>10000</v>
      </c>
      <c r="E6288" s="1409">
        <v>1244440.48</v>
      </c>
      <c r="F6288" s="1434"/>
      <c r="G6288" s="1653"/>
      <c r="H6288" s="1434"/>
      <c r="I6288" s="1434"/>
      <c r="J6288" s="1434"/>
      <c r="K6288" s="1434"/>
    </row>
    <row r="6289" spans="1:11" s="1358" customFormat="1" ht="22.5" customHeight="1">
      <c r="A6289" s="1407" t="s">
        <v>28637</v>
      </c>
      <c r="B6289" s="1482" t="s">
        <v>28669</v>
      </c>
      <c r="C6289" s="1408">
        <v>0</v>
      </c>
      <c r="D6289" s="1408">
        <v>15000</v>
      </c>
      <c r="E6289" s="1409">
        <v>1229440.48</v>
      </c>
      <c r="F6289" s="1434"/>
      <c r="G6289" s="1653"/>
      <c r="H6289" s="1434"/>
      <c r="I6289" s="1434"/>
      <c r="J6289" s="1434"/>
      <c r="K6289" s="1434"/>
    </row>
    <row r="6290" spans="1:11" s="1358" customFormat="1" ht="22.5" customHeight="1">
      <c r="A6290" s="1407" t="s">
        <v>28651</v>
      </c>
      <c r="B6290" s="1482" t="s">
        <v>28670</v>
      </c>
      <c r="C6290" s="1408">
        <v>0</v>
      </c>
      <c r="D6290" s="1408">
        <v>16600</v>
      </c>
      <c r="E6290" s="1409">
        <v>1212840.48</v>
      </c>
      <c r="F6290" s="1434"/>
      <c r="G6290" s="1653"/>
      <c r="H6290" s="1434"/>
      <c r="I6290" s="1434"/>
      <c r="J6290" s="1434"/>
      <c r="K6290" s="1434"/>
    </row>
    <row r="6291" spans="1:11" s="1358" customFormat="1" ht="22.5" customHeight="1">
      <c r="A6291" s="1407" t="s">
        <v>28640</v>
      </c>
      <c r="B6291" s="1482" t="s">
        <v>28671</v>
      </c>
      <c r="C6291" s="1408">
        <v>0</v>
      </c>
      <c r="D6291" s="1408">
        <v>18000</v>
      </c>
      <c r="E6291" s="1409">
        <v>1194840.48</v>
      </c>
      <c r="F6291" s="1434"/>
      <c r="G6291" s="1653"/>
      <c r="H6291" s="1434"/>
      <c r="I6291" s="1434"/>
      <c r="J6291" s="1434"/>
      <c r="K6291" s="1434"/>
    </row>
    <row r="6292" spans="1:11" s="1358" customFormat="1" ht="22.5" customHeight="1">
      <c r="A6292" s="1407" t="s">
        <v>28641</v>
      </c>
      <c r="B6292" s="1482" t="s">
        <v>28672</v>
      </c>
      <c r="C6292" s="1408">
        <v>0</v>
      </c>
      <c r="D6292" s="1408">
        <v>20000</v>
      </c>
      <c r="E6292" s="1409">
        <v>1174840.48</v>
      </c>
      <c r="F6292" s="1434"/>
      <c r="G6292" s="1653"/>
      <c r="H6292" s="1434"/>
      <c r="I6292" s="1434"/>
      <c r="J6292" s="1434"/>
      <c r="K6292" s="1434"/>
    </row>
    <row r="6293" spans="1:11" s="1358" customFormat="1" ht="22.5" customHeight="1">
      <c r="A6293" s="1407" t="s">
        <v>28652</v>
      </c>
      <c r="B6293" s="1482" t="s">
        <v>28673</v>
      </c>
      <c r="C6293" s="1408">
        <v>0</v>
      </c>
      <c r="D6293" s="1408">
        <v>22960</v>
      </c>
      <c r="E6293" s="1409">
        <v>1151880.48</v>
      </c>
      <c r="F6293" s="1434"/>
      <c r="G6293" s="1653"/>
      <c r="H6293" s="1434"/>
      <c r="I6293" s="1434"/>
      <c r="J6293" s="1434"/>
      <c r="K6293" s="1434"/>
    </row>
    <row r="6294" spans="1:11" s="1358" customFormat="1" ht="22.5" customHeight="1">
      <c r="A6294" s="1407" t="s">
        <v>28653</v>
      </c>
      <c r="B6294" s="1482" t="s">
        <v>28674</v>
      </c>
      <c r="C6294" s="1408">
        <v>0</v>
      </c>
      <c r="D6294" s="1408">
        <v>24000</v>
      </c>
      <c r="E6294" s="1409">
        <v>1127880.48</v>
      </c>
      <c r="F6294" s="1434"/>
      <c r="G6294" s="1653"/>
      <c r="H6294" s="1434"/>
      <c r="I6294" s="1434"/>
      <c r="J6294" s="1434"/>
      <c r="K6294" s="1434"/>
    </row>
    <row r="6295" spans="1:11" s="1358" customFormat="1" ht="22.5" customHeight="1">
      <c r="A6295" s="1407" t="s">
        <v>28638</v>
      </c>
      <c r="B6295" s="1482" t="s">
        <v>28675</v>
      </c>
      <c r="C6295" s="1408">
        <v>0</v>
      </c>
      <c r="D6295" s="1408">
        <v>29700</v>
      </c>
      <c r="E6295" s="1409">
        <v>1098180.48</v>
      </c>
      <c r="F6295" s="1434"/>
      <c r="G6295" s="1653"/>
      <c r="H6295" s="1434"/>
      <c r="I6295" s="1434"/>
      <c r="J6295" s="1434"/>
      <c r="K6295" s="1434"/>
    </row>
    <row r="6296" spans="1:11" s="1358" customFormat="1" ht="22.5" customHeight="1">
      <c r="A6296" s="1407" t="s">
        <v>28642</v>
      </c>
      <c r="B6296" s="1482" t="s">
        <v>28676</v>
      </c>
      <c r="C6296" s="1408">
        <v>0</v>
      </c>
      <c r="D6296" s="1408">
        <v>30000</v>
      </c>
      <c r="E6296" s="1409">
        <v>1068180.48</v>
      </c>
      <c r="F6296" s="1434"/>
      <c r="G6296" s="1653"/>
      <c r="H6296" s="1434"/>
      <c r="I6296" s="1434"/>
      <c r="J6296" s="1434"/>
      <c r="K6296" s="1434"/>
    </row>
    <row r="6297" spans="1:11" s="1358" customFormat="1" ht="22.5" customHeight="1">
      <c r="A6297" s="1407" t="s">
        <v>28643</v>
      </c>
      <c r="B6297" s="1482" t="s">
        <v>28677</v>
      </c>
      <c r="C6297" s="1408">
        <v>0</v>
      </c>
      <c r="D6297" s="1408">
        <v>30000</v>
      </c>
      <c r="E6297" s="1409">
        <v>1038180.48</v>
      </c>
      <c r="F6297" s="1434"/>
      <c r="G6297" s="1653"/>
      <c r="H6297" s="1434"/>
      <c r="I6297" s="1434"/>
      <c r="J6297" s="1434"/>
      <c r="K6297" s="1434"/>
    </row>
    <row r="6298" spans="1:11" s="1358" customFormat="1" ht="22.5" customHeight="1">
      <c r="A6298" s="1407" t="s">
        <v>28639</v>
      </c>
      <c r="B6298" s="1482" t="s">
        <v>28678</v>
      </c>
      <c r="C6298" s="1408">
        <v>0</v>
      </c>
      <c r="D6298" s="1408">
        <v>40000</v>
      </c>
      <c r="E6298" s="1409">
        <v>998180.48</v>
      </c>
      <c r="F6298" s="1434"/>
      <c r="G6298" s="1653"/>
      <c r="H6298" s="1434"/>
      <c r="I6298" s="1434"/>
      <c r="J6298" s="1434"/>
      <c r="K6298" s="1434"/>
    </row>
    <row r="6299" spans="1:11" s="1358" customFormat="1" ht="22.5" customHeight="1">
      <c r="A6299" s="1407" t="s">
        <v>28644</v>
      </c>
      <c r="B6299" s="1482" t="s">
        <v>28679</v>
      </c>
      <c r="C6299" s="1408">
        <v>0</v>
      </c>
      <c r="D6299" s="1408">
        <v>44000</v>
      </c>
      <c r="E6299" s="1409">
        <v>954180.48</v>
      </c>
      <c r="F6299" s="1434"/>
      <c r="G6299" s="1653"/>
      <c r="H6299" s="1434"/>
      <c r="I6299" s="1434"/>
      <c r="J6299" s="1434"/>
      <c r="K6299" s="1434"/>
    </row>
    <row r="6300" spans="1:11" s="1358" customFormat="1" ht="22.5" customHeight="1">
      <c r="A6300" s="1407" t="s">
        <v>28646</v>
      </c>
      <c r="B6300" s="1482" t="s">
        <v>28680</v>
      </c>
      <c r="C6300" s="1408">
        <v>0</v>
      </c>
      <c r="D6300" s="1408">
        <v>73000</v>
      </c>
      <c r="E6300" s="1409">
        <v>881180.48</v>
      </c>
      <c r="F6300" s="1434"/>
      <c r="G6300" s="1653"/>
      <c r="H6300" s="1434"/>
      <c r="I6300" s="1434"/>
      <c r="J6300" s="1434"/>
      <c r="K6300" s="1434"/>
    </row>
    <row r="6301" spans="1:11" s="1358" customFormat="1" ht="22.5" customHeight="1">
      <c r="A6301" s="1407" t="s">
        <v>28650</v>
      </c>
      <c r="B6301" s="1482" t="s">
        <v>28681</v>
      </c>
      <c r="C6301" s="1408">
        <v>0</v>
      </c>
      <c r="D6301" s="1408">
        <v>85793.33</v>
      </c>
      <c r="E6301" s="1409">
        <v>795387.15</v>
      </c>
      <c r="F6301" s="1434"/>
      <c r="G6301" s="1653"/>
      <c r="H6301" s="1434"/>
      <c r="I6301" s="1434"/>
      <c r="J6301" s="1434"/>
      <c r="K6301" s="1434"/>
    </row>
    <row r="6302" spans="1:11" s="1358" customFormat="1" ht="22.5" customHeight="1">
      <c r="A6302" s="1407" t="s">
        <v>28649</v>
      </c>
      <c r="B6302" s="1482" t="s">
        <v>28682</v>
      </c>
      <c r="C6302" s="1408">
        <v>0</v>
      </c>
      <c r="D6302" s="1408">
        <v>90793.33</v>
      </c>
      <c r="E6302" s="1409">
        <v>704593.82</v>
      </c>
      <c r="F6302" s="1434"/>
      <c r="G6302" s="1653"/>
      <c r="H6302" s="1434"/>
      <c r="I6302" s="1434"/>
      <c r="J6302" s="1434"/>
      <c r="K6302" s="1434"/>
    </row>
    <row r="6303" spans="1:11" s="1358" customFormat="1" ht="22.5" customHeight="1">
      <c r="A6303" s="1407" t="s">
        <v>28648</v>
      </c>
      <c r="B6303" s="1482" t="s">
        <v>28683</v>
      </c>
      <c r="C6303" s="1408">
        <v>0</v>
      </c>
      <c r="D6303" s="1408">
        <v>124793.33</v>
      </c>
      <c r="E6303" s="1409">
        <v>579800.49</v>
      </c>
      <c r="F6303" s="1434"/>
      <c r="G6303" s="1653"/>
      <c r="H6303" s="1434"/>
      <c r="I6303" s="1434"/>
      <c r="J6303" s="1434"/>
      <c r="K6303" s="1434"/>
    </row>
    <row r="6304" spans="1:11" s="1358" customFormat="1" ht="22.5" customHeight="1">
      <c r="A6304" s="1407" t="s">
        <v>28647</v>
      </c>
      <c r="B6304" s="1482" t="s">
        <v>28684</v>
      </c>
      <c r="C6304" s="1408">
        <v>0</v>
      </c>
      <c r="D6304" s="1408">
        <v>204660</v>
      </c>
      <c r="E6304" s="1409">
        <v>375140.49</v>
      </c>
      <c r="F6304" s="1434"/>
      <c r="G6304" s="1653"/>
      <c r="H6304" s="1434"/>
      <c r="I6304" s="1434"/>
      <c r="J6304" s="1434"/>
      <c r="K6304" s="1434"/>
    </row>
    <row r="6305" spans="1:11" s="1358" customFormat="1" ht="22.5" customHeight="1">
      <c r="A6305" s="1407" t="s">
        <v>28654</v>
      </c>
      <c r="B6305" s="1482" t="s">
        <v>28685</v>
      </c>
      <c r="C6305" s="1408">
        <v>16000</v>
      </c>
      <c r="D6305" s="1408">
        <v>0</v>
      </c>
      <c r="E6305" s="1409">
        <v>391140.49</v>
      </c>
      <c r="F6305" s="1434"/>
      <c r="G6305" s="1653"/>
      <c r="H6305" s="1434"/>
      <c r="I6305" s="1434"/>
      <c r="J6305" s="1434"/>
      <c r="K6305" s="1434"/>
    </row>
    <row r="6306" spans="1:11" s="1358" customFormat="1" ht="22.5" customHeight="1">
      <c r="A6306" s="1407" t="s">
        <v>28655</v>
      </c>
      <c r="B6306" s="1482" t="s">
        <v>28686</v>
      </c>
      <c r="C6306" s="1408">
        <v>20000</v>
      </c>
      <c r="D6306" s="1408">
        <v>0</v>
      </c>
      <c r="E6306" s="1409">
        <v>411140.49</v>
      </c>
      <c r="F6306" s="1434"/>
      <c r="G6306" s="1653"/>
      <c r="H6306" s="1434"/>
      <c r="I6306" s="1434"/>
      <c r="J6306" s="1434"/>
      <c r="K6306" s="1434"/>
    </row>
    <row r="6307" spans="1:11" s="1358" customFormat="1" ht="22.5" customHeight="1">
      <c r="A6307" s="1407" t="s">
        <v>28656</v>
      </c>
      <c r="B6307" s="1482" t="s">
        <v>28687</v>
      </c>
      <c r="C6307" s="1408">
        <v>15000</v>
      </c>
      <c r="D6307" s="1408">
        <v>0</v>
      </c>
      <c r="E6307" s="1409">
        <v>426140.49</v>
      </c>
      <c r="F6307" s="1434"/>
      <c r="G6307" s="1653"/>
      <c r="H6307" s="1434"/>
      <c r="I6307" s="1434"/>
      <c r="J6307" s="1434"/>
      <c r="K6307" s="1434"/>
    </row>
    <row r="6308" spans="1:11" s="1358" customFormat="1" ht="22.5" customHeight="1">
      <c r="A6308" s="1407" t="s">
        <v>28657</v>
      </c>
      <c r="B6308" s="1482" t="s">
        <v>28688</v>
      </c>
      <c r="C6308" s="1408">
        <v>20000</v>
      </c>
      <c r="D6308" s="1408">
        <v>0</v>
      </c>
      <c r="E6308" s="1409">
        <v>446140.49</v>
      </c>
      <c r="F6308" s="1434"/>
      <c r="G6308" s="1653"/>
      <c r="H6308" s="1434"/>
      <c r="I6308" s="1434"/>
      <c r="J6308" s="1434"/>
      <c r="K6308" s="1434"/>
    </row>
    <row r="6309" spans="1:11" s="1358" customFormat="1" ht="22.5" customHeight="1">
      <c r="A6309" s="1407" t="s">
        <v>28658</v>
      </c>
      <c r="B6309" s="1482" t="s">
        <v>28689</v>
      </c>
      <c r="C6309" s="1408">
        <v>20000</v>
      </c>
      <c r="D6309" s="1408">
        <v>0</v>
      </c>
      <c r="E6309" s="1409">
        <v>466140.49</v>
      </c>
      <c r="F6309" s="1434"/>
      <c r="G6309" s="1653"/>
      <c r="H6309" s="1434"/>
      <c r="I6309" s="1434"/>
      <c r="J6309" s="1434"/>
      <c r="K6309" s="1434"/>
    </row>
    <row r="6310" spans="1:11" s="1358" customFormat="1" ht="22.5" customHeight="1">
      <c r="A6310" s="1407" t="s">
        <v>28659</v>
      </c>
      <c r="B6310" s="1482" t="s">
        <v>28690</v>
      </c>
      <c r="C6310" s="1408">
        <v>40000</v>
      </c>
      <c r="D6310" s="1408">
        <v>0</v>
      </c>
      <c r="E6310" s="1409">
        <v>506140.49</v>
      </c>
      <c r="F6310" s="1434"/>
      <c r="G6310" s="1653"/>
      <c r="H6310" s="1434"/>
      <c r="I6310" s="1434"/>
      <c r="J6310" s="1434"/>
      <c r="K6310" s="1434"/>
    </row>
    <row r="6311" spans="1:11" s="1358" customFormat="1" ht="22.5" customHeight="1">
      <c r="A6311" s="1407" t="s">
        <v>28660</v>
      </c>
      <c r="B6311" s="1482" t="s">
        <v>28691</v>
      </c>
      <c r="C6311" s="1408">
        <v>20000</v>
      </c>
      <c r="D6311" s="1408">
        <v>0</v>
      </c>
      <c r="E6311" s="1409">
        <v>526140.49</v>
      </c>
      <c r="F6311" s="1434"/>
      <c r="G6311" s="1653"/>
      <c r="H6311" s="1434"/>
      <c r="I6311" s="1434"/>
      <c r="J6311" s="1434"/>
      <c r="K6311" s="1434"/>
    </row>
    <row r="6312" spans="1:11" s="849" customFormat="1" ht="22.5" customHeight="1">
      <c r="A6312" s="1051" t="s">
        <v>28661</v>
      </c>
      <c r="B6312" s="1518" t="s">
        <v>27149</v>
      </c>
      <c r="C6312" s="1050">
        <v>0</v>
      </c>
      <c r="D6312" s="1050">
        <v>550</v>
      </c>
      <c r="E6312" s="1406">
        <v>525590.49</v>
      </c>
      <c r="F6312" s="1545"/>
      <c r="G6312" s="1661"/>
      <c r="H6312" s="1545"/>
      <c r="I6312" s="1545"/>
      <c r="J6312" s="1545"/>
      <c r="K6312" s="1545"/>
    </row>
    <row r="6313" spans="1:11" s="849" customFormat="1" ht="22.5" customHeight="1">
      <c r="A6313" s="1051" t="s">
        <v>28662</v>
      </c>
      <c r="B6313" s="1518" t="s">
        <v>8478</v>
      </c>
      <c r="C6313" s="1050">
        <v>0</v>
      </c>
      <c r="D6313" s="1050">
        <v>9398.57</v>
      </c>
      <c r="E6313" s="1406">
        <v>516191.92</v>
      </c>
      <c r="F6313" s="1545"/>
      <c r="G6313" s="1661"/>
      <c r="H6313" s="1545"/>
      <c r="I6313" s="1545"/>
      <c r="J6313" s="1545"/>
      <c r="K6313" s="1545"/>
    </row>
    <row r="6314" spans="1:11" s="1358" customFormat="1" ht="22.5" customHeight="1">
      <c r="A6314" s="1407" t="s">
        <v>28663</v>
      </c>
      <c r="B6314" s="1482" t="s">
        <v>28692</v>
      </c>
      <c r="C6314" s="1408">
        <v>25000</v>
      </c>
      <c r="D6314" s="1408">
        <v>0</v>
      </c>
      <c r="E6314" s="1409">
        <v>541191.92000000004</v>
      </c>
      <c r="F6314" s="1434"/>
      <c r="G6314" s="1653"/>
      <c r="H6314" s="1434"/>
      <c r="I6314" s="1434"/>
      <c r="J6314" s="1434"/>
      <c r="K6314" s="1434"/>
    </row>
    <row r="6315" spans="1:11" s="1358" customFormat="1" ht="22.5" customHeight="1">
      <c r="A6315" s="1420" t="s">
        <v>28693</v>
      </c>
      <c r="B6315" s="1752" t="s">
        <v>28695</v>
      </c>
      <c r="C6315" s="1421">
        <v>20000</v>
      </c>
      <c r="D6315" s="1421">
        <v>0</v>
      </c>
      <c r="E6315" s="1409">
        <v>541191.92000000004</v>
      </c>
      <c r="F6315" s="1434"/>
      <c r="G6315" s="1653"/>
      <c r="H6315" s="1434"/>
      <c r="I6315" s="1434"/>
      <c r="J6315" s="1434"/>
      <c r="K6315" s="1434"/>
    </row>
    <row r="6316" spans="1:11" s="1358" customFormat="1" ht="22.5" customHeight="1">
      <c r="A6316" s="1501">
        <v>45050.206250000003</v>
      </c>
      <c r="B6316" s="1482" t="s">
        <v>28696</v>
      </c>
      <c r="C6316" s="1408">
        <v>20000</v>
      </c>
      <c r="D6316" s="1408">
        <v>0</v>
      </c>
      <c r="E6316" s="1409">
        <v>561191.92000000004</v>
      </c>
      <c r="F6316" s="1434"/>
      <c r="G6316" s="1653"/>
      <c r="H6316" s="1434"/>
      <c r="I6316" s="1434"/>
      <c r="J6316" s="1434"/>
      <c r="K6316" s="1434"/>
    </row>
    <row r="6317" spans="1:11" s="1358" customFormat="1" ht="22.5" customHeight="1">
      <c r="A6317" s="1501">
        <v>45051.63958333333</v>
      </c>
      <c r="B6317" s="1482" t="s">
        <v>28697</v>
      </c>
      <c r="C6317" s="1408">
        <v>20000</v>
      </c>
      <c r="D6317" s="1408">
        <v>0</v>
      </c>
      <c r="E6317" s="1409">
        <v>581191.92000000004</v>
      </c>
      <c r="F6317" s="1434"/>
      <c r="G6317" s="1653"/>
      <c r="H6317" s="1434"/>
      <c r="I6317" s="1434"/>
      <c r="J6317" s="1434"/>
      <c r="K6317" s="1434"/>
    </row>
    <row r="6318" spans="1:11" s="1358" customFormat="1" ht="22.5" customHeight="1">
      <c r="A6318" s="1501">
        <v>45052.331944444442</v>
      </c>
      <c r="B6318" s="1482" t="s">
        <v>28698</v>
      </c>
      <c r="C6318" s="1408">
        <v>30000</v>
      </c>
      <c r="D6318" s="1408">
        <v>0</v>
      </c>
      <c r="E6318" s="1409">
        <v>601191.92000000004</v>
      </c>
      <c r="F6318" s="1434"/>
      <c r="G6318" s="1653"/>
      <c r="H6318" s="1434"/>
      <c r="I6318" s="1434"/>
      <c r="J6318" s="1434"/>
      <c r="K6318" s="1434"/>
    </row>
    <row r="6319" spans="1:11" s="849" customFormat="1" ht="22.5" customHeight="1">
      <c r="A6319" s="1051" t="s">
        <v>28694</v>
      </c>
      <c r="B6319" s="1518" t="s">
        <v>27149</v>
      </c>
      <c r="C6319" s="1050">
        <v>0</v>
      </c>
      <c r="D6319" s="1050">
        <v>250</v>
      </c>
      <c r="E6319" s="1406">
        <v>631191.92000000004</v>
      </c>
      <c r="F6319" s="1545"/>
      <c r="G6319" s="1661"/>
      <c r="H6319" s="1545"/>
      <c r="I6319" s="1545"/>
      <c r="J6319" s="1545"/>
      <c r="K6319" s="1545"/>
    </row>
    <row r="6320" spans="1:11" s="1358" customFormat="1" ht="22.5" customHeight="1">
      <c r="A6320" s="1407" t="s">
        <v>28699</v>
      </c>
      <c r="B6320" s="1482" t="s">
        <v>28707</v>
      </c>
      <c r="C6320" s="1408">
        <v>14000</v>
      </c>
      <c r="D6320" s="1408">
        <v>0</v>
      </c>
      <c r="E6320" s="1409">
        <v>644941.92000000004</v>
      </c>
      <c r="F6320" s="1434"/>
      <c r="G6320" s="1653"/>
      <c r="H6320" s="1434"/>
      <c r="I6320" s="1434"/>
      <c r="J6320" s="1434"/>
      <c r="K6320" s="1434"/>
    </row>
    <row r="6321" spans="1:11" s="1358" customFormat="1" ht="22.5" customHeight="1">
      <c r="A6321" s="1407" t="s">
        <v>28700</v>
      </c>
      <c r="B6321" s="1482" t="s">
        <v>28708</v>
      </c>
      <c r="C6321" s="1408">
        <v>10000</v>
      </c>
      <c r="D6321" s="1408">
        <v>0</v>
      </c>
      <c r="E6321" s="1409">
        <v>654941.92000000004</v>
      </c>
      <c r="F6321" s="1434"/>
      <c r="G6321" s="1653"/>
      <c r="H6321" s="1434"/>
      <c r="I6321" s="1434"/>
      <c r="J6321" s="1434"/>
      <c r="K6321" s="1434"/>
    </row>
    <row r="6322" spans="1:11" s="1358" customFormat="1" ht="22.5" customHeight="1">
      <c r="A6322" s="1407" t="s">
        <v>28701</v>
      </c>
      <c r="B6322" s="1482" t="s">
        <v>28709</v>
      </c>
      <c r="C6322" s="1408">
        <v>20000</v>
      </c>
      <c r="D6322" s="1408">
        <v>0</v>
      </c>
      <c r="E6322" s="1409">
        <v>674941.92</v>
      </c>
      <c r="F6322" s="1434"/>
      <c r="G6322" s="1653"/>
      <c r="H6322" s="1434"/>
      <c r="I6322" s="1434"/>
      <c r="J6322" s="1434"/>
      <c r="K6322" s="1434"/>
    </row>
    <row r="6323" spans="1:11" s="1358" customFormat="1" ht="22.5" customHeight="1">
      <c r="A6323" s="1407" t="s">
        <v>28702</v>
      </c>
      <c r="B6323" s="1482" t="s">
        <v>28710</v>
      </c>
      <c r="C6323" s="1408">
        <v>10000</v>
      </c>
      <c r="D6323" s="1408">
        <v>0</v>
      </c>
      <c r="E6323" s="1409">
        <v>684941.92</v>
      </c>
      <c r="F6323" s="1434"/>
      <c r="G6323" s="1653"/>
      <c r="H6323" s="1434"/>
      <c r="I6323" s="1434"/>
      <c r="J6323" s="1434"/>
      <c r="K6323" s="1434"/>
    </row>
    <row r="6324" spans="1:11" s="1358" customFormat="1" ht="22.5" customHeight="1">
      <c r="A6324" s="1407" t="s">
        <v>28703</v>
      </c>
      <c r="B6324" s="1482" t="s">
        <v>28711</v>
      </c>
      <c r="C6324" s="1408">
        <v>15000</v>
      </c>
      <c r="D6324" s="1408">
        <v>0</v>
      </c>
      <c r="E6324" s="1409">
        <v>699941.92</v>
      </c>
      <c r="F6324" s="1434"/>
      <c r="G6324" s="1653"/>
      <c r="H6324" s="1434"/>
      <c r="I6324" s="1434"/>
      <c r="J6324" s="1434"/>
      <c r="K6324" s="1434"/>
    </row>
    <row r="6325" spans="1:11" s="1358" customFormat="1" ht="22.5" customHeight="1">
      <c r="A6325" s="1407" t="s">
        <v>28704</v>
      </c>
      <c r="B6325" s="1482" t="s">
        <v>28712</v>
      </c>
      <c r="C6325" s="1408">
        <v>20000</v>
      </c>
      <c r="D6325" s="1408">
        <v>0</v>
      </c>
      <c r="E6325" s="1409">
        <v>719941.92</v>
      </c>
      <c r="F6325" s="1434"/>
      <c r="G6325" s="1653"/>
      <c r="H6325" s="1434"/>
      <c r="I6325" s="1434"/>
      <c r="J6325" s="1434"/>
      <c r="K6325" s="1434"/>
    </row>
    <row r="6326" spans="1:11" s="1358" customFormat="1" ht="22.5" customHeight="1">
      <c r="A6326" s="1407" t="s">
        <v>28705</v>
      </c>
      <c r="B6326" s="1482" t="s">
        <v>27149</v>
      </c>
      <c r="C6326" s="1408">
        <v>0</v>
      </c>
      <c r="D6326" s="1408">
        <v>300</v>
      </c>
      <c r="E6326" s="1409">
        <v>719641.92</v>
      </c>
      <c r="F6326" s="1434"/>
      <c r="G6326" s="1653"/>
      <c r="H6326" s="1434"/>
      <c r="I6326" s="1434"/>
      <c r="J6326" s="1434"/>
      <c r="K6326" s="1434"/>
    </row>
    <row r="6327" spans="1:11" s="1358" customFormat="1" ht="22.5" customHeight="1">
      <c r="A6327" s="1407" t="s">
        <v>28706</v>
      </c>
      <c r="B6327" s="1482" t="s">
        <v>28713</v>
      </c>
      <c r="C6327" s="1408">
        <v>20000</v>
      </c>
      <c r="D6327" s="1408">
        <v>0</v>
      </c>
      <c r="E6327" s="1409">
        <v>739641.92</v>
      </c>
      <c r="F6327" s="1434"/>
      <c r="G6327" s="1653"/>
      <c r="H6327" s="1434"/>
      <c r="I6327" s="1434"/>
      <c r="J6327" s="1434"/>
      <c r="K6327" s="1434"/>
    </row>
    <row r="6328" spans="1:11" s="849" customFormat="1" ht="22.5" customHeight="1">
      <c r="A6328" s="1051" t="s">
        <v>28733</v>
      </c>
      <c r="B6328" s="1518" t="s">
        <v>10682</v>
      </c>
      <c r="C6328" s="1050">
        <v>0</v>
      </c>
      <c r="D6328" s="1050">
        <v>2500</v>
      </c>
      <c r="E6328" s="1406">
        <v>737141.92</v>
      </c>
      <c r="F6328" s="1544"/>
      <c r="G6328" s="1659"/>
      <c r="H6328" s="1544"/>
      <c r="I6328" s="1545"/>
      <c r="J6328" s="1545"/>
      <c r="K6328" s="1545"/>
    </row>
    <row r="6329" spans="1:11" s="849" customFormat="1" ht="22.5" customHeight="1">
      <c r="A6329" s="1051" t="s">
        <v>28723</v>
      </c>
      <c r="B6329" s="1518" t="s">
        <v>28736</v>
      </c>
      <c r="C6329" s="1050">
        <v>0</v>
      </c>
      <c r="D6329" s="1050">
        <v>26.88</v>
      </c>
      <c r="E6329" s="1406">
        <v>737115.04</v>
      </c>
      <c r="F6329" s="1544"/>
      <c r="G6329" s="1659"/>
      <c r="H6329" s="1544"/>
      <c r="I6329" s="1545"/>
      <c r="J6329" s="1545"/>
      <c r="K6329" s="1545"/>
    </row>
    <row r="6330" spans="1:11" s="849" customFormat="1" ht="22.5" customHeight="1">
      <c r="A6330" s="1051" t="s">
        <v>28723</v>
      </c>
      <c r="B6330" s="1518" t="s">
        <v>28737</v>
      </c>
      <c r="C6330" s="1050">
        <v>0</v>
      </c>
      <c r="D6330" s="1050">
        <v>26.88</v>
      </c>
      <c r="E6330" s="1406">
        <v>737088.16</v>
      </c>
      <c r="F6330" s="1544"/>
      <c r="G6330" s="1659"/>
      <c r="H6330" s="1544"/>
      <c r="I6330" s="1545"/>
      <c r="J6330" s="1545"/>
      <c r="K6330" s="1545"/>
    </row>
    <row r="6331" spans="1:11" s="849" customFormat="1" ht="22.5" customHeight="1">
      <c r="A6331" s="1051" t="s">
        <v>28734</v>
      </c>
      <c r="B6331" s="1518" t="s">
        <v>28738</v>
      </c>
      <c r="C6331" s="1050">
        <v>0</v>
      </c>
      <c r="D6331" s="1050">
        <v>26.88</v>
      </c>
      <c r="E6331" s="1406">
        <v>737061.28</v>
      </c>
      <c r="F6331" s="1544"/>
      <c r="G6331" s="1659"/>
      <c r="H6331" s="1544"/>
      <c r="I6331" s="1545"/>
      <c r="J6331" s="1545"/>
      <c r="K6331" s="1545"/>
    </row>
    <row r="6332" spans="1:11" s="849" customFormat="1" ht="22.5" customHeight="1">
      <c r="A6332" s="1051" t="s">
        <v>28723</v>
      </c>
      <c r="B6332" s="1518" t="s">
        <v>28739</v>
      </c>
      <c r="C6332" s="1050">
        <v>0</v>
      </c>
      <c r="D6332" s="1050">
        <v>53.75</v>
      </c>
      <c r="E6332" s="1406">
        <v>737007.53</v>
      </c>
      <c r="F6332" s="1544"/>
      <c r="G6332" s="1659"/>
      <c r="H6332" s="1544"/>
      <c r="I6332" s="1545"/>
      <c r="J6332" s="1545"/>
      <c r="K6332" s="1545"/>
    </row>
    <row r="6333" spans="1:11" s="849" customFormat="1" ht="22.5" customHeight="1">
      <c r="A6333" s="1051" t="s">
        <v>28734</v>
      </c>
      <c r="B6333" s="1518" t="s">
        <v>28740</v>
      </c>
      <c r="C6333" s="1050">
        <v>0</v>
      </c>
      <c r="D6333" s="1050">
        <v>32000</v>
      </c>
      <c r="E6333" s="1406">
        <v>705007.53</v>
      </c>
      <c r="F6333" s="1544"/>
      <c r="G6333" s="1659"/>
      <c r="H6333" s="1544"/>
      <c r="I6333" s="1545"/>
      <c r="J6333" s="1545"/>
      <c r="K6333" s="1545"/>
    </row>
    <row r="6334" spans="1:11" s="849" customFormat="1" ht="22.5" customHeight="1">
      <c r="A6334" s="1051" t="s">
        <v>28723</v>
      </c>
      <c r="B6334" s="1518" t="s">
        <v>28741</v>
      </c>
      <c r="C6334" s="1050">
        <v>0</v>
      </c>
      <c r="D6334" s="1050">
        <v>43000</v>
      </c>
      <c r="E6334" s="1406">
        <v>662007.53</v>
      </c>
      <c r="F6334" s="1544"/>
      <c r="G6334" s="1659"/>
      <c r="H6334" s="1544"/>
      <c r="I6334" s="1545"/>
      <c r="J6334" s="1545"/>
      <c r="K6334" s="1545"/>
    </row>
    <row r="6335" spans="1:11" s="849" customFormat="1" ht="22.5" customHeight="1">
      <c r="A6335" s="1051" t="s">
        <v>28723</v>
      </c>
      <c r="B6335" s="1518" t="s">
        <v>28742</v>
      </c>
      <c r="C6335" s="1050">
        <v>0</v>
      </c>
      <c r="D6335" s="1050">
        <v>50000</v>
      </c>
      <c r="E6335" s="1406">
        <v>612007.53</v>
      </c>
      <c r="F6335" s="1544"/>
      <c r="G6335" s="1659"/>
      <c r="H6335" s="1544"/>
      <c r="I6335" s="1545"/>
      <c r="J6335" s="1545"/>
      <c r="K6335" s="1545"/>
    </row>
    <row r="6336" spans="1:11" s="849" customFormat="1" ht="22.5" customHeight="1">
      <c r="A6336" s="1051" t="s">
        <v>28723</v>
      </c>
      <c r="B6336" s="1518" t="s">
        <v>28743</v>
      </c>
      <c r="C6336" s="1050">
        <v>0</v>
      </c>
      <c r="D6336" s="1050">
        <v>70000</v>
      </c>
      <c r="E6336" s="1406">
        <v>542007.53</v>
      </c>
      <c r="F6336" s="1544"/>
      <c r="G6336" s="1659"/>
      <c r="H6336" s="1544"/>
      <c r="I6336" s="1545"/>
      <c r="J6336" s="1545"/>
      <c r="K6336" s="1545"/>
    </row>
    <row r="6337" spans="1:11" s="849" customFormat="1" ht="22.5" customHeight="1">
      <c r="A6337" s="1051" t="s">
        <v>28735</v>
      </c>
      <c r="B6337" s="1518" t="s">
        <v>27149</v>
      </c>
      <c r="C6337" s="1050">
        <v>0</v>
      </c>
      <c r="D6337" s="1050">
        <v>50</v>
      </c>
      <c r="E6337" s="1406">
        <v>541957.53</v>
      </c>
      <c r="F6337" s="1544"/>
      <c r="G6337" s="1659"/>
      <c r="H6337" s="1544"/>
      <c r="I6337" s="1545"/>
      <c r="J6337" s="1545"/>
      <c r="K6337" s="1545"/>
    </row>
    <row r="6338" spans="1:11" s="849" customFormat="1" ht="22.5" customHeight="1">
      <c r="A6338" s="1051" t="s">
        <v>28752</v>
      </c>
      <c r="B6338" s="1518" t="s">
        <v>28765</v>
      </c>
      <c r="C6338" s="1050">
        <v>0</v>
      </c>
      <c r="D6338" s="1050">
        <v>26.88</v>
      </c>
      <c r="E6338" s="1406">
        <v>541930.65</v>
      </c>
      <c r="F6338" s="1544"/>
      <c r="G6338" s="1659"/>
      <c r="H6338" s="1544"/>
      <c r="I6338" s="1545"/>
      <c r="J6338" s="1545"/>
      <c r="K6338" s="1545"/>
    </row>
    <row r="6339" spans="1:11" s="849" customFormat="1" ht="22.5" customHeight="1">
      <c r="A6339" s="1051" t="s">
        <v>28752</v>
      </c>
      <c r="B6339" s="1518" t="s">
        <v>28766</v>
      </c>
      <c r="C6339" s="1050">
        <v>0</v>
      </c>
      <c r="D6339" s="1050">
        <v>26.88</v>
      </c>
      <c r="E6339" s="1406">
        <v>541903.77</v>
      </c>
      <c r="F6339" s="1544"/>
      <c r="G6339" s="1659"/>
      <c r="H6339" s="1544"/>
      <c r="I6339" s="1545"/>
      <c r="J6339" s="1545"/>
      <c r="K6339" s="1545"/>
    </row>
    <row r="6340" spans="1:11" s="849" customFormat="1" ht="22.5" customHeight="1">
      <c r="A6340" s="1051" t="s">
        <v>28752</v>
      </c>
      <c r="B6340" s="1518" t="s">
        <v>28767</v>
      </c>
      <c r="C6340" s="1050">
        <v>0</v>
      </c>
      <c r="D6340" s="1050">
        <v>26.88</v>
      </c>
      <c r="E6340" s="1406">
        <v>541876.89</v>
      </c>
      <c r="F6340" s="1544"/>
      <c r="G6340" s="1659"/>
      <c r="H6340" s="1544"/>
      <c r="I6340" s="1545"/>
      <c r="J6340" s="1545"/>
      <c r="K6340" s="1545"/>
    </row>
    <row r="6341" spans="1:11" s="849" customFormat="1" ht="22.5" customHeight="1">
      <c r="A6341" s="1051" t="s">
        <v>28752</v>
      </c>
      <c r="B6341" s="1518" t="s">
        <v>28768</v>
      </c>
      <c r="C6341" s="1050">
        <v>0</v>
      </c>
      <c r="D6341" s="1050">
        <v>26.88</v>
      </c>
      <c r="E6341" s="1406">
        <v>541850.01</v>
      </c>
      <c r="F6341" s="1544"/>
      <c r="G6341" s="1659"/>
      <c r="H6341" s="1544"/>
      <c r="I6341" s="1545"/>
      <c r="J6341" s="1545"/>
      <c r="K6341" s="1545"/>
    </row>
    <row r="6342" spans="1:11" s="849" customFormat="1" ht="22.5" customHeight="1">
      <c r="A6342" s="1051" t="s">
        <v>28752</v>
      </c>
      <c r="B6342" s="1518" t="s">
        <v>28769</v>
      </c>
      <c r="C6342" s="1050">
        <v>0</v>
      </c>
      <c r="D6342" s="1050">
        <v>26.88</v>
      </c>
      <c r="E6342" s="1406">
        <v>541823.13</v>
      </c>
      <c r="F6342" s="1544"/>
      <c r="G6342" s="1659"/>
      <c r="H6342" s="1544"/>
      <c r="I6342" s="1545"/>
      <c r="J6342" s="1545"/>
      <c r="K6342" s="1545"/>
    </row>
    <row r="6343" spans="1:11" s="849" customFormat="1" ht="22.5" customHeight="1">
      <c r="A6343" s="1051" t="s">
        <v>28752</v>
      </c>
      <c r="B6343" s="1518" t="s">
        <v>28770</v>
      </c>
      <c r="C6343" s="1050">
        <v>0</v>
      </c>
      <c r="D6343" s="1050">
        <v>26.88</v>
      </c>
      <c r="E6343" s="1406">
        <v>541796.25</v>
      </c>
      <c r="F6343" s="1544"/>
      <c r="G6343" s="1659"/>
      <c r="H6343" s="1544"/>
      <c r="I6343" s="1545"/>
      <c r="J6343" s="1545"/>
      <c r="K6343" s="1545"/>
    </row>
    <row r="6344" spans="1:11" s="849" customFormat="1" ht="22.5" customHeight="1">
      <c r="A6344" s="1051" t="s">
        <v>28752</v>
      </c>
      <c r="B6344" s="1518" t="s">
        <v>28771</v>
      </c>
      <c r="C6344" s="1050">
        <v>0</v>
      </c>
      <c r="D6344" s="1050">
        <v>26.88</v>
      </c>
      <c r="E6344" s="1406">
        <v>541769.37</v>
      </c>
      <c r="F6344" s="1544"/>
      <c r="G6344" s="1659"/>
      <c r="H6344" s="1544"/>
      <c r="I6344" s="1545"/>
      <c r="J6344" s="1545"/>
      <c r="K6344" s="1545"/>
    </row>
    <row r="6345" spans="1:11" s="849" customFormat="1" ht="22.5" customHeight="1">
      <c r="A6345" s="1051" t="s">
        <v>28764</v>
      </c>
      <c r="B6345" s="1518" t="s">
        <v>28772</v>
      </c>
      <c r="C6345" s="1050">
        <v>0</v>
      </c>
      <c r="D6345" s="1050">
        <v>26.88</v>
      </c>
      <c r="E6345" s="1406">
        <v>541742.49</v>
      </c>
      <c r="F6345" s="1544"/>
      <c r="G6345" s="1659"/>
      <c r="H6345" s="1544"/>
      <c r="I6345" s="1545"/>
      <c r="J6345" s="1545"/>
      <c r="K6345" s="1545"/>
    </row>
    <row r="6346" spans="1:11" s="849" customFormat="1" ht="22.5" customHeight="1">
      <c r="A6346" s="1051" t="s">
        <v>28764</v>
      </c>
      <c r="B6346" s="1518" t="s">
        <v>28773</v>
      </c>
      <c r="C6346" s="1050">
        <v>0</v>
      </c>
      <c r="D6346" s="1050">
        <v>26.88</v>
      </c>
      <c r="E6346" s="1406">
        <v>541715.61</v>
      </c>
      <c r="F6346" s="1544"/>
      <c r="G6346" s="1659"/>
      <c r="H6346" s="1544"/>
      <c r="I6346" s="1545"/>
      <c r="J6346" s="1545"/>
      <c r="K6346" s="1545"/>
    </row>
    <row r="6347" spans="1:11" s="849" customFormat="1" ht="22.5" customHeight="1">
      <c r="A6347" s="1051" t="s">
        <v>28752</v>
      </c>
      <c r="B6347" s="1518" t="s">
        <v>28327</v>
      </c>
      <c r="C6347" s="1050">
        <v>0</v>
      </c>
      <c r="D6347" s="1050">
        <v>53.75</v>
      </c>
      <c r="E6347" s="1406">
        <v>541661.86</v>
      </c>
      <c r="F6347" s="1544"/>
      <c r="G6347" s="1659"/>
      <c r="H6347" s="1544"/>
      <c r="I6347" s="1545"/>
      <c r="J6347" s="1545"/>
      <c r="K6347" s="1545"/>
    </row>
    <row r="6348" spans="1:11" s="849" customFormat="1" ht="22.5" customHeight="1">
      <c r="A6348" s="1051" t="s">
        <v>28752</v>
      </c>
      <c r="B6348" s="1518" t="s">
        <v>28330</v>
      </c>
      <c r="C6348" s="1050">
        <v>0</v>
      </c>
      <c r="D6348" s="1050">
        <v>53.75</v>
      </c>
      <c r="E6348" s="1406">
        <v>541608.11</v>
      </c>
      <c r="F6348" s="1544"/>
      <c r="G6348" s="1659"/>
      <c r="H6348" s="1544"/>
      <c r="I6348" s="1545"/>
      <c r="J6348" s="1545"/>
      <c r="K6348" s="1545"/>
    </row>
    <row r="6349" spans="1:11" s="849" customFormat="1" ht="22.5" customHeight="1">
      <c r="A6349" s="1051" t="s">
        <v>28764</v>
      </c>
      <c r="B6349" s="1518" t="s">
        <v>28329</v>
      </c>
      <c r="C6349" s="1050">
        <v>0</v>
      </c>
      <c r="D6349" s="1050">
        <v>53.75</v>
      </c>
      <c r="E6349" s="1406">
        <v>541554.36</v>
      </c>
      <c r="F6349" s="1544"/>
      <c r="G6349" s="1659"/>
      <c r="H6349" s="1544"/>
      <c r="I6349" s="1545"/>
      <c r="J6349" s="1545"/>
      <c r="K6349" s="1545"/>
    </row>
    <row r="6350" spans="1:11" s="849" customFormat="1" ht="22.5" customHeight="1">
      <c r="A6350" s="1051" t="s">
        <v>28752</v>
      </c>
      <c r="B6350" s="1518" t="s">
        <v>28774</v>
      </c>
      <c r="C6350" s="1050">
        <v>0</v>
      </c>
      <c r="D6350" s="1050">
        <v>10000</v>
      </c>
      <c r="E6350" s="1406">
        <v>531554.36</v>
      </c>
      <c r="F6350" s="1544"/>
      <c r="G6350" s="1659"/>
      <c r="H6350" s="1544"/>
      <c r="I6350" s="1545"/>
      <c r="J6350" s="1545"/>
      <c r="K6350" s="1545"/>
    </row>
    <row r="6351" spans="1:11" s="849" customFormat="1" ht="22.5" customHeight="1">
      <c r="A6351" s="1051" t="s">
        <v>28752</v>
      </c>
      <c r="B6351" s="1518" t="s">
        <v>28775</v>
      </c>
      <c r="C6351" s="1050">
        <v>0</v>
      </c>
      <c r="D6351" s="1050">
        <v>10000</v>
      </c>
      <c r="E6351" s="1406">
        <v>521554.36</v>
      </c>
      <c r="F6351" s="1544"/>
      <c r="G6351" s="1659"/>
      <c r="H6351" s="1544"/>
      <c r="I6351" s="1545"/>
      <c r="J6351" s="1545"/>
      <c r="K6351" s="1545"/>
    </row>
    <row r="6352" spans="1:11" s="849" customFormat="1" ht="22.5" customHeight="1">
      <c r="A6352" s="1051" t="s">
        <v>28752</v>
      </c>
      <c r="B6352" s="1518" t="s">
        <v>28776</v>
      </c>
      <c r="C6352" s="1050">
        <v>0</v>
      </c>
      <c r="D6352" s="1050">
        <v>10000</v>
      </c>
      <c r="E6352" s="1406">
        <v>511554.36</v>
      </c>
      <c r="F6352" s="1544"/>
      <c r="G6352" s="1659"/>
      <c r="H6352" s="1544"/>
      <c r="I6352" s="1545"/>
      <c r="J6352" s="1545"/>
      <c r="K6352" s="1545"/>
    </row>
    <row r="6353" spans="1:12" s="849" customFormat="1" ht="22.5" customHeight="1">
      <c r="A6353" s="1051" t="s">
        <v>28764</v>
      </c>
      <c r="B6353" s="1518" t="s">
        <v>28777</v>
      </c>
      <c r="C6353" s="1050">
        <v>0</v>
      </c>
      <c r="D6353" s="1050">
        <v>10000</v>
      </c>
      <c r="E6353" s="1406">
        <v>501554.36</v>
      </c>
      <c r="F6353" s="1544"/>
      <c r="G6353" s="1659"/>
      <c r="H6353" s="1544"/>
      <c r="I6353" s="1545"/>
      <c r="J6353" s="1545"/>
      <c r="K6353" s="1545"/>
    </row>
    <row r="6354" spans="1:12" s="849" customFormat="1" ht="22.5" customHeight="1">
      <c r="A6354" s="1051" t="s">
        <v>28752</v>
      </c>
      <c r="B6354" s="1518" t="s">
        <v>28778</v>
      </c>
      <c r="C6354" s="1050">
        <v>0</v>
      </c>
      <c r="D6354" s="1050">
        <v>15000</v>
      </c>
      <c r="E6354" s="1406">
        <v>486554.36</v>
      </c>
      <c r="F6354" s="1544"/>
      <c r="G6354" s="1659"/>
      <c r="H6354" s="1544"/>
      <c r="I6354" s="1545"/>
      <c r="J6354" s="1545"/>
      <c r="K6354" s="1545"/>
    </row>
    <row r="6355" spans="1:12" s="849" customFormat="1" ht="22.5" customHeight="1">
      <c r="A6355" s="1051" t="s">
        <v>28764</v>
      </c>
      <c r="B6355" s="1518" t="s">
        <v>28779</v>
      </c>
      <c r="C6355" s="1050">
        <v>0</v>
      </c>
      <c r="D6355" s="1050">
        <v>15000</v>
      </c>
      <c r="E6355" s="1406">
        <v>471554.36</v>
      </c>
      <c r="F6355" s="1544"/>
      <c r="G6355" s="1659"/>
      <c r="H6355" s="1544"/>
      <c r="I6355" s="1545"/>
      <c r="J6355" s="1545"/>
      <c r="K6355" s="1545"/>
    </row>
    <row r="6356" spans="1:12" s="849" customFormat="1" ht="22.5" customHeight="1">
      <c r="A6356" s="1051" t="s">
        <v>28752</v>
      </c>
      <c r="B6356" s="1518" t="s">
        <v>28780</v>
      </c>
      <c r="C6356" s="1050">
        <v>0</v>
      </c>
      <c r="D6356" s="1050">
        <v>30000</v>
      </c>
      <c r="E6356" s="1406">
        <v>441554.36</v>
      </c>
      <c r="F6356" s="1544"/>
      <c r="G6356" s="1659"/>
      <c r="H6356" s="1544"/>
      <c r="I6356" s="1545"/>
      <c r="J6356" s="1545"/>
      <c r="K6356" s="1545"/>
    </row>
    <row r="6357" spans="1:12" s="849" customFormat="1" ht="22.5" customHeight="1">
      <c r="A6357" s="1051" t="s">
        <v>28752</v>
      </c>
      <c r="B6357" s="1518" t="s">
        <v>28781</v>
      </c>
      <c r="C6357" s="1050">
        <v>0</v>
      </c>
      <c r="D6357" s="1050">
        <v>32000</v>
      </c>
      <c r="E6357" s="1406">
        <v>409554.36</v>
      </c>
      <c r="F6357" s="1544"/>
      <c r="G6357" s="1659"/>
      <c r="H6357" s="1544"/>
      <c r="I6357" s="1545"/>
      <c r="J6357" s="1545"/>
      <c r="K6357" s="1545"/>
    </row>
    <row r="6358" spans="1:12" s="849" customFormat="1" ht="22.5" customHeight="1">
      <c r="A6358" s="1051" t="s">
        <v>28752</v>
      </c>
      <c r="B6358" s="1518" t="s">
        <v>28782</v>
      </c>
      <c r="C6358" s="1050">
        <v>0</v>
      </c>
      <c r="D6358" s="1050">
        <v>37000</v>
      </c>
      <c r="E6358" s="1406">
        <v>372554.36</v>
      </c>
      <c r="F6358" s="1544"/>
      <c r="G6358" s="1659"/>
      <c r="H6358" s="1544"/>
      <c r="I6358" s="1545"/>
      <c r="J6358" s="1545"/>
      <c r="K6358" s="1545"/>
    </row>
    <row r="6359" spans="1:12" s="849" customFormat="1" ht="22.5" customHeight="1">
      <c r="A6359" s="1051" t="s">
        <v>28752</v>
      </c>
      <c r="B6359" s="1518" t="s">
        <v>28783</v>
      </c>
      <c r="C6359" s="1050">
        <v>0</v>
      </c>
      <c r="D6359" s="1050">
        <v>75793.33</v>
      </c>
      <c r="E6359" s="1406">
        <v>296761.03000000003</v>
      </c>
      <c r="F6359" s="1544"/>
      <c r="G6359" s="1659"/>
      <c r="H6359" s="1544"/>
      <c r="I6359" s="1545"/>
      <c r="J6359" s="1545"/>
      <c r="K6359" s="1545"/>
    </row>
    <row r="6360" spans="1:12" s="849" customFormat="1" ht="22.5" customHeight="1">
      <c r="A6360" s="1051" t="s">
        <v>28752</v>
      </c>
      <c r="B6360" s="1518" t="s">
        <v>28784</v>
      </c>
      <c r="C6360" s="1050">
        <v>0</v>
      </c>
      <c r="D6360" s="1050">
        <v>75793.33</v>
      </c>
      <c r="E6360" s="1406">
        <v>220967.7</v>
      </c>
      <c r="F6360" s="1544"/>
      <c r="G6360" s="1659"/>
      <c r="H6360" s="1544"/>
      <c r="I6360" s="1545"/>
      <c r="J6360" s="1545"/>
      <c r="K6360" s="1545"/>
    </row>
    <row r="6361" spans="1:12" s="849" customFormat="1" ht="22.5" customHeight="1">
      <c r="A6361" s="1051" t="s">
        <v>28752</v>
      </c>
      <c r="B6361" s="1518" t="s">
        <v>28785</v>
      </c>
      <c r="C6361" s="1050">
        <v>0</v>
      </c>
      <c r="D6361" s="1050">
        <v>100000</v>
      </c>
      <c r="E6361" s="1406">
        <v>120967.7</v>
      </c>
      <c r="F6361" s="1544"/>
      <c r="G6361" s="1659"/>
      <c r="H6361" s="1544"/>
      <c r="I6361" s="1545"/>
      <c r="J6361" s="1545"/>
      <c r="K6361" s="1545"/>
    </row>
    <row r="6362" spans="1:12" s="849" customFormat="1" ht="22.5" customHeight="1">
      <c r="A6362" s="1051" t="s">
        <v>28753</v>
      </c>
      <c r="B6362" s="1518" t="s">
        <v>28786</v>
      </c>
      <c r="C6362" s="1050">
        <v>0</v>
      </c>
      <c r="D6362" s="1050">
        <v>108793.33</v>
      </c>
      <c r="E6362" s="1406">
        <v>12174.37</v>
      </c>
      <c r="F6362" s="1544"/>
      <c r="G6362" s="1659"/>
      <c r="H6362" s="1544"/>
      <c r="I6362" s="1545"/>
      <c r="J6362" s="1545"/>
      <c r="K6362" s="1545"/>
    </row>
    <row r="6363" spans="1:12" s="849" customFormat="1" ht="22.5" customHeight="1">
      <c r="A6363" s="1051" t="s">
        <v>28802</v>
      </c>
      <c r="B6363" s="1518" t="s">
        <v>8478</v>
      </c>
      <c r="C6363" s="1050">
        <v>0</v>
      </c>
      <c r="D6363" s="1050">
        <v>781.39</v>
      </c>
      <c r="E6363" s="1406">
        <v>11392.98</v>
      </c>
      <c r="F6363" s="1544"/>
      <c r="G6363" s="1659"/>
      <c r="H6363" s="1544"/>
      <c r="I6363" s="1545"/>
      <c r="J6363" s="1545"/>
      <c r="K6363" s="1545"/>
      <c r="L6363" s="1576"/>
    </row>
    <row r="6364" spans="1:12" s="849" customFormat="1" ht="22.5" customHeight="1">
      <c r="A6364" s="1051" t="s">
        <v>28789</v>
      </c>
      <c r="B6364" s="1518" t="s">
        <v>28797</v>
      </c>
      <c r="C6364" s="1050">
        <v>1200000</v>
      </c>
      <c r="D6364" s="1050">
        <v>0</v>
      </c>
      <c r="E6364" s="1406">
        <v>1211392.98</v>
      </c>
      <c r="F6364" s="1544"/>
      <c r="G6364" s="1659"/>
      <c r="H6364" s="1544"/>
      <c r="I6364" s="1545"/>
      <c r="J6364" s="1545"/>
      <c r="K6364" s="1545"/>
      <c r="L6364" s="1576"/>
    </row>
    <row r="6365" spans="1:12" s="849" customFormat="1" ht="22.5" customHeight="1">
      <c r="A6365" s="1051" t="s">
        <v>28803</v>
      </c>
      <c r="B6365" s="1518" t="s">
        <v>28812</v>
      </c>
      <c r="C6365" s="1050">
        <v>1900000</v>
      </c>
      <c r="D6365" s="1050">
        <v>0</v>
      </c>
      <c r="E6365" s="1406">
        <v>3111392.98</v>
      </c>
      <c r="F6365" s="1544"/>
      <c r="G6365" s="1659"/>
      <c r="H6365" s="1544"/>
      <c r="I6365" s="1545"/>
      <c r="J6365" s="1545"/>
      <c r="K6365" s="1545"/>
      <c r="L6365" s="1576"/>
    </row>
    <row r="6366" spans="1:12" s="849" customFormat="1" ht="22.5" customHeight="1">
      <c r="A6366" s="1051" t="s">
        <v>28804</v>
      </c>
      <c r="B6366" s="1518" t="s">
        <v>28813</v>
      </c>
      <c r="C6366" s="1050">
        <v>0</v>
      </c>
      <c r="D6366" s="1050">
        <v>10.75</v>
      </c>
      <c r="E6366" s="1406">
        <v>3111382.23</v>
      </c>
      <c r="F6366" s="1544"/>
      <c r="G6366" s="1659"/>
      <c r="H6366" s="1544"/>
      <c r="I6366" s="1545"/>
      <c r="J6366" s="1545"/>
      <c r="K6366" s="1545"/>
      <c r="L6366" s="1576"/>
    </row>
    <row r="6367" spans="1:12" s="849" customFormat="1" ht="22.5" customHeight="1">
      <c r="A6367" s="1051" t="s">
        <v>28788</v>
      </c>
      <c r="B6367" s="1518" t="s">
        <v>28814</v>
      </c>
      <c r="C6367" s="1050">
        <v>0</v>
      </c>
      <c r="D6367" s="1050">
        <v>10.75</v>
      </c>
      <c r="E6367" s="1406">
        <v>3111371.48</v>
      </c>
      <c r="F6367" s="1544"/>
      <c r="G6367" s="1659"/>
      <c r="H6367" s="1544"/>
      <c r="I6367" s="1545"/>
      <c r="J6367" s="1545"/>
      <c r="K6367" s="1545"/>
      <c r="L6367" s="1576"/>
    </row>
    <row r="6368" spans="1:12" s="849" customFormat="1" ht="22.5" customHeight="1">
      <c r="A6368" s="1051" t="s">
        <v>28804</v>
      </c>
      <c r="B6368" s="1518" t="s">
        <v>28815</v>
      </c>
      <c r="C6368" s="1050">
        <v>0</v>
      </c>
      <c r="D6368" s="1050">
        <v>26.88</v>
      </c>
      <c r="E6368" s="1406">
        <v>3111344.6</v>
      </c>
      <c r="F6368" s="1544"/>
      <c r="G6368" s="1659"/>
      <c r="H6368" s="1544"/>
      <c r="I6368" s="1545"/>
      <c r="J6368" s="1545"/>
      <c r="K6368" s="1545"/>
      <c r="L6368" s="1576"/>
    </row>
    <row r="6369" spans="1:12" s="849" customFormat="1" ht="22.5" customHeight="1">
      <c r="A6369" s="1051" t="s">
        <v>28804</v>
      </c>
      <c r="B6369" s="1518" t="s">
        <v>28816</v>
      </c>
      <c r="C6369" s="1050">
        <v>0</v>
      </c>
      <c r="D6369" s="1050">
        <v>26.88</v>
      </c>
      <c r="E6369" s="1406">
        <v>3111317.72</v>
      </c>
      <c r="F6369" s="1544"/>
      <c r="G6369" s="1659"/>
      <c r="H6369" s="1544"/>
      <c r="I6369" s="1545"/>
      <c r="J6369" s="1545"/>
      <c r="K6369" s="1545"/>
      <c r="L6369" s="1576"/>
    </row>
    <row r="6370" spans="1:12" s="849" customFormat="1" ht="22.5" customHeight="1">
      <c r="A6370" s="1051" t="s">
        <v>28788</v>
      </c>
      <c r="B6370" s="1518" t="s">
        <v>28817</v>
      </c>
      <c r="C6370" s="1050">
        <v>0</v>
      </c>
      <c r="D6370" s="1050">
        <v>26.88</v>
      </c>
      <c r="E6370" s="1406">
        <v>3111290.84</v>
      </c>
      <c r="F6370" s="1544"/>
      <c r="G6370" s="1659"/>
      <c r="H6370" s="1544"/>
      <c r="I6370" s="1545"/>
      <c r="J6370" s="1545"/>
      <c r="K6370" s="1545"/>
      <c r="L6370" s="1576"/>
    </row>
    <row r="6371" spans="1:12" s="849" customFormat="1" ht="22.5" customHeight="1">
      <c r="A6371" s="1051" t="s">
        <v>28788</v>
      </c>
      <c r="B6371" s="1518" t="s">
        <v>28818</v>
      </c>
      <c r="C6371" s="1050">
        <v>0</v>
      </c>
      <c r="D6371" s="1050">
        <v>26.88</v>
      </c>
      <c r="E6371" s="1406">
        <v>3111263.96</v>
      </c>
      <c r="F6371" s="1544"/>
      <c r="G6371" s="1659"/>
      <c r="H6371" s="1544"/>
      <c r="I6371" s="1545"/>
      <c r="J6371" s="1545"/>
      <c r="K6371" s="1545"/>
      <c r="L6371" s="1576"/>
    </row>
    <row r="6372" spans="1:12" s="849" customFormat="1" ht="22.5" customHeight="1">
      <c r="A6372" s="1051" t="s">
        <v>28804</v>
      </c>
      <c r="B6372" s="1518" t="s">
        <v>28819</v>
      </c>
      <c r="C6372" s="1050">
        <v>0</v>
      </c>
      <c r="D6372" s="1050">
        <v>53.75</v>
      </c>
      <c r="E6372" s="1406">
        <v>3111210.21</v>
      </c>
      <c r="F6372" s="1544"/>
      <c r="G6372" s="1659"/>
      <c r="H6372" s="1544"/>
      <c r="I6372" s="1545"/>
      <c r="J6372" s="1545"/>
      <c r="K6372" s="1545"/>
      <c r="L6372" s="1576"/>
    </row>
    <row r="6373" spans="1:12" ht="22.5" customHeight="1">
      <c r="A6373" s="1051" t="s">
        <v>28804</v>
      </c>
      <c r="B6373" s="1518" t="s">
        <v>28820</v>
      </c>
      <c r="C6373" s="1050">
        <v>0</v>
      </c>
      <c r="D6373" s="1050">
        <v>53.75</v>
      </c>
      <c r="E6373" s="1406">
        <v>3111156.46</v>
      </c>
      <c r="F6373" s="1544"/>
      <c r="G6373" s="1659"/>
      <c r="H6373" s="1544"/>
      <c r="I6373" s="1545"/>
      <c r="J6373" s="1545"/>
      <c r="K6373" s="1545"/>
    </row>
    <row r="6374" spans="1:12" ht="22.5" customHeight="1">
      <c r="A6374" s="1051" t="s">
        <v>28804</v>
      </c>
      <c r="B6374" s="1518" t="s">
        <v>28821</v>
      </c>
      <c r="C6374" s="1050">
        <v>0</v>
      </c>
      <c r="D6374" s="1050">
        <v>53.75</v>
      </c>
      <c r="E6374" s="1406">
        <v>3111102.71</v>
      </c>
      <c r="F6374" s="1544"/>
      <c r="G6374" s="1659"/>
      <c r="H6374" s="1544"/>
      <c r="I6374" s="1545"/>
      <c r="J6374" s="1545"/>
      <c r="K6374" s="1545"/>
    </row>
    <row r="6375" spans="1:12" ht="22.5" customHeight="1">
      <c r="A6375" s="1051" t="s">
        <v>28804</v>
      </c>
      <c r="B6375" s="1518" t="s">
        <v>28822</v>
      </c>
      <c r="C6375" s="1050">
        <v>0</v>
      </c>
      <c r="D6375" s="1050">
        <v>53.75</v>
      </c>
      <c r="E6375" s="1406">
        <v>3111048.96</v>
      </c>
      <c r="F6375" s="1544"/>
      <c r="G6375" s="1659"/>
      <c r="H6375" s="1544"/>
      <c r="I6375" s="1545"/>
      <c r="J6375" s="1545"/>
      <c r="K6375" s="1545"/>
    </row>
    <row r="6376" spans="1:12" ht="22.5" customHeight="1">
      <c r="A6376" s="1051" t="s">
        <v>28804</v>
      </c>
      <c r="B6376" s="1518" t="s">
        <v>28823</v>
      </c>
      <c r="C6376" s="1050">
        <v>0</v>
      </c>
      <c r="D6376" s="1050">
        <v>53.75</v>
      </c>
      <c r="E6376" s="1406">
        <v>3110995.21</v>
      </c>
      <c r="F6376" s="1544"/>
      <c r="G6376" s="1659"/>
      <c r="H6376" s="1544"/>
      <c r="I6376" s="1545"/>
      <c r="J6376" s="1545"/>
      <c r="K6376" s="1545"/>
    </row>
    <row r="6377" spans="1:12" ht="22.5" customHeight="1">
      <c r="A6377" s="1051" t="s">
        <v>28804</v>
      </c>
      <c r="B6377" s="1518" t="s">
        <v>28824</v>
      </c>
      <c r="C6377" s="1050">
        <v>0</v>
      </c>
      <c r="D6377" s="1050">
        <v>53.75</v>
      </c>
      <c r="E6377" s="1406">
        <v>3110941.46</v>
      </c>
      <c r="F6377" s="1544"/>
      <c r="G6377" s="1659"/>
      <c r="H6377" s="1544"/>
      <c r="I6377" s="1545"/>
      <c r="J6377" s="1545"/>
      <c r="K6377" s="1545"/>
    </row>
    <row r="6378" spans="1:12" ht="22.5" customHeight="1">
      <c r="A6378" s="1051" t="s">
        <v>28804</v>
      </c>
      <c r="B6378" s="1518" t="s">
        <v>28825</v>
      </c>
      <c r="C6378" s="1050">
        <v>0</v>
      </c>
      <c r="D6378" s="1050">
        <v>53.75</v>
      </c>
      <c r="E6378" s="1406">
        <v>3110887.71</v>
      </c>
      <c r="F6378" s="1544"/>
      <c r="G6378" s="1659"/>
      <c r="H6378" s="1544"/>
      <c r="I6378" s="1545"/>
      <c r="J6378" s="1545"/>
      <c r="K6378" s="1545"/>
    </row>
    <row r="6379" spans="1:12" ht="22.5" customHeight="1">
      <c r="A6379" s="1051" t="s">
        <v>28788</v>
      </c>
      <c r="B6379" s="1518" t="s">
        <v>28826</v>
      </c>
      <c r="C6379" s="1050">
        <v>0</v>
      </c>
      <c r="D6379" s="1050">
        <v>53.75</v>
      </c>
      <c r="E6379" s="1406">
        <v>3110833.96</v>
      </c>
      <c r="F6379" s="1544"/>
      <c r="G6379" s="1659"/>
      <c r="H6379" s="1544"/>
      <c r="I6379" s="1545"/>
      <c r="J6379" s="1545"/>
      <c r="K6379" s="1545"/>
    </row>
    <row r="6380" spans="1:12" ht="22.5" customHeight="1">
      <c r="A6380" s="1051" t="s">
        <v>28788</v>
      </c>
      <c r="B6380" s="1518" t="s">
        <v>28827</v>
      </c>
      <c r="C6380" s="1050">
        <v>0</v>
      </c>
      <c r="D6380" s="1050">
        <v>53.75</v>
      </c>
      <c r="E6380" s="1406">
        <v>3110780.21</v>
      </c>
      <c r="F6380" s="1544"/>
      <c r="G6380" s="1659"/>
      <c r="H6380" s="1544"/>
      <c r="I6380" s="1545"/>
      <c r="J6380" s="1545"/>
      <c r="K6380" s="1545"/>
    </row>
    <row r="6381" spans="1:12" ht="22.5" customHeight="1">
      <c r="A6381" s="1051" t="s">
        <v>28788</v>
      </c>
      <c r="B6381" s="1518" t="s">
        <v>28828</v>
      </c>
      <c r="C6381" s="1050">
        <v>0</v>
      </c>
      <c r="D6381" s="1050">
        <v>3420</v>
      </c>
      <c r="E6381" s="1406">
        <v>3107360.21</v>
      </c>
      <c r="F6381" s="1544"/>
      <c r="G6381" s="1659"/>
      <c r="H6381" s="1544"/>
      <c r="I6381" s="1545"/>
      <c r="J6381" s="1545"/>
      <c r="K6381" s="1545"/>
    </row>
    <row r="6382" spans="1:12" ht="22.5" customHeight="1">
      <c r="A6382" s="1051" t="s">
        <v>28804</v>
      </c>
      <c r="B6382" s="1518" t="s">
        <v>28829</v>
      </c>
      <c r="C6382" s="1050">
        <v>0</v>
      </c>
      <c r="D6382" s="1050">
        <v>3491</v>
      </c>
      <c r="E6382" s="1406">
        <v>3103869.21</v>
      </c>
      <c r="F6382" s="1544"/>
      <c r="G6382" s="1659"/>
      <c r="H6382" s="1544"/>
      <c r="I6382" s="1545"/>
      <c r="J6382" s="1545"/>
      <c r="K6382" s="1545"/>
    </row>
    <row r="6383" spans="1:12" ht="22.5" customHeight="1">
      <c r="A6383" s="1051" t="s">
        <v>28804</v>
      </c>
      <c r="B6383" s="1518" t="s">
        <v>28830</v>
      </c>
      <c r="C6383" s="1050">
        <v>0</v>
      </c>
      <c r="D6383" s="1050">
        <v>17100</v>
      </c>
      <c r="E6383" s="1406">
        <v>3086769.21</v>
      </c>
      <c r="F6383" s="1544"/>
      <c r="G6383" s="1659"/>
      <c r="H6383" s="1544"/>
      <c r="I6383" s="1545"/>
      <c r="J6383" s="1545"/>
      <c r="K6383" s="1545"/>
    </row>
    <row r="6384" spans="1:12" ht="22.5" customHeight="1">
      <c r="A6384" s="1051" t="s">
        <v>28788</v>
      </c>
      <c r="B6384" s="1518" t="s">
        <v>28831</v>
      </c>
      <c r="C6384" s="1050">
        <v>0</v>
      </c>
      <c r="D6384" s="1050">
        <v>17400</v>
      </c>
      <c r="E6384" s="1406">
        <v>3069369.21</v>
      </c>
      <c r="F6384" s="1544"/>
      <c r="G6384" s="1659"/>
      <c r="H6384" s="1544"/>
      <c r="I6384" s="1545"/>
      <c r="J6384" s="1545"/>
      <c r="K6384" s="1545"/>
    </row>
    <row r="6385" spans="1:11" ht="22.5" customHeight="1">
      <c r="A6385" s="1051" t="s">
        <v>28788</v>
      </c>
      <c r="B6385" s="1518" t="s">
        <v>28832</v>
      </c>
      <c r="C6385" s="1050">
        <v>0</v>
      </c>
      <c r="D6385" s="1050">
        <v>23085</v>
      </c>
      <c r="E6385" s="1406">
        <v>3046284.21</v>
      </c>
      <c r="F6385" s="1544"/>
      <c r="G6385" s="1659"/>
      <c r="H6385" s="1544"/>
      <c r="I6385" s="1545"/>
      <c r="J6385" s="1545"/>
      <c r="K6385" s="1545"/>
    </row>
    <row r="6386" spans="1:11" ht="22.5" customHeight="1">
      <c r="A6386" s="1051" t="s">
        <v>28804</v>
      </c>
      <c r="B6386" s="1518" t="s">
        <v>28833</v>
      </c>
      <c r="C6386" s="1050">
        <v>0</v>
      </c>
      <c r="D6386" s="1050">
        <v>32775</v>
      </c>
      <c r="E6386" s="1406">
        <v>3013509.21</v>
      </c>
      <c r="F6386" s="1544"/>
      <c r="G6386" s="1659"/>
      <c r="H6386" s="1544"/>
      <c r="I6386" s="1545"/>
      <c r="J6386" s="1545"/>
      <c r="K6386" s="1545"/>
    </row>
    <row r="6387" spans="1:11" ht="22.5" customHeight="1">
      <c r="A6387" s="1051" t="s">
        <v>28804</v>
      </c>
      <c r="B6387" s="1518" t="s">
        <v>28834</v>
      </c>
      <c r="C6387" s="1050">
        <v>0</v>
      </c>
      <c r="D6387" s="1050">
        <v>50350</v>
      </c>
      <c r="E6387" s="1406">
        <v>2963159.21</v>
      </c>
      <c r="F6387" s="1544"/>
      <c r="G6387" s="1659"/>
      <c r="H6387" s="1544"/>
      <c r="I6387" s="1545"/>
      <c r="J6387" s="1545"/>
      <c r="K6387" s="1545"/>
    </row>
    <row r="6388" spans="1:11" ht="22.5" customHeight="1">
      <c r="A6388" s="1051" t="s">
        <v>28804</v>
      </c>
      <c r="B6388" s="1518" t="s">
        <v>28835</v>
      </c>
      <c r="C6388" s="1050">
        <v>0</v>
      </c>
      <c r="D6388" s="1050">
        <v>60800</v>
      </c>
      <c r="E6388" s="1406">
        <v>2902359.21</v>
      </c>
      <c r="F6388" s="1544"/>
      <c r="G6388" s="1659"/>
      <c r="H6388" s="1544"/>
      <c r="I6388" s="1545"/>
      <c r="J6388" s="1545"/>
      <c r="K6388" s="1545"/>
    </row>
    <row r="6389" spans="1:11" ht="22.5" customHeight="1">
      <c r="A6389" s="1051" t="s">
        <v>28804</v>
      </c>
      <c r="B6389" s="1518" t="s">
        <v>28836</v>
      </c>
      <c r="C6389" s="1050">
        <v>0</v>
      </c>
      <c r="D6389" s="1050">
        <v>65123</v>
      </c>
      <c r="E6389" s="1406">
        <v>2837236.21</v>
      </c>
      <c r="F6389" s="1544"/>
      <c r="G6389" s="1659"/>
      <c r="H6389" s="1544"/>
      <c r="I6389" s="1545"/>
      <c r="J6389" s="1545"/>
      <c r="K6389" s="1545"/>
    </row>
    <row r="6390" spans="1:11" ht="22.5" customHeight="1">
      <c r="A6390" s="1051" t="s">
        <v>28804</v>
      </c>
      <c r="B6390" s="1518" t="s">
        <v>28837</v>
      </c>
      <c r="C6390" s="1050">
        <v>0</v>
      </c>
      <c r="D6390" s="1050">
        <v>119700</v>
      </c>
      <c r="E6390" s="1406">
        <v>2717536.21</v>
      </c>
      <c r="F6390" s="1544"/>
      <c r="G6390" s="1659"/>
      <c r="H6390" s="1544"/>
      <c r="I6390" s="1545"/>
      <c r="J6390" s="1545"/>
      <c r="K6390" s="1545"/>
    </row>
    <row r="6391" spans="1:11" ht="22.5" customHeight="1">
      <c r="A6391" s="1051" t="s">
        <v>28804</v>
      </c>
      <c r="B6391" s="1518" t="s">
        <v>28838</v>
      </c>
      <c r="C6391" s="1050">
        <v>0</v>
      </c>
      <c r="D6391" s="1050">
        <v>120460</v>
      </c>
      <c r="E6391" s="1406">
        <v>2597076.21</v>
      </c>
      <c r="F6391" s="1544"/>
      <c r="G6391" s="1659"/>
      <c r="H6391" s="1544"/>
      <c r="I6391" s="1545"/>
      <c r="J6391" s="1545"/>
      <c r="K6391" s="1545"/>
    </row>
    <row r="6392" spans="1:11" ht="22.5" customHeight="1">
      <c r="A6392" s="1051" t="s">
        <v>28788</v>
      </c>
      <c r="B6392" s="1518" t="s">
        <v>28839</v>
      </c>
      <c r="C6392" s="1050">
        <v>0</v>
      </c>
      <c r="D6392" s="1050">
        <v>121600</v>
      </c>
      <c r="E6392" s="1406">
        <v>2475476.21</v>
      </c>
      <c r="F6392" s="1544"/>
      <c r="G6392" s="1659"/>
      <c r="H6392" s="1544"/>
      <c r="I6392" s="1545"/>
      <c r="J6392" s="1545"/>
      <c r="K6392" s="1545"/>
    </row>
    <row r="6393" spans="1:11" ht="22.5" customHeight="1">
      <c r="A6393" s="1051" t="s">
        <v>28788</v>
      </c>
      <c r="B6393" s="1518" t="s">
        <v>28840</v>
      </c>
      <c r="C6393" s="1050">
        <v>0</v>
      </c>
      <c r="D6393" s="1050">
        <v>147250</v>
      </c>
      <c r="E6393" s="1406">
        <v>2328226.21</v>
      </c>
      <c r="F6393" s="1544"/>
      <c r="G6393" s="1659"/>
      <c r="H6393" s="1544"/>
      <c r="I6393" s="1545"/>
      <c r="J6393" s="1545"/>
      <c r="K6393" s="1545"/>
    </row>
    <row r="6394" spans="1:11" ht="22.5" customHeight="1">
      <c r="A6394" s="1051" t="s">
        <v>28804</v>
      </c>
      <c r="B6394" s="1518" t="s">
        <v>28841</v>
      </c>
      <c r="C6394" s="1050">
        <v>0</v>
      </c>
      <c r="D6394" s="1050">
        <v>175750</v>
      </c>
      <c r="E6394" s="1406">
        <v>2152476.21</v>
      </c>
      <c r="F6394" s="1544"/>
      <c r="G6394" s="1659"/>
      <c r="H6394" s="1544"/>
      <c r="I6394" s="1545"/>
      <c r="J6394" s="1545"/>
      <c r="K6394" s="1545"/>
    </row>
    <row r="6395" spans="1:11" ht="22.5" customHeight="1">
      <c r="A6395" s="1051" t="s">
        <v>28804</v>
      </c>
      <c r="B6395" s="1518" t="s">
        <v>28842</v>
      </c>
      <c r="C6395" s="1050">
        <v>0</v>
      </c>
      <c r="D6395" s="1050">
        <v>247950</v>
      </c>
      <c r="E6395" s="1406">
        <v>1904526.21</v>
      </c>
      <c r="F6395" s="1544"/>
      <c r="G6395" s="1659"/>
      <c r="H6395" s="1544"/>
      <c r="I6395" s="1545"/>
      <c r="J6395" s="1545"/>
      <c r="K6395" s="1545"/>
    </row>
    <row r="6396" spans="1:11" ht="22.5" customHeight="1">
      <c r="A6396" s="1051" t="s">
        <v>28805</v>
      </c>
      <c r="B6396" s="1518" t="s">
        <v>27149</v>
      </c>
      <c r="C6396" s="1050">
        <v>0</v>
      </c>
      <c r="D6396" s="1050">
        <v>50</v>
      </c>
      <c r="E6396" s="1406">
        <v>1904476.21</v>
      </c>
      <c r="F6396" s="1544"/>
      <c r="G6396" s="1659"/>
      <c r="H6396" s="1544"/>
      <c r="I6396" s="1545"/>
      <c r="J6396" s="1545"/>
      <c r="K6396" s="1545"/>
    </row>
    <row r="6397" spans="1:11" ht="22.5" customHeight="1">
      <c r="A6397" s="1051" t="s">
        <v>28806</v>
      </c>
      <c r="B6397" s="1518" t="s">
        <v>28843</v>
      </c>
      <c r="C6397" s="1050">
        <v>0</v>
      </c>
      <c r="D6397" s="1050">
        <v>26.88</v>
      </c>
      <c r="E6397" s="1406">
        <v>1904449.33</v>
      </c>
      <c r="F6397" s="1544"/>
      <c r="G6397" s="1659"/>
      <c r="H6397" s="1544"/>
      <c r="I6397" s="1545"/>
      <c r="J6397" s="1545"/>
      <c r="K6397" s="1545"/>
    </row>
    <row r="6398" spans="1:11" ht="22.5" customHeight="1">
      <c r="A6398" s="1051" t="s">
        <v>28806</v>
      </c>
      <c r="B6398" s="1518" t="s">
        <v>28844</v>
      </c>
      <c r="C6398" s="1050">
        <v>0</v>
      </c>
      <c r="D6398" s="1050">
        <v>26.88</v>
      </c>
      <c r="E6398" s="1406">
        <v>1904422.45</v>
      </c>
      <c r="F6398" s="1544"/>
      <c r="G6398" s="1659"/>
      <c r="H6398" s="1544"/>
      <c r="I6398" s="1545"/>
      <c r="J6398" s="1545"/>
      <c r="K6398" s="1545"/>
    </row>
    <row r="6399" spans="1:11" ht="22.5" customHeight="1">
      <c r="A6399" s="1051" t="s">
        <v>28806</v>
      </c>
      <c r="B6399" s="1518" t="s">
        <v>28845</v>
      </c>
      <c r="C6399" s="1050">
        <v>0</v>
      </c>
      <c r="D6399" s="1050">
        <v>26.88</v>
      </c>
      <c r="E6399" s="1406">
        <v>1904395.57</v>
      </c>
      <c r="F6399" s="1544"/>
      <c r="G6399" s="1659"/>
      <c r="H6399" s="1544"/>
      <c r="I6399" s="1545"/>
      <c r="J6399" s="1545"/>
      <c r="K6399" s="1545"/>
    </row>
    <row r="6400" spans="1:11" ht="22.5" customHeight="1">
      <c r="A6400" s="1051" t="s">
        <v>28806</v>
      </c>
      <c r="B6400" s="1518" t="s">
        <v>28846</v>
      </c>
      <c r="C6400" s="1050">
        <v>0</v>
      </c>
      <c r="D6400" s="1050">
        <v>53.75</v>
      </c>
      <c r="E6400" s="1406">
        <v>1904341.82</v>
      </c>
      <c r="F6400" s="1544"/>
      <c r="G6400" s="1659"/>
      <c r="H6400" s="1544"/>
      <c r="I6400" s="1545"/>
      <c r="J6400" s="1545"/>
      <c r="K6400" s="1545"/>
    </row>
    <row r="6401" spans="1:11" ht="22.5" customHeight="1">
      <c r="A6401" s="1051" t="s">
        <v>28806</v>
      </c>
      <c r="B6401" s="1518" t="s">
        <v>28847</v>
      </c>
      <c r="C6401" s="1050">
        <v>0</v>
      </c>
      <c r="D6401" s="1050">
        <v>53.75</v>
      </c>
      <c r="E6401" s="1406">
        <v>1904288.07</v>
      </c>
      <c r="F6401" s="1544"/>
      <c r="G6401" s="1659"/>
      <c r="H6401" s="1544"/>
      <c r="I6401" s="1545"/>
      <c r="J6401" s="1545"/>
      <c r="K6401" s="1545"/>
    </row>
    <row r="6402" spans="1:11" ht="22.5" customHeight="1">
      <c r="A6402" s="1051" t="s">
        <v>28806</v>
      </c>
      <c r="B6402" s="1518" t="s">
        <v>28848</v>
      </c>
      <c r="C6402" s="1050">
        <v>0</v>
      </c>
      <c r="D6402" s="1050">
        <v>53.75</v>
      </c>
      <c r="E6402" s="1406">
        <v>1904234.32</v>
      </c>
      <c r="F6402" s="1544"/>
      <c r="G6402" s="1659"/>
      <c r="H6402" s="1544"/>
      <c r="I6402" s="1545"/>
      <c r="J6402" s="1545"/>
      <c r="K6402" s="1545"/>
    </row>
    <row r="6403" spans="1:11" ht="22.5" customHeight="1">
      <c r="A6403" s="1051" t="s">
        <v>28806</v>
      </c>
      <c r="B6403" s="1518" t="s">
        <v>28849</v>
      </c>
      <c r="C6403" s="1050">
        <v>0</v>
      </c>
      <c r="D6403" s="1050">
        <v>53.75</v>
      </c>
      <c r="E6403" s="1406">
        <v>1904180.57</v>
      </c>
      <c r="F6403" s="1544"/>
      <c r="G6403" s="1659"/>
      <c r="H6403" s="1544"/>
      <c r="I6403" s="1545"/>
      <c r="J6403" s="1545"/>
      <c r="K6403" s="1545"/>
    </row>
    <row r="6404" spans="1:11" ht="22.5" customHeight="1">
      <c r="A6404" s="1051" t="s">
        <v>28806</v>
      </c>
      <c r="B6404" s="1518" t="s">
        <v>28850</v>
      </c>
      <c r="C6404" s="1050">
        <v>0</v>
      </c>
      <c r="D6404" s="1050">
        <v>53.75</v>
      </c>
      <c r="E6404" s="1406">
        <v>1904126.82</v>
      </c>
      <c r="F6404" s="1544"/>
      <c r="G6404" s="1659"/>
      <c r="H6404" s="1544"/>
      <c r="I6404" s="1545"/>
      <c r="J6404" s="1545"/>
      <c r="K6404" s="1545"/>
    </row>
    <row r="6405" spans="1:11" ht="22.5" customHeight="1">
      <c r="A6405" s="1051" t="s">
        <v>28806</v>
      </c>
      <c r="B6405" s="1518" t="s">
        <v>28851</v>
      </c>
      <c r="C6405" s="1050">
        <v>0</v>
      </c>
      <c r="D6405" s="1050">
        <v>53.75</v>
      </c>
      <c r="E6405" s="1406">
        <v>1904073.07</v>
      </c>
      <c r="F6405" s="1544"/>
      <c r="G6405" s="1659"/>
      <c r="H6405" s="1544"/>
      <c r="I6405" s="1545"/>
      <c r="J6405" s="1545"/>
      <c r="K6405" s="1545"/>
    </row>
    <row r="6406" spans="1:11" ht="22.5" customHeight="1">
      <c r="A6406" s="1051" t="s">
        <v>28806</v>
      </c>
      <c r="B6406" s="1518" t="s">
        <v>28852</v>
      </c>
      <c r="C6406" s="1050">
        <v>0</v>
      </c>
      <c r="D6406" s="1050">
        <v>53.75</v>
      </c>
      <c r="E6406" s="1406">
        <v>1904019.32</v>
      </c>
      <c r="F6406" s="1544"/>
      <c r="G6406" s="1659"/>
      <c r="H6406" s="1544"/>
      <c r="I6406" s="1545"/>
      <c r="J6406" s="1545"/>
      <c r="K6406" s="1545"/>
    </row>
    <row r="6407" spans="1:11" ht="22.5" customHeight="1">
      <c r="A6407" s="1051" t="s">
        <v>28806</v>
      </c>
      <c r="B6407" s="1518" t="s">
        <v>28853</v>
      </c>
      <c r="C6407" s="1050">
        <v>0</v>
      </c>
      <c r="D6407" s="1050">
        <v>53.75</v>
      </c>
      <c r="E6407" s="1406">
        <v>1903965.57</v>
      </c>
      <c r="F6407" s="1544"/>
      <c r="G6407" s="1659"/>
      <c r="H6407" s="1544"/>
      <c r="I6407" s="1545"/>
      <c r="J6407" s="1545"/>
      <c r="K6407" s="1545"/>
    </row>
    <row r="6408" spans="1:11" ht="22.5" customHeight="1">
      <c r="A6408" s="1051" t="s">
        <v>28806</v>
      </c>
      <c r="B6408" s="1518" t="s">
        <v>28854</v>
      </c>
      <c r="C6408" s="1050">
        <v>0</v>
      </c>
      <c r="D6408" s="1050">
        <v>53.75</v>
      </c>
      <c r="E6408" s="1406">
        <v>1903911.82</v>
      </c>
      <c r="F6408" s="1544"/>
      <c r="G6408" s="1659"/>
      <c r="H6408" s="1544"/>
      <c r="I6408" s="1545"/>
      <c r="J6408" s="1545"/>
      <c r="K6408" s="1545"/>
    </row>
    <row r="6409" spans="1:11" ht="22.5" customHeight="1">
      <c r="A6409" s="1051" t="s">
        <v>28806</v>
      </c>
      <c r="B6409" s="1518" t="s">
        <v>28855</v>
      </c>
      <c r="C6409" s="1050">
        <v>0</v>
      </c>
      <c r="D6409" s="1050">
        <v>8550</v>
      </c>
      <c r="E6409" s="1406">
        <v>1895361.82</v>
      </c>
      <c r="F6409" s="1544"/>
      <c r="G6409" s="1659"/>
      <c r="H6409" s="1544"/>
      <c r="I6409" s="1545"/>
      <c r="J6409" s="1545"/>
      <c r="K6409" s="1545"/>
    </row>
    <row r="6410" spans="1:11" ht="22.5" customHeight="1">
      <c r="A6410" s="1051" t="s">
        <v>28806</v>
      </c>
      <c r="B6410" s="1518" t="s">
        <v>28856</v>
      </c>
      <c r="C6410" s="1050">
        <v>0</v>
      </c>
      <c r="D6410" s="1050">
        <v>22960</v>
      </c>
      <c r="E6410" s="1406">
        <v>1872401.82</v>
      </c>
      <c r="F6410" s="1544"/>
      <c r="G6410" s="1659"/>
      <c r="H6410" s="1544"/>
      <c r="I6410" s="1545"/>
      <c r="J6410" s="1545"/>
      <c r="K6410" s="1545"/>
    </row>
    <row r="6411" spans="1:11" ht="22.5" customHeight="1">
      <c r="A6411" s="1051" t="s">
        <v>28806</v>
      </c>
      <c r="B6411" s="1518" t="s">
        <v>28857</v>
      </c>
      <c r="C6411" s="1050">
        <v>0</v>
      </c>
      <c r="D6411" s="1050">
        <v>30000</v>
      </c>
      <c r="E6411" s="1406">
        <v>1842401.82</v>
      </c>
      <c r="F6411" s="1544"/>
      <c r="G6411" s="1659"/>
      <c r="H6411" s="1544"/>
      <c r="I6411" s="1545"/>
      <c r="J6411" s="1545"/>
      <c r="K6411" s="1545"/>
    </row>
    <row r="6412" spans="1:11" ht="22.5" customHeight="1">
      <c r="A6412" s="1051" t="s">
        <v>28806</v>
      </c>
      <c r="B6412" s="1518" t="s">
        <v>28858</v>
      </c>
      <c r="C6412" s="1050">
        <v>0</v>
      </c>
      <c r="D6412" s="1050">
        <v>30400</v>
      </c>
      <c r="E6412" s="1406">
        <v>1812001.82</v>
      </c>
      <c r="F6412" s="1544"/>
      <c r="G6412" s="1659"/>
      <c r="H6412" s="1544"/>
      <c r="I6412" s="1545"/>
      <c r="J6412" s="1545"/>
      <c r="K6412" s="1545"/>
    </row>
    <row r="6413" spans="1:11" ht="22.5" customHeight="1">
      <c r="A6413" s="1051" t="s">
        <v>28806</v>
      </c>
      <c r="B6413" s="1518" t="s">
        <v>28859</v>
      </c>
      <c r="C6413" s="1050">
        <v>0</v>
      </c>
      <c r="D6413" s="1050">
        <v>36400</v>
      </c>
      <c r="E6413" s="1406">
        <v>1775601.82</v>
      </c>
      <c r="F6413" s="1544"/>
      <c r="G6413" s="1659"/>
      <c r="H6413" s="1544"/>
      <c r="I6413" s="1545"/>
      <c r="J6413" s="1545"/>
      <c r="K6413" s="1545"/>
    </row>
    <row r="6414" spans="1:11" ht="22.5" customHeight="1">
      <c r="A6414" s="1051" t="s">
        <v>28806</v>
      </c>
      <c r="B6414" s="1518" t="s">
        <v>28860</v>
      </c>
      <c r="C6414" s="1050">
        <v>0</v>
      </c>
      <c r="D6414" s="1050">
        <v>40000</v>
      </c>
      <c r="E6414" s="1406">
        <v>1735601.82</v>
      </c>
      <c r="F6414" s="1544"/>
      <c r="G6414" s="1659"/>
      <c r="H6414" s="1544"/>
      <c r="I6414" s="1545"/>
      <c r="J6414" s="1545"/>
      <c r="K6414" s="1545"/>
    </row>
    <row r="6415" spans="1:11" ht="22.5" customHeight="1">
      <c r="A6415" s="1051" t="s">
        <v>28806</v>
      </c>
      <c r="B6415" s="1518" t="s">
        <v>28861</v>
      </c>
      <c r="C6415" s="1050">
        <v>0</v>
      </c>
      <c r="D6415" s="1050">
        <v>45600</v>
      </c>
      <c r="E6415" s="1406">
        <v>1690001.82</v>
      </c>
      <c r="F6415" s="1544"/>
      <c r="G6415" s="1659"/>
      <c r="H6415" s="1544"/>
      <c r="I6415" s="1545"/>
      <c r="J6415" s="1545"/>
      <c r="K6415" s="1545"/>
    </row>
    <row r="6416" spans="1:11" ht="22.5" customHeight="1">
      <c r="A6416" s="1051" t="s">
        <v>28806</v>
      </c>
      <c r="B6416" s="1518" t="s">
        <v>28862</v>
      </c>
      <c r="C6416" s="1050">
        <v>0</v>
      </c>
      <c r="D6416" s="1050">
        <v>55100</v>
      </c>
      <c r="E6416" s="1406">
        <v>1634901.82</v>
      </c>
      <c r="F6416" s="1544"/>
      <c r="G6416" s="1659"/>
      <c r="H6416" s="1544"/>
      <c r="I6416" s="1545"/>
      <c r="J6416" s="1545"/>
      <c r="K6416" s="1545"/>
    </row>
    <row r="6417" spans="1:11" ht="22.5" customHeight="1">
      <c r="A6417" s="1051" t="s">
        <v>28806</v>
      </c>
      <c r="B6417" s="1518" t="s">
        <v>28863</v>
      </c>
      <c r="C6417" s="1050">
        <v>0</v>
      </c>
      <c r="D6417" s="1050">
        <v>65550</v>
      </c>
      <c r="E6417" s="1406">
        <v>1569351.82</v>
      </c>
      <c r="F6417" s="1544"/>
      <c r="G6417" s="1659"/>
      <c r="H6417" s="1544"/>
      <c r="I6417" s="1545"/>
      <c r="J6417" s="1545"/>
      <c r="K6417" s="1545"/>
    </row>
    <row r="6418" spans="1:11" ht="22.5" customHeight="1">
      <c r="A6418" s="1051" t="s">
        <v>28806</v>
      </c>
      <c r="B6418" s="1518" t="s">
        <v>28864</v>
      </c>
      <c r="C6418" s="1050">
        <v>0</v>
      </c>
      <c r="D6418" s="1050">
        <v>68400</v>
      </c>
      <c r="E6418" s="1406">
        <v>1500951.82</v>
      </c>
      <c r="F6418" s="1544"/>
      <c r="G6418" s="1659"/>
      <c r="H6418" s="1544"/>
      <c r="I6418" s="1545"/>
      <c r="J6418" s="1545"/>
      <c r="K6418" s="1545"/>
    </row>
    <row r="6419" spans="1:11" ht="22.5" customHeight="1">
      <c r="A6419" s="1051" t="s">
        <v>28806</v>
      </c>
      <c r="B6419" s="1518" t="s">
        <v>28865</v>
      </c>
      <c r="C6419" s="1050">
        <v>0</v>
      </c>
      <c r="D6419" s="1050">
        <v>70000</v>
      </c>
      <c r="E6419" s="1406">
        <v>1430951.82</v>
      </c>
      <c r="F6419" s="1544"/>
      <c r="G6419" s="1659"/>
      <c r="H6419" s="1544"/>
      <c r="I6419" s="1545"/>
      <c r="J6419" s="1545"/>
      <c r="K6419" s="1545"/>
    </row>
    <row r="6420" spans="1:11" ht="22.5" customHeight="1">
      <c r="A6420" s="1051" t="s">
        <v>28806</v>
      </c>
      <c r="B6420" s="1518" t="s">
        <v>28866</v>
      </c>
      <c r="C6420" s="1050">
        <v>0</v>
      </c>
      <c r="D6420" s="1050">
        <v>76950</v>
      </c>
      <c r="E6420" s="1406">
        <v>1354001.82</v>
      </c>
      <c r="F6420" s="1544"/>
      <c r="G6420" s="1659"/>
      <c r="H6420" s="1544"/>
      <c r="I6420" s="1545"/>
      <c r="J6420" s="1545"/>
      <c r="K6420" s="1545"/>
    </row>
    <row r="6421" spans="1:11" ht="22.5" customHeight="1">
      <c r="A6421" s="1051" t="s">
        <v>28806</v>
      </c>
      <c r="B6421" s="1518" t="s">
        <v>28867</v>
      </c>
      <c r="C6421" s="1050">
        <v>0</v>
      </c>
      <c r="D6421" s="1050">
        <v>93100</v>
      </c>
      <c r="E6421" s="1406">
        <v>1260901.82</v>
      </c>
      <c r="F6421" s="1544"/>
      <c r="G6421" s="1659"/>
      <c r="H6421" s="1544"/>
      <c r="I6421" s="1545"/>
      <c r="J6421" s="1545"/>
      <c r="K6421" s="1545"/>
    </row>
    <row r="6422" spans="1:11" ht="22.5" customHeight="1">
      <c r="A6422" s="1051" t="s">
        <v>28806</v>
      </c>
      <c r="B6422" s="1518" t="s">
        <v>28868</v>
      </c>
      <c r="C6422" s="1050">
        <v>0</v>
      </c>
      <c r="D6422" s="1050">
        <v>104975</v>
      </c>
      <c r="E6422" s="1406">
        <v>1155926.82</v>
      </c>
      <c r="F6422" s="1544"/>
      <c r="G6422" s="1659"/>
      <c r="H6422" s="1544"/>
      <c r="I6422" s="1545"/>
      <c r="J6422" s="1545"/>
      <c r="K6422" s="1545"/>
    </row>
    <row r="6423" spans="1:11" ht="22.5" customHeight="1">
      <c r="A6423" s="1051" t="s">
        <v>28806</v>
      </c>
      <c r="B6423" s="1518" t="s">
        <v>28869</v>
      </c>
      <c r="C6423" s="1050">
        <v>0</v>
      </c>
      <c r="D6423" s="1050">
        <v>141930</v>
      </c>
      <c r="E6423" s="1406">
        <v>1013996.82</v>
      </c>
      <c r="F6423" s="1544"/>
      <c r="G6423" s="1659"/>
      <c r="H6423" s="1544"/>
      <c r="I6423" s="1545"/>
      <c r="J6423" s="1545"/>
      <c r="K6423" s="1545"/>
    </row>
    <row r="6424" spans="1:11" ht="22.5" customHeight="1">
      <c r="A6424" s="1051" t="s">
        <v>28806</v>
      </c>
      <c r="B6424" s="1518" t="s">
        <v>28870</v>
      </c>
      <c r="C6424" s="1050">
        <v>0</v>
      </c>
      <c r="D6424" s="1050">
        <v>173660</v>
      </c>
      <c r="E6424" s="1406">
        <v>840336.82</v>
      </c>
      <c r="F6424" s="1544"/>
      <c r="G6424" s="1659"/>
      <c r="H6424" s="1544"/>
      <c r="I6424" s="1545"/>
      <c r="J6424" s="1545"/>
      <c r="K6424" s="1545"/>
    </row>
    <row r="6425" spans="1:11" ht="22.5" customHeight="1">
      <c r="A6425" s="1051" t="s">
        <v>28806</v>
      </c>
      <c r="B6425" s="1518" t="s">
        <v>28871</v>
      </c>
      <c r="C6425" s="1050">
        <v>0</v>
      </c>
      <c r="D6425" s="1050">
        <v>228000</v>
      </c>
      <c r="E6425" s="1406">
        <v>612336.81999999995</v>
      </c>
      <c r="F6425" s="1544"/>
      <c r="G6425" s="1659"/>
      <c r="H6425" s="1544"/>
      <c r="I6425" s="1545"/>
      <c r="J6425" s="1545"/>
      <c r="K6425" s="1545"/>
    </row>
    <row r="6426" spans="1:11" ht="22.5" customHeight="1">
      <c r="A6426" s="1051" t="s">
        <v>28806</v>
      </c>
      <c r="B6426" s="1518" t="s">
        <v>28872</v>
      </c>
      <c r="C6426" s="1050">
        <v>0</v>
      </c>
      <c r="D6426" s="1050">
        <v>400000</v>
      </c>
      <c r="E6426" s="1406">
        <v>212336.82</v>
      </c>
      <c r="F6426" s="1544"/>
      <c r="G6426" s="1659"/>
      <c r="H6426" s="1544"/>
      <c r="I6426" s="1545"/>
      <c r="J6426" s="1545"/>
      <c r="K6426" s="1545"/>
    </row>
    <row r="6427" spans="1:11" s="1023" customFormat="1" ht="22.5" customHeight="1">
      <c r="A6427" s="1407" t="s">
        <v>28807</v>
      </c>
      <c r="B6427" s="1482" t="s">
        <v>28873</v>
      </c>
      <c r="C6427" s="1408">
        <v>30000</v>
      </c>
      <c r="D6427" s="1408">
        <v>0</v>
      </c>
      <c r="E6427" s="1409">
        <v>242336.82</v>
      </c>
      <c r="F6427" s="1541" t="s">
        <v>28882</v>
      </c>
      <c r="G6427" s="1657"/>
      <c r="H6427" s="1541"/>
      <c r="I6427" s="1434"/>
      <c r="J6427" s="1434"/>
      <c r="K6427" s="1434"/>
    </row>
    <row r="6428" spans="1:11" ht="22.5" customHeight="1">
      <c r="A6428" s="1051" t="s">
        <v>28808</v>
      </c>
      <c r="B6428" s="1518" t="s">
        <v>28874</v>
      </c>
      <c r="C6428" s="1050">
        <v>0</v>
      </c>
      <c r="D6428" s="1050">
        <v>90000</v>
      </c>
      <c r="E6428" s="1406">
        <v>152336.82</v>
      </c>
      <c r="F6428" s="1544"/>
      <c r="G6428" s="1659"/>
      <c r="H6428" s="1544"/>
      <c r="I6428" s="1545"/>
      <c r="J6428" s="1545"/>
      <c r="K6428" s="1545"/>
    </row>
    <row r="6429" spans="1:11" ht="22.5" customHeight="1">
      <c r="A6429" s="1051" t="s">
        <v>28809</v>
      </c>
      <c r="B6429" s="1518" t="s">
        <v>27149</v>
      </c>
      <c r="C6429" s="1050">
        <v>0</v>
      </c>
      <c r="D6429" s="1050">
        <v>50</v>
      </c>
      <c r="E6429" s="1406">
        <v>152286.82</v>
      </c>
      <c r="F6429" s="1544"/>
      <c r="G6429" s="1659"/>
      <c r="H6429" s="1544"/>
      <c r="I6429" s="1545"/>
      <c r="J6429" s="1545"/>
      <c r="K6429" s="1545"/>
    </row>
    <row r="6430" spans="1:11" s="1023" customFormat="1" ht="22.5" customHeight="1">
      <c r="A6430" s="1407" t="s">
        <v>28810</v>
      </c>
      <c r="B6430" s="1482" t="s">
        <v>28875</v>
      </c>
      <c r="C6430" s="1408">
        <v>40000</v>
      </c>
      <c r="D6430" s="1408">
        <v>0</v>
      </c>
      <c r="E6430" s="1409">
        <v>192286.82</v>
      </c>
      <c r="F6430" s="2658" t="s">
        <v>29723</v>
      </c>
      <c r="G6430" s="1657"/>
      <c r="H6430" s="1541"/>
      <c r="I6430" s="1434"/>
      <c r="J6430" s="1434"/>
      <c r="K6430" s="1434"/>
    </row>
    <row r="6431" spans="1:11" ht="22.5" customHeight="1">
      <c r="A6431" s="1051" t="s">
        <v>28811</v>
      </c>
      <c r="B6431" s="1518" t="s">
        <v>28876</v>
      </c>
      <c r="C6431" s="1050">
        <v>0</v>
      </c>
      <c r="D6431" s="1050">
        <v>128000</v>
      </c>
      <c r="E6431" s="1406">
        <v>64286.82</v>
      </c>
      <c r="F6431" s="1544"/>
      <c r="G6431" s="1659"/>
      <c r="H6431" s="1544"/>
      <c r="I6431" s="1545"/>
      <c r="J6431" s="1545"/>
      <c r="K6431" s="1545"/>
    </row>
    <row r="6432" spans="1:11" s="1023" customFormat="1" ht="22.5" customHeight="1">
      <c r="A6432" s="1483" t="s">
        <v>28880</v>
      </c>
      <c r="B6432" s="1430" t="s">
        <v>28881</v>
      </c>
      <c r="C6432" s="1408">
        <v>42000</v>
      </c>
      <c r="D6432" s="1408">
        <v>0</v>
      </c>
      <c r="E6432" s="1409">
        <v>106286.82</v>
      </c>
      <c r="F6432" s="1434"/>
      <c r="G6432" s="1662"/>
      <c r="H6432" s="1594"/>
      <c r="I6432" s="1594"/>
      <c r="J6432" s="1594"/>
      <c r="K6432" s="1594"/>
    </row>
    <row r="6433" spans="1:11" s="1358" customFormat="1" ht="22.5" customHeight="1">
      <c r="A6433" s="1407" t="s">
        <v>29026</v>
      </c>
      <c r="B6433" s="1407" t="s">
        <v>29227</v>
      </c>
      <c r="C6433" s="1408">
        <v>50000</v>
      </c>
      <c r="D6433" s="1408">
        <v>0</v>
      </c>
      <c r="E6433" s="1409">
        <v>169422.92</v>
      </c>
      <c r="F6433" s="1434"/>
      <c r="G6433" s="1653"/>
      <c r="H6433" s="1434"/>
      <c r="I6433" s="1434"/>
      <c r="J6433" s="1434"/>
      <c r="K6433" s="1434"/>
    </row>
    <row r="6434" spans="1:11" s="849" customFormat="1" ht="22.5" customHeight="1">
      <c r="A6434" s="1051" t="s">
        <v>29027</v>
      </c>
      <c r="B6434" s="1051" t="s">
        <v>29228</v>
      </c>
      <c r="C6434" s="1050">
        <v>10000000</v>
      </c>
      <c r="D6434" s="1050">
        <v>0</v>
      </c>
      <c r="E6434" s="1406">
        <v>10169422.92</v>
      </c>
      <c r="F6434" s="1545"/>
      <c r="G6434" s="1661"/>
      <c r="H6434" s="1545"/>
      <c r="I6434" s="1545"/>
      <c r="J6434" s="1545"/>
      <c r="K6434" s="1545"/>
    </row>
    <row r="6435" spans="1:11" s="849" customFormat="1" ht="22.5" customHeight="1">
      <c r="A6435" s="1051" t="s">
        <v>29028</v>
      </c>
      <c r="B6435" s="1051" t="s">
        <v>29229</v>
      </c>
      <c r="C6435" s="1050">
        <v>0</v>
      </c>
      <c r="D6435" s="1050">
        <v>53.75</v>
      </c>
      <c r="E6435" s="1406">
        <v>10169369.17</v>
      </c>
      <c r="F6435" s="1545"/>
      <c r="G6435" s="1661"/>
      <c r="H6435" s="1545"/>
      <c r="I6435" s="1545"/>
      <c r="J6435" s="1545"/>
      <c r="K6435" s="1545"/>
    </row>
    <row r="6436" spans="1:11" s="849" customFormat="1" ht="22.5" customHeight="1">
      <c r="A6436" s="1051" t="s">
        <v>29029</v>
      </c>
      <c r="B6436" s="1051" t="s">
        <v>29230</v>
      </c>
      <c r="C6436" s="1050">
        <v>0</v>
      </c>
      <c r="D6436" s="1050">
        <v>53.75</v>
      </c>
      <c r="E6436" s="1406">
        <v>10169315.42</v>
      </c>
      <c r="F6436" s="1545"/>
      <c r="G6436" s="1661"/>
      <c r="H6436" s="1545"/>
      <c r="I6436" s="1545"/>
      <c r="J6436" s="1545"/>
      <c r="K6436" s="1545"/>
    </row>
    <row r="6437" spans="1:11" s="849" customFormat="1" ht="22.5" customHeight="1">
      <c r="A6437" s="1051" t="s">
        <v>29029</v>
      </c>
      <c r="B6437" s="1051" t="s">
        <v>29231</v>
      </c>
      <c r="C6437" s="1050">
        <v>0</v>
      </c>
      <c r="D6437" s="1050">
        <v>53.75</v>
      </c>
      <c r="E6437" s="1406">
        <v>10169261.67</v>
      </c>
      <c r="F6437" s="1545"/>
      <c r="G6437" s="1661"/>
      <c r="H6437" s="1545"/>
      <c r="I6437" s="1545"/>
      <c r="J6437" s="1545"/>
      <c r="K6437" s="1545"/>
    </row>
    <row r="6438" spans="1:11" s="849" customFormat="1" ht="22.5" customHeight="1">
      <c r="A6438" s="1051" t="s">
        <v>29029</v>
      </c>
      <c r="B6438" s="1051" t="s">
        <v>29232</v>
      </c>
      <c r="C6438" s="1050">
        <v>0</v>
      </c>
      <c r="D6438" s="1050">
        <v>53.75</v>
      </c>
      <c r="E6438" s="1406">
        <v>10169207.92</v>
      </c>
      <c r="F6438" s="1545"/>
      <c r="G6438" s="1661"/>
      <c r="H6438" s="1545"/>
      <c r="I6438" s="1545"/>
      <c r="J6438" s="1545"/>
      <c r="K6438" s="1545"/>
    </row>
    <row r="6439" spans="1:11" s="849" customFormat="1" ht="22.5" customHeight="1">
      <c r="A6439" s="1051" t="s">
        <v>29029</v>
      </c>
      <c r="B6439" s="1051" t="s">
        <v>29233</v>
      </c>
      <c r="C6439" s="1050">
        <v>0</v>
      </c>
      <c r="D6439" s="1050">
        <v>53.75</v>
      </c>
      <c r="E6439" s="1406">
        <v>10169154.17</v>
      </c>
      <c r="F6439" s="1545"/>
      <c r="G6439" s="1661"/>
      <c r="H6439" s="1545"/>
      <c r="I6439" s="1545"/>
      <c r="J6439" s="1545"/>
      <c r="K6439" s="1545"/>
    </row>
    <row r="6440" spans="1:11" s="849" customFormat="1" ht="22.5" customHeight="1">
      <c r="A6440" s="1051" t="s">
        <v>29029</v>
      </c>
      <c r="B6440" s="1051" t="s">
        <v>29234</v>
      </c>
      <c r="C6440" s="1050">
        <v>0</v>
      </c>
      <c r="D6440" s="1050">
        <v>53.75</v>
      </c>
      <c r="E6440" s="1406">
        <v>10169100.42</v>
      </c>
      <c r="F6440" s="1545"/>
      <c r="G6440" s="1661"/>
      <c r="H6440" s="1545"/>
      <c r="I6440" s="1545"/>
      <c r="J6440" s="1545"/>
      <c r="K6440" s="1545"/>
    </row>
    <row r="6441" spans="1:11" s="849" customFormat="1" ht="22.5" customHeight="1">
      <c r="A6441" s="1051" t="s">
        <v>29029</v>
      </c>
      <c r="B6441" s="1051" t="s">
        <v>29235</v>
      </c>
      <c r="C6441" s="1050">
        <v>0</v>
      </c>
      <c r="D6441" s="1050">
        <v>53.75</v>
      </c>
      <c r="E6441" s="1406">
        <v>10169046.67</v>
      </c>
      <c r="F6441" s="1545"/>
      <c r="G6441" s="1661"/>
      <c r="H6441" s="1545"/>
      <c r="I6441" s="1545"/>
      <c r="J6441" s="1545"/>
      <c r="K6441" s="1545"/>
    </row>
    <row r="6442" spans="1:11" s="849" customFormat="1" ht="22.5" customHeight="1">
      <c r="A6442" s="1051" t="s">
        <v>29029</v>
      </c>
      <c r="B6442" s="1051" t="s">
        <v>29236</v>
      </c>
      <c r="C6442" s="1050">
        <v>0</v>
      </c>
      <c r="D6442" s="1050">
        <v>53.75</v>
      </c>
      <c r="E6442" s="1406">
        <v>10168992.92</v>
      </c>
      <c r="F6442" s="1545"/>
      <c r="G6442" s="1661"/>
      <c r="H6442" s="1545"/>
      <c r="I6442" s="1545"/>
      <c r="J6442" s="1545"/>
      <c r="K6442" s="1545"/>
    </row>
    <row r="6443" spans="1:11" s="849" customFormat="1" ht="22.5" customHeight="1">
      <c r="A6443" s="1051" t="s">
        <v>29029</v>
      </c>
      <c r="B6443" s="1051" t="s">
        <v>29237</v>
      </c>
      <c r="C6443" s="1050">
        <v>0</v>
      </c>
      <c r="D6443" s="1050">
        <v>53.75</v>
      </c>
      <c r="E6443" s="1406">
        <v>10168939.17</v>
      </c>
      <c r="F6443" s="1545"/>
      <c r="G6443" s="1661"/>
      <c r="H6443" s="1545"/>
      <c r="I6443" s="1545"/>
      <c r="J6443" s="1545"/>
      <c r="K6443" s="1545"/>
    </row>
    <row r="6444" spans="1:11" s="849" customFormat="1" ht="22.5" customHeight="1">
      <c r="A6444" s="1051" t="s">
        <v>29029</v>
      </c>
      <c r="B6444" s="1051" t="s">
        <v>29238</v>
      </c>
      <c r="C6444" s="1050">
        <v>0</v>
      </c>
      <c r="D6444" s="1050">
        <v>53.75</v>
      </c>
      <c r="E6444" s="1406">
        <v>10168885.42</v>
      </c>
      <c r="F6444" s="1545"/>
      <c r="G6444" s="1661"/>
      <c r="H6444" s="1545"/>
      <c r="I6444" s="1545"/>
      <c r="J6444" s="1545"/>
      <c r="K6444" s="1545"/>
    </row>
    <row r="6445" spans="1:11" s="849" customFormat="1" ht="22.5" customHeight="1">
      <c r="A6445" s="1051" t="s">
        <v>29029</v>
      </c>
      <c r="B6445" s="1051" t="s">
        <v>29239</v>
      </c>
      <c r="C6445" s="1050">
        <v>0</v>
      </c>
      <c r="D6445" s="1050">
        <v>53.75</v>
      </c>
      <c r="E6445" s="1406">
        <v>10168831.67</v>
      </c>
      <c r="F6445" s="1545"/>
      <c r="G6445" s="1661"/>
      <c r="H6445" s="1545"/>
      <c r="I6445" s="1545"/>
      <c r="J6445" s="1545"/>
      <c r="K6445" s="1545"/>
    </row>
    <row r="6446" spans="1:11" s="849" customFormat="1" ht="22.5" customHeight="1">
      <c r="A6446" s="1051" t="s">
        <v>29030</v>
      </c>
      <c r="B6446" s="1051" t="s">
        <v>29240</v>
      </c>
      <c r="C6446" s="1050">
        <v>0</v>
      </c>
      <c r="D6446" s="1050">
        <v>53.75</v>
      </c>
      <c r="E6446" s="1406">
        <v>10168777.92</v>
      </c>
      <c r="F6446" s="1545"/>
      <c r="G6446" s="1661"/>
      <c r="H6446" s="1545"/>
      <c r="I6446" s="1545"/>
      <c r="J6446" s="1545"/>
      <c r="K6446" s="1545"/>
    </row>
    <row r="6447" spans="1:11" s="849" customFormat="1" ht="22.5" customHeight="1">
      <c r="A6447" s="1051" t="s">
        <v>29031</v>
      </c>
      <c r="B6447" s="1051" t="s">
        <v>29241</v>
      </c>
      <c r="C6447" s="1050">
        <v>0</v>
      </c>
      <c r="D6447" s="1050">
        <v>53.75</v>
      </c>
      <c r="E6447" s="1406">
        <v>10168724.17</v>
      </c>
      <c r="F6447" s="1545"/>
      <c r="G6447" s="1661"/>
      <c r="H6447" s="1545"/>
      <c r="I6447" s="1545"/>
      <c r="J6447" s="1545"/>
      <c r="K6447" s="1545"/>
    </row>
    <row r="6448" spans="1:11" s="849" customFormat="1" ht="22.5" customHeight="1">
      <c r="A6448" s="1051" t="s">
        <v>29031</v>
      </c>
      <c r="B6448" s="1051" t="s">
        <v>29242</v>
      </c>
      <c r="C6448" s="1050">
        <v>0</v>
      </c>
      <c r="D6448" s="1050">
        <v>53.75</v>
      </c>
      <c r="E6448" s="1406">
        <v>10168670.42</v>
      </c>
      <c r="F6448" s="1545"/>
      <c r="G6448" s="1661"/>
      <c r="H6448" s="1545"/>
      <c r="I6448" s="1545"/>
      <c r="J6448" s="1545"/>
      <c r="K6448" s="1545"/>
    </row>
    <row r="6449" spans="1:11" s="849" customFormat="1" ht="22.5" customHeight="1">
      <c r="A6449" s="1051" t="s">
        <v>29031</v>
      </c>
      <c r="B6449" s="1051" t="s">
        <v>29243</v>
      </c>
      <c r="C6449" s="1050">
        <v>0</v>
      </c>
      <c r="D6449" s="1050">
        <v>53.75</v>
      </c>
      <c r="E6449" s="1406">
        <v>10168616.67</v>
      </c>
      <c r="F6449" s="1545"/>
      <c r="G6449" s="1661"/>
      <c r="H6449" s="1545"/>
      <c r="I6449" s="1545"/>
      <c r="J6449" s="1545"/>
      <c r="K6449" s="1545"/>
    </row>
    <row r="6450" spans="1:11" s="849" customFormat="1" ht="22.5" customHeight="1">
      <c r="A6450" s="1051" t="s">
        <v>29032</v>
      </c>
      <c r="B6450" s="1051" t="s">
        <v>29244</v>
      </c>
      <c r="C6450" s="1050">
        <v>0</v>
      </c>
      <c r="D6450" s="1050">
        <v>53.75</v>
      </c>
      <c r="E6450" s="1406">
        <v>10168562.92</v>
      </c>
      <c r="F6450" s="1545"/>
      <c r="G6450" s="1661"/>
      <c r="H6450" s="1545"/>
      <c r="I6450" s="1545"/>
      <c r="J6450" s="1545"/>
      <c r="K6450" s="1545"/>
    </row>
    <row r="6451" spans="1:11" s="849" customFormat="1" ht="22.5" customHeight="1">
      <c r="A6451" s="1051" t="s">
        <v>29033</v>
      </c>
      <c r="B6451" s="1051" t="s">
        <v>29245</v>
      </c>
      <c r="C6451" s="1050">
        <v>0</v>
      </c>
      <c r="D6451" s="1050">
        <v>53.75</v>
      </c>
      <c r="E6451" s="1406">
        <v>10168509.17</v>
      </c>
      <c r="F6451" s="1545"/>
      <c r="G6451" s="1661"/>
      <c r="H6451" s="1545"/>
      <c r="I6451" s="1545"/>
      <c r="J6451" s="1545"/>
      <c r="K6451" s="1545"/>
    </row>
    <row r="6452" spans="1:11" s="849" customFormat="1" ht="22.5" customHeight="1">
      <c r="A6452" s="1051" t="s">
        <v>29031</v>
      </c>
      <c r="B6452" s="1051" t="s">
        <v>29246</v>
      </c>
      <c r="C6452" s="1050">
        <v>0</v>
      </c>
      <c r="D6452" s="1050">
        <v>100000</v>
      </c>
      <c r="E6452" s="1406">
        <v>10068509.17</v>
      </c>
      <c r="F6452" s="1545"/>
      <c r="G6452" s="1661"/>
      <c r="H6452" s="1545"/>
      <c r="I6452" s="1545"/>
      <c r="J6452" s="1545"/>
      <c r="K6452" s="1545"/>
    </row>
    <row r="6453" spans="1:11" s="849" customFormat="1" ht="22.5" customHeight="1">
      <c r="A6453" s="1051" t="s">
        <v>29028</v>
      </c>
      <c r="B6453" s="1051" t="s">
        <v>29247</v>
      </c>
      <c r="C6453" s="1050">
        <v>0</v>
      </c>
      <c r="D6453" s="1050">
        <v>117230</v>
      </c>
      <c r="E6453" s="1406">
        <v>9951279.1699999999</v>
      </c>
      <c r="F6453" s="1545"/>
      <c r="G6453" s="1661"/>
      <c r="H6453" s="1545"/>
      <c r="I6453" s="1545"/>
      <c r="J6453" s="1545"/>
      <c r="K6453" s="1545"/>
    </row>
    <row r="6454" spans="1:11" s="849" customFormat="1" ht="22.5" customHeight="1">
      <c r="A6454" s="1051" t="s">
        <v>29033</v>
      </c>
      <c r="B6454" s="1051" t="s">
        <v>29248</v>
      </c>
      <c r="C6454" s="1050">
        <v>0</v>
      </c>
      <c r="D6454" s="1050">
        <v>150000</v>
      </c>
      <c r="E6454" s="1406">
        <v>9801279.1699999999</v>
      </c>
      <c r="F6454" s="1545"/>
      <c r="G6454" s="1661"/>
      <c r="H6454" s="1545"/>
      <c r="I6454" s="1545"/>
      <c r="J6454" s="1545"/>
      <c r="K6454" s="1545"/>
    </row>
    <row r="6455" spans="1:11" s="849" customFormat="1" ht="22.5" customHeight="1">
      <c r="A6455" s="1051" t="s">
        <v>29029</v>
      </c>
      <c r="B6455" s="1051" t="s">
        <v>29249</v>
      </c>
      <c r="C6455" s="1050">
        <v>0</v>
      </c>
      <c r="D6455" s="1050">
        <v>192850</v>
      </c>
      <c r="E6455" s="1406">
        <v>9608429.1699999999</v>
      </c>
      <c r="F6455" s="1545"/>
      <c r="G6455" s="1661"/>
      <c r="H6455" s="1545"/>
      <c r="I6455" s="1545"/>
      <c r="J6455" s="1545"/>
      <c r="K6455" s="1545"/>
    </row>
    <row r="6456" spans="1:11" s="849" customFormat="1" ht="22.5" customHeight="1">
      <c r="A6456" s="1051" t="s">
        <v>29029</v>
      </c>
      <c r="B6456" s="1051" t="s">
        <v>29250</v>
      </c>
      <c r="C6456" s="1050">
        <v>0</v>
      </c>
      <c r="D6456" s="1050">
        <v>262770</v>
      </c>
      <c r="E6456" s="1406">
        <v>9345659.1699999999</v>
      </c>
      <c r="F6456" s="1545"/>
      <c r="G6456" s="1661"/>
      <c r="H6456" s="1545"/>
      <c r="I6456" s="1545"/>
      <c r="J6456" s="1545"/>
      <c r="K6456" s="1545"/>
    </row>
    <row r="6457" spans="1:11" s="849" customFormat="1" ht="22.5" customHeight="1">
      <c r="A6457" s="1051" t="s">
        <v>29029</v>
      </c>
      <c r="B6457" s="1051" t="s">
        <v>29251</v>
      </c>
      <c r="C6457" s="1050">
        <v>0</v>
      </c>
      <c r="D6457" s="1050">
        <v>275690</v>
      </c>
      <c r="E6457" s="1406">
        <v>9069969.1699999999</v>
      </c>
      <c r="F6457" s="1545"/>
      <c r="G6457" s="1661"/>
      <c r="H6457" s="1545"/>
      <c r="I6457" s="1545"/>
      <c r="J6457" s="1545"/>
      <c r="K6457" s="1545"/>
    </row>
    <row r="6458" spans="1:11" s="849" customFormat="1" ht="22.5" customHeight="1">
      <c r="A6458" s="1051" t="s">
        <v>29029</v>
      </c>
      <c r="B6458" s="1051" t="s">
        <v>29252</v>
      </c>
      <c r="C6458" s="1050">
        <v>0</v>
      </c>
      <c r="D6458" s="1050">
        <v>296400</v>
      </c>
      <c r="E6458" s="1406">
        <v>8773569.1699999999</v>
      </c>
      <c r="F6458" s="1545"/>
      <c r="G6458" s="1661"/>
      <c r="H6458" s="1545"/>
      <c r="I6458" s="1545"/>
      <c r="J6458" s="1545"/>
      <c r="K6458" s="1545"/>
    </row>
    <row r="6459" spans="1:11" s="849" customFormat="1" ht="22.5" customHeight="1">
      <c r="A6459" s="1051" t="s">
        <v>29030</v>
      </c>
      <c r="B6459" s="1051" t="s">
        <v>29253</v>
      </c>
      <c r="C6459" s="1050">
        <v>0</v>
      </c>
      <c r="D6459" s="1050">
        <v>327750</v>
      </c>
      <c r="E6459" s="1406">
        <v>8445819.1699999999</v>
      </c>
      <c r="F6459" s="1545"/>
      <c r="G6459" s="1661"/>
      <c r="H6459" s="1545"/>
      <c r="I6459" s="1545"/>
      <c r="J6459" s="1545"/>
      <c r="K6459" s="1545"/>
    </row>
    <row r="6460" spans="1:11" s="849" customFormat="1" ht="22.5" customHeight="1">
      <c r="A6460" s="1051" t="s">
        <v>29032</v>
      </c>
      <c r="B6460" s="1051" t="s">
        <v>29254</v>
      </c>
      <c r="C6460" s="1050">
        <v>0</v>
      </c>
      <c r="D6460" s="1050">
        <v>351500</v>
      </c>
      <c r="E6460" s="1406">
        <v>8094319.1699999999</v>
      </c>
      <c r="F6460" s="1545"/>
      <c r="G6460" s="1661"/>
      <c r="H6460" s="1545"/>
      <c r="I6460" s="1545"/>
      <c r="J6460" s="1545"/>
      <c r="K6460" s="1545"/>
    </row>
    <row r="6461" spans="1:11" s="849" customFormat="1" ht="22.5" customHeight="1">
      <c r="A6461" s="1051" t="s">
        <v>29031</v>
      </c>
      <c r="B6461" s="1051" t="s">
        <v>29255</v>
      </c>
      <c r="C6461" s="1050">
        <v>0</v>
      </c>
      <c r="D6461" s="1050">
        <v>385819</v>
      </c>
      <c r="E6461" s="1406">
        <v>7708500.1699999999</v>
      </c>
      <c r="F6461" s="1545"/>
      <c r="G6461" s="1661"/>
      <c r="H6461" s="1545"/>
      <c r="I6461" s="1545"/>
      <c r="J6461" s="1545"/>
      <c r="K6461" s="1545"/>
    </row>
    <row r="6462" spans="1:11" s="849" customFormat="1" ht="22.5" customHeight="1">
      <c r="A6462" s="1051" t="s">
        <v>29029</v>
      </c>
      <c r="B6462" s="1051" t="s">
        <v>29256</v>
      </c>
      <c r="C6462" s="1050">
        <v>0</v>
      </c>
      <c r="D6462" s="1050">
        <v>494000</v>
      </c>
      <c r="E6462" s="1406">
        <v>7214500.1699999999</v>
      </c>
      <c r="F6462" s="1545"/>
      <c r="G6462" s="1661"/>
      <c r="H6462" s="1545"/>
      <c r="I6462" s="1545"/>
      <c r="J6462" s="1545"/>
      <c r="K6462" s="1545"/>
    </row>
    <row r="6463" spans="1:11" s="849" customFormat="1" ht="22.5" customHeight="1">
      <c r="A6463" s="1051" t="s">
        <v>29029</v>
      </c>
      <c r="B6463" s="1051" t="s">
        <v>29257</v>
      </c>
      <c r="C6463" s="1050">
        <v>0</v>
      </c>
      <c r="D6463" s="1050">
        <v>512050</v>
      </c>
      <c r="E6463" s="1406">
        <v>6702450.1699999999</v>
      </c>
      <c r="F6463" s="1545"/>
      <c r="G6463" s="1661"/>
      <c r="H6463" s="1545"/>
      <c r="I6463" s="1545"/>
      <c r="J6463" s="1545"/>
      <c r="K6463" s="1545"/>
    </row>
    <row r="6464" spans="1:11" s="849" customFormat="1" ht="22.5" customHeight="1">
      <c r="A6464" s="1051" t="s">
        <v>29031</v>
      </c>
      <c r="B6464" s="1051" t="s">
        <v>29258</v>
      </c>
      <c r="C6464" s="1050">
        <v>0</v>
      </c>
      <c r="D6464" s="1050">
        <v>693025</v>
      </c>
      <c r="E6464" s="1406">
        <v>6009425.1699999999</v>
      </c>
      <c r="F6464" s="1545"/>
      <c r="G6464" s="1661"/>
      <c r="H6464" s="1545"/>
      <c r="I6464" s="1545"/>
      <c r="J6464" s="1545"/>
      <c r="K6464" s="1545"/>
    </row>
    <row r="6465" spans="1:11" s="849" customFormat="1" ht="22.5" customHeight="1">
      <c r="A6465" s="1051" t="s">
        <v>29029</v>
      </c>
      <c r="B6465" s="1051" t="s">
        <v>29259</v>
      </c>
      <c r="C6465" s="1050">
        <v>0</v>
      </c>
      <c r="D6465" s="1050">
        <v>849150</v>
      </c>
      <c r="E6465" s="1406">
        <v>5160275.17</v>
      </c>
      <c r="F6465" s="1545"/>
      <c r="G6465" s="1661"/>
      <c r="H6465" s="1545"/>
      <c r="I6465" s="1545"/>
      <c r="J6465" s="1545"/>
      <c r="K6465" s="1545"/>
    </row>
    <row r="6466" spans="1:11" s="849" customFormat="1" ht="22.5" customHeight="1">
      <c r="A6466" s="1051" t="s">
        <v>29029</v>
      </c>
      <c r="B6466" s="1051" t="s">
        <v>29260</v>
      </c>
      <c r="C6466" s="1050">
        <v>0</v>
      </c>
      <c r="D6466" s="1050">
        <v>916275</v>
      </c>
      <c r="E6466" s="1406">
        <v>4244000.17</v>
      </c>
      <c r="F6466" s="1545"/>
      <c r="G6466" s="1661"/>
      <c r="H6466" s="1545"/>
      <c r="I6466" s="1545"/>
      <c r="J6466" s="1545"/>
      <c r="K6466" s="1545"/>
    </row>
    <row r="6467" spans="1:11" s="849" customFormat="1" ht="22.5" customHeight="1">
      <c r="A6467" s="1051" t="s">
        <v>29029</v>
      </c>
      <c r="B6467" s="1051" t="s">
        <v>29261</v>
      </c>
      <c r="C6467" s="1050">
        <v>0</v>
      </c>
      <c r="D6467" s="1050">
        <v>1122425</v>
      </c>
      <c r="E6467" s="1406">
        <v>3121575.17</v>
      </c>
      <c r="F6467" s="1545"/>
      <c r="G6467" s="1661"/>
      <c r="H6467" s="1545"/>
      <c r="I6467" s="1545"/>
      <c r="J6467" s="1545"/>
      <c r="K6467" s="1545"/>
    </row>
    <row r="6468" spans="1:11" s="849" customFormat="1" ht="22.5" customHeight="1">
      <c r="A6468" s="1051" t="s">
        <v>29029</v>
      </c>
      <c r="B6468" s="1051" t="s">
        <v>29262</v>
      </c>
      <c r="C6468" s="1050">
        <v>0</v>
      </c>
      <c r="D6468" s="1050">
        <v>1253926</v>
      </c>
      <c r="E6468" s="1406">
        <v>1867649.17</v>
      </c>
      <c r="F6468" s="1545"/>
      <c r="G6468" s="1661"/>
      <c r="H6468" s="1545"/>
      <c r="I6468" s="1545"/>
      <c r="J6468" s="1545"/>
      <c r="K6468" s="1545"/>
    </row>
    <row r="6469" spans="1:11" s="849" customFormat="1" ht="22.5" customHeight="1">
      <c r="A6469" s="1051" t="s">
        <v>29034</v>
      </c>
      <c r="B6469" s="1051" t="s">
        <v>27149</v>
      </c>
      <c r="C6469" s="1050">
        <v>0</v>
      </c>
      <c r="D6469" s="1050">
        <v>200</v>
      </c>
      <c r="E6469" s="1406">
        <v>1867449.17</v>
      </c>
      <c r="F6469" s="1545"/>
      <c r="G6469" s="1661"/>
      <c r="H6469" s="1545"/>
      <c r="I6469" s="1545"/>
      <c r="J6469" s="1545"/>
      <c r="K6469" s="1545"/>
    </row>
    <row r="6470" spans="1:11" s="1358" customFormat="1" ht="22.5" customHeight="1">
      <c r="A6470" s="1407" t="s">
        <v>29035</v>
      </c>
      <c r="B6470" s="1407" t="s">
        <v>29263</v>
      </c>
      <c r="C6470" s="1408">
        <v>65000</v>
      </c>
      <c r="D6470" s="1408">
        <v>0</v>
      </c>
      <c r="E6470" s="1409">
        <v>1932449.17</v>
      </c>
      <c r="F6470" s="1434"/>
      <c r="G6470" s="1653"/>
      <c r="H6470" s="1434"/>
      <c r="I6470" s="1434"/>
      <c r="J6470" s="1434"/>
      <c r="K6470" s="1434"/>
    </row>
    <row r="6471" spans="1:11" s="1358" customFormat="1" ht="22.5" customHeight="1">
      <c r="A6471" s="1407" t="s">
        <v>29036</v>
      </c>
      <c r="B6471" s="1407" t="s">
        <v>29264</v>
      </c>
      <c r="C6471" s="1408">
        <v>69000</v>
      </c>
      <c r="D6471" s="1408">
        <v>0</v>
      </c>
      <c r="E6471" s="1409">
        <v>2001449.17</v>
      </c>
      <c r="F6471" s="1434"/>
      <c r="G6471" s="1653"/>
      <c r="H6471" s="1434"/>
      <c r="I6471" s="1434"/>
      <c r="J6471" s="1434"/>
      <c r="K6471" s="1434"/>
    </row>
    <row r="6472" spans="1:11" s="1358" customFormat="1" ht="22.5" customHeight="1">
      <c r="A6472" s="1407" t="s">
        <v>29037</v>
      </c>
      <c r="B6472" s="1407" t="s">
        <v>29265</v>
      </c>
      <c r="C6472" s="1408">
        <v>85000</v>
      </c>
      <c r="D6472" s="1408">
        <v>0</v>
      </c>
      <c r="E6472" s="1409">
        <v>2086449.17</v>
      </c>
      <c r="F6472" s="1434"/>
      <c r="G6472" s="1653"/>
      <c r="H6472" s="1434"/>
      <c r="I6472" s="1434"/>
      <c r="J6472" s="1434"/>
      <c r="K6472" s="1434"/>
    </row>
    <row r="6473" spans="1:11" s="849" customFormat="1" ht="22.5" customHeight="1">
      <c r="A6473" s="1051" t="s">
        <v>29038</v>
      </c>
      <c r="B6473" s="1051" t="s">
        <v>27149</v>
      </c>
      <c r="C6473" s="1050">
        <v>0</v>
      </c>
      <c r="D6473" s="1050">
        <v>150</v>
      </c>
      <c r="E6473" s="1406">
        <v>2086299.17</v>
      </c>
      <c r="F6473" s="1545"/>
      <c r="G6473" s="1661"/>
      <c r="H6473" s="1545"/>
      <c r="I6473" s="1545"/>
      <c r="J6473" s="1545"/>
      <c r="K6473" s="1545"/>
    </row>
    <row r="6474" spans="1:11" s="1358" customFormat="1" ht="22.5" customHeight="1">
      <c r="A6474" s="1407" t="s">
        <v>29039</v>
      </c>
      <c r="B6474" s="1407" t="s">
        <v>29266</v>
      </c>
      <c r="C6474" s="1408">
        <v>5000</v>
      </c>
      <c r="D6474" s="1408">
        <v>0</v>
      </c>
      <c r="E6474" s="1409">
        <v>2091299.17</v>
      </c>
      <c r="F6474" s="1434"/>
      <c r="G6474" s="1653"/>
      <c r="H6474" s="1434"/>
      <c r="I6474" s="1434"/>
      <c r="J6474" s="1434"/>
      <c r="K6474" s="1434"/>
    </row>
    <row r="6475" spans="1:11" s="1358" customFormat="1" ht="22.5" customHeight="1">
      <c r="A6475" s="1407" t="s">
        <v>29040</v>
      </c>
      <c r="B6475" s="1407" t="s">
        <v>29267</v>
      </c>
      <c r="C6475" s="1408">
        <v>25000</v>
      </c>
      <c r="D6475" s="1408">
        <v>0</v>
      </c>
      <c r="E6475" s="1409">
        <v>2116299.17</v>
      </c>
      <c r="F6475" s="1434"/>
      <c r="G6475" s="1653"/>
      <c r="H6475" s="1434"/>
      <c r="I6475" s="1434"/>
      <c r="J6475" s="1434"/>
      <c r="K6475" s="1434"/>
    </row>
    <row r="6476" spans="1:11" s="1358" customFormat="1" ht="22.5" customHeight="1">
      <c r="A6476" s="1407" t="s">
        <v>29041</v>
      </c>
      <c r="B6476" s="1407" t="s">
        <v>29268</v>
      </c>
      <c r="C6476" s="1408">
        <v>75000</v>
      </c>
      <c r="D6476" s="1408">
        <v>0</v>
      </c>
      <c r="E6476" s="1409">
        <v>2191299.17</v>
      </c>
      <c r="F6476" s="1434"/>
      <c r="G6476" s="1653"/>
      <c r="H6476" s="1434"/>
      <c r="I6476" s="1434"/>
      <c r="J6476" s="1434"/>
      <c r="K6476" s="1434"/>
    </row>
    <row r="6477" spans="1:11" s="849" customFormat="1" ht="22.5" customHeight="1">
      <c r="A6477" s="1051" t="s">
        <v>29042</v>
      </c>
      <c r="B6477" s="1051" t="s">
        <v>29269</v>
      </c>
      <c r="C6477" s="1050">
        <v>0</v>
      </c>
      <c r="D6477" s="1050">
        <v>26.88</v>
      </c>
      <c r="E6477" s="1406">
        <v>2191272.29</v>
      </c>
      <c r="F6477" s="1545"/>
      <c r="G6477" s="1661"/>
      <c r="H6477" s="1545"/>
      <c r="I6477" s="1545"/>
      <c r="J6477" s="1545"/>
      <c r="K6477" s="1545"/>
    </row>
    <row r="6478" spans="1:11" s="849" customFormat="1" ht="22.5" customHeight="1">
      <c r="A6478" s="1051" t="s">
        <v>29042</v>
      </c>
      <c r="B6478" s="1051" t="s">
        <v>29270</v>
      </c>
      <c r="C6478" s="1050">
        <v>0</v>
      </c>
      <c r="D6478" s="1050">
        <v>26.88</v>
      </c>
      <c r="E6478" s="1406">
        <v>2191245.41</v>
      </c>
      <c r="F6478" s="1545"/>
      <c r="G6478" s="1661"/>
      <c r="H6478" s="1545"/>
      <c r="I6478" s="1545"/>
      <c r="J6478" s="1545"/>
      <c r="K6478" s="1545"/>
    </row>
    <row r="6479" spans="1:11" s="849" customFormat="1" ht="22.5" customHeight="1">
      <c r="A6479" s="1051" t="s">
        <v>29042</v>
      </c>
      <c r="B6479" s="1051" t="s">
        <v>29271</v>
      </c>
      <c r="C6479" s="1050">
        <v>0</v>
      </c>
      <c r="D6479" s="1050">
        <v>26.88</v>
      </c>
      <c r="E6479" s="1406">
        <v>2191218.5299999998</v>
      </c>
      <c r="F6479" s="1545"/>
      <c r="G6479" s="1661"/>
      <c r="H6479" s="1545"/>
      <c r="I6479" s="1545"/>
      <c r="J6479" s="1545"/>
      <c r="K6479" s="1545"/>
    </row>
    <row r="6480" spans="1:11" s="849" customFormat="1" ht="22.5" customHeight="1">
      <c r="A6480" s="1051" t="s">
        <v>29042</v>
      </c>
      <c r="B6480" s="1051" t="s">
        <v>29272</v>
      </c>
      <c r="C6480" s="1050">
        <v>0</v>
      </c>
      <c r="D6480" s="1050">
        <v>26.88</v>
      </c>
      <c r="E6480" s="1406">
        <v>2191191.65</v>
      </c>
      <c r="F6480" s="1545"/>
      <c r="G6480" s="1661"/>
      <c r="H6480" s="1545"/>
      <c r="I6480" s="1545"/>
      <c r="J6480" s="1545"/>
      <c r="K6480" s="1545"/>
    </row>
    <row r="6481" spans="1:11" s="849" customFormat="1" ht="22.5" customHeight="1">
      <c r="A6481" s="1051" t="s">
        <v>29042</v>
      </c>
      <c r="B6481" s="1051" t="s">
        <v>29273</v>
      </c>
      <c r="C6481" s="1050">
        <v>0</v>
      </c>
      <c r="D6481" s="1050">
        <v>26.88</v>
      </c>
      <c r="E6481" s="1406">
        <v>2191164.77</v>
      </c>
      <c r="F6481" s="1545"/>
      <c r="G6481" s="1661"/>
      <c r="H6481" s="1545"/>
      <c r="I6481" s="1545"/>
      <c r="J6481" s="1545"/>
      <c r="K6481" s="1545"/>
    </row>
    <row r="6482" spans="1:11" s="849" customFormat="1" ht="22.5" customHeight="1">
      <c r="A6482" s="1051" t="s">
        <v>29042</v>
      </c>
      <c r="B6482" s="1051" t="s">
        <v>29274</v>
      </c>
      <c r="C6482" s="1050">
        <v>0</v>
      </c>
      <c r="D6482" s="1050">
        <v>26.88</v>
      </c>
      <c r="E6482" s="1406">
        <v>2191137.89</v>
      </c>
      <c r="F6482" s="1545"/>
      <c r="G6482" s="1661"/>
      <c r="H6482" s="1545"/>
      <c r="I6482" s="1545"/>
      <c r="J6482" s="1545"/>
      <c r="K6482" s="1545"/>
    </row>
    <row r="6483" spans="1:11" s="849" customFormat="1" ht="22.5" customHeight="1">
      <c r="A6483" s="1051" t="s">
        <v>29042</v>
      </c>
      <c r="B6483" s="1051" t="s">
        <v>29275</v>
      </c>
      <c r="C6483" s="1050">
        <v>0</v>
      </c>
      <c r="D6483" s="1050">
        <v>26.88</v>
      </c>
      <c r="E6483" s="1406">
        <v>2191111.0099999998</v>
      </c>
      <c r="F6483" s="1545"/>
      <c r="G6483" s="1661"/>
      <c r="H6483" s="1545"/>
      <c r="I6483" s="1545"/>
      <c r="J6483" s="1545"/>
      <c r="K6483" s="1545"/>
    </row>
    <row r="6484" spans="1:11" s="849" customFormat="1" ht="22.5" customHeight="1">
      <c r="A6484" s="1051" t="s">
        <v>29042</v>
      </c>
      <c r="B6484" s="1051" t="s">
        <v>28769</v>
      </c>
      <c r="C6484" s="1050">
        <v>0</v>
      </c>
      <c r="D6484" s="1050">
        <v>26.88</v>
      </c>
      <c r="E6484" s="1406">
        <v>2191084.13</v>
      </c>
      <c r="F6484" s="1545"/>
      <c r="G6484" s="1661"/>
      <c r="H6484" s="1545"/>
      <c r="I6484" s="1545"/>
      <c r="J6484" s="1545"/>
      <c r="K6484" s="1545"/>
    </row>
    <row r="6485" spans="1:11" s="849" customFormat="1" ht="22.5" customHeight="1">
      <c r="A6485" s="1051" t="s">
        <v>29042</v>
      </c>
      <c r="B6485" s="1051" t="s">
        <v>29276</v>
      </c>
      <c r="C6485" s="1050">
        <v>0</v>
      </c>
      <c r="D6485" s="1050">
        <v>26.88</v>
      </c>
      <c r="E6485" s="1406">
        <v>2191057.25</v>
      </c>
      <c r="F6485" s="1545"/>
      <c r="G6485" s="1661"/>
      <c r="H6485" s="1545"/>
      <c r="I6485" s="1545"/>
      <c r="J6485" s="1545"/>
      <c r="K6485" s="1545"/>
    </row>
    <row r="6486" spans="1:11" s="849" customFormat="1" ht="22.5" customHeight="1">
      <c r="A6486" s="1051" t="s">
        <v>29042</v>
      </c>
      <c r="B6486" s="1051" t="s">
        <v>29277</v>
      </c>
      <c r="C6486" s="1050">
        <v>0</v>
      </c>
      <c r="D6486" s="1050">
        <v>53.75</v>
      </c>
      <c r="E6486" s="1406">
        <v>2191003.5</v>
      </c>
      <c r="F6486" s="1545"/>
      <c r="G6486" s="1661"/>
      <c r="H6486" s="1545"/>
      <c r="I6486" s="1545"/>
      <c r="J6486" s="1545"/>
      <c r="K6486" s="1545"/>
    </row>
    <row r="6487" spans="1:11" s="849" customFormat="1" ht="22.5" customHeight="1">
      <c r="A6487" s="1051" t="s">
        <v>29042</v>
      </c>
      <c r="B6487" s="1051" t="s">
        <v>29278</v>
      </c>
      <c r="C6487" s="1050">
        <v>0</v>
      </c>
      <c r="D6487" s="1050">
        <v>53.75</v>
      </c>
      <c r="E6487" s="1406">
        <v>2190949.75</v>
      </c>
      <c r="F6487" s="1545"/>
      <c r="G6487" s="1661"/>
      <c r="H6487" s="1545"/>
      <c r="I6487" s="1545"/>
      <c r="J6487" s="1545"/>
      <c r="K6487" s="1545"/>
    </row>
    <row r="6488" spans="1:11" s="849" customFormat="1" ht="22.5" customHeight="1">
      <c r="A6488" s="1051" t="s">
        <v>29042</v>
      </c>
      <c r="B6488" s="1051" t="s">
        <v>29279</v>
      </c>
      <c r="C6488" s="1050">
        <v>0</v>
      </c>
      <c r="D6488" s="1050">
        <v>53.75</v>
      </c>
      <c r="E6488" s="1406">
        <v>2190896</v>
      </c>
      <c r="F6488" s="1545"/>
      <c r="G6488" s="1661"/>
      <c r="H6488" s="1545"/>
      <c r="I6488" s="1545"/>
      <c r="J6488" s="1545"/>
      <c r="K6488" s="1545"/>
    </row>
    <row r="6489" spans="1:11" s="849" customFormat="1" ht="22.5" customHeight="1">
      <c r="A6489" s="1051" t="s">
        <v>29042</v>
      </c>
      <c r="B6489" s="1051" t="s">
        <v>29280</v>
      </c>
      <c r="C6489" s="1050">
        <v>0</v>
      </c>
      <c r="D6489" s="1050">
        <v>53.75</v>
      </c>
      <c r="E6489" s="1406">
        <v>2190842.25</v>
      </c>
      <c r="F6489" s="1545"/>
      <c r="G6489" s="1661"/>
      <c r="H6489" s="1545"/>
      <c r="I6489" s="1545"/>
      <c r="J6489" s="1545"/>
      <c r="K6489" s="1545"/>
    </row>
    <row r="6490" spans="1:11" s="849" customFormat="1" ht="22.5" customHeight="1">
      <c r="A6490" s="1051" t="s">
        <v>29043</v>
      </c>
      <c r="B6490" s="1051" t="s">
        <v>27695</v>
      </c>
      <c r="C6490" s="1050">
        <v>0</v>
      </c>
      <c r="D6490" s="1050">
        <v>53.75</v>
      </c>
      <c r="E6490" s="1406">
        <v>2190788.5</v>
      </c>
      <c r="F6490" s="1545"/>
      <c r="G6490" s="1661"/>
      <c r="H6490" s="1545"/>
      <c r="I6490" s="1545"/>
      <c r="J6490" s="1545"/>
      <c r="K6490" s="1545"/>
    </row>
    <row r="6491" spans="1:11" s="849" customFormat="1" ht="22.5" customHeight="1">
      <c r="A6491" s="1051" t="s">
        <v>29042</v>
      </c>
      <c r="B6491" s="1051" t="s">
        <v>29281</v>
      </c>
      <c r="C6491" s="1050">
        <v>0</v>
      </c>
      <c r="D6491" s="1050">
        <v>10000</v>
      </c>
      <c r="E6491" s="1406">
        <v>2180788.5</v>
      </c>
      <c r="F6491" s="1545"/>
      <c r="G6491" s="1661"/>
      <c r="H6491" s="1545"/>
      <c r="I6491" s="1545"/>
      <c r="J6491" s="1545"/>
      <c r="K6491" s="1545"/>
    </row>
    <row r="6492" spans="1:11" s="849" customFormat="1" ht="22.5" customHeight="1">
      <c r="A6492" s="1051" t="s">
        <v>29042</v>
      </c>
      <c r="B6492" s="1051" t="s">
        <v>29282</v>
      </c>
      <c r="C6492" s="1050">
        <v>0</v>
      </c>
      <c r="D6492" s="1050">
        <v>10000</v>
      </c>
      <c r="E6492" s="1406">
        <v>2170788.5</v>
      </c>
      <c r="F6492" s="1545"/>
      <c r="G6492" s="1661"/>
      <c r="H6492" s="1545"/>
      <c r="I6492" s="1545"/>
      <c r="J6492" s="1545"/>
      <c r="K6492" s="1545"/>
    </row>
    <row r="6493" spans="1:11" s="849" customFormat="1" ht="22.5" customHeight="1">
      <c r="A6493" s="1051" t="s">
        <v>29042</v>
      </c>
      <c r="B6493" s="1051" t="s">
        <v>28774</v>
      </c>
      <c r="C6493" s="1050">
        <v>0</v>
      </c>
      <c r="D6493" s="1050">
        <v>10000</v>
      </c>
      <c r="E6493" s="1406">
        <v>2160788.5</v>
      </c>
      <c r="F6493" s="1545"/>
      <c r="G6493" s="1661"/>
      <c r="H6493" s="1545"/>
      <c r="I6493" s="1545"/>
      <c r="J6493" s="1545"/>
      <c r="K6493" s="1545"/>
    </row>
    <row r="6494" spans="1:11" s="849" customFormat="1" ht="22.5" customHeight="1">
      <c r="A6494" s="1051" t="s">
        <v>29042</v>
      </c>
      <c r="B6494" s="1051" t="s">
        <v>29283</v>
      </c>
      <c r="C6494" s="1050">
        <v>0</v>
      </c>
      <c r="D6494" s="1050">
        <v>10000</v>
      </c>
      <c r="E6494" s="1406">
        <v>2150788.5</v>
      </c>
      <c r="F6494" s="1545"/>
      <c r="G6494" s="1661"/>
      <c r="H6494" s="1545"/>
      <c r="I6494" s="1545"/>
      <c r="J6494" s="1545"/>
      <c r="K6494" s="1545"/>
    </row>
    <row r="6495" spans="1:11" s="849" customFormat="1" ht="22.5" customHeight="1">
      <c r="A6495" s="1051" t="s">
        <v>29042</v>
      </c>
      <c r="B6495" s="1051" t="s">
        <v>29284</v>
      </c>
      <c r="C6495" s="1050">
        <v>0</v>
      </c>
      <c r="D6495" s="1050">
        <v>15000</v>
      </c>
      <c r="E6495" s="1406">
        <v>2135788.5</v>
      </c>
      <c r="F6495" s="1545"/>
      <c r="G6495" s="1661"/>
      <c r="H6495" s="1545"/>
      <c r="I6495" s="1545"/>
      <c r="J6495" s="1545"/>
      <c r="K6495" s="1545"/>
    </row>
    <row r="6496" spans="1:11" s="849" customFormat="1" ht="22.5" customHeight="1">
      <c r="A6496" s="1051" t="s">
        <v>29042</v>
      </c>
      <c r="B6496" s="1051" t="s">
        <v>29285</v>
      </c>
      <c r="C6496" s="1050">
        <v>0</v>
      </c>
      <c r="D6496" s="1050">
        <v>15000</v>
      </c>
      <c r="E6496" s="1406">
        <v>2120788.5</v>
      </c>
      <c r="F6496" s="1545"/>
      <c r="G6496" s="1661"/>
      <c r="H6496" s="1545"/>
      <c r="I6496" s="1545"/>
      <c r="J6496" s="1545"/>
      <c r="K6496" s="1545"/>
    </row>
    <row r="6497" spans="1:11" s="849" customFormat="1" ht="22.5" customHeight="1">
      <c r="A6497" s="1051" t="s">
        <v>29042</v>
      </c>
      <c r="B6497" s="1051" t="s">
        <v>29286</v>
      </c>
      <c r="C6497" s="1050">
        <v>0</v>
      </c>
      <c r="D6497" s="1050">
        <v>19000</v>
      </c>
      <c r="E6497" s="1406">
        <v>2101788.5</v>
      </c>
      <c r="F6497" s="1545"/>
      <c r="G6497" s="1661"/>
      <c r="H6497" s="1545"/>
      <c r="I6497" s="1545"/>
      <c r="J6497" s="1545"/>
      <c r="K6497" s="1545"/>
    </row>
    <row r="6498" spans="1:11" s="849" customFormat="1" ht="22.5" customHeight="1">
      <c r="A6498" s="1051" t="s">
        <v>29044</v>
      </c>
      <c r="B6498" s="1051" t="s">
        <v>29287</v>
      </c>
      <c r="C6498" s="1050">
        <v>0</v>
      </c>
      <c r="D6498" s="1050">
        <v>22960</v>
      </c>
      <c r="E6498" s="1406">
        <v>2078828.5</v>
      </c>
      <c r="F6498" s="1545"/>
      <c r="G6498" s="1661"/>
      <c r="H6498" s="1545"/>
      <c r="I6498" s="1545"/>
      <c r="J6498" s="1545"/>
      <c r="K6498" s="1545"/>
    </row>
    <row r="6499" spans="1:11" s="849" customFormat="1" ht="22.5" customHeight="1">
      <c r="A6499" s="1051" t="s">
        <v>29042</v>
      </c>
      <c r="B6499" s="1051" t="s">
        <v>29288</v>
      </c>
      <c r="C6499" s="1050">
        <v>0</v>
      </c>
      <c r="D6499" s="1050">
        <v>30000</v>
      </c>
      <c r="E6499" s="1406">
        <v>2048828.5</v>
      </c>
      <c r="F6499" s="1545"/>
      <c r="G6499" s="1661"/>
      <c r="H6499" s="1545"/>
      <c r="I6499" s="1545"/>
      <c r="J6499" s="1545"/>
      <c r="K6499" s="1545"/>
    </row>
    <row r="6500" spans="1:11" s="849" customFormat="1" ht="22.5" customHeight="1">
      <c r="A6500" s="1051" t="s">
        <v>29042</v>
      </c>
      <c r="B6500" s="1051" t="s">
        <v>29289</v>
      </c>
      <c r="C6500" s="1050">
        <v>0</v>
      </c>
      <c r="D6500" s="1050">
        <v>44000</v>
      </c>
      <c r="E6500" s="1406">
        <v>2004828.5</v>
      </c>
      <c r="F6500" s="1545"/>
      <c r="G6500" s="1661"/>
      <c r="H6500" s="1545"/>
      <c r="I6500" s="1545"/>
      <c r="J6500" s="1545"/>
      <c r="K6500" s="1545"/>
    </row>
    <row r="6501" spans="1:11" s="849" customFormat="1" ht="22.5" customHeight="1">
      <c r="A6501" s="1051" t="s">
        <v>29042</v>
      </c>
      <c r="B6501" s="1051" t="s">
        <v>29290</v>
      </c>
      <c r="C6501" s="1050">
        <v>0</v>
      </c>
      <c r="D6501" s="1050">
        <v>75793.33</v>
      </c>
      <c r="E6501" s="1406">
        <v>1929035.17</v>
      </c>
      <c r="F6501" s="1545"/>
      <c r="G6501" s="1661"/>
      <c r="H6501" s="1545"/>
      <c r="I6501" s="1545"/>
      <c r="J6501" s="1545"/>
      <c r="K6501" s="1545"/>
    </row>
    <row r="6502" spans="1:11" s="849" customFormat="1" ht="22.5" customHeight="1">
      <c r="A6502" s="1051" t="s">
        <v>29042</v>
      </c>
      <c r="B6502" s="1051" t="s">
        <v>29291</v>
      </c>
      <c r="C6502" s="1050">
        <v>0</v>
      </c>
      <c r="D6502" s="1050">
        <v>75793.33</v>
      </c>
      <c r="E6502" s="1406">
        <v>1853241.84</v>
      </c>
      <c r="F6502" s="1545"/>
      <c r="G6502" s="1661"/>
      <c r="H6502" s="1545"/>
      <c r="I6502" s="1545"/>
      <c r="J6502" s="1545"/>
      <c r="K6502" s="1545"/>
    </row>
    <row r="6503" spans="1:11" s="849" customFormat="1" ht="22.5" customHeight="1">
      <c r="A6503" s="1051" t="s">
        <v>29045</v>
      </c>
      <c r="B6503" s="1051" t="s">
        <v>29292</v>
      </c>
      <c r="C6503" s="1050">
        <v>0</v>
      </c>
      <c r="D6503" s="1050">
        <v>104000</v>
      </c>
      <c r="E6503" s="1406">
        <v>1749241.84</v>
      </c>
      <c r="F6503" s="1545"/>
      <c r="G6503" s="1661"/>
      <c r="H6503" s="1545"/>
      <c r="I6503" s="1545"/>
      <c r="J6503" s="1545"/>
      <c r="K6503" s="1545"/>
    </row>
    <row r="6504" spans="1:11" s="849" customFormat="1" ht="22.5" customHeight="1">
      <c r="A6504" s="1051" t="s">
        <v>29042</v>
      </c>
      <c r="B6504" s="1051" t="s">
        <v>29293</v>
      </c>
      <c r="C6504" s="1050">
        <v>0</v>
      </c>
      <c r="D6504" s="1050">
        <v>105793.33</v>
      </c>
      <c r="E6504" s="1406">
        <v>1643448.51</v>
      </c>
      <c r="F6504" s="1545"/>
      <c r="G6504" s="1661"/>
      <c r="H6504" s="1545"/>
      <c r="I6504" s="1545"/>
      <c r="J6504" s="1545"/>
      <c r="K6504" s="1545"/>
    </row>
    <row r="6505" spans="1:11" s="849" customFormat="1" ht="22.5" customHeight="1">
      <c r="A6505" s="1051" t="s">
        <v>29042</v>
      </c>
      <c r="B6505" s="1051" t="s">
        <v>29294</v>
      </c>
      <c r="C6505" s="1050">
        <v>0</v>
      </c>
      <c r="D6505" s="1050">
        <v>120000</v>
      </c>
      <c r="E6505" s="1406">
        <v>1523448.51</v>
      </c>
      <c r="F6505" s="1545"/>
      <c r="G6505" s="1661"/>
      <c r="H6505" s="1545"/>
      <c r="I6505" s="1545"/>
      <c r="J6505" s="1545"/>
      <c r="K6505" s="1545"/>
    </row>
    <row r="6506" spans="1:11" s="849" customFormat="1" ht="22.5" customHeight="1">
      <c r="A6506" s="1051" t="s">
        <v>29043</v>
      </c>
      <c r="B6506" s="1051" t="s">
        <v>29295</v>
      </c>
      <c r="C6506" s="1050">
        <v>0</v>
      </c>
      <c r="D6506" s="1050">
        <v>135660</v>
      </c>
      <c r="E6506" s="1406">
        <v>1387788.51</v>
      </c>
      <c r="F6506" s="1545"/>
      <c r="G6506" s="1661"/>
      <c r="H6506" s="1545"/>
      <c r="I6506" s="1545"/>
      <c r="J6506" s="1545"/>
      <c r="K6506" s="1545"/>
    </row>
    <row r="6507" spans="1:11" s="1358" customFormat="1" ht="22.5" customHeight="1">
      <c r="A6507" s="1407" t="s">
        <v>29046</v>
      </c>
      <c r="B6507" s="1407" t="s">
        <v>29296</v>
      </c>
      <c r="C6507" s="1408">
        <v>81500</v>
      </c>
      <c r="D6507" s="1408">
        <v>0</v>
      </c>
      <c r="E6507" s="1409">
        <v>1469288.51</v>
      </c>
      <c r="F6507" s="1434"/>
      <c r="G6507" s="1653"/>
      <c r="H6507" s="1434"/>
      <c r="I6507" s="1434"/>
      <c r="J6507" s="1434"/>
      <c r="K6507" s="1434"/>
    </row>
    <row r="6508" spans="1:11" s="1358" customFormat="1" ht="22.5" customHeight="1">
      <c r="A6508" s="1407" t="s">
        <v>29047</v>
      </c>
      <c r="B6508" s="1407" t="s">
        <v>29297</v>
      </c>
      <c r="C6508" s="1408">
        <v>25000</v>
      </c>
      <c r="D6508" s="1408">
        <v>0</v>
      </c>
      <c r="E6508" s="1409">
        <v>1494288.51</v>
      </c>
      <c r="F6508" s="1434"/>
      <c r="G6508" s="1653"/>
      <c r="H6508" s="1434"/>
      <c r="I6508" s="1434"/>
      <c r="J6508" s="1434"/>
      <c r="K6508" s="1434"/>
    </row>
    <row r="6509" spans="1:11" s="1358" customFormat="1" ht="22.5" customHeight="1">
      <c r="A6509" s="1420" t="s">
        <v>29048</v>
      </c>
      <c r="B6509" s="1420" t="s">
        <v>29298</v>
      </c>
      <c r="C6509" s="1421">
        <v>50000</v>
      </c>
      <c r="D6509" s="1421">
        <v>0</v>
      </c>
      <c r="E6509" s="1409">
        <v>1544288.51</v>
      </c>
      <c r="F6509" s="1434"/>
      <c r="G6509" s="1653"/>
      <c r="H6509" s="1434"/>
      <c r="I6509" s="1434"/>
      <c r="J6509" s="1434"/>
      <c r="K6509" s="1434"/>
    </row>
    <row r="6510" spans="1:11" s="849" customFormat="1" ht="22.5" customHeight="1">
      <c r="A6510" s="1051" t="s">
        <v>29049</v>
      </c>
      <c r="B6510" s="1051" t="s">
        <v>8478</v>
      </c>
      <c r="C6510" s="1050">
        <v>0</v>
      </c>
      <c r="D6510" s="1050">
        <v>13136.1</v>
      </c>
      <c r="E6510" s="1406">
        <v>1531152.41</v>
      </c>
      <c r="F6510" s="1545"/>
      <c r="G6510" s="1661"/>
      <c r="H6510" s="1545"/>
      <c r="I6510" s="1545"/>
      <c r="J6510" s="1545"/>
      <c r="K6510" s="1545"/>
    </row>
    <row r="6511" spans="1:11" s="849" customFormat="1" ht="22.5" customHeight="1">
      <c r="A6511" s="1051" t="s">
        <v>29050</v>
      </c>
      <c r="B6511" s="1051" t="s">
        <v>8478</v>
      </c>
      <c r="C6511" s="1050">
        <v>0</v>
      </c>
      <c r="D6511" s="1050">
        <v>13136.1</v>
      </c>
      <c r="E6511" s="1406">
        <v>1518016.31</v>
      </c>
      <c r="F6511" s="1545"/>
      <c r="G6511" s="1661"/>
      <c r="H6511" s="1545"/>
      <c r="I6511" s="1545"/>
      <c r="J6511" s="1545"/>
      <c r="K6511" s="1545"/>
    </row>
    <row r="6512" spans="1:11" s="1358" customFormat="1" ht="22.5" customHeight="1">
      <c r="A6512" s="1407" t="s">
        <v>29051</v>
      </c>
      <c r="B6512" s="1407" t="s">
        <v>29299</v>
      </c>
      <c r="C6512" s="1408">
        <v>30000</v>
      </c>
      <c r="D6512" s="1408">
        <v>0</v>
      </c>
      <c r="E6512" s="1409">
        <v>1548016.31</v>
      </c>
      <c r="F6512" s="1434"/>
      <c r="G6512" s="1653"/>
      <c r="H6512" s="1434"/>
      <c r="I6512" s="1434"/>
      <c r="J6512" s="1434"/>
      <c r="K6512" s="1434"/>
    </row>
    <row r="6513" spans="1:11" s="1358" customFormat="1" ht="22.5" customHeight="1">
      <c r="A6513" s="1407" t="s">
        <v>29052</v>
      </c>
      <c r="B6513" s="1407" t="s">
        <v>29300</v>
      </c>
      <c r="C6513" s="1408">
        <v>35000</v>
      </c>
      <c r="D6513" s="1408">
        <v>0</v>
      </c>
      <c r="E6513" s="1409">
        <v>1583016.31</v>
      </c>
      <c r="F6513" s="1434"/>
      <c r="G6513" s="1653"/>
      <c r="H6513" s="1434"/>
      <c r="I6513" s="1434"/>
      <c r="J6513" s="1434"/>
      <c r="K6513" s="1434"/>
    </row>
    <row r="6514" spans="1:11" s="1358" customFormat="1" ht="22.5" customHeight="1">
      <c r="A6514" s="1407" t="s">
        <v>29053</v>
      </c>
      <c r="B6514" s="1407" t="s">
        <v>29301</v>
      </c>
      <c r="C6514" s="1408">
        <v>35000</v>
      </c>
      <c r="D6514" s="1408">
        <v>0</v>
      </c>
      <c r="E6514" s="1409">
        <v>1618016.31</v>
      </c>
      <c r="F6514" s="1434"/>
      <c r="G6514" s="1653"/>
      <c r="H6514" s="1434"/>
      <c r="I6514" s="1434"/>
      <c r="J6514" s="1434"/>
      <c r="K6514" s="1434"/>
    </row>
    <row r="6515" spans="1:11" s="1781" customFormat="1" ht="22.5" customHeight="1">
      <c r="A6515" s="1778" t="s">
        <v>29054</v>
      </c>
      <c r="B6515" s="1778" t="s">
        <v>29302</v>
      </c>
      <c r="C6515" s="1779">
        <v>10000</v>
      </c>
      <c r="D6515" s="1779">
        <v>0</v>
      </c>
      <c r="E6515" s="1787">
        <v>1628016.31</v>
      </c>
      <c r="F6515" s="1780" t="s">
        <v>29507</v>
      </c>
      <c r="G6515" s="1785"/>
      <c r="H6515" s="1780"/>
      <c r="I6515" s="1780"/>
      <c r="J6515" s="1780"/>
      <c r="K6515" s="1780"/>
    </row>
    <row r="6516" spans="1:11" s="1358" customFormat="1" ht="22.5" customHeight="1">
      <c r="A6516" s="1407" t="s">
        <v>29055</v>
      </c>
      <c r="B6516" s="1407" t="s">
        <v>29303</v>
      </c>
      <c r="C6516" s="1408">
        <v>35000</v>
      </c>
      <c r="D6516" s="1408">
        <v>0</v>
      </c>
      <c r="E6516" s="1409">
        <v>1663016.31</v>
      </c>
      <c r="F6516" s="1434"/>
      <c r="G6516" s="1653"/>
      <c r="H6516" s="1434"/>
      <c r="I6516" s="1434"/>
      <c r="J6516" s="1434"/>
      <c r="K6516" s="1434"/>
    </row>
    <row r="6517" spans="1:11" s="1358" customFormat="1" ht="22.5" customHeight="1">
      <c r="A6517" s="1407" t="s">
        <v>29056</v>
      </c>
      <c r="B6517" s="1407" t="s">
        <v>29304</v>
      </c>
      <c r="C6517" s="1408">
        <v>42000</v>
      </c>
      <c r="D6517" s="1408">
        <v>0</v>
      </c>
      <c r="E6517" s="1409">
        <v>1705016.31</v>
      </c>
      <c r="F6517" s="1434"/>
      <c r="G6517" s="1653"/>
      <c r="H6517" s="1434"/>
      <c r="I6517" s="1434"/>
      <c r="J6517" s="1434"/>
      <c r="K6517" s="1434"/>
    </row>
    <row r="6518" spans="1:11" s="849" customFormat="1" ht="22.5" customHeight="1">
      <c r="A6518" s="1051" t="s">
        <v>29057</v>
      </c>
      <c r="B6518" s="1051" t="s">
        <v>27149</v>
      </c>
      <c r="C6518" s="1050">
        <v>0</v>
      </c>
      <c r="D6518" s="1050">
        <v>400</v>
      </c>
      <c r="E6518" s="1406">
        <v>1704616.31</v>
      </c>
      <c r="F6518" s="1545"/>
      <c r="G6518" s="1661"/>
      <c r="H6518" s="1545"/>
      <c r="I6518" s="1545"/>
      <c r="J6518" s="1545"/>
      <c r="K6518" s="1545"/>
    </row>
    <row r="6519" spans="1:11" s="1358" customFormat="1" ht="22.5" customHeight="1">
      <c r="A6519" s="1407" t="s">
        <v>29058</v>
      </c>
      <c r="B6519" s="1407" t="s">
        <v>29305</v>
      </c>
      <c r="C6519" s="1408">
        <v>30000</v>
      </c>
      <c r="D6519" s="1408">
        <v>0</v>
      </c>
      <c r="E6519" s="1409">
        <v>1734616.31</v>
      </c>
      <c r="F6519" s="1434"/>
      <c r="G6519" s="1653"/>
      <c r="H6519" s="1434"/>
      <c r="I6519" s="1434"/>
      <c r="J6519" s="1434"/>
      <c r="K6519" s="1434"/>
    </row>
    <row r="6520" spans="1:11" s="1358" customFormat="1" ht="22.5" customHeight="1">
      <c r="A6520" s="1407" t="s">
        <v>29059</v>
      </c>
      <c r="B6520" s="1407" t="s">
        <v>29306</v>
      </c>
      <c r="C6520" s="1408">
        <v>35000</v>
      </c>
      <c r="D6520" s="1408">
        <v>0</v>
      </c>
      <c r="E6520" s="1409">
        <v>1769616.31</v>
      </c>
      <c r="F6520" s="1434"/>
      <c r="G6520" s="1653"/>
      <c r="H6520" s="1434"/>
      <c r="I6520" s="1434"/>
      <c r="J6520" s="1434"/>
      <c r="K6520" s="1434"/>
    </row>
    <row r="6521" spans="1:11" s="1358" customFormat="1" ht="22.5" customHeight="1">
      <c r="A6521" s="1407" t="s">
        <v>29060</v>
      </c>
      <c r="B6521" s="1407" t="s">
        <v>29307</v>
      </c>
      <c r="C6521" s="1408">
        <v>75000</v>
      </c>
      <c r="D6521" s="1408">
        <v>0</v>
      </c>
      <c r="E6521" s="1409">
        <v>1844616.31</v>
      </c>
      <c r="F6521" s="1434"/>
      <c r="G6521" s="1653"/>
      <c r="H6521" s="1434"/>
      <c r="I6521" s="1434"/>
      <c r="J6521" s="1434"/>
      <c r="K6521" s="1434"/>
    </row>
    <row r="6522" spans="1:11" s="1358" customFormat="1" ht="22.5" customHeight="1">
      <c r="A6522" s="1407" t="s">
        <v>29061</v>
      </c>
      <c r="B6522" s="1407" t="s">
        <v>29308</v>
      </c>
      <c r="C6522" s="1408">
        <v>81500</v>
      </c>
      <c r="D6522" s="1408">
        <v>0</v>
      </c>
      <c r="E6522" s="1409">
        <v>1926116.31</v>
      </c>
      <c r="F6522" s="1434"/>
      <c r="G6522" s="1653"/>
      <c r="H6522" s="1434"/>
      <c r="I6522" s="1434"/>
      <c r="J6522" s="1434"/>
      <c r="K6522" s="1434"/>
    </row>
    <row r="6523" spans="1:11" s="849" customFormat="1" ht="22.5" customHeight="1">
      <c r="A6523" s="1051" t="s">
        <v>29062</v>
      </c>
      <c r="B6523" s="1051" t="s">
        <v>28771</v>
      </c>
      <c r="C6523" s="1050">
        <v>0</v>
      </c>
      <c r="D6523" s="1050">
        <v>26.88</v>
      </c>
      <c r="E6523" s="1406">
        <v>1926089.43</v>
      </c>
      <c r="F6523" s="1545"/>
      <c r="G6523" s="1661"/>
      <c r="H6523" s="1545"/>
      <c r="I6523" s="1545"/>
      <c r="J6523" s="1545"/>
      <c r="K6523" s="1545"/>
    </row>
    <row r="6524" spans="1:11" s="849" customFormat="1" ht="22.5" customHeight="1">
      <c r="A6524" s="1051" t="s">
        <v>29062</v>
      </c>
      <c r="B6524" s="1051" t="s">
        <v>29309</v>
      </c>
      <c r="C6524" s="1050">
        <v>0</v>
      </c>
      <c r="D6524" s="1050">
        <v>26.88</v>
      </c>
      <c r="E6524" s="1406">
        <v>1926062.55</v>
      </c>
      <c r="F6524" s="1545"/>
      <c r="G6524" s="1661"/>
      <c r="H6524" s="1545"/>
      <c r="I6524" s="1545"/>
      <c r="J6524" s="1545"/>
      <c r="K6524" s="1545"/>
    </row>
    <row r="6525" spans="1:11" s="849" customFormat="1" ht="22.5" customHeight="1">
      <c r="A6525" s="1051" t="s">
        <v>29062</v>
      </c>
      <c r="B6525" s="1051" t="s">
        <v>29310</v>
      </c>
      <c r="C6525" s="1050">
        <v>0</v>
      </c>
      <c r="D6525" s="1050">
        <v>53.75</v>
      </c>
      <c r="E6525" s="1406">
        <v>1926008.8</v>
      </c>
      <c r="F6525" s="1545"/>
      <c r="G6525" s="1661"/>
      <c r="H6525" s="1545"/>
      <c r="I6525" s="1545"/>
      <c r="J6525" s="1545"/>
      <c r="K6525" s="1545"/>
    </row>
    <row r="6526" spans="1:11" s="849" customFormat="1" ht="22.5" customHeight="1">
      <c r="A6526" s="1051" t="s">
        <v>29062</v>
      </c>
      <c r="B6526" s="1051" t="s">
        <v>28776</v>
      </c>
      <c r="C6526" s="1050">
        <v>0</v>
      </c>
      <c r="D6526" s="1050">
        <v>10000</v>
      </c>
      <c r="E6526" s="1406">
        <v>1916008.8</v>
      </c>
      <c r="F6526" s="1545"/>
      <c r="G6526" s="1661"/>
      <c r="H6526" s="1545"/>
      <c r="I6526" s="1545"/>
      <c r="J6526" s="1545"/>
      <c r="K6526" s="1545"/>
    </row>
    <row r="6527" spans="1:11" s="849" customFormat="1" ht="22.5" customHeight="1">
      <c r="A6527" s="1051" t="s">
        <v>29062</v>
      </c>
      <c r="B6527" s="1051" t="s">
        <v>29311</v>
      </c>
      <c r="C6527" s="1050">
        <v>0</v>
      </c>
      <c r="D6527" s="1050">
        <v>23000</v>
      </c>
      <c r="E6527" s="1406">
        <v>1893008.8</v>
      </c>
      <c r="F6527" s="1545"/>
      <c r="G6527" s="1661"/>
      <c r="H6527" s="1545"/>
      <c r="I6527" s="1545"/>
      <c r="J6527" s="1545"/>
      <c r="K6527" s="1545"/>
    </row>
    <row r="6528" spans="1:11" s="849" customFormat="1" ht="22.5" customHeight="1">
      <c r="A6528" s="1051" t="s">
        <v>29062</v>
      </c>
      <c r="B6528" s="1051" t="s">
        <v>29312</v>
      </c>
      <c r="C6528" s="1050">
        <v>0</v>
      </c>
      <c r="D6528" s="1050">
        <v>429125</v>
      </c>
      <c r="E6528" s="1406">
        <v>1463883.8</v>
      </c>
      <c r="F6528" s="1545"/>
      <c r="G6528" s="1661"/>
      <c r="H6528" s="1545"/>
      <c r="I6528" s="1545"/>
      <c r="J6528" s="1545"/>
      <c r="K6528" s="1545"/>
    </row>
    <row r="6529" spans="1:11" s="849" customFormat="1" ht="22.5" customHeight="1">
      <c r="A6529" s="1051" t="s">
        <v>29062</v>
      </c>
      <c r="B6529" s="1051" t="s">
        <v>29313</v>
      </c>
      <c r="C6529" s="1050">
        <v>0</v>
      </c>
      <c r="D6529" s="1050">
        <v>1200000</v>
      </c>
      <c r="E6529" s="1406">
        <v>263883.8</v>
      </c>
      <c r="F6529" s="1545"/>
      <c r="G6529" s="1661"/>
      <c r="H6529" s="1545"/>
      <c r="I6529" s="1545"/>
      <c r="J6529" s="1545"/>
      <c r="K6529" s="1545"/>
    </row>
    <row r="6530" spans="1:11" s="1358" customFormat="1" ht="22.5" customHeight="1">
      <c r="A6530" s="1407" t="s">
        <v>29063</v>
      </c>
      <c r="B6530" s="1407" t="s">
        <v>29314</v>
      </c>
      <c r="C6530" s="1408">
        <v>30000</v>
      </c>
      <c r="D6530" s="1408">
        <v>0</v>
      </c>
      <c r="E6530" s="1409">
        <v>293883.8</v>
      </c>
      <c r="F6530" s="1434"/>
      <c r="G6530" s="1653"/>
      <c r="H6530" s="1434"/>
      <c r="I6530" s="1434"/>
      <c r="J6530" s="1434"/>
      <c r="K6530" s="1434"/>
    </row>
    <row r="6531" spans="1:11" s="1358" customFormat="1" ht="22.5" customHeight="1">
      <c r="A6531" s="1407" t="s">
        <v>29064</v>
      </c>
      <c r="B6531" s="1407" t="s">
        <v>29315</v>
      </c>
      <c r="C6531" s="1408">
        <v>35000</v>
      </c>
      <c r="D6531" s="1408">
        <v>0</v>
      </c>
      <c r="E6531" s="1409">
        <v>328883.8</v>
      </c>
      <c r="F6531" s="1434"/>
      <c r="G6531" s="1653"/>
      <c r="H6531" s="1434"/>
      <c r="I6531" s="1434"/>
      <c r="J6531" s="1434"/>
      <c r="K6531" s="1434"/>
    </row>
    <row r="6532" spans="1:11" s="1358" customFormat="1" ht="22.5" customHeight="1">
      <c r="A6532" s="1407" t="s">
        <v>29065</v>
      </c>
      <c r="B6532" s="1407" t="s">
        <v>29316</v>
      </c>
      <c r="C6532" s="1408">
        <v>68750</v>
      </c>
      <c r="D6532" s="1408">
        <v>0</v>
      </c>
      <c r="E6532" s="1409">
        <v>397633.8</v>
      </c>
      <c r="F6532" s="1434"/>
      <c r="G6532" s="1653"/>
      <c r="H6532" s="1434"/>
      <c r="I6532" s="1434"/>
      <c r="J6532" s="1434"/>
      <c r="K6532" s="1434"/>
    </row>
    <row r="6533" spans="1:11" s="1781" customFormat="1" ht="22.5" customHeight="1">
      <c r="A6533" s="1778" t="s">
        <v>29066</v>
      </c>
      <c r="B6533" s="1778" t="s">
        <v>29317</v>
      </c>
      <c r="C6533" s="1779">
        <v>15000</v>
      </c>
      <c r="D6533" s="1779">
        <v>0</v>
      </c>
      <c r="E6533" s="1787">
        <v>412633.8</v>
      </c>
      <c r="F6533" s="1780" t="s">
        <v>29507</v>
      </c>
      <c r="G6533" s="1785"/>
      <c r="H6533" s="1780"/>
      <c r="I6533" s="1780"/>
      <c r="J6533" s="1780"/>
      <c r="K6533" s="1780"/>
    </row>
    <row r="6534" spans="1:11" s="1358" customFormat="1" ht="22.5" customHeight="1">
      <c r="A6534" s="1407" t="s">
        <v>29067</v>
      </c>
      <c r="B6534" s="1407" t="s">
        <v>29318</v>
      </c>
      <c r="C6534" s="1408">
        <v>30000</v>
      </c>
      <c r="D6534" s="1408">
        <v>0</v>
      </c>
      <c r="E6534" s="1409">
        <v>442633.8</v>
      </c>
      <c r="F6534" s="1434"/>
      <c r="G6534" s="1653"/>
      <c r="H6534" s="1434"/>
      <c r="I6534" s="1434"/>
      <c r="J6534" s="1434"/>
      <c r="K6534" s="1434"/>
    </row>
    <row r="6535" spans="1:11" s="1358" customFormat="1" ht="22.5" customHeight="1">
      <c r="A6535" s="1407" t="s">
        <v>29068</v>
      </c>
      <c r="B6535" s="1407" t="s">
        <v>29319</v>
      </c>
      <c r="C6535" s="1408">
        <v>30000</v>
      </c>
      <c r="D6535" s="1408">
        <v>0</v>
      </c>
      <c r="E6535" s="1409">
        <v>472633.8</v>
      </c>
      <c r="F6535" s="1434"/>
      <c r="G6535" s="1653"/>
      <c r="H6535" s="1434"/>
      <c r="I6535" s="1434"/>
      <c r="J6535" s="1434"/>
      <c r="K6535" s="1434"/>
    </row>
    <row r="6536" spans="1:11" s="1358" customFormat="1" ht="22.5" customHeight="1">
      <c r="A6536" s="1407" t="s">
        <v>29069</v>
      </c>
      <c r="B6536" s="1407" t="s">
        <v>29320</v>
      </c>
      <c r="C6536" s="1408">
        <v>35000</v>
      </c>
      <c r="D6536" s="1408">
        <v>0</v>
      </c>
      <c r="E6536" s="1409">
        <v>507633.8</v>
      </c>
      <c r="F6536" s="1434"/>
      <c r="G6536" s="1653"/>
      <c r="H6536" s="1434"/>
      <c r="I6536" s="1434"/>
      <c r="J6536" s="1434"/>
      <c r="K6536" s="1434"/>
    </row>
    <row r="6537" spans="1:11" s="1358" customFormat="1" ht="22.5" customHeight="1">
      <c r="A6537" s="1407" t="s">
        <v>29070</v>
      </c>
      <c r="B6537" s="1407" t="s">
        <v>29321</v>
      </c>
      <c r="C6537" s="1408">
        <v>40000</v>
      </c>
      <c r="D6537" s="1408">
        <v>0</v>
      </c>
      <c r="E6537" s="1409">
        <v>547633.80000000005</v>
      </c>
      <c r="F6537" s="1434"/>
      <c r="G6537" s="1653"/>
      <c r="H6537" s="1434"/>
      <c r="I6537" s="1434"/>
      <c r="J6537" s="1434"/>
      <c r="K6537" s="1434"/>
    </row>
    <row r="6538" spans="1:11" s="1358" customFormat="1" ht="22.5" customHeight="1">
      <c r="A6538" s="1407" t="s">
        <v>29071</v>
      </c>
      <c r="B6538" s="1407" t="s">
        <v>29322</v>
      </c>
      <c r="C6538" s="1408">
        <v>60000</v>
      </c>
      <c r="D6538" s="1408">
        <v>0</v>
      </c>
      <c r="E6538" s="1409">
        <v>607633.80000000005</v>
      </c>
      <c r="F6538" s="1434"/>
      <c r="G6538" s="1653"/>
      <c r="H6538" s="1434"/>
      <c r="I6538" s="1434"/>
      <c r="J6538" s="1434"/>
      <c r="K6538" s="1434"/>
    </row>
    <row r="6539" spans="1:11" s="1358" customFormat="1" ht="22.5" customHeight="1">
      <c r="A6539" s="1407" t="s">
        <v>29072</v>
      </c>
      <c r="B6539" s="1407" t="s">
        <v>25795</v>
      </c>
      <c r="C6539" s="1408">
        <v>20000</v>
      </c>
      <c r="D6539" s="1408">
        <v>0</v>
      </c>
      <c r="E6539" s="1409">
        <v>627633.80000000005</v>
      </c>
      <c r="F6539" s="1434"/>
      <c r="G6539" s="1653"/>
      <c r="H6539" s="1434"/>
      <c r="I6539" s="1434"/>
      <c r="J6539" s="1434"/>
      <c r="K6539" s="1434"/>
    </row>
    <row r="6540" spans="1:11" s="1358" customFormat="1" ht="22.5" customHeight="1">
      <c r="A6540" s="1407" t="s">
        <v>29073</v>
      </c>
      <c r="B6540" s="1407" t="s">
        <v>29323</v>
      </c>
      <c r="C6540" s="1408">
        <v>40000</v>
      </c>
      <c r="D6540" s="1408">
        <v>0</v>
      </c>
      <c r="E6540" s="1409">
        <v>667633.80000000005</v>
      </c>
      <c r="F6540" s="1434"/>
      <c r="G6540" s="1653"/>
      <c r="H6540" s="1434"/>
      <c r="I6540" s="1434"/>
      <c r="J6540" s="1434"/>
      <c r="K6540" s="1434"/>
    </row>
    <row r="6541" spans="1:11" s="1358" customFormat="1" ht="22.5" customHeight="1">
      <c r="A6541" s="1407" t="s">
        <v>29074</v>
      </c>
      <c r="B6541" s="1407" t="s">
        <v>29324</v>
      </c>
      <c r="C6541" s="1408">
        <v>55000</v>
      </c>
      <c r="D6541" s="1408">
        <v>0</v>
      </c>
      <c r="E6541" s="1409">
        <v>722633.8</v>
      </c>
      <c r="F6541" s="1434" t="s">
        <v>29508</v>
      </c>
      <c r="G6541" s="1653"/>
      <c r="H6541" s="1434"/>
      <c r="I6541" s="1434"/>
      <c r="J6541" s="1434"/>
      <c r="K6541" s="1434"/>
    </row>
    <row r="6542" spans="1:11" s="1781" customFormat="1" ht="22.5" customHeight="1">
      <c r="A6542" s="1778" t="s">
        <v>29075</v>
      </c>
      <c r="B6542" s="1778" t="s">
        <v>29325</v>
      </c>
      <c r="C6542" s="1779">
        <v>15000</v>
      </c>
      <c r="D6542" s="1779">
        <v>0</v>
      </c>
      <c r="E6542" s="1787">
        <v>737633.8</v>
      </c>
      <c r="F6542" s="1780" t="s">
        <v>29507</v>
      </c>
      <c r="G6542" s="1785"/>
      <c r="H6542" s="1780"/>
      <c r="I6542" s="1780"/>
      <c r="J6542" s="1780"/>
      <c r="K6542" s="1780"/>
    </row>
    <row r="6543" spans="1:11" s="1781" customFormat="1" ht="22.5" customHeight="1">
      <c r="A6543" s="1778" t="s">
        <v>29076</v>
      </c>
      <c r="B6543" s="1778" t="s">
        <v>29326</v>
      </c>
      <c r="C6543" s="1779">
        <v>15000.1</v>
      </c>
      <c r="D6543" s="1779">
        <v>0</v>
      </c>
      <c r="E6543" s="1787">
        <v>752633.9</v>
      </c>
      <c r="F6543" s="1780" t="s">
        <v>29507</v>
      </c>
      <c r="G6543" s="1785"/>
      <c r="H6543" s="1780"/>
      <c r="I6543" s="1780"/>
      <c r="J6543" s="1780"/>
      <c r="K6543" s="1780"/>
    </row>
    <row r="6544" spans="1:11" s="1358" customFormat="1" ht="22.5" customHeight="1">
      <c r="A6544" s="1407" t="s">
        <v>29077</v>
      </c>
      <c r="B6544" s="1407" t="s">
        <v>29327</v>
      </c>
      <c r="C6544" s="1408">
        <v>25000</v>
      </c>
      <c r="D6544" s="1408">
        <v>0</v>
      </c>
      <c r="E6544" s="1409">
        <v>777633.9</v>
      </c>
      <c r="F6544" s="1434"/>
      <c r="G6544" s="1653"/>
      <c r="H6544" s="1434"/>
      <c r="I6544" s="1434"/>
      <c r="J6544" s="1434"/>
      <c r="K6544" s="1434"/>
    </row>
    <row r="6545" spans="1:11" s="1358" customFormat="1" ht="22.5" customHeight="1">
      <c r="A6545" s="1407" t="s">
        <v>29078</v>
      </c>
      <c r="B6545" s="1407" t="s">
        <v>29328</v>
      </c>
      <c r="C6545" s="1408">
        <v>25000</v>
      </c>
      <c r="D6545" s="1408">
        <v>0</v>
      </c>
      <c r="E6545" s="1409">
        <v>802633.9</v>
      </c>
      <c r="F6545" s="1434"/>
      <c r="G6545" s="1653"/>
      <c r="H6545" s="1434"/>
      <c r="I6545" s="1434"/>
      <c r="J6545" s="1434"/>
      <c r="K6545" s="1434"/>
    </row>
    <row r="6546" spans="1:11" s="1358" customFormat="1" ht="22.5" customHeight="1">
      <c r="A6546" s="1407" t="s">
        <v>29079</v>
      </c>
      <c r="B6546" s="1407" t="s">
        <v>29329</v>
      </c>
      <c r="C6546" s="1408">
        <v>25000</v>
      </c>
      <c r="D6546" s="1408">
        <v>0</v>
      </c>
      <c r="E6546" s="1409">
        <v>827633.9</v>
      </c>
      <c r="F6546" s="1434"/>
      <c r="G6546" s="1653"/>
      <c r="H6546" s="1434"/>
      <c r="I6546" s="1434"/>
      <c r="J6546" s="1434"/>
      <c r="K6546" s="1434"/>
    </row>
    <row r="6547" spans="1:11" s="1358" customFormat="1" ht="22.5" customHeight="1">
      <c r="A6547" s="1407" t="s">
        <v>29080</v>
      </c>
      <c r="B6547" s="1407" t="s">
        <v>29330</v>
      </c>
      <c r="C6547" s="1408">
        <v>25000</v>
      </c>
      <c r="D6547" s="1408">
        <v>0</v>
      </c>
      <c r="E6547" s="1409">
        <v>852633.9</v>
      </c>
      <c r="F6547" s="1434"/>
      <c r="G6547" s="1653"/>
      <c r="H6547" s="1434"/>
      <c r="I6547" s="1434"/>
      <c r="J6547" s="1434"/>
      <c r="K6547" s="1434"/>
    </row>
    <row r="6548" spans="1:11" s="1358" customFormat="1" ht="22.5" customHeight="1">
      <c r="A6548" s="1407" t="s">
        <v>29081</v>
      </c>
      <c r="B6548" s="1407" t="s">
        <v>29331</v>
      </c>
      <c r="C6548" s="1408">
        <v>35000</v>
      </c>
      <c r="D6548" s="1408">
        <v>0</v>
      </c>
      <c r="E6548" s="1409">
        <v>887633.9</v>
      </c>
      <c r="F6548" s="1434"/>
      <c r="G6548" s="1653"/>
      <c r="H6548" s="1434"/>
      <c r="I6548" s="1434"/>
      <c r="J6548" s="1434"/>
      <c r="K6548" s="1434"/>
    </row>
    <row r="6549" spans="1:11" s="1358" customFormat="1" ht="22.5" customHeight="1">
      <c r="A6549" s="1407" t="s">
        <v>29082</v>
      </c>
      <c r="B6549" s="1407" t="s">
        <v>29332</v>
      </c>
      <c r="C6549" s="1408">
        <v>60000</v>
      </c>
      <c r="D6549" s="1408">
        <v>0</v>
      </c>
      <c r="E6549" s="1409">
        <v>947633.9</v>
      </c>
      <c r="F6549" s="1434"/>
      <c r="G6549" s="1653"/>
      <c r="H6549" s="1434"/>
      <c r="I6549" s="1434"/>
      <c r="J6549" s="1434"/>
      <c r="K6549" s="1434"/>
    </row>
    <row r="6550" spans="1:11" s="1358" customFormat="1" ht="22.5" customHeight="1">
      <c r="A6550" s="1407" t="s">
        <v>29083</v>
      </c>
      <c r="B6550" s="1407" t="s">
        <v>29333</v>
      </c>
      <c r="C6550" s="1408">
        <v>65000</v>
      </c>
      <c r="D6550" s="1408">
        <v>0</v>
      </c>
      <c r="E6550" s="1409">
        <v>1012633.9</v>
      </c>
      <c r="F6550" s="1434"/>
      <c r="G6550" s="1653"/>
      <c r="H6550" s="1434"/>
      <c r="I6550" s="1434"/>
      <c r="J6550" s="1434"/>
      <c r="K6550" s="1434"/>
    </row>
    <row r="6551" spans="1:11" s="1358" customFormat="1" ht="22.5" customHeight="1">
      <c r="A6551" s="1407" t="s">
        <v>29084</v>
      </c>
      <c r="B6551" s="1407" t="s">
        <v>29334</v>
      </c>
      <c r="C6551" s="1408">
        <v>85000</v>
      </c>
      <c r="D6551" s="1408">
        <v>0</v>
      </c>
      <c r="E6551" s="1409">
        <v>1097633.8999999999</v>
      </c>
      <c r="F6551" s="1434"/>
      <c r="G6551" s="1653"/>
      <c r="H6551" s="1434"/>
      <c r="I6551" s="1434"/>
      <c r="J6551" s="1434"/>
      <c r="K6551" s="1434"/>
    </row>
    <row r="6552" spans="1:11" s="1358" customFormat="1" ht="22.5" customHeight="1">
      <c r="A6552" s="1407" t="s">
        <v>29085</v>
      </c>
      <c r="B6552" s="1407" t="s">
        <v>29335</v>
      </c>
      <c r="C6552" s="1408">
        <v>25000</v>
      </c>
      <c r="D6552" s="1408">
        <v>0</v>
      </c>
      <c r="E6552" s="1409">
        <v>1122633.8999999999</v>
      </c>
      <c r="F6552" s="1434"/>
      <c r="G6552" s="1653"/>
      <c r="H6552" s="1434"/>
      <c r="I6552" s="1434"/>
      <c r="J6552" s="1434"/>
      <c r="K6552" s="1434"/>
    </row>
    <row r="6553" spans="1:11" s="1358" customFormat="1" ht="22.5" customHeight="1">
      <c r="A6553" s="1407" t="s">
        <v>29086</v>
      </c>
      <c r="B6553" s="1407" t="s">
        <v>29336</v>
      </c>
      <c r="C6553" s="1408">
        <v>25000</v>
      </c>
      <c r="D6553" s="1408">
        <v>0</v>
      </c>
      <c r="E6553" s="1409">
        <v>1147633.8999999999</v>
      </c>
      <c r="F6553" s="1434"/>
      <c r="G6553" s="1653"/>
      <c r="H6553" s="1434"/>
      <c r="I6553" s="1434"/>
      <c r="J6553" s="1434"/>
      <c r="K6553" s="1434"/>
    </row>
    <row r="6554" spans="1:11" s="1358" customFormat="1" ht="22.5" customHeight="1">
      <c r="A6554" s="1407" t="s">
        <v>29087</v>
      </c>
      <c r="B6554" s="1407" t="s">
        <v>29337</v>
      </c>
      <c r="C6554" s="1408">
        <v>30000</v>
      </c>
      <c r="D6554" s="1408">
        <v>0</v>
      </c>
      <c r="E6554" s="1409">
        <v>1177633.8999999999</v>
      </c>
      <c r="F6554" s="1434"/>
      <c r="G6554" s="1653"/>
      <c r="H6554" s="1434"/>
      <c r="I6554" s="1434"/>
      <c r="J6554" s="1434"/>
      <c r="K6554" s="1434"/>
    </row>
    <row r="6555" spans="1:11" s="1358" customFormat="1" ht="22.5" customHeight="1">
      <c r="A6555" s="1407" t="s">
        <v>29088</v>
      </c>
      <c r="B6555" s="1407" t="s">
        <v>29338</v>
      </c>
      <c r="C6555" s="1408">
        <v>60000</v>
      </c>
      <c r="D6555" s="1408">
        <v>0</v>
      </c>
      <c r="E6555" s="1409">
        <v>1237633.8999999999</v>
      </c>
      <c r="F6555" s="1434"/>
      <c r="G6555" s="1653"/>
      <c r="H6555" s="1434"/>
      <c r="I6555" s="1434"/>
      <c r="J6555" s="1434"/>
      <c r="K6555" s="1434"/>
    </row>
    <row r="6556" spans="1:11" s="849" customFormat="1" ht="22.5" customHeight="1">
      <c r="A6556" s="1051" t="s">
        <v>29089</v>
      </c>
      <c r="B6556" s="1051" t="s">
        <v>27149</v>
      </c>
      <c r="C6556" s="1050">
        <v>0</v>
      </c>
      <c r="D6556" s="1050">
        <v>1350</v>
      </c>
      <c r="E6556" s="1406">
        <v>1236283.8999999999</v>
      </c>
      <c r="F6556" s="1545"/>
      <c r="G6556" s="1661"/>
      <c r="H6556" s="1545"/>
      <c r="I6556" s="1545"/>
      <c r="J6556" s="1545"/>
      <c r="K6556" s="1545"/>
    </row>
    <row r="6557" spans="1:11" s="1358" customFormat="1" ht="22.5" customHeight="1">
      <c r="A6557" s="1407" t="s">
        <v>29090</v>
      </c>
      <c r="B6557" s="1407" t="s">
        <v>29339</v>
      </c>
      <c r="C6557" s="1408">
        <v>30000</v>
      </c>
      <c r="D6557" s="1408">
        <v>0</v>
      </c>
      <c r="E6557" s="1409">
        <v>1266283.8999999999</v>
      </c>
      <c r="F6557" s="1434"/>
      <c r="G6557" s="1653"/>
      <c r="H6557" s="1434"/>
      <c r="I6557" s="1434"/>
      <c r="J6557" s="1434"/>
      <c r="K6557" s="1434"/>
    </row>
    <row r="6558" spans="1:11" s="1358" customFormat="1" ht="22.5" customHeight="1">
      <c r="A6558" s="1407" t="s">
        <v>29091</v>
      </c>
      <c r="B6558" s="1407" t="s">
        <v>29340</v>
      </c>
      <c r="C6558" s="1408">
        <v>35000</v>
      </c>
      <c r="D6558" s="1408">
        <v>0</v>
      </c>
      <c r="E6558" s="1409">
        <v>1301283.8999999999</v>
      </c>
      <c r="F6558" s="1434"/>
      <c r="G6558" s="1653"/>
      <c r="H6558" s="1434"/>
      <c r="I6558" s="1434"/>
      <c r="J6558" s="1434"/>
      <c r="K6558" s="1434"/>
    </row>
    <row r="6559" spans="1:11" s="1358" customFormat="1" ht="22.5" customHeight="1">
      <c r="A6559" s="1407" t="s">
        <v>29092</v>
      </c>
      <c r="B6559" s="1407" t="s">
        <v>29341</v>
      </c>
      <c r="C6559" s="1408">
        <v>38000</v>
      </c>
      <c r="D6559" s="1408">
        <v>0</v>
      </c>
      <c r="E6559" s="1409">
        <v>1339283.8999999999</v>
      </c>
      <c r="F6559" s="1434"/>
      <c r="G6559" s="1653"/>
      <c r="H6559" s="1434"/>
      <c r="I6559" s="1434"/>
      <c r="J6559" s="1434"/>
      <c r="K6559" s="1434"/>
    </row>
    <row r="6560" spans="1:11" s="1358" customFormat="1" ht="22.5" customHeight="1">
      <c r="A6560" s="1407" t="s">
        <v>29093</v>
      </c>
      <c r="B6560" s="1407" t="s">
        <v>29342</v>
      </c>
      <c r="C6560" s="1408">
        <v>45000</v>
      </c>
      <c r="D6560" s="1408">
        <v>0</v>
      </c>
      <c r="E6560" s="1409">
        <v>1384283.9</v>
      </c>
      <c r="F6560" s="1780" t="s">
        <v>29509</v>
      </c>
      <c r="G6560" s="1653"/>
      <c r="H6560" s="1434"/>
      <c r="I6560" s="1434"/>
      <c r="J6560" s="1434"/>
      <c r="K6560" s="1434"/>
    </row>
    <row r="6561" spans="1:11" s="1358" customFormat="1" ht="22.5" customHeight="1">
      <c r="A6561" s="1407" t="s">
        <v>29094</v>
      </c>
      <c r="B6561" s="1407" t="s">
        <v>29343</v>
      </c>
      <c r="C6561" s="1408">
        <v>10000</v>
      </c>
      <c r="D6561" s="1408">
        <v>0</v>
      </c>
      <c r="E6561" s="1409">
        <v>1394283.9</v>
      </c>
      <c r="F6561" s="1434"/>
      <c r="G6561" s="1653"/>
      <c r="H6561" s="1434"/>
      <c r="I6561" s="1434"/>
      <c r="J6561" s="1434"/>
      <c r="K6561" s="1434"/>
    </row>
    <row r="6562" spans="1:11" s="1358" customFormat="1" ht="22.5" customHeight="1">
      <c r="A6562" s="1407" t="s">
        <v>29095</v>
      </c>
      <c r="B6562" s="1407" t="s">
        <v>29344</v>
      </c>
      <c r="C6562" s="1408">
        <v>10000</v>
      </c>
      <c r="D6562" s="1408">
        <v>0</v>
      </c>
      <c r="E6562" s="1409">
        <v>1404283.9</v>
      </c>
      <c r="F6562" s="1434"/>
      <c r="G6562" s="1653"/>
      <c r="H6562" s="1434"/>
      <c r="I6562" s="1434"/>
      <c r="J6562" s="1434"/>
      <c r="K6562" s="1434"/>
    </row>
    <row r="6563" spans="1:11" s="1358" customFormat="1" ht="22.5" customHeight="1">
      <c r="A6563" s="1407" t="s">
        <v>29096</v>
      </c>
      <c r="B6563" s="1407" t="s">
        <v>29345</v>
      </c>
      <c r="C6563" s="1408">
        <v>15000</v>
      </c>
      <c r="D6563" s="1408">
        <v>0</v>
      </c>
      <c r="E6563" s="1409">
        <v>1419283.9</v>
      </c>
      <c r="F6563" s="1434"/>
      <c r="G6563" s="1653"/>
      <c r="H6563" s="1434"/>
      <c r="I6563" s="1434"/>
      <c r="J6563" s="1434"/>
      <c r="K6563" s="1434"/>
    </row>
    <row r="6564" spans="1:11" s="1358" customFormat="1" ht="22.5" customHeight="1">
      <c r="A6564" s="1407" t="s">
        <v>29097</v>
      </c>
      <c r="B6564" s="1407" t="s">
        <v>28881</v>
      </c>
      <c r="C6564" s="1408">
        <v>20000</v>
      </c>
      <c r="D6564" s="1408">
        <v>0</v>
      </c>
      <c r="E6564" s="1409">
        <v>1439283.9</v>
      </c>
      <c r="F6564" s="1434"/>
      <c r="G6564" s="1653"/>
      <c r="H6564" s="1434"/>
      <c r="I6564" s="1434"/>
      <c r="J6564" s="1434"/>
      <c r="K6564" s="1434"/>
    </row>
    <row r="6565" spans="1:11" s="1358" customFormat="1" ht="22.5" customHeight="1">
      <c r="A6565" s="1407" t="s">
        <v>29098</v>
      </c>
      <c r="B6565" s="1407" t="s">
        <v>29346</v>
      </c>
      <c r="C6565" s="1408">
        <v>45000</v>
      </c>
      <c r="D6565" s="1408">
        <v>0</v>
      </c>
      <c r="E6565" s="1409">
        <v>1484283.9</v>
      </c>
      <c r="F6565" s="1434"/>
      <c r="G6565" s="1653"/>
      <c r="H6565" s="1434"/>
      <c r="I6565" s="1434"/>
      <c r="J6565" s="1434"/>
      <c r="K6565" s="1434"/>
    </row>
    <row r="6566" spans="1:11" s="1358" customFormat="1" ht="22.5" customHeight="1">
      <c r="A6566" s="1407" t="s">
        <v>29099</v>
      </c>
      <c r="B6566" s="1407" t="s">
        <v>29347</v>
      </c>
      <c r="C6566" s="1408">
        <v>60000</v>
      </c>
      <c r="D6566" s="1408">
        <v>0</v>
      </c>
      <c r="E6566" s="1409">
        <v>1544283.9</v>
      </c>
      <c r="F6566" s="1434"/>
      <c r="G6566" s="1653"/>
      <c r="H6566" s="1434"/>
      <c r="I6566" s="1434"/>
      <c r="J6566" s="1434"/>
      <c r="K6566" s="1434"/>
    </row>
    <row r="6567" spans="1:11" s="1358" customFormat="1" ht="22.5" customHeight="1">
      <c r="A6567" s="1407" t="s">
        <v>29100</v>
      </c>
      <c r="B6567" s="1407" t="s">
        <v>29348</v>
      </c>
      <c r="C6567" s="1408">
        <v>68750</v>
      </c>
      <c r="D6567" s="1408">
        <v>0</v>
      </c>
      <c r="E6567" s="1409">
        <v>1613033.9</v>
      </c>
      <c r="F6567" s="1434"/>
      <c r="G6567" s="1653"/>
      <c r="H6567" s="1434"/>
      <c r="I6567" s="1434"/>
      <c r="J6567" s="1434"/>
      <c r="K6567" s="1434"/>
    </row>
    <row r="6568" spans="1:11" s="1358" customFormat="1" ht="22.5" customHeight="1">
      <c r="A6568" s="1407" t="s">
        <v>29101</v>
      </c>
      <c r="B6568" s="1407" t="s">
        <v>29349</v>
      </c>
      <c r="C6568" s="1408">
        <v>70000</v>
      </c>
      <c r="D6568" s="1408">
        <v>0</v>
      </c>
      <c r="E6568" s="1409">
        <v>1683033.9</v>
      </c>
      <c r="F6568" s="1434"/>
      <c r="G6568" s="1653"/>
      <c r="H6568" s="1434"/>
      <c r="I6568" s="1434"/>
      <c r="J6568" s="1434"/>
      <c r="K6568" s="1434"/>
    </row>
    <row r="6569" spans="1:11" s="1358" customFormat="1" ht="22.5" customHeight="1">
      <c r="A6569" s="1407" t="s">
        <v>29102</v>
      </c>
      <c r="B6569" s="1407" t="s">
        <v>29350</v>
      </c>
      <c r="C6569" s="1408">
        <v>90000</v>
      </c>
      <c r="D6569" s="1408">
        <v>0</v>
      </c>
      <c r="E6569" s="1409">
        <v>1773033.9</v>
      </c>
      <c r="F6569" s="1434"/>
      <c r="G6569" s="1653"/>
      <c r="H6569" s="1434"/>
      <c r="I6569" s="1434"/>
      <c r="J6569" s="1434"/>
      <c r="K6569" s="1434"/>
    </row>
    <row r="6570" spans="1:11" s="1358" customFormat="1" ht="22.5" customHeight="1">
      <c r="A6570" s="1407" t="s">
        <v>29103</v>
      </c>
      <c r="B6570" s="1407" t="s">
        <v>29351</v>
      </c>
      <c r="C6570" s="1408">
        <v>5000</v>
      </c>
      <c r="D6570" s="1408">
        <v>0</v>
      </c>
      <c r="E6570" s="1409">
        <v>1778033.9</v>
      </c>
      <c r="F6570" s="1434"/>
      <c r="G6570" s="1653"/>
      <c r="H6570" s="1434"/>
      <c r="I6570" s="1434"/>
      <c r="J6570" s="1434"/>
      <c r="K6570" s="1434"/>
    </row>
    <row r="6571" spans="1:11" s="1358" customFormat="1" ht="22.5" customHeight="1">
      <c r="A6571" s="1407" t="s">
        <v>29104</v>
      </c>
      <c r="B6571" s="1407" t="s">
        <v>29352</v>
      </c>
      <c r="C6571" s="1408">
        <v>30000</v>
      </c>
      <c r="D6571" s="1408">
        <v>0</v>
      </c>
      <c r="E6571" s="1409">
        <v>1808033.9</v>
      </c>
      <c r="F6571" s="1434"/>
      <c r="G6571" s="1653"/>
      <c r="H6571" s="1434"/>
      <c r="I6571" s="1434"/>
      <c r="J6571" s="1434"/>
      <c r="K6571" s="1434"/>
    </row>
    <row r="6572" spans="1:11" s="1358" customFormat="1" ht="22.5" customHeight="1">
      <c r="A6572" s="1407" t="s">
        <v>29105</v>
      </c>
      <c r="B6572" s="1407" t="s">
        <v>29353</v>
      </c>
      <c r="C6572" s="1408">
        <v>35000</v>
      </c>
      <c r="D6572" s="1408">
        <v>0</v>
      </c>
      <c r="E6572" s="1409">
        <v>1843033.9</v>
      </c>
      <c r="F6572" s="1434"/>
      <c r="G6572" s="1653"/>
      <c r="H6572" s="1434"/>
      <c r="I6572" s="1434"/>
      <c r="J6572" s="1434"/>
      <c r="K6572" s="1434"/>
    </row>
    <row r="6573" spans="1:11" s="1358" customFormat="1" ht="22.5" customHeight="1">
      <c r="A6573" s="1407" t="s">
        <v>29106</v>
      </c>
      <c r="B6573" s="1407" t="s">
        <v>29354</v>
      </c>
      <c r="C6573" s="1408">
        <v>40000</v>
      </c>
      <c r="D6573" s="1408">
        <v>0</v>
      </c>
      <c r="E6573" s="1409">
        <v>1883033.9</v>
      </c>
      <c r="F6573" s="1434"/>
      <c r="G6573" s="1653"/>
      <c r="H6573" s="1434"/>
      <c r="I6573" s="1434"/>
      <c r="J6573" s="1434"/>
      <c r="K6573" s="1434"/>
    </row>
    <row r="6574" spans="1:11" s="1358" customFormat="1" ht="22.5" customHeight="1">
      <c r="A6574" s="1407" t="s">
        <v>29107</v>
      </c>
      <c r="B6574" s="1407" t="s">
        <v>29355</v>
      </c>
      <c r="C6574" s="1408">
        <v>40000</v>
      </c>
      <c r="D6574" s="1408">
        <v>0</v>
      </c>
      <c r="E6574" s="1409">
        <v>1923033.9</v>
      </c>
      <c r="F6574" s="1434"/>
      <c r="G6574" s="1653"/>
      <c r="H6574" s="1434"/>
      <c r="I6574" s="1434"/>
      <c r="J6574" s="1434"/>
      <c r="K6574" s="1434"/>
    </row>
    <row r="6575" spans="1:11" s="1358" customFormat="1" ht="22.5" customHeight="1">
      <c r="A6575" s="1407" t="s">
        <v>29108</v>
      </c>
      <c r="B6575" s="1407" t="s">
        <v>29356</v>
      </c>
      <c r="C6575" s="1408">
        <v>60000</v>
      </c>
      <c r="D6575" s="1408">
        <v>0</v>
      </c>
      <c r="E6575" s="1409">
        <v>1983033.9</v>
      </c>
      <c r="F6575" s="1434"/>
      <c r="G6575" s="1653"/>
      <c r="H6575" s="1434"/>
      <c r="I6575" s="1434"/>
      <c r="J6575" s="1434"/>
      <c r="K6575" s="1434"/>
    </row>
    <row r="6576" spans="1:11" s="1358" customFormat="1" ht="22.5" customHeight="1">
      <c r="A6576" s="1407" t="s">
        <v>29109</v>
      </c>
      <c r="B6576" s="1407" t="s">
        <v>29357</v>
      </c>
      <c r="C6576" s="1408">
        <v>65000</v>
      </c>
      <c r="D6576" s="1408">
        <v>0</v>
      </c>
      <c r="E6576" s="1409">
        <v>2048033.9</v>
      </c>
      <c r="F6576" s="1434"/>
      <c r="G6576" s="1653"/>
      <c r="H6576" s="1434"/>
      <c r="I6576" s="1434"/>
      <c r="J6576" s="1434"/>
      <c r="K6576" s="1434"/>
    </row>
    <row r="6577" spans="1:11" s="1358" customFormat="1" ht="22.5" customHeight="1">
      <c r="A6577" s="1407" t="s">
        <v>29110</v>
      </c>
      <c r="B6577" s="1407" t="s">
        <v>29358</v>
      </c>
      <c r="C6577" s="1408">
        <v>80000</v>
      </c>
      <c r="D6577" s="1408">
        <v>0</v>
      </c>
      <c r="E6577" s="1409">
        <v>2128033.9</v>
      </c>
      <c r="F6577" s="1434"/>
      <c r="G6577" s="1653"/>
      <c r="H6577" s="1434"/>
      <c r="I6577" s="1434"/>
      <c r="J6577" s="1434"/>
      <c r="K6577" s="1434"/>
    </row>
    <row r="6578" spans="1:11" s="1358" customFormat="1" ht="22.5" customHeight="1">
      <c r="A6578" s="1407" t="s">
        <v>29111</v>
      </c>
      <c r="B6578" s="1407" t="s">
        <v>29359</v>
      </c>
      <c r="C6578" s="1408">
        <v>25000</v>
      </c>
      <c r="D6578" s="1408">
        <v>0</v>
      </c>
      <c r="E6578" s="1409">
        <v>2153033.9</v>
      </c>
      <c r="F6578" s="1434"/>
      <c r="G6578" s="1653"/>
      <c r="H6578" s="1434"/>
      <c r="I6578" s="1434"/>
      <c r="J6578" s="1434"/>
      <c r="K6578" s="1434"/>
    </row>
    <row r="6579" spans="1:11" s="1358" customFormat="1" ht="22.5" customHeight="1">
      <c r="A6579" s="1407" t="s">
        <v>29112</v>
      </c>
      <c r="B6579" s="1407" t="s">
        <v>29360</v>
      </c>
      <c r="C6579" s="1408">
        <v>35000</v>
      </c>
      <c r="D6579" s="1408">
        <v>0</v>
      </c>
      <c r="E6579" s="1409">
        <v>2188033.9</v>
      </c>
      <c r="F6579" s="1434"/>
      <c r="G6579" s="1653"/>
      <c r="H6579" s="1434"/>
      <c r="I6579" s="1434"/>
      <c r="J6579" s="1434"/>
      <c r="K6579" s="1434"/>
    </row>
    <row r="6580" spans="1:11" s="1358" customFormat="1" ht="22.5" customHeight="1">
      <c r="A6580" s="1407" t="s">
        <v>29113</v>
      </c>
      <c r="B6580" s="1407" t="s">
        <v>29361</v>
      </c>
      <c r="C6580" s="1408">
        <v>40000</v>
      </c>
      <c r="D6580" s="1408">
        <v>0</v>
      </c>
      <c r="E6580" s="1409">
        <v>2228033.9</v>
      </c>
      <c r="F6580" s="1434"/>
      <c r="G6580" s="1653"/>
      <c r="H6580" s="1434"/>
      <c r="I6580" s="1434"/>
      <c r="J6580" s="1434"/>
      <c r="K6580" s="1434"/>
    </row>
    <row r="6581" spans="1:11" s="1358" customFormat="1" ht="22.5" customHeight="1">
      <c r="A6581" s="1407" t="s">
        <v>29114</v>
      </c>
      <c r="B6581" s="1407" t="s">
        <v>29362</v>
      </c>
      <c r="C6581" s="1408">
        <v>65000</v>
      </c>
      <c r="D6581" s="1408">
        <v>0</v>
      </c>
      <c r="E6581" s="1409">
        <v>2293033.9</v>
      </c>
      <c r="F6581" s="1434"/>
      <c r="G6581" s="1653"/>
      <c r="H6581" s="1434"/>
      <c r="I6581" s="1434"/>
      <c r="J6581" s="1434"/>
      <c r="K6581" s="1434"/>
    </row>
    <row r="6582" spans="1:11" s="1358" customFormat="1" ht="22.5" customHeight="1">
      <c r="A6582" s="1407" t="s">
        <v>29115</v>
      </c>
      <c r="B6582" s="1407" t="s">
        <v>29363</v>
      </c>
      <c r="C6582" s="1408">
        <v>5000</v>
      </c>
      <c r="D6582" s="1408">
        <v>0</v>
      </c>
      <c r="E6582" s="1409">
        <v>2298033.9</v>
      </c>
      <c r="F6582" s="1434"/>
      <c r="G6582" s="1653"/>
      <c r="H6582" s="1434"/>
      <c r="I6582" s="1434"/>
      <c r="J6582" s="1434"/>
      <c r="K6582" s="1434"/>
    </row>
    <row r="6583" spans="1:11" s="1358" customFormat="1" ht="22.5" customHeight="1">
      <c r="A6583" s="1407" t="s">
        <v>29116</v>
      </c>
      <c r="B6583" s="1407" t="s">
        <v>29364</v>
      </c>
      <c r="C6583" s="1408">
        <v>15000</v>
      </c>
      <c r="D6583" s="1408">
        <v>0</v>
      </c>
      <c r="E6583" s="1409">
        <v>2313033.9</v>
      </c>
      <c r="F6583" s="1434"/>
      <c r="G6583" s="1653"/>
      <c r="H6583" s="1434"/>
      <c r="I6583" s="1434"/>
      <c r="J6583" s="1434"/>
      <c r="K6583" s="1434"/>
    </row>
    <row r="6584" spans="1:11" s="1358" customFormat="1" ht="22.5" customHeight="1">
      <c r="A6584" s="1407" t="s">
        <v>29117</v>
      </c>
      <c r="B6584" s="1407" t="s">
        <v>29365</v>
      </c>
      <c r="C6584" s="1408">
        <v>25000</v>
      </c>
      <c r="D6584" s="1408">
        <v>0</v>
      </c>
      <c r="E6584" s="1409">
        <v>2338033.9</v>
      </c>
      <c r="F6584" s="1434"/>
      <c r="G6584" s="1653"/>
      <c r="H6584" s="1434"/>
      <c r="I6584" s="1434"/>
      <c r="J6584" s="1434"/>
      <c r="K6584" s="1434"/>
    </row>
    <row r="6585" spans="1:11" s="1358" customFormat="1" ht="22.5" customHeight="1">
      <c r="A6585" s="1407" t="s">
        <v>29118</v>
      </c>
      <c r="B6585" s="1407" t="s">
        <v>29366</v>
      </c>
      <c r="C6585" s="1408">
        <v>28000</v>
      </c>
      <c r="D6585" s="1408">
        <v>0</v>
      </c>
      <c r="E6585" s="1409">
        <v>2366033.9</v>
      </c>
      <c r="F6585" s="1434"/>
      <c r="G6585" s="1653"/>
      <c r="H6585" s="1434"/>
      <c r="I6585" s="1434"/>
      <c r="J6585" s="1434"/>
      <c r="K6585" s="1434"/>
    </row>
    <row r="6586" spans="1:11" s="1358" customFormat="1" ht="22.5" customHeight="1">
      <c r="A6586" s="1407" t="s">
        <v>29119</v>
      </c>
      <c r="B6586" s="1407" t="s">
        <v>27289</v>
      </c>
      <c r="C6586" s="1408">
        <v>30000</v>
      </c>
      <c r="D6586" s="1408">
        <v>0</v>
      </c>
      <c r="E6586" s="1409">
        <v>2396033.9</v>
      </c>
      <c r="F6586" s="1434"/>
      <c r="G6586" s="1653"/>
      <c r="H6586" s="1434"/>
      <c r="I6586" s="1434"/>
      <c r="J6586" s="1434"/>
      <c r="K6586" s="1434"/>
    </row>
    <row r="6587" spans="1:11" s="1358" customFormat="1" ht="22.5" customHeight="1">
      <c r="A6587" s="1407" t="s">
        <v>29120</v>
      </c>
      <c r="B6587" s="1407" t="s">
        <v>29367</v>
      </c>
      <c r="C6587" s="1408">
        <v>30000</v>
      </c>
      <c r="D6587" s="1408">
        <v>0</v>
      </c>
      <c r="E6587" s="1409">
        <v>2426033.9</v>
      </c>
      <c r="F6587" s="1434"/>
      <c r="G6587" s="1653"/>
      <c r="H6587" s="1434"/>
      <c r="I6587" s="1434"/>
      <c r="J6587" s="1434"/>
      <c r="K6587" s="1434"/>
    </row>
    <row r="6588" spans="1:11" s="1358" customFormat="1" ht="22.5" customHeight="1">
      <c r="A6588" s="1407" t="s">
        <v>29121</v>
      </c>
      <c r="B6588" s="1407" t="s">
        <v>29368</v>
      </c>
      <c r="C6588" s="1408">
        <v>35000</v>
      </c>
      <c r="D6588" s="1408">
        <v>0</v>
      </c>
      <c r="E6588" s="1409">
        <v>2461033.9</v>
      </c>
      <c r="F6588" s="1434"/>
      <c r="G6588" s="1653"/>
      <c r="H6588" s="1434"/>
      <c r="I6588" s="1434"/>
      <c r="J6588" s="1434"/>
      <c r="K6588" s="1434"/>
    </row>
    <row r="6589" spans="1:11" s="1358" customFormat="1" ht="22.5" customHeight="1">
      <c r="A6589" s="1407" t="s">
        <v>29122</v>
      </c>
      <c r="B6589" s="1407" t="s">
        <v>29369</v>
      </c>
      <c r="C6589" s="1408">
        <v>40000</v>
      </c>
      <c r="D6589" s="1408">
        <v>0</v>
      </c>
      <c r="E6589" s="1409">
        <v>2501033.9</v>
      </c>
      <c r="F6589" s="1434"/>
      <c r="G6589" s="1653"/>
      <c r="H6589" s="1434"/>
      <c r="I6589" s="1434"/>
      <c r="J6589" s="1434"/>
      <c r="K6589" s="1434"/>
    </row>
    <row r="6590" spans="1:11" s="1358" customFormat="1" ht="22.5" customHeight="1">
      <c r="A6590" s="1407" t="s">
        <v>29123</v>
      </c>
      <c r="B6590" s="1407" t="s">
        <v>29370</v>
      </c>
      <c r="C6590" s="1408">
        <v>40000</v>
      </c>
      <c r="D6590" s="1408">
        <v>0</v>
      </c>
      <c r="E6590" s="1409">
        <v>2541033.9</v>
      </c>
      <c r="F6590" s="1434"/>
      <c r="G6590" s="1653"/>
      <c r="H6590" s="1434"/>
      <c r="I6590" s="1434"/>
      <c r="J6590" s="1434"/>
      <c r="K6590" s="1434"/>
    </row>
    <row r="6591" spans="1:11" s="1358" customFormat="1" ht="22.5" customHeight="1">
      <c r="A6591" s="1407" t="s">
        <v>29124</v>
      </c>
      <c r="B6591" s="1407" t="s">
        <v>29371</v>
      </c>
      <c r="C6591" s="1408">
        <v>50000</v>
      </c>
      <c r="D6591" s="1408">
        <v>0</v>
      </c>
      <c r="E6591" s="1409">
        <v>2591033.9</v>
      </c>
      <c r="F6591" s="1434"/>
      <c r="G6591" s="1653"/>
      <c r="H6591" s="1434"/>
      <c r="I6591" s="1434"/>
      <c r="J6591" s="1434"/>
      <c r="K6591" s="1434"/>
    </row>
    <row r="6592" spans="1:11" s="1358" customFormat="1" ht="22.5" customHeight="1">
      <c r="A6592" s="1407" t="s">
        <v>29116</v>
      </c>
      <c r="B6592" s="1407" t="s">
        <v>29364</v>
      </c>
      <c r="C6592" s="1408">
        <v>50000</v>
      </c>
      <c r="D6592" s="1408">
        <v>0</v>
      </c>
      <c r="E6592" s="1409">
        <v>2641033.9</v>
      </c>
      <c r="F6592" s="1434"/>
      <c r="G6592" s="1653"/>
      <c r="H6592" s="1434"/>
      <c r="I6592" s="1434"/>
      <c r="J6592" s="1434"/>
      <c r="K6592" s="1434"/>
    </row>
    <row r="6593" spans="1:11" s="1358" customFormat="1" ht="22.5" customHeight="1">
      <c r="A6593" s="1407" t="s">
        <v>29125</v>
      </c>
      <c r="B6593" s="1407" t="s">
        <v>29372</v>
      </c>
      <c r="C6593" s="1408">
        <v>60000</v>
      </c>
      <c r="D6593" s="1408">
        <v>0</v>
      </c>
      <c r="E6593" s="1409">
        <v>2701033.9</v>
      </c>
      <c r="F6593" s="1434"/>
      <c r="G6593" s="1653"/>
      <c r="H6593" s="1434"/>
      <c r="I6593" s="1434"/>
      <c r="J6593" s="1434"/>
      <c r="K6593" s="1434"/>
    </row>
    <row r="6594" spans="1:11" s="1358" customFormat="1" ht="22.5" customHeight="1">
      <c r="A6594" s="1407" t="s">
        <v>29126</v>
      </c>
      <c r="B6594" s="1407" t="s">
        <v>29373</v>
      </c>
      <c r="C6594" s="1408">
        <v>60000</v>
      </c>
      <c r="D6594" s="1408">
        <v>0</v>
      </c>
      <c r="E6594" s="1409">
        <v>2761033.9</v>
      </c>
      <c r="F6594" s="1434"/>
      <c r="G6594" s="1653"/>
      <c r="H6594" s="1434"/>
      <c r="I6594" s="1434"/>
      <c r="J6594" s="1434"/>
      <c r="K6594" s="1434"/>
    </row>
    <row r="6595" spans="1:11" s="1358" customFormat="1" ht="22.5" customHeight="1">
      <c r="A6595" s="1407" t="s">
        <v>29127</v>
      </c>
      <c r="B6595" s="1407" t="s">
        <v>29374</v>
      </c>
      <c r="C6595" s="1408">
        <v>65000</v>
      </c>
      <c r="D6595" s="1408">
        <v>0</v>
      </c>
      <c r="E6595" s="1409">
        <v>2826033.9</v>
      </c>
      <c r="F6595" s="1434"/>
      <c r="G6595" s="1653"/>
      <c r="H6595" s="1434"/>
      <c r="I6595" s="1434"/>
      <c r="J6595" s="1434"/>
      <c r="K6595" s="1434"/>
    </row>
    <row r="6596" spans="1:11" s="1358" customFormat="1" ht="22.5" customHeight="1">
      <c r="A6596" s="1420" t="s">
        <v>29128</v>
      </c>
      <c r="B6596" s="1420" t="s">
        <v>29375</v>
      </c>
      <c r="C6596" s="1421">
        <v>72250</v>
      </c>
      <c r="D6596" s="1421">
        <v>0</v>
      </c>
      <c r="E6596" s="1409">
        <v>2898283.9</v>
      </c>
      <c r="F6596" s="1434"/>
      <c r="G6596" s="1653"/>
      <c r="H6596" s="1434"/>
      <c r="I6596" s="1434"/>
      <c r="J6596" s="1434"/>
      <c r="K6596" s="1434"/>
    </row>
    <row r="6597" spans="1:11" s="1358" customFormat="1" ht="22.5" customHeight="1">
      <c r="A6597" s="1407" t="s">
        <v>29129</v>
      </c>
      <c r="B6597" s="1407" t="s">
        <v>29376</v>
      </c>
      <c r="C6597" s="1408">
        <v>75000</v>
      </c>
      <c r="D6597" s="1408">
        <v>0</v>
      </c>
      <c r="E6597" s="1409">
        <v>2973283.9</v>
      </c>
      <c r="F6597" s="1434"/>
      <c r="G6597" s="1653"/>
      <c r="H6597" s="1434"/>
      <c r="I6597" s="1434"/>
      <c r="J6597" s="1434"/>
      <c r="K6597" s="1434"/>
    </row>
    <row r="6598" spans="1:11" s="849" customFormat="1" ht="22.5" customHeight="1">
      <c r="A6598" s="1051" t="s">
        <v>29130</v>
      </c>
      <c r="B6598" s="1051" t="s">
        <v>29377</v>
      </c>
      <c r="C6598" s="1050">
        <v>0</v>
      </c>
      <c r="D6598" s="1050">
        <v>26.88</v>
      </c>
      <c r="E6598" s="1406">
        <v>2973257.02</v>
      </c>
      <c r="F6598" s="1545"/>
      <c r="G6598" s="1661"/>
      <c r="H6598" s="1545"/>
      <c r="I6598" s="1545"/>
      <c r="J6598" s="1545"/>
      <c r="K6598" s="1545"/>
    </row>
    <row r="6599" spans="1:11" s="849" customFormat="1" ht="22.5" customHeight="1">
      <c r="A6599" s="1051" t="s">
        <v>29130</v>
      </c>
      <c r="B6599" s="1051" t="s">
        <v>29378</v>
      </c>
      <c r="C6599" s="1050">
        <v>0</v>
      </c>
      <c r="D6599" s="1050">
        <v>26.88</v>
      </c>
      <c r="E6599" s="1406">
        <v>2973230.14</v>
      </c>
      <c r="F6599" s="1545"/>
      <c r="G6599" s="1661"/>
      <c r="H6599" s="1545"/>
      <c r="I6599" s="1545"/>
      <c r="J6599" s="1545"/>
      <c r="K6599" s="1545"/>
    </row>
    <row r="6600" spans="1:11" s="849" customFormat="1" ht="22.5" customHeight="1">
      <c r="A6600" s="1051" t="s">
        <v>29130</v>
      </c>
      <c r="B6600" s="1051" t="s">
        <v>29379</v>
      </c>
      <c r="C6600" s="1050">
        <v>0</v>
      </c>
      <c r="D6600" s="1050">
        <v>26.88</v>
      </c>
      <c r="E6600" s="1406">
        <v>2973203.26</v>
      </c>
      <c r="F6600" s="1545"/>
      <c r="G6600" s="1661"/>
      <c r="H6600" s="1545"/>
      <c r="I6600" s="1545"/>
      <c r="J6600" s="1545"/>
      <c r="K6600" s="1545"/>
    </row>
    <row r="6601" spans="1:11" s="849" customFormat="1" ht="22.5" customHeight="1">
      <c r="A6601" s="1051" t="s">
        <v>29130</v>
      </c>
      <c r="B6601" s="1051" t="s">
        <v>29380</v>
      </c>
      <c r="C6601" s="1050">
        <v>0</v>
      </c>
      <c r="D6601" s="1050">
        <v>26.88</v>
      </c>
      <c r="E6601" s="1406">
        <v>2973176.38</v>
      </c>
      <c r="F6601" s="1545"/>
      <c r="G6601" s="1661"/>
      <c r="H6601" s="1545"/>
      <c r="I6601" s="1545"/>
      <c r="J6601" s="1545"/>
      <c r="K6601" s="1545"/>
    </row>
    <row r="6602" spans="1:11" s="849" customFormat="1" ht="22.5" customHeight="1">
      <c r="A6602" s="1051" t="s">
        <v>29130</v>
      </c>
      <c r="B6602" s="1051" t="s">
        <v>29381</v>
      </c>
      <c r="C6602" s="1050">
        <v>0</v>
      </c>
      <c r="D6602" s="1050">
        <v>26.88</v>
      </c>
      <c r="E6602" s="1406">
        <v>2973149.5</v>
      </c>
      <c r="F6602" s="1545"/>
      <c r="G6602" s="1661"/>
      <c r="H6602" s="1545"/>
      <c r="I6602" s="1545"/>
      <c r="J6602" s="1545"/>
      <c r="K6602" s="1545"/>
    </row>
    <row r="6603" spans="1:11" s="849" customFormat="1" ht="22.5" customHeight="1">
      <c r="A6603" s="1051" t="s">
        <v>29130</v>
      </c>
      <c r="B6603" s="1051" t="s">
        <v>29382</v>
      </c>
      <c r="C6603" s="1050">
        <v>0</v>
      </c>
      <c r="D6603" s="1050">
        <v>26.88</v>
      </c>
      <c r="E6603" s="1406">
        <v>2973122.62</v>
      </c>
      <c r="F6603" s="1545"/>
      <c r="G6603" s="1661"/>
      <c r="H6603" s="1545"/>
      <c r="I6603" s="1545"/>
      <c r="J6603" s="1545"/>
      <c r="K6603" s="1545"/>
    </row>
    <row r="6604" spans="1:11" s="849" customFormat="1" ht="22.5" customHeight="1">
      <c r="A6604" s="1051" t="s">
        <v>29130</v>
      </c>
      <c r="B6604" s="1051" t="s">
        <v>29383</v>
      </c>
      <c r="C6604" s="1050">
        <v>0</v>
      </c>
      <c r="D6604" s="1050">
        <v>53.75</v>
      </c>
      <c r="E6604" s="1406">
        <v>2973068.87</v>
      </c>
      <c r="F6604" s="1545"/>
      <c r="G6604" s="1661"/>
      <c r="H6604" s="1545"/>
      <c r="I6604" s="1545"/>
      <c r="J6604" s="1545"/>
      <c r="K6604" s="1545"/>
    </row>
    <row r="6605" spans="1:11" s="849" customFormat="1" ht="22.5" customHeight="1">
      <c r="A6605" s="1051" t="s">
        <v>29130</v>
      </c>
      <c r="B6605" s="1051" t="s">
        <v>29384</v>
      </c>
      <c r="C6605" s="1050">
        <v>0</v>
      </c>
      <c r="D6605" s="1050">
        <v>53.75</v>
      </c>
      <c r="E6605" s="1406">
        <v>2973015.12</v>
      </c>
      <c r="F6605" s="1545"/>
      <c r="G6605" s="1661"/>
      <c r="H6605" s="1545"/>
      <c r="I6605" s="1545"/>
      <c r="J6605" s="1545"/>
      <c r="K6605" s="1545"/>
    </row>
    <row r="6606" spans="1:11" s="849" customFormat="1" ht="22.5" customHeight="1">
      <c r="A6606" s="1051" t="s">
        <v>29131</v>
      </c>
      <c r="B6606" s="1051" t="s">
        <v>29385</v>
      </c>
      <c r="C6606" s="1050">
        <v>0</v>
      </c>
      <c r="D6606" s="1050">
        <v>8000</v>
      </c>
      <c r="E6606" s="1406">
        <v>2965015.12</v>
      </c>
      <c r="F6606" s="1545"/>
      <c r="G6606" s="1661"/>
      <c r="H6606" s="1545"/>
      <c r="I6606" s="1545"/>
      <c r="J6606" s="1545"/>
      <c r="K6606" s="1545"/>
    </row>
    <row r="6607" spans="1:11" s="849" customFormat="1" ht="22.5" customHeight="1">
      <c r="A6607" s="1051" t="s">
        <v>29130</v>
      </c>
      <c r="B6607" s="1051" t="s">
        <v>29386</v>
      </c>
      <c r="C6607" s="1050">
        <v>0</v>
      </c>
      <c r="D6607" s="1050">
        <v>16500</v>
      </c>
      <c r="E6607" s="1406">
        <v>2948515.12</v>
      </c>
      <c r="F6607" s="1545"/>
      <c r="G6607" s="1661"/>
      <c r="H6607" s="1545"/>
      <c r="I6607" s="1545"/>
      <c r="J6607" s="1545"/>
      <c r="K6607" s="1545"/>
    </row>
    <row r="6608" spans="1:11" s="849" customFormat="1" ht="22.5" customHeight="1">
      <c r="A6608" s="1051" t="s">
        <v>29130</v>
      </c>
      <c r="B6608" s="1051" t="s">
        <v>29387</v>
      </c>
      <c r="C6608" s="1050">
        <v>0</v>
      </c>
      <c r="D6608" s="1050">
        <v>20000</v>
      </c>
      <c r="E6608" s="1406">
        <v>2928515.12</v>
      </c>
      <c r="F6608" s="1545"/>
      <c r="G6608" s="1661"/>
      <c r="H6608" s="1545"/>
      <c r="I6608" s="1545"/>
      <c r="J6608" s="1545"/>
      <c r="K6608" s="1545"/>
    </row>
    <row r="6609" spans="1:11" s="849" customFormat="1" ht="22.5" customHeight="1">
      <c r="A6609" s="1051" t="s">
        <v>29130</v>
      </c>
      <c r="B6609" s="1051" t="s">
        <v>29388</v>
      </c>
      <c r="C6609" s="1050">
        <v>0</v>
      </c>
      <c r="D6609" s="1050">
        <v>20000</v>
      </c>
      <c r="E6609" s="1406">
        <v>2908515.12</v>
      </c>
      <c r="F6609" s="1545"/>
      <c r="G6609" s="1661"/>
      <c r="H6609" s="1545"/>
      <c r="I6609" s="1545"/>
      <c r="J6609" s="1545"/>
      <c r="K6609" s="1545"/>
    </row>
    <row r="6610" spans="1:11" s="849" customFormat="1" ht="22.5" customHeight="1">
      <c r="A6610" s="1051" t="s">
        <v>29130</v>
      </c>
      <c r="B6610" s="1051" t="s">
        <v>29389</v>
      </c>
      <c r="C6610" s="1050">
        <v>0</v>
      </c>
      <c r="D6610" s="1050">
        <v>25000</v>
      </c>
      <c r="E6610" s="1406">
        <v>2883515.12</v>
      </c>
      <c r="F6610" s="1545"/>
      <c r="G6610" s="1661"/>
      <c r="H6610" s="1545"/>
      <c r="I6610" s="1545"/>
      <c r="J6610" s="1545"/>
      <c r="K6610" s="1545"/>
    </row>
    <row r="6611" spans="1:11" s="849" customFormat="1" ht="22.5" customHeight="1">
      <c r="A6611" s="1051" t="s">
        <v>29130</v>
      </c>
      <c r="B6611" s="1051" t="s">
        <v>29390</v>
      </c>
      <c r="C6611" s="1050">
        <v>0</v>
      </c>
      <c r="D6611" s="1050">
        <v>38000</v>
      </c>
      <c r="E6611" s="1406">
        <v>2845515.12</v>
      </c>
      <c r="F6611" s="1545"/>
      <c r="G6611" s="1661"/>
      <c r="H6611" s="1545"/>
      <c r="I6611" s="1545"/>
      <c r="J6611" s="1545"/>
      <c r="K6611" s="1545"/>
    </row>
    <row r="6612" spans="1:11" s="849" customFormat="1" ht="22.5" customHeight="1">
      <c r="A6612" s="1051" t="s">
        <v>29130</v>
      </c>
      <c r="B6612" s="1051" t="s">
        <v>29391</v>
      </c>
      <c r="C6612" s="1050">
        <v>0</v>
      </c>
      <c r="D6612" s="1050">
        <v>40000</v>
      </c>
      <c r="E6612" s="1406">
        <v>2805515.12</v>
      </c>
      <c r="F6612" s="1545"/>
      <c r="G6612" s="1661"/>
      <c r="H6612" s="1545"/>
      <c r="I6612" s="1545"/>
      <c r="J6612" s="1545"/>
      <c r="K6612" s="1545"/>
    </row>
    <row r="6613" spans="1:11" s="849" customFormat="1" ht="22.5" customHeight="1">
      <c r="A6613" s="1051" t="s">
        <v>29131</v>
      </c>
      <c r="B6613" s="1051" t="s">
        <v>29392</v>
      </c>
      <c r="C6613" s="1050">
        <v>0</v>
      </c>
      <c r="D6613" s="1050">
        <v>40000</v>
      </c>
      <c r="E6613" s="1406">
        <v>2765515.12</v>
      </c>
      <c r="F6613" s="1545"/>
      <c r="G6613" s="1661"/>
      <c r="H6613" s="1545"/>
      <c r="I6613" s="1545"/>
      <c r="J6613" s="1545"/>
      <c r="K6613" s="1545"/>
    </row>
    <row r="6614" spans="1:11" s="849" customFormat="1" ht="22.5" customHeight="1">
      <c r="A6614" s="1051" t="s">
        <v>29130</v>
      </c>
      <c r="B6614" s="1051" t="s">
        <v>29393</v>
      </c>
      <c r="C6614" s="1050">
        <v>0</v>
      </c>
      <c r="D6614" s="1050">
        <v>49300</v>
      </c>
      <c r="E6614" s="1406">
        <v>2716215.12</v>
      </c>
      <c r="F6614" s="1545"/>
      <c r="G6614" s="1661"/>
      <c r="H6614" s="1545"/>
      <c r="I6614" s="1545"/>
      <c r="J6614" s="1545"/>
      <c r="K6614" s="1545"/>
    </row>
    <row r="6615" spans="1:11" s="849" customFormat="1" ht="22.5" customHeight="1">
      <c r="A6615" s="1051" t="s">
        <v>29130</v>
      </c>
      <c r="B6615" s="1051" t="s">
        <v>29394</v>
      </c>
      <c r="C6615" s="1050">
        <v>0</v>
      </c>
      <c r="D6615" s="1050">
        <v>50000</v>
      </c>
      <c r="E6615" s="1406">
        <v>2666215.12</v>
      </c>
      <c r="F6615" s="1545"/>
      <c r="G6615" s="1661"/>
      <c r="H6615" s="1545"/>
      <c r="I6615" s="1545"/>
      <c r="J6615" s="1545"/>
      <c r="K6615" s="1545"/>
    </row>
    <row r="6616" spans="1:11" s="849" customFormat="1" ht="22.5" customHeight="1">
      <c r="A6616" s="1051" t="s">
        <v>29130</v>
      </c>
      <c r="B6616" s="1051" t="s">
        <v>29395</v>
      </c>
      <c r="C6616" s="1050">
        <v>0</v>
      </c>
      <c r="D6616" s="1050">
        <v>59500</v>
      </c>
      <c r="E6616" s="1406">
        <v>2606715.12</v>
      </c>
      <c r="F6616" s="1545"/>
      <c r="G6616" s="1661"/>
      <c r="H6616" s="1545"/>
      <c r="I6616" s="1545"/>
      <c r="J6616" s="1545"/>
      <c r="K6616" s="1545"/>
    </row>
    <row r="6617" spans="1:11" s="849" customFormat="1" ht="22.5" customHeight="1">
      <c r="A6617" s="1051" t="s">
        <v>29130</v>
      </c>
      <c r="B6617" s="1051" t="s">
        <v>29396</v>
      </c>
      <c r="C6617" s="1050">
        <v>0</v>
      </c>
      <c r="D6617" s="1050">
        <v>72000</v>
      </c>
      <c r="E6617" s="1406">
        <v>2534715.12</v>
      </c>
      <c r="F6617" s="1545"/>
      <c r="G6617" s="1661"/>
      <c r="H6617" s="1545"/>
      <c r="I6617" s="1545"/>
      <c r="J6617" s="1545"/>
      <c r="K6617" s="1545"/>
    </row>
    <row r="6618" spans="1:11" s="849" customFormat="1" ht="22.5" customHeight="1">
      <c r="A6618" s="1051" t="s">
        <v>29130</v>
      </c>
      <c r="B6618" s="1051" t="s">
        <v>29397</v>
      </c>
      <c r="C6618" s="1050">
        <v>0</v>
      </c>
      <c r="D6618" s="1050">
        <v>100205.92</v>
      </c>
      <c r="E6618" s="1406">
        <v>2434509.2000000002</v>
      </c>
      <c r="F6618" s="1545"/>
      <c r="G6618" s="1661"/>
      <c r="H6618" s="1545"/>
      <c r="I6618" s="1545"/>
      <c r="J6618" s="1545"/>
      <c r="K6618" s="1545"/>
    </row>
    <row r="6619" spans="1:11" s="849" customFormat="1" ht="22.5" customHeight="1">
      <c r="A6619" s="1051" t="s">
        <v>29130</v>
      </c>
      <c r="B6619" s="1051" t="s">
        <v>29398</v>
      </c>
      <c r="C6619" s="1050">
        <v>0</v>
      </c>
      <c r="D6619" s="1050">
        <v>225800</v>
      </c>
      <c r="E6619" s="1406">
        <v>2208709.2000000002</v>
      </c>
      <c r="F6619" s="1545"/>
      <c r="G6619" s="1661"/>
      <c r="H6619" s="1545"/>
      <c r="I6619" s="1545"/>
      <c r="J6619" s="1545"/>
      <c r="K6619" s="1545"/>
    </row>
    <row r="6620" spans="1:11" s="849" customFormat="1" ht="22.5" customHeight="1">
      <c r="A6620" s="1051" t="s">
        <v>29130</v>
      </c>
      <c r="B6620" s="1051" t="s">
        <v>29399</v>
      </c>
      <c r="C6620" s="1050">
        <v>0</v>
      </c>
      <c r="D6620" s="1050">
        <v>325000</v>
      </c>
      <c r="E6620" s="1406">
        <v>1883709.2</v>
      </c>
      <c r="F6620" s="1545"/>
      <c r="G6620" s="1661"/>
      <c r="H6620" s="1545"/>
      <c r="I6620" s="1545"/>
      <c r="J6620" s="1545"/>
      <c r="K6620" s="1545"/>
    </row>
    <row r="6621" spans="1:11" s="1429" customFormat="1" ht="22.5" customHeight="1">
      <c r="A6621" s="1486" t="s">
        <v>29132</v>
      </c>
      <c r="B6621" s="1486" t="s">
        <v>29400</v>
      </c>
      <c r="C6621" s="1487">
        <v>5000</v>
      </c>
      <c r="D6621" s="1487">
        <v>0</v>
      </c>
      <c r="E6621" s="1415">
        <v>1888709.2</v>
      </c>
      <c r="F6621" s="1782"/>
      <c r="G6621" s="1786"/>
      <c r="H6621" s="1782"/>
      <c r="I6621" s="1782"/>
      <c r="J6621" s="1782"/>
      <c r="K6621" s="1782"/>
    </row>
    <row r="6622" spans="1:11" s="1358" customFormat="1" ht="22.5" customHeight="1">
      <c r="A6622" s="1407" t="s">
        <v>29133</v>
      </c>
      <c r="B6622" s="1407" t="s">
        <v>29401</v>
      </c>
      <c r="C6622" s="1408">
        <v>5000</v>
      </c>
      <c r="D6622" s="1408">
        <v>0</v>
      </c>
      <c r="E6622" s="1409">
        <v>1893709.2</v>
      </c>
      <c r="F6622" s="1434"/>
      <c r="G6622" s="1653"/>
      <c r="H6622" s="1434"/>
      <c r="I6622" s="1434"/>
      <c r="J6622" s="1434"/>
      <c r="K6622" s="1434"/>
    </row>
    <row r="6623" spans="1:11" s="1358" customFormat="1" ht="22.5" customHeight="1">
      <c r="A6623" s="1407" t="s">
        <v>29134</v>
      </c>
      <c r="B6623" s="1407" t="s">
        <v>29341</v>
      </c>
      <c r="C6623" s="1408">
        <v>5000</v>
      </c>
      <c r="D6623" s="1408">
        <v>0</v>
      </c>
      <c r="E6623" s="1409">
        <v>1898709.2</v>
      </c>
      <c r="F6623" s="1434"/>
      <c r="G6623" s="1653"/>
      <c r="H6623" s="1434"/>
      <c r="I6623" s="1434"/>
      <c r="J6623" s="1434"/>
      <c r="K6623" s="1434"/>
    </row>
    <row r="6624" spans="1:11" s="1358" customFormat="1" ht="22.5" customHeight="1">
      <c r="A6624" s="1407" t="s">
        <v>29135</v>
      </c>
      <c r="B6624" s="1407" t="s">
        <v>23595</v>
      </c>
      <c r="C6624" s="1408">
        <v>15000</v>
      </c>
      <c r="D6624" s="1408">
        <v>0</v>
      </c>
      <c r="E6624" s="1409">
        <v>1913709.2</v>
      </c>
      <c r="F6624" s="1434"/>
      <c r="G6624" s="1653"/>
      <c r="H6624" s="1434"/>
      <c r="I6624" s="1434"/>
      <c r="J6624" s="1434"/>
      <c r="K6624" s="1434"/>
    </row>
    <row r="6625" spans="1:11" s="1358" customFormat="1" ht="22.5" customHeight="1">
      <c r="A6625" s="1407" t="s">
        <v>29136</v>
      </c>
      <c r="B6625" s="1407" t="s">
        <v>29402</v>
      </c>
      <c r="C6625" s="1408">
        <v>30000</v>
      </c>
      <c r="D6625" s="1408">
        <v>0</v>
      </c>
      <c r="E6625" s="1409">
        <v>1943709.2</v>
      </c>
      <c r="F6625" s="1434"/>
      <c r="G6625" s="1653"/>
      <c r="H6625" s="1434"/>
      <c r="I6625" s="1434"/>
      <c r="J6625" s="1434"/>
      <c r="K6625" s="1434"/>
    </row>
    <row r="6626" spans="1:11" s="1358" customFormat="1" ht="22.5" customHeight="1">
      <c r="A6626" s="1407" t="s">
        <v>29137</v>
      </c>
      <c r="B6626" s="1407" t="s">
        <v>29403</v>
      </c>
      <c r="C6626" s="1408">
        <v>35000</v>
      </c>
      <c r="D6626" s="1408">
        <v>0</v>
      </c>
      <c r="E6626" s="1409">
        <v>1978709.2</v>
      </c>
      <c r="F6626" s="1434"/>
      <c r="G6626" s="1653"/>
      <c r="H6626" s="1434"/>
      <c r="I6626" s="1434"/>
      <c r="J6626" s="1434"/>
      <c r="K6626" s="1434"/>
    </row>
    <row r="6627" spans="1:11" s="1358" customFormat="1" ht="22.5" customHeight="1">
      <c r="A6627" s="1407" t="s">
        <v>29138</v>
      </c>
      <c r="B6627" s="1407" t="s">
        <v>22482</v>
      </c>
      <c r="C6627" s="1408">
        <v>35000</v>
      </c>
      <c r="D6627" s="1408">
        <v>0</v>
      </c>
      <c r="E6627" s="1409">
        <v>2013709.2</v>
      </c>
      <c r="F6627" s="1434"/>
      <c r="G6627" s="1653"/>
      <c r="H6627" s="1434"/>
      <c r="I6627" s="1434"/>
      <c r="J6627" s="1434"/>
      <c r="K6627" s="1434"/>
    </row>
    <row r="6628" spans="1:11" s="1358" customFormat="1" ht="22.5" customHeight="1">
      <c r="A6628" s="1407" t="s">
        <v>29139</v>
      </c>
      <c r="B6628" s="1407" t="s">
        <v>29404</v>
      </c>
      <c r="C6628" s="1408">
        <v>45000</v>
      </c>
      <c r="D6628" s="1408">
        <v>0</v>
      </c>
      <c r="E6628" s="1409">
        <v>2058709.2</v>
      </c>
      <c r="F6628" s="1434"/>
      <c r="G6628" s="1653"/>
      <c r="H6628" s="1434"/>
      <c r="I6628" s="1434"/>
      <c r="J6628" s="1434"/>
      <c r="K6628" s="1434"/>
    </row>
    <row r="6629" spans="1:11" s="1358" customFormat="1" ht="22.5" customHeight="1">
      <c r="A6629" s="1407" t="s">
        <v>29140</v>
      </c>
      <c r="B6629" s="1407" t="s">
        <v>29405</v>
      </c>
      <c r="C6629" s="1408">
        <v>54000</v>
      </c>
      <c r="D6629" s="1408">
        <v>0</v>
      </c>
      <c r="E6629" s="1409">
        <v>2112709.2000000002</v>
      </c>
      <c r="F6629" s="1434"/>
      <c r="G6629" s="1653"/>
      <c r="H6629" s="1434"/>
      <c r="I6629" s="1434"/>
      <c r="J6629" s="1434"/>
      <c r="K6629" s="1434"/>
    </row>
    <row r="6630" spans="1:11" s="1358" customFormat="1" ht="22.5" customHeight="1">
      <c r="A6630" s="1407" t="s">
        <v>29141</v>
      </c>
      <c r="B6630" s="1407" t="s">
        <v>29406</v>
      </c>
      <c r="C6630" s="1408">
        <v>57000</v>
      </c>
      <c r="D6630" s="1408">
        <v>0</v>
      </c>
      <c r="E6630" s="1409">
        <v>2169709.2000000002</v>
      </c>
      <c r="F6630" s="1434"/>
      <c r="G6630" s="1653"/>
      <c r="H6630" s="1434"/>
      <c r="I6630" s="1434"/>
      <c r="J6630" s="1434"/>
      <c r="K6630" s="1434"/>
    </row>
    <row r="6631" spans="1:11" s="1358" customFormat="1" ht="22.5" customHeight="1">
      <c r="A6631" s="1407" t="s">
        <v>29142</v>
      </c>
      <c r="B6631" s="1407" t="s">
        <v>29407</v>
      </c>
      <c r="C6631" s="1408">
        <v>65000</v>
      </c>
      <c r="D6631" s="1408">
        <v>0</v>
      </c>
      <c r="E6631" s="1409">
        <v>2234709.2000000002</v>
      </c>
      <c r="F6631" s="1434"/>
      <c r="G6631" s="1653"/>
      <c r="H6631" s="1434"/>
      <c r="I6631" s="1434"/>
      <c r="J6631" s="1434"/>
      <c r="K6631" s="1434"/>
    </row>
    <row r="6632" spans="1:11" s="1358" customFormat="1" ht="22.5" customHeight="1">
      <c r="A6632" s="1407" t="s">
        <v>29143</v>
      </c>
      <c r="B6632" s="1407" t="s">
        <v>29408</v>
      </c>
      <c r="C6632" s="1408">
        <v>70000</v>
      </c>
      <c r="D6632" s="1408">
        <v>0</v>
      </c>
      <c r="E6632" s="1409">
        <v>2304709.2000000002</v>
      </c>
      <c r="F6632" s="1434"/>
      <c r="G6632" s="1653"/>
      <c r="H6632" s="1434"/>
      <c r="I6632" s="1434"/>
      <c r="J6632" s="1434"/>
      <c r="K6632" s="1434"/>
    </row>
    <row r="6633" spans="1:11" s="1358" customFormat="1" ht="22.5" customHeight="1">
      <c r="A6633" s="1407" t="s">
        <v>29144</v>
      </c>
      <c r="B6633" s="1407" t="s">
        <v>29409</v>
      </c>
      <c r="C6633" s="1408">
        <v>70000</v>
      </c>
      <c r="D6633" s="1408">
        <v>0</v>
      </c>
      <c r="E6633" s="1409">
        <v>2374709.2000000002</v>
      </c>
      <c r="F6633" s="1434"/>
      <c r="G6633" s="1653"/>
      <c r="H6633" s="1434"/>
      <c r="I6633" s="1434"/>
      <c r="J6633" s="1434"/>
      <c r="K6633" s="1434"/>
    </row>
    <row r="6634" spans="1:11" s="1358" customFormat="1" ht="22.5" customHeight="1">
      <c r="A6634" s="1407" t="s">
        <v>29145</v>
      </c>
      <c r="B6634" s="1407" t="s">
        <v>29410</v>
      </c>
      <c r="C6634" s="1408">
        <v>75000</v>
      </c>
      <c r="D6634" s="1408">
        <v>0</v>
      </c>
      <c r="E6634" s="1409">
        <v>2449709.2000000002</v>
      </c>
      <c r="F6634" s="1434"/>
      <c r="G6634" s="1653"/>
      <c r="H6634" s="1434"/>
      <c r="I6634" s="1434"/>
      <c r="J6634" s="1434"/>
      <c r="K6634" s="1434"/>
    </row>
    <row r="6635" spans="1:11" s="1358" customFormat="1" ht="22.5" customHeight="1">
      <c r="A6635" s="1407" t="s">
        <v>29146</v>
      </c>
      <c r="B6635" s="1407" t="s">
        <v>29411</v>
      </c>
      <c r="C6635" s="1408">
        <v>90000</v>
      </c>
      <c r="D6635" s="1408">
        <v>0</v>
      </c>
      <c r="E6635" s="1409">
        <v>2539709.2000000002</v>
      </c>
      <c r="F6635" s="1434"/>
      <c r="G6635" s="1653"/>
      <c r="H6635" s="1434"/>
      <c r="I6635" s="1434"/>
      <c r="J6635" s="1434"/>
      <c r="K6635" s="1434"/>
    </row>
    <row r="6636" spans="1:11" s="1358" customFormat="1" ht="22.5" customHeight="1">
      <c r="A6636" s="1407" t="s">
        <v>29147</v>
      </c>
      <c r="B6636" s="1407" t="s">
        <v>29412</v>
      </c>
      <c r="C6636" s="1408">
        <v>15000</v>
      </c>
      <c r="D6636" s="1408">
        <v>0</v>
      </c>
      <c r="E6636" s="1409">
        <v>2554709.2000000002</v>
      </c>
      <c r="F6636" s="1434"/>
      <c r="G6636" s="1653"/>
      <c r="H6636" s="1434"/>
      <c r="I6636" s="1434"/>
      <c r="J6636" s="1434"/>
      <c r="K6636" s="1434"/>
    </row>
    <row r="6637" spans="1:11" s="1358" customFormat="1" ht="22.5" customHeight="1">
      <c r="A6637" s="1407" t="s">
        <v>29148</v>
      </c>
      <c r="B6637" s="1407" t="s">
        <v>29413</v>
      </c>
      <c r="C6637" s="1408">
        <v>30000</v>
      </c>
      <c r="D6637" s="1408">
        <v>0</v>
      </c>
      <c r="E6637" s="1409">
        <v>2584709.2000000002</v>
      </c>
      <c r="F6637" s="1434"/>
      <c r="G6637" s="1653"/>
      <c r="H6637" s="1434"/>
      <c r="I6637" s="1434"/>
      <c r="J6637" s="1434"/>
      <c r="K6637" s="1434"/>
    </row>
    <row r="6638" spans="1:11" s="1358" customFormat="1" ht="22.5" customHeight="1">
      <c r="A6638" s="1407" t="s">
        <v>29149</v>
      </c>
      <c r="B6638" s="1407" t="s">
        <v>29414</v>
      </c>
      <c r="C6638" s="1408">
        <v>30000</v>
      </c>
      <c r="D6638" s="1408">
        <v>0</v>
      </c>
      <c r="E6638" s="1409">
        <v>2614709.2000000002</v>
      </c>
      <c r="F6638" s="1434"/>
      <c r="G6638" s="1653"/>
      <c r="H6638" s="1434"/>
      <c r="I6638" s="1434"/>
      <c r="J6638" s="1434"/>
      <c r="K6638" s="1434"/>
    </row>
    <row r="6639" spans="1:11" s="1358" customFormat="1" ht="22.5" customHeight="1">
      <c r="A6639" s="1407" t="s">
        <v>29150</v>
      </c>
      <c r="B6639" s="1407" t="s">
        <v>29415</v>
      </c>
      <c r="C6639" s="1408">
        <v>35000</v>
      </c>
      <c r="D6639" s="1408">
        <v>0</v>
      </c>
      <c r="E6639" s="1409">
        <v>2649709.2000000002</v>
      </c>
      <c r="F6639" s="1434"/>
      <c r="G6639" s="1653"/>
      <c r="H6639" s="1434"/>
      <c r="I6639" s="1434"/>
      <c r="J6639" s="1434"/>
      <c r="K6639" s="1434"/>
    </row>
    <row r="6640" spans="1:11" s="1358" customFormat="1" ht="22.5" customHeight="1">
      <c r="A6640" s="1407" t="s">
        <v>29151</v>
      </c>
      <c r="B6640" s="1407" t="s">
        <v>29416</v>
      </c>
      <c r="C6640" s="1408">
        <v>60000</v>
      </c>
      <c r="D6640" s="1408">
        <v>0</v>
      </c>
      <c r="E6640" s="1409">
        <v>2709709.2</v>
      </c>
      <c r="F6640" s="1434"/>
      <c r="G6640" s="1653"/>
      <c r="H6640" s="1434"/>
      <c r="I6640" s="1434"/>
      <c r="J6640" s="1434"/>
      <c r="K6640" s="1434"/>
    </row>
    <row r="6641" spans="1:11" s="1358" customFormat="1" ht="22.5" customHeight="1">
      <c r="A6641" s="1420" t="s">
        <v>29151</v>
      </c>
      <c r="B6641" s="1420" t="s">
        <v>29417</v>
      </c>
      <c r="C6641" s="1421">
        <v>65000</v>
      </c>
      <c r="D6641" s="1421">
        <v>0</v>
      </c>
      <c r="E6641" s="1409">
        <v>2774709.2</v>
      </c>
      <c r="F6641" s="1434"/>
      <c r="G6641" s="1653"/>
      <c r="H6641" s="1434"/>
      <c r="I6641" s="1434"/>
      <c r="J6641" s="1434"/>
      <c r="K6641" s="1434"/>
    </row>
    <row r="6642" spans="1:11" s="1358" customFormat="1" ht="22.5" customHeight="1">
      <c r="A6642" s="1420" t="s">
        <v>29152</v>
      </c>
      <c r="B6642" s="1420" t="s">
        <v>29418</v>
      </c>
      <c r="C6642" s="1421">
        <v>75000</v>
      </c>
      <c r="D6642" s="1421">
        <v>0</v>
      </c>
      <c r="E6642" s="1409">
        <v>2849709.2</v>
      </c>
      <c r="F6642" s="1434"/>
      <c r="G6642" s="1653"/>
      <c r="H6642" s="1434"/>
      <c r="I6642" s="1434"/>
      <c r="J6642" s="1434"/>
      <c r="K6642" s="1434"/>
    </row>
    <row r="6643" spans="1:11" s="1358" customFormat="1" ht="22.5" customHeight="1">
      <c r="A6643" s="1407" t="s">
        <v>29153</v>
      </c>
      <c r="B6643" s="1407" t="s">
        <v>29419</v>
      </c>
      <c r="C6643" s="1408">
        <v>96000</v>
      </c>
      <c r="D6643" s="1408">
        <v>0</v>
      </c>
      <c r="E6643" s="1409">
        <v>2945709.2</v>
      </c>
      <c r="F6643" s="1434"/>
      <c r="G6643" s="1653"/>
      <c r="H6643" s="1434"/>
      <c r="I6643" s="1434"/>
      <c r="J6643" s="1434"/>
      <c r="K6643" s="1434"/>
    </row>
    <row r="6644" spans="1:11" s="849" customFormat="1" ht="22.5" customHeight="1">
      <c r="A6644" s="1051" t="s">
        <v>29154</v>
      </c>
      <c r="B6644" s="1051" t="s">
        <v>27149</v>
      </c>
      <c r="C6644" s="1050">
        <v>0</v>
      </c>
      <c r="D6644" s="1050">
        <v>2550</v>
      </c>
      <c r="E6644" s="1406">
        <v>2943159.2</v>
      </c>
      <c r="F6644" s="1545"/>
      <c r="G6644" s="1661"/>
      <c r="H6644" s="1545"/>
      <c r="I6644" s="1545"/>
      <c r="J6644" s="1545"/>
      <c r="K6644" s="1545"/>
    </row>
    <row r="6645" spans="1:11" s="1358" customFormat="1" ht="22.5" customHeight="1">
      <c r="A6645" s="1407" t="s">
        <v>29155</v>
      </c>
      <c r="B6645" s="1407" t="s">
        <v>29420</v>
      </c>
      <c r="C6645" s="1408">
        <v>5000</v>
      </c>
      <c r="D6645" s="1408">
        <v>0</v>
      </c>
      <c r="E6645" s="1409">
        <v>2948159.2</v>
      </c>
      <c r="F6645" s="1434"/>
      <c r="G6645" s="1653"/>
      <c r="H6645" s="1434"/>
      <c r="I6645" s="1434"/>
      <c r="J6645" s="1434"/>
      <c r="K6645" s="1434"/>
    </row>
    <row r="6646" spans="1:11" s="1358" customFormat="1" ht="22.5" customHeight="1">
      <c r="A6646" s="1407" t="s">
        <v>29156</v>
      </c>
      <c r="B6646" s="1407" t="s">
        <v>29421</v>
      </c>
      <c r="C6646" s="1408">
        <v>25000</v>
      </c>
      <c r="D6646" s="1408">
        <v>0</v>
      </c>
      <c r="E6646" s="1409">
        <v>2973159.2</v>
      </c>
      <c r="F6646" s="1434"/>
      <c r="G6646" s="1653"/>
      <c r="H6646" s="1434"/>
      <c r="I6646" s="1434"/>
      <c r="J6646" s="1434"/>
      <c r="K6646" s="1434"/>
    </row>
    <row r="6647" spans="1:11" s="1358" customFormat="1" ht="22.5" customHeight="1">
      <c r="A6647" s="1407" t="s">
        <v>29157</v>
      </c>
      <c r="B6647" s="1407" t="s">
        <v>29422</v>
      </c>
      <c r="C6647" s="1408">
        <v>30000</v>
      </c>
      <c r="D6647" s="1408">
        <v>0</v>
      </c>
      <c r="E6647" s="1409">
        <v>3003159.2</v>
      </c>
      <c r="F6647" s="1434"/>
      <c r="G6647" s="1653"/>
      <c r="H6647" s="1434"/>
      <c r="I6647" s="1434"/>
      <c r="J6647" s="1434"/>
      <c r="K6647" s="1434"/>
    </row>
    <row r="6648" spans="1:11" s="1358" customFormat="1" ht="22.5" customHeight="1">
      <c r="A6648" s="1407" t="s">
        <v>29158</v>
      </c>
      <c r="B6648" s="1407" t="s">
        <v>29423</v>
      </c>
      <c r="C6648" s="1408">
        <v>35000</v>
      </c>
      <c r="D6648" s="1408">
        <v>0</v>
      </c>
      <c r="E6648" s="1409">
        <v>3038159.2</v>
      </c>
      <c r="F6648" s="1434"/>
      <c r="G6648" s="1653"/>
      <c r="H6648" s="1434"/>
      <c r="I6648" s="1434"/>
      <c r="J6648" s="1434"/>
      <c r="K6648" s="1434"/>
    </row>
    <row r="6649" spans="1:11" s="1358" customFormat="1" ht="22.5" customHeight="1">
      <c r="A6649" s="1407" t="s">
        <v>29159</v>
      </c>
      <c r="B6649" s="1407" t="s">
        <v>29424</v>
      </c>
      <c r="C6649" s="1408">
        <v>40000</v>
      </c>
      <c r="D6649" s="1408">
        <v>0</v>
      </c>
      <c r="E6649" s="1409">
        <v>3078159.2</v>
      </c>
      <c r="F6649" s="1434"/>
      <c r="G6649" s="1653"/>
      <c r="H6649" s="1434"/>
      <c r="I6649" s="1434"/>
      <c r="J6649" s="1434"/>
      <c r="K6649" s="1434"/>
    </row>
    <row r="6650" spans="1:11" s="1781" customFormat="1" ht="22.5" customHeight="1">
      <c r="A6650" s="1778" t="s">
        <v>29160</v>
      </c>
      <c r="B6650" s="1778" t="s">
        <v>29425</v>
      </c>
      <c r="C6650" s="1779">
        <v>50000</v>
      </c>
      <c r="D6650" s="1779">
        <v>0</v>
      </c>
      <c r="E6650" s="1787">
        <v>3128159.2</v>
      </c>
      <c r="F6650" s="1780" t="s">
        <v>29510</v>
      </c>
      <c r="G6650" s="1785"/>
      <c r="H6650" s="1780"/>
      <c r="I6650" s="1780"/>
      <c r="J6650" s="1780"/>
      <c r="K6650" s="1780"/>
    </row>
    <row r="6651" spans="1:11" s="1358" customFormat="1" ht="22.5" customHeight="1">
      <c r="A6651" s="1407" t="s">
        <v>29161</v>
      </c>
      <c r="B6651" s="1407" t="s">
        <v>29426</v>
      </c>
      <c r="C6651" s="1408">
        <v>10000</v>
      </c>
      <c r="D6651" s="1408">
        <v>0</v>
      </c>
      <c r="E6651" s="1409">
        <v>3138159.2</v>
      </c>
      <c r="F6651" s="1434"/>
      <c r="G6651" s="1653"/>
      <c r="H6651" s="1434"/>
      <c r="I6651" s="1434"/>
      <c r="J6651" s="1434"/>
      <c r="K6651" s="1434"/>
    </row>
    <row r="6652" spans="1:11" s="1358" customFormat="1" ht="22.5" customHeight="1">
      <c r="A6652" s="1407" t="s">
        <v>29162</v>
      </c>
      <c r="B6652" s="1407" t="s">
        <v>29427</v>
      </c>
      <c r="C6652" s="1408">
        <v>25000</v>
      </c>
      <c r="D6652" s="1408">
        <v>0</v>
      </c>
      <c r="E6652" s="1409">
        <v>3163159.2</v>
      </c>
      <c r="F6652" s="1434"/>
      <c r="G6652" s="1653"/>
      <c r="H6652" s="1434"/>
      <c r="I6652" s="1434"/>
      <c r="J6652" s="1434"/>
      <c r="K6652" s="1434"/>
    </row>
    <row r="6653" spans="1:11" s="1358" customFormat="1" ht="22.5" customHeight="1">
      <c r="A6653" s="1407" t="s">
        <v>29163</v>
      </c>
      <c r="B6653" s="1407" t="s">
        <v>29428</v>
      </c>
      <c r="C6653" s="1408">
        <v>25000</v>
      </c>
      <c r="D6653" s="1408">
        <v>0</v>
      </c>
      <c r="E6653" s="1409">
        <v>3188159.2</v>
      </c>
      <c r="F6653" s="1434"/>
      <c r="G6653" s="1653"/>
      <c r="H6653" s="1434"/>
      <c r="I6653" s="1434"/>
      <c r="J6653" s="1434"/>
      <c r="K6653" s="1434"/>
    </row>
    <row r="6654" spans="1:11" s="1358" customFormat="1" ht="22.5" customHeight="1">
      <c r="A6654" s="1407" t="s">
        <v>29164</v>
      </c>
      <c r="B6654" s="1407" t="s">
        <v>29429</v>
      </c>
      <c r="C6654" s="1408">
        <v>25000</v>
      </c>
      <c r="D6654" s="1408">
        <v>0</v>
      </c>
      <c r="E6654" s="1409">
        <v>3213159.2</v>
      </c>
      <c r="F6654" s="1434"/>
      <c r="G6654" s="1653"/>
      <c r="H6654" s="1434"/>
      <c r="I6654" s="1434"/>
      <c r="J6654" s="1434"/>
      <c r="K6654" s="1434"/>
    </row>
    <row r="6655" spans="1:11" s="1358" customFormat="1" ht="22.5" customHeight="1">
      <c r="A6655" s="1407" t="s">
        <v>29165</v>
      </c>
      <c r="B6655" s="1407" t="s">
        <v>29430</v>
      </c>
      <c r="C6655" s="1408">
        <v>25000</v>
      </c>
      <c r="D6655" s="1408">
        <v>0</v>
      </c>
      <c r="E6655" s="1409">
        <v>3238159.2</v>
      </c>
      <c r="F6655" s="1434"/>
      <c r="G6655" s="1653"/>
      <c r="H6655" s="1434"/>
      <c r="I6655" s="1434"/>
      <c r="J6655" s="1434"/>
      <c r="K6655" s="1434"/>
    </row>
    <row r="6656" spans="1:11" s="1358" customFormat="1" ht="22.5" customHeight="1">
      <c r="A6656" s="1407" t="s">
        <v>29166</v>
      </c>
      <c r="B6656" s="1407" t="s">
        <v>29431</v>
      </c>
      <c r="C6656" s="1408">
        <v>25000</v>
      </c>
      <c r="D6656" s="1408">
        <v>0</v>
      </c>
      <c r="E6656" s="1409">
        <v>3263159.2</v>
      </c>
      <c r="F6656" s="1434"/>
      <c r="G6656" s="1653"/>
      <c r="H6656" s="1434"/>
      <c r="I6656" s="1434"/>
      <c r="J6656" s="1434"/>
      <c r="K6656" s="1434"/>
    </row>
    <row r="6657" spans="1:11" s="1358" customFormat="1" ht="22.5" customHeight="1">
      <c r="A6657" s="1407" t="s">
        <v>29167</v>
      </c>
      <c r="B6657" s="1407" t="s">
        <v>28628</v>
      </c>
      <c r="C6657" s="1408">
        <v>30000</v>
      </c>
      <c r="D6657" s="1408">
        <v>0</v>
      </c>
      <c r="E6657" s="1409">
        <v>3293159.2</v>
      </c>
      <c r="F6657" s="1434"/>
      <c r="G6657" s="1653"/>
      <c r="H6657" s="1434"/>
      <c r="I6657" s="1434"/>
      <c r="J6657" s="1434"/>
      <c r="K6657" s="1434"/>
    </row>
    <row r="6658" spans="1:11" s="1358" customFormat="1" ht="22.5" customHeight="1">
      <c r="A6658" s="1407" t="s">
        <v>29168</v>
      </c>
      <c r="B6658" s="1407" t="s">
        <v>29432</v>
      </c>
      <c r="C6658" s="1408">
        <v>30000</v>
      </c>
      <c r="D6658" s="1408">
        <v>0</v>
      </c>
      <c r="E6658" s="1409">
        <v>3323159.2</v>
      </c>
      <c r="F6658" s="1434"/>
      <c r="G6658" s="1653"/>
      <c r="H6658" s="1434"/>
      <c r="I6658" s="1434"/>
      <c r="J6658" s="1434"/>
      <c r="K6658" s="1434"/>
    </row>
    <row r="6659" spans="1:11" s="1358" customFormat="1" ht="22.5" customHeight="1">
      <c r="A6659" s="1407" t="s">
        <v>29169</v>
      </c>
      <c r="B6659" s="1407" t="s">
        <v>29433</v>
      </c>
      <c r="C6659" s="1408">
        <v>35000</v>
      </c>
      <c r="D6659" s="1408">
        <v>0</v>
      </c>
      <c r="E6659" s="1409">
        <v>3358159.2</v>
      </c>
      <c r="F6659" s="1434"/>
      <c r="G6659" s="1653"/>
      <c r="H6659" s="1434"/>
      <c r="I6659" s="1434"/>
      <c r="J6659" s="1434"/>
      <c r="K6659" s="1434"/>
    </row>
    <row r="6660" spans="1:11" s="1358" customFormat="1" ht="22.5" customHeight="1">
      <c r="A6660" s="1407" t="s">
        <v>29170</v>
      </c>
      <c r="B6660" s="1407" t="s">
        <v>29434</v>
      </c>
      <c r="C6660" s="1408">
        <v>35000</v>
      </c>
      <c r="D6660" s="1408">
        <v>0</v>
      </c>
      <c r="E6660" s="1409">
        <v>3393159.2</v>
      </c>
      <c r="F6660" s="1434"/>
      <c r="G6660" s="1653"/>
      <c r="H6660" s="1434"/>
      <c r="I6660" s="1434"/>
      <c r="J6660" s="1434"/>
      <c r="K6660" s="1434"/>
    </row>
    <row r="6661" spans="1:11" s="1358" customFormat="1" ht="22.5" customHeight="1">
      <c r="A6661" s="1407" t="s">
        <v>29171</v>
      </c>
      <c r="B6661" s="1407" t="s">
        <v>29435</v>
      </c>
      <c r="C6661" s="1408">
        <v>65000</v>
      </c>
      <c r="D6661" s="1408">
        <v>0</v>
      </c>
      <c r="E6661" s="1409">
        <v>3458159.2</v>
      </c>
      <c r="F6661" s="1434"/>
      <c r="G6661" s="1653"/>
      <c r="H6661" s="1434"/>
      <c r="I6661" s="1434"/>
      <c r="J6661" s="1434"/>
      <c r="K6661" s="1434"/>
    </row>
    <row r="6662" spans="1:11" s="1358" customFormat="1" ht="22.5" customHeight="1">
      <c r="A6662" s="1407" t="s">
        <v>29172</v>
      </c>
      <c r="B6662" s="1407" t="s">
        <v>29436</v>
      </c>
      <c r="C6662" s="1408">
        <v>60000</v>
      </c>
      <c r="D6662" s="1408">
        <v>0</v>
      </c>
      <c r="E6662" s="1409">
        <v>3518159.2</v>
      </c>
      <c r="F6662" s="1434"/>
      <c r="G6662" s="1653"/>
      <c r="H6662" s="1434"/>
      <c r="I6662" s="1434"/>
      <c r="J6662" s="1434"/>
      <c r="K6662" s="1434"/>
    </row>
    <row r="6663" spans="1:11" s="1358" customFormat="1" ht="22.5" customHeight="1">
      <c r="A6663" s="1420" t="s">
        <v>29173</v>
      </c>
      <c r="B6663" s="1420" t="s">
        <v>29437</v>
      </c>
      <c r="C6663" s="1421">
        <v>80000</v>
      </c>
      <c r="D6663" s="1421">
        <v>0</v>
      </c>
      <c r="E6663" s="1409">
        <v>3598159.2</v>
      </c>
      <c r="F6663" s="1434"/>
      <c r="G6663" s="1653"/>
      <c r="H6663" s="1434"/>
      <c r="I6663" s="1434"/>
      <c r="J6663" s="1434"/>
      <c r="K6663" s="1434"/>
    </row>
    <row r="6664" spans="1:11" s="1358" customFormat="1" ht="22.5" customHeight="1">
      <c r="A6664" s="1407" t="s">
        <v>29174</v>
      </c>
      <c r="B6664" s="1407" t="s">
        <v>27558</v>
      </c>
      <c r="C6664" s="1408">
        <v>20000</v>
      </c>
      <c r="D6664" s="1408">
        <v>0</v>
      </c>
      <c r="E6664" s="1409">
        <v>3618159.2</v>
      </c>
      <c r="F6664" s="1434"/>
      <c r="G6664" s="1653"/>
      <c r="H6664" s="1434"/>
      <c r="I6664" s="1434"/>
      <c r="J6664" s="1434"/>
      <c r="K6664" s="1434"/>
    </row>
    <row r="6665" spans="1:11" s="1358" customFormat="1" ht="22.5" customHeight="1">
      <c r="A6665" s="1407" t="s">
        <v>29175</v>
      </c>
      <c r="B6665" s="1407" t="s">
        <v>29438</v>
      </c>
      <c r="C6665" s="1408">
        <v>25000</v>
      </c>
      <c r="D6665" s="1408">
        <v>0</v>
      </c>
      <c r="E6665" s="1409">
        <v>3643159.2</v>
      </c>
      <c r="F6665" s="1434"/>
      <c r="G6665" s="1653"/>
      <c r="H6665" s="1434"/>
      <c r="I6665" s="1434"/>
      <c r="J6665" s="1434"/>
      <c r="K6665" s="1434"/>
    </row>
    <row r="6666" spans="1:11" s="1358" customFormat="1" ht="22.5" customHeight="1">
      <c r="A6666" s="1407" t="s">
        <v>29175</v>
      </c>
      <c r="B6666" s="1407" t="s">
        <v>29439</v>
      </c>
      <c r="C6666" s="1408">
        <v>30000</v>
      </c>
      <c r="D6666" s="1408">
        <v>0</v>
      </c>
      <c r="E6666" s="1409">
        <v>3673159.2</v>
      </c>
      <c r="F6666" s="1434"/>
      <c r="G6666" s="1653"/>
      <c r="H6666" s="1434"/>
      <c r="I6666" s="1434"/>
      <c r="J6666" s="1434"/>
      <c r="K6666" s="1434"/>
    </row>
    <row r="6667" spans="1:11" s="1358" customFormat="1" ht="22.5" customHeight="1">
      <c r="A6667" s="1407" t="s">
        <v>29176</v>
      </c>
      <c r="B6667" s="1407" t="s">
        <v>29440</v>
      </c>
      <c r="C6667" s="1408">
        <v>30000</v>
      </c>
      <c r="D6667" s="1408">
        <v>0</v>
      </c>
      <c r="E6667" s="1409">
        <v>3703159.2</v>
      </c>
      <c r="F6667" s="1434"/>
      <c r="G6667" s="1653"/>
      <c r="H6667" s="1434"/>
      <c r="I6667" s="1434"/>
      <c r="J6667" s="1434"/>
      <c r="K6667" s="1434"/>
    </row>
    <row r="6668" spans="1:11" s="1358" customFormat="1" ht="22.5" customHeight="1">
      <c r="A6668" s="1407" t="s">
        <v>29177</v>
      </c>
      <c r="B6668" s="1407" t="s">
        <v>29441</v>
      </c>
      <c r="C6668" s="1408">
        <v>30000</v>
      </c>
      <c r="D6668" s="1408">
        <v>0</v>
      </c>
      <c r="E6668" s="1409">
        <v>3733159.2</v>
      </c>
      <c r="F6668" s="1434"/>
      <c r="G6668" s="1653"/>
      <c r="H6668" s="1434"/>
      <c r="I6668" s="1434"/>
      <c r="J6668" s="1434"/>
      <c r="K6668" s="1434"/>
    </row>
    <row r="6669" spans="1:11" s="1358" customFormat="1" ht="22.5" customHeight="1">
      <c r="A6669" s="1407" t="s">
        <v>29178</v>
      </c>
      <c r="B6669" s="1407" t="s">
        <v>29442</v>
      </c>
      <c r="C6669" s="1408">
        <v>35000</v>
      </c>
      <c r="D6669" s="1408">
        <v>0</v>
      </c>
      <c r="E6669" s="1409">
        <v>3768159.2</v>
      </c>
      <c r="F6669" s="1434"/>
      <c r="G6669" s="1653"/>
      <c r="H6669" s="1434"/>
      <c r="I6669" s="1434"/>
      <c r="J6669" s="1434"/>
      <c r="K6669" s="1434"/>
    </row>
    <row r="6670" spans="1:11" s="1358" customFormat="1" ht="22.5" customHeight="1">
      <c r="A6670" s="1407" t="s">
        <v>29179</v>
      </c>
      <c r="B6670" s="1407" t="s">
        <v>29443</v>
      </c>
      <c r="C6670" s="1408">
        <v>35000</v>
      </c>
      <c r="D6670" s="1408">
        <v>0</v>
      </c>
      <c r="E6670" s="1409">
        <v>3803159.2</v>
      </c>
      <c r="F6670" s="1434"/>
      <c r="G6670" s="1653"/>
      <c r="H6670" s="1434"/>
      <c r="I6670" s="1434"/>
      <c r="J6670" s="1434"/>
      <c r="K6670" s="1434"/>
    </row>
    <row r="6671" spans="1:11" s="1358" customFormat="1" ht="22.5" customHeight="1">
      <c r="A6671" s="1407" t="s">
        <v>29180</v>
      </c>
      <c r="B6671" s="1407" t="s">
        <v>29444</v>
      </c>
      <c r="C6671" s="1408">
        <v>35000</v>
      </c>
      <c r="D6671" s="1408">
        <v>0</v>
      </c>
      <c r="E6671" s="1409">
        <v>3838159.2</v>
      </c>
      <c r="F6671" s="1434"/>
      <c r="G6671" s="1653"/>
      <c r="H6671" s="1434"/>
      <c r="I6671" s="1434"/>
      <c r="J6671" s="1434"/>
      <c r="K6671" s="1434"/>
    </row>
    <row r="6672" spans="1:11" s="1358" customFormat="1" ht="22.5" customHeight="1">
      <c r="A6672" s="1407" t="s">
        <v>29181</v>
      </c>
      <c r="B6672" s="1407" t="s">
        <v>20740</v>
      </c>
      <c r="C6672" s="1408">
        <v>35000</v>
      </c>
      <c r="D6672" s="1408">
        <v>0</v>
      </c>
      <c r="E6672" s="1409">
        <v>3873159.2</v>
      </c>
      <c r="F6672" s="1434"/>
      <c r="G6672" s="1653"/>
      <c r="H6672" s="1434"/>
      <c r="I6672" s="1434"/>
      <c r="J6672" s="1434"/>
      <c r="K6672" s="1434"/>
    </row>
    <row r="6673" spans="1:11" s="1358" customFormat="1" ht="22.5" customHeight="1">
      <c r="A6673" s="1407" t="s">
        <v>29182</v>
      </c>
      <c r="B6673" s="1407" t="s">
        <v>29445</v>
      </c>
      <c r="C6673" s="1408">
        <v>55000</v>
      </c>
      <c r="D6673" s="1408">
        <v>0</v>
      </c>
      <c r="E6673" s="1409">
        <v>3928159.2</v>
      </c>
      <c r="F6673" s="1434"/>
      <c r="G6673" s="1653"/>
      <c r="H6673" s="1434"/>
      <c r="I6673" s="1434"/>
      <c r="J6673" s="1434"/>
      <c r="K6673" s="1434"/>
    </row>
    <row r="6674" spans="1:11" s="1358" customFormat="1" ht="22.5" customHeight="1">
      <c r="A6674" s="1407" t="s">
        <v>29183</v>
      </c>
      <c r="B6674" s="1407" t="s">
        <v>29446</v>
      </c>
      <c r="C6674" s="1408">
        <v>70000</v>
      </c>
      <c r="D6674" s="1408">
        <v>0</v>
      </c>
      <c r="E6674" s="1409">
        <v>3998159.2</v>
      </c>
      <c r="F6674" s="1434"/>
      <c r="G6674" s="1653"/>
      <c r="H6674" s="1434"/>
      <c r="I6674" s="1434"/>
      <c r="J6674" s="1434"/>
      <c r="K6674" s="1434"/>
    </row>
    <row r="6675" spans="1:11" s="1358" customFormat="1" ht="22.5" customHeight="1">
      <c r="A6675" s="1407" t="s">
        <v>29184</v>
      </c>
      <c r="B6675" s="1407" t="s">
        <v>29447</v>
      </c>
      <c r="C6675" s="1408">
        <v>70000</v>
      </c>
      <c r="D6675" s="1408">
        <v>0</v>
      </c>
      <c r="E6675" s="1409">
        <v>4068159.2</v>
      </c>
      <c r="F6675" s="1434"/>
      <c r="G6675" s="1653"/>
      <c r="H6675" s="1434"/>
      <c r="I6675" s="1434"/>
      <c r="J6675" s="1434"/>
      <c r="K6675" s="1434"/>
    </row>
    <row r="6676" spans="1:11" s="1358" customFormat="1" ht="22.5" customHeight="1">
      <c r="A6676" s="1407" t="s">
        <v>29185</v>
      </c>
      <c r="B6676" s="1407" t="s">
        <v>29448</v>
      </c>
      <c r="C6676" s="1408">
        <v>70000</v>
      </c>
      <c r="D6676" s="1408">
        <v>0</v>
      </c>
      <c r="E6676" s="1409">
        <v>4138159.2</v>
      </c>
      <c r="F6676" s="1434"/>
      <c r="G6676" s="1653"/>
      <c r="H6676" s="1434"/>
      <c r="I6676" s="1434"/>
      <c r="J6676" s="1434"/>
      <c r="K6676" s="1434"/>
    </row>
    <row r="6677" spans="1:11" s="1358" customFormat="1" ht="22.5" customHeight="1">
      <c r="A6677" s="1407" t="s">
        <v>29186</v>
      </c>
      <c r="B6677" s="1407" t="s">
        <v>29449</v>
      </c>
      <c r="C6677" s="1408">
        <v>85000</v>
      </c>
      <c r="D6677" s="1408">
        <v>0</v>
      </c>
      <c r="E6677" s="1409">
        <v>4223159.2</v>
      </c>
      <c r="F6677" s="1434"/>
      <c r="G6677" s="1653"/>
      <c r="H6677" s="1434"/>
      <c r="I6677" s="1434"/>
      <c r="J6677" s="1434"/>
      <c r="K6677" s="1434"/>
    </row>
    <row r="6678" spans="1:11" s="1358" customFormat="1" ht="22.5" customHeight="1">
      <c r="A6678" s="1407" t="s">
        <v>29187</v>
      </c>
      <c r="B6678" s="1407" t="s">
        <v>29450</v>
      </c>
      <c r="C6678" s="1408">
        <v>24500</v>
      </c>
      <c r="D6678" s="1408">
        <v>0</v>
      </c>
      <c r="E6678" s="1409">
        <v>4247659.2</v>
      </c>
      <c r="F6678" s="1434"/>
      <c r="G6678" s="1653"/>
      <c r="H6678" s="1434"/>
      <c r="I6678" s="1434"/>
      <c r="J6678" s="1434"/>
      <c r="K6678" s="1434"/>
    </row>
    <row r="6679" spans="1:11" s="1358" customFormat="1" ht="22.5" customHeight="1">
      <c r="A6679" s="1407" t="s">
        <v>29188</v>
      </c>
      <c r="B6679" s="1407" t="s">
        <v>29451</v>
      </c>
      <c r="C6679" s="1408">
        <v>35000</v>
      </c>
      <c r="D6679" s="1408">
        <v>0</v>
      </c>
      <c r="E6679" s="1409">
        <v>4282659.2</v>
      </c>
      <c r="F6679" s="1434"/>
      <c r="G6679" s="1653"/>
      <c r="H6679" s="1434"/>
      <c r="I6679" s="1434"/>
      <c r="J6679" s="1434"/>
      <c r="K6679" s="1434"/>
    </row>
    <row r="6680" spans="1:11" s="1358" customFormat="1" ht="22.5" customHeight="1">
      <c r="A6680" s="1407" t="s">
        <v>29189</v>
      </c>
      <c r="B6680" s="1407" t="s">
        <v>29452</v>
      </c>
      <c r="C6680" s="1408">
        <v>35000</v>
      </c>
      <c r="D6680" s="1408">
        <v>0</v>
      </c>
      <c r="E6680" s="1409">
        <v>4317659.2</v>
      </c>
      <c r="F6680" s="1434"/>
      <c r="G6680" s="1653"/>
      <c r="H6680" s="1434"/>
      <c r="I6680" s="1434"/>
      <c r="J6680" s="1434"/>
      <c r="K6680" s="1434"/>
    </row>
    <row r="6681" spans="1:11" s="1358" customFormat="1" ht="22.5" customHeight="1">
      <c r="A6681" s="1407" t="s">
        <v>29190</v>
      </c>
      <c r="B6681" s="1407" t="s">
        <v>29453</v>
      </c>
      <c r="C6681" s="1408">
        <v>35000</v>
      </c>
      <c r="D6681" s="1408">
        <v>0</v>
      </c>
      <c r="E6681" s="1409">
        <v>4352659.2</v>
      </c>
      <c r="F6681" s="1434"/>
      <c r="G6681" s="1653"/>
      <c r="H6681" s="1434"/>
      <c r="I6681" s="1434"/>
      <c r="J6681" s="1434"/>
      <c r="K6681" s="1434"/>
    </row>
    <row r="6682" spans="1:11" s="1358" customFormat="1" ht="22.5" customHeight="1">
      <c r="A6682" s="1407" t="s">
        <v>29191</v>
      </c>
      <c r="B6682" s="1407" t="s">
        <v>29454</v>
      </c>
      <c r="C6682" s="1408">
        <v>50000</v>
      </c>
      <c r="D6682" s="1408">
        <v>0</v>
      </c>
      <c r="E6682" s="1409">
        <v>4402659.2</v>
      </c>
      <c r="F6682" s="1434"/>
      <c r="G6682" s="1653"/>
      <c r="H6682" s="1434"/>
      <c r="I6682" s="1434"/>
      <c r="J6682" s="1434"/>
      <c r="K6682" s="1434"/>
    </row>
    <row r="6683" spans="1:11" s="1358" customFormat="1" ht="22.5" customHeight="1">
      <c r="A6683" s="1407" t="s">
        <v>29192</v>
      </c>
      <c r="B6683" s="1407" t="s">
        <v>29455</v>
      </c>
      <c r="C6683" s="1408">
        <v>65000</v>
      </c>
      <c r="D6683" s="1408">
        <v>0</v>
      </c>
      <c r="E6683" s="1409">
        <v>4467659.2</v>
      </c>
      <c r="F6683" s="1434"/>
      <c r="G6683" s="1653"/>
      <c r="H6683" s="1434"/>
      <c r="I6683" s="1434"/>
      <c r="J6683" s="1434"/>
      <c r="K6683" s="1434"/>
    </row>
    <row r="6684" spans="1:11" s="1358" customFormat="1" ht="22.5" customHeight="1">
      <c r="A6684" s="1407" t="s">
        <v>29193</v>
      </c>
      <c r="B6684" s="1407" t="s">
        <v>29456</v>
      </c>
      <c r="C6684" s="1408">
        <v>70000</v>
      </c>
      <c r="D6684" s="1408">
        <v>0</v>
      </c>
      <c r="E6684" s="1409">
        <v>4537659.2</v>
      </c>
      <c r="F6684" s="1434"/>
      <c r="G6684" s="1653"/>
      <c r="H6684" s="1434"/>
      <c r="I6684" s="1434"/>
      <c r="J6684" s="1434"/>
      <c r="K6684" s="1434"/>
    </row>
    <row r="6685" spans="1:11" s="1358" customFormat="1" ht="22.5" customHeight="1">
      <c r="A6685" s="1407" t="s">
        <v>29194</v>
      </c>
      <c r="B6685" s="1407" t="s">
        <v>29457</v>
      </c>
      <c r="C6685" s="1408">
        <v>70000</v>
      </c>
      <c r="D6685" s="1408">
        <v>0</v>
      </c>
      <c r="E6685" s="1409">
        <v>4607659.2</v>
      </c>
      <c r="F6685" s="1434"/>
      <c r="G6685" s="1653"/>
      <c r="H6685" s="1434"/>
      <c r="I6685" s="1434"/>
      <c r="J6685" s="1434"/>
      <c r="K6685" s="1434"/>
    </row>
    <row r="6686" spans="1:11" s="1358" customFormat="1" ht="22.5" customHeight="1">
      <c r="A6686" s="1407" t="s">
        <v>29195</v>
      </c>
      <c r="B6686" s="1407" t="s">
        <v>29458</v>
      </c>
      <c r="C6686" s="1408">
        <v>199000</v>
      </c>
      <c r="D6686" s="1408">
        <v>0</v>
      </c>
      <c r="E6686" s="1409">
        <v>4806659.2</v>
      </c>
      <c r="F6686" s="1780" t="s">
        <v>29511</v>
      </c>
      <c r="G6686" s="1653"/>
      <c r="H6686" s="1434"/>
      <c r="I6686" s="1434"/>
      <c r="J6686" s="1434"/>
      <c r="K6686" s="1434"/>
    </row>
    <row r="6687" spans="1:11" s="1358" customFormat="1" ht="22.5" customHeight="1">
      <c r="A6687" s="1407" t="s">
        <v>29196</v>
      </c>
      <c r="B6687" s="1407" t="s">
        <v>29459</v>
      </c>
      <c r="C6687" s="1408">
        <v>15000</v>
      </c>
      <c r="D6687" s="1408">
        <v>0</v>
      </c>
      <c r="E6687" s="1409">
        <v>4821659.2</v>
      </c>
      <c r="F6687" s="1434"/>
      <c r="G6687" s="1653"/>
      <c r="H6687" s="1434"/>
      <c r="I6687" s="1434"/>
      <c r="J6687" s="1434"/>
      <c r="K6687" s="1434"/>
    </row>
    <row r="6688" spans="1:11" s="1358" customFormat="1" ht="22.5" customHeight="1">
      <c r="A6688" s="1407" t="s">
        <v>29197</v>
      </c>
      <c r="B6688" s="1407" t="s">
        <v>29460</v>
      </c>
      <c r="C6688" s="1408">
        <v>20000</v>
      </c>
      <c r="D6688" s="1408">
        <v>0</v>
      </c>
      <c r="E6688" s="1409">
        <v>4841659.2</v>
      </c>
      <c r="F6688" s="1434"/>
      <c r="G6688" s="1653"/>
      <c r="H6688" s="1434"/>
      <c r="I6688" s="1434"/>
      <c r="J6688" s="1434"/>
      <c r="K6688" s="1434"/>
    </row>
    <row r="6689" spans="1:11" s="1358" customFormat="1" ht="22.5" customHeight="1">
      <c r="A6689" s="1407" t="s">
        <v>29198</v>
      </c>
      <c r="B6689" s="1407" t="s">
        <v>29461</v>
      </c>
      <c r="C6689" s="1408">
        <v>20000</v>
      </c>
      <c r="D6689" s="1408">
        <v>0</v>
      </c>
      <c r="E6689" s="1409">
        <v>4861659.2</v>
      </c>
      <c r="F6689" s="1434"/>
      <c r="G6689" s="1653"/>
      <c r="H6689" s="1434"/>
      <c r="I6689" s="1434"/>
      <c r="J6689" s="1434"/>
      <c r="K6689" s="1434"/>
    </row>
    <row r="6690" spans="1:11" s="1358" customFormat="1" ht="22.5" customHeight="1">
      <c r="A6690" s="1407" t="s">
        <v>29199</v>
      </c>
      <c r="B6690" s="1407" t="s">
        <v>29462</v>
      </c>
      <c r="C6690" s="1408">
        <v>25000</v>
      </c>
      <c r="D6690" s="1408">
        <v>0</v>
      </c>
      <c r="E6690" s="1409">
        <v>4886659.2</v>
      </c>
      <c r="F6690" s="1434"/>
      <c r="G6690" s="1653"/>
      <c r="H6690" s="1434"/>
      <c r="I6690" s="1434"/>
      <c r="J6690" s="1434"/>
      <c r="K6690" s="1434"/>
    </row>
    <row r="6691" spans="1:11" s="1358" customFormat="1" ht="22.5" customHeight="1">
      <c r="A6691" s="1407" t="s">
        <v>29200</v>
      </c>
      <c r="B6691" s="1407" t="s">
        <v>29463</v>
      </c>
      <c r="C6691" s="1408">
        <v>28000</v>
      </c>
      <c r="D6691" s="1408">
        <v>0</v>
      </c>
      <c r="E6691" s="1409">
        <v>4914659.2</v>
      </c>
      <c r="F6691" s="1434"/>
      <c r="G6691" s="1653"/>
      <c r="H6691" s="1434"/>
      <c r="I6691" s="1434"/>
      <c r="J6691" s="1434"/>
      <c r="K6691" s="1434"/>
    </row>
    <row r="6692" spans="1:11" s="1358" customFormat="1" ht="22.5" customHeight="1">
      <c r="A6692" s="1407" t="s">
        <v>29201</v>
      </c>
      <c r="B6692" s="1407" t="s">
        <v>29464</v>
      </c>
      <c r="C6692" s="1408">
        <v>35000</v>
      </c>
      <c r="D6692" s="1408">
        <v>0</v>
      </c>
      <c r="E6692" s="1409">
        <v>4949659.2</v>
      </c>
      <c r="F6692" s="1434"/>
      <c r="G6692" s="1653"/>
      <c r="H6692" s="1434"/>
      <c r="I6692" s="1434"/>
      <c r="J6692" s="1434"/>
      <c r="K6692" s="1434"/>
    </row>
    <row r="6693" spans="1:11" s="1358" customFormat="1" ht="22.5" customHeight="1">
      <c r="A6693" s="1407" t="s">
        <v>29202</v>
      </c>
      <c r="B6693" s="1407" t="s">
        <v>29465</v>
      </c>
      <c r="C6693" s="1408">
        <v>35000</v>
      </c>
      <c r="D6693" s="1408">
        <v>0</v>
      </c>
      <c r="E6693" s="1409">
        <v>4984659.2</v>
      </c>
      <c r="F6693" s="1434"/>
      <c r="G6693" s="1653"/>
      <c r="H6693" s="1434"/>
      <c r="I6693" s="1434"/>
      <c r="J6693" s="1434"/>
      <c r="K6693" s="1434"/>
    </row>
    <row r="6694" spans="1:11" s="1358" customFormat="1" ht="22.5" customHeight="1">
      <c r="A6694" s="1407" t="s">
        <v>29203</v>
      </c>
      <c r="B6694" s="1407" t="s">
        <v>29466</v>
      </c>
      <c r="C6694" s="1408">
        <v>35000</v>
      </c>
      <c r="D6694" s="1408">
        <v>0</v>
      </c>
      <c r="E6694" s="1409">
        <v>5019659.2</v>
      </c>
      <c r="F6694" s="1434"/>
      <c r="G6694" s="1653"/>
      <c r="H6694" s="1434"/>
      <c r="I6694" s="1434"/>
      <c r="J6694" s="1434"/>
      <c r="K6694" s="1434"/>
    </row>
    <row r="6695" spans="1:11" s="1358" customFormat="1" ht="22.5" customHeight="1">
      <c r="A6695" s="1407" t="s">
        <v>29204</v>
      </c>
      <c r="B6695" s="1407" t="s">
        <v>29467</v>
      </c>
      <c r="C6695" s="1408">
        <v>35000</v>
      </c>
      <c r="D6695" s="1408">
        <v>0</v>
      </c>
      <c r="E6695" s="1409">
        <v>5054659.2</v>
      </c>
      <c r="F6695" s="1434"/>
      <c r="G6695" s="1653"/>
      <c r="H6695" s="1434"/>
      <c r="I6695" s="1434"/>
      <c r="J6695" s="1434"/>
      <c r="K6695" s="1434"/>
    </row>
    <row r="6696" spans="1:11" s="1358" customFormat="1" ht="22.5" customHeight="1">
      <c r="A6696" s="1407" t="s">
        <v>29205</v>
      </c>
      <c r="B6696" s="1407" t="s">
        <v>29468</v>
      </c>
      <c r="C6696" s="1408">
        <v>40000</v>
      </c>
      <c r="D6696" s="1408">
        <v>0</v>
      </c>
      <c r="E6696" s="1409">
        <v>5094659.2</v>
      </c>
      <c r="F6696" s="1434"/>
      <c r="G6696" s="1653"/>
      <c r="H6696" s="1434"/>
      <c r="I6696" s="1434"/>
      <c r="J6696" s="1434"/>
      <c r="K6696" s="1434"/>
    </row>
    <row r="6697" spans="1:11" s="1358" customFormat="1" ht="22.5" customHeight="1">
      <c r="A6697" s="1407" t="s">
        <v>29206</v>
      </c>
      <c r="B6697" s="1407" t="s">
        <v>29469</v>
      </c>
      <c r="C6697" s="1408">
        <v>45500</v>
      </c>
      <c r="D6697" s="1408">
        <v>0</v>
      </c>
      <c r="E6697" s="1409">
        <v>5140159.2</v>
      </c>
      <c r="F6697" s="1434"/>
      <c r="G6697" s="1653"/>
      <c r="H6697" s="1434"/>
      <c r="I6697" s="1434"/>
      <c r="J6697" s="1434"/>
      <c r="K6697" s="1434"/>
    </row>
    <row r="6698" spans="1:11" s="1358" customFormat="1" ht="22.5" customHeight="1">
      <c r="A6698" s="1407" t="s">
        <v>29207</v>
      </c>
      <c r="B6698" s="1407" t="s">
        <v>29470</v>
      </c>
      <c r="C6698" s="1408">
        <v>50000</v>
      </c>
      <c r="D6698" s="1408">
        <v>0</v>
      </c>
      <c r="E6698" s="1409">
        <v>5190159.2</v>
      </c>
      <c r="F6698" s="1434"/>
      <c r="G6698" s="1653"/>
      <c r="H6698" s="1434"/>
      <c r="I6698" s="1434"/>
      <c r="J6698" s="1434"/>
      <c r="K6698" s="1434"/>
    </row>
    <row r="6699" spans="1:11" s="1358" customFormat="1" ht="22.5" customHeight="1">
      <c r="A6699" s="1407" t="s">
        <v>29208</v>
      </c>
      <c r="B6699" s="1407" t="s">
        <v>29471</v>
      </c>
      <c r="C6699" s="1408">
        <v>50000</v>
      </c>
      <c r="D6699" s="1408">
        <v>0</v>
      </c>
      <c r="E6699" s="1409">
        <v>5240159.2</v>
      </c>
      <c r="F6699" s="1434"/>
      <c r="G6699" s="1653"/>
      <c r="H6699" s="1434"/>
      <c r="I6699" s="1434"/>
      <c r="J6699" s="1434"/>
      <c r="K6699" s="1434"/>
    </row>
    <row r="6700" spans="1:11" s="1358" customFormat="1" ht="22.5" customHeight="1">
      <c r="A6700" s="1407" t="s">
        <v>29209</v>
      </c>
      <c r="B6700" s="1407" t="s">
        <v>29472</v>
      </c>
      <c r="C6700" s="1408">
        <v>50000</v>
      </c>
      <c r="D6700" s="1408">
        <v>0</v>
      </c>
      <c r="E6700" s="1409">
        <v>5290159.2</v>
      </c>
      <c r="F6700" s="1434"/>
      <c r="G6700" s="1653"/>
      <c r="H6700" s="1434"/>
      <c r="I6700" s="1434"/>
      <c r="J6700" s="1434"/>
      <c r="K6700" s="1434"/>
    </row>
    <row r="6701" spans="1:11" s="1358" customFormat="1" ht="22.5" customHeight="1">
      <c r="A6701" s="1407" t="s">
        <v>29210</v>
      </c>
      <c r="B6701" s="1407" t="s">
        <v>29473</v>
      </c>
      <c r="C6701" s="1408">
        <v>50000</v>
      </c>
      <c r="D6701" s="1408">
        <v>0</v>
      </c>
      <c r="E6701" s="1409">
        <v>5340159.2</v>
      </c>
      <c r="F6701" s="1434"/>
      <c r="G6701" s="1653"/>
      <c r="H6701" s="1434"/>
      <c r="I6701" s="1434"/>
      <c r="J6701" s="1434"/>
      <c r="K6701" s="1434"/>
    </row>
    <row r="6702" spans="1:11" s="1358" customFormat="1" ht="22.5" customHeight="1">
      <c r="A6702" s="1407" t="s">
        <v>29211</v>
      </c>
      <c r="B6702" s="1407" t="s">
        <v>29474</v>
      </c>
      <c r="C6702" s="1408">
        <v>60000</v>
      </c>
      <c r="D6702" s="1408">
        <v>0</v>
      </c>
      <c r="E6702" s="1409">
        <v>5400159.2000000002</v>
      </c>
      <c r="F6702" s="1434"/>
      <c r="G6702" s="1653"/>
      <c r="H6702" s="1434"/>
      <c r="I6702" s="1434"/>
      <c r="J6702" s="1434"/>
      <c r="K6702" s="1434"/>
    </row>
    <row r="6703" spans="1:11" s="1358" customFormat="1" ht="22.5" customHeight="1">
      <c r="A6703" s="1407" t="s">
        <v>29212</v>
      </c>
      <c r="B6703" s="1407" t="s">
        <v>29475</v>
      </c>
      <c r="C6703" s="1408">
        <v>60000</v>
      </c>
      <c r="D6703" s="1408">
        <v>0</v>
      </c>
      <c r="E6703" s="1409">
        <v>5460159.2000000002</v>
      </c>
      <c r="F6703" s="1434"/>
      <c r="G6703" s="1653"/>
      <c r="H6703" s="1434"/>
      <c r="I6703" s="1434"/>
      <c r="J6703" s="1434"/>
      <c r="K6703" s="1434"/>
    </row>
    <row r="6704" spans="1:11" s="1358" customFormat="1" ht="22.5" customHeight="1">
      <c r="A6704" s="1407" t="s">
        <v>29213</v>
      </c>
      <c r="B6704" s="1407" t="s">
        <v>29476</v>
      </c>
      <c r="C6704" s="1408">
        <v>60000</v>
      </c>
      <c r="D6704" s="1408">
        <v>0</v>
      </c>
      <c r="E6704" s="1409">
        <v>5520159.2000000002</v>
      </c>
      <c r="F6704" s="1434"/>
      <c r="G6704" s="1653"/>
      <c r="H6704" s="1434"/>
      <c r="I6704" s="1434"/>
      <c r="J6704" s="1434"/>
      <c r="K6704" s="1434"/>
    </row>
    <row r="6705" spans="1:11" s="1358" customFormat="1" ht="22.5" customHeight="1">
      <c r="A6705" s="1407" t="s">
        <v>29214</v>
      </c>
      <c r="B6705" s="1407" t="s">
        <v>29477</v>
      </c>
      <c r="C6705" s="1408">
        <v>60060</v>
      </c>
      <c r="D6705" s="1408">
        <v>0</v>
      </c>
      <c r="E6705" s="1409">
        <v>5580219.2000000002</v>
      </c>
      <c r="F6705" s="1434"/>
      <c r="G6705" s="1653"/>
      <c r="H6705" s="1434"/>
      <c r="I6705" s="1434"/>
      <c r="J6705" s="1434"/>
      <c r="K6705" s="1434"/>
    </row>
    <row r="6706" spans="1:11" s="1358" customFormat="1" ht="22.5" customHeight="1">
      <c r="A6706" s="1407" t="s">
        <v>29215</v>
      </c>
      <c r="B6706" s="1407" t="s">
        <v>29478</v>
      </c>
      <c r="C6706" s="1408">
        <v>65000</v>
      </c>
      <c r="D6706" s="1408">
        <v>0</v>
      </c>
      <c r="E6706" s="1409">
        <v>5645219.2000000002</v>
      </c>
      <c r="F6706" s="1434"/>
      <c r="G6706" s="1653"/>
      <c r="H6706" s="1434"/>
      <c r="I6706" s="1434"/>
      <c r="J6706" s="1434"/>
      <c r="K6706" s="1434"/>
    </row>
    <row r="6707" spans="1:11" s="1358" customFormat="1" ht="22.5" customHeight="1">
      <c r="A6707" s="1420" t="s">
        <v>29216</v>
      </c>
      <c r="B6707" s="1420" t="s">
        <v>29479</v>
      </c>
      <c r="C6707" s="1421">
        <v>65000</v>
      </c>
      <c r="D6707" s="1421">
        <v>0</v>
      </c>
      <c r="E6707" s="1409">
        <v>5710219.2000000002</v>
      </c>
      <c r="F6707" s="1434"/>
      <c r="G6707" s="1653"/>
      <c r="H6707" s="1434"/>
      <c r="I6707" s="1434"/>
      <c r="J6707" s="1434"/>
      <c r="K6707" s="1434"/>
    </row>
    <row r="6708" spans="1:11" s="1358" customFormat="1" ht="22.5" customHeight="1">
      <c r="A6708" s="1407" t="s">
        <v>29217</v>
      </c>
      <c r="B6708" s="1407" t="s">
        <v>29480</v>
      </c>
      <c r="C6708" s="1408">
        <v>70000</v>
      </c>
      <c r="D6708" s="1408">
        <v>0</v>
      </c>
      <c r="E6708" s="1409">
        <v>5780219.2000000002</v>
      </c>
      <c r="F6708" s="1434"/>
      <c r="G6708" s="1653"/>
      <c r="H6708" s="1434"/>
      <c r="I6708" s="1434"/>
      <c r="J6708" s="1434"/>
      <c r="K6708" s="1434"/>
    </row>
    <row r="6709" spans="1:11" s="1358" customFormat="1" ht="22.5" customHeight="1">
      <c r="A6709" s="1407" t="s">
        <v>29218</v>
      </c>
      <c r="B6709" s="1407" t="s">
        <v>29481</v>
      </c>
      <c r="C6709" s="1408">
        <v>70000</v>
      </c>
      <c r="D6709" s="1408">
        <v>0</v>
      </c>
      <c r="E6709" s="1409">
        <v>5850219.2000000002</v>
      </c>
      <c r="F6709" s="1434"/>
      <c r="G6709" s="1653"/>
      <c r="H6709" s="1434"/>
      <c r="I6709" s="1434"/>
      <c r="J6709" s="1434"/>
      <c r="K6709" s="1434"/>
    </row>
    <row r="6710" spans="1:11" s="1358" customFormat="1" ht="22.5" customHeight="1">
      <c r="A6710" s="1420" t="s">
        <v>29219</v>
      </c>
      <c r="B6710" s="1420" t="s">
        <v>29482</v>
      </c>
      <c r="C6710" s="1421">
        <v>107000</v>
      </c>
      <c r="D6710" s="1421">
        <v>0</v>
      </c>
      <c r="E6710" s="1409">
        <v>5957219.2000000002</v>
      </c>
      <c r="F6710" s="1434"/>
      <c r="G6710" s="1653"/>
      <c r="H6710" s="1434"/>
      <c r="I6710" s="1434"/>
      <c r="J6710" s="1434"/>
      <c r="K6710" s="1434"/>
    </row>
    <row r="6711" spans="1:11" s="1358" customFormat="1" ht="22.5" customHeight="1">
      <c r="A6711" s="1407" t="s">
        <v>29220</v>
      </c>
      <c r="B6711" s="1407" t="s">
        <v>29483</v>
      </c>
      <c r="C6711" s="1408">
        <v>20000</v>
      </c>
      <c r="D6711" s="1408">
        <v>0</v>
      </c>
      <c r="E6711" s="1409">
        <v>5977219.2000000002</v>
      </c>
      <c r="F6711" s="1434"/>
      <c r="G6711" s="1653"/>
      <c r="H6711" s="1434"/>
      <c r="I6711" s="1434"/>
      <c r="J6711" s="1434"/>
      <c r="K6711" s="1434"/>
    </row>
    <row r="6712" spans="1:11" s="1358" customFormat="1" ht="22.5" customHeight="1">
      <c r="A6712" s="1407" t="s">
        <v>29221</v>
      </c>
      <c r="B6712" s="1407" t="s">
        <v>27576</v>
      </c>
      <c r="C6712" s="1408">
        <v>30000</v>
      </c>
      <c r="D6712" s="1408">
        <v>0</v>
      </c>
      <c r="E6712" s="1409">
        <v>6007219.2000000002</v>
      </c>
      <c r="F6712" s="1434"/>
      <c r="G6712" s="1653"/>
      <c r="H6712" s="1434"/>
      <c r="I6712" s="1434"/>
      <c r="J6712" s="1434"/>
      <c r="K6712" s="1434"/>
    </row>
    <row r="6713" spans="1:11" s="1358" customFormat="1" ht="22.5" customHeight="1">
      <c r="A6713" s="1407" t="s">
        <v>29222</v>
      </c>
      <c r="B6713" s="1407" t="s">
        <v>29484</v>
      </c>
      <c r="C6713" s="1408">
        <v>35000</v>
      </c>
      <c r="D6713" s="1408">
        <v>0</v>
      </c>
      <c r="E6713" s="1409">
        <v>6042219.2000000002</v>
      </c>
      <c r="F6713" s="1434"/>
      <c r="G6713" s="1653"/>
      <c r="H6713" s="1434"/>
      <c r="I6713" s="1434"/>
      <c r="J6713" s="1434"/>
      <c r="K6713" s="1434"/>
    </row>
    <row r="6714" spans="1:11" s="1358" customFormat="1" ht="22.5" customHeight="1">
      <c r="A6714" s="1407" t="s">
        <v>29223</v>
      </c>
      <c r="B6714" s="1407" t="s">
        <v>29485</v>
      </c>
      <c r="C6714" s="1408">
        <v>35000</v>
      </c>
      <c r="D6714" s="1408">
        <v>0</v>
      </c>
      <c r="E6714" s="1409">
        <v>6077219.2000000002</v>
      </c>
      <c r="F6714" s="1434"/>
      <c r="G6714" s="1653"/>
      <c r="H6714" s="1434"/>
      <c r="I6714" s="1434"/>
      <c r="J6714" s="1434"/>
      <c r="K6714" s="1434"/>
    </row>
    <row r="6715" spans="1:11" s="1358" customFormat="1" ht="22.5" customHeight="1">
      <c r="A6715" s="1407" t="s">
        <v>29224</v>
      </c>
      <c r="B6715" s="1407" t="s">
        <v>29464</v>
      </c>
      <c r="C6715" s="1408">
        <v>35000</v>
      </c>
      <c r="D6715" s="1408">
        <v>0</v>
      </c>
      <c r="E6715" s="1409">
        <v>6112219.2000000002</v>
      </c>
      <c r="F6715" s="1434"/>
      <c r="G6715" s="1653"/>
      <c r="H6715" s="1434"/>
      <c r="I6715" s="1434"/>
      <c r="J6715" s="1434"/>
      <c r="K6715" s="1434"/>
    </row>
    <row r="6716" spans="1:11" s="1358" customFormat="1" ht="22.5" customHeight="1">
      <c r="A6716" s="1407" t="s">
        <v>29225</v>
      </c>
      <c r="B6716" s="1407" t="s">
        <v>29486</v>
      </c>
      <c r="C6716" s="1408">
        <v>50000</v>
      </c>
      <c r="D6716" s="1408">
        <v>0</v>
      </c>
      <c r="E6716" s="1409">
        <v>6162219.2000000002</v>
      </c>
      <c r="F6716" s="1434"/>
      <c r="G6716" s="1653"/>
      <c r="H6716" s="1434"/>
      <c r="I6716" s="1434"/>
      <c r="J6716" s="1434"/>
      <c r="K6716" s="1434"/>
    </row>
    <row r="6717" spans="1:11" s="849" customFormat="1" ht="22.5" customHeight="1">
      <c r="A6717" s="1051" t="s">
        <v>29226</v>
      </c>
      <c r="B6717" s="1051" t="s">
        <v>27149</v>
      </c>
      <c r="C6717" s="1050">
        <v>0</v>
      </c>
      <c r="D6717" s="1050">
        <v>3300</v>
      </c>
      <c r="E6717" s="1406">
        <v>6158919.2000000002</v>
      </c>
      <c r="F6717" s="1545"/>
      <c r="G6717" s="1661"/>
      <c r="H6717" s="1545"/>
      <c r="I6717" s="1545"/>
      <c r="J6717" s="1545"/>
      <c r="K6717" s="1545"/>
    </row>
    <row r="6718" spans="1:11" s="1023" customFormat="1" ht="22.5" customHeight="1">
      <c r="A6718" s="1407" t="s">
        <v>29512</v>
      </c>
      <c r="B6718" s="1407" t="s">
        <v>29574</v>
      </c>
      <c r="C6718" s="1408">
        <v>5000</v>
      </c>
      <c r="D6718" s="1408">
        <v>0</v>
      </c>
      <c r="E6718" s="1409">
        <v>6163919.2000000002</v>
      </c>
      <c r="F6718" s="1412"/>
      <c r="G6718" s="1456"/>
      <c r="H6718" s="1457"/>
      <c r="I6718" s="1412"/>
      <c r="J6718" s="1412"/>
      <c r="K6718" s="1412"/>
    </row>
    <row r="6719" spans="1:11" s="1023" customFormat="1" ht="22.5" customHeight="1">
      <c r="A6719" s="1407" t="s">
        <v>29513</v>
      </c>
      <c r="B6719" s="1407" t="s">
        <v>29575</v>
      </c>
      <c r="C6719" s="1408">
        <v>20000</v>
      </c>
      <c r="D6719" s="1408">
        <v>0</v>
      </c>
      <c r="E6719" s="1409">
        <v>6183919.2000000002</v>
      </c>
      <c r="F6719" s="1412"/>
      <c r="G6719" s="1418"/>
      <c r="H6719" s="1419"/>
      <c r="I6719" s="1412"/>
      <c r="J6719" s="1412"/>
      <c r="K6719" s="1412"/>
    </row>
    <row r="6720" spans="1:11" s="1023" customFormat="1" ht="22.5" customHeight="1">
      <c r="A6720" s="1407" t="s">
        <v>29514</v>
      </c>
      <c r="B6720" s="1407" t="s">
        <v>29576</v>
      </c>
      <c r="C6720" s="1408">
        <v>20000</v>
      </c>
      <c r="D6720" s="1408">
        <v>0</v>
      </c>
      <c r="E6720" s="1409">
        <v>6203919.2000000002</v>
      </c>
      <c r="F6720" s="1412"/>
      <c r="G6720" s="1418"/>
      <c r="H6720" s="1419"/>
      <c r="I6720" s="1412"/>
      <c r="J6720" s="1412"/>
      <c r="K6720" s="1412"/>
    </row>
    <row r="6721" spans="1:11" s="1023" customFormat="1" ht="22.5" customHeight="1">
      <c r="A6721" s="1407" t="s">
        <v>29515</v>
      </c>
      <c r="B6721" s="1407" t="s">
        <v>29577</v>
      </c>
      <c r="C6721" s="1408">
        <v>25000</v>
      </c>
      <c r="D6721" s="1408">
        <v>0</v>
      </c>
      <c r="E6721" s="1409">
        <v>6228919.2000000002</v>
      </c>
      <c r="F6721" s="1412"/>
      <c r="G6721" s="1418"/>
      <c r="H6721" s="1419"/>
      <c r="I6721" s="1412"/>
      <c r="J6721" s="1412"/>
      <c r="K6721" s="1412"/>
    </row>
    <row r="6722" spans="1:11" s="1023" customFormat="1" ht="22.5" customHeight="1">
      <c r="A6722" s="1407" t="s">
        <v>29516</v>
      </c>
      <c r="B6722" s="1407" t="s">
        <v>29578</v>
      </c>
      <c r="C6722" s="1408">
        <v>35000</v>
      </c>
      <c r="D6722" s="1408">
        <v>0</v>
      </c>
      <c r="E6722" s="1409">
        <v>6263919.2000000002</v>
      </c>
      <c r="F6722" s="1412"/>
      <c r="G6722" s="1418"/>
      <c r="H6722" s="1419"/>
      <c r="I6722" s="1412"/>
      <c r="J6722" s="1412"/>
      <c r="K6722" s="1412"/>
    </row>
    <row r="6723" spans="1:11" s="1023" customFormat="1" ht="22.5" customHeight="1">
      <c r="A6723" s="1407" t="s">
        <v>29517</v>
      </c>
      <c r="B6723" s="1407" t="s">
        <v>27983</v>
      </c>
      <c r="C6723" s="1408">
        <v>35000</v>
      </c>
      <c r="D6723" s="1408">
        <v>0</v>
      </c>
      <c r="E6723" s="1409">
        <v>6298919.2000000002</v>
      </c>
      <c r="F6723" s="1412"/>
      <c r="G6723" s="1418"/>
      <c r="H6723" s="1419"/>
      <c r="I6723" s="1412"/>
      <c r="J6723" s="1412"/>
      <c r="K6723" s="1412"/>
    </row>
    <row r="6724" spans="1:11" s="1023" customFormat="1" ht="22.5" customHeight="1">
      <c r="A6724" s="1420" t="s">
        <v>29518</v>
      </c>
      <c r="B6724" s="1420" t="s">
        <v>29579</v>
      </c>
      <c r="C6724" s="1421">
        <v>35000</v>
      </c>
      <c r="D6724" s="1421">
        <v>0</v>
      </c>
      <c r="E6724" s="1409">
        <v>6333919.2000000002</v>
      </c>
      <c r="F6724" s="1412"/>
      <c r="G6724" s="1418"/>
      <c r="H6724" s="1419"/>
      <c r="I6724" s="1412"/>
      <c r="J6724" s="1412"/>
      <c r="K6724" s="1412"/>
    </row>
    <row r="6725" spans="1:11" s="1023" customFormat="1" ht="22.5" customHeight="1">
      <c r="A6725" s="1407" t="s">
        <v>29519</v>
      </c>
      <c r="B6725" s="1407" t="s">
        <v>29580</v>
      </c>
      <c r="C6725" s="1408">
        <v>40000</v>
      </c>
      <c r="D6725" s="1408">
        <v>0</v>
      </c>
      <c r="E6725" s="1409">
        <v>6373919.2000000002</v>
      </c>
      <c r="F6725" s="1412"/>
      <c r="G6725" s="1418"/>
      <c r="H6725" s="1419"/>
      <c r="I6725" s="1412"/>
      <c r="J6725" s="1412"/>
      <c r="K6725" s="1412"/>
    </row>
    <row r="6726" spans="1:11" s="1023" customFormat="1" ht="22.5" customHeight="1">
      <c r="A6726" s="1407" t="s">
        <v>29520</v>
      </c>
      <c r="B6726" s="1407" t="s">
        <v>29581</v>
      </c>
      <c r="C6726" s="1408">
        <v>68750</v>
      </c>
      <c r="D6726" s="1408">
        <v>0</v>
      </c>
      <c r="E6726" s="1409">
        <v>6442669.2000000002</v>
      </c>
      <c r="F6726" s="1412"/>
      <c r="G6726" s="1418"/>
      <c r="H6726" s="1419"/>
      <c r="I6726" s="1412"/>
      <c r="J6726" s="1412"/>
      <c r="K6726" s="1412"/>
    </row>
    <row r="6727" spans="1:11" s="1023" customFormat="1" ht="22.5" customHeight="1">
      <c r="A6727" s="1407" t="s">
        <v>29521</v>
      </c>
      <c r="B6727" s="1407" t="s">
        <v>29582</v>
      </c>
      <c r="C6727" s="1408">
        <v>5000</v>
      </c>
      <c r="D6727" s="1408">
        <v>0</v>
      </c>
      <c r="E6727" s="1409">
        <v>6447669.2000000002</v>
      </c>
      <c r="F6727" s="1412"/>
      <c r="G6727" s="1418"/>
      <c r="H6727" s="1419"/>
      <c r="I6727" s="1412"/>
      <c r="J6727" s="1412"/>
      <c r="K6727" s="1412"/>
    </row>
    <row r="6728" spans="1:11" s="1023" customFormat="1" ht="22.5" customHeight="1">
      <c r="A6728" s="1407" t="s">
        <v>29522</v>
      </c>
      <c r="B6728" s="1407" t="s">
        <v>29583</v>
      </c>
      <c r="C6728" s="1408">
        <v>10000</v>
      </c>
      <c r="D6728" s="1408">
        <v>0</v>
      </c>
      <c r="E6728" s="1409">
        <v>6457669.2000000002</v>
      </c>
      <c r="F6728" s="1412"/>
      <c r="G6728" s="1418"/>
      <c r="H6728" s="1419"/>
      <c r="I6728" s="1412"/>
      <c r="J6728" s="1412"/>
      <c r="K6728" s="1412"/>
    </row>
    <row r="6729" spans="1:11" s="1023" customFormat="1" ht="22.5" customHeight="1">
      <c r="A6729" s="1407" t="s">
        <v>29523</v>
      </c>
      <c r="B6729" s="1407" t="s">
        <v>29584</v>
      </c>
      <c r="C6729" s="1408">
        <v>30000</v>
      </c>
      <c r="D6729" s="1408">
        <v>0</v>
      </c>
      <c r="E6729" s="1409">
        <v>6487669.2000000002</v>
      </c>
      <c r="F6729" s="1412"/>
      <c r="G6729" s="1418"/>
      <c r="H6729" s="1419"/>
      <c r="I6729" s="1412"/>
      <c r="J6729" s="1412"/>
      <c r="K6729" s="1412"/>
    </row>
    <row r="6730" spans="1:11" s="1023" customFormat="1" ht="22.5" customHeight="1">
      <c r="A6730" s="1407" t="s">
        <v>29524</v>
      </c>
      <c r="B6730" s="1407" t="s">
        <v>29585</v>
      </c>
      <c r="C6730" s="1408">
        <v>30000</v>
      </c>
      <c r="D6730" s="1408">
        <v>0</v>
      </c>
      <c r="E6730" s="1409">
        <v>6517669.2000000002</v>
      </c>
      <c r="F6730" s="1412"/>
      <c r="G6730" s="1418"/>
      <c r="H6730" s="1419"/>
      <c r="I6730" s="1412"/>
      <c r="J6730" s="1412"/>
      <c r="K6730" s="1412"/>
    </row>
    <row r="6731" spans="1:11" s="1023" customFormat="1" ht="22.5" customHeight="1">
      <c r="A6731" s="1407" t="s">
        <v>29525</v>
      </c>
      <c r="B6731" s="1407" t="s">
        <v>11458</v>
      </c>
      <c r="C6731" s="1408">
        <v>35000</v>
      </c>
      <c r="D6731" s="1408">
        <v>0</v>
      </c>
      <c r="E6731" s="1409">
        <v>6552669.2000000002</v>
      </c>
      <c r="F6731" s="1412"/>
      <c r="G6731" s="1418"/>
      <c r="H6731" s="1419"/>
      <c r="I6731" s="1412"/>
      <c r="J6731" s="1412"/>
      <c r="K6731" s="1412"/>
    </row>
    <row r="6732" spans="1:11" s="1023" customFormat="1" ht="22.5" customHeight="1">
      <c r="A6732" s="1407" t="s">
        <v>29526</v>
      </c>
      <c r="B6732" s="1407" t="s">
        <v>29586</v>
      </c>
      <c r="C6732" s="1408">
        <v>85000</v>
      </c>
      <c r="D6732" s="1408">
        <v>0</v>
      </c>
      <c r="E6732" s="1409">
        <v>6637669.2000000002</v>
      </c>
      <c r="F6732" s="1412"/>
      <c r="G6732" s="1418"/>
      <c r="H6732" s="1419"/>
      <c r="I6732" s="1412"/>
      <c r="J6732" s="1412"/>
      <c r="K6732" s="1412"/>
    </row>
    <row r="6733" spans="1:11" s="1023" customFormat="1" ht="22.5" customHeight="1">
      <c r="A6733" s="1407" t="s">
        <v>29527</v>
      </c>
      <c r="B6733" s="1407" t="s">
        <v>29587</v>
      </c>
      <c r="C6733" s="1408">
        <v>10000</v>
      </c>
      <c r="D6733" s="1408">
        <v>0</v>
      </c>
      <c r="E6733" s="1409">
        <v>6647669.2000000002</v>
      </c>
      <c r="F6733" s="1412"/>
      <c r="G6733" s="1418"/>
      <c r="H6733" s="1419"/>
      <c r="I6733" s="1412"/>
      <c r="J6733" s="1412"/>
      <c r="K6733" s="1412"/>
    </row>
    <row r="6734" spans="1:11" s="1023" customFormat="1" ht="22.5" customHeight="1">
      <c r="A6734" s="1407" t="s">
        <v>29528</v>
      </c>
      <c r="B6734" s="1407" t="s">
        <v>29588</v>
      </c>
      <c r="C6734" s="1408">
        <v>30000</v>
      </c>
      <c r="D6734" s="1408">
        <v>0</v>
      </c>
      <c r="E6734" s="1409">
        <v>6677669.2000000002</v>
      </c>
      <c r="F6734" s="1412"/>
      <c r="G6734" s="1418"/>
      <c r="H6734" s="1419"/>
      <c r="I6734" s="1412"/>
      <c r="J6734" s="1412"/>
      <c r="K6734" s="1412"/>
    </row>
    <row r="6735" spans="1:11" s="1023" customFormat="1" ht="22.5" customHeight="1">
      <c r="A6735" s="1407" t="s">
        <v>29529</v>
      </c>
      <c r="B6735" s="1407" t="s">
        <v>29589</v>
      </c>
      <c r="C6735" s="1408">
        <v>35000</v>
      </c>
      <c r="D6735" s="1408">
        <v>0</v>
      </c>
      <c r="E6735" s="1409">
        <v>6712669.2000000002</v>
      </c>
      <c r="F6735" s="1412"/>
      <c r="G6735" s="1418"/>
      <c r="H6735" s="1419"/>
      <c r="I6735" s="1412"/>
      <c r="J6735" s="1412"/>
      <c r="K6735" s="1412"/>
    </row>
    <row r="6736" spans="1:11" s="1023" customFormat="1" ht="22.5" customHeight="1">
      <c r="A6736" s="1420" t="s">
        <v>29530</v>
      </c>
      <c r="B6736" s="1420" t="s">
        <v>29590</v>
      </c>
      <c r="C6736" s="1421">
        <v>56000</v>
      </c>
      <c r="D6736" s="1421">
        <v>0</v>
      </c>
      <c r="E6736" s="1409">
        <v>6768669.2000000002</v>
      </c>
      <c r="F6736" s="1412"/>
      <c r="G6736" s="1418"/>
      <c r="H6736" s="1419"/>
      <c r="I6736" s="1412"/>
      <c r="J6736" s="1412"/>
      <c r="K6736" s="1412"/>
    </row>
    <row r="6737" spans="1:11" s="1023" customFormat="1" ht="22.5" customHeight="1">
      <c r="A6737" s="1407" t="s">
        <v>29531</v>
      </c>
      <c r="B6737" s="1407" t="s">
        <v>29591</v>
      </c>
      <c r="C6737" s="1408">
        <v>60000</v>
      </c>
      <c r="D6737" s="1408">
        <v>0</v>
      </c>
      <c r="E6737" s="1409">
        <v>6828669.2000000002</v>
      </c>
      <c r="F6737" s="1412"/>
      <c r="G6737" s="1418"/>
      <c r="H6737" s="1419"/>
      <c r="I6737" s="1412"/>
      <c r="J6737" s="1412"/>
      <c r="K6737" s="1412"/>
    </row>
    <row r="6738" spans="1:11" s="1023" customFormat="1" ht="22.5" customHeight="1">
      <c r="A6738" s="1407" t="s">
        <v>29532</v>
      </c>
      <c r="B6738" s="1407" t="s">
        <v>29592</v>
      </c>
      <c r="C6738" s="1408">
        <v>80750</v>
      </c>
      <c r="D6738" s="1408">
        <v>0</v>
      </c>
      <c r="E6738" s="1409">
        <v>6909419.2000000002</v>
      </c>
      <c r="F6738" s="1412"/>
      <c r="G6738" s="1418"/>
      <c r="H6738" s="1419"/>
      <c r="I6738" s="1412"/>
      <c r="J6738" s="1412"/>
      <c r="K6738" s="1412"/>
    </row>
    <row r="6739" spans="1:11" s="1023" customFormat="1" ht="22.5" customHeight="1">
      <c r="A6739" s="1407" t="s">
        <v>29533</v>
      </c>
      <c r="B6739" s="1407" t="s">
        <v>29593</v>
      </c>
      <c r="C6739" s="1408">
        <v>750</v>
      </c>
      <c r="D6739" s="1408">
        <v>0</v>
      </c>
      <c r="E6739" s="1409">
        <v>6910169.2000000002</v>
      </c>
      <c r="F6739" s="1412"/>
      <c r="G6739" s="1418"/>
      <c r="H6739" s="1419"/>
      <c r="I6739" s="1412"/>
      <c r="J6739" s="1412"/>
      <c r="K6739" s="1412"/>
    </row>
    <row r="6740" spans="1:11" s="1023" customFormat="1" ht="22.5" customHeight="1">
      <c r="A6740" s="1407" t="s">
        <v>29534</v>
      </c>
      <c r="B6740" s="1407" t="s">
        <v>29594</v>
      </c>
      <c r="C6740" s="1408">
        <v>10000</v>
      </c>
      <c r="D6740" s="1408">
        <v>0</v>
      </c>
      <c r="E6740" s="1409">
        <v>6920169.2000000002</v>
      </c>
      <c r="F6740" s="1412"/>
      <c r="G6740" s="1418"/>
      <c r="H6740" s="1419"/>
      <c r="I6740" s="1412"/>
      <c r="J6740" s="1412"/>
      <c r="K6740" s="1412"/>
    </row>
    <row r="6741" spans="1:11" s="1023" customFormat="1" ht="22.5" customHeight="1">
      <c r="A6741" s="1407" t="s">
        <v>29535</v>
      </c>
      <c r="B6741" s="1407" t="s">
        <v>29595</v>
      </c>
      <c r="C6741" s="1408">
        <v>15000</v>
      </c>
      <c r="D6741" s="1408">
        <v>0</v>
      </c>
      <c r="E6741" s="1409">
        <v>6935169.2000000002</v>
      </c>
      <c r="F6741" s="1412"/>
      <c r="G6741" s="1418"/>
      <c r="H6741" s="1419"/>
      <c r="I6741" s="1412"/>
      <c r="J6741" s="1412"/>
      <c r="K6741" s="1412"/>
    </row>
    <row r="6742" spans="1:11" s="1023" customFormat="1" ht="22.5" customHeight="1">
      <c r="A6742" s="1420" t="s">
        <v>29536</v>
      </c>
      <c r="B6742" s="1420" t="s">
        <v>29596</v>
      </c>
      <c r="C6742" s="1421">
        <v>15000</v>
      </c>
      <c r="D6742" s="1421">
        <v>0</v>
      </c>
      <c r="E6742" s="1409">
        <v>6950169.2000000002</v>
      </c>
      <c r="F6742" s="1412"/>
      <c r="G6742" s="1418"/>
      <c r="H6742" s="1419"/>
      <c r="I6742" s="1412"/>
      <c r="J6742" s="1412"/>
      <c r="K6742" s="1412"/>
    </row>
    <row r="6743" spans="1:11" s="1023" customFormat="1" ht="22.5" customHeight="1">
      <c r="A6743" s="1407" t="s">
        <v>29537</v>
      </c>
      <c r="B6743" s="1407" t="s">
        <v>29597</v>
      </c>
      <c r="C6743" s="1408">
        <v>20000</v>
      </c>
      <c r="D6743" s="1408">
        <v>0</v>
      </c>
      <c r="E6743" s="1409">
        <v>6970169.2000000002</v>
      </c>
      <c r="F6743" s="1412"/>
      <c r="G6743" s="1418"/>
      <c r="H6743" s="1419"/>
      <c r="I6743" s="1412"/>
      <c r="J6743" s="1412"/>
      <c r="K6743" s="1412"/>
    </row>
    <row r="6744" spans="1:11" s="1023" customFormat="1" ht="22.5" customHeight="1">
      <c r="A6744" s="1420" t="s">
        <v>29538</v>
      </c>
      <c r="B6744" s="1420" t="s">
        <v>29598</v>
      </c>
      <c r="C6744" s="1421">
        <v>35000</v>
      </c>
      <c r="D6744" s="1421">
        <v>0</v>
      </c>
      <c r="E6744" s="1409">
        <v>7005169.2000000002</v>
      </c>
      <c r="F6744" s="1412"/>
      <c r="G6744" s="1418"/>
      <c r="H6744" s="1419"/>
      <c r="I6744" s="1412"/>
      <c r="J6744" s="1412"/>
      <c r="K6744" s="1412"/>
    </row>
    <row r="6745" spans="1:11" s="1023" customFormat="1" ht="22.5" customHeight="1">
      <c r="A6745" s="1407" t="s">
        <v>29539</v>
      </c>
      <c r="B6745" s="1407" t="s">
        <v>29599</v>
      </c>
      <c r="C6745" s="1408">
        <v>5000</v>
      </c>
      <c r="D6745" s="1408">
        <v>0</v>
      </c>
      <c r="E6745" s="1409">
        <v>7010169.2000000002</v>
      </c>
      <c r="F6745" s="1412"/>
      <c r="G6745" s="1418"/>
      <c r="H6745" s="1419"/>
      <c r="I6745" s="1412"/>
      <c r="J6745" s="1412"/>
      <c r="K6745" s="1412"/>
    </row>
    <row r="6746" spans="1:11" s="1023" customFormat="1" ht="22.5" customHeight="1">
      <c r="A6746" s="1407" t="s">
        <v>29540</v>
      </c>
      <c r="B6746" s="1407" t="s">
        <v>29600</v>
      </c>
      <c r="C6746" s="1408">
        <v>20000</v>
      </c>
      <c r="D6746" s="1408">
        <v>0</v>
      </c>
      <c r="E6746" s="1409">
        <v>7030169.2000000002</v>
      </c>
      <c r="F6746" s="1412"/>
      <c r="G6746" s="1418"/>
      <c r="H6746" s="1419"/>
      <c r="I6746" s="1412"/>
      <c r="J6746" s="1412"/>
      <c r="K6746" s="1412"/>
    </row>
    <row r="6747" spans="1:11" s="1023" customFormat="1" ht="22.5" customHeight="1">
      <c r="A6747" s="1407" t="s">
        <v>29541</v>
      </c>
      <c r="B6747" s="1407" t="s">
        <v>29601</v>
      </c>
      <c r="C6747" s="1408">
        <v>25000</v>
      </c>
      <c r="D6747" s="1408">
        <v>0</v>
      </c>
      <c r="E6747" s="1409">
        <v>7055169.2000000002</v>
      </c>
      <c r="F6747" s="1412"/>
      <c r="G6747" s="1418"/>
      <c r="H6747" s="1419"/>
      <c r="I6747" s="1412"/>
      <c r="J6747" s="1412"/>
      <c r="K6747" s="1412"/>
    </row>
    <row r="6748" spans="1:11" s="1023" customFormat="1" ht="22.5" customHeight="1">
      <c r="A6748" s="1407" t="s">
        <v>29542</v>
      </c>
      <c r="B6748" s="1407" t="s">
        <v>29602</v>
      </c>
      <c r="C6748" s="1408">
        <v>25000</v>
      </c>
      <c r="D6748" s="1408">
        <v>0</v>
      </c>
      <c r="E6748" s="1409">
        <v>7080169.2000000002</v>
      </c>
      <c r="F6748" s="1412"/>
      <c r="G6748" s="1418"/>
      <c r="H6748" s="1419"/>
      <c r="I6748" s="1412"/>
      <c r="J6748" s="1412"/>
      <c r="K6748" s="1412"/>
    </row>
    <row r="6749" spans="1:11" s="1023" customFormat="1" ht="22.5" customHeight="1">
      <c r="A6749" s="1407" t="s">
        <v>29543</v>
      </c>
      <c r="B6749" s="1407" t="s">
        <v>29603</v>
      </c>
      <c r="C6749" s="1408">
        <v>30000</v>
      </c>
      <c r="D6749" s="1408">
        <v>0</v>
      </c>
      <c r="E6749" s="1409">
        <v>7110169.2000000002</v>
      </c>
      <c r="F6749" s="1412"/>
      <c r="G6749" s="1418"/>
      <c r="H6749" s="1419"/>
      <c r="I6749" s="1412"/>
      <c r="J6749" s="1412"/>
      <c r="K6749" s="1412"/>
    </row>
    <row r="6750" spans="1:11" s="1023" customFormat="1" ht="22.5" customHeight="1">
      <c r="A6750" s="1407" t="s">
        <v>29544</v>
      </c>
      <c r="B6750" s="1407" t="s">
        <v>29604</v>
      </c>
      <c r="C6750" s="1408">
        <v>30000</v>
      </c>
      <c r="D6750" s="1408">
        <v>0</v>
      </c>
      <c r="E6750" s="1409">
        <v>7140169.2000000002</v>
      </c>
      <c r="F6750" s="1412"/>
      <c r="G6750" s="1418"/>
      <c r="H6750" s="1419"/>
      <c r="I6750" s="1412"/>
      <c r="J6750" s="1412"/>
      <c r="K6750" s="1412"/>
    </row>
    <row r="6751" spans="1:11" s="1023" customFormat="1" ht="22.5" customHeight="1">
      <c r="A6751" s="1407" t="s">
        <v>29545</v>
      </c>
      <c r="B6751" s="1407" t="s">
        <v>29605</v>
      </c>
      <c r="C6751" s="1408">
        <v>35000</v>
      </c>
      <c r="D6751" s="1408">
        <v>0</v>
      </c>
      <c r="E6751" s="1409">
        <v>7175169.2000000002</v>
      </c>
      <c r="F6751" s="1412"/>
      <c r="G6751" s="1418"/>
      <c r="H6751" s="1419"/>
      <c r="I6751" s="1412"/>
      <c r="J6751" s="1412"/>
      <c r="K6751" s="1412"/>
    </row>
    <row r="6752" spans="1:11" s="1023" customFormat="1" ht="22.5" customHeight="1">
      <c r="A6752" s="1407" t="s">
        <v>29546</v>
      </c>
      <c r="B6752" s="1407" t="s">
        <v>29606</v>
      </c>
      <c r="C6752" s="1408">
        <v>44000</v>
      </c>
      <c r="D6752" s="1408">
        <v>0</v>
      </c>
      <c r="E6752" s="1409">
        <v>7219169.2000000002</v>
      </c>
      <c r="F6752" s="1412"/>
      <c r="G6752" s="1418"/>
      <c r="H6752" s="1419"/>
      <c r="I6752" s="1412"/>
      <c r="J6752" s="1412"/>
      <c r="K6752" s="1412"/>
    </row>
    <row r="6753" spans="1:11" s="1023" customFormat="1" ht="22.5" customHeight="1">
      <c r="A6753" s="1407" t="s">
        <v>29547</v>
      </c>
      <c r="B6753" s="1407" t="s">
        <v>29607</v>
      </c>
      <c r="C6753" s="1408">
        <v>45000</v>
      </c>
      <c r="D6753" s="1408">
        <v>0</v>
      </c>
      <c r="E6753" s="1409">
        <v>7264169.2000000002</v>
      </c>
      <c r="F6753" s="1412"/>
      <c r="G6753" s="1418"/>
      <c r="H6753" s="1419"/>
      <c r="I6753" s="1412"/>
      <c r="J6753" s="1412"/>
      <c r="K6753" s="1412"/>
    </row>
    <row r="6754" spans="1:11" s="1023" customFormat="1" ht="22.5" customHeight="1">
      <c r="A6754" s="1407" t="s">
        <v>29547</v>
      </c>
      <c r="B6754" s="1407" t="s">
        <v>29608</v>
      </c>
      <c r="C6754" s="1408">
        <v>50000</v>
      </c>
      <c r="D6754" s="1408">
        <v>0</v>
      </c>
      <c r="E6754" s="1409">
        <v>7314169.2000000002</v>
      </c>
      <c r="F6754" s="1412"/>
      <c r="G6754" s="1418"/>
      <c r="H6754" s="1419"/>
      <c r="I6754" s="1412"/>
      <c r="J6754" s="1412"/>
      <c r="K6754" s="1412"/>
    </row>
    <row r="6755" spans="1:11" s="1023" customFormat="1" ht="22.5" customHeight="1">
      <c r="A6755" s="1407" t="s">
        <v>29548</v>
      </c>
      <c r="B6755" s="1407" t="s">
        <v>29609</v>
      </c>
      <c r="C6755" s="1408">
        <v>50000</v>
      </c>
      <c r="D6755" s="1408">
        <v>0</v>
      </c>
      <c r="E6755" s="1409">
        <v>7364169.2000000002</v>
      </c>
      <c r="F6755" s="1412"/>
      <c r="G6755" s="1418"/>
      <c r="H6755" s="1419"/>
      <c r="I6755" s="1412"/>
      <c r="J6755" s="1412"/>
      <c r="K6755" s="1412"/>
    </row>
    <row r="6756" spans="1:11" s="1023" customFormat="1" ht="22.5" customHeight="1">
      <c r="A6756" s="1407" t="s">
        <v>29549</v>
      </c>
      <c r="B6756" s="1407" t="s">
        <v>29610</v>
      </c>
      <c r="C6756" s="1408">
        <v>70000</v>
      </c>
      <c r="D6756" s="1408">
        <v>0</v>
      </c>
      <c r="E6756" s="1409">
        <v>7434169.2000000002</v>
      </c>
      <c r="F6756" s="1412"/>
      <c r="G6756" s="1418"/>
      <c r="H6756" s="1419"/>
      <c r="I6756" s="1412"/>
      <c r="J6756" s="1412"/>
      <c r="K6756" s="1412"/>
    </row>
    <row r="6757" spans="1:11" s="1023" customFormat="1" ht="22.5" customHeight="1">
      <c r="A6757" s="1407" t="s">
        <v>29550</v>
      </c>
      <c r="B6757" s="1407" t="s">
        <v>29611</v>
      </c>
      <c r="C6757" s="1408">
        <v>75000</v>
      </c>
      <c r="D6757" s="1408">
        <v>0</v>
      </c>
      <c r="E6757" s="1409">
        <v>7509169.2000000002</v>
      </c>
      <c r="F6757" s="1412"/>
      <c r="G6757" s="1418"/>
      <c r="H6757" s="1419"/>
      <c r="I6757" s="1412"/>
      <c r="J6757" s="1412"/>
      <c r="K6757" s="1412"/>
    </row>
    <row r="6758" spans="1:11" s="1023" customFormat="1" ht="22.5" customHeight="1">
      <c r="A6758" s="1407" t="s">
        <v>29551</v>
      </c>
      <c r="B6758" s="1407" t="s">
        <v>29612</v>
      </c>
      <c r="C6758" s="1408">
        <v>76500</v>
      </c>
      <c r="D6758" s="1408">
        <v>0</v>
      </c>
      <c r="E6758" s="1409">
        <v>7585669.2000000002</v>
      </c>
      <c r="F6758" s="1412"/>
      <c r="G6758" s="1418"/>
      <c r="H6758" s="1419"/>
      <c r="I6758" s="1412"/>
      <c r="J6758" s="1412"/>
      <c r="K6758" s="1412"/>
    </row>
    <row r="6759" spans="1:11" s="1023" customFormat="1" ht="22.5" customHeight="1">
      <c r="A6759" s="1420" t="s">
        <v>29552</v>
      </c>
      <c r="B6759" s="1420" t="s">
        <v>29613</v>
      </c>
      <c r="C6759" s="1421">
        <v>77250</v>
      </c>
      <c r="D6759" s="1421">
        <v>0</v>
      </c>
      <c r="E6759" s="1409">
        <v>7662919.2000000002</v>
      </c>
      <c r="F6759" s="1412"/>
      <c r="G6759" s="1418"/>
      <c r="H6759" s="1419"/>
      <c r="I6759" s="1412"/>
      <c r="J6759" s="1412"/>
      <c r="K6759" s="1412"/>
    </row>
    <row r="6760" spans="1:11" s="1023" customFormat="1" ht="22.5" customHeight="1">
      <c r="A6760" s="1407" t="s">
        <v>29553</v>
      </c>
      <c r="B6760" s="1407" t="s">
        <v>29614</v>
      </c>
      <c r="C6760" s="1408">
        <v>77250</v>
      </c>
      <c r="D6760" s="1408">
        <v>0</v>
      </c>
      <c r="E6760" s="1409">
        <v>7740169.2000000002</v>
      </c>
      <c r="F6760" s="1412"/>
      <c r="G6760" s="1418"/>
      <c r="H6760" s="1419"/>
      <c r="I6760" s="1412"/>
      <c r="J6760" s="1412"/>
      <c r="K6760" s="1412"/>
    </row>
    <row r="6761" spans="1:11" ht="22.5" customHeight="1">
      <c r="A6761" s="1051" t="s">
        <v>29554</v>
      </c>
      <c r="B6761" s="1051" t="s">
        <v>29615</v>
      </c>
      <c r="C6761" s="1050">
        <v>0</v>
      </c>
      <c r="D6761" s="1050">
        <v>26.88</v>
      </c>
      <c r="E6761" s="1406">
        <v>7740142.3200000003</v>
      </c>
      <c r="F6761" s="1359"/>
      <c r="G6761" s="1360"/>
      <c r="H6761" s="1361"/>
      <c r="I6761" s="1359"/>
      <c r="J6761" s="1359"/>
      <c r="K6761" s="1359"/>
    </row>
    <row r="6762" spans="1:11" ht="22.5" customHeight="1">
      <c r="A6762" s="1051" t="s">
        <v>29554</v>
      </c>
      <c r="B6762" s="1051" t="s">
        <v>29616</v>
      </c>
      <c r="C6762" s="1050">
        <v>0</v>
      </c>
      <c r="D6762" s="1050">
        <v>26.88</v>
      </c>
      <c r="E6762" s="1406">
        <v>7740115.4400000004</v>
      </c>
      <c r="F6762" s="1359"/>
      <c r="G6762" s="1360"/>
      <c r="H6762" s="1361"/>
      <c r="I6762" s="1359"/>
      <c r="J6762" s="1359"/>
      <c r="K6762" s="1359"/>
    </row>
    <row r="6763" spans="1:11" ht="22.5" customHeight="1">
      <c r="A6763" s="1051" t="s">
        <v>29554</v>
      </c>
      <c r="B6763" s="1051" t="s">
        <v>29617</v>
      </c>
      <c r="C6763" s="1050">
        <v>0</v>
      </c>
      <c r="D6763" s="1050">
        <v>26.88</v>
      </c>
      <c r="E6763" s="1406">
        <v>7740088.5599999996</v>
      </c>
      <c r="F6763" s="1359"/>
      <c r="G6763" s="1360"/>
      <c r="H6763" s="1361"/>
      <c r="I6763" s="1359"/>
      <c r="J6763" s="1359"/>
      <c r="K6763" s="1359"/>
    </row>
    <row r="6764" spans="1:11" ht="22.5" customHeight="1">
      <c r="A6764" s="1051" t="s">
        <v>29554</v>
      </c>
      <c r="B6764" s="1051" t="s">
        <v>29618</v>
      </c>
      <c r="C6764" s="1050">
        <v>0</v>
      </c>
      <c r="D6764" s="1050">
        <v>26.88</v>
      </c>
      <c r="E6764" s="1406">
        <v>7740061.6799999997</v>
      </c>
      <c r="F6764" s="1359"/>
      <c r="G6764" s="1360"/>
      <c r="H6764" s="1361"/>
      <c r="I6764" s="1359"/>
      <c r="J6764" s="1359"/>
      <c r="K6764" s="1359"/>
    </row>
    <row r="6765" spans="1:11" ht="22.5" customHeight="1">
      <c r="A6765" s="1051" t="s">
        <v>29554</v>
      </c>
      <c r="B6765" s="1051" t="s">
        <v>29619</v>
      </c>
      <c r="C6765" s="1050">
        <v>0</v>
      </c>
      <c r="D6765" s="1050">
        <v>26.88</v>
      </c>
      <c r="E6765" s="1406">
        <v>7740034.7999999998</v>
      </c>
      <c r="F6765" s="1359"/>
      <c r="G6765" s="1360"/>
      <c r="H6765" s="1361"/>
      <c r="I6765" s="1359"/>
      <c r="J6765" s="1359"/>
      <c r="K6765" s="1359"/>
    </row>
    <row r="6766" spans="1:11" ht="22.5" customHeight="1">
      <c r="A6766" s="1051" t="s">
        <v>29554</v>
      </c>
      <c r="B6766" s="1051" t="s">
        <v>29620</v>
      </c>
      <c r="C6766" s="1050">
        <v>0</v>
      </c>
      <c r="D6766" s="1050">
        <v>26.88</v>
      </c>
      <c r="E6766" s="1406">
        <v>7740007.9199999999</v>
      </c>
      <c r="F6766" s="1359"/>
      <c r="G6766" s="1360"/>
      <c r="H6766" s="1361"/>
      <c r="I6766" s="1359"/>
      <c r="J6766" s="1359"/>
      <c r="K6766" s="1359"/>
    </row>
    <row r="6767" spans="1:11" ht="22.5" customHeight="1">
      <c r="A6767" s="1051" t="s">
        <v>29554</v>
      </c>
      <c r="B6767" s="1051" t="s">
        <v>29621</v>
      </c>
      <c r="C6767" s="1050">
        <v>0</v>
      </c>
      <c r="D6767" s="1050">
        <v>26.88</v>
      </c>
      <c r="E6767" s="1406">
        <v>7739981.04</v>
      </c>
      <c r="F6767" s="1359"/>
      <c r="G6767" s="1360"/>
      <c r="H6767" s="1361"/>
      <c r="I6767" s="1359"/>
      <c r="J6767" s="1359"/>
      <c r="K6767" s="1359"/>
    </row>
    <row r="6768" spans="1:11" ht="22.5" customHeight="1">
      <c r="A6768" s="1051" t="s">
        <v>29554</v>
      </c>
      <c r="B6768" s="1051" t="s">
        <v>29622</v>
      </c>
      <c r="C6768" s="1050">
        <v>0</v>
      </c>
      <c r="D6768" s="1050">
        <v>26.88</v>
      </c>
      <c r="E6768" s="1406">
        <v>7739954.1600000001</v>
      </c>
      <c r="F6768" s="1359"/>
      <c r="G6768" s="1360"/>
      <c r="H6768" s="1361"/>
      <c r="I6768" s="1359"/>
      <c r="J6768" s="1359"/>
      <c r="K6768" s="1359"/>
    </row>
    <row r="6769" spans="1:11" ht="22.5" customHeight="1">
      <c r="A6769" s="1051" t="s">
        <v>29554</v>
      </c>
      <c r="B6769" s="1051" t="s">
        <v>29623</v>
      </c>
      <c r="C6769" s="1050">
        <v>0</v>
      </c>
      <c r="D6769" s="1050">
        <v>26.88</v>
      </c>
      <c r="E6769" s="1406">
        <v>7739927.2800000003</v>
      </c>
      <c r="F6769" s="1359"/>
      <c r="G6769" s="1360"/>
      <c r="H6769" s="1361"/>
      <c r="I6769" s="1359"/>
      <c r="J6769" s="1359"/>
      <c r="K6769" s="1359"/>
    </row>
    <row r="6770" spans="1:11" ht="22.5" customHeight="1">
      <c r="A6770" s="1051" t="s">
        <v>29554</v>
      </c>
      <c r="B6770" s="1051" t="s">
        <v>29624</v>
      </c>
      <c r="C6770" s="1050">
        <v>0</v>
      </c>
      <c r="D6770" s="1050">
        <v>26.88</v>
      </c>
      <c r="E6770" s="1406">
        <v>7739900.4000000004</v>
      </c>
      <c r="F6770" s="1359"/>
      <c r="G6770" s="1360"/>
      <c r="H6770" s="1361"/>
      <c r="I6770" s="1359"/>
      <c r="J6770" s="1359"/>
      <c r="K6770" s="1359"/>
    </row>
    <row r="6771" spans="1:11" ht="22.5" customHeight="1">
      <c r="A6771" s="1051" t="s">
        <v>29554</v>
      </c>
      <c r="B6771" s="1051" t="s">
        <v>29625</v>
      </c>
      <c r="C6771" s="1050">
        <v>0</v>
      </c>
      <c r="D6771" s="1050">
        <v>26.88</v>
      </c>
      <c r="E6771" s="1406">
        <v>7739873.5199999996</v>
      </c>
      <c r="F6771" s="1359"/>
      <c r="G6771" s="1360"/>
      <c r="H6771" s="1361"/>
      <c r="I6771" s="1359"/>
      <c r="J6771" s="1359"/>
      <c r="K6771" s="1359"/>
    </row>
    <row r="6772" spans="1:11" ht="22.5" customHeight="1">
      <c r="A6772" s="1051" t="s">
        <v>29554</v>
      </c>
      <c r="B6772" s="1051" t="s">
        <v>29626</v>
      </c>
      <c r="C6772" s="1050">
        <v>0</v>
      </c>
      <c r="D6772" s="1050">
        <v>26.88</v>
      </c>
      <c r="E6772" s="1406">
        <v>7739846.6399999997</v>
      </c>
      <c r="F6772" s="1359"/>
      <c r="G6772" s="1360"/>
      <c r="H6772" s="1361"/>
      <c r="I6772" s="1359"/>
      <c r="J6772" s="1359"/>
      <c r="K6772" s="1359"/>
    </row>
    <row r="6773" spans="1:11" ht="22.5" customHeight="1">
      <c r="A6773" s="1051" t="s">
        <v>29554</v>
      </c>
      <c r="B6773" s="1051" t="s">
        <v>29627</v>
      </c>
      <c r="C6773" s="1050">
        <v>0</v>
      </c>
      <c r="D6773" s="1050">
        <v>26.88</v>
      </c>
      <c r="E6773" s="1406">
        <v>7739819.7599999998</v>
      </c>
      <c r="F6773" s="1359"/>
      <c r="G6773" s="1360"/>
      <c r="H6773" s="1361"/>
      <c r="I6773" s="1359"/>
      <c r="J6773" s="1359"/>
      <c r="K6773" s="1359"/>
    </row>
    <row r="6774" spans="1:11" ht="22.5" customHeight="1">
      <c r="A6774" s="1051" t="s">
        <v>29554</v>
      </c>
      <c r="B6774" s="1051" t="s">
        <v>29628</v>
      </c>
      <c r="C6774" s="1050">
        <v>0</v>
      </c>
      <c r="D6774" s="1050">
        <v>26.88</v>
      </c>
      <c r="E6774" s="1406">
        <v>7739792.8799999999</v>
      </c>
      <c r="F6774" s="1359"/>
      <c r="G6774" s="1360"/>
      <c r="H6774" s="1361"/>
      <c r="I6774" s="1359"/>
      <c r="J6774" s="1359"/>
      <c r="K6774" s="1359"/>
    </row>
    <row r="6775" spans="1:11" ht="22.5" customHeight="1">
      <c r="A6775" s="1051" t="s">
        <v>29554</v>
      </c>
      <c r="B6775" s="1051" t="s">
        <v>29629</v>
      </c>
      <c r="C6775" s="1050">
        <v>0</v>
      </c>
      <c r="D6775" s="1050">
        <v>26.88</v>
      </c>
      <c r="E6775" s="1406">
        <v>7739766</v>
      </c>
      <c r="F6775" s="1359"/>
      <c r="G6775" s="1360"/>
      <c r="H6775" s="1361"/>
      <c r="I6775" s="1359"/>
      <c r="J6775" s="1359"/>
      <c r="K6775" s="1359"/>
    </row>
    <row r="6776" spans="1:11" ht="22.5" customHeight="1">
      <c r="A6776" s="1051" t="s">
        <v>29554</v>
      </c>
      <c r="B6776" s="1051" t="s">
        <v>29630</v>
      </c>
      <c r="C6776" s="1050">
        <v>0</v>
      </c>
      <c r="D6776" s="1050">
        <v>26.88</v>
      </c>
      <c r="E6776" s="1406">
        <v>7739739.1200000001</v>
      </c>
      <c r="F6776" s="1359"/>
      <c r="G6776" s="1360"/>
      <c r="H6776" s="1361"/>
      <c r="I6776" s="1359"/>
      <c r="J6776" s="1359"/>
      <c r="K6776" s="1359"/>
    </row>
    <row r="6777" spans="1:11" ht="22.5" customHeight="1">
      <c r="A6777" s="1051" t="s">
        <v>29554</v>
      </c>
      <c r="B6777" s="1051" t="s">
        <v>29631</v>
      </c>
      <c r="C6777" s="1050">
        <v>0</v>
      </c>
      <c r="D6777" s="1050">
        <v>53.75</v>
      </c>
      <c r="E6777" s="1406">
        <v>7739685.3700000001</v>
      </c>
      <c r="F6777" s="1359"/>
      <c r="G6777" s="1360"/>
      <c r="H6777" s="1361"/>
      <c r="I6777" s="1359"/>
      <c r="J6777" s="1359"/>
      <c r="K6777" s="1359"/>
    </row>
    <row r="6778" spans="1:11" ht="22.5" customHeight="1">
      <c r="A6778" s="1051" t="s">
        <v>29554</v>
      </c>
      <c r="B6778" s="1051" t="s">
        <v>29632</v>
      </c>
      <c r="C6778" s="1050">
        <v>0</v>
      </c>
      <c r="D6778" s="1050">
        <v>53.75</v>
      </c>
      <c r="E6778" s="1406">
        <v>7739631.6200000001</v>
      </c>
      <c r="F6778" s="1359"/>
      <c r="G6778" s="1360"/>
      <c r="H6778" s="1361"/>
      <c r="I6778" s="1359"/>
      <c r="J6778" s="1359"/>
      <c r="K6778" s="1359"/>
    </row>
    <row r="6779" spans="1:11" ht="22.5" customHeight="1">
      <c r="A6779" s="1051" t="s">
        <v>29554</v>
      </c>
      <c r="B6779" s="1051" t="s">
        <v>29633</v>
      </c>
      <c r="C6779" s="1050">
        <v>0</v>
      </c>
      <c r="D6779" s="1050">
        <v>53.75</v>
      </c>
      <c r="E6779" s="1406">
        <v>7739577.8700000001</v>
      </c>
      <c r="F6779" s="1359"/>
      <c r="G6779" s="1360"/>
      <c r="H6779" s="1361"/>
      <c r="I6779" s="1359"/>
      <c r="J6779" s="1359"/>
      <c r="K6779" s="1359"/>
    </row>
    <row r="6780" spans="1:11" ht="22.5" customHeight="1">
      <c r="A6780" s="1051" t="s">
        <v>29554</v>
      </c>
      <c r="B6780" s="1051" t="s">
        <v>29634</v>
      </c>
      <c r="C6780" s="1050">
        <v>0</v>
      </c>
      <c r="D6780" s="1050">
        <v>53.75</v>
      </c>
      <c r="E6780" s="1406">
        <v>7739524.1200000001</v>
      </c>
      <c r="F6780" s="1359"/>
      <c r="G6780" s="1360"/>
      <c r="H6780" s="1361"/>
      <c r="I6780" s="1359"/>
      <c r="J6780" s="1359"/>
      <c r="K6780" s="1359"/>
    </row>
    <row r="6781" spans="1:11" ht="22.5" customHeight="1">
      <c r="A6781" s="1051" t="s">
        <v>29555</v>
      </c>
      <c r="B6781" s="1051" t="s">
        <v>29635</v>
      </c>
      <c r="C6781" s="1050">
        <v>0</v>
      </c>
      <c r="D6781" s="1050">
        <v>53.75</v>
      </c>
      <c r="E6781" s="1406">
        <v>7739470.3700000001</v>
      </c>
      <c r="F6781" s="1359"/>
      <c r="G6781" s="1360"/>
      <c r="H6781" s="1361"/>
      <c r="I6781" s="1359"/>
      <c r="J6781" s="1359"/>
      <c r="K6781" s="1359"/>
    </row>
    <row r="6782" spans="1:11" ht="22.5" customHeight="1">
      <c r="A6782" s="1051" t="s">
        <v>29554</v>
      </c>
      <c r="B6782" s="1051" t="s">
        <v>29636</v>
      </c>
      <c r="C6782" s="1050">
        <v>0</v>
      </c>
      <c r="D6782" s="1050">
        <v>10000</v>
      </c>
      <c r="E6782" s="1406">
        <v>7729470.3700000001</v>
      </c>
      <c r="F6782" s="1359"/>
      <c r="G6782" s="1360"/>
      <c r="H6782" s="1361"/>
      <c r="I6782" s="1359"/>
      <c r="J6782" s="1359"/>
      <c r="K6782" s="1359"/>
    </row>
    <row r="6783" spans="1:11" ht="22.5" customHeight="1">
      <c r="A6783" s="1051" t="s">
        <v>29554</v>
      </c>
      <c r="B6783" s="1051" t="s">
        <v>29637</v>
      </c>
      <c r="C6783" s="1050">
        <v>0</v>
      </c>
      <c r="D6783" s="1050">
        <v>10000</v>
      </c>
      <c r="E6783" s="1406">
        <v>7719470.3700000001</v>
      </c>
      <c r="F6783" s="1359"/>
      <c r="G6783" s="1360"/>
      <c r="H6783" s="1361"/>
      <c r="I6783" s="1359"/>
      <c r="J6783" s="1359"/>
      <c r="K6783" s="1359"/>
    </row>
    <row r="6784" spans="1:11" ht="22.5" customHeight="1">
      <c r="A6784" s="1051" t="s">
        <v>29554</v>
      </c>
      <c r="B6784" s="1051" t="s">
        <v>29638</v>
      </c>
      <c r="C6784" s="1050">
        <v>0</v>
      </c>
      <c r="D6784" s="1050">
        <v>10000</v>
      </c>
      <c r="E6784" s="1406">
        <v>7709470.3700000001</v>
      </c>
      <c r="F6784" s="1359"/>
      <c r="G6784" s="1360"/>
      <c r="H6784" s="1361"/>
      <c r="I6784" s="1359"/>
      <c r="J6784" s="1359"/>
      <c r="K6784" s="1359"/>
    </row>
    <row r="6785" spans="1:11" ht="22.5" customHeight="1">
      <c r="A6785" s="1051" t="s">
        <v>29554</v>
      </c>
      <c r="B6785" s="1051" t="s">
        <v>29639</v>
      </c>
      <c r="C6785" s="1050">
        <v>0</v>
      </c>
      <c r="D6785" s="1050">
        <v>10000</v>
      </c>
      <c r="E6785" s="1406">
        <v>7699470.3700000001</v>
      </c>
      <c r="F6785" s="1359"/>
      <c r="G6785" s="1360"/>
      <c r="H6785" s="1361"/>
      <c r="I6785" s="1359"/>
      <c r="J6785" s="1359"/>
      <c r="K6785" s="1359"/>
    </row>
    <row r="6786" spans="1:11" ht="22.5" customHeight="1">
      <c r="A6786" s="1051" t="s">
        <v>29554</v>
      </c>
      <c r="B6786" s="1051" t="s">
        <v>29640</v>
      </c>
      <c r="C6786" s="1050">
        <v>0</v>
      </c>
      <c r="D6786" s="1050">
        <v>12250</v>
      </c>
      <c r="E6786" s="1406">
        <v>7687220.3700000001</v>
      </c>
      <c r="F6786" s="1359"/>
      <c r="G6786" s="1360"/>
      <c r="H6786" s="1361"/>
      <c r="I6786" s="1359"/>
      <c r="J6786" s="1359"/>
      <c r="K6786" s="1359"/>
    </row>
    <row r="6787" spans="1:11" ht="22.5" customHeight="1">
      <c r="A6787" s="1051" t="s">
        <v>29554</v>
      </c>
      <c r="B6787" s="1051" t="s">
        <v>29641</v>
      </c>
      <c r="C6787" s="1050">
        <v>0</v>
      </c>
      <c r="D6787" s="1050">
        <v>15000</v>
      </c>
      <c r="E6787" s="1406">
        <v>7672220.3700000001</v>
      </c>
      <c r="F6787" s="1359"/>
      <c r="G6787" s="1360"/>
      <c r="H6787" s="1361"/>
      <c r="I6787" s="1359"/>
      <c r="J6787" s="1359"/>
      <c r="K6787" s="1359"/>
    </row>
    <row r="6788" spans="1:11" ht="22.5" customHeight="1">
      <c r="A6788" s="1051" t="s">
        <v>29554</v>
      </c>
      <c r="B6788" s="1051" t="s">
        <v>29642</v>
      </c>
      <c r="C6788" s="1050">
        <v>0</v>
      </c>
      <c r="D6788" s="1050">
        <v>15000</v>
      </c>
      <c r="E6788" s="1406">
        <v>7657220.3700000001</v>
      </c>
      <c r="F6788" s="1359"/>
      <c r="G6788" s="1360"/>
      <c r="H6788" s="1361"/>
      <c r="I6788" s="1359"/>
      <c r="J6788" s="1359"/>
      <c r="K6788" s="1359"/>
    </row>
    <row r="6789" spans="1:11" ht="22.5" customHeight="1">
      <c r="A6789" s="1051" t="s">
        <v>29554</v>
      </c>
      <c r="B6789" s="1051" t="s">
        <v>29643</v>
      </c>
      <c r="C6789" s="1050">
        <v>0</v>
      </c>
      <c r="D6789" s="1050">
        <v>15000</v>
      </c>
      <c r="E6789" s="1406">
        <v>7642220.3700000001</v>
      </c>
      <c r="F6789" s="1359"/>
      <c r="G6789" s="1360"/>
      <c r="H6789" s="1361"/>
      <c r="I6789" s="1359"/>
      <c r="J6789" s="1359"/>
      <c r="K6789" s="1359"/>
    </row>
    <row r="6790" spans="1:11" ht="22.5" customHeight="1">
      <c r="A6790" s="1051" t="s">
        <v>29554</v>
      </c>
      <c r="B6790" s="1051" t="s">
        <v>29644</v>
      </c>
      <c r="C6790" s="1050">
        <v>0</v>
      </c>
      <c r="D6790" s="1050">
        <v>15000</v>
      </c>
      <c r="E6790" s="1406">
        <v>7627220.3700000001</v>
      </c>
      <c r="F6790" s="1359"/>
      <c r="G6790" s="1360"/>
      <c r="H6790" s="1361"/>
      <c r="I6790" s="1359"/>
      <c r="J6790" s="1359"/>
      <c r="K6790" s="1359"/>
    </row>
    <row r="6791" spans="1:11" ht="22.5" customHeight="1">
      <c r="A6791" s="1051" t="s">
        <v>29554</v>
      </c>
      <c r="B6791" s="1051" t="s">
        <v>29645</v>
      </c>
      <c r="C6791" s="1050">
        <v>0</v>
      </c>
      <c r="D6791" s="1050">
        <v>15000</v>
      </c>
      <c r="E6791" s="1406">
        <v>7612220.3700000001</v>
      </c>
      <c r="F6791" s="1359"/>
      <c r="G6791" s="1360"/>
      <c r="H6791" s="1361"/>
      <c r="I6791" s="1359"/>
      <c r="J6791" s="1359"/>
      <c r="K6791" s="1359"/>
    </row>
    <row r="6792" spans="1:11" ht="22.5" customHeight="1">
      <c r="A6792" s="1051" t="s">
        <v>29554</v>
      </c>
      <c r="B6792" s="1051" t="s">
        <v>29646</v>
      </c>
      <c r="C6792" s="1050">
        <v>0</v>
      </c>
      <c r="D6792" s="1050">
        <v>20000</v>
      </c>
      <c r="E6792" s="1406">
        <v>7592220.3700000001</v>
      </c>
      <c r="F6792" s="1359"/>
      <c r="G6792" s="1360"/>
      <c r="H6792" s="1361"/>
      <c r="I6792" s="1359"/>
      <c r="J6792" s="1359"/>
      <c r="K6792" s="1359"/>
    </row>
    <row r="6793" spans="1:11" ht="22.5" customHeight="1">
      <c r="A6793" s="1051" t="s">
        <v>29554</v>
      </c>
      <c r="B6793" s="1051" t="s">
        <v>29647</v>
      </c>
      <c r="C6793" s="1050">
        <v>0</v>
      </c>
      <c r="D6793" s="1050">
        <v>20000</v>
      </c>
      <c r="E6793" s="1406">
        <v>7572220.3700000001</v>
      </c>
      <c r="F6793" s="1359"/>
      <c r="G6793" s="1360"/>
      <c r="H6793" s="1361"/>
      <c r="I6793" s="1359"/>
      <c r="J6793" s="1359"/>
      <c r="K6793" s="1359"/>
    </row>
    <row r="6794" spans="1:11" ht="22.5" customHeight="1">
      <c r="A6794" s="1051" t="s">
        <v>29554</v>
      </c>
      <c r="B6794" s="1051" t="s">
        <v>29648</v>
      </c>
      <c r="C6794" s="1050">
        <v>0</v>
      </c>
      <c r="D6794" s="1050">
        <v>22666.67</v>
      </c>
      <c r="E6794" s="1406">
        <v>7549553.7000000002</v>
      </c>
      <c r="F6794" s="1359"/>
      <c r="G6794" s="1360"/>
      <c r="H6794" s="1361"/>
      <c r="I6794" s="1359"/>
      <c r="J6794" s="1359"/>
      <c r="K6794" s="1359"/>
    </row>
    <row r="6795" spans="1:11" ht="22.5" customHeight="1">
      <c r="A6795" s="1051" t="s">
        <v>29555</v>
      </c>
      <c r="B6795" s="1051" t="s">
        <v>29649</v>
      </c>
      <c r="C6795" s="1050">
        <v>0</v>
      </c>
      <c r="D6795" s="1050">
        <v>22960</v>
      </c>
      <c r="E6795" s="1406">
        <v>7526593.7000000002</v>
      </c>
      <c r="F6795" s="1359"/>
      <c r="G6795" s="1360"/>
      <c r="H6795" s="1361"/>
      <c r="I6795" s="1359"/>
      <c r="J6795" s="1359"/>
      <c r="K6795" s="1359"/>
    </row>
    <row r="6796" spans="1:11" ht="22.5" customHeight="1">
      <c r="A6796" s="1051" t="s">
        <v>29554</v>
      </c>
      <c r="B6796" s="1051" t="s">
        <v>29650</v>
      </c>
      <c r="C6796" s="1050">
        <v>0</v>
      </c>
      <c r="D6796" s="1050">
        <v>30000</v>
      </c>
      <c r="E6796" s="1406">
        <v>7496593.7000000002</v>
      </c>
      <c r="F6796" s="1359"/>
      <c r="G6796" s="1360"/>
      <c r="H6796" s="1361"/>
      <c r="I6796" s="1359"/>
      <c r="J6796" s="1359"/>
      <c r="K6796" s="1359"/>
    </row>
    <row r="6797" spans="1:11" s="771" customFormat="1" ht="22.5" customHeight="1">
      <c r="A6797" s="1629" t="s">
        <v>29555</v>
      </c>
      <c r="B6797" s="1629" t="s">
        <v>29651</v>
      </c>
      <c r="C6797" s="1406">
        <v>0</v>
      </c>
      <c r="D6797" s="1406">
        <v>30000</v>
      </c>
      <c r="E6797" s="1406">
        <v>7466593.7000000002</v>
      </c>
      <c r="F6797" s="1997"/>
      <c r="G6797" s="1500"/>
      <c r="H6797" s="1606"/>
      <c r="I6797" s="1997"/>
      <c r="J6797" s="1997"/>
      <c r="K6797" s="1997"/>
    </row>
    <row r="6798" spans="1:11" ht="22.5" customHeight="1">
      <c r="A6798" s="1051" t="s">
        <v>29554</v>
      </c>
      <c r="B6798" s="1051" t="s">
        <v>29652</v>
      </c>
      <c r="C6798" s="1050">
        <v>0</v>
      </c>
      <c r="D6798" s="1050">
        <v>40000</v>
      </c>
      <c r="E6798" s="1406">
        <v>7426593.7000000002</v>
      </c>
      <c r="F6798" s="1359"/>
      <c r="G6798" s="1360"/>
      <c r="H6798" s="1361"/>
      <c r="I6798" s="1359"/>
      <c r="J6798" s="1359"/>
      <c r="K6798" s="1359"/>
    </row>
    <row r="6799" spans="1:11" ht="22.5" customHeight="1">
      <c r="A6799" s="1051" t="s">
        <v>29556</v>
      </c>
      <c r="B6799" s="1051" t="s">
        <v>29653</v>
      </c>
      <c r="C6799" s="1050">
        <v>0</v>
      </c>
      <c r="D6799" s="1050">
        <v>40000</v>
      </c>
      <c r="E6799" s="1406">
        <v>7386593.7000000002</v>
      </c>
      <c r="F6799" s="1359"/>
      <c r="G6799" s="1360"/>
      <c r="H6799" s="1361"/>
      <c r="I6799" s="1359"/>
      <c r="J6799" s="1359"/>
      <c r="K6799" s="1359"/>
    </row>
    <row r="6800" spans="1:11" ht="22.5" customHeight="1">
      <c r="A6800" s="1051" t="s">
        <v>29554</v>
      </c>
      <c r="B6800" s="1051" t="s">
        <v>29654</v>
      </c>
      <c r="C6800" s="1050">
        <v>0</v>
      </c>
      <c r="D6800" s="1050">
        <v>50000</v>
      </c>
      <c r="E6800" s="1406">
        <v>7336593.7000000002</v>
      </c>
      <c r="F6800" s="1359"/>
      <c r="G6800" s="1360"/>
      <c r="H6800" s="1361"/>
      <c r="I6800" s="1359"/>
      <c r="J6800" s="1359"/>
      <c r="K6800" s="1359"/>
    </row>
    <row r="6801" spans="1:11" ht="22.5" customHeight="1">
      <c r="A6801" s="1051" t="s">
        <v>29555</v>
      </c>
      <c r="B6801" s="1051" t="s">
        <v>29655</v>
      </c>
      <c r="C6801" s="1050">
        <v>0</v>
      </c>
      <c r="D6801" s="1050">
        <v>50000</v>
      </c>
      <c r="E6801" s="1406">
        <v>7286593.7000000002</v>
      </c>
      <c r="F6801" s="1359"/>
      <c r="G6801" s="1360"/>
      <c r="H6801" s="1361"/>
      <c r="I6801" s="1359"/>
      <c r="J6801" s="1359"/>
      <c r="K6801" s="1359"/>
    </row>
    <row r="6802" spans="1:11" ht="22.5" customHeight="1">
      <c r="A6802" s="1051" t="s">
        <v>29555</v>
      </c>
      <c r="B6802" s="1051" t="s">
        <v>29656</v>
      </c>
      <c r="C6802" s="1050">
        <v>0</v>
      </c>
      <c r="D6802" s="1050">
        <v>54800</v>
      </c>
      <c r="E6802" s="1406">
        <v>7231793.7000000002</v>
      </c>
      <c r="F6802" s="1359"/>
      <c r="G6802" s="1360"/>
      <c r="H6802" s="1361"/>
      <c r="I6802" s="1359"/>
      <c r="J6802" s="1359"/>
      <c r="K6802" s="1359"/>
    </row>
    <row r="6803" spans="1:11" ht="22.5" customHeight="1">
      <c r="A6803" s="1051" t="s">
        <v>29556</v>
      </c>
      <c r="B6803" s="1051" t="s">
        <v>29657</v>
      </c>
      <c r="C6803" s="1050">
        <v>0</v>
      </c>
      <c r="D6803" s="1050">
        <v>60000</v>
      </c>
      <c r="E6803" s="1406">
        <v>7171793.7000000002</v>
      </c>
      <c r="F6803" s="1359"/>
      <c r="G6803" s="1360"/>
      <c r="H6803" s="1361"/>
      <c r="I6803" s="1359"/>
      <c r="J6803" s="1359"/>
      <c r="K6803" s="1359"/>
    </row>
    <row r="6804" spans="1:11" ht="22.5" customHeight="1">
      <c r="A6804" s="1051" t="s">
        <v>29555</v>
      </c>
      <c r="B6804" s="1051" t="s">
        <v>29658</v>
      </c>
      <c r="C6804" s="1050">
        <v>0</v>
      </c>
      <c r="D6804" s="1050">
        <v>70000</v>
      </c>
      <c r="E6804" s="1406">
        <v>7101793.7000000002</v>
      </c>
      <c r="F6804" s="1359"/>
      <c r="G6804" s="1360"/>
      <c r="H6804" s="1361"/>
      <c r="I6804" s="1359"/>
      <c r="J6804" s="1359"/>
      <c r="K6804" s="1359"/>
    </row>
    <row r="6805" spans="1:11" ht="22.5" customHeight="1">
      <c r="A6805" s="1051" t="s">
        <v>29554</v>
      </c>
      <c r="B6805" s="1051" t="s">
        <v>29659</v>
      </c>
      <c r="C6805" s="1050">
        <v>0</v>
      </c>
      <c r="D6805" s="1050">
        <v>75793.33</v>
      </c>
      <c r="E6805" s="1406">
        <v>7026000.3700000001</v>
      </c>
      <c r="F6805" s="1359"/>
      <c r="G6805" s="1360"/>
      <c r="H6805" s="1361"/>
      <c r="I6805" s="1359"/>
      <c r="J6805" s="1359"/>
      <c r="K6805" s="1359"/>
    </row>
    <row r="6806" spans="1:11" ht="22.5" customHeight="1">
      <c r="A6806" s="1051" t="s">
        <v>29554</v>
      </c>
      <c r="B6806" s="1051" t="s">
        <v>29660</v>
      </c>
      <c r="C6806" s="1050">
        <v>0</v>
      </c>
      <c r="D6806" s="1050">
        <v>75793.33</v>
      </c>
      <c r="E6806" s="1406">
        <v>6950207.04</v>
      </c>
      <c r="F6806" s="1359"/>
      <c r="G6806" s="1360"/>
      <c r="H6806" s="1361"/>
      <c r="I6806" s="1359"/>
      <c r="J6806" s="1359"/>
      <c r="K6806" s="1359"/>
    </row>
    <row r="6807" spans="1:11" ht="22.5" customHeight="1">
      <c r="A6807" s="1051" t="s">
        <v>29555</v>
      </c>
      <c r="B6807" s="1051" t="s">
        <v>29661</v>
      </c>
      <c r="C6807" s="1050">
        <v>0</v>
      </c>
      <c r="D6807" s="1050">
        <v>100000</v>
      </c>
      <c r="E6807" s="1406">
        <v>6850207.04</v>
      </c>
      <c r="F6807" s="1359"/>
      <c r="G6807" s="1360"/>
      <c r="H6807" s="1361"/>
      <c r="I6807" s="1359"/>
      <c r="J6807" s="1359"/>
      <c r="K6807" s="1359"/>
    </row>
    <row r="6808" spans="1:11" ht="22.5" customHeight="1">
      <c r="A6808" s="1051" t="s">
        <v>29554</v>
      </c>
      <c r="B6808" s="1051" t="s">
        <v>29662</v>
      </c>
      <c r="C6808" s="1050">
        <v>0</v>
      </c>
      <c r="D6808" s="1050">
        <v>105793.33</v>
      </c>
      <c r="E6808" s="1406">
        <v>6744413.71</v>
      </c>
      <c r="F6808" s="1359"/>
      <c r="G6808" s="1360"/>
      <c r="H6808" s="1361"/>
      <c r="I6808" s="1359"/>
      <c r="J6808" s="1359"/>
      <c r="K6808" s="1359"/>
    </row>
    <row r="6809" spans="1:11" ht="22.5" customHeight="1">
      <c r="A6809" s="1051" t="s">
        <v>29554</v>
      </c>
      <c r="B6809" s="1051" t="s">
        <v>29663</v>
      </c>
      <c r="C6809" s="1050">
        <v>0</v>
      </c>
      <c r="D6809" s="1050">
        <v>119660</v>
      </c>
      <c r="E6809" s="1406">
        <v>6624753.71</v>
      </c>
      <c r="F6809" s="1359"/>
      <c r="G6809" s="1360"/>
      <c r="H6809" s="1361"/>
      <c r="I6809" s="1359"/>
      <c r="J6809" s="1359"/>
      <c r="K6809" s="1359"/>
    </row>
    <row r="6810" spans="1:11" s="1023" customFormat="1" ht="22.5" customHeight="1">
      <c r="A6810" s="1407" t="s">
        <v>29557</v>
      </c>
      <c r="B6810" s="1407" t="s">
        <v>29664</v>
      </c>
      <c r="C6810" s="1408">
        <v>15000</v>
      </c>
      <c r="D6810" s="1408">
        <v>0</v>
      </c>
      <c r="E6810" s="1409">
        <v>6639753.71</v>
      </c>
      <c r="F6810" s="1412"/>
      <c r="G6810" s="1418"/>
      <c r="H6810" s="1419"/>
      <c r="I6810" s="1412"/>
      <c r="J6810" s="1412"/>
      <c r="K6810" s="1412"/>
    </row>
    <row r="6811" spans="1:11" s="1023" customFormat="1" ht="22.5" customHeight="1">
      <c r="A6811" s="1407" t="s">
        <v>29558</v>
      </c>
      <c r="B6811" s="1407" t="s">
        <v>29665</v>
      </c>
      <c r="C6811" s="1408">
        <v>15000</v>
      </c>
      <c r="D6811" s="1408">
        <v>0</v>
      </c>
      <c r="E6811" s="1409">
        <v>6654753.71</v>
      </c>
      <c r="F6811" s="1412"/>
      <c r="G6811" s="1418"/>
      <c r="H6811" s="1419"/>
      <c r="I6811" s="1412"/>
      <c r="J6811" s="1412"/>
      <c r="K6811" s="1412"/>
    </row>
    <row r="6812" spans="1:11" s="1023" customFormat="1" ht="22.5" customHeight="1">
      <c r="A6812" s="1407" t="s">
        <v>29559</v>
      </c>
      <c r="B6812" s="1407" t="s">
        <v>29666</v>
      </c>
      <c r="C6812" s="1408">
        <v>20000</v>
      </c>
      <c r="D6812" s="1408">
        <v>0</v>
      </c>
      <c r="E6812" s="1409">
        <v>6674753.71</v>
      </c>
      <c r="F6812" s="1412"/>
      <c r="G6812" s="1418"/>
      <c r="H6812" s="1419"/>
      <c r="I6812" s="1412"/>
      <c r="J6812" s="1412"/>
      <c r="K6812" s="1412"/>
    </row>
    <row r="6813" spans="1:11" s="1023" customFormat="1" ht="22.5" customHeight="1">
      <c r="A6813" s="1407" t="s">
        <v>29560</v>
      </c>
      <c r="B6813" s="1407" t="s">
        <v>29667</v>
      </c>
      <c r="C6813" s="1408">
        <v>35000</v>
      </c>
      <c r="D6813" s="1408">
        <v>0</v>
      </c>
      <c r="E6813" s="1409">
        <v>6709753.71</v>
      </c>
      <c r="F6813" s="1412"/>
      <c r="G6813" s="1418"/>
      <c r="H6813" s="1419"/>
      <c r="I6813" s="1412"/>
      <c r="J6813" s="1412"/>
      <c r="K6813" s="1412"/>
    </row>
    <row r="6814" spans="1:11" s="1023" customFormat="1" ht="22.5" customHeight="1">
      <c r="A6814" s="1407" t="s">
        <v>29561</v>
      </c>
      <c r="B6814" s="1407" t="s">
        <v>29668</v>
      </c>
      <c r="C6814" s="1408">
        <v>35000</v>
      </c>
      <c r="D6814" s="1408">
        <v>0</v>
      </c>
      <c r="E6814" s="1409">
        <v>6744753.71</v>
      </c>
      <c r="F6814" s="1412"/>
      <c r="G6814" s="1418"/>
      <c r="H6814" s="1419"/>
      <c r="I6814" s="1412"/>
      <c r="J6814" s="1412"/>
      <c r="K6814" s="1412"/>
    </row>
    <row r="6815" spans="1:11" s="1023" customFormat="1" ht="22.5" customHeight="1">
      <c r="A6815" s="1407" t="s">
        <v>29562</v>
      </c>
      <c r="B6815" s="1407" t="s">
        <v>29669</v>
      </c>
      <c r="C6815" s="1408">
        <v>40000</v>
      </c>
      <c r="D6815" s="1408">
        <v>0</v>
      </c>
      <c r="E6815" s="1409">
        <v>6784753.71</v>
      </c>
      <c r="F6815" s="1412"/>
      <c r="G6815" s="1418"/>
      <c r="H6815" s="1419"/>
      <c r="I6815" s="1412"/>
      <c r="J6815" s="1412"/>
      <c r="K6815" s="1412"/>
    </row>
    <row r="6816" spans="1:11" s="1023" customFormat="1" ht="22.5" customHeight="1">
      <c r="A6816" s="1407" t="s">
        <v>29563</v>
      </c>
      <c r="B6816" s="1407" t="s">
        <v>29670</v>
      </c>
      <c r="C6816" s="1408">
        <v>50000</v>
      </c>
      <c r="D6816" s="1408">
        <v>0</v>
      </c>
      <c r="E6816" s="1409">
        <v>6834753.71</v>
      </c>
      <c r="F6816" s="1412"/>
      <c r="G6816" s="1418"/>
      <c r="H6816" s="1419"/>
      <c r="I6816" s="1412"/>
      <c r="J6816" s="1412"/>
      <c r="K6816" s="1412"/>
    </row>
    <row r="6817" spans="1:11" s="1023" customFormat="1" ht="22.5" customHeight="1">
      <c r="A6817" s="1407" t="s">
        <v>29564</v>
      </c>
      <c r="B6817" s="1407" t="s">
        <v>29671</v>
      </c>
      <c r="C6817" s="1408">
        <v>50000</v>
      </c>
      <c r="D6817" s="1408">
        <v>0</v>
      </c>
      <c r="E6817" s="1409">
        <v>6884753.71</v>
      </c>
      <c r="F6817" s="1412"/>
      <c r="G6817" s="1418"/>
      <c r="H6817" s="1419"/>
      <c r="I6817" s="1412"/>
      <c r="J6817" s="1412"/>
      <c r="K6817" s="1412"/>
    </row>
    <row r="6818" spans="1:11" s="1023" customFormat="1" ht="22.5" customHeight="1">
      <c r="A6818" s="1407" t="s">
        <v>29565</v>
      </c>
      <c r="B6818" s="1407" t="s">
        <v>29672</v>
      </c>
      <c r="C6818" s="1408">
        <v>70000</v>
      </c>
      <c r="D6818" s="1408">
        <v>0</v>
      </c>
      <c r="E6818" s="1409">
        <v>6954753.71</v>
      </c>
      <c r="F6818" s="1412"/>
      <c r="G6818" s="1418"/>
      <c r="H6818" s="1419"/>
      <c r="I6818" s="1412"/>
      <c r="J6818" s="1412"/>
      <c r="K6818" s="1412"/>
    </row>
    <row r="6819" spans="1:11" s="1023" customFormat="1" ht="22.5" customHeight="1">
      <c r="A6819" s="1407" t="s">
        <v>29566</v>
      </c>
      <c r="B6819" s="1407" t="s">
        <v>29673</v>
      </c>
      <c r="C6819" s="1408">
        <v>77250</v>
      </c>
      <c r="D6819" s="1408">
        <v>0</v>
      </c>
      <c r="E6819" s="1409">
        <v>7032003.71</v>
      </c>
      <c r="F6819" s="1412"/>
      <c r="G6819" s="1418"/>
      <c r="H6819" s="1419"/>
      <c r="I6819" s="1412"/>
      <c r="J6819" s="1412"/>
      <c r="K6819" s="1412"/>
    </row>
    <row r="6820" spans="1:11" s="1023" customFormat="1" ht="22.5" customHeight="1">
      <c r="A6820" s="1407" t="s">
        <v>29567</v>
      </c>
      <c r="B6820" s="1407" t="s">
        <v>29674</v>
      </c>
      <c r="C6820" s="1408">
        <v>10000</v>
      </c>
      <c r="D6820" s="1408">
        <v>0</v>
      </c>
      <c r="E6820" s="1409">
        <v>7042003.71</v>
      </c>
      <c r="F6820" s="1412"/>
      <c r="G6820" s="1418"/>
      <c r="H6820" s="1419"/>
      <c r="I6820" s="1412"/>
      <c r="J6820" s="1412"/>
      <c r="K6820" s="1412"/>
    </row>
    <row r="6821" spans="1:11" s="1023" customFormat="1" ht="22.5" customHeight="1">
      <c r="A6821" s="1407" t="s">
        <v>29568</v>
      </c>
      <c r="B6821" s="1407" t="s">
        <v>29675</v>
      </c>
      <c r="C6821" s="1408">
        <v>15000</v>
      </c>
      <c r="D6821" s="1408">
        <v>0</v>
      </c>
      <c r="E6821" s="1409">
        <v>7057003.71</v>
      </c>
      <c r="F6821" s="1412"/>
      <c r="G6821" s="1418"/>
      <c r="H6821" s="1419"/>
      <c r="I6821" s="1412"/>
      <c r="J6821" s="1412"/>
      <c r="K6821" s="1412"/>
    </row>
    <row r="6822" spans="1:11" s="1023" customFormat="1" ht="22.5" customHeight="1">
      <c r="A6822" s="1407" t="s">
        <v>29569</v>
      </c>
      <c r="B6822" s="1407" t="s">
        <v>29676</v>
      </c>
      <c r="C6822" s="1408">
        <v>50000</v>
      </c>
      <c r="D6822" s="1408">
        <v>0</v>
      </c>
      <c r="E6822" s="1409">
        <v>7107003.71</v>
      </c>
      <c r="F6822" s="1412"/>
      <c r="G6822" s="1418"/>
      <c r="H6822" s="1419"/>
      <c r="I6822" s="1412"/>
      <c r="J6822" s="1412"/>
      <c r="K6822" s="1412"/>
    </row>
    <row r="6823" spans="1:11" s="1023" customFormat="1" ht="22.5" customHeight="1">
      <c r="A6823" s="1407" t="s">
        <v>29570</v>
      </c>
      <c r="B6823" s="1407" t="s">
        <v>29677</v>
      </c>
      <c r="C6823" s="1408">
        <v>55000</v>
      </c>
      <c r="D6823" s="1408">
        <v>0</v>
      </c>
      <c r="E6823" s="1409">
        <v>7162003.71</v>
      </c>
      <c r="F6823" s="1412"/>
      <c r="G6823" s="1418"/>
      <c r="H6823" s="1419"/>
      <c r="I6823" s="1412"/>
      <c r="J6823" s="1412"/>
      <c r="K6823" s="1412"/>
    </row>
    <row r="6824" spans="1:11" s="1023" customFormat="1" ht="22.5" customHeight="1">
      <c r="A6824" s="1407" t="s">
        <v>29571</v>
      </c>
      <c r="B6824" s="1407" t="s">
        <v>29678</v>
      </c>
      <c r="C6824" s="1408">
        <v>60000</v>
      </c>
      <c r="D6824" s="1408">
        <v>0</v>
      </c>
      <c r="E6824" s="1409">
        <v>7222003.71</v>
      </c>
      <c r="F6824" s="1412"/>
      <c r="G6824" s="1418"/>
      <c r="H6824" s="1419"/>
      <c r="I6824" s="1412"/>
      <c r="J6824" s="1412"/>
      <c r="K6824" s="1412"/>
    </row>
    <row r="6825" spans="1:11" s="1023" customFormat="1" ht="22.5" customHeight="1">
      <c r="A6825" s="1407" t="s">
        <v>29572</v>
      </c>
      <c r="B6825" s="1407" t="s">
        <v>29679</v>
      </c>
      <c r="C6825" s="1408">
        <v>70000</v>
      </c>
      <c r="D6825" s="1408">
        <v>0</v>
      </c>
      <c r="E6825" s="1409">
        <v>7292003.71</v>
      </c>
      <c r="F6825" s="1412"/>
      <c r="G6825" s="1418"/>
      <c r="H6825" s="1419"/>
      <c r="I6825" s="1412"/>
      <c r="J6825" s="1412"/>
      <c r="K6825" s="1412"/>
    </row>
    <row r="6826" spans="1:11" ht="22.5" customHeight="1">
      <c r="A6826" s="1536" t="s">
        <v>29573</v>
      </c>
      <c r="B6826" s="1536" t="s">
        <v>27149</v>
      </c>
      <c r="C6826" s="1050">
        <v>0</v>
      </c>
      <c r="D6826" s="1050">
        <v>2500</v>
      </c>
      <c r="E6826" s="1406">
        <v>7289503.71</v>
      </c>
      <c r="F6826" s="1359"/>
      <c r="G6826" s="1534"/>
      <c r="H6826" s="1537"/>
      <c r="I6826" s="1538"/>
      <c r="J6826" s="1538"/>
      <c r="K6826" s="1538"/>
    </row>
    <row r="6827" spans="1:11" s="1358" customFormat="1" ht="22.5" customHeight="1">
      <c r="A6827" s="1407" t="s">
        <v>29724</v>
      </c>
      <c r="B6827" s="1407" t="s">
        <v>29732</v>
      </c>
      <c r="C6827" s="1408">
        <v>70000</v>
      </c>
      <c r="D6827" s="1408">
        <v>0</v>
      </c>
      <c r="E6827" s="1409">
        <v>7359503.71</v>
      </c>
      <c r="F6827" s="1541"/>
      <c r="G6827" s="1657"/>
      <c r="H6827" s="1541"/>
      <c r="I6827" s="1434"/>
      <c r="J6827" s="1434"/>
      <c r="K6827" s="1434"/>
    </row>
    <row r="6828" spans="1:11" s="849" customFormat="1" ht="22.5" customHeight="1">
      <c r="A6828" s="1051" t="s">
        <v>29725</v>
      </c>
      <c r="B6828" s="1051" t="s">
        <v>8478</v>
      </c>
      <c r="C6828" s="1050">
        <v>0</v>
      </c>
      <c r="D6828" s="1050">
        <v>2866.08</v>
      </c>
      <c r="E6828" s="1406">
        <v>7356637.6299999999</v>
      </c>
      <c r="F6828" s="1544"/>
      <c r="G6828" s="1659"/>
      <c r="H6828" s="1544"/>
      <c r="I6828" s="1545"/>
      <c r="J6828" s="1545"/>
      <c r="K6828" s="1545"/>
    </row>
    <row r="6829" spans="1:11" s="1358" customFormat="1" ht="22.5" customHeight="1">
      <c r="A6829" s="1407" t="s">
        <v>29726</v>
      </c>
      <c r="B6829" s="1407" t="s">
        <v>29733</v>
      </c>
      <c r="C6829" s="1408">
        <v>15000</v>
      </c>
      <c r="D6829" s="1408">
        <v>0</v>
      </c>
      <c r="E6829" s="1409">
        <v>7371637.6299999999</v>
      </c>
      <c r="F6829" s="2658" t="s">
        <v>29739</v>
      </c>
      <c r="G6829" s="1657"/>
      <c r="H6829" s="1541"/>
      <c r="I6829" s="1434"/>
      <c r="J6829" s="1434"/>
      <c r="K6829" s="1434"/>
    </row>
    <row r="6830" spans="1:11" s="1358" customFormat="1" ht="22.5" customHeight="1">
      <c r="A6830" s="1407" t="s">
        <v>29727</v>
      </c>
      <c r="B6830" s="1407" t="s">
        <v>29734</v>
      </c>
      <c r="C6830" s="1408">
        <v>15000</v>
      </c>
      <c r="D6830" s="1408">
        <v>0</v>
      </c>
      <c r="E6830" s="1409">
        <v>7386637.6299999999</v>
      </c>
      <c r="F6830" s="2658" t="s">
        <v>29740</v>
      </c>
      <c r="G6830" s="1657"/>
      <c r="H6830" s="1541"/>
      <c r="I6830" s="1434"/>
      <c r="J6830" s="1434"/>
      <c r="K6830" s="1434"/>
    </row>
    <row r="6831" spans="1:11" s="1358" customFormat="1" ht="22.5" customHeight="1">
      <c r="A6831" s="1407" t="s">
        <v>29728</v>
      </c>
      <c r="B6831" s="1407" t="s">
        <v>29735</v>
      </c>
      <c r="C6831" s="1408">
        <v>25000</v>
      </c>
      <c r="D6831" s="1408">
        <v>0</v>
      </c>
      <c r="E6831" s="1409">
        <v>7411637.6299999999</v>
      </c>
      <c r="F6831" s="1541"/>
      <c r="G6831" s="1657"/>
      <c r="H6831" s="1541"/>
      <c r="I6831" s="1434"/>
      <c r="J6831" s="1434"/>
      <c r="K6831" s="1434"/>
    </row>
    <row r="6832" spans="1:11" s="1358" customFormat="1" ht="22.5" customHeight="1">
      <c r="A6832" s="1407" t="s">
        <v>29729</v>
      </c>
      <c r="B6832" s="1407" t="s">
        <v>29736</v>
      </c>
      <c r="C6832" s="1408">
        <v>30000</v>
      </c>
      <c r="D6832" s="1408">
        <v>0</v>
      </c>
      <c r="E6832" s="1409">
        <v>7441637.6299999999</v>
      </c>
      <c r="F6832" s="1541"/>
      <c r="G6832" s="1657"/>
      <c r="H6832" s="1541"/>
      <c r="I6832" s="1434"/>
      <c r="J6832" s="1434"/>
      <c r="K6832" s="1434"/>
    </row>
    <row r="6833" spans="1:11" s="1358" customFormat="1" ht="22.5" customHeight="1">
      <c r="A6833" s="1407" t="s">
        <v>29730</v>
      </c>
      <c r="B6833" s="1407" t="s">
        <v>29737</v>
      </c>
      <c r="C6833" s="1408">
        <v>50000</v>
      </c>
      <c r="D6833" s="1408">
        <v>0</v>
      </c>
      <c r="E6833" s="1409">
        <v>7491637.6299999999</v>
      </c>
      <c r="F6833" s="1541"/>
      <c r="G6833" s="1657"/>
      <c r="H6833" s="1541"/>
      <c r="I6833" s="1434"/>
      <c r="J6833" s="1434"/>
      <c r="K6833" s="1434"/>
    </row>
    <row r="6834" spans="1:11" s="1358" customFormat="1" ht="22.5" customHeight="1">
      <c r="A6834" s="1407" t="s">
        <v>29731</v>
      </c>
      <c r="B6834" s="1407" t="s">
        <v>29738</v>
      </c>
      <c r="C6834" s="1408">
        <v>55000</v>
      </c>
      <c r="D6834" s="1408">
        <v>0</v>
      </c>
      <c r="E6834" s="1409">
        <v>7546637.6299999999</v>
      </c>
      <c r="F6834" s="1541"/>
      <c r="G6834" s="1657"/>
      <c r="H6834" s="1541"/>
      <c r="I6834" s="1434"/>
      <c r="J6834" s="1434"/>
      <c r="K6834" s="1434"/>
    </row>
    <row r="6835" spans="1:11" s="1358" customFormat="1" ht="22.5" customHeight="1">
      <c r="A6835" s="1407" t="s">
        <v>29763</v>
      </c>
      <c r="B6835" s="1407" t="s">
        <v>29764</v>
      </c>
      <c r="C6835" s="1408">
        <v>30000</v>
      </c>
      <c r="D6835" s="1408">
        <v>0</v>
      </c>
      <c r="E6835" s="1409">
        <v>7576637.6299999999</v>
      </c>
      <c r="F6835" s="1434"/>
      <c r="G6835" s="1653"/>
      <c r="H6835" s="1434"/>
      <c r="I6835" s="1434"/>
      <c r="J6835" s="1434"/>
      <c r="K6835" s="1434"/>
    </row>
    <row r="6836" spans="1:11" s="1358" customFormat="1" ht="22.5" customHeight="1">
      <c r="A6836" s="1407" t="s">
        <v>29765</v>
      </c>
      <c r="B6836" s="1407" t="s">
        <v>29766</v>
      </c>
      <c r="C6836" s="1408">
        <v>60000</v>
      </c>
      <c r="D6836" s="1408">
        <v>0</v>
      </c>
      <c r="E6836" s="1409">
        <v>7636637.6299999999</v>
      </c>
      <c r="F6836" s="1434"/>
      <c r="G6836" s="1653"/>
      <c r="H6836" s="1434"/>
      <c r="I6836" s="1434"/>
      <c r="J6836" s="1434"/>
      <c r="K6836" s="1434"/>
    </row>
    <row r="6837" spans="1:11" s="1358" customFormat="1" ht="22.5" customHeight="1">
      <c r="A6837" s="1407" t="s">
        <v>29767</v>
      </c>
      <c r="B6837" s="1407" t="s">
        <v>29768</v>
      </c>
      <c r="C6837" s="1408">
        <v>35000</v>
      </c>
      <c r="D6837" s="1408">
        <v>0</v>
      </c>
      <c r="E6837" s="1409">
        <v>7671637.6299999999</v>
      </c>
      <c r="F6837" s="1434"/>
      <c r="G6837" s="1653"/>
      <c r="H6837" s="1434"/>
      <c r="I6837" s="1434"/>
      <c r="J6837" s="1434"/>
      <c r="K6837" s="1434"/>
    </row>
    <row r="6838" spans="1:11" s="1358" customFormat="1" ht="22.5" customHeight="1">
      <c r="A6838" s="1407" t="s">
        <v>29769</v>
      </c>
      <c r="B6838" s="1407" t="s">
        <v>29770</v>
      </c>
      <c r="C6838" s="1408">
        <v>35000</v>
      </c>
      <c r="D6838" s="1408">
        <v>0</v>
      </c>
      <c r="E6838" s="1409">
        <v>7706637.6299999999</v>
      </c>
      <c r="F6838" s="1434"/>
      <c r="G6838" s="1653"/>
      <c r="H6838" s="1434"/>
      <c r="I6838" s="1434"/>
      <c r="J6838" s="1434"/>
      <c r="K6838" s="1434"/>
    </row>
    <row r="6839" spans="1:11" s="1358" customFormat="1" ht="22.5" customHeight="1">
      <c r="A6839" s="1407" t="s">
        <v>29771</v>
      </c>
      <c r="B6839" s="1407" t="s">
        <v>27983</v>
      </c>
      <c r="C6839" s="1408">
        <v>35000</v>
      </c>
      <c r="D6839" s="1408">
        <v>0</v>
      </c>
      <c r="E6839" s="1409">
        <v>7741637.6299999999</v>
      </c>
      <c r="F6839" s="1434"/>
      <c r="G6839" s="1653"/>
      <c r="H6839" s="1434"/>
      <c r="I6839" s="1434"/>
      <c r="J6839" s="1434"/>
      <c r="K6839" s="1434"/>
    </row>
    <row r="6840" spans="1:11" s="1358" customFormat="1" ht="22.5" customHeight="1">
      <c r="A6840" s="1407" t="s">
        <v>29772</v>
      </c>
      <c r="B6840" s="1407" t="s">
        <v>29773</v>
      </c>
      <c r="C6840" s="1408">
        <v>60000</v>
      </c>
      <c r="D6840" s="1408">
        <v>0</v>
      </c>
      <c r="E6840" s="1409">
        <v>7801637.6299999999</v>
      </c>
      <c r="F6840" s="1434"/>
      <c r="G6840" s="1653"/>
      <c r="H6840" s="1434"/>
      <c r="I6840" s="1434"/>
      <c r="J6840" s="1434"/>
      <c r="K6840" s="1434"/>
    </row>
    <row r="6841" spans="1:11" s="1358" customFormat="1" ht="22.5" customHeight="1">
      <c r="A6841" s="1420" t="s">
        <v>29774</v>
      </c>
      <c r="B6841" s="1420" t="s">
        <v>29775</v>
      </c>
      <c r="C6841" s="1421">
        <v>65000</v>
      </c>
      <c r="D6841" s="1421">
        <v>0</v>
      </c>
      <c r="E6841" s="1409">
        <v>7866637.6299999999</v>
      </c>
      <c r="F6841" s="1434"/>
      <c r="G6841" s="1653"/>
      <c r="H6841" s="1434"/>
      <c r="I6841" s="1434"/>
      <c r="J6841" s="1434"/>
      <c r="K6841" s="1434"/>
    </row>
    <row r="6842" spans="1:11" s="1358" customFormat="1" ht="22.5" customHeight="1">
      <c r="A6842" s="1407" t="s">
        <v>29776</v>
      </c>
      <c r="B6842" s="1407" t="s">
        <v>29777</v>
      </c>
      <c r="C6842" s="1408">
        <v>77250</v>
      </c>
      <c r="D6842" s="1408">
        <v>0</v>
      </c>
      <c r="E6842" s="1409">
        <v>7943887.6299999999</v>
      </c>
      <c r="F6842" s="1434"/>
      <c r="G6842" s="1653"/>
      <c r="H6842" s="1434"/>
      <c r="I6842" s="1434"/>
      <c r="J6842" s="1434"/>
      <c r="K6842" s="1434"/>
    </row>
    <row r="6843" spans="1:11" s="1358" customFormat="1" ht="22.5" customHeight="1">
      <c r="A6843" s="1407" t="s">
        <v>29778</v>
      </c>
      <c r="B6843" s="1407" t="s">
        <v>29779</v>
      </c>
      <c r="C6843" s="1408">
        <v>15000</v>
      </c>
      <c r="D6843" s="1408">
        <v>0</v>
      </c>
      <c r="E6843" s="1409">
        <v>7958887.6299999999</v>
      </c>
      <c r="F6843" s="1434"/>
      <c r="G6843" s="1653"/>
      <c r="H6843" s="1434"/>
      <c r="I6843" s="1434"/>
      <c r="J6843" s="1434"/>
      <c r="K6843" s="1434"/>
    </row>
    <row r="6844" spans="1:11" s="1358" customFormat="1" ht="22.5" customHeight="1">
      <c r="A6844" s="1407" t="s">
        <v>29780</v>
      </c>
      <c r="B6844" s="1407" t="s">
        <v>29781</v>
      </c>
      <c r="C6844" s="1408">
        <v>30000</v>
      </c>
      <c r="D6844" s="1408">
        <v>0</v>
      </c>
      <c r="E6844" s="1409">
        <v>7988887.6299999999</v>
      </c>
      <c r="F6844" s="1434"/>
      <c r="G6844" s="1653"/>
      <c r="H6844" s="1434"/>
      <c r="I6844" s="1434"/>
      <c r="J6844" s="1434"/>
      <c r="K6844" s="1434"/>
    </row>
    <row r="6845" spans="1:11" s="1358" customFormat="1" ht="22.5" customHeight="1">
      <c r="A6845" s="1407" t="s">
        <v>29782</v>
      </c>
      <c r="B6845" s="1407" t="s">
        <v>29783</v>
      </c>
      <c r="C6845" s="1408">
        <v>35000</v>
      </c>
      <c r="D6845" s="1408">
        <v>0</v>
      </c>
      <c r="E6845" s="1409">
        <v>8023887.6299999999</v>
      </c>
      <c r="F6845" s="1434"/>
      <c r="G6845" s="1653"/>
      <c r="H6845" s="1434"/>
      <c r="I6845" s="1434"/>
      <c r="J6845" s="1434"/>
      <c r="K6845" s="1434"/>
    </row>
    <row r="6846" spans="1:11" s="1358" customFormat="1" ht="22.5" customHeight="1">
      <c r="A6846" s="1420" t="s">
        <v>29784</v>
      </c>
      <c r="B6846" s="1420" t="s">
        <v>29785</v>
      </c>
      <c r="C6846" s="1421">
        <v>35000</v>
      </c>
      <c r="D6846" s="1421">
        <v>0</v>
      </c>
      <c r="E6846" s="1409">
        <v>8058887.6299999999</v>
      </c>
      <c r="F6846" s="1434"/>
      <c r="G6846" s="1653"/>
      <c r="H6846" s="1434"/>
      <c r="I6846" s="1434"/>
      <c r="J6846" s="1434"/>
      <c r="K6846" s="1434"/>
    </row>
    <row r="6847" spans="1:11" s="1358" customFormat="1" ht="22.5" customHeight="1">
      <c r="A6847" s="1407" t="s">
        <v>29786</v>
      </c>
      <c r="B6847" s="1407" t="s">
        <v>29787</v>
      </c>
      <c r="C6847" s="1408">
        <v>35000</v>
      </c>
      <c r="D6847" s="1408">
        <v>0</v>
      </c>
      <c r="E6847" s="1409">
        <v>8093887.6299999999</v>
      </c>
      <c r="F6847" s="1434"/>
      <c r="G6847" s="1653"/>
      <c r="H6847" s="1434"/>
      <c r="I6847" s="1434"/>
      <c r="J6847" s="1434"/>
      <c r="K6847" s="1434"/>
    </row>
    <row r="6848" spans="1:11" s="1358" customFormat="1" ht="22.5" customHeight="1">
      <c r="A6848" s="1407" t="s">
        <v>29788</v>
      </c>
      <c r="B6848" s="1407" t="s">
        <v>29789</v>
      </c>
      <c r="C6848" s="1408">
        <v>40000</v>
      </c>
      <c r="D6848" s="1408">
        <v>0</v>
      </c>
      <c r="E6848" s="1409">
        <v>8133887.6299999999</v>
      </c>
      <c r="F6848" s="1434"/>
      <c r="G6848" s="1653"/>
      <c r="H6848" s="1434"/>
      <c r="I6848" s="1434"/>
      <c r="J6848" s="1434"/>
      <c r="K6848" s="1434"/>
    </row>
    <row r="6849" spans="1:11" s="1358" customFormat="1" ht="22.5" customHeight="1">
      <c r="A6849" s="1407" t="s">
        <v>29790</v>
      </c>
      <c r="B6849" s="1407" t="s">
        <v>29791</v>
      </c>
      <c r="C6849" s="1408">
        <v>50000</v>
      </c>
      <c r="D6849" s="1408">
        <v>0</v>
      </c>
      <c r="E6849" s="1409">
        <v>8183887.6299999999</v>
      </c>
      <c r="F6849" s="1434"/>
      <c r="G6849" s="1653"/>
      <c r="H6849" s="1434"/>
      <c r="I6849" s="1434"/>
      <c r="J6849" s="1434"/>
      <c r="K6849" s="1434"/>
    </row>
    <row r="6850" spans="1:11" s="1358" customFormat="1" ht="22.5" customHeight="1">
      <c r="A6850" s="1407" t="s">
        <v>29792</v>
      </c>
      <c r="B6850" s="1407" t="s">
        <v>29793</v>
      </c>
      <c r="C6850" s="1408">
        <v>55000</v>
      </c>
      <c r="D6850" s="1408">
        <v>0</v>
      </c>
      <c r="E6850" s="1409">
        <v>8238887.6299999999</v>
      </c>
      <c r="F6850" s="1434"/>
      <c r="G6850" s="1653"/>
      <c r="H6850" s="1434"/>
      <c r="I6850" s="1434"/>
      <c r="J6850" s="1434"/>
      <c r="K6850" s="1434"/>
    </row>
    <row r="6851" spans="1:11" s="1358" customFormat="1" ht="22.5" customHeight="1">
      <c r="A6851" s="1407" t="s">
        <v>29794</v>
      </c>
      <c r="B6851" s="1407" t="s">
        <v>29795</v>
      </c>
      <c r="C6851" s="1408">
        <v>60000</v>
      </c>
      <c r="D6851" s="1408">
        <v>0</v>
      </c>
      <c r="E6851" s="1409">
        <v>8298887.6299999999</v>
      </c>
      <c r="F6851" s="1434"/>
      <c r="G6851" s="1653"/>
      <c r="H6851" s="1434"/>
      <c r="I6851" s="1434"/>
      <c r="J6851" s="1434"/>
      <c r="K6851" s="1434"/>
    </row>
    <row r="6852" spans="1:11" s="1358" customFormat="1" ht="22.5" customHeight="1">
      <c r="A6852" s="1407" t="s">
        <v>29796</v>
      </c>
      <c r="B6852" s="1407" t="s">
        <v>29797</v>
      </c>
      <c r="C6852" s="1408">
        <v>60000</v>
      </c>
      <c r="D6852" s="1408">
        <v>0</v>
      </c>
      <c r="E6852" s="1409">
        <v>8358887.6299999999</v>
      </c>
      <c r="F6852" s="1434"/>
      <c r="G6852" s="1653"/>
      <c r="H6852" s="1434"/>
      <c r="I6852" s="1434"/>
      <c r="J6852" s="1434"/>
      <c r="K6852" s="1434"/>
    </row>
    <row r="6853" spans="1:11" s="1358" customFormat="1" ht="22.5" customHeight="1">
      <c r="A6853" s="1407" t="s">
        <v>29798</v>
      </c>
      <c r="B6853" s="1407" t="s">
        <v>29341</v>
      </c>
      <c r="C6853" s="1408">
        <v>60000</v>
      </c>
      <c r="D6853" s="1408">
        <v>0</v>
      </c>
      <c r="E6853" s="1409">
        <v>8418887.6300000008</v>
      </c>
      <c r="F6853" s="1434"/>
      <c r="G6853" s="1653"/>
      <c r="H6853" s="1434"/>
      <c r="I6853" s="1434"/>
      <c r="J6853" s="1434"/>
      <c r="K6853" s="1434"/>
    </row>
    <row r="6854" spans="1:11" s="1358" customFormat="1" ht="22.5" customHeight="1">
      <c r="A6854" s="1407" t="s">
        <v>29799</v>
      </c>
      <c r="B6854" s="1407" t="s">
        <v>29800</v>
      </c>
      <c r="C6854" s="1408">
        <v>64500</v>
      </c>
      <c r="D6854" s="1408">
        <v>0</v>
      </c>
      <c r="E6854" s="1409">
        <v>8483387.6300000008</v>
      </c>
      <c r="F6854" s="1434"/>
      <c r="G6854" s="1653"/>
      <c r="H6854" s="1434"/>
      <c r="I6854" s="1434"/>
      <c r="J6854" s="1434"/>
      <c r="K6854" s="1434"/>
    </row>
    <row r="6855" spans="1:11" s="1358" customFormat="1" ht="22.5" customHeight="1">
      <c r="A6855" s="1407" t="s">
        <v>29801</v>
      </c>
      <c r="B6855" s="1407" t="s">
        <v>29802</v>
      </c>
      <c r="C6855" s="1408">
        <v>21000</v>
      </c>
      <c r="D6855" s="1408">
        <v>0</v>
      </c>
      <c r="E6855" s="1409">
        <v>8504387.6300000008</v>
      </c>
      <c r="F6855" s="1434"/>
      <c r="G6855" s="1653"/>
      <c r="H6855" s="1434"/>
      <c r="I6855" s="1434"/>
      <c r="J6855" s="1434"/>
      <c r="K6855" s="1434"/>
    </row>
    <row r="6856" spans="1:11" s="1358" customFormat="1" ht="22.5" customHeight="1">
      <c r="A6856" s="1407" t="s">
        <v>29803</v>
      </c>
      <c r="B6856" s="1407" t="s">
        <v>29804</v>
      </c>
      <c r="C6856" s="1408">
        <v>30000</v>
      </c>
      <c r="D6856" s="1408">
        <v>0</v>
      </c>
      <c r="E6856" s="1409">
        <v>8534387.6300000008</v>
      </c>
      <c r="F6856" s="1434"/>
      <c r="G6856" s="1653"/>
      <c r="H6856" s="1434"/>
      <c r="I6856" s="1434"/>
      <c r="J6856" s="1434"/>
      <c r="K6856" s="1434"/>
    </row>
    <row r="6857" spans="1:11" s="1358" customFormat="1" ht="22.5" customHeight="1">
      <c r="A6857" s="1407" t="s">
        <v>29805</v>
      </c>
      <c r="B6857" s="1407" t="s">
        <v>29806</v>
      </c>
      <c r="C6857" s="1408">
        <v>70000</v>
      </c>
      <c r="D6857" s="1408">
        <v>0</v>
      </c>
      <c r="E6857" s="1409">
        <v>8604387.6300000008</v>
      </c>
      <c r="F6857" s="1434"/>
      <c r="G6857" s="1653"/>
      <c r="H6857" s="1434"/>
      <c r="I6857" s="1434"/>
      <c r="J6857" s="1434"/>
      <c r="K6857" s="1434"/>
    </row>
    <row r="6858" spans="1:11" s="1358" customFormat="1" ht="22.5" customHeight="1">
      <c r="A6858" s="1407" t="s">
        <v>29807</v>
      </c>
      <c r="B6858" s="1407" t="s">
        <v>29808</v>
      </c>
      <c r="C6858" s="1408">
        <v>75000</v>
      </c>
      <c r="D6858" s="1408">
        <v>0</v>
      </c>
      <c r="E6858" s="1409">
        <v>8679387.6300000008</v>
      </c>
      <c r="F6858" s="1434"/>
      <c r="G6858" s="1653"/>
      <c r="H6858" s="1434"/>
      <c r="I6858" s="1434"/>
      <c r="J6858" s="1434"/>
      <c r="K6858" s="1434"/>
    </row>
    <row r="6859" spans="1:11" s="1358" customFormat="1" ht="22.5" customHeight="1">
      <c r="A6859" s="1407" t="s">
        <v>29809</v>
      </c>
      <c r="B6859" s="1407" t="s">
        <v>29810</v>
      </c>
      <c r="C6859" s="1408">
        <v>50000</v>
      </c>
      <c r="D6859" s="1408">
        <v>0</v>
      </c>
      <c r="E6859" s="1409">
        <v>8729387.6300000008</v>
      </c>
      <c r="F6859" s="1434"/>
      <c r="G6859" s="1653"/>
      <c r="H6859" s="1434"/>
      <c r="I6859" s="1434"/>
      <c r="J6859" s="1434"/>
      <c r="K6859" s="1434"/>
    </row>
    <row r="6860" spans="1:11" s="849" customFormat="1" ht="22.5" customHeight="1">
      <c r="A6860" s="1051" t="s">
        <v>29811</v>
      </c>
      <c r="B6860" s="1051" t="s">
        <v>27149</v>
      </c>
      <c r="C6860" s="1050">
        <v>0</v>
      </c>
      <c r="D6860" s="1050">
        <v>1550</v>
      </c>
      <c r="E6860" s="1406">
        <v>8727837.6300000008</v>
      </c>
      <c r="F6860" s="1545"/>
      <c r="G6860" s="1661"/>
      <c r="H6860" s="1545"/>
      <c r="I6860" s="1545"/>
      <c r="J6860" s="1545"/>
      <c r="K6860" s="1545"/>
    </row>
    <row r="6861" spans="1:11" s="1358" customFormat="1" ht="22.5" customHeight="1">
      <c r="A6861" s="1407" t="s">
        <v>29826</v>
      </c>
      <c r="B6861" s="1407" t="s">
        <v>29831</v>
      </c>
      <c r="C6861" s="1408">
        <v>32000</v>
      </c>
      <c r="D6861" s="1408">
        <v>0</v>
      </c>
      <c r="E6861" s="1409">
        <v>8759837.6300000008</v>
      </c>
      <c r="F6861" s="1541"/>
      <c r="G6861" s="1657"/>
      <c r="H6861" s="1541"/>
      <c r="I6861" s="1434"/>
      <c r="J6861" s="1434"/>
      <c r="K6861" s="1434"/>
    </row>
    <row r="6862" spans="1:11" s="1358" customFormat="1" ht="22.5" customHeight="1">
      <c r="A6862" s="1407" t="s">
        <v>29827</v>
      </c>
      <c r="B6862" s="1407" t="s">
        <v>29832</v>
      </c>
      <c r="C6862" s="1408">
        <v>20000</v>
      </c>
      <c r="D6862" s="1408">
        <v>0</v>
      </c>
      <c r="E6862" s="1409">
        <v>8779837.6300000008</v>
      </c>
      <c r="F6862" s="1541"/>
      <c r="G6862" s="1657"/>
      <c r="H6862" s="1541"/>
      <c r="I6862" s="1434"/>
      <c r="J6862" s="1434"/>
      <c r="K6862" s="1434"/>
    </row>
    <row r="6863" spans="1:11" s="1358" customFormat="1" ht="22.5" customHeight="1">
      <c r="A6863" s="1407" t="s">
        <v>29828</v>
      </c>
      <c r="B6863" s="1407" t="s">
        <v>29833</v>
      </c>
      <c r="C6863" s="1408">
        <v>25000</v>
      </c>
      <c r="D6863" s="1408">
        <v>0</v>
      </c>
      <c r="E6863" s="1409">
        <v>8804837.6300000008</v>
      </c>
      <c r="F6863" s="1541"/>
      <c r="G6863" s="1657"/>
      <c r="H6863" s="1541"/>
      <c r="I6863" s="1434"/>
      <c r="J6863" s="1434"/>
      <c r="K6863" s="1434"/>
    </row>
    <row r="6864" spans="1:11" s="849" customFormat="1" ht="22.5" customHeight="1">
      <c r="A6864" s="1051" t="s">
        <v>29813</v>
      </c>
      <c r="B6864" s="1051" t="s">
        <v>29834</v>
      </c>
      <c r="C6864" s="1050">
        <v>0</v>
      </c>
      <c r="D6864" s="1050">
        <v>26.88</v>
      </c>
      <c r="E6864" s="1406">
        <v>8804810.75</v>
      </c>
      <c r="F6864" s="1544"/>
      <c r="G6864" s="1659"/>
      <c r="H6864" s="1544"/>
      <c r="I6864" s="1545"/>
      <c r="J6864" s="1545"/>
      <c r="K6864" s="1545"/>
    </row>
    <row r="6865" spans="1:11" s="849" customFormat="1" ht="22.5" customHeight="1">
      <c r="A6865" s="1051" t="s">
        <v>29813</v>
      </c>
      <c r="B6865" s="1051" t="s">
        <v>29835</v>
      </c>
      <c r="C6865" s="1050">
        <v>0</v>
      </c>
      <c r="D6865" s="1050">
        <v>26.88</v>
      </c>
      <c r="E6865" s="1406">
        <v>8804783.8699999992</v>
      </c>
      <c r="F6865" s="1544"/>
      <c r="G6865" s="1659"/>
      <c r="H6865" s="1544"/>
      <c r="I6865" s="1545"/>
      <c r="J6865" s="1545"/>
      <c r="K6865" s="1545"/>
    </row>
    <row r="6866" spans="1:11" s="1358" customFormat="1" ht="22.5" customHeight="1">
      <c r="A6866" s="1407" t="s">
        <v>29814</v>
      </c>
      <c r="B6866" s="1407" t="s">
        <v>29836</v>
      </c>
      <c r="C6866" s="1408">
        <v>0</v>
      </c>
      <c r="D6866" s="1408">
        <v>5000</v>
      </c>
      <c r="E6866" s="1409">
        <v>8799783.8699999992</v>
      </c>
      <c r="F6866" s="1541"/>
      <c r="G6866" s="1657"/>
      <c r="H6866" s="1541"/>
      <c r="I6866" s="1434"/>
      <c r="J6866" s="1434"/>
      <c r="K6866" s="1434"/>
    </row>
    <row r="6867" spans="1:11" s="1358" customFormat="1" ht="22.5" customHeight="1">
      <c r="A6867" s="1407" t="s">
        <v>29813</v>
      </c>
      <c r="B6867" s="1407" t="s">
        <v>29837</v>
      </c>
      <c r="C6867" s="1408">
        <v>0</v>
      </c>
      <c r="D6867" s="1408">
        <v>15000</v>
      </c>
      <c r="E6867" s="1409">
        <v>8784783.8699999992</v>
      </c>
      <c r="F6867" s="1541"/>
      <c r="G6867" s="1657"/>
      <c r="H6867" s="1541"/>
      <c r="I6867" s="1434"/>
      <c r="J6867" s="1434"/>
      <c r="K6867" s="1434"/>
    </row>
    <row r="6868" spans="1:11" s="1358" customFormat="1" ht="22.5" customHeight="1">
      <c r="A6868" s="1407" t="s">
        <v>29813</v>
      </c>
      <c r="B6868" s="1407" t="s">
        <v>29838</v>
      </c>
      <c r="C6868" s="1408">
        <v>0</v>
      </c>
      <c r="D6868" s="1408">
        <v>16500</v>
      </c>
      <c r="E6868" s="1409">
        <v>8768283.8699999992</v>
      </c>
      <c r="F6868" s="1541"/>
      <c r="G6868" s="1657"/>
      <c r="H6868" s="1541"/>
      <c r="I6868" s="1434"/>
      <c r="J6868" s="1434"/>
      <c r="K6868" s="1434"/>
    </row>
    <row r="6869" spans="1:11" s="849" customFormat="1" ht="22.5" customHeight="1">
      <c r="A6869" s="1051" t="s">
        <v>29814</v>
      </c>
      <c r="B6869" s="1051" t="s">
        <v>29839</v>
      </c>
      <c r="C6869" s="1050">
        <v>0</v>
      </c>
      <c r="D6869" s="1050">
        <v>62000</v>
      </c>
      <c r="E6869" s="1406">
        <v>8706283.8699999992</v>
      </c>
      <c r="F6869" s="1544"/>
      <c r="G6869" s="1659"/>
      <c r="H6869" s="1544"/>
      <c r="I6869" s="1545"/>
      <c r="J6869" s="1545"/>
      <c r="K6869" s="1545"/>
    </row>
    <row r="6870" spans="1:11" s="849" customFormat="1" ht="22.5" customHeight="1">
      <c r="A6870" s="1051" t="s">
        <v>29814</v>
      </c>
      <c r="B6870" s="1051" t="s">
        <v>29840</v>
      </c>
      <c r="C6870" s="1050">
        <v>0</v>
      </c>
      <c r="D6870" s="1050">
        <v>215000</v>
      </c>
      <c r="E6870" s="1406">
        <v>8491283.8699999992</v>
      </c>
      <c r="F6870" s="1544"/>
      <c r="G6870" s="1659"/>
      <c r="H6870" s="1544"/>
      <c r="I6870" s="1545"/>
      <c r="J6870" s="1545"/>
      <c r="K6870" s="1545"/>
    </row>
    <row r="6871" spans="1:11" s="1358" customFormat="1" ht="22.5" customHeight="1">
      <c r="A6871" s="1407" t="s">
        <v>29829</v>
      </c>
      <c r="B6871" s="1407" t="s">
        <v>29841</v>
      </c>
      <c r="C6871" s="1408">
        <v>15000</v>
      </c>
      <c r="D6871" s="1408">
        <v>0</v>
      </c>
      <c r="E6871" s="1409">
        <v>8506283.8699999992</v>
      </c>
      <c r="F6871" s="2658" t="s">
        <v>29507</v>
      </c>
      <c r="G6871" s="1657"/>
      <c r="H6871" s="1541"/>
      <c r="I6871" s="1434"/>
      <c r="J6871" s="1434"/>
      <c r="K6871" s="1434"/>
    </row>
    <row r="6872" spans="1:11" s="1358" customFormat="1" ht="22.5" customHeight="1">
      <c r="A6872" s="1420" t="s">
        <v>29830</v>
      </c>
      <c r="B6872" s="1420" t="s">
        <v>29842</v>
      </c>
      <c r="C6872" s="1421">
        <v>60000</v>
      </c>
      <c r="D6872" s="1421">
        <v>0</v>
      </c>
      <c r="E6872" s="1409">
        <v>8566283.8699999992</v>
      </c>
      <c r="F6872" s="1434"/>
      <c r="G6872" s="1653"/>
      <c r="H6872" s="1434"/>
      <c r="I6872" s="1434"/>
      <c r="J6872" s="1434"/>
      <c r="K6872" s="1434"/>
    </row>
    <row r="6873" spans="1:11" s="1358" customFormat="1" ht="22.5" customHeight="1">
      <c r="A6873" s="1407" t="s">
        <v>29843</v>
      </c>
      <c r="B6873" s="1407" t="s">
        <v>29833</v>
      </c>
      <c r="C6873" s="1408">
        <v>5000</v>
      </c>
      <c r="D6873" s="1408">
        <v>0</v>
      </c>
      <c r="E6873" s="1409">
        <v>8571283.8699999992</v>
      </c>
      <c r="F6873" s="1434"/>
      <c r="G6873" s="1653"/>
      <c r="H6873" s="1434"/>
      <c r="I6873" s="1434"/>
      <c r="J6873" s="1434"/>
      <c r="K6873" s="1434"/>
    </row>
    <row r="6874" spans="1:11" s="1358" customFormat="1" ht="22.5" customHeight="1">
      <c r="A6874" s="1407" t="s">
        <v>29844</v>
      </c>
      <c r="B6874" s="1407" t="s">
        <v>26110</v>
      </c>
      <c r="C6874" s="1408">
        <v>10000</v>
      </c>
      <c r="D6874" s="1408">
        <v>0</v>
      </c>
      <c r="E6874" s="1409">
        <v>8581283.8699999992</v>
      </c>
      <c r="F6874" s="1780" t="s">
        <v>29902</v>
      </c>
      <c r="G6874" s="1653"/>
      <c r="H6874" s="1434"/>
      <c r="I6874" s="1434"/>
      <c r="J6874" s="1434"/>
      <c r="K6874" s="1434"/>
    </row>
    <row r="6875" spans="1:11" s="1358" customFormat="1" ht="22.5" customHeight="1">
      <c r="A6875" s="1407" t="s">
        <v>29845</v>
      </c>
      <c r="B6875" s="1407" t="s">
        <v>29874</v>
      </c>
      <c r="C6875" s="1408">
        <v>30000</v>
      </c>
      <c r="D6875" s="1408">
        <v>0</v>
      </c>
      <c r="E6875" s="1409">
        <v>8611283.8699999992</v>
      </c>
      <c r="F6875" s="1434"/>
      <c r="G6875" s="1653"/>
      <c r="H6875" s="1434"/>
      <c r="I6875" s="1434"/>
      <c r="J6875" s="1434"/>
      <c r="K6875" s="1434"/>
    </row>
    <row r="6876" spans="1:11" s="1358" customFormat="1" ht="22.5" customHeight="1">
      <c r="A6876" s="1407" t="s">
        <v>29846</v>
      </c>
      <c r="B6876" s="1407" t="s">
        <v>29875</v>
      </c>
      <c r="C6876" s="1408">
        <v>35000</v>
      </c>
      <c r="D6876" s="1408">
        <v>0</v>
      </c>
      <c r="E6876" s="1409">
        <v>8646283.8699999992</v>
      </c>
      <c r="F6876" s="1434"/>
      <c r="G6876" s="1653"/>
      <c r="H6876" s="1434"/>
      <c r="I6876" s="1434"/>
      <c r="J6876" s="1434"/>
      <c r="K6876" s="1434"/>
    </row>
    <row r="6877" spans="1:11" s="1358" customFormat="1" ht="22.5" customHeight="1">
      <c r="A6877" s="1407" t="s">
        <v>29847</v>
      </c>
      <c r="B6877" s="1407" t="s">
        <v>29876</v>
      </c>
      <c r="C6877" s="1408">
        <v>40000</v>
      </c>
      <c r="D6877" s="1408">
        <v>0</v>
      </c>
      <c r="E6877" s="1409">
        <v>8686283.8699999992</v>
      </c>
      <c r="F6877" s="1434"/>
      <c r="G6877" s="1653"/>
      <c r="H6877" s="1434"/>
      <c r="I6877" s="1434"/>
      <c r="J6877" s="1434"/>
      <c r="K6877" s="1434"/>
    </row>
    <row r="6878" spans="1:11" s="1358" customFormat="1" ht="22.5" customHeight="1">
      <c r="A6878" s="1407" t="s">
        <v>29848</v>
      </c>
      <c r="B6878" s="1407" t="s">
        <v>29877</v>
      </c>
      <c r="C6878" s="1408">
        <v>7000</v>
      </c>
      <c r="D6878" s="1408">
        <v>0</v>
      </c>
      <c r="E6878" s="1409">
        <v>8693283.8699999992</v>
      </c>
      <c r="F6878" s="1434"/>
      <c r="G6878" s="1653"/>
      <c r="H6878" s="1434"/>
      <c r="I6878" s="1434"/>
      <c r="J6878" s="1434"/>
      <c r="K6878" s="1434"/>
    </row>
    <row r="6879" spans="1:11" s="1358" customFormat="1" ht="22.5" customHeight="1">
      <c r="A6879" s="1407" t="s">
        <v>29849</v>
      </c>
      <c r="B6879" s="1407" t="s">
        <v>29878</v>
      </c>
      <c r="C6879" s="1408">
        <v>10000</v>
      </c>
      <c r="D6879" s="1408">
        <v>0</v>
      </c>
      <c r="E6879" s="1409">
        <v>8703283.8699999992</v>
      </c>
      <c r="F6879" s="1434"/>
      <c r="G6879" s="1653"/>
      <c r="H6879" s="1434"/>
      <c r="I6879" s="1434"/>
      <c r="J6879" s="1434"/>
      <c r="K6879" s="1434"/>
    </row>
    <row r="6880" spans="1:11" s="1358" customFormat="1" ht="22.5" customHeight="1">
      <c r="A6880" s="1407" t="s">
        <v>29850</v>
      </c>
      <c r="B6880" s="1407" t="s">
        <v>29879</v>
      </c>
      <c r="C6880" s="1408">
        <v>10000</v>
      </c>
      <c r="D6880" s="1408">
        <v>0</v>
      </c>
      <c r="E6880" s="1409">
        <v>8713283.8699999992</v>
      </c>
      <c r="F6880" s="1434"/>
      <c r="G6880" s="1653"/>
      <c r="H6880" s="1434"/>
      <c r="I6880" s="1434"/>
      <c r="J6880" s="1434"/>
      <c r="K6880" s="1434"/>
    </row>
    <row r="6881" spans="1:11" s="1358" customFormat="1" ht="22.5" customHeight="1">
      <c r="A6881" s="1407" t="s">
        <v>29851</v>
      </c>
      <c r="B6881" s="1407" t="s">
        <v>29880</v>
      </c>
      <c r="C6881" s="1408">
        <v>20000</v>
      </c>
      <c r="D6881" s="1408">
        <v>0</v>
      </c>
      <c r="E6881" s="1409">
        <v>8733283.8699999992</v>
      </c>
      <c r="F6881" s="1434"/>
      <c r="G6881" s="1653"/>
      <c r="H6881" s="1434"/>
      <c r="I6881" s="1434"/>
      <c r="J6881" s="1434"/>
      <c r="K6881" s="1434"/>
    </row>
    <row r="6882" spans="1:11" s="1358" customFormat="1" ht="22.5" customHeight="1">
      <c r="A6882" s="1407" t="s">
        <v>29852</v>
      </c>
      <c r="B6882" s="1407" t="s">
        <v>29881</v>
      </c>
      <c r="C6882" s="1408">
        <v>25000</v>
      </c>
      <c r="D6882" s="1408">
        <v>0</v>
      </c>
      <c r="E6882" s="1409">
        <v>8758283.8699999992</v>
      </c>
      <c r="F6882" s="1434"/>
      <c r="G6882" s="1653"/>
      <c r="H6882" s="1434"/>
      <c r="I6882" s="1434"/>
      <c r="J6882" s="1434"/>
      <c r="K6882" s="1434"/>
    </row>
    <row r="6883" spans="1:11" s="1358" customFormat="1" ht="24.75" customHeight="1">
      <c r="A6883" s="1407" t="s">
        <v>29853</v>
      </c>
      <c r="B6883" s="1407" t="s">
        <v>29882</v>
      </c>
      <c r="C6883" s="1408">
        <v>30000</v>
      </c>
      <c r="D6883" s="1408">
        <v>0</v>
      </c>
      <c r="E6883" s="1409">
        <v>8788283.8699999992</v>
      </c>
      <c r="F6883" s="1434"/>
      <c r="G6883" s="1653"/>
      <c r="H6883" s="1434"/>
      <c r="I6883" s="1434"/>
      <c r="J6883" s="1434"/>
      <c r="K6883" s="1434"/>
    </row>
    <row r="6884" spans="1:11" s="1358" customFormat="1" ht="22.5" customHeight="1">
      <c r="A6884" s="1407" t="s">
        <v>29854</v>
      </c>
      <c r="B6884" s="1407" t="s">
        <v>29883</v>
      </c>
      <c r="C6884" s="1408">
        <v>40000</v>
      </c>
      <c r="D6884" s="1408">
        <v>0</v>
      </c>
      <c r="E6884" s="1409">
        <v>8828283.8699999992</v>
      </c>
      <c r="F6884" s="1434"/>
      <c r="G6884" s="1653"/>
      <c r="H6884" s="1434"/>
      <c r="I6884" s="1434"/>
      <c r="J6884" s="1434"/>
      <c r="K6884" s="1434"/>
    </row>
    <row r="6885" spans="1:11" s="1358" customFormat="1" ht="22.5" customHeight="1">
      <c r="A6885" s="1407" t="s">
        <v>29855</v>
      </c>
      <c r="B6885" s="1407" t="s">
        <v>29884</v>
      </c>
      <c r="C6885" s="1408">
        <v>75000</v>
      </c>
      <c r="D6885" s="1408">
        <v>0</v>
      </c>
      <c r="E6885" s="1409">
        <v>8903283.8699999992</v>
      </c>
      <c r="F6885" s="1780" t="s">
        <v>45</v>
      </c>
      <c r="G6885" s="1653"/>
      <c r="H6885" s="1434"/>
      <c r="I6885" s="1434"/>
      <c r="J6885" s="1434"/>
      <c r="K6885" s="1434"/>
    </row>
    <row r="6886" spans="1:11" s="1358" customFormat="1" ht="22.5" customHeight="1">
      <c r="A6886" s="1407" t="s">
        <v>29856</v>
      </c>
      <c r="B6886" s="1407" t="s">
        <v>29885</v>
      </c>
      <c r="C6886" s="1408">
        <v>77250</v>
      </c>
      <c r="D6886" s="1408">
        <v>0</v>
      </c>
      <c r="E6886" s="1409">
        <v>8980533.8699999992</v>
      </c>
      <c r="F6886" s="1434"/>
      <c r="G6886" s="1653"/>
      <c r="H6886" s="1434"/>
      <c r="I6886" s="1434"/>
      <c r="J6886" s="1434"/>
      <c r="K6886" s="1434"/>
    </row>
    <row r="6887" spans="1:11" s="1358" customFormat="1" ht="22.5" customHeight="1">
      <c r="A6887" s="1407" t="s">
        <v>29857</v>
      </c>
      <c r="B6887" s="1407" t="s">
        <v>29886</v>
      </c>
      <c r="C6887" s="1408">
        <v>85000</v>
      </c>
      <c r="D6887" s="1408">
        <v>0</v>
      </c>
      <c r="E6887" s="1409">
        <v>9065533.8699999992</v>
      </c>
      <c r="F6887" s="1434"/>
      <c r="G6887" s="1653"/>
      <c r="H6887" s="1434"/>
      <c r="I6887" s="1434"/>
      <c r="J6887" s="1434"/>
      <c r="K6887" s="1434"/>
    </row>
    <row r="6888" spans="1:11" s="1358" customFormat="1" ht="22.5" customHeight="1">
      <c r="A6888" s="1407" t="s">
        <v>29858</v>
      </c>
      <c r="B6888" s="1407" t="s">
        <v>29887</v>
      </c>
      <c r="C6888" s="1408">
        <v>10000</v>
      </c>
      <c r="D6888" s="1408">
        <v>0</v>
      </c>
      <c r="E6888" s="1409">
        <v>9075533.8699999992</v>
      </c>
      <c r="F6888" s="1434"/>
      <c r="G6888" s="1653"/>
      <c r="H6888" s="1434"/>
      <c r="I6888" s="1434"/>
      <c r="J6888" s="1434"/>
      <c r="K6888" s="1434"/>
    </row>
    <row r="6889" spans="1:11" s="1358" customFormat="1" ht="22.5" customHeight="1">
      <c r="A6889" s="1407" t="s">
        <v>29859</v>
      </c>
      <c r="B6889" s="1407" t="s">
        <v>29888</v>
      </c>
      <c r="C6889" s="1408">
        <v>10000</v>
      </c>
      <c r="D6889" s="1408">
        <v>0</v>
      </c>
      <c r="E6889" s="1409">
        <v>9085533.8699999992</v>
      </c>
      <c r="F6889" s="1434"/>
      <c r="G6889" s="1653"/>
      <c r="H6889" s="1434"/>
      <c r="I6889" s="1434"/>
      <c r="J6889" s="1434"/>
      <c r="K6889" s="1434"/>
    </row>
    <row r="6890" spans="1:11" s="1358" customFormat="1" ht="22.5" customHeight="1">
      <c r="A6890" s="1407" t="s">
        <v>29860</v>
      </c>
      <c r="B6890" s="1407" t="s">
        <v>29889</v>
      </c>
      <c r="C6890" s="1408">
        <v>30000</v>
      </c>
      <c r="D6890" s="1408">
        <v>0</v>
      </c>
      <c r="E6890" s="1409">
        <v>9115533.8699999992</v>
      </c>
      <c r="F6890" s="1434"/>
      <c r="G6890" s="1653"/>
      <c r="H6890" s="1434"/>
      <c r="I6890" s="1434"/>
      <c r="J6890" s="1434"/>
      <c r="K6890" s="1434"/>
    </row>
    <row r="6891" spans="1:11" s="1358" customFormat="1" ht="22.5" customHeight="1">
      <c r="A6891" s="1407" t="s">
        <v>29861</v>
      </c>
      <c r="B6891" s="1407" t="s">
        <v>29890</v>
      </c>
      <c r="C6891" s="1408">
        <v>52500</v>
      </c>
      <c r="D6891" s="1408">
        <v>0</v>
      </c>
      <c r="E6891" s="1409">
        <v>9168033.8699999992</v>
      </c>
      <c r="F6891" s="1780" t="s">
        <v>45</v>
      </c>
      <c r="G6891" s="1653"/>
      <c r="H6891" s="1434"/>
      <c r="I6891" s="1434"/>
      <c r="J6891" s="1434"/>
      <c r="K6891" s="1434"/>
    </row>
    <row r="6892" spans="1:11" s="1358" customFormat="1" ht="22.5" customHeight="1">
      <c r="A6892" s="1407" t="s">
        <v>29862</v>
      </c>
      <c r="B6892" s="1407" t="s">
        <v>29891</v>
      </c>
      <c r="C6892" s="1408">
        <v>60000</v>
      </c>
      <c r="D6892" s="1408">
        <v>0</v>
      </c>
      <c r="E6892" s="1409">
        <v>9228033.8699999992</v>
      </c>
      <c r="F6892" s="1434"/>
      <c r="G6892" s="1653"/>
      <c r="H6892" s="1434"/>
      <c r="I6892" s="1434"/>
      <c r="J6892" s="1434"/>
      <c r="K6892" s="1434"/>
    </row>
    <row r="6893" spans="1:11" s="1358" customFormat="1" ht="22.5" customHeight="1">
      <c r="A6893" s="1407" t="s">
        <v>29863</v>
      </c>
      <c r="B6893" s="1407" t="s">
        <v>29892</v>
      </c>
      <c r="C6893" s="1408">
        <v>60000</v>
      </c>
      <c r="D6893" s="1408">
        <v>0</v>
      </c>
      <c r="E6893" s="1409">
        <v>9288033.8699999992</v>
      </c>
      <c r="F6893" s="1434"/>
      <c r="G6893" s="1653"/>
      <c r="H6893" s="1434"/>
      <c r="I6893" s="1434"/>
      <c r="J6893" s="1434"/>
      <c r="K6893" s="1434"/>
    </row>
    <row r="6894" spans="1:11" s="1358" customFormat="1" ht="22.5" customHeight="1">
      <c r="A6894" s="1407" t="s">
        <v>29864</v>
      </c>
      <c r="B6894" s="1407" t="s">
        <v>29893</v>
      </c>
      <c r="C6894" s="1408">
        <v>65000</v>
      </c>
      <c r="D6894" s="1408">
        <v>0</v>
      </c>
      <c r="E6894" s="1409">
        <v>9353033.8699999992</v>
      </c>
      <c r="F6894" s="1434"/>
      <c r="G6894" s="1653"/>
      <c r="H6894" s="1434"/>
      <c r="I6894" s="1434"/>
      <c r="J6894" s="1434"/>
      <c r="K6894" s="1434"/>
    </row>
    <row r="6895" spans="1:11" s="1358" customFormat="1" ht="22.5" customHeight="1">
      <c r="A6895" s="1407" t="s">
        <v>29865</v>
      </c>
      <c r="B6895" s="1407" t="s">
        <v>29894</v>
      </c>
      <c r="C6895" s="1408">
        <v>72750</v>
      </c>
      <c r="D6895" s="1408">
        <v>0</v>
      </c>
      <c r="E6895" s="1409">
        <v>9425783.8699999992</v>
      </c>
      <c r="F6895" s="1434"/>
      <c r="G6895" s="1653"/>
      <c r="H6895" s="1434"/>
      <c r="I6895" s="1434"/>
      <c r="J6895" s="1434"/>
      <c r="K6895" s="1434"/>
    </row>
    <row r="6896" spans="1:11" s="1358" customFormat="1" ht="22.5" customHeight="1">
      <c r="A6896" s="1407" t="s">
        <v>29866</v>
      </c>
      <c r="B6896" s="1407" t="s">
        <v>29895</v>
      </c>
      <c r="C6896" s="1408">
        <v>80000</v>
      </c>
      <c r="D6896" s="1408">
        <v>0</v>
      </c>
      <c r="E6896" s="1409">
        <v>9505783.8699999992</v>
      </c>
      <c r="F6896" s="1434"/>
      <c r="G6896" s="1653"/>
      <c r="H6896" s="1434"/>
      <c r="I6896" s="1434"/>
      <c r="J6896" s="1434"/>
      <c r="K6896" s="1434"/>
    </row>
    <row r="6897" spans="1:11" s="1358" customFormat="1" ht="22.5" customHeight="1">
      <c r="A6897" s="1407" t="s">
        <v>29867</v>
      </c>
      <c r="B6897" s="1407" t="s">
        <v>29896</v>
      </c>
      <c r="C6897" s="1408">
        <v>10000</v>
      </c>
      <c r="D6897" s="1408">
        <v>0</v>
      </c>
      <c r="E6897" s="1409">
        <v>9515783.8699999992</v>
      </c>
      <c r="F6897" s="1434"/>
      <c r="G6897" s="1653"/>
      <c r="H6897" s="1434"/>
      <c r="I6897" s="1434"/>
      <c r="J6897" s="1434"/>
      <c r="K6897" s="1434"/>
    </row>
    <row r="6898" spans="1:11" s="1358" customFormat="1" ht="22.5" customHeight="1">
      <c r="A6898" s="1407" t="s">
        <v>29868</v>
      </c>
      <c r="B6898" s="1407" t="s">
        <v>29897</v>
      </c>
      <c r="C6898" s="1408">
        <v>10000</v>
      </c>
      <c r="D6898" s="1408">
        <v>0</v>
      </c>
      <c r="E6898" s="1409">
        <v>9525783.8699999992</v>
      </c>
      <c r="F6898" s="1434"/>
      <c r="G6898" s="1653"/>
      <c r="H6898" s="1434"/>
      <c r="I6898" s="1434"/>
      <c r="J6898" s="1434"/>
      <c r="K6898" s="1434"/>
    </row>
    <row r="6899" spans="1:11" s="1358" customFormat="1" ht="22.5" customHeight="1">
      <c r="A6899" s="1407" t="s">
        <v>29869</v>
      </c>
      <c r="B6899" s="1407" t="s">
        <v>29898</v>
      </c>
      <c r="C6899" s="1408">
        <v>20000</v>
      </c>
      <c r="D6899" s="1408">
        <v>0</v>
      </c>
      <c r="E6899" s="1409">
        <v>9545783.8699999992</v>
      </c>
      <c r="F6899" s="1780" t="s">
        <v>28215</v>
      </c>
      <c r="G6899" s="1653"/>
      <c r="H6899" s="1434"/>
      <c r="I6899" s="1434"/>
      <c r="J6899" s="1434"/>
      <c r="K6899" s="1434"/>
    </row>
    <row r="6900" spans="1:11" s="1358" customFormat="1" ht="22.5" customHeight="1">
      <c r="A6900" s="1407" t="s">
        <v>29870</v>
      </c>
      <c r="B6900" s="1407" t="s">
        <v>29899</v>
      </c>
      <c r="C6900" s="1408">
        <v>25000</v>
      </c>
      <c r="D6900" s="1408">
        <v>0</v>
      </c>
      <c r="E6900" s="1409">
        <v>9570783.8699999992</v>
      </c>
      <c r="F6900" s="1434"/>
      <c r="G6900" s="1653"/>
      <c r="H6900" s="1434"/>
      <c r="I6900" s="1434"/>
      <c r="J6900" s="1434"/>
      <c r="K6900" s="1434"/>
    </row>
    <row r="6901" spans="1:11" s="1358" customFormat="1" ht="22.5" customHeight="1">
      <c r="A6901" s="1407" t="s">
        <v>29871</v>
      </c>
      <c r="B6901" s="1407" t="s">
        <v>29900</v>
      </c>
      <c r="C6901" s="1408">
        <v>45000</v>
      </c>
      <c r="D6901" s="1408">
        <v>0</v>
      </c>
      <c r="E6901" s="1409">
        <v>9615783.8699999992</v>
      </c>
      <c r="F6901" s="1434"/>
      <c r="G6901" s="1653"/>
      <c r="H6901" s="1434"/>
      <c r="I6901" s="1434"/>
      <c r="J6901" s="1434"/>
      <c r="K6901" s="1434"/>
    </row>
    <row r="6902" spans="1:11" s="1358" customFormat="1" ht="22.5" customHeight="1">
      <c r="A6902" s="1407" t="s">
        <v>29872</v>
      </c>
      <c r="B6902" s="1407" t="s">
        <v>29901</v>
      </c>
      <c r="C6902" s="1408">
        <v>50000</v>
      </c>
      <c r="D6902" s="1408">
        <v>0</v>
      </c>
      <c r="E6902" s="1409">
        <v>9665783.8699999992</v>
      </c>
      <c r="F6902" s="1434"/>
      <c r="G6902" s="1653"/>
      <c r="H6902" s="1434"/>
      <c r="I6902" s="1434"/>
      <c r="J6902" s="1434"/>
      <c r="K6902" s="1434"/>
    </row>
    <row r="6903" spans="1:11" s="849" customFormat="1" ht="22.5" customHeight="1">
      <c r="A6903" s="1051" t="s">
        <v>29873</v>
      </c>
      <c r="B6903" s="1051" t="s">
        <v>27149</v>
      </c>
      <c r="C6903" s="1050">
        <v>0</v>
      </c>
      <c r="D6903" s="1050">
        <v>1400</v>
      </c>
      <c r="E6903" s="1406">
        <v>9664383.8699999992</v>
      </c>
      <c r="F6903" s="1545"/>
      <c r="G6903" s="1661"/>
      <c r="H6903" s="1545"/>
      <c r="I6903" s="1545"/>
      <c r="J6903" s="1545"/>
      <c r="K6903" s="1545"/>
    </row>
    <row r="6904" spans="1:11" s="849" customFormat="1" ht="22.5" customHeight="1">
      <c r="A6904" s="1407" t="s">
        <v>29917</v>
      </c>
      <c r="B6904" s="1407" t="s">
        <v>29912</v>
      </c>
      <c r="C6904" s="1408">
        <v>15000</v>
      </c>
      <c r="D6904" s="1408">
        <v>0</v>
      </c>
      <c r="E6904" s="1409">
        <v>9679383.8699999992</v>
      </c>
      <c r="F6904" s="1780" t="s">
        <v>28215</v>
      </c>
      <c r="G6904" s="1659"/>
      <c r="H6904" s="1544"/>
      <c r="I6904" s="1545"/>
      <c r="J6904" s="1545"/>
      <c r="K6904" s="1545"/>
    </row>
    <row r="6905" spans="1:11" s="1358" customFormat="1" ht="22.5" customHeight="1">
      <c r="A6905" s="1407" t="s">
        <v>29918</v>
      </c>
      <c r="B6905" s="1407" t="s">
        <v>29913</v>
      </c>
      <c r="C6905" s="1408">
        <v>35000</v>
      </c>
      <c r="D6905" s="1408">
        <v>0</v>
      </c>
      <c r="E6905" s="1409">
        <v>9714383.8699999992</v>
      </c>
      <c r="F6905" s="1541"/>
      <c r="G6905" s="1657"/>
      <c r="H6905" s="1541"/>
      <c r="I6905" s="1434"/>
      <c r="J6905" s="1434"/>
      <c r="K6905" s="1434"/>
    </row>
    <row r="6906" spans="1:11" s="1358" customFormat="1" ht="22.5" customHeight="1">
      <c r="A6906" s="1407" t="s">
        <v>29919</v>
      </c>
      <c r="B6906" s="1407" t="s">
        <v>29914</v>
      </c>
      <c r="C6906" s="1408">
        <v>35000</v>
      </c>
      <c r="D6906" s="1408">
        <v>0</v>
      </c>
      <c r="E6906" s="1409">
        <v>9749383.8699999992</v>
      </c>
      <c r="F6906" s="1541"/>
      <c r="G6906" s="1657"/>
      <c r="H6906" s="1541"/>
      <c r="I6906" s="1434"/>
      <c r="J6906" s="1434"/>
      <c r="K6906" s="1434"/>
    </row>
    <row r="6907" spans="1:11" s="1358" customFormat="1" ht="22.5" customHeight="1">
      <c r="A6907" s="1407" t="s">
        <v>29920</v>
      </c>
      <c r="B6907" s="1407" t="s">
        <v>29915</v>
      </c>
      <c r="C6907" s="1408">
        <v>40000</v>
      </c>
      <c r="D6907" s="1408">
        <v>0</v>
      </c>
      <c r="E6907" s="1409">
        <v>9789383.8699999992</v>
      </c>
      <c r="F6907" s="1541"/>
      <c r="G6907" s="1657"/>
      <c r="H6907" s="1541"/>
      <c r="I6907" s="1434"/>
      <c r="J6907" s="1434"/>
      <c r="K6907" s="1434"/>
    </row>
    <row r="6908" spans="1:11" s="1358" customFormat="1" ht="22.5" customHeight="1">
      <c r="A6908" s="1407" t="s">
        <v>29921</v>
      </c>
      <c r="B6908" s="1407" t="s">
        <v>29916</v>
      </c>
      <c r="C6908" s="1408">
        <v>40000</v>
      </c>
      <c r="D6908" s="1408">
        <v>0</v>
      </c>
      <c r="E6908" s="1409">
        <v>9829383.8699999992</v>
      </c>
      <c r="F6908" s="1541"/>
      <c r="G6908" s="1657"/>
      <c r="H6908" s="1541"/>
      <c r="I6908" s="1434"/>
      <c r="J6908" s="1434"/>
      <c r="K6908" s="1434"/>
    </row>
    <row r="6909" spans="1:11" s="1358" customFormat="1" ht="22.5" customHeight="1">
      <c r="A6909" s="1407" t="s">
        <v>29922</v>
      </c>
      <c r="B6909" s="1407" t="s">
        <v>29939</v>
      </c>
      <c r="C6909" s="1408">
        <v>25000</v>
      </c>
      <c r="D6909" s="1408">
        <v>0</v>
      </c>
      <c r="E6909" s="1409">
        <v>9854383.8699999992</v>
      </c>
      <c r="F6909" s="1541"/>
      <c r="G6909" s="1657"/>
      <c r="H6909" s="1541"/>
      <c r="I6909" s="1434"/>
      <c r="J6909" s="1434"/>
      <c r="K6909" s="1434"/>
    </row>
    <row r="6910" spans="1:11" s="1358" customFormat="1" ht="22.5" customHeight="1">
      <c r="A6910" s="1407" t="s">
        <v>29923</v>
      </c>
      <c r="B6910" s="1407" t="s">
        <v>29940</v>
      </c>
      <c r="C6910" s="1408">
        <v>30000</v>
      </c>
      <c r="D6910" s="1408">
        <v>0</v>
      </c>
      <c r="E6910" s="1409">
        <v>9884383.8699999992</v>
      </c>
      <c r="F6910" s="1541"/>
      <c r="G6910" s="1657"/>
      <c r="H6910" s="1541"/>
      <c r="I6910" s="1434"/>
      <c r="J6910" s="1434"/>
      <c r="K6910" s="1434"/>
    </row>
    <row r="6911" spans="1:11" s="1358" customFormat="1" ht="22.5" customHeight="1">
      <c r="A6911" s="1407" t="s">
        <v>29924</v>
      </c>
      <c r="B6911" s="1407" t="s">
        <v>29877</v>
      </c>
      <c r="C6911" s="1408">
        <v>3000</v>
      </c>
      <c r="D6911" s="1408">
        <v>0</v>
      </c>
      <c r="E6911" s="1409">
        <v>9887383.8699999992</v>
      </c>
      <c r="F6911" s="1541"/>
      <c r="G6911" s="1657"/>
      <c r="H6911" s="1541"/>
      <c r="I6911" s="1434"/>
      <c r="J6911" s="1434"/>
      <c r="K6911" s="1434"/>
    </row>
    <row r="6912" spans="1:11" s="1358" customFormat="1" ht="22.5" customHeight="1">
      <c r="A6912" s="1407" t="s">
        <v>29925</v>
      </c>
      <c r="B6912" s="1407" t="s">
        <v>29941</v>
      </c>
      <c r="C6912" s="1408">
        <v>50000</v>
      </c>
      <c r="D6912" s="1408">
        <v>0</v>
      </c>
      <c r="E6912" s="1409">
        <v>9937383.8699999992</v>
      </c>
      <c r="F6912" s="1541"/>
      <c r="G6912" s="1657"/>
      <c r="H6912" s="1541"/>
      <c r="I6912" s="1434"/>
      <c r="J6912" s="1434"/>
      <c r="K6912" s="1434"/>
    </row>
    <row r="6913" spans="1:11" s="1358" customFormat="1" ht="22.5" customHeight="1">
      <c r="A6913" s="1407" t="s">
        <v>29926</v>
      </c>
      <c r="B6913" s="1407" t="s">
        <v>29942</v>
      </c>
      <c r="C6913" s="1408">
        <v>60000</v>
      </c>
      <c r="D6913" s="1408">
        <v>0</v>
      </c>
      <c r="E6913" s="1409">
        <v>9997383.8699999992</v>
      </c>
      <c r="F6913" s="1541"/>
      <c r="G6913" s="1657"/>
      <c r="H6913" s="1541"/>
      <c r="I6913" s="1434"/>
      <c r="J6913" s="1434"/>
      <c r="K6913" s="1434"/>
    </row>
    <row r="6914" spans="1:11" s="1358" customFormat="1" ht="22.5" customHeight="1">
      <c r="A6914" s="1407" t="s">
        <v>29927</v>
      </c>
      <c r="B6914" s="1407" t="s">
        <v>29943</v>
      </c>
      <c r="C6914" s="1408">
        <v>55000</v>
      </c>
      <c r="D6914" s="1408">
        <v>0</v>
      </c>
      <c r="E6914" s="1409">
        <v>10052383.869999999</v>
      </c>
      <c r="F6914" s="1541"/>
      <c r="G6914" s="1657"/>
      <c r="H6914" s="1541"/>
      <c r="I6914" s="1434"/>
      <c r="J6914" s="1434"/>
      <c r="K6914" s="1434"/>
    </row>
    <row r="6915" spans="1:11" s="1358" customFormat="1" ht="22.5" customHeight="1">
      <c r="A6915" s="1407" t="s">
        <v>29928</v>
      </c>
      <c r="B6915" s="1407" t="s">
        <v>29944</v>
      </c>
      <c r="C6915" s="1408">
        <v>63000</v>
      </c>
      <c r="D6915" s="1408">
        <v>0</v>
      </c>
      <c r="E6915" s="1409">
        <v>10115383.869999999</v>
      </c>
      <c r="F6915" s="1434"/>
      <c r="G6915" s="1936"/>
      <c r="H6915" s="1653"/>
      <c r="I6915" s="1434"/>
      <c r="J6915" s="1434"/>
      <c r="K6915" s="1434"/>
    </row>
    <row r="6916" spans="1:11" s="1358" customFormat="1" ht="22.5" customHeight="1">
      <c r="A6916" s="1407" t="s">
        <v>29929</v>
      </c>
      <c r="B6916" s="1407" t="s">
        <v>29945</v>
      </c>
      <c r="C6916" s="1408">
        <v>30000</v>
      </c>
      <c r="D6916" s="1408">
        <v>0</v>
      </c>
      <c r="E6916" s="1409">
        <v>10145383.869999999</v>
      </c>
      <c r="F6916" s="1541"/>
      <c r="G6916" s="1657"/>
      <c r="H6916" s="1541"/>
      <c r="I6916" s="1434"/>
      <c r="J6916" s="1434"/>
      <c r="K6916" s="1434"/>
    </row>
    <row r="6917" spans="1:11" s="1358" customFormat="1" ht="22.5" customHeight="1">
      <c r="A6917" s="1407" t="s">
        <v>29930</v>
      </c>
      <c r="B6917" s="1407" t="s">
        <v>29946</v>
      </c>
      <c r="C6917" s="1408">
        <v>35000</v>
      </c>
      <c r="D6917" s="1408">
        <v>0</v>
      </c>
      <c r="E6917" s="1409">
        <v>10180383.869999999</v>
      </c>
      <c r="F6917" s="1541"/>
      <c r="G6917" s="1657"/>
      <c r="H6917" s="1541"/>
      <c r="I6917" s="1434"/>
      <c r="J6917" s="1434"/>
      <c r="K6917" s="1434"/>
    </row>
    <row r="6918" spans="1:11" s="1358" customFormat="1" ht="22.5" customHeight="1">
      <c r="A6918" s="1407" t="s">
        <v>29931</v>
      </c>
      <c r="B6918" s="1407" t="s">
        <v>29947</v>
      </c>
      <c r="C6918" s="1408">
        <v>35000</v>
      </c>
      <c r="D6918" s="1408">
        <v>0</v>
      </c>
      <c r="E6918" s="1409">
        <v>10215383.869999999</v>
      </c>
      <c r="F6918" s="1541"/>
      <c r="G6918" s="1657"/>
      <c r="H6918" s="1541"/>
      <c r="I6918" s="1434"/>
      <c r="J6918" s="1434"/>
      <c r="K6918" s="1434"/>
    </row>
    <row r="6919" spans="1:11" s="1358" customFormat="1" ht="22.5" customHeight="1">
      <c r="A6919" s="1407" t="s">
        <v>29932</v>
      </c>
      <c r="B6919" s="1407" t="s">
        <v>29948</v>
      </c>
      <c r="C6919" s="1408">
        <v>55000</v>
      </c>
      <c r="D6919" s="1408">
        <v>0</v>
      </c>
      <c r="E6919" s="1409">
        <v>10270383.869999999</v>
      </c>
      <c r="F6919" s="1541"/>
      <c r="G6919" s="1657"/>
      <c r="H6919" s="1541"/>
      <c r="I6919" s="1434"/>
      <c r="J6919" s="1434"/>
      <c r="K6919" s="1434"/>
    </row>
    <row r="6920" spans="1:11" s="1358" customFormat="1" ht="22.5" customHeight="1">
      <c r="A6920" s="1407" t="s">
        <v>29933</v>
      </c>
      <c r="B6920" s="1407" t="s">
        <v>29949</v>
      </c>
      <c r="C6920" s="1408">
        <v>75000</v>
      </c>
      <c r="D6920" s="1408">
        <v>0</v>
      </c>
      <c r="E6920" s="1409">
        <v>10345383.869999999</v>
      </c>
      <c r="F6920" s="1541"/>
      <c r="G6920" s="1657"/>
      <c r="H6920" s="1541"/>
      <c r="I6920" s="1434"/>
      <c r="J6920" s="1434"/>
      <c r="K6920" s="1434"/>
    </row>
    <row r="6921" spans="1:11" s="1358" customFormat="1" ht="22.5" customHeight="1">
      <c r="A6921" s="1407" t="s">
        <v>29934</v>
      </c>
      <c r="B6921" s="1407" t="s">
        <v>29950</v>
      </c>
      <c r="C6921" s="1408">
        <v>15000</v>
      </c>
      <c r="D6921" s="1408">
        <v>0</v>
      </c>
      <c r="E6921" s="1409">
        <v>10360383.869999999</v>
      </c>
      <c r="F6921" s="1541"/>
      <c r="G6921" s="1657"/>
      <c r="H6921" s="1541"/>
      <c r="I6921" s="1434"/>
      <c r="J6921" s="1434"/>
      <c r="K6921" s="1434"/>
    </row>
    <row r="6922" spans="1:11" s="1358" customFormat="1" ht="22.5" customHeight="1">
      <c r="A6922" s="1407" t="s">
        <v>29935</v>
      </c>
      <c r="B6922" s="1407" t="s">
        <v>29951</v>
      </c>
      <c r="C6922" s="1408">
        <v>30000</v>
      </c>
      <c r="D6922" s="1408">
        <v>0</v>
      </c>
      <c r="E6922" s="1409">
        <v>10390383.869999999</v>
      </c>
      <c r="F6922" s="1541"/>
      <c r="G6922" s="1657"/>
      <c r="H6922" s="1541"/>
      <c r="I6922" s="1434"/>
      <c r="J6922" s="1434"/>
      <c r="K6922" s="1434"/>
    </row>
    <row r="6923" spans="1:11" s="1358" customFormat="1" ht="22.5" customHeight="1">
      <c r="A6923" s="1407" t="s">
        <v>29936</v>
      </c>
      <c r="B6923" s="1407" t="s">
        <v>29952</v>
      </c>
      <c r="C6923" s="1408">
        <v>68150</v>
      </c>
      <c r="D6923" s="1408">
        <v>0</v>
      </c>
      <c r="E6923" s="1409">
        <v>10458533.869999999</v>
      </c>
      <c r="F6923" s="1541"/>
      <c r="G6923" s="1657"/>
      <c r="H6923" s="1541"/>
      <c r="I6923" s="1434"/>
      <c r="J6923" s="1434"/>
      <c r="K6923" s="1434"/>
    </row>
    <row r="6924" spans="1:11" s="849" customFormat="1" ht="22.5" customHeight="1">
      <c r="A6924" s="1051" t="s">
        <v>29937</v>
      </c>
      <c r="B6924" s="1051" t="s">
        <v>27149</v>
      </c>
      <c r="C6924" s="1050">
        <v>0</v>
      </c>
      <c r="D6924" s="1050">
        <v>950</v>
      </c>
      <c r="E6924" s="1406">
        <v>10457583.869999999</v>
      </c>
      <c r="F6924" s="1544"/>
      <c r="G6924" s="1659"/>
      <c r="H6924" s="1544"/>
      <c r="I6924" s="1545"/>
      <c r="J6924" s="1545"/>
      <c r="K6924" s="1545"/>
    </row>
    <row r="6925" spans="1:11" s="1358" customFormat="1" ht="22.5" customHeight="1">
      <c r="A6925" s="1407" t="s">
        <v>29938</v>
      </c>
      <c r="B6925" s="1407" t="s">
        <v>29953</v>
      </c>
      <c r="C6925" s="1408">
        <v>10000</v>
      </c>
      <c r="D6925" s="1408">
        <v>0</v>
      </c>
      <c r="E6925" s="1409">
        <v>10467583.869999999</v>
      </c>
      <c r="F6925" s="1541"/>
      <c r="G6925" s="1657"/>
      <c r="H6925" s="1541"/>
      <c r="I6925" s="1434"/>
      <c r="J6925" s="1434"/>
      <c r="K6925" s="1434"/>
    </row>
    <row r="6926" spans="1:11" s="1358" customFormat="1" ht="22.5" customHeight="1">
      <c r="A6926" s="1407" t="s">
        <v>29965</v>
      </c>
      <c r="B6926" s="1407" t="s">
        <v>29989</v>
      </c>
      <c r="C6926" s="1408">
        <v>10500</v>
      </c>
      <c r="D6926" s="1408">
        <v>0</v>
      </c>
      <c r="E6926" s="1409">
        <v>10478083.869999999</v>
      </c>
      <c r="F6926" s="1541"/>
      <c r="G6926" s="1657"/>
      <c r="H6926" s="1541"/>
      <c r="I6926" s="1434"/>
      <c r="J6926" s="1434"/>
      <c r="K6926" s="1434"/>
    </row>
    <row r="6927" spans="1:11" s="1358" customFormat="1" ht="22.5" customHeight="1">
      <c r="A6927" s="1407" t="s">
        <v>29966</v>
      </c>
      <c r="B6927" s="1407" t="s">
        <v>29990</v>
      </c>
      <c r="C6927" s="1408">
        <v>16500</v>
      </c>
      <c r="D6927" s="1408">
        <v>0</v>
      </c>
      <c r="E6927" s="1409">
        <v>10494583.869999999</v>
      </c>
      <c r="F6927" s="1541"/>
      <c r="G6927" s="1657"/>
      <c r="H6927" s="1541"/>
      <c r="I6927" s="1434"/>
      <c r="J6927" s="1434"/>
      <c r="K6927" s="1434"/>
    </row>
    <row r="6928" spans="1:11" s="1358" customFormat="1" ht="22.5" customHeight="1">
      <c r="A6928" s="1407" t="s">
        <v>29967</v>
      </c>
      <c r="B6928" s="1407" t="s">
        <v>29991</v>
      </c>
      <c r="C6928" s="1408">
        <v>40000</v>
      </c>
      <c r="D6928" s="1408">
        <v>0</v>
      </c>
      <c r="E6928" s="1409">
        <v>10534583.869999999</v>
      </c>
      <c r="F6928" s="1541"/>
      <c r="G6928" s="1657"/>
      <c r="H6928" s="1541"/>
      <c r="I6928" s="1434"/>
      <c r="J6928" s="1434"/>
      <c r="K6928" s="1434"/>
    </row>
    <row r="6929" spans="1:11" s="1358" customFormat="1" ht="22.5" customHeight="1">
      <c r="A6929" s="1407" t="s">
        <v>29968</v>
      </c>
      <c r="B6929" s="1407" t="s">
        <v>29992</v>
      </c>
      <c r="C6929" s="1408">
        <v>40005.629999999997</v>
      </c>
      <c r="D6929" s="1408">
        <v>0</v>
      </c>
      <c r="E6929" s="1409">
        <v>10574589.5</v>
      </c>
      <c r="F6929" s="1541"/>
      <c r="G6929" s="1657"/>
      <c r="H6929" s="1541"/>
      <c r="I6929" s="1434"/>
      <c r="J6929" s="1434"/>
      <c r="K6929" s="1434"/>
    </row>
    <row r="6930" spans="1:11" s="1358" customFormat="1" ht="22.5" customHeight="1">
      <c r="A6930" s="1407" t="s">
        <v>29969</v>
      </c>
      <c r="B6930" s="1407" t="s">
        <v>29993</v>
      </c>
      <c r="C6930" s="1408">
        <v>15000</v>
      </c>
      <c r="D6930" s="1408">
        <v>0</v>
      </c>
      <c r="E6930" s="1409">
        <v>10589589.5</v>
      </c>
      <c r="F6930" s="1541"/>
      <c r="G6930" s="1657"/>
      <c r="H6930" s="1541"/>
      <c r="I6930" s="1434"/>
      <c r="J6930" s="1434"/>
      <c r="K6930" s="1434"/>
    </row>
    <row r="6931" spans="1:11" s="1358" customFormat="1" ht="22.5" customHeight="1">
      <c r="A6931" s="1407" t="s">
        <v>29970</v>
      </c>
      <c r="B6931" s="1407" t="s">
        <v>29994</v>
      </c>
      <c r="C6931" s="1408">
        <v>20000</v>
      </c>
      <c r="D6931" s="1408">
        <v>0</v>
      </c>
      <c r="E6931" s="1409">
        <v>10609589.5</v>
      </c>
      <c r="F6931" s="1541"/>
      <c r="G6931" s="1657"/>
      <c r="H6931" s="1541"/>
      <c r="I6931" s="1434"/>
      <c r="J6931" s="1434"/>
      <c r="K6931" s="1434"/>
    </row>
    <row r="6932" spans="1:11" s="1358" customFormat="1" ht="22.5" customHeight="1">
      <c r="A6932" s="1407" t="s">
        <v>29971</v>
      </c>
      <c r="B6932" s="1407" t="s">
        <v>29995</v>
      </c>
      <c r="C6932" s="1408">
        <v>21000</v>
      </c>
      <c r="D6932" s="1408">
        <v>0</v>
      </c>
      <c r="E6932" s="1409">
        <v>10630589.5</v>
      </c>
      <c r="F6932" s="1541"/>
      <c r="G6932" s="1657"/>
      <c r="H6932" s="1541"/>
      <c r="I6932" s="1434"/>
      <c r="J6932" s="1434"/>
      <c r="K6932" s="1434"/>
    </row>
    <row r="6933" spans="1:11" s="1358" customFormat="1" ht="22.5" customHeight="1">
      <c r="A6933" s="1407" t="s">
        <v>29972</v>
      </c>
      <c r="B6933" s="1407" t="s">
        <v>29996</v>
      </c>
      <c r="C6933" s="1408">
        <v>40000</v>
      </c>
      <c r="D6933" s="1408">
        <v>0</v>
      </c>
      <c r="E6933" s="1409">
        <v>10670589.5</v>
      </c>
      <c r="F6933" s="1541"/>
      <c r="G6933" s="1657"/>
      <c r="H6933" s="1541"/>
      <c r="I6933" s="1434"/>
      <c r="J6933" s="1434"/>
      <c r="K6933" s="1434"/>
    </row>
    <row r="6934" spans="1:11" s="1358" customFormat="1" ht="22.5" customHeight="1">
      <c r="A6934" s="1407" t="s">
        <v>29973</v>
      </c>
      <c r="B6934" s="1407" t="s">
        <v>29997</v>
      </c>
      <c r="C6934" s="1408">
        <v>55000</v>
      </c>
      <c r="D6934" s="1408">
        <v>0</v>
      </c>
      <c r="E6934" s="1409">
        <v>10725589.5</v>
      </c>
      <c r="F6934" s="1541"/>
      <c r="G6934" s="1657"/>
      <c r="H6934" s="1541"/>
      <c r="I6934" s="1434"/>
      <c r="J6934" s="1434"/>
      <c r="K6934" s="1434"/>
    </row>
    <row r="6935" spans="1:11" s="1358" customFormat="1" ht="22.5" customHeight="1">
      <c r="A6935" s="1407" t="s">
        <v>29974</v>
      </c>
      <c r="B6935" s="1407" t="s">
        <v>29998</v>
      </c>
      <c r="C6935" s="1408">
        <v>75000</v>
      </c>
      <c r="D6935" s="1408">
        <v>0</v>
      </c>
      <c r="E6935" s="1409">
        <v>10800589.5</v>
      </c>
      <c r="F6935" s="1541"/>
      <c r="G6935" s="1657"/>
      <c r="H6935" s="1541"/>
      <c r="I6935" s="1434"/>
      <c r="J6935" s="1434"/>
      <c r="K6935" s="1434"/>
    </row>
    <row r="6936" spans="1:11" s="1358" customFormat="1" ht="22.5" customHeight="1">
      <c r="A6936" s="1407" t="s">
        <v>29975</v>
      </c>
      <c r="B6936" s="1407" t="s">
        <v>29999</v>
      </c>
      <c r="C6936" s="1408">
        <v>18750</v>
      </c>
      <c r="D6936" s="1408">
        <v>0</v>
      </c>
      <c r="E6936" s="1409">
        <v>10819339.5</v>
      </c>
      <c r="F6936" s="1541"/>
      <c r="G6936" s="1657"/>
      <c r="H6936" s="1541"/>
      <c r="I6936" s="1434"/>
      <c r="J6936" s="1434"/>
      <c r="K6936" s="1434"/>
    </row>
    <row r="6937" spans="1:11" s="1358" customFormat="1" ht="22.5" customHeight="1">
      <c r="A6937" s="1407" t="s">
        <v>29976</v>
      </c>
      <c r="B6937" s="1407" t="s">
        <v>30000</v>
      </c>
      <c r="C6937" s="1408">
        <v>35000</v>
      </c>
      <c r="D6937" s="1408">
        <v>0</v>
      </c>
      <c r="E6937" s="1409">
        <v>10854339.5</v>
      </c>
      <c r="F6937" s="1541"/>
      <c r="G6937" s="1657"/>
      <c r="H6937" s="1541"/>
      <c r="I6937" s="1434"/>
      <c r="J6937" s="1434"/>
      <c r="K6937" s="1434"/>
    </row>
    <row r="6938" spans="1:11" s="1358" customFormat="1" ht="22.5" customHeight="1">
      <c r="A6938" s="1420" t="s">
        <v>29977</v>
      </c>
      <c r="B6938" s="1420" t="s">
        <v>30001</v>
      </c>
      <c r="C6938" s="1421">
        <v>31500</v>
      </c>
      <c r="D6938" s="1421">
        <v>0</v>
      </c>
      <c r="E6938" s="1409">
        <v>10885839.5</v>
      </c>
      <c r="F6938" s="1434"/>
      <c r="G6938" s="1653"/>
      <c r="H6938" s="1434"/>
      <c r="I6938" s="1434"/>
      <c r="J6938" s="1434"/>
      <c r="K6938" s="1434"/>
    </row>
    <row r="6939" spans="1:11" s="1358" customFormat="1" ht="22.5" customHeight="1">
      <c r="A6939" s="1407" t="s">
        <v>29978</v>
      </c>
      <c r="B6939" s="1407" t="s">
        <v>30002</v>
      </c>
      <c r="C6939" s="1408">
        <v>35000</v>
      </c>
      <c r="D6939" s="1408">
        <v>0</v>
      </c>
      <c r="E6939" s="1409">
        <v>10920839.5</v>
      </c>
      <c r="F6939" s="1541"/>
      <c r="G6939" s="1657"/>
      <c r="H6939" s="1541"/>
      <c r="I6939" s="1434"/>
      <c r="J6939" s="1434"/>
      <c r="K6939" s="1434"/>
    </row>
    <row r="6940" spans="1:11" s="1358" customFormat="1" ht="22.5" customHeight="1">
      <c r="A6940" s="1420" t="s">
        <v>29979</v>
      </c>
      <c r="B6940" s="1420" t="s">
        <v>30003</v>
      </c>
      <c r="C6940" s="1421">
        <v>52500</v>
      </c>
      <c r="D6940" s="1421">
        <v>0</v>
      </c>
      <c r="E6940" s="1409">
        <v>10973339.5</v>
      </c>
      <c r="F6940" s="1434"/>
      <c r="G6940" s="1653"/>
      <c r="H6940" s="1434"/>
      <c r="I6940" s="1434"/>
      <c r="J6940" s="1434"/>
      <c r="K6940" s="1434"/>
    </row>
    <row r="6941" spans="1:11" s="1358" customFormat="1" ht="22.5" customHeight="1">
      <c r="A6941" s="1407" t="s">
        <v>29980</v>
      </c>
      <c r="B6941" s="1407" t="s">
        <v>30004</v>
      </c>
      <c r="C6941" s="1408">
        <v>75000</v>
      </c>
      <c r="D6941" s="1408">
        <v>0</v>
      </c>
      <c r="E6941" s="1409">
        <v>11048339.5</v>
      </c>
      <c r="F6941" s="1541"/>
      <c r="G6941" s="1657"/>
      <c r="H6941" s="1541"/>
      <c r="I6941" s="1434"/>
      <c r="J6941" s="1434"/>
      <c r="K6941" s="1434"/>
    </row>
    <row r="6942" spans="1:11" s="1358" customFormat="1" ht="22.5" customHeight="1">
      <c r="A6942" s="1407" t="s">
        <v>29981</v>
      </c>
      <c r="B6942" s="1407" t="s">
        <v>30005</v>
      </c>
      <c r="C6942" s="1408">
        <v>75000</v>
      </c>
      <c r="D6942" s="1408">
        <v>0</v>
      </c>
      <c r="E6942" s="1409">
        <v>11123339.5</v>
      </c>
      <c r="F6942" s="1541"/>
      <c r="G6942" s="1657"/>
      <c r="H6942" s="1541"/>
      <c r="I6942" s="1434"/>
      <c r="J6942" s="1434"/>
      <c r="K6942" s="1434"/>
    </row>
    <row r="6943" spans="1:11" s="849" customFormat="1" ht="22.5" customHeight="1">
      <c r="A6943" s="1051" t="s">
        <v>29982</v>
      </c>
      <c r="B6943" s="1051" t="s">
        <v>30006</v>
      </c>
      <c r="C6943" s="1050">
        <v>0</v>
      </c>
      <c r="D6943" s="1050">
        <v>26.88</v>
      </c>
      <c r="E6943" s="1406">
        <v>11123312.619999999</v>
      </c>
      <c r="F6943" s="1544"/>
      <c r="G6943" s="1659"/>
      <c r="H6943" s="1544"/>
      <c r="I6943" s="1545"/>
      <c r="J6943" s="1545"/>
      <c r="K6943" s="1545"/>
    </row>
    <row r="6944" spans="1:11" s="849" customFormat="1" ht="22.5" customHeight="1">
      <c r="A6944" s="1051" t="s">
        <v>29982</v>
      </c>
      <c r="B6944" s="1051" t="s">
        <v>30007</v>
      </c>
      <c r="C6944" s="1050">
        <v>0</v>
      </c>
      <c r="D6944" s="1050">
        <v>26.88</v>
      </c>
      <c r="E6944" s="1406">
        <v>11123285.74</v>
      </c>
      <c r="F6944" s="1544"/>
      <c r="G6944" s="1659"/>
      <c r="H6944" s="1544"/>
      <c r="I6944" s="1545"/>
      <c r="J6944" s="1545"/>
      <c r="K6944" s="1545"/>
    </row>
    <row r="6945" spans="1:11" s="849" customFormat="1" ht="22.5" customHeight="1">
      <c r="A6945" s="1051" t="s">
        <v>29982</v>
      </c>
      <c r="B6945" s="1051" t="s">
        <v>30008</v>
      </c>
      <c r="C6945" s="1050">
        <v>0</v>
      </c>
      <c r="D6945" s="1050">
        <v>26.88</v>
      </c>
      <c r="E6945" s="1406">
        <v>11123258.859999999</v>
      </c>
      <c r="F6945" s="1544"/>
      <c r="G6945" s="1659"/>
      <c r="H6945" s="1544"/>
      <c r="I6945" s="1545"/>
      <c r="J6945" s="1545"/>
      <c r="K6945" s="1545"/>
    </row>
    <row r="6946" spans="1:11" s="849" customFormat="1" ht="22.5" customHeight="1">
      <c r="A6946" s="1051" t="s">
        <v>29982</v>
      </c>
      <c r="B6946" s="1051" t="s">
        <v>29634</v>
      </c>
      <c r="C6946" s="1050">
        <v>0</v>
      </c>
      <c r="D6946" s="1050">
        <v>26.88</v>
      </c>
      <c r="E6946" s="1406">
        <v>11123231.98</v>
      </c>
      <c r="F6946" s="1544"/>
      <c r="G6946" s="1659"/>
      <c r="H6946" s="1544"/>
      <c r="I6946" s="1545"/>
      <c r="J6946" s="1545"/>
      <c r="K6946" s="1545"/>
    </row>
    <row r="6947" spans="1:11" s="849" customFormat="1" ht="22.5" customHeight="1">
      <c r="A6947" s="1051" t="s">
        <v>29982</v>
      </c>
      <c r="B6947" s="1051" t="s">
        <v>29615</v>
      </c>
      <c r="C6947" s="1050">
        <v>0</v>
      </c>
      <c r="D6947" s="1050">
        <v>26.88</v>
      </c>
      <c r="E6947" s="1406">
        <v>11123205.1</v>
      </c>
      <c r="F6947" s="1544"/>
      <c r="G6947" s="1659"/>
      <c r="H6947" s="1544"/>
      <c r="I6947" s="1545"/>
      <c r="J6947" s="1545"/>
      <c r="K6947" s="1545"/>
    </row>
    <row r="6948" spans="1:11" s="849" customFormat="1" ht="22.5" customHeight="1">
      <c r="A6948" s="1051" t="s">
        <v>29982</v>
      </c>
      <c r="B6948" s="1051" t="s">
        <v>30009</v>
      </c>
      <c r="C6948" s="1050">
        <v>0</v>
      </c>
      <c r="D6948" s="1050">
        <v>26.88</v>
      </c>
      <c r="E6948" s="1406">
        <v>11123178.220000001</v>
      </c>
      <c r="F6948" s="1544"/>
      <c r="G6948" s="1659"/>
      <c r="H6948" s="1544"/>
      <c r="I6948" s="1545"/>
      <c r="J6948" s="1545"/>
      <c r="K6948" s="1545"/>
    </row>
    <row r="6949" spans="1:11" s="849" customFormat="1" ht="22.5" customHeight="1">
      <c r="A6949" s="1051" t="s">
        <v>29982</v>
      </c>
      <c r="B6949" s="1051" t="s">
        <v>29619</v>
      </c>
      <c r="C6949" s="1050">
        <v>0</v>
      </c>
      <c r="D6949" s="1050">
        <v>26.88</v>
      </c>
      <c r="E6949" s="1406">
        <v>11123151.34</v>
      </c>
      <c r="F6949" s="1544"/>
      <c r="G6949" s="1659"/>
      <c r="H6949" s="1544"/>
      <c r="I6949" s="1545"/>
      <c r="J6949" s="1545"/>
      <c r="K6949" s="1545"/>
    </row>
    <row r="6950" spans="1:11" s="849" customFormat="1" ht="22.5" customHeight="1">
      <c r="A6950" s="1051" t="s">
        <v>29982</v>
      </c>
      <c r="B6950" s="1051" t="s">
        <v>30010</v>
      </c>
      <c r="C6950" s="1050">
        <v>0</v>
      </c>
      <c r="D6950" s="1050">
        <v>26.88</v>
      </c>
      <c r="E6950" s="1406">
        <v>11123124.460000001</v>
      </c>
      <c r="F6950" s="1544"/>
      <c r="G6950" s="1659"/>
      <c r="H6950" s="1544"/>
      <c r="I6950" s="1545"/>
      <c r="J6950" s="1545"/>
      <c r="K6950" s="1545"/>
    </row>
    <row r="6951" spans="1:11" s="849" customFormat="1" ht="22.5" customHeight="1">
      <c r="A6951" s="1051" t="s">
        <v>29982</v>
      </c>
      <c r="B6951" s="1051" t="s">
        <v>29632</v>
      </c>
      <c r="C6951" s="1050">
        <v>0</v>
      </c>
      <c r="D6951" s="1050">
        <v>26.88</v>
      </c>
      <c r="E6951" s="1406">
        <v>11123097.58</v>
      </c>
      <c r="F6951" s="1544"/>
      <c r="G6951" s="1659"/>
      <c r="H6951" s="1544"/>
      <c r="I6951" s="1545"/>
      <c r="J6951" s="1545"/>
      <c r="K6951" s="1545"/>
    </row>
    <row r="6952" spans="1:11" s="849" customFormat="1" ht="22.5" customHeight="1">
      <c r="A6952" s="1051" t="s">
        <v>29983</v>
      </c>
      <c r="B6952" s="1051" t="s">
        <v>30011</v>
      </c>
      <c r="C6952" s="1050">
        <v>0</v>
      </c>
      <c r="D6952" s="1050">
        <v>26.88</v>
      </c>
      <c r="E6952" s="1406">
        <v>11123070.699999999</v>
      </c>
      <c r="F6952" s="1544"/>
      <c r="G6952" s="1659"/>
      <c r="H6952" s="1544"/>
      <c r="I6952" s="1545"/>
      <c r="J6952" s="1545"/>
      <c r="K6952" s="1545"/>
    </row>
    <row r="6953" spans="1:11" s="849" customFormat="1" ht="22.5" customHeight="1">
      <c r="A6953" s="1051" t="s">
        <v>29983</v>
      </c>
      <c r="B6953" s="1051" t="s">
        <v>29616</v>
      </c>
      <c r="C6953" s="1050">
        <v>0</v>
      </c>
      <c r="D6953" s="1050">
        <v>26.88</v>
      </c>
      <c r="E6953" s="1406">
        <v>11123043.82</v>
      </c>
      <c r="F6953" s="1544"/>
      <c r="G6953" s="1659"/>
      <c r="H6953" s="1544"/>
      <c r="I6953" s="1545"/>
      <c r="J6953" s="1545"/>
      <c r="K6953" s="1545"/>
    </row>
    <row r="6954" spans="1:11" s="849" customFormat="1" ht="22.5" customHeight="1">
      <c r="A6954" s="1051" t="s">
        <v>29983</v>
      </c>
      <c r="B6954" s="1051" t="s">
        <v>30012</v>
      </c>
      <c r="C6954" s="1050">
        <v>0</v>
      </c>
      <c r="D6954" s="1050">
        <v>26.88</v>
      </c>
      <c r="E6954" s="1406">
        <v>11123016.939999999</v>
      </c>
      <c r="F6954" s="1544"/>
      <c r="G6954" s="1659"/>
      <c r="H6954" s="1544"/>
      <c r="I6954" s="1545"/>
      <c r="J6954" s="1545"/>
      <c r="K6954" s="1545"/>
    </row>
    <row r="6955" spans="1:11" s="849" customFormat="1" ht="22.5" customHeight="1">
      <c r="A6955" s="1051" t="s">
        <v>29982</v>
      </c>
      <c r="B6955" s="1051" t="s">
        <v>29631</v>
      </c>
      <c r="C6955" s="1050">
        <v>0</v>
      </c>
      <c r="D6955" s="1050">
        <v>53.75</v>
      </c>
      <c r="E6955" s="1406">
        <v>11122963.189999999</v>
      </c>
      <c r="F6955" s="1544"/>
      <c r="G6955" s="1659"/>
      <c r="H6955" s="1544"/>
      <c r="I6955" s="1545"/>
      <c r="J6955" s="1545"/>
      <c r="K6955" s="1545"/>
    </row>
    <row r="6956" spans="1:11" s="849" customFormat="1" ht="22.5" customHeight="1">
      <c r="A6956" s="1051" t="s">
        <v>29982</v>
      </c>
      <c r="B6956" s="1051" t="s">
        <v>30013</v>
      </c>
      <c r="C6956" s="1050">
        <v>0</v>
      </c>
      <c r="D6956" s="1050">
        <v>53.75</v>
      </c>
      <c r="E6956" s="1406">
        <v>11122909.439999999</v>
      </c>
      <c r="F6956" s="1544"/>
      <c r="G6956" s="1659"/>
      <c r="H6956" s="1544"/>
      <c r="I6956" s="1545"/>
      <c r="J6956" s="1545"/>
      <c r="K6956" s="1545"/>
    </row>
    <row r="6957" spans="1:11" s="849" customFormat="1" ht="22.5" customHeight="1">
      <c r="A6957" s="1051" t="s">
        <v>29983</v>
      </c>
      <c r="B6957" s="1051" t="s">
        <v>29625</v>
      </c>
      <c r="C6957" s="1050">
        <v>0</v>
      </c>
      <c r="D6957" s="1050">
        <v>53.75</v>
      </c>
      <c r="E6957" s="1406">
        <v>11122855.689999999</v>
      </c>
      <c r="F6957" s="1544"/>
      <c r="G6957" s="1659"/>
      <c r="H6957" s="1544"/>
      <c r="I6957" s="1545"/>
      <c r="J6957" s="1545"/>
      <c r="K6957" s="1545"/>
    </row>
    <row r="6958" spans="1:11" s="849" customFormat="1" ht="22.5" customHeight="1">
      <c r="A6958" s="1051" t="s">
        <v>29984</v>
      </c>
      <c r="B6958" s="1051" t="s">
        <v>30014</v>
      </c>
      <c r="C6958" s="1050">
        <v>0</v>
      </c>
      <c r="D6958" s="1050">
        <v>53.75</v>
      </c>
      <c r="E6958" s="1406">
        <v>11122801.939999999</v>
      </c>
      <c r="F6958" s="1544"/>
      <c r="G6958" s="1659"/>
      <c r="H6958" s="1544"/>
      <c r="I6958" s="1545"/>
      <c r="J6958" s="1545"/>
      <c r="K6958" s="1545"/>
    </row>
    <row r="6959" spans="1:11" s="849" customFormat="1" ht="22.5" customHeight="1">
      <c r="A6959" s="1051" t="s">
        <v>29982</v>
      </c>
      <c r="B6959" s="1051" t="s">
        <v>30015</v>
      </c>
      <c r="C6959" s="1050">
        <v>0</v>
      </c>
      <c r="D6959" s="1050">
        <v>10000</v>
      </c>
      <c r="E6959" s="1406">
        <v>11112801.939999999</v>
      </c>
      <c r="F6959" s="1544"/>
      <c r="G6959" s="1659"/>
      <c r="H6959" s="1544"/>
      <c r="I6959" s="1545"/>
      <c r="J6959" s="1545"/>
      <c r="K6959" s="1545"/>
    </row>
    <row r="6960" spans="1:11" s="849" customFormat="1" ht="22.5" customHeight="1">
      <c r="A6960" s="1051" t="s">
        <v>29982</v>
      </c>
      <c r="B6960" s="1051" t="s">
        <v>30016</v>
      </c>
      <c r="C6960" s="1050">
        <v>0</v>
      </c>
      <c r="D6960" s="1050">
        <v>10000</v>
      </c>
      <c r="E6960" s="1406">
        <v>11102801.939999999</v>
      </c>
      <c r="F6960" s="1544"/>
      <c r="G6960" s="1659"/>
      <c r="H6960" s="1544"/>
      <c r="I6960" s="1545"/>
      <c r="J6960" s="1545"/>
      <c r="K6960" s="1545"/>
    </row>
    <row r="6961" spans="1:11" s="849" customFormat="1" ht="22.5" customHeight="1">
      <c r="A6961" s="1051" t="s">
        <v>29982</v>
      </c>
      <c r="B6961" s="1051" t="s">
        <v>30017</v>
      </c>
      <c r="C6961" s="1050">
        <v>0</v>
      </c>
      <c r="D6961" s="1050">
        <v>10000</v>
      </c>
      <c r="E6961" s="1406">
        <v>11092801.939999999</v>
      </c>
      <c r="F6961" s="1544"/>
      <c r="G6961" s="1659"/>
      <c r="H6961" s="1544"/>
      <c r="I6961" s="1545"/>
      <c r="J6961" s="1545"/>
      <c r="K6961" s="1545"/>
    </row>
    <row r="6962" spans="1:11" s="849" customFormat="1" ht="22.5" customHeight="1">
      <c r="A6962" s="1051" t="s">
        <v>29983</v>
      </c>
      <c r="B6962" s="1051" t="s">
        <v>30018</v>
      </c>
      <c r="C6962" s="1050">
        <v>0</v>
      </c>
      <c r="D6962" s="1050">
        <v>14300</v>
      </c>
      <c r="E6962" s="1406">
        <v>11078501.939999999</v>
      </c>
      <c r="F6962" s="1544"/>
      <c r="G6962" s="1659"/>
      <c r="H6962" s="1544"/>
      <c r="I6962" s="1545"/>
      <c r="J6962" s="1545"/>
      <c r="K6962" s="1545"/>
    </row>
    <row r="6963" spans="1:11" s="849" customFormat="1" ht="22.5" customHeight="1">
      <c r="A6963" s="1051" t="s">
        <v>29982</v>
      </c>
      <c r="B6963" s="1051" t="s">
        <v>30019</v>
      </c>
      <c r="C6963" s="1050">
        <v>0</v>
      </c>
      <c r="D6963" s="1050">
        <v>15000</v>
      </c>
      <c r="E6963" s="1406">
        <v>11063501.939999999</v>
      </c>
      <c r="F6963" s="1544"/>
      <c r="G6963" s="1659"/>
      <c r="H6963" s="1544"/>
      <c r="I6963" s="1545"/>
      <c r="J6963" s="1545"/>
      <c r="K6963" s="1545"/>
    </row>
    <row r="6964" spans="1:11" s="849" customFormat="1" ht="22.5" customHeight="1">
      <c r="A6964" s="1051" t="s">
        <v>29982</v>
      </c>
      <c r="B6964" s="1051" t="s">
        <v>30020</v>
      </c>
      <c r="C6964" s="1050">
        <v>0</v>
      </c>
      <c r="D6964" s="1050">
        <v>15000</v>
      </c>
      <c r="E6964" s="1406">
        <v>11048501.939999999</v>
      </c>
      <c r="F6964" s="1544"/>
      <c r="G6964" s="1659"/>
      <c r="H6964" s="1544"/>
      <c r="I6964" s="1545"/>
      <c r="J6964" s="1545"/>
      <c r="K6964" s="1545"/>
    </row>
    <row r="6965" spans="1:11" s="849" customFormat="1" ht="22.5" customHeight="1">
      <c r="A6965" s="1051" t="s">
        <v>29983</v>
      </c>
      <c r="B6965" s="1051" t="s">
        <v>30021</v>
      </c>
      <c r="C6965" s="1050">
        <v>0</v>
      </c>
      <c r="D6965" s="1050">
        <v>15000</v>
      </c>
      <c r="E6965" s="1406">
        <v>11033501.939999999</v>
      </c>
      <c r="F6965" s="1544"/>
      <c r="G6965" s="1659"/>
      <c r="H6965" s="1544"/>
      <c r="I6965" s="1545"/>
      <c r="J6965" s="1545"/>
      <c r="K6965" s="1545"/>
    </row>
    <row r="6966" spans="1:11" s="849" customFormat="1" ht="22.5" customHeight="1">
      <c r="A6966" s="1051" t="s">
        <v>29982</v>
      </c>
      <c r="B6966" s="1051" t="s">
        <v>30022</v>
      </c>
      <c r="C6966" s="1050">
        <v>0</v>
      </c>
      <c r="D6966" s="1050">
        <v>17000</v>
      </c>
      <c r="E6966" s="1406">
        <v>11016501.939999999</v>
      </c>
      <c r="F6966" s="1544"/>
      <c r="G6966" s="1659"/>
      <c r="H6966" s="1544"/>
      <c r="I6966" s="1545"/>
      <c r="J6966" s="1545"/>
      <c r="K6966" s="1545"/>
    </row>
    <row r="6967" spans="1:11" s="849" customFormat="1" ht="22.5" customHeight="1">
      <c r="A6967" s="1051" t="s">
        <v>29983</v>
      </c>
      <c r="B6967" s="1051" t="s">
        <v>30023</v>
      </c>
      <c r="C6967" s="1050">
        <v>0</v>
      </c>
      <c r="D6967" s="1050">
        <v>17000</v>
      </c>
      <c r="E6967" s="1406">
        <v>10999501.939999999</v>
      </c>
      <c r="F6967" s="1544"/>
      <c r="G6967" s="1659"/>
      <c r="H6967" s="1544"/>
      <c r="I6967" s="1545"/>
      <c r="J6967" s="1545"/>
      <c r="K6967" s="1545"/>
    </row>
    <row r="6968" spans="1:11" s="849" customFormat="1" ht="22.5" customHeight="1">
      <c r="A6968" s="1051" t="s">
        <v>29983</v>
      </c>
      <c r="B6968" s="1051" t="s">
        <v>29649</v>
      </c>
      <c r="C6968" s="1050">
        <v>0</v>
      </c>
      <c r="D6968" s="1050">
        <v>18753.330000000002</v>
      </c>
      <c r="E6968" s="1406">
        <v>10980748.609999999</v>
      </c>
      <c r="F6968" s="1544"/>
      <c r="G6968" s="1659"/>
      <c r="H6968" s="1544"/>
      <c r="I6968" s="1545"/>
      <c r="J6968" s="1545"/>
      <c r="K6968" s="1545"/>
    </row>
    <row r="6969" spans="1:11" s="849" customFormat="1" ht="22.5" customHeight="1">
      <c r="A6969" s="1051" t="s">
        <v>29982</v>
      </c>
      <c r="B6969" s="1051" t="s">
        <v>30024</v>
      </c>
      <c r="C6969" s="1050">
        <v>0</v>
      </c>
      <c r="D6969" s="1050">
        <v>30000</v>
      </c>
      <c r="E6969" s="1406">
        <v>10950748.609999999</v>
      </c>
      <c r="F6969" s="1544"/>
      <c r="G6969" s="1659"/>
      <c r="H6969" s="1544"/>
      <c r="I6969" s="1545"/>
      <c r="J6969" s="1545"/>
      <c r="K6969" s="1545"/>
    </row>
    <row r="6970" spans="1:11" s="849" customFormat="1" ht="22.5" customHeight="1">
      <c r="A6970" s="1051" t="s">
        <v>29982</v>
      </c>
      <c r="B6970" s="1051" t="s">
        <v>30025</v>
      </c>
      <c r="C6970" s="1050">
        <v>0</v>
      </c>
      <c r="D6970" s="1050">
        <v>40000</v>
      </c>
      <c r="E6970" s="1406">
        <v>10910748.609999999</v>
      </c>
      <c r="F6970" s="1544"/>
      <c r="G6970" s="1659"/>
      <c r="H6970" s="1544"/>
      <c r="I6970" s="1545"/>
      <c r="J6970" s="1545"/>
      <c r="K6970" s="1545"/>
    </row>
    <row r="6971" spans="1:11" s="849" customFormat="1" ht="22.5" customHeight="1">
      <c r="A6971" s="1051" t="s">
        <v>29983</v>
      </c>
      <c r="B6971" s="1051" t="s">
        <v>30026</v>
      </c>
      <c r="C6971" s="1050">
        <v>0</v>
      </c>
      <c r="D6971" s="1050">
        <v>40000</v>
      </c>
      <c r="E6971" s="1406">
        <v>10870748.609999999</v>
      </c>
      <c r="F6971" s="1544"/>
      <c r="G6971" s="1659"/>
      <c r="H6971" s="1544"/>
      <c r="I6971" s="1545"/>
      <c r="J6971" s="1545"/>
      <c r="K6971" s="1545"/>
    </row>
    <row r="6972" spans="1:11" s="849" customFormat="1" ht="22.5" customHeight="1">
      <c r="A6972" s="1051" t="s">
        <v>29982</v>
      </c>
      <c r="B6972" s="1051" t="s">
        <v>30027</v>
      </c>
      <c r="C6972" s="1050">
        <v>0</v>
      </c>
      <c r="D6972" s="1050">
        <v>42000</v>
      </c>
      <c r="E6972" s="1406">
        <v>10828748.609999999</v>
      </c>
      <c r="F6972" s="1544"/>
      <c r="G6972" s="1659"/>
      <c r="H6972" s="1544"/>
      <c r="I6972" s="1545"/>
      <c r="J6972" s="1545"/>
      <c r="K6972" s="1545"/>
    </row>
    <row r="6973" spans="1:11" s="849" customFormat="1" ht="22.5" customHeight="1">
      <c r="A6973" s="1051" t="s">
        <v>29983</v>
      </c>
      <c r="B6973" s="1051" t="s">
        <v>30028</v>
      </c>
      <c r="C6973" s="1050">
        <v>0</v>
      </c>
      <c r="D6973" s="1050">
        <v>75793.33</v>
      </c>
      <c r="E6973" s="1406">
        <v>10752955.279999999</v>
      </c>
      <c r="F6973" s="1544"/>
      <c r="G6973" s="1659"/>
      <c r="H6973" s="1544"/>
      <c r="I6973" s="1545"/>
      <c r="J6973" s="1545"/>
      <c r="K6973" s="1545"/>
    </row>
    <row r="6974" spans="1:11" s="849" customFormat="1" ht="22.5" customHeight="1">
      <c r="A6974" s="1051" t="s">
        <v>29982</v>
      </c>
      <c r="B6974" s="1051" t="s">
        <v>30029</v>
      </c>
      <c r="C6974" s="1050">
        <v>0</v>
      </c>
      <c r="D6974" s="1050">
        <v>108793.33</v>
      </c>
      <c r="E6974" s="1406">
        <v>10644161.949999999</v>
      </c>
      <c r="F6974" s="1544"/>
      <c r="G6974" s="1659"/>
      <c r="H6974" s="1544"/>
      <c r="I6974" s="1545"/>
      <c r="J6974" s="1545"/>
      <c r="K6974" s="1545"/>
    </row>
    <row r="6975" spans="1:11" s="849" customFormat="1" ht="22.5" customHeight="1">
      <c r="A6975" s="1051" t="s">
        <v>29982</v>
      </c>
      <c r="B6975" s="1051" t="s">
        <v>29663</v>
      </c>
      <c r="C6975" s="1050">
        <v>0</v>
      </c>
      <c r="D6975" s="1050">
        <v>123660</v>
      </c>
      <c r="E6975" s="1406">
        <v>10520501.949999999</v>
      </c>
      <c r="F6975" s="1544"/>
      <c r="G6975" s="1659"/>
      <c r="H6975" s="1544"/>
      <c r="I6975" s="1545"/>
      <c r="J6975" s="1545"/>
      <c r="K6975" s="1545"/>
    </row>
    <row r="6976" spans="1:11" s="849" customFormat="1" ht="22.5" customHeight="1">
      <c r="A6976" s="1051" t="s">
        <v>29983</v>
      </c>
      <c r="B6976" s="1051" t="s">
        <v>30030</v>
      </c>
      <c r="C6976" s="1050">
        <v>0</v>
      </c>
      <c r="D6976" s="1050">
        <v>137750</v>
      </c>
      <c r="E6976" s="1406">
        <v>10382751.949999999</v>
      </c>
      <c r="F6976" s="1544"/>
      <c r="G6976" s="1659"/>
      <c r="H6976" s="1544"/>
      <c r="I6976" s="1545"/>
      <c r="J6976" s="1545"/>
      <c r="K6976" s="1545"/>
    </row>
    <row r="6977" spans="1:11" s="1455" customFormat="1" ht="22.5" customHeight="1">
      <c r="A6977" s="1629" t="s">
        <v>29984</v>
      </c>
      <c r="B6977" s="1629" t="s">
        <v>30031</v>
      </c>
      <c r="C6977" s="1406">
        <v>0</v>
      </c>
      <c r="D6977" s="1406">
        <v>8000000</v>
      </c>
      <c r="E6977" s="1406">
        <v>2382751.9500000002</v>
      </c>
      <c r="F6977" s="1544"/>
      <c r="G6977" s="1659"/>
      <c r="H6977" s="1544"/>
      <c r="I6977" s="1544"/>
      <c r="J6977" s="1544"/>
      <c r="K6977" s="1544"/>
    </row>
    <row r="6978" spans="1:11" s="1358" customFormat="1" ht="22.5" customHeight="1">
      <c r="A6978" s="1407" t="s">
        <v>29985</v>
      </c>
      <c r="B6978" s="1407" t="s">
        <v>30032</v>
      </c>
      <c r="C6978" s="1408">
        <v>19500</v>
      </c>
      <c r="D6978" s="1408">
        <v>0</v>
      </c>
      <c r="E6978" s="1409">
        <v>2402251.9500000002</v>
      </c>
      <c r="F6978" s="1541"/>
      <c r="G6978" s="1657"/>
      <c r="H6978" s="1541"/>
      <c r="I6978" s="1434"/>
      <c r="J6978" s="1434"/>
      <c r="K6978" s="1434"/>
    </row>
    <row r="6979" spans="1:11" s="1358" customFormat="1" ht="22.5" customHeight="1">
      <c r="A6979" s="1407" t="s">
        <v>29986</v>
      </c>
      <c r="B6979" s="1407" t="s">
        <v>30033</v>
      </c>
      <c r="C6979" s="1408">
        <v>30000</v>
      </c>
      <c r="D6979" s="1408">
        <v>0</v>
      </c>
      <c r="E6979" s="1409">
        <v>2432251.9500000002</v>
      </c>
      <c r="F6979" s="1541"/>
      <c r="G6979" s="1657"/>
      <c r="H6979" s="1541"/>
      <c r="I6979" s="1434"/>
      <c r="J6979" s="1434"/>
      <c r="K6979" s="1434"/>
    </row>
    <row r="6980" spans="1:11" s="1358" customFormat="1" ht="22.5" customHeight="1">
      <c r="A6980" s="1407" t="s">
        <v>29987</v>
      </c>
      <c r="B6980" s="1407" t="s">
        <v>30034</v>
      </c>
      <c r="C6980" s="1408">
        <v>65000</v>
      </c>
      <c r="D6980" s="1408">
        <v>0</v>
      </c>
      <c r="E6980" s="1409">
        <v>2497251.9500000002</v>
      </c>
      <c r="F6980" s="1541"/>
      <c r="G6980" s="1657"/>
      <c r="H6980" s="1541"/>
      <c r="I6980" s="1434"/>
      <c r="J6980" s="1434"/>
      <c r="K6980" s="1434"/>
    </row>
    <row r="6981" spans="1:11" s="849" customFormat="1" ht="22.5" customHeight="1">
      <c r="A6981" s="1051" t="s">
        <v>29988</v>
      </c>
      <c r="B6981" s="1051" t="s">
        <v>27149</v>
      </c>
      <c r="C6981" s="1050">
        <v>0</v>
      </c>
      <c r="D6981" s="1050">
        <v>900</v>
      </c>
      <c r="E6981" s="1406">
        <v>2496351.9500000002</v>
      </c>
      <c r="F6981" s="1544"/>
      <c r="G6981" s="1659"/>
      <c r="H6981" s="1544"/>
      <c r="I6981" s="1545"/>
      <c r="J6981" s="1545"/>
      <c r="K6981" s="1545"/>
    </row>
    <row r="6982" spans="1:11" s="1023" customFormat="1" ht="22.5" customHeight="1">
      <c r="A6982" s="1407" t="s">
        <v>30063</v>
      </c>
      <c r="B6982" s="1407" t="s">
        <v>30096</v>
      </c>
      <c r="C6982" s="1408">
        <v>4000</v>
      </c>
      <c r="D6982" s="1408">
        <v>0</v>
      </c>
      <c r="E6982" s="1409">
        <v>2500351.9500000002</v>
      </c>
      <c r="F6982" s="1434"/>
      <c r="G6982" s="1653"/>
      <c r="H6982" s="1434"/>
      <c r="I6982" s="1434"/>
      <c r="J6982" s="1434"/>
      <c r="K6982" s="1434"/>
    </row>
    <row r="6983" spans="1:11" s="1023" customFormat="1" ht="22.5" customHeight="1">
      <c r="A6983" s="1407" t="s">
        <v>30064</v>
      </c>
      <c r="B6983" s="1407" t="s">
        <v>28290</v>
      </c>
      <c r="C6983" s="1408">
        <v>15000</v>
      </c>
      <c r="D6983" s="1408">
        <v>0</v>
      </c>
      <c r="E6983" s="1409">
        <v>2515351.9500000002</v>
      </c>
      <c r="F6983" s="1434"/>
      <c r="G6983" s="1653"/>
      <c r="H6983" s="1434"/>
      <c r="I6983" s="1434"/>
      <c r="J6983" s="1434"/>
      <c r="K6983" s="1434"/>
    </row>
    <row r="6984" spans="1:11" s="1023" customFormat="1" ht="22.5" customHeight="1">
      <c r="A6984" s="1407" t="s">
        <v>30065</v>
      </c>
      <c r="B6984" s="1407" t="s">
        <v>30097</v>
      </c>
      <c r="C6984" s="1408">
        <v>35000</v>
      </c>
      <c r="D6984" s="1408">
        <v>0</v>
      </c>
      <c r="E6984" s="1409">
        <v>2550351.9500000002</v>
      </c>
      <c r="F6984" s="1434"/>
      <c r="G6984" s="1653"/>
      <c r="H6984" s="1434"/>
      <c r="I6984" s="1434"/>
      <c r="J6984" s="1434"/>
      <c r="K6984" s="1434"/>
    </row>
    <row r="6985" spans="1:11" s="1023" customFormat="1" ht="22.5" customHeight="1">
      <c r="A6985" s="1407" t="s">
        <v>30066</v>
      </c>
      <c r="B6985" s="1407" t="s">
        <v>30098</v>
      </c>
      <c r="C6985" s="1408">
        <v>5000</v>
      </c>
      <c r="D6985" s="1408">
        <v>0</v>
      </c>
      <c r="E6985" s="1409">
        <v>2555351.9500000002</v>
      </c>
      <c r="F6985" s="1434"/>
      <c r="G6985" s="1653"/>
      <c r="H6985" s="1434"/>
      <c r="I6985" s="1434"/>
      <c r="J6985" s="1434"/>
      <c r="K6985" s="1434"/>
    </row>
    <row r="6986" spans="1:11" s="1023" customFormat="1" ht="22.5" customHeight="1">
      <c r="A6986" s="1407" t="s">
        <v>30067</v>
      </c>
      <c r="B6986" s="1407" t="s">
        <v>30099</v>
      </c>
      <c r="C6986" s="1408">
        <v>10000</v>
      </c>
      <c r="D6986" s="1408">
        <v>0</v>
      </c>
      <c r="E6986" s="1409">
        <v>2565351.9500000002</v>
      </c>
      <c r="F6986" s="1434"/>
      <c r="G6986" s="1653"/>
      <c r="H6986" s="1434"/>
      <c r="I6986" s="1434"/>
      <c r="J6986" s="1434"/>
      <c r="K6986" s="1434"/>
    </row>
    <row r="6987" spans="1:11" s="1023" customFormat="1" ht="22.5" customHeight="1">
      <c r="A6987" s="1407" t="s">
        <v>30068</v>
      </c>
      <c r="B6987" s="1407" t="s">
        <v>30100</v>
      </c>
      <c r="C6987" s="1408">
        <v>10000</v>
      </c>
      <c r="D6987" s="1408">
        <v>0</v>
      </c>
      <c r="E6987" s="1409">
        <v>2575351.9500000002</v>
      </c>
      <c r="F6987" s="1434"/>
      <c r="G6987" s="1653"/>
      <c r="H6987" s="1434"/>
      <c r="I6987" s="1434"/>
      <c r="J6987" s="1434"/>
      <c r="K6987" s="1434"/>
    </row>
    <row r="6988" spans="1:11" s="1023" customFormat="1" ht="22.5" customHeight="1">
      <c r="A6988" s="1407" t="s">
        <v>30069</v>
      </c>
      <c r="B6988" s="1407" t="s">
        <v>30101</v>
      </c>
      <c r="C6988" s="1408">
        <v>30000</v>
      </c>
      <c r="D6988" s="1408">
        <v>0</v>
      </c>
      <c r="E6988" s="1409">
        <v>2605351.9500000002</v>
      </c>
      <c r="F6988" s="1434"/>
      <c r="G6988" s="1653"/>
      <c r="H6988" s="1434"/>
      <c r="I6988" s="1434"/>
      <c r="J6988" s="1434"/>
      <c r="K6988" s="1434"/>
    </row>
    <row r="6989" spans="1:11" s="1023" customFormat="1" ht="22.5" customHeight="1">
      <c r="A6989" s="1407" t="s">
        <v>30070</v>
      </c>
      <c r="B6989" s="1407" t="s">
        <v>30102</v>
      </c>
      <c r="C6989" s="1408">
        <v>30000</v>
      </c>
      <c r="D6989" s="1408">
        <v>0</v>
      </c>
      <c r="E6989" s="1409">
        <v>2635351.9500000002</v>
      </c>
      <c r="F6989" s="1434"/>
      <c r="G6989" s="1653"/>
      <c r="H6989" s="1434"/>
      <c r="I6989" s="1434"/>
      <c r="J6989" s="1434"/>
      <c r="K6989" s="1434"/>
    </row>
    <row r="6990" spans="1:11" s="1023" customFormat="1" ht="22.5" customHeight="1">
      <c r="A6990" s="1407" t="s">
        <v>30071</v>
      </c>
      <c r="B6990" s="1407" t="s">
        <v>30103</v>
      </c>
      <c r="C6990" s="1408">
        <v>30000</v>
      </c>
      <c r="D6990" s="1408">
        <v>0</v>
      </c>
      <c r="E6990" s="1409">
        <v>2665351.9500000002</v>
      </c>
      <c r="F6990" s="1434"/>
      <c r="G6990" s="1653"/>
      <c r="H6990" s="1434"/>
      <c r="I6990" s="1434"/>
      <c r="J6990" s="1434"/>
      <c r="K6990" s="1434"/>
    </row>
    <row r="6991" spans="1:11" s="1023" customFormat="1" ht="22.5" customHeight="1">
      <c r="A6991" s="1407" t="s">
        <v>30072</v>
      </c>
      <c r="B6991" s="1407" t="s">
        <v>30104</v>
      </c>
      <c r="C6991" s="1408">
        <v>37500</v>
      </c>
      <c r="D6991" s="1408">
        <v>0</v>
      </c>
      <c r="E6991" s="1409">
        <v>2702851.95</v>
      </c>
      <c r="F6991" s="1434"/>
      <c r="G6991" s="1653"/>
      <c r="H6991" s="1434"/>
      <c r="I6991" s="1434"/>
      <c r="J6991" s="1434"/>
      <c r="K6991" s="1434"/>
    </row>
    <row r="6992" spans="1:11" s="1023" customFormat="1" ht="22.5" customHeight="1">
      <c r="A6992" s="1407" t="s">
        <v>30073</v>
      </c>
      <c r="B6992" s="1407" t="s">
        <v>30105</v>
      </c>
      <c r="C6992" s="1408">
        <v>25000</v>
      </c>
      <c r="D6992" s="1408">
        <v>0</v>
      </c>
      <c r="E6992" s="1409">
        <v>2727851.95</v>
      </c>
      <c r="F6992" s="1434"/>
      <c r="G6992" s="1653"/>
      <c r="H6992" s="1434"/>
      <c r="I6992" s="1434"/>
      <c r="J6992" s="1434"/>
      <c r="K6992" s="1434"/>
    </row>
    <row r="6993" spans="1:11" s="1023" customFormat="1" ht="22.5" customHeight="1">
      <c r="A6993" s="1407" t="s">
        <v>30074</v>
      </c>
      <c r="B6993" s="1407" t="s">
        <v>30106</v>
      </c>
      <c r="C6993" s="1408">
        <v>30000</v>
      </c>
      <c r="D6993" s="1408">
        <v>0</v>
      </c>
      <c r="E6993" s="1409">
        <v>2757851.95</v>
      </c>
      <c r="F6993" s="1434"/>
      <c r="G6993" s="1653"/>
      <c r="H6993" s="1434"/>
      <c r="I6993" s="1434"/>
      <c r="J6993" s="1434"/>
      <c r="K6993" s="1434"/>
    </row>
    <row r="6994" spans="1:11" s="1023" customFormat="1" ht="22.5" customHeight="1">
      <c r="A6994" s="1407" t="s">
        <v>30075</v>
      </c>
      <c r="B6994" s="1407" t="s">
        <v>30107</v>
      </c>
      <c r="C6994" s="1408">
        <v>30000</v>
      </c>
      <c r="D6994" s="1408">
        <v>0</v>
      </c>
      <c r="E6994" s="1409">
        <v>2787851.95</v>
      </c>
      <c r="F6994" s="1434"/>
      <c r="G6994" s="1653"/>
      <c r="H6994" s="1434"/>
      <c r="I6994" s="1434"/>
      <c r="J6994" s="1434"/>
      <c r="K6994" s="1434"/>
    </row>
    <row r="6995" spans="1:11" s="1023" customFormat="1" ht="22.5" customHeight="1">
      <c r="A6995" s="1407" t="s">
        <v>30076</v>
      </c>
      <c r="B6995" s="1407" t="s">
        <v>30108</v>
      </c>
      <c r="C6995" s="1408">
        <v>30000</v>
      </c>
      <c r="D6995" s="1408">
        <v>0</v>
      </c>
      <c r="E6995" s="1409">
        <v>2817851.95</v>
      </c>
      <c r="F6995" s="1434"/>
      <c r="G6995" s="1653"/>
      <c r="H6995" s="1434"/>
      <c r="I6995" s="1434"/>
      <c r="J6995" s="1434"/>
      <c r="K6995" s="1434"/>
    </row>
    <row r="6996" spans="1:11" s="1023" customFormat="1" ht="22.5" customHeight="1">
      <c r="A6996" s="1407" t="s">
        <v>30077</v>
      </c>
      <c r="B6996" s="1407" t="s">
        <v>30109</v>
      </c>
      <c r="C6996" s="1408">
        <v>35000</v>
      </c>
      <c r="D6996" s="1408">
        <v>0</v>
      </c>
      <c r="E6996" s="1409">
        <v>2852851.95</v>
      </c>
      <c r="F6996" s="1434"/>
      <c r="G6996" s="1653"/>
      <c r="H6996" s="1434"/>
      <c r="I6996" s="1434"/>
      <c r="J6996" s="1434"/>
      <c r="K6996" s="1434"/>
    </row>
    <row r="6997" spans="1:11" s="1023" customFormat="1" ht="22.5" customHeight="1">
      <c r="A6997" s="1407" t="s">
        <v>30078</v>
      </c>
      <c r="B6997" s="1407" t="s">
        <v>30110</v>
      </c>
      <c r="C6997" s="1408">
        <v>42000</v>
      </c>
      <c r="D6997" s="1408">
        <v>0</v>
      </c>
      <c r="E6997" s="1409">
        <v>2894851.95</v>
      </c>
      <c r="F6997" s="1434"/>
      <c r="G6997" s="1653"/>
      <c r="H6997" s="1434"/>
      <c r="I6997" s="1434"/>
      <c r="J6997" s="1434"/>
      <c r="K6997" s="1434"/>
    </row>
    <row r="6998" spans="1:11" s="996" customFormat="1" ht="22.5" customHeight="1">
      <c r="A6998" s="1723" t="s">
        <v>30079</v>
      </c>
      <c r="B6998" s="1723" t="s">
        <v>30111</v>
      </c>
      <c r="C6998" s="1409">
        <v>75000</v>
      </c>
      <c r="D6998" s="1409">
        <v>0</v>
      </c>
      <c r="E6998" s="1409">
        <v>2969851.95</v>
      </c>
      <c r="F6998" s="1541"/>
      <c r="G6998" s="1657"/>
      <c r="H6998" s="1541"/>
      <c r="I6998" s="1541"/>
      <c r="J6998" s="1541"/>
      <c r="K6998" s="1541"/>
    </row>
    <row r="6999" spans="1:11" s="996" customFormat="1" ht="22.5" customHeight="1">
      <c r="A6999" s="1723" t="s">
        <v>30079</v>
      </c>
      <c r="B6999" s="1723" t="s">
        <v>30111</v>
      </c>
      <c r="C6999" s="1409">
        <v>75000</v>
      </c>
      <c r="D6999" s="1409">
        <v>0</v>
      </c>
      <c r="E6999" s="1409">
        <v>3044851.95</v>
      </c>
      <c r="F6999" s="1541"/>
      <c r="G6999" s="1657"/>
      <c r="H6999" s="1541"/>
      <c r="I6999" s="1541"/>
      <c r="J6999" s="1541"/>
      <c r="K6999" s="1541"/>
    </row>
    <row r="7000" spans="1:11" s="1023" customFormat="1" ht="22.5" customHeight="1">
      <c r="A7000" s="1407" t="s">
        <v>30080</v>
      </c>
      <c r="B7000" s="1407" t="s">
        <v>30112</v>
      </c>
      <c r="C7000" s="1408">
        <v>75000</v>
      </c>
      <c r="D7000" s="1408">
        <v>0</v>
      </c>
      <c r="E7000" s="1409">
        <v>3119851.95</v>
      </c>
      <c r="F7000" s="1434"/>
      <c r="G7000" s="1653"/>
      <c r="H7000" s="1434"/>
      <c r="I7000" s="1434"/>
      <c r="J7000" s="1434"/>
      <c r="K7000" s="1434"/>
    </row>
    <row r="7001" spans="1:11" s="1023" customFormat="1" ht="22.5" customHeight="1">
      <c r="A7001" s="1407" t="s">
        <v>30081</v>
      </c>
      <c r="B7001" s="1407" t="s">
        <v>30113</v>
      </c>
      <c r="C7001" s="1408">
        <v>12000</v>
      </c>
      <c r="D7001" s="1408">
        <v>0</v>
      </c>
      <c r="E7001" s="1409">
        <v>3131851.95</v>
      </c>
      <c r="F7001" s="1434"/>
      <c r="G7001" s="1653"/>
      <c r="H7001" s="1434"/>
      <c r="I7001" s="1434"/>
      <c r="J7001" s="1434"/>
      <c r="K7001" s="1434"/>
    </row>
    <row r="7002" spans="1:11" s="1023" customFormat="1" ht="22.5" customHeight="1">
      <c r="A7002" s="1407" t="s">
        <v>30082</v>
      </c>
      <c r="B7002" s="1407" t="s">
        <v>30114</v>
      </c>
      <c r="C7002" s="1408">
        <v>20000</v>
      </c>
      <c r="D7002" s="1408">
        <v>0</v>
      </c>
      <c r="E7002" s="1409">
        <v>3151851.95</v>
      </c>
      <c r="F7002" s="1434"/>
      <c r="G7002" s="1653"/>
      <c r="H7002" s="1434"/>
      <c r="I7002" s="1434"/>
      <c r="J7002" s="1434"/>
      <c r="K7002" s="1434"/>
    </row>
    <row r="7003" spans="1:11" s="1023" customFormat="1" ht="22.5" customHeight="1">
      <c r="A7003" s="1407" t="s">
        <v>30083</v>
      </c>
      <c r="B7003" s="1407" t="s">
        <v>30115</v>
      </c>
      <c r="C7003" s="1408">
        <v>24500</v>
      </c>
      <c r="D7003" s="1408">
        <v>0</v>
      </c>
      <c r="E7003" s="1409">
        <v>3176351.95</v>
      </c>
      <c r="F7003" s="1434"/>
      <c r="G7003" s="1653"/>
      <c r="H7003" s="1434"/>
      <c r="I7003" s="1434"/>
      <c r="J7003" s="1434"/>
      <c r="K7003" s="1434"/>
    </row>
    <row r="7004" spans="1:11" s="1023" customFormat="1" ht="22.5" customHeight="1">
      <c r="A7004" s="1407" t="s">
        <v>30084</v>
      </c>
      <c r="B7004" s="1407" t="s">
        <v>30116</v>
      </c>
      <c r="C7004" s="1408">
        <v>30000</v>
      </c>
      <c r="D7004" s="1408">
        <v>0</v>
      </c>
      <c r="E7004" s="1409">
        <v>3206351.95</v>
      </c>
      <c r="F7004" s="1434"/>
      <c r="G7004" s="1653"/>
      <c r="H7004" s="1434"/>
      <c r="I7004" s="1434"/>
      <c r="J7004" s="1434"/>
      <c r="K7004" s="1434"/>
    </row>
    <row r="7005" spans="1:11" ht="22.5" customHeight="1">
      <c r="A7005" s="1051" t="s">
        <v>30085</v>
      </c>
      <c r="B7005" s="1051" t="s">
        <v>8478</v>
      </c>
      <c r="C7005" s="1050">
        <v>0</v>
      </c>
      <c r="D7005" s="1050">
        <v>9732.5499999999993</v>
      </c>
      <c r="E7005" s="1406">
        <v>3196619.4</v>
      </c>
      <c r="F7005" s="1545"/>
      <c r="G7005" s="1661"/>
      <c r="H7005" s="1545"/>
      <c r="I7005" s="1545"/>
      <c r="J7005" s="1545"/>
      <c r="K7005" s="1545"/>
    </row>
    <row r="7006" spans="1:11" s="1023" customFormat="1" ht="22.5" customHeight="1">
      <c r="A7006" s="1407" t="s">
        <v>30086</v>
      </c>
      <c r="B7006" s="1407" t="s">
        <v>30117</v>
      </c>
      <c r="C7006" s="1408">
        <v>18000</v>
      </c>
      <c r="D7006" s="1408">
        <v>0</v>
      </c>
      <c r="E7006" s="1409">
        <v>3214619.4</v>
      </c>
      <c r="F7006" s="1434"/>
      <c r="G7006" s="1653"/>
      <c r="H7006" s="1434"/>
      <c r="I7006" s="1434"/>
      <c r="J7006" s="1434"/>
      <c r="K7006" s="1434"/>
    </row>
    <row r="7007" spans="1:11" s="1023" customFormat="1" ht="22.5" customHeight="1">
      <c r="A7007" s="1407" t="s">
        <v>30087</v>
      </c>
      <c r="B7007" s="1407" t="s">
        <v>30118</v>
      </c>
      <c r="C7007" s="1408">
        <v>24500</v>
      </c>
      <c r="D7007" s="1408">
        <v>0</v>
      </c>
      <c r="E7007" s="1409">
        <v>3239119.4</v>
      </c>
      <c r="F7007" s="1434"/>
      <c r="G7007" s="1653"/>
      <c r="H7007" s="1434"/>
      <c r="I7007" s="1434"/>
      <c r="J7007" s="1434"/>
      <c r="K7007" s="1434"/>
    </row>
    <row r="7008" spans="1:11" s="1023" customFormat="1" ht="22.5" customHeight="1">
      <c r="A7008" s="1407" t="s">
        <v>30088</v>
      </c>
      <c r="B7008" s="1407" t="s">
        <v>30119</v>
      </c>
      <c r="C7008" s="1408">
        <v>42000</v>
      </c>
      <c r="D7008" s="1408">
        <v>0</v>
      </c>
      <c r="E7008" s="1409">
        <v>3281119.4</v>
      </c>
      <c r="F7008" s="1434"/>
      <c r="G7008" s="1653"/>
      <c r="H7008" s="1434"/>
      <c r="I7008" s="1434"/>
      <c r="J7008" s="1434"/>
      <c r="K7008" s="1434"/>
    </row>
    <row r="7009" spans="1:11" s="1023" customFormat="1" ht="22.5" customHeight="1">
      <c r="A7009" s="1407" t="s">
        <v>30089</v>
      </c>
      <c r="B7009" s="1407" t="s">
        <v>30120</v>
      </c>
      <c r="C7009" s="1408">
        <v>75000</v>
      </c>
      <c r="D7009" s="1408">
        <v>0</v>
      </c>
      <c r="E7009" s="1409">
        <v>3356119.4</v>
      </c>
      <c r="F7009" s="1434"/>
      <c r="G7009" s="1653"/>
      <c r="H7009" s="1434"/>
      <c r="I7009" s="1434"/>
      <c r="J7009" s="1434"/>
      <c r="K7009" s="1434"/>
    </row>
    <row r="7010" spans="1:11" ht="22.5" customHeight="1">
      <c r="A7010" s="1051" t="s">
        <v>30090</v>
      </c>
      <c r="B7010" s="1051" t="s">
        <v>30121</v>
      </c>
      <c r="C7010" s="1050">
        <v>0</v>
      </c>
      <c r="D7010" s="1050">
        <v>53.75</v>
      </c>
      <c r="E7010" s="1406">
        <v>3356065.65</v>
      </c>
      <c r="F7010" s="1545"/>
      <c r="G7010" s="1661"/>
      <c r="H7010" s="1545"/>
      <c r="I7010" s="1545"/>
      <c r="J7010" s="1545"/>
      <c r="K7010" s="1545"/>
    </row>
    <row r="7011" spans="1:11" s="771" customFormat="1" ht="22.5" customHeight="1">
      <c r="A7011" s="1629" t="s">
        <v>30090</v>
      </c>
      <c r="B7011" s="1629" t="s">
        <v>30122</v>
      </c>
      <c r="C7011" s="1406">
        <v>0</v>
      </c>
      <c r="D7011" s="1406">
        <v>1200000</v>
      </c>
      <c r="E7011" s="1406">
        <v>2156065.65</v>
      </c>
      <c r="F7011" s="1544"/>
      <c r="G7011" s="1659"/>
      <c r="H7011" s="1544"/>
      <c r="I7011" s="1544"/>
      <c r="J7011" s="1544"/>
      <c r="K7011" s="1544"/>
    </row>
    <row r="7012" spans="1:11" s="1023" customFormat="1" ht="22.5" customHeight="1">
      <c r="A7012" s="1407" t="s">
        <v>30091</v>
      </c>
      <c r="B7012" s="1407" t="s">
        <v>30123</v>
      </c>
      <c r="C7012" s="1408">
        <v>30000</v>
      </c>
      <c r="D7012" s="1408">
        <v>0</v>
      </c>
      <c r="E7012" s="1409">
        <v>2186065.65</v>
      </c>
      <c r="F7012" s="1434"/>
      <c r="G7012" s="1653"/>
      <c r="H7012" s="1434"/>
      <c r="I7012" s="1434"/>
      <c r="J7012" s="1434"/>
      <c r="K7012" s="1434"/>
    </row>
    <row r="7013" spans="1:11" s="1023" customFormat="1" ht="22.5" customHeight="1">
      <c r="A7013" s="1407" t="s">
        <v>30092</v>
      </c>
      <c r="B7013" s="1407" t="s">
        <v>30124</v>
      </c>
      <c r="C7013" s="1408">
        <v>35000</v>
      </c>
      <c r="D7013" s="1408">
        <v>0</v>
      </c>
      <c r="E7013" s="1409">
        <v>2221065.65</v>
      </c>
      <c r="F7013" s="1434"/>
      <c r="G7013" s="1653"/>
      <c r="H7013" s="1434"/>
      <c r="I7013" s="1434"/>
      <c r="J7013" s="1434"/>
      <c r="K7013" s="1434"/>
    </row>
    <row r="7014" spans="1:11" s="1023" customFormat="1" ht="22.5" customHeight="1">
      <c r="A7014" s="1407" t="s">
        <v>30093</v>
      </c>
      <c r="B7014" s="1407" t="s">
        <v>30125</v>
      </c>
      <c r="C7014" s="1408">
        <v>54000</v>
      </c>
      <c r="D7014" s="1408">
        <v>0</v>
      </c>
      <c r="E7014" s="1409">
        <v>2275065.65</v>
      </c>
      <c r="F7014" s="1434"/>
      <c r="G7014" s="1653"/>
      <c r="H7014" s="1434"/>
      <c r="I7014" s="1434"/>
      <c r="J7014" s="1434"/>
      <c r="K7014" s="1434"/>
    </row>
    <row r="7015" spans="1:11" s="1023" customFormat="1" ht="22.5" customHeight="1">
      <c r="A7015" s="1407" t="s">
        <v>30094</v>
      </c>
      <c r="B7015" s="1407" t="s">
        <v>30126</v>
      </c>
      <c r="C7015" s="1408">
        <v>63000</v>
      </c>
      <c r="D7015" s="1408">
        <v>0</v>
      </c>
      <c r="E7015" s="1409">
        <v>2338065.65</v>
      </c>
      <c r="F7015" s="1434"/>
      <c r="G7015" s="1653"/>
      <c r="H7015" s="1434"/>
      <c r="I7015" s="1434"/>
      <c r="J7015" s="1434"/>
      <c r="K7015" s="1434"/>
    </row>
    <row r="7016" spans="1:11" ht="22.5" customHeight="1">
      <c r="A7016" s="1051" t="s">
        <v>30095</v>
      </c>
      <c r="B7016" s="1051" t="s">
        <v>27149</v>
      </c>
      <c r="C7016" s="1050">
        <v>0</v>
      </c>
      <c r="D7016" s="1050">
        <v>1400</v>
      </c>
      <c r="E7016" s="1406">
        <v>2336665.65</v>
      </c>
      <c r="F7016" s="1545"/>
      <c r="G7016" s="1661"/>
      <c r="H7016" s="1545"/>
      <c r="I7016" s="1545"/>
      <c r="J7016" s="1545"/>
      <c r="K7016" s="1545"/>
    </row>
    <row r="7017" spans="1:11" s="1023" customFormat="1" ht="22.5" customHeight="1">
      <c r="A7017" s="1407" t="s">
        <v>30133</v>
      </c>
      <c r="B7017" s="1407" t="s">
        <v>30155</v>
      </c>
      <c r="C7017" s="1408">
        <v>29500</v>
      </c>
      <c r="D7017" s="1408">
        <v>0</v>
      </c>
      <c r="E7017" s="1409">
        <v>2366165.65</v>
      </c>
      <c r="F7017" s="1541"/>
      <c r="G7017" s="1657"/>
      <c r="H7017" s="1541"/>
      <c r="I7017" s="1434"/>
      <c r="J7017" s="1434"/>
      <c r="K7017" s="1434"/>
    </row>
    <row r="7018" spans="1:11" s="1023" customFormat="1" ht="22.5" customHeight="1">
      <c r="A7018" s="1407" t="s">
        <v>30134</v>
      </c>
      <c r="B7018" s="1407" t="s">
        <v>30156</v>
      </c>
      <c r="C7018" s="1408">
        <v>26000</v>
      </c>
      <c r="D7018" s="1408">
        <v>0</v>
      </c>
      <c r="E7018" s="1409">
        <v>2392165.65</v>
      </c>
      <c r="F7018" s="1541"/>
      <c r="G7018" s="1657"/>
      <c r="H7018" s="1541"/>
      <c r="I7018" s="1434"/>
      <c r="J7018" s="1434"/>
      <c r="K7018" s="1434"/>
    </row>
    <row r="7019" spans="1:11" s="1023" customFormat="1" ht="22.5" customHeight="1">
      <c r="A7019" s="1407" t="s">
        <v>30135</v>
      </c>
      <c r="B7019" s="1407" t="s">
        <v>30157</v>
      </c>
      <c r="C7019" s="1408">
        <v>60000</v>
      </c>
      <c r="D7019" s="1408">
        <v>0</v>
      </c>
      <c r="E7019" s="1409">
        <v>2452165.65</v>
      </c>
      <c r="F7019" s="1541"/>
      <c r="G7019" s="1657"/>
      <c r="H7019" s="1541"/>
      <c r="I7019" s="1434"/>
      <c r="J7019" s="1434"/>
      <c r="K7019" s="1434"/>
    </row>
    <row r="7020" spans="1:11" s="1023" customFormat="1" ht="22.5" customHeight="1">
      <c r="A7020" s="1407" t="s">
        <v>30136</v>
      </c>
      <c r="B7020" s="1407" t="s">
        <v>30158</v>
      </c>
      <c r="C7020" s="1408">
        <v>26000</v>
      </c>
      <c r="D7020" s="1408">
        <v>0</v>
      </c>
      <c r="E7020" s="1409">
        <v>2478165.65</v>
      </c>
      <c r="F7020" s="1541"/>
      <c r="G7020" s="1657"/>
      <c r="H7020" s="1541"/>
      <c r="I7020" s="1434"/>
      <c r="J7020" s="1434"/>
      <c r="K7020" s="1434"/>
    </row>
    <row r="7021" spans="1:11" s="1023" customFormat="1" ht="22.5" customHeight="1">
      <c r="A7021" s="1407" t="s">
        <v>30137</v>
      </c>
      <c r="B7021" s="1407" t="s">
        <v>30159</v>
      </c>
      <c r="C7021" s="1408">
        <v>1000</v>
      </c>
      <c r="D7021" s="1408">
        <v>0</v>
      </c>
      <c r="E7021" s="1409">
        <v>2479165.65</v>
      </c>
      <c r="F7021" s="1541"/>
      <c r="G7021" s="1657"/>
      <c r="H7021" s="1541"/>
      <c r="I7021" s="1434"/>
      <c r="J7021" s="1434"/>
      <c r="K7021" s="1434"/>
    </row>
    <row r="7022" spans="1:11" s="1023" customFormat="1" ht="22.5" customHeight="1">
      <c r="A7022" s="1407" t="s">
        <v>30138</v>
      </c>
      <c r="B7022" s="1407" t="s">
        <v>30160</v>
      </c>
      <c r="C7022" s="1408">
        <v>5000</v>
      </c>
      <c r="D7022" s="1408">
        <v>0</v>
      </c>
      <c r="E7022" s="1409">
        <v>2484165.65</v>
      </c>
      <c r="F7022" s="1541"/>
      <c r="G7022" s="1657"/>
      <c r="H7022" s="1541"/>
      <c r="I7022" s="1434"/>
      <c r="J7022" s="1434"/>
      <c r="K7022" s="1434"/>
    </row>
    <row r="7023" spans="1:11" s="1023" customFormat="1" ht="22.5" customHeight="1">
      <c r="A7023" s="1407" t="s">
        <v>30139</v>
      </c>
      <c r="B7023" s="1407" t="s">
        <v>30161</v>
      </c>
      <c r="C7023" s="1408">
        <v>21000</v>
      </c>
      <c r="D7023" s="1408">
        <v>0</v>
      </c>
      <c r="E7023" s="1409">
        <v>2505165.65</v>
      </c>
      <c r="F7023" s="1541"/>
      <c r="G7023" s="1657"/>
      <c r="H7023" s="1541"/>
      <c r="I7023" s="1434"/>
      <c r="J7023" s="1434"/>
      <c r="K7023" s="1434"/>
    </row>
    <row r="7024" spans="1:11" s="1023" customFormat="1" ht="22.5" customHeight="1">
      <c r="A7024" s="1407" t="s">
        <v>30140</v>
      </c>
      <c r="B7024" s="1407" t="s">
        <v>30162</v>
      </c>
      <c r="C7024" s="1408">
        <v>24500</v>
      </c>
      <c r="D7024" s="1408">
        <v>0</v>
      </c>
      <c r="E7024" s="1409">
        <v>2529665.65</v>
      </c>
      <c r="F7024" s="1541"/>
      <c r="G7024" s="1657"/>
      <c r="H7024" s="1541"/>
      <c r="I7024" s="1434"/>
      <c r="J7024" s="1434"/>
      <c r="K7024" s="1434"/>
    </row>
    <row r="7025" spans="1:11" s="1023" customFormat="1" ht="22.5" customHeight="1">
      <c r="A7025" s="1407" t="s">
        <v>30141</v>
      </c>
      <c r="B7025" s="1407" t="s">
        <v>30163</v>
      </c>
      <c r="C7025" s="1408">
        <v>29500</v>
      </c>
      <c r="D7025" s="1408">
        <v>0</v>
      </c>
      <c r="E7025" s="1409">
        <v>2559165.65</v>
      </c>
      <c r="F7025" s="1541"/>
      <c r="G7025" s="1657"/>
      <c r="H7025" s="1541"/>
      <c r="I7025" s="1434"/>
      <c r="J7025" s="1434"/>
      <c r="K7025" s="1434"/>
    </row>
    <row r="7026" spans="1:11" s="1023" customFormat="1" ht="22.5" customHeight="1">
      <c r="A7026" s="1407" t="s">
        <v>30142</v>
      </c>
      <c r="B7026" s="1407" t="s">
        <v>30164</v>
      </c>
      <c r="C7026" s="1408">
        <v>29500</v>
      </c>
      <c r="D7026" s="1408">
        <v>0</v>
      </c>
      <c r="E7026" s="1409">
        <v>2588665.65</v>
      </c>
      <c r="F7026" s="1541"/>
      <c r="G7026" s="1657"/>
      <c r="H7026" s="1541"/>
      <c r="I7026" s="1434"/>
      <c r="J7026" s="1434"/>
      <c r="K7026" s="1434"/>
    </row>
    <row r="7027" spans="1:11" s="1023" customFormat="1" ht="22.5" customHeight="1">
      <c r="A7027" s="1407" t="s">
        <v>30143</v>
      </c>
      <c r="B7027" s="1407" t="s">
        <v>30165</v>
      </c>
      <c r="C7027" s="1408">
        <v>41000</v>
      </c>
      <c r="D7027" s="1408">
        <v>0</v>
      </c>
      <c r="E7027" s="1409">
        <v>2629665.65</v>
      </c>
      <c r="F7027" s="1541"/>
      <c r="G7027" s="1657"/>
      <c r="H7027" s="1541"/>
      <c r="I7027" s="1434"/>
      <c r="J7027" s="1434"/>
      <c r="K7027" s="1434"/>
    </row>
    <row r="7028" spans="1:11" s="1023" customFormat="1" ht="22.5" customHeight="1">
      <c r="A7028" s="1407" t="s">
        <v>30144</v>
      </c>
      <c r="B7028" s="1407" t="s">
        <v>30166</v>
      </c>
      <c r="C7028" s="1408">
        <v>47000</v>
      </c>
      <c r="D7028" s="1408">
        <v>0</v>
      </c>
      <c r="E7028" s="1409">
        <v>2676665.65</v>
      </c>
      <c r="F7028" s="1541"/>
      <c r="G7028" s="1657"/>
      <c r="H7028" s="1541"/>
      <c r="I7028" s="1434"/>
      <c r="J7028" s="1434"/>
      <c r="K7028" s="1434"/>
    </row>
    <row r="7029" spans="1:11" s="1023" customFormat="1" ht="22.5" customHeight="1">
      <c r="A7029" s="1407" t="s">
        <v>30145</v>
      </c>
      <c r="B7029" s="1407" t="s">
        <v>30167</v>
      </c>
      <c r="C7029" s="1408">
        <v>18000</v>
      </c>
      <c r="D7029" s="1408">
        <v>0</v>
      </c>
      <c r="E7029" s="1409">
        <v>2694665.65</v>
      </c>
      <c r="F7029" s="1541"/>
      <c r="G7029" s="1657"/>
      <c r="H7029" s="1541"/>
      <c r="I7029" s="1434"/>
      <c r="J7029" s="1434"/>
      <c r="K7029" s="1434"/>
    </row>
    <row r="7030" spans="1:11" s="1023" customFormat="1" ht="22.5" customHeight="1">
      <c r="A7030" s="1407" t="s">
        <v>30146</v>
      </c>
      <c r="B7030" s="1407" t="s">
        <v>30168</v>
      </c>
      <c r="C7030" s="1408">
        <v>21000</v>
      </c>
      <c r="D7030" s="1408">
        <v>0</v>
      </c>
      <c r="E7030" s="1409">
        <v>2715665.65</v>
      </c>
      <c r="F7030" s="1541"/>
      <c r="G7030" s="1657"/>
      <c r="H7030" s="1541"/>
      <c r="I7030" s="1434"/>
      <c r="J7030" s="1434"/>
      <c r="K7030" s="1434"/>
    </row>
    <row r="7031" spans="1:11" s="1023" customFormat="1" ht="22.5" customHeight="1">
      <c r="A7031" s="1407" t="s">
        <v>30147</v>
      </c>
      <c r="B7031" s="1407" t="s">
        <v>30169</v>
      </c>
      <c r="C7031" s="1408">
        <v>21000</v>
      </c>
      <c r="D7031" s="1408">
        <v>0</v>
      </c>
      <c r="E7031" s="1409">
        <v>2736665.65</v>
      </c>
      <c r="F7031" s="1541"/>
      <c r="G7031" s="1657"/>
      <c r="H7031" s="1541"/>
      <c r="I7031" s="1434"/>
      <c r="J7031" s="1434"/>
      <c r="K7031" s="1434"/>
    </row>
    <row r="7032" spans="1:11" s="1023" customFormat="1" ht="22.5" customHeight="1">
      <c r="A7032" s="1407" t="s">
        <v>30148</v>
      </c>
      <c r="B7032" s="1407" t="s">
        <v>30170</v>
      </c>
      <c r="C7032" s="1408">
        <v>29500</v>
      </c>
      <c r="D7032" s="1408">
        <v>0</v>
      </c>
      <c r="E7032" s="1409">
        <v>2766165.65</v>
      </c>
      <c r="F7032" s="1541"/>
      <c r="G7032" s="1657"/>
      <c r="H7032" s="1541"/>
      <c r="I7032" s="1434"/>
      <c r="J7032" s="1434"/>
      <c r="K7032" s="1434"/>
    </row>
    <row r="7033" spans="1:11" s="1023" customFormat="1" ht="22.5" customHeight="1">
      <c r="A7033" s="1407" t="s">
        <v>30149</v>
      </c>
      <c r="B7033" s="1407" t="s">
        <v>30171</v>
      </c>
      <c r="C7033" s="1408">
        <v>45000</v>
      </c>
      <c r="D7033" s="1408">
        <v>0</v>
      </c>
      <c r="E7033" s="1409">
        <v>2811165.65</v>
      </c>
      <c r="F7033" s="1541"/>
      <c r="G7033" s="1657"/>
      <c r="H7033" s="1541"/>
      <c r="I7033" s="1434"/>
      <c r="J7033" s="1434"/>
      <c r="K7033" s="1434"/>
    </row>
    <row r="7034" spans="1:11" s="1023" customFormat="1" ht="22.5" customHeight="1">
      <c r="A7034" s="1407" t="s">
        <v>30150</v>
      </c>
      <c r="B7034" s="1407" t="s">
        <v>30172</v>
      </c>
      <c r="C7034" s="1408">
        <v>45000</v>
      </c>
      <c r="D7034" s="1408">
        <v>0</v>
      </c>
      <c r="E7034" s="1409">
        <v>2856165.65</v>
      </c>
      <c r="F7034" s="1541"/>
      <c r="G7034" s="1657"/>
      <c r="H7034" s="1541"/>
      <c r="I7034" s="1434"/>
      <c r="J7034" s="1434"/>
      <c r="K7034" s="1434"/>
    </row>
    <row r="7035" spans="1:11" s="1023" customFormat="1" ht="22.5" customHeight="1">
      <c r="A7035" s="1407" t="s">
        <v>30151</v>
      </c>
      <c r="B7035" s="1407" t="s">
        <v>30173</v>
      </c>
      <c r="C7035" s="1408">
        <v>47000</v>
      </c>
      <c r="D7035" s="1408">
        <v>0</v>
      </c>
      <c r="E7035" s="1409">
        <v>2903165.65</v>
      </c>
      <c r="F7035" s="1541"/>
      <c r="G7035" s="1657"/>
      <c r="H7035" s="1541"/>
      <c r="I7035" s="1434"/>
      <c r="J7035" s="1434"/>
      <c r="K7035" s="1434"/>
    </row>
    <row r="7036" spans="1:11" s="1023" customFormat="1" ht="22.5" customHeight="1">
      <c r="A7036" s="1407" t="s">
        <v>30152</v>
      </c>
      <c r="B7036" s="1407" t="s">
        <v>30174</v>
      </c>
      <c r="C7036" s="1408">
        <v>49000</v>
      </c>
      <c r="D7036" s="1408">
        <v>0</v>
      </c>
      <c r="E7036" s="1409">
        <v>2952165.65</v>
      </c>
      <c r="F7036" s="1541"/>
      <c r="G7036" s="1657"/>
      <c r="H7036" s="1541"/>
      <c r="I7036" s="1434"/>
      <c r="J7036" s="1434"/>
      <c r="K7036" s="1434"/>
    </row>
    <row r="7037" spans="1:11" s="1023" customFormat="1" ht="22.5" customHeight="1">
      <c r="A7037" s="1407" t="s">
        <v>30153</v>
      </c>
      <c r="B7037" s="1407" t="s">
        <v>30175</v>
      </c>
      <c r="C7037" s="1408">
        <v>15000</v>
      </c>
      <c r="D7037" s="1408">
        <v>0</v>
      </c>
      <c r="E7037" s="1409">
        <v>2967165.65</v>
      </c>
      <c r="F7037" s="1541"/>
      <c r="G7037" s="1657"/>
      <c r="H7037" s="1541"/>
      <c r="I7037" s="1434"/>
      <c r="J7037" s="1434"/>
      <c r="K7037" s="1434"/>
    </row>
    <row r="7038" spans="1:11" ht="22.5" customHeight="1">
      <c r="A7038" s="1051" t="s">
        <v>30154</v>
      </c>
      <c r="B7038" s="1051" t="s">
        <v>27149</v>
      </c>
      <c r="C7038" s="1050">
        <v>0</v>
      </c>
      <c r="D7038" s="1050">
        <v>950</v>
      </c>
      <c r="E7038" s="1406">
        <v>2966215.65</v>
      </c>
      <c r="F7038" s="1544"/>
      <c r="G7038" s="1659"/>
      <c r="H7038" s="1544"/>
      <c r="I7038" s="1545"/>
      <c r="J7038" s="1545"/>
      <c r="K7038" s="1545"/>
    </row>
    <row r="7039" spans="1:11" s="1023" customFormat="1" ht="22.5" customHeight="1">
      <c r="A7039" s="1407" t="s">
        <v>30178</v>
      </c>
      <c r="B7039" s="1407" t="s">
        <v>30196</v>
      </c>
      <c r="C7039" s="1408">
        <v>3500</v>
      </c>
      <c r="D7039" s="1408">
        <v>0</v>
      </c>
      <c r="E7039" s="1409">
        <v>2969715.65</v>
      </c>
      <c r="F7039" s="1541"/>
      <c r="G7039" s="1657"/>
      <c r="H7039" s="1541"/>
      <c r="I7039" s="1434"/>
      <c r="J7039" s="1434"/>
      <c r="K7039" s="1434"/>
    </row>
    <row r="7040" spans="1:11" s="1023" customFormat="1" ht="22.5" customHeight="1">
      <c r="A7040" s="1407" t="s">
        <v>30179</v>
      </c>
      <c r="B7040" s="1407" t="s">
        <v>28262</v>
      </c>
      <c r="C7040" s="1408">
        <v>24500</v>
      </c>
      <c r="D7040" s="1408">
        <v>0</v>
      </c>
      <c r="E7040" s="1409">
        <v>2994215.65</v>
      </c>
      <c r="F7040" s="1541"/>
      <c r="G7040" s="1657"/>
      <c r="H7040" s="1541"/>
      <c r="I7040" s="1434"/>
      <c r="J7040" s="1434"/>
      <c r="K7040" s="1434"/>
    </row>
    <row r="7041" spans="1:11" s="1023" customFormat="1" ht="22.5" customHeight="1">
      <c r="A7041" s="1407" t="s">
        <v>30180</v>
      </c>
      <c r="B7041" s="1407" t="s">
        <v>30197</v>
      </c>
      <c r="C7041" s="1408">
        <v>29500</v>
      </c>
      <c r="D7041" s="1408">
        <v>0</v>
      </c>
      <c r="E7041" s="1409">
        <v>3023715.65</v>
      </c>
      <c r="F7041" s="1541"/>
      <c r="G7041" s="1657"/>
      <c r="H7041" s="1541"/>
      <c r="I7041" s="1434"/>
      <c r="J7041" s="1434"/>
      <c r="K7041" s="1434"/>
    </row>
    <row r="7042" spans="1:11" s="1023" customFormat="1" ht="22.5" customHeight="1">
      <c r="A7042" s="1407" t="s">
        <v>30181</v>
      </c>
      <c r="B7042" s="1407" t="s">
        <v>30198</v>
      </c>
      <c r="C7042" s="1408">
        <v>29500</v>
      </c>
      <c r="D7042" s="1408">
        <v>0</v>
      </c>
      <c r="E7042" s="1409">
        <v>3053215.65</v>
      </c>
      <c r="F7042" s="1541"/>
      <c r="G7042" s="1657"/>
      <c r="H7042" s="1541"/>
      <c r="I7042" s="1434"/>
      <c r="J7042" s="1434"/>
      <c r="K7042" s="1434"/>
    </row>
    <row r="7043" spans="1:11" s="1023" customFormat="1" ht="22.5" customHeight="1">
      <c r="A7043" s="1407" t="s">
        <v>30182</v>
      </c>
      <c r="B7043" s="1407" t="s">
        <v>30199</v>
      </c>
      <c r="C7043" s="1408">
        <v>15000</v>
      </c>
      <c r="D7043" s="1408">
        <v>0</v>
      </c>
      <c r="E7043" s="1409">
        <v>3068215.65</v>
      </c>
      <c r="F7043" s="1541"/>
      <c r="G7043" s="1657"/>
      <c r="H7043" s="1541"/>
      <c r="I7043" s="1434"/>
      <c r="J7043" s="1434"/>
      <c r="K7043" s="1434"/>
    </row>
    <row r="7044" spans="1:11" s="1023" customFormat="1" ht="22.5" customHeight="1">
      <c r="A7044" s="1407" t="s">
        <v>30183</v>
      </c>
      <c r="B7044" s="1407" t="s">
        <v>30200</v>
      </c>
      <c r="C7044" s="1408">
        <v>30000</v>
      </c>
      <c r="D7044" s="1408">
        <v>0</v>
      </c>
      <c r="E7044" s="1409">
        <v>3098215.65</v>
      </c>
      <c r="F7044" s="1541"/>
      <c r="G7044" s="1657"/>
      <c r="H7044" s="1541"/>
      <c r="I7044" s="1434"/>
      <c r="J7044" s="1434"/>
      <c r="K7044" s="1434"/>
    </row>
    <row r="7045" spans="1:11" s="1023" customFormat="1" ht="22.5" customHeight="1">
      <c r="A7045" s="1407" t="s">
        <v>30184</v>
      </c>
      <c r="B7045" s="1407" t="s">
        <v>30201</v>
      </c>
      <c r="C7045" s="1408">
        <v>54000</v>
      </c>
      <c r="D7045" s="1408">
        <v>0</v>
      </c>
      <c r="E7045" s="1409">
        <v>3152215.65</v>
      </c>
      <c r="F7045" s="1541"/>
      <c r="G7045" s="1657"/>
      <c r="H7045" s="1541"/>
      <c r="I7045" s="1434"/>
      <c r="J7045" s="1434"/>
      <c r="K7045" s="1434"/>
    </row>
    <row r="7046" spans="1:11" s="1023" customFormat="1" ht="22.5" customHeight="1">
      <c r="A7046" s="1407" t="s">
        <v>30185</v>
      </c>
      <c r="B7046" s="1407" t="s">
        <v>30202</v>
      </c>
      <c r="C7046" s="1408">
        <v>29500</v>
      </c>
      <c r="D7046" s="1408">
        <v>0</v>
      </c>
      <c r="E7046" s="1409">
        <v>3181715.65</v>
      </c>
      <c r="F7046" s="1541"/>
      <c r="G7046" s="1657"/>
      <c r="H7046" s="1541"/>
      <c r="I7046" s="1434"/>
      <c r="J7046" s="1434"/>
      <c r="K7046" s="1434"/>
    </row>
    <row r="7047" spans="1:11" s="1023" customFormat="1" ht="22.5" customHeight="1">
      <c r="A7047" s="1407" t="s">
        <v>30186</v>
      </c>
      <c r="B7047" s="1407" t="s">
        <v>30203</v>
      </c>
      <c r="C7047" s="1408">
        <v>35000</v>
      </c>
      <c r="D7047" s="1408">
        <v>0</v>
      </c>
      <c r="E7047" s="1409">
        <v>3216715.65</v>
      </c>
      <c r="F7047" s="1541"/>
      <c r="G7047" s="1657"/>
      <c r="H7047" s="1541"/>
      <c r="I7047" s="1434"/>
      <c r="J7047" s="1434"/>
      <c r="K7047" s="1434"/>
    </row>
    <row r="7048" spans="1:11" s="1023" customFormat="1" ht="22.5" customHeight="1">
      <c r="A7048" s="1407" t="s">
        <v>30187</v>
      </c>
      <c r="B7048" s="1407" t="s">
        <v>30204</v>
      </c>
      <c r="C7048" s="1408">
        <v>40000</v>
      </c>
      <c r="D7048" s="1408">
        <v>0</v>
      </c>
      <c r="E7048" s="1409">
        <v>3256715.65</v>
      </c>
      <c r="F7048" s="1541"/>
      <c r="G7048" s="1657"/>
      <c r="H7048" s="1541"/>
      <c r="I7048" s="1434"/>
      <c r="J7048" s="1434"/>
      <c r="K7048" s="1434"/>
    </row>
    <row r="7049" spans="1:11" s="1023" customFormat="1" ht="22.5" customHeight="1">
      <c r="A7049" s="1420" t="s">
        <v>30188</v>
      </c>
      <c r="B7049" s="1420" t="s">
        <v>30205</v>
      </c>
      <c r="C7049" s="1421">
        <v>49000</v>
      </c>
      <c r="D7049" s="1421">
        <v>0</v>
      </c>
      <c r="E7049" s="1409">
        <v>3305715.65</v>
      </c>
      <c r="F7049" s="1434"/>
      <c r="G7049" s="1653"/>
      <c r="H7049" s="1434"/>
      <c r="I7049" s="1434"/>
      <c r="J7049" s="1434"/>
      <c r="K7049" s="1434"/>
    </row>
    <row r="7050" spans="1:11" s="1023" customFormat="1" ht="22.5" customHeight="1">
      <c r="A7050" s="1407" t="s">
        <v>30189</v>
      </c>
      <c r="B7050" s="1407" t="s">
        <v>30206</v>
      </c>
      <c r="C7050" s="1408">
        <v>21000</v>
      </c>
      <c r="D7050" s="1408">
        <v>0</v>
      </c>
      <c r="E7050" s="1409">
        <v>3326715.65</v>
      </c>
      <c r="F7050" s="1541"/>
      <c r="G7050" s="1657"/>
      <c r="H7050" s="1541"/>
      <c r="I7050" s="1434"/>
      <c r="J7050" s="1434"/>
      <c r="K7050" s="1434"/>
    </row>
    <row r="7051" spans="1:11" s="1023" customFormat="1" ht="22.5" customHeight="1">
      <c r="A7051" s="1407" t="s">
        <v>30190</v>
      </c>
      <c r="B7051" s="1407" t="s">
        <v>30207</v>
      </c>
      <c r="C7051" s="1408">
        <v>24500</v>
      </c>
      <c r="D7051" s="1408">
        <v>0</v>
      </c>
      <c r="E7051" s="1409">
        <v>3351215.65</v>
      </c>
      <c r="F7051" s="1541"/>
      <c r="G7051" s="1657"/>
      <c r="H7051" s="1541"/>
      <c r="I7051" s="1434"/>
      <c r="J7051" s="1434"/>
      <c r="K7051" s="1434"/>
    </row>
    <row r="7052" spans="1:11" s="1023" customFormat="1" ht="22.5" customHeight="1">
      <c r="A7052" s="1407" t="s">
        <v>30191</v>
      </c>
      <c r="B7052" s="1407" t="s">
        <v>30208</v>
      </c>
      <c r="C7052" s="1408">
        <v>30000</v>
      </c>
      <c r="D7052" s="1408">
        <v>0</v>
      </c>
      <c r="E7052" s="1409">
        <v>3381215.65</v>
      </c>
      <c r="F7052" s="1541"/>
      <c r="G7052" s="1657"/>
      <c r="H7052" s="1541"/>
      <c r="I7052" s="1434"/>
      <c r="J7052" s="1434"/>
      <c r="K7052" s="1434"/>
    </row>
    <row r="7053" spans="1:11" s="1023" customFormat="1" ht="22.5" customHeight="1">
      <c r="A7053" s="1407" t="s">
        <v>30192</v>
      </c>
      <c r="B7053" s="1407" t="s">
        <v>30209</v>
      </c>
      <c r="C7053" s="1408">
        <v>54000</v>
      </c>
      <c r="D7053" s="1408">
        <v>0</v>
      </c>
      <c r="E7053" s="1409">
        <v>3435215.65</v>
      </c>
      <c r="F7053" s="1541"/>
      <c r="G7053" s="1657"/>
      <c r="H7053" s="1541"/>
      <c r="I7053" s="1434"/>
      <c r="J7053" s="1434"/>
      <c r="K7053" s="1434"/>
    </row>
    <row r="7054" spans="1:11" s="1023" customFormat="1" ht="22.5" customHeight="1">
      <c r="A7054" s="1407" t="s">
        <v>30193</v>
      </c>
      <c r="B7054" s="1407" t="s">
        <v>30210</v>
      </c>
      <c r="C7054" s="1408">
        <v>60000</v>
      </c>
      <c r="D7054" s="1408">
        <v>0</v>
      </c>
      <c r="E7054" s="1409">
        <v>3495215.65</v>
      </c>
      <c r="F7054" s="1541"/>
      <c r="G7054" s="1657"/>
      <c r="H7054" s="1541"/>
      <c r="I7054" s="1434"/>
      <c r="J7054" s="1434"/>
      <c r="K7054" s="1434"/>
    </row>
    <row r="7055" spans="1:11" ht="22.5" customHeight="1">
      <c r="A7055" s="1051" t="s">
        <v>30194</v>
      </c>
      <c r="B7055" s="1051" t="s">
        <v>30211</v>
      </c>
      <c r="C7055" s="1050">
        <v>0</v>
      </c>
      <c r="D7055" s="1050">
        <v>8000</v>
      </c>
      <c r="E7055" s="1406">
        <v>3487215.65</v>
      </c>
      <c r="F7055" s="1544"/>
      <c r="G7055" s="1659"/>
      <c r="H7055" s="1544"/>
      <c r="I7055" s="1545"/>
      <c r="J7055" s="1545"/>
      <c r="K7055" s="1545"/>
    </row>
    <row r="7056" spans="1:11" ht="22.5" customHeight="1">
      <c r="A7056" s="1051" t="s">
        <v>30194</v>
      </c>
      <c r="B7056" s="1051" t="s">
        <v>30212</v>
      </c>
      <c r="C7056" s="1050">
        <v>0</v>
      </c>
      <c r="D7056" s="1050">
        <v>9500</v>
      </c>
      <c r="E7056" s="1406">
        <v>3477715.65</v>
      </c>
      <c r="F7056" s="1544"/>
      <c r="G7056" s="1659"/>
      <c r="H7056" s="1544"/>
      <c r="I7056" s="1545"/>
      <c r="J7056" s="1545"/>
      <c r="K7056" s="1545"/>
    </row>
    <row r="7057" spans="1:11" ht="22.5" customHeight="1">
      <c r="A7057" s="1051" t="s">
        <v>30194</v>
      </c>
      <c r="B7057" s="1051" t="s">
        <v>30213</v>
      </c>
      <c r="C7057" s="1050">
        <v>0</v>
      </c>
      <c r="D7057" s="1050">
        <v>18000</v>
      </c>
      <c r="E7057" s="1406">
        <v>3459715.65</v>
      </c>
      <c r="F7057" s="1544"/>
      <c r="G7057" s="1659"/>
      <c r="H7057" s="1544"/>
      <c r="I7057" s="1545"/>
      <c r="J7057" s="1545"/>
      <c r="K7057" s="1545"/>
    </row>
    <row r="7058" spans="1:11" ht="22.5" customHeight="1">
      <c r="A7058" s="1051" t="s">
        <v>30194</v>
      </c>
      <c r="B7058" s="1051" t="s">
        <v>30214</v>
      </c>
      <c r="C7058" s="1050">
        <v>0</v>
      </c>
      <c r="D7058" s="1050">
        <v>35000</v>
      </c>
      <c r="E7058" s="1406">
        <v>3424715.65</v>
      </c>
      <c r="F7058" s="1544"/>
      <c r="G7058" s="1659"/>
      <c r="H7058" s="1544"/>
      <c r="I7058" s="1545"/>
      <c r="J7058" s="1545"/>
      <c r="K7058" s="1545"/>
    </row>
    <row r="7059" spans="1:11" ht="22.5" customHeight="1">
      <c r="A7059" s="1051" t="s">
        <v>30194</v>
      </c>
      <c r="B7059" s="1051" t="s">
        <v>30215</v>
      </c>
      <c r="C7059" s="1050">
        <v>0</v>
      </c>
      <c r="D7059" s="1050">
        <v>41100</v>
      </c>
      <c r="E7059" s="1406">
        <v>3383615.65</v>
      </c>
      <c r="F7059" s="1544"/>
      <c r="G7059" s="1659"/>
      <c r="H7059" s="1544"/>
      <c r="I7059" s="1545"/>
      <c r="J7059" s="1545"/>
      <c r="K7059" s="1545"/>
    </row>
    <row r="7060" spans="1:11" ht="22.5" customHeight="1">
      <c r="A7060" s="1051" t="s">
        <v>30194</v>
      </c>
      <c r="B7060" s="1051" t="s">
        <v>30216</v>
      </c>
      <c r="C7060" s="1050">
        <v>0</v>
      </c>
      <c r="D7060" s="1050">
        <v>50000</v>
      </c>
      <c r="E7060" s="1406">
        <v>3333615.65</v>
      </c>
      <c r="F7060" s="1544"/>
      <c r="G7060" s="1659"/>
      <c r="H7060" s="1544"/>
      <c r="I7060" s="1545"/>
      <c r="J7060" s="1545"/>
      <c r="K7060" s="1545"/>
    </row>
    <row r="7061" spans="1:11" ht="22.5" customHeight="1">
      <c r="A7061" s="1051" t="s">
        <v>30194</v>
      </c>
      <c r="B7061" s="1051" t="s">
        <v>30217</v>
      </c>
      <c r="C7061" s="1050">
        <v>0</v>
      </c>
      <c r="D7061" s="1050">
        <v>55000</v>
      </c>
      <c r="E7061" s="1406">
        <v>3278615.65</v>
      </c>
      <c r="F7061" s="1544"/>
      <c r="G7061" s="1659"/>
      <c r="H7061" s="1544"/>
      <c r="I7061" s="1545"/>
      <c r="J7061" s="1545"/>
      <c r="K7061" s="1545"/>
    </row>
    <row r="7062" spans="1:11" ht="22.5" customHeight="1">
      <c r="A7062" s="1051" t="s">
        <v>30194</v>
      </c>
      <c r="B7062" s="1051" t="s">
        <v>30218</v>
      </c>
      <c r="C7062" s="1050">
        <v>0</v>
      </c>
      <c r="D7062" s="1050">
        <v>70000</v>
      </c>
      <c r="E7062" s="1406">
        <v>3208615.65</v>
      </c>
      <c r="F7062" s="1544"/>
      <c r="G7062" s="1659"/>
      <c r="H7062" s="1544"/>
      <c r="I7062" s="1545"/>
      <c r="J7062" s="1545"/>
      <c r="K7062" s="1545"/>
    </row>
    <row r="7063" spans="1:11" ht="22.5" customHeight="1">
      <c r="A7063" s="1536" t="s">
        <v>30195</v>
      </c>
      <c r="B7063" s="1536" t="s">
        <v>27149</v>
      </c>
      <c r="C7063" s="1050">
        <v>0</v>
      </c>
      <c r="D7063" s="1050">
        <v>750</v>
      </c>
      <c r="E7063" s="1406">
        <v>3207865.65</v>
      </c>
      <c r="F7063" s="1544"/>
      <c r="G7063" s="2605"/>
      <c r="H7063" s="1998"/>
      <c r="I7063" s="1627"/>
      <c r="J7063" s="1627"/>
      <c r="K7063" s="1627"/>
    </row>
    <row r="7064" spans="1:11" s="1358" customFormat="1" ht="22.5" customHeight="1">
      <c r="A7064" s="1407" t="s">
        <v>30226</v>
      </c>
      <c r="B7064" s="1407" t="s">
        <v>30240</v>
      </c>
      <c r="C7064" s="1408">
        <v>25000</v>
      </c>
      <c r="D7064" s="1408">
        <v>0</v>
      </c>
      <c r="E7064" s="1409">
        <v>3232865.65</v>
      </c>
      <c r="F7064" s="1434"/>
      <c r="G7064" s="1653"/>
      <c r="H7064" s="1434"/>
      <c r="I7064" s="1434"/>
      <c r="J7064" s="1434"/>
      <c r="K7064" s="1434"/>
    </row>
    <row r="7065" spans="1:11" s="1358" customFormat="1" ht="22.5" customHeight="1">
      <c r="A7065" s="1407" t="s">
        <v>30227</v>
      </c>
      <c r="B7065" s="1407" t="s">
        <v>30241</v>
      </c>
      <c r="C7065" s="1408">
        <v>21000</v>
      </c>
      <c r="D7065" s="1408">
        <v>0</v>
      </c>
      <c r="E7065" s="1409">
        <v>3253865.65</v>
      </c>
      <c r="F7065" s="1434"/>
      <c r="G7065" s="1653"/>
      <c r="H7065" s="1434"/>
      <c r="I7065" s="1434"/>
      <c r="J7065" s="1434"/>
      <c r="K7065" s="1434"/>
    </row>
    <row r="7066" spans="1:11" s="1358" customFormat="1" ht="22.5" customHeight="1">
      <c r="A7066" s="1407" t="s">
        <v>30228</v>
      </c>
      <c r="B7066" s="1407" t="s">
        <v>30242</v>
      </c>
      <c r="C7066" s="1408">
        <v>29500</v>
      </c>
      <c r="D7066" s="1408">
        <v>0</v>
      </c>
      <c r="E7066" s="1409">
        <v>3283365.65</v>
      </c>
      <c r="F7066" s="1434"/>
      <c r="G7066" s="1653"/>
      <c r="H7066" s="1434"/>
      <c r="I7066" s="1434"/>
      <c r="J7066" s="1434"/>
      <c r="K7066" s="1434"/>
    </row>
    <row r="7067" spans="1:11" s="1358" customFormat="1" ht="22.5" customHeight="1">
      <c r="A7067" s="1407" t="s">
        <v>30229</v>
      </c>
      <c r="B7067" s="1407" t="s">
        <v>30243</v>
      </c>
      <c r="C7067" s="1408">
        <v>29500</v>
      </c>
      <c r="D7067" s="1408">
        <v>0</v>
      </c>
      <c r="E7067" s="1409">
        <v>3312865.65</v>
      </c>
      <c r="F7067" s="1434"/>
      <c r="G7067" s="1653"/>
      <c r="H7067" s="1434"/>
      <c r="I7067" s="1434"/>
      <c r="J7067" s="1434"/>
      <c r="K7067" s="1434"/>
    </row>
    <row r="7068" spans="1:11" s="1358" customFormat="1" ht="22.5" customHeight="1">
      <c r="A7068" s="1407" t="s">
        <v>30230</v>
      </c>
      <c r="B7068" s="1407" t="s">
        <v>30244</v>
      </c>
      <c r="C7068" s="1408">
        <v>42000</v>
      </c>
      <c r="D7068" s="1408">
        <v>0</v>
      </c>
      <c r="E7068" s="1409">
        <v>3354865.65</v>
      </c>
      <c r="F7068" s="1434"/>
      <c r="G7068" s="1653"/>
      <c r="H7068" s="1434"/>
      <c r="I7068" s="1434"/>
      <c r="J7068" s="1434"/>
      <c r="K7068" s="1434"/>
    </row>
    <row r="7069" spans="1:11" s="1358" customFormat="1" ht="22.5" customHeight="1">
      <c r="A7069" s="1407" t="s">
        <v>30231</v>
      </c>
      <c r="B7069" s="1407" t="s">
        <v>30245</v>
      </c>
      <c r="C7069" s="1408">
        <v>56000</v>
      </c>
      <c r="D7069" s="1408">
        <v>0</v>
      </c>
      <c r="E7069" s="1409">
        <v>3410865.65</v>
      </c>
      <c r="F7069" s="1434"/>
      <c r="G7069" s="1653"/>
      <c r="H7069" s="1434"/>
      <c r="I7069" s="1434"/>
      <c r="J7069" s="1434"/>
      <c r="K7069" s="1434"/>
    </row>
    <row r="7070" spans="1:11" s="849" customFormat="1" ht="22.5" customHeight="1">
      <c r="A7070" s="1051" t="s">
        <v>30232</v>
      </c>
      <c r="B7070" s="1051" t="s">
        <v>30246</v>
      </c>
      <c r="C7070" s="1050">
        <v>0</v>
      </c>
      <c r="D7070" s="1050">
        <v>10.75</v>
      </c>
      <c r="E7070" s="1406">
        <v>3410854.9</v>
      </c>
      <c r="F7070" s="1545"/>
      <c r="G7070" s="1661"/>
      <c r="H7070" s="1545"/>
      <c r="I7070" s="1545"/>
      <c r="J7070" s="1545"/>
      <c r="K7070" s="1545"/>
    </row>
    <row r="7071" spans="1:11" s="849" customFormat="1" ht="22.5" customHeight="1">
      <c r="A7071" s="1051" t="s">
        <v>30233</v>
      </c>
      <c r="B7071" s="1051" t="s">
        <v>30247</v>
      </c>
      <c r="C7071" s="1050">
        <v>0</v>
      </c>
      <c r="D7071" s="1050">
        <v>10.75</v>
      </c>
      <c r="E7071" s="1406">
        <v>3410844.15</v>
      </c>
      <c r="F7071" s="1545"/>
      <c r="G7071" s="1661"/>
      <c r="H7071" s="1545"/>
      <c r="I7071" s="1545"/>
      <c r="J7071" s="1545"/>
      <c r="K7071" s="1545"/>
    </row>
    <row r="7072" spans="1:11" s="849" customFormat="1" ht="22.5" customHeight="1">
      <c r="A7072" s="1051" t="s">
        <v>30234</v>
      </c>
      <c r="B7072" s="1051" t="s">
        <v>30248</v>
      </c>
      <c r="C7072" s="1050">
        <v>0</v>
      </c>
      <c r="D7072" s="1050">
        <v>26.88</v>
      </c>
      <c r="E7072" s="1406">
        <v>3410817.27</v>
      </c>
      <c r="F7072" s="1545"/>
      <c r="G7072" s="1661"/>
      <c r="H7072" s="1545"/>
      <c r="I7072" s="1545"/>
      <c r="J7072" s="1545"/>
      <c r="K7072" s="1545"/>
    </row>
    <row r="7073" spans="1:11" s="849" customFormat="1" ht="22.5" customHeight="1">
      <c r="A7073" s="1051" t="s">
        <v>30235</v>
      </c>
      <c r="B7073" s="1051" t="s">
        <v>30249</v>
      </c>
      <c r="C7073" s="1050">
        <v>0</v>
      </c>
      <c r="D7073" s="1050">
        <v>26.88</v>
      </c>
      <c r="E7073" s="1406">
        <v>3410790.39</v>
      </c>
      <c r="F7073" s="1545"/>
      <c r="G7073" s="1661"/>
      <c r="H7073" s="1545"/>
      <c r="I7073" s="1545"/>
      <c r="J7073" s="1545"/>
      <c r="K7073" s="1545"/>
    </row>
    <row r="7074" spans="1:11" s="849" customFormat="1" ht="22.5" customHeight="1">
      <c r="A7074" s="1051" t="s">
        <v>30235</v>
      </c>
      <c r="B7074" s="1051" t="s">
        <v>30250</v>
      </c>
      <c r="C7074" s="1050">
        <v>0</v>
      </c>
      <c r="D7074" s="1050">
        <v>26.88</v>
      </c>
      <c r="E7074" s="1406">
        <v>3410763.51</v>
      </c>
      <c r="F7074" s="1545"/>
      <c r="G7074" s="1661"/>
      <c r="H7074" s="1545"/>
      <c r="I7074" s="1545"/>
      <c r="J7074" s="1545"/>
      <c r="K7074" s="1545"/>
    </row>
    <row r="7075" spans="1:11" s="849" customFormat="1" ht="22.5" customHeight="1">
      <c r="A7075" s="1051" t="s">
        <v>30233</v>
      </c>
      <c r="B7075" s="1051" t="s">
        <v>30251</v>
      </c>
      <c r="C7075" s="1050">
        <v>0</v>
      </c>
      <c r="D7075" s="1050">
        <v>4000</v>
      </c>
      <c r="E7075" s="1406">
        <v>3406763.51</v>
      </c>
      <c r="F7075" s="1545"/>
      <c r="G7075" s="1661"/>
      <c r="H7075" s="1545"/>
      <c r="I7075" s="1545"/>
      <c r="J7075" s="1545"/>
      <c r="K7075" s="1545"/>
    </row>
    <row r="7076" spans="1:11" s="849" customFormat="1" ht="22.5" customHeight="1">
      <c r="A7076" s="1051" t="s">
        <v>30232</v>
      </c>
      <c r="B7076" s="1051" t="s">
        <v>30252</v>
      </c>
      <c r="C7076" s="1050">
        <v>0</v>
      </c>
      <c r="D7076" s="1050">
        <v>5000</v>
      </c>
      <c r="E7076" s="1406">
        <v>3401763.51</v>
      </c>
      <c r="F7076" s="1545"/>
      <c r="G7076" s="1661"/>
      <c r="H7076" s="1545"/>
      <c r="I7076" s="1545"/>
      <c r="J7076" s="1545"/>
      <c r="K7076" s="1545"/>
    </row>
    <row r="7077" spans="1:11" s="849" customFormat="1" ht="22.5" customHeight="1">
      <c r="A7077" s="1051" t="s">
        <v>30234</v>
      </c>
      <c r="B7077" s="1051" t="s">
        <v>30253</v>
      </c>
      <c r="C7077" s="1050">
        <v>0</v>
      </c>
      <c r="D7077" s="1050">
        <v>13000</v>
      </c>
      <c r="E7077" s="1406">
        <v>3388763.51</v>
      </c>
      <c r="F7077" s="1545"/>
      <c r="G7077" s="1661"/>
      <c r="H7077" s="1545"/>
      <c r="I7077" s="1545"/>
      <c r="J7077" s="1545"/>
      <c r="K7077" s="1545"/>
    </row>
    <row r="7078" spans="1:11" s="849" customFormat="1" ht="22.5" customHeight="1">
      <c r="A7078" s="1051" t="s">
        <v>30235</v>
      </c>
      <c r="B7078" s="1051" t="s">
        <v>30254</v>
      </c>
      <c r="C7078" s="1050">
        <v>0</v>
      </c>
      <c r="D7078" s="1050">
        <v>20000</v>
      </c>
      <c r="E7078" s="1406">
        <v>3368763.51</v>
      </c>
      <c r="F7078" s="1545"/>
      <c r="G7078" s="1661"/>
      <c r="H7078" s="1545"/>
      <c r="I7078" s="1545"/>
      <c r="J7078" s="1545"/>
      <c r="K7078" s="1545"/>
    </row>
    <row r="7079" spans="1:11" s="849" customFormat="1" ht="22.5" customHeight="1">
      <c r="A7079" s="1051" t="s">
        <v>30235</v>
      </c>
      <c r="B7079" s="1051" t="s">
        <v>30255</v>
      </c>
      <c r="C7079" s="1050">
        <v>0</v>
      </c>
      <c r="D7079" s="1050">
        <v>35000</v>
      </c>
      <c r="E7079" s="1406">
        <v>3333763.51</v>
      </c>
      <c r="F7079" s="1545"/>
      <c r="G7079" s="1661"/>
      <c r="H7079" s="1545"/>
      <c r="I7079" s="1545"/>
      <c r="J7079" s="1545"/>
      <c r="K7079" s="1545"/>
    </row>
    <row r="7080" spans="1:11" s="849" customFormat="1" ht="22.5" customHeight="1">
      <c r="A7080" s="1051" t="s">
        <v>30236</v>
      </c>
      <c r="B7080" s="1051" t="s">
        <v>29397</v>
      </c>
      <c r="C7080" s="1050">
        <v>0</v>
      </c>
      <c r="D7080" s="1050">
        <v>220401.3</v>
      </c>
      <c r="E7080" s="1406">
        <v>3113362.21</v>
      </c>
      <c r="F7080" s="1545"/>
      <c r="G7080" s="1661"/>
      <c r="H7080" s="1545"/>
      <c r="I7080" s="1545"/>
      <c r="J7080" s="1545"/>
      <c r="K7080" s="1545"/>
    </row>
    <row r="7081" spans="1:11" s="1358" customFormat="1" ht="22.5" customHeight="1">
      <c r="A7081" s="1407" t="s">
        <v>30237</v>
      </c>
      <c r="B7081" s="1407" t="s">
        <v>30256</v>
      </c>
      <c r="C7081" s="1408">
        <v>5000</v>
      </c>
      <c r="D7081" s="1408">
        <v>0</v>
      </c>
      <c r="E7081" s="1409">
        <v>3118362.21</v>
      </c>
      <c r="F7081" s="1434"/>
      <c r="G7081" s="1653"/>
      <c r="H7081" s="1434"/>
      <c r="I7081" s="1434"/>
      <c r="J7081" s="1434"/>
      <c r="K7081" s="1434"/>
    </row>
    <row r="7082" spans="1:11" s="1358" customFormat="1" ht="22.5" customHeight="1">
      <c r="A7082" s="1407" t="s">
        <v>30238</v>
      </c>
      <c r="B7082" s="1407" t="s">
        <v>22482</v>
      </c>
      <c r="C7082" s="1408">
        <v>24500</v>
      </c>
      <c r="D7082" s="1408">
        <v>0</v>
      </c>
      <c r="E7082" s="1409">
        <v>3142862.21</v>
      </c>
      <c r="F7082" s="1434"/>
      <c r="G7082" s="1653"/>
      <c r="H7082" s="1434"/>
      <c r="I7082" s="1434"/>
      <c r="J7082" s="1434"/>
      <c r="K7082" s="1434"/>
    </row>
    <row r="7083" spans="1:11" s="849" customFormat="1" ht="22.5" customHeight="1">
      <c r="A7083" s="1051" t="s">
        <v>30239</v>
      </c>
      <c r="B7083" s="1051" t="s">
        <v>27149</v>
      </c>
      <c r="C7083" s="1050">
        <v>0</v>
      </c>
      <c r="D7083" s="1050">
        <v>350</v>
      </c>
      <c r="E7083" s="1406">
        <v>0</v>
      </c>
      <c r="F7083" s="1545"/>
      <c r="G7083" s="1661"/>
      <c r="H7083" s="1545"/>
      <c r="I7083" s="1545"/>
      <c r="J7083" s="1545"/>
      <c r="K7083" s="1545"/>
    </row>
    <row r="7084" spans="1:11" s="849" customFormat="1" ht="22.5" customHeight="1">
      <c r="A7084" s="1051" t="s">
        <v>30269</v>
      </c>
      <c r="B7084" s="1051" t="s">
        <v>30287</v>
      </c>
      <c r="C7084" s="1050">
        <v>10000</v>
      </c>
      <c r="D7084" s="1050">
        <v>0</v>
      </c>
      <c r="E7084" s="1406">
        <v>3152512.21</v>
      </c>
      <c r="F7084" s="1545"/>
      <c r="G7084" s="1661"/>
      <c r="H7084" s="1545"/>
      <c r="I7084" s="1545"/>
      <c r="J7084" s="1545"/>
      <c r="K7084" s="1545"/>
    </row>
    <row r="7085" spans="1:11" s="1358" customFormat="1" ht="22.5" customHeight="1">
      <c r="A7085" s="1407" t="s">
        <v>30270</v>
      </c>
      <c r="B7085" s="1407" t="s">
        <v>30288</v>
      </c>
      <c r="C7085" s="1408">
        <v>15000</v>
      </c>
      <c r="D7085" s="1408">
        <v>0</v>
      </c>
      <c r="E7085" s="1409">
        <v>3167512.21</v>
      </c>
      <c r="F7085" s="1434"/>
      <c r="G7085" s="1653"/>
      <c r="H7085" s="1434"/>
      <c r="I7085" s="1434"/>
      <c r="J7085" s="1434"/>
      <c r="K7085" s="1434"/>
    </row>
    <row r="7086" spans="1:11" s="1358" customFormat="1" ht="22.5" customHeight="1">
      <c r="A7086" s="1407" t="s">
        <v>30271</v>
      </c>
      <c r="B7086" s="1407" t="s">
        <v>30289</v>
      </c>
      <c r="C7086" s="1408">
        <v>26000</v>
      </c>
      <c r="D7086" s="1408">
        <v>0</v>
      </c>
      <c r="E7086" s="1409">
        <v>3193512.21</v>
      </c>
      <c r="F7086" s="1434"/>
      <c r="G7086" s="1653"/>
      <c r="H7086" s="1434"/>
      <c r="I7086" s="1434"/>
      <c r="J7086" s="1434"/>
      <c r="K7086" s="1434"/>
    </row>
    <row r="7087" spans="1:11" s="1358" customFormat="1" ht="22.5" customHeight="1">
      <c r="A7087" s="1407" t="s">
        <v>30272</v>
      </c>
      <c r="B7087" s="1407" t="s">
        <v>30290</v>
      </c>
      <c r="C7087" s="1408">
        <v>5000</v>
      </c>
      <c r="D7087" s="1408">
        <v>0</v>
      </c>
      <c r="E7087" s="1409">
        <v>3198512.21</v>
      </c>
      <c r="F7087" s="1434"/>
      <c r="G7087" s="1653"/>
      <c r="H7087" s="1434"/>
      <c r="I7087" s="1434"/>
      <c r="J7087" s="1434"/>
      <c r="K7087" s="1434"/>
    </row>
    <row r="7088" spans="1:11" s="1358" customFormat="1" ht="22.5" customHeight="1">
      <c r="A7088" s="1407" t="s">
        <v>30273</v>
      </c>
      <c r="B7088" s="1407" t="s">
        <v>30291</v>
      </c>
      <c r="C7088" s="1408">
        <v>15000</v>
      </c>
      <c r="D7088" s="1408">
        <v>0</v>
      </c>
      <c r="E7088" s="1409">
        <v>3213512.21</v>
      </c>
      <c r="F7088" s="1434"/>
      <c r="G7088" s="1653"/>
      <c r="H7088" s="1434"/>
      <c r="I7088" s="1434"/>
      <c r="J7088" s="1434"/>
      <c r="K7088" s="1434"/>
    </row>
    <row r="7089" spans="1:11" s="1358" customFormat="1" ht="22.5" customHeight="1">
      <c r="A7089" s="1407" t="s">
        <v>30274</v>
      </c>
      <c r="B7089" s="1407" t="s">
        <v>30292</v>
      </c>
      <c r="C7089" s="1408">
        <v>26000</v>
      </c>
      <c r="D7089" s="1408">
        <v>0</v>
      </c>
      <c r="E7089" s="1409">
        <v>3239512.21</v>
      </c>
      <c r="F7089" s="1434"/>
      <c r="G7089" s="1653"/>
      <c r="H7089" s="1434"/>
      <c r="I7089" s="1434"/>
      <c r="J7089" s="1434"/>
      <c r="K7089" s="1434"/>
    </row>
    <row r="7090" spans="1:11" s="849" customFormat="1" ht="22.5" customHeight="1">
      <c r="A7090" s="1051" t="s">
        <v>30275</v>
      </c>
      <c r="B7090" s="1051" t="s">
        <v>30293</v>
      </c>
      <c r="C7090" s="1050">
        <v>0</v>
      </c>
      <c r="D7090" s="1050">
        <v>26.88</v>
      </c>
      <c r="E7090" s="1406">
        <v>3239485.33</v>
      </c>
      <c r="F7090" s="1545"/>
      <c r="G7090" s="1661"/>
      <c r="H7090" s="1545"/>
      <c r="I7090" s="1545"/>
      <c r="J7090" s="1545"/>
      <c r="K7090" s="1545"/>
    </row>
    <row r="7091" spans="1:11" s="849" customFormat="1" ht="22.5" customHeight="1">
      <c r="A7091" s="1051" t="s">
        <v>30275</v>
      </c>
      <c r="B7091" s="1051" t="s">
        <v>30294</v>
      </c>
      <c r="C7091" s="1050">
        <v>0</v>
      </c>
      <c r="D7091" s="1050">
        <v>26.88</v>
      </c>
      <c r="E7091" s="1406">
        <v>3239458.45</v>
      </c>
      <c r="F7091" s="1545"/>
      <c r="G7091" s="1661"/>
      <c r="H7091" s="1545"/>
      <c r="I7091" s="1545"/>
      <c r="J7091" s="1545"/>
      <c r="K7091" s="1545"/>
    </row>
    <row r="7092" spans="1:11" s="849" customFormat="1" ht="22.5" customHeight="1">
      <c r="A7092" s="1051" t="s">
        <v>30275</v>
      </c>
      <c r="B7092" s="1051" t="s">
        <v>30295</v>
      </c>
      <c r="C7092" s="1050">
        <v>0</v>
      </c>
      <c r="D7092" s="1050">
        <v>26.88</v>
      </c>
      <c r="E7092" s="1406">
        <v>3239431.57</v>
      </c>
      <c r="F7092" s="1545"/>
      <c r="G7092" s="1661"/>
      <c r="H7092" s="1545"/>
      <c r="I7092" s="1545"/>
      <c r="J7092" s="1545"/>
      <c r="K7092" s="1545"/>
    </row>
    <row r="7093" spans="1:11" s="849" customFormat="1" ht="22.5" customHeight="1">
      <c r="A7093" s="1051" t="s">
        <v>30275</v>
      </c>
      <c r="B7093" s="1051" t="s">
        <v>30296</v>
      </c>
      <c r="C7093" s="1050">
        <v>0</v>
      </c>
      <c r="D7093" s="1050">
        <v>26.88</v>
      </c>
      <c r="E7093" s="1406">
        <v>3239404.69</v>
      </c>
      <c r="F7093" s="1545"/>
      <c r="G7093" s="1661"/>
      <c r="H7093" s="1545"/>
      <c r="I7093" s="1545"/>
      <c r="J7093" s="1545"/>
      <c r="K7093" s="1545"/>
    </row>
    <row r="7094" spans="1:11" s="849" customFormat="1" ht="22.5" customHeight="1">
      <c r="A7094" s="1051" t="s">
        <v>30275</v>
      </c>
      <c r="B7094" s="1051" t="s">
        <v>30297</v>
      </c>
      <c r="C7094" s="1050">
        <v>0</v>
      </c>
      <c r="D7094" s="1050">
        <v>26.88</v>
      </c>
      <c r="E7094" s="1406">
        <v>3239377.81</v>
      </c>
      <c r="F7094" s="1545"/>
      <c r="G7094" s="1661"/>
      <c r="H7094" s="1545"/>
      <c r="I7094" s="1545"/>
      <c r="J7094" s="1545"/>
      <c r="K7094" s="1545"/>
    </row>
    <row r="7095" spans="1:11" s="849" customFormat="1" ht="22.5" customHeight="1">
      <c r="A7095" s="1051" t="s">
        <v>30275</v>
      </c>
      <c r="B7095" s="1051" t="s">
        <v>29634</v>
      </c>
      <c r="C7095" s="1050">
        <v>0</v>
      </c>
      <c r="D7095" s="1050">
        <v>26.88</v>
      </c>
      <c r="E7095" s="1406">
        <v>3239350.93</v>
      </c>
      <c r="F7095" s="1545"/>
      <c r="G7095" s="1661"/>
      <c r="H7095" s="1545"/>
      <c r="I7095" s="1545"/>
      <c r="J7095" s="1545"/>
      <c r="K7095" s="1545"/>
    </row>
    <row r="7096" spans="1:11" s="849" customFormat="1" ht="22.5" customHeight="1">
      <c r="A7096" s="1051" t="s">
        <v>30275</v>
      </c>
      <c r="B7096" s="1051" t="s">
        <v>30298</v>
      </c>
      <c r="C7096" s="1050">
        <v>0</v>
      </c>
      <c r="D7096" s="1050">
        <v>26.88</v>
      </c>
      <c r="E7096" s="1406">
        <v>3239324.05</v>
      </c>
      <c r="F7096" s="1545"/>
      <c r="G7096" s="1661"/>
      <c r="H7096" s="1545"/>
      <c r="I7096" s="1545"/>
      <c r="J7096" s="1545"/>
      <c r="K7096" s="1545"/>
    </row>
    <row r="7097" spans="1:11" s="849" customFormat="1" ht="22.5" customHeight="1">
      <c r="A7097" s="1051" t="s">
        <v>30275</v>
      </c>
      <c r="B7097" s="1051" t="s">
        <v>30299</v>
      </c>
      <c r="C7097" s="1050">
        <v>0</v>
      </c>
      <c r="D7097" s="1050">
        <v>26.88</v>
      </c>
      <c r="E7097" s="1406">
        <v>3239297.17</v>
      </c>
      <c r="F7097" s="1545"/>
      <c r="G7097" s="1661"/>
      <c r="H7097" s="1545"/>
      <c r="I7097" s="1545"/>
      <c r="J7097" s="1545"/>
      <c r="K7097" s="1545"/>
    </row>
    <row r="7098" spans="1:11" s="849" customFormat="1" ht="22.5" customHeight="1">
      <c r="A7098" s="1051" t="s">
        <v>30275</v>
      </c>
      <c r="B7098" s="1051" t="s">
        <v>30300</v>
      </c>
      <c r="C7098" s="1050">
        <v>0</v>
      </c>
      <c r="D7098" s="1050">
        <v>26.88</v>
      </c>
      <c r="E7098" s="1406">
        <v>3239270.29</v>
      </c>
      <c r="F7098" s="1545"/>
      <c r="G7098" s="1661"/>
      <c r="H7098" s="1545"/>
      <c r="I7098" s="1545"/>
      <c r="J7098" s="1545"/>
      <c r="K7098" s="1545"/>
    </row>
    <row r="7099" spans="1:11" s="849" customFormat="1" ht="22.5" customHeight="1">
      <c r="A7099" s="1051" t="s">
        <v>30275</v>
      </c>
      <c r="B7099" s="1051" t="s">
        <v>30301</v>
      </c>
      <c r="C7099" s="1050">
        <v>0</v>
      </c>
      <c r="D7099" s="1050">
        <v>26.88</v>
      </c>
      <c r="E7099" s="1406">
        <v>3239243.41</v>
      </c>
      <c r="F7099" s="1545"/>
      <c r="G7099" s="1661"/>
      <c r="H7099" s="1545"/>
      <c r="I7099" s="1545"/>
      <c r="J7099" s="1545"/>
      <c r="K7099" s="1545"/>
    </row>
    <row r="7100" spans="1:11" s="849" customFormat="1" ht="22.5" customHeight="1">
      <c r="A7100" s="1051" t="s">
        <v>30275</v>
      </c>
      <c r="B7100" s="1051" t="s">
        <v>30302</v>
      </c>
      <c r="C7100" s="1050">
        <v>0</v>
      </c>
      <c r="D7100" s="1050">
        <v>26.88</v>
      </c>
      <c r="E7100" s="1406">
        <v>3239216.53</v>
      </c>
      <c r="F7100" s="1545"/>
      <c r="G7100" s="1661"/>
      <c r="H7100" s="1545"/>
      <c r="I7100" s="1545"/>
      <c r="J7100" s="1545"/>
      <c r="K7100" s="1545"/>
    </row>
    <row r="7101" spans="1:11" s="849" customFormat="1" ht="22.5" customHeight="1">
      <c r="A7101" s="1051" t="s">
        <v>30276</v>
      </c>
      <c r="B7101" s="1051" t="s">
        <v>30303</v>
      </c>
      <c r="C7101" s="1050">
        <v>0</v>
      </c>
      <c r="D7101" s="1050">
        <v>26.88</v>
      </c>
      <c r="E7101" s="1406">
        <v>3239189.65</v>
      </c>
      <c r="F7101" s="1545"/>
      <c r="G7101" s="1661"/>
      <c r="H7101" s="1545"/>
      <c r="I7101" s="1545"/>
      <c r="J7101" s="1545"/>
      <c r="K7101" s="1545"/>
    </row>
    <row r="7102" spans="1:11" s="849" customFormat="1" ht="22.5" customHeight="1">
      <c r="A7102" s="1051" t="s">
        <v>30275</v>
      </c>
      <c r="B7102" s="1051" t="s">
        <v>29632</v>
      </c>
      <c r="C7102" s="1050">
        <v>0</v>
      </c>
      <c r="D7102" s="1050">
        <v>53.75</v>
      </c>
      <c r="E7102" s="1406">
        <v>3239135.9</v>
      </c>
      <c r="F7102" s="1545"/>
      <c r="G7102" s="1661"/>
      <c r="H7102" s="1545"/>
      <c r="I7102" s="1545"/>
      <c r="J7102" s="1545"/>
      <c r="K7102" s="1545"/>
    </row>
    <row r="7103" spans="1:11" s="849" customFormat="1" ht="22.5" customHeight="1">
      <c r="A7103" s="1051" t="s">
        <v>30275</v>
      </c>
      <c r="B7103" s="1051" t="s">
        <v>30304</v>
      </c>
      <c r="C7103" s="1050">
        <v>0</v>
      </c>
      <c r="D7103" s="1050">
        <v>53.75</v>
      </c>
      <c r="E7103" s="1406">
        <v>3239082.15</v>
      </c>
      <c r="F7103" s="1545"/>
      <c r="G7103" s="1661"/>
      <c r="H7103" s="1545"/>
      <c r="I7103" s="1545"/>
      <c r="J7103" s="1545"/>
      <c r="K7103" s="1545"/>
    </row>
    <row r="7104" spans="1:11" s="849" customFormat="1" ht="22.5" customHeight="1">
      <c r="A7104" s="1051" t="s">
        <v>30275</v>
      </c>
      <c r="B7104" s="1051" t="s">
        <v>29633</v>
      </c>
      <c r="C7104" s="1050">
        <v>0</v>
      </c>
      <c r="D7104" s="1050">
        <v>53.75</v>
      </c>
      <c r="E7104" s="1406">
        <v>3239028.4</v>
      </c>
      <c r="F7104" s="1545"/>
      <c r="G7104" s="1661"/>
      <c r="H7104" s="1545"/>
      <c r="I7104" s="1545"/>
      <c r="J7104" s="1545"/>
      <c r="K7104" s="1545"/>
    </row>
    <row r="7105" spans="1:11" s="849" customFormat="1" ht="22.5" customHeight="1">
      <c r="A7105" s="1051" t="s">
        <v>30275</v>
      </c>
      <c r="B7105" s="1051" t="s">
        <v>30305</v>
      </c>
      <c r="C7105" s="1050">
        <v>0</v>
      </c>
      <c r="D7105" s="1050">
        <v>2500</v>
      </c>
      <c r="E7105" s="1406">
        <v>3236528.4</v>
      </c>
      <c r="F7105" s="1545"/>
      <c r="G7105" s="1661"/>
      <c r="H7105" s="1545"/>
      <c r="I7105" s="1545"/>
      <c r="J7105" s="1545"/>
      <c r="K7105" s="1545"/>
    </row>
    <row r="7106" spans="1:11" s="849" customFormat="1" ht="22.5" customHeight="1">
      <c r="A7106" s="1051" t="s">
        <v>30275</v>
      </c>
      <c r="B7106" s="1051" t="s">
        <v>30306</v>
      </c>
      <c r="C7106" s="1050">
        <v>0</v>
      </c>
      <c r="D7106" s="1050">
        <v>10000</v>
      </c>
      <c r="E7106" s="1406">
        <v>3226528.4</v>
      </c>
      <c r="F7106" s="1545"/>
      <c r="G7106" s="1661"/>
      <c r="H7106" s="1545"/>
      <c r="I7106" s="1545"/>
      <c r="J7106" s="1545"/>
      <c r="K7106" s="1545"/>
    </row>
    <row r="7107" spans="1:11" s="849" customFormat="1" ht="22.5" customHeight="1">
      <c r="A7107" s="1051" t="s">
        <v>30275</v>
      </c>
      <c r="B7107" s="1051" t="s">
        <v>30307</v>
      </c>
      <c r="C7107" s="1050">
        <v>0</v>
      </c>
      <c r="D7107" s="1050">
        <v>10000</v>
      </c>
      <c r="E7107" s="1406">
        <v>3216528.4</v>
      </c>
      <c r="F7107" s="1545"/>
      <c r="G7107" s="1661"/>
      <c r="H7107" s="1545"/>
      <c r="I7107" s="1545"/>
      <c r="J7107" s="1545"/>
      <c r="K7107" s="1545"/>
    </row>
    <row r="7108" spans="1:11" s="849" customFormat="1" ht="22.5" customHeight="1">
      <c r="A7108" s="1051" t="s">
        <v>30275</v>
      </c>
      <c r="B7108" s="1051" t="s">
        <v>30308</v>
      </c>
      <c r="C7108" s="1050">
        <v>0</v>
      </c>
      <c r="D7108" s="1050">
        <v>10000</v>
      </c>
      <c r="E7108" s="1406">
        <v>3206528.4</v>
      </c>
      <c r="F7108" s="1545"/>
      <c r="G7108" s="1661"/>
      <c r="H7108" s="1545"/>
      <c r="I7108" s="1545"/>
      <c r="J7108" s="1545"/>
      <c r="K7108" s="1545"/>
    </row>
    <row r="7109" spans="1:11" s="849" customFormat="1" ht="22.5" customHeight="1">
      <c r="A7109" s="1051" t="s">
        <v>30275</v>
      </c>
      <c r="B7109" s="1051" t="s">
        <v>30309</v>
      </c>
      <c r="C7109" s="1050">
        <v>0</v>
      </c>
      <c r="D7109" s="1050">
        <v>15000</v>
      </c>
      <c r="E7109" s="1406">
        <v>3191528.4</v>
      </c>
      <c r="F7109" s="1545"/>
      <c r="G7109" s="1661"/>
      <c r="H7109" s="1545"/>
      <c r="I7109" s="1545"/>
      <c r="J7109" s="1545"/>
      <c r="K7109" s="1545"/>
    </row>
    <row r="7110" spans="1:11" s="849" customFormat="1" ht="22.5" customHeight="1">
      <c r="A7110" s="1051" t="s">
        <v>30275</v>
      </c>
      <c r="B7110" s="1051" t="s">
        <v>30310</v>
      </c>
      <c r="C7110" s="1050">
        <v>0</v>
      </c>
      <c r="D7110" s="1050">
        <v>15000</v>
      </c>
      <c r="E7110" s="1406">
        <v>3176528.4</v>
      </c>
      <c r="F7110" s="1545"/>
      <c r="G7110" s="1661"/>
      <c r="H7110" s="1545"/>
      <c r="I7110" s="1545"/>
      <c r="J7110" s="1545"/>
      <c r="K7110" s="1545"/>
    </row>
    <row r="7111" spans="1:11" s="849" customFormat="1" ht="22.5" customHeight="1">
      <c r="A7111" s="1051" t="s">
        <v>30275</v>
      </c>
      <c r="B7111" s="1051" t="s">
        <v>30311</v>
      </c>
      <c r="C7111" s="1050">
        <v>0</v>
      </c>
      <c r="D7111" s="1050">
        <v>15000</v>
      </c>
      <c r="E7111" s="1406">
        <v>3161528.4</v>
      </c>
      <c r="F7111" s="1545"/>
      <c r="G7111" s="1661"/>
      <c r="H7111" s="1545"/>
      <c r="I7111" s="1545"/>
      <c r="J7111" s="1545"/>
      <c r="K7111" s="1545"/>
    </row>
    <row r="7112" spans="1:11" s="849" customFormat="1" ht="22.5" customHeight="1">
      <c r="A7112" s="1051" t="s">
        <v>30275</v>
      </c>
      <c r="B7112" s="1051" t="s">
        <v>30312</v>
      </c>
      <c r="C7112" s="1050">
        <v>0</v>
      </c>
      <c r="D7112" s="1050">
        <v>15000</v>
      </c>
      <c r="E7112" s="1406">
        <v>3146528.4</v>
      </c>
      <c r="F7112" s="1545"/>
      <c r="G7112" s="1661"/>
      <c r="H7112" s="1545"/>
      <c r="I7112" s="1545"/>
      <c r="J7112" s="1545"/>
      <c r="K7112" s="1545"/>
    </row>
    <row r="7113" spans="1:11" s="849" customFormat="1" ht="22.5" customHeight="1">
      <c r="A7113" s="1051" t="s">
        <v>30275</v>
      </c>
      <c r="B7113" s="1051" t="s">
        <v>29649</v>
      </c>
      <c r="C7113" s="1050">
        <v>0</v>
      </c>
      <c r="D7113" s="1050">
        <v>18753.330000000002</v>
      </c>
      <c r="E7113" s="1406">
        <v>3127775.07</v>
      </c>
      <c r="F7113" s="1545"/>
      <c r="G7113" s="1661"/>
      <c r="H7113" s="1545"/>
      <c r="I7113" s="1545"/>
      <c r="J7113" s="1545"/>
      <c r="K7113" s="1545"/>
    </row>
    <row r="7114" spans="1:11" s="849" customFormat="1" ht="22.5" customHeight="1">
      <c r="A7114" s="1051" t="s">
        <v>30275</v>
      </c>
      <c r="B7114" s="1051" t="s">
        <v>30313</v>
      </c>
      <c r="C7114" s="1050">
        <v>0</v>
      </c>
      <c r="D7114" s="1050">
        <v>30000</v>
      </c>
      <c r="E7114" s="1406">
        <v>3097775.07</v>
      </c>
      <c r="F7114" s="1545"/>
      <c r="G7114" s="1661"/>
      <c r="H7114" s="1545"/>
      <c r="I7114" s="1545"/>
      <c r="J7114" s="1545"/>
      <c r="K7114" s="1545"/>
    </row>
    <row r="7115" spans="1:11" s="849" customFormat="1" ht="22.5" customHeight="1">
      <c r="A7115" s="1051" t="s">
        <v>30275</v>
      </c>
      <c r="B7115" s="1051" t="s">
        <v>30314</v>
      </c>
      <c r="C7115" s="1050">
        <v>0</v>
      </c>
      <c r="D7115" s="1050">
        <v>30000</v>
      </c>
      <c r="E7115" s="1406">
        <v>3067775.07</v>
      </c>
      <c r="F7115" s="1545"/>
      <c r="G7115" s="1661"/>
      <c r="H7115" s="1545"/>
      <c r="I7115" s="1545"/>
      <c r="J7115" s="1545"/>
      <c r="K7115" s="1545"/>
    </row>
    <row r="7116" spans="1:11" s="849" customFormat="1" ht="22.5" customHeight="1">
      <c r="A7116" s="1051" t="s">
        <v>30275</v>
      </c>
      <c r="B7116" s="1051" t="s">
        <v>29655</v>
      </c>
      <c r="C7116" s="1050">
        <v>0</v>
      </c>
      <c r="D7116" s="1050">
        <v>31000</v>
      </c>
      <c r="E7116" s="1406">
        <v>3036775.07</v>
      </c>
      <c r="F7116" s="1545"/>
      <c r="G7116" s="1661"/>
      <c r="H7116" s="1545"/>
      <c r="I7116" s="1545"/>
      <c r="J7116" s="1545"/>
      <c r="K7116" s="1545"/>
    </row>
    <row r="7117" spans="1:11" s="849" customFormat="1" ht="22.5" customHeight="1">
      <c r="A7117" s="1051" t="s">
        <v>30277</v>
      </c>
      <c r="B7117" s="1051" t="s">
        <v>30315</v>
      </c>
      <c r="C7117" s="1050">
        <v>0</v>
      </c>
      <c r="D7117" s="1050">
        <v>36800</v>
      </c>
      <c r="E7117" s="1406">
        <v>2999975.07</v>
      </c>
      <c r="F7117" s="1545"/>
      <c r="G7117" s="1661"/>
      <c r="H7117" s="1545"/>
      <c r="I7117" s="1545"/>
      <c r="J7117" s="1545"/>
      <c r="K7117" s="1545"/>
    </row>
    <row r="7118" spans="1:11" s="849" customFormat="1" ht="22.5" customHeight="1">
      <c r="A7118" s="1051" t="s">
        <v>30275</v>
      </c>
      <c r="B7118" s="1051" t="s">
        <v>30316</v>
      </c>
      <c r="C7118" s="1050">
        <v>0</v>
      </c>
      <c r="D7118" s="1050">
        <v>40000</v>
      </c>
      <c r="E7118" s="1406">
        <v>2959975.07</v>
      </c>
      <c r="F7118" s="1545"/>
      <c r="G7118" s="1661"/>
      <c r="H7118" s="1545"/>
      <c r="I7118" s="1545"/>
      <c r="J7118" s="1545"/>
      <c r="K7118" s="1545"/>
    </row>
    <row r="7119" spans="1:11" s="849" customFormat="1" ht="22.5" customHeight="1">
      <c r="A7119" s="1051" t="s">
        <v>30275</v>
      </c>
      <c r="B7119" s="1051" t="s">
        <v>30317</v>
      </c>
      <c r="C7119" s="1050">
        <v>0</v>
      </c>
      <c r="D7119" s="1050">
        <v>40000</v>
      </c>
      <c r="E7119" s="1406">
        <v>2919975.07</v>
      </c>
      <c r="F7119" s="1545"/>
      <c r="G7119" s="1661"/>
      <c r="H7119" s="1545"/>
      <c r="I7119" s="1545"/>
      <c r="J7119" s="1545"/>
      <c r="K7119" s="1545"/>
    </row>
    <row r="7120" spans="1:11" s="849" customFormat="1" ht="22.5" customHeight="1">
      <c r="A7120" s="1051" t="s">
        <v>30276</v>
      </c>
      <c r="B7120" s="1051" t="s">
        <v>30318</v>
      </c>
      <c r="C7120" s="1050">
        <v>0</v>
      </c>
      <c r="D7120" s="1050">
        <v>40000</v>
      </c>
      <c r="E7120" s="1406">
        <v>2879975.07</v>
      </c>
      <c r="F7120" s="1545"/>
      <c r="G7120" s="1661"/>
      <c r="H7120" s="1545"/>
      <c r="I7120" s="1545"/>
      <c r="J7120" s="1545"/>
      <c r="K7120" s="1545"/>
    </row>
    <row r="7121" spans="1:11" s="849" customFormat="1" ht="22.5" customHeight="1">
      <c r="A7121" s="1051" t="s">
        <v>30275</v>
      </c>
      <c r="B7121" s="1051" t="s">
        <v>29658</v>
      </c>
      <c r="C7121" s="1050">
        <v>0</v>
      </c>
      <c r="D7121" s="1050">
        <v>70000</v>
      </c>
      <c r="E7121" s="1406">
        <v>2809975.07</v>
      </c>
      <c r="F7121" s="1545"/>
      <c r="G7121" s="1661"/>
      <c r="H7121" s="1545"/>
      <c r="I7121" s="1545"/>
      <c r="J7121" s="1545"/>
      <c r="K7121" s="1545"/>
    </row>
    <row r="7122" spans="1:11" s="849" customFormat="1" ht="22.5" customHeight="1">
      <c r="A7122" s="1051" t="s">
        <v>30275</v>
      </c>
      <c r="B7122" s="1051" t="s">
        <v>29659</v>
      </c>
      <c r="C7122" s="1050">
        <v>0</v>
      </c>
      <c r="D7122" s="1050">
        <v>75793.33</v>
      </c>
      <c r="E7122" s="1406">
        <v>2734181.74</v>
      </c>
      <c r="F7122" s="1545"/>
      <c r="G7122" s="1661"/>
      <c r="H7122" s="1545"/>
      <c r="I7122" s="1545"/>
      <c r="J7122" s="1545"/>
      <c r="K7122" s="1545"/>
    </row>
    <row r="7123" spans="1:11" s="849" customFormat="1" ht="22.5" customHeight="1">
      <c r="A7123" s="1051" t="s">
        <v>30275</v>
      </c>
      <c r="B7123" s="1051" t="s">
        <v>29662</v>
      </c>
      <c r="C7123" s="1050">
        <v>0</v>
      </c>
      <c r="D7123" s="1050">
        <v>105793.33</v>
      </c>
      <c r="E7123" s="1406">
        <v>2628388.41</v>
      </c>
      <c r="F7123" s="1545"/>
      <c r="G7123" s="1661"/>
      <c r="H7123" s="1545"/>
      <c r="I7123" s="1545"/>
      <c r="J7123" s="1545"/>
      <c r="K7123" s="1545"/>
    </row>
    <row r="7124" spans="1:11" s="849" customFormat="1" ht="22.5" customHeight="1">
      <c r="A7124" s="1051" t="s">
        <v>30275</v>
      </c>
      <c r="B7124" s="1051" t="s">
        <v>30319</v>
      </c>
      <c r="C7124" s="1050">
        <v>0</v>
      </c>
      <c r="D7124" s="1050">
        <v>150000</v>
      </c>
      <c r="E7124" s="1406">
        <v>2478388.41</v>
      </c>
      <c r="F7124" s="1545"/>
      <c r="G7124" s="1661"/>
      <c r="H7124" s="1545"/>
      <c r="I7124" s="1545"/>
      <c r="J7124" s="1545"/>
      <c r="K7124" s="1545"/>
    </row>
    <row r="7125" spans="1:11" s="849" customFormat="1" ht="22.5" customHeight="1">
      <c r="A7125" s="1051" t="s">
        <v>30275</v>
      </c>
      <c r="B7125" s="1051" t="s">
        <v>30320</v>
      </c>
      <c r="C7125" s="1050">
        <v>0</v>
      </c>
      <c r="D7125" s="1050">
        <v>169660</v>
      </c>
      <c r="E7125" s="1406">
        <v>2308728.41</v>
      </c>
      <c r="F7125" s="1545"/>
      <c r="G7125" s="1661"/>
      <c r="H7125" s="1545"/>
      <c r="I7125" s="1545"/>
      <c r="J7125" s="1545"/>
      <c r="K7125" s="1545"/>
    </row>
    <row r="7126" spans="1:11" s="1358" customFormat="1" ht="22.5" customHeight="1">
      <c r="A7126" s="1407" t="s">
        <v>30278</v>
      </c>
      <c r="B7126" s="1407" t="s">
        <v>30321</v>
      </c>
      <c r="C7126" s="1408">
        <v>24500</v>
      </c>
      <c r="D7126" s="1408">
        <v>0</v>
      </c>
      <c r="E7126" s="1409">
        <v>2333228.41</v>
      </c>
      <c r="F7126" s="1434"/>
      <c r="G7126" s="1653"/>
      <c r="H7126" s="1434"/>
      <c r="I7126" s="1434"/>
      <c r="J7126" s="1434"/>
      <c r="K7126" s="1434"/>
    </row>
    <row r="7127" spans="1:11" s="1358" customFormat="1" ht="22.5" customHeight="1">
      <c r="A7127" s="1407" t="s">
        <v>30279</v>
      </c>
      <c r="B7127" s="1407" t="s">
        <v>30322</v>
      </c>
      <c r="C7127" s="1408">
        <v>25000</v>
      </c>
      <c r="D7127" s="1408">
        <v>0</v>
      </c>
      <c r="E7127" s="1409">
        <v>2358228.41</v>
      </c>
      <c r="F7127" s="1434"/>
      <c r="G7127" s="1653"/>
      <c r="H7127" s="1434"/>
      <c r="I7127" s="1434"/>
      <c r="J7127" s="1434"/>
      <c r="K7127" s="1434"/>
    </row>
    <row r="7128" spans="1:11" s="1358" customFormat="1" ht="22.5" customHeight="1">
      <c r="A7128" s="1407" t="s">
        <v>30280</v>
      </c>
      <c r="B7128" s="1407" t="s">
        <v>30323</v>
      </c>
      <c r="C7128" s="1408">
        <v>26000</v>
      </c>
      <c r="D7128" s="1408">
        <v>0</v>
      </c>
      <c r="E7128" s="1409">
        <v>2384228.41</v>
      </c>
      <c r="F7128" s="1434"/>
      <c r="G7128" s="1653"/>
      <c r="H7128" s="1434"/>
      <c r="I7128" s="1434"/>
      <c r="J7128" s="1434"/>
      <c r="K7128" s="1434"/>
    </row>
    <row r="7129" spans="1:11" s="1358" customFormat="1" ht="22.5" customHeight="1">
      <c r="A7129" s="1407" t="s">
        <v>30281</v>
      </c>
      <c r="B7129" s="1407" t="s">
        <v>30324</v>
      </c>
      <c r="C7129" s="1408">
        <v>49000</v>
      </c>
      <c r="D7129" s="1408">
        <v>0</v>
      </c>
      <c r="E7129" s="1409">
        <v>2433228.41</v>
      </c>
      <c r="F7129" s="1434"/>
      <c r="G7129" s="1653"/>
      <c r="H7129" s="1434"/>
      <c r="I7129" s="1434"/>
      <c r="J7129" s="1434"/>
      <c r="K7129" s="1434"/>
    </row>
    <row r="7130" spans="1:11" s="1358" customFormat="1" ht="22.5" customHeight="1">
      <c r="A7130" s="1407" t="s">
        <v>30282</v>
      </c>
      <c r="B7130" s="1407" t="s">
        <v>30325</v>
      </c>
      <c r="C7130" s="1408">
        <v>21000</v>
      </c>
      <c r="D7130" s="1408">
        <v>0</v>
      </c>
      <c r="E7130" s="1409">
        <v>2454228.41</v>
      </c>
      <c r="F7130" s="1434"/>
      <c r="G7130" s="1653"/>
      <c r="H7130" s="1434"/>
      <c r="I7130" s="1434"/>
      <c r="J7130" s="1434"/>
      <c r="K7130" s="1434"/>
    </row>
    <row r="7131" spans="1:11" s="1358" customFormat="1" ht="22.5" customHeight="1">
      <c r="A7131" s="1407" t="s">
        <v>30283</v>
      </c>
      <c r="B7131" s="1407" t="s">
        <v>30326</v>
      </c>
      <c r="C7131" s="1408">
        <v>30000</v>
      </c>
      <c r="D7131" s="1408">
        <v>0</v>
      </c>
      <c r="E7131" s="1409">
        <v>2484228.41</v>
      </c>
      <c r="F7131" s="1434"/>
      <c r="G7131" s="1653"/>
      <c r="H7131" s="1434"/>
      <c r="I7131" s="1434"/>
      <c r="J7131" s="1434"/>
      <c r="K7131" s="1434"/>
    </row>
    <row r="7132" spans="1:11" s="1358" customFormat="1" ht="22.5" customHeight="1">
      <c r="A7132" s="1407" t="s">
        <v>30284</v>
      </c>
      <c r="B7132" s="1407" t="s">
        <v>30327</v>
      </c>
      <c r="C7132" s="1408">
        <v>17000</v>
      </c>
      <c r="D7132" s="1408">
        <v>0</v>
      </c>
      <c r="E7132" s="1409">
        <v>2501228.41</v>
      </c>
      <c r="F7132" s="1434"/>
      <c r="G7132" s="1653"/>
      <c r="H7132" s="1434"/>
      <c r="I7132" s="1434"/>
      <c r="J7132" s="1434"/>
      <c r="K7132" s="1434"/>
    </row>
    <row r="7133" spans="1:11" s="1358" customFormat="1" ht="22.5" customHeight="1">
      <c r="A7133" s="1407" t="s">
        <v>30285</v>
      </c>
      <c r="B7133" s="1407" t="s">
        <v>30328</v>
      </c>
      <c r="C7133" s="1408">
        <v>42000</v>
      </c>
      <c r="D7133" s="1408">
        <v>0</v>
      </c>
      <c r="E7133" s="1409">
        <v>2543228.41</v>
      </c>
      <c r="F7133" s="1434"/>
      <c r="G7133" s="1653"/>
      <c r="H7133" s="1434"/>
      <c r="I7133" s="1434"/>
      <c r="J7133" s="1434"/>
      <c r="K7133" s="1434"/>
    </row>
    <row r="7134" spans="1:11" s="849" customFormat="1" ht="22.5" customHeight="1">
      <c r="A7134" s="1051" t="s">
        <v>30286</v>
      </c>
      <c r="B7134" s="1051" t="s">
        <v>8478</v>
      </c>
      <c r="C7134" s="1050">
        <v>0</v>
      </c>
      <c r="D7134" s="1050">
        <v>2917.86</v>
      </c>
      <c r="E7134" s="1406">
        <v>2540310.5499999998</v>
      </c>
      <c r="F7134" s="1545"/>
      <c r="G7134" s="1661"/>
      <c r="H7134" s="1545"/>
      <c r="I7134" s="1545"/>
      <c r="J7134" s="1545"/>
      <c r="K7134" s="1545"/>
    </row>
    <row r="7135" spans="1:11" s="849" customFormat="1" ht="22.5" customHeight="1">
      <c r="A7135" s="1051" t="s">
        <v>30342</v>
      </c>
      <c r="B7135" s="1051" t="s">
        <v>27149</v>
      </c>
      <c r="C7135" s="1050">
        <v>0</v>
      </c>
      <c r="D7135" s="1050">
        <v>650</v>
      </c>
      <c r="E7135" s="1406">
        <v>2539660.5499999998</v>
      </c>
      <c r="F7135" s="1544"/>
      <c r="G7135" s="1659"/>
      <c r="H7135" s="1544"/>
      <c r="I7135" s="1545"/>
      <c r="J7135" s="1545"/>
      <c r="K7135" s="1545"/>
    </row>
    <row r="7136" spans="1:11" s="1358" customFormat="1" ht="22.5" customHeight="1">
      <c r="A7136" s="1407" t="s">
        <v>30343</v>
      </c>
      <c r="B7136" s="1407" t="s">
        <v>30358</v>
      </c>
      <c r="C7136" s="1408">
        <v>18000</v>
      </c>
      <c r="D7136" s="1408">
        <v>0</v>
      </c>
      <c r="E7136" s="1409">
        <v>2557660.5499999998</v>
      </c>
      <c r="F7136" s="1541"/>
      <c r="G7136" s="1657"/>
      <c r="H7136" s="1541"/>
      <c r="I7136" s="1434"/>
      <c r="J7136" s="1434"/>
      <c r="K7136" s="1434"/>
    </row>
    <row r="7137" spans="1:11" s="1358" customFormat="1" ht="22.5" customHeight="1">
      <c r="A7137" s="1407" t="s">
        <v>30344</v>
      </c>
      <c r="B7137" s="1407" t="s">
        <v>30359</v>
      </c>
      <c r="C7137" s="1408">
        <v>19000</v>
      </c>
      <c r="D7137" s="1408">
        <v>0</v>
      </c>
      <c r="E7137" s="1409">
        <v>2576660.5499999998</v>
      </c>
      <c r="F7137" s="1541"/>
      <c r="G7137" s="1657"/>
      <c r="H7137" s="1541"/>
      <c r="I7137" s="1434"/>
      <c r="J7137" s="1434"/>
      <c r="K7137" s="1434"/>
    </row>
    <row r="7138" spans="1:11" s="1358" customFormat="1" ht="22.5" customHeight="1">
      <c r="A7138" s="1407" t="s">
        <v>30345</v>
      </c>
      <c r="B7138" s="1407" t="s">
        <v>30360</v>
      </c>
      <c r="C7138" s="1408">
        <v>4000</v>
      </c>
      <c r="D7138" s="1408">
        <v>0</v>
      </c>
      <c r="E7138" s="1409">
        <v>2580660.5499999998</v>
      </c>
      <c r="F7138" s="1541"/>
      <c r="G7138" s="1657"/>
      <c r="H7138" s="1541"/>
      <c r="I7138" s="1434"/>
      <c r="J7138" s="1434"/>
      <c r="K7138" s="1434"/>
    </row>
    <row r="7139" spans="1:11" s="1358" customFormat="1" ht="22.5" customHeight="1">
      <c r="A7139" s="1407" t="s">
        <v>30346</v>
      </c>
      <c r="B7139" s="1407" t="s">
        <v>30361</v>
      </c>
      <c r="C7139" s="1408">
        <v>10000</v>
      </c>
      <c r="D7139" s="1408">
        <v>0</v>
      </c>
      <c r="E7139" s="1409">
        <v>2590660.5499999998</v>
      </c>
      <c r="F7139" s="1541"/>
      <c r="G7139" s="1657"/>
      <c r="H7139" s="1541"/>
      <c r="I7139" s="1434"/>
      <c r="J7139" s="1434"/>
      <c r="K7139" s="1434"/>
    </row>
    <row r="7140" spans="1:11" s="1358" customFormat="1" ht="22.5" customHeight="1">
      <c r="A7140" s="1407" t="s">
        <v>30347</v>
      </c>
      <c r="B7140" s="1407" t="s">
        <v>30362</v>
      </c>
      <c r="C7140" s="1408">
        <v>20000</v>
      </c>
      <c r="D7140" s="1408">
        <v>0</v>
      </c>
      <c r="E7140" s="1409">
        <v>2610660.5499999998</v>
      </c>
      <c r="F7140" s="1541"/>
      <c r="G7140" s="1657"/>
      <c r="H7140" s="1541"/>
      <c r="I7140" s="1434"/>
      <c r="J7140" s="1434"/>
      <c r="K7140" s="1434"/>
    </row>
    <row r="7141" spans="1:11" s="1358" customFormat="1" ht="22.5" customHeight="1">
      <c r="A7141" s="1407" t="s">
        <v>30348</v>
      </c>
      <c r="B7141" s="1407" t="s">
        <v>30363</v>
      </c>
      <c r="C7141" s="1408">
        <v>20000</v>
      </c>
      <c r="D7141" s="1408">
        <v>0</v>
      </c>
      <c r="E7141" s="1409">
        <v>2630660.5499999998</v>
      </c>
      <c r="F7141" s="1541"/>
      <c r="G7141" s="1657"/>
      <c r="H7141" s="1541"/>
      <c r="I7141" s="1434"/>
      <c r="J7141" s="1434"/>
      <c r="K7141" s="1434"/>
    </row>
    <row r="7142" spans="1:11" s="1358" customFormat="1" ht="22.5" customHeight="1">
      <c r="A7142" s="1407" t="s">
        <v>30349</v>
      </c>
      <c r="B7142" s="1407" t="s">
        <v>11458</v>
      </c>
      <c r="C7142" s="1408">
        <v>30000</v>
      </c>
      <c r="D7142" s="1408">
        <v>0</v>
      </c>
      <c r="E7142" s="1409">
        <v>2660660.5499999998</v>
      </c>
      <c r="F7142" s="1541"/>
      <c r="G7142" s="1657"/>
      <c r="H7142" s="1541"/>
      <c r="I7142" s="1434"/>
      <c r="J7142" s="1434"/>
      <c r="K7142" s="1434"/>
    </row>
    <row r="7143" spans="1:11" s="1358" customFormat="1" ht="22.5" customHeight="1">
      <c r="A7143" s="1417">
        <v>45203.648611111108</v>
      </c>
      <c r="B7143" s="1407" t="s">
        <v>30364</v>
      </c>
      <c r="C7143" s="1408">
        <v>40000</v>
      </c>
      <c r="D7143" s="1408">
        <v>0</v>
      </c>
      <c r="E7143" s="1409">
        <v>2700660.55</v>
      </c>
      <c r="F7143" s="1541"/>
      <c r="G7143" s="1657"/>
      <c r="H7143" s="1541"/>
      <c r="I7143" s="1434"/>
      <c r="J7143" s="1434"/>
      <c r="K7143" s="1434"/>
    </row>
    <row r="7144" spans="1:11" s="1358" customFormat="1" ht="22.5" customHeight="1">
      <c r="A7144" s="1407" t="s">
        <v>30350</v>
      </c>
      <c r="B7144" s="1407" t="s">
        <v>30365</v>
      </c>
      <c r="C7144" s="1408">
        <v>10000</v>
      </c>
      <c r="D7144" s="1408">
        <v>0</v>
      </c>
      <c r="E7144" s="1409">
        <v>2710660.55</v>
      </c>
      <c r="F7144" s="1541"/>
      <c r="G7144" s="1657"/>
      <c r="H7144" s="1541"/>
      <c r="I7144" s="1434"/>
      <c r="J7144" s="1434"/>
      <c r="K7144" s="1434"/>
    </row>
    <row r="7145" spans="1:11" s="1358" customFormat="1" ht="22.5" customHeight="1">
      <c r="A7145" s="1407" t="s">
        <v>30351</v>
      </c>
      <c r="B7145" s="1407" t="s">
        <v>30366</v>
      </c>
      <c r="C7145" s="1408">
        <v>10000</v>
      </c>
      <c r="D7145" s="1408">
        <v>0</v>
      </c>
      <c r="E7145" s="1409">
        <v>2720660.55</v>
      </c>
      <c r="F7145" s="1541"/>
      <c r="G7145" s="1657"/>
      <c r="H7145" s="1541"/>
      <c r="I7145" s="1434"/>
      <c r="J7145" s="1434"/>
      <c r="K7145" s="1434"/>
    </row>
    <row r="7146" spans="1:11" s="1358" customFormat="1" ht="22.5" customHeight="1">
      <c r="A7146" s="1417">
        <v>45204.668749999997</v>
      </c>
      <c r="B7146" s="1407" t="s">
        <v>30367</v>
      </c>
      <c r="C7146" s="1408">
        <v>20001.3</v>
      </c>
      <c r="D7146" s="1408">
        <v>0</v>
      </c>
      <c r="E7146" s="1409">
        <v>2740661.85</v>
      </c>
      <c r="F7146" s="1541"/>
      <c r="G7146" s="1657"/>
      <c r="H7146" s="1541"/>
      <c r="I7146" s="1434"/>
      <c r="J7146" s="1434"/>
      <c r="K7146" s="1434"/>
    </row>
    <row r="7147" spans="1:11" s="849" customFormat="1" ht="22.5" customHeight="1">
      <c r="A7147" s="1051" t="s">
        <v>30352</v>
      </c>
      <c r="B7147" s="1051" t="s">
        <v>30368</v>
      </c>
      <c r="C7147" s="1050">
        <v>0</v>
      </c>
      <c r="D7147" s="1050">
        <v>26.88</v>
      </c>
      <c r="E7147" s="1406">
        <v>2740634.97</v>
      </c>
      <c r="F7147" s="1544"/>
      <c r="G7147" s="1659"/>
      <c r="H7147" s="1544"/>
      <c r="I7147" s="1545"/>
      <c r="J7147" s="1545"/>
      <c r="K7147" s="1545"/>
    </row>
    <row r="7148" spans="1:11" s="849" customFormat="1" ht="22.5" customHeight="1">
      <c r="A7148" s="1051" t="s">
        <v>30352</v>
      </c>
      <c r="B7148" s="1051" t="s">
        <v>30369</v>
      </c>
      <c r="C7148" s="1050">
        <v>0</v>
      </c>
      <c r="D7148" s="1050">
        <v>26.88</v>
      </c>
      <c r="E7148" s="1406">
        <v>2740608.09</v>
      </c>
      <c r="F7148" s="1544"/>
      <c r="G7148" s="1659"/>
      <c r="H7148" s="1544"/>
      <c r="I7148" s="1545"/>
      <c r="J7148" s="1545"/>
      <c r="K7148" s="1545"/>
    </row>
    <row r="7149" spans="1:11" s="849" customFormat="1" ht="22.5" customHeight="1">
      <c r="A7149" s="1051" t="s">
        <v>30352</v>
      </c>
      <c r="B7149" s="1051" t="s">
        <v>30370</v>
      </c>
      <c r="C7149" s="1050">
        <v>0</v>
      </c>
      <c r="D7149" s="1050">
        <v>40000</v>
      </c>
      <c r="E7149" s="1406">
        <v>2700608.09</v>
      </c>
      <c r="F7149" s="1544"/>
      <c r="G7149" s="1659"/>
      <c r="H7149" s="1544"/>
      <c r="I7149" s="1545"/>
      <c r="J7149" s="1545"/>
      <c r="K7149" s="1545"/>
    </row>
    <row r="7150" spans="1:11" s="849" customFormat="1" ht="22.5" customHeight="1">
      <c r="A7150" s="1051" t="s">
        <v>30352</v>
      </c>
      <c r="B7150" s="1051" t="s">
        <v>30371</v>
      </c>
      <c r="C7150" s="1050">
        <v>0</v>
      </c>
      <c r="D7150" s="1050">
        <v>50000</v>
      </c>
      <c r="E7150" s="1406">
        <v>2650608.09</v>
      </c>
      <c r="F7150" s="1544"/>
      <c r="G7150" s="1659"/>
      <c r="H7150" s="1544"/>
      <c r="I7150" s="1545"/>
      <c r="J7150" s="1545"/>
      <c r="K7150" s="1545"/>
    </row>
    <row r="7151" spans="1:11" s="1358" customFormat="1" ht="22.5" customHeight="1">
      <c r="A7151" s="1417">
        <v>45205.455555555556</v>
      </c>
      <c r="B7151" s="1407" t="s">
        <v>30372</v>
      </c>
      <c r="C7151" s="1408">
        <v>10000</v>
      </c>
      <c r="D7151" s="1408">
        <v>0</v>
      </c>
      <c r="E7151" s="1409">
        <v>2660608.09</v>
      </c>
      <c r="F7151" s="1541"/>
      <c r="G7151" s="1657"/>
      <c r="H7151" s="1541"/>
      <c r="I7151" s="1434"/>
      <c r="J7151" s="1434"/>
      <c r="K7151" s="1434"/>
    </row>
    <row r="7152" spans="1:11" s="1358" customFormat="1" ht="22.5" customHeight="1">
      <c r="A7152" s="1407" t="s">
        <v>30353</v>
      </c>
      <c r="B7152" s="1407" t="s">
        <v>30245</v>
      </c>
      <c r="C7152" s="1408">
        <v>24000</v>
      </c>
      <c r="D7152" s="1408">
        <v>0</v>
      </c>
      <c r="E7152" s="1409">
        <v>2684608.09</v>
      </c>
      <c r="F7152" s="1541"/>
      <c r="G7152" s="1657"/>
      <c r="H7152" s="1541"/>
      <c r="I7152" s="1434"/>
      <c r="J7152" s="1434"/>
      <c r="K7152" s="1434"/>
    </row>
    <row r="7153" spans="1:11" s="1358" customFormat="1" ht="22.5" customHeight="1">
      <c r="A7153" s="1407" t="s">
        <v>30354</v>
      </c>
      <c r="B7153" s="1407" t="s">
        <v>30373</v>
      </c>
      <c r="C7153" s="1408">
        <v>29500</v>
      </c>
      <c r="D7153" s="1408">
        <v>0</v>
      </c>
      <c r="E7153" s="1409">
        <v>2714108.09</v>
      </c>
      <c r="F7153" s="1541"/>
      <c r="G7153" s="1657"/>
      <c r="H7153" s="1541"/>
      <c r="I7153" s="1434"/>
      <c r="J7153" s="1434"/>
      <c r="K7153" s="1434"/>
    </row>
    <row r="7154" spans="1:11" s="1358" customFormat="1" ht="22.5" customHeight="1">
      <c r="A7154" s="1407" t="s">
        <v>30355</v>
      </c>
      <c r="B7154" s="1407" t="s">
        <v>30374</v>
      </c>
      <c r="C7154" s="1408">
        <v>40000</v>
      </c>
      <c r="D7154" s="1408">
        <v>0</v>
      </c>
      <c r="E7154" s="1409">
        <v>2754108.09</v>
      </c>
      <c r="F7154" s="1541"/>
      <c r="G7154" s="1657"/>
      <c r="H7154" s="1541"/>
      <c r="I7154" s="1434"/>
      <c r="J7154" s="1434"/>
      <c r="K7154" s="1434"/>
    </row>
    <row r="7155" spans="1:11" s="1358" customFormat="1" ht="22.5" customHeight="1">
      <c r="A7155" s="1407" t="s">
        <v>30356</v>
      </c>
      <c r="B7155" s="1407" t="s">
        <v>30375</v>
      </c>
      <c r="C7155" s="1408">
        <v>42000</v>
      </c>
      <c r="D7155" s="1408">
        <v>0</v>
      </c>
      <c r="E7155" s="1409">
        <v>2796108.09</v>
      </c>
      <c r="F7155" s="1541"/>
      <c r="G7155" s="1657"/>
      <c r="H7155" s="1541"/>
      <c r="I7155" s="1434"/>
      <c r="J7155" s="1434"/>
      <c r="K7155" s="1434"/>
    </row>
    <row r="7156" spans="1:11" s="1358" customFormat="1" ht="22.5" customHeight="1">
      <c r="A7156" s="1417">
        <v>45206.527777777781</v>
      </c>
      <c r="B7156" s="1407" t="s">
        <v>30376</v>
      </c>
      <c r="C7156" s="1408">
        <v>30000</v>
      </c>
      <c r="D7156" s="1408">
        <v>0</v>
      </c>
      <c r="E7156" s="1409">
        <v>2826108.09</v>
      </c>
      <c r="F7156" s="1541"/>
      <c r="G7156" s="1657"/>
      <c r="H7156" s="1541"/>
      <c r="I7156" s="1434"/>
      <c r="J7156" s="1434"/>
      <c r="K7156" s="1434"/>
    </row>
    <row r="7157" spans="1:11" s="1358" customFormat="1" ht="22.5" customHeight="1">
      <c r="A7157" s="1407" t="s">
        <v>30357</v>
      </c>
      <c r="B7157" s="1407" t="s">
        <v>30377</v>
      </c>
      <c r="C7157" s="1408">
        <v>50000</v>
      </c>
      <c r="D7157" s="1408">
        <v>0</v>
      </c>
      <c r="E7157" s="1409">
        <v>2876108.09</v>
      </c>
      <c r="F7157" s="1541"/>
      <c r="G7157" s="1657"/>
      <c r="H7157" s="1541"/>
      <c r="I7157" s="1434"/>
      <c r="J7157" s="1434"/>
      <c r="K7157" s="1434"/>
    </row>
    <row r="7158" spans="1:11" s="849" customFormat="1" ht="22.5" customHeight="1">
      <c r="A7158" s="1051" t="s">
        <v>30379</v>
      </c>
      <c r="B7158" s="1051" t="s">
        <v>27149</v>
      </c>
      <c r="C7158" s="1050">
        <v>0</v>
      </c>
      <c r="D7158" s="1050">
        <v>850</v>
      </c>
      <c r="E7158" s="1406">
        <v>2875258.09</v>
      </c>
      <c r="F7158" s="1544"/>
      <c r="G7158" s="1659"/>
      <c r="H7158" s="1544"/>
      <c r="I7158" s="1545"/>
      <c r="J7158" s="1545"/>
      <c r="K7158" s="1545"/>
    </row>
    <row r="7159" spans="1:11" s="1358" customFormat="1" ht="22.5" customHeight="1">
      <c r="A7159" s="1407" t="s">
        <v>30380</v>
      </c>
      <c r="B7159" s="1407" t="s">
        <v>30409</v>
      </c>
      <c r="C7159" s="1408">
        <v>30000</v>
      </c>
      <c r="D7159" s="1408">
        <v>0</v>
      </c>
      <c r="E7159" s="1409">
        <v>2905258.09</v>
      </c>
      <c r="F7159" s="1541"/>
      <c r="G7159" s="1657"/>
      <c r="H7159" s="1541"/>
      <c r="I7159" s="1434"/>
      <c r="J7159" s="1434"/>
      <c r="K7159" s="1434"/>
    </row>
    <row r="7160" spans="1:11" s="1358" customFormat="1" ht="22.5" customHeight="1">
      <c r="A7160" s="1407" t="s">
        <v>30381</v>
      </c>
      <c r="B7160" s="1407" t="s">
        <v>30410</v>
      </c>
      <c r="C7160" s="1408">
        <v>30000</v>
      </c>
      <c r="D7160" s="1408">
        <v>0</v>
      </c>
      <c r="E7160" s="1409">
        <v>2935258.09</v>
      </c>
      <c r="F7160" s="1541"/>
      <c r="G7160" s="1657"/>
      <c r="H7160" s="1541"/>
      <c r="I7160" s="1434"/>
      <c r="J7160" s="1434"/>
      <c r="K7160" s="1434"/>
    </row>
    <row r="7161" spans="1:11" s="1358" customFormat="1" ht="22.5" customHeight="1">
      <c r="A7161" s="1407" t="s">
        <v>30382</v>
      </c>
      <c r="B7161" s="1407" t="s">
        <v>30411</v>
      </c>
      <c r="C7161" s="1408">
        <v>15000</v>
      </c>
      <c r="D7161" s="1408">
        <v>0</v>
      </c>
      <c r="E7161" s="1409">
        <v>2950258.09</v>
      </c>
      <c r="F7161" s="1541"/>
      <c r="G7161" s="1657"/>
      <c r="H7161" s="1541"/>
      <c r="I7161" s="1434"/>
      <c r="J7161" s="1434"/>
      <c r="K7161" s="1434"/>
    </row>
    <row r="7162" spans="1:11" s="1358" customFormat="1" ht="22.5" customHeight="1">
      <c r="A7162" s="1407" t="s">
        <v>30383</v>
      </c>
      <c r="B7162" s="1407" t="s">
        <v>30412</v>
      </c>
      <c r="C7162" s="1408">
        <v>40000</v>
      </c>
      <c r="D7162" s="1408">
        <v>0</v>
      </c>
      <c r="E7162" s="1409">
        <v>2990258.09</v>
      </c>
      <c r="F7162" s="1541"/>
      <c r="G7162" s="1657"/>
      <c r="H7162" s="1541"/>
      <c r="I7162" s="1434"/>
      <c r="J7162" s="1434"/>
      <c r="K7162" s="1434"/>
    </row>
    <row r="7163" spans="1:11" s="1358" customFormat="1" ht="22.5" customHeight="1">
      <c r="A7163" s="1420" t="s">
        <v>30384</v>
      </c>
      <c r="B7163" s="1420" t="s">
        <v>30413</v>
      </c>
      <c r="C7163" s="1421">
        <v>10000</v>
      </c>
      <c r="D7163" s="1421">
        <v>0</v>
      </c>
      <c r="E7163" s="1409">
        <v>3000258.09</v>
      </c>
      <c r="F7163" s="1434"/>
      <c r="G7163" s="1653"/>
      <c r="H7163" s="1434"/>
      <c r="I7163" s="1434"/>
      <c r="J7163" s="1434"/>
      <c r="K7163" s="1434"/>
    </row>
    <row r="7164" spans="1:11" s="1358" customFormat="1" ht="22.5" customHeight="1">
      <c r="A7164" s="1407" t="s">
        <v>30385</v>
      </c>
      <c r="B7164" s="1407" t="s">
        <v>30414</v>
      </c>
      <c r="C7164" s="1408">
        <v>30000</v>
      </c>
      <c r="D7164" s="1408">
        <v>0</v>
      </c>
      <c r="E7164" s="1409">
        <v>3030258.09</v>
      </c>
      <c r="F7164" s="1541"/>
      <c r="G7164" s="1657"/>
      <c r="H7164" s="1541"/>
      <c r="I7164" s="1434"/>
      <c r="J7164" s="1434"/>
      <c r="K7164" s="1434"/>
    </row>
    <row r="7165" spans="1:11" s="1358" customFormat="1" ht="22.5" customHeight="1">
      <c r="A7165" s="1407" t="s">
        <v>30386</v>
      </c>
      <c r="B7165" s="1407" t="s">
        <v>30415</v>
      </c>
      <c r="C7165" s="1408">
        <v>25000</v>
      </c>
      <c r="D7165" s="1408">
        <v>0</v>
      </c>
      <c r="E7165" s="1409">
        <v>3055258.09</v>
      </c>
      <c r="F7165" s="1541"/>
      <c r="G7165" s="1657"/>
      <c r="H7165" s="1541"/>
      <c r="I7165" s="1434"/>
      <c r="J7165" s="1434"/>
      <c r="K7165" s="1434"/>
    </row>
    <row r="7166" spans="1:11" s="1358" customFormat="1" ht="22.5" customHeight="1">
      <c r="A7166" s="1407" t="s">
        <v>30387</v>
      </c>
      <c r="B7166" s="1407" t="s">
        <v>30416</v>
      </c>
      <c r="C7166" s="1408">
        <v>30000</v>
      </c>
      <c r="D7166" s="1408">
        <v>0</v>
      </c>
      <c r="E7166" s="1409">
        <v>3085258.09</v>
      </c>
      <c r="F7166" s="1541"/>
      <c r="G7166" s="1657"/>
      <c r="H7166" s="1541"/>
      <c r="I7166" s="1434"/>
      <c r="J7166" s="1434"/>
      <c r="K7166" s="1434"/>
    </row>
    <row r="7167" spans="1:11" s="1358" customFormat="1" ht="22.5" customHeight="1">
      <c r="A7167" s="1420" t="s">
        <v>30388</v>
      </c>
      <c r="B7167" s="1420" t="s">
        <v>30417</v>
      </c>
      <c r="C7167" s="1421">
        <v>60000</v>
      </c>
      <c r="D7167" s="1421">
        <v>0</v>
      </c>
      <c r="E7167" s="1409">
        <v>3145258.09</v>
      </c>
      <c r="F7167" s="1434"/>
      <c r="G7167" s="1653"/>
      <c r="H7167" s="1434"/>
      <c r="I7167" s="1434"/>
      <c r="J7167" s="1434"/>
      <c r="K7167" s="1434"/>
    </row>
    <row r="7168" spans="1:11" s="1358" customFormat="1" ht="22.5" customHeight="1">
      <c r="A7168" s="1407" t="s">
        <v>30389</v>
      </c>
      <c r="B7168" s="1407" t="s">
        <v>30418</v>
      </c>
      <c r="C7168" s="1408">
        <v>20000</v>
      </c>
      <c r="D7168" s="1408">
        <v>0</v>
      </c>
      <c r="E7168" s="1409">
        <v>3165258.09</v>
      </c>
      <c r="F7168" s="1541"/>
      <c r="G7168" s="1657"/>
      <c r="H7168" s="1541"/>
      <c r="I7168" s="1434"/>
      <c r="J7168" s="1434"/>
      <c r="K7168" s="1434"/>
    </row>
    <row r="7169" spans="1:11" s="1358" customFormat="1" ht="22.5" customHeight="1">
      <c r="A7169" s="1407" t="s">
        <v>30390</v>
      </c>
      <c r="B7169" s="1407" t="s">
        <v>30419</v>
      </c>
      <c r="C7169" s="1408">
        <v>20000</v>
      </c>
      <c r="D7169" s="1408">
        <v>0</v>
      </c>
      <c r="E7169" s="1409">
        <v>3185258.09</v>
      </c>
      <c r="F7169" s="1541"/>
      <c r="G7169" s="1657"/>
      <c r="H7169" s="1541"/>
      <c r="I7169" s="1434"/>
      <c r="J7169" s="1434"/>
      <c r="K7169" s="1434"/>
    </row>
    <row r="7170" spans="1:11" s="1358" customFormat="1" ht="22.5" customHeight="1">
      <c r="A7170" s="1407" t="s">
        <v>30391</v>
      </c>
      <c r="B7170" s="1407" t="s">
        <v>30420</v>
      </c>
      <c r="C7170" s="1408">
        <v>20000</v>
      </c>
      <c r="D7170" s="1408">
        <v>0</v>
      </c>
      <c r="E7170" s="1409">
        <v>3205258.09</v>
      </c>
      <c r="F7170" s="1541"/>
      <c r="G7170" s="1657"/>
      <c r="H7170" s="1541"/>
      <c r="I7170" s="1434"/>
      <c r="J7170" s="1434"/>
      <c r="K7170" s="1434"/>
    </row>
    <row r="7171" spans="1:11" s="1358" customFormat="1" ht="22.5" customHeight="1">
      <c r="A7171" s="1407" t="s">
        <v>30392</v>
      </c>
      <c r="B7171" s="1407" t="s">
        <v>30421</v>
      </c>
      <c r="C7171" s="1408">
        <v>20000</v>
      </c>
      <c r="D7171" s="1408">
        <v>0</v>
      </c>
      <c r="E7171" s="1409">
        <v>3225258.09</v>
      </c>
      <c r="F7171" s="1541"/>
      <c r="G7171" s="1657"/>
      <c r="H7171" s="1541"/>
      <c r="I7171" s="1434"/>
      <c r="J7171" s="1434"/>
      <c r="K7171" s="1434"/>
    </row>
    <row r="7172" spans="1:11" s="1358" customFormat="1" ht="22.5" customHeight="1">
      <c r="A7172" s="1407" t="s">
        <v>30393</v>
      </c>
      <c r="B7172" s="1407" t="s">
        <v>30422</v>
      </c>
      <c r="C7172" s="1408">
        <v>30000</v>
      </c>
      <c r="D7172" s="1408">
        <v>0</v>
      </c>
      <c r="E7172" s="1409">
        <v>3255258.09</v>
      </c>
      <c r="F7172" s="1541"/>
      <c r="G7172" s="1657"/>
      <c r="H7172" s="1541"/>
      <c r="I7172" s="1434"/>
      <c r="J7172" s="1434"/>
      <c r="K7172" s="1434"/>
    </row>
    <row r="7173" spans="1:11" s="1358" customFormat="1" ht="22.5" customHeight="1">
      <c r="A7173" s="1407" t="s">
        <v>30394</v>
      </c>
      <c r="B7173" s="1407" t="s">
        <v>30423</v>
      </c>
      <c r="C7173" s="1408">
        <v>30000</v>
      </c>
      <c r="D7173" s="1408">
        <v>0</v>
      </c>
      <c r="E7173" s="1409">
        <v>3285258.09</v>
      </c>
      <c r="F7173" s="1541"/>
      <c r="G7173" s="1657"/>
      <c r="H7173" s="1541"/>
      <c r="I7173" s="1434"/>
      <c r="J7173" s="1434"/>
      <c r="K7173" s="1434"/>
    </row>
    <row r="7174" spans="1:11" s="1358" customFormat="1" ht="22.5" customHeight="1">
      <c r="A7174" s="1407" t="s">
        <v>30395</v>
      </c>
      <c r="B7174" s="1407" t="s">
        <v>30424</v>
      </c>
      <c r="C7174" s="1408">
        <v>30000</v>
      </c>
      <c r="D7174" s="1408">
        <v>0</v>
      </c>
      <c r="E7174" s="1409">
        <v>3315258.09</v>
      </c>
      <c r="F7174" s="1541"/>
      <c r="G7174" s="1657"/>
      <c r="H7174" s="1541"/>
      <c r="I7174" s="1434"/>
      <c r="J7174" s="1434"/>
      <c r="K7174" s="1434"/>
    </row>
    <row r="7175" spans="1:11" s="1358" customFormat="1" ht="22.5" customHeight="1">
      <c r="A7175" s="1407" t="s">
        <v>30396</v>
      </c>
      <c r="B7175" s="1407" t="s">
        <v>30425</v>
      </c>
      <c r="C7175" s="1408">
        <v>30000</v>
      </c>
      <c r="D7175" s="1408">
        <v>0</v>
      </c>
      <c r="E7175" s="1409">
        <v>3345258.09</v>
      </c>
      <c r="F7175" s="1541"/>
      <c r="G7175" s="1657"/>
      <c r="H7175" s="1541"/>
      <c r="I7175" s="1434"/>
      <c r="J7175" s="1434"/>
      <c r="K7175" s="1434"/>
    </row>
    <row r="7176" spans="1:11" s="1358" customFormat="1" ht="22.5" customHeight="1">
      <c r="A7176" s="1407" t="s">
        <v>30397</v>
      </c>
      <c r="B7176" s="1407" t="s">
        <v>30426</v>
      </c>
      <c r="C7176" s="1408">
        <v>40000</v>
      </c>
      <c r="D7176" s="1408">
        <v>0</v>
      </c>
      <c r="E7176" s="1409">
        <v>3385258.09</v>
      </c>
      <c r="F7176" s="1541"/>
      <c r="G7176" s="1657"/>
      <c r="H7176" s="1541"/>
      <c r="I7176" s="1434"/>
      <c r="J7176" s="1434"/>
      <c r="K7176" s="1434"/>
    </row>
    <row r="7177" spans="1:11" s="1358" customFormat="1" ht="22.5" customHeight="1">
      <c r="A7177" s="1407" t="s">
        <v>30398</v>
      </c>
      <c r="B7177" s="1407" t="s">
        <v>30427</v>
      </c>
      <c r="C7177" s="1408">
        <v>30000</v>
      </c>
      <c r="D7177" s="1408">
        <v>0</v>
      </c>
      <c r="E7177" s="1409">
        <v>3415258.09</v>
      </c>
      <c r="F7177" s="1541"/>
      <c r="G7177" s="1657"/>
      <c r="H7177" s="1541"/>
      <c r="I7177" s="1434"/>
      <c r="J7177" s="1434"/>
      <c r="K7177" s="1434"/>
    </row>
    <row r="7178" spans="1:11" s="1358" customFormat="1" ht="22.5" customHeight="1">
      <c r="A7178" s="1407" t="s">
        <v>30399</v>
      </c>
      <c r="B7178" s="1407" t="s">
        <v>30428</v>
      </c>
      <c r="C7178" s="1408">
        <v>20000</v>
      </c>
      <c r="D7178" s="1408">
        <v>0</v>
      </c>
      <c r="E7178" s="1409">
        <v>3435258.09</v>
      </c>
      <c r="F7178" s="1541"/>
      <c r="G7178" s="1657"/>
      <c r="H7178" s="1541"/>
      <c r="I7178" s="1434"/>
      <c r="J7178" s="1434"/>
      <c r="K7178" s="1434"/>
    </row>
    <row r="7179" spans="1:11" s="1358" customFormat="1" ht="22.5" customHeight="1">
      <c r="A7179" s="1407" t="s">
        <v>30400</v>
      </c>
      <c r="B7179" s="1407" t="s">
        <v>30429</v>
      </c>
      <c r="C7179" s="1408">
        <v>30000</v>
      </c>
      <c r="D7179" s="1408">
        <v>0</v>
      </c>
      <c r="E7179" s="1409">
        <v>3465258.09</v>
      </c>
      <c r="F7179" s="1541"/>
      <c r="G7179" s="1657"/>
      <c r="H7179" s="1541"/>
      <c r="I7179" s="1434"/>
      <c r="J7179" s="1434"/>
      <c r="K7179" s="1434"/>
    </row>
    <row r="7180" spans="1:11" s="1358" customFormat="1" ht="22.5" customHeight="1">
      <c r="A7180" s="1407" t="s">
        <v>30401</v>
      </c>
      <c r="B7180" s="1407" t="s">
        <v>30430</v>
      </c>
      <c r="C7180" s="1408">
        <v>20000</v>
      </c>
      <c r="D7180" s="1408">
        <v>0</v>
      </c>
      <c r="E7180" s="1409">
        <v>3485258.09</v>
      </c>
      <c r="F7180" s="1541"/>
      <c r="G7180" s="1657"/>
      <c r="H7180" s="1541"/>
      <c r="I7180" s="1434"/>
      <c r="J7180" s="1434"/>
      <c r="K7180" s="1434"/>
    </row>
    <row r="7181" spans="1:11" s="1358" customFormat="1" ht="22.5" customHeight="1">
      <c r="A7181" s="1407" t="s">
        <v>30402</v>
      </c>
      <c r="B7181" s="1407" t="s">
        <v>30431</v>
      </c>
      <c r="C7181" s="1408">
        <v>50000</v>
      </c>
      <c r="D7181" s="1408">
        <v>0</v>
      </c>
      <c r="E7181" s="1409">
        <v>3535258.09</v>
      </c>
      <c r="F7181" s="1541"/>
      <c r="G7181" s="1657"/>
      <c r="H7181" s="1541"/>
      <c r="I7181" s="1434"/>
      <c r="J7181" s="1434"/>
      <c r="K7181" s="1434"/>
    </row>
    <row r="7182" spans="1:11" s="1358" customFormat="1" ht="22.5" customHeight="1">
      <c r="A7182" s="1407" t="s">
        <v>30403</v>
      </c>
      <c r="B7182" s="1407" t="s">
        <v>30432</v>
      </c>
      <c r="C7182" s="1408">
        <v>50000</v>
      </c>
      <c r="D7182" s="1408">
        <v>0</v>
      </c>
      <c r="E7182" s="1409">
        <v>3585258.09</v>
      </c>
      <c r="F7182" s="1541"/>
      <c r="G7182" s="1657"/>
      <c r="H7182" s="1541"/>
      <c r="I7182" s="1434"/>
      <c r="J7182" s="1434"/>
      <c r="K7182" s="1434"/>
    </row>
    <row r="7183" spans="1:11" s="1358" customFormat="1" ht="22.5" customHeight="1">
      <c r="A7183" s="1407" t="s">
        <v>30404</v>
      </c>
      <c r="B7183" s="1407" t="s">
        <v>28396</v>
      </c>
      <c r="C7183" s="1408">
        <v>20000</v>
      </c>
      <c r="D7183" s="1408">
        <v>0</v>
      </c>
      <c r="E7183" s="1409">
        <v>3605258.09</v>
      </c>
      <c r="F7183" s="1541"/>
      <c r="G7183" s="1657"/>
      <c r="H7183" s="1541"/>
      <c r="I7183" s="1434"/>
      <c r="J7183" s="1434"/>
      <c r="K7183" s="1434"/>
    </row>
    <row r="7184" spans="1:11" s="1358" customFormat="1" ht="22.5" customHeight="1">
      <c r="A7184" s="1407" t="s">
        <v>30405</v>
      </c>
      <c r="B7184" s="1407" t="s">
        <v>30433</v>
      </c>
      <c r="C7184" s="1408">
        <v>30000</v>
      </c>
      <c r="D7184" s="1408">
        <v>0</v>
      </c>
      <c r="E7184" s="1409">
        <v>3635258.09</v>
      </c>
      <c r="F7184" s="1541"/>
      <c r="G7184" s="1657"/>
      <c r="H7184" s="1541"/>
      <c r="I7184" s="1434"/>
      <c r="J7184" s="1434"/>
      <c r="K7184" s="1434"/>
    </row>
    <row r="7185" spans="1:11" s="1358" customFormat="1" ht="22.5" customHeight="1">
      <c r="A7185" s="1407" t="s">
        <v>30406</v>
      </c>
      <c r="B7185" s="1407" t="s">
        <v>30434</v>
      </c>
      <c r="C7185" s="1408">
        <v>20000</v>
      </c>
      <c r="D7185" s="1408">
        <v>0</v>
      </c>
      <c r="E7185" s="1409">
        <v>3655258.09</v>
      </c>
      <c r="F7185" s="1541"/>
      <c r="G7185" s="1657"/>
      <c r="H7185" s="1541"/>
      <c r="I7185" s="1434"/>
      <c r="J7185" s="1434"/>
      <c r="K7185" s="1434"/>
    </row>
    <row r="7186" spans="1:11" s="1358" customFormat="1" ht="22.5" customHeight="1">
      <c r="A7186" s="1407" t="s">
        <v>30407</v>
      </c>
      <c r="B7186" s="1407" t="s">
        <v>30435</v>
      </c>
      <c r="C7186" s="1408">
        <v>30000</v>
      </c>
      <c r="D7186" s="1408">
        <v>0</v>
      </c>
      <c r="E7186" s="1409">
        <v>3685258.09</v>
      </c>
      <c r="F7186" s="1541"/>
      <c r="G7186" s="1657"/>
      <c r="H7186" s="1541"/>
      <c r="I7186" s="1434"/>
      <c r="J7186" s="1434"/>
      <c r="K7186" s="1434"/>
    </row>
    <row r="7187" spans="1:11" s="1358" customFormat="1" ht="22.5" customHeight="1">
      <c r="A7187" s="1407" t="s">
        <v>30408</v>
      </c>
      <c r="B7187" s="1407" t="s">
        <v>30436</v>
      </c>
      <c r="C7187" s="1408">
        <v>20000</v>
      </c>
      <c r="D7187" s="1408">
        <v>0</v>
      </c>
      <c r="E7187" s="1409">
        <v>3705258.09</v>
      </c>
      <c r="F7187" s="1541"/>
      <c r="G7187" s="1657"/>
      <c r="H7187" s="1541"/>
      <c r="I7187" s="1434"/>
      <c r="J7187" s="1434"/>
      <c r="K7187" s="1434"/>
    </row>
    <row r="7188" spans="1:11" s="1023" customFormat="1" ht="22.5" customHeight="1">
      <c r="A7188" s="1420" t="s">
        <v>30471</v>
      </c>
      <c r="B7188" s="1420" t="s">
        <v>30522</v>
      </c>
      <c r="C7188" s="1421">
        <v>30000</v>
      </c>
      <c r="D7188" s="1421">
        <v>0</v>
      </c>
      <c r="E7188" s="1409">
        <v>3745258.09</v>
      </c>
      <c r="F7188" s="1434"/>
      <c r="G7188" s="1653"/>
      <c r="H7188" s="1434"/>
      <c r="I7188" s="1434"/>
      <c r="J7188" s="1434"/>
      <c r="K7188" s="1434"/>
    </row>
    <row r="7189" spans="1:11" s="1023" customFormat="1" ht="22.5" customHeight="1">
      <c r="A7189" s="1407" t="s">
        <v>30472</v>
      </c>
      <c r="B7189" s="1407" t="s">
        <v>30523</v>
      </c>
      <c r="C7189" s="1408">
        <v>30000</v>
      </c>
      <c r="D7189" s="1408">
        <v>0</v>
      </c>
      <c r="E7189" s="1409">
        <v>3775258.09</v>
      </c>
      <c r="F7189" s="1541"/>
      <c r="G7189" s="1657"/>
      <c r="H7189" s="1541"/>
      <c r="I7189" s="1434"/>
      <c r="J7189" s="1434"/>
      <c r="K7189" s="1434"/>
    </row>
    <row r="7190" spans="1:11" s="1023" customFormat="1" ht="22.5" customHeight="1">
      <c r="A7190" s="1407" t="s">
        <v>30473</v>
      </c>
      <c r="B7190" s="1407" t="s">
        <v>30524</v>
      </c>
      <c r="C7190" s="1408">
        <v>30000</v>
      </c>
      <c r="D7190" s="1408">
        <v>0</v>
      </c>
      <c r="E7190" s="1409">
        <v>3805258.09</v>
      </c>
      <c r="F7190" s="1541"/>
      <c r="G7190" s="1657"/>
      <c r="H7190" s="1541"/>
      <c r="I7190" s="1434"/>
      <c r="J7190" s="1434"/>
      <c r="K7190" s="1434"/>
    </row>
    <row r="7191" spans="1:11" ht="22.5" customHeight="1">
      <c r="A7191" s="1051" t="s">
        <v>30474</v>
      </c>
      <c r="B7191" s="1051" t="s">
        <v>27149</v>
      </c>
      <c r="C7191" s="1050">
        <v>0</v>
      </c>
      <c r="D7191" s="1050">
        <v>1250</v>
      </c>
      <c r="E7191" s="1406">
        <v>3804008.09</v>
      </c>
      <c r="F7191" s="1544"/>
      <c r="G7191" s="1659"/>
      <c r="H7191" s="1544"/>
      <c r="I7191" s="1545"/>
      <c r="J7191" s="1545"/>
      <c r="K7191" s="1545"/>
    </row>
    <row r="7192" spans="1:11" s="1023" customFormat="1" ht="22.5" customHeight="1">
      <c r="A7192" s="1407" t="s">
        <v>30475</v>
      </c>
      <c r="B7192" s="1407" t="s">
        <v>30525</v>
      </c>
      <c r="C7192" s="1408">
        <v>10000</v>
      </c>
      <c r="D7192" s="1408">
        <v>0</v>
      </c>
      <c r="E7192" s="1409">
        <v>3814008.09</v>
      </c>
      <c r="F7192" s="1541"/>
      <c r="G7192" s="1657"/>
      <c r="H7192" s="1541"/>
      <c r="I7192" s="1434"/>
      <c r="J7192" s="1434"/>
      <c r="K7192" s="1434"/>
    </row>
    <row r="7193" spans="1:11" s="1023" customFormat="1" ht="22.5" customHeight="1">
      <c r="A7193" s="1407" t="s">
        <v>30476</v>
      </c>
      <c r="B7193" s="1407" t="s">
        <v>30526</v>
      </c>
      <c r="C7193" s="1408">
        <v>20000</v>
      </c>
      <c r="D7193" s="1408">
        <v>0</v>
      </c>
      <c r="E7193" s="1409">
        <v>3834008.09</v>
      </c>
      <c r="F7193" s="1541"/>
      <c r="G7193" s="1657"/>
      <c r="H7193" s="1541"/>
      <c r="I7193" s="1434"/>
      <c r="J7193" s="1434"/>
      <c r="K7193" s="1434"/>
    </row>
    <row r="7194" spans="1:11" s="1023" customFormat="1" ht="22.5" customHeight="1">
      <c r="A7194" s="1407" t="s">
        <v>30477</v>
      </c>
      <c r="B7194" s="1407" t="s">
        <v>30527</v>
      </c>
      <c r="C7194" s="1408">
        <v>10000</v>
      </c>
      <c r="D7194" s="1408">
        <v>0</v>
      </c>
      <c r="E7194" s="1409">
        <v>3844008.09</v>
      </c>
      <c r="F7194" s="1541"/>
      <c r="G7194" s="1657"/>
      <c r="H7194" s="1541"/>
      <c r="I7194" s="1434"/>
      <c r="J7194" s="1434"/>
      <c r="K7194" s="1434"/>
    </row>
    <row r="7195" spans="1:11" s="1023" customFormat="1" ht="22.5" customHeight="1">
      <c r="A7195" s="1407" t="s">
        <v>30478</v>
      </c>
      <c r="B7195" s="1407" t="s">
        <v>30528</v>
      </c>
      <c r="C7195" s="1408">
        <v>15000</v>
      </c>
      <c r="D7195" s="1408">
        <v>0</v>
      </c>
      <c r="E7195" s="1409">
        <v>3859008.09</v>
      </c>
      <c r="F7195" s="1541"/>
      <c r="G7195" s="1657"/>
      <c r="H7195" s="1541"/>
      <c r="I7195" s="1434"/>
      <c r="J7195" s="1434"/>
      <c r="K7195" s="1434"/>
    </row>
    <row r="7196" spans="1:11" s="771" customFormat="1" ht="22.5" customHeight="1">
      <c r="A7196" s="1629" t="s">
        <v>30479</v>
      </c>
      <c r="B7196" s="1629" t="s">
        <v>30529</v>
      </c>
      <c r="C7196" s="1406">
        <v>20000</v>
      </c>
      <c r="D7196" s="1406">
        <v>0</v>
      </c>
      <c r="E7196" s="1406">
        <v>3879008.09</v>
      </c>
      <c r="F7196" s="1544"/>
      <c r="G7196" s="1659"/>
      <c r="H7196" s="1544"/>
      <c r="I7196" s="1544"/>
      <c r="J7196" s="1544"/>
      <c r="K7196" s="1544"/>
    </row>
    <row r="7197" spans="1:11" s="1023" customFormat="1" ht="22.5" customHeight="1">
      <c r="A7197" s="1407" t="s">
        <v>30480</v>
      </c>
      <c r="B7197" s="1407" t="s">
        <v>30530</v>
      </c>
      <c r="C7197" s="1408">
        <v>20000</v>
      </c>
      <c r="D7197" s="1408">
        <v>0</v>
      </c>
      <c r="E7197" s="1409">
        <v>3899008.09</v>
      </c>
      <c r="F7197" s="1541"/>
      <c r="G7197" s="1657"/>
      <c r="H7197" s="1541"/>
      <c r="I7197" s="1434"/>
      <c r="J7197" s="1434"/>
      <c r="K7197" s="1434"/>
    </row>
    <row r="7198" spans="1:11" s="1023" customFormat="1" ht="22.5" customHeight="1">
      <c r="A7198" s="1407" t="s">
        <v>30481</v>
      </c>
      <c r="B7198" s="1407" t="s">
        <v>30531</v>
      </c>
      <c r="C7198" s="1408">
        <v>5000</v>
      </c>
      <c r="D7198" s="1408">
        <v>0</v>
      </c>
      <c r="E7198" s="1409">
        <v>3904008.09</v>
      </c>
      <c r="F7198" s="1541"/>
      <c r="G7198" s="1657"/>
      <c r="H7198" s="1541"/>
      <c r="I7198" s="1434"/>
      <c r="J7198" s="1434"/>
      <c r="K7198" s="1434"/>
    </row>
    <row r="7199" spans="1:11" s="1023" customFormat="1" ht="22.5" customHeight="1">
      <c r="A7199" s="1407" t="s">
        <v>30482</v>
      </c>
      <c r="B7199" s="1407" t="s">
        <v>28262</v>
      </c>
      <c r="C7199" s="1408">
        <v>10000</v>
      </c>
      <c r="D7199" s="1408">
        <v>0</v>
      </c>
      <c r="E7199" s="1409">
        <v>3914008.09</v>
      </c>
      <c r="F7199" s="1541"/>
      <c r="G7199" s="1657"/>
      <c r="H7199" s="1541"/>
      <c r="I7199" s="1434"/>
      <c r="J7199" s="1434"/>
      <c r="K7199" s="1434"/>
    </row>
    <row r="7200" spans="1:11" s="1023" customFormat="1" ht="22.5" customHeight="1">
      <c r="A7200" s="1407" t="s">
        <v>30483</v>
      </c>
      <c r="B7200" s="1407" t="s">
        <v>30532</v>
      </c>
      <c r="C7200" s="1408">
        <v>15000</v>
      </c>
      <c r="D7200" s="1408">
        <v>0</v>
      </c>
      <c r="E7200" s="1409">
        <v>3929008.09</v>
      </c>
      <c r="F7200" s="1541"/>
      <c r="G7200" s="1657"/>
      <c r="H7200" s="1541"/>
      <c r="I7200" s="1434"/>
      <c r="J7200" s="1434"/>
      <c r="K7200" s="1434"/>
    </row>
    <row r="7201" spans="1:11" s="1023" customFormat="1" ht="22.5" customHeight="1">
      <c r="A7201" s="1407" t="s">
        <v>30484</v>
      </c>
      <c r="B7201" s="1407" t="s">
        <v>30533</v>
      </c>
      <c r="C7201" s="1408">
        <v>20000</v>
      </c>
      <c r="D7201" s="1408">
        <v>0</v>
      </c>
      <c r="E7201" s="1409">
        <v>3949008.09</v>
      </c>
      <c r="F7201" s="1541"/>
      <c r="G7201" s="1657"/>
      <c r="H7201" s="1541"/>
      <c r="I7201" s="1434"/>
      <c r="J7201" s="1434"/>
      <c r="K7201" s="1434"/>
    </row>
    <row r="7202" spans="1:11" s="1023" customFormat="1" ht="22.5" customHeight="1">
      <c r="A7202" s="1407" t="s">
        <v>30485</v>
      </c>
      <c r="B7202" s="1407" t="s">
        <v>30534</v>
      </c>
      <c r="C7202" s="1408">
        <v>20000</v>
      </c>
      <c r="D7202" s="1408">
        <v>0</v>
      </c>
      <c r="E7202" s="1409">
        <v>3969008.09</v>
      </c>
      <c r="F7202" s="1541"/>
      <c r="G7202" s="1657"/>
      <c r="H7202" s="1541"/>
      <c r="I7202" s="1434"/>
      <c r="J7202" s="1434"/>
      <c r="K7202" s="1434"/>
    </row>
    <row r="7203" spans="1:11" s="1023" customFormat="1" ht="22.5" customHeight="1">
      <c r="A7203" s="1407" t="s">
        <v>30486</v>
      </c>
      <c r="B7203" s="1407" t="s">
        <v>30535</v>
      </c>
      <c r="C7203" s="1408">
        <v>20000</v>
      </c>
      <c r="D7203" s="1408">
        <v>0</v>
      </c>
      <c r="E7203" s="1409">
        <v>3989008.09</v>
      </c>
      <c r="F7203" s="1541"/>
      <c r="G7203" s="1657"/>
      <c r="H7203" s="1541"/>
      <c r="I7203" s="1434"/>
      <c r="J7203" s="1434"/>
      <c r="K7203" s="1434"/>
    </row>
    <row r="7204" spans="1:11" s="1023" customFormat="1" ht="22.5" customHeight="1">
      <c r="A7204" s="1407" t="s">
        <v>30487</v>
      </c>
      <c r="B7204" s="1407" t="s">
        <v>30536</v>
      </c>
      <c r="C7204" s="1408">
        <v>30000</v>
      </c>
      <c r="D7204" s="1408">
        <v>0</v>
      </c>
      <c r="E7204" s="1409">
        <v>4019008.09</v>
      </c>
      <c r="F7204" s="1541"/>
      <c r="G7204" s="1657"/>
      <c r="H7204" s="1541"/>
      <c r="I7204" s="1434"/>
      <c r="J7204" s="1434"/>
      <c r="K7204" s="1434"/>
    </row>
    <row r="7205" spans="1:11" s="1023" customFormat="1" ht="22.5" customHeight="1">
      <c r="A7205" s="1407" t="s">
        <v>30488</v>
      </c>
      <c r="B7205" s="1407" t="s">
        <v>30537</v>
      </c>
      <c r="C7205" s="1408">
        <v>35000</v>
      </c>
      <c r="D7205" s="1408">
        <v>0</v>
      </c>
      <c r="E7205" s="1409">
        <v>4054008.09</v>
      </c>
      <c r="F7205" s="1541"/>
      <c r="G7205" s="1657"/>
      <c r="H7205" s="1541"/>
      <c r="I7205" s="1434"/>
      <c r="J7205" s="1434"/>
      <c r="K7205" s="1434"/>
    </row>
    <row r="7206" spans="1:11" s="1023" customFormat="1" ht="22.5" customHeight="1">
      <c r="A7206" s="1407" t="s">
        <v>30489</v>
      </c>
      <c r="B7206" s="1407" t="s">
        <v>30538</v>
      </c>
      <c r="C7206" s="1408">
        <v>10000</v>
      </c>
      <c r="D7206" s="1408">
        <v>0</v>
      </c>
      <c r="E7206" s="1409">
        <v>4064008.09</v>
      </c>
      <c r="F7206" s="1541"/>
      <c r="G7206" s="1657"/>
      <c r="H7206" s="1541"/>
      <c r="I7206" s="1434"/>
      <c r="J7206" s="1434"/>
      <c r="K7206" s="1434"/>
    </row>
    <row r="7207" spans="1:11" s="1023" customFormat="1" ht="22.5" customHeight="1">
      <c r="A7207" s="1420" t="s">
        <v>30490</v>
      </c>
      <c r="B7207" s="1420" t="s">
        <v>30539</v>
      </c>
      <c r="C7207" s="1421">
        <v>20000</v>
      </c>
      <c r="D7207" s="1421">
        <v>0</v>
      </c>
      <c r="E7207" s="1409">
        <v>4084008.09</v>
      </c>
      <c r="F7207" s="1434"/>
      <c r="G7207" s="1653"/>
      <c r="H7207" s="1434"/>
      <c r="I7207" s="1434"/>
      <c r="J7207" s="1434"/>
      <c r="K7207" s="1434"/>
    </row>
    <row r="7208" spans="1:11" s="1023" customFormat="1" ht="22.5" customHeight="1">
      <c r="A7208" s="1407" t="s">
        <v>30491</v>
      </c>
      <c r="B7208" s="1407" t="s">
        <v>30540</v>
      </c>
      <c r="C7208" s="1408">
        <v>20000</v>
      </c>
      <c r="D7208" s="1408">
        <v>0</v>
      </c>
      <c r="E7208" s="1409">
        <v>4104008.09</v>
      </c>
      <c r="F7208" s="1541"/>
      <c r="G7208" s="1657"/>
      <c r="H7208" s="1541"/>
      <c r="I7208" s="1434"/>
      <c r="J7208" s="1434"/>
      <c r="K7208" s="1434"/>
    </row>
    <row r="7209" spans="1:11" s="1023" customFormat="1" ht="22.5" customHeight="1">
      <c r="A7209" s="1407" t="s">
        <v>30492</v>
      </c>
      <c r="B7209" s="1407" t="s">
        <v>29606</v>
      </c>
      <c r="C7209" s="1408">
        <v>50000</v>
      </c>
      <c r="D7209" s="1408">
        <v>0</v>
      </c>
      <c r="E7209" s="1409">
        <v>4154008.09</v>
      </c>
      <c r="F7209" s="1541"/>
      <c r="G7209" s="1657"/>
      <c r="H7209" s="1541"/>
      <c r="I7209" s="1434"/>
      <c r="J7209" s="1434"/>
      <c r="K7209" s="1434"/>
    </row>
    <row r="7210" spans="1:11" s="1023" customFormat="1" ht="22.5" customHeight="1">
      <c r="A7210" s="1407" t="s">
        <v>30493</v>
      </c>
      <c r="B7210" s="1407" t="s">
        <v>30541</v>
      </c>
      <c r="C7210" s="1408">
        <v>20000</v>
      </c>
      <c r="D7210" s="1408">
        <v>0</v>
      </c>
      <c r="E7210" s="1409">
        <v>4174008.09</v>
      </c>
      <c r="F7210" s="1541"/>
      <c r="G7210" s="1657"/>
      <c r="H7210" s="1541"/>
      <c r="I7210" s="1434"/>
      <c r="J7210" s="1434"/>
      <c r="K7210" s="1434"/>
    </row>
    <row r="7211" spans="1:11" s="1023" customFormat="1" ht="22.5" customHeight="1">
      <c r="A7211" s="1407" t="s">
        <v>30494</v>
      </c>
      <c r="B7211" s="1407" t="s">
        <v>30542</v>
      </c>
      <c r="C7211" s="1408">
        <v>20000</v>
      </c>
      <c r="D7211" s="1408">
        <v>0</v>
      </c>
      <c r="E7211" s="1409">
        <v>4194008.09</v>
      </c>
      <c r="F7211" s="1541"/>
      <c r="G7211" s="1657"/>
      <c r="H7211" s="1541"/>
      <c r="I7211" s="1434"/>
      <c r="J7211" s="1434"/>
      <c r="K7211" s="1434"/>
    </row>
    <row r="7212" spans="1:11" s="1023" customFormat="1" ht="22.5" customHeight="1">
      <c r="A7212" s="1407" t="s">
        <v>30495</v>
      </c>
      <c r="B7212" s="1407" t="s">
        <v>24521</v>
      </c>
      <c r="C7212" s="1408">
        <v>20000</v>
      </c>
      <c r="D7212" s="1408">
        <v>0</v>
      </c>
      <c r="E7212" s="1409">
        <v>4214008.09</v>
      </c>
      <c r="F7212" s="1541"/>
      <c r="G7212" s="1657"/>
      <c r="H7212" s="1541"/>
      <c r="I7212" s="1434"/>
      <c r="J7212" s="1434"/>
      <c r="K7212" s="1434"/>
    </row>
    <row r="7213" spans="1:11" s="1023" customFormat="1" ht="22.5" customHeight="1">
      <c r="A7213" s="1420" t="s">
        <v>30496</v>
      </c>
      <c r="B7213" s="1420" t="s">
        <v>30543</v>
      </c>
      <c r="C7213" s="1421">
        <v>30000</v>
      </c>
      <c r="D7213" s="1421">
        <v>0</v>
      </c>
      <c r="E7213" s="1409">
        <v>4244008.09</v>
      </c>
      <c r="F7213" s="1434"/>
      <c r="G7213" s="1653"/>
      <c r="H7213" s="1434"/>
      <c r="I7213" s="1434"/>
      <c r="J7213" s="1434"/>
      <c r="K7213" s="1434"/>
    </row>
    <row r="7214" spans="1:11" s="1023" customFormat="1" ht="22.5" customHeight="1">
      <c r="A7214" s="1407" t="s">
        <v>30497</v>
      </c>
      <c r="B7214" s="1407" t="s">
        <v>30544</v>
      </c>
      <c r="C7214" s="1408">
        <v>30000</v>
      </c>
      <c r="D7214" s="1408">
        <v>0</v>
      </c>
      <c r="E7214" s="1409">
        <v>4274008.09</v>
      </c>
      <c r="F7214" s="1541"/>
      <c r="G7214" s="1657"/>
      <c r="H7214" s="1541"/>
      <c r="I7214" s="1434"/>
      <c r="J7214" s="1434"/>
      <c r="K7214" s="1434"/>
    </row>
    <row r="7215" spans="1:11" s="1023" customFormat="1" ht="22.5" customHeight="1">
      <c r="A7215" s="1407" t="s">
        <v>30498</v>
      </c>
      <c r="B7215" s="1407" t="s">
        <v>30545</v>
      </c>
      <c r="C7215" s="1408">
        <v>30000</v>
      </c>
      <c r="D7215" s="1408">
        <v>0</v>
      </c>
      <c r="E7215" s="1409">
        <v>4304008.09</v>
      </c>
      <c r="F7215" s="1541"/>
      <c r="G7215" s="1657"/>
      <c r="H7215" s="1541"/>
      <c r="I7215" s="1434"/>
      <c r="J7215" s="1434"/>
      <c r="K7215" s="1434"/>
    </row>
    <row r="7216" spans="1:11" s="1023" customFormat="1" ht="22.5" customHeight="1">
      <c r="A7216" s="1420" t="s">
        <v>30499</v>
      </c>
      <c r="B7216" s="1420" t="s">
        <v>30546</v>
      </c>
      <c r="C7216" s="1421">
        <v>20000</v>
      </c>
      <c r="D7216" s="1421">
        <v>0</v>
      </c>
      <c r="E7216" s="1409">
        <v>4324008.09</v>
      </c>
      <c r="F7216" s="1434"/>
      <c r="G7216" s="1653"/>
      <c r="H7216" s="1434"/>
      <c r="I7216" s="1434"/>
      <c r="J7216" s="1434"/>
      <c r="K7216" s="1434"/>
    </row>
    <row r="7217" spans="1:11" ht="22.5" customHeight="1">
      <c r="A7217" s="1051" t="s">
        <v>30500</v>
      </c>
      <c r="B7217" s="1051" t="s">
        <v>27149</v>
      </c>
      <c r="C7217" s="1050">
        <v>0</v>
      </c>
      <c r="D7217" s="1050">
        <v>1150</v>
      </c>
      <c r="E7217" s="1406">
        <v>4322858.09</v>
      </c>
      <c r="F7217" s="1544"/>
      <c r="G7217" s="1659"/>
      <c r="H7217" s="1544"/>
      <c r="I7217" s="1545"/>
      <c r="J7217" s="1545"/>
      <c r="K7217" s="1545"/>
    </row>
    <row r="7218" spans="1:11" ht="22.5" customHeight="1">
      <c r="A7218" s="1051" t="s">
        <v>30501</v>
      </c>
      <c r="B7218" s="1051" t="s">
        <v>30547</v>
      </c>
      <c r="C7218" s="1050">
        <v>0</v>
      </c>
      <c r="D7218" s="1050">
        <v>26.88</v>
      </c>
      <c r="E7218" s="1406">
        <v>4322831.21</v>
      </c>
      <c r="F7218" s="1544"/>
      <c r="G7218" s="1659"/>
      <c r="H7218" s="1544"/>
      <c r="I7218" s="1545"/>
      <c r="J7218" s="1545"/>
      <c r="K7218" s="1545"/>
    </row>
    <row r="7219" spans="1:11" ht="22.5" customHeight="1">
      <c r="A7219" s="1051" t="s">
        <v>30501</v>
      </c>
      <c r="B7219" s="1051" t="s">
        <v>30548</v>
      </c>
      <c r="C7219" s="1050">
        <v>0</v>
      </c>
      <c r="D7219" s="1050">
        <v>26.88</v>
      </c>
      <c r="E7219" s="1406">
        <v>4322804.33</v>
      </c>
      <c r="F7219" s="1544"/>
      <c r="G7219" s="1659"/>
      <c r="H7219" s="1544"/>
      <c r="I7219" s="1545"/>
      <c r="J7219" s="1545"/>
      <c r="K7219" s="1545"/>
    </row>
    <row r="7220" spans="1:11" ht="22.5" customHeight="1">
      <c r="A7220" s="1051" t="s">
        <v>30501</v>
      </c>
      <c r="B7220" s="1051" t="s">
        <v>30549</v>
      </c>
      <c r="C7220" s="1050">
        <v>0</v>
      </c>
      <c r="D7220" s="1050">
        <v>26.88</v>
      </c>
      <c r="E7220" s="1406">
        <v>4322777.45</v>
      </c>
      <c r="F7220" s="1544"/>
      <c r="G7220" s="1659"/>
      <c r="H7220" s="1544"/>
      <c r="I7220" s="1545"/>
      <c r="J7220" s="1545"/>
      <c r="K7220" s="1545"/>
    </row>
    <row r="7221" spans="1:11" ht="22.5" customHeight="1">
      <c r="A7221" s="1051" t="s">
        <v>30501</v>
      </c>
      <c r="B7221" s="1051" t="s">
        <v>30247</v>
      </c>
      <c r="C7221" s="1050">
        <v>0</v>
      </c>
      <c r="D7221" s="1050">
        <v>26.88</v>
      </c>
      <c r="E7221" s="1406">
        <v>4322750.57</v>
      </c>
      <c r="F7221" s="1544"/>
      <c r="G7221" s="1659"/>
      <c r="H7221" s="1544"/>
      <c r="I7221" s="1545"/>
      <c r="J7221" s="1545"/>
      <c r="K7221" s="1545"/>
    </row>
    <row r="7222" spans="1:11" ht="22.5" customHeight="1">
      <c r="A7222" s="1051" t="s">
        <v>30501</v>
      </c>
      <c r="B7222" s="1051" t="s">
        <v>30550</v>
      </c>
      <c r="C7222" s="1050">
        <v>0</v>
      </c>
      <c r="D7222" s="1050">
        <v>26.88</v>
      </c>
      <c r="E7222" s="1406">
        <v>4322723.6900000004</v>
      </c>
      <c r="F7222" s="1544"/>
      <c r="G7222" s="1659"/>
      <c r="H7222" s="1544"/>
      <c r="I7222" s="1545"/>
      <c r="J7222" s="1545"/>
      <c r="K7222" s="1545"/>
    </row>
    <row r="7223" spans="1:11" ht="22.5" customHeight="1">
      <c r="A7223" s="1051" t="s">
        <v>30501</v>
      </c>
      <c r="B7223" s="1051" t="s">
        <v>30551</v>
      </c>
      <c r="C7223" s="1050">
        <v>0</v>
      </c>
      <c r="D7223" s="1050">
        <v>26.88</v>
      </c>
      <c r="E7223" s="1406">
        <v>4322696.8099999996</v>
      </c>
      <c r="F7223" s="1544"/>
      <c r="G7223" s="1659"/>
      <c r="H7223" s="1544"/>
      <c r="I7223" s="1545"/>
      <c r="J7223" s="1545"/>
      <c r="K7223" s="1545"/>
    </row>
    <row r="7224" spans="1:11" ht="22.5" customHeight="1">
      <c r="A7224" s="1051" t="s">
        <v>30501</v>
      </c>
      <c r="B7224" s="1051" t="s">
        <v>30552</v>
      </c>
      <c r="C7224" s="1050">
        <v>0</v>
      </c>
      <c r="D7224" s="1050">
        <v>26.88</v>
      </c>
      <c r="E7224" s="1406">
        <v>4322669.93</v>
      </c>
      <c r="F7224" s="1544"/>
      <c r="G7224" s="1659"/>
      <c r="H7224" s="1544"/>
      <c r="I7224" s="1545"/>
      <c r="J7224" s="1545"/>
      <c r="K7224" s="1545"/>
    </row>
    <row r="7225" spans="1:11" ht="22.5" customHeight="1">
      <c r="A7225" s="1051" t="s">
        <v>30501</v>
      </c>
      <c r="B7225" s="1051" t="s">
        <v>30553</v>
      </c>
      <c r="C7225" s="1050">
        <v>0</v>
      </c>
      <c r="D7225" s="1050">
        <v>53.75</v>
      </c>
      <c r="E7225" s="1406">
        <v>4322616.18</v>
      </c>
      <c r="F7225" s="1544"/>
      <c r="G7225" s="1659"/>
      <c r="H7225" s="1544"/>
      <c r="I7225" s="1545"/>
      <c r="J7225" s="1545"/>
      <c r="K7225" s="1545"/>
    </row>
    <row r="7226" spans="1:11" ht="22.5" customHeight="1">
      <c r="A7226" s="1051" t="s">
        <v>30501</v>
      </c>
      <c r="B7226" s="1051" t="s">
        <v>30554</v>
      </c>
      <c r="C7226" s="1050">
        <v>0</v>
      </c>
      <c r="D7226" s="1050">
        <v>53.75</v>
      </c>
      <c r="E7226" s="1406">
        <v>4322562.43</v>
      </c>
      <c r="F7226" s="1544"/>
      <c r="G7226" s="1659"/>
      <c r="H7226" s="1544"/>
      <c r="I7226" s="1545"/>
      <c r="J7226" s="1545"/>
      <c r="K7226" s="1545"/>
    </row>
    <row r="7227" spans="1:11" ht="22.5" customHeight="1">
      <c r="A7227" s="1051" t="s">
        <v>30501</v>
      </c>
      <c r="B7227" s="1051" t="s">
        <v>30555</v>
      </c>
      <c r="C7227" s="1050">
        <v>0</v>
      </c>
      <c r="D7227" s="1050">
        <v>10000</v>
      </c>
      <c r="E7227" s="1406">
        <v>4312562.43</v>
      </c>
      <c r="F7227" s="1544"/>
      <c r="G7227" s="1659"/>
      <c r="H7227" s="1544"/>
      <c r="I7227" s="1545"/>
      <c r="J7227" s="1545"/>
      <c r="K7227" s="1545"/>
    </row>
    <row r="7228" spans="1:11" ht="22.5" customHeight="1">
      <c r="A7228" s="1051" t="s">
        <v>30501</v>
      </c>
      <c r="B7228" s="1051" t="s">
        <v>30556</v>
      </c>
      <c r="C7228" s="1050">
        <v>0</v>
      </c>
      <c r="D7228" s="1050">
        <v>10000</v>
      </c>
      <c r="E7228" s="1406">
        <v>4302562.43</v>
      </c>
      <c r="F7228" s="1544"/>
      <c r="G7228" s="1659"/>
      <c r="H7228" s="1544"/>
      <c r="I7228" s="1545"/>
      <c r="J7228" s="1545"/>
      <c r="K7228" s="1545"/>
    </row>
    <row r="7229" spans="1:11" ht="22.5" customHeight="1">
      <c r="A7229" s="1051" t="s">
        <v>30501</v>
      </c>
      <c r="B7229" s="1051" t="s">
        <v>30557</v>
      </c>
      <c r="C7229" s="1050">
        <v>0</v>
      </c>
      <c r="D7229" s="1050">
        <v>20000</v>
      </c>
      <c r="E7229" s="1406">
        <v>4282562.43</v>
      </c>
      <c r="F7229" s="1544"/>
      <c r="G7229" s="1659"/>
      <c r="H7229" s="1544"/>
      <c r="I7229" s="1545"/>
      <c r="J7229" s="1545"/>
      <c r="K7229" s="1545"/>
    </row>
    <row r="7230" spans="1:11" ht="22.5" customHeight="1">
      <c r="A7230" s="1051" t="s">
        <v>30501</v>
      </c>
      <c r="B7230" s="1051" t="s">
        <v>30558</v>
      </c>
      <c r="C7230" s="1050">
        <v>0</v>
      </c>
      <c r="D7230" s="1050">
        <v>20000</v>
      </c>
      <c r="E7230" s="1406">
        <v>4262562.43</v>
      </c>
      <c r="F7230" s="1544"/>
      <c r="G7230" s="1659"/>
      <c r="H7230" s="1544"/>
      <c r="I7230" s="1545"/>
      <c r="J7230" s="1545"/>
      <c r="K7230" s="1545"/>
    </row>
    <row r="7231" spans="1:11" ht="22.5" customHeight="1">
      <c r="A7231" s="1051" t="s">
        <v>30501</v>
      </c>
      <c r="B7231" s="1051" t="s">
        <v>30559</v>
      </c>
      <c r="C7231" s="1050">
        <v>0</v>
      </c>
      <c r="D7231" s="1050">
        <v>20000</v>
      </c>
      <c r="E7231" s="1406">
        <v>4242562.43</v>
      </c>
      <c r="F7231" s="1544"/>
      <c r="G7231" s="1659"/>
      <c r="H7231" s="1544"/>
      <c r="I7231" s="1545"/>
      <c r="J7231" s="1545"/>
      <c r="K7231" s="1545"/>
    </row>
    <row r="7232" spans="1:11" ht="22.5" customHeight="1">
      <c r="A7232" s="1051" t="s">
        <v>30501</v>
      </c>
      <c r="B7232" s="1051" t="s">
        <v>29651</v>
      </c>
      <c r="C7232" s="1050">
        <v>0</v>
      </c>
      <c r="D7232" s="1050">
        <v>30000</v>
      </c>
      <c r="E7232" s="1406">
        <v>4212562.43</v>
      </c>
      <c r="F7232" s="1544"/>
      <c r="G7232" s="1659"/>
      <c r="H7232" s="1544"/>
      <c r="I7232" s="1545"/>
      <c r="J7232" s="1545"/>
      <c r="K7232" s="1545"/>
    </row>
    <row r="7233" spans="1:11" ht="22.5" customHeight="1">
      <c r="A7233" s="1051" t="s">
        <v>30501</v>
      </c>
      <c r="B7233" s="1051" t="s">
        <v>30560</v>
      </c>
      <c r="C7233" s="1050">
        <v>0</v>
      </c>
      <c r="D7233" s="1050">
        <v>30000</v>
      </c>
      <c r="E7233" s="1406">
        <v>4182562.43</v>
      </c>
      <c r="F7233" s="1544"/>
      <c r="G7233" s="1659"/>
      <c r="H7233" s="1544"/>
      <c r="I7233" s="1545"/>
      <c r="J7233" s="1545"/>
      <c r="K7233" s="1545"/>
    </row>
    <row r="7234" spans="1:11" ht="22.5" customHeight="1">
      <c r="A7234" s="1051" t="s">
        <v>30501</v>
      </c>
      <c r="B7234" s="1051" t="s">
        <v>30561</v>
      </c>
      <c r="C7234" s="1050">
        <v>0</v>
      </c>
      <c r="D7234" s="1050">
        <v>30000</v>
      </c>
      <c r="E7234" s="1406">
        <v>4152562.43</v>
      </c>
      <c r="F7234" s="1544"/>
      <c r="G7234" s="1659"/>
      <c r="H7234" s="1544"/>
      <c r="I7234" s="1545"/>
      <c r="J7234" s="1545"/>
      <c r="K7234" s="1545"/>
    </row>
    <row r="7235" spans="1:11" ht="22.5" customHeight="1">
      <c r="A7235" s="1051" t="s">
        <v>30501</v>
      </c>
      <c r="B7235" s="1051" t="s">
        <v>30562</v>
      </c>
      <c r="C7235" s="1050">
        <v>0</v>
      </c>
      <c r="D7235" s="1050">
        <v>44000</v>
      </c>
      <c r="E7235" s="1406">
        <v>4108562.43</v>
      </c>
      <c r="F7235" s="1544"/>
      <c r="G7235" s="1659"/>
      <c r="H7235" s="1544"/>
      <c r="I7235" s="1545"/>
      <c r="J7235" s="1545"/>
      <c r="K7235" s="1545"/>
    </row>
    <row r="7236" spans="1:11" ht="22.5" customHeight="1">
      <c r="A7236" s="1051" t="s">
        <v>30501</v>
      </c>
      <c r="B7236" s="1051" t="s">
        <v>30563</v>
      </c>
      <c r="C7236" s="1050">
        <v>0</v>
      </c>
      <c r="D7236" s="1050">
        <v>44000</v>
      </c>
      <c r="E7236" s="1406">
        <v>4064562.43</v>
      </c>
      <c r="F7236" s="1544"/>
      <c r="G7236" s="1659"/>
      <c r="H7236" s="1544"/>
      <c r="I7236" s="1545"/>
      <c r="J7236" s="1545"/>
      <c r="K7236" s="1545"/>
    </row>
    <row r="7237" spans="1:11" ht="22.5" customHeight="1">
      <c r="A7237" s="1051" t="s">
        <v>30501</v>
      </c>
      <c r="B7237" s="1051" t="s">
        <v>30564</v>
      </c>
      <c r="C7237" s="1050">
        <v>0</v>
      </c>
      <c r="D7237" s="1050">
        <v>50000</v>
      </c>
      <c r="E7237" s="1406">
        <v>4014562.43</v>
      </c>
      <c r="F7237" s="1544"/>
      <c r="G7237" s="1659"/>
      <c r="H7237" s="1544"/>
      <c r="I7237" s="1545"/>
      <c r="J7237" s="1545"/>
      <c r="K7237" s="1545"/>
    </row>
    <row r="7238" spans="1:11" ht="22.5" customHeight="1">
      <c r="A7238" s="1051" t="s">
        <v>30501</v>
      </c>
      <c r="B7238" s="1051" t="s">
        <v>30565</v>
      </c>
      <c r="C7238" s="1050">
        <v>0</v>
      </c>
      <c r="D7238" s="1050">
        <v>54700</v>
      </c>
      <c r="E7238" s="1406">
        <v>3959862.43</v>
      </c>
      <c r="F7238" s="1544"/>
      <c r="G7238" s="1659"/>
      <c r="H7238" s="1544"/>
      <c r="I7238" s="1545"/>
      <c r="J7238" s="1545"/>
      <c r="K7238" s="1545"/>
    </row>
    <row r="7239" spans="1:11" ht="22.5" customHeight="1">
      <c r="A7239" s="1051" t="s">
        <v>30501</v>
      </c>
      <c r="B7239" s="1051" t="s">
        <v>30566</v>
      </c>
      <c r="C7239" s="1050">
        <v>0</v>
      </c>
      <c r="D7239" s="1050">
        <v>83179</v>
      </c>
      <c r="E7239" s="1406">
        <v>3876683.43</v>
      </c>
      <c r="F7239" s="1544"/>
      <c r="G7239" s="1659"/>
      <c r="H7239" s="1544"/>
      <c r="I7239" s="1545"/>
      <c r="J7239" s="1545"/>
      <c r="K7239" s="1545"/>
    </row>
    <row r="7240" spans="1:11" ht="22.5" customHeight="1">
      <c r="A7240" s="1051" t="s">
        <v>30501</v>
      </c>
      <c r="B7240" s="1051" t="s">
        <v>30567</v>
      </c>
      <c r="C7240" s="1050">
        <v>0</v>
      </c>
      <c r="D7240" s="1050">
        <v>118827</v>
      </c>
      <c r="E7240" s="1406">
        <v>3757856.43</v>
      </c>
      <c r="F7240" s="1544"/>
      <c r="G7240" s="1659"/>
      <c r="H7240" s="1544"/>
      <c r="I7240" s="1545"/>
      <c r="J7240" s="1545"/>
      <c r="K7240" s="1545"/>
    </row>
    <row r="7241" spans="1:11" ht="22.5" customHeight="1">
      <c r="A7241" s="1051" t="s">
        <v>30501</v>
      </c>
      <c r="B7241" s="1051" t="s">
        <v>30030</v>
      </c>
      <c r="C7241" s="1050">
        <v>0</v>
      </c>
      <c r="D7241" s="1050">
        <v>165300.6</v>
      </c>
      <c r="E7241" s="1406">
        <v>3592555.83</v>
      </c>
      <c r="F7241" s="1544"/>
      <c r="G7241" s="1659"/>
      <c r="H7241" s="1544"/>
      <c r="I7241" s="1545"/>
      <c r="J7241" s="1545"/>
      <c r="K7241" s="1545"/>
    </row>
    <row r="7242" spans="1:11" s="1023" customFormat="1" ht="22.5" customHeight="1">
      <c r="A7242" s="1407" t="s">
        <v>30502</v>
      </c>
      <c r="B7242" s="1407" t="s">
        <v>30568</v>
      </c>
      <c r="C7242" s="1408">
        <v>20000</v>
      </c>
      <c r="D7242" s="1408">
        <v>0</v>
      </c>
      <c r="E7242" s="1409">
        <v>3612555.83</v>
      </c>
      <c r="F7242" s="1541"/>
      <c r="G7242" s="1657"/>
      <c r="H7242" s="1541"/>
      <c r="I7242" s="1434"/>
      <c r="J7242" s="1434"/>
      <c r="K7242" s="1434"/>
    </row>
    <row r="7243" spans="1:11" s="1023" customFormat="1" ht="22.5" customHeight="1">
      <c r="A7243" s="1407" t="s">
        <v>30503</v>
      </c>
      <c r="B7243" s="1407" t="s">
        <v>30569</v>
      </c>
      <c r="C7243" s="1408">
        <v>10000</v>
      </c>
      <c r="D7243" s="1408">
        <v>0</v>
      </c>
      <c r="E7243" s="1409">
        <v>3622555.83</v>
      </c>
      <c r="F7243" s="1541"/>
      <c r="G7243" s="1657"/>
      <c r="H7243" s="1541"/>
      <c r="I7243" s="1434"/>
      <c r="J7243" s="1434"/>
      <c r="K7243" s="1434"/>
    </row>
    <row r="7244" spans="1:11" s="1023" customFormat="1" ht="22.5" customHeight="1">
      <c r="A7244" s="1407" t="s">
        <v>30504</v>
      </c>
      <c r="B7244" s="1407" t="s">
        <v>30570</v>
      </c>
      <c r="C7244" s="1408">
        <v>30000</v>
      </c>
      <c r="D7244" s="1408">
        <v>0</v>
      </c>
      <c r="E7244" s="1409">
        <v>3652555.83</v>
      </c>
      <c r="F7244" s="1541"/>
      <c r="G7244" s="1657"/>
      <c r="H7244" s="1541"/>
      <c r="I7244" s="1434"/>
      <c r="J7244" s="1434"/>
      <c r="K7244" s="1434"/>
    </row>
    <row r="7245" spans="1:11" s="1023" customFormat="1" ht="22.5" customHeight="1">
      <c r="A7245" s="1407" t="s">
        <v>30505</v>
      </c>
      <c r="B7245" s="1407" t="s">
        <v>30571</v>
      </c>
      <c r="C7245" s="1408">
        <v>30000</v>
      </c>
      <c r="D7245" s="1408">
        <v>0</v>
      </c>
      <c r="E7245" s="1409">
        <v>3682555.83</v>
      </c>
      <c r="F7245" s="1541"/>
      <c r="G7245" s="1657"/>
      <c r="H7245" s="1541"/>
      <c r="I7245" s="1434"/>
      <c r="J7245" s="1434"/>
      <c r="K7245" s="1434"/>
    </row>
    <row r="7246" spans="1:11" s="1023" customFormat="1" ht="22.5" customHeight="1">
      <c r="A7246" s="1407" t="s">
        <v>30506</v>
      </c>
      <c r="B7246" s="1407" t="s">
        <v>30572</v>
      </c>
      <c r="C7246" s="1408">
        <v>10000</v>
      </c>
      <c r="D7246" s="1408">
        <v>0</v>
      </c>
      <c r="E7246" s="1409">
        <v>3692555.83</v>
      </c>
      <c r="F7246" s="1541"/>
      <c r="G7246" s="1657"/>
      <c r="H7246" s="1541"/>
      <c r="I7246" s="1434"/>
      <c r="J7246" s="1434"/>
      <c r="K7246" s="1434"/>
    </row>
    <row r="7247" spans="1:11" s="1023" customFormat="1" ht="22.5" customHeight="1">
      <c r="A7247" s="1407" t="s">
        <v>30507</v>
      </c>
      <c r="B7247" s="1407" t="s">
        <v>30573</v>
      </c>
      <c r="C7247" s="1408">
        <v>20000</v>
      </c>
      <c r="D7247" s="1408">
        <v>0</v>
      </c>
      <c r="E7247" s="1409">
        <v>3712555.83</v>
      </c>
      <c r="F7247" s="1541"/>
      <c r="G7247" s="1657"/>
      <c r="H7247" s="1541"/>
      <c r="I7247" s="1434"/>
      <c r="J7247" s="1434"/>
      <c r="K7247" s="1434"/>
    </row>
    <row r="7248" spans="1:11" s="1023" customFormat="1" ht="22.5" customHeight="1">
      <c r="A7248" s="1407" t="s">
        <v>30508</v>
      </c>
      <c r="B7248" s="1407" t="s">
        <v>30574</v>
      </c>
      <c r="C7248" s="1408">
        <v>20000</v>
      </c>
      <c r="D7248" s="1408">
        <v>0</v>
      </c>
      <c r="E7248" s="1409">
        <v>3732555.83</v>
      </c>
      <c r="F7248" s="1541"/>
      <c r="G7248" s="1657"/>
      <c r="H7248" s="1541"/>
      <c r="I7248" s="1434"/>
      <c r="J7248" s="1434"/>
      <c r="K7248" s="1434"/>
    </row>
    <row r="7249" spans="1:11" ht="22.5" customHeight="1">
      <c r="A7249" s="1051" t="s">
        <v>30509</v>
      </c>
      <c r="B7249" s="1051" t="s">
        <v>27149</v>
      </c>
      <c r="C7249" s="1050">
        <v>0</v>
      </c>
      <c r="D7249" s="1050">
        <v>350</v>
      </c>
      <c r="E7249" s="1406">
        <v>3732205.83</v>
      </c>
      <c r="F7249" s="1544"/>
      <c r="G7249" s="1659"/>
      <c r="H7249" s="1544"/>
      <c r="I7249" s="1545"/>
      <c r="J7249" s="1545"/>
      <c r="K7249" s="1545"/>
    </row>
    <row r="7250" spans="1:11" s="1023" customFormat="1" ht="22.5" customHeight="1">
      <c r="A7250" s="1407" t="s">
        <v>30510</v>
      </c>
      <c r="B7250" s="1407" t="s">
        <v>30575</v>
      </c>
      <c r="C7250" s="1408">
        <v>25500</v>
      </c>
      <c r="D7250" s="1408">
        <v>0</v>
      </c>
      <c r="E7250" s="1409">
        <v>3757705.83</v>
      </c>
      <c r="F7250" s="1541"/>
      <c r="G7250" s="1657"/>
      <c r="H7250" s="1541"/>
      <c r="I7250" s="1434"/>
      <c r="J7250" s="1434"/>
      <c r="K7250" s="1434"/>
    </row>
    <row r="7251" spans="1:11" s="1023" customFormat="1" ht="22.5" customHeight="1">
      <c r="A7251" s="1407" t="s">
        <v>30511</v>
      </c>
      <c r="B7251" s="1407" t="s">
        <v>30576</v>
      </c>
      <c r="C7251" s="1408">
        <v>15000</v>
      </c>
      <c r="D7251" s="1408">
        <v>0</v>
      </c>
      <c r="E7251" s="1409">
        <v>3772705.83</v>
      </c>
      <c r="F7251" s="1541"/>
      <c r="G7251" s="1657"/>
      <c r="H7251" s="1541"/>
      <c r="I7251" s="1434"/>
      <c r="J7251" s="1434"/>
      <c r="K7251" s="1434"/>
    </row>
    <row r="7252" spans="1:11" ht="22.5" customHeight="1">
      <c r="A7252" s="1051" t="s">
        <v>30512</v>
      </c>
      <c r="B7252" s="1051" t="s">
        <v>8478</v>
      </c>
      <c r="C7252" s="1050">
        <v>0</v>
      </c>
      <c r="D7252" s="1050">
        <v>881.49</v>
      </c>
      <c r="E7252" s="1406">
        <v>3771824.34</v>
      </c>
      <c r="F7252" s="1544"/>
      <c r="G7252" s="1659"/>
      <c r="H7252" s="1544"/>
      <c r="I7252" s="1545"/>
      <c r="J7252" s="1545"/>
      <c r="K7252" s="1545"/>
    </row>
    <row r="7253" spans="1:11" s="1023" customFormat="1" ht="22.5" customHeight="1">
      <c r="A7253" s="1407" t="s">
        <v>30513</v>
      </c>
      <c r="B7253" s="1407" t="s">
        <v>30577</v>
      </c>
      <c r="C7253" s="1408">
        <v>10000</v>
      </c>
      <c r="D7253" s="1408">
        <v>0</v>
      </c>
      <c r="E7253" s="1409">
        <v>3781824.34</v>
      </c>
      <c r="F7253" s="1541"/>
      <c r="G7253" s="1657"/>
      <c r="H7253" s="1541"/>
      <c r="I7253" s="1434"/>
      <c r="J7253" s="1434"/>
      <c r="K7253" s="1434"/>
    </row>
    <row r="7254" spans="1:11" s="1023" customFormat="1" ht="22.5" customHeight="1">
      <c r="A7254" s="1407" t="s">
        <v>30514</v>
      </c>
      <c r="B7254" s="1407" t="s">
        <v>30578</v>
      </c>
      <c r="C7254" s="1408">
        <v>20000</v>
      </c>
      <c r="D7254" s="1408">
        <v>0</v>
      </c>
      <c r="E7254" s="1409">
        <v>3801824.34</v>
      </c>
      <c r="F7254" s="1541"/>
      <c r="G7254" s="1657"/>
      <c r="H7254" s="1541"/>
      <c r="I7254" s="1434"/>
      <c r="J7254" s="1434"/>
      <c r="K7254" s="1434"/>
    </row>
    <row r="7255" spans="1:11" s="1023" customFormat="1" ht="22.5" customHeight="1">
      <c r="A7255" s="1407" t="s">
        <v>30515</v>
      </c>
      <c r="B7255" s="1407" t="s">
        <v>30579</v>
      </c>
      <c r="C7255" s="1408">
        <v>21500</v>
      </c>
      <c r="D7255" s="1408">
        <v>0</v>
      </c>
      <c r="E7255" s="1409">
        <v>3823324.34</v>
      </c>
      <c r="F7255" s="1541"/>
      <c r="G7255" s="1657"/>
      <c r="H7255" s="1541"/>
      <c r="I7255" s="1434"/>
      <c r="J7255" s="1434"/>
      <c r="K7255" s="1434"/>
    </row>
    <row r="7256" spans="1:11" ht="22.5" customHeight="1">
      <c r="A7256" s="1051" t="s">
        <v>30516</v>
      </c>
      <c r="B7256" s="1051" t="s">
        <v>30580</v>
      </c>
      <c r="C7256" s="1050">
        <v>0</v>
      </c>
      <c r="D7256" s="1050">
        <v>26.88</v>
      </c>
      <c r="E7256" s="1406">
        <v>3823297.46</v>
      </c>
      <c r="F7256" s="1544"/>
      <c r="G7256" s="1659"/>
      <c r="H7256" s="1544"/>
      <c r="I7256" s="1545"/>
      <c r="J7256" s="1545"/>
      <c r="K7256" s="1545"/>
    </row>
    <row r="7257" spans="1:11" ht="22.5" customHeight="1">
      <c r="A7257" s="1051" t="s">
        <v>30516</v>
      </c>
      <c r="B7257" s="1051" t="s">
        <v>30581</v>
      </c>
      <c r="C7257" s="1050">
        <v>0</v>
      </c>
      <c r="D7257" s="1050">
        <v>26.88</v>
      </c>
      <c r="E7257" s="1406">
        <v>3823270.58</v>
      </c>
      <c r="F7257" s="1544"/>
      <c r="G7257" s="1659"/>
      <c r="H7257" s="1544"/>
      <c r="I7257" s="1545"/>
      <c r="J7257" s="1545"/>
      <c r="K7257" s="1545"/>
    </row>
    <row r="7258" spans="1:11" ht="22.5" customHeight="1">
      <c r="A7258" s="1051" t="s">
        <v>30517</v>
      </c>
      <c r="B7258" s="1051" t="s">
        <v>29632</v>
      </c>
      <c r="C7258" s="1050">
        <v>0</v>
      </c>
      <c r="D7258" s="1050">
        <v>26.88</v>
      </c>
      <c r="E7258" s="1406">
        <v>3823243.7</v>
      </c>
      <c r="F7258" s="1544"/>
      <c r="G7258" s="1659"/>
      <c r="H7258" s="1544"/>
      <c r="I7258" s="1545"/>
      <c r="J7258" s="1545"/>
      <c r="K7258" s="1545"/>
    </row>
    <row r="7259" spans="1:11" ht="22.5" customHeight="1">
      <c r="A7259" s="1051" t="s">
        <v>30517</v>
      </c>
      <c r="B7259" s="1051" t="s">
        <v>30582</v>
      </c>
      <c r="C7259" s="1050">
        <v>0</v>
      </c>
      <c r="D7259" s="1050">
        <v>26.88</v>
      </c>
      <c r="E7259" s="1406">
        <v>3823216.82</v>
      </c>
      <c r="F7259" s="1544"/>
      <c r="G7259" s="1659"/>
      <c r="H7259" s="1544"/>
      <c r="I7259" s="1545"/>
      <c r="J7259" s="1545"/>
      <c r="K7259" s="1545"/>
    </row>
    <row r="7260" spans="1:11" ht="22.5" customHeight="1">
      <c r="A7260" s="1051" t="s">
        <v>30517</v>
      </c>
      <c r="B7260" s="1051" t="s">
        <v>30583</v>
      </c>
      <c r="C7260" s="1050">
        <v>0</v>
      </c>
      <c r="D7260" s="1050">
        <v>26.88</v>
      </c>
      <c r="E7260" s="1406">
        <v>3823189.94</v>
      </c>
      <c r="F7260" s="1544"/>
      <c r="G7260" s="1659"/>
      <c r="H7260" s="1544"/>
      <c r="I7260" s="1545"/>
      <c r="J7260" s="1545"/>
      <c r="K7260" s="1545"/>
    </row>
    <row r="7261" spans="1:11" ht="22.5" customHeight="1">
      <c r="A7261" s="1051" t="s">
        <v>30517</v>
      </c>
      <c r="B7261" s="1051" t="s">
        <v>30584</v>
      </c>
      <c r="C7261" s="1050">
        <v>0</v>
      </c>
      <c r="D7261" s="1050">
        <v>26.88</v>
      </c>
      <c r="E7261" s="1406">
        <v>3823163.06</v>
      </c>
      <c r="F7261" s="1544"/>
      <c r="G7261" s="1659"/>
      <c r="H7261" s="1544"/>
      <c r="I7261" s="1545"/>
      <c r="J7261" s="1545"/>
      <c r="K7261" s="1545"/>
    </row>
    <row r="7262" spans="1:11" ht="22.5" customHeight="1">
      <c r="A7262" s="1051" t="s">
        <v>30517</v>
      </c>
      <c r="B7262" s="1051" t="s">
        <v>30585</v>
      </c>
      <c r="C7262" s="1050">
        <v>0</v>
      </c>
      <c r="D7262" s="1050">
        <v>26.88</v>
      </c>
      <c r="E7262" s="1406">
        <v>3823136.18</v>
      </c>
      <c r="F7262" s="1544"/>
      <c r="G7262" s="1659"/>
      <c r="H7262" s="1544"/>
      <c r="I7262" s="1545"/>
      <c r="J7262" s="1545"/>
      <c r="K7262" s="1545"/>
    </row>
    <row r="7263" spans="1:11" ht="22.5" customHeight="1">
      <c r="A7263" s="1051" t="s">
        <v>30517</v>
      </c>
      <c r="B7263" s="1051" t="s">
        <v>30586</v>
      </c>
      <c r="C7263" s="1050">
        <v>0</v>
      </c>
      <c r="D7263" s="1050">
        <v>26.88</v>
      </c>
      <c r="E7263" s="1406">
        <v>3823109.3</v>
      </c>
      <c r="F7263" s="1544"/>
      <c r="G7263" s="1659"/>
      <c r="H7263" s="1544"/>
      <c r="I7263" s="1545"/>
      <c r="J7263" s="1545"/>
      <c r="K7263" s="1545"/>
    </row>
    <row r="7264" spans="1:11" ht="22.5" customHeight="1">
      <c r="A7264" s="1051" t="s">
        <v>30517</v>
      </c>
      <c r="B7264" s="1051" t="s">
        <v>30295</v>
      </c>
      <c r="C7264" s="1050">
        <v>0</v>
      </c>
      <c r="D7264" s="1050">
        <v>26.88</v>
      </c>
      <c r="E7264" s="1406">
        <v>3823082.42</v>
      </c>
      <c r="F7264" s="1544"/>
      <c r="G7264" s="1659"/>
      <c r="H7264" s="1544"/>
      <c r="I7264" s="1545"/>
      <c r="J7264" s="1545"/>
      <c r="K7264" s="1545"/>
    </row>
    <row r="7265" spans="1:11" ht="22.5" customHeight="1">
      <c r="A7265" s="1051" t="s">
        <v>30516</v>
      </c>
      <c r="B7265" s="1051" t="s">
        <v>30304</v>
      </c>
      <c r="C7265" s="1050">
        <v>0</v>
      </c>
      <c r="D7265" s="1050">
        <v>53.75</v>
      </c>
      <c r="E7265" s="1406">
        <v>3823028.67</v>
      </c>
      <c r="F7265" s="1544"/>
      <c r="G7265" s="1659"/>
      <c r="H7265" s="1544"/>
      <c r="I7265" s="1545"/>
      <c r="J7265" s="1545"/>
      <c r="K7265" s="1545"/>
    </row>
    <row r="7266" spans="1:11" ht="22.5" customHeight="1">
      <c r="A7266" s="1051" t="s">
        <v>30517</v>
      </c>
      <c r="B7266" s="1051" t="s">
        <v>30587</v>
      </c>
      <c r="C7266" s="1050">
        <v>0</v>
      </c>
      <c r="D7266" s="1050">
        <v>53.75</v>
      </c>
      <c r="E7266" s="1406">
        <v>3822974.92</v>
      </c>
      <c r="F7266" s="1544"/>
      <c r="G7266" s="1659"/>
      <c r="H7266" s="1544"/>
      <c r="I7266" s="1545"/>
      <c r="J7266" s="1545"/>
      <c r="K7266" s="1545"/>
    </row>
    <row r="7267" spans="1:11" ht="22.5" customHeight="1">
      <c r="A7267" s="1051" t="s">
        <v>30517</v>
      </c>
      <c r="B7267" s="1051" t="s">
        <v>30588</v>
      </c>
      <c r="C7267" s="1050">
        <v>0</v>
      </c>
      <c r="D7267" s="1050">
        <v>53.75</v>
      </c>
      <c r="E7267" s="1406">
        <v>3822921.17</v>
      </c>
      <c r="F7267" s="1544"/>
      <c r="G7267" s="1659"/>
      <c r="H7267" s="1544"/>
      <c r="I7267" s="1545"/>
      <c r="J7267" s="1545"/>
      <c r="K7267" s="1545"/>
    </row>
    <row r="7268" spans="1:11" ht="22.5" customHeight="1">
      <c r="A7268" s="1051" t="s">
        <v>30517</v>
      </c>
      <c r="B7268" s="1051" t="s">
        <v>30589</v>
      </c>
      <c r="C7268" s="1050">
        <v>0</v>
      </c>
      <c r="D7268" s="1050">
        <v>9900</v>
      </c>
      <c r="E7268" s="1406">
        <v>3813021.17</v>
      </c>
      <c r="F7268" s="1544"/>
      <c r="G7268" s="1659"/>
      <c r="H7268" s="1544"/>
      <c r="I7268" s="1545"/>
      <c r="J7268" s="1545"/>
      <c r="K7268" s="1545"/>
    </row>
    <row r="7269" spans="1:11" ht="22.5" customHeight="1">
      <c r="A7269" s="1051" t="s">
        <v>30516</v>
      </c>
      <c r="B7269" s="1051" t="s">
        <v>30590</v>
      </c>
      <c r="C7269" s="1050">
        <v>0</v>
      </c>
      <c r="D7269" s="1050">
        <v>10000</v>
      </c>
      <c r="E7269" s="1406">
        <v>3803021.17</v>
      </c>
      <c r="F7269" s="1544"/>
      <c r="G7269" s="1659"/>
      <c r="H7269" s="1544"/>
      <c r="I7269" s="1545"/>
      <c r="J7269" s="1545"/>
      <c r="K7269" s="1545"/>
    </row>
    <row r="7270" spans="1:11" ht="22.5" customHeight="1">
      <c r="A7270" s="1051" t="s">
        <v>30516</v>
      </c>
      <c r="B7270" s="1051" t="s">
        <v>30591</v>
      </c>
      <c r="C7270" s="1050">
        <v>0</v>
      </c>
      <c r="D7270" s="1050">
        <v>10000</v>
      </c>
      <c r="E7270" s="1406">
        <v>3793021.17</v>
      </c>
      <c r="F7270" s="1544"/>
      <c r="G7270" s="1659"/>
      <c r="H7270" s="1544"/>
      <c r="I7270" s="1545"/>
      <c r="J7270" s="1545"/>
      <c r="K7270" s="1545"/>
    </row>
    <row r="7271" spans="1:11" ht="22.5" customHeight="1">
      <c r="A7271" s="1051" t="s">
        <v>30517</v>
      </c>
      <c r="B7271" s="1051" t="s">
        <v>30306</v>
      </c>
      <c r="C7271" s="1050">
        <v>0</v>
      </c>
      <c r="D7271" s="1050">
        <v>10000</v>
      </c>
      <c r="E7271" s="1406">
        <v>3783021.17</v>
      </c>
      <c r="F7271" s="1544"/>
      <c r="G7271" s="1659"/>
      <c r="H7271" s="1544"/>
      <c r="I7271" s="1545"/>
      <c r="J7271" s="1545"/>
      <c r="K7271" s="1545"/>
    </row>
    <row r="7272" spans="1:11" ht="22.5" customHeight="1">
      <c r="A7272" s="1051" t="s">
        <v>30517</v>
      </c>
      <c r="B7272" s="1051" t="s">
        <v>30592</v>
      </c>
      <c r="C7272" s="1050">
        <v>0</v>
      </c>
      <c r="D7272" s="1050">
        <v>15000</v>
      </c>
      <c r="E7272" s="1406">
        <v>3768021.17</v>
      </c>
      <c r="F7272" s="1544"/>
      <c r="G7272" s="1659"/>
      <c r="H7272" s="1544"/>
      <c r="I7272" s="1545"/>
      <c r="J7272" s="1545"/>
      <c r="K7272" s="1545"/>
    </row>
    <row r="7273" spans="1:11" ht="22.5" customHeight="1">
      <c r="A7273" s="1051" t="s">
        <v>30517</v>
      </c>
      <c r="B7273" s="1051" t="s">
        <v>30593</v>
      </c>
      <c r="C7273" s="1050">
        <v>0</v>
      </c>
      <c r="D7273" s="1050">
        <v>15000</v>
      </c>
      <c r="E7273" s="1406">
        <v>3753021.17</v>
      </c>
      <c r="F7273" s="1544"/>
      <c r="G7273" s="1659"/>
      <c r="H7273" s="1544"/>
      <c r="I7273" s="1545"/>
      <c r="J7273" s="1545"/>
      <c r="K7273" s="1545"/>
    </row>
    <row r="7274" spans="1:11" ht="22.5" customHeight="1">
      <c r="A7274" s="1051" t="s">
        <v>30517</v>
      </c>
      <c r="B7274" s="1051" t="s">
        <v>30594</v>
      </c>
      <c r="C7274" s="1050">
        <v>0</v>
      </c>
      <c r="D7274" s="1050">
        <v>18000</v>
      </c>
      <c r="E7274" s="1406">
        <v>3735021.17</v>
      </c>
      <c r="F7274" s="1544"/>
      <c r="G7274" s="1659"/>
      <c r="H7274" s="1544"/>
      <c r="I7274" s="1545"/>
      <c r="J7274" s="1545"/>
      <c r="K7274" s="1545"/>
    </row>
    <row r="7275" spans="1:11" ht="22.5" customHeight="1">
      <c r="A7275" s="1051" t="s">
        <v>30517</v>
      </c>
      <c r="B7275" s="1051" t="s">
        <v>30595</v>
      </c>
      <c r="C7275" s="1050">
        <v>0</v>
      </c>
      <c r="D7275" s="1050">
        <v>18000</v>
      </c>
      <c r="E7275" s="1406">
        <v>3717021.17</v>
      </c>
      <c r="F7275" s="1544"/>
      <c r="G7275" s="1659"/>
      <c r="H7275" s="1544"/>
      <c r="I7275" s="1545"/>
      <c r="J7275" s="1545"/>
      <c r="K7275" s="1545"/>
    </row>
    <row r="7276" spans="1:11" ht="22.5" customHeight="1">
      <c r="A7276" s="1051" t="s">
        <v>30517</v>
      </c>
      <c r="B7276" s="1051" t="s">
        <v>29649</v>
      </c>
      <c r="C7276" s="1050">
        <v>0</v>
      </c>
      <c r="D7276" s="1050">
        <v>18755</v>
      </c>
      <c r="E7276" s="1406">
        <v>3698266.17</v>
      </c>
      <c r="F7276" s="1544"/>
      <c r="G7276" s="1659"/>
      <c r="H7276" s="1544"/>
      <c r="I7276" s="1545"/>
      <c r="J7276" s="1545"/>
      <c r="K7276" s="1545"/>
    </row>
    <row r="7277" spans="1:11" ht="22.5" customHeight="1">
      <c r="A7277" s="1051" t="s">
        <v>30517</v>
      </c>
      <c r="B7277" s="1051" t="s">
        <v>30596</v>
      </c>
      <c r="C7277" s="1050">
        <v>0</v>
      </c>
      <c r="D7277" s="1050">
        <v>30000</v>
      </c>
      <c r="E7277" s="1406">
        <v>3668266.17</v>
      </c>
      <c r="F7277" s="1544"/>
      <c r="G7277" s="1659"/>
      <c r="H7277" s="1544"/>
      <c r="I7277" s="1545"/>
      <c r="J7277" s="1545"/>
      <c r="K7277" s="1545"/>
    </row>
    <row r="7278" spans="1:11" ht="22.5" customHeight="1">
      <c r="A7278" s="1051" t="s">
        <v>30517</v>
      </c>
      <c r="B7278" s="1051" t="s">
        <v>30597</v>
      </c>
      <c r="C7278" s="1050">
        <v>0</v>
      </c>
      <c r="D7278" s="1050">
        <v>34000</v>
      </c>
      <c r="E7278" s="1406">
        <v>3634266.17</v>
      </c>
      <c r="F7278" s="1544"/>
      <c r="G7278" s="1659"/>
      <c r="H7278" s="1544"/>
      <c r="I7278" s="1545"/>
      <c r="J7278" s="1545"/>
      <c r="K7278" s="1545"/>
    </row>
    <row r="7279" spans="1:11" ht="22.5" customHeight="1">
      <c r="A7279" s="1051" t="s">
        <v>30517</v>
      </c>
      <c r="B7279" s="1051" t="s">
        <v>30598</v>
      </c>
      <c r="C7279" s="1050">
        <v>0</v>
      </c>
      <c r="D7279" s="1050">
        <v>40000</v>
      </c>
      <c r="E7279" s="1406">
        <v>3594266.17</v>
      </c>
      <c r="F7279" s="1544"/>
      <c r="G7279" s="1659"/>
      <c r="H7279" s="1544"/>
      <c r="I7279" s="1545"/>
      <c r="J7279" s="1545"/>
      <c r="K7279" s="1545"/>
    </row>
    <row r="7280" spans="1:11" ht="22.5" customHeight="1">
      <c r="A7280" s="1051" t="s">
        <v>30517</v>
      </c>
      <c r="B7280" s="1051" t="s">
        <v>30599</v>
      </c>
      <c r="C7280" s="1050">
        <v>0</v>
      </c>
      <c r="D7280" s="1050">
        <v>75793</v>
      </c>
      <c r="E7280" s="1406">
        <v>3518473.17</v>
      </c>
      <c r="F7280" s="1544"/>
      <c r="G7280" s="1659"/>
      <c r="H7280" s="1544"/>
      <c r="I7280" s="1545"/>
      <c r="J7280" s="1545"/>
      <c r="K7280" s="1545"/>
    </row>
    <row r="7281" spans="1:11" ht="22.5" customHeight="1">
      <c r="A7281" s="1051" t="s">
        <v>30517</v>
      </c>
      <c r="B7281" s="1051" t="s">
        <v>30600</v>
      </c>
      <c r="C7281" s="1050">
        <v>0</v>
      </c>
      <c r="D7281" s="1050">
        <v>109793</v>
      </c>
      <c r="E7281" s="1406">
        <v>3408680.17</v>
      </c>
      <c r="F7281" s="1544"/>
      <c r="G7281" s="1659"/>
      <c r="H7281" s="1544"/>
      <c r="I7281" s="1545"/>
      <c r="J7281" s="1545"/>
      <c r="K7281" s="1545"/>
    </row>
    <row r="7282" spans="1:11" ht="22.5" customHeight="1">
      <c r="A7282" s="1051" t="s">
        <v>30516</v>
      </c>
      <c r="B7282" s="1051" t="s">
        <v>30320</v>
      </c>
      <c r="C7282" s="1050">
        <v>0</v>
      </c>
      <c r="D7282" s="1050">
        <v>179660</v>
      </c>
      <c r="E7282" s="1406">
        <v>3229020.17</v>
      </c>
      <c r="F7282" s="1544"/>
      <c r="G7282" s="1659"/>
      <c r="H7282" s="1544"/>
      <c r="I7282" s="1545"/>
      <c r="J7282" s="1545"/>
      <c r="K7282" s="1545"/>
    </row>
    <row r="7283" spans="1:11" s="1023" customFormat="1" ht="22.5" customHeight="1">
      <c r="A7283" s="1407" t="s">
        <v>30518</v>
      </c>
      <c r="B7283" s="1407" t="s">
        <v>30601</v>
      </c>
      <c r="C7283" s="1408">
        <v>10000</v>
      </c>
      <c r="D7283" s="1408">
        <v>0</v>
      </c>
      <c r="E7283" s="1409">
        <v>3239020.17</v>
      </c>
      <c r="F7283" s="1541"/>
      <c r="G7283" s="1657"/>
      <c r="H7283" s="1541"/>
      <c r="I7283" s="1434"/>
      <c r="J7283" s="1434"/>
      <c r="K7283" s="1434"/>
    </row>
    <row r="7284" spans="1:11" s="1023" customFormat="1" ht="22.5" customHeight="1">
      <c r="A7284" s="1407" t="s">
        <v>30519</v>
      </c>
      <c r="B7284" s="1407" t="s">
        <v>30602</v>
      </c>
      <c r="C7284" s="1408">
        <v>20000</v>
      </c>
      <c r="D7284" s="1408">
        <v>0</v>
      </c>
      <c r="E7284" s="1409">
        <v>3259020.17</v>
      </c>
      <c r="F7284" s="1541"/>
      <c r="G7284" s="1657"/>
      <c r="H7284" s="1541"/>
      <c r="I7284" s="1434"/>
      <c r="J7284" s="1434"/>
      <c r="K7284" s="1434"/>
    </row>
    <row r="7285" spans="1:11" ht="22.5" customHeight="1">
      <c r="A7285" s="1051" t="s">
        <v>30520</v>
      </c>
      <c r="B7285" s="1051" t="s">
        <v>27149</v>
      </c>
      <c r="C7285" s="1050">
        <v>0</v>
      </c>
      <c r="D7285" s="1050">
        <v>300</v>
      </c>
      <c r="E7285" s="1406">
        <v>3258720.17</v>
      </c>
      <c r="F7285" s="1544"/>
      <c r="G7285" s="1659"/>
      <c r="H7285" s="1544"/>
      <c r="I7285" s="1545"/>
      <c r="J7285" s="1545"/>
      <c r="K7285" s="1545"/>
    </row>
    <row r="7286" spans="1:11" s="1023" customFormat="1" ht="22.5" customHeight="1">
      <c r="A7286" s="1430" t="s">
        <v>30521</v>
      </c>
      <c r="B7286" s="1430" t="s">
        <v>30603</v>
      </c>
      <c r="C7286" s="1408">
        <v>10000</v>
      </c>
      <c r="D7286" s="1408">
        <v>0</v>
      </c>
      <c r="E7286" s="1409">
        <v>3268720.17</v>
      </c>
      <c r="F7286" s="1541"/>
      <c r="G7286" s="1660"/>
      <c r="H7286" s="1593"/>
      <c r="I7286" s="1594"/>
      <c r="J7286" s="1594"/>
      <c r="K7286" s="1594"/>
    </row>
    <row r="7287" spans="1:11" s="1358" customFormat="1" ht="22.5" customHeight="1">
      <c r="A7287" s="1407" t="s">
        <v>30639</v>
      </c>
      <c r="B7287" s="1407" t="s">
        <v>30644</v>
      </c>
      <c r="C7287" s="1408">
        <v>9000</v>
      </c>
      <c r="D7287" s="1408">
        <v>0</v>
      </c>
      <c r="E7287" s="1409">
        <v>3277720.17</v>
      </c>
      <c r="F7287" s="1541"/>
      <c r="G7287" s="1657"/>
      <c r="H7287" s="1541"/>
      <c r="I7287" s="1434"/>
      <c r="J7287" s="1434"/>
      <c r="K7287" s="1434"/>
    </row>
    <row r="7288" spans="1:11" s="1358" customFormat="1" ht="22.5" customHeight="1">
      <c r="A7288" s="1407" t="s">
        <v>30640</v>
      </c>
      <c r="B7288" s="1407" t="s">
        <v>30645</v>
      </c>
      <c r="C7288" s="1408">
        <v>10000</v>
      </c>
      <c r="D7288" s="1408">
        <v>0</v>
      </c>
      <c r="E7288" s="1409">
        <v>3287720.17</v>
      </c>
      <c r="F7288" s="1541"/>
      <c r="G7288" s="1657"/>
      <c r="H7288" s="1541"/>
      <c r="I7288" s="1434"/>
      <c r="J7288" s="1434"/>
      <c r="K7288" s="1434"/>
    </row>
    <row r="7289" spans="1:11" s="1358" customFormat="1" ht="22.5" customHeight="1">
      <c r="A7289" s="1407" t="s">
        <v>30641</v>
      </c>
      <c r="B7289" s="1407" t="s">
        <v>30646</v>
      </c>
      <c r="C7289" s="1408">
        <v>15000</v>
      </c>
      <c r="D7289" s="1408">
        <v>0</v>
      </c>
      <c r="E7289" s="1409">
        <v>3302720.17</v>
      </c>
      <c r="F7289" s="1541"/>
      <c r="G7289" s="1657"/>
      <c r="H7289" s="1541"/>
      <c r="I7289" s="1434"/>
      <c r="J7289" s="1434"/>
      <c r="K7289" s="1434"/>
    </row>
    <row r="7290" spans="1:11" s="1358" customFormat="1" ht="22.5" customHeight="1">
      <c r="A7290" s="1407" t="s">
        <v>30642</v>
      </c>
      <c r="B7290" s="1407" t="s">
        <v>30647</v>
      </c>
      <c r="C7290" s="1408">
        <v>20000</v>
      </c>
      <c r="D7290" s="1408">
        <v>0</v>
      </c>
      <c r="E7290" s="1409">
        <v>3322720.17</v>
      </c>
      <c r="F7290" s="1541"/>
      <c r="G7290" s="1657"/>
      <c r="H7290" s="1541"/>
      <c r="I7290" s="1434"/>
      <c r="J7290" s="1434"/>
      <c r="K7290" s="1434"/>
    </row>
    <row r="7291" spans="1:11" s="849" customFormat="1" ht="22.5" customHeight="1">
      <c r="A7291" s="1051" t="s">
        <v>30643</v>
      </c>
      <c r="B7291" s="1051" t="s">
        <v>27149</v>
      </c>
      <c r="C7291" s="1050">
        <v>0</v>
      </c>
      <c r="D7291" s="1050">
        <v>200</v>
      </c>
      <c r="E7291" s="1406">
        <v>0</v>
      </c>
      <c r="F7291" s="1544"/>
      <c r="G7291" s="1659"/>
      <c r="H7291" s="1544"/>
      <c r="I7291" s="1545"/>
      <c r="J7291" s="1545"/>
      <c r="K7291" s="1545"/>
    </row>
    <row r="7292" spans="1:11" s="1358" customFormat="1" ht="22.5" customHeight="1">
      <c r="A7292" s="1501">
        <v>45244.775694444441</v>
      </c>
      <c r="B7292" s="1407" t="s">
        <v>30651</v>
      </c>
      <c r="C7292" s="1408">
        <v>10000</v>
      </c>
      <c r="D7292" s="1408">
        <v>0</v>
      </c>
      <c r="E7292" s="1409">
        <v>3332520.17</v>
      </c>
      <c r="F7292" s="1541"/>
      <c r="G7292" s="1657"/>
      <c r="H7292" s="1541"/>
      <c r="I7292" s="1434"/>
      <c r="J7292" s="1434"/>
      <c r="K7292" s="1434"/>
    </row>
    <row r="7293" spans="1:11" s="1358" customFormat="1" ht="22.5" customHeight="1">
      <c r="A7293" s="1407" t="s">
        <v>30648</v>
      </c>
      <c r="B7293" s="1407" t="s">
        <v>30652</v>
      </c>
      <c r="C7293" s="1408">
        <v>20000</v>
      </c>
      <c r="D7293" s="1408">
        <v>0</v>
      </c>
      <c r="E7293" s="1409">
        <v>3352520.17</v>
      </c>
      <c r="F7293" s="1541"/>
      <c r="G7293" s="1657"/>
      <c r="H7293" s="1541"/>
      <c r="I7293" s="1434"/>
      <c r="J7293" s="1434"/>
      <c r="K7293" s="1434"/>
    </row>
    <row r="7294" spans="1:11" s="1358" customFormat="1" ht="22.5" customHeight="1">
      <c r="A7294" s="1407" t="s">
        <v>30649</v>
      </c>
      <c r="B7294" s="1407" t="s">
        <v>30653</v>
      </c>
      <c r="C7294" s="1408">
        <v>30000</v>
      </c>
      <c r="D7294" s="1408">
        <v>0</v>
      </c>
      <c r="E7294" s="1409">
        <v>3382520.17</v>
      </c>
      <c r="F7294" s="1541"/>
      <c r="G7294" s="1657"/>
      <c r="H7294" s="1541"/>
      <c r="I7294" s="1434"/>
      <c r="J7294" s="1434"/>
      <c r="K7294" s="1434"/>
    </row>
    <row r="7295" spans="1:11" s="849" customFormat="1" ht="22.5" customHeight="1">
      <c r="A7295" s="1051" t="s">
        <v>30650</v>
      </c>
      <c r="B7295" s="1051" t="s">
        <v>30654</v>
      </c>
      <c r="C7295" s="1050">
        <v>0</v>
      </c>
      <c r="D7295" s="1050">
        <v>26.88</v>
      </c>
      <c r="E7295" s="1406">
        <v>3382493.29</v>
      </c>
      <c r="F7295" s="1544"/>
      <c r="G7295" s="1659"/>
      <c r="H7295" s="1544"/>
      <c r="I7295" s="1545"/>
      <c r="J7295" s="1545"/>
      <c r="K7295" s="1545"/>
    </row>
    <row r="7296" spans="1:11" s="849" customFormat="1" ht="22.5" customHeight="1">
      <c r="A7296" s="1051" t="s">
        <v>30650</v>
      </c>
      <c r="B7296" s="1051" t="s">
        <v>30655</v>
      </c>
      <c r="C7296" s="1050">
        <v>0</v>
      </c>
      <c r="D7296" s="1050">
        <v>26.88</v>
      </c>
      <c r="E7296" s="1406">
        <v>3382466.41</v>
      </c>
      <c r="F7296" s="1544"/>
      <c r="G7296" s="1659"/>
      <c r="H7296" s="1544"/>
      <c r="I7296" s="1545"/>
      <c r="J7296" s="1545"/>
      <c r="K7296" s="1545"/>
    </row>
    <row r="7297" spans="1:11" s="849" customFormat="1" ht="22.5" customHeight="1">
      <c r="A7297" s="1051" t="s">
        <v>30650</v>
      </c>
      <c r="B7297" s="1051" t="s">
        <v>30656</v>
      </c>
      <c r="C7297" s="1050">
        <v>0</v>
      </c>
      <c r="D7297" s="1050">
        <v>26.88</v>
      </c>
      <c r="E7297" s="1406">
        <v>3382439.53</v>
      </c>
      <c r="F7297" s="1544"/>
      <c r="G7297" s="1659"/>
      <c r="H7297" s="1544"/>
      <c r="I7297" s="1545"/>
      <c r="J7297" s="1545"/>
      <c r="K7297" s="1545"/>
    </row>
    <row r="7298" spans="1:11" s="849" customFormat="1" ht="22.5" customHeight="1">
      <c r="A7298" s="1051" t="s">
        <v>30650</v>
      </c>
      <c r="B7298" s="1051" t="s">
        <v>30657</v>
      </c>
      <c r="C7298" s="1050">
        <v>0</v>
      </c>
      <c r="D7298" s="1050">
        <v>20000</v>
      </c>
      <c r="E7298" s="1406">
        <v>3362439.53</v>
      </c>
      <c r="F7298" s="1544" t="s">
        <v>30670</v>
      </c>
      <c r="G7298" s="1659"/>
      <c r="H7298" s="1544"/>
      <c r="I7298" s="1545"/>
      <c r="J7298" s="1545"/>
      <c r="K7298" s="1545"/>
    </row>
    <row r="7299" spans="1:11" s="849" customFormat="1" ht="22.5" customHeight="1">
      <c r="A7299" s="1051" t="s">
        <v>30650</v>
      </c>
      <c r="B7299" s="1051" t="s">
        <v>30658</v>
      </c>
      <c r="C7299" s="1050">
        <v>0</v>
      </c>
      <c r="D7299" s="1050">
        <v>20000</v>
      </c>
      <c r="E7299" s="1406">
        <v>3342439.53</v>
      </c>
      <c r="F7299" s="1544"/>
      <c r="G7299" s="1659"/>
      <c r="H7299" s="1544"/>
      <c r="I7299" s="1545"/>
      <c r="J7299" s="1545"/>
      <c r="K7299" s="1545"/>
    </row>
    <row r="7300" spans="1:11" s="849" customFormat="1" ht="22.5" customHeight="1">
      <c r="A7300" s="1051" t="s">
        <v>30650</v>
      </c>
      <c r="B7300" s="1051" t="s">
        <v>30659</v>
      </c>
      <c r="C7300" s="1050">
        <v>0</v>
      </c>
      <c r="D7300" s="1050">
        <v>25000</v>
      </c>
      <c r="E7300" s="1406">
        <v>3317439.53</v>
      </c>
      <c r="F7300" s="1544" t="s">
        <v>30670</v>
      </c>
      <c r="G7300" s="1659"/>
      <c r="H7300" s="1544"/>
      <c r="I7300" s="1545"/>
      <c r="J7300" s="1545"/>
      <c r="K7300" s="1545"/>
    </row>
    <row r="7301" spans="1:11" s="849" customFormat="1" ht="22.5" customHeight="1">
      <c r="A7301" s="1051" t="s">
        <v>30650</v>
      </c>
      <c r="B7301" s="1051" t="s">
        <v>30660</v>
      </c>
      <c r="C7301" s="1050">
        <v>0</v>
      </c>
      <c r="D7301" s="1050">
        <v>30000</v>
      </c>
      <c r="E7301" s="1406">
        <v>3287439.53</v>
      </c>
      <c r="F7301" s="1544"/>
      <c r="G7301" s="1659"/>
      <c r="H7301" s="1544"/>
      <c r="I7301" s="1545"/>
      <c r="J7301" s="1545"/>
      <c r="K7301" s="1545"/>
    </row>
    <row r="7302" spans="1:11" s="849" customFormat="1" ht="22.5" customHeight="1">
      <c r="A7302" s="1051" t="s">
        <v>30650</v>
      </c>
      <c r="B7302" s="1051" t="s">
        <v>30661</v>
      </c>
      <c r="C7302" s="1050">
        <v>0</v>
      </c>
      <c r="D7302" s="1050">
        <v>46000</v>
      </c>
      <c r="E7302" s="1406">
        <v>3241439.53</v>
      </c>
      <c r="F7302" s="1544"/>
      <c r="G7302" s="1659"/>
      <c r="H7302" s="1544"/>
      <c r="I7302" s="1545"/>
      <c r="J7302" s="1545"/>
      <c r="K7302" s="1545"/>
    </row>
    <row r="7303" spans="1:11" s="849" customFormat="1" ht="22.5" customHeight="1">
      <c r="A7303" s="1051" t="s">
        <v>30650</v>
      </c>
      <c r="B7303" s="1051" t="s">
        <v>30218</v>
      </c>
      <c r="C7303" s="1050">
        <v>0</v>
      </c>
      <c r="D7303" s="1050">
        <v>70000</v>
      </c>
      <c r="E7303" s="1406">
        <v>3171439.53</v>
      </c>
      <c r="F7303" s="1544"/>
      <c r="G7303" s="1659"/>
      <c r="H7303" s="1544"/>
      <c r="I7303" s="1545"/>
      <c r="J7303" s="1545"/>
      <c r="K7303" s="1545"/>
    </row>
    <row r="7304" spans="1:11" s="849" customFormat="1" ht="22.5" customHeight="1">
      <c r="A7304" s="1051" t="s">
        <v>30650</v>
      </c>
      <c r="B7304" s="1051" t="s">
        <v>30662</v>
      </c>
      <c r="C7304" s="1050">
        <v>0</v>
      </c>
      <c r="D7304" s="1050">
        <v>140000</v>
      </c>
      <c r="E7304" s="1406">
        <v>3031439.53</v>
      </c>
      <c r="F7304" s="1544"/>
      <c r="G7304" s="1659"/>
      <c r="H7304" s="1544"/>
      <c r="I7304" s="1545"/>
      <c r="J7304" s="1545"/>
      <c r="K7304" s="1545"/>
    </row>
    <row r="7305" spans="1:11" s="849" customFormat="1" ht="22.5" customHeight="1">
      <c r="A7305" s="1051" t="s">
        <v>30650</v>
      </c>
      <c r="B7305" s="1051" t="s">
        <v>30030</v>
      </c>
      <c r="C7305" s="1050">
        <v>0</v>
      </c>
      <c r="D7305" s="1050">
        <v>147393.04</v>
      </c>
      <c r="E7305" s="1406">
        <v>2884046.49</v>
      </c>
      <c r="F7305" s="1544"/>
      <c r="G7305" s="1659"/>
      <c r="H7305" s="1544"/>
      <c r="I7305" s="1545"/>
      <c r="J7305" s="1545"/>
      <c r="K7305" s="1545"/>
    </row>
    <row r="7306" spans="1:11" s="1358" customFormat="1" ht="22.5" customHeight="1">
      <c r="A7306" s="1407" t="s">
        <v>30682</v>
      </c>
      <c r="B7306" s="1407" t="s">
        <v>30690</v>
      </c>
      <c r="C7306" s="1408">
        <v>10000</v>
      </c>
      <c r="D7306" s="1408">
        <v>0</v>
      </c>
      <c r="E7306" s="1409">
        <v>2894046.49</v>
      </c>
      <c r="F7306" s="1541"/>
      <c r="G7306" s="1657"/>
      <c r="H7306" s="1541"/>
      <c r="I7306" s="1434"/>
      <c r="J7306" s="1434"/>
      <c r="K7306" s="1434"/>
    </row>
    <row r="7307" spans="1:11" s="1358" customFormat="1" ht="22.5" customHeight="1">
      <c r="A7307" s="1407" t="s">
        <v>30683</v>
      </c>
      <c r="B7307" s="1407" t="s">
        <v>30691</v>
      </c>
      <c r="C7307" s="1408">
        <v>10000</v>
      </c>
      <c r="D7307" s="1408">
        <v>0</v>
      </c>
      <c r="E7307" s="1409">
        <v>2904046.49</v>
      </c>
      <c r="F7307" s="1541"/>
      <c r="G7307" s="1657"/>
      <c r="H7307" s="1541"/>
      <c r="I7307" s="1434"/>
      <c r="J7307" s="1434"/>
      <c r="K7307" s="1434"/>
    </row>
    <row r="7308" spans="1:11" s="1358" customFormat="1" ht="22.5" customHeight="1">
      <c r="A7308" s="1407" t="s">
        <v>30684</v>
      </c>
      <c r="B7308" s="1407" t="s">
        <v>30692</v>
      </c>
      <c r="C7308" s="1408">
        <v>20000</v>
      </c>
      <c r="D7308" s="1408">
        <v>0</v>
      </c>
      <c r="E7308" s="1409">
        <v>2924046.49</v>
      </c>
      <c r="F7308" s="1541"/>
      <c r="G7308" s="1657"/>
      <c r="H7308" s="1541"/>
      <c r="I7308" s="1434"/>
      <c r="J7308" s="1434"/>
      <c r="K7308" s="1434"/>
    </row>
    <row r="7309" spans="1:11" s="849" customFormat="1" ht="22.5" customHeight="1">
      <c r="A7309" s="1051" t="s">
        <v>30685</v>
      </c>
      <c r="B7309" s="1051" t="s">
        <v>27149</v>
      </c>
      <c r="C7309" s="1050">
        <v>0</v>
      </c>
      <c r="D7309" s="1050">
        <v>200</v>
      </c>
      <c r="E7309" s="1406">
        <v>2923846.49</v>
      </c>
      <c r="F7309" s="1544"/>
      <c r="G7309" s="1659"/>
      <c r="H7309" s="1544"/>
      <c r="I7309" s="1545"/>
      <c r="J7309" s="1545"/>
      <c r="K7309" s="1545"/>
    </row>
    <row r="7310" spans="1:11" s="1358" customFormat="1" ht="22.5" customHeight="1">
      <c r="A7310" s="1407" t="s">
        <v>30686</v>
      </c>
      <c r="B7310" s="1407" t="s">
        <v>30693</v>
      </c>
      <c r="C7310" s="1408">
        <v>10000</v>
      </c>
      <c r="D7310" s="1408">
        <v>0</v>
      </c>
      <c r="E7310" s="1409">
        <v>2933846.49</v>
      </c>
      <c r="F7310" s="1541"/>
      <c r="G7310" s="1657"/>
      <c r="H7310" s="1541"/>
      <c r="I7310" s="1434"/>
      <c r="J7310" s="1434"/>
      <c r="K7310" s="1434"/>
    </row>
    <row r="7311" spans="1:11" s="1358" customFormat="1" ht="22.5" customHeight="1">
      <c r="A7311" s="1407" t="s">
        <v>30687</v>
      </c>
      <c r="B7311" s="1407" t="s">
        <v>30694</v>
      </c>
      <c r="C7311" s="1408">
        <v>20000</v>
      </c>
      <c r="D7311" s="1408">
        <v>0</v>
      </c>
      <c r="E7311" s="1409">
        <v>2953846.49</v>
      </c>
      <c r="F7311" s="1541"/>
      <c r="G7311" s="1657"/>
      <c r="H7311" s="1541"/>
      <c r="I7311" s="1434"/>
      <c r="J7311" s="1434"/>
      <c r="K7311" s="1434"/>
    </row>
    <row r="7312" spans="1:11" s="1358" customFormat="1" ht="22.5" customHeight="1">
      <c r="A7312" s="1407" t="s">
        <v>30688</v>
      </c>
      <c r="B7312" s="1407" t="s">
        <v>30695</v>
      </c>
      <c r="C7312" s="1408">
        <v>10000</v>
      </c>
      <c r="D7312" s="1408">
        <v>0</v>
      </c>
      <c r="E7312" s="1409">
        <v>2963846.49</v>
      </c>
      <c r="F7312" s="1541"/>
      <c r="G7312" s="1657"/>
      <c r="H7312" s="1541"/>
      <c r="I7312" s="1434"/>
      <c r="J7312" s="1434"/>
      <c r="K7312" s="1434"/>
    </row>
    <row r="7313" spans="1:11" s="849" customFormat="1" ht="22.5" customHeight="1">
      <c r="A7313" s="1051" t="s">
        <v>30689</v>
      </c>
      <c r="B7313" s="1051" t="s">
        <v>30696</v>
      </c>
      <c r="C7313" s="1050">
        <v>0</v>
      </c>
      <c r="D7313" s="1050">
        <v>910000</v>
      </c>
      <c r="E7313" s="1406">
        <v>2053846.49</v>
      </c>
      <c r="F7313" s="1544"/>
      <c r="G7313" s="1659"/>
      <c r="H7313" s="1544"/>
      <c r="I7313" s="1545"/>
      <c r="J7313" s="1545"/>
      <c r="K7313" s="1545"/>
    </row>
    <row r="7314" spans="1:11" ht="22.5" customHeight="1">
      <c r="A7314" s="1051" t="s">
        <v>30697</v>
      </c>
      <c r="B7314" s="1051" t="s">
        <v>27149</v>
      </c>
      <c r="C7314" s="1050">
        <v>0</v>
      </c>
      <c r="D7314" s="1050">
        <v>150</v>
      </c>
      <c r="E7314" s="1406">
        <v>2053696.49</v>
      </c>
      <c r="F7314" s="1545"/>
      <c r="G7314" s="1661"/>
      <c r="H7314" s="1545"/>
      <c r="I7314" s="1545"/>
      <c r="J7314" s="1545"/>
      <c r="K7314" s="1545"/>
    </row>
    <row r="7315" spans="1:11" s="1023" customFormat="1" ht="22.5" customHeight="1">
      <c r="A7315" s="1407" t="s">
        <v>30698</v>
      </c>
      <c r="B7315" s="1407" t="s">
        <v>30708</v>
      </c>
      <c r="C7315" s="1408">
        <v>5000</v>
      </c>
      <c r="D7315" s="1408">
        <v>0</v>
      </c>
      <c r="E7315" s="1409">
        <v>2058696.49</v>
      </c>
      <c r="F7315" s="1434"/>
      <c r="G7315" s="1653"/>
      <c r="H7315" s="1434"/>
      <c r="I7315" s="1434"/>
      <c r="J7315" s="1434"/>
      <c r="K7315" s="1434"/>
    </row>
    <row r="7316" spans="1:11" s="1023" customFormat="1" ht="22.5" customHeight="1">
      <c r="A7316" s="1407" t="s">
        <v>30699</v>
      </c>
      <c r="B7316" s="1407" t="s">
        <v>30709</v>
      </c>
      <c r="C7316" s="1408">
        <v>10000</v>
      </c>
      <c r="D7316" s="1408">
        <v>0</v>
      </c>
      <c r="E7316" s="1409">
        <v>2068696.49</v>
      </c>
      <c r="F7316" s="1434"/>
      <c r="G7316" s="1653"/>
      <c r="H7316" s="1434"/>
      <c r="I7316" s="1434"/>
      <c r="J7316" s="1434"/>
      <c r="K7316" s="1434"/>
    </row>
    <row r="7317" spans="1:11" ht="22.5" customHeight="1">
      <c r="A7317" s="1051" t="s">
        <v>30700</v>
      </c>
      <c r="B7317" s="1051" t="s">
        <v>30710</v>
      </c>
      <c r="C7317" s="1050">
        <v>0</v>
      </c>
      <c r="D7317" s="1050">
        <v>26.88</v>
      </c>
      <c r="E7317" s="1406">
        <v>2068669.61</v>
      </c>
      <c r="F7317" s="1545"/>
      <c r="G7317" s="1661"/>
      <c r="H7317" s="1545"/>
      <c r="I7317" s="1545"/>
      <c r="J7317" s="1545"/>
      <c r="K7317" s="1545"/>
    </row>
    <row r="7318" spans="1:11" ht="22.5" customHeight="1">
      <c r="A7318" s="1051" t="s">
        <v>30700</v>
      </c>
      <c r="B7318" s="1051" t="s">
        <v>30711</v>
      </c>
      <c r="C7318" s="1050">
        <v>0</v>
      </c>
      <c r="D7318" s="1050">
        <v>26.88</v>
      </c>
      <c r="E7318" s="1406">
        <v>2068642.73</v>
      </c>
      <c r="F7318" s="1545"/>
      <c r="G7318" s="1661"/>
      <c r="H7318" s="1545"/>
      <c r="I7318" s="1545"/>
      <c r="J7318" s="1545"/>
      <c r="K7318" s="1545"/>
    </row>
    <row r="7319" spans="1:11" ht="22.5" customHeight="1">
      <c r="A7319" s="1051" t="s">
        <v>30701</v>
      </c>
      <c r="B7319" s="1051" t="s">
        <v>30301</v>
      </c>
      <c r="C7319" s="1050">
        <v>0</v>
      </c>
      <c r="D7319" s="1050">
        <v>26.88</v>
      </c>
      <c r="E7319" s="1406">
        <v>2068615.85</v>
      </c>
      <c r="F7319" s="1545"/>
      <c r="G7319" s="1661"/>
      <c r="H7319" s="1545"/>
      <c r="I7319" s="1545"/>
      <c r="J7319" s="1545"/>
      <c r="K7319" s="1545"/>
    </row>
    <row r="7320" spans="1:11" ht="22.5" customHeight="1">
      <c r="A7320" s="1051" t="s">
        <v>30702</v>
      </c>
      <c r="B7320" s="1051" t="s">
        <v>30298</v>
      </c>
      <c r="C7320" s="1050">
        <v>0</v>
      </c>
      <c r="D7320" s="1050">
        <v>26.88</v>
      </c>
      <c r="E7320" s="1406">
        <v>2068588.97</v>
      </c>
      <c r="F7320" s="1545"/>
      <c r="G7320" s="1661"/>
      <c r="H7320" s="1545"/>
      <c r="I7320" s="1545"/>
      <c r="J7320" s="1545"/>
      <c r="K7320" s="1545"/>
    </row>
    <row r="7321" spans="1:11" ht="22.5" customHeight="1">
      <c r="A7321" s="1051" t="s">
        <v>30702</v>
      </c>
      <c r="B7321" s="1051" t="s">
        <v>30712</v>
      </c>
      <c r="C7321" s="1050">
        <v>0</v>
      </c>
      <c r="D7321" s="1050">
        <v>26.88</v>
      </c>
      <c r="E7321" s="1406">
        <v>2068562.09</v>
      </c>
      <c r="F7321" s="1545"/>
      <c r="G7321" s="1661"/>
      <c r="H7321" s="1545"/>
      <c r="I7321" s="1545"/>
      <c r="J7321" s="1545"/>
      <c r="K7321" s="1545"/>
    </row>
    <row r="7322" spans="1:11" ht="22.5" customHeight="1">
      <c r="A7322" s="1051" t="s">
        <v>30703</v>
      </c>
      <c r="B7322" s="1051" t="s">
        <v>30294</v>
      </c>
      <c r="C7322" s="1050">
        <v>0</v>
      </c>
      <c r="D7322" s="1050">
        <v>26.88</v>
      </c>
      <c r="E7322" s="1406">
        <v>2068535.21</v>
      </c>
      <c r="F7322" s="1545"/>
      <c r="G7322" s="1661"/>
      <c r="H7322" s="1545"/>
      <c r="I7322" s="1545"/>
      <c r="J7322" s="1545"/>
      <c r="K7322" s="1545"/>
    </row>
    <row r="7323" spans="1:11" ht="22.5" customHeight="1">
      <c r="A7323" s="1051" t="s">
        <v>30703</v>
      </c>
      <c r="B7323" s="1051" t="s">
        <v>30713</v>
      </c>
      <c r="C7323" s="1050">
        <v>0</v>
      </c>
      <c r="D7323" s="1050">
        <v>26.88</v>
      </c>
      <c r="E7323" s="1406">
        <v>2068508.33</v>
      </c>
      <c r="F7323" s="1545"/>
      <c r="G7323" s="1661"/>
      <c r="H7323" s="1545"/>
      <c r="I7323" s="1545"/>
      <c r="J7323" s="1545"/>
      <c r="K7323" s="1545"/>
    </row>
    <row r="7324" spans="1:11" ht="22.5" customHeight="1">
      <c r="A7324" s="1051" t="s">
        <v>30703</v>
      </c>
      <c r="B7324" s="1051" t="s">
        <v>30714</v>
      </c>
      <c r="C7324" s="1050">
        <v>0</v>
      </c>
      <c r="D7324" s="1050">
        <v>26.88</v>
      </c>
      <c r="E7324" s="1406">
        <v>2068481.45</v>
      </c>
      <c r="F7324" s="1545"/>
      <c r="G7324" s="1661"/>
      <c r="H7324" s="1545"/>
      <c r="I7324" s="1545"/>
      <c r="J7324" s="1545"/>
      <c r="K7324" s="1545"/>
    </row>
    <row r="7325" spans="1:11" ht="22.5" customHeight="1">
      <c r="A7325" s="1051" t="s">
        <v>30703</v>
      </c>
      <c r="B7325" s="1051" t="s">
        <v>30715</v>
      </c>
      <c r="C7325" s="1050">
        <v>0</v>
      </c>
      <c r="D7325" s="1050">
        <v>26.88</v>
      </c>
      <c r="E7325" s="1406">
        <v>2068454.57</v>
      </c>
      <c r="F7325" s="1545"/>
      <c r="G7325" s="1661"/>
      <c r="H7325" s="1545"/>
      <c r="I7325" s="1545"/>
      <c r="J7325" s="1545"/>
      <c r="K7325" s="1545"/>
    </row>
    <row r="7326" spans="1:11" ht="22.5" customHeight="1">
      <c r="A7326" s="1051" t="s">
        <v>30703</v>
      </c>
      <c r="B7326" s="1051" t="s">
        <v>30716</v>
      </c>
      <c r="C7326" s="1050">
        <v>0</v>
      </c>
      <c r="D7326" s="1050">
        <v>26.88</v>
      </c>
      <c r="E7326" s="1406">
        <v>2068427.69</v>
      </c>
      <c r="F7326" s="1545"/>
      <c r="G7326" s="1661"/>
      <c r="H7326" s="1545"/>
      <c r="I7326" s="1545"/>
      <c r="J7326" s="1545"/>
      <c r="K7326" s="1545"/>
    </row>
    <row r="7327" spans="1:11" ht="22.5" customHeight="1">
      <c r="A7327" s="1051" t="s">
        <v>30701</v>
      </c>
      <c r="B7327" s="1051" t="s">
        <v>30717</v>
      </c>
      <c r="C7327" s="1050">
        <v>0</v>
      </c>
      <c r="D7327" s="1050">
        <v>53.75</v>
      </c>
      <c r="E7327" s="1406">
        <v>2068373.94</v>
      </c>
      <c r="F7327" s="1545"/>
      <c r="G7327" s="1661"/>
      <c r="H7327" s="1545"/>
      <c r="I7327" s="1545"/>
      <c r="J7327" s="1545"/>
      <c r="K7327" s="1545"/>
    </row>
    <row r="7328" spans="1:11" ht="22.5" customHeight="1">
      <c r="A7328" s="1051" t="s">
        <v>30702</v>
      </c>
      <c r="B7328" s="1051" t="s">
        <v>30718</v>
      </c>
      <c r="C7328" s="1050">
        <v>0</v>
      </c>
      <c r="D7328" s="1050">
        <v>53.75</v>
      </c>
      <c r="E7328" s="1406">
        <v>2068320.19</v>
      </c>
      <c r="F7328" s="1545"/>
      <c r="G7328" s="1661"/>
      <c r="H7328" s="1545"/>
      <c r="I7328" s="1545"/>
      <c r="J7328" s="1545"/>
      <c r="K7328" s="1545"/>
    </row>
    <row r="7329" spans="1:11" ht="22.5" customHeight="1">
      <c r="A7329" s="1051" t="s">
        <v>30704</v>
      </c>
      <c r="B7329" s="1051" t="s">
        <v>8478</v>
      </c>
      <c r="C7329" s="1050">
        <v>0</v>
      </c>
      <c r="D7329" s="1050">
        <v>2703.21</v>
      </c>
      <c r="E7329" s="1406">
        <v>2065616.98</v>
      </c>
      <c r="F7329" s="1545"/>
      <c r="G7329" s="1661"/>
      <c r="H7329" s="1545"/>
      <c r="I7329" s="1545"/>
      <c r="J7329" s="1545"/>
      <c r="K7329" s="1545"/>
    </row>
    <row r="7330" spans="1:11" ht="22.5" customHeight="1">
      <c r="A7330" s="1051" t="s">
        <v>30701</v>
      </c>
      <c r="B7330" s="1051" t="s">
        <v>30719</v>
      </c>
      <c r="C7330" s="1050">
        <v>0</v>
      </c>
      <c r="D7330" s="1050">
        <v>10000</v>
      </c>
      <c r="E7330" s="1406">
        <v>2055616.98</v>
      </c>
      <c r="F7330" s="1545"/>
      <c r="G7330" s="1661"/>
      <c r="H7330" s="1545"/>
      <c r="I7330" s="1545"/>
      <c r="J7330" s="1545"/>
      <c r="K7330" s="1545"/>
    </row>
    <row r="7331" spans="1:11" ht="22.5" customHeight="1">
      <c r="A7331" s="1051" t="s">
        <v>30702</v>
      </c>
      <c r="B7331" s="1051" t="s">
        <v>30720</v>
      </c>
      <c r="C7331" s="1050">
        <v>0</v>
      </c>
      <c r="D7331" s="1050">
        <v>10000</v>
      </c>
      <c r="E7331" s="1406">
        <v>2045616.98</v>
      </c>
      <c r="F7331" s="1545"/>
      <c r="G7331" s="1661"/>
      <c r="H7331" s="1545"/>
      <c r="I7331" s="1545"/>
      <c r="J7331" s="1545"/>
      <c r="K7331" s="1545"/>
    </row>
    <row r="7332" spans="1:11" ht="22.5" customHeight="1">
      <c r="A7332" s="1051" t="s">
        <v>30703</v>
      </c>
      <c r="B7332" s="1051" t="s">
        <v>30721</v>
      </c>
      <c r="C7332" s="1050">
        <v>0</v>
      </c>
      <c r="D7332" s="1050">
        <v>10000</v>
      </c>
      <c r="E7332" s="1406">
        <v>2035616.98</v>
      </c>
      <c r="F7332" s="1545"/>
      <c r="G7332" s="1661"/>
      <c r="H7332" s="1545"/>
      <c r="I7332" s="1545"/>
      <c r="J7332" s="1545"/>
      <c r="K7332" s="1545"/>
    </row>
    <row r="7333" spans="1:11" ht="22.5" customHeight="1">
      <c r="A7333" s="1051" t="s">
        <v>30700</v>
      </c>
      <c r="B7333" s="1051" t="s">
        <v>30722</v>
      </c>
      <c r="C7333" s="1050">
        <v>0</v>
      </c>
      <c r="D7333" s="1050">
        <v>15000</v>
      </c>
      <c r="E7333" s="1406">
        <v>2020616.98</v>
      </c>
      <c r="F7333" s="1545"/>
      <c r="G7333" s="1661"/>
      <c r="H7333" s="1545"/>
      <c r="I7333" s="1545"/>
      <c r="J7333" s="1545"/>
      <c r="K7333" s="1545"/>
    </row>
    <row r="7334" spans="1:11" ht="22.5" customHeight="1">
      <c r="A7334" s="1051" t="s">
        <v>30703</v>
      </c>
      <c r="B7334" s="1051" t="s">
        <v>30723</v>
      </c>
      <c r="C7334" s="1050">
        <v>0</v>
      </c>
      <c r="D7334" s="1050">
        <v>15000</v>
      </c>
      <c r="E7334" s="1406">
        <v>2005616.98</v>
      </c>
      <c r="F7334" s="1545"/>
      <c r="G7334" s="1661"/>
      <c r="H7334" s="1545"/>
      <c r="I7334" s="1545"/>
      <c r="J7334" s="1545"/>
      <c r="K7334" s="1545"/>
    </row>
    <row r="7335" spans="1:11" ht="22.5" customHeight="1">
      <c r="A7335" s="1051" t="s">
        <v>30703</v>
      </c>
      <c r="B7335" s="1051" t="s">
        <v>30724</v>
      </c>
      <c r="C7335" s="1050">
        <v>0</v>
      </c>
      <c r="D7335" s="1050">
        <v>15000</v>
      </c>
      <c r="E7335" s="1406">
        <v>1990616.98</v>
      </c>
      <c r="F7335" s="1545"/>
      <c r="G7335" s="1661"/>
      <c r="H7335" s="1545"/>
      <c r="I7335" s="1545"/>
      <c r="J7335" s="1545"/>
      <c r="K7335" s="1545"/>
    </row>
    <row r="7336" spans="1:11" ht="22.5" customHeight="1">
      <c r="A7336" s="1051" t="s">
        <v>30703</v>
      </c>
      <c r="B7336" s="1051" t="s">
        <v>30725</v>
      </c>
      <c r="C7336" s="1050">
        <v>0</v>
      </c>
      <c r="D7336" s="1050">
        <v>17000</v>
      </c>
      <c r="E7336" s="1406">
        <v>1973616.98</v>
      </c>
      <c r="F7336" s="1545"/>
      <c r="G7336" s="1661"/>
      <c r="H7336" s="1545"/>
      <c r="I7336" s="1545"/>
      <c r="J7336" s="1545"/>
      <c r="K7336" s="1545"/>
    </row>
    <row r="7337" spans="1:11" ht="22.5" customHeight="1">
      <c r="A7337" s="1051" t="s">
        <v>30702</v>
      </c>
      <c r="B7337" s="1051" t="s">
        <v>29649</v>
      </c>
      <c r="C7337" s="1050">
        <v>0</v>
      </c>
      <c r="D7337" s="1050">
        <v>18753.330000000002</v>
      </c>
      <c r="E7337" s="1406">
        <v>1954863.65</v>
      </c>
      <c r="F7337" s="1545"/>
      <c r="G7337" s="1661"/>
      <c r="H7337" s="1545"/>
      <c r="I7337" s="1545"/>
      <c r="J7337" s="1545"/>
      <c r="K7337" s="1545"/>
    </row>
    <row r="7338" spans="1:11" ht="22.5" customHeight="1">
      <c r="A7338" s="1051" t="s">
        <v>30700</v>
      </c>
      <c r="B7338" s="1051" t="s">
        <v>30726</v>
      </c>
      <c r="C7338" s="1050">
        <v>0</v>
      </c>
      <c r="D7338" s="1050">
        <v>30000</v>
      </c>
      <c r="E7338" s="1406">
        <v>1924863.65</v>
      </c>
      <c r="F7338" s="1545"/>
      <c r="G7338" s="1661"/>
      <c r="H7338" s="1545"/>
      <c r="I7338" s="1545"/>
      <c r="J7338" s="1545"/>
      <c r="K7338" s="1545"/>
    </row>
    <row r="7339" spans="1:11" ht="22.5" customHeight="1">
      <c r="A7339" s="1051" t="s">
        <v>30702</v>
      </c>
      <c r="B7339" s="1051" t="s">
        <v>30727</v>
      </c>
      <c r="C7339" s="1050">
        <v>0</v>
      </c>
      <c r="D7339" s="1050">
        <v>30000</v>
      </c>
      <c r="E7339" s="1406">
        <v>1894863.65</v>
      </c>
      <c r="F7339" s="1545"/>
      <c r="G7339" s="1661"/>
      <c r="H7339" s="1545"/>
      <c r="I7339" s="1545"/>
      <c r="J7339" s="1545"/>
      <c r="K7339" s="1545"/>
    </row>
    <row r="7340" spans="1:11" ht="22.5" customHeight="1">
      <c r="A7340" s="1051" t="s">
        <v>30703</v>
      </c>
      <c r="B7340" s="1051" t="s">
        <v>30728</v>
      </c>
      <c r="C7340" s="1050">
        <v>0</v>
      </c>
      <c r="D7340" s="1050">
        <v>40000</v>
      </c>
      <c r="E7340" s="1406">
        <v>1854863.65</v>
      </c>
      <c r="F7340" s="1545"/>
      <c r="G7340" s="1661"/>
      <c r="H7340" s="1545"/>
      <c r="I7340" s="1545"/>
      <c r="J7340" s="1545"/>
      <c r="K7340" s="1545"/>
    </row>
    <row r="7341" spans="1:11" ht="22.5" customHeight="1">
      <c r="A7341" s="1051" t="s">
        <v>30702</v>
      </c>
      <c r="B7341" s="1051" t="s">
        <v>30729</v>
      </c>
      <c r="C7341" s="1050">
        <v>0</v>
      </c>
      <c r="D7341" s="1050">
        <v>75793.33</v>
      </c>
      <c r="E7341" s="1406">
        <v>1779070.32</v>
      </c>
      <c r="F7341" s="1545"/>
      <c r="G7341" s="1661"/>
      <c r="H7341" s="1545"/>
      <c r="I7341" s="1545"/>
      <c r="J7341" s="1545"/>
      <c r="K7341" s="1545"/>
    </row>
    <row r="7342" spans="1:11" ht="22.5" customHeight="1">
      <c r="A7342" s="1051" t="s">
        <v>30701</v>
      </c>
      <c r="B7342" s="1051" t="s">
        <v>30730</v>
      </c>
      <c r="C7342" s="1050">
        <v>0</v>
      </c>
      <c r="D7342" s="1050">
        <v>105793.33</v>
      </c>
      <c r="E7342" s="1406">
        <v>1673276.99</v>
      </c>
      <c r="F7342" s="1545"/>
      <c r="G7342" s="1661"/>
      <c r="H7342" s="1545"/>
      <c r="I7342" s="1545"/>
      <c r="J7342" s="1545"/>
      <c r="K7342" s="1545"/>
    </row>
    <row r="7343" spans="1:11" ht="22.5" customHeight="1">
      <c r="A7343" s="1051" t="s">
        <v>30702</v>
      </c>
      <c r="B7343" s="1051" t="s">
        <v>30731</v>
      </c>
      <c r="C7343" s="1050">
        <v>0</v>
      </c>
      <c r="D7343" s="1050">
        <v>120000</v>
      </c>
      <c r="E7343" s="1406">
        <v>1553276.99</v>
      </c>
      <c r="F7343" s="1545"/>
      <c r="G7343" s="1661"/>
      <c r="H7343" s="1545"/>
      <c r="I7343" s="1545"/>
      <c r="J7343" s="1545"/>
      <c r="K7343" s="1545"/>
    </row>
    <row r="7344" spans="1:11" ht="22.5" customHeight="1">
      <c r="A7344" s="1051" t="s">
        <v>30705</v>
      </c>
      <c r="B7344" s="1051" t="s">
        <v>30587</v>
      </c>
      <c r="C7344" s="1050">
        <v>0</v>
      </c>
      <c r="D7344" s="1050">
        <v>53.75</v>
      </c>
      <c r="E7344" s="1406">
        <v>1553223.24</v>
      </c>
      <c r="F7344" s="1545"/>
      <c r="G7344" s="1661"/>
      <c r="H7344" s="1545"/>
      <c r="I7344" s="1545"/>
      <c r="J7344" s="1545"/>
      <c r="K7344" s="1545"/>
    </row>
    <row r="7345" spans="1:11" ht="22.5" customHeight="1">
      <c r="A7345" s="1051" t="s">
        <v>30706</v>
      </c>
      <c r="B7345" s="1051" t="s">
        <v>30732</v>
      </c>
      <c r="C7345" s="1050">
        <v>0</v>
      </c>
      <c r="D7345" s="1050">
        <v>34000</v>
      </c>
      <c r="E7345" s="1406">
        <v>1519223.24</v>
      </c>
      <c r="F7345" s="1545"/>
      <c r="G7345" s="1661"/>
      <c r="H7345" s="1545"/>
      <c r="I7345" s="1545"/>
      <c r="J7345" s="1545"/>
      <c r="K7345" s="1545"/>
    </row>
    <row r="7346" spans="1:11" ht="22.5" customHeight="1">
      <c r="A7346" s="1051" t="s">
        <v>30705</v>
      </c>
      <c r="B7346" s="1051" t="s">
        <v>30733</v>
      </c>
      <c r="C7346" s="1050">
        <v>0</v>
      </c>
      <c r="D7346" s="1050">
        <v>169660</v>
      </c>
      <c r="E7346" s="1406">
        <v>1349563.24</v>
      </c>
      <c r="F7346" s="1545"/>
      <c r="G7346" s="1661"/>
      <c r="H7346" s="1545"/>
      <c r="I7346" s="1545"/>
      <c r="J7346" s="1545"/>
      <c r="K7346" s="1545"/>
    </row>
    <row r="7347" spans="1:11" ht="22.5" customHeight="1">
      <c r="A7347" s="1536" t="s">
        <v>30707</v>
      </c>
      <c r="B7347" s="1536" t="s">
        <v>27149</v>
      </c>
      <c r="C7347" s="1050">
        <v>0</v>
      </c>
      <c r="D7347" s="1050">
        <v>50</v>
      </c>
      <c r="E7347" s="1406">
        <v>0</v>
      </c>
      <c r="F7347" s="1545"/>
      <c r="G7347" s="2606"/>
      <c r="H7347" s="1627"/>
      <c r="I7347" s="1627"/>
      <c r="J7347" s="1627"/>
      <c r="K7347" s="1627"/>
    </row>
    <row r="7348" spans="1:11" s="771" customFormat="1" ht="22.5" customHeight="1">
      <c r="A7348" s="1629" t="s">
        <v>30774</v>
      </c>
      <c r="B7348" s="1629" t="s">
        <v>30785</v>
      </c>
      <c r="C7348" s="1406">
        <v>10000</v>
      </c>
      <c r="D7348" s="1406">
        <v>0</v>
      </c>
      <c r="E7348" s="1406">
        <v>1359513.24</v>
      </c>
      <c r="F7348" s="1544"/>
      <c r="G7348" s="1659"/>
      <c r="H7348" s="1544"/>
      <c r="I7348" s="1544"/>
      <c r="J7348" s="1544"/>
      <c r="K7348" s="1544"/>
    </row>
    <row r="7349" spans="1:11" ht="22.5" customHeight="1">
      <c r="A7349" s="1051" t="s">
        <v>30775</v>
      </c>
      <c r="B7349" s="1051" t="s">
        <v>30786</v>
      </c>
      <c r="C7349" s="1050">
        <v>12000000</v>
      </c>
      <c r="D7349" s="1050">
        <v>0</v>
      </c>
      <c r="E7349" s="1406">
        <v>13359513.24</v>
      </c>
      <c r="F7349" s="1544"/>
      <c r="G7349" s="1659"/>
      <c r="H7349" s="1544"/>
      <c r="I7349" s="1545"/>
      <c r="J7349" s="1545"/>
      <c r="K7349" s="1545"/>
    </row>
    <row r="7350" spans="1:11" ht="22.5" customHeight="1">
      <c r="A7350" s="1051" t="s">
        <v>30776</v>
      </c>
      <c r="B7350" s="1051" t="s">
        <v>30787</v>
      </c>
      <c r="C7350" s="1050">
        <v>0</v>
      </c>
      <c r="D7350" s="1050">
        <v>26.88</v>
      </c>
      <c r="E7350" s="1406">
        <v>13359486.359999999</v>
      </c>
      <c r="F7350" s="1544"/>
      <c r="G7350" s="1659"/>
      <c r="H7350" s="1544"/>
      <c r="I7350" s="1545"/>
      <c r="J7350" s="1545"/>
      <c r="K7350" s="1545"/>
    </row>
    <row r="7351" spans="1:11" ht="22.5" customHeight="1">
      <c r="A7351" s="1051" t="s">
        <v>30777</v>
      </c>
      <c r="B7351" s="1051" t="s">
        <v>30788</v>
      </c>
      <c r="C7351" s="1050">
        <v>0</v>
      </c>
      <c r="D7351" s="1050">
        <v>26.88</v>
      </c>
      <c r="E7351" s="1406">
        <v>13359459.48</v>
      </c>
      <c r="F7351" s="1544"/>
      <c r="G7351" s="1659"/>
      <c r="H7351" s="1544"/>
      <c r="I7351" s="1545"/>
      <c r="J7351" s="1545"/>
      <c r="K7351" s="1545"/>
    </row>
    <row r="7352" spans="1:11" ht="22.5" customHeight="1">
      <c r="A7352" s="1051" t="s">
        <v>30777</v>
      </c>
      <c r="B7352" s="1051" t="s">
        <v>30789</v>
      </c>
      <c r="C7352" s="1050">
        <v>0</v>
      </c>
      <c r="D7352" s="1050">
        <v>26.88</v>
      </c>
      <c r="E7352" s="1406">
        <v>13359432.6</v>
      </c>
      <c r="F7352" s="1544"/>
      <c r="G7352" s="1659"/>
      <c r="H7352" s="1544"/>
      <c r="I7352" s="1545"/>
      <c r="J7352" s="1545"/>
      <c r="K7352" s="1545"/>
    </row>
    <row r="7353" spans="1:11" ht="22.5" customHeight="1">
      <c r="A7353" s="1051" t="s">
        <v>30777</v>
      </c>
      <c r="B7353" s="1051" t="s">
        <v>30790</v>
      </c>
      <c r="C7353" s="1050">
        <v>0</v>
      </c>
      <c r="D7353" s="1050">
        <v>26.88</v>
      </c>
      <c r="E7353" s="1406">
        <v>13359405.720000001</v>
      </c>
      <c r="F7353" s="1544"/>
      <c r="G7353" s="1659"/>
      <c r="H7353" s="1544"/>
      <c r="I7353" s="1545"/>
      <c r="J7353" s="1545"/>
      <c r="K7353" s="1545"/>
    </row>
    <row r="7354" spans="1:11" ht="22.5" customHeight="1">
      <c r="A7354" s="1051" t="s">
        <v>30778</v>
      </c>
      <c r="B7354" s="1051" t="s">
        <v>30791</v>
      </c>
      <c r="C7354" s="1050">
        <v>0</v>
      </c>
      <c r="D7354" s="1050">
        <v>26.88</v>
      </c>
      <c r="E7354" s="1406">
        <v>13359378.84</v>
      </c>
      <c r="F7354" s="1544"/>
      <c r="G7354" s="1659"/>
      <c r="H7354" s="1544"/>
      <c r="I7354" s="1545"/>
      <c r="J7354" s="1545"/>
      <c r="K7354" s="1545"/>
    </row>
    <row r="7355" spans="1:11" ht="22.5" customHeight="1">
      <c r="A7355" s="1051" t="s">
        <v>30776</v>
      </c>
      <c r="B7355" s="1051" t="s">
        <v>30792</v>
      </c>
      <c r="C7355" s="1050">
        <v>0</v>
      </c>
      <c r="D7355" s="1050">
        <v>53.75</v>
      </c>
      <c r="E7355" s="1406">
        <v>13359325.09</v>
      </c>
      <c r="F7355" s="1544"/>
      <c r="G7355" s="1659"/>
      <c r="H7355" s="1544"/>
      <c r="I7355" s="1545"/>
      <c r="J7355" s="1545"/>
      <c r="K7355" s="1545"/>
    </row>
    <row r="7356" spans="1:11" ht="22.5" customHeight="1">
      <c r="A7356" s="1051" t="s">
        <v>30776</v>
      </c>
      <c r="B7356" s="1051" t="s">
        <v>30793</v>
      </c>
      <c r="C7356" s="1050">
        <v>0</v>
      </c>
      <c r="D7356" s="1050">
        <v>53.75</v>
      </c>
      <c r="E7356" s="1406">
        <v>13359271.34</v>
      </c>
      <c r="F7356" s="1544"/>
      <c r="G7356" s="1659"/>
      <c r="H7356" s="1544"/>
      <c r="I7356" s="1545"/>
      <c r="J7356" s="1545"/>
      <c r="K7356" s="1545"/>
    </row>
    <row r="7357" spans="1:11" ht="22.5" customHeight="1">
      <c r="A7357" s="1051" t="s">
        <v>30776</v>
      </c>
      <c r="B7357" s="1051" t="s">
        <v>30794</v>
      </c>
      <c r="C7357" s="1050">
        <v>0</v>
      </c>
      <c r="D7357" s="1050">
        <v>53.75</v>
      </c>
      <c r="E7357" s="1406">
        <v>13359217.59</v>
      </c>
      <c r="F7357" s="1544"/>
      <c r="G7357" s="1659"/>
      <c r="H7357" s="1544"/>
      <c r="I7357" s="1545"/>
      <c r="J7357" s="1545"/>
      <c r="K7357" s="1545"/>
    </row>
    <row r="7358" spans="1:11" ht="22.5" customHeight="1">
      <c r="A7358" s="1051" t="s">
        <v>30779</v>
      </c>
      <c r="B7358" s="1051" t="s">
        <v>30795</v>
      </c>
      <c r="C7358" s="1050">
        <v>0</v>
      </c>
      <c r="D7358" s="1050">
        <v>53.75</v>
      </c>
      <c r="E7358" s="1406">
        <v>13359163.84</v>
      </c>
      <c r="F7358" s="1544"/>
      <c r="G7358" s="1659"/>
      <c r="H7358" s="1544"/>
      <c r="I7358" s="1545"/>
      <c r="J7358" s="1545"/>
      <c r="K7358" s="1545"/>
    </row>
    <row r="7359" spans="1:11" ht="22.5" customHeight="1">
      <c r="A7359" s="1051" t="s">
        <v>30779</v>
      </c>
      <c r="B7359" s="1051" t="s">
        <v>30796</v>
      </c>
      <c r="C7359" s="1050">
        <v>0</v>
      </c>
      <c r="D7359" s="1050">
        <v>53.75</v>
      </c>
      <c r="E7359" s="1406">
        <v>13359110.09</v>
      </c>
      <c r="F7359" s="1544"/>
      <c r="G7359" s="1659"/>
      <c r="H7359" s="1544"/>
      <c r="I7359" s="1545"/>
      <c r="J7359" s="1545"/>
      <c r="K7359" s="1545"/>
    </row>
    <row r="7360" spans="1:11" ht="22.5" customHeight="1">
      <c r="A7360" s="1051" t="s">
        <v>30779</v>
      </c>
      <c r="B7360" s="1051" t="s">
        <v>30797</v>
      </c>
      <c r="C7360" s="1050">
        <v>0</v>
      </c>
      <c r="D7360" s="1050">
        <v>53.75</v>
      </c>
      <c r="E7360" s="1406">
        <v>13359056.34</v>
      </c>
      <c r="F7360" s="1544"/>
      <c r="G7360" s="1659"/>
      <c r="H7360" s="1544"/>
      <c r="I7360" s="1545"/>
      <c r="J7360" s="1545"/>
      <c r="K7360" s="1545"/>
    </row>
    <row r="7361" spans="1:11" ht="22.5" customHeight="1">
      <c r="A7361" s="1051" t="s">
        <v>30779</v>
      </c>
      <c r="B7361" s="1051" t="s">
        <v>30798</v>
      </c>
      <c r="C7361" s="1050">
        <v>0</v>
      </c>
      <c r="D7361" s="1050">
        <v>53.75</v>
      </c>
      <c r="E7361" s="1406">
        <v>13359002.59</v>
      </c>
      <c r="F7361" s="1544"/>
      <c r="G7361" s="1659"/>
      <c r="H7361" s="1544"/>
      <c r="I7361" s="1545"/>
      <c r="J7361" s="1545"/>
      <c r="K7361" s="1545"/>
    </row>
    <row r="7362" spans="1:11" ht="22.5" customHeight="1">
      <c r="A7362" s="1051" t="s">
        <v>30777</v>
      </c>
      <c r="B7362" s="1051" t="s">
        <v>30799</v>
      </c>
      <c r="C7362" s="1050">
        <v>0</v>
      </c>
      <c r="D7362" s="1050">
        <v>53.75</v>
      </c>
      <c r="E7362" s="1406">
        <v>13358948.84</v>
      </c>
      <c r="F7362" s="1544"/>
      <c r="G7362" s="1659"/>
      <c r="H7362" s="1544"/>
      <c r="I7362" s="1545"/>
      <c r="J7362" s="1545"/>
      <c r="K7362" s="1545"/>
    </row>
    <row r="7363" spans="1:11" ht="22.5" customHeight="1">
      <c r="A7363" s="1051" t="s">
        <v>30777</v>
      </c>
      <c r="B7363" s="1051" t="s">
        <v>30800</v>
      </c>
      <c r="C7363" s="1050">
        <v>0</v>
      </c>
      <c r="D7363" s="1050">
        <v>53.75</v>
      </c>
      <c r="E7363" s="1406">
        <v>13358895.09</v>
      </c>
      <c r="F7363" s="1544"/>
      <c r="G7363" s="1659"/>
      <c r="H7363" s="1544"/>
      <c r="I7363" s="1545"/>
      <c r="J7363" s="1545"/>
      <c r="K7363" s="1545"/>
    </row>
    <row r="7364" spans="1:11" ht="22.5" customHeight="1">
      <c r="A7364" s="1051" t="s">
        <v>30780</v>
      </c>
      <c r="B7364" s="1051" t="s">
        <v>30801</v>
      </c>
      <c r="C7364" s="1050">
        <v>0</v>
      </c>
      <c r="D7364" s="1050">
        <v>53.75</v>
      </c>
      <c r="E7364" s="1406">
        <v>13358841.34</v>
      </c>
      <c r="F7364" s="1544"/>
      <c r="G7364" s="1659"/>
      <c r="H7364" s="1544"/>
      <c r="I7364" s="1545"/>
      <c r="J7364" s="1545"/>
      <c r="K7364" s="1545"/>
    </row>
    <row r="7365" spans="1:11" ht="22.5" customHeight="1">
      <c r="A7365" s="1051" t="s">
        <v>30778</v>
      </c>
      <c r="B7365" s="1051" t="s">
        <v>30802</v>
      </c>
      <c r="C7365" s="1050">
        <v>0</v>
      </c>
      <c r="D7365" s="1050">
        <v>30000</v>
      </c>
      <c r="E7365" s="1406">
        <v>13328841.34</v>
      </c>
      <c r="F7365" s="1544"/>
      <c r="G7365" s="1659"/>
      <c r="H7365" s="1544"/>
      <c r="I7365" s="1545"/>
      <c r="J7365" s="1545"/>
      <c r="K7365" s="1545"/>
    </row>
    <row r="7366" spans="1:11" ht="22.5" customHeight="1">
      <c r="A7366" s="1051" t="s">
        <v>30777</v>
      </c>
      <c r="B7366" s="1051" t="s">
        <v>30803</v>
      </c>
      <c r="C7366" s="1050">
        <v>0</v>
      </c>
      <c r="D7366" s="1050">
        <v>30400</v>
      </c>
      <c r="E7366" s="1406">
        <v>13298441.34</v>
      </c>
      <c r="F7366" s="1544"/>
      <c r="G7366" s="1659"/>
      <c r="H7366" s="1544"/>
      <c r="I7366" s="1545"/>
      <c r="J7366" s="1545"/>
      <c r="K7366" s="1545"/>
    </row>
    <row r="7367" spans="1:11" ht="22.5" customHeight="1">
      <c r="A7367" s="1051" t="s">
        <v>30777</v>
      </c>
      <c r="B7367" s="1051" t="s">
        <v>30804</v>
      </c>
      <c r="C7367" s="1050">
        <v>0</v>
      </c>
      <c r="D7367" s="1050">
        <v>34200</v>
      </c>
      <c r="E7367" s="1406">
        <v>13264241.34</v>
      </c>
      <c r="F7367" s="1544"/>
      <c r="G7367" s="1659"/>
      <c r="H7367" s="1544"/>
      <c r="I7367" s="1545"/>
      <c r="J7367" s="1545"/>
      <c r="K7367" s="1545"/>
    </row>
    <row r="7368" spans="1:11" ht="22.5" customHeight="1">
      <c r="A7368" s="1051" t="s">
        <v>30776</v>
      </c>
      <c r="B7368" s="1051" t="s">
        <v>30805</v>
      </c>
      <c r="C7368" s="1050">
        <v>0</v>
      </c>
      <c r="D7368" s="1050">
        <v>40000</v>
      </c>
      <c r="E7368" s="1406">
        <v>13224241.34</v>
      </c>
      <c r="F7368" s="1544"/>
      <c r="G7368" s="1659"/>
      <c r="H7368" s="1544"/>
      <c r="I7368" s="1545"/>
      <c r="J7368" s="1545"/>
      <c r="K7368" s="1545"/>
    </row>
    <row r="7369" spans="1:11" ht="22.5" customHeight="1">
      <c r="A7369" s="1051" t="s">
        <v>30776</v>
      </c>
      <c r="B7369" s="1051" t="s">
        <v>30806</v>
      </c>
      <c r="C7369" s="1050">
        <v>0</v>
      </c>
      <c r="D7369" s="1050">
        <v>45600</v>
      </c>
      <c r="E7369" s="1406">
        <v>13178641.34</v>
      </c>
      <c r="F7369" s="1544"/>
      <c r="G7369" s="1659"/>
      <c r="H7369" s="1544"/>
      <c r="I7369" s="1545"/>
      <c r="J7369" s="1545"/>
      <c r="K7369" s="1545"/>
    </row>
    <row r="7370" spans="1:11" ht="22.5" customHeight="1">
      <c r="A7370" s="1051" t="s">
        <v>30777</v>
      </c>
      <c r="B7370" s="1051" t="s">
        <v>30807</v>
      </c>
      <c r="C7370" s="1050">
        <v>0</v>
      </c>
      <c r="D7370" s="1050">
        <v>45600</v>
      </c>
      <c r="E7370" s="1406">
        <v>13133041.34</v>
      </c>
      <c r="F7370" s="1544"/>
      <c r="G7370" s="1659"/>
      <c r="H7370" s="1544"/>
      <c r="I7370" s="1545"/>
      <c r="J7370" s="1545"/>
      <c r="K7370" s="1545"/>
    </row>
    <row r="7371" spans="1:11" ht="22.5" customHeight="1">
      <c r="A7371" s="1051" t="s">
        <v>30777</v>
      </c>
      <c r="B7371" s="1051" t="s">
        <v>30808</v>
      </c>
      <c r="C7371" s="1050">
        <v>0</v>
      </c>
      <c r="D7371" s="1050">
        <v>45600</v>
      </c>
      <c r="E7371" s="1406">
        <v>13087441.34</v>
      </c>
      <c r="F7371" s="1544"/>
      <c r="G7371" s="1659"/>
      <c r="H7371" s="1544"/>
      <c r="I7371" s="1545"/>
      <c r="J7371" s="1545"/>
      <c r="K7371" s="1545"/>
    </row>
    <row r="7372" spans="1:11" ht="22.5" customHeight="1">
      <c r="A7372" s="1051" t="s">
        <v>30776</v>
      </c>
      <c r="B7372" s="1051" t="s">
        <v>30809</v>
      </c>
      <c r="C7372" s="1050">
        <v>0</v>
      </c>
      <c r="D7372" s="1050">
        <v>50160</v>
      </c>
      <c r="E7372" s="1406">
        <v>13037281.34</v>
      </c>
      <c r="F7372" s="1544"/>
      <c r="G7372" s="1659"/>
      <c r="H7372" s="1544"/>
      <c r="I7372" s="1545"/>
      <c r="J7372" s="1545"/>
      <c r="K7372" s="1545"/>
    </row>
    <row r="7373" spans="1:11" ht="22.5" customHeight="1">
      <c r="A7373" s="1051" t="s">
        <v>30776</v>
      </c>
      <c r="B7373" s="1051" t="s">
        <v>30810</v>
      </c>
      <c r="C7373" s="1050">
        <v>0</v>
      </c>
      <c r="D7373" s="1050">
        <v>50825</v>
      </c>
      <c r="E7373" s="1406">
        <v>12986456.34</v>
      </c>
      <c r="F7373" s="1544"/>
      <c r="G7373" s="1659"/>
      <c r="H7373" s="1544"/>
      <c r="I7373" s="1545"/>
      <c r="J7373" s="1545"/>
      <c r="K7373" s="1545"/>
    </row>
    <row r="7374" spans="1:11" ht="22.5" customHeight="1">
      <c r="A7374" s="1051" t="s">
        <v>30776</v>
      </c>
      <c r="B7374" s="1051" t="s">
        <v>30811</v>
      </c>
      <c r="C7374" s="1050">
        <v>0</v>
      </c>
      <c r="D7374" s="1050">
        <v>55100</v>
      </c>
      <c r="E7374" s="1406">
        <v>12931356.34</v>
      </c>
      <c r="F7374" s="1544"/>
      <c r="G7374" s="1659"/>
      <c r="H7374" s="1544"/>
      <c r="I7374" s="1545"/>
      <c r="J7374" s="1545"/>
      <c r="K7374" s="1545"/>
    </row>
    <row r="7375" spans="1:11" ht="22.5" customHeight="1">
      <c r="A7375" s="1051" t="s">
        <v>30776</v>
      </c>
      <c r="B7375" s="1051" t="s">
        <v>30812</v>
      </c>
      <c r="C7375" s="1050">
        <v>0</v>
      </c>
      <c r="D7375" s="1050">
        <v>60800</v>
      </c>
      <c r="E7375" s="1406">
        <v>12870556.34</v>
      </c>
      <c r="F7375" s="1544"/>
      <c r="G7375" s="1659"/>
      <c r="H7375" s="1544"/>
      <c r="I7375" s="1545"/>
      <c r="J7375" s="1545"/>
      <c r="K7375" s="1545"/>
    </row>
    <row r="7376" spans="1:11" ht="22.5" customHeight="1">
      <c r="A7376" s="1051" t="s">
        <v>30779</v>
      </c>
      <c r="B7376" s="1051" t="s">
        <v>30813</v>
      </c>
      <c r="C7376" s="1050">
        <v>0</v>
      </c>
      <c r="D7376" s="1050">
        <v>70110</v>
      </c>
      <c r="E7376" s="1406">
        <v>12800446.34</v>
      </c>
      <c r="F7376" s="1544"/>
      <c r="G7376" s="1659"/>
      <c r="H7376" s="1544"/>
      <c r="I7376" s="1545"/>
      <c r="J7376" s="1545"/>
      <c r="K7376" s="1545"/>
    </row>
    <row r="7377" spans="1:11" ht="22.5" customHeight="1">
      <c r="A7377" s="1051" t="s">
        <v>30777</v>
      </c>
      <c r="B7377" s="1051" t="s">
        <v>30814</v>
      </c>
      <c r="C7377" s="1050">
        <v>0</v>
      </c>
      <c r="D7377" s="1050">
        <v>85500</v>
      </c>
      <c r="E7377" s="1406">
        <v>12714946.34</v>
      </c>
      <c r="F7377" s="1544"/>
      <c r="G7377" s="1659"/>
      <c r="H7377" s="1544"/>
      <c r="I7377" s="1545"/>
      <c r="J7377" s="1545"/>
      <c r="K7377" s="1545"/>
    </row>
    <row r="7378" spans="1:11" ht="22.5" customHeight="1">
      <c r="A7378" s="1051" t="s">
        <v>30780</v>
      </c>
      <c r="B7378" s="1051" t="s">
        <v>30815</v>
      </c>
      <c r="C7378" s="1050">
        <v>0</v>
      </c>
      <c r="D7378" s="1050">
        <v>85500</v>
      </c>
      <c r="E7378" s="1406">
        <v>12629446.34</v>
      </c>
      <c r="F7378" s="1544"/>
      <c r="G7378" s="1659"/>
      <c r="H7378" s="1544"/>
      <c r="I7378" s="1545"/>
      <c r="J7378" s="1545"/>
      <c r="K7378" s="1545"/>
    </row>
    <row r="7379" spans="1:11" ht="22.5" customHeight="1">
      <c r="A7379" s="1051" t="s">
        <v>30776</v>
      </c>
      <c r="B7379" s="1051" t="s">
        <v>29397</v>
      </c>
      <c r="C7379" s="1050">
        <v>0</v>
      </c>
      <c r="D7379" s="1050">
        <v>88711.32</v>
      </c>
      <c r="E7379" s="1406">
        <v>12540735.02</v>
      </c>
      <c r="F7379" s="1544"/>
      <c r="G7379" s="1659"/>
      <c r="H7379" s="1544"/>
      <c r="I7379" s="1545"/>
      <c r="J7379" s="1545"/>
      <c r="K7379" s="1545"/>
    </row>
    <row r="7380" spans="1:11" ht="22.5" customHeight="1">
      <c r="A7380" s="1051" t="s">
        <v>30779</v>
      </c>
      <c r="B7380" s="1051" t="s">
        <v>30816</v>
      </c>
      <c r="C7380" s="1050">
        <v>0</v>
      </c>
      <c r="D7380" s="1050">
        <v>93100</v>
      </c>
      <c r="E7380" s="1406">
        <v>12447635.02</v>
      </c>
      <c r="F7380" s="1544"/>
      <c r="G7380" s="1659"/>
      <c r="H7380" s="1544"/>
      <c r="I7380" s="1545"/>
      <c r="J7380" s="1545"/>
      <c r="K7380" s="1545"/>
    </row>
    <row r="7381" spans="1:11" ht="22.5" customHeight="1">
      <c r="A7381" s="1051" t="s">
        <v>30779</v>
      </c>
      <c r="B7381" s="1051" t="s">
        <v>30817</v>
      </c>
      <c r="C7381" s="1050">
        <v>0</v>
      </c>
      <c r="D7381" s="1050">
        <v>93100</v>
      </c>
      <c r="E7381" s="1406">
        <v>12354535.02</v>
      </c>
      <c r="F7381" s="1544"/>
      <c r="G7381" s="1659"/>
      <c r="H7381" s="1544"/>
      <c r="I7381" s="1545"/>
      <c r="J7381" s="1545"/>
      <c r="K7381" s="1545"/>
    </row>
    <row r="7382" spans="1:11" ht="22.5" customHeight="1">
      <c r="A7382" s="1051" t="s">
        <v>30776</v>
      </c>
      <c r="B7382" s="1051" t="s">
        <v>30818</v>
      </c>
      <c r="C7382" s="1050">
        <v>0</v>
      </c>
      <c r="D7382" s="1050">
        <v>95760</v>
      </c>
      <c r="E7382" s="1406">
        <v>12258775.02</v>
      </c>
      <c r="F7382" s="1544"/>
      <c r="G7382" s="1659"/>
      <c r="H7382" s="1544"/>
      <c r="I7382" s="1545"/>
      <c r="J7382" s="1545"/>
      <c r="K7382" s="1545"/>
    </row>
    <row r="7383" spans="1:11" ht="22.5" customHeight="1">
      <c r="A7383" s="1051" t="s">
        <v>30779</v>
      </c>
      <c r="B7383" s="1051" t="s">
        <v>30819</v>
      </c>
      <c r="C7383" s="1050">
        <v>0</v>
      </c>
      <c r="D7383" s="1050">
        <v>233700</v>
      </c>
      <c r="E7383" s="1406">
        <v>12025075.02</v>
      </c>
      <c r="F7383" s="1544"/>
      <c r="G7383" s="1659"/>
      <c r="H7383" s="1544"/>
      <c r="I7383" s="1545"/>
      <c r="J7383" s="1545"/>
      <c r="K7383" s="1545"/>
    </row>
    <row r="7384" spans="1:11" ht="22.5" customHeight="1">
      <c r="A7384" s="1051" t="s">
        <v>30781</v>
      </c>
      <c r="B7384" s="1051" t="s">
        <v>30820</v>
      </c>
      <c r="C7384" s="1050">
        <v>0</v>
      </c>
      <c r="D7384" s="1050">
        <v>53.75</v>
      </c>
      <c r="E7384" s="1406">
        <v>12025021.27</v>
      </c>
      <c r="F7384" s="1544"/>
      <c r="G7384" s="1659"/>
      <c r="H7384" s="1544"/>
      <c r="I7384" s="1545"/>
      <c r="J7384" s="1545"/>
      <c r="K7384" s="1545"/>
    </row>
    <row r="7385" spans="1:11" ht="22.5" customHeight="1">
      <c r="A7385" s="1051" t="s">
        <v>30781</v>
      </c>
      <c r="B7385" s="1051" t="s">
        <v>30821</v>
      </c>
      <c r="C7385" s="1050">
        <v>0</v>
      </c>
      <c r="D7385" s="1050">
        <v>53.75</v>
      </c>
      <c r="E7385" s="1406">
        <v>12024967.52</v>
      </c>
      <c r="F7385" s="1544"/>
      <c r="G7385" s="1659"/>
      <c r="H7385" s="1544"/>
      <c r="I7385" s="1545"/>
      <c r="J7385" s="1545"/>
      <c r="K7385" s="1545"/>
    </row>
    <row r="7386" spans="1:11" ht="22.5" customHeight="1">
      <c r="A7386" s="1051" t="s">
        <v>30781</v>
      </c>
      <c r="B7386" s="1051" t="s">
        <v>30822</v>
      </c>
      <c r="C7386" s="1050">
        <v>0</v>
      </c>
      <c r="D7386" s="1050">
        <v>53.75</v>
      </c>
      <c r="E7386" s="1406">
        <v>12024913.77</v>
      </c>
      <c r="F7386" s="1544"/>
      <c r="G7386" s="1659"/>
      <c r="H7386" s="1544"/>
      <c r="I7386" s="1545"/>
      <c r="J7386" s="1545"/>
      <c r="K7386" s="1545"/>
    </row>
    <row r="7387" spans="1:11" ht="22.5" customHeight="1">
      <c r="A7387" s="1051" t="s">
        <v>30781</v>
      </c>
      <c r="B7387" s="1051" t="s">
        <v>30823</v>
      </c>
      <c r="C7387" s="1050">
        <v>0</v>
      </c>
      <c r="D7387" s="1050">
        <v>53.75</v>
      </c>
      <c r="E7387" s="1406">
        <v>12024860.02</v>
      </c>
      <c r="F7387" s="1544"/>
      <c r="G7387" s="1659"/>
      <c r="H7387" s="1544"/>
      <c r="I7387" s="1545"/>
      <c r="J7387" s="1545"/>
      <c r="K7387" s="1545"/>
    </row>
    <row r="7388" spans="1:11" ht="22.5" customHeight="1">
      <c r="A7388" s="1051" t="s">
        <v>30781</v>
      </c>
      <c r="B7388" s="1051" t="s">
        <v>30824</v>
      </c>
      <c r="C7388" s="1050">
        <v>0</v>
      </c>
      <c r="D7388" s="1050">
        <v>53.75</v>
      </c>
      <c r="E7388" s="1406">
        <v>12024806.27</v>
      </c>
      <c r="F7388" s="1544"/>
      <c r="G7388" s="1659"/>
      <c r="H7388" s="1544"/>
      <c r="I7388" s="1545"/>
      <c r="J7388" s="1545"/>
      <c r="K7388" s="1545"/>
    </row>
    <row r="7389" spans="1:11" ht="22.5" customHeight="1">
      <c r="A7389" s="1051" t="s">
        <v>30781</v>
      </c>
      <c r="B7389" s="1051" t="s">
        <v>30825</v>
      </c>
      <c r="C7389" s="1050">
        <v>0</v>
      </c>
      <c r="D7389" s="1050">
        <v>53.75</v>
      </c>
      <c r="E7389" s="1406">
        <v>12024752.52</v>
      </c>
      <c r="F7389" s="1544"/>
      <c r="G7389" s="1659"/>
      <c r="H7389" s="1544"/>
      <c r="I7389" s="1545"/>
      <c r="J7389" s="1545"/>
      <c r="K7389" s="1545"/>
    </row>
    <row r="7390" spans="1:11" ht="22.5" customHeight="1">
      <c r="A7390" s="1051" t="s">
        <v>30781</v>
      </c>
      <c r="B7390" s="1051" t="s">
        <v>30826</v>
      </c>
      <c r="C7390" s="1050">
        <v>0</v>
      </c>
      <c r="D7390" s="1050">
        <v>53.75</v>
      </c>
      <c r="E7390" s="1406">
        <v>12024698.77</v>
      </c>
      <c r="F7390" s="1544"/>
      <c r="G7390" s="1659"/>
      <c r="H7390" s="1544"/>
      <c r="I7390" s="1545"/>
      <c r="J7390" s="1545"/>
      <c r="K7390" s="1545"/>
    </row>
    <row r="7391" spans="1:11" ht="22.5" customHeight="1">
      <c r="A7391" s="1051" t="s">
        <v>30781</v>
      </c>
      <c r="B7391" s="1051" t="s">
        <v>30827</v>
      </c>
      <c r="C7391" s="1050">
        <v>0</v>
      </c>
      <c r="D7391" s="1050">
        <v>53.75</v>
      </c>
      <c r="E7391" s="1406">
        <v>12024645.02</v>
      </c>
      <c r="F7391" s="1544"/>
      <c r="G7391" s="1659"/>
      <c r="H7391" s="1544"/>
      <c r="I7391" s="1545"/>
      <c r="J7391" s="1545"/>
      <c r="K7391" s="1545"/>
    </row>
    <row r="7392" spans="1:11" ht="22.5" customHeight="1">
      <c r="A7392" s="1051" t="s">
        <v>30781</v>
      </c>
      <c r="B7392" s="1051" t="s">
        <v>30828</v>
      </c>
      <c r="C7392" s="1050">
        <v>0</v>
      </c>
      <c r="D7392" s="1050">
        <v>53.75</v>
      </c>
      <c r="E7392" s="1406">
        <v>12024591.27</v>
      </c>
      <c r="F7392" s="1544"/>
      <c r="G7392" s="1659"/>
      <c r="H7392" s="1544"/>
      <c r="I7392" s="1545"/>
      <c r="J7392" s="1545"/>
      <c r="K7392" s="1545"/>
    </row>
    <row r="7393" spans="1:11" ht="22.5" customHeight="1">
      <c r="A7393" s="1051" t="s">
        <v>30781</v>
      </c>
      <c r="B7393" s="1051" t="s">
        <v>30829</v>
      </c>
      <c r="C7393" s="1050">
        <v>0</v>
      </c>
      <c r="D7393" s="1050">
        <v>53.75</v>
      </c>
      <c r="E7393" s="1406">
        <v>12024537.52</v>
      </c>
      <c r="F7393" s="1544"/>
      <c r="G7393" s="1659"/>
      <c r="H7393" s="1544"/>
      <c r="I7393" s="1545"/>
      <c r="J7393" s="1545"/>
      <c r="K7393" s="1545"/>
    </row>
    <row r="7394" spans="1:11" ht="22.5" customHeight="1">
      <c r="A7394" s="1051" t="s">
        <v>30781</v>
      </c>
      <c r="B7394" s="1051" t="s">
        <v>30830</v>
      </c>
      <c r="C7394" s="1050">
        <v>0</v>
      </c>
      <c r="D7394" s="1050">
        <v>53.75</v>
      </c>
      <c r="E7394" s="1406">
        <v>12024483.77</v>
      </c>
      <c r="F7394" s="1544"/>
      <c r="G7394" s="1659"/>
      <c r="H7394" s="1544"/>
      <c r="I7394" s="1545"/>
      <c r="J7394" s="1545"/>
      <c r="K7394" s="1545"/>
    </row>
    <row r="7395" spans="1:11" ht="22.5" customHeight="1">
      <c r="A7395" s="1051" t="s">
        <v>30781</v>
      </c>
      <c r="B7395" s="1051" t="s">
        <v>30831</v>
      </c>
      <c r="C7395" s="1050">
        <v>0</v>
      </c>
      <c r="D7395" s="1050">
        <v>53.75</v>
      </c>
      <c r="E7395" s="1406">
        <v>12024430.02</v>
      </c>
      <c r="F7395" s="1544"/>
      <c r="G7395" s="1659"/>
      <c r="H7395" s="1544"/>
      <c r="I7395" s="1545"/>
      <c r="J7395" s="1545"/>
      <c r="K7395" s="1545"/>
    </row>
    <row r="7396" spans="1:11" ht="22.5" customHeight="1">
      <c r="A7396" s="1051" t="s">
        <v>30781</v>
      </c>
      <c r="B7396" s="1051" t="s">
        <v>30832</v>
      </c>
      <c r="C7396" s="1050">
        <v>0</v>
      </c>
      <c r="D7396" s="1050">
        <v>53.75</v>
      </c>
      <c r="E7396" s="1406">
        <v>12024376.27</v>
      </c>
      <c r="F7396" s="1544"/>
      <c r="G7396" s="1659"/>
      <c r="H7396" s="1544"/>
      <c r="I7396" s="1545"/>
      <c r="J7396" s="1545"/>
      <c r="K7396" s="1545"/>
    </row>
    <row r="7397" spans="1:11" ht="22.5" customHeight="1">
      <c r="A7397" s="1051" t="s">
        <v>30781</v>
      </c>
      <c r="B7397" s="1051" t="s">
        <v>30833</v>
      </c>
      <c r="C7397" s="1050">
        <v>0</v>
      </c>
      <c r="D7397" s="1050">
        <v>53.75</v>
      </c>
      <c r="E7397" s="1406">
        <v>12024322.52</v>
      </c>
      <c r="F7397" s="1544"/>
      <c r="G7397" s="1659"/>
      <c r="H7397" s="1544"/>
      <c r="I7397" s="1545"/>
      <c r="J7397" s="1545"/>
      <c r="K7397" s="1545"/>
    </row>
    <row r="7398" spans="1:11" ht="22.5" customHeight="1">
      <c r="A7398" s="1051" t="s">
        <v>30781</v>
      </c>
      <c r="B7398" s="1051" t="s">
        <v>30834</v>
      </c>
      <c r="C7398" s="1050">
        <v>0</v>
      </c>
      <c r="D7398" s="1050">
        <v>53.75</v>
      </c>
      <c r="E7398" s="1406">
        <v>12024268.77</v>
      </c>
      <c r="F7398" s="1544"/>
      <c r="G7398" s="1659"/>
      <c r="H7398" s="1544"/>
      <c r="I7398" s="1545"/>
      <c r="J7398" s="1545"/>
      <c r="K7398" s="1545"/>
    </row>
    <row r="7399" spans="1:11" ht="22.5" customHeight="1">
      <c r="A7399" s="1051" t="s">
        <v>30781</v>
      </c>
      <c r="B7399" s="1051" t="s">
        <v>30835</v>
      </c>
      <c r="C7399" s="1050">
        <v>0</v>
      </c>
      <c r="D7399" s="1050">
        <v>53.75</v>
      </c>
      <c r="E7399" s="1406">
        <v>12024215.02</v>
      </c>
      <c r="F7399" s="1544"/>
      <c r="G7399" s="1659"/>
      <c r="H7399" s="1544"/>
      <c r="I7399" s="1545"/>
      <c r="J7399" s="1545"/>
      <c r="K7399" s="1545"/>
    </row>
    <row r="7400" spans="1:11" ht="22.5" customHeight="1">
      <c r="A7400" s="1051" t="s">
        <v>30781</v>
      </c>
      <c r="B7400" s="1051" t="s">
        <v>30836</v>
      </c>
      <c r="C7400" s="1050">
        <v>0</v>
      </c>
      <c r="D7400" s="1050">
        <v>53.75</v>
      </c>
      <c r="E7400" s="1406">
        <v>12024161.27</v>
      </c>
      <c r="F7400" s="1544"/>
      <c r="G7400" s="1659"/>
      <c r="H7400" s="1544"/>
      <c r="I7400" s="1545"/>
      <c r="J7400" s="1545"/>
      <c r="K7400" s="1545"/>
    </row>
    <row r="7401" spans="1:11" ht="22.5" customHeight="1">
      <c r="A7401" s="1051" t="s">
        <v>30782</v>
      </c>
      <c r="B7401" s="1051" t="s">
        <v>30837</v>
      </c>
      <c r="C7401" s="1050">
        <v>0</v>
      </c>
      <c r="D7401" s="1050">
        <v>53.75</v>
      </c>
      <c r="E7401" s="1406">
        <v>12024107.52</v>
      </c>
      <c r="F7401" s="1544"/>
      <c r="G7401" s="1659"/>
      <c r="H7401" s="1544"/>
      <c r="I7401" s="1545"/>
      <c r="J7401" s="1545"/>
      <c r="K7401" s="1545"/>
    </row>
    <row r="7402" spans="1:11" ht="22.5" customHeight="1">
      <c r="A7402" s="1051" t="s">
        <v>30783</v>
      </c>
      <c r="B7402" s="1051" t="s">
        <v>30838</v>
      </c>
      <c r="C7402" s="1050">
        <v>0</v>
      </c>
      <c r="D7402" s="1050">
        <v>53.75</v>
      </c>
      <c r="E7402" s="1406">
        <v>12024053.77</v>
      </c>
      <c r="F7402" s="1544"/>
      <c r="G7402" s="1659"/>
      <c r="H7402" s="1544"/>
      <c r="I7402" s="1545"/>
      <c r="J7402" s="1545"/>
      <c r="K7402" s="1545"/>
    </row>
    <row r="7403" spans="1:11" ht="22.5" customHeight="1">
      <c r="A7403" s="1051" t="s">
        <v>30783</v>
      </c>
      <c r="B7403" s="1051" t="s">
        <v>30839</v>
      </c>
      <c r="C7403" s="1050">
        <v>0</v>
      </c>
      <c r="D7403" s="1050">
        <v>53.75</v>
      </c>
      <c r="E7403" s="1406">
        <v>12024000.02</v>
      </c>
      <c r="F7403" s="1544"/>
      <c r="G7403" s="1659"/>
      <c r="H7403" s="1544"/>
      <c r="I7403" s="1545"/>
      <c r="J7403" s="1545"/>
      <c r="K7403" s="1545"/>
    </row>
    <row r="7404" spans="1:11" ht="22.5" customHeight="1">
      <c r="A7404" s="1051" t="s">
        <v>30781</v>
      </c>
      <c r="B7404" s="1051" t="s">
        <v>30840</v>
      </c>
      <c r="C7404" s="1050">
        <v>0</v>
      </c>
      <c r="D7404" s="1050">
        <v>111625</v>
      </c>
      <c r="E7404" s="1406">
        <v>11912375.02</v>
      </c>
      <c r="F7404" s="1544"/>
      <c r="G7404" s="1659"/>
      <c r="H7404" s="1544"/>
      <c r="I7404" s="1545"/>
      <c r="J7404" s="1545"/>
      <c r="K7404" s="1545"/>
    </row>
    <row r="7405" spans="1:11" ht="22.5" customHeight="1">
      <c r="A7405" s="1051" t="s">
        <v>30781</v>
      </c>
      <c r="B7405" s="1051" t="s">
        <v>30841</v>
      </c>
      <c r="C7405" s="1050">
        <v>0</v>
      </c>
      <c r="D7405" s="1050">
        <v>125400</v>
      </c>
      <c r="E7405" s="1406">
        <v>11786975.02</v>
      </c>
      <c r="F7405" s="1544"/>
      <c r="G7405" s="1659"/>
      <c r="H7405" s="1544"/>
      <c r="I7405" s="1545"/>
      <c r="J7405" s="1545"/>
      <c r="K7405" s="1545"/>
    </row>
    <row r="7406" spans="1:11" ht="22.5" customHeight="1">
      <c r="A7406" s="1051" t="s">
        <v>30781</v>
      </c>
      <c r="B7406" s="1051" t="s">
        <v>30842</v>
      </c>
      <c r="C7406" s="1050">
        <v>0</v>
      </c>
      <c r="D7406" s="1050">
        <v>155800</v>
      </c>
      <c r="E7406" s="1406">
        <v>11631175.02</v>
      </c>
      <c r="F7406" s="1544"/>
      <c r="G7406" s="1659"/>
      <c r="H7406" s="1544"/>
      <c r="I7406" s="1545"/>
      <c r="J7406" s="1545"/>
      <c r="K7406" s="1545"/>
    </row>
    <row r="7407" spans="1:11" ht="22.5" customHeight="1">
      <c r="A7407" s="1051" t="s">
        <v>30781</v>
      </c>
      <c r="B7407" s="1051" t="s">
        <v>30843</v>
      </c>
      <c r="C7407" s="1050">
        <v>0</v>
      </c>
      <c r="D7407" s="1050">
        <v>201305</v>
      </c>
      <c r="E7407" s="1406">
        <v>11429870.02</v>
      </c>
      <c r="F7407" s="1544"/>
      <c r="G7407" s="1659"/>
      <c r="H7407" s="1544"/>
      <c r="I7407" s="1545"/>
      <c r="J7407" s="1545"/>
      <c r="K7407" s="1545"/>
    </row>
    <row r="7408" spans="1:11" ht="22.5" customHeight="1">
      <c r="A7408" s="1051" t="s">
        <v>30781</v>
      </c>
      <c r="B7408" s="1051" t="s">
        <v>30844</v>
      </c>
      <c r="C7408" s="1050">
        <v>0</v>
      </c>
      <c r="D7408" s="1050">
        <v>205200</v>
      </c>
      <c r="E7408" s="1406">
        <v>11224670.02</v>
      </c>
      <c r="F7408" s="1544"/>
      <c r="G7408" s="1659"/>
      <c r="H7408" s="1544"/>
      <c r="I7408" s="1545"/>
      <c r="J7408" s="1545"/>
      <c r="K7408" s="1545"/>
    </row>
    <row r="7409" spans="1:11" ht="22.5" customHeight="1">
      <c r="A7409" s="1051" t="s">
        <v>30781</v>
      </c>
      <c r="B7409" s="1051" t="s">
        <v>30845</v>
      </c>
      <c r="C7409" s="1050">
        <v>0</v>
      </c>
      <c r="D7409" s="1050">
        <v>221350</v>
      </c>
      <c r="E7409" s="1406">
        <v>11003320.02</v>
      </c>
      <c r="F7409" s="1544"/>
      <c r="G7409" s="1659"/>
      <c r="H7409" s="1544"/>
      <c r="I7409" s="1545"/>
      <c r="J7409" s="1545"/>
      <c r="K7409" s="1545"/>
    </row>
    <row r="7410" spans="1:11" ht="22.5" customHeight="1">
      <c r="A7410" s="1051" t="s">
        <v>30781</v>
      </c>
      <c r="B7410" s="1051" t="s">
        <v>30846</v>
      </c>
      <c r="C7410" s="1050">
        <v>0</v>
      </c>
      <c r="D7410" s="1050">
        <v>281200</v>
      </c>
      <c r="E7410" s="1406">
        <v>10722120.02</v>
      </c>
      <c r="F7410" s="1544"/>
      <c r="G7410" s="1659"/>
      <c r="H7410" s="1544"/>
      <c r="I7410" s="1545"/>
      <c r="J7410" s="1545"/>
      <c r="K7410" s="1545"/>
    </row>
    <row r="7411" spans="1:11" ht="22.5" customHeight="1">
      <c r="A7411" s="1051" t="s">
        <v>30784</v>
      </c>
      <c r="B7411" s="1051" t="s">
        <v>30847</v>
      </c>
      <c r="C7411" s="1050">
        <v>0</v>
      </c>
      <c r="D7411" s="1050">
        <v>293550</v>
      </c>
      <c r="E7411" s="1406">
        <v>10428570.02</v>
      </c>
      <c r="F7411" s="1544"/>
      <c r="G7411" s="1659"/>
      <c r="H7411" s="1544"/>
      <c r="I7411" s="1545"/>
      <c r="J7411" s="1545"/>
      <c r="K7411" s="1545"/>
    </row>
    <row r="7412" spans="1:11" ht="22.5" customHeight="1">
      <c r="A7412" s="1051" t="s">
        <v>30781</v>
      </c>
      <c r="B7412" s="1051" t="s">
        <v>30848</v>
      </c>
      <c r="C7412" s="1050">
        <v>0</v>
      </c>
      <c r="D7412" s="1050">
        <v>387600</v>
      </c>
      <c r="E7412" s="1406">
        <v>10040970.02</v>
      </c>
      <c r="F7412" s="1544"/>
      <c r="G7412" s="1659"/>
      <c r="H7412" s="1544"/>
      <c r="I7412" s="1545"/>
      <c r="J7412" s="1545"/>
      <c r="K7412" s="1545"/>
    </row>
    <row r="7413" spans="1:11" ht="22.5" customHeight="1">
      <c r="A7413" s="1051" t="s">
        <v>30781</v>
      </c>
      <c r="B7413" s="1051" t="s">
        <v>30849</v>
      </c>
      <c r="C7413" s="1050">
        <v>0</v>
      </c>
      <c r="D7413" s="1050">
        <v>400000</v>
      </c>
      <c r="E7413" s="1406">
        <v>9640970.0199999996</v>
      </c>
      <c r="F7413" s="1544"/>
      <c r="G7413" s="1659"/>
      <c r="H7413" s="1544"/>
      <c r="I7413" s="1545"/>
      <c r="J7413" s="1545"/>
      <c r="K7413" s="1545"/>
    </row>
    <row r="7414" spans="1:11" ht="22.5" customHeight="1">
      <c r="A7414" s="1051" t="s">
        <v>30781</v>
      </c>
      <c r="B7414" s="1051" t="s">
        <v>30850</v>
      </c>
      <c r="C7414" s="1050">
        <v>0</v>
      </c>
      <c r="D7414" s="1050">
        <v>440800</v>
      </c>
      <c r="E7414" s="1406">
        <v>9200170.0199999996</v>
      </c>
      <c r="F7414" s="1544"/>
      <c r="G7414" s="1659"/>
      <c r="H7414" s="1544"/>
      <c r="I7414" s="1545"/>
      <c r="J7414" s="1545"/>
      <c r="K7414" s="1545"/>
    </row>
    <row r="7415" spans="1:11" ht="22.5" customHeight="1">
      <c r="A7415" s="1051" t="s">
        <v>30783</v>
      </c>
      <c r="B7415" s="1051" t="s">
        <v>30851</v>
      </c>
      <c r="C7415" s="1050">
        <v>0</v>
      </c>
      <c r="D7415" s="1050">
        <v>478800</v>
      </c>
      <c r="E7415" s="1406">
        <v>8721370.0199999996</v>
      </c>
      <c r="F7415" s="1544"/>
      <c r="G7415" s="1659"/>
      <c r="H7415" s="1544"/>
      <c r="I7415" s="1545"/>
      <c r="J7415" s="1545"/>
      <c r="K7415" s="1545"/>
    </row>
    <row r="7416" spans="1:11" ht="22.5" customHeight="1">
      <c r="A7416" s="1051" t="s">
        <v>30782</v>
      </c>
      <c r="B7416" s="1051" t="s">
        <v>30852</v>
      </c>
      <c r="C7416" s="1050">
        <v>0</v>
      </c>
      <c r="D7416" s="1050">
        <v>493620</v>
      </c>
      <c r="E7416" s="1406">
        <v>8227750.0199999996</v>
      </c>
      <c r="F7416" s="1544"/>
      <c r="G7416" s="1659"/>
      <c r="H7416" s="1544"/>
      <c r="I7416" s="1545"/>
      <c r="J7416" s="1545"/>
      <c r="K7416" s="1545"/>
    </row>
    <row r="7417" spans="1:11" ht="22.5" customHeight="1">
      <c r="A7417" s="1051" t="s">
        <v>30781</v>
      </c>
      <c r="B7417" s="1051" t="s">
        <v>30853</v>
      </c>
      <c r="C7417" s="1050">
        <v>0</v>
      </c>
      <c r="D7417" s="1050">
        <v>522500</v>
      </c>
      <c r="E7417" s="1406">
        <v>7705250.0199999996</v>
      </c>
      <c r="F7417" s="1544"/>
      <c r="G7417" s="1659"/>
      <c r="H7417" s="1544"/>
      <c r="I7417" s="1545"/>
      <c r="J7417" s="1545"/>
      <c r="K7417" s="1545"/>
    </row>
    <row r="7418" spans="1:11" ht="22.5" customHeight="1">
      <c r="A7418" s="1051" t="s">
        <v>30781</v>
      </c>
      <c r="B7418" s="1051" t="s">
        <v>30854</v>
      </c>
      <c r="C7418" s="1050">
        <v>0</v>
      </c>
      <c r="D7418" s="1050">
        <v>558125</v>
      </c>
      <c r="E7418" s="1406">
        <v>7147125.0199999996</v>
      </c>
      <c r="F7418" s="1544"/>
      <c r="G7418" s="1659"/>
      <c r="H7418" s="1544"/>
      <c r="I7418" s="1545"/>
      <c r="J7418" s="1545"/>
      <c r="K7418" s="1545"/>
    </row>
    <row r="7419" spans="1:11" ht="22.5" customHeight="1">
      <c r="A7419" s="1051" t="s">
        <v>30781</v>
      </c>
      <c r="B7419" s="1051" t="s">
        <v>30855</v>
      </c>
      <c r="C7419" s="1050">
        <v>0</v>
      </c>
      <c r="D7419" s="1050">
        <v>570000</v>
      </c>
      <c r="E7419" s="1406">
        <v>6577125.0199999996</v>
      </c>
      <c r="F7419" s="1544"/>
      <c r="G7419" s="1659"/>
      <c r="H7419" s="1544"/>
      <c r="I7419" s="1545"/>
      <c r="J7419" s="1545"/>
      <c r="K7419" s="1545"/>
    </row>
    <row r="7420" spans="1:11" ht="22.5" customHeight="1">
      <c r="A7420" s="1051" t="s">
        <v>30781</v>
      </c>
      <c r="B7420" s="1051" t="s">
        <v>30856</v>
      </c>
      <c r="C7420" s="1050">
        <v>0</v>
      </c>
      <c r="D7420" s="1050">
        <v>689700</v>
      </c>
      <c r="E7420" s="1406">
        <v>5887425.0199999996</v>
      </c>
      <c r="F7420" s="1544"/>
      <c r="G7420" s="1659"/>
      <c r="H7420" s="1544"/>
      <c r="I7420" s="1545"/>
      <c r="J7420" s="1545"/>
      <c r="K7420" s="1545"/>
    </row>
    <row r="7421" spans="1:11" ht="22.5" customHeight="1">
      <c r="A7421" s="1051" t="s">
        <v>30783</v>
      </c>
      <c r="B7421" s="1051" t="s">
        <v>30857</v>
      </c>
      <c r="C7421" s="1050">
        <v>0</v>
      </c>
      <c r="D7421" s="1050">
        <v>800850</v>
      </c>
      <c r="E7421" s="1406">
        <v>5086575.0199999996</v>
      </c>
      <c r="F7421" s="1544"/>
      <c r="G7421" s="1659"/>
      <c r="H7421" s="1544"/>
      <c r="I7421" s="1545"/>
      <c r="J7421" s="1545"/>
      <c r="K7421" s="1545"/>
    </row>
    <row r="7422" spans="1:11" ht="22.5" customHeight="1">
      <c r="A7422" s="1051" t="s">
        <v>30781</v>
      </c>
      <c r="B7422" s="1051" t="s">
        <v>30858</v>
      </c>
      <c r="C7422" s="1050">
        <v>0</v>
      </c>
      <c r="D7422" s="1050">
        <v>939075</v>
      </c>
      <c r="E7422" s="1406">
        <v>4147500.02</v>
      </c>
      <c r="F7422" s="1544"/>
      <c r="G7422" s="1659"/>
      <c r="H7422" s="1544"/>
      <c r="I7422" s="1545"/>
      <c r="J7422" s="1545"/>
      <c r="K7422" s="1545"/>
    </row>
    <row r="7423" spans="1:11" ht="22.5" customHeight="1">
      <c r="A7423" s="1051" t="s">
        <v>30781</v>
      </c>
      <c r="B7423" s="1051" t="s">
        <v>30859</v>
      </c>
      <c r="C7423" s="1050">
        <v>0</v>
      </c>
      <c r="D7423" s="1050">
        <v>1033410</v>
      </c>
      <c r="E7423" s="1406">
        <v>3114090.02</v>
      </c>
      <c r="F7423" s="1544"/>
      <c r="G7423" s="1659"/>
      <c r="H7423" s="1544"/>
      <c r="I7423" s="1545"/>
      <c r="J7423" s="1545"/>
      <c r="K7423" s="1545"/>
    </row>
    <row r="7424" spans="1:11" ht="22.5" customHeight="1">
      <c r="A7424" s="1051" t="s">
        <v>30908</v>
      </c>
      <c r="B7424" s="1051" t="s">
        <v>27149</v>
      </c>
      <c r="C7424" s="1050">
        <v>0</v>
      </c>
      <c r="D7424" s="1050">
        <v>100</v>
      </c>
      <c r="E7424" s="1406">
        <v>3113990.02</v>
      </c>
      <c r="F7424" s="1545"/>
      <c r="G7424" s="1661"/>
      <c r="H7424" s="1545"/>
      <c r="I7424" s="1545"/>
      <c r="J7424" s="1545"/>
      <c r="K7424" s="1545"/>
    </row>
    <row r="7425" spans="1:11" s="771" customFormat="1" ht="22.5" customHeight="1">
      <c r="A7425" s="1629" t="s">
        <v>30909</v>
      </c>
      <c r="B7425" s="1629" t="s">
        <v>30915</v>
      </c>
      <c r="C7425" s="1406">
        <v>20000</v>
      </c>
      <c r="D7425" s="1406">
        <v>0</v>
      </c>
      <c r="E7425" s="1406">
        <v>3133990.02</v>
      </c>
      <c r="F7425" s="1544"/>
      <c r="G7425" s="1659"/>
      <c r="H7425" s="1544"/>
      <c r="I7425" s="1544"/>
      <c r="J7425" s="1544"/>
      <c r="K7425" s="1544"/>
    </row>
    <row r="7426" spans="1:11" ht="22.5" customHeight="1">
      <c r="A7426" s="1051" t="s">
        <v>30910</v>
      </c>
      <c r="B7426" s="1051" t="s">
        <v>30916</v>
      </c>
      <c r="C7426" s="1050">
        <v>0</v>
      </c>
      <c r="D7426" s="1050">
        <v>26.88</v>
      </c>
      <c r="E7426" s="1406">
        <v>3133963.14</v>
      </c>
      <c r="F7426" s="1545"/>
      <c r="G7426" s="1661"/>
      <c r="H7426" s="1545"/>
      <c r="I7426" s="1545"/>
      <c r="J7426" s="1545"/>
      <c r="K7426" s="1545"/>
    </row>
    <row r="7427" spans="1:11" ht="22.5" customHeight="1">
      <c r="A7427" s="1051" t="s">
        <v>30911</v>
      </c>
      <c r="B7427" s="1051" t="s">
        <v>30917</v>
      </c>
      <c r="C7427" s="1050">
        <v>0</v>
      </c>
      <c r="D7427" s="1050">
        <v>26.88</v>
      </c>
      <c r="E7427" s="1406">
        <v>3133936.26</v>
      </c>
      <c r="F7427" s="1545"/>
      <c r="G7427" s="1661"/>
      <c r="H7427" s="1545"/>
      <c r="I7427" s="1545"/>
      <c r="J7427" s="1545"/>
      <c r="K7427" s="1545"/>
    </row>
    <row r="7428" spans="1:11" ht="22.5" customHeight="1">
      <c r="A7428" s="1051" t="s">
        <v>30910</v>
      </c>
      <c r="B7428" s="1051" t="s">
        <v>30918</v>
      </c>
      <c r="C7428" s="1050">
        <v>0</v>
      </c>
      <c r="D7428" s="1050">
        <v>53.75</v>
      </c>
      <c r="E7428" s="1406">
        <v>3133882.51</v>
      </c>
      <c r="F7428" s="1545"/>
      <c r="G7428" s="1661"/>
      <c r="H7428" s="1545"/>
      <c r="I7428" s="1545"/>
      <c r="J7428" s="1545"/>
      <c r="K7428" s="1545"/>
    </row>
    <row r="7429" spans="1:11" ht="22.5" customHeight="1">
      <c r="A7429" s="1051" t="s">
        <v>30910</v>
      </c>
      <c r="B7429" s="1051" t="s">
        <v>30919</v>
      </c>
      <c r="C7429" s="1050">
        <v>0</v>
      </c>
      <c r="D7429" s="1050">
        <v>53.75</v>
      </c>
      <c r="E7429" s="1406">
        <v>3133828.76</v>
      </c>
      <c r="F7429" s="1545"/>
      <c r="G7429" s="1661"/>
      <c r="H7429" s="1545"/>
      <c r="I7429" s="1545"/>
      <c r="J7429" s="1545"/>
      <c r="K7429" s="1545"/>
    </row>
    <row r="7430" spans="1:11" ht="22.5" customHeight="1">
      <c r="A7430" s="1051" t="s">
        <v>30910</v>
      </c>
      <c r="B7430" s="1051" t="s">
        <v>30920</v>
      </c>
      <c r="C7430" s="1050">
        <v>0</v>
      </c>
      <c r="D7430" s="1050">
        <v>26933</v>
      </c>
      <c r="E7430" s="1406">
        <v>3106895.76</v>
      </c>
      <c r="F7430" s="1545"/>
      <c r="G7430" s="1661"/>
      <c r="H7430" s="1545"/>
      <c r="I7430" s="1545"/>
      <c r="J7430" s="1545"/>
      <c r="K7430" s="1545"/>
    </row>
    <row r="7431" spans="1:11" ht="22.5" customHeight="1">
      <c r="A7431" s="1051" t="s">
        <v>30911</v>
      </c>
      <c r="B7431" s="1051" t="s">
        <v>30921</v>
      </c>
      <c r="C7431" s="1050">
        <v>0</v>
      </c>
      <c r="D7431" s="1050">
        <v>40000</v>
      </c>
      <c r="E7431" s="1406">
        <v>3066895.76</v>
      </c>
      <c r="F7431" s="1545"/>
      <c r="G7431" s="1661"/>
      <c r="H7431" s="1545"/>
      <c r="I7431" s="1545"/>
      <c r="J7431" s="1545"/>
      <c r="K7431" s="1545"/>
    </row>
    <row r="7432" spans="1:11" ht="22.5" customHeight="1">
      <c r="A7432" s="1051" t="s">
        <v>30910</v>
      </c>
      <c r="B7432" s="1051" t="s">
        <v>30922</v>
      </c>
      <c r="C7432" s="1050">
        <v>0</v>
      </c>
      <c r="D7432" s="1050">
        <v>67640</v>
      </c>
      <c r="E7432" s="1406">
        <v>2999255.76</v>
      </c>
      <c r="F7432" s="1545"/>
      <c r="G7432" s="1661"/>
      <c r="H7432" s="1545"/>
      <c r="I7432" s="1545"/>
      <c r="J7432" s="1545"/>
      <c r="K7432" s="1545"/>
    </row>
    <row r="7433" spans="1:11" ht="22.5" customHeight="1">
      <c r="A7433" s="1051" t="s">
        <v>30912</v>
      </c>
      <c r="B7433" s="1051" t="s">
        <v>29658</v>
      </c>
      <c r="C7433" s="1050">
        <v>0</v>
      </c>
      <c r="D7433" s="1050">
        <v>70000</v>
      </c>
      <c r="E7433" s="1406">
        <v>2929255.76</v>
      </c>
      <c r="F7433" s="1545"/>
      <c r="G7433" s="1661"/>
      <c r="H7433" s="1545"/>
      <c r="I7433" s="1545"/>
      <c r="J7433" s="1545"/>
      <c r="K7433" s="1545"/>
    </row>
    <row r="7434" spans="1:11" ht="22.5" customHeight="1">
      <c r="A7434" s="1051" t="s">
        <v>30910</v>
      </c>
      <c r="B7434" s="1051" t="s">
        <v>30923</v>
      </c>
      <c r="C7434" s="1050">
        <v>0</v>
      </c>
      <c r="D7434" s="1050">
        <v>188100</v>
      </c>
      <c r="E7434" s="1406">
        <v>2741155.76</v>
      </c>
      <c r="F7434" s="1545"/>
      <c r="G7434" s="1661"/>
      <c r="H7434" s="1545"/>
      <c r="I7434" s="1545"/>
      <c r="J7434" s="1545"/>
      <c r="K7434" s="1545"/>
    </row>
    <row r="7435" spans="1:11" ht="22.5" customHeight="1">
      <c r="A7435" s="1629" t="s">
        <v>30913</v>
      </c>
      <c r="B7435" s="1629" t="s">
        <v>30924</v>
      </c>
      <c r="C7435" s="1406">
        <v>110000</v>
      </c>
      <c r="D7435" s="1406">
        <v>0</v>
      </c>
      <c r="E7435" s="1406">
        <v>2851155.76</v>
      </c>
      <c r="F7435" s="1545"/>
      <c r="G7435" s="1661"/>
      <c r="H7435" s="1545"/>
      <c r="I7435" s="1545"/>
      <c r="J7435" s="1545"/>
      <c r="K7435" s="1545"/>
    </row>
    <row r="7436" spans="1:11" ht="22.5" customHeight="1">
      <c r="A7436" s="1536" t="s">
        <v>30914</v>
      </c>
      <c r="B7436" s="1536" t="s">
        <v>30925</v>
      </c>
      <c r="C7436" s="1050">
        <v>0</v>
      </c>
      <c r="D7436" s="1050">
        <v>100</v>
      </c>
      <c r="E7436" s="1406">
        <v>2851055.76</v>
      </c>
      <c r="F7436" s="1545"/>
      <c r="G7436" s="2606"/>
      <c r="H7436" s="1627"/>
      <c r="I7436" s="1627"/>
      <c r="J7436" s="1627"/>
      <c r="K7436" s="1627"/>
    </row>
    <row r="7437" spans="1:11" s="849" customFormat="1" ht="22.5" customHeight="1">
      <c r="A7437" s="1629" t="s">
        <v>30967</v>
      </c>
      <c r="B7437" s="1629" t="s">
        <v>30983</v>
      </c>
      <c r="C7437" s="1406">
        <v>15000</v>
      </c>
      <c r="D7437" s="1406">
        <v>0</v>
      </c>
      <c r="E7437" s="1406">
        <v>2866055.76</v>
      </c>
      <c r="F7437" s="1544"/>
      <c r="G7437" s="1659"/>
      <c r="H7437" s="1544"/>
      <c r="I7437" s="1545"/>
      <c r="J7437" s="1545"/>
      <c r="K7437" s="1545"/>
    </row>
    <row r="7438" spans="1:11" s="1455" customFormat="1" ht="22.5" customHeight="1">
      <c r="A7438" s="1629" t="s">
        <v>30968</v>
      </c>
      <c r="B7438" s="1629" t="s">
        <v>30984</v>
      </c>
      <c r="C7438" s="1406">
        <v>65000</v>
      </c>
      <c r="D7438" s="1406">
        <v>0</v>
      </c>
      <c r="E7438" s="1406">
        <v>2931055.76</v>
      </c>
      <c r="F7438" s="1544"/>
      <c r="G7438" s="1659"/>
      <c r="H7438" s="1544"/>
      <c r="I7438" s="1544"/>
      <c r="J7438" s="1544"/>
      <c r="K7438" s="1544"/>
    </row>
    <row r="7439" spans="1:11" s="849" customFormat="1" ht="22.5" customHeight="1">
      <c r="A7439" s="1051" t="s">
        <v>30969</v>
      </c>
      <c r="B7439" s="1051" t="s">
        <v>30985</v>
      </c>
      <c r="C7439" s="1050">
        <v>0</v>
      </c>
      <c r="D7439" s="1050">
        <v>53.75</v>
      </c>
      <c r="E7439" s="1406">
        <v>2931002.01</v>
      </c>
      <c r="F7439" s="1544"/>
      <c r="G7439" s="1659"/>
      <c r="H7439" s="1544"/>
      <c r="I7439" s="1545"/>
      <c r="J7439" s="1545"/>
      <c r="K7439" s="1545"/>
    </row>
    <row r="7440" spans="1:11" s="849" customFormat="1" ht="22.5" customHeight="1">
      <c r="A7440" s="1051" t="s">
        <v>30969</v>
      </c>
      <c r="B7440" s="1051" t="s">
        <v>30986</v>
      </c>
      <c r="C7440" s="1050">
        <v>0</v>
      </c>
      <c r="D7440" s="1050">
        <v>100000</v>
      </c>
      <c r="E7440" s="1406">
        <v>2831002.01</v>
      </c>
      <c r="F7440" s="1544"/>
      <c r="G7440" s="1659"/>
      <c r="H7440" s="1544"/>
      <c r="I7440" s="1545"/>
      <c r="J7440" s="1545"/>
      <c r="K7440" s="1545"/>
    </row>
    <row r="7441" spans="1:11" s="849" customFormat="1" ht="22.5" customHeight="1">
      <c r="A7441" s="1051" t="s">
        <v>30970</v>
      </c>
      <c r="B7441" s="1051" t="s">
        <v>30294</v>
      </c>
      <c r="C7441" s="1050">
        <v>0</v>
      </c>
      <c r="D7441" s="1050">
        <v>26.88</v>
      </c>
      <c r="E7441" s="1406">
        <v>2830975.13</v>
      </c>
      <c r="F7441" s="1544"/>
      <c r="G7441" s="1659"/>
      <c r="H7441" s="1544"/>
      <c r="I7441" s="1545"/>
      <c r="J7441" s="1545"/>
      <c r="K7441" s="1545"/>
    </row>
    <row r="7442" spans="1:11" s="849" customFormat="1" ht="22.5" customHeight="1">
      <c r="A7442" s="1051" t="s">
        <v>30970</v>
      </c>
      <c r="B7442" s="1051" t="s">
        <v>30987</v>
      </c>
      <c r="C7442" s="1050">
        <v>0</v>
      </c>
      <c r="D7442" s="1050">
        <v>26.88</v>
      </c>
      <c r="E7442" s="1406">
        <v>2830948.25</v>
      </c>
      <c r="F7442" s="1544"/>
      <c r="G7442" s="1659"/>
      <c r="H7442" s="1544"/>
      <c r="I7442" s="1545"/>
      <c r="J7442" s="1545"/>
      <c r="K7442" s="1545"/>
    </row>
    <row r="7443" spans="1:11" s="849" customFormat="1" ht="22.5" customHeight="1">
      <c r="A7443" s="1051" t="s">
        <v>30971</v>
      </c>
      <c r="B7443" s="1051" t="s">
        <v>30988</v>
      </c>
      <c r="C7443" s="1050">
        <v>0</v>
      </c>
      <c r="D7443" s="1050">
        <v>26.88</v>
      </c>
      <c r="E7443" s="1406">
        <v>2830921.37</v>
      </c>
      <c r="F7443" s="1544"/>
      <c r="G7443" s="1659"/>
      <c r="H7443" s="1544"/>
      <c r="I7443" s="1545"/>
      <c r="J7443" s="1545"/>
      <c r="K7443" s="1545"/>
    </row>
    <row r="7444" spans="1:11" s="849" customFormat="1" ht="22.5" customHeight="1">
      <c r="A7444" s="1051" t="s">
        <v>30972</v>
      </c>
      <c r="B7444" s="1051" t="s">
        <v>30713</v>
      </c>
      <c r="C7444" s="1050">
        <v>0</v>
      </c>
      <c r="D7444" s="1050">
        <v>26.88</v>
      </c>
      <c r="E7444" s="1406">
        <v>2830894.49</v>
      </c>
      <c r="F7444" s="1544"/>
      <c r="G7444" s="1659"/>
      <c r="H7444" s="1544"/>
      <c r="I7444" s="1545"/>
      <c r="J7444" s="1545"/>
      <c r="K7444" s="1545"/>
    </row>
    <row r="7445" spans="1:11" s="849" customFormat="1" ht="22.5" customHeight="1">
      <c r="A7445" s="1051" t="s">
        <v>30972</v>
      </c>
      <c r="B7445" s="1051" t="s">
        <v>30989</v>
      </c>
      <c r="C7445" s="1050">
        <v>0</v>
      </c>
      <c r="D7445" s="1050">
        <v>26.88</v>
      </c>
      <c r="E7445" s="1406">
        <v>2830867.61</v>
      </c>
      <c r="F7445" s="1544"/>
      <c r="G7445" s="1659"/>
      <c r="H7445" s="1544"/>
      <c r="I7445" s="1545"/>
      <c r="J7445" s="1545"/>
      <c r="K7445" s="1545"/>
    </row>
    <row r="7446" spans="1:11" s="849" customFormat="1" ht="22.5" customHeight="1">
      <c r="A7446" s="1051" t="s">
        <v>30972</v>
      </c>
      <c r="B7446" s="1051" t="s">
        <v>30990</v>
      </c>
      <c r="C7446" s="1050">
        <v>0</v>
      </c>
      <c r="D7446" s="1050">
        <v>26.88</v>
      </c>
      <c r="E7446" s="1406">
        <v>2830840.73</v>
      </c>
      <c r="F7446" s="1544"/>
      <c r="G7446" s="1659"/>
      <c r="H7446" s="1544"/>
      <c r="I7446" s="1545"/>
      <c r="J7446" s="1545"/>
      <c r="K7446" s="1545"/>
    </row>
    <row r="7447" spans="1:11" s="849" customFormat="1" ht="22.5" customHeight="1">
      <c r="A7447" s="1051" t="s">
        <v>30972</v>
      </c>
      <c r="B7447" s="1051" t="s">
        <v>30991</v>
      </c>
      <c r="C7447" s="1050">
        <v>0</v>
      </c>
      <c r="D7447" s="1050">
        <v>26.88</v>
      </c>
      <c r="E7447" s="1406">
        <v>2830813.85</v>
      </c>
      <c r="F7447" s="1544"/>
      <c r="G7447" s="1659"/>
      <c r="H7447" s="1544"/>
      <c r="I7447" s="1545"/>
      <c r="J7447" s="1545"/>
      <c r="K7447" s="1545"/>
    </row>
    <row r="7448" spans="1:11" s="849" customFormat="1" ht="22.5" customHeight="1">
      <c r="A7448" s="1051" t="s">
        <v>30972</v>
      </c>
      <c r="B7448" s="1051" t="s">
        <v>30992</v>
      </c>
      <c r="C7448" s="1050">
        <v>0</v>
      </c>
      <c r="D7448" s="1050">
        <v>26.88</v>
      </c>
      <c r="E7448" s="1406">
        <v>2830786.97</v>
      </c>
      <c r="F7448" s="1544"/>
      <c r="G7448" s="1659"/>
      <c r="H7448" s="1544"/>
      <c r="I7448" s="1545"/>
      <c r="J7448" s="1545"/>
      <c r="K7448" s="1545"/>
    </row>
    <row r="7449" spans="1:11" s="849" customFormat="1" ht="22.5" customHeight="1">
      <c r="A7449" s="1051" t="s">
        <v>30972</v>
      </c>
      <c r="B7449" s="1051" t="s">
        <v>30993</v>
      </c>
      <c r="C7449" s="1050">
        <v>0</v>
      </c>
      <c r="D7449" s="1050">
        <v>26.88</v>
      </c>
      <c r="E7449" s="1406">
        <v>2830760.09</v>
      </c>
      <c r="F7449" s="1544"/>
      <c r="G7449" s="1659"/>
      <c r="H7449" s="1544"/>
      <c r="I7449" s="1545"/>
      <c r="J7449" s="1545"/>
      <c r="K7449" s="1545"/>
    </row>
    <row r="7450" spans="1:11" s="849" customFormat="1" ht="22.5" customHeight="1">
      <c r="A7450" s="1051" t="s">
        <v>30973</v>
      </c>
      <c r="B7450" s="1051" t="s">
        <v>30301</v>
      </c>
      <c r="C7450" s="1050">
        <v>0</v>
      </c>
      <c r="D7450" s="1050">
        <v>26.88</v>
      </c>
      <c r="E7450" s="1406">
        <v>2830733.21</v>
      </c>
      <c r="F7450" s="1544"/>
      <c r="G7450" s="1659"/>
      <c r="H7450" s="1544"/>
      <c r="I7450" s="1545"/>
      <c r="J7450" s="1545"/>
      <c r="K7450" s="1545"/>
    </row>
    <row r="7451" spans="1:11" s="849" customFormat="1" ht="22.5" customHeight="1">
      <c r="A7451" s="1051" t="s">
        <v>30973</v>
      </c>
      <c r="B7451" s="1051" t="s">
        <v>30994</v>
      </c>
      <c r="C7451" s="1050">
        <v>0</v>
      </c>
      <c r="D7451" s="1050">
        <v>26.88</v>
      </c>
      <c r="E7451" s="1406">
        <v>2830706.33</v>
      </c>
      <c r="F7451" s="1544"/>
      <c r="G7451" s="1659"/>
      <c r="H7451" s="1544"/>
      <c r="I7451" s="1545"/>
      <c r="J7451" s="1545"/>
      <c r="K7451" s="1545"/>
    </row>
    <row r="7452" spans="1:11" s="849" customFormat="1" ht="22.5" customHeight="1">
      <c r="A7452" s="1051" t="s">
        <v>30974</v>
      </c>
      <c r="B7452" s="1051" t="s">
        <v>30995</v>
      </c>
      <c r="C7452" s="1050">
        <v>0</v>
      </c>
      <c r="D7452" s="1050">
        <v>26.88</v>
      </c>
      <c r="E7452" s="1406">
        <v>2830679.45</v>
      </c>
      <c r="F7452" s="1544"/>
      <c r="G7452" s="1659"/>
      <c r="H7452" s="1544"/>
      <c r="I7452" s="1545"/>
      <c r="J7452" s="1545"/>
      <c r="K7452" s="1545"/>
    </row>
    <row r="7453" spans="1:11" s="849" customFormat="1" ht="22.5" customHeight="1">
      <c r="A7453" s="1051" t="s">
        <v>30975</v>
      </c>
      <c r="B7453" s="1051" t="s">
        <v>30996</v>
      </c>
      <c r="C7453" s="1050">
        <v>0</v>
      </c>
      <c r="D7453" s="1050">
        <v>26.88</v>
      </c>
      <c r="E7453" s="1406">
        <v>2830652.57</v>
      </c>
      <c r="F7453" s="1544"/>
      <c r="G7453" s="1659"/>
      <c r="H7453" s="1544"/>
      <c r="I7453" s="1545"/>
      <c r="J7453" s="1545"/>
      <c r="K7453" s="1545"/>
    </row>
    <row r="7454" spans="1:11" s="849" customFormat="1" ht="22.5" customHeight="1">
      <c r="A7454" s="1051" t="s">
        <v>30975</v>
      </c>
      <c r="B7454" s="1051" t="s">
        <v>30997</v>
      </c>
      <c r="C7454" s="1050">
        <v>0</v>
      </c>
      <c r="D7454" s="1050">
        <v>26.88</v>
      </c>
      <c r="E7454" s="1406">
        <v>2830625.69</v>
      </c>
      <c r="F7454" s="1544"/>
      <c r="G7454" s="1659"/>
      <c r="H7454" s="1544"/>
      <c r="I7454" s="1545"/>
      <c r="J7454" s="1545"/>
      <c r="K7454" s="1545"/>
    </row>
    <row r="7455" spans="1:11" s="849" customFormat="1" ht="22.5" customHeight="1">
      <c r="A7455" s="1051" t="s">
        <v>30975</v>
      </c>
      <c r="B7455" s="1051" t="s">
        <v>30998</v>
      </c>
      <c r="C7455" s="1050">
        <v>0</v>
      </c>
      <c r="D7455" s="1050">
        <v>26.88</v>
      </c>
      <c r="E7455" s="1406">
        <v>2830598.81</v>
      </c>
      <c r="F7455" s="1544"/>
      <c r="G7455" s="1659"/>
      <c r="H7455" s="1544"/>
      <c r="I7455" s="1545"/>
      <c r="J7455" s="1545"/>
      <c r="K7455" s="1545"/>
    </row>
    <row r="7456" spans="1:11" s="849" customFormat="1" ht="22.5" customHeight="1">
      <c r="A7456" s="1051" t="s">
        <v>30976</v>
      </c>
      <c r="B7456" s="1051" t="s">
        <v>30791</v>
      </c>
      <c r="C7456" s="1050">
        <v>0</v>
      </c>
      <c r="D7456" s="1050">
        <v>26.88</v>
      </c>
      <c r="E7456" s="1406">
        <v>2830571.93</v>
      </c>
      <c r="F7456" s="1544"/>
      <c r="G7456" s="1659"/>
      <c r="H7456" s="1544"/>
      <c r="I7456" s="1545"/>
      <c r="J7456" s="1545"/>
      <c r="K7456" s="1545"/>
    </row>
    <row r="7457" spans="1:11" s="849" customFormat="1" ht="22.5" customHeight="1">
      <c r="A7457" s="1051" t="s">
        <v>30977</v>
      </c>
      <c r="B7457" s="1051" t="s">
        <v>30301</v>
      </c>
      <c r="C7457" s="1050">
        <v>0</v>
      </c>
      <c r="D7457" s="1050">
        <v>26.88</v>
      </c>
      <c r="E7457" s="1406">
        <v>2830545.05</v>
      </c>
      <c r="F7457" s="1544"/>
      <c r="G7457" s="1659"/>
      <c r="H7457" s="1544"/>
      <c r="I7457" s="1545"/>
      <c r="J7457" s="1545"/>
      <c r="K7457" s="1545"/>
    </row>
    <row r="7458" spans="1:11" s="849" customFormat="1" ht="22.5" customHeight="1">
      <c r="A7458" s="1051" t="s">
        <v>30978</v>
      </c>
      <c r="B7458" s="1051" t="s">
        <v>30298</v>
      </c>
      <c r="C7458" s="1050">
        <v>0</v>
      </c>
      <c r="D7458" s="1050">
        <v>26.88</v>
      </c>
      <c r="E7458" s="1406">
        <v>2830518.17</v>
      </c>
      <c r="F7458" s="1544"/>
      <c r="G7458" s="1659"/>
      <c r="H7458" s="1544"/>
      <c r="I7458" s="1545"/>
      <c r="J7458" s="1545"/>
      <c r="K7458" s="1545"/>
    </row>
    <row r="7459" spans="1:11" s="849" customFormat="1" ht="22.5" customHeight="1">
      <c r="A7459" s="1051" t="s">
        <v>30971</v>
      </c>
      <c r="B7459" s="1051" t="s">
        <v>30999</v>
      </c>
      <c r="C7459" s="1050">
        <v>0</v>
      </c>
      <c r="D7459" s="1050">
        <v>53.75</v>
      </c>
      <c r="E7459" s="1406">
        <v>2830464.42</v>
      </c>
      <c r="F7459" s="1544"/>
      <c r="G7459" s="1659"/>
      <c r="H7459" s="1544"/>
      <c r="I7459" s="1545"/>
      <c r="J7459" s="1545"/>
      <c r="K7459" s="1545"/>
    </row>
    <row r="7460" spans="1:11" s="849" customFormat="1" ht="22.5" customHeight="1">
      <c r="A7460" s="1051" t="s">
        <v>30971</v>
      </c>
      <c r="B7460" s="1051" t="s">
        <v>30587</v>
      </c>
      <c r="C7460" s="1050">
        <v>0</v>
      </c>
      <c r="D7460" s="1050">
        <v>53.75</v>
      </c>
      <c r="E7460" s="1406">
        <v>2830410.67</v>
      </c>
      <c r="F7460" s="1544"/>
      <c r="G7460" s="1659"/>
      <c r="H7460" s="1544"/>
      <c r="I7460" s="1545"/>
      <c r="J7460" s="1545"/>
      <c r="K7460" s="1545"/>
    </row>
    <row r="7461" spans="1:11" s="849" customFormat="1" ht="22.5" customHeight="1">
      <c r="A7461" s="1051" t="s">
        <v>30971</v>
      </c>
      <c r="B7461" s="1051" t="s">
        <v>30718</v>
      </c>
      <c r="C7461" s="1050">
        <v>0</v>
      </c>
      <c r="D7461" s="1050">
        <v>53.75</v>
      </c>
      <c r="E7461" s="1406">
        <v>2830356.92</v>
      </c>
      <c r="F7461" s="1544"/>
      <c r="G7461" s="1659"/>
      <c r="H7461" s="1544"/>
      <c r="I7461" s="1545"/>
      <c r="J7461" s="1545"/>
      <c r="K7461" s="1545"/>
    </row>
    <row r="7462" spans="1:11" s="849" customFormat="1" ht="22.5" customHeight="1">
      <c r="A7462" s="1051" t="s">
        <v>30972</v>
      </c>
      <c r="B7462" s="1051" t="s">
        <v>31000</v>
      </c>
      <c r="C7462" s="1050">
        <v>0</v>
      </c>
      <c r="D7462" s="1050">
        <v>53.75</v>
      </c>
      <c r="E7462" s="1406">
        <v>2830303.17</v>
      </c>
      <c r="F7462" s="1544"/>
      <c r="G7462" s="1659"/>
      <c r="H7462" s="1544"/>
      <c r="I7462" s="1545"/>
      <c r="J7462" s="1545"/>
      <c r="K7462" s="1545"/>
    </row>
    <row r="7463" spans="1:11" s="849" customFormat="1" ht="22.5" customHeight="1">
      <c r="A7463" s="1051" t="s">
        <v>30973</v>
      </c>
      <c r="B7463" s="1051" t="s">
        <v>30717</v>
      </c>
      <c r="C7463" s="1050">
        <v>0</v>
      </c>
      <c r="D7463" s="1050">
        <v>53.75</v>
      </c>
      <c r="E7463" s="1406">
        <v>2830249.42</v>
      </c>
      <c r="F7463" s="1544"/>
      <c r="G7463" s="1659"/>
      <c r="H7463" s="1544"/>
      <c r="I7463" s="1545"/>
      <c r="J7463" s="1545"/>
      <c r="K7463" s="1545"/>
    </row>
    <row r="7464" spans="1:11" s="849" customFormat="1" ht="22.5" customHeight="1">
      <c r="A7464" s="1051" t="s">
        <v>30973</v>
      </c>
      <c r="B7464" s="1051" t="s">
        <v>31001</v>
      </c>
      <c r="C7464" s="1050">
        <v>0</v>
      </c>
      <c r="D7464" s="1050">
        <v>10000</v>
      </c>
      <c r="E7464" s="1406">
        <v>2820249.42</v>
      </c>
      <c r="F7464" s="1544"/>
      <c r="G7464" s="1659"/>
      <c r="H7464" s="1544"/>
      <c r="I7464" s="1545"/>
      <c r="J7464" s="1545"/>
      <c r="K7464" s="1545"/>
    </row>
    <row r="7465" spans="1:11" s="849" customFormat="1" ht="22.5" customHeight="1">
      <c r="A7465" s="1051" t="s">
        <v>30975</v>
      </c>
      <c r="B7465" s="1051" t="s">
        <v>31002</v>
      </c>
      <c r="C7465" s="1050">
        <v>0</v>
      </c>
      <c r="D7465" s="1050">
        <v>10000</v>
      </c>
      <c r="E7465" s="1406">
        <v>2810249.42</v>
      </c>
      <c r="F7465" s="1544"/>
      <c r="G7465" s="1659"/>
      <c r="H7465" s="1544"/>
      <c r="I7465" s="1545"/>
      <c r="J7465" s="1545"/>
      <c r="K7465" s="1545"/>
    </row>
    <row r="7466" spans="1:11" s="849" customFormat="1" ht="22.5" customHeight="1">
      <c r="A7466" s="1051" t="s">
        <v>30975</v>
      </c>
      <c r="B7466" s="1051" t="s">
        <v>31003</v>
      </c>
      <c r="C7466" s="1050">
        <v>0</v>
      </c>
      <c r="D7466" s="1050">
        <v>10000</v>
      </c>
      <c r="E7466" s="1406">
        <v>2800249.42</v>
      </c>
      <c r="F7466" s="1544"/>
      <c r="G7466" s="1659"/>
      <c r="H7466" s="1544"/>
      <c r="I7466" s="1545"/>
      <c r="J7466" s="1545"/>
      <c r="K7466" s="1545"/>
    </row>
    <row r="7467" spans="1:11" s="849" customFormat="1" ht="22.5" customHeight="1">
      <c r="A7467" s="1051" t="s">
        <v>30976</v>
      </c>
      <c r="B7467" s="1051" t="s">
        <v>31004</v>
      </c>
      <c r="C7467" s="1050">
        <v>0</v>
      </c>
      <c r="D7467" s="1050">
        <v>10000</v>
      </c>
      <c r="E7467" s="1406">
        <v>2790249.42</v>
      </c>
      <c r="F7467" s="1544"/>
      <c r="G7467" s="1659"/>
      <c r="H7467" s="1544"/>
      <c r="I7467" s="1545"/>
      <c r="J7467" s="1545"/>
      <c r="K7467" s="1545"/>
    </row>
    <row r="7468" spans="1:11" s="849" customFormat="1" ht="22.5" customHeight="1">
      <c r="A7468" s="1051" t="s">
        <v>30972</v>
      </c>
      <c r="B7468" s="1051" t="s">
        <v>31005</v>
      </c>
      <c r="C7468" s="1050">
        <v>0</v>
      </c>
      <c r="D7468" s="1050">
        <v>15000</v>
      </c>
      <c r="E7468" s="1406">
        <v>2775249.42</v>
      </c>
      <c r="F7468" s="1544"/>
      <c r="G7468" s="1659"/>
      <c r="H7468" s="1544"/>
      <c r="I7468" s="1545"/>
      <c r="J7468" s="1545"/>
      <c r="K7468" s="1545"/>
    </row>
    <row r="7469" spans="1:11" s="849" customFormat="1" ht="22.5" customHeight="1">
      <c r="A7469" s="1051" t="s">
        <v>30972</v>
      </c>
      <c r="B7469" s="1051" t="s">
        <v>31006</v>
      </c>
      <c r="C7469" s="1050">
        <v>0</v>
      </c>
      <c r="D7469" s="1050">
        <v>15000</v>
      </c>
      <c r="E7469" s="1406">
        <v>2760249.42</v>
      </c>
      <c r="F7469" s="1544"/>
      <c r="G7469" s="1659"/>
      <c r="H7469" s="1544"/>
      <c r="I7469" s="1545"/>
      <c r="J7469" s="1545"/>
      <c r="K7469" s="1545"/>
    </row>
    <row r="7470" spans="1:11" s="849" customFormat="1" ht="22.5" customHeight="1">
      <c r="A7470" s="1051" t="s">
        <v>30978</v>
      </c>
      <c r="B7470" s="1051" t="s">
        <v>31007</v>
      </c>
      <c r="C7470" s="1050">
        <v>0</v>
      </c>
      <c r="D7470" s="1050">
        <v>15000</v>
      </c>
      <c r="E7470" s="1406">
        <v>2745249.42</v>
      </c>
      <c r="F7470" s="1544"/>
      <c r="G7470" s="1659"/>
      <c r="H7470" s="1544"/>
      <c r="I7470" s="1545"/>
      <c r="J7470" s="1545"/>
      <c r="K7470" s="1545"/>
    </row>
    <row r="7471" spans="1:11" s="849" customFormat="1" ht="22.5" customHeight="1">
      <c r="A7471" s="1051" t="s">
        <v>30979</v>
      </c>
      <c r="B7471" s="1051" t="s">
        <v>29649</v>
      </c>
      <c r="C7471" s="1050">
        <v>0</v>
      </c>
      <c r="D7471" s="1050">
        <v>18753.330000000002</v>
      </c>
      <c r="E7471" s="1406">
        <v>2726496.09</v>
      </c>
      <c r="F7471" s="1544"/>
      <c r="G7471" s="1659"/>
      <c r="H7471" s="1544"/>
      <c r="I7471" s="1545"/>
      <c r="J7471" s="1545"/>
      <c r="K7471" s="1545"/>
    </row>
    <row r="7472" spans="1:11" s="849" customFormat="1" ht="22.5" customHeight="1">
      <c r="A7472" s="1051" t="s">
        <v>30971</v>
      </c>
      <c r="B7472" s="1051" t="s">
        <v>31008</v>
      </c>
      <c r="C7472" s="1050">
        <v>0</v>
      </c>
      <c r="D7472" s="1050">
        <v>25000</v>
      </c>
      <c r="E7472" s="1406">
        <v>2701496.09</v>
      </c>
      <c r="F7472" s="1544"/>
      <c r="G7472" s="1659"/>
      <c r="H7472" s="1544"/>
      <c r="I7472" s="1545"/>
      <c r="J7472" s="1545"/>
      <c r="K7472" s="1545"/>
    </row>
    <row r="7473" spans="1:11" s="849" customFormat="1" ht="22.5" customHeight="1">
      <c r="A7473" s="1051" t="s">
        <v>30970</v>
      </c>
      <c r="B7473" s="1051" t="s">
        <v>30314</v>
      </c>
      <c r="C7473" s="1050">
        <v>0</v>
      </c>
      <c r="D7473" s="1050">
        <v>30000</v>
      </c>
      <c r="E7473" s="1406">
        <v>2671496.09</v>
      </c>
      <c r="F7473" s="1544"/>
      <c r="G7473" s="1659"/>
      <c r="H7473" s="1544"/>
      <c r="I7473" s="1545"/>
      <c r="J7473" s="1545"/>
      <c r="K7473" s="1545"/>
    </row>
    <row r="7474" spans="1:11" s="849" customFormat="1" ht="22.5" customHeight="1">
      <c r="A7474" s="1051" t="s">
        <v>30970</v>
      </c>
      <c r="B7474" s="1051" t="s">
        <v>31009</v>
      </c>
      <c r="C7474" s="1050">
        <v>0</v>
      </c>
      <c r="D7474" s="1050">
        <v>30000</v>
      </c>
      <c r="E7474" s="1406">
        <v>2641496.09</v>
      </c>
      <c r="F7474" s="1544"/>
      <c r="G7474" s="1659"/>
      <c r="H7474" s="1544"/>
      <c r="I7474" s="1545"/>
      <c r="J7474" s="1545"/>
      <c r="K7474" s="1545"/>
    </row>
    <row r="7475" spans="1:11" s="849" customFormat="1" ht="22.5" customHeight="1">
      <c r="A7475" s="1051" t="s">
        <v>30972</v>
      </c>
      <c r="B7475" s="1051" t="s">
        <v>31010</v>
      </c>
      <c r="C7475" s="1050">
        <v>0</v>
      </c>
      <c r="D7475" s="1050">
        <v>30000</v>
      </c>
      <c r="E7475" s="1406">
        <v>2611496.09</v>
      </c>
      <c r="F7475" s="1544"/>
      <c r="G7475" s="1659"/>
      <c r="H7475" s="1544"/>
      <c r="I7475" s="1545"/>
      <c r="J7475" s="1545"/>
      <c r="K7475" s="1545"/>
    </row>
    <row r="7476" spans="1:11" s="849" customFormat="1" ht="22.5" customHeight="1">
      <c r="A7476" s="1051" t="s">
        <v>30972</v>
      </c>
      <c r="B7476" s="1051" t="s">
        <v>31011</v>
      </c>
      <c r="C7476" s="1050">
        <v>0</v>
      </c>
      <c r="D7476" s="1050">
        <v>30000</v>
      </c>
      <c r="E7476" s="1406">
        <v>2581496.09</v>
      </c>
      <c r="F7476" s="1544"/>
      <c r="G7476" s="1659"/>
      <c r="H7476" s="1544"/>
      <c r="I7476" s="1545"/>
      <c r="J7476" s="1545"/>
      <c r="K7476" s="1545"/>
    </row>
    <row r="7477" spans="1:11" s="849" customFormat="1" ht="22.5" customHeight="1">
      <c r="A7477" s="1051" t="s">
        <v>30973</v>
      </c>
      <c r="B7477" s="1051" t="s">
        <v>31012</v>
      </c>
      <c r="C7477" s="1050">
        <v>0</v>
      </c>
      <c r="D7477" s="1050">
        <v>30000</v>
      </c>
      <c r="E7477" s="1406">
        <v>2551496.09</v>
      </c>
      <c r="F7477" s="1544"/>
      <c r="G7477" s="1659"/>
      <c r="H7477" s="1544"/>
      <c r="I7477" s="1545"/>
      <c r="J7477" s="1545"/>
      <c r="K7477" s="1545"/>
    </row>
    <row r="7478" spans="1:11" s="849" customFormat="1" ht="22.5" customHeight="1">
      <c r="A7478" s="1051" t="s">
        <v>30974</v>
      </c>
      <c r="B7478" s="1051" t="s">
        <v>31013</v>
      </c>
      <c r="C7478" s="1050">
        <v>0</v>
      </c>
      <c r="D7478" s="1050">
        <v>30000</v>
      </c>
      <c r="E7478" s="1406">
        <v>2521496.09</v>
      </c>
      <c r="F7478" s="1544"/>
      <c r="G7478" s="1659"/>
      <c r="H7478" s="1544"/>
      <c r="I7478" s="1545"/>
      <c r="J7478" s="1545"/>
      <c r="K7478" s="1545"/>
    </row>
    <row r="7479" spans="1:11" s="849" customFormat="1" ht="22.5" customHeight="1">
      <c r="A7479" s="1051" t="s">
        <v>30979</v>
      </c>
      <c r="B7479" s="1051" t="s">
        <v>31014</v>
      </c>
      <c r="C7479" s="1050">
        <v>0</v>
      </c>
      <c r="D7479" s="1050">
        <v>30000</v>
      </c>
      <c r="E7479" s="1406">
        <v>2491496.09</v>
      </c>
      <c r="F7479" s="1544"/>
      <c r="G7479" s="1659"/>
      <c r="H7479" s="1544"/>
      <c r="I7479" s="1545"/>
      <c r="J7479" s="1545"/>
      <c r="K7479" s="1545"/>
    </row>
    <row r="7480" spans="1:11" s="849" customFormat="1" ht="22.5" customHeight="1">
      <c r="A7480" s="1051" t="s">
        <v>30975</v>
      </c>
      <c r="B7480" s="1051" t="s">
        <v>31015</v>
      </c>
      <c r="C7480" s="1050">
        <v>0</v>
      </c>
      <c r="D7480" s="1050">
        <v>30000</v>
      </c>
      <c r="E7480" s="1406">
        <v>2461496.09</v>
      </c>
      <c r="F7480" s="1544"/>
      <c r="G7480" s="1659"/>
      <c r="H7480" s="1544"/>
      <c r="I7480" s="1545"/>
      <c r="J7480" s="1545"/>
      <c r="K7480" s="1545"/>
    </row>
    <row r="7481" spans="1:11" s="849" customFormat="1" ht="22.5" customHeight="1">
      <c r="A7481" s="1051" t="s">
        <v>30977</v>
      </c>
      <c r="B7481" s="1051" t="s">
        <v>31012</v>
      </c>
      <c r="C7481" s="1050">
        <v>0</v>
      </c>
      <c r="D7481" s="1050">
        <v>30000</v>
      </c>
      <c r="E7481" s="1406">
        <v>2431496.09</v>
      </c>
      <c r="F7481" s="1544"/>
      <c r="G7481" s="1659"/>
      <c r="H7481" s="1544"/>
      <c r="I7481" s="1545"/>
      <c r="J7481" s="1545"/>
      <c r="K7481" s="1545"/>
    </row>
    <row r="7482" spans="1:11" s="849" customFormat="1" ht="22.5" customHeight="1">
      <c r="A7482" s="1051" t="s">
        <v>30972</v>
      </c>
      <c r="B7482" s="1051" t="s">
        <v>31016</v>
      </c>
      <c r="C7482" s="1050">
        <v>0</v>
      </c>
      <c r="D7482" s="1050">
        <v>35000</v>
      </c>
      <c r="E7482" s="1406">
        <v>2396496.09</v>
      </c>
      <c r="F7482" s="1544"/>
      <c r="G7482" s="1659"/>
      <c r="H7482" s="1544"/>
      <c r="I7482" s="1545"/>
      <c r="J7482" s="1545"/>
      <c r="K7482" s="1545"/>
    </row>
    <row r="7483" spans="1:11" s="849" customFormat="1" ht="22.5" customHeight="1">
      <c r="A7483" s="1051" t="s">
        <v>30972</v>
      </c>
      <c r="B7483" s="1051" t="s">
        <v>30728</v>
      </c>
      <c r="C7483" s="1050">
        <v>0</v>
      </c>
      <c r="D7483" s="1050">
        <v>40000</v>
      </c>
      <c r="E7483" s="1406">
        <v>2356496.09</v>
      </c>
      <c r="F7483" s="1544"/>
      <c r="G7483" s="1659"/>
      <c r="H7483" s="1544"/>
      <c r="I7483" s="1545"/>
      <c r="J7483" s="1545"/>
      <c r="K7483" s="1545"/>
    </row>
    <row r="7484" spans="1:11" s="849" customFormat="1" ht="22.5" customHeight="1">
      <c r="A7484" s="1051" t="s">
        <v>30971</v>
      </c>
      <c r="B7484" s="1051" t="s">
        <v>30729</v>
      </c>
      <c r="C7484" s="1050">
        <v>0</v>
      </c>
      <c r="D7484" s="1050">
        <v>75793.33</v>
      </c>
      <c r="E7484" s="1406">
        <v>2280702.7599999998</v>
      </c>
      <c r="F7484" s="1544"/>
      <c r="G7484" s="1659"/>
      <c r="H7484" s="1544"/>
      <c r="I7484" s="1545"/>
      <c r="J7484" s="1545"/>
      <c r="K7484" s="1545"/>
    </row>
    <row r="7485" spans="1:11" s="849" customFormat="1" ht="22.5" customHeight="1">
      <c r="A7485" s="1051" t="s">
        <v>30973</v>
      </c>
      <c r="B7485" s="1051" t="s">
        <v>30730</v>
      </c>
      <c r="C7485" s="1050">
        <v>0</v>
      </c>
      <c r="D7485" s="1050">
        <v>105793.33</v>
      </c>
      <c r="E7485" s="1406">
        <v>2174909.4300000002</v>
      </c>
      <c r="F7485" s="1544"/>
      <c r="G7485" s="1659"/>
      <c r="H7485" s="1544"/>
      <c r="I7485" s="1545"/>
      <c r="J7485" s="1545"/>
      <c r="K7485" s="1545"/>
    </row>
    <row r="7486" spans="1:11" s="849" customFormat="1" ht="22.5" customHeight="1">
      <c r="A7486" s="1051" t="s">
        <v>30971</v>
      </c>
      <c r="B7486" s="1051" t="s">
        <v>30733</v>
      </c>
      <c r="C7486" s="1050">
        <v>0</v>
      </c>
      <c r="D7486" s="1050">
        <v>169660</v>
      </c>
      <c r="E7486" s="1406">
        <v>2005249.43</v>
      </c>
      <c r="F7486" s="1544"/>
      <c r="G7486" s="1659"/>
      <c r="H7486" s="1544"/>
      <c r="I7486" s="1545"/>
      <c r="J7486" s="1545"/>
      <c r="K7486" s="1545"/>
    </row>
    <row r="7487" spans="1:11" s="849" customFormat="1" ht="22.5" customHeight="1">
      <c r="A7487" s="1051" t="s">
        <v>30971</v>
      </c>
      <c r="B7487" s="1051" t="s">
        <v>31017</v>
      </c>
      <c r="C7487" s="1050">
        <v>0</v>
      </c>
      <c r="D7487" s="1050">
        <v>198000</v>
      </c>
      <c r="E7487" s="1406">
        <v>1807249.43</v>
      </c>
      <c r="F7487" s="1544"/>
      <c r="G7487" s="1659"/>
      <c r="H7487" s="1544"/>
      <c r="I7487" s="1545"/>
      <c r="J7487" s="1545"/>
      <c r="K7487" s="1545"/>
    </row>
    <row r="7488" spans="1:11" s="849" customFormat="1" ht="22.5" customHeight="1">
      <c r="A7488" s="1051" t="s">
        <v>30979</v>
      </c>
      <c r="B7488" s="1051" t="s">
        <v>31018</v>
      </c>
      <c r="C7488" s="1050">
        <v>0</v>
      </c>
      <c r="D7488" s="1050">
        <v>340000</v>
      </c>
      <c r="E7488" s="1406">
        <v>1467249.43</v>
      </c>
      <c r="F7488" s="1544"/>
      <c r="G7488" s="1659"/>
      <c r="H7488" s="1544"/>
      <c r="I7488" s="1545"/>
      <c r="J7488" s="1545"/>
      <c r="K7488" s="1545"/>
    </row>
    <row r="7489" spans="1:11" s="849" customFormat="1" ht="22.5" customHeight="1">
      <c r="A7489" s="1051" t="s">
        <v>30972</v>
      </c>
      <c r="B7489" s="1051" t="s">
        <v>31019</v>
      </c>
      <c r="C7489" s="1050">
        <v>0</v>
      </c>
      <c r="D7489" s="1050">
        <v>700000</v>
      </c>
      <c r="E7489" s="1406">
        <v>767249.43</v>
      </c>
      <c r="F7489" s="1544"/>
      <c r="G7489" s="1659"/>
      <c r="H7489" s="1544"/>
      <c r="I7489" s="1545"/>
      <c r="J7489" s="1545"/>
      <c r="K7489" s="1545"/>
    </row>
    <row r="7490" spans="1:11" s="849" customFormat="1" ht="22.5" customHeight="1">
      <c r="A7490" s="1051" t="s">
        <v>30980</v>
      </c>
      <c r="B7490" s="1051" t="s">
        <v>31020</v>
      </c>
      <c r="C7490" s="1050">
        <v>26.88</v>
      </c>
      <c r="D7490" s="1050">
        <v>0</v>
      </c>
      <c r="E7490" s="1406">
        <v>767276.31</v>
      </c>
      <c r="F7490" s="1544"/>
      <c r="G7490" s="1659"/>
      <c r="H7490" s="1544"/>
      <c r="I7490" s="1545"/>
      <c r="J7490" s="1545"/>
      <c r="K7490" s="1545"/>
    </row>
    <row r="7491" spans="1:11" s="849" customFormat="1" ht="22.5" customHeight="1">
      <c r="A7491" s="1051" t="s">
        <v>30981</v>
      </c>
      <c r="B7491" s="1051" t="s">
        <v>31021</v>
      </c>
      <c r="C7491" s="1050">
        <v>10000</v>
      </c>
      <c r="D7491" s="1050">
        <v>0</v>
      </c>
      <c r="E7491" s="1406">
        <v>777276.31</v>
      </c>
      <c r="F7491" s="1544"/>
      <c r="G7491" s="1659"/>
      <c r="H7491" s="1544"/>
      <c r="I7491" s="1545"/>
      <c r="J7491" s="1545"/>
      <c r="K7491" s="1545"/>
    </row>
    <row r="7492" spans="1:11" s="849" customFormat="1" ht="22.5" customHeight="1">
      <c r="A7492" s="1051" t="s">
        <v>30980</v>
      </c>
      <c r="B7492" s="1051" t="s">
        <v>31022</v>
      </c>
      <c r="C7492" s="1050">
        <v>30000</v>
      </c>
      <c r="D7492" s="1050">
        <v>0</v>
      </c>
      <c r="E7492" s="1406">
        <v>807276.31</v>
      </c>
      <c r="F7492" s="1544"/>
      <c r="G7492" s="1659"/>
      <c r="H7492" s="1544"/>
      <c r="I7492" s="1545"/>
      <c r="J7492" s="1545"/>
      <c r="K7492" s="1545"/>
    </row>
    <row r="7493" spans="1:11" s="1358" customFormat="1" ht="22.5" customHeight="1">
      <c r="A7493" s="2093">
        <v>45283.544444444444</v>
      </c>
      <c r="B7493" s="1420" t="s">
        <v>31023</v>
      </c>
      <c r="C7493" s="1421">
        <v>65000</v>
      </c>
      <c r="D7493" s="1421">
        <v>0</v>
      </c>
      <c r="E7493" s="1409">
        <v>872276.31</v>
      </c>
      <c r="F7493" s="1434"/>
      <c r="G7493" s="1653"/>
      <c r="H7493" s="1434"/>
      <c r="I7493" s="1434"/>
      <c r="J7493" s="1434"/>
      <c r="K7493" s="1434"/>
    </row>
    <row r="7494" spans="1:11" s="849" customFormat="1" ht="22.5" customHeight="1">
      <c r="A7494" s="1051" t="s">
        <v>30982</v>
      </c>
      <c r="B7494" s="1051" t="s">
        <v>30925</v>
      </c>
      <c r="C7494" s="1050">
        <v>0</v>
      </c>
      <c r="D7494" s="1050">
        <v>200</v>
      </c>
      <c r="E7494" s="1406">
        <v>872076.31</v>
      </c>
      <c r="F7494" s="1544"/>
      <c r="G7494" s="1659"/>
      <c r="H7494" s="1544"/>
      <c r="I7494" s="1545"/>
      <c r="J7494" s="1545"/>
      <c r="K7494" s="1545"/>
    </row>
    <row r="7495" spans="1:11" ht="22.5" customHeight="1">
      <c r="A7495" s="1051" t="s">
        <v>31024</v>
      </c>
      <c r="B7495" s="1051" t="s">
        <v>31025</v>
      </c>
      <c r="C7495" s="1050">
        <v>0</v>
      </c>
      <c r="D7495" s="1050">
        <v>14000</v>
      </c>
      <c r="E7495" s="1406">
        <v>858076.31</v>
      </c>
      <c r="F7495" s="1545"/>
      <c r="G7495" s="1661"/>
      <c r="H7495" s="1545"/>
      <c r="I7495" s="1545"/>
      <c r="J7495" s="1545"/>
      <c r="K7495" s="1545"/>
    </row>
    <row r="7496" spans="1:11" ht="22.5" customHeight="1">
      <c r="A7496" s="1051" t="s">
        <v>31024</v>
      </c>
      <c r="B7496" s="1051" t="s">
        <v>31026</v>
      </c>
      <c r="C7496" s="1050">
        <v>0</v>
      </c>
      <c r="D7496" s="1050">
        <v>29700</v>
      </c>
      <c r="E7496" s="1406">
        <v>828376.31</v>
      </c>
      <c r="F7496" s="1545"/>
      <c r="G7496" s="1661"/>
      <c r="H7496" s="1545"/>
      <c r="I7496" s="1545"/>
      <c r="J7496" s="1545"/>
      <c r="K7496" s="1545"/>
    </row>
    <row r="7497" spans="1:11" ht="22.5" customHeight="1">
      <c r="A7497" s="1051" t="s">
        <v>31024</v>
      </c>
      <c r="B7497" s="1051" t="s">
        <v>30658</v>
      </c>
      <c r="C7497" s="1050">
        <v>0</v>
      </c>
      <c r="D7497" s="1050">
        <v>35000</v>
      </c>
      <c r="E7497" s="1406">
        <v>793376.31</v>
      </c>
      <c r="F7497" s="1545"/>
      <c r="G7497" s="1661"/>
      <c r="H7497" s="1545"/>
      <c r="I7497" s="1545"/>
      <c r="J7497" s="1545"/>
      <c r="K7497" s="1545"/>
    </row>
    <row r="7498" spans="1:11" s="1023" customFormat="1" ht="22.5" customHeight="1">
      <c r="A7498" s="1407" t="s">
        <v>31031</v>
      </c>
      <c r="B7498" s="1407" t="s">
        <v>31074</v>
      </c>
      <c r="C7498" s="1408">
        <v>40000</v>
      </c>
      <c r="D7498" s="1408">
        <v>0</v>
      </c>
      <c r="E7498" s="1409">
        <v>833376.31</v>
      </c>
      <c r="F7498" s="1434"/>
      <c r="G7498" s="1653"/>
      <c r="H7498" s="1434"/>
      <c r="I7498" s="1434"/>
      <c r="J7498" s="1434"/>
      <c r="K7498" s="1434"/>
    </row>
    <row r="7499" spans="1:11" ht="22.5" customHeight="1">
      <c r="A7499" s="1051" t="s">
        <v>31032</v>
      </c>
      <c r="B7499" s="1051" t="s">
        <v>30925</v>
      </c>
      <c r="C7499" s="1050">
        <v>0</v>
      </c>
      <c r="D7499" s="1050">
        <v>50</v>
      </c>
      <c r="E7499" s="1406">
        <v>833326.31</v>
      </c>
      <c r="F7499" s="1545"/>
      <c r="G7499" s="1661"/>
      <c r="H7499" s="1545"/>
      <c r="I7499" s="1545"/>
      <c r="J7499" s="1545"/>
      <c r="K7499" s="1545"/>
    </row>
    <row r="7500" spans="1:11" ht="22.5" customHeight="1">
      <c r="A7500" s="1051" t="s">
        <v>31033</v>
      </c>
      <c r="B7500" s="1051" t="s">
        <v>8478</v>
      </c>
      <c r="C7500" s="1050">
        <v>0</v>
      </c>
      <c r="D7500" s="1050">
        <v>13895.74</v>
      </c>
      <c r="E7500" s="1406">
        <v>819430.57</v>
      </c>
      <c r="F7500" s="1545"/>
      <c r="G7500" s="1661"/>
      <c r="H7500" s="1545"/>
      <c r="I7500" s="1545"/>
      <c r="J7500" s="1545"/>
      <c r="K7500" s="1545"/>
    </row>
    <row r="7501" spans="1:11" s="1028" customFormat="1" ht="22.5" customHeight="1">
      <c r="A7501" s="1413" t="s">
        <v>31034</v>
      </c>
      <c r="B7501" s="1413" t="s">
        <v>31075</v>
      </c>
      <c r="C7501" s="1414">
        <v>25000</v>
      </c>
      <c r="D7501" s="1414">
        <v>0</v>
      </c>
      <c r="E7501" s="1415">
        <v>844430.57</v>
      </c>
      <c r="F7501" s="1782"/>
      <c r="G7501" s="1786"/>
      <c r="H7501" s="1782"/>
      <c r="I7501" s="1782"/>
      <c r="J7501" s="1782"/>
      <c r="K7501" s="1782"/>
    </row>
    <row r="7502" spans="1:11" s="1028" customFormat="1" ht="22.5" customHeight="1">
      <c r="A7502" s="1413" t="s">
        <v>31035</v>
      </c>
      <c r="B7502" s="1413" t="s">
        <v>31075</v>
      </c>
      <c r="C7502" s="1414">
        <v>45000</v>
      </c>
      <c r="D7502" s="1414">
        <v>0</v>
      </c>
      <c r="E7502" s="1415">
        <v>889430.57</v>
      </c>
      <c r="F7502" s="1782"/>
      <c r="G7502" s="1786"/>
      <c r="H7502" s="1782"/>
      <c r="I7502" s="1782"/>
      <c r="J7502" s="1782"/>
      <c r="K7502" s="1782"/>
    </row>
    <row r="7503" spans="1:11" s="1023" customFormat="1" ht="22.5" customHeight="1">
      <c r="A7503" s="1407" t="s">
        <v>31036</v>
      </c>
      <c r="B7503" s="1407" t="s">
        <v>31076</v>
      </c>
      <c r="C7503" s="1408">
        <v>35000</v>
      </c>
      <c r="D7503" s="1408">
        <v>0</v>
      </c>
      <c r="E7503" s="1409">
        <v>924430.57</v>
      </c>
      <c r="F7503" s="1434"/>
      <c r="G7503" s="1653"/>
      <c r="H7503" s="1434"/>
      <c r="I7503" s="1434"/>
      <c r="J7503" s="1434"/>
      <c r="K7503" s="1434"/>
    </row>
    <row r="7504" spans="1:11" s="1023" customFormat="1" ht="22.5" customHeight="1">
      <c r="A7504" s="1417">
        <v>45294.8125</v>
      </c>
      <c r="B7504" s="1407" t="s">
        <v>31077</v>
      </c>
      <c r="C7504" s="1408">
        <v>45000</v>
      </c>
      <c r="D7504" s="1408">
        <v>0</v>
      </c>
      <c r="E7504" s="1409">
        <v>969430.57</v>
      </c>
      <c r="F7504" s="1434"/>
      <c r="G7504" s="1653"/>
      <c r="H7504" s="1434"/>
      <c r="I7504" s="1434"/>
      <c r="J7504" s="1434"/>
      <c r="K7504" s="1434"/>
    </row>
    <row r="7505" spans="1:11" s="1023" customFormat="1" ht="22.5" customHeight="1">
      <c r="A7505" s="1407" t="s">
        <v>31037</v>
      </c>
      <c r="B7505" s="1407" t="s">
        <v>31078</v>
      </c>
      <c r="C7505" s="1408">
        <v>25000</v>
      </c>
      <c r="D7505" s="1408">
        <v>0</v>
      </c>
      <c r="E7505" s="1409">
        <v>994430.57</v>
      </c>
      <c r="F7505" s="1434"/>
      <c r="G7505" s="1653"/>
      <c r="H7505" s="1434"/>
      <c r="I7505" s="1434"/>
      <c r="J7505" s="1434"/>
      <c r="K7505" s="1434"/>
    </row>
    <row r="7506" spans="1:11" s="1023" customFormat="1" ht="22.5" customHeight="1">
      <c r="A7506" s="1417">
        <v>45295.240277777775</v>
      </c>
      <c r="B7506" s="1407" t="s">
        <v>31079</v>
      </c>
      <c r="C7506" s="1408">
        <v>35000</v>
      </c>
      <c r="D7506" s="1408">
        <v>0</v>
      </c>
      <c r="E7506" s="1409">
        <v>1029430.57</v>
      </c>
      <c r="F7506" s="1434"/>
      <c r="G7506" s="1653"/>
      <c r="H7506" s="1434"/>
      <c r="I7506" s="1434"/>
      <c r="J7506" s="1434"/>
      <c r="K7506" s="1434"/>
    </row>
    <row r="7507" spans="1:11" s="1023" customFormat="1" ht="22.5" customHeight="1">
      <c r="A7507" s="1407" t="s">
        <v>31038</v>
      </c>
      <c r="B7507" s="1407" t="s">
        <v>31080</v>
      </c>
      <c r="C7507" s="1408">
        <v>70000</v>
      </c>
      <c r="D7507" s="1408">
        <v>0</v>
      </c>
      <c r="E7507" s="1409">
        <v>1099430.57</v>
      </c>
      <c r="F7507" s="1434"/>
      <c r="G7507" s="1653"/>
      <c r="H7507" s="1434"/>
      <c r="I7507" s="1434"/>
      <c r="J7507" s="1434"/>
      <c r="K7507" s="1434"/>
    </row>
    <row r="7508" spans="1:11" s="1023" customFormat="1" ht="22.5" customHeight="1">
      <c r="A7508" s="1407" t="s">
        <v>31039</v>
      </c>
      <c r="B7508" s="1407" t="s">
        <v>31081</v>
      </c>
      <c r="C7508" s="1408">
        <v>30000</v>
      </c>
      <c r="D7508" s="1408">
        <v>0</v>
      </c>
      <c r="E7508" s="1409">
        <v>1129430.57</v>
      </c>
      <c r="F7508" s="1434"/>
      <c r="G7508" s="1653"/>
      <c r="H7508" s="1434"/>
      <c r="I7508" s="1434"/>
      <c r="J7508" s="1434"/>
      <c r="K7508" s="1434"/>
    </row>
    <row r="7509" spans="1:11" s="1023" customFormat="1" ht="22.5" customHeight="1">
      <c r="A7509" s="1407" t="s">
        <v>31040</v>
      </c>
      <c r="B7509" s="1407" t="s">
        <v>31082</v>
      </c>
      <c r="C7509" s="1408">
        <v>35000</v>
      </c>
      <c r="D7509" s="1408">
        <v>0</v>
      </c>
      <c r="E7509" s="1409">
        <v>1164430.57</v>
      </c>
      <c r="F7509" s="1434"/>
      <c r="G7509" s="1653"/>
      <c r="H7509" s="1434"/>
      <c r="I7509" s="1434"/>
      <c r="J7509" s="1434"/>
      <c r="K7509" s="1434"/>
    </row>
    <row r="7510" spans="1:11" s="1023" customFormat="1" ht="22.5" customHeight="1">
      <c r="A7510" s="1407" t="s">
        <v>31041</v>
      </c>
      <c r="B7510" s="1407" t="s">
        <v>31083</v>
      </c>
      <c r="C7510" s="1408">
        <v>131000</v>
      </c>
      <c r="D7510" s="1408">
        <v>0</v>
      </c>
      <c r="E7510" s="1409">
        <v>1295430.57</v>
      </c>
      <c r="F7510" s="1434"/>
      <c r="G7510" s="1653"/>
      <c r="H7510" s="1434"/>
      <c r="I7510" s="1434"/>
      <c r="J7510" s="1434"/>
      <c r="K7510" s="1434"/>
    </row>
    <row r="7511" spans="1:11" s="1023" customFormat="1" ht="22.5" customHeight="1">
      <c r="A7511" s="1407" t="s">
        <v>31042</v>
      </c>
      <c r="B7511" s="1407" t="s">
        <v>31084</v>
      </c>
      <c r="C7511" s="1408">
        <v>15000</v>
      </c>
      <c r="D7511" s="1408">
        <v>0</v>
      </c>
      <c r="E7511" s="1409">
        <v>1310430.57</v>
      </c>
      <c r="F7511" s="1434"/>
      <c r="G7511" s="1653"/>
      <c r="H7511" s="1434"/>
      <c r="I7511" s="1434"/>
      <c r="J7511" s="1434"/>
      <c r="K7511" s="1434"/>
    </row>
    <row r="7512" spans="1:11" s="1023" customFormat="1" ht="22.5" customHeight="1">
      <c r="A7512" s="1407" t="s">
        <v>31043</v>
      </c>
      <c r="B7512" s="1407" t="s">
        <v>31085</v>
      </c>
      <c r="C7512" s="1408">
        <v>130000</v>
      </c>
      <c r="D7512" s="1408">
        <v>0</v>
      </c>
      <c r="E7512" s="1409">
        <v>1440430.57</v>
      </c>
      <c r="F7512" s="1434"/>
      <c r="G7512" s="1653"/>
      <c r="H7512" s="1434"/>
      <c r="I7512" s="1434"/>
      <c r="J7512" s="1434"/>
      <c r="K7512" s="1434"/>
    </row>
    <row r="7513" spans="1:11" s="1023" customFormat="1" ht="22.5" customHeight="1">
      <c r="A7513" s="1407" t="s">
        <v>31044</v>
      </c>
      <c r="B7513" s="1407" t="s">
        <v>31086</v>
      </c>
      <c r="C7513" s="1408">
        <v>35000</v>
      </c>
      <c r="D7513" s="1408">
        <v>0</v>
      </c>
      <c r="E7513" s="1409">
        <v>1475430.57</v>
      </c>
      <c r="F7513" s="1434"/>
      <c r="G7513" s="1653"/>
      <c r="H7513" s="1434"/>
      <c r="I7513" s="1434"/>
      <c r="J7513" s="1434"/>
      <c r="K7513" s="1434"/>
    </row>
    <row r="7514" spans="1:11" s="1023" customFormat="1" ht="22.5" customHeight="1">
      <c r="A7514" s="1407" t="s">
        <v>31045</v>
      </c>
      <c r="B7514" s="1407" t="s">
        <v>31087</v>
      </c>
      <c r="C7514" s="1408">
        <v>120000</v>
      </c>
      <c r="D7514" s="1408">
        <v>0</v>
      </c>
      <c r="E7514" s="1409">
        <v>1595430.57</v>
      </c>
      <c r="F7514" s="1434"/>
      <c r="G7514" s="1653"/>
      <c r="H7514" s="1434"/>
      <c r="I7514" s="1434"/>
      <c r="J7514" s="1434"/>
      <c r="K7514" s="1434"/>
    </row>
    <row r="7515" spans="1:11" ht="22.5" customHeight="1">
      <c r="A7515" s="1051" t="s">
        <v>31046</v>
      </c>
      <c r="B7515" s="1051" t="s">
        <v>30925</v>
      </c>
      <c r="C7515" s="1050">
        <v>0</v>
      </c>
      <c r="D7515" s="1050">
        <v>700</v>
      </c>
      <c r="E7515" s="1406">
        <v>1594730.57</v>
      </c>
      <c r="F7515" s="1545"/>
      <c r="G7515" s="1661"/>
      <c r="H7515" s="1545"/>
      <c r="I7515" s="1545"/>
      <c r="J7515" s="1545"/>
      <c r="K7515" s="1545"/>
    </row>
    <row r="7516" spans="1:11" s="1023" customFormat="1" ht="22.5" customHeight="1">
      <c r="A7516" s="1407" t="s">
        <v>31047</v>
      </c>
      <c r="B7516" s="1407" t="s">
        <v>31088</v>
      </c>
      <c r="C7516" s="1408">
        <v>30000</v>
      </c>
      <c r="D7516" s="1408">
        <v>0</v>
      </c>
      <c r="E7516" s="1409">
        <v>1624730.57</v>
      </c>
      <c r="F7516" s="1434"/>
      <c r="G7516" s="1653"/>
      <c r="H7516" s="1434"/>
      <c r="I7516" s="1434"/>
      <c r="J7516" s="1434"/>
      <c r="K7516" s="1434"/>
    </row>
    <row r="7517" spans="1:11" s="1023" customFormat="1" ht="22.5" customHeight="1">
      <c r="A7517" s="1407" t="s">
        <v>31048</v>
      </c>
      <c r="B7517" s="1407" t="s">
        <v>31089</v>
      </c>
      <c r="C7517" s="1408">
        <v>85000</v>
      </c>
      <c r="D7517" s="1408">
        <v>0</v>
      </c>
      <c r="E7517" s="1409">
        <v>1709730.57</v>
      </c>
      <c r="F7517" s="1434"/>
      <c r="G7517" s="1653"/>
      <c r="H7517" s="1434"/>
      <c r="I7517" s="1434"/>
      <c r="J7517" s="1434"/>
      <c r="K7517" s="1434"/>
    </row>
    <row r="7518" spans="1:11" s="1023" customFormat="1" ht="22.5" customHeight="1">
      <c r="A7518" s="1407" t="s">
        <v>31049</v>
      </c>
      <c r="B7518" s="1407" t="s">
        <v>31090</v>
      </c>
      <c r="C7518" s="1408">
        <v>35000</v>
      </c>
      <c r="D7518" s="1408">
        <v>0</v>
      </c>
      <c r="E7518" s="1409">
        <v>1744730.57</v>
      </c>
      <c r="F7518" s="1434"/>
      <c r="G7518" s="1653"/>
      <c r="H7518" s="1434"/>
      <c r="I7518" s="1434"/>
      <c r="J7518" s="1434"/>
      <c r="K7518" s="1434"/>
    </row>
    <row r="7519" spans="1:11" s="1023" customFormat="1" ht="22.5" customHeight="1">
      <c r="A7519" s="1407" t="s">
        <v>31050</v>
      </c>
      <c r="B7519" s="1407" t="s">
        <v>31091</v>
      </c>
      <c r="C7519" s="1408">
        <v>85000</v>
      </c>
      <c r="D7519" s="1408">
        <v>0</v>
      </c>
      <c r="E7519" s="1409">
        <v>1829730.57</v>
      </c>
      <c r="F7519" s="1434"/>
      <c r="G7519" s="1653"/>
      <c r="H7519" s="1434"/>
      <c r="I7519" s="1434"/>
      <c r="J7519" s="1434"/>
      <c r="K7519" s="1434"/>
    </row>
    <row r="7520" spans="1:11" s="1503" customFormat="1" ht="22.5" customHeight="1">
      <c r="A7520" s="1504" t="s">
        <v>31051</v>
      </c>
      <c r="B7520" s="1504" t="s">
        <v>31092</v>
      </c>
      <c r="C7520" s="1505">
        <v>10000</v>
      </c>
      <c r="D7520" s="1505">
        <v>0</v>
      </c>
      <c r="E7520" s="1406">
        <v>1839730.57</v>
      </c>
      <c r="F7520" s="2107"/>
      <c r="G7520" s="2607"/>
      <c r="H7520" s="2107"/>
      <c r="I7520" s="2107"/>
      <c r="J7520" s="2107"/>
      <c r="K7520" s="2107"/>
    </row>
    <row r="7521" spans="1:11" s="1023" customFormat="1" ht="22.5" customHeight="1">
      <c r="A7521" s="1407" t="s">
        <v>31052</v>
      </c>
      <c r="B7521" s="1407" t="s">
        <v>31093</v>
      </c>
      <c r="C7521" s="1408">
        <v>30000</v>
      </c>
      <c r="D7521" s="1408">
        <v>0</v>
      </c>
      <c r="E7521" s="1409">
        <v>1869730.57</v>
      </c>
      <c r="F7521" s="1434"/>
      <c r="G7521" s="1653"/>
      <c r="H7521" s="1434"/>
      <c r="I7521" s="1434"/>
      <c r="J7521" s="1434"/>
      <c r="K7521" s="1434"/>
    </row>
    <row r="7522" spans="1:11" s="1023" customFormat="1" ht="22.5" customHeight="1">
      <c r="A7522" s="1407" t="s">
        <v>31053</v>
      </c>
      <c r="B7522" s="1407" t="s">
        <v>31094</v>
      </c>
      <c r="C7522" s="1408">
        <v>35000</v>
      </c>
      <c r="D7522" s="1408">
        <v>0</v>
      </c>
      <c r="E7522" s="1409">
        <v>1904730.57</v>
      </c>
      <c r="F7522" s="1434"/>
      <c r="G7522" s="1653"/>
      <c r="H7522" s="1434"/>
      <c r="I7522" s="1434"/>
      <c r="J7522" s="1434"/>
      <c r="K7522" s="1434"/>
    </row>
    <row r="7523" spans="1:11" s="1023" customFormat="1" ht="22.5" customHeight="1">
      <c r="A7523" s="1407" t="s">
        <v>31054</v>
      </c>
      <c r="B7523" s="1407" t="s">
        <v>31095</v>
      </c>
      <c r="C7523" s="1408">
        <v>60000</v>
      </c>
      <c r="D7523" s="1408">
        <v>0</v>
      </c>
      <c r="E7523" s="1409">
        <v>1964730.57</v>
      </c>
      <c r="F7523" s="1434"/>
      <c r="G7523" s="1653"/>
      <c r="H7523" s="1434"/>
      <c r="I7523" s="1434"/>
      <c r="J7523" s="1434"/>
      <c r="K7523" s="1434"/>
    </row>
    <row r="7524" spans="1:11" s="1023" customFormat="1" ht="22.5" customHeight="1">
      <c r="A7524" s="1407" t="s">
        <v>31055</v>
      </c>
      <c r="B7524" s="1407" t="s">
        <v>31096</v>
      </c>
      <c r="C7524" s="1408">
        <v>85000</v>
      </c>
      <c r="D7524" s="1408">
        <v>0</v>
      </c>
      <c r="E7524" s="1409">
        <v>2049730.57</v>
      </c>
      <c r="F7524" s="1434"/>
      <c r="G7524" s="1653"/>
      <c r="H7524" s="1434"/>
      <c r="I7524" s="1434"/>
      <c r="J7524" s="1434"/>
      <c r="K7524" s="1434"/>
    </row>
    <row r="7525" spans="1:11" s="1023" customFormat="1" ht="22.5" customHeight="1">
      <c r="A7525" s="1407" t="s">
        <v>31056</v>
      </c>
      <c r="B7525" s="1407" t="s">
        <v>31097</v>
      </c>
      <c r="C7525" s="1408">
        <v>35000</v>
      </c>
      <c r="D7525" s="1408">
        <v>0</v>
      </c>
      <c r="E7525" s="1409">
        <v>2084730.57</v>
      </c>
      <c r="F7525" s="1434"/>
      <c r="G7525" s="1653"/>
      <c r="H7525" s="1434"/>
      <c r="I7525" s="1434"/>
      <c r="J7525" s="1434"/>
      <c r="K7525" s="1434"/>
    </row>
    <row r="7526" spans="1:11" s="1023" customFormat="1" ht="22.5" customHeight="1">
      <c r="A7526" s="1407" t="s">
        <v>31057</v>
      </c>
      <c r="B7526" s="1407" t="s">
        <v>31098</v>
      </c>
      <c r="C7526" s="1408">
        <v>50000</v>
      </c>
      <c r="D7526" s="1408">
        <v>0</v>
      </c>
      <c r="E7526" s="1409">
        <v>2134730.5699999998</v>
      </c>
      <c r="F7526" s="1434"/>
      <c r="G7526" s="1653"/>
      <c r="H7526" s="1434"/>
      <c r="I7526" s="1434"/>
      <c r="J7526" s="1434"/>
      <c r="K7526" s="1434"/>
    </row>
    <row r="7527" spans="1:11" s="1023" customFormat="1" ht="22.5" customHeight="1">
      <c r="A7527" s="1407" t="s">
        <v>31058</v>
      </c>
      <c r="B7527" s="1407" t="s">
        <v>31099</v>
      </c>
      <c r="C7527" s="1408">
        <v>35000</v>
      </c>
      <c r="D7527" s="1408">
        <v>0</v>
      </c>
      <c r="E7527" s="1409">
        <v>2169730.5699999998</v>
      </c>
      <c r="F7527" s="1434"/>
      <c r="G7527" s="1653"/>
      <c r="H7527" s="1434"/>
      <c r="I7527" s="1434"/>
      <c r="J7527" s="1434"/>
      <c r="K7527" s="1434"/>
    </row>
    <row r="7528" spans="1:11" s="1023" customFormat="1" ht="22.5" customHeight="1">
      <c r="A7528" s="1420" t="s">
        <v>31059</v>
      </c>
      <c r="B7528" s="1420" t="s">
        <v>31100</v>
      </c>
      <c r="C7528" s="1421">
        <v>35000</v>
      </c>
      <c r="D7528" s="1421">
        <v>0</v>
      </c>
      <c r="E7528" s="1409">
        <v>2204730.5699999998</v>
      </c>
      <c r="F7528" s="1434"/>
      <c r="G7528" s="1653"/>
      <c r="H7528" s="1434"/>
      <c r="I7528" s="1434"/>
      <c r="J7528" s="1434"/>
      <c r="K7528" s="1434"/>
    </row>
    <row r="7529" spans="1:11" s="1023" customFormat="1" ht="22.5" customHeight="1">
      <c r="A7529" s="1407" t="s">
        <v>31060</v>
      </c>
      <c r="B7529" s="1407" t="s">
        <v>31101</v>
      </c>
      <c r="C7529" s="1408">
        <v>35000</v>
      </c>
      <c r="D7529" s="1408">
        <v>0</v>
      </c>
      <c r="E7529" s="1409">
        <v>2239730.5699999998</v>
      </c>
      <c r="F7529" s="1434"/>
      <c r="G7529" s="1653"/>
      <c r="H7529" s="1434"/>
      <c r="I7529" s="1434"/>
      <c r="J7529" s="1434"/>
      <c r="K7529" s="1434"/>
    </row>
    <row r="7530" spans="1:11" s="1023" customFormat="1" ht="22.5" customHeight="1">
      <c r="A7530" s="1407" t="s">
        <v>31061</v>
      </c>
      <c r="B7530" s="1407" t="s">
        <v>31102</v>
      </c>
      <c r="C7530" s="1408">
        <v>40000</v>
      </c>
      <c r="D7530" s="1408">
        <v>0</v>
      </c>
      <c r="E7530" s="1409">
        <v>2279730.5699999998</v>
      </c>
      <c r="F7530" s="1434"/>
      <c r="G7530" s="1653"/>
      <c r="H7530" s="1434"/>
      <c r="I7530" s="1434"/>
      <c r="J7530" s="1434"/>
      <c r="K7530" s="1434"/>
    </row>
    <row r="7531" spans="1:11" s="1023" customFormat="1" ht="22.5" customHeight="1">
      <c r="A7531" s="1407" t="s">
        <v>31062</v>
      </c>
      <c r="B7531" s="1407" t="s">
        <v>31103</v>
      </c>
      <c r="C7531" s="1408">
        <v>45000</v>
      </c>
      <c r="D7531" s="1408">
        <v>0</v>
      </c>
      <c r="E7531" s="1409">
        <v>2324730.5699999998</v>
      </c>
      <c r="F7531" s="1434"/>
      <c r="G7531" s="1653"/>
      <c r="H7531" s="1434"/>
      <c r="I7531" s="1434"/>
      <c r="J7531" s="1434"/>
      <c r="K7531" s="1434"/>
    </row>
    <row r="7532" spans="1:11" s="1023" customFormat="1" ht="22.5" customHeight="1">
      <c r="A7532" s="1407" t="s">
        <v>31063</v>
      </c>
      <c r="B7532" s="1407" t="s">
        <v>31104</v>
      </c>
      <c r="C7532" s="1408">
        <v>60000</v>
      </c>
      <c r="D7532" s="1408">
        <v>0</v>
      </c>
      <c r="E7532" s="1409">
        <v>2384730.5699999998</v>
      </c>
      <c r="F7532" s="1434"/>
      <c r="G7532" s="1653"/>
      <c r="H7532" s="1434"/>
      <c r="I7532" s="1434"/>
      <c r="J7532" s="1434"/>
      <c r="K7532" s="1434"/>
    </row>
    <row r="7533" spans="1:11" s="1023" customFormat="1" ht="22.5" customHeight="1">
      <c r="A7533" s="1407" t="s">
        <v>31064</v>
      </c>
      <c r="B7533" s="1407" t="s">
        <v>31105</v>
      </c>
      <c r="C7533" s="1408">
        <v>35000</v>
      </c>
      <c r="D7533" s="1408">
        <v>0</v>
      </c>
      <c r="E7533" s="1409">
        <v>2419730.5699999998</v>
      </c>
      <c r="F7533" s="1434"/>
      <c r="G7533" s="1653"/>
      <c r="H7533" s="1434"/>
      <c r="I7533" s="1434"/>
      <c r="J7533" s="1434"/>
      <c r="K7533" s="1434"/>
    </row>
    <row r="7534" spans="1:11" s="1023" customFormat="1" ht="22.5" customHeight="1">
      <c r="A7534" s="1407" t="s">
        <v>31065</v>
      </c>
      <c r="B7534" s="1407" t="s">
        <v>31106</v>
      </c>
      <c r="C7534" s="1408">
        <v>35000</v>
      </c>
      <c r="D7534" s="1408">
        <v>0</v>
      </c>
      <c r="E7534" s="1409">
        <v>2454730.5699999998</v>
      </c>
      <c r="F7534" s="1434"/>
      <c r="G7534" s="1653"/>
      <c r="H7534" s="1434"/>
      <c r="I7534" s="1434"/>
      <c r="J7534" s="1434"/>
      <c r="K7534" s="1434"/>
    </row>
    <row r="7535" spans="1:11" s="1023" customFormat="1" ht="22.5" customHeight="1">
      <c r="A7535" s="1407" t="s">
        <v>31066</v>
      </c>
      <c r="B7535" s="1407" t="s">
        <v>31107</v>
      </c>
      <c r="C7535" s="1408">
        <v>40000</v>
      </c>
      <c r="D7535" s="1408">
        <v>0</v>
      </c>
      <c r="E7535" s="1409">
        <v>2494730.5699999998</v>
      </c>
      <c r="F7535" s="1434"/>
      <c r="G7535" s="1653"/>
      <c r="H7535" s="1434"/>
      <c r="I7535" s="1434"/>
      <c r="J7535" s="1434"/>
      <c r="K7535" s="1434"/>
    </row>
    <row r="7536" spans="1:11" s="1023" customFormat="1" ht="22.5" customHeight="1">
      <c r="A7536" s="1420" t="s">
        <v>31067</v>
      </c>
      <c r="B7536" s="1420" t="s">
        <v>31108</v>
      </c>
      <c r="C7536" s="1421">
        <v>40000</v>
      </c>
      <c r="D7536" s="1421">
        <v>0</v>
      </c>
      <c r="E7536" s="1409">
        <v>2534730.5699999998</v>
      </c>
      <c r="F7536" s="1434"/>
      <c r="G7536" s="1653"/>
      <c r="H7536" s="1434"/>
      <c r="I7536" s="1434"/>
      <c r="J7536" s="1434"/>
      <c r="K7536" s="1434"/>
    </row>
    <row r="7537" spans="1:11" s="1023" customFormat="1" ht="22.5" customHeight="1">
      <c r="A7537" s="1407" t="s">
        <v>31068</v>
      </c>
      <c r="B7537" s="1407" t="s">
        <v>28628</v>
      </c>
      <c r="C7537" s="1408">
        <v>45000</v>
      </c>
      <c r="D7537" s="1408">
        <v>0</v>
      </c>
      <c r="E7537" s="1409">
        <v>2579730.5699999998</v>
      </c>
      <c r="F7537" s="1434"/>
      <c r="G7537" s="1653"/>
      <c r="H7537" s="1434"/>
      <c r="I7537" s="1434"/>
      <c r="J7537" s="1434"/>
      <c r="K7537" s="1434"/>
    </row>
    <row r="7538" spans="1:11" s="1023" customFormat="1" ht="22.5" customHeight="1">
      <c r="A7538" s="1407" t="s">
        <v>31069</v>
      </c>
      <c r="B7538" s="1407" t="s">
        <v>31109</v>
      </c>
      <c r="C7538" s="1408">
        <v>45000</v>
      </c>
      <c r="D7538" s="1408">
        <v>0</v>
      </c>
      <c r="E7538" s="1409">
        <v>2624730.5699999998</v>
      </c>
      <c r="F7538" s="1434"/>
      <c r="G7538" s="1653"/>
      <c r="H7538" s="1434"/>
      <c r="I7538" s="1434"/>
      <c r="J7538" s="1434"/>
      <c r="K7538" s="1434"/>
    </row>
    <row r="7539" spans="1:11" s="1023" customFormat="1" ht="22.5" customHeight="1">
      <c r="A7539" s="1407" t="s">
        <v>31070</v>
      </c>
      <c r="B7539" s="1407" t="s">
        <v>31110</v>
      </c>
      <c r="C7539" s="1408">
        <v>100000</v>
      </c>
      <c r="D7539" s="1408">
        <v>0</v>
      </c>
      <c r="E7539" s="1409">
        <v>2724730.57</v>
      </c>
      <c r="F7539" s="1434"/>
      <c r="G7539" s="1653"/>
      <c r="H7539" s="1434"/>
      <c r="I7539" s="1434"/>
      <c r="J7539" s="1434"/>
      <c r="K7539" s="1434"/>
    </row>
    <row r="7540" spans="1:11" s="1023" customFormat="1" ht="22.5" customHeight="1">
      <c r="A7540" s="1420" t="s">
        <v>31899</v>
      </c>
      <c r="B7540" s="1420" t="s">
        <v>31900</v>
      </c>
      <c r="C7540" s="1421">
        <v>20000</v>
      </c>
      <c r="D7540" s="1421">
        <v>0</v>
      </c>
      <c r="E7540" s="1409">
        <v>2744730.57</v>
      </c>
      <c r="F7540" s="1434"/>
      <c r="G7540" s="1936"/>
      <c r="H7540" s="1653"/>
      <c r="I7540" s="1434"/>
      <c r="J7540" s="1434"/>
      <c r="K7540" s="1434"/>
    </row>
    <row r="7541" spans="1:11" s="1023" customFormat="1" ht="22.5" customHeight="1">
      <c r="A7541" s="1430" t="s">
        <v>31073</v>
      </c>
      <c r="B7541" s="1430" t="s">
        <v>31113</v>
      </c>
      <c r="C7541" s="1408">
        <v>30000</v>
      </c>
      <c r="D7541" s="1408">
        <v>0</v>
      </c>
      <c r="E7541" s="1409">
        <v>2774730.57</v>
      </c>
      <c r="F7541" s="1541"/>
      <c r="G7541" s="1657"/>
      <c r="H7541" s="1541"/>
      <c r="I7541" s="1594"/>
      <c r="J7541" s="1594"/>
      <c r="K7541" s="1594"/>
    </row>
    <row r="7542" spans="1:11" s="1358" customFormat="1" ht="22.5" customHeight="1">
      <c r="A7542" s="1407" t="s">
        <v>31147</v>
      </c>
      <c r="B7542" s="1407" t="s">
        <v>31262</v>
      </c>
      <c r="C7542" s="1408">
        <v>30000</v>
      </c>
      <c r="D7542" s="1408">
        <v>0</v>
      </c>
      <c r="E7542" s="1409">
        <v>2804730.57</v>
      </c>
      <c r="F7542" s="1434"/>
      <c r="G7542" s="1653"/>
      <c r="H7542" s="1434"/>
      <c r="I7542" s="1434"/>
      <c r="J7542" s="1434"/>
      <c r="K7542" s="1434"/>
    </row>
    <row r="7543" spans="1:11" s="1358" customFormat="1" ht="22.5" customHeight="1">
      <c r="A7543" s="1407" t="s">
        <v>31148</v>
      </c>
      <c r="B7543" s="1407" t="s">
        <v>31263</v>
      </c>
      <c r="C7543" s="1408">
        <v>30000</v>
      </c>
      <c r="D7543" s="1408">
        <v>0</v>
      </c>
      <c r="E7543" s="1409">
        <v>2834730.57</v>
      </c>
      <c r="F7543" s="1434"/>
      <c r="G7543" s="1653"/>
      <c r="H7543" s="1434"/>
      <c r="I7543" s="1434"/>
      <c r="J7543" s="1434"/>
      <c r="K7543" s="1434"/>
    </row>
    <row r="7544" spans="1:11" s="1358" customFormat="1" ht="22.5" customHeight="1">
      <c r="A7544" s="1407" t="s">
        <v>31149</v>
      </c>
      <c r="B7544" s="1407" t="s">
        <v>22384</v>
      </c>
      <c r="C7544" s="1408">
        <v>30000</v>
      </c>
      <c r="D7544" s="1408">
        <v>0</v>
      </c>
      <c r="E7544" s="1409">
        <v>2864730.57</v>
      </c>
      <c r="F7544" s="1434"/>
      <c r="G7544" s="1653"/>
      <c r="H7544" s="1434"/>
      <c r="I7544" s="1434"/>
      <c r="J7544" s="1434"/>
      <c r="K7544" s="1434"/>
    </row>
    <row r="7545" spans="1:11" s="1358" customFormat="1" ht="22.5" customHeight="1">
      <c r="A7545" s="1407" t="s">
        <v>31071</v>
      </c>
      <c r="B7545" s="1407" t="s">
        <v>31111</v>
      </c>
      <c r="C7545" s="1408">
        <v>35000</v>
      </c>
      <c r="D7545" s="1408">
        <v>0</v>
      </c>
      <c r="E7545" s="1409">
        <v>2899730.57</v>
      </c>
      <c r="F7545" s="1434"/>
      <c r="G7545" s="1653"/>
      <c r="H7545" s="1434"/>
      <c r="I7545" s="1434"/>
      <c r="J7545" s="1434"/>
      <c r="K7545" s="1434"/>
    </row>
    <row r="7546" spans="1:11" s="1358" customFormat="1" ht="22.5" customHeight="1">
      <c r="A7546" s="1407" t="s">
        <v>31150</v>
      </c>
      <c r="B7546" s="1407" t="s">
        <v>31264</v>
      </c>
      <c r="C7546" s="1408">
        <v>35000</v>
      </c>
      <c r="D7546" s="1408">
        <v>0</v>
      </c>
      <c r="E7546" s="1409">
        <v>2934730.57</v>
      </c>
      <c r="F7546" s="1434"/>
      <c r="G7546" s="1653"/>
      <c r="H7546" s="1434"/>
      <c r="I7546" s="1434"/>
      <c r="J7546" s="1434"/>
      <c r="K7546" s="1434"/>
    </row>
    <row r="7547" spans="1:11" s="1358" customFormat="1" ht="22.5" customHeight="1">
      <c r="A7547" s="1407" t="s">
        <v>31151</v>
      </c>
      <c r="B7547" s="1407" t="s">
        <v>27576</v>
      </c>
      <c r="C7547" s="1408">
        <v>38000</v>
      </c>
      <c r="D7547" s="1408">
        <v>0</v>
      </c>
      <c r="E7547" s="1409">
        <v>2972730.57</v>
      </c>
      <c r="F7547" s="1434"/>
      <c r="G7547" s="1653"/>
      <c r="H7547" s="1434"/>
      <c r="I7547" s="1434"/>
      <c r="J7547" s="1434"/>
      <c r="K7547" s="1434"/>
    </row>
    <row r="7548" spans="1:11" s="1358" customFormat="1" ht="22.5" customHeight="1">
      <c r="A7548" s="1407" t="s">
        <v>31072</v>
      </c>
      <c r="B7548" s="1407" t="s">
        <v>31112</v>
      </c>
      <c r="C7548" s="1408">
        <v>48000</v>
      </c>
      <c r="D7548" s="1408">
        <v>0</v>
      </c>
      <c r="E7548" s="1409">
        <v>3020730.57</v>
      </c>
      <c r="F7548" s="1434"/>
      <c r="G7548" s="1653"/>
      <c r="H7548" s="1434"/>
      <c r="I7548" s="1434"/>
      <c r="J7548" s="1434"/>
      <c r="K7548" s="1434"/>
    </row>
    <row r="7549" spans="1:11" s="1358" customFormat="1" ht="22.5" customHeight="1">
      <c r="A7549" s="1407" t="s">
        <v>31152</v>
      </c>
      <c r="B7549" s="1407" t="s">
        <v>31265</v>
      </c>
      <c r="C7549" s="1408">
        <v>50000</v>
      </c>
      <c r="D7549" s="1408">
        <v>0</v>
      </c>
      <c r="E7549" s="1409">
        <v>3070730.57</v>
      </c>
      <c r="F7549" s="1434"/>
      <c r="G7549" s="1653"/>
      <c r="H7549" s="1434"/>
      <c r="I7549" s="1434"/>
      <c r="J7549" s="1434"/>
      <c r="K7549" s="1434"/>
    </row>
    <row r="7550" spans="1:11" s="849" customFormat="1" ht="22.5" customHeight="1">
      <c r="A7550" s="1051" t="s">
        <v>31153</v>
      </c>
      <c r="B7550" s="1051" t="s">
        <v>30925</v>
      </c>
      <c r="C7550" s="1050">
        <v>0</v>
      </c>
      <c r="D7550" s="1050">
        <v>1650</v>
      </c>
      <c r="E7550" s="1406">
        <v>3069080.57</v>
      </c>
      <c r="F7550" s="1545"/>
      <c r="G7550" s="1661"/>
      <c r="H7550" s="1545"/>
      <c r="I7550" s="1545"/>
      <c r="J7550" s="1545"/>
      <c r="K7550" s="1545"/>
    </row>
    <row r="7551" spans="1:11" s="1358" customFormat="1" ht="22.5" customHeight="1">
      <c r="A7551" s="1407" t="s">
        <v>31154</v>
      </c>
      <c r="B7551" s="1407" t="s">
        <v>31266</v>
      </c>
      <c r="C7551" s="1408">
        <v>25000</v>
      </c>
      <c r="D7551" s="1408">
        <v>0</v>
      </c>
      <c r="E7551" s="1409">
        <v>3094080.57</v>
      </c>
      <c r="F7551" s="1434"/>
      <c r="G7551" s="1653"/>
      <c r="H7551" s="1434"/>
      <c r="I7551" s="1434"/>
      <c r="J7551" s="1434"/>
      <c r="K7551" s="1434"/>
    </row>
    <row r="7552" spans="1:11" s="1358" customFormat="1" ht="22.5" customHeight="1">
      <c r="A7552" s="1407" t="s">
        <v>31155</v>
      </c>
      <c r="B7552" s="1407" t="s">
        <v>31267</v>
      </c>
      <c r="C7552" s="1408">
        <v>30000</v>
      </c>
      <c r="D7552" s="1408">
        <v>0</v>
      </c>
      <c r="E7552" s="1409">
        <v>3124080.57</v>
      </c>
      <c r="F7552" s="1434"/>
      <c r="G7552" s="1653"/>
      <c r="H7552" s="1434"/>
      <c r="I7552" s="1434"/>
      <c r="J7552" s="1434"/>
      <c r="K7552" s="1434"/>
    </row>
    <row r="7553" spans="1:11" s="1358" customFormat="1" ht="22.5" customHeight="1">
      <c r="A7553" s="1407" t="s">
        <v>31156</v>
      </c>
      <c r="B7553" s="1407" t="s">
        <v>31268</v>
      </c>
      <c r="C7553" s="1408">
        <v>35000</v>
      </c>
      <c r="D7553" s="1408">
        <v>0</v>
      </c>
      <c r="E7553" s="1409">
        <v>3159080.57</v>
      </c>
      <c r="F7553" s="1434"/>
      <c r="G7553" s="1653"/>
      <c r="H7553" s="1434"/>
      <c r="I7553" s="1434"/>
      <c r="J7553" s="1434"/>
      <c r="K7553" s="1434"/>
    </row>
    <row r="7554" spans="1:11" s="1358" customFormat="1" ht="22.5" customHeight="1">
      <c r="A7554" s="1407" t="s">
        <v>31157</v>
      </c>
      <c r="B7554" s="1407" t="s">
        <v>31269</v>
      </c>
      <c r="C7554" s="1408">
        <v>40000</v>
      </c>
      <c r="D7554" s="1408">
        <v>0</v>
      </c>
      <c r="E7554" s="1409">
        <v>3199080.57</v>
      </c>
      <c r="F7554" s="1434"/>
      <c r="G7554" s="1653"/>
      <c r="H7554" s="1434"/>
      <c r="I7554" s="1434"/>
      <c r="J7554" s="1434"/>
      <c r="K7554" s="1434"/>
    </row>
    <row r="7555" spans="1:11" s="1358" customFormat="1" ht="22.5" customHeight="1">
      <c r="A7555" s="1407" t="s">
        <v>31158</v>
      </c>
      <c r="B7555" s="1407" t="s">
        <v>31270</v>
      </c>
      <c r="C7555" s="1408">
        <v>45000</v>
      </c>
      <c r="D7555" s="1408">
        <v>0</v>
      </c>
      <c r="E7555" s="1409">
        <v>3244080.57</v>
      </c>
      <c r="F7555" s="1434"/>
      <c r="G7555" s="1653"/>
      <c r="H7555" s="1434"/>
      <c r="I7555" s="1434"/>
      <c r="J7555" s="1434"/>
      <c r="K7555" s="1434"/>
    </row>
    <row r="7556" spans="1:11" s="1358" customFormat="1" ht="22.5" customHeight="1">
      <c r="A7556" s="1407" t="s">
        <v>31159</v>
      </c>
      <c r="B7556" s="1407" t="s">
        <v>31271</v>
      </c>
      <c r="C7556" s="1408">
        <v>130000</v>
      </c>
      <c r="D7556" s="1408">
        <v>0</v>
      </c>
      <c r="E7556" s="1409">
        <v>3374080.57</v>
      </c>
      <c r="F7556" s="1434"/>
      <c r="G7556" s="1653"/>
      <c r="H7556" s="1434"/>
      <c r="I7556" s="1434"/>
      <c r="J7556" s="1434"/>
      <c r="K7556" s="1434"/>
    </row>
    <row r="7557" spans="1:11" s="849" customFormat="1" ht="22.5" customHeight="1">
      <c r="A7557" s="1051" t="s">
        <v>31160</v>
      </c>
      <c r="B7557" s="1051" t="s">
        <v>31272</v>
      </c>
      <c r="C7557" s="1050">
        <v>0</v>
      </c>
      <c r="D7557" s="1050">
        <v>20000</v>
      </c>
      <c r="E7557" s="1406">
        <v>3354080.57</v>
      </c>
      <c r="F7557" s="1545"/>
      <c r="G7557" s="1661"/>
      <c r="H7557" s="1545"/>
      <c r="I7557" s="1545"/>
      <c r="J7557" s="1545"/>
      <c r="K7557" s="1545"/>
    </row>
    <row r="7558" spans="1:11" s="849" customFormat="1" ht="22.5" customHeight="1">
      <c r="A7558" s="1051" t="s">
        <v>31160</v>
      </c>
      <c r="B7558" s="1051" t="s">
        <v>31273</v>
      </c>
      <c r="C7558" s="1050">
        <v>0</v>
      </c>
      <c r="D7558" s="1050">
        <v>30000</v>
      </c>
      <c r="E7558" s="1406">
        <v>3324080.57</v>
      </c>
      <c r="F7558" s="1545"/>
      <c r="G7558" s="1661"/>
      <c r="H7558" s="1545"/>
      <c r="I7558" s="1545"/>
      <c r="J7558" s="1545"/>
      <c r="K7558" s="1545"/>
    </row>
    <row r="7559" spans="1:11" s="849" customFormat="1" ht="22.5" customHeight="1">
      <c r="A7559" s="1051" t="s">
        <v>31160</v>
      </c>
      <c r="B7559" s="1051" t="s">
        <v>31274</v>
      </c>
      <c r="C7559" s="1050">
        <v>0</v>
      </c>
      <c r="D7559" s="1050">
        <v>174000</v>
      </c>
      <c r="E7559" s="1406">
        <v>3150080.57</v>
      </c>
      <c r="F7559" s="1545"/>
      <c r="G7559" s="1661"/>
      <c r="H7559" s="1545"/>
      <c r="I7559" s="1545"/>
      <c r="J7559" s="1545"/>
      <c r="K7559" s="1545"/>
    </row>
    <row r="7560" spans="1:11" s="849" customFormat="1" ht="22.5" customHeight="1">
      <c r="A7560" s="1051" t="s">
        <v>31161</v>
      </c>
      <c r="B7560" s="1051" t="s">
        <v>31275</v>
      </c>
      <c r="C7560" s="1050">
        <v>0</v>
      </c>
      <c r="D7560" s="1050">
        <v>1548000</v>
      </c>
      <c r="E7560" s="1406">
        <v>1602080.57</v>
      </c>
      <c r="F7560" s="1545"/>
      <c r="G7560" s="1661"/>
      <c r="H7560" s="1545"/>
      <c r="I7560" s="1545"/>
      <c r="J7560" s="1545"/>
      <c r="K7560" s="1545"/>
    </row>
    <row r="7561" spans="1:11" s="1358" customFormat="1" ht="22.5" customHeight="1">
      <c r="A7561" s="1407" t="s">
        <v>31162</v>
      </c>
      <c r="B7561" s="1407" t="s">
        <v>31276</v>
      </c>
      <c r="C7561" s="1408">
        <v>30000</v>
      </c>
      <c r="D7561" s="1408">
        <v>0</v>
      </c>
      <c r="E7561" s="1409">
        <v>1632080.57</v>
      </c>
      <c r="F7561" s="1434"/>
      <c r="G7561" s="1653"/>
      <c r="H7561" s="1434"/>
      <c r="I7561" s="1434"/>
      <c r="J7561" s="1434"/>
      <c r="K7561" s="1434"/>
    </row>
    <row r="7562" spans="1:11" s="1358" customFormat="1" ht="22.5" customHeight="1">
      <c r="A7562" s="1407" t="s">
        <v>31163</v>
      </c>
      <c r="B7562" s="1407" t="s">
        <v>31277</v>
      </c>
      <c r="C7562" s="1408">
        <v>30000</v>
      </c>
      <c r="D7562" s="1408">
        <v>0</v>
      </c>
      <c r="E7562" s="1409">
        <v>1662080.57</v>
      </c>
      <c r="F7562" s="1434"/>
      <c r="G7562" s="1653"/>
      <c r="H7562" s="1434"/>
      <c r="I7562" s="1434"/>
      <c r="J7562" s="1434"/>
      <c r="K7562" s="1434"/>
    </row>
    <row r="7563" spans="1:11" s="2112" customFormat="1" ht="22.5" customHeight="1">
      <c r="A7563" s="1504" t="s">
        <v>31164</v>
      </c>
      <c r="B7563" s="1504" t="s">
        <v>31278</v>
      </c>
      <c r="C7563" s="1505">
        <v>30000</v>
      </c>
      <c r="D7563" s="1505">
        <v>0</v>
      </c>
      <c r="E7563" s="1406">
        <v>1692080.57</v>
      </c>
      <c r="F7563" s="2107"/>
      <c r="G7563" s="2607"/>
      <c r="H7563" s="2107"/>
      <c r="I7563" s="2107"/>
      <c r="J7563" s="2107"/>
      <c r="K7563" s="2107"/>
    </row>
    <row r="7564" spans="1:11" s="1358" customFormat="1" ht="22.5" customHeight="1">
      <c r="A7564" s="1407" t="s">
        <v>31165</v>
      </c>
      <c r="B7564" s="1407" t="s">
        <v>31279</v>
      </c>
      <c r="C7564" s="1408">
        <v>35000</v>
      </c>
      <c r="D7564" s="1408">
        <v>0</v>
      </c>
      <c r="E7564" s="1409">
        <v>1727080.57</v>
      </c>
      <c r="F7564" s="1434"/>
      <c r="G7564" s="1653"/>
      <c r="H7564" s="1434"/>
      <c r="I7564" s="1434"/>
      <c r="J7564" s="1434"/>
      <c r="K7564" s="1434"/>
    </row>
    <row r="7565" spans="1:11" s="1358" customFormat="1" ht="22.5" customHeight="1">
      <c r="A7565" s="1407" t="s">
        <v>31166</v>
      </c>
      <c r="B7565" s="1407" t="s">
        <v>31280</v>
      </c>
      <c r="C7565" s="1408">
        <v>38000</v>
      </c>
      <c r="D7565" s="1408">
        <v>0</v>
      </c>
      <c r="E7565" s="1409">
        <v>1765080.57</v>
      </c>
      <c r="F7565" s="1434"/>
      <c r="G7565" s="1653"/>
      <c r="H7565" s="1434"/>
      <c r="I7565" s="1434"/>
      <c r="J7565" s="1434"/>
      <c r="K7565" s="1434"/>
    </row>
    <row r="7566" spans="1:11" s="1358" customFormat="1" ht="22.5" customHeight="1">
      <c r="A7566" s="1407" t="s">
        <v>31167</v>
      </c>
      <c r="B7566" s="1407" t="s">
        <v>31281</v>
      </c>
      <c r="C7566" s="1408">
        <v>60000</v>
      </c>
      <c r="D7566" s="1408">
        <v>0</v>
      </c>
      <c r="E7566" s="1409">
        <v>1825080.57</v>
      </c>
      <c r="F7566" s="1434"/>
      <c r="G7566" s="1653"/>
      <c r="H7566" s="1434"/>
      <c r="I7566" s="1434"/>
      <c r="J7566" s="1434"/>
      <c r="K7566" s="1434"/>
    </row>
    <row r="7567" spans="1:11" s="1358" customFormat="1" ht="22.5" customHeight="1">
      <c r="A7567" s="1407" t="s">
        <v>31168</v>
      </c>
      <c r="B7567" s="1407" t="s">
        <v>31282</v>
      </c>
      <c r="C7567" s="1408">
        <v>70000</v>
      </c>
      <c r="D7567" s="1408">
        <v>0</v>
      </c>
      <c r="E7567" s="1409">
        <v>1895080.57</v>
      </c>
      <c r="F7567" s="1434"/>
      <c r="G7567" s="1653"/>
      <c r="H7567" s="1434"/>
      <c r="I7567" s="1434"/>
      <c r="J7567" s="1434"/>
      <c r="K7567" s="1434"/>
    </row>
    <row r="7568" spans="1:11" s="1358" customFormat="1" ht="22.5" customHeight="1">
      <c r="A7568" s="1407" t="s">
        <v>31169</v>
      </c>
      <c r="B7568" s="1407" t="s">
        <v>31283</v>
      </c>
      <c r="C7568" s="1408">
        <v>80000</v>
      </c>
      <c r="D7568" s="1408">
        <v>0</v>
      </c>
      <c r="E7568" s="1409">
        <v>1975080.57</v>
      </c>
      <c r="F7568" s="1434"/>
      <c r="G7568" s="1653"/>
      <c r="H7568" s="1434"/>
      <c r="I7568" s="1434"/>
      <c r="J7568" s="1434"/>
      <c r="K7568" s="1434"/>
    </row>
    <row r="7569" spans="1:11" s="1358" customFormat="1" ht="22.5" customHeight="1">
      <c r="A7569" s="1407" t="s">
        <v>31170</v>
      </c>
      <c r="B7569" s="1407" t="s">
        <v>31284</v>
      </c>
      <c r="C7569" s="1408">
        <v>90000</v>
      </c>
      <c r="D7569" s="1408">
        <v>0</v>
      </c>
      <c r="E7569" s="1409">
        <v>2065080.57</v>
      </c>
      <c r="F7569" s="1434"/>
      <c r="G7569" s="1653"/>
      <c r="H7569" s="1434"/>
      <c r="I7569" s="1434"/>
      <c r="J7569" s="1434"/>
      <c r="K7569" s="1434"/>
    </row>
    <row r="7570" spans="1:11" s="2112" customFormat="1" ht="22.5" customHeight="1">
      <c r="A7570" s="1504" t="s">
        <v>31171</v>
      </c>
      <c r="B7570" s="1504" t="s">
        <v>31285</v>
      </c>
      <c r="C7570" s="1505">
        <v>15000</v>
      </c>
      <c r="D7570" s="1505">
        <v>0</v>
      </c>
      <c r="E7570" s="1406">
        <v>2080080.57</v>
      </c>
      <c r="F7570" s="2107"/>
      <c r="G7570" s="2607"/>
      <c r="H7570" s="2107"/>
      <c r="I7570" s="2107"/>
      <c r="J7570" s="2107"/>
      <c r="K7570" s="2107"/>
    </row>
    <row r="7571" spans="1:11" s="2112" customFormat="1" ht="22.5" customHeight="1">
      <c r="A7571" s="1504" t="s">
        <v>31172</v>
      </c>
      <c r="B7571" s="1504" t="s">
        <v>31286</v>
      </c>
      <c r="C7571" s="1505">
        <v>20000</v>
      </c>
      <c r="D7571" s="1505">
        <v>0</v>
      </c>
      <c r="E7571" s="1406">
        <v>2100080.5699999998</v>
      </c>
      <c r="F7571" s="2107"/>
      <c r="G7571" s="2607"/>
      <c r="H7571" s="2107"/>
      <c r="I7571" s="2107"/>
      <c r="J7571" s="2107"/>
      <c r="K7571" s="2107"/>
    </row>
    <row r="7572" spans="1:11" s="1358" customFormat="1" ht="22.5" customHeight="1">
      <c r="A7572" s="1407" t="s">
        <v>31173</v>
      </c>
      <c r="B7572" s="1407" t="s">
        <v>31287</v>
      </c>
      <c r="C7572" s="1408">
        <v>35000</v>
      </c>
      <c r="D7572" s="1408">
        <v>0</v>
      </c>
      <c r="E7572" s="1409">
        <v>2135080.5699999998</v>
      </c>
      <c r="F7572" s="1434"/>
      <c r="G7572" s="1653"/>
      <c r="H7572" s="1434"/>
      <c r="I7572" s="1434"/>
      <c r="J7572" s="1434"/>
      <c r="K7572" s="1434"/>
    </row>
    <row r="7573" spans="1:11" s="1358" customFormat="1" ht="22.5" customHeight="1">
      <c r="A7573" s="1407" t="s">
        <v>31174</v>
      </c>
      <c r="B7573" s="1407" t="s">
        <v>31288</v>
      </c>
      <c r="C7573" s="1408">
        <v>35000</v>
      </c>
      <c r="D7573" s="1408">
        <v>0</v>
      </c>
      <c r="E7573" s="1409">
        <v>2170080.5699999998</v>
      </c>
      <c r="F7573" s="1434"/>
      <c r="G7573" s="1653"/>
      <c r="H7573" s="1434"/>
      <c r="I7573" s="1434"/>
      <c r="J7573" s="1434"/>
      <c r="K7573" s="1434"/>
    </row>
    <row r="7574" spans="1:11" s="1358" customFormat="1" ht="22.5" customHeight="1">
      <c r="A7574" s="1407" t="s">
        <v>31175</v>
      </c>
      <c r="B7574" s="1407" t="s">
        <v>31289</v>
      </c>
      <c r="C7574" s="1408">
        <v>40000</v>
      </c>
      <c r="D7574" s="1408">
        <v>0</v>
      </c>
      <c r="E7574" s="1409">
        <v>2210080.5699999998</v>
      </c>
      <c r="F7574" s="1434"/>
      <c r="G7574" s="1653"/>
      <c r="H7574" s="1434"/>
      <c r="I7574" s="1434"/>
      <c r="J7574" s="1434"/>
      <c r="K7574" s="1434"/>
    </row>
    <row r="7575" spans="1:11" s="1358" customFormat="1" ht="22.5" customHeight="1">
      <c r="A7575" s="1407" t="s">
        <v>31176</v>
      </c>
      <c r="B7575" s="1407" t="s">
        <v>31290</v>
      </c>
      <c r="C7575" s="1408">
        <v>45000</v>
      </c>
      <c r="D7575" s="1408">
        <v>0</v>
      </c>
      <c r="E7575" s="1409">
        <v>2255080.5699999998</v>
      </c>
      <c r="F7575" s="1434"/>
      <c r="G7575" s="1653"/>
      <c r="H7575" s="1434"/>
      <c r="I7575" s="1434"/>
      <c r="J7575" s="1434"/>
      <c r="K7575" s="1434"/>
    </row>
    <row r="7576" spans="1:11" s="1358" customFormat="1" ht="22.5" customHeight="1">
      <c r="A7576" s="1407" t="s">
        <v>31177</v>
      </c>
      <c r="B7576" s="1407" t="s">
        <v>31291</v>
      </c>
      <c r="C7576" s="1408">
        <v>62000</v>
      </c>
      <c r="D7576" s="1408">
        <v>0</v>
      </c>
      <c r="E7576" s="1409">
        <v>2317080.5699999998</v>
      </c>
      <c r="F7576" s="1434"/>
      <c r="G7576" s="1653"/>
      <c r="H7576" s="1434"/>
      <c r="I7576" s="1434"/>
      <c r="J7576" s="1434"/>
      <c r="K7576" s="1434"/>
    </row>
    <row r="7577" spans="1:11" s="1358" customFormat="1" ht="22.5" customHeight="1">
      <c r="A7577" s="1407" t="s">
        <v>31178</v>
      </c>
      <c r="B7577" s="1407" t="s">
        <v>31292</v>
      </c>
      <c r="C7577" s="1408">
        <v>70000</v>
      </c>
      <c r="D7577" s="1408">
        <v>0</v>
      </c>
      <c r="E7577" s="1409">
        <v>2387080.5699999998</v>
      </c>
      <c r="F7577" s="1434"/>
      <c r="G7577" s="1653"/>
      <c r="H7577" s="1434"/>
      <c r="I7577" s="1434"/>
      <c r="J7577" s="1434"/>
      <c r="K7577" s="1434"/>
    </row>
    <row r="7578" spans="1:11" s="1358" customFormat="1" ht="22.5" customHeight="1">
      <c r="A7578" s="1407" t="s">
        <v>31179</v>
      </c>
      <c r="B7578" s="1407" t="s">
        <v>31293</v>
      </c>
      <c r="C7578" s="1408">
        <v>29750</v>
      </c>
      <c r="D7578" s="1408">
        <v>0</v>
      </c>
      <c r="E7578" s="1409">
        <v>2416830.5699999998</v>
      </c>
      <c r="F7578" s="1434"/>
      <c r="G7578" s="1653"/>
      <c r="H7578" s="1434"/>
      <c r="I7578" s="1434"/>
      <c r="J7578" s="1434"/>
      <c r="K7578" s="1434"/>
    </row>
    <row r="7579" spans="1:11" s="1358" customFormat="1" ht="22.5" customHeight="1">
      <c r="A7579" s="1407" t="s">
        <v>31180</v>
      </c>
      <c r="B7579" s="1407" t="s">
        <v>30103</v>
      </c>
      <c r="C7579" s="1408">
        <v>30000</v>
      </c>
      <c r="D7579" s="1408">
        <v>0</v>
      </c>
      <c r="E7579" s="1409">
        <v>2446830.5699999998</v>
      </c>
      <c r="F7579" s="1434"/>
      <c r="G7579" s="1653"/>
      <c r="H7579" s="1434"/>
      <c r="I7579" s="1434"/>
      <c r="J7579" s="1434"/>
      <c r="K7579" s="1434"/>
    </row>
    <row r="7580" spans="1:11" s="1358" customFormat="1" ht="22.5" customHeight="1">
      <c r="A7580" s="1407" t="s">
        <v>31181</v>
      </c>
      <c r="B7580" s="1407" t="s">
        <v>31294</v>
      </c>
      <c r="C7580" s="1408">
        <v>35000</v>
      </c>
      <c r="D7580" s="1408">
        <v>0</v>
      </c>
      <c r="E7580" s="1409">
        <v>2481830.5699999998</v>
      </c>
      <c r="F7580" s="1434"/>
      <c r="G7580" s="1653"/>
      <c r="H7580" s="1434"/>
      <c r="I7580" s="1434"/>
      <c r="J7580" s="1434"/>
      <c r="K7580" s="1434"/>
    </row>
    <row r="7581" spans="1:11" s="1358" customFormat="1" ht="22.5" customHeight="1">
      <c r="A7581" s="1407" t="s">
        <v>31182</v>
      </c>
      <c r="B7581" s="1407" t="s">
        <v>31295</v>
      </c>
      <c r="C7581" s="1408">
        <v>35000</v>
      </c>
      <c r="D7581" s="1408">
        <v>0</v>
      </c>
      <c r="E7581" s="1409">
        <v>2516830.5699999998</v>
      </c>
      <c r="F7581" s="1434"/>
      <c r="G7581" s="1653"/>
      <c r="H7581" s="1434"/>
      <c r="I7581" s="1434"/>
      <c r="J7581" s="1434"/>
      <c r="K7581" s="1434"/>
    </row>
    <row r="7582" spans="1:11" s="1358" customFormat="1" ht="22.5" customHeight="1">
      <c r="A7582" s="1407" t="s">
        <v>31183</v>
      </c>
      <c r="B7582" s="1407" t="s">
        <v>31296</v>
      </c>
      <c r="C7582" s="1408">
        <v>40000</v>
      </c>
      <c r="D7582" s="1408">
        <v>0</v>
      </c>
      <c r="E7582" s="1409">
        <v>2556830.5699999998</v>
      </c>
      <c r="F7582" s="1434"/>
      <c r="G7582" s="1653"/>
      <c r="H7582" s="1434"/>
      <c r="I7582" s="1434"/>
      <c r="J7582" s="1434"/>
      <c r="K7582" s="1434"/>
    </row>
    <row r="7583" spans="1:11" s="1358" customFormat="1" ht="22.5" customHeight="1">
      <c r="A7583" s="1420" t="s">
        <v>31184</v>
      </c>
      <c r="B7583" s="1420" t="s">
        <v>31297</v>
      </c>
      <c r="C7583" s="1421">
        <v>45000</v>
      </c>
      <c r="D7583" s="1421">
        <v>0</v>
      </c>
      <c r="E7583" s="1409">
        <v>2601830.5699999998</v>
      </c>
      <c r="F7583" s="1434"/>
      <c r="G7583" s="1653"/>
      <c r="H7583" s="1434"/>
      <c r="I7583" s="1434"/>
      <c r="J7583" s="1434"/>
      <c r="K7583" s="1434"/>
    </row>
    <row r="7584" spans="1:11" s="1358" customFormat="1" ht="22.5" customHeight="1">
      <c r="A7584" s="1407" t="s">
        <v>31185</v>
      </c>
      <c r="B7584" s="1407" t="s">
        <v>31298</v>
      </c>
      <c r="C7584" s="1408">
        <v>90000</v>
      </c>
      <c r="D7584" s="1408">
        <v>0</v>
      </c>
      <c r="E7584" s="1409">
        <v>2691830.57</v>
      </c>
      <c r="F7584" s="1434"/>
      <c r="G7584" s="1653"/>
      <c r="H7584" s="1434"/>
      <c r="I7584" s="1434"/>
      <c r="J7584" s="1434"/>
      <c r="K7584" s="1434"/>
    </row>
    <row r="7585" spans="1:11" s="1358" customFormat="1" ht="22.5" customHeight="1">
      <c r="A7585" s="1407" t="s">
        <v>31186</v>
      </c>
      <c r="B7585" s="1407" t="s">
        <v>31299</v>
      </c>
      <c r="C7585" s="1408">
        <v>90000</v>
      </c>
      <c r="D7585" s="1408">
        <v>0</v>
      </c>
      <c r="E7585" s="1409">
        <v>2781830.57</v>
      </c>
      <c r="F7585" s="1434"/>
      <c r="G7585" s="1653"/>
      <c r="H7585" s="1434"/>
      <c r="I7585" s="1434"/>
      <c r="J7585" s="1434"/>
      <c r="K7585" s="1434"/>
    </row>
    <row r="7586" spans="1:11" s="1358" customFormat="1" ht="22.5" customHeight="1">
      <c r="A7586" s="1407" t="s">
        <v>31187</v>
      </c>
      <c r="B7586" s="1407" t="s">
        <v>31300</v>
      </c>
      <c r="C7586" s="1408">
        <v>90000</v>
      </c>
      <c r="D7586" s="1408">
        <v>0</v>
      </c>
      <c r="E7586" s="1409">
        <v>2871830.57</v>
      </c>
      <c r="F7586" s="1434"/>
      <c r="G7586" s="1653"/>
      <c r="H7586" s="1434"/>
      <c r="I7586" s="1434"/>
      <c r="J7586" s="1434"/>
      <c r="K7586" s="1434"/>
    </row>
    <row r="7587" spans="1:11" s="1358" customFormat="1" ht="22.5" customHeight="1">
      <c r="A7587" s="1407" t="s">
        <v>31188</v>
      </c>
      <c r="B7587" s="1407" t="s">
        <v>31301</v>
      </c>
      <c r="C7587" s="1408">
        <v>125000</v>
      </c>
      <c r="D7587" s="1408">
        <v>0</v>
      </c>
      <c r="E7587" s="1409">
        <v>2996830.57</v>
      </c>
      <c r="F7587" s="1434"/>
      <c r="G7587" s="1653"/>
      <c r="H7587" s="1434"/>
      <c r="I7587" s="1434"/>
      <c r="J7587" s="1434"/>
      <c r="K7587" s="1434"/>
    </row>
    <row r="7588" spans="1:11" s="1358" customFormat="1" ht="22.5" customHeight="1">
      <c r="A7588" s="1407" t="s">
        <v>31189</v>
      </c>
      <c r="B7588" s="1407" t="s">
        <v>31302</v>
      </c>
      <c r="C7588" s="1408">
        <v>150000</v>
      </c>
      <c r="D7588" s="1408">
        <v>0</v>
      </c>
      <c r="E7588" s="1409">
        <v>3146830.57</v>
      </c>
      <c r="F7588" s="1434"/>
      <c r="G7588" s="1653"/>
      <c r="H7588" s="1434"/>
      <c r="I7588" s="1434"/>
      <c r="J7588" s="1434"/>
      <c r="K7588" s="1434"/>
    </row>
    <row r="7589" spans="1:11" s="1358" customFormat="1" ht="22.5" customHeight="1">
      <c r="A7589" s="1407" t="s">
        <v>31190</v>
      </c>
      <c r="B7589" s="1407" t="s">
        <v>30364</v>
      </c>
      <c r="C7589" s="1408">
        <v>10000</v>
      </c>
      <c r="D7589" s="1408">
        <v>0</v>
      </c>
      <c r="E7589" s="1409">
        <v>3156830.57</v>
      </c>
      <c r="F7589" s="1434"/>
      <c r="G7589" s="1653"/>
      <c r="H7589" s="1434"/>
      <c r="I7589" s="1434"/>
      <c r="J7589" s="1434"/>
      <c r="K7589" s="1434"/>
    </row>
    <row r="7590" spans="1:11" s="1358" customFormat="1" ht="22.5" customHeight="1">
      <c r="A7590" s="1407" t="s">
        <v>31191</v>
      </c>
      <c r="B7590" s="1407" t="s">
        <v>31303</v>
      </c>
      <c r="C7590" s="1408">
        <v>10000</v>
      </c>
      <c r="D7590" s="1408">
        <v>0</v>
      </c>
      <c r="E7590" s="1409">
        <v>3166830.57</v>
      </c>
      <c r="F7590" s="1434"/>
      <c r="G7590" s="1653"/>
      <c r="H7590" s="1434"/>
      <c r="I7590" s="1434"/>
      <c r="J7590" s="1434"/>
      <c r="K7590" s="1434"/>
    </row>
    <row r="7591" spans="1:11" s="1358" customFormat="1" ht="22.5" customHeight="1">
      <c r="A7591" s="1407" t="s">
        <v>31192</v>
      </c>
      <c r="B7591" s="1407" t="s">
        <v>31304</v>
      </c>
      <c r="C7591" s="1408">
        <v>20000</v>
      </c>
      <c r="D7591" s="1408">
        <v>0</v>
      </c>
      <c r="E7591" s="1409">
        <v>3186830.57</v>
      </c>
      <c r="F7591" s="1434"/>
      <c r="G7591" s="1653"/>
      <c r="H7591" s="1434"/>
      <c r="I7591" s="1434"/>
      <c r="J7591" s="1434"/>
      <c r="K7591" s="1434"/>
    </row>
    <row r="7592" spans="1:11" s="1358" customFormat="1" ht="22.5" customHeight="1">
      <c r="A7592" s="1407" t="s">
        <v>31193</v>
      </c>
      <c r="B7592" s="1407" t="s">
        <v>31305</v>
      </c>
      <c r="C7592" s="1408">
        <v>30000</v>
      </c>
      <c r="D7592" s="1408">
        <v>0</v>
      </c>
      <c r="E7592" s="1409">
        <v>3216830.57</v>
      </c>
      <c r="F7592" s="1434"/>
      <c r="G7592" s="1653"/>
      <c r="H7592" s="1434"/>
      <c r="I7592" s="1434"/>
      <c r="J7592" s="1434"/>
      <c r="K7592" s="1434"/>
    </row>
    <row r="7593" spans="1:11" s="1358" customFormat="1" ht="22.5" customHeight="1">
      <c r="A7593" s="1407" t="s">
        <v>31194</v>
      </c>
      <c r="B7593" s="1407" t="s">
        <v>31306</v>
      </c>
      <c r="C7593" s="1408">
        <v>30000</v>
      </c>
      <c r="D7593" s="1408">
        <v>0</v>
      </c>
      <c r="E7593" s="1409">
        <v>3246830.57</v>
      </c>
      <c r="F7593" s="1434"/>
      <c r="G7593" s="1653"/>
      <c r="H7593" s="1434"/>
      <c r="I7593" s="1434"/>
      <c r="J7593" s="1434"/>
      <c r="K7593" s="1434"/>
    </row>
    <row r="7594" spans="1:11" s="1358" customFormat="1" ht="22.5" customHeight="1">
      <c r="A7594" s="1407" t="s">
        <v>31195</v>
      </c>
      <c r="B7594" s="1407" t="s">
        <v>31307</v>
      </c>
      <c r="C7594" s="1408">
        <v>30000</v>
      </c>
      <c r="D7594" s="1408">
        <v>0</v>
      </c>
      <c r="E7594" s="1409">
        <v>3276830.57</v>
      </c>
      <c r="F7594" s="1434"/>
      <c r="G7594" s="1653"/>
      <c r="H7594" s="1434"/>
      <c r="I7594" s="1434"/>
      <c r="J7594" s="1434"/>
      <c r="K7594" s="1434"/>
    </row>
    <row r="7595" spans="1:11" s="1358" customFormat="1" ht="22.5" customHeight="1">
      <c r="A7595" s="1407" t="s">
        <v>31196</v>
      </c>
      <c r="B7595" s="1407" t="s">
        <v>31308</v>
      </c>
      <c r="C7595" s="1408">
        <v>30000</v>
      </c>
      <c r="D7595" s="1408">
        <v>0</v>
      </c>
      <c r="E7595" s="1409">
        <v>3306830.57</v>
      </c>
      <c r="F7595" s="1434"/>
      <c r="G7595" s="1653"/>
      <c r="H7595" s="1434"/>
      <c r="I7595" s="1434"/>
      <c r="J7595" s="1434"/>
      <c r="K7595" s="1434"/>
    </row>
    <row r="7596" spans="1:11" s="1358" customFormat="1" ht="22.5" customHeight="1">
      <c r="A7596" s="1407" t="s">
        <v>31197</v>
      </c>
      <c r="B7596" s="1407" t="s">
        <v>31309</v>
      </c>
      <c r="C7596" s="1408">
        <v>35000</v>
      </c>
      <c r="D7596" s="1408">
        <v>0</v>
      </c>
      <c r="E7596" s="1409">
        <v>3341830.57</v>
      </c>
      <c r="F7596" s="1434"/>
      <c r="G7596" s="1653"/>
      <c r="H7596" s="1434"/>
      <c r="I7596" s="1434"/>
      <c r="J7596" s="1434"/>
      <c r="K7596" s="1434"/>
    </row>
    <row r="7597" spans="1:11" s="1358" customFormat="1" ht="22.5" customHeight="1">
      <c r="A7597" s="1407" t="s">
        <v>31198</v>
      </c>
      <c r="B7597" s="1407" t="s">
        <v>31310</v>
      </c>
      <c r="C7597" s="1408">
        <v>40000</v>
      </c>
      <c r="D7597" s="1408">
        <v>0</v>
      </c>
      <c r="E7597" s="1409">
        <v>3381830.57</v>
      </c>
      <c r="F7597" s="1434"/>
      <c r="G7597" s="1653"/>
      <c r="H7597" s="1434"/>
      <c r="I7597" s="1434"/>
      <c r="J7597" s="1434"/>
      <c r="K7597" s="1434"/>
    </row>
    <row r="7598" spans="1:11" s="1358" customFormat="1" ht="22.5" customHeight="1">
      <c r="A7598" s="1407" t="s">
        <v>31199</v>
      </c>
      <c r="B7598" s="1407" t="s">
        <v>31311</v>
      </c>
      <c r="C7598" s="1408">
        <v>40000</v>
      </c>
      <c r="D7598" s="1408">
        <v>0</v>
      </c>
      <c r="E7598" s="1409">
        <v>3421830.57</v>
      </c>
      <c r="F7598" s="1434"/>
      <c r="G7598" s="1653"/>
      <c r="H7598" s="1434"/>
      <c r="I7598" s="1434"/>
      <c r="J7598" s="1434"/>
      <c r="K7598" s="1434"/>
    </row>
    <row r="7599" spans="1:11" s="1358" customFormat="1" ht="22.5" customHeight="1">
      <c r="A7599" s="1407" t="s">
        <v>31200</v>
      </c>
      <c r="B7599" s="1407" t="s">
        <v>31312</v>
      </c>
      <c r="C7599" s="1408">
        <v>45000</v>
      </c>
      <c r="D7599" s="1408">
        <v>0</v>
      </c>
      <c r="E7599" s="1409">
        <v>3466830.57</v>
      </c>
      <c r="F7599" s="1434"/>
      <c r="G7599" s="1653"/>
      <c r="H7599" s="1434"/>
      <c r="I7599" s="1434"/>
      <c r="J7599" s="1434"/>
      <c r="K7599" s="1434"/>
    </row>
    <row r="7600" spans="1:11" s="1358" customFormat="1" ht="22.5" customHeight="1">
      <c r="A7600" s="1407" t="s">
        <v>31201</v>
      </c>
      <c r="B7600" s="1407" t="s">
        <v>31313</v>
      </c>
      <c r="C7600" s="1408">
        <v>45000</v>
      </c>
      <c r="D7600" s="1408">
        <v>0</v>
      </c>
      <c r="E7600" s="1409">
        <v>3511830.57</v>
      </c>
      <c r="F7600" s="1434"/>
      <c r="G7600" s="1653"/>
      <c r="H7600" s="1434"/>
      <c r="I7600" s="1434"/>
      <c r="J7600" s="1434"/>
      <c r="K7600" s="1434"/>
    </row>
    <row r="7601" spans="1:11" s="1358" customFormat="1" ht="22.5" customHeight="1">
      <c r="A7601" s="1407" t="s">
        <v>31202</v>
      </c>
      <c r="B7601" s="1407" t="s">
        <v>30364</v>
      </c>
      <c r="C7601" s="1408">
        <v>45000</v>
      </c>
      <c r="D7601" s="1408">
        <v>0</v>
      </c>
      <c r="E7601" s="1409">
        <v>3556830.57</v>
      </c>
      <c r="F7601" s="1434"/>
      <c r="G7601" s="1653"/>
      <c r="H7601" s="1434"/>
      <c r="I7601" s="1434"/>
      <c r="J7601" s="1434"/>
      <c r="K7601" s="1434"/>
    </row>
    <row r="7602" spans="1:11" s="1358" customFormat="1" ht="22.5" customHeight="1">
      <c r="A7602" s="1407" t="s">
        <v>31203</v>
      </c>
      <c r="B7602" s="1407" t="s">
        <v>31314</v>
      </c>
      <c r="C7602" s="1408">
        <v>45000</v>
      </c>
      <c r="D7602" s="1408">
        <v>0</v>
      </c>
      <c r="E7602" s="1409">
        <v>3601830.57</v>
      </c>
      <c r="F7602" s="1434"/>
      <c r="G7602" s="1653"/>
      <c r="H7602" s="1434"/>
      <c r="I7602" s="1434"/>
      <c r="J7602" s="1434"/>
      <c r="K7602" s="1434"/>
    </row>
    <row r="7603" spans="1:11" s="1358" customFormat="1" ht="22.5" customHeight="1">
      <c r="A7603" s="1407" t="s">
        <v>31204</v>
      </c>
      <c r="B7603" s="1407" t="s">
        <v>31315</v>
      </c>
      <c r="C7603" s="1408">
        <v>45000</v>
      </c>
      <c r="D7603" s="1408">
        <v>0</v>
      </c>
      <c r="E7603" s="1409">
        <v>3646830.57</v>
      </c>
      <c r="F7603" s="1434"/>
      <c r="G7603" s="1653"/>
      <c r="H7603" s="1434"/>
      <c r="I7603" s="1434"/>
      <c r="J7603" s="1434"/>
      <c r="K7603" s="1434"/>
    </row>
    <row r="7604" spans="1:11" s="1358" customFormat="1" ht="22.5" customHeight="1">
      <c r="A7604" s="1407" t="s">
        <v>31205</v>
      </c>
      <c r="B7604" s="1407" t="s">
        <v>27289</v>
      </c>
      <c r="C7604" s="1408">
        <v>50000</v>
      </c>
      <c r="D7604" s="1408">
        <v>0</v>
      </c>
      <c r="E7604" s="1409">
        <v>3696830.57</v>
      </c>
      <c r="F7604" s="1434"/>
      <c r="G7604" s="1653"/>
      <c r="H7604" s="1434"/>
      <c r="I7604" s="1434"/>
      <c r="J7604" s="1434"/>
      <c r="K7604" s="1434"/>
    </row>
    <row r="7605" spans="1:11" s="1358" customFormat="1" ht="22.5" customHeight="1">
      <c r="A7605" s="1407" t="s">
        <v>31206</v>
      </c>
      <c r="B7605" s="1407" t="s">
        <v>31316</v>
      </c>
      <c r="C7605" s="1408">
        <v>50000</v>
      </c>
      <c r="D7605" s="1408">
        <v>0</v>
      </c>
      <c r="E7605" s="1409">
        <v>3746830.57</v>
      </c>
      <c r="F7605" s="1434"/>
      <c r="G7605" s="1653"/>
      <c r="H7605" s="1434"/>
      <c r="I7605" s="1434"/>
      <c r="J7605" s="1434"/>
      <c r="K7605" s="1434"/>
    </row>
    <row r="7606" spans="1:11" s="1358" customFormat="1" ht="22.5" customHeight="1">
      <c r="A7606" s="1407" t="s">
        <v>31207</v>
      </c>
      <c r="B7606" s="1407" t="s">
        <v>31317</v>
      </c>
      <c r="C7606" s="1408">
        <v>51000</v>
      </c>
      <c r="D7606" s="1408">
        <v>0</v>
      </c>
      <c r="E7606" s="1409">
        <v>3797830.57</v>
      </c>
      <c r="F7606" s="1434"/>
      <c r="G7606" s="1653"/>
      <c r="H7606" s="1434"/>
      <c r="I7606" s="1434"/>
      <c r="J7606" s="1434"/>
      <c r="K7606" s="1434"/>
    </row>
    <row r="7607" spans="1:11" s="1358" customFormat="1" ht="22.5" customHeight="1">
      <c r="A7607" s="1407" t="s">
        <v>31208</v>
      </c>
      <c r="B7607" s="1407" t="s">
        <v>31318</v>
      </c>
      <c r="C7607" s="1408">
        <v>60000</v>
      </c>
      <c r="D7607" s="1408">
        <v>0</v>
      </c>
      <c r="E7607" s="1409">
        <v>3857830.57</v>
      </c>
      <c r="F7607" s="1434"/>
      <c r="G7607" s="1653"/>
      <c r="H7607" s="1434"/>
      <c r="I7607" s="1434"/>
      <c r="J7607" s="1434"/>
      <c r="K7607" s="1434"/>
    </row>
    <row r="7608" spans="1:11" s="1358" customFormat="1" ht="22.5" customHeight="1">
      <c r="A7608" s="1407" t="s">
        <v>31209</v>
      </c>
      <c r="B7608" s="1407" t="s">
        <v>31319</v>
      </c>
      <c r="C7608" s="1408">
        <v>65000</v>
      </c>
      <c r="D7608" s="1408">
        <v>0</v>
      </c>
      <c r="E7608" s="1409">
        <v>3922830.57</v>
      </c>
      <c r="F7608" s="1434"/>
      <c r="G7608" s="1653"/>
      <c r="H7608" s="1434"/>
      <c r="I7608" s="1434"/>
      <c r="J7608" s="1434"/>
      <c r="K7608" s="1434"/>
    </row>
    <row r="7609" spans="1:11" s="1358" customFormat="1" ht="22.5" customHeight="1">
      <c r="A7609" s="1407" t="s">
        <v>31210</v>
      </c>
      <c r="B7609" s="1407" t="s">
        <v>31320</v>
      </c>
      <c r="C7609" s="1408">
        <v>68000</v>
      </c>
      <c r="D7609" s="1408">
        <v>0</v>
      </c>
      <c r="E7609" s="1409">
        <v>3990830.57</v>
      </c>
      <c r="F7609" s="1434"/>
      <c r="G7609" s="1653"/>
      <c r="H7609" s="1434"/>
      <c r="I7609" s="1434"/>
      <c r="J7609" s="1434"/>
      <c r="K7609" s="1434"/>
    </row>
    <row r="7610" spans="1:11" s="1455" customFormat="1" ht="22.5" customHeight="1">
      <c r="A7610" s="1629" t="s">
        <v>31211</v>
      </c>
      <c r="B7610" s="1629" t="s">
        <v>31321</v>
      </c>
      <c r="C7610" s="1406">
        <v>80000</v>
      </c>
      <c r="D7610" s="1406">
        <v>0</v>
      </c>
      <c r="E7610" s="1406">
        <v>4070830.57</v>
      </c>
      <c r="F7610" s="1544"/>
      <c r="G7610" s="1659"/>
      <c r="H7610" s="1544"/>
      <c r="I7610" s="1544"/>
      <c r="J7610" s="1544"/>
      <c r="K7610" s="1544"/>
    </row>
    <row r="7611" spans="1:11" s="1358" customFormat="1" ht="22.5" customHeight="1">
      <c r="A7611" s="1407" t="s">
        <v>31212</v>
      </c>
      <c r="B7611" s="1407" t="s">
        <v>31322</v>
      </c>
      <c r="C7611" s="1408">
        <v>20000</v>
      </c>
      <c r="D7611" s="1408">
        <v>0</v>
      </c>
      <c r="E7611" s="1409">
        <v>4090830.57</v>
      </c>
      <c r="F7611" s="1434"/>
      <c r="G7611" s="1653"/>
      <c r="H7611" s="1434"/>
      <c r="I7611" s="1434"/>
      <c r="J7611" s="1434"/>
      <c r="K7611" s="1434"/>
    </row>
    <row r="7612" spans="1:11" s="1358" customFormat="1" ht="22.5" customHeight="1">
      <c r="A7612" s="1407" t="s">
        <v>31213</v>
      </c>
      <c r="B7612" s="1407" t="s">
        <v>31323</v>
      </c>
      <c r="C7612" s="1408">
        <v>20000</v>
      </c>
      <c r="D7612" s="1408">
        <v>0</v>
      </c>
      <c r="E7612" s="1409">
        <v>4110830.57</v>
      </c>
      <c r="F7612" s="1434"/>
      <c r="G7612" s="1653"/>
      <c r="H7612" s="1434"/>
      <c r="I7612" s="1434"/>
      <c r="J7612" s="1434"/>
      <c r="K7612" s="1434"/>
    </row>
    <row r="7613" spans="1:11" s="1358" customFormat="1" ht="22.5" customHeight="1">
      <c r="A7613" s="1407" t="s">
        <v>31214</v>
      </c>
      <c r="B7613" s="1407" t="s">
        <v>31324</v>
      </c>
      <c r="C7613" s="1408">
        <v>25000</v>
      </c>
      <c r="D7613" s="1408">
        <v>0</v>
      </c>
      <c r="E7613" s="1409">
        <v>4135830.57</v>
      </c>
      <c r="F7613" s="1434"/>
      <c r="G7613" s="1653"/>
      <c r="H7613" s="1434"/>
      <c r="I7613" s="1434"/>
      <c r="J7613" s="1434"/>
      <c r="K7613" s="1434"/>
    </row>
    <row r="7614" spans="1:11" s="1358" customFormat="1" ht="22.5" customHeight="1">
      <c r="A7614" s="1407" t="s">
        <v>31215</v>
      </c>
      <c r="B7614" s="1407" t="s">
        <v>31325</v>
      </c>
      <c r="C7614" s="1408">
        <v>25000</v>
      </c>
      <c r="D7614" s="1408">
        <v>0</v>
      </c>
      <c r="E7614" s="1409">
        <v>4160830.57</v>
      </c>
      <c r="F7614" s="1434"/>
      <c r="G7614" s="1653"/>
      <c r="H7614" s="1434"/>
      <c r="I7614" s="1434"/>
      <c r="J7614" s="1434"/>
      <c r="K7614" s="1434"/>
    </row>
    <row r="7615" spans="1:11" s="1358" customFormat="1" ht="22.5" customHeight="1">
      <c r="A7615" s="1407" t="s">
        <v>31216</v>
      </c>
      <c r="B7615" s="1407" t="s">
        <v>31326</v>
      </c>
      <c r="C7615" s="1408">
        <v>30000</v>
      </c>
      <c r="D7615" s="1408">
        <v>0</v>
      </c>
      <c r="E7615" s="1409">
        <v>4190830.57</v>
      </c>
      <c r="F7615" s="1434"/>
      <c r="G7615" s="1653"/>
      <c r="H7615" s="1434"/>
      <c r="I7615" s="1434"/>
      <c r="J7615" s="1434"/>
      <c r="K7615" s="1434"/>
    </row>
    <row r="7616" spans="1:11" s="1358" customFormat="1" ht="22.5" customHeight="1">
      <c r="A7616" s="1407" t="s">
        <v>31217</v>
      </c>
      <c r="B7616" s="1407" t="s">
        <v>31327</v>
      </c>
      <c r="C7616" s="1408">
        <v>33750</v>
      </c>
      <c r="D7616" s="1408">
        <v>0</v>
      </c>
      <c r="E7616" s="1409">
        <v>4224580.57</v>
      </c>
      <c r="F7616" s="1434"/>
      <c r="G7616" s="1653"/>
      <c r="H7616" s="1434"/>
      <c r="I7616" s="1434"/>
      <c r="J7616" s="1434"/>
      <c r="K7616" s="1434"/>
    </row>
    <row r="7617" spans="1:11" s="1358" customFormat="1" ht="22.5" customHeight="1">
      <c r="A7617" s="1407" t="s">
        <v>31218</v>
      </c>
      <c r="B7617" s="1407" t="s">
        <v>31328</v>
      </c>
      <c r="C7617" s="1408">
        <v>35000</v>
      </c>
      <c r="D7617" s="1408">
        <v>0</v>
      </c>
      <c r="E7617" s="1409">
        <v>4259580.57</v>
      </c>
      <c r="F7617" s="1434"/>
      <c r="G7617" s="1653"/>
      <c r="H7617" s="1434"/>
      <c r="I7617" s="1434"/>
      <c r="J7617" s="1434"/>
      <c r="K7617" s="1434"/>
    </row>
    <row r="7618" spans="1:11" s="1358" customFormat="1" ht="22.5" customHeight="1">
      <c r="A7618" s="1407" t="s">
        <v>31219</v>
      </c>
      <c r="B7618" s="1407" t="s">
        <v>31329</v>
      </c>
      <c r="C7618" s="1408">
        <v>38250</v>
      </c>
      <c r="D7618" s="1408">
        <v>0</v>
      </c>
      <c r="E7618" s="1409">
        <v>4297830.57</v>
      </c>
      <c r="F7618" s="1434"/>
      <c r="G7618" s="1653"/>
      <c r="H7618" s="1434"/>
      <c r="I7618" s="1434"/>
      <c r="J7618" s="1434"/>
      <c r="K7618" s="1434"/>
    </row>
    <row r="7619" spans="1:11" s="1358" customFormat="1" ht="22.5" customHeight="1">
      <c r="A7619" s="1407" t="s">
        <v>31220</v>
      </c>
      <c r="B7619" s="1407" t="s">
        <v>31330</v>
      </c>
      <c r="C7619" s="1408">
        <v>40000</v>
      </c>
      <c r="D7619" s="1408">
        <v>0</v>
      </c>
      <c r="E7619" s="1409">
        <v>4337830.57</v>
      </c>
      <c r="F7619" s="1434"/>
      <c r="G7619" s="1653"/>
      <c r="H7619" s="1434"/>
      <c r="I7619" s="1434"/>
      <c r="J7619" s="1434"/>
      <c r="K7619" s="1434"/>
    </row>
    <row r="7620" spans="1:11" s="1358" customFormat="1" ht="22.5" customHeight="1">
      <c r="A7620" s="1407" t="s">
        <v>31221</v>
      </c>
      <c r="B7620" s="1407" t="s">
        <v>31331</v>
      </c>
      <c r="C7620" s="1408">
        <v>45000</v>
      </c>
      <c r="D7620" s="1408">
        <v>0</v>
      </c>
      <c r="E7620" s="1409">
        <v>4382830.57</v>
      </c>
      <c r="F7620" s="1434"/>
      <c r="G7620" s="1653"/>
      <c r="H7620" s="1434"/>
      <c r="I7620" s="1434"/>
      <c r="J7620" s="1434"/>
      <c r="K7620" s="1434"/>
    </row>
    <row r="7621" spans="1:11" s="1358" customFormat="1" ht="22.5" customHeight="1">
      <c r="A7621" s="1407" t="s">
        <v>31222</v>
      </c>
      <c r="B7621" s="1407" t="s">
        <v>31332</v>
      </c>
      <c r="C7621" s="1408">
        <v>50000</v>
      </c>
      <c r="D7621" s="1408">
        <v>0</v>
      </c>
      <c r="E7621" s="1409">
        <v>4432830.57</v>
      </c>
      <c r="F7621" s="1434"/>
      <c r="G7621" s="1653"/>
      <c r="H7621" s="1434"/>
      <c r="I7621" s="1434"/>
      <c r="J7621" s="1434"/>
      <c r="K7621" s="1434"/>
    </row>
    <row r="7622" spans="1:11" s="1358" customFormat="1" ht="22.5" customHeight="1">
      <c r="A7622" s="1407" t="s">
        <v>31223</v>
      </c>
      <c r="B7622" s="1407" t="s">
        <v>31333</v>
      </c>
      <c r="C7622" s="1408">
        <v>50000</v>
      </c>
      <c r="D7622" s="1408">
        <v>0</v>
      </c>
      <c r="E7622" s="1409">
        <v>4482830.57</v>
      </c>
      <c r="F7622" s="1434"/>
      <c r="G7622" s="1653"/>
      <c r="H7622" s="1434"/>
      <c r="I7622" s="1434"/>
      <c r="J7622" s="1434"/>
      <c r="K7622" s="1434"/>
    </row>
    <row r="7623" spans="1:11" s="1358" customFormat="1" ht="22.5" customHeight="1">
      <c r="A7623" s="1407" t="s">
        <v>31224</v>
      </c>
      <c r="B7623" s="1407" t="s">
        <v>31334</v>
      </c>
      <c r="C7623" s="1408">
        <v>55000</v>
      </c>
      <c r="D7623" s="1408">
        <v>0</v>
      </c>
      <c r="E7623" s="1409">
        <v>4537830.57</v>
      </c>
      <c r="F7623" s="1434"/>
      <c r="G7623" s="1653"/>
      <c r="H7623" s="1434"/>
      <c r="I7623" s="1434"/>
      <c r="J7623" s="1434"/>
      <c r="K7623" s="1434"/>
    </row>
    <row r="7624" spans="1:11" s="1358" customFormat="1" ht="22.5" customHeight="1">
      <c r="A7624" s="1407" t="s">
        <v>31225</v>
      </c>
      <c r="B7624" s="1407" t="s">
        <v>31335</v>
      </c>
      <c r="C7624" s="1408">
        <v>60000</v>
      </c>
      <c r="D7624" s="1408">
        <v>0</v>
      </c>
      <c r="E7624" s="1409">
        <v>4597830.57</v>
      </c>
      <c r="F7624" s="1434"/>
      <c r="G7624" s="1653"/>
      <c r="H7624" s="1434"/>
      <c r="I7624" s="1434"/>
      <c r="J7624" s="1434"/>
      <c r="K7624" s="1434"/>
    </row>
    <row r="7625" spans="1:11" s="1358" customFormat="1" ht="22.5" customHeight="1">
      <c r="A7625" s="1407" t="s">
        <v>31226</v>
      </c>
      <c r="B7625" s="1407" t="s">
        <v>31336</v>
      </c>
      <c r="C7625" s="1408">
        <v>60000</v>
      </c>
      <c r="D7625" s="1408">
        <v>0</v>
      </c>
      <c r="E7625" s="1409">
        <v>4657830.57</v>
      </c>
      <c r="F7625" s="1434"/>
      <c r="G7625" s="1653"/>
      <c r="H7625" s="1434"/>
      <c r="I7625" s="1434"/>
      <c r="J7625" s="1434"/>
      <c r="K7625" s="1434"/>
    </row>
    <row r="7626" spans="1:11" s="1358" customFormat="1" ht="22.5" customHeight="1">
      <c r="A7626" s="1407" t="s">
        <v>31227</v>
      </c>
      <c r="B7626" s="1407" t="s">
        <v>31337</v>
      </c>
      <c r="C7626" s="1408">
        <v>68000</v>
      </c>
      <c r="D7626" s="1408">
        <v>0</v>
      </c>
      <c r="E7626" s="1409">
        <v>4725830.57</v>
      </c>
      <c r="F7626" s="1434"/>
      <c r="G7626" s="1653"/>
      <c r="H7626" s="1434"/>
      <c r="I7626" s="1434"/>
      <c r="J7626" s="1434"/>
      <c r="K7626" s="1434"/>
    </row>
    <row r="7627" spans="1:11" s="1358" customFormat="1" ht="22.5" customHeight="1">
      <c r="A7627" s="1407" t="s">
        <v>31228</v>
      </c>
      <c r="B7627" s="1407" t="s">
        <v>31338</v>
      </c>
      <c r="C7627" s="1408">
        <v>70000</v>
      </c>
      <c r="D7627" s="1408">
        <v>0</v>
      </c>
      <c r="E7627" s="1409">
        <v>4795830.57</v>
      </c>
      <c r="F7627" s="1434"/>
      <c r="G7627" s="1653"/>
      <c r="H7627" s="1434"/>
      <c r="I7627" s="1434"/>
      <c r="J7627" s="1434"/>
      <c r="K7627" s="1434"/>
    </row>
    <row r="7628" spans="1:11" s="1358" customFormat="1" ht="22.5" customHeight="1">
      <c r="A7628" s="1407" t="s">
        <v>31229</v>
      </c>
      <c r="B7628" s="1407" t="s">
        <v>31339</v>
      </c>
      <c r="C7628" s="1408">
        <v>70000</v>
      </c>
      <c r="D7628" s="1408">
        <v>0</v>
      </c>
      <c r="E7628" s="1409">
        <v>4865830.57</v>
      </c>
      <c r="F7628" s="1434"/>
      <c r="G7628" s="1653"/>
      <c r="H7628" s="1434"/>
      <c r="I7628" s="1434"/>
      <c r="J7628" s="1434"/>
      <c r="K7628" s="1434"/>
    </row>
    <row r="7629" spans="1:11" s="1358" customFormat="1" ht="22.5" customHeight="1">
      <c r="A7629" s="1407" t="s">
        <v>31230</v>
      </c>
      <c r="B7629" s="1407" t="s">
        <v>31340</v>
      </c>
      <c r="C7629" s="1408">
        <v>80000</v>
      </c>
      <c r="D7629" s="1408">
        <v>0</v>
      </c>
      <c r="E7629" s="1409">
        <v>4945830.57</v>
      </c>
      <c r="F7629" s="1434"/>
      <c r="G7629" s="1653"/>
      <c r="H7629" s="1434"/>
      <c r="I7629" s="1434"/>
      <c r="J7629" s="1434"/>
      <c r="K7629" s="1434"/>
    </row>
    <row r="7630" spans="1:11" s="1358" customFormat="1" ht="22.5" customHeight="1">
      <c r="A7630" s="1407" t="s">
        <v>31231</v>
      </c>
      <c r="B7630" s="1407" t="s">
        <v>31341</v>
      </c>
      <c r="C7630" s="1408">
        <v>85000</v>
      </c>
      <c r="D7630" s="1408">
        <v>0</v>
      </c>
      <c r="E7630" s="1409">
        <v>5030830.57</v>
      </c>
      <c r="F7630" s="1434"/>
      <c r="G7630" s="1653"/>
      <c r="H7630" s="1434"/>
      <c r="I7630" s="1434"/>
      <c r="J7630" s="1434"/>
      <c r="K7630" s="1434"/>
    </row>
    <row r="7631" spans="1:11" s="1358" customFormat="1" ht="22.5" customHeight="1">
      <c r="A7631" s="1407" t="s">
        <v>31232</v>
      </c>
      <c r="B7631" s="1407" t="s">
        <v>31342</v>
      </c>
      <c r="C7631" s="1408">
        <v>85000</v>
      </c>
      <c r="D7631" s="1408">
        <v>0</v>
      </c>
      <c r="E7631" s="1409">
        <v>5115830.57</v>
      </c>
      <c r="F7631" s="1434"/>
      <c r="G7631" s="1653"/>
      <c r="H7631" s="1434"/>
      <c r="I7631" s="1434"/>
      <c r="J7631" s="1434"/>
      <c r="K7631" s="1434"/>
    </row>
    <row r="7632" spans="1:11" s="1358" customFormat="1" ht="22.5" customHeight="1">
      <c r="A7632" s="1407" t="s">
        <v>31233</v>
      </c>
      <c r="B7632" s="1407" t="s">
        <v>31343</v>
      </c>
      <c r="C7632" s="1408">
        <v>85000</v>
      </c>
      <c r="D7632" s="1408">
        <v>0</v>
      </c>
      <c r="E7632" s="1409">
        <v>5200830.57</v>
      </c>
      <c r="F7632" s="1434"/>
      <c r="G7632" s="1653"/>
      <c r="H7632" s="1434"/>
      <c r="I7632" s="1434"/>
      <c r="J7632" s="1434"/>
      <c r="K7632" s="1434"/>
    </row>
    <row r="7633" spans="1:11" s="1358" customFormat="1" ht="22.5" customHeight="1">
      <c r="A7633" s="1407" t="s">
        <v>31234</v>
      </c>
      <c r="B7633" s="1407" t="s">
        <v>31344</v>
      </c>
      <c r="C7633" s="1408">
        <v>85000</v>
      </c>
      <c r="D7633" s="1408">
        <v>0</v>
      </c>
      <c r="E7633" s="1409">
        <v>5285830.57</v>
      </c>
      <c r="F7633" s="1434"/>
      <c r="G7633" s="1653"/>
      <c r="H7633" s="1434"/>
      <c r="I7633" s="1434"/>
      <c r="J7633" s="1434"/>
      <c r="K7633" s="1434"/>
    </row>
    <row r="7634" spans="1:11" s="1358" customFormat="1" ht="22.5" customHeight="1">
      <c r="A7634" s="1407" t="s">
        <v>31235</v>
      </c>
      <c r="B7634" s="1407" t="s">
        <v>31345</v>
      </c>
      <c r="C7634" s="1408">
        <v>95000</v>
      </c>
      <c r="D7634" s="1408">
        <v>0</v>
      </c>
      <c r="E7634" s="1409">
        <v>5380830.5700000003</v>
      </c>
      <c r="F7634" s="1434"/>
      <c r="G7634" s="1653"/>
      <c r="H7634" s="1434"/>
      <c r="I7634" s="1434"/>
      <c r="J7634" s="1434"/>
      <c r="K7634" s="1434"/>
    </row>
    <row r="7635" spans="1:11" s="1358" customFormat="1" ht="22.5" customHeight="1">
      <c r="A7635" s="1407" t="s">
        <v>31236</v>
      </c>
      <c r="B7635" s="1407" t="s">
        <v>31346</v>
      </c>
      <c r="C7635" s="1408">
        <v>95000</v>
      </c>
      <c r="D7635" s="1408">
        <v>0</v>
      </c>
      <c r="E7635" s="1409">
        <v>5475830.5700000003</v>
      </c>
      <c r="F7635" s="1434"/>
      <c r="G7635" s="1653"/>
      <c r="H7635" s="1434"/>
      <c r="I7635" s="1434"/>
      <c r="J7635" s="1434"/>
      <c r="K7635" s="1434"/>
    </row>
    <row r="7636" spans="1:11" s="1358" customFormat="1" ht="22.5" customHeight="1">
      <c r="A7636" s="1407" t="s">
        <v>31237</v>
      </c>
      <c r="B7636" s="1407" t="s">
        <v>31347</v>
      </c>
      <c r="C7636" s="1408">
        <v>95000</v>
      </c>
      <c r="D7636" s="1408">
        <v>0</v>
      </c>
      <c r="E7636" s="1409">
        <v>5570830.5700000003</v>
      </c>
      <c r="F7636" s="1434"/>
      <c r="G7636" s="1653"/>
      <c r="H7636" s="1434"/>
      <c r="I7636" s="1434"/>
      <c r="J7636" s="1434"/>
      <c r="K7636" s="1434"/>
    </row>
    <row r="7637" spans="1:11" s="1358" customFormat="1" ht="22.5" customHeight="1">
      <c r="A7637" s="1407" t="s">
        <v>31238</v>
      </c>
      <c r="B7637" s="1407" t="s">
        <v>31348</v>
      </c>
      <c r="C7637" s="1408">
        <v>100000</v>
      </c>
      <c r="D7637" s="1408">
        <v>0</v>
      </c>
      <c r="E7637" s="1409">
        <v>5670830.5700000003</v>
      </c>
      <c r="F7637" s="1434"/>
      <c r="G7637" s="1653"/>
      <c r="H7637" s="1434"/>
      <c r="I7637" s="1434"/>
      <c r="J7637" s="1434"/>
      <c r="K7637" s="1434"/>
    </row>
    <row r="7638" spans="1:11" s="1358" customFormat="1" ht="22.5" customHeight="1">
      <c r="A7638" s="1407" t="s">
        <v>31239</v>
      </c>
      <c r="B7638" s="1407" t="s">
        <v>31349</v>
      </c>
      <c r="C7638" s="1408">
        <v>102000</v>
      </c>
      <c r="D7638" s="1408">
        <v>0</v>
      </c>
      <c r="E7638" s="1409">
        <v>5772830.5700000003</v>
      </c>
      <c r="F7638" s="1434"/>
      <c r="G7638" s="1653"/>
      <c r="H7638" s="1434"/>
      <c r="I7638" s="1434"/>
      <c r="J7638" s="1434"/>
      <c r="K7638" s="1434"/>
    </row>
    <row r="7639" spans="1:11" s="1358" customFormat="1" ht="22.5" customHeight="1">
      <c r="A7639" s="1407" t="s">
        <v>31240</v>
      </c>
      <c r="B7639" s="1407" t="s">
        <v>31350</v>
      </c>
      <c r="C7639" s="1408">
        <v>5000</v>
      </c>
      <c r="D7639" s="1408">
        <v>0</v>
      </c>
      <c r="E7639" s="1409">
        <v>5777830.5700000003</v>
      </c>
      <c r="F7639" s="1434"/>
      <c r="G7639" s="1653"/>
      <c r="H7639" s="1434"/>
      <c r="I7639" s="1434"/>
      <c r="J7639" s="1434"/>
      <c r="K7639" s="1434"/>
    </row>
    <row r="7640" spans="1:11" s="1358" customFormat="1" ht="22.5" customHeight="1">
      <c r="A7640" s="1420" t="s">
        <v>31241</v>
      </c>
      <c r="B7640" s="1420" t="s">
        <v>31351</v>
      </c>
      <c r="C7640" s="1421">
        <v>15000</v>
      </c>
      <c r="D7640" s="1421">
        <v>0</v>
      </c>
      <c r="E7640" s="1409">
        <v>5792830.5700000003</v>
      </c>
      <c r="F7640" s="1434"/>
      <c r="G7640" s="1653"/>
      <c r="H7640" s="1434"/>
      <c r="I7640" s="1434"/>
      <c r="J7640" s="1434"/>
      <c r="K7640" s="1434"/>
    </row>
    <row r="7641" spans="1:11" s="1358" customFormat="1" ht="22.5" customHeight="1">
      <c r="A7641" s="1407" t="s">
        <v>31242</v>
      </c>
      <c r="B7641" s="1407" t="s">
        <v>31352</v>
      </c>
      <c r="C7641" s="1408">
        <v>30000</v>
      </c>
      <c r="D7641" s="1408">
        <v>0</v>
      </c>
      <c r="E7641" s="1409">
        <v>5822830.5700000003</v>
      </c>
      <c r="F7641" s="1434"/>
      <c r="G7641" s="1653"/>
      <c r="H7641" s="1434"/>
      <c r="I7641" s="1434"/>
      <c r="J7641" s="1434"/>
      <c r="K7641" s="1434"/>
    </row>
    <row r="7642" spans="1:11" s="1358" customFormat="1" ht="22.5" customHeight="1">
      <c r="A7642" s="1407" t="s">
        <v>31243</v>
      </c>
      <c r="B7642" s="1407" t="s">
        <v>31353</v>
      </c>
      <c r="C7642" s="1408">
        <v>35000</v>
      </c>
      <c r="D7642" s="1408">
        <v>0</v>
      </c>
      <c r="E7642" s="1409">
        <v>5857830.5700000003</v>
      </c>
      <c r="F7642" s="1434"/>
      <c r="G7642" s="1653"/>
      <c r="H7642" s="1434"/>
      <c r="I7642" s="1434"/>
      <c r="J7642" s="1434"/>
      <c r="K7642" s="1434"/>
    </row>
    <row r="7643" spans="1:11" s="1358" customFormat="1" ht="22.5" customHeight="1">
      <c r="A7643" s="1407" t="s">
        <v>31244</v>
      </c>
      <c r="B7643" s="1407" t="s">
        <v>31354</v>
      </c>
      <c r="C7643" s="1408">
        <v>40000</v>
      </c>
      <c r="D7643" s="1408">
        <v>0</v>
      </c>
      <c r="E7643" s="1409">
        <v>5897830.5700000003</v>
      </c>
      <c r="F7643" s="1434"/>
      <c r="G7643" s="1653"/>
      <c r="H7643" s="1434"/>
      <c r="I7643" s="1434"/>
      <c r="J7643" s="1434"/>
      <c r="K7643" s="1434"/>
    </row>
    <row r="7644" spans="1:11" s="1358" customFormat="1" ht="22.5" customHeight="1">
      <c r="A7644" s="1407" t="s">
        <v>31245</v>
      </c>
      <c r="B7644" s="1407" t="s">
        <v>31355</v>
      </c>
      <c r="C7644" s="1408">
        <v>40000</v>
      </c>
      <c r="D7644" s="1408">
        <v>0</v>
      </c>
      <c r="E7644" s="1409">
        <v>5937830.5700000003</v>
      </c>
      <c r="F7644" s="1434"/>
      <c r="G7644" s="1653"/>
      <c r="H7644" s="1434"/>
      <c r="I7644" s="1434"/>
      <c r="J7644" s="1434"/>
      <c r="K7644" s="1434"/>
    </row>
    <row r="7645" spans="1:11" s="1358" customFormat="1" ht="22.5" customHeight="1">
      <c r="A7645" s="1407" t="s">
        <v>31246</v>
      </c>
      <c r="B7645" s="1407" t="s">
        <v>31356</v>
      </c>
      <c r="C7645" s="1408">
        <v>40000</v>
      </c>
      <c r="D7645" s="1408">
        <v>0</v>
      </c>
      <c r="E7645" s="1409">
        <v>5977830.5700000003</v>
      </c>
      <c r="F7645" s="1434"/>
      <c r="G7645" s="1653"/>
      <c r="H7645" s="1434"/>
      <c r="I7645" s="1434"/>
      <c r="J7645" s="1434"/>
      <c r="K7645" s="1434"/>
    </row>
    <row r="7646" spans="1:11" s="1358" customFormat="1" ht="22.5" customHeight="1">
      <c r="A7646" s="1407" t="s">
        <v>31247</v>
      </c>
      <c r="B7646" s="1407" t="s">
        <v>31357</v>
      </c>
      <c r="C7646" s="1408">
        <v>45000</v>
      </c>
      <c r="D7646" s="1408">
        <v>0</v>
      </c>
      <c r="E7646" s="1409">
        <v>6022830.5700000003</v>
      </c>
      <c r="F7646" s="1434"/>
      <c r="G7646" s="1653"/>
      <c r="H7646" s="1434"/>
      <c r="I7646" s="1434"/>
      <c r="J7646" s="1434"/>
      <c r="K7646" s="1434"/>
    </row>
    <row r="7647" spans="1:11" s="1358" customFormat="1" ht="22.5" customHeight="1">
      <c r="A7647" s="1407" t="s">
        <v>31248</v>
      </c>
      <c r="B7647" s="1407" t="s">
        <v>31358</v>
      </c>
      <c r="C7647" s="1408">
        <v>50000</v>
      </c>
      <c r="D7647" s="1408">
        <v>0</v>
      </c>
      <c r="E7647" s="1409">
        <v>6072830.5700000003</v>
      </c>
      <c r="F7647" s="1434"/>
      <c r="G7647" s="1653"/>
      <c r="H7647" s="1434"/>
      <c r="I7647" s="1434"/>
      <c r="J7647" s="1434"/>
      <c r="K7647" s="1434"/>
    </row>
    <row r="7648" spans="1:11" s="1358" customFormat="1" ht="22.5" customHeight="1">
      <c r="A7648" s="1407" t="s">
        <v>31249</v>
      </c>
      <c r="B7648" s="1407" t="s">
        <v>31359</v>
      </c>
      <c r="C7648" s="1408">
        <v>80000</v>
      </c>
      <c r="D7648" s="1408">
        <v>0</v>
      </c>
      <c r="E7648" s="1409">
        <v>6152830.5700000003</v>
      </c>
      <c r="F7648" s="1434"/>
      <c r="G7648" s="1653"/>
      <c r="H7648" s="1434"/>
      <c r="I7648" s="1434"/>
      <c r="J7648" s="1434"/>
      <c r="K7648" s="1434"/>
    </row>
    <row r="7649" spans="1:11" s="1358" customFormat="1" ht="22.5" customHeight="1">
      <c r="A7649" s="1407" t="s">
        <v>31250</v>
      </c>
      <c r="B7649" s="1407" t="s">
        <v>31360</v>
      </c>
      <c r="C7649" s="1408">
        <v>95000</v>
      </c>
      <c r="D7649" s="1408">
        <v>0</v>
      </c>
      <c r="E7649" s="1409">
        <v>6247830.5700000003</v>
      </c>
      <c r="F7649" s="1434"/>
      <c r="G7649" s="1653"/>
      <c r="H7649" s="1434"/>
      <c r="I7649" s="1434"/>
      <c r="J7649" s="1434"/>
      <c r="K7649" s="1434"/>
    </row>
    <row r="7650" spans="1:11" s="1358" customFormat="1" ht="22.5" customHeight="1">
      <c r="A7650" s="1407" t="s">
        <v>31249</v>
      </c>
      <c r="B7650" s="1407" t="s">
        <v>31361</v>
      </c>
      <c r="C7650" s="1408">
        <v>110000</v>
      </c>
      <c r="D7650" s="1408">
        <v>0</v>
      </c>
      <c r="E7650" s="1409">
        <v>6357830.5700000003</v>
      </c>
      <c r="F7650" s="1434"/>
      <c r="G7650" s="1653"/>
      <c r="H7650" s="1434"/>
      <c r="I7650" s="1434"/>
      <c r="J7650" s="1434"/>
      <c r="K7650" s="1434"/>
    </row>
    <row r="7651" spans="1:11" s="1358" customFormat="1" ht="22.5" customHeight="1">
      <c r="A7651" s="1407" t="s">
        <v>31251</v>
      </c>
      <c r="B7651" s="1407" t="s">
        <v>31362</v>
      </c>
      <c r="C7651" s="1408">
        <v>120000</v>
      </c>
      <c r="D7651" s="1408">
        <v>0</v>
      </c>
      <c r="E7651" s="1409">
        <v>6477830.5700000003</v>
      </c>
      <c r="F7651" s="1434"/>
      <c r="G7651" s="1653"/>
      <c r="H7651" s="1434"/>
      <c r="I7651" s="1434"/>
      <c r="J7651" s="1434"/>
      <c r="K7651" s="1434"/>
    </row>
    <row r="7652" spans="1:11" s="849" customFormat="1" ht="22.5" customHeight="1">
      <c r="A7652" s="1051" t="s">
        <v>31252</v>
      </c>
      <c r="B7652" s="1051" t="s">
        <v>30925</v>
      </c>
      <c r="C7652" s="1050">
        <v>0</v>
      </c>
      <c r="D7652" s="1050">
        <v>4550</v>
      </c>
      <c r="E7652" s="1406">
        <v>6473280.5700000003</v>
      </c>
      <c r="F7652" s="1545"/>
      <c r="G7652" s="1661"/>
      <c r="H7652" s="1545"/>
      <c r="I7652" s="1545"/>
      <c r="J7652" s="1545"/>
      <c r="K7652" s="1545"/>
    </row>
    <row r="7653" spans="1:11" s="1358" customFormat="1" ht="22.5" customHeight="1">
      <c r="A7653" s="1407" t="s">
        <v>31253</v>
      </c>
      <c r="B7653" s="1407" t="s">
        <v>31363</v>
      </c>
      <c r="C7653" s="1408">
        <v>5000</v>
      </c>
      <c r="D7653" s="1408">
        <v>0</v>
      </c>
      <c r="E7653" s="1409">
        <v>6478280.5700000003</v>
      </c>
      <c r="F7653" s="1434"/>
      <c r="G7653" s="1653"/>
      <c r="H7653" s="1434"/>
      <c r="I7653" s="1434"/>
      <c r="J7653" s="1434"/>
      <c r="K7653" s="1434"/>
    </row>
    <row r="7654" spans="1:11" s="1358" customFormat="1" ht="22.5" customHeight="1">
      <c r="A7654" s="1407" t="s">
        <v>31254</v>
      </c>
      <c r="B7654" s="1407" t="s">
        <v>31364</v>
      </c>
      <c r="C7654" s="1408">
        <v>10000</v>
      </c>
      <c r="D7654" s="1408">
        <v>0</v>
      </c>
      <c r="E7654" s="1409">
        <v>6488280.5700000003</v>
      </c>
      <c r="F7654" s="1434"/>
      <c r="G7654" s="1653"/>
      <c r="H7654" s="1434"/>
      <c r="I7654" s="1434"/>
      <c r="J7654" s="1434"/>
      <c r="K7654" s="1434"/>
    </row>
    <row r="7655" spans="1:11" s="2112" customFormat="1" ht="22.5" customHeight="1">
      <c r="A7655" s="1504" t="s">
        <v>31255</v>
      </c>
      <c r="B7655" s="1504" t="s">
        <v>31365</v>
      </c>
      <c r="C7655" s="1505">
        <v>20000</v>
      </c>
      <c r="D7655" s="1505">
        <v>0</v>
      </c>
      <c r="E7655" s="1406">
        <v>6508280.5700000003</v>
      </c>
      <c r="F7655" s="2107"/>
      <c r="G7655" s="2607"/>
      <c r="H7655" s="2107"/>
      <c r="I7655" s="2107"/>
      <c r="J7655" s="2107"/>
      <c r="K7655" s="2107"/>
    </row>
    <row r="7656" spans="1:11" s="1358" customFormat="1" ht="22.5" customHeight="1">
      <c r="A7656" s="1407" t="s">
        <v>31256</v>
      </c>
      <c r="B7656" s="1407" t="s">
        <v>31366</v>
      </c>
      <c r="C7656" s="1408">
        <v>30000</v>
      </c>
      <c r="D7656" s="1408">
        <v>0</v>
      </c>
      <c r="E7656" s="1409">
        <v>6538280.5700000003</v>
      </c>
      <c r="F7656" s="1434"/>
      <c r="G7656" s="1653"/>
      <c r="H7656" s="1434"/>
      <c r="I7656" s="1434"/>
      <c r="J7656" s="1434"/>
      <c r="K7656" s="1434"/>
    </row>
    <row r="7657" spans="1:11" s="1358" customFormat="1" ht="22.5" customHeight="1">
      <c r="A7657" s="1407" t="s">
        <v>31257</v>
      </c>
      <c r="B7657" s="1407" t="s">
        <v>30627</v>
      </c>
      <c r="C7657" s="1408">
        <v>30000</v>
      </c>
      <c r="D7657" s="1408">
        <v>0</v>
      </c>
      <c r="E7657" s="1409">
        <v>6568280.5700000003</v>
      </c>
      <c r="F7657" s="1434"/>
      <c r="G7657" s="1653"/>
      <c r="H7657" s="1434"/>
      <c r="I7657" s="1434"/>
      <c r="J7657" s="1434"/>
      <c r="K7657" s="1434"/>
    </row>
    <row r="7658" spans="1:11" s="1358" customFormat="1" ht="22.5" customHeight="1">
      <c r="A7658" s="1407" t="s">
        <v>31258</v>
      </c>
      <c r="B7658" s="1407" t="s">
        <v>31367</v>
      </c>
      <c r="C7658" s="1408">
        <v>60000</v>
      </c>
      <c r="D7658" s="1408">
        <v>0</v>
      </c>
      <c r="E7658" s="1409">
        <v>6628280.5700000003</v>
      </c>
      <c r="F7658" s="1434"/>
      <c r="G7658" s="1653"/>
      <c r="H7658" s="1434"/>
      <c r="I7658" s="1434"/>
      <c r="J7658" s="1434"/>
      <c r="K7658" s="1434"/>
    </row>
    <row r="7659" spans="1:11" s="1358" customFormat="1" ht="22.5" customHeight="1">
      <c r="A7659" s="1407" t="s">
        <v>31259</v>
      </c>
      <c r="B7659" s="1407" t="s">
        <v>30538</v>
      </c>
      <c r="C7659" s="1408">
        <v>60000</v>
      </c>
      <c r="D7659" s="1408">
        <v>0</v>
      </c>
      <c r="E7659" s="1409">
        <v>6688280.5700000003</v>
      </c>
      <c r="F7659" s="1434"/>
      <c r="G7659" s="1653"/>
      <c r="H7659" s="1434"/>
      <c r="I7659" s="1434"/>
      <c r="J7659" s="1434"/>
      <c r="K7659" s="1434"/>
    </row>
    <row r="7660" spans="1:11" s="1358" customFormat="1" ht="22.5" customHeight="1">
      <c r="A7660" s="1420" t="s">
        <v>31260</v>
      </c>
      <c r="B7660" s="1420" t="s">
        <v>31368</v>
      </c>
      <c r="C7660" s="1421">
        <v>90000</v>
      </c>
      <c r="D7660" s="1421">
        <v>0</v>
      </c>
      <c r="E7660" s="1409">
        <v>6778280.5700000003</v>
      </c>
      <c r="F7660" s="1434"/>
      <c r="G7660" s="1653"/>
      <c r="H7660" s="1434"/>
      <c r="I7660" s="1434"/>
      <c r="J7660" s="1434"/>
      <c r="K7660" s="1434"/>
    </row>
    <row r="7661" spans="1:11" s="1358" customFormat="1" ht="22.5" customHeight="1">
      <c r="A7661" s="1407" t="s">
        <v>31261</v>
      </c>
      <c r="B7661" s="1407" t="s">
        <v>31369</v>
      </c>
      <c r="C7661" s="1408">
        <v>95000</v>
      </c>
      <c r="D7661" s="1408">
        <v>0</v>
      </c>
      <c r="E7661" s="1409">
        <v>6873280.5700000003</v>
      </c>
      <c r="F7661" s="1434"/>
      <c r="G7661" s="1653"/>
      <c r="H7661" s="1434"/>
      <c r="I7661" s="1434"/>
      <c r="J7661" s="1434"/>
      <c r="K7661" s="1434"/>
    </row>
    <row r="7662" spans="1:11" s="1023" customFormat="1" ht="22.5" customHeight="1">
      <c r="A7662" s="2121" t="s">
        <v>31436</v>
      </c>
      <c r="B7662" s="1407" t="s">
        <v>31511</v>
      </c>
      <c r="C7662" s="1408">
        <v>5000</v>
      </c>
      <c r="D7662" s="1408">
        <v>0</v>
      </c>
      <c r="E7662" s="1409">
        <v>6878280.5700000003</v>
      </c>
      <c r="F7662" s="1434"/>
      <c r="G7662" s="1653"/>
      <c r="H7662" s="1434"/>
      <c r="I7662" s="1434"/>
      <c r="J7662" s="1434"/>
      <c r="K7662" s="1434"/>
    </row>
    <row r="7663" spans="1:11" s="1023" customFormat="1" ht="22.5" customHeight="1">
      <c r="A7663" s="1479" t="s">
        <v>31437</v>
      </c>
      <c r="B7663" s="1407" t="s">
        <v>31512</v>
      </c>
      <c r="C7663" s="1408">
        <v>10000</v>
      </c>
      <c r="D7663" s="1408">
        <v>0</v>
      </c>
      <c r="E7663" s="1409">
        <v>6888280.5700000003</v>
      </c>
      <c r="F7663" s="1434"/>
      <c r="G7663" s="1653"/>
      <c r="H7663" s="1434"/>
      <c r="I7663" s="1434"/>
      <c r="J7663" s="1434"/>
      <c r="K7663" s="1434"/>
    </row>
    <row r="7664" spans="1:11" s="1023" customFormat="1" ht="22.5" customHeight="1">
      <c r="A7664" s="1479" t="s">
        <v>31438</v>
      </c>
      <c r="B7664" s="1407" t="s">
        <v>31511</v>
      </c>
      <c r="C7664" s="1408">
        <v>25000</v>
      </c>
      <c r="D7664" s="1408">
        <v>0</v>
      </c>
      <c r="E7664" s="1409">
        <v>6913280.5700000003</v>
      </c>
      <c r="F7664" s="1434"/>
      <c r="G7664" s="1653"/>
      <c r="H7664" s="1434"/>
      <c r="I7664" s="1434"/>
      <c r="J7664" s="1434"/>
      <c r="K7664" s="1434"/>
    </row>
    <row r="7665" spans="1:11" s="2279" customFormat="1" ht="22.5" customHeight="1">
      <c r="A7665" s="2281" t="s">
        <v>31439</v>
      </c>
      <c r="B7665" s="2276" t="s">
        <v>31513</v>
      </c>
      <c r="C7665" s="2277">
        <v>30000</v>
      </c>
      <c r="D7665" s="2277">
        <v>0</v>
      </c>
      <c r="E7665" s="1409">
        <v>6943280.5700000003</v>
      </c>
      <c r="F7665" s="2278"/>
      <c r="G7665" s="2608"/>
      <c r="H7665" s="2278"/>
      <c r="I7665" s="2278"/>
      <c r="J7665" s="2278"/>
      <c r="K7665" s="2278"/>
    </row>
    <row r="7666" spans="1:11" s="1023" customFormat="1" ht="22.5" customHeight="1">
      <c r="A7666" s="1479" t="s">
        <v>31440</v>
      </c>
      <c r="B7666" s="1407" t="s">
        <v>31514</v>
      </c>
      <c r="C7666" s="1408">
        <v>40000</v>
      </c>
      <c r="D7666" s="1408">
        <v>0</v>
      </c>
      <c r="E7666" s="1409">
        <v>6983280.5700000003</v>
      </c>
      <c r="F7666" s="1434"/>
      <c r="G7666" s="1653"/>
      <c r="H7666" s="1434"/>
      <c r="I7666" s="1434"/>
      <c r="J7666" s="1434"/>
      <c r="K7666" s="1434"/>
    </row>
    <row r="7667" spans="1:11" s="1023" customFormat="1" ht="22.5" customHeight="1">
      <c r="A7667" s="1479" t="s">
        <v>31441</v>
      </c>
      <c r="B7667" s="1407" t="s">
        <v>31515</v>
      </c>
      <c r="C7667" s="1408">
        <v>40000</v>
      </c>
      <c r="D7667" s="1408">
        <v>0</v>
      </c>
      <c r="E7667" s="1409">
        <v>7023280.5700000003</v>
      </c>
      <c r="F7667" s="1434"/>
      <c r="G7667" s="1653"/>
      <c r="H7667" s="1434"/>
      <c r="I7667" s="1434"/>
      <c r="J7667" s="1434"/>
      <c r="K7667" s="1434"/>
    </row>
    <row r="7668" spans="1:11" s="1023" customFormat="1" ht="22.5" customHeight="1">
      <c r="A7668" s="1479" t="s">
        <v>31442</v>
      </c>
      <c r="B7668" s="1407" t="s">
        <v>31516</v>
      </c>
      <c r="C7668" s="1408">
        <v>40000</v>
      </c>
      <c r="D7668" s="1408">
        <v>0</v>
      </c>
      <c r="E7668" s="1409">
        <v>7063280.5700000003</v>
      </c>
      <c r="F7668" s="1434"/>
      <c r="G7668" s="1653"/>
      <c r="H7668" s="1434"/>
      <c r="I7668" s="1434"/>
      <c r="J7668" s="1434"/>
      <c r="K7668" s="1434"/>
    </row>
    <row r="7669" spans="1:11" s="1023" customFormat="1" ht="22.5" customHeight="1">
      <c r="A7669" s="1479" t="s">
        <v>31443</v>
      </c>
      <c r="B7669" s="1407" t="s">
        <v>31517</v>
      </c>
      <c r="C7669" s="1408">
        <v>60000</v>
      </c>
      <c r="D7669" s="1408">
        <v>0</v>
      </c>
      <c r="E7669" s="1409">
        <v>7123280.5700000003</v>
      </c>
      <c r="F7669" s="1434"/>
      <c r="G7669" s="1653"/>
      <c r="H7669" s="1434"/>
      <c r="I7669" s="1434"/>
      <c r="J7669" s="1434"/>
      <c r="K7669" s="1434"/>
    </row>
    <row r="7670" spans="1:11" s="1023" customFormat="1" ht="22.5" customHeight="1">
      <c r="A7670" s="1479" t="s">
        <v>31444</v>
      </c>
      <c r="B7670" s="1407" t="s">
        <v>31518</v>
      </c>
      <c r="C7670" s="1408">
        <v>70000</v>
      </c>
      <c r="D7670" s="1408">
        <v>0</v>
      </c>
      <c r="E7670" s="1409">
        <v>7193280.5700000003</v>
      </c>
      <c r="F7670" s="1434"/>
      <c r="G7670" s="1653"/>
      <c r="H7670" s="1434"/>
      <c r="I7670" s="1434"/>
      <c r="J7670" s="1434"/>
      <c r="K7670" s="1434"/>
    </row>
    <row r="7671" spans="1:11" s="1023" customFormat="1" ht="22.5" customHeight="1">
      <c r="A7671" s="1479" t="s">
        <v>31445</v>
      </c>
      <c r="B7671" s="1407" t="s">
        <v>31519</v>
      </c>
      <c r="C7671" s="1408">
        <v>90000</v>
      </c>
      <c r="D7671" s="1408">
        <v>0</v>
      </c>
      <c r="E7671" s="1409">
        <v>7283280.5700000003</v>
      </c>
      <c r="F7671" s="1434"/>
      <c r="G7671" s="1653"/>
      <c r="H7671" s="1434"/>
      <c r="I7671" s="1434"/>
      <c r="J7671" s="1434"/>
      <c r="K7671" s="1434"/>
    </row>
    <row r="7672" spans="1:11" ht="22.5" customHeight="1">
      <c r="A7672" s="2098" t="s">
        <v>31446</v>
      </c>
      <c r="B7672" s="1051" t="s">
        <v>31520</v>
      </c>
      <c r="C7672" s="1050">
        <v>0</v>
      </c>
      <c r="D7672" s="1050">
        <v>26.88</v>
      </c>
      <c r="E7672" s="1406">
        <v>7283253.6900000004</v>
      </c>
      <c r="F7672" s="1545"/>
      <c r="G7672" s="1661"/>
      <c r="H7672" s="1545"/>
      <c r="I7672" s="1545"/>
      <c r="J7672" s="1545"/>
      <c r="K7672" s="1545"/>
    </row>
    <row r="7673" spans="1:11" ht="22.5" customHeight="1">
      <c r="A7673" s="2098" t="s">
        <v>31446</v>
      </c>
      <c r="B7673" s="1051" t="s">
        <v>31521</v>
      </c>
      <c r="C7673" s="1050">
        <v>0</v>
      </c>
      <c r="D7673" s="1050">
        <v>53.75</v>
      </c>
      <c r="E7673" s="1406">
        <v>7283199.9400000004</v>
      </c>
      <c r="F7673" s="1545"/>
      <c r="G7673" s="1661"/>
      <c r="H7673" s="1545"/>
      <c r="I7673" s="1545"/>
      <c r="J7673" s="1545"/>
      <c r="K7673" s="1545"/>
    </row>
    <row r="7674" spans="1:11" ht="22.5" customHeight="1">
      <c r="A7674" s="2098" t="s">
        <v>31446</v>
      </c>
      <c r="B7674" s="1051" t="s">
        <v>31522</v>
      </c>
      <c r="C7674" s="1050">
        <v>0</v>
      </c>
      <c r="D7674" s="1050">
        <v>36000</v>
      </c>
      <c r="E7674" s="1406">
        <v>7247199.9400000004</v>
      </c>
      <c r="F7674" s="1545"/>
      <c r="G7674" s="1661"/>
      <c r="H7674" s="1545"/>
      <c r="I7674" s="1545"/>
      <c r="J7674" s="1545"/>
      <c r="K7674" s="1545"/>
    </row>
    <row r="7675" spans="1:11" ht="22.5" customHeight="1">
      <c r="A7675" s="2098" t="s">
        <v>31446</v>
      </c>
      <c r="B7675" s="1051" t="s">
        <v>30030</v>
      </c>
      <c r="C7675" s="1050">
        <v>0</v>
      </c>
      <c r="D7675" s="1050">
        <v>65566.289999999994</v>
      </c>
      <c r="E7675" s="1406">
        <v>7181633.6500000004</v>
      </c>
      <c r="F7675" s="1545"/>
      <c r="G7675" s="1661"/>
      <c r="H7675" s="1545"/>
      <c r="I7675" s="1545"/>
      <c r="J7675" s="1545"/>
      <c r="K7675" s="1545"/>
    </row>
    <row r="7676" spans="1:11" ht="22.5" customHeight="1">
      <c r="A7676" s="2098" t="s">
        <v>31446</v>
      </c>
      <c r="B7676" s="1051" t="s">
        <v>31523</v>
      </c>
      <c r="C7676" s="1050">
        <v>0</v>
      </c>
      <c r="D7676" s="1050">
        <v>250000</v>
      </c>
      <c r="E7676" s="1406">
        <v>6931633.6500000004</v>
      </c>
      <c r="F7676" s="1545"/>
      <c r="G7676" s="1661"/>
      <c r="H7676" s="1545"/>
      <c r="I7676" s="1545"/>
      <c r="J7676" s="1545"/>
      <c r="K7676" s="1545"/>
    </row>
    <row r="7677" spans="1:11" s="1023" customFormat="1" ht="22.5" customHeight="1">
      <c r="A7677" s="1479" t="s">
        <v>31447</v>
      </c>
      <c r="B7677" s="1407" t="s">
        <v>31524</v>
      </c>
      <c r="C7677" s="1408">
        <v>20000</v>
      </c>
      <c r="D7677" s="1408">
        <v>0</v>
      </c>
      <c r="E7677" s="1409">
        <v>6951633.6500000004</v>
      </c>
      <c r="F7677" s="1434"/>
      <c r="G7677" s="1653"/>
      <c r="H7677" s="1434"/>
      <c r="I7677" s="1434"/>
      <c r="J7677" s="1434"/>
      <c r="K7677" s="1434"/>
    </row>
    <row r="7678" spans="1:11" s="1023" customFormat="1" ht="22.5" customHeight="1">
      <c r="A7678" s="1479" t="s">
        <v>31448</v>
      </c>
      <c r="B7678" s="1407" t="s">
        <v>31525</v>
      </c>
      <c r="C7678" s="1408">
        <v>31000</v>
      </c>
      <c r="D7678" s="1408">
        <v>0</v>
      </c>
      <c r="E7678" s="1409">
        <v>6982633.6500000004</v>
      </c>
      <c r="F7678" s="1434"/>
      <c r="G7678" s="1653"/>
      <c r="H7678" s="1434"/>
      <c r="I7678" s="1434"/>
      <c r="J7678" s="1434"/>
      <c r="K7678" s="1434"/>
    </row>
    <row r="7679" spans="1:11" s="1023" customFormat="1" ht="22.5" customHeight="1">
      <c r="A7679" s="1479" t="s">
        <v>31449</v>
      </c>
      <c r="B7679" s="1407" t="s">
        <v>22482</v>
      </c>
      <c r="C7679" s="1408">
        <v>35000</v>
      </c>
      <c r="D7679" s="1408">
        <v>0</v>
      </c>
      <c r="E7679" s="1409">
        <v>7017633.6500000004</v>
      </c>
      <c r="F7679" s="1434"/>
      <c r="G7679" s="1653"/>
      <c r="H7679" s="1434"/>
      <c r="I7679" s="1434"/>
      <c r="J7679" s="1434"/>
      <c r="K7679" s="1434"/>
    </row>
    <row r="7680" spans="1:11" s="1023" customFormat="1" ht="22.5" customHeight="1">
      <c r="A7680" s="1479" t="s">
        <v>31450</v>
      </c>
      <c r="B7680" s="1407" t="s">
        <v>31526</v>
      </c>
      <c r="C7680" s="1408">
        <v>35000</v>
      </c>
      <c r="D7680" s="1408">
        <v>0</v>
      </c>
      <c r="E7680" s="1409">
        <v>7052633.6500000004</v>
      </c>
      <c r="F7680" s="1434"/>
      <c r="G7680" s="1653"/>
      <c r="H7680" s="1434"/>
      <c r="I7680" s="1434"/>
      <c r="J7680" s="1434"/>
      <c r="K7680" s="1434"/>
    </row>
    <row r="7681" spans="1:11" s="1023" customFormat="1" ht="22.5" customHeight="1">
      <c r="A7681" s="1479" t="s">
        <v>31451</v>
      </c>
      <c r="B7681" s="1407" t="s">
        <v>31527</v>
      </c>
      <c r="C7681" s="1408">
        <v>81500</v>
      </c>
      <c r="D7681" s="1408">
        <v>0</v>
      </c>
      <c r="E7681" s="1409">
        <v>7134133.6500000004</v>
      </c>
      <c r="F7681" s="1434"/>
      <c r="G7681" s="1653"/>
      <c r="H7681" s="1434"/>
      <c r="I7681" s="1434"/>
      <c r="J7681" s="1434"/>
      <c r="K7681" s="1434"/>
    </row>
    <row r="7682" spans="1:11" s="1023" customFormat="1" ht="22.5" customHeight="1">
      <c r="A7682" s="1479" t="s">
        <v>31452</v>
      </c>
      <c r="B7682" s="1407" t="s">
        <v>31528</v>
      </c>
      <c r="C7682" s="1408">
        <v>105000</v>
      </c>
      <c r="D7682" s="1408">
        <v>0</v>
      </c>
      <c r="E7682" s="1409">
        <v>7239133.6500000004</v>
      </c>
      <c r="F7682" s="1434"/>
      <c r="G7682" s="1653"/>
      <c r="H7682" s="1434"/>
      <c r="I7682" s="1434"/>
      <c r="J7682" s="1434"/>
      <c r="K7682" s="1434"/>
    </row>
    <row r="7683" spans="1:11" s="1023" customFormat="1" ht="22.5" customHeight="1">
      <c r="A7683" s="1479" t="s">
        <v>31453</v>
      </c>
      <c r="B7683" s="1407" t="s">
        <v>31529</v>
      </c>
      <c r="C7683" s="1408">
        <v>20000</v>
      </c>
      <c r="D7683" s="1408">
        <v>0</v>
      </c>
      <c r="E7683" s="1409">
        <v>7259133.6500000004</v>
      </c>
      <c r="F7683" s="1434"/>
      <c r="G7683" s="1653"/>
      <c r="H7683" s="1434"/>
      <c r="I7683" s="1434"/>
      <c r="J7683" s="1434"/>
      <c r="K7683" s="1434"/>
    </row>
    <row r="7684" spans="1:11" s="2279" customFormat="1" ht="22.5" customHeight="1">
      <c r="A7684" s="2281" t="s">
        <v>31454</v>
      </c>
      <c r="B7684" s="2276" t="s">
        <v>31530</v>
      </c>
      <c r="C7684" s="2277">
        <v>30000</v>
      </c>
      <c r="D7684" s="2277">
        <v>0</v>
      </c>
      <c r="E7684" s="1409">
        <v>7289133.6500000004</v>
      </c>
      <c r="F7684" s="2278"/>
      <c r="G7684" s="2608"/>
      <c r="H7684" s="2278"/>
      <c r="I7684" s="2278"/>
      <c r="J7684" s="2278"/>
      <c r="K7684" s="2278"/>
    </row>
    <row r="7685" spans="1:11" s="1023" customFormat="1" ht="22.5" customHeight="1">
      <c r="A7685" s="1479" t="s">
        <v>31455</v>
      </c>
      <c r="B7685" s="1407" t="s">
        <v>31531</v>
      </c>
      <c r="C7685" s="1408">
        <v>35000</v>
      </c>
      <c r="D7685" s="1408">
        <v>0</v>
      </c>
      <c r="E7685" s="1409">
        <v>7324133.6500000004</v>
      </c>
      <c r="F7685" s="1434"/>
      <c r="G7685" s="1653"/>
      <c r="H7685" s="1434"/>
      <c r="I7685" s="1434"/>
      <c r="J7685" s="1434"/>
      <c r="K7685" s="1434"/>
    </row>
    <row r="7686" spans="1:11" s="1023" customFormat="1" ht="22.5" customHeight="1">
      <c r="A7686" s="1479" t="s">
        <v>31456</v>
      </c>
      <c r="B7686" s="1407" t="s">
        <v>31532</v>
      </c>
      <c r="C7686" s="1408">
        <v>45000</v>
      </c>
      <c r="D7686" s="1408">
        <v>0</v>
      </c>
      <c r="E7686" s="1409">
        <v>7369133.6500000004</v>
      </c>
      <c r="F7686" s="1434"/>
      <c r="G7686" s="1653"/>
      <c r="H7686" s="1434"/>
      <c r="I7686" s="1434"/>
      <c r="J7686" s="1434"/>
      <c r="K7686" s="1434"/>
    </row>
    <row r="7687" spans="1:11" s="1023" customFormat="1" ht="22.5" customHeight="1">
      <c r="A7687" s="1479" t="s">
        <v>31457</v>
      </c>
      <c r="B7687" s="1407" t="s">
        <v>31533</v>
      </c>
      <c r="C7687" s="1408">
        <v>45000</v>
      </c>
      <c r="D7687" s="1408">
        <v>0</v>
      </c>
      <c r="E7687" s="1409">
        <v>7414133.6500000004</v>
      </c>
      <c r="F7687" s="1434"/>
      <c r="G7687" s="1653"/>
      <c r="H7687" s="1434"/>
      <c r="I7687" s="1434"/>
      <c r="J7687" s="1434"/>
      <c r="K7687" s="1434"/>
    </row>
    <row r="7688" spans="1:11" s="1023" customFormat="1" ht="22.5" customHeight="1">
      <c r="A7688" s="1479" t="s">
        <v>31458</v>
      </c>
      <c r="B7688" s="1407" t="s">
        <v>31534</v>
      </c>
      <c r="C7688" s="1408">
        <v>45000</v>
      </c>
      <c r="D7688" s="1408">
        <v>0</v>
      </c>
      <c r="E7688" s="1409">
        <v>7459133.6500000004</v>
      </c>
      <c r="F7688" s="1434"/>
      <c r="G7688" s="1653"/>
      <c r="H7688" s="1434"/>
      <c r="I7688" s="1434"/>
      <c r="J7688" s="1434"/>
      <c r="K7688" s="1434"/>
    </row>
    <row r="7689" spans="1:11" s="1023" customFormat="1" ht="22.5" customHeight="1">
      <c r="A7689" s="1479" t="s">
        <v>31459</v>
      </c>
      <c r="B7689" s="1407" t="s">
        <v>31535</v>
      </c>
      <c r="C7689" s="1408">
        <v>45000</v>
      </c>
      <c r="D7689" s="1408">
        <v>0</v>
      </c>
      <c r="E7689" s="1409">
        <v>7504133.6500000004</v>
      </c>
      <c r="F7689" s="1434"/>
      <c r="G7689" s="1653"/>
      <c r="H7689" s="1434"/>
      <c r="I7689" s="1434"/>
      <c r="J7689" s="1434"/>
      <c r="K7689" s="1434"/>
    </row>
    <row r="7690" spans="1:11" s="1023" customFormat="1" ht="22.5" customHeight="1">
      <c r="A7690" s="1479" t="s">
        <v>31460</v>
      </c>
      <c r="B7690" s="1407" t="s">
        <v>31536</v>
      </c>
      <c r="C7690" s="1408">
        <v>48000</v>
      </c>
      <c r="D7690" s="1408">
        <v>0</v>
      </c>
      <c r="E7690" s="1409">
        <v>7552133.6500000004</v>
      </c>
      <c r="F7690" s="1434"/>
      <c r="G7690" s="1653"/>
      <c r="H7690" s="1434"/>
      <c r="I7690" s="1434"/>
      <c r="J7690" s="1434"/>
      <c r="K7690" s="1434"/>
    </row>
    <row r="7691" spans="1:11" s="1023" customFormat="1" ht="22.5" customHeight="1">
      <c r="A7691" s="1479" t="s">
        <v>31456</v>
      </c>
      <c r="B7691" s="1407" t="s">
        <v>31537</v>
      </c>
      <c r="C7691" s="1408">
        <v>50000</v>
      </c>
      <c r="D7691" s="1408">
        <v>0</v>
      </c>
      <c r="E7691" s="1409">
        <v>7602133.6500000004</v>
      </c>
      <c r="F7691" s="1434"/>
      <c r="G7691" s="1653"/>
      <c r="H7691" s="1434"/>
      <c r="I7691" s="1434"/>
      <c r="J7691" s="1434"/>
      <c r="K7691" s="1434"/>
    </row>
    <row r="7692" spans="1:11" s="771" customFormat="1" ht="22.5" customHeight="1">
      <c r="A7692" s="2122" t="s">
        <v>31461</v>
      </c>
      <c r="B7692" s="1629" t="s">
        <v>31538</v>
      </c>
      <c r="C7692" s="1406">
        <v>50000</v>
      </c>
      <c r="D7692" s="1406">
        <v>0</v>
      </c>
      <c r="E7692" s="1406">
        <v>7652133.6500000004</v>
      </c>
      <c r="F7692" s="1544"/>
      <c r="G7692" s="1659"/>
      <c r="H7692" s="1544"/>
      <c r="I7692" s="1544"/>
      <c r="J7692" s="1544"/>
      <c r="K7692" s="1544"/>
    </row>
    <row r="7693" spans="1:11" s="1023" customFormat="1" ht="22.5" customHeight="1">
      <c r="A7693" s="1479" t="s">
        <v>31462</v>
      </c>
      <c r="B7693" s="1407" t="s">
        <v>31539</v>
      </c>
      <c r="C7693" s="1408">
        <v>95000</v>
      </c>
      <c r="D7693" s="1408">
        <v>0</v>
      </c>
      <c r="E7693" s="1409">
        <v>7747133.6500000004</v>
      </c>
      <c r="F7693" s="1434"/>
      <c r="G7693" s="1653"/>
      <c r="H7693" s="1434"/>
      <c r="I7693" s="1434"/>
      <c r="J7693" s="1434"/>
      <c r="K7693" s="1434"/>
    </row>
    <row r="7694" spans="1:11" s="1023" customFormat="1" ht="22.5" customHeight="1">
      <c r="A7694" s="1479" t="s">
        <v>31463</v>
      </c>
      <c r="B7694" s="1407" t="s">
        <v>22384</v>
      </c>
      <c r="C7694" s="1408">
        <v>10000</v>
      </c>
      <c r="D7694" s="1408">
        <v>0</v>
      </c>
      <c r="E7694" s="1409">
        <v>7757133.6500000004</v>
      </c>
      <c r="F7694" s="1434"/>
      <c r="G7694" s="1653"/>
      <c r="H7694" s="1434"/>
      <c r="I7694" s="1434"/>
      <c r="J7694" s="1434"/>
      <c r="K7694" s="1434"/>
    </row>
    <row r="7695" spans="1:11" s="2279" customFormat="1" ht="22.5" customHeight="1">
      <c r="A7695" s="2281" t="s">
        <v>31464</v>
      </c>
      <c r="B7695" s="2276" t="s">
        <v>31540</v>
      </c>
      <c r="C7695" s="2277">
        <v>10000</v>
      </c>
      <c r="D7695" s="2277">
        <v>0</v>
      </c>
      <c r="E7695" s="1409">
        <v>7767133.6500000004</v>
      </c>
      <c r="F7695" s="2278"/>
      <c r="G7695" s="2608"/>
      <c r="H7695" s="2278"/>
      <c r="I7695" s="2278"/>
      <c r="J7695" s="2278"/>
      <c r="K7695" s="2278"/>
    </row>
    <row r="7696" spans="1:11" s="1023" customFormat="1" ht="22.5" customHeight="1">
      <c r="A7696" s="2124" t="s">
        <v>31465</v>
      </c>
      <c r="B7696" s="1420" t="s">
        <v>31541</v>
      </c>
      <c r="C7696" s="1421">
        <v>20000</v>
      </c>
      <c r="D7696" s="1421">
        <v>0</v>
      </c>
      <c r="E7696" s="1409">
        <v>7787133.6500000004</v>
      </c>
      <c r="F7696" s="1434"/>
      <c r="G7696" s="1653"/>
      <c r="H7696" s="1434"/>
      <c r="I7696" s="1434"/>
      <c r="J7696" s="1434"/>
      <c r="K7696" s="1434"/>
    </row>
    <row r="7697" spans="1:11" s="1023" customFormat="1" ht="22.5" customHeight="1">
      <c r="A7697" s="2124" t="s">
        <v>31466</v>
      </c>
      <c r="B7697" s="1420" t="s">
        <v>31541</v>
      </c>
      <c r="C7697" s="1421">
        <v>20000</v>
      </c>
      <c r="D7697" s="1421">
        <v>0</v>
      </c>
      <c r="E7697" s="1409">
        <v>7807133.6500000004</v>
      </c>
      <c r="F7697" s="1434"/>
      <c r="G7697" s="1653"/>
      <c r="H7697" s="1434"/>
      <c r="I7697" s="1434"/>
      <c r="J7697" s="1434"/>
      <c r="K7697" s="1434"/>
    </row>
    <row r="7698" spans="1:11" s="2279" customFormat="1" ht="22.5" customHeight="1">
      <c r="A7698" s="2281" t="s">
        <v>31467</v>
      </c>
      <c r="B7698" s="2276" t="s">
        <v>31542</v>
      </c>
      <c r="C7698" s="2277">
        <v>25000</v>
      </c>
      <c r="D7698" s="2277">
        <v>0</v>
      </c>
      <c r="E7698" s="1409">
        <v>7832133.6500000004</v>
      </c>
      <c r="F7698" s="2278"/>
      <c r="G7698" s="2608"/>
      <c r="H7698" s="2278"/>
      <c r="I7698" s="2278"/>
      <c r="J7698" s="2278"/>
      <c r="K7698" s="2278"/>
    </row>
    <row r="7699" spans="1:11" s="1023" customFormat="1" ht="22.5" customHeight="1">
      <c r="A7699" s="1479" t="s">
        <v>31468</v>
      </c>
      <c r="B7699" s="1407" t="s">
        <v>31543</v>
      </c>
      <c r="C7699" s="1408">
        <v>25000</v>
      </c>
      <c r="D7699" s="1408">
        <v>0</v>
      </c>
      <c r="E7699" s="1409">
        <v>7857133.6500000004</v>
      </c>
      <c r="F7699" s="1434"/>
      <c r="G7699" s="1653"/>
      <c r="H7699" s="1434"/>
      <c r="I7699" s="1434"/>
      <c r="J7699" s="1434"/>
      <c r="K7699" s="1434"/>
    </row>
    <row r="7700" spans="1:11" s="1023" customFormat="1" ht="22.5" customHeight="1">
      <c r="A7700" s="1479" t="s">
        <v>31469</v>
      </c>
      <c r="B7700" s="1407" t="s">
        <v>31544</v>
      </c>
      <c r="C7700" s="1408">
        <v>25000</v>
      </c>
      <c r="D7700" s="1408">
        <v>0</v>
      </c>
      <c r="E7700" s="1409">
        <v>7882133.6500000004</v>
      </c>
      <c r="F7700" s="1434"/>
      <c r="G7700" s="1653"/>
      <c r="H7700" s="1434"/>
      <c r="I7700" s="1434"/>
      <c r="J7700" s="1434"/>
      <c r="K7700" s="1434"/>
    </row>
    <row r="7701" spans="1:11" s="1023" customFormat="1" ht="22.5" customHeight="1">
      <c r="A7701" s="1479" t="s">
        <v>31470</v>
      </c>
      <c r="B7701" s="1407" t="s">
        <v>31545</v>
      </c>
      <c r="C7701" s="1408">
        <v>30000</v>
      </c>
      <c r="D7701" s="1408">
        <v>0</v>
      </c>
      <c r="E7701" s="1409">
        <v>7912133.6500000004</v>
      </c>
      <c r="F7701" s="1434"/>
      <c r="G7701" s="1653"/>
      <c r="H7701" s="1434"/>
      <c r="I7701" s="1434"/>
      <c r="J7701" s="1434"/>
      <c r="K7701" s="1434"/>
    </row>
    <row r="7702" spans="1:11" s="1023" customFormat="1" ht="22.5" customHeight="1">
      <c r="A7702" s="1479" t="s">
        <v>31471</v>
      </c>
      <c r="B7702" s="1407" t="s">
        <v>31546</v>
      </c>
      <c r="C7702" s="1408">
        <v>35000</v>
      </c>
      <c r="D7702" s="1408">
        <v>0</v>
      </c>
      <c r="E7702" s="1409">
        <v>7947133.6500000004</v>
      </c>
      <c r="F7702" s="1434"/>
      <c r="G7702" s="1653"/>
      <c r="H7702" s="1434"/>
      <c r="I7702" s="1434"/>
      <c r="J7702" s="1434"/>
      <c r="K7702" s="1434"/>
    </row>
    <row r="7703" spans="1:11" s="1023" customFormat="1" ht="22.5" customHeight="1">
      <c r="A7703" s="1479" t="s">
        <v>31472</v>
      </c>
      <c r="B7703" s="1407" t="s">
        <v>31547</v>
      </c>
      <c r="C7703" s="1408">
        <v>35000</v>
      </c>
      <c r="D7703" s="1408">
        <v>0</v>
      </c>
      <c r="E7703" s="1409">
        <v>7982133.6500000004</v>
      </c>
      <c r="F7703" s="1434"/>
      <c r="G7703" s="1653"/>
      <c r="H7703" s="1434"/>
      <c r="I7703" s="1434"/>
      <c r="J7703" s="1434"/>
      <c r="K7703" s="1434"/>
    </row>
    <row r="7704" spans="1:11" s="1023" customFormat="1" ht="22.5" customHeight="1">
      <c r="A7704" s="1479" t="s">
        <v>31473</v>
      </c>
      <c r="B7704" s="1407" t="s">
        <v>31548</v>
      </c>
      <c r="C7704" s="1408">
        <v>40000</v>
      </c>
      <c r="D7704" s="1408">
        <v>0</v>
      </c>
      <c r="E7704" s="1409">
        <v>8022133.6500000004</v>
      </c>
      <c r="F7704" s="1434"/>
      <c r="G7704" s="1653"/>
      <c r="H7704" s="1434"/>
      <c r="I7704" s="1434"/>
      <c r="J7704" s="1434"/>
      <c r="K7704" s="1434"/>
    </row>
    <row r="7705" spans="1:11" s="1023" customFormat="1" ht="22.5" customHeight="1">
      <c r="A7705" s="1479" t="s">
        <v>31474</v>
      </c>
      <c r="B7705" s="1407" t="s">
        <v>31549</v>
      </c>
      <c r="C7705" s="1408">
        <v>41250</v>
      </c>
      <c r="D7705" s="1408">
        <v>0</v>
      </c>
      <c r="E7705" s="1409">
        <v>8063383.6500000004</v>
      </c>
      <c r="F7705" s="1434"/>
      <c r="G7705" s="1653"/>
      <c r="H7705" s="1434"/>
      <c r="I7705" s="1434"/>
      <c r="J7705" s="1434"/>
      <c r="K7705" s="1434"/>
    </row>
    <row r="7706" spans="1:11" s="1023" customFormat="1" ht="22.5" customHeight="1">
      <c r="A7706" s="1479" t="s">
        <v>31475</v>
      </c>
      <c r="B7706" s="1407" t="s">
        <v>31550</v>
      </c>
      <c r="C7706" s="1408">
        <v>45000</v>
      </c>
      <c r="D7706" s="1408">
        <v>0</v>
      </c>
      <c r="E7706" s="1409">
        <v>8108383.6500000004</v>
      </c>
      <c r="F7706" s="1434"/>
      <c r="G7706" s="1653"/>
      <c r="H7706" s="1434"/>
      <c r="I7706" s="1434"/>
      <c r="J7706" s="1434"/>
      <c r="K7706" s="1434"/>
    </row>
    <row r="7707" spans="1:11" s="1023" customFormat="1" ht="22.5" customHeight="1">
      <c r="A7707" s="1479" t="s">
        <v>31476</v>
      </c>
      <c r="B7707" s="1407" t="s">
        <v>31551</v>
      </c>
      <c r="C7707" s="1408">
        <v>45000</v>
      </c>
      <c r="D7707" s="1408">
        <v>0</v>
      </c>
      <c r="E7707" s="1409">
        <v>8153383.6500000004</v>
      </c>
      <c r="F7707" s="1434"/>
      <c r="G7707" s="1653"/>
      <c r="H7707" s="1434"/>
      <c r="I7707" s="1434"/>
      <c r="J7707" s="1434"/>
      <c r="K7707" s="1434"/>
    </row>
    <row r="7708" spans="1:11" s="1023" customFormat="1" ht="22.5" customHeight="1">
      <c r="A7708" s="1479" t="s">
        <v>31477</v>
      </c>
      <c r="B7708" s="1407" t="s">
        <v>31552</v>
      </c>
      <c r="C7708" s="1408">
        <v>45000</v>
      </c>
      <c r="D7708" s="1408">
        <v>0</v>
      </c>
      <c r="E7708" s="1409">
        <v>8198383.6500000004</v>
      </c>
      <c r="F7708" s="1434"/>
      <c r="G7708" s="1653"/>
      <c r="H7708" s="1434"/>
      <c r="I7708" s="1434"/>
      <c r="J7708" s="1434"/>
      <c r="K7708" s="1434"/>
    </row>
    <row r="7709" spans="1:11" s="1023" customFormat="1" ht="22.5" customHeight="1">
      <c r="A7709" s="1479" t="s">
        <v>31478</v>
      </c>
      <c r="B7709" s="1407" t="s">
        <v>31553</v>
      </c>
      <c r="C7709" s="1408">
        <v>45000</v>
      </c>
      <c r="D7709" s="1408">
        <v>0</v>
      </c>
      <c r="E7709" s="1409">
        <v>8243383.6500000004</v>
      </c>
      <c r="F7709" s="1434"/>
      <c r="G7709" s="1653"/>
      <c r="H7709" s="1434"/>
      <c r="I7709" s="1434"/>
      <c r="J7709" s="1434"/>
      <c r="K7709" s="1434"/>
    </row>
    <row r="7710" spans="1:11" s="1023" customFormat="1" ht="22.5" customHeight="1">
      <c r="A7710" s="1479" t="s">
        <v>31479</v>
      </c>
      <c r="B7710" s="1407" t="s">
        <v>31554</v>
      </c>
      <c r="C7710" s="1408">
        <v>46650</v>
      </c>
      <c r="D7710" s="1408">
        <v>0</v>
      </c>
      <c r="E7710" s="1409">
        <v>8290033.6500000004</v>
      </c>
      <c r="F7710" s="1434"/>
      <c r="G7710" s="1653"/>
      <c r="H7710" s="1434"/>
      <c r="I7710" s="1434"/>
      <c r="J7710" s="1434"/>
      <c r="K7710" s="1434"/>
    </row>
    <row r="7711" spans="1:11" s="1023" customFormat="1" ht="22.5" customHeight="1">
      <c r="A7711" s="1479" t="s">
        <v>31480</v>
      </c>
      <c r="B7711" s="1407" t="s">
        <v>31555</v>
      </c>
      <c r="C7711" s="1408">
        <v>50000</v>
      </c>
      <c r="D7711" s="1408">
        <v>0</v>
      </c>
      <c r="E7711" s="1409">
        <v>8340033.6500000004</v>
      </c>
      <c r="F7711" s="1434"/>
      <c r="G7711" s="1653"/>
      <c r="H7711" s="1434"/>
      <c r="I7711" s="1434"/>
      <c r="J7711" s="1434"/>
      <c r="K7711" s="1434"/>
    </row>
    <row r="7712" spans="1:11" s="1023" customFormat="1" ht="22.5" customHeight="1">
      <c r="A7712" s="1479" t="s">
        <v>31481</v>
      </c>
      <c r="B7712" s="1407" t="s">
        <v>31556</v>
      </c>
      <c r="C7712" s="1408">
        <v>50000</v>
      </c>
      <c r="D7712" s="1408">
        <v>0</v>
      </c>
      <c r="E7712" s="1409">
        <v>8390033.6500000004</v>
      </c>
      <c r="F7712" s="1434"/>
      <c r="G7712" s="1653"/>
      <c r="H7712" s="1434"/>
      <c r="I7712" s="1434"/>
      <c r="J7712" s="1434"/>
      <c r="K7712" s="1434"/>
    </row>
    <row r="7713" spans="1:11" s="1023" customFormat="1" ht="22.5" customHeight="1">
      <c r="A7713" s="1479" t="s">
        <v>31482</v>
      </c>
      <c r="B7713" s="1407" t="s">
        <v>31557</v>
      </c>
      <c r="C7713" s="1408">
        <v>50000</v>
      </c>
      <c r="D7713" s="1408">
        <v>0</v>
      </c>
      <c r="E7713" s="1409">
        <v>8440033.6500000004</v>
      </c>
      <c r="F7713" s="1434"/>
      <c r="G7713" s="1653"/>
      <c r="H7713" s="1434"/>
      <c r="I7713" s="1434"/>
      <c r="J7713" s="1434"/>
      <c r="K7713" s="1434"/>
    </row>
    <row r="7714" spans="1:11" s="1023" customFormat="1" ht="22.5" customHeight="1">
      <c r="A7714" s="1479" t="s">
        <v>31483</v>
      </c>
      <c r="B7714" s="1407" t="s">
        <v>31558</v>
      </c>
      <c r="C7714" s="1408">
        <v>60000</v>
      </c>
      <c r="D7714" s="1408">
        <v>0</v>
      </c>
      <c r="E7714" s="1409">
        <v>8500033.6500000004</v>
      </c>
      <c r="F7714" s="1434"/>
      <c r="G7714" s="1653"/>
      <c r="H7714" s="1434"/>
      <c r="I7714" s="1434"/>
      <c r="J7714" s="1434"/>
      <c r="K7714" s="1434"/>
    </row>
    <row r="7715" spans="1:11" s="1023" customFormat="1" ht="22.5" customHeight="1">
      <c r="A7715" s="1479" t="s">
        <v>31484</v>
      </c>
      <c r="B7715" s="1407" t="s">
        <v>31559</v>
      </c>
      <c r="C7715" s="1408">
        <v>65000</v>
      </c>
      <c r="D7715" s="1408">
        <v>0</v>
      </c>
      <c r="E7715" s="1409">
        <v>8565033.6500000004</v>
      </c>
      <c r="F7715" s="1434"/>
      <c r="G7715" s="1653"/>
      <c r="H7715" s="1434"/>
      <c r="I7715" s="1434"/>
      <c r="J7715" s="1434"/>
      <c r="K7715" s="1434"/>
    </row>
    <row r="7716" spans="1:11" s="1023" customFormat="1" ht="22.5" customHeight="1">
      <c r="A7716" s="1479" t="s">
        <v>31485</v>
      </c>
      <c r="B7716" s="1407" t="s">
        <v>31560</v>
      </c>
      <c r="C7716" s="1408">
        <v>70000</v>
      </c>
      <c r="D7716" s="1408">
        <v>0</v>
      </c>
      <c r="E7716" s="1409">
        <v>8635033.6500000004</v>
      </c>
      <c r="F7716" s="1434"/>
      <c r="G7716" s="1653"/>
      <c r="H7716" s="1434"/>
      <c r="I7716" s="1434"/>
      <c r="J7716" s="1434"/>
      <c r="K7716" s="1434"/>
    </row>
    <row r="7717" spans="1:11" s="1023" customFormat="1" ht="22.5" customHeight="1">
      <c r="A7717" s="1479" t="s">
        <v>31486</v>
      </c>
      <c r="B7717" s="1407" t="s">
        <v>31561</v>
      </c>
      <c r="C7717" s="1408">
        <v>80000</v>
      </c>
      <c r="D7717" s="1408">
        <v>0</v>
      </c>
      <c r="E7717" s="1409">
        <v>8715033.6500000004</v>
      </c>
      <c r="F7717" s="1434"/>
      <c r="G7717" s="1653"/>
      <c r="H7717" s="1434"/>
      <c r="I7717" s="1434"/>
      <c r="J7717" s="1434"/>
      <c r="K7717" s="1434"/>
    </row>
    <row r="7718" spans="1:11" s="1023" customFormat="1" ht="22.5" customHeight="1">
      <c r="A7718" s="1479" t="s">
        <v>31487</v>
      </c>
      <c r="B7718" s="1407" t="s">
        <v>31562</v>
      </c>
      <c r="C7718" s="1408">
        <v>100000</v>
      </c>
      <c r="D7718" s="1408">
        <v>0</v>
      </c>
      <c r="E7718" s="1409">
        <v>8815033.6500000004</v>
      </c>
      <c r="F7718" s="1434"/>
      <c r="G7718" s="1653"/>
      <c r="H7718" s="1434"/>
      <c r="I7718" s="1434"/>
      <c r="J7718" s="1434"/>
      <c r="K7718" s="1434"/>
    </row>
    <row r="7719" spans="1:11" s="1023" customFormat="1" ht="22.5" customHeight="1">
      <c r="A7719" s="2124" t="s">
        <v>31488</v>
      </c>
      <c r="B7719" s="1420" t="s">
        <v>31563</v>
      </c>
      <c r="C7719" s="1421">
        <v>15000</v>
      </c>
      <c r="D7719" s="1421">
        <v>0</v>
      </c>
      <c r="E7719" s="1409">
        <v>8830033.6500000004</v>
      </c>
      <c r="F7719" s="1434"/>
      <c r="G7719" s="1653"/>
      <c r="H7719" s="1434"/>
      <c r="I7719" s="1434"/>
      <c r="J7719" s="1434"/>
      <c r="K7719" s="1434"/>
    </row>
    <row r="7720" spans="1:11" s="1023" customFormat="1" ht="22.5" customHeight="1">
      <c r="A7720" s="1479" t="s">
        <v>31489</v>
      </c>
      <c r="B7720" s="1407" t="s">
        <v>31564</v>
      </c>
      <c r="C7720" s="1408">
        <v>20000</v>
      </c>
      <c r="D7720" s="1408">
        <v>0</v>
      </c>
      <c r="E7720" s="1409">
        <v>8850033.6500000004</v>
      </c>
      <c r="F7720" s="1434"/>
      <c r="G7720" s="1653"/>
      <c r="H7720" s="1434"/>
      <c r="I7720" s="1434"/>
      <c r="J7720" s="1434"/>
      <c r="K7720" s="1434"/>
    </row>
    <row r="7721" spans="1:11" s="1023" customFormat="1" ht="22.5" customHeight="1">
      <c r="A7721" s="1479" t="s">
        <v>31490</v>
      </c>
      <c r="B7721" s="1407" t="s">
        <v>31565</v>
      </c>
      <c r="C7721" s="1408">
        <v>20000</v>
      </c>
      <c r="D7721" s="1408">
        <v>0</v>
      </c>
      <c r="E7721" s="1409">
        <v>8870033.6500000004</v>
      </c>
      <c r="F7721" s="1434"/>
      <c r="G7721" s="1653"/>
      <c r="H7721" s="1434"/>
      <c r="I7721" s="1434"/>
      <c r="J7721" s="1434"/>
      <c r="K7721" s="1434"/>
    </row>
    <row r="7722" spans="1:11" s="1023" customFormat="1" ht="22.5" customHeight="1">
      <c r="A7722" s="1479" t="s">
        <v>31491</v>
      </c>
      <c r="B7722" s="1407" t="s">
        <v>31566</v>
      </c>
      <c r="C7722" s="1408">
        <v>30000</v>
      </c>
      <c r="D7722" s="1408">
        <v>0</v>
      </c>
      <c r="E7722" s="1409">
        <v>8900033.6500000004</v>
      </c>
      <c r="F7722" s="1434"/>
      <c r="G7722" s="1653"/>
      <c r="H7722" s="1434"/>
      <c r="I7722" s="1434"/>
      <c r="J7722" s="1434"/>
      <c r="K7722" s="1434"/>
    </row>
    <row r="7723" spans="1:11" s="1023" customFormat="1" ht="22.5" customHeight="1">
      <c r="A7723" s="1479" t="s">
        <v>31492</v>
      </c>
      <c r="B7723" s="1407" t="s">
        <v>31567</v>
      </c>
      <c r="C7723" s="1408">
        <v>30000</v>
      </c>
      <c r="D7723" s="1408">
        <v>0</v>
      </c>
      <c r="E7723" s="1409">
        <v>8930033.6500000004</v>
      </c>
      <c r="F7723" s="1434"/>
      <c r="G7723" s="1653"/>
      <c r="H7723" s="1434"/>
      <c r="I7723" s="1434"/>
      <c r="J7723" s="1434"/>
      <c r="K7723" s="1434"/>
    </row>
    <row r="7724" spans="1:11" s="1023" customFormat="1" ht="22.5" customHeight="1">
      <c r="A7724" s="1479" t="s">
        <v>31493</v>
      </c>
      <c r="B7724" s="1407" t="s">
        <v>31568</v>
      </c>
      <c r="C7724" s="1408">
        <v>38750</v>
      </c>
      <c r="D7724" s="1408">
        <v>0</v>
      </c>
      <c r="E7724" s="1409">
        <v>8968783.6500000004</v>
      </c>
      <c r="F7724" s="1434"/>
      <c r="G7724" s="1653"/>
      <c r="H7724" s="1434"/>
      <c r="I7724" s="1434"/>
      <c r="J7724" s="1434"/>
      <c r="K7724" s="1434"/>
    </row>
    <row r="7725" spans="1:11" s="1023" customFormat="1" ht="22.5" customHeight="1">
      <c r="A7725" s="1479" t="s">
        <v>31494</v>
      </c>
      <c r="B7725" s="1407" t="s">
        <v>31569</v>
      </c>
      <c r="C7725" s="1408">
        <v>50000</v>
      </c>
      <c r="D7725" s="1408">
        <v>0</v>
      </c>
      <c r="E7725" s="1409">
        <v>9018783.6500000004</v>
      </c>
      <c r="F7725" s="1434"/>
      <c r="G7725" s="1653"/>
      <c r="H7725" s="1434"/>
      <c r="I7725" s="1434"/>
      <c r="J7725" s="1434"/>
      <c r="K7725" s="1434"/>
    </row>
    <row r="7726" spans="1:11" s="1023" customFormat="1" ht="22.5" customHeight="1">
      <c r="A7726" s="1479" t="s">
        <v>31495</v>
      </c>
      <c r="B7726" s="1407" t="s">
        <v>31570</v>
      </c>
      <c r="C7726" s="1408">
        <v>60000</v>
      </c>
      <c r="D7726" s="1408">
        <v>0</v>
      </c>
      <c r="E7726" s="1409">
        <v>9078783.6500000004</v>
      </c>
      <c r="F7726" s="1434"/>
      <c r="G7726" s="1653"/>
      <c r="H7726" s="1434"/>
      <c r="I7726" s="1434"/>
      <c r="J7726" s="1434"/>
      <c r="K7726" s="1434"/>
    </row>
    <row r="7727" spans="1:11" s="1023" customFormat="1" ht="22.5" customHeight="1">
      <c r="A7727" s="1479" t="s">
        <v>31496</v>
      </c>
      <c r="B7727" s="1407" t="s">
        <v>31571</v>
      </c>
      <c r="C7727" s="1408">
        <v>60000</v>
      </c>
      <c r="D7727" s="1408">
        <v>0</v>
      </c>
      <c r="E7727" s="1409">
        <v>9138783.6500000004</v>
      </c>
      <c r="F7727" s="1434"/>
      <c r="G7727" s="1653"/>
      <c r="H7727" s="1434"/>
      <c r="I7727" s="1434"/>
      <c r="J7727" s="1434"/>
      <c r="K7727" s="1434"/>
    </row>
    <row r="7728" spans="1:11" s="1023" customFormat="1" ht="22.5" customHeight="1">
      <c r="A7728" s="1479" t="s">
        <v>31497</v>
      </c>
      <c r="B7728" s="1407" t="s">
        <v>31572</v>
      </c>
      <c r="C7728" s="1408">
        <v>60000</v>
      </c>
      <c r="D7728" s="1408">
        <v>0</v>
      </c>
      <c r="E7728" s="1409">
        <v>9198783.6500000004</v>
      </c>
      <c r="F7728" s="1434"/>
      <c r="G7728" s="1653"/>
      <c r="H7728" s="1434"/>
      <c r="I7728" s="1434"/>
      <c r="J7728" s="1434"/>
      <c r="K7728" s="1434"/>
    </row>
    <row r="7729" spans="1:11" s="1023" customFormat="1" ht="22.5" customHeight="1">
      <c r="A7729" s="1479" t="s">
        <v>31498</v>
      </c>
      <c r="B7729" s="1407" t="s">
        <v>31573</v>
      </c>
      <c r="C7729" s="1408">
        <v>65000</v>
      </c>
      <c r="D7729" s="1408">
        <v>0</v>
      </c>
      <c r="E7729" s="1409">
        <v>9263783.6500000004</v>
      </c>
      <c r="F7729" s="1434"/>
      <c r="G7729" s="1653"/>
      <c r="H7729" s="1434"/>
      <c r="I7729" s="1434"/>
      <c r="J7729" s="1434"/>
      <c r="K7729" s="1434"/>
    </row>
    <row r="7730" spans="1:11" s="1023" customFormat="1" ht="22.5" customHeight="1">
      <c r="A7730" s="1479" t="s">
        <v>31499</v>
      </c>
      <c r="B7730" s="1407" t="s">
        <v>31574</v>
      </c>
      <c r="C7730" s="1408">
        <v>75000</v>
      </c>
      <c r="D7730" s="1408">
        <v>0</v>
      </c>
      <c r="E7730" s="1409">
        <v>9338783.6500000004</v>
      </c>
      <c r="F7730" s="1434"/>
      <c r="G7730" s="1653"/>
      <c r="H7730" s="1434"/>
      <c r="I7730" s="1434"/>
      <c r="J7730" s="1434"/>
      <c r="K7730" s="1434"/>
    </row>
    <row r="7731" spans="1:11" s="1023" customFormat="1" ht="22.5" customHeight="1">
      <c r="A7731" s="1479" t="s">
        <v>31500</v>
      </c>
      <c r="B7731" s="1407" t="s">
        <v>31575</v>
      </c>
      <c r="C7731" s="1408">
        <v>75000</v>
      </c>
      <c r="D7731" s="1408">
        <v>0</v>
      </c>
      <c r="E7731" s="1409">
        <v>9413783.6500000004</v>
      </c>
      <c r="F7731" s="1434"/>
      <c r="G7731" s="1653"/>
      <c r="H7731" s="1434"/>
      <c r="I7731" s="1434"/>
      <c r="J7731" s="1434"/>
      <c r="K7731" s="1434"/>
    </row>
    <row r="7732" spans="1:11" s="1023" customFormat="1" ht="22.5" customHeight="1">
      <c r="A7732" s="1479" t="s">
        <v>31501</v>
      </c>
      <c r="B7732" s="1407" t="s">
        <v>11458</v>
      </c>
      <c r="C7732" s="1408">
        <v>80000</v>
      </c>
      <c r="D7732" s="1408">
        <v>0</v>
      </c>
      <c r="E7732" s="1409">
        <v>9493783.6500000004</v>
      </c>
      <c r="F7732" s="1434"/>
      <c r="G7732" s="1653"/>
      <c r="H7732" s="1434"/>
      <c r="I7732" s="1434"/>
      <c r="J7732" s="1434"/>
      <c r="K7732" s="1434"/>
    </row>
    <row r="7733" spans="1:11" s="1023" customFormat="1" ht="22.5" customHeight="1">
      <c r="A7733" s="1479" t="s">
        <v>31502</v>
      </c>
      <c r="B7733" s="1407" t="s">
        <v>31576</v>
      </c>
      <c r="C7733" s="1408">
        <v>144000</v>
      </c>
      <c r="D7733" s="1408">
        <v>0</v>
      </c>
      <c r="E7733" s="1409">
        <v>9637783.6500000004</v>
      </c>
      <c r="F7733" s="1434"/>
      <c r="G7733" s="1653"/>
      <c r="H7733" s="1434"/>
      <c r="I7733" s="1434"/>
      <c r="J7733" s="1434"/>
      <c r="K7733" s="1434"/>
    </row>
    <row r="7734" spans="1:11" s="1023" customFormat="1" ht="22.5" customHeight="1">
      <c r="A7734" s="1479" t="s">
        <v>31503</v>
      </c>
      <c r="B7734" s="1407" t="s">
        <v>31577</v>
      </c>
      <c r="C7734" s="1408">
        <v>35000</v>
      </c>
      <c r="D7734" s="1408">
        <v>0</v>
      </c>
      <c r="E7734" s="1409">
        <v>9672783.6500000004</v>
      </c>
      <c r="F7734" s="1434"/>
      <c r="G7734" s="1653"/>
      <c r="H7734" s="1434"/>
      <c r="I7734" s="1434"/>
      <c r="J7734" s="1434"/>
      <c r="K7734" s="1434"/>
    </row>
    <row r="7735" spans="1:11" s="1023" customFormat="1" ht="22.5" customHeight="1">
      <c r="A7735" s="1479" t="s">
        <v>31504</v>
      </c>
      <c r="B7735" s="1407" t="s">
        <v>31578</v>
      </c>
      <c r="C7735" s="1408">
        <v>40000</v>
      </c>
      <c r="D7735" s="1408">
        <v>0</v>
      </c>
      <c r="E7735" s="1409">
        <v>9712783.6500000004</v>
      </c>
      <c r="F7735" s="1434"/>
      <c r="G7735" s="1653"/>
      <c r="H7735" s="1434"/>
      <c r="I7735" s="1434"/>
      <c r="J7735" s="1434"/>
      <c r="K7735" s="1434"/>
    </row>
    <row r="7736" spans="1:11" s="1023" customFormat="1" ht="22.5" customHeight="1">
      <c r="A7736" s="1479" t="s">
        <v>31505</v>
      </c>
      <c r="B7736" s="1407" t="s">
        <v>31579</v>
      </c>
      <c r="C7736" s="1408">
        <v>60000</v>
      </c>
      <c r="D7736" s="1408">
        <v>0</v>
      </c>
      <c r="E7736" s="1409">
        <v>9772783.6500000004</v>
      </c>
      <c r="F7736" s="1434"/>
      <c r="G7736" s="1653"/>
      <c r="H7736" s="1434"/>
      <c r="I7736" s="1434"/>
      <c r="J7736" s="1434"/>
      <c r="K7736" s="1434"/>
    </row>
    <row r="7737" spans="1:11" s="1023" customFormat="1" ht="22.5" customHeight="1">
      <c r="A7737" s="1479" t="s">
        <v>31506</v>
      </c>
      <c r="B7737" s="1407" t="s">
        <v>31580</v>
      </c>
      <c r="C7737" s="1408">
        <v>85000</v>
      </c>
      <c r="D7737" s="1408">
        <v>0</v>
      </c>
      <c r="E7737" s="1409">
        <v>9857783.6500000004</v>
      </c>
      <c r="F7737" s="1434"/>
      <c r="G7737" s="1653"/>
      <c r="H7737" s="1434"/>
      <c r="I7737" s="1434"/>
      <c r="J7737" s="1434"/>
      <c r="K7737" s="1434"/>
    </row>
    <row r="7738" spans="1:11" ht="22.5" customHeight="1">
      <c r="A7738" s="2099" t="s">
        <v>31507</v>
      </c>
      <c r="B7738" s="1536" t="s">
        <v>30925</v>
      </c>
      <c r="C7738" s="1050">
        <v>0</v>
      </c>
      <c r="D7738" s="1050">
        <v>3750</v>
      </c>
      <c r="E7738" s="1406">
        <v>9854033.6500000004</v>
      </c>
      <c r="F7738" s="1545"/>
      <c r="G7738" s="2606"/>
      <c r="H7738" s="1627"/>
      <c r="I7738" s="1627"/>
      <c r="J7738" s="1627"/>
      <c r="K7738" s="1627"/>
    </row>
    <row r="7739" spans="1:11" s="1358" customFormat="1" ht="22.5" customHeight="1">
      <c r="A7739" s="1407" t="s">
        <v>31508</v>
      </c>
      <c r="B7739" s="1407" t="s">
        <v>31581</v>
      </c>
      <c r="C7739" s="1408">
        <v>10000</v>
      </c>
      <c r="D7739" s="1408">
        <v>0</v>
      </c>
      <c r="E7739" s="1409">
        <v>9864033.6500000004</v>
      </c>
      <c r="F7739" s="1434"/>
      <c r="G7739" s="1653"/>
      <c r="H7739" s="1434"/>
      <c r="I7739" s="1434"/>
      <c r="J7739" s="1434"/>
      <c r="K7739" s="1434"/>
    </row>
    <row r="7740" spans="1:11" s="2297" customFormat="1" ht="22.5" customHeight="1">
      <c r="A7740" s="2276" t="s">
        <v>31509</v>
      </c>
      <c r="B7740" s="2276" t="s">
        <v>31582</v>
      </c>
      <c r="C7740" s="2277">
        <v>10000</v>
      </c>
      <c r="D7740" s="2277">
        <v>0</v>
      </c>
      <c r="E7740" s="1409">
        <v>9874033.6500000004</v>
      </c>
      <c r="F7740" s="1434"/>
      <c r="G7740" s="1653"/>
      <c r="H7740" s="1434"/>
      <c r="I7740" s="2278"/>
      <c r="J7740" s="2278"/>
      <c r="K7740" s="2278"/>
    </row>
    <row r="7741" spans="1:11" s="1358" customFormat="1" ht="22.5" customHeight="1">
      <c r="A7741" s="1407" t="s">
        <v>31510</v>
      </c>
      <c r="B7741" s="1407" t="s">
        <v>31583</v>
      </c>
      <c r="C7741" s="1408">
        <v>70000</v>
      </c>
      <c r="D7741" s="1408">
        <v>0</v>
      </c>
      <c r="E7741" s="1409">
        <v>9944033.6500000004</v>
      </c>
      <c r="F7741" s="1434"/>
      <c r="G7741" s="1653"/>
      <c r="H7741" s="1434"/>
      <c r="I7741" s="1434"/>
      <c r="J7741" s="1434"/>
      <c r="K7741" s="1434"/>
    </row>
    <row r="7742" spans="1:11" s="1358" customFormat="1" ht="22.5" customHeight="1">
      <c r="A7742" s="1407" t="s">
        <v>31630</v>
      </c>
      <c r="B7742" s="1407" t="s">
        <v>31704</v>
      </c>
      <c r="C7742" s="1408">
        <v>35000</v>
      </c>
      <c r="D7742" s="1408">
        <v>0</v>
      </c>
      <c r="E7742" s="1409">
        <v>9979033.6500000004</v>
      </c>
      <c r="F7742" s="1434"/>
      <c r="G7742" s="1653"/>
      <c r="H7742" s="1434"/>
      <c r="I7742" s="1434"/>
      <c r="J7742" s="1434"/>
      <c r="K7742" s="1434"/>
    </row>
    <row r="7743" spans="1:11" s="1358" customFormat="1" ht="22.5" customHeight="1">
      <c r="A7743" s="1420" t="s">
        <v>31631</v>
      </c>
      <c r="B7743" s="1420" t="s">
        <v>31705</v>
      </c>
      <c r="C7743" s="1421">
        <v>30000</v>
      </c>
      <c r="D7743" s="1421">
        <v>0</v>
      </c>
      <c r="E7743" s="1409">
        <v>10009033.65</v>
      </c>
      <c r="F7743" s="1434"/>
      <c r="G7743" s="1653"/>
      <c r="H7743" s="1434"/>
      <c r="I7743" s="1434"/>
      <c r="J7743" s="1434"/>
      <c r="K7743" s="1434"/>
    </row>
    <row r="7744" spans="1:11" s="1358" customFormat="1" ht="22.5" customHeight="1">
      <c r="A7744" s="1407" t="s">
        <v>31632</v>
      </c>
      <c r="B7744" s="1407" t="s">
        <v>31706</v>
      </c>
      <c r="C7744" s="1408">
        <v>95000</v>
      </c>
      <c r="D7744" s="1408">
        <v>0</v>
      </c>
      <c r="E7744" s="1409">
        <v>10104033.65</v>
      </c>
      <c r="F7744" s="1434"/>
      <c r="G7744" s="1653"/>
      <c r="H7744" s="1434"/>
      <c r="I7744" s="1434"/>
      <c r="J7744" s="1434"/>
      <c r="K7744" s="1434"/>
    </row>
    <row r="7745" spans="1:11" s="1358" customFormat="1" ht="22.5" customHeight="1">
      <c r="A7745" s="1407" t="s">
        <v>31633</v>
      </c>
      <c r="B7745" s="1407" t="s">
        <v>31707</v>
      </c>
      <c r="C7745" s="1408">
        <v>80000</v>
      </c>
      <c r="D7745" s="1408">
        <v>0</v>
      </c>
      <c r="E7745" s="1409">
        <v>10184033.65</v>
      </c>
      <c r="F7745" s="1434"/>
      <c r="G7745" s="1653"/>
      <c r="H7745" s="1434"/>
      <c r="I7745" s="1434"/>
      <c r="J7745" s="1434"/>
      <c r="K7745" s="1434"/>
    </row>
    <row r="7746" spans="1:11" s="1358" customFormat="1" ht="22.5" customHeight="1">
      <c r="A7746" s="1407" t="s">
        <v>31634</v>
      </c>
      <c r="B7746" s="1407" t="s">
        <v>31708</v>
      </c>
      <c r="C7746" s="1408">
        <v>60000</v>
      </c>
      <c r="D7746" s="1408">
        <v>0</v>
      </c>
      <c r="E7746" s="1409">
        <v>10244033.65</v>
      </c>
      <c r="F7746" s="1434"/>
      <c r="G7746" s="1653"/>
      <c r="H7746" s="1434"/>
      <c r="I7746" s="1434"/>
      <c r="J7746" s="1434"/>
      <c r="K7746" s="1434"/>
    </row>
    <row r="7747" spans="1:11" s="1358" customFormat="1" ht="22.5" customHeight="1">
      <c r="A7747" s="1407" t="s">
        <v>31635</v>
      </c>
      <c r="B7747" s="1407" t="s">
        <v>31709</v>
      </c>
      <c r="C7747" s="1408">
        <v>20000</v>
      </c>
      <c r="D7747" s="1408">
        <v>0</v>
      </c>
      <c r="E7747" s="1409">
        <v>10264033.65</v>
      </c>
      <c r="F7747" s="1434"/>
      <c r="G7747" s="1653"/>
      <c r="H7747" s="1434"/>
      <c r="I7747" s="1434"/>
      <c r="J7747" s="1434"/>
      <c r="K7747" s="1434"/>
    </row>
    <row r="7748" spans="1:11" s="849" customFormat="1" ht="22.5" customHeight="1">
      <c r="A7748" s="1051" t="s">
        <v>31636</v>
      </c>
      <c r="B7748" s="1051" t="s">
        <v>30730</v>
      </c>
      <c r="C7748" s="1050">
        <v>0</v>
      </c>
      <c r="D7748" s="1050">
        <v>122293.33</v>
      </c>
      <c r="E7748" s="1406">
        <v>10141740.32</v>
      </c>
      <c r="F7748" s="1545"/>
      <c r="G7748" s="1661"/>
      <c r="H7748" s="1545"/>
      <c r="I7748" s="1545"/>
      <c r="J7748" s="1545"/>
      <c r="K7748" s="1545"/>
    </row>
    <row r="7749" spans="1:11" s="849" customFormat="1" ht="22.5" customHeight="1">
      <c r="A7749" s="1051" t="s">
        <v>31636</v>
      </c>
      <c r="B7749" s="1051" t="s">
        <v>30717</v>
      </c>
      <c r="C7749" s="1050">
        <v>0</v>
      </c>
      <c r="D7749" s="1050">
        <v>53.75</v>
      </c>
      <c r="E7749" s="1406">
        <v>10141686.57</v>
      </c>
      <c r="F7749" s="1545"/>
      <c r="G7749" s="1661"/>
      <c r="H7749" s="1545"/>
      <c r="I7749" s="1545"/>
      <c r="J7749" s="1545"/>
      <c r="K7749" s="1545"/>
    </row>
    <row r="7750" spans="1:11" s="849" customFormat="1" ht="22.5" customHeight="1">
      <c r="A7750" s="1051" t="s">
        <v>31636</v>
      </c>
      <c r="B7750" s="1051" t="s">
        <v>31710</v>
      </c>
      <c r="C7750" s="1050">
        <v>0</v>
      </c>
      <c r="D7750" s="1050">
        <v>10000</v>
      </c>
      <c r="E7750" s="1406">
        <v>10131686.57</v>
      </c>
      <c r="F7750" s="1545"/>
      <c r="G7750" s="1661"/>
      <c r="H7750" s="1545"/>
      <c r="I7750" s="1545"/>
      <c r="J7750" s="1545"/>
      <c r="K7750" s="1545"/>
    </row>
    <row r="7751" spans="1:11" s="849" customFormat="1" ht="22.5" customHeight="1">
      <c r="A7751" s="1051" t="s">
        <v>31636</v>
      </c>
      <c r="B7751" s="1051" t="s">
        <v>30294</v>
      </c>
      <c r="C7751" s="1050">
        <v>0</v>
      </c>
      <c r="D7751" s="1050">
        <v>26.88</v>
      </c>
      <c r="E7751" s="1406">
        <v>10131659.689999999</v>
      </c>
      <c r="F7751" s="1545"/>
      <c r="G7751" s="1661"/>
      <c r="H7751" s="1545"/>
      <c r="I7751" s="1545"/>
      <c r="J7751" s="1545"/>
      <c r="K7751" s="1545"/>
    </row>
    <row r="7752" spans="1:11" s="849" customFormat="1" ht="22.5" customHeight="1">
      <c r="A7752" s="1051" t="s">
        <v>31636</v>
      </c>
      <c r="B7752" s="1051" t="s">
        <v>31711</v>
      </c>
      <c r="C7752" s="1050">
        <v>0</v>
      </c>
      <c r="D7752" s="1050">
        <v>46000</v>
      </c>
      <c r="E7752" s="1406">
        <v>10085659.689999999</v>
      </c>
      <c r="F7752" s="1545"/>
      <c r="G7752" s="1661"/>
      <c r="H7752" s="1545"/>
      <c r="I7752" s="1545"/>
      <c r="J7752" s="1545"/>
      <c r="K7752" s="1545"/>
    </row>
    <row r="7753" spans="1:11" s="849" customFormat="1" ht="22.5" customHeight="1">
      <c r="A7753" s="1051" t="s">
        <v>31636</v>
      </c>
      <c r="B7753" s="1051" t="s">
        <v>30301</v>
      </c>
      <c r="C7753" s="1050">
        <v>0</v>
      </c>
      <c r="D7753" s="1050">
        <v>26.88</v>
      </c>
      <c r="E7753" s="1406">
        <v>10085632.810000001</v>
      </c>
      <c r="F7753" s="1545"/>
      <c r="G7753" s="1661"/>
      <c r="H7753" s="1545"/>
      <c r="I7753" s="1545"/>
      <c r="J7753" s="1545"/>
      <c r="K7753" s="1545"/>
    </row>
    <row r="7754" spans="1:11" s="849" customFormat="1" ht="22.5" customHeight="1">
      <c r="A7754" s="1051" t="s">
        <v>31636</v>
      </c>
      <c r="B7754" s="1051" t="s">
        <v>30729</v>
      </c>
      <c r="C7754" s="1050">
        <v>0</v>
      </c>
      <c r="D7754" s="1050">
        <v>87793.33</v>
      </c>
      <c r="E7754" s="1406">
        <v>9997839.4800000004</v>
      </c>
      <c r="F7754" s="1545"/>
      <c r="G7754" s="1661"/>
      <c r="H7754" s="1545"/>
      <c r="I7754" s="1545"/>
      <c r="J7754" s="1545"/>
      <c r="K7754" s="1545"/>
    </row>
    <row r="7755" spans="1:11" s="849" customFormat="1" ht="22.5" customHeight="1">
      <c r="A7755" s="1051" t="s">
        <v>31636</v>
      </c>
      <c r="B7755" s="1051" t="s">
        <v>30718</v>
      </c>
      <c r="C7755" s="1050">
        <v>0</v>
      </c>
      <c r="D7755" s="1050">
        <v>53.75</v>
      </c>
      <c r="E7755" s="1406">
        <v>9997785.7300000004</v>
      </c>
      <c r="F7755" s="1545"/>
      <c r="G7755" s="1661"/>
      <c r="H7755" s="1545"/>
      <c r="I7755" s="1545"/>
      <c r="J7755" s="1545"/>
      <c r="K7755" s="1545"/>
    </row>
    <row r="7756" spans="1:11" s="849" customFormat="1" ht="22.5" customHeight="1">
      <c r="A7756" s="1051" t="s">
        <v>31636</v>
      </c>
      <c r="B7756" s="1051" t="s">
        <v>31007</v>
      </c>
      <c r="C7756" s="1050">
        <v>0</v>
      </c>
      <c r="D7756" s="1050">
        <v>29000</v>
      </c>
      <c r="E7756" s="1406">
        <v>9968785.7300000004</v>
      </c>
      <c r="F7756" s="1545"/>
      <c r="G7756" s="1661"/>
      <c r="H7756" s="1545"/>
      <c r="I7756" s="1545"/>
      <c r="J7756" s="1545"/>
      <c r="K7756" s="1545"/>
    </row>
    <row r="7757" spans="1:11" s="849" customFormat="1" ht="22.5" customHeight="1">
      <c r="A7757" s="1051" t="s">
        <v>31636</v>
      </c>
      <c r="B7757" s="1051" t="s">
        <v>30298</v>
      </c>
      <c r="C7757" s="1050">
        <v>0</v>
      </c>
      <c r="D7757" s="1050">
        <v>26.88</v>
      </c>
      <c r="E7757" s="1406">
        <v>9968758.8499999996</v>
      </c>
      <c r="F7757" s="1545"/>
      <c r="G7757" s="1661"/>
      <c r="H7757" s="1545"/>
      <c r="I7757" s="1545"/>
      <c r="J7757" s="1545"/>
      <c r="K7757" s="1545"/>
    </row>
    <row r="7758" spans="1:11" s="849" customFormat="1" ht="22.5" customHeight="1">
      <c r="A7758" s="1051" t="s">
        <v>31636</v>
      </c>
      <c r="B7758" s="1051" t="s">
        <v>31712</v>
      </c>
      <c r="C7758" s="1050">
        <v>0</v>
      </c>
      <c r="D7758" s="1050">
        <v>10000</v>
      </c>
      <c r="E7758" s="1406">
        <v>9958758.8499999996</v>
      </c>
      <c r="F7758" s="1545"/>
      <c r="G7758" s="1661"/>
      <c r="H7758" s="1545"/>
      <c r="I7758" s="1545"/>
      <c r="J7758" s="1545"/>
      <c r="K7758" s="1545"/>
    </row>
    <row r="7759" spans="1:11" s="849" customFormat="1" ht="22.5" customHeight="1">
      <c r="A7759" s="1051" t="s">
        <v>31636</v>
      </c>
      <c r="B7759" s="1051" t="s">
        <v>30006</v>
      </c>
      <c r="C7759" s="1050">
        <v>0</v>
      </c>
      <c r="D7759" s="1050">
        <v>26.88</v>
      </c>
      <c r="E7759" s="1406">
        <v>9958731.9700000007</v>
      </c>
      <c r="F7759" s="1545"/>
      <c r="G7759" s="1661"/>
      <c r="H7759" s="1545"/>
      <c r="I7759" s="1545"/>
      <c r="J7759" s="1545"/>
      <c r="K7759" s="1545"/>
    </row>
    <row r="7760" spans="1:11" s="849" customFormat="1" ht="22.5" customHeight="1">
      <c r="A7760" s="1051" t="s">
        <v>31636</v>
      </c>
      <c r="B7760" s="1051" t="s">
        <v>31713</v>
      </c>
      <c r="C7760" s="1050">
        <v>0</v>
      </c>
      <c r="D7760" s="1050">
        <v>10000</v>
      </c>
      <c r="E7760" s="1406">
        <v>9948731.9700000007</v>
      </c>
      <c r="F7760" s="1545"/>
      <c r="G7760" s="1661"/>
      <c r="H7760" s="1545"/>
      <c r="I7760" s="1545"/>
      <c r="J7760" s="1545"/>
      <c r="K7760" s="1545"/>
    </row>
    <row r="7761" spans="1:11" s="849" customFormat="1" ht="22.5" customHeight="1">
      <c r="A7761" s="1051" t="s">
        <v>31636</v>
      </c>
      <c r="B7761" s="1051" t="s">
        <v>31714</v>
      </c>
      <c r="C7761" s="1050">
        <v>0</v>
      </c>
      <c r="D7761" s="1050">
        <v>26.88</v>
      </c>
      <c r="E7761" s="1406">
        <v>9948705.0899999999</v>
      </c>
      <c r="F7761" s="1545"/>
      <c r="G7761" s="1661"/>
      <c r="H7761" s="1545"/>
      <c r="I7761" s="1545"/>
      <c r="J7761" s="1545"/>
      <c r="K7761" s="1545"/>
    </row>
    <row r="7762" spans="1:11" s="849" customFormat="1" ht="22.5" customHeight="1">
      <c r="A7762" s="1051" t="s">
        <v>31636</v>
      </c>
      <c r="B7762" s="1051" t="s">
        <v>31715</v>
      </c>
      <c r="C7762" s="1050">
        <v>0</v>
      </c>
      <c r="D7762" s="1050">
        <v>15000</v>
      </c>
      <c r="E7762" s="1406">
        <v>9933705.0899999999</v>
      </c>
      <c r="F7762" s="1545"/>
      <c r="G7762" s="1661"/>
      <c r="H7762" s="1545"/>
      <c r="I7762" s="1545"/>
      <c r="J7762" s="1545"/>
      <c r="K7762" s="1545"/>
    </row>
    <row r="7763" spans="1:11" s="849" customFormat="1" ht="22.5" customHeight="1">
      <c r="A7763" s="1051" t="s">
        <v>31636</v>
      </c>
      <c r="B7763" s="1051" t="s">
        <v>31716</v>
      </c>
      <c r="C7763" s="1050">
        <v>0</v>
      </c>
      <c r="D7763" s="1050">
        <v>26.88</v>
      </c>
      <c r="E7763" s="1406">
        <v>9933678.2100000009</v>
      </c>
      <c r="F7763" s="1545"/>
      <c r="G7763" s="1661"/>
      <c r="H7763" s="1545"/>
      <c r="I7763" s="1545"/>
      <c r="J7763" s="1545"/>
      <c r="K7763" s="1545"/>
    </row>
    <row r="7764" spans="1:11" s="849" customFormat="1" ht="22.5" customHeight="1">
      <c r="A7764" s="1051" t="s">
        <v>31636</v>
      </c>
      <c r="B7764" s="1051" t="s">
        <v>31717</v>
      </c>
      <c r="C7764" s="1050">
        <v>0</v>
      </c>
      <c r="D7764" s="1050">
        <v>10000</v>
      </c>
      <c r="E7764" s="1406">
        <v>9923678.2100000009</v>
      </c>
      <c r="F7764" s="1545"/>
      <c r="G7764" s="1661"/>
      <c r="H7764" s="1545"/>
      <c r="I7764" s="1545"/>
      <c r="J7764" s="1545"/>
      <c r="K7764" s="1545"/>
    </row>
    <row r="7765" spans="1:11" s="849" customFormat="1" ht="22.5" customHeight="1">
      <c r="A7765" s="1051" t="s">
        <v>31636</v>
      </c>
      <c r="B7765" s="1051" t="s">
        <v>30009</v>
      </c>
      <c r="C7765" s="1050">
        <v>0</v>
      </c>
      <c r="D7765" s="1050">
        <v>26.88</v>
      </c>
      <c r="E7765" s="1406">
        <v>9923651.3300000001</v>
      </c>
      <c r="F7765" s="1545"/>
      <c r="G7765" s="1661"/>
      <c r="H7765" s="1545"/>
      <c r="I7765" s="1545"/>
      <c r="J7765" s="1545"/>
      <c r="K7765" s="1545"/>
    </row>
    <row r="7766" spans="1:11" s="849" customFormat="1" ht="22.5" customHeight="1">
      <c r="A7766" s="1051" t="s">
        <v>31636</v>
      </c>
      <c r="B7766" s="1051" t="s">
        <v>31718</v>
      </c>
      <c r="C7766" s="1050">
        <v>0</v>
      </c>
      <c r="D7766" s="1050">
        <v>18000</v>
      </c>
      <c r="E7766" s="1406">
        <v>9905651.3300000001</v>
      </c>
      <c r="F7766" s="1545"/>
      <c r="G7766" s="1661"/>
      <c r="H7766" s="1545"/>
      <c r="I7766" s="1545"/>
      <c r="J7766" s="1545"/>
      <c r="K7766" s="1545"/>
    </row>
    <row r="7767" spans="1:11" s="849" customFormat="1" ht="22.5" customHeight="1">
      <c r="A7767" s="1051" t="s">
        <v>31636</v>
      </c>
      <c r="B7767" s="1051" t="s">
        <v>31719</v>
      </c>
      <c r="C7767" s="1050">
        <v>0</v>
      </c>
      <c r="D7767" s="1050">
        <v>26.88</v>
      </c>
      <c r="E7767" s="1406">
        <v>9905624.4499999993</v>
      </c>
      <c r="F7767" s="1545"/>
      <c r="G7767" s="1661"/>
      <c r="H7767" s="1545"/>
      <c r="I7767" s="1545"/>
      <c r="J7767" s="1545"/>
      <c r="K7767" s="1545"/>
    </row>
    <row r="7768" spans="1:11" s="849" customFormat="1" ht="22.5" customHeight="1">
      <c r="A7768" s="1051" t="s">
        <v>31637</v>
      </c>
      <c r="B7768" s="1051" t="s">
        <v>29649</v>
      </c>
      <c r="C7768" s="1050">
        <v>0</v>
      </c>
      <c r="D7768" s="1050">
        <v>18753.330000000002</v>
      </c>
      <c r="E7768" s="1406">
        <v>9886871.1199999992</v>
      </c>
      <c r="F7768" s="1545"/>
      <c r="G7768" s="1661"/>
      <c r="H7768" s="1545"/>
      <c r="I7768" s="1545"/>
      <c r="J7768" s="1545"/>
      <c r="K7768" s="1545"/>
    </row>
    <row r="7769" spans="1:11" s="849" customFormat="1" ht="22.5" customHeight="1">
      <c r="A7769" s="1051" t="s">
        <v>31638</v>
      </c>
      <c r="B7769" s="1051" t="s">
        <v>31720</v>
      </c>
      <c r="C7769" s="1050">
        <v>0</v>
      </c>
      <c r="D7769" s="1050">
        <v>15000</v>
      </c>
      <c r="E7769" s="1406">
        <v>9871871.1199999992</v>
      </c>
      <c r="F7769" s="1545"/>
      <c r="G7769" s="1661"/>
      <c r="H7769" s="1545"/>
      <c r="I7769" s="1545"/>
      <c r="J7769" s="1545"/>
      <c r="K7769" s="1545"/>
    </row>
    <row r="7770" spans="1:11" s="849" customFormat="1" ht="22.5" customHeight="1">
      <c r="A7770" s="1051" t="s">
        <v>31638</v>
      </c>
      <c r="B7770" s="1051" t="s">
        <v>30550</v>
      </c>
      <c r="C7770" s="1050">
        <v>0</v>
      </c>
      <c r="D7770" s="1050">
        <v>26.88</v>
      </c>
      <c r="E7770" s="1406">
        <v>9871844.2400000002</v>
      </c>
      <c r="F7770" s="1545"/>
      <c r="G7770" s="1661"/>
      <c r="H7770" s="1545"/>
      <c r="I7770" s="1545"/>
      <c r="J7770" s="1545"/>
      <c r="K7770" s="1545"/>
    </row>
    <row r="7771" spans="1:11" s="849" customFormat="1" ht="22.5" customHeight="1">
      <c r="A7771" s="1051" t="s">
        <v>31638</v>
      </c>
      <c r="B7771" s="1051" t="s">
        <v>31721</v>
      </c>
      <c r="C7771" s="1050">
        <v>0</v>
      </c>
      <c r="D7771" s="1050">
        <v>20000</v>
      </c>
      <c r="E7771" s="1406">
        <v>9851844.2400000002</v>
      </c>
      <c r="F7771" s="1545"/>
      <c r="G7771" s="1661"/>
      <c r="H7771" s="1545"/>
      <c r="I7771" s="1545"/>
      <c r="J7771" s="1545"/>
      <c r="K7771" s="1545"/>
    </row>
    <row r="7772" spans="1:11" s="849" customFormat="1" ht="22.5" customHeight="1">
      <c r="A7772" s="1051" t="s">
        <v>31638</v>
      </c>
      <c r="B7772" s="1051" t="s">
        <v>31722</v>
      </c>
      <c r="C7772" s="1050">
        <v>0</v>
      </c>
      <c r="D7772" s="1050">
        <v>26.88</v>
      </c>
      <c r="E7772" s="1406">
        <v>9851817.3599999994</v>
      </c>
      <c r="F7772" s="1545"/>
      <c r="G7772" s="1661"/>
      <c r="H7772" s="1545"/>
      <c r="I7772" s="1545"/>
      <c r="J7772" s="1545"/>
      <c r="K7772" s="1545"/>
    </row>
    <row r="7773" spans="1:11" s="849" customFormat="1" ht="22.5" customHeight="1">
      <c r="A7773" s="1051" t="s">
        <v>31639</v>
      </c>
      <c r="B7773" s="1051" t="s">
        <v>30733</v>
      </c>
      <c r="C7773" s="1050">
        <v>0</v>
      </c>
      <c r="D7773" s="1050">
        <v>196660</v>
      </c>
      <c r="E7773" s="1406">
        <v>9655157.3599999994</v>
      </c>
      <c r="F7773" s="1545"/>
      <c r="G7773" s="1661"/>
      <c r="H7773" s="1545"/>
      <c r="I7773" s="1545"/>
      <c r="J7773" s="1545"/>
      <c r="K7773" s="1545"/>
    </row>
    <row r="7774" spans="1:11" s="849" customFormat="1" ht="22.5" customHeight="1">
      <c r="A7774" s="1051" t="s">
        <v>31639</v>
      </c>
      <c r="B7774" s="1051" t="s">
        <v>30587</v>
      </c>
      <c r="C7774" s="1050">
        <v>0</v>
      </c>
      <c r="D7774" s="1050">
        <v>53.75</v>
      </c>
      <c r="E7774" s="1406">
        <v>9655103.6099999994</v>
      </c>
      <c r="F7774" s="1545"/>
      <c r="G7774" s="1661"/>
      <c r="H7774" s="1545"/>
      <c r="I7774" s="1545"/>
      <c r="J7774" s="1545"/>
      <c r="K7774" s="1545"/>
    </row>
    <row r="7775" spans="1:11" s="849" customFormat="1" ht="22.5" customHeight="1">
      <c r="A7775" s="1051" t="s">
        <v>31639</v>
      </c>
      <c r="B7775" s="1051" t="s">
        <v>30728</v>
      </c>
      <c r="C7775" s="1050">
        <v>0</v>
      </c>
      <c r="D7775" s="1050">
        <v>46000</v>
      </c>
      <c r="E7775" s="1406">
        <v>9609103.6099999994</v>
      </c>
      <c r="F7775" s="1545"/>
      <c r="G7775" s="1661"/>
      <c r="H7775" s="1545"/>
      <c r="I7775" s="1545"/>
      <c r="J7775" s="1545"/>
      <c r="K7775" s="1545"/>
    </row>
    <row r="7776" spans="1:11" s="849" customFormat="1" ht="22.5" customHeight="1">
      <c r="A7776" s="1051" t="s">
        <v>31639</v>
      </c>
      <c r="B7776" s="1051" t="s">
        <v>30713</v>
      </c>
      <c r="C7776" s="1050">
        <v>0</v>
      </c>
      <c r="D7776" s="1050">
        <v>26.88</v>
      </c>
      <c r="E7776" s="1406">
        <v>9609076.7300000004</v>
      </c>
      <c r="F7776" s="1545"/>
      <c r="G7776" s="1661"/>
      <c r="H7776" s="1545"/>
      <c r="I7776" s="1545"/>
      <c r="J7776" s="1545"/>
      <c r="K7776" s="1545"/>
    </row>
    <row r="7777" spans="1:11" s="849" customFormat="1" ht="22.5" customHeight="1">
      <c r="A7777" s="1051" t="s">
        <v>31639</v>
      </c>
      <c r="B7777" s="1051" t="s">
        <v>31723</v>
      </c>
      <c r="C7777" s="1050">
        <v>0</v>
      </c>
      <c r="D7777" s="1050">
        <v>15000</v>
      </c>
      <c r="E7777" s="1406">
        <v>9594076.7300000004</v>
      </c>
      <c r="F7777" s="1545"/>
      <c r="G7777" s="1661"/>
      <c r="H7777" s="1545"/>
      <c r="I7777" s="1545"/>
      <c r="J7777" s="1545"/>
      <c r="K7777" s="1545"/>
    </row>
    <row r="7778" spans="1:11" s="849" customFormat="1" ht="22.5" customHeight="1">
      <c r="A7778" s="1051" t="s">
        <v>31639</v>
      </c>
      <c r="B7778" s="1051" t="s">
        <v>31724</v>
      </c>
      <c r="C7778" s="1050">
        <v>0</v>
      </c>
      <c r="D7778" s="1050">
        <v>26.88</v>
      </c>
      <c r="E7778" s="1406">
        <v>9594049.8499999996</v>
      </c>
      <c r="F7778" s="1545"/>
      <c r="G7778" s="1661"/>
      <c r="H7778" s="1545"/>
      <c r="I7778" s="1545"/>
      <c r="J7778" s="1545"/>
      <c r="K7778" s="1545"/>
    </row>
    <row r="7779" spans="1:11" s="1358" customFormat="1" ht="22.5" customHeight="1">
      <c r="A7779" s="1407" t="s">
        <v>31640</v>
      </c>
      <c r="B7779" s="1407" t="s">
        <v>31725</v>
      </c>
      <c r="C7779" s="1408">
        <v>65000</v>
      </c>
      <c r="D7779" s="1408">
        <v>0</v>
      </c>
      <c r="E7779" s="1409">
        <v>9659049.8499999996</v>
      </c>
      <c r="F7779" s="1434"/>
      <c r="G7779" s="1653"/>
      <c r="H7779" s="1434"/>
      <c r="I7779" s="1434"/>
      <c r="J7779" s="1434"/>
      <c r="K7779" s="1434"/>
    </row>
    <row r="7780" spans="1:11" s="1358" customFormat="1" ht="22.5" customHeight="1">
      <c r="A7780" s="1407" t="s">
        <v>31641</v>
      </c>
      <c r="B7780" s="1407" t="s">
        <v>31726</v>
      </c>
      <c r="C7780" s="1408">
        <v>80000</v>
      </c>
      <c r="D7780" s="1408">
        <v>0</v>
      </c>
      <c r="E7780" s="1409">
        <v>9739049.8499999996</v>
      </c>
      <c r="F7780" s="1434"/>
      <c r="G7780" s="1653"/>
      <c r="H7780" s="1434"/>
      <c r="I7780" s="1434"/>
      <c r="J7780" s="1434"/>
      <c r="K7780" s="1434"/>
    </row>
    <row r="7781" spans="1:11" s="1358" customFormat="1" ht="22.5" customHeight="1">
      <c r="A7781" s="1407" t="s">
        <v>31642</v>
      </c>
      <c r="B7781" s="1407" t="s">
        <v>31727</v>
      </c>
      <c r="C7781" s="1408">
        <v>102000</v>
      </c>
      <c r="D7781" s="1408">
        <v>0</v>
      </c>
      <c r="E7781" s="1409">
        <v>9841049.8499999996</v>
      </c>
      <c r="F7781" s="1434"/>
      <c r="G7781" s="1653"/>
      <c r="H7781" s="1434"/>
      <c r="I7781" s="1434"/>
      <c r="J7781" s="1434"/>
      <c r="K7781" s="1434"/>
    </row>
    <row r="7782" spans="1:11" s="2297" customFormat="1" ht="22.5" customHeight="1">
      <c r="A7782" s="2276" t="s">
        <v>31643</v>
      </c>
      <c r="B7782" s="2276" t="s">
        <v>31728</v>
      </c>
      <c r="C7782" s="2277">
        <v>10000</v>
      </c>
      <c r="D7782" s="2277">
        <v>0</v>
      </c>
      <c r="E7782" s="1409">
        <v>9851049.8499999996</v>
      </c>
      <c r="F7782" s="2278"/>
      <c r="G7782" s="2608"/>
      <c r="H7782" s="2278"/>
      <c r="I7782" s="2278"/>
      <c r="J7782" s="2278"/>
      <c r="K7782" s="2278"/>
    </row>
    <row r="7783" spans="1:11" s="1358" customFormat="1" ht="22.5" customHeight="1">
      <c r="A7783" s="1407" t="s">
        <v>31644</v>
      </c>
      <c r="B7783" s="1407" t="s">
        <v>31729</v>
      </c>
      <c r="C7783" s="1408">
        <v>117000</v>
      </c>
      <c r="D7783" s="1408">
        <v>0</v>
      </c>
      <c r="E7783" s="1409">
        <v>9968049.8499999996</v>
      </c>
      <c r="F7783" s="1434"/>
      <c r="G7783" s="1653"/>
      <c r="H7783" s="1434"/>
      <c r="I7783" s="1434"/>
      <c r="J7783" s="1434"/>
      <c r="K7783" s="1434"/>
    </row>
    <row r="7784" spans="1:11" s="1358" customFormat="1" ht="22.5" customHeight="1">
      <c r="A7784" s="1407" t="s">
        <v>31645</v>
      </c>
      <c r="B7784" s="1407" t="s">
        <v>31730</v>
      </c>
      <c r="C7784" s="1408">
        <v>115000</v>
      </c>
      <c r="D7784" s="1408">
        <v>0</v>
      </c>
      <c r="E7784" s="1409">
        <v>10083049.85</v>
      </c>
      <c r="F7784" s="1434"/>
      <c r="G7784" s="1653"/>
      <c r="H7784" s="1434"/>
      <c r="I7784" s="1434"/>
      <c r="J7784" s="1434"/>
      <c r="K7784" s="1434"/>
    </row>
    <row r="7785" spans="1:11" s="849" customFormat="1" ht="22.5" customHeight="1">
      <c r="A7785" s="1051" t="s">
        <v>31646</v>
      </c>
      <c r="B7785" s="1051" t="s">
        <v>8478</v>
      </c>
      <c r="C7785" s="1050">
        <v>0</v>
      </c>
      <c r="D7785" s="1050">
        <v>3002.53</v>
      </c>
      <c r="E7785" s="1406">
        <v>10080047.32</v>
      </c>
      <c r="F7785" s="1545"/>
      <c r="G7785" s="1661"/>
      <c r="H7785" s="1545"/>
      <c r="I7785" s="1545"/>
      <c r="J7785" s="1545"/>
      <c r="K7785" s="1545"/>
    </row>
    <row r="7786" spans="1:11" s="1358" customFormat="1" ht="22.5" customHeight="1">
      <c r="A7786" s="1407" t="s">
        <v>31647</v>
      </c>
      <c r="B7786" s="1407" t="s">
        <v>31731</v>
      </c>
      <c r="C7786" s="1408">
        <v>90005</v>
      </c>
      <c r="D7786" s="1408">
        <v>0</v>
      </c>
      <c r="E7786" s="1409">
        <v>10170052.32</v>
      </c>
      <c r="F7786" s="1434"/>
      <c r="G7786" s="1653"/>
      <c r="H7786" s="1434"/>
      <c r="I7786" s="1434"/>
      <c r="J7786" s="1434"/>
      <c r="K7786" s="1434"/>
    </row>
    <row r="7787" spans="1:11" s="1358" customFormat="1" ht="22.5" customHeight="1">
      <c r="A7787" s="1407" t="s">
        <v>31648</v>
      </c>
      <c r="B7787" s="1407" t="s">
        <v>31732</v>
      </c>
      <c r="C7787" s="1408">
        <v>105000</v>
      </c>
      <c r="D7787" s="1408">
        <v>0</v>
      </c>
      <c r="E7787" s="1409">
        <v>10275052.32</v>
      </c>
      <c r="F7787" s="1434"/>
      <c r="G7787" s="1653"/>
      <c r="H7787" s="1434"/>
      <c r="I7787" s="1434"/>
      <c r="J7787" s="1434"/>
      <c r="K7787" s="1434"/>
    </row>
    <row r="7788" spans="1:11" s="1358" customFormat="1" ht="22.5" customHeight="1">
      <c r="A7788" s="1407" t="s">
        <v>31649</v>
      </c>
      <c r="B7788" s="1407" t="s">
        <v>31733</v>
      </c>
      <c r="C7788" s="1408">
        <v>45000</v>
      </c>
      <c r="D7788" s="1408">
        <v>0</v>
      </c>
      <c r="E7788" s="1409">
        <v>10320052.32</v>
      </c>
      <c r="F7788" s="1434"/>
      <c r="G7788" s="1653"/>
      <c r="H7788" s="1434"/>
      <c r="I7788" s="1434"/>
      <c r="J7788" s="1434"/>
      <c r="K7788" s="1434"/>
    </row>
    <row r="7789" spans="1:11" s="1358" customFormat="1" ht="22.5" customHeight="1">
      <c r="A7789" s="1407" t="s">
        <v>31650</v>
      </c>
      <c r="B7789" s="1407" t="s">
        <v>31734</v>
      </c>
      <c r="C7789" s="1408">
        <v>65000</v>
      </c>
      <c r="D7789" s="1408">
        <v>0</v>
      </c>
      <c r="E7789" s="1409">
        <v>10385052.32</v>
      </c>
      <c r="F7789" s="1434"/>
      <c r="G7789" s="1653"/>
      <c r="H7789" s="1434"/>
      <c r="I7789" s="1434"/>
      <c r="J7789" s="1434"/>
      <c r="K7789" s="1434"/>
    </row>
    <row r="7790" spans="1:11" s="1358" customFormat="1" ht="22.5" customHeight="1">
      <c r="A7790" s="1407" t="s">
        <v>31651</v>
      </c>
      <c r="B7790" s="1407" t="s">
        <v>31735</v>
      </c>
      <c r="C7790" s="1408">
        <v>40000</v>
      </c>
      <c r="D7790" s="1408">
        <v>0</v>
      </c>
      <c r="E7790" s="1409">
        <v>10425052.32</v>
      </c>
      <c r="F7790" s="1434"/>
      <c r="G7790" s="1653"/>
      <c r="H7790" s="1434"/>
      <c r="I7790" s="1434"/>
      <c r="J7790" s="1434"/>
      <c r="K7790" s="1434"/>
    </row>
    <row r="7791" spans="1:11" s="1358" customFormat="1" ht="22.5" customHeight="1">
      <c r="A7791" s="1407" t="s">
        <v>31652</v>
      </c>
      <c r="B7791" s="1407" t="s">
        <v>31736</v>
      </c>
      <c r="C7791" s="1408">
        <v>40000</v>
      </c>
      <c r="D7791" s="1408">
        <v>0</v>
      </c>
      <c r="E7791" s="1409">
        <v>10465052.32</v>
      </c>
      <c r="F7791" s="1434"/>
      <c r="G7791" s="1653"/>
      <c r="H7791" s="1434"/>
      <c r="I7791" s="1434"/>
      <c r="J7791" s="1434"/>
      <c r="K7791" s="1434"/>
    </row>
    <row r="7792" spans="1:11" s="1358" customFormat="1" ht="22.5" customHeight="1">
      <c r="A7792" s="1407" t="s">
        <v>31653</v>
      </c>
      <c r="B7792" s="1407" t="s">
        <v>31737</v>
      </c>
      <c r="C7792" s="1408">
        <v>80000</v>
      </c>
      <c r="D7792" s="1408">
        <v>0</v>
      </c>
      <c r="E7792" s="1409">
        <v>10545052.32</v>
      </c>
      <c r="F7792" s="1434"/>
      <c r="G7792" s="1653"/>
      <c r="H7792" s="1434"/>
      <c r="I7792" s="1434"/>
      <c r="J7792" s="1434"/>
      <c r="K7792" s="1434"/>
    </row>
    <row r="7793" spans="1:11" s="1358" customFormat="1" ht="22.5" customHeight="1">
      <c r="A7793" s="1420" t="s">
        <v>31654</v>
      </c>
      <c r="B7793" s="1420" t="s">
        <v>31738</v>
      </c>
      <c r="C7793" s="1421">
        <v>45000</v>
      </c>
      <c r="D7793" s="1421">
        <v>0</v>
      </c>
      <c r="E7793" s="1409">
        <v>10590052.32</v>
      </c>
      <c r="F7793" s="1434"/>
      <c r="G7793" s="1653"/>
      <c r="H7793" s="1434"/>
      <c r="I7793" s="1434"/>
      <c r="J7793" s="1434"/>
      <c r="K7793" s="1434"/>
    </row>
    <row r="7794" spans="1:11" s="1358" customFormat="1" ht="22.5" customHeight="1">
      <c r="A7794" s="1407" t="s">
        <v>31655</v>
      </c>
      <c r="B7794" s="1407" t="s">
        <v>31739</v>
      </c>
      <c r="C7794" s="1408">
        <v>95000</v>
      </c>
      <c r="D7794" s="1408">
        <v>0</v>
      </c>
      <c r="E7794" s="1409">
        <v>10685052.32</v>
      </c>
      <c r="F7794" s="1434"/>
      <c r="G7794" s="1653"/>
      <c r="H7794" s="1434"/>
      <c r="I7794" s="1434"/>
      <c r="J7794" s="1434"/>
      <c r="K7794" s="1434"/>
    </row>
    <row r="7795" spans="1:11" s="1358" customFormat="1" ht="22.5" customHeight="1">
      <c r="A7795" s="1407" t="s">
        <v>31656</v>
      </c>
      <c r="B7795" s="1407" t="s">
        <v>31740</v>
      </c>
      <c r="C7795" s="1408">
        <v>60000</v>
      </c>
      <c r="D7795" s="1408">
        <v>0</v>
      </c>
      <c r="E7795" s="1409">
        <v>10745052.32</v>
      </c>
      <c r="F7795" s="1434"/>
      <c r="G7795" s="1653"/>
      <c r="H7795" s="1434"/>
      <c r="I7795" s="1434"/>
      <c r="J7795" s="1434"/>
      <c r="K7795" s="1434"/>
    </row>
    <row r="7796" spans="1:11" s="1358" customFormat="1" ht="22.5" customHeight="1">
      <c r="A7796" s="1407" t="s">
        <v>31657</v>
      </c>
      <c r="B7796" s="1407" t="s">
        <v>31741</v>
      </c>
      <c r="C7796" s="1408">
        <v>31500</v>
      </c>
      <c r="D7796" s="1408">
        <v>0</v>
      </c>
      <c r="E7796" s="1409">
        <v>10776552.32</v>
      </c>
      <c r="F7796" s="1434"/>
      <c r="G7796" s="1653"/>
      <c r="H7796" s="1434"/>
      <c r="I7796" s="1434"/>
      <c r="J7796" s="1434"/>
      <c r="K7796" s="1434"/>
    </row>
    <row r="7797" spans="1:11" s="849" customFormat="1" ht="22.5" customHeight="1">
      <c r="A7797" s="1051" t="s">
        <v>31658</v>
      </c>
      <c r="B7797" s="1051" t="s">
        <v>31742</v>
      </c>
      <c r="C7797" s="1050">
        <v>0</v>
      </c>
      <c r="D7797" s="1050">
        <v>102000</v>
      </c>
      <c r="E7797" s="1406">
        <v>10674552.32</v>
      </c>
      <c r="F7797" s="1545"/>
      <c r="G7797" s="1661"/>
      <c r="H7797" s="1545"/>
      <c r="I7797" s="1545"/>
      <c r="J7797" s="1545"/>
      <c r="K7797" s="1545"/>
    </row>
    <row r="7798" spans="1:11" s="849" customFormat="1" ht="22.5" customHeight="1">
      <c r="A7798" s="1051" t="s">
        <v>31658</v>
      </c>
      <c r="B7798" s="1051" t="s">
        <v>31743</v>
      </c>
      <c r="C7798" s="1050">
        <v>0</v>
      </c>
      <c r="D7798" s="1050">
        <v>53.75</v>
      </c>
      <c r="E7798" s="1406">
        <v>10674498.57</v>
      </c>
      <c r="F7798" s="1545"/>
      <c r="G7798" s="1661"/>
      <c r="H7798" s="1545"/>
      <c r="I7798" s="1545"/>
      <c r="J7798" s="1545"/>
      <c r="K7798" s="1545"/>
    </row>
    <row r="7799" spans="1:11" s="849" customFormat="1" ht="22.5" customHeight="1">
      <c r="A7799" s="1051" t="s">
        <v>31659</v>
      </c>
      <c r="B7799" s="1051" t="s">
        <v>31744</v>
      </c>
      <c r="C7799" s="1050">
        <v>0</v>
      </c>
      <c r="D7799" s="1050">
        <v>20800</v>
      </c>
      <c r="E7799" s="1406">
        <v>10653698.57</v>
      </c>
      <c r="F7799" s="1545"/>
      <c r="G7799" s="1661"/>
      <c r="H7799" s="1545"/>
      <c r="I7799" s="1545"/>
      <c r="J7799" s="1545"/>
      <c r="K7799" s="1545"/>
    </row>
    <row r="7800" spans="1:11" s="849" customFormat="1" ht="22.5" customHeight="1">
      <c r="A7800" s="1051" t="s">
        <v>31659</v>
      </c>
      <c r="B7800" s="1051" t="s">
        <v>31745</v>
      </c>
      <c r="C7800" s="1050">
        <v>0</v>
      </c>
      <c r="D7800" s="1050">
        <v>26.88</v>
      </c>
      <c r="E7800" s="1406">
        <v>10653671.689999999</v>
      </c>
      <c r="F7800" s="1545"/>
      <c r="G7800" s="1661"/>
      <c r="H7800" s="1545"/>
      <c r="I7800" s="1545"/>
      <c r="J7800" s="1545"/>
      <c r="K7800" s="1545"/>
    </row>
    <row r="7801" spans="1:11" s="1358" customFormat="1" ht="22.5" customHeight="1">
      <c r="A7801" s="1407" t="s">
        <v>31660</v>
      </c>
      <c r="B7801" s="1407" t="s">
        <v>31746</v>
      </c>
      <c r="C7801" s="1408">
        <v>35000</v>
      </c>
      <c r="D7801" s="1408">
        <v>0</v>
      </c>
      <c r="E7801" s="1409">
        <v>10688671.689999999</v>
      </c>
      <c r="F7801" s="1434"/>
      <c r="G7801" s="1653"/>
      <c r="H7801" s="1434"/>
      <c r="I7801" s="1434"/>
      <c r="J7801" s="1434"/>
      <c r="K7801" s="1434"/>
    </row>
    <row r="7802" spans="1:11" s="1358" customFormat="1" ht="22.5" customHeight="1">
      <c r="A7802" s="1407" t="s">
        <v>31661</v>
      </c>
      <c r="B7802" s="1407" t="s">
        <v>31747</v>
      </c>
      <c r="C7802" s="1408">
        <v>45000</v>
      </c>
      <c r="D7802" s="1408">
        <v>0</v>
      </c>
      <c r="E7802" s="1409">
        <v>10733671.689999999</v>
      </c>
      <c r="F7802" s="1434"/>
      <c r="G7802" s="1653"/>
      <c r="H7802" s="1434"/>
      <c r="I7802" s="1434"/>
      <c r="J7802" s="1434"/>
      <c r="K7802" s="1434"/>
    </row>
    <row r="7803" spans="1:11" s="1358" customFormat="1" ht="22.5" customHeight="1">
      <c r="A7803" s="1407" t="s">
        <v>31662</v>
      </c>
      <c r="B7803" s="1407" t="s">
        <v>31748</v>
      </c>
      <c r="C7803" s="1408">
        <v>40000</v>
      </c>
      <c r="D7803" s="1408">
        <v>0</v>
      </c>
      <c r="E7803" s="1409">
        <v>10773671.689999999</v>
      </c>
      <c r="F7803" s="1434"/>
      <c r="G7803" s="1653"/>
      <c r="H7803" s="1434"/>
      <c r="I7803" s="1434"/>
      <c r="J7803" s="1434"/>
      <c r="K7803" s="1434"/>
    </row>
    <row r="7804" spans="1:11" s="1358" customFormat="1" ht="22.5" customHeight="1">
      <c r="A7804" s="1407" t="s">
        <v>31663</v>
      </c>
      <c r="B7804" s="1407" t="s">
        <v>31749</v>
      </c>
      <c r="C7804" s="1408">
        <v>102000</v>
      </c>
      <c r="D7804" s="1408">
        <v>0</v>
      </c>
      <c r="E7804" s="1409">
        <v>10875671.689999999</v>
      </c>
      <c r="F7804" s="1434"/>
      <c r="G7804" s="1653"/>
      <c r="H7804" s="1434"/>
      <c r="I7804" s="1434"/>
      <c r="J7804" s="1434"/>
      <c r="K7804" s="1434"/>
    </row>
    <row r="7805" spans="1:11" s="1358" customFormat="1" ht="22.5" customHeight="1">
      <c r="A7805" s="1420" t="s">
        <v>31664</v>
      </c>
      <c r="B7805" s="1420" t="s">
        <v>31750</v>
      </c>
      <c r="C7805" s="1421">
        <v>50000</v>
      </c>
      <c r="D7805" s="1421">
        <v>0</v>
      </c>
      <c r="E7805" s="1409">
        <v>10925671.689999999</v>
      </c>
      <c r="F7805" s="1434"/>
      <c r="G7805" s="1653"/>
      <c r="H7805" s="1434"/>
      <c r="I7805" s="1434"/>
      <c r="J7805" s="1434"/>
      <c r="K7805" s="1434"/>
    </row>
    <row r="7806" spans="1:11" s="1724" customFormat="1" ht="22.5" customHeight="1">
      <c r="A7806" s="1723" t="s">
        <v>31665</v>
      </c>
      <c r="B7806" s="1723" t="s">
        <v>31751</v>
      </c>
      <c r="C7806" s="1409">
        <v>75000</v>
      </c>
      <c r="D7806" s="1409">
        <v>0</v>
      </c>
      <c r="E7806" s="1409">
        <v>11000671.689999999</v>
      </c>
      <c r="F7806" s="1541"/>
      <c r="G7806" s="1657"/>
      <c r="H7806" s="1541"/>
      <c r="I7806" s="1541"/>
      <c r="J7806" s="1541"/>
      <c r="K7806" s="1541"/>
    </row>
    <row r="7807" spans="1:11" s="1358" customFormat="1" ht="22.5" customHeight="1">
      <c r="A7807" s="1407" t="s">
        <v>31666</v>
      </c>
      <c r="B7807" s="1407" t="s">
        <v>31752</v>
      </c>
      <c r="C7807" s="1408">
        <v>35000</v>
      </c>
      <c r="D7807" s="1408">
        <v>0</v>
      </c>
      <c r="E7807" s="1409">
        <v>11035671.689999999</v>
      </c>
      <c r="F7807" s="1434"/>
      <c r="G7807" s="1653"/>
      <c r="H7807" s="1434"/>
      <c r="I7807" s="1434"/>
      <c r="J7807" s="1434"/>
      <c r="K7807" s="1434"/>
    </row>
    <row r="7808" spans="1:11" s="1358" customFormat="1" ht="22.5" customHeight="1">
      <c r="A7808" s="1407" t="s">
        <v>31667</v>
      </c>
      <c r="B7808" s="1407" t="s">
        <v>31753</v>
      </c>
      <c r="C7808" s="1408">
        <v>40000</v>
      </c>
      <c r="D7808" s="1408">
        <v>0</v>
      </c>
      <c r="E7808" s="1409">
        <v>11075671.689999999</v>
      </c>
      <c r="F7808" s="1434"/>
      <c r="G7808" s="1653"/>
      <c r="H7808" s="1434"/>
      <c r="I7808" s="1434"/>
      <c r="J7808" s="1434"/>
      <c r="K7808" s="1434"/>
    </row>
    <row r="7809" spans="1:11" s="1358" customFormat="1" ht="22.5" customHeight="1">
      <c r="A7809" s="1407" t="s">
        <v>31668</v>
      </c>
      <c r="B7809" s="1407" t="s">
        <v>31754</v>
      </c>
      <c r="C7809" s="1408">
        <v>30000</v>
      </c>
      <c r="D7809" s="1408">
        <v>0</v>
      </c>
      <c r="E7809" s="1409">
        <v>11105671.689999999</v>
      </c>
      <c r="F7809" s="1434"/>
      <c r="G7809" s="1653"/>
      <c r="H7809" s="1434"/>
      <c r="I7809" s="1434"/>
      <c r="J7809" s="1434"/>
      <c r="K7809" s="1434"/>
    </row>
    <row r="7810" spans="1:11" s="1358" customFormat="1" ht="22.5" customHeight="1">
      <c r="A7810" s="1407" t="s">
        <v>31669</v>
      </c>
      <c r="B7810" s="1407" t="s">
        <v>31755</v>
      </c>
      <c r="C7810" s="1408">
        <v>45000</v>
      </c>
      <c r="D7810" s="1408">
        <v>0</v>
      </c>
      <c r="E7810" s="1409">
        <v>11150671.689999999</v>
      </c>
      <c r="F7810" s="1434"/>
      <c r="G7810" s="1653"/>
      <c r="H7810" s="1434"/>
      <c r="I7810" s="1434"/>
      <c r="J7810" s="1434"/>
      <c r="K7810" s="1434"/>
    </row>
    <row r="7811" spans="1:11" s="1358" customFormat="1" ht="22.5" customHeight="1">
      <c r="A7811" s="1420" t="s">
        <v>31670</v>
      </c>
      <c r="B7811" s="1420" t="s">
        <v>31756</v>
      </c>
      <c r="C7811" s="1421">
        <v>60000</v>
      </c>
      <c r="D7811" s="1421">
        <v>0</v>
      </c>
      <c r="E7811" s="1409">
        <v>11210671.689999999</v>
      </c>
      <c r="F7811" s="1434"/>
      <c r="G7811" s="1653"/>
      <c r="H7811" s="1434"/>
      <c r="I7811" s="1434"/>
      <c r="J7811" s="1434"/>
      <c r="K7811" s="1434"/>
    </row>
    <row r="7812" spans="1:11" s="1358" customFormat="1" ht="22.5" customHeight="1">
      <c r="A7812" s="1407" t="s">
        <v>31671</v>
      </c>
      <c r="B7812" s="1407" t="s">
        <v>28396</v>
      </c>
      <c r="C7812" s="1408">
        <v>45000</v>
      </c>
      <c r="D7812" s="1408">
        <v>0</v>
      </c>
      <c r="E7812" s="1409">
        <v>11255671.689999999</v>
      </c>
      <c r="F7812" s="1434"/>
      <c r="G7812" s="1653"/>
      <c r="H7812" s="1434"/>
      <c r="I7812" s="1434"/>
      <c r="J7812" s="1434"/>
      <c r="K7812" s="1434"/>
    </row>
    <row r="7813" spans="1:11" s="1358" customFormat="1" ht="22.5" customHeight="1">
      <c r="A7813" s="1407" t="s">
        <v>31672</v>
      </c>
      <c r="B7813" s="1407" t="s">
        <v>31757</v>
      </c>
      <c r="C7813" s="1408">
        <v>35000</v>
      </c>
      <c r="D7813" s="1408">
        <v>0</v>
      </c>
      <c r="E7813" s="1409">
        <v>11290671.689999999</v>
      </c>
      <c r="F7813" s="1434"/>
      <c r="G7813" s="1653"/>
      <c r="H7813" s="1434"/>
      <c r="I7813" s="1434"/>
      <c r="J7813" s="1434"/>
      <c r="K7813" s="1434"/>
    </row>
    <row r="7814" spans="1:11" s="1358" customFormat="1" ht="22.5" customHeight="1">
      <c r="A7814" s="1407" t="s">
        <v>31673</v>
      </c>
      <c r="B7814" s="1407" t="s">
        <v>31758</v>
      </c>
      <c r="C7814" s="1408">
        <v>20000</v>
      </c>
      <c r="D7814" s="1408">
        <v>0</v>
      </c>
      <c r="E7814" s="1409">
        <v>11310671.689999999</v>
      </c>
      <c r="F7814" s="1434"/>
      <c r="G7814" s="1653"/>
      <c r="H7814" s="1434"/>
      <c r="I7814" s="1434"/>
      <c r="J7814" s="1434"/>
      <c r="K7814" s="1434"/>
    </row>
    <row r="7815" spans="1:11" s="849" customFormat="1" ht="22.5" customHeight="1">
      <c r="A7815" s="1051" t="s">
        <v>31674</v>
      </c>
      <c r="B7815" s="1051" t="s">
        <v>30925</v>
      </c>
      <c r="C7815" s="1050">
        <v>0</v>
      </c>
      <c r="D7815" s="1050">
        <v>1950</v>
      </c>
      <c r="E7815" s="1406">
        <v>11308721.689999999</v>
      </c>
      <c r="F7815" s="1545"/>
      <c r="G7815" s="1661"/>
      <c r="H7815" s="1545"/>
      <c r="I7815" s="1545"/>
      <c r="J7815" s="1545"/>
      <c r="K7815" s="1545"/>
    </row>
    <row r="7816" spans="1:11" s="1358" customFormat="1" ht="22.5" customHeight="1">
      <c r="A7816" s="1407" t="s">
        <v>31675</v>
      </c>
      <c r="B7816" s="1407" t="s">
        <v>31759</v>
      </c>
      <c r="C7816" s="1408">
        <v>55000</v>
      </c>
      <c r="D7816" s="1408">
        <v>0</v>
      </c>
      <c r="E7816" s="1409">
        <v>11363721.689999999</v>
      </c>
      <c r="F7816" s="1434"/>
      <c r="G7816" s="1653"/>
      <c r="H7816" s="1434"/>
      <c r="I7816" s="1434"/>
      <c r="J7816" s="1434"/>
      <c r="K7816" s="1434"/>
    </row>
    <row r="7817" spans="1:11" s="1358" customFormat="1" ht="22.5" customHeight="1">
      <c r="A7817" s="1420" t="s">
        <v>31676</v>
      </c>
      <c r="B7817" s="1420" t="s">
        <v>31760</v>
      </c>
      <c r="C7817" s="1421">
        <v>145000</v>
      </c>
      <c r="D7817" s="1421">
        <v>0</v>
      </c>
      <c r="E7817" s="1409">
        <v>11508721.689999999</v>
      </c>
      <c r="F7817" s="1434"/>
      <c r="G7817" s="1653" t="s">
        <v>32000</v>
      </c>
      <c r="H7817" s="1434"/>
      <c r="I7817" s="1434"/>
      <c r="J7817" s="1434"/>
      <c r="K7817" s="1434"/>
    </row>
    <row r="7818" spans="1:11" s="1358" customFormat="1" ht="22.5" customHeight="1">
      <c r="A7818" s="1407" t="s">
        <v>31677</v>
      </c>
      <c r="B7818" s="1407" t="s">
        <v>31761</v>
      </c>
      <c r="C7818" s="1408">
        <v>45000</v>
      </c>
      <c r="D7818" s="1408">
        <v>0</v>
      </c>
      <c r="E7818" s="1409">
        <v>11553721.689999999</v>
      </c>
      <c r="F7818" s="1434"/>
      <c r="G7818" s="1653"/>
      <c r="H7818" s="1434"/>
      <c r="I7818" s="1434"/>
      <c r="J7818" s="1434"/>
      <c r="K7818" s="1434"/>
    </row>
    <row r="7819" spans="1:11" s="1358" customFormat="1" ht="22.5" customHeight="1">
      <c r="A7819" s="1407" t="s">
        <v>31678</v>
      </c>
      <c r="B7819" s="1407" t="s">
        <v>31762</v>
      </c>
      <c r="C7819" s="1408">
        <v>45000</v>
      </c>
      <c r="D7819" s="1408">
        <v>0</v>
      </c>
      <c r="E7819" s="1409">
        <v>11598721.689999999</v>
      </c>
      <c r="F7819" s="1434"/>
      <c r="G7819" s="1653"/>
      <c r="H7819" s="1434"/>
      <c r="I7819" s="1434"/>
      <c r="J7819" s="1434"/>
      <c r="K7819" s="1434"/>
    </row>
    <row r="7820" spans="1:11" s="1358" customFormat="1" ht="22.5" customHeight="1">
      <c r="A7820" s="1420" t="s">
        <v>31679</v>
      </c>
      <c r="B7820" s="1420" t="s">
        <v>31763</v>
      </c>
      <c r="C7820" s="1421">
        <v>95000</v>
      </c>
      <c r="D7820" s="1421">
        <v>0</v>
      </c>
      <c r="E7820" s="1409">
        <v>11693721.689999999</v>
      </c>
      <c r="F7820" s="1434"/>
      <c r="G7820" s="1653"/>
      <c r="H7820" s="1434"/>
      <c r="I7820" s="1434"/>
      <c r="J7820" s="1434"/>
      <c r="K7820" s="1434"/>
    </row>
    <row r="7821" spans="1:11" s="1358" customFormat="1" ht="22.5" customHeight="1">
      <c r="A7821" s="1407" t="s">
        <v>31680</v>
      </c>
      <c r="B7821" s="1407" t="s">
        <v>31764</v>
      </c>
      <c r="C7821" s="1408">
        <v>45000</v>
      </c>
      <c r="D7821" s="1408">
        <v>0</v>
      </c>
      <c r="E7821" s="1409">
        <v>11738721.689999999</v>
      </c>
      <c r="F7821" s="1434"/>
      <c r="G7821" s="1653"/>
      <c r="H7821" s="1434"/>
      <c r="I7821" s="1434"/>
      <c r="J7821" s="1434"/>
      <c r="K7821" s="1434"/>
    </row>
    <row r="7822" spans="1:11" s="1358" customFormat="1" ht="22.5" customHeight="1">
      <c r="A7822" s="1407" t="s">
        <v>31681</v>
      </c>
      <c r="B7822" s="1407" t="s">
        <v>31765</v>
      </c>
      <c r="C7822" s="1408">
        <v>40000</v>
      </c>
      <c r="D7822" s="1408">
        <v>0</v>
      </c>
      <c r="E7822" s="1409">
        <v>11778721.689999999</v>
      </c>
      <c r="F7822" s="1434"/>
      <c r="G7822" s="1653"/>
      <c r="H7822" s="1434"/>
      <c r="I7822" s="1434"/>
      <c r="J7822" s="1434"/>
      <c r="K7822" s="1434"/>
    </row>
    <row r="7823" spans="1:11" s="1358" customFormat="1" ht="22.5" customHeight="1">
      <c r="A7823" s="1407" t="s">
        <v>31682</v>
      </c>
      <c r="B7823" s="1407" t="s">
        <v>31766</v>
      </c>
      <c r="C7823" s="1408">
        <v>30000</v>
      </c>
      <c r="D7823" s="1408">
        <v>0</v>
      </c>
      <c r="E7823" s="1409">
        <v>11808721.689999999</v>
      </c>
      <c r="F7823" s="1434"/>
      <c r="G7823" s="1653"/>
      <c r="H7823" s="1434"/>
      <c r="I7823" s="1434"/>
      <c r="J7823" s="1434"/>
      <c r="K7823" s="1434"/>
    </row>
    <row r="7824" spans="1:11" s="1358" customFormat="1" ht="22.5" customHeight="1">
      <c r="A7824" s="1407" t="s">
        <v>31683</v>
      </c>
      <c r="B7824" s="1407" t="s">
        <v>31767</v>
      </c>
      <c r="C7824" s="1408">
        <v>35000</v>
      </c>
      <c r="D7824" s="1408">
        <v>0</v>
      </c>
      <c r="E7824" s="1409">
        <v>11843721.689999999</v>
      </c>
      <c r="F7824" s="1434"/>
      <c r="G7824" s="1653"/>
      <c r="H7824" s="1434"/>
      <c r="I7824" s="1434"/>
      <c r="J7824" s="1434"/>
      <c r="K7824" s="1434"/>
    </row>
    <row r="7825" spans="1:11" s="1358" customFormat="1" ht="22.5" customHeight="1">
      <c r="A7825" s="1407" t="s">
        <v>31684</v>
      </c>
      <c r="B7825" s="1407" t="s">
        <v>31768</v>
      </c>
      <c r="C7825" s="1408">
        <v>30000</v>
      </c>
      <c r="D7825" s="1408">
        <v>0</v>
      </c>
      <c r="E7825" s="1409">
        <v>11873721.689999999</v>
      </c>
      <c r="F7825" s="1434"/>
      <c r="G7825" s="1653"/>
      <c r="H7825" s="1434"/>
      <c r="I7825" s="1434"/>
      <c r="J7825" s="1434"/>
      <c r="K7825" s="1434"/>
    </row>
    <row r="7826" spans="1:11" s="1358" customFormat="1" ht="22.5" customHeight="1">
      <c r="A7826" s="1407" t="s">
        <v>31685</v>
      </c>
      <c r="B7826" s="1407" t="s">
        <v>31769</v>
      </c>
      <c r="C7826" s="1408">
        <v>40000</v>
      </c>
      <c r="D7826" s="1408">
        <v>0</v>
      </c>
      <c r="E7826" s="1409">
        <v>11913721.689999999</v>
      </c>
      <c r="F7826" s="1434"/>
      <c r="G7826" s="1653"/>
      <c r="H7826" s="1434"/>
      <c r="I7826" s="1434"/>
      <c r="J7826" s="1434"/>
      <c r="K7826" s="1434"/>
    </row>
    <row r="7827" spans="1:11" s="1358" customFormat="1" ht="22.5" customHeight="1">
      <c r="A7827" s="1407" t="s">
        <v>31686</v>
      </c>
      <c r="B7827" s="1407" t="s">
        <v>31770</v>
      </c>
      <c r="C7827" s="1408">
        <v>18250</v>
      </c>
      <c r="D7827" s="1408">
        <v>0</v>
      </c>
      <c r="E7827" s="1409">
        <v>11931971.689999999</v>
      </c>
      <c r="F7827" s="1434"/>
      <c r="G7827" s="1653"/>
      <c r="H7827" s="1434"/>
      <c r="I7827" s="1434"/>
      <c r="J7827" s="1434"/>
      <c r="K7827" s="1434"/>
    </row>
    <row r="7828" spans="1:11" s="1358" customFormat="1" ht="22.5" customHeight="1">
      <c r="A7828" s="1407" t="s">
        <v>31687</v>
      </c>
      <c r="B7828" s="1407" t="s">
        <v>31771</v>
      </c>
      <c r="C7828" s="1408">
        <v>35000</v>
      </c>
      <c r="D7828" s="1408">
        <v>0</v>
      </c>
      <c r="E7828" s="1409">
        <v>11966971.689999999</v>
      </c>
      <c r="F7828" s="1434"/>
      <c r="G7828" s="1653"/>
      <c r="H7828" s="1434"/>
      <c r="I7828" s="1434"/>
      <c r="J7828" s="1434"/>
      <c r="K7828" s="1434"/>
    </row>
    <row r="7829" spans="1:11" s="1358" customFormat="1" ht="22.5" customHeight="1">
      <c r="A7829" s="1407" t="s">
        <v>31688</v>
      </c>
      <c r="B7829" s="1407" t="s">
        <v>31772</v>
      </c>
      <c r="C7829" s="1408">
        <v>10000</v>
      </c>
      <c r="D7829" s="1408">
        <v>0</v>
      </c>
      <c r="E7829" s="1409">
        <v>11976971.689999999</v>
      </c>
      <c r="F7829" s="1434"/>
      <c r="G7829" s="1653"/>
      <c r="H7829" s="1434"/>
      <c r="I7829" s="1434"/>
      <c r="J7829" s="1434"/>
      <c r="K7829" s="1434"/>
    </row>
    <row r="7830" spans="1:11" s="2297" customFormat="1" ht="22.5" customHeight="1">
      <c r="A7830" s="2276" t="s">
        <v>31689</v>
      </c>
      <c r="B7830" s="2276" t="s">
        <v>31773</v>
      </c>
      <c r="C7830" s="2277">
        <v>45000</v>
      </c>
      <c r="D7830" s="2277">
        <v>0</v>
      </c>
      <c r="E7830" s="1409">
        <v>12021971.689999999</v>
      </c>
      <c r="F7830" s="2278"/>
      <c r="G7830" s="2608"/>
      <c r="H7830" s="2278"/>
      <c r="I7830" s="2278"/>
      <c r="J7830" s="2278"/>
      <c r="K7830" s="2278"/>
    </row>
    <row r="7831" spans="1:11" s="1358" customFormat="1" ht="22.5" customHeight="1">
      <c r="A7831" s="1407" t="s">
        <v>31690</v>
      </c>
      <c r="B7831" s="1407" t="s">
        <v>31774</v>
      </c>
      <c r="C7831" s="1408">
        <v>85000</v>
      </c>
      <c r="D7831" s="1408">
        <v>0</v>
      </c>
      <c r="E7831" s="1409">
        <v>12106971.689999999</v>
      </c>
      <c r="F7831" s="1434"/>
      <c r="G7831" s="1653"/>
      <c r="H7831" s="1434"/>
      <c r="I7831" s="1434"/>
      <c r="J7831" s="1434"/>
      <c r="K7831" s="1434"/>
    </row>
    <row r="7832" spans="1:11" s="1358" customFormat="1" ht="22.5" customHeight="1">
      <c r="A7832" s="1420" t="s">
        <v>31691</v>
      </c>
      <c r="B7832" s="1420" t="s">
        <v>31775</v>
      </c>
      <c r="C7832" s="1421">
        <v>40000</v>
      </c>
      <c r="D7832" s="1421">
        <v>0</v>
      </c>
      <c r="E7832" s="1409">
        <v>12146971.689999999</v>
      </c>
      <c r="F7832" s="1434"/>
      <c r="G7832" s="1653"/>
      <c r="H7832" s="1434"/>
      <c r="I7832" s="1434"/>
      <c r="J7832" s="1434"/>
      <c r="K7832" s="1434"/>
    </row>
    <row r="7833" spans="1:11" s="1358" customFormat="1" ht="22.5" customHeight="1">
      <c r="A7833" s="1407" t="s">
        <v>31692</v>
      </c>
      <c r="B7833" s="1407" t="s">
        <v>31776</v>
      </c>
      <c r="C7833" s="1408">
        <v>40000</v>
      </c>
      <c r="D7833" s="1408">
        <v>0</v>
      </c>
      <c r="E7833" s="1409">
        <v>12186971.689999999</v>
      </c>
      <c r="F7833" s="1434"/>
      <c r="G7833" s="1653"/>
      <c r="H7833" s="1434"/>
      <c r="I7833" s="1434"/>
      <c r="J7833" s="1434"/>
      <c r="K7833" s="1434"/>
    </row>
    <row r="7834" spans="1:11" s="1358" customFormat="1" ht="22.5" customHeight="1">
      <c r="A7834" s="1407" t="s">
        <v>31693</v>
      </c>
      <c r="B7834" s="1407" t="s">
        <v>31777</v>
      </c>
      <c r="C7834" s="1408">
        <v>85000</v>
      </c>
      <c r="D7834" s="1408">
        <v>0</v>
      </c>
      <c r="E7834" s="1409">
        <v>12271971.689999999</v>
      </c>
      <c r="F7834" s="1434"/>
      <c r="G7834" s="1653"/>
      <c r="H7834" s="1434"/>
      <c r="I7834" s="1434"/>
      <c r="J7834" s="1434"/>
      <c r="K7834" s="1434"/>
    </row>
    <row r="7835" spans="1:11" s="1358" customFormat="1" ht="22.5" customHeight="1">
      <c r="A7835" s="1407" t="s">
        <v>31694</v>
      </c>
      <c r="B7835" s="1407" t="s">
        <v>31778</v>
      </c>
      <c r="C7835" s="1408">
        <v>80000</v>
      </c>
      <c r="D7835" s="1408">
        <v>0</v>
      </c>
      <c r="E7835" s="1409">
        <v>12351971.689999999</v>
      </c>
      <c r="F7835" s="1434"/>
      <c r="G7835" s="1653"/>
      <c r="H7835" s="1434"/>
      <c r="I7835" s="1434"/>
      <c r="J7835" s="1434"/>
      <c r="K7835" s="1434"/>
    </row>
    <row r="7836" spans="1:11" s="1358" customFormat="1" ht="22.5" customHeight="1">
      <c r="A7836" s="1407" t="s">
        <v>31695</v>
      </c>
      <c r="B7836" s="1407" t="s">
        <v>31779</v>
      </c>
      <c r="C7836" s="1408">
        <v>40000</v>
      </c>
      <c r="D7836" s="1408">
        <v>0</v>
      </c>
      <c r="E7836" s="1409">
        <v>12391971.689999999</v>
      </c>
      <c r="F7836" s="1434"/>
      <c r="G7836" s="1653"/>
      <c r="H7836" s="1434"/>
      <c r="I7836" s="1434"/>
      <c r="J7836" s="1434"/>
      <c r="K7836" s="1434"/>
    </row>
    <row r="7837" spans="1:11" s="1724" customFormat="1" ht="22.5" customHeight="1">
      <c r="A7837" s="1723" t="s">
        <v>31696</v>
      </c>
      <c r="B7837" s="1723" t="s">
        <v>31731</v>
      </c>
      <c r="C7837" s="1409">
        <v>45000</v>
      </c>
      <c r="D7837" s="1409">
        <v>0</v>
      </c>
      <c r="E7837" s="1409">
        <v>12436971.689999999</v>
      </c>
      <c r="F7837" s="1541"/>
      <c r="G7837" s="1657"/>
      <c r="H7837" s="1541"/>
      <c r="I7837" s="1541"/>
      <c r="J7837" s="1541"/>
      <c r="K7837" s="1541"/>
    </row>
    <row r="7838" spans="1:11" s="1358" customFormat="1" ht="22.5" customHeight="1">
      <c r="A7838" s="1407" t="s">
        <v>31697</v>
      </c>
      <c r="B7838" s="1407" t="s">
        <v>31780</v>
      </c>
      <c r="C7838" s="1408">
        <v>30000</v>
      </c>
      <c r="D7838" s="1408">
        <v>0</v>
      </c>
      <c r="E7838" s="1409">
        <v>12466971.689999999</v>
      </c>
      <c r="F7838" s="1434"/>
      <c r="G7838" s="1653"/>
      <c r="H7838" s="1434"/>
      <c r="I7838" s="1434"/>
      <c r="J7838" s="1434"/>
      <c r="K7838" s="1434"/>
    </row>
    <row r="7839" spans="1:11" s="1358" customFormat="1" ht="22.5" customHeight="1">
      <c r="A7839" s="1407" t="s">
        <v>31698</v>
      </c>
      <c r="B7839" s="1407" t="s">
        <v>31781</v>
      </c>
      <c r="C7839" s="1408">
        <v>15000</v>
      </c>
      <c r="D7839" s="1408">
        <v>0</v>
      </c>
      <c r="E7839" s="1409">
        <v>12481971.689999999</v>
      </c>
      <c r="F7839" s="1434"/>
      <c r="G7839" s="1653"/>
      <c r="H7839" s="1434"/>
      <c r="I7839" s="1434"/>
      <c r="J7839" s="1434"/>
      <c r="K7839" s="1434"/>
    </row>
    <row r="7840" spans="1:11" s="849" customFormat="1" ht="22.5" customHeight="1">
      <c r="A7840" s="1051" t="s">
        <v>31699</v>
      </c>
      <c r="B7840" s="1051" t="s">
        <v>30925</v>
      </c>
      <c r="C7840" s="1050">
        <v>0</v>
      </c>
      <c r="D7840" s="1050">
        <v>1100</v>
      </c>
      <c r="E7840" s="1406">
        <v>12480871.689999999</v>
      </c>
      <c r="F7840" s="1545"/>
      <c r="G7840" s="1661"/>
      <c r="H7840" s="1545"/>
      <c r="I7840" s="1545"/>
      <c r="J7840" s="1545"/>
      <c r="K7840" s="1545"/>
    </row>
    <row r="7841" spans="1:11" s="1358" customFormat="1" ht="22.5" customHeight="1">
      <c r="A7841" s="1407" t="s">
        <v>31700</v>
      </c>
      <c r="B7841" s="1407" t="s">
        <v>31782</v>
      </c>
      <c r="C7841" s="1408">
        <v>45000</v>
      </c>
      <c r="D7841" s="1408">
        <v>0</v>
      </c>
      <c r="E7841" s="1409">
        <v>12525871.689999999</v>
      </c>
      <c r="F7841" s="1434"/>
      <c r="G7841" s="1653"/>
      <c r="H7841" s="1434"/>
      <c r="I7841" s="1434"/>
      <c r="J7841" s="1434"/>
      <c r="K7841" s="1434"/>
    </row>
    <row r="7842" spans="1:11" s="2297" customFormat="1" ht="22.5" customHeight="1">
      <c r="A7842" s="2276" t="s">
        <v>31701</v>
      </c>
      <c r="B7842" s="2276" t="s">
        <v>31783</v>
      </c>
      <c r="C7842" s="2277">
        <v>15000</v>
      </c>
      <c r="D7842" s="2277">
        <v>0</v>
      </c>
      <c r="E7842" s="1409">
        <v>12540871.689999999</v>
      </c>
      <c r="F7842" s="2278"/>
      <c r="G7842" s="2608"/>
      <c r="H7842" s="2278"/>
      <c r="I7842" s="2278"/>
      <c r="J7842" s="2278"/>
      <c r="K7842" s="2278"/>
    </row>
    <row r="7843" spans="1:11" s="1358" customFormat="1" ht="22.5" customHeight="1">
      <c r="A7843" s="1407" t="s">
        <v>31702</v>
      </c>
      <c r="B7843" s="1407" t="s">
        <v>31784</v>
      </c>
      <c r="C7843" s="1408">
        <v>120000</v>
      </c>
      <c r="D7843" s="1408">
        <v>0</v>
      </c>
      <c r="E7843" s="1409">
        <v>12660871.689999999</v>
      </c>
      <c r="F7843" s="1434"/>
      <c r="G7843" s="1653"/>
      <c r="H7843" s="1434"/>
      <c r="I7843" s="1434"/>
      <c r="J7843" s="1434"/>
      <c r="K7843" s="1434"/>
    </row>
    <row r="7844" spans="1:11" s="849" customFormat="1" ht="22.5" customHeight="1">
      <c r="A7844" s="1051" t="s">
        <v>31703</v>
      </c>
      <c r="B7844" s="1051" t="s">
        <v>31785</v>
      </c>
      <c r="C7844" s="1050">
        <v>0</v>
      </c>
      <c r="D7844" s="1050">
        <v>38500</v>
      </c>
      <c r="E7844" s="1406">
        <v>12622371.689999999</v>
      </c>
      <c r="F7844" s="1545"/>
      <c r="G7844" s="1661"/>
      <c r="H7844" s="1545"/>
      <c r="I7844" s="1545"/>
      <c r="J7844" s="1545"/>
      <c r="K7844" s="1545"/>
    </row>
    <row r="7845" spans="1:11" s="849" customFormat="1" ht="22.5" customHeight="1">
      <c r="A7845" s="1051" t="s">
        <v>31703</v>
      </c>
      <c r="B7845" s="1051" t="s">
        <v>31786</v>
      </c>
      <c r="C7845" s="1050">
        <v>0</v>
      </c>
      <c r="D7845" s="1050">
        <v>26.88</v>
      </c>
      <c r="E7845" s="1406">
        <v>12622344.810000001</v>
      </c>
      <c r="F7845" s="1545"/>
      <c r="G7845" s="1661"/>
      <c r="H7845" s="1545"/>
      <c r="I7845" s="1545"/>
      <c r="J7845" s="1545"/>
      <c r="K7845" s="1545"/>
    </row>
    <row r="7846" spans="1:11" s="849" customFormat="1" ht="22.5" customHeight="1">
      <c r="A7846" s="1051" t="s">
        <v>31703</v>
      </c>
      <c r="B7846" s="1051" t="s">
        <v>31787</v>
      </c>
      <c r="C7846" s="1050">
        <v>0</v>
      </c>
      <c r="D7846" s="1050">
        <v>8000000</v>
      </c>
      <c r="E7846" s="1406">
        <v>4622344.8099999996</v>
      </c>
      <c r="F7846" s="1545"/>
      <c r="G7846" s="1661"/>
      <c r="H7846" s="1545"/>
      <c r="I7846" s="1545"/>
      <c r="J7846" s="1545"/>
      <c r="K7846" s="1545"/>
    </row>
    <row r="7847" spans="1:11" s="849" customFormat="1" ht="22.5" customHeight="1">
      <c r="A7847" s="1051" t="s">
        <v>31703</v>
      </c>
      <c r="B7847" s="1051" t="s">
        <v>31788</v>
      </c>
      <c r="C7847" s="1050">
        <v>0</v>
      </c>
      <c r="D7847" s="1050">
        <v>53.75</v>
      </c>
      <c r="E7847" s="1406">
        <v>4622291.0599999996</v>
      </c>
      <c r="F7847" s="1545"/>
      <c r="G7847" s="1661"/>
      <c r="H7847" s="1545"/>
      <c r="I7847" s="1545"/>
      <c r="J7847" s="1545"/>
      <c r="K7847" s="1545"/>
    </row>
    <row r="7848" spans="1:11" s="849" customFormat="1" ht="22.5" customHeight="1">
      <c r="A7848" s="1051" t="s">
        <v>31703</v>
      </c>
      <c r="B7848" s="1051" t="s">
        <v>31789</v>
      </c>
      <c r="C7848" s="1050">
        <v>0</v>
      </c>
      <c r="D7848" s="1050">
        <v>40000</v>
      </c>
      <c r="E7848" s="1406">
        <v>4582291.0599999996</v>
      </c>
      <c r="F7848" s="1545"/>
      <c r="G7848" s="1661"/>
      <c r="H7848" s="1545"/>
      <c r="I7848" s="1545"/>
      <c r="J7848" s="1545"/>
      <c r="K7848" s="1545"/>
    </row>
    <row r="7849" spans="1:11" s="849" customFormat="1" ht="22.5" customHeight="1">
      <c r="A7849" s="1051" t="s">
        <v>31703</v>
      </c>
      <c r="B7849" s="1051" t="s">
        <v>31790</v>
      </c>
      <c r="C7849" s="1050">
        <v>0</v>
      </c>
      <c r="D7849" s="1050">
        <v>26.88</v>
      </c>
      <c r="E7849" s="1406">
        <v>4582264.18</v>
      </c>
      <c r="F7849" s="1545"/>
      <c r="G7849" s="1661"/>
      <c r="H7849" s="1545"/>
      <c r="I7849" s="1545"/>
      <c r="J7849" s="1545"/>
      <c r="K7849" s="1545"/>
    </row>
    <row r="7850" spans="1:11" s="849" customFormat="1" ht="22.5" customHeight="1">
      <c r="A7850" s="1051" t="s">
        <v>31703</v>
      </c>
      <c r="B7850" s="1051" t="s">
        <v>30030</v>
      </c>
      <c r="C7850" s="1050">
        <v>0</v>
      </c>
      <c r="D7850" s="1050">
        <v>107196.85</v>
      </c>
      <c r="E7850" s="1406">
        <v>4475067.33</v>
      </c>
      <c r="F7850" s="1545"/>
      <c r="G7850" s="1661"/>
      <c r="H7850" s="1545"/>
      <c r="I7850" s="1545"/>
      <c r="J7850" s="1545"/>
      <c r="K7850" s="1545"/>
    </row>
    <row r="7851" spans="1:11" s="2112" customFormat="1" ht="22.5" customHeight="1">
      <c r="A7851" s="1504" t="s">
        <v>31836</v>
      </c>
      <c r="B7851" s="1504" t="s">
        <v>31839</v>
      </c>
      <c r="C7851" s="1505">
        <v>10000</v>
      </c>
      <c r="D7851" s="1505">
        <v>0</v>
      </c>
      <c r="E7851" s="1406">
        <v>4485067.33</v>
      </c>
      <c r="F7851" s="2107"/>
      <c r="G7851" s="2607"/>
      <c r="H7851" s="2107"/>
      <c r="I7851" s="2107"/>
      <c r="J7851" s="2107"/>
      <c r="K7851" s="2107"/>
    </row>
    <row r="7852" spans="1:11" s="1358" customFormat="1" ht="22.5" customHeight="1">
      <c r="A7852" s="1407" t="s">
        <v>31837</v>
      </c>
      <c r="B7852" s="1407" t="s">
        <v>31840</v>
      </c>
      <c r="C7852" s="1408">
        <v>30000</v>
      </c>
      <c r="D7852" s="1408">
        <v>0</v>
      </c>
      <c r="E7852" s="1409">
        <v>4515067.33</v>
      </c>
      <c r="F7852" s="1434"/>
      <c r="G7852" s="1653"/>
      <c r="H7852" s="1434"/>
      <c r="I7852" s="1434"/>
      <c r="J7852" s="1434"/>
      <c r="K7852" s="1434"/>
    </row>
    <row r="7853" spans="1:11" s="1358" customFormat="1" ht="22.5" customHeight="1">
      <c r="A7853" s="1407" t="s">
        <v>31838</v>
      </c>
      <c r="B7853" s="1407" t="s">
        <v>31841</v>
      </c>
      <c r="C7853" s="1408">
        <v>40000</v>
      </c>
      <c r="D7853" s="1408">
        <v>0</v>
      </c>
      <c r="E7853" s="1409">
        <v>4555067.33</v>
      </c>
      <c r="F7853" s="1434"/>
      <c r="G7853" s="1653"/>
      <c r="H7853" s="1434"/>
      <c r="I7853" s="1434"/>
      <c r="J7853" s="1434"/>
      <c r="K7853" s="1434"/>
    </row>
    <row r="7854" spans="1:11" s="1023" customFormat="1" ht="22.5" customHeight="1">
      <c r="A7854" s="1420" t="s">
        <v>31915</v>
      </c>
      <c r="B7854" s="1420" t="s">
        <v>31929</v>
      </c>
      <c r="C7854" s="1421">
        <v>105000</v>
      </c>
      <c r="D7854" s="1421">
        <v>0</v>
      </c>
      <c r="E7854" s="1409">
        <v>4660067.33</v>
      </c>
      <c r="F7854" s="1434"/>
      <c r="G7854" s="1653"/>
      <c r="H7854" s="1434"/>
      <c r="I7854" s="1434"/>
      <c r="J7854" s="1434"/>
      <c r="K7854" s="1434"/>
    </row>
    <row r="7855" spans="1:11" s="1023" customFormat="1" ht="22.5" customHeight="1">
      <c r="A7855" s="1407" t="s">
        <v>31916</v>
      </c>
      <c r="B7855" s="1407" t="s">
        <v>31930</v>
      </c>
      <c r="C7855" s="1408">
        <v>50000</v>
      </c>
      <c r="D7855" s="1408">
        <v>0</v>
      </c>
      <c r="E7855" s="1409">
        <v>4710067.33</v>
      </c>
      <c r="F7855" s="1541"/>
      <c r="G7855" s="1657"/>
      <c r="H7855" s="1541"/>
      <c r="I7855" s="1434"/>
      <c r="J7855" s="1434"/>
      <c r="K7855" s="1434"/>
    </row>
    <row r="7856" spans="1:11" s="1023" customFormat="1" ht="22.5" customHeight="1">
      <c r="A7856" s="1407" t="s">
        <v>31917</v>
      </c>
      <c r="B7856" s="1407" t="s">
        <v>31931</v>
      </c>
      <c r="C7856" s="1408">
        <v>80000</v>
      </c>
      <c r="D7856" s="1408">
        <v>0</v>
      </c>
      <c r="E7856" s="1409">
        <v>4790067.33</v>
      </c>
      <c r="F7856" s="1541"/>
      <c r="G7856" s="1657"/>
      <c r="H7856" s="1541"/>
      <c r="I7856" s="1434"/>
      <c r="J7856" s="1434"/>
      <c r="K7856" s="1434"/>
    </row>
    <row r="7857" spans="1:11" s="1023" customFormat="1" ht="22.5" customHeight="1">
      <c r="A7857" s="1407" t="s">
        <v>31918</v>
      </c>
      <c r="B7857" s="1407" t="s">
        <v>31932</v>
      </c>
      <c r="C7857" s="1408">
        <v>95000</v>
      </c>
      <c r="D7857" s="1408">
        <v>0</v>
      </c>
      <c r="E7857" s="1409">
        <v>4885067.33</v>
      </c>
      <c r="F7857" s="1541"/>
      <c r="G7857" s="1657"/>
      <c r="H7857" s="1541"/>
      <c r="I7857" s="1434"/>
      <c r="J7857" s="1434"/>
      <c r="K7857" s="1434"/>
    </row>
    <row r="7858" spans="1:11" ht="22.5" customHeight="1">
      <c r="A7858" s="1051" t="s">
        <v>31919</v>
      </c>
      <c r="B7858" s="1051" t="s">
        <v>31933</v>
      </c>
      <c r="C7858" s="1050">
        <v>0</v>
      </c>
      <c r="D7858" s="1050">
        <v>115000</v>
      </c>
      <c r="E7858" s="1406">
        <v>4770067.33</v>
      </c>
      <c r="F7858" s="1544"/>
      <c r="G7858" s="1659"/>
      <c r="H7858" s="1544"/>
      <c r="I7858" s="1545"/>
      <c r="J7858" s="1545"/>
      <c r="K7858" s="1545"/>
    </row>
    <row r="7859" spans="1:11" ht="22.5" customHeight="1">
      <c r="A7859" s="1051" t="s">
        <v>31919</v>
      </c>
      <c r="B7859" s="1051" t="s">
        <v>31934</v>
      </c>
      <c r="C7859" s="1050">
        <v>0</v>
      </c>
      <c r="D7859" s="1050">
        <v>175000</v>
      </c>
      <c r="E7859" s="1406">
        <v>4595067.33</v>
      </c>
      <c r="F7859" s="1544"/>
      <c r="G7859" s="1659"/>
      <c r="H7859" s="1544"/>
      <c r="I7859" s="1545"/>
      <c r="J7859" s="1545"/>
      <c r="K7859" s="1545"/>
    </row>
    <row r="7860" spans="1:11" ht="22.5" customHeight="1">
      <c r="A7860" s="1051" t="s">
        <v>31920</v>
      </c>
      <c r="B7860" s="1051" t="s">
        <v>31935</v>
      </c>
      <c r="C7860" s="1050">
        <v>0</v>
      </c>
      <c r="D7860" s="1050">
        <v>613086.81999999995</v>
      </c>
      <c r="E7860" s="1406">
        <v>3981980.51</v>
      </c>
      <c r="F7860" s="1544"/>
      <c r="G7860" s="1659"/>
      <c r="H7860" s="1544"/>
      <c r="I7860" s="1545"/>
      <c r="J7860" s="1545"/>
      <c r="K7860" s="1545"/>
    </row>
    <row r="7861" spans="1:11" s="2279" customFormat="1" ht="22.5" customHeight="1">
      <c r="A7861" s="2276" t="s">
        <v>31921</v>
      </c>
      <c r="B7861" s="2276" t="s">
        <v>31936</v>
      </c>
      <c r="C7861" s="2277">
        <v>10000</v>
      </c>
      <c r="D7861" s="2277">
        <v>0</v>
      </c>
      <c r="E7861" s="1409">
        <v>3991980.51</v>
      </c>
      <c r="F7861" s="2278"/>
      <c r="G7861" s="2608"/>
      <c r="H7861" s="2278"/>
      <c r="I7861" s="2278"/>
      <c r="J7861" s="2278"/>
      <c r="K7861" s="2278"/>
    </row>
    <row r="7862" spans="1:11" s="1023" customFormat="1" ht="22.5" customHeight="1">
      <c r="A7862" s="1407" t="s">
        <v>31922</v>
      </c>
      <c r="B7862" s="1407" t="s">
        <v>31937</v>
      </c>
      <c r="C7862" s="1408">
        <v>20000</v>
      </c>
      <c r="D7862" s="1408">
        <v>0</v>
      </c>
      <c r="E7862" s="1409">
        <v>4011980.51</v>
      </c>
      <c r="F7862" s="1541"/>
      <c r="G7862" s="1657"/>
      <c r="H7862" s="1541"/>
      <c r="I7862" s="1434"/>
      <c r="J7862" s="1434"/>
      <c r="K7862" s="1434"/>
    </row>
    <row r="7863" spans="1:11" s="1503" customFormat="1" ht="22.5" customHeight="1">
      <c r="A7863" s="1504" t="s">
        <v>31923</v>
      </c>
      <c r="B7863" s="1504" t="s">
        <v>31938</v>
      </c>
      <c r="C7863" s="1505">
        <v>75000</v>
      </c>
      <c r="D7863" s="1505">
        <v>0</v>
      </c>
      <c r="E7863" s="1406">
        <v>4086980.51</v>
      </c>
      <c r="F7863" s="2107"/>
      <c r="G7863" s="2607"/>
      <c r="H7863" s="2107"/>
      <c r="I7863" s="2107"/>
      <c r="J7863" s="2107"/>
      <c r="K7863" s="2107"/>
    </row>
    <row r="7864" spans="1:11" s="1023" customFormat="1" ht="22.5" customHeight="1">
      <c r="A7864" s="1407" t="s">
        <v>31924</v>
      </c>
      <c r="B7864" s="1407" t="s">
        <v>31939</v>
      </c>
      <c r="C7864" s="1408">
        <v>107000</v>
      </c>
      <c r="D7864" s="1408">
        <v>0</v>
      </c>
      <c r="E7864" s="1409">
        <v>4193980.51</v>
      </c>
      <c r="F7864" s="1541"/>
      <c r="G7864" s="1657"/>
      <c r="H7864" s="1541"/>
      <c r="I7864" s="1434"/>
      <c r="J7864" s="1434"/>
      <c r="K7864" s="1434"/>
    </row>
    <row r="7865" spans="1:11" s="1023" customFormat="1" ht="22.5" customHeight="1">
      <c r="A7865" s="1420" t="s">
        <v>31925</v>
      </c>
      <c r="B7865" s="1420" t="s">
        <v>31940</v>
      </c>
      <c r="C7865" s="1421">
        <v>40000</v>
      </c>
      <c r="D7865" s="1421">
        <v>0</v>
      </c>
      <c r="E7865" s="1409">
        <v>4233980.51</v>
      </c>
      <c r="F7865" s="1434"/>
      <c r="G7865" s="1653"/>
      <c r="H7865" s="1434"/>
      <c r="I7865" s="1434"/>
      <c r="J7865" s="1434"/>
      <c r="K7865" s="1434"/>
    </row>
    <row r="7866" spans="1:11" s="1023" customFormat="1" ht="22.5" customHeight="1">
      <c r="A7866" s="1407" t="s">
        <v>31926</v>
      </c>
      <c r="B7866" s="1407" t="s">
        <v>31941</v>
      </c>
      <c r="C7866" s="1408">
        <v>40000</v>
      </c>
      <c r="D7866" s="1408">
        <v>0</v>
      </c>
      <c r="E7866" s="1409">
        <v>4273980.51</v>
      </c>
      <c r="F7866" s="1541"/>
      <c r="G7866" s="1657"/>
      <c r="H7866" s="1541"/>
      <c r="I7866" s="1434"/>
      <c r="J7866" s="1434"/>
      <c r="K7866" s="1434"/>
    </row>
    <row r="7867" spans="1:11" s="1503" customFormat="1" ht="22.5" customHeight="1">
      <c r="A7867" s="1504" t="s">
        <v>31927</v>
      </c>
      <c r="B7867" s="1504" t="s">
        <v>31942</v>
      </c>
      <c r="C7867" s="1505">
        <v>75000</v>
      </c>
      <c r="D7867" s="1505">
        <v>0</v>
      </c>
      <c r="E7867" s="1406">
        <v>4348980.51</v>
      </c>
      <c r="F7867" s="2107"/>
      <c r="G7867" s="2607"/>
      <c r="H7867" s="2107"/>
      <c r="I7867" s="2107"/>
      <c r="J7867" s="2107"/>
      <c r="K7867" s="2107"/>
    </row>
    <row r="7868" spans="1:11" ht="22.5" customHeight="1">
      <c r="A7868" s="1051" t="s">
        <v>31928</v>
      </c>
      <c r="B7868" s="1051" t="s">
        <v>30925</v>
      </c>
      <c r="C7868" s="1050">
        <v>0</v>
      </c>
      <c r="D7868" s="1050">
        <v>550</v>
      </c>
      <c r="E7868" s="1406">
        <v>4348430.51</v>
      </c>
      <c r="F7868" s="1544"/>
      <c r="G7868" s="1659"/>
      <c r="H7868" s="1544"/>
      <c r="I7868" s="1545"/>
      <c r="J7868" s="1545"/>
      <c r="K7868" s="1545"/>
    </row>
    <row r="7869" spans="1:11" s="1023" customFormat="1" ht="22.5" customHeight="1">
      <c r="A7869" s="1420" t="s">
        <v>31955</v>
      </c>
      <c r="B7869" s="1420" t="s">
        <v>31975</v>
      </c>
      <c r="C7869" s="1421">
        <v>45000</v>
      </c>
      <c r="D7869" s="1421">
        <v>0</v>
      </c>
      <c r="E7869" s="1409">
        <v>4393430.51</v>
      </c>
      <c r="F7869" s="1434"/>
      <c r="G7869" s="1653"/>
      <c r="H7869" s="1434"/>
      <c r="I7869" s="1434"/>
      <c r="J7869" s="1434"/>
      <c r="K7869" s="1434"/>
    </row>
    <row r="7870" spans="1:11" s="1023" customFormat="1" ht="22.5" customHeight="1">
      <c r="A7870" s="1407" t="s">
        <v>31956</v>
      </c>
      <c r="B7870" s="1407" t="s">
        <v>31976</v>
      </c>
      <c r="C7870" s="1408">
        <v>80000</v>
      </c>
      <c r="D7870" s="1408">
        <v>0</v>
      </c>
      <c r="E7870" s="1409">
        <v>4473430.51</v>
      </c>
      <c r="F7870" s="1541"/>
      <c r="G7870" s="1657"/>
      <c r="H7870" s="1541"/>
      <c r="I7870" s="1434"/>
      <c r="J7870" s="1434"/>
      <c r="K7870" s="1434"/>
    </row>
    <row r="7871" spans="1:11" s="996" customFormat="1" ht="22.5" customHeight="1">
      <c r="A7871" s="1723" t="s">
        <v>31957</v>
      </c>
      <c r="B7871" s="1723" t="s">
        <v>31977</v>
      </c>
      <c r="C7871" s="1409">
        <v>60000</v>
      </c>
      <c r="D7871" s="1409">
        <v>0</v>
      </c>
      <c r="E7871" s="1409">
        <v>4533430.51</v>
      </c>
      <c r="F7871" s="1541"/>
      <c r="G7871" s="1657"/>
      <c r="H7871" s="1541"/>
      <c r="I7871" s="1541"/>
      <c r="J7871" s="1541"/>
      <c r="K7871" s="1541"/>
    </row>
    <row r="7872" spans="1:11" s="1503" customFormat="1" ht="22.5" customHeight="1">
      <c r="A7872" s="1504" t="s">
        <v>31958</v>
      </c>
      <c r="B7872" s="1504" t="s">
        <v>31978</v>
      </c>
      <c r="C7872" s="1505">
        <v>75000</v>
      </c>
      <c r="D7872" s="1505">
        <v>0</v>
      </c>
      <c r="E7872" s="1406">
        <v>4608430.51</v>
      </c>
      <c r="F7872" s="2107"/>
      <c r="G7872" s="2607"/>
      <c r="H7872" s="2107"/>
      <c r="I7872" s="2107"/>
      <c r="J7872" s="2107"/>
      <c r="K7872" s="2107"/>
    </row>
    <row r="7873" spans="1:11" s="1503" customFormat="1" ht="22.5" customHeight="1">
      <c r="A7873" s="1504" t="s">
        <v>31959</v>
      </c>
      <c r="B7873" s="1504" t="s">
        <v>31979</v>
      </c>
      <c r="C7873" s="1505">
        <v>75000</v>
      </c>
      <c r="D7873" s="1505">
        <v>0</v>
      </c>
      <c r="E7873" s="1406">
        <v>4683430.51</v>
      </c>
      <c r="F7873" s="2107"/>
      <c r="G7873" s="2607"/>
      <c r="H7873" s="2107"/>
      <c r="I7873" s="2107"/>
      <c r="J7873" s="2107"/>
      <c r="K7873" s="2107"/>
    </row>
    <row r="7874" spans="1:11" s="1023" customFormat="1" ht="22.5" customHeight="1">
      <c r="A7874" s="1407" t="s">
        <v>31960</v>
      </c>
      <c r="B7874" s="1407" t="s">
        <v>31980</v>
      </c>
      <c r="C7874" s="1408">
        <v>40000</v>
      </c>
      <c r="D7874" s="1408">
        <v>0</v>
      </c>
      <c r="E7874" s="1409">
        <v>4723430.51</v>
      </c>
      <c r="F7874" s="1541"/>
      <c r="G7874" s="1657"/>
      <c r="H7874" s="1541"/>
      <c r="I7874" s="1434"/>
      <c r="J7874" s="1434"/>
      <c r="K7874" s="1434"/>
    </row>
    <row r="7875" spans="1:11" s="1023" customFormat="1" ht="22.5" customHeight="1">
      <c r="A7875" s="1407" t="s">
        <v>31961</v>
      </c>
      <c r="B7875" s="1407" t="s">
        <v>31981</v>
      </c>
      <c r="C7875" s="1408">
        <v>40000</v>
      </c>
      <c r="D7875" s="1408">
        <v>0</v>
      </c>
      <c r="E7875" s="1409">
        <v>4763430.51</v>
      </c>
      <c r="F7875" s="1541"/>
      <c r="G7875" s="1657"/>
      <c r="H7875" s="1541"/>
      <c r="I7875" s="1434"/>
      <c r="J7875" s="1434"/>
      <c r="K7875" s="1434"/>
    </row>
    <row r="7876" spans="1:11" s="1503" customFormat="1" ht="22.5" customHeight="1">
      <c r="A7876" s="1504" t="s">
        <v>31962</v>
      </c>
      <c r="B7876" s="1504" t="s">
        <v>31982</v>
      </c>
      <c r="C7876" s="1505">
        <v>45000</v>
      </c>
      <c r="D7876" s="1505">
        <v>0</v>
      </c>
      <c r="E7876" s="1406">
        <v>4808430.51</v>
      </c>
      <c r="F7876" s="2107"/>
      <c r="G7876" s="2607"/>
      <c r="H7876" s="2107"/>
      <c r="I7876" s="2107"/>
      <c r="J7876" s="2107"/>
      <c r="K7876" s="2107"/>
    </row>
    <row r="7877" spans="1:11" s="1023" customFormat="1" ht="22.5" customHeight="1">
      <c r="A7877" s="1407" t="s">
        <v>31963</v>
      </c>
      <c r="B7877" s="1407" t="s">
        <v>31983</v>
      </c>
      <c r="C7877" s="1408">
        <v>80000</v>
      </c>
      <c r="D7877" s="1408">
        <v>0</v>
      </c>
      <c r="E7877" s="1409">
        <v>4888430.51</v>
      </c>
      <c r="F7877" s="1541"/>
      <c r="G7877" s="1657"/>
      <c r="H7877" s="1541"/>
      <c r="I7877" s="1434"/>
      <c r="J7877" s="1434"/>
      <c r="K7877" s="1434"/>
    </row>
    <row r="7878" spans="1:11" s="1023" customFormat="1" ht="22.5" customHeight="1">
      <c r="A7878" s="1420" t="s">
        <v>31964</v>
      </c>
      <c r="B7878" s="1420" t="s">
        <v>31984</v>
      </c>
      <c r="C7878" s="1421">
        <v>90000</v>
      </c>
      <c r="D7878" s="1421">
        <v>0</v>
      </c>
      <c r="E7878" s="1409">
        <v>4978430.51</v>
      </c>
      <c r="F7878" s="1434"/>
      <c r="G7878" s="1653"/>
      <c r="H7878" s="1434"/>
      <c r="I7878" s="1434"/>
      <c r="J7878" s="1434"/>
      <c r="K7878" s="1434"/>
    </row>
    <row r="7879" spans="1:11" s="1023" customFormat="1" ht="22.5" customHeight="1">
      <c r="A7879" s="1407" t="s">
        <v>31965</v>
      </c>
      <c r="B7879" s="1407" t="s">
        <v>31985</v>
      </c>
      <c r="C7879" s="1408">
        <v>10000</v>
      </c>
      <c r="D7879" s="1408">
        <v>0</v>
      </c>
      <c r="E7879" s="1409">
        <v>4988430.51</v>
      </c>
      <c r="F7879" s="1541"/>
      <c r="G7879" s="1657"/>
      <c r="H7879" s="1541"/>
      <c r="I7879" s="1434"/>
      <c r="J7879" s="1434"/>
      <c r="K7879" s="1434"/>
    </row>
    <row r="7880" spans="1:11" s="1023" customFormat="1" ht="22.5" customHeight="1">
      <c r="A7880" s="1407" t="s">
        <v>31966</v>
      </c>
      <c r="B7880" s="1407" t="s">
        <v>31986</v>
      </c>
      <c r="C7880" s="1408">
        <v>30000</v>
      </c>
      <c r="D7880" s="1408">
        <v>0</v>
      </c>
      <c r="E7880" s="1409">
        <v>5018430.51</v>
      </c>
      <c r="F7880" s="1541"/>
      <c r="G7880" s="1657"/>
      <c r="H7880" s="1541"/>
      <c r="I7880" s="1434"/>
      <c r="J7880" s="1434"/>
      <c r="K7880" s="1434"/>
    </row>
    <row r="7881" spans="1:11" s="1503" customFormat="1" ht="22.5" customHeight="1">
      <c r="A7881" s="1504" t="s">
        <v>31967</v>
      </c>
      <c r="B7881" s="1504" t="s">
        <v>31987</v>
      </c>
      <c r="C7881" s="1505">
        <v>75000</v>
      </c>
      <c r="D7881" s="1505">
        <v>0</v>
      </c>
      <c r="E7881" s="1406">
        <v>5093430.51</v>
      </c>
      <c r="F7881" s="2107"/>
      <c r="G7881" s="2607"/>
      <c r="H7881" s="2107"/>
      <c r="I7881" s="2107"/>
      <c r="J7881" s="2107"/>
      <c r="K7881" s="2107"/>
    </row>
    <row r="7882" spans="1:11" s="1023" customFormat="1" ht="22.5" customHeight="1">
      <c r="A7882" s="1407" t="s">
        <v>31968</v>
      </c>
      <c r="B7882" s="1407" t="s">
        <v>31988</v>
      </c>
      <c r="C7882" s="1408">
        <v>80000</v>
      </c>
      <c r="D7882" s="1408">
        <v>0</v>
      </c>
      <c r="E7882" s="1409">
        <v>5173430.51</v>
      </c>
      <c r="F7882" s="1541"/>
      <c r="G7882" s="1657"/>
      <c r="H7882" s="1541"/>
      <c r="I7882" s="1434"/>
      <c r="J7882" s="1434"/>
      <c r="K7882" s="1434"/>
    </row>
    <row r="7883" spans="1:11" s="1023" customFormat="1" ht="22.5" customHeight="1">
      <c r="A7883" s="1407" t="s">
        <v>31969</v>
      </c>
      <c r="B7883" s="1407" t="s">
        <v>31989</v>
      </c>
      <c r="C7883" s="1408">
        <v>10000</v>
      </c>
      <c r="D7883" s="1408">
        <v>0</v>
      </c>
      <c r="E7883" s="1409">
        <v>5183430.51</v>
      </c>
      <c r="F7883" s="1541"/>
      <c r="G7883" s="1657"/>
      <c r="H7883" s="1541"/>
      <c r="I7883" s="1434"/>
      <c r="J7883" s="1434"/>
      <c r="K7883" s="1434"/>
    </row>
    <row r="7884" spans="1:11" s="1023" customFormat="1" ht="22.5" customHeight="1">
      <c r="A7884" s="1407" t="s">
        <v>31970</v>
      </c>
      <c r="B7884" s="1407" t="s">
        <v>31990</v>
      </c>
      <c r="C7884" s="1408">
        <v>15000</v>
      </c>
      <c r="D7884" s="1408">
        <v>0</v>
      </c>
      <c r="E7884" s="1409">
        <v>5198430.51</v>
      </c>
      <c r="F7884" s="1541"/>
      <c r="G7884" s="1657"/>
      <c r="H7884" s="1541"/>
      <c r="I7884" s="1434"/>
      <c r="J7884" s="1434"/>
      <c r="K7884" s="1434"/>
    </row>
    <row r="7885" spans="1:11" s="1023" customFormat="1" ht="22.5" customHeight="1">
      <c r="A7885" s="1407" t="s">
        <v>31971</v>
      </c>
      <c r="B7885" s="1407" t="s">
        <v>31991</v>
      </c>
      <c r="C7885" s="1408">
        <v>80000</v>
      </c>
      <c r="D7885" s="1408">
        <v>0</v>
      </c>
      <c r="E7885" s="1409">
        <v>5278430.51</v>
      </c>
      <c r="F7885" s="1541"/>
      <c r="G7885" s="1657"/>
      <c r="H7885" s="1541"/>
      <c r="I7885" s="1434"/>
      <c r="J7885" s="1434"/>
      <c r="K7885" s="1434"/>
    </row>
    <row r="7886" spans="1:11" s="1023" customFormat="1" ht="22.5" customHeight="1">
      <c r="A7886" s="1407" t="s">
        <v>31972</v>
      </c>
      <c r="B7886" s="1407" t="s">
        <v>31992</v>
      </c>
      <c r="C7886" s="1408">
        <v>180000</v>
      </c>
      <c r="D7886" s="1408">
        <v>0</v>
      </c>
      <c r="E7886" s="1409">
        <v>5458430.5099999998</v>
      </c>
      <c r="F7886" s="1541"/>
      <c r="G7886" s="1657"/>
      <c r="H7886" s="1541"/>
      <c r="I7886" s="1434"/>
      <c r="J7886" s="1434"/>
      <c r="K7886" s="1434"/>
    </row>
    <row r="7887" spans="1:11" ht="22.5" customHeight="1">
      <c r="A7887" s="1051" t="s">
        <v>31973</v>
      </c>
      <c r="B7887" s="1051" t="s">
        <v>31993</v>
      </c>
      <c r="C7887" s="1050">
        <v>0</v>
      </c>
      <c r="D7887" s="1050">
        <v>26.88</v>
      </c>
      <c r="E7887" s="1406">
        <v>5458403.6299999999</v>
      </c>
      <c r="F7887" s="1544"/>
      <c r="G7887" s="1659"/>
      <c r="H7887" s="1544"/>
      <c r="I7887" s="1545"/>
      <c r="J7887" s="1545"/>
      <c r="K7887" s="1545"/>
    </row>
    <row r="7888" spans="1:11" ht="22.5" customHeight="1">
      <c r="A7888" s="1051" t="s">
        <v>31973</v>
      </c>
      <c r="B7888" s="1051" t="s">
        <v>31520</v>
      </c>
      <c r="C7888" s="1050">
        <v>0</v>
      </c>
      <c r="D7888" s="1050">
        <v>26.88</v>
      </c>
      <c r="E7888" s="1406">
        <v>5458376.75</v>
      </c>
      <c r="F7888" s="1544"/>
      <c r="G7888" s="1659"/>
      <c r="H7888" s="1544"/>
      <c r="I7888" s="1545"/>
      <c r="J7888" s="1545"/>
      <c r="K7888" s="1545"/>
    </row>
    <row r="7889" spans="1:11" ht="22.5" customHeight="1">
      <c r="A7889" s="1051" t="s">
        <v>31973</v>
      </c>
      <c r="B7889" s="1051" t="s">
        <v>31994</v>
      </c>
      <c r="C7889" s="1050">
        <v>0</v>
      </c>
      <c r="D7889" s="1050">
        <v>18000</v>
      </c>
      <c r="E7889" s="1406">
        <v>5440376.75</v>
      </c>
      <c r="F7889" s="1544"/>
      <c r="G7889" s="1659"/>
      <c r="H7889" s="1544"/>
      <c r="I7889" s="1545"/>
      <c r="J7889" s="1545"/>
      <c r="K7889" s="1545"/>
    </row>
    <row r="7890" spans="1:11" ht="22.5" customHeight="1">
      <c r="A7890" s="1051" t="s">
        <v>31973</v>
      </c>
      <c r="B7890" s="1051" t="s">
        <v>31995</v>
      </c>
      <c r="C7890" s="1050">
        <v>0</v>
      </c>
      <c r="D7890" s="1050">
        <v>18500</v>
      </c>
      <c r="E7890" s="1406">
        <v>5421876.75</v>
      </c>
      <c r="F7890" s="1544"/>
      <c r="G7890" s="1659"/>
      <c r="H7890" s="1544"/>
      <c r="I7890" s="1545"/>
      <c r="J7890" s="1545"/>
      <c r="K7890" s="1545"/>
    </row>
    <row r="7891" spans="1:11" ht="22.5" customHeight="1">
      <c r="A7891" s="1051" t="s">
        <v>31973</v>
      </c>
      <c r="B7891" s="1051" t="s">
        <v>31996</v>
      </c>
      <c r="C7891" s="1050">
        <v>0</v>
      </c>
      <c r="D7891" s="1050">
        <v>22000</v>
      </c>
      <c r="E7891" s="1406">
        <v>5399876.75</v>
      </c>
      <c r="F7891" s="1544"/>
      <c r="G7891" s="1659"/>
      <c r="H7891" s="1544"/>
      <c r="I7891" s="1545"/>
      <c r="J7891" s="1545"/>
      <c r="K7891" s="1545"/>
    </row>
    <row r="7892" spans="1:11" ht="22.5" customHeight="1">
      <c r="A7892" s="1051" t="s">
        <v>31973</v>
      </c>
      <c r="B7892" s="1051" t="s">
        <v>31997</v>
      </c>
      <c r="C7892" s="1050">
        <v>0</v>
      </c>
      <c r="D7892" s="1050">
        <v>26200</v>
      </c>
      <c r="E7892" s="1406">
        <v>5373676.75</v>
      </c>
      <c r="F7892" s="1544"/>
      <c r="G7892" s="1659"/>
      <c r="H7892" s="1544"/>
      <c r="I7892" s="1545"/>
      <c r="J7892" s="1545"/>
      <c r="K7892" s="1545"/>
    </row>
    <row r="7893" spans="1:11" ht="22.5" customHeight="1">
      <c r="A7893" s="1051" t="s">
        <v>31973</v>
      </c>
      <c r="B7893" s="1051" t="s">
        <v>31998</v>
      </c>
      <c r="C7893" s="1050">
        <v>0</v>
      </c>
      <c r="D7893" s="1050">
        <v>49500</v>
      </c>
      <c r="E7893" s="1406">
        <v>5324176.75</v>
      </c>
      <c r="F7893" s="1544"/>
      <c r="G7893" s="1659"/>
      <c r="H7893" s="1544"/>
      <c r="I7893" s="1545"/>
      <c r="J7893" s="1545"/>
      <c r="K7893" s="1545"/>
    </row>
    <row r="7894" spans="1:11" ht="22.5" customHeight="1">
      <c r="A7894" s="1051" t="s">
        <v>31973</v>
      </c>
      <c r="B7894" s="1051" t="s">
        <v>30661</v>
      </c>
      <c r="C7894" s="1050">
        <v>0</v>
      </c>
      <c r="D7894" s="1050">
        <v>66000</v>
      </c>
      <c r="E7894" s="1406">
        <v>5258176.75</v>
      </c>
      <c r="F7894" s="1544"/>
      <c r="G7894" s="1659"/>
      <c r="H7894" s="1544"/>
      <c r="I7894" s="1545"/>
      <c r="J7894" s="1545"/>
      <c r="K7894" s="1545"/>
    </row>
    <row r="7895" spans="1:11" ht="22.5" customHeight="1">
      <c r="A7895" s="1051" t="s">
        <v>31973</v>
      </c>
      <c r="B7895" s="1051" t="s">
        <v>30218</v>
      </c>
      <c r="C7895" s="1050">
        <v>0</v>
      </c>
      <c r="D7895" s="1050">
        <v>100000</v>
      </c>
      <c r="E7895" s="1406">
        <v>5158176.75</v>
      </c>
      <c r="F7895" s="1544"/>
      <c r="G7895" s="1659"/>
      <c r="H7895" s="1544"/>
      <c r="I7895" s="1545"/>
      <c r="J7895" s="1545"/>
      <c r="K7895" s="1545"/>
    </row>
    <row r="7896" spans="1:11" s="1023" customFormat="1" ht="22.5" customHeight="1">
      <c r="A7896" s="1407" t="s">
        <v>31974</v>
      </c>
      <c r="B7896" s="1407" t="s">
        <v>31999</v>
      </c>
      <c r="C7896" s="1408">
        <v>10000</v>
      </c>
      <c r="D7896" s="1408">
        <v>0</v>
      </c>
      <c r="E7896" s="1409">
        <v>5168176.75</v>
      </c>
      <c r="F7896" s="1541"/>
      <c r="G7896" s="1657"/>
      <c r="H7896" s="1541"/>
      <c r="I7896" s="1434"/>
      <c r="J7896" s="1434"/>
      <c r="K7896" s="1434"/>
    </row>
    <row r="7897" spans="1:11" s="1023" customFormat="1" ht="22.5" customHeight="1">
      <c r="A7897" s="1420" t="s">
        <v>32004</v>
      </c>
      <c r="B7897" s="1420" t="s">
        <v>32013</v>
      </c>
      <c r="C7897" s="1421">
        <v>5000</v>
      </c>
      <c r="D7897" s="1421">
        <v>0</v>
      </c>
      <c r="E7897" s="1409">
        <v>5173176.75</v>
      </c>
      <c r="F7897" s="1434"/>
      <c r="G7897" s="1653"/>
      <c r="H7897" s="1434"/>
      <c r="I7897" s="1434"/>
      <c r="J7897" s="1434"/>
      <c r="K7897" s="1434"/>
    </row>
    <row r="7898" spans="1:11" s="1023" customFormat="1" ht="22.5" customHeight="1">
      <c r="A7898" s="1420" t="s">
        <v>32005</v>
      </c>
      <c r="B7898" s="1420" t="s">
        <v>32014</v>
      </c>
      <c r="C7898" s="1421">
        <v>75000</v>
      </c>
      <c r="D7898" s="1421">
        <v>0</v>
      </c>
      <c r="E7898" s="1409">
        <v>5248176.75</v>
      </c>
      <c r="F7898" s="1434"/>
      <c r="G7898" s="1653"/>
      <c r="H7898" s="1434"/>
      <c r="I7898" s="1434"/>
      <c r="J7898" s="1434"/>
      <c r="K7898" s="1434"/>
    </row>
    <row r="7899" spans="1:11" s="1023" customFormat="1" ht="22.5" customHeight="1">
      <c r="A7899" s="1420" t="s">
        <v>32006</v>
      </c>
      <c r="B7899" s="1420" t="s">
        <v>32015</v>
      </c>
      <c r="C7899" s="1421">
        <v>85000</v>
      </c>
      <c r="D7899" s="1421">
        <v>0</v>
      </c>
      <c r="E7899" s="1409">
        <v>5333176.75</v>
      </c>
      <c r="F7899" s="1434"/>
      <c r="G7899" s="1653"/>
      <c r="H7899" s="1434"/>
      <c r="I7899" s="1434"/>
      <c r="J7899" s="1434"/>
      <c r="K7899" s="1434"/>
    </row>
    <row r="7900" spans="1:11" ht="22.5" customHeight="1">
      <c r="A7900" s="1771" t="s">
        <v>32007</v>
      </c>
      <c r="B7900" s="1771" t="s">
        <v>30925</v>
      </c>
      <c r="C7900" s="1772">
        <v>0</v>
      </c>
      <c r="D7900" s="1772">
        <v>950</v>
      </c>
      <c r="E7900" s="1406">
        <v>5332226.75</v>
      </c>
      <c r="F7900" s="1545"/>
      <c r="G7900" s="1661"/>
      <c r="H7900" s="1545"/>
      <c r="I7900" s="1545"/>
      <c r="J7900" s="1545"/>
      <c r="K7900" s="1545"/>
    </row>
    <row r="7901" spans="1:11" s="1023" customFormat="1" ht="22.5" customHeight="1">
      <c r="A7901" s="1420" t="s">
        <v>32008</v>
      </c>
      <c r="B7901" s="1420" t="s">
        <v>32016</v>
      </c>
      <c r="C7901" s="1421">
        <v>20000</v>
      </c>
      <c r="D7901" s="1421">
        <v>0</v>
      </c>
      <c r="E7901" s="1409">
        <v>5352226.75</v>
      </c>
      <c r="F7901" s="1434"/>
      <c r="G7901" s="1653"/>
      <c r="H7901" s="1434"/>
      <c r="I7901" s="1434"/>
      <c r="J7901" s="1434"/>
      <c r="K7901" s="1434"/>
    </row>
    <row r="7902" spans="1:11" s="1023" customFormat="1" ht="22.5" customHeight="1">
      <c r="A7902" s="1420" t="s">
        <v>32009</v>
      </c>
      <c r="B7902" s="1420" t="s">
        <v>32017</v>
      </c>
      <c r="C7902" s="1421">
        <v>20000</v>
      </c>
      <c r="D7902" s="1421">
        <v>0</v>
      </c>
      <c r="E7902" s="1409">
        <v>5372226.75</v>
      </c>
      <c r="F7902" s="1434"/>
      <c r="G7902" s="1653"/>
      <c r="H7902" s="1434"/>
      <c r="I7902" s="1434"/>
      <c r="J7902" s="1434"/>
      <c r="K7902" s="1434"/>
    </row>
    <row r="7903" spans="1:11" s="1023" customFormat="1" ht="22.5" customHeight="1">
      <c r="A7903" s="1420" t="s">
        <v>32010</v>
      </c>
      <c r="B7903" s="1420" t="s">
        <v>32018</v>
      </c>
      <c r="C7903" s="1421">
        <v>40000</v>
      </c>
      <c r="D7903" s="1421">
        <v>0</v>
      </c>
      <c r="E7903" s="1409">
        <v>5412226.75</v>
      </c>
      <c r="F7903" s="1434"/>
      <c r="G7903" s="1653"/>
      <c r="H7903" s="1434"/>
      <c r="I7903" s="1434"/>
      <c r="J7903" s="1434"/>
      <c r="K7903" s="1434"/>
    </row>
    <row r="7904" spans="1:11" s="1023" customFormat="1" ht="22.5" customHeight="1">
      <c r="A7904" s="1420" t="s">
        <v>32011</v>
      </c>
      <c r="B7904" s="1420" t="s">
        <v>32019</v>
      </c>
      <c r="C7904" s="1421">
        <v>40000</v>
      </c>
      <c r="D7904" s="1421">
        <v>0</v>
      </c>
      <c r="E7904" s="1409">
        <v>5452226.75</v>
      </c>
      <c r="F7904" s="1434"/>
      <c r="G7904" s="1653"/>
      <c r="H7904" s="1434"/>
      <c r="I7904" s="1434"/>
      <c r="J7904" s="1434"/>
      <c r="K7904" s="1434"/>
    </row>
    <row r="7905" spans="1:11" s="1023" customFormat="1" ht="22.5" customHeight="1">
      <c r="A7905" s="1420" t="s">
        <v>32012</v>
      </c>
      <c r="B7905" s="1420" t="s">
        <v>32020</v>
      </c>
      <c r="C7905" s="1421">
        <v>45000</v>
      </c>
      <c r="D7905" s="1421">
        <v>0</v>
      </c>
      <c r="E7905" s="1409">
        <v>5497226.75</v>
      </c>
      <c r="F7905" s="1434"/>
      <c r="G7905" s="1653"/>
      <c r="H7905" s="1434"/>
      <c r="I7905" s="1434"/>
      <c r="J7905" s="1434"/>
      <c r="K7905" s="1434"/>
    </row>
    <row r="7906" spans="1:11" ht="22.5" customHeight="1">
      <c r="A7906" s="1051" t="s">
        <v>32029</v>
      </c>
      <c r="B7906" s="1051" t="s">
        <v>32053</v>
      </c>
      <c r="C7906" s="1050">
        <v>6000</v>
      </c>
      <c r="D7906" s="1050">
        <v>0</v>
      </c>
      <c r="E7906" s="1406">
        <v>5503226.75</v>
      </c>
      <c r="F7906" s="1545"/>
      <c r="G7906" s="1661"/>
      <c r="H7906" s="1545"/>
      <c r="I7906" s="1545"/>
      <c r="J7906" s="1545"/>
      <c r="K7906" s="1545"/>
    </row>
    <row r="7907" spans="1:11" s="1023" customFormat="1" ht="22.5" customHeight="1">
      <c r="A7907" s="1407" t="s">
        <v>32030</v>
      </c>
      <c r="B7907" s="1407" t="s">
        <v>32054</v>
      </c>
      <c r="C7907" s="1408">
        <v>75000</v>
      </c>
      <c r="D7907" s="1408">
        <v>0</v>
      </c>
      <c r="E7907" s="1409">
        <v>5578226.75</v>
      </c>
      <c r="F7907" s="1434"/>
      <c r="G7907" s="1653"/>
      <c r="H7907" s="1434"/>
      <c r="I7907" s="1434"/>
      <c r="J7907" s="1434"/>
      <c r="K7907" s="1434"/>
    </row>
    <row r="7908" spans="1:11" s="1023" customFormat="1" ht="22.5" customHeight="1">
      <c r="A7908" s="1407" t="s">
        <v>32031</v>
      </c>
      <c r="B7908" s="1407" t="s">
        <v>32055</v>
      </c>
      <c r="C7908" s="1408">
        <v>75000</v>
      </c>
      <c r="D7908" s="1408">
        <v>0</v>
      </c>
      <c r="E7908" s="1409">
        <v>5653226.75</v>
      </c>
      <c r="F7908" s="1434"/>
      <c r="G7908" s="1653"/>
      <c r="H7908" s="1434"/>
      <c r="I7908" s="1434"/>
      <c r="J7908" s="1434"/>
      <c r="K7908" s="1434"/>
    </row>
    <row r="7909" spans="1:11" s="1023" customFormat="1" ht="22.5" customHeight="1">
      <c r="A7909" s="1407" t="s">
        <v>32032</v>
      </c>
      <c r="B7909" s="1407" t="s">
        <v>32056</v>
      </c>
      <c r="C7909" s="1408">
        <v>75000</v>
      </c>
      <c r="D7909" s="1408">
        <v>0</v>
      </c>
      <c r="E7909" s="1409">
        <v>5728226.75</v>
      </c>
      <c r="F7909" s="1434"/>
      <c r="G7909" s="1653"/>
      <c r="H7909" s="1434"/>
      <c r="I7909" s="1434"/>
      <c r="J7909" s="1434"/>
      <c r="K7909" s="1434"/>
    </row>
    <row r="7910" spans="1:11" s="1023" customFormat="1" ht="22.5" customHeight="1">
      <c r="A7910" s="1420" t="s">
        <v>32033</v>
      </c>
      <c r="B7910" s="1420" t="s">
        <v>32057</v>
      </c>
      <c r="C7910" s="1421">
        <v>90000</v>
      </c>
      <c r="D7910" s="1421">
        <v>0</v>
      </c>
      <c r="E7910" s="1409">
        <v>5818226.75</v>
      </c>
      <c r="F7910" s="1434"/>
      <c r="G7910" s="1653"/>
      <c r="H7910" s="1434"/>
      <c r="I7910" s="1434"/>
      <c r="J7910" s="1434"/>
      <c r="K7910" s="1434"/>
    </row>
    <row r="7911" spans="1:11" ht="22.5" customHeight="1">
      <c r="A7911" s="1051" t="s">
        <v>32034</v>
      </c>
      <c r="B7911" s="1051" t="s">
        <v>8478</v>
      </c>
      <c r="C7911" s="1050">
        <v>0</v>
      </c>
      <c r="D7911" s="1050">
        <v>10225.15</v>
      </c>
      <c r="E7911" s="1406">
        <v>5808001.5999999996</v>
      </c>
      <c r="F7911" s="1545"/>
      <c r="G7911" s="1661"/>
      <c r="H7911" s="1545"/>
      <c r="I7911" s="1545"/>
      <c r="J7911" s="1545"/>
      <c r="K7911" s="1545"/>
    </row>
    <row r="7912" spans="1:11" s="1023" customFormat="1" ht="22.5" customHeight="1">
      <c r="A7912" s="1407" t="s">
        <v>32035</v>
      </c>
      <c r="B7912" s="1407" t="s">
        <v>32058</v>
      </c>
      <c r="C7912" s="1408">
        <v>5000</v>
      </c>
      <c r="D7912" s="1408">
        <v>0</v>
      </c>
      <c r="E7912" s="1409">
        <v>5813001.5999999996</v>
      </c>
      <c r="F7912" s="1434"/>
      <c r="G7912" s="1653"/>
      <c r="H7912" s="1434"/>
      <c r="I7912" s="1434"/>
      <c r="J7912" s="1434"/>
      <c r="K7912" s="1434"/>
    </row>
    <row r="7913" spans="1:11" s="1023" customFormat="1" ht="22.5" customHeight="1">
      <c r="A7913" s="1407" t="s">
        <v>32036</v>
      </c>
      <c r="B7913" s="1407" t="s">
        <v>32059</v>
      </c>
      <c r="C7913" s="1408">
        <v>12000</v>
      </c>
      <c r="D7913" s="1408">
        <v>0</v>
      </c>
      <c r="E7913" s="1409">
        <v>5825001.5999999996</v>
      </c>
      <c r="F7913" s="1434"/>
      <c r="G7913" s="1653"/>
      <c r="H7913" s="1434"/>
      <c r="I7913" s="1434"/>
      <c r="J7913" s="1434"/>
      <c r="K7913" s="1434"/>
    </row>
    <row r="7914" spans="1:11" s="1023" customFormat="1" ht="22.5" customHeight="1">
      <c r="A7914" s="1407" t="s">
        <v>32037</v>
      </c>
      <c r="B7914" s="1407" t="s">
        <v>32060</v>
      </c>
      <c r="C7914" s="1408">
        <v>15000</v>
      </c>
      <c r="D7914" s="1408">
        <v>0</v>
      </c>
      <c r="E7914" s="1409">
        <v>5840001.5999999996</v>
      </c>
      <c r="F7914" s="1434"/>
      <c r="G7914" s="1653"/>
      <c r="H7914" s="1434"/>
      <c r="I7914" s="1434"/>
      <c r="J7914" s="1434"/>
      <c r="K7914" s="1434"/>
    </row>
    <row r="7915" spans="1:11" s="1023" customFormat="1" ht="22.5" customHeight="1">
      <c r="A7915" s="1407" t="s">
        <v>32038</v>
      </c>
      <c r="B7915" s="1407" t="s">
        <v>32061</v>
      </c>
      <c r="C7915" s="1408">
        <v>20000</v>
      </c>
      <c r="D7915" s="1408">
        <v>0</v>
      </c>
      <c r="E7915" s="1409">
        <v>5860001.5999999996</v>
      </c>
      <c r="F7915" s="1434"/>
      <c r="G7915" s="1653"/>
      <c r="H7915" s="1434"/>
      <c r="I7915" s="1434"/>
      <c r="J7915" s="1434"/>
      <c r="K7915" s="1434"/>
    </row>
    <row r="7916" spans="1:11" s="1023" customFormat="1" ht="22.5" customHeight="1">
      <c r="A7916" s="1407" t="s">
        <v>32039</v>
      </c>
      <c r="B7916" s="1407" t="s">
        <v>32062</v>
      </c>
      <c r="C7916" s="1408">
        <v>20000</v>
      </c>
      <c r="D7916" s="1408">
        <v>0</v>
      </c>
      <c r="E7916" s="1409">
        <v>5880001.5999999996</v>
      </c>
      <c r="F7916" s="1434"/>
      <c r="G7916" s="1653"/>
      <c r="H7916" s="1434"/>
      <c r="I7916" s="1434"/>
      <c r="J7916" s="1434"/>
      <c r="K7916" s="1434"/>
    </row>
    <row r="7917" spans="1:11" s="1023" customFormat="1" ht="22.5" customHeight="1">
      <c r="A7917" s="1407" t="s">
        <v>32040</v>
      </c>
      <c r="B7917" s="1407" t="s">
        <v>32062</v>
      </c>
      <c r="C7917" s="1408">
        <v>20000</v>
      </c>
      <c r="D7917" s="1408">
        <v>0</v>
      </c>
      <c r="E7917" s="1409">
        <v>5900001.5999999996</v>
      </c>
      <c r="F7917" s="1434"/>
      <c r="G7917" s="1653"/>
      <c r="H7917" s="1434"/>
      <c r="I7917" s="1434"/>
      <c r="J7917" s="1434"/>
      <c r="K7917" s="1434"/>
    </row>
    <row r="7918" spans="1:11" s="1023" customFormat="1" ht="22.5" customHeight="1">
      <c r="A7918" s="1407" t="s">
        <v>32041</v>
      </c>
      <c r="B7918" s="1407" t="s">
        <v>32063</v>
      </c>
      <c r="C7918" s="1408">
        <v>45000</v>
      </c>
      <c r="D7918" s="1408">
        <v>0</v>
      </c>
      <c r="E7918" s="1409">
        <v>5945001.5999999996</v>
      </c>
      <c r="F7918" s="1434"/>
      <c r="G7918" s="1653"/>
      <c r="H7918" s="1434"/>
      <c r="I7918" s="1434"/>
      <c r="J7918" s="1434"/>
      <c r="K7918" s="1434"/>
    </row>
    <row r="7919" spans="1:11" s="2279" customFormat="1" ht="22.5" customHeight="1">
      <c r="A7919" s="2276" t="s">
        <v>32042</v>
      </c>
      <c r="B7919" s="2276" t="s">
        <v>32064</v>
      </c>
      <c r="C7919" s="2277">
        <v>75000</v>
      </c>
      <c r="D7919" s="2277">
        <v>0</v>
      </c>
      <c r="E7919" s="1409">
        <v>6020001.5999999996</v>
      </c>
      <c r="F7919" s="2278"/>
      <c r="G7919" s="2608"/>
      <c r="H7919" s="2278"/>
      <c r="I7919" s="2278"/>
      <c r="J7919" s="2278"/>
      <c r="K7919" s="2278"/>
    </row>
    <row r="7920" spans="1:11" ht="22.5" customHeight="1">
      <c r="A7920" s="1051" t="s">
        <v>32043</v>
      </c>
      <c r="B7920" s="1051" t="s">
        <v>32065</v>
      </c>
      <c r="C7920" s="1050">
        <v>0</v>
      </c>
      <c r="D7920" s="1050">
        <v>26.88</v>
      </c>
      <c r="E7920" s="1406">
        <v>6019974.7199999997</v>
      </c>
      <c r="F7920" s="1545"/>
      <c r="G7920" s="1661"/>
      <c r="H7920" s="1545"/>
      <c r="I7920" s="1545"/>
      <c r="J7920" s="1545"/>
      <c r="K7920" s="1545"/>
    </row>
    <row r="7921" spans="1:11" ht="22.5" customHeight="1">
      <c r="A7921" s="1051" t="s">
        <v>32044</v>
      </c>
      <c r="B7921" s="1051" t="s">
        <v>30006</v>
      </c>
      <c r="C7921" s="1050">
        <v>0</v>
      </c>
      <c r="D7921" s="1050">
        <v>26.88</v>
      </c>
      <c r="E7921" s="1406">
        <v>6019947.8399999999</v>
      </c>
      <c r="F7921" s="1545"/>
      <c r="G7921" s="1661"/>
      <c r="H7921" s="1545"/>
      <c r="I7921" s="1545"/>
      <c r="J7921" s="1545"/>
      <c r="K7921" s="1545"/>
    </row>
    <row r="7922" spans="1:11" ht="22.5" customHeight="1">
      <c r="A7922" s="1051" t="s">
        <v>32045</v>
      </c>
      <c r="B7922" s="1051" t="s">
        <v>32066</v>
      </c>
      <c r="C7922" s="1050">
        <v>0</v>
      </c>
      <c r="D7922" s="1050">
        <v>26.88</v>
      </c>
      <c r="E7922" s="1406">
        <v>6019920.96</v>
      </c>
      <c r="F7922" s="1545"/>
      <c r="G7922" s="1661"/>
      <c r="H7922" s="1545"/>
      <c r="I7922" s="1545"/>
      <c r="J7922" s="1545"/>
      <c r="K7922" s="1545"/>
    </row>
    <row r="7923" spans="1:11" ht="22.5" customHeight="1">
      <c r="A7923" s="1051" t="s">
        <v>32046</v>
      </c>
      <c r="B7923" s="1051" t="s">
        <v>32067</v>
      </c>
      <c r="C7923" s="1050">
        <v>0</v>
      </c>
      <c r="D7923" s="1050">
        <v>26.88</v>
      </c>
      <c r="E7923" s="1406">
        <v>6019894.0800000001</v>
      </c>
      <c r="F7923" s="1545"/>
      <c r="G7923" s="1661"/>
      <c r="H7923" s="1545"/>
      <c r="I7923" s="1545"/>
      <c r="J7923" s="1545"/>
      <c r="K7923" s="1545"/>
    </row>
    <row r="7924" spans="1:11" ht="22.5" customHeight="1">
      <c r="A7924" s="1051" t="s">
        <v>32046</v>
      </c>
      <c r="B7924" s="1051" t="s">
        <v>30298</v>
      </c>
      <c r="C7924" s="1050">
        <v>0</v>
      </c>
      <c r="D7924" s="1050">
        <v>26.88</v>
      </c>
      <c r="E7924" s="1406">
        <v>6019867.2000000002</v>
      </c>
      <c r="F7924" s="1545"/>
      <c r="G7924" s="1661"/>
      <c r="H7924" s="1545"/>
      <c r="I7924" s="1545"/>
      <c r="J7924" s="1545"/>
      <c r="K7924" s="1545"/>
    </row>
    <row r="7925" spans="1:11" ht="22.5" customHeight="1">
      <c r="A7925" s="1051" t="s">
        <v>32046</v>
      </c>
      <c r="B7925" s="1051" t="s">
        <v>32068</v>
      </c>
      <c r="C7925" s="1050">
        <v>0</v>
      </c>
      <c r="D7925" s="1050">
        <v>26.88</v>
      </c>
      <c r="E7925" s="1406">
        <v>6019840.3200000003</v>
      </c>
      <c r="F7925" s="1545"/>
      <c r="G7925" s="1661"/>
      <c r="H7925" s="1545"/>
      <c r="I7925" s="1545"/>
      <c r="J7925" s="1545"/>
      <c r="K7925" s="1545"/>
    </row>
    <row r="7926" spans="1:11" ht="22.5" customHeight="1">
      <c r="A7926" s="1051" t="s">
        <v>32046</v>
      </c>
      <c r="B7926" s="1051" t="s">
        <v>32069</v>
      </c>
      <c r="C7926" s="1050">
        <v>0</v>
      </c>
      <c r="D7926" s="1050">
        <v>26.88</v>
      </c>
      <c r="E7926" s="1406">
        <v>6019813.4400000004</v>
      </c>
      <c r="F7926" s="1545"/>
      <c r="G7926" s="1661"/>
      <c r="H7926" s="1545"/>
      <c r="I7926" s="1545"/>
      <c r="J7926" s="1545"/>
      <c r="K7926" s="1545"/>
    </row>
    <row r="7927" spans="1:11" ht="22.5" customHeight="1">
      <c r="A7927" s="1051" t="s">
        <v>32046</v>
      </c>
      <c r="B7927" s="1051" t="s">
        <v>32070</v>
      </c>
      <c r="C7927" s="1050">
        <v>0</v>
      </c>
      <c r="D7927" s="1050">
        <v>26.88</v>
      </c>
      <c r="E7927" s="1406">
        <v>6019786.5599999996</v>
      </c>
      <c r="F7927" s="1545"/>
      <c r="G7927" s="1661"/>
      <c r="H7927" s="1545"/>
      <c r="I7927" s="1545"/>
      <c r="J7927" s="1545"/>
      <c r="K7927" s="1545"/>
    </row>
    <row r="7928" spans="1:11" ht="22.5" customHeight="1">
      <c r="A7928" s="1051" t="s">
        <v>32047</v>
      </c>
      <c r="B7928" s="1051" t="s">
        <v>32071</v>
      </c>
      <c r="C7928" s="1050">
        <v>0</v>
      </c>
      <c r="D7928" s="1050">
        <v>26.88</v>
      </c>
      <c r="E7928" s="1406">
        <v>6019759.6799999997</v>
      </c>
      <c r="F7928" s="1545"/>
      <c r="G7928" s="1661"/>
      <c r="H7928" s="1545"/>
      <c r="I7928" s="1545"/>
      <c r="J7928" s="1545"/>
      <c r="K7928" s="1545"/>
    </row>
    <row r="7929" spans="1:11" ht="22.5" customHeight="1">
      <c r="A7929" s="1051" t="s">
        <v>32047</v>
      </c>
      <c r="B7929" s="1051" t="s">
        <v>32072</v>
      </c>
      <c r="C7929" s="1050">
        <v>0</v>
      </c>
      <c r="D7929" s="1050">
        <v>26.88</v>
      </c>
      <c r="E7929" s="1406">
        <v>6019732.7999999998</v>
      </c>
      <c r="F7929" s="1545"/>
      <c r="G7929" s="1661"/>
      <c r="H7929" s="1545"/>
      <c r="I7929" s="1545"/>
      <c r="J7929" s="1545"/>
      <c r="K7929" s="1545"/>
    </row>
    <row r="7930" spans="1:11" ht="22.5" customHeight="1">
      <c r="A7930" s="1051" t="s">
        <v>32047</v>
      </c>
      <c r="B7930" s="1051" t="s">
        <v>32073</v>
      </c>
      <c r="C7930" s="1050">
        <v>0</v>
      </c>
      <c r="D7930" s="1050">
        <v>26.88</v>
      </c>
      <c r="E7930" s="1406">
        <v>6019705.9199999999</v>
      </c>
      <c r="F7930" s="1545"/>
      <c r="G7930" s="1661"/>
      <c r="H7930" s="1545"/>
      <c r="I7930" s="1545"/>
      <c r="J7930" s="1545"/>
      <c r="K7930" s="1545"/>
    </row>
    <row r="7931" spans="1:11" ht="22.5" customHeight="1">
      <c r="A7931" s="1051" t="s">
        <v>32048</v>
      </c>
      <c r="B7931" s="1051" t="s">
        <v>32074</v>
      </c>
      <c r="C7931" s="1050">
        <v>0</v>
      </c>
      <c r="D7931" s="1050">
        <v>26.88</v>
      </c>
      <c r="E7931" s="1406">
        <v>6019679.04</v>
      </c>
      <c r="F7931" s="1545"/>
      <c r="G7931" s="1661"/>
      <c r="H7931" s="1545"/>
      <c r="I7931" s="1545"/>
      <c r="J7931" s="1545"/>
      <c r="K7931" s="1545"/>
    </row>
    <row r="7932" spans="1:11" ht="22.5" customHeight="1">
      <c r="A7932" s="1051" t="s">
        <v>32048</v>
      </c>
      <c r="B7932" s="1051" t="s">
        <v>31714</v>
      </c>
      <c r="C7932" s="1050">
        <v>0</v>
      </c>
      <c r="D7932" s="1050">
        <v>26.88</v>
      </c>
      <c r="E7932" s="1406">
        <v>6019652.1600000001</v>
      </c>
      <c r="F7932" s="1545"/>
      <c r="G7932" s="1661"/>
      <c r="H7932" s="1545"/>
      <c r="I7932" s="1545"/>
      <c r="J7932" s="1545"/>
      <c r="K7932" s="1545"/>
    </row>
    <row r="7933" spans="1:11" ht="22.5" customHeight="1">
      <c r="A7933" s="1051" t="s">
        <v>32046</v>
      </c>
      <c r="B7933" s="1051" t="s">
        <v>30301</v>
      </c>
      <c r="C7933" s="1050">
        <v>0</v>
      </c>
      <c r="D7933" s="1050">
        <v>53.75</v>
      </c>
      <c r="E7933" s="1406">
        <v>6019598.4100000001</v>
      </c>
      <c r="F7933" s="1545"/>
      <c r="G7933" s="1661"/>
      <c r="H7933" s="1545"/>
      <c r="I7933" s="1545"/>
      <c r="J7933" s="1545"/>
      <c r="K7933" s="1545"/>
    </row>
    <row r="7934" spans="1:11" ht="22.5" customHeight="1">
      <c r="A7934" s="1051" t="s">
        <v>32046</v>
      </c>
      <c r="B7934" s="1051" t="s">
        <v>32075</v>
      </c>
      <c r="C7934" s="1050">
        <v>0</v>
      </c>
      <c r="D7934" s="1050">
        <v>53.75</v>
      </c>
      <c r="E7934" s="1406">
        <v>6019544.6600000001</v>
      </c>
      <c r="F7934" s="1545"/>
      <c r="G7934" s="1661"/>
      <c r="H7934" s="1545"/>
      <c r="I7934" s="1545"/>
      <c r="J7934" s="1545"/>
      <c r="K7934" s="1545"/>
    </row>
    <row r="7935" spans="1:11" ht="22.5" customHeight="1">
      <c r="A7935" s="1051" t="s">
        <v>32047</v>
      </c>
      <c r="B7935" s="1051" t="s">
        <v>30587</v>
      </c>
      <c r="C7935" s="1050">
        <v>0</v>
      </c>
      <c r="D7935" s="1050">
        <v>53.75</v>
      </c>
      <c r="E7935" s="1406">
        <v>6019490.9100000001</v>
      </c>
      <c r="F7935" s="1545"/>
      <c r="G7935" s="1661"/>
      <c r="H7935" s="1545"/>
      <c r="I7935" s="1545"/>
      <c r="J7935" s="1545"/>
      <c r="K7935" s="1545"/>
    </row>
    <row r="7936" spans="1:11" ht="22.5" customHeight="1">
      <c r="A7936" s="1051" t="s">
        <v>32047</v>
      </c>
      <c r="B7936" s="1051" t="s">
        <v>30718</v>
      </c>
      <c r="C7936" s="1050">
        <v>0</v>
      </c>
      <c r="D7936" s="1050">
        <v>53.75</v>
      </c>
      <c r="E7936" s="1406">
        <v>6019437.1600000001</v>
      </c>
      <c r="F7936" s="1545"/>
      <c r="G7936" s="1661"/>
      <c r="H7936" s="1545"/>
      <c r="I7936" s="1545"/>
      <c r="J7936" s="1545"/>
      <c r="K7936" s="1545"/>
    </row>
    <row r="7937" spans="1:11" ht="22.5" customHeight="1">
      <c r="A7937" s="1051" t="s">
        <v>32043</v>
      </c>
      <c r="B7937" s="1051" t="s">
        <v>32076</v>
      </c>
      <c r="C7937" s="1050">
        <v>0</v>
      </c>
      <c r="D7937" s="1050">
        <v>10000</v>
      </c>
      <c r="E7937" s="1406">
        <v>6009437.1600000001</v>
      </c>
      <c r="F7937" s="1545"/>
      <c r="G7937" s="1661"/>
      <c r="H7937" s="1545"/>
      <c r="I7937" s="1545"/>
      <c r="J7937" s="1545"/>
      <c r="K7937" s="1545"/>
    </row>
    <row r="7938" spans="1:11" ht="22.5" customHeight="1">
      <c r="A7938" s="1051" t="s">
        <v>32045</v>
      </c>
      <c r="B7938" s="1051" t="s">
        <v>32077</v>
      </c>
      <c r="C7938" s="1050">
        <v>0</v>
      </c>
      <c r="D7938" s="1050">
        <v>10000</v>
      </c>
      <c r="E7938" s="1406">
        <v>5999437.1600000001</v>
      </c>
      <c r="F7938" s="1545"/>
      <c r="G7938" s="1661"/>
      <c r="H7938" s="1545"/>
      <c r="I7938" s="1545"/>
      <c r="J7938" s="1545"/>
      <c r="K7938" s="1545"/>
    </row>
    <row r="7939" spans="1:11" ht="22.5" customHeight="1">
      <c r="A7939" s="1051" t="s">
        <v>32046</v>
      </c>
      <c r="B7939" s="1051" t="s">
        <v>32078</v>
      </c>
      <c r="C7939" s="1050">
        <v>0</v>
      </c>
      <c r="D7939" s="1050">
        <v>10000</v>
      </c>
      <c r="E7939" s="1406">
        <v>5989437.1600000001</v>
      </c>
      <c r="F7939" s="1545"/>
      <c r="G7939" s="1661"/>
      <c r="H7939" s="1545"/>
      <c r="I7939" s="1545"/>
      <c r="J7939" s="1545"/>
      <c r="K7939" s="1545"/>
    </row>
    <row r="7940" spans="1:11" ht="22.5" customHeight="1">
      <c r="A7940" s="1051" t="s">
        <v>32048</v>
      </c>
      <c r="B7940" s="1051" t="s">
        <v>32079</v>
      </c>
      <c r="C7940" s="1050">
        <v>0</v>
      </c>
      <c r="D7940" s="1050">
        <v>10000</v>
      </c>
      <c r="E7940" s="1406">
        <v>5979437.1600000001</v>
      </c>
      <c r="F7940" s="1545"/>
      <c r="G7940" s="1661"/>
      <c r="H7940" s="1545"/>
      <c r="I7940" s="1545"/>
      <c r="J7940" s="1545"/>
      <c r="K7940" s="1545"/>
    </row>
    <row r="7941" spans="1:11" ht="22.5" customHeight="1">
      <c r="A7941" s="1051" t="s">
        <v>32046</v>
      </c>
      <c r="B7941" s="1051" t="s">
        <v>32080</v>
      </c>
      <c r="C7941" s="1050">
        <v>0</v>
      </c>
      <c r="D7941" s="1050">
        <v>15000</v>
      </c>
      <c r="E7941" s="1406">
        <v>5964437.1600000001</v>
      </c>
      <c r="F7941" s="1545"/>
      <c r="G7941" s="1661"/>
      <c r="H7941" s="1545"/>
      <c r="I7941" s="1545"/>
      <c r="J7941" s="1545"/>
      <c r="K7941" s="1545"/>
    </row>
    <row r="7942" spans="1:11" ht="22.5" customHeight="1">
      <c r="A7942" s="1051" t="s">
        <v>32046</v>
      </c>
      <c r="B7942" s="1051" t="s">
        <v>32081</v>
      </c>
      <c r="C7942" s="1050">
        <v>0</v>
      </c>
      <c r="D7942" s="1050">
        <v>15000</v>
      </c>
      <c r="E7942" s="1406">
        <v>5949437.1600000001</v>
      </c>
      <c r="F7942" s="1545"/>
      <c r="G7942" s="1661"/>
      <c r="H7942" s="1545"/>
      <c r="I7942" s="1545"/>
      <c r="J7942" s="1545"/>
      <c r="K7942" s="1545"/>
    </row>
    <row r="7943" spans="1:11" ht="22.5" customHeight="1">
      <c r="A7943" s="1051" t="s">
        <v>32047</v>
      </c>
      <c r="B7943" s="1051" t="s">
        <v>32082</v>
      </c>
      <c r="C7943" s="1050">
        <v>0</v>
      </c>
      <c r="D7943" s="1050">
        <v>15000</v>
      </c>
      <c r="E7943" s="1406">
        <v>5934437.1600000001</v>
      </c>
      <c r="F7943" s="1545"/>
      <c r="G7943" s="1661"/>
      <c r="H7943" s="1545"/>
      <c r="I7943" s="1545"/>
      <c r="J7943" s="1545"/>
      <c r="K7943" s="1545"/>
    </row>
    <row r="7944" spans="1:11" ht="22.5" customHeight="1">
      <c r="A7944" s="1051" t="s">
        <v>32046</v>
      </c>
      <c r="B7944" s="1051" t="s">
        <v>29649</v>
      </c>
      <c r="C7944" s="1050">
        <v>0</v>
      </c>
      <c r="D7944" s="1050">
        <v>18753.330000000002</v>
      </c>
      <c r="E7944" s="1406">
        <v>5915683.8300000001</v>
      </c>
      <c r="F7944" s="1545"/>
      <c r="G7944" s="1661"/>
      <c r="H7944" s="1545"/>
      <c r="I7944" s="1545"/>
      <c r="J7944" s="1545"/>
      <c r="K7944" s="1545"/>
    </row>
    <row r="7945" spans="1:11" ht="22.5" customHeight="1">
      <c r="A7945" s="1051" t="s">
        <v>32046</v>
      </c>
      <c r="B7945" s="1051" t="s">
        <v>32083</v>
      </c>
      <c r="C7945" s="1050">
        <v>0</v>
      </c>
      <c r="D7945" s="1050">
        <v>21000</v>
      </c>
      <c r="E7945" s="1406">
        <v>5894683.8300000001</v>
      </c>
      <c r="F7945" s="1545"/>
      <c r="G7945" s="1661"/>
      <c r="H7945" s="1545"/>
      <c r="I7945" s="1545"/>
      <c r="J7945" s="1545"/>
      <c r="K7945" s="1545"/>
    </row>
    <row r="7946" spans="1:11" ht="22.5" customHeight="1">
      <c r="A7946" s="1051" t="s">
        <v>32044</v>
      </c>
      <c r="B7946" s="1051" t="s">
        <v>32084</v>
      </c>
      <c r="C7946" s="1050">
        <v>0</v>
      </c>
      <c r="D7946" s="1050">
        <v>29000</v>
      </c>
      <c r="E7946" s="1406">
        <v>5865683.8300000001</v>
      </c>
      <c r="F7946" s="1545"/>
      <c r="G7946" s="1661"/>
      <c r="H7946" s="1545"/>
      <c r="I7946" s="1545"/>
      <c r="J7946" s="1545"/>
      <c r="K7946" s="1545"/>
    </row>
    <row r="7947" spans="1:11" s="1023" customFormat="1" ht="22.5" customHeight="1">
      <c r="A7947" s="1407" t="s">
        <v>32047</v>
      </c>
      <c r="B7947" s="1407" t="s">
        <v>32085</v>
      </c>
      <c r="C7947" s="1408">
        <v>0</v>
      </c>
      <c r="D7947" s="1408">
        <v>30000</v>
      </c>
      <c r="E7947" s="1409">
        <v>5835683.8300000001</v>
      </c>
      <c r="F7947" s="1434"/>
      <c r="G7947" s="1653"/>
      <c r="H7947" s="1434"/>
      <c r="I7947" s="1434"/>
      <c r="J7947" s="1434"/>
      <c r="K7947" s="1434"/>
    </row>
    <row r="7948" spans="1:11" s="1023" customFormat="1" ht="22.5" customHeight="1">
      <c r="A7948" s="1407" t="s">
        <v>32047</v>
      </c>
      <c r="B7948" s="1407" t="s">
        <v>32086</v>
      </c>
      <c r="C7948" s="1408">
        <v>0</v>
      </c>
      <c r="D7948" s="1408">
        <v>35000</v>
      </c>
      <c r="E7948" s="1409">
        <v>5800683.8300000001</v>
      </c>
      <c r="F7948" s="1434"/>
      <c r="G7948" s="1653"/>
      <c r="H7948" s="1434"/>
      <c r="I7948" s="1434"/>
      <c r="J7948" s="1434"/>
      <c r="K7948" s="1434"/>
    </row>
    <row r="7949" spans="1:11" ht="22.5" customHeight="1">
      <c r="A7949" s="1051" t="s">
        <v>32048</v>
      </c>
      <c r="B7949" s="1051" t="s">
        <v>32087</v>
      </c>
      <c r="C7949" s="1050">
        <v>0</v>
      </c>
      <c r="D7949" s="1050">
        <v>36000</v>
      </c>
      <c r="E7949" s="1406">
        <v>5764683.8300000001</v>
      </c>
      <c r="F7949" s="1545"/>
      <c r="G7949" s="1661"/>
      <c r="H7949" s="1545"/>
      <c r="I7949" s="1545"/>
      <c r="J7949" s="1545"/>
      <c r="K7949" s="1545"/>
    </row>
    <row r="7950" spans="1:11" ht="22.5" customHeight="1">
      <c r="A7950" s="1051" t="s">
        <v>32046</v>
      </c>
      <c r="B7950" s="1051" t="s">
        <v>32088</v>
      </c>
      <c r="C7950" s="1050">
        <v>0</v>
      </c>
      <c r="D7950" s="1050">
        <v>39000</v>
      </c>
      <c r="E7950" s="1406">
        <v>5725683.8300000001</v>
      </c>
      <c r="F7950" s="1545"/>
      <c r="G7950" s="1661"/>
      <c r="H7950" s="1545"/>
      <c r="I7950" s="1545"/>
      <c r="J7950" s="1545"/>
      <c r="K7950" s="1545"/>
    </row>
    <row r="7951" spans="1:11" ht="22.5" customHeight="1">
      <c r="A7951" s="1051" t="s">
        <v>32046</v>
      </c>
      <c r="B7951" s="1051" t="s">
        <v>32089</v>
      </c>
      <c r="C7951" s="1050">
        <v>0</v>
      </c>
      <c r="D7951" s="1050">
        <v>46000</v>
      </c>
      <c r="E7951" s="1406">
        <v>5679683.8300000001</v>
      </c>
      <c r="F7951" s="1545"/>
      <c r="G7951" s="1661"/>
      <c r="H7951" s="1545"/>
      <c r="I7951" s="1545"/>
      <c r="J7951" s="1545"/>
      <c r="K7951" s="1545"/>
    </row>
    <row r="7952" spans="1:11" ht="22.5" customHeight="1">
      <c r="A7952" s="1051" t="s">
        <v>32046</v>
      </c>
      <c r="B7952" s="1051" t="s">
        <v>32090</v>
      </c>
      <c r="C7952" s="1050">
        <v>0</v>
      </c>
      <c r="D7952" s="1050">
        <v>87793.33</v>
      </c>
      <c r="E7952" s="1406">
        <v>5591890.5</v>
      </c>
      <c r="F7952" s="1545"/>
      <c r="G7952" s="1661"/>
      <c r="H7952" s="1545"/>
      <c r="I7952" s="1545"/>
      <c r="J7952" s="1545"/>
      <c r="K7952" s="1545"/>
    </row>
    <row r="7953" spans="1:11" ht="22.5" customHeight="1">
      <c r="A7953" s="1051" t="s">
        <v>32047</v>
      </c>
      <c r="B7953" s="1051" t="s">
        <v>32091</v>
      </c>
      <c r="C7953" s="1050">
        <v>0</v>
      </c>
      <c r="D7953" s="1050">
        <v>122293.33</v>
      </c>
      <c r="E7953" s="1406">
        <v>5469597.1699999999</v>
      </c>
      <c r="F7953" s="1545"/>
      <c r="G7953" s="1661"/>
      <c r="H7953" s="1545"/>
      <c r="I7953" s="1545"/>
      <c r="J7953" s="1545"/>
      <c r="K7953" s="1545"/>
    </row>
    <row r="7954" spans="1:11" s="1023" customFormat="1" ht="22.5" customHeight="1">
      <c r="A7954" s="1407" t="s">
        <v>32046</v>
      </c>
      <c r="B7954" s="1407" t="s">
        <v>32092</v>
      </c>
      <c r="C7954" s="1408">
        <v>0</v>
      </c>
      <c r="D7954" s="1408">
        <v>155250</v>
      </c>
      <c r="E7954" s="1409">
        <v>5314347.17</v>
      </c>
      <c r="F7954" s="1434"/>
      <c r="G7954" s="1653"/>
      <c r="H7954" s="1434"/>
      <c r="I7954" s="1434"/>
      <c r="J7954" s="1434"/>
      <c r="K7954" s="1434"/>
    </row>
    <row r="7955" spans="1:11" ht="22.5" customHeight="1">
      <c r="A7955" s="1051" t="s">
        <v>32047</v>
      </c>
      <c r="B7955" s="1051" t="s">
        <v>30733</v>
      </c>
      <c r="C7955" s="1050">
        <v>0</v>
      </c>
      <c r="D7955" s="1050">
        <v>196660</v>
      </c>
      <c r="E7955" s="1406">
        <v>5117687.17</v>
      </c>
      <c r="F7955" s="1545"/>
      <c r="G7955" s="1661"/>
      <c r="H7955" s="1545"/>
      <c r="I7955" s="1545"/>
      <c r="J7955" s="1545"/>
      <c r="K7955" s="1545"/>
    </row>
    <row r="7956" spans="1:11" s="771" customFormat="1" ht="22.5" customHeight="1">
      <c r="A7956" s="1629" t="s">
        <v>32046</v>
      </c>
      <c r="B7956" s="1629" t="s">
        <v>32093</v>
      </c>
      <c r="C7956" s="1406">
        <v>0</v>
      </c>
      <c r="D7956" s="1406">
        <v>1035000</v>
      </c>
      <c r="E7956" s="1406">
        <v>4082687.17</v>
      </c>
      <c r="F7956" s="1544"/>
      <c r="G7956" s="1659"/>
      <c r="H7956" s="1544"/>
      <c r="I7956" s="1544"/>
      <c r="J7956" s="1544"/>
      <c r="K7956" s="1544"/>
    </row>
    <row r="7957" spans="1:11" s="1023" customFormat="1" ht="22.5" customHeight="1">
      <c r="A7957" s="1407" t="s">
        <v>32049</v>
      </c>
      <c r="B7957" s="1407" t="s">
        <v>32094</v>
      </c>
      <c r="C7957" s="1408">
        <v>11250</v>
      </c>
      <c r="D7957" s="1408">
        <v>0</v>
      </c>
      <c r="E7957" s="1409">
        <v>4093937.17</v>
      </c>
      <c r="F7957" s="1434"/>
      <c r="G7957" s="1653"/>
      <c r="H7957" s="1434"/>
      <c r="I7957" s="1434"/>
      <c r="J7957" s="1434"/>
      <c r="K7957" s="1434"/>
    </row>
    <row r="7958" spans="1:11" s="1023" customFormat="1" ht="22.5" customHeight="1">
      <c r="A7958" s="1407" t="s">
        <v>32050</v>
      </c>
      <c r="B7958" s="1407" t="s">
        <v>31354</v>
      </c>
      <c r="C7958" s="1408">
        <v>28000</v>
      </c>
      <c r="D7958" s="1408">
        <v>0</v>
      </c>
      <c r="E7958" s="1409">
        <v>4121937.17</v>
      </c>
      <c r="F7958" s="1434"/>
      <c r="G7958" s="1653"/>
      <c r="H7958" s="1434"/>
      <c r="I7958" s="1434"/>
      <c r="J7958" s="1434"/>
      <c r="K7958" s="1434"/>
    </row>
    <row r="7959" spans="1:11" s="1023" customFormat="1" ht="22.5" customHeight="1">
      <c r="A7959" s="1417">
        <v>45353.61041666667</v>
      </c>
      <c r="B7959" s="1407" t="s">
        <v>32095</v>
      </c>
      <c r="C7959" s="1408">
        <v>45000</v>
      </c>
      <c r="D7959" s="1408">
        <v>0</v>
      </c>
      <c r="E7959" s="1409">
        <v>4166937.17</v>
      </c>
      <c r="F7959" s="1434"/>
      <c r="G7959" s="1653"/>
      <c r="H7959" s="1434"/>
      <c r="I7959" s="1434"/>
      <c r="J7959" s="1434"/>
      <c r="K7959" s="1434"/>
    </row>
    <row r="7960" spans="1:11" s="1023" customFormat="1" ht="22.5" customHeight="1">
      <c r="A7960" s="1407" t="s">
        <v>32051</v>
      </c>
      <c r="B7960" s="1407" t="s">
        <v>32096</v>
      </c>
      <c r="C7960" s="1408">
        <v>50000</v>
      </c>
      <c r="D7960" s="1408">
        <v>0</v>
      </c>
      <c r="E7960" s="1409">
        <v>4216937.17</v>
      </c>
      <c r="F7960" s="1434"/>
      <c r="G7960" s="1653"/>
      <c r="H7960" s="1434"/>
      <c r="I7960" s="1434"/>
      <c r="J7960" s="1434"/>
      <c r="K7960" s="1434"/>
    </row>
    <row r="7961" spans="1:11" s="1023" customFormat="1" ht="22.5" customHeight="1">
      <c r="A7961" s="1407" t="s">
        <v>32052</v>
      </c>
      <c r="B7961" s="1407" t="s">
        <v>32097</v>
      </c>
      <c r="C7961" s="1408">
        <v>85000</v>
      </c>
      <c r="D7961" s="1408">
        <v>0</v>
      </c>
      <c r="E7961" s="1409">
        <v>4301937.17</v>
      </c>
      <c r="F7961" s="1434"/>
      <c r="G7961" s="1653"/>
      <c r="H7961" s="1434"/>
      <c r="I7961" s="1434"/>
      <c r="J7961" s="1434"/>
      <c r="K7961" s="1434"/>
    </row>
    <row r="7962" spans="1:11" s="2279" customFormat="1" ht="22.5" customHeight="1">
      <c r="A7962" s="2276" t="s">
        <v>32101</v>
      </c>
      <c r="B7962" s="2276" t="s">
        <v>32104</v>
      </c>
      <c r="C7962" s="2277">
        <v>20000</v>
      </c>
      <c r="D7962" s="2277">
        <v>0</v>
      </c>
      <c r="E7962" s="1409">
        <v>4321937.17</v>
      </c>
      <c r="F7962" s="2278"/>
      <c r="G7962" s="2608"/>
      <c r="H7962" s="2278"/>
      <c r="I7962" s="2278"/>
      <c r="J7962" s="2278"/>
      <c r="K7962" s="2278"/>
    </row>
    <row r="7963" spans="1:11" s="1023" customFormat="1" ht="22.5" customHeight="1">
      <c r="A7963" s="1407" t="s">
        <v>32102</v>
      </c>
      <c r="B7963" s="1407" t="s">
        <v>32105</v>
      </c>
      <c r="C7963" s="1408">
        <v>45000</v>
      </c>
      <c r="D7963" s="1408">
        <v>0</v>
      </c>
      <c r="E7963" s="1409">
        <v>4366937.17</v>
      </c>
      <c r="F7963" s="1434"/>
      <c r="G7963" s="1653"/>
      <c r="H7963" s="1434"/>
      <c r="I7963" s="1434"/>
      <c r="J7963" s="1434"/>
      <c r="K7963" s="1434"/>
    </row>
    <row r="7964" spans="1:11" ht="22.5" customHeight="1">
      <c r="A7964" s="1536" t="s">
        <v>32103</v>
      </c>
      <c r="B7964" s="1536" t="s">
        <v>30925</v>
      </c>
      <c r="C7964" s="1050">
        <v>0</v>
      </c>
      <c r="D7964" s="1050">
        <v>1050</v>
      </c>
      <c r="E7964" s="1406">
        <v>4365887.17</v>
      </c>
      <c r="F7964" s="1545"/>
      <c r="G7964" s="2606"/>
      <c r="H7964" s="1627"/>
      <c r="I7964" s="1627"/>
      <c r="J7964" s="1627"/>
      <c r="K7964" s="1627"/>
    </row>
    <row r="7965" spans="1:11" s="1023" customFormat="1" ht="22.5" customHeight="1">
      <c r="A7965" s="1501">
        <v>45356.68472222222</v>
      </c>
      <c r="B7965" s="1407" t="s">
        <v>32111</v>
      </c>
      <c r="C7965" s="1408">
        <v>5000</v>
      </c>
      <c r="D7965" s="1408">
        <v>0</v>
      </c>
      <c r="E7965" s="1409">
        <v>4370887.17</v>
      </c>
      <c r="F7965" s="1541"/>
      <c r="G7965" s="1657"/>
      <c r="H7965" s="1541"/>
      <c r="I7965" s="1434"/>
      <c r="J7965" s="1434"/>
      <c r="K7965" s="1434"/>
    </row>
    <row r="7966" spans="1:11" s="1023" customFormat="1" ht="22.5" customHeight="1">
      <c r="A7966" s="1407" t="s">
        <v>32106</v>
      </c>
      <c r="B7966" s="1407" t="s">
        <v>32112</v>
      </c>
      <c r="C7966" s="1408">
        <v>15000</v>
      </c>
      <c r="D7966" s="1408">
        <v>0</v>
      </c>
      <c r="E7966" s="1409">
        <v>4385887.17</v>
      </c>
      <c r="F7966" s="1541"/>
      <c r="G7966" s="1657"/>
      <c r="H7966" s="1541"/>
      <c r="I7966" s="1434"/>
      <c r="J7966" s="1434"/>
      <c r="K7966" s="1434"/>
    </row>
    <row r="7967" spans="1:11" s="1023" customFormat="1" ht="22.5" customHeight="1">
      <c r="A7967" s="1407" t="s">
        <v>32107</v>
      </c>
      <c r="B7967" s="1407" t="s">
        <v>28628</v>
      </c>
      <c r="C7967" s="1408">
        <v>35000</v>
      </c>
      <c r="D7967" s="1408">
        <v>0</v>
      </c>
      <c r="E7967" s="1409">
        <v>4420887.17</v>
      </c>
      <c r="F7967" s="1541"/>
      <c r="G7967" s="1657"/>
      <c r="H7967" s="1541"/>
      <c r="I7967" s="1434"/>
      <c r="J7967" s="1434"/>
      <c r="K7967" s="1434"/>
    </row>
    <row r="7968" spans="1:11" s="1023" customFormat="1" ht="22.5" customHeight="1">
      <c r="A7968" s="1407" t="s">
        <v>32108</v>
      </c>
      <c r="B7968" s="1407" t="s">
        <v>32113</v>
      </c>
      <c r="C7968" s="1408">
        <v>42500</v>
      </c>
      <c r="D7968" s="1408">
        <v>0</v>
      </c>
      <c r="E7968" s="1409">
        <v>4463387.17</v>
      </c>
      <c r="F7968" s="1541"/>
      <c r="G7968" s="1657"/>
      <c r="H7968" s="1541"/>
      <c r="I7968" s="1434"/>
      <c r="J7968" s="1434"/>
      <c r="K7968" s="1434"/>
    </row>
    <row r="7969" spans="1:11" s="1023" customFormat="1" ht="22.5" customHeight="1">
      <c r="A7969" s="1407" t="s">
        <v>32109</v>
      </c>
      <c r="B7969" s="1407" t="s">
        <v>32062</v>
      </c>
      <c r="C7969" s="1408">
        <v>5000</v>
      </c>
      <c r="D7969" s="1408">
        <v>0</v>
      </c>
      <c r="E7969" s="1409">
        <v>4468387.17</v>
      </c>
      <c r="F7969" s="1541"/>
      <c r="G7969" s="1657"/>
      <c r="H7969" s="1541"/>
      <c r="I7969" s="1434"/>
      <c r="J7969" s="1434"/>
      <c r="K7969" s="1434"/>
    </row>
    <row r="7970" spans="1:11" s="1023" customFormat="1" ht="22.5" customHeight="1">
      <c r="A7970" s="1407" t="s">
        <v>32110</v>
      </c>
      <c r="B7970" s="1407" t="s">
        <v>32114</v>
      </c>
      <c r="C7970" s="1408">
        <v>20000</v>
      </c>
      <c r="D7970" s="1408">
        <v>0</v>
      </c>
      <c r="E7970" s="1409">
        <v>4488387.17</v>
      </c>
      <c r="F7970" s="1541"/>
      <c r="G7970" s="1657"/>
      <c r="H7970" s="1541"/>
      <c r="I7970" s="1434"/>
      <c r="J7970" s="1434"/>
      <c r="K7970" s="1434"/>
    </row>
    <row r="7971" spans="1:11" s="1023" customFormat="1" ht="22.5" customHeight="1">
      <c r="A7971" s="1407" t="s">
        <v>32120</v>
      </c>
      <c r="B7971" s="1407" t="s">
        <v>32129</v>
      </c>
      <c r="C7971" s="1408">
        <v>15000</v>
      </c>
      <c r="D7971" s="1408">
        <v>0</v>
      </c>
      <c r="E7971" s="1409">
        <v>4503387.17</v>
      </c>
      <c r="F7971" s="1434"/>
      <c r="G7971" s="1653"/>
      <c r="H7971" s="1434"/>
      <c r="I7971" s="1434"/>
      <c r="J7971" s="1434"/>
      <c r="K7971" s="1434"/>
    </row>
    <row r="7972" spans="1:11" s="1023" customFormat="1" ht="22.5" customHeight="1">
      <c r="A7972" s="1407" t="s">
        <v>32121</v>
      </c>
      <c r="B7972" s="1407" t="s">
        <v>32130</v>
      </c>
      <c r="C7972" s="1408">
        <v>20000</v>
      </c>
      <c r="D7972" s="1408">
        <v>0</v>
      </c>
      <c r="E7972" s="1409">
        <v>4523387.17</v>
      </c>
      <c r="F7972" s="1434"/>
      <c r="G7972" s="1653"/>
      <c r="H7972" s="1434"/>
      <c r="I7972" s="1434"/>
      <c r="J7972" s="1434"/>
      <c r="K7972" s="1434"/>
    </row>
    <row r="7973" spans="1:11" s="1023" customFormat="1" ht="22.5" customHeight="1">
      <c r="A7973" s="1407" t="s">
        <v>32122</v>
      </c>
      <c r="B7973" s="1407" t="s">
        <v>32131</v>
      </c>
      <c r="C7973" s="1408">
        <v>50000</v>
      </c>
      <c r="D7973" s="1408">
        <v>0</v>
      </c>
      <c r="E7973" s="1409">
        <v>4573387.17</v>
      </c>
      <c r="F7973" s="1434"/>
      <c r="G7973" s="1653"/>
      <c r="H7973" s="1434"/>
      <c r="I7973" s="1434"/>
      <c r="J7973" s="1434"/>
      <c r="K7973" s="1434"/>
    </row>
    <row r="7974" spans="1:11" s="1023" customFormat="1" ht="22.5" customHeight="1">
      <c r="A7974" s="1407" t="s">
        <v>32123</v>
      </c>
      <c r="B7974" s="1407" t="s">
        <v>32132</v>
      </c>
      <c r="C7974" s="1408">
        <v>10000</v>
      </c>
      <c r="D7974" s="1408">
        <v>0</v>
      </c>
      <c r="E7974" s="1409">
        <v>4583387.17</v>
      </c>
      <c r="F7974" s="1434"/>
      <c r="G7974" s="1653"/>
      <c r="H7974" s="1434"/>
      <c r="I7974" s="1434"/>
      <c r="J7974" s="1434"/>
      <c r="K7974" s="1434"/>
    </row>
    <row r="7975" spans="1:11" s="1023" customFormat="1" ht="22.5" customHeight="1">
      <c r="A7975" s="1407" t="s">
        <v>32124</v>
      </c>
      <c r="B7975" s="1407" t="s">
        <v>32133</v>
      </c>
      <c r="C7975" s="1408">
        <v>10000</v>
      </c>
      <c r="D7975" s="1408">
        <v>0</v>
      </c>
      <c r="E7975" s="1409">
        <v>4593387.17</v>
      </c>
      <c r="F7975" s="1434"/>
      <c r="G7975" s="1653"/>
      <c r="H7975" s="1434"/>
      <c r="I7975" s="1434"/>
      <c r="J7975" s="1434"/>
      <c r="K7975" s="1434"/>
    </row>
    <row r="7976" spans="1:11" s="1023" customFormat="1" ht="22.5" customHeight="1">
      <c r="A7976" s="1407" t="s">
        <v>32125</v>
      </c>
      <c r="B7976" s="1407" t="s">
        <v>32134</v>
      </c>
      <c r="C7976" s="1408">
        <v>70000</v>
      </c>
      <c r="D7976" s="1408">
        <v>0</v>
      </c>
      <c r="E7976" s="1409">
        <v>4663387.17</v>
      </c>
      <c r="F7976" s="1434"/>
      <c r="G7976" s="1653"/>
      <c r="H7976" s="1434"/>
      <c r="I7976" s="1434"/>
      <c r="J7976" s="1434"/>
      <c r="K7976" s="1434"/>
    </row>
    <row r="7977" spans="1:11" s="1023" customFormat="1" ht="22.5" customHeight="1">
      <c r="A7977" s="1407" t="s">
        <v>32149</v>
      </c>
      <c r="B7977" s="1407" t="s">
        <v>31546</v>
      </c>
      <c r="C7977" s="1408">
        <v>5000</v>
      </c>
      <c r="D7977" s="1408">
        <v>0</v>
      </c>
      <c r="E7977" s="1409">
        <v>4668387.17</v>
      </c>
      <c r="F7977" s="1541"/>
      <c r="G7977" s="1657"/>
      <c r="H7977" s="1541"/>
      <c r="I7977" s="1434"/>
      <c r="J7977" s="1434"/>
      <c r="K7977" s="1434"/>
    </row>
    <row r="7978" spans="1:11" s="1023" customFormat="1" ht="22.5" customHeight="1">
      <c r="A7978" s="1407" t="s">
        <v>32127</v>
      </c>
      <c r="B7978" s="1407" t="s">
        <v>32153</v>
      </c>
      <c r="C7978" s="1408">
        <v>10000</v>
      </c>
      <c r="D7978" s="1408">
        <v>0</v>
      </c>
      <c r="E7978" s="1409">
        <v>4678387.17</v>
      </c>
      <c r="F7978" s="1541"/>
      <c r="G7978" s="1657"/>
      <c r="H7978" s="1541"/>
      <c r="I7978" s="1434"/>
      <c r="J7978" s="1434"/>
      <c r="K7978" s="1434"/>
    </row>
    <row r="7979" spans="1:11" s="1023" customFormat="1" ht="22.5" customHeight="1">
      <c r="A7979" s="1407" t="s">
        <v>32150</v>
      </c>
      <c r="B7979" s="1407" t="s">
        <v>32148</v>
      </c>
      <c r="C7979" s="1408">
        <v>17850</v>
      </c>
      <c r="D7979" s="1408">
        <v>0</v>
      </c>
      <c r="E7979" s="1409">
        <v>4696237.17</v>
      </c>
      <c r="F7979" s="1541"/>
      <c r="G7979" s="1657"/>
      <c r="H7979" s="1541"/>
      <c r="I7979" s="1434"/>
      <c r="J7979" s="1434"/>
      <c r="K7979" s="1434"/>
    </row>
    <row r="7980" spans="1:11" s="1023" customFormat="1" ht="22.5" customHeight="1">
      <c r="A7980" s="1407" t="s">
        <v>32151</v>
      </c>
      <c r="B7980" s="1407" t="s">
        <v>32154</v>
      </c>
      <c r="C7980" s="1408">
        <v>20000</v>
      </c>
      <c r="D7980" s="1408">
        <v>0</v>
      </c>
      <c r="E7980" s="1409">
        <v>4716237.17</v>
      </c>
      <c r="F7980" s="1541"/>
      <c r="G7980" s="1657"/>
      <c r="H7980" s="1541"/>
      <c r="I7980" s="1434"/>
      <c r="J7980" s="1434"/>
      <c r="K7980" s="1434"/>
    </row>
    <row r="7981" spans="1:11" s="1023" customFormat="1" ht="22.5" customHeight="1">
      <c r="A7981" s="1407" t="s">
        <v>32152</v>
      </c>
      <c r="B7981" s="1407" t="s">
        <v>27289</v>
      </c>
      <c r="C7981" s="1408">
        <v>20000</v>
      </c>
      <c r="D7981" s="1408">
        <v>0</v>
      </c>
      <c r="E7981" s="1409">
        <v>4736237.17</v>
      </c>
      <c r="F7981" s="1541"/>
      <c r="G7981" s="1657"/>
      <c r="H7981" s="1541"/>
      <c r="I7981" s="1434"/>
      <c r="J7981" s="1434"/>
      <c r="K7981" s="1434"/>
    </row>
    <row r="7982" spans="1:11" s="1023" customFormat="1" ht="22.5" customHeight="1">
      <c r="A7982" s="1407" t="s">
        <v>32128</v>
      </c>
      <c r="B7982" s="1407" t="s">
        <v>30223</v>
      </c>
      <c r="C7982" s="1408">
        <v>40000</v>
      </c>
      <c r="D7982" s="1408">
        <v>0</v>
      </c>
      <c r="E7982" s="1409">
        <v>4776237.17</v>
      </c>
      <c r="F7982" s="1541"/>
      <c r="G7982" s="1657"/>
      <c r="H7982" s="1541"/>
      <c r="I7982" s="1434"/>
      <c r="J7982" s="1434"/>
      <c r="K7982" s="1434"/>
    </row>
    <row r="7983" spans="1:11" s="1023" customFormat="1" ht="22.5" customHeight="1">
      <c r="A7983" s="1430" t="s">
        <v>32126</v>
      </c>
      <c r="B7983" s="1430" t="s">
        <v>32135</v>
      </c>
      <c r="C7983" s="1408">
        <v>95000</v>
      </c>
      <c r="D7983" s="1408">
        <v>0</v>
      </c>
      <c r="E7983" s="1409">
        <v>4871237.17</v>
      </c>
      <c r="F7983" s="1541"/>
      <c r="G7983" s="1660"/>
      <c r="H7983" s="1593"/>
      <c r="I7983" s="1594"/>
      <c r="J7983" s="1594"/>
      <c r="K7983" s="1594"/>
    </row>
    <row r="7984" spans="1:11" s="1358" customFormat="1" ht="22.5" customHeight="1">
      <c r="A7984" s="1407" t="s">
        <v>32136</v>
      </c>
      <c r="B7984" s="1407" t="s">
        <v>32143</v>
      </c>
      <c r="C7984" s="1408">
        <v>24000</v>
      </c>
      <c r="D7984" s="1408">
        <v>0</v>
      </c>
      <c r="E7984" s="1409">
        <v>4895237.17</v>
      </c>
      <c r="F7984" s="1434"/>
      <c r="G7984" s="1653"/>
      <c r="H7984" s="1434"/>
      <c r="I7984" s="1434"/>
      <c r="J7984" s="1434"/>
      <c r="K7984" s="1434"/>
    </row>
    <row r="7985" spans="1:11" s="1358" customFormat="1" ht="22.5" customHeight="1">
      <c r="A7985" s="1420" t="s">
        <v>32137</v>
      </c>
      <c r="B7985" s="1420" t="s">
        <v>32144</v>
      </c>
      <c r="C7985" s="1421">
        <v>28000</v>
      </c>
      <c r="D7985" s="1421">
        <v>0</v>
      </c>
      <c r="E7985" s="1409">
        <v>4923237.17</v>
      </c>
      <c r="F7985" s="1434"/>
      <c r="G7985" s="1653"/>
      <c r="H7985" s="1434"/>
      <c r="I7985" s="1434"/>
      <c r="J7985" s="1434"/>
      <c r="K7985" s="1434"/>
    </row>
    <row r="7986" spans="1:11" s="1358" customFormat="1" ht="22.5" customHeight="1">
      <c r="A7986" s="1420" t="s">
        <v>32138</v>
      </c>
      <c r="B7986" s="1420" t="s">
        <v>32145</v>
      </c>
      <c r="C7986" s="1421">
        <v>28000</v>
      </c>
      <c r="D7986" s="1421">
        <v>0</v>
      </c>
      <c r="E7986" s="1409">
        <v>4951237.17</v>
      </c>
      <c r="F7986" s="1434"/>
      <c r="G7986" s="1653"/>
      <c r="H7986" s="1434"/>
      <c r="I7986" s="1434"/>
      <c r="J7986" s="1434"/>
      <c r="K7986" s="1434"/>
    </row>
    <row r="7987" spans="1:11" s="1358" customFormat="1" ht="22.5" customHeight="1">
      <c r="A7987" s="1407" t="s">
        <v>32139</v>
      </c>
      <c r="B7987" s="1407" t="s">
        <v>32146</v>
      </c>
      <c r="C7987" s="1408">
        <v>30000</v>
      </c>
      <c r="D7987" s="1408">
        <v>0</v>
      </c>
      <c r="E7987" s="1409">
        <v>4981237.17</v>
      </c>
      <c r="F7987" s="1434"/>
      <c r="G7987" s="1653"/>
      <c r="H7987" s="1434"/>
      <c r="I7987" s="1434"/>
      <c r="J7987" s="1434"/>
      <c r="K7987" s="1434"/>
    </row>
    <row r="7988" spans="1:11" s="1358" customFormat="1" ht="22.5" customHeight="1">
      <c r="A7988" s="1407" t="s">
        <v>32140</v>
      </c>
      <c r="B7988" s="1407" t="s">
        <v>32147</v>
      </c>
      <c r="C7988" s="1408">
        <v>40000</v>
      </c>
      <c r="D7988" s="1408">
        <v>0</v>
      </c>
      <c r="E7988" s="1409">
        <v>5021237.17</v>
      </c>
      <c r="F7988" s="1434"/>
      <c r="G7988" s="1653"/>
      <c r="H7988" s="1434"/>
      <c r="I7988" s="1434"/>
      <c r="J7988" s="1434"/>
      <c r="K7988" s="1434"/>
    </row>
    <row r="7989" spans="1:11" s="1358" customFormat="1" ht="22.5" customHeight="1">
      <c r="A7989" s="1407" t="s">
        <v>32141</v>
      </c>
      <c r="B7989" s="1407" t="s">
        <v>31526</v>
      </c>
      <c r="C7989" s="1408">
        <v>55000</v>
      </c>
      <c r="D7989" s="1408">
        <v>0</v>
      </c>
      <c r="E7989" s="1409">
        <v>5076237.17</v>
      </c>
      <c r="F7989" s="1434"/>
      <c r="G7989" s="1653"/>
      <c r="H7989" s="1434"/>
      <c r="I7989" s="1434"/>
      <c r="J7989" s="1434"/>
      <c r="K7989" s="1434"/>
    </row>
    <row r="7990" spans="1:11" s="849" customFormat="1" ht="22.5" customHeight="1">
      <c r="A7990" s="1051" t="s">
        <v>32142</v>
      </c>
      <c r="B7990" s="1051" t="s">
        <v>30925</v>
      </c>
      <c r="C7990" s="1050">
        <v>0</v>
      </c>
      <c r="D7990" s="1050">
        <v>850</v>
      </c>
      <c r="E7990" s="1406">
        <v>5075387.17</v>
      </c>
      <c r="F7990" s="1545"/>
      <c r="G7990" s="1661"/>
      <c r="H7990" s="1545"/>
      <c r="I7990" s="1545"/>
      <c r="J7990" s="1545"/>
      <c r="K7990" s="1545"/>
    </row>
    <row r="7991" spans="1:11" s="1023" customFormat="1" ht="22.5" customHeight="1">
      <c r="A7991" s="1407" t="s">
        <v>32185</v>
      </c>
      <c r="B7991" s="1407" t="s">
        <v>32200</v>
      </c>
      <c r="C7991" s="1408">
        <v>5000</v>
      </c>
      <c r="D7991" s="1408">
        <v>0</v>
      </c>
      <c r="E7991" s="1409">
        <v>5080387.17</v>
      </c>
      <c r="F7991" s="1541"/>
      <c r="G7991" s="1657"/>
      <c r="H7991" s="1541"/>
      <c r="I7991" s="1434"/>
      <c r="J7991" s="1434"/>
      <c r="K7991" s="1434"/>
    </row>
    <row r="7992" spans="1:11" s="1023" customFormat="1" ht="22.5" customHeight="1">
      <c r="A7992" s="1407" t="s">
        <v>32186</v>
      </c>
      <c r="B7992" s="1407" t="s">
        <v>32201</v>
      </c>
      <c r="C7992" s="1408">
        <v>10000</v>
      </c>
      <c r="D7992" s="1408">
        <v>0</v>
      </c>
      <c r="E7992" s="1409">
        <v>5090387.17</v>
      </c>
      <c r="F7992" s="1541"/>
      <c r="G7992" s="1657"/>
      <c r="H7992" s="1541"/>
      <c r="I7992" s="1434"/>
      <c r="J7992" s="1434"/>
      <c r="K7992" s="1434"/>
    </row>
    <row r="7993" spans="1:11" s="1023" customFormat="1" ht="22.5" customHeight="1">
      <c r="A7993" s="1407" t="s">
        <v>32187</v>
      </c>
      <c r="B7993" s="1407" t="s">
        <v>32202</v>
      </c>
      <c r="C7993" s="1408">
        <v>20000</v>
      </c>
      <c r="D7993" s="1408">
        <v>0</v>
      </c>
      <c r="E7993" s="1409">
        <v>5110387.17</v>
      </c>
      <c r="F7993" s="1541"/>
      <c r="G7993" s="1657"/>
      <c r="H7993" s="1541"/>
      <c r="I7993" s="1434"/>
      <c r="J7993" s="1434"/>
      <c r="K7993" s="1434"/>
    </row>
    <row r="7994" spans="1:11" s="1023" customFormat="1" ht="22.5" customHeight="1">
      <c r="A7994" s="1407" t="s">
        <v>32188</v>
      </c>
      <c r="B7994" s="1407" t="s">
        <v>32203</v>
      </c>
      <c r="C7994" s="1408">
        <v>45000</v>
      </c>
      <c r="D7994" s="1408">
        <v>0</v>
      </c>
      <c r="E7994" s="1409">
        <v>5155387.17</v>
      </c>
      <c r="F7994" s="1541"/>
      <c r="G7994" s="1657"/>
      <c r="H7994" s="1541"/>
      <c r="I7994" s="1434"/>
      <c r="J7994" s="1434"/>
      <c r="K7994" s="1434"/>
    </row>
    <row r="7995" spans="1:11" s="1023" customFormat="1" ht="22.5" customHeight="1">
      <c r="A7995" s="1420" t="s">
        <v>32189</v>
      </c>
      <c r="B7995" s="1420" t="s">
        <v>32204</v>
      </c>
      <c r="C7995" s="1421">
        <v>62000</v>
      </c>
      <c r="D7995" s="1421">
        <v>0</v>
      </c>
      <c r="E7995" s="1409">
        <v>5217387.17</v>
      </c>
      <c r="F7995" s="1434"/>
      <c r="G7995" s="1653"/>
      <c r="H7995" s="1434"/>
      <c r="I7995" s="1434"/>
      <c r="J7995" s="1434"/>
      <c r="K7995" s="1434"/>
    </row>
    <row r="7996" spans="1:11" s="1023" customFormat="1" ht="22.5" customHeight="1">
      <c r="A7996" s="1407" t="s">
        <v>32190</v>
      </c>
      <c r="B7996" s="1407" t="s">
        <v>32205</v>
      </c>
      <c r="C7996" s="1408">
        <v>84000</v>
      </c>
      <c r="D7996" s="1408">
        <v>0</v>
      </c>
      <c r="E7996" s="1409">
        <v>5301387.17</v>
      </c>
      <c r="F7996" s="1541"/>
      <c r="G7996" s="1657"/>
      <c r="H7996" s="1541"/>
      <c r="I7996" s="1434"/>
      <c r="J7996" s="1434"/>
      <c r="K7996" s="1434"/>
    </row>
    <row r="7997" spans="1:11" s="1023" customFormat="1" ht="22.5" customHeight="1">
      <c r="A7997" s="1407" t="s">
        <v>32191</v>
      </c>
      <c r="B7997" s="1407" t="s">
        <v>32206</v>
      </c>
      <c r="C7997" s="1408">
        <v>15000</v>
      </c>
      <c r="D7997" s="1408">
        <v>0</v>
      </c>
      <c r="E7997" s="1409">
        <v>5316387.17</v>
      </c>
      <c r="F7997" s="1541"/>
      <c r="G7997" s="1657"/>
      <c r="H7997" s="1541"/>
      <c r="I7997" s="1434"/>
      <c r="J7997" s="1434"/>
      <c r="K7997" s="1434"/>
    </row>
    <row r="7998" spans="1:11" s="1023" customFormat="1" ht="22.5" customHeight="1">
      <c r="A7998" s="1407" t="s">
        <v>32192</v>
      </c>
      <c r="B7998" s="1407" t="s">
        <v>32207</v>
      </c>
      <c r="C7998" s="1408">
        <v>50000</v>
      </c>
      <c r="D7998" s="1408">
        <v>0</v>
      </c>
      <c r="E7998" s="1409">
        <v>5366387.17</v>
      </c>
      <c r="F7998" s="1541"/>
      <c r="G7998" s="1657"/>
      <c r="H7998" s="1541"/>
      <c r="I7998" s="1434"/>
      <c r="J7998" s="1434"/>
      <c r="K7998" s="1434"/>
    </row>
    <row r="7999" spans="1:11" s="1023" customFormat="1" ht="22.5" customHeight="1">
      <c r="A7999" s="1407" t="s">
        <v>32193</v>
      </c>
      <c r="B7999" s="1407" t="s">
        <v>32208</v>
      </c>
      <c r="C7999" s="1408">
        <v>10000</v>
      </c>
      <c r="D7999" s="1408">
        <v>0</v>
      </c>
      <c r="E7999" s="1409">
        <v>5376387.1699999999</v>
      </c>
      <c r="F7999" s="1541"/>
      <c r="G7999" s="1657"/>
      <c r="H7999" s="1541"/>
      <c r="I7999" s="1434"/>
      <c r="J7999" s="1434"/>
      <c r="K7999" s="1434"/>
    </row>
    <row r="8000" spans="1:11" s="1023" customFormat="1" ht="22.5" customHeight="1">
      <c r="A8000" s="1407" t="s">
        <v>32194</v>
      </c>
      <c r="B8000" s="1407" t="s">
        <v>32209</v>
      </c>
      <c r="C8000" s="1408">
        <v>20000</v>
      </c>
      <c r="D8000" s="1408">
        <v>0</v>
      </c>
      <c r="E8000" s="1409">
        <v>5396387.1699999999</v>
      </c>
      <c r="F8000" s="1541"/>
      <c r="G8000" s="1657"/>
      <c r="H8000" s="1541"/>
      <c r="I8000" s="1434"/>
      <c r="J8000" s="1434"/>
      <c r="K8000" s="1434"/>
    </row>
    <row r="8001" spans="1:11" s="1023" customFormat="1" ht="22.5" customHeight="1">
      <c r="A8001" s="1407" t="s">
        <v>32195</v>
      </c>
      <c r="B8001" s="1407" t="s">
        <v>32210</v>
      </c>
      <c r="C8001" s="1408">
        <v>20000</v>
      </c>
      <c r="D8001" s="1408">
        <v>0</v>
      </c>
      <c r="E8001" s="1409">
        <v>5416387.1699999999</v>
      </c>
      <c r="F8001" s="1541"/>
      <c r="G8001" s="1657"/>
      <c r="H8001" s="1541"/>
      <c r="I8001" s="1434"/>
      <c r="J8001" s="1434"/>
      <c r="K8001" s="1434"/>
    </row>
    <row r="8002" spans="1:11" s="1023" customFormat="1" ht="22.5" customHeight="1">
      <c r="A8002" s="1407" t="s">
        <v>32196</v>
      </c>
      <c r="B8002" s="1407" t="s">
        <v>32211</v>
      </c>
      <c r="C8002" s="1408">
        <v>56000</v>
      </c>
      <c r="D8002" s="1408">
        <v>0</v>
      </c>
      <c r="E8002" s="1409">
        <v>5472387.1699999999</v>
      </c>
      <c r="F8002" s="1541"/>
      <c r="G8002" s="1657"/>
      <c r="H8002" s="1541"/>
      <c r="I8002" s="1434"/>
      <c r="J8002" s="1434"/>
      <c r="K8002" s="1434"/>
    </row>
    <row r="8003" spans="1:11" s="1023" customFormat="1" ht="22.5" customHeight="1">
      <c r="A8003" s="1407" t="s">
        <v>32197</v>
      </c>
      <c r="B8003" s="1407" t="s">
        <v>32212</v>
      </c>
      <c r="C8003" s="1408">
        <v>60000</v>
      </c>
      <c r="D8003" s="1408">
        <v>0</v>
      </c>
      <c r="E8003" s="1409">
        <v>5532387.1699999999</v>
      </c>
      <c r="F8003" s="1541"/>
      <c r="G8003" s="1657"/>
      <c r="H8003" s="1541"/>
      <c r="I8003" s="1434"/>
      <c r="J8003" s="1434"/>
      <c r="K8003" s="1434"/>
    </row>
    <row r="8004" spans="1:11" s="1023" customFormat="1" ht="22.5" customHeight="1">
      <c r="A8004" s="1407" t="s">
        <v>32198</v>
      </c>
      <c r="B8004" s="1407" t="s">
        <v>32213</v>
      </c>
      <c r="C8004" s="1408">
        <v>35000</v>
      </c>
      <c r="D8004" s="1408">
        <v>0</v>
      </c>
      <c r="E8004" s="1409">
        <v>5567387.1699999999</v>
      </c>
      <c r="F8004" s="1541"/>
      <c r="G8004" s="1657"/>
      <c r="H8004" s="1541"/>
      <c r="I8004" s="1434"/>
      <c r="J8004" s="1434"/>
      <c r="K8004" s="1434"/>
    </row>
    <row r="8005" spans="1:11" ht="22.5" customHeight="1">
      <c r="A8005" s="1051" t="s">
        <v>32199</v>
      </c>
      <c r="B8005" s="1051" t="s">
        <v>30925</v>
      </c>
      <c r="C8005" s="1050">
        <v>0</v>
      </c>
      <c r="D8005" s="1050">
        <v>650</v>
      </c>
      <c r="E8005" s="1406">
        <v>5566737.1699999999</v>
      </c>
      <c r="F8005" s="1544"/>
      <c r="G8005" s="1659"/>
      <c r="H8005" s="1544"/>
      <c r="I8005" s="1545"/>
      <c r="J8005" s="1545"/>
      <c r="K8005" s="1545"/>
    </row>
    <row r="8006" spans="1:11" s="1023" customFormat="1" ht="22.5" customHeight="1">
      <c r="A8006" s="1407" t="s">
        <v>32220</v>
      </c>
      <c r="B8006" s="1407" t="s">
        <v>32236</v>
      </c>
      <c r="C8006" s="1408">
        <v>5000</v>
      </c>
      <c r="D8006" s="1408">
        <v>0</v>
      </c>
      <c r="E8006" s="1409">
        <v>5571737.1699999999</v>
      </c>
      <c r="F8006" s="1541"/>
      <c r="G8006" s="1657"/>
      <c r="H8006" s="1541"/>
      <c r="I8006" s="1434"/>
      <c r="J8006" s="1434"/>
      <c r="K8006" s="1434"/>
    </row>
    <row r="8007" spans="1:11" s="1023" customFormat="1" ht="22.5" customHeight="1">
      <c r="A8007" s="1407" t="s">
        <v>32221</v>
      </c>
      <c r="B8007" s="1407" t="s">
        <v>32237</v>
      </c>
      <c r="C8007" s="1408">
        <v>25500</v>
      </c>
      <c r="D8007" s="1408">
        <v>0</v>
      </c>
      <c r="E8007" s="1409">
        <v>5597237.1699999999</v>
      </c>
      <c r="F8007" s="1541"/>
      <c r="G8007" s="1657"/>
      <c r="H8007" s="1541"/>
      <c r="I8007" s="1434"/>
      <c r="J8007" s="1434"/>
      <c r="K8007" s="1434"/>
    </row>
    <row r="8008" spans="1:11" s="771" customFormat="1" ht="22.5" customHeight="1">
      <c r="A8008" s="1629" t="s">
        <v>32222</v>
      </c>
      <c r="B8008" s="1629" t="s">
        <v>32237</v>
      </c>
      <c r="C8008" s="1406">
        <v>25500</v>
      </c>
      <c r="D8008" s="1406">
        <v>0</v>
      </c>
      <c r="E8008" s="1406">
        <v>5622737.1699999999</v>
      </c>
      <c r="F8008" s="1544"/>
      <c r="G8008" s="1659"/>
      <c r="H8008" s="1544"/>
      <c r="I8008" s="1544"/>
      <c r="J8008" s="1544"/>
      <c r="K8008" s="1544"/>
    </row>
    <row r="8009" spans="1:11" s="1023" customFormat="1" ht="22.5" customHeight="1">
      <c r="A8009" s="1420" t="s">
        <v>32223</v>
      </c>
      <c r="B8009" s="1420" t="s">
        <v>32238</v>
      </c>
      <c r="C8009" s="1421">
        <v>40000</v>
      </c>
      <c r="D8009" s="1421">
        <v>0</v>
      </c>
      <c r="E8009" s="1409">
        <v>5662737.1699999999</v>
      </c>
      <c r="F8009" s="1434"/>
      <c r="G8009" s="1653"/>
      <c r="H8009" s="1434"/>
      <c r="I8009" s="1434"/>
      <c r="J8009" s="1434"/>
      <c r="K8009" s="1434"/>
    </row>
    <row r="8010" spans="1:11" s="1023" customFormat="1" ht="22.5" customHeight="1">
      <c r="A8010" s="1407" t="s">
        <v>32224</v>
      </c>
      <c r="B8010" s="1407" t="s">
        <v>32239</v>
      </c>
      <c r="C8010" s="1408">
        <v>45000</v>
      </c>
      <c r="D8010" s="1408">
        <v>0</v>
      </c>
      <c r="E8010" s="1409">
        <v>5707737.1699999999</v>
      </c>
      <c r="F8010" s="1541"/>
      <c r="G8010" s="1657"/>
      <c r="H8010" s="1541"/>
      <c r="I8010" s="1434"/>
      <c r="J8010" s="1434"/>
      <c r="K8010" s="1434"/>
    </row>
    <row r="8011" spans="1:11" ht="22.5" customHeight="1">
      <c r="A8011" s="1051" t="s">
        <v>32225</v>
      </c>
      <c r="B8011" s="1051" t="s">
        <v>32240</v>
      </c>
      <c r="C8011" s="1050">
        <v>80000</v>
      </c>
      <c r="D8011" s="1050">
        <v>0</v>
      </c>
      <c r="E8011" s="1406">
        <v>5787737.1699999999</v>
      </c>
      <c r="F8011" s="1544"/>
      <c r="G8011" s="1659"/>
      <c r="H8011" s="1544"/>
      <c r="I8011" s="1545"/>
      <c r="J8011" s="1545"/>
      <c r="K8011" s="1545"/>
    </row>
    <row r="8012" spans="1:11" ht="22.5" customHeight="1">
      <c r="A8012" s="1051" t="s">
        <v>32226</v>
      </c>
      <c r="B8012" s="1051" t="s">
        <v>32241</v>
      </c>
      <c r="C8012" s="1050">
        <v>0</v>
      </c>
      <c r="D8012" s="1050">
        <v>26.88</v>
      </c>
      <c r="E8012" s="1406">
        <v>5787710.29</v>
      </c>
      <c r="F8012" s="1544"/>
      <c r="G8012" s="1659"/>
      <c r="H8012" s="1544"/>
      <c r="I8012" s="1545"/>
      <c r="J8012" s="1545"/>
      <c r="K8012" s="1545"/>
    </row>
    <row r="8013" spans="1:11" ht="22.5" customHeight="1">
      <c r="A8013" s="1051" t="s">
        <v>32226</v>
      </c>
      <c r="B8013" s="1051" t="s">
        <v>32242</v>
      </c>
      <c r="C8013" s="1050">
        <v>0</v>
      </c>
      <c r="D8013" s="1050">
        <v>53.75</v>
      </c>
      <c r="E8013" s="1406">
        <v>5787656.54</v>
      </c>
      <c r="F8013" s="1544"/>
      <c r="G8013" s="1659"/>
      <c r="H8013" s="1544"/>
      <c r="I8013" s="1545"/>
      <c r="J8013" s="1545"/>
      <c r="K8013" s="1545"/>
    </row>
    <row r="8014" spans="1:11" ht="22.5" customHeight="1">
      <c r="A8014" s="1051" t="s">
        <v>32226</v>
      </c>
      <c r="B8014" s="1051" t="s">
        <v>32243</v>
      </c>
      <c r="C8014" s="1050">
        <v>0</v>
      </c>
      <c r="D8014" s="1050">
        <v>53.75</v>
      </c>
      <c r="E8014" s="1406">
        <v>5787602.79</v>
      </c>
      <c r="F8014" s="1544"/>
      <c r="G8014" s="1659"/>
      <c r="H8014" s="1544"/>
      <c r="I8014" s="1545"/>
      <c r="J8014" s="1545"/>
      <c r="K8014" s="1545"/>
    </row>
    <row r="8015" spans="1:11" ht="22.5" customHeight="1">
      <c r="A8015" s="1051" t="s">
        <v>32226</v>
      </c>
      <c r="B8015" s="1051" t="s">
        <v>32244</v>
      </c>
      <c r="C8015" s="1050">
        <v>0</v>
      </c>
      <c r="D8015" s="1050">
        <v>53.75</v>
      </c>
      <c r="E8015" s="1406">
        <v>5787549.04</v>
      </c>
      <c r="F8015" s="1544"/>
      <c r="G8015" s="1659"/>
      <c r="H8015" s="1544"/>
      <c r="I8015" s="1545"/>
      <c r="J8015" s="1545"/>
      <c r="K8015" s="1545"/>
    </row>
    <row r="8016" spans="1:11" ht="22.5" customHeight="1">
      <c r="A8016" s="1051" t="s">
        <v>32226</v>
      </c>
      <c r="B8016" s="1051" t="s">
        <v>31996</v>
      </c>
      <c r="C8016" s="1050">
        <v>0</v>
      </c>
      <c r="D8016" s="1050">
        <v>22000</v>
      </c>
      <c r="E8016" s="1406">
        <v>5765549.04</v>
      </c>
      <c r="F8016" s="1544"/>
      <c r="G8016" s="1659"/>
      <c r="H8016" s="1544"/>
      <c r="I8016" s="1545"/>
      <c r="J8016" s="1545"/>
      <c r="K8016" s="1545"/>
    </row>
    <row r="8017" spans="1:11" ht="22.5" customHeight="1">
      <c r="A8017" s="1051" t="s">
        <v>32227</v>
      </c>
      <c r="B8017" s="1051" t="s">
        <v>32245</v>
      </c>
      <c r="C8017" s="1050">
        <v>0</v>
      </c>
      <c r="D8017" s="1050">
        <v>39000</v>
      </c>
      <c r="E8017" s="1406">
        <v>5726549.04</v>
      </c>
      <c r="F8017" s="1544"/>
      <c r="G8017" s="1659"/>
      <c r="H8017" s="1544"/>
      <c r="I8017" s="1545"/>
      <c r="J8017" s="1545"/>
      <c r="K8017" s="1545"/>
    </row>
    <row r="8018" spans="1:11" ht="22.5" customHeight="1">
      <c r="A8018" s="1051" t="s">
        <v>32226</v>
      </c>
      <c r="B8018" s="1051" t="s">
        <v>32246</v>
      </c>
      <c r="C8018" s="1050">
        <v>0</v>
      </c>
      <c r="D8018" s="1050">
        <v>40000</v>
      </c>
      <c r="E8018" s="1406">
        <v>5686549.04</v>
      </c>
      <c r="F8018" s="1544"/>
      <c r="G8018" s="1659"/>
      <c r="H8018" s="1544"/>
      <c r="I8018" s="1545"/>
      <c r="J8018" s="1545"/>
      <c r="K8018" s="1545"/>
    </row>
    <row r="8019" spans="1:11" ht="22.5" customHeight="1">
      <c r="A8019" s="1051" t="s">
        <v>32227</v>
      </c>
      <c r="B8019" s="1051" t="s">
        <v>30658</v>
      </c>
      <c r="C8019" s="1050">
        <v>0</v>
      </c>
      <c r="D8019" s="1050">
        <v>40000</v>
      </c>
      <c r="E8019" s="1406">
        <v>5646549.04</v>
      </c>
      <c r="F8019" s="1544"/>
      <c r="G8019" s="1659"/>
      <c r="H8019" s="1544"/>
      <c r="I8019" s="1545"/>
      <c r="J8019" s="1545"/>
      <c r="K8019" s="1545"/>
    </row>
    <row r="8020" spans="1:11" ht="22.5" customHeight="1">
      <c r="A8020" s="1051" t="s">
        <v>32226</v>
      </c>
      <c r="B8020" s="1051" t="s">
        <v>32247</v>
      </c>
      <c r="C8020" s="1050">
        <v>0</v>
      </c>
      <c r="D8020" s="1050">
        <v>45000</v>
      </c>
      <c r="E8020" s="1406">
        <v>5601549.04</v>
      </c>
      <c r="F8020" s="1544"/>
      <c r="G8020" s="1659"/>
      <c r="H8020" s="1544"/>
      <c r="I8020" s="1545"/>
      <c r="J8020" s="1545"/>
      <c r="K8020" s="1545"/>
    </row>
    <row r="8021" spans="1:11" ht="22.5" customHeight="1">
      <c r="A8021" s="1051" t="s">
        <v>32226</v>
      </c>
      <c r="B8021" s="1051" t="s">
        <v>32248</v>
      </c>
      <c r="C8021" s="1050">
        <v>0</v>
      </c>
      <c r="D8021" s="1050">
        <v>53000</v>
      </c>
      <c r="E8021" s="1406">
        <v>5548549.04</v>
      </c>
      <c r="F8021" s="1544"/>
      <c r="G8021" s="1659"/>
      <c r="H8021" s="1544"/>
      <c r="I8021" s="1545"/>
      <c r="J8021" s="1545"/>
      <c r="K8021" s="1545"/>
    </row>
    <row r="8022" spans="1:11" ht="22.5" customHeight="1">
      <c r="A8022" s="1051" t="s">
        <v>32226</v>
      </c>
      <c r="B8022" s="1051" t="s">
        <v>32249</v>
      </c>
      <c r="C8022" s="1050">
        <v>0</v>
      </c>
      <c r="D8022" s="1050">
        <v>63730.73</v>
      </c>
      <c r="E8022" s="1406">
        <v>5484818.3099999996</v>
      </c>
      <c r="F8022" s="1544"/>
      <c r="G8022" s="1659"/>
      <c r="H8022" s="1544"/>
      <c r="I8022" s="1545"/>
      <c r="J8022" s="1545"/>
      <c r="K8022" s="1545"/>
    </row>
    <row r="8023" spans="1:11" ht="22.5" customHeight="1">
      <c r="A8023" s="1051" t="s">
        <v>32226</v>
      </c>
      <c r="B8023" s="1051" t="s">
        <v>32250</v>
      </c>
      <c r="C8023" s="1050">
        <v>0</v>
      </c>
      <c r="D8023" s="1050">
        <v>70000</v>
      </c>
      <c r="E8023" s="1406">
        <v>5414818.3099999996</v>
      </c>
      <c r="F8023" s="1544"/>
      <c r="G8023" s="1659"/>
      <c r="H8023" s="1544"/>
      <c r="I8023" s="1545"/>
      <c r="J8023" s="1545"/>
      <c r="K8023" s="1545"/>
    </row>
    <row r="8024" spans="1:11" ht="22.5" customHeight="1">
      <c r="A8024" s="1051" t="s">
        <v>32226</v>
      </c>
      <c r="B8024" s="1051" t="s">
        <v>30218</v>
      </c>
      <c r="C8024" s="1050">
        <v>0</v>
      </c>
      <c r="D8024" s="1050">
        <v>100000</v>
      </c>
      <c r="E8024" s="1406">
        <v>5314818.3099999996</v>
      </c>
      <c r="F8024" s="1544"/>
      <c r="G8024" s="1659"/>
      <c r="H8024" s="1544"/>
      <c r="I8024" s="1545"/>
      <c r="J8024" s="1545"/>
      <c r="K8024" s="1545"/>
    </row>
    <row r="8025" spans="1:11" ht="22.5" customHeight="1">
      <c r="A8025" s="1051" t="s">
        <v>32227</v>
      </c>
      <c r="B8025" s="1051" t="s">
        <v>32251</v>
      </c>
      <c r="C8025" s="1050">
        <v>0</v>
      </c>
      <c r="D8025" s="1050">
        <v>165000</v>
      </c>
      <c r="E8025" s="1406">
        <v>5149818.3099999996</v>
      </c>
      <c r="F8025" s="1544"/>
      <c r="G8025" s="1659"/>
      <c r="H8025" s="1544"/>
      <c r="I8025" s="1545"/>
      <c r="J8025" s="1545"/>
      <c r="K8025" s="1545"/>
    </row>
    <row r="8026" spans="1:11" ht="22.5" customHeight="1">
      <c r="A8026" s="1051" t="s">
        <v>32226</v>
      </c>
      <c r="B8026" s="1051" t="s">
        <v>32252</v>
      </c>
      <c r="C8026" s="1050">
        <v>0</v>
      </c>
      <c r="D8026" s="1050">
        <v>201465</v>
      </c>
      <c r="E8026" s="1406">
        <v>4948353.3099999996</v>
      </c>
      <c r="F8026" s="1544"/>
      <c r="G8026" s="1659"/>
      <c r="H8026" s="1544"/>
      <c r="I8026" s="1545"/>
      <c r="J8026" s="1545"/>
      <c r="K8026" s="1545"/>
    </row>
    <row r="8027" spans="1:11" ht="22.5" customHeight="1">
      <c r="A8027" s="1051" t="s">
        <v>32226</v>
      </c>
      <c r="B8027" s="1051" t="s">
        <v>32253</v>
      </c>
      <c r="C8027" s="1050">
        <v>0</v>
      </c>
      <c r="D8027" s="1050">
        <v>853875</v>
      </c>
      <c r="E8027" s="1406">
        <v>4094478.31</v>
      </c>
      <c r="F8027" s="1544"/>
      <c r="G8027" s="1659"/>
      <c r="H8027" s="1544"/>
      <c r="I8027" s="1545"/>
      <c r="J8027" s="1545"/>
      <c r="K8027" s="1545"/>
    </row>
    <row r="8028" spans="1:11" s="1023" customFormat="1" ht="22.5" customHeight="1">
      <c r="A8028" s="1407" t="s">
        <v>32228</v>
      </c>
      <c r="B8028" s="1407" t="s">
        <v>32254</v>
      </c>
      <c r="C8028" s="1408">
        <v>27000</v>
      </c>
      <c r="D8028" s="1408">
        <v>0</v>
      </c>
      <c r="E8028" s="1409">
        <v>4121478.31</v>
      </c>
      <c r="F8028" s="1541"/>
      <c r="G8028" s="1657"/>
      <c r="H8028" s="1541"/>
      <c r="I8028" s="1434"/>
      <c r="J8028" s="1434"/>
      <c r="K8028" s="1434"/>
    </row>
    <row r="8029" spans="1:11" s="996" customFormat="1" ht="22.5" customHeight="1">
      <c r="A8029" s="1723" t="s">
        <v>32229</v>
      </c>
      <c r="B8029" s="1723" t="s">
        <v>32255</v>
      </c>
      <c r="C8029" s="1409">
        <v>85000</v>
      </c>
      <c r="D8029" s="1409">
        <v>0</v>
      </c>
      <c r="E8029" s="1409">
        <v>4206478.3099999996</v>
      </c>
      <c r="F8029" s="1541"/>
      <c r="G8029" s="1657"/>
      <c r="H8029" s="1541"/>
      <c r="I8029" s="1541"/>
      <c r="J8029" s="1541"/>
      <c r="K8029" s="1541"/>
    </row>
    <row r="8030" spans="1:11" s="1023" customFormat="1" ht="22.5" customHeight="1">
      <c r="A8030" s="1407" t="s">
        <v>32230</v>
      </c>
      <c r="B8030" s="1407" t="s">
        <v>32256</v>
      </c>
      <c r="C8030" s="1408">
        <v>35000</v>
      </c>
      <c r="D8030" s="1408">
        <v>0</v>
      </c>
      <c r="E8030" s="1409">
        <v>4241478.3099999996</v>
      </c>
      <c r="F8030" s="1541"/>
      <c r="G8030" s="1657"/>
      <c r="H8030" s="1541"/>
      <c r="I8030" s="1434"/>
      <c r="J8030" s="1434"/>
      <c r="K8030" s="1434"/>
    </row>
    <row r="8031" spans="1:11" s="1023" customFormat="1" ht="22.5" customHeight="1">
      <c r="A8031" s="1407" t="s">
        <v>32231</v>
      </c>
      <c r="B8031" s="1407" t="s">
        <v>32257</v>
      </c>
      <c r="C8031" s="1408">
        <v>45000</v>
      </c>
      <c r="D8031" s="1408">
        <v>0</v>
      </c>
      <c r="E8031" s="1409">
        <v>4286478.3099999996</v>
      </c>
      <c r="F8031" s="1541"/>
      <c r="G8031" s="1657"/>
      <c r="H8031" s="1541"/>
      <c r="I8031" s="1434"/>
      <c r="J8031" s="1434"/>
      <c r="K8031" s="1434"/>
    </row>
    <row r="8032" spans="1:11" s="1023" customFormat="1" ht="22.5" customHeight="1">
      <c r="A8032" s="1407" t="s">
        <v>32232</v>
      </c>
      <c r="B8032" s="1407" t="s">
        <v>32258</v>
      </c>
      <c r="C8032" s="1408">
        <v>60000</v>
      </c>
      <c r="D8032" s="1408">
        <v>0</v>
      </c>
      <c r="E8032" s="1409">
        <v>4346478.3099999996</v>
      </c>
      <c r="F8032" s="1541"/>
      <c r="G8032" s="1657"/>
      <c r="H8032" s="1541"/>
      <c r="I8032" s="1434"/>
      <c r="J8032" s="1434"/>
      <c r="K8032" s="1434"/>
    </row>
    <row r="8033" spans="1:11" s="1023" customFormat="1" ht="22.5" customHeight="1">
      <c r="A8033" s="1407" t="s">
        <v>32233</v>
      </c>
      <c r="B8033" s="1407" t="s">
        <v>30413</v>
      </c>
      <c r="C8033" s="1408">
        <v>60000</v>
      </c>
      <c r="D8033" s="1408">
        <v>0</v>
      </c>
      <c r="E8033" s="1409">
        <v>4406478.3099999996</v>
      </c>
      <c r="F8033" s="1541"/>
      <c r="G8033" s="1657"/>
      <c r="H8033" s="1541"/>
      <c r="I8033" s="1434"/>
      <c r="J8033" s="1434"/>
      <c r="K8033" s="1434"/>
    </row>
    <row r="8034" spans="1:11" s="1023" customFormat="1" ht="22.5" customHeight="1">
      <c r="A8034" s="1407" t="s">
        <v>32234</v>
      </c>
      <c r="B8034" s="1407" t="s">
        <v>32259</v>
      </c>
      <c r="C8034" s="1408">
        <v>30000</v>
      </c>
      <c r="D8034" s="1408">
        <v>0</v>
      </c>
      <c r="E8034" s="1409">
        <v>4436478.3099999996</v>
      </c>
      <c r="F8034" s="1541"/>
      <c r="G8034" s="1657"/>
      <c r="H8034" s="1541"/>
      <c r="I8034" s="1434"/>
      <c r="J8034" s="1434"/>
      <c r="K8034" s="1434"/>
    </row>
    <row r="8035" spans="1:11" ht="22.5" customHeight="1">
      <c r="A8035" s="1051" t="s">
        <v>32235</v>
      </c>
      <c r="B8035" s="1051" t="s">
        <v>30925</v>
      </c>
      <c r="C8035" s="1050">
        <v>0</v>
      </c>
      <c r="D8035" s="1050">
        <v>550</v>
      </c>
      <c r="E8035" s="1406">
        <v>4435928.3099999996</v>
      </c>
      <c r="F8035" s="1544"/>
      <c r="G8035" s="1659"/>
      <c r="H8035" s="1544"/>
      <c r="I8035" s="1545"/>
      <c r="J8035" s="1545"/>
      <c r="K8035" s="1545"/>
    </row>
    <row r="8036" spans="1:11" s="1023" customFormat="1" ht="22.5" customHeight="1">
      <c r="A8036" s="1407" t="s">
        <v>32260</v>
      </c>
      <c r="B8036" s="1407" t="s">
        <v>32262</v>
      </c>
      <c r="C8036" s="1408">
        <v>85000</v>
      </c>
      <c r="D8036" s="1408">
        <v>0</v>
      </c>
      <c r="E8036" s="1409">
        <v>4520928.3099999996</v>
      </c>
      <c r="F8036" s="1541"/>
      <c r="G8036" s="2310"/>
      <c r="H8036" s="2311"/>
      <c r="I8036" s="1434"/>
      <c r="J8036" s="1434"/>
      <c r="K8036" s="1434"/>
    </row>
    <row r="8037" spans="1:11" s="1023" customFormat="1" ht="22.5" customHeight="1">
      <c r="A8037" s="1430" t="s">
        <v>32261</v>
      </c>
      <c r="B8037" s="1430" t="s">
        <v>32263</v>
      </c>
      <c r="C8037" s="1408">
        <v>45000</v>
      </c>
      <c r="D8037" s="1408">
        <v>0</v>
      </c>
      <c r="E8037" s="1409">
        <v>4565928.3099999996</v>
      </c>
      <c r="F8037" s="1541"/>
      <c r="G8037" s="1508"/>
      <c r="H8037" s="2312"/>
      <c r="I8037" s="1594"/>
      <c r="J8037" s="1594"/>
      <c r="K8037" s="1594"/>
    </row>
    <row r="8038" spans="1:11" s="1023" customFormat="1" ht="22.5" customHeight="1">
      <c r="A8038" s="1407" t="s">
        <v>32282</v>
      </c>
      <c r="B8038" s="1407" t="s">
        <v>31571</v>
      </c>
      <c r="C8038" s="1408">
        <v>5000</v>
      </c>
      <c r="D8038" s="1408">
        <v>0</v>
      </c>
      <c r="E8038" s="1409">
        <v>4570928.3099999996</v>
      </c>
      <c r="F8038" s="1541"/>
      <c r="G8038" s="1657"/>
      <c r="H8038" s="1541"/>
      <c r="I8038" s="1434"/>
      <c r="J8038" s="1434"/>
      <c r="K8038" s="1434"/>
    </row>
    <row r="8039" spans="1:11" s="1023" customFormat="1" ht="22.5" customHeight="1">
      <c r="A8039" s="1407" t="s">
        <v>32283</v>
      </c>
      <c r="B8039" s="1407" t="s">
        <v>31308</v>
      </c>
      <c r="C8039" s="1408">
        <v>5000</v>
      </c>
      <c r="D8039" s="1408">
        <v>0</v>
      </c>
      <c r="E8039" s="1409">
        <v>4575928.3099999996</v>
      </c>
      <c r="F8039" s="1541"/>
      <c r="G8039" s="1657"/>
      <c r="H8039" s="1541"/>
      <c r="I8039" s="1434"/>
      <c r="J8039" s="1434"/>
      <c r="K8039" s="1434"/>
    </row>
    <row r="8040" spans="1:11" s="1023" customFormat="1" ht="22.5" customHeight="1">
      <c r="A8040" s="1407" t="s">
        <v>32284</v>
      </c>
      <c r="B8040" s="1407" t="s">
        <v>32293</v>
      </c>
      <c r="C8040" s="1408">
        <v>65000</v>
      </c>
      <c r="D8040" s="1408">
        <v>0</v>
      </c>
      <c r="E8040" s="1409">
        <v>4640928.3099999996</v>
      </c>
      <c r="F8040" s="1541"/>
      <c r="G8040" s="1657"/>
      <c r="H8040" s="1541"/>
      <c r="I8040" s="1434"/>
      <c r="J8040" s="1434"/>
      <c r="K8040" s="1434"/>
    </row>
    <row r="8041" spans="1:11" ht="22.5" customHeight="1">
      <c r="A8041" s="1051" t="s">
        <v>32272</v>
      </c>
      <c r="B8041" s="1051" t="s">
        <v>32280</v>
      </c>
      <c r="C8041" s="1050">
        <v>1035000</v>
      </c>
      <c r="D8041" s="1050">
        <v>0</v>
      </c>
      <c r="E8041" s="1406">
        <v>5675928.3099999996</v>
      </c>
      <c r="F8041" s="1544"/>
      <c r="G8041" s="1659"/>
      <c r="H8041" s="1544"/>
      <c r="I8041" s="1545"/>
      <c r="J8041" s="1545"/>
      <c r="K8041" s="1545"/>
    </row>
    <row r="8042" spans="1:11" ht="22.5" customHeight="1">
      <c r="A8042" s="1051" t="s">
        <v>32272</v>
      </c>
      <c r="B8042" s="1051" t="s">
        <v>30717</v>
      </c>
      <c r="C8042" s="1050">
        <v>0</v>
      </c>
      <c r="D8042" s="1050">
        <v>26.88</v>
      </c>
      <c r="E8042" s="1406">
        <v>5675901.4299999997</v>
      </c>
      <c r="F8042" s="1544"/>
      <c r="G8042" s="1659"/>
      <c r="H8042" s="1544"/>
      <c r="I8042" s="1545"/>
      <c r="J8042" s="1545"/>
      <c r="K8042" s="1545"/>
    </row>
    <row r="8043" spans="1:11" ht="22.5" customHeight="1">
      <c r="A8043" s="1051" t="s">
        <v>32272</v>
      </c>
      <c r="B8043" s="1051" t="s">
        <v>31716</v>
      </c>
      <c r="C8043" s="1050">
        <v>0</v>
      </c>
      <c r="D8043" s="1050">
        <v>26.88</v>
      </c>
      <c r="E8043" s="1406">
        <v>5675874.5499999998</v>
      </c>
      <c r="F8043" s="1544"/>
      <c r="G8043" s="1659"/>
      <c r="H8043" s="1544"/>
      <c r="I8043" s="1545"/>
      <c r="J8043" s="1545"/>
      <c r="K8043" s="1545"/>
    </row>
    <row r="8044" spans="1:11" ht="22.5" customHeight="1">
      <c r="A8044" s="1051" t="s">
        <v>32272</v>
      </c>
      <c r="B8044" s="1051" t="s">
        <v>30713</v>
      </c>
      <c r="C8044" s="1050">
        <v>0</v>
      </c>
      <c r="D8044" s="1050">
        <v>26.88</v>
      </c>
      <c r="E8044" s="1406">
        <v>5675847.6699999999</v>
      </c>
      <c r="F8044" s="1544"/>
      <c r="G8044" s="1659"/>
      <c r="H8044" s="1544"/>
      <c r="I8044" s="1545"/>
      <c r="J8044" s="1545"/>
      <c r="K8044" s="1545"/>
    </row>
    <row r="8045" spans="1:11" ht="22.5" customHeight="1">
      <c r="A8045" s="1051" t="s">
        <v>32272</v>
      </c>
      <c r="B8045" s="1051" t="s">
        <v>30011</v>
      </c>
      <c r="C8045" s="1050">
        <v>0</v>
      </c>
      <c r="D8045" s="1050">
        <v>26.88</v>
      </c>
      <c r="E8045" s="1406">
        <v>5675820.79</v>
      </c>
      <c r="F8045" s="1544"/>
      <c r="G8045" s="1659"/>
      <c r="H8045" s="1544"/>
      <c r="I8045" s="1545"/>
      <c r="J8045" s="1545"/>
      <c r="K8045" s="1545"/>
    </row>
    <row r="8046" spans="1:11" ht="22.5" customHeight="1">
      <c r="A8046" s="1051" t="s">
        <v>32272</v>
      </c>
      <c r="B8046" s="1051" t="s">
        <v>30298</v>
      </c>
      <c r="C8046" s="1050">
        <v>0</v>
      </c>
      <c r="D8046" s="1050">
        <v>26.88</v>
      </c>
      <c r="E8046" s="1406">
        <v>5675793.9100000001</v>
      </c>
      <c r="F8046" s="1544"/>
      <c r="G8046" s="1659"/>
      <c r="H8046" s="1544"/>
      <c r="I8046" s="1545"/>
      <c r="J8046" s="1545"/>
      <c r="K8046" s="1545"/>
    </row>
    <row r="8047" spans="1:11" ht="22.5" customHeight="1">
      <c r="A8047" s="1051" t="s">
        <v>32272</v>
      </c>
      <c r="B8047" s="1051" t="s">
        <v>32294</v>
      </c>
      <c r="C8047" s="1050">
        <v>0</v>
      </c>
      <c r="D8047" s="1050">
        <v>26.88</v>
      </c>
      <c r="E8047" s="1406">
        <v>5675767.0300000003</v>
      </c>
      <c r="F8047" s="1544"/>
      <c r="G8047" s="1659"/>
      <c r="H8047" s="1544"/>
      <c r="I8047" s="1545"/>
      <c r="J8047" s="1545"/>
      <c r="K8047" s="1545"/>
    </row>
    <row r="8048" spans="1:11" ht="22.5" customHeight="1">
      <c r="A8048" s="1051" t="s">
        <v>32285</v>
      </c>
      <c r="B8048" s="1051" t="s">
        <v>30006</v>
      </c>
      <c r="C8048" s="1050">
        <v>0</v>
      </c>
      <c r="D8048" s="1050">
        <v>26.88</v>
      </c>
      <c r="E8048" s="1406">
        <v>5675740.1500000004</v>
      </c>
      <c r="F8048" s="1544"/>
      <c r="G8048" s="1659"/>
      <c r="H8048" s="1544"/>
      <c r="I8048" s="1545"/>
      <c r="J8048" s="1545"/>
      <c r="K8048" s="1545"/>
    </row>
    <row r="8049" spans="1:11" ht="22.5" customHeight="1">
      <c r="A8049" s="1051" t="s">
        <v>32286</v>
      </c>
      <c r="B8049" s="1051" t="s">
        <v>30009</v>
      </c>
      <c r="C8049" s="1050">
        <v>0</v>
      </c>
      <c r="D8049" s="1050">
        <v>26.88</v>
      </c>
      <c r="E8049" s="1406">
        <v>5675713.2699999996</v>
      </c>
      <c r="F8049" s="1544"/>
      <c r="G8049" s="1659"/>
      <c r="H8049" s="1544"/>
      <c r="I8049" s="1545"/>
      <c r="J8049" s="1545"/>
      <c r="K8049" s="1545"/>
    </row>
    <row r="8050" spans="1:11" ht="22.5" customHeight="1">
      <c r="A8050" s="1051" t="s">
        <v>32272</v>
      </c>
      <c r="B8050" s="1051" t="s">
        <v>30718</v>
      </c>
      <c r="C8050" s="1050">
        <v>0</v>
      </c>
      <c r="D8050" s="1050">
        <v>53.75</v>
      </c>
      <c r="E8050" s="1406">
        <v>5675659.5199999996</v>
      </c>
      <c r="F8050" s="1544"/>
      <c r="G8050" s="1659"/>
      <c r="H8050" s="1544"/>
      <c r="I8050" s="1545"/>
      <c r="J8050" s="1545"/>
      <c r="K8050" s="1545"/>
    </row>
    <row r="8051" spans="1:11" ht="22.5" customHeight="1">
      <c r="A8051" s="1051" t="s">
        <v>32272</v>
      </c>
      <c r="B8051" s="1051" t="s">
        <v>30587</v>
      </c>
      <c r="C8051" s="1050">
        <v>0</v>
      </c>
      <c r="D8051" s="1050">
        <v>53.75</v>
      </c>
      <c r="E8051" s="1406">
        <v>5675605.7699999996</v>
      </c>
      <c r="F8051" s="1544"/>
      <c r="G8051" s="1659"/>
      <c r="H8051" s="1544"/>
      <c r="I8051" s="1545"/>
      <c r="J8051" s="1545"/>
      <c r="K8051" s="1545"/>
    </row>
    <row r="8052" spans="1:11" ht="22.5" customHeight="1">
      <c r="A8052" s="1051" t="s">
        <v>32272</v>
      </c>
      <c r="B8052" s="1051" t="s">
        <v>31724</v>
      </c>
      <c r="C8052" s="1050">
        <v>0</v>
      </c>
      <c r="D8052" s="1050">
        <v>53.75</v>
      </c>
      <c r="E8052" s="1406">
        <v>5675552.0199999996</v>
      </c>
      <c r="F8052" s="1544"/>
      <c r="G8052" s="1659"/>
      <c r="H8052" s="1544"/>
      <c r="I8052" s="1545"/>
      <c r="J8052" s="1545"/>
      <c r="K8052" s="1545"/>
    </row>
    <row r="8053" spans="1:11" ht="22.5" customHeight="1">
      <c r="A8053" s="1051" t="s">
        <v>32272</v>
      </c>
      <c r="B8053" s="1051" t="s">
        <v>30301</v>
      </c>
      <c r="C8053" s="1050">
        <v>0</v>
      </c>
      <c r="D8053" s="1050">
        <v>53.75</v>
      </c>
      <c r="E8053" s="1406">
        <v>5675498.2699999996</v>
      </c>
      <c r="F8053" s="1544"/>
      <c r="G8053" s="1659"/>
      <c r="H8053" s="1544"/>
      <c r="I8053" s="1545"/>
      <c r="J8053" s="1545"/>
      <c r="K8053" s="1545"/>
    </row>
    <row r="8054" spans="1:11" ht="22.5" customHeight="1">
      <c r="A8054" s="1051" t="s">
        <v>32272</v>
      </c>
      <c r="B8054" s="1051" t="s">
        <v>32295</v>
      </c>
      <c r="C8054" s="1050">
        <v>0</v>
      </c>
      <c r="D8054" s="1050">
        <v>10000</v>
      </c>
      <c r="E8054" s="1406">
        <v>5665498.2699999996</v>
      </c>
      <c r="F8054" s="1544"/>
      <c r="G8054" s="1659"/>
      <c r="H8054" s="1544"/>
      <c r="I8054" s="1545"/>
      <c r="J8054" s="1545"/>
      <c r="K8054" s="1545"/>
    </row>
    <row r="8055" spans="1:11" ht="22.5" customHeight="1">
      <c r="A8055" s="1051" t="s">
        <v>32272</v>
      </c>
      <c r="B8055" s="1051" t="s">
        <v>32296</v>
      </c>
      <c r="C8055" s="1050">
        <v>0</v>
      </c>
      <c r="D8055" s="1050">
        <v>10000</v>
      </c>
      <c r="E8055" s="1406">
        <v>5655498.2699999996</v>
      </c>
      <c r="F8055" s="1544"/>
      <c r="G8055" s="1659"/>
      <c r="H8055" s="1544"/>
      <c r="I8055" s="1545"/>
      <c r="J8055" s="1545"/>
      <c r="K8055" s="1545"/>
    </row>
    <row r="8056" spans="1:11" ht="22.5" customHeight="1">
      <c r="A8056" s="1051" t="s">
        <v>32286</v>
      </c>
      <c r="B8056" s="1051" t="s">
        <v>30022</v>
      </c>
      <c r="C8056" s="1050">
        <v>0</v>
      </c>
      <c r="D8056" s="1050">
        <v>10000</v>
      </c>
      <c r="E8056" s="1406">
        <v>5645498.2699999996</v>
      </c>
      <c r="F8056" s="1544"/>
      <c r="G8056" s="1659"/>
      <c r="H8056" s="1544"/>
      <c r="I8056" s="1545"/>
      <c r="J8056" s="1545"/>
      <c r="K8056" s="1545"/>
    </row>
    <row r="8057" spans="1:11" ht="22.5" customHeight="1">
      <c r="A8057" s="1051" t="s">
        <v>32272</v>
      </c>
      <c r="B8057" s="1051" t="s">
        <v>32297</v>
      </c>
      <c r="C8057" s="1050">
        <v>0</v>
      </c>
      <c r="D8057" s="1050">
        <v>15000</v>
      </c>
      <c r="E8057" s="1406">
        <v>5630498.2699999996</v>
      </c>
      <c r="F8057" s="1544"/>
      <c r="G8057" s="1659"/>
      <c r="H8057" s="1544"/>
      <c r="I8057" s="1545"/>
      <c r="J8057" s="1545"/>
      <c r="K8057" s="1545"/>
    </row>
    <row r="8058" spans="1:11" ht="22.5" customHeight="1">
      <c r="A8058" s="1051" t="s">
        <v>32272</v>
      </c>
      <c r="B8058" s="1051" t="s">
        <v>30021</v>
      </c>
      <c r="C8058" s="1050">
        <v>0</v>
      </c>
      <c r="D8058" s="1050">
        <v>15000</v>
      </c>
      <c r="E8058" s="1406">
        <v>5615498.2699999996</v>
      </c>
      <c r="F8058" s="1544"/>
      <c r="G8058" s="1659"/>
      <c r="H8058" s="1544"/>
      <c r="I8058" s="1545"/>
      <c r="J8058" s="1545"/>
      <c r="K8058" s="1545"/>
    </row>
    <row r="8059" spans="1:11" ht="22.5" customHeight="1">
      <c r="A8059" s="1051" t="s">
        <v>32272</v>
      </c>
      <c r="B8059" s="1051" t="s">
        <v>29649</v>
      </c>
      <c r="C8059" s="1050">
        <v>0</v>
      </c>
      <c r="D8059" s="1050">
        <v>18753.330000000002</v>
      </c>
      <c r="E8059" s="1406">
        <v>5596744.9400000004</v>
      </c>
      <c r="F8059" s="1544"/>
      <c r="G8059" s="1659"/>
      <c r="H8059" s="1544"/>
      <c r="I8059" s="1545"/>
      <c r="J8059" s="1545"/>
      <c r="K8059" s="1545"/>
    </row>
    <row r="8060" spans="1:11" ht="22.5" customHeight="1">
      <c r="A8060" s="1051" t="s">
        <v>32285</v>
      </c>
      <c r="B8060" s="1051" t="s">
        <v>32084</v>
      </c>
      <c r="C8060" s="1050">
        <v>0</v>
      </c>
      <c r="D8060" s="1050">
        <v>35000</v>
      </c>
      <c r="E8060" s="1406">
        <v>5561744.9400000004</v>
      </c>
      <c r="F8060" s="1544"/>
      <c r="G8060" s="1659"/>
      <c r="H8060" s="1544"/>
      <c r="I8060" s="1545"/>
      <c r="J8060" s="1545"/>
      <c r="K8060" s="1545"/>
    </row>
    <row r="8061" spans="1:11" ht="22.5" customHeight="1">
      <c r="A8061" s="1051" t="s">
        <v>32272</v>
      </c>
      <c r="B8061" s="1051" t="s">
        <v>32298</v>
      </c>
      <c r="C8061" s="1050">
        <v>0</v>
      </c>
      <c r="D8061" s="1050">
        <v>45000</v>
      </c>
      <c r="E8061" s="1406">
        <v>5516744.9400000004</v>
      </c>
      <c r="F8061" s="1544"/>
      <c r="G8061" s="1659"/>
      <c r="H8061" s="1544"/>
      <c r="I8061" s="1545"/>
      <c r="J8061" s="1545"/>
      <c r="K8061" s="1545"/>
    </row>
    <row r="8062" spans="1:11" ht="22.5" customHeight="1">
      <c r="A8062" s="1051" t="s">
        <v>32272</v>
      </c>
      <c r="B8062" s="1051" t="s">
        <v>32089</v>
      </c>
      <c r="C8062" s="1050">
        <v>0</v>
      </c>
      <c r="D8062" s="1050">
        <v>46000</v>
      </c>
      <c r="E8062" s="1406">
        <v>5470744.9400000004</v>
      </c>
      <c r="F8062" s="1544"/>
      <c r="G8062" s="1659"/>
      <c r="H8062" s="1544"/>
      <c r="I8062" s="1545"/>
      <c r="J8062" s="1545"/>
      <c r="K8062" s="1545"/>
    </row>
    <row r="8063" spans="1:11" ht="22.5" customHeight="1">
      <c r="A8063" s="1051" t="s">
        <v>32272</v>
      </c>
      <c r="B8063" s="1051" t="s">
        <v>32299</v>
      </c>
      <c r="C8063" s="1050">
        <v>0</v>
      </c>
      <c r="D8063" s="1050">
        <v>52000</v>
      </c>
      <c r="E8063" s="1406">
        <v>5418744.9400000004</v>
      </c>
      <c r="F8063" s="1544"/>
      <c r="G8063" s="1659"/>
      <c r="H8063" s="1544"/>
      <c r="I8063" s="1545"/>
      <c r="J8063" s="1545"/>
      <c r="K8063" s="1545"/>
    </row>
    <row r="8064" spans="1:11" ht="22.5" customHeight="1">
      <c r="A8064" s="1051" t="s">
        <v>32272</v>
      </c>
      <c r="B8064" s="1051" t="s">
        <v>32090</v>
      </c>
      <c r="C8064" s="1050">
        <v>0</v>
      </c>
      <c r="D8064" s="1050">
        <v>93793.33</v>
      </c>
      <c r="E8064" s="1406">
        <v>5324951.6100000003</v>
      </c>
      <c r="F8064" s="1544"/>
      <c r="G8064" s="1659"/>
      <c r="H8064" s="1544"/>
      <c r="I8064" s="1545"/>
      <c r="J8064" s="1545"/>
      <c r="K8064" s="1545"/>
    </row>
    <row r="8065" spans="1:11" ht="22.5" customHeight="1">
      <c r="A8065" s="1051" t="s">
        <v>32272</v>
      </c>
      <c r="B8065" s="1051" t="s">
        <v>32091</v>
      </c>
      <c r="C8065" s="1050">
        <v>0</v>
      </c>
      <c r="D8065" s="1050">
        <v>128293.33</v>
      </c>
      <c r="E8065" s="1406">
        <v>5196658.28</v>
      </c>
      <c r="F8065" s="1544"/>
      <c r="G8065" s="1659"/>
      <c r="H8065" s="1544"/>
      <c r="I8065" s="1545"/>
      <c r="J8065" s="1545"/>
      <c r="K8065" s="1545"/>
    </row>
    <row r="8066" spans="1:11" ht="22.5" customHeight="1">
      <c r="A8066" s="1051" t="s">
        <v>32272</v>
      </c>
      <c r="B8066" s="1051" t="s">
        <v>30733</v>
      </c>
      <c r="C8066" s="1050">
        <v>0</v>
      </c>
      <c r="D8066" s="1050">
        <v>206660</v>
      </c>
      <c r="E8066" s="1406">
        <v>4989998.28</v>
      </c>
      <c r="F8066" s="1544"/>
      <c r="G8066" s="1659"/>
      <c r="H8066" s="1544"/>
      <c r="I8066" s="1545"/>
      <c r="J8066" s="1545"/>
      <c r="K8066" s="1545"/>
    </row>
    <row r="8067" spans="1:11" s="1023" customFormat="1" ht="22.5" customHeight="1">
      <c r="A8067" s="1407" t="s">
        <v>32287</v>
      </c>
      <c r="B8067" s="1407" t="s">
        <v>32300</v>
      </c>
      <c r="C8067" s="1408">
        <v>20000</v>
      </c>
      <c r="D8067" s="1408">
        <v>0</v>
      </c>
      <c r="E8067" s="1409">
        <v>5009998.28</v>
      </c>
      <c r="F8067" s="1541"/>
      <c r="G8067" s="1657"/>
      <c r="H8067" s="1541"/>
      <c r="I8067" s="1434"/>
      <c r="J8067" s="1434"/>
      <c r="K8067" s="1434"/>
    </row>
    <row r="8068" spans="1:11" s="1023" customFormat="1" ht="22.5" customHeight="1">
      <c r="A8068" s="1407" t="s">
        <v>32288</v>
      </c>
      <c r="B8068" s="1407" t="s">
        <v>32301</v>
      </c>
      <c r="C8068" s="1408">
        <v>32000</v>
      </c>
      <c r="D8068" s="1408">
        <v>0</v>
      </c>
      <c r="E8068" s="1409">
        <v>5041998.28</v>
      </c>
      <c r="F8068" s="1541"/>
      <c r="G8068" s="1657"/>
      <c r="H8068" s="1541"/>
      <c r="I8068" s="1434"/>
      <c r="J8068" s="1434"/>
      <c r="K8068" s="1434"/>
    </row>
    <row r="8069" spans="1:11" s="1023" customFormat="1" ht="22.5" customHeight="1">
      <c r="A8069" s="1407" t="s">
        <v>32289</v>
      </c>
      <c r="B8069" s="1407" t="s">
        <v>32302</v>
      </c>
      <c r="C8069" s="1408">
        <v>46000</v>
      </c>
      <c r="D8069" s="1408">
        <v>0</v>
      </c>
      <c r="E8069" s="1409">
        <v>5087998.28</v>
      </c>
      <c r="F8069" s="1541"/>
      <c r="G8069" s="1657"/>
      <c r="H8069" s="1541"/>
      <c r="I8069" s="1434"/>
      <c r="J8069" s="1434"/>
      <c r="K8069" s="1434"/>
    </row>
    <row r="8070" spans="1:11" ht="22.5" customHeight="1">
      <c r="A8070" s="1051" t="s">
        <v>32290</v>
      </c>
      <c r="B8070" s="1051" t="s">
        <v>30925</v>
      </c>
      <c r="C8070" s="1050">
        <v>0</v>
      </c>
      <c r="D8070" s="1050">
        <v>300</v>
      </c>
      <c r="E8070" s="1406">
        <v>5087698.28</v>
      </c>
      <c r="F8070" s="1544"/>
      <c r="G8070" s="1659"/>
      <c r="H8070" s="1544"/>
      <c r="I8070" s="1545"/>
      <c r="J8070" s="1545"/>
      <c r="K8070" s="1545"/>
    </row>
    <row r="8071" spans="1:11" ht="22.5" customHeight="1">
      <c r="A8071" s="1051" t="s">
        <v>32291</v>
      </c>
      <c r="B8071" s="1051" t="s">
        <v>8478</v>
      </c>
      <c r="C8071" s="1050">
        <v>0</v>
      </c>
      <c r="D8071" s="1050">
        <v>4638.93</v>
      </c>
      <c r="E8071" s="1406">
        <v>5083059.3499999996</v>
      </c>
      <c r="F8071" s="1544"/>
      <c r="G8071" s="1659"/>
      <c r="H8071" s="1544"/>
      <c r="I8071" s="1545"/>
      <c r="J8071" s="1545"/>
      <c r="K8071" s="1545"/>
    </row>
    <row r="8072" spans="1:11" s="1023" customFormat="1" ht="22.5" customHeight="1">
      <c r="A8072" s="1430" t="s">
        <v>32292</v>
      </c>
      <c r="B8072" s="1430" t="s">
        <v>32303</v>
      </c>
      <c r="C8072" s="1408">
        <v>45000</v>
      </c>
      <c r="D8072" s="1408">
        <v>0</v>
      </c>
      <c r="E8072" s="1409">
        <v>5128059.3499999996</v>
      </c>
      <c r="F8072" s="1541"/>
      <c r="G8072" s="1660"/>
      <c r="H8072" s="1593"/>
      <c r="I8072" s="1594"/>
      <c r="J8072" s="1594"/>
      <c r="K8072" s="1594"/>
    </row>
    <row r="8073" spans="1:11" s="1503" customFormat="1" ht="22.5" customHeight="1">
      <c r="A8073" s="1504" t="s">
        <v>32310</v>
      </c>
      <c r="B8073" s="1504" t="s">
        <v>32326</v>
      </c>
      <c r="C8073" s="1505">
        <v>15000</v>
      </c>
      <c r="D8073" s="1505">
        <v>0</v>
      </c>
      <c r="E8073" s="1406">
        <v>5143059.3499999996</v>
      </c>
      <c r="F8073" s="2107" t="s">
        <v>32369</v>
      </c>
      <c r="G8073" s="2607"/>
      <c r="H8073" s="2107"/>
      <c r="I8073" s="2107"/>
      <c r="J8073" s="2107"/>
      <c r="K8073" s="2107"/>
    </row>
    <row r="8074" spans="1:11" s="1023" customFormat="1" ht="22.5" customHeight="1">
      <c r="A8074" s="1407" t="s">
        <v>32311</v>
      </c>
      <c r="B8074" s="1407" t="s">
        <v>32327</v>
      </c>
      <c r="C8074" s="1408">
        <v>30000</v>
      </c>
      <c r="D8074" s="1408">
        <v>0</v>
      </c>
      <c r="E8074" s="1409">
        <v>5173059.3499999996</v>
      </c>
      <c r="F8074" s="1434"/>
      <c r="G8074" s="1653"/>
      <c r="H8074" s="1434"/>
      <c r="I8074" s="1434"/>
      <c r="J8074" s="1434"/>
      <c r="K8074" s="1434"/>
    </row>
    <row r="8075" spans="1:11" ht="22.5" customHeight="1">
      <c r="A8075" s="1051" t="s">
        <v>32312</v>
      </c>
      <c r="B8075" s="1051" t="s">
        <v>32328</v>
      </c>
      <c r="C8075" s="1050">
        <v>0</v>
      </c>
      <c r="D8075" s="1050">
        <v>26.88</v>
      </c>
      <c r="E8075" s="1406">
        <v>5173032.47</v>
      </c>
      <c r="F8075" s="1545"/>
      <c r="G8075" s="1661"/>
      <c r="H8075" s="1545"/>
      <c r="I8075" s="1545"/>
      <c r="J8075" s="1545"/>
      <c r="K8075" s="1545"/>
    </row>
    <row r="8076" spans="1:11" ht="22.5" customHeight="1">
      <c r="A8076" s="1051" t="s">
        <v>32312</v>
      </c>
      <c r="B8076" s="1051" t="s">
        <v>32329</v>
      </c>
      <c r="C8076" s="1050">
        <v>0</v>
      </c>
      <c r="D8076" s="1050">
        <v>26.88</v>
      </c>
      <c r="E8076" s="1406">
        <v>5173005.59</v>
      </c>
      <c r="F8076" s="1545"/>
      <c r="G8076" s="1661"/>
      <c r="H8076" s="1545"/>
      <c r="I8076" s="1545"/>
      <c r="J8076" s="1545"/>
      <c r="K8076" s="1545"/>
    </row>
    <row r="8077" spans="1:11" ht="22.5" customHeight="1">
      <c r="A8077" s="1051" t="s">
        <v>32312</v>
      </c>
      <c r="B8077" s="1051" t="s">
        <v>32330</v>
      </c>
      <c r="C8077" s="1050">
        <v>0</v>
      </c>
      <c r="D8077" s="1050">
        <v>26.88</v>
      </c>
      <c r="E8077" s="1406">
        <v>5172978.71</v>
      </c>
      <c r="F8077" s="1545"/>
      <c r="G8077" s="1661"/>
      <c r="H8077" s="1545"/>
      <c r="I8077" s="1545"/>
      <c r="J8077" s="1545"/>
      <c r="K8077" s="1545"/>
    </row>
    <row r="8078" spans="1:11" ht="22.5" customHeight="1">
      <c r="A8078" s="1051" t="s">
        <v>32312</v>
      </c>
      <c r="B8078" s="1051" t="s">
        <v>32331</v>
      </c>
      <c r="C8078" s="1050">
        <v>0</v>
      </c>
      <c r="D8078" s="1050">
        <v>26.88</v>
      </c>
      <c r="E8078" s="1406">
        <v>5172951.83</v>
      </c>
      <c r="F8078" s="1545"/>
      <c r="G8078" s="1661"/>
      <c r="H8078" s="1545"/>
      <c r="I8078" s="1545"/>
      <c r="J8078" s="1545"/>
      <c r="K8078" s="1545"/>
    </row>
    <row r="8079" spans="1:11" ht="22.5" customHeight="1">
      <c r="A8079" s="1051" t="s">
        <v>32312</v>
      </c>
      <c r="B8079" s="1051" t="s">
        <v>32332</v>
      </c>
      <c r="C8079" s="1050">
        <v>0</v>
      </c>
      <c r="D8079" s="1050">
        <v>53.75</v>
      </c>
      <c r="E8079" s="1406">
        <v>5172898.08</v>
      </c>
      <c r="F8079" s="1545"/>
      <c r="G8079" s="1661"/>
      <c r="H8079" s="1545"/>
      <c r="I8079" s="1545"/>
      <c r="J8079" s="1545"/>
      <c r="K8079" s="1545"/>
    </row>
    <row r="8080" spans="1:11" ht="22.5" customHeight="1">
      <c r="A8080" s="1051" t="s">
        <v>32312</v>
      </c>
      <c r="B8080" s="1051" t="s">
        <v>32333</v>
      </c>
      <c r="C8080" s="1050">
        <v>0</v>
      </c>
      <c r="D8080" s="1050">
        <v>53.75</v>
      </c>
      <c r="E8080" s="1406">
        <v>5172844.33</v>
      </c>
      <c r="F8080" s="1545"/>
      <c r="G8080" s="1661"/>
      <c r="H8080" s="1545"/>
      <c r="I8080" s="1545"/>
      <c r="J8080" s="1545"/>
      <c r="K8080" s="1545"/>
    </row>
    <row r="8081" spans="1:11" ht="22.5" customHeight="1">
      <c r="A8081" s="1051" t="s">
        <v>32312</v>
      </c>
      <c r="B8081" s="1051" t="s">
        <v>32334</v>
      </c>
      <c r="C8081" s="1050">
        <v>0</v>
      </c>
      <c r="D8081" s="1050">
        <v>53.75</v>
      </c>
      <c r="E8081" s="1406">
        <v>5172790.58</v>
      </c>
      <c r="F8081" s="1545"/>
      <c r="G8081" s="1661"/>
      <c r="H8081" s="1545"/>
      <c r="I8081" s="1545"/>
      <c r="J8081" s="1545"/>
      <c r="K8081" s="1545"/>
    </row>
    <row r="8082" spans="1:11" ht="22.5" customHeight="1">
      <c r="A8082" s="1051" t="s">
        <v>32312</v>
      </c>
      <c r="B8082" s="1051" t="s">
        <v>32335</v>
      </c>
      <c r="C8082" s="1050">
        <v>0</v>
      </c>
      <c r="D8082" s="1050">
        <v>21375</v>
      </c>
      <c r="E8082" s="1406">
        <v>5151415.58</v>
      </c>
      <c r="F8082" s="1545"/>
      <c r="G8082" s="1661"/>
      <c r="H8082" s="1545"/>
      <c r="I8082" s="1545"/>
      <c r="J8082" s="1545"/>
      <c r="K8082" s="1545"/>
    </row>
    <row r="8083" spans="1:11" ht="22.5" customHeight="1">
      <c r="A8083" s="1051" t="s">
        <v>32312</v>
      </c>
      <c r="B8083" s="1051" t="s">
        <v>32336</v>
      </c>
      <c r="C8083" s="1050">
        <v>0</v>
      </c>
      <c r="D8083" s="1050">
        <v>28500</v>
      </c>
      <c r="E8083" s="1406">
        <v>5122915.58</v>
      </c>
      <c r="F8083" s="1545"/>
      <c r="G8083" s="1661"/>
      <c r="H8083" s="1545"/>
      <c r="I8083" s="1545"/>
      <c r="J8083" s="1545"/>
      <c r="K8083" s="1545"/>
    </row>
    <row r="8084" spans="1:11" ht="22.5" customHeight="1">
      <c r="A8084" s="1051" t="s">
        <v>32312</v>
      </c>
      <c r="B8084" s="1051" t="s">
        <v>32337</v>
      </c>
      <c r="C8084" s="1050">
        <v>0</v>
      </c>
      <c r="D8084" s="1050">
        <v>28500</v>
      </c>
      <c r="E8084" s="1406">
        <v>5094415.58</v>
      </c>
      <c r="F8084" s="1545"/>
      <c r="G8084" s="1661"/>
      <c r="H8084" s="1545"/>
      <c r="I8084" s="1545"/>
      <c r="J8084" s="1545"/>
      <c r="K8084" s="1545"/>
    </row>
    <row r="8085" spans="1:11" ht="22.5" customHeight="1">
      <c r="A8085" s="1051" t="s">
        <v>32312</v>
      </c>
      <c r="B8085" s="1051" t="s">
        <v>32338</v>
      </c>
      <c r="C8085" s="1050">
        <v>0</v>
      </c>
      <c r="D8085" s="1050">
        <v>28500</v>
      </c>
      <c r="E8085" s="1406">
        <v>5065915.58</v>
      </c>
      <c r="F8085" s="1545"/>
      <c r="G8085" s="1661"/>
      <c r="H8085" s="1545"/>
      <c r="I8085" s="1545"/>
      <c r="J8085" s="1545"/>
      <c r="K8085" s="1545"/>
    </row>
    <row r="8086" spans="1:11" ht="22.5" customHeight="1">
      <c r="A8086" s="1051" t="s">
        <v>32312</v>
      </c>
      <c r="B8086" s="1051" t="s">
        <v>32339</v>
      </c>
      <c r="C8086" s="1050">
        <v>0</v>
      </c>
      <c r="D8086" s="1050">
        <v>71250</v>
      </c>
      <c r="E8086" s="1406">
        <v>4994665.58</v>
      </c>
      <c r="F8086" s="1545"/>
      <c r="G8086" s="1661"/>
      <c r="H8086" s="1545"/>
      <c r="I8086" s="1545"/>
      <c r="J8086" s="1545"/>
      <c r="K8086" s="1545"/>
    </row>
    <row r="8087" spans="1:11" ht="22.5" customHeight="1">
      <c r="A8087" s="1051" t="s">
        <v>32312</v>
      </c>
      <c r="B8087" s="1051" t="s">
        <v>32340</v>
      </c>
      <c r="C8087" s="1050">
        <v>0</v>
      </c>
      <c r="D8087" s="1050">
        <v>112903.51</v>
      </c>
      <c r="E8087" s="1406">
        <v>4881762.07</v>
      </c>
      <c r="F8087" s="1545"/>
      <c r="G8087" s="1661"/>
      <c r="H8087" s="1545"/>
      <c r="I8087" s="1545"/>
      <c r="J8087" s="1545"/>
      <c r="K8087" s="1545"/>
    </row>
    <row r="8088" spans="1:11" ht="22.5" customHeight="1">
      <c r="A8088" s="1051" t="s">
        <v>32312</v>
      </c>
      <c r="B8088" s="1051" t="s">
        <v>32341</v>
      </c>
      <c r="C8088" s="1050">
        <v>0</v>
      </c>
      <c r="D8088" s="1050">
        <v>201613.42</v>
      </c>
      <c r="E8088" s="1406">
        <v>4680148.6500000004</v>
      </c>
      <c r="F8088" s="1545"/>
      <c r="G8088" s="1661"/>
      <c r="H8088" s="1545"/>
      <c r="I8088" s="1545"/>
      <c r="J8088" s="1545"/>
      <c r="K8088" s="1545"/>
    </row>
    <row r="8089" spans="1:11" ht="22.5" customHeight="1">
      <c r="A8089" s="1051" t="s">
        <v>32312</v>
      </c>
      <c r="B8089" s="1051" t="s">
        <v>32342</v>
      </c>
      <c r="C8089" s="1050">
        <v>0</v>
      </c>
      <c r="D8089" s="1050">
        <v>2000000</v>
      </c>
      <c r="E8089" s="1406">
        <v>2680148.65</v>
      </c>
      <c r="F8089" s="1545"/>
      <c r="G8089" s="1661"/>
      <c r="H8089" s="1545"/>
      <c r="I8089" s="1545"/>
      <c r="J8089" s="1545"/>
      <c r="K8089" s="1545"/>
    </row>
    <row r="8090" spans="1:11" ht="22.5" customHeight="1">
      <c r="A8090" s="1051" t="s">
        <v>32312</v>
      </c>
      <c r="B8090" s="1051" t="s">
        <v>32343</v>
      </c>
      <c r="C8090" s="1050">
        <v>0</v>
      </c>
      <c r="D8090" s="1050">
        <v>2049300</v>
      </c>
      <c r="E8090" s="1406">
        <v>630848.65</v>
      </c>
      <c r="F8090" s="1545"/>
      <c r="G8090" s="1661"/>
      <c r="H8090" s="1545"/>
      <c r="I8090" s="1545"/>
      <c r="J8090" s="1545"/>
      <c r="K8090" s="1545"/>
    </row>
    <row r="8091" spans="1:11" s="1023" customFormat="1" ht="22.5" customHeight="1">
      <c r="A8091" s="1407" t="s">
        <v>32313</v>
      </c>
      <c r="B8091" s="1407" t="s">
        <v>32344</v>
      </c>
      <c r="C8091" s="1408">
        <v>5000</v>
      </c>
      <c r="D8091" s="1408">
        <v>0</v>
      </c>
      <c r="E8091" s="1409">
        <v>635848.65</v>
      </c>
      <c r="F8091" s="1434"/>
      <c r="G8091" s="1653"/>
      <c r="H8091" s="1434"/>
      <c r="I8091" s="1434"/>
      <c r="J8091" s="1434"/>
      <c r="K8091" s="1434"/>
    </row>
    <row r="8092" spans="1:11" s="1503" customFormat="1" ht="22.5" customHeight="1">
      <c r="A8092" s="1504" t="s">
        <v>32314</v>
      </c>
      <c r="B8092" s="1504" t="s">
        <v>32345</v>
      </c>
      <c r="C8092" s="1505">
        <v>15000</v>
      </c>
      <c r="D8092" s="1505">
        <v>0</v>
      </c>
      <c r="E8092" s="1406">
        <v>650848.65</v>
      </c>
      <c r="F8092" s="2107" t="s">
        <v>32369</v>
      </c>
      <c r="G8092" s="2607"/>
      <c r="H8092" s="2107"/>
      <c r="I8092" s="2107"/>
      <c r="J8092" s="2107"/>
      <c r="K8092" s="2107"/>
    </row>
    <row r="8093" spans="1:11" s="1503" customFormat="1" ht="22.5" customHeight="1">
      <c r="A8093" s="1504" t="s">
        <v>32315</v>
      </c>
      <c r="B8093" s="1504" t="s">
        <v>32346</v>
      </c>
      <c r="C8093" s="1505">
        <v>10000</v>
      </c>
      <c r="D8093" s="1505">
        <v>0</v>
      </c>
      <c r="E8093" s="1406">
        <v>660848.65</v>
      </c>
      <c r="F8093" s="2107" t="s">
        <v>32369</v>
      </c>
      <c r="G8093" s="2607"/>
      <c r="H8093" s="2107"/>
      <c r="I8093" s="2107"/>
      <c r="J8093" s="2107"/>
      <c r="K8093" s="2107"/>
    </row>
    <row r="8094" spans="1:11" s="1503" customFormat="1" ht="22.5" customHeight="1">
      <c r="A8094" s="1504" t="s">
        <v>32316</v>
      </c>
      <c r="B8094" s="1504" t="s">
        <v>32347</v>
      </c>
      <c r="C8094" s="1505">
        <v>15000</v>
      </c>
      <c r="D8094" s="1505">
        <v>0</v>
      </c>
      <c r="E8094" s="1406">
        <v>675848.65</v>
      </c>
      <c r="F8094" s="2107" t="s">
        <v>32369</v>
      </c>
      <c r="G8094" s="2607"/>
      <c r="H8094" s="2107"/>
      <c r="I8094" s="2107"/>
      <c r="J8094" s="2107"/>
      <c r="K8094" s="2107"/>
    </row>
    <row r="8095" spans="1:11" s="1023" customFormat="1" ht="22.5" customHeight="1">
      <c r="A8095" s="1407" t="s">
        <v>32317</v>
      </c>
      <c r="B8095" s="1407" t="s">
        <v>32348</v>
      </c>
      <c r="C8095" s="1408">
        <v>20000</v>
      </c>
      <c r="D8095" s="1408">
        <v>0</v>
      </c>
      <c r="E8095" s="1409">
        <v>695848.65</v>
      </c>
      <c r="F8095" s="1434"/>
      <c r="G8095" s="1653"/>
      <c r="H8095" s="1434"/>
      <c r="I8095" s="1434"/>
      <c r="J8095" s="1434"/>
      <c r="K8095" s="1434"/>
    </row>
    <row r="8096" spans="1:11" s="1503" customFormat="1" ht="22.5" customHeight="1">
      <c r="A8096" s="1504" t="s">
        <v>32318</v>
      </c>
      <c r="B8096" s="1504" t="s">
        <v>32349</v>
      </c>
      <c r="C8096" s="1505">
        <v>15000</v>
      </c>
      <c r="D8096" s="1505">
        <v>0</v>
      </c>
      <c r="E8096" s="1406">
        <v>710848.65</v>
      </c>
      <c r="F8096" s="2107" t="s">
        <v>32369</v>
      </c>
      <c r="G8096" s="2607"/>
      <c r="H8096" s="2107"/>
      <c r="I8096" s="2107"/>
      <c r="J8096" s="2107"/>
      <c r="K8096" s="2107"/>
    </row>
    <row r="8097" spans="1:11" s="1023" customFormat="1" ht="22.5" customHeight="1">
      <c r="A8097" s="1407" t="s">
        <v>32319</v>
      </c>
      <c r="B8097" s="1407" t="s">
        <v>32350</v>
      </c>
      <c r="C8097" s="1408">
        <v>30000</v>
      </c>
      <c r="D8097" s="1408">
        <v>0</v>
      </c>
      <c r="E8097" s="1409">
        <v>740848.65</v>
      </c>
      <c r="F8097" s="1434"/>
      <c r="G8097" s="1653"/>
      <c r="H8097" s="1434"/>
      <c r="I8097" s="1434"/>
      <c r="J8097" s="1434"/>
      <c r="K8097" s="1434"/>
    </row>
    <row r="8098" spans="1:11" s="1023" customFormat="1" ht="22.5" customHeight="1">
      <c r="A8098" s="1407" t="s">
        <v>32320</v>
      </c>
      <c r="B8098" s="1407" t="s">
        <v>32351</v>
      </c>
      <c r="C8098" s="1408">
        <v>32500</v>
      </c>
      <c r="D8098" s="1408">
        <v>0</v>
      </c>
      <c r="E8098" s="1409">
        <v>773348.65</v>
      </c>
      <c r="F8098" s="1434"/>
      <c r="G8098" s="1653"/>
      <c r="H8098" s="1434"/>
      <c r="I8098" s="1434"/>
      <c r="J8098" s="1434"/>
      <c r="K8098" s="1434"/>
    </row>
    <row r="8099" spans="1:11" s="1023" customFormat="1" ht="22.5" customHeight="1">
      <c r="A8099" s="1407" t="s">
        <v>32321</v>
      </c>
      <c r="B8099" s="1407" t="s">
        <v>32352</v>
      </c>
      <c r="C8099" s="1408">
        <v>35000</v>
      </c>
      <c r="D8099" s="1408">
        <v>0</v>
      </c>
      <c r="E8099" s="1409">
        <v>808348.65</v>
      </c>
      <c r="F8099" s="1434"/>
      <c r="G8099" s="1653"/>
      <c r="H8099" s="1434"/>
      <c r="I8099" s="1434"/>
      <c r="J8099" s="1434"/>
      <c r="K8099" s="1434"/>
    </row>
    <row r="8100" spans="1:11" ht="22.5" customHeight="1">
      <c r="A8100" s="1051" t="s">
        <v>32306</v>
      </c>
      <c r="B8100" s="1051" t="s">
        <v>32309</v>
      </c>
      <c r="C8100" s="1050">
        <v>1700000</v>
      </c>
      <c r="D8100" s="1050">
        <v>0</v>
      </c>
      <c r="E8100" s="1406">
        <v>2508348.65</v>
      </c>
      <c r="F8100" s="1545"/>
      <c r="G8100" s="1661"/>
      <c r="H8100" s="1545"/>
      <c r="I8100" s="1545"/>
      <c r="J8100" s="1545"/>
      <c r="K8100" s="1545"/>
    </row>
    <row r="8101" spans="1:11" ht="22.5" customHeight="1">
      <c r="A8101" s="1051" t="s">
        <v>32322</v>
      </c>
      <c r="B8101" s="1051" t="s">
        <v>32353</v>
      </c>
      <c r="C8101" s="1050">
        <v>0</v>
      </c>
      <c r="D8101" s="1050">
        <v>10.75</v>
      </c>
      <c r="E8101" s="1406">
        <v>2508337.9</v>
      </c>
      <c r="F8101" s="1545"/>
      <c r="G8101" s="1661"/>
      <c r="H8101" s="1545"/>
      <c r="I8101" s="1545"/>
      <c r="J8101" s="1545"/>
      <c r="K8101" s="1545"/>
    </row>
    <row r="8102" spans="1:11" ht="22.5" customHeight="1">
      <c r="A8102" s="1051" t="s">
        <v>32322</v>
      </c>
      <c r="B8102" s="1051" t="s">
        <v>32354</v>
      </c>
      <c r="C8102" s="1050">
        <v>0</v>
      </c>
      <c r="D8102" s="1050">
        <v>26.88</v>
      </c>
      <c r="E8102" s="1406">
        <v>2508311.02</v>
      </c>
      <c r="F8102" s="1545"/>
      <c r="G8102" s="1661"/>
      <c r="H8102" s="1545"/>
      <c r="I8102" s="1545"/>
      <c r="J8102" s="1545"/>
      <c r="K8102" s="1545"/>
    </row>
    <row r="8103" spans="1:11" ht="22.5" customHeight="1">
      <c r="A8103" s="1051" t="s">
        <v>32322</v>
      </c>
      <c r="B8103" s="1051" t="s">
        <v>32355</v>
      </c>
      <c r="C8103" s="1050">
        <v>0</v>
      </c>
      <c r="D8103" s="1050">
        <v>26.88</v>
      </c>
      <c r="E8103" s="1406">
        <v>2508284.14</v>
      </c>
      <c r="F8103" s="1545"/>
      <c r="G8103" s="1661"/>
      <c r="H8103" s="1545"/>
      <c r="I8103" s="1545"/>
      <c r="J8103" s="1545"/>
      <c r="K8103" s="1545"/>
    </row>
    <row r="8104" spans="1:11" ht="22.5" customHeight="1">
      <c r="A8104" s="1051" t="s">
        <v>32322</v>
      </c>
      <c r="B8104" s="1051" t="s">
        <v>32356</v>
      </c>
      <c r="C8104" s="1050">
        <v>0</v>
      </c>
      <c r="D8104" s="1050">
        <v>26.88</v>
      </c>
      <c r="E8104" s="1406">
        <v>2508257.2599999998</v>
      </c>
      <c r="F8104" s="1545"/>
      <c r="G8104" s="1661"/>
      <c r="H8104" s="1545"/>
      <c r="I8104" s="1545"/>
      <c r="J8104" s="1545"/>
      <c r="K8104" s="1545"/>
    </row>
    <row r="8105" spans="1:11" ht="22.5" customHeight="1">
      <c r="A8105" s="1051" t="s">
        <v>32322</v>
      </c>
      <c r="B8105" s="1051" t="s">
        <v>32357</v>
      </c>
      <c r="C8105" s="1050">
        <v>0</v>
      </c>
      <c r="D8105" s="1050">
        <v>26.88</v>
      </c>
      <c r="E8105" s="1406">
        <v>2508230.38</v>
      </c>
      <c r="F8105" s="1545"/>
      <c r="G8105" s="1661"/>
      <c r="H8105" s="1545"/>
      <c r="I8105" s="1545"/>
      <c r="J8105" s="1545"/>
      <c r="K8105" s="1545"/>
    </row>
    <row r="8106" spans="1:11" ht="22.5" customHeight="1">
      <c r="A8106" s="1051" t="s">
        <v>32322</v>
      </c>
      <c r="B8106" s="1051" t="s">
        <v>32358</v>
      </c>
      <c r="C8106" s="1050">
        <v>0</v>
      </c>
      <c r="D8106" s="1050">
        <v>53.75</v>
      </c>
      <c r="E8106" s="1406">
        <v>2508176.63</v>
      </c>
      <c r="F8106" s="1545"/>
      <c r="G8106" s="1661"/>
      <c r="H8106" s="1545"/>
      <c r="I8106" s="1545"/>
      <c r="J8106" s="1545"/>
      <c r="K8106" s="1545"/>
    </row>
    <row r="8107" spans="1:11" ht="22.5" customHeight="1">
      <c r="A8107" s="1051" t="s">
        <v>32323</v>
      </c>
      <c r="B8107" s="1051" t="s">
        <v>30925</v>
      </c>
      <c r="C8107" s="1050">
        <v>0</v>
      </c>
      <c r="D8107" s="1050">
        <v>550</v>
      </c>
      <c r="E8107" s="1406">
        <v>2507626.63</v>
      </c>
      <c r="F8107" s="1545"/>
      <c r="G8107" s="1661"/>
      <c r="H8107" s="1545"/>
      <c r="I8107" s="1545"/>
      <c r="J8107" s="1545"/>
      <c r="K8107" s="1545"/>
    </row>
    <row r="8108" spans="1:11" s="1023" customFormat="1" ht="22.5" customHeight="1">
      <c r="A8108" s="1407" t="s">
        <v>32322</v>
      </c>
      <c r="B8108" s="1407" t="s">
        <v>32359</v>
      </c>
      <c r="C8108" s="1408">
        <v>0</v>
      </c>
      <c r="D8108" s="1408">
        <v>5000</v>
      </c>
      <c r="E8108" s="1409">
        <v>2502626.63</v>
      </c>
      <c r="F8108" s="1434"/>
      <c r="G8108" s="1653"/>
      <c r="H8108" s="1434"/>
      <c r="I8108" s="1434"/>
      <c r="J8108" s="1434"/>
      <c r="K8108" s="1434"/>
    </row>
    <row r="8109" spans="1:11" ht="22.5" customHeight="1">
      <c r="A8109" s="1051" t="s">
        <v>32322</v>
      </c>
      <c r="B8109" s="1051" t="s">
        <v>32360</v>
      </c>
      <c r="C8109" s="1050">
        <v>0</v>
      </c>
      <c r="D8109" s="1050">
        <v>12000</v>
      </c>
      <c r="E8109" s="1406">
        <v>2490626.63</v>
      </c>
      <c r="F8109" s="1545"/>
      <c r="G8109" s="1661"/>
      <c r="H8109" s="1545"/>
      <c r="I8109" s="1545"/>
      <c r="J8109" s="1545"/>
      <c r="K8109" s="1545"/>
    </row>
    <row r="8110" spans="1:11" s="1023" customFormat="1" ht="22.5" customHeight="1">
      <c r="A8110" s="1407" t="s">
        <v>32322</v>
      </c>
      <c r="B8110" s="1407" t="s">
        <v>32361</v>
      </c>
      <c r="C8110" s="1408">
        <v>0</v>
      </c>
      <c r="D8110" s="1408">
        <v>15000</v>
      </c>
      <c r="E8110" s="1409">
        <v>2475626.63</v>
      </c>
      <c r="F8110" s="1434"/>
      <c r="G8110" s="1653"/>
      <c r="H8110" s="1434"/>
      <c r="I8110" s="1434"/>
      <c r="J8110" s="1434"/>
      <c r="K8110" s="1434"/>
    </row>
    <row r="8111" spans="1:11" s="1023" customFormat="1" ht="22.5" customHeight="1">
      <c r="A8111" s="1407" t="s">
        <v>32322</v>
      </c>
      <c r="B8111" s="1407" t="s">
        <v>32362</v>
      </c>
      <c r="C8111" s="1408">
        <v>0</v>
      </c>
      <c r="D8111" s="1408">
        <v>35000</v>
      </c>
      <c r="E8111" s="1409">
        <v>2440626.63</v>
      </c>
      <c r="F8111" s="1434"/>
      <c r="G8111" s="1653"/>
      <c r="H8111" s="1434"/>
      <c r="I8111" s="1434"/>
      <c r="J8111" s="1434"/>
      <c r="K8111" s="1434"/>
    </row>
    <row r="8112" spans="1:11" ht="22.5" customHeight="1">
      <c r="A8112" s="1051" t="s">
        <v>32322</v>
      </c>
      <c r="B8112" s="1051" t="s">
        <v>32363</v>
      </c>
      <c r="C8112" s="1050">
        <v>0</v>
      </c>
      <c r="D8112" s="1050">
        <v>40000</v>
      </c>
      <c r="E8112" s="1406">
        <v>2400626.63</v>
      </c>
      <c r="F8112" s="1545"/>
      <c r="G8112" s="1661"/>
      <c r="H8112" s="1545"/>
      <c r="I8112" s="1545"/>
      <c r="J8112" s="1545"/>
      <c r="K8112" s="1545"/>
    </row>
    <row r="8113" spans="1:11" ht="22.5" customHeight="1">
      <c r="A8113" s="1051" t="s">
        <v>32306</v>
      </c>
      <c r="B8113" s="1051" t="s">
        <v>32364</v>
      </c>
      <c r="C8113" s="1050">
        <v>0</v>
      </c>
      <c r="D8113" s="1050">
        <v>85830.9</v>
      </c>
      <c r="E8113" s="1406">
        <v>2314795.73</v>
      </c>
      <c r="F8113" s="1545"/>
      <c r="G8113" s="1661"/>
      <c r="H8113" s="1545"/>
      <c r="I8113" s="1545"/>
      <c r="J8113" s="1545"/>
      <c r="K8113" s="1545"/>
    </row>
    <row r="8114" spans="1:11" s="1023" customFormat="1" ht="22.5" customHeight="1">
      <c r="A8114" s="1407" t="s">
        <v>32322</v>
      </c>
      <c r="B8114" s="1407" t="s">
        <v>32365</v>
      </c>
      <c r="C8114" s="1408">
        <v>0</v>
      </c>
      <c r="D8114" s="1408">
        <v>95000</v>
      </c>
      <c r="E8114" s="1409">
        <v>2219795.73</v>
      </c>
      <c r="F8114" s="1434"/>
      <c r="G8114" s="1653"/>
      <c r="H8114" s="1434"/>
      <c r="I8114" s="1434"/>
      <c r="J8114" s="1434"/>
      <c r="K8114" s="1434"/>
    </row>
    <row r="8115" spans="1:11" ht="22.5" customHeight="1">
      <c r="A8115" s="1051" t="s">
        <v>32306</v>
      </c>
      <c r="B8115" s="1051" t="s">
        <v>32366</v>
      </c>
      <c r="C8115" s="1050">
        <v>0</v>
      </c>
      <c r="D8115" s="1050">
        <v>198595.11</v>
      </c>
      <c r="E8115" s="1406">
        <v>2021200.62</v>
      </c>
      <c r="F8115" s="1545"/>
      <c r="G8115" s="1661"/>
      <c r="H8115" s="1545"/>
      <c r="I8115" s="1545"/>
      <c r="J8115" s="1545"/>
      <c r="K8115" s="1545"/>
    </row>
    <row r="8116" spans="1:11" ht="22.5" customHeight="1">
      <c r="A8116" s="1051" t="s">
        <v>32324</v>
      </c>
      <c r="B8116" s="1051" t="s">
        <v>32367</v>
      </c>
      <c r="C8116" s="1050">
        <v>10000</v>
      </c>
      <c r="D8116" s="1050">
        <v>0</v>
      </c>
      <c r="E8116" s="1406">
        <v>2031200.62</v>
      </c>
      <c r="F8116" s="1545"/>
      <c r="G8116" s="1661"/>
      <c r="H8116" s="1545"/>
      <c r="I8116" s="1545"/>
      <c r="J8116" s="1545"/>
      <c r="K8116" s="1545"/>
    </row>
    <row r="8117" spans="1:11" ht="22.5" customHeight="1">
      <c r="A8117" s="1051" t="s">
        <v>32325</v>
      </c>
      <c r="B8117" s="1051" t="s">
        <v>32368</v>
      </c>
      <c r="C8117" s="1050">
        <v>40000</v>
      </c>
      <c r="D8117" s="1050">
        <v>0</v>
      </c>
      <c r="E8117" s="1406">
        <v>2071200.62</v>
      </c>
      <c r="F8117" s="1545"/>
      <c r="G8117" s="1661"/>
      <c r="H8117" s="1545"/>
      <c r="I8117" s="1545"/>
      <c r="J8117" s="1545"/>
      <c r="K8117" s="1545"/>
    </row>
    <row r="8118" spans="1:11" ht="22.5" customHeight="1">
      <c r="A8118" s="1051" t="s">
        <v>32372</v>
      </c>
      <c r="B8118" s="1051" t="s">
        <v>32388</v>
      </c>
      <c r="C8118" s="1050">
        <v>5000</v>
      </c>
      <c r="D8118" s="1050">
        <v>0</v>
      </c>
      <c r="E8118" s="1406">
        <v>2076200.62</v>
      </c>
      <c r="F8118" s="1545"/>
      <c r="G8118" s="1661"/>
      <c r="H8118" s="1545"/>
      <c r="I8118" s="1545"/>
      <c r="J8118" s="1545"/>
      <c r="K8118" s="1545"/>
    </row>
    <row r="8119" spans="1:11" s="1023" customFormat="1" ht="22.5" customHeight="1">
      <c r="A8119" s="1407" t="s">
        <v>32373</v>
      </c>
      <c r="B8119" s="1407" t="s">
        <v>32389</v>
      </c>
      <c r="C8119" s="1408">
        <v>30000</v>
      </c>
      <c r="D8119" s="1408">
        <v>0</v>
      </c>
      <c r="E8119" s="1409">
        <v>2106200.62</v>
      </c>
      <c r="F8119" s="1434"/>
      <c r="G8119" s="1653"/>
      <c r="H8119" s="1434"/>
      <c r="I8119" s="1434"/>
      <c r="J8119" s="1434"/>
      <c r="K8119" s="1434"/>
    </row>
    <row r="8120" spans="1:11" ht="22.5" customHeight="1">
      <c r="A8120" s="1051" t="s">
        <v>32374</v>
      </c>
      <c r="B8120" s="1051" t="s">
        <v>32390</v>
      </c>
      <c r="C8120" s="1050">
        <v>0</v>
      </c>
      <c r="D8120" s="1050">
        <v>208363.75</v>
      </c>
      <c r="E8120" s="1406">
        <v>1897836.87</v>
      </c>
      <c r="F8120" s="1545"/>
      <c r="G8120" s="1661"/>
      <c r="H8120" s="1545"/>
      <c r="I8120" s="1545"/>
      <c r="J8120" s="1545"/>
      <c r="K8120" s="1545"/>
    </row>
    <row r="8121" spans="1:11" ht="22.5" customHeight="1">
      <c r="A8121" s="1051" t="s">
        <v>32374</v>
      </c>
      <c r="B8121" s="1051" t="s">
        <v>32391</v>
      </c>
      <c r="C8121" s="1050">
        <v>0</v>
      </c>
      <c r="D8121" s="1050">
        <v>272275</v>
      </c>
      <c r="E8121" s="1406">
        <v>1625561.87</v>
      </c>
      <c r="F8121" s="1545"/>
      <c r="G8121" s="1661"/>
      <c r="H8121" s="1545"/>
      <c r="I8121" s="1545"/>
      <c r="J8121" s="1545"/>
      <c r="K8121" s="1545"/>
    </row>
    <row r="8122" spans="1:11" ht="22.5" customHeight="1">
      <c r="A8122" s="1051" t="s">
        <v>32374</v>
      </c>
      <c r="B8122" s="1051" t="s">
        <v>32392</v>
      </c>
      <c r="C8122" s="1050">
        <v>0</v>
      </c>
      <c r="D8122" s="1050">
        <v>272326.12</v>
      </c>
      <c r="E8122" s="1406">
        <v>1353235.75</v>
      </c>
      <c r="F8122" s="1545"/>
      <c r="G8122" s="1661"/>
      <c r="H8122" s="1545"/>
      <c r="I8122" s="1545"/>
      <c r="J8122" s="1545"/>
      <c r="K8122" s="1545"/>
    </row>
    <row r="8123" spans="1:11" ht="22.5" customHeight="1">
      <c r="A8123" s="1051" t="s">
        <v>32374</v>
      </c>
      <c r="B8123" s="1051" t="s">
        <v>32393</v>
      </c>
      <c r="C8123" s="1050">
        <v>0</v>
      </c>
      <c r="D8123" s="1050">
        <v>346412.5</v>
      </c>
      <c r="E8123" s="1406">
        <v>1006823.25</v>
      </c>
      <c r="F8123" s="1545"/>
      <c r="G8123" s="1661"/>
      <c r="H8123" s="1545"/>
      <c r="I8123" s="1545"/>
      <c r="J8123" s="1545"/>
      <c r="K8123" s="1545"/>
    </row>
    <row r="8124" spans="1:11" ht="22.5" customHeight="1">
      <c r="A8124" s="1051" t="s">
        <v>32374</v>
      </c>
      <c r="B8124" s="1051" t="s">
        <v>32394</v>
      </c>
      <c r="C8124" s="1050">
        <v>0</v>
      </c>
      <c r="D8124" s="1050">
        <v>368502.5</v>
      </c>
      <c r="E8124" s="1406">
        <v>638320.75</v>
      </c>
      <c r="F8124" s="1545"/>
      <c r="G8124" s="1661"/>
      <c r="H8124" s="1545"/>
      <c r="I8124" s="1545"/>
      <c r="J8124" s="1545"/>
      <c r="K8124" s="1545"/>
    </row>
    <row r="8125" spans="1:11" s="1023" customFormat="1" ht="22.5" customHeight="1">
      <c r="A8125" s="1407" t="s">
        <v>32375</v>
      </c>
      <c r="B8125" s="1407" t="s">
        <v>32395</v>
      </c>
      <c r="C8125" s="1408">
        <v>10000</v>
      </c>
      <c r="D8125" s="1408">
        <v>0</v>
      </c>
      <c r="E8125" s="1409">
        <v>648320.75</v>
      </c>
      <c r="F8125" s="1434" t="s">
        <v>32408</v>
      </c>
      <c r="G8125" s="1653"/>
      <c r="H8125" s="1434"/>
      <c r="I8125" s="1434"/>
      <c r="J8125" s="1434"/>
      <c r="K8125" s="1434"/>
    </row>
    <row r="8126" spans="1:11" s="1023" customFormat="1" ht="22.5" customHeight="1">
      <c r="A8126" s="1407" t="s">
        <v>32376</v>
      </c>
      <c r="B8126" s="1407" t="s">
        <v>32396</v>
      </c>
      <c r="C8126" s="1408">
        <v>10000</v>
      </c>
      <c r="D8126" s="1408">
        <v>0</v>
      </c>
      <c r="E8126" s="1409">
        <v>658320.75</v>
      </c>
      <c r="F8126" s="1434" t="s">
        <v>32408</v>
      </c>
      <c r="G8126" s="1653"/>
      <c r="H8126" s="1434"/>
      <c r="I8126" s="1434"/>
      <c r="J8126" s="1434"/>
      <c r="K8126" s="1434"/>
    </row>
    <row r="8127" spans="1:11" s="1023" customFormat="1" ht="22.5" customHeight="1">
      <c r="A8127" s="1407" t="s">
        <v>32377</v>
      </c>
      <c r="B8127" s="1407" t="s">
        <v>32397</v>
      </c>
      <c r="C8127" s="1408">
        <v>13750</v>
      </c>
      <c r="D8127" s="1408">
        <v>0</v>
      </c>
      <c r="E8127" s="1409">
        <v>672070.75</v>
      </c>
      <c r="F8127" s="1434" t="s">
        <v>32408</v>
      </c>
      <c r="G8127" s="1653"/>
      <c r="H8127" s="1434"/>
      <c r="I8127" s="1434"/>
      <c r="J8127" s="1434"/>
      <c r="K8127" s="1434"/>
    </row>
    <row r="8128" spans="1:11" s="1023" customFormat="1" ht="22.5" customHeight="1">
      <c r="A8128" s="1407" t="s">
        <v>32378</v>
      </c>
      <c r="B8128" s="1407" t="s">
        <v>32398</v>
      </c>
      <c r="C8128" s="1408">
        <v>20000</v>
      </c>
      <c r="D8128" s="1408">
        <v>0</v>
      </c>
      <c r="E8128" s="1409">
        <v>692070.75</v>
      </c>
      <c r="F8128" s="1434" t="s">
        <v>32409</v>
      </c>
      <c r="G8128" s="1653"/>
      <c r="H8128" s="1434"/>
      <c r="I8128" s="1434"/>
      <c r="J8128" s="1434"/>
      <c r="K8128" s="1434"/>
    </row>
    <row r="8129" spans="1:11" s="1023" customFormat="1" ht="22.5" customHeight="1">
      <c r="A8129" s="1407" t="s">
        <v>32379</v>
      </c>
      <c r="B8129" s="1407" t="s">
        <v>32399</v>
      </c>
      <c r="C8129" s="1408">
        <v>20000</v>
      </c>
      <c r="D8129" s="1408">
        <v>0</v>
      </c>
      <c r="E8129" s="1409">
        <v>712070.75</v>
      </c>
      <c r="F8129" s="1434" t="s">
        <v>32409</v>
      </c>
      <c r="G8129" s="1653"/>
      <c r="H8129" s="1434"/>
      <c r="I8129" s="1434"/>
      <c r="J8129" s="1434"/>
      <c r="K8129" s="1434"/>
    </row>
    <row r="8130" spans="1:11" s="1023" customFormat="1" ht="22.5" customHeight="1">
      <c r="A8130" s="1407" t="s">
        <v>32380</v>
      </c>
      <c r="B8130" s="1407" t="s">
        <v>32400</v>
      </c>
      <c r="C8130" s="1408">
        <v>20000</v>
      </c>
      <c r="D8130" s="1408">
        <v>0</v>
      </c>
      <c r="E8130" s="1409">
        <v>732070.75</v>
      </c>
      <c r="F8130" s="1434" t="s">
        <v>32409</v>
      </c>
      <c r="G8130" s="1653"/>
      <c r="H8130" s="1434"/>
      <c r="I8130" s="1434"/>
      <c r="J8130" s="1434"/>
      <c r="K8130" s="1434"/>
    </row>
    <row r="8131" spans="1:11" ht="22.5" customHeight="1">
      <c r="A8131" s="1051" t="s">
        <v>32381</v>
      </c>
      <c r="B8131" s="1051" t="s">
        <v>32401</v>
      </c>
      <c r="C8131" s="1050">
        <v>0</v>
      </c>
      <c r="D8131" s="1050">
        <v>53.75</v>
      </c>
      <c r="E8131" s="1406">
        <v>732017</v>
      </c>
      <c r="F8131" s="1545"/>
      <c r="G8131" s="1661"/>
      <c r="H8131" s="1545"/>
      <c r="I8131" s="1545"/>
      <c r="J8131" s="1545"/>
      <c r="K8131" s="1545"/>
    </row>
    <row r="8132" spans="1:11" ht="22.5" customHeight="1">
      <c r="A8132" s="1051" t="s">
        <v>32381</v>
      </c>
      <c r="B8132" s="1051" t="s">
        <v>32402</v>
      </c>
      <c r="C8132" s="1050">
        <v>0</v>
      </c>
      <c r="D8132" s="1050">
        <v>70000</v>
      </c>
      <c r="E8132" s="1406">
        <v>662017</v>
      </c>
      <c r="F8132" s="1545" t="s">
        <v>32431</v>
      </c>
      <c r="G8132" s="1661"/>
      <c r="H8132" s="1545"/>
      <c r="I8132" s="1545"/>
      <c r="J8132" s="1545"/>
      <c r="K8132" s="1545"/>
    </row>
    <row r="8133" spans="1:11" s="1023" customFormat="1" ht="22.5" customHeight="1">
      <c r="A8133" s="1407" t="s">
        <v>32382</v>
      </c>
      <c r="B8133" s="1407" t="s">
        <v>32403</v>
      </c>
      <c r="C8133" s="1408">
        <v>30000</v>
      </c>
      <c r="D8133" s="1408">
        <v>0</v>
      </c>
      <c r="E8133" s="1409">
        <v>692017</v>
      </c>
      <c r="F8133" s="1434" t="s">
        <v>32409</v>
      </c>
      <c r="G8133" s="1653"/>
      <c r="H8133" s="1434"/>
      <c r="I8133" s="1434"/>
      <c r="J8133" s="1434"/>
      <c r="K8133" s="1434"/>
    </row>
    <row r="8134" spans="1:11" s="1023" customFormat="1" ht="22.5" customHeight="1">
      <c r="A8134" s="1407" t="s">
        <v>32383</v>
      </c>
      <c r="B8134" s="1407" t="s">
        <v>32404</v>
      </c>
      <c r="C8134" s="1408">
        <v>30000</v>
      </c>
      <c r="D8134" s="1408">
        <v>0</v>
      </c>
      <c r="E8134" s="1409">
        <v>722017</v>
      </c>
      <c r="F8134" s="1434" t="s">
        <v>32410</v>
      </c>
      <c r="G8134" s="1653"/>
      <c r="H8134" s="1434"/>
      <c r="I8134" s="1434"/>
      <c r="J8134" s="1434"/>
      <c r="K8134" s="1434"/>
    </row>
    <row r="8135" spans="1:11" s="1023" customFormat="1" ht="22.5" customHeight="1">
      <c r="A8135" s="1407" t="s">
        <v>32384</v>
      </c>
      <c r="B8135" s="1407" t="s">
        <v>32405</v>
      </c>
      <c r="C8135" s="1408">
        <v>50000</v>
      </c>
      <c r="D8135" s="1408">
        <v>0</v>
      </c>
      <c r="E8135" s="1409">
        <v>772017</v>
      </c>
      <c r="F8135" s="1434" t="s">
        <v>32430</v>
      </c>
      <c r="G8135" s="1653"/>
      <c r="H8135" s="1434"/>
      <c r="I8135" s="1434"/>
      <c r="J8135" s="1434"/>
      <c r="K8135" s="1434"/>
    </row>
    <row r="8136" spans="1:11" ht="22.5" customHeight="1">
      <c r="A8136" s="1051" t="s">
        <v>32385</v>
      </c>
      <c r="B8136" s="1051" t="s">
        <v>30925</v>
      </c>
      <c r="C8136" s="1050">
        <v>0</v>
      </c>
      <c r="D8136" s="1050">
        <v>450</v>
      </c>
      <c r="E8136" s="1406">
        <v>771567</v>
      </c>
      <c r="F8136" s="1545"/>
      <c r="G8136" s="1661"/>
      <c r="H8136" s="1545"/>
      <c r="I8136" s="1545"/>
      <c r="J8136" s="1545"/>
      <c r="K8136" s="1545"/>
    </row>
    <row r="8137" spans="1:11" s="1023" customFormat="1" ht="22.5" customHeight="1">
      <c r="A8137" s="1407" t="s">
        <v>32386</v>
      </c>
      <c r="B8137" s="1407" t="s">
        <v>32406</v>
      </c>
      <c r="C8137" s="1408">
        <v>30000</v>
      </c>
      <c r="D8137" s="1408">
        <v>0</v>
      </c>
      <c r="E8137" s="1409">
        <v>801567</v>
      </c>
      <c r="F8137" s="1434" t="s">
        <v>32409</v>
      </c>
      <c r="G8137" s="1653"/>
      <c r="H8137" s="1434"/>
      <c r="I8137" s="1434"/>
      <c r="J8137" s="1434"/>
      <c r="K8137" s="1434"/>
    </row>
    <row r="8138" spans="1:11" s="1023" customFormat="1" ht="22.5" customHeight="1">
      <c r="A8138" s="1430" t="s">
        <v>32387</v>
      </c>
      <c r="B8138" s="1430" t="s">
        <v>32407</v>
      </c>
      <c r="C8138" s="1408">
        <v>30000</v>
      </c>
      <c r="D8138" s="1408">
        <v>0</v>
      </c>
      <c r="E8138" s="1409">
        <v>831567</v>
      </c>
      <c r="F8138" s="1434" t="s">
        <v>32408</v>
      </c>
      <c r="G8138" s="1662"/>
      <c r="H8138" s="1594"/>
      <c r="I8138" s="1594"/>
      <c r="J8138" s="1594"/>
      <c r="K8138" s="1594"/>
    </row>
    <row r="8139" spans="1:11" s="1358" customFormat="1" ht="22.5" customHeight="1">
      <c r="A8139" s="1407" t="s">
        <v>32416</v>
      </c>
      <c r="B8139" s="1407" t="s">
        <v>32423</v>
      </c>
      <c r="C8139" s="1408">
        <v>15000</v>
      </c>
      <c r="D8139" s="1408">
        <v>0</v>
      </c>
      <c r="E8139" s="1409">
        <v>846567</v>
      </c>
      <c r="F8139" s="1541" t="s">
        <v>32369</v>
      </c>
      <c r="G8139" s="1657"/>
      <c r="H8139" s="1541"/>
      <c r="I8139" s="1434"/>
      <c r="J8139" s="1434"/>
      <c r="K8139" s="1434"/>
    </row>
    <row r="8140" spans="1:11" s="1358" customFormat="1" ht="22.5" customHeight="1">
      <c r="A8140" s="1407" t="s">
        <v>32417</v>
      </c>
      <c r="B8140" s="1407" t="s">
        <v>32424</v>
      </c>
      <c r="C8140" s="1408">
        <v>15000</v>
      </c>
      <c r="D8140" s="1408">
        <v>0</v>
      </c>
      <c r="E8140" s="1409">
        <v>861567</v>
      </c>
      <c r="F8140" s="1541" t="s">
        <v>32369</v>
      </c>
      <c r="G8140" s="1657"/>
      <c r="H8140" s="1541"/>
      <c r="I8140" s="1434"/>
      <c r="J8140" s="1434"/>
      <c r="K8140" s="1434"/>
    </row>
    <row r="8141" spans="1:11" s="1358" customFormat="1" ht="22.5" customHeight="1">
      <c r="A8141" s="1407" t="s">
        <v>32418</v>
      </c>
      <c r="B8141" s="1407" t="s">
        <v>32425</v>
      </c>
      <c r="C8141" s="1408">
        <v>30000</v>
      </c>
      <c r="D8141" s="1408">
        <v>0</v>
      </c>
      <c r="E8141" s="1409">
        <v>891567</v>
      </c>
      <c r="F8141" s="1541" t="s">
        <v>32432</v>
      </c>
      <c r="G8141" s="1657"/>
      <c r="H8141" s="1541"/>
      <c r="I8141" s="1434"/>
      <c r="J8141" s="1434"/>
      <c r="K8141" s="1434"/>
    </row>
    <row r="8142" spans="1:11" s="1358" customFormat="1" ht="22.5" customHeight="1">
      <c r="A8142" s="1407" t="s">
        <v>32419</v>
      </c>
      <c r="B8142" s="1407" t="s">
        <v>32426</v>
      </c>
      <c r="C8142" s="1408">
        <v>60000</v>
      </c>
      <c r="D8142" s="1408">
        <v>0</v>
      </c>
      <c r="E8142" s="1409">
        <v>951567</v>
      </c>
      <c r="F8142" s="1541" t="s">
        <v>32432</v>
      </c>
      <c r="G8142" s="1657"/>
      <c r="H8142" s="1541"/>
      <c r="I8142" s="1434"/>
      <c r="J8142" s="1434"/>
      <c r="K8142" s="1434"/>
    </row>
    <row r="8143" spans="1:11" s="1023" customFormat="1" ht="22.5" customHeight="1">
      <c r="A8143" s="1407" t="s">
        <v>32436</v>
      </c>
      <c r="B8143" s="1407" t="s">
        <v>32429</v>
      </c>
      <c r="C8143" s="1408">
        <v>10000</v>
      </c>
      <c r="D8143" s="1408">
        <v>0</v>
      </c>
      <c r="E8143" s="1409">
        <v>961567</v>
      </c>
      <c r="F8143" s="1434" t="s">
        <v>32408</v>
      </c>
      <c r="G8143" s="1653"/>
      <c r="H8143" s="1434"/>
      <c r="I8143" s="1434"/>
      <c r="J8143" s="1434"/>
      <c r="K8143" s="1434"/>
    </row>
    <row r="8144" spans="1:11" s="1023" customFormat="1" ht="22.5" customHeight="1">
      <c r="A8144" s="1407" t="s">
        <v>32437</v>
      </c>
      <c r="B8144" s="1407" t="s">
        <v>29456</v>
      </c>
      <c r="C8144" s="1408">
        <v>20000</v>
      </c>
      <c r="D8144" s="1408">
        <v>0</v>
      </c>
      <c r="E8144" s="1409">
        <v>981567</v>
      </c>
      <c r="F8144" s="1434" t="s">
        <v>32409</v>
      </c>
      <c r="G8144" s="1653"/>
      <c r="H8144" s="1434"/>
      <c r="I8144" s="1434"/>
      <c r="J8144" s="1434"/>
      <c r="K8144" s="1434"/>
    </row>
    <row r="8145" spans="1:11" s="1023" customFormat="1" ht="22.5" customHeight="1">
      <c r="A8145" s="1407" t="s">
        <v>32438</v>
      </c>
      <c r="B8145" s="1407" t="s">
        <v>32470</v>
      </c>
      <c r="C8145" s="1408">
        <v>20000</v>
      </c>
      <c r="D8145" s="1408">
        <v>0</v>
      </c>
      <c r="E8145" s="1409">
        <v>1001567</v>
      </c>
      <c r="F8145" s="1541" t="s">
        <v>32369</v>
      </c>
      <c r="G8145" s="1653"/>
      <c r="H8145" s="1434"/>
      <c r="I8145" s="1434"/>
      <c r="J8145" s="1434"/>
      <c r="K8145" s="1434"/>
    </row>
    <row r="8146" spans="1:11" s="1023" customFormat="1" ht="22.5" customHeight="1">
      <c r="A8146" s="1407" t="s">
        <v>32439</v>
      </c>
      <c r="B8146" s="1407" t="s">
        <v>32471</v>
      </c>
      <c r="C8146" s="1408">
        <v>25000</v>
      </c>
      <c r="D8146" s="1408">
        <v>0</v>
      </c>
      <c r="E8146" s="1409">
        <v>1026567</v>
      </c>
      <c r="F8146" s="1434" t="s">
        <v>32501</v>
      </c>
      <c r="G8146" s="1653"/>
      <c r="H8146" s="1434"/>
      <c r="I8146" s="1434"/>
      <c r="J8146" s="1434"/>
      <c r="K8146" s="1434"/>
    </row>
    <row r="8147" spans="1:11" s="1023" customFormat="1" ht="22.5" customHeight="1">
      <c r="A8147" s="1407" t="s">
        <v>32420</v>
      </c>
      <c r="B8147" s="1407" t="s">
        <v>32472</v>
      </c>
      <c r="C8147" s="1408">
        <v>30000</v>
      </c>
      <c r="D8147" s="1408">
        <v>0</v>
      </c>
      <c r="E8147" s="1409">
        <v>1056567</v>
      </c>
      <c r="F8147" s="1541" t="s">
        <v>32432</v>
      </c>
      <c r="G8147" s="1653"/>
      <c r="H8147" s="1434"/>
      <c r="I8147" s="1434"/>
      <c r="J8147" s="1434"/>
      <c r="K8147" s="1434"/>
    </row>
    <row r="8148" spans="1:11" s="1023" customFormat="1" ht="22.5" customHeight="1">
      <c r="A8148" s="1407" t="s">
        <v>32421</v>
      </c>
      <c r="B8148" s="1407" t="s">
        <v>32427</v>
      </c>
      <c r="C8148" s="1408">
        <v>30000</v>
      </c>
      <c r="D8148" s="1408">
        <v>0</v>
      </c>
      <c r="E8148" s="1409">
        <v>1086567</v>
      </c>
      <c r="F8148" s="1541" t="s">
        <v>32432</v>
      </c>
      <c r="G8148" s="1653"/>
      <c r="H8148" s="1434"/>
      <c r="I8148" s="1434"/>
      <c r="J8148" s="1434"/>
      <c r="K8148" s="1434"/>
    </row>
    <row r="8149" spans="1:11" s="1023" customFormat="1" ht="22.5" customHeight="1">
      <c r="A8149" s="1407" t="s">
        <v>32422</v>
      </c>
      <c r="B8149" s="1407" t="s">
        <v>32428</v>
      </c>
      <c r="C8149" s="1408">
        <v>35000</v>
      </c>
      <c r="D8149" s="1408">
        <v>0</v>
      </c>
      <c r="E8149" s="1409">
        <v>1121567</v>
      </c>
      <c r="F8149" s="1541" t="s">
        <v>32432</v>
      </c>
      <c r="G8149" s="1653"/>
      <c r="H8149" s="1434"/>
      <c r="I8149" s="1434"/>
      <c r="J8149" s="1434"/>
      <c r="K8149" s="1434"/>
    </row>
    <row r="8150" spans="1:11" s="1023" customFormat="1" ht="22.5" customHeight="1">
      <c r="A8150" s="1407" t="s">
        <v>32440</v>
      </c>
      <c r="B8150" s="1407" t="s">
        <v>32473</v>
      </c>
      <c r="C8150" s="1408">
        <v>40000</v>
      </c>
      <c r="D8150" s="1408">
        <v>0</v>
      </c>
      <c r="E8150" s="1409">
        <v>1161567</v>
      </c>
      <c r="F8150" s="1434" t="s">
        <v>32408</v>
      </c>
      <c r="G8150" s="1653"/>
      <c r="H8150" s="1434"/>
      <c r="I8150" s="1434"/>
      <c r="J8150" s="1434"/>
      <c r="K8150" s="1434"/>
    </row>
    <row r="8151" spans="1:11" s="1023" customFormat="1" ht="22.5" customHeight="1">
      <c r="A8151" s="1407" t="s">
        <v>32441</v>
      </c>
      <c r="B8151" s="1407" t="s">
        <v>32474</v>
      </c>
      <c r="C8151" s="1408">
        <v>60000</v>
      </c>
      <c r="D8151" s="1408">
        <v>0</v>
      </c>
      <c r="E8151" s="1409">
        <v>1221567</v>
      </c>
      <c r="F8151" s="1541" t="s">
        <v>32432</v>
      </c>
      <c r="G8151" s="1653"/>
      <c r="H8151" s="1434"/>
      <c r="I8151" s="1434"/>
      <c r="J8151" s="1434"/>
      <c r="K8151" s="1434"/>
    </row>
    <row r="8152" spans="1:11" s="1023" customFormat="1" ht="22.5" customHeight="1">
      <c r="A8152" s="1407" t="s">
        <v>32442</v>
      </c>
      <c r="B8152" s="1407" t="s">
        <v>32475</v>
      </c>
      <c r="C8152" s="1408">
        <v>20000</v>
      </c>
      <c r="D8152" s="1408">
        <v>0</v>
      </c>
      <c r="E8152" s="1409">
        <v>1241567</v>
      </c>
      <c r="F8152" s="1434" t="s">
        <v>32409</v>
      </c>
      <c r="G8152" s="1653"/>
      <c r="H8152" s="1434"/>
      <c r="I8152" s="1434"/>
      <c r="J8152" s="1434"/>
      <c r="K8152" s="1434"/>
    </row>
    <row r="8153" spans="1:11" s="1023" customFormat="1" ht="22.5" customHeight="1">
      <c r="A8153" s="1407" t="s">
        <v>32443</v>
      </c>
      <c r="B8153" s="1407" t="s">
        <v>32476</v>
      </c>
      <c r="C8153" s="1408">
        <v>20000</v>
      </c>
      <c r="D8153" s="1408">
        <v>0</v>
      </c>
      <c r="E8153" s="1409">
        <v>1261567</v>
      </c>
      <c r="F8153" s="1434" t="s">
        <v>32409</v>
      </c>
      <c r="G8153" s="1653"/>
      <c r="H8153" s="1434"/>
      <c r="I8153" s="1434"/>
      <c r="J8153" s="1434"/>
      <c r="K8153" s="1434"/>
    </row>
    <row r="8154" spans="1:11" s="1023" customFormat="1" ht="22.5" customHeight="1">
      <c r="A8154" s="1407" t="s">
        <v>32444</v>
      </c>
      <c r="B8154" s="1407" t="s">
        <v>32477</v>
      </c>
      <c r="C8154" s="1408">
        <v>25000</v>
      </c>
      <c r="D8154" s="1408">
        <v>0</v>
      </c>
      <c r="E8154" s="1409">
        <v>1286567</v>
      </c>
      <c r="F8154" s="1541" t="s">
        <v>32432</v>
      </c>
      <c r="G8154" s="1653"/>
      <c r="H8154" s="1434"/>
      <c r="I8154" s="1434"/>
      <c r="J8154" s="1434"/>
      <c r="K8154" s="1434"/>
    </row>
    <row r="8155" spans="1:11" s="1023" customFormat="1" ht="22.5" customHeight="1">
      <c r="A8155" s="1407" t="s">
        <v>32445</v>
      </c>
      <c r="B8155" s="1407" t="s">
        <v>32478</v>
      </c>
      <c r="C8155" s="1408">
        <v>30000</v>
      </c>
      <c r="D8155" s="1408">
        <v>0</v>
      </c>
      <c r="E8155" s="1409">
        <v>1316567</v>
      </c>
      <c r="F8155" s="1541" t="s">
        <v>32432</v>
      </c>
      <c r="G8155" s="1653"/>
      <c r="H8155" s="1434"/>
      <c r="I8155" s="1434"/>
      <c r="J8155" s="1434"/>
      <c r="K8155" s="1434"/>
    </row>
    <row r="8156" spans="1:11" s="1023" customFormat="1" ht="22.5" customHeight="1">
      <c r="A8156" s="1407" t="s">
        <v>32446</v>
      </c>
      <c r="B8156" s="1407" t="s">
        <v>32203</v>
      </c>
      <c r="C8156" s="1408">
        <v>60000</v>
      </c>
      <c r="D8156" s="1408">
        <v>0</v>
      </c>
      <c r="E8156" s="1409">
        <v>1376567</v>
      </c>
      <c r="F8156" s="1434" t="s">
        <v>32409</v>
      </c>
      <c r="G8156" s="1653"/>
      <c r="H8156" s="1434"/>
      <c r="I8156" s="1434"/>
      <c r="J8156" s="1434"/>
      <c r="K8156" s="1434"/>
    </row>
    <row r="8157" spans="1:11" s="1023" customFormat="1" ht="22.5" customHeight="1">
      <c r="A8157" s="1407" t="s">
        <v>32447</v>
      </c>
      <c r="B8157" s="1407" t="s">
        <v>32479</v>
      </c>
      <c r="C8157" s="1408">
        <v>10000</v>
      </c>
      <c r="D8157" s="1408">
        <v>0</v>
      </c>
      <c r="E8157" s="1409">
        <v>1386567</v>
      </c>
      <c r="F8157" s="1434" t="s">
        <v>32408</v>
      </c>
      <c r="G8157" s="1653"/>
      <c r="H8157" s="1434"/>
      <c r="I8157" s="1434"/>
      <c r="J8157" s="1434"/>
      <c r="K8157" s="1434"/>
    </row>
    <row r="8158" spans="1:11" s="1023" customFormat="1" ht="22.5" customHeight="1">
      <c r="A8158" s="1407" t="s">
        <v>32448</v>
      </c>
      <c r="B8158" s="1407" t="s">
        <v>32480</v>
      </c>
      <c r="C8158" s="1408">
        <v>10000</v>
      </c>
      <c r="D8158" s="1408">
        <v>0</v>
      </c>
      <c r="E8158" s="1409">
        <v>1396567</v>
      </c>
      <c r="F8158" s="1434" t="s">
        <v>32408</v>
      </c>
      <c r="G8158" s="1653"/>
      <c r="H8158" s="1434"/>
      <c r="I8158" s="1434"/>
      <c r="J8158" s="1434"/>
      <c r="K8158" s="1434"/>
    </row>
    <row r="8159" spans="1:11" s="996" customFormat="1" ht="22.5" customHeight="1">
      <c r="A8159" s="1723" t="s">
        <v>32449</v>
      </c>
      <c r="B8159" s="1723" t="s">
        <v>32481</v>
      </c>
      <c r="C8159" s="1409">
        <v>10000</v>
      </c>
      <c r="D8159" s="1409">
        <v>0</v>
      </c>
      <c r="E8159" s="1409">
        <v>1406567</v>
      </c>
      <c r="F8159" s="1541" t="s">
        <v>32432</v>
      </c>
      <c r="G8159" s="1657"/>
      <c r="H8159" s="1541"/>
      <c r="I8159" s="1541"/>
      <c r="J8159" s="1541"/>
      <c r="K8159" s="1541"/>
    </row>
    <row r="8160" spans="1:11" s="1023" customFormat="1" ht="22.5" customHeight="1">
      <c r="A8160" s="1407" t="s">
        <v>32450</v>
      </c>
      <c r="B8160" s="1407" t="s">
        <v>32482</v>
      </c>
      <c r="C8160" s="1408">
        <v>15000</v>
      </c>
      <c r="D8160" s="1408">
        <v>0</v>
      </c>
      <c r="E8160" s="1409">
        <v>1421567</v>
      </c>
      <c r="F8160" s="1434" t="s">
        <v>32409</v>
      </c>
      <c r="G8160" s="1653"/>
      <c r="H8160" s="1434"/>
      <c r="I8160" s="1434"/>
      <c r="J8160" s="1434"/>
      <c r="K8160" s="1434"/>
    </row>
    <row r="8161" spans="1:11" s="1023" customFormat="1" ht="22.5" customHeight="1">
      <c r="A8161" s="1407" t="s">
        <v>32451</v>
      </c>
      <c r="B8161" s="1407" t="s">
        <v>32483</v>
      </c>
      <c r="C8161" s="1408">
        <v>20000</v>
      </c>
      <c r="D8161" s="1408">
        <v>0</v>
      </c>
      <c r="E8161" s="1409">
        <v>1441567</v>
      </c>
      <c r="F8161" s="1434" t="s">
        <v>32409</v>
      </c>
      <c r="G8161" s="1653"/>
      <c r="H8161" s="1434"/>
      <c r="I8161" s="1434"/>
      <c r="J8161" s="1434"/>
      <c r="K8161" s="1434"/>
    </row>
    <row r="8162" spans="1:11" s="996" customFormat="1" ht="22.5" customHeight="1">
      <c r="A8162" s="1723" t="s">
        <v>32452</v>
      </c>
      <c r="B8162" s="1723" t="s">
        <v>32484</v>
      </c>
      <c r="C8162" s="1409">
        <v>20000</v>
      </c>
      <c r="D8162" s="1409">
        <v>0</v>
      </c>
      <c r="E8162" s="1409">
        <v>1461567</v>
      </c>
      <c r="F8162" s="1434" t="s">
        <v>32409</v>
      </c>
      <c r="G8162" s="1657"/>
      <c r="H8162" s="1541"/>
      <c r="I8162" s="1541"/>
      <c r="J8162" s="1541"/>
      <c r="K8162" s="1541"/>
    </row>
    <row r="8163" spans="1:11" s="1023" customFormat="1" ht="22.5" customHeight="1">
      <c r="A8163" s="1407" t="s">
        <v>32453</v>
      </c>
      <c r="B8163" s="1407" t="s">
        <v>32485</v>
      </c>
      <c r="C8163" s="1408">
        <v>30000</v>
      </c>
      <c r="D8163" s="1408">
        <v>0</v>
      </c>
      <c r="E8163" s="1409">
        <v>1491567</v>
      </c>
      <c r="F8163" s="1541" t="s">
        <v>32432</v>
      </c>
      <c r="G8163" s="1653"/>
      <c r="H8163" s="1434"/>
      <c r="I8163" s="1434"/>
      <c r="J8163" s="1434"/>
      <c r="K8163" s="1434"/>
    </row>
    <row r="8164" spans="1:11" s="1023" customFormat="1" ht="22.5" customHeight="1">
      <c r="A8164" s="1407" t="s">
        <v>32454</v>
      </c>
      <c r="B8164" s="1407" t="s">
        <v>32486</v>
      </c>
      <c r="C8164" s="1408">
        <v>30000</v>
      </c>
      <c r="D8164" s="1408">
        <v>0</v>
      </c>
      <c r="E8164" s="1409">
        <v>1521567</v>
      </c>
      <c r="F8164" s="1541" t="s">
        <v>32432</v>
      </c>
      <c r="G8164" s="1653"/>
      <c r="H8164" s="1434"/>
      <c r="I8164" s="1434"/>
      <c r="J8164" s="1434"/>
      <c r="K8164" s="1434"/>
    </row>
    <row r="8165" spans="1:11" s="1023" customFormat="1" ht="22.5" customHeight="1">
      <c r="A8165" s="1407" t="s">
        <v>32455</v>
      </c>
      <c r="B8165" s="1407" t="s">
        <v>32487</v>
      </c>
      <c r="C8165" s="1408">
        <v>30000</v>
      </c>
      <c r="D8165" s="1408">
        <v>0</v>
      </c>
      <c r="E8165" s="1409">
        <v>1551567</v>
      </c>
      <c r="F8165" s="1541" t="s">
        <v>32432</v>
      </c>
      <c r="G8165" s="1653"/>
      <c r="H8165" s="1434"/>
      <c r="I8165" s="1434"/>
      <c r="J8165" s="1434"/>
      <c r="K8165" s="1434"/>
    </row>
    <row r="8166" spans="1:11" s="1023" customFormat="1" ht="22.5" customHeight="1">
      <c r="A8166" s="1407" t="s">
        <v>32456</v>
      </c>
      <c r="B8166" s="1407" t="s">
        <v>32488</v>
      </c>
      <c r="C8166" s="1408">
        <v>30000</v>
      </c>
      <c r="D8166" s="1408">
        <v>0</v>
      </c>
      <c r="E8166" s="1409">
        <v>1581567</v>
      </c>
      <c r="F8166" s="1541" t="s">
        <v>32432</v>
      </c>
      <c r="G8166" s="1653"/>
      <c r="H8166" s="1434"/>
      <c r="I8166" s="1434"/>
      <c r="J8166" s="1434"/>
      <c r="K8166" s="1434"/>
    </row>
    <row r="8167" spans="1:11" s="1023" customFormat="1" ht="22.5" customHeight="1">
      <c r="A8167" s="1407" t="s">
        <v>32457</v>
      </c>
      <c r="B8167" s="1407" t="s">
        <v>32489</v>
      </c>
      <c r="C8167" s="1408">
        <v>35000</v>
      </c>
      <c r="D8167" s="1408">
        <v>0</v>
      </c>
      <c r="E8167" s="1409">
        <v>1616567</v>
      </c>
      <c r="F8167" s="1541" t="s">
        <v>32432</v>
      </c>
      <c r="G8167" s="1653"/>
      <c r="H8167" s="1434"/>
      <c r="I8167" s="1434"/>
      <c r="J8167" s="1434"/>
      <c r="K8167" s="1434"/>
    </row>
    <row r="8168" spans="1:11" s="1023" customFormat="1" ht="22.5" customHeight="1">
      <c r="A8168" s="1407" t="s">
        <v>32458</v>
      </c>
      <c r="B8168" s="1407" t="s">
        <v>32490</v>
      </c>
      <c r="C8168" s="1408">
        <v>60000</v>
      </c>
      <c r="D8168" s="1408">
        <v>0</v>
      </c>
      <c r="E8168" s="1409">
        <v>1676567</v>
      </c>
      <c r="F8168" s="1434" t="s">
        <v>32509</v>
      </c>
      <c r="G8168" s="1653"/>
      <c r="H8168" s="1434"/>
      <c r="I8168" s="1434"/>
      <c r="J8168" s="1434"/>
      <c r="K8168" s="1434"/>
    </row>
    <row r="8169" spans="1:11" s="1023" customFormat="1" ht="22.5" customHeight="1">
      <c r="A8169" s="1407" t="s">
        <v>32459</v>
      </c>
      <c r="B8169" s="1407" t="s">
        <v>32491</v>
      </c>
      <c r="C8169" s="1408">
        <v>10000</v>
      </c>
      <c r="D8169" s="1408">
        <v>0</v>
      </c>
      <c r="E8169" s="1409">
        <v>1686567</v>
      </c>
      <c r="F8169" s="1434" t="s">
        <v>32511</v>
      </c>
      <c r="G8169" s="1653"/>
      <c r="H8169" s="1434"/>
      <c r="I8169" s="1434"/>
      <c r="J8169" s="1434"/>
      <c r="K8169" s="1434"/>
    </row>
    <row r="8170" spans="1:11" s="1023" customFormat="1" ht="22.5" customHeight="1">
      <c r="A8170" s="1407" t="s">
        <v>32460</v>
      </c>
      <c r="B8170" s="1407" t="s">
        <v>32492</v>
      </c>
      <c r="C8170" s="1408">
        <v>20000</v>
      </c>
      <c r="D8170" s="1408">
        <v>0</v>
      </c>
      <c r="E8170" s="1409">
        <v>1706567</v>
      </c>
      <c r="F8170" s="1434" t="s">
        <v>32409</v>
      </c>
      <c r="G8170" s="1653"/>
      <c r="H8170" s="1434"/>
      <c r="I8170" s="1434"/>
      <c r="J8170" s="1434"/>
      <c r="K8170" s="1434"/>
    </row>
    <row r="8171" spans="1:11" s="1023" customFormat="1" ht="22.5" customHeight="1">
      <c r="A8171" s="1407" t="s">
        <v>32461</v>
      </c>
      <c r="B8171" s="1407" t="s">
        <v>32493</v>
      </c>
      <c r="C8171" s="1408">
        <v>20000</v>
      </c>
      <c r="D8171" s="1408">
        <v>0</v>
      </c>
      <c r="E8171" s="1409">
        <v>1726567</v>
      </c>
      <c r="F8171" s="1434" t="s">
        <v>32409</v>
      </c>
      <c r="G8171" s="1653"/>
      <c r="H8171" s="1434"/>
      <c r="I8171" s="1434"/>
      <c r="J8171" s="1434"/>
      <c r="K8171" s="1434"/>
    </row>
    <row r="8172" spans="1:11" s="1023" customFormat="1" ht="22.5" customHeight="1">
      <c r="A8172" s="1407" t="s">
        <v>32462</v>
      </c>
      <c r="B8172" s="1407" t="s">
        <v>32494</v>
      </c>
      <c r="C8172" s="1408">
        <v>20000</v>
      </c>
      <c r="D8172" s="1408">
        <v>0</v>
      </c>
      <c r="E8172" s="1409">
        <v>1746567</v>
      </c>
      <c r="F8172" s="1434" t="s">
        <v>32409</v>
      </c>
      <c r="G8172" s="1653"/>
      <c r="H8172" s="1434"/>
      <c r="I8172" s="1434"/>
      <c r="J8172" s="1434"/>
      <c r="K8172" s="1434"/>
    </row>
    <row r="8173" spans="1:11" s="1023" customFormat="1" ht="22.5" customHeight="1">
      <c r="A8173" s="1407" t="s">
        <v>32463</v>
      </c>
      <c r="B8173" s="1407" t="s">
        <v>32495</v>
      </c>
      <c r="C8173" s="1408">
        <v>30000</v>
      </c>
      <c r="D8173" s="1408">
        <v>0</v>
      </c>
      <c r="E8173" s="1409">
        <v>1776567</v>
      </c>
      <c r="F8173" s="1541" t="s">
        <v>32432</v>
      </c>
      <c r="G8173" s="1653"/>
      <c r="H8173" s="1434"/>
      <c r="I8173" s="1434"/>
      <c r="J8173" s="1434"/>
      <c r="K8173" s="1434"/>
    </row>
    <row r="8174" spans="1:11" s="1023" customFormat="1" ht="22.5" customHeight="1">
      <c r="A8174" s="1407" t="s">
        <v>32464</v>
      </c>
      <c r="B8174" s="1407" t="s">
        <v>32496</v>
      </c>
      <c r="C8174" s="1408">
        <v>30000</v>
      </c>
      <c r="D8174" s="1408">
        <v>0</v>
      </c>
      <c r="E8174" s="1409">
        <v>1806567</v>
      </c>
      <c r="F8174" s="1541" t="s">
        <v>32432</v>
      </c>
      <c r="G8174" s="1653"/>
      <c r="H8174" s="1434"/>
      <c r="I8174" s="1434"/>
      <c r="J8174" s="1434"/>
      <c r="K8174" s="1434"/>
    </row>
    <row r="8175" spans="1:11" s="1023" customFormat="1" ht="22.5" customHeight="1">
      <c r="A8175" s="1407" t="s">
        <v>32465</v>
      </c>
      <c r="B8175" s="1407" t="s">
        <v>32497</v>
      </c>
      <c r="C8175" s="1408">
        <v>9000</v>
      </c>
      <c r="D8175" s="1408">
        <v>0</v>
      </c>
      <c r="E8175" s="1409">
        <v>1815567</v>
      </c>
      <c r="F8175" s="1434" t="s">
        <v>32511</v>
      </c>
      <c r="G8175" s="1653"/>
      <c r="H8175" s="1434"/>
      <c r="I8175" s="1434"/>
      <c r="J8175" s="1434"/>
      <c r="K8175" s="1434"/>
    </row>
    <row r="8176" spans="1:11" s="1023" customFormat="1" ht="22.5" customHeight="1">
      <c r="A8176" s="1407" t="s">
        <v>32466</v>
      </c>
      <c r="B8176" s="1407" t="s">
        <v>32498</v>
      </c>
      <c r="C8176" s="1408">
        <v>10000</v>
      </c>
      <c r="D8176" s="1408">
        <v>0</v>
      </c>
      <c r="E8176" s="1409">
        <v>1825567</v>
      </c>
      <c r="F8176" s="1541" t="s">
        <v>32432</v>
      </c>
      <c r="G8176" s="1653"/>
      <c r="H8176" s="1434"/>
      <c r="I8176" s="1434"/>
      <c r="J8176" s="1434"/>
      <c r="K8176" s="1434"/>
    </row>
    <row r="8177" spans="1:11" s="1023" customFormat="1" ht="22.5" customHeight="1">
      <c r="A8177" s="1407" t="s">
        <v>32467</v>
      </c>
      <c r="B8177" s="1407" t="s">
        <v>32499</v>
      </c>
      <c r="C8177" s="1408">
        <v>20000</v>
      </c>
      <c r="D8177" s="1408">
        <v>0</v>
      </c>
      <c r="E8177" s="1409">
        <v>1845567</v>
      </c>
      <c r="F8177" s="1434" t="s">
        <v>32409</v>
      </c>
      <c r="G8177" s="1653"/>
      <c r="H8177" s="1434"/>
      <c r="I8177" s="1434"/>
      <c r="J8177" s="1434"/>
      <c r="K8177" s="1434"/>
    </row>
    <row r="8178" spans="1:11" s="1023" customFormat="1" ht="22.5" customHeight="1">
      <c r="A8178" s="1407" t="s">
        <v>32468</v>
      </c>
      <c r="B8178" s="1407" t="s">
        <v>32500</v>
      </c>
      <c r="C8178" s="1408">
        <v>30000</v>
      </c>
      <c r="D8178" s="1408">
        <v>0</v>
      </c>
      <c r="E8178" s="1409">
        <v>1875567</v>
      </c>
      <c r="F8178" s="1541" t="s">
        <v>32432</v>
      </c>
      <c r="G8178" s="1653"/>
      <c r="H8178" s="1434"/>
      <c r="I8178" s="1434"/>
      <c r="J8178" s="1434"/>
      <c r="K8178" s="1434"/>
    </row>
    <row r="8179" spans="1:11" ht="22.5" customHeight="1">
      <c r="A8179" s="1051" t="s">
        <v>32469</v>
      </c>
      <c r="B8179" s="1051" t="s">
        <v>30925</v>
      </c>
      <c r="C8179" s="1050">
        <v>0</v>
      </c>
      <c r="D8179" s="1050">
        <v>1900</v>
      </c>
      <c r="E8179" s="1406">
        <v>1873667</v>
      </c>
      <c r="F8179" s="1545"/>
      <c r="G8179" s="1661"/>
      <c r="H8179" s="1545"/>
      <c r="I8179" s="1545"/>
      <c r="J8179" s="1545"/>
      <c r="K8179" s="1545"/>
    </row>
    <row r="8180" spans="1:11" s="1023" customFormat="1" ht="22.5" customHeight="1">
      <c r="A8180" s="1407" t="s">
        <v>32512</v>
      </c>
      <c r="B8180" s="1407" t="s">
        <v>32536</v>
      </c>
      <c r="C8180" s="1408">
        <v>30000</v>
      </c>
      <c r="D8180" s="1408">
        <v>0</v>
      </c>
      <c r="E8180" s="1409">
        <v>1903667</v>
      </c>
      <c r="F8180" s="1541" t="s">
        <v>32432</v>
      </c>
      <c r="G8180" s="1653"/>
      <c r="H8180" s="1434"/>
      <c r="I8180" s="1434"/>
      <c r="J8180" s="1434"/>
      <c r="K8180" s="1434"/>
    </row>
    <row r="8181" spans="1:11" s="1023" customFormat="1" ht="22.5" customHeight="1">
      <c r="A8181" s="1407" t="s">
        <v>32513</v>
      </c>
      <c r="B8181" s="1407" t="s">
        <v>32537</v>
      </c>
      <c r="C8181" s="1408">
        <v>40000</v>
      </c>
      <c r="D8181" s="1408">
        <v>0</v>
      </c>
      <c r="E8181" s="1409">
        <v>1943667</v>
      </c>
      <c r="F8181" s="1541" t="s">
        <v>32432</v>
      </c>
      <c r="G8181" s="1653"/>
      <c r="H8181" s="1434"/>
      <c r="I8181" s="1434"/>
      <c r="J8181" s="1434"/>
      <c r="K8181" s="1434"/>
    </row>
    <row r="8182" spans="1:11" s="996" customFormat="1" ht="22.5" customHeight="1">
      <c r="A8182" s="1723" t="s">
        <v>32514</v>
      </c>
      <c r="B8182" s="1723" t="s">
        <v>32538</v>
      </c>
      <c r="C8182" s="1409">
        <v>5000</v>
      </c>
      <c r="D8182" s="1409">
        <v>0</v>
      </c>
      <c r="E8182" s="1409">
        <v>1948667</v>
      </c>
      <c r="F8182" s="1434" t="s">
        <v>32511</v>
      </c>
      <c r="G8182" s="1657"/>
      <c r="H8182" s="1541"/>
      <c r="I8182" s="1541"/>
      <c r="J8182" s="1541"/>
      <c r="K8182" s="1541"/>
    </row>
    <row r="8183" spans="1:11" s="996" customFormat="1" ht="22.5" customHeight="1">
      <c r="A8183" s="1723" t="s">
        <v>32515</v>
      </c>
      <c r="B8183" s="1723" t="s">
        <v>32539</v>
      </c>
      <c r="C8183" s="1409">
        <v>10000</v>
      </c>
      <c r="D8183" s="1409">
        <v>0</v>
      </c>
      <c r="E8183" s="1409">
        <v>1958667</v>
      </c>
      <c r="F8183" s="1434" t="s">
        <v>32511</v>
      </c>
      <c r="G8183" s="1657"/>
      <c r="H8183" s="1541"/>
      <c r="I8183" s="1541"/>
      <c r="J8183" s="1541"/>
      <c r="K8183" s="1541"/>
    </row>
    <row r="8184" spans="1:11" s="1023" customFormat="1" ht="22.5" customHeight="1">
      <c r="A8184" s="1407" t="s">
        <v>32516</v>
      </c>
      <c r="B8184" s="1407" t="s">
        <v>32113</v>
      </c>
      <c r="C8184" s="1408">
        <v>25000</v>
      </c>
      <c r="D8184" s="1408">
        <v>0</v>
      </c>
      <c r="E8184" s="1409">
        <v>1983667</v>
      </c>
      <c r="F8184" s="1434" t="s">
        <v>45</v>
      </c>
      <c r="G8184" s="1653"/>
      <c r="H8184" s="1434"/>
      <c r="I8184" s="1434"/>
      <c r="J8184" s="1434"/>
      <c r="K8184" s="1434"/>
    </row>
    <row r="8185" spans="1:11" s="1023" customFormat="1" ht="22.5" customHeight="1">
      <c r="A8185" s="1407" t="s">
        <v>32517</v>
      </c>
      <c r="B8185" s="1407" t="s">
        <v>32540</v>
      </c>
      <c r="C8185" s="1408">
        <v>5000</v>
      </c>
      <c r="D8185" s="1408">
        <v>0</v>
      </c>
      <c r="E8185" s="1409">
        <v>1988667</v>
      </c>
      <c r="F8185" s="1434" t="s">
        <v>32578</v>
      </c>
      <c r="G8185" s="1653"/>
      <c r="H8185" s="1434"/>
      <c r="I8185" s="1434"/>
      <c r="J8185" s="1434"/>
      <c r="K8185" s="1434"/>
    </row>
    <row r="8186" spans="1:11" s="1023" customFormat="1" ht="22.5" customHeight="1">
      <c r="A8186" s="1407" t="s">
        <v>32518</v>
      </c>
      <c r="B8186" s="1407" t="s">
        <v>32541</v>
      </c>
      <c r="C8186" s="1408">
        <v>15000</v>
      </c>
      <c r="D8186" s="1408">
        <v>0</v>
      </c>
      <c r="E8186" s="1409">
        <v>2003667</v>
      </c>
      <c r="F8186" s="1434" t="s">
        <v>32432</v>
      </c>
      <c r="G8186" s="1653"/>
      <c r="H8186" s="1434"/>
      <c r="I8186" s="1434"/>
      <c r="J8186" s="1434"/>
      <c r="K8186" s="1434"/>
    </row>
    <row r="8187" spans="1:11" s="1023" customFormat="1" ht="22.5" customHeight="1">
      <c r="A8187" s="1407" t="s">
        <v>32519</v>
      </c>
      <c r="B8187" s="1407" t="s">
        <v>31573</v>
      </c>
      <c r="C8187" s="1408">
        <v>20000</v>
      </c>
      <c r="D8187" s="1408">
        <v>0</v>
      </c>
      <c r="E8187" s="1409">
        <v>2023667</v>
      </c>
      <c r="F8187" s="1434" t="s">
        <v>32511</v>
      </c>
      <c r="G8187" s="1653"/>
      <c r="H8187" s="1434"/>
      <c r="I8187" s="1434"/>
      <c r="J8187" s="1434"/>
      <c r="K8187" s="1434"/>
    </row>
    <row r="8188" spans="1:11" s="1023" customFormat="1" ht="22.5" customHeight="1">
      <c r="A8188" s="1407" t="s">
        <v>32520</v>
      </c>
      <c r="B8188" s="1407" t="s">
        <v>32542</v>
      </c>
      <c r="C8188" s="1408">
        <v>20000</v>
      </c>
      <c r="D8188" s="1408">
        <v>0</v>
      </c>
      <c r="E8188" s="1409">
        <v>2043667</v>
      </c>
      <c r="F8188" s="1434" t="s">
        <v>32578</v>
      </c>
      <c r="G8188" s="1653"/>
      <c r="H8188" s="1434"/>
      <c r="I8188" s="1434"/>
      <c r="J8188" s="1434"/>
      <c r="K8188" s="1434"/>
    </row>
    <row r="8189" spans="1:11" s="1023" customFormat="1" ht="22.5" customHeight="1">
      <c r="A8189" s="1407" t="s">
        <v>32521</v>
      </c>
      <c r="B8189" s="1407" t="s">
        <v>32543</v>
      </c>
      <c r="C8189" s="1408">
        <v>30000</v>
      </c>
      <c r="D8189" s="1408">
        <v>0</v>
      </c>
      <c r="E8189" s="1409">
        <v>2073667</v>
      </c>
      <c r="F8189" s="1434" t="s">
        <v>32432</v>
      </c>
      <c r="G8189" s="1653"/>
      <c r="H8189" s="1434"/>
      <c r="I8189" s="1434"/>
      <c r="J8189" s="1434"/>
      <c r="K8189" s="1434"/>
    </row>
    <row r="8190" spans="1:11" s="1023" customFormat="1" ht="22.5" customHeight="1">
      <c r="A8190" s="1407" t="s">
        <v>32522</v>
      </c>
      <c r="B8190" s="1407" t="s">
        <v>32544</v>
      </c>
      <c r="C8190" s="1408">
        <v>30000</v>
      </c>
      <c r="D8190" s="1408">
        <v>0</v>
      </c>
      <c r="E8190" s="1409">
        <v>2103667</v>
      </c>
      <c r="F8190" s="1434" t="s">
        <v>32432</v>
      </c>
      <c r="G8190" s="1653"/>
      <c r="H8190" s="1434"/>
      <c r="I8190" s="1434"/>
      <c r="J8190" s="1434"/>
      <c r="K8190" s="1434"/>
    </row>
    <row r="8191" spans="1:11" ht="22.5" customHeight="1">
      <c r="A8191" s="1051" t="s">
        <v>32523</v>
      </c>
      <c r="B8191" s="1051" t="s">
        <v>32545</v>
      </c>
      <c r="C8191" s="1050">
        <v>0</v>
      </c>
      <c r="D8191" s="1050">
        <v>26.88</v>
      </c>
      <c r="E8191" s="1406">
        <v>2103640.12</v>
      </c>
      <c r="F8191" s="1545"/>
      <c r="G8191" s="1661"/>
      <c r="H8191" s="1545"/>
      <c r="I8191" s="1545"/>
      <c r="J8191" s="1545"/>
      <c r="K8191" s="1545"/>
    </row>
    <row r="8192" spans="1:11" ht="22.5" customHeight="1">
      <c r="A8192" s="1051" t="s">
        <v>32524</v>
      </c>
      <c r="B8192" s="1051" t="s">
        <v>32546</v>
      </c>
      <c r="C8192" s="1050">
        <v>0</v>
      </c>
      <c r="D8192" s="1050">
        <v>53.75</v>
      </c>
      <c r="E8192" s="1406">
        <v>2103586.37</v>
      </c>
      <c r="F8192" s="1545"/>
      <c r="G8192" s="1661"/>
      <c r="H8192" s="1545"/>
      <c r="I8192" s="1545"/>
      <c r="J8192" s="1545"/>
      <c r="K8192" s="1545"/>
    </row>
    <row r="8193" spans="1:11" ht="22.5" customHeight="1">
      <c r="A8193" s="1051" t="s">
        <v>32525</v>
      </c>
      <c r="B8193" s="1051" t="s">
        <v>31995</v>
      </c>
      <c r="C8193" s="1050">
        <v>0</v>
      </c>
      <c r="D8193" s="1050">
        <v>20000</v>
      </c>
      <c r="E8193" s="1406">
        <v>2083586.37</v>
      </c>
      <c r="F8193" s="1545"/>
      <c r="G8193" s="1661"/>
      <c r="H8193" s="1545"/>
      <c r="I8193" s="1545"/>
      <c r="J8193" s="1545"/>
      <c r="K8193" s="1545"/>
    </row>
    <row r="8194" spans="1:11" ht="22.5" customHeight="1">
      <c r="A8194" s="1051" t="s">
        <v>32525</v>
      </c>
      <c r="B8194" s="1051" t="s">
        <v>32547</v>
      </c>
      <c r="C8194" s="1050">
        <v>0</v>
      </c>
      <c r="D8194" s="1050">
        <v>22000</v>
      </c>
      <c r="E8194" s="1406">
        <v>2061586.37</v>
      </c>
      <c r="F8194" s="1545"/>
      <c r="G8194" s="1661"/>
      <c r="H8194" s="1545"/>
      <c r="I8194" s="1545"/>
      <c r="J8194" s="1545"/>
      <c r="K8194" s="1545"/>
    </row>
    <row r="8195" spans="1:11" ht="22.5" customHeight="1">
      <c r="A8195" s="1051" t="s">
        <v>32523</v>
      </c>
      <c r="B8195" s="1051" t="s">
        <v>32548</v>
      </c>
      <c r="C8195" s="1050">
        <v>0</v>
      </c>
      <c r="D8195" s="1050">
        <v>25500</v>
      </c>
      <c r="E8195" s="1406">
        <v>2036086.37</v>
      </c>
      <c r="F8195" s="1545"/>
      <c r="G8195" s="1661"/>
      <c r="H8195" s="1545"/>
      <c r="I8195" s="1545"/>
      <c r="J8195" s="1545"/>
      <c r="K8195" s="1545"/>
    </row>
    <row r="8196" spans="1:11" ht="22.5" customHeight="1">
      <c r="A8196" s="1051" t="s">
        <v>32525</v>
      </c>
      <c r="B8196" s="1051" t="s">
        <v>30658</v>
      </c>
      <c r="C8196" s="1050">
        <v>0</v>
      </c>
      <c r="D8196" s="1050">
        <v>40000</v>
      </c>
      <c r="E8196" s="1406">
        <v>1996086.37</v>
      </c>
      <c r="F8196" s="1545"/>
      <c r="G8196" s="1661"/>
      <c r="H8196" s="1545"/>
      <c r="I8196" s="1545"/>
      <c r="J8196" s="1545"/>
      <c r="K8196" s="1545"/>
    </row>
    <row r="8197" spans="1:11" ht="22.5" customHeight="1">
      <c r="A8197" s="1051" t="s">
        <v>32525</v>
      </c>
      <c r="B8197" s="1051" t="s">
        <v>30218</v>
      </c>
      <c r="C8197" s="1050">
        <v>0</v>
      </c>
      <c r="D8197" s="1050">
        <v>100000</v>
      </c>
      <c r="E8197" s="1406">
        <v>1896086.37</v>
      </c>
      <c r="F8197" s="1545"/>
      <c r="G8197" s="1661"/>
      <c r="H8197" s="1545"/>
      <c r="I8197" s="1545"/>
      <c r="J8197" s="1545"/>
      <c r="K8197" s="1545"/>
    </row>
    <row r="8198" spans="1:11" ht="22.5" customHeight="1">
      <c r="A8198" s="1051" t="s">
        <v>32524</v>
      </c>
      <c r="B8198" s="1051" t="s">
        <v>32549</v>
      </c>
      <c r="C8198" s="1050">
        <v>0</v>
      </c>
      <c r="D8198" s="1050">
        <v>1200000</v>
      </c>
      <c r="E8198" s="1406">
        <v>696086.37</v>
      </c>
      <c r="F8198" s="1545"/>
      <c r="G8198" s="1661"/>
      <c r="H8198" s="1545"/>
      <c r="I8198" s="1545"/>
      <c r="J8198" s="1545"/>
      <c r="K8198" s="1545"/>
    </row>
    <row r="8199" spans="1:11" s="1023" customFormat="1" ht="22.5" customHeight="1">
      <c r="A8199" s="1407" t="s">
        <v>32526</v>
      </c>
      <c r="B8199" s="1407" t="s">
        <v>32550</v>
      </c>
      <c r="C8199" s="1408">
        <v>10000</v>
      </c>
      <c r="D8199" s="1408">
        <v>0</v>
      </c>
      <c r="E8199" s="1409">
        <v>706086.37</v>
      </c>
      <c r="F8199" s="1434" t="s">
        <v>32432</v>
      </c>
      <c r="G8199" s="1653"/>
      <c r="H8199" s="1434"/>
      <c r="I8199" s="1434"/>
      <c r="J8199" s="1434"/>
      <c r="K8199" s="1434"/>
    </row>
    <row r="8200" spans="1:11" s="1023" customFormat="1" ht="22.5" customHeight="1">
      <c r="A8200" s="1407" t="s">
        <v>32527</v>
      </c>
      <c r="B8200" s="1407" t="s">
        <v>32551</v>
      </c>
      <c r="C8200" s="1408">
        <v>20000</v>
      </c>
      <c r="D8200" s="1408">
        <v>0</v>
      </c>
      <c r="E8200" s="1409">
        <v>726086.37</v>
      </c>
      <c r="F8200" s="1434" t="s">
        <v>32432</v>
      </c>
      <c r="G8200" s="1653"/>
      <c r="H8200" s="1434"/>
      <c r="I8200" s="1434"/>
      <c r="J8200" s="1434"/>
      <c r="K8200" s="1434"/>
    </row>
    <row r="8201" spans="1:11" s="1023" customFormat="1" ht="22.5" customHeight="1">
      <c r="A8201" s="1407" t="s">
        <v>32528</v>
      </c>
      <c r="B8201" s="1407" t="s">
        <v>32552</v>
      </c>
      <c r="C8201" s="1408">
        <v>10000</v>
      </c>
      <c r="D8201" s="1408">
        <v>0</v>
      </c>
      <c r="E8201" s="1409">
        <v>736086.37</v>
      </c>
      <c r="F8201" s="1434" t="s">
        <v>32432</v>
      </c>
      <c r="G8201" s="1653"/>
      <c r="H8201" s="1434"/>
      <c r="I8201" s="1434"/>
      <c r="J8201" s="1434"/>
      <c r="K8201" s="1434"/>
    </row>
    <row r="8202" spans="1:11" s="1023" customFormat="1" ht="22.5" customHeight="1">
      <c r="A8202" s="1407" t="s">
        <v>32529</v>
      </c>
      <c r="B8202" s="1407" t="s">
        <v>32553</v>
      </c>
      <c r="C8202" s="1408">
        <v>10000</v>
      </c>
      <c r="D8202" s="1408">
        <v>0</v>
      </c>
      <c r="E8202" s="1409">
        <v>746086.37</v>
      </c>
      <c r="F8202" s="1434" t="s">
        <v>32432</v>
      </c>
      <c r="G8202" s="1653"/>
      <c r="H8202" s="1434"/>
      <c r="I8202" s="1434"/>
      <c r="J8202" s="1434"/>
      <c r="K8202" s="1434"/>
    </row>
    <row r="8203" spans="1:11" s="1023" customFormat="1" ht="22.5" customHeight="1">
      <c r="A8203" s="1407" t="s">
        <v>32530</v>
      </c>
      <c r="B8203" s="1407" t="s">
        <v>32554</v>
      </c>
      <c r="C8203" s="1408">
        <v>20000</v>
      </c>
      <c r="D8203" s="1408">
        <v>0</v>
      </c>
      <c r="E8203" s="1409">
        <v>766086.37</v>
      </c>
      <c r="F8203" s="1434" t="s">
        <v>32432</v>
      </c>
      <c r="G8203" s="1653"/>
      <c r="H8203" s="1434"/>
      <c r="I8203" s="1434"/>
      <c r="J8203" s="1434"/>
      <c r="K8203" s="1434"/>
    </row>
    <row r="8204" spans="1:11" s="1023" customFormat="1" ht="22.5" customHeight="1">
      <c r="A8204" s="1407" t="s">
        <v>32531</v>
      </c>
      <c r="B8204" s="1407" t="s">
        <v>32555</v>
      </c>
      <c r="C8204" s="1408">
        <v>20000</v>
      </c>
      <c r="D8204" s="1408">
        <v>0</v>
      </c>
      <c r="E8204" s="1409">
        <v>786086.37</v>
      </c>
      <c r="F8204" s="1434" t="s">
        <v>32511</v>
      </c>
      <c r="G8204" s="1653"/>
      <c r="H8204" s="1434"/>
      <c r="I8204" s="1434"/>
      <c r="J8204" s="1434"/>
      <c r="K8204" s="1434"/>
    </row>
    <row r="8205" spans="1:11" s="1023" customFormat="1" ht="22.5" customHeight="1">
      <c r="A8205" s="1407" t="s">
        <v>32532</v>
      </c>
      <c r="B8205" s="1407" t="s">
        <v>32556</v>
      </c>
      <c r="C8205" s="1408">
        <v>10000</v>
      </c>
      <c r="D8205" s="1408">
        <v>0</v>
      </c>
      <c r="E8205" s="1409">
        <v>796086.37</v>
      </c>
      <c r="F8205" s="1434" t="s">
        <v>32432</v>
      </c>
      <c r="G8205" s="1653"/>
      <c r="H8205" s="1434"/>
      <c r="I8205" s="1434"/>
      <c r="J8205" s="1434"/>
      <c r="K8205" s="1434"/>
    </row>
    <row r="8206" spans="1:11" s="1023" customFormat="1" ht="22.5" customHeight="1">
      <c r="A8206" s="1407" t="s">
        <v>32533</v>
      </c>
      <c r="B8206" s="1407" t="s">
        <v>32557</v>
      </c>
      <c r="C8206" s="1408">
        <v>20000</v>
      </c>
      <c r="D8206" s="1408">
        <v>0</v>
      </c>
      <c r="E8206" s="1409">
        <v>816086.37</v>
      </c>
      <c r="F8206" s="1434" t="s">
        <v>30469</v>
      </c>
      <c r="G8206" s="1653"/>
      <c r="H8206" s="1434"/>
      <c r="I8206" s="1434"/>
      <c r="J8206" s="1434"/>
      <c r="K8206" s="1434"/>
    </row>
    <row r="8207" spans="1:11" s="1023" customFormat="1" ht="22.5" customHeight="1">
      <c r="A8207" s="1407" t="s">
        <v>32534</v>
      </c>
      <c r="B8207" s="1407" t="s">
        <v>32558</v>
      </c>
      <c r="C8207" s="1408">
        <v>30000</v>
      </c>
      <c r="D8207" s="1408">
        <v>0</v>
      </c>
      <c r="E8207" s="1409">
        <v>846086.37</v>
      </c>
      <c r="F8207" s="1434" t="s">
        <v>32432</v>
      </c>
      <c r="G8207" s="1653"/>
      <c r="H8207" s="1434"/>
      <c r="I8207" s="1434"/>
      <c r="J8207" s="1434"/>
      <c r="K8207" s="1434"/>
    </row>
    <row r="8208" spans="1:11" ht="22.5" customHeight="1">
      <c r="A8208" s="1051" t="s">
        <v>32535</v>
      </c>
      <c r="B8208" s="1051" t="s">
        <v>30925</v>
      </c>
      <c r="C8208" s="1050">
        <v>0</v>
      </c>
      <c r="D8208" s="1050">
        <v>800</v>
      </c>
      <c r="E8208" s="1406">
        <v>845286.37</v>
      </c>
      <c r="F8208" s="1545"/>
      <c r="G8208" s="1661"/>
      <c r="H8208" s="1545"/>
      <c r="I8208" s="1545"/>
      <c r="J8208" s="1545"/>
      <c r="K8208" s="1545"/>
    </row>
    <row r="8209" spans="1:11" ht="22.5" customHeight="1">
      <c r="A8209" s="1051" t="s">
        <v>32600</v>
      </c>
      <c r="B8209" s="1051" t="s">
        <v>32615</v>
      </c>
      <c r="C8209" s="1050">
        <v>10000</v>
      </c>
      <c r="D8209" s="1050">
        <v>0</v>
      </c>
      <c r="E8209" s="1406">
        <v>855286.37</v>
      </c>
      <c r="F8209" s="1544"/>
      <c r="G8209" s="1659"/>
      <c r="H8209" s="1544"/>
      <c r="I8209" s="1545"/>
      <c r="J8209" s="1545"/>
      <c r="K8209" s="1545"/>
    </row>
    <row r="8210" spans="1:11" s="1023" customFormat="1" ht="22.5" customHeight="1">
      <c r="A8210" s="1407" t="s">
        <v>32601</v>
      </c>
      <c r="B8210" s="1407" t="s">
        <v>32616</v>
      </c>
      <c r="C8210" s="1408">
        <v>35000</v>
      </c>
      <c r="D8210" s="1408">
        <v>0</v>
      </c>
      <c r="E8210" s="1409">
        <v>890286.37</v>
      </c>
      <c r="F8210" s="1541" t="s">
        <v>32581</v>
      </c>
      <c r="G8210" s="1657"/>
      <c r="H8210" s="1541"/>
      <c r="I8210" s="1434"/>
      <c r="J8210" s="1434"/>
      <c r="K8210" s="1434"/>
    </row>
    <row r="8211" spans="1:11" ht="22.5" customHeight="1">
      <c r="A8211" s="1051" t="s">
        <v>32602</v>
      </c>
      <c r="B8211" s="1051" t="s">
        <v>32617</v>
      </c>
      <c r="C8211" s="1050">
        <v>0</v>
      </c>
      <c r="D8211" s="1050">
        <v>26.88</v>
      </c>
      <c r="E8211" s="1406">
        <v>890259.49</v>
      </c>
      <c r="F8211" s="1544"/>
      <c r="G8211" s="1659"/>
      <c r="H8211" s="1544"/>
      <c r="I8211" s="1545"/>
      <c r="J8211" s="1545"/>
      <c r="K8211" s="1545"/>
    </row>
    <row r="8212" spans="1:11" ht="22.5" customHeight="1">
      <c r="A8212" s="1051" t="s">
        <v>32602</v>
      </c>
      <c r="B8212" s="1051" t="s">
        <v>32294</v>
      </c>
      <c r="C8212" s="1050">
        <v>0</v>
      </c>
      <c r="D8212" s="1050">
        <v>26.88</v>
      </c>
      <c r="E8212" s="1406">
        <v>890232.61</v>
      </c>
      <c r="F8212" s="1544"/>
      <c r="G8212" s="1659"/>
      <c r="H8212" s="1544"/>
      <c r="I8212" s="1545"/>
      <c r="J8212" s="1545"/>
      <c r="K8212" s="1545"/>
    </row>
    <row r="8213" spans="1:11" ht="22.5" customHeight="1">
      <c r="A8213" s="1051" t="s">
        <v>32602</v>
      </c>
      <c r="B8213" s="1051" t="s">
        <v>32618</v>
      </c>
      <c r="C8213" s="1050">
        <v>0</v>
      </c>
      <c r="D8213" s="1050">
        <v>26.88</v>
      </c>
      <c r="E8213" s="1406">
        <v>890205.73</v>
      </c>
      <c r="F8213" s="1544"/>
      <c r="G8213" s="1659"/>
      <c r="H8213" s="1544"/>
      <c r="I8213" s="1545"/>
      <c r="J8213" s="1545"/>
      <c r="K8213" s="1545"/>
    </row>
    <row r="8214" spans="1:11" ht="22.5" customHeight="1">
      <c r="A8214" s="1051" t="s">
        <v>32602</v>
      </c>
      <c r="B8214" s="1051" t="s">
        <v>32619</v>
      </c>
      <c r="C8214" s="1050">
        <v>0</v>
      </c>
      <c r="D8214" s="1050">
        <v>26.88</v>
      </c>
      <c r="E8214" s="1406">
        <v>890178.85</v>
      </c>
      <c r="F8214" s="1544"/>
      <c r="G8214" s="1659"/>
      <c r="H8214" s="1544"/>
      <c r="I8214" s="1545"/>
      <c r="J8214" s="1545"/>
      <c r="K8214" s="1545"/>
    </row>
    <row r="8215" spans="1:11" ht="22.5" customHeight="1">
      <c r="A8215" s="1051" t="s">
        <v>32603</v>
      </c>
      <c r="B8215" s="1051" t="s">
        <v>32620</v>
      </c>
      <c r="C8215" s="1050">
        <v>0</v>
      </c>
      <c r="D8215" s="1050">
        <v>26.88</v>
      </c>
      <c r="E8215" s="1406">
        <v>890151.97</v>
      </c>
      <c r="F8215" s="1544"/>
      <c r="G8215" s="1659"/>
      <c r="H8215" s="1544"/>
      <c r="I8215" s="1545"/>
      <c r="J8215" s="1545"/>
      <c r="K8215" s="1545"/>
    </row>
    <row r="8216" spans="1:11" ht="22.5" customHeight="1">
      <c r="A8216" s="1051" t="s">
        <v>32603</v>
      </c>
      <c r="B8216" s="1051" t="s">
        <v>32621</v>
      </c>
      <c r="C8216" s="1050">
        <v>0</v>
      </c>
      <c r="D8216" s="1050">
        <v>26.88</v>
      </c>
      <c r="E8216" s="1406">
        <v>890125.09</v>
      </c>
      <c r="F8216" s="1544"/>
      <c r="G8216" s="1659"/>
      <c r="H8216" s="1544"/>
      <c r="I8216" s="1545"/>
      <c r="J8216" s="1545"/>
      <c r="K8216" s="1545"/>
    </row>
    <row r="8217" spans="1:11" ht="22.5" customHeight="1">
      <c r="A8217" s="1051" t="s">
        <v>32604</v>
      </c>
      <c r="B8217" s="1051" t="s">
        <v>32622</v>
      </c>
      <c r="C8217" s="1050">
        <v>0</v>
      </c>
      <c r="D8217" s="1050">
        <v>26.88</v>
      </c>
      <c r="E8217" s="1406">
        <v>890098.21</v>
      </c>
      <c r="F8217" s="1544"/>
      <c r="G8217" s="1659"/>
      <c r="H8217" s="1544"/>
      <c r="I8217" s="1545"/>
      <c r="J8217" s="1545"/>
      <c r="K8217" s="1545"/>
    </row>
    <row r="8218" spans="1:11" ht="22.5" customHeight="1">
      <c r="A8218" s="1051" t="s">
        <v>32602</v>
      </c>
      <c r="B8218" s="1051" t="s">
        <v>32623</v>
      </c>
      <c r="C8218" s="1050">
        <v>0</v>
      </c>
      <c r="D8218" s="1050">
        <v>53.75</v>
      </c>
      <c r="E8218" s="1406">
        <v>890044.46</v>
      </c>
      <c r="F8218" s="1544"/>
      <c r="G8218" s="1659"/>
      <c r="H8218" s="1544"/>
      <c r="I8218" s="1545"/>
      <c r="J8218" s="1545"/>
      <c r="K8218" s="1545"/>
    </row>
    <row r="8219" spans="1:11" ht="22.5" customHeight="1">
      <c r="A8219" s="1051" t="s">
        <v>32605</v>
      </c>
      <c r="B8219" s="1051" t="s">
        <v>8478</v>
      </c>
      <c r="C8219" s="1050">
        <v>0</v>
      </c>
      <c r="D8219" s="1050">
        <v>6741.86</v>
      </c>
      <c r="E8219" s="1406">
        <v>883302.6</v>
      </c>
      <c r="F8219" s="1544"/>
      <c r="G8219" s="1659"/>
      <c r="H8219" s="1544"/>
      <c r="I8219" s="1545"/>
      <c r="J8219" s="1545"/>
      <c r="K8219" s="1545"/>
    </row>
    <row r="8220" spans="1:11" ht="22.5" customHeight="1">
      <c r="A8220" s="1051" t="s">
        <v>32602</v>
      </c>
      <c r="B8220" s="1051" t="s">
        <v>32296</v>
      </c>
      <c r="C8220" s="1050">
        <v>0</v>
      </c>
      <c r="D8220" s="1050">
        <v>10000</v>
      </c>
      <c r="E8220" s="1406">
        <v>873302.6</v>
      </c>
      <c r="F8220" s="1544"/>
      <c r="G8220" s="1659"/>
      <c r="H8220" s="1544"/>
      <c r="I8220" s="1545"/>
      <c r="J8220" s="1545"/>
      <c r="K8220" s="1545"/>
    </row>
    <row r="8221" spans="1:11" ht="22.5" customHeight="1">
      <c r="A8221" s="1051" t="s">
        <v>32603</v>
      </c>
      <c r="B8221" s="1051" t="s">
        <v>32624</v>
      </c>
      <c r="C8221" s="1050">
        <v>0</v>
      </c>
      <c r="D8221" s="1050">
        <v>10000</v>
      </c>
      <c r="E8221" s="1406">
        <v>863302.6</v>
      </c>
      <c r="F8221" s="1544"/>
      <c r="G8221" s="1659"/>
      <c r="H8221" s="1544"/>
      <c r="I8221" s="1545"/>
      <c r="J8221" s="1545"/>
      <c r="K8221" s="1545"/>
    </row>
    <row r="8222" spans="1:11" ht="22.5" customHeight="1">
      <c r="A8222" s="1051" t="s">
        <v>32602</v>
      </c>
      <c r="B8222" s="1051" t="s">
        <v>32625</v>
      </c>
      <c r="C8222" s="1050">
        <v>0</v>
      </c>
      <c r="D8222" s="1050">
        <v>15000</v>
      </c>
      <c r="E8222" s="1406">
        <v>848302.6</v>
      </c>
      <c r="F8222" s="1544"/>
      <c r="G8222" s="1659"/>
      <c r="H8222" s="1544"/>
      <c r="I8222" s="1545"/>
      <c r="J8222" s="1545"/>
      <c r="K8222" s="1545"/>
    </row>
    <row r="8223" spans="1:11" ht="22.5" customHeight="1">
      <c r="A8223" s="1051" t="s">
        <v>32603</v>
      </c>
      <c r="B8223" s="1051" t="s">
        <v>32626</v>
      </c>
      <c r="C8223" s="1050">
        <v>0</v>
      </c>
      <c r="D8223" s="1050">
        <v>32000</v>
      </c>
      <c r="E8223" s="1406">
        <v>816302.6</v>
      </c>
      <c r="F8223" s="1544"/>
      <c r="G8223" s="1659"/>
      <c r="H8223" s="1544"/>
      <c r="I8223" s="1545"/>
      <c r="J8223" s="1545"/>
      <c r="K8223" s="1545"/>
    </row>
    <row r="8224" spans="1:11" ht="22.5" customHeight="1">
      <c r="A8224" s="1051" t="s">
        <v>32604</v>
      </c>
      <c r="B8224" s="1051" t="s">
        <v>32627</v>
      </c>
      <c r="C8224" s="1050">
        <v>0</v>
      </c>
      <c r="D8224" s="1050">
        <v>42000</v>
      </c>
      <c r="E8224" s="1406">
        <v>774302.6</v>
      </c>
      <c r="F8224" s="1544"/>
      <c r="G8224" s="1659"/>
      <c r="H8224" s="1544"/>
      <c r="I8224" s="1545"/>
      <c r="J8224" s="1545"/>
      <c r="K8224" s="1545"/>
    </row>
    <row r="8225" spans="1:11" ht="22.5" customHeight="1">
      <c r="A8225" s="1051" t="s">
        <v>32602</v>
      </c>
      <c r="B8225" s="1051" t="s">
        <v>32628</v>
      </c>
      <c r="C8225" s="1050">
        <v>0</v>
      </c>
      <c r="D8225" s="1050">
        <v>49000</v>
      </c>
      <c r="E8225" s="1406">
        <v>725302.6</v>
      </c>
      <c r="F8225" s="1544"/>
      <c r="G8225" s="1659"/>
      <c r="H8225" s="1544"/>
      <c r="I8225" s="1545"/>
      <c r="J8225" s="1545"/>
      <c r="K8225" s="1545"/>
    </row>
    <row r="8226" spans="1:11" ht="22.5" customHeight="1">
      <c r="A8226" s="1051" t="s">
        <v>32602</v>
      </c>
      <c r="B8226" s="1051" t="s">
        <v>32629</v>
      </c>
      <c r="C8226" s="1050">
        <v>0</v>
      </c>
      <c r="D8226" s="1050">
        <v>49000</v>
      </c>
      <c r="E8226" s="1406">
        <v>676302.6</v>
      </c>
      <c r="F8226" s="1544"/>
      <c r="G8226" s="1659"/>
      <c r="H8226" s="1544"/>
      <c r="I8226" s="1545"/>
      <c r="J8226" s="1545"/>
      <c r="K8226" s="1545"/>
    </row>
    <row r="8227" spans="1:11" ht="22.5" customHeight="1">
      <c r="A8227" s="1051" t="s">
        <v>32602</v>
      </c>
      <c r="B8227" s="1051" t="s">
        <v>32630</v>
      </c>
      <c r="C8227" s="1050">
        <v>0</v>
      </c>
      <c r="D8227" s="1050">
        <v>90793.33</v>
      </c>
      <c r="E8227" s="1406">
        <v>585509.27</v>
      </c>
      <c r="F8227" s="1544"/>
      <c r="G8227" s="1659"/>
      <c r="H8227" s="1544"/>
      <c r="I8227" s="1545"/>
      <c r="J8227" s="1545"/>
      <c r="K8227" s="1545"/>
    </row>
    <row r="8228" spans="1:11" s="1023" customFormat="1" ht="22.5" customHeight="1">
      <c r="A8228" s="1407" t="s">
        <v>32606</v>
      </c>
      <c r="B8228" s="1407" t="s">
        <v>32631</v>
      </c>
      <c r="C8228" s="1408">
        <v>10000</v>
      </c>
      <c r="D8228" s="1408">
        <v>0</v>
      </c>
      <c r="E8228" s="1409">
        <v>595509.27</v>
      </c>
      <c r="F8228" s="1541"/>
      <c r="G8228" s="1657"/>
      <c r="H8228" s="1541"/>
      <c r="I8228" s="1434"/>
      <c r="J8228" s="1434"/>
      <c r="K8228" s="1434"/>
    </row>
    <row r="8229" spans="1:11" s="1023" customFormat="1" ht="22.5" customHeight="1">
      <c r="A8229" s="1420" t="s">
        <v>32607</v>
      </c>
      <c r="B8229" s="1420" t="s">
        <v>31308</v>
      </c>
      <c r="C8229" s="1421">
        <v>10000</v>
      </c>
      <c r="D8229" s="1421">
        <v>0</v>
      </c>
      <c r="E8229" s="1409">
        <v>605509.27</v>
      </c>
      <c r="F8229" s="1434"/>
      <c r="G8229" s="1653"/>
      <c r="H8229" s="1434"/>
      <c r="I8229" s="1434"/>
      <c r="J8229" s="1434"/>
      <c r="K8229" s="1434"/>
    </row>
    <row r="8230" spans="1:11" s="1023" customFormat="1" ht="22.5" customHeight="1">
      <c r="A8230" s="1407" t="s">
        <v>32608</v>
      </c>
      <c r="B8230" s="1407" t="s">
        <v>32632</v>
      </c>
      <c r="C8230" s="1408">
        <v>10000</v>
      </c>
      <c r="D8230" s="1408">
        <v>0</v>
      </c>
      <c r="E8230" s="1409">
        <v>615509.27</v>
      </c>
      <c r="F8230" s="1541"/>
      <c r="G8230" s="1657"/>
      <c r="H8230" s="1541"/>
      <c r="I8230" s="1434"/>
      <c r="J8230" s="1434"/>
      <c r="K8230" s="1434"/>
    </row>
    <row r="8231" spans="1:11" s="1023" customFormat="1" ht="22.5" customHeight="1">
      <c r="A8231" s="1420" t="s">
        <v>32609</v>
      </c>
      <c r="B8231" s="1420" t="s">
        <v>32112</v>
      </c>
      <c r="C8231" s="1421">
        <v>20000</v>
      </c>
      <c r="D8231" s="1421">
        <v>0</v>
      </c>
      <c r="E8231" s="1409">
        <v>635509.27</v>
      </c>
      <c r="F8231" s="1434" t="s">
        <v>32640</v>
      </c>
      <c r="G8231" s="1653"/>
      <c r="H8231" s="1434"/>
      <c r="I8231" s="1434"/>
      <c r="J8231" s="1434"/>
      <c r="K8231" s="1434"/>
    </row>
    <row r="8232" spans="1:11" s="996" customFormat="1" ht="22.5" customHeight="1">
      <c r="A8232" s="2360">
        <v>45414.197222222225</v>
      </c>
      <c r="B8232" s="1723" t="s">
        <v>32633</v>
      </c>
      <c r="C8232" s="1409">
        <v>40000</v>
      </c>
      <c r="D8232" s="1409">
        <v>0</v>
      </c>
      <c r="E8232" s="1409">
        <v>675509.27</v>
      </c>
      <c r="F8232" s="1541" t="s">
        <v>32641</v>
      </c>
      <c r="G8232" s="1657"/>
      <c r="H8232" s="1541"/>
      <c r="I8232" s="1541"/>
      <c r="J8232" s="1541"/>
      <c r="K8232" s="1541"/>
    </row>
    <row r="8233" spans="1:11" ht="22.5" customHeight="1">
      <c r="A8233" s="1051" t="s">
        <v>32584</v>
      </c>
      <c r="B8233" s="1051" t="s">
        <v>32593</v>
      </c>
      <c r="C8233" s="1050">
        <v>500000</v>
      </c>
      <c r="D8233" s="1050">
        <v>0</v>
      </c>
      <c r="E8233" s="1406">
        <v>1175509.27</v>
      </c>
      <c r="F8233" s="1544"/>
      <c r="G8233" s="1659"/>
      <c r="H8233" s="1544"/>
      <c r="I8233" s="1545"/>
      <c r="J8233" s="1545"/>
      <c r="K8233" s="1545"/>
    </row>
    <row r="8234" spans="1:11" ht="22.5" customHeight="1">
      <c r="A8234" s="1051" t="s">
        <v>32610</v>
      </c>
      <c r="B8234" s="1051" t="s">
        <v>32634</v>
      </c>
      <c r="C8234" s="1050">
        <v>0</v>
      </c>
      <c r="D8234" s="1050">
        <v>26.88</v>
      </c>
      <c r="E8234" s="1406">
        <v>1175482.3899999999</v>
      </c>
      <c r="F8234" s="1544"/>
      <c r="G8234" s="1659"/>
      <c r="H8234" s="1544"/>
      <c r="I8234" s="1545"/>
      <c r="J8234" s="1545"/>
      <c r="K8234" s="1545"/>
    </row>
    <row r="8235" spans="1:11" ht="22.5" customHeight="1">
      <c r="A8235" s="1051" t="s">
        <v>32611</v>
      </c>
      <c r="B8235" s="1051" t="s">
        <v>32635</v>
      </c>
      <c r="C8235" s="1050">
        <v>0</v>
      </c>
      <c r="D8235" s="1050">
        <v>26.88</v>
      </c>
      <c r="E8235" s="1406">
        <v>1175455.51</v>
      </c>
      <c r="F8235" s="1544"/>
      <c r="G8235" s="1659"/>
      <c r="H8235" s="1544"/>
      <c r="I8235" s="1545"/>
      <c r="J8235" s="1545"/>
      <c r="K8235" s="1545"/>
    </row>
    <row r="8236" spans="1:11" ht="22.5" customHeight="1">
      <c r="A8236" s="1051" t="s">
        <v>32610</v>
      </c>
      <c r="B8236" s="1051" t="s">
        <v>30717</v>
      </c>
      <c r="C8236" s="1050">
        <v>0</v>
      </c>
      <c r="D8236" s="1050">
        <v>53.75</v>
      </c>
      <c r="E8236" s="1406">
        <v>1175401.76</v>
      </c>
      <c r="F8236" s="1544"/>
      <c r="G8236" s="1659"/>
      <c r="H8236" s="1544"/>
      <c r="I8236" s="1545"/>
      <c r="J8236" s="1545"/>
      <c r="K8236" s="1545"/>
    </row>
    <row r="8237" spans="1:11" ht="22.5" customHeight="1">
      <c r="A8237" s="1051" t="s">
        <v>32611</v>
      </c>
      <c r="B8237" s="1051" t="s">
        <v>32636</v>
      </c>
      <c r="C8237" s="1050">
        <v>0</v>
      </c>
      <c r="D8237" s="1050">
        <v>10000</v>
      </c>
      <c r="E8237" s="1406">
        <v>1165401.76</v>
      </c>
      <c r="F8237" s="1544"/>
      <c r="G8237" s="1659"/>
      <c r="H8237" s="1544"/>
      <c r="I8237" s="1545"/>
      <c r="J8237" s="1545"/>
      <c r="K8237" s="1545"/>
    </row>
    <row r="8238" spans="1:11" ht="22.5" customHeight="1">
      <c r="A8238" s="1051" t="s">
        <v>32610</v>
      </c>
      <c r="B8238" s="1051" t="s">
        <v>32637</v>
      </c>
      <c r="C8238" s="1050">
        <v>0</v>
      </c>
      <c r="D8238" s="1050">
        <v>15000</v>
      </c>
      <c r="E8238" s="1406">
        <v>1150401.76</v>
      </c>
      <c r="F8238" s="1544"/>
      <c r="G8238" s="1659"/>
      <c r="H8238" s="1544"/>
      <c r="I8238" s="1545"/>
      <c r="J8238" s="1545"/>
      <c r="K8238" s="1545"/>
    </row>
    <row r="8239" spans="1:11" ht="22.5" customHeight="1">
      <c r="A8239" s="1051" t="s">
        <v>32584</v>
      </c>
      <c r="B8239" s="1051" t="s">
        <v>29649</v>
      </c>
      <c r="C8239" s="1050">
        <v>0</v>
      </c>
      <c r="D8239" s="1050">
        <v>18753.330000000002</v>
      </c>
      <c r="E8239" s="1406">
        <v>1131648.43</v>
      </c>
      <c r="F8239" s="1544"/>
      <c r="G8239" s="1659"/>
      <c r="H8239" s="1544"/>
      <c r="I8239" s="1545"/>
      <c r="J8239" s="1545"/>
      <c r="K8239" s="1545"/>
    </row>
    <row r="8240" spans="1:11" ht="22.5" customHeight="1">
      <c r="A8240" s="1051" t="s">
        <v>32610</v>
      </c>
      <c r="B8240" s="1051" t="s">
        <v>30730</v>
      </c>
      <c r="C8240" s="1050">
        <v>0</v>
      </c>
      <c r="D8240" s="1050">
        <v>128293.33</v>
      </c>
      <c r="E8240" s="1406">
        <v>1003355.1</v>
      </c>
      <c r="F8240" s="1544"/>
      <c r="G8240" s="1659"/>
      <c r="H8240" s="1544"/>
      <c r="I8240" s="1545"/>
      <c r="J8240" s="1545"/>
      <c r="K8240" s="1545"/>
    </row>
    <row r="8241" spans="1:11" ht="22.5" customHeight="1">
      <c r="A8241" s="1051" t="s">
        <v>32612</v>
      </c>
      <c r="B8241" s="1051" t="s">
        <v>30925</v>
      </c>
      <c r="C8241" s="1050">
        <v>0</v>
      </c>
      <c r="D8241" s="1050">
        <v>350</v>
      </c>
      <c r="E8241" s="1406">
        <v>1003005.1</v>
      </c>
      <c r="F8241" s="1544"/>
      <c r="G8241" s="1659"/>
      <c r="H8241" s="1544"/>
      <c r="I8241" s="1545"/>
      <c r="J8241" s="1545"/>
      <c r="K8241" s="1545"/>
    </row>
    <row r="8242" spans="1:11" s="1023" customFormat="1" ht="22.5" customHeight="1">
      <c r="A8242" s="1407" t="s">
        <v>32613</v>
      </c>
      <c r="B8242" s="1407" t="s">
        <v>32638</v>
      </c>
      <c r="C8242" s="1408">
        <v>32000</v>
      </c>
      <c r="D8242" s="1408">
        <v>0</v>
      </c>
      <c r="E8242" s="1409">
        <v>1035005.1</v>
      </c>
      <c r="F8242" s="1541" t="s">
        <v>32642</v>
      </c>
      <c r="G8242" s="1657"/>
      <c r="H8242" s="1541"/>
      <c r="I8242" s="1434"/>
      <c r="J8242" s="1434"/>
      <c r="K8242" s="1434"/>
    </row>
    <row r="8243" spans="1:11" s="1023" customFormat="1" ht="22.5" customHeight="1">
      <c r="A8243" s="1420" t="s">
        <v>32614</v>
      </c>
      <c r="B8243" s="1420" t="s">
        <v>32639</v>
      </c>
      <c r="C8243" s="1421">
        <v>15000</v>
      </c>
      <c r="D8243" s="1421">
        <v>0</v>
      </c>
      <c r="E8243" s="1409">
        <v>1050005.1000000001</v>
      </c>
      <c r="F8243" s="1434" t="s">
        <v>32691</v>
      </c>
      <c r="G8243" s="1478"/>
      <c r="H8243" s="1478"/>
      <c r="I8243" s="1434"/>
      <c r="J8243" s="1434"/>
      <c r="K8243" s="1434"/>
    </row>
    <row r="8244" spans="1:11" ht="22.5" customHeight="1">
      <c r="A8244" s="1051" t="s">
        <v>32643</v>
      </c>
      <c r="B8244" s="1051" t="s">
        <v>32660</v>
      </c>
      <c r="C8244" s="1050">
        <v>1000000</v>
      </c>
      <c r="D8244" s="1050">
        <v>0</v>
      </c>
      <c r="E8244" s="1406">
        <v>2050005.1</v>
      </c>
      <c r="F8244" s="1545"/>
      <c r="G8244" s="1661"/>
      <c r="H8244" s="1545"/>
      <c r="I8244" s="1545"/>
      <c r="J8244" s="1545"/>
      <c r="K8244" s="1545"/>
    </row>
    <row r="8245" spans="1:11" ht="22.5" customHeight="1">
      <c r="A8245" s="1051" t="s">
        <v>32644</v>
      </c>
      <c r="B8245" s="1051" t="s">
        <v>30654</v>
      </c>
      <c r="C8245" s="1050">
        <v>0</v>
      </c>
      <c r="D8245" s="1050">
        <v>10.75</v>
      </c>
      <c r="E8245" s="1406">
        <v>2049994.35</v>
      </c>
      <c r="F8245" s="1545"/>
      <c r="G8245" s="1661"/>
      <c r="H8245" s="1545"/>
      <c r="I8245" s="1545"/>
      <c r="J8245" s="1545"/>
      <c r="K8245" s="1545"/>
    </row>
    <row r="8246" spans="1:11" ht="22.5" customHeight="1">
      <c r="A8246" s="1051" t="s">
        <v>32645</v>
      </c>
      <c r="B8246" s="1051" t="s">
        <v>30656</v>
      </c>
      <c r="C8246" s="1050">
        <v>0</v>
      </c>
      <c r="D8246" s="1050">
        <v>26.88</v>
      </c>
      <c r="E8246" s="1406">
        <v>2049967.47</v>
      </c>
      <c r="F8246" s="1545"/>
      <c r="G8246" s="1661"/>
      <c r="H8246" s="1545"/>
      <c r="I8246" s="1545"/>
      <c r="J8246" s="1545"/>
      <c r="K8246" s="1545"/>
    </row>
    <row r="8247" spans="1:11" ht="22.5" customHeight="1">
      <c r="A8247" s="1051" t="s">
        <v>32644</v>
      </c>
      <c r="B8247" s="1051" t="s">
        <v>32661</v>
      </c>
      <c r="C8247" s="1050">
        <v>0</v>
      </c>
      <c r="D8247" s="1050">
        <v>5000</v>
      </c>
      <c r="E8247" s="1406">
        <v>2044967.47</v>
      </c>
      <c r="F8247" s="1545"/>
      <c r="G8247" s="1661"/>
      <c r="H8247" s="1545"/>
      <c r="I8247" s="1545"/>
      <c r="J8247" s="1545"/>
      <c r="K8247" s="1545"/>
    </row>
    <row r="8248" spans="1:11" ht="22.5" customHeight="1">
      <c r="A8248" s="1051" t="s">
        <v>32645</v>
      </c>
      <c r="B8248" s="1051" t="s">
        <v>32662</v>
      </c>
      <c r="C8248" s="1050">
        <v>0</v>
      </c>
      <c r="D8248" s="1050">
        <v>20000</v>
      </c>
      <c r="E8248" s="1406">
        <v>2024967.47</v>
      </c>
      <c r="F8248" s="1545"/>
      <c r="G8248" s="1661"/>
      <c r="H8248" s="1545"/>
      <c r="I8248" s="1545"/>
      <c r="J8248" s="1545"/>
      <c r="K8248" s="1545"/>
    </row>
    <row r="8249" spans="1:11" ht="22.5" customHeight="1">
      <c r="A8249" s="1051" t="s">
        <v>32643</v>
      </c>
      <c r="B8249" s="1051" t="s">
        <v>30030</v>
      </c>
      <c r="C8249" s="1050">
        <v>0</v>
      </c>
      <c r="D8249" s="1050">
        <v>57166.46</v>
      </c>
      <c r="E8249" s="1406">
        <v>1967801.01</v>
      </c>
      <c r="F8249" s="1545"/>
      <c r="G8249" s="1661"/>
      <c r="H8249" s="1545"/>
      <c r="I8249" s="1545"/>
      <c r="J8249" s="1545"/>
      <c r="K8249" s="1545"/>
    </row>
    <row r="8250" spans="1:11" ht="22.5" customHeight="1">
      <c r="A8250" s="1051" t="s">
        <v>32646</v>
      </c>
      <c r="B8250" s="1051" t="s">
        <v>32663</v>
      </c>
      <c r="C8250" s="1050">
        <v>0</v>
      </c>
      <c r="D8250" s="1050">
        <v>1480000</v>
      </c>
      <c r="E8250" s="1406">
        <v>487801.01</v>
      </c>
      <c r="F8250" s="1545"/>
      <c r="G8250" s="1661"/>
      <c r="H8250" s="1545"/>
      <c r="I8250" s="1545"/>
      <c r="J8250" s="1545"/>
      <c r="K8250" s="1545"/>
    </row>
    <row r="8251" spans="1:11" s="1023" customFormat="1" ht="22.5" customHeight="1">
      <c r="A8251" s="1407" t="s">
        <v>32647</v>
      </c>
      <c r="B8251" s="1407" t="s">
        <v>32664</v>
      </c>
      <c r="C8251" s="1408">
        <v>10000</v>
      </c>
      <c r="D8251" s="1408">
        <v>0</v>
      </c>
      <c r="E8251" s="1409">
        <v>497801.01</v>
      </c>
      <c r="F8251" s="1434" t="s">
        <v>32408</v>
      </c>
      <c r="G8251" s="1653"/>
      <c r="H8251" s="1434"/>
      <c r="I8251" s="1434"/>
      <c r="J8251" s="1434"/>
      <c r="K8251" s="1434"/>
    </row>
    <row r="8252" spans="1:11" s="1023" customFormat="1" ht="22.5" customHeight="1">
      <c r="A8252" s="1407" t="s">
        <v>32648</v>
      </c>
      <c r="B8252" s="1407" t="s">
        <v>32665</v>
      </c>
      <c r="C8252" s="1408">
        <v>20000</v>
      </c>
      <c r="D8252" s="1408">
        <v>0</v>
      </c>
      <c r="E8252" s="1409">
        <v>517801.01</v>
      </c>
      <c r="F8252" s="1434" t="s">
        <v>32408</v>
      </c>
      <c r="G8252" s="1653"/>
      <c r="H8252" s="1434"/>
      <c r="I8252" s="1434"/>
      <c r="J8252" s="1434"/>
      <c r="K8252" s="1434"/>
    </row>
    <row r="8253" spans="1:11" s="996" customFormat="1" ht="22.5" customHeight="1">
      <c r="A8253" s="1723" t="s">
        <v>32649</v>
      </c>
      <c r="B8253" s="1723" t="s">
        <v>32666</v>
      </c>
      <c r="C8253" s="1409">
        <v>20000</v>
      </c>
      <c r="D8253" s="1409">
        <v>0</v>
      </c>
      <c r="E8253" s="1409">
        <v>537801.01</v>
      </c>
      <c r="F8253" s="1434" t="s">
        <v>30469</v>
      </c>
      <c r="G8253" s="1657"/>
      <c r="H8253" s="1541"/>
      <c r="I8253" s="1541"/>
      <c r="J8253" s="1541"/>
      <c r="K8253" s="1541"/>
    </row>
    <row r="8254" spans="1:11" s="1023" customFormat="1" ht="22.5" customHeight="1">
      <c r="A8254" s="1407" t="s">
        <v>32650</v>
      </c>
      <c r="B8254" s="1407" t="s">
        <v>32667</v>
      </c>
      <c r="C8254" s="1408">
        <v>10000</v>
      </c>
      <c r="D8254" s="1408">
        <v>0</v>
      </c>
      <c r="E8254" s="1409">
        <v>547801.01</v>
      </c>
      <c r="F8254" s="1434" t="s">
        <v>32408</v>
      </c>
      <c r="G8254" s="1653"/>
      <c r="H8254" s="1434"/>
      <c r="I8254" s="1434"/>
      <c r="J8254" s="1434"/>
      <c r="K8254" s="1434"/>
    </row>
    <row r="8255" spans="1:11" s="1023" customFormat="1" ht="22.5" customHeight="1">
      <c r="A8255" s="1407" t="s">
        <v>32651</v>
      </c>
      <c r="B8255" s="1407" t="s">
        <v>32668</v>
      </c>
      <c r="C8255" s="1408">
        <v>10000</v>
      </c>
      <c r="D8255" s="1408">
        <v>0</v>
      </c>
      <c r="E8255" s="1409">
        <v>557801.01</v>
      </c>
      <c r="F8255" s="1434" t="s">
        <v>32408</v>
      </c>
      <c r="G8255" s="1653"/>
      <c r="H8255" s="1434"/>
      <c r="I8255" s="1434"/>
      <c r="J8255" s="1434"/>
      <c r="K8255" s="1434"/>
    </row>
    <row r="8256" spans="1:11" s="1023" customFormat="1" ht="22.5" customHeight="1">
      <c r="A8256" s="1407" t="s">
        <v>32652</v>
      </c>
      <c r="B8256" s="1407" t="s">
        <v>32669</v>
      </c>
      <c r="C8256" s="1408">
        <v>20000</v>
      </c>
      <c r="D8256" s="1408">
        <v>0</v>
      </c>
      <c r="E8256" s="1409">
        <v>577801.01</v>
      </c>
      <c r="F8256" s="1434" t="s">
        <v>30469</v>
      </c>
      <c r="G8256" s="1653"/>
      <c r="H8256" s="1434"/>
      <c r="I8256" s="1434"/>
      <c r="J8256" s="1434"/>
      <c r="K8256" s="1434"/>
    </row>
    <row r="8257" spans="1:11" s="1023" customFormat="1" ht="22.5" customHeight="1">
      <c r="A8257" s="1407" t="s">
        <v>32653</v>
      </c>
      <c r="B8257" s="1407" t="s">
        <v>32670</v>
      </c>
      <c r="C8257" s="1408">
        <v>20000</v>
      </c>
      <c r="D8257" s="1408">
        <v>0</v>
      </c>
      <c r="E8257" s="1409">
        <v>597801.01</v>
      </c>
      <c r="F8257" s="1434" t="s">
        <v>32408</v>
      </c>
      <c r="G8257" s="1653"/>
      <c r="H8257" s="1434"/>
      <c r="I8257" s="1434"/>
      <c r="J8257" s="1434"/>
      <c r="K8257" s="1434"/>
    </row>
    <row r="8258" spans="1:11" s="1023" customFormat="1" ht="22.5" customHeight="1">
      <c r="A8258" s="1407" t="s">
        <v>32654</v>
      </c>
      <c r="B8258" s="1407" t="s">
        <v>32671</v>
      </c>
      <c r="C8258" s="1408">
        <v>5000</v>
      </c>
      <c r="D8258" s="1408">
        <v>0</v>
      </c>
      <c r="E8258" s="1409">
        <v>602801.01</v>
      </c>
      <c r="F8258" s="1434" t="s">
        <v>32696</v>
      </c>
      <c r="G8258" s="1653"/>
      <c r="H8258" s="1434"/>
      <c r="I8258" s="1434"/>
      <c r="J8258" s="1434"/>
      <c r="K8258" s="1434"/>
    </row>
    <row r="8259" spans="1:11" s="1023" customFormat="1" ht="22.5" customHeight="1">
      <c r="A8259" s="1407" t="s">
        <v>32655</v>
      </c>
      <c r="B8259" s="1407" t="s">
        <v>32672</v>
      </c>
      <c r="C8259" s="1408">
        <v>10000</v>
      </c>
      <c r="D8259" s="1408">
        <v>0</v>
      </c>
      <c r="E8259" s="1409">
        <v>612801.01</v>
      </c>
      <c r="F8259" s="1434" t="s">
        <v>32408</v>
      </c>
      <c r="G8259" s="1653"/>
      <c r="H8259" s="1434"/>
      <c r="I8259" s="1434"/>
      <c r="J8259" s="1434"/>
      <c r="K8259" s="1434"/>
    </row>
    <row r="8260" spans="1:11" s="1023" customFormat="1" ht="22.5" customHeight="1">
      <c r="A8260" s="1407" t="s">
        <v>32656</v>
      </c>
      <c r="B8260" s="1407" t="s">
        <v>32673</v>
      </c>
      <c r="C8260" s="1408">
        <v>10000</v>
      </c>
      <c r="D8260" s="1408">
        <v>0</v>
      </c>
      <c r="E8260" s="1409">
        <v>622801.01</v>
      </c>
      <c r="F8260" s="1434" t="s">
        <v>32408</v>
      </c>
      <c r="G8260" s="1653"/>
      <c r="H8260" s="1434"/>
      <c r="I8260" s="1434"/>
      <c r="J8260" s="1434"/>
      <c r="K8260" s="1434"/>
    </row>
    <row r="8261" spans="1:11" s="1023" customFormat="1" ht="22.5" customHeight="1">
      <c r="A8261" s="1407" t="s">
        <v>32657</v>
      </c>
      <c r="B8261" s="1407" t="s">
        <v>32674</v>
      </c>
      <c r="C8261" s="1408">
        <v>10000</v>
      </c>
      <c r="D8261" s="1408">
        <v>0</v>
      </c>
      <c r="E8261" s="1409">
        <v>632801.01</v>
      </c>
      <c r="F8261" s="1434" t="s">
        <v>32408</v>
      </c>
      <c r="G8261" s="1653"/>
      <c r="H8261" s="1434"/>
      <c r="I8261" s="1434"/>
      <c r="J8261" s="1434"/>
      <c r="K8261" s="1434"/>
    </row>
    <row r="8262" spans="1:11" s="1023" customFormat="1" ht="22.5" customHeight="1">
      <c r="A8262" s="1407" t="s">
        <v>32658</v>
      </c>
      <c r="B8262" s="1407" t="s">
        <v>32675</v>
      </c>
      <c r="C8262" s="1408">
        <v>20000</v>
      </c>
      <c r="D8262" s="1408">
        <v>0</v>
      </c>
      <c r="E8262" s="1409">
        <v>652801.01</v>
      </c>
      <c r="F8262" s="1434" t="s">
        <v>30469</v>
      </c>
      <c r="G8262" s="1653"/>
      <c r="H8262" s="1434"/>
      <c r="I8262" s="1434"/>
      <c r="J8262" s="1434"/>
      <c r="K8262" s="1434"/>
    </row>
    <row r="8263" spans="1:11" ht="22.5" customHeight="1">
      <c r="A8263" s="1051" t="s">
        <v>32659</v>
      </c>
      <c r="B8263" s="1051" t="s">
        <v>30925</v>
      </c>
      <c r="C8263" s="1050">
        <v>0</v>
      </c>
      <c r="D8263" s="1050">
        <v>650</v>
      </c>
      <c r="E8263" s="1406">
        <v>652151.01</v>
      </c>
      <c r="F8263" s="1545"/>
      <c r="G8263" s="1661"/>
      <c r="H8263" s="1545"/>
      <c r="I8263" s="1545"/>
      <c r="J8263" s="1545"/>
      <c r="K8263" s="1545"/>
    </row>
    <row r="8264" spans="1:11" s="1023" customFormat="1" ht="22.5" customHeight="1">
      <c r="A8264" s="2368" t="s">
        <v>32697</v>
      </c>
      <c r="B8264" s="2368" t="s">
        <v>32701</v>
      </c>
      <c r="C8264" s="2369">
        <v>20000</v>
      </c>
      <c r="D8264" s="2369">
        <v>0</v>
      </c>
      <c r="E8264" s="2370">
        <v>672151.01</v>
      </c>
      <c r="F8264" s="2371"/>
      <c r="G8264" s="2609"/>
      <c r="H8264" s="2371"/>
      <c r="I8264" s="2371"/>
      <c r="J8264" s="2371"/>
      <c r="K8264" s="2371"/>
    </row>
    <row r="8265" spans="1:11" s="996" customFormat="1" ht="22.5" customHeight="1">
      <c r="A8265" s="2375" t="s">
        <v>32698</v>
      </c>
      <c r="B8265" s="2375" t="s">
        <v>32702</v>
      </c>
      <c r="C8265" s="2370">
        <v>30000</v>
      </c>
      <c r="D8265" s="2370">
        <v>0</v>
      </c>
      <c r="E8265" s="2370">
        <v>702151.01</v>
      </c>
      <c r="F8265" s="1544" t="s">
        <v>32761</v>
      </c>
      <c r="G8265" s="2633"/>
      <c r="H8265" s="2376"/>
      <c r="I8265" s="2376"/>
      <c r="J8265" s="2376"/>
      <c r="K8265" s="2376"/>
    </row>
    <row r="8266" spans="1:11" s="1023" customFormat="1" ht="22.5" customHeight="1">
      <c r="A8266" s="2372" t="s">
        <v>32699</v>
      </c>
      <c r="B8266" s="2372" t="s">
        <v>32703</v>
      </c>
      <c r="C8266" s="2373">
        <v>30000</v>
      </c>
      <c r="D8266" s="2373">
        <v>0</v>
      </c>
      <c r="E8266" s="2370">
        <v>732151.01</v>
      </c>
      <c r="F8266" s="2374"/>
      <c r="G8266" s="2610"/>
      <c r="H8266" s="2374"/>
      <c r="I8266" s="2374"/>
      <c r="J8266" s="2374"/>
      <c r="K8266" s="2374"/>
    </row>
    <row r="8267" spans="1:11" ht="22.5" customHeight="1">
      <c r="A8267" s="2363" t="s">
        <v>32700</v>
      </c>
      <c r="B8267" s="2363" t="s">
        <v>30925</v>
      </c>
      <c r="C8267" s="2364">
        <v>0</v>
      </c>
      <c r="D8267" s="2364">
        <v>150</v>
      </c>
      <c r="E8267" s="2366">
        <v>732001.01</v>
      </c>
      <c r="F8267" s="2365"/>
      <c r="G8267" s="2611"/>
      <c r="H8267" s="2365"/>
      <c r="I8267" s="2365"/>
      <c r="J8267" s="2365"/>
      <c r="K8267" s="2365"/>
    </row>
    <row r="8268" spans="1:11" ht="22.5" customHeight="1">
      <c r="A8268" s="1051" t="s">
        <v>32715</v>
      </c>
      <c r="B8268" s="1051" t="s">
        <v>32725</v>
      </c>
      <c r="C8268" s="1050">
        <v>35000</v>
      </c>
      <c r="D8268" s="1050">
        <v>0</v>
      </c>
      <c r="E8268" s="1406">
        <v>767001.01</v>
      </c>
      <c r="F8268" s="1544" t="s">
        <v>32761</v>
      </c>
      <c r="G8268" s="1720"/>
      <c r="H8268" s="1720"/>
      <c r="I8268" s="1545"/>
      <c r="J8268" s="1545"/>
      <c r="K8268" s="1545"/>
    </row>
    <row r="8269" spans="1:11" ht="22.5" customHeight="1">
      <c r="A8269" s="1051" t="s">
        <v>32716</v>
      </c>
      <c r="B8269" s="1051" t="s">
        <v>32726</v>
      </c>
      <c r="C8269" s="1050">
        <v>30000</v>
      </c>
      <c r="D8269" s="1050">
        <v>0</v>
      </c>
      <c r="E8269" s="1406">
        <v>797001.01</v>
      </c>
      <c r="F8269" s="1544" t="s">
        <v>32761</v>
      </c>
      <c r="G8269" s="1720"/>
      <c r="H8269" s="1720"/>
      <c r="I8269" s="1545"/>
      <c r="J8269" s="1545"/>
      <c r="K8269" s="1545"/>
    </row>
    <row r="8270" spans="1:11" ht="22.5" customHeight="1">
      <c r="A8270" s="1051" t="s">
        <v>32717</v>
      </c>
      <c r="B8270" s="1051" t="s">
        <v>32727</v>
      </c>
      <c r="C8270" s="1050">
        <v>80000</v>
      </c>
      <c r="D8270" s="1050">
        <v>0</v>
      </c>
      <c r="E8270" s="1406">
        <v>877001.01</v>
      </c>
      <c r="F8270" s="1544" t="s">
        <v>32761</v>
      </c>
      <c r="G8270" s="1720"/>
      <c r="H8270" s="1720"/>
      <c r="I8270" s="1545"/>
      <c r="J8270" s="1545"/>
      <c r="K8270" s="1545"/>
    </row>
    <row r="8271" spans="1:11" s="771" customFormat="1" ht="22.5" customHeight="1">
      <c r="A8271" s="1629" t="s">
        <v>32718</v>
      </c>
      <c r="B8271" s="1629" t="s">
        <v>32728</v>
      </c>
      <c r="C8271" s="1406">
        <v>20000</v>
      </c>
      <c r="D8271" s="1406">
        <v>0</v>
      </c>
      <c r="E8271" s="1406">
        <v>897001.01</v>
      </c>
      <c r="F8271" s="1434" t="s">
        <v>32762</v>
      </c>
      <c r="G8271" s="1720"/>
      <c r="H8271" s="1720"/>
      <c r="I8271" s="1544"/>
      <c r="J8271" s="1544"/>
      <c r="K8271" s="1544"/>
    </row>
    <row r="8272" spans="1:11" s="771" customFormat="1" ht="22.5" customHeight="1">
      <c r="A8272" s="1629" t="s">
        <v>32719</v>
      </c>
      <c r="B8272" s="1629" t="s">
        <v>32729</v>
      </c>
      <c r="C8272" s="1406">
        <v>10000</v>
      </c>
      <c r="D8272" s="1406">
        <v>0</v>
      </c>
      <c r="E8272" s="1406">
        <v>907001.01</v>
      </c>
      <c r="F8272" s="1434" t="s">
        <v>32691</v>
      </c>
      <c r="G8272" s="1720"/>
      <c r="H8272" s="1720"/>
      <c r="I8272" s="1544"/>
      <c r="J8272" s="1544"/>
      <c r="K8272" s="1544"/>
    </row>
    <row r="8273" spans="1:11" ht="22.5" customHeight="1">
      <c r="A8273" s="1051" t="s">
        <v>32720</v>
      </c>
      <c r="B8273" s="1051" t="s">
        <v>30925</v>
      </c>
      <c r="C8273" s="1050">
        <v>0</v>
      </c>
      <c r="D8273" s="1050">
        <v>250</v>
      </c>
      <c r="E8273" s="1406">
        <v>906751.01</v>
      </c>
      <c r="F8273" s="1544"/>
      <c r="G8273" s="1720"/>
      <c r="H8273" s="1720"/>
      <c r="I8273" s="1545"/>
      <c r="J8273" s="1545"/>
      <c r="K8273" s="1545"/>
    </row>
    <row r="8274" spans="1:11" ht="22.5" customHeight="1">
      <c r="A8274" s="1051" t="s">
        <v>32721</v>
      </c>
      <c r="B8274" s="1051" t="s">
        <v>32730</v>
      </c>
      <c r="C8274" s="1050">
        <v>70000</v>
      </c>
      <c r="D8274" s="1050">
        <v>0</v>
      </c>
      <c r="E8274" s="1406">
        <v>976751.01</v>
      </c>
      <c r="F8274" s="1544" t="s">
        <v>32761</v>
      </c>
      <c r="G8274" s="1720"/>
      <c r="H8274" s="1720"/>
      <c r="I8274" s="1545"/>
      <c r="J8274" s="1545"/>
      <c r="K8274" s="1545"/>
    </row>
    <row r="8275" spans="1:11" ht="22.5" customHeight="1">
      <c r="A8275" s="1536" t="s">
        <v>32722</v>
      </c>
      <c r="B8275" s="1536" t="s">
        <v>32731</v>
      </c>
      <c r="C8275" s="1050">
        <v>80000</v>
      </c>
      <c r="D8275" s="1050">
        <v>0</v>
      </c>
      <c r="E8275" s="1406">
        <v>1056751.01</v>
      </c>
      <c r="F8275" s="1544" t="s">
        <v>32761</v>
      </c>
      <c r="G8275" s="2367"/>
      <c r="H8275" s="2367"/>
      <c r="I8275" s="1627"/>
      <c r="J8275" s="1627"/>
      <c r="K8275" s="1627"/>
    </row>
    <row r="8276" spans="1:11" s="849" customFormat="1" ht="22.5" customHeight="1">
      <c r="A8276" s="1051" t="s">
        <v>32795</v>
      </c>
      <c r="B8276" s="1051" t="s">
        <v>32796</v>
      </c>
      <c r="C8276" s="1050">
        <v>30000</v>
      </c>
      <c r="D8276" s="1050">
        <v>0</v>
      </c>
      <c r="E8276" s="1406">
        <v>1086751.01</v>
      </c>
      <c r="F8276" s="1544" t="s">
        <v>32761</v>
      </c>
      <c r="G8276" s="1661"/>
      <c r="H8276" s="1545"/>
      <c r="I8276" s="1545"/>
      <c r="J8276" s="1545"/>
      <c r="K8276" s="1545"/>
    </row>
    <row r="8277" spans="1:11" s="849" customFormat="1" ht="22.5" customHeight="1">
      <c r="A8277" s="1051" t="s">
        <v>32724</v>
      </c>
      <c r="B8277" s="1051" t="s">
        <v>32742</v>
      </c>
      <c r="C8277" s="1050">
        <v>107000</v>
      </c>
      <c r="D8277" s="1050">
        <v>0</v>
      </c>
      <c r="E8277" s="1406">
        <v>1193751.01</v>
      </c>
      <c r="F8277" s="1544" t="s">
        <v>32761</v>
      </c>
      <c r="G8277" s="1661"/>
      <c r="H8277" s="1545"/>
      <c r="I8277" s="1545"/>
      <c r="J8277" s="1545"/>
      <c r="K8277" s="1545"/>
    </row>
    <row r="8278" spans="1:11" s="849" customFormat="1" ht="22.5" customHeight="1">
      <c r="A8278" s="1051" t="s">
        <v>32763</v>
      </c>
      <c r="B8278" s="1051" t="s">
        <v>32739</v>
      </c>
      <c r="C8278" s="1050">
        <v>500000</v>
      </c>
      <c r="D8278" s="1050">
        <v>0</v>
      </c>
      <c r="E8278" s="1406">
        <v>1693751.01</v>
      </c>
      <c r="F8278" s="1545"/>
      <c r="G8278" s="1661"/>
      <c r="H8278" s="1545"/>
      <c r="I8278" s="1545"/>
      <c r="J8278" s="1545"/>
      <c r="K8278" s="1545"/>
    </row>
    <row r="8279" spans="1:11" s="849" customFormat="1" ht="22.5" customHeight="1">
      <c r="A8279" s="1051" t="s">
        <v>32723</v>
      </c>
      <c r="B8279" s="1051" t="s">
        <v>32735</v>
      </c>
      <c r="C8279" s="1050">
        <v>0</v>
      </c>
      <c r="D8279" s="1050">
        <v>26.88</v>
      </c>
      <c r="E8279" s="1406">
        <v>1693724.13</v>
      </c>
      <c r="F8279" s="1545"/>
      <c r="G8279" s="1661"/>
      <c r="H8279" s="1545"/>
      <c r="I8279" s="1545"/>
      <c r="J8279" s="1545"/>
      <c r="K8279" s="1545"/>
    </row>
    <row r="8280" spans="1:11" s="849" customFormat="1" ht="22.5" customHeight="1">
      <c r="A8280" s="1051" t="s">
        <v>32764</v>
      </c>
      <c r="B8280" s="1051" t="s">
        <v>32738</v>
      </c>
      <c r="C8280" s="1050">
        <v>0</v>
      </c>
      <c r="D8280" s="1050">
        <v>26.88</v>
      </c>
      <c r="E8280" s="1406">
        <v>1693697.25</v>
      </c>
      <c r="F8280" s="1545"/>
      <c r="G8280" s="1661"/>
      <c r="H8280" s="1545"/>
      <c r="I8280" s="1545"/>
      <c r="J8280" s="1545"/>
      <c r="K8280" s="1545"/>
    </row>
    <row r="8281" spans="1:11" s="849" customFormat="1" ht="22.5" customHeight="1">
      <c r="A8281" s="1051" t="s">
        <v>32765</v>
      </c>
      <c r="B8281" s="1051" t="s">
        <v>32741</v>
      </c>
      <c r="C8281" s="1050">
        <v>0</v>
      </c>
      <c r="D8281" s="1050">
        <v>26.88</v>
      </c>
      <c r="E8281" s="1406">
        <v>1693670.37</v>
      </c>
      <c r="F8281" s="1545"/>
      <c r="G8281" s="1661"/>
      <c r="H8281" s="1545"/>
      <c r="I8281" s="1545"/>
      <c r="J8281" s="1545"/>
      <c r="K8281" s="1545"/>
    </row>
    <row r="8282" spans="1:11" s="849" customFormat="1" ht="22.5" customHeight="1">
      <c r="A8282" s="1051" t="s">
        <v>32766</v>
      </c>
      <c r="B8282" s="1051" t="s">
        <v>32779</v>
      </c>
      <c r="C8282" s="1050">
        <v>0</v>
      </c>
      <c r="D8282" s="1050">
        <v>26.88</v>
      </c>
      <c r="E8282" s="1406">
        <v>1693643.49</v>
      </c>
      <c r="F8282" s="1545"/>
      <c r="G8282" s="1661"/>
      <c r="H8282" s="1545"/>
      <c r="I8282" s="1545"/>
      <c r="J8282" s="1545"/>
      <c r="K8282" s="1545"/>
    </row>
    <row r="8283" spans="1:11" s="849" customFormat="1" ht="22.5" customHeight="1">
      <c r="A8283" s="1051" t="s">
        <v>32767</v>
      </c>
      <c r="B8283" s="1051" t="s">
        <v>32780</v>
      </c>
      <c r="C8283" s="1050">
        <v>0</v>
      </c>
      <c r="D8283" s="1050">
        <v>26.88</v>
      </c>
      <c r="E8283" s="1406">
        <v>1693616.61</v>
      </c>
      <c r="F8283" s="1545"/>
      <c r="G8283" s="1661"/>
      <c r="H8283" s="1545"/>
      <c r="I8283" s="1545"/>
      <c r="J8283" s="1545"/>
      <c r="K8283" s="1545"/>
    </row>
    <row r="8284" spans="1:11" s="849" customFormat="1" ht="22.5" customHeight="1">
      <c r="A8284" s="1051" t="s">
        <v>32768</v>
      </c>
      <c r="B8284" s="1051" t="s">
        <v>32781</v>
      </c>
      <c r="C8284" s="1050">
        <v>0</v>
      </c>
      <c r="D8284" s="1050">
        <v>26.88</v>
      </c>
      <c r="E8284" s="1406">
        <v>1693589.73</v>
      </c>
      <c r="F8284" s="1545"/>
      <c r="G8284" s="1661"/>
      <c r="H8284" s="1545"/>
      <c r="I8284" s="1545"/>
      <c r="J8284" s="1545"/>
      <c r="K8284" s="1545"/>
    </row>
    <row r="8285" spans="1:11" s="849" customFormat="1" ht="22.5" customHeight="1">
      <c r="A8285" s="1051" t="s">
        <v>32768</v>
      </c>
      <c r="B8285" s="1051" t="s">
        <v>30713</v>
      </c>
      <c r="C8285" s="1050">
        <v>0</v>
      </c>
      <c r="D8285" s="1050">
        <v>26.88</v>
      </c>
      <c r="E8285" s="1406">
        <v>1693562.85</v>
      </c>
      <c r="F8285" s="1545"/>
      <c r="G8285" s="1661"/>
      <c r="H8285" s="1545"/>
      <c r="I8285" s="1545"/>
      <c r="J8285" s="1545"/>
      <c r="K8285" s="1545"/>
    </row>
    <row r="8286" spans="1:11" s="849" customFormat="1" ht="22.5" customHeight="1">
      <c r="A8286" s="1051" t="s">
        <v>32769</v>
      </c>
      <c r="B8286" s="1051" t="s">
        <v>30294</v>
      </c>
      <c r="C8286" s="1050">
        <v>0</v>
      </c>
      <c r="D8286" s="1050">
        <v>26.88</v>
      </c>
      <c r="E8286" s="1406">
        <v>1693535.97</v>
      </c>
      <c r="F8286" s="1545"/>
      <c r="G8286" s="1661"/>
      <c r="H8286" s="1545"/>
      <c r="I8286" s="1545"/>
      <c r="J8286" s="1545"/>
      <c r="K8286" s="1545"/>
    </row>
    <row r="8287" spans="1:11" s="849" customFormat="1" ht="22.5" customHeight="1">
      <c r="A8287" s="1051" t="s">
        <v>32770</v>
      </c>
      <c r="B8287" s="1051" t="s">
        <v>30301</v>
      </c>
      <c r="C8287" s="1050">
        <v>0</v>
      </c>
      <c r="D8287" s="1050">
        <v>26.88</v>
      </c>
      <c r="E8287" s="1406">
        <v>1693509.09</v>
      </c>
      <c r="F8287" s="1545"/>
      <c r="G8287" s="1661"/>
      <c r="H8287" s="1545"/>
      <c r="I8287" s="1545"/>
      <c r="J8287" s="1545"/>
      <c r="K8287" s="1545"/>
    </row>
    <row r="8288" spans="1:11" s="849" customFormat="1" ht="22.5" customHeight="1">
      <c r="A8288" s="1051" t="s">
        <v>32766</v>
      </c>
      <c r="B8288" s="1051" t="s">
        <v>32782</v>
      </c>
      <c r="C8288" s="1050">
        <v>0</v>
      </c>
      <c r="D8288" s="1050">
        <v>53.75</v>
      </c>
      <c r="E8288" s="1406">
        <v>1693455.34</v>
      </c>
      <c r="F8288" s="1545"/>
      <c r="G8288" s="1661"/>
      <c r="H8288" s="1545"/>
      <c r="I8288" s="1545"/>
      <c r="J8288" s="1545"/>
      <c r="K8288" s="1545"/>
    </row>
    <row r="8289" spans="1:11" s="849" customFormat="1" ht="22.5" customHeight="1">
      <c r="A8289" s="1051" t="s">
        <v>32767</v>
      </c>
      <c r="B8289" s="1051" t="s">
        <v>30718</v>
      </c>
      <c r="C8289" s="1050">
        <v>0</v>
      </c>
      <c r="D8289" s="1050">
        <v>53.75</v>
      </c>
      <c r="E8289" s="1406">
        <v>1693401.59</v>
      </c>
      <c r="F8289" s="1545"/>
      <c r="G8289" s="1661"/>
      <c r="H8289" s="1545"/>
      <c r="I8289" s="1545"/>
      <c r="J8289" s="1545"/>
      <c r="K8289" s="1545"/>
    </row>
    <row r="8290" spans="1:11" s="849" customFormat="1" ht="22.5" customHeight="1">
      <c r="A8290" s="1051" t="s">
        <v>32723</v>
      </c>
      <c r="B8290" s="1051" t="s">
        <v>32734</v>
      </c>
      <c r="C8290" s="1050">
        <v>0</v>
      </c>
      <c r="D8290" s="1050">
        <v>10000</v>
      </c>
      <c r="E8290" s="1406">
        <v>1683401.59</v>
      </c>
      <c r="F8290" s="1545"/>
      <c r="G8290" s="1661"/>
      <c r="H8290" s="1545"/>
      <c r="I8290" s="1545"/>
      <c r="J8290" s="1545"/>
      <c r="K8290" s="1545"/>
    </row>
    <row r="8291" spans="1:11" s="849" customFormat="1" ht="22.5" customHeight="1">
      <c r="A8291" s="1051" t="s">
        <v>32768</v>
      </c>
      <c r="B8291" s="1051" t="s">
        <v>32783</v>
      </c>
      <c r="C8291" s="1050">
        <v>0</v>
      </c>
      <c r="D8291" s="1050">
        <v>10000</v>
      </c>
      <c r="E8291" s="1406">
        <v>1673401.59</v>
      </c>
      <c r="F8291" s="1545"/>
      <c r="G8291" s="1661"/>
      <c r="H8291" s="1545"/>
      <c r="I8291" s="1545"/>
      <c r="J8291" s="1545"/>
      <c r="K8291" s="1545"/>
    </row>
    <row r="8292" spans="1:11" s="849" customFormat="1" ht="22.5" customHeight="1">
      <c r="A8292" s="1051" t="s">
        <v>32766</v>
      </c>
      <c r="B8292" s="1051" t="s">
        <v>32784</v>
      </c>
      <c r="C8292" s="1050">
        <v>0</v>
      </c>
      <c r="D8292" s="1050">
        <v>15000</v>
      </c>
      <c r="E8292" s="1406">
        <v>1658401.59</v>
      </c>
      <c r="F8292" s="1545"/>
      <c r="G8292" s="1661"/>
      <c r="H8292" s="1545"/>
      <c r="I8292" s="1545"/>
      <c r="J8292" s="1545"/>
      <c r="K8292" s="1545"/>
    </row>
    <row r="8293" spans="1:11" s="849" customFormat="1" ht="22.5" customHeight="1">
      <c r="A8293" s="1051" t="s">
        <v>32767</v>
      </c>
      <c r="B8293" s="1051" t="s">
        <v>32785</v>
      </c>
      <c r="C8293" s="1050">
        <v>0</v>
      </c>
      <c r="D8293" s="1050">
        <v>15000</v>
      </c>
      <c r="E8293" s="1406">
        <v>1643401.59</v>
      </c>
      <c r="F8293" s="1545"/>
      <c r="G8293" s="1661"/>
      <c r="H8293" s="1545"/>
      <c r="I8293" s="1545"/>
      <c r="J8293" s="1545"/>
      <c r="K8293" s="1545"/>
    </row>
    <row r="8294" spans="1:11" s="849" customFormat="1" ht="22.5" customHeight="1">
      <c r="A8294" s="1051" t="s">
        <v>32723</v>
      </c>
      <c r="B8294" s="1051" t="s">
        <v>29649</v>
      </c>
      <c r="C8294" s="1050">
        <v>0</v>
      </c>
      <c r="D8294" s="1050">
        <v>18753.330000000002</v>
      </c>
      <c r="E8294" s="1406">
        <v>1624648.26</v>
      </c>
      <c r="F8294" s="1545"/>
      <c r="G8294" s="1661"/>
      <c r="H8294" s="1545"/>
      <c r="I8294" s="1545"/>
      <c r="J8294" s="1545"/>
      <c r="K8294" s="1545"/>
    </row>
    <row r="8295" spans="1:11" s="849" customFormat="1" ht="22.5" customHeight="1">
      <c r="A8295" s="1051" t="s">
        <v>32765</v>
      </c>
      <c r="B8295" s="1051" t="s">
        <v>32740</v>
      </c>
      <c r="C8295" s="1050">
        <v>0</v>
      </c>
      <c r="D8295" s="1050">
        <v>25000</v>
      </c>
      <c r="E8295" s="1406">
        <v>1599648.26</v>
      </c>
      <c r="F8295" s="1545"/>
      <c r="G8295" s="1661"/>
      <c r="H8295" s="1545"/>
      <c r="I8295" s="1545"/>
      <c r="J8295" s="1545"/>
      <c r="K8295" s="1545"/>
    </row>
    <row r="8296" spans="1:11" s="849" customFormat="1" ht="22.5" customHeight="1">
      <c r="A8296" s="1051" t="s">
        <v>32723</v>
      </c>
      <c r="B8296" s="1051" t="s">
        <v>30658</v>
      </c>
      <c r="C8296" s="1050">
        <v>0</v>
      </c>
      <c r="D8296" s="1050">
        <v>35000</v>
      </c>
      <c r="E8296" s="1406">
        <v>1564648.26</v>
      </c>
      <c r="F8296" s="1545"/>
      <c r="G8296" s="1661"/>
      <c r="H8296" s="1545"/>
      <c r="I8296" s="1545"/>
      <c r="J8296" s="1545"/>
      <c r="K8296" s="1545"/>
    </row>
    <row r="8297" spans="1:11" s="849" customFormat="1" ht="22.5" customHeight="1">
      <c r="A8297" s="1051" t="s">
        <v>32769</v>
      </c>
      <c r="B8297" s="1051" t="s">
        <v>32786</v>
      </c>
      <c r="C8297" s="1050">
        <v>0</v>
      </c>
      <c r="D8297" s="1050">
        <v>39000</v>
      </c>
      <c r="E8297" s="1406">
        <v>1525648.26</v>
      </c>
      <c r="F8297" s="1545"/>
      <c r="G8297" s="1661"/>
      <c r="H8297" s="1545"/>
      <c r="I8297" s="1545"/>
      <c r="J8297" s="1545"/>
      <c r="K8297" s="1545"/>
    </row>
    <row r="8298" spans="1:11" s="849" customFormat="1" ht="22.5" customHeight="1">
      <c r="A8298" s="1051" t="s">
        <v>32770</v>
      </c>
      <c r="B8298" s="1051" t="s">
        <v>30311</v>
      </c>
      <c r="C8298" s="1050">
        <v>0</v>
      </c>
      <c r="D8298" s="1050">
        <v>39000</v>
      </c>
      <c r="E8298" s="1406">
        <v>1486648.26</v>
      </c>
      <c r="F8298" s="1545"/>
      <c r="G8298" s="1661"/>
      <c r="H8298" s="1545"/>
      <c r="I8298" s="1545"/>
      <c r="J8298" s="1545"/>
      <c r="K8298" s="1545"/>
    </row>
    <row r="8299" spans="1:11" s="849" customFormat="1" ht="22.5" customHeight="1">
      <c r="A8299" s="1051" t="s">
        <v>32764</v>
      </c>
      <c r="B8299" s="1051" t="s">
        <v>32737</v>
      </c>
      <c r="C8299" s="1050">
        <v>0</v>
      </c>
      <c r="D8299" s="1050">
        <v>40000</v>
      </c>
      <c r="E8299" s="1406">
        <v>1446648.26</v>
      </c>
      <c r="F8299" s="1545"/>
      <c r="G8299" s="1661"/>
      <c r="H8299" s="1545"/>
      <c r="I8299" s="1545"/>
      <c r="J8299" s="1545"/>
      <c r="K8299" s="1545"/>
    </row>
    <row r="8300" spans="1:11" s="849" customFormat="1" ht="22.5" customHeight="1">
      <c r="A8300" s="1051" t="s">
        <v>32768</v>
      </c>
      <c r="B8300" s="1051" t="s">
        <v>32787</v>
      </c>
      <c r="C8300" s="1050">
        <v>0</v>
      </c>
      <c r="D8300" s="1050">
        <v>46000</v>
      </c>
      <c r="E8300" s="1406">
        <v>1400648.26</v>
      </c>
      <c r="F8300" s="1545"/>
      <c r="G8300" s="1661"/>
      <c r="H8300" s="1545"/>
      <c r="I8300" s="1545"/>
      <c r="J8300" s="1545"/>
      <c r="K8300" s="1545"/>
    </row>
    <row r="8301" spans="1:11" s="849" customFormat="1" ht="22.5" customHeight="1">
      <c r="A8301" s="1051" t="s">
        <v>32723</v>
      </c>
      <c r="B8301" s="1051" t="s">
        <v>32733</v>
      </c>
      <c r="C8301" s="1050">
        <v>0</v>
      </c>
      <c r="D8301" s="1050">
        <v>47000</v>
      </c>
      <c r="E8301" s="1406">
        <v>1353648.26</v>
      </c>
      <c r="F8301" s="1545"/>
      <c r="G8301" s="1661"/>
      <c r="H8301" s="1545"/>
      <c r="I8301" s="1545"/>
      <c r="J8301" s="1545"/>
      <c r="K8301" s="1545"/>
    </row>
    <row r="8302" spans="1:11" s="849" customFormat="1" ht="22.5" customHeight="1">
      <c r="A8302" s="1051" t="s">
        <v>32723</v>
      </c>
      <c r="B8302" s="1051" t="s">
        <v>32736</v>
      </c>
      <c r="C8302" s="1050">
        <v>0</v>
      </c>
      <c r="D8302" s="1050">
        <v>50000</v>
      </c>
      <c r="E8302" s="1406">
        <v>1303648.26</v>
      </c>
      <c r="F8302" s="1545"/>
      <c r="G8302" s="1661"/>
      <c r="H8302" s="1545"/>
      <c r="I8302" s="1545"/>
      <c r="J8302" s="1545"/>
      <c r="K8302" s="1545"/>
    </row>
    <row r="8303" spans="1:11" s="849" customFormat="1" ht="22.5" customHeight="1">
      <c r="A8303" s="1051" t="s">
        <v>32723</v>
      </c>
      <c r="B8303" s="1051" t="s">
        <v>30661</v>
      </c>
      <c r="C8303" s="1050">
        <v>0</v>
      </c>
      <c r="D8303" s="1050">
        <v>53000</v>
      </c>
      <c r="E8303" s="1406">
        <v>1250648.26</v>
      </c>
      <c r="F8303" s="1545"/>
      <c r="G8303" s="1661"/>
      <c r="H8303" s="1545"/>
      <c r="I8303" s="1545"/>
      <c r="J8303" s="1545"/>
      <c r="K8303" s="1545"/>
    </row>
    <row r="8304" spans="1:11" s="849" customFormat="1" ht="22.5" customHeight="1">
      <c r="A8304" s="1051" t="s">
        <v>32767</v>
      </c>
      <c r="B8304" s="1051" t="s">
        <v>30729</v>
      </c>
      <c r="C8304" s="1050">
        <v>0</v>
      </c>
      <c r="D8304" s="1050">
        <v>87793.33</v>
      </c>
      <c r="E8304" s="1406">
        <v>1162854.93</v>
      </c>
      <c r="F8304" s="1545"/>
      <c r="G8304" s="1661"/>
      <c r="H8304" s="1545"/>
      <c r="I8304" s="1545"/>
      <c r="J8304" s="1545"/>
      <c r="K8304" s="1545"/>
    </row>
    <row r="8305" spans="1:11" s="849" customFormat="1" ht="22.5" customHeight="1">
      <c r="A8305" s="1051" t="s">
        <v>32723</v>
      </c>
      <c r="B8305" s="1051" t="s">
        <v>32732</v>
      </c>
      <c r="C8305" s="1050">
        <v>0</v>
      </c>
      <c r="D8305" s="1050">
        <v>100000</v>
      </c>
      <c r="E8305" s="1406">
        <v>1062854.93</v>
      </c>
      <c r="F8305" s="1545"/>
      <c r="G8305" s="1661"/>
      <c r="H8305" s="1545"/>
      <c r="I8305" s="1545"/>
      <c r="J8305" s="1545"/>
      <c r="K8305" s="1545"/>
    </row>
    <row r="8306" spans="1:11" s="849" customFormat="1" ht="22.5" customHeight="1">
      <c r="A8306" s="1051" t="s">
        <v>32766</v>
      </c>
      <c r="B8306" s="1051" t="s">
        <v>32788</v>
      </c>
      <c r="C8306" s="1050">
        <v>0</v>
      </c>
      <c r="D8306" s="1050">
        <v>206660</v>
      </c>
      <c r="E8306" s="1406">
        <v>856194.93</v>
      </c>
      <c r="F8306" s="1545"/>
      <c r="G8306" s="1661"/>
      <c r="H8306" s="1545"/>
      <c r="I8306" s="1545"/>
      <c r="J8306" s="1545"/>
      <c r="K8306" s="1545"/>
    </row>
    <row r="8307" spans="1:11" s="849" customFormat="1" ht="22.5" customHeight="1">
      <c r="A8307" s="1051" t="s">
        <v>32771</v>
      </c>
      <c r="B8307" s="1051" t="s">
        <v>32789</v>
      </c>
      <c r="C8307" s="1050">
        <v>60000</v>
      </c>
      <c r="D8307" s="1050">
        <v>0</v>
      </c>
      <c r="E8307" s="1406">
        <v>916194.93</v>
      </c>
      <c r="F8307" s="1544" t="s">
        <v>32761</v>
      </c>
      <c r="G8307" s="1661"/>
      <c r="H8307" s="1545"/>
      <c r="I8307" s="1545"/>
      <c r="J8307" s="1545"/>
      <c r="K8307" s="1545"/>
    </row>
    <row r="8308" spans="1:11" s="849" customFormat="1" ht="22.5" customHeight="1">
      <c r="A8308" s="1051" t="s">
        <v>32772</v>
      </c>
      <c r="B8308" s="1051" t="s">
        <v>32790</v>
      </c>
      <c r="C8308" s="1050">
        <v>0</v>
      </c>
      <c r="D8308" s="1050">
        <v>26.88</v>
      </c>
      <c r="E8308" s="1406">
        <v>916168.05</v>
      </c>
      <c r="F8308" s="1545"/>
      <c r="G8308" s="1661"/>
      <c r="H8308" s="1545"/>
      <c r="I8308" s="1545"/>
      <c r="J8308" s="1545"/>
      <c r="K8308" s="1545"/>
    </row>
    <row r="8309" spans="1:11" s="849" customFormat="1" ht="22.5" customHeight="1">
      <c r="A8309" s="1051" t="s">
        <v>32773</v>
      </c>
      <c r="B8309" s="1051" t="s">
        <v>30587</v>
      </c>
      <c r="C8309" s="1050">
        <v>0</v>
      </c>
      <c r="D8309" s="1050">
        <v>53.75</v>
      </c>
      <c r="E8309" s="1406">
        <v>916114.3</v>
      </c>
      <c r="F8309" s="1545"/>
      <c r="G8309" s="1661"/>
      <c r="H8309" s="1545"/>
      <c r="I8309" s="1545"/>
      <c r="J8309" s="1545"/>
      <c r="K8309" s="1545"/>
    </row>
    <row r="8310" spans="1:11" s="849" customFormat="1" ht="22.5" customHeight="1">
      <c r="A8310" s="1051" t="s">
        <v>32774</v>
      </c>
      <c r="B8310" s="1051" t="s">
        <v>30717</v>
      </c>
      <c r="C8310" s="1050">
        <v>0</v>
      </c>
      <c r="D8310" s="1050">
        <v>53.75</v>
      </c>
      <c r="E8310" s="1406">
        <v>916060.55</v>
      </c>
      <c r="F8310" s="1545"/>
      <c r="G8310" s="1661"/>
      <c r="H8310" s="1545"/>
      <c r="I8310" s="1545"/>
      <c r="J8310" s="1545"/>
      <c r="K8310" s="1545"/>
    </row>
    <row r="8311" spans="1:11" s="849" customFormat="1" ht="22.5" customHeight="1">
      <c r="A8311" s="1051" t="s">
        <v>32772</v>
      </c>
      <c r="B8311" s="1051" t="s">
        <v>32791</v>
      </c>
      <c r="C8311" s="1050">
        <v>0</v>
      </c>
      <c r="D8311" s="1050">
        <v>10000</v>
      </c>
      <c r="E8311" s="1406">
        <v>906060.55</v>
      </c>
      <c r="F8311" s="1545"/>
      <c r="G8311" s="1661"/>
      <c r="H8311" s="1545"/>
      <c r="I8311" s="1545"/>
      <c r="J8311" s="1545"/>
      <c r="K8311" s="1545"/>
    </row>
    <row r="8312" spans="1:11" s="849" customFormat="1" ht="22.5" customHeight="1">
      <c r="A8312" s="1051" t="s">
        <v>32774</v>
      </c>
      <c r="B8312" s="1051" t="s">
        <v>30730</v>
      </c>
      <c r="C8312" s="1050">
        <v>0</v>
      </c>
      <c r="D8312" s="1050">
        <v>122293.33</v>
      </c>
      <c r="E8312" s="1406">
        <v>783767.22</v>
      </c>
      <c r="F8312" s="1545"/>
      <c r="G8312" s="1661"/>
      <c r="H8312" s="1545"/>
      <c r="I8312" s="1545"/>
      <c r="J8312" s="1545"/>
      <c r="K8312" s="1545"/>
    </row>
    <row r="8313" spans="1:11" s="849" customFormat="1" ht="22.5" customHeight="1">
      <c r="A8313" s="1051" t="s">
        <v>32773</v>
      </c>
      <c r="B8313" s="1051" t="s">
        <v>30733</v>
      </c>
      <c r="C8313" s="1050">
        <v>0</v>
      </c>
      <c r="D8313" s="1050">
        <v>196660</v>
      </c>
      <c r="E8313" s="1406">
        <v>587107.22</v>
      </c>
      <c r="F8313" s="1545"/>
      <c r="G8313" s="1661"/>
      <c r="H8313" s="1545"/>
      <c r="I8313" s="1545"/>
      <c r="J8313" s="1545"/>
      <c r="K8313" s="1545"/>
    </row>
    <row r="8314" spans="1:11" s="849" customFormat="1" ht="22.5" customHeight="1">
      <c r="A8314" s="1051" t="s">
        <v>32775</v>
      </c>
      <c r="B8314" s="1051" t="s">
        <v>32792</v>
      </c>
      <c r="C8314" s="1050">
        <v>0</v>
      </c>
      <c r="D8314" s="1050">
        <v>500000</v>
      </c>
      <c r="E8314" s="1406">
        <v>87107.22</v>
      </c>
      <c r="F8314" s="1545"/>
      <c r="G8314" s="1661"/>
      <c r="H8314" s="1545"/>
      <c r="I8314" s="1545"/>
      <c r="J8314" s="1545"/>
      <c r="K8314" s="1545"/>
    </row>
    <row r="8315" spans="1:11" s="849" customFormat="1" ht="22.5" customHeight="1">
      <c r="A8315" s="1051" t="s">
        <v>32776</v>
      </c>
      <c r="B8315" s="1051" t="s">
        <v>8478</v>
      </c>
      <c r="C8315" s="1050">
        <v>0</v>
      </c>
      <c r="D8315" s="1050">
        <v>3117.87</v>
      </c>
      <c r="E8315" s="1406">
        <v>83989.35</v>
      </c>
      <c r="F8315" s="1545"/>
      <c r="G8315" s="1661"/>
      <c r="H8315" s="1545"/>
      <c r="I8315" s="1545"/>
      <c r="J8315" s="1545"/>
      <c r="K8315" s="1545"/>
    </row>
    <row r="8316" spans="1:11" s="849" customFormat="1" ht="22.5" customHeight="1">
      <c r="A8316" s="1051" t="s">
        <v>32777</v>
      </c>
      <c r="B8316" s="1051" t="s">
        <v>32793</v>
      </c>
      <c r="C8316" s="1050">
        <v>10000</v>
      </c>
      <c r="D8316" s="1050">
        <v>0</v>
      </c>
      <c r="E8316" s="1406">
        <v>93989.35</v>
      </c>
      <c r="F8316" s="1434" t="s">
        <v>32432</v>
      </c>
      <c r="G8316" s="1661"/>
      <c r="H8316" s="1545"/>
      <c r="I8316" s="1545"/>
      <c r="J8316" s="1545"/>
      <c r="K8316" s="1545"/>
    </row>
    <row r="8317" spans="1:11" s="849" customFormat="1" ht="22.5" customHeight="1">
      <c r="A8317" s="1051" t="s">
        <v>32778</v>
      </c>
      <c r="B8317" s="1051" t="s">
        <v>30925</v>
      </c>
      <c r="C8317" s="1050">
        <v>0</v>
      </c>
      <c r="D8317" s="1050">
        <v>250</v>
      </c>
      <c r="E8317" s="1406">
        <v>93739.35</v>
      </c>
      <c r="F8317" s="1545"/>
      <c r="G8317" s="1661"/>
      <c r="H8317" s="1545"/>
      <c r="I8317" s="1545"/>
      <c r="J8317" s="1545"/>
      <c r="K8317" s="1545"/>
    </row>
    <row r="8318" spans="1:11" s="849" customFormat="1" ht="22.5" customHeight="1">
      <c r="A8318" s="1051" t="s">
        <v>32841</v>
      </c>
      <c r="B8318" s="1051" t="s">
        <v>32859</v>
      </c>
      <c r="C8318" s="1050">
        <v>15000</v>
      </c>
      <c r="D8318" s="1050">
        <v>0</v>
      </c>
      <c r="E8318" s="1406">
        <v>108739.35</v>
      </c>
      <c r="F8318" s="1545"/>
      <c r="G8318" s="1661"/>
      <c r="H8318" s="1545"/>
      <c r="I8318" s="1545"/>
      <c r="J8318" s="1545"/>
      <c r="K8318" s="1545"/>
    </row>
    <row r="8319" spans="1:11" s="849" customFormat="1" ht="22.5" customHeight="1">
      <c r="A8319" s="1051" t="s">
        <v>32842</v>
      </c>
      <c r="B8319" s="1051" t="s">
        <v>32794</v>
      </c>
      <c r="C8319" s="1050">
        <v>35000</v>
      </c>
      <c r="D8319" s="1050">
        <v>0</v>
      </c>
      <c r="E8319" s="1406">
        <v>143739.35</v>
      </c>
      <c r="F8319" s="1545"/>
      <c r="G8319" s="1661"/>
      <c r="H8319" s="1545"/>
      <c r="I8319" s="1545"/>
      <c r="J8319" s="1545"/>
      <c r="K8319" s="1545"/>
    </row>
    <row r="8320" spans="1:11" s="849" customFormat="1" ht="22.5" customHeight="1">
      <c r="A8320" s="1051" t="s">
        <v>32843</v>
      </c>
      <c r="B8320" s="1051" t="s">
        <v>32860</v>
      </c>
      <c r="C8320" s="1050">
        <v>85000</v>
      </c>
      <c r="D8320" s="1050">
        <v>0</v>
      </c>
      <c r="E8320" s="1406">
        <v>228739.35</v>
      </c>
      <c r="F8320" s="1545"/>
      <c r="G8320" s="1661"/>
      <c r="H8320" s="1545"/>
      <c r="I8320" s="1545"/>
      <c r="J8320" s="1545"/>
      <c r="K8320" s="1545"/>
    </row>
    <row r="8321" spans="1:11" s="849" customFormat="1" ht="22.5" customHeight="1">
      <c r="A8321" s="1051" t="s">
        <v>32844</v>
      </c>
      <c r="B8321" s="1051" t="s">
        <v>32861</v>
      </c>
      <c r="C8321" s="1050">
        <v>12000000</v>
      </c>
      <c r="D8321" s="1050">
        <v>0</v>
      </c>
      <c r="E8321" s="1406">
        <v>12228739.35</v>
      </c>
      <c r="F8321" s="1545"/>
      <c r="G8321" s="1661"/>
      <c r="H8321" s="1545"/>
      <c r="I8321" s="1545"/>
      <c r="J8321" s="1545"/>
      <c r="K8321" s="1545"/>
    </row>
    <row r="8322" spans="1:11" s="849" customFormat="1" ht="22.5" customHeight="1">
      <c r="A8322" s="1051" t="s">
        <v>32845</v>
      </c>
      <c r="B8322" s="1051" t="s">
        <v>32862</v>
      </c>
      <c r="C8322" s="1050">
        <v>0</v>
      </c>
      <c r="D8322" s="1050">
        <v>26.88</v>
      </c>
      <c r="E8322" s="1406">
        <v>12228712.470000001</v>
      </c>
      <c r="F8322" s="1545"/>
      <c r="G8322" s="1661"/>
      <c r="H8322" s="1545"/>
      <c r="I8322" s="1545"/>
      <c r="J8322" s="1545"/>
      <c r="K8322" s="1545"/>
    </row>
    <row r="8323" spans="1:11" s="849" customFormat="1" ht="22.5" customHeight="1">
      <c r="A8323" s="1051" t="s">
        <v>32846</v>
      </c>
      <c r="B8323" s="1051" t="s">
        <v>30918</v>
      </c>
      <c r="C8323" s="1050">
        <v>0</v>
      </c>
      <c r="D8323" s="1050">
        <v>26.88</v>
      </c>
      <c r="E8323" s="1406">
        <v>12228685.59</v>
      </c>
      <c r="F8323" s="1545"/>
      <c r="G8323" s="1661"/>
      <c r="H8323" s="1545"/>
      <c r="I8323" s="1545"/>
      <c r="J8323" s="1545"/>
      <c r="K8323" s="1545"/>
    </row>
    <row r="8324" spans="1:11" s="849" customFormat="1" ht="22.5" customHeight="1">
      <c r="A8324" s="1051" t="s">
        <v>32846</v>
      </c>
      <c r="B8324" s="1051" t="s">
        <v>30916</v>
      </c>
      <c r="C8324" s="1050">
        <v>0</v>
      </c>
      <c r="D8324" s="1050">
        <v>26.88</v>
      </c>
      <c r="E8324" s="1406">
        <v>12228658.710000001</v>
      </c>
      <c r="F8324" s="1545"/>
      <c r="G8324" s="1661"/>
      <c r="H8324" s="1545"/>
      <c r="I8324" s="1545"/>
      <c r="J8324" s="1545"/>
      <c r="K8324" s="1545"/>
    </row>
    <row r="8325" spans="1:11" s="849" customFormat="1" ht="22.5" customHeight="1">
      <c r="A8325" s="1051" t="s">
        <v>32846</v>
      </c>
      <c r="B8325" s="1051" t="s">
        <v>32863</v>
      </c>
      <c r="C8325" s="1050">
        <v>0</v>
      </c>
      <c r="D8325" s="1050">
        <v>26.88</v>
      </c>
      <c r="E8325" s="1406">
        <v>12228631.83</v>
      </c>
      <c r="F8325" s="1545"/>
      <c r="G8325" s="1661"/>
      <c r="H8325" s="1545"/>
      <c r="I8325" s="1545"/>
      <c r="J8325" s="1545"/>
      <c r="K8325" s="1545"/>
    </row>
    <row r="8326" spans="1:11" s="849" customFormat="1" ht="22.5" customHeight="1">
      <c r="A8326" s="1051" t="s">
        <v>32845</v>
      </c>
      <c r="B8326" s="1051" t="s">
        <v>32864</v>
      </c>
      <c r="C8326" s="1050">
        <v>0</v>
      </c>
      <c r="D8326" s="1050">
        <v>53.75</v>
      </c>
      <c r="E8326" s="1406">
        <v>12228578.08</v>
      </c>
      <c r="F8326" s="1545"/>
      <c r="G8326" s="1661"/>
      <c r="H8326" s="1545"/>
      <c r="I8326" s="1545"/>
      <c r="J8326" s="1545"/>
      <c r="K8326" s="1545"/>
    </row>
    <row r="8327" spans="1:11" s="849" customFormat="1" ht="22.5" customHeight="1">
      <c r="A8327" s="1051" t="s">
        <v>32845</v>
      </c>
      <c r="B8327" s="1051" t="s">
        <v>32865</v>
      </c>
      <c r="C8327" s="1050">
        <v>0</v>
      </c>
      <c r="D8327" s="1050">
        <v>53.75</v>
      </c>
      <c r="E8327" s="1406">
        <v>12228524.33</v>
      </c>
      <c r="F8327" s="1545"/>
      <c r="G8327" s="1661"/>
      <c r="H8327" s="1545"/>
      <c r="I8327" s="1545"/>
      <c r="J8327" s="1545"/>
      <c r="K8327" s="1545"/>
    </row>
    <row r="8328" spans="1:11" s="849" customFormat="1" ht="22.5" customHeight="1">
      <c r="A8328" s="1051" t="s">
        <v>32845</v>
      </c>
      <c r="B8328" s="1051" t="s">
        <v>32866</v>
      </c>
      <c r="C8328" s="1050">
        <v>0</v>
      </c>
      <c r="D8328" s="1050">
        <v>53.75</v>
      </c>
      <c r="E8328" s="1406">
        <v>12228470.58</v>
      </c>
      <c r="F8328" s="1545"/>
      <c r="G8328" s="1661"/>
      <c r="H8328" s="1545"/>
      <c r="I8328" s="1545"/>
      <c r="J8328" s="1545"/>
      <c r="K8328" s="1545"/>
    </row>
    <row r="8329" spans="1:11" s="849" customFormat="1" ht="22.5" customHeight="1">
      <c r="A8329" s="1051" t="s">
        <v>32845</v>
      </c>
      <c r="B8329" s="1051" t="s">
        <v>32867</v>
      </c>
      <c r="C8329" s="1050">
        <v>0</v>
      </c>
      <c r="D8329" s="1050">
        <v>53.75</v>
      </c>
      <c r="E8329" s="1406">
        <v>12228416.83</v>
      </c>
      <c r="F8329" s="1545"/>
      <c r="G8329" s="1661"/>
      <c r="H8329" s="1545"/>
      <c r="I8329" s="1545"/>
      <c r="J8329" s="1545"/>
      <c r="K8329" s="1545"/>
    </row>
    <row r="8330" spans="1:11" s="849" customFormat="1" ht="22.5" customHeight="1">
      <c r="A8330" s="1051" t="s">
        <v>32846</v>
      </c>
      <c r="B8330" s="1051" t="s">
        <v>30919</v>
      </c>
      <c r="C8330" s="1050">
        <v>0</v>
      </c>
      <c r="D8330" s="1050">
        <v>53.75</v>
      </c>
      <c r="E8330" s="1406">
        <v>12228363.08</v>
      </c>
      <c r="F8330" s="1545"/>
      <c r="G8330" s="1661"/>
      <c r="H8330" s="1545"/>
      <c r="I8330" s="1545"/>
      <c r="J8330" s="1545"/>
      <c r="K8330" s="1545"/>
    </row>
    <row r="8331" spans="1:11" s="849" customFormat="1" ht="22.5" customHeight="1">
      <c r="A8331" s="1051" t="s">
        <v>32846</v>
      </c>
      <c r="B8331" s="1051" t="s">
        <v>32868</v>
      </c>
      <c r="C8331" s="1050">
        <v>0</v>
      </c>
      <c r="D8331" s="1050">
        <v>53.75</v>
      </c>
      <c r="E8331" s="1406">
        <v>12228309.33</v>
      </c>
      <c r="F8331" s="1545"/>
      <c r="G8331" s="1661"/>
      <c r="H8331" s="1545"/>
      <c r="I8331" s="1545"/>
      <c r="J8331" s="1545"/>
      <c r="K8331" s="1545"/>
    </row>
    <row r="8332" spans="1:11" s="849" customFormat="1" ht="22.5" customHeight="1">
      <c r="A8332" s="1051" t="s">
        <v>32846</v>
      </c>
      <c r="B8332" s="1051" t="s">
        <v>32869</v>
      </c>
      <c r="C8332" s="1050">
        <v>0</v>
      </c>
      <c r="D8332" s="1050">
        <v>53.75</v>
      </c>
      <c r="E8332" s="1406">
        <v>12228255.58</v>
      </c>
      <c r="F8332" s="1545"/>
      <c r="G8332" s="1661"/>
      <c r="H8332" s="1545"/>
      <c r="I8332" s="1545"/>
      <c r="J8332" s="1545"/>
      <c r="K8332" s="1545"/>
    </row>
    <row r="8333" spans="1:11" s="849" customFormat="1" ht="22.5" customHeight="1">
      <c r="A8333" s="1051" t="s">
        <v>32846</v>
      </c>
      <c r="B8333" s="1051" t="s">
        <v>32870</v>
      </c>
      <c r="C8333" s="1050">
        <v>0</v>
      </c>
      <c r="D8333" s="1050">
        <v>53.75</v>
      </c>
      <c r="E8333" s="1406">
        <v>12228201.83</v>
      </c>
      <c r="F8333" s="1545"/>
      <c r="G8333" s="1661"/>
      <c r="H8333" s="1545"/>
      <c r="I8333" s="1545"/>
      <c r="J8333" s="1545"/>
      <c r="K8333" s="1545"/>
    </row>
    <row r="8334" spans="1:11" s="849" customFormat="1" ht="22.5" customHeight="1">
      <c r="A8334" s="1051" t="s">
        <v>32846</v>
      </c>
      <c r="B8334" s="1051" t="s">
        <v>32871</v>
      </c>
      <c r="C8334" s="1050">
        <v>0</v>
      </c>
      <c r="D8334" s="1050">
        <v>53.75</v>
      </c>
      <c r="E8334" s="1406">
        <v>12228148.08</v>
      </c>
      <c r="F8334" s="1545"/>
      <c r="G8334" s="1661"/>
      <c r="H8334" s="1545"/>
      <c r="I8334" s="1545"/>
      <c r="J8334" s="1545"/>
      <c r="K8334" s="1545"/>
    </row>
    <row r="8335" spans="1:11" s="849" customFormat="1" ht="22.5" customHeight="1">
      <c r="A8335" s="1051" t="s">
        <v>32846</v>
      </c>
      <c r="B8335" s="1051" t="s">
        <v>32872</v>
      </c>
      <c r="C8335" s="1050">
        <v>0</v>
      </c>
      <c r="D8335" s="1050">
        <v>53.75</v>
      </c>
      <c r="E8335" s="1406">
        <v>12228094.33</v>
      </c>
      <c r="F8335" s="1545"/>
      <c r="G8335" s="1661"/>
      <c r="H8335" s="1545"/>
      <c r="I8335" s="1545"/>
      <c r="J8335" s="1545"/>
      <c r="K8335" s="1545"/>
    </row>
    <row r="8336" spans="1:11" s="849" customFormat="1" ht="22.5" customHeight="1">
      <c r="A8336" s="1051" t="s">
        <v>32846</v>
      </c>
      <c r="B8336" s="1051" t="s">
        <v>32873</v>
      </c>
      <c r="C8336" s="1050">
        <v>0</v>
      </c>
      <c r="D8336" s="1050">
        <v>53.75</v>
      </c>
      <c r="E8336" s="1406">
        <v>12228040.58</v>
      </c>
      <c r="F8336" s="1545"/>
      <c r="G8336" s="1661"/>
      <c r="H8336" s="1545"/>
      <c r="I8336" s="1545"/>
      <c r="J8336" s="1545"/>
      <c r="K8336" s="1545"/>
    </row>
    <row r="8337" spans="1:11" s="849" customFormat="1" ht="22.5" customHeight="1">
      <c r="A8337" s="1051" t="s">
        <v>32846</v>
      </c>
      <c r="B8337" s="1051" t="s">
        <v>32874</v>
      </c>
      <c r="C8337" s="1050">
        <v>0</v>
      </c>
      <c r="D8337" s="1050">
        <v>53.75</v>
      </c>
      <c r="E8337" s="1406">
        <v>12227986.83</v>
      </c>
      <c r="F8337" s="1545"/>
      <c r="G8337" s="1661"/>
      <c r="H8337" s="1545"/>
      <c r="I8337" s="1545"/>
      <c r="J8337" s="1545"/>
      <c r="K8337" s="1545"/>
    </row>
    <row r="8338" spans="1:11" s="849" customFormat="1" ht="22.5" customHeight="1">
      <c r="A8338" s="1051" t="s">
        <v>32846</v>
      </c>
      <c r="B8338" s="1051" t="s">
        <v>32875</v>
      </c>
      <c r="C8338" s="1050">
        <v>0</v>
      </c>
      <c r="D8338" s="1050">
        <v>53.75</v>
      </c>
      <c r="E8338" s="1406">
        <v>12227933.08</v>
      </c>
      <c r="F8338" s="1545"/>
      <c r="G8338" s="1661"/>
      <c r="H8338" s="1545"/>
      <c r="I8338" s="1545"/>
      <c r="J8338" s="1545"/>
      <c r="K8338" s="1545"/>
    </row>
    <row r="8339" spans="1:11" s="849" customFormat="1" ht="22.5" customHeight="1">
      <c r="A8339" s="1051" t="s">
        <v>32846</v>
      </c>
      <c r="B8339" s="1051" t="s">
        <v>32876</v>
      </c>
      <c r="C8339" s="1050">
        <v>0</v>
      </c>
      <c r="D8339" s="1050">
        <v>53.75</v>
      </c>
      <c r="E8339" s="1406">
        <v>12227879.33</v>
      </c>
      <c r="F8339" s="1545"/>
      <c r="G8339" s="1661"/>
      <c r="H8339" s="1545"/>
      <c r="I8339" s="1545"/>
      <c r="J8339" s="1545"/>
      <c r="K8339" s="1545"/>
    </row>
    <row r="8340" spans="1:11" s="849" customFormat="1" ht="22.5" customHeight="1">
      <c r="A8340" s="1051" t="s">
        <v>32846</v>
      </c>
      <c r="B8340" s="1051" t="s">
        <v>32877</v>
      </c>
      <c r="C8340" s="1050">
        <v>0</v>
      </c>
      <c r="D8340" s="1050">
        <v>53.75</v>
      </c>
      <c r="E8340" s="1406">
        <v>12227825.58</v>
      </c>
      <c r="F8340" s="1545"/>
      <c r="G8340" s="1661"/>
      <c r="H8340" s="1545"/>
      <c r="I8340" s="1545"/>
      <c r="J8340" s="1545"/>
      <c r="K8340" s="1545"/>
    </row>
    <row r="8341" spans="1:11" s="849" customFormat="1" ht="22.5" customHeight="1">
      <c r="A8341" s="1051" t="s">
        <v>32846</v>
      </c>
      <c r="B8341" s="1051" t="s">
        <v>32878</v>
      </c>
      <c r="C8341" s="1050">
        <v>0</v>
      </c>
      <c r="D8341" s="1050">
        <v>53.75</v>
      </c>
      <c r="E8341" s="1406">
        <v>12227771.83</v>
      </c>
      <c r="F8341" s="1545"/>
      <c r="G8341" s="1661"/>
      <c r="H8341" s="1545"/>
      <c r="I8341" s="1545"/>
      <c r="J8341" s="1545"/>
      <c r="K8341" s="1545"/>
    </row>
    <row r="8342" spans="1:11" s="849" customFormat="1" ht="22.5" customHeight="1">
      <c r="A8342" s="1051" t="s">
        <v>32846</v>
      </c>
      <c r="B8342" s="1051" t="s">
        <v>32879</v>
      </c>
      <c r="C8342" s="1050">
        <v>0</v>
      </c>
      <c r="D8342" s="1050">
        <v>53.75</v>
      </c>
      <c r="E8342" s="1406">
        <v>12227718.08</v>
      </c>
      <c r="F8342" s="1545"/>
      <c r="G8342" s="1661"/>
      <c r="H8342" s="1545"/>
      <c r="I8342" s="1545"/>
      <c r="J8342" s="1545"/>
      <c r="K8342" s="1545"/>
    </row>
    <row r="8343" spans="1:11" s="849" customFormat="1" ht="22.5" customHeight="1">
      <c r="A8343" s="1051" t="s">
        <v>32846</v>
      </c>
      <c r="B8343" s="1051" t="s">
        <v>32880</v>
      </c>
      <c r="C8343" s="1050">
        <v>0</v>
      </c>
      <c r="D8343" s="1050">
        <v>53.75</v>
      </c>
      <c r="E8343" s="1406">
        <v>12227664.33</v>
      </c>
      <c r="F8343" s="1545"/>
      <c r="G8343" s="1661"/>
      <c r="H8343" s="1545"/>
      <c r="I8343" s="1545"/>
      <c r="J8343" s="1545"/>
      <c r="K8343" s="1545"/>
    </row>
    <row r="8344" spans="1:11" s="849" customFormat="1" ht="22.5" customHeight="1">
      <c r="A8344" s="1051" t="s">
        <v>32847</v>
      </c>
      <c r="B8344" s="1051" t="s">
        <v>32881</v>
      </c>
      <c r="C8344" s="1050">
        <v>0</v>
      </c>
      <c r="D8344" s="1050">
        <v>53.75</v>
      </c>
      <c r="E8344" s="1406">
        <v>12227610.58</v>
      </c>
      <c r="F8344" s="1545"/>
      <c r="G8344" s="1661"/>
      <c r="H8344" s="1545"/>
      <c r="I8344" s="1545"/>
      <c r="J8344" s="1545"/>
      <c r="K8344" s="1545"/>
    </row>
    <row r="8345" spans="1:11" s="849" customFormat="1" ht="22.5" customHeight="1">
      <c r="A8345" s="1051" t="s">
        <v>32847</v>
      </c>
      <c r="B8345" s="1051" t="s">
        <v>32882</v>
      </c>
      <c r="C8345" s="1050">
        <v>0</v>
      </c>
      <c r="D8345" s="1050">
        <v>53.75</v>
      </c>
      <c r="E8345" s="1406">
        <v>12227556.83</v>
      </c>
      <c r="F8345" s="1545"/>
      <c r="G8345" s="1661"/>
      <c r="H8345" s="1545"/>
      <c r="I8345" s="1545"/>
      <c r="J8345" s="1545"/>
      <c r="K8345" s="1545"/>
    </row>
    <row r="8346" spans="1:11" s="849" customFormat="1" ht="22.5" customHeight="1">
      <c r="A8346" s="1051" t="s">
        <v>32847</v>
      </c>
      <c r="B8346" s="1051" t="s">
        <v>32883</v>
      </c>
      <c r="C8346" s="1050">
        <v>0</v>
      </c>
      <c r="D8346" s="1050">
        <v>53.75</v>
      </c>
      <c r="E8346" s="1406">
        <v>12227503.08</v>
      </c>
      <c r="F8346" s="1545"/>
      <c r="G8346" s="1661"/>
      <c r="H8346" s="1545"/>
      <c r="I8346" s="1545"/>
      <c r="J8346" s="1545"/>
      <c r="K8346" s="1545"/>
    </row>
    <row r="8347" spans="1:11" s="849" customFormat="1" ht="22.5" customHeight="1">
      <c r="A8347" s="1051" t="s">
        <v>32848</v>
      </c>
      <c r="B8347" s="1051" t="s">
        <v>32884</v>
      </c>
      <c r="C8347" s="1050">
        <v>0</v>
      </c>
      <c r="D8347" s="1050">
        <v>53.75</v>
      </c>
      <c r="E8347" s="1406">
        <v>12227449.33</v>
      </c>
      <c r="F8347" s="1545"/>
      <c r="G8347" s="1661"/>
      <c r="H8347" s="1545"/>
      <c r="I8347" s="1545"/>
      <c r="J8347" s="1545"/>
      <c r="K8347" s="1545"/>
    </row>
    <row r="8348" spans="1:11" s="849" customFormat="1" ht="22.5" customHeight="1">
      <c r="A8348" s="1051" t="s">
        <v>32849</v>
      </c>
      <c r="B8348" s="1051" t="s">
        <v>32885</v>
      </c>
      <c r="C8348" s="1050">
        <v>0</v>
      </c>
      <c r="D8348" s="1050">
        <v>53.75</v>
      </c>
      <c r="E8348" s="1406">
        <v>12227395.58</v>
      </c>
      <c r="F8348" s="1545"/>
      <c r="G8348" s="1661"/>
      <c r="H8348" s="1545"/>
      <c r="I8348" s="1545"/>
      <c r="J8348" s="1545"/>
      <c r="K8348" s="1545"/>
    </row>
    <row r="8349" spans="1:11" s="849" customFormat="1" ht="22.5" customHeight="1">
      <c r="A8349" s="1051" t="s">
        <v>32850</v>
      </c>
      <c r="B8349" s="1051" t="s">
        <v>32886</v>
      </c>
      <c r="C8349" s="1050">
        <v>0</v>
      </c>
      <c r="D8349" s="1050">
        <v>53.75</v>
      </c>
      <c r="E8349" s="1406">
        <v>12227341.83</v>
      </c>
      <c r="F8349" s="1545"/>
      <c r="G8349" s="1661"/>
      <c r="H8349" s="1545"/>
      <c r="I8349" s="1545"/>
      <c r="J8349" s="1545"/>
      <c r="K8349" s="1545"/>
    </row>
    <row r="8350" spans="1:11" s="849" customFormat="1" ht="22.5" customHeight="1">
      <c r="A8350" s="1051" t="s">
        <v>32851</v>
      </c>
      <c r="B8350" s="1051" t="s">
        <v>32887</v>
      </c>
      <c r="C8350" s="1050">
        <v>0</v>
      </c>
      <c r="D8350" s="1050">
        <v>53.75</v>
      </c>
      <c r="E8350" s="1406">
        <v>12227288.08</v>
      </c>
      <c r="F8350" s="1545"/>
      <c r="G8350" s="1661"/>
      <c r="H8350" s="1545"/>
      <c r="I8350" s="1545"/>
      <c r="J8350" s="1545"/>
      <c r="K8350" s="1545"/>
    </row>
    <row r="8351" spans="1:11" s="849" customFormat="1" ht="22.5" customHeight="1">
      <c r="A8351" s="1051" t="s">
        <v>32845</v>
      </c>
      <c r="B8351" s="1051" t="s">
        <v>32888</v>
      </c>
      <c r="C8351" s="1050">
        <v>0</v>
      </c>
      <c r="D8351" s="1050">
        <v>17100</v>
      </c>
      <c r="E8351" s="1406">
        <v>12210188.08</v>
      </c>
      <c r="F8351" s="1545"/>
      <c r="G8351" s="1661"/>
      <c r="H8351" s="1545"/>
      <c r="I8351" s="1545"/>
      <c r="J8351" s="1545"/>
      <c r="K8351" s="1545"/>
    </row>
    <row r="8352" spans="1:11" s="849" customFormat="1" ht="22.5" customHeight="1">
      <c r="A8352" s="1051" t="s">
        <v>32846</v>
      </c>
      <c r="B8352" s="1051" t="s">
        <v>30920</v>
      </c>
      <c r="C8352" s="1050">
        <v>0</v>
      </c>
      <c r="D8352" s="1050">
        <v>25840</v>
      </c>
      <c r="E8352" s="1406">
        <v>12184348.08</v>
      </c>
      <c r="F8352" s="1545"/>
      <c r="G8352" s="1661"/>
      <c r="H8352" s="1545"/>
      <c r="I8352" s="1545"/>
      <c r="J8352" s="1545"/>
      <c r="K8352" s="1545"/>
    </row>
    <row r="8353" spans="1:11" s="849" customFormat="1" ht="22.5" customHeight="1">
      <c r="A8353" s="1051" t="s">
        <v>32846</v>
      </c>
      <c r="B8353" s="1051" t="s">
        <v>32889</v>
      </c>
      <c r="C8353" s="1050">
        <v>0</v>
      </c>
      <c r="D8353" s="1050">
        <v>28800</v>
      </c>
      <c r="E8353" s="1406">
        <v>12155548.08</v>
      </c>
      <c r="F8353" s="1545"/>
      <c r="G8353" s="1661"/>
      <c r="H8353" s="1545"/>
      <c r="I8353" s="1545"/>
      <c r="J8353" s="1545"/>
      <c r="K8353" s="1545"/>
    </row>
    <row r="8354" spans="1:11" s="849" customFormat="1" ht="22.5" customHeight="1">
      <c r="A8354" s="1051" t="s">
        <v>32845</v>
      </c>
      <c r="B8354" s="1051" t="s">
        <v>32890</v>
      </c>
      <c r="C8354" s="1050">
        <v>0</v>
      </c>
      <c r="D8354" s="1050">
        <v>34200</v>
      </c>
      <c r="E8354" s="1406">
        <v>12121348.08</v>
      </c>
      <c r="F8354" s="1545"/>
      <c r="G8354" s="1661"/>
      <c r="H8354" s="1545"/>
      <c r="I8354" s="1545"/>
      <c r="J8354" s="1545"/>
      <c r="K8354" s="1545"/>
    </row>
    <row r="8355" spans="1:11" s="849" customFormat="1" ht="22.5" customHeight="1">
      <c r="A8355" s="1051" t="s">
        <v>32846</v>
      </c>
      <c r="B8355" s="1051" t="s">
        <v>32891</v>
      </c>
      <c r="C8355" s="1050">
        <v>0</v>
      </c>
      <c r="D8355" s="1050">
        <v>34200</v>
      </c>
      <c r="E8355" s="1406">
        <v>12087148.08</v>
      </c>
      <c r="F8355" s="1545"/>
      <c r="G8355" s="1661"/>
      <c r="H8355" s="1545"/>
      <c r="I8355" s="1545"/>
      <c r="J8355" s="1545"/>
      <c r="K8355" s="1545"/>
    </row>
    <row r="8356" spans="1:11" s="849" customFormat="1" ht="22.5" customHeight="1">
      <c r="A8356" s="1051" t="s">
        <v>32845</v>
      </c>
      <c r="B8356" s="1051" t="s">
        <v>32892</v>
      </c>
      <c r="C8356" s="1050">
        <v>0</v>
      </c>
      <c r="D8356" s="1050">
        <v>51300</v>
      </c>
      <c r="E8356" s="1406">
        <v>12035848.08</v>
      </c>
      <c r="F8356" s="1545"/>
      <c r="G8356" s="1661"/>
      <c r="H8356" s="1545"/>
      <c r="I8356" s="1545"/>
      <c r="J8356" s="1545"/>
      <c r="K8356" s="1545"/>
    </row>
    <row r="8357" spans="1:11" s="849" customFormat="1" ht="22.5" customHeight="1">
      <c r="A8357" s="1051" t="s">
        <v>32845</v>
      </c>
      <c r="B8357" s="1051" t="s">
        <v>32893</v>
      </c>
      <c r="C8357" s="1050">
        <v>0</v>
      </c>
      <c r="D8357" s="1050">
        <v>51300</v>
      </c>
      <c r="E8357" s="1406">
        <v>11984548.08</v>
      </c>
      <c r="F8357" s="1545"/>
      <c r="G8357" s="1661"/>
      <c r="H8357" s="1545"/>
      <c r="I8357" s="1545"/>
      <c r="J8357" s="1545"/>
      <c r="K8357" s="1545"/>
    </row>
    <row r="8358" spans="1:11" s="849" customFormat="1" ht="22.5" customHeight="1">
      <c r="A8358" s="1051" t="s">
        <v>32845</v>
      </c>
      <c r="B8358" s="1051" t="s">
        <v>30030</v>
      </c>
      <c r="C8358" s="1050">
        <v>0</v>
      </c>
      <c r="D8358" s="1050">
        <v>58337.34</v>
      </c>
      <c r="E8358" s="1406">
        <v>11926210.74</v>
      </c>
      <c r="F8358" s="1545"/>
      <c r="G8358" s="1661"/>
      <c r="H8358" s="1545"/>
      <c r="I8358" s="1545"/>
      <c r="J8358" s="1545"/>
      <c r="K8358" s="1545"/>
    </row>
    <row r="8359" spans="1:11" s="849" customFormat="1" ht="22.5" customHeight="1">
      <c r="A8359" s="1051" t="s">
        <v>32846</v>
      </c>
      <c r="B8359" s="1051" t="s">
        <v>32894</v>
      </c>
      <c r="C8359" s="1050">
        <v>0</v>
      </c>
      <c r="D8359" s="1050">
        <v>76000</v>
      </c>
      <c r="E8359" s="1406">
        <v>11850210.74</v>
      </c>
      <c r="F8359" s="1545"/>
      <c r="G8359" s="1661"/>
      <c r="H8359" s="1545"/>
      <c r="I8359" s="1545"/>
      <c r="J8359" s="1545"/>
      <c r="K8359" s="1545"/>
    </row>
    <row r="8360" spans="1:11" s="849" customFormat="1" ht="22.5" customHeight="1">
      <c r="A8360" s="1051" t="s">
        <v>32845</v>
      </c>
      <c r="B8360" s="1051" t="s">
        <v>32895</v>
      </c>
      <c r="C8360" s="1050">
        <v>0</v>
      </c>
      <c r="D8360" s="1050">
        <v>79468</v>
      </c>
      <c r="E8360" s="1406">
        <v>11770742.74</v>
      </c>
      <c r="F8360" s="1545"/>
      <c r="G8360" s="1661"/>
      <c r="H8360" s="1545"/>
      <c r="I8360" s="1545"/>
      <c r="J8360" s="1545"/>
      <c r="K8360" s="1545"/>
    </row>
    <row r="8361" spans="1:11" s="849" customFormat="1" ht="22.5" customHeight="1">
      <c r="A8361" s="1051" t="s">
        <v>32847</v>
      </c>
      <c r="B8361" s="1051" t="s">
        <v>32896</v>
      </c>
      <c r="C8361" s="1050">
        <v>0</v>
      </c>
      <c r="D8361" s="1050">
        <v>94050</v>
      </c>
      <c r="E8361" s="1406">
        <v>11676692.74</v>
      </c>
      <c r="F8361" s="1545"/>
      <c r="G8361" s="1661"/>
      <c r="H8361" s="1545"/>
      <c r="I8361" s="1545"/>
      <c r="J8361" s="1545"/>
      <c r="K8361" s="1545"/>
    </row>
    <row r="8362" spans="1:11" s="849" customFormat="1" ht="22.5" customHeight="1">
      <c r="A8362" s="1051" t="s">
        <v>32847</v>
      </c>
      <c r="B8362" s="1051" t="s">
        <v>32897</v>
      </c>
      <c r="C8362" s="1050">
        <v>0</v>
      </c>
      <c r="D8362" s="1050">
        <v>99750</v>
      </c>
      <c r="E8362" s="1406">
        <v>11576942.74</v>
      </c>
      <c r="F8362" s="1545"/>
      <c r="G8362" s="1661"/>
      <c r="H8362" s="1545"/>
      <c r="I8362" s="1545"/>
      <c r="J8362" s="1545"/>
      <c r="K8362" s="1545"/>
    </row>
    <row r="8363" spans="1:11" s="849" customFormat="1" ht="22.5" customHeight="1">
      <c r="A8363" s="1051" t="s">
        <v>32849</v>
      </c>
      <c r="B8363" s="1051" t="s">
        <v>32898</v>
      </c>
      <c r="C8363" s="1050">
        <v>0</v>
      </c>
      <c r="D8363" s="1050">
        <v>100000</v>
      </c>
      <c r="E8363" s="1406">
        <v>11476942.74</v>
      </c>
      <c r="F8363" s="1545"/>
      <c r="G8363" s="1661"/>
      <c r="H8363" s="1545"/>
      <c r="I8363" s="1545"/>
      <c r="J8363" s="1545"/>
      <c r="K8363" s="1545"/>
    </row>
    <row r="8364" spans="1:11" s="849" customFormat="1" ht="22.5" customHeight="1">
      <c r="A8364" s="1051" t="s">
        <v>32846</v>
      </c>
      <c r="B8364" s="1051" t="s">
        <v>32899</v>
      </c>
      <c r="C8364" s="1050">
        <v>0</v>
      </c>
      <c r="D8364" s="1050">
        <v>141550</v>
      </c>
      <c r="E8364" s="1406">
        <v>11335392.74</v>
      </c>
      <c r="F8364" s="1545"/>
      <c r="G8364" s="1661"/>
      <c r="H8364" s="1545"/>
      <c r="I8364" s="1545"/>
      <c r="J8364" s="1545"/>
      <c r="K8364" s="1545"/>
    </row>
    <row r="8365" spans="1:11" s="849" customFormat="1" ht="22.5" customHeight="1">
      <c r="A8365" s="1051" t="s">
        <v>32846</v>
      </c>
      <c r="B8365" s="1051" t="s">
        <v>32900</v>
      </c>
      <c r="C8365" s="1050">
        <v>0</v>
      </c>
      <c r="D8365" s="1050">
        <v>170050</v>
      </c>
      <c r="E8365" s="1406">
        <v>11165342.74</v>
      </c>
      <c r="F8365" s="1545"/>
      <c r="G8365" s="1661"/>
      <c r="H8365" s="1545"/>
      <c r="I8365" s="1545"/>
      <c r="J8365" s="1545"/>
      <c r="K8365" s="1545"/>
    </row>
    <row r="8366" spans="1:11" s="849" customFormat="1" ht="22.5" customHeight="1">
      <c r="A8366" s="1051" t="s">
        <v>32845</v>
      </c>
      <c r="B8366" s="1051" t="s">
        <v>32901</v>
      </c>
      <c r="C8366" s="1050">
        <v>0</v>
      </c>
      <c r="D8366" s="1050">
        <v>196033</v>
      </c>
      <c r="E8366" s="1406">
        <v>10969309.74</v>
      </c>
      <c r="F8366" s="1545"/>
      <c r="G8366" s="1661"/>
      <c r="H8366" s="1545"/>
      <c r="I8366" s="1545"/>
      <c r="J8366" s="1545"/>
      <c r="K8366" s="1545"/>
    </row>
    <row r="8367" spans="1:11" s="849" customFormat="1" ht="22.5" customHeight="1">
      <c r="A8367" s="1051" t="s">
        <v>32846</v>
      </c>
      <c r="B8367" s="1051" t="s">
        <v>32902</v>
      </c>
      <c r="C8367" s="1050">
        <v>0</v>
      </c>
      <c r="D8367" s="1050">
        <v>198550</v>
      </c>
      <c r="E8367" s="1406">
        <v>10770759.74</v>
      </c>
      <c r="F8367" s="1545"/>
      <c r="G8367" s="1661"/>
      <c r="H8367" s="1545"/>
      <c r="I8367" s="1545"/>
      <c r="J8367" s="1545"/>
      <c r="K8367" s="1545"/>
    </row>
    <row r="8368" spans="1:11" s="849" customFormat="1" ht="22.5" customHeight="1">
      <c r="A8368" s="1051" t="s">
        <v>32846</v>
      </c>
      <c r="B8368" s="1051" t="s">
        <v>32903</v>
      </c>
      <c r="C8368" s="1050">
        <v>0</v>
      </c>
      <c r="D8368" s="1050">
        <v>240540</v>
      </c>
      <c r="E8368" s="1406">
        <v>10530219.74</v>
      </c>
      <c r="F8368" s="1545"/>
      <c r="G8368" s="1661"/>
      <c r="H8368" s="1545"/>
      <c r="I8368" s="1545"/>
      <c r="J8368" s="1545"/>
      <c r="K8368" s="1545"/>
    </row>
    <row r="8369" spans="1:11" s="849" customFormat="1" ht="22.5" customHeight="1">
      <c r="A8369" s="1051" t="s">
        <v>32846</v>
      </c>
      <c r="B8369" s="1051" t="s">
        <v>32904</v>
      </c>
      <c r="C8369" s="1050">
        <v>0</v>
      </c>
      <c r="D8369" s="1050">
        <v>266475</v>
      </c>
      <c r="E8369" s="1406">
        <v>10263744.74</v>
      </c>
      <c r="F8369" s="1545"/>
      <c r="G8369" s="1661"/>
      <c r="H8369" s="1545"/>
      <c r="I8369" s="1545"/>
      <c r="J8369" s="1545"/>
      <c r="K8369" s="1545"/>
    </row>
    <row r="8370" spans="1:11" s="849" customFormat="1" ht="22.5" customHeight="1">
      <c r="A8370" s="1051" t="s">
        <v>32846</v>
      </c>
      <c r="B8370" s="1051" t="s">
        <v>30923</v>
      </c>
      <c r="C8370" s="1050">
        <v>0</v>
      </c>
      <c r="D8370" s="1050">
        <v>277020</v>
      </c>
      <c r="E8370" s="1406">
        <v>9986724.7400000002</v>
      </c>
      <c r="F8370" s="1545"/>
      <c r="G8370" s="1661"/>
      <c r="H8370" s="1545"/>
      <c r="I8370" s="1545"/>
      <c r="J8370" s="1545"/>
      <c r="K8370" s="1545"/>
    </row>
    <row r="8371" spans="1:11" s="849" customFormat="1" ht="22.5" customHeight="1">
      <c r="A8371" s="1051" t="s">
        <v>32846</v>
      </c>
      <c r="B8371" s="1051" t="s">
        <v>32905</v>
      </c>
      <c r="C8371" s="1050">
        <v>0</v>
      </c>
      <c r="D8371" s="1050">
        <v>322430</v>
      </c>
      <c r="E8371" s="1406">
        <v>9664294.7400000002</v>
      </c>
      <c r="F8371" s="1545"/>
      <c r="G8371" s="1661"/>
      <c r="H8371" s="1545"/>
      <c r="I8371" s="1545"/>
      <c r="J8371" s="1545"/>
      <c r="K8371" s="1545"/>
    </row>
    <row r="8372" spans="1:11" s="849" customFormat="1" ht="22.5" customHeight="1">
      <c r="A8372" s="1051" t="s">
        <v>32845</v>
      </c>
      <c r="B8372" s="1051" t="s">
        <v>32906</v>
      </c>
      <c r="C8372" s="1050">
        <v>0</v>
      </c>
      <c r="D8372" s="1050">
        <v>357770</v>
      </c>
      <c r="E8372" s="1406">
        <v>9306524.7400000002</v>
      </c>
      <c r="F8372" s="1545"/>
      <c r="G8372" s="1661"/>
      <c r="H8372" s="1545"/>
      <c r="I8372" s="1545"/>
      <c r="J8372" s="1545"/>
      <c r="K8372" s="1545"/>
    </row>
    <row r="8373" spans="1:11" s="849" customFormat="1" ht="22.5" customHeight="1">
      <c r="A8373" s="1051" t="s">
        <v>32847</v>
      </c>
      <c r="B8373" s="1051" t="s">
        <v>32907</v>
      </c>
      <c r="C8373" s="1050">
        <v>0</v>
      </c>
      <c r="D8373" s="1050">
        <v>383990</v>
      </c>
      <c r="E8373" s="1406">
        <v>8922534.7400000002</v>
      </c>
      <c r="F8373" s="1545"/>
      <c r="G8373" s="1661"/>
      <c r="H8373" s="1545"/>
      <c r="I8373" s="1545"/>
      <c r="J8373" s="1545"/>
      <c r="K8373" s="1545"/>
    </row>
    <row r="8374" spans="1:11" s="849" customFormat="1" ht="22.5" customHeight="1">
      <c r="A8374" s="1051" t="s">
        <v>32846</v>
      </c>
      <c r="B8374" s="1051" t="s">
        <v>32908</v>
      </c>
      <c r="C8374" s="1050">
        <v>0</v>
      </c>
      <c r="D8374" s="1050">
        <v>393898</v>
      </c>
      <c r="E8374" s="1406">
        <v>8528636.7400000002</v>
      </c>
      <c r="F8374" s="1545"/>
      <c r="G8374" s="1661"/>
      <c r="H8374" s="1545"/>
      <c r="I8374" s="1545"/>
      <c r="J8374" s="1545"/>
      <c r="K8374" s="1545"/>
    </row>
    <row r="8375" spans="1:11" s="849" customFormat="1" ht="22.5" customHeight="1">
      <c r="A8375" s="1051" t="s">
        <v>32846</v>
      </c>
      <c r="B8375" s="1051" t="s">
        <v>32909</v>
      </c>
      <c r="C8375" s="1050">
        <v>0</v>
      </c>
      <c r="D8375" s="1050">
        <v>413250</v>
      </c>
      <c r="E8375" s="1406">
        <v>8115386.7400000002</v>
      </c>
      <c r="F8375" s="1545"/>
      <c r="G8375" s="1661"/>
      <c r="H8375" s="1545"/>
      <c r="I8375" s="1545"/>
      <c r="J8375" s="1545"/>
      <c r="K8375" s="1545"/>
    </row>
    <row r="8376" spans="1:11" s="849" customFormat="1" ht="22.5" customHeight="1">
      <c r="A8376" s="1051" t="s">
        <v>32850</v>
      </c>
      <c r="B8376" s="1051" t="s">
        <v>32910</v>
      </c>
      <c r="C8376" s="1050">
        <v>0</v>
      </c>
      <c r="D8376" s="1050">
        <v>438045</v>
      </c>
      <c r="E8376" s="1406">
        <v>7677341.7400000002</v>
      </c>
      <c r="F8376" s="1545"/>
      <c r="G8376" s="1661"/>
      <c r="H8376" s="1545"/>
      <c r="I8376" s="1545"/>
      <c r="J8376" s="1545"/>
      <c r="K8376" s="1545"/>
    </row>
    <row r="8377" spans="1:11" s="849" customFormat="1" ht="22.5" customHeight="1">
      <c r="A8377" s="1051" t="s">
        <v>32846</v>
      </c>
      <c r="B8377" s="1051" t="s">
        <v>32911</v>
      </c>
      <c r="C8377" s="1050">
        <v>0</v>
      </c>
      <c r="D8377" s="1050">
        <v>537700</v>
      </c>
      <c r="E8377" s="1406">
        <v>7139641.7400000002</v>
      </c>
      <c r="F8377" s="1545"/>
      <c r="G8377" s="1661"/>
      <c r="H8377" s="1545"/>
      <c r="I8377" s="1545"/>
      <c r="J8377" s="1545"/>
      <c r="K8377" s="1545"/>
    </row>
    <row r="8378" spans="1:11" s="849" customFormat="1" ht="22.5" customHeight="1">
      <c r="A8378" s="1051" t="s">
        <v>32846</v>
      </c>
      <c r="B8378" s="1051" t="s">
        <v>32912</v>
      </c>
      <c r="C8378" s="1050">
        <v>0</v>
      </c>
      <c r="D8378" s="1050">
        <v>583775</v>
      </c>
      <c r="E8378" s="1406">
        <v>6555866.7400000002</v>
      </c>
      <c r="F8378" s="1545"/>
      <c r="G8378" s="1661"/>
      <c r="H8378" s="1545"/>
      <c r="I8378" s="1545"/>
      <c r="J8378" s="1545"/>
      <c r="K8378" s="1545"/>
    </row>
    <row r="8379" spans="1:11" s="849" customFormat="1" ht="22.5" customHeight="1">
      <c r="A8379" s="1051" t="s">
        <v>32851</v>
      </c>
      <c r="B8379" s="1051" t="s">
        <v>32913</v>
      </c>
      <c r="C8379" s="1050">
        <v>0</v>
      </c>
      <c r="D8379" s="1050">
        <v>658825</v>
      </c>
      <c r="E8379" s="1406">
        <v>5897041.7400000002</v>
      </c>
      <c r="F8379" s="1545"/>
      <c r="G8379" s="1661"/>
      <c r="H8379" s="1545"/>
      <c r="I8379" s="1545"/>
      <c r="J8379" s="1545"/>
      <c r="K8379" s="1545"/>
    </row>
    <row r="8380" spans="1:11" s="849" customFormat="1" ht="22.5" customHeight="1">
      <c r="A8380" s="1051" t="s">
        <v>32846</v>
      </c>
      <c r="B8380" s="1051" t="s">
        <v>32914</v>
      </c>
      <c r="C8380" s="1050">
        <v>0</v>
      </c>
      <c r="D8380" s="1050">
        <v>751450</v>
      </c>
      <c r="E8380" s="1406">
        <v>5145591.74</v>
      </c>
      <c r="F8380" s="1545"/>
      <c r="G8380" s="1661"/>
      <c r="H8380" s="1545"/>
      <c r="I8380" s="1545"/>
      <c r="J8380" s="1545"/>
      <c r="K8380" s="1545"/>
    </row>
    <row r="8381" spans="1:11" s="849" customFormat="1" ht="22.5" customHeight="1">
      <c r="A8381" s="1051" t="s">
        <v>32848</v>
      </c>
      <c r="B8381" s="1051" t="s">
        <v>32915</v>
      </c>
      <c r="C8381" s="1050">
        <v>0</v>
      </c>
      <c r="D8381" s="1050">
        <v>948849</v>
      </c>
      <c r="E8381" s="1406">
        <v>4196742.74</v>
      </c>
      <c r="F8381" s="1545"/>
      <c r="G8381" s="1661"/>
      <c r="H8381" s="1545"/>
      <c r="I8381" s="1545"/>
      <c r="J8381" s="1545"/>
      <c r="K8381" s="1545"/>
    </row>
    <row r="8382" spans="1:11" s="849" customFormat="1" ht="22.5" customHeight="1">
      <c r="A8382" s="1051" t="s">
        <v>32846</v>
      </c>
      <c r="B8382" s="1051" t="s">
        <v>32916</v>
      </c>
      <c r="C8382" s="1050">
        <v>0</v>
      </c>
      <c r="D8382" s="1050">
        <v>1398400</v>
      </c>
      <c r="E8382" s="1406">
        <v>2798342.74</v>
      </c>
      <c r="F8382" s="1545"/>
      <c r="G8382" s="1661"/>
      <c r="H8382" s="1545"/>
      <c r="I8382" s="1545"/>
      <c r="J8382" s="1545"/>
      <c r="K8382" s="1545"/>
    </row>
    <row r="8383" spans="1:11" s="849" customFormat="1" ht="22.5" customHeight="1">
      <c r="A8383" s="1051" t="s">
        <v>32852</v>
      </c>
      <c r="B8383" s="1051" t="s">
        <v>32917</v>
      </c>
      <c r="C8383" s="1050">
        <v>5000</v>
      </c>
      <c r="D8383" s="1050">
        <v>0</v>
      </c>
      <c r="E8383" s="1406">
        <v>2803342.74</v>
      </c>
      <c r="F8383" s="1545"/>
      <c r="G8383" s="1661"/>
      <c r="H8383" s="1545"/>
      <c r="I8383" s="1545"/>
      <c r="J8383" s="1545"/>
      <c r="K8383" s="1545"/>
    </row>
    <row r="8384" spans="1:11" s="849" customFormat="1" ht="22.5" customHeight="1">
      <c r="A8384" s="1051" t="s">
        <v>32853</v>
      </c>
      <c r="B8384" s="1051" t="s">
        <v>32918</v>
      </c>
      <c r="C8384" s="1050">
        <v>15000</v>
      </c>
      <c r="D8384" s="1050">
        <v>0</v>
      </c>
      <c r="E8384" s="1406">
        <v>2818342.74</v>
      </c>
      <c r="F8384" s="1545"/>
      <c r="G8384" s="1661"/>
      <c r="H8384" s="1545"/>
      <c r="I8384" s="1545"/>
      <c r="J8384" s="1545"/>
      <c r="K8384" s="1545"/>
    </row>
    <row r="8385" spans="1:11" s="849" customFormat="1" ht="22.5" customHeight="1">
      <c r="A8385" s="1051" t="s">
        <v>32854</v>
      </c>
      <c r="B8385" s="1051" t="s">
        <v>30925</v>
      </c>
      <c r="C8385" s="1050">
        <v>0</v>
      </c>
      <c r="D8385" s="1050">
        <v>250</v>
      </c>
      <c r="E8385" s="1406">
        <v>2818092.74</v>
      </c>
      <c r="F8385" s="1545"/>
      <c r="G8385" s="1661"/>
      <c r="H8385" s="1545"/>
      <c r="I8385" s="1545"/>
      <c r="J8385" s="1545"/>
      <c r="K8385" s="1545"/>
    </row>
    <row r="8386" spans="1:11" s="849" customFormat="1" ht="22.5" customHeight="1">
      <c r="A8386" s="1051" t="s">
        <v>32855</v>
      </c>
      <c r="B8386" s="1051" t="s">
        <v>32919</v>
      </c>
      <c r="C8386" s="1050">
        <v>20000</v>
      </c>
      <c r="D8386" s="1050">
        <v>0</v>
      </c>
      <c r="E8386" s="1406">
        <v>2838092.74</v>
      </c>
      <c r="F8386" s="1545"/>
      <c r="G8386" s="1661"/>
      <c r="H8386" s="1545"/>
      <c r="I8386" s="1545"/>
      <c r="J8386" s="1545"/>
      <c r="K8386" s="1545"/>
    </row>
    <row r="8387" spans="1:11" s="849" customFormat="1" ht="22.5" customHeight="1">
      <c r="A8387" s="1051" t="s">
        <v>32856</v>
      </c>
      <c r="B8387" s="1051" t="s">
        <v>32920</v>
      </c>
      <c r="C8387" s="1050">
        <v>120000</v>
      </c>
      <c r="D8387" s="1050">
        <v>0</v>
      </c>
      <c r="E8387" s="1406">
        <v>2958092.74</v>
      </c>
      <c r="F8387" s="1545"/>
      <c r="G8387" s="1661"/>
      <c r="H8387" s="1545"/>
      <c r="I8387" s="1545"/>
      <c r="J8387" s="1545"/>
      <c r="K8387" s="1545"/>
    </row>
    <row r="8388" spans="1:11" s="849" customFormat="1" ht="22.5" customHeight="1">
      <c r="A8388" s="1051" t="s">
        <v>32857</v>
      </c>
      <c r="B8388" s="1051" t="s">
        <v>32921</v>
      </c>
      <c r="C8388" s="1050">
        <v>5000</v>
      </c>
      <c r="D8388" s="1050">
        <v>0</v>
      </c>
      <c r="E8388" s="1406">
        <v>2963092.74</v>
      </c>
      <c r="F8388" s="1545"/>
      <c r="G8388" s="1661"/>
      <c r="H8388" s="1545"/>
      <c r="I8388" s="1545"/>
      <c r="J8388" s="1545"/>
      <c r="K8388" s="1545"/>
    </row>
    <row r="8389" spans="1:11" s="849" customFormat="1" ht="22.5" customHeight="1">
      <c r="A8389" s="1051" t="s">
        <v>32858</v>
      </c>
      <c r="B8389" s="1051" t="s">
        <v>32922</v>
      </c>
      <c r="C8389" s="1050">
        <v>75000</v>
      </c>
      <c r="D8389" s="1050">
        <v>0</v>
      </c>
      <c r="E8389" s="1406">
        <v>3038092.74</v>
      </c>
      <c r="F8389" s="1545"/>
      <c r="G8389" s="1661"/>
      <c r="H8389" s="1545"/>
      <c r="I8389" s="1545"/>
      <c r="J8389" s="1545"/>
      <c r="K8389" s="1545"/>
    </row>
    <row r="8390" spans="1:11" ht="22.5" customHeight="1">
      <c r="A8390" s="2395">
        <v>45459.231249999997</v>
      </c>
      <c r="B8390" s="2396" t="s">
        <v>30925</v>
      </c>
      <c r="C8390" s="1402">
        <v>0</v>
      </c>
      <c r="D8390" s="1402">
        <v>150</v>
      </c>
      <c r="E8390" s="2397">
        <v>3037942.74</v>
      </c>
    </row>
    <row r="8391" spans="1:11" s="849" customFormat="1" ht="22.5" customHeight="1">
      <c r="A8391" s="1051" t="s">
        <v>32942</v>
      </c>
      <c r="B8391" s="1051" t="s">
        <v>32951</v>
      </c>
      <c r="C8391" s="1050">
        <v>60000</v>
      </c>
      <c r="D8391" s="1050">
        <v>0</v>
      </c>
      <c r="E8391" s="1406">
        <v>3097942.74</v>
      </c>
      <c r="F8391" s="1544"/>
      <c r="G8391" s="1659"/>
      <c r="H8391" s="1544"/>
      <c r="I8391" s="1545"/>
      <c r="J8391" s="1545"/>
      <c r="K8391" s="1545"/>
    </row>
    <row r="8392" spans="1:11" s="849" customFormat="1" ht="22.5" customHeight="1">
      <c r="A8392" s="1051" t="s">
        <v>32943</v>
      </c>
      <c r="B8392" s="1051" t="s">
        <v>32952</v>
      </c>
      <c r="C8392" s="1050">
        <v>30000</v>
      </c>
      <c r="D8392" s="1050">
        <v>0</v>
      </c>
      <c r="E8392" s="1406">
        <v>3127942.74</v>
      </c>
      <c r="F8392" s="1544"/>
      <c r="G8392" s="1659"/>
      <c r="H8392" s="1544"/>
      <c r="I8392" s="1545"/>
      <c r="J8392" s="1545"/>
      <c r="K8392" s="1545"/>
    </row>
    <row r="8393" spans="1:11" s="849" customFormat="1" ht="22.5" customHeight="1">
      <c r="A8393" s="1051" t="s">
        <v>32944</v>
      </c>
      <c r="B8393" s="1051" t="s">
        <v>32953</v>
      </c>
      <c r="C8393" s="1050">
        <v>85000</v>
      </c>
      <c r="D8393" s="1050">
        <v>0</v>
      </c>
      <c r="E8393" s="1406">
        <v>3212942.74</v>
      </c>
      <c r="F8393" s="1544"/>
      <c r="G8393" s="1659"/>
      <c r="H8393" s="1544"/>
      <c r="I8393" s="1545"/>
      <c r="J8393" s="1545"/>
      <c r="K8393" s="1545"/>
    </row>
    <row r="8394" spans="1:11" s="849" customFormat="1" ht="22.5" customHeight="1">
      <c r="A8394" s="1051" t="s">
        <v>32945</v>
      </c>
      <c r="B8394" s="1051" t="s">
        <v>32954</v>
      </c>
      <c r="C8394" s="1050">
        <v>20000</v>
      </c>
      <c r="D8394" s="1050">
        <v>0</v>
      </c>
      <c r="E8394" s="1406">
        <v>3232942.74</v>
      </c>
      <c r="F8394" s="1544"/>
      <c r="G8394" s="1659"/>
      <c r="H8394" s="1544"/>
      <c r="I8394" s="1545"/>
      <c r="J8394" s="1545"/>
      <c r="K8394" s="1545"/>
    </row>
    <row r="8395" spans="1:11" s="849" customFormat="1" ht="22.5" customHeight="1">
      <c r="A8395" s="1051" t="s">
        <v>32946</v>
      </c>
      <c r="B8395" s="1051" t="s">
        <v>32955</v>
      </c>
      <c r="C8395" s="1050">
        <v>30000</v>
      </c>
      <c r="D8395" s="1050">
        <v>0</v>
      </c>
      <c r="E8395" s="1406">
        <v>3262942.74</v>
      </c>
      <c r="F8395" s="1544"/>
      <c r="G8395" s="1659"/>
      <c r="H8395" s="1544"/>
      <c r="I8395" s="1545"/>
      <c r="J8395" s="1545"/>
      <c r="K8395" s="1545"/>
    </row>
    <row r="8396" spans="1:11" s="849" customFormat="1" ht="22.5" customHeight="1">
      <c r="A8396" s="1051" t="s">
        <v>32947</v>
      </c>
      <c r="B8396" s="1051" t="s">
        <v>32956</v>
      </c>
      <c r="C8396" s="1050">
        <v>45000</v>
      </c>
      <c r="D8396" s="1050">
        <v>0</v>
      </c>
      <c r="E8396" s="1406">
        <v>3307942.74</v>
      </c>
      <c r="F8396" s="1544"/>
      <c r="G8396" s="1659"/>
      <c r="H8396" s="1544"/>
      <c r="I8396" s="1545"/>
      <c r="J8396" s="1545"/>
      <c r="K8396" s="1545"/>
    </row>
    <row r="8397" spans="1:11" s="849" customFormat="1" ht="22.5" customHeight="1">
      <c r="A8397" s="1051" t="s">
        <v>32948</v>
      </c>
      <c r="B8397" s="1051" t="s">
        <v>30925</v>
      </c>
      <c r="C8397" s="1050">
        <v>0</v>
      </c>
      <c r="D8397" s="1050">
        <v>300</v>
      </c>
      <c r="E8397" s="1406">
        <v>3307642.74</v>
      </c>
      <c r="F8397" s="1544"/>
      <c r="G8397" s="1659"/>
      <c r="H8397" s="1544"/>
      <c r="I8397" s="1545"/>
      <c r="J8397" s="1545"/>
      <c r="K8397" s="1545"/>
    </row>
    <row r="8398" spans="1:11" s="849" customFormat="1" ht="22.5" customHeight="1">
      <c r="A8398" s="1051" t="s">
        <v>32949</v>
      </c>
      <c r="B8398" s="1051" t="s">
        <v>32957</v>
      </c>
      <c r="C8398" s="1050">
        <v>60000</v>
      </c>
      <c r="D8398" s="1050">
        <v>0</v>
      </c>
      <c r="E8398" s="1406">
        <v>3367642.74</v>
      </c>
      <c r="F8398" s="1544"/>
      <c r="G8398" s="1659"/>
      <c r="H8398" s="1544"/>
      <c r="I8398" s="1545"/>
      <c r="J8398" s="1545"/>
      <c r="K8398" s="1545"/>
    </row>
    <row r="8399" spans="1:11" s="849" customFormat="1" ht="22.5" customHeight="1">
      <c r="A8399" s="1051" t="s">
        <v>32950</v>
      </c>
      <c r="B8399" s="1051" t="s">
        <v>32958</v>
      </c>
      <c r="C8399" s="1050">
        <v>85000</v>
      </c>
      <c r="D8399" s="1050">
        <v>0</v>
      </c>
      <c r="E8399" s="1406">
        <v>3452642.74</v>
      </c>
      <c r="F8399" s="1544"/>
      <c r="G8399" s="1659"/>
      <c r="H8399" s="1544"/>
      <c r="I8399" s="1545"/>
      <c r="J8399" s="1545"/>
      <c r="K8399" s="1545"/>
    </row>
    <row r="8400" spans="1:11" ht="22.5" customHeight="1">
      <c r="A8400" s="2768" t="s">
        <v>32967</v>
      </c>
      <c r="B8400" s="1051" t="s">
        <v>32976</v>
      </c>
      <c r="C8400" s="1050">
        <v>40000</v>
      </c>
      <c r="D8400" s="1050">
        <v>0</v>
      </c>
      <c r="E8400" s="1406">
        <v>3492642.74</v>
      </c>
      <c r="F8400" s="1997"/>
      <c r="G8400" s="2361"/>
      <c r="H8400" s="2361"/>
      <c r="I8400" s="1516"/>
      <c r="J8400" s="1516"/>
      <c r="K8400" s="1516"/>
    </row>
    <row r="8401" spans="1:11" ht="22.5" customHeight="1">
      <c r="A8401" s="1051" t="s">
        <v>32968</v>
      </c>
      <c r="B8401" s="1051" t="s">
        <v>32977</v>
      </c>
      <c r="C8401" s="1050">
        <v>60000</v>
      </c>
      <c r="D8401" s="1050">
        <v>0</v>
      </c>
      <c r="E8401" s="1406">
        <v>3552642.74</v>
      </c>
      <c r="F8401" s="1997"/>
      <c r="G8401" s="2361"/>
      <c r="H8401" s="2361"/>
      <c r="I8401" s="1516"/>
      <c r="J8401" s="1516"/>
      <c r="K8401" s="1516"/>
    </row>
    <row r="8402" spans="1:11" ht="22.5" customHeight="1">
      <c r="A8402" s="1051" t="s">
        <v>32969</v>
      </c>
      <c r="B8402" s="1051" t="s">
        <v>32978</v>
      </c>
      <c r="C8402" s="1050">
        <v>80000</v>
      </c>
      <c r="D8402" s="1050">
        <v>0</v>
      </c>
      <c r="E8402" s="1406">
        <v>3632642.74</v>
      </c>
      <c r="F8402" s="1997"/>
      <c r="G8402" s="2361"/>
      <c r="H8402" s="2361"/>
      <c r="I8402" s="1516"/>
      <c r="J8402" s="1516"/>
      <c r="K8402" s="1516"/>
    </row>
    <row r="8403" spans="1:11" ht="22.5" customHeight="1">
      <c r="A8403" s="1051" t="s">
        <v>32970</v>
      </c>
      <c r="B8403" s="1051" t="s">
        <v>32979</v>
      </c>
      <c r="C8403" s="1050">
        <v>10000</v>
      </c>
      <c r="D8403" s="1050">
        <v>0</v>
      </c>
      <c r="E8403" s="1406">
        <v>3642642.74</v>
      </c>
      <c r="F8403" s="1997"/>
      <c r="G8403" s="2361"/>
      <c r="H8403" s="2361"/>
      <c r="I8403" s="1516"/>
      <c r="J8403" s="1516"/>
      <c r="K8403" s="1516"/>
    </row>
    <row r="8404" spans="1:11" ht="22.5" customHeight="1">
      <c r="A8404" s="1051" t="s">
        <v>32971</v>
      </c>
      <c r="B8404" s="1051" t="s">
        <v>32980</v>
      </c>
      <c r="C8404" s="1050">
        <v>15000</v>
      </c>
      <c r="D8404" s="1050">
        <v>0</v>
      </c>
      <c r="E8404" s="1406">
        <v>3657642.74</v>
      </c>
      <c r="F8404" s="1997"/>
      <c r="G8404" s="2361"/>
      <c r="H8404" s="2361"/>
      <c r="I8404" s="1516"/>
      <c r="J8404" s="1516"/>
      <c r="K8404" s="1516"/>
    </row>
    <row r="8405" spans="1:11" ht="22.5" customHeight="1">
      <c r="A8405" s="1051" t="s">
        <v>32972</v>
      </c>
      <c r="B8405" s="1051" t="s">
        <v>32981</v>
      </c>
      <c r="C8405" s="1050">
        <v>5000</v>
      </c>
      <c r="D8405" s="1050">
        <v>0</v>
      </c>
      <c r="E8405" s="1406">
        <v>3662642.74</v>
      </c>
      <c r="F8405" s="1997"/>
      <c r="G8405" s="2361"/>
      <c r="H8405" s="2361"/>
      <c r="I8405" s="1516"/>
      <c r="J8405" s="1516"/>
      <c r="K8405" s="1516"/>
    </row>
    <row r="8406" spans="1:11" ht="22.5" customHeight="1">
      <c r="A8406" s="1051" t="s">
        <v>32973</v>
      </c>
      <c r="B8406" s="1051" t="s">
        <v>32982</v>
      </c>
      <c r="C8406" s="1050">
        <v>0</v>
      </c>
      <c r="D8406" s="1050">
        <v>26.88</v>
      </c>
      <c r="E8406" s="1406">
        <v>3662615.86</v>
      </c>
      <c r="F8406" s="1997"/>
      <c r="G8406" s="2361"/>
      <c r="H8406" s="2361"/>
      <c r="I8406" s="1516"/>
      <c r="J8406" s="1516"/>
      <c r="K8406" s="1516"/>
    </row>
    <row r="8407" spans="1:11" ht="22.5" customHeight="1">
      <c r="A8407" s="1051" t="s">
        <v>32973</v>
      </c>
      <c r="B8407" s="1051" t="s">
        <v>32983</v>
      </c>
      <c r="C8407" s="1050">
        <v>0</v>
      </c>
      <c r="D8407" s="1050">
        <v>26.88</v>
      </c>
      <c r="E8407" s="1406">
        <v>3662588.98</v>
      </c>
      <c r="F8407" s="1997"/>
      <c r="G8407" s="2361"/>
      <c r="H8407" s="2361"/>
      <c r="I8407" s="1516"/>
      <c r="J8407" s="1516"/>
      <c r="K8407" s="1516"/>
    </row>
    <row r="8408" spans="1:11" ht="22.5" customHeight="1">
      <c r="A8408" s="1051" t="s">
        <v>32973</v>
      </c>
      <c r="B8408" s="1051" t="s">
        <v>32984</v>
      </c>
      <c r="C8408" s="1050">
        <v>0</v>
      </c>
      <c r="D8408" s="1050">
        <v>26.88</v>
      </c>
      <c r="E8408" s="1406">
        <v>3662562.1</v>
      </c>
      <c r="F8408" s="1997"/>
      <c r="G8408" s="2361"/>
      <c r="H8408" s="2361"/>
      <c r="I8408" s="1516"/>
      <c r="J8408" s="1516"/>
      <c r="K8408" s="1516"/>
    </row>
    <row r="8409" spans="1:11" ht="22.5" customHeight="1">
      <c r="A8409" s="1051" t="s">
        <v>32973</v>
      </c>
      <c r="B8409" s="1051" t="s">
        <v>32985</v>
      </c>
      <c r="C8409" s="1050">
        <v>0</v>
      </c>
      <c r="D8409" s="1050">
        <v>26.88</v>
      </c>
      <c r="E8409" s="1406">
        <v>3662535.22</v>
      </c>
      <c r="F8409" s="1997"/>
      <c r="G8409" s="2361"/>
      <c r="H8409" s="2361"/>
      <c r="I8409" s="1516"/>
      <c r="J8409" s="1516"/>
      <c r="K8409" s="1516"/>
    </row>
    <row r="8410" spans="1:11" ht="22.5" customHeight="1">
      <c r="A8410" s="1051" t="s">
        <v>32973</v>
      </c>
      <c r="B8410" s="1051" t="s">
        <v>32986</v>
      </c>
      <c r="C8410" s="1050">
        <v>0</v>
      </c>
      <c r="D8410" s="1050">
        <v>26.88</v>
      </c>
      <c r="E8410" s="1406">
        <v>3662508.34</v>
      </c>
      <c r="F8410" s="1997"/>
      <c r="G8410" s="2361"/>
      <c r="H8410" s="2361"/>
      <c r="I8410" s="1516"/>
      <c r="J8410" s="1516"/>
      <c r="K8410" s="1516"/>
    </row>
    <row r="8411" spans="1:11" ht="22.5" customHeight="1">
      <c r="A8411" s="1051" t="s">
        <v>32973</v>
      </c>
      <c r="B8411" s="1051" t="s">
        <v>32987</v>
      </c>
      <c r="C8411" s="1050">
        <v>0</v>
      </c>
      <c r="D8411" s="1050">
        <v>26.88</v>
      </c>
      <c r="E8411" s="1406">
        <v>3662481.46</v>
      </c>
      <c r="F8411" s="1997"/>
      <c r="G8411" s="2361"/>
      <c r="H8411" s="2361"/>
      <c r="I8411" s="1516"/>
      <c r="J8411" s="1516"/>
      <c r="K8411" s="1516"/>
    </row>
    <row r="8412" spans="1:11" ht="22.5" customHeight="1">
      <c r="A8412" s="1051" t="s">
        <v>32973</v>
      </c>
      <c r="B8412" s="1051" t="s">
        <v>32988</v>
      </c>
      <c r="C8412" s="1050">
        <v>0</v>
      </c>
      <c r="D8412" s="1050">
        <v>26.88</v>
      </c>
      <c r="E8412" s="1406">
        <v>3662454.58</v>
      </c>
      <c r="F8412" s="1997"/>
      <c r="G8412" s="2361"/>
      <c r="H8412" s="2361"/>
      <c r="I8412" s="1516"/>
      <c r="J8412" s="1516"/>
      <c r="K8412" s="1516"/>
    </row>
    <row r="8413" spans="1:11" ht="22.5" customHeight="1">
      <c r="A8413" s="1051" t="s">
        <v>32973</v>
      </c>
      <c r="B8413" s="1051" t="s">
        <v>32989</v>
      </c>
      <c r="C8413" s="1050">
        <v>0</v>
      </c>
      <c r="D8413" s="1050">
        <v>26.88</v>
      </c>
      <c r="E8413" s="1406">
        <v>3662427.7</v>
      </c>
      <c r="F8413" s="1997"/>
      <c r="G8413" s="2361"/>
      <c r="H8413" s="2361"/>
      <c r="I8413" s="1516"/>
      <c r="J8413" s="1516"/>
      <c r="K8413" s="1516"/>
    </row>
    <row r="8414" spans="1:11" ht="22.5" customHeight="1">
      <c r="A8414" s="1051" t="s">
        <v>32973</v>
      </c>
      <c r="B8414" s="1051" t="s">
        <v>32990</v>
      </c>
      <c r="C8414" s="1050">
        <v>0</v>
      </c>
      <c r="D8414" s="1050">
        <v>26.88</v>
      </c>
      <c r="E8414" s="1406">
        <v>3662400.82</v>
      </c>
      <c r="F8414" s="1997"/>
      <c r="G8414" s="2361"/>
      <c r="H8414" s="2361"/>
      <c r="I8414" s="1516"/>
      <c r="J8414" s="1516"/>
      <c r="K8414" s="1516"/>
    </row>
    <row r="8415" spans="1:11" ht="22.5" customHeight="1">
      <c r="A8415" s="1051" t="s">
        <v>32973</v>
      </c>
      <c r="B8415" s="1051" t="s">
        <v>32991</v>
      </c>
      <c r="C8415" s="1050">
        <v>0</v>
      </c>
      <c r="D8415" s="1050">
        <v>26.88</v>
      </c>
      <c r="E8415" s="1406">
        <v>3662373.94</v>
      </c>
      <c r="F8415" s="1997"/>
      <c r="G8415" s="2361"/>
      <c r="H8415" s="2361"/>
      <c r="I8415" s="1516"/>
      <c r="J8415" s="1516"/>
      <c r="K8415" s="1516"/>
    </row>
    <row r="8416" spans="1:11" ht="22.5" customHeight="1">
      <c r="A8416" s="1051" t="s">
        <v>32974</v>
      </c>
      <c r="B8416" s="1051" t="s">
        <v>30925</v>
      </c>
      <c r="C8416" s="1050">
        <v>0</v>
      </c>
      <c r="D8416" s="1050">
        <v>350</v>
      </c>
      <c r="E8416" s="1406">
        <v>3662023.94</v>
      </c>
      <c r="F8416" s="1997"/>
      <c r="G8416" s="2361"/>
      <c r="H8416" s="2361"/>
      <c r="I8416" s="1516"/>
      <c r="J8416" s="1516"/>
      <c r="K8416" s="1516"/>
    </row>
    <row r="8417" spans="1:11" ht="22.5" customHeight="1">
      <c r="A8417" s="1051" t="s">
        <v>32973</v>
      </c>
      <c r="B8417" s="1051" t="s">
        <v>32992</v>
      </c>
      <c r="C8417" s="1050">
        <v>0</v>
      </c>
      <c r="D8417" s="1050">
        <v>8000</v>
      </c>
      <c r="E8417" s="1406">
        <v>3654023.94</v>
      </c>
      <c r="F8417" s="1997"/>
      <c r="G8417" s="2361"/>
      <c r="H8417" s="2361"/>
      <c r="I8417" s="1516"/>
      <c r="J8417" s="1516"/>
      <c r="K8417" s="1516"/>
    </row>
    <row r="8418" spans="1:11" ht="22.5" customHeight="1">
      <c r="A8418" s="1051" t="s">
        <v>32973</v>
      </c>
      <c r="B8418" s="1051" t="s">
        <v>32993</v>
      </c>
      <c r="C8418" s="1050">
        <v>0</v>
      </c>
      <c r="D8418" s="1050">
        <v>10000</v>
      </c>
      <c r="E8418" s="1406">
        <v>3644023.94</v>
      </c>
      <c r="F8418" s="1997"/>
      <c r="G8418" s="2361"/>
      <c r="H8418" s="2361"/>
      <c r="I8418" s="1516"/>
      <c r="J8418" s="1516"/>
      <c r="K8418" s="1516"/>
    </row>
    <row r="8419" spans="1:11" ht="22.5" customHeight="1">
      <c r="A8419" s="1051" t="s">
        <v>32975</v>
      </c>
      <c r="B8419" s="1051" t="s">
        <v>8478</v>
      </c>
      <c r="C8419" s="1050">
        <v>0</v>
      </c>
      <c r="D8419" s="1050">
        <v>10571.43</v>
      </c>
      <c r="E8419" s="1406">
        <v>3633452.51</v>
      </c>
      <c r="F8419" s="1997"/>
      <c r="G8419" s="2361"/>
      <c r="H8419" s="2361"/>
      <c r="I8419" s="1516"/>
      <c r="J8419" s="1516"/>
      <c r="K8419" s="1516"/>
    </row>
    <row r="8420" spans="1:11" ht="22.5" customHeight="1">
      <c r="A8420" s="1051" t="s">
        <v>32973</v>
      </c>
      <c r="B8420" s="1051" t="s">
        <v>32994</v>
      </c>
      <c r="C8420" s="1050">
        <v>0</v>
      </c>
      <c r="D8420" s="1050">
        <v>12000</v>
      </c>
      <c r="E8420" s="1406">
        <v>3621452.51</v>
      </c>
      <c r="F8420" s="1997"/>
      <c r="G8420" s="2361"/>
      <c r="H8420" s="2361"/>
      <c r="I8420" s="1516"/>
      <c r="J8420" s="1516"/>
      <c r="K8420" s="1516"/>
    </row>
    <row r="8421" spans="1:11" ht="22.5" customHeight="1">
      <c r="A8421" s="1051" t="s">
        <v>32973</v>
      </c>
      <c r="B8421" s="1051" t="s">
        <v>32995</v>
      </c>
      <c r="C8421" s="1050">
        <v>0</v>
      </c>
      <c r="D8421" s="1050">
        <v>12000</v>
      </c>
      <c r="E8421" s="1406">
        <v>3609452.51</v>
      </c>
      <c r="F8421" s="1997"/>
      <c r="G8421" s="2361"/>
      <c r="H8421" s="2361"/>
      <c r="I8421" s="1516"/>
      <c r="J8421" s="1516"/>
      <c r="K8421" s="1516"/>
    </row>
    <row r="8422" spans="1:11" ht="22.5" customHeight="1">
      <c r="A8422" s="1051" t="s">
        <v>32973</v>
      </c>
      <c r="B8422" s="1051" t="s">
        <v>30661</v>
      </c>
      <c r="C8422" s="1050">
        <v>0</v>
      </c>
      <c r="D8422" s="1050">
        <v>13000</v>
      </c>
      <c r="E8422" s="1406">
        <v>3596452.51</v>
      </c>
      <c r="F8422" s="1997"/>
      <c r="G8422" s="2361"/>
      <c r="H8422" s="2361"/>
      <c r="I8422" s="1516"/>
      <c r="J8422" s="1516"/>
      <c r="K8422" s="1516"/>
    </row>
    <row r="8423" spans="1:11" ht="22.5" customHeight="1">
      <c r="A8423" s="1051" t="s">
        <v>32973</v>
      </c>
      <c r="B8423" s="1051" t="s">
        <v>32996</v>
      </c>
      <c r="C8423" s="1050">
        <v>0</v>
      </c>
      <c r="D8423" s="1050">
        <v>15000</v>
      </c>
      <c r="E8423" s="1406">
        <v>3581452.51</v>
      </c>
      <c r="F8423" s="1997"/>
      <c r="G8423" s="2361"/>
      <c r="H8423" s="2361"/>
      <c r="I8423" s="1516"/>
      <c r="J8423" s="1516"/>
      <c r="K8423" s="1516"/>
    </row>
    <row r="8424" spans="1:11" ht="22.5" customHeight="1">
      <c r="A8424" s="1051" t="s">
        <v>32973</v>
      </c>
      <c r="B8424" s="1051" t="s">
        <v>32997</v>
      </c>
      <c r="C8424" s="1050">
        <v>0</v>
      </c>
      <c r="D8424" s="1050">
        <v>16000</v>
      </c>
      <c r="E8424" s="1406">
        <v>3565452.51</v>
      </c>
      <c r="F8424" s="1997"/>
      <c r="G8424" s="2361"/>
      <c r="H8424" s="2361"/>
      <c r="I8424" s="1516"/>
      <c r="J8424" s="1516"/>
      <c r="K8424" s="1516"/>
    </row>
    <row r="8425" spans="1:11" ht="22.5" customHeight="1">
      <c r="A8425" s="1051" t="s">
        <v>32973</v>
      </c>
      <c r="B8425" s="1051" t="s">
        <v>32998</v>
      </c>
      <c r="C8425" s="1050">
        <v>0</v>
      </c>
      <c r="D8425" s="1050">
        <v>20000</v>
      </c>
      <c r="E8425" s="1406">
        <v>3545452.51</v>
      </c>
      <c r="F8425" s="1997"/>
      <c r="G8425" s="2361"/>
      <c r="H8425" s="2361"/>
      <c r="I8425" s="1516"/>
      <c r="J8425" s="1516"/>
      <c r="K8425" s="1516"/>
    </row>
    <row r="8426" spans="1:11" ht="22.5" customHeight="1">
      <c r="A8426" s="1051" t="s">
        <v>32973</v>
      </c>
      <c r="B8426" s="1051" t="s">
        <v>32999</v>
      </c>
      <c r="C8426" s="1050">
        <v>0</v>
      </c>
      <c r="D8426" s="1050">
        <v>20000</v>
      </c>
      <c r="E8426" s="1406">
        <v>3525452.51</v>
      </c>
      <c r="F8426" s="1997"/>
      <c r="G8426" s="2361"/>
      <c r="H8426" s="2361"/>
      <c r="I8426" s="1516"/>
      <c r="J8426" s="1516"/>
      <c r="K8426" s="1516"/>
    </row>
    <row r="8427" spans="1:11" ht="22.5" customHeight="1">
      <c r="A8427" s="1051" t="s">
        <v>32973</v>
      </c>
      <c r="B8427" s="1051" t="s">
        <v>33000</v>
      </c>
      <c r="C8427" s="1050">
        <v>0</v>
      </c>
      <c r="D8427" s="1050">
        <v>21000</v>
      </c>
      <c r="E8427" s="1406">
        <v>3504452.51</v>
      </c>
      <c r="F8427" s="1997"/>
      <c r="G8427" s="2361"/>
      <c r="H8427" s="2361"/>
      <c r="I8427" s="1516"/>
      <c r="J8427" s="1516"/>
      <c r="K8427" s="1516"/>
    </row>
    <row r="8428" spans="1:11" ht="22.5" customHeight="1">
      <c r="A8428" s="1051" t="s">
        <v>32973</v>
      </c>
      <c r="B8428" s="1051" t="s">
        <v>33001</v>
      </c>
      <c r="C8428" s="1050">
        <v>0</v>
      </c>
      <c r="D8428" s="1050">
        <v>35000</v>
      </c>
      <c r="E8428" s="1406">
        <v>3469452.51</v>
      </c>
      <c r="F8428" s="1997"/>
      <c r="G8428" s="2361"/>
      <c r="H8428" s="2361"/>
      <c r="I8428" s="1516"/>
      <c r="J8428" s="1516"/>
      <c r="K8428" s="1516"/>
    </row>
    <row r="8429" spans="1:11" ht="22.5" customHeight="1">
      <c r="A8429" s="1051" t="s">
        <v>32973</v>
      </c>
      <c r="B8429" s="1051" t="s">
        <v>30658</v>
      </c>
      <c r="C8429" s="1050">
        <v>0</v>
      </c>
      <c r="D8429" s="1050">
        <v>35000</v>
      </c>
      <c r="E8429" s="1406">
        <v>3434452.51</v>
      </c>
      <c r="F8429" s="1997"/>
      <c r="G8429" s="2361"/>
      <c r="H8429" s="2361"/>
      <c r="I8429" s="1516"/>
      <c r="J8429" s="1516"/>
      <c r="K8429" s="1516"/>
    </row>
    <row r="8430" spans="1:11" ht="22.5" customHeight="1">
      <c r="A8430" s="1051" t="s">
        <v>32973</v>
      </c>
      <c r="B8430" s="1051" t="s">
        <v>33002</v>
      </c>
      <c r="C8430" s="1050">
        <v>0</v>
      </c>
      <c r="D8430" s="1050">
        <v>40000</v>
      </c>
      <c r="E8430" s="1406">
        <v>3394452.51</v>
      </c>
      <c r="F8430" s="1997"/>
      <c r="G8430" s="2361"/>
      <c r="H8430" s="2361"/>
      <c r="I8430" s="1516"/>
      <c r="J8430" s="1516"/>
      <c r="K8430" s="1516"/>
    </row>
    <row r="8431" spans="1:11" ht="22.5" customHeight="1">
      <c r="A8431" s="1051" t="s">
        <v>32973</v>
      </c>
      <c r="B8431" s="1051" t="s">
        <v>33003</v>
      </c>
      <c r="C8431" s="1050">
        <v>0</v>
      </c>
      <c r="D8431" s="1050">
        <v>50450</v>
      </c>
      <c r="E8431" s="1406">
        <v>3344002.51</v>
      </c>
      <c r="F8431" s="1997"/>
      <c r="G8431" s="2361"/>
      <c r="H8431" s="2361"/>
      <c r="I8431" s="1516"/>
      <c r="J8431" s="1516"/>
      <c r="K8431" s="1516"/>
    </row>
    <row r="8432" spans="1:11" ht="22.5" customHeight="1">
      <c r="A8432" s="1051" t="s">
        <v>32973</v>
      </c>
      <c r="B8432" s="1051" t="s">
        <v>30218</v>
      </c>
      <c r="C8432" s="1050">
        <v>0</v>
      </c>
      <c r="D8432" s="1050">
        <v>97550</v>
      </c>
      <c r="E8432" s="1406">
        <v>3246452.51</v>
      </c>
      <c r="F8432" s="1997"/>
      <c r="G8432" s="2361"/>
      <c r="H8432" s="2361"/>
      <c r="I8432" s="1516"/>
      <c r="J8432" s="1516"/>
      <c r="K8432" s="1516"/>
    </row>
    <row r="8433" spans="1:11" ht="22.5" customHeight="1">
      <c r="A8433" s="1536" t="s">
        <v>32973</v>
      </c>
      <c r="B8433" s="1536" t="s">
        <v>33004</v>
      </c>
      <c r="C8433" s="1050">
        <v>0</v>
      </c>
      <c r="D8433" s="1050">
        <v>1500000</v>
      </c>
      <c r="E8433" s="1406">
        <v>1746452.51</v>
      </c>
      <c r="F8433" s="1997"/>
      <c r="G8433" s="2383"/>
      <c r="H8433" s="2383"/>
      <c r="I8433" s="2424"/>
      <c r="J8433" s="2424"/>
      <c r="K8433" s="2424"/>
    </row>
    <row r="8434" spans="1:11" s="1358" customFormat="1" ht="22.5" customHeight="1">
      <c r="A8434" s="1407" t="s">
        <v>33195</v>
      </c>
      <c r="B8434" s="1407" t="s">
        <v>33460</v>
      </c>
      <c r="C8434" s="1408">
        <v>35000</v>
      </c>
      <c r="D8434" s="1408">
        <v>0</v>
      </c>
      <c r="E8434" s="1409">
        <v>1781452.51</v>
      </c>
      <c r="F8434" s="1434"/>
      <c r="G8434" s="1653"/>
      <c r="H8434" s="1434"/>
      <c r="I8434" s="1434"/>
      <c r="J8434" s="1434"/>
      <c r="K8434" s="1434"/>
    </row>
    <row r="8435" spans="1:11" s="1358" customFormat="1" ht="22.5" customHeight="1">
      <c r="A8435" s="1407" t="s">
        <v>33196</v>
      </c>
      <c r="B8435" s="1407" t="s">
        <v>33461</v>
      </c>
      <c r="C8435" s="1408">
        <v>70000</v>
      </c>
      <c r="D8435" s="1408">
        <v>0</v>
      </c>
      <c r="E8435" s="1409">
        <v>1851452.51</v>
      </c>
      <c r="F8435" s="1434"/>
      <c r="G8435" s="1653"/>
      <c r="H8435" s="1434"/>
      <c r="I8435" s="1434"/>
      <c r="J8435" s="1434"/>
      <c r="K8435" s="1434"/>
    </row>
    <row r="8436" spans="1:11" s="849" customFormat="1" ht="22.5" customHeight="1">
      <c r="A8436" s="1051" t="s">
        <v>33197</v>
      </c>
      <c r="B8436" s="1051" t="s">
        <v>29631</v>
      </c>
      <c r="C8436" s="1050">
        <v>0</v>
      </c>
      <c r="D8436" s="1050">
        <v>26.88</v>
      </c>
      <c r="E8436" s="1406">
        <v>1851425.63</v>
      </c>
      <c r="F8436" s="1545"/>
      <c r="G8436" s="1661"/>
      <c r="H8436" s="1545"/>
      <c r="I8436" s="1545"/>
      <c r="J8436" s="1545"/>
      <c r="K8436" s="1545"/>
    </row>
    <row r="8437" spans="1:11" s="849" customFormat="1" ht="22.5" customHeight="1">
      <c r="A8437" s="1051" t="s">
        <v>33197</v>
      </c>
      <c r="B8437" s="1051" t="s">
        <v>33462</v>
      </c>
      <c r="C8437" s="1050">
        <v>0</v>
      </c>
      <c r="D8437" s="1050">
        <v>26.88</v>
      </c>
      <c r="E8437" s="1406">
        <v>1851398.75</v>
      </c>
      <c r="F8437" s="1545"/>
      <c r="G8437" s="1661"/>
      <c r="H8437" s="1545"/>
      <c r="I8437" s="1545"/>
      <c r="J8437" s="1545"/>
      <c r="K8437" s="1545"/>
    </row>
    <row r="8438" spans="1:11" s="849" customFormat="1" ht="22.5" customHeight="1">
      <c r="A8438" s="1051" t="s">
        <v>33197</v>
      </c>
      <c r="B8438" s="1051" t="s">
        <v>29632</v>
      </c>
      <c r="C8438" s="1050">
        <v>0</v>
      </c>
      <c r="D8438" s="1050">
        <v>26.88</v>
      </c>
      <c r="E8438" s="1406">
        <v>1851371.87</v>
      </c>
      <c r="F8438" s="1545"/>
      <c r="G8438" s="1661"/>
      <c r="H8438" s="1545"/>
      <c r="I8438" s="1545"/>
      <c r="J8438" s="1545"/>
      <c r="K8438" s="1545"/>
    </row>
    <row r="8439" spans="1:11" s="849" customFormat="1" ht="22.5" customHeight="1">
      <c r="A8439" s="1051" t="s">
        <v>33197</v>
      </c>
      <c r="B8439" s="1051" t="s">
        <v>29634</v>
      </c>
      <c r="C8439" s="1050">
        <v>0</v>
      </c>
      <c r="D8439" s="1050">
        <v>26.88</v>
      </c>
      <c r="E8439" s="1406">
        <v>1851344.99</v>
      </c>
      <c r="F8439" s="1545"/>
      <c r="G8439" s="1661"/>
      <c r="H8439" s="1545"/>
      <c r="I8439" s="1545"/>
      <c r="J8439" s="1545"/>
      <c r="K8439" s="1545"/>
    </row>
    <row r="8440" spans="1:11" s="849" customFormat="1" ht="22.5" customHeight="1">
      <c r="A8440" s="1051" t="s">
        <v>33197</v>
      </c>
      <c r="B8440" s="1051" t="s">
        <v>33463</v>
      </c>
      <c r="C8440" s="1050">
        <v>0</v>
      </c>
      <c r="D8440" s="1050">
        <v>26.88</v>
      </c>
      <c r="E8440" s="1406">
        <v>1851318.11</v>
      </c>
      <c r="F8440" s="1545"/>
      <c r="G8440" s="1661"/>
      <c r="H8440" s="1545"/>
      <c r="I8440" s="1545"/>
      <c r="J8440" s="1545"/>
      <c r="K8440" s="1545"/>
    </row>
    <row r="8441" spans="1:11" s="849" customFormat="1" ht="22.5" customHeight="1">
      <c r="A8441" s="1051" t="s">
        <v>33197</v>
      </c>
      <c r="B8441" s="1051" t="s">
        <v>33464</v>
      </c>
      <c r="C8441" s="1050">
        <v>0</v>
      </c>
      <c r="D8441" s="1050">
        <v>26.88</v>
      </c>
      <c r="E8441" s="1406">
        <v>1851291.23</v>
      </c>
      <c r="F8441" s="1545"/>
      <c r="G8441" s="1661"/>
      <c r="H8441" s="1545"/>
      <c r="I8441" s="1545"/>
      <c r="J8441" s="1545"/>
      <c r="K8441" s="1545"/>
    </row>
    <row r="8442" spans="1:11" s="849" customFormat="1" ht="22.5" customHeight="1">
      <c r="A8442" s="1051" t="s">
        <v>33197</v>
      </c>
      <c r="B8442" s="1051" t="s">
        <v>29618</v>
      </c>
      <c r="C8442" s="1050">
        <v>0</v>
      </c>
      <c r="D8442" s="1050">
        <v>53.75</v>
      </c>
      <c r="E8442" s="1406">
        <v>1851237.48</v>
      </c>
      <c r="F8442" s="1545"/>
      <c r="G8442" s="1661"/>
      <c r="H8442" s="1545"/>
      <c r="I8442" s="1545"/>
      <c r="J8442" s="1545"/>
      <c r="K8442" s="1545"/>
    </row>
    <row r="8443" spans="1:11" s="849" customFormat="1" ht="22.5" customHeight="1">
      <c r="A8443" s="1051" t="s">
        <v>33197</v>
      </c>
      <c r="B8443" s="1051" t="s">
        <v>29615</v>
      </c>
      <c r="C8443" s="1050">
        <v>0</v>
      </c>
      <c r="D8443" s="1050">
        <v>53.75</v>
      </c>
      <c r="E8443" s="1406">
        <v>1851183.73</v>
      </c>
      <c r="F8443" s="1545"/>
      <c r="G8443" s="1661"/>
      <c r="H8443" s="1545"/>
      <c r="I8443" s="1545"/>
      <c r="J8443" s="1545"/>
      <c r="K8443" s="1545"/>
    </row>
    <row r="8444" spans="1:11" s="849" customFormat="1" ht="22.5" customHeight="1">
      <c r="A8444" s="1051" t="s">
        <v>33197</v>
      </c>
      <c r="B8444" s="1051" t="s">
        <v>29619</v>
      </c>
      <c r="C8444" s="1050">
        <v>0</v>
      </c>
      <c r="D8444" s="1050">
        <v>53.75</v>
      </c>
      <c r="E8444" s="1406">
        <v>1851129.98</v>
      </c>
      <c r="F8444" s="1545"/>
      <c r="G8444" s="1661"/>
      <c r="H8444" s="1545"/>
      <c r="I8444" s="1545"/>
      <c r="J8444" s="1545"/>
      <c r="K8444" s="1545"/>
    </row>
    <row r="8445" spans="1:11" s="849" customFormat="1" ht="22.5" customHeight="1">
      <c r="A8445" s="1051" t="s">
        <v>33197</v>
      </c>
      <c r="B8445" s="1051" t="s">
        <v>33465</v>
      </c>
      <c r="C8445" s="1050">
        <v>0</v>
      </c>
      <c r="D8445" s="1050">
        <v>10000</v>
      </c>
      <c r="E8445" s="1406">
        <v>1841129.98</v>
      </c>
      <c r="F8445" s="1545"/>
      <c r="G8445" s="1661"/>
      <c r="H8445" s="1545"/>
      <c r="I8445" s="1545"/>
      <c r="J8445" s="1545"/>
      <c r="K8445" s="1545"/>
    </row>
    <row r="8446" spans="1:11" s="849" customFormat="1" ht="22.5" customHeight="1">
      <c r="A8446" s="1051" t="s">
        <v>33197</v>
      </c>
      <c r="B8446" s="1051" t="s">
        <v>33466</v>
      </c>
      <c r="C8446" s="1050">
        <v>0</v>
      </c>
      <c r="D8446" s="1050">
        <v>10000</v>
      </c>
      <c r="E8446" s="1406">
        <v>1831129.98</v>
      </c>
      <c r="F8446" s="1545"/>
      <c r="G8446" s="1661"/>
      <c r="H8446" s="1545"/>
      <c r="I8446" s="1545"/>
      <c r="J8446" s="1545"/>
      <c r="K8446" s="1545"/>
    </row>
    <row r="8447" spans="1:11" s="849" customFormat="1" ht="22.5" customHeight="1">
      <c r="A8447" s="1051" t="s">
        <v>33197</v>
      </c>
      <c r="B8447" s="1051" t="s">
        <v>33467</v>
      </c>
      <c r="C8447" s="1050">
        <v>0</v>
      </c>
      <c r="D8447" s="1050">
        <v>15000</v>
      </c>
      <c r="E8447" s="1406">
        <v>1816129.98</v>
      </c>
      <c r="F8447" s="1545"/>
      <c r="G8447" s="1661"/>
      <c r="H8447" s="1545"/>
      <c r="I8447" s="1545"/>
      <c r="J8447" s="1545"/>
      <c r="K8447" s="1545"/>
    </row>
    <row r="8448" spans="1:11" s="849" customFormat="1" ht="22.5" customHeight="1">
      <c r="A8448" s="1051" t="s">
        <v>33197</v>
      </c>
      <c r="B8448" s="1051" t="s">
        <v>33468</v>
      </c>
      <c r="C8448" s="1050">
        <v>0</v>
      </c>
      <c r="D8448" s="1050">
        <v>18753.330000000002</v>
      </c>
      <c r="E8448" s="1406">
        <v>1797376.65</v>
      </c>
      <c r="F8448" s="1545"/>
      <c r="G8448" s="1661"/>
      <c r="H8448" s="1545"/>
      <c r="I8448" s="1545"/>
      <c r="J8448" s="1545"/>
      <c r="K8448" s="1545"/>
    </row>
    <row r="8449" spans="1:11" s="849" customFormat="1" ht="22.5" customHeight="1">
      <c r="A8449" s="1051" t="s">
        <v>33197</v>
      </c>
      <c r="B8449" s="1051" t="s">
        <v>33469</v>
      </c>
      <c r="C8449" s="1050">
        <v>0</v>
      </c>
      <c r="D8449" s="1050">
        <v>39000</v>
      </c>
      <c r="E8449" s="1406">
        <v>1758376.65</v>
      </c>
      <c r="F8449" s="1545"/>
      <c r="G8449" s="1661"/>
      <c r="H8449" s="1545"/>
      <c r="I8449" s="1545"/>
      <c r="J8449" s="1545"/>
      <c r="K8449" s="1545"/>
    </row>
    <row r="8450" spans="1:11" s="849" customFormat="1" ht="22.5" customHeight="1">
      <c r="A8450" s="1051" t="s">
        <v>33197</v>
      </c>
      <c r="B8450" s="1051" t="s">
        <v>33470</v>
      </c>
      <c r="C8450" s="1050">
        <v>0</v>
      </c>
      <c r="D8450" s="1050">
        <v>42000</v>
      </c>
      <c r="E8450" s="1406">
        <v>1716376.65</v>
      </c>
      <c r="F8450" s="1545"/>
      <c r="G8450" s="1661"/>
      <c r="H8450" s="1545"/>
      <c r="I8450" s="1545"/>
      <c r="J8450" s="1545"/>
      <c r="K8450" s="1545"/>
    </row>
    <row r="8451" spans="1:11" s="849" customFormat="1" ht="22.5" customHeight="1">
      <c r="A8451" s="1051" t="s">
        <v>33197</v>
      </c>
      <c r="B8451" s="1051" t="s">
        <v>33471</v>
      </c>
      <c r="C8451" s="1050">
        <v>0</v>
      </c>
      <c r="D8451" s="1050">
        <v>49000</v>
      </c>
      <c r="E8451" s="1406">
        <v>1667376.65</v>
      </c>
      <c r="F8451" s="1545"/>
      <c r="G8451" s="1661"/>
      <c r="H8451" s="1545"/>
      <c r="I8451" s="1545"/>
      <c r="J8451" s="1545"/>
      <c r="K8451" s="1545"/>
    </row>
    <row r="8452" spans="1:11" s="849" customFormat="1" ht="22.5" customHeight="1">
      <c r="A8452" s="1051" t="s">
        <v>33197</v>
      </c>
      <c r="B8452" s="1051" t="s">
        <v>33472</v>
      </c>
      <c r="C8452" s="1050">
        <v>0</v>
      </c>
      <c r="D8452" s="1050">
        <v>87793.33</v>
      </c>
      <c r="E8452" s="1406">
        <v>1579583.32</v>
      </c>
      <c r="F8452" s="1545"/>
      <c r="G8452" s="1661"/>
      <c r="H8452" s="1545"/>
      <c r="I8452" s="1545"/>
      <c r="J8452" s="1545"/>
      <c r="K8452" s="1545"/>
    </row>
    <row r="8453" spans="1:11" s="849" customFormat="1" ht="22.5" customHeight="1">
      <c r="A8453" s="1051" t="s">
        <v>33197</v>
      </c>
      <c r="B8453" s="1051" t="s">
        <v>33473</v>
      </c>
      <c r="C8453" s="1050">
        <v>0</v>
      </c>
      <c r="D8453" s="1050">
        <v>128293.33</v>
      </c>
      <c r="E8453" s="1406">
        <v>1451289.99</v>
      </c>
      <c r="F8453" s="1545"/>
      <c r="G8453" s="1661"/>
      <c r="H8453" s="1545"/>
      <c r="I8453" s="1545"/>
      <c r="J8453" s="1545"/>
      <c r="K8453" s="1545"/>
    </row>
    <row r="8454" spans="1:11" s="849" customFormat="1" ht="22.5" customHeight="1">
      <c r="A8454" s="1051" t="s">
        <v>33197</v>
      </c>
      <c r="B8454" s="1051" t="s">
        <v>33474</v>
      </c>
      <c r="C8454" s="1050">
        <v>0</v>
      </c>
      <c r="D8454" s="1050">
        <v>211660</v>
      </c>
      <c r="E8454" s="1406">
        <v>1239629.99</v>
      </c>
      <c r="F8454" s="1545"/>
      <c r="G8454" s="1661"/>
      <c r="H8454" s="1545"/>
      <c r="I8454" s="1545"/>
      <c r="J8454" s="1545"/>
      <c r="K8454" s="1545"/>
    </row>
    <row r="8455" spans="1:11" s="1358" customFormat="1" ht="22.5" customHeight="1">
      <c r="A8455" s="1407" t="s">
        <v>33198</v>
      </c>
      <c r="B8455" s="1407" t="s">
        <v>33475</v>
      </c>
      <c r="C8455" s="1408">
        <v>10000</v>
      </c>
      <c r="D8455" s="1408">
        <v>0</v>
      </c>
      <c r="E8455" s="1409">
        <v>1249629.99</v>
      </c>
      <c r="F8455" s="1434" t="s">
        <v>32369</v>
      </c>
      <c r="G8455" s="1653"/>
      <c r="H8455" s="1434"/>
      <c r="I8455" s="1434"/>
      <c r="J8455" s="1434"/>
      <c r="K8455" s="1434"/>
    </row>
    <row r="8456" spans="1:11" s="1358" customFormat="1" ht="22.5" customHeight="1">
      <c r="A8456" s="1407" t="s">
        <v>33199</v>
      </c>
      <c r="B8456" s="1407" t="s">
        <v>33476</v>
      </c>
      <c r="C8456" s="1408">
        <v>30000</v>
      </c>
      <c r="D8456" s="1408">
        <v>0</v>
      </c>
      <c r="E8456" s="1409">
        <v>1279629.99</v>
      </c>
      <c r="F8456" s="1434"/>
      <c r="G8456" s="1653"/>
      <c r="H8456" s="1434"/>
      <c r="I8456" s="1434"/>
      <c r="J8456" s="1434"/>
      <c r="K8456" s="1434"/>
    </row>
    <row r="8457" spans="1:11" s="1358" customFormat="1" ht="22.5" customHeight="1">
      <c r="A8457" s="1407" t="s">
        <v>33200</v>
      </c>
      <c r="B8457" s="1407" t="s">
        <v>33477</v>
      </c>
      <c r="C8457" s="1408">
        <v>120000</v>
      </c>
      <c r="D8457" s="1408">
        <v>0</v>
      </c>
      <c r="E8457" s="1409">
        <v>1399629.99</v>
      </c>
      <c r="F8457" s="1434"/>
      <c r="G8457" s="1653"/>
      <c r="H8457" s="1434"/>
      <c r="I8457" s="1434"/>
      <c r="J8457" s="1434"/>
      <c r="K8457" s="1434"/>
    </row>
    <row r="8458" spans="1:11" s="1358" customFormat="1" ht="22.5" customHeight="1">
      <c r="A8458" s="1420" t="s">
        <v>33201</v>
      </c>
      <c r="B8458" s="1420" t="s">
        <v>33478</v>
      </c>
      <c r="C8458" s="1421">
        <v>5000</v>
      </c>
      <c r="D8458" s="1421">
        <v>0</v>
      </c>
      <c r="E8458" s="1409">
        <v>1404629.99</v>
      </c>
      <c r="F8458" s="1434"/>
      <c r="G8458" s="1653"/>
      <c r="H8458" s="1434"/>
      <c r="I8458" s="1434"/>
      <c r="J8458" s="1434"/>
      <c r="K8458" s="1434"/>
    </row>
    <row r="8459" spans="1:11" s="1358" customFormat="1" ht="22.5" customHeight="1">
      <c r="A8459" s="1407" t="s">
        <v>33202</v>
      </c>
      <c r="B8459" s="1407" t="s">
        <v>33479</v>
      </c>
      <c r="C8459" s="1408">
        <v>35000</v>
      </c>
      <c r="D8459" s="1408">
        <v>0</v>
      </c>
      <c r="E8459" s="1409">
        <v>1439629.99</v>
      </c>
      <c r="F8459" s="1434"/>
      <c r="G8459" s="1653"/>
      <c r="H8459" s="1434"/>
      <c r="I8459" s="1434"/>
      <c r="J8459" s="1434"/>
      <c r="K8459" s="1434"/>
    </row>
    <row r="8460" spans="1:11" s="1358" customFormat="1" ht="22.5" customHeight="1">
      <c r="A8460" s="1407" t="s">
        <v>33203</v>
      </c>
      <c r="B8460" s="1407" t="s">
        <v>33480</v>
      </c>
      <c r="C8460" s="1408">
        <v>35000</v>
      </c>
      <c r="D8460" s="1408">
        <v>0</v>
      </c>
      <c r="E8460" s="1409">
        <v>1474629.99</v>
      </c>
      <c r="F8460" s="1434"/>
      <c r="G8460" s="1653"/>
      <c r="H8460" s="1434"/>
      <c r="I8460" s="1434"/>
      <c r="J8460" s="1434"/>
      <c r="K8460" s="1434"/>
    </row>
    <row r="8461" spans="1:11" s="1358" customFormat="1" ht="22.5" customHeight="1">
      <c r="A8461" s="1420" t="s">
        <v>33204</v>
      </c>
      <c r="B8461" s="1420" t="s">
        <v>33481</v>
      </c>
      <c r="C8461" s="1421">
        <v>65000</v>
      </c>
      <c r="D8461" s="1421">
        <v>0</v>
      </c>
      <c r="E8461" s="1409">
        <v>1539629.99</v>
      </c>
      <c r="F8461" s="1434"/>
      <c r="G8461" s="1653"/>
      <c r="H8461" s="1434"/>
      <c r="I8461" s="1434"/>
      <c r="J8461" s="1434"/>
      <c r="K8461" s="1434"/>
    </row>
    <row r="8462" spans="1:11" s="1358" customFormat="1" ht="22.5" customHeight="1">
      <c r="A8462" s="1420" t="s">
        <v>33205</v>
      </c>
      <c r="B8462" s="1420" t="s">
        <v>33482</v>
      </c>
      <c r="C8462" s="1421">
        <v>15000</v>
      </c>
      <c r="D8462" s="1421">
        <v>0</v>
      </c>
      <c r="E8462" s="1409">
        <v>1554629.99</v>
      </c>
      <c r="F8462" s="1434" t="s">
        <v>32369</v>
      </c>
      <c r="G8462" s="1653"/>
      <c r="H8462" s="1434"/>
      <c r="I8462" s="1434"/>
      <c r="J8462" s="1434"/>
      <c r="K8462" s="1434"/>
    </row>
    <row r="8463" spans="1:11" s="1674" customFormat="1" ht="22.5" customHeight="1">
      <c r="A8463" s="1670" t="s">
        <v>33206</v>
      </c>
      <c r="B8463" s="1670" t="s">
        <v>33483</v>
      </c>
      <c r="C8463" s="1671">
        <v>40000</v>
      </c>
      <c r="D8463" s="1671">
        <v>0</v>
      </c>
      <c r="E8463" s="1409">
        <v>1594629.99</v>
      </c>
      <c r="F8463" s="1672"/>
      <c r="G8463" s="1673"/>
      <c r="H8463" s="1672"/>
      <c r="I8463" s="1672"/>
      <c r="J8463" s="1672"/>
      <c r="K8463" s="1672"/>
    </row>
    <row r="8464" spans="1:11" s="1358" customFormat="1" ht="22.5" customHeight="1">
      <c r="A8464" s="1407" t="s">
        <v>33207</v>
      </c>
      <c r="B8464" s="1407" t="s">
        <v>33484</v>
      </c>
      <c r="C8464" s="1408">
        <v>5000</v>
      </c>
      <c r="D8464" s="1408">
        <v>0</v>
      </c>
      <c r="E8464" s="1409">
        <v>1599629.99</v>
      </c>
      <c r="F8464" s="1434"/>
      <c r="G8464" s="1653"/>
      <c r="H8464" s="1434"/>
      <c r="I8464" s="1434"/>
      <c r="J8464" s="1434"/>
      <c r="K8464" s="1434"/>
    </row>
    <row r="8465" spans="1:11" s="1358" customFormat="1" ht="22.5" customHeight="1">
      <c r="A8465" s="1407" t="s">
        <v>33208</v>
      </c>
      <c r="B8465" s="1407" t="s">
        <v>33484</v>
      </c>
      <c r="C8465" s="1408">
        <v>15000</v>
      </c>
      <c r="D8465" s="1408">
        <v>0</v>
      </c>
      <c r="E8465" s="1409">
        <v>1614629.99</v>
      </c>
      <c r="F8465" s="1434"/>
      <c r="G8465" s="1653"/>
      <c r="H8465" s="1434"/>
      <c r="I8465" s="1434"/>
      <c r="J8465" s="1434"/>
      <c r="K8465" s="1434"/>
    </row>
    <row r="8466" spans="1:11" s="1358" customFormat="1" ht="22.5" customHeight="1">
      <c r="A8466" s="1407" t="s">
        <v>33207</v>
      </c>
      <c r="B8466" s="1407" t="s">
        <v>33484</v>
      </c>
      <c r="C8466" s="1408">
        <v>15000</v>
      </c>
      <c r="D8466" s="1408">
        <v>0</v>
      </c>
      <c r="E8466" s="1409">
        <v>1629629.99</v>
      </c>
      <c r="F8466" s="1434"/>
      <c r="G8466" s="1653"/>
      <c r="H8466" s="1434"/>
      <c r="I8466" s="1434"/>
      <c r="J8466" s="1434"/>
      <c r="K8466" s="1434"/>
    </row>
    <row r="8467" spans="1:11" s="1358" customFormat="1" ht="22.5" customHeight="1">
      <c r="A8467" s="1407" t="s">
        <v>33209</v>
      </c>
      <c r="B8467" s="1407" t="s">
        <v>33485</v>
      </c>
      <c r="C8467" s="1408">
        <v>35000</v>
      </c>
      <c r="D8467" s="1408">
        <v>0</v>
      </c>
      <c r="E8467" s="1409">
        <v>1664629.99</v>
      </c>
      <c r="F8467" s="1434"/>
      <c r="G8467" s="1653"/>
      <c r="H8467" s="1434"/>
      <c r="I8467" s="1434"/>
      <c r="J8467" s="1434"/>
      <c r="K8467" s="1434"/>
    </row>
    <row r="8468" spans="1:11" s="1674" customFormat="1" ht="22.5" customHeight="1">
      <c r="A8468" s="1670" t="s">
        <v>33210</v>
      </c>
      <c r="B8468" s="1670" t="s">
        <v>33486</v>
      </c>
      <c r="C8468" s="1671">
        <v>40000</v>
      </c>
      <c r="D8468" s="1671">
        <v>0</v>
      </c>
      <c r="E8468" s="1409">
        <v>1704629.99</v>
      </c>
      <c r="F8468" s="1672"/>
      <c r="G8468" s="1673"/>
      <c r="H8468" s="1672"/>
      <c r="I8468" s="1672"/>
      <c r="J8468" s="1672"/>
      <c r="K8468" s="1672"/>
    </row>
    <row r="8469" spans="1:11" s="1358" customFormat="1" ht="22.5" customHeight="1">
      <c r="A8469" s="1407" t="s">
        <v>33211</v>
      </c>
      <c r="B8469" s="1407" t="s">
        <v>33487</v>
      </c>
      <c r="C8469" s="1408">
        <v>65000</v>
      </c>
      <c r="D8469" s="1408">
        <v>0</v>
      </c>
      <c r="E8469" s="1409">
        <v>1769629.99</v>
      </c>
      <c r="F8469" s="1434"/>
      <c r="G8469" s="1653"/>
      <c r="H8469" s="1434"/>
      <c r="I8469" s="1434"/>
      <c r="J8469" s="1434"/>
      <c r="K8469" s="1434"/>
    </row>
    <row r="8470" spans="1:11" s="1674" customFormat="1" ht="22.5" customHeight="1">
      <c r="A8470" s="1670" t="s">
        <v>33212</v>
      </c>
      <c r="B8470" s="1670" t="s">
        <v>33488</v>
      </c>
      <c r="C8470" s="1671">
        <v>95000</v>
      </c>
      <c r="D8470" s="1671">
        <v>0</v>
      </c>
      <c r="E8470" s="1409">
        <v>1864629.99</v>
      </c>
      <c r="F8470" s="1672"/>
      <c r="G8470" s="1673"/>
      <c r="H8470" s="1672"/>
      <c r="I8470" s="1672"/>
      <c r="J8470" s="1672"/>
      <c r="K8470" s="1672"/>
    </row>
    <row r="8471" spans="1:11" s="1358" customFormat="1" ht="22.5" customHeight="1">
      <c r="A8471" s="1420" t="s">
        <v>33213</v>
      </c>
      <c r="B8471" s="1420" t="s">
        <v>33489</v>
      </c>
      <c r="C8471" s="1421">
        <v>70000</v>
      </c>
      <c r="D8471" s="1421">
        <v>0</v>
      </c>
      <c r="E8471" s="1409">
        <v>1934629.99</v>
      </c>
      <c r="F8471" s="1434"/>
      <c r="G8471" s="1653"/>
      <c r="H8471" s="1434"/>
      <c r="I8471" s="1434"/>
      <c r="J8471" s="1434"/>
      <c r="K8471" s="1434"/>
    </row>
    <row r="8472" spans="1:11" s="1358" customFormat="1" ht="22.5" customHeight="1">
      <c r="A8472" s="1420" t="s">
        <v>33214</v>
      </c>
      <c r="B8472" s="1420" t="s">
        <v>33490</v>
      </c>
      <c r="C8472" s="1421">
        <v>85000</v>
      </c>
      <c r="D8472" s="1421">
        <v>0</v>
      </c>
      <c r="E8472" s="1409">
        <v>2019629.99</v>
      </c>
      <c r="F8472" s="1434"/>
      <c r="G8472" s="1653"/>
      <c r="H8472" s="1434"/>
      <c r="I8472" s="1434"/>
      <c r="J8472" s="1434"/>
      <c r="K8472" s="1434"/>
    </row>
    <row r="8473" spans="1:11" s="849" customFormat="1" ht="22.5" customHeight="1">
      <c r="A8473" s="1051" t="s">
        <v>33215</v>
      </c>
      <c r="B8473" s="1051" t="s">
        <v>30925</v>
      </c>
      <c r="C8473" s="1050">
        <v>0</v>
      </c>
      <c r="D8473" s="1050">
        <v>850</v>
      </c>
      <c r="E8473" s="1406">
        <v>2018779.99</v>
      </c>
      <c r="F8473" s="1545"/>
      <c r="G8473" s="1661"/>
      <c r="H8473" s="1545"/>
      <c r="I8473" s="1545"/>
      <c r="J8473" s="1545"/>
      <c r="K8473" s="1545"/>
    </row>
    <row r="8474" spans="1:11" s="1358" customFormat="1" ht="22.5" customHeight="1">
      <c r="A8474" s="1407" t="s">
        <v>33216</v>
      </c>
      <c r="B8474" s="1407" t="s">
        <v>33491</v>
      </c>
      <c r="C8474" s="1408">
        <v>30000</v>
      </c>
      <c r="D8474" s="1408">
        <v>0</v>
      </c>
      <c r="E8474" s="1409">
        <v>2048779.99</v>
      </c>
      <c r="F8474" s="1434"/>
      <c r="G8474" s="1653"/>
      <c r="H8474" s="1434"/>
      <c r="I8474" s="1434"/>
      <c r="J8474" s="1434"/>
      <c r="K8474" s="1434"/>
    </row>
    <row r="8475" spans="1:11" s="1358" customFormat="1" ht="22.5" customHeight="1">
      <c r="A8475" s="1407" t="s">
        <v>33217</v>
      </c>
      <c r="B8475" s="1407" t="s">
        <v>33492</v>
      </c>
      <c r="C8475" s="1408">
        <v>45000</v>
      </c>
      <c r="D8475" s="1408">
        <v>0</v>
      </c>
      <c r="E8475" s="1409">
        <v>2093779.99</v>
      </c>
      <c r="F8475" s="1434"/>
      <c r="G8475" s="1653"/>
      <c r="H8475" s="1434"/>
      <c r="I8475" s="1434"/>
      <c r="J8475" s="1434"/>
      <c r="K8475" s="1434"/>
    </row>
    <row r="8476" spans="1:11" s="1358" customFormat="1" ht="22.5" customHeight="1">
      <c r="A8476" s="1420" t="s">
        <v>33218</v>
      </c>
      <c r="B8476" s="1420" t="s">
        <v>32958</v>
      </c>
      <c r="C8476" s="1421">
        <v>50000</v>
      </c>
      <c r="D8476" s="1421">
        <v>0</v>
      </c>
      <c r="E8476" s="1409">
        <v>2143779.9900000002</v>
      </c>
      <c r="F8476" s="1434"/>
      <c r="G8476" s="1653"/>
      <c r="H8476" s="1434"/>
      <c r="I8476" s="1434"/>
      <c r="J8476" s="1434"/>
      <c r="K8476" s="1434"/>
    </row>
    <row r="8477" spans="1:11" s="1358" customFormat="1" ht="22.5" customHeight="1">
      <c r="A8477" s="1420" t="s">
        <v>33219</v>
      </c>
      <c r="B8477" s="1420" t="s">
        <v>33493</v>
      </c>
      <c r="C8477" s="1421">
        <v>15000</v>
      </c>
      <c r="D8477" s="1421">
        <v>0</v>
      </c>
      <c r="E8477" s="1409">
        <v>2158779.9900000002</v>
      </c>
      <c r="F8477" s="1434" t="s">
        <v>32369</v>
      </c>
      <c r="G8477" s="1653"/>
      <c r="H8477" s="1434"/>
      <c r="I8477" s="1434"/>
      <c r="J8477" s="1434"/>
      <c r="K8477" s="1434"/>
    </row>
    <row r="8478" spans="1:11" s="1358" customFormat="1" ht="22.5" customHeight="1">
      <c r="A8478" s="1420" t="s">
        <v>33220</v>
      </c>
      <c r="B8478" s="1420" t="s">
        <v>33494</v>
      </c>
      <c r="C8478" s="1421">
        <v>30000</v>
      </c>
      <c r="D8478" s="1421">
        <v>0</v>
      </c>
      <c r="E8478" s="1409">
        <v>2188779.9900000002</v>
      </c>
      <c r="F8478" s="1434"/>
      <c r="G8478" s="1653"/>
      <c r="H8478" s="1434"/>
      <c r="I8478" s="1434"/>
      <c r="J8478" s="1434"/>
      <c r="K8478" s="1434"/>
    </row>
    <row r="8479" spans="1:11" s="1358" customFormat="1" ht="22.5" customHeight="1">
      <c r="A8479" s="1407" t="s">
        <v>33221</v>
      </c>
      <c r="B8479" s="1407" t="s">
        <v>33495</v>
      </c>
      <c r="C8479" s="1408">
        <v>30000</v>
      </c>
      <c r="D8479" s="1408">
        <v>0</v>
      </c>
      <c r="E8479" s="1409">
        <v>2218779.9900000002</v>
      </c>
      <c r="F8479" s="1434"/>
      <c r="G8479" s="1653"/>
      <c r="H8479" s="1434"/>
      <c r="I8479" s="1434"/>
      <c r="J8479" s="1434"/>
      <c r="K8479" s="1434"/>
    </row>
    <row r="8480" spans="1:11" s="1358" customFormat="1" ht="22.5" customHeight="1">
      <c r="A8480" s="1420" t="s">
        <v>33222</v>
      </c>
      <c r="B8480" s="1420" t="s">
        <v>33496</v>
      </c>
      <c r="C8480" s="1421">
        <v>80000</v>
      </c>
      <c r="D8480" s="1421">
        <v>0</v>
      </c>
      <c r="E8480" s="1409">
        <v>2298779.9900000002</v>
      </c>
      <c r="F8480" s="1434"/>
      <c r="G8480" s="1653"/>
      <c r="H8480" s="1434"/>
      <c r="I8480" s="1434"/>
      <c r="J8480" s="1434"/>
      <c r="K8480" s="1434"/>
    </row>
    <row r="8481" spans="1:11" s="1358" customFormat="1" ht="22.5" customHeight="1">
      <c r="A8481" s="1420" t="s">
        <v>33223</v>
      </c>
      <c r="B8481" s="1420" t="s">
        <v>33497</v>
      </c>
      <c r="C8481" s="1421">
        <v>85000</v>
      </c>
      <c r="D8481" s="1421">
        <v>0</v>
      </c>
      <c r="E8481" s="1409">
        <v>2383779.9900000002</v>
      </c>
      <c r="F8481" s="1434"/>
      <c r="G8481" s="1653"/>
      <c r="H8481" s="1434"/>
      <c r="I8481" s="1434"/>
      <c r="J8481" s="1434"/>
      <c r="K8481" s="1434"/>
    </row>
    <row r="8482" spans="1:11" s="1358" customFormat="1" ht="22.5" customHeight="1">
      <c r="A8482" s="1407" t="s">
        <v>33224</v>
      </c>
      <c r="B8482" s="1407" t="s">
        <v>33498</v>
      </c>
      <c r="C8482" s="1408">
        <v>150000</v>
      </c>
      <c r="D8482" s="1408">
        <v>0</v>
      </c>
      <c r="E8482" s="1409">
        <v>2533779.9900000002</v>
      </c>
      <c r="F8482" s="1434" t="s">
        <v>33736</v>
      </c>
      <c r="G8482" s="1653"/>
      <c r="H8482" s="1434"/>
      <c r="I8482" s="1434"/>
      <c r="J8482" s="1434"/>
      <c r="K8482" s="1434"/>
    </row>
    <row r="8483" spans="1:11" s="1358" customFormat="1" ht="22.5" customHeight="1">
      <c r="A8483" s="1407" t="s">
        <v>33225</v>
      </c>
      <c r="B8483" s="1407" t="s">
        <v>33499</v>
      </c>
      <c r="C8483" s="1408">
        <v>40000</v>
      </c>
      <c r="D8483" s="1408">
        <v>0</v>
      </c>
      <c r="E8483" s="1409">
        <v>2573779.9900000002</v>
      </c>
      <c r="F8483" s="1434"/>
      <c r="G8483" s="1653"/>
      <c r="H8483" s="1434"/>
      <c r="I8483" s="1434"/>
      <c r="J8483" s="1434"/>
      <c r="K8483" s="1434"/>
    </row>
    <row r="8484" spans="1:11" s="1358" customFormat="1" ht="22.5" customHeight="1">
      <c r="A8484" s="1407" t="s">
        <v>33226</v>
      </c>
      <c r="B8484" s="1407" t="s">
        <v>33500</v>
      </c>
      <c r="C8484" s="1408">
        <v>45000</v>
      </c>
      <c r="D8484" s="1408">
        <v>0</v>
      </c>
      <c r="E8484" s="1409">
        <v>2618779.9900000002</v>
      </c>
      <c r="F8484" s="1434"/>
      <c r="G8484" s="1653"/>
      <c r="H8484" s="1434"/>
      <c r="I8484" s="1434"/>
      <c r="J8484" s="1434"/>
      <c r="K8484" s="1434"/>
    </row>
    <row r="8485" spans="1:11" s="1358" customFormat="1" ht="22.5" customHeight="1">
      <c r="A8485" s="1407" t="s">
        <v>33227</v>
      </c>
      <c r="B8485" s="1407" t="s">
        <v>33501</v>
      </c>
      <c r="C8485" s="1408">
        <v>70000</v>
      </c>
      <c r="D8485" s="1408">
        <v>0</v>
      </c>
      <c r="E8485" s="1409">
        <v>2688779.99</v>
      </c>
      <c r="F8485" s="1434"/>
      <c r="G8485" s="1653"/>
      <c r="H8485" s="1434"/>
      <c r="I8485" s="1434"/>
      <c r="J8485" s="1434"/>
      <c r="K8485" s="1434"/>
    </row>
    <row r="8486" spans="1:11" s="1358" customFormat="1" ht="22.5" customHeight="1">
      <c r="A8486" s="1407" t="s">
        <v>33228</v>
      </c>
      <c r="B8486" s="1407" t="s">
        <v>33502</v>
      </c>
      <c r="C8486" s="1408">
        <v>90000</v>
      </c>
      <c r="D8486" s="1408">
        <v>0</v>
      </c>
      <c r="E8486" s="1409">
        <v>2778779.99</v>
      </c>
      <c r="F8486" s="1434"/>
      <c r="G8486" s="1653"/>
      <c r="H8486" s="1434"/>
      <c r="I8486" s="1434"/>
      <c r="J8486" s="1434"/>
      <c r="K8486" s="1434"/>
    </row>
    <row r="8487" spans="1:11" s="1358" customFormat="1" ht="22.5" customHeight="1">
      <c r="A8487" s="1420" t="s">
        <v>33229</v>
      </c>
      <c r="B8487" s="1420" t="s">
        <v>33503</v>
      </c>
      <c r="C8487" s="1421">
        <v>5000</v>
      </c>
      <c r="D8487" s="1421">
        <v>0</v>
      </c>
      <c r="E8487" s="1409">
        <v>2783779.99</v>
      </c>
      <c r="F8487" s="1434"/>
      <c r="G8487" s="1653"/>
      <c r="H8487" s="1434"/>
      <c r="I8487" s="1434"/>
      <c r="J8487" s="1434"/>
      <c r="K8487" s="1434"/>
    </row>
    <row r="8488" spans="1:11" s="1358" customFormat="1" ht="22.5" customHeight="1">
      <c r="A8488" s="1407" t="s">
        <v>33230</v>
      </c>
      <c r="B8488" s="1407" t="s">
        <v>33504</v>
      </c>
      <c r="C8488" s="1408">
        <v>35000</v>
      </c>
      <c r="D8488" s="1408">
        <v>0</v>
      </c>
      <c r="E8488" s="1409">
        <v>2818779.99</v>
      </c>
      <c r="F8488" s="1434"/>
      <c r="G8488" s="1653"/>
      <c r="H8488" s="1434"/>
      <c r="I8488" s="1434"/>
      <c r="J8488" s="1434"/>
      <c r="K8488" s="1434"/>
    </row>
    <row r="8489" spans="1:11" s="1358" customFormat="1" ht="22.5" customHeight="1">
      <c r="A8489" s="1407" t="s">
        <v>33231</v>
      </c>
      <c r="B8489" s="1407" t="s">
        <v>33505</v>
      </c>
      <c r="C8489" s="1408">
        <v>35000</v>
      </c>
      <c r="D8489" s="1408">
        <v>0</v>
      </c>
      <c r="E8489" s="1409">
        <v>2853779.99</v>
      </c>
      <c r="F8489" s="1434"/>
      <c r="G8489" s="1653"/>
      <c r="H8489" s="1434"/>
      <c r="I8489" s="1434"/>
      <c r="J8489" s="1434"/>
      <c r="K8489" s="1434"/>
    </row>
    <row r="8490" spans="1:11" s="1358" customFormat="1" ht="22.5" customHeight="1">
      <c r="A8490" s="1407" t="s">
        <v>33232</v>
      </c>
      <c r="B8490" s="1407" t="s">
        <v>33506</v>
      </c>
      <c r="C8490" s="1408">
        <v>50000</v>
      </c>
      <c r="D8490" s="1408">
        <v>0</v>
      </c>
      <c r="E8490" s="1409">
        <v>2903779.99</v>
      </c>
      <c r="F8490" s="1434"/>
      <c r="G8490" s="1653"/>
      <c r="H8490" s="1434"/>
      <c r="I8490" s="1434"/>
      <c r="J8490" s="1434"/>
      <c r="K8490" s="1434"/>
    </row>
    <row r="8491" spans="1:11" s="1358" customFormat="1" ht="22.5" customHeight="1">
      <c r="A8491" s="1420" t="s">
        <v>33233</v>
      </c>
      <c r="B8491" s="1420" t="s">
        <v>33507</v>
      </c>
      <c r="C8491" s="1421">
        <v>75000</v>
      </c>
      <c r="D8491" s="1421">
        <v>0</v>
      </c>
      <c r="E8491" s="1409">
        <v>2978779.99</v>
      </c>
      <c r="F8491" s="1434" t="s">
        <v>33737</v>
      </c>
      <c r="G8491" s="1653"/>
      <c r="H8491" s="1434"/>
      <c r="I8491" s="1434"/>
      <c r="J8491" s="1434"/>
      <c r="K8491" s="1434"/>
    </row>
    <row r="8492" spans="1:11" s="1358" customFormat="1" ht="22.5" customHeight="1">
      <c r="A8492" s="1407" t="s">
        <v>33234</v>
      </c>
      <c r="B8492" s="1407" t="s">
        <v>33508</v>
      </c>
      <c r="C8492" s="1408">
        <v>85000</v>
      </c>
      <c r="D8492" s="1408">
        <v>0</v>
      </c>
      <c r="E8492" s="1409">
        <v>3063779.99</v>
      </c>
      <c r="F8492" s="1434"/>
      <c r="G8492" s="1653"/>
      <c r="H8492" s="1434"/>
      <c r="I8492" s="1434"/>
      <c r="J8492" s="1434"/>
      <c r="K8492" s="1434"/>
    </row>
    <row r="8493" spans="1:11" s="1358" customFormat="1" ht="22.5" customHeight="1">
      <c r="A8493" s="1420" t="s">
        <v>33235</v>
      </c>
      <c r="B8493" s="1420" t="s">
        <v>33509</v>
      </c>
      <c r="C8493" s="1421">
        <v>5000</v>
      </c>
      <c r="D8493" s="1421">
        <v>0</v>
      </c>
      <c r="E8493" s="1409">
        <v>3068779.99</v>
      </c>
      <c r="F8493" s="1434"/>
      <c r="G8493" s="1653"/>
      <c r="H8493" s="1434"/>
      <c r="I8493" s="1434"/>
      <c r="J8493" s="1434"/>
      <c r="K8493" s="1434"/>
    </row>
    <row r="8494" spans="1:11" s="1358" customFormat="1" ht="22.5" customHeight="1">
      <c r="A8494" s="1407" t="s">
        <v>33236</v>
      </c>
      <c r="B8494" s="1407" t="s">
        <v>33510</v>
      </c>
      <c r="C8494" s="1408">
        <v>35000</v>
      </c>
      <c r="D8494" s="1408">
        <v>0</v>
      </c>
      <c r="E8494" s="1409">
        <v>3103779.99</v>
      </c>
      <c r="F8494" s="1434"/>
      <c r="G8494" s="1653"/>
      <c r="H8494" s="1434"/>
      <c r="I8494" s="1434"/>
      <c r="J8494" s="1434"/>
      <c r="K8494" s="1434"/>
    </row>
    <row r="8495" spans="1:11" s="1358" customFormat="1" ht="22.5" customHeight="1">
      <c r="A8495" s="1407" t="s">
        <v>33237</v>
      </c>
      <c r="B8495" s="1407" t="s">
        <v>33511</v>
      </c>
      <c r="C8495" s="1408">
        <v>40000</v>
      </c>
      <c r="D8495" s="1408">
        <v>0</v>
      </c>
      <c r="E8495" s="1409">
        <v>3143779.99</v>
      </c>
      <c r="F8495" s="1434"/>
      <c r="G8495" s="1653"/>
      <c r="H8495" s="1434"/>
      <c r="I8495" s="1434"/>
      <c r="J8495" s="1434"/>
      <c r="K8495" s="1434"/>
    </row>
    <row r="8496" spans="1:11" s="1358" customFormat="1" ht="22.5" customHeight="1">
      <c r="A8496" s="1407" t="s">
        <v>33238</v>
      </c>
      <c r="B8496" s="1407" t="s">
        <v>33512</v>
      </c>
      <c r="C8496" s="1408">
        <v>50000</v>
      </c>
      <c r="D8496" s="1408">
        <v>0</v>
      </c>
      <c r="E8496" s="1409">
        <v>3193779.99</v>
      </c>
      <c r="F8496" s="1434"/>
      <c r="G8496" s="1653"/>
      <c r="H8496" s="1434"/>
      <c r="I8496" s="1434"/>
      <c r="J8496" s="1434"/>
      <c r="K8496" s="1434"/>
    </row>
    <row r="8497" spans="1:11" s="1358" customFormat="1" ht="22.5" customHeight="1">
      <c r="A8497" s="1407" t="s">
        <v>33239</v>
      </c>
      <c r="B8497" s="1407" t="s">
        <v>33513</v>
      </c>
      <c r="C8497" s="1408">
        <v>80000</v>
      </c>
      <c r="D8497" s="1408">
        <v>0</v>
      </c>
      <c r="E8497" s="1409">
        <v>3273779.99</v>
      </c>
      <c r="F8497" s="1434"/>
      <c r="G8497" s="1653"/>
      <c r="H8497" s="1434"/>
      <c r="I8497" s="1434"/>
      <c r="J8497" s="1434"/>
      <c r="K8497" s="1434"/>
    </row>
    <row r="8498" spans="1:11" s="1358" customFormat="1" ht="22.5" customHeight="1">
      <c r="A8498" s="1407" t="s">
        <v>33240</v>
      </c>
      <c r="B8498" s="1407" t="s">
        <v>33514</v>
      </c>
      <c r="C8498" s="1408">
        <v>155000</v>
      </c>
      <c r="D8498" s="1408">
        <v>0</v>
      </c>
      <c r="E8498" s="1409">
        <v>3428779.99</v>
      </c>
      <c r="F8498" s="1434" t="s">
        <v>33738</v>
      </c>
      <c r="G8498" s="1653"/>
      <c r="H8498" s="1434"/>
      <c r="I8498" s="1434"/>
      <c r="J8498" s="1434"/>
      <c r="K8498" s="1434"/>
    </row>
    <row r="8499" spans="1:11" s="1358" customFormat="1" ht="22.5" customHeight="1">
      <c r="A8499" s="1407" t="s">
        <v>33241</v>
      </c>
      <c r="B8499" s="1407" t="s">
        <v>33515</v>
      </c>
      <c r="C8499" s="1408">
        <v>20000</v>
      </c>
      <c r="D8499" s="1408">
        <v>0</v>
      </c>
      <c r="E8499" s="1409">
        <v>3448779.99</v>
      </c>
      <c r="F8499" s="1434"/>
      <c r="G8499" s="1653"/>
      <c r="H8499" s="1434"/>
      <c r="I8499" s="1434"/>
      <c r="J8499" s="1434"/>
      <c r="K8499" s="1434"/>
    </row>
    <row r="8500" spans="1:11" s="1358" customFormat="1" ht="22.5" customHeight="1">
      <c r="A8500" s="1420" t="s">
        <v>33242</v>
      </c>
      <c r="B8500" s="1420" t="s">
        <v>33516</v>
      </c>
      <c r="C8500" s="1421">
        <v>30000</v>
      </c>
      <c r="D8500" s="1421">
        <v>0</v>
      </c>
      <c r="E8500" s="1409">
        <v>3478779.99</v>
      </c>
      <c r="F8500" s="1434"/>
      <c r="G8500" s="1653"/>
      <c r="H8500" s="1434"/>
      <c r="I8500" s="1434"/>
      <c r="J8500" s="1434"/>
      <c r="K8500" s="1434"/>
    </row>
    <row r="8501" spans="1:11" s="1358" customFormat="1" ht="22.5" customHeight="1">
      <c r="A8501" s="1420" t="s">
        <v>33243</v>
      </c>
      <c r="B8501" s="1420" t="s">
        <v>33517</v>
      </c>
      <c r="C8501" s="1421">
        <v>30000</v>
      </c>
      <c r="D8501" s="1421">
        <v>0</v>
      </c>
      <c r="E8501" s="1409">
        <v>3508779.99</v>
      </c>
      <c r="F8501" s="1434"/>
      <c r="G8501" s="1653"/>
      <c r="H8501" s="1434"/>
      <c r="I8501" s="1434"/>
      <c r="J8501" s="1434"/>
      <c r="K8501" s="1434"/>
    </row>
    <row r="8502" spans="1:11" s="1358" customFormat="1" ht="22.5" customHeight="1">
      <c r="A8502" s="1407" t="s">
        <v>33244</v>
      </c>
      <c r="B8502" s="1407" t="s">
        <v>33518</v>
      </c>
      <c r="C8502" s="1408">
        <v>35000</v>
      </c>
      <c r="D8502" s="1408">
        <v>0</v>
      </c>
      <c r="E8502" s="1409">
        <v>3543779.99</v>
      </c>
      <c r="F8502" s="1434"/>
      <c r="G8502" s="1653"/>
      <c r="H8502" s="1434"/>
      <c r="I8502" s="1434"/>
      <c r="J8502" s="1434"/>
      <c r="K8502" s="1434"/>
    </row>
    <row r="8503" spans="1:11" s="1358" customFormat="1" ht="22.5" customHeight="1">
      <c r="A8503" s="1407" t="s">
        <v>33245</v>
      </c>
      <c r="B8503" s="1407" t="s">
        <v>33519</v>
      </c>
      <c r="C8503" s="1408">
        <v>35000</v>
      </c>
      <c r="D8503" s="1408">
        <v>0</v>
      </c>
      <c r="E8503" s="1409">
        <v>3578779.99</v>
      </c>
      <c r="F8503" s="1434"/>
      <c r="G8503" s="1653"/>
      <c r="H8503" s="1434"/>
      <c r="I8503" s="1434"/>
      <c r="J8503" s="1434"/>
      <c r="K8503" s="1434"/>
    </row>
    <row r="8504" spans="1:11" s="1358" customFormat="1" ht="22.5" customHeight="1">
      <c r="A8504" s="1407" t="s">
        <v>33246</v>
      </c>
      <c r="B8504" s="1407" t="s">
        <v>33520</v>
      </c>
      <c r="C8504" s="1408">
        <v>35000</v>
      </c>
      <c r="D8504" s="1408">
        <v>0</v>
      </c>
      <c r="E8504" s="1409">
        <v>3613779.99</v>
      </c>
      <c r="F8504" s="1434"/>
      <c r="G8504" s="1653"/>
      <c r="H8504" s="1434"/>
      <c r="I8504" s="1434"/>
      <c r="J8504" s="1434"/>
      <c r="K8504" s="1434"/>
    </row>
    <row r="8505" spans="1:11" s="1358" customFormat="1" ht="22.5" customHeight="1">
      <c r="A8505" s="1407" t="s">
        <v>33247</v>
      </c>
      <c r="B8505" s="1407" t="s">
        <v>33521</v>
      </c>
      <c r="C8505" s="1408">
        <v>40000</v>
      </c>
      <c r="D8505" s="1408">
        <v>0</v>
      </c>
      <c r="E8505" s="1409">
        <v>3653779.99</v>
      </c>
      <c r="F8505" s="1434"/>
      <c r="G8505" s="1653"/>
      <c r="H8505" s="1434"/>
      <c r="I8505" s="1434"/>
      <c r="J8505" s="1434"/>
      <c r="K8505" s="1434"/>
    </row>
    <row r="8506" spans="1:11" s="1358" customFormat="1" ht="22.5" customHeight="1">
      <c r="A8506" s="1420" t="s">
        <v>33248</v>
      </c>
      <c r="B8506" s="1420" t="s">
        <v>33522</v>
      </c>
      <c r="C8506" s="1421">
        <v>40000</v>
      </c>
      <c r="D8506" s="1421">
        <v>0</v>
      </c>
      <c r="E8506" s="1409">
        <v>3693779.99</v>
      </c>
      <c r="F8506" s="1434"/>
      <c r="G8506" s="1653"/>
      <c r="H8506" s="1434"/>
      <c r="I8506" s="1434"/>
      <c r="J8506" s="1434"/>
      <c r="K8506" s="1434"/>
    </row>
    <row r="8507" spans="1:11" s="1358" customFormat="1" ht="22.5" customHeight="1">
      <c r="A8507" s="1407" t="s">
        <v>33249</v>
      </c>
      <c r="B8507" s="1407" t="s">
        <v>33523</v>
      </c>
      <c r="C8507" s="1408">
        <v>65000</v>
      </c>
      <c r="D8507" s="1408">
        <v>0</v>
      </c>
      <c r="E8507" s="1409">
        <v>3758779.99</v>
      </c>
      <c r="F8507" s="1434"/>
      <c r="G8507" s="1653"/>
      <c r="H8507" s="1434"/>
      <c r="I8507" s="1434"/>
      <c r="J8507" s="1434"/>
      <c r="K8507" s="1434"/>
    </row>
    <row r="8508" spans="1:11" s="1358" customFormat="1" ht="22.5" customHeight="1">
      <c r="A8508" s="1407" t="s">
        <v>33250</v>
      </c>
      <c r="B8508" s="1407" t="s">
        <v>33524</v>
      </c>
      <c r="C8508" s="1408">
        <v>85000</v>
      </c>
      <c r="D8508" s="1408">
        <v>0</v>
      </c>
      <c r="E8508" s="1409">
        <v>3843779.99</v>
      </c>
      <c r="F8508" s="1434"/>
      <c r="G8508" s="1653"/>
      <c r="H8508" s="1434"/>
      <c r="I8508" s="1434"/>
      <c r="J8508" s="1434"/>
      <c r="K8508" s="1434"/>
    </row>
    <row r="8509" spans="1:11" s="1358" customFormat="1" ht="22.5" customHeight="1">
      <c r="A8509" s="1407" t="s">
        <v>33251</v>
      </c>
      <c r="B8509" s="1407" t="s">
        <v>33525</v>
      </c>
      <c r="C8509" s="1408">
        <v>85000</v>
      </c>
      <c r="D8509" s="1408">
        <v>0</v>
      </c>
      <c r="E8509" s="1409">
        <v>3928779.99</v>
      </c>
      <c r="F8509" s="1434"/>
      <c r="G8509" s="1653"/>
      <c r="H8509" s="1434"/>
      <c r="I8509" s="1434"/>
      <c r="J8509" s="1434"/>
      <c r="K8509" s="1434"/>
    </row>
    <row r="8510" spans="1:11" s="1358" customFormat="1" ht="22.5" customHeight="1">
      <c r="A8510" s="1407" t="s">
        <v>33252</v>
      </c>
      <c r="B8510" s="1407" t="s">
        <v>33526</v>
      </c>
      <c r="C8510" s="1408">
        <v>90000</v>
      </c>
      <c r="D8510" s="1408">
        <v>0</v>
      </c>
      <c r="E8510" s="1409">
        <v>4018779.99</v>
      </c>
      <c r="F8510" s="1434"/>
      <c r="G8510" s="1653"/>
      <c r="H8510" s="1434"/>
      <c r="I8510" s="1434"/>
      <c r="J8510" s="1434"/>
      <c r="K8510" s="1434"/>
    </row>
    <row r="8511" spans="1:11" s="1358" customFormat="1" ht="22.5" customHeight="1">
      <c r="A8511" s="1420" t="s">
        <v>33253</v>
      </c>
      <c r="B8511" s="1420" t="s">
        <v>33527</v>
      </c>
      <c r="C8511" s="1421">
        <v>20000</v>
      </c>
      <c r="D8511" s="1421">
        <v>0</v>
      </c>
      <c r="E8511" s="1409">
        <v>4038779.99</v>
      </c>
      <c r="F8511" s="1434"/>
      <c r="G8511" s="1653"/>
      <c r="H8511" s="1434"/>
      <c r="I8511" s="1434"/>
      <c r="J8511" s="1434"/>
      <c r="K8511" s="1434"/>
    </row>
    <row r="8512" spans="1:11" s="1358" customFormat="1" ht="22.5" customHeight="1">
      <c r="A8512" s="1407" t="s">
        <v>33254</v>
      </c>
      <c r="B8512" s="1407" t="s">
        <v>33528</v>
      </c>
      <c r="C8512" s="1408">
        <v>30000</v>
      </c>
      <c r="D8512" s="1408">
        <v>0</v>
      </c>
      <c r="E8512" s="1409">
        <v>4068779.99</v>
      </c>
      <c r="F8512" s="1434"/>
      <c r="G8512" s="1653"/>
      <c r="H8512" s="1434"/>
      <c r="I8512" s="1434"/>
      <c r="J8512" s="1434"/>
      <c r="K8512" s="1434"/>
    </row>
    <row r="8513" spans="1:11" s="1358" customFormat="1" ht="22.5" customHeight="1">
      <c r="A8513" s="1407" t="s">
        <v>33255</v>
      </c>
      <c r="B8513" s="1407" t="s">
        <v>33529</v>
      </c>
      <c r="C8513" s="1408">
        <v>35000</v>
      </c>
      <c r="D8513" s="1408">
        <v>0</v>
      </c>
      <c r="E8513" s="1409">
        <v>4103779.99</v>
      </c>
      <c r="F8513" s="1434"/>
      <c r="G8513" s="1653"/>
      <c r="H8513" s="1434"/>
      <c r="I8513" s="1434"/>
      <c r="J8513" s="1434"/>
      <c r="K8513" s="1434"/>
    </row>
    <row r="8514" spans="1:11" s="1358" customFormat="1" ht="22.5" customHeight="1">
      <c r="A8514" s="1407" t="s">
        <v>33256</v>
      </c>
      <c r="B8514" s="1407" t="s">
        <v>33530</v>
      </c>
      <c r="C8514" s="1408">
        <v>35000</v>
      </c>
      <c r="D8514" s="1408">
        <v>0</v>
      </c>
      <c r="E8514" s="1409">
        <v>4138779.99</v>
      </c>
      <c r="F8514" s="1434"/>
      <c r="G8514" s="1653"/>
      <c r="H8514" s="1434"/>
      <c r="I8514" s="1434"/>
      <c r="J8514" s="1434"/>
      <c r="K8514" s="1434"/>
    </row>
    <row r="8515" spans="1:11" s="1358" customFormat="1" ht="22.5" customHeight="1">
      <c r="A8515" s="1407" t="s">
        <v>33257</v>
      </c>
      <c r="B8515" s="1407" t="s">
        <v>33531</v>
      </c>
      <c r="C8515" s="1408">
        <v>35000</v>
      </c>
      <c r="D8515" s="1408">
        <v>0</v>
      </c>
      <c r="E8515" s="1409">
        <v>4173779.99</v>
      </c>
      <c r="F8515" s="1434"/>
      <c r="G8515" s="1653"/>
      <c r="H8515" s="1434"/>
      <c r="I8515" s="1434"/>
      <c r="J8515" s="1434"/>
      <c r="K8515" s="1434"/>
    </row>
    <row r="8516" spans="1:11" s="1358" customFormat="1" ht="22.5" customHeight="1">
      <c r="A8516" s="1407" t="s">
        <v>33258</v>
      </c>
      <c r="B8516" s="1407" t="s">
        <v>33532</v>
      </c>
      <c r="C8516" s="1408">
        <v>35000</v>
      </c>
      <c r="D8516" s="1408">
        <v>0</v>
      </c>
      <c r="E8516" s="1409">
        <v>4208779.99</v>
      </c>
      <c r="F8516" s="1434"/>
      <c r="G8516" s="1653"/>
      <c r="H8516" s="1434"/>
      <c r="I8516" s="1434"/>
      <c r="J8516" s="1434"/>
      <c r="K8516" s="1434"/>
    </row>
    <row r="8517" spans="1:11" s="1358" customFormat="1" ht="22.5" customHeight="1">
      <c r="A8517" s="1407" t="s">
        <v>33259</v>
      </c>
      <c r="B8517" s="1407" t="s">
        <v>33533</v>
      </c>
      <c r="C8517" s="1408">
        <v>45000</v>
      </c>
      <c r="D8517" s="1408">
        <v>0</v>
      </c>
      <c r="E8517" s="1409">
        <v>4253779.99</v>
      </c>
      <c r="F8517" s="1434"/>
      <c r="G8517" s="1653"/>
      <c r="H8517" s="1434"/>
      <c r="I8517" s="1434"/>
      <c r="J8517" s="1434"/>
      <c r="K8517" s="1434"/>
    </row>
    <row r="8518" spans="1:11" s="1358" customFormat="1" ht="22.5" customHeight="1">
      <c r="A8518" s="1407" t="s">
        <v>33260</v>
      </c>
      <c r="B8518" s="1407" t="s">
        <v>33534</v>
      </c>
      <c r="C8518" s="1408">
        <v>85000</v>
      </c>
      <c r="D8518" s="1408">
        <v>0</v>
      </c>
      <c r="E8518" s="1409">
        <v>4338779.99</v>
      </c>
      <c r="F8518" s="1434"/>
      <c r="G8518" s="1653"/>
      <c r="H8518" s="1434"/>
      <c r="I8518" s="1434"/>
      <c r="J8518" s="1434"/>
      <c r="K8518" s="1434"/>
    </row>
    <row r="8519" spans="1:11" s="849" customFormat="1" ht="22.5" customHeight="1">
      <c r="A8519" s="1051" t="s">
        <v>33261</v>
      </c>
      <c r="B8519" s="1051" t="s">
        <v>30925</v>
      </c>
      <c r="C8519" s="1050">
        <v>0</v>
      </c>
      <c r="D8519" s="1050">
        <v>1750</v>
      </c>
      <c r="E8519" s="1406">
        <v>4337029.99</v>
      </c>
      <c r="F8519" s="1545"/>
      <c r="G8519" s="1661"/>
      <c r="H8519" s="1545"/>
      <c r="I8519" s="1545"/>
      <c r="J8519" s="1545"/>
      <c r="K8519" s="1545"/>
    </row>
    <row r="8520" spans="1:11" s="1358" customFormat="1" ht="22.5" customHeight="1">
      <c r="A8520" s="1407" t="s">
        <v>33262</v>
      </c>
      <c r="B8520" s="1407" t="s">
        <v>33535</v>
      </c>
      <c r="C8520" s="1408">
        <v>5000</v>
      </c>
      <c r="D8520" s="1408">
        <v>0</v>
      </c>
      <c r="E8520" s="1409">
        <v>4342029.99</v>
      </c>
      <c r="F8520" s="1434"/>
      <c r="G8520" s="1653"/>
      <c r="H8520" s="1434"/>
      <c r="I8520" s="1434"/>
      <c r="J8520" s="1434"/>
      <c r="K8520" s="1434"/>
    </row>
    <row r="8521" spans="1:11" s="1358" customFormat="1" ht="22.5" customHeight="1">
      <c r="A8521" s="1407" t="s">
        <v>33263</v>
      </c>
      <c r="B8521" s="1407" t="s">
        <v>33536</v>
      </c>
      <c r="C8521" s="1408">
        <v>16000</v>
      </c>
      <c r="D8521" s="1408">
        <v>0</v>
      </c>
      <c r="E8521" s="1409">
        <v>4358029.99</v>
      </c>
      <c r="F8521" s="1434"/>
      <c r="G8521" s="1653"/>
      <c r="H8521" s="1434"/>
      <c r="I8521" s="1434"/>
      <c r="J8521" s="1434"/>
      <c r="K8521" s="1434"/>
    </row>
    <row r="8522" spans="1:11" s="1358" customFormat="1" ht="22.5" customHeight="1">
      <c r="A8522" s="1407" t="s">
        <v>33264</v>
      </c>
      <c r="B8522" s="1407" t="s">
        <v>33537</v>
      </c>
      <c r="C8522" s="1408">
        <v>25000</v>
      </c>
      <c r="D8522" s="1408">
        <v>0</v>
      </c>
      <c r="E8522" s="1409">
        <v>4383029.99</v>
      </c>
      <c r="F8522" s="1434"/>
      <c r="G8522" s="1653"/>
      <c r="H8522" s="1434"/>
      <c r="I8522" s="1434"/>
      <c r="J8522" s="1434"/>
      <c r="K8522" s="1434"/>
    </row>
    <row r="8523" spans="1:11" s="1358" customFormat="1" ht="22.5" customHeight="1">
      <c r="A8523" s="1407" t="s">
        <v>33265</v>
      </c>
      <c r="B8523" s="1407" t="s">
        <v>33538</v>
      </c>
      <c r="C8523" s="1408">
        <v>30000</v>
      </c>
      <c r="D8523" s="1408">
        <v>0</v>
      </c>
      <c r="E8523" s="1409">
        <v>4413029.99</v>
      </c>
      <c r="F8523" s="1434"/>
      <c r="G8523" s="1653"/>
      <c r="H8523" s="1434"/>
      <c r="I8523" s="1434"/>
      <c r="J8523" s="1434"/>
      <c r="K8523" s="1434"/>
    </row>
    <row r="8524" spans="1:11" s="1358" customFormat="1" ht="22.5" customHeight="1">
      <c r="A8524" s="1407" t="s">
        <v>33266</v>
      </c>
      <c r="B8524" s="1407" t="s">
        <v>33539</v>
      </c>
      <c r="C8524" s="1408">
        <v>30000</v>
      </c>
      <c r="D8524" s="1408">
        <v>0</v>
      </c>
      <c r="E8524" s="1409">
        <v>4443029.99</v>
      </c>
      <c r="F8524" s="1434"/>
      <c r="G8524" s="1653"/>
      <c r="H8524" s="1434"/>
      <c r="I8524" s="1434"/>
      <c r="J8524" s="1434"/>
      <c r="K8524" s="1434"/>
    </row>
    <row r="8525" spans="1:11" s="1358" customFormat="1" ht="22.5" customHeight="1">
      <c r="A8525" s="1407" t="s">
        <v>33267</v>
      </c>
      <c r="B8525" s="1407" t="s">
        <v>33540</v>
      </c>
      <c r="C8525" s="1408">
        <v>35000</v>
      </c>
      <c r="D8525" s="1408">
        <v>0</v>
      </c>
      <c r="E8525" s="1409">
        <v>4478029.99</v>
      </c>
      <c r="F8525" s="1434"/>
      <c r="G8525" s="1653"/>
      <c r="H8525" s="1434"/>
      <c r="I8525" s="1434"/>
      <c r="J8525" s="1434"/>
      <c r="K8525" s="1434"/>
    </row>
    <row r="8526" spans="1:11" s="1358" customFormat="1" ht="22.5" customHeight="1">
      <c r="A8526" s="1407" t="s">
        <v>33268</v>
      </c>
      <c r="B8526" s="1407" t="s">
        <v>33541</v>
      </c>
      <c r="C8526" s="1408">
        <v>45000</v>
      </c>
      <c r="D8526" s="1408">
        <v>0</v>
      </c>
      <c r="E8526" s="1409">
        <v>4523029.99</v>
      </c>
      <c r="F8526" s="1434"/>
      <c r="G8526" s="1653"/>
      <c r="H8526" s="1434"/>
      <c r="I8526" s="1434"/>
      <c r="J8526" s="1434"/>
      <c r="K8526" s="1434"/>
    </row>
    <row r="8527" spans="1:11" s="1358" customFormat="1" ht="22.5" customHeight="1">
      <c r="A8527" s="1407" t="s">
        <v>33269</v>
      </c>
      <c r="B8527" s="1407" t="s">
        <v>32474</v>
      </c>
      <c r="C8527" s="1408">
        <v>70000</v>
      </c>
      <c r="D8527" s="1408">
        <v>0</v>
      </c>
      <c r="E8527" s="1409">
        <v>4593029.99</v>
      </c>
      <c r="F8527" s="1434"/>
      <c r="G8527" s="1653"/>
      <c r="H8527" s="1434"/>
      <c r="I8527" s="1434"/>
      <c r="J8527" s="1434"/>
      <c r="K8527" s="1434"/>
    </row>
    <row r="8528" spans="1:11" s="1358" customFormat="1" ht="22.5" customHeight="1">
      <c r="A8528" s="1407" t="s">
        <v>33270</v>
      </c>
      <c r="B8528" s="1407" t="s">
        <v>33542</v>
      </c>
      <c r="C8528" s="1408">
        <v>80000</v>
      </c>
      <c r="D8528" s="1408">
        <v>0</v>
      </c>
      <c r="E8528" s="1409">
        <v>4673029.99</v>
      </c>
      <c r="F8528" s="1434"/>
      <c r="G8528" s="1653"/>
      <c r="H8528" s="1434"/>
      <c r="I8528" s="1434"/>
      <c r="J8528" s="1434"/>
      <c r="K8528" s="1434"/>
    </row>
    <row r="8529" spans="1:11" s="1358" customFormat="1" ht="22.5" customHeight="1">
      <c r="A8529" s="1407" t="s">
        <v>33271</v>
      </c>
      <c r="B8529" s="1407" t="s">
        <v>31774</v>
      </c>
      <c r="C8529" s="1408">
        <v>80000</v>
      </c>
      <c r="D8529" s="1408">
        <v>0</v>
      </c>
      <c r="E8529" s="1409">
        <v>4753029.99</v>
      </c>
      <c r="F8529" s="1434"/>
      <c r="G8529" s="1653"/>
      <c r="H8529" s="1434"/>
      <c r="I8529" s="1434"/>
      <c r="J8529" s="1434"/>
      <c r="K8529" s="1434"/>
    </row>
    <row r="8530" spans="1:11" s="1358" customFormat="1" ht="22.5" customHeight="1">
      <c r="A8530" s="1407" t="s">
        <v>33272</v>
      </c>
      <c r="B8530" s="1407" t="s">
        <v>33543</v>
      </c>
      <c r="C8530" s="1408">
        <v>28000</v>
      </c>
      <c r="D8530" s="1408">
        <v>0</v>
      </c>
      <c r="E8530" s="1409">
        <v>4781029.99</v>
      </c>
      <c r="F8530" s="1434"/>
      <c r="G8530" s="1653"/>
      <c r="H8530" s="1434"/>
      <c r="I8530" s="1434"/>
      <c r="J8530" s="1434"/>
      <c r="K8530" s="1434"/>
    </row>
    <row r="8531" spans="1:11" s="1358" customFormat="1" ht="22.5" customHeight="1">
      <c r="A8531" s="1420" t="s">
        <v>33273</v>
      </c>
      <c r="B8531" s="1420" t="s">
        <v>34740</v>
      </c>
      <c r="C8531" s="1421">
        <v>40000</v>
      </c>
      <c r="D8531" s="1421">
        <v>0</v>
      </c>
      <c r="E8531" s="1409">
        <v>4821029.99</v>
      </c>
      <c r="F8531" s="1434"/>
      <c r="G8531" s="1653"/>
      <c r="H8531" s="1434"/>
      <c r="I8531" s="1434"/>
      <c r="J8531" s="1434"/>
      <c r="K8531" s="1434"/>
    </row>
    <row r="8532" spans="1:11" s="1358" customFormat="1" ht="22.5" customHeight="1">
      <c r="A8532" s="1407" t="s">
        <v>33274</v>
      </c>
      <c r="B8532" s="1407" t="s">
        <v>33544</v>
      </c>
      <c r="C8532" s="1408">
        <v>45000</v>
      </c>
      <c r="D8532" s="1408">
        <v>0</v>
      </c>
      <c r="E8532" s="1409">
        <v>4866029.99</v>
      </c>
      <c r="F8532" s="1434"/>
      <c r="G8532" s="1653"/>
      <c r="H8532" s="1434"/>
      <c r="I8532" s="1434"/>
      <c r="J8532" s="1434"/>
      <c r="K8532" s="1434"/>
    </row>
    <row r="8533" spans="1:11" s="1358" customFormat="1" ht="22.5" customHeight="1">
      <c r="A8533" s="1407" t="s">
        <v>33275</v>
      </c>
      <c r="B8533" s="1407" t="s">
        <v>33545</v>
      </c>
      <c r="C8533" s="1408">
        <v>60000</v>
      </c>
      <c r="D8533" s="1408">
        <v>0</v>
      </c>
      <c r="E8533" s="1409">
        <v>4926029.99</v>
      </c>
      <c r="F8533" s="1434"/>
      <c r="G8533" s="1653"/>
      <c r="H8533" s="1434"/>
      <c r="I8533" s="1434"/>
      <c r="J8533" s="1434"/>
      <c r="K8533" s="1434"/>
    </row>
    <row r="8534" spans="1:11" s="1358" customFormat="1" ht="22.5" customHeight="1">
      <c r="A8534" s="1407" t="s">
        <v>33276</v>
      </c>
      <c r="B8534" s="1407" t="s">
        <v>33546</v>
      </c>
      <c r="C8534" s="1408">
        <v>60000</v>
      </c>
      <c r="D8534" s="1408">
        <v>0</v>
      </c>
      <c r="E8534" s="1409">
        <v>4986029.99</v>
      </c>
      <c r="F8534" s="1434"/>
      <c r="G8534" s="1653"/>
      <c r="H8534" s="1434"/>
      <c r="I8534" s="1434"/>
      <c r="J8534" s="1434"/>
      <c r="K8534" s="1434"/>
    </row>
    <row r="8535" spans="1:11" s="1358" customFormat="1" ht="22.5" customHeight="1">
      <c r="A8535" s="1407" t="s">
        <v>33277</v>
      </c>
      <c r="B8535" s="1407" t="s">
        <v>33547</v>
      </c>
      <c r="C8535" s="1408">
        <v>63000</v>
      </c>
      <c r="D8535" s="1408">
        <v>0</v>
      </c>
      <c r="E8535" s="1409">
        <v>5049029.99</v>
      </c>
      <c r="F8535" s="1434"/>
      <c r="G8535" s="1653"/>
      <c r="H8535" s="1434"/>
      <c r="I8535" s="1434"/>
      <c r="J8535" s="1434"/>
      <c r="K8535" s="1434"/>
    </row>
    <row r="8536" spans="1:11" s="1358" customFormat="1" ht="22.5" customHeight="1">
      <c r="A8536" s="1407" t="s">
        <v>33278</v>
      </c>
      <c r="B8536" s="1407" t="s">
        <v>33548</v>
      </c>
      <c r="C8536" s="1408">
        <v>85000</v>
      </c>
      <c r="D8536" s="1408">
        <v>0</v>
      </c>
      <c r="E8536" s="1409">
        <v>5134029.99</v>
      </c>
      <c r="F8536" s="1434"/>
      <c r="G8536" s="1653"/>
      <c r="H8536" s="1434"/>
      <c r="I8536" s="1434"/>
      <c r="J8536" s="1434"/>
      <c r="K8536" s="1434"/>
    </row>
    <row r="8537" spans="1:11" s="1358" customFormat="1" ht="22.5" customHeight="1">
      <c r="A8537" s="1407" t="s">
        <v>33279</v>
      </c>
      <c r="B8537" s="1407" t="s">
        <v>33549</v>
      </c>
      <c r="C8537" s="1408">
        <v>90000</v>
      </c>
      <c r="D8537" s="1408">
        <v>0</v>
      </c>
      <c r="E8537" s="1409">
        <v>5224029.99</v>
      </c>
      <c r="F8537" s="1434"/>
      <c r="G8537" s="1653"/>
      <c r="H8537" s="1434"/>
      <c r="I8537" s="1434"/>
      <c r="J8537" s="1434"/>
      <c r="K8537" s="1434"/>
    </row>
    <row r="8538" spans="1:11" s="1358" customFormat="1" ht="22.5" customHeight="1">
      <c r="A8538" s="1407" t="s">
        <v>33280</v>
      </c>
      <c r="B8538" s="1407" t="s">
        <v>33550</v>
      </c>
      <c r="C8538" s="1408">
        <v>95000</v>
      </c>
      <c r="D8538" s="1408">
        <v>0</v>
      </c>
      <c r="E8538" s="1409">
        <v>5319029.99</v>
      </c>
      <c r="F8538" s="1434"/>
      <c r="G8538" s="1653"/>
      <c r="H8538" s="1434"/>
      <c r="I8538" s="1434"/>
      <c r="J8538" s="1434"/>
      <c r="K8538" s="1434"/>
    </row>
    <row r="8539" spans="1:11" s="1358" customFormat="1" ht="22.5" customHeight="1">
      <c r="A8539" s="1407" t="s">
        <v>33281</v>
      </c>
      <c r="B8539" s="1407" t="s">
        <v>33551</v>
      </c>
      <c r="C8539" s="1408">
        <v>95000</v>
      </c>
      <c r="D8539" s="1408">
        <v>0</v>
      </c>
      <c r="E8539" s="1409">
        <v>5414029.9900000002</v>
      </c>
      <c r="F8539" s="1434"/>
      <c r="G8539" s="1653"/>
      <c r="H8539" s="1434"/>
      <c r="I8539" s="1434"/>
      <c r="J8539" s="1434"/>
      <c r="K8539" s="1434"/>
    </row>
    <row r="8540" spans="1:11" s="1358" customFormat="1" ht="22.5" customHeight="1">
      <c r="A8540" s="1420" t="s">
        <v>33282</v>
      </c>
      <c r="B8540" s="1420" t="s">
        <v>33552</v>
      </c>
      <c r="C8540" s="1421">
        <v>100000</v>
      </c>
      <c r="D8540" s="1421">
        <v>0</v>
      </c>
      <c r="E8540" s="1409">
        <v>5514029.9900000002</v>
      </c>
      <c r="F8540" s="1434"/>
      <c r="G8540" s="1653"/>
      <c r="H8540" s="1434"/>
      <c r="I8540" s="1434"/>
      <c r="J8540" s="1434"/>
      <c r="K8540" s="1434"/>
    </row>
    <row r="8541" spans="1:11" s="1358" customFormat="1" ht="22.5" customHeight="1">
      <c r="A8541" s="1420" t="s">
        <v>33283</v>
      </c>
      <c r="B8541" s="1420" t="s">
        <v>33553</v>
      </c>
      <c r="C8541" s="1421">
        <v>111500</v>
      </c>
      <c r="D8541" s="1421">
        <v>0</v>
      </c>
      <c r="E8541" s="1409">
        <v>5625529.9900000002</v>
      </c>
      <c r="F8541" s="1434"/>
      <c r="G8541" s="1653"/>
      <c r="H8541" s="1434"/>
      <c r="I8541" s="1434"/>
      <c r="J8541" s="1434"/>
      <c r="K8541" s="1434"/>
    </row>
    <row r="8542" spans="1:11" s="1358" customFormat="1" ht="22.5" customHeight="1">
      <c r="A8542" s="1407" t="s">
        <v>33284</v>
      </c>
      <c r="B8542" s="1407" t="s">
        <v>33554</v>
      </c>
      <c r="C8542" s="1408">
        <v>150000</v>
      </c>
      <c r="D8542" s="1408">
        <v>0</v>
      </c>
      <c r="E8542" s="1409">
        <v>5775529.9900000002</v>
      </c>
      <c r="F8542" s="1434"/>
      <c r="G8542" s="1653"/>
      <c r="H8542" s="1434"/>
      <c r="I8542" s="1434"/>
      <c r="J8542" s="1434"/>
      <c r="K8542" s="1434"/>
    </row>
    <row r="8543" spans="1:11" s="1358" customFormat="1" ht="22.5" customHeight="1">
      <c r="A8543" s="1407" t="s">
        <v>33285</v>
      </c>
      <c r="B8543" s="1407" t="s">
        <v>33555</v>
      </c>
      <c r="C8543" s="1408">
        <v>15000</v>
      </c>
      <c r="D8543" s="1408">
        <v>0</v>
      </c>
      <c r="E8543" s="1409">
        <v>5790529.9900000002</v>
      </c>
      <c r="F8543" s="1434"/>
      <c r="G8543" s="1653"/>
      <c r="H8543" s="1434"/>
      <c r="I8543" s="1434"/>
      <c r="J8543" s="1434"/>
      <c r="K8543" s="1434"/>
    </row>
    <row r="8544" spans="1:11" s="1358" customFormat="1" ht="22.5" customHeight="1">
      <c r="A8544" s="1407" t="s">
        <v>33286</v>
      </c>
      <c r="B8544" s="1407" t="s">
        <v>33556</v>
      </c>
      <c r="C8544" s="1408">
        <v>35000</v>
      </c>
      <c r="D8544" s="1408">
        <v>0</v>
      </c>
      <c r="E8544" s="1409">
        <v>5825529.9900000002</v>
      </c>
      <c r="F8544" s="1434"/>
      <c r="G8544" s="1653"/>
      <c r="H8544" s="1434"/>
      <c r="I8544" s="1434"/>
      <c r="J8544" s="1434"/>
      <c r="K8544" s="1434"/>
    </row>
    <row r="8545" spans="1:11" s="1358" customFormat="1" ht="22.5" customHeight="1">
      <c r="A8545" s="1407" t="s">
        <v>33287</v>
      </c>
      <c r="B8545" s="1407" t="s">
        <v>33557</v>
      </c>
      <c r="C8545" s="1408">
        <v>35000</v>
      </c>
      <c r="D8545" s="1408">
        <v>0</v>
      </c>
      <c r="E8545" s="1409">
        <v>5860529.9900000002</v>
      </c>
      <c r="F8545" s="1434"/>
      <c r="G8545" s="1653"/>
      <c r="H8545" s="1434"/>
      <c r="I8545" s="1434"/>
      <c r="J8545" s="1434"/>
      <c r="K8545" s="1434"/>
    </row>
    <row r="8546" spans="1:11" s="1358" customFormat="1" ht="22.5" customHeight="1">
      <c r="A8546" s="1420" t="s">
        <v>33288</v>
      </c>
      <c r="B8546" s="1420" t="s">
        <v>33558</v>
      </c>
      <c r="C8546" s="1421">
        <v>35000</v>
      </c>
      <c r="D8546" s="1421">
        <v>0</v>
      </c>
      <c r="E8546" s="1409">
        <v>5895529.9900000002</v>
      </c>
      <c r="F8546" s="1434"/>
      <c r="G8546" s="1653"/>
      <c r="H8546" s="1434"/>
      <c r="I8546" s="1434"/>
      <c r="J8546" s="1434"/>
      <c r="K8546" s="1434"/>
    </row>
    <row r="8547" spans="1:11" s="1358" customFormat="1" ht="22.5" customHeight="1">
      <c r="A8547" s="1407" t="s">
        <v>33289</v>
      </c>
      <c r="B8547" s="1407" t="s">
        <v>33559</v>
      </c>
      <c r="C8547" s="1408">
        <v>50000</v>
      </c>
      <c r="D8547" s="1408">
        <v>0</v>
      </c>
      <c r="E8547" s="1409">
        <v>5945529.9900000002</v>
      </c>
      <c r="F8547" s="1434"/>
      <c r="G8547" s="1653"/>
      <c r="H8547" s="1434"/>
      <c r="I8547" s="1434"/>
      <c r="J8547" s="1434"/>
      <c r="K8547" s="1434"/>
    </row>
    <row r="8548" spans="1:11" s="1358" customFormat="1" ht="22.5" customHeight="1">
      <c r="A8548" s="1407" t="s">
        <v>33290</v>
      </c>
      <c r="B8548" s="1407" t="s">
        <v>33560</v>
      </c>
      <c r="C8548" s="1408">
        <v>80000</v>
      </c>
      <c r="D8548" s="1408">
        <v>0</v>
      </c>
      <c r="E8548" s="1409">
        <v>6025529.9900000002</v>
      </c>
      <c r="F8548" s="1434"/>
      <c r="G8548" s="1653"/>
      <c r="H8548" s="1434"/>
      <c r="I8548" s="1434"/>
      <c r="J8548" s="1434"/>
      <c r="K8548" s="1434"/>
    </row>
    <row r="8549" spans="1:11" s="1358" customFormat="1" ht="22.5" customHeight="1">
      <c r="A8549" s="1407" t="s">
        <v>33291</v>
      </c>
      <c r="B8549" s="1407" t="s">
        <v>33561</v>
      </c>
      <c r="C8549" s="1408">
        <v>80000</v>
      </c>
      <c r="D8549" s="1408">
        <v>0</v>
      </c>
      <c r="E8549" s="1409">
        <v>6105529.9900000002</v>
      </c>
      <c r="F8549" s="1434"/>
      <c r="G8549" s="1653"/>
      <c r="H8549" s="1434"/>
      <c r="I8549" s="1434"/>
      <c r="J8549" s="1434"/>
      <c r="K8549" s="1434"/>
    </row>
    <row r="8550" spans="1:11" s="1358" customFormat="1" ht="22.5" customHeight="1">
      <c r="A8550" s="1407" t="s">
        <v>33292</v>
      </c>
      <c r="B8550" s="1407" t="s">
        <v>33562</v>
      </c>
      <c r="C8550" s="1408">
        <v>80000</v>
      </c>
      <c r="D8550" s="1408">
        <v>0</v>
      </c>
      <c r="E8550" s="1409">
        <v>6185529.9900000002</v>
      </c>
      <c r="F8550" s="1434"/>
      <c r="G8550" s="1653"/>
      <c r="H8550" s="1434"/>
      <c r="I8550" s="1434"/>
      <c r="J8550" s="1434"/>
      <c r="K8550" s="1434"/>
    </row>
    <row r="8551" spans="1:11" s="1358" customFormat="1" ht="22.5" customHeight="1">
      <c r="A8551" s="1407" t="s">
        <v>33293</v>
      </c>
      <c r="B8551" s="1407" t="s">
        <v>33563</v>
      </c>
      <c r="C8551" s="1408">
        <v>80000</v>
      </c>
      <c r="D8551" s="1408">
        <v>0</v>
      </c>
      <c r="E8551" s="1409">
        <v>6265529.9900000002</v>
      </c>
      <c r="F8551" s="1434"/>
      <c r="G8551" s="1653"/>
      <c r="H8551" s="1434"/>
      <c r="I8551" s="1434"/>
      <c r="J8551" s="1434"/>
      <c r="K8551" s="1434"/>
    </row>
    <row r="8552" spans="1:11" s="1358" customFormat="1" ht="22.5" customHeight="1">
      <c r="A8552" s="1407" t="s">
        <v>33294</v>
      </c>
      <c r="B8552" s="1407" t="s">
        <v>33564</v>
      </c>
      <c r="C8552" s="1408">
        <v>80000</v>
      </c>
      <c r="D8552" s="1408">
        <v>0</v>
      </c>
      <c r="E8552" s="1409">
        <v>6345529.9900000002</v>
      </c>
      <c r="F8552" s="1434"/>
      <c r="G8552" s="1653"/>
      <c r="H8552" s="1434"/>
      <c r="I8552" s="1434"/>
      <c r="J8552" s="1434"/>
      <c r="K8552" s="1434"/>
    </row>
    <row r="8553" spans="1:11" s="1358" customFormat="1" ht="22.5" customHeight="1">
      <c r="A8553" s="1407" t="s">
        <v>33295</v>
      </c>
      <c r="B8553" s="1407" t="s">
        <v>33565</v>
      </c>
      <c r="C8553" s="1408">
        <v>95000</v>
      </c>
      <c r="D8553" s="1408">
        <v>0</v>
      </c>
      <c r="E8553" s="1409">
        <v>6440529.9900000002</v>
      </c>
      <c r="F8553" s="1434"/>
      <c r="G8553" s="1653"/>
      <c r="H8553" s="1434"/>
      <c r="I8553" s="1434"/>
      <c r="J8553" s="1434"/>
      <c r="K8553" s="1434"/>
    </row>
    <row r="8554" spans="1:11" s="1358" customFormat="1" ht="22.5" customHeight="1">
      <c r="A8554" s="1407" t="s">
        <v>33296</v>
      </c>
      <c r="B8554" s="1407" t="s">
        <v>33566</v>
      </c>
      <c r="C8554" s="1408">
        <v>107000</v>
      </c>
      <c r="D8554" s="1408">
        <v>0</v>
      </c>
      <c r="E8554" s="1409">
        <v>6547529.9900000002</v>
      </c>
      <c r="F8554" s="1434"/>
      <c r="G8554" s="1653"/>
      <c r="H8554" s="1434"/>
      <c r="I8554" s="1434"/>
      <c r="J8554" s="1434"/>
      <c r="K8554" s="1434"/>
    </row>
    <row r="8555" spans="1:11" s="1358" customFormat="1" ht="22.5" customHeight="1">
      <c r="A8555" s="1407" t="s">
        <v>33297</v>
      </c>
      <c r="B8555" s="1407" t="s">
        <v>33567</v>
      </c>
      <c r="C8555" s="1408">
        <v>24000</v>
      </c>
      <c r="D8555" s="1408">
        <v>0</v>
      </c>
      <c r="E8555" s="1409">
        <v>6571529.9900000002</v>
      </c>
      <c r="F8555" s="1434"/>
      <c r="G8555" s="1653"/>
      <c r="H8555" s="1434"/>
      <c r="I8555" s="1434"/>
      <c r="J8555" s="1434"/>
      <c r="K8555" s="1434"/>
    </row>
    <row r="8556" spans="1:11" s="1358" customFormat="1" ht="22.5" customHeight="1">
      <c r="A8556" s="1407" t="s">
        <v>33298</v>
      </c>
      <c r="B8556" s="1407" t="s">
        <v>33568</v>
      </c>
      <c r="C8556" s="1408">
        <v>30000</v>
      </c>
      <c r="D8556" s="1408">
        <v>0</v>
      </c>
      <c r="E8556" s="1409">
        <v>6601529.9900000002</v>
      </c>
      <c r="F8556" s="1434"/>
      <c r="G8556" s="1653"/>
      <c r="H8556" s="1434"/>
      <c r="I8556" s="1434"/>
      <c r="J8556" s="1434"/>
      <c r="K8556" s="1434"/>
    </row>
    <row r="8557" spans="1:11" s="1358" customFormat="1" ht="22.5" customHeight="1">
      <c r="A8557" s="1407" t="s">
        <v>33299</v>
      </c>
      <c r="B8557" s="1407" t="s">
        <v>33569</v>
      </c>
      <c r="C8557" s="1408">
        <v>30000</v>
      </c>
      <c r="D8557" s="1408">
        <v>0</v>
      </c>
      <c r="E8557" s="1409">
        <v>6631529.9900000002</v>
      </c>
      <c r="F8557" s="1434"/>
      <c r="G8557" s="1653"/>
      <c r="H8557" s="1434"/>
      <c r="I8557" s="1434"/>
      <c r="J8557" s="1434"/>
      <c r="K8557" s="1434"/>
    </row>
    <row r="8558" spans="1:11" s="1358" customFormat="1" ht="22.5" customHeight="1">
      <c r="A8558" s="1407" t="s">
        <v>33300</v>
      </c>
      <c r="B8558" s="1407" t="s">
        <v>33570</v>
      </c>
      <c r="C8558" s="1408">
        <v>30000</v>
      </c>
      <c r="D8558" s="1408">
        <v>0</v>
      </c>
      <c r="E8558" s="1409">
        <v>6661529.9900000002</v>
      </c>
      <c r="F8558" s="1434"/>
      <c r="G8558" s="1653"/>
      <c r="H8558" s="1434"/>
      <c r="I8558" s="1434"/>
      <c r="J8558" s="1434"/>
      <c r="K8558" s="1434"/>
    </row>
    <row r="8559" spans="1:11" s="1358" customFormat="1" ht="22.5" customHeight="1">
      <c r="A8559" s="1407" t="s">
        <v>33301</v>
      </c>
      <c r="B8559" s="1407" t="s">
        <v>33571</v>
      </c>
      <c r="C8559" s="1408">
        <v>30000</v>
      </c>
      <c r="D8559" s="1408">
        <v>0</v>
      </c>
      <c r="E8559" s="1409">
        <v>6691529.9900000002</v>
      </c>
      <c r="F8559" s="1434"/>
      <c r="G8559" s="1653"/>
      <c r="H8559" s="1434"/>
      <c r="I8559" s="1434"/>
      <c r="J8559" s="1434"/>
      <c r="K8559" s="1434"/>
    </row>
    <row r="8560" spans="1:11" s="1358" customFormat="1" ht="22.5" customHeight="1">
      <c r="A8560" s="1407" t="s">
        <v>33302</v>
      </c>
      <c r="B8560" s="1407" t="s">
        <v>33572</v>
      </c>
      <c r="C8560" s="1408">
        <v>35000</v>
      </c>
      <c r="D8560" s="1408">
        <v>0</v>
      </c>
      <c r="E8560" s="1409">
        <v>6726529.9900000002</v>
      </c>
      <c r="F8560" s="1434"/>
      <c r="G8560" s="1653"/>
      <c r="H8560" s="1434"/>
      <c r="I8560" s="1434"/>
      <c r="J8560" s="1434"/>
      <c r="K8560" s="1434"/>
    </row>
    <row r="8561" spans="1:11" s="1358" customFormat="1" ht="22.5" customHeight="1">
      <c r="A8561" s="1420" t="s">
        <v>33303</v>
      </c>
      <c r="B8561" s="1420" t="s">
        <v>33573</v>
      </c>
      <c r="C8561" s="1421">
        <v>35000</v>
      </c>
      <c r="D8561" s="1421">
        <v>0</v>
      </c>
      <c r="E8561" s="1409">
        <v>6761529.9900000002</v>
      </c>
      <c r="F8561" s="1434"/>
      <c r="G8561" s="1653"/>
      <c r="H8561" s="1434"/>
      <c r="I8561" s="1434"/>
      <c r="J8561" s="1434"/>
      <c r="K8561" s="1434"/>
    </row>
    <row r="8562" spans="1:11" s="1358" customFormat="1" ht="22.5" customHeight="1">
      <c r="A8562" s="1420" t="s">
        <v>33304</v>
      </c>
      <c r="B8562" s="1420" t="s">
        <v>33574</v>
      </c>
      <c r="C8562" s="1421">
        <v>35000</v>
      </c>
      <c r="D8562" s="1421">
        <v>0</v>
      </c>
      <c r="E8562" s="1409">
        <v>6796529.9900000002</v>
      </c>
      <c r="F8562" s="1434"/>
      <c r="G8562" s="1653"/>
      <c r="H8562" s="1434"/>
      <c r="I8562" s="1434"/>
      <c r="J8562" s="1434"/>
      <c r="K8562" s="1434"/>
    </row>
    <row r="8563" spans="1:11" s="1358" customFormat="1" ht="22.5" customHeight="1">
      <c r="A8563" s="1407" t="s">
        <v>33305</v>
      </c>
      <c r="B8563" s="1407" t="s">
        <v>33575</v>
      </c>
      <c r="C8563" s="1408">
        <v>35000</v>
      </c>
      <c r="D8563" s="1408">
        <v>0</v>
      </c>
      <c r="E8563" s="1409">
        <v>6831529.9900000002</v>
      </c>
      <c r="F8563" s="1434"/>
      <c r="G8563" s="1653"/>
      <c r="H8563" s="1434"/>
      <c r="I8563" s="1434"/>
      <c r="J8563" s="1434"/>
      <c r="K8563" s="1434"/>
    </row>
    <row r="8564" spans="1:11" s="1358" customFormat="1" ht="22.5" customHeight="1">
      <c r="A8564" s="1420" t="s">
        <v>33306</v>
      </c>
      <c r="B8564" s="1420" t="s">
        <v>33576</v>
      </c>
      <c r="C8564" s="1421">
        <v>45000</v>
      </c>
      <c r="D8564" s="1421">
        <v>0</v>
      </c>
      <c r="E8564" s="1409">
        <v>6876529.9900000002</v>
      </c>
      <c r="F8564" s="1434"/>
      <c r="G8564" s="1653"/>
      <c r="H8564" s="1434"/>
      <c r="I8564" s="1434"/>
      <c r="J8564" s="1434"/>
      <c r="K8564" s="1434"/>
    </row>
    <row r="8565" spans="1:11" s="1358" customFormat="1" ht="22.5" customHeight="1">
      <c r="A8565" s="1407" t="s">
        <v>33307</v>
      </c>
      <c r="B8565" s="1407" t="s">
        <v>33577</v>
      </c>
      <c r="C8565" s="1408">
        <v>55000</v>
      </c>
      <c r="D8565" s="1408">
        <v>0</v>
      </c>
      <c r="E8565" s="1409">
        <v>6931529.9900000002</v>
      </c>
      <c r="F8565" s="1434"/>
      <c r="G8565" s="1653"/>
      <c r="H8565" s="1434"/>
      <c r="I8565" s="1434"/>
      <c r="J8565" s="1434"/>
      <c r="K8565" s="1434"/>
    </row>
    <row r="8566" spans="1:11" s="1358" customFormat="1" ht="22.5" customHeight="1">
      <c r="A8566" s="1407" t="s">
        <v>33308</v>
      </c>
      <c r="B8566" s="1407" t="s">
        <v>33578</v>
      </c>
      <c r="C8566" s="1408">
        <v>60000</v>
      </c>
      <c r="D8566" s="1408">
        <v>0</v>
      </c>
      <c r="E8566" s="1409">
        <v>6991529.9900000002</v>
      </c>
      <c r="F8566" s="1434"/>
      <c r="G8566" s="1653"/>
      <c r="H8566" s="1434"/>
      <c r="I8566" s="1434"/>
      <c r="J8566" s="1434"/>
      <c r="K8566" s="1434"/>
    </row>
    <row r="8567" spans="1:11" s="1358" customFormat="1" ht="22.5" customHeight="1">
      <c r="A8567" s="1407" t="s">
        <v>33309</v>
      </c>
      <c r="B8567" s="1407" t="s">
        <v>33579</v>
      </c>
      <c r="C8567" s="1408">
        <v>70000</v>
      </c>
      <c r="D8567" s="1408">
        <v>0</v>
      </c>
      <c r="E8567" s="1409">
        <v>7061529.9900000002</v>
      </c>
      <c r="F8567" s="1434"/>
      <c r="G8567" s="1653"/>
      <c r="H8567" s="1434"/>
      <c r="I8567" s="1434"/>
      <c r="J8567" s="1434"/>
      <c r="K8567" s="1434"/>
    </row>
    <row r="8568" spans="1:11" s="1358" customFormat="1" ht="22.5" customHeight="1">
      <c r="A8568" s="1407" t="s">
        <v>33310</v>
      </c>
      <c r="B8568" s="1407" t="s">
        <v>33580</v>
      </c>
      <c r="C8568" s="1408">
        <v>70000</v>
      </c>
      <c r="D8568" s="1408">
        <v>0</v>
      </c>
      <c r="E8568" s="1409">
        <v>7131529.9900000002</v>
      </c>
      <c r="F8568" s="1434" t="s">
        <v>33739</v>
      </c>
      <c r="G8568" s="1653"/>
      <c r="H8568" s="1434"/>
      <c r="I8568" s="1434"/>
      <c r="J8568" s="1434"/>
      <c r="K8568" s="1434"/>
    </row>
    <row r="8569" spans="1:11" s="1358" customFormat="1" ht="22.5" customHeight="1">
      <c r="A8569" s="1407" t="s">
        <v>33311</v>
      </c>
      <c r="B8569" s="1407" t="s">
        <v>33581</v>
      </c>
      <c r="C8569" s="1408">
        <v>75000</v>
      </c>
      <c r="D8569" s="1408">
        <v>0</v>
      </c>
      <c r="E8569" s="1409">
        <v>7206529.9900000002</v>
      </c>
      <c r="F8569" s="1434"/>
      <c r="G8569" s="1653"/>
      <c r="H8569" s="1434"/>
      <c r="I8569" s="1434"/>
      <c r="J8569" s="1434"/>
      <c r="K8569" s="1434"/>
    </row>
    <row r="8570" spans="1:11" s="1358" customFormat="1" ht="22.5" customHeight="1">
      <c r="A8570" s="1407" t="s">
        <v>33312</v>
      </c>
      <c r="B8570" s="1407" t="s">
        <v>33582</v>
      </c>
      <c r="C8570" s="1408">
        <v>100000</v>
      </c>
      <c r="D8570" s="1408">
        <v>0</v>
      </c>
      <c r="E8570" s="1409">
        <v>7306529.9900000002</v>
      </c>
      <c r="F8570" s="1434"/>
      <c r="G8570" s="1653"/>
      <c r="H8570" s="1434"/>
      <c r="I8570" s="1434"/>
      <c r="J8570" s="1434"/>
      <c r="K8570" s="1434"/>
    </row>
    <row r="8571" spans="1:11" s="1358" customFormat="1" ht="22.5" customHeight="1">
      <c r="A8571" s="1407" t="s">
        <v>33313</v>
      </c>
      <c r="B8571" s="1407" t="s">
        <v>33583</v>
      </c>
      <c r="C8571" s="1408">
        <v>166500</v>
      </c>
      <c r="D8571" s="1408">
        <v>0</v>
      </c>
      <c r="E8571" s="1409">
        <v>7473029.9900000002</v>
      </c>
      <c r="F8571" s="1434"/>
      <c r="G8571" s="1653"/>
      <c r="H8571" s="1434"/>
      <c r="I8571" s="1434"/>
      <c r="J8571" s="1434"/>
      <c r="K8571" s="1434"/>
    </row>
    <row r="8572" spans="1:11" s="1358" customFormat="1" ht="22.5" customHeight="1">
      <c r="A8572" s="1407" t="s">
        <v>33314</v>
      </c>
      <c r="B8572" s="1407" t="s">
        <v>33584</v>
      </c>
      <c r="C8572" s="1408">
        <v>30000</v>
      </c>
      <c r="D8572" s="1408">
        <v>0</v>
      </c>
      <c r="E8572" s="1409">
        <v>7503029.9900000002</v>
      </c>
      <c r="F8572" s="1434"/>
      <c r="G8572" s="1653"/>
      <c r="H8572" s="1434"/>
      <c r="I8572" s="1434"/>
      <c r="J8572" s="1434"/>
      <c r="K8572" s="1434"/>
    </row>
    <row r="8573" spans="1:11" s="1358" customFormat="1" ht="22.5" customHeight="1">
      <c r="A8573" s="1407" t="s">
        <v>33315</v>
      </c>
      <c r="B8573" s="1407" t="s">
        <v>33585</v>
      </c>
      <c r="C8573" s="1408">
        <v>30000</v>
      </c>
      <c r="D8573" s="1408">
        <v>0</v>
      </c>
      <c r="E8573" s="1409">
        <v>7533029.9900000002</v>
      </c>
      <c r="F8573" s="1434"/>
      <c r="G8573" s="1653"/>
      <c r="H8573" s="1434"/>
      <c r="I8573" s="1434"/>
      <c r="J8573" s="1434"/>
      <c r="K8573" s="1434"/>
    </row>
    <row r="8574" spans="1:11" s="1358" customFormat="1" ht="22.5" customHeight="1">
      <c r="A8574" s="1407" t="s">
        <v>33316</v>
      </c>
      <c r="B8574" s="1407" t="s">
        <v>33586</v>
      </c>
      <c r="C8574" s="1408">
        <v>30000</v>
      </c>
      <c r="D8574" s="1408">
        <v>0</v>
      </c>
      <c r="E8574" s="1409">
        <v>7563029.9900000002</v>
      </c>
      <c r="F8574" s="1434"/>
      <c r="G8574" s="1653"/>
      <c r="H8574" s="1434"/>
      <c r="I8574" s="1434"/>
      <c r="J8574" s="1434"/>
      <c r="K8574" s="1434"/>
    </row>
    <row r="8575" spans="1:11" s="1358" customFormat="1" ht="22.5" customHeight="1">
      <c r="A8575" s="1407" t="s">
        <v>33317</v>
      </c>
      <c r="B8575" s="1407" t="s">
        <v>33587</v>
      </c>
      <c r="C8575" s="1408">
        <v>32000</v>
      </c>
      <c r="D8575" s="1408">
        <v>0</v>
      </c>
      <c r="E8575" s="1409">
        <v>7595029.9900000002</v>
      </c>
      <c r="F8575" s="1434"/>
      <c r="G8575" s="1653"/>
      <c r="H8575" s="1434"/>
      <c r="I8575" s="1434"/>
      <c r="J8575" s="1434"/>
      <c r="K8575" s="1434"/>
    </row>
    <row r="8576" spans="1:11" s="1358" customFormat="1" ht="22.5" customHeight="1">
      <c r="A8576" s="1407" t="s">
        <v>33318</v>
      </c>
      <c r="B8576" s="1407" t="s">
        <v>33588</v>
      </c>
      <c r="C8576" s="1408">
        <v>35000</v>
      </c>
      <c r="D8576" s="1408">
        <v>0</v>
      </c>
      <c r="E8576" s="1409">
        <v>7630029.9900000002</v>
      </c>
      <c r="F8576" s="1434"/>
      <c r="G8576" s="1653"/>
      <c r="H8576" s="1434"/>
      <c r="I8576" s="1434"/>
      <c r="J8576" s="1434"/>
      <c r="K8576" s="1434"/>
    </row>
    <row r="8577" spans="1:11" s="1358" customFormat="1" ht="22.5" customHeight="1">
      <c r="A8577" s="1407" t="s">
        <v>33319</v>
      </c>
      <c r="B8577" s="1407" t="s">
        <v>33589</v>
      </c>
      <c r="C8577" s="1408">
        <v>35000</v>
      </c>
      <c r="D8577" s="1408">
        <v>0</v>
      </c>
      <c r="E8577" s="1409">
        <v>7665029.9900000002</v>
      </c>
      <c r="F8577" s="1434"/>
      <c r="G8577" s="1653"/>
      <c r="H8577" s="1434"/>
      <c r="I8577" s="1434"/>
      <c r="J8577" s="1434"/>
      <c r="K8577" s="1434"/>
    </row>
    <row r="8578" spans="1:11" s="1358" customFormat="1" ht="22.5" customHeight="1">
      <c r="A8578" s="1407" t="s">
        <v>33320</v>
      </c>
      <c r="B8578" s="1407" t="s">
        <v>33590</v>
      </c>
      <c r="C8578" s="1408">
        <v>35000</v>
      </c>
      <c r="D8578" s="1408">
        <v>0</v>
      </c>
      <c r="E8578" s="1409">
        <v>7700029.9900000002</v>
      </c>
      <c r="F8578" s="1434"/>
      <c r="G8578" s="1653"/>
      <c r="H8578" s="1434"/>
      <c r="I8578" s="1434"/>
      <c r="J8578" s="1434"/>
      <c r="K8578" s="1434"/>
    </row>
    <row r="8579" spans="1:11" s="1358" customFormat="1" ht="22.5" customHeight="1">
      <c r="A8579" s="1407" t="s">
        <v>33316</v>
      </c>
      <c r="B8579" s="1407" t="s">
        <v>33591</v>
      </c>
      <c r="C8579" s="1408">
        <v>40000</v>
      </c>
      <c r="D8579" s="1408">
        <v>0</v>
      </c>
      <c r="E8579" s="1409">
        <v>7740029.9900000002</v>
      </c>
      <c r="F8579" s="1434"/>
      <c r="G8579" s="1653"/>
      <c r="H8579" s="1434"/>
      <c r="I8579" s="1434"/>
      <c r="J8579" s="1434"/>
      <c r="K8579" s="1434"/>
    </row>
    <row r="8580" spans="1:11" s="1358" customFormat="1" ht="22.5" customHeight="1">
      <c r="A8580" s="1420" t="s">
        <v>33321</v>
      </c>
      <c r="B8580" s="1420" t="s">
        <v>33592</v>
      </c>
      <c r="C8580" s="1421">
        <v>45000</v>
      </c>
      <c r="D8580" s="1421">
        <v>0</v>
      </c>
      <c r="E8580" s="1409">
        <v>7785029.9900000002</v>
      </c>
      <c r="F8580" s="1434"/>
      <c r="G8580" s="1653"/>
      <c r="H8580" s="1434"/>
      <c r="I8580" s="1434"/>
      <c r="J8580" s="1434"/>
      <c r="K8580" s="1434"/>
    </row>
    <row r="8581" spans="1:11" s="1358" customFormat="1" ht="22.5" customHeight="1">
      <c r="A8581" s="1420" t="s">
        <v>33322</v>
      </c>
      <c r="B8581" s="1420" t="s">
        <v>33593</v>
      </c>
      <c r="C8581" s="1421">
        <v>45000</v>
      </c>
      <c r="D8581" s="1421">
        <v>0</v>
      </c>
      <c r="E8581" s="1409">
        <v>7830029.9900000002</v>
      </c>
      <c r="F8581" s="1434"/>
      <c r="G8581" s="1653"/>
      <c r="H8581" s="1434"/>
      <c r="I8581" s="1434"/>
      <c r="J8581" s="1434"/>
      <c r="K8581" s="1434"/>
    </row>
    <row r="8582" spans="1:11" s="1358" customFormat="1" ht="22.5" customHeight="1">
      <c r="A8582" s="1407" t="s">
        <v>33323</v>
      </c>
      <c r="B8582" s="1407" t="s">
        <v>33594</v>
      </c>
      <c r="C8582" s="1408">
        <v>45000</v>
      </c>
      <c r="D8582" s="1408">
        <v>0</v>
      </c>
      <c r="E8582" s="1409">
        <v>7875029.9900000002</v>
      </c>
      <c r="F8582" s="1434"/>
      <c r="G8582" s="1653"/>
      <c r="H8582" s="1434"/>
      <c r="I8582" s="1434"/>
      <c r="J8582" s="1434"/>
      <c r="K8582" s="1434"/>
    </row>
    <row r="8583" spans="1:11" s="1358" customFormat="1" ht="22.5" customHeight="1">
      <c r="A8583" s="1407" t="s">
        <v>33324</v>
      </c>
      <c r="B8583" s="1407" t="s">
        <v>33595</v>
      </c>
      <c r="C8583" s="1408">
        <v>45000</v>
      </c>
      <c r="D8583" s="1408">
        <v>0</v>
      </c>
      <c r="E8583" s="1409">
        <v>7920029.9900000002</v>
      </c>
      <c r="F8583" s="1434"/>
      <c r="G8583" s="1653"/>
      <c r="H8583" s="1434"/>
      <c r="I8583" s="1434"/>
      <c r="J8583" s="1434"/>
      <c r="K8583" s="1434"/>
    </row>
    <row r="8584" spans="1:11" s="1358" customFormat="1" ht="22.5" customHeight="1">
      <c r="A8584" s="1407" t="s">
        <v>33325</v>
      </c>
      <c r="B8584" s="1407" t="s">
        <v>33591</v>
      </c>
      <c r="C8584" s="1408">
        <v>45000</v>
      </c>
      <c r="D8584" s="1408">
        <v>0</v>
      </c>
      <c r="E8584" s="1409">
        <v>7965029.9900000002</v>
      </c>
      <c r="F8584" s="1434"/>
      <c r="G8584" s="1653"/>
      <c r="H8584" s="1434"/>
      <c r="I8584" s="1434"/>
      <c r="J8584" s="1434"/>
      <c r="K8584" s="1434"/>
    </row>
    <row r="8585" spans="1:11" s="1358" customFormat="1" ht="22.5" customHeight="1">
      <c r="A8585" s="1407" t="s">
        <v>33326</v>
      </c>
      <c r="B8585" s="1407" t="s">
        <v>33596</v>
      </c>
      <c r="C8585" s="1408">
        <v>50000</v>
      </c>
      <c r="D8585" s="1408">
        <v>0</v>
      </c>
      <c r="E8585" s="1409">
        <v>8015029.9900000002</v>
      </c>
      <c r="F8585" s="1434"/>
      <c r="G8585" s="1653"/>
      <c r="H8585" s="1434"/>
      <c r="I8585" s="1434"/>
      <c r="J8585" s="1434"/>
      <c r="K8585" s="1434"/>
    </row>
    <row r="8586" spans="1:11" s="1358" customFormat="1" ht="22.5" customHeight="1">
      <c r="A8586" s="1407" t="s">
        <v>33327</v>
      </c>
      <c r="B8586" s="1407" t="s">
        <v>33597</v>
      </c>
      <c r="C8586" s="1408">
        <v>50000</v>
      </c>
      <c r="D8586" s="1408">
        <v>0</v>
      </c>
      <c r="E8586" s="1409">
        <v>8065029.9900000002</v>
      </c>
      <c r="F8586" s="1434"/>
      <c r="G8586" s="1653"/>
      <c r="H8586" s="1434"/>
      <c r="I8586" s="1434"/>
      <c r="J8586" s="1434"/>
      <c r="K8586" s="1434"/>
    </row>
    <row r="8587" spans="1:11" s="1358" customFormat="1" ht="22.5" customHeight="1">
      <c r="A8587" s="1407" t="s">
        <v>33328</v>
      </c>
      <c r="B8587" s="1407" t="s">
        <v>33598</v>
      </c>
      <c r="C8587" s="1408">
        <v>60000</v>
      </c>
      <c r="D8587" s="1408">
        <v>0</v>
      </c>
      <c r="E8587" s="1409">
        <v>8125029.9900000002</v>
      </c>
      <c r="F8587" s="1434"/>
      <c r="G8587" s="1653"/>
      <c r="H8587" s="1434"/>
      <c r="I8587" s="1434"/>
      <c r="J8587" s="1434"/>
      <c r="K8587" s="1434"/>
    </row>
    <row r="8588" spans="1:11" s="1358" customFormat="1" ht="22.5" customHeight="1">
      <c r="A8588" s="1407" t="s">
        <v>33329</v>
      </c>
      <c r="B8588" s="1407" t="s">
        <v>33599</v>
      </c>
      <c r="C8588" s="1408">
        <v>75000</v>
      </c>
      <c r="D8588" s="1408">
        <v>0</v>
      </c>
      <c r="E8588" s="1409">
        <v>8200029.9900000002</v>
      </c>
      <c r="F8588" s="1434"/>
      <c r="G8588" s="1653"/>
      <c r="H8588" s="1434"/>
      <c r="I8588" s="1434"/>
      <c r="J8588" s="1434"/>
      <c r="K8588" s="1434"/>
    </row>
    <row r="8589" spans="1:11" s="1358" customFormat="1" ht="22.5" customHeight="1">
      <c r="A8589" s="1420" t="s">
        <v>33330</v>
      </c>
      <c r="B8589" s="1420" t="s">
        <v>33600</v>
      </c>
      <c r="C8589" s="1421">
        <v>80000</v>
      </c>
      <c r="D8589" s="1421">
        <v>0</v>
      </c>
      <c r="E8589" s="1409">
        <v>8280029.9900000002</v>
      </c>
      <c r="F8589" s="1434" t="s">
        <v>33740</v>
      </c>
      <c r="G8589" s="1653"/>
      <c r="H8589" s="1434"/>
      <c r="I8589" s="1434"/>
      <c r="J8589" s="1434"/>
      <c r="K8589" s="1434"/>
    </row>
    <row r="8590" spans="1:11" s="1358" customFormat="1" ht="22.5" customHeight="1">
      <c r="A8590" s="1407" t="s">
        <v>33331</v>
      </c>
      <c r="B8590" s="1407" t="s">
        <v>33601</v>
      </c>
      <c r="C8590" s="1408">
        <v>80000</v>
      </c>
      <c r="D8590" s="1408">
        <v>0</v>
      </c>
      <c r="E8590" s="1409">
        <v>8360029.9900000002</v>
      </c>
      <c r="F8590" s="1434"/>
      <c r="G8590" s="1653"/>
      <c r="H8590" s="1434"/>
      <c r="I8590" s="1434"/>
      <c r="J8590" s="1434"/>
      <c r="K8590" s="1434"/>
    </row>
    <row r="8591" spans="1:11" s="1358" customFormat="1" ht="22.5" customHeight="1">
      <c r="A8591" s="1407" t="s">
        <v>33332</v>
      </c>
      <c r="B8591" s="1407" t="s">
        <v>33602</v>
      </c>
      <c r="C8591" s="1408">
        <v>80000</v>
      </c>
      <c r="D8591" s="1408">
        <v>0</v>
      </c>
      <c r="E8591" s="1409">
        <v>8440029.9900000002</v>
      </c>
      <c r="F8591" s="1434"/>
      <c r="G8591" s="1653"/>
      <c r="H8591" s="1434"/>
      <c r="I8591" s="1434"/>
      <c r="J8591" s="1434"/>
      <c r="K8591" s="1434"/>
    </row>
    <row r="8592" spans="1:11" s="1358" customFormat="1" ht="22.5" customHeight="1">
      <c r="A8592" s="1407" t="s">
        <v>33333</v>
      </c>
      <c r="B8592" s="1407" t="s">
        <v>33603</v>
      </c>
      <c r="C8592" s="1408">
        <v>80000</v>
      </c>
      <c r="D8592" s="1408">
        <v>0</v>
      </c>
      <c r="E8592" s="1409">
        <v>8520029.9900000002</v>
      </c>
      <c r="F8592" s="1434"/>
      <c r="G8592" s="1653"/>
      <c r="H8592" s="1434"/>
      <c r="I8592" s="1434"/>
      <c r="J8592" s="1434"/>
      <c r="K8592" s="1434"/>
    </row>
    <row r="8593" spans="1:11" s="1358" customFormat="1" ht="22.5" customHeight="1">
      <c r="A8593" s="1420" t="s">
        <v>33334</v>
      </c>
      <c r="B8593" s="1420" t="s">
        <v>33604</v>
      </c>
      <c r="C8593" s="1421">
        <v>90000</v>
      </c>
      <c r="D8593" s="1421">
        <v>0</v>
      </c>
      <c r="E8593" s="1409">
        <v>8610029.9900000002</v>
      </c>
      <c r="F8593" s="1434"/>
      <c r="G8593" s="1653"/>
      <c r="H8593" s="1434"/>
      <c r="I8593" s="1434"/>
      <c r="J8593" s="1434"/>
      <c r="K8593" s="1434"/>
    </row>
    <row r="8594" spans="1:11" s="1358" customFormat="1" ht="22.5" customHeight="1">
      <c r="A8594" s="1407" t="s">
        <v>33335</v>
      </c>
      <c r="B8594" s="1407" t="s">
        <v>33605</v>
      </c>
      <c r="C8594" s="1408">
        <v>90000</v>
      </c>
      <c r="D8594" s="1408">
        <v>0</v>
      </c>
      <c r="E8594" s="1409">
        <v>8700029.9900000002</v>
      </c>
      <c r="F8594" s="1434"/>
      <c r="G8594" s="1653"/>
      <c r="H8594" s="1434"/>
      <c r="I8594" s="1434"/>
      <c r="J8594" s="1434"/>
      <c r="K8594" s="1434"/>
    </row>
    <row r="8595" spans="1:11" s="1358" customFormat="1" ht="22.5" customHeight="1">
      <c r="A8595" s="1407" t="s">
        <v>33336</v>
      </c>
      <c r="B8595" s="1407" t="s">
        <v>31348</v>
      </c>
      <c r="C8595" s="1408">
        <v>100000</v>
      </c>
      <c r="D8595" s="1408">
        <v>0</v>
      </c>
      <c r="E8595" s="1409">
        <v>8800029.9900000002</v>
      </c>
      <c r="F8595" s="1434"/>
      <c r="G8595" s="1653"/>
      <c r="H8595" s="1434"/>
      <c r="I8595" s="1434"/>
      <c r="J8595" s="1434"/>
      <c r="K8595" s="1434"/>
    </row>
    <row r="8596" spans="1:11" s="1358" customFormat="1" ht="22.5" customHeight="1">
      <c r="A8596" s="1407" t="s">
        <v>33337</v>
      </c>
      <c r="B8596" s="1407" t="s">
        <v>33606</v>
      </c>
      <c r="C8596" s="1408">
        <v>119750</v>
      </c>
      <c r="D8596" s="1408">
        <v>0</v>
      </c>
      <c r="E8596" s="1409">
        <v>8919779.9900000002</v>
      </c>
      <c r="F8596" s="1434"/>
      <c r="G8596" s="1653"/>
      <c r="H8596" s="1434"/>
      <c r="I8596" s="1434"/>
      <c r="J8596" s="1434"/>
      <c r="K8596" s="1434"/>
    </row>
    <row r="8597" spans="1:11" s="1358" customFormat="1" ht="22.5" customHeight="1">
      <c r="A8597" s="1407" t="s">
        <v>33338</v>
      </c>
      <c r="B8597" s="1407" t="s">
        <v>33607</v>
      </c>
      <c r="C8597" s="1408">
        <v>119750</v>
      </c>
      <c r="D8597" s="1408">
        <v>0</v>
      </c>
      <c r="E8597" s="1409">
        <v>9039529.9900000002</v>
      </c>
      <c r="F8597" s="1434"/>
      <c r="G8597" s="1653"/>
      <c r="H8597" s="1434"/>
      <c r="I8597" s="1434"/>
      <c r="J8597" s="1434"/>
      <c r="K8597" s="1434"/>
    </row>
    <row r="8598" spans="1:11" s="1358" customFormat="1" ht="22.5" customHeight="1">
      <c r="A8598" s="1420" t="s">
        <v>33339</v>
      </c>
      <c r="B8598" s="1420" t="s">
        <v>33608</v>
      </c>
      <c r="C8598" s="1421">
        <v>5000</v>
      </c>
      <c r="D8598" s="1421">
        <v>0</v>
      </c>
      <c r="E8598" s="1409">
        <v>9044529.9900000002</v>
      </c>
      <c r="F8598" s="1434"/>
      <c r="G8598" s="1653"/>
      <c r="H8598" s="1434"/>
      <c r="I8598" s="1434"/>
      <c r="J8598" s="1434"/>
      <c r="K8598" s="1434"/>
    </row>
    <row r="8599" spans="1:11" s="1358" customFormat="1" ht="22.5" customHeight="1">
      <c r="A8599" s="1407" t="s">
        <v>33340</v>
      </c>
      <c r="B8599" s="1407" t="s">
        <v>33609</v>
      </c>
      <c r="C8599" s="1408">
        <v>15000</v>
      </c>
      <c r="D8599" s="1408">
        <v>0</v>
      </c>
      <c r="E8599" s="1409">
        <v>9059529.9900000002</v>
      </c>
      <c r="F8599" s="1434"/>
      <c r="G8599" s="1653"/>
      <c r="H8599" s="1434"/>
      <c r="I8599" s="1434"/>
      <c r="J8599" s="1434"/>
      <c r="K8599" s="1434"/>
    </row>
    <row r="8600" spans="1:11" s="1358" customFormat="1" ht="22.5" customHeight="1">
      <c r="A8600" s="1407" t="s">
        <v>33341</v>
      </c>
      <c r="B8600" s="1407" t="s">
        <v>33610</v>
      </c>
      <c r="C8600" s="1408">
        <v>20000</v>
      </c>
      <c r="D8600" s="1408">
        <v>0</v>
      </c>
      <c r="E8600" s="1409">
        <v>9079529.9900000002</v>
      </c>
      <c r="F8600" s="1434"/>
      <c r="G8600" s="1653"/>
      <c r="H8600" s="1434"/>
      <c r="I8600" s="1434"/>
      <c r="J8600" s="1434"/>
      <c r="K8600" s="1434"/>
    </row>
    <row r="8601" spans="1:11" s="1358" customFormat="1" ht="22.5" customHeight="1">
      <c r="A8601" s="1407" t="s">
        <v>33342</v>
      </c>
      <c r="B8601" s="1407" t="s">
        <v>33611</v>
      </c>
      <c r="C8601" s="1408">
        <v>30000</v>
      </c>
      <c r="D8601" s="1408">
        <v>0</v>
      </c>
      <c r="E8601" s="1409">
        <v>9109529.9900000002</v>
      </c>
      <c r="F8601" s="1434"/>
      <c r="G8601" s="1653"/>
      <c r="H8601" s="1434"/>
      <c r="I8601" s="1434"/>
      <c r="J8601" s="1434"/>
      <c r="K8601" s="1434"/>
    </row>
    <row r="8602" spans="1:11" s="1358" customFormat="1" ht="22.5" customHeight="1">
      <c r="A8602" s="1420" t="s">
        <v>33343</v>
      </c>
      <c r="B8602" s="1420" t="s">
        <v>33612</v>
      </c>
      <c r="C8602" s="1421">
        <v>30000</v>
      </c>
      <c r="D8602" s="1421">
        <v>0</v>
      </c>
      <c r="E8602" s="1409">
        <v>9139529.9900000002</v>
      </c>
      <c r="F8602" s="1434"/>
      <c r="G8602" s="1653"/>
      <c r="H8602" s="1434"/>
      <c r="I8602" s="1434"/>
      <c r="J8602" s="1434"/>
      <c r="K8602" s="1434"/>
    </row>
    <row r="8603" spans="1:11" s="1358" customFormat="1" ht="22.5" customHeight="1">
      <c r="A8603" s="1420" t="s">
        <v>33344</v>
      </c>
      <c r="B8603" s="1420" t="s">
        <v>33613</v>
      </c>
      <c r="C8603" s="1421">
        <v>35000</v>
      </c>
      <c r="D8603" s="1421">
        <v>0</v>
      </c>
      <c r="E8603" s="1409">
        <v>9174529.9900000002</v>
      </c>
      <c r="F8603" s="1434"/>
      <c r="G8603" s="1653"/>
      <c r="H8603" s="1434"/>
      <c r="I8603" s="1434"/>
      <c r="J8603" s="1434"/>
      <c r="K8603" s="1434"/>
    </row>
    <row r="8604" spans="1:11" s="1358" customFormat="1" ht="22.5" customHeight="1">
      <c r="A8604" s="1407" t="s">
        <v>33345</v>
      </c>
      <c r="B8604" s="1407" t="s">
        <v>33614</v>
      </c>
      <c r="C8604" s="1408">
        <v>40000</v>
      </c>
      <c r="D8604" s="1408">
        <v>0</v>
      </c>
      <c r="E8604" s="1409">
        <v>9214529.9900000002</v>
      </c>
      <c r="F8604" s="1434"/>
      <c r="G8604" s="1653"/>
      <c r="H8604" s="1434"/>
      <c r="I8604" s="1434"/>
      <c r="J8604" s="1434"/>
      <c r="K8604" s="1434"/>
    </row>
    <row r="8605" spans="1:11" s="1358" customFormat="1" ht="22.5" customHeight="1">
      <c r="A8605" s="1420" t="s">
        <v>33346</v>
      </c>
      <c r="B8605" s="1420" t="s">
        <v>33615</v>
      </c>
      <c r="C8605" s="1421">
        <v>40000</v>
      </c>
      <c r="D8605" s="1421">
        <v>0</v>
      </c>
      <c r="E8605" s="1409">
        <v>9254529.9900000002</v>
      </c>
      <c r="F8605" s="1434"/>
      <c r="G8605" s="1653"/>
      <c r="H8605" s="1434"/>
      <c r="I8605" s="1434"/>
      <c r="J8605" s="1434"/>
      <c r="K8605" s="1434"/>
    </row>
    <row r="8606" spans="1:11" s="1358" customFormat="1" ht="22.5" customHeight="1">
      <c r="A8606" s="1407" t="s">
        <v>33347</v>
      </c>
      <c r="B8606" s="1407" t="s">
        <v>33616</v>
      </c>
      <c r="C8606" s="1408">
        <v>45000</v>
      </c>
      <c r="D8606" s="1408">
        <v>0</v>
      </c>
      <c r="E8606" s="1409">
        <v>9299529.9900000002</v>
      </c>
      <c r="F8606" s="1434"/>
      <c r="G8606" s="1653"/>
      <c r="H8606" s="1434"/>
      <c r="I8606" s="1434"/>
      <c r="J8606" s="1434"/>
      <c r="K8606" s="1434"/>
    </row>
    <row r="8607" spans="1:11" s="1358" customFormat="1" ht="22.5" customHeight="1">
      <c r="A8607" s="1407" t="s">
        <v>33348</v>
      </c>
      <c r="B8607" s="1407" t="s">
        <v>33617</v>
      </c>
      <c r="C8607" s="1408">
        <v>60000</v>
      </c>
      <c r="D8607" s="1408">
        <v>0</v>
      </c>
      <c r="E8607" s="1409">
        <v>9359529.9900000002</v>
      </c>
      <c r="F8607" s="1434"/>
      <c r="G8607" s="1653"/>
      <c r="H8607" s="1434"/>
      <c r="I8607" s="1434"/>
      <c r="J8607" s="1434"/>
      <c r="K8607" s="1434"/>
    </row>
    <row r="8608" spans="1:11" s="1358" customFormat="1" ht="22.5" customHeight="1">
      <c r="A8608" s="1407" t="s">
        <v>33349</v>
      </c>
      <c r="B8608" s="1407" t="s">
        <v>33618</v>
      </c>
      <c r="C8608" s="1408">
        <v>70000</v>
      </c>
      <c r="D8608" s="1408">
        <v>0</v>
      </c>
      <c r="E8608" s="1409">
        <v>9429529.9900000002</v>
      </c>
      <c r="F8608" s="1434"/>
      <c r="G8608" s="1653"/>
      <c r="H8608" s="1434"/>
      <c r="I8608" s="1434"/>
      <c r="J8608" s="1434"/>
      <c r="K8608" s="1434"/>
    </row>
    <row r="8609" spans="1:11" s="1358" customFormat="1" ht="22.5" customHeight="1">
      <c r="A8609" s="1407" t="s">
        <v>33350</v>
      </c>
      <c r="B8609" s="1407" t="s">
        <v>33619</v>
      </c>
      <c r="C8609" s="1408">
        <v>70000</v>
      </c>
      <c r="D8609" s="1408">
        <v>0</v>
      </c>
      <c r="E8609" s="1409">
        <v>9499529.9900000002</v>
      </c>
      <c r="F8609" s="1434"/>
      <c r="G8609" s="1653"/>
      <c r="H8609" s="1434"/>
      <c r="I8609" s="1434"/>
      <c r="J8609" s="1434"/>
      <c r="K8609" s="1434"/>
    </row>
    <row r="8610" spans="1:11" s="1358" customFormat="1" ht="22.5" customHeight="1">
      <c r="A8610" s="1407" t="s">
        <v>33351</v>
      </c>
      <c r="B8610" s="1407" t="s">
        <v>33620</v>
      </c>
      <c r="C8610" s="1408">
        <v>70000</v>
      </c>
      <c r="D8610" s="1408">
        <v>0</v>
      </c>
      <c r="E8610" s="1409">
        <v>9569529.9900000002</v>
      </c>
      <c r="F8610" s="1434"/>
      <c r="G8610" s="1653"/>
      <c r="H8610" s="1434"/>
      <c r="I8610" s="1434"/>
      <c r="J8610" s="1434"/>
      <c r="K8610" s="1434"/>
    </row>
    <row r="8611" spans="1:11" s="1358" customFormat="1" ht="22.5" customHeight="1">
      <c r="A8611" s="1407" t="s">
        <v>33352</v>
      </c>
      <c r="B8611" s="1407" t="s">
        <v>28688</v>
      </c>
      <c r="C8611" s="1408">
        <v>70000</v>
      </c>
      <c r="D8611" s="1408">
        <v>0</v>
      </c>
      <c r="E8611" s="1409">
        <v>9639529.9900000002</v>
      </c>
      <c r="F8611" s="1434"/>
      <c r="G8611" s="1653"/>
      <c r="H8611" s="1434"/>
      <c r="I8611" s="1434"/>
      <c r="J8611" s="1434"/>
      <c r="K8611" s="1434"/>
    </row>
    <row r="8612" spans="1:11" s="1358" customFormat="1" ht="22.5" customHeight="1">
      <c r="A8612" s="1407" t="s">
        <v>33353</v>
      </c>
      <c r="B8612" s="1407" t="s">
        <v>33621</v>
      </c>
      <c r="C8612" s="1408">
        <v>80000</v>
      </c>
      <c r="D8612" s="1408">
        <v>0</v>
      </c>
      <c r="E8612" s="1409">
        <v>9719529.9900000002</v>
      </c>
      <c r="F8612" s="1434"/>
      <c r="G8612" s="1653"/>
      <c r="H8612" s="1434"/>
      <c r="I8612" s="1434"/>
      <c r="J8612" s="1434"/>
      <c r="K8612" s="1434"/>
    </row>
    <row r="8613" spans="1:11" s="1358" customFormat="1" ht="22.5" customHeight="1">
      <c r="A8613" s="1407" t="s">
        <v>33354</v>
      </c>
      <c r="B8613" s="1407" t="s">
        <v>33622</v>
      </c>
      <c r="C8613" s="1408">
        <v>85000</v>
      </c>
      <c r="D8613" s="1408">
        <v>0</v>
      </c>
      <c r="E8613" s="1409">
        <v>9804529.9900000002</v>
      </c>
      <c r="F8613" s="1434"/>
      <c r="G8613" s="1653"/>
      <c r="H8613" s="1434"/>
      <c r="I8613" s="1434"/>
      <c r="J8613" s="1434"/>
      <c r="K8613" s="1434"/>
    </row>
    <row r="8614" spans="1:11" s="1358" customFormat="1" ht="22.5" customHeight="1">
      <c r="A8614" s="1407" t="s">
        <v>33355</v>
      </c>
      <c r="B8614" s="1407" t="s">
        <v>33623</v>
      </c>
      <c r="C8614" s="1408">
        <v>90000</v>
      </c>
      <c r="D8614" s="1408">
        <v>0</v>
      </c>
      <c r="E8614" s="1409">
        <v>9894529.9900000002</v>
      </c>
      <c r="F8614" s="1434"/>
      <c r="G8614" s="1653"/>
      <c r="H8614" s="1434"/>
      <c r="I8614" s="1434"/>
      <c r="J8614" s="1434"/>
      <c r="K8614" s="1434"/>
    </row>
    <row r="8615" spans="1:11" s="1358" customFormat="1" ht="22.5" customHeight="1">
      <c r="A8615" s="1420" t="s">
        <v>33356</v>
      </c>
      <c r="B8615" s="1420" t="s">
        <v>33624</v>
      </c>
      <c r="C8615" s="1421">
        <v>90000</v>
      </c>
      <c r="D8615" s="1421">
        <v>0</v>
      </c>
      <c r="E8615" s="1409">
        <v>9984529.9900000002</v>
      </c>
      <c r="F8615" s="1434"/>
      <c r="G8615" s="1653"/>
      <c r="H8615" s="1434"/>
      <c r="I8615" s="1434"/>
      <c r="J8615" s="1434"/>
      <c r="K8615" s="1434"/>
    </row>
    <row r="8616" spans="1:11" s="1358" customFormat="1" ht="22.5" customHeight="1">
      <c r="A8616" s="1420" t="s">
        <v>33357</v>
      </c>
      <c r="B8616" s="1420" t="s">
        <v>33625</v>
      </c>
      <c r="C8616" s="1421">
        <v>95000</v>
      </c>
      <c r="D8616" s="1421">
        <v>0</v>
      </c>
      <c r="E8616" s="1409">
        <v>10079529.99</v>
      </c>
      <c r="F8616" s="1434"/>
      <c r="G8616" s="1653"/>
      <c r="H8616" s="1434"/>
      <c r="I8616" s="1434"/>
      <c r="J8616" s="1434"/>
      <c r="K8616" s="1434"/>
    </row>
    <row r="8617" spans="1:11" s="1358" customFormat="1" ht="22.5" customHeight="1">
      <c r="A8617" s="1407" t="s">
        <v>33358</v>
      </c>
      <c r="B8617" s="1407" t="s">
        <v>33626</v>
      </c>
      <c r="C8617" s="1408">
        <v>95000</v>
      </c>
      <c r="D8617" s="1408">
        <v>0</v>
      </c>
      <c r="E8617" s="1409">
        <v>10174529.99</v>
      </c>
      <c r="F8617" s="1434"/>
      <c r="G8617" s="1653"/>
      <c r="H8617" s="1434"/>
      <c r="I8617" s="1434"/>
      <c r="J8617" s="1434"/>
      <c r="K8617" s="1434"/>
    </row>
    <row r="8618" spans="1:11" s="1358" customFormat="1" ht="22.5" customHeight="1">
      <c r="A8618" s="1407" t="s">
        <v>33359</v>
      </c>
      <c r="B8618" s="1407" t="s">
        <v>33627</v>
      </c>
      <c r="C8618" s="1408">
        <v>95000</v>
      </c>
      <c r="D8618" s="1408">
        <v>0</v>
      </c>
      <c r="E8618" s="1409">
        <v>10269529.99</v>
      </c>
      <c r="F8618" s="1434"/>
      <c r="G8618" s="1653"/>
      <c r="H8618" s="1434"/>
      <c r="I8618" s="1434"/>
      <c r="J8618" s="1434"/>
      <c r="K8618" s="1434"/>
    </row>
    <row r="8619" spans="1:11" s="1358" customFormat="1" ht="22.5" customHeight="1">
      <c r="A8619" s="1407" t="s">
        <v>33360</v>
      </c>
      <c r="B8619" s="1407" t="s">
        <v>33628</v>
      </c>
      <c r="C8619" s="1408">
        <v>107000</v>
      </c>
      <c r="D8619" s="1408">
        <v>0</v>
      </c>
      <c r="E8619" s="1409">
        <v>10376529.99</v>
      </c>
      <c r="F8619" s="1434"/>
      <c r="G8619" s="1653"/>
      <c r="H8619" s="1434"/>
      <c r="I8619" s="1434"/>
      <c r="J8619" s="1434"/>
      <c r="K8619" s="1434"/>
    </row>
    <row r="8620" spans="1:11" s="1358" customFormat="1" ht="22.5" customHeight="1">
      <c r="A8620" s="1407" t="s">
        <v>33361</v>
      </c>
      <c r="B8620" s="1407" t="s">
        <v>33629</v>
      </c>
      <c r="C8620" s="1408">
        <v>5000</v>
      </c>
      <c r="D8620" s="1408">
        <v>0</v>
      </c>
      <c r="E8620" s="1409">
        <v>10381529.99</v>
      </c>
      <c r="F8620" s="1434"/>
      <c r="G8620" s="1653"/>
      <c r="H8620" s="1434"/>
      <c r="I8620" s="1434"/>
      <c r="J8620" s="1434"/>
      <c r="K8620" s="1434"/>
    </row>
    <row r="8621" spans="1:11" s="1358" customFormat="1" ht="22.5" customHeight="1">
      <c r="A8621" s="1407" t="s">
        <v>33362</v>
      </c>
      <c r="B8621" s="1407" t="s">
        <v>33630</v>
      </c>
      <c r="C8621" s="1408">
        <v>10000</v>
      </c>
      <c r="D8621" s="1408">
        <v>0</v>
      </c>
      <c r="E8621" s="1409">
        <v>10391529.99</v>
      </c>
      <c r="F8621" s="1434"/>
      <c r="G8621" s="1653"/>
      <c r="H8621" s="1434"/>
      <c r="I8621" s="1434"/>
      <c r="J8621" s="1434"/>
      <c r="K8621" s="1434"/>
    </row>
    <row r="8622" spans="1:11" s="1358" customFormat="1" ht="22.5" customHeight="1">
      <c r="A8622" s="1407" t="s">
        <v>33363</v>
      </c>
      <c r="B8622" s="1407" t="s">
        <v>33631</v>
      </c>
      <c r="C8622" s="1408">
        <v>15000</v>
      </c>
      <c r="D8622" s="1408">
        <v>0</v>
      </c>
      <c r="E8622" s="1409">
        <v>10406529.99</v>
      </c>
      <c r="F8622" s="1434"/>
      <c r="G8622" s="1653"/>
      <c r="H8622" s="1434"/>
      <c r="I8622" s="1434"/>
      <c r="J8622" s="1434"/>
      <c r="K8622" s="1434"/>
    </row>
    <row r="8623" spans="1:11" s="1358" customFormat="1" ht="22.5" customHeight="1">
      <c r="A8623" s="1407" t="s">
        <v>33364</v>
      </c>
      <c r="B8623" s="1407" t="s">
        <v>33632</v>
      </c>
      <c r="C8623" s="1408">
        <v>15000</v>
      </c>
      <c r="D8623" s="1408">
        <v>0</v>
      </c>
      <c r="E8623" s="1409">
        <v>10421529.99</v>
      </c>
      <c r="F8623" s="1434" t="s">
        <v>32369</v>
      </c>
      <c r="G8623" s="1653"/>
      <c r="H8623" s="1434"/>
      <c r="I8623" s="1434"/>
      <c r="J8623" s="1434"/>
      <c r="K8623" s="1434"/>
    </row>
    <row r="8624" spans="1:11" s="1358" customFormat="1" ht="22.5" customHeight="1">
      <c r="A8624" s="1407" t="s">
        <v>33365</v>
      </c>
      <c r="B8624" s="1407" t="s">
        <v>33633</v>
      </c>
      <c r="C8624" s="1408">
        <v>30000</v>
      </c>
      <c r="D8624" s="1408">
        <v>0</v>
      </c>
      <c r="E8624" s="1409">
        <v>10451529.99</v>
      </c>
      <c r="F8624" s="1434"/>
      <c r="G8624" s="1653"/>
      <c r="H8624" s="1434"/>
      <c r="I8624" s="1434"/>
      <c r="J8624" s="1434"/>
      <c r="K8624" s="1434"/>
    </row>
    <row r="8625" spans="1:11" s="1358" customFormat="1" ht="22.5" customHeight="1">
      <c r="A8625" s="1407" t="s">
        <v>33366</v>
      </c>
      <c r="B8625" s="1407" t="s">
        <v>33634</v>
      </c>
      <c r="C8625" s="1408">
        <v>30000</v>
      </c>
      <c r="D8625" s="1408">
        <v>0</v>
      </c>
      <c r="E8625" s="1409">
        <v>10481529.99</v>
      </c>
      <c r="F8625" s="1434"/>
      <c r="G8625" s="1653"/>
      <c r="H8625" s="1434"/>
      <c r="I8625" s="1434"/>
      <c r="J8625" s="1434"/>
      <c r="K8625" s="1434"/>
    </row>
    <row r="8626" spans="1:11" s="1358" customFormat="1" ht="22.5" customHeight="1">
      <c r="A8626" s="1407" t="s">
        <v>33367</v>
      </c>
      <c r="B8626" s="1407" t="s">
        <v>33635</v>
      </c>
      <c r="C8626" s="1408">
        <v>32000</v>
      </c>
      <c r="D8626" s="1408">
        <v>0</v>
      </c>
      <c r="E8626" s="1409">
        <v>10513529.99</v>
      </c>
      <c r="F8626" s="1434"/>
      <c r="G8626" s="1653"/>
      <c r="H8626" s="1434"/>
      <c r="I8626" s="1434"/>
      <c r="J8626" s="1434"/>
      <c r="K8626" s="1434"/>
    </row>
    <row r="8627" spans="1:11" s="1358" customFormat="1" ht="22.5" customHeight="1">
      <c r="A8627" s="1407" t="s">
        <v>33368</v>
      </c>
      <c r="B8627" s="1407" t="s">
        <v>33636</v>
      </c>
      <c r="C8627" s="1408">
        <v>35000</v>
      </c>
      <c r="D8627" s="1408">
        <v>0</v>
      </c>
      <c r="E8627" s="1409">
        <v>10548529.99</v>
      </c>
      <c r="F8627" s="1434"/>
      <c r="G8627" s="1653"/>
      <c r="H8627" s="1434"/>
      <c r="I8627" s="1434"/>
      <c r="J8627" s="1434"/>
      <c r="K8627" s="1434"/>
    </row>
    <row r="8628" spans="1:11" s="1358" customFormat="1" ht="22.5" customHeight="1">
      <c r="A8628" s="1407" t="s">
        <v>33369</v>
      </c>
      <c r="B8628" s="1407" t="s">
        <v>33637</v>
      </c>
      <c r="C8628" s="1408">
        <v>40000</v>
      </c>
      <c r="D8628" s="1408">
        <v>0</v>
      </c>
      <c r="E8628" s="1409">
        <v>10588529.99</v>
      </c>
      <c r="F8628" s="1434"/>
      <c r="G8628" s="1653"/>
      <c r="H8628" s="1434"/>
      <c r="I8628" s="1434"/>
      <c r="J8628" s="1434"/>
      <c r="K8628" s="1434"/>
    </row>
    <row r="8629" spans="1:11" s="1358" customFormat="1" ht="22.5" customHeight="1">
      <c r="A8629" s="1407" t="s">
        <v>33370</v>
      </c>
      <c r="B8629" s="1407" t="s">
        <v>31344</v>
      </c>
      <c r="C8629" s="1408">
        <v>40000</v>
      </c>
      <c r="D8629" s="1408">
        <v>0</v>
      </c>
      <c r="E8629" s="1409">
        <v>10628529.99</v>
      </c>
      <c r="F8629" s="1434"/>
      <c r="G8629" s="1653"/>
      <c r="H8629" s="1434"/>
      <c r="I8629" s="1434"/>
      <c r="J8629" s="1434"/>
      <c r="K8629" s="1434"/>
    </row>
    <row r="8630" spans="1:11" s="1358" customFormat="1" ht="22.5" customHeight="1">
      <c r="A8630" s="1407" t="s">
        <v>33371</v>
      </c>
      <c r="B8630" s="1407" t="s">
        <v>33638</v>
      </c>
      <c r="C8630" s="1408">
        <v>60000</v>
      </c>
      <c r="D8630" s="1408">
        <v>0</v>
      </c>
      <c r="E8630" s="1409">
        <v>10688529.99</v>
      </c>
      <c r="F8630" s="1434"/>
      <c r="G8630" s="1653"/>
      <c r="H8630" s="1434"/>
      <c r="I8630" s="1434"/>
      <c r="J8630" s="1434"/>
      <c r="K8630" s="1434"/>
    </row>
    <row r="8631" spans="1:11" s="1358" customFormat="1" ht="22.5" customHeight="1">
      <c r="A8631" s="1407" t="s">
        <v>33361</v>
      </c>
      <c r="B8631" s="1407" t="s">
        <v>33639</v>
      </c>
      <c r="C8631" s="1408">
        <v>95000</v>
      </c>
      <c r="D8631" s="1408">
        <v>0</v>
      </c>
      <c r="E8631" s="1409">
        <v>10783529.99</v>
      </c>
      <c r="F8631" s="1434"/>
      <c r="G8631" s="1653"/>
      <c r="H8631" s="1434"/>
      <c r="I8631" s="1434"/>
      <c r="J8631" s="1434"/>
      <c r="K8631" s="1434"/>
    </row>
    <row r="8632" spans="1:11" s="849" customFormat="1" ht="22.5" customHeight="1">
      <c r="A8632" s="1051" t="s">
        <v>33372</v>
      </c>
      <c r="B8632" s="1051" t="s">
        <v>30925</v>
      </c>
      <c r="C8632" s="1050">
        <v>0</v>
      </c>
      <c r="D8632" s="1050">
        <v>5100</v>
      </c>
      <c r="E8632" s="1406">
        <v>10778429.99</v>
      </c>
      <c r="F8632" s="1545"/>
      <c r="G8632" s="1661"/>
      <c r="H8632" s="1545"/>
      <c r="I8632" s="1545"/>
      <c r="J8632" s="1545"/>
      <c r="K8632" s="1545"/>
    </row>
    <row r="8633" spans="1:11" s="1358" customFormat="1" ht="22.5" customHeight="1">
      <c r="A8633" s="1407" t="s">
        <v>33373</v>
      </c>
      <c r="B8633" s="1407" t="s">
        <v>33640</v>
      </c>
      <c r="C8633" s="1408">
        <v>30000</v>
      </c>
      <c r="D8633" s="1408">
        <v>0</v>
      </c>
      <c r="E8633" s="1409">
        <v>10808429.99</v>
      </c>
      <c r="F8633" s="1434"/>
      <c r="G8633" s="1653"/>
      <c r="H8633" s="1434"/>
      <c r="I8633" s="1434"/>
      <c r="J8633" s="1434"/>
      <c r="K8633" s="1434"/>
    </row>
    <row r="8634" spans="1:11" s="1358" customFormat="1" ht="22.5" customHeight="1">
      <c r="A8634" s="1420" t="s">
        <v>33374</v>
      </c>
      <c r="B8634" s="1420" t="s">
        <v>33641</v>
      </c>
      <c r="C8634" s="1421">
        <v>30000</v>
      </c>
      <c r="D8634" s="1421">
        <v>0</v>
      </c>
      <c r="E8634" s="1409">
        <v>10838429.99</v>
      </c>
      <c r="F8634" s="1434"/>
      <c r="G8634" s="1653"/>
      <c r="H8634" s="1434"/>
      <c r="I8634" s="1434"/>
      <c r="J8634" s="1434"/>
      <c r="K8634" s="1434"/>
    </row>
    <row r="8635" spans="1:11" s="1358" customFormat="1" ht="22.5" customHeight="1">
      <c r="A8635" s="1407" t="s">
        <v>33375</v>
      </c>
      <c r="B8635" s="1407" t="s">
        <v>33642</v>
      </c>
      <c r="C8635" s="1408">
        <v>32000</v>
      </c>
      <c r="D8635" s="1408">
        <v>0</v>
      </c>
      <c r="E8635" s="1409">
        <v>10870429.99</v>
      </c>
      <c r="F8635" s="1434"/>
      <c r="G8635" s="1653"/>
      <c r="H8635" s="1434"/>
      <c r="I8635" s="1434"/>
      <c r="J8635" s="1434"/>
      <c r="K8635" s="1434"/>
    </row>
    <row r="8636" spans="1:11" s="1358" customFormat="1" ht="22.5" customHeight="1">
      <c r="A8636" s="1407" t="s">
        <v>33376</v>
      </c>
      <c r="B8636" s="1407" t="s">
        <v>33643</v>
      </c>
      <c r="C8636" s="1408">
        <v>60000</v>
      </c>
      <c r="D8636" s="1408">
        <v>0</v>
      </c>
      <c r="E8636" s="1409">
        <v>10930429.99</v>
      </c>
      <c r="F8636" s="1434"/>
      <c r="G8636" s="1653"/>
      <c r="H8636" s="1434"/>
      <c r="I8636" s="1434"/>
      <c r="J8636" s="1434"/>
      <c r="K8636" s="1434"/>
    </row>
    <row r="8637" spans="1:11" s="1358" customFormat="1" ht="22.5" customHeight="1">
      <c r="A8637" s="1407" t="s">
        <v>33377</v>
      </c>
      <c r="B8637" s="1407" t="s">
        <v>33644</v>
      </c>
      <c r="C8637" s="1408">
        <v>102000</v>
      </c>
      <c r="D8637" s="1408">
        <v>0</v>
      </c>
      <c r="E8637" s="1409">
        <v>11032429.99</v>
      </c>
      <c r="F8637" s="1434"/>
      <c r="G8637" s="1653"/>
      <c r="H8637" s="1434"/>
      <c r="I8637" s="1434"/>
      <c r="J8637" s="1434"/>
      <c r="K8637" s="1434"/>
    </row>
    <row r="8638" spans="1:11" s="1358" customFormat="1" ht="22.5" customHeight="1">
      <c r="A8638" s="1407" t="s">
        <v>33378</v>
      </c>
      <c r="B8638" s="1407" t="s">
        <v>33645</v>
      </c>
      <c r="C8638" s="1408">
        <v>107000</v>
      </c>
      <c r="D8638" s="1408">
        <v>0</v>
      </c>
      <c r="E8638" s="1409">
        <v>11139429.99</v>
      </c>
      <c r="F8638" s="1434"/>
      <c r="G8638" s="1653"/>
      <c r="H8638" s="1434"/>
      <c r="I8638" s="1434"/>
      <c r="J8638" s="1434"/>
      <c r="K8638" s="1434"/>
    </row>
    <row r="8639" spans="1:11" s="1358" customFormat="1" ht="22.5" customHeight="1">
      <c r="A8639" s="1407" t="s">
        <v>33379</v>
      </c>
      <c r="B8639" s="1407" t="s">
        <v>33646</v>
      </c>
      <c r="C8639" s="1408">
        <v>15000</v>
      </c>
      <c r="D8639" s="1408">
        <v>0</v>
      </c>
      <c r="E8639" s="1409">
        <v>11154429.99</v>
      </c>
      <c r="F8639" s="1434"/>
      <c r="G8639" s="1653"/>
      <c r="H8639" s="1434"/>
      <c r="I8639" s="1434"/>
      <c r="J8639" s="1434"/>
      <c r="K8639" s="1434"/>
    </row>
    <row r="8640" spans="1:11" s="1358" customFormat="1" ht="22.5" customHeight="1">
      <c r="A8640" s="1407" t="s">
        <v>33380</v>
      </c>
      <c r="B8640" s="1407" t="s">
        <v>33647</v>
      </c>
      <c r="C8640" s="1408">
        <v>20000</v>
      </c>
      <c r="D8640" s="1408">
        <v>0</v>
      </c>
      <c r="E8640" s="1409">
        <v>11174429.99</v>
      </c>
      <c r="F8640" s="1434"/>
      <c r="G8640" s="1653"/>
      <c r="H8640" s="1434"/>
      <c r="I8640" s="1434"/>
      <c r="J8640" s="1434"/>
      <c r="K8640" s="1434"/>
    </row>
    <row r="8641" spans="1:11" s="1358" customFormat="1" ht="22.5" customHeight="1">
      <c r="A8641" s="1407" t="s">
        <v>33381</v>
      </c>
      <c r="B8641" s="1407" t="s">
        <v>33648</v>
      </c>
      <c r="C8641" s="1408">
        <v>28000</v>
      </c>
      <c r="D8641" s="1408">
        <v>0</v>
      </c>
      <c r="E8641" s="1409">
        <v>11202429.99</v>
      </c>
      <c r="F8641" s="1434"/>
      <c r="G8641" s="1653"/>
      <c r="H8641" s="1434"/>
      <c r="I8641" s="1434"/>
      <c r="J8641" s="1434"/>
      <c r="K8641" s="1434"/>
    </row>
    <row r="8642" spans="1:11" s="1358" customFormat="1" ht="22.5" customHeight="1">
      <c r="A8642" s="1407" t="s">
        <v>33382</v>
      </c>
      <c r="B8642" s="1407" t="s">
        <v>33649</v>
      </c>
      <c r="C8642" s="1408">
        <v>40000</v>
      </c>
      <c r="D8642" s="1408">
        <v>0</v>
      </c>
      <c r="E8642" s="1409">
        <v>11242429.99</v>
      </c>
      <c r="F8642" s="1434"/>
      <c r="G8642" s="1653"/>
      <c r="H8642" s="1434"/>
      <c r="I8642" s="1434"/>
      <c r="J8642" s="1434"/>
      <c r="K8642" s="1434"/>
    </row>
    <row r="8643" spans="1:11" s="1358" customFormat="1" ht="22.5" customHeight="1">
      <c r="A8643" s="1407" t="s">
        <v>33383</v>
      </c>
      <c r="B8643" s="1407" t="s">
        <v>33650</v>
      </c>
      <c r="C8643" s="1408">
        <v>40000</v>
      </c>
      <c r="D8643" s="1408">
        <v>0</v>
      </c>
      <c r="E8643" s="1409">
        <v>11282429.99</v>
      </c>
      <c r="F8643" s="1434"/>
      <c r="G8643" s="1653"/>
      <c r="H8643" s="1434"/>
      <c r="I8643" s="1434"/>
      <c r="J8643" s="1434"/>
      <c r="K8643" s="1434"/>
    </row>
    <row r="8644" spans="1:11" s="1358" customFormat="1" ht="22.5" customHeight="1">
      <c r="A8644" s="1407" t="s">
        <v>33384</v>
      </c>
      <c r="B8644" s="1407" t="s">
        <v>33651</v>
      </c>
      <c r="C8644" s="1408">
        <v>45000</v>
      </c>
      <c r="D8644" s="1408">
        <v>0</v>
      </c>
      <c r="E8644" s="1409">
        <v>11327429.99</v>
      </c>
      <c r="F8644" s="1434"/>
      <c r="G8644" s="1653"/>
      <c r="H8644" s="1434"/>
      <c r="I8644" s="1434"/>
      <c r="J8644" s="1434"/>
      <c r="K8644" s="1434"/>
    </row>
    <row r="8645" spans="1:11" s="1358" customFormat="1" ht="22.5" customHeight="1">
      <c r="A8645" s="1407" t="s">
        <v>33385</v>
      </c>
      <c r="B8645" s="1407" t="s">
        <v>33652</v>
      </c>
      <c r="C8645" s="1408">
        <v>95000</v>
      </c>
      <c r="D8645" s="1408">
        <v>0</v>
      </c>
      <c r="E8645" s="1409">
        <v>11422429.99</v>
      </c>
      <c r="F8645" s="1434"/>
      <c r="G8645" s="1653"/>
      <c r="H8645" s="1434"/>
      <c r="I8645" s="1434"/>
      <c r="J8645" s="1434"/>
      <c r="K8645" s="1434"/>
    </row>
    <row r="8646" spans="1:11" s="1358" customFormat="1" ht="22.5" customHeight="1">
      <c r="A8646" s="1407" t="s">
        <v>33386</v>
      </c>
      <c r="B8646" s="1407" t="s">
        <v>33653</v>
      </c>
      <c r="C8646" s="1408">
        <v>111500</v>
      </c>
      <c r="D8646" s="1408">
        <v>0</v>
      </c>
      <c r="E8646" s="1409">
        <v>11533929.99</v>
      </c>
      <c r="F8646" s="1434"/>
      <c r="G8646" s="1653"/>
      <c r="H8646" s="1434"/>
      <c r="I8646" s="1434"/>
      <c r="J8646" s="1434"/>
      <c r="K8646" s="1434"/>
    </row>
    <row r="8647" spans="1:11" s="1358" customFormat="1" ht="22.5" customHeight="1">
      <c r="A8647" s="1407" t="s">
        <v>33387</v>
      </c>
      <c r="B8647" s="1407" t="s">
        <v>33654</v>
      </c>
      <c r="C8647" s="1408">
        <v>112000</v>
      </c>
      <c r="D8647" s="1408">
        <v>0</v>
      </c>
      <c r="E8647" s="1409">
        <v>11645929.99</v>
      </c>
      <c r="F8647" s="1434"/>
      <c r="G8647" s="1653"/>
      <c r="H8647" s="1434"/>
      <c r="I8647" s="1434"/>
      <c r="J8647" s="1434"/>
      <c r="K8647" s="1434"/>
    </row>
    <row r="8648" spans="1:11" s="1358" customFormat="1" ht="22.5" customHeight="1">
      <c r="A8648" s="1420" t="s">
        <v>33388</v>
      </c>
      <c r="B8648" s="1420" t="s">
        <v>33655</v>
      </c>
      <c r="C8648" s="1421">
        <v>15000</v>
      </c>
      <c r="D8648" s="1421">
        <v>0</v>
      </c>
      <c r="E8648" s="1409">
        <v>11660929.99</v>
      </c>
      <c r="F8648" s="1434" t="s">
        <v>32369</v>
      </c>
      <c r="G8648" s="1653"/>
      <c r="H8648" s="1434"/>
      <c r="I8648" s="1434"/>
      <c r="J8648" s="1434"/>
      <c r="K8648" s="1434"/>
    </row>
    <row r="8649" spans="1:11" s="1358" customFormat="1" ht="22.5" customHeight="1">
      <c r="A8649" s="1420" t="s">
        <v>33388</v>
      </c>
      <c r="B8649" s="1420" t="s">
        <v>32958</v>
      </c>
      <c r="C8649" s="1421">
        <v>30000</v>
      </c>
      <c r="D8649" s="1421">
        <v>0</v>
      </c>
      <c r="E8649" s="1409">
        <v>11690929.99</v>
      </c>
      <c r="F8649" s="1434"/>
      <c r="G8649" s="1653"/>
      <c r="H8649" s="1434"/>
      <c r="I8649" s="1434"/>
      <c r="J8649" s="1434"/>
      <c r="K8649" s="1434"/>
    </row>
    <row r="8650" spans="1:11" s="1358" customFormat="1" ht="22.5" customHeight="1">
      <c r="A8650" s="1407" t="s">
        <v>33389</v>
      </c>
      <c r="B8650" s="1407" t="s">
        <v>33656</v>
      </c>
      <c r="C8650" s="1408">
        <v>30000</v>
      </c>
      <c r="D8650" s="1408">
        <v>0</v>
      </c>
      <c r="E8650" s="1409">
        <v>11720929.99</v>
      </c>
      <c r="F8650" s="1434"/>
      <c r="G8650" s="1653"/>
      <c r="H8650" s="1434"/>
      <c r="I8650" s="1434"/>
      <c r="J8650" s="1434"/>
      <c r="K8650" s="1434"/>
    </row>
    <row r="8651" spans="1:11" s="1358" customFormat="1" ht="22.5" customHeight="1">
      <c r="A8651" s="1407" t="s">
        <v>33390</v>
      </c>
      <c r="B8651" s="1407" t="s">
        <v>33657</v>
      </c>
      <c r="C8651" s="1408">
        <v>35000</v>
      </c>
      <c r="D8651" s="1408">
        <v>0</v>
      </c>
      <c r="E8651" s="1409">
        <v>11755929.99</v>
      </c>
      <c r="F8651" s="1434"/>
      <c r="G8651" s="1653"/>
      <c r="H8651" s="1434"/>
      <c r="I8651" s="1434"/>
      <c r="J8651" s="1434"/>
      <c r="K8651" s="1434"/>
    </row>
    <row r="8652" spans="1:11" s="1358" customFormat="1" ht="22.5" customHeight="1">
      <c r="A8652" s="1420" t="s">
        <v>33391</v>
      </c>
      <c r="B8652" s="1420" t="s">
        <v>33658</v>
      </c>
      <c r="C8652" s="1421">
        <v>45000</v>
      </c>
      <c r="D8652" s="1421">
        <v>0</v>
      </c>
      <c r="E8652" s="1409">
        <v>11800929.99</v>
      </c>
      <c r="F8652" s="1434"/>
      <c r="G8652" s="1653"/>
      <c r="H8652" s="1434"/>
      <c r="I8652" s="1434"/>
      <c r="J8652" s="1434"/>
      <c r="K8652" s="1434"/>
    </row>
    <row r="8653" spans="1:11" s="1358" customFormat="1" ht="22.5" customHeight="1">
      <c r="A8653" s="1420" t="s">
        <v>33392</v>
      </c>
      <c r="B8653" s="1420" t="s">
        <v>33659</v>
      </c>
      <c r="C8653" s="1421">
        <v>75000</v>
      </c>
      <c r="D8653" s="1421">
        <v>0</v>
      </c>
      <c r="E8653" s="1409">
        <v>11875929.99</v>
      </c>
      <c r="F8653" s="1434" t="s">
        <v>45</v>
      </c>
      <c r="G8653" s="1653"/>
      <c r="H8653" s="1434"/>
      <c r="I8653" s="1434"/>
      <c r="J8653" s="1434"/>
      <c r="K8653" s="1434"/>
    </row>
    <row r="8654" spans="1:11" s="1358" customFormat="1" ht="22.5" customHeight="1">
      <c r="A8654" s="1407" t="s">
        <v>33393</v>
      </c>
      <c r="B8654" s="1407" t="s">
        <v>33660</v>
      </c>
      <c r="C8654" s="1408">
        <v>80000</v>
      </c>
      <c r="D8654" s="1408">
        <v>0</v>
      </c>
      <c r="E8654" s="1409">
        <v>11955929.99</v>
      </c>
      <c r="F8654" s="1434"/>
      <c r="G8654" s="1653"/>
      <c r="H8654" s="1434"/>
      <c r="I8654" s="1434"/>
      <c r="J8654" s="1434"/>
      <c r="K8654" s="1434"/>
    </row>
    <row r="8655" spans="1:11" s="1358" customFormat="1" ht="22.5" customHeight="1">
      <c r="A8655" s="1407" t="s">
        <v>33394</v>
      </c>
      <c r="B8655" s="1407" t="s">
        <v>33661</v>
      </c>
      <c r="C8655" s="1408">
        <v>85000</v>
      </c>
      <c r="D8655" s="1408">
        <v>0</v>
      </c>
      <c r="E8655" s="1409">
        <v>12040929.99</v>
      </c>
      <c r="F8655" s="1434"/>
      <c r="G8655" s="1653"/>
      <c r="H8655" s="1434"/>
      <c r="I8655" s="1434"/>
      <c r="J8655" s="1434"/>
      <c r="K8655" s="1434"/>
    </row>
    <row r="8656" spans="1:11" s="1358" customFormat="1" ht="22.5" customHeight="1">
      <c r="A8656" s="1407" t="s">
        <v>33395</v>
      </c>
      <c r="B8656" s="1407" t="s">
        <v>33662</v>
      </c>
      <c r="C8656" s="1408">
        <v>95000</v>
      </c>
      <c r="D8656" s="1408">
        <v>0</v>
      </c>
      <c r="E8656" s="1409">
        <v>12135929.99</v>
      </c>
      <c r="F8656" s="1434"/>
      <c r="G8656" s="1653"/>
      <c r="H8656" s="1434"/>
      <c r="I8656" s="1434"/>
      <c r="J8656" s="1434"/>
      <c r="K8656" s="1434"/>
    </row>
    <row r="8657" spans="1:11" s="849" customFormat="1" ht="22.5" customHeight="1">
      <c r="A8657" s="1051" t="s">
        <v>33396</v>
      </c>
      <c r="B8657" s="1051" t="s">
        <v>33663</v>
      </c>
      <c r="C8657" s="1050">
        <v>0</v>
      </c>
      <c r="D8657" s="1050">
        <v>26.88</v>
      </c>
      <c r="E8657" s="1406">
        <v>12135903.109999999</v>
      </c>
      <c r="F8657" s="1545"/>
      <c r="G8657" s="1661"/>
      <c r="H8657" s="1545"/>
      <c r="I8657" s="1545"/>
      <c r="J8657" s="1545"/>
      <c r="K8657" s="1545"/>
    </row>
    <row r="8658" spans="1:11" s="849" customFormat="1" ht="22.5" customHeight="1">
      <c r="A8658" s="1051" t="s">
        <v>33396</v>
      </c>
      <c r="B8658" s="1051" t="s">
        <v>33664</v>
      </c>
      <c r="C8658" s="1050">
        <v>0</v>
      </c>
      <c r="D8658" s="1050">
        <v>26.88</v>
      </c>
      <c r="E8658" s="1406">
        <v>12135876.23</v>
      </c>
      <c r="F8658" s="1545"/>
      <c r="G8658" s="1661"/>
      <c r="H8658" s="1545"/>
      <c r="I8658" s="1545"/>
      <c r="J8658" s="1545"/>
      <c r="K8658" s="1545"/>
    </row>
    <row r="8659" spans="1:11" s="849" customFormat="1" ht="22.5" customHeight="1">
      <c r="A8659" s="1051" t="s">
        <v>33396</v>
      </c>
      <c r="B8659" s="1051" t="s">
        <v>31788</v>
      </c>
      <c r="C8659" s="1050">
        <v>0</v>
      </c>
      <c r="D8659" s="1050">
        <v>53.75</v>
      </c>
      <c r="E8659" s="1406">
        <v>12135822.48</v>
      </c>
      <c r="F8659" s="1545"/>
      <c r="G8659" s="1661"/>
      <c r="H8659" s="1545"/>
      <c r="I8659" s="1545"/>
      <c r="J8659" s="1545"/>
      <c r="K8659" s="1545"/>
    </row>
    <row r="8660" spans="1:11" s="849" customFormat="1" ht="22.5" customHeight="1">
      <c r="A8660" s="1051" t="s">
        <v>33396</v>
      </c>
      <c r="B8660" s="1051" t="s">
        <v>33665</v>
      </c>
      <c r="C8660" s="1050">
        <v>0</v>
      </c>
      <c r="D8660" s="1050">
        <v>6500</v>
      </c>
      <c r="E8660" s="1406">
        <v>12129322.48</v>
      </c>
      <c r="F8660" s="1545"/>
      <c r="G8660" s="1661"/>
      <c r="H8660" s="1545"/>
      <c r="I8660" s="1545"/>
      <c r="J8660" s="1545"/>
      <c r="K8660" s="1545"/>
    </row>
    <row r="8661" spans="1:11" s="849" customFormat="1" ht="22.5" customHeight="1">
      <c r="A8661" s="1051" t="s">
        <v>33396</v>
      </c>
      <c r="B8661" s="1051" t="s">
        <v>33666</v>
      </c>
      <c r="C8661" s="1050">
        <v>0</v>
      </c>
      <c r="D8661" s="1050">
        <v>20000</v>
      </c>
      <c r="E8661" s="1406">
        <v>12109322.48</v>
      </c>
      <c r="F8661" s="1545"/>
      <c r="G8661" s="1661"/>
      <c r="H8661" s="1545"/>
      <c r="I8661" s="1545"/>
      <c r="J8661" s="1545"/>
      <c r="K8661" s="1545"/>
    </row>
    <row r="8662" spans="1:11" s="849" customFormat="1" ht="22.5" customHeight="1">
      <c r="A8662" s="1051" t="s">
        <v>33396</v>
      </c>
      <c r="B8662" s="1051" t="s">
        <v>31272</v>
      </c>
      <c r="C8662" s="1050">
        <v>0</v>
      </c>
      <c r="D8662" s="1050">
        <v>30000</v>
      </c>
      <c r="E8662" s="1406">
        <v>12079322.48</v>
      </c>
      <c r="F8662" s="1545"/>
      <c r="G8662" s="1661"/>
      <c r="H8662" s="1545"/>
      <c r="I8662" s="1545"/>
      <c r="J8662" s="1545"/>
      <c r="K8662" s="1545"/>
    </row>
    <row r="8663" spans="1:11" s="849" customFormat="1" ht="22.5" customHeight="1">
      <c r="A8663" s="1051" t="s">
        <v>33396</v>
      </c>
      <c r="B8663" s="1051" t="s">
        <v>30658</v>
      </c>
      <c r="C8663" s="1050">
        <v>0</v>
      </c>
      <c r="D8663" s="1050">
        <v>30000</v>
      </c>
      <c r="E8663" s="1406">
        <v>12049322.48</v>
      </c>
      <c r="F8663" s="1545"/>
      <c r="G8663" s="1661"/>
      <c r="H8663" s="1545"/>
      <c r="I8663" s="1545"/>
      <c r="J8663" s="1545"/>
      <c r="K8663" s="1545"/>
    </row>
    <row r="8664" spans="1:11" s="849" customFormat="1" ht="22.5" customHeight="1">
      <c r="A8664" s="1051" t="s">
        <v>33396</v>
      </c>
      <c r="B8664" s="1051" t="s">
        <v>30030</v>
      </c>
      <c r="C8664" s="1050">
        <v>0</v>
      </c>
      <c r="D8664" s="1050">
        <v>44838</v>
      </c>
      <c r="E8664" s="1406">
        <v>12004484.48</v>
      </c>
      <c r="F8664" s="1545"/>
      <c r="G8664" s="1661"/>
      <c r="H8664" s="1545"/>
      <c r="I8664" s="1545"/>
      <c r="J8664" s="1545"/>
      <c r="K8664" s="1545"/>
    </row>
    <row r="8665" spans="1:11" s="849" customFormat="1" ht="22.5" customHeight="1">
      <c r="A8665" s="1051" t="s">
        <v>33396</v>
      </c>
      <c r="B8665" s="1051" t="s">
        <v>33667</v>
      </c>
      <c r="C8665" s="1050">
        <v>0</v>
      </c>
      <c r="D8665" s="1050">
        <v>50000</v>
      </c>
      <c r="E8665" s="1406">
        <v>11954484.48</v>
      </c>
      <c r="F8665" s="1545"/>
      <c r="G8665" s="1661"/>
      <c r="H8665" s="1545"/>
      <c r="I8665" s="1545"/>
      <c r="J8665" s="1545"/>
      <c r="K8665" s="1545"/>
    </row>
    <row r="8666" spans="1:11" s="849" customFormat="1" ht="22.5" customHeight="1">
      <c r="A8666" s="1051" t="s">
        <v>33396</v>
      </c>
      <c r="B8666" s="1051" t="s">
        <v>33668</v>
      </c>
      <c r="C8666" s="1050">
        <v>0</v>
      </c>
      <c r="D8666" s="1050">
        <v>50000</v>
      </c>
      <c r="E8666" s="1406">
        <v>11904484.48</v>
      </c>
      <c r="F8666" s="1545"/>
      <c r="G8666" s="1661"/>
      <c r="H8666" s="1545"/>
      <c r="I8666" s="1545"/>
      <c r="J8666" s="1545"/>
      <c r="K8666" s="1545"/>
    </row>
    <row r="8667" spans="1:11" s="849" customFormat="1" ht="22.5" customHeight="1">
      <c r="A8667" s="1051" t="s">
        <v>33396</v>
      </c>
      <c r="B8667" s="1051" t="s">
        <v>30218</v>
      </c>
      <c r="C8667" s="1050">
        <v>0</v>
      </c>
      <c r="D8667" s="1050">
        <v>98000</v>
      </c>
      <c r="E8667" s="1406">
        <v>11806484.48</v>
      </c>
      <c r="F8667" s="1545"/>
      <c r="G8667" s="1661"/>
      <c r="H8667" s="1545"/>
      <c r="I8667" s="1545"/>
      <c r="J8667" s="1545"/>
      <c r="K8667" s="1545"/>
    </row>
    <row r="8668" spans="1:11" s="849" customFormat="1" ht="22.5" customHeight="1">
      <c r="A8668" s="1051" t="s">
        <v>33396</v>
      </c>
      <c r="B8668" s="1051" t="s">
        <v>33669</v>
      </c>
      <c r="C8668" s="1050">
        <v>0</v>
      </c>
      <c r="D8668" s="1050">
        <v>9000000</v>
      </c>
      <c r="E8668" s="1406">
        <v>2806484.48</v>
      </c>
      <c r="F8668" s="1545"/>
      <c r="G8668" s="1661"/>
      <c r="H8668" s="1545"/>
      <c r="I8668" s="1545"/>
      <c r="J8668" s="1545"/>
      <c r="K8668" s="1545"/>
    </row>
    <row r="8669" spans="1:11" s="1358" customFormat="1" ht="22.5" customHeight="1">
      <c r="A8669" s="1407" t="s">
        <v>33397</v>
      </c>
      <c r="B8669" s="1407" t="s">
        <v>33670</v>
      </c>
      <c r="C8669" s="1408">
        <v>5000</v>
      </c>
      <c r="D8669" s="1408">
        <v>0</v>
      </c>
      <c r="E8669" s="1409">
        <v>2811484.48</v>
      </c>
      <c r="F8669" s="1434"/>
      <c r="G8669" s="1653"/>
      <c r="H8669" s="1434"/>
      <c r="I8669" s="1434"/>
      <c r="J8669" s="1434"/>
      <c r="K8669" s="1434"/>
    </row>
    <row r="8670" spans="1:11" s="1358" customFormat="1" ht="22.5" customHeight="1">
      <c r="A8670" s="1407" t="s">
        <v>33398</v>
      </c>
      <c r="B8670" s="1407" t="s">
        <v>33671</v>
      </c>
      <c r="C8670" s="1408">
        <v>30000</v>
      </c>
      <c r="D8670" s="1408">
        <v>0</v>
      </c>
      <c r="E8670" s="1409">
        <v>2841484.48</v>
      </c>
      <c r="F8670" s="1434"/>
      <c r="G8670" s="1653"/>
      <c r="H8670" s="1434"/>
      <c r="I8670" s="1434"/>
      <c r="J8670" s="1434"/>
      <c r="K8670" s="1434"/>
    </row>
    <row r="8671" spans="1:11" s="1358" customFormat="1" ht="22.5" customHeight="1">
      <c r="A8671" s="1407" t="s">
        <v>33399</v>
      </c>
      <c r="B8671" s="1407" t="s">
        <v>33672</v>
      </c>
      <c r="C8671" s="1408">
        <v>35000</v>
      </c>
      <c r="D8671" s="1408">
        <v>0</v>
      </c>
      <c r="E8671" s="1409">
        <v>2876484.48</v>
      </c>
      <c r="F8671" s="1434"/>
      <c r="G8671" s="1653"/>
      <c r="H8671" s="1434"/>
      <c r="I8671" s="1434"/>
      <c r="J8671" s="1434"/>
      <c r="K8671" s="1434"/>
    </row>
    <row r="8672" spans="1:11" s="1358" customFormat="1" ht="22.5" customHeight="1">
      <c r="A8672" s="1407" t="s">
        <v>33400</v>
      </c>
      <c r="B8672" s="1407" t="s">
        <v>33673</v>
      </c>
      <c r="C8672" s="1408">
        <v>40000</v>
      </c>
      <c r="D8672" s="1408">
        <v>0</v>
      </c>
      <c r="E8672" s="1409">
        <v>2916484.48</v>
      </c>
      <c r="F8672" s="1434"/>
      <c r="G8672" s="1653"/>
      <c r="H8672" s="1434"/>
      <c r="I8672" s="1434"/>
      <c r="J8672" s="1434"/>
      <c r="K8672" s="1434"/>
    </row>
    <row r="8673" spans="1:11" s="1358" customFormat="1" ht="22.5" customHeight="1">
      <c r="A8673" s="1407" t="s">
        <v>33401</v>
      </c>
      <c r="B8673" s="1407" t="s">
        <v>33674</v>
      </c>
      <c r="C8673" s="1408">
        <v>60000</v>
      </c>
      <c r="D8673" s="1408">
        <v>0</v>
      </c>
      <c r="E8673" s="1409">
        <v>2976484.48</v>
      </c>
      <c r="F8673" s="1434"/>
      <c r="G8673" s="1653"/>
      <c r="H8673" s="1434"/>
      <c r="I8673" s="1434"/>
      <c r="J8673" s="1434"/>
      <c r="K8673" s="1434"/>
    </row>
    <row r="8674" spans="1:11" s="1358" customFormat="1" ht="22.5" customHeight="1">
      <c r="A8674" s="1407" t="s">
        <v>33402</v>
      </c>
      <c r="B8674" s="1407" t="s">
        <v>33675</v>
      </c>
      <c r="C8674" s="1408">
        <v>60000</v>
      </c>
      <c r="D8674" s="1408">
        <v>0</v>
      </c>
      <c r="E8674" s="1409">
        <v>3036484.48</v>
      </c>
      <c r="F8674" s="1434"/>
      <c r="G8674" s="1653"/>
      <c r="H8674" s="1434"/>
      <c r="I8674" s="1434"/>
      <c r="J8674" s="1434"/>
      <c r="K8674" s="1434"/>
    </row>
    <row r="8675" spans="1:11" s="1358" customFormat="1" ht="22.5" customHeight="1">
      <c r="A8675" s="1420" t="s">
        <v>33403</v>
      </c>
      <c r="B8675" s="1420" t="s">
        <v>33676</v>
      </c>
      <c r="C8675" s="1421">
        <v>70000</v>
      </c>
      <c r="D8675" s="1421">
        <v>0</v>
      </c>
      <c r="E8675" s="1409">
        <v>3106484.48</v>
      </c>
      <c r="F8675" s="1434"/>
      <c r="G8675" s="1653"/>
      <c r="H8675" s="1434"/>
      <c r="I8675" s="1434"/>
      <c r="J8675" s="1434"/>
      <c r="K8675" s="1434"/>
    </row>
    <row r="8676" spans="1:11" s="1358" customFormat="1" ht="22.5" customHeight="1">
      <c r="A8676" s="1407" t="s">
        <v>33404</v>
      </c>
      <c r="B8676" s="1407" t="s">
        <v>32200</v>
      </c>
      <c r="C8676" s="1408">
        <v>70000</v>
      </c>
      <c r="D8676" s="1408">
        <v>0</v>
      </c>
      <c r="E8676" s="1409">
        <v>3176484.48</v>
      </c>
      <c r="F8676" s="1434"/>
      <c r="G8676" s="1653"/>
      <c r="H8676" s="1434"/>
      <c r="I8676" s="1434"/>
      <c r="J8676" s="1434"/>
      <c r="K8676" s="1434"/>
    </row>
    <row r="8677" spans="1:11" s="1358" customFormat="1" ht="22.5" customHeight="1">
      <c r="A8677" s="1407" t="s">
        <v>33405</v>
      </c>
      <c r="B8677" s="1407" t="s">
        <v>33677</v>
      </c>
      <c r="C8677" s="1408">
        <v>85000</v>
      </c>
      <c r="D8677" s="1408">
        <v>0</v>
      </c>
      <c r="E8677" s="1409">
        <v>3261484.48</v>
      </c>
      <c r="F8677" s="1434"/>
      <c r="G8677" s="1653"/>
      <c r="H8677" s="1434"/>
      <c r="I8677" s="1434"/>
      <c r="J8677" s="1434"/>
      <c r="K8677" s="1434"/>
    </row>
    <row r="8678" spans="1:11" s="1358" customFormat="1" ht="22.5" customHeight="1">
      <c r="A8678" s="1407" t="s">
        <v>33406</v>
      </c>
      <c r="B8678" s="1407" t="s">
        <v>33678</v>
      </c>
      <c r="C8678" s="1408">
        <v>166500</v>
      </c>
      <c r="D8678" s="1408">
        <v>0</v>
      </c>
      <c r="E8678" s="1409">
        <v>3427984.48</v>
      </c>
      <c r="F8678" s="1434"/>
      <c r="G8678" s="1653"/>
      <c r="H8678" s="1434"/>
      <c r="I8678" s="1434"/>
      <c r="J8678" s="1434"/>
      <c r="K8678" s="1434"/>
    </row>
    <row r="8679" spans="1:11" s="1358" customFormat="1" ht="22.5" customHeight="1">
      <c r="A8679" s="1407" t="s">
        <v>33407</v>
      </c>
      <c r="B8679" s="1407" t="s">
        <v>33679</v>
      </c>
      <c r="C8679" s="1408">
        <v>28000</v>
      </c>
      <c r="D8679" s="1408">
        <v>0</v>
      </c>
      <c r="E8679" s="1409">
        <v>3455984.48</v>
      </c>
      <c r="F8679" s="1434"/>
      <c r="G8679" s="1653"/>
      <c r="H8679" s="1434"/>
      <c r="I8679" s="1434"/>
      <c r="J8679" s="1434"/>
      <c r="K8679" s="1434"/>
    </row>
    <row r="8680" spans="1:11" s="1358" customFormat="1" ht="22.5" customHeight="1">
      <c r="A8680" s="1407" t="s">
        <v>33408</v>
      </c>
      <c r="B8680" s="1407" t="s">
        <v>32671</v>
      </c>
      <c r="C8680" s="1408">
        <v>30000</v>
      </c>
      <c r="D8680" s="1408">
        <v>0</v>
      </c>
      <c r="E8680" s="1409">
        <v>3485984.48</v>
      </c>
      <c r="F8680" s="1434"/>
      <c r="G8680" s="1653"/>
      <c r="H8680" s="1434"/>
      <c r="I8680" s="1434"/>
      <c r="J8680" s="1434"/>
      <c r="K8680" s="1434"/>
    </row>
    <row r="8681" spans="1:11" s="1358" customFormat="1" ht="22.5" customHeight="1">
      <c r="A8681" s="1407" t="s">
        <v>33409</v>
      </c>
      <c r="B8681" s="1407" t="s">
        <v>33680</v>
      </c>
      <c r="C8681" s="1408">
        <v>35000</v>
      </c>
      <c r="D8681" s="1408">
        <v>0</v>
      </c>
      <c r="E8681" s="1409">
        <v>3520984.48</v>
      </c>
      <c r="F8681" s="1434"/>
      <c r="G8681" s="1653"/>
      <c r="H8681" s="1434"/>
      <c r="I8681" s="1434"/>
      <c r="J8681" s="1434"/>
      <c r="K8681" s="1434"/>
    </row>
    <row r="8682" spans="1:11" s="1358" customFormat="1" ht="22.5" customHeight="1">
      <c r="A8682" s="1407" t="s">
        <v>33410</v>
      </c>
      <c r="B8682" s="1407" t="s">
        <v>33681</v>
      </c>
      <c r="C8682" s="1408">
        <v>35000</v>
      </c>
      <c r="D8682" s="1408">
        <v>0</v>
      </c>
      <c r="E8682" s="1409">
        <v>3555984.48</v>
      </c>
      <c r="F8682" s="1434"/>
      <c r="G8682" s="1653"/>
      <c r="H8682" s="1434"/>
      <c r="I8682" s="1434"/>
      <c r="J8682" s="1434"/>
      <c r="K8682" s="1434"/>
    </row>
    <row r="8683" spans="1:11" s="1358" customFormat="1" ht="22.5" customHeight="1">
      <c r="A8683" s="1407" t="s">
        <v>33411</v>
      </c>
      <c r="B8683" s="1407" t="s">
        <v>33682</v>
      </c>
      <c r="C8683" s="1408">
        <v>40000</v>
      </c>
      <c r="D8683" s="1408">
        <v>0</v>
      </c>
      <c r="E8683" s="1409">
        <v>3595984.48</v>
      </c>
      <c r="F8683" s="1434"/>
      <c r="G8683" s="1653"/>
      <c r="H8683" s="1434"/>
      <c r="I8683" s="1434"/>
      <c r="J8683" s="1434"/>
      <c r="K8683" s="1434"/>
    </row>
    <row r="8684" spans="1:11" s="1358" customFormat="1" ht="22.5" customHeight="1">
      <c r="A8684" s="1407" t="s">
        <v>33412</v>
      </c>
      <c r="B8684" s="1407" t="s">
        <v>33683</v>
      </c>
      <c r="C8684" s="1408">
        <v>45000</v>
      </c>
      <c r="D8684" s="1408">
        <v>0</v>
      </c>
      <c r="E8684" s="1409">
        <v>3640984.48</v>
      </c>
      <c r="F8684" s="1434"/>
      <c r="G8684" s="1653"/>
      <c r="H8684" s="1434"/>
      <c r="I8684" s="1434"/>
      <c r="J8684" s="1434"/>
      <c r="K8684" s="1434"/>
    </row>
    <row r="8685" spans="1:11" s="1358" customFormat="1" ht="22.5" customHeight="1">
      <c r="A8685" s="1407" t="s">
        <v>33413</v>
      </c>
      <c r="B8685" s="1407" t="s">
        <v>33684</v>
      </c>
      <c r="C8685" s="1408">
        <v>50000</v>
      </c>
      <c r="D8685" s="1408">
        <v>0</v>
      </c>
      <c r="E8685" s="1409">
        <v>3690984.48</v>
      </c>
      <c r="F8685" s="1434"/>
      <c r="G8685" s="1653"/>
      <c r="H8685" s="1434"/>
      <c r="I8685" s="1434"/>
      <c r="J8685" s="1434"/>
      <c r="K8685" s="1434"/>
    </row>
    <row r="8686" spans="1:11" s="1358" customFormat="1" ht="22.5" customHeight="1">
      <c r="A8686" s="1407" t="s">
        <v>33414</v>
      </c>
      <c r="B8686" s="1407" t="s">
        <v>33685</v>
      </c>
      <c r="C8686" s="1408">
        <v>60000</v>
      </c>
      <c r="D8686" s="1408">
        <v>0</v>
      </c>
      <c r="E8686" s="1409">
        <v>3750984.48</v>
      </c>
      <c r="F8686" s="1434"/>
      <c r="G8686" s="1653"/>
      <c r="H8686" s="1434"/>
      <c r="I8686" s="1434"/>
      <c r="J8686" s="1434"/>
      <c r="K8686" s="1434"/>
    </row>
    <row r="8687" spans="1:11" s="1358" customFormat="1" ht="22.5" customHeight="1">
      <c r="A8687" s="1407" t="s">
        <v>33415</v>
      </c>
      <c r="B8687" s="1407" t="s">
        <v>33686</v>
      </c>
      <c r="C8687" s="1408">
        <v>65000</v>
      </c>
      <c r="D8687" s="1408">
        <v>0</v>
      </c>
      <c r="E8687" s="1409">
        <v>3815984.48</v>
      </c>
      <c r="F8687" s="1434"/>
      <c r="G8687" s="1653"/>
      <c r="H8687" s="1434"/>
      <c r="I8687" s="1434"/>
      <c r="J8687" s="1434"/>
      <c r="K8687" s="1434"/>
    </row>
    <row r="8688" spans="1:11" s="1358" customFormat="1" ht="22.5" customHeight="1">
      <c r="A8688" s="1407" t="s">
        <v>33416</v>
      </c>
      <c r="B8688" s="1407" t="s">
        <v>27556</v>
      </c>
      <c r="C8688" s="1408">
        <v>90000</v>
      </c>
      <c r="D8688" s="1408">
        <v>0</v>
      </c>
      <c r="E8688" s="1409">
        <v>3905984.48</v>
      </c>
      <c r="F8688" s="1434"/>
      <c r="G8688" s="1653"/>
      <c r="H8688" s="1434"/>
      <c r="I8688" s="1434"/>
      <c r="J8688" s="1434"/>
      <c r="K8688" s="1434"/>
    </row>
    <row r="8689" spans="1:11" s="1358" customFormat="1" ht="22.5" customHeight="1">
      <c r="A8689" s="1407" t="s">
        <v>33417</v>
      </c>
      <c r="B8689" s="1407" t="s">
        <v>33687</v>
      </c>
      <c r="C8689" s="1408">
        <v>90000</v>
      </c>
      <c r="D8689" s="1408">
        <v>0</v>
      </c>
      <c r="E8689" s="1409">
        <v>3995984.48</v>
      </c>
      <c r="F8689" s="1434"/>
      <c r="G8689" s="1653"/>
      <c r="H8689" s="1434"/>
      <c r="I8689" s="1434"/>
      <c r="J8689" s="1434"/>
      <c r="K8689" s="1434"/>
    </row>
    <row r="8690" spans="1:11" s="1358" customFormat="1" ht="22.5" customHeight="1">
      <c r="A8690" s="1407" t="s">
        <v>33418</v>
      </c>
      <c r="B8690" s="1407" t="s">
        <v>33688</v>
      </c>
      <c r="C8690" s="1408">
        <v>90000</v>
      </c>
      <c r="D8690" s="1408">
        <v>0</v>
      </c>
      <c r="E8690" s="1409">
        <v>4085984.48</v>
      </c>
      <c r="F8690" s="1434"/>
      <c r="G8690" s="1653"/>
      <c r="H8690" s="1434"/>
      <c r="I8690" s="1434"/>
      <c r="J8690" s="1434"/>
      <c r="K8690" s="1434"/>
    </row>
    <row r="8691" spans="1:11" s="1358" customFormat="1" ht="22.5" customHeight="1">
      <c r="A8691" s="1407" t="s">
        <v>33419</v>
      </c>
      <c r="B8691" s="1407" t="s">
        <v>33689</v>
      </c>
      <c r="C8691" s="1408">
        <v>105000</v>
      </c>
      <c r="D8691" s="1408">
        <v>0</v>
      </c>
      <c r="E8691" s="1409">
        <v>4190984.48</v>
      </c>
      <c r="F8691" s="1434"/>
      <c r="G8691" s="1653"/>
      <c r="H8691" s="1434"/>
      <c r="I8691" s="1434"/>
      <c r="J8691" s="1434"/>
      <c r="K8691" s="1434"/>
    </row>
    <row r="8692" spans="1:11" s="1358" customFormat="1" ht="22.5" customHeight="1">
      <c r="A8692" s="1407" t="s">
        <v>33420</v>
      </c>
      <c r="B8692" s="1407" t="s">
        <v>33690</v>
      </c>
      <c r="C8692" s="1408">
        <v>128000</v>
      </c>
      <c r="D8692" s="1408">
        <v>0</v>
      </c>
      <c r="E8692" s="1409">
        <v>4318984.4800000004</v>
      </c>
      <c r="F8692" s="1434"/>
      <c r="G8692" s="1653"/>
      <c r="H8692" s="1434"/>
      <c r="I8692" s="1434"/>
      <c r="J8692" s="1434"/>
      <c r="K8692" s="1434"/>
    </row>
    <row r="8693" spans="1:11" s="1358" customFormat="1" ht="22.5" customHeight="1">
      <c r="A8693" s="1407" t="s">
        <v>33421</v>
      </c>
      <c r="B8693" s="1407" t="s">
        <v>33691</v>
      </c>
      <c r="C8693" s="1408">
        <v>2000</v>
      </c>
      <c r="D8693" s="1408">
        <v>0</v>
      </c>
      <c r="E8693" s="1409">
        <v>4320984.4800000004</v>
      </c>
      <c r="F8693" s="1434"/>
      <c r="G8693" s="1653"/>
      <c r="H8693" s="1434"/>
      <c r="I8693" s="1434"/>
      <c r="J8693" s="1434"/>
      <c r="K8693" s="1434"/>
    </row>
    <row r="8694" spans="1:11" s="1358" customFormat="1" ht="22.5" customHeight="1">
      <c r="A8694" s="1407" t="s">
        <v>33422</v>
      </c>
      <c r="B8694" s="1407" t="s">
        <v>33692</v>
      </c>
      <c r="C8694" s="1408">
        <v>30000</v>
      </c>
      <c r="D8694" s="1408">
        <v>0</v>
      </c>
      <c r="E8694" s="1409">
        <v>4350984.4800000004</v>
      </c>
      <c r="F8694" s="1434"/>
      <c r="G8694" s="1653"/>
      <c r="H8694" s="1434"/>
      <c r="I8694" s="1434"/>
      <c r="J8694" s="1434"/>
      <c r="K8694" s="1434"/>
    </row>
    <row r="8695" spans="1:11" s="1358" customFormat="1" ht="22.5" customHeight="1">
      <c r="A8695" s="1407" t="s">
        <v>33423</v>
      </c>
      <c r="B8695" s="1407" t="s">
        <v>33693</v>
      </c>
      <c r="C8695" s="1408">
        <v>35000</v>
      </c>
      <c r="D8695" s="1408">
        <v>0</v>
      </c>
      <c r="E8695" s="1409">
        <v>4385984.4800000004</v>
      </c>
      <c r="F8695" s="1434"/>
      <c r="G8695" s="1653"/>
      <c r="H8695" s="1434"/>
      <c r="I8695" s="1434"/>
      <c r="J8695" s="1434"/>
      <c r="K8695" s="1434"/>
    </row>
    <row r="8696" spans="1:11" s="1358" customFormat="1" ht="22.5" customHeight="1">
      <c r="A8696" s="1407" t="s">
        <v>33424</v>
      </c>
      <c r="B8696" s="1407" t="s">
        <v>33694</v>
      </c>
      <c r="C8696" s="1408">
        <v>35000</v>
      </c>
      <c r="D8696" s="1408">
        <v>0</v>
      </c>
      <c r="E8696" s="1409">
        <v>4420984.4800000004</v>
      </c>
      <c r="F8696" s="1434"/>
      <c r="G8696" s="1653"/>
      <c r="H8696" s="1434"/>
      <c r="I8696" s="1434"/>
      <c r="J8696" s="1434"/>
      <c r="K8696" s="1434"/>
    </row>
    <row r="8697" spans="1:11" s="1358" customFormat="1" ht="22.5" customHeight="1">
      <c r="A8697" s="1407" t="s">
        <v>33425</v>
      </c>
      <c r="B8697" s="1407" t="s">
        <v>33695</v>
      </c>
      <c r="C8697" s="1408">
        <v>35000</v>
      </c>
      <c r="D8697" s="1408">
        <v>0</v>
      </c>
      <c r="E8697" s="1409">
        <v>4455984.4800000004</v>
      </c>
      <c r="F8697" s="1434"/>
      <c r="G8697" s="1653"/>
      <c r="H8697" s="1434"/>
      <c r="I8697" s="1434"/>
      <c r="J8697" s="1434"/>
      <c r="K8697" s="1434"/>
    </row>
    <row r="8698" spans="1:11" s="1358" customFormat="1" ht="22.5" customHeight="1">
      <c r="A8698" s="1407" t="s">
        <v>33426</v>
      </c>
      <c r="B8698" s="1407" t="s">
        <v>33696</v>
      </c>
      <c r="C8698" s="1408">
        <v>40000</v>
      </c>
      <c r="D8698" s="1408">
        <v>0</v>
      </c>
      <c r="E8698" s="1409">
        <v>4495984.4800000004</v>
      </c>
      <c r="F8698" s="1434"/>
      <c r="G8698" s="1653"/>
      <c r="H8698" s="1434"/>
      <c r="I8698" s="1434"/>
      <c r="J8698" s="1434"/>
      <c r="K8698" s="1434"/>
    </row>
    <row r="8699" spans="1:11" s="1358" customFormat="1" ht="22.5" customHeight="1">
      <c r="A8699" s="1407" t="s">
        <v>33427</v>
      </c>
      <c r="B8699" s="1407" t="s">
        <v>33697</v>
      </c>
      <c r="C8699" s="1408">
        <v>45000</v>
      </c>
      <c r="D8699" s="1408">
        <v>0</v>
      </c>
      <c r="E8699" s="1409">
        <v>4540984.4800000004</v>
      </c>
      <c r="F8699" s="1434"/>
      <c r="G8699" s="1653"/>
      <c r="H8699" s="1434"/>
      <c r="I8699" s="1434"/>
      <c r="J8699" s="1434"/>
      <c r="K8699" s="1434"/>
    </row>
    <row r="8700" spans="1:11" s="1358" customFormat="1" ht="22.5" customHeight="1">
      <c r="A8700" s="1407" t="s">
        <v>33428</v>
      </c>
      <c r="B8700" s="1407" t="s">
        <v>33698</v>
      </c>
      <c r="C8700" s="1408">
        <v>50000</v>
      </c>
      <c r="D8700" s="1408">
        <v>0</v>
      </c>
      <c r="E8700" s="1409">
        <v>4590984.4800000004</v>
      </c>
      <c r="F8700" s="1434"/>
      <c r="G8700" s="1653"/>
      <c r="H8700" s="1434"/>
      <c r="I8700" s="1434"/>
      <c r="J8700" s="1434"/>
      <c r="K8700" s="1434"/>
    </row>
    <row r="8701" spans="1:11" s="1358" customFormat="1" ht="22.5" customHeight="1">
      <c r="A8701" s="1407" t="s">
        <v>33429</v>
      </c>
      <c r="B8701" s="1407" t="s">
        <v>33699</v>
      </c>
      <c r="C8701" s="1408">
        <v>50000</v>
      </c>
      <c r="D8701" s="1408">
        <v>0</v>
      </c>
      <c r="E8701" s="1409">
        <v>4640984.4800000004</v>
      </c>
      <c r="F8701" s="1434"/>
      <c r="G8701" s="1653"/>
      <c r="H8701" s="1434"/>
      <c r="I8701" s="1434"/>
      <c r="J8701" s="1434"/>
      <c r="K8701" s="1434"/>
    </row>
    <row r="8702" spans="1:11" s="1358" customFormat="1" ht="22.5" customHeight="1">
      <c r="A8702" s="1407" t="s">
        <v>33430</v>
      </c>
      <c r="B8702" s="1407" t="s">
        <v>33700</v>
      </c>
      <c r="C8702" s="1408">
        <v>50000</v>
      </c>
      <c r="D8702" s="1408">
        <v>0</v>
      </c>
      <c r="E8702" s="1409">
        <v>4690984.4800000004</v>
      </c>
      <c r="F8702" s="1434"/>
      <c r="G8702" s="1653"/>
      <c r="H8702" s="1434"/>
      <c r="I8702" s="1434"/>
      <c r="J8702" s="1434"/>
      <c r="K8702" s="1434"/>
    </row>
    <row r="8703" spans="1:11" s="1358" customFormat="1" ht="22.5" customHeight="1">
      <c r="A8703" s="1407" t="s">
        <v>33431</v>
      </c>
      <c r="B8703" s="1407" t="s">
        <v>33701</v>
      </c>
      <c r="C8703" s="1408">
        <v>70000</v>
      </c>
      <c r="D8703" s="1408">
        <v>0</v>
      </c>
      <c r="E8703" s="1409">
        <v>4760984.4800000004</v>
      </c>
      <c r="F8703" s="1434"/>
      <c r="G8703" s="1653"/>
      <c r="H8703" s="1434"/>
      <c r="I8703" s="1434"/>
      <c r="J8703" s="1434"/>
      <c r="K8703" s="1434"/>
    </row>
    <row r="8704" spans="1:11" s="1358" customFormat="1" ht="22.5" customHeight="1">
      <c r="A8704" s="1407" t="s">
        <v>33432</v>
      </c>
      <c r="B8704" s="1407" t="s">
        <v>33702</v>
      </c>
      <c r="C8704" s="1408">
        <v>70000</v>
      </c>
      <c r="D8704" s="1408">
        <v>0</v>
      </c>
      <c r="E8704" s="1409">
        <v>4830984.4800000004</v>
      </c>
      <c r="F8704" s="1434"/>
      <c r="G8704" s="1653"/>
      <c r="H8704" s="1434"/>
      <c r="I8704" s="1434"/>
      <c r="J8704" s="1434"/>
      <c r="K8704" s="1434"/>
    </row>
    <row r="8705" spans="1:11" s="1358" customFormat="1" ht="22.5" customHeight="1">
      <c r="A8705" s="1407" t="s">
        <v>33433</v>
      </c>
      <c r="B8705" s="1407" t="s">
        <v>33703</v>
      </c>
      <c r="C8705" s="1408">
        <v>95000</v>
      </c>
      <c r="D8705" s="1408">
        <v>0</v>
      </c>
      <c r="E8705" s="1409">
        <v>4925984.4800000004</v>
      </c>
      <c r="F8705" s="1434"/>
      <c r="G8705" s="1653"/>
      <c r="H8705" s="1434"/>
      <c r="I8705" s="1434"/>
      <c r="J8705" s="1434"/>
      <c r="K8705" s="1434"/>
    </row>
    <row r="8706" spans="1:11" s="1358" customFormat="1" ht="22.5" customHeight="1">
      <c r="A8706" s="1407" t="s">
        <v>33434</v>
      </c>
      <c r="B8706" s="1407" t="s">
        <v>33704</v>
      </c>
      <c r="C8706" s="1408">
        <v>102000</v>
      </c>
      <c r="D8706" s="1408">
        <v>0</v>
      </c>
      <c r="E8706" s="1409">
        <v>5027984.4800000004</v>
      </c>
      <c r="F8706" s="1434"/>
      <c r="G8706" s="1653"/>
      <c r="H8706" s="1434"/>
      <c r="I8706" s="1434"/>
      <c r="J8706" s="1434"/>
      <c r="K8706" s="1434"/>
    </row>
    <row r="8707" spans="1:11" s="1358" customFormat="1" ht="22.5" customHeight="1">
      <c r="A8707" s="1407" t="s">
        <v>33435</v>
      </c>
      <c r="B8707" s="1407" t="s">
        <v>33705</v>
      </c>
      <c r="C8707" s="1408">
        <v>35000</v>
      </c>
      <c r="D8707" s="1408">
        <v>0</v>
      </c>
      <c r="E8707" s="1409">
        <v>5062984.4800000004</v>
      </c>
      <c r="F8707" s="1434"/>
      <c r="G8707" s="1653"/>
      <c r="H8707" s="1434"/>
      <c r="I8707" s="1434"/>
      <c r="J8707" s="1434"/>
      <c r="K8707" s="1434"/>
    </row>
    <row r="8708" spans="1:11" s="1358" customFormat="1" ht="22.5" customHeight="1">
      <c r="A8708" s="1407" t="s">
        <v>33436</v>
      </c>
      <c r="B8708" s="1407" t="s">
        <v>33706</v>
      </c>
      <c r="C8708" s="1408">
        <v>40000</v>
      </c>
      <c r="D8708" s="1408">
        <v>0</v>
      </c>
      <c r="E8708" s="1409">
        <v>5102984.4800000004</v>
      </c>
      <c r="F8708" s="1434"/>
      <c r="G8708" s="1653"/>
      <c r="H8708" s="1434"/>
      <c r="I8708" s="1434"/>
      <c r="J8708" s="1434"/>
      <c r="K8708" s="1434"/>
    </row>
    <row r="8709" spans="1:11" s="1358" customFormat="1" ht="22.5" customHeight="1">
      <c r="A8709" s="1407" t="s">
        <v>33437</v>
      </c>
      <c r="B8709" s="1407" t="s">
        <v>33707</v>
      </c>
      <c r="C8709" s="1408">
        <v>40000</v>
      </c>
      <c r="D8709" s="1408">
        <v>0</v>
      </c>
      <c r="E8709" s="1409">
        <v>5142984.4800000004</v>
      </c>
      <c r="F8709" s="1434"/>
      <c r="G8709" s="1653"/>
      <c r="H8709" s="1434"/>
      <c r="I8709" s="1434"/>
      <c r="J8709" s="1434"/>
      <c r="K8709" s="1434"/>
    </row>
    <row r="8710" spans="1:11" s="1358" customFormat="1" ht="22.5" customHeight="1">
      <c r="A8710" s="1407" t="s">
        <v>33438</v>
      </c>
      <c r="B8710" s="1407" t="s">
        <v>33708</v>
      </c>
      <c r="C8710" s="1408">
        <v>40000</v>
      </c>
      <c r="D8710" s="1408">
        <v>0</v>
      </c>
      <c r="E8710" s="1409">
        <v>5182984.4800000004</v>
      </c>
      <c r="F8710" s="1434"/>
      <c r="G8710" s="1653"/>
      <c r="H8710" s="1434"/>
      <c r="I8710" s="1434"/>
      <c r="J8710" s="1434"/>
      <c r="K8710" s="1434"/>
    </row>
    <row r="8711" spans="1:11" s="1358" customFormat="1" ht="22.5" customHeight="1">
      <c r="A8711" s="1407" t="s">
        <v>33439</v>
      </c>
      <c r="B8711" s="1407" t="s">
        <v>32958</v>
      </c>
      <c r="C8711" s="1408">
        <v>45000</v>
      </c>
      <c r="D8711" s="1408">
        <v>0</v>
      </c>
      <c r="E8711" s="1409">
        <v>5227984.4800000004</v>
      </c>
      <c r="F8711" s="1434"/>
      <c r="G8711" s="1653"/>
      <c r="H8711" s="1434"/>
      <c r="I8711" s="1434"/>
      <c r="J8711" s="1434"/>
      <c r="K8711" s="1434"/>
    </row>
    <row r="8712" spans="1:11" s="1358" customFormat="1" ht="22.5" customHeight="1">
      <c r="A8712" s="1407" t="s">
        <v>33440</v>
      </c>
      <c r="B8712" s="1407" t="s">
        <v>33011</v>
      </c>
      <c r="C8712" s="1408">
        <v>60000</v>
      </c>
      <c r="D8712" s="1408">
        <v>0</v>
      </c>
      <c r="E8712" s="1409">
        <v>5287984.4800000004</v>
      </c>
      <c r="F8712" s="1434"/>
      <c r="G8712" s="1653"/>
      <c r="H8712" s="1434"/>
      <c r="I8712" s="1434"/>
      <c r="J8712" s="1434"/>
      <c r="K8712" s="1434"/>
    </row>
    <row r="8713" spans="1:11" s="849" customFormat="1" ht="22.5" customHeight="1">
      <c r="A8713" s="1051" t="s">
        <v>33441</v>
      </c>
      <c r="B8713" s="1051" t="s">
        <v>30925</v>
      </c>
      <c r="C8713" s="1050">
        <v>0</v>
      </c>
      <c r="D8713" s="1050">
        <v>3100</v>
      </c>
      <c r="E8713" s="1406">
        <v>5284884.4800000004</v>
      </c>
      <c r="F8713" s="1545"/>
      <c r="G8713" s="1661"/>
      <c r="H8713" s="1545"/>
      <c r="I8713" s="1545"/>
      <c r="J8713" s="1545"/>
      <c r="K8713" s="1545"/>
    </row>
    <row r="8714" spans="1:11" s="1358" customFormat="1" ht="22.5" customHeight="1">
      <c r="A8714" s="1407" t="s">
        <v>33442</v>
      </c>
      <c r="B8714" s="1407" t="s">
        <v>30538</v>
      </c>
      <c r="C8714" s="1408">
        <v>10000</v>
      </c>
      <c r="D8714" s="1408">
        <v>0</v>
      </c>
      <c r="E8714" s="1409">
        <v>5294884.4800000004</v>
      </c>
      <c r="F8714" s="1434" t="s">
        <v>32369</v>
      </c>
      <c r="G8714" s="1653"/>
      <c r="H8714" s="1434"/>
      <c r="I8714" s="1434"/>
      <c r="J8714" s="1434"/>
      <c r="K8714" s="1434"/>
    </row>
    <row r="8715" spans="1:11" s="1358" customFormat="1" ht="22.5" customHeight="1">
      <c r="A8715" s="1407" t="s">
        <v>33443</v>
      </c>
      <c r="B8715" s="1407" t="s">
        <v>33709</v>
      </c>
      <c r="C8715" s="1408">
        <v>20000</v>
      </c>
      <c r="D8715" s="1408">
        <v>0</v>
      </c>
      <c r="E8715" s="1409">
        <v>5314884.4800000004</v>
      </c>
      <c r="F8715" s="1434"/>
      <c r="G8715" s="1653"/>
      <c r="H8715" s="1434"/>
      <c r="I8715" s="1434"/>
      <c r="J8715" s="1434"/>
      <c r="K8715" s="1434"/>
    </row>
    <row r="8716" spans="1:11" s="1358" customFormat="1" ht="22.5" customHeight="1">
      <c r="A8716" s="1407" t="s">
        <v>33444</v>
      </c>
      <c r="B8716" s="1407" t="s">
        <v>33710</v>
      </c>
      <c r="C8716" s="1408">
        <v>45000</v>
      </c>
      <c r="D8716" s="1408">
        <v>0</v>
      </c>
      <c r="E8716" s="1409">
        <v>5359884.4800000004</v>
      </c>
      <c r="F8716" s="1434"/>
      <c r="G8716" s="1653"/>
      <c r="H8716" s="1434"/>
      <c r="I8716" s="1434"/>
      <c r="J8716" s="1434"/>
      <c r="K8716" s="1434"/>
    </row>
    <row r="8717" spans="1:11" s="1358" customFormat="1" ht="22.5" customHeight="1">
      <c r="A8717" s="1407" t="s">
        <v>33445</v>
      </c>
      <c r="B8717" s="1407" t="s">
        <v>33711</v>
      </c>
      <c r="C8717" s="1408">
        <v>15000</v>
      </c>
      <c r="D8717" s="1408">
        <v>0</v>
      </c>
      <c r="E8717" s="1409">
        <v>5374884.4800000004</v>
      </c>
      <c r="F8717" s="1434" t="s">
        <v>32369</v>
      </c>
      <c r="G8717" s="1653"/>
      <c r="H8717" s="1434"/>
      <c r="I8717" s="1434"/>
      <c r="J8717" s="1434"/>
      <c r="K8717" s="1434"/>
    </row>
    <row r="8718" spans="1:11" s="1358" customFormat="1" ht="22.5" customHeight="1">
      <c r="A8718" s="1407" t="s">
        <v>33446</v>
      </c>
      <c r="B8718" s="1407" t="s">
        <v>33712</v>
      </c>
      <c r="C8718" s="1408">
        <v>35000</v>
      </c>
      <c r="D8718" s="1408">
        <v>0</v>
      </c>
      <c r="E8718" s="1409">
        <v>5409884.4800000004</v>
      </c>
      <c r="F8718" s="1434"/>
      <c r="G8718" s="1653"/>
      <c r="H8718" s="1434"/>
      <c r="I8718" s="1434"/>
      <c r="J8718" s="1434"/>
      <c r="K8718" s="1434"/>
    </row>
    <row r="8719" spans="1:11" s="1358" customFormat="1" ht="22.5" customHeight="1">
      <c r="A8719" s="1420" t="s">
        <v>33447</v>
      </c>
      <c r="B8719" s="1420" t="s">
        <v>33713</v>
      </c>
      <c r="C8719" s="1421">
        <v>60000</v>
      </c>
      <c r="D8719" s="1421">
        <v>0</v>
      </c>
      <c r="E8719" s="1409">
        <v>5469884.4800000004</v>
      </c>
      <c r="F8719" s="1434"/>
      <c r="G8719" s="1653"/>
      <c r="H8719" s="1434"/>
      <c r="I8719" s="1434"/>
      <c r="J8719" s="1434"/>
      <c r="K8719" s="1434"/>
    </row>
    <row r="8720" spans="1:11" s="1358" customFormat="1" ht="22.5" customHeight="1">
      <c r="A8720" s="1407" t="s">
        <v>33448</v>
      </c>
      <c r="B8720" s="1407" t="s">
        <v>33714</v>
      </c>
      <c r="C8720" s="1408">
        <v>20000</v>
      </c>
      <c r="D8720" s="1408">
        <v>0</v>
      </c>
      <c r="E8720" s="1409">
        <v>5489884.4800000004</v>
      </c>
      <c r="F8720" s="1434"/>
      <c r="G8720" s="1653"/>
      <c r="H8720" s="1434"/>
      <c r="I8720" s="1434"/>
      <c r="J8720" s="1434"/>
      <c r="K8720" s="1434"/>
    </row>
    <row r="8721" spans="1:11" s="1358" customFormat="1" ht="22.5" customHeight="1">
      <c r="A8721" s="1407" t="s">
        <v>33449</v>
      </c>
      <c r="B8721" s="1407" t="s">
        <v>33715</v>
      </c>
      <c r="C8721" s="1408">
        <v>30000</v>
      </c>
      <c r="D8721" s="1408">
        <v>0</v>
      </c>
      <c r="E8721" s="1409">
        <v>5519884.4800000004</v>
      </c>
      <c r="F8721" s="1434"/>
      <c r="G8721" s="1653"/>
      <c r="H8721" s="1434"/>
      <c r="I8721" s="1434"/>
      <c r="J8721" s="1434"/>
      <c r="K8721" s="1434"/>
    </row>
    <row r="8722" spans="1:11" s="1358" customFormat="1" ht="22.5" customHeight="1">
      <c r="A8722" s="1407" t="s">
        <v>33450</v>
      </c>
      <c r="B8722" s="1407" t="s">
        <v>33716</v>
      </c>
      <c r="C8722" s="1408">
        <v>39000</v>
      </c>
      <c r="D8722" s="1408">
        <v>0</v>
      </c>
      <c r="E8722" s="1409">
        <v>5558884.4800000004</v>
      </c>
      <c r="F8722" s="1434"/>
      <c r="G8722" s="1653"/>
      <c r="H8722" s="1434"/>
      <c r="I8722" s="1434"/>
      <c r="J8722" s="1434"/>
      <c r="K8722" s="1434"/>
    </row>
    <row r="8723" spans="1:11" s="1358" customFormat="1" ht="22.5" customHeight="1">
      <c r="A8723" s="1407" t="s">
        <v>33451</v>
      </c>
      <c r="B8723" s="1407" t="s">
        <v>33717</v>
      </c>
      <c r="C8723" s="1408">
        <v>45000</v>
      </c>
      <c r="D8723" s="1408">
        <v>0</v>
      </c>
      <c r="E8723" s="1409">
        <v>5603884.4800000004</v>
      </c>
      <c r="F8723" s="1434"/>
      <c r="G8723" s="1653"/>
      <c r="H8723" s="1434"/>
      <c r="I8723" s="1434"/>
      <c r="J8723" s="1434"/>
      <c r="K8723" s="1434"/>
    </row>
    <row r="8724" spans="1:11" s="1358" customFormat="1" ht="22.5" customHeight="1">
      <c r="A8724" s="1407" t="s">
        <v>33452</v>
      </c>
      <c r="B8724" s="1407" t="s">
        <v>33718</v>
      </c>
      <c r="C8724" s="1408">
        <v>50000</v>
      </c>
      <c r="D8724" s="1408">
        <v>0</v>
      </c>
      <c r="E8724" s="1409">
        <v>5653884.4800000004</v>
      </c>
      <c r="F8724" s="1434"/>
      <c r="G8724" s="1653"/>
      <c r="H8724" s="1434"/>
      <c r="I8724" s="1434"/>
      <c r="J8724" s="1434"/>
      <c r="K8724" s="1434"/>
    </row>
    <row r="8725" spans="1:11" s="1358" customFormat="1" ht="22.5" customHeight="1">
      <c r="A8725" s="1407" t="s">
        <v>33453</v>
      </c>
      <c r="B8725" s="1407" t="s">
        <v>30885</v>
      </c>
      <c r="C8725" s="1408">
        <v>80000</v>
      </c>
      <c r="D8725" s="1408">
        <v>0</v>
      </c>
      <c r="E8725" s="1409">
        <v>5733884.4800000004</v>
      </c>
      <c r="F8725" s="1434"/>
      <c r="G8725" s="1653"/>
      <c r="H8725" s="1434"/>
      <c r="I8725" s="1434"/>
      <c r="J8725" s="1434"/>
      <c r="K8725" s="1434"/>
    </row>
    <row r="8726" spans="1:11" s="849" customFormat="1" ht="22.5" customHeight="1">
      <c r="A8726" s="1051" t="s">
        <v>33454</v>
      </c>
      <c r="B8726" s="1051" t="s">
        <v>8478</v>
      </c>
      <c r="C8726" s="1050">
        <v>0</v>
      </c>
      <c r="D8726" s="1050">
        <v>10686.39</v>
      </c>
      <c r="E8726" s="1406">
        <v>5723198.0899999999</v>
      </c>
      <c r="F8726" s="1545"/>
      <c r="G8726" s="1661"/>
      <c r="H8726" s="1545"/>
      <c r="I8726" s="1545"/>
      <c r="J8726" s="1545"/>
      <c r="K8726" s="1545"/>
    </row>
    <row r="8727" spans="1:11" s="1358" customFormat="1" ht="22.5" customHeight="1">
      <c r="A8727" s="1407" t="s">
        <v>33455</v>
      </c>
      <c r="B8727" s="1407" t="s">
        <v>33719</v>
      </c>
      <c r="C8727" s="1408">
        <v>26000</v>
      </c>
      <c r="D8727" s="1408">
        <v>0</v>
      </c>
      <c r="E8727" s="1409">
        <v>5749198.0899999999</v>
      </c>
      <c r="F8727" s="1434"/>
      <c r="G8727" s="1653"/>
      <c r="H8727" s="1434"/>
      <c r="I8727" s="1434"/>
      <c r="J8727" s="1434"/>
      <c r="K8727" s="1434"/>
    </row>
    <row r="8728" spans="1:11" s="1358" customFormat="1" ht="22.5" customHeight="1">
      <c r="A8728" s="1407" t="s">
        <v>33456</v>
      </c>
      <c r="B8728" s="1407" t="s">
        <v>33720</v>
      </c>
      <c r="C8728" s="1408">
        <v>35000</v>
      </c>
      <c r="D8728" s="1408">
        <v>0</v>
      </c>
      <c r="E8728" s="1409">
        <v>5784198.0899999999</v>
      </c>
      <c r="F8728" s="1434"/>
      <c r="G8728" s="1653"/>
      <c r="H8728" s="1434"/>
      <c r="I8728" s="1434"/>
      <c r="J8728" s="1434"/>
      <c r="K8728" s="1434"/>
    </row>
    <row r="8729" spans="1:11" s="1358" customFormat="1" ht="22.5" customHeight="1">
      <c r="A8729" s="1407" t="s">
        <v>33457</v>
      </c>
      <c r="B8729" s="1407" t="s">
        <v>33721</v>
      </c>
      <c r="C8729" s="1408">
        <v>45000</v>
      </c>
      <c r="D8729" s="1408">
        <v>0</v>
      </c>
      <c r="E8729" s="1409">
        <v>5829198.0899999999</v>
      </c>
      <c r="F8729" s="1434"/>
      <c r="G8729" s="1653"/>
      <c r="H8729" s="1434"/>
      <c r="I8729" s="1434"/>
      <c r="J8729" s="1434"/>
      <c r="K8729" s="1434"/>
    </row>
    <row r="8730" spans="1:11" s="1358" customFormat="1" ht="22.5" customHeight="1">
      <c r="A8730" s="1407" t="s">
        <v>33458</v>
      </c>
      <c r="B8730" s="1407" t="s">
        <v>33722</v>
      </c>
      <c r="C8730" s="1408">
        <v>95000</v>
      </c>
      <c r="D8730" s="1408">
        <v>0</v>
      </c>
      <c r="E8730" s="1409">
        <v>5924198.0899999999</v>
      </c>
      <c r="F8730" s="1434"/>
      <c r="G8730" s="1653"/>
      <c r="H8730" s="1434"/>
      <c r="I8730" s="1434"/>
      <c r="J8730" s="1434"/>
      <c r="K8730" s="1434"/>
    </row>
    <row r="8731" spans="1:11" s="849" customFormat="1" ht="22.5" customHeight="1">
      <c r="A8731" s="1051" t="s">
        <v>33459</v>
      </c>
      <c r="B8731" s="1051" t="s">
        <v>30713</v>
      </c>
      <c r="C8731" s="1050">
        <v>0</v>
      </c>
      <c r="D8731" s="1050">
        <v>26.88</v>
      </c>
      <c r="E8731" s="1406">
        <v>5924171.21</v>
      </c>
      <c r="F8731" s="1545"/>
      <c r="G8731" s="1661"/>
      <c r="H8731" s="1545"/>
      <c r="I8731" s="1545"/>
      <c r="J8731" s="1545"/>
      <c r="K8731" s="1545"/>
    </row>
    <row r="8732" spans="1:11" s="849" customFormat="1" ht="22.5" customHeight="1">
      <c r="A8732" s="1051" t="s">
        <v>33459</v>
      </c>
      <c r="B8732" s="1051" t="s">
        <v>33723</v>
      </c>
      <c r="C8732" s="1050">
        <v>0</v>
      </c>
      <c r="D8732" s="1050">
        <v>26.88</v>
      </c>
      <c r="E8732" s="1406">
        <v>5924144.3300000001</v>
      </c>
      <c r="F8732" s="1545"/>
      <c r="G8732" s="1661"/>
      <c r="H8732" s="1545"/>
      <c r="I8732" s="1545"/>
      <c r="J8732" s="1545"/>
      <c r="K8732" s="1545"/>
    </row>
    <row r="8733" spans="1:11" s="849" customFormat="1" ht="22.5" customHeight="1">
      <c r="A8733" s="1051" t="s">
        <v>33459</v>
      </c>
      <c r="B8733" s="1051" t="s">
        <v>30301</v>
      </c>
      <c r="C8733" s="1050">
        <v>0</v>
      </c>
      <c r="D8733" s="1050">
        <v>26.88</v>
      </c>
      <c r="E8733" s="1406">
        <v>5924117.4500000002</v>
      </c>
      <c r="F8733" s="1545"/>
      <c r="G8733" s="1661"/>
      <c r="H8733" s="1545"/>
      <c r="I8733" s="1545"/>
      <c r="J8733" s="1545"/>
      <c r="K8733" s="1545"/>
    </row>
    <row r="8734" spans="1:11" s="849" customFormat="1" ht="22.5" customHeight="1">
      <c r="A8734" s="1051" t="s">
        <v>33459</v>
      </c>
      <c r="B8734" s="1051" t="s">
        <v>33724</v>
      </c>
      <c r="C8734" s="1050">
        <v>0</v>
      </c>
      <c r="D8734" s="1050">
        <v>26.88</v>
      </c>
      <c r="E8734" s="1406">
        <v>5924090.5700000003</v>
      </c>
      <c r="F8734" s="1545"/>
      <c r="G8734" s="1661"/>
      <c r="H8734" s="1545"/>
      <c r="I8734" s="1545"/>
      <c r="J8734" s="1545"/>
      <c r="K8734" s="1545"/>
    </row>
    <row r="8735" spans="1:11" s="849" customFormat="1" ht="22.5" customHeight="1">
      <c r="A8735" s="1051" t="s">
        <v>33459</v>
      </c>
      <c r="B8735" s="1051" t="s">
        <v>33725</v>
      </c>
      <c r="C8735" s="1050">
        <v>0</v>
      </c>
      <c r="D8735" s="1050">
        <v>26.88</v>
      </c>
      <c r="E8735" s="1406">
        <v>5924063.6900000004</v>
      </c>
      <c r="F8735" s="1545"/>
      <c r="G8735" s="1661"/>
      <c r="H8735" s="1545"/>
      <c r="I8735" s="1545"/>
      <c r="J8735" s="1545"/>
      <c r="K8735" s="1545"/>
    </row>
    <row r="8736" spans="1:11" s="849" customFormat="1" ht="22.5" customHeight="1">
      <c r="A8736" s="1051" t="s">
        <v>33459</v>
      </c>
      <c r="B8736" s="1051" t="s">
        <v>30294</v>
      </c>
      <c r="C8736" s="1050">
        <v>0</v>
      </c>
      <c r="D8736" s="1050">
        <v>26.88</v>
      </c>
      <c r="E8736" s="1406">
        <v>5924036.8099999996</v>
      </c>
      <c r="F8736" s="1545"/>
      <c r="G8736" s="1661"/>
      <c r="H8736" s="1545"/>
      <c r="I8736" s="1545"/>
      <c r="J8736" s="1545"/>
      <c r="K8736" s="1545"/>
    </row>
    <row r="8737" spans="1:11" s="849" customFormat="1" ht="22.5" customHeight="1">
      <c r="A8737" s="1051" t="s">
        <v>33459</v>
      </c>
      <c r="B8737" s="1051" t="s">
        <v>30717</v>
      </c>
      <c r="C8737" s="1050">
        <v>0</v>
      </c>
      <c r="D8737" s="1050">
        <v>53.75</v>
      </c>
      <c r="E8737" s="1406">
        <v>5923983.0599999996</v>
      </c>
      <c r="F8737" s="1545"/>
      <c r="G8737" s="1661"/>
      <c r="H8737" s="1545"/>
      <c r="I8737" s="1545"/>
      <c r="J8737" s="1545"/>
      <c r="K8737" s="1545"/>
    </row>
    <row r="8738" spans="1:11" s="849" customFormat="1" ht="22.5" customHeight="1">
      <c r="A8738" s="1051" t="s">
        <v>33459</v>
      </c>
      <c r="B8738" s="1051" t="s">
        <v>30587</v>
      </c>
      <c r="C8738" s="1050">
        <v>0</v>
      </c>
      <c r="D8738" s="1050">
        <v>53.75</v>
      </c>
      <c r="E8738" s="1406">
        <v>5923929.3099999996</v>
      </c>
      <c r="F8738" s="1545"/>
      <c r="G8738" s="1661"/>
      <c r="H8738" s="1545"/>
      <c r="I8738" s="1545"/>
      <c r="J8738" s="1545"/>
      <c r="K8738" s="1545"/>
    </row>
    <row r="8739" spans="1:11" s="849" customFormat="1" ht="22.5" customHeight="1">
      <c r="A8739" s="1051" t="s">
        <v>33459</v>
      </c>
      <c r="B8739" s="1051" t="s">
        <v>30718</v>
      </c>
      <c r="C8739" s="1050">
        <v>0</v>
      </c>
      <c r="D8739" s="1050">
        <v>53.75</v>
      </c>
      <c r="E8739" s="1406">
        <v>5923875.5599999996</v>
      </c>
      <c r="F8739" s="1545"/>
      <c r="G8739" s="1661"/>
      <c r="H8739" s="1545"/>
      <c r="I8739" s="1545"/>
      <c r="J8739" s="1545"/>
      <c r="K8739" s="1545"/>
    </row>
    <row r="8740" spans="1:11" s="849" customFormat="1" ht="22.5" customHeight="1">
      <c r="A8740" s="1051" t="s">
        <v>33459</v>
      </c>
      <c r="B8740" s="1051" t="s">
        <v>33726</v>
      </c>
      <c r="C8740" s="1050">
        <v>0</v>
      </c>
      <c r="D8740" s="1050">
        <v>10000</v>
      </c>
      <c r="E8740" s="1406">
        <v>5913875.5599999996</v>
      </c>
      <c r="F8740" s="1545"/>
      <c r="G8740" s="1661"/>
      <c r="H8740" s="1545"/>
      <c r="I8740" s="1545"/>
      <c r="J8740" s="1545"/>
      <c r="K8740" s="1545"/>
    </row>
    <row r="8741" spans="1:11" s="849" customFormat="1" ht="22.5" customHeight="1">
      <c r="A8741" s="1051" t="s">
        <v>33459</v>
      </c>
      <c r="B8741" s="1051" t="s">
        <v>33727</v>
      </c>
      <c r="C8741" s="1050">
        <v>0</v>
      </c>
      <c r="D8741" s="1050">
        <v>15000</v>
      </c>
      <c r="E8741" s="1406">
        <v>5898875.5599999996</v>
      </c>
      <c r="F8741" s="1545"/>
      <c r="G8741" s="1661"/>
      <c r="H8741" s="1545"/>
      <c r="I8741" s="1545"/>
      <c r="J8741" s="1545"/>
      <c r="K8741" s="1545"/>
    </row>
    <row r="8742" spans="1:11" s="849" customFormat="1" ht="22.5" customHeight="1">
      <c r="A8742" s="1051" t="s">
        <v>33459</v>
      </c>
      <c r="B8742" s="1051" t="s">
        <v>33728</v>
      </c>
      <c r="C8742" s="1050">
        <v>0</v>
      </c>
      <c r="D8742" s="1050">
        <v>15000</v>
      </c>
      <c r="E8742" s="1406">
        <v>5883875.5599999996</v>
      </c>
      <c r="F8742" s="1545"/>
      <c r="G8742" s="1661"/>
      <c r="H8742" s="1545"/>
      <c r="I8742" s="1545"/>
      <c r="J8742" s="1545"/>
      <c r="K8742" s="1545"/>
    </row>
    <row r="8743" spans="1:11" s="849" customFormat="1" ht="22.5" customHeight="1">
      <c r="A8743" s="1051" t="s">
        <v>33459</v>
      </c>
      <c r="B8743" s="1051" t="s">
        <v>29649</v>
      </c>
      <c r="C8743" s="1050">
        <v>0</v>
      </c>
      <c r="D8743" s="1050">
        <v>18753.330000000002</v>
      </c>
      <c r="E8743" s="1406">
        <v>5865122.2300000004</v>
      </c>
      <c r="F8743" s="1545"/>
      <c r="G8743" s="1661"/>
      <c r="H8743" s="1545"/>
      <c r="I8743" s="1545"/>
      <c r="J8743" s="1545"/>
      <c r="K8743" s="1545"/>
    </row>
    <row r="8744" spans="1:11" s="849" customFormat="1" ht="22.5" customHeight="1">
      <c r="A8744" s="1051" t="s">
        <v>33459</v>
      </c>
      <c r="B8744" s="1051" t="s">
        <v>33729</v>
      </c>
      <c r="C8744" s="1050">
        <v>0</v>
      </c>
      <c r="D8744" s="1050">
        <v>39000</v>
      </c>
      <c r="E8744" s="1406">
        <v>5826122.2300000004</v>
      </c>
      <c r="F8744" s="1545"/>
      <c r="G8744" s="1661"/>
      <c r="H8744" s="1545"/>
      <c r="I8744" s="1545"/>
      <c r="J8744" s="1545"/>
      <c r="K8744" s="1545"/>
    </row>
    <row r="8745" spans="1:11" s="849" customFormat="1" ht="22.5" customHeight="1">
      <c r="A8745" s="1051" t="s">
        <v>33459</v>
      </c>
      <c r="B8745" s="1051" t="s">
        <v>33730</v>
      </c>
      <c r="C8745" s="1050">
        <v>0</v>
      </c>
      <c r="D8745" s="1050">
        <v>39000</v>
      </c>
      <c r="E8745" s="1406">
        <v>5787122.2300000004</v>
      </c>
      <c r="F8745" s="1545"/>
      <c r="G8745" s="1661"/>
      <c r="H8745" s="1545"/>
      <c r="I8745" s="1545"/>
      <c r="J8745" s="1545"/>
      <c r="K8745" s="1545"/>
    </row>
    <row r="8746" spans="1:11" s="849" customFormat="1" ht="22.5" customHeight="1">
      <c r="A8746" s="1051" t="s">
        <v>33459</v>
      </c>
      <c r="B8746" s="1051" t="s">
        <v>33731</v>
      </c>
      <c r="C8746" s="1050">
        <v>0</v>
      </c>
      <c r="D8746" s="1050">
        <v>46000</v>
      </c>
      <c r="E8746" s="1406">
        <v>5741122.2300000004</v>
      </c>
      <c r="F8746" s="1545"/>
      <c r="G8746" s="1661"/>
      <c r="H8746" s="1545"/>
      <c r="I8746" s="1545"/>
      <c r="J8746" s="1545"/>
      <c r="K8746" s="1545"/>
    </row>
    <row r="8747" spans="1:11" s="849" customFormat="1" ht="22.5" customHeight="1">
      <c r="A8747" s="1051" t="s">
        <v>33459</v>
      </c>
      <c r="B8747" s="1051" t="s">
        <v>33732</v>
      </c>
      <c r="C8747" s="1050">
        <v>0</v>
      </c>
      <c r="D8747" s="1050">
        <v>87793.33</v>
      </c>
      <c r="E8747" s="1406">
        <v>5653328.9000000004</v>
      </c>
      <c r="F8747" s="1545"/>
      <c r="G8747" s="1661"/>
      <c r="H8747" s="1545"/>
      <c r="I8747" s="1545"/>
      <c r="J8747" s="1545"/>
      <c r="K8747" s="1545"/>
    </row>
    <row r="8748" spans="1:11" s="849" customFormat="1" ht="22.5" customHeight="1">
      <c r="A8748" s="1051" t="s">
        <v>33459</v>
      </c>
      <c r="B8748" s="1051" t="s">
        <v>33733</v>
      </c>
      <c r="C8748" s="1050">
        <v>0</v>
      </c>
      <c r="D8748" s="1050">
        <v>122293.33</v>
      </c>
      <c r="E8748" s="1406">
        <v>5531035.5700000003</v>
      </c>
      <c r="F8748" s="1545"/>
      <c r="G8748" s="1661"/>
      <c r="H8748" s="1545"/>
      <c r="I8748" s="1545"/>
      <c r="J8748" s="1545"/>
      <c r="K8748" s="1545"/>
    </row>
    <row r="8749" spans="1:11" s="849" customFormat="1" ht="22.5" customHeight="1">
      <c r="A8749" s="1051" t="s">
        <v>33459</v>
      </c>
      <c r="B8749" s="1051" t="s">
        <v>33734</v>
      </c>
      <c r="C8749" s="1050">
        <v>0</v>
      </c>
      <c r="D8749" s="1050">
        <v>196660</v>
      </c>
      <c r="E8749" s="1406">
        <v>5334375.57</v>
      </c>
      <c r="F8749" s="1545"/>
      <c r="G8749" s="1661"/>
      <c r="H8749" s="1545"/>
      <c r="I8749" s="1545"/>
      <c r="J8749" s="1545"/>
      <c r="K8749" s="1545"/>
    </row>
    <row r="8750" spans="1:11" s="1358" customFormat="1" ht="22.5" customHeight="1">
      <c r="A8750" s="1407" t="s">
        <v>33742</v>
      </c>
      <c r="B8750" s="1407" t="s">
        <v>33789</v>
      </c>
      <c r="C8750" s="1408">
        <v>10000</v>
      </c>
      <c r="D8750" s="1408">
        <v>0</v>
      </c>
      <c r="E8750" s="1409">
        <v>5344375.57</v>
      </c>
      <c r="F8750" s="1434" t="s">
        <v>32369</v>
      </c>
      <c r="G8750" s="1653"/>
      <c r="H8750" s="1434"/>
      <c r="I8750" s="1434"/>
      <c r="J8750" s="1434"/>
      <c r="K8750" s="1434"/>
    </row>
    <row r="8751" spans="1:11" s="1358" customFormat="1" ht="22.5" customHeight="1">
      <c r="A8751" s="1407" t="s">
        <v>33743</v>
      </c>
      <c r="B8751" s="1407" t="s">
        <v>33790</v>
      </c>
      <c r="C8751" s="1408">
        <v>40000</v>
      </c>
      <c r="D8751" s="1408">
        <v>0</v>
      </c>
      <c r="E8751" s="1409">
        <v>5384375.5700000003</v>
      </c>
      <c r="F8751" s="1434"/>
      <c r="G8751" s="1653"/>
      <c r="H8751" s="1434"/>
      <c r="I8751" s="1434"/>
      <c r="J8751" s="1434"/>
      <c r="K8751" s="1434"/>
    </row>
    <row r="8752" spans="1:11" s="1358" customFormat="1" ht="22.5" customHeight="1">
      <c r="A8752" s="1407" t="s">
        <v>33744</v>
      </c>
      <c r="B8752" s="1407" t="s">
        <v>33791</v>
      </c>
      <c r="C8752" s="1408">
        <v>40000</v>
      </c>
      <c r="D8752" s="1408">
        <v>0</v>
      </c>
      <c r="E8752" s="1409">
        <v>5424375.5700000003</v>
      </c>
      <c r="F8752" s="1434"/>
      <c r="G8752" s="1653"/>
      <c r="H8752" s="1434"/>
      <c r="I8752" s="1434"/>
      <c r="J8752" s="1434"/>
      <c r="K8752" s="1434"/>
    </row>
    <row r="8753" spans="1:11" s="1358" customFormat="1" ht="22.5" customHeight="1">
      <c r="A8753" s="1407" t="s">
        <v>33745</v>
      </c>
      <c r="B8753" s="1407" t="s">
        <v>33792</v>
      </c>
      <c r="C8753" s="1408">
        <v>40000</v>
      </c>
      <c r="D8753" s="1408">
        <v>0</v>
      </c>
      <c r="E8753" s="1409">
        <v>5464375.5700000003</v>
      </c>
      <c r="F8753" s="1434"/>
      <c r="G8753" s="1653"/>
      <c r="H8753" s="1434"/>
      <c r="I8753" s="1434"/>
      <c r="J8753" s="1434"/>
      <c r="K8753" s="1434"/>
    </row>
    <row r="8754" spans="1:11" s="1358" customFormat="1" ht="22.5" customHeight="1">
      <c r="A8754" s="1420" t="s">
        <v>33746</v>
      </c>
      <c r="B8754" s="1420" t="s">
        <v>33793</v>
      </c>
      <c r="C8754" s="1421">
        <v>40000</v>
      </c>
      <c r="D8754" s="1421">
        <v>0</v>
      </c>
      <c r="E8754" s="1409">
        <v>5504375.5700000003</v>
      </c>
      <c r="F8754" s="1434"/>
      <c r="G8754" s="1653"/>
      <c r="H8754" s="1434"/>
      <c r="I8754" s="1434"/>
      <c r="J8754" s="1434"/>
      <c r="K8754" s="1434"/>
    </row>
    <row r="8755" spans="1:11" s="1358" customFormat="1" ht="22.5" customHeight="1">
      <c r="A8755" s="1407" t="s">
        <v>33747</v>
      </c>
      <c r="B8755" s="1407" t="s">
        <v>33794</v>
      </c>
      <c r="C8755" s="1408">
        <v>45000</v>
      </c>
      <c r="D8755" s="1408">
        <v>0</v>
      </c>
      <c r="E8755" s="1409">
        <v>5549375.5700000003</v>
      </c>
      <c r="F8755" s="1434"/>
      <c r="G8755" s="1653"/>
      <c r="H8755" s="1434"/>
      <c r="I8755" s="1434"/>
      <c r="J8755" s="1434"/>
      <c r="K8755" s="1434"/>
    </row>
    <row r="8756" spans="1:11" s="1358" customFormat="1" ht="22.5" customHeight="1">
      <c r="A8756" s="1407" t="s">
        <v>33748</v>
      </c>
      <c r="B8756" s="1407" t="s">
        <v>33795</v>
      </c>
      <c r="C8756" s="1408">
        <v>45000</v>
      </c>
      <c r="D8756" s="1408">
        <v>0</v>
      </c>
      <c r="E8756" s="1409">
        <v>5594375.5700000003</v>
      </c>
      <c r="F8756" s="1434"/>
      <c r="G8756" s="1653"/>
      <c r="H8756" s="1434"/>
      <c r="I8756" s="1434"/>
      <c r="J8756" s="1434"/>
      <c r="K8756" s="1434"/>
    </row>
    <row r="8757" spans="1:11" s="1358" customFormat="1" ht="22.5" customHeight="1">
      <c r="A8757" s="1407" t="s">
        <v>33749</v>
      </c>
      <c r="B8757" s="1407" t="s">
        <v>33796</v>
      </c>
      <c r="C8757" s="1408">
        <v>65000</v>
      </c>
      <c r="D8757" s="1408">
        <v>0</v>
      </c>
      <c r="E8757" s="1409">
        <v>5659375.5700000003</v>
      </c>
      <c r="F8757" s="1434"/>
      <c r="G8757" s="1653"/>
      <c r="H8757" s="1434"/>
      <c r="I8757" s="1434"/>
      <c r="J8757" s="1434"/>
      <c r="K8757" s="1434"/>
    </row>
    <row r="8758" spans="1:11" s="1358" customFormat="1" ht="22.5" customHeight="1">
      <c r="A8758" s="1407" t="s">
        <v>33750</v>
      </c>
      <c r="B8758" s="1407" t="s">
        <v>33797</v>
      </c>
      <c r="C8758" s="1408">
        <v>75000</v>
      </c>
      <c r="D8758" s="1408">
        <v>0</v>
      </c>
      <c r="E8758" s="1409">
        <v>5734375.5700000003</v>
      </c>
      <c r="F8758" s="1434"/>
      <c r="G8758" s="1653"/>
      <c r="H8758" s="1434"/>
      <c r="I8758" s="1434"/>
      <c r="J8758" s="1434"/>
      <c r="K8758" s="1434"/>
    </row>
    <row r="8759" spans="1:11" s="1358" customFormat="1" ht="22.5" customHeight="1">
      <c r="A8759" s="1407" t="s">
        <v>33751</v>
      </c>
      <c r="B8759" s="1407" t="s">
        <v>33798</v>
      </c>
      <c r="C8759" s="1408">
        <v>75000</v>
      </c>
      <c r="D8759" s="1408">
        <v>0</v>
      </c>
      <c r="E8759" s="1409">
        <v>5809375.5700000003</v>
      </c>
      <c r="F8759" s="1434"/>
      <c r="G8759" s="1653"/>
      <c r="H8759" s="1434"/>
      <c r="I8759" s="1434"/>
      <c r="J8759" s="1434"/>
      <c r="K8759" s="1434"/>
    </row>
    <row r="8760" spans="1:11" s="1358" customFormat="1" ht="22.5" customHeight="1">
      <c r="A8760" s="1407" t="s">
        <v>33752</v>
      </c>
      <c r="B8760" s="1407" t="s">
        <v>33799</v>
      </c>
      <c r="C8760" s="1408">
        <v>80000</v>
      </c>
      <c r="D8760" s="1408">
        <v>0</v>
      </c>
      <c r="E8760" s="1409">
        <v>5889375.5700000003</v>
      </c>
      <c r="F8760" s="1434"/>
      <c r="G8760" s="1653"/>
      <c r="H8760" s="1434"/>
      <c r="I8760" s="1434"/>
      <c r="J8760" s="1434"/>
      <c r="K8760" s="1434"/>
    </row>
    <row r="8761" spans="1:11" s="1358" customFormat="1" ht="22.5" customHeight="1">
      <c r="A8761" s="1420" t="s">
        <v>33753</v>
      </c>
      <c r="B8761" s="1420" t="s">
        <v>33800</v>
      </c>
      <c r="C8761" s="1421">
        <v>15000</v>
      </c>
      <c r="D8761" s="1421">
        <v>0</v>
      </c>
      <c r="E8761" s="1409">
        <v>5904375.5700000003</v>
      </c>
      <c r="F8761" s="1434"/>
      <c r="G8761" s="1653"/>
      <c r="H8761" s="1434"/>
      <c r="I8761" s="1434"/>
      <c r="J8761" s="1434"/>
      <c r="K8761" s="1434"/>
    </row>
    <row r="8762" spans="1:11" s="1358" customFormat="1" ht="22.5" customHeight="1">
      <c r="A8762" s="1407" t="s">
        <v>33754</v>
      </c>
      <c r="B8762" s="1407" t="s">
        <v>33801</v>
      </c>
      <c r="C8762" s="1408">
        <v>25000</v>
      </c>
      <c r="D8762" s="1408">
        <v>0</v>
      </c>
      <c r="E8762" s="1409">
        <v>5929375.5700000003</v>
      </c>
      <c r="F8762" s="1434"/>
      <c r="G8762" s="1653"/>
      <c r="H8762" s="1434"/>
      <c r="I8762" s="1434"/>
      <c r="J8762" s="1434"/>
      <c r="K8762" s="1434"/>
    </row>
    <row r="8763" spans="1:11" s="1358" customFormat="1" ht="22.5" customHeight="1">
      <c r="A8763" s="1407" t="s">
        <v>33755</v>
      </c>
      <c r="B8763" s="1407" t="s">
        <v>33802</v>
      </c>
      <c r="C8763" s="1408">
        <v>35000</v>
      </c>
      <c r="D8763" s="1408">
        <v>0</v>
      </c>
      <c r="E8763" s="1409">
        <v>5964375.5700000003</v>
      </c>
      <c r="F8763" s="1434"/>
      <c r="G8763" s="1653"/>
      <c r="H8763" s="1434"/>
      <c r="I8763" s="1434"/>
      <c r="J8763" s="1434"/>
      <c r="K8763" s="1434"/>
    </row>
    <row r="8764" spans="1:11" s="1358" customFormat="1" ht="22.5" customHeight="1">
      <c r="A8764" s="1407" t="s">
        <v>33756</v>
      </c>
      <c r="B8764" s="1407" t="s">
        <v>33803</v>
      </c>
      <c r="C8764" s="1408">
        <v>50000</v>
      </c>
      <c r="D8764" s="1408">
        <v>0</v>
      </c>
      <c r="E8764" s="1409">
        <v>6014375.5700000003</v>
      </c>
      <c r="F8764" s="1434"/>
      <c r="G8764" s="1653"/>
      <c r="H8764" s="1434"/>
      <c r="I8764" s="1434"/>
      <c r="J8764" s="1434"/>
      <c r="K8764" s="1434"/>
    </row>
    <row r="8765" spans="1:11" s="1358" customFormat="1" ht="22.5" customHeight="1">
      <c r="A8765" s="1407" t="s">
        <v>33757</v>
      </c>
      <c r="B8765" s="1407" t="s">
        <v>33804</v>
      </c>
      <c r="C8765" s="1408">
        <v>60000</v>
      </c>
      <c r="D8765" s="1408">
        <v>0</v>
      </c>
      <c r="E8765" s="1409">
        <v>6074375.5700000003</v>
      </c>
      <c r="F8765" s="1434"/>
      <c r="G8765" s="1653"/>
      <c r="H8765" s="1434"/>
      <c r="I8765" s="1434"/>
      <c r="J8765" s="1434"/>
      <c r="K8765" s="1434"/>
    </row>
    <row r="8766" spans="1:11" s="2516" customFormat="1" ht="22.5" customHeight="1">
      <c r="A8766" s="2513" t="s">
        <v>33758</v>
      </c>
      <c r="B8766" s="2513" t="s">
        <v>33805</v>
      </c>
      <c r="C8766" s="2514">
        <v>151000</v>
      </c>
      <c r="D8766" s="2514">
        <v>0</v>
      </c>
      <c r="E8766" s="2402">
        <v>6225375.5700000003</v>
      </c>
      <c r="F8766" s="2515" t="s">
        <v>2937</v>
      </c>
      <c r="G8766" s="2612"/>
      <c r="H8766" s="2515"/>
      <c r="I8766" s="2515"/>
      <c r="J8766" s="2515"/>
      <c r="K8766" s="2515"/>
    </row>
    <row r="8767" spans="1:11" s="1358" customFormat="1" ht="22.5" customHeight="1">
      <c r="A8767" s="1407" t="s">
        <v>33759</v>
      </c>
      <c r="B8767" s="1407" t="s">
        <v>33806</v>
      </c>
      <c r="C8767" s="1408">
        <v>35000</v>
      </c>
      <c r="D8767" s="1408">
        <v>0</v>
      </c>
      <c r="E8767" s="1409">
        <v>6260375.5700000003</v>
      </c>
      <c r="F8767" s="1434"/>
      <c r="G8767" s="1653"/>
      <c r="H8767" s="1434"/>
      <c r="I8767" s="1434"/>
      <c r="J8767" s="1434"/>
      <c r="K8767" s="1434"/>
    </row>
    <row r="8768" spans="1:11" s="1358" customFormat="1" ht="22.5" customHeight="1">
      <c r="A8768" s="1407" t="s">
        <v>33760</v>
      </c>
      <c r="B8768" s="1407" t="s">
        <v>33807</v>
      </c>
      <c r="C8768" s="1408">
        <v>95000</v>
      </c>
      <c r="D8768" s="1408">
        <v>0</v>
      </c>
      <c r="E8768" s="1409">
        <v>6355375.5700000003</v>
      </c>
      <c r="F8768" s="1434"/>
      <c r="G8768" s="1653"/>
      <c r="H8768" s="1434"/>
      <c r="I8768" s="1434"/>
      <c r="J8768" s="1434"/>
      <c r="K8768" s="1434"/>
    </row>
    <row r="8769" spans="1:11" s="849" customFormat="1" ht="22.5" customHeight="1">
      <c r="A8769" s="1051" t="s">
        <v>33761</v>
      </c>
      <c r="B8769" s="1051" t="s">
        <v>30925</v>
      </c>
      <c r="C8769" s="1050">
        <v>0</v>
      </c>
      <c r="D8769" s="1050">
        <v>1650</v>
      </c>
      <c r="E8769" s="1406">
        <v>6353725.5700000003</v>
      </c>
      <c r="F8769" s="1545"/>
      <c r="G8769" s="1661"/>
      <c r="H8769" s="1545"/>
      <c r="I8769" s="1545"/>
      <c r="J8769" s="1545"/>
      <c r="K8769" s="1545"/>
    </row>
    <row r="8770" spans="1:11" s="1358" customFormat="1" ht="22.5" customHeight="1">
      <c r="A8770" s="1407" t="s">
        <v>33762</v>
      </c>
      <c r="B8770" s="1407" t="s">
        <v>33808</v>
      </c>
      <c r="C8770" s="1408">
        <v>6500</v>
      </c>
      <c r="D8770" s="1408">
        <v>0</v>
      </c>
      <c r="E8770" s="1409">
        <v>6360225.5700000003</v>
      </c>
      <c r="F8770" s="1434"/>
      <c r="G8770" s="1653"/>
      <c r="H8770" s="1434"/>
      <c r="I8770" s="1434"/>
      <c r="J8770" s="1434"/>
      <c r="K8770" s="1434"/>
    </row>
    <row r="8771" spans="1:11" s="1358" customFormat="1" ht="22.5" customHeight="1">
      <c r="A8771" s="1407" t="s">
        <v>33763</v>
      </c>
      <c r="B8771" s="1407" t="s">
        <v>33809</v>
      </c>
      <c r="C8771" s="1408">
        <v>45000</v>
      </c>
      <c r="D8771" s="1408">
        <v>0</v>
      </c>
      <c r="E8771" s="1409">
        <v>6405225.5700000003</v>
      </c>
      <c r="F8771" s="1434"/>
      <c r="G8771" s="1653"/>
      <c r="H8771" s="1434"/>
      <c r="I8771" s="1434"/>
      <c r="J8771" s="1434"/>
      <c r="K8771" s="1434"/>
    </row>
    <row r="8772" spans="1:11" s="1358" customFormat="1" ht="22.5" customHeight="1">
      <c r="A8772" s="1407" t="s">
        <v>33764</v>
      </c>
      <c r="B8772" s="1407" t="s">
        <v>33810</v>
      </c>
      <c r="C8772" s="1408">
        <v>95000</v>
      </c>
      <c r="D8772" s="1408">
        <v>0</v>
      </c>
      <c r="E8772" s="1409">
        <v>6500225.5700000003</v>
      </c>
      <c r="F8772" s="1434"/>
      <c r="G8772" s="1653"/>
      <c r="H8772" s="1434"/>
      <c r="I8772" s="1434"/>
      <c r="J8772" s="1434"/>
      <c r="K8772" s="1434"/>
    </row>
    <row r="8773" spans="1:11" s="1358" customFormat="1" ht="22.5" customHeight="1">
      <c r="A8773" s="1407" t="s">
        <v>33765</v>
      </c>
      <c r="B8773" s="1407" t="s">
        <v>32018</v>
      </c>
      <c r="C8773" s="1408">
        <v>60000</v>
      </c>
      <c r="D8773" s="1408">
        <v>0</v>
      </c>
      <c r="E8773" s="1409">
        <v>6560225.5700000003</v>
      </c>
      <c r="F8773" s="1434"/>
      <c r="G8773" s="1653"/>
      <c r="H8773" s="1434"/>
      <c r="I8773" s="1434"/>
      <c r="J8773" s="1434"/>
      <c r="K8773" s="1434"/>
    </row>
    <row r="8774" spans="1:11" s="1358" customFormat="1" ht="22.5" customHeight="1">
      <c r="A8774" s="1407" t="s">
        <v>33766</v>
      </c>
      <c r="B8774" s="1407" t="s">
        <v>33811</v>
      </c>
      <c r="C8774" s="1408">
        <v>45000</v>
      </c>
      <c r="D8774" s="1408">
        <v>0</v>
      </c>
      <c r="E8774" s="1409">
        <v>6605225.5700000003</v>
      </c>
      <c r="F8774" s="1434"/>
      <c r="G8774" s="1653"/>
      <c r="H8774" s="1434"/>
      <c r="I8774" s="1434"/>
      <c r="J8774" s="1434"/>
      <c r="K8774" s="1434"/>
    </row>
    <row r="8775" spans="1:11" s="1358" customFormat="1" ht="22.5" customHeight="1">
      <c r="A8775" s="1407" t="s">
        <v>33767</v>
      </c>
      <c r="B8775" s="1407" t="s">
        <v>33812</v>
      </c>
      <c r="C8775" s="1408">
        <v>45000</v>
      </c>
      <c r="D8775" s="1408">
        <v>0</v>
      </c>
      <c r="E8775" s="1409">
        <v>6650225.5700000003</v>
      </c>
      <c r="F8775" s="1434"/>
      <c r="G8775" s="1653"/>
      <c r="H8775" s="1434"/>
      <c r="I8775" s="1434"/>
      <c r="J8775" s="1434"/>
      <c r="K8775" s="1434"/>
    </row>
    <row r="8776" spans="1:11" s="1358" customFormat="1" ht="22.5" customHeight="1">
      <c r="A8776" s="1407" t="s">
        <v>33768</v>
      </c>
      <c r="B8776" s="1407" t="s">
        <v>33813</v>
      </c>
      <c r="C8776" s="1408">
        <v>50000</v>
      </c>
      <c r="D8776" s="1408">
        <v>0</v>
      </c>
      <c r="E8776" s="1409">
        <v>6700225.5700000003</v>
      </c>
      <c r="F8776" s="1434"/>
      <c r="G8776" s="1653"/>
      <c r="H8776" s="1434"/>
      <c r="I8776" s="1434"/>
      <c r="J8776" s="1434"/>
      <c r="K8776" s="1434"/>
    </row>
    <row r="8777" spans="1:11" s="1358" customFormat="1" ht="22.5" customHeight="1">
      <c r="A8777" s="1407" t="s">
        <v>33769</v>
      </c>
      <c r="B8777" s="1407" t="s">
        <v>33814</v>
      </c>
      <c r="C8777" s="1408">
        <v>95000</v>
      </c>
      <c r="D8777" s="1408">
        <v>0</v>
      </c>
      <c r="E8777" s="1409">
        <v>6795225.5700000003</v>
      </c>
      <c r="F8777" s="1434"/>
      <c r="G8777" s="1653"/>
      <c r="H8777" s="1434"/>
      <c r="I8777" s="1434"/>
      <c r="J8777" s="1434"/>
      <c r="K8777" s="1434"/>
    </row>
    <row r="8778" spans="1:11" s="1358" customFormat="1" ht="22.5" customHeight="1">
      <c r="A8778" s="1407" t="s">
        <v>33770</v>
      </c>
      <c r="B8778" s="1407" t="s">
        <v>33815</v>
      </c>
      <c r="C8778" s="1408">
        <v>15000</v>
      </c>
      <c r="D8778" s="1408">
        <v>0</v>
      </c>
      <c r="E8778" s="1409">
        <v>6810225.5700000003</v>
      </c>
      <c r="F8778" s="1434" t="s">
        <v>32369</v>
      </c>
      <c r="G8778" s="1653"/>
      <c r="H8778" s="1434"/>
      <c r="I8778" s="1434"/>
      <c r="J8778" s="1434"/>
      <c r="K8778" s="1434"/>
    </row>
    <row r="8779" spans="1:11" s="1358" customFormat="1" ht="22.5" customHeight="1">
      <c r="A8779" s="1420" t="s">
        <v>33771</v>
      </c>
      <c r="B8779" s="1420" t="s">
        <v>33816</v>
      </c>
      <c r="C8779" s="1421">
        <v>15000</v>
      </c>
      <c r="D8779" s="1421">
        <v>0</v>
      </c>
      <c r="E8779" s="1409">
        <v>6825225.5700000003</v>
      </c>
      <c r="F8779" s="1434"/>
      <c r="G8779" s="1653"/>
      <c r="H8779" s="1434"/>
      <c r="I8779" s="1434"/>
      <c r="J8779" s="1434"/>
      <c r="K8779" s="1434"/>
    </row>
    <row r="8780" spans="1:11" s="1358" customFormat="1" ht="22.5" customHeight="1">
      <c r="A8780" s="1407" t="s">
        <v>33772</v>
      </c>
      <c r="B8780" s="1407" t="s">
        <v>33817</v>
      </c>
      <c r="C8780" s="1408">
        <v>20000</v>
      </c>
      <c r="D8780" s="1408">
        <v>0</v>
      </c>
      <c r="E8780" s="1409">
        <v>6845225.5700000003</v>
      </c>
      <c r="F8780" s="1434"/>
      <c r="G8780" s="1653"/>
      <c r="H8780" s="1434"/>
      <c r="I8780" s="1434"/>
      <c r="J8780" s="1434"/>
      <c r="K8780" s="1434"/>
    </row>
    <row r="8781" spans="1:11" s="1358" customFormat="1" ht="22.5" customHeight="1">
      <c r="A8781" s="1407" t="s">
        <v>33773</v>
      </c>
      <c r="B8781" s="1407" t="s">
        <v>33818</v>
      </c>
      <c r="C8781" s="1408">
        <v>40000</v>
      </c>
      <c r="D8781" s="1408">
        <v>0</v>
      </c>
      <c r="E8781" s="1409">
        <v>6885225.5700000003</v>
      </c>
      <c r="F8781" s="1434"/>
      <c r="G8781" s="1653"/>
      <c r="H8781" s="1434"/>
      <c r="I8781" s="1434"/>
      <c r="J8781" s="1434"/>
      <c r="K8781" s="1434"/>
    </row>
    <row r="8782" spans="1:11" s="1358" customFormat="1" ht="22.5" customHeight="1">
      <c r="A8782" s="1407" t="s">
        <v>33774</v>
      </c>
      <c r="B8782" s="1407" t="s">
        <v>33819</v>
      </c>
      <c r="C8782" s="1408">
        <v>60000</v>
      </c>
      <c r="D8782" s="1408">
        <v>0</v>
      </c>
      <c r="E8782" s="1409">
        <v>6945225.5700000003</v>
      </c>
      <c r="F8782" s="1434"/>
      <c r="G8782" s="1653"/>
      <c r="H8782" s="1434"/>
      <c r="I8782" s="1434"/>
      <c r="J8782" s="1434"/>
      <c r="K8782" s="1434"/>
    </row>
    <row r="8783" spans="1:11" s="1358" customFormat="1" ht="22.5" customHeight="1">
      <c r="A8783" s="1407" t="s">
        <v>33775</v>
      </c>
      <c r="B8783" s="1407" t="s">
        <v>33820</v>
      </c>
      <c r="C8783" s="1408">
        <v>70000</v>
      </c>
      <c r="D8783" s="1408">
        <v>0</v>
      </c>
      <c r="E8783" s="1409">
        <v>7015225.5700000003</v>
      </c>
      <c r="F8783" s="1434"/>
      <c r="G8783" s="1653"/>
      <c r="H8783" s="1434"/>
      <c r="I8783" s="1434"/>
      <c r="J8783" s="1434"/>
      <c r="K8783" s="1434"/>
    </row>
    <row r="8784" spans="1:11" s="1358" customFormat="1" ht="22.5" customHeight="1">
      <c r="A8784" s="1407" t="s">
        <v>33776</v>
      </c>
      <c r="B8784" s="1407" t="s">
        <v>33821</v>
      </c>
      <c r="C8784" s="1408">
        <v>75000</v>
      </c>
      <c r="D8784" s="1408">
        <v>0</v>
      </c>
      <c r="E8784" s="1409">
        <v>7090225.5700000003</v>
      </c>
      <c r="F8784" s="1434"/>
      <c r="G8784" s="1653"/>
      <c r="H8784" s="1434"/>
      <c r="I8784" s="1434"/>
      <c r="J8784" s="1434"/>
      <c r="K8784" s="1434"/>
    </row>
    <row r="8785" spans="1:11" s="1358" customFormat="1" ht="22.5" customHeight="1">
      <c r="A8785" s="1407" t="s">
        <v>33777</v>
      </c>
      <c r="B8785" s="1407" t="s">
        <v>33822</v>
      </c>
      <c r="C8785" s="1408">
        <v>85000</v>
      </c>
      <c r="D8785" s="1408">
        <v>0</v>
      </c>
      <c r="E8785" s="1409">
        <v>7175225.5700000003</v>
      </c>
      <c r="F8785" s="1434"/>
      <c r="G8785" s="1653"/>
      <c r="H8785" s="1434"/>
      <c r="I8785" s="1434"/>
      <c r="J8785" s="1434"/>
      <c r="K8785" s="1434"/>
    </row>
    <row r="8786" spans="1:11" s="1358" customFormat="1" ht="22.5" customHeight="1">
      <c r="A8786" s="1407" t="s">
        <v>33778</v>
      </c>
      <c r="B8786" s="1407" t="s">
        <v>33823</v>
      </c>
      <c r="C8786" s="1408">
        <v>90000</v>
      </c>
      <c r="D8786" s="1408">
        <v>0</v>
      </c>
      <c r="E8786" s="1409">
        <v>7265225.5700000003</v>
      </c>
      <c r="F8786" s="1434"/>
      <c r="G8786" s="1653"/>
      <c r="H8786" s="1434"/>
      <c r="I8786" s="1434"/>
      <c r="J8786" s="1434"/>
      <c r="K8786" s="1434"/>
    </row>
    <row r="8787" spans="1:11" s="1358" customFormat="1" ht="22.5" customHeight="1">
      <c r="A8787" s="1420" t="s">
        <v>33779</v>
      </c>
      <c r="B8787" s="1420" t="s">
        <v>33824</v>
      </c>
      <c r="C8787" s="1421">
        <v>90000</v>
      </c>
      <c r="D8787" s="1421">
        <v>0</v>
      </c>
      <c r="E8787" s="1409">
        <v>7355225.5700000003</v>
      </c>
      <c r="F8787" s="1434"/>
      <c r="G8787" s="1653"/>
      <c r="H8787" s="1434"/>
      <c r="I8787" s="1434"/>
      <c r="J8787" s="1434"/>
      <c r="K8787" s="1434"/>
    </row>
    <row r="8788" spans="1:11" s="1358" customFormat="1" ht="22.5" customHeight="1">
      <c r="A8788" s="1407" t="s">
        <v>33780</v>
      </c>
      <c r="B8788" s="1407" t="s">
        <v>33825</v>
      </c>
      <c r="C8788" s="1408">
        <v>30000</v>
      </c>
      <c r="D8788" s="1408">
        <v>0</v>
      </c>
      <c r="E8788" s="1409">
        <v>7385225.5700000003</v>
      </c>
      <c r="F8788" s="1434"/>
      <c r="G8788" s="1653"/>
      <c r="H8788" s="1434"/>
      <c r="I8788" s="1434"/>
      <c r="J8788" s="1434"/>
      <c r="K8788" s="1434"/>
    </row>
    <row r="8789" spans="1:11" s="1358" customFormat="1" ht="22.5" customHeight="1">
      <c r="A8789" s="1407" t="s">
        <v>33781</v>
      </c>
      <c r="B8789" s="1407" t="s">
        <v>33826</v>
      </c>
      <c r="C8789" s="1408">
        <v>40000</v>
      </c>
      <c r="D8789" s="1408">
        <v>0</v>
      </c>
      <c r="E8789" s="1409">
        <v>7425225.5700000003</v>
      </c>
      <c r="F8789" s="1434"/>
      <c r="G8789" s="1653"/>
      <c r="H8789" s="1434"/>
      <c r="I8789" s="1434"/>
      <c r="J8789" s="1434"/>
      <c r="K8789" s="1434"/>
    </row>
    <row r="8790" spans="1:11" s="1358" customFormat="1" ht="22.5" customHeight="1">
      <c r="A8790" s="1407" t="s">
        <v>33782</v>
      </c>
      <c r="B8790" s="1407" t="s">
        <v>33827</v>
      </c>
      <c r="C8790" s="1408">
        <v>107000</v>
      </c>
      <c r="D8790" s="1408">
        <v>0</v>
      </c>
      <c r="E8790" s="1409">
        <v>7532225.5700000003</v>
      </c>
      <c r="F8790" s="1434"/>
      <c r="G8790" s="1653"/>
      <c r="H8790" s="1434"/>
      <c r="I8790" s="1434"/>
      <c r="J8790" s="1434"/>
      <c r="K8790" s="1434"/>
    </row>
    <row r="8791" spans="1:11" s="1358" customFormat="1" ht="22.5" customHeight="1">
      <c r="A8791" s="1407" t="s">
        <v>33783</v>
      </c>
      <c r="B8791" s="1407" t="s">
        <v>33828</v>
      </c>
      <c r="C8791" s="1408">
        <v>40000</v>
      </c>
      <c r="D8791" s="1408">
        <v>0</v>
      </c>
      <c r="E8791" s="1409">
        <v>7572225.5700000003</v>
      </c>
      <c r="F8791" s="1434"/>
      <c r="G8791" s="1653"/>
      <c r="H8791" s="1434"/>
      <c r="I8791" s="1434"/>
      <c r="J8791" s="1434"/>
      <c r="K8791" s="1434"/>
    </row>
    <row r="8792" spans="1:11" s="1358" customFormat="1" ht="22.5" customHeight="1">
      <c r="A8792" s="1407" t="s">
        <v>33784</v>
      </c>
      <c r="B8792" s="1407" t="s">
        <v>33829</v>
      </c>
      <c r="C8792" s="1408">
        <v>55000</v>
      </c>
      <c r="D8792" s="1408">
        <v>0</v>
      </c>
      <c r="E8792" s="1409">
        <v>7627225.5700000003</v>
      </c>
      <c r="F8792" s="1434"/>
      <c r="G8792" s="1653"/>
      <c r="H8792" s="1434"/>
      <c r="I8792" s="1434"/>
      <c r="J8792" s="1434"/>
      <c r="K8792" s="1434"/>
    </row>
    <row r="8793" spans="1:11" s="849" customFormat="1" ht="22.5" customHeight="1">
      <c r="A8793" s="1051" t="s">
        <v>33785</v>
      </c>
      <c r="B8793" s="1051" t="s">
        <v>30925</v>
      </c>
      <c r="C8793" s="1050">
        <v>0</v>
      </c>
      <c r="D8793" s="1050">
        <v>1000</v>
      </c>
      <c r="E8793" s="1406">
        <v>7626225.5700000003</v>
      </c>
      <c r="F8793" s="1545"/>
      <c r="G8793" s="1661"/>
      <c r="H8793" s="1545"/>
      <c r="I8793" s="1545"/>
      <c r="J8793" s="1545"/>
      <c r="K8793" s="1545"/>
    </row>
    <row r="8794" spans="1:11" s="1358" customFormat="1" ht="22.5" customHeight="1">
      <c r="A8794" s="1407" t="s">
        <v>33786</v>
      </c>
      <c r="B8794" s="1407" t="s">
        <v>33830</v>
      </c>
      <c r="C8794" s="1408">
        <v>40000</v>
      </c>
      <c r="D8794" s="1408">
        <v>0</v>
      </c>
      <c r="E8794" s="1409">
        <v>7666225.5700000003</v>
      </c>
      <c r="F8794" s="1434"/>
      <c r="G8794" s="1653"/>
      <c r="H8794" s="1434"/>
      <c r="I8794" s="1434"/>
      <c r="J8794" s="1434"/>
      <c r="K8794" s="1434"/>
    </row>
    <row r="8795" spans="1:11" s="1358" customFormat="1" ht="22.5" customHeight="1">
      <c r="A8795" s="1407" t="s">
        <v>33787</v>
      </c>
      <c r="B8795" s="1407" t="s">
        <v>33831</v>
      </c>
      <c r="C8795" s="1408">
        <v>85000</v>
      </c>
      <c r="D8795" s="1408">
        <v>0</v>
      </c>
      <c r="E8795" s="1409">
        <v>7751225.5700000003</v>
      </c>
      <c r="F8795" s="1434"/>
      <c r="G8795" s="1653"/>
      <c r="H8795" s="1434"/>
      <c r="I8795" s="1434"/>
      <c r="J8795" s="1434"/>
      <c r="K8795" s="1434"/>
    </row>
    <row r="8796" spans="1:11" s="849" customFormat="1" ht="22.5" customHeight="1">
      <c r="A8796" s="1051" t="s">
        <v>33788</v>
      </c>
      <c r="B8796" s="1051" t="s">
        <v>33832</v>
      </c>
      <c r="C8796" s="1050">
        <v>0</v>
      </c>
      <c r="D8796" s="1050">
        <v>10.75</v>
      </c>
      <c r="E8796" s="1406">
        <v>7751214.8200000003</v>
      </c>
      <c r="F8796" s="1545"/>
      <c r="G8796" s="1661"/>
      <c r="H8796" s="1545"/>
      <c r="I8796" s="1545"/>
      <c r="J8796" s="1545"/>
      <c r="K8796" s="1545"/>
    </row>
    <row r="8797" spans="1:11" s="849" customFormat="1" ht="22.5" customHeight="1">
      <c r="A8797" s="1051" t="s">
        <v>33788</v>
      </c>
      <c r="B8797" s="1051" t="s">
        <v>33833</v>
      </c>
      <c r="C8797" s="1050">
        <v>0</v>
      </c>
      <c r="D8797" s="1050">
        <v>26.88</v>
      </c>
      <c r="E8797" s="1406">
        <v>7751187.9400000004</v>
      </c>
      <c r="F8797" s="1545"/>
      <c r="G8797" s="1661"/>
      <c r="H8797" s="1545"/>
      <c r="I8797" s="1545"/>
      <c r="J8797" s="1545"/>
      <c r="K8797" s="1545"/>
    </row>
    <row r="8798" spans="1:11" s="849" customFormat="1" ht="22.5" customHeight="1">
      <c r="A8798" s="1051" t="s">
        <v>33788</v>
      </c>
      <c r="B8798" s="1051" t="s">
        <v>33834</v>
      </c>
      <c r="C8798" s="1050">
        <v>0</v>
      </c>
      <c r="D8798" s="1050">
        <v>26.88</v>
      </c>
      <c r="E8798" s="1406">
        <v>7751161.0599999996</v>
      </c>
      <c r="F8798" s="1545"/>
      <c r="G8798" s="1661"/>
      <c r="H8798" s="1545"/>
      <c r="I8798" s="1545"/>
      <c r="J8798" s="1545"/>
      <c r="K8798" s="1545"/>
    </row>
    <row r="8799" spans="1:11" s="849" customFormat="1" ht="22.5" customHeight="1">
      <c r="A8799" s="1051" t="s">
        <v>33788</v>
      </c>
      <c r="B8799" s="1051" t="s">
        <v>33835</v>
      </c>
      <c r="C8799" s="1050">
        <v>0</v>
      </c>
      <c r="D8799" s="1050">
        <v>26.88</v>
      </c>
      <c r="E8799" s="1406">
        <v>7751134.1799999997</v>
      </c>
      <c r="F8799" s="1545"/>
      <c r="G8799" s="1661"/>
      <c r="H8799" s="1545"/>
      <c r="I8799" s="1545"/>
      <c r="J8799" s="1545"/>
      <c r="K8799" s="1545"/>
    </row>
    <row r="8800" spans="1:11" s="849" customFormat="1" ht="22.5" customHeight="1">
      <c r="A8800" s="1051" t="s">
        <v>33788</v>
      </c>
      <c r="B8800" s="1051" t="s">
        <v>33836</v>
      </c>
      <c r="C8800" s="1050">
        <v>0</v>
      </c>
      <c r="D8800" s="1050">
        <v>26.88</v>
      </c>
      <c r="E8800" s="1406">
        <v>7751107.2999999998</v>
      </c>
      <c r="F8800" s="1545"/>
      <c r="G8800" s="1661"/>
      <c r="H8800" s="1545"/>
      <c r="I8800" s="1545"/>
      <c r="J8800" s="1545"/>
      <c r="K8800" s="1545"/>
    </row>
    <row r="8801" spans="1:11" s="849" customFormat="1" ht="22.5" customHeight="1">
      <c r="A8801" s="1051" t="s">
        <v>33788</v>
      </c>
      <c r="B8801" s="1051" t="s">
        <v>33837</v>
      </c>
      <c r="C8801" s="1050">
        <v>0</v>
      </c>
      <c r="D8801" s="1050">
        <v>26.88</v>
      </c>
      <c r="E8801" s="1406">
        <v>7751080.4199999999</v>
      </c>
      <c r="F8801" s="1545"/>
      <c r="G8801" s="1661"/>
      <c r="H8801" s="1545"/>
      <c r="I8801" s="1545"/>
      <c r="J8801" s="1545"/>
      <c r="K8801" s="1545"/>
    </row>
    <row r="8802" spans="1:11" s="849" customFormat="1" ht="22.5" customHeight="1">
      <c r="A8802" s="1051" t="s">
        <v>33788</v>
      </c>
      <c r="B8802" s="1051" t="s">
        <v>33838</v>
      </c>
      <c r="C8802" s="1050">
        <v>0</v>
      </c>
      <c r="D8802" s="1050">
        <v>26.88</v>
      </c>
      <c r="E8802" s="1406">
        <v>7751053.54</v>
      </c>
      <c r="F8802" s="1545"/>
      <c r="G8802" s="1661"/>
      <c r="H8802" s="1545"/>
      <c r="I8802" s="1545"/>
      <c r="J8802" s="1545"/>
      <c r="K8802" s="1545"/>
    </row>
    <row r="8803" spans="1:11" s="849" customFormat="1" ht="22.5" customHeight="1">
      <c r="A8803" s="1051" t="s">
        <v>33788</v>
      </c>
      <c r="B8803" s="1051" t="s">
        <v>33839</v>
      </c>
      <c r="C8803" s="1050">
        <v>0</v>
      </c>
      <c r="D8803" s="1050">
        <v>26.88</v>
      </c>
      <c r="E8803" s="1406">
        <v>7751026.6600000001</v>
      </c>
      <c r="F8803" s="1545"/>
      <c r="G8803" s="1661"/>
      <c r="H8803" s="1545"/>
      <c r="I8803" s="1545"/>
      <c r="J8803" s="1545"/>
      <c r="K8803" s="1545"/>
    </row>
    <row r="8804" spans="1:11" s="849" customFormat="1" ht="22.5" customHeight="1">
      <c r="A8804" s="1051" t="s">
        <v>33788</v>
      </c>
      <c r="B8804" s="1051" t="s">
        <v>33840</v>
      </c>
      <c r="C8804" s="1050">
        <v>0</v>
      </c>
      <c r="D8804" s="1050">
        <v>26.88</v>
      </c>
      <c r="E8804" s="1406">
        <v>7750999.7800000003</v>
      </c>
      <c r="F8804" s="1545"/>
      <c r="G8804" s="1661"/>
      <c r="H8804" s="1545"/>
      <c r="I8804" s="1545"/>
      <c r="J8804" s="1545"/>
      <c r="K8804" s="1545"/>
    </row>
    <row r="8805" spans="1:11" s="849" customFormat="1" ht="22.5" customHeight="1">
      <c r="A8805" s="1051" t="s">
        <v>33788</v>
      </c>
      <c r="B8805" s="1051" t="s">
        <v>33841</v>
      </c>
      <c r="C8805" s="1050">
        <v>0</v>
      </c>
      <c r="D8805" s="1050">
        <v>26.88</v>
      </c>
      <c r="E8805" s="1406">
        <v>7750972.9000000004</v>
      </c>
      <c r="F8805" s="1545"/>
      <c r="G8805" s="1661"/>
      <c r="H8805" s="1545"/>
      <c r="I8805" s="1545"/>
      <c r="J8805" s="1545"/>
      <c r="K8805" s="1545"/>
    </row>
    <row r="8806" spans="1:11" s="849" customFormat="1" ht="22.5" customHeight="1">
      <c r="A8806" s="1051" t="s">
        <v>33788</v>
      </c>
      <c r="B8806" s="1051" t="s">
        <v>33842</v>
      </c>
      <c r="C8806" s="1050">
        <v>0</v>
      </c>
      <c r="D8806" s="1050">
        <v>53.75</v>
      </c>
      <c r="E8806" s="1406">
        <v>7750919.1500000004</v>
      </c>
      <c r="F8806" s="1545"/>
      <c r="G8806" s="1661"/>
      <c r="H8806" s="1545"/>
      <c r="I8806" s="1545"/>
      <c r="J8806" s="1545"/>
      <c r="K8806" s="1545"/>
    </row>
    <row r="8807" spans="1:11" s="1358" customFormat="1" ht="22.5" customHeight="1">
      <c r="A8807" s="1407" t="s">
        <v>33788</v>
      </c>
      <c r="B8807" s="1407" t="s">
        <v>33843</v>
      </c>
      <c r="C8807" s="1408">
        <v>0</v>
      </c>
      <c r="D8807" s="1408">
        <v>5000</v>
      </c>
      <c r="E8807" s="1409">
        <v>7745919.1500000004</v>
      </c>
      <c r="F8807" s="1434"/>
      <c r="G8807" s="1653"/>
      <c r="H8807" s="1434"/>
      <c r="I8807" s="1434"/>
      <c r="J8807" s="1434"/>
      <c r="K8807" s="1434"/>
    </row>
    <row r="8808" spans="1:11" s="1358" customFormat="1" ht="22.5" customHeight="1">
      <c r="A8808" s="1407" t="s">
        <v>33788</v>
      </c>
      <c r="B8808" s="1407" t="s">
        <v>33844</v>
      </c>
      <c r="C8808" s="1408">
        <v>0</v>
      </c>
      <c r="D8808" s="1408">
        <v>7000</v>
      </c>
      <c r="E8808" s="1409">
        <v>7738919.1500000004</v>
      </c>
      <c r="F8808" s="1434"/>
      <c r="G8808" s="1653"/>
      <c r="H8808" s="1434"/>
      <c r="I8808" s="1434"/>
      <c r="J8808" s="1434"/>
      <c r="K8808" s="1434"/>
    </row>
    <row r="8809" spans="1:11" s="1358" customFormat="1" ht="22.5" customHeight="1">
      <c r="A8809" s="1407" t="s">
        <v>33788</v>
      </c>
      <c r="B8809" s="1407" t="s">
        <v>33845</v>
      </c>
      <c r="C8809" s="1408">
        <v>0</v>
      </c>
      <c r="D8809" s="1408">
        <v>9000</v>
      </c>
      <c r="E8809" s="1409">
        <v>7729919.1500000004</v>
      </c>
      <c r="F8809" s="1434"/>
      <c r="G8809" s="1653"/>
      <c r="H8809" s="1434"/>
      <c r="I8809" s="1434"/>
      <c r="J8809" s="1434"/>
      <c r="K8809" s="1434"/>
    </row>
    <row r="8810" spans="1:11" s="849" customFormat="1" ht="22.5" customHeight="1">
      <c r="A8810" s="1051" t="s">
        <v>33788</v>
      </c>
      <c r="B8810" s="1051" t="s">
        <v>33846</v>
      </c>
      <c r="C8810" s="1050">
        <v>0</v>
      </c>
      <c r="D8810" s="1050">
        <v>12500</v>
      </c>
      <c r="E8810" s="1406">
        <v>7717419.1500000004</v>
      </c>
      <c r="F8810" s="1545"/>
      <c r="G8810" s="1661"/>
      <c r="H8810" s="1545"/>
      <c r="I8810" s="1545"/>
      <c r="J8810" s="1545"/>
      <c r="K8810" s="1545"/>
    </row>
    <row r="8811" spans="1:11" s="849" customFormat="1" ht="22.5" customHeight="1">
      <c r="A8811" s="1051" t="s">
        <v>33788</v>
      </c>
      <c r="B8811" s="1051" t="s">
        <v>33847</v>
      </c>
      <c r="C8811" s="1050">
        <v>0</v>
      </c>
      <c r="D8811" s="1050">
        <v>20000</v>
      </c>
      <c r="E8811" s="1406">
        <v>7697419.1500000004</v>
      </c>
      <c r="F8811" s="1545"/>
      <c r="G8811" s="1661"/>
      <c r="H8811" s="1545"/>
      <c r="I8811" s="1545"/>
      <c r="J8811" s="1545"/>
      <c r="K8811" s="1545"/>
    </row>
    <row r="8812" spans="1:11" s="1358" customFormat="1" ht="22.5" customHeight="1">
      <c r="A8812" s="1407" t="s">
        <v>33788</v>
      </c>
      <c r="B8812" s="1407" t="s">
        <v>33848</v>
      </c>
      <c r="C8812" s="1408">
        <v>0</v>
      </c>
      <c r="D8812" s="1408">
        <v>21750</v>
      </c>
      <c r="E8812" s="1409">
        <v>7675669.1500000004</v>
      </c>
      <c r="F8812" s="1434"/>
      <c r="G8812" s="1653"/>
      <c r="H8812" s="1434"/>
      <c r="I8812" s="1434"/>
      <c r="J8812" s="1434"/>
      <c r="K8812" s="1434"/>
    </row>
    <row r="8813" spans="1:11" s="1358" customFormat="1" ht="22.5" customHeight="1">
      <c r="A8813" s="1407" t="s">
        <v>33788</v>
      </c>
      <c r="B8813" s="1407" t="s">
        <v>33849</v>
      </c>
      <c r="C8813" s="1408">
        <v>0</v>
      </c>
      <c r="D8813" s="1408">
        <v>35000</v>
      </c>
      <c r="E8813" s="1409">
        <v>7640669.1500000004</v>
      </c>
      <c r="F8813" s="1434"/>
      <c r="G8813" s="1653"/>
      <c r="H8813" s="1434"/>
      <c r="I8813" s="1434"/>
      <c r="J8813" s="1434"/>
      <c r="K8813" s="1434"/>
    </row>
    <row r="8814" spans="1:11" s="1358" customFormat="1" ht="22.5" customHeight="1">
      <c r="A8814" s="1407" t="s">
        <v>33788</v>
      </c>
      <c r="B8814" s="1407" t="s">
        <v>33850</v>
      </c>
      <c r="C8814" s="1408">
        <v>0</v>
      </c>
      <c r="D8814" s="1408">
        <v>35000</v>
      </c>
      <c r="E8814" s="1409">
        <v>7605669.1500000004</v>
      </c>
      <c r="F8814" s="1434"/>
      <c r="G8814" s="1653"/>
      <c r="H8814" s="1434"/>
      <c r="I8814" s="1434"/>
      <c r="J8814" s="1434"/>
      <c r="K8814" s="1434"/>
    </row>
    <row r="8815" spans="1:11" s="1358" customFormat="1" ht="22.5" customHeight="1">
      <c r="A8815" s="1407" t="s">
        <v>33788</v>
      </c>
      <c r="B8815" s="1407" t="s">
        <v>33851</v>
      </c>
      <c r="C8815" s="1408">
        <v>0</v>
      </c>
      <c r="D8815" s="1408">
        <v>40000</v>
      </c>
      <c r="E8815" s="1409">
        <v>7565669.1500000004</v>
      </c>
      <c r="F8815" s="1434"/>
      <c r="G8815" s="1653"/>
      <c r="H8815" s="1434"/>
      <c r="I8815" s="1434"/>
      <c r="J8815" s="1434"/>
      <c r="K8815" s="1434"/>
    </row>
    <row r="8816" spans="1:11" s="849" customFormat="1" ht="22.5" customHeight="1">
      <c r="A8816" s="1051" t="s">
        <v>33788</v>
      </c>
      <c r="B8816" s="1051" t="s">
        <v>33852</v>
      </c>
      <c r="C8816" s="1050">
        <v>0</v>
      </c>
      <c r="D8816" s="1050">
        <v>40000</v>
      </c>
      <c r="E8816" s="1406">
        <v>7525669.1500000004</v>
      </c>
      <c r="F8816" s="1545"/>
      <c r="G8816" s="1661"/>
      <c r="H8816" s="1545"/>
      <c r="I8816" s="1545"/>
      <c r="J8816" s="1545"/>
      <c r="K8816" s="1545"/>
    </row>
    <row r="8817" spans="1:11" s="849" customFormat="1" ht="22.5" customHeight="1">
      <c r="A8817" s="1051" t="s">
        <v>33788</v>
      </c>
      <c r="B8817" s="1051" t="s">
        <v>33853</v>
      </c>
      <c r="C8817" s="1050">
        <v>0</v>
      </c>
      <c r="D8817" s="1050">
        <v>49934.35</v>
      </c>
      <c r="E8817" s="1406">
        <v>7475734.7999999998</v>
      </c>
      <c r="F8817" s="1545"/>
      <c r="G8817" s="1661"/>
      <c r="H8817" s="1545"/>
      <c r="I8817" s="1545"/>
      <c r="J8817" s="1545"/>
      <c r="K8817" s="1545"/>
    </row>
    <row r="8818" spans="1:11" s="849" customFormat="1" ht="22.5" customHeight="1">
      <c r="A8818" s="1051" t="s">
        <v>33788</v>
      </c>
      <c r="B8818" s="1051" t="s">
        <v>33854</v>
      </c>
      <c r="C8818" s="1050">
        <v>0</v>
      </c>
      <c r="D8818" s="1050">
        <v>56855</v>
      </c>
      <c r="E8818" s="1406">
        <v>7418879.7999999998</v>
      </c>
      <c r="F8818" s="1545"/>
      <c r="G8818" s="1661"/>
      <c r="H8818" s="1545"/>
      <c r="I8818" s="1545"/>
      <c r="J8818" s="1545"/>
      <c r="K8818" s="1545"/>
    </row>
    <row r="8819" spans="1:11" s="849" customFormat="1" ht="22.5" customHeight="1">
      <c r="A8819" s="1051" t="s">
        <v>33788</v>
      </c>
      <c r="B8819" s="1051" t="s">
        <v>33855</v>
      </c>
      <c r="C8819" s="1050">
        <v>0</v>
      </c>
      <c r="D8819" s="1050">
        <v>58560</v>
      </c>
      <c r="E8819" s="1406">
        <v>7360319.7999999998</v>
      </c>
      <c r="F8819" s="1545"/>
      <c r="G8819" s="1661"/>
      <c r="H8819" s="1545"/>
      <c r="I8819" s="1545"/>
      <c r="J8819" s="1545"/>
      <c r="K8819" s="1545"/>
    </row>
    <row r="8820" spans="1:11" s="849" customFormat="1" ht="22.5" customHeight="1">
      <c r="A8820" s="1051" t="s">
        <v>33788</v>
      </c>
      <c r="B8820" s="1051" t="s">
        <v>33856</v>
      </c>
      <c r="C8820" s="1050">
        <v>0</v>
      </c>
      <c r="D8820" s="1050">
        <v>85000</v>
      </c>
      <c r="E8820" s="1406">
        <v>7275319.7999999998</v>
      </c>
      <c r="F8820" s="1545"/>
      <c r="G8820" s="1661"/>
      <c r="H8820" s="1545"/>
      <c r="I8820" s="1545"/>
      <c r="J8820" s="1545"/>
      <c r="K8820" s="1545"/>
    </row>
    <row r="8821" spans="1:11" s="1358" customFormat="1" ht="22.5" customHeight="1">
      <c r="A8821" s="1407" t="s">
        <v>33937</v>
      </c>
      <c r="B8821" s="1407" t="s">
        <v>33962</v>
      </c>
      <c r="C8821" s="1408">
        <v>5000</v>
      </c>
      <c r="D8821" s="1408">
        <v>0</v>
      </c>
      <c r="E8821" s="1409">
        <v>7280319.7999999998</v>
      </c>
      <c r="F8821" s="1541"/>
      <c r="G8821" s="1657"/>
      <c r="H8821" s="1541"/>
      <c r="I8821" s="1434"/>
      <c r="J8821" s="1434"/>
      <c r="K8821" s="1434"/>
    </row>
    <row r="8822" spans="1:11" s="1358" customFormat="1" ht="22.5" customHeight="1">
      <c r="A8822" s="1407" t="s">
        <v>33938</v>
      </c>
      <c r="B8822" s="1407" t="s">
        <v>33963</v>
      </c>
      <c r="C8822" s="1408">
        <v>116550</v>
      </c>
      <c r="D8822" s="1408">
        <v>0</v>
      </c>
      <c r="E8822" s="1409">
        <v>7396869.7999999998</v>
      </c>
      <c r="F8822" s="1541"/>
      <c r="G8822" s="1657"/>
      <c r="H8822" s="1541"/>
      <c r="I8822" s="1434"/>
      <c r="J8822" s="1434"/>
      <c r="K8822" s="1434"/>
    </row>
    <row r="8823" spans="1:11" s="849" customFormat="1" ht="22.5" customHeight="1">
      <c r="A8823" s="1051" t="s">
        <v>33939</v>
      </c>
      <c r="B8823" s="1051" t="s">
        <v>33964</v>
      </c>
      <c r="C8823" s="1050">
        <v>200500</v>
      </c>
      <c r="D8823" s="1050">
        <v>0</v>
      </c>
      <c r="E8823" s="1406">
        <v>7597369.7999999998</v>
      </c>
      <c r="F8823" s="1544" t="s">
        <v>2937</v>
      </c>
      <c r="G8823" s="1659"/>
      <c r="H8823" s="1544"/>
      <c r="I8823" s="1545"/>
      <c r="J8823" s="1545"/>
      <c r="K8823" s="1545"/>
    </row>
    <row r="8824" spans="1:11" s="1358" customFormat="1" ht="22.5" customHeight="1">
      <c r="A8824" s="1407" t="s">
        <v>33940</v>
      </c>
      <c r="B8824" s="1407" t="s">
        <v>33965</v>
      </c>
      <c r="C8824" s="1408">
        <v>12000</v>
      </c>
      <c r="D8824" s="1408">
        <v>0</v>
      </c>
      <c r="E8824" s="1409">
        <v>7609369.7999999998</v>
      </c>
      <c r="F8824" s="1541"/>
      <c r="G8824" s="1657"/>
      <c r="H8824" s="1541"/>
      <c r="I8824" s="1434"/>
      <c r="J8824" s="1434"/>
      <c r="K8824" s="1434"/>
    </row>
    <row r="8825" spans="1:11" s="1358" customFormat="1" ht="22.5" customHeight="1">
      <c r="A8825" s="1407" t="s">
        <v>33941</v>
      </c>
      <c r="B8825" s="1407" t="s">
        <v>33966</v>
      </c>
      <c r="C8825" s="1408">
        <v>18500</v>
      </c>
      <c r="D8825" s="1408">
        <v>0</v>
      </c>
      <c r="E8825" s="1409">
        <v>7627869.7999999998</v>
      </c>
      <c r="F8825" s="1541"/>
      <c r="G8825" s="1657"/>
      <c r="H8825" s="1541"/>
      <c r="I8825" s="1434"/>
      <c r="J8825" s="1434"/>
      <c r="K8825" s="1434"/>
    </row>
    <row r="8826" spans="1:11" s="1358" customFormat="1" ht="22.5" customHeight="1">
      <c r="A8826" s="1407" t="s">
        <v>33942</v>
      </c>
      <c r="B8826" s="1407" t="s">
        <v>33965</v>
      </c>
      <c r="C8826" s="1408">
        <v>30000</v>
      </c>
      <c r="D8826" s="1408">
        <v>0</v>
      </c>
      <c r="E8826" s="1409">
        <v>7657869.7999999998</v>
      </c>
      <c r="F8826" s="1541"/>
      <c r="G8826" s="1657"/>
      <c r="H8826" s="1541"/>
      <c r="I8826" s="1434"/>
      <c r="J8826" s="1434"/>
      <c r="K8826" s="1434"/>
    </row>
    <row r="8827" spans="1:11" s="1358" customFormat="1" ht="22.5" customHeight="1">
      <c r="A8827" s="1407" t="s">
        <v>33943</v>
      </c>
      <c r="B8827" s="1407" t="s">
        <v>33967</v>
      </c>
      <c r="C8827" s="1408">
        <v>35000</v>
      </c>
      <c r="D8827" s="1408">
        <v>0</v>
      </c>
      <c r="E8827" s="1409">
        <v>7692869.7999999998</v>
      </c>
      <c r="F8827" s="1541"/>
      <c r="G8827" s="1657"/>
      <c r="H8827" s="1541"/>
      <c r="I8827" s="1434"/>
      <c r="J8827" s="1434"/>
      <c r="K8827" s="1434"/>
    </row>
    <row r="8828" spans="1:11" s="1358" customFormat="1" ht="22.5" customHeight="1">
      <c r="A8828" s="1407" t="s">
        <v>33944</v>
      </c>
      <c r="B8828" s="1407" t="s">
        <v>33997</v>
      </c>
      <c r="C8828" s="1408">
        <v>40000</v>
      </c>
      <c r="D8828" s="1408">
        <v>0</v>
      </c>
      <c r="E8828" s="1409">
        <v>7732869.7999999998</v>
      </c>
      <c r="F8828" s="1541"/>
      <c r="G8828" s="1657"/>
      <c r="H8828" s="1541"/>
      <c r="I8828" s="1434"/>
      <c r="J8828" s="1434"/>
      <c r="K8828" s="1434"/>
    </row>
    <row r="8829" spans="1:11" s="1358" customFormat="1" ht="22.5" customHeight="1">
      <c r="A8829" s="1420" t="s">
        <v>33945</v>
      </c>
      <c r="B8829" s="1420" t="s">
        <v>33968</v>
      </c>
      <c r="C8829" s="1421">
        <v>40000</v>
      </c>
      <c r="D8829" s="1421">
        <v>0</v>
      </c>
      <c r="E8829" s="1409">
        <v>7772869.7999999998</v>
      </c>
      <c r="F8829" s="1434"/>
      <c r="G8829" s="1653"/>
      <c r="H8829" s="1434"/>
      <c r="I8829" s="1434"/>
      <c r="J8829" s="1434"/>
      <c r="K8829" s="1434"/>
    </row>
    <row r="8830" spans="1:11" s="1358" customFormat="1" ht="22.5" customHeight="1">
      <c r="A8830" s="1407" t="s">
        <v>33946</v>
      </c>
      <c r="B8830" s="1407" t="s">
        <v>33969</v>
      </c>
      <c r="C8830" s="1408">
        <v>45000</v>
      </c>
      <c r="D8830" s="1408">
        <v>0</v>
      </c>
      <c r="E8830" s="1409">
        <v>7817869.7999999998</v>
      </c>
      <c r="F8830" s="1541"/>
      <c r="G8830" s="1657"/>
      <c r="H8830" s="1541"/>
      <c r="I8830" s="1434"/>
      <c r="J8830" s="1434"/>
      <c r="K8830" s="1434"/>
    </row>
    <row r="8831" spans="1:11" s="1358" customFormat="1" ht="22.5" customHeight="1">
      <c r="A8831" s="1407" t="s">
        <v>33947</v>
      </c>
      <c r="B8831" s="1407" t="s">
        <v>33970</v>
      </c>
      <c r="C8831" s="1408">
        <v>45000</v>
      </c>
      <c r="D8831" s="1408">
        <v>0</v>
      </c>
      <c r="E8831" s="1409">
        <v>7862869.7999999998</v>
      </c>
      <c r="F8831" s="1541"/>
      <c r="G8831" s="1657"/>
      <c r="H8831" s="1541"/>
      <c r="I8831" s="1434"/>
      <c r="J8831" s="1434"/>
      <c r="K8831" s="1434"/>
    </row>
    <row r="8832" spans="1:11" s="1358" customFormat="1" ht="22.5" customHeight="1">
      <c r="A8832" s="1407" t="s">
        <v>33948</v>
      </c>
      <c r="B8832" s="1407" t="s">
        <v>33971</v>
      </c>
      <c r="C8832" s="1408">
        <v>45000</v>
      </c>
      <c r="D8832" s="1408">
        <v>0</v>
      </c>
      <c r="E8832" s="1409">
        <v>7907869.7999999998</v>
      </c>
      <c r="F8832" s="1541"/>
      <c r="G8832" s="1657"/>
      <c r="H8832" s="1541"/>
      <c r="I8832" s="1434"/>
      <c r="J8832" s="1434"/>
      <c r="K8832" s="1434"/>
    </row>
    <row r="8833" spans="1:11" s="1358" customFormat="1" ht="22.5" customHeight="1">
      <c r="A8833" s="1407" t="s">
        <v>33949</v>
      </c>
      <c r="B8833" s="1407" t="s">
        <v>33972</v>
      </c>
      <c r="C8833" s="1408">
        <v>55000</v>
      </c>
      <c r="D8833" s="1408">
        <v>0</v>
      </c>
      <c r="E8833" s="1409">
        <v>7962869.7999999998</v>
      </c>
      <c r="F8833" s="1541"/>
      <c r="G8833" s="1657"/>
      <c r="H8833" s="1541"/>
      <c r="I8833" s="1434"/>
      <c r="J8833" s="1434"/>
      <c r="K8833" s="1434"/>
    </row>
    <row r="8834" spans="1:11" s="1358" customFormat="1" ht="22.5" customHeight="1">
      <c r="A8834" s="1420" t="s">
        <v>33950</v>
      </c>
      <c r="B8834" s="1420" t="s">
        <v>33973</v>
      </c>
      <c r="C8834" s="1421">
        <v>60000</v>
      </c>
      <c r="D8834" s="1421">
        <v>0</v>
      </c>
      <c r="E8834" s="1409">
        <v>8022869.7999999998</v>
      </c>
      <c r="F8834" s="1434"/>
      <c r="G8834" s="1653"/>
      <c r="H8834" s="1434"/>
      <c r="I8834" s="1434"/>
      <c r="J8834" s="1434"/>
      <c r="K8834" s="1434"/>
    </row>
    <row r="8835" spans="1:11" s="849" customFormat="1" ht="22.5" customHeight="1">
      <c r="A8835" s="1051" t="s">
        <v>33951</v>
      </c>
      <c r="B8835" s="1051" t="s">
        <v>33974</v>
      </c>
      <c r="C8835" s="1050">
        <v>0</v>
      </c>
      <c r="D8835" s="1050">
        <v>53.75</v>
      </c>
      <c r="E8835" s="1406">
        <v>8022816.0499999998</v>
      </c>
      <c r="F8835" s="1544"/>
      <c r="G8835" s="1659"/>
      <c r="H8835" s="1544"/>
      <c r="I8835" s="1545"/>
      <c r="J8835" s="1545"/>
      <c r="K8835" s="1545"/>
    </row>
    <row r="8836" spans="1:11" s="849" customFormat="1" ht="22.5" customHeight="1">
      <c r="A8836" s="1051" t="s">
        <v>33951</v>
      </c>
      <c r="B8836" s="1051" t="s">
        <v>33975</v>
      </c>
      <c r="C8836" s="1050">
        <v>0</v>
      </c>
      <c r="D8836" s="1050">
        <v>5000000</v>
      </c>
      <c r="E8836" s="1406">
        <v>3022816.05</v>
      </c>
      <c r="F8836" s="1544"/>
      <c r="G8836" s="1659"/>
      <c r="H8836" s="1544"/>
      <c r="I8836" s="1545"/>
      <c r="J8836" s="1545"/>
      <c r="K8836" s="1545"/>
    </row>
    <row r="8837" spans="1:11" s="1358" customFormat="1" ht="22.5" customHeight="1">
      <c r="A8837" s="1407" t="s">
        <v>33952</v>
      </c>
      <c r="B8837" s="1407" t="s">
        <v>33972</v>
      </c>
      <c r="C8837" s="1408">
        <v>30000</v>
      </c>
      <c r="D8837" s="1408">
        <v>0</v>
      </c>
      <c r="E8837" s="1409">
        <v>3052816.05</v>
      </c>
      <c r="F8837" s="1541"/>
      <c r="G8837" s="1657"/>
      <c r="H8837" s="1541"/>
      <c r="I8837" s="1434"/>
      <c r="J8837" s="1434"/>
      <c r="K8837" s="1434"/>
    </row>
    <row r="8838" spans="1:11" s="1358" customFormat="1" ht="22.5" customHeight="1">
      <c r="A8838" s="1407" t="s">
        <v>33953</v>
      </c>
      <c r="B8838" s="1407" t="s">
        <v>33976</v>
      </c>
      <c r="C8838" s="1408">
        <v>90000</v>
      </c>
      <c r="D8838" s="1408">
        <v>0</v>
      </c>
      <c r="E8838" s="1409">
        <v>3142816.05</v>
      </c>
      <c r="F8838" s="1541"/>
      <c r="G8838" s="1657"/>
      <c r="H8838" s="1541"/>
      <c r="I8838" s="1434"/>
      <c r="J8838" s="1434"/>
      <c r="K8838" s="1434"/>
    </row>
    <row r="8839" spans="1:11" s="1358" customFormat="1" ht="22.5" customHeight="1">
      <c r="A8839" s="1407" t="s">
        <v>33954</v>
      </c>
      <c r="B8839" s="1407" t="s">
        <v>33977</v>
      </c>
      <c r="C8839" s="1408">
        <v>40000</v>
      </c>
      <c r="D8839" s="1408">
        <v>0</v>
      </c>
      <c r="E8839" s="1409">
        <v>3182816.05</v>
      </c>
      <c r="F8839" s="1541"/>
      <c r="G8839" s="1657"/>
      <c r="H8839" s="1541"/>
      <c r="I8839" s="1434"/>
      <c r="J8839" s="1434"/>
      <c r="K8839" s="1434"/>
    </row>
    <row r="8840" spans="1:11" s="1358" customFormat="1" ht="22.5" customHeight="1">
      <c r="A8840" s="1407" t="s">
        <v>33955</v>
      </c>
      <c r="B8840" s="1407" t="s">
        <v>33978</v>
      </c>
      <c r="C8840" s="1408">
        <v>45000</v>
      </c>
      <c r="D8840" s="1408">
        <v>0</v>
      </c>
      <c r="E8840" s="1409">
        <v>3227816.05</v>
      </c>
      <c r="F8840" s="1541"/>
      <c r="G8840" s="1657"/>
      <c r="H8840" s="1541"/>
      <c r="I8840" s="1434"/>
      <c r="J8840" s="1434"/>
      <c r="K8840" s="1434"/>
    </row>
    <row r="8841" spans="1:11" s="1358" customFormat="1" ht="22.5" customHeight="1">
      <c r="A8841" s="1407" t="s">
        <v>33956</v>
      </c>
      <c r="B8841" s="1407" t="s">
        <v>33979</v>
      </c>
      <c r="C8841" s="1408">
        <v>50000</v>
      </c>
      <c r="D8841" s="1408">
        <v>0</v>
      </c>
      <c r="E8841" s="1409">
        <v>3277816.05</v>
      </c>
      <c r="F8841" s="1541"/>
      <c r="G8841" s="1657"/>
      <c r="H8841" s="1541"/>
      <c r="I8841" s="1434"/>
      <c r="J8841" s="1434"/>
      <c r="K8841" s="1434"/>
    </row>
    <row r="8842" spans="1:11" s="1358" customFormat="1" ht="22.5" customHeight="1">
      <c r="A8842" s="1407" t="s">
        <v>33957</v>
      </c>
      <c r="B8842" s="1407" t="s">
        <v>33980</v>
      </c>
      <c r="C8842" s="1408">
        <v>100000</v>
      </c>
      <c r="D8842" s="1408">
        <v>0</v>
      </c>
      <c r="E8842" s="1409">
        <v>3377816.05</v>
      </c>
      <c r="F8842" s="1541"/>
      <c r="G8842" s="1657"/>
      <c r="H8842" s="1541"/>
      <c r="I8842" s="1434"/>
      <c r="J8842" s="1434"/>
      <c r="K8842" s="1434"/>
    </row>
    <row r="8843" spans="1:11" s="1358" customFormat="1" ht="22.5" customHeight="1">
      <c r="A8843" s="1407" t="s">
        <v>33958</v>
      </c>
      <c r="B8843" s="1407" t="s">
        <v>33981</v>
      </c>
      <c r="C8843" s="1408">
        <v>107000</v>
      </c>
      <c r="D8843" s="1408">
        <v>0</v>
      </c>
      <c r="E8843" s="1409">
        <v>3484816.05</v>
      </c>
      <c r="F8843" s="1541"/>
      <c r="G8843" s="1657"/>
      <c r="H8843" s="1541"/>
      <c r="I8843" s="1434"/>
      <c r="J8843" s="1434"/>
      <c r="K8843" s="1434"/>
    </row>
    <row r="8844" spans="1:11" s="849" customFormat="1" ht="22.5" customHeight="1">
      <c r="A8844" s="1051" t="s">
        <v>33959</v>
      </c>
      <c r="B8844" s="1051" t="s">
        <v>30925</v>
      </c>
      <c r="C8844" s="1050">
        <v>0</v>
      </c>
      <c r="D8844" s="1050">
        <v>1100</v>
      </c>
      <c r="E8844" s="1406">
        <v>3483716.05</v>
      </c>
      <c r="F8844" s="1544"/>
      <c r="G8844" s="1659"/>
      <c r="H8844" s="1544"/>
      <c r="I8844" s="1545"/>
      <c r="J8844" s="1545"/>
      <c r="K8844" s="1545"/>
    </row>
    <row r="8845" spans="1:11" s="1358" customFormat="1" ht="22.5" customHeight="1">
      <c r="A8845" s="1407" t="s">
        <v>33960</v>
      </c>
      <c r="B8845" s="1407" t="s">
        <v>33982</v>
      </c>
      <c r="C8845" s="1408">
        <v>47000</v>
      </c>
      <c r="D8845" s="1408">
        <v>0</v>
      </c>
      <c r="E8845" s="1409">
        <v>3530716.05</v>
      </c>
      <c r="F8845" s="1541"/>
      <c r="G8845" s="1657"/>
      <c r="H8845" s="1541"/>
      <c r="I8845" s="1434"/>
      <c r="J8845" s="1434"/>
      <c r="K8845" s="1434"/>
    </row>
    <row r="8846" spans="1:11" s="1358" customFormat="1" ht="22.5" customHeight="1">
      <c r="A8846" s="1407" t="s">
        <v>33961</v>
      </c>
      <c r="B8846" s="1407" t="s">
        <v>33983</v>
      </c>
      <c r="C8846" s="1408">
        <v>55000</v>
      </c>
      <c r="D8846" s="1408">
        <v>0</v>
      </c>
      <c r="E8846" s="1409">
        <v>3585716.05</v>
      </c>
      <c r="F8846" s="1541"/>
      <c r="G8846" s="1657"/>
      <c r="H8846" s="1541"/>
      <c r="I8846" s="1434"/>
      <c r="J8846" s="1434"/>
      <c r="K8846" s="1434"/>
    </row>
    <row r="8847" spans="1:11" s="1358" customFormat="1" ht="22.5" customHeight="1">
      <c r="A8847" s="1407" t="s">
        <v>34020</v>
      </c>
      <c r="B8847" s="1407" t="s">
        <v>33998</v>
      </c>
      <c r="C8847" s="1408">
        <v>60000</v>
      </c>
      <c r="D8847" s="1408">
        <v>0</v>
      </c>
      <c r="E8847" s="1409">
        <v>3645716.05</v>
      </c>
      <c r="F8847" s="1541"/>
      <c r="G8847" s="1657"/>
      <c r="H8847" s="1541"/>
      <c r="I8847" s="1434"/>
      <c r="J8847" s="1434"/>
      <c r="K8847" s="1434"/>
    </row>
    <row r="8848" spans="1:11" s="1358" customFormat="1" ht="22.5" customHeight="1">
      <c r="A8848" s="1407" t="s">
        <v>34021</v>
      </c>
      <c r="B8848" s="1407" t="s">
        <v>34044</v>
      </c>
      <c r="C8848" s="1408">
        <v>75000</v>
      </c>
      <c r="D8848" s="1408">
        <v>0</v>
      </c>
      <c r="E8848" s="1409">
        <v>3720716.05</v>
      </c>
      <c r="F8848" s="1541"/>
      <c r="G8848" s="1657"/>
      <c r="H8848" s="1541"/>
      <c r="I8848" s="1434"/>
      <c r="J8848" s="1434"/>
      <c r="K8848" s="1434"/>
    </row>
    <row r="8849" spans="1:11" s="1358" customFormat="1" ht="22.5" customHeight="1">
      <c r="A8849" s="1407" t="s">
        <v>34022</v>
      </c>
      <c r="B8849" s="1407" t="s">
        <v>34045</v>
      </c>
      <c r="C8849" s="1408">
        <v>75000</v>
      </c>
      <c r="D8849" s="1408">
        <v>0</v>
      </c>
      <c r="E8849" s="1409">
        <v>3795716.05</v>
      </c>
      <c r="F8849" s="1541"/>
      <c r="G8849" s="1657"/>
      <c r="H8849" s="1541"/>
      <c r="I8849" s="1434"/>
      <c r="J8849" s="1434"/>
      <c r="K8849" s="1434"/>
    </row>
    <row r="8850" spans="1:11" s="1358" customFormat="1" ht="22.5" customHeight="1">
      <c r="A8850" s="1407" t="s">
        <v>34023</v>
      </c>
      <c r="B8850" s="1407" t="s">
        <v>34319</v>
      </c>
      <c r="C8850" s="1408">
        <v>80000</v>
      </c>
      <c r="D8850" s="1408">
        <v>0</v>
      </c>
      <c r="E8850" s="1409">
        <v>3875716.05</v>
      </c>
      <c r="F8850" s="1541"/>
      <c r="G8850" s="1657"/>
      <c r="H8850" s="1541"/>
      <c r="I8850" s="1434"/>
      <c r="J8850" s="1434"/>
      <c r="K8850" s="1434"/>
    </row>
    <row r="8851" spans="1:11" s="1358" customFormat="1" ht="22.5" customHeight="1">
      <c r="A8851" s="1407" t="s">
        <v>34024</v>
      </c>
      <c r="B8851" s="1407" t="s">
        <v>34046</v>
      </c>
      <c r="C8851" s="1408">
        <v>45000</v>
      </c>
      <c r="D8851" s="1408">
        <v>0</v>
      </c>
      <c r="E8851" s="1409">
        <v>3920716.05</v>
      </c>
      <c r="F8851" s="1541"/>
      <c r="G8851" s="1657"/>
      <c r="H8851" s="1541"/>
      <c r="I8851" s="1434"/>
      <c r="J8851" s="1434"/>
      <c r="K8851" s="1434"/>
    </row>
    <row r="8852" spans="1:11" s="1358" customFormat="1" ht="22.5" customHeight="1">
      <c r="A8852" s="1407" t="s">
        <v>34025</v>
      </c>
      <c r="B8852" s="1407" t="s">
        <v>34047</v>
      </c>
      <c r="C8852" s="1408">
        <v>15000</v>
      </c>
      <c r="D8852" s="1408">
        <v>0</v>
      </c>
      <c r="E8852" s="1409">
        <v>3935716.05</v>
      </c>
      <c r="F8852" s="1541" t="s">
        <v>32369</v>
      </c>
      <c r="G8852" s="1657"/>
      <c r="H8852" s="1541"/>
      <c r="I8852" s="1434"/>
      <c r="J8852" s="1434"/>
      <c r="K8852" s="1434"/>
    </row>
    <row r="8853" spans="1:11" s="1358" customFormat="1" ht="22.5" customHeight="1">
      <c r="A8853" s="1407" t="s">
        <v>34026</v>
      </c>
      <c r="B8853" s="1407" t="s">
        <v>34048</v>
      </c>
      <c r="C8853" s="1408">
        <v>30000</v>
      </c>
      <c r="D8853" s="1408">
        <v>0</v>
      </c>
      <c r="E8853" s="1409">
        <v>3965716.05</v>
      </c>
      <c r="F8853" s="1541"/>
      <c r="G8853" s="1657"/>
      <c r="H8853" s="1541"/>
      <c r="I8853" s="1434"/>
      <c r="J8853" s="1434"/>
      <c r="K8853" s="1434"/>
    </row>
    <row r="8854" spans="1:11" s="1358" customFormat="1" ht="22.5" customHeight="1">
      <c r="A8854" s="1420" t="s">
        <v>34027</v>
      </c>
      <c r="B8854" s="1420" t="s">
        <v>34049</v>
      </c>
      <c r="C8854" s="1421">
        <v>20000</v>
      </c>
      <c r="D8854" s="1421">
        <v>0</v>
      </c>
      <c r="E8854" s="1409">
        <v>3985716.05</v>
      </c>
      <c r="F8854" s="1434"/>
      <c r="G8854" s="1653"/>
      <c r="H8854" s="1434"/>
      <c r="I8854" s="1434"/>
      <c r="J8854" s="1434"/>
      <c r="K8854" s="1434"/>
    </row>
    <row r="8855" spans="1:11" s="1358" customFormat="1" ht="22.5" customHeight="1">
      <c r="A8855" s="1407" t="s">
        <v>34028</v>
      </c>
      <c r="B8855" s="1407" t="s">
        <v>34050</v>
      </c>
      <c r="C8855" s="1408">
        <v>35000</v>
      </c>
      <c r="D8855" s="1408">
        <v>0</v>
      </c>
      <c r="E8855" s="1409">
        <v>4020716.05</v>
      </c>
      <c r="F8855" s="1541" t="s">
        <v>45</v>
      </c>
      <c r="G8855" s="1657"/>
      <c r="H8855" s="1541"/>
      <c r="I8855" s="1434"/>
      <c r="J8855" s="1434"/>
      <c r="K8855" s="1434"/>
    </row>
    <row r="8856" spans="1:11" s="1358" customFormat="1" ht="22.5" customHeight="1">
      <c r="A8856" s="1407" t="s">
        <v>34029</v>
      </c>
      <c r="B8856" s="1407" t="s">
        <v>34050</v>
      </c>
      <c r="C8856" s="1408">
        <v>40000</v>
      </c>
      <c r="D8856" s="1408">
        <v>0</v>
      </c>
      <c r="E8856" s="1409">
        <v>4060716.05</v>
      </c>
      <c r="F8856" s="1541" t="s">
        <v>45</v>
      </c>
      <c r="G8856" s="1657"/>
      <c r="H8856" s="1541"/>
      <c r="I8856" s="1434"/>
      <c r="J8856" s="1434"/>
      <c r="K8856" s="1434"/>
    </row>
    <row r="8857" spans="1:11" s="1358" customFormat="1" ht="22.5" customHeight="1">
      <c r="A8857" s="1407" t="s">
        <v>34030</v>
      </c>
      <c r="B8857" s="1407" t="s">
        <v>34079</v>
      </c>
      <c r="C8857" s="1408">
        <v>50000</v>
      </c>
      <c r="D8857" s="1408">
        <v>0</v>
      </c>
      <c r="E8857" s="1409">
        <v>4110716.05</v>
      </c>
      <c r="F8857" s="1541"/>
      <c r="G8857" s="1657"/>
      <c r="H8857" s="1541"/>
      <c r="I8857" s="1434"/>
      <c r="J8857" s="1434"/>
      <c r="K8857" s="1434"/>
    </row>
    <row r="8858" spans="1:11" s="1358" customFormat="1" ht="22.5" customHeight="1">
      <c r="A8858" s="1407" t="s">
        <v>34031</v>
      </c>
      <c r="B8858" s="1407" t="s">
        <v>34051</v>
      </c>
      <c r="C8858" s="1408">
        <v>75000</v>
      </c>
      <c r="D8858" s="1408">
        <v>0</v>
      </c>
      <c r="E8858" s="1409">
        <v>4185716.05</v>
      </c>
      <c r="F8858" s="1541"/>
      <c r="G8858" s="1657"/>
      <c r="H8858" s="1541"/>
      <c r="I8858" s="1434"/>
      <c r="J8858" s="1434"/>
      <c r="K8858" s="1434"/>
    </row>
    <row r="8859" spans="1:11" s="1358" customFormat="1" ht="22.5" customHeight="1">
      <c r="A8859" s="1407" t="s">
        <v>34032</v>
      </c>
      <c r="B8859" s="1407" t="s">
        <v>34052</v>
      </c>
      <c r="C8859" s="1408">
        <v>10000</v>
      </c>
      <c r="D8859" s="1408">
        <v>0</v>
      </c>
      <c r="E8859" s="1409">
        <v>4195716.05</v>
      </c>
      <c r="F8859" s="1541"/>
      <c r="G8859" s="1657"/>
      <c r="H8859" s="1541"/>
      <c r="I8859" s="1434"/>
      <c r="J8859" s="1434"/>
      <c r="K8859" s="1434"/>
    </row>
    <row r="8860" spans="1:11" s="1358" customFormat="1" ht="22.5" customHeight="1">
      <c r="A8860" s="1407" t="s">
        <v>34033</v>
      </c>
      <c r="B8860" s="1407" t="s">
        <v>34053</v>
      </c>
      <c r="C8860" s="1408">
        <v>10000</v>
      </c>
      <c r="D8860" s="1408">
        <v>0</v>
      </c>
      <c r="E8860" s="1409">
        <v>4205716.05</v>
      </c>
      <c r="F8860" s="1541" t="s">
        <v>32369</v>
      </c>
      <c r="G8860" s="1657"/>
      <c r="H8860" s="1541"/>
      <c r="I8860" s="1434"/>
      <c r="J8860" s="1434"/>
      <c r="K8860" s="1434"/>
    </row>
    <row r="8861" spans="1:11" s="1358" customFormat="1" ht="22.5" customHeight="1">
      <c r="A8861" s="1407" t="s">
        <v>34034</v>
      </c>
      <c r="B8861" s="1407" t="s">
        <v>34054</v>
      </c>
      <c r="C8861" s="1408">
        <v>30000</v>
      </c>
      <c r="D8861" s="1408">
        <v>0</v>
      </c>
      <c r="E8861" s="1409">
        <v>4235716.05</v>
      </c>
      <c r="F8861" s="1541"/>
      <c r="G8861" s="1657"/>
      <c r="H8861" s="1541"/>
      <c r="I8861" s="1434"/>
      <c r="J8861" s="1434"/>
      <c r="K8861" s="1434"/>
    </row>
    <row r="8862" spans="1:11" s="1358" customFormat="1" ht="22.5" customHeight="1">
      <c r="A8862" s="1407" t="s">
        <v>34035</v>
      </c>
      <c r="B8862" s="1407" t="s">
        <v>34055</v>
      </c>
      <c r="C8862" s="1408">
        <v>25000</v>
      </c>
      <c r="D8862" s="1408">
        <v>0</v>
      </c>
      <c r="E8862" s="1409">
        <v>4260716.05</v>
      </c>
      <c r="F8862" s="1541"/>
      <c r="G8862" s="1657"/>
      <c r="H8862" s="1541"/>
      <c r="I8862" s="1434"/>
      <c r="J8862" s="1434"/>
      <c r="K8862" s="1434"/>
    </row>
    <row r="8863" spans="1:11" s="849" customFormat="1" ht="22.5" customHeight="1">
      <c r="A8863" s="1051" t="s">
        <v>34036</v>
      </c>
      <c r="B8863" s="1051" t="s">
        <v>30925</v>
      </c>
      <c r="C8863" s="1050">
        <v>0</v>
      </c>
      <c r="D8863" s="1050">
        <v>850</v>
      </c>
      <c r="E8863" s="1406">
        <v>4259866.05</v>
      </c>
      <c r="F8863" s="1544"/>
      <c r="G8863" s="1659"/>
      <c r="H8863" s="1544"/>
      <c r="I8863" s="1545"/>
      <c r="J8863" s="1545"/>
      <c r="K8863" s="1545"/>
    </row>
    <row r="8864" spans="1:11" s="1358" customFormat="1" ht="22.5" customHeight="1">
      <c r="A8864" s="1407" t="s">
        <v>34037</v>
      </c>
      <c r="B8864" s="1407" t="s">
        <v>34056</v>
      </c>
      <c r="C8864" s="1408">
        <v>15000</v>
      </c>
      <c r="D8864" s="1408">
        <v>0</v>
      </c>
      <c r="E8864" s="1409">
        <v>4274866.05</v>
      </c>
      <c r="F8864" s="1541"/>
      <c r="G8864" s="1657"/>
      <c r="H8864" s="1541"/>
      <c r="I8864" s="1434"/>
      <c r="J8864" s="1434"/>
      <c r="K8864" s="1434"/>
    </row>
    <row r="8865" spans="1:11" s="1358" customFormat="1" ht="22.5" customHeight="1">
      <c r="A8865" s="1407" t="s">
        <v>34038</v>
      </c>
      <c r="B8865" s="1407" t="s">
        <v>34057</v>
      </c>
      <c r="C8865" s="1408">
        <v>20000</v>
      </c>
      <c r="D8865" s="1408">
        <v>0</v>
      </c>
      <c r="E8865" s="1409">
        <v>4294866.05</v>
      </c>
      <c r="F8865" s="1541"/>
      <c r="G8865" s="1657"/>
      <c r="H8865" s="1541"/>
      <c r="I8865" s="1434"/>
      <c r="J8865" s="1434"/>
      <c r="K8865" s="1434"/>
    </row>
    <row r="8866" spans="1:11" s="1358" customFormat="1" ht="22.5" customHeight="1">
      <c r="A8866" s="1407" t="s">
        <v>34039</v>
      </c>
      <c r="B8866" s="1407" t="s">
        <v>34058</v>
      </c>
      <c r="C8866" s="1408">
        <v>30000</v>
      </c>
      <c r="D8866" s="1408">
        <v>0</v>
      </c>
      <c r="E8866" s="1409">
        <v>4324866.05</v>
      </c>
      <c r="F8866" s="1541"/>
      <c r="G8866" s="1657"/>
      <c r="H8866" s="1541"/>
      <c r="I8866" s="1434"/>
      <c r="J8866" s="1434"/>
      <c r="K8866" s="1434"/>
    </row>
    <row r="8867" spans="1:11" s="1358" customFormat="1" ht="22.5" customHeight="1">
      <c r="A8867" s="1407" t="s">
        <v>34040</v>
      </c>
      <c r="B8867" s="1407" t="s">
        <v>34059</v>
      </c>
      <c r="C8867" s="1408">
        <v>50000</v>
      </c>
      <c r="D8867" s="1408">
        <v>0</v>
      </c>
      <c r="E8867" s="1409">
        <v>4374866.05</v>
      </c>
      <c r="F8867" s="1541"/>
      <c r="G8867" s="1657"/>
      <c r="H8867" s="1541"/>
      <c r="I8867" s="1434"/>
      <c r="J8867" s="1434"/>
      <c r="K8867" s="1434"/>
    </row>
    <row r="8868" spans="1:11" s="1358" customFormat="1" ht="22.5" customHeight="1">
      <c r="A8868" s="1407" t="s">
        <v>34041</v>
      </c>
      <c r="B8868" s="1407" t="s">
        <v>34060</v>
      </c>
      <c r="C8868" s="1408">
        <v>75000</v>
      </c>
      <c r="D8868" s="1408">
        <v>0</v>
      </c>
      <c r="E8868" s="1409">
        <v>4449866.05</v>
      </c>
      <c r="F8868" s="1541"/>
      <c r="G8868" s="1657"/>
      <c r="H8868" s="1541"/>
      <c r="I8868" s="1434"/>
      <c r="J8868" s="1434"/>
      <c r="K8868" s="1434"/>
    </row>
    <row r="8869" spans="1:11" s="1358" customFormat="1" ht="22.5" customHeight="1">
      <c r="A8869" s="1407" t="s">
        <v>34042</v>
      </c>
      <c r="B8869" s="1407" t="s">
        <v>34061</v>
      </c>
      <c r="C8869" s="1408">
        <v>87000</v>
      </c>
      <c r="D8869" s="1408">
        <v>0</v>
      </c>
      <c r="E8869" s="1409">
        <v>4536866.05</v>
      </c>
      <c r="F8869" s="1541"/>
      <c r="G8869" s="1657"/>
      <c r="H8869" s="1541"/>
      <c r="I8869" s="1434"/>
      <c r="J8869" s="1434"/>
      <c r="K8869" s="1434"/>
    </row>
    <row r="8870" spans="1:11" s="1358" customFormat="1" ht="22.5" customHeight="1">
      <c r="A8870" s="1407" t="s">
        <v>34043</v>
      </c>
      <c r="B8870" s="1407" t="s">
        <v>34062</v>
      </c>
      <c r="C8870" s="1408">
        <v>107000</v>
      </c>
      <c r="D8870" s="1408">
        <v>0</v>
      </c>
      <c r="E8870" s="1409">
        <v>4643866.05</v>
      </c>
      <c r="F8870" s="1541"/>
      <c r="G8870" s="1657"/>
      <c r="H8870" s="1541"/>
      <c r="I8870" s="1434"/>
      <c r="J8870" s="1434"/>
      <c r="K8870" s="1434"/>
    </row>
    <row r="8871" spans="1:11" s="1358" customFormat="1" ht="22.5" customHeight="1">
      <c r="A8871" s="1407" t="s">
        <v>34101</v>
      </c>
      <c r="B8871" s="1407" t="s">
        <v>34141</v>
      </c>
      <c r="C8871" s="1408">
        <v>12000</v>
      </c>
      <c r="D8871" s="1408">
        <v>0</v>
      </c>
      <c r="E8871" s="1409">
        <v>4655866.05</v>
      </c>
      <c r="F8871" s="1434"/>
      <c r="G8871" s="1653"/>
      <c r="H8871" s="1434"/>
      <c r="I8871" s="1434"/>
      <c r="J8871" s="1434"/>
      <c r="K8871" s="1434"/>
    </row>
    <row r="8872" spans="1:11" s="1358" customFormat="1" ht="22.5" customHeight="1">
      <c r="A8872" s="1407" t="s">
        <v>34102</v>
      </c>
      <c r="B8872" s="1407" t="s">
        <v>34142</v>
      </c>
      <c r="C8872" s="1408">
        <v>15000</v>
      </c>
      <c r="D8872" s="1408">
        <v>0</v>
      </c>
      <c r="E8872" s="1409">
        <v>4670866.05</v>
      </c>
      <c r="F8872" s="1434"/>
      <c r="G8872" s="1653"/>
      <c r="H8872" s="1434"/>
      <c r="I8872" s="1434"/>
      <c r="J8872" s="1434"/>
      <c r="K8872" s="1434"/>
    </row>
    <row r="8873" spans="1:11" s="1358" customFormat="1" ht="22.5" customHeight="1">
      <c r="A8873" s="1407" t="s">
        <v>34103</v>
      </c>
      <c r="B8873" s="1407" t="s">
        <v>34143</v>
      </c>
      <c r="C8873" s="1408">
        <v>20000</v>
      </c>
      <c r="D8873" s="1408">
        <v>0</v>
      </c>
      <c r="E8873" s="1409">
        <v>4690866.05</v>
      </c>
      <c r="F8873" s="1434"/>
      <c r="G8873" s="1653"/>
      <c r="H8873" s="1434"/>
      <c r="I8873" s="1434"/>
      <c r="J8873" s="1434"/>
      <c r="K8873" s="1434"/>
    </row>
    <row r="8874" spans="1:11" s="1358" customFormat="1" ht="22.5" customHeight="1">
      <c r="A8874" s="1407" t="s">
        <v>34104</v>
      </c>
      <c r="B8874" s="1407" t="s">
        <v>34144</v>
      </c>
      <c r="C8874" s="1408">
        <v>75000</v>
      </c>
      <c r="D8874" s="1408">
        <v>0</v>
      </c>
      <c r="E8874" s="1409">
        <v>4765866.05</v>
      </c>
      <c r="F8874" s="1434"/>
      <c r="G8874" s="1653"/>
      <c r="H8874" s="1434"/>
      <c r="I8874" s="1434"/>
      <c r="J8874" s="1434"/>
      <c r="K8874" s="1434"/>
    </row>
    <row r="8875" spans="1:11" s="1358" customFormat="1" ht="22.5" customHeight="1">
      <c r="A8875" s="1407" t="s">
        <v>34105</v>
      </c>
      <c r="B8875" s="1407" t="s">
        <v>34145</v>
      </c>
      <c r="C8875" s="1408">
        <v>5000</v>
      </c>
      <c r="D8875" s="1408">
        <v>0</v>
      </c>
      <c r="E8875" s="1409">
        <v>4770866.05</v>
      </c>
      <c r="F8875" s="1434"/>
      <c r="G8875" s="1653"/>
      <c r="H8875" s="1434"/>
      <c r="I8875" s="1434"/>
      <c r="J8875" s="1434"/>
      <c r="K8875" s="1434"/>
    </row>
    <row r="8876" spans="1:11" s="1358" customFormat="1" ht="22.5" customHeight="1">
      <c r="A8876" s="1407" t="s">
        <v>34106</v>
      </c>
      <c r="B8876" s="1407" t="s">
        <v>34146</v>
      </c>
      <c r="C8876" s="1408">
        <v>12000</v>
      </c>
      <c r="D8876" s="1408">
        <v>0</v>
      </c>
      <c r="E8876" s="1409">
        <v>4782866.05</v>
      </c>
      <c r="F8876" s="1434"/>
      <c r="G8876" s="1653"/>
      <c r="H8876" s="1434"/>
      <c r="I8876" s="1434"/>
      <c r="J8876" s="1434"/>
      <c r="K8876" s="1434"/>
    </row>
    <row r="8877" spans="1:11" s="1358" customFormat="1" ht="22.5" customHeight="1">
      <c r="A8877" s="1407" t="s">
        <v>34107</v>
      </c>
      <c r="B8877" s="1407" t="s">
        <v>34147</v>
      </c>
      <c r="C8877" s="1408">
        <v>15000</v>
      </c>
      <c r="D8877" s="1408">
        <v>0</v>
      </c>
      <c r="E8877" s="1409">
        <v>4797866.05</v>
      </c>
      <c r="F8877" s="1434"/>
      <c r="G8877" s="1653"/>
      <c r="H8877" s="1434"/>
      <c r="I8877" s="1434"/>
      <c r="J8877" s="1434"/>
      <c r="K8877" s="1434"/>
    </row>
    <row r="8878" spans="1:11" s="1358" customFormat="1" ht="22.5" customHeight="1">
      <c r="A8878" s="1407" t="s">
        <v>34108</v>
      </c>
      <c r="B8878" s="1407" t="s">
        <v>34148</v>
      </c>
      <c r="C8878" s="1408">
        <v>20000</v>
      </c>
      <c r="D8878" s="1408">
        <v>0</v>
      </c>
      <c r="E8878" s="1409">
        <v>4817866.05</v>
      </c>
      <c r="F8878" s="1434"/>
      <c r="G8878" s="1653"/>
      <c r="H8878" s="1434"/>
      <c r="I8878" s="1434"/>
      <c r="J8878" s="1434"/>
      <c r="K8878" s="1434"/>
    </row>
    <row r="8879" spans="1:11" s="1358" customFormat="1" ht="22.5" customHeight="1">
      <c r="A8879" s="1407" t="s">
        <v>34109</v>
      </c>
      <c r="B8879" s="1407" t="s">
        <v>34149</v>
      </c>
      <c r="C8879" s="1408">
        <v>80000</v>
      </c>
      <c r="D8879" s="1408">
        <v>0</v>
      </c>
      <c r="E8879" s="1409">
        <v>4897866.05</v>
      </c>
      <c r="F8879" s="1434"/>
      <c r="G8879" s="1653"/>
      <c r="H8879" s="1434"/>
      <c r="I8879" s="1434"/>
      <c r="J8879" s="1434"/>
      <c r="K8879" s="1434"/>
    </row>
    <row r="8880" spans="1:11" s="1358" customFormat="1" ht="22.5" customHeight="1">
      <c r="A8880" s="1407" t="s">
        <v>34110</v>
      </c>
      <c r="B8880" s="1407" t="s">
        <v>34150</v>
      </c>
      <c r="C8880" s="1408">
        <v>85000</v>
      </c>
      <c r="D8880" s="1408">
        <v>0</v>
      </c>
      <c r="E8880" s="1409">
        <v>4982866.05</v>
      </c>
      <c r="F8880" s="1434"/>
      <c r="G8880" s="1653"/>
      <c r="H8880" s="1434"/>
      <c r="I8880" s="1434"/>
      <c r="J8880" s="1434"/>
      <c r="K8880" s="1434"/>
    </row>
    <row r="8881" spans="1:11" s="1358" customFormat="1" ht="22.5" customHeight="1">
      <c r="A8881" s="1407" t="s">
        <v>34111</v>
      </c>
      <c r="B8881" s="1407" t="s">
        <v>34151</v>
      </c>
      <c r="C8881" s="1408">
        <v>90000</v>
      </c>
      <c r="D8881" s="1408">
        <v>0</v>
      </c>
      <c r="E8881" s="1409">
        <v>5072866.05</v>
      </c>
      <c r="F8881" s="1434"/>
      <c r="G8881" s="1653"/>
      <c r="H8881" s="1434"/>
      <c r="I8881" s="1434"/>
      <c r="J8881" s="1434"/>
      <c r="K8881" s="1434"/>
    </row>
    <row r="8882" spans="1:11" s="1358" customFormat="1" ht="22.5" customHeight="1">
      <c r="A8882" s="1407" t="s">
        <v>34112</v>
      </c>
      <c r="B8882" s="1407" t="s">
        <v>34152</v>
      </c>
      <c r="C8882" s="1408">
        <v>5000</v>
      </c>
      <c r="D8882" s="1408">
        <v>0</v>
      </c>
      <c r="E8882" s="1409">
        <v>5077866.05</v>
      </c>
      <c r="F8882" s="1434"/>
      <c r="G8882" s="1653"/>
      <c r="H8882" s="1434"/>
      <c r="I8882" s="1434"/>
      <c r="J8882" s="1434"/>
      <c r="K8882" s="1434"/>
    </row>
    <row r="8883" spans="1:11" s="1358" customFormat="1" ht="22.5" customHeight="1">
      <c r="A8883" s="1407" t="s">
        <v>34113</v>
      </c>
      <c r="B8883" s="1407" t="s">
        <v>34153</v>
      </c>
      <c r="C8883" s="1408">
        <v>5000</v>
      </c>
      <c r="D8883" s="1408">
        <v>0</v>
      </c>
      <c r="E8883" s="1409">
        <v>5082866.05</v>
      </c>
      <c r="F8883" s="1434"/>
      <c r="G8883" s="1653"/>
      <c r="H8883" s="1434"/>
      <c r="I8883" s="1434"/>
      <c r="J8883" s="1434"/>
      <c r="K8883" s="1434"/>
    </row>
    <row r="8884" spans="1:11" s="1358" customFormat="1" ht="22.5" customHeight="1">
      <c r="A8884" s="1407" t="s">
        <v>34114</v>
      </c>
      <c r="B8884" s="1407" t="s">
        <v>34154</v>
      </c>
      <c r="C8884" s="1408">
        <v>15000</v>
      </c>
      <c r="D8884" s="1408">
        <v>0</v>
      </c>
      <c r="E8884" s="1409">
        <v>5097866.05</v>
      </c>
      <c r="F8884" s="1434"/>
      <c r="G8884" s="1653"/>
      <c r="H8884" s="1434"/>
      <c r="I8884" s="1434"/>
      <c r="J8884" s="1434"/>
      <c r="K8884" s="1434"/>
    </row>
    <row r="8885" spans="1:11" s="1358" customFormat="1" ht="22.5" customHeight="1">
      <c r="A8885" s="1407" t="s">
        <v>34115</v>
      </c>
      <c r="B8885" s="1407" t="s">
        <v>34155</v>
      </c>
      <c r="C8885" s="1408">
        <v>35000</v>
      </c>
      <c r="D8885" s="1408">
        <v>0</v>
      </c>
      <c r="E8885" s="1409">
        <v>5132866.05</v>
      </c>
      <c r="F8885" s="1434"/>
      <c r="G8885" s="1653"/>
      <c r="H8885" s="1434"/>
      <c r="I8885" s="1434"/>
      <c r="J8885" s="1434"/>
      <c r="K8885" s="1434"/>
    </row>
    <row r="8886" spans="1:11" s="1358" customFormat="1" ht="22.5" customHeight="1">
      <c r="A8886" s="1407" t="s">
        <v>34116</v>
      </c>
      <c r="B8886" s="1407" t="s">
        <v>34156</v>
      </c>
      <c r="C8886" s="1408">
        <v>40000</v>
      </c>
      <c r="D8886" s="1408">
        <v>0</v>
      </c>
      <c r="E8886" s="1409">
        <v>5172866.05</v>
      </c>
      <c r="F8886" s="1434"/>
      <c r="G8886" s="1653"/>
      <c r="H8886" s="1434"/>
      <c r="I8886" s="1434"/>
      <c r="J8886" s="1434"/>
      <c r="K8886" s="1434"/>
    </row>
    <row r="8887" spans="1:11" s="1358" customFormat="1" ht="22.5" customHeight="1">
      <c r="A8887" s="1407" t="s">
        <v>34117</v>
      </c>
      <c r="B8887" s="1407" t="s">
        <v>34157</v>
      </c>
      <c r="C8887" s="1408">
        <v>45000</v>
      </c>
      <c r="D8887" s="1408">
        <v>0</v>
      </c>
      <c r="E8887" s="1409">
        <v>5217866.05</v>
      </c>
      <c r="F8887" s="1434"/>
      <c r="G8887" s="1653"/>
      <c r="H8887" s="1434"/>
      <c r="I8887" s="1434"/>
      <c r="J8887" s="1434"/>
      <c r="K8887" s="1434"/>
    </row>
    <row r="8888" spans="1:11" s="1358" customFormat="1" ht="22.5" customHeight="1">
      <c r="A8888" s="1407" t="s">
        <v>34118</v>
      </c>
      <c r="B8888" s="1407" t="s">
        <v>34158</v>
      </c>
      <c r="C8888" s="1408">
        <v>60000</v>
      </c>
      <c r="D8888" s="1408">
        <v>0</v>
      </c>
      <c r="E8888" s="1409">
        <v>5277866.05</v>
      </c>
      <c r="F8888" s="1434"/>
      <c r="G8888" s="1653"/>
      <c r="H8888" s="1434"/>
      <c r="I8888" s="1434"/>
      <c r="J8888" s="1434"/>
      <c r="K8888" s="1434"/>
    </row>
    <row r="8889" spans="1:11" s="1358" customFormat="1" ht="22.5" customHeight="1">
      <c r="A8889" s="1407" t="s">
        <v>34119</v>
      </c>
      <c r="B8889" s="1407" t="s">
        <v>34159</v>
      </c>
      <c r="C8889" s="1408">
        <v>70000</v>
      </c>
      <c r="D8889" s="1408">
        <v>0</v>
      </c>
      <c r="E8889" s="1409">
        <v>5347866.05</v>
      </c>
      <c r="F8889" s="1434"/>
      <c r="G8889" s="1653"/>
      <c r="H8889" s="1434"/>
      <c r="I8889" s="1434"/>
      <c r="J8889" s="1434"/>
      <c r="K8889" s="1434"/>
    </row>
    <row r="8890" spans="1:11" s="1358" customFormat="1" ht="22.5" customHeight="1">
      <c r="A8890" s="1407" t="s">
        <v>34120</v>
      </c>
      <c r="B8890" s="1407" t="s">
        <v>34160</v>
      </c>
      <c r="C8890" s="1408">
        <v>10000</v>
      </c>
      <c r="D8890" s="1408">
        <v>0</v>
      </c>
      <c r="E8890" s="1409">
        <v>5357866.05</v>
      </c>
      <c r="F8890" s="1434"/>
      <c r="G8890" s="1653"/>
      <c r="H8890" s="1434"/>
      <c r="I8890" s="1434"/>
      <c r="J8890" s="1434"/>
      <c r="K8890" s="1434"/>
    </row>
    <row r="8891" spans="1:11" s="1358" customFormat="1" ht="22.5" customHeight="1">
      <c r="A8891" s="1407" t="s">
        <v>34121</v>
      </c>
      <c r="B8891" s="1407" t="s">
        <v>34161</v>
      </c>
      <c r="C8891" s="1408">
        <v>15000</v>
      </c>
      <c r="D8891" s="1408">
        <v>0</v>
      </c>
      <c r="E8891" s="1409">
        <v>5372866.0499999998</v>
      </c>
      <c r="F8891" s="1434" t="s">
        <v>32369</v>
      </c>
      <c r="G8891" s="1653"/>
      <c r="H8891" s="1434"/>
      <c r="I8891" s="1434"/>
      <c r="J8891" s="1434"/>
      <c r="K8891" s="1434"/>
    </row>
    <row r="8892" spans="1:11" s="1358" customFormat="1" ht="22.5" customHeight="1">
      <c r="A8892" s="1407" t="s">
        <v>34122</v>
      </c>
      <c r="B8892" s="1407" t="s">
        <v>34162</v>
      </c>
      <c r="C8892" s="1408">
        <v>30000</v>
      </c>
      <c r="D8892" s="1408">
        <v>0</v>
      </c>
      <c r="E8892" s="1409">
        <v>5402866.0499999998</v>
      </c>
      <c r="F8892" s="1434"/>
      <c r="G8892" s="1653"/>
      <c r="H8892" s="1434"/>
      <c r="I8892" s="1434"/>
      <c r="J8892" s="1434"/>
      <c r="K8892" s="1434"/>
    </row>
    <row r="8893" spans="1:11" s="1358" customFormat="1" ht="22.5" customHeight="1">
      <c r="A8893" s="1407" t="s">
        <v>34123</v>
      </c>
      <c r="B8893" s="1407" t="s">
        <v>34163</v>
      </c>
      <c r="C8893" s="1408">
        <v>30000</v>
      </c>
      <c r="D8893" s="1408">
        <v>0</v>
      </c>
      <c r="E8893" s="1409">
        <v>5432866.0499999998</v>
      </c>
      <c r="F8893" s="1434"/>
      <c r="G8893" s="1653"/>
      <c r="H8893" s="1434"/>
      <c r="I8893" s="1434"/>
      <c r="J8893" s="1434"/>
      <c r="K8893" s="1434"/>
    </row>
    <row r="8894" spans="1:11" s="1358" customFormat="1" ht="22.5" customHeight="1">
      <c r="A8894" s="1407" t="s">
        <v>34124</v>
      </c>
      <c r="B8894" s="1407" t="s">
        <v>34164</v>
      </c>
      <c r="C8894" s="1408">
        <v>35000</v>
      </c>
      <c r="D8894" s="1408">
        <v>0</v>
      </c>
      <c r="E8894" s="1409">
        <v>5467866.0499999998</v>
      </c>
      <c r="F8894" s="1434"/>
      <c r="G8894" s="1653"/>
      <c r="H8894" s="1434"/>
      <c r="I8894" s="1434"/>
      <c r="J8894" s="1434"/>
      <c r="K8894" s="1434"/>
    </row>
    <row r="8895" spans="1:11" s="1358" customFormat="1" ht="22.5" customHeight="1">
      <c r="A8895" s="1407" t="s">
        <v>34125</v>
      </c>
      <c r="B8895" s="1407" t="s">
        <v>34165</v>
      </c>
      <c r="C8895" s="1408">
        <v>40000</v>
      </c>
      <c r="D8895" s="1408">
        <v>0</v>
      </c>
      <c r="E8895" s="1409">
        <v>5507866.0499999998</v>
      </c>
      <c r="F8895" s="1434"/>
      <c r="G8895" s="1653"/>
      <c r="H8895" s="1434"/>
      <c r="I8895" s="1434"/>
      <c r="J8895" s="1434"/>
      <c r="K8895" s="1434"/>
    </row>
    <row r="8896" spans="1:11" s="1358" customFormat="1" ht="22.5" customHeight="1">
      <c r="A8896" s="1420" t="s">
        <v>34126</v>
      </c>
      <c r="B8896" s="1420" t="s">
        <v>34166</v>
      </c>
      <c r="C8896" s="1421">
        <v>10000</v>
      </c>
      <c r="D8896" s="1421">
        <v>0</v>
      </c>
      <c r="E8896" s="1409">
        <v>5517866.0499999998</v>
      </c>
      <c r="F8896" s="1434"/>
      <c r="G8896" s="1653"/>
      <c r="H8896" s="1434"/>
      <c r="I8896" s="1434"/>
      <c r="J8896" s="1434"/>
      <c r="K8896" s="1434"/>
    </row>
    <row r="8897" spans="1:11" s="1358" customFormat="1" ht="22.5" customHeight="1">
      <c r="A8897" s="1420" t="s">
        <v>34127</v>
      </c>
      <c r="B8897" s="1420" t="s">
        <v>34167</v>
      </c>
      <c r="C8897" s="1421">
        <v>18000</v>
      </c>
      <c r="D8897" s="1421">
        <v>0</v>
      </c>
      <c r="E8897" s="1409">
        <v>5535866.0499999998</v>
      </c>
      <c r="F8897" s="1434"/>
      <c r="G8897" s="1653"/>
      <c r="H8897" s="1434"/>
      <c r="I8897" s="1434"/>
      <c r="J8897" s="1434"/>
      <c r="K8897" s="1434"/>
    </row>
    <row r="8898" spans="1:11" s="1358" customFormat="1" ht="22.5" customHeight="1">
      <c r="A8898" s="1407" t="s">
        <v>34128</v>
      </c>
      <c r="B8898" s="1407" t="s">
        <v>33971</v>
      </c>
      <c r="C8898" s="1408">
        <v>40000</v>
      </c>
      <c r="D8898" s="1408">
        <v>0</v>
      </c>
      <c r="E8898" s="1409">
        <v>5575866.0499999998</v>
      </c>
      <c r="F8898" s="1434"/>
      <c r="G8898" s="1653"/>
      <c r="H8898" s="1434"/>
      <c r="I8898" s="1434"/>
      <c r="J8898" s="1434"/>
      <c r="K8898" s="1434"/>
    </row>
    <row r="8899" spans="1:11" s="1358" customFormat="1" ht="22.5" customHeight="1">
      <c r="A8899" s="1407" t="s">
        <v>34129</v>
      </c>
      <c r="B8899" s="1407" t="s">
        <v>34168</v>
      </c>
      <c r="C8899" s="1408">
        <v>45000</v>
      </c>
      <c r="D8899" s="1408">
        <v>0</v>
      </c>
      <c r="E8899" s="1409">
        <v>5620866.0499999998</v>
      </c>
      <c r="F8899" s="1434"/>
      <c r="G8899" s="1653"/>
      <c r="H8899" s="1434"/>
      <c r="I8899" s="1434"/>
      <c r="J8899" s="1434"/>
      <c r="K8899" s="1434"/>
    </row>
    <row r="8900" spans="1:11" s="849" customFormat="1" ht="22.5" customHeight="1">
      <c r="A8900" s="1051" t="s">
        <v>34130</v>
      </c>
      <c r="B8900" s="1051" t="s">
        <v>8478</v>
      </c>
      <c r="C8900" s="1050">
        <v>0</v>
      </c>
      <c r="D8900" s="1050">
        <v>6519.96</v>
      </c>
      <c r="E8900" s="1406">
        <v>5614346.0899999999</v>
      </c>
      <c r="F8900" s="1545"/>
      <c r="G8900" s="1661"/>
      <c r="H8900" s="1545"/>
      <c r="I8900" s="1545"/>
      <c r="J8900" s="1545"/>
      <c r="K8900" s="1545"/>
    </row>
    <row r="8901" spans="1:11" s="1358" customFormat="1" ht="22.5" customHeight="1">
      <c r="A8901" s="1407" t="s">
        <v>34131</v>
      </c>
      <c r="B8901" s="1407" t="s">
        <v>34169</v>
      </c>
      <c r="C8901" s="1408">
        <v>5000</v>
      </c>
      <c r="D8901" s="1408">
        <v>0</v>
      </c>
      <c r="E8901" s="1409">
        <v>5619346.0899999999</v>
      </c>
      <c r="F8901" s="1434"/>
      <c r="G8901" s="1653"/>
      <c r="H8901" s="1434"/>
      <c r="I8901" s="1434"/>
      <c r="J8901" s="1434"/>
      <c r="K8901" s="1434"/>
    </row>
    <row r="8902" spans="1:11" s="1358" customFormat="1" ht="22.5" customHeight="1">
      <c r="A8902" s="1407" t="s">
        <v>34132</v>
      </c>
      <c r="B8902" s="1407" t="s">
        <v>34170</v>
      </c>
      <c r="C8902" s="1408">
        <v>70000</v>
      </c>
      <c r="D8902" s="1408">
        <v>0</v>
      </c>
      <c r="E8902" s="1409">
        <v>5689346.0899999999</v>
      </c>
      <c r="F8902" s="1434"/>
      <c r="G8902" s="1653"/>
      <c r="H8902" s="1434"/>
      <c r="I8902" s="1434"/>
      <c r="J8902" s="1434"/>
      <c r="K8902" s="1434"/>
    </row>
    <row r="8903" spans="1:11" s="1358" customFormat="1" ht="22.5" customHeight="1">
      <c r="A8903" s="1407" t="s">
        <v>34133</v>
      </c>
      <c r="B8903" s="1407" t="s">
        <v>34171</v>
      </c>
      <c r="C8903" s="1408">
        <v>107000</v>
      </c>
      <c r="D8903" s="1408">
        <v>0</v>
      </c>
      <c r="E8903" s="1409">
        <v>5796346.0899999999</v>
      </c>
      <c r="F8903" s="1434"/>
      <c r="G8903" s="1653"/>
      <c r="H8903" s="1434"/>
      <c r="I8903" s="1434"/>
      <c r="J8903" s="1434"/>
      <c r="K8903" s="1434"/>
    </row>
    <row r="8904" spans="1:11" s="849" customFormat="1" ht="22.5" customHeight="1">
      <c r="A8904" s="1051" t="s">
        <v>34134</v>
      </c>
      <c r="B8904" s="1051" t="s">
        <v>30301</v>
      </c>
      <c r="C8904" s="1050">
        <v>0</v>
      </c>
      <c r="D8904" s="1050">
        <v>26.88</v>
      </c>
      <c r="E8904" s="1406">
        <v>5796319.21</v>
      </c>
      <c r="F8904" s="1545"/>
      <c r="G8904" s="1661"/>
      <c r="H8904" s="1545"/>
      <c r="I8904" s="1545"/>
      <c r="J8904" s="1545"/>
      <c r="K8904" s="1545"/>
    </row>
    <row r="8905" spans="1:11" s="849" customFormat="1" ht="22.5" customHeight="1">
      <c r="A8905" s="1051" t="s">
        <v>34134</v>
      </c>
      <c r="B8905" s="1051" t="s">
        <v>34172</v>
      </c>
      <c r="C8905" s="1050">
        <v>0</v>
      </c>
      <c r="D8905" s="1050">
        <v>26.88</v>
      </c>
      <c r="E8905" s="1406">
        <v>5796292.3300000001</v>
      </c>
      <c r="F8905" s="1545"/>
      <c r="G8905" s="1661"/>
      <c r="H8905" s="1545"/>
      <c r="I8905" s="1545"/>
      <c r="J8905" s="1545"/>
      <c r="K8905" s="1545"/>
    </row>
    <row r="8906" spans="1:11" s="849" customFormat="1" ht="22.5" customHeight="1">
      <c r="A8906" s="1051" t="s">
        <v>34134</v>
      </c>
      <c r="B8906" s="1051" t="s">
        <v>33841</v>
      </c>
      <c r="C8906" s="1050">
        <v>0</v>
      </c>
      <c r="D8906" s="1050">
        <v>26.88</v>
      </c>
      <c r="E8906" s="1406">
        <v>5796265.4500000002</v>
      </c>
      <c r="F8906" s="1545"/>
      <c r="G8906" s="1661"/>
      <c r="H8906" s="1545"/>
      <c r="I8906" s="1545"/>
      <c r="J8906" s="1545"/>
      <c r="K8906" s="1545"/>
    </row>
    <row r="8907" spans="1:11" s="849" customFormat="1" ht="22.5" customHeight="1">
      <c r="A8907" s="1051" t="s">
        <v>34134</v>
      </c>
      <c r="B8907" s="1051" t="s">
        <v>30294</v>
      </c>
      <c r="C8907" s="1050">
        <v>0</v>
      </c>
      <c r="D8907" s="1050">
        <v>26.88</v>
      </c>
      <c r="E8907" s="1406">
        <v>5796238.5700000003</v>
      </c>
      <c r="F8907" s="1545"/>
      <c r="G8907" s="1661"/>
      <c r="H8907" s="1545"/>
      <c r="I8907" s="1545"/>
      <c r="J8907" s="1545"/>
      <c r="K8907" s="1545"/>
    </row>
    <row r="8908" spans="1:11" s="849" customFormat="1" ht="22.5" customHeight="1">
      <c r="A8908" s="1051" t="s">
        <v>34134</v>
      </c>
      <c r="B8908" s="1051" t="s">
        <v>34173</v>
      </c>
      <c r="C8908" s="1050">
        <v>0</v>
      </c>
      <c r="D8908" s="1050">
        <v>26.88</v>
      </c>
      <c r="E8908" s="1406">
        <v>5796211.6900000004</v>
      </c>
      <c r="F8908" s="1545"/>
      <c r="G8908" s="1661"/>
      <c r="H8908" s="1545"/>
      <c r="I8908" s="1545"/>
      <c r="J8908" s="1545"/>
      <c r="K8908" s="1545"/>
    </row>
    <row r="8909" spans="1:11" s="849" customFormat="1" ht="22.5" customHeight="1">
      <c r="A8909" s="1051" t="s">
        <v>34134</v>
      </c>
      <c r="B8909" s="1051" t="s">
        <v>30713</v>
      </c>
      <c r="C8909" s="1050">
        <v>0</v>
      </c>
      <c r="D8909" s="1050">
        <v>26.88</v>
      </c>
      <c r="E8909" s="1406">
        <v>5796184.8099999996</v>
      </c>
      <c r="F8909" s="1545"/>
      <c r="G8909" s="1661"/>
      <c r="H8909" s="1545"/>
      <c r="I8909" s="1545"/>
      <c r="J8909" s="1545"/>
      <c r="K8909" s="1545"/>
    </row>
    <row r="8910" spans="1:11" s="849" customFormat="1" ht="22.5" customHeight="1">
      <c r="A8910" s="1051" t="s">
        <v>34134</v>
      </c>
      <c r="B8910" s="1051" t="s">
        <v>34174</v>
      </c>
      <c r="C8910" s="1050">
        <v>0</v>
      </c>
      <c r="D8910" s="1050">
        <v>26.88</v>
      </c>
      <c r="E8910" s="1406">
        <v>5796157.9299999997</v>
      </c>
      <c r="F8910" s="1545"/>
      <c r="G8910" s="1661"/>
      <c r="H8910" s="1545"/>
      <c r="I8910" s="1545"/>
      <c r="J8910" s="1545"/>
      <c r="K8910" s="1545"/>
    </row>
    <row r="8911" spans="1:11" s="849" customFormat="1" ht="22.5" customHeight="1">
      <c r="A8911" s="1051" t="s">
        <v>34134</v>
      </c>
      <c r="B8911" s="1051" t="s">
        <v>34175</v>
      </c>
      <c r="C8911" s="1050">
        <v>0</v>
      </c>
      <c r="D8911" s="1050">
        <v>26.88</v>
      </c>
      <c r="E8911" s="1406">
        <v>5796131.0499999998</v>
      </c>
      <c r="F8911" s="1545"/>
      <c r="G8911" s="1661"/>
      <c r="H8911" s="1545"/>
      <c r="I8911" s="1545"/>
      <c r="J8911" s="1545"/>
      <c r="K8911" s="1545"/>
    </row>
    <row r="8912" spans="1:11" s="849" customFormat="1" ht="22.5" customHeight="1">
      <c r="A8912" s="1051" t="s">
        <v>34134</v>
      </c>
      <c r="B8912" s="1051" t="s">
        <v>30717</v>
      </c>
      <c r="C8912" s="1050">
        <v>0</v>
      </c>
      <c r="D8912" s="1050">
        <v>53.75</v>
      </c>
      <c r="E8912" s="1406">
        <v>5796077.2999999998</v>
      </c>
      <c r="F8912" s="1545"/>
      <c r="G8912" s="1661"/>
      <c r="H8912" s="1545"/>
      <c r="I8912" s="1545"/>
      <c r="J8912" s="1545"/>
      <c r="K8912" s="1545"/>
    </row>
    <row r="8913" spans="1:11" s="849" customFormat="1" ht="22.5" customHeight="1">
      <c r="A8913" s="1051" t="s">
        <v>34134</v>
      </c>
      <c r="B8913" s="1051" t="s">
        <v>30587</v>
      </c>
      <c r="C8913" s="1050">
        <v>0</v>
      </c>
      <c r="D8913" s="1050">
        <v>53.75</v>
      </c>
      <c r="E8913" s="1406">
        <v>5796023.5499999998</v>
      </c>
      <c r="F8913" s="1545"/>
      <c r="G8913" s="1661"/>
      <c r="H8913" s="1545"/>
      <c r="I8913" s="1545"/>
      <c r="J8913" s="1545"/>
      <c r="K8913" s="1545"/>
    </row>
    <row r="8914" spans="1:11" s="849" customFormat="1" ht="22.5" customHeight="1">
      <c r="A8914" s="1051" t="s">
        <v>34134</v>
      </c>
      <c r="B8914" s="1051" t="s">
        <v>30718</v>
      </c>
      <c r="C8914" s="1050">
        <v>0</v>
      </c>
      <c r="D8914" s="1050">
        <v>53.75</v>
      </c>
      <c r="E8914" s="1406">
        <v>5795969.7999999998</v>
      </c>
      <c r="F8914" s="1545"/>
      <c r="G8914" s="1661"/>
      <c r="H8914" s="1545"/>
      <c r="I8914" s="1545"/>
      <c r="J8914" s="1545"/>
      <c r="K8914" s="1545"/>
    </row>
    <row r="8915" spans="1:11" s="849" customFormat="1" ht="22.5" customHeight="1">
      <c r="A8915" s="1051" t="s">
        <v>34135</v>
      </c>
      <c r="B8915" s="1051" t="s">
        <v>30925</v>
      </c>
      <c r="C8915" s="1050">
        <v>0</v>
      </c>
      <c r="D8915" s="1050">
        <v>1750</v>
      </c>
      <c r="E8915" s="1406">
        <v>5794219.7999999998</v>
      </c>
      <c r="F8915" s="1545"/>
      <c r="G8915" s="1661"/>
      <c r="H8915" s="1545"/>
      <c r="I8915" s="1545"/>
      <c r="J8915" s="1545"/>
      <c r="K8915" s="1545"/>
    </row>
    <row r="8916" spans="1:11" s="849" customFormat="1" ht="22.5" customHeight="1">
      <c r="A8916" s="1051" t="s">
        <v>34136</v>
      </c>
      <c r="B8916" s="1051" t="s">
        <v>34176</v>
      </c>
      <c r="C8916" s="1050">
        <v>0</v>
      </c>
      <c r="D8916" s="1050">
        <v>5100</v>
      </c>
      <c r="E8916" s="1406">
        <v>5789119.7999999998</v>
      </c>
      <c r="F8916" s="1545"/>
      <c r="G8916" s="1661"/>
      <c r="H8916" s="1545"/>
      <c r="I8916" s="1545"/>
      <c r="J8916" s="1545"/>
      <c r="K8916" s="1545"/>
    </row>
    <row r="8917" spans="1:11" s="849" customFormat="1" ht="22.5" customHeight="1">
      <c r="A8917" s="1051" t="s">
        <v>34134</v>
      </c>
      <c r="B8917" s="1051" t="s">
        <v>34177</v>
      </c>
      <c r="C8917" s="1050">
        <v>0</v>
      </c>
      <c r="D8917" s="1050">
        <v>10000</v>
      </c>
      <c r="E8917" s="1406">
        <v>5779119.7999999998</v>
      </c>
      <c r="F8917" s="1545"/>
      <c r="G8917" s="1661"/>
      <c r="H8917" s="1545"/>
      <c r="I8917" s="1545"/>
      <c r="J8917" s="1545"/>
      <c r="K8917" s="1545"/>
    </row>
    <row r="8918" spans="1:11" s="849" customFormat="1" ht="22.5" customHeight="1">
      <c r="A8918" s="1051" t="s">
        <v>34134</v>
      </c>
      <c r="B8918" s="1051" t="s">
        <v>34178</v>
      </c>
      <c r="C8918" s="1050">
        <v>0</v>
      </c>
      <c r="D8918" s="1050">
        <v>10000</v>
      </c>
      <c r="E8918" s="1406">
        <v>5769119.7999999998</v>
      </c>
      <c r="F8918" s="1545"/>
      <c r="G8918" s="1661"/>
      <c r="H8918" s="1545"/>
      <c r="I8918" s="1545"/>
      <c r="J8918" s="1545"/>
      <c r="K8918" s="1545"/>
    </row>
    <row r="8919" spans="1:11" s="849" customFormat="1" ht="22.5" customHeight="1">
      <c r="A8919" s="1051" t="s">
        <v>34134</v>
      </c>
      <c r="B8919" s="1051" t="s">
        <v>33852</v>
      </c>
      <c r="C8919" s="1050">
        <v>0</v>
      </c>
      <c r="D8919" s="1050">
        <v>15000</v>
      </c>
      <c r="E8919" s="1406">
        <v>5754119.7999999998</v>
      </c>
      <c r="F8919" s="1545"/>
      <c r="G8919" s="1661"/>
      <c r="H8919" s="1545"/>
      <c r="I8919" s="1545"/>
      <c r="J8919" s="1545"/>
      <c r="K8919" s="1545"/>
    </row>
    <row r="8920" spans="1:11" s="849" customFormat="1" ht="22.5" customHeight="1">
      <c r="A8920" s="1051" t="s">
        <v>34134</v>
      </c>
      <c r="B8920" s="1051" t="s">
        <v>34179</v>
      </c>
      <c r="C8920" s="1050">
        <v>0</v>
      </c>
      <c r="D8920" s="1050">
        <v>15000</v>
      </c>
      <c r="E8920" s="1406">
        <v>5739119.7999999998</v>
      </c>
      <c r="F8920" s="1545"/>
      <c r="G8920" s="1661"/>
      <c r="H8920" s="1545"/>
      <c r="I8920" s="1545"/>
      <c r="J8920" s="1545"/>
      <c r="K8920" s="1545"/>
    </row>
    <row r="8921" spans="1:11" s="849" customFormat="1" ht="22.5" customHeight="1">
      <c r="A8921" s="1051" t="s">
        <v>34134</v>
      </c>
      <c r="B8921" s="1051" t="s">
        <v>34180</v>
      </c>
      <c r="C8921" s="1050">
        <v>0</v>
      </c>
      <c r="D8921" s="1050">
        <v>15000</v>
      </c>
      <c r="E8921" s="1406">
        <v>5724119.7999999998</v>
      </c>
      <c r="F8921" s="1545"/>
      <c r="G8921" s="1661"/>
      <c r="H8921" s="1545"/>
      <c r="I8921" s="1545"/>
      <c r="J8921" s="1545"/>
      <c r="K8921" s="1545"/>
    </row>
    <row r="8922" spans="1:11" s="849" customFormat="1" ht="22.5" customHeight="1">
      <c r="A8922" s="1051" t="s">
        <v>34134</v>
      </c>
      <c r="B8922" s="1051" t="s">
        <v>34181</v>
      </c>
      <c r="C8922" s="1050">
        <v>0</v>
      </c>
      <c r="D8922" s="1050">
        <v>16000</v>
      </c>
      <c r="E8922" s="1406">
        <v>5708119.7999999998</v>
      </c>
      <c r="F8922" s="1545"/>
      <c r="G8922" s="1661"/>
      <c r="H8922" s="1545"/>
      <c r="I8922" s="1545"/>
      <c r="J8922" s="1545"/>
      <c r="K8922" s="1545"/>
    </row>
    <row r="8923" spans="1:11" s="849" customFormat="1" ht="22.5" customHeight="1">
      <c r="A8923" s="1051" t="s">
        <v>34134</v>
      </c>
      <c r="B8923" s="1051" t="s">
        <v>29649</v>
      </c>
      <c r="C8923" s="1050">
        <v>0</v>
      </c>
      <c r="D8923" s="1050">
        <v>18753.330000000002</v>
      </c>
      <c r="E8923" s="1406">
        <v>5689366.4699999997</v>
      </c>
      <c r="F8923" s="1545"/>
      <c r="G8923" s="1661"/>
      <c r="H8923" s="1545"/>
      <c r="I8923" s="1545"/>
      <c r="J8923" s="1545"/>
      <c r="K8923" s="1545"/>
    </row>
    <row r="8924" spans="1:11" s="849" customFormat="1" ht="22.5" customHeight="1">
      <c r="A8924" s="1051" t="s">
        <v>34134</v>
      </c>
      <c r="B8924" s="1051" t="s">
        <v>34182</v>
      </c>
      <c r="C8924" s="1050">
        <v>0</v>
      </c>
      <c r="D8924" s="1050">
        <v>35000</v>
      </c>
      <c r="E8924" s="1406">
        <v>5654366.4699999997</v>
      </c>
      <c r="F8924" s="1545"/>
      <c r="G8924" s="1661"/>
      <c r="H8924" s="1545"/>
      <c r="I8924" s="1545"/>
      <c r="J8924" s="1545"/>
      <c r="K8924" s="1545"/>
    </row>
    <row r="8925" spans="1:11" s="849" customFormat="1" ht="22.5" customHeight="1">
      <c r="A8925" s="1051" t="s">
        <v>34134</v>
      </c>
      <c r="B8925" s="1051" t="s">
        <v>34183</v>
      </c>
      <c r="C8925" s="1050">
        <v>0</v>
      </c>
      <c r="D8925" s="1050">
        <v>39000</v>
      </c>
      <c r="E8925" s="1406">
        <v>5615366.4699999997</v>
      </c>
      <c r="F8925" s="1545"/>
      <c r="G8925" s="1661"/>
      <c r="H8925" s="1545"/>
      <c r="I8925" s="1545"/>
      <c r="J8925" s="1545"/>
      <c r="K8925" s="1545"/>
    </row>
    <row r="8926" spans="1:11" s="849" customFormat="1" ht="22.5" customHeight="1">
      <c r="A8926" s="1051" t="s">
        <v>34134</v>
      </c>
      <c r="B8926" s="1051" t="s">
        <v>34184</v>
      </c>
      <c r="C8926" s="1050">
        <v>0</v>
      </c>
      <c r="D8926" s="1050">
        <v>39000</v>
      </c>
      <c r="E8926" s="1406">
        <v>5576366.4699999997</v>
      </c>
      <c r="F8926" s="1545"/>
      <c r="G8926" s="1661"/>
      <c r="H8926" s="1545"/>
      <c r="I8926" s="1545"/>
      <c r="J8926" s="1545"/>
      <c r="K8926" s="1545"/>
    </row>
    <row r="8927" spans="1:11" s="849" customFormat="1" ht="22.5" customHeight="1">
      <c r="A8927" s="1051" t="s">
        <v>34134</v>
      </c>
      <c r="B8927" s="1051" t="s">
        <v>33731</v>
      </c>
      <c r="C8927" s="1050">
        <v>0</v>
      </c>
      <c r="D8927" s="1050">
        <v>46000</v>
      </c>
      <c r="E8927" s="1406">
        <v>5530366.4699999997</v>
      </c>
      <c r="F8927" s="1545"/>
      <c r="G8927" s="1661"/>
      <c r="H8927" s="1545"/>
      <c r="I8927" s="1545"/>
      <c r="J8927" s="1545"/>
      <c r="K8927" s="1545"/>
    </row>
    <row r="8928" spans="1:11" s="849" customFormat="1" ht="22.5" customHeight="1">
      <c r="A8928" s="1051" t="s">
        <v>34134</v>
      </c>
      <c r="B8928" s="1051" t="s">
        <v>33732</v>
      </c>
      <c r="C8928" s="1050">
        <v>0</v>
      </c>
      <c r="D8928" s="1050">
        <v>87793.33</v>
      </c>
      <c r="E8928" s="1406">
        <v>5442573.1399999997</v>
      </c>
      <c r="F8928" s="1545"/>
      <c r="G8928" s="1661"/>
      <c r="H8928" s="1545"/>
      <c r="I8928" s="1545"/>
      <c r="J8928" s="1545"/>
      <c r="K8928" s="1545"/>
    </row>
    <row r="8929" spans="1:11" s="849" customFormat="1" ht="22.5" customHeight="1">
      <c r="A8929" s="1051" t="s">
        <v>34136</v>
      </c>
      <c r="B8929" s="1051" t="s">
        <v>30218</v>
      </c>
      <c r="C8929" s="1050">
        <v>0</v>
      </c>
      <c r="D8929" s="1050">
        <v>96100</v>
      </c>
      <c r="E8929" s="1406">
        <v>5346473.1399999997</v>
      </c>
      <c r="F8929" s="1545"/>
      <c r="G8929" s="1661"/>
      <c r="H8929" s="1545"/>
      <c r="I8929" s="1545"/>
      <c r="J8929" s="1545"/>
      <c r="K8929" s="1545"/>
    </row>
    <row r="8930" spans="1:11" s="849" customFormat="1" ht="22.5" customHeight="1">
      <c r="A8930" s="1051" t="s">
        <v>34134</v>
      </c>
      <c r="B8930" s="1051" t="s">
        <v>33733</v>
      </c>
      <c r="C8930" s="1050">
        <v>0</v>
      </c>
      <c r="D8930" s="1050">
        <v>122293.33</v>
      </c>
      <c r="E8930" s="1406">
        <v>5224179.8099999996</v>
      </c>
      <c r="F8930" s="1545"/>
      <c r="G8930" s="1661"/>
      <c r="H8930" s="1545"/>
      <c r="I8930" s="1545"/>
      <c r="J8930" s="1545"/>
      <c r="K8930" s="1545"/>
    </row>
    <row r="8931" spans="1:11" s="849" customFormat="1" ht="22.5" customHeight="1">
      <c r="A8931" s="1051" t="s">
        <v>34134</v>
      </c>
      <c r="B8931" s="1051" t="s">
        <v>34185</v>
      </c>
      <c r="C8931" s="1050">
        <v>0</v>
      </c>
      <c r="D8931" s="1050">
        <v>151000</v>
      </c>
      <c r="E8931" s="1406">
        <v>5073179.8099999996</v>
      </c>
      <c r="F8931" s="1545"/>
      <c r="G8931" s="1661"/>
      <c r="H8931" s="1545"/>
      <c r="I8931" s="1545"/>
      <c r="J8931" s="1545"/>
      <c r="K8931" s="1545"/>
    </row>
    <row r="8932" spans="1:11" s="849" customFormat="1" ht="22.5" customHeight="1">
      <c r="A8932" s="1051" t="s">
        <v>34134</v>
      </c>
      <c r="B8932" s="1051" t="s">
        <v>33734</v>
      </c>
      <c r="C8932" s="1050">
        <v>0</v>
      </c>
      <c r="D8932" s="1050">
        <v>196660</v>
      </c>
      <c r="E8932" s="1406">
        <v>4876519.8099999996</v>
      </c>
      <c r="F8932" s="1545"/>
      <c r="G8932" s="1661"/>
      <c r="H8932" s="1545"/>
      <c r="I8932" s="1545"/>
      <c r="J8932" s="1545"/>
      <c r="K8932" s="1545"/>
    </row>
    <row r="8933" spans="1:11" s="849" customFormat="1" ht="22.5" customHeight="1">
      <c r="A8933" s="1051" t="s">
        <v>34134</v>
      </c>
      <c r="B8933" s="1051" t="s">
        <v>34186</v>
      </c>
      <c r="C8933" s="1050">
        <v>0</v>
      </c>
      <c r="D8933" s="1050">
        <v>200500</v>
      </c>
      <c r="E8933" s="1406">
        <v>4676019.8099999996</v>
      </c>
      <c r="F8933" s="1545"/>
      <c r="G8933" s="1661"/>
      <c r="H8933" s="1545"/>
      <c r="I8933" s="1545"/>
      <c r="J8933" s="1545"/>
      <c r="K8933" s="1545"/>
    </row>
    <row r="8934" spans="1:11" s="1358" customFormat="1" ht="22.5" customHeight="1">
      <c r="A8934" s="1407" t="s">
        <v>34137</v>
      </c>
      <c r="B8934" s="1407" t="s">
        <v>34187</v>
      </c>
      <c r="C8934" s="1408">
        <v>5000</v>
      </c>
      <c r="D8934" s="1408">
        <v>0</v>
      </c>
      <c r="E8934" s="1409">
        <v>4681019.8099999996</v>
      </c>
      <c r="F8934" s="1434"/>
      <c r="G8934" s="1653"/>
      <c r="H8934" s="1434"/>
      <c r="I8934" s="1434"/>
      <c r="J8934" s="1434"/>
      <c r="K8934" s="1434"/>
    </row>
    <row r="8935" spans="1:11" s="1358" customFormat="1" ht="22.5" customHeight="1">
      <c r="A8935" s="1407" t="s">
        <v>34138</v>
      </c>
      <c r="B8935" s="1407" t="s">
        <v>33649</v>
      </c>
      <c r="C8935" s="1408">
        <v>5000</v>
      </c>
      <c r="D8935" s="1408">
        <v>0</v>
      </c>
      <c r="E8935" s="1409">
        <v>4686019.8099999996</v>
      </c>
      <c r="F8935" s="1434"/>
      <c r="G8935" s="1653"/>
      <c r="H8935" s="1434"/>
      <c r="I8935" s="1434"/>
      <c r="J8935" s="1434"/>
      <c r="K8935" s="1434"/>
    </row>
    <row r="8936" spans="1:11" s="1358" customFormat="1" ht="22.5" customHeight="1">
      <c r="A8936" s="1407" t="s">
        <v>34139</v>
      </c>
      <c r="B8936" s="1407" t="s">
        <v>33011</v>
      </c>
      <c r="C8936" s="1408">
        <v>42000</v>
      </c>
      <c r="D8936" s="1408">
        <v>0</v>
      </c>
      <c r="E8936" s="1409">
        <v>4728019.8099999996</v>
      </c>
      <c r="F8936" s="1434"/>
      <c r="G8936" s="1653"/>
      <c r="H8936" s="1434"/>
      <c r="I8936" s="1434"/>
      <c r="J8936" s="1434"/>
      <c r="K8936" s="1434"/>
    </row>
    <row r="8937" spans="1:11" s="1358" customFormat="1" ht="22.5" customHeight="1">
      <c r="A8937" s="1407" t="s">
        <v>34140</v>
      </c>
      <c r="B8937" s="1407" t="s">
        <v>34188</v>
      </c>
      <c r="C8937" s="1408">
        <v>85000</v>
      </c>
      <c r="D8937" s="1408">
        <v>0</v>
      </c>
      <c r="E8937" s="1409">
        <v>4813019.8099999996</v>
      </c>
      <c r="F8937" s="1434"/>
      <c r="G8937" s="1653"/>
      <c r="H8937" s="1434"/>
      <c r="I8937" s="1434"/>
      <c r="J8937" s="1434"/>
      <c r="K8937" s="1434"/>
    </row>
    <row r="8938" spans="1:11" s="1358" customFormat="1" ht="22.5" customHeight="1">
      <c r="A8938" s="1407" t="s">
        <v>34198</v>
      </c>
      <c r="B8938" s="1407" t="s">
        <v>34218</v>
      </c>
      <c r="C8938" s="1408">
        <v>5000</v>
      </c>
      <c r="D8938" s="1408">
        <v>0</v>
      </c>
      <c r="E8938" s="1409">
        <v>4818019.8099999996</v>
      </c>
      <c r="F8938" s="1434"/>
      <c r="G8938" s="1653"/>
      <c r="H8938" s="1434"/>
      <c r="I8938" s="1434"/>
      <c r="J8938" s="1434"/>
      <c r="K8938" s="1434"/>
    </row>
    <row r="8939" spans="1:11" s="1358" customFormat="1" ht="22.5" customHeight="1">
      <c r="A8939" s="1407" t="s">
        <v>34199</v>
      </c>
      <c r="B8939" s="1407" t="s">
        <v>34219</v>
      </c>
      <c r="C8939" s="1408">
        <v>49500</v>
      </c>
      <c r="D8939" s="1408">
        <v>0</v>
      </c>
      <c r="E8939" s="1409">
        <v>4867519.8099999996</v>
      </c>
      <c r="F8939" s="1434"/>
      <c r="G8939" s="1653"/>
      <c r="H8939" s="1434"/>
      <c r="I8939" s="1434"/>
      <c r="J8939" s="1434"/>
      <c r="K8939" s="1434"/>
    </row>
    <row r="8940" spans="1:11" s="1358" customFormat="1" ht="22.5" customHeight="1">
      <c r="A8940" s="1407" t="s">
        <v>34200</v>
      </c>
      <c r="B8940" s="1407" t="s">
        <v>29456</v>
      </c>
      <c r="C8940" s="1408">
        <v>10000</v>
      </c>
      <c r="D8940" s="1408">
        <v>0</v>
      </c>
      <c r="E8940" s="1409">
        <v>4877519.8099999996</v>
      </c>
      <c r="F8940" s="1434" t="s">
        <v>32369</v>
      </c>
      <c r="G8940" s="1653"/>
      <c r="H8940" s="1434"/>
      <c r="I8940" s="1434"/>
      <c r="J8940" s="1434"/>
      <c r="K8940" s="1434"/>
    </row>
    <row r="8941" spans="1:11" s="1358" customFormat="1" ht="22.5" customHeight="1">
      <c r="A8941" s="1407" t="s">
        <v>34201</v>
      </c>
      <c r="B8941" s="1407" t="s">
        <v>34359</v>
      </c>
      <c r="C8941" s="1408">
        <v>20000</v>
      </c>
      <c r="D8941" s="1408">
        <v>0</v>
      </c>
      <c r="E8941" s="1409">
        <v>4897519.8099999996</v>
      </c>
      <c r="F8941" s="1434"/>
      <c r="G8941" s="1653"/>
      <c r="H8941" s="1434"/>
      <c r="I8941" s="1434"/>
      <c r="J8941" s="1434"/>
      <c r="K8941" s="1434"/>
    </row>
    <row r="8942" spans="1:11" s="1358" customFormat="1" ht="22.5" customHeight="1">
      <c r="A8942" s="1407" t="s">
        <v>34202</v>
      </c>
      <c r="B8942" s="1407" t="s">
        <v>34220</v>
      </c>
      <c r="C8942" s="1408">
        <v>30000</v>
      </c>
      <c r="D8942" s="1408">
        <v>0</v>
      </c>
      <c r="E8942" s="1409">
        <v>4927519.8099999996</v>
      </c>
      <c r="F8942" s="1434"/>
      <c r="G8942" s="1653"/>
      <c r="H8942" s="1434"/>
      <c r="I8942" s="1434"/>
      <c r="J8942" s="1434"/>
      <c r="K8942" s="1434"/>
    </row>
    <row r="8943" spans="1:11" s="1358" customFormat="1" ht="22.5" customHeight="1">
      <c r="A8943" s="1407" t="s">
        <v>34203</v>
      </c>
      <c r="B8943" s="1407" t="s">
        <v>34221</v>
      </c>
      <c r="C8943" s="1408">
        <v>35000</v>
      </c>
      <c r="D8943" s="1408">
        <v>0</v>
      </c>
      <c r="E8943" s="1409">
        <v>4962519.8099999996</v>
      </c>
      <c r="F8943" s="1434"/>
      <c r="G8943" s="1653"/>
      <c r="H8943" s="1434"/>
      <c r="I8943" s="1434"/>
      <c r="J8943" s="1434"/>
      <c r="K8943" s="1434"/>
    </row>
    <row r="8944" spans="1:11" s="1358" customFormat="1" ht="22.5" customHeight="1">
      <c r="A8944" s="1420" t="s">
        <v>34204</v>
      </c>
      <c r="B8944" s="1420" t="s">
        <v>34222</v>
      </c>
      <c r="C8944" s="1421">
        <v>45000</v>
      </c>
      <c r="D8944" s="1421">
        <v>0</v>
      </c>
      <c r="E8944" s="1409">
        <v>5007519.8099999996</v>
      </c>
      <c r="F8944" s="1434"/>
      <c r="G8944" s="1653"/>
      <c r="H8944" s="1434"/>
      <c r="I8944" s="1434"/>
      <c r="J8944" s="1434"/>
      <c r="K8944" s="1434"/>
    </row>
    <row r="8945" spans="1:11" s="1358" customFormat="1" ht="22.5" customHeight="1">
      <c r="A8945" s="1420" t="s">
        <v>34204</v>
      </c>
      <c r="B8945" s="1420" t="s">
        <v>34223</v>
      </c>
      <c r="C8945" s="1421">
        <v>85000</v>
      </c>
      <c r="D8945" s="1421">
        <v>0</v>
      </c>
      <c r="E8945" s="1409">
        <v>5092519.8099999996</v>
      </c>
      <c r="F8945" s="1434"/>
      <c r="G8945" s="1653"/>
      <c r="H8945" s="1434"/>
      <c r="I8945" s="1434"/>
      <c r="J8945" s="1434"/>
      <c r="K8945" s="1434"/>
    </row>
    <row r="8946" spans="1:11" s="849" customFormat="1" ht="22.5" customHeight="1">
      <c r="A8946" s="1051" t="s">
        <v>34205</v>
      </c>
      <c r="B8946" s="1051" t="s">
        <v>34224</v>
      </c>
      <c r="C8946" s="1050">
        <v>0</v>
      </c>
      <c r="D8946" s="1050">
        <v>15664</v>
      </c>
      <c r="E8946" s="1406">
        <v>5076855.8099999996</v>
      </c>
      <c r="F8946" s="1545"/>
      <c r="G8946" s="1661"/>
      <c r="H8946" s="1545"/>
      <c r="I8946" s="1545"/>
      <c r="J8946" s="1545"/>
      <c r="K8946" s="1545"/>
    </row>
    <row r="8947" spans="1:11" s="849" customFormat="1" ht="22.5" customHeight="1">
      <c r="A8947" s="1051" t="s">
        <v>34204</v>
      </c>
      <c r="B8947" s="1051" t="s">
        <v>30805</v>
      </c>
      <c r="C8947" s="1050">
        <v>0</v>
      </c>
      <c r="D8947" s="1050">
        <v>40000</v>
      </c>
      <c r="E8947" s="1406">
        <v>5036855.8099999996</v>
      </c>
      <c r="F8947" s="1545"/>
      <c r="G8947" s="1661"/>
      <c r="H8947" s="1545"/>
      <c r="I8947" s="1545"/>
      <c r="J8947" s="1545"/>
      <c r="K8947" s="1545"/>
    </row>
    <row r="8948" spans="1:11" s="849" customFormat="1" ht="22.5" customHeight="1">
      <c r="A8948" s="1051" t="s">
        <v>34204</v>
      </c>
      <c r="B8948" s="1051" t="s">
        <v>34225</v>
      </c>
      <c r="C8948" s="1050">
        <v>0</v>
      </c>
      <c r="D8948" s="1050">
        <v>58560</v>
      </c>
      <c r="E8948" s="1406">
        <v>4978295.8099999996</v>
      </c>
      <c r="F8948" s="1545"/>
      <c r="G8948" s="1661"/>
      <c r="H8948" s="1545"/>
      <c r="I8948" s="1545"/>
      <c r="J8948" s="1545"/>
      <c r="K8948" s="1545"/>
    </row>
    <row r="8949" spans="1:11" s="849" customFormat="1" ht="22.5" customHeight="1">
      <c r="A8949" s="1051" t="s">
        <v>34205</v>
      </c>
      <c r="B8949" s="1051" t="s">
        <v>34226</v>
      </c>
      <c r="C8949" s="1050">
        <v>0</v>
      </c>
      <c r="D8949" s="1050">
        <v>1099896.3500000001</v>
      </c>
      <c r="E8949" s="1406">
        <v>3878399.46</v>
      </c>
      <c r="F8949" s="1545"/>
      <c r="G8949" s="1661"/>
      <c r="H8949" s="1545"/>
      <c r="I8949" s="1545"/>
      <c r="J8949" s="1545"/>
      <c r="K8949" s="1545"/>
    </row>
    <row r="8950" spans="1:11" s="849" customFormat="1" ht="22.5" customHeight="1">
      <c r="A8950" s="1051" t="s">
        <v>34204</v>
      </c>
      <c r="B8950" s="1051" t="s">
        <v>34227</v>
      </c>
      <c r="C8950" s="1050">
        <v>0</v>
      </c>
      <c r="D8950" s="1050">
        <v>1300000</v>
      </c>
      <c r="E8950" s="1406">
        <v>2578399.46</v>
      </c>
      <c r="F8950" s="1545"/>
      <c r="G8950" s="1661"/>
      <c r="H8950" s="1545"/>
      <c r="I8950" s="1545"/>
      <c r="J8950" s="1545"/>
      <c r="K8950" s="1545"/>
    </row>
    <row r="8951" spans="1:11" s="849" customFormat="1" ht="22.5" customHeight="1">
      <c r="A8951" s="1051" t="s">
        <v>34204</v>
      </c>
      <c r="B8951" s="1051" t="s">
        <v>34228</v>
      </c>
      <c r="C8951" s="1050">
        <v>0</v>
      </c>
      <c r="D8951" s="1050">
        <v>1650000</v>
      </c>
      <c r="E8951" s="1406">
        <v>928399.46</v>
      </c>
      <c r="F8951" s="1545"/>
      <c r="G8951" s="1661"/>
      <c r="H8951" s="1545"/>
      <c r="I8951" s="1545"/>
      <c r="J8951" s="1545"/>
      <c r="K8951" s="1545"/>
    </row>
    <row r="8952" spans="1:11" s="1358" customFormat="1" ht="22.5" customHeight="1">
      <c r="A8952" s="1407" t="s">
        <v>34206</v>
      </c>
      <c r="B8952" s="1407" t="s">
        <v>34229</v>
      </c>
      <c r="C8952" s="1408">
        <v>5000</v>
      </c>
      <c r="D8952" s="1408">
        <v>0</v>
      </c>
      <c r="E8952" s="1409">
        <v>933399.46</v>
      </c>
      <c r="F8952" s="1434"/>
      <c r="G8952" s="1653"/>
      <c r="H8952" s="1434"/>
      <c r="I8952" s="1434"/>
      <c r="J8952" s="1434"/>
      <c r="K8952" s="1434"/>
    </row>
    <row r="8953" spans="1:11" s="1358" customFormat="1" ht="22.5" customHeight="1">
      <c r="A8953" s="1407" t="s">
        <v>34207</v>
      </c>
      <c r="B8953" s="1407" t="s">
        <v>34230</v>
      </c>
      <c r="C8953" s="1408">
        <v>15000</v>
      </c>
      <c r="D8953" s="1408">
        <v>0</v>
      </c>
      <c r="E8953" s="1409">
        <v>948399.46</v>
      </c>
      <c r="F8953" s="1434" t="s">
        <v>32369</v>
      </c>
      <c r="G8953" s="1653"/>
      <c r="H8953" s="1434"/>
      <c r="I8953" s="1434"/>
      <c r="J8953" s="1434"/>
      <c r="K8953" s="1434"/>
    </row>
    <row r="8954" spans="1:11" s="1358" customFormat="1" ht="22.5" customHeight="1">
      <c r="A8954" s="1407" t="s">
        <v>34206</v>
      </c>
      <c r="B8954" s="1407" t="s">
        <v>34231</v>
      </c>
      <c r="C8954" s="1408">
        <v>20000</v>
      </c>
      <c r="D8954" s="1408">
        <v>0</v>
      </c>
      <c r="E8954" s="1409">
        <v>968399.46</v>
      </c>
      <c r="F8954" s="1434"/>
      <c r="G8954" s="1653"/>
      <c r="H8954" s="1434"/>
      <c r="I8954" s="1434"/>
      <c r="J8954" s="1434"/>
      <c r="K8954" s="1434"/>
    </row>
    <row r="8955" spans="1:11" s="1358" customFormat="1" ht="22.5" customHeight="1">
      <c r="A8955" s="1407" t="s">
        <v>34208</v>
      </c>
      <c r="B8955" s="1407" t="s">
        <v>34232</v>
      </c>
      <c r="C8955" s="1408">
        <v>35000</v>
      </c>
      <c r="D8955" s="1408">
        <v>0</v>
      </c>
      <c r="E8955" s="1409">
        <v>1003399.46</v>
      </c>
      <c r="F8955" s="1434"/>
      <c r="G8955" s="1653"/>
      <c r="H8955" s="1434"/>
      <c r="I8955" s="1434"/>
      <c r="J8955" s="1434"/>
      <c r="K8955" s="1434"/>
    </row>
    <row r="8956" spans="1:11" s="1358" customFormat="1" ht="22.5" customHeight="1">
      <c r="A8956" s="1407" t="s">
        <v>34209</v>
      </c>
      <c r="B8956" s="1407" t="s">
        <v>34233</v>
      </c>
      <c r="C8956" s="1408">
        <v>40000</v>
      </c>
      <c r="D8956" s="1408">
        <v>0</v>
      </c>
      <c r="E8956" s="1409">
        <v>1043399.46</v>
      </c>
      <c r="F8956" s="1434"/>
      <c r="G8956" s="1653"/>
      <c r="H8956" s="1434"/>
      <c r="I8956" s="1434"/>
      <c r="J8956" s="1434"/>
      <c r="K8956" s="1434"/>
    </row>
    <row r="8957" spans="1:11" s="1358" customFormat="1" ht="22.5" customHeight="1">
      <c r="A8957" s="1420" t="s">
        <v>34210</v>
      </c>
      <c r="B8957" s="1420" t="s">
        <v>34234</v>
      </c>
      <c r="C8957" s="1421">
        <v>95000</v>
      </c>
      <c r="D8957" s="1421">
        <v>0</v>
      </c>
      <c r="E8957" s="1409">
        <v>1138399.46</v>
      </c>
      <c r="F8957" s="1434"/>
      <c r="G8957" s="1653"/>
      <c r="H8957" s="1434"/>
      <c r="I8957" s="1434"/>
      <c r="J8957" s="1434"/>
      <c r="K8957" s="1434"/>
    </row>
    <row r="8958" spans="1:11" s="1358" customFormat="1" ht="22.5" customHeight="1">
      <c r="A8958" s="1407" t="s">
        <v>34211</v>
      </c>
      <c r="B8958" s="1407" t="s">
        <v>34235</v>
      </c>
      <c r="C8958" s="1408">
        <v>36000</v>
      </c>
      <c r="D8958" s="1408">
        <v>0</v>
      </c>
      <c r="E8958" s="1409">
        <v>1174399.46</v>
      </c>
      <c r="F8958" s="1434"/>
      <c r="G8958" s="1653"/>
      <c r="H8958" s="1434"/>
      <c r="I8958" s="1434"/>
      <c r="J8958" s="1434"/>
      <c r="K8958" s="1434"/>
    </row>
    <row r="8959" spans="1:11" s="1358" customFormat="1" ht="22.5" customHeight="1">
      <c r="A8959" s="1420" t="s">
        <v>34212</v>
      </c>
      <c r="B8959" s="1420" t="s">
        <v>34236</v>
      </c>
      <c r="C8959" s="1421">
        <v>60000</v>
      </c>
      <c r="D8959" s="1421">
        <v>0</v>
      </c>
      <c r="E8959" s="1409">
        <v>1234399.46</v>
      </c>
      <c r="F8959" s="1434"/>
      <c r="G8959" s="1653"/>
      <c r="H8959" s="1434"/>
      <c r="I8959" s="1434"/>
      <c r="J8959" s="1434"/>
      <c r="K8959" s="1434"/>
    </row>
    <row r="8960" spans="1:11" s="1358" customFormat="1" ht="22.5" customHeight="1">
      <c r="A8960" s="1407" t="s">
        <v>34213</v>
      </c>
      <c r="B8960" s="1407" t="s">
        <v>34237</v>
      </c>
      <c r="C8960" s="1408">
        <v>75000</v>
      </c>
      <c r="D8960" s="1408">
        <v>0</v>
      </c>
      <c r="E8960" s="1409">
        <v>1309399.46</v>
      </c>
      <c r="F8960" s="1434"/>
      <c r="G8960" s="1653"/>
      <c r="H8960" s="1434"/>
      <c r="I8960" s="1434"/>
      <c r="J8960" s="1434"/>
      <c r="K8960" s="1434"/>
    </row>
    <row r="8961" spans="1:11" s="1358" customFormat="1" ht="22.5" customHeight="1">
      <c r="A8961" s="1420" t="s">
        <v>34214</v>
      </c>
      <c r="B8961" s="1420" t="s">
        <v>31285</v>
      </c>
      <c r="C8961" s="1421">
        <v>15000</v>
      </c>
      <c r="D8961" s="1421">
        <v>0</v>
      </c>
      <c r="E8961" s="1409">
        <v>1324399.46</v>
      </c>
      <c r="F8961" s="1434"/>
      <c r="G8961" s="1653"/>
      <c r="H8961" s="1434"/>
      <c r="I8961" s="1434"/>
      <c r="J8961" s="1434"/>
      <c r="K8961" s="1434"/>
    </row>
    <row r="8962" spans="1:11" s="1358" customFormat="1" ht="22.5" customHeight="1">
      <c r="A8962" s="1407" t="s">
        <v>34215</v>
      </c>
      <c r="B8962" s="1407" t="s">
        <v>34257</v>
      </c>
      <c r="C8962" s="1408">
        <v>25000</v>
      </c>
      <c r="D8962" s="1408">
        <v>0</v>
      </c>
      <c r="E8962" s="1409">
        <v>1349399.46</v>
      </c>
      <c r="F8962" s="1434"/>
      <c r="G8962" s="1653"/>
      <c r="H8962" s="1434"/>
      <c r="I8962" s="1434"/>
      <c r="J8962" s="1434"/>
      <c r="K8962" s="1434"/>
    </row>
    <row r="8963" spans="1:11" s="1358" customFormat="1" ht="22.5" customHeight="1">
      <c r="A8963" s="1420" t="s">
        <v>34216</v>
      </c>
      <c r="B8963" s="1420" t="s">
        <v>34238</v>
      </c>
      <c r="C8963" s="1421">
        <v>46000</v>
      </c>
      <c r="D8963" s="1421">
        <v>0</v>
      </c>
      <c r="E8963" s="1409">
        <v>1395399.46</v>
      </c>
      <c r="F8963" s="1434"/>
      <c r="G8963" s="1653"/>
      <c r="H8963" s="1434"/>
      <c r="I8963" s="1434"/>
      <c r="J8963" s="1434"/>
      <c r="K8963" s="1434"/>
    </row>
    <row r="8964" spans="1:11" s="1358" customFormat="1" ht="22.5" customHeight="1">
      <c r="A8964" s="1407" t="s">
        <v>34216</v>
      </c>
      <c r="B8964" s="1407" t="s">
        <v>34239</v>
      </c>
      <c r="C8964" s="1408">
        <v>66538</v>
      </c>
      <c r="D8964" s="1408">
        <v>0</v>
      </c>
      <c r="E8964" s="1409">
        <v>1461937.46</v>
      </c>
      <c r="F8964" s="1434"/>
      <c r="G8964" s="1653"/>
      <c r="H8964" s="1434"/>
      <c r="I8964" s="1434"/>
      <c r="J8964" s="1434"/>
      <c r="K8964" s="1434"/>
    </row>
    <row r="8965" spans="1:11" s="849" customFormat="1" ht="22.5" customHeight="1">
      <c r="A8965" s="1051" t="s">
        <v>34217</v>
      </c>
      <c r="B8965" s="1051" t="s">
        <v>30925</v>
      </c>
      <c r="C8965" s="1050">
        <v>0</v>
      </c>
      <c r="D8965" s="1050">
        <v>850</v>
      </c>
      <c r="E8965" s="1406">
        <v>1461087.46</v>
      </c>
      <c r="F8965" s="1545"/>
      <c r="G8965" s="1661"/>
      <c r="H8965" s="1545"/>
      <c r="I8965" s="1545"/>
      <c r="J8965" s="1545"/>
      <c r="K8965" s="1545"/>
    </row>
    <row r="8966" spans="1:11" s="1358" customFormat="1" ht="22.5" customHeight="1">
      <c r="A8966" s="1407" t="s">
        <v>34258</v>
      </c>
      <c r="B8966" s="1407" t="s">
        <v>34263</v>
      </c>
      <c r="C8966" s="1408">
        <v>20000</v>
      </c>
      <c r="D8966" s="1408">
        <v>0</v>
      </c>
      <c r="E8966" s="1409">
        <v>1481087.46</v>
      </c>
      <c r="F8966" s="1434"/>
      <c r="G8966" s="1653"/>
      <c r="H8966" s="1434"/>
      <c r="I8966" s="1434"/>
      <c r="J8966" s="1434"/>
      <c r="K8966" s="1434"/>
    </row>
    <row r="8967" spans="1:11" s="1358" customFormat="1" ht="22.5" customHeight="1">
      <c r="A8967" s="1407" t="s">
        <v>34259</v>
      </c>
      <c r="B8967" s="1407" t="s">
        <v>34264</v>
      </c>
      <c r="C8967" s="1408">
        <v>36000</v>
      </c>
      <c r="D8967" s="1408">
        <v>0</v>
      </c>
      <c r="E8967" s="1409">
        <v>1517087.46</v>
      </c>
      <c r="F8967" s="1434"/>
      <c r="G8967" s="1653"/>
      <c r="H8967" s="1434"/>
      <c r="I8967" s="1434"/>
      <c r="J8967" s="1434"/>
      <c r="K8967" s="1434"/>
    </row>
    <row r="8968" spans="1:11" s="1358" customFormat="1" ht="22.5" customHeight="1">
      <c r="A8968" s="1407" t="s">
        <v>34260</v>
      </c>
      <c r="B8968" s="1407" t="s">
        <v>34265</v>
      </c>
      <c r="C8968" s="1408">
        <v>31000</v>
      </c>
      <c r="D8968" s="1408">
        <v>0</v>
      </c>
      <c r="E8968" s="1409">
        <v>1548087.46</v>
      </c>
      <c r="F8968" s="1541"/>
      <c r="G8968" s="1657"/>
      <c r="H8968" s="1541"/>
      <c r="I8968" s="1434"/>
      <c r="J8968" s="1434"/>
      <c r="K8968" s="1434"/>
    </row>
    <row r="8969" spans="1:11" s="1358" customFormat="1" ht="22.5" customHeight="1">
      <c r="A8969" s="1407" t="s">
        <v>34261</v>
      </c>
      <c r="B8969" s="1407" t="s">
        <v>34266</v>
      </c>
      <c r="C8969" s="1408">
        <v>41500</v>
      </c>
      <c r="D8969" s="1408">
        <v>0</v>
      </c>
      <c r="E8969" s="1409">
        <v>1589587.46</v>
      </c>
      <c r="F8969" s="1541"/>
      <c r="G8969" s="1657"/>
      <c r="H8969" s="1541"/>
      <c r="I8969" s="1434"/>
      <c r="J8969" s="1434"/>
      <c r="K8969" s="1434"/>
    </row>
    <row r="8970" spans="1:11" s="1358" customFormat="1" ht="22.5" customHeight="1">
      <c r="A8970" s="1407" t="s">
        <v>34262</v>
      </c>
      <c r="B8970" s="1407" t="s">
        <v>34267</v>
      </c>
      <c r="C8970" s="1408">
        <v>49000</v>
      </c>
      <c r="D8970" s="1408">
        <v>0</v>
      </c>
      <c r="E8970" s="1409">
        <v>1638587.46</v>
      </c>
      <c r="F8970" s="1541"/>
      <c r="G8970" s="1657"/>
      <c r="H8970" s="1541"/>
      <c r="I8970" s="1434"/>
      <c r="J8970" s="1434"/>
      <c r="K8970" s="1434"/>
    </row>
    <row r="8971" spans="1:11" s="1358" customFormat="1" ht="22.5" customHeight="1">
      <c r="A8971" s="1407" t="s">
        <v>34285</v>
      </c>
      <c r="B8971" s="1407" t="s">
        <v>34303</v>
      </c>
      <c r="C8971" s="1408">
        <v>26500</v>
      </c>
      <c r="D8971" s="1408">
        <v>0</v>
      </c>
      <c r="E8971" s="1409">
        <v>1665087.46</v>
      </c>
      <c r="F8971" s="1541"/>
      <c r="G8971" s="1657"/>
      <c r="H8971" s="1541"/>
      <c r="I8971" s="1434"/>
      <c r="J8971" s="1434"/>
      <c r="K8971" s="1434"/>
    </row>
    <row r="8972" spans="1:11" s="1358" customFormat="1" ht="22.5" customHeight="1">
      <c r="A8972" s="1407" t="s">
        <v>34286</v>
      </c>
      <c r="B8972" s="1407" t="s">
        <v>34304</v>
      </c>
      <c r="C8972" s="1408">
        <v>30000</v>
      </c>
      <c r="D8972" s="1408">
        <v>0</v>
      </c>
      <c r="E8972" s="1409">
        <v>1695087.46</v>
      </c>
      <c r="F8972" s="1541"/>
      <c r="G8972" s="1657"/>
      <c r="H8972" s="1541"/>
      <c r="I8972" s="1434"/>
      <c r="J8972" s="1434"/>
      <c r="K8972" s="1434"/>
    </row>
    <row r="8973" spans="1:11" s="1358" customFormat="1" ht="22.5" customHeight="1">
      <c r="A8973" s="1407" t="s">
        <v>34287</v>
      </c>
      <c r="B8973" s="1407" t="s">
        <v>34305</v>
      </c>
      <c r="C8973" s="1408">
        <v>30000</v>
      </c>
      <c r="D8973" s="1408">
        <v>0</v>
      </c>
      <c r="E8973" s="1409">
        <v>1725087.46</v>
      </c>
      <c r="F8973" s="1541"/>
      <c r="G8973" s="1657"/>
      <c r="H8973" s="1541"/>
      <c r="I8973" s="1434"/>
      <c r="J8973" s="1434"/>
      <c r="K8973" s="1434"/>
    </row>
    <row r="8974" spans="1:11" s="1358" customFormat="1" ht="22.5" customHeight="1">
      <c r="A8974" s="1407" t="s">
        <v>34288</v>
      </c>
      <c r="B8974" s="1407" t="s">
        <v>34306</v>
      </c>
      <c r="C8974" s="1408">
        <v>34500</v>
      </c>
      <c r="D8974" s="1408">
        <v>0</v>
      </c>
      <c r="E8974" s="1409">
        <v>1759587.46</v>
      </c>
      <c r="F8974" s="1541"/>
      <c r="G8974" s="1657"/>
      <c r="H8974" s="1541"/>
      <c r="I8974" s="1434"/>
      <c r="J8974" s="1434"/>
      <c r="K8974" s="1434"/>
    </row>
    <row r="8975" spans="1:11" s="1358" customFormat="1" ht="22.5" customHeight="1">
      <c r="A8975" s="1407" t="s">
        <v>34289</v>
      </c>
      <c r="B8975" s="1407" t="s">
        <v>34307</v>
      </c>
      <c r="C8975" s="1408">
        <v>34500</v>
      </c>
      <c r="D8975" s="1408">
        <v>0</v>
      </c>
      <c r="E8975" s="1409">
        <v>1794087.46</v>
      </c>
      <c r="F8975" s="1541"/>
      <c r="G8975" s="1657"/>
      <c r="H8975" s="1541"/>
      <c r="I8975" s="1434"/>
      <c r="J8975" s="1434"/>
      <c r="K8975" s="1434"/>
    </row>
    <row r="8976" spans="1:11" s="1358" customFormat="1" ht="22.5" customHeight="1">
      <c r="A8976" s="1420" t="s">
        <v>34287</v>
      </c>
      <c r="B8976" s="1420" t="s">
        <v>34308</v>
      </c>
      <c r="C8976" s="1421">
        <v>43000</v>
      </c>
      <c r="D8976" s="1421">
        <v>0</v>
      </c>
      <c r="E8976" s="1409">
        <v>1837087.46</v>
      </c>
      <c r="F8976" s="1434"/>
      <c r="G8976" s="1653"/>
      <c r="H8976" s="1434"/>
      <c r="I8976" s="1434"/>
      <c r="J8976" s="1434"/>
      <c r="K8976" s="1434"/>
    </row>
    <row r="8977" spans="1:11" s="1358" customFormat="1" ht="22.5" customHeight="1">
      <c r="A8977" s="1407" t="s">
        <v>34290</v>
      </c>
      <c r="B8977" s="1407" t="s">
        <v>34309</v>
      </c>
      <c r="C8977" s="1408">
        <v>41000</v>
      </c>
      <c r="D8977" s="1408">
        <v>0</v>
      </c>
      <c r="E8977" s="1409">
        <v>1878087.46</v>
      </c>
      <c r="F8977" s="1541"/>
      <c r="G8977" s="1657"/>
      <c r="H8977" s="1541"/>
      <c r="I8977" s="1434"/>
      <c r="J8977" s="1434"/>
      <c r="K8977" s="1434"/>
    </row>
    <row r="8978" spans="1:11" s="1358" customFormat="1" ht="22.5" customHeight="1">
      <c r="A8978" s="1407" t="s">
        <v>34291</v>
      </c>
      <c r="B8978" s="1407" t="s">
        <v>34320</v>
      </c>
      <c r="C8978" s="1408">
        <v>67000</v>
      </c>
      <c r="D8978" s="1408">
        <v>0</v>
      </c>
      <c r="E8978" s="1409">
        <v>1945087.46</v>
      </c>
      <c r="F8978" s="1541"/>
      <c r="G8978" s="1657"/>
      <c r="H8978" s="1541"/>
      <c r="I8978" s="1434"/>
      <c r="J8978" s="1434"/>
      <c r="K8978" s="1434"/>
    </row>
    <row r="8979" spans="1:11" s="1358" customFormat="1" ht="22.5" customHeight="1">
      <c r="A8979" s="1407" t="s">
        <v>34292</v>
      </c>
      <c r="B8979" s="1407" t="s">
        <v>34310</v>
      </c>
      <c r="C8979" s="1408">
        <v>62000</v>
      </c>
      <c r="D8979" s="1408">
        <v>0</v>
      </c>
      <c r="E8979" s="1409">
        <v>2007087.46</v>
      </c>
      <c r="F8979" s="1541"/>
      <c r="G8979" s="1657"/>
      <c r="H8979" s="1541"/>
      <c r="I8979" s="1434"/>
      <c r="J8979" s="1434"/>
      <c r="K8979" s="1434"/>
    </row>
    <row r="8980" spans="1:11" s="1358" customFormat="1" ht="22.5" customHeight="1">
      <c r="A8980" s="1407" t="s">
        <v>34293</v>
      </c>
      <c r="B8980" s="1407" t="s">
        <v>34360</v>
      </c>
      <c r="C8980" s="1408">
        <v>5000</v>
      </c>
      <c r="D8980" s="1408">
        <v>0</v>
      </c>
      <c r="E8980" s="1409">
        <v>2012087.46</v>
      </c>
      <c r="F8980" s="1541"/>
      <c r="G8980" s="1657"/>
      <c r="H8980" s="1541"/>
      <c r="I8980" s="1434"/>
      <c r="J8980" s="1434"/>
      <c r="K8980" s="1434"/>
    </row>
    <row r="8981" spans="1:11" s="1358" customFormat="1" ht="22.5" customHeight="1">
      <c r="A8981" s="1407" t="s">
        <v>34294</v>
      </c>
      <c r="B8981" s="1407" t="s">
        <v>34311</v>
      </c>
      <c r="C8981" s="1408">
        <v>15000</v>
      </c>
      <c r="D8981" s="1408">
        <v>0</v>
      </c>
      <c r="E8981" s="1409">
        <v>2027087.46</v>
      </c>
      <c r="F8981" s="1541"/>
      <c r="G8981" s="1657"/>
      <c r="H8981" s="1541"/>
      <c r="I8981" s="1434"/>
      <c r="J8981" s="1434"/>
      <c r="K8981" s="1434"/>
    </row>
    <row r="8982" spans="1:11" s="1358" customFormat="1" ht="22.5" customHeight="1">
      <c r="A8982" s="1407" t="s">
        <v>34295</v>
      </c>
      <c r="B8982" s="1407" t="s">
        <v>34312</v>
      </c>
      <c r="C8982" s="1408">
        <v>34500</v>
      </c>
      <c r="D8982" s="1408">
        <v>0</v>
      </c>
      <c r="E8982" s="1409">
        <v>2061587.46</v>
      </c>
      <c r="F8982" s="1541"/>
      <c r="G8982" s="1657"/>
      <c r="H8982" s="1541"/>
      <c r="I8982" s="1434"/>
      <c r="J8982" s="1434"/>
      <c r="K8982" s="1434"/>
    </row>
    <row r="8983" spans="1:11" s="1358" customFormat="1" ht="22.5" customHeight="1">
      <c r="A8983" s="1407" t="s">
        <v>34296</v>
      </c>
      <c r="B8983" s="1407" t="s">
        <v>34313</v>
      </c>
      <c r="C8983" s="1408">
        <v>34500</v>
      </c>
      <c r="D8983" s="1408">
        <v>0</v>
      </c>
      <c r="E8983" s="1409">
        <v>2096087.46</v>
      </c>
      <c r="F8983" s="1541"/>
      <c r="G8983" s="1657"/>
      <c r="H8983" s="1541"/>
      <c r="I8983" s="1434"/>
      <c r="J8983" s="1434"/>
      <c r="K8983" s="1434"/>
    </row>
    <row r="8984" spans="1:11" s="1358" customFormat="1" ht="22.5" customHeight="1">
      <c r="A8984" s="1407" t="s">
        <v>34297</v>
      </c>
      <c r="B8984" s="1407" t="s">
        <v>34314</v>
      </c>
      <c r="C8984" s="1408">
        <v>39500</v>
      </c>
      <c r="D8984" s="1408">
        <v>0</v>
      </c>
      <c r="E8984" s="1409">
        <v>2135587.46</v>
      </c>
      <c r="F8984" s="1541"/>
      <c r="G8984" s="1657"/>
      <c r="H8984" s="1541"/>
      <c r="I8984" s="1434"/>
      <c r="J8984" s="1434"/>
      <c r="K8984" s="1434"/>
    </row>
    <row r="8985" spans="1:11" s="1358" customFormat="1" ht="22.5" customHeight="1">
      <c r="A8985" s="1407" t="s">
        <v>34298</v>
      </c>
      <c r="B8985" s="1407" t="s">
        <v>34315</v>
      </c>
      <c r="C8985" s="1408">
        <v>85000</v>
      </c>
      <c r="D8985" s="1408">
        <v>0</v>
      </c>
      <c r="E8985" s="1409">
        <v>2220587.46</v>
      </c>
      <c r="F8985" s="1541"/>
      <c r="G8985" s="1657"/>
      <c r="H8985" s="1541"/>
      <c r="I8985" s="1434"/>
      <c r="J8985" s="1434"/>
      <c r="K8985" s="1434"/>
    </row>
    <row r="8986" spans="1:11" s="1358" customFormat="1" ht="22.5" customHeight="1">
      <c r="A8986" s="1407" t="s">
        <v>34299</v>
      </c>
      <c r="B8986" s="1407" t="s">
        <v>34316</v>
      </c>
      <c r="C8986" s="1408">
        <v>31000</v>
      </c>
      <c r="D8986" s="1408">
        <v>0</v>
      </c>
      <c r="E8986" s="1409">
        <v>2251587.46</v>
      </c>
      <c r="F8986" s="1541"/>
      <c r="G8986" s="1657"/>
      <c r="H8986" s="1541"/>
      <c r="I8986" s="1434"/>
      <c r="J8986" s="1434"/>
      <c r="K8986" s="1434"/>
    </row>
    <row r="8987" spans="1:11" s="849" customFormat="1" ht="22.5" customHeight="1">
      <c r="A8987" s="1051" t="s">
        <v>34300</v>
      </c>
      <c r="B8987" s="1051" t="s">
        <v>30925</v>
      </c>
      <c r="C8987" s="1050">
        <v>0</v>
      </c>
      <c r="D8987" s="1050">
        <v>950</v>
      </c>
      <c r="E8987" s="1406">
        <v>2250637.46</v>
      </c>
      <c r="F8987" s="1544"/>
      <c r="G8987" s="1659"/>
      <c r="H8987" s="1544"/>
      <c r="I8987" s="1545"/>
      <c r="J8987" s="1545"/>
      <c r="K8987" s="1545"/>
    </row>
    <row r="8988" spans="1:11" s="1358" customFormat="1" ht="22.5" customHeight="1">
      <c r="A8988" s="1407" t="s">
        <v>34301</v>
      </c>
      <c r="B8988" s="1407" t="s">
        <v>34317</v>
      </c>
      <c r="C8988" s="1408">
        <v>34500</v>
      </c>
      <c r="D8988" s="1408">
        <v>0</v>
      </c>
      <c r="E8988" s="1409">
        <v>2285137.46</v>
      </c>
      <c r="F8988" s="1541"/>
      <c r="G8988" s="1657"/>
      <c r="H8988" s="1541"/>
      <c r="I8988" s="1434"/>
      <c r="J8988" s="1434"/>
      <c r="K8988" s="1434"/>
    </row>
    <row r="8989" spans="1:11" s="2346" customFormat="1" ht="22.5" customHeight="1">
      <c r="A8989" s="1430" t="s">
        <v>34302</v>
      </c>
      <c r="B8989" s="1430" t="s">
        <v>34318</v>
      </c>
      <c r="C8989" s="1408">
        <v>36500</v>
      </c>
      <c r="D8989" s="1408">
        <v>0</v>
      </c>
      <c r="E8989" s="1409">
        <v>2321637.46</v>
      </c>
      <c r="F8989" s="1412"/>
      <c r="G8989" s="2533"/>
      <c r="H8989" s="2533"/>
      <c r="I8989" s="1594"/>
      <c r="J8989" s="1594"/>
      <c r="K8989" s="1594"/>
    </row>
    <row r="8990" spans="1:11" s="1358" customFormat="1" ht="22.5" customHeight="1">
      <c r="A8990" s="1407" t="s">
        <v>34321</v>
      </c>
      <c r="B8990" s="1407" t="s">
        <v>34332</v>
      </c>
      <c r="C8990" s="1408">
        <v>46500</v>
      </c>
      <c r="D8990" s="1408">
        <v>0</v>
      </c>
      <c r="E8990" s="1409">
        <v>2368137.46</v>
      </c>
      <c r="F8990" s="1434"/>
      <c r="G8990" s="1653"/>
      <c r="H8990" s="1434"/>
      <c r="I8990" s="1434"/>
      <c r="J8990" s="1434"/>
      <c r="K8990" s="1434"/>
    </row>
    <row r="8991" spans="1:11" s="1358" customFormat="1" ht="22.5" customHeight="1">
      <c r="A8991" s="1407" t="s">
        <v>34322</v>
      </c>
      <c r="B8991" s="1407" t="s">
        <v>34333</v>
      </c>
      <c r="C8991" s="1408">
        <v>31000</v>
      </c>
      <c r="D8991" s="1408">
        <v>0</v>
      </c>
      <c r="E8991" s="1409">
        <v>2399137.46</v>
      </c>
      <c r="F8991" s="1434"/>
      <c r="G8991" s="1653"/>
      <c r="H8991" s="1434"/>
      <c r="I8991" s="1434"/>
      <c r="J8991" s="1434"/>
      <c r="K8991" s="1434"/>
    </row>
    <row r="8992" spans="1:11" s="1358" customFormat="1" ht="22.5" customHeight="1">
      <c r="A8992" s="1407" t="s">
        <v>34323</v>
      </c>
      <c r="B8992" s="1407" t="s">
        <v>34334</v>
      </c>
      <c r="C8992" s="1408">
        <v>39500</v>
      </c>
      <c r="D8992" s="1408">
        <v>0</v>
      </c>
      <c r="E8992" s="1409">
        <v>2438637.46</v>
      </c>
      <c r="F8992" s="1434"/>
      <c r="G8992" s="1653"/>
      <c r="H8992" s="1434"/>
      <c r="I8992" s="1434"/>
      <c r="J8992" s="1434"/>
      <c r="K8992" s="1434"/>
    </row>
    <row r="8993" spans="1:11" s="1724" customFormat="1" ht="22.5" customHeight="1">
      <c r="A8993" s="1723" t="s">
        <v>34324</v>
      </c>
      <c r="B8993" s="1723" t="s">
        <v>34335</v>
      </c>
      <c r="C8993" s="1409">
        <v>98000</v>
      </c>
      <c r="D8993" s="1409">
        <v>0</v>
      </c>
      <c r="E8993" s="1409">
        <v>2536637.46</v>
      </c>
      <c r="F8993" s="1541" t="s">
        <v>34431</v>
      </c>
      <c r="G8993" s="1657"/>
      <c r="H8993" s="1541"/>
      <c r="I8993" s="1541"/>
      <c r="J8993" s="1541"/>
      <c r="K8993" s="1541"/>
    </row>
    <row r="8994" spans="1:11" s="1358" customFormat="1" ht="22.5" customHeight="1">
      <c r="A8994" s="1407" t="s">
        <v>34325</v>
      </c>
      <c r="B8994" s="1407" t="s">
        <v>34336</v>
      </c>
      <c r="C8994" s="1408">
        <v>50000</v>
      </c>
      <c r="D8994" s="1408">
        <v>0</v>
      </c>
      <c r="E8994" s="1409">
        <v>2586637.46</v>
      </c>
      <c r="F8994" s="1434"/>
      <c r="G8994" s="1653"/>
      <c r="H8994" s="1434"/>
      <c r="I8994" s="1434"/>
      <c r="J8994" s="1434"/>
      <c r="K8994" s="1434"/>
    </row>
    <row r="8995" spans="1:11" s="1358" customFormat="1" ht="22.5" customHeight="1">
      <c r="A8995" s="1407" t="s">
        <v>34326</v>
      </c>
      <c r="B8995" s="1407" t="s">
        <v>34337</v>
      </c>
      <c r="C8995" s="1408">
        <v>80000</v>
      </c>
      <c r="D8995" s="1408">
        <v>0</v>
      </c>
      <c r="E8995" s="1409">
        <v>2666637.46</v>
      </c>
      <c r="F8995" s="1434"/>
      <c r="G8995" s="1653"/>
      <c r="H8995" s="1434"/>
      <c r="I8995" s="1434"/>
      <c r="J8995" s="1434"/>
      <c r="K8995" s="1434"/>
    </row>
    <row r="8996" spans="1:11" s="1358" customFormat="1" ht="22.5" customHeight="1">
      <c r="A8996" s="1407" t="s">
        <v>34327</v>
      </c>
      <c r="B8996" s="1407" t="s">
        <v>34338</v>
      </c>
      <c r="C8996" s="1408">
        <v>34500</v>
      </c>
      <c r="D8996" s="1408">
        <v>0</v>
      </c>
      <c r="E8996" s="1409">
        <v>2701137.46</v>
      </c>
      <c r="F8996" s="1434"/>
      <c r="G8996" s="1653"/>
      <c r="H8996" s="1434"/>
      <c r="I8996" s="1434"/>
      <c r="J8996" s="1434"/>
      <c r="K8996" s="1434"/>
    </row>
    <row r="8997" spans="1:11" s="1358" customFormat="1" ht="22.5" customHeight="1">
      <c r="A8997" s="1407" t="s">
        <v>34328</v>
      </c>
      <c r="B8997" s="1407" t="s">
        <v>34339</v>
      </c>
      <c r="C8997" s="1408">
        <v>30000</v>
      </c>
      <c r="D8997" s="1408">
        <v>0</v>
      </c>
      <c r="E8997" s="1409">
        <v>2731137.46</v>
      </c>
      <c r="F8997" s="1434"/>
      <c r="G8997" s="1653"/>
      <c r="H8997" s="1434"/>
      <c r="I8997" s="1434"/>
      <c r="J8997" s="1434"/>
      <c r="K8997" s="1434"/>
    </row>
    <row r="8998" spans="1:11" s="849" customFormat="1" ht="22.5" customHeight="1">
      <c r="A8998" s="1051" t="s">
        <v>34329</v>
      </c>
      <c r="B8998" s="1051" t="s">
        <v>30925</v>
      </c>
      <c r="C8998" s="1050">
        <v>0</v>
      </c>
      <c r="D8998" s="1050">
        <v>450</v>
      </c>
      <c r="E8998" s="1406">
        <v>2730687.46</v>
      </c>
      <c r="F8998" s="1545"/>
      <c r="G8998" s="1661"/>
      <c r="H8998" s="1545"/>
      <c r="I8998" s="1545"/>
      <c r="J8998" s="1545"/>
      <c r="K8998" s="1545"/>
    </row>
    <row r="8999" spans="1:11" s="1358" customFormat="1" ht="22.5" customHeight="1">
      <c r="A8999" s="1407" t="s">
        <v>34330</v>
      </c>
      <c r="B8999" s="1407" t="s">
        <v>34340</v>
      </c>
      <c r="C8999" s="1408">
        <v>39500</v>
      </c>
      <c r="D8999" s="1408">
        <v>0</v>
      </c>
      <c r="E8999" s="1409">
        <v>2770187.46</v>
      </c>
      <c r="F8999" s="1434"/>
      <c r="G8999" s="1653"/>
      <c r="H8999" s="1434"/>
      <c r="I8999" s="1434"/>
      <c r="J8999" s="1434"/>
      <c r="K8999" s="1434"/>
    </row>
    <row r="9000" spans="1:11" s="1358" customFormat="1" ht="22.5" customHeight="1">
      <c r="A9000" s="1407" t="s">
        <v>34331</v>
      </c>
      <c r="B9000" s="1407" t="s">
        <v>34341</v>
      </c>
      <c r="C9000" s="1408">
        <v>34500</v>
      </c>
      <c r="D9000" s="1408">
        <v>0</v>
      </c>
      <c r="E9000" s="2550">
        <v>2804687.46</v>
      </c>
      <c r="F9000" s="1434"/>
      <c r="G9000" s="1653"/>
      <c r="H9000" s="1434"/>
      <c r="I9000" s="1434"/>
      <c r="J9000" s="1434"/>
      <c r="K9000" s="1434"/>
    </row>
    <row r="9001" spans="1:11" s="2551" customFormat="1" ht="22.5" customHeight="1">
      <c r="A9001" s="2547">
        <v>45559</v>
      </c>
      <c r="B9001" s="2548" t="s">
        <v>34376</v>
      </c>
      <c r="C9001" s="1408">
        <v>0</v>
      </c>
      <c r="D9001" s="2549">
        <v>25500</v>
      </c>
      <c r="E9001" s="2550">
        <v>2779187.46</v>
      </c>
      <c r="F9001" s="1889"/>
    </row>
    <row r="9002" spans="1:11" s="2542" customFormat="1" ht="22.5" customHeight="1">
      <c r="A9002" s="2539">
        <v>45559</v>
      </c>
      <c r="B9002" s="2540" t="s">
        <v>34377</v>
      </c>
      <c r="C9002" s="1050">
        <v>0</v>
      </c>
      <c r="D9002" s="2543">
        <v>26.88</v>
      </c>
      <c r="E9002" s="2544">
        <v>2779160.58</v>
      </c>
      <c r="F9002" s="1859"/>
    </row>
    <row r="9003" spans="1:11" s="2542" customFormat="1" ht="22.5" customHeight="1">
      <c r="A9003" s="2539">
        <v>45559</v>
      </c>
      <c r="B9003" s="2540" t="s">
        <v>34378</v>
      </c>
      <c r="C9003" s="1050">
        <v>0</v>
      </c>
      <c r="D9003" s="2541">
        <v>44000</v>
      </c>
      <c r="E9003" s="2544">
        <v>2735160.58</v>
      </c>
      <c r="F9003" s="1859"/>
    </row>
    <row r="9004" spans="1:11" s="2542" customFormat="1" ht="22.5" customHeight="1">
      <c r="A9004" s="2539">
        <v>45559</v>
      </c>
      <c r="B9004" s="2540" t="s">
        <v>34379</v>
      </c>
      <c r="C9004" s="1050">
        <v>0</v>
      </c>
      <c r="D9004" s="2543">
        <v>26.88</v>
      </c>
      <c r="E9004" s="2544">
        <v>2735133.7</v>
      </c>
      <c r="F9004" s="1859"/>
    </row>
    <row r="9005" spans="1:11" s="2542" customFormat="1" ht="22.5" customHeight="1">
      <c r="A9005" s="2539">
        <v>45559</v>
      </c>
      <c r="B9005" s="2540" t="s">
        <v>34380</v>
      </c>
      <c r="C9005" s="1050">
        <v>0</v>
      </c>
      <c r="D9005" s="2541">
        <v>40000</v>
      </c>
      <c r="E9005" s="2544">
        <v>2695133.7</v>
      </c>
      <c r="F9005" s="1859"/>
    </row>
    <row r="9006" spans="1:11" s="2542" customFormat="1" ht="22.5" customHeight="1">
      <c r="A9006" s="2539">
        <v>45559</v>
      </c>
      <c r="B9006" s="2540" t="s">
        <v>34381</v>
      </c>
      <c r="C9006" s="1050">
        <v>0</v>
      </c>
      <c r="D9006" s="2543">
        <v>26.88</v>
      </c>
      <c r="E9006" s="2544">
        <v>2695106.82</v>
      </c>
      <c r="F9006" s="1859"/>
    </row>
    <row r="9007" spans="1:11" s="2551" customFormat="1" ht="22.5" customHeight="1">
      <c r="A9007" s="2547">
        <v>45559</v>
      </c>
      <c r="B9007" s="2548" t="s">
        <v>34382</v>
      </c>
      <c r="C9007" s="1408">
        <v>0</v>
      </c>
      <c r="D9007" s="2549">
        <v>75000</v>
      </c>
      <c r="E9007" s="2550">
        <v>2620106.8199999998</v>
      </c>
      <c r="F9007" s="1889"/>
    </row>
    <row r="9008" spans="1:11" s="2542" customFormat="1" ht="22.5" customHeight="1">
      <c r="A9008" s="2539">
        <v>45559</v>
      </c>
      <c r="B9008" s="2540" t="s">
        <v>34383</v>
      </c>
      <c r="C9008" s="1050">
        <v>0</v>
      </c>
      <c r="D9008" s="2543">
        <v>53.75</v>
      </c>
      <c r="E9008" s="2544">
        <v>2620053.0699999998</v>
      </c>
      <c r="F9008" s="1859"/>
    </row>
    <row r="9009" spans="1:11" s="2551" customFormat="1" ht="22.5" customHeight="1">
      <c r="A9009" s="2547">
        <v>45559</v>
      </c>
      <c r="B9009" s="2548" t="s">
        <v>34384</v>
      </c>
      <c r="C9009" s="2552">
        <v>111500</v>
      </c>
      <c r="D9009" s="1408">
        <v>0</v>
      </c>
      <c r="E9009" s="2550">
        <v>2731553.07</v>
      </c>
      <c r="F9009" s="1889"/>
    </row>
    <row r="9010" spans="1:11" s="2551" customFormat="1" ht="22.5" customHeight="1">
      <c r="A9010" s="2547">
        <v>45559</v>
      </c>
      <c r="B9010" s="2548" t="s">
        <v>34385</v>
      </c>
      <c r="C9010" s="2552">
        <v>36000</v>
      </c>
      <c r="D9010" s="1408">
        <v>0</v>
      </c>
      <c r="E9010" s="2550">
        <v>2767553.07</v>
      </c>
      <c r="F9010" s="1889"/>
    </row>
    <row r="9011" spans="1:11" s="2542" customFormat="1" ht="22.5" customHeight="1">
      <c r="A9011" s="2539">
        <v>45559</v>
      </c>
      <c r="B9011" s="2540" t="s">
        <v>34386</v>
      </c>
      <c r="C9011" s="1050">
        <v>0</v>
      </c>
      <c r="D9011" s="2541">
        <v>46353.04</v>
      </c>
      <c r="E9011" s="2544">
        <v>2721200.03</v>
      </c>
      <c r="F9011" s="1859"/>
    </row>
    <row r="9012" spans="1:11" s="2551" customFormat="1" ht="22.5" customHeight="1">
      <c r="A9012" s="2547">
        <v>45559</v>
      </c>
      <c r="B9012" s="2548" t="s">
        <v>34387</v>
      </c>
      <c r="C9012" s="1408">
        <v>0</v>
      </c>
      <c r="D9012" s="2549">
        <v>75000</v>
      </c>
      <c r="E9012" s="2550">
        <v>2646200.0299999998</v>
      </c>
      <c r="F9012" s="1889"/>
    </row>
    <row r="9013" spans="1:11" s="2542" customFormat="1" ht="22.5" customHeight="1">
      <c r="A9013" s="2539">
        <v>45559</v>
      </c>
      <c r="B9013" s="2540" t="s">
        <v>32244</v>
      </c>
      <c r="C9013" s="1050">
        <v>0</v>
      </c>
      <c r="D9013" s="2543">
        <v>53.75</v>
      </c>
      <c r="E9013" s="2544">
        <v>2646146.2799999998</v>
      </c>
      <c r="F9013" s="1859"/>
    </row>
    <row r="9014" spans="1:11" s="2542" customFormat="1" ht="22.5" customHeight="1">
      <c r="A9014" s="2539">
        <v>45559</v>
      </c>
      <c r="B9014" s="2540" t="s">
        <v>30218</v>
      </c>
      <c r="C9014" s="1050">
        <v>0</v>
      </c>
      <c r="D9014" s="2541">
        <v>90000</v>
      </c>
      <c r="E9014" s="2544">
        <v>2556146.2799999998</v>
      </c>
      <c r="F9014" s="1859"/>
    </row>
    <row r="9015" spans="1:11" s="2542" customFormat="1" ht="22.5" customHeight="1">
      <c r="A9015" s="2539">
        <v>45559</v>
      </c>
      <c r="B9015" s="2540" t="s">
        <v>31995</v>
      </c>
      <c r="C9015" s="1050">
        <v>0</v>
      </c>
      <c r="D9015" s="2541">
        <v>9000</v>
      </c>
      <c r="E9015" s="2544">
        <v>2547146.2799999998</v>
      </c>
      <c r="F9015" s="1859"/>
    </row>
    <row r="9016" spans="1:11" s="2542" customFormat="1" ht="22.5" customHeight="1">
      <c r="A9016" s="2539">
        <v>45559</v>
      </c>
      <c r="B9016" s="2540" t="s">
        <v>34182</v>
      </c>
      <c r="C9016" s="1050">
        <v>0</v>
      </c>
      <c r="D9016" s="2541">
        <v>30000</v>
      </c>
      <c r="E9016" s="2544">
        <v>2517146.2799999998</v>
      </c>
      <c r="F9016" s="1859"/>
    </row>
    <row r="9017" spans="1:11" s="2555" customFormat="1" ht="22.5" customHeight="1">
      <c r="A9017" s="2553">
        <v>45561</v>
      </c>
      <c r="B9017" s="2548" t="s">
        <v>34388</v>
      </c>
      <c r="C9017" s="2554">
        <v>25000</v>
      </c>
      <c r="D9017" s="1671">
        <v>0</v>
      </c>
      <c r="E9017" s="2550">
        <v>2542146.2799999998</v>
      </c>
      <c r="F9017" s="2659" t="s">
        <v>32369</v>
      </c>
      <c r="H9017" s="2555" t="s">
        <v>32369</v>
      </c>
    </row>
    <row r="9018" spans="1:11" s="2551" customFormat="1" ht="22.5" customHeight="1">
      <c r="A9018" s="2547">
        <v>45562</v>
      </c>
      <c r="B9018" s="2548" t="s">
        <v>34389</v>
      </c>
      <c r="C9018" s="2552">
        <v>5000</v>
      </c>
      <c r="D9018" s="1408">
        <v>0</v>
      </c>
      <c r="E9018" s="2550">
        <v>2547146.2799999998</v>
      </c>
      <c r="F9018" s="1889"/>
    </row>
    <row r="9019" spans="1:11" s="2551" customFormat="1" ht="22.5" customHeight="1">
      <c r="A9019" s="2547">
        <v>45562</v>
      </c>
      <c r="B9019" s="2548" t="s">
        <v>34390</v>
      </c>
      <c r="C9019" s="2552">
        <v>20000</v>
      </c>
      <c r="D9019" s="1408">
        <v>0</v>
      </c>
      <c r="E9019" s="2550">
        <v>2567146.2799999998</v>
      </c>
      <c r="F9019" s="1889"/>
    </row>
    <row r="9020" spans="1:11" s="2551" customFormat="1" ht="22.5" customHeight="1">
      <c r="A9020" s="2547">
        <v>45562</v>
      </c>
      <c r="B9020" s="2548" t="s">
        <v>34391</v>
      </c>
      <c r="C9020" s="2552">
        <v>31000</v>
      </c>
      <c r="D9020" s="1408">
        <v>0</v>
      </c>
      <c r="E9020" s="2550">
        <v>2598146.2799999998</v>
      </c>
      <c r="F9020" s="1889"/>
    </row>
    <row r="9021" spans="1:11" s="2551" customFormat="1" ht="22.5" customHeight="1">
      <c r="A9021" s="2547">
        <v>45562</v>
      </c>
      <c r="B9021" s="2548" t="s">
        <v>34392</v>
      </c>
      <c r="C9021" s="2552">
        <v>13500</v>
      </c>
      <c r="D9021" s="1408">
        <v>0</v>
      </c>
      <c r="E9021" s="2550">
        <v>2611646.2799999998</v>
      </c>
      <c r="F9021" s="1889"/>
    </row>
    <row r="9022" spans="1:11" s="2551" customFormat="1" ht="22.5" customHeight="1">
      <c r="A9022" s="2547">
        <v>45562</v>
      </c>
      <c r="B9022" s="2548" t="s">
        <v>34393</v>
      </c>
      <c r="C9022" s="2552">
        <v>4000</v>
      </c>
      <c r="D9022" s="1408">
        <v>0</v>
      </c>
      <c r="E9022" s="2550">
        <v>2615646.2799999998</v>
      </c>
      <c r="F9022" s="1889"/>
    </row>
    <row r="9023" spans="1:11" s="2542" customFormat="1" ht="22.5" customHeight="1">
      <c r="A9023" s="2545">
        <v>45565</v>
      </c>
      <c r="B9023" s="2546" t="s">
        <v>8478</v>
      </c>
      <c r="C9023" s="1050">
        <v>0</v>
      </c>
      <c r="D9023" s="2541">
        <v>3994.32</v>
      </c>
      <c r="E9023" s="2544">
        <v>2611651.96</v>
      </c>
      <c r="F9023" s="1859"/>
    </row>
    <row r="9024" spans="1:11" s="1889" customFormat="1" ht="22.5" customHeight="1">
      <c r="A9024" s="1407" t="s">
        <v>34463</v>
      </c>
      <c r="B9024" s="1407" t="s">
        <v>34394</v>
      </c>
      <c r="C9024" s="1408">
        <v>31000</v>
      </c>
      <c r="D9024" s="1408">
        <v>0</v>
      </c>
      <c r="E9024" s="1409">
        <v>2642651.96</v>
      </c>
      <c r="F9024" s="1541"/>
      <c r="G9024" s="1506"/>
      <c r="H9024" s="1506"/>
      <c r="I9024" s="1434"/>
      <c r="J9024" s="1434"/>
      <c r="K9024" s="1434"/>
    </row>
    <row r="9025" spans="1:11" s="1889" customFormat="1" ht="22.5" customHeight="1">
      <c r="A9025" s="1407" t="s">
        <v>34463</v>
      </c>
      <c r="B9025" s="1407" t="s">
        <v>34395</v>
      </c>
      <c r="C9025" s="1408">
        <v>5000</v>
      </c>
      <c r="D9025" s="1408">
        <v>0</v>
      </c>
      <c r="E9025" s="1409">
        <v>2647651.96</v>
      </c>
      <c r="F9025" s="1541"/>
      <c r="G9025" s="1506"/>
      <c r="H9025" s="1506"/>
      <c r="I9025" s="1434"/>
      <c r="J9025" s="1434"/>
      <c r="K9025" s="1434"/>
    </row>
    <row r="9026" spans="1:11" s="1889" customFormat="1" ht="22.5" customHeight="1">
      <c r="A9026" s="1051" t="s">
        <v>34463</v>
      </c>
      <c r="B9026" s="1051" t="s">
        <v>34396</v>
      </c>
      <c r="C9026" s="1050">
        <v>0</v>
      </c>
      <c r="D9026" s="1050">
        <v>13000</v>
      </c>
      <c r="E9026" s="1406">
        <v>2634651.96</v>
      </c>
      <c r="F9026" s="1544"/>
      <c r="G9026" s="1720"/>
      <c r="H9026" s="1720"/>
      <c r="I9026" s="1545"/>
      <c r="J9026" s="1545"/>
      <c r="K9026" s="1545"/>
    </row>
    <row r="9027" spans="1:11" s="1859" customFormat="1" ht="22.5" customHeight="1">
      <c r="A9027" s="1051" t="s">
        <v>34463</v>
      </c>
      <c r="B9027" s="1051" t="s">
        <v>34397</v>
      </c>
      <c r="C9027" s="1050">
        <v>0</v>
      </c>
      <c r="D9027" s="1050">
        <v>41000</v>
      </c>
      <c r="E9027" s="1406">
        <v>2593651.96</v>
      </c>
      <c r="F9027" s="1544"/>
      <c r="G9027" s="1720"/>
      <c r="H9027" s="1720"/>
      <c r="I9027" s="1545"/>
      <c r="J9027" s="1545"/>
      <c r="K9027" s="1545"/>
    </row>
    <row r="9028" spans="1:11" s="1859" customFormat="1" ht="22.5" customHeight="1">
      <c r="A9028" s="1051" t="s">
        <v>34463</v>
      </c>
      <c r="B9028" s="1051" t="s">
        <v>34398</v>
      </c>
      <c r="C9028" s="1050">
        <v>0</v>
      </c>
      <c r="D9028" s="1050">
        <v>10000</v>
      </c>
      <c r="E9028" s="1406">
        <v>2583651.96</v>
      </c>
      <c r="F9028" s="1544"/>
      <c r="G9028" s="1720"/>
      <c r="H9028" s="1720"/>
      <c r="I9028" s="1545"/>
      <c r="J9028" s="1545"/>
      <c r="K9028" s="1545"/>
    </row>
    <row r="9029" spans="1:11" s="1859" customFormat="1" ht="22.5" customHeight="1">
      <c r="A9029" s="1051" t="s">
        <v>34463</v>
      </c>
      <c r="B9029" s="1051" t="s">
        <v>34399</v>
      </c>
      <c r="C9029" s="1050">
        <v>0</v>
      </c>
      <c r="D9029" s="1050">
        <v>18753.330000000002</v>
      </c>
      <c r="E9029" s="1406">
        <v>2564898.63</v>
      </c>
      <c r="F9029" s="1544"/>
      <c r="G9029" s="1720"/>
      <c r="H9029" s="1720"/>
      <c r="I9029" s="1545"/>
      <c r="J9029" s="1545"/>
      <c r="K9029" s="1545"/>
    </row>
    <row r="9030" spans="1:11" s="1859" customFormat="1" ht="22.5" customHeight="1">
      <c r="A9030" s="1051" t="s">
        <v>34463</v>
      </c>
      <c r="B9030" s="1051" t="s">
        <v>34400</v>
      </c>
      <c r="C9030" s="1050">
        <v>0</v>
      </c>
      <c r="D9030" s="1050">
        <v>26.88</v>
      </c>
      <c r="E9030" s="1406">
        <v>2564871.75</v>
      </c>
      <c r="F9030" s="1544"/>
      <c r="G9030" s="1720"/>
      <c r="H9030" s="1720"/>
      <c r="I9030" s="1545"/>
      <c r="J9030" s="1545"/>
      <c r="K9030" s="1545"/>
    </row>
    <row r="9031" spans="1:11" s="1859" customFormat="1" ht="22.5" customHeight="1">
      <c r="A9031" s="1051" t="s">
        <v>34463</v>
      </c>
      <c r="B9031" s="1051" t="s">
        <v>34401</v>
      </c>
      <c r="C9031" s="1050">
        <v>0</v>
      </c>
      <c r="D9031" s="1050">
        <v>53.75</v>
      </c>
      <c r="E9031" s="1406">
        <v>2564818</v>
      </c>
      <c r="F9031" s="1544"/>
      <c r="G9031" s="1720"/>
      <c r="H9031" s="1720"/>
      <c r="I9031" s="1545"/>
      <c r="J9031" s="1545"/>
      <c r="K9031" s="1545"/>
    </row>
    <row r="9032" spans="1:11" s="1859" customFormat="1" ht="22.5" customHeight="1">
      <c r="A9032" s="1051" t="s">
        <v>34463</v>
      </c>
      <c r="B9032" s="1051" t="s">
        <v>30587</v>
      </c>
      <c r="C9032" s="1050">
        <v>0</v>
      </c>
      <c r="D9032" s="1050">
        <v>53.75</v>
      </c>
      <c r="E9032" s="1406">
        <v>2564764.25</v>
      </c>
      <c r="F9032" s="1544"/>
      <c r="G9032" s="1720"/>
      <c r="H9032" s="1720"/>
      <c r="I9032" s="1545"/>
      <c r="J9032" s="1545"/>
      <c r="K9032" s="1545"/>
    </row>
    <row r="9033" spans="1:11" s="1859" customFormat="1" ht="22.5" customHeight="1">
      <c r="A9033" s="1051" t="s">
        <v>34463</v>
      </c>
      <c r="B9033" s="1051" t="s">
        <v>34402</v>
      </c>
      <c r="C9033" s="1050">
        <v>0</v>
      </c>
      <c r="D9033" s="1050">
        <v>26.88</v>
      </c>
      <c r="E9033" s="1406">
        <v>2564737.37</v>
      </c>
      <c r="F9033" s="1544"/>
      <c r="G9033" s="1720"/>
      <c r="H9033" s="1720"/>
      <c r="I9033" s="1545"/>
      <c r="J9033" s="1545"/>
      <c r="K9033" s="1545"/>
    </row>
    <row r="9034" spans="1:11" s="1859" customFormat="1" ht="22.5" customHeight="1">
      <c r="A9034" s="1051" t="s">
        <v>34463</v>
      </c>
      <c r="B9034" s="1051" t="s">
        <v>30717</v>
      </c>
      <c r="C9034" s="1050">
        <v>0</v>
      </c>
      <c r="D9034" s="1050">
        <v>26.88</v>
      </c>
      <c r="E9034" s="1406">
        <v>2564710.4900000002</v>
      </c>
      <c r="F9034" s="1544"/>
      <c r="G9034" s="1720"/>
      <c r="H9034" s="1720"/>
      <c r="I9034" s="1545"/>
      <c r="J9034" s="1545"/>
      <c r="K9034" s="1545"/>
    </row>
    <row r="9035" spans="1:11" s="1859" customFormat="1" ht="22.5" customHeight="1">
      <c r="A9035" s="1051" t="s">
        <v>34463</v>
      </c>
      <c r="B9035" s="1051" t="s">
        <v>34403</v>
      </c>
      <c r="C9035" s="1050">
        <v>0</v>
      </c>
      <c r="D9035" s="1050">
        <v>26.88</v>
      </c>
      <c r="E9035" s="1406">
        <v>2564683.61</v>
      </c>
      <c r="F9035" s="1544"/>
      <c r="G9035" s="1720"/>
      <c r="H9035" s="1720"/>
      <c r="I9035" s="1545"/>
      <c r="J9035" s="1545"/>
      <c r="K9035" s="1545"/>
    </row>
    <row r="9036" spans="1:11" s="1859" customFormat="1" ht="22.5" customHeight="1">
      <c r="A9036" s="1051" t="s">
        <v>34463</v>
      </c>
      <c r="B9036" s="1051" t="s">
        <v>34404</v>
      </c>
      <c r="C9036" s="1050">
        <v>0</v>
      </c>
      <c r="D9036" s="1050">
        <v>26.88</v>
      </c>
      <c r="E9036" s="1406">
        <v>2564656.73</v>
      </c>
      <c r="F9036" s="1544"/>
      <c r="G9036" s="1720"/>
      <c r="H9036" s="1720"/>
      <c r="I9036" s="1545"/>
      <c r="J9036" s="1545"/>
      <c r="K9036" s="1545"/>
    </row>
    <row r="9037" spans="1:11" s="1859" customFormat="1" ht="22.5" customHeight="1">
      <c r="A9037" s="1051" t="s">
        <v>34463</v>
      </c>
      <c r="B9037" s="1051" t="s">
        <v>34405</v>
      </c>
      <c r="C9037" s="1050">
        <v>0</v>
      </c>
      <c r="D9037" s="1050">
        <v>26.88</v>
      </c>
      <c r="E9037" s="1406">
        <v>2564629.85</v>
      </c>
      <c r="F9037" s="1544"/>
      <c r="G9037" s="1720"/>
      <c r="H9037" s="1720"/>
      <c r="I9037" s="1545"/>
      <c r="J9037" s="1545"/>
      <c r="K9037" s="1545"/>
    </row>
    <row r="9038" spans="1:11" s="1889" customFormat="1" ht="22.5" customHeight="1">
      <c r="A9038" s="1407" t="s">
        <v>34463</v>
      </c>
      <c r="B9038" s="1407" t="s">
        <v>34406</v>
      </c>
      <c r="C9038" s="1408">
        <v>0</v>
      </c>
      <c r="D9038" s="1408">
        <v>18000</v>
      </c>
      <c r="E9038" s="1409">
        <v>2546629.85</v>
      </c>
      <c r="F9038" s="1541"/>
      <c r="G9038" s="1506"/>
      <c r="H9038" s="1506"/>
      <c r="I9038" s="1434"/>
      <c r="J9038" s="1434"/>
      <c r="K9038" s="1434"/>
    </row>
    <row r="9039" spans="1:11" s="1859" customFormat="1" ht="22.5" customHeight="1">
      <c r="A9039" s="1051" t="s">
        <v>34463</v>
      </c>
      <c r="B9039" s="1051" t="s">
        <v>34407</v>
      </c>
      <c r="C9039" s="1050">
        <v>0</v>
      </c>
      <c r="D9039" s="1050">
        <v>26.88</v>
      </c>
      <c r="E9039" s="1406">
        <v>2546602.9700000002</v>
      </c>
      <c r="F9039" s="1544"/>
      <c r="G9039" s="1720"/>
      <c r="H9039" s="1720"/>
      <c r="I9039" s="1545"/>
      <c r="J9039" s="1545"/>
      <c r="K9039" s="1545"/>
    </row>
    <row r="9040" spans="1:11" s="1859" customFormat="1" ht="22.5" customHeight="1">
      <c r="A9040" s="1051" t="s">
        <v>34463</v>
      </c>
      <c r="B9040" s="1051" t="s">
        <v>34408</v>
      </c>
      <c r="C9040" s="1050">
        <v>0</v>
      </c>
      <c r="D9040" s="1050">
        <v>26.88</v>
      </c>
      <c r="E9040" s="1406">
        <v>2546576.09</v>
      </c>
      <c r="F9040" s="1544"/>
      <c r="G9040" s="1720"/>
      <c r="H9040" s="1720"/>
      <c r="I9040" s="1545"/>
      <c r="J9040" s="1545"/>
      <c r="K9040" s="1545"/>
    </row>
    <row r="9041" spans="1:11" s="1859" customFormat="1" ht="22.5" customHeight="1">
      <c r="A9041" s="1051" t="s">
        <v>34463</v>
      </c>
      <c r="B9041" s="1051" t="s">
        <v>34409</v>
      </c>
      <c r="C9041" s="1050">
        <v>0</v>
      </c>
      <c r="D9041" s="1050">
        <v>103330</v>
      </c>
      <c r="E9041" s="1406">
        <v>2443246.09</v>
      </c>
      <c r="F9041" s="1544"/>
      <c r="G9041" s="1720"/>
      <c r="H9041" s="1720"/>
      <c r="I9041" s="1545"/>
      <c r="J9041" s="1545"/>
      <c r="K9041" s="1545"/>
    </row>
    <row r="9042" spans="1:11" s="1859" customFormat="1" ht="22.5" customHeight="1">
      <c r="A9042" s="1051" t="s">
        <v>34463</v>
      </c>
      <c r="B9042" s="1051" t="s">
        <v>34410</v>
      </c>
      <c r="C9042" s="1050">
        <v>0</v>
      </c>
      <c r="D9042" s="1050">
        <v>50000</v>
      </c>
      <c r="E9042" s="1406">
        <v>2393246.09</v>
      </c>
      <c r="F9042" s="1544"/>
      <c r="G9042" s="1720"/>
      <c r="H9042" s="1720"/>
      <c r="I9042" s="1545"/>
      <c r="J9042" s="1545"/>
      <c r="K9042" s="1545"/>
    </row>
    <row r="9043" spans="1:11" s="1859" customFormat="1" ht="22.5" customHeight="1">
      <c r="A9043" s="1051" t="s">
        <v>34463</v>
      </c>
      <c r="B9043" s="1051" t="s">
        <v>34411</v>
      </c>
      <c r="C9043" s="1050">
        <v>0</v>
      </c>
      <c r="D9043" s="1050">
        <v>55000</v>
      </c>
      <c r="E9043" s="1406">
        <v>2338246.09</v>
      </c>
      <c r="F9043" s="1544"/>
      <c r="G9043" s="1720"/>
      <c r="H9043" s="1720"/>
      <c r="I9043" s="1545"/>
      <c r="J9043" s="1545"/>
      <c r="K9043" s="1545"/>
    </row>
    <row r="9044" spans="1:11" s="1859" customFormat="1" ht="22.5" customHeight="1">
      <c r="A9044" s="1051" t="s">
        <v>34463</v>
      </c>
      <c r="B9044" s="1051" t="s">
        <v>31724</v>
      </c>
      <c r="C9044" s="1050">
        <v>0</v>
      </c>
      <c r="D9044" s="1050">
        <v>53.75</v>
      </c>
      <c r="E9044" s="1406">
        <v>2338192.34</v>
      </c>
      <c r="F9044" s="1544"/>
      <c r="G9044" s="1720"/>
      <c r="H9044" s="1720"/>
      <c r="I9044" s="1545"/>
      <c r="J9044" s="1545"/>
      <c r="K9044" s="1545"/>
    </row>
    <row r="9045" spans="1:11" s="1859" customFormat="1" ht="22.5" customHeight="1">
      <c r="A9045" s="1051" t="s">
        <v>34463</v>
      </c>
      <c r="B9045" s="1051" t="s">
        <v>34412</v>
      </c>
      <c r="C9045" s="1050">
        <v>0</v>
      </c>
      <c r="D9045" s="1050">
        <v>6000</v>
      </c>
      <c r="E9045" s="1406">
        <v>2332192.34</v>
      </c>
      <c r="F9045" s="1544"/>
      <c r="G9045" s="1720"/>
      <c r="H9045" s="1720"/>
      <c r="I9045" s="1545"/>
      <c r="J9045" s="1545"/>
      <c r="K9045" s="1545"/>
    </row>
    <row r="9046" spans="1:11" s="1859" customFormat="1" ht="22.5" customHeight="1">
      <c r="A9046" s="1051" t="s">
        <v>34463</v>
      </c>
      <c r="B9046" s="1051" t="s">
        <v>34413</v>
      </c>
      <c r="C9046" s="1050">
        <v>0</v>
      </c>
      <c r="D9046" s="1050">
        <v>26.88</v>
      </c>
      <c r="E9046" s="1406">
        <v>2332165.46</v>
      </c>
      <c r="F9046" s="1544"/>
      <c r="G9046" s="1720"/>
      <c r="H9046" s="1720"/>
      <c r="I9046" s="1545"/>
      <c r="J9046" s="1545"/>
      <c r="K9046" s="1545"/>
    </row>
    <row r="9047" spans="1:11" s="1859" customFormat="1" ht="22.5" customHeight="1">
      <c r="A9047" s="1051" t="s">
        <v>34463</v>
      </c>
      <c r="B9047" s="1051" t="s">
        <v>34414</v>
      </c>
      <c r="C9047" s="1050">
        <v>0</v>
      </c>
      <c r="D9047" s="1050">
        <v>46000</v>
      </c>
      <c r="E9047" s="1406">
        <v>2286165.46</v>
      </c>
      <c r="F9047" s="1544"/>
      <c r="G9047" s="1720"/>
      <c r="H9047" s="1720"/>
      <c r="I9047" s="1545"/>
      <c r="J9047" s="1545"/>
      <c r="K9047" s="1545"/>
    </row>
    <row r="9048" spans="1:11" s="1859" customFormat="1" ht="22.5" customHeight="1">
      <c r="A9048" s="1051" t="s">
        <v>34463</v>
      </c>
      <c r="B9048" s="1051" t="s">
        <v>34415</v>
      </c>
      <c r="C9048" s="1050">
        <v>0</v>
      </c>
      <c r="D9048" s="1050">
        <v>30000</v>
      </c>
      <c r="E9048" s="1406">
        <v>2256165.46</v>
      </c>
      <c r="F9048" s="1544"/>
      <c r="G9048" s="1720"/>
      <c r="H9048" s="1720"/>
      <c r="I9048" s="1545"/>
      <c r="J9048" s="1545"/>
      <c r="K9048" s="1545"/>
    </row>
    <row r="9049" spans="1:11" s="1859" customFormat="1" ht="22.5" customHeight="1">
      <c r="A9049" s="1051" t="s">
        <v>34463</v>
      </c>
      <c r="B9049" s="1051" t="s">
        <v>34416</v>
      </c>
      <c r="C9049" s="1050">
        <v>0</v>
      </c>
      <c r="D9049" s="1050">
        <v>26.88</v>
      </c>
      <c r="E9049" s="1406">
        <v>2256138.58</v>
      </c>
      <c r="F9049" s="1544"/>
      <c r="G9049" s="1720"/>
      <c r="H9049" s="1720"/>
      <c r="I9049" s="1545"/>
      <c r="J9049" s="1545"/>
      <c r="K9049" s="1545"/>
    </row>
    <row r="9050" spans="1:11" s="1859" customFormat="1" ht="22.5" customHeight="1">
      <c r="A9050" s="1051" t="s">
        <v>34463</v>
      </c>
      <c r="B9050" s="1051" t="s">
        <v>34417</v>
      </c>
      <c r="C9050" s="1050">
        <v>0</v>
      </c>
      <c r="D9050" s="1050">
        <v>10000</v>
      </c>
      <c r="E9050" s="1406">
        <v>2246138.58</v>
      </c>
      <c r="F9050" s="1544"/>
      <c r="G9050" s="1720"/>
      <c r="H9050" s="1720"/>
      <c r="I9050" s="1545"/>
      <c r="J9050" s="1545"/>
      <c r="K9050" s="1545"/>
    </row>
    <row r="9051" spans="1:11" s="1859" customFormat="1" ht="22.5" customHeight="1">
      <c r="A9051" s="1051" t="s">
        <v>34463</v>
      </c>
      <c r="B9051" s="1051" t="s">
        <v>34418</v>
      </c>
      <c r="C9051" s="1050">
        <v>0</v>
      </c>
      <c r="D9051" s="1050">
        <v>87793.33</v>
      </c>
      <c r="E9051" s="1406">
        <v>2158345.25</v>
      </c>
      <c r="F9051" s="1544"/>
      <c r="G9051" s="1720"/>
      <c r="H9051" s="1720"/>
      <c r="I9051" s="1545"/>
      <c r="J9051" s="1545"/>
      <c r="K9051" s="1545"/>
    </row>
    <row r="9052" spans="1:11" s="1889" customFormat="1" ht="22.5" customHeight="1">
      <c r="A9052" s="1407" t="s">
        <v>34463</v>
      </c>
      <c r="B9052" s="1407" t="s">
        <v>34419</v>
      </c>
      <c r="C9052" s="1408">
        <v>0</v>
      </c>
      <c r="D9052" s="1408">
        <v>20000</v>
      </c>
      <c r="E9052" s="1409">
        <v>2138345.25</v>
      </c>
      <c r="F9052" s="1541"/>
      <c r="G9052" s="1506"/>
      <c r="H9052" s="1506"/>
      <c r="I9052" s="1434"/>
      <c r="J9052" s="1434"/>
      <c r="K9052" s="1434"/>
    </row>
    <row r="9053" spans="1:11" s="1859" customFormat="1" ht="22.5" customHeight="1">
      <c r="A9053" s="1051" t="s">
        <v>34463</v>
      </c>
      <c r="B9053" s="1051" t="s">
        <v>34420</v>
      </c>
      <c r="C9053" s="1050">
        <v>0</v>
      </c>
      <c r="D9053" s="1050">
        <v>61146.67</v>
      </c>
      <c r="E9053" s="1406">
        <v>2077198.58</v>
      </c>
      <c r="F9053" s="1544"/>
      <c r="G9053" s="1720"/>
      <c r="H9053" s="1720"/>
      <c r="I9053" s="1545"/>
      <c r="J9053" s="1545"/>
      <c r="K9053" s="1545"/>
    </row>
    <row r="9054" spans="1:11" s="1859" customFormat="1" ht="22.5" customHeight="1">
      <c r="A9054" s="1051" t="s">
        <v>34463</v>
      </c>
      <c r="B9054" s="1051" t="s">
        <v>34421</v>
      </c>
      <c r="C9054" s="1050">
        <v>0</v>
      </c>
      <c r="D9054" s="1050">
        <v>26.88</v>
      </c>
      <c r="E9054" s="1406">
        <v>2077171.7</v>
      </c>
      <c r="F9054" s="1544"/>
      <c r="G9054" s="1720"/>
      <c r="H9054" s="1720"/>
      <c r="I9054" s="1545"/>
      <c r="J9054" s="1545"/>
      <c r="K9054" s="1545"/>
    </row>
    <row r="9055" spans="1:11" s="1859" customFormat="1" ht="22.5" customHeight="1">
      <c r="A9055" s="1051" t="s">
        <v>34463</v>
      </c>
      <c r="B9055" s="1051" t="s">
        <v>34422</v>
      </c>
      <c r="C9055" s="1050">
        <v>0</v>
      </c>
      <c r="D9055" s="1050">
        <v>15000</v>
      </c>
      <c r="E9055" s="1406">
        <v>2062171.7</v>
      </c>
      <c r="F9055" s="1544"/>
      <c r="G9055" s="1720"/>
      <c r="H9055" s="1720"/>
      <c r="I9055" s="1545"/>
      <c r="J9055" s="1545"/>
      <c r="K9055" s="1545"/>
    </row>
    <row r="9056" spans="1:11" s="1859" customFormat="1" ht="22.5" customHeight="1">
      <c r="A9056" s="1051" t="s">
        <v>34463</v>
      </c>
      <c r="B9056" s="1051" t="s">
        <v>34424</v>
      </c>
      <c r="C9056" s="1050">
        <v>0</v>
      </c>
      <c r="D9056" s="1050">
        <v>53.75</v>
      </c>
      <c r="E9056" s="1406">
        <v>2062117.95</v>
      </c>
      <c r="F9056" s="1544"/>
      <c r="G9056" s="1720"/>
      <c r="H9056" s="1720"/>
      <c r="I9056" s="1545"/>
      <c r="J9056" s="1545"/>
      <c r="K9056" s="1545"/>
    </row>
    <row r="9057" spans="1:11" s="1859" customFormat="1" ht="22.5" customHeight="1">
      <c r="A9057" s="1051" t="s">
        <v>34463</v>
      </c>
      <c r="B9057" s="1051" t="s">
        <v>34423</v>
      </c>
      <c r="C9057" s="1050">
        <v>0</v>
      </c>
      <c r="D9057" s="1050">
        <v>15000</v>
      </c>
      <c r="E9057" s="1406">
        <v>2047117.95</v>
      </c>
      <c r="F9057" s="1544"/>
      <c r="G9057" s="1720"/>
      <c r="H9057" s="1720"/>
      <c r="I9057" s="1545"/>
      <c r="J9057" s="1545"/>
      <c r="K9057" s="1545"/>
    </row>
    <row r="9058" spans="1:11" s="1859" customFormat="1" ht="22.5" customHeight="1">
      <c r="A9058" s="1051" t="s">
        <v>34463</v>
      </c>
      <c r="B9058" s="1051" t="s">
        <v>34425</v>
      </c>
      <c r="C9058" s="1050">
        <v>0</v>
      </c>
      <c r="D9058" s="1050">
        <v>26.88</v>
      </c>
      <c r="E9058" s="1406">
        <v>2047091.07</v>
      </c>
      <c r="F9058" s="1544"/>
      <c r="G9058" s="1720"/>
      <c r="H9058" s="1720"/>
      <c r="I9058" s="1545"/>
      <c r="J9058" s="1545"/>
      <c r="K9058" s="1545"/>
    </row>
    <row r="9059" spans="1:11" s="1889" customFormat="1" ht="22.5" customHeight="1">
      <c r="A9059" s="1407" t="s">
        <v>34463</v>
      </c>
      <c r="B9059" s="1407" t="s">
        <v>34426</v>
      </c>
      <c r="C9059" s="1408">
        <v>15000</v>
      </c>
      <c r="D9059" s="1408">
        <v>0</v>
      </c>
      <c r="E9059" s="1409">
        <v>2062091.07</v>
      </c>
      <c r="F9059" s="1541"/>
      <c r="G9059" s="1506"/>
      <c r="H9059" s="1506"/>
      <c r="I9059" s="1434"/>
      <c r="J9059" s="1434"/>
      <c r="K9059" s="1434"/>
    </row>
    <row r="9060" spans="1:11" s="1889" customFormat="1" ht="22.5" customHeight="1">
      <c r="A9060" s="1407" t="s">
        <v>34464</v>
      </c>
      <c r="B9060" s="1407" t="s">
        <v>34473</v>
      </c>
      <c r="C9060" s="1408">
        <v>5000</v>
      </c>
      <c r="D9060" s="1408">
        <v>0</v>
      </c>
      <c r="E9060" s="1409">
        <v>2067091.07</v>
      </c>
      <c r="F9060" s="1541"/>
      <c r="G9060" s="1506"/>
      <c r="H9060" s="1506"/>
      <c r="I9060" s="1434"/>
      <c r="J9060" s="1434"/>
      <c r="K9060" s="1434"/>
    </row>
    <row r="9061" spans="1:11" s="1889" customFormat="1" ht="22.5" customHeight="1">
      <c r="A9061" s="1407" t="s">
        <v>34464</v>
      </c>
      <c r="B9061" s="1407" t="s">
        <v>34474</v>
      </c>
      <c r="C9061" s="1408">
        <v>30000</v>
      </c>
      <c r="D9061" s="1408">
        <v>0</v>
      </c>
      <c r="E9061" s="1409">
        <v>2097091.07</v>
      </c>
      <c r="F9061" s="1541"/>
      <c r="G9061" s="1506"/>
      <c r="H9061" s="1506"/>
      <c r="I9061" s="1434"/>
      <c r="J9061" s="1434"/>
      <c r="K9061" s="1434"/>
    </row>
    <row r="9062" spans="1:11" s="1889" customFormat="1" ht="22.5" customHeight="1">
      <c r="A9062" s="1051" t="s">
        <v>34465</v>
      </c>
      <c r="B9062" s="1051" t="s">
        <v>34427</v>
      </c>
      <c r="C9062" s="1050">
        <v>107000</v>
      </c>
      <c r="D9062" s="1050">
        <v>0</v>
      </c>
      <c r="E9062" s="1406">
        <v>2204091.0699999998</v>
      </c>
      <c r="F9062" s="1544" t="s">
        <v>34431</v>
      </c>
      <c r="G9062" s="1720"/>
      <c r="H9062" s="1720"/>
      <c r="I9062" s="1545"/>
      <c r="J9062" s="1545"/>
      <c r="K9062" s="1545"/>
    </row>
    <row r="9063" spans="1:11" s="1889" customFormat="1" ht="22.5" customHeight="1">
      <c r="A9063" s="1407" t="s">
        <v>34465</v>
      </c>
      <c r="B9063" s="1407" t="s">
        <v>34556</v>
      </c>
      <c r="C9063" s="1408">
        <v>35000</v>
      </c>
      <c r="D9063" s="1408">
        <v>0</v>
      </c>
      <c r="E9063" s="1409">
        <v>2239091.0699999998</v>
      </c>
      <c r="F9063" s="1541"/>
      <c r="G9063" s="1506"/>
      <c r="H9063" s="1506"/>
      <c r="I9063" s="1434"/>
      <c r="J9063" s="1434"/>
      <c r="K9063" s="1434"/>
    </row>
    <row r="9064" spans="1:11" s="1889" customFormat="1" ht="22.5" customHeight="1">
      <c r="A9064" s="1407" t="s">
        <v>34466</v>
      </c>
      <c r="B9064" s="1407" t="s">
        <v>34557</v>
      </c>
      <c r="C9064" s="1408">
        <v>35000</v>
      </c>
      <c r="D9064" s="1408">
        <v>0</v>
      </c>
      <c r="E9064" s="1409">
        <v>2274091.0699999998</v>
      </c>
      <c r="F9064" s="1541"/>
      <c r="G9064" s="1506"/>
      <c r="H9064" s="1506"/>
      <c r="I9064" s="1434"/>
      <c r="J9064" s="1434"/>
      <c r="K9064" s="1434"/>
    </row>
    <row r="9065" spans="1:11" s="1889" customFormat="1" ht="22.5" customHeight="1">
      <c r="A9065" s="1051" t="s">
        <v>34466</v>
      </c>
      <c r="B9065" s="1051" t="s">
        <v>34428</v>
      </c>
      <c r="C9065" s="1050">
        <v>0</v>
      </c>
      <c r="D9065" s="1050">
        <v>450</v>
      </c>
      <c r="E9065" s="1406">
        <v>2273641.0699999998</v>
      </c>
      <c r="F9065" s="1544"/>
      <c r="G9065" s="1720"/>
      <c r="H9065" s="1720"/>
      <c r="I9065" s="1545"/>
      <c r="J9065" s="1545"/>
      <c r="K9065" s="1545"/>
    </row>
    <row r="9066" spans="1:11" s="1889" customFormat="1" ht="22.5" customHeight="1">
      <c r="A9066" s="1407" t="s">
        <v>34467</v>
      </c>
      <c r="B9066" s="1407" t="s">
        <v>34475</v>
      </c>
      <c r="C9066" s="1408">
        <v>35000</v>
      </c>
      <c r="D9066" s="1408">
        <v>0</v>
      </c>
      <c r="E9066" s="1409">
        <v>2308641.0699999998</v>
      </c>
      <c r="F9066" s="1541"/>
      <c r="G9066" s="1506"/>
      <c r="H9066" s="1506"/>
      <c r="I9066" s="1434"/>
      <c r="J9066" s="1434"/>
      <c r="K9066" s="1434"/>
    </row>
    <row r="9067" spans="1:11" s="1889" customFormat="1" ht="22.5" customHeight="1">
      <c r="A9067" s="1407" t="s">
        <v>34467</v>
      </c>
      <c r="B9067" s="1407" t="s">
        <v>34476</v>
      </c>
      <c r="C9067" s="1408">
        <v>20000</v>
      </c>
      <c r="D9067" s="1408">
        <v>0</v>
      </c>
      <c r="E9067" s="1409">
        <v>2328641.0699999998</v>
      </c>
      <c r="F9067" s="1541"/>
      <c r="G9067" s="1506"/>
      <c r="H9067" s="1506"/>
      <c r="I9067" s="1434"/>
      <c r="J9067" s="1434"/>
      <c r="K9067" s="1434"/>
    </row>
    <row r="9068" spans="1:11" s="2576" customFormat="1" ht="22.5" customHeight="1">
      <c r="A9068" s="1407" t="s">
        <v>34467</v>
      </c>
      <c r="B9068" s="1407" t="s">
        <v>34429</v>
      </c>
      <c r="C9068" s="1408">
        <v>35000</v>
      </c>
      <c r="D9068" s="1408">
        <v>0</v>
      </c>
      <c r="E9068" s="1409">
        <v>2363641.0699999998</v>
      </c>
      <c r="F9068" s="1541"/>
      <c r="G9068" s="1506"/>
      <c r="H9068" s="1506"/>
      <c r="I9068" s="1434"/>
      <c r="J9068" s="1434"/>
      <c r="K9068" s="1434"/>
    </row>
    <row r="9069" spans="1:11" s="1889" customFormat="1" ht="22.5" customHeight="1">
      <c r="A9069" s="1407" t="s">
        <v>34468</v>
      </c>
      <c r="B9069" s="1407" t="s">
        <v>34430</v>
      </c>
      <c r="C9069" s="1408">
        <v>70000</v>
      </c>
      <c r="D9069" s="1408">
        <v>0</v>
      </c>
      <c r="E9069" s="1409">
        <v>2433641.0699999998</v>
      </c>
      <c r="F9069" s="1541"/>
      <c r="G9069" s="1506"/>
      <c r="H9069" s="1506"/>
      <c r="I9069" s="1434"/>
      <c r="J9069" s="1434"/>
      <c r="K9069" s="1434"/>
    </row>
    <row r="9070" spans="1:11" s="1889" customFormat="1" ht="22.5" customHeight="1">
      <c r="A9070" s="1407" t="s">
        <v>34469</v>
      </c>
      <c r="B9070" s="1407" t="s">
        <v>34477</v>
      </c>
      <c r="C9070" s="1408">
        <v>14500</v>
      </c>
      <c r="D9070" s="1408">
        <v>0</v>
      </c>
      <c r="E9070" s="1409">
        <v>2448141.0699999998</v>
      </c>
      <c r="F9070" s="1541"/>
      <c r="G9070" s="1506"/>
      <c r="H9070" s="1506"/>
      <c r="I9070" s="1434"/>
      <c r="J9070" s="1434"/>
      <c r="K9070" s="1434"/>
    </row>
    <row r="9071" spans="1:11" s="1889" customFormat="1" ht="22.5" customHeight="1">
      <c r="A9071" s="1407" t="s">
        <v>34469</v>
      </c>
      <c r="B9071" s="1407" t="s">
        <v>34455</v>
      </c>
      <c r="C9071" s="1408">
        <v>25000</v>
      </c>
      <c r="D9071" s="1408">
        <v>0</v>
      </c>
      <c r="E9071" s="1409">
        <v>2473141.0699999998</v>
      </c>
      <c r="F9071" s="1541"/>
      <c r="G9071" s="1506"/>
      <c r="H9071" s="1506"/>
      <c r="I9071" s="1434"/>
      <c r="J9071" s="1434"/>
      <c r="K9071" s="1434"/>
    </row>
    <row r="9072" spans="1:11" s="1889" customFormat="1" ht="27.75" customHeight="1">
      <c r="A9072" s="1407" t="s">
        <v>34469</v>
      </c>
      <c r="B9072" s="1407" t="s">
        <v>34457</v>
      </c>
      <c r="C9072" s="1408">
        <v>35000</v>
      </c>
      <c r="D9072" s="1408">
        <v>0</v>
      </c>
      <c r="E9072" s="1409">
        <v>2508141.0699999998</v>
      </c>
      <c r="F9072" s="1541"/>
      <c r="G9072" s="1506"/>
      <c r="H9072" s="1506"/>
      <c r="I9072" s="1434"/>
      <c r="J9072" s="1434"/>
      <c r="K9072" s="1434"/>
    </row>
    <row r="9073" spans="1:11" s="2591" customFormat="1" ht="22.5" customHeight="1">
      <c r="A9073" s="1051" t="s">
        <v>34469</v>
      </c>
      <c r="B9073" s="1051" t="s">
        <v>34459</v>
      </c>
      <c r="C9073" s="1050">
        <v>0</v>
      </c>
      <c r="D9073" s="1050">
        <v>50000</v>
      </c>
      <c r="E9073" s="1406">
        <v>2458141.0699999998</v>
      </c>
      <c r="F9073" s="1544"/>
      <c r="G9073" s="1720"/>
      <c r="H9073" s="1720"/>
      <c r="I9073" s="1545"/>
      <c r="J9073" s="1545"/>
      <c r="K9073" s="1545"/>
    </row>
    <row r="9074" spans="1:11" s="1889" customFormat="1" ht="22.5" customHeight="1">
      <c r="A9074" s="1051" t="s">
        <v>34469</v>
      </c>
      <c r="B9074" s="1051" t="s">
        <v>34558</v>
      </c>
      <c r="C9074" s="1050">
        <v>0</v>
      </c>
      <c r="D9074" s="1050">
        <v>58957.21</v>
      </c>
      <c r="E9074" s="1406">
        <v>2399183.86</v>
      </c>
      <c r="F9074" s="1544"/>
      <c r="G9074" s="1720"/>
      <c r="H9074" s="1720"/>
      <c r="I9074" s="1545"/>
      <c r="J9074" s="1545"/>
      <c r="K9074" s="1545"/>
    </row>
    <row r="9075" spans="1:11" s="1889" customFormat="1" ht="22.5" customHeight="1">
      <c r="A9075" s="1407" t="s">
        <v>34469</v>
      </c>
      <c r="B9075" s="1407" t="s">
        <v>34460</v>
      </c>
      <c r="C9075" s="1408">
        <v>40000</v>
      </c>
      <c r="D9075" s="1408">
        <v>0</v>
      </c>
      <c r="E9075" s="1409">
        <v>2439183.86</v>
      </c>
      <c r="F9075" s="1541" t="s">
        <v>34559</v>
      </c>
      <c r="G9075" s="1506"/>
      <c r="H9075" s="1506"/>
      <c r="I9075" s="1434"/>
      <c r="J9075" s="1434"/>
      <c r="K9075" s="1434"/>
    </row>
    <row r="9076" spans="1:11" s="1889" customFormat="1" ht="22.5" customHeight="1">
      <c r="A9076" s="1407" t="s">
        <v>34469</v>
      </c>
      <c r="B9076" s="1407" t="s">
        <v>34560</v>
      </c>
      <c r="C9076" s="1408">
        <v>0</v>
      </c>
      <c r="D9076" s="1408">
        <v>1500</v>
      </c>
      <c r="E9076" s="1409">
        <v>2437683.86</v>
      </c>
      <c r="F9076" s="1541"/>
      <c r="G9076" s="1506"/>
      <c r="H9076" s="1506"/>
      <c r="I9076" s="1434"/>
      <c r="J9076" s="1434"/>
      <c r="K9076" s="1434"/>
    </row>
    <row r="9077" spans="1:11" s="1889" customFormat="1" ht="22.5" customHeight="1">
      <c r="A9077" s="1051" t="s">
        <v>34469</v>
      </c>
      <c r="B9077" s="1051" t="s">
        <v>34458</v>
      </c>
      <c r="C9077" s="1050">
        <v>0</v>
      </c>
      <c r="D9077" s="1050">
        <v>10.75</v>
      </c>
      <c r="E9077" s="1406">
        <v>2437673.11</v>
      </c>
      <c r="F9077" s="1544"/>
      <c r="G9077" s="1720"/>
      <c r="H9077" s="1720"/>
      <c r="I9077" s="1545"/>
      <c r="J9077" s="1545"/>
      <c r="K9077" s="1545"/>
    </row>
    <row r="9078" spans="1:11" s="1889" customFormat="1" ht="22.5" customHeight="1">
      <c r="A9078" s="1407" t="s">
        <v>34470</v>
      </c>
      <c r="B9078" s="1407" t="s">
        <v>34479</v>
      </c>
      <c r="C9078" s="1408">
        <v>55000</v>
      </c>
      <c r="D9078" s="1408">
        <v>0</v>
      </c>
      <c r="E9078" s="1409">
        <v>2492673.11</v>
      </c>
      <c r="F9078" s="1541"/>
      <c r="G9078" s="1506"/>
      <c r="H9078" s="1506"/>
      <c r="I9078" s="1434"/>
      <c r="J9078" s="1434"/>
      <c r="K9078" s="1434"/>
    </row>
    <row r="9079" spans="1:11" s="1889" customFormat="1" ht="22.5" customHeight="1">
      <c r="A9079" s="1407" t="s">
        <v>34470</v>
      </c>
      <c r="B9079" s="1407" t="s">
        <v>34480</v>
      </c>
      <c r="C9079" s="1408">
        <v>35000</v>
      </c>
      <c r="D9079" s="1408">
        <v>0</v>
      </c>
      <c r="E9079" s="1409">
        <v>2527673.11</v>
      </c>
      <c r="F9079" s="1541"/>
      <c r="G9079" s="1506"/>
      <c r="H9079" s="1506"/>
      <c r="I9079" s="1434"/>
      <c r="J9079" s="1434"/>
      <c r="K9079" s="1434"/>
    </row>
    <row r="9080" spans="1:11" s="1889" customFormat="1" ht="22.5" customHeight="1">
      <c r="A9080" s="1407" t="s">
        <v>34471</v>
      </c>
      <c r="B9080" s="1407" t="s">
        <v>20667</v>
      </c>
      <c r="C9080" s="1408">
        <v>20000</v>
      </c>
      <c r="D9080" s="1408">
        <v>0</v>
      </c>
      <c r="E9080" s="1409">
        <v>2547673.11</v>
      </c>
      <c r="F9080" s="1541"/>
      <c r="G9080" s="1506"/>
      <c r="H9080" s="1506"/>
      <c r="I9080" s="1434"/>
      <c r="J9080" s="1434"/>
      <c r="K9080" s="1434"/>
    </row>
    <row r="9081" spans="1:11" s="1889" customFormat="1" ht="22.5" customHeight="1">
      <c r="A9081" s="1407" t="s">
        <v>34472</v>
      </c>
      <c r="B9081" s="1430" t="s">
        <v>34456</v>
      </c>
      <c r="C9081" s="1408">
        <v>15000</v>
      </c>
      <c r="D9081" s="1408">
        <v>0</v>
      </c>
      <c r="E9081" s="1409">
        <v>2562673.11</v>
      </c>
      <c r="F9081" s="1541"/>
      <c r="G9081" s="2630"/>
      <c r="H9081" s="2630"/>
      <c r="I9081" s="1594"/>
      <c r="J9081" s="1594"/>
      <c r="K9081" s="1594"/>
    </row>
    <row r="9082" spans="1:11" s="1023" customFormat="1" ht="22.5" customHeight="1">
      <c r="A9082" s="1407" t="s">
        <v>34481</v>
      </c>
      <c r="B9082" s="1407" t="s">
        <v>34489</v>
      </c>
      <c r="C9082" s="1408">
        <v>20000</v>
      </c>
      <c r="D9082" s="1408">
        <v>0</v>
      </c>
      <c r="E9082" s="1409">
        <v>2582673.11</v>
      </c>
      <c r="F9082" s="1541"/>
      <c r="G9082" s="1506"/>
      <c r="H9082" s="1506"/>
      <c r="I9082" s="1434"/>
      <c r="J9082" s="1434"/>
      <c r="K9082" s="1434"/>
    </row>
    <row r="9083" spans="1:11" s="996" customFormat="1" ht="22.5" customHeight="1">
      <c r="A9083" s="1723" t="s">
        <v>34481</v>
      </c>
      <c r="B9083" s="1723" t="s">
        <v>34490</v>
      </c>
      <c r="C9083" s="1409">
        <v>20000</v>
      </c>
      <c r="D9083" s="1409">
        <v>0</v>
      </c>
      <c r="E9083" s="1409">
        <v>2602673.11</v>
      </c>
      <c r="F9083" s="1541"/>
      <c r="G9083" s="1506"/>
      <c r="H9083" s="1506"/>
      <c r="I9083" s="1541"/>
      <c r="J9083" s="1541"/>
      <c r="K9083" s="1541"/>
    </row>
    <row r="9084" spans="1:11" s="1023" customFormat="1" ht="22.5" customHeight="1">
      <c r="A9084" s="1407" t="s">
        <v>34481</v>
      </c>
      <c r="B9084" s="1407" t="s">
        <v>34491</v>
      </c>
      <c r="C9084" s="1408">
        <v>35000</v>
      </c>
      <c r="D9084" s="1408">
        <v>0</v>
      </c>
      <c r="E9084" s="1409">
        <v>2637673.11</v>
      </c>
      <c r="F9084" s="1541"/>
      <c r="G9084" s="1506"/>
      <c r="H9084" s="1506"/>
      <c r="I9084" s="1434"/>
      <c r="J9084" s="1434"/>
      <c r="K9084" s="1434"/>
    </row>
    <row r="9085" spans="1:11" s="1023" customFormat="1" ht="22.5" customHeight="1">
      <c r="A9085" s="1407" t="s">
        <v>34482</v>
      </c>
      <c r="B9085" s="1407" t="s">
        <v>34492</v>
      </c>
      <c r="C9085" s="1408">
        <v>35000</v>
      </c>
      <c r="D9085" s="1408">
        <v>0</v>
      </c>
      <c r="E9085" s="1409">
        <v>2672673.11</v>
      </c>
      <c r="F9085" s="1541"/>
      <c r="G9085" s="1506"/>
      <c r="H9085" s="1506"/>
      <c r="I9085" s="1434"/>
      <c r="J9085" s="1434"/>
      <c r="K9085" s="1434"/>
    </row>
    <row r="9086" spans="1:11" s="1023" customFormat="1" ht="22.5" customHeight="1">
      <c r="A9086" s="1407" t="s">
        <v>34482</v>
      </c>
      <c r="B9086" s="1407" t="s">
        <v>34493</v>
      </c>
      <c r="C9086" s="1408">
        <v>15000</v>
      </c>
      <c r="D9086" s="1408">
        <v>0</v>
      </c>
      <c r="E9086" s="1409">
        <v>2687673.11</v>
      </c>
      <c r="F9086" s="1541"/>
      <c r="G9086" s="1506"/>
      <c r="H9086" s="1506"/>
      <c r="I9086" s="1434"/>
      <c r="J9086" s="1434"/>
      <c r="K9086" s="1434"/>
    </row>
    <row r="9087" spans="1:11" s="1023" customFormat="1" ht="22.5" customHeight="1">
      <c r="A9087" s="1407" t="s">
        <v>34482</v>
      </c>
      <c r="B9087" s="1407" t="s">
        <v>34494</v>
      </c>
      <c r="C9087" s="1408">
        <v>20000</v>
      </c>
      <c r="D9087" s="1408">
        <v>0</v>
      </c>
      <c r="E9087" s="1409">
        <v>2707673.11</v>
      </c>
      <c r="F9087" s="1541"/>
      <c r="G9087" s="1506"/>
      <c r="H9087" s="1506"/>
      <c r="I9087" s="1434"/>
      <c r="J9087" s="1434"/>
      <c r="K9087" s="1434"/>
    </row>
    <row r="9088" spans="1:11" s="1023" customFormat="1" ht="22.5" customHeight="1">
      <c r="A9088" s="1407" t="s">
        <v>34482</v>
      </c>
      <c r="B9088" s="1407" t="s">
        <v>34495</v>
      </c>
      <c r="C9088" s="1408">
        <v>20000</v>
      </c>
      <c r="D9088" s="1408">
        <v>0</v>
      </c>
      <c r="E9088" s="1409">
        <v>2727673.11</v>
      </c>
      <c r="F9088" s="1541"/>
      <c r="G9088" s="1506"/>
      <c r="H9088" s="1506"/>
      <c r="I9088" s="1434"/>
      <c r="J9088" s="1434"/>
      <c r="K9088" s="1434"/>
    </row>
    <row r="9089" spans="1:11" s="1023" customFormat="1" ht="22.5" customHeight="1">
      <c r="A9089" s="1407" t="s">
        <v>34483</v>
      </c>
      <c r="B9089" s="1407" t="s">
        <v>34496</v>
      </c>
      <c r="C9089" s="1408">
        <v>15000</v>
      </c>
      <c r="D9089" s="1408">
        <v>0</v>
      </c>
      <c r="E9089" s="1409">
        <v>2742673.11</v>
      </c>
      <c r="F9089" s="1541"/>
      <c r="G9089" s="1506"/>
      <c r="H9089" s="1506"/>
      <c r="I9089" s="1434"/>
      <c r="J9089" s="1434"/>
      <c r="K9089" s="1434"/>
    </row>
    <row r="9090" spans="1:11" s="1023" customFormat="1" ht="22.5" customHeight="1">
      <c r="A9090" s="1407" t="s">
        <v>34483</v>
      </c>
      <c r="B9090" s="1407" t="s">
        <v>34497</v>
      </c>
      <c r="C9090" s="1408">
        <v>20000</v>
      </c>
      <c r="D9090" s="1408">
        <v>0</v>
      </c>
      <c r="E9090" s="1409">
        <v>2762673.11</v>
      </c>
      <c r="F9090" s="1541"/>
      <c r="G9090" s="1506"/>
      <c r="H9090" s="1506"/>
      <c r="I9090" s="1434"/>
      <c r="J9090" s="1434"/>
      <c r="K9090" s="1434"/>
    </row>
    <row r="9091" spans="1:11" s="1023" customFormat="1" ht="22.5" customHeight="1">
      <c r="A9091" s="1407" t="s">
        <v>34483</v>
      </c>
      <c r="B9091" s="1407" t="s">
        <v>34498</v>
      </c>
      <c r="C9091" s="1408">
        <v>20000</v>
      </c>
      <c r="D9091" s="1408">
        <v>0</v>
      </c>
      <c r="E9091" s="1409">
        <v>2782673.11</v>
      </c>
      <c r="F9091" s="1541"/>
      <c r="G9091" s="1506"/>
      <c r="H9091" s="1506"/>
      <c r="I9091" s="1434"/>
      <c r="J9091" s="1434"/>
      <c r="K9091" s="1434"/>
    </row>
    <row r="9092" spans="1:11" s="1023" customFormat="1" ht="22.5" customHeight="1">
      <c r="A9092" s="1407" t="s">
        <v>34483</v>
      </c>
      <c r="B9092" s="1407" t="s">
        <v>22863</v>
      </c>
      <c r="C9092" s="1408">
        <v>30000</v>
      </c>
      <c r="D9092" s="1408">
        <v>0</v>
      </c>
      <c r="E9092" s="1409">
        <v>2812673.11</v>
      </c>
      <c r="F9092" s="1541"/>
      <c r="G9092" s="1506"/>
      <c r="H9092" s="1506"/>
      <c r="I9092" s="1434"/>
      <c r="J9092" s="1434"/>
      <c r="K9092" s="1434"/>
    </row>
    <row r="9093" spans="1:11" s="1023" customFormat="1" ht="22.5" customHeight="1">
      <c r="A9093" s="1407" t="s">
        <v>34483</v>
      </c>
      <c r="B9093" s="1407" t="s">
        <v>34499</v>
      </c>
      <c r="C9093" s="1408">
        <v>15000</v>
      </c>
      <c r="D9093" s="1408">
        <v>0</v>
      </c>
      <c r="E9093" s="1409">
        <v>2827673.11</v>
      </c>
      <c r="F9093" s="1541"/>
      <c r="G9093" s="1506"/>
      <c r="H9093" s="1506"/>
      <c r="I9093" s="1434"/>
      <c r="J9093" s="1434"/>
      <c r="K9093" s="1434"/>
    </row>
    <row r="9094" spans="1:11" s="1023" customFormat="1" ht="22.5" customHeight="1">
      <c r="A9094" s="1407" t="s">
        <v>34483</v>
      </c>
      <c r="B9094" s="1407" t="s">
        <v>34500</v>
      </c>
      <c r="C9094" s="1408">
        <v>35000</v>
      </c>
      <c r="D9094" s="1408">
        <v>0</v>
      </c>
      <c r="E9094" s="1409">
        <v>2862673.11</v>
      </c>
      <c r="F9094" s="1541"/>
      <c r="G9094" s="1506"/>
      <c r="H9094" s="1506"/>
      <c r="I9094" s="1434"/>
      <c r="J9094" s="1434"/>
      <c r="K9094" s="1434"/>
    </row>
    <row r="9095" spans="1:11" s="1023" customFormat="1" ht="22.5" customHeight="1">
      <c r="A9095" s="1407" t="s">
        <v>34483</v>
      </c>
      <c r="B9095" s="1407" t="s">
        <v>34501</v>
      </c>
      <c r="C9095" s="1408">
        <v>70000</v>
      </c>
      <c r="D9095" s="1408">
        <v>0</v>
      </c>
      <c r="E9095" s="1409">
        <v>2932673.11</v>
      </c>
      <c r="F9095" s="1541" t="s">
        <v>34559</v>
      </c>
      <c r="G9095" s="1506"/>
      <c r="H9095" s="1506"/>
      <c r="I9095" s="1434"/>
      <c r="J9095" s="1434"/>
      <c r="K9095" s="1434"/>
    </row>
    <row r="9096" spans="1:11" s="1023" customFormat="1" ht="22.5" customHeight="1">
      <c r="A9096" s="1407" t="s">
        <v>34484</v>
      </c>
      <c r="B9096" s="1407" t="s">
        <v>34502</v>
      </c>
      <c r="C9096" s="1408">
        <v>66000</v>
      </c>
      <c r="D9096" s="1408">
        <v>0</v>
      </c>
      <c r="E9096" s="1409">
        <v>2998673.11</v>
      </c>
      <c r="F9096" s="1541"/>
      <c r="G9096" s="1506"/>
      <c r="H9096" s="1506"/>
      <c r="I9096" s="1434"/>
      <c r="J9096" s="1434"/>
      <c r="K9096" s="1434"/>
    </row>
    <row r="9097" spans="1:11" s="1023" customFormat="1" ht="22.5" customHeight="1">
      <c r="A9097" s="1407" t="s">
        <v>34484</v>
      </c>
      <c r="B9097" s="1407" t="s">
        <v>34503</v>
      </c>
      <c r="C9097" s="1408">
        <v>20000</v>
      </c>
      <c r="D9097" s="1408">
        <v>0</v>
      </c>
      <c r="E9097" s="1409">
        <v>3018673.11</v>
      </c>
      <c r="F9097" s="1541"/>
      <c r="G9097" s="1506"/>
      <c r="H9097" s="1506"/>
      <c r="I9097" s="1434"/>
      <c r="J9097" s="1434"/>
      <c r="K9097" s="1434"/>
    </row>
    <row r="9098" spans="1:11" s="1023" customFormat="1" ht="22.5" customHeight="1">
      <c r="A9098" s="1407" t="s">
        <v>34484</v>
      </c>
      <c r="B9098" s="1407" t="s">
        <v>34503</v>
      </c>
      <c r="C9098" s="1408">
        <v>15000</v>
      </c>
      <c r="D9098" s="1408">
        <v>0</v>
      </c>
      <c r="E9098" s="1409">
        <v>3033673.11</v>
      </c>
      <c r="F9098" s="1541" t="s">
        <v>34741</v>
      </c>
      <c r="G9098" s="1506" t="s">
        <v>34742</v>
      </c>
      <c r="H9098" s="1506"/>
      <c r="I9098" s="1434"/>
      <c r="J9098" s="1434"/>
      <c r="K9098" s="1434"/>
    </row>
    <row r="9099" spans="1:11" s="1023" customFormat="1" ht="22.5" customHeight="1">
      <c r="A9099" s="1407" t="s">
        <v>34484</v>
      </c>
      <c r="B9099" s="1407" t="s">
        <v>34504</v>
      </c>
      <c r="C9099" s="1408">
        <v>15000</v>
      </c>
      <c r="D9099" s="1408">
        <v>0</v>
      </c>
      <c r="E9099" s="1409">
        <v>3048673.11</v>
      </c>
      <c r="F9099" s="1541"/>
      <c r="G9099" s="1506"/>
      <c r="H9099" s="1506"/>
      <c r="I9099" s="1434"/>
      <c r="J9099" s="1434"/>
      <c r="K9099" s="1434"/>
    </row>
    <row r="9100" spans="1:11" s="1023" customFormat="1" ht="22.5" customHeight="1">
      <c r="A9100" s="1407" t="s">
        <v>34484</v>
      </c>
      <c r="B9100" s="1407" t="s">
        <v>34562</v>
      </c>
      <c r="C9100" s="1408">
        <v>20000</v>
      </c>
      <c r="D9100" s="1408">
        <v>0</v>
      </c>
      <c r="E9100" s="1409">
        <v>3068673.11</v>
      </c>
      <c r="F9100" s="1541"/>
      <c r="G9100" s="1506"/>
      <c r="H9100" s="1506"/>
      <c r="I9100" s="1434"/>
      <c r="J9100" s="1434"/>
      <c r="K9100" s="1434"/>
    </row>
    <row r="9101" spans="1:11" s="1023" customFormat="1" ht="22.5" customHeight="1">
      <c r="A9101" s="1407" t="s">
        <v>34484</v>
      </c>
      <c r="B9101" s="1407" t="s">
        <v>34505</v>
      </c>
      <c r="C9101" s="1408">
        <v>35000</v>
      </c>
      <c r="D9101" s="1408">
        <v>0</v>
      </c>
      <c r="E9101" s="1409">
        <v>3103673.11</v>
      </c>
      <c r="F9101" s="1541"/>
      <c r="G9101" s="1506"/>
      <c r="H9101" s="1506"/>
      <c r="I9101" s="1434"/>
      <c r="J9101" s="1434"/>
      <c r="K9101" s="1434"/>
    </row>
    <row r="9102" spans="1:11" ht="22.5" customHeight="1">
      <c r="A9102" s="1051" t="s">
        <v>34484</v>
      </c>
      <c r="B9102" s="1051" t="s">
        <v>34506</v>
      </c>
      <c r="C9102" s="1050">
        <v>0</v>
      </c>
      <c r="D9102" s="1050">
        <v>226300</v>
      </c>
      <c r="E9102" s="1406">
        <v>2877373.11</v>
      </c>
      <c r="F9102" s="1544"/>
      <c r="G9102" s="1720"/>
      <c r="H9102" s="1720"/>
      <c r="I9102" s="1545"/>
      <c r="J9102" s="1545"/>
      <c r="K9102" s="1545"/>
    </row>
    <row r="9103" spans="1:11" ht="22.5" customHeight="1">
      <c r="A9103" s="1051" t="s">
        <v>34484</v>
      </c>
      <c r="B9103" s="1051" t="s">
        <v>34507</v>
      </c>
      <c r="C9103" s="1050">
        <v>0</v>
      </c>
      <c r="D9103" s="1050">
        <v>53.75</v>
      </c>
      <c r="E9103" s="1406">
        <v>2877319.36</v>
      </c>
      <c r="F9103" s="1544"/>
      <c r="G9103" s="1720"/>
      <c r="H9103" s="1720"/>
      <c r="I9103" s="1545"/>
      <c r="J9103" s="1545"/>
      <c r="K9103" s="1545"/>
    </row>
    <row r="9104" spans="1:11" ht="22.5" customHeight="1">
      <c r="A9104" s="1051" t="s">
        <v>34484</v>
      </c>
      <c r="B9104" s="1051" t="s">
        <v>34508</v>
      </c>
      <c r="C9104" s="1050">
        <v>0</v>
      </c>
      <c r="D9104" s="1050">
        <v>58560</v>
      </c>
      <c r="E9104" s="1406">
        <v>2818759.36</v>
      </c>
      <c r="F9104" s="1544"/>
      <c r="G9104" s="1720"/>
      <c r="H9104" s="1720"/>
      <c r="I9104" s="1545"/>
      <c r="J9104" s="1545"/>
      <c r="K9104" s="1545"/>
    </row>
    <row r="9105" spans="1:11" ht="22.5" customHeight="1">
      <c r="A9105" s="1051" t="s">
        <v>34484</v>
      </c>
      <c r="B9105" s="1051" t="s">
        <v>34507</v>
      </c>
      <c r="C9105" s="1050">
        <v>0</v>
      </c>
      <c r="D9105" s="1050">
        <v>53.75</v>
      </c>
      <c r="E9105" s="1406">
        <v>2818705.61</v>
      </c>
      <c r="F9105" s="1544"/>
      <c r="G9105" s="1720"/>
      <c r="H9105" s="1720"/>
      <c r="I9105" s="1545"/>
      <c r="J9105" s="1545"/>
      <c r="K9105" s="1545"/>
    </row>
    <row r="9106" spans="1:11" ht="22.5" customHeight="1">
      <c r="A9106" s="1051" t="s">
        <v>34484</v>
      </c>
      <c r="B9106" s="1051" t="s">
        <v>34509</v>
      </c>
      <c r="C9106" s="1050">
        <v>226300</v>
      </c>
      <c r="D9106" s="1050">
        <v>0</v>
      </c>
      <c r="E9106" s="1406">
        <v>3045005.61</v>
      </c>
      <c r="F9106" s="1544"/>
      <c r="G9106" s="1720"/>
      <c r="H9106" s="1720"/>
      <c r="I9106" s="1545"/>
      <c r="J9106" s="1545"/>
      <c r="K9106" s="1545"/>
    </row>
    <row r="9107" spans="1:11" ht="22.5" customHeight="1">
      <c r="A9107" s="1051" t="s">
        <v>34484</v>
      </c>
      <c r="B9107" s="1051" t="s">
        <v>34510</v>
      </c>
      <c r="C9107" s="1050">
        <v>0</v>
      </c>
      <c r="D9107" s="1050">
        <v>53.75</v>
      </c>
      <c r="E9107" s="1406">
        <v>3045059.36</v>
      </c>
      <c r="F9107" s="1544"/>
      <c r="G9107" s="1720"/>
      <c r="H9107" s="1720"/>
      <c r="I9107" s="1545"/>
      <c r="J9107" s="1545"/>
      <c r="K9107" s="1545"/>
    </row>
    <row r="9108" spans="1:11" ht="22.5" customHeight="1">
      <c r="A9108" s="1051" t="s">
        <v>34484</v>
      </c>
      <c r="B9108" s="1051" t="s">
        <v>34511</v>
      </c>
      <c r="C9108" s="1050">
        <v>58560</v>
      </c>
      <c r="D9108" s="1050">
        <v>0</v>
      </c>
      <c r="E9108" s="1406">
        <v>3103619.36</v>
      </c>
      <c r="F9108" s="1544"/>
      <c r="G9108" s="1720"/>
      <c r="H9108" s="1720"/>
      <c r="I9108" s="1545"/>
      <c r="J9108" s="1545"/>
      <c r="K9108" s="1545"/>
    </row>
    <row r="9109" spans="1:11" ht="22.5" customHeight="1">
      <c r="A9109" s="1051" t="s">
        <v>34484</v>
      </c>
      <c r="B9109" s="1051" t="s">
        <v>34510</v>
      </c>
      <c r="C9109" s="1050">
        <v>0</v>
      </c>
      <c r="D9109" s="1050">
        <v>53.75</v>
      </c>
      <c r="E9109" s="1406">
        <v>3103673.11</v>
      </c>
      <c r="F9109" s="1544"/>
      <c r="G9109" s="1720"/>
      <c r="H9109" s="1720"/>
      <c r="I9109" s="1545"/>
      <c r="J9109" s="1545"/>
      <c r="K9109" s="1545"/>
    </row>
    <row r="9110" spans="1:11" s="1023" customFormat="1" ht="22.5" customHeight="1">
      <c r="A9110" s="1407" t="s">
        <v>34484</v>
      </c>
      <c r="B9110" s="1407" t="s">
        <v>34512</v>
      </c>
      <c r="C9110" s="1408">
        <v>20000</v>
      </c>
      <c r="D9110" s="1408">
        <v>0</v>
      </c>
      <c r="E9110" s="1409">
        <v>3123673.11</v>
      </c>
      <c r="F9110" s="1541"/>
      <c r="G9110" s="1506"/>
      <c r="H9110" s="1506"/>
      <c r="I9110" s="1434"/>
      <c r="J9110" s="1434"/>
      <c r="K9110" s="1434"/>
    </row>
    <row r="9111" spans="1:11" s="1023" customFormat="1" ht="22.5" customHeight="1">
      <c r="A9111" s="1407" t="s">
        <v>34484</v>
      </c>
      <c r="B9111" s="1407" t="s">
        <v>34513</v>
      </c>
      <c r="C9111" s="1408">
        <v>10000</v>
      </c>
      <c r="D9111" s="1408">
        <v>0</v>
      </c>
      <c r="E9111" s="1409">
        <v>3133673.11</v>
      </c>
      <c r="F9111" s="1541" t="s">
        <v>34559</v>
      </c>
      <c r="G9111" s="1506"/>
      <c r="H9111" s="1506"/>
      <c r="I9111" s="1434"/>
      <c r="J9111" s="1434"/>
      <c r="K9111" s="1434"/>
    </row>
    <row r="9112" spans="1:11" s="1023" customFormat="1" ht="22.5" customHeight="1">
      <c r="A9112" s="1407" t="s">
        <v>34484</v>
      </c>
      <c r="B9112" s="1407" t="s">
        <v>34561</v>
      </c>
      <c r="C9112" s="1408">
        <v>20016.599999999999</v>
      </c>
      <c r="D9112" s="1408">
        <v>0</v>
      </c>
      <c r="E9112" s="1409">
        <v>3153689.71</v>
      </c>
      <c r="F9112" s="1541"/>
      <c r="G9112" s="1506"/>
      <c r="H9112" s="1506"/>
      <c r="I9112" s="1434"/>
      <c r="J9112" s="1434"/>
      <c r="K9112" s="1434"/>
    </row>
    <row r="9113" spans="1:11" s="1023" customFormat="1" ht="22.5" customHeight="1">
      <c r="A9113" s="1407" t="s">
        <v>34484</v>
      </c>
      <c r="B9113" s="1407" t="s">
        <v>34514</v>
      </c>
      <c r="C9113" s="1408">
        <v>70000</v>
      </c>
      <c r="D9113" s="1408">
        <v>0</v>
      </c>
      <c r="E9113" s="1409">
        <v>3223689.71</v>
      </c>
      <c r="F9113" s="1541"/>
      <c r="G9113" s="1506"/>
      <c r="H9113" s="1506"/>
      <c r="I9113" s="1434"/>
      <c r="J9113" s="1434"/>
      <c r="K9113" s="1434"/>
    </row>
    <row r="9114" spans="1:11" s="1023" customFormat="1" ht="22.5" customHeight="1">
      <c r="A9114" s="1407" t="s">
        <v>34485</v>
      </c>
      <c r="B9114" s="1407" t="s">
        <v>34515</v>
      </c>
      <c r="C9114" s="1408">
        <v>30000</v>
      </c>
      <c r="D9114" s="1408">
        <v>0</v>
      </c>
      <c r="E9114" s="1409">
        <v>3253689.71</v>
      </c>
      <c r="F9114" s="1541"/>
      <c r="G9114" s="1506"/>
      <c r="H9114" s="1506"/>
      <c r="I9114" s="1434"/>
      <c r="J9114" s="1434"/>
      <c r="K9114" s="1434"/>
    </row>
    <row r="9115" spans="1:11" s="1023" customFormat="1" ht="22.5" customHeight="1">
      <c r="A9115" s="1407" t="s">
        <v>34485</v>
      </c>
      <c r="B9115" s="1407" t="s">
        <v>34516</v>
      </c>
      <c r="C9115" s="1408">
        <v>20000</v>
      </c>
      <c r="D9115" s="1408">
        <v>0</v>
      </c>
      <c r="E9115" s="1409">
        <v>3273689.71</v>
      </c>
      <c r="F9115" s="1541"/>
      <c r="G9115" s="1506"/>
      <c r="H9115" s="1506"/>
      <c r="I9115" s="1434"/>
      <c r="J9115" s="1434"/>
      <c r="K9115" s="1434"/>
    </row>
    <row r="9116" spans="1:11" s="1023" customFormat="1" ht="22.5" customHeight="1">
      <c r="A9116" s="1407" t="s">
        <v>34485</v>
      </c>
      <c r="B9116" s="1407" t="s">
        <v>34517</v>
      </c>
      <c r="C9116" s="1408">
        <v>20000</v>
      </c>
      <c r="D9116" s="1408">
        <v>0</v>
      </c>
      <c r="E9116" s="1409">
        <v>3293689.71</v>
      </c>
      <c r="F9116" s="1541" t="s">
        <v>34559</v>
      </c>
      <c r="G9116" s="1506"/>
      <c r="H9116" s="1506"/>
      <c r="I9116" s="1434"/>
      <c r="J9116" s="1434"/>
      <c r="K9116" s="1434"/>
    </row>
    <row r="9117" spans="1:11" s="1023" customFormat="1" ht="22.5" customHeight="1">
      <c r="A9117" s="1407" t="s">
        <v>34485</v>
      </c>
      <c r="B9117" s="1407" t="s">
        <v>34518</v>
      </c>
      <c r="C9117" s="1408">
        <v>20000</v>
      </c>
      <c r="D9117" s="1408">
        <v>0</v>
      </c>
      <c r="E9117" s="1409">
        <v>3313689.71</v>
      </c>
      <c r="F9117" s="1541" t="s">
        <v>34559</v>
      </c>
      <c r="G9117" s="1506"/>
      <c r="H9117" s="1506"/>
      <c r="I9117" s="1434"/>
      <c r="J9117" s="1434"/>
      <c r="K9117" s="1434"/>
    </row>
    <row r="9118" spans="1:11" s="1023" customFormat="1" ht="22.5" customHeight="1">
      <c r="A9118" s="1407" t="s">
        <v>34485</v>
      </c>
      <c r="B9118" s="1407" t="s">
        <v>34519</v>
      </c>
      <c r="C9118" s="1408">
        <v>10000</v>
      </c>
      <c r="D9118" s="1408">
        <v>0</v>
      </c>
      <c r="E9118" s="1409">
        <v>3323689.71</v>
      </c>
      <c r="F9118" s="1541" t="s">
        <v>34559</v>
      </c>
      <c r="G9118" s="1506"/>
      <c r="H9118" s="1506"/>
      <c r="I9118" s="1434"/>
      <c r="J9118" s="1434"/>
      <c r="K9118" s="1434"/>
    </row>
    <row r="9119" spans="1:11" s="1023" customFormat="1" ht="22.5" customHeight="1">
      <c r="A9119" s="1407" t="s">
        <v>34485</v>
      </c>
      <c r="B9119" s="1407" t="s">
        <v>34520</v>
      </c>
      <c r="C9119" s="1408">
        <v>0</v>
      </c>
      <c r="D9119" s="1408">
        <v>20000</v>
      </c>
      <c r="E9119" s="1409">
        <v>3303689.71</v>
      </c>
      <c r="F9119" s="1541"/>
      <c r="G9119" s="1506"/>
      <c r="H9119" s="1506"/>
      <c r="I9119" s="1434"/>
      <c r="J9119" s="1434"/>
      <c r="K9119" s="1434"/>
    </row>
    <row r="9120" spans="1:11" ht="22.5" customHeight="1">
      <c r="A9120" s="1051" t="s">
        <v>34485</v>
      </c>
      <c r="B9120" s="1051" t="s">
        <v>34507</v>
      </c>
      <c r="C9120" s="1050">
        <v>0</v>
      </c>
      <c r="D9120" s="1050">
        <v>26.88</v>
      </c>
      <c r="E9120" s="1406">
        <v>3303662.83</v>
      </c>
      <c r="F9120" s="1544"/>
      <c r="G9120" s="1720"/>
      <c r="H9120" s="1720"/>
      <c r="I9120" s="1545"/>
      <c r="J9120" s="1545"/>
      <c r="K9120" s="1545"/>
    </row>
    <row r="9121" spans="1:11" s="1023" customFormat="1" ht="22.5" customHeight="1">
      <c r="A9121" s="1407" t="s">
        <v>34485</v>
      </c>
      <c r="B9121" s="1407" t="s">
        <v>34521</v>
      </c>
      <c r="C9121" s="1408">
        <v>10000</v>
      </c>
      <c r="D9121" s="1408">
        <v>0</v>
      </c>
      <c r="E9121" s="1409">
        <v>3313662.83</v>
      </c>
      <c r="F9121" s="1541" t="s">
        <v>34559</v>
      </c>
      <c r="G9121" s="1506"/>
      <c r="H9121" s="1506"/>
      <c r="I9121" s="1434"/>
      <c r="J9121" s="1434"/>
      <c r="K9121" s="1434"/>
    </row>
    <row r="9122" spans="1:11" s="1023" customFormat="1" ht="22.5" customHeight="1">
      <c r="A9122" s="1407" t="s">
        <v>34485</v>
      </c>
      <c r="B9122" s="1407" t="s">
        <v>34522</v>
      </c>
      <c r="C9122" s="1408">
        <v>10000</v>
      </c>
      <c r="D9122" s="1408">
        <v>0</v>
      </c>
      <c r="E9122" s="1409">
        <v>3323662.83</v>
      </c>
      <c r="F9122" s="1541" t="s">
        <v>34559</v>
      </c>
      <c r="G9122" s="1506"/>
      <c r="H9122" s="1506"/>
      <c r="I9122" s="1434"/>
      <c r="J9122" s="1434"/>
      <c r="K9122" s="1434"/>
    </row>
    <row r="9123" spans="1:11" s="1023" customFormat="1" ht="22.5" customHeight="1">
      <c r="A9123" s="1407" t="s">
        <v>34485</v>
      </c>
      <c r="B9123" s="1407" t="s">
        <v>34523</v>
      </c>
      <c r="C9123" s="1408">
        <v>0</v>
      </c>
      <c r="D9123" s="1408">
        <v>70000</v>
      </c>
      <c r="E9123" s="1409">
        <v>3253662.83</v>
      </c>
      <c r="F9123" s="1541"/>
      <c r="G9123" s="1506"/>
      <c r="H9123" s="1506"/>
      <c r="I9123" s="1434"/>
      <c r="J9123" s="1434"/>
      <c r="K9123" s="1434"/>
    </row>
    <row r="9124" spans="1:11" ht="22.5" customHeight="1">
      <c r="A9124" s="1051" t="s">
        <v>34485</v>
      </c>
      <c r="B9124" s="1051" t="s">
        <v>34507</v>
      </c>
      <c r="C9124" s="1050">
        <v>0</v>
      </c>
      <c r="D9124" s="1050">
        <v>53.75</v>
      </c>
      <c r="E9124" s="1406">
        <v>3253609.08</v>
      </c>
      <c r="F9124" s="1544"/>
      <c r="G9124" s="1720"/>
      <c r="H9124" s="1720"/>
      <c r="I9124" s="1545"/>
      <c r="J9124" s="1545"/>
      <c r="K9124" s="1545"/>
    </row>
    <row r="9125" spans="1:11" ht="22.5" customHeight="1">
      <c r="A9125" s="1051" t="s">
        <v>34485</v>
      </c>
      <c r="B9125" s="1051" t="s">
        <v>34524</v>
      </c>
      <c r="C9125" s="1050">
        <v>0</v>
      </c>
      <c r="D9125" s="1050">
        <v>226300</v>
      </c>
      <c r="E9125" s="1406">
        <v>3027309.08</v>
      </c>
      <c r="F9125" s="1544"/>
      <c r="G9125" s="1720"/>
      <c r="H9125" s="1720"/>
      <c r="I9125" s="1545"/>
      <c r="J9125" s="1545"/>
      <c r="K9125" s="1545"/>
    </row>
    <row r="9126" spans="1:11" ht="22.5" customHeight="1">
      <c r="A9126" s="1051" t="s">
        <v>34485</v>
      </c>
      <c r="B9126" s="1051" t="s">
        <v>34525</v>
      </c>
      <c r="C9126" s="1050">
        <v>0</v>
      </c>
      <c r="D9126" s="1050">
        <v>58560</v>
      </c>
      <c r="E9126" s="1406">
        <v>2968749.08</v>
      </c>
      <c r="F9126" s="1544"/>
      <c r="G9126" s="1720"/>
      <c r="H9126" s="1720"/>
      <c r="I9126" s="1545"/>
      <c r="J9126" s="1545"/>
      <c r="K9126" s="1545"/>
    </row>
    <row r="9127" spans="1:11" ht="22.5" customHeight="1">
      <c r="A9127" s="1051" t="s">
        <v>34485</v>
      </c>
      <c r="B9127" s="1051" t="s">
        <v>34526</v>
      </c>
      <c r="C9127" s="1050">
        <v>0</v>
      </c>
      <c r="D9127" s="1050">
        <v>90000</v>
      </c>
      <c r="E9127" s="1406">
        <v>2878749.08</v>
      </c>
      <c r="F9127" s="1544"/>
      <c r="G9127" s="1720"/>
      <c r="H9127" s="1720"/>
      <c r="I9127" s="1545"/>
      <c r="J9127" s="1545"/>
      <c r="K9127" s="1545"/>
    </row>
    <row r="9128" spans="1:11" s="1023" customFormat="1" ht="22.5" customHeight="1">
      <c r="A9128" s="1407" t="s">
        <v>34485</v>
      </c>
      <c r="B9128" s="1407" t="s">
        <v>34527</v>
      </c>
      <c r="C9128" s="1408">
        <v>20000</v>
      </c>
      <c r="D9128" s="1408">
        <v>0</v>
      </c>
      <c r="E9128" s="1409">
        <v>2898749.08</v>
      </c>
      <c r="F9128" s="1541"/>
      <c r="G9128" s="1506"/>
      <c r="H9128" s="1506"/>
      <c r="I9128" s="1434"/>
      <c r="J9128" s="1434"/>
      <c r="K9128" s="1434"/>
    </row>
    <row r="9129" spans="1:11" s="1023" customFormat="1" ht="22.5" customHeight="1">
      <c r="A9129" s="1407" t="s">
        <v>34485</v>
      </c>
      <c r="B9129" s="1407" t="s">
        <v>34528</v>
      </c>
      <c r="C9129" s="1408">
        <v>30000</v>
      </c>
      <c r="D9129" s="1408">
        <v>0</v>
      </c>
      <c r="E9129" s="1409">
        <v>2928749.08</v>
      </c>
      <c r="F9129" s="1541"/>
      <c r="G9129" s="1506"/>
      <c r="H9129" s="1506"/>
      <c r="I9129" s="1434"/>
      <c r="J9129" s="1434"/>
      <c r="K9129" s="1434"/>
    </row>
    <row r="9130" spans="1:11" s="1023" customFormat="1" ht="22.5" customHeight="1">
      <c r="A9130" s="1407" t="s">
        <v>34486</v>
      </c>
      <c r="B9130" s="1407" t="s">
        <v>34529</v>
      </c>
      <c r="C9130" s="1408">
        <v>20000</v>
      </c>
      <c r="D9130" s="1408">
        <v>0</v>
      </c>
      <c r="E9130" s="1409">
        <v>2948749.08</v>
      </c>
      <c r="F9130" s="1541"/>
      <c r="G9130" s="1506"/>
      <c r="H9130" s="1506"/>
      <c r="I9130" s="1434"/>
      <c r="J9130" s="1434"/>
      <c r="K9130" s="1434"/>
    </row>
    <row r="9131" spans="1:11" s="1023" customFormat="1" ht="22.5" customHeight="1">
      <c r="A9131" s="1407" t="s">
        <v>34486</v>
      </c>
      <c r="B9131" s="1407" t="s">
        <v>34530</v>
      </c>
      <c r="C9131" s="1408">
        <v>23000</v>
      </c>
      <c r="D9131" s="1408">
        <v>0</v>
      </c>
      <c r="E9131" s="1409">
        <v>2971749.08</v>
      </c>
      <c r="F9131" s="1541"/>
      <c r="G9131" s="1506"/>
      <c r="H9131" s="1506"/>
      <c r="I9131" s="1434"/>
      <c r="J9131" s="1434"/>
      <c r="K9131" s="1434"/>
    </row>
    <row r="9132" spans="1:11" s="1023" customFormat="1" ht="22.5" customHeight="1">
      <c r="A9132" s="1407" t="s">
        <v>34486</v>
      </c>
      <c r="B9132" s="1407" t="s">
        <v>34531</v>
      </c>
      <c r="C9132" s="1408">
        <v>10000</v>
      </c>
      <c r="D9132" s="1408">
        <v>0</v>
      </c>
      <c r="E9132" s="1409">
        <v>2981749.08</v>
      </c>
      <c r="F9132" s="1541"/>
      <c r="G9132" s="1506"/>
      <c r="H9132" s="1506"/>
      <c r="I9132" s="1434"/>
      <c r="J9132" s="1434"/>
      <c r="K9132" s="1434"/>
    </row>
    <row r="9133" spans="1:11" s="996" customFormat="1" ht="22.5" customHeight="1">
      <c r="A9133" s="1670" t="s">
        <v>34486</v>
      </c>
      <c r="B9133" s="1670" t="s">
        <v>34532</v>
      </c>
      <c r="C9133" s="1671">
        <v>26000</v>
      </c>
      <c r="D9133" s="1671">
        <v>0</v>
      </c>
      <c r="E9133" s="1409">
        <v>3007749.08</v>
      </c>
      <c r="F9133" s="1541" t="s">
        <v>30469</v>
      </c>
      <c r="G9133" s="1506"/>
      <c r="H9133" s="1506"/>
      <c r="I9133" s="1541"/>
      <c r="J9133" s="1541"/>
      <c r="K9133" s="1541"/>
    </row>
    <row r="9134" spans="1:11" ht="22.5" customHeight="1">
      <c r="A9134" s="1051" t="s">
        <v>34486</v>
      </c>
      <c r="B9134" s="1051" t="s">
        <v>34533</v>
      </c>
      <c r="C9134" s="1050">
        <v>45000</v>
      </c>
      <c r="D9134" s="1050">
        <v>0</v>
      </c>
      <c r="E9134" s="1406">
        <v>3052749.08</v>
      </c>
      <c r="F9134" s="1544" t="s">
        <v>34431</v>
      </c>
      <c r="G9134" s="1720"/>
      <c r="H9134" s="1720"/>
      <c r="I9134" s="1545"/>
      <c r="J9134" s="1545"/>
      <c r="K9134" s="1545"/>
    </row>
    <row r="9135" spans="1:11" s="1023" customFormat="1" ht="22.5" customHeight="1">
      <c r="A9135" s="1407" t="s">
        <v>34486</v>
      </c>
      <c r="B9135" s="1407" t="s">
        <v>34534</v>
      </c>
      <c r="C9135" s="1408">
        <v>20000</v>
      </c>
      <c r="D9135" s="1408">
        <v>0</v>
      </c>
      <c r="E9135" s="1409">
        <v>3072749.08</v>
      </c>
      <c r="F9135" s="1541"/>
      <c r="G9135" s="1506"/>
      <c r="H9135" s="1506"/>
      <c r="I9135" s="1434"/>
      <c r="J9135" s="1434"/>
      <c r="K9135" s="1434"/>
    </row>
    <row r="9136" spans="1:11" s="1023" customFormat="1" ht="22.5" customHeight="1">
      <c r="A9136" s="1407" t="s">
        <v>34486</v>
      </c>
      <c r="B9136" s="1407" t="s">
        <v>19680</v>
      </c>
      <c r="C9136" s="1408">
        <v>20000</v>
      </c>
      <c r="D9136" s="1408">
        <v>0</v>
      </c>
      <c r="E9136" s="1409">
        <v>3092749.08</v>
      </c>
      <c r="F9136" s="1541"/>
      <c r="G9136" s="1506"/>
      <c r="H9136" s="1506"/>
      <c r="I9136" s="1434"/>
      <c r="J9136" s="1434"/>
      <c r="K9136" s="1434"/>
    </row>
    <row r="9137" spans="1:11" s="1023" customFormat="1" ht="22.5" customHeight="1">
      <c r="A9137" s="1407" t="s">
        <v>34486</v>
      </c>
      <c r="B9137" s="1407" t="s">
        <v>34535</v>
      </c>
      <c r="C9137" s="1408">
        <v>20000</v>
      </c>
      <c r="D9137" s="1408">
        <v>0</v>
      </c>
      <c r="E9137" s="1409">
        <v>3112749.08</v>
      </c>
      <c r="F9137" s="1541"/>
      <c r="G9137" s="1506"/>
      <c r="H9137" s="1506"/>
      <c r="I9137" s="1434"/>
      <c r="J9137" s="1434"/>
      <c r="K9137" s="1434"/>
    </row>
    <row r="9138" spans="1:11" s="1023" customFormat="1" ht="22.5" customHeight="1">
      <c r="A9138" s="1407" t="s">
        <v>34486</v>
      </c>
      <c r="B9138" s="1407" t="s">
        <v>34536</v>
      </c>
      <c r="C9138" s="1408">
        <v>20000</v>
      </c>
      <c r="D9138" s="1408">
        <v>0</v>
      </c>
      <c r="E9138" s="1409">
        <v>3132749.08</v>
      </c>
      <c r="F9138" s="1541" t="s">
        <v>34559</v>
      </c>
      <c r="G9138" s="1506"/>
      <c r="H9138" s="1506"/>
      <c r="I9138" s="1434"/>
      <c r="J9138" s="1434"/>
      <c r="K9138" s="1434"/>
    </row>
    <row r="9139" spans="1:11" s="1023" customFormat="1" ht="22.5" customHeight="1">
      <c r="A9139" s="1407" t="s">
        <v>34486</v>
      </c>
      <c r="B9139" s="1407" t="s">
        <v>34537</v>
      </c>
      <c r="C9139" s="1408">
        <v>35000</v>
      </c>
      <c r="D9139" s="1408">
        <v>0</v>
      </c>
      <c r="E9139" s="1409">
        <v>3167749.08</v>
      </c>
      <c r="F9139" s="1541"/>
      <c r="G9139" s="1506"/>
      <c r="H9139" s="1506"/>
      <c r="I9139" s="1434"/>
      <c r="J9139" s="1434"/>
      <c r="K9139" s="1434"/>
    </row>
    <row r="9140" spans="1:11" s="1023" customFormat="1" ht="22.5" customHeight="1">
      <c r="A9140" s="1407" t="s">
        <v>34486</v>
      </c>
      <c r="B9140" s="1407" t="s">
        <v>34538</v>
      </c>
      <c r="C9140" s="1408">
        <v>35000</v>
      </c>
      <c r="D9140" s="1408">
        <v>0</v>
      </c>
      <c r="E9140" s="1409">
        <v>3202749.08</v>
      </c>
      <c r="F9140" s="1541"/>
      <c r="G9140" s="1506"/>
      <c r="H9140" s="1506"/>
      <c r="I9140" s="1434"/>
      <c r="J9140" s="1434"/>
      <c r="K9140" s="1434"/>
    </row>
    <row r="9141" spans="1:11" s="1023" customFormat="1" ht="22.5" customHeight="1">
      <c r="A9141" s="1407" t="s">
        <v>34487</v>
      </c>
      <c r="B9141" s="1407" t="s">
        <v>34539</v>
      </c>
      <c r="C9141" s="1408">
        <v>20000</v>
      </c>
      <c r="D9141" s="1408">
        <v>0</v>
      </c>
      <c r="E9141" s="1409">
        <v>3222749.08</v>
      </c>
      <c r="F9141" s="1541"/>
      <c r="G9141" s="1506"/>
      <c r="H9141" s="1506"/>
      <c r="I9141" s="1434"/>
      <c r="J9141" s="1434"/>
      <c r="K9141" s="1434"/>
    </row>
    <row r="9142" spans="1:11" s="1023" customFormat="1" ht="22.5" customHeight="1">
      <c r="A9142" s="1407" t="s">
        <v>34487</v>
      </c>
      <c r="B9142" s="1407" t="s">
        <v>34540</v>
      </c>
      <c r="C9142" s="1408">
        <v>36000</v>
      </c>
      <c r="D9142" s="1408">
        <v>0</v>
      </c>
      <c r="E9142" s="1409">
        <v>3258749.08</v>
      </c>
      <c r="F9142" s="1541"/>
      <c r="G9142" s="1506"/>
      <c r="H9142" s="1506"/>
      <c r="I9142" s="1434"/>
      <c r="J9142" s="1434"/>
      <c r="K9142" s="1434"/>
    </row>
    <row r="9143" spans="1:11" s="1023" customFormat="1" ht="22.5" customHeight="1">
      <c r="A9143" s="1407" t="s">
        <v>34487</v>
      </c>
      <c r="B9143" s="1407" t="s">
        <v>34541</v>
      </c>
      <c r="C9143" s="1408">
        <v>20000</v>
      </c>
      <c r="D9143" s="1408">
        <v>0</v>
      </c>
      <c r="E9143" s="1409">
        <v>3278749.08</v>
      </c>
      <c r="F9143" s="1541" t="s">
        <v>34559</v>
      </c>
      <c r="G9143" s="1506"/>
      <c r="H9143" s="1506"/>
      <c r="I9143" s="1434"/>
      <c r="J9143" s="1434"/>
      <c r="K9143" s="1434"/>
    </row>
    <row r="9144" spans="1:11" s="1023" customFormat="1" ht="22.5" customHeight="1">
      <c r="A9144" s="1407" t="s">
        <v>34487</v>
      </c>
      <c r="B9144" s="1407" t="s">
        <v>34542</v>
      </c>
      <c r="C9144" s="1408">
        <v>10000</v>
      </c>
      <c r="D9144" s="1408">
        <v>0</v>
      </c>
      <c r="E9144" s="1409">
        <v>3288749.08</v>
      </c>
      <c r="F9144" s="1541"/>
      <c r="G9144" s="1506"/>
      <c r="H9144" s="1506"/>
      <c r="I9144" s="1434"/>
      <c r="J9144" s="1434"/>
      <c r="K9144" s="1434"/>
    </row>
    <row r="9145" spans="1:11" s="1023" customFormat="1" ht="22.5" customHeight="1">
      <c r="A9145" s="1407" t="s">
        <v>34487</v>
      </c>
      <c r="B9145" s="1407" t="s">
        <v>34543</v>
      </c>
      <c r="C9145" s="1408">
        <v>35000</v>
      </c>
      <c r="D9145" s="1408">
        <v>0</v>
      </c>
      <c r="E9145" s="1409">
        <v>3323749.08</v>
      </c>
      <c r="F9145" s="1541"/>
      <c r="G9145" s="1506"/>
      <c r="H9145" s="1506"/>
      <c r="I9145" s="1434"/>
      <c r="J9145" s="1434"/>
      <c r="K9145" s="1434"/>
    </row>
    <row r="9146" spans="1:11" s="1023" customFormat="1" ht="22.5" customHeight="1">
      <c r="A9146" s="1407" t="s">
        <v>34487</v>
      </c>
      <c r="B9146" s="1407" t="s">
        <v>34544</v>
      </c>
      <c r="C9146" s="1408">
        <v>10000</v>
      </c>
      <c r="D9146" s="1408">
        <v>0</v>
      </c>
      <c r="E9146" s="1409">
        <v>3333749.08</v>
      </c>
      <c r="F9146" s="1541" t="s">
        <v>34559</v>
      </c>
      <c r="G9146" s="1506"/>
      <c r="H9146" s="1506"/>
      <c r="I9146" s="1434"/>
      <c r="J9146" s="1434"/>
      <c r="K9146" s="1434"/>
    </row>
    <row r="9147" spans="1:11" s="1023" customFormat="1" ht="22.5" customHeight="1">
      <c r="A9147" s="1407" t="s">
        <v>34487</v>
      </c>
      <c r="B9147" s="1407" t="s">
        <v>34545</v>
      </c>
      <c r="C9147" s="1408">
        <v>35000</v>
      </c>
      <c r="D9147" s="1408">
        <v>0</v>
      </c>
      <c r="E9147" s="1409">
        <v>3368749.08</v>
      </c>
      <c r="F9147" s="1541"/>
      <c r="G9147" s="1506"/>
      <c r="H9147" s="1506"/>
      <c r="I9147" s="1434"/>
      <c r="J9147" s="1434"/>
      <c r="K9147" s="1434"/>
    </row>
    <row r="9148" spans="1:11" s="1023" customFormat="1" ht="22.5" customHeight="1">
      <c r="A9148" s="1420" t="s">
        <v>34488</v>
      </c>
      <c r="B9148" s="1420" t="s">
        <v>34546</v>
      </c>
      <c r="C9148" s="1421">
        <v>30000</v>
      </c>
      <c r="D9148" s="1421">
        <v>0</v>
      </c>
      <c r="E9148" s="1409">
        <v>3398749.08</v>
      </c>
      <c r="F9148" s="1541" t="s">
        <v>30469</v>
      </c>
      <c r="G9148" s="1478"/>
      <c r="H9148" s="1478"/>
      <c r="I9148" s="1434"/>
      <c r="J9148" s="1434"/>
      <c r="K9148" s="1434"/>
    </row>
    <row r="9149" spans="1:11" s="1023" customFormat="1" ht="22.5" customHeight="1">
      <c r="A9149" s="1407" t="s">
        <v>34488</v>
      </c>
      <c r="B9149" s="1407" t="s">
        <v>34547</v>
      </c>
      <c r="C9149" s="1408">
        <v>35000</v>
      </c>
      <c r="D9149" s="1408">
        <v>0</v>
      </c>
      <c r="E9149" s="1409">
        <v>3433749.08</v>
      </c>
      <c r="F9149" s="1541"/>
      <c r="G9149" s="1506"/>
      <c r="H9149" s="1506"/>
      <c r="I9149" s="1434"/>
      <c r="J9149" s="1434"/>
      <c r="K9149" s="1434"/>
    </row>
    <row r="9150" spans="1:11" s="1023" customFormat="1" ht="22.5" customHeight="1">
      <c r="A9150" s="1407" t="s">
        <v>34488</v>
      </c>
      <c r="B9150" s="1407" t="s">
        <v>34548</v>
      </c>
      <c r="C9150" s="1408">
        <v>35000</v>
      </c>
      <c r="D9150" s="1408">
        <v>0</v>
      </c>
      <c r="E9150" s="1409">
        <v>3468749.08</v>
      </c>
      <c r="F9150" s="1541"/>
      <c r="G9150" s="1506"/>
      <c r="H9150" s="1506"/>
      <c r="I9150" s="1434"/>
      <c r="J9150" s="1434"/>
      <c r="K9150" s="1434"/>
    </row>
    <row r="9151" spans="1:11" s="1023" customFormat="1" ht="22.5" customHeight="1">
      <c r="A9151" s="1430" t="s">
        <v>34488</v>
      </c>
      <c r="B9151" s="1430" t="s">
        <v>34549</v>
      </c>
      <c r="C9151" s="2667">
        <v>40000</v>
      </c>
      <c r="D9151" s="2667">
        <v>0</v>
      </c>
      <c r="E9151" s="2668">
        <v>3508749.08</v>
      </c>
      <c r="F9151" s="1593"/>
      <c r="G9151" s="2630"/>
      <c r="H9151" s="2630"/>
      <c r="I9151" s="1594"/>
      <c r="J9151" s="1594"/>
      <c r="K9151" s="1594"/>
    </row>
    <row r="9152" spans="1:11" s="1358" customFormat="1" ht="22.5" customHeight="1">
      <c r="A9152" s="1407" t="s">
        <v>34599</v>
      </c>
      <c r="B9152" s="1407" t="s">
        <v>34604</v>
      </c>
      <c r="C9152" s="1408">
        <v>36000</v>
      </c>
      <c r="D9152" s="1408">
        <v>0</v>
      </c>
      <c r="E9152" s="1409">
        <v>3544749.08</v>
      </c>
      <c r="F9152" s="1541"/>
      <c r="G9152" s="1541"/>
      <c r="H9152" s="1541"/>
      <c r="I9152" s="1434"/>
      <c r="J9152" s="1434"/>
      <c r="K9152" s="1434"/>
    </row>
    <row r="9153" spans="1:11" s="1358" customFormat="1" ht="22.5" customHeight="1">
      <c r="A9153" s="1407" t="s">
        <v>34599</v>
      </c>
      <c r="B9153" s="1407" t="s">
        <v>34605</v>
      </c>
      <c r="C9153" s="1408">
        <v>30000</v>
      </c>
      <c r="D9153" s="1408">
        <v>0</v>
      </c>
      <c r="E9153" s="1409">
        <v>3574749.08</v>
      </c>
      <c r="F9153" s="1541"/>
      <c r="G9153" s="1541"/>
      <c r="H9153" s="1541"/>
      <c r="I9153" s="1434"/>
      <c r="J9153" s="1434"/>
      <c r="K9153" s="1434"/>
    </row>
    <row r="9154" spans="1:11" s="1358" customFormat="1" ht="22.5" customHeight="1">
      <c r="A9154" s="1407" t="s">
        <v>34599</v>
      </c>
      <c r="B9154" s="1407" t="s">
        <v>34606</v>
      </c>
      <c r="C9154" s="1408">
        <v>20000</v>
      </c>
      <c r="D9154" s="1408">
        <v>0</v>
      </c>
      <c r="E9154" s="1409">
        <v>3594749.08</v>
      </c>
      <c r="F9154" s="1541"/>
      <c r="G9154" s="1541"/>
      <c r="H9154" s="1541"/>
      <c r="I9154" s="1434"/>
      <c r="J9154" s="1434"/>
      <c r="K9154" s="1434"/>
    </row>
    <row r="9155" spans="1:11" s="1358" customFormat="1" ht="22.5" customHeight="1">
      <c r="A9155" s="1407" t="s">
        <v>34600</v>
      </c>
      <c r="B9155" s="1407" t="s">
        <v>34607</v>
      </c>
      <c r="C9155" s="1408">
        <v>20000</v>
      </c>
      <c r="D9155" s="1408">
        <v>0</v>
      </c>
      <c r="E9155" s="1409">
        <v>3614749.08</v>
      </c>
      <c r="F9155" s="1541" t="s">
        <v>34559</v>
      </c>
      <c r="G9155" s="1541"/>
      <c r="H9155" s="1541"/>
      <c r="I9155" s="1434"/>
      <c r="J9155" s="1434"/>
      <c r="K9155" s="1434"/>
    </row>
    <row r="9156" spans="1:11" s="1358" customFormat="1" ht="22.5" customHeight="1">
      <c r="A9156" s="1407" t="s">
        <v>34600</v>
      </c>
      <c r="B9156" s="1407" t="s">
        <v>34608</v>
      </c>
      <c r="C9156" s="1408">
        <v>35000</v>
      </c>
      <c r="D9156" s="1408">
        <v>0</v>
      </c>
      <c r="E9156" s="1409">
        <v>3649749.08</v>
      </c>
      <c r="F9156" s="1541"/>
      <c r="G9156" s="1541"/>
      <c r="H9156" s="1541"/>
      <c r="I9156" s="1434"/>
      <c r="J9156" s="1434"/>
      <c r="K9156" s="1434"/>
    </row>
    <row r="9157" spans="1:11" s="1358" customFormat="1" ht="22.5" customHeight="1">
      <c r="A9157" s="1407" t="s">
        <v>34600</v>
      </c>
      <c r="B9157" s="1407" t="s">
        <v>34609</v>
      </c>
      <c r="C9157" s="1408">
        <v>20000</v>
      </c>
      <c r="D9157" s="1408">
        <v>0</v>
      </c>
      <c r="E9157" s="1409">
        <v>3669749.08</v>
      </c>
      <c r="F9157" s="1541"/>
      <c r="G9157" s="1541"/>
      <c r="H9157" s="1541"/>
      <c r="I9157" s="1434"/>
      <c r="J9157" s="1434"/>
      <c r="K9157" s="1434"/>
    </row>
    <row r="9158" spans="1:11" s="1358" customFormat="1" ht="22.5" customHeight="1">
      <c r="A9158" s="1407" t="s">
        <v>34601</v>
      </c>
      <c r="B9158" s="1407" t="s">
        <v>34610</v>
      </c>
      <c r="C9158" s="1408">
        <v>35000</v>
      </c>
      <c r="D9158" s="1408">
        <v>0</v>
      </c>
      <c r="E9158" s="1409">
        <v>3704749.08</v>
      </c>
      <c r="F9158" s="1541"/>
      <c r="G9158" s="1541"/>
      <c r="H9158" s="1541"/>
      <c r="I9158" s="1434"/>
      <c r="J9158" s="1434"/>
      <c r="K9158" s="1434"/>
    </row>
    <row r="9159" spans="1:11" s="1358" customFormat="1" ht="22.5" customHeight="1">
      <c r="A9159" s="1407" t="s">
        <v>34601</v>
      </c>
      <c r="B9159" s="1407" t="s">
        <v>34611</v>
      </c>
      <c r="C9159" s="1408">
        <v>20000</v>
      </c>
      <c r="D9159" s="1408">
        <v>0</v>
      </c>
      <c r="E9159" s="1409">
        <v>3724749.08</v>
      </c>
      <c r="F9159" s="1541"/>
      <c r="G9159" s="1541"/>
      <c r="H9159" s="1541"/>
      <c r="I9159" s="1434"/>
      <c r="J9159" s="1434"/>
      <c r="K9159" s="1434"/>
    </row>
    <row r="9160" spans="1:11" s="1358" customFormat="1" ht="22.5" customHeight="1">
      <c r="A9160" s="1407" t="s">
        <v>34602</v>
      </c>
      <c r="B9160" s="1407" t="s">
        <v>34612</v>
      </c>
      <c r="C9160" s="1408">
        <v>20000</v>
      </c>
      <c r="D9160" s="1408">
        <v>0</v>
      </c>
      <c r="E9160" s="1409">
        <v>3744749.08</v>
      </c>
      <c r="F9160" s="1541"/>
      <c r="G9160" s="1541"/>
      <c r="H9160" s="1541"/>
      <c r="I9160" s="1434"/>
      <c r="J9160" s="1434"/>
      <c r="K9160" s="1434"/>
    </row>
    <row r="9161" spans="1:11" s="1358" customFormat="1" ht="22.5" customHeight="1">
      <c r="A9161" s="1407" t="s">
        <v>34602</v>
      </c>
      <c r="B9161" s="1407" t="s">
        <v>34613</v>
      </c>
      <c r="C9161" s="1408">
        <v>20000</v>
      </c>
      <c r="D9161" s="1408">
        <v>0</v>
      </c>
      <c r="E9161" s="1409">
        <v>3764749.08</v>
      </c>
      <c r="F9161" s="1541"/>
      <c r="G9161" s="1541"/>
      <c r="H9161" s="1541"/>
      <c r="I9161" s="1434"/>
      <c r="J9161" s="1434"/>
      <c r="K9161" s="1434"/>
    </row>
    <row r="9162" spans="1:11" s="1358" customFormat="1" ht="22.5" customHeight="1">
      <c r="A9162" s="1407" t="s">
        <v>34602</v>
      </c>
      <c r="B9162" s="1407" t="s">
        <v>34614</v>
      </c>
      <c r="C9162" s="1408">
        <v>15000</v>
      </c>
      <c r="D9162" s="1408">
        <v>0</v>
      </c>
      <c r="E9162" s="1409">
        <v>3779749.08</v>
      </c>
      <c r="F9162" s="1541"/>
      <c r="G9162" s="1541"/>
      <c r="H9162" s="1541"/>
      <c r="I9162" s="1434"/>
      <c r="J9162" s="1434"/>
      <c r="K9162" s="1434"/>
    </row>
    <row r="9163" spans="1:11" s="1674" customFormat="1" ht="22.5" customHeight="1">
      <c r="A9163" s="1670" t="s">
        <v>34602</v>
      </c>
      <c r="B9163" s="1670" t="s">
        <v>34615</v>
      </c>
      <c r="C9163" s="1671">
        <v>66000</v>
      </c>
      <c r="D9163" s="1671">
        <v>0</v>
      </c>
      <c r="E9163" s="1409">
        <v>3845749.08</v>
      </c>
      <c r="F9163" s="1672"/>
      <c r="G9163" s="1672"/>
      <c r="H9163" s="1672"/>
      <c r="I9163" s="1672"/>
      <c r="J9163" s="1672"/>
      <c r="K9163" s="1672"/>
    </row>
    <row r="9164" spans="1:11" s="1358" customFormat="1" ht="22.5" customHeight="1">
      <c r="A9164" s="1407" t="s">
        <v>34603</v>
      </c>
      <c r="B9164" s="1407" t="s">
        <v>34616</v>
      </c>
      <c r="C9164" s="1408">
        <v>5000</v>
      </c>
      <c r="D9164" s="1408">
        <v>0</v>
      </c>
      <c r="E9164" s="1409">
        <v>3850749.08</v>
      </c>
      <c r="F9164" s="1541" t="s">
        <v>34559</v>
      </c>
      <c r="G9164" s="1541"/>
      <c r="H9164" s="1541"/>
      <c r="I9164" s="1434"/>
      <c r="J9164" s="1434"/>
      <c r="K9164" s="1434"/>
    </row>
    <row r="9165" spans="1:11" s="1358" customFormat="1" ht="22.5" customHeight="1">
      <c r="A9165" s="1407" t="s">
        <v>34603</v>
      </c>
      <c r="B9165" s="1407" t="s">
        <v>34617</v>
      </c>
      <c r="C9165" s="1408">
        <v>20000</v>
      </c>
      <c r="D9165" s="1408">
        <v>0</v>
      </c>
      <c r="E9165" s="1409">
        <v>3870749.08</v>
      </c>
      <c r="F9165" s="1541"/>
      <c r="G9165" s="1541"/>
      <c r="H9165" s="1541"/>
      <c r="I9165" s="1434"/>
      <c r="J9165" s="1434"/>
      <c r="K9165" s="1434"/>
    </row>
    <row r="9166" spans="1:11" s="1358" customFormat="1" ht="22.5" customHeight="1">
      <c r="A9166" s="1407" t="s">
        <v>34627</v>
      </c>
      <c r="B9166" s="1407" t="s">
        <v>34630</v>
      </c>
      <c r="C9166" s="1408">
        <v>10000</v>
      </c>
      <c r="D9166" s="1408">
        <v>0</v>
      </c>
      <c r="E9166" s="1409">
        <v>3880749.08</v>
      </c>
      <c r="F9166" s="1541"/>
      <c r="G9166" s="1541"/>
      <c r="H9166" s="1541"/>
      <c r="I9166" s="1434"/>
      <c r="J9166" s="1434"/>
      <c r="K9166" s="1434"/>
    </row>
    <row r="9167" spans="1:11" s="1358" customFormat="1" ht="22.5" customHeight="1">
      <c r="A9167" s="1407" t="s">
        <v>34627</v>
      </c>
      <c r="B9167" s="1407" t="s">
        <v>34631</v>
      </c>
      <c r="C9167" s="1408">
        <v>15000</v>
      </c>
      <c r="D9167" s="1408">
        <v>0</v>
      </c>
      <c r="E9167" s="1409">
        <v>3895749.08</v>
      </c>
      <c r="F9167" s="1541"/>
      <c r="G9167" s="1541"/>
      <c r="H9167" s="1541"/>
      <c r="I9167" s="1434"/>
      <c r="J9167" s="1434"/>
      <c r="K9167" s="1434"/>
    </row>
    <row r="9168" spans="1:11" s="1358" customFormat="1" ht="22.5" customHeight="1">
      <c r="A9168" s="1407" t="s">
        <v>34627</v>
      </c>
      <c r="B9168" s="1407" t="s">
        <v>34632</v>
      </c>
      <c r="C9168" s="1408">
        <v>20000</v>
      </c>
      <c r="D9168" s="1408">
        <v>0</v>
      </c>
      <c r="E9168" s="1409">
        <v>3915749.08</v>
      </c>
      <c r="F9168" s="1541"/>
      <c r="G9168" s="1541"/>
      <c r="H9168" s="1541"/>
      <c r="I9168" s="1434"/>
      <c r="J9168" s="1434"/>
      <c r="K9168" s="1434"/>
    </row>
    <row r="9169" spans="1:11" s="1358" customFormat="1" ht="22.5" customHeight="1">
      <c r="A9169" s="1407" t="s">
        <v>34627</v>
      </c>
      <c r="B9169" s="1407" t="s">
        <v>34633</v>
      </c>
      <c r="C9169" s="1408">
        <v>20000</v>
      </c>
      <c r="D9169" s="1408">
        <v>0</v>
      </c>
      <c r="E9169" s="1409">
        <v>3935749.08</v>
      </c>
      <c r="F9169" s="1541"/>
      <c r="G9169" s="1541"/>
      <c r="H9169" s="1541"/>
      <c r="I9169" s="1434"/>
      <c r="J9169" s="1434"/>
      <c r="K9169" s="1434"/>
    </row>
    <row r="9170" spans="1:11" s="1358" customFormat="1" ht="22.5" customHeight="1">
      <c r="A9170" s="1407" t="s">
        <v>34628</v>
      </c>
      <c r="B9170" s="1407" t="s">
        <v>34634</v>
      </c>
      <c r="C9170" s="1408">
        <v>15000</v>
      </c>
      <c r="D9170" s="1408">
        <v>0</v>
      </c>
      <c r="E9170" s="1409">
        <v>3950749.08</v>
      </c>
      <c r="F9170" s="1541"/>
      <c r="G9170" s="1541"/>
      <c r="H9170" s="1541"/>
      <c r="I9170" s="1434"/>
      <c r="J9170" s="1434"/>
      <c r="K9170" s="1434"/>
    </row>
    <row r="9171" spans="1:11" s="849" customFormat="1" ht="22.5" customHeight="1">
      <c r="A9171" s="1051" t="s">
        <v>34628</v>
      </c>
      <c r="B9171" s="1051" t="s">
        <v>34635</v>
      </c>
      <c r="C9171" s="1050">
        <v>105000</v>
      </c>
      <c r="D9171" s="1050">
        <v>0</v>
      </c>
      <c r="E9171" s="1406">
        <v>4055749.08</v>
      </c>
      <c r="F9171" s="1544" t="s">
        <v>34431</v>
      </c>
      <c r="G9171" s="1544"/>
      <c r="H9171" s="1544"/>
      <c r="I9171" s="1545"/>
      <c r="J9171" s="1545"/>
      <c r="K9171" s="1545"/>
    </row>
    <row r="9172" spans="1:11" s="1358" customFormat="1" ht="22.5" customHeight="1">
      <c r="A9172" s="1407" t="s">
        <v>34628</v>
      </c>
      <c r="B9172" s="1407" t="s">
        <v>34636</v>
      </c>
      <c r="C9172" s="1408">
        <v>20000</v>
      </c>
      <c r="D9172" s="1408">
        <v>0</v>
      </c>
      <c r="E9172" s="1409">
        <v>4075749.08</v>
      </c>
      <c r="F9172" s="1541"/>
      <c r="G9172" s="1541"/>
      <c r="H9172" s="1541"/>
      <c r="I9172" s="1434"/>
      <c r="J9172" s="1434"/>
      <c r="K9172" s="1434"/>
    </row>
    <row r="9173" spans="1:11" s="1674" customFormat="1" ht="22.5" customHeight="1">
      <c r="A9173" s="1670" t="s">
        <v>34629</v>
      </c>
      <c r="B9173" s="1670" t="s">
        <v>34684</v>
      </c>
      <c r="C9173" s="1671">
        <v>20000</v>
      </c>
      <c r="D9173" s="1671">
        <v>0</v>
      </c>
      <c r="E9173" s="1409">
        <v>4095749.08</v>
      </c>
      <c r="F9173" s="1672"/>
      <c r="G9173" s="1672"/>
      <c r="H9173" s="1672"/>
      <c r="I9173" s="1672"/>
      <c r="J9173" s="1672"/>
      <c r="K9173" s="1672"/>
    </row>
    <row r="9174" spans="1:11" s="849" customFormat="1" ht="22.5" customHeight="1">
      <c r="A9174" s="1051" t="s">
        <v>34629</v>
      </c>
      <c r="B9174" s="1051" t="s">
        <v>34638</v>
      </c>
      <c r="C9174" s="1050">
        <v>0</v>
      </c>
      <c r="D9174" s="1050">
        <v>18753.330000000002</v>
      </c>
      <c r="E9174" s="1406">
        <v>4076995.75</v>
      </c>
      <c r="F9174" s="1544"/>
      <c r="G9174" s="1544"/>
      <c r="H9174" s="1544"/>
      <c r="I9174" s="1545"/>
      <c r="J9174" s="1545"/>
      <c r="K9174" s="1545"/>
    </row>
    <row r="9175" spans="1:11" s="849" customFormat="1" ht="22.5" customHeight="1">
      <c r="A9175" s="1051" t="s">
        <v>34629</v>
      </c>
      <c r="B9175" s="1051" t="s">
        <v>34639</v>
      </c>
      <c r="C9175" s="1050">
        <v>0</v>
      </c>
      <c r="D9175" s="1050">
        <v>15000</v>
      </c>
      <c r="E9175" s="1406">
        <v>4061995.75</v>
      </c>
      <c r="F9175" s="1544"/>
      <c r="G9175" s="1544"/>
      <c r="H9175" s="1544"/>
      <c r="I9175" s="1545"/>
      <c r="J9175" s="1545"/>
      <c r="K9175" s="1545"/>
    </row>
    <row r="9176" spans="1:11" s="849" customFormat="1" ht="22.5" customHeight="1">
      <c r="A9176" s="1051" t="s">
        <v>34629</v>
      </c>
      <c r="B9176" s="1051" t="s">
        <v>34507</v>
      </c>
      <c r="C9176" s="1050">
        <v>0</v>
      </c>
      <c r="D9176" s="1050">
        <v>26.88</v>
      </c>
      <c r="E9176" s="1406">
        <v>4061968.87</v>
      </c>
      <c r="F9176" s="1544"/>
      <c r="G9176" s="1544"/>
      <c r="H9176" s="1544"/>
      <c r="I9176" s="1545"/>
      <c r="J9176" s="1545"/>
      <c r="K9176" s="1545"/>
    </row>
    <row r="9177" spans="1:11" s="849" customFormat="1" ht="22.5" customHeight="1">
      <c r="A9177" s="1051" t="s">
        <v>34629</v>
      </c>
      <c r="B9177" s="1051" t="s">
        <v>34640</v>
      </c>
      <c r="C9177" s="1050">
        <v>0</v>
      </c>
      <c r="D9177" s="1050">
        <v>201660</v>
      </c>
      <c r="E9177" s="1406">
        <v>3860308.87</v>
      </c>
      <c r="F9177" s="1544"/>
      <c r="G9177" s="1544"/>
      <c r="H9177" s="1544"/>
      <c r="I9177" s="1545"/>
      <c r="J9177" s="1545"/>
      <c r="K9177" s="1545"/>
    </row>
    <row r="9178" spans="1:11" s="849" customFormat="1" ht="22.5" customHeight="1">
      <c r="A9178" s="1051" t="s">
        <v>34629</v>
      </c>
      <c r="B9178" s="1051" t="s">
        <v>34507</v>
      </c>
      <c r="C9178" s="1050">
        <v>0</v>
      </c>
      <c r="D9178" s="1050">
        <v>53.75</v>
      </c>
      <c r="E9178" s="1406">
        <v>3860255.12</v>
      </c>
      <c r="F9178" s="1544"/>
      <c r="G9178" s="1544"/>
      <c r="H9178" s="1544"/>
      <c r="I9178" s="1545"/>
      <c r="J9178" s="1545"/>
      <c r="K9178" s="1545"/>
    </row>
    <row r="9179" spans="1:11" s="849" customFormat="1" ht="22.5" customHeight="1">
      <c r="A9179" s="1051" t="s">
        <v>34629</v>
      </c>
      <c r="B9179" s="1051" t="s">
        <v>34641</v>
      </c>
      <c r="C9179" s="1050">
        <v>0</v>
      </c>
      <c r="D9179" s="1050">
        <v>20000</v>
      </c>
      <c r="E9179" s="1406">
        <v>3840255.12</v>
      </c>
      <c r="F9179" s="1544"/>
      <c r="G9179" s="1544"/>
      <c r="H9179" s="1544"/>
      <c r="I9179" s="1545"/>
      <c r="J9179" s="1545"/>
      <c r="K9179" s="1545"/>
    </row>
    <row r="9180" spans="1:11" s="849" customFormat="1" ht="22.5" customHeight="1">
      <c r="A9180" s="1051" t="s">
        <v>34629</v>
      </c>
      <c r="B9180" s="1051" t="s">
        <v>34507</v>
      </c>
      <c r="C9180" s="1050">
        <v>0</v>
      </c>
      <c r="D9180" s="1050">
        <v>26.88</v>
      </c>
      <c r="E9180" s="1406">
        <v>3840228.24</v>
      </c>
      <c r="F9180" s="1544"/>
      <c r="G9180" s="1544"/>
      <c r="H9180" s="1544"/>
      <c r="I9180" s="1545"/>
      <c r="J9180" s="1545"/>
      <c r="K9180" s="1545"/>
    </row>
    <row r="9181" spans="1:11" s="849" customFormat="1" ht="22.5" customHeight="1">
      <c r="A9181" s="1051" t="s">
        <v>34629</v>
      </c>
      <c r="B9181" s="1051" t="s">
        <v>34642</v>
      </c>
      <c r="C9181" s="1050">
        <v>0</v>
      </c>
      <c r="D9181" s="1050">
        <v>79014.33</v>
      </c>
      <c r="E9181" s="1406">
        <v>3761213.91</v>
      </c>
      <c r="F9181" s="1544"/>
      <c r="G9181" s="1544"/>
      <c r="H9181" s="1544"/>
      <c r="I9181" s="1545"/>
      <c r="J9181" s="1545"/>
      <c r="K9181" s="1545"/>
    </row>
    <row r="9182" spans="1:11" s="849" customFormat="1" ht="22.5" customHeight="1">
      <c r="A9182" s="1051" t="s">
        <v>34629</v>
      </c>
      <c r="B9182" s="1051" t="s">
        <v>34507</v>
      </c>
      <c r="C9182" s="1050">
        <v>0</v>
      </c>
      <c r="D9182" s="1050">
        <v>53.75</v>
      </c>
      <c r="E9182" s="1406">
        <v>3761160.16</v>
      </c>
      <c r="F9182" s="1544"/>
      <c r="G9182" s="1544"/>
      <c r="H9182" s="1544"/>
      <c r="I9182" s="1545"/>
      <c r="J9182" s="1545"/>
      <c r="K9182" s="1545"/>
    </row>
    <row r="9183" spans="1:11" s="849" customFormat="1" ht="22.5" customHeight="1">
      <c r="A9183" s="1051" t="s">
        <v>34629</v>
      </c>
      <c r="B9183" s="1051" t="s">
        <v>34643</v>
      </c>
      <c r="C9183" s="1050">
        <v>0</v>
      </c>
      <c r="D9183" s="1050">
        <v>15000</v>
      </c>
      <c r="E9183" s="1406">
        <v>3746160.16</v>
      </c>
      <c r="F9183" s="1544"/>
      <c r="G9183" s="1544"/>
      <c r="H9183" s="1544"/>
      <c r="I9183" s="1545"/>
      <c r="J9183" s="1545"/>
      <c r="K9183" s="1545"/>
    </row>
    <row r="9184" spans="1:11" s="849" customFormat="1" ht="22.5" customHeight="1">
      <c r="A9184" s="1051" t="s">
        <v>34629</v>
      </c>
      <c r="B9184" s="1051" t="s">
        <v>34507</v>
      </c>
      <c r="C9184" s="1050">
        <v>0</v>
      </c>
      <c r="D9184" s="1050">
        <v>26.88</v>
      </c>
      <c r="E9184" s="1406">
        <v>3746133.28</v>
      </c>
      <c r="F9184" s="1544"/>
      <c r="G9184" s="1544"/>
      <c r="H9184" s="1544"/>
      <c r="I9184" s="1545"/>
      <c r="J9184" s="1545"/>
      <c r="K9184" s="1545"/>
    </row>
    <row r="9185" spans="1:11" s="849" customFormat="1" ht="22.5" customHeight="1">
      <c r="A9185" s="1051" t="s">
        <v>34629</v>
      </c>
      <c r="B9185" s="1051" t="s">
        <v>34644</v>
      </c>
      <c r="C9185" s="1050">
        <v>0</v>
      </c>
      <c r="D9185" s="1050">
        <v>15000</v>
      </c>
      <c r="E9185" s="1406">
        <v>3731133.28</v>
      </c>
      <c r="F9185" s="1544"/>
      <c r="G9185" s="1544"/>
      <c r="H9185" s="1544"/>
      <c r="I9185" s="1545"/>
      <c r="J9185" s="1545"/>
      <c r="K9185" s="1545"/>
    </row>
    <row r="9186" spans="1:11" s="849" customFormat="1" ht="22.5" customHeight="1">
      <c r="A9186" s="1051" t="s">
        <v>34629</v>
      </c>
      <c r="B9186" s="1051" t="s">
        <v>34507</v>
      </c>
      <c r="C9186" s="1050">
        <v>0</v>
      </c>
      <c r="D9186" s="1050">
        <v>26.88</v>
      </c>
      <c r="E9186" s="1406">
        <v>3731106.4</v>
      </c>
      <c r="F9186" s="1544"/>
      <c r="G9186" s="1544"/>
      <c r="H9186" s="1544"/>
      <c r="I9186" s="1545"/>
      <c r="J9186" s="1545"/>
      <c r="K9186" s="1545"/>
    </row>
    <row r="9187" spans="1:11" s="849" customFormat="1" ht="22.5" customHeight="1">
      <c r="A9187" s="1051" t="s">
        <v>34629</v>
      </c>
      <c r="B9187" s="1051" t="s">
        <v>34645</v>
      </c>
      <c r="C9187" s="1050">
        <v>15000</v>
      </c>
      <c r="D9187" s="1050">
        <v>0</v>
      </c>
      <c r="E9187" s="1406">
        <v>3746106.4</v>
      </c>
      <c r="F9187" s="1544"/>
      <c r="G9187" s="1544"/>
      <c r="H9187" s="1544"/>
      <c r="I9187" s="1545"/>
      <c r="J9187" s="1545"/>
      <c r="K9187" s="1545"/>
    </row>
    <row r="9188" spans="1:11" s="849" customFormat="1" ht="22.5" customHeight="1">
      <c r="A9188" s="1051" t="s">
        <v>34629</v>
      </c>
      <c r="B9188" s="1051" t="s">
        <v>34510</v>
      </c>
      <c r="C9188" s="1050">
        <v>26.88</v>
      </c>
      <c r="D9188" s="1050">
        <v>0</v>
      </c>
      <c r="E9188" s="1406">
        <v>3746133.28</v>
      </c>
      <c r="F9188" s="1544"/>
      <c r="G9188" s="1544"/>
      <c r="H9188" s="1544"/>
      <c r="I9188" s="1545"/>
      <c r="J9188" s="1545"/>
      <c r="K9188" s="1545"/>
    </row>
    <row r="9189" spans="1:11" s="849" customFormat="1" ht="22.5" customHeight="1">
      <c r="A9189" s="1051" t="s">
        <v>34629</v>
      </c>
      <c r="B9189" s="1051" t="s">
        <v>34646</v>
      </c>
      <c r="C9189" s="1050">
        <v>0</v>
      </c>
      <c r="D9189" s="1050">
        <v>38000</v>
      </c>
      <c r="E9189" s="1406">
        <v>3708133.28</v>
      </c>
      <c r="F9189" s="1544"/>
      <c r="G9189" s="1544"/>
      <c r="H9189" s="1544"/>
      <c r="I9189" s="1545"/>
      <c r="J9189" s="1545"/>
      <c r="K9189" s="1545"/>
    </row>
    <row r="9190" spans="1:11" s="849" customFormat="1" ht="22.5" customHeight="1">
      <c r="A9190" s="1051" t="s">
        <v>34629</v>
      </c>
      <c r="B9190" s="1051" t="s">
        <v>34507</v>
      </c>
      <c r="C9190" s="1050">
        <v>0</v>
      </c>
      <c r="D9190" s="1050">
        <v>26.88</v>
      </c>
      <c r="E9190" s="1406">
        <v>3708106.4</v>
      </c>
      <c r="F9190" s="1544"/>
      <c r="G9190" s="1544"/>
      <c r="H9190" s="1544"/>
      <c r="I9190" s="1545"/>
      <c r="J9190" s="1545"/>
      <c r="K9190" s="1545"/>
    </row>
    <row r="9191" spans="1:11" s="849" customFormat="1" ht="22.5" customHeight="1">
      <c r="A9191" s="1051" t="s">
        <v>34629</v>
      </c>
      <c r="B9191" s="1051" t="s">
        <v>34647</v>
      </c>
      <c r="C9191" s="1050">
        <v>0</v>
      </c>
      <c r="D9191" s="1050">
        <v>10000</v>
      </c>
      <c r="E9191" s="1406">
        <v>3698106.4</v>
      </c>
      <c r="F9191" s="1544"/>
      <c r="G9191" s="1544"/>
      <c r="H9191" s="1544"/>
      <c r="I9191" s="1545"/>
      <c r="J9191" s="1545"/>
      <c r="K9191" s="1545"/>
    </row>
    <row r="9192" spans="1:11" s="849" customFormat="1" ht="22.5" customHeight="1">
      <c r="A9192" s="1051" t="s">
        <v>34629</v>
      </c>
      <c r="B9192" s="1051" t="s">
        <v>34507</v>
      </c>
      <c r="C9192" s="1050">
        <v>0</v>
      </c>
      <c r="D9192" s="1050">
        <v>26.88</v>
      </c>
      <c r="E9192" s="1406">
        <v>3698079.52</v>
      </c>
      <c r="F9192" s="1544"/>
      <c r="G9192" s="1544"/>
      <c r="H9192" s="1544"/>
      <c r="I9192" s="1545"/>
      <c r="J9192" s="1545"/>
      <c r="K9192" s="1545"/>
    </row>
    <row r="9193" spans="1:11" s="849" customFormat="1" ht="22.5" customHeight="1">
      <c r="A9193" s="1051" t="s">
        <v>34629</v>
      </c>
      <c r="B9193" s="1051" t="s">
        <v>34648</v>
      </c>
      <c r="C9193" s="1050">
        <v>0</v>
      </c>
      <c r="D9193" s="1050">
        <v>180000</v>
      </c>
      <c r="E9193" s="1406">
        <v>3518079.52</v>
      </c>
      <c r="F9193" s="1544"/>
      <c r="G9193" s="1544"/>
      <c r="H9193" s="1544"/>
      <c r="I9193" s="1545"/>
      <c r="J9193" s="1545"/>
      <c r="K9193" s="1545"/>
    </row>
    <row r="9194" spans="1:11" s="849" customFormat="1" ht="22.5" customHeight="1">
      <c r="A9194" s="1051" t="s">
        <v>34629</v>
      </c>
      <c r="B9194" s="1051" t="s">
        <v>34507</v>
      </c>
      <c r="C9194" s="1050">
        <v>0</v>
      </c>
      <c r="D9194" s="1050">
        <v>53.75</v>
      </c>
      <c r="E9194" s="1406">
        <v>3518025.77</v>
      </c>
      <c r="F9194" s="1544"/>
      <c r="G9194" s="1544"/>
      <c r="H9194" s="1544"/>
      <c r="I9194" s="1545"/>
      <c r="J9194" s="1545"/>
      <c r="K9194" s="1545"/>
    </row>
    <row r="9195" spans="1:11" s="849" customFormat="1" ht="22.5" customHeight="1">
      <c r="A9195" s="1051" t="s">
        <v>34629</v>
      </c>
      <c r="B9195" s="1051" t="s">
        <v>34649</v>
      </c>
      <c r="C9195" s="1050">
        <v>0</v>
      </c>
      <c r="D9195" s="1050">
        <v>125293.33</v>
      </c>
      <c r="E9195" s="1406">
        <v>3392732.44</v>
      </c>
      <c r="F9195" s="1544"/>
      <c r="G9195" s="1544"/>
      <c r="H9195" s="1544"/>
      <c r="I9195" s="1545"/>
      <c r="J9195" s="1545"/>
      <c r="K9195" s="1545"/>
    </row>
    <row r="9196" spans="1:11" s="849" customFormat="1" ht="22.5" customHeight="1">
      <c r="A9196" s="1051" t="s">
        <v>34629</v>
      </c>
      <c r="B9196" s="1051" t="s">
        <v>34507</v>
      </c>
      <c r="C9196" s="1050">
        <v>0</v>
      </c>
      <c r="D9196" s="1050">
        <v>53.75</v>
      </c>
      <c r="E9196" s="1406">
        <v>3392678.69</v>
      </c>
      <c r="F9196" s="1544"/>
      <c r="G9196" s="1544"/>
      <c r="H9196" s="1544"/>
      <c r="I9196" s="1545"/>
      <c r="J9196" s="1545"/>
      <c r="K9196" s="1545"/>
    </row>
    <row r="9197" spans="1:11" s="849" customFormat="1" ht="22.5" customHeight="1">
      <c r="A9197" s="1051" t="s">
        <v>34629</v>
      </c>
      <c r="B9197" s="1051" t="s">
        <v>34507</v>
      </c>
      <c r="C9197" s="1050">
        <v>0</v>
      </c>
      <c r="D9197" s="1050">
        <v>26.88</v>
      </c>
      <c r="E9197" s="1406">
        <v>3392651.81</v>
      </c>
      <c r="F9197" s="1544"/>
      <c r="G9197" s="1544"/>
      <c r="H9197" s="1544"/>
      <c r="I9197" s="1545"/>
      <c r="J9197" s="1545"/>
      <c r="K9197" s="1545"/>
    </row>
    <row r="9198" spans="1:11" s="849" customFormat="1" ht="22.5" customHeight="1">
      <c r="A9198" s="1051" t="s">
        <v>34629</v>
      </c>
      <c r="B9198" s="1051" t="s">
        <v>34650</v>
      </c>
      <c r="C9198" s="1050">
        <v>0</v>
      </c>
      <c r="D9198" s="1050">
        <v>41000</v>
      </c>
      <c r="E9198" s="1406">
        <v>3351651.81</v>
      </c>
      <c r="F9198" s="1544"/>
      <c r="G9198" s="1544"/>
      <c r="H9198" s="1544"/>
      <c r="I9198" s="1545"/>
      <c r="J9198" s="1545"/>
      <c r="K9198" s="1545"/>
    </row>
    <row r="9199" spans="1:11" s="849" customFormat="1" ht="22.5" customHeight="1">
      <c r="A9199" s="1051" t="s">
        <v>34629</v>
      </c>
      <c r="B9199" s="1051" t="s">
        <v>34651</v>
      </c>
      <c r="C9199" s="1050">
        <v>0</v>
      </c>
      <c r="D9199" s="1050">
        <v>10000</v>
      </c>
      <c r="E9199" s="1406">
        <v>3341651.81</v>
      </c>
      <c r="F9199" s="1544"/>
      <c r="G9199" s="1544"/>
      <c r="H9199" s="1544"/>
      <c r="I9199" s="1545"/>
      <c r="J9199" s="1545"/>
      <c r="K9199" s="1545"/>
    </row>
    <row r="9200" spans="1:11" s="849" customFormat="1" ht="22.5" customHeight="1">
      <c r="A9200" s="1051" t="s">
        <v>34629</v>
      </c>
      <c r="B9200" s="1051" t="s">
        <v>34507</v>
      </c>
      <c r="C9200" s="1050">
        <v>0</v>
      </c>
      <c r="D9200" s="1050">
        <v>26.88</v>
      </c>
      <c r="E9200" s="1406">
        <v>3341624.93</v>
      </c>
      <c r="F9200" s="1544"/>
      <c r="G9200" s="1544"/>
      <c r="H9200" s="1544"/>
      <c r="I9200" s="1545"/>
      <c r="J9200" s="1545"/>
      <c r="K9200" s="1545"/>
    </row>
    <row r="9201" spans="1:11" s="849" customFormat="1" ht="22.5" customHeight="1">
      <c r="A9201" s="1051" t="s">
        <v>34629</v>
      </c>
      <c r="B9201" s="1051" t="s">
        <v>34652</v>
      </c>
      <c r="C9201" s="1050">
        <v>38000</v>
      </c>
      <c r="D9201" s="1050">
        <v>0</v>
      </c>
      <c r="E9201" s="1406">
        <v>3379624.93</v>
      </c>
      <c r="F9201" s="1544"/>
      <c r="G9201" s="1544"/>
      <c r="H9201" s="1544"/>
      <c r="I9201" s="1545"/>
      <c r="J9201" s="1545"/>
      <c r="K9201" s="1545"/>
    </row>
    <row r="9202" spans="1:11" s="849" customFormat="1" ht="22.5" customHeight="1">
      <c r="A9202" s="1051" t="s">
        <v>34629</v>
      </c>
      <c r="B9202" s="1051" t="s">
        <v>34510</v>
      </c>
      <c r="C9202" s="1050">
        <v>26.88</v>
      </c>
      <c r="D9202" s="1050">
        <v>0</v>
      </c>
      <c r="E9202" s="1406">
        <v>3379651.81</v>
      </c>
      <c r="F9202" s="1544"/>
      <c r="G9202" s="1544"/>
      <c r="H9202" s="1544"/>
      <c r="I9202" s="1545"/>
      <c r="J9202" s="1545"/>
      <c r="K9202" s="1545"/>
    </row>
    <row r="9203" spans="1:11" s="849" customFormat="1" ht="22.5" customHeight="1">
      <c r="A9203" s="1051" t="s">
        <v>34629</v>
      </c>
      <c r="B9203" s="1051" t="s">
        <v>34478</v>
      </c>
      <c r="C9203" s="1050">
        <v>0</v>
      </c>
      <c r="D9203" s="1050">
        <v>30000</v>
      </c>
      <c r="E9203" s="1406">
        <v>3349651.81</v>
      </c>
      <c r="F9203" s="1544"/>
      <c r="G9203" s="1544"/>
      <c r="H9203" s="1544"/>
      <c r="I9203" s="1545"/>
      <c r="J9203" s="1545"/>
      <c r="K9203" s="1545"/>
    </row>
    <row r="9204" spans="1:11" s="1358" customFormat="1" ht="22.5" customHeight="1">
      <c r="A9204" s="1407" t="s">
        <v>34629</v>
      </c>
      <c r="B9204" s="1407" t="s">
        <v>34653</v>
      </c>
      <c r="C9204" s="1408">
        <v>15000</v>
      </c>
      <c r="D9204" s="1408">
        <v>0</v>
      </c>
      <c r="E9204" s="1409">
        <v>3364651.81</v>
      </c>
      <c r="F9204" s="1541" t="s">
        <v>34683</v>
      </c>
      <c r="G9204" s="1541"/>
      <c r="H9204" s="1541"/>
      <c r="I9204" s="1434"/>
      <c r="J9204" s="1434"/>
      <c r="K9204" s="1434"/>
    </row>
    <row r="9205" spans="1:11" s="849" customFormat="1" ht="22.5" customHeight="1">
      <c r="A9205" s="1051" t="s">
        <v>34629</v>
      </c>
      <c r="B9205" s="1051" t="s">
        <v>34654</v>
      </c>
      <c r="C9205" s="1050">
        <v>0</v>
      </c>
      <c r="D9205" s="1050">
        <v>1321.51</v>
      </c>
      <c r="E9205" s="1406">
        <v>3363330.3</v>
      </c>
      <c r="F9205" s="1544"/>
      <c r="G9205" s="1544"/>
      <c r="H9205" s="1544"/>
      <c r="I9205" s="1545"/>
      <c r="J9205" s="1545"/>
      <c r="K9205" s="1545"/>
    </row>
    <row r="9206" spans="1:11" s="849" customFormat="1" ht="22.5" customHeight="1">
      <c r="A9206" s="1051" t="s">
        <v>34629</v>
      </c>
      <c r="B9206" s="1051" t="s">
        <v>34655</v>
      </c>
      <c r="C9206" s="1050">
        <v>0</v>
      </c>
      <c r="D9206" s="1050">
        <v>99.11</v>
      </c>
      <c r="E9206" s="1406">
        <v>3363231.19</v>
      </c>
      <c r="F9206" s="1544"/>
      <c r="G9206" s="1544"/>
      <c r="H9206" s="1544"/>
      <c r="I9206" s="1545"/>
      <c r="J9206" s="1545"/>
      <c r="K9206" s="1545"/>
    </row>
    <row r="9207" spans="1:11" s="1358" customFormat="1" ht="22.5" customHeight="1">
      <c r="A9207" s="1407" t="s">
        <v>34656</v>
      </c>
      <c r="B9207" s="1407" t="s">
        <v>34659</v>
      </c>
      <c r="C9207" s="1408">
        <v>20000</v>
      </c>
      <c r="D9207" s="1408">
        <v>0</v>
      </c>
      <c r="E9207" s="1409">
        <v>3383231.19</v>
      </c>
      <c r="F9207" s="1541"/>
      <c r="G9207" s="1541"/>
      <c r="H9207" s="1541"/>
      <c r="I9207" s="1434"/>
      <c r="J9207" s="1434"/>
      <c r="K9207" s="1434"/>
    </row>
    <row r="9208" spans="1:11" s="1674" customFormat="1" ht="22.5" customHeight="1">
      <c r="A9208" s="1670" t="s">
        <v>34656</v>
      </c>
      <c r="B9208" s="1670" t="s">
        <v>34660</v>
      </c>
      <c r="C9208" s="1671">
        <v>30000</v>
      </c>
      <c r="D9208" s="1671">
        <v>0</v>
      </c>
      <c r="E9208" s="1409">
        <v>3413231.19</v>
      </c>
      <c r="F9208" s="1672"/>
      <c r="G9208" s="1672"/>
      <c r="H9208" s="1672"/>
      <c r="I9208" s="1672"/>
      <c r="J9208" s="1672"/>
      <c r="K9208" s="1672"/>
    </row>
    <row r="9209" spans="1:11" s="849" customFormat="1" ht="22.5" customHeight="1">
      <c r="A9209" s="1051" t="s">
        <v>34657</v>
      </c>
      <c r="B9209" s="1051" t="s">
        <v>34478</v>
      </c>
      <c r="C9209" s="1050">
        <v>0</v>
      </c>
      <c r="D9209" s="1050">
        <v>58560</v>
      </c>
      <c r="E9209" s="1406">
        <v>3354671.19</v>
      </c>
      <c r="F9209" s="1544"/>
      <c r="G9209" s="1544"/>
      <c r="H9209" s="1544"/>
      <c r="I9209" s="1545"/>
      <c r="J9209" s="1545"/>
      <c r="K9209" s="1545"/>
    </row>
    <row r="9210" spans="1:11" s="849" customFormat="1" ht="22.5" customHeight="1">
      <c r="A9210" s="1051" t="s">
        <v>34657</v>
      </c>
      <c r="B9210" s="1051" t="s">
        <v>34661</v>
      </c>
      <c r="C9210" s="1050">
        <v>0</v>
      </c>
      <c r="D9210" s="1050">
        <v>50000</v>
      </c>
      <c r="E9210" s="1406">
        <v>3304671.19</v>
      </c>
      <c r="F9210" s="1544"/>
      <c r="G9210" s="1544"/>
      <c r="H9210" s="1544"/>
      <c r="I9210" s="1545"/>
      <c r="J9210" s="1545"/>
      <c r="K9210" s="1545"/>
    </row>
    <row r="9211" spans="1:11" s="849" customFormat="1" ht="22.5" customHeight="1">
      <c r="A9211" s="1051" t="s">
        <v>34657</v>
      </c>
      <c r="B9211" s="1051" t="s">
        <v>34662</v>
      </c>
      <c r="C9211" s="1050">
        <v>0</v>
      </c>
      <c r="D9211" s="1050">
        <v>38000</v>
      </c>
      <c r="E9211" s="1406">
        <v>3266671.19</v>
      </c>
      <c r="F9211" s="1544"/>
      <c r="G9211" s="1544"/>
      <c r="H9211" s="1544"/>
      <c r="I9211" s="1545"/>
      <c r="J9211" s="1545"/>
      <c r="K9211" s="1545"/>
    </row>
    <row r="9212" spans="1:11" s="849" customFormat="1" ht="22.5" customHeight="1">
      <c r="A9212" s="1051" t="s">
        <v>34657</v>
      </c>
      <c r="B9212" s="1051" t="s">
        <v>34507</v>
      </c>
      <c r="C9212" s="1050">
        <v>0</v>
      </c>
      <c r="D9212" s="1050">
        <v>26.88</v>
      </c>
      <c r="E9212" s="1406">
        <v>3266644.31</v>
      </c>
      <c r="F9212" s="1544"/>
      <c r="G9212" s="1544"/>
      <c r="H9212" s="1544"/>
      <c r="I9212" s="1545"/>
      <c r="J9212" s="1545"/>
      <c r="K9212" s="1545"/>
    </row>
    <row r="9213" spans="1:11" s="849" customFormat="1" ht="22.5" customHeight="1">
      <c r="A9213" s="1051" t="s">
        <v>34657</v>
      </c>
      <c r="B9213" s="1051" t="s">
        <v>34663</v>
      </c>
      <c r="C9213" s="1050">
        <v>0</v>
      </c>
      <c r="D9213" s="1050">
        <v>15000</v>
      </c>
      <c r="E9213" s="1406">
        <v>3251644.31</v>
      </c>
      <c r="F9213" s="1544"/>
      <c r="G9213" s="1544"/>
      <c r="H9213" s="1544"/>
      <c r="I9213" s="1545"/>
      <c r="J9213" s="1545"/>
      <c r="K9213" s="1545"/>
    </row>
    <row r="9214" spans="1:11" s="849" customFormat="1" ht="22.5" customHeight="1">
      <c r="A9214" s="1051" t="s">
        <v>34657</v>
      </c>
      <c r="B9214" s="1051" t="s">
        <v>34507</v>
      </c>
      <c r="C9214" s="1050">
        <v>0</v>
      </c>
      <c r="D9214" s="1050">
        <v>26.88</v>
      </c>
      <c r="E9214" s="1406">
        <v>3251617.43</v>
      </c>
      <c r="F9214" s="1544"/>
      <c r="G9214" s="1544"/>
      <c r="H9214" s="1544"/>
      <c r="I9214" s="1545"/>
      <c r="J9214" s="1545"/>
      <c r="K9214" s="1545"/>
    </row>
    <row r="9215" spans="1:11" s="849" customFormat="1" ht="22.5" customHeight="1">
      <c r="A9215" s="1051" t="s">
        <v>34657</v>
      </c>
      <c r="B9215" s="1051" t="s">
        <v>34664</v>
      </c>
      <c r="C9215" s="1050">
        <v>0</v>
      </c>
      <c r="D9215" s="1050">
        <v>200</v>
      </c>
      <c r="E9215" s="1406">
        <v>3251417.43</v>
      </c>
      <c r="F9215" s="1544"/>
      <c r="G9215" s="1544"/>
      <c r="H9215" s="1544"/>
      <c r="I9215" s="1545"/>
      <c r="J9215" s="1545"/>
      <c r="K9215" s="1545"/>
    </row>
    <row r="9216" spans="1:11" s="1358" customFormat="1" ht="22.5" customHeight="1">
      <c r="A9216" s="1407" t="s">
        <v>34657</v>
      </c>
      <c r="B9216" s="1407" t="s">
        <v>34665</v>
      </c>
      <c r="C9216" s="1408">
        <v>6000</v>
      </c>
      <c r="D9216" s="1408">
        <v>0</v>
      </c>
      <c r="E9216" s="1409">
        <v>3257417.43</v>
      </c>
      <c r="F9216" s="1541"/>
      <c r="G9216" s="1541"/>
      <c r="H9216" s="1541"/>
      <c r="I9216" s="1434"/>
      <c r="J9216" s="1434"/>
      <c r="K9216" s="1434"/>
    </row>
    <row r="9217" spans="1:11" s="1358" customFormat="1" ht="22.5" customHeight="1">
      <c r="A9217" s="1407" t="s">
        <v>34657</v>
      </c>
      <c r="B9217" s="1407" t="s">
        <v>34666</v>
      </c>
      <c r="C9217" s="1408">
        <v>50000</v>
      </c>
      <c r="D9217" s="1408">
        <v>0</v>
      </c>
      <c r="E9217" s="1409">
        <v>3307417.43</v>
      </c>
      <c r="F9217" s="1541"/>
      <c r="G9217" s="1541"/>
      <c r="H9217" s="1541"/>
      <c r="I9217" s="1434"/>
      <c r="J9217" s="1434"/>
      <c r="K9217" s="1434"/>
    </row>
    <row r="9218" spans="1:11" s="849" customFormat="1" ht="22.5" customHeight="1">
      <c r="A9218" s="1051" t="s">
        <v>34658</v>
      </c>
      <c r="B9218" s="1051" t="s">
        <v>34667</v>
      </c>
      <c r="C9218" s="1050">
        <v>120000</v>
      </c>
      <c r="D9218" s="1050">
        <v>0</v>
      </c>
      <c r="E9218" s="1406">
        <v>3427417.43</v>
      </c>
      <c r="F9218" s="1544" t="s">
        <v>34431</v>
      </c>
      <c r="G9218" s="1544"/>
      <c r="H9218" s="1544"/>
      <c r="I9218" s="1545"/>
      <c r="J9218" s="1545"/>
      <c r="K9218" s="1545"/>
    </row>
    <row r="9219" spans="1:11" s="1358" customFormat="1" ht="22.5" customHeight="1">
      <c r="A9219" s="1407" t="s">
        <v>34685</v>
      </c>
      <c r="B9219" s="1407" t="s">
        <v>34698</v>
      </c>
      <c r="C9219" s="1408">
        <v>20000</v>
      </c>
      <c r="D9219" s="1408">
        <v>0</v>
      </c>
      <c r="E9219" s="1409">
        <v>3447417.43</v>
      </c>
      <c r="F9219" s="1541"/>
      <c r="G9219" s="1541"/>
      <c r="H9219" s="1541"/>
      <c r="I9219" s="1434"/>
      <c r="J9219" s="1434"/>
      <c r="K9219" s="1434"/>
    </row>
    <row r="9220" spans="1:11" s="1358" customFormat="1" ht="22.5" customHeight="1">
      <c r="A9220" s="1407" t="s">
        <v>34686</v>
      </c>
      <c r="B9220" s="1407" t="s">
        <v>34699</v>
      </c>
      <c r="C9220" s="1408">
        <v>20000</v>
      </c>
      <c r="D9220" s="1408">
        <v>0</v>
      </c>
      <c r="E9220" s="1409">
        <v>3467417.43</v>
      </c>
      <c r="F9220" s="1541"/>
      <c r="G9220" s="1541"/>
      <c r="H9220" s="1541"/>
      <c r="I9220" s="1434"/>
      <c r="J9220" s="1434"/>
      <c r="K9220" s="1434"/>
    </row>
    <row r="9221" spans="1:11" s="849" customFormat="1" ht="22.5" customHeight="1">
      <c r="A9221" s="1051" t="s">
        <v>34687</v>
      </c>
      <c r="B9221" s="1051" t="s">
        <v>34691</v>
      </c>
      <c r="C9221" s="1050">
        <v>0</v>
      </c>
      <c r="D9221" s="1050">
        <v>645.6</v>
      </c>
      <c r="E9221" s="1406">
        <v>3466771.83</v>
      </c>
      <c r="F9221" s="1544"/>
      <c r="G9221" s="1544"/>
      <c r="H9221" s="1544"/>
      <c r="I9221" s="1545"/>
      <c r="J9221" s="1545"/>
      <c r="K9221" s="1545"/>
    </row>
    <row r="9222" spans="1:11" s="1358" customFormat="1" ht="22.5" customHeight="1">
      <c r="A9222" s="1407" t="s">
        <v>34688</v>
      </c>
      <c r="B9222" s="1407" t="s">
        <v>34700</v>
      </c>
      <c r="C9222" s="1408">
        <v>20000</v>
      </c>
      <c r="D9222" s="1408">
        <v>0</v>
      </c>
      <c r="E9222" s="1409">
        <v>3486771.83</v>
      </c>
      <c r="F9222" s="1541" t="s">
        <v>34559</v>
      </c>
      <c r="G9222" s="1541"/>
      <c r="H9222" s="1541"/>
      <c r="I9222" s="1434"/>
      <c r="J9222" s="1434"/>
      <c r="K9222" s="1434"/>
    </row>
    <row r="9223" spans="1:11" s="1358" customFormat="1" ht="22.5" customHeight="1">
      <c r="A9223" s="1407" t="s">
        <v>34688</v>
      </c>
      <c r="B9223" s="1407" t="s">
        <v>34701</v>
      </c>
      <c r="C9223" s="1408">
        <v>20000</v>
      </c>
      <c r="D9223" s="1408">
        <v>0</v>
      </c>
      <c r="E9223" s="1409">
        <v>3506771.83</v>
      </c>
      <c r="F9223" s="1541"/>
      <c r="G9223" s="1541"/>
      <c r="H9223" s="1541"/>
      <c r="I9223" s="1434"/>
      <c r="J9223" s="1434"/>
      <c r="K9223" s="1434"/>
    </row>
    <row r="9224" spans="1:11" s="1358" customFormat="1" ht="22.5" customHeight="1">
      <c r="A9224" s="1407" t="s">
        <v>34694</v>
      </c>
      <c r="B9224" s="1407" t="s">
        <v>34702</v>
      </c>
      <c r="C9224" s="1408">
        <v>20000</v>
      </c>
      <c r="D9224" s="1408">
        <v>0</v>
      </c>
      <c r="E9224" s="1409">
        <v>3526771.83</v>
      </c>
      <c r="F9224" s="1541"/>
      <c r="G9224" s="1541"/>
      <c r="H9224" s="1541"/>
      <c r="I9224" s="1434"/>
      <c r="J9224" s="1434"/>
      <c r="K9224" s="1434"/>
    </row>
    <row r="9225" spans="1:11" s="1358" customFormat="1" ht="22.5" customHeight="1">
      <c r="A9225" s="1407" t="s">
        <v>34694</v>
      </c>
      <c r="B9225" s="1407" t="s">
        <v>34703</v>
      </c>
      <c r="C9225" s="1408">
        <v>10000</v>
      </c>
      <c r="D9225" s="1408">
        <v>0</v>
      </c>
      <c r="E9225" s="1409">
        <v>3536771.83</v>
      </c>
      <c r="F9225" s="1541" t="s">
        <v>34559</v>
      </c>
      <c r="G9225" s="1541"/>
      <c r="H9225" s="1541"/>
      <c r="I9225" s="1434"/>
      <c r="J9225" s="1434"/>
      <c r="K9225" s="1434"/>
    </row>
    <row r="9226" spans="1:11" s="1358" customFormat="1" ht="22.5" customHeight="1">
      <c r="A9226" s="2744">
        <v>45605</v>
      </c>
      <c r="B9226" s="1420" t="s">
        <v>34704</v>
      </c>
      <c r="C9226" s="1421">
        <v>9000</v>
      </c>
      <c r="D9226" s="1421">
        <v>0</v>
      </c>
      <c r="E9226" s="1409">
        <v>3545771.83</v>
      </c>
      <c r="F9226" s="1541" t="s">
        <v>34559</v>
      </c>
      <c r="G9226" s="1434"/>
      <c r="H9226" s="1434"/>
      <c r="I9226" s="1434"/>
      <c r="J9226" s="1434"/>
      <c r="K9226" s="1434"/>
    </row>
    <row r="9227" spans="1:11" s="1358" customFormat="1" ht="22.5" customHeight="1">
      <c r="A9227" s="1407" t="s">
        <v>34694</v>
      </c>
      <c r="B9227" s="1407" t="s">
        <v>34705</v>
      </c>
      <c r="C9227" s="1408">
        <v>15000</v>
      </c>
      <c r="D9227" s="1408">
        <v>0</v>
      </c>
      <c r="E9227" s="1409">
        <v>3560771.83</v>
      </c>
      <c r="F9227" s="1541"/>
      <c r="G9227" s="1541"/>
      <c r="H9227" s="1541"/>
      <c r="I9227" s="1434"/>
      <c r="J9227" s="1434"/>
      <c r="K9227" s="1434"/>
    </row>
    <row r="9228" spans="1:11" s="1358" customFormat="1" ht="22.5" customHeight="1">
      <c r="A9228" s="1407" t="s">
        <v>34694</v>
      </c>
      <c r="B9228" s="1407" t="s">
        <v>34706</v>
      </c>
      <c r="C9228" s="1408">
        <v>35000</v>
      </c>
      <c r="D9228" s="1408">
        <v>0</v>
      </c>
      <c r="E9228" s="1409">
        <v>3595771.83</v>
      </c>
      <c r="F9228" s="1541"/>
      <c r="G9228" s="1541"/>
      <c r="H9228" s="1541"/>
      <c r="I9228" s="1434"/>
      <c r="J9228" s="1434"/>
      <c r="K9228" s="1434"/>
    </row>
    <row r="9229" spans="1:11" s="1358" customFormat="1" ht="22.5" customHeight="1">
      <c r="A9229" s="1407" t="s">
        <v>34694</v>
      </c>
      <c r="B9229" s="1407" t="s">
        <v>34707</v>
      </c>
      <c r="C9229" s="1408">
        <v>10000</v>
      </c>
      <c r="D9229" s="1408">
        <v>0</v>
      </c>
      <c r="E9229" s="1409">
        <v>3605771.83</v>
      </c>
      <c r="F9229" s="1541" t="s">
        <v>34559</v>
      </c>
      <c r="G9229" s="1541"/>
      <c r="H9229" s="1541"/>
      <c r="I9229" s="1434"/>
      <c r="J9229" s="1434"/>
      <c r="K9229" s="1434"/>
    </row>
    <row r="9230" spans="1:11" s="1358" customFormat="1" ht="22.5" customHeight="1">
      <c r="A9230" s="1407" t="s">
        <v>34695</v>
      </c>
      <c r="B9230" s="1407" t="s">
        <v>34708</v>
      </c>
      <c r="C9230" s="1408">
        <v>20000</v>
      </c>
      <c r="D9230" s="1408">
        <v>0</v>
      </c>
      <c r="E9230" s="1409">
        <v>3625771.83</v>
      </c>
      <c r="F9230" s="1541" t="s">
        <v>34559</v>
      </c>
      <c r="G9230" s="1541"/>
      <c r="H9230" s="1541"/>
      <c r="I9230" s="1434"/>
      <c r="J9230" s="1434"/>
      <c r="K9230" s="1434"/>
    </row>
    <row r="9231" spans="1:11" s="1358" customFormat="1" ht="22.5" customHeight="1">
      <c r="A9231" s="1407" t="s">
        <v>34695</v>
      </c>
      <c r="B9231" s="1407" t="s">
        <v>34709</v>
      </c>
      <c r="C9231" s="1408">
        <v>10000</v>
      </c>
      <c r="D9231" s="1408">
        <v>0</v>
      </c>
      <c r="E9231" s="1409">
        <v>3635771.83</v>
      </c>
      <c r="F9231" s="1541" t="s">
        <v>34559</v>
      </c>
      <c r="G9231" s="1541"/>
      <c r="H9231" s="1541"/>
      <c r="I9231" s="1434"/>
      <c r="J9231" s="1434"/>
      <c r="K9231" s="1434"/>
    </row>
    <row r="9232" spans="1:11" s="1358" customFormat="1" ht="22.5" customHeight="1">
      <c r="A9232" s="1407" t="s">
        <v>34695</v>
      </c>
      <c r="B9232" s="1407" t="s">
        <v>34725</v>
      </c>
      <c r="C9232" s="1408">
        <v>10000</v>
      </c>
      <c r="D9232" s="1408">
        <v>0</v>
      </c>
      <c r="E9232" s="1409">
        <v>3645771.83</v>
      </c>
      <c r="F9232" s="1541" t="s">
        <v>32935</v>
      </c>
      <c r="G9232" s="1541"/>
      <c r="H9232" s="1541"/>
      <c r="I9232" s="1434"/>
      <c r="J9232" s="1434"/>
      <c r="K9232" s="1434"/>
    </row>
    <row r="9233" spans="1:11" s="1358" customFormat="1" ht="22.5" customHeight="1">
      <c r="A9233" s="1407" t="s">
        <v>34695</v>
      </c>
      <c r="B9233" s="1407" t="s">
        <v>34710</v>
      </c>
      <c r="C9233" s="1408">
        <v>10000</v>
      </c>
      <c r="D9233" s="1408">
        <v>0</v>
      </c>
      <c r="E9233" s="1409">
        <v>3655771.83</v>
      </c>
      <c r="F9233" s="1541" t="s">
        <v>34559</v>
      </c>
      <c r="G9233" s="1541"/>
      <c r="H9233" s="1541"/>
      <c r="I9233" s="1434"/>
      <c r="J9233" s="1434"/>
      <c r="K9233" s="1434"/>
    </row>
    <row r="9234" spans="1:11" s="849" customFormat="1" ht="22.5" customHeight="1">
      <c r="A9234" s="1051" t="s">
        <v>34696</v>
      </c>
      <c r="B9234" s="1051" t="s">
        <v>34719</v>
      </c>
      <c r="C9234" s="1050">
        <v>0</v>
      </c>
      <c r="D9234" s="1050">
        <v>20000</v>
      </c>
      <c r="E9234" s="1406">
        <v>3635771.83</v>
      </c>
      <c r="F9234" s="1544"/>
      <c r="G9234" s="1544"/>
      <c r="H9234" s="1544"/>
      <c r="I9234" s="1545"/>
      <c r="J9234" s="1545"/>
      <c r="K9234" s="1545"/>
    </row>
    <row r="9235" spans="1:11" s="849" customFormat="1" ht="22.5" customHeight="1">
      <c r="A9235" s="1051" t="s">
        <v>34696</v>
      </c>
      <c r="B9235" s="1051" t="s">
        <v>34711</v>
      </c>
      <c r="C9235" s="1050">
        <v>0</v>
      </c>
      <c r="D9235" s="1050">
        <v>50967.69</v>
      </c>
      <c r="E9235" s="1406">
        <v>3584804.14</v>
      </c>
      <c r="F9235" s="1544"/>
      <c r="G9235" s="1544"/>
      <c r="H9235" s="1544"/>
      <c r="I9235" s="1545"/>
      <c r="J9235" s="1545"/>
      <c r="K9235" s="1545"/>
    </row>
    <row r="9236" spans="1:11" s="849" customFormat="1" ht="22.5" customHeight="1">
      <c r="A9236" s="1051" t="s">
        <v>34696</v>
      </c>
      <c r="B9236" s="1051" t="s">
        <v>34712</v>
      </c>
      <c r="C9236" s="1050">
        <v>0</v>
      </c>
      <c r="D9236" s="1050">
        <v>90000</v>
      </c>
      <c r="E9236" s="1406">
        <v>3494804.14</v>
      </c>
      <c r="F9236" s="1544"/>
      <c r="G9236" s="1544"/>
      <c r="H9236" s="1544"/>
      <c r="I9236" s="1545"/>
      <c r="J9236" s="1545"/>
      <c r="K9236" s="1545"/>
    </row>
    <row r="9237" spans="1:11" s="849" customFormat="1" ht="22.5" customHeight="1">
      <c r="A9237" s="1051" t="s">
        <v>34696</v>
      </c>
      <c r="B9237" s="1051" t="s">
        <v>34713</v>
      </c>
      <c r="C9237" s="1050">
        <v>0</v>
      </c>
      <c r="D9237" s="1050">
        <v>60400</v>
      </c>
      <c r="E9237" s="1406">
        <v>3434404.14</v>
      </c>
      <c r="F9237" s="1544"/>
      <c r="G9237" s="1544"/>
      <c r="H9237" s="1544"/>
      <c r="I9237" s="1545"/>
      <c r="J9237" s="1545"/>
      <c r="K9237" s="1545"/>
    </row>
    <row r="9238" spans="1:11" s="849" customFormat="1" ht="22.5" customHeight="1">
      <c r="A9238" s="1051" t="s">
        <v>34696</v>
      </c>
      <c r="B9238" s="1051" t="s">
        <v>34714</v>
      </c>
      <c r="C9238" s="1050">
        <v>0</v>
      </c>
      <c r="D9238" s="1050">
        <v>80000</v>
      </c>
      <c r="E9238" s="1406">
        <v>3354404.14</v>
      </c>
      <c r="F9238" s="1544" t="s">
        <v>32431</v>
      </c>
      <c r="G9238" s="1544"/>
      <c r="H9238" s="1544"/>
      <c r="I9238" s="1545"/>
      <c r="J9238" s="1545"/>
      <c r="K9238" s="1545"/>
    </row>
    <row r="9239" spans="1:11" s="849" customFormat="1" ht="22.5" customHeight="1">
      <c r="A9239" s="1051" t="s">
        <v>34696</v>
      </c>
      <c r="B9239" s="1051" t="s">
        <v>34507</v>
      </c>
      <c r="C9239" s="1050">
        <v>0</v>
      </c>
      <c r="D9239" s="1050">
        <v>53.75</v>
      </c>
      <c r="E9239" s="1406">
        <v>3354350.39</v>
      </c>
      <c r="F9239" s="1544"/>
      <c r="G9239" s="1544"/>
      <c r="H9239" s="1544"/>
      <c r="I9239" s="1545"/>
      <c r="J9239" s="1545"/>
      <c r="K9239" s="1545"/>
    </row>
    <row r="9240" spans="1:11" s="849" customFormat="1" ht="22.5" customHeight="1">
      <c r="A9240" s="1051" t="s">
        <v>34696</v>
      </c>
      <c r="B9240" s="1051" t="s">
        <v>34715</v>
      </c>
      <c r="C9240" s="1050">
        <v>90000</v>
      </c>
      <c r="D9240" s="1050">
        <v>0</v>
      </c>
      <c r="E9240" s="1406">
        <v>3444350.39</v>
      </c>
      <c r="F9240" s="1544" t="s">
        <v>34431</v>
      </c>
      <c r="G9240" s="1544"/>
      <c r="H9240" s="1544"/>
      <c r="I9240" s="1545"/>
      <c r="J9240" s="1545"/>
      <c r="K9240" s="1545"/>
    </row>
    <row r="9241" spans="1:11" s="1358" customFormat="1" ht="22.5" customHeight="1">
      <c r="A9241" s="1407" t="s">
        <v>34696</v>
      </c>
      <c r="B9241" s="1407" t="s">
        <v>34716</v>
      </c>
      <c r="C9241" s="1408">
        <v>10000</v>
      </c>
      <c r="D9241" s="1408">
        <v>0</v>
      </c>
      <c r="E9241" s="1409">
        <v>3454350.39</v>
      </c>
      <c r="F9241" s="1541" t="s">
        <v>32935</v>
      </c>
      <c r="G9241" s="1541"/>
      <c r="H9241" s="1541"/>
      <c r="I9241" s="1434"/>
      <c r="J9241" s="1434"/>
      <c r="K9241" s="1434"/>
    </row>
    <row r="9242" spans="1:11" s="1358" customFormat="1" ht="22.5" customHeight="1">
      <c r="A9242" s="1407" t="s">
        <v>34696</v>
      </c>
      <c r="B9242" s="1407" t="s">
        <v>34717</v>
      </c>
      <c r="C9242" s="1408">
        <v>10000</v>
      </c>
      <c r="D9242" s="1408">
        <v>0</v>
      </c>
      <c r="E9242" s="1409">
        <v>3464350.39</v>
      </c>
      <c r="F9242" s="1541" t="s">
        <v>34559</v>
      </c>
      <c r="G9242" s="1541"/>
      <c r="H9242" s="1541"/>
      <c r="I9242" s="1434"/>
      <c r="J9242" s="1434"/>
      <c r="K9242" s="1434"/>
    </row>
    <row r="9243" spans="1:11" s="1358" customFormat="1" ht="22.5" customHeight="1">
      <c r="A9243" s="1407" t="s">
        <v>34697</v>
      </c>
      <c r="B9243" s="1407" t="s">
        <v>34718</v>
      </c>
      <c r="C9243" s="1408">
        <v>13500</v>
      </c>
      <c r="D9243" s="1408">
        <v>0</v>
      </c>
      <c r="E9243" s="1409">
        <v>3477850.39</v>
      </c>
      <c r="F9243" s="1541" t="s">
        <v>34559</v>
      </c>
      <c r="G9243" s="1541"/>
      <c r="H9243" s="1541"/>
      <c r="I9243" s="1434"/>
      <c r="J9243" s="1434"/>
      <c r="K9243" s="1434"/>
    </row>
    <row r="9244" spans="1:11" s="1358" customFormat="1" ht="22.5" customHeight="1">
      <c r="A9244" s="1407" t="s">
        <v>34726</v>
      </c>
      <c r="B9244" s="1407" t="s">
        <v>34732</v>
      </c>
      <c r="C9244" s="1408">
        <v>10000</v>
      </c>
      <c r="D9244" s="1408">
        <v>0</v>
      </c>
      <c r="E9244" s="1409">
        <v>3487850.39</v>
      </c>
      <c r="F9244" s="1541" t="s">
        <v>32935</v>
      </c>
      <c r="G9244" s="1541"/>
      <c r="H9244" s="1541"/>
      <c r="I9244" s="1434"/>
      <c r="J9244" s="1434"/>
      <c r="K9244" s="1434"/>
    </row>
    <row r="9245" spans="1:11" s="849" customFormat="1" ht="22.5" customHeight="1">
      <c r="A9245" s="1051" t="s">
        <v>34727</v>
      </c>
      <c r="B9245" s="1051" t="s">
        <v>34733</v>
      </c>
      <c r="C9245" s="1050">
        <v>60000</v>
      </c>
      <c r="D9245" s="1050">
        <v>0</v>
      </c>
      <c r="E9245" s="1406">
        <v>3547850.39</v>
      </c>
      <c r="F9245" s="1544" t="s">
        <v>34431</v>
      </c>
      <c r="G9245" s="1544"/>
      <c r="H9245" s="1544"/>
      <c r="I9245" s="1545"/>
      <c r="J9245" s="1545"/>
      <c r="K9245" s="1545"/>
    </row>
    <row r="9246" spans="1:11" s="1358" customFormat="1" ht="22.5" customHeight="1">
      <c r="A9246" s="1407" t="s">
        <v>34728</v>
      </c>
      <c r="B9246" s="1407" t="s">
        <v>34734</v>
      </c>
      <c r="C9246" s="1408">
        <v>15000</v>
      </c>
      <c r="D9246" s="1408">
        <v>0</v>
      </c>
      <c r="E9246" s="1409">
        <v>3562850.39</v>
      </c>
      <c r="F9246" s="1541" t="s">
        <v>30469</v>
      </c>
      <c r="G9246" s="1541"/>
      <c r="H9246" s="1541"/>
      <c r="I9246" s="1434"/>
      <c r="J9246" s="1434"/>
      <c r="K9246" s="1434"/>
    </row>
    <row r="9247" spans="1:11" s="1358" customFormat="1" ht="22.5" customHeight="1">
      <c r="A9247" s="1407" t="s">
        <v>34728</v>
      </c>
      <c r="B9247" s="1407" t="s">
        <v>34735</v>
      </c>
      <c r="C9247" s="1408">
        <v>20000</v>
      </c>
      <c r="D9247" s="1408">
        <v>0</v>
      </c>
      <c r="E9247" s="1409">
        <v>3582850.39</v>
      </c>
      <c r="F9247" s="1541" t="s">
        <v>30469</v>
      </c>
      <c r="G9247" s="1541"/>
      <c r="H9247" s="1541"/>
      <c r="I9247" s="1434"/>
      <c r="J9247" s="1434"/>
      <c r="K9247" s="1434"/>
    </row>
    <row r="9248" spans="1:11" s="1358" customFormat="1" ht="22.5" customHeight="1">
      <c r="A9248" s="1407" t="s">
        <v>34729</v>
      </c>
      <c r="B9248" s="1407" t="s">
        <v>34736</v>
      </c>
      <c r="C9248" s="1408">
        <v>5000</v>
      </c>
      <c r="D9248" s="1408">
        <v>0</v>
      </c>
      <c r="E9248" s="1409">
        <v>3587850.39</v>
      </c>
      <c r="F9248" s="1541" t="s">
        <v>30469</v>
      </c>
      <c r="G9248" s="1541"/>
      <c r="H9248" s="1541"/>
      <c r="I9248" s="1434"/>
      <c r="J9248" s="1434"/>
      <c r="K9248" s="1434"/>
    </row>
    <row r="9249" spans="1:11" s="1358" customFormat="1" ht="22.5" customHeight="1">
      <c r="A9249" s="1407" t="s">
        <v>34730</v>
      </c>
      <c r="B9249" s="1407" t="s">
        <v>34737</v>
      </c>
      <c r="C9249" s="1408">
        <v>10000</v>
      </c>
      <c r="D9249" s="1408">
        <v>0</v>
      </c>
      <c r="E9249" s="1409">
        <v>3597850.39</v>
      </c>
      <c r="F9249" s="1541" t="s">
        <v>32935</v>
      </c>
      <c r="G9249" s="1541"/>
      <c r="H9249" s="1541"/>
      <c r="I9249" s="1434"/>
      <c r="J9249" s="1434"/>
      <c r="K9249" s="1434"/>
    </row>
    <row r="9250" spans="1:11" s="1358" customFormat="1" ht="22.5" customHeight="1">
      <c r="A9250" s="1407" t="s">
        <v>34731</v>
      </c>
      <c r="B9250" s="1407" t="s">
        <v>34738</v>
      </c>
      <c r="C9250" s="1408">
        <v>10000</v>
      </c>
      <c r="D9250" s="1408">
        <v>0</v>
      </c>
      <c r="E9250" s="1409">
        <v>3607850.39</v>
      </c>
      <c r="F9250" s="1541" t="s">
        <v>32935</v>
      </c>
      <c r="G9250" s="1541"/>
      <c r="H9250" s="1541"/>
      <c r="I9250" s="1434"/>
      <c r="J9250" s="1434"/>
      <c r="K9250" s="1434"/>
    </row>
    <row r="9251" spans="1:11" s="1358" customFormat="1" ht="22.5" customHeight="1">
      <c r="A9251" s="1407" t="s">
        <v>34731</v>
      </c>
      <c r="B9251" s="1407" t="s">
        <v>34749</v>
      </c>
      <c r="C9251" s="1408">
        <v>10000</v>
      </c>
      <c r="D9251" s="1408">
        <v>0</v>
      </c>
      <c r="E9251" s="1409">
        <v>3617850.39</v>
      </c>
      <c r="F9251" s="1541" t="s">
        <v>32935</v>
      </c>
      <c r="G9251" s="1541"/>
      <c r="H9251" s="1541"/>
      <c r="I9251" s="1434"/>
      <c r="J9251" s="1434"/>
      <c r="K9251" s="1434"/>
    </row>
    <row r="9252" spans="1:11" s="1358" customFormat="1" ht="22.5" customHeight="1">
      <c r="A9252" s="1407" t="s">
        <v>34746</v>
      </c>
      <c r="B9252" s="1407" t="s">
        <v>34753</v>
      </c>
      <c r="C9252" s="1408">
        <v>10000</v>
      </c>
      <c r="D9252" s="1408">
        <v>0</v>
      </c>
      <c r="E9252" s="1409">
        <v>3627850.39</v>
      </c>
      <c r="F9252" s="1541" t="s">
        <v>32935</v>
      </c>
      <c r="G9252" s="1541"/>
      <c r="H9252" s="1541"/>
      <c r="I9252" s="1434"/>
      <c r="J9252" s="1434"/>
      <c r="K9252" s="1434"/>
    </row>
    <row r="9253" spans="1:11" s="1358" customFormat="1" ht="22.5" customHeight="1">
      <c r="A9253" s="1407" t="s">
        <v>34746</v>
      </c>
      <c r="B9253" s="1407" t="s">
        <v>34750</v>
      </c>
      <c r="C9253" s="1408">
        <v>15000</v>
      </c>
      <c r="D9253" s="1408">
        <v>0</v>
      </c>
      <c r="E9253" s="1409">
        <v>3642850.39</v>
      </c>
      <c r="F9253" s="1541" t="s">
        <v>30469</v>
      </c>
      <c r="G9253" s="1541"/>
      <c r="H9253" s="1541"/>
      <c r="I9253" s="1434"/>
      <c r="J9253" s="1434"/>
      <c r="K9253" s="1434"/>
    </row>
    <row r="9254" spans="1:11" s="1358" customFormat="1" ht="22.5" customHeight="1">
      <c r="A9254" s="1407" t="s">
        <v>34747</v>
      </c>
      <c r="B9254" s="1407" t="s">
        <v>20667</v>
      </c>
      <c r="C9254" s="1408">
        <v>10000</v>
      </c>
      <c r="D9254" s="1408">
        <v>0</v>
      </c>
      <c r="E9254" s="1409">
        <v>3652850.39</v>
      </c>
      <c r="F9254" s="1541" t="s">
        <v>32935</v>
      </c>
      <c r="G9254" s="1541"/>
      <c r="H9254" s="1541"/>
      <c r="I9254" s="1434"/>
      <c r="J9254" s="1434"/>
      <c r="K9254" s="1434"/>
    </row>
    <row r="9255" spans="1:11" s="1358" customFormat="1" ht="22.5" customHeight="1">
      <c r="A9255" s="1407" t="s">
        <v>34747</v>
      </c>
      <c r="B9255" s="1407" t="s">
        <v>34751</v>
      </c>
      <c r="C9255" s="1408">
        <v>10000</v>
      </c>
      <c r="D9255" s="1408">
        <v>0</v>
      </c>
      <c r="E9255" s="1409">
        <v>3662850.39</v>
      </c>
      <c r="F9255" s="1541" t="s">
        <v>32935</v>
      </c>
      <c r="G9255" s="1541"/>
      <c r="H9255" s="1541"/>
      <c r="I9255" s="1434"/>
      <c r="J9255" s="1434"/>
      <c r="K9255" s="1434"/>
    </row>
    <row r="9256" spans="1:11" s="849" customFormat="1" ht="22.5" customHeight="1">
      <c r="A9256" s="1051" t="s">
        <v>34748</v>
      </c>
      <c r="B9256" s="1051" t="s">
        <v>34752</v>
      </c>
      <c r="C9256" s="1050">
        <v>35000</v>
      </c>
      <c r="D9256" s="1050">
        <v>0</v>
      </c>
      <c r="E9256" s="1406">
        <v>3697850.39</v>
      </c>
      <c r="F9256" s="1541" t="s">
        <v>34431</v>
      </c>
      <c r="G9256" s="1544"/>
      <c r="H9256" s="1544"/>
      <c r="I9256" s="1545"/>
      <c r="J9256" s="1545"/>
      <c r="K9256" s="1545"/>
    </row>
    <row r="9257" spans="1:11" s="1358" customFormat="1" ht="22.5" customHeight="1">
      <c r="A9257" s="1407" t="s">
        <v>34758</v>
      </c>
      <c r="B9257" s="1407" t="s">
        <v>34772</v>
      </c>
      <c r="C9257" s="1408">
        <v>15000</v>
      </c>
      <c r="D9257" s="1408">
        <v>0</v>
      </c>
      <c r="E9257" s="1409">
        <v>3712850.39</v>
      </c>
      <c r="F9257" s="1541" t="s">
        <v>30469</v>
      </c>
      <c r="G9257" s="1541"/>
      <c r="H9257" s="1541"/>
      <c r="I9257" s="1434"/>
      <c r="J9257" s="1434"/>
      <c r="K9257" s="1434"/>
    </row>
    <row r="9258" spans="1:11" s="1358" customFormat="1" ht="22.5" customHeight="1">
      <c r="A9258" s="1407" t="s">
        <v>34771</v>
      </c>
      <c r="B9258" s="1407" t="s">
        <v>34773</v>
      </c>
      <c r="C9258" s="1408">
        <v>10000</v>
      </c>
      <c r="D9258" s="1408">
        <v>0</v>
      </c>
      <c r="E9258" s="1409">
        <v>3722850.39</v>
      </c>
      <c r="F9258" s="1541" t="s">
        <v>32935</v>
      </c>
      <c r="G9258" s="1541"/>
      <c r="H9258" s="1541"/>
      <c r="I9258" s="1434"/>
      <c r="J9258" s="1434"/>
      <c r="K9258" s="1434"/>
    </row>
    <row r="9259" spans="1:11" s="849" customFormat="1" ht="22.5" customHeight="1">
      <c r="A9259" s="1051" t="s">
        <v>34771</v>
      </c>
      <c r="B9259" s="1051" t="s">
        <v>34654</v>
      </c>
      <c r="C9259" s="1050">
        <v>0</v>
      </c>
      <c r="D9259" s="1050">
        <v>463.04</v>
      </c>
      <c r="E9259" s="1406">
        <v>3722387.35</v>
      </c>
      <c r="F9259" s="1544"/>
      <c r="G9259" s="1544"/>
      <c r="H9259" s="1544"/>
      <c r="I9259" s="1545"/>
      <c r="J9259" s="1545"/>
      <c r="K9259" s="1545"/>
    </row>
    <row r="9260" spans="1:11" s="849" customFormat="1" ht="22.5" customHeight="1">
      <c r="A9260" s="1051" t="s">
        <v>34771</v>
      </c>
      <c r="B9260" s="1051" t="s">
        <v>34655</v>
      </c>
      <c r="C9260" s="1050">
        <v>0</v>
      </c>
      <c r="D9260" s="1050">
        <v>34.729999999999997</v>
      </c>
      <c r="E9260" s="1406">
        <v>3722352.62</v>
      </c>
      <c r="F9260" s="1544"/>
      <c r="G9260" s="1544"/>
      <c r="H9260" s="1544"/>
      <c r="I9260" s="1545"/>
      <c r="J9260" s="1545"/>
      <c r="K9260" s="1545"/>
    </row>
    <row r="9261" spans="1:11" s="849" customFormat="1" ht="22.5" customHeight="1">
      <c r="A9261" s="1051" t="s">
        <v>34771</v>
      </c>
      <c r="B9261" s="1051" t="s">
        <v>34774</v>
      </c>
      <c r="C9261" s="1050">
        <v>0</v>
      </c>
      <c r="D9261" s="1050">
        <v>50000</v>
      </c>
      <c r="E9261" s="1406">
        <v>3672352.62</v>
      </c>
      <c r="F9261" s="1544"/>
      <c r="G9261" s="1544"/>
      <c r="H9261" s="1544"/>
      <c r="I9261" s="1545"/>
      <c r="J9261" s="1545"/>
      <c r="K9261" s="1545"/>
    </row>
    <row r="9262" spans="1:11" s="849" customFormat="1" ht="22.5" customHeight="1">
      <c r="A9262" s="1051" t="s">
        <v>34771</v>
      </c>
      <c r="B9262" s="1051" t="s">
        <v>34775</v>
      </c>
      <c r="C9262" s="1050">
        <v>0</v>
      </c>
      <c r="D9262" s="1050">
        <v>14546.67</v>
      </c>
      <c r="E9262" s="1406">
        <v>3657805.95</v>
      </c>
      <c r="F9262" s="1544"/>
      <c r="G9262" s="1544"/>
      <c r="H9262" s="1544"/>
      <c r="I9262" s="1545"/>
      <c r="J9262" s="1545"/>
      <c r="K9262" s="1545"/>
    </row>
    <row r="9263" spans="1:11" s="849" customFormat="1" ht="22.5" customHeight="1">
      <c r="A9263" s="1051" t="s">
        <v>34771</v>
      </c>
      <c r="B9263" s="1051" t="s">
        <v>34776</v>
      </c>
      <c r="C9263" s="1050">
        <v>0</v>
      </c>
      <c r="D9263" s="1050">
        <v>14000</v>
      </c>
      <c r="E9263" s="1406">
        <v>3643805.95</v>
      </c>
      <c r="F9263" s="1544"/>
      <c r="G9263" s="1544"/>
      <c r="H9263" s="1544"/>
      <c r="I9263" s="1545"/>
      <c r="J9263" s="1545"/>
      <c r="K9263" s="1545"/>
    </row>
    <row r="9264" spans="1:11" s="849" customFormat="1" ht="22.5" customHeight="1">
      <c r="A9264" s="1051" t="s">
        <v>34771</v>
      </c>
      <c r="B9264" s="1051" t="s">
        <v>34777</v>
      </c>
      <c r="C9264" s="1050">
        <v>0</v>
      </c>
      <c r="D9264" s="1050">
        <v>30000</v>
      </c>
      <c r="E9264" s="1406">
        <v>3613805.95</v>
      </c>
      <c r="F9264" s="1544"/>
      <c r="G9264" s="1544"/>
      <c r="H9264" s="1544"/>
      <c r="I9264" s="1545"/>
      <c r="J9264" s="1545"/>
      <c r="K9264" s="1545"/>
    </row>
    <row r="9265" spans="1:11" s="849" customFormat="1" ht="22.5" customHeight="1">
      <c r="A9265" s="1051" t="s">
        <v>34771</v>
      </c>
      <c r="B9265" s="1051" t="s">
        <v>34778</v>
      </c>
      <c r="C9265" s="1050">
        <v>0</v>
      </c>
      <c r="D9265" s="1050">
        <v>90000</v>
      </c>
      <c r="E9265" s="1406">
        <v>3523805.95</v>
      </c>
      <c r="F9265" s="1544"/>
      <c r="G9265" s="1544"/>
      <c r="H9265" s="1544"/>
      <c r="I9265" s="1545"/>
      <c r="J9265" s="1545"/>
      <c r="K9265" s="1545"/>
    </row>
    <row r="9266" spans="1:11" s="849" customFormat="1" ht="22.5" customHeight="1">
      <c r="A9266" s="1051" t="s">
        <v>34771</v>
      </c>
      <c r="B9266" s="1051" t="s">
        <v>34779</v>
      </c>
      <c r="C9266" s="1050">
        <v>0</v>
      </c>
      <c r="D9266" s="1050">
        <v>36000</v>
      </c>
      <c r="E9266" s="1406">
        <v>3487805.95</v>
      </c>
      <c r="F9266" s="1544"/>
      <c r="G9266" s="1544"/>
      <c r="H9266" s="1544"/>
      <c r="I9266" s="1545"/>
      <c r="J9266" s="1545"/>
      <c r="K9266" s="1545"/>
    </row>
    <row r="9267" spans="1:11" s="849" customFormat="1" ht="22.5" customHeight="1">
      <c r="A9267" s="1051" t="s">
        <v>34771</v>
      </c>
      <c r="B9267" s="1051" t="s">
        <v>34507</v>
      </c>
      <c r="C9267" s="1050">
        <v>0</v>
      </c>
      <c r="D9267" s="1050">
        <v>26.88</v>
      </c>
      <c r="E9267" s="1406">
        <v>3487779.07</v>
      </c>
      <c r="F9267" s="1544"/>
      <c r="G9267" s="1544"/>
      <c r="H9267" s="1544"/>
      <c r="I9267" s="1545"/>
      <c r="J9267" s="1545"/>
      <c r="K9267" s="1545"/>
    </row>
    <row r="9268" spans="1:11" s="849" customFormat="1" ht="22.5" customHeight="1">
      <c r="A9268" s="1051" t="s">
        <v>34771</v>
      </c>
      <c r="B9268" s="1051" t="s">
        <v>34780</v>
      </c>
      <c r="C9268" s="1050">
        <v>0</v>
      </c>
      <c r="D9268" s="1050">
        <v>122293.33</v>
      </c>
      <c r="E9268" s="1406">
        <v>3365485.74</v>
      </c>
      <c r="F9268" s="1544"/>
      <c r="G9268" s="1544"/>
      <c r="H9268" s="1544"/>
      <c r="I9268" s="1545"/>
      <c r="J9268" s="1545"/>
      <c r="K9268" s="1545"/>
    </row>
    <row r="9269" spans="1:11" s="849" customFormat="1" ht="22.5" customHeight="1">
      <c r="A9269" s="1051" t="s">
        <v>34771</v>
      </c>
      <c r="B9269" s="1051" t="s">
        <v>34507</v>
      </c>
      <c r="C9269" s="1050">
        <v>0</v>
      </c>
      <c r="D9269" s="1050">
        <v>53.75</v>
      </c>
      <c r="E9269" s="1406">
        <v>3365431.99</v>
      </c>
      <c r="F9269" s="1544"/>
      <c r="G9269" s="1544"/>
      <c r="H9269" s="1544"/>
      <c r="I9269" s="1545"/>
      <c r="J9269" s="1545"/>
      <c r="K9269" s="1545"/>
    </row>
    <row r="9270" spans="1:11" s="849" customFormat="1" ht="22.5" customHeight="1">
      <c r="A9270" s="1051" t="s">
        <v>34771</v>
      </c>
      <c r="B9270" s="1051" t="s">
        <v>34781</v>
      </c>
      <c r="C9270" s="1050">
        <v>0</v>
      </c>
      <c r="D9270" s="1050">
        <v>15000</v>
      </c>
      <c r="E9270" s="1406">
        <v>3350431.99</v>
      </c>
      <c r="F9270" s="1544"/>
      <c r="G9270" s="1544"/>
      <c r="H9270" s="1544"/>
      <c r="I9270" s="1545"/>
      <c r="J9270" s="1545"/>
      <c r="K9270" s="1545"/>
    </row>
    <row r="9271" spans="1:11" s="849" customFormat="1" ht="22.5" customHeight="1">
      <c r="A9271" s="1051" t="s">
        <v>34771</v>
      </c>
      <c r="B9271" s="1051" t="s">
        <v>34507</v>
      </c>
      <c r="C9271" s="1050">
        <v>0</v>
      </c>
      <c r="D9271" s="1050">
        <v>26.88</v>
      </c>
      <c r="E9271" s="1406">
        <v>3350405.11</v>
      </c>
      <c r="F9271" s="1544"/>
      <c r="G9271" s="1544"/>
      <c r="H9271" s="1544"/>
      <c r="I9271" s="1545"/>
      <c r="J9271" s="1545"/>
      <c r="K9271" s="1545"/>
    </row>
    <row r="9272" spans="1:11" s="849" customFormat="1" ht="22.5" customHeight="1">
      <c r="A9272" s="1051" t="s">
        <v>34771</v>
      </c>
      <c r="B9272" s="1051" t="s">
        <v>34782</v>
      </c>
      <c r="C9272" s="1050">
        <v>0</v>
      </c>
      <c r="D9272" s="1050">
        <v>10000</v>
      </c>
      <c r="E9272" s="1406">
        <v>3340405.11</v>
      </c>
      <c r="F9272" s="1544"/>
      <c r="G9272" s="1544"/>
      <c r="H9272" s="1544"/>
      <c r="I9272" s="1545"/>
      <c r="J9272" s="1545"/>
      <c r="K9272" s="1545"/>
    </row>
    <row r="9273" spans="1:11" s="849" customFormat="1" ht="22.5" customHeight="1">
      <c r="A9273" s="1051" t="s">
        <v>34771</v>
      </c>
      <c r="B9273" s="1051" t="s">
        <v>34507</v>
      </c>
      <c r="C9273" s="1050">
        <v>0</v>
      </c>
      <c r="D9273" s="1050">
        <v>26.88</v>
      </c>
      <c r="E9273" s="1406">
        <v>3340378.23</v>
      </c>
      <c r="F9273" s="1544"/>
      <c r="G9273" s="1544"/>
      <c r="H9273" s="1544"/>
      <c r="I9273" s="1545"/>
      <c r="J9273" s="1545"/>
      <c r="K9273" s="1545"/>
    </row>
    <row r="9274" spans="1:11" s="849" customFormat="1" ht="22.5" customHeight="1">
      <c r="A9274" s="1051" t="s">
        <v>34771</v>
      </c>
      <c r="B9274" s="1051" t="s">
        <v>34783</v>
      </c>
      <c r="C9274" s="1050">
        <v>0</v>
      </c>
      <c r="D9274" s="1050">
        <v>10000</v>
      </c>
      <c r="E9274" s="1406">
        <v>3330378.23</v>
      </c>
      <c r="F9274" s="1544"/>
      <c r="G9274" s="1544"/>
      <c r="H9274" s="1544"/>
      <c r="I9274" s="1545"/>
      <c r="J9274" s="1545"/>
      <c r="K9274" s="1545"/>
    </row>
    <row r="9275" spans="1:11" s="849" customFormat="1" ht="22.5" customHeight="1">
      <c r="A9275" s="1051" t="s">
        <v>34771</v>
      </c>
      <c r="B9275" s="1051" t="s">
        <v>34507</v>
      </c>
      <c r="C9275" s="1050">
        <v>0</v>
      </c>
      <c r="D9275" s="1050">
        <v>26.88</v>
      </c>
      <c r="E9275" s="1406">
        <v>3330351.35</v>
      </c>
      <c r="F9275" s="1544"/>
      <c r="G9275" s="1544"/>
      <c r="H9275" s="1544"/>
      <c r="I9275" s="1545"/>
      <c r="J9275" s="1545"/>
      <c r="K9275" s="1545"/>
    </row>
    <row r="9276" spans="1:11" s="849" customFormat="1" ht="22.5" customHeight="1">
      <c r="A9276" s="1051" t="s">
        <v>34771</v>
      </c>
      <c r="B9276" s="1051" t="s">
        <v>34784</v>
      </c>
      <c r="C9276" s="1050">
        <v>0</v>
      </c>
      <c r="D9276" s="1050">
        <v>39000</v>
      </c>
      <c r="E9276" s="1406">
        <v>3291351.35</v>
      </c>
      <c r="F9276" s="1544"/>
      <c r="G9276" s="1544"/>
      <c r="H9276" s="1544"/>
      <c r="I9276" s="1545"/>
      <c r="J9276" s="1545"/>
      <c r="K9276" s="1545"/>
    </row>
    <row r="9277" spans="1:11" s="849" customFormat="1" ht="22.5" customHeight="1">
      <c r="A9277" s="1051" t="s">
        <v>34771</v>
      </c>
      <c r="B9277" s="1051" t="s">
        <v>34507</v>
      </c>
      <c r="C9277" s="1050">
        <v>0</v>
      </c>
      <c r="D9277" s="1050">
        <v>26.88</v>
      </c>
      <c r="E9277" s="1406">
        <v>3291324.47</v>
      </c>
      <c r="F9277" s="1544"/>
      <c r="G9277" s="1544"/>
      <c r="H9277" s="1544"/>
      <c r="I9277" s="1545"/>
      <c r="J9277" s="1545"/>
      <c r="K9277" s="1545"/>
    </row>
    <row r="9278" spans="1:11" s="849" customFormat="1" ht="22.5" customHeight="1">
      <c r="A9278" s="1051" t="s">
        <v>34771</v>
      </c>
      <c r="B9278" s="1051" t="s">
        <v>34785</v>
      </c>
      <c r="C9278" s="1050">
        <v>0</v>
      </c>
      <c r="D9278" s="1050">
        <v>9000</v>
      </c>
      <c r="E9278" s="1406">
        <v>3282324.47</v>
      </c>
      <c r="F9278" s="1544"/>
      <c r="G9278" s="1544"/>
      <c r="H9278" s="1544"/>
      <c r="I9278" s="1545"/>
      <c r="J9278" s="1545"/>
      <c r="K9278" s="1545"/>
    </row>
    <row r="9279" spans="1:11" s="849" customFormat="1" ht="22.5" customHeight="1">
      <c r="A9279" s="1051" t="s">
        <v>34771</v>
      </c>
      <c r="B9279" s="1051" t="s">
        <v>34507</v>
      </c>
      <c r="C9279" s="1050">
        <v>0</v>
      </c>
      <c r="D9279" s="1050">
        <v>26.88</v>
      </c>
      <c r="E9279" s="1406">
        <v>3282297.59</v>
      </c>
      <c r="F9279" s="1544"/>
      <c r="G9279" s="1544"/>
      <c r="H9279" s="1544"/>
      <c r="I9279" s="1545"/>
      <c r="J9279" s="1545"/>
      <c r="K9279" s="1545"/>
    </row>
    <row r="9280" spans="1:11" s="849" customFormat="1" ht="22.5" customHeight="1">
      <c r="A9280" s="1051" t="s">
        <v>34771</v>
      </c>
      <c r="B9280" s="1051" t="s">
        <v>34786</v>
      </c>
      <c r="C9280" s="1050">
        <v>0</v>
      </c>
      <c r="D9280" s="1050">
        <v>196660</v>
      </c>
      <c r="E9280" s="1406">
        <v>3085637.59</v>
      </c>
      <c r="F9280" s="1544"/>
      <c r="G9280" s="1544"/>
      <c r="H9280" s="1544"/>
      <c r="I9280" s="1545"/>
      <c r="J9280" s="1545"/>
      <c r="K9280" s="1545"/>
    </row>
    <row r="9281" spans="1:11" s="849" customFormat="1" ht="22.5" customHeight="1">
      <c r="A9281" s="1051" t="s">
        <v>34771</v>
      </c>
      <c r="B9281" s="1051" t="s">
        <v>34507</v>
      </c>
      <c r="C9281" s="1050">
        <v>0</v>
      </c>
      <c r="D9281" s="1050">
        <v>53.75</v>
      </c>
      <c r="E9281" s="1406">
        <v>3085583.84</v>
      </c>
      <c r="F9281" s="1544"/>
      <c r="G9281" s="1544"/>
      <c r="H9281" s="1544"/>
      <c r="I9281" s="1545"/>
      <c r="J9281" s="1545"/>
      <c r="K9281" s="1545"/>
    </row>
    <row r="9282" spans="1:11" s="849" customFormat="1" ht="22.5" customHeight="1">
      <c r="A9282" s="1051" t="s">
        <v>34771</v>
      </c>
      <c r="B9282" s="1051" t="s">
        <v>34787</v>
      </c>
      <c r="C9282" s="1050">
        <v>0</v>
      </c>
      <c r="D9282" s="1050">
        <v>15000</v>
      </c>
      <c r="E9282" s="1406">
        <v>3070583.84</v>
      </c>
      <c r="F9282" s="1544"/>
      <c r="G9282" s="1544"/>
      <c r="H9282" s="1544"/>
      <c r="I9282" s="1545"/>
      <c r="J9282" s="1545"/>
      <c r="K9282" s="1545"/>
    </row>
    <row r="9283" spans="1:11" s="849" customFormat="1" ht="22.5" customHeight="1">
      <c r="A9283" s="1051" t="s">
        <v>34771</v>
      </c>
      <c r="B9283" s="1051" t="s">
        <v>34507</v>
      </c>
      <c r="C9283" s="1050">
        <v>0</v>
      </c>
      <c r="D9283" s="1050">
        <v>26.88</v>
      </c>
      <c r="E9283" s="1406">
        <v>3070556.96</v>
      </c>
      <c r="F9283" s="1544"/>
      <c r="G9283" s="1544"/>
      <c r="H9283" s="1544"/>
      <c r="I9283" s="1545"/>
      <c r="J9283" s="1545"/>
      <c r="K9283" s="1545"/>
    </row>
    <row r="9284" spans="1:11" s="849" customFormat="1" ht="22.5" customHeight="1">
      <c r="A9284" s="1051" t="s">
        <v>34771</v>
      </c>
      <c r="B9284" s="1051" t="s">
        <v>34788</v>
      </c>
      <c r="C9284" s="1050">
        <v>0</v>
      </c>
      <c r="D9284" s="1050">
        <v>5000</v>
      </c>
      <c r="E9284" s="1406">
        <v>3065556.96</v>
      </c>
      <c r="F9284" s="1544"/>
      <c r="G9284" s="1544"/>
      <c r="H9284" s="1544"/>
      <c r="I9284" s="1545"/>
      <c r="J9284" s="1545"/>
      <c r="K9284" s="1545"/>
    </row>
    <row r="9285" spans="1:11" s="849" customFormat="1" ht="22.5" customHeight="1">
      <c r="A9285" s="1051" t="s">
        <v>34771</v>
      </c>
      <c r="B9285" s="1051" t="s">
        <v>34507</v>
      </c>
      <c r="C9285" s="1050">
        <v>0</v>
      </c>
      <c r="D9285" s="1050">
        <v>10.75</v>
      </c>
      <c r="E9285" s="1406">
        <v>3065546.21</v>
      </c>
      <c r="F9285" s="1544"/>
      <c r="G9285" s="1544"/>
      <c r="H9285" s="1544"/>
      <c r="I9285" s="1545"/>
      <c r="J9285" s="1545"/>
      <c r="K9285" s="1545"/>
    </row>
    <row r="9286" spans="1:11" s="2100" customFormat="1" ht="22.5" customHeight="1">
      <c r="A9286" s="1536" t="s">
        <v>34766</v>
      </c>
      <c r="B9286" s="1536" t="s">
        <v>34664</v>
      </c>
      <c r="C9286" s="2755">
        <v>0</v>
      </c>
      <c r="D9286" s="2755">
        <v>100</v>
      </c>
      <c r="E9286" s="2800">
        <v>3065446.21</v>
      </c>
      <c r="F9286" s="1998"/>
      <c r="G9286" s="1998"/>
      <c r="H9286" s="1998"/>
      <c r="I9286" s="1627"/>
      <c r="J9286" s="1627"/>
      <c r="K9286" s="1627"/>
    </row>
    <row r="9287" spans="1:11" s="2591" customFormat="1" ht="22.5" customHeight="1">
      <c r="A9287" s="2812">
        <v>45630</v>
      </c>
      <c r="B9287" s="2805" t="s">
        <v>34806</v>
      </c>
      <c r="C9287" s="2806">
        <v>35000</v>
      </c>
      <c r="D9287" s="2807">
        <v>0</v>
      </c>
      <c r="E9287" s="1931">
        <f t="shared" ref="E9287:E9289" si="88">E9286-D9287+C9287</f>
        <v>3100446.21</v>
      </c>
    </row>
    <row r="9288" spans="1:11" s="2591" customFormat="1" ht="22.5" customHeight="1">
      <c r="A9288" s="2539">
        <v>45630</v>
      </c>
      <c r="B9288" s="2805" t="s">
        <v>34808</v>
      </c>
      <c r="C9288" s="2806">
        <v>80000</v>
      </c>
      <c r="D9288" s="2807">
        <v>0</v>
      </c>
      <c r="E9288" s="1931">
        <f t="shared" si="88"/>
        <v>3180446.21</v>
      </c>
    </row>
    <row r="9289" spans="1:11" s="2591" customFormat="1" ht="22.5" customHeight="1">
      <c r="A9289" s="2539">
        <v>45631</v>
      </c>
      <c r="B9289" s="2805" t="s">
        <v>34807</v>
      </c>
      <c r="C9289" s="2806">
        <v>5000000</v>
      </c>
      <c r="D9289" s="2807">
        <v>0</v>
      </c>
      <c r="E9289" s="1931">
        <f t="shared" si="88"/>
        <v>8180446.21</v>
      </c>
    </row>
    <row r="9290" spans="1:11" s="2591" customFormat="1" ht="22.5" customHeight="1">
      <c r="A9290" s="2539">
        <v>45632</v>
      </c>
      <c r="B9290" s="2805" t="s">
        <v>34809</v>
      </c>
      <c r="C9290" s="2806">
        <v>35000</v>
      </c>
      <c r="D9290" s="2807">
        <v>0</v>
      </c>
      <c r="E9290" s="1931">
        <f t="shared" ref="E9290:E9353" si="89">E9289-D9290+C9290</f>
        <v>8215446.21</v>
      </c>
    </row>
    <row r="9291" spans="1:11" s="2591" customFormat="1" ht="22.5" customHeight="1">
      <c r="A9291" s="2539">
        <v>45632</v>
      </c>
      <c r="B9291" s="2805" t="s">
        <v>34810</v>
      </c>
      <c r="C9291" s="2807">
        <v>0</v>
      </c>
      <c r="D9291" s="2806">
        <v>509176</v>
      </c>
      <c r="E9291" s="1931">
        <f t="shared" si="89"/>
        <v>7706270.21</v>
      </c>
    </row>
    <row r="9292" spans="1:11" s="2591" customFormat="1" ht="22.5" customHeight="1">
      <c r="A9292" s="2539">
        <v>45632</v>
      </c>
      <c r="B9292" s="2792" t="s">
        <v>34507</v>
      </c>
      <c r="C9292" s="2808">
        <v>0</v>
      </c>
      <c r="D9292" s="2543">
        <v>53.75</v>
      </c>
      <c r="E9292" s="1931">
        <f t="shared" si="89"/>
        <v>7706216.46</v>
      </c>
    </row>
    <row r="9293" spans="1:11" s="2591" customFormat="1" ht="22.5" customHeight="1">
      <c r="A9293" s="2539">
        <v>45632</v>
      </c>
      <c r="B9293" s="2792" t="s">
        <v>34812</v>
      </c>
      <c r="C9293" s="2808">
        <v>0</v>
      </c>
      <c r="D9293" s="2541">
        <v>351500</v>
      </c>
      <c r="E9293" s="1931">
        <f t="shared" si="89"/>
        <v>7354716.46</v>
      </c>
    </row>
    <row r="9294" spans="1:11" s="2591" customFormat="1" ht="22.5" customHeight="1">
      <c r="A9294" s="2539">
        <v>45632</v>
      </c>
      <c r="B9294" s="2792" t="s">
        <v>34507</v>
      </c>
      <c r="C9294" s="2808">
        <v>0</v>
      </c>
      <c r="D9294" s="2543">
        <v>53.75</v>
      </c>
      <c r="E9294" s="1931">
        <f t="shared" si="89"/>
        <v>7354662.71</v>
      </c>
    </row>
    <row r="9295" spans="1:11" s="2591" customFormat="1" ht="22.5" customHeight="1">
      <c r="A9295" s="2539">
        <v>45632</v>
      </c>
      <c r="B9295" s="2792" t="s">
        <v>34813</v>
      </c>
      <c r="C9295" s="2808">
        <v>0</v>
      </c>
      <c r="D9295" s="2541">
        <v>170050</v>
      </c>
      <c r="E9295" s="1931">
        <f t="shared" si="89"/>
        <v>7184612.71</v>
      </c>
    </row>
    <row r="9296" spans="1:11" s="2591" customFormat="1" ht="22.5" customHeight="1">
      <c r="A9296" s="2539">
        <v>45632</v>
      </c>
      <c r="B9296" s="2792" t="s">
        <v>34507</v>
      </c>
      <c r="C9296" s="2808">
        <v>0</v>
      </c>
      <c r="D9296" s="2543">
        <v>53.75</v>
      </c>
      <c r="E9296" s="1931">
        <f t="shared" si="89"/>
        <v>7184558.96</v>
      </c>
    </row>
    <row r="9297" spans="1:5" s="2591" customFormat="1" ht="22.5" customHeight="1">
      <c r="A9297" s="2539">
        <v>45632</v>
      </c>
      <c r="B9297" s="2792" t="s">
        <v>34814</v>
      </c>
      <c r="C9297" s="2808">
        <v>0</v>
      </c>
      <c r="D9297" s="2541">
        <v>246525</v>
      </c>
      <c r="E9297" s="1931">
        <f t="shared" si="89"/>
        <v>6938033.96</v>
      </c>
    </row>
    <row r="9298" spans="1:5" s="2591" customFormat="1" ht="22.5" customHeight="1">
      <c r="A9298" s="2539">
        <v>45632</v>
      </c>
      <c r="B9298" s="2792" t="s">
        <v>34507</v>
      </c>
      <c r="C9298" s="2808">
        <v>0</v>
      </c>
      <c r="D9298" s="2543">
        <v>53.75</v>
      </c>
      <c r="E9298" s="1931">
        <f t="shared" si="89"/>
        <v>6937980.21</v>
      </c>
    </row>
    <row r="9299" spans="1:5" s="2591" customFormat="1" ht="22.5" customHeight="1">
      <c r="A9299" s="2539">
        <v>45632</v>
      </c>
      <c r="B9299" s="2792" t="s">
        <v>34815</v>
      </c>
      <c r="C9299" s="2808">
        <v>0</v>
      </c>
      <c r="D9299" s="2541">
        <v>132050</v>
      </c>
      <c r="E9299" s="1931">
        <f t="shared" si="89"/>
        <v>6805930.21</v>
      </c>
    </row>
    <row r="9300" spans="1:5" s="2591" customFormat="1" ht="22.5" customHeight="1">
      <c r="A9300" s="2539">
        <v>45632</v>
      </c>
      <c r="B9300" s="2792" t="s">
        <v>34507</v>
      </c>
      <c r="C9300" s="2808">
        <v>0</v>
      </c>
      <c r="D9300" s="2543">
        <v>53.75</v>
      </c>
      <c r="E9300" s="1931">
        <f t="shared" si="89"/>
        <v>6805876.46</v>
      </c>
    </row>
    <row r="9301" spans="1:5" s="2591" customFormat="1" ht="22.5" customHeight="1">
      <c r="A9301" s="2539">
        <v>45632</v>
      </c>
      <c r="B9301" s="2792" t="s">
        <v>34816</v>
      </c>
      <c r="C9301" s="2808">
        <v>0</v>
      </c>
      <c r="D9301" s="2541">
        <v>72913</v>
      </c>
      <c r="E9301" s="1931">
        <f t="shared" si="89"/>
        <v>6732963.46</v>
      </c>
    </row>
    <row r="9302" spans="1:5" s="2591" customFormat="1" ht="22.5" customHeight="1">
      <c r="A9302" s="2539">
        <v>45632</v>
      </c>
      <c r="B9302" s="2792" t="s">
        <v>34507</v>
      </c>
      <c r="C9302" s="2808">
        <v>0</v>
      </c>
      <c r="D9302" s="2543">
        <v>53.75</v>
      </c>
      <c r="E9302" s="1931">
        <f t="shared" si="89"/>
        <v>6732909.71</v>
      </c>
    </row>
    <row r="9303" spans="1:5" s="2591" customFormat="1" ht="22.5" customHeight="1">
      <c r="A9303" s="2539">
        <v>45632</v>
      </c>
      <c r="B9303" s="2792" t="s">
        <v>34817</v>
      </c>
      <c r="C9303" s="2808">
        <v>0</v>
      </c>
      <c r="D9303" s="2541">
        <v>858420</v>
      </c>
      <c r="E9303" s="1931">
        <f t="shared" si="89"/>
        <v>5874489.71</v>
      </c>
    </row>
    <row r="9304" spans="1:5" s="2591" customFormat="1" ht="22.5" customHeight="1">
      <c r="A9304" s="2539">
        <v>45632</v>
      </c>
      <c r="B9304" s="2792" t="s">
        <v>34507</v>
      </c>
      <c r="C9304" s="2808">
        <v>0</v>
      </c>
      <c r="D9304" s="2543">
        <v>53.75</v>
      </c>
      <c r="E9304" s="1931">
        <f t="shared" si="89"/>
        <v>5874435.96</v>
      </c>
    </row>
    <row r="9305" spans="1:5" s="2591" customFormat="1" ht="22.5" customHeight="1">
      <c r="A9305" s="2539">
        <v>45632</v>
      </c>
      <c r="B9305" s="2792" t="s">
        <v>34818</v>
      </c>
      <c r="C9305" s="2808">
        <v>0</v>
      </c>
      <c r="D9305" s="2541">
        <v>559075</v>
      </c>
      <c r="E9305" s="1931">
        <f t="shared" si="89"/>
        <v>5315360.96</v>
      </c>
    </row>
    <row r="9306" spans="1:5" s="2591" customFormat="1" ht="22.5" customHeight="1">
      <c r="A9306" s="2539">
        <v>45632</v>
      </c>
      <c r="B9306" s="2792" t="s">
        <v>34507</v>
      </c>
      <c r="C9306" s="2808">
        <v>0</v>
      </c>
      <c r="D9306" s="2543">
        <v>53.75</v>
      </c>
      <c r="E9306" s="1931">
        <f t="shared" si="89"/>
        <v>5315307.21</v>
      </c>
    </row>
    <row r="9307" spans="1:5" s="2591" customFormat="1" ht="22.5" customHeight="1">
      <c r="A9307" s="2539">
        <v>45632</v>
      </c>
      <c r="B9307" s="2792" t="s">
        <v>34819</v>
      </c>
      <c r="C9307" s="2808">
        <v>0</v>
      </c>
      <c r="D9307" s="2541">
        <v>34200</v>
      </c>
      <c r="E9307" s="1931">
        <f t="shared" si="89"/>
        <v>5281107.21</v>
      </c>
    </row>
    <row r="9308" spans="1:5" s="2591" customFormat="1" ht="22.5" customHeight="1">
      <c r="A9308" s="2539">
        <v>45632</v>
      </c>
      <c r="B9308" s="2792" t="s">
        <v>34507</v>
      </c>
      <c r="C9308" s="2808">
        <v>0</v>
      </c>
      <c r="D9308" s="2543">
        <v>26.88</v>
      </c>
      <c r="E9308" s="1931">
        <f t="shared" si="89"/>
        <v>5281080.33</v>
      </c>
    </row>
    <row r="9309" spans="1:5" s="2591" customFormat="1" ht="22.5" customHeight="1">
      <c r="A9309" s="2539">
        <v>45632</v>
      </c>
      <c r="B9309" s="2792" t="s">
        <v>34820</v>
      </c>
      <c r="C9309" s="2808">
        <v>0</v>
      </c>
      <c r="D9309" s="2541">
        <v>47500</v>
      </c>
      <c r="E9309" s="1931">
        <f t="shared" si="89"/>
        <v>5233580.33</v>
      </c>
    </row>
    <row r="9310" spans="1:5" s="2591" customFormat="1" ht="22.5" customHeight="1">
      <c r="A9310" s="2539">
        <v>45632</v>
      </c>
      <c r="B9310" s="2792" t="s">
        <v>34507</v>
      </c>
      <c r="C9310" s="2808">
        <v>0</v>
      </c>
      <c r="D9310" s="2543">
        <v>26.88</v>
      </c>
      <c r="E9310" s="1931">
        <f t="shared" si="89"/>
        <v>5233553.45</v>
      </c>
    </row>
    <row r="9311" spans="1:5" s="2591" customFormat="1" ht="22.5" customHeight="1">
      <c r="A9311" s="2539">
        <v>45632</v>
      </c>
      <c r="B9311" s="2792" t="s">
        <v>34507</v>
      </c>
      <c r="C9311" s="2808">
        <v>0</v>
      </c>
      <c r="D9311" s="2543">
        <v>53.75</v>
      </c>
      <c r="E9311" s="1931">
        <f t="shared" si="89"/>
        <v>5233499.7</v>
      </c>
    </row>
    <row r="9312" spans="1:5" s="2591" customFormat="1" ht="22.5" customHeight="1">
      <c r="A9312" s="2539">
        <v>45632</v>
      </c>
      <c r="B9312" s="2792" t="s">
        <v>34821</v>
      </c>
      <c r="C9312" s="2808">
        <v>0</v>
      </c>
      <c r="D9312" s="2541">
        <v>61988</v>
      </c>
      <c r="E9312" s="1931">
        <f t="shared" si="89"/>
        <v>5171511.7</v>
      </c>
    </row>
    <row r="9313" spans="1:5" s="2591" customFormat="1" ht="22.5" customHeight="1">
      <c r="A9313" s="2539">
        <v>45632</v>
      </c>
      <c r="B9313" s="2792" t="s">
        <v>34822</v>
      </c>
      <c r="C9313" s="2808">
        <v>0</v>
      </c>
      <c r="D9313" s="2541">
        <v>198550</v>
      </c>
      <c r="E9313" s="1931">
        <f t="shared" si="89"/>
        <v>4972961.7</v>
      </c>
    </row>
    <row r="9314" spans="1:5" s="2591" customFormat="1" ht="22.5" customHeight="1">
      <c r="A9314" s="2539">
        <v>45632</v>
      </c>
      <c r="B9314" s="2792" t="s">
        <v>34507</v>
      </c>
      <c r="C9314" s="2808">
        <v>0</v>
      </c>
      <c r="D9314" s="2543">
        <v>53.75</v>
      </c>
      <c r="E9314" s="1931">
        <f t="shared" si="89"/>
        <v>4972907.95</v>
      </c>
    </row>
    <row r="9315" spans="1:5" s="2591" customFormat="1" ht="22.5" customHeight="1">
      <c r="A9315" s="2539">
        <v>45632</v>
      </c>
      <c r="B9315" s="2792" t="s">
        <v>34823</v>
      </c>
      <c r="C9315" s="2808">
        <v>0</v>
      </c>
      <c r="D9315" s="2541">
        <v>82650</v>
      </c>
      <c r="E9315" s="1931">
        <f t="shared" si="89"/>
        <v>4890257.95</v>
      </c>
    </row>
    <row r="9316" spans="1:5" s="2591" customFormat="1" ht="22.5" customHeight="1">
      <c r="A9316" s="2539">
        <v>45632</v>
      </c>
      <c r="B9316" s="2792" t="s">
        <v>34507</v>
      </c>
      <c r="C9316" s="2808">
        <v>0</v>
      </c>
      <c r="D9316" s="2543">
        <v>53.75</v>
      </c>
      <c r="E9316" s="1931">
        <f t="shared" si="89"/>
        <v>4890204.2</v>
      </c>
    </row>
    <row r="9317" spans="1:5" s="2591" customFormat="1" ht="22.5" customHeight="1">
      <c r="A9317" s="2539">
        <v>45632</v>
      </c>
      <c r="B9317" s="2792" t="s">
        <v>34824</v>
      </c>
      <c r="C9317" s="2808">
        <v>0</v>
      </c>
      <c r="D9317" s="2541">
        <v>217788</v>
      </c>
      <c r="E9317" s="1931">
        <f t="shared" si="89"/>
        <v>4672416.2</v>
      </c>
    </row>
    <row r="9318" spans="1:5" s="2591" customFormat="1" ht="22.5" customHeight="1">
      <c r="A9318" s="2539">
        <v>45632</v>
      </c>
      <c r="B9318" s="2792" t="s">
        <v>34825</v>
      </c>
      <c r="C9318" s="2808">
        <v>0</v>
      </c>
      <c r="D9318" s="2541">
        <v>15000</v>
      </c>
      <c r="E9318" s="1931">
        <f t="shared" si="89"/>
        <v>4657416.2</v>
      </c>
    </row>
    <row r="9319" spans="1:5" s="2591" customFormat="1" ht="22.5" customHeight="1">
      <c r="A9319" s="2539">
        <v>45632</v>
      </c>
      <c r="B9319" s="2792" t="s">
        <v>34826</v>
      </c>
      <c r="C9319" s="2808">
        <v>0</v>
      </c>
      <c r="D9319" s="2543">
        <v>26.88</v>
      </c>
      <c r="E9319" s="1931">
        <f t="shared" si="89"/>
        <v>4657389.32</v>
      </c>
    </row>
    <row r="9320" spans="1:5" s="2591" customFormat="1" ht="22.5" customHeight="1">
      <c r="A9320" s="2539">
        <v>45632</v>
      </c>
      <c r="B9320" s="2792" t="s">
        <v>34827</v>
      </c>
      <c r="C9320" s="2808">
        <v>0</v>
      </c>
      <c r="D9320" s="2541">
        <v>171950</v>
      </c>
      <c r="E9320" s="1931">
        <f t="shared" si="89"/>
        <v>4485439.32</v>
      </c>
    </row>
    <row r="9321" spans="1:5" s="2591" customFormat="1" ht="22.5" customHeight="1">
      <c r="A9321" s="2539">
        <v>45632</v>
      </c>
      <c r="B9321" s="2792" t="s">
        <v>34507</v>
      </c>
      <c r="C9321" s="2808">
        <v>0</v>
      </c>
      <c r="D9321" s="2543">
        <v>53.75</v>
      </c>
      <c r="E9321" s="1931">
        <f t="shared" si="89"/>
        <v>4485385.57</v>
      </c>
    </row>
    <row r="9322" spans="1:5" s="2591" customFormat="1" ht="22.5" customHeight="1">
      <c r="A9322" s="2539">
        <v>45632</v>
      </c>
      <c r="B9322" s="2792" t="s">
        <v>34828</v>
      </c>
      <c r="C9322" s="2808">
        <v>0</v>
      </c>
      <c r="D9322" s="2541">
        <v>16625</v>
      </c>
      <c r="E9322" s="1931">
        <f t="shared" si="89"/>
        <v>4468760.57</v>
      </c>
    </row>
    <row r="9323" spans="1:5" s="2591" customFormat="1" ht="22.5" customHeight="1">
      <c r="A9323" s="2539">
        <v>45632</v>
      </c>
      <c r="B9323" s="2792" t="s">
        <v>34507</v>
      </c>
      <c r="C9323" s="2808">
        <v>0</v>
      </c>
      <c r="D9323" s="2543">
        <v>26.88</v>
      </c>
      <c r="E9323" s="1931">
        <f t="shared" si="89"/>
        <v>4468733.6900000004</v>
      </c>
    </row>
    <row r="9324" spans="1:5" s="2591" customFormat="1" ht="22.5" customHeight="1">
      <c r="A9324" s="2539">
        <v>45632</v>
      </c>
      <c r="B9324" s="2792" t="s">
        <v>34829</v>
      </c>
      <c r="C9324" s="2808">
        <v>0</v>
      </c>
      <c r="D9324" s="2541">
        <v>447878</v>
      </c>
      <c r="E9324" s="1931">
        <f t="shared" si="89"/>
        <v>4020855.6900000004</v>
      </c>
    </row>
    <row r="9325" spans="1:5" s="2591" customFormat="1" ht="22.5" customHeight="1">
      <c r="A9325" s="2539">
        <v>45632</v>
      </c>
      <c r="B9325" s="2792" t="s">
        <v>34507</v>
      </c>
      <c r="C9325" s="2808">
        <v>0</v>
      </c>
      <c r="D9325" s="2543">
        <v>53.75</v>
      </c>
      <c r="E9325" s="1931">
        <f t="shared" si="89"/>
        <v>4020801.9400000004</v>
      </c>
    </row>
    <row r="9326" spans="1:5" s="2591" customFormat="1" ht="22.5" customHeight="1">
      <c r="A9326" s="2539">
        <v>45632</v>
      </c>
      <c r="B9326" s="2792" t="s">
        <v>34811</v>
      </c>
      <c r="C9326" s="2808">
        <v>0</v>
      </c>
      <c r="D9326" s="2541">
        <v>2850</v>
      </c>
      <c r="E9326" s="1931">
        <f t="shared" si="89"/>
        <v>4017951.9400000004</v>
      </c>
    </row>
    <row r="9327" spans="1:5" s="2591" customFormat="1" ht="22.5" customHeight="1">
      <c r="A9327" s="2539">
        <v>45632</v>
      </c>
      <c r="B9327" s="2540" t="s">
        <v>34507</v>
      </c>
      <c r="C9327" s="2808">
        <v>0</v>
      </c>
      <c r="D9327" s="2543">
        <v>10.75</v>
      </c>
      <c r="E9327" s="1931">
        <f t="shared" si="89"/>
        <v>4017941.1900000004</v>
      </c>
    </row>
    <row r="9328" spans="1:5" s="2591" customFormat="1" ht="22.5" customHeight="1">
      <c r="A9328" s="2539">
        <v>45632</v>
      </c>
      <c r="B9328" s="2540" t="s">
        <v>34830</v>
      </c>
      <c r="C9328" s="2808">
        <v>0</v>
      </c>
      <c r="D9328" s="2541">
        <v>188876</v>
      </c>
      <c r="E9328" s="1931">
        <f t="shared" si="89"/>
        <v>3829065.1900000004</v>
      </c>
    </row>
    <row r="9329" spans="1:5" s="2591" customFormat="1" ht="22.5" customHeight="1">
      <c r="A9329" s="2539">
        <v>45632</v>
      </c>
      <c r="B9329" s="2540" t="s">
        <v>34507</v>
      </c>
      <c r="C9329" s="2808">
        <v>0</v>
      </c>
      <c r="D9329" s="2543">
        <v>53.75</v>
      </c>
      <c r="E9329" s="1931">
        <f t="shared" si="89"/>
        <v>3829011.4400000004</v>
      </c>
    </row>
    <row r="9330" spans="1:5" s="2591" customFormat="1" ht="22.5" customHeight="1">
      <c r="A9330" s="2539">
        <v>45632</v>
      </c>
      <c r="B9330" s="2540" t="s">
        <v>34831</v>
      </c>
      <c r="C9330" s="2808">
        <v>0</v>
      </c>
      <c r="D9330" s="2541">
        <v>6650</v>
      </c>
      <c r="E9330" s="1931">
        <f t="shared" si="89"/>
        <v>3822361.4400000004</v>
      </c>
    </row>
    <row r="9331" spans="1:5" s="2591" customFormat="1" ht="22.5" customHeight="1">
      <c r="A9331" s="2539">
        <v>45632</v>
      </c>
      <c r="B9331" s="2540" t="s">
        <v>34507</v>
      </c>
      <c r="C9331" s="2808">
        <v>0</v>
      </c>
      <c r="D9331" s="2543">
        <v>26.88</v>
      </c>
      <c r="E9331" s="1931">
        <f t="shared" si="89"/>
        <v>3822334.5600000005</v>
      </c>
    </row>
    <row r="9332" spans="1:5" s="2591" customFormat="1" ht="22.5" customHeight="1">
      <c r="A9332" s="2539">
        <v>45632</v>
      </c>
      <c r="B9332" s="2573" t="s">
        <v>34846</v>
      </c>
      <c r="C9332" s="2808">
        <v>0</v>
      </c>
      <c r="D9332" s="2541">
        <v>1214860</v>
      </c>
      <c r="E9332" s="1931">
        <f t="shared" si="89"/>
        <v>2607474.5600000005</v>
      </c>
    </row>
    <row r="9333" spans="1:5" s="2591" customFormat="1" ht="22.5" customHeight="1">
      <c r="A9333" s="2539">
        <v>45632</v>
      </c>
      <c r="B9333" s="2540" t="s">
        <v>34832</v>
      </c>
      <c r="C9333" s="2808">
        <v>0</v>
      </c>
      <c r="D9333" s="2541">
        <v>101175</v>
      </c>
      <c r="E9333" s="1931">
        <f t="shared" si="89"/>
        <v>2506299.5600000005</v>
      </c>
    </row>
    <row r="9334" spans="1:5" s="2591" customFormat="1" ht="22.5" customHeight="1">
      <c r="A9334" s="2539">
        <v>45632</v>
      </c>
      <c r="B9334" s="2540" t="s">
        <v>34507</v>
      </c>
      <c r="C9334" s="2808">
        <v>0</v>
      </c>
      <c r="D9334" s="2543">
        <v>53.75</v>
      </c>
      <c r="E9334" s="1931">
        <f t="shared" si="89"/>
        <v>2506245.8100000005</v>
      </c>
    </row>
    <row r="9335" spans="1:5" s="2591" customFormat="1" ht="22.5" customHeight="1">
      <c r="A9335" s="2539">
        <v>45632</v>
      </c>
      <c r="B9335" s="2540" t="s">
        <v>34833</v>
      </c>
      <c r="C9335" s="2808">
        <v>0</v>
      </c>
      <c r="D9335" s="2541">
        <v>314023</v>
      </c>
      <c r="E9335" s="1931">
        <f t="shared" si="89"/>
        <v>2192222.8100000005</v>
      </c>
    </row>
    <row r="9336" spans="1:5" s="2591" customFormat="1" ht="22.5" customHeight="1">
      <c r="A9336" s="2539">
        <v>45632</v>
      </c>
      <c r="B9336" s="2540" t="s">
        <v>34507</v>
      </c>
      <c r="C9336" s="2808">
        <v>0</v>
      </c>
      <c r="D9336" s="2543">
        <v>53.75</v>
      </c>
      <c r="E9336" s="1931">
        <f t="shared" si="89"/>
        <v>2192169.0600000005</v>
      </c>
    </row>
    <row r="9337" spans="1:5" s="2591" customFormat="1" ht="22.5" customHeight="1">
      <c r="A9337" s="2539">
        <v>45632</v>
      </c>
      <c r="B9337" s="2540" t="s">
        <v>34507</v>
      </c>
      <c r="C9337" s="2808">
        <v>0</v>
      </c>
      <c r="D9337" s="2543">
        <v>53.75</v>
      </c>
      <c r="E9337" s="1931">
        <f t="shared" si="89"/>
        <v>2192115.3100000005</v>
      </c>
    </row>
    <row r="9338" spans="1:5" s="2591" customFormat="1" ht="22.5" customHeight="1">
      <c r="A9338" s="2539">
        <v>45632</v>
      </c>
      <c r="B9338" s="2540" t="s">
        <v>34834</v>
      </c>
      <c r="C9338" s="2808">
        <v>0</v>
      </c>
      <c r="D9338" s="2541">
        <v>228476</v>
      </c>
      <c r="E9338" s="1931">
        <f t="shared" si="89"/>
        <v>1963639.3100000005</v>
      </c>
    </row>
    <row r="9339" spans="1:5" s="2591" customFormat="1" ht="22.5" customHeight="1">
      <c r="A9339" s="2539">
        <v>45632</v>
      </c>
      <c r="B9339" s="2540" t="s">
        <v>34507</v>
      </c>
      <c r="C9339" s="2808">
        <v>0</v>
      </c>
      <c r="D9339" s="2543">
        <v>53.75</v>
      </c>
      <c r="E9339" s="1931">
        <f t="shared" si="89"/>
        <v>1963585.5600000005</v>
      </c>
    </row>
    <row r="9340" spans="1:5" s="2591" customFormat="1" ht="22.5" customHeight="1">
      <c r="A9340" s="2539">
        <v>45632</v>
      </c>
      <c r="B9340" s="2540" t="s">
        <v>34835</v>
      </c>
      <c r="C9340" s="2808">
        <v>0</v>
      </c>
      <c r="D9340" s="2541">
        <v>314292</v>
      </c>
      <c r="E9340" s="1931">
        <f t="shared" si="89"/>
        <v>1649293.5600000005</v>
      </c>
    </row>
    <row r="9341" spans="1:5" s="2591" customFormat="1" ht="22.5" customHeight="1">
      <c r="A9341" s="2539">
        <v>45632</v>
      </c>
      <c r="B9341" s="2540" t="s">
        <v>34836</v>
      </c>
      <c r="C9341" s="2808">
        <v>0</v>
      </c>
      <c r="D9341" s="2541">
        <v>285792</v>
      </c>
      <c r="E9341" s="1931">
        <f t="shared" si="89"/>
        <v>1363501.5600000005</v>
      </c>
    </row>
    <row r="9342" spans="1:5" s="2591" customFormat="1" ht="22.5" customHeight="1">
      <c r="A9342" s="2539">
        <v>45632</v>
      </c>
      <c r="B9342" s="2540" t="s">
        <v>34507</v>
      </c>
      <c r="C9342" s="2808">
        <v>0</v>
      </c>
      <c r="D9342" s="2543">
        <v>53.75</v>
      </c>
      <c r="E9342" s="1931">
        <f t="shared" si="89"/>
        <v>1363447.8100000005</v>
      </c>
    </row>
    <row r="9343" spans="1:5" s="2591" customFormat="1" ht="22.5" customHeight="1">
      <c r="A9343" s="2539">
        <v>45633</v>
      </c>
      <c r="B9343" s="2540" t="s">
        <v>34837</v>
      </c>
      <c r="C9343" s="2809">
        <v>30000</v>
      </c>
      <c r="D9343" s="2543">
        <v>0</v>
      </c>
      <c r="E9343" s="1931">
        <f t="shared" si="89"/>
        <v>1393447.8100000005</v>
      </c>
    </row>
    <row r="9344" spans="1:5" s="2591" customFormat="1" ht="22.5" customHeight="1">
      <c r="A9344" s="2539">
        <v>45634</v>
      </c>
      <c r="B9344" s="2540" t="s">
        <v>34838</v>
      </c>
      <c r="C9344" s="2808">
        <v>0</v>
      </c>
      <c r="D9344" s="2541">
        <v>472863</v>
      </c>
      <c r="E9344" s="1931">
        <f t="shared" si="89"/>
        <v>920584.81000000052</v>
      </c>
    </row>
    <row r="9345" spans="1:6" s="2591" customFormat="1" ht="22.5" customHeight="1">
      <c r="A9345" s="2539">
        <v>45634</v>
      </c>
      <c r="B9345" s="2540" t="s">
        <v>34839</v>
      </c>
      <c r="C9345" s="2808">
        <v>0</v>
      </c>
      <c r="D9345" s="2543">
        <v>53.75</v>
      </c>
      <c r="E9345" s="1931">
        <f t="shared" si="89"/>
        <v>920531.06000000052</v>
      </c>
    </row>
    <row r="9346" spans="1:6" s="2591" customFormat="1" ht="22.5" customHeight="1">
      <c r="A9346" s="2539">
        <v>45634</v>
      </c>
      <c r="B9346" s="2540" t="s">
        <v>34840</v>
      </c>
      <c r="C9346" s="2808">
        <v>0</v>
      </c>
      <c r="D9346" s="2541">
        <v>544849</v>
      </c>
      <c r="E9346" s="1931">
        <f t="shared" si="89"/>
        <v>375682.06000000052</v>
      </c>
    </row>
    <row r="9347" spans="1:6" s="2591" customFormat="1" ht="22.5" customHeight="1">
      <c r="A9347" s="2539">
        <v>45634</v>
      </c>
      <c r="B9347" s="2540" t="s">
        <v>34507</v>
      </c>
      <c r="C9347" s="2808">
        <v>0</v>
      </c>
      <c r="D9347" s="2543">
        <v>53.75</v>
      </c>
      <c r="E9347" s="1931">
        <f t="shared" si="89"/>
        <v>375628.31000000052</v>
      </c>
    </row>
    <row r="9348" spans="1:6" s="2591" customFormat="1" ht="22.5" customHeight="1">
      <c r="A9348" s="2539">
        <v>45634</v>
      </c>
      <c r="B9348" s="2540" t="s">
        <v>34841</v>
      </c>
      <c r="C9348" s="2808">
        <v>0</v>
      </c>
      <c r="D9348" s="2541">
        <v>273070</v>
      </c>
      <c r="E9348" s="1931">
        <f t="shared" si="89"/>
        <v>102558.31000000052</v>
      </c>
    </row>
    <row r="9349" spans="1:6" s="2591" customFormat="1" ht="22.5" customHeight="1">
      <c r="A9349" s="2539">
        <v>45634</v>
      </c>
      <c r="B9349" s="2540" t="s">
        <v>34507</v>
      </c>
      <c r="C9349" s="2808">
        <v>0</v>
      </c>
      <c r="D9349" s="2543">
        <v>53.75</v>
      </c>
      <c r="E9349" s="1931">
        <f t="shared" si="89"/>
        <v>102504.56000000052</v>
      </c>
    </row>
    <row r="9350" spans="1:6" s="2591" customFormat="1" ht="22.5" customHeight="1">
      <c r="A9350" s="2539">
        <v>45634</v>
      </c>
      <c r="B9350" s="2573" t="s">
        <v>34847</v>
      </c>
      <c r="C9350" s="2809">
        <v>2200000</v>
      </c>
      <c r="D9350" s="2543">
        <v>0</v>
      </c>
      <c r="E9350" s="1931">
        <f t="shared" si="89"/>
        <v>2302504.5600000005</v>
      </c>
    </row>
    <row r="9351" spans="1:6" s="2591" customFormat="1" ht="22.5" customHeight="1">
      <c r="A9351" s="2539">
        <v>45634</v>
      </c>
      <c r="B9351" s="2573" t="s">
        <v>34848</v>
      </c>
      <c r="C9351" s="2808">
        <v>0</v>
      </c>
      <c r="D9351" s="2541">
        <v>58560</v>
      </c>
      <c r="E9351" s="1931">
        <f t="shared" si="89"/>
        <v>2243944.5600000005</v>
      </c>
    </row>
    <row r="9352" spans="1:6" s="2591" customFormat="1" ht="22.5" customHeight="1">
      <c r="A9352" s="2539">
        <v>45634</v>
      </c>
      <c r="B9352" s="2540" t="s">
        <v>34842</v>
      </c>
      <c r="C9352" s="2808">
        <v>0</v>
      </c>
      <c r="D9352" s="2541">
        <v>573325</v>
      </c>
      <c r="E9352" s="1931">
        <f t="shared" si="89"/>
        <v>1670619.5600000005</v>
      </c>
    </row>
    <row r="9353" spans="1:6" s="2591" customFormat="1" ht="22.5" customHeight="1">
      <c r="A9353" s="2539">
        <v>45634</v>
      </c>
      <c r="B9353" s="2540" t="s">
        <v>34507</v>
      </c>
      <c r="C9353" s="2808">
        <v>0</v>
      </c>
      <c r="D9353" s="2543">
        <v>53.75</v>
      </c>
      <c r="E9353" s="1931">
        <f t="shared" si="89"/>
        <v>1670565.8100000005</v>
      </c>
    </row>
    <row r="9354" spans="1:6" s="2591" customFormat="1" ht="22.5" customHeight="1">
      <c r="A9354" s="2539">
        <v>45634</v>
      </c>
      <c r="B9354" s="2540" t="s">
        <v>34843</v>
      </c>
      <c r="C9354" s="2808">
        <v>0</v>
      </c>
      <c r="D9354" s="2541">
        <v>565123</v>
      </c>
      <c r="E9354" s="1931">
        <f t="shared" ref="E9354:E9358" si="90">E9353-D9354+C9354</f>
        <v>1105442.8100000005</v>
      </c>
    </row>
    <row r="9355" spans="1:6" s="2591" customFormat="1" ht="22.5" customHeight="1">
      <c r="A9355" s="2539">
        <v>45634</v>
      </c>
      <c r="B9355" s="2540" t="s">
        <v>34507</v>
      </c>
      <c r="C9355" s="2808">
        <v>0</v>
      </c>
      <c r="D9355" s="2543">
        <v>53.75</v>
      </c>
      <c r="E9355" s="1931">
        <f t="shared" si="90"/>
        <v>1105389.0600000005</v>
      </c>
    </row>
    <row r="9356" spans="1:6" s="2591" customFormat="1" ht="22.5" customHeight="1">
      <c r="A9356" s="2539">
        <v>45634</v>
      </c>
      <c r="B9356" s="2540" t="s">
        <v>34844</v>
      </c>
      <c r="C9356" s="2808">
        <v>0</v>
      </c>
      <c r="D9356" s="2541">
        <v>678775</v>
      </c>
      <c r="E9356" s="1931">
        <f t="shared" si="90"/>
        <v>426614.06000000052</v>
      </c>
    </row>
    <row r="9357" spans="1:6" s="2591" customFormat="1" ht="22.5" customHeight="1">
      <c r="A9357" s="2539">
        <v>45634</v>
      </c>
      <c r="B9357" s="2540" t="s">
        <v>34507</v>
      </c>
      <c r="C9357" s="2808">
        <v>0</v>
      </c>
      <c r="D9357" s="2543">
        <v>53.75</v>
      </c>
      <c r="E9357" s="1931">
        <f t="shared" si="90"/>
        <v>426560.31000000052</v>
      </c>
    </row>
    <row r="9358" spans="1:6" s="2591" customFormat="1" ht="22.5" customHeight="1">
      <c r="A9358" s="2539">
        <v>45635</v>
      </c>
      <c r="B9358" s="2540" t="s">
        <v>34845</v>
      </c>
      <c r="C9358" s="2808">
        <v>0</v>
      </c>
      <c r="D9358" s="2541">
        <v>69600</v>
      </c>
      <c r="E9358" s="1931">
        <f t="shared" si="90"/>
        <v>356960.31000000052</v>
      </c>
    </row>
    <row r="9359" spans="1:6" ht="22.5" customHeight="1">
      <c r="A9359" s="1051" t="s">
        <v>34854</v>
      </c>
      <c r="B9359" s="1051" t="s">
        <v>34863</v>
      </c>
      <c r="C9359" s="1050">
        <v>65000</v>
      </c>
      <c r="D9359" s="1050">
        <v>0</v>
      </c>
      <c r="E9359" s="1406">
        <v>421960.31</v>
      </c>
      <c r="F9359" s="2097"/>
    </row>
    <row r="9360" spans="1:6" ht="22.5" customHeight="1">
      <c r="A9360" s="1051" t="s">
        <v>34864</v>
      </c>
      <c r="B9360" s="1051" t="s">
        <v>34865</v>
      </c>
      <c r="C9360" s="1050">
        <v>55016.99</v>
      </c>
      <c r="D9360" s="1050">
        <v>0</v>
      </c>
      <c r="E9360" s="1406">
        <v>476977.3</v>
      </c>
    </row>
    <row r="9361" spans="1:11" ht="22.5" customHeight="1">
      <c r="A9361" s="1051" t="s">
        <v>34866</v>
      </c>
      <c r="B9361" s="1051" t="s">
        <v>34867</v>
      </c>
      <c r="C9361" s="1050">
        <v>45000</v>
      </c>
      <c r="D9361" s="1050">
        <v>0</v>
      </c>
      <c r="E9361" s="1406">
        <v>521977.3</v>
      </c>
    </row>
    <row r="9362" spans="1:11" ht="22.5" customHeight="1">
      <c r="A9362" s="1051" t="s">
        <v>34868</v>
      </c>
      <c r="B9362" s="1051" t="s">
        <v>34869</v>
      </c>
      <c r="C9362" s="1050">
        <v>40000</v>
      </c>
      <c r="D9362" s="1050">
        <v>0</v>
      </c>
      <c r="E9362" s="1406">
        <v>561977.30000000005</v>
      </c>
    </row>
    <row r="9363" spans="1:11" ht="22.5" customHeight="1">
      <c r="A9363" s="1051" t="s">
        <v>34868</v>
      </c>
      <c r="B9363" s="1051" t="s">
        <v>34870</v>
      </c>
      <c r="C9363" s="1050">
        <v>15000</v>
      </c>
      <c r="D9363" s="1050">
        <v>0</v>
      </c>
      <c r="E9363" s="1406">
        <v>576977.30000000005</v>
      </c>
    </row>
    <row r="9364" spans="1:11" ht="22.5" customHeight="1">
      <c r="A9364" s="1051" t="s">
        <v>34868</v>
      </c>
      <c r="B9364" s="1051" t="s">
        <v>34871</v>
      </c>
      <c r="C9364" s="1050">
        <v>15000</v>
      </c>
      <c r="D9364" s="1050">
        <v>0</v>
      </c>
      <c r="E9364" s="1406">
        <v>591977.30000000005</v>
      </c>
    </row>
    <row r="9365" spans="1:11" ht="22.5" customHeight="1">
      <c r="A9365" s="1051" t="s">
        <v>34868</v>
      </c>
      <c r="B9365" s="1051" t="s">
        <v>34872</v>
      </c>
      <c r="C9365" s="1050">
        <v>30000</v>
      </c>
      <c r="D9365" s="1050">
        <v>0</v>
      </c>
      <c r="E9365" s="1406">
        <v>621977.30000000005</v>
      </c>
    </row>
    <row r="9366" spans="1:11" ht="22.5" customHeight="1">
      <c r="A9366" s="1051" t="s">
        <v>34868</v>
      </c>
      <c r="B9366" s="1051" t="s">
        <v>34873</v>
      </c>
      <c r="C9366" s="1050">
        <v>15000</v>
      </c>
      <c r="D9366" s="1050">
        <v>0</v>
      </c>
      <c r="E9366" s="1406">
        <v>636977.30000000005</v>
      </c>
    </row>
    <row r="9367" spans="1:11" ht="22.5" customHeight="1">
      <c r="A9367" s="1051" t="s">
        <v>34874</v>
      </c>
      <c r="B9367" s="1051" t="s">
        <v>34875</v>
      </c>
      <c r="C9367" s="1050">
        <v>10000</v>
      </c>
      <c r="D9367" s="1050">
        <v>0</v>
      </c>
      <c r="E9367" s="1406">
        <v>646977.30000000005</v>
      </c>
    </row>
    <row r="9368" spans="1:11" ht="22.5" customHeight="1">
      <c r="A9368" s="1051" t="s">
        <v>34874</v>
      </c>
      <c r="B9368" s="1051" t="s">
        <v>34876</v>
      </c>
      <c r="C9368" s="1050">
        <v>85000</v>
      </c>
      <c r="D9368" s="1050">
        <v>0</v>
      </c>
      <c r="E9368" s="1406">
        <v>731977.3</v>
      </c>
    </row>
    <row r="9369" spans="1:11" ht="22.5" customHeight="1">
      <c r="A9369" s="1051" t="s">
        <v>34874</v>
      </c>
      <c r="B9369" s="1051" t="s">
        <v>34877</v>
      </c>
      <c r="C9369" s="1050">
        <v>30000</v>
      </c>
      <c r="D9369" s="1050">
        <v>0</v>
      </c>
      <c r="E9369" s="1406">
        <v>761977.3</v>
      </c>
    </row>
    <row r="9370" spans="1:11" ht="22.5" customHeight="1">
      <c r="A9370" s="1051" t="s">
        <v>34878</v>
      </c>
      <c r="B9370" s="1051" t="s">
        <v>34879</v>
      </c>
      <c r="C9370" s="1050">
        <v>25000</v>
      </c>
      <c r="D9370" s="1050">
        <v>0</v>
      </c>
      <c r="E9370" s="1406">
        <v>786977.3</v>
      </c>
    </row>
    <row r="9371" spans="1:11" ht="22.5" customHeight="1">
      <c r="A9371" s="1051" t="s">
        <v>34859</v>
      </c>
      <c r="B9371" s="1051" t="s">
        <v>34664</v>
      </c>
      <c r="C9371" s="1050">
        <v>0</v>
      </c>
      <c r="D9371" s="1050">
        <v>850</v>
      </c>
      <c r="E9371" s="1406">
        <v>786127.3</v>
      </c>
    </row>
    <row r="9372" spans="1:11" ht="22.5" customHeight="1">
      <c r="A9372" s="1051" t="s">
        <v>34859</v>
      </c>
      <c r="B9372" s="1051" t="s">
        <v>34880</v>
      </c>
      <c r="C9372" s="1050">
        <v>50000</v>
      </c>
      <c r="D9372" s="1050">
        <v>0</v>
      </c>
      <c r="E9372" s="1406">
        <v>836127.3</v>
      </c>
    </row>
    <row r="9373" spans="1:11" ht="22.5" customHeight="1">
      <c r="A9373" s="1051" t="s">
        <v>34881</v>
      </c>
      <c r="B9373" s="1051" t="s">
        <v>34882</v>
      </c>
      <c r="C9373" s="1050">
        <v>90000</v>
      </c>
      <c r="D9373" s="1050">
        <v>0</v>
      </c>
      <c r="E9373" s="1406">
        <v>926127.3</v>
      </c>
    </row>
    <row r="9374" spans="1:11" ht="22.5" customHeight="1">
      <c r="A9374" s="1536" t="s">
        <v>34881</v>
      </c>
      <c r="B9374" s="1536" t="s">
        <v>34883</v>
      </c>
      <c r="C9374" s="2755">
        <v>65000</v>
      </c>
      <c r="D9374" s="2755">
        <v>0</v>
      </c>
      <c r="E9374" s="2800">
        <v>991127.3</v>
      </c>
      <c r="F9374" s="2100"/>
    </row>
    <row r="9375" spans="1:11" s="849" customFormat="1" ht="22.5" customHeight="1">
      <c r="A9375" s="1051" t="s">
        <v>34881</v>
      </c>
      <c r="B9375" s="1051" t="s">
        <v>34890</v>
      </c>
      <c r="C9375" s="1050">
        <v>40000</v>
      </c>
      <c r="D9375" s="1050">
        <v>0</v>
      </c>
      <c r="E9375" s="1406">
        <v>1031127.3</v>
      </c>
      <c r="F9375" s="1544"/>
      <c r="G9375" s="1544"/>
      <c r="H9375" s="1544"/>
      <c r="I9375" s="1545"/>
      <c r="J9375" s="1545"/>
      <c r="K9375" s="1545"/>
    </row>
    <row r="9376" spans="1:11" s="849" customFormat="1" ht="22.5" customHeight="1">
      <c r="A9376" s="1051" t="s">
        <v>34884</v>
      </c>
      <c r="B9376" s="1051" t="s">
        <v>34891</v>
      </c>
      <c r="C9376" s="1050">
        <v>15000</v>
      </c>
      <c r="D9376" s="1050">
        <v>0</v>
      </c>
      <c r="E9376" s="1406">
        <v>1046127.3</v>
      </c>
      <c r="F9376" s="1544"/>
      <c r="G9376" s="1544"/>
      <c r="H9376" s="1544"/>
      <c r="I9376" s="1545"/>
      <c r="J9376" s="1545"/>
      <c r="K9376" s="1545"/>
    </row>
    <row r="9377" spans="1:11" s="849" customFormat="1" ht="22.5" customHeight="1">
      <c r="A9377" s="1051" t="s">
        <v>34884</v>
      </c>
      <c r="B9377" s="1051" t="s">
        <v>34892</v>
      </c>
      <c r="C9377" s="1050">
        <v>35000</v>
      </c>
      <c r="D9377" s="1050">
        <v>0</v>
      </c>
      <c r="E9377" s="1406">
        <v>1081127.3</v>
      </c>
      <c r="F9377" s="1544"/>
      <c r="G9377" s="1544"/>
      <c r="H9377" s="1544"/>
      <c r="I9377" s="1545"/>
      <c r="J9377" s="1545"/>
      <c r="K9377" s="1545"/>
    </row>
    <row r="9378" spans="1:11" s="849" customFormat="1" ht="22.5" customHeight="1">
      <c r="A9378" s="1051" t="s">
        <v>34885</v>
      </c>
      <c r="B9378" s="1051" t="s">
        <v>34893</v>
      </c>
      <c r="C9378" s="1050">
        <v>0</v>
      </c>
      <c r="D9378" s="1050">
        <v>25000</v>
      </c>
      <c r="E9378" s="1406">
        <v>1056127.3</v>
      </c>
      <c r="F9378" s="1544"/>
      <c r="G9378" s="1544"/>
      <c r="H9378" s="1544"/>
      <c r="I9378" s="1545"/>
      <c r="J9378" s="1545"/>
      <c r="K9378" s="1545"/>
    </row>
    <row r="9379" spans="1:11" s="849" customFormat="1" ht="22.5" customHeight="1">
      <c r="A9379" s="1051" t="s">
        <v>34885</v>
      </c>
      <c r="B9379" s="1051" t="s">
        <v>34507</v>
      </c>
      <c r="C9379" s="1050">
        <v>0</v>
      </c>
      <c r="D9379" s="1050">
        <v>26.88</v>
      </c>
      <c r="E9379" s="1406">
        <v>1056100.42</v>
      </c>
      <c r="F9379" s="1544"/>
      <c r="G9379" s="1544"/>
      <c r="H9379" s="1544"/>
      <c r="I9379" s="1545"/>
      <c r="J9379" s="1545"/>
      <c r="K9379" s="1545"/>
    </row>
    <row r="9380" spans="1:11" s="849" customFormat="1" ht="22.5" customHeight="1">
      <c r="A9380" s="1051" t="s">
        <v>34885</v>
      </c>
      <c r="B9380" s="1051" t="s">
        <v>34894</v>
      </c>
      <c r="C9380" s="1050">
        <v>0</v>
      </c>
      <c r="D9380" s="1050">
        <v>25000</v>
      </c>
      <c r="E9380" s="1406">
        <v>1031100.42</v>
      </c>
      <c r="F9380" s="1544"/>
      <c r="G9380" s="1544"/>
      <c r="H9380" s="1544"/>
      <c r="I9380" s="1545"/>
      <c r="J9380" s="1545"/>
      <c r="K9380" s="1545"/>
    </row>
    <row r="9381" spans="1:11" s="849" customFormat="1" ht="22.5" customHeight="1">
      <c r="A9381" s="1051" t="s">
        <v>34885</v>
      </c>
      <c r="B9381" s="1051" t="s">
        <v>34507</v>
      </c>
      <c r="C9381" s="1050">
        <v>0</v>
      </c>
      <c r="D9381" s="1050">
        <v>26.88</v>
      </c>
      <c r="E9381" s="1406">
        <v>1031073.54</v>
      </c>
      <c r="F9381" s="1544"/>
      <c r="G9381" s="1544"/>
      <c r="H9381" s="1544"/>
      <c r="I9381" s="1545"/>
      <c r="J9381" s="1545"/>
      <c r="K9381" s="1545"/>
    </row>
    <row r="9382" spans="1:11" s="849" customFormat="1" ht="22.5" customHeight="1">
      <c r="A9382" s="1051" t="s">
        <v>34885</v>
      </c>
      <c r="B9382" s="1051" t="s">
        <v>34895</v>
      </c>
      <c r="C9382" s="1050">
        <v>0</v>
      </c>
      <c r="D9382" s="1050">
        <v>25000</v>
      </c>
      <c r="E9382" s="1406">
        <v>1006073.54</v>
      </c>
      <c r="F9382" s="1544"/>
      <c r="G9382" s="1544"/>
      <c r="H9382" s="1544"/>
      <c r="I9382" s="1545"/>
      <c r="J9382" s="1545"/>
      <c r="K9382" s="1545"/>
    </row>
    <row r="9383" spans="1:11" s="849" customFormat="1" ht="22.5" customHeight="1">
      <c r="A9383" s="1051" t="s">
        <v>34885</v>
      </c>
      <c r="B9383" s="1051" t="s">
        <v>34507</v>
      </c>
      <c r="C9383" s="1050">
        <v>0</v>
      </c>
      <c r="D9383" s="1050">
        <v>26.88</v>
      </c>
      <c r="E9383" s="1406">
        <v>1006046.66</v>
      </c>
      <c r="F9383" s="1544"/>
      <c r="G9383" s="1544"/>
      <c r="H9383" s="1544"/>
      <c r="I9383" s="1545"/>
      <c r="J9383" s="1545"/>
      <c r="K9383" s="1545"/>
    </row>
    <row r="9384" spans="1:11" s="849" customFormat="1" ht="22.5" customHeight="1">
      <c r="A9384" s="1051" t="s">
        <v>34885</v>
      </c>
      <c r="B9384" s="1051" t="s">
        <v>34896</v>
      </c>
      <c r="C9384" s="1050">
        <v>0</v>
      </c>
      <c r="D9384" s="1050">
        <v>25000</v>
      </c>
      <c r="E9384" s="1406">
        <v>981046.66</v>
      </c>
      <c r="F9384" s="1544"/>
      <c r="G9384" s="1544"/>
      <c r="H9384" s="1544"/>
      <c r="I9384" s="1545"/>
      <c r="J9384" s="1545"/>
      <c r="K9384" s="1545"/>
    </row>
    <row r="9385" spans="1:11" s="849" customFormat="1" ht="22.5" customHeight="1">
      <c r="A9385" s="1051" t="s">
        <v>34885</v>
      </c>
      <c r="B9385" s="1051" t="s">
        <v>34507</v>
      </c>
      <c r="C9385" s="1050">
        <v>0</v>
      </c>
      <c r="D9385" s="1050">
        <v>26.88</v>
      </c>
      <c r="E9385" s="1406">
        <v>981019.78</v>
      </c>
      <c r="F9385" s="1544"/>
      <c r="G9385" s="1544"/>
      <c r="H9385" s="1544"/>
      <c r="I9385" s="1545"/>
      <c r="J9385" s="1545"/>
      <c r="K9385" s="1545"/>
    </row>
    <row r="9386" spans="1:11" s="849" customFormat="1" ht="22.5" customHeight="1">
      <c r="A9386" s="1051" t="s">
        <v>34885</v>
      </c>
      <c r="B9386" s="1051" t="s">
        <v>34897</v>
      </c>
      <c r="C9386" s="1050">
        <v>0</v>
      </c>
      <c r="D9386" s="1050">
        <v>25000</v>
      </c>
      <c r="E9386" s="1406">
        <v>956019.78</v>
      </c>
      <c r="F9386" s="1544"/>
      <c r="G9386" s="1544"/>
      <c r="H9386" s="1544"/>
      <c r="I9386" s="1545"/>
      <c r="J9386" s="1545"/>
      <c r="K9386" s="1545"/>
    </row>
    <row r="9387" spans="1:11" s="849" customFormat="1" ht="22.5" customHeight="1">
      <c r="A9387" s="1051" t="s">
        <v>34885</v>
      </c>
      <c r="B9387" s="1051" t="s">
        <v>34507</v>
      </c>
      <c r="C9387" s="1050">
        <v>0</v>
      </c>
      <c r="D9387" s="1050">
        <v>26.88</v>
      </c>
      <c r="E9387" s="1406">
        <v>955992.9</v>
      </c>
      <c r="F9387" s="1544"/>
      <c r="G9387" s="1544"/>
      <c r="H9387" s="1544"/>
      <c r="I9387" s="1545"/>
      <c r="J9387" s="1545"/>
      <c r="K9387" s="1545"/>
    </row>
    <row r="9388" spans="1:11" s="849" customFormat="1" ht="22.5" customHeight="1">
      <c r="A9388" s="1051" t="s">
        <v>34885</v>
      </c>
      <c r="B9388" s="1051" t="s">
        <v>34898</v>
      </c>
      <c r="C9388" s="1050">
        <v>0</v>
      </c>
      <c r="D9388" s="1050">
        <v>25000</v>
      </c>
      <c r="E9388" s="1406">
        <v>930992.9</v>
      </c>
      <c r="F9388" s="1544"/>
      <c r="G9388" s="1544"/>
      <c r="H9388" s="1544"/>
      <c r="I9388" s="1545"/>
      <c r="J9388" s="1545"/>
      <c r="K9388" s="1545"/>
    </row>
    <row r="9389" spans="1:11" s="849" customFormat="1" ht="22.5" customHeight="1">
      <c r="A9389" s="1051" t="s">
        <v>34885</v>
      </c>
      <c r="B9389" s="1051" t="s">
        <v>34507</v>
      </c>
      <c r="C9389" s="1050">
        <v>0</v>
      </c>
      <c r="D9389" s="1050">
        <v>26.88</v>
      </c>
      <c r="E9389" s="1406">
        <v>930966.02</v>
      </c>
      <c r="F9389" s="1544"/>
      <c r="G9389" s="1544"/>
      <c r="H9389" s="1544"/>
      <c r="I9389" s="1545"/>
      <c r="J9389" s="1545"/>
      <c r="K9389" s="1545"/>
    </row>
    <row r="9390" spans="1:11" s="849" customFormat="1" ht="22.5" customHeight="1">
      <c r="A9390" s="1051" t="s">
        <v>34885</v>
      </c>
      <c r="B9390" s="1051" t="s">
        <v>34899</v>
      </c>
      <c r="C9390" s="1050">
        <v>0</v>
      </c>
      <c r="D9390" s="1050">
        <v>25000</v>
      </c>
      <c r="E9390" s="1406">
        <v>905966.02</v>
      </c>
      <c r="F9390" s="1544"/>
      <c r="G9390" s="1544"/>
      <c r="H9390" s="1544"/>
      <c r="I9390" s="1545"/>
      <c r="J9390" s="1545"/>
      <c r="K9390" s="1545"/>
    </row>
    <row r="9391" spans="1:11" s="849" customFormat="1" ht="22.5" customHeight="1">
      <c r="A9391" s="1051" t="s">
        <v>34885</v>
      </c>
      <c r="B9391" s="1051" t="s">
        <v>34507</v>
      </c>
      <c r="C9391" s="1050">
        <v>0</v>
      </c>
      <c r="D9391" s="1050">
        <v>26.88</v>
      </c>
      <c r="E9391" s="1406">
        <v>905939.14</v>
      </c>
      <c r="F9391" s="1544"/>
      <c r="G9391" s="1544"/>
      <c r="H9391" s="1544"/>
      <c r="I9391" s="1545"/>
      <c r="J9391" s="1545"/>
      <c r="K9391" s="1545"/>
    </row>
    <row r="9392" spans="1:11" s="849" customFormat="1" ht="22.5" customHeight="1">
      <c r="A9392" s="1051" t="s">
        <v>34885</v>
      </c>
      <c r="B9392" s="1051" t="s">
        <v>34900</v>
      </c>
      <c r="C9392" s="1050">
        <v>0</v>
      </c>
      <c r="D9392" s="1050">
        <v>25000</v>
      </c>
      <c r="E9392" s="1406">
        <v>880939.14</v>
      </c>
      <c r="F9392" s="1544"/>
      <c r="G9392" s="1544"/>
      <c r="H9392" s="1544"/>
      <c r="I9392" s="1545"/>
      <c r="J9392" s="1545"/>
      <c r="K9392" s="1545"/>
    </row>
    <row r="9393" spans="1:11" s="849" customFormat="1" ht="22.5" customHeight="1">
      <c r="A9393" s="1051" t="s">
        <v>34885</v>
      </c>
      <c r="B9393" s="1051" t="s">
        <v>34507</v>
      </c>
      <c r="C9393" s="1050">
        <v>0</v>
      </c>
      <c r="D9393" s="1050">
        <v>26.88</v>
      </c>
      <c r="E9393" s="1406">
        <v>880912.26</v>
      </c>
      <c r="F9393" s="1544"/>
      <c r="G9393" s="1544"/>
      <c r="H9393" s="1544"/>
      <c r="I9393" s="1545"/>
      <c r="J9393" s="1545"/>
      <c r="K9393" s="1545"/>
    </row>
    <row r="9394" spans="1:11" s="849" customFormat="1" ht="22.5" customHeight="1">
      <c r="A9394" s="1051" t="s">
        <v>34885</v>
      </c>
      <c r="B9394" s="1051" t="s">
        <v>34901</v>
      </c>
      <c r="C9394" s="1050">
        <v>0</v>
      </c>
      <c r="D9394" s="1050">
        <v>25000</v>
      </c>
      <c r="E9394" s="1406">
        <v>855912.26</v>
      </c>
      <c r="F9394" s="1544"/>
      <c r="G9394" s="1544"/>
      <c r="H9394" s="1544"/>
      <c r="I9394" s="1545"/>
      <c r="J9394" s="1545"/>
      <c r="K9394" s="1545"/>
    </row>
    <row r="9395" spans="1:11" s="849" customFormat="1" ht="22.5" customHeight="1">
      <c r="A9395" s="1051" t="s">
        <v>34885</v>
      </c>
      <c r="B9395" s="1051" t="s">
        <v>34507</v>
      </c>
      <c r="C9395" s="1050">
        <v>0</v>
      </c>
      <c r="D9395" s="1050">
        <v>26.88</v>
      </c>
      <c r="E9395" s="1406">
        <v>855885.38</v>
      </c>
      <c r="F9395" s="1544"/>
      <c r="G9395" s="1544"/>
      <c r="H9395" s="1544"/>
      <c r="I9395" s="1545"/>
      <c r="J9395" s="1545"/>
      <c r="K9395" s="1545"/>
    </row>
    <row r="9396" spans="1:11" s="849" customFormat="1" ht="22.5" customHeight="1">
      <c r="A9396" s="1051" t="s">
        <v>34885</v>
      </c>
      <c r="B9396" s="1051" t="s">
        <v>34902</v>
      </c>
      <c r="C9396" s="1050">
        <v>0</v>
      </c>
      <c r="D9396" s="1050">
        <v>25000</v>
      </c>
      <c r="E9396" s="1406">
        <v>830885.38</v>
      </c>
      <c r="F9396" s="1544"/>
      <c r="G9396" s="1544"/>
      <c r="H9396" s="1544"/>
      <c r="I9396" s="1545"/>
      <c r="J9396" s="1545"/>
      <c r="K9396" s="1545"/>
    </row>
    <row r="9397" spans="1:11" s="849" customFormat="1" ht="22.5" customHeight="1">
      <c r="A9397" s="1051" t="s">
        <v>34885</v>
      </c>
      <c r="B9397" s="1051" t="s">
        <v>34903</v>
      </c>
      <c r="C9397" s="1050">
        <v>0</v>
      </c>
      <c r="D9397" s="1050">
        <v>30000</v>
      </c>
      <c r="E9397" s="1406">
        <v>800885.38</v>
      </c>
      <c r="F9397" s="1544"/>
      <c r="G9397" s="1544"/>
      <c r="H9397" s="1544"/>
      <c r="I9397" s="1545"/>
      <c r="J9397" s="1545"/>
      <c r="K9397" s="1545"/>
    </row>
    <row r="9398" spans="1:11" s="849" customFormat="1" ht="22.5" customHeight="1">
      <c r="A9398" s="1051" t="s">
        <v>34885</v>
      </c>
      <c r="B9398" s="1051" t="s">
        <v>34904</v>
      </c>
      <c r="C9398" s="1050">
        <v>0</v>
      </c>
      <c r="D9398" s="1050">
        <v>25000</v>
      </c>
      <c r="E9398" s="1406">
        <v>775885.38</v>
      </c>
      <c r="F9398" s="1544"/>
      <c r="G9398" s="1544"/>
      <c r="H9398" s="1544"/>
      <c r="I9398" s="1545"/>
      <c r="J9398" s="1545"/>
      <c r="K9398" s="1545"/>
    </row>
    <row r="9399" spans="1:11" s="849" customFormat="1" ht="22.5" customHeight="1">
      <c r="A9399" s="1051" t="s">
        <v>34885</v>
      </c>
      <c r="B9399" s="1051" t="s">
        <v>34507</v>
      </c>
      <c r="C9399" s="1050">
        <v>0</v>
      </c>
      <c r="D9399" s="1050">
        <v>26.88</v>
      </c>
      <c r="E9399" s="1406">
        <v>775858.5</v>
      </c>
      <c r="F9399" s="1544"/>
      <c r="G9399" s="1544"/>
      <c r="H9399" s="1544"/>
      <c r="I9399" s="1545"/>
      <c r="J9399" s="1545"/>
      <c r="K9399" s="1545"/>
    </row>
    <row r="9400" spans="1:11" s="849" customFormat="1" ht="22.5" customHeight="1">
      <c r="A9400" s="1051" t="s">
        <v>34885</v>
      </c>
      <c r="B9400" s="1051" t="s">
        <v>34905</v>
      </c>
      <c r="C9400" s="1050">
        <v>0</v>
      </c>
      <c r="D9400" s="1050">
        <v>25000</v>
      </c>
      <c r="E9400" s="1406">
        <v>750858.5</v>
      </c>
      <c r="F9400" s="1544"/>
      <c r="G9400" s="1544"/>
      <c r="H9400" s="1544"/>
      <c r="I9400" s="1545"/>
      <c r="J9400" s="1545"/>
      <c r="K9400" s="1545"/>
    </row>
    <row r="9401" spans="1:11" s="849" customFormat="1" ht="22.5" customHeight="1">
      <c r="A9401" s="1051" t="s">
        <v>34885</v>
      </c>
      <c r="B9401" s="1051" t="s">
        <v>34507</v>
      </c>
      <c r="C9401" s="1050">
        <v>0</v>
      </c>
      <c r="D9401" s="1050">
        <v>26.88</v>
      </c>
      <c r="E9401" s="1406">
        <v>750831.62</v>
      </c>
      <c r="F9401" s="1544"/>
      <c r="G9401" s="1544"/>
      <c r="H9401" s="1544"/>
      <c r="I9401" s="1545"/>
      <c r="J9401" s="1545"/>
      <c r="K9401" s="1545"/>
    </row>
    <row r="9402" spans="1:11" s="849" customFormat="1" ht="22.5" customHeight="1">
      <c r="A9402" s="1051" t="s">
        <v>34885</v>
      </c>
      <c r="B9402" s="1051" t="s">
        <v>34906</v>
      </c>
      <c r="C9402" s="1050">
        <v>0</v>
      </c>
      <c r="D9402" s="1050">
        <v>30000</v>
      </c>
      <c r="E9402" s="1406">
        <v>720831.62</v>
      </c>
      <c r="F9402" s="1544"/>
      <c r="G9402" s="1544"/>
      <c r="H9402" s="1544"/>
      <c r="I9402" s="1545"/>
      <c r="J9402" s="1545"/>
      <c r="K9402" s="1545"/>
    </row>
    <row r="9403" spans="1:11" s="849" customFormat="1" ht="22.5" customHeight="1">
      <c r="A9403" s="1051" t="s">
        <v>34885</v>
      </c>
      <c r="B9403" s="1051" t="s">
        <v>34507</v>
      </c>
      <c r="C9403" s="1050">
        <v>0</v>
      </c>
      <c r="D9403" s="1050">
        <v>26.88</v>
      </c>
      <c r="E9403" s="1406">
        <v>720804.74</v>
      </c>
      <c r="F9403" s="1544"/>
      <c r="G9403" s="1544"/>
      <c r="H9403" s="1544"/>
      <c r="I9403" s="1545"/>
      <c r="J9403" s="1545"/>
      <c r="K9403" s="1545"/>
    </row>
    <row r="9404" spans="1:11" s="849" customFormat="1" ht="22.5" customHeight="1">
      <c r="A9404" s="1051" t="s">
        <v>34885</v>
      </c>
      <c r="B9404" s="1051" t="s">
        <v>34907</v>
      </c>
      <c r="C9404" s="1050">
        <v>0</v>
      </c>
      <c r="D9404" s="1050">
        <v>25000</v>
      </c>
      <c r="E9404" s="1406">
        <v>695804.74</v>
      </c>
      <c r="F9404" s="1544"/>
      <c r="G9404" s="1544"/>
      <c r="H9404" s="1544"/>
      <c r="I9404" s="1545"/>
      <c r="J9404" s="1545"/>
      <c r="K9404" s="1545"/>
    </row>
    <row r="9405" spans="1:11" s="849" customFormat="1" ht="22.5" customHeight="1">
      <c r="A9405" s="1051" t="s">
        <v>34885</v>
      </c>
      <c r="B9405" s="1051" t="s">
        <v>34507</v>
      </c>
      <c r="C9405" s="1050">
        <v>0</v>
      </c>
      <c r="D9405" s="1050">
        <v>26.88</v>
      </c>
      <c r="E9405" s="1406">
        <v>695777.86</v>
      </c>
      <c r="F9405" s="1544"/>
      <c r="G9405" s="1544"/>
      <c r="H9405" s="1544"/>
      <c r="I9405" s="1545"/>
      <c r="J9405" s="1545"/>
      <c r="K9405" s="1545"/>
    </row>
    <row r="9406" spans="1:11" s="849" customFormat="1" ht="22.5" customHeight="1">
      <c r="A9406" s="1051" t="s">
        <v>34885</v>
      </c>
      <c r="B9406" s="1051" t="s">
        <v>34908</v>
      </c>
      <c r="C9406" s="1050">
        <v>0</v>
      </c>
      <c r="D9406" s="1050">
        <v>25000</v>
      </c>
      <c r="E9406" s="1406">
        <v>670777.86</v>
      </c>
      <c r="F9406" s="1544"/>
      <c r="G9406" s="1544"/>
      <c r="H9406" s="1544"/>
      <c r="I9406" s="1545"/>
      <c r="J9406" s="1545"/>
      <c r="K9406" s="1545"/>
    </row>
    <row r="9407" spans="1:11" s="849" customFormat="1" ht="22.5" customHeight="1">
      <c r="A9407" s="1051" t="s">
        <v>34885</v>
      </c>
      <c r="B9407" s="1051" t="s">
        <v>34507</v>
      </c>
      <c r="C9407" s="1050">
        <v>0</v>
      </c>
      <c r="D9407" s="1050">
        <v>26.88</v>
      </c>
      <c r="E9407" s="1406">
        <v>670750.98</v>
      </c>
      <c r="F9407" s="1544"/>
      <c r="G9407" s="1544"/>
      <c r="H9407" s="1544"/>
      <c r="I9407" s="1545"/>
      <c r="J9407" s="1545"/>
      <c r="K9407" s="1545"/>
    </row>
    <row r="9408" spans="1:11" s="849" customFormat="1" ht="22.5" customHeight="1">
      <c r="A9408" s="1051" t="s">
        <v>34885</v>
      </c>
      <c r="B9408" s="1051" t="s">
        <v>34909</v>
      </c>
      <c r="C9408" s="1050">
        <v>0</v>
      </c>
      <c r="D9408" s="1050">
        <v>25000</v>
      </c>
      <c r="E9408" s="1406">
        <v>645750.98</v>
      </c>
      <c r="F9408" s="1544"/>
      <c r="G9408" s="1544"/>
      <c r="H9408" s="1544"/>
      <c r="I9408" s="1545"/>
      <c r="J9408" s="1545"/>
      <c r="K9408" s="1545"/>
    </row>
    <row r="9409" spans="1:11" s="849" customFormat="1" ht="22.5" customHeight="1">
      <c r="A9409" s="1051" t="s">
        <v>34885</v>
      </c>
      <c r="B9409" s="1051" t="s">
        <v>34507</v>
      </c>
      <c r="C9409" s="1050">
        <v>0</v>
      </c>
      <c r="D9409" s="1050">
        <v>26.88</v>
      </c>
      <c r="E9409" s="1406">
        <v>645724.1</v>
      </c>
      <c r="F9409" s="1544"/>
      <c r="G9409" s="1544"/>
      <c r="H9409" s="1544"/>
      <c r="I9409" s="1545"/>
      <c r="J9409" s="1545"/>
      <c r="K9409" s="1545"/>
    </row>
    <row r="9410" spans="1:11" s="849" customFormat="1" ht="22.5" customHeight="1">
      <c r="A9410" s="1051" t="s">
        <v>34885</v>
      </c>
      <c r="B9410" s="1051" t="s">
        <v>34910</v>
      </c>
      <c r="C9410" s="1050">
        <v>0</v>
      </c>
      <c r="D9410" s="1050">
        <v>25000</v>
      </c>
      <c r="E9410" s="1406">
        <v>620724.1</v>
      </c>
      <c r="F9410" s="1544"/>
      <c r="G9410" s="1544"/>
      <c r="H9410" s="1544"/>
      <c r="I9410" s="1545"/>
      <c r="J9410" s="1545"/>
      <c r="K9410" s="1545"/>
    </row>
    <row r="9411" spans="1:11" s="849" customFormat="1" ht="22.5" customHeight="1">
      <c r="A9411" s="1051" t="s">
        <v>34885</v>
      </c>
      <c r="B9411" s="1051" t="s">
        <v>34507</v>
      </c>
      <c r="C9411" s="1050">
        <v>0</v>
      </c>
      <c r="D9411" s="1050">
        <v>26.88</v>
      </c>
      <c r="E9411" s="1406">
        <v>620697.22</v>
      </c>
      <c r="F9411" s="1544"/>
      <c r="G9411" s="1544"/>
      <c r="H9411" s="1544"/>
      <c r="I9411" s="1545"/>
      <c r="J9411" s="1545"/>
      <c r="K9411" s="1545"/>
    </row>
    <row r="9412" spans="1:11" s="849" customFormat="1" ht="22.5" customHeight="1">
      <c r="A9412" s="1051" t="s">
        <v>34885</v>
      </c>
      <c r="B9412" s="1051" t="s">
        <v>34911</v>
      </c>
      <c r="C9412" s="1050">
        <v>0</v>
      </c>
      <c r="D9412" s="1050">
        <v>25000</v>
      </c>
      <c r="E9412" s="1406">
        <v>595697.22</v>
      </c>
      <c r="F9412" s="1544"/>
      <c r="G9412" s="1544"/>
      <c r="H9412" s="1544"/>
      <c r="I9412" s="1545"/>
      <c r="J9412" s="1545"/>
      <c r="K9412" s="1545"/>
    </row>
    <row r="9413" spans="1:11" s="849" customFormat="1" ht="22.5" customHeight="1">
      <c r="A9413" s="1051" t="s">
        <v>34885</v>
      </c>
      <c r="B9413" s="1051" t="s">
        <v>34507</v>
      </c>
      <c r="C9413" s="1050">
        <v>0</v>
      </c>
      <c r="D9413" s="1050">
        <v>26.88</v>
      </c>
      <c r="E9413" s="1406">
        <v>595670.34</v>
      </c>
      <c r="F9413" s="1544"/>
      <c r="G9413" s="1544"/>
      <c r="H9413" s="1544"/>
      <c r="I9413" s="1545"/>
      <c r="J9413" s="1545"/>
      <c r="K9413" s="1545"/>
    </row>
    <row r="9414" spans="1:11" s="849" customFormat="1" ht="22.5" customHeight="1">
      <c r="A9414" s="1051" t="s">
        <v>34885</v>
      </c>
      <c r="B9414" s="1051" t="s">
        <v>34912</v>
      </c>
      <c r="C9414" s="1050">
        <v>0</v>
      </c>
      <c r="D9414" s="1050">
        <v>30000</v>
      </c>
      <c r="E9414" s="1406">
        <v>565670.34</v>
      </c>
      <c r="F9414" s="1544"/>
      <c r="G9414" s="1544"/>
      <c r="H9414" s="1544"/>
      <c r="I9414" s="1545"/>
      <c r="J9414" s="1545"/>
      <c r="K9414" s="1545"/>
    </row>
    <row r="9415" spans="1:11" s="849" customFormat="1" ht="22.5" customHeight="1">
      <c r="A9415" s="1051" t="s">
        <v>34885</v>
      </c>
      <c r="B9415" s="1051" t="s">
        <v>34507</v>
      </c>
      <c r="C9415" s="1050">
        <v>0</v>
      </c>
      <c r="D9415" s="1050">
        <v>26.88</v>
      </c>
      <c r="E9415" s="1406">
        <v>565643.46</v>
      </c>
      <c r="F9415" s="1544"/>
      <c r="G9415" s="1544"/>
      <c r="H9415" s="1544"/>
      <c r="I9415" s="1545"/>
      <c r="J9415" s="1545"/>
      <c r="K9415" s="1545"/>
    </row>
    <row r="9416" spans="1:11" s="849" customFormat="1" ht="22.5" customHeight="1">
      <c r="A9416" s="1051" t="s">
        <v>34885</v>
      </c>
      <c r="B9416" s="1051" t="s">
        <v>34913</v>
      </c>
      <c r="C9416" s="1050">
        <v>0</v>
      </c>
      <c r="D9416" s="1050">
        <v>30000</v>
      </c>
      <c r="E9416" s="1406">
        <v>535643.46</v>
      </c>
      <c r="F9416" s="1544"/>
      <c r="G9416" s="1544"/>
      <c r="H9416" s="1544"/>
      <c r="I9416" s="1545"/>
      <c r="J9416" s="1545"/>
      <c r="K9416" s="1545"/>
    </row>
    <row r="9417" spans="1:11" s="849" customFormat="1" ht="22.5" customHeight="1">
      <c r="A9417" s="1051" t="s">
        <v>34885</v>
      </c>
      <c r="B9417" s="1051" t="s">
        <v>34507</v>
      </c>
      <c r="C9417" s="1050">
        <v>0</v>
      </c>
      <c r="D9417" s="1050">
        <v>26.88</v>
      </c>
      <c r="E9417" s="1406">
        <v>535616.57999999996</v>
      </c>
      <c r="F9417" s="1544"/>
      <c r="G9417" s="1544"/>
      <c r="H9417" s="1544"/>
      <c r="I9417" s="1545"/>
      <c r="J9417" s="1545"/>
      <c r="K9417" s="1545"/>
    </row>
    <row r="9418" spans="1:11" s="849" customFormat="1" ht="22.5" customHeight="1">
      <c r="A9418" s="1051" t="s">
        <v>34885</v>
      </c>
      <c r="B9418" s="1051" t="s">
        <v>34914</v>
      </c>
      <c r="C9418" s="1050">
        <v>0</v>
      </c>
      <c r="D9418" s="1050">
        <v>25000</v>
      </c>
      <c r="E9418" s="1406">
        <v>510616.58</v>
      </c>
      <c r="F9418" s="1544"/>
      <c r="G9418" s="1544"/>
      <c r="H9418" s="1544"/>
      <c r="I9418" s="1545"/>
      <c r="J9418" s="1545"/>
      <c r="K9418" s="1545"/>
    </row>
    <row r="9419" spans="1:11" s="849" customFormat="1" ht="22.5" customHeight="1">
      <c r="A9419" s="1051" t="s">
        <v>34885</v>
      </c>
      <c r="B9419" s="1051" t="s">
        <v>34507</v>
      </c>
      <c r="C9419" s="1050">
        <v>0</v>
      </c>
      <c r="D9419" s="1050">
        <v>26.88</v>
      </c>
      <c r="E9419" s="1406">
        <v>510589.7</v>
      </c>
      <c r="F9419" s="1544"/>
      <c r="G9419" s="1544"/>
      <c r="H9419" s="1544"/>
      <c r="I9419" s="1545"/>
      <c r="J9419" s="1545"/>
      <c r="K9419" s="1545"/>
    </row>
    <row r="9420" spans="1:11" s="849" customFormat="1" ht="22.5" customHeight="1">
      <c r="A9420" s="1051" t="s">
        <v>34885</v>
      </c>
      <c r="B9420" s="1051" t="s">
        <v>34915</v>
      </c>
      <c r="C9420" s="1050">
        <v>0</v>
      </c>
      <c r="D9420" s="1050">
        <v>30000</v>
      </c>
      <c r="E9420" s="1406">
        <v>480589.7</v>
      </c>
      <c r="F9420" s="1544"/>
      <c r="G9420" s="1544"/>
      <c r="H9420" s="1544"/>
      <c r="I9420" s="1545"/>
      <c r="J9420" s="1545"/>
      <c r="K9420" s="1545"/>
    </row>
    <row r="9421" spans="1:11" s="849" customFormat="1" ht="22.5" customHeight="1">
      <c r="A9421" s="1051" t="s">
        <v>34885</v>
      </c>
      <c r="B9421" s="1051" t="s">
        <v>34507</v>
      </c>
      <c r="C9421" s="1050">
        <v>0</v>
      </c>
      <c r="D9421" s="1050">
        <v>26.88</v>
      </c>
      <c r="E9421" s="1406">
        <v>480562.82</v>
      </c>
      <c r="F9421" s="1544"/>
      <c r="G9421" s="1544"/>
      <c r="H9421" s="1544"/>
      <c r="I9421" s="1545"/>
      <c r="J9421" s="1545"/>
      <c r="K9421" s="1545"/>
    </row>
    <row r="9422" spans="1:11" s="849" customFormat="1" ht="22.5" customHeight="1">
      <c r="A9422" s="1051" t="s">
        <v>34885</v>
      </c>
      <c r="B9422" s="1051" t="s">
        <v>34916</v>
      </c>
      <c r="C9422" s="1050">
        <v>0</v>
      </c>
      <c r="D9422" s="1050">
        <v>25000</v>
      </c>
      <c r="E9422" s="1406">
        <v>455562.82</v>
      </c>
      <c r="F9422" s="1544"/>
      <c r="G9422" s="1544"/>
      <c r="H9422" s="1544"/>
      <c r="I9422" s="1545"/>
      <c r="J9422" s="1545"/>
      <c r="K9422" s="1545"/>
    </row>
    <row r="9423" spans="1:11" s="849" customFormat="1" ht="22.5" customHeight="1">
      <c r="A9423" s="1051" t="s">
        <v>34885</v>
      </c>
      <c r="B9423" s="1051" t="s">
        <v>34507</v>
      </c>
      <c r="C9423" s="1050">
        <v>0</v>
      </c>
      <c r="D9423" s="1050">
        <v>26.88</v>
      </c>
      <c r="E9423" s="1406">
        <v>455535.94</v>
      </c>
      <c r="F9423" s="1544"/>
      <c r="G9423" s="1544"/>
      <c r="H9423" s="1544"/>
      <c r="I9423" s="1545"/>
      <c r="J9423" s="1545"/>
      <c r="K9423" s="1545"/>
    </row>
    <row r="9424" spans="1:11" s="849" customFormat="1" ht="22.5" customHeight="1">
      <c r="A9424" s="1051" t="s">
        <v>34885</v>
      </c>
      <c r="B9424" s="1051" t="s">
        <v>34917</v>
      </c>
      <c r="C9424" s="1050">
        <v>0</v>
      </c>
      <c r="D9424" s="1050">
        <v>25000</v>
      </c>
      <c r="E9424" s="1406">
        <v>430535.94</v>
      </c>
      <c r="F9424" s="1544"/>
      <c r="G9424" s="1544"/>
      <c r="H9424" s="1544"/>
      <c r="I9424" s="1545"/>
      <c r="J9424" s="1545"/>
      <c r="K9424" s="1545"/>
    </row>
    <row r="9425" spans="1:11" s="849" customFormat="1" ht="22.5" customHeight="1">
      <c r="A9425" s="1051" t="s">
        <v>34885</v>
      </c>
      <c r="B9425" s="1051" t="s">
        <v>34507</v>
      </c>
      <c r="C9425" s="1050">
        <v>0</v>
      </c>
      <c r="D9425" s="1050">
        <v>26.88</v>
      </c>
      <c r="E9425" s="1406">
        <v>430509.06</v>
      </c>
      <c r="F9425" s="1544"/>
      <c r="G9425" s="1544"/>
      <c r="H9425" s="1544"/>
      <c r="I9425" s="1545"/>
      <c r="J9425" s="1545"/>
      <c r="K9425" s="1545"/>
    </row>
    <row r="9426" spans="1:11" s="849" customFormat="1" ht="22.5" customHeight="1">
      <c r="A9426" s="1051" t="s">
        <v>34885</v>
      </c>
      <c r="B9426" s="1051" t="s">
        <v>34918</v>
      </c>
      <c r="C9426" s="1050">
        <v>0</v>
      </c>
      <c r="D9426" s="1050">
        <v>25000</v>
      </c>
      <c r="E9426" s="1406">
        <v>405509.06</v>
      </c>
      <c r="F9426" s="1544"/>
      <c r="G9426" s="1544"/>
      <c r="H9426" s="1544"/>
      <c r="I9426" s="1545"/>
      <c r="J9426" s="1545"/>
      <c r="K9426" s="1545"/>
    </row>
    <row r="9427" spans="1:11" s="849" customFormat="1" ht="22.5" customHeight="1">
      <c r="A9427" s="1051" t="s">
        <v>34885</v>
      </c>
      <c r="B9427" s="1051" t="s">
        <v>34507</v>
      </c>
      <c r="C9427" s="1050">
        <v>0</v>
      </c>
      <c r="D9427" s="1050">
        <v>26.88</v>
      </c>
      <c r="E9427" s="1406">
        <v>405482.18</v>
      </c>
      <c r="F9427" s="1544"/>
      <c r="G9427" s="1544"/>
      <c r="H9427" s="1544"/>
      <c r="I9427" s="1545"/>
      <c r="J9427" s="1545"/>
      <c r="K9427" s="1545"/>
    </row>
    <row r="9428" spans="1:11" s="849" customFormat="1" ht="22.5" customHeight="1">
      <c r="A9428" s="1051" t="s">
        <v>34885</v>
      </c>
      <c r="B9428" s="1051" t="s">
        <v>34919</v>
      </c>
      <c r="C9428" s="1050">
        <v>0</v>
      </c>
      <c r="D9428" s="1050">
        <v>25000</v>
      </c>
      <c r="E9428" s="1406">
        <v>380482.18</v>
      </c>
      <c r="F9428" s="1544"/>
      <c r="G9428" s="1544"/>
      <c r="H9428" s="1544"/>
      <c r="I9428" s="1545"/>
      <c r="J9428" s="1545"/>
      <c r="K9428" s="1545"/>
    </row>
    <row r="9429" spans="1:11" s="849" customFormat="1" ht="22.5" customHeight="1">
      <c r="A9429" s="1051" t="s">
        <v>34885</v>
      </c>
      <c r="B9429" s="1051" t="s">
        <v>34507</v>
      </c>
      <c r="C9429" s="1050">
        <v>0</v>
      </c>
      <c r="D9429" s="1050">
        <v>26.88</v>
      </c>
      <c r="E9429" s="1406">
        <v>380455.3</v>
      </c>
      <c r="F9429" s="1544"/>
      <c r="G9429" s="1544"/>
      <c r="H9429" s="1544"/>
      <c r="I9429" s="1545"/>
      <c r="J9429" s="1545"/>
      <c r="K9429" s="1545"/>
    </row>
    <row r="9430" spans="1:11" s="849" customFormat="1" ht="22.5" customHeight="1">
      <c r="A9430" s="1051" t="s">
        <v>34885</v>
      </c>
      <c r="B9430" s="1051" t="s">
        <v>34920</v>
      </c>
      <c r="C9430" s="1050">
        <v>0</v>
      </c>
      <c r="D9430" s="1050">
        <v>25000</v>
      </c>
      <c r="E9430" s="1406">
        <v>355455.3</v>
      </c>
      <c r="F9430" s="1544"/>
      <c r="G9430" s="1544"/>
      <c r="H9430" s="1544"/>
      <c r="I9430" s="1545"/>
      <c r="J9430" s="1545"/>
      <c r="K9430" s="1545"/>
    </row>
    <row r="9431" spans="1:11" s="849" customFormat="1" ht="22.5" customHeight="1">
      <c r="A9431" s="1051" t="s">
        <v>34885</v>
      </c>
      <c r="B9431" s="1051" t="s">
        <v>34507</v>
      </c>
      <c r="C9431" s="1050">
        <v>0</v>
      </c>
      <c r="D9431" s="1050">
        <v>26.88</v>
      </c>
      <c r="E9431" s="1406">
        <v>355428.42</v>
      </c>
      <c r="F9431" s="1544"/>
      <c r="G9431" s="1544"/>
      <c r="H9431" s="1544"/>
      <c r="I9431" s="1545"/>
      <c r="J9431" s="1545"/>
      <c r="K9431" s="1545"/>
    </row>
    <row r="9432" spans="1:11" s="849" customFormat="1" ht="22.5" customHeight="1">
      <c r="A9432" s="1051" t="s">
        <v>34885</v>
      </c>
      <c r="B9432" s="1051" t="s">
        <v>34921</v>
      </c>
      <c r="C9432" s="1050">
        <v>0</v>
      </c>
      <c r="D9432" s="1050">
        <v>25000</v>
      </c>
      <c r="E9432" s="1406">
        <v>330428.42</v>
      </c>
      <c r="F9432" s="1544"/>
      <c r="G9432" s="1544"/>
      <c r="H9432" s="1544"/>
      <c r="I9432" s="1545"/>
      <c r="J9432" s="1545"/>
      <c r="K9432" s="1545"/>
    </row>
    <row r="9433" spans="1:11" s="849" customFormat="1" ht="22.5" customHeight="1">
      <c r="A9433" s="1051" t="s">
        <v>34885</v>
      </c>
      <c r="B9433" s="1051" t="s">
        <v>34507</v>
      </c>
      <c r="C9433" s="1050">
        <v>0</v>
      </c>
      <c r="D9433" s="1050">
        <v>26.88</v>
      </c>
      <c r="E9433" s="1406">
        <v>330401.53999999998</v>
      </c>
      <c r="F9433" s="1544"/>
      <c r="G9433" s="1544"/>
      <c r="H9433" s="1544"/>
      <c r="I9433" s="1545"/>
      <c r="J9433" s="1545"/>
      <c r="K9433" s="1545"/>
    </row>
    <row r="9434" spans="1:11" s="849" customFormat="1" ht="22.5" customHeight="1">
      <c r="A9434" s="1051" t="s">
        <v>34885</v>
      </c>
      <c r="B9434" s="1051" t="s">
        <v>34922</v>
      </c>
      <c r="C9434" s="1050">
        <v>0</v>
      </c>
      <c r="D9434" s="1050">
        <v>122293.33</v>
      </c>
      <c r="E9434" s="1406">
        <v>208108.21</v>
      </c>
      <c r="F9434" s="1544"/>
      <c r="G9434" s="1544"/>
      <c r="H9434" s="1544"/>
      <c r="I9434" s="1545"/>
      <c r="J9434" s="1545"/>
      <c r="K9434" s="1545"/>
    </row>
    <row r="9435" spans="1:11" s="849" customFormat="1" ht="22.5" customHeight="1">
      <c r="A9435" s="1051" t="s">
        <v>34885</v>
      </c>
      <c r="B9435" s="1051" t="s">
        <v>34507</v>
      </c>
      <c r="C9435" s="1050">
        <v>0</v>
      </c>
      <c r="D9435" s="1050">
        <v>53.75</v>
      </c>
      <c r="E9435" s="1406">
        <v>208054.46</v>
      </c>
      <c r="F9435" s="1544"/>
      <c r="G9435" s="1544"/>
      <c r="H9435" s="1544"/>
      <c r="I9435" s="1545"/>
      <c r="J9435" s="1545"/>
      <c r="K9435" s="1545"/>
    </row>
    <row r="9436" spans="1:11" s="849" customFormat="1" ht="22.5" customHeight="1">
      <c r="A9436" s="1051" t="s">
        <v>34885</v>
      </c>
      <c r="B9436" s="1051" t="s">
        <v>34923</v>
      </c>
      <c r="C9436" s="1050">
        <v>0</v>
      </c>
      <c r="D9436" s="1050">
        <v>14546.67</v>
      </c>
      <c r="E9436" s="1406">
        <v>193507.79</v>
      </c>
      <c r="F9436" s="1544"/>
      <c r="G9436" s="1544"/>
      <c r="H9436" s="1544"/>
      <c r="I9436" s="1545"/>
      <c r="J9436" s="1545"/>
      <c r="K9436" s="1545"/>
    </row>
    <row r="9437" spans="1:11" s="849" customFormat="1" ht="22.5" customHeight="1">
      <c r="A9437" s="1051" t="s">
        <v>34885</v>
      </c>
      <c r="B9437" s="1051" t="s">
        <v>34924</v>
      </c>
      <c r="C9437" s="1050">
        <v>0</v>
      </c>
      <c r="D9437" s="1050">
        <v>48000</v>
      </c>
      <c r="E9437" s="1406">
        <v>145507.79</v>
      </c>
      <c r="F9437" s="1544"/>
      <c r="G9437" s="1544"/>
      <c r="H9437" s="1544"/>
      <c r="I9437" s="1545"/>
      <c r="J9437" s="1545"/>
      <c r="K9437" s="1545"/>
    </row>
    <row r="9438" spans="1:11" s="849" customFormat="1" ht="22.5" customHeight="1">
      <c r="A9438" s="1051" t="s">
        <v>34885</v>
      </c>
      <c r="B9438" s="1051" t="s">
        <v>34925</v>
      </c>
      <c r="C9438" s="1050">
        <v>0</v>
      </c>
      <c r="D9438" s="1050">
        <v>10000</v>
      </c>
      <c r="E9438" s="1406">
        <v>135507.79</v>
      </c>
      <c r="F9438" s="1544"/>
      <c r="G9438" s="1544"/>
      <c r="H9438" s="1544"/>
      <c r="I9438" s="1545"/>
      <c r="J9438" s="1545"/>
      <c r="K9438" s="1545"/>
    </row>
    <row r="9439" spans="1:11" s="849" customFormat="1" ht="22.5" customHeight="1">
      <c r="A9439" s="1051" t="s">
        <v>34885</v>
      </c>
      <c r="B9439" s="1051" t="s">
        <v>34507</v>
      </c>
      <c r="C9439" s="1050">
        <v>0</v>
      </c>
      <c r="D9439" s="1050">
        <v>26.88</v>
      </c>
      <c r="E9439" s="1406">
        <v>135480.91</v>
      </c>
      <c r="F9439" s="1544"/>
      <c r="G9439" s="1544"/>
      <c r="H9439" s="1544"/>
      <c r="I9439" s="1545"/>
      <c r="J9439" s="1545"/>
      <c r="K9439" s="1545"/>
    </row>
    <row r="9440" spans="1:11" s="849" customFormat="1" ht="22.5" customHeight="1">
      <c r="A9440" s="1051" t="s">
        <v>34885</v>
      </c>
      <c r="B9440" s="1051" t="s">
        <v>34926</v>
      </c>
      <c r="C9440" s="1050">
        <v>0</v>
      </c>
      <c r="D9440" s="1050">
        <v>39000</v>
      </c>
      <c r="E9440" s="1406">
        <v>96480.91</v>
      </c>
      <c r="F9440" s="1544"/>
      <c r="G9440" s="1544"/>
      <c r="H9440" s="1544"/>
      <c r="I9440" s="1545"/>
      <c r="J9440" s="1545"/>
      <c r="K9440" s="1545"/>
    </row>
    <row r="9441" spans="1:11" s="849" customFormat="1" ht="22.5" customHeight="1">
      <c r="A9441" s="1051" t="s">
        <v>34885</v>
      </c>
      <c r="B9441" s="1051" t="s">
        <v>34507</v>
      </c>
      <c r="C9441" s="1050">
        <v>0</v>
      </c>
      <c r="D9441" s="1050">
        <v>26.88</v>
      </c>
      <c r="E9441" s="1406">
        <v>96454.03</v>
      </c>
      <c r="F9441" s="1544"/>
      <c r="G9441" s="1544"/>
      <c r="H9441" s="1544"/>
      <c r="I9441" s="1545"/>
      <c r="J9441" s="1545"/>
      <c r="K9441" s="1545"/>
    </row>
    <row r="9442" spans="1:11" s="849" customFormat="1" ht="22.5" customHeight="1">
      <c r="A9442" s="1051" t="s">
        <v>34885</v>
      </c>
      <c r="B9442" s="1051" t="s">
        <v>34927</v>
      </c>
      <c r="C9442" s="1050">
        <v>0</v>
      </c>
      <c r="D9442" s="1050">
        <v>10000</v>
      </c>
      <c r="E9442" s="1406">
        <v>86454.03</v>
      </c>
      <c r="F9442" s="1544"/>
      <c r="G9442" s="1544"/>
      <c r="H9442" s="1544"/>
      <c r="I9442" s="1545"/>
      <c r="J9442" s="1545"/>
      <c r="K9442" s="1545"/>
    </row>
    <row r="9443" spans="1:11" s="849" customFormat="1" ht="22.5" customHeight="1">
      <c r="A9443" s="1051" t="s">
        <v>34885</v>
      </c>
      <c r="B9443" s="1051" t="s">
        <v>34507</v>
      </c>
      <c r="C9443" s="1050">
        <v>0</v>
      </c>
      <c r="D9443" s="1050">
        <v>26.88</v>
      </c>
      <c r="E9443" s="1406">
        <v>86427.15</v>
      </c>
      <c r="F9443" s="1544"/>
      <c r="G9443" s="1544"/>
      <c r="H9443" s="1544"/>
      <c r="I9443" s="1545"/>
      <c r="J9443" s="1545"/>
      <c r="K9443" s="1545"/>
    </row>
    <row r="9444" spans="1:11" s="849" customFormat="1" ht="22.5" customHeight="1">
      <c r="A9444" s="1051" t="s">
        <v>34885</v>
      </c>
      <c r="B9444" s="1051" t="s">
        <v>34928</v>
      </c>
      <c r="C9444" s="1050">
        <v>0</v>
      </c>
      <c r="D9444" s="1050">
        <v>36000</v>
      </c>
      <c r="E9444" s="1406">
        <v>50427.15</v>
      </c>
      <c r="F9444" s="1544"/>
      <c r="G9444" s="1544"/>
      <c r="H9444" s="1544"/>
      <c r="I9444" s="1545"/>
      <c r="J9444" s="1545"/>
      <c r="K9444" s="1545"/>
    </row>
    <row r="9445" spans="1:11" s="849" customFormat="1" ht="22.5" customHeight="1">
      <c r="A9445" s="1051" t="s">
        <v>34885</v>
      </c>
      <c r="B9445" s="1051" t="s">
        <v>34507</v>
      </c>
      <c r="C9445" s="1050">
        <v>0</v>
      </c>
      <c r="D9445" s="1050">
        <v>26.88</v>
      </c>
      <c r="E9445" s="1406">
        <v>50400.27</v>
      </c>
      <c r="F9445" s="1544"/>
      <c r="G9445" s="1544"/>
      <c r="H9445" s="1544"/>
      <c r="I9445" s="1545"/>
      <c r="J9445" s="1545"/>
      <c r="K9445" s="1545"/>
    </row>
    <row r="9446" spans="1:11" s="849" customFormat="1" ht="22.5" customHeight="1">
      <c r="A9446" s="1051" t="s">
        <v>34885</v>
      </c>
      <c r="B9446" s="1051" t="s">
        <v>34929</v>
      </c>
      <c r="C9446" s="1050">
        <v>0</v>
      </c>
      <c r="D9446" s="1050">
        <v>15000</v>
      </c>
      <c r="E9446" s="1406">
        <v>35400.269999999997</v>
      </c>
      <c r="F9446" s="1544"/>
      <c r="G9446" s="1544"/>
      <c r="H9446" s="1544"/>
      <c r="I9446" s="1545"/>
      <c r="J9446" s="1545"/>
      <c r="K9446" s="1545"/>
    </row>
    <row r="9447" spans="1:11" s="849" customFormat="1" ht="22.5" customHeight="1">
      <c r="A9447" s="1051" t="s">
        <v>34885</v>
      </c>
      <c r="B9447" s="1051" t="s">
        <v>34507</v>
      </c>
      <c r="C9447" s="1050">
        <v>0</v>
      </c>
      <c r="D9447" s="1050">
        <v>26.88</v>
      </c>
      <c r="E9447" s="1406">
        <v>35373.39</v>
      </c>
      <c r="F9447" s="1544"/>
      <c r="G9447" s="1544"/>
      <c r="H9447" s="1544"/>
      <c r="I9447" s="1545"/>
      <c r="J9447" s="1545"/>
      <c r="K9447" s="1545"/>
    </row>
    <row r="9448" spans="1:11" s="849" customFormat="1" ht="22.5" customHeight="1">
      <c r="A9448" s="1051" t="s">
        <v>34885</v>
      </c>
      <c r="B9448" s="1051" t="s">
        <v>34930</v>
      </c>
      <c r="C9448" s="1050">
        <v>0</v>
      </c>
      <c r="D9448" s="1050">
        <v>20000</v>
      </c>
      <c r="E9448" s="1406">
        <v>15373.39</v>
      </c>
      <c r="F9448" s="1544"/>
      <c r="G9448" s="1544"/>
      <c r="H9448" s="1544"/>
      <c r="I9448" s="1545"/>
      <c r="J9448" s="1545"/>
      <c r="K9448" s="1545"/>
    </row>
    <row r="9449" spans="1:11" s="849" customFormat="1" ht="22.5" customHeight="1">
      <c r="A9449" s="1051" t="s">
        <v>34885</v>
      </c>
      <c r="B9449" s="1051" t="s">
        <v>34507</v>
      </c>
      <c r="C9449" s="1050">
        <v>0</v>
      </c>
      <c r="D9449" s="1050">
        <v>26.88</v>
      </c>
      <c r="E9449" s="1406">
        <v>15346.51</v>
      </c>
      <c r="F9449" s="1544"/>
      <c r="G9449" s="1544"/>
      <c r="H9449" s="1544"/>
      <c r="I9449" s="1545"/>
      <c r="J9449" s="1545"/>
      <c r="K9449" s="1545"/>
    </row>
    <row r="9450" spans="1:11" s="849" customFormat="1" ht="22.5" customHeight="1">
      <c r="A9450" s="1051" t="s">
        <v>34885</v>
      </c>
      <c r="B9450" s="1051" t="s">
        <v>34931</v>
      </c>
      <c r="C9450" s="1050">
        <v>10000</v>
      </c>
      <c r="D9450" s="1050">
        <v>0</v>
      </c>
      <c r="E9450" s="1406">
        <v>25346.51</v>
      </c>
      <c r="F9450" s="1544"/>
      <c r="G9450" s="1544"/>
      <c r="H9450" s="1544"/>
      <c r="I9450" s="1545"/>
      <c r="J9450" s="1545"/>
      <c r="K9450" s="1545"/>
    </row>
    <row r="9451" spans="1:11" s="849" customFormat="1" ht="22.5" customHeight="1">
      <c r="A9451" s="1051" t="s">
        <v>34888</v>
      </c>
      <c r="B9451" s="1051" t="s">
        <v>34932</v>
      </c>
      <c r="C9451" s="1050">
        <v>15000</v>
      </c>
      <c r="D9451" s="1050">
        <v>0</v>
      </c>
      <c r="E9451" s="1406">
        <v>40346.51</v>
      </c>
      <c r="F9451" s="1544"/>
      <c r="G9451" s="1544"/>
      <c r="H9451" s="1544"/>
      <c r="I9451" s="1545"/>
      <c r="J9451" s="1545"/>
      <c r="K9451" s="1545"/>
    </row>
    <row r="9452" spans="1:11" s="849" customFormat="1" ht="22.5" customHeight="1">
      <c r="A9452" s="1051" t="s">
        <v>34888</v>
      </c>
      <c r="B9452" s="1051" t="s">
        <v>34933</v>
      </c>
      <c r="C9452" s="1050">
        <v>30000</v>
      </c>
      <c r="D9452" s="1050">
        <v>0</v>
      </c>
      <c r="E9452" s="1406">
        <v>70346.509999999995</v>
      </c>
      <c r="F9452" s="1544"/>
      <c r="G9452" s="1544"/>
      <c r="H9452" s="1544"/>
      <c r="I9452" s="1545"/>
      <c r="J9452" s="1545"/>
      <c r="K9452" s="1545"/>
    </row>
    <row r="9453" spans="1:11" s="849" customFormat="1" ht="22.5" customHeight="1">
      <c r="A9453" s="1051" t="s">
        <v>34889</v>
      </c>
      <c r="B9453" s="1051" t="s">
        <v>34934</v>
      </c>
      <c r="C9453" s="1050">
        <v>75000</v>
      </c>
      <c r="D9453" s="1050">
        <v>0</v>
      </c>
      <c r="E9453" s="1406">
        <v>145346.51</v>
      </c>
      <c r="F9453" s="1544"/>
      <c r="G9453" s="1544"/>
      <c r="H9453" s="1544"/>
      <c r="I9453" s="1545"/>
      <c r="J9453" s="1545"/>
      <c r="K9453" s="1545"/>
    </row>
    <row r="9454" spans="1:11" ht="22.5" customHeight="1">
      <c r="A9454" s="1771" t="s">
        <v>34889</v>
      </c>
      <c r="B9454" s="1051" t="s">
        <v>34940</v>
      </c>
      <c r="C9454" s="1050">
        <v>0</v>
      </c>
      <c r="D9454" s="1050">
        <v>90000</v>
      </c>
      <c r="E9454" s="1406">
        <v>55346.51</v>
      </c>
      <c r="F9454" s="2361"/>
      <c r="G9454" s="2361"/>
      <c r="H9454" s="2361"/>
      <c r="I9454" s="1516"/>
      <c r="J9454" s="1516"/>
      <c r="K9454" s="1516"/>
    </row>
    <row r="9455" spans="1:11" ht="22.5" customHeight="1">
      <c r="A9455" s="1051" t="s">
        <v>34889</v>
      </c>
      <c r="B9455" s="1051" t="s">
        <v>34941</v>
      </c>
      <c r="C9455" s="1050">
        <v>700000</v>
      </c>
      <c r="D9455" s="1050">
        <v>0</v>
      </c>
      <c r="E9455" s="1406">
        <v>755346.51</v>
      </c>
      <c r="F9455" s="2361"/>
      <c r="G9455" s="2361"/>
      <c r="H9455" s="2361"/>
      <c r="I9455" s="1516"/>
      <c r="J9455" s="1516"/>
      <c r="K9455" s="1516"/>
    </row>
    <row r="9456" spans="1:11" ht="22.5" customHeight="1">
      <c r="A9456" s="1051" t="s">
        <v>34936</v>
      </c>
      <c r="B9456" s="1051" t="s">
        <v>34942</v>
      </c>
      <c r="C9456" s="1050">
        <v>50000</v>
      </c>
      <c r="D9456" s="1050">
        <v>0</v>
      </c>
      <c r="E9456" s="1406">
        <v>805346.51</v>
      </c>
      <c r="F9456" s="2361"/>
      <c r="G9456" s="2361"/>
      <c r="H9456" s="2361"/>
      <c r="I9456" s="1516"/>
      <c r="J9456" s="1516"/>
      <c r="K9456" s="1516"/>
    </row>
    <row r="9457" spans="1:11" ht="22.5" customHeight="1">
      <c r="A9457" s="1051" t="s">
        <v>34937</v>
      </c>
      <c r="B9457" s="1051" t="s">
        <v>34943</v>
      </c>
      <c r="C9457" s="1050">
        <v>55000</v>
      </c>
      <c r="D9457" s="1050">
        <v>0</v>
      </c>
      <c r="E9457" s="1406">
        <v>860346.51</v>
      </c>
      <c r="F9457" s="2361"/>
      <c r="G9457" s="2361"/>
      <c r="H9457" s="2361"/>
      <c r="I9457" s="1516"/>
      <c r="J9457" s="1516"/>
      <c r="K9457" s="1516"/>
    </row>
    <row r="9458" spans="1:11" ht="22.5" customHeight="1">
      <c r="A9458" s="1051" t="s">
        <v>34937</v>
      </c>
      <c r="B9458" s="1051" t="s">
        <v>34944</v>
      </c>
      <c r="C9458" s="1050">
        <v>10000</v>
      </c>
      <c r="D9458" s="1050">
        <v>0</v>
      </c>
      <c r="E9458" s="1406">
        <v>870346.51</v>
      </c>
      <c r="F9458" s="2361"/>
      <c r="G9458" s="2361"/>
      <c r="H9458" s="2361"/>
      <c r="I9458" s="1516"/>
      <c r="J9458" s="1516"/>
      <c r="K9458" s="1516"/>
    </row>
    <row r="9459" spans="1:11" ht="22.5" customHeight="1">
      <c r="A9459" s="1051" t="s">
        <v>34937</v>
      </c>
      <c r="B9459" s="1051" t="s">
        <v>34664</v>
      </c>
      <c r="C9459" s="1050">
        <v>0</v>
      </c>
      <c r="D9459" s="1050">
        <v>650</v>
      </c>
      <c r="E9459" s="1406">
        <v>869696.51</v>
      </c>
      <c r="F9459" s="2361"/>
      <c r="G9459" s="2361"/>
      <c r="H9459" s="2361"/>
      <c r="I9459" s="1516"/>
      <c r="J9459" s="1516"/>
      <c r="K9459" s="1516"/>
    </row>
    <row r="9460" spans="1:11" ht="22.5" customHeight="1">
      <c r="A9460" s="1051" t="s">
        <v>34937</v>
      </c>
      <c r="B9460" s="1051" t="s">
        <v>34945</v>
      </c>
      <c r="C9460" s="1050">
        <v>35000</v>
      </c>
      <c r="D9460" s="1050">
        <v>0</v>
      </c>
      <c r="E9460" s="1406">
        <v>904696.51</v>
      </c>
      <c r="F9460" s="2361"/>
      <c r="G9460" s="2361"/>
      <c r="H9460" s="2361"/>
      <c r="I9460" s="1516"/>
      <c r="J9460" s="1516"/>
      <c r="K9460" s="1516"/>
    </row>
    <row r="9461" spans="1:11" ht="22.5" customHeight="1">
      <c r="A9461" s="1051" t="s">
        <v>34937</v>
      </c>
      <c r="B9461" s="1051" t="s">
        <v>34946</v>
      </c>
      <c r="C9461" s="1050">
        <v>40000</v>
      </c>
      <c r="D9461" s="1050">
        <v>0</v>
      </c>
      <c r="E9461" s="1406">
        <v>944696.51</v>
      </c>
      <c r="F9461" s="2361"/>
      <c r="G9461" s="2361"/>
      <c r="H9461" s="2361"/>
      <c r="I9461" s="1516"/>
      <c r="J9461" s="1516"/>
      <c r="K9461" s="1516"/>
    </row>
    <row r="9462" spans="1:11" ht="22.5" customHeight="1">
      <c r="A9462" s="1051" t="s">
        <v>34937</v>
      </c>
      <c r="B9462" s="1051" t="s">
        <v>34947</v>
      </c>
      <c r="C9462" s="1050">
        <v>10000</v>
      </c>
      <c r="D9462" s="1050">
        <v>0</v>
      </c>
      <c r="E9462" s="1406">
        <v>954696.51</v>
      </c>
      <c r="F9462" s="2361"/>
      <c r="G9462" s="2361"/>
      <c r="H9462" s="2361"/>
      <c r="I9462" s="1516"/>
      <c r="J9462" s="1516"/>
      <c r="K9462" s="1516"/>
    </row>
    <row r="9463" spans="1:11" ht="22.5" customHeight="1">
      <c r="A9463" s="1051" t="s">
        <v>34938</v>
      </c>
      <c r="B9463" s="1051" t="s">
        <v>34948</v>
      </c>
      <c r="C9463" s="1050">
        <v>80000</v>
      </c>
      <c r="D9463" s="1050">
        <v>0</v>
      </c>
      <c r="E9463" s="1406">
        <v>1034696.51</v>
      </c>
      <c r="F9463" s="2361"/>
      <c r="G9463" s="2361"/>
      <c r="H9463" s="2361"/>
      <c r="I9463" s="1516"/>
      <c r="J9463" s="1516"/>
      <c r="K9463" s="1516"/>
    </row>
    <row r="9464" spans="1:11" ht="22.5" customHeight="1">
      <c r="A9464" s="1051" t="s">
        <v>34938</v>
      </c>
      <c r="B9464" s="1051" t="s">
        <v>34949</v>
      </c>
      <c r="C9464" s="1050">
        <v>85000</v>
      </c>
      <c r="D9464" s="1050">
        <v>0</v>
      </c>
      <c r="E9464" s="1406">
        <v>1119696.51</v>
      </c>
      <c r="F9464" s="2361"/>
      <c r="G9464" s="2361"/>
      <c r="H9464" s="2361"/>
      <c r="I9464" s="1516"/>
      <c r="J9464" s="1516"/>
      <c r="K9464" s="1516"/>
    </row>
    <row r="9465" spans="1:11" ht="22.5" customHeight="1">
      <c r="A9465" s="1051" t="s">
        <v>34938</v>
      </c>
      <c r="B9465" s="1051" t="s">
        <v>34950</v>
      </c>
      <c r="C9465" s="1050">
        <v>65000</v>
      </c>
      <c r="D9465" s="1050">
        <v>0</v>
      </c>
      <c r="E9465" s="1406">
        <v>1184696.51</v>
      </c>
      <c r="F9465" s="2361"/>
      <c r="G9465" s="2361"/>
      <c r="H9465" s="2361"/>
      <c r="I9465" s="1516"/>
      <c r="J9465" s="1516"/>
      <c r="K9465" s="1516"/>
    </row>
    <row r="9466" spans="1:11" ht="22.5" customHeight="1">
      <c r="A9466" s="1051" t="s">
        <v>34939</v>
      </c>
      <c r="B9466" s="1051" t="s">
        <v>34951</v>
      </c>
      <c r="C9466" s="1050">
        <v>75000</v>
      </c>
      <c r="D9466" s="1050">
        <v>0</v>
      </c>
      <c r="E9466" s="1406">
        <v>1259696.51</v>
      </c>
      <c r="F9466" s="2361"/>
      <c r="G9466" s="2361"/>
      <c r="H9466" s="2361"/>
      <c r="I9466" s="1516"/>
      <c r="J9466" s="1516"/>
      <c r="K9466" s="1516"/>
    </row>
    <row r="9467" spans="1:11" ht="22.5" customHeight="1">
      <c r="A9467" s="1051" t="s">
        <v>34939</v>
      </c>
      <c r="B9467" s="1051" t="s">
        <v>33606</v>
      </c>
      <c r="C9467" s="1050">
        <v>10000</v>
      </c>
      <c r="D9467" s="1050">
        <v>0</v>
      </c>
      <c r="E9467" s="1406">
        <v>1269696.51</v>
      </c>
      <c r="F9467" s="2361"/>
      <c r="G9467" s="2361"/>
      <c r="H9467" s="2361"/>
      <c r="I9467" s="1516"/>
      <c r="J9467" s="1516"/>
      <c r="K9467" s="1516"/>
    </row>
    <row r="9468" spans="1:11" ht="22.5" customHeight="1">
      <c r="A9468" s="1051" t="s">
        <v>34939</v>
      </c>
      <c r="B9468" s="1051" t="s">
        <v>34952</v>
      </c>
      <c r="C9468" s="1050">
        <v>75000</v>
      </c>
      <c r="D9468" s="1050">
        <v>0</v>
      </c>
      <c r="E9468" s="1406">
        <v>1344696.51</v>
      </c>
      <c r="F9468" s="2361"/>
      <c r="G9468" s="2361"/>
      <c r="H9468" s="2361"/>
      <c r="I9468" s="1516"/>
      <c r="J9468" s="1516"/>
      <c r="K9468" s="1516"/>
    </row>
    <row r="9469" spans="1:11" ht="22.5" customHeight="1">
      <c r="A9469" s="1051" t="s">
        <v>34939</v>
      </c>
      <c r="B9469" s="1051" t="s">
        <v>34953</v>
      </c>
      <c r="C9469" s="1050">
        <v>0</v>
      </c>
      <c r="D9469" s="1050">
        <v>196660</v>
      </c>
      <c r="E9469" s="1406">
        <v>1148036.51</v>
      </c>
      <c r="F9469" s="2361"/>
      <c r="G9469" s="2361"/>
      <c r="H9469" s="2361"/>
      <c r="I9469" s="1516"/>
      <c r="J9469" s="1516"/>
      <c r="K9469" s="1516"/>
    </row>
    <row r="9470" spans="1:11" ht="22.5" customHeight="1">
      <c r="A9470" s="1051" t="s">
        <v>34939</v>
      </c>
      <c r="B9470" s="1051" t="s">
        <v>34507</v>
      </c>
      <c r="C9470" s="1050">
        <v>0</v>
      </c>
      <c r="D9470" s="1050">
        <v>53.75</v>
      </c>
      <c r="E9470" s="1406">
        <v>1147982.76</v>
      </c>
      <c r="F9470" s="2361"/>
      <c r="G9470" s="2361"/>
      <c r="H9470" s="2361"/>
      <c r="I9470" s="1516"/>
      <c r="J9470" s="1516"/>
      <c r="K9470" s="1516"/>
    </row>
    <row r="9471" spans="1:11" ht="22.5" customHeight="1">
      <c r="A9471" s="1051" t="s">
        <v>34939</v>
      </c>
      <c r="B9471" s="1051" t="s">
        <v>34954</v>
      </c>
      <c r="C9471" s="1050">
        <v>0</v>
      </c>
      <c r="D9471" s="1050">
        <v>44906.66</v>
      </c>
      <c r="E9471" s="1406">
        <v>1103076.1000000001</v>
      </c>
      <c r="F9471" s="2361"/>
      <c r="G9471" s="2361"/>
      <c r="H9471" s="2361"/>
      <c r="I9471" s="1516"/>
      <c r="J9471" s="1516"/>
      <c r="K9471" s="1516"/>
    </row>
    <row r="9472" spans="1:11" ht="22.5" customHeight="1">
      <c r="A9472" s="1051" t="s">
        <v>34939</v>
      </c>
      <c r="B9472" s="1051" t="s">
        <v>34955</v>
      </c>
      <c r="C9472" s="1050">
        <v>0</v>
      </c>
      <c r="D9472" s="1050">
        <v>50000</v>
      </c>
      <c r="E9472" s="1406">
        <v>1053076.1000000001</v>
      </c>
      <c r="F9472" s="2361"/>
      <c r="G9472" s="2361"/>
      <c r="H9472" s="2361"/>
      <c r="I9472" s="1516"/>
      <c r="J9472" s="1516"/>
      <c r="K9472" s="1516"/>
    </row>
    <row r="9473" spans="1:11" ht="22.5" customHeight="1">
      <c r="A9473" s="1051" t="s">
        <v>34939</v>
      </c>
      <c r="B9473" s="1051" t="s">
        <v>34956</v>
      </c>
      <c r="C9473" s="1050">
        <v>0</v>
      </c>
      <c r="D9473" s="1050">
        <v>84000</v>
      </c>
      <c r="E9473" s="1406">
        <v>969076.1</v>
      </c>
      <c r="F9473" s="2361"/>
      <c r="G9473" s="2361"/>
      <c r="H9473" s="2361"/>
      <c r="I9473" s="1516"/>
      <c r="J9473" s="1516"/>
      <c r="K9473" s="1516"/>
    </row>
    <row r="9474" spans="1:11" ht="22.5" customHeight="1">
      <c r="A9474" s="1051" t="s">
        <v>34939</v>
      </c>
      <c r="B9474" s="1051" t="s">
        <v>34957</v>
      </c>
      <c r="C9474" s="1050">
        <v>35000</v>
      </c>
      <c r="D9474" s="1050">
        <v>0</v>
      </c>
      <c r="E9474" s="1406">
        <v>1004076.1</v>
      </c>
      <c r="F9474" s="2361"/>
      <c r="G9474" s="2361"/>
      <c r="H9474" s="2361"/>
      <c r="I9474" s="1516"/>
      <c r="J9474" s="1516"/>
      <c r="K9474" s="1516"/>
    </row>
    <row r="9475" spans="1:11" ht="22.5" customHeight="1">
      <c r="A9475" s="1051" t="s">
        <v>34939</v>
      </c>
      <c r="B9475" s="1051" t="s">
        <v>34654</v>
      </c>
      <c r="C9475" s="1050">
        <v>0</v>
      </c>
      <c r="D9475" s="1050">
        <v>12273.9</v>
      </c>
      <c r="E9475" s="1406">
        <v>991802.2</v>
      </c>
      <c r="F9475" s="2361"/>
      <c r="G9475" s="2361"/>
      <c r="H9475" s="2361"/>
      <c r="I9475" s="1516"/>
      <c r="J9475" s="1516"/>
      <c r="K9475" s="1516"/>
    </row>
    <row r="9476" spans="1:11" ht="22.5" customHeight="1">
      <c r="A9476" s="2882" t="s">
        <v>34939</v>
      </c>
      <c r="B9476" s="1536" t="s">
        <v>34655</v>
      </c>
      <c r="C9476" s="2755">
        <v>0</v>
      </c>
      <c r="D9476" s="2755">
        <v>920.54</v>
      </c>
      <c r="E9476" s="2800">
        <v>990881.66</v>
      </c>
      <c r="F9476" s="2383"/>
      <c r="G9476" s="2383"/>
      <c r="H9476" s="2383"/>
      <c r="I9476" s="2424"/>
      <c r="J9476" s="2424"/>
      <c r="K9476" s="2424"/>
    </row>
    <row r="9477" spans="1:11" s="1358" customFormat="1" ht="22.5" customHeight="1">
      <c r="A9477" s="1407" t="s">
        <v>34973</v>
      </c>
      <c r="B9477" s="1407" t="s">
        <v>34991</v>
      </c>
      <c r="C9477" s="1408">
        <v>70000</v>
      </c>
      <c r="D9477" s="1408">
        <v>0</v>
      </c>
      <c r="E9477" s="1409">
        <v>1060881.6599999999</v>
      </c>
      <c r="F9477" s="1434"/>
      <c r="G9477" s="1434"/>
      <c r="H9477" s="1434"/>
      <c r="I9477" s="1434"/>
      <c r="J9477" s="1434"/>
      <c r="K9477" s="1434"/>
    </row>
    <row r="9478" spans="1:11" s="1358" customFormat="1" ht="22.5" customHeight="1">
      <c r="A9478" s="1407" t="s">
        <v>34973</v>
      </c>
      <c r="B9478" s="1407" t="s">
        <v>34992</v>
      </c>
      <c r="C9478" s="1408">
        <v>35000</v>
      </c>
      <c r="D9478" s="1408">
        <v>0</v>
      </c>
      <c r="E9478" s="1409">
        <v>1095881.6599999999</v>
      </c>
      <c r="F9478" s="1434"/>
      <c r="G9478" s="1434"/>
      <c r="H9478" s="1434"/>
      <c r="I9478" s="1434"/>
      <c r="J9478" s="1434"/>
      <c r="K9478" s="1434"/>
    </row>
    <row r="9479" spans="1:11" s="1358" customFormat="1" ht="22.5" customHeight="1">
      <c r="A9479" s="1407" t="s">
        <v>34973</v>
      </c>
      <c r="B9479" s="1407" t="s">
        <v>34993</v>
      </c>
      <c r="C9479" s="1408">
        <v>100000</v>
      </c>
      <c r="D9479" s="1408">
        <v>0</v>
      </c>
      <c r="E9479" s="1409">
        <v>1195881.6599999999</v>
      </c>
      <c r="F9479" s="1434"/>
      <c r="G9479" s="1434"/>
      <c r="H9479" s="1434"/>
      <c r="I9479" s="1434"/>
      <c r="J9479" s="1434"/>
      <c r="K9479" s="1434"/>
    </row>
    <row r="9480" spans="1:11" s="1358" customFormat="1" ht="22.5" customHeight="1">
      <c r="A9480" s="1407" t="s">
        <v>34973</v>
      </c>
      <c r="B9480" s="1407" t="s">
        <v>34994</v>
      </c>
      <c r="C9480" s="1408">
        <v>40000</v>
      </c>
      <c r="D9480" s="1408">
        <v>0</v>
      </c>
      <c r="E9480" s="1409">
        <v>1235881.6599999999</v>
      </c>
      <c r="F9480" s="1434"/>
      <c r="G9480" s="1434"/>
      <c r="H9480" s="1434"/>
      <c r="I9480" s="1434"/>
      <c r="J9480" s="1434"/>
      <c r="K9480" s="1434"/>
    </row>
    <row r="9481" spans="1:11" s="1358" customFormat="1" ht="22.5" customHeight="1">
      <c r="A9481" s="1407" t="s">
        <v>34974</v>
      </c>
      <c r="B9481" s="1407" t="s">
        <v>34995</v>
      </c>
      <c r="C9481" s="1408">
        <v>90000</v>
      </c>
      <c r="D9481" s="1408">
        <v>0</v>
      </c>
      <c r="E9481" s="1409">
        <v>1325881.6599999999</v>
      </c>
      <c r="F9481" s="1434"/>
      <c r="G9481" s="1434"/>
      <c r="H9481" s="1434"/>
      <c r="I9481" s="1434"/>
      <c r="J9481" s="1434"/>
      <c r="K9481" s="1434"/>
    </row>
    <row r="9482" spans="1:11" s="1358" customFormat="1" ht="22.5" customHeight="1">
      <c r="A9482" s="1407" t="s">
        <v>34974</v>
      </c>
      <c r="B9482" s="1407" t="s">
        <v>34996</v>
      </c>
      <c r="C9482" s="1408">
        <v>30000</v>
      </c>
      <c r="D9482" s="1408">
        <v>0</v>
      </c>
      <c r="E9482" s="1409">
        <v>1355881.66</v>
      </c>
      <c r="F9482" s="1434"/>
      <c r="G9482" s="1434"/>
      <c r="H9482" s="1434"/>
      <c r="I9482" s="1434"/>
      <c r="J9482" s="1434"/>
      <c r="K9482" s="1434"/>
    </row>
    <row r="9483" spans="1:11" s="849" customFormat="1" ht="22.5" customHeight="1">
      <c r="A9483" s="1051" t="s">
        <v>34974</v>
      </c>
      <c r="B9483" s="1051" t="s">
        <v>34997</v>
      </c>
      <c r="C9483" s="1050">
        <v>30000</v>
      </c>
      <c r="D9483" s="1050">
        <v>0</v>
      </c>
      <c r="E9483" s="1406">
        <v>1385881.66</v>
      </c>
      <c r="F9483" s="1545"/>
      <c r="G9483" s="1545"/>
      <c r="H9483" s="1545"/>
      <c r="I9483" s="1545"/>
      <c r="J9483" s="1545"/>
      <c r="K9483" s="1545"/>
    </row>
    <row r="9484" spans="1:11" s="849" customFormat="1" ht="22.5" customHeight="1">
      <c r="A9484" s="1051" t="s">
        <v>34974</v>
      </c>
      <c r="B9484" s="1051" t="s">
        <v>34998</v>
      </c>
      <c r="C9484" s="1050">
        <v>95000</v>
      </c>
      <c r="D9484" s="1050">
        <v>0</v>
      </c>
      <c r="E9484" s="1406">
        <v>1480881.66</v>
      </c>
      <c r="F9484" s="1545"/>
      <c r="G9484" s="1545"/>
      <c r="H9484" s="1545"/>
      <c r="I9484" s="1545"/>
      <c r="J9484" s="1545"/>
      <c r="K9484" s="1545"/>
    </row>
    <row r="9485" spans="1:11" s="849" customFormat="1" ht="22.5" customHeight="1">
      <c r="A9485" s="1051" t="s">
        <v>34974</v>
      </c>
      <c r="B9485" s="1051" t="s">
        <v>34999</v>
      </c>
      <c r="C9485" s="1050">
        <v>95000</v>
      </c>
      <c r="D9485" s="1050">
        <v>0</v>
      </c>
      <c r="E9485" s="1406">
        <v>1575881.66</v>
      </c>
      <c r="F9485" s="1545"/>
      <c r="G9485" s="1545"/>
      <c r="H9485" s="1545"/>
      <c r="I9485" s="1545"/>
      <c r="J9485" s="1545"/>
      <c r="K9485" s="1545"/>
    </row>
    <row r="9486" spans="1:11" s="849" customFormat="1" ht="22.5" customHeight="1">
      <c r="A9486" s="1051" t="s">
        <v>34974</v>
      </c>
      <c r="B9486" s="1051" t="s">
        <v>35000</v>
      </c>
      <c r="C9486" s="1050">
        <v>65000</v>
      </c>
      <c r="D9486" s="1050">
        <v>0</v>
      </c>
      <c r="E9486" s="1406">
        <v>1640881.66</v>
      </c>
      <c r="F9486" s="1545"/>
      <c r="G9486" s="1545"/>
      <c r="H9486" s="1545"/>
      <c r="I9486" s="1545"/>
      <c r="J9486" s="1545"/>
      <c r="K9486" s="1545"/>
    </row>
    <row r="9487" spans="1:11" s="849" customFormat="1" ht="22.5" customHeight="1">
      <c r="A9487" s="1051" t="s">
        <v>34974</v>
      </c>
      <c r="B9487" s="1051" t="s">
        <v>35001</v>
      </c>
      <c r="C9487" s="1050">
        <v>40000</v>
      </c>
      <c r="D9487" s="1050">
        <v>0</v>
      </c>
      <c r="E9487" s="1406">
        <v>1680881.66</v>
      </c>
      <c r="F9487" s="1545"/>
      <c r="G9487" s="1545"/>
      <c r="H9487" s="1545"/>
      <c r="I9487" s="1545"/>
      <c r="J9487" s="1545"/>
      <c r="K9487" s="1545"/>
    </row>
    <row r="9488" spans="1:11" s="849" customFormat="1" ht="22.5" customHeight="1">
      <c r="A9488" s="1051" t="s">
        <v>34974</v>
      </c>
      <c r="B9488" s="1051" t="s">
        <v>35002</v>
      </c>
      <c r="C9488" s="1050">
        <v>5000</v>
      </c>
      <c r="D9488" s="1050">
        <v>0</v>
      </c>
      <c r="E9488" s="1406">
        <v>1685881.66</v>
      </c>
      <c r="F9488" s="1545"/>
      <c r="G9488" s="1545"/>
      <c r="H9488" s="1545"/>
      <c r="I9488" s="1545"/>
      <c r="J9488" s="1545"/>
      <c r="K9488" s="1545"/>
    </row>
    <row r="9489" spans="1:11" s="849" customFormat="1" ht="22.5" customHeight="1">
      <c r="A9489" s="1051" t="s">
        <v>34974</v>
      </c>
      <c r="B9489" s="1051" t="s">
        <v>35003</v>
      </c>
      <c r="C9489" s="1050">
        <v>85000</v>
      </c>
      <c r="D9489" s="1050">
        <v>0</v>
      </c>
      <c r="E9489" s="1406">
        <v>1770881.66</v>
      </c>
      <c r="F9489" s="1545"/>
      <c r="G9489" s="1545"/>
      <c r="H9489" s="1545"/>
      <c r="I9489" s="1545"/>
      <c r="J9489" s="1545"/>
      <c r="K9489" s="1545"/>
    </row>
    <row r="9490" spans="1:11" s="849" customFormat="1" ht="22.5" customHeight="1">
      <c r="A9490" s="1051" t="s">
        <v>34975</v>
      </c>
      <c r="B9490" s="1051" t="s">
        <v>35004</v>
      </c>
      <c r="C9490" s="1050">
        <v>45000</v>
      </c>
      <c r="D9490" s="1050">
        <v>0</v>
      </c>
      <c r="E9490" s="1406">
        <v>1815881.66</v>
      </c>
      <c r="F9490" s="1545"/>
      <c r="G9490" s="1545"/>
      <c r="H9490" s="1545"/>
      <c r="I9490" s="1545"/>
      <c r="J9490" s="1545"/>
      <c r="K9490" s="1545"/>
    </row>
    <row r="9491" spans="1:11" s="849" customFormat="1" ht="22.5" customHeight="1">
      <c r="A9491" s="1051" t="s">
        <v>34975</v>
      </c>
      <c r="B9491" s="1051" t="s">
        <v>35005</v>
      </c>
      <c r="C9491" s="1050">
        <v>35000</v>
      </c>
      <c r="D9491" s="1050">
        <v>0</v>
      </c>
      <c r="E9491" s="1406">
        <v>1850881.66</v>
      </c>
      <c r="F9491" s="1545"/>
      <c r="G9491" s="1545"/>
      <c r="H9491" s="1545"/>
      <c r="I9491" s="1545"/>
      <c r="J9491" s="1545"/>
      <c r="K9491" s="1545"/>
    </row>
    <row r="9492" spans="1:11" s="849" customFormat="1" ht="22.5" customHeight="1">
      <c r="A9492" s="1051" t="s">
        <v>34975</v>
      </c>
      <c r="B9492" s="1051" t="s">
        <v>35006</v>
      </c>
      <c r="C9492" s="1050">
        <v>5000</v>
      </c>
      <c r="D9492" s="1050">
        <v>0</v>
      </c>
      <c r="E9492" s="1406">
        <v>1855881.66</v>
      </c>
      <c r="F9492" s="1545"/>
      <c r="G9492" s="1545"/>
      <c r="H9492" s="1545"/>
      <c r="I9492" s="1545"/>
      <c r="J9492" s="1545"/>
      <c r="K9492" s="1545"/>
    </row>
    <row r="9493" spans="1:11" s="849" customFormat="1" ht="22.5" customHeight="1">
      <c r="A9493" s="1051" t="s">
        <v>34975</v>
      </c>
      <c r="B9493" s="1051" t="s">
        <v>35007</v>
      </c>
      <c r="C9493" s="1050">
        <v>70000</v>
      </c>
      <c r="D9493" s="1050">
        <v>0</v>
      </c>
      <c r="E9493" s="1406">
        <v>1925881.66</v>
      </c>
      <c r="F9493" s="1545"/>
      <c r="G9493" s="1545"/>
      <c r="H9493" s="1545"/>
      <c r="I9493" s="1545"/>
      <c r="J9493" s="1545"/>
      <c r="K9493" s="1545"/>
    </row>
    <row r="9494" spans="1:11" s="849" customFormat="1" ht="22.5" customHeight="1">
      <c r="A9494" s="1051" t="s">
        <v>34976</v>
      </c>
      <c r="B9494" s="1051" t="s">
        <v>34664</v>
      </c>
      <c r="C9494" s="1050">
        <v>0</v>
      </c>
      <c r="D9494" s="1050">
        <v>1250</v>
      </c>
      <c r="E9494" s="1406">
        <v>1924631.66</v>
      </c>
      <c r="F9494" s="1545"/>
      <c r="G9494" s="1545"/>
      <c r="H9494" s="1545"/>
      <c r="I9494" s="1545"/>
      <c r="J9494" s="1545"/>
      <c r="K9494" s="1545"/>
    </row>
    <row r="9495" spans="1:11" s="849" customFormat="1" ht="22.5" customHeight="1">
      <c r="A9495" s="1051" t="s">
        <v>34976</v>
      </c>
      <c r="B9495" s="1051" t="s">
        <v>35008</v>
      </c>
      <c r="C9495" s="1050">
        <v>95000</v>
      </c>
      <c r="D9495" s="1050">
        <v>0</v>
      </c>
      <c r="E9495" s="1406">
        <v>2019631.66</v>
      </c>
      <c r="F9495" s="1545"/>
      <c r="G9495" s="1545"/>
      <c r="H9495" s="1545"/>
      <c r="I9495" s="1545"/>
      <c r="J9495" s="1545"/>
      <c r="K9495" s="1545"/>
    </row>
    <row r="9496" spans="1:11" s="849" customFormat="1" ht="22.5" customHeight="1">
      <c r="A9496" s="1051" t="s">
        <v>34976</v>
      </c>
      <c r="B9496" s="1051" t="s">
        <v>35009</v>
      </c>
      <c r="C9496" s="1050">
        <v>10000</v>
      </c>
      <c r="D9496" s="1050">
        <v>0</v>
      </c>
      <c r="E9496" s="1406">
        <v>2029631.66</v>
      </c>
      <c r="F9496" s="1545"/>
      <c r="G9496" s="1545"/>
      <c r="H9496" s="1545"/>
      <c r="I9496" s="1545"/>
      <c r="J9496" s="1545"/>
      <c r="K9496" s="1545"/>
    </row>
    <row r="9497" spans="1:11" s="849" customFormat="1" ht="22.5" customHeight="1">
      <c r="A9497" s="1051" t="s">
        <v>34976</v>
      </c>
      <c r="B9497" s="1051" t="s">
        <v>35010</v>
      </c>
      <c r="C9497" s="1050">
        <v>10000</v>
      </c>
      <c r="D9497" s="1050">
        <v>0</v>
      </c>
      <c r="E9497" s="1406">
        <v>2039631.66</v>
      </c>
      <c r="F9497" s="1545"/>
      <c r="G9497" s="1545"/>
      <c r="H9497" s="1545"/>
      <c r="I9497" s="1545"/>
      <c r="J9497" s="1545"/>
      <c r="K9497" s="1545"/>
    </row>
    <row r="9498" spans="1:11" s="849" customFormat="1" ht="22.5" customHeight="1">
      <c r="A9498" s="1051" t="s">
        <v>34977</v>
      </c>
      <c r="B9498" s="1051" t="s">
        <v>35011</v>
      </c>
      <c r="C9498" s="1050">
        <v>30000</v>
      </c>
      <c r="D9498" s="1050">
        <v>0</v>
      </c>
      <c r="E9498" s="1406">
        <v>2069631.66</v>
      </c>
      <c r="F9498" s="1545"/>
      <c r="G9498" s="1545"/>
      <c r="H9498" s="1545"/>
      <c r="I9498" s="1545"/>
      <c r="J9498" s="1545"/>
      <c r="K9498" s="1545"/>
    </row>
    <row r="9499" spans="1:11" s="849" customFormat="1" ht="22.5" customHeight="1">
      <c r="A9499" s="1051" t="s">
        <v>34977</v>
      </c>
      <c r="B9499" s="1051" t="s">
        <v>35012</v>
      </c>
      <c r="C9499" s="1050">
        <v>20000</v>
      </c>
      <c r="D9499" s="1050">
        <v>0</v>
      </c>
      <c r="E9499" s="1406">
        <v>2089631.66</v>
      </c>
      <c r="F9499" s="1545"/>
      <c r="G9499" s="1545"/>
      <c r="H9499" s="1545"/>
      <c r="I9499" s="1545"/>
      <c r="J9499" s="1545"/>
      <c r="K9499" s="1545"/>
    </row>
    <row r="9500" spans="1:11" s="849" customFormat="1" ht="22.5" customHeight="1">
      <c r="A9500" s="1051" t="s">
        <v>34977</v>
      </c>
      <c r="B9500" s="1051" t="s">
        <v>35013</v>
      </c>
      <c r="C9500" s="1050">
        <v>80000</v>
      </c>
      <c r="D9500" s="1050">
        <v>0</v>
      </c>
      <c r="E9500" s="1406">
        <v>2169631.66</v>
      </c>
      <c r="F9500" s="1545"/>
      <c r="G9500" s="1545"/>
      <c r="H9500" s="1545"/>
      <c r="I9500" s="1545"/>
      <c r="J9500" s="1545"/>
      <c r="K9500" s="1545"/>
    </row>
    <row r="9501" spans="1:11" s="849" customFormat="1" ht="22.5" customHeight="1">
      <c r="A9501" s="1051" t="s">
        <v>34977</v>
      </c>
      <c r="B9501" s="1051" t="s">
        <v>35014</v>
      </c>
      <c r="C9501" s="1050">
        <v>45000</v>
      </c>
      <c r="D9501" s="1050">
        <v>0</v>
      </c>
      <c r="E9501" s="1406">
        <v>2214631.66</v>
      </c>
      <c r="F9501" s="1545"/>
      <c r="G9501" s="1545"/>
      <c r="H9501" s="1545"/>
      <c r="I9501" s="1545"/>
      <c r="J9501" s="1545"/>
      <c r="K9501" s="1545"/>
    </row>
    <row r="9502" spans="1:11" s="849" customFormat="1" ht="22.5" customHeight="1">
      <c r="A9502" s="1051" t="s">
        <v>34977</v>
      </c>
      <c r="B9502" s="1051" t="s">
        <v>35015</v>
      </c>
      <c r="C9502" s="1050">
        <v>125000</v>
      </c>
      <c r="D9502" s="1050">
        <v>0</v>
      </c>
      <c r="E9502" s="1406">
        <v>2339631.66</v>
      </c>
      <c r="F9502" s="1545"/>
      <c r="G9502" s="1545"/>
      <c r="H9502" s="1545"/>
      <c r="I9502" s="1545"/>
      <c r="J9502" s="1545"/>
      <c r="K9502" s="1545"/>
    </row>
    <row r="9503" spans="1:11" s="849" customFormat="1" ht="22.5" customHeight="1">
      <c r="A9503" s="1051" t="s">
        <v>34977</v>
      </c>
      <c r="B9503" s="1051" t="s">
        <v>35016</v>
      </c>
      <c r="C9503" s="1050">
        <v>75000</v>
      </c>
      <c r="D9503" s="1050">
        <v>0</v>
      </c>
      <c r="E9503" s="1406">
        <v>2414631.66</v>
      </c>
      <c r="F9503" s="1545"/>
      <c r="G9503" s="1545"/>
      <c r="H9503" s="1545"/>
      <c r="I9503" s="1545"/>
      <c r="J9503" s="1545"/>
      <c r="K9503" s="1545"/>
    </row>
    <row r="9504" spans="1:11" s="849" customFormat="1" ht="22.5" customHeight="1">
      <c r="A9504" s="1051" t="s">
        <v>34977</v>
      </c>
      <c r="B9504" s="1051" t="s">
        <v>35017</v>
      </c>
      <c r="C9504" s="1050">
        <v>114750</v>
      </c>
      <c r="D9504" s="1050">
        <v>0</v>
      </c>
      <c r="E9504" s="1406">
        <v>2529381.66</v>
      </c>
      <c r="F9504" s="1545"/>
      <c r="G9504" s="1545"/>
      <c r="H9504" s="1545"/>
      <c r="I9504" s="1545"/>
      <c r="J9504" s="1545"/>
      <c r="K9504" s="1545"/>
    </row>
    <row r="9505" spans="1:11" s="849" customFormat="1" ht="22.5" customHeight="1">
      <c r="A9505" s="1051" t="s">
        <v>34977</v>
      </c>
      <c r="B9505" s="1051" t="s">
        <v>35018</v>
      </c>
      <c r="C9505" s="1050">
        <v>45000</v>
      </c>
      <c r="D9505" s="1050">
        <v>0</v>
      </c>
      <c r="E9505" s="1406">
        <v>2574381.66</v>
      </c>
      <c r="F9505" s="1545"/>
      <c r="G9505" s="1545"/>
      <c r="H9505" s="1545"/>
      <c r="I9505" s="1545"/>
      <c r="J9505" s="1545"/>
      <c r="K9505" s="1545"/>
    </row>
    <row r="9506" spans="1:11" s="849" customFormat="1" ht="22.5" customHeight="1">
      <c r="A9506" s="1051" t="s">
        <v>34977</v>
      </c>
      <c r="B9506" s="1051" t="s">
        <v>35019</v>
      </c>
      <c r="C9506" s="1050">
        <v>75000</v>
      </c>
      <c r="D9506" s="1050">
        <v>0</v>
      </c>
      <c r="E9506" s="1406">
        <v>2649381.66</v>
      </c>
      <c r="F9506" s="1545"/>
      <c r="G9506" s="1545"/>
      <c r="H9506" s="1545"/>
      <c r="I9506" s="1545"/>
      <c r="J9506" s="1545"/>
      <c r="K9506" s="1545"/>
    </row>
    <row r="9507" spans="1:11" s="849" customFormat="1" ht="22.5" customHeight="1">
      <c r="A9507" s="1051" t="s">
        <v>34978</v>
      </c>
      <c r="B9507" s="1051" t="s">
        <v>35020</v>
      </c>
      <c r="C9507" s="1050">
        <v>35000</v>
      </c>
      <c r="D9507" s="1050">
        <v>0</v>
      </c>
      <c r="E9507" s="1406">
        <v>2684381.66</v>
      </c>
      <c r="F9507" s="1545"/>
      <c r="G9507" s="1545"/>
      <c r="H9507" s="1545"/>
      <c r="I9507" s="1545"/>
      <c r="J9507" s="1545"/>
      <c r="K9507" s="1545"/>
    </row>
    <row r="9508" spans="1:11" s="849" customFormat="1" ht="22.5" customHeight="1">
      <c r="A9508" s="1051" t="s">
        <v>34978</v>
      </c>
      <c r="B9508" s="1051" t="s">
        <v>35021</v>
      </c>
      <c r="C9508" s="1050">
        <v>5000</v>
      </c>
      <c r="D9508" s="1050">
        <v>0</v>
      </c>
      <c r="E9508" s="1406">
        <v>2689381.66</v>
      </c>
      <c r="F9508" s="1545"/>
      <c r="G9508" s="1545"/>
      <c r="H9508" s="1545"/>
      <c r="I9508" s="1545"/>
      <c r="J9508" s="1545"/>
      <c r="K9508" s="1545"/>
    </row>
    <row r="9509" spans="1:11" s="849" customFormat="1" ht="22.5" customHeight="1">
      <c r="A9509" s="1051" t="s">
        <v>34978</v>
      </c>
      <c r="B9509" s="1051" t="s">
        <v>35021</v>
      </c>
      <c r="C9509" s="1050">
        <v>80000</v>
      </c>
      <c r="D9509" s="1050">
        <v>0</v>
      </c>
      <c r="E9509" s="1406">
        <v>2769381.66</v>
      </c>
      <c r="F9509" s="1545"/>
      <c r="G9509" s="1545"/>
      <c r="H9509" s="1545"/>
      <c r="I9509" s="1545"/>
      <c r="J9509" s="1545"/>
      <c r="K9509" s="1545"/>
    </row>
    <row r="9510" spans="1:11" s="849" customFormat="1" ht="22.5" customHeight="1">
      <c r="A9510" s="1051" t="s">
        <v>34978</v>
      </c>
      <c r="B9510" s="1051" t="s">
        <v>35022</v>
      </c>
      <c r="C9510" s="1050">
        <v>20000</v>
      </c>
      <c r="D9510" s="1050">
        <v>0</v>
      </c>
      <c r="E9510" s="1406">
        <v>2789381.66</v>
      </c>
      <c r="F9510" s="1545"/>
      <c r="G9510" s="1545"/>
      <c r="H9510" s="1545"/>
      <c r="I9510" s="1545"/>
      <c r="J9510" s="1545"/>
      <c r="K9510" s="1545"/>
    </row>
    <row r="9511" spans="1:11" s="849" customFormat="1" ht="22.5" customHeight="1">
      <c r="A9511" s="1051" t="s">
        <v>34978</v>
      </c>
      <c r="B9511" s="1051" t="s">
        <v>35023</v>
      </c>
      <c r="C9511" s="1050">
        <v>90000</v>
      </c>
      <c r="D9511" s="1050">
        <v>0</v>
      </c>
      <c r="E9511" s="1406">
        <v>2879381.66</v>
      </c>
      <c r="F9511" s="1545"/>
      <c r="G9511" s="1545"/>
      <c r="H9511" s="1545"/>
      <c r="I9511" s="1545"/>
      <c r="J9511" s="1545"/>
      <c r="K9511" s="1545"/>
    </row>
    <row r="9512" spans="1:11" s="849" customFormat="1" ht="22.5" customHeight="1">
      <c r="A9512" s="1051" t="s">
        <v>34979</v>
      </c>
      <c r="B9512" s="1051" t="s">
        <v>35008</v>
      </c>
      <c r="C9512" s="1050">
        <v>50000.25</v>
      </c>
      <c r="D9512" s="1050">
        <v>0</v>
      </c>
      <c r="E9512" s="1406">
        <v>2929381.91</v>
      </c>
      <c r="F9512" s="1545"/>
      <c r="G9512" s="1545"/>
      <c r="H9512" s="1545"/>
      <c r="I9512" s="1545"/>
      <c r="J9512" s="1545"/>
      <c r="K9512" s="1545"/>
    </row>
    <row r="9513" spans="1:11" s="849" customFormat="1" ht="22.5" customHeight="1">
      <c r="A9513" s="1051" t="s">
        <v>34979</v>
      </c>
      <c r="B9513" s="1051" t="s">
        <v>35024</v>
      </c>
      <c r="C9513" s="1050">
        <v>35000</v>
      </c>
      <c r="D9513" s="1050">
        <v>0</v>
      </c>
      <c r="E9513" s="1406">
        <v>2964381.91</v>
      </c>
      <c r="F9513" s="1545"/>
      <c r="G9513" s="1545"/>
      <c r="H9513" s="1545"/>
      <c r="I9513" s="1545"/>
      <c r="J9513" s="1545"/>
      <c r="K9513" s="1545"/>
    </row>
    <row r="9514" spans="1:11" s="849" customFormat="1" ht="22.5" customHeight="1">
      <c r="A9514" s="1051" t="s">
        <v>34979</v>
      </c>
      <c r="B9514" s="1051" t="s">
        <v>35025</v>
      </c>
      <c r="C9514" s="1050">
        <v>45000</v>
      </c>
      <c r="D9514" s="1050">
        <v>0</v>
      </c>
      <c r="E9514" s="1406">
        <v>3009381.91</v>
      </c>
      <c r="F9514" s="1545"/>
      <c r="G9514" s="1545"/>
      <c r="H9514" s="1545"/>
      <c r="I9514" s="1545"/>
      <c r="J9514" s="1545"/>
      <c r="K9514" s="1545"/>
    </row>
    <row r="9515" spans="1:11" s="849" customFormat="1" ht="22.5" customHeight="1">
      <c r="A9515" s="1051" t="s">
        <v>34979</v>
      </c>
      <c r="B9515" s="1051" t="s">
        <v>35026</v>
      </c>
      <c r="C9515" s="1050">
        <v>17000</v>
      </c>
      <c r="D9515" s="1050">
        <v>0</v>
      </c>
      <c r="E9515" s="1406">
        <v>3026381.91</v>
      </c>
      <c r="F9515" s="1545"/>
      <c r="G9515" s="1545"/>
      <c r="H9515" s="1545"/>
      <c r="I9515" s="1545"/>
      <c r="J9515" s="1545"/>
      <c r="K9515" s="1545"/>
    </row>
    <row r="9516" spans="1:11" s="849" customFormat="1" ht="22.5" customHeight="1">
      <c r="A9516" s="1051" t="s">
        <v>34979</v>
      </c>
      <c r="B9516" s="1051" t="s">
        <v>35027</v>
      </c>
      <c r="C9516" s="1050">
        <v>35000</v>
      </c>
      <c r="D9516" s="1050">
        <v>0</v>
      </c>
      <c r="E9516" s="1406">
        <v>3061381.91</v>
      </c>
      <c r="F9516" s="1545"/>
      <c r="G9516" s="1545"/>
      <c r="H9516" s="1545"/>
      <c r="I9516" s="1545"/>
      <c r="J9516" s="1545"/>
      <c r="K9516" s="1545"/>
    </row>
    <row r="9517" spans="1:11" s="849" customFormat="1" ht="22.5" customHeight="1">
      <c r="A9517" s="1051" t="s">
        <v>34979</v>
      </c>
      <c r="B9517" s="1051" t="s">
        <v>35028</v>
      </c>
      <c r="C9517" s="1050">
        <v>30000</v>
      </c>
      <c r="D9517" s="1050">
        <v>0</v>
      </c>
      <c r="E9517" s="1406">
        <v>3091381.91</v>
      </c>
      <c r="F9517" s="1545"/>
      <c r="G9517" s="1545"/>
      <c r="H9517" s="1545"/>
      <c r="I9517" s="1545"/>
      <c r="J9517" s="1545"/>
      <c r="K9517" s="1545"/>
    </row>
    <row r="9518" spans="1:11" s="849" customFormat="1" ht="22.5" customHeight="1">
      <c r="A9518" s="1051" t="s">
        <v>34979</v>
      </c>
      <c r="B9518" s="1051" t="s">
        <v>35029</v>
      </c>
      <c r="C9518" s="1050">
        <v>40000</v>
      </c>
      <c r="D9518" s="1050">
        <v>0</v>
      </c>
      <c r="E9518" s="1406">
        <v>3131381.91</v>
      </c>
      <c r="F9518" s="1545"/>
      <c r="G9518" s="1545"/>
      <c r="H9518" s="1545"/>
      <c r="I9518" s="1545"/>
      <c r="J9518" s="1545"/>
      <c r="K9518" s="1545"/>
    </row>
    <row r="9519" spans="1:11" s="849" customFormat="1" ht="22.5" customHeight="1">
      <c r="A9519" s="1051" t="s">
        <v>34980</v>
      </c>
      <c r="B9519" s="1051" t="s">
        <v>35030</v>
      </c>
      <c r="C9519" s="1050">
        <v>100000</v>
      </c>
      <c r="D9519" s="1050">
        <v>0</v>
      </c>
      <c r="E9519" s="1406">
        <v>3231381.91</v>
      </c>
      <c r="F9519" s="1545"/>
      <c r="G9519" s="1545"/>
      <c r="H9519" s="1545"/>
      <c r="I9519" s="1545"/>
      <c r="J9519" s="1545"/>
      <c r="K9519" s="1545"/>
    </row>
    <row r="9520" spans="1:11" s="849" customFormat="1" ht="22.5" customHeight="1">
      <c r="A9520" s="1051" t="s">
        <v>34980</v>
      </c>
      <c r="B9520" s="1051" t="s">
        <v>35031</v>
      </c>
      <c r="C9520" s="1050">
        <v>34000</v>
      </c>
      <c r="D9520" s="1050">
        <v>0</v>
      </c>
      <c r="E9520" s="1406">
        <v>3265381.91</v>
      </c>
      <c r="F9520" s="1545"/>
      <c r="G9520" s="1545"/>
      <c r="H9520" s="1545"/>
      <c r="I9520" s="1545"/>
      <c r="J9520" s="1545"/>
      <c r="K9520" s="1545"/>
    </row>
    <row r="9521" spans="1:11" s="849" customFormat="1" ht="22.5" customHeight="1">
      <c r="A9521" s="1051" t="s">
        <v>34980</v>
      </c>
      <c r="B9521" s="1051" t="s">
        <v>35032</v>
      </c>
      <c r="C9521" s="1050">
        <v>45000</v>
      </c>
      <c r="D9521" s="1050">
        <v>0</v>
      </c>
      <c r="E9521" s="1406">
        <v>3310381.91</v>
      </c>
      <c r="F9521" s="1545"/>
      <c r="G9521" s="1545"/>
      <c r="H9521" s="1545"/>
      <c r="I9521" s="1545"/>
      <c r="J9521" s="1545"/>
      <c r="K9521" s="1545"/>
    </row>
    <row r="9522" spans="1:11" s="849" customFormat="1" ht="22.5" customHeight="1">
      <c r="A9522" s="1051" t="s">
        <v>34980</v>
      </c>
      <c r="B9522" s="1051" t="s">
        <v>35033</v>
      </c>
      <c r="C9522" s="1050">
        <v>80000</v>
      </c>
      <c r="D9522" s="1050">
        <v>0</v>
      </c>
      <c r="E9522" s="1406">
        <v>3390381.91</v>
      </c>
      <c r="F9522" s="1545"/>
      <c r="G9522" s="1545"/>
      <c r="H9522" s="1545"/>
      <c r="I9522" s="1545"/>
      <c r="J9522" s="1545"/>
      <c r="K9522" s="1545"/>
    </row>
    <row r="9523" spans="1:11" s="849" customFormat="1" ht="22.5" customHeight="1">
      <c r="A9523" s="1051" t="s">
        <v>34980</v>
      </c>
      <c r="B9523" s="1051" t="s">
        <v>35034</v>
      </c>
      <c r="C9523" s="1050">
        <v>70000</v>
      </c>
      <c r="D9523" s="1050">
        <v>0</v>
      </c>
      <c r="E9523" s="1406">
        <v>3460381.91</v>
      </c>
      <c r="F9523" s="1545"/>
      <c r="G9523" s="1545"/>
      <c r="H9523" s="1545"/>
      <c r="I9523" s="1545"/>
      <c r="J9523" s="1545"/>
      <c r="K9523" s="1545"/>
    </row>
    <row r="9524" spans="1:11" s="849" customFormat="1" ht="22.5" customHeight="1">
      <c r="A9524" s="1051" t="s">
        <v>34980</v>
      </c>
      <c r="B9524" s="1051" t="s">
        <v>35035</v>
      </c>
      <c r="C9524" s="1050">
        <v>135000</v>
      </c>
      <c r="D9524" s="1050">
        <v>0</v>
      </c>
      <c r="E9524" s="1406">
        <v>3595381.91</v>
      </c>
      <c r="F9524" s="1545"/>
      <c r="G9524" s="1545"/>
      <c r="H9524" s="1545"/>
      <c r="I9524" s="1545"/>
      <c r="J9524" s="1545"/>
      <c r="K9524" s="1545"/>
    </row>
    <row r="9525" spans="1:11" s="849" customFormat="1" ht="22.5" customHeight="1">
      <c r="A9525" s="1051" t="s">
        <v>34980</v>
      </c>
      <c r="B9525" s="1051" t="s">
        <v>35036</v>
      </c>
      <c r="C9525" s="1050">
        <v>70000</v>
      </c>
      <c r="D9525" s="1050">
        <v>0</v>
      </c>
      <c r="E9525" s="1406">
        <v>3665381.91</v>
      </c>
      <c r="F9525" s="1545"/>
      <c r="G9525" s="1545"/>
      <c r="H9525" s="1545"/>
      <c r="I9525" s="1545"/>
      <c r="J9525" s="1545"/>
      <c r="K9525" s="1545"/>
    </row>
    <row r="9526" spans="1:11" s="849" customFormat="1" ht="22.5" customHeight="1">
      <c r="A9526" s="1051" t="s">
        <v>34980</v>
      </c>
      <c r="B9526" s="1051" t="s">
        <v>35037</v>
      </c>
      <c r="C9526" s="1050">
        <v>90000</v>
      </c>
      <c r="D9526" s="1050">
        <v>0</v>
      </c>
      <c r="E9526" s="1406">
        <v>3755381.91</v>
      </c>
      <c r="F9526" s="1545"/>
      <c r="G9526" s="1545"/>
      <c r="H9526" s="1545"/>
      <c r="I9526" s="1545"/>
      <c r="J9526" s="1545"/>
      <c r="K9526" s="1545"/>
    </row>
    <row r="9527" spans="1:11" s="849" customFormat="1" ht="22.5" customHeight="1">
      <c r="A9527" s="1051" t="s">
        <v>34980</v>
      </c>
      <c r="B9527" s="1051" t="s">
        <v>34698</v>
      </c>
      <c r="C9527" s="1050">
        <v>35000</v>
      </c>
      <c r="D9527" s="1050">
        <v>0</v>
      </c>
      <c r="E9527" s="1406">
        <v>3790381.91</v>
      </c>
      <c r="F9527" s="1545"/>
      <c r="G9527" s="1545"/>
      <c r="H9527" s="1545"/>
      <c r="I9527" s="1545"/>
      <c r="J9527" s="1545"/>
      <c r="K9527" s="1545"/>
    </row>
    <row r="9528" spans="1:11" s="849" customFormat="1" ht="22.5" customHeight="1">
      <c r="A9528" s="1051" t="s">
        <v>34980</v>
      </c>
      <c r="B9528" s="1051" t="s">
        <v>35038</v>
      </c>
      <c r="C9528" s="1050">
        <v>45000</v>
      </c>
      <c r="D9528" s="1050">
        <v>0</v>
      </c>
      <c r="E9528" s="1406">
        <v>3835381.91</v>
      </c>
      <c r="F9528" s="1545"/>
      <c r="G9528" s="1545"/>
      <c r="H9528" s="1545"/>
      <c r="I9528" s="1545"/>
      <c r="J9528" s="1545"/>
      <c r="K9528" s="1545"/>
    </row>
    <row r="9529" spans="1:11" s="849" customFormat="1" ht="22.5" customHeight="1">
      <c r="A9529" s="1051" t="s">
        <v>34980</v>
      </c>
      <c r="B9529" s="1051" t="s">
        <v>35039</v>
      </c>
      <c r="C9529" s="1050">
        <v>120000</v>
      </c>
      <c r="D9529" s="1050">
        <v>0</v>
      </c>
      <c r="E9529" s="1406">
        <v>3955381.91</v>
      </c>
      <c r="F9529" s="1545"/>
      <c r="G9529" s="1545"/>
      <c r="H9529" s="1545"/>
      <c r="I9529" s="1545"/>
      <c r="J9529" s="1545"/>
      <c r="K9529" s="1545"/>
    </row>
    <row r="9530" spans="1:11" s="849" customFormat="1" ht="22.5" customHeight="1">
      <c r="A9530" s="1051" t="s">
        <v>34980</v>
      </c>
      <c r="B9530" s="1051" t="s">
        <v>35040</v>
      </c>
      <c r="C9530" s="1050">
        <v>15000</v>
      </c>
      <c r="D9530" s="1050">
        <v>0</v>
      </c>
      <c r="E9530" s="1406">
        <v>3970381.91</v>
      </c>
      <c r="F9530" s="1545"/>
      <c r="G9530" s="1545"/>
      <c r="H9530" s="1545"/>
      <c r="I9530" s="1545"/>
      <c r="J9530" s="1545"/>
      <c r="K9530" s="1545"/>
    </row>
    <row r="9531" spans="1:11" s="849" customFormat="1" ht="22.5" customHeight="1">
      <c r="A9531" s="1051" t="s">
        <v>34980</v>
      </c>
      <c r="B9531" s="1051" t="s">
        <v>35041</v>
      </c>
      <c r="C9531" s="1050">
        <v>35000</v>
      </c>
      <c r="D9531" s="1050">
        <v>0</v>
      </c>
      <c r="E9531" s="1406">
        <v>4005381.91</v>
      </c>
      <c r="F9531" s="1545"/>
      <c r="G9531" s="1545"/>
      <c r="H9531" s="1545"/>
      <c r="I9531" s="1545"/>
      <c r="J9531" s="1545"/>
      <c r="K9531" s="1545"/>
    </row>
    <row r="9532" spans="1:11" s="849" customFormat="1" ht="22.5" customHeight="1">
      <c r="A9532" s="1051" t="s">
        <v>34981</v>
      </c>
      <c r="B9532" s="1051" t="s">
        <v>35042</v>
      </c>
      <c r="C9532" s="1050">
        <v>40000</v>
      </c>
      <c r="D9532" s="1050">
        <v>0</v>
      </c>
      <c r="E9532" s="1406">
        <v>4045381.91</v>
      </c>
      <c r="F9532" s="1545"/>
      <c r="G9532" s="1545"/>
      <c r="H9532" s="1545"/>
      <c r="I9532" s="1545"/>
      <c r="J9532" s="1545"/>
      <c r="K9532" s="1545"/>
    </row>
    <row r="9533" spans="1:11" s="849" customFormat="1" ht="22.5" customHeight="1">
      <c r="A9533" s="1051" t="s">
        <v>34981</v>
      </c>
      <c r="B9533" s="1051" t="s">
        <v>35043</v>
      </c>
      <c r="C9533" s="1050">
        <v>35000</v>
      </c>
      <c r="D9533" s="1050">
        <v>0</v>
      </c>
      <c r="E9533" s="1406">
        <v>4080381.91</v>
      </c>
      <c r="F9533" s="1545"/>
      <c r="G9533" s="1545"/>
      <c r="H9533" s="1545"/>
      <c r="I9533" s="1545"/>
      <c r="J9533" s="1545"/>
      <c r="K9533" s="1545"/>
    </row>
    <row r="9534" spans="1:11" s="849" customFormat="1" ht="22.5" customHeight="1">
      <c r="A9534" s="1051" t="s">
        <v>34981</v>
      </c>
      <c r="B9534" s="1051" t="s">
        <v>35044</v>
      </c>
      <c r="C9534" s="1050">
        <v>24500</v>
      </c>
      <c r="D9534" s="1050">
        <v>0</v>
      </c>
      <c r="E9534" s="1406">
        <v>4104881.91</v>
      </c>
      <c r="F9534" s="1545"/>
      <c r="G9534" s="1545"/>
      <c r="H9534" s="1545"/>
      <c r="I9534" s="1545"/>
      <c r="J9534" s="1545"/>
      <c r="K9534" s="1545"/>
    </row>
    <row r="9535" spans="1:11" s="849" customFormat="1" ht="22.5" customHeight="1">
      <c r="A9535" s="1051" t="s">
        <v>34981</v>
      </c>
      <c r="B9535" s="1051" t="s">
        <v>35045</v>
      </c>
      <c r="C9535" s="1050">
        <v>35000</v>
      </c>
      <c r="D9535" s="1050">
        <v>0</v>
      </c>
      <c r="E9535" s="1406">
        <v>4139881.91</v>
      </c>
      <c r="F9535" s="1545"/>
      <c r="G9535" s="1545"/>
      <c r="H9535" s="1545"/>
      <c r="I9535" s="1545"/>
      <c r="J9535" s="1545"/>
      <c r="K9535" s="1545"/>
    </row>
    <row r="9536" spans="1:11" s="849" customFormat="1" ht="22.5" customHeight="1">
      <c r="A9536" s="1051" t="s">
        <v>34981</v>
      </c>
      <c r="B9536" s="1051" t="s">
        <v>35046</v>
      </c>
      <c r="C9536" s="1050">
        <v>40000</v>
      </c>
      <c r="D9536" s="1050">
        <v>0</v>
      </c>
      <c r="E9536" s="1406">
        <v>4179881.91</v>
      </c>
      <c r="F9536" s="1545"/>
      <c r="G9536" s="1545"/>
      <c r="H9536" s="1545"/>
      <c r="I9536" s="1545"/>
      <c r="J9536" s="1545"/>
      <c r="K9536" s="1545"/>
    </row>
    <row r="9537" spans="1:11" s="849" customFormat="1" ht="22.5" customHeight="1">
      <c r="A9537" s="1051" t="s">
        <v>34981</v>
      </c>
      <c r="B9537" s="1051" t="s">
        <v>35047</v>
      </c>
      <c r="C9537" s="1050">
        <v>35000</v>
      </c>
      <c r="D9537" s="1050">
        <v>0</v>
      </c>
      <c r="E9537" s="1406">
        <v>4214881.91</v>
      </c>
      <c r="F9537" s="1545"/>
      <c r="G9537" s="1545"/>
      <c r="H9537" s="1545"/>
      <c r="I9537" s="1545"/>
      <c r="J9537" s="1545"/>
      <c r="K9537" s="1545"/>
    </row>
    <row r="9538" spans="1:11" s="849" customFormat="1" ht="22.5" customHeight="1">
      <c r="A9538" s="1051" t="s">
        <v>34981</v>
      </c>
      <c r="B9538" s="1051" t="s">
        <v>35048</v>
      </c>
      <c r="C9538" s="1050">
        <v>35000</v>
      </c>
      <c r="D9538" s="1050">
        <v>0</v>
      </c>
      <c r="E9538" s="1406">
        <v>4249881.91</v>
      </c>
      <c r="F9538" s="1545"/>
      <c r="G9538" s="1545"/>
      <c r="H9538" s="1545"/>
      <c r="I9538" s="1545"/>
      <c r="J9538" s="1545"/>
      <c r="K9538" s="1545"/>
    </row>
    <row r="9539" spans="1:11" s="849" customFormat="1" ht="22.5" customHeight="1">
      <c r="A9539" s="1051" t="s">
        <v>34981</v>
      </c>
      <c r="B9539" s="1051" t="s">
        <v>35049</v>
      </c>
      <c r="C9539" s="1050">
        <v>120000</v>
      </c>
      <c r="D9539" s="1050">
        <v>0</v>
      </c>
      <c r="E9539" s="1406">
        <v>4369881.91</v>
      </c>
      <c r="F9539" s="1545"/>
      <c r="G9539" s="1545"/>
      <c r="H9539" s="1545"/>
      <c r="I9539" s="1545"/>
      <c r="J9539" s="1545"/>
      <c r="K9539" s="1545"/>
    </row>
    <row r="9540" spans="1:11" s="849" customFormat="1" ht="22.5" customHeight="1">
      <c r="A9540" s="1051" t="s">
        <v>34981</v>
      </c>
      <c r="B9540" s="1051" t="s">
        <v>35050</v>
      </c>
      <c r="C9540" s="1050">
        <v>35000</v>
      </c>
      <c r="D9540" s="1050">
        <v>0</v>
      </c>
      <c r="E9540" s="1406">
        <v>4404881.91</v>
      </c>
      <c r="F9540" s="1545"/>
      <c r="G9540" s="1545"/>
      <c r="H9540" s="1545"/>
      <c r="I9540" s="1545"/>
      <c r="J9540" s="1545"/>
      <c r="K9540" s="1545"/>
    </row>
    <row r="9541" spans="1:11" s="849" customFormat="1" ht="22.5" customHeight="1">
      <c r="A9541" s="1051" t="s">
        <v>34981</v>
      </c>
      <c r="B9541" s="1051" t="s">
        <v>35051</v>
      </c>
      <c r="C9541" s="1050">
        <v>60000</v>
      </c>
      <c r="D9541" s="1050">
        <v>0</v>
      </c>
      <c r="E9541" s="1406">
        <v>4464881.91</v>
      </c>
      <c r="F9541" s="1545"/>
      <c r="G9541" s="1545"/>
      <c r="H9541" s="1545"/>
      <c r="I9541" s="1545"/>
      <c r="J9541" s="1545"/>
      <c r="K9541" s="1545"/>
    </row>
    <row r="9542" spans="1:11" s="849" customFormat="1" ht="22.5" customHeight="1">
      <c r="A9542" s="1051" t="s">
        <v>34981</v>
      </c>
      <c r="B9542" s="1051" t="s">
        <v>35052</v>
      </c>
      <c r="C9542" s="1050">
        <v>35000</v>
      </c>
      <c r="D9542" s="1050">
        <v>0</v>
      </c>
      <c r="E9542" s="1406">
        <v>4499881.91</v>
      </c>
      <c r="F9542" s="1545"/>
      <c r="G9542" s="1545"/>
      <c r="H9542" s="1545"/>
      <c r="I9542" s="1545"/>
      <c r="J9542" s="1545"/>
      <c r="K9542" s="1545"/>
    </row>
    <row r="9543" spans="1:11" s="849" customFormat="1" ht="22.5" customHeight="1">
      <c r="A9543" s="1051" t="s">
        <v>34981</v>
      </c>
      <c r="B9543" s="1051" t="s">
        <v>35053</v>
      </c>
      <c r="C9543" s="1050">
        <v>30000</v>
      </c>
      <c r="D9543" s="1050">
        <v>0</v>
      </c>
      <c r="E9543" s="1406">
        <v>4529881.91</v>
      </c>
      <c r="F9543" s="1545"/>
      <c r="G9543" s="1545"/>
      <c r="H9543" s="1545"/>
      <c r="I9543" s="1545"/>
      <c r="J9543" s="1545"/>
      <c r="K9543" s="1545"/>
    </row>
    <row r="9544" spans="1:11" s="849" customFormat="1" ht="22.5" customHeight="1">
      <c r="A9544" s="1051" t="s">
        <v>34981</v>
      </c>
      <c r="B9544" s="1051" t="s">
        <v>35054</v>
      </c>
      <c r="C9544" s="1050">
        <v>75000</v>
      </c>
      <c r="D9544" s="1050">
        <v>0</v>
      </c>
      <c r="E9544" s="1406">
        <v>4604881.91</v>
      </c>
      <c r="F9544" s="1545"/>
      <c r="G9544" s="1545"/>
      <c r="H9544" s="1545"/>
      <c r="I9544" s="1545"/>
      <c r="J9544" s="1545"/>
      <c r="K9544" s="1545"/>
    </row>
    <row r="9545" spans="1:11" s="849" customFormat="1" ht="22.5" customHeight="1">
      <c r="A9545" s="1051" t="s">
        <v>34981</v>
      </c>
      <c r="B9545" s="1051" t="s">
        <v>35055</v>
      </c>
      <c r="C9545" s="1050">
        <v>30000</v>
      </c>
      <c r="D9545" s="1050">
        <v>0</v>
      </c>
      <c r="E9545" s="1406">
        <v>4634881.91</v>
      </c>
      <c r="F9545" s="1545"/>
      <c r="G9545" s="1545"/>
      <c r="H9545" s="1545"/>
      <c r="I9545" s="1545"/>
      <c r="J9545" s="1545"/>
      <c r="K9545" s="1545"/>
    </row>
    <row r="9546" spans="1:11" s="849" customFormat="1" ht="22.5" customHeight="1">
      <c r="A9546" s="1051" t="s">
        <v>34982</v>
      </c>
      <c r="B9546" s="1051" t="s">
        <v>35056</v>
      </c>
      <c r="C9546" s="1050">
        <v>70000</v>
      </c>
      <c r="D9546" s="1050">
        <v>0</v>
      </c>
      <c r="E9546" s="1406">
        <v>4704881.91</v>
      </c>
      <c r="F9546" s="1545"/>
      <c r="G9546" s="1545"/>
      <c r="H9546" s="1545"/>
      <c r="I9546" s="1545"/>
      <c r="J9546" s="1545"/>
      <c r="K9546" s="1545"/>
    </row>
    <row r="9547" spans="1:11" s="849" customFormat="1" ht="22.5" customHeight="1">
      <c r="A9547" s="1051" t="s">
        <v>34982</v>
      </c>
      <c r="B9547" s="1051" t="s">
        <v>35057</v>
      </c>
      <c r="C9547" s="1050">
        <v>75000</v>
      </c>
      <c r="D9547" s="1050">
        <v>0</v>
      </c>
      <c r="E9547" s="1406">
        <v>4779881.91</v>
      </c>
      <c r="F9547" s="1545"/>
      <c r="G9547" s="1545"/>
      <c r="H9547" s="1545"/>
      <c r="I9547" s="1545"/>
      <c r="J9547" s="1545"/>
      <c r="K9547" s="1545"/>
    </row>
    <row r="9548" spans="1:11" s="849" customFormat="1" ht="22.5" customHeight="1">
      <c r="A9548" s="1051" t="s">
        <v>34982</v>
      </c>
      <c r="B9548" s="1051" t="s">
        <v>35058</v>
      </c>
      <c r="C9548" s="1050">
        <v>70000</v>
      </c>
      <c r="D9548" s="1050">
        <v>0</v>
      </c>
      <c r="E9548" s="1406">
        <v>4849881.91</v>
      </c>
      <c r="F9548" s="1545"/>
      <c r="G9548" s="1545"/>
      <c r="H9548" s="1545"/>
      <c r="I9548" s="1545"/>
      <c r="J9548" s="1545"/>
      <c r="K9548" s="1545"/>
    </row>
    <row r="9549" spans="1:11" s="849" customFormat="1" ht="22.5" customHeight="1">
      <c r="A9549" s="1051" t="s">
        <v>34982</v>
      </c>
      <c r="B9549" s="1051" t="s">
        <v>35059</v>
      </c>
      <c r="C9549" s="1050">
        <v>80000</v>
      </c>
      <c r="D9549" s="1050">
        <v>0</v>
      </c>
      <c r="E9549" s="1406">
        <v>4929881.91</v>
      </c>
      <c r="F9549" s="1545"/>
      <c r="G9549" s="1545"/>
      <c r="H9549" s="1545"/>
      <c r="I9549" s="1545"/>
      <c r="J9549" s="1545"/>
      <c r="K9549" s="1545"/>
    </row>
    <row r="9550" spans="1:11" s="849" customFormat="1" ht="22.5" customHeight="1">
      <c r="A9550" s="1051" t="s">
        <v>34982</v>
      </c>
      <c r="B9550" s="1051" t="s">
        <v>35060</v>
      </c>
      <c r="C9550" s="1050">
        <v>30000</v>
      </c>
      <c r="D9550" s="1050">
        <v>0</v>
      </c>
      <c r="E9550" s="1406">
        <v>4959881.91</v>
      </c>
      <c r="F9550" s="1545"/>
      <c r="G9550" s="1545"/>
      <c r="H9550" s="1545"/>
      <c r="I9550" s="1545"/>
      <c r="J9550" s="1545"/>
      <c r="K9550" s="1545"/>
    </row>
    <row r="9551" spans="1:11" s="849" customFormat="1" ht="22.5" customHeight="1">
      <c r="A9551" s="1051" t="s">
        <v>34982</v>
      </c>
      <c r="B9551" s="1051" t="s">
        <v>35061</v>
      </c>
      <c r="C9551" s="1050">
        <v>5000</v>
      </c>
      <c r="D9551" s="1050">
        <v>0</v>
      </c>
      <c r="E9551" s="1406">
        <v>4964881.91</v>
      </c>
      <c r="F9551" s="1545"/>
      <c r="G9551" s="1545"/>
      <c r="H9551" s="1545"/>
      <c r="I9551" s="1545"/>
      <c r="J9551" s="1545"/>
      <c r="K9551" s="1545"/>
    </row>
    <row r="9552" spans="1:11" s="849" customFormat="1" ht="22.5" customHeight="1">
      <c r="A9552" s="1051" t="s">
        <v>34982</v>
      </c>
      <c r="B9552" s="1051" t="s">
        <v>35062</v>
      </c>
      <c r="C9552" s="1050">
        <v>30000</v>
      </c>
      <c r="D9552" s="1050">
        <v>0</v>
      </c>
      <c r="E9552" s="1406">
        <v>4994881.91</v>
      </c>
      <c r="F9552" s="1545"/>
      <c r="G9552" s="1545"/>
      <c r="H9552" s="1545"/>
      <c r="I9552" s="1545"/>
      <c r="J9552" s="1545"/>
      <c r="K9552" s="1545"/>
    </row>
    <row r="9553" spans="1:11" s="849" customFormat="1" ht="22.5" customHeight="1">
      <c r="A9553" s="1051" t="s">
        <v>34982</v>
      </c>
      <c r="B9553" s="1051" t="s">
        <v>35063</v>
      </c>
      <c r="C9553" s="1050">
        <v>35000</v>
      </c>
      <c r="D9553" s="1050">
        <v>0</v>
      </c>
      <c r="E9553" s="1406">
        <v>5029881.91</v>
      </c>
      <c r="F9553" s="1545"/>
      <c r="G9553" s="1545"/>
      <c r="H9553" s="1545"/>
      <c r="I9553" s="1545"/>
      <c r="J9553" s="1545"/>
      <c r="K9553" s="1545"/>
    </row>
    <row r="9554" spans="1:11" s="849" customFormat="1" ht="22.5" customHeight="1">
      <c r="A9554" s="1051" t="s">
        <v>34982</v>
      </c>
      <c r="B9554" s="1051" t="s">
        <v>35064</v>
      </c>
      <c r="C9554" s="1050">
        <v>66500</v>
      </c>
      <c r="D9554" s="1050">
        <v>0</v>
      </c>
      <c r="E9554" s="1406">
        <v>5096381.91</v>
      </c>
      <c r="F9554" s="1545"/>
      <c r="G9554" s="1545"/>
      <c r="H9554" s="1545"/>
      <c r="I9554" s="1545"/>
      <c r="J9554" s="1545"/>
      <c r="K9554" s="1545"/>
    </row>
    <row r="9555" spans="1:11" s="849" customFormat="1" ht="22.5" customHeight="1">
      <c r="A9555" s="1051" t="s">
        <v>34983</v>
      </c>
      <c r="B9555" s="1051" t="s">
        <v>35065</v>
      </c>
      <c r="C9555" s="1050">
        <v>85000</v>
      </c>
      <c r="D9555" s="1050">
        <v>0</v>
      </c>
      <c r="E9555" s="1406">
        <v>5181381.91</v>
      </c>
      <c r="F9555" s="1545"/>
      <c r="G9555" s="1545"/>
      <c r="H9555" s="1545"/>
      <c r="I9555" s="1545"/>
      <c r="J9555" s="1545"/>
      <c r="K9555" s="1545"/>
    </row>
    <row r="9556" spans="1:11" s="849" customFormat="1" ht="22.5" customHeight="1">
      <c r="A9556" s="1051" t="s">
        <v>34983</v>
      </c>
      <c r="B9556" s="1051" t="s">
        <v>35066</v>
      </c>
      <c r="C9556" s="1050">
        <v>35000</v>
      </c>
      <c r="D9556" s="1050">
        <v>0</v>
      </c>
      <c r="E9556" s="1406">
        <v>5216381.91</v>
      </c>
      <c r="F9556" s="1545"/>
      <c r="G9556" s="1545"/>
      <c r="H9556" s="1545"/>
      <c r="I9556" s="1545"/>
      <c r="J9556" s="1545"/>
      <c r="K9556" s="1545"/>
    </row>
    <row r="9557" spans="1:11" s="849" customFormat="1" ht="22.5" customHeight="1">
      <c r="A9557" s="1051" t="s">
        <v>34983</v>
      </c>
      <c r="B9557" s="1051" t="s">
        <v>35067</v>
      </c>
      <c r="C9557" s="1050">
        <v>50000</v>
      </c>
      <c r="D9557" s="1050">
        <v>0</v>
      </c>
      <c r="E9557" s="1406">
        <v>5266381.91</v>
      </c>
      <c r="F9557" s="1545"/>
      <c r="G9557" s="1545"/>
      <c r="H9557" s="1545"/>
      <c r="I9557" s="1545"/>
      <c r="J9557" s="1545"/>
      <c r="K9557" s="1545"/>
    </row>
    <row r="9558" spans="1:11" s="849" customFormat="1" ht="22.5" customHeight="1">
      <c r="A9558" s="1051" t="s">
        <v>34983</v>
      </c>
      <c r="B9558" s="1051" t="s">
        <v>35068</v>
      </c>
      <c r="C9558" s="1050">
        <v>25500</v>
      </c>
      <c r="D9558" s="1050">
        <v>0</v>
      </c>
      <c r="E9558" s="1406">
        <v>5291881.91</v>
      </c>
      <c r="F9558" s="1545"/>
      <c r="G9558" s="1545"/>
      <c r="H9558" s="1545"/>
      <c r="I9558" s="1545"/>
      <c r="J9558" s="1545"/>
      <c r="K9558" s="1545"/>
    </row>
    <row r="9559" spans="1:11" s="849" customFormat="1" ht="22.5" customHeight="1">
      <c r="A9559" s="1051" t="s">
        <v>34983</v>
      </c>
      <c r="B9559" s="1051" t="s">
        <v>35069</v>
      </c>
      <c r="C9559" s="1050">
        <v>30000</v>
      </c>
      <c r="D9559" s="1050">
        <v>0</v>
      </c>
      <c r="E9559" s="1406">
        <v>5321881.91</v>
      </c>
      <c r="F9559" s="1545"/>
      <c r="G9559" s="1545"/>
      <c r="H9559" s="1545"/>
      <c r="I9559" s="1545"/>
      <c r="J9559" s="1545"/>
      <c r="K9559" s="1545"/>
    </row>
    <row r="9560" spans="1:11" s="849" customFormat="1" ht="22.5" customHeight="1">
      <c r="A9560" s="1051" t="s">
        <v>34983</v>
      </c>
      <c r="B9560" s="1051" t="s">
        <v>35070</v>
      </c>
      <c r="C9560" s="1050">
        <v>100000</v>
      </c>
      <c r="D9560" s="1050">
        <v>0</v>
      </c>
      <c r="E9560" s="1406">
        <v>5421881.9100000001</v>
      </c>
      <c r="F9560" s="1545"/>
      <c r="G9560" s="1545"/>
      <c r="H9560" s="1545"/>
      <c r="I9560" s="1545"/>
      <c r="J9560" s="1545"/>
      <c r="K9560" s="1545"/>
    </row>
    <row r="9561" spans="1:11" s="849" customFormat="1" ht="22.5" customHeight="1">
      <c r="A9561" s="1051" t="s">
        <v>34984</v>
      </c>
      <c r="B9561" s="1051" t="s">
        <v>35071</v>
      </c>
      <c r="C9561" s="1050">
        <v>25000</v>
      </c>
      <c r="D9561" s="1050">
        <v>0</v>
      </c>
      <c r="E9561" s="1406">
        <v>5446881.9100000001</v>
      </c>
      <c r="F9561" s="1545"/>
      <c r="G9561" s="1545"/>
      <c r="H9561" s="1545"/>
      <c r="I9561" s="1545"/>
      <c r="J9561" s="1545"/>
      <c r="K9561" s="1545"/>
    </row>
    <row r="9562" spans="1:11" s="849" customFormat="1" ht="22.5" customHeight="1">
      <c r="A9562" s="1051" t="s">
        <v>34984</v>
      </c>
      <c r="B9562" s="1051" t="s">
        <v>35072</v>
      </c>
      <c r="C9562" s="1050">
        <v>40000</v>
      </c>
      <c r="D9562" s="1050">
        <v>0</v>
      </c>
      <c r="E9562" s="1406">
        <v>5486881.9100000001</v>
      </c>
      <c r="F9562" s="1545"/>
      <c r="G9562" s="1545"/>
      <c r="H9562" s="1545"/>
      <c r="I9562" s="1545"/>
      <c r="J9562" s="1545"/>
      <c r="K9562" s="1545"/>
    </row>
    <row r="9563" spans="1:11" s="849" customFormat="1" ht="22.5" customHeight="1">
      <c r="A9563" s="1051" t="s">
        <v>34984</v>
      </c>
      <c r="B9563" s="1051" t="s">
        <v>35073</v>
      </c>
      <c r="C9563" s="1050">
        <v>163250</v>
      </c>
      <c r="D9563" s="1050">
        <v>0</v>
      </c>
      <c r="E9563" s="1406">
        <v>5650131.9100000001</v>
      </c>
      <c r="F9563" s="1545"/>
      <c r="G9563" s="1545"/>
      <c r="H9563" s="1545"/>
      <c r="I9563" s="1545"/>
      <c r="J9563" s="1545"/>
      <c r="K9563" s="1545"/>
    </row>
    <row r="9564" spans="1:11" s="849" customFormat="1" ht="22.5" customHeight="1">
      <c r="A9564" s="1051" t="s">
        <v>34984</v>
      </c>
      <c r="B9564" s="1051" t="s">
        <v>35074</v>
      </c>
      <c r="C9564" s="1050">
        <v>10000</v>
      </c>
      <c r="D9564" s="1050">
        <v>0</v>
      </c>
      <c r="E9564" s="1406">
        <v>5660131.9100000001</v>
      </c>
      <c r="F9564" s="1545"/>
      <c r="G9564" s="1545"/>
      <c r="H9564" s="1545"/>
      <c r="I9564" s="1545"/>
      <c r="J9564" s="1545"/>
      <c r="K9564" s="1545"/>
    </row>
    <row r="9565" spans="1:11" s="849" customFormat="1" ht="22.5" customHeight="1">
      <c r="A9565" s="1051" t="s">
        <v>34984</v>
      </c>
      <c r="B9565" s="1051" t="s">
        <v>35075</v>
      </c>
      <c r="C9565" s="1050">
        <v>105000</v>
      </c>
      <c r="D9565" s="1050">
        <v>0</v>
      </c>
      <c r="E9565" s="1406">
        <v>5765131.9100000001</v>
      </c>
      <c r="F9565" s="1545"/>
      <c r="G9565" s="1545"/>
      <c r="H9565" s="1545"/>
      <c r="I9565" s="1545"/>
      <c r="J9565" s="1545"/>
      <c r="K9565" s="1545"/>
    </row>
    <row r="9566" spans="1:11" s="849" customFormat="1" ht="22.5" customHeight="1">
      <c r="A9566" s="1051" t="s">
        <v>34984</v>
      </c>
      <c r="B9566" s="1051" t="s">
        <v>35076</v>
      </c>
      <c r="C9566" s="1050">
        <v>30000</v>
      </c>
      <c r="D9566" s="1050">
        <v>0</v>
      </c>
      <c r="E9566" s="1406">
        <v>5795131.9100000001</v>
      </c>
      <c r="F9566" s="1545"/>
      <c r="G9566" s="1545"/>
      <c r="H9566" s="1545"/>
      <c r="I9566" s="1545"/>
      <c r="J9566" s="1545"/>
      <c r="K9566" s="1545"/>
    </row>
    <row r="9567" spans="1:11" s="849" customFormat="1" ht="22.5" customHeight="1">
      <c r="A9567" s="1051" t="s">
        <v>34985</v>
      </c>
      <c r="B9567" s="1051" t="s">
        <v>35077</v>
      </c>
      <c r="C9567" s="1050">
        <v>85000</v>
      </c>
      <c r="D9567" s="1050">
        <v>0</v>
      </c>
      <c r="E9567" s="1406">
        <v>5880131.9100000001</v>
      </c>
      <c r="F9567" s="1545"/>
      <c r="G9567" s="1545"/>
      <c r="H9567" s="1545"/>
      <c r="I9567" s="1545"/>
      <c r="J9567" s="1545"/>
      <c r="K9567" s="1545"/>
    </row>
    <row r="9568" spans="1:11" s="849" customFormat="1" ht="22.5" customHeight="1">
      <c r="A9568" s="1051" t="s">
        <v>34985</v>
      </c>
      <c r="B9568" s="1051" t="s">
        <v>35078</v>
      </c>
      <c r="C9568" s="1050">
        <v>20000</v>
      </c>
      <c r="D9568" s="1050">
        <v>0</v>
      </c>
      <c r="E9568" s="1406">
        <v>5900131.9100000001</v>
      </c>
      <c r="F9568" s="1545"/>
      <c r="G9568" s="1545"/>
      <c r="H9568" s="1545"/>
      <c r="I9568" s="1545"/>
      <c r="J9568" s="1545"/>
      <c r="K9568" s="1545"/>
    </row>
    <row r="9569" spans="1:11" s="849" customFormat="1" ht="22.5" customHeight="1">
      <c r="A9569" s="1051" t="s">
        <v>34985</v>
      </c>
      <c r="B9569" s="1051" t="s">
        <v>35079</v>
      </c>
      <c r="C9569" s="1050">
        <v>60000</v>
      </c>
      <c r="D9569" s="1050">
        <v>0</v>
      </c>
      <c r="E9569" s="1406">
        <v>5960131.9100000001</v>
      </c>
      <c r="F9569" s="1545"/>
      <c r="G9569" s="1545"/>
      <c r="H9569" s="1545"/>
      <c r="I9569" s="1545"/>
      <c r="J9569" s="1545"/>
      <c r="K9569" s="1545"/>
    </row>
    <row r="9570" spans="1:11" s="849" customFormat="1" ht="22.5" customHeight="1">
      <c r="A9570" s="1051" t="s">
        <v>34985</v>
      </c>
      <c r="B9570" s="1051" t="s">
        <v>35080</v>
      </c>
      <c r="C9570" s="1050">
        <v>45000</v>
      </c>
      <c r="D9570" s="1050">
        <v>0</v>
      </c>
      <c r="E9570" s="1406">
        <v>6005131.9100000001</v>
      </c>
      <c r="F9570" s="1545"/>
      <c r="G9570" s="1545"/>
      <c r="H9570" s="1545"/>
      <c r="I9570" s="1545"/>
      <c r="J9570" s="1545"/>
      <c r="K9570" s="1545"/>
    </row>
    <row r="9571" spans="1:11" s="849" customFormat="1" ht="22.5" customHeight="1">
      <c r="A9571" s="1051" t="s">
        <v>34985</v>
      </c>
      <c r="B9571" s="1051" t="s">
        <v>35081</v>
      </c>
      <c r="C9571" s="1050">
        <v>15000</v>
      </c>
      <c r="D9571" s="1050">
        <v>0</v>
      </c>
      <c r="E9571" s="1406">
        <v>6020131.9100000001</v>
      </c>
      <c r="F9571" s="1545"/>
      <c r="G9571" s="1545"/>
      <c r="H9571" s="1545"/>
      <c r="I9571" s="1545"/>
      <c r="J9571" s="1545"/>
      <c r="K9571" s="1545"/>
    </row>
    <row r="9572" spans="1:11" s="849" customFormat="1" ht="22.5" customHeight="1">
      <c r="A9572" s="1051" t="s">
        <v>34985</v>
      </c>
      <c r="B9572" s="1051" t="s">
        <v>35082</v>
      </c>
      <c r="C9572" s="1050">
        <v>100000</v>
      </c>
      <c r="D9572" s="1050">
        <v>0</v>
      </c>
      <c r="E9572" s="1406">
        <v>6120131.9100000001</v>
      </c>
      <c r="F9572" s="1545"/>
      <c r="G9572" s="1545"/>
      <c r="H9572" s="1545"/>
      <c r="I9572" s="1545"/>
      <c r="J9572" s="1545"/>
      <c r="K9572" s="1545"/>
    </row>
    <row r="9573" spans="1:11" s="849" customFormat="1" ht="22.5" customHeight="1">
      <c r="A9573" s="1051" t="s">
        <v>34985</v>
      </c>
      <c r="B9573" s="1051" t="s">
        <v>35083</v>
      </c>
      <c r="C9573" s="1050">
        <v>35000</v>
      </c>
      <c r="D9573" s="1050">
        <v>0</v>
      </c>
      <c r="E9573" s="1406">
        <v>6155131.9100000001</v>
      </c>
      <c r="F9573" s="1545"/>
      <c r="G9573" s="1545"/>
      <c r="H9573" s="1545"/>
      <c r="I9573" s="1545"/>
      <c r="J9573" s="1545"/>
      <c r="K9573" s="1545"/>
    </row>
    <row r="9574" spans="1:11" s="849" customFormat="1" ht="22.5" customHeight="1">
      <c r="A9574" s="1051" t="s">
        <v>34985</v>
      </c>
      <c r="B9574" s="1051" t="s">
        <v>35084</v>
      </c>
      <c r="C9574" s="1050">
        <v>15000</v>
      </c>
      <c r="D9574" s="1050">
        <v>0</v>
      </c>
      <c r="E9574" s="1406">
        <v>6170131.9100000001</v>
      </c>
      <c r="F9574" s="1545"/>
      <c r="G9574" s="1545"/>
      <c r="H9574" s="1545"/>
      <c r="I9574" s="1545"/>
      <c r="J9574" s="1545"/>
      <c r="K9574" s="1545"/>
    </row>
    <row r="9575" spans="1:11" s="849" customFormat="1" ht="22.5" customHeight="1">
      <c r="A9575" s="1051" t="s">
        <v>34985</v>
      </c>
      <c r="B9575" s="1051" t="s">
        <v>35085</v>
      </c>
      <c r="C9575" s="1050">
        <v>10000</v>
      </c>
      <c r="D9575" s="1050">
        <v>0</v>
      </c>
      <c r="E9575" s="1406">
        <v>6180131.9100000001</v>
      </c>
      <c r="F9575" s="1545"/>
      <c r="G9575" s="1545"/>
      <c r="H9575" s="1545"/>
      <c r="I9575" s="1545"/>
      <c r="J9575" s="1545"/>
      <c r="K9575" s="1545"/>
    </row>
    <row r="9576" spans="1:11" s="849" customFormat="1" ht="22.5" customHeight="1">
      <c r="A9576" s="1051" t="s">
        <v>34985</v>
      </c>
      <c r="B9576" s="1051" t="s">
        <v>35086</v>
      </c>
      <c r="C9576" s="1050">
        <v>55000</v>
      </c>
      <c r="D9576" s="1050">
        <v>0</v>
      </c>
      <c r="E9576" s="1406">
        <v>6235131.9100000001</v>
      </c>
      <c r="F9576" s="1545"/>
      <c r="G9576" s="1545"/>
      <c r="H9576" s="1545"/>
      <c r="I9576" s="1545"/>
      <c r="J9576" s="1545"/>
      <c r="K9576" s="1545"/>
    </row>
    <row r="9577" spans="1:11" s="849" customFormat="1" ht="22.5" customHeight="1">
      <c r="A9577" s="1051" t="s">
        <v>34985</v>
      </c>
      <c r="B9577" s="1051" t="s">
        <v>35087</v>
      </c>
      <c r="C9577" s="1050">
        <v>0</v>
      </c>
      <c r="D9577" s="1050">
        <v>390000</v>
      </c>
      <c r="E9577" s="1406">
        <v>5845131.9100000001</v>
      </c>
      <c r="F9577" s="1545"/>
      <c r="G9577" s="1545"/>
      <c r="H9577" s="1545"/>
      <c r="I9577" s="1545"/>
      <c r="J9577" s="1545"/>
      <c r="K9577" s="1545"/>
    </row>
    <row r="9578" spans="1:11" s="849" customFormat="1" ht="22.5" customHeight="1">
      <c r="A9578" s="1051" t="s">
        <v>34985</v>
      </c>
      <c r="B9578" s="1051" t="s">
        <v>34507</v>
      </c>
      <c r="C9578" s="1050">
        <v>0</v>
      </c>
      <c r="D9578" s="1050">
        <v>53.75</v>
      </c>
      <c r="E9578" s="1406">
        <v>5845078.1600000001</v>
      </c>
      <c r="F9578" s="1545"/>
      <c r="G9578" s="1545"/>
      <c r="H9578" s="1545"/>
      <c r="I9578" s="1545"/>
      <c r="J9578" s="1545"/>
      <c r="K9578" s="1545"/>
    </row>
    <row r="9579" spans="1:11" s="849" customFormat="1" ht="22.5" customHeight="1">
      <c r="A9579" s="1051" t="s">
        <v>34985</v>
      </c>
      <c r="B9579" s="1051" t="s">
        <v>35088</v>
      </c>
      <c r="C9579" s="1050">
        <v>0</v>
      </c>
      <c r="D9579" s="1050">
        <v>58560</v>
      </c>
      <c r="E9579" s="1406">
        <v>5786518.1600000001</v>
      </c>
      <c r="F9579" s="1545"/>
      <c r="G9579" s="1545"/>
      <c r="H9579" s="1545"/>
      <c r="I9579" s="1545"/>
      <c r="J9579" s="1545"/>
      <c r="K9579" s="1545"/>
    </row>
    <row r="9580" spans="1:11" s="849" customFormat="1" ht="22.5" customHeight="1">
      <c r="A9580" s="1051" t="s">
        <v>34985</v>
      </c>
      <c r="B9580" s="1051" t="s">
        <v>34711</v>
      </c>
      <c r="C9580" s="1050">
        <v>0</v>
      </c>
      <c r="D9580" s="1050">
        <v>45388.79</v>
      </c>
      <c r="E9580" s="1406">
        <v>5741129.3700000001</v>
      </c>
      <c r="F9580" s="1545"/>
      <c r="G9580" s="1545"/>
      <c r="H9580" s="1545"/>
      <c r="I9580" s="1545"/>
      <c r="J9580" s="1545"/>
      <c r="K9580" s="1545"/>
    </row>
    <row r="9581" spans="1:11" s="849" customFormat="1" ht="22.5" customHeight="1">
      <c r="A9581" s="1051" t="s">
        <v>34985</v>
      </c>
      <c r="B9581" s="1051" t="s">
        <v>35089</v>
      </c>
      <c r="C9581" s="1050">
        <v>90000</v>
      </c>
      <c r="D9581" s="1050">
        <v>0</v>
      </c>
      <c r="E9581" s="1406">
        <v>5831129.3700000001</v>
      </c>
      <c r="F9581" s="1545"/>
      <c r="G9581" s="1545"/>
      <c r="H9581" s="1545"/>
      <c r="I9581" s="1545"/>
      <c r="J9581" s="1545"/>
      <c r="K9581" s="1545"/>
    </row>
    <row r="9582" spans="1:11" s="849" customFormat="1" ht="22.5" customHeight="1">
      <c r="A9582" s="1051" t="s">
        <v>34985</v>
      </c>
      <c r="B9582" s="1051" t="s">
        <v>35090</v>
      </c>
      <c r="C9582" s="1050">
        <v>50000</v>
      </c>
      <c r="D9582" s="1050">
        <v>0</v>
      </c>
      <c r="E9582" s="1406">
        <v>5881129.3700000001</v>
      </c>
      <c r="F9582" s="1545"/>
      <c r="G9582" s="1545"/>
      <c r="H9582" s="1545"/>
      <c r="I9582" s="1545"/>
      <c r="J9582" s="1545"/>
      <c r="K9582" s="1545"/>
    </row>
    <row r="9583" spans="1:11" s="849" customFormat="1" ht="22.5" customHeight="1">
      <c r="A9583" s="1051" t="s">
        <v>34985</v>
      </c>
      <c r="B9583" s="1051" t="s">
        <v>35091</v>
      </c>
      <c r="C9583" s="1050">
        <v>516000</v>
      </c>
      <c r="D9583" s="1050">
        <v>0</v>
      </c>
      <c r="E9583" s="1406">
        <v>6397129.3700000001</v>
      </c>
      <c r="F9583" s="1545"/>
      <c r="G9583" s="1545"/>
      <c r="H9583" s="1545"/>
      <c r="I9583" s="1545"/>
      <c r="J9583" s="1545"/>
      <c r="K9583" s="1545"/>
    </row>
    <row r="9584" spans="1:11" s="849" customFormat="1" ht="22.5" customHeight="1">
      <c r="A9584" s="1051" t="s">
        <v>34985</v>
      </c>
      <c r="B9584" s="1051" t="s">
        <v>35092</v>
      </c>
      <c r="C9584" s="1050">
        <v>45000</v>
      </c>
      <c r="D9584" s="1050">
        <v>0</v>
      </c>
      <c r="E9584" s="1406">
        <v>6442129.3700000001</v>
      </c>
      <c r="F9584" s="1545"/>
      <c r="G9584" s="1545"/>
      <c r="H9584" s="1545"/>
      <c r="I9584" s="1545"/>
      <c r="J9584" s="1545"/>
      <c r="K9584" s="1545"/>
    </row>
    <row r="9585" spans="1:11" s="849" customFormat="1" ht="22.5" customHeight="1">
      <c r="A9585" s="1051" t="s">
        <v>34986</v>
      </c>
      <c r="B9585" s="1051" t="s">
        <v>35093</v>
      </c>
      <c r="C9585" s="1050">
        <v>95000</v>
      </c>
      <c r="D9585" s="1050">
        <v>0</v>
      </c>
      <c r="E9585" s="1406">
        <v>6537129.3700000001</v>
      </c>
      <c r="F9585" s="1545"/>
      <c r="G9585" s="1545"/>
      <c r="H9585" s="1545"/>
      <c r="I9585" s="1545"/>
      <c r="J9585" s="1545"/>
      <c r="K9585" s="1545"/>
    </row>
    <row r="9586" spans="1:11" s="849" customFormat="1" ht="22.5" customHeight="1">
      <c r="A9586" s="1051" t="s">
        <v>34986</v>
      </c>
      <c r="B9586" s="1051" t="s">
        <v>35094</v>
      </c>
      <c r="C9586" s="1050">
        <v>45000</v>
      </c>
      <c r="D9586" s="1050">
        <v>0</v>
      </c>
      <c r="E9586" s="1406">
        <v>6582129.3700000001</v>
      </c>
      <c r="F9586" s="1545"/>
      <c r="G9586" s="1545"/>
      <c r="H9586" s="1545"/>
      <c r="I9586" s="1545"/>
      <c r="J9586" s="1545"/>
      <c r="K9586" s="1545"/>
    </row>
    <row r="9587" spans="1:11" s="849" customFormat="1" ht="22.5" customHeight="1">
      <c r="A9587" s="1051" t="s">
        <v>34986</v>
      </c>
      <c r="B9587" s="1051" t="s">
        <v>35095</v>
      </c>
      <c r="C9587" s="1050">
        <v>80000</v>
      </c>
      <c r="D9587" s="1050">
        <v>0</v>
      </c>
      <c r="E9587" s="1406">
        <v>6662129.3700000001</v>
      </c>
      <c r="F9587" s="1545"/>
      <c r="G9587" s="1545"/>
      <c r="H9587" s="1545"/>
      <c r="I9587" s="1545"/>
      <c r="J9587" s="1545"/>
      <c r="K9587" s="1545"/>
    </row>
    <row r="9588" spans="1:11" s="849" customFormat="1" ht="22.5" customHeight="1">
      <c r="A9588" s="1051" t="s">
        <v>34986</v>
      </c>
      <c r="B9588" s="1051" t="s">
        <v>35096</v>
      </c>
      <c r="C9588" s="1050">
        <v>65000</v>
      </c>
      <c r="D9588" s="1050">
        <v>0</v>
      </c>
      <c r="E9588" s="1406">
        <v>6727129.3700000001</v>
      </c>
      <c r="F9588" s="1545"/>
      <c r="G9588" s="1545"/>
      <c r="H9588" s="1545"/>
      <c r="I9588" s="1545"/>
      <c r="J9588" s="1545"/>
      <c r="K9588" s="1545"/>
    </row>
    <row r="9589" spans="1:11" s="849" customFormat="1" ht="22.5" customHeight="1">
      <c r="A9589" s="1051" t="s">
        <v>34986</v>
      </c>
      <c r="B9589" s="1051" t="s">
        <v>35097</v>
      </c>
      <c r="C9589" s="1050">
        <v>85000</v>
      </c>
      <c r="D9589" s="1050">
        <v>0</v>
      </c>
      <c r="E9589" s="1406">
        <v>6812129.3700000001</v>
      </c>
      <c r="F9589" s="1545"/>
      <c r="G9589" s="1545"/>
      <c r="H9589" s="1545"/>
      <c r="I9589" s="1545"/>
      <c r="J9589" s="1545"/>
      <c r="K9589" s="1545"/>
    </row>
    <row r="9590" spans="1:11" s="849" customFormat="1" ht="22.5" customHeight="1">
      <c r="A9590" s="1051" t="s">
        <v>34986</v>
      </c>
      <c r="B9590" s="1051" t="s">
        <v>35098</v>
      </c>
      <c r="C9590" s="1050">
        <v>20000</v>
      </c>
      <c r="D9590" s="1050">
        <v>0</v>
      </c>
      <c r="E9590" s="1406">
        <v>6832129.3700000001</v>
      </c>
      <c r="F9590" s="1545"/>
      <c r="G9590" s="1545"/>
      <c r="H9590" s="1545"/>
      <c r="I9590" s="1545"/>
      <c r="J9590" s="1545"/>
      <c r="K9590" s="1545"/>
    </row>
    <row r="9591" spans="1:11" s="849" customFormat="1" ht="22.5" customHeight="1">
      <c r="A9591" s="1051" t="s">
        <v>34986</v>
      </c>
      <c r="B9591" s="1051" t="s">
        <v>35099</v>
      </c>
      <c r="C9591" s="1050">
        <v>38500</v>
      </c>
      <c r="D9591" s="1050">
        <v>0</v>
      </c>
      <c r="E9591" s="1406">
        <v>6870629.3700000001</v>
      </c>
      <c r="F9591" s="1545"/>
      <c r="G9591" s="1545"/>
      <c r="H9591" s="1545"/>
      <c r="I9591" s="1545"/>
      <c r="J9591" s="1545"/>
      <c r="K9591" s="1545"/>
    </row>
    <row r="9592" spans="1:11" s="849" customFormat="1" ht="22.5" customHeight="1">
      <c r="A9592" s="1051" t="s">
        <v>34986</v>
      </c>
      <c r="B9592" s="1051" t="s">
        <v>35100</v>
      </c>
      <c r="C9592" s="1050">
        <v>45000</v>
      </c>
      <c r="D9592" s="1050">
        <v>0</v>
      </c>
      <c r="E9592" s="1406">
        <v>6915629.3700000001</v>
      </c>
      <c r="F9592" s="1545"/>
      <c r="G9592" s="1545"/>
      <c r="H9592" s="1545"/>
      <c r="I9592" s="1545"/>
      <c r="J9592" s="1545"/>
      <c r="K9592" s="1545"/>
    </row>
    <row r="9593" spans="1:11" s="849" customFormat="1" ht="22.5" customHeight="1">
      <c r="A9593" s="1051" t="s">
        <v>34986</v>
      </c>
      <c r="B9593" s="1051" t="s">
        <v>35101</v>
      </c>
      <c r="C9593" s="1050">
        <v>90000</v>
      </c>
      <c r="D9593" s="1050">
        <v>0</v>
      </c>
      <c r="E9593" s="1406">
        <v>7005629.3700000001</v>
      </c>
      <c r="F9593" s="1545"/>
      <c r="G9593" s="1545"/>
      <c r="H9593" s="1545"/>
      <c r="I9593" s="1545"/>
      <c r="J9593" s="1545"/>
      <c r="K9593" s="1545"/>
    </row>
    <row r="9594" spans="1:11" s="849" customFormat="1" ht="22.5" customHeight="1">
      <c r="A9594" s="1051" t="s">
        <v>34986</v>
      </c>
      <c r="B9594" s="1051" t="s">
        <v>35102</v>
      </c>
      <c r="C9594" s="1050">
        <v>85000</v>
      </c>
      <c r="D9594" s="1050">
        <v>0</v>
      </c>
      <c r="E9594" s="1406">
        <v>7090629.3700000001</v>
      </c>
      <c r="F9594" s="1545"/>
      <c r="G9594" s="1545"/>
      <c r="H9594" s="1545"/>
      <c r="I9594" s="1545"/>
      <c r="J9594" s="1545"/>
      <c r="K9594" s="1545"/>
    </row>
    <row r="9595" spans="1:11" s="849" customFormat="1" ht="22.5" customHeight="1">
      <c r="A9595" s="1051" t="s">
        <v>34986</v>
      </c>
      <c r="B9595" s="1051" t="s">
        <v>35103</v>
      </c>
      <c r="C9595" s="1050">
        <v>45000</v>
      </c>
      <c r="D9595" s="1050">
        <v>0</v>
      </c>
      <c r="E9595" s="1406">
        <v>7135629.3700000001</v>
      </c>
      <c r="F9595" s="1545"/>
      <c r="G9595" s="1545"/>
      <c r="H9595" s="1545"/>
      <c r="I9595" s="1545"/>
      <c r="J9595" s="1545"/>
      <c r="K9595" s="1545"/>
    </row>
    <row r="9596" spans="1:11" s="849" customFormat="1" ht="22.5" customHeight="1">
      <c r="A9596" s="1051" t="s">
        <v>34986</v>
      </c>
      <c r="B9596" s="1051" t="s">
        <v>35104</v>
      </c>
      <c r="C9596" s="1050">
        <v>10000</v>
      </c>
      <c r="D9596" s="1050">
        <v>0</v>
      </c>
      <c r="E9596" s="1406">
        <v>7145629.3700000001</v>
      </c>
      <c r="F9596" s="1545"/>
      <c r="G9596" s="1545"/>
      <c r="H9596" s="1545"/>
      <c r="I9596" s="1545"/>
      <c r="J9596" s="1545"/>
      <c r="K9596" s="1545"/>
    </row>
    <row r="9597" spans="1:11" s="849" customFormat="1" ht="22.5" customHeight="1">
      <c r="A9597" s="1051" t="s">
        <v>34987</v>
      </c>
      <c r="B9597" s="1051" t="s">
        <v>35105</v>
      </c>
      <c r="C9597" s="1050">
        <v>70000</v>
      </c>
      <c r="D9597" s="1050">
        <v>0</v>
      </c>
      <c r="E9597" s="1406">
        <v>7215629.3700000001</v>
      </c>
      <c r="F9597" s="1545"/>
      <c r="G9597" s="1545"/>
      <c r="H9597" s="1545"/>
      <c r="I9597" s="1545"/>
      <c r="J9597" s="1545"/>
      <c r="K9597" s="1545"/>
    </row>
    <row r="9598" spans="1:11" s="849" customFormat="1" ht="22.5" customHeight="1">
      <c r="A9598" s="1051" t="s">
        <v>34987</v>
      </c>
      <c r="B9598" s="1051" t="s">
        <v>35106</v>
      </c>
      <c r="C9598" s="1050">
        <v>40000</v>
      </c>
      <c r="D9598" s="1050">
        <v>0</v>
      </c>
      <c r="E9598" s="1406">
        <v>7255629.3700000001</v>
      </c>
      <c r="F9598" s="1545"/>
      <c r="G9598" s="1545"/>
      <c r="H9598" s="1545"/>
      <c r="I9598" s="1545"/>
      <c r="J9598" s="1545"/>
      <c r="K9598" s="1545"/>
    </row>
    <row r="9599" spans="1:11" s="849" customFormat="1" ht="22.5" customHeight="1">
      <c r="A9599" s="1051" t="s">
        <v>34987</v>
      </c>
      <c r="B9599" s="1051" t="s">
        <v>35107</v>
      </c>
      <c r="C9599" s="1050">
        <v>100000</v>
      </c>
      <c r="D9599" s="1050">
        <v>0</v>
      </c>
      <c r="E9599" s="1406">
        <v>7355629.3700000001</v>
      </c>
      <c r="F9599" s="1545"/>
      <c r="G9599" s="1545"/>
      <c r="H9599" s="1545"/>
      <c r="I9599" s="1545"/>
      <c r="J9599" s="1545"/>
      <c r="K9599" s="1545"/>
    </row>
    <row r="9600" spans="1:11" s="849" customFormat="1" ht="22.5" customHeight="1">
      <c r="A9600" s="1051" t="s">
        <v>34987</v>
      </c>
      <c r="B9600" s="1051" t="s">
        <v>35108</v>
      </c>
      <c r="C9600" s="1050">
        <v>45000</v>
      </c>
      <c r="D9600" s="1050">
        <v>0</v>
      </c>
      <c r="E9600" s="1406">
        <v>7400629.3700000001</v>
      </c>
      <c r="F9600" s="1545"/>
      <c r="G9600" s="1545"/>
      <c r="H9600" s="1545"/>
      <c r="I9600" s="1545"/>
      <c r="J9600" s="1545"/>
      <c r="K9600" s="1545"/>
    </row>
    <row r="9601" spans="1:11" s="849" customFormat="1" ht="22.5" customHeight="1">
      <c r="A9601" s="1051" t="s">
        <v>34987</v>
      </c>
      <c r="B9601" s="1051" t="s">
        <v>35109</v>
      </c>
      <c r="C9601" s="1050">
        <v>35000</v>
      </c>
      <c r="D9601" s="1050">
        <v>0</v>
      </c>
      <c r="E9601" s="1406">
        <v>7435629.3700000001</v>
      </c>
      <c r="F9601" s="1545"/>
      <c r="G9601" s="1545"/>
      <c r="H9601" s="1545"/>
      <c r="I9601" s="1545"/>
      <c r="J9601" s="1545"/>
      <c r="K9601" s="1545"/>
    </row>
    <row r="9602" spans="1:11" s="849" customFormat="1" ht="22.5" customHeight="1">
      <c r="A9602" s="1051" t="s">
        <v>34987</v>
      </c>
      <c r="B9602" s="1051" t="s">
        <v>35110</v>
      </c>
      <c r="C9602" s="1050">
        <v>100000</v>
      </c>
      <c r="D9602" s="1050">
        <v>0</v>
      </c>
      <c r="E9602" s="1406">
        <v>7535629.3700000001</v>
      </c>
      <c r="F9602" s="1545"/>
      <c r="G9602" s="1545"/>
      <c r="H9602" s="1545"/>
      <c r="I9602" s="1545"/>
      <c r="J9602" s="1545"/>
      <c r="K9602" s="1545"/>
    </row>
    <row r="9603" spans="1:11" s="849" customFormat="1" ht="22.5" customHeight="1">
      <c r="A9603" s="1051" t="s">
        <v>34987</v>
      </c>
      <c r="B9603" s="1051" t="s">
        <v>35111</v>
      </c>
      <c r="C9603" s="1050">
        <v>80000</v>
      </c>
      <c r="D9603" s="1050">
        <v>0</v>
      </c>
      <c r="E9603" s="1406">
        <v>7615629.3700000001</v>
      </c>
      <c r="F9603" s="1545"/>
      <c r="G9603" s="1545"/>
      <c r="H9603" s="1545"/>
      <c r="I9603" s="1545"/>
      <c r="J9603" s="1545"/>
      <c r="K9603" s="1545"/>
    </row>
    <row r="9604" spans="1:11" s="849" customFormat="1" ht="22.5" customHeight="1">
      <c r="A9604" s="1051" t="s">
        <v>34987</v>
      </c>
      <c r="B9604" s="1051" t="s">
        <v>35112</v>
      </c>
      <c r="C9604" s="1050">
        <v>15000</v>
      </c>
      <c r="D9604" s="1050">
        <v>0</v>
      </c>
      <c r="E9604" s="1406">
        <v>7630629.3700000001</v>
      </c>
      <c r="F9604" s="1545"/>
      <c r="G9604" s="1545"/>
      <c r="H9604" s="1545"/>
      <c r="I9604" s="1545"/>
      <c r="J9604" s="1545"/>
      <c r="K9604" s="1545"/>
    </row>
    <row r="9605" spans="1:11" s="849" customFormat="1" ht="22.5" customHeight="1">
      <c r="A9605" s="1051" t="s">
        <v>34987</v>
      </c>
      <c r="B9605" s="1051" t="s">
        <v>35113</v>
      </c>
      <c r="C9605" s="1050">
        <v>55000</v>
      </c>
      <c r="D9605" s="1050">
        <v>0</v>
      </c>
      <c r="E9605" s="1406">
        <v>7685629.3700000001</v>
      </c>
      <c r="F9605" s="1545"/>
      <c r="G9605" s="1545"/>
      <c r="H9605" s="1545"/>
      <c r="I9605" s="1545"/>
      <c r="J9605" s="1545"/>
      <c r="K9605" s="1545"/>
    </row>
    <row r="9606" spans="1:11" s="849" customFormat="1" ht="22.5" customHeight="1">
      <c r="A9606" s="1051" t="s">
        <v>34987</v>
      </c>
      <c r="B9606" s="1051" t="s">
        <v>35114</v>
      </c>
      <c r="C9606" s="1050">
        <v>76500</v>
      </c>
      <c r="D9606" s="1050">
        <v>0</v>
      </c>
      <c r="E9606" s="1406">
        <v>7762129.3700000001</v>
      </c>
      <c r="F9606" s="1545"/>
      <c r="G9606" s="1545"/>
      <c r="H9606" s="1545"/>
      <c r="I9606" s="1545"/>
      <c r="J9606" s="1545"/>
      <c r="K9606" s="1545"/>
    </row>
    <row r="9607" spans="1:11" s="849" customFormat="1" ht="22.5" customHeight="1">
      <c r="A9607" s="1051" t="s">
        <v>34987</v>
      </c>
      <c r="B9607" s="1051" t="s">
        <v>35115</v>
      </c>
      <c r="C9607" s="1050">
        <v>100000</v>
      </c>
      <c r="D9607" s="1050">
        <v>0</v>
      </c>
      <c r="E9607" s="1406">
        <v>7862129.3700000001</v>
      </c>
      <c r="F9607" s="1545"/>
      <c r="G9607" s="1545"/>
      <c r="H9607" s="1545"/>
      <c r="I9607" s="1545"/>
      <c r="J9607" s="1545"/>
      <c r="K9607" s="1545"/>
    </row>
    <row r="9608" spans="1:11" s="849" customFormat="1" ht="22.5" customHeight="1">
      <c r="A9608" s="1051" t="s">
        <v>34987</v>
      </c>
      <c r="B9608" s="1051" t="s">
        <v>35116</v>
      </c>
      <c r="C9608" s="1050">
        <v>40000</v>
      </c>
      <c r="D9608" s="1050">
        <v>0</v>
      </c>
      <c r="E9608" s="1406">
        <v>7902129.3700000001</v>
      </c>
      <c r="F9608" s="1545"/>
      <c r="G9608" s="1545"/>
      <c r="H9608" s="1545"/>
      <c r="I9608" s="1545"/>
      <c r="J9608" s="1545"/>
      <c r="K9608" s="1545"/>
    </row>
    <row r="9609" spans="1:11" s="849" customFormat="1" ht="22.5" customHeight="1">
      <c r="A9609" s="1051" t="s">
        <v>34987</v>
      </c>
      <c r="B9609" s="1051" t="s">
        <v>35117</v>
      </c>
      <c r="C9609" s="1050">
        <v>75000</v>
      </c>
      <c r="D9609" s="1050">
        <v>0</v>
      </c>
      <c r="E9609" s="1406">
        <v>7977129.3700000001</v>
      </c>
      <c r="F9609" s="1545"/>
      <c r="G9609" s="1545"/>
      <c r="H9609" s="1545"/>
      <c r="I9609" s="1545"/>
      <c r="J9609" s="1545"/>
      <c r="K9609" s="1545"/>
    </row>
    <row r="9610" spans="1:11" s="849" customFormat="1" ht="22.5" customHeight="1">
      <c r="A9610" s="1051" t="s">
        <v>34987</v>
      </c>
      <c r="B9610" s="1051" t="s">
        <v>35118</v>
      </c>
      <c r="C9610" s="1050">
        <v>45000</v>
      </c>
      <c r="D9610" s="1050">
        <v>0</v>
      </c>
      <c r="E9610" s="1406">
        <v>8022129.3700000001</v>
      </c>
      <c r="F9610" s="1545"/>
      <c r="G9610" s="1545"/>
      <c r="H9610" s="1545"/>
      <c r="I9610" s="1545"/>
      <c r="J9610" s="1545"/>
      <c r="K9610" s="1545"/>
    </row>
    <row r="9611" spans="1:11" s="849" customFormat="1" ht="22.5" customHeight="1">
      <c r="A9611" s="1051" t="s">
        <v>34987</v>
      </c>
      <c r="B9611" s="1051" t="s">
        <v>35119</v>
      </c>
      <c r="C9611" s="1050">
        <v>90000</v>
      </c>
      <c r="D9611" s="1050">
        <v>0</v>
      </c>
      <c r="E9611" s="1406">
        <v>8112129.3700000001</v>
      </c>
      <c r="F9611" s="1545"/>
      <c r="G9611" s="1545"/>
      <c r="H9611" s="1545"/>
      <c r="I9611" s="1545"/>
      <c r="J9611" s="1545"/>
      <c r="K9611" s="1545"/>
    </row>
    <row r="9612" spans="1:11" s="849" customFormat="1" ht="22.5" customHeight="1">
      <c r="A9612" s="1051" t="s">
        <v>34987</v>
      </c>
      <c r="B9612" s="1051" t="s">
        <v>35120</v>
      </c>
      <c r="C9612" s="1050">
        <v>71400</v>
      </c>
      <c r="D9612" s="1050">
        <v>0</v>
      </c>
      <c r="E9612" s="1406">
        <v>8183529.3700000001</v>
      </c>
      <c r="F9612" s="1545"/>
      <c r="G9612" s="1545"/>
      <c r="H9612" s="1545"/>
      <c r="I9612" s="1545"/>
      <c r="J9612" s="1545"/>
      <c r="K9612" s="1545"/>
    </row>
    <row r="9613" spans="1:11" s="849" customFormat="1" ht="22.5" customHeight="1">
      <c r="A9613" s="1051" t="s">
        <v>34987</v>
      </c>
      <c r="B9613" s="1051" t="s">
        <v>35121</v>
      </c>
      <c r="C9613" s="1050">
        <v>45000</v>
      </c>
      <c r="D9613" s="1050">
        <v>0</v>
      </c>
      <c r="E9613" s="1406">
        <v>8228529.3700000001</v>
      </c>
      <c r="F9613" s="1545"/>
      <c r="G9613" s="1545"/>
      <c r="H9613" s="1545"/>
      <c r="I9613" s="1545"/>
      <c r="J9613" s="1545"/>
      <c r="K9613" s="1545"/>
    </row>
    <row r="9614" spans="1:11" s="849" customFormat="1" ht="22.5" customHeight="1">
      <c r="A9614" s="1051" t="s">
        <v>34988</v>
      </c>
      <c r="B9614" s="1051" t="s">
        <v>35122</v>
      </c>
      <c r="C9614" s="1050">
        <v>70000</v>
      </c>
      <c r="D9614" s="1050">
        <v>0</v>
      </c>
      <c r="E9614" s="1406">
        <v>8298529.3700000001</v>
      </c>
      <c r="F9614" s="1545"/>
      <c r="G9614" s="1545"/>
      <c r="H9614" s="1545"/>
      <c r="I9614" s="1545"/>
      <c r="J9614" s="1545"/>
      <c r="K9614" s="1545"/>
    </row>
    <row r="9615" spans="1:11" s="849" customFormat="1" ht="22.5" customHeight="1">
      <c r="A9615" s="1051" t="s">
        <v>34988</v>
      </c>
      <c r="B9615" s="1051" t="s">
        <v>35123</v>
      </c>
      <c r="C9615" s="1050">
        <v>45000</v>
      </c>
      <c r="D9615" s="1050">
        <v>0</v>
      </c>
      <c r="E9615" s="1406">
        <v>8343529.3700000001</v>
      </c>
      <c r="F9615" s="1545"/>
      <c r="G9615" s="1545"/>
      <c r="H9615" s="1545"/>
      <c r="I9615" s="1545"/>
      <c r="J9615" s="1545"/>
      <c r="K9615" s="1545"/>
    </row>
    <row r="9616" spans="1:11" s="849" customFormat="1" ht="22.5" customHeight="1">
      <c r="A9616" s="1051" t="s">
        <v>34988</v>
      </c>
      <c r="B9616" s="1051" t="s">
        <v>35124</v>
      </c>
      <c r="C9616" s="1050">
        <v>60000</v>
      </c>
      <c r="D9616" s="1050">
        <v>0</v>
      </c>
      <c r="E9616" s="1406">
        <v>8403529.3699999992</v>
      </c>
      <c r="F9616" s="1545"/>
      <c r="G9616" s="1545"/>
      <c r="H9616" s="1545"/>
      <c r="I9616" s="1545"/>
      <c r="J9616" s="1545"/>
      <c r="K9616" s="1545"/>
    </row>
    <row r="9617" spans="1:11" s="849" customFormat="1" ht="22.5" customHeight="1">
      <c r="A9617" s="1051" t="s">
        <v>34988</v>
      </c>
      <c r="B9617" s="1051" t="s">
        <v>35125</v>
      </c>
      <c r="C9617" s="1050">
        <v>50000</v>
      </c>
      <c r="D9617" s="1050">
        <v>0</v>
      </c>
      <c r="E9617" s="1406">
        <v>8453529.3699999992</v>
      </c>
      <c r="F9617" s="1545"/>
      <c r="G9617" s="1545"/>
      <c r="H9617" s="1545"/>
      <c r="I9617" s="1545"/>
      <c r="J9617" s="1545"/>
      <c r="K9617" s="1545"/>
    </row>
    <row r="9618" spans="1:11" s="849" customFormat="1" ht="22.5" customHeight="1">
      <c r="A9618" s="1051" t="s">
        <v>34988</v>
      </c>
      <c r="B9618" s="1051" t="s">
        <v>32789</v>
      </c>
      <c r="C9618" s="1050">
        <v>60000</v>
      </c>
      <c r="D9618" s="1050">
        <v>0</v>
      </c>
      <c r="E9618" s="1406">
        <v>8513529.3699999992</v>
      </c>
      <c r="F9618" s="1545"/>
      <c r="G9618" s="1545"/>
      <c r="H9618" s="1545"/>
      <c r="I9618" s="1545"/>
      <c r="J9618" s="1545"/>
      <c r="K9618" s="1545"/>
    </row>
    <row r="9619" spans="1:11" s="849" customFormat="1" ht="22.5" customHeight="1">
      <c r="A9619" s="1051" t="s">
        <v>34988</v>
      </c>
      <c r="B9619" s="1051" t="s">
        <v>35126</v>
      </c>
      <c r="C9619" s="1050">
        <v>95000</v>
      </c>
      <c r="D9619" s="1050">
        <v>0</v>
      </c>
      <c r="E9619" s="1406">
        <v>8608529.3699999992</v>
      </c>
      <c r="F9619" s="1545"/>
      <c r="G9619" s="1545"/>
      <c r="H9619" s="1545"/>
      <c r="I9619" s="1545"/>
      <c r="J9619" s="1545"/>
      <c r="K9619" s="1545"/>
    </row>
    <row r="9620" spans="1:11" s="849" customFormat="1" ht="22.5" customHeight="1">
      <c r="A9620" s="1051" t="s">
        <v>34988</v>
      </c>
      <c r="B9620" s="1051" t="s">
        <v>35127</v>
      </c>
      <c r="C9620" s="1050">
        <v>70000</v>
      </c>
      <c r="D9620" s="1050">
        <v>0</v>
      </c>
      <c r="E9620" s="1406">
        <v>8678529.3699999992</v>
      </c>
      <c r="F9620" s="1545"/>
      <c r="G9620" s="1545"/>
      <c r="H9620" s="1545"/>
      <c r="I9620" s="1545"/>
      <c r="J9620" s="1545"/>
      <c r="K9620" s="1545"/>
    </row>
    <row r="9621" spans="1:11" s="849" customFormat="1" ht="22.5" customHeight="1">
      <c r="A9621" s="1051" t="s">
        <v>34988</v>
      </c>
      <c r="B9621" s="1051" t="s">
        <v>35128</v>
      </c>
      <c r="C9621" s="1050">
        <v>65000</v>
      </c>
      <c r="D9621" s="1050">
        <v>0</v>
      </c>
      <c r="E9621" s="1406">
        <v>8743529.3699999992</v>
      </c>
      <c r="F9621" s="1545"/>
      <c r="G9621" s="1545"/>
      <c r="H9621" s="1545"/>
      <c r="I9621" s="1545"/>
      <c r="J9621" s="1545"/>
      <c r="K9621" s="1545"/>
    </row>
    <row r="9622" spans="1:11" s="849" customFormat="1" ht="22.5" customHeight="1">
      <c r="A9622" s="1051" t="s">
        <v>34988</v>
      </c>
      <c r="B9622" s="1051" t="s">
        <v>35129</v>
      </c>
      <c r="C9622" s="1050">
        <v>50000</v>
      </c>
      <c r="D9622" s="1050">
        <v>0</v>
      </c>
      <c r="E9622" s="1406">
        <v>8793529.3699999992</v>
      </c>
      <c r="F9622" s="1545"/>
      <c r="G9622" s="1545"/>
      <c r="H9622" s="1545"/>
      <c r="I9622" s="1545"/>
      <c r="J9622" s="1545"/>
      <c r="K9622" s="1545"/>
    </row>
    <row r="9623" spans="1:11" s="849" customFormat="1" ht="22.5" customHeight="1">
      <c r="A9623" s="1051" t="s">
        <v>34988</v>
      </c>
      <c r="B9623" s="1051" t="s">
        <v>35130</v>
      </c>
      <c r="C9623" s="1050">
        <v>25000</v>
      </c>
      <c r="D9623" s="1050">
        <v>0</v>
      </c>
      <c r="E9623" s="1406">
        <v>8818529.3699999992</v>
      </c>
      <c r="F9623" s="1545"/>
      <c r="G9623" s="1545"/>
      <c r="H9623" s="1545"/>
      <c r="I9623" s="1545"/>
      <c r="J9623" s="1545"/>
      <c r="K9623" s="1545"/>
    </row>
    <row r="9624" spans="1:11" s="849" customFormat="1" ht="22.5" customHeight="1">
      <c r="A9624" s="1051" t="s">
        <v>34988</v>
      </c>
      <c r="B9624" s="1051" t="s">
        <v>35131</v>
      </c>
      <c r="C9624" s="1050">
        <v>95000</v>
      </c>
      <c r="D9624" s="1050">
        <v>0</v>
      </c>
      <c r="E9624" s="1406">
        <v>8913529.3699999992</v>
      </c>
      <c r="F9624" s="1545"/>
      <c r="G9624" s="1545"/>
      <c r="H9624" s="1545"/>
      <c r="I9624" s="1545"/>
      <c r="J9624" s="1545"/>
      <c r="K9624" s="1545"/>
    </row>
    <row r="9625" spans="1:11" s="849" customFormat="1" ht="22.5" customHeight="1">
      <c r="A9625" s="1051" t="s">
        <v>34988</v>
      </c>
      <c r="B9625" s="1051" t="s">
        <v>35132</v>
      </c>
      <c r="C9625" s="1050">
        <v>35000</v>
      </c>
      <c r="D9625" s="1050">
        <v>0</v>
      </c>
      <c r="E9625" s="1406">
        <v>8948529.3699999992</v>
      </c>
      <c r="F9625" s="1545"/>
      <c r="G9625" s="1545"/>
      <c r="H9625" s="1545"/>
      <c r="I9625" s="1545"/>
      <c r="J9625" s="1545"/>
      <c r="K9625" s="1545"/>
    </row>
    <row r="9626" spans="1:11" s="849" customFormat="1" ht="22.5" customHeight="1">
      <c r="A9626" s="1051" t="s">
        <v>34988</v>
      </c>
      <c r="B9626" s="1051" t="s">
        <v>35133</v>
      </c>
      <c r="C9626" s="1050">
        <v>121500</v>
      </c>
      <c r="D9626" s="1050">
        <v>0</v>
      </c>
      <c r="E9626" s="1406">
        <v>9070029.3699999992</v>
      </c>
      <c r="F9626" s="1545"/>
      <c r="G9626" s="1545"/>
      <c r="H9626" s="1545"/>
      <c r="I9626" s="1545"/>
      <c r="J9626" s="1545"/>
      <c r="K9626" s="1545"/>
    </row>
    <row r="9627" spans="1:11" s="849" customFormat="1" ht="22.5" customHeight="1">
      <c r="A9627" s="1051" t="s">
        <v>34988</v>
      </c>
      <c r="B9627" s="1051" t="s">
        <v>35134</v>
      </c>
      <c r="C9627" s="1050">
        <v>5000</v>
      </c>
      <c r="D9627" s="1050">
        <v>0</v>
      </c>
      <c r="E9627" s="1406">
        <v>9075029.3699999992</v>
      </c>
      <c r="F9627" s="1545"/>
      <c r="G9627" s="1545"/>
      <c r="H9627" s="1545"/>
      <c r="I9627" s="1545"/>
      <c r="J9627" s="1545"/>
      <c r="K9627" s="1545"/>
    </row>
    <row r="9628" spans="1:11" s="849" customFormat="1" ht="22.5" customHeight="1">
      <c r="A9628" s="1051" t="s">
        <v>34988</v>
      </c>
      <c r="B9628" s="1051" t="s">
        <v>35135</v>
      </c>
      <c r="C9628" s="1050">
        <v>70000</v>
      </c>
      <c r="D9628" s="1050">
        <v>0</v>
      </c>
      <c r="E9628" s="1406">
        <v>9145029.3699999992</v>
      </c>
      <c r="F9628" s="1545"/>
      <c r="G9628" s="1545"/>
      <c r="H9628" s="1545"/>
      <c r="I9628" s="1545"/>
      <c r="J9628" s="1545"/>
      <c r="K9628" s="1545"/>
    </row>
    <row r="9629" spans="1:11" s="849" customFormat="1" ht="22.5" customHeight="1">
      <c r="A9629" s="1051" t="s">
        <v>34988</v>
      </c>
      <c r="B9629" s="1051" t="s">
        <v>35136</v>
      </c>
      <c r="C9629" s="1050">
        <v>95000</v>
      </c>
      <c r="D9629" s="1050">
        <v>0</v>
      </c>
      <c r="E9629" s="1406">
        <v>9240029.3699999992</v>
      </c>
      <c r="F9629" s="1545"/>
      <c r="G9629" s="1545"/>
      <c r="H9629" s="1545"/>
      <c r="I9629" s="1545"/>
      <c r="J9629" s="1545"/>
      <c r="K9629" s="1545"/>
    </row>
    <row r="9630" spans="1:11" s="849" customFormat="1" ht="22.5" customHeight="1">
      <c r="A9630" s="1051" t="s">
        <v>34988</v>
      </c>
      <c r="B9630" s="1051" t="s">
        <v>35137</v>
      </c>
      <c r="C9630" s="1050">
        <v>135000</v>
      </c>
      <c r="D9630" s="1050">
        <v>0</v>
      </c>
      <c r="E9630" s="1406">
        <v>9375029.3699999992</v>
      </c>
      <c r="F9630" s="1545"/>
      <c r="G9630" s="1545"/>
      <c r="H9630" s="1545"/>
      <c r="I9630" s="1545"/>
      <c r="J9630" s="1545"/>
      <c r="K9630" s="1545"/>
    </row>
    <row r="9631" spans="1:11" s="849" customFormat="1" ht="22.5" customHeight="1">
      <c r="A9631" s="1051" t="s">
        <v>34988</v>
      </c>
      <c r="B9631" s="1051" t="s">
        <v>35138</v>
      </c>
      <c r="C9631" s="1050">
        <v>80000</v>
      </c>
      <c r="D9631" s="1050">
        <v>0</v>
      </c>
      <c r="E9631" s="1406">
        <v>9455029.3699999992</v>
      </c>
      <c r="F9631" s="1545"/>
      <c r="G9631" s="1545"/>
      <c r="H9631" s="1545"/>
      <c r="I9631" s="1545"/>
      <c r="J9631" s="1545"/>
      <c r="K9631" s="1545"/>
    </row>
    <row r="9632" spans="1:11" s="849" customFormat="1" ht="22.5" customHeight="1">
      <c r="A9632" s="1051" t="s">
        <v>34988</v>
      </c>
      <c r="B9632" s="1051" t="s">
        <v>35139</v>
      </c>
      <c r="C9632" s="1050">
        <v>85011</v>
      </c>
      <c r="D9632" s="1050">
        <v>0</v>
      </c>
      <c r="E9632" s="1406">
        <v>9540040.3699999992</v>
      </c>
      <c r="F9632" s="1545"/>
      <c r="G9632" s="1545"/>
      <c r="H9632" s="1545"/>
      <c r="I9632" s="1545"/>
      <c r="J9632" s="1545"/>
      <c r="K9632" s="1545"/>
    </row>
    <row r="9633" spans="1:11" s="849" customFormat="1" ht="22.5" customHeight="1">
      <c r="A9633" s="1051" t="s">
        <v>34988</v>
      </c>
      <c r="B9633" s="1051" t="s">
        <v>34515</v>
      </c>
      <c r="C9633" s="1050">
        <v>35000</v>
      </c>
      <c r="D9633" s="1050">
        <v>0</v>
      </c>
      <c r="E9633" s="1406">
        <v>9575040.3699999992</v>
      </c>
      <c r="F9633" s="1545"/>
      <c r="G9633" s="1545"/>
      <c r="H9633" s="1545"/>
      <c r="I9633" s="1545"/>
      <c r="J9633" s="1545"/>
      <c r="K9633" s="1545"/>
    </row>
    <row r="9634" spans="1:11" s="849" customFormat="1" ht="22.5" customHeight="1">
      <c r="A9634" s="1051" t="s">
        <v>34988</v>
      </c>
      <c r="B9634" s="1051" t="s">
        <v>35140</v>
      </c>
      <c r="C9634" s="1050">
        <v>49000</v>
      </c>
      <c r="D9634" s="1050">
        <v>0</v>
      </c>
      <c r="E9634" s="1406">
        <v>9624040.3699999992</v>
      </c>
      <c r="F9634" s="1545"/>
      <c r="G9634" s="1545"/>
      <c r="H9634" s="1545"/>
      <c r="I9634" s="1545"/>
      <c r="J9634" s="1545"/>
      <c r="K9634" s="1545"/>
    </row>
    <row r="9635" spans="1:11" s="849" customFormat="1" ht="22.5" customHeight="1">
      <c r="A9635" s="1051" t="s">
        <v>34988</v>
      </c>
      <c r="B9635" s="1051" t="s">
        <v>35141</v>
      </c>
      <c r="C9635" s="1050">
        <v>35000</v>
      </c>
      <c r="D9635" s="1050">
        <v>0</v>
      </c>
      <c r="E9635" s="1406">
        <v>9659040.3699999992</v>
      </c>
      <c r="F9635" s="1545"/>
      <c r="G9635" s="1545"/>
      <c r="H9635" s="1545"/>
      <c r="I9635" s="1545"/>
      <c r="J9635" s="1545"/>
      <c r="K9635" s="1545"/>
    </row>
    <row r="9636" spans="1:11" s="849" customFormat="1" ht="22.5" customHeight="1">
      <c r="A9636" s="1051" t="s">
        <v>34988</v>
      </c>
      <c r="B9636" s="1051" t="s">
        <v>35142</v>
      </c>
      <c r="C9636" s="1050">
        <v>60000</v>
      </c>
      <c r="D9636" s="1050">
        <v>0</v>
      </c>
      <c r="E9636" s="1406">
        <v>9719040.3699999992</v>
      </c>
      <c r="F9636" s="1545"/>
      <c r="G9636" s="1545"/>
      <c r="H9636" s="1545"/>
      <c r="I9636" s="1545"/>
      <c r="J9636" s="1545"/>
      <c r="K9636" s="1545"/>
    </row>
    <row r="9637" spans="1:11" s="849" customFormat="1" ht="22.5" customHeight="1">
      <c r="A9637" s="1051" t="s">
        <v>34988</v>
      </c>
      <c r="B9637" s="1051" t="s">
        <v>35143</v>
      </c>
      <c r="C9637" s="1050">
        <v>35000</v>
      </c>
      <c r="D9637" s="1050">
        <v>0</v>
      </c>
      <c r="E9637" s="1406">
        <v>9754040.3699999992</v>
      </c>
      <c r="F9637" s="1545"/>
      <c r="G9637" s="1545"/>
      <c r="H9637" s="1545"/>
      <c r="I9637" s="1545"/>
      <c r="J9637" s="1545"/>
      <c r="K9637" s="1545"/>
    </row>
    <row r="9638" spans="1:11" s="849" customFormat="1" ht="22.5" customHeight="1">
      <c r="A9638" s="1051" t="s">
        <v>34988</v>
      </c>
      <c r="B9638" s="1051" t="s">
        <v>35144</v>
      </c>
      <c r="C9638" s="1050">
        <v>45000</v>
      </c>
      <c r="D9638" s="1050">
        <v>0</v>
      </c>
      <c r="E9638" s="1406">
        <v>9799040.3699999992</v>
      </c>
      <c r="F9638" s="1545"/>
      <c r="G9638" s="1545"/>
      <c r="H9638" s="1545"/>
      <c r="I9638" s="1545"/>
      <c r="J9638" s="1545"/>
      <c r="K9638" s="1545"/>
    </row>
    <row r="9639" spans="1:11" s="849" customFormat="1" ht="22.5" customHeight="1">
      <c r="A9639" s="1051" t="s">
        <v>34988</v>
      </c>
      <c r="B9639" s="1051" t="s">
        <v>35145</v>
      </c>
      <c r="C9639" s="1050">
        <v>45000</v>
      </c>
      <c r="D9639" s="1050">
        <v>0</v>
      </c>
      <c r="E9639" s="1406">
        <v>9844040.3699999992</v>
      </c>
      <c r="F9639" s="1545"/>
      <c r="G9639" s="1545"/>
      <c r="H9639" s="1545"/>
      <c r="I9639" s="1545"/>
      <c r="J9639" s="1545"/>
      <c r="K9639" s="1545"/>
    </row>
    <row r="9640" spans="1:11" s="849" customFormat="1" ht="22.5" customHeight="1">
      <c r="A9640" s="1051" t="s">
        <v>34988</v>
      </c>
      <c r="B9640" s="1051" t="s">
        <v>35146</v>
      </c>
      <c r="C9640" s="1050">
        <v>40000</v>
      </c>
      <c r="D9640" s="1050">
        <v>0</v>
      </c>
      <c r="E9640" s="1406">
        <v>9884040.3699999992</v>
      </c>
      <c r="F9640" s="1545"/>
      <c r="G9640" s="1545"/>
      <c r="H9640" s="1545"/>
      <c r="I9640" s="1545"/>
      <c r="J9640" s="1545"/>
      <c r="K9640" s="1545"/>
    </row>
    <row r="9641" spans="1:11" s="849" customFormat="1" ht="22.5" customHeight="1">
      <c r="A9641" s="1051" t="s">
        <v>34988</v>
      </c>
      <c r="B9641" s="1051" t="s">
        <v>35147</v>
      </c>
      <c r="C9641" s="1050">
        <v>100000</v>
      </c>
      <c r="D9641" s="1050">
        <v>0</v>
      </c>
      <c r="E9641" s="1406">
        <v>9984040.3699999992</v>
      </c>
      <c r="F9641" s="1545"/>
      <c r="G9641" s="1545"/>
      <c r="H9641" s="1545"/>
      <c r="I9641" s="1545"/>
      <c r="J9641" s="1545"/>
      <c r="K9641" s="1545"/>
    </row>
    <row r="9642" spans="1:11" s="849" customFormat="1" ht="22.5" customHeight="1">
      <c r="A9642" s="1051" t="s">
        <v>34988</v>
      </c>
      <c r="B9642" s="1051" t="s">
        <v>35148</v>
      </c>
      <c r="C9642" s="1050">
        <v>136000</v>
      </c>
      <c r="D9642" s="1050">
        <v>0</v>
      </c>
      <c r="E9642" s="1406">
        <v>10120040.369999999</v>
      </c>
      <c r="F9642" s="1545"/>
      <c r="G9642" s="1545"/>
      <c r="H9642" s="1545"/>
      <c r="I9642" s="1545"/>
      <c r="J9642" s="1545"/>
      <c r="K9642" s="1545"/>
    </row>
    <row r="9643" spans="1:11" s="849" customFormat="1" ht="22.5" customHeight="1">
      <c r="A9643" s="1051" t="s">
        <v>34988</v>
      </c>
      <c r="B9643" s="1051" t="s">
        <v>35149</v>
      </c>
      <c r="C9643" s="1050">
        <v>35000</v>
      </c>
      <c r="D9643" s="1050">
        <v>0</v>
      </c>
      <c r="E9643" s="1406">
        <v>10155040.369999999</v>
      </c>
      <c r="F9643" s="1545"/>
      <c r="G9643" s="1545"/>
      <c r="H9643" s="1545"/>
      <c r="I9643" s="1545"/>
      <c r="J9643" s="1545"/>
      <c r="K9643" s="1545"/>
    </row>
    <row r="9644" spans="1:11" s="849" customFormat="1" ht="22.5" customHeight="1">
      <c r="A9644" s="1051" t="s">
        <v>34988</v>
      </c>
      <c r="B9644" s="1051" t="s">
        <v>35150</v>
      </c>
      <c r="C9644" s="1050">
        <v>75000</v>
      </c>
      <c r="D9644" s="1050">
        <v>0</v>
      </c>
      <c r="E9644" s="1406">
        <v>10230040.369999999</v>
      </c>
      <c r="F9644" s="1545"/>
      <c r="G9644" s="1545"/>
      <c r="H9644" s="1545"/>
      <c r="I9644" s="1545"/>
      <c r="J9644" s="1545"/>
      <c r="K9644" s="1545"/>
    </row>
    <row r="9645" spans="1:11" s="849" customFormat="1" ht="22.5" customHeight="1">
      <c r="A9645" s="1051" t="s">
        <v>34988</v>
      </c>
      <c r="B9645" s="1051" t="s">
        <v>35151</v>
      </c>
      <c r="C9645" s="1050">
        <v>107000</v>
      </c>
      <c r="D9645" s="1050">
        <v>0</v>
      </c>
      <c r="E9645" s="1406">
        <v>10337040.369999999</v>
      </c>
      <c r="F9645" s="1545"/>
      <c r="G9645" s="1545"/>
      <c r="H9645" s="1545"/>
      <c r="I9645" s="1545"/>
      <c r="J9645" s="1545"/>
      <c r="K9645" s="1545"/>
    </row>
    <row r="9646" spans="1:11" s="849" customFormat="1" ht="22.5" customHeight="1">
      <c r="A9646" s="1051" t="s">
        <v>34988</v>
      </c>
      <c r="B9646" s="1051" t="s">
        <v>35152</v>
      </c>
      <c r="C9646" s="1050">
        <v>35000</v>
      </c>
      <c r="D9646" s="1050">
        <v>0</v>
      </c>
      <c r="E9646" s="1406">
        <v>10372040.369999999</v>
      </c>
      <c r="F9646" s="1545"/>
      <c r="G9646" s="1545"/>
      <c r="H9646" s="1545"/>
      <c r="I9646" s="1545"/>
      <c r="J9646" s="1545"/>
      <c r="K9646" s="1545"/>
    </row>
    <row r="9647" spans="1:11" s="849" customFormat="1" ht="22.5" customHeight="1">
      <c r="A9647" s="1051" t="s">
        <v>34988</v>
      </c>
      <c r="B9647" s="1051" t="s">
        <v>35153</v>
      </c>
      <c r="C9647" s="1050">
        <v>90000</v>
      </c>
      <c r="D9647" s="1050">
        <v>0</v>
      </c>
      <c r="E9647" s="1406">
        <v>10462040.369999999</v>
      </c>
      <c r="F9647" s="1545"/>
      <c r="G9647" s="1545"/>
      <c r="H9647" s="1545"/>
      <c r="I9647" s="1545"/>
      <c r="J9647" s="1545"/>
      <c r="K9647" s="1545"/>
    </row>
    <row r="9648" spans="1:11" s="849" customFormat="1" ht="22.5" customHeight="1">
      <c r="A9648" s="1051" t="s">
        <v>34988</v>
      </c>
      <c r="B9648" s="1051" t="s">
        <v>35154</v>
      </c>
      <c r="C9648" s="1050">
        <v>50000</v>
      </c>
      <c r="D9648" s="1050">
        <v>0</v>
      </c>
      <c r="E9648" s="1406">
        <v>10512040.369999999</v>
      </c>
      <c r="F9648" s="1545"/>
      <c r="G9648" s="1545"/>
      <c r="H9648" s="1545"/>
      <c r="I9648" s="1545"/>
      <c r="J9648" s="1545"/>
      <c r="K9648" s="1545"/>
    </row>
    <row r="9649" spans="1:11" s="849" customFormat="1" ht="22.5" customHeight="1">
      <c r="A9649" s="1051" t="s">
        <v>34988</v>
      </c>
      <c r="B9649" s="1051" t="s">
        <v>35155</v>
      </c>
      <c r="C9649" s="1050">
        <v>25000</v>
      </c>
      <c r="D9649" s="1050">
        <v>0</v>
      </c>
      <c r="E9649" s="1406">
        <v>10537040.369999999</v>
      </c>
      <c r="F9649" s="1545"/>
      <c r="G9649" s="1545"/>
      <c r="H9649" s="1545"/>
      <c r="I9649" s="1545"/>
      <c r="J9649" s="1545"/>
      <c r="K9649" s="1545"/>
    </row>
    <row r="9650" spans="1:11" s="849" customFormat="1" ht="22.5" customHeight="1">
      <c r="A9650" s="1051" t="s">
        <v>34988</v>
      </c>
      <c r="B9650" s="1051" t="s">
        <v>35156</v>
      </c>
      <c r="C9650" s="1050">
        <v>85000</v>
      </c>
      <c r="D9650" s="1050">
        <v>0</v>
      </c>
      <c r="E9650" s="1406">
        <v>10622040.369999999</v>
      </c>
      <c r="F9650" s="1545"/>
      <c r="G9650" s="1545"/>
      <c r="H9650" s="1545"/>
      <c r="I9650" s="1545"/>
      <c r="J9650" s="1545"/>
      <c r="K9650" s="1545"/>
    </row>
    <row r="9651" spans="1:11" s="849" customFormat="1" ht="22.5" customHeight="1">
      <c r="A9651" s="1051" t="s">
        <v>34988</v>
      </c>
      <c r="B9651" s="1051" t="s">
        <v>35157</v>
      </c>
      <c r="C9651" s="1050">
        <v>75000</v>
      </c>
      <c r="D9651" s="1050">
        <v>0</v>
      </c>
      <c r="E9651" s="1406">
        <v>10697040.369999999</v>
      </c>
      <c r="F9651" s="1545"/>
      <c r="G9651" s="1545"/>
      <c r="H9651" s="1545"/>
      <c r="I9651" s="1545"/>
      <c r="J9651" s="1545"/>
      <c r="K9651" s="1545"/>
    </row>
    <row r="9652" spans="1:11" s="849" customFormat="1" ht="22.5" customHeight="1">
      <c r="A9652" s="1051" t="s">
        <v>34988</v>
      </c>
      <c r="B9652" s="1051" t="s">
        <v>35158</v>
      </c>
      <c r="C9652" s="1050">
        <v>60000</v>
      </c>
      <c r="D9652" s="1050">
        <v>0</v>
      </c>
      <c r="E9652" s="1406">
        <v>10757040.369999999</v>
      </c>
      <c r="F9652" s="1545"/>
      <c r="G9652" s="1545"/>
      <c r="H9652" s="1545"/>
      <c r="I9652" s="1545"/>
      <c r="J9652" s="1545"/>
      <c r="K9652" s="1545"/>
    </row>
    <row r="9653" spans="1:11" s="849" customFormat="1" ht="22.5" customHeight="1">
      <c r="A9653" s="1051" t="s">
        <v>34988</v>
      </c>
      <c r="B9653" s="1051" t="s">
        <v>35159</v>
      </c>
      <c r="C9653" s="1050">
        <v>30000</v>
      </c>
      <c r="D9653" s="1050">
        <v>0</v>
      </c>
      <c r="E9653" s="1406">
        <v>10787040.369999999</v>
      </c>
      <c r="F9653" s="1545"/>
      <c r="G9653" s="1545"/>
      <c r="H9653" s="1545"/>
      <c r="I9653" s="1545"/>
      <c r="J9653" s="1545"/>
      <c r="K9653" s="1545"/>
    </row>
    <row r="9654" spans="1:11" s="849" customFormat="1" ht="22.5" customHeight="1">
      <c r="A9654" s="1051" t="s">
        <v>34988</v>
      </c>
      <c r="B9654" s="1051" t="s">
        <v>35160</v>
      </c>
      <c r="C9654" s="1050">
        <v>81500</v>
      </c>
      <c r="D9654" s="1050">
        <v>0</v>
      </c>
      <c r="E9654" s="1406">
        <v>10868540.369999999</v>
      </c>
      <c r="F9654" s="1545"/>
      <c r="G9654" s="1545"/>
      <c r="H9654" s="1545"/>
      <c r="I9654" s="1545"/>
      <c r="J9654" s="1545"/>
      <c r="K9654" s="1545"/>
    </row>
    <row r="9655" spans="1:11" s="849" customFormat="1" ht="22.5" customHeight="1">
      <c r="A9655" s="1051" t="s">
        <v>34988</v>
      </c>
      <c r="B9655" s="1051" t="s">
        <v>35161</v>
      </c>
      <c r="C9655" s="1050">
        <v>45000</v>
      </c>
      <c r="D9655" s="1050">
        <v>0</v>
      </c>
      <c r="E9655" s="1406">
        <v>10913540.369999999</v>
      </c>
      <c r="F9655" s="1545"/>
      <c r="G9655" s="1545"/>
      <c r="H9655" s="1545"/>
      <c r="I9655" s="1545"/>
      <c r="J9655" s="1545"/>
      <c r="K9655" s="1545"/>
    </row>
    <row r="9656" spans="1:11" s="849" customFormat="1" ht="22.5" customHeight="1">
      <c r="A9656" s="1051" t="s">
        <v>34988</v>
      </c>
      <c r="B9656" s="1051" t="s">
        <v>35162</v>
      </c>
      <c r="C9656" s="1050">
        <v>40000</v>
      </c>
      <c r="D9656" s="1050">
        <v>0</v>
      </c>
      <c r="E9656" s="1406">
        <v>10953540.369999999</v>
      </c>
      <c r="F9656" s="1545"/>
      <c r="G9656" s="1545"/>
      <c r="H9656" s="1545"/>
      <c r="I9656" s="1545"/>
      <c r="J9656" s="1545"/>
      <c r="K9656" s="1545"/>
    </row>
    <row r="9657" spans="1:11" s="849" customFormat="1" ht="22.5" customHeight="1">
      <c r="A9657" s="1051" t="s">
        <v>34989</v>
      </c>
      <c r="B9657" s="1051" t="s">
        <v>35163</v>
      </c>
      <c r="C9657" s="1050">
        <v>68000</v>
      </c>
      <c r="D9657" s="1050">
        <v>0</v>
      </c>
      <c r="E9657" s="1406">
        <v>11021540.369999999</v>
      </c>
      <c r="F9657" s="1545"/>
      <c r="G9657" s="1545"/>
      <c r="H9657" s="1545"/>
      <c r="I9657" s="1545"/>
      <c r="J9657" s="1545"/>
      <c r="K9657" s="1545"/>
    </row>
    <row r="9658" spans="1:11" s="849" customFormat="1" ht="22.5" customHeight="1">
      <c r="A9658" s="1051" t="s">
        <v>34989</v>
      </c>
      <c r="B9658" s="1051" t="s">
        <v>35164</v>
      </c>
      <c r="C9658" s="1050">
        <v>70000</v>
      </c>
      <c r="D9658" s="1050">
        <v>0</v>
      </c>
      <c r="E9658" s="1406">
        <v>11091540.369999999</v>
      </c>
      <c r="F9658" s="1545"/>
      <c r="G9658" s="1545"/>
      <c r="H9658" s="1545"/>
      <c r="I9658" s="1545"/>
      <c r="J9658" s="1545"/>
      <c r="K9658" s="1545"/>
    </row>
    <row r="9659" spans="1:11" s="849" customFormat="1" ht="22.5" customHeight="1">
      <c r="A9659" s="1051" t="s">
        <v>34989</v>
      </c>
      <c r="B9659" s="1051" t="s">
        <v>35165</v>
      </c>
      <c r="C9659" s="1050">
        <v>45000</v>
      </c>
      <c r="D9659" s="1050">
        <v>0</v>
      </c>
      <c r="E9659" s="1406">
        <v>11136540.369999999</v>
      </c>
      <c r="F9659" s="1545"/>
      <c r="G9659" s="1545"/>
      <c r="H9659" s="1545"/>
      <c r="I9659" s="1545"/>
      <c r="J9659" s="1545"/>
      <c r="K9659" s="1545"/>
    </row>
    <row r="9660" spans="1:11" s="849" customFormat="1" ht="22.5" customHeight="1">
      <c r="A9660" s="1051" t="s">
        <v>34989</v>
      </c>
      <c r="B9660" s="1051" t="s">
        <v>35166</v>
      </c>
      <c r="C9660" s="1050">
        <v>35000</v>
      </c>
      <c r="D9660" s="1050">
        <v>0</v>
      </c>
      <c r="E9660" s="1406">
        <v>11171540.369999999</v>
      </c>
      <c r="F9660" s="1545"/>
      <c r="G9660" s="1545"/>
      <c r="H9660" s="1545"/>
      <c r="I9660" s="1545"/>
      <c r="J9660" s="1545"/>
      <c r="K9660" s="1545"/>
    </row>
    <row r="9661" spans="1:11" s="849" customFormat="1" ht="22.5" customHeight="1">
      <c r="A9661" s="1051" t="s">
        <v>34989</v>
      </c>
      <c r="B9661" s="1051" t="s">
        <v>35167</v>
      </c>
      <c r="C9661" s="1050">
        <v>105000</v>
      </c>
      <c r="D9661" s="1050">
        <v>0</v>
      </c>
      <c r="E9661" s="1406">
        <v>11276540.369999999</v>
      </c>
      <c r="F9661" s="1545"/>
      <c r="G9661" s="1545"/>
      <c r="H9661" s="1545"/>
      <c r="I9661" s="1545"/>
      <c r="J9661" s="1545"/>
      <c r="K9661" s="1545"/>
    </row>
    <row r="9662" spans="1:11" s="849" customFormat="1" ht="22.5" customHeight="1">
      <c r="A9662" s="1051" t="s">
        <v>34989</v>
      </c>
      <c r="B9662" s="1051" t="s">
        <v>35168</v>
      </c>
      <c r="C9662" s="1050">
        <v>107000</v>
      </c>
      <c r="D9662" s="1050">
        <v>0</v>
      </c>
      <c r="E9662" s="1406">
        <v>11383540.369999999</v>
      </c>
      <c r="F9662" s="1545"/>
      <c r="G9662" s="1545"/>
      <c r="H9662" s="1545"/>
      <c r="I9662" s="1545"/>
      <c r="J9662" s="1545"/>
      <c r="K9662" s="1545"/>
    </row>
    <row r="9663" spans="1:11" s="849" customFormat="1" ht="22.5" customHeight="1">
      <c r="A9663" s="1051" t="s">
        <v>34989</v>
      </c>
      <c r="B9663" s="1051" t="s">
        <v>35169</v>
      </c>
      <c r="C9663" s="1050">
        <v>79750</v>
      </c>
      <c r="D9663" s="1050">
        <v>0</v>
      </c>
      <c r="E9663" s="1406">
        <v>11463290.369999999</v>
      </c>
      <c r="F9663" s="1545"/>
      <c r="G9663" s="1545"/>
      <c r="H9663" s="1545"/>
      <c r="I9663" s="1545"/>
      <c r="J9663" s="1545"/>
      <c r="K9663" s="1545"/>
    </row>
    <row r="9664" spans="1:11" s="849" customFormat="1" ht="22.5" customHeight="1">
      <c r="A9664" s="1051" t="s">
        <v>34989</v>
      </c>
      <c r="B9664" s="1051" t="s">
        <v>35170</v>
      </c>
      <c r="C9664" s="1050">
        <v>30000</v>
      </c>
      <c r="D9664" s="1050">
        <v>0</v>
      </c>
      <c r="E9664" s="1406">
        <v>11493290.369999999</v>
      </c>
      <c r="F9664" s="1545"/>
      <c r="G9664" s="1545"/>
      <c r="H9664" s="1545"/>
      <c r="I9664" s="1545"/>
      <c r="J9664" s="1545"/>
      <c r="K9664" s="1545"/>
    </row>
    <row r="9665" spans="1:11" s="849" customFormat="1" ht="22.5" customHeight="1">
      <c r="A9665" s="1051" t="s">
        <v>34989</v>
      </c>
      <c r="B9665" s="1051" t="s">
        <v>35171</v>
      </c>
      <c r="C9665" s="1050">
        <v>35000</v>
      </c>
      <c r="D9665" s="1050">
        <v>0</v>
      </c>
      <c r="E9665" s="1406">
        <v>11528290.369999999</v>
      </c>
      <c r="F9665" s="1545"/>
      <c r="G9665" s="1545"/>
      <c r="H9665" s="1545"/>
      <c r="I9665" s="1545"/>
      <c r="J9665" s="1545"/>
      <c r="K9665" s="1545"/>
    </row>
    <row r="9666" spans="1:11" s="849" customFormat="1" ht="22.5" customHeight="1">
      <c r="A9666" s="1051" t="s">
        <v>34989</v>
      </c>
      <c r="B9666" s="1051" t="s">
        <v>35172</v>
      </c>
      <c r="C9666" s="1050">
        <v>90000</v>
      </c>
      <c r="D9666" s="1050">
        <v>0</v>
      </c>
      <c r="E9666" s="1406">
        <v>11618290.369999999</v>
      </c>
      <c r="F9666" s="1545"/>
      <c r="G9666" s="1545"/>
      <c r="H9666" s="1545"/>
      <c r="I9666" s="1545"/>
      <c r="J9666" s="1545"/>
      <c r="K9666" s="1545"/>
    </row>
    <row r="9667" spans="1:11" s="849" customFormat="1" ht="22.5" customHeight="1">
      <c r="A9667" s="1051" t="s">
        <v>34989</v>
      </c>
      <c r="B9667" s="1051" t="s">
        <v>35173</v>
      </c>
      <c r="C9667" s="1050">
        <v>45000</v>
      </c>
      <c r="D9667" s="1050">
        <v>0</v>
      </c>
      <c r="E9667" s="1406">
        <v>11663290.369999999</v>
      </c>
      <c r="F9667" s="1545"/>
      <c r="G9667" s="1545"/>
      <c r="H9667" s="1545"/>
      <c r="I9667" s="1545"/>
      <c r="J9667" s="1545"/>
      <c r="K9667" s="1545"/>
    </row>
    <row r="9668" spans="1:11" s="849" customFormat="1" ht="22.5" customHeight="1">
      <c r="A9668" s="1051" t="s">
        <v>34989</v>
      </c>
      <c r="B9668" s="1051" t="s">
        <v>35174</v>
      </c>
      <c r="C9668" s="1050">
        <v>10000</v>
      </c>
      <c r="D9668" s="1050">
        <v>0</v>
      </c>
      <c r="E9668" s="1406">
        <v>11673290.369999999</v>
      </c>
      <c r="F9668" s="1545"/>
      <c r="G9668" s="1545"/>
      <c r="H9668" s="1545"/>
      <c r="I9668" s="1545"/>
      <c r="J9668" s="1545"/>
      <c r="K9668" s="1545"/>
    </row>
    <row r="9669" spans="1:11" s="849" customFormat="1" ht="22.5" customHeight="1">
      <c r="A9669" s="1051" t="s">
        <v>34989</v>
      </c>
      <c r="B9669" s="1051" t="s">
        <v>35175</v>
      </c>
      <c r="C9669" s="1050">
        <v>40000</v>
      </c>
      <c r="D9669" s="1050">
        <v>0</v>
      </c>
      <c r="E9669" s="1406">
        <v>11713290.369999999</v>
      </c>
      <c r="F9669" s="1545"/>
      <c r="G9669" s="1545"/>
      <c r="H9669" s="1545"/>
      <c r="I9669" s="1545"/>
      <c r="J9669" s="1545"/>
      <c r="K9669" s="1545"/>
    </row>
    <row r="9670" spans="1:11" s="849" customFormat="1" ht="22.5" customHeight="1">
      <c r="A9670" s="1051" t="s">
        <v>34989</v>
      </c>
      <c r="B9670" s="1051" t="s">
        <v>35176</v>
      </c>
      <c r="C9670" s="1050">
        <v>30000</v>
      </c>
      <c r="D9670" s="1050">
        <v>0</v>
      </c>
      <c r="E9670" s="1406">
        <v>11743290.369999999</v>
      </c>
      <c r="F9670" s="1545"/>
      <c r="G9670" s="1545"/>
      <c r="H9670" s="1545"/>
      <c r="I9670" s="1545"/>
      <c r="J9670" s="1545"/>
      <c r="K9670" s="1545"/>
    </row>
    <row r="9671" spans="1:11" s="849" customFormat="1" ht="22.5" customHeight="1">
      <c r="A9671" s="1051" t="s">
        <v>34989</v>
      </c>
      <c r="B9671" s="1051" t="s">
        <v>35177</v>
      </c>
      <c r="C9671" s="1050">
        <v>105000</v>
      </c>
      <c r="D9671" s="1050">
        <v>0</v>
      </c>
      <c r="E9671" s="1406">
        <v>11848290.369999999</v>
      </c>
      <c r="F9671" s="1545"/>
      <c r="G9671" s="1545"/>
      <c r="H9671" s="1545"/>
      <c r="I9671" s="1545"/>
      <c r="J9671" s="1545"/>
      <c r="K9671" s="1545"/>
    </row>
    <row r="9672" spans="1:11" s="849" customFormat="1" ht="22.5" customHeight="1">
      <c r="A9672" s="1051" t="s">
        <v>34989</v>
      </c>
      <c r="B9672" s="1051" t="s">
        <v>35178</v>
      </c>
      <c r="C9672" s="1050">
        <v>45000</v>
      </c>
      <c r="D9672" s="1050">
        <v>0</v>
      </c>
      <c r="E9672" s="1406">
        <v>11893290.369999999</v>
      </c>
      <c r="F9672" s="1545"/>
      <c r="G9672" s="1545"/>
      <c r="H9672" s="1545"/>
      <c r="I9672" s="1545"/>
      <c r="J9672" s="1545"/>
      <c r="K9672" s="1545"/>
    </row>
    <row r="9673" spans="1:11" s="849" customFormat="1" ht="22.5" customHeight="1">
      <c r="A9673" s="1051" t="s">
        <v>34989</v>
      </c>
      <c r="B9673" s="1051" t="s">
        <v>35179</v>
      </c>
      <c r="C9673" s="1050">
        <v>85000</v>
      </c>
      <c r="D9673" s="1050">
        <v>0</v>
      </c>
      <c r="E9673" s="1406">
        <v>11978290.369999999</v>
      </c>
      <c r="F9673" s="1545"/>
      <c r="G9673" s="1545"/>
      <c r="H9673" s="1545"/>
      <c r="I9673" s="1545"/>
      <c r="J9673" s="1545"/>
      <c r="K9673" s="1545"/>
    </row>
    <row r="9674" spans="1:11" s="849" customFormat="1" ht="22.5" customHeight="1">
      <c r="A9674" s="1051" t="s">
        <v>34989</v>
      </c>
      <c r="B9674" s="1051" t="s">
        <v>35180</v>
      </c>
      <c r="C9674" s="1050">
        <v>35000</v>
      </c>
      <c r="D9674" s="1050">
        <v>0</v>
      </c>
      <c r="E9674" s="1406">
        <v>12013290.369999999</v>
      </c>
      <c r="F9674" s="1545"/>
      <c r="G9674" s="1545"/>
      <c r="H9674" s="1545"/>
      <c r="I9674" s="1545"/>
      <c r="J9674" s="1545"/>
      <c r="K9674" s="1545"/>
    </row>
    <row r="9675" spans="1:11" s="849" customFormat="1" ht="22.5" customHeight="1">
      <c r="A9675" s="1051" t="s">
        <v>34989</v>
      </c>
      <c r="B9675" s="1051" t="s">
        <v>35181</v>
      </c>
      <c r="C9675" s="1050">
        <v>86275</v>
      </c>
      <c r="D9675" s="1050">
        <v>0</v>
      </c>
      <c r="E9675" s="1406">
        <v>12099565.369999999</v>
      </c>
      <c r="F9675" s="1545"/>
      <c r="G9675" s="1545"/>
      <c r="H9675" s="1545"/>
      <c r="I9675" s="1545"/>
      <c r="J9675" s="1545"/>
      <c r="K9675" s="1545"/>
    </row>
    <row r="9676" spans="1:11" s="849" customFormat="1" ht="22.5" customHeight="1">
      <c r="A9676" s="1051" t="s">
        <v>34989</v>
      </c>
      <c r="B9676" s="1051" t="s">
        <v>35182</v>
      </c>
      <c r="C9676" s="1050">
        <v>35000</v>
      </c>
      <c r="D9676" s="1050">
        <v>0</v>
      </c>
      <c r="E9676" s="1406">
        <v>12134565.369999999</v>
      </c>
      <c r="F9676" s="1545"/>
      <c r="G9676" s="1545"/>
      <c r="H9676" s="1545"/>
      <c r="I9676" s="1545"/>
      <c r="J9676" s="1545"/>
      <c r="K9676" s="1545"/>
    </row>
    <row r="9677" spans="1:11" s="849" customFormat="1" ht="22.5" customHeight="1">
      <c r="A9677" s="1051" t="s">
        <v>34989</v>
      </c>
      <c r="B9677" s="1051" t="s">
        <v>20667</v>
      </c>
      <c r="C9677" s="1050">
        <v>30000</v>
      </c>
      <c r="D9677" s="1050">
        <v>0</v>
      </c>
      <c r="E9677" s="1406">
        <v>12164565.369999999</v>
      </c>
      <c r="F9677" s="1545"/>
      <c r="G9677" s="1545"/>
      <c r="H9677" s="1545"/>
      <c r="I9677" s="1545"/>
      <c r="J9677" s="1545"/>
      <c r="K9677" s="1545"/>
    </row>
    <row r="9678" spans="1:11" s="849" customFormat="1" ht="22.5" customHeight="1">
      <c r="A9678" s="1051" t="s">
        <v>34989</v>
      </c>
      <c r="B9678" s="1051" t="s">
        <v>35183</v>
      </c>
      <c r="C9678" s="1050">
        <v>205000</v>
      </c>
      <c r="D9678" s="1050">
        <v>0</v>
      </c>
      <c r="E9678" s="1406">
        <v>12369565.369999999</v>
      </c>
      <c r="F9678" s="1545"/>
      <c r="G9678" s="1545"/>
      <c r="H9678" s="1545"/>
      <c r="I9678" s="1545"/>
      <c r="J9678" s="1545"/>
      <c r="K9678" s="1545"/>
    </row>
    <row r="9679" spans="1:11" s="849" customFormat="1" ht="22.5" customHeight="1">
      <c r="A9679" s="1051" t="s">
        <v>34989</v>
      </c>
      <c r="B9679" s="1051" t="s">
        <v>35184</v>
      </c>
      <c r="C9679" s="1050">
        <v>45000</v>
      </c>
      <c r="D9679" s="1050">
        <v>0</v>
      </c>
      <c r="E9679" s="1406">
        <v>12414565.369999999</v>
      </c>
      <c r="F9679" s="1545"/>
      <c r="G9679" s="1545"/>
      <c r="H9679" s="1545"/>
      <c r="I9679" s="1545"/>
      <c r="J9679" s="1545"/>
      <c r="K9679" s="1545"/>
    </row>
    <row r="9680" spans="1:11" s="849" customFormat="1" ht="22.5" customHeight="1">
      <c r="A9680" s="1051" t="s">
        <v>34989</v>
      </c>
      <c r="B9680" s="1051" t="s">
        <v>35185</v>
      </c>
      <c r="C9680" s="1050">
        <v>32000</v>
      </c>
      <c r="D9680" s="1050">
        <v>0</v>
      </c>
      <c r="E9680" s="1406">
        <v>12446565.369999999</v>
      </c>
      <c r="F9680" s="1545"/>
      <c r="G9680" s="1545"/>
      <c r="H9680" s="1545"/>
      <c r="I9680" s="1545"/>
      <c r="J9680" s="1545"/>
      <c r="K9680" s="1545"/>
    </row>
    <row r="9681" spans="1:11" s="849" customFormat="1" ht="22.5" customHeight="1">
      <c r="A9681" s="1051" t="s">
        <v>34989</v>
      </c>
      <c r="B9681" s="1051" t="s">
        <v>35186</v>
      </c>
      <c r="C9681" s="1050">
        <v>35000</v>
      </c>
      <c r="D9681" s="1050">
        <v>0</v>
      </c>
      <c r="E9681" s="1406">
        <v>12481565.369999999</v>
      </c>
      <c r="F9681" s="1545"/>
      <c r="G9681" s="1545"/>
      <c r="H9681" s="1545"/>
      <c r="I9681" s="1545"/>
      <c r="J9681" s="1545"/>
      <c r="K9681" s="1545"/>
    </row>
    <row r="9682" spans="1:11" s="849" customFormat="1" ht="22.5" customHeight="1">
      <c r="A9682" s="1051" t="s">
        <v>34989</v>
      </c>
      <c r="B9682" s="1051" t="s">
        <v>35187</v>
      </c>
      <c r="C9682" s="1050">
        <v>90000</v>
      </c>
      <c r="D9682" s="1050">
        <v>0</v>
      </c>
      <c r="E9682" s="1406">
        <v>12571565.369999999</v>
      </c>
      <c r="F9682" s="1545"/>
      <c r="G9682" s="1545"/>
      <c r="H9682" s="1545"/>
      <c r="I9682" s="1545"/>
      <c r="J9682" s="1545"/>
      <c r="K9682" s="1545"/>
    </row>
    <row r="9683" spans="1:11" s="849" customFormat="1" ht="22.5" customHeight="1">
      <c r="A9683" s="1051" t="s">
        <v>34989</v>
      </c>
      <c r="B9683" s="1051" t="s">
        <v>35188</v>
      </c>
      <c r="C9683" s="1050">
        <v>50000</v>
      </c>
      <c r="D9683" s="1050">
        <v>0</v>
      </c>
      <c r="E9683" s="1406">
        <v>12621565.369999999</v>
      </c>
      <c r="F9683" s="1545"/>
      <c r="G9683" s="1545"/>
      <c r="H9683" s="1545"/>
      <c r="I9683" s="1545"/>
      <c r="J9683" s="1545"/>
      <c r="K9683" s="1545"/>
    </row>
    <row r="9684" spans="1:11" s="849" customFormat="1" ht="22.5" customHeight="1">
      <c r="A9684" s="1051" t="s">
        <v>34990</v>
      </c>
      <c r="B9684" s="1051" t="s">
        <v>35189</v>
      </c>
      <c r="C9684" s="1050">
        <v>85000</v>
      </c>
      <c r="D9684" s="1050">
        <v>0</v>
      </c>
      <c r="E9684" s="1406">
        <v>12706565.369999999</v>
      </c>
      <c r="F9684" s="1545"/>
      <c r="G9684" s="1545"/>
      <c r="H9684" s="1545"/>
      <c r="I9684" s="1545"/>
      <c r="J9684" s="1545"/>
      <c r="K9684" s="1545"/>
    </row>
    <row r="9685" spans="1:11" s="849" customFormat="1" ht="22.5" customHeight="1">
      <c r="A9685" s="1051" t="s">
        <v>34990</v>
      </c>
      <c r="B9685" s="1051" t="s">
        <v>35190</v>
      </c>
      <c r="C9685" s="1050">
        <v>15000</v>
      </c>
      <c r="D9685" s="1050">
        <v>0</v>
      </c>
      <c r="E9685" s="1406">
        <v>12721565.369999999</v>
      </c>
      <c r="F9685" s="1545"/>
      <c r="G9685" s="1545"/>
      <c r="H9685" s="1545"/>
      <c r="I9685" s="1545"/>
      <c r="J9685" s="1545"/>
      <c r="K9685" s="1545"/>
    </row>
    <row r="9686" spans="1:11" s="849" customFormat="1" ht="22.5" customHeight="1">
      <c r="A9686" s="1051" t="s">
        <v>34990</v>
      </c>
      <c r="B9686" s="1051" t="s">
        <v>35191</v>
      </c>
      <c r="C9686" s="1050">
        <v>30000</v>
      </c>
      <c r="D9686" s="1050">
        <v>0</v>
      </c>
      <c r="E9686" s="1406">
        <v>12751565.369999999</v>
      </c>
      <c r="F9686" s="1545"/>
      <c r="G9686" s="1545"/>
      <c r="H9686" s="1545"/>
      <c r="I9686" s="1545"/>
      <c r="J9686" s="1545"/>
      <c r="K9686" s="1545"/>
    </row>
    <row r="9687" spans="1:11" s="849" customFormat="1" ht="22.5" customHeight="1">
      <c r="A9687" s="1051" t="s">
        <v>34990</v>
      </c>
      <c r="B9687" s="1051" t="s">
        <v>35192</v>
      </c>
      <c r="C9687" s="1050">
        <v>90000</v>
      </c>
      <c r="D9687" s="1050">
        <v>0</v>
      </c>
      <c r="E9687" s="1406">
        <v>12841565.369999999</v>
      </c>
      <c r="F9687" s="1545"/>
      <c r="G9687" s="1545"/>
      <c r="H9687" s="1545"/>
      <c r="I9687" s="1545"/>
      <c r="J9687" s="1545"/>
      <c r="K9687" s="1545"/>
    </row>
    <row r="9688" spans="1:11" s="849" customFormat="1" ht="22.5" customHeight="1">
      <c r="A9688" s="1051" t="s">
        <v>34990</v>
      </c>
      <c r="B9688" s="1051" t="s">
        <v>35193</v>
      </c>
      <c r="C9688" s="1050">
        <v>24500</v>
      </c>
      <c r="D9688" s="1050">
        <v>0</v>
      </c>
      <c r="E9688" s="1406">
        <v>12866065.369999999</v>
      </c>
      <c r="F9688" s="1545"/>
      <c r="G9688" s="1545"/>
      <c r="H9688" s="1545"/>
      <c r="I9688" s="1545"/>
      <c r="J9688" s="1545"/>
      <c r="K9688" s="1545"/>
    </row>
    <row r="9689" spans="1:11" s="849" customFormat="1" ht="22.5" customHeight="1">
      <c r="A9689" s="1051" t="s">
        <v>34990</v>
      </c>
      <c r="B9689" s="1051" t="s">
        <v>35194</v>
      </c>
      <c r="C9689" s="1050">
        <v>55000</v>
      </c>
      <c r="D9689" s="1050">
        <v>0</v>
      </c>
      <c r="E9689" s="1406">
        <v>12921065.369999999</v>
      </c>
      <c r="F9689" s="1545"/>
      <c r="G9689" s="1545"/>
      <c r="H9689" s="1545"/>
      <c r="I9689" s="1545"/>
      <c r="J9689" s="1545"/>
      <c r="K9689" s="1545"/>
    </row>
    <row r="9690" spans="1:11" s="849" customFormat="1" ht="22.5" customHeight="1">
      <c r="A9690" s="1051" t="s">
        <v>34990</v>
      </c>
      <c r="B9690" s="1051" t="s">
        <v>34704</v>
      </c>
      <c r="C9690" s="1050">
        <v>10000</v>
      </c>
      <c r="D9690" s="1050">
        <v>0</v>
      </c>
      <c r="E9690" s="1406">
        <v>12931065.369999999</v>
      </c>
      <c r="F9690" s="1545"/>
      <c r="G9690" s="1545"/>
      <c r="H9690" s="1545"/>
      <c r="I9690" s="1545"/>
      <c r="J9690" s="1545"/>
      <c r="K9690" s="1545"/>
    </row>
    <row r="9691" spans="1:11" s="849" customFormat="1" ht="22.5" customHeight="1">
      <c r="A9691" s="1051" t="s">
        <v>36422</v>
      </c>
      <c r="B9691" s="1051" t="s">
        <v>36431</v>
      </c>
      <c r="C9691" s="1050">
        <v>21000</v>
      </c>
      <c r="D9691" s="1050">
        <v>0</v>
      </c>
      <c r="E9691" s="1406">
        <v>12952065.369999999</v>
      </c>
      <c r="F9691" s="1545"/>
      <c r="G9691" s="1545"/>
      <c r="H9691" s="1545"/>
      <c r="I9691" s="1545"/>
      <c r="J9691" s="1545"/>
      <c r="K9691" s="1545"/>
    </row>
    <row r="9692" spans="1:11" s="849" customFormat="1" ht="22.5" customHeight="1">
      <c r="A9692" s="1051" t="s">
        <v>36422</v>
      </c>
      <c r="B9692" s="1051" t="s">
        <v>36432</v>
      </c>
      <c r="C9692" s="1050">
        <v>30000</v>
      </c>
      <c r="D9692" s="1050">
        <v>0</v>
      </c>
      <c r="E9692" s="1406">
        <v>12982065.369999999</v>
      </c>
      <c r="F9692" s="1545"/>
      <c r="G9692" s="1545"/>
      <c r="H9692" s="1545"/>
      <c r="I9692" s="1545"/>
      <c r="J9692" s="1545"/>
      <c r="K9692" s="1545"/>
    </row>
    <row r="9693" spans="1:11" s="849" customFormat="1" ht="22.5" customHeight="1">
      <c r="A9693" s="1051" t="s">
        <v>36422</v>
      </c>
      <c r="B9693" s="1051" t="s">
        <v>36433</v>
      </c>
      <c r="C9693" s="1050">
        <v>76500</v>
      </c>
      <c r="D9693" s="1050">
        <v>0</v>
      </c>
      <c r="E9693" s="1406">
        <v>13058565.369999999</v>
      </c>
      <c r="F9693" s="1545"/>
      <c r="G9693" s="1545"/>
      <c r="H9693" s="1545"/>
      <c r="I9693" s="1545"/>
      <c r="J9693" s="1545"/>
      <c r="K9693" s="1545"/>
    </row>
    <row r="9694" spans="1:11" s="849" customFormat="1" ht="22.5" customHeight="1">
      <c r="A9694" s="1051" t="s">
        <v>36422</v>
      </c>
      <c r="B9694" s="1051" t="s">
        <v>36434</v>
      </c>
      <c r="C9694" s="1050">
        <v>45000</v>
      </c>
      <c r="D9694" s="1050">
        <v>0</v>
      </c>
      <c r="E9694" s="1406">
        <v>13103565.369999999</v>
      </c>
      <c r="F9694" s="1545"/>
      <c r="G9694" s="1545"/>
      <c r="H9694" s="1545"/>
      <c r="I9694" s="1545"/>
      <c r="J9694" s="1545"/>
      <c r="K9694" s="1545"/>
    </row>
    <row r="9695" spans="1:11" s="849" customFormat="1" ht="22.5" customHeight="1">
      <c r="A9695" s="1051" t="s">
        <v>36422</v>
      </c>
      <c r="B9695" s="1051" t="s">
        <v>36435</v>
      </c>
      <c r="C9695" s="1050">
        <v>30000</v>
      </c>
      <c r="D9695" s="1050">
        <v>0</v>
      </c>
      <c r="E9695" s="1406">
        <v>13133565.369999999</v>
      </c>
      <c r="F9695" s="1545"/>
      <c r="G9695" s="1545"/>
      <c r="H9695" s="1545"/>
      <c r="I9695" s="1545"/>
      <c r="J9695" s="1545"/>
      <c r="K9695" s="1545"/>
    </row>
    <row r="9696" spans="1:11" s="849" customFormat="1" ht="22.5" customHeight="1">
      <c r="A9696" s="1051" t="s">
        <v>36423</v>
      </c>
      <c r="B9696" s="1051" t="s">
        <v>36436</v>
      </c>
      <c r="C9696" s="1050">
        <v>30000</v>
      </c>
      <c r="D9696" s="1050">
        <v>0</v>
      </c>
      <c r="E9696" s="1406">
        <v>13163565.369999999</v>
      </c>
      <c r="F9696" s="1545"/>
      <c r="G9696" s="1545"/>
      <c r="H9696" s="1545"/>
      <c r="I9696" s="1545"/>
      <c r="J9696" s="1545"/>
      <c r="K9696" s="1545"/>
    </row>
    <row r="9697" spans="1:11" s="849" customFormat="1" ht="22.5" customHeight="1">
      <c r="A9697" s="1051" t="s">
        <v>36423</v>
      </c>
      <c r="B9697" s="1051" t="s">
        <v>36437</v>
      </c>
      <c r="C9697" s="1050">
        <v>10000</v>
      </c>
      <c r="D9697" s="1050">
        <v>0</v>
      </c>
      <c r="E9697" s="1406">
        <v>13173565.369999999</v>
      </c>
      <c r="F9697" s="1545"/>
      <c r="G9697" s="1545"/>
      <c r="H9697" s="1545"/>
      <c r="I9697" s="1545"/>
      <c r="J9697" s="1545"/>
      <c r="K9697" s="1545"/>
    </row>
    <row r="9698" spans="1:11" s="849" customFormat="1" ht="22.5" customHeight="1">
      <c r="A9698" s="1051" t="s">
        <v>36423</v>
      </c>
      <c r="B9698" s="1051" t="s">
        <v>36438</v>
      </c>
      <c r="C9698" s="1050">
        <v>85000</v>
      </c>
      <c r="D9698" s="1050">
        <v>0</v>
      </c>
      <c r="E9698" s="1406">
        <v>13258565.369999999</v>
      </c>
      <c r="F9698" s="1545"/>
      <c r="G9698" s="1545"/>
      <c r="H9698" s="1545"/>
      <c r="I9698" s="1545"/>
      <c r="J9698" s="1545"/>
      <c r="K9698" s="1545"/>
    </row>
    <row r="9699" spans="1:11" s="849" customFormat="1" ht="22.5" customHeight="1">
      <c r="A9699" s="1051" t="s">
        <v>36423</v>
      </c>
      <c r="B9699" s="1051" t="s">
        <v>36439</v>
      </c>
      <c r="C9699" s="1050">
        <v>60000</v>
      </c>
      <c r="D9699" s="1050">
        <v>0</v>
      </c>
      <c r="E9699" s="1406">
        <v>13318565.369999999</v>
      </c>
      <c r="F9699" s="1545"/>
      <c r="G9699" s="1545"/>
      <c r="H9699" s="1545"/>
      <c r="I9699" s="1545"/>
      <c r="J9699" s="1545"/>
      <c r="K9699" s="1545"/>
    </row>
    <row r="9700" spans="1:11" s="849" customFormat="1" ht="22.5" customHeight="1">
      <c r="A9700" s="1051" t="s">
        <v>36423</v>
      </c>
      <c r="B9700" s="1051" t="s">
        <v>36440</v>
      </c>
      <c r="C9700" s="1050">
        <v>85000</v>
      </c>
      <c r="D9700" s="1050">
        <v>0</v>
      </c>
      <c r="E9700" s="1406">
        <v>13403565.369999999</v>
      </c>
      <c r="F9700" s="1545"/>
      <c r="G9700" s="1545"/>
      <c r="H9700" s="1545"/>
      <c r="I9700" s="1545"/>
      <c r="J9700" s="1545"/>
      <c r="K9700" s="1545"/>
    </row>
    <row r="9701" spans="1:11" s="849" customFormat="1" ht="22.5" customHeight="1">
      <c r="A9701" s="1051" t="s">
        <v>36423</v>
      </c>
      <c r="B9701" s="1051" t="s">
        <v>36441</v>
      </c>
      <c r="C9701" s="1050">
        <v>7000000</v>
      </c>
      <c r="D9701" s="1050">
        <v>0</v>
      </c>
      <c r="E9701" s="1406">
        <v>20403565.370000001</v>
      </c>
      <c r="F9701" s="1545"/>
      <c r="G9701" s="1545"/>
      <c r="H9701" s="1545"/>
      <c r="I9701" s="1545"/>
      <c r="J9701" s="1545"/>
      <c r="K9701" s="1545"/>
    </row>
    <row r="9702" spans="1:11" s="849" customFormat="1" ht="22.5" customHeight="1">
      <c r="A9702" s="1051" t="s">
        <v>36423</v>
      </c>
      <c r="B9702" s="1051" t="s">
        <v>36442</v>
      </c>
      <c r="C9702" s="1050">
        <v>100000</v>
      </c>
      <c r="D9702" s="1050">
        <v>0</v>
      </c>
      <c r="E9702" s="1406">
        <v>20503565.370000001</v>
      </c>
      <c r="F9702" s="1545"/>
      <c r="G9702" s="1545"/>
      <c r="H9702" s="1545"/>
      <c r="I9702" s="1545"/>
      <c r="J9702" s="1545"/>
      <c r="K9702" s="1545"/>
    </row>
    <row r="9703" spans="1:11" s="849" customFormat="1" ht="22.5" customHeight="1">
      <c r="A9703" s="1051" t="s">
        <v>36423</v>
      </c>
      <c r="B9703" s="1051" t="s">
        <v>36443</v>
      </c>
      <c r="C9703" s="1050">
        <v>5000</v>
      </c>
      <c r="D9703" s="1050">
        <v>0</v>
      </c>
      <c r="E9703" s="1406">
        <v>20508565.370000001</v>
      </c>
      <c r="F9703" s="1545"/>
      <c r="G9703" s="1545"/>
      <c r="H9703" s="1545"/>
      <c r="I9703" s="1545"/>
      <c r="J9703" s="1545"/>
      <c r="K9703" s="1545"/>
    </row>
    <row r="9704" spans="1:11" s="849" customFormat="1" ht="22.5" customHeight="1">
      <c r="A9704" s="1051" t="s">
        <v>36423</v>
      </c>
      <c r="B9704" s="1051" t="s">
        <v>36444</v>
      </c>
      <c r="C9704" s="1050">
        <v>35000</v>
      </c>
      <c r="D9704" s="1050">
        <v>0</v>
      </c>
      <c r="E9704" s="1406">
        <v>20543565.370000001</v>
      </c>
      <c r="F9704" s="1545"/>
      <c r="G9704" s="1545"/>
      <c r="H9704" s="1545"/>
      <c r="I9704" s="1545"/>
      <c r="J9704" s="1545"/>
      <c r="K9704" s="1545"/>
    </row>
    <row r="9705" spans="1:11" s="849" customFormat="1" ht="22.5" customHeight="1">
      <c r="A9705" s="1051" t="s">
        <v>36424</v>
      </c>
      <c r="B9705" s="1051" t="s">
        <v>36445</v>
      </c>
      <c r="C9705" s="1050">
        <v>70000</v>
      </c>
      <c r="D9705" s="1050">
        <v>0</v>
      </c>
      <c r="E9705" s="1406">
        <v>20613565.370000001</v>
      </c>
      <c r="F9705" s="1545"/>
      <c r="G9705" s="1545"/>
      <c r="H9705" s="1545"/>
      <c r="I9705" s="1545"/>
      <c r="J9705" s="1545"/>
      <c r="K9705" s="1545"/>
    </row>
    <row r="9706" spans="1:11" s="849" customFormat="1" ht="22.5" customHeight="1">
      <c r="A9706" s="1051" t="s">
        <v>36424</v>
      </c>
      <c r="B9706" s="1051" t="s">
        <v>36446</v>
      </c>
      <c r="C9706" s="1050">
        <v>0</v>
      </c>
      <c r="D9706" s="1050">
        <v>19204000</v>
      </c>
      <c r="E9706" s="1406">
        <v>1409565.37</v>
      </c>
      <c r="F9706" s="1545"/>
      <c r="G9706" s="1545"/>
      <c r="H9706" s="1545"/>
      <c r="I9706" s="1545"/>
      <c r="J9706" s="1545"/>
      <c r="K9706" s="1545"/>
    </row>
    <row r="9707" spans="1:11" s="849" customFormat="1" ht="22.5" customHeight="1">
      <c r="A9707" s="1051" t="s">
        <v>36424</v>
      </c>
      <c r="B9707" s="1051" t="s">
        <v>34507</v>
      </c>
      <c r="C9707" s="1050">
        <v>0</v>
      </c>
      <c r="D9707" s="1050">
        <v>53.75</v>
      </c>
      <c r="E9707" s="1406">
        <v>1409511.62</v>
      </c>
      <c r="F9707" s="1545"/>
      <c r="G9707" s="1545"/>
      <c r="H9707" s="1545"/>
      <c r="I9707" s="1545"/>
      <c r="J9707" s="1545"/>
      <c r="K9707" s="1545"/>
    </row>
    <row r="9708" spans="1:11" s="849" customFormat="1" ht="22.5" customHeight="1">
      <c r="A9708" s="1051" t="s">
        <v>36424</v>
      </c>
      <c r="B9708" s="1051" t="s">
        <v>36447</v>
      </c>
      <c r="C9708" s="1050">
        <v>45000</v>
      </c>
      <c r="D9708" s="1050">
        <v>0</v>
      </c>
      <c r="E9708" s="1406">
        <v>1454511.62</v>
      </c>
      <c r="F9708" s="1545"/>
      <c r="G9708" s="1545"/>
      <c r="H9708" s="1545"/>
      <c r="I9708" s="1545"/>
      <c r="J9708" s="1545"/>
      <c r="K9708" s="1545"/>
    </row>
    <row r="9709" spans="1:11" s="849" customFormat="1" ht="22.5" customHeight="1">
      <c r="A9709" s="1051" t="s">
        <v>36424</v>
      </c>
      <c r="B9709" s="1051" t="s">
        <v>36448</v>
      </c>
      <c r="C9709" s="1050">
        <v>56000</v>
      </c>
      <c r="D9709" s="1050">
        <v>0</v>
      </c>
      <c r="E9709" s="1406">
        <v>1510511.62</v>
      </c>
      <c r="F9709" s="1545"/>
      <c r="G9709" s="1545"/>
      <c r="H9709" s="1545"/>
      <c r="I9709" s="1545"/>
      <c r="J9709" s="1545"/>
      <c r="K9709" s="1545"/>
    </row>
    <row r="9710" spans="1:11" s="849" customFormat="1" ht="22.5" customHeight="1">
      <c r="A9710" s="1051" t="s">
        <v>36424</v>
      </c>
      <c r="B9710" s="1051" t="s">
        <v>36449</v>
      </c>
      <c r="C9710" s="1050">
        <v>107000</v>
      </c>
      <c r="D9710" s="1050">
        <v>0</v>
      </c>
      <c r="E9710" s="1406">
        <v>1617511.62</v>
      </c>
      <c r="F9710" s="1545"/>
      <c r="G9710" s="1545"/>
      <c r="H9710" s="1545"/>
      <c r="I9710" s="1545"/>
      <c r="J9710" s="1545"/>
      <c r="K9710" s="1545"/>
    </row>
    <row r="9711" spans="1:11" s="849" customFormat="1" ht="22.5" customHeight="1">
      <c r="A9711" s="1051" t="s">
        <v>36425</v>
      </c>
      <c r="B9711" s="1051" t="s">
        <v>36450</v>
      </c>
      <c r="C9711" s="1050">
        <v>40000</v>
      </c>
      <c r="D9711" s="1050">
        <v>0</v>
      </c>
      <c r="E9711" s="1406">
        <v>1657511.62</v>
      </c>
      <c r="F9711" s="1545"/>
      <c r="G9711" s="1545"/>
      <c r="H9711" s="1545"/>
      <c r="I9711" s="1545"/>
      <c r="J9711" s="1545"/>
      <c r="K9711" s="1545"/>
    </row>
    <row r="9712" spans="1:11" s="849" customFormat="1" ht="22.5" customHeight="1">
      <c r="A9712" s="1051" t="s">
        <v>36425</v>
      </c>
      <c r="B9712" s="1051" t="s">
        <v>36451</v>
      </c>
      <c r="C9712" s="1050">
        <v>80000</v>
      </c>
      <c r="D9712" s="1050">
        <v>0</v>
      </c>
      <c r="E9712" s="1406">
        <v>1737511.62</v>
      </c>
      <c r="F9712" s="1545"/>
      <c r="G9712" s="1545"/>
      <c r="H9712" s="1545"/>
      <c r="I9712" s="1545"/>
      <c r="J9712" s="1545"/>
      <c r="K9712" s="1545"/>
    </row>
    <row r="9713" spans="1:11" s="849" customFormat="1" ht="22.5" customHeight="1">
      <c r="A9713" s="1051" t="s">
        <v>36425</v>
      </c>
      <c r="B9713" s="1051" t="s">
        <v>36452</v>
      </c>
      <c r="C9713" s="1050">
        <v>80000</v>
      </c>
      <c r="D9713" s="1050">
        <v>0</v>
      </c>
      <c r="E9713" s="1406">
        <v>1817511.62</v>
      </c>
      <c r="F9713" s="1545"/>
      <c r="G9713" s="1545"/>
      <c r="H9713" s="1545"/>
      <c r="I9713" s="1545"/>
      <c r="J9713" s="1545"/>
      <c r="K9713" s="1545"/>
    </row>
    <row r="9714" spans="1:11" s="849" customFormat="1" ht="22.5" customHeight="1">
      <c r="A9714" s="1051" t="s">
        <v>36425</v>
      </c>
      <c r="B9714" s="1051" t="s">
        <v>36453</v>
      </c>
      <c r="C9714" s="1050">
        <v>190000</v>
      </c>
      <c r="D9714" s="1050">
        <v>0</v>
      </c>
      <c r="E9714" s="1406">
        <v>2007511.62</v>
      </c>
      <c r="F9714" s="1545"/>
      <c r="G9714" s="1545"/>
      <c r="H9714" s="1545"/>
      <c r="I9714" s="1545"/>
      <c r="J9714" s="1545"/>
      <c r="K9714" s="1545"/>
    </row>
    <row r="9715" spans="1:11" s="849" customFormat="1" ht="22.5" customHeight="1">
      <c r="A9715" s="1051" t="s">
        <v>36425</v>
      </c>
      <c r="B9715" s="1051" t="s">
        <v>36454</v>
      </c>
      <c r="C9715" s="1050">
        <v>40000</v>
      </c>
      <c r="D9715" s="1050">
        <v>0</v>
      </c>
      <c r="E9715" s="1406">
        <v>2047511.62</v>
      </c>
      <c r="F9715" s="1545"/>
      <c r="G9715" s="1545"/>
      <c r="H9715" s="1545"/>
      <c r="I9715" s="1545"/>
      <c r="J9715" s="1545"/>
      <c r="K9715" s="1545"/>
    </row>
    <row r="9716" spans="1:11" s="849" customFormat="1" ht="22.5" customHeight="1">
      <c r="A9716" s="1051" t="s">
        <v>36425</v>
      </c>
      <c r="B9716" s="1051" t="s">
        <v>36455</v>
      </c>
      <c r="C9716" s="1050">
        <v>35000</v>
      </c>
      <c r="D9716" s="1050">
        <v>0</v>
      </c>
      <c r="E9716" s="1406">
        <v>2082511.62</v>
      </c>
      <c r="F9716" s="1545"/>
      <c r="G9716" s="1545"/>
      <c r="H9716" s="1545"/>
      <c r="I9716" s="1545"/>
      <c r="J9716" s="1545"/>
      <c r="K9716" s="1545"/>
    </row>
    <row r="9717" spans="1:11" s="849" customFormat="1" ht="22.5" customHeight="1">
      <c r="A9717" s="1051" t="s">
        <v>36425</v>
      </c>
      <c r="B9717" s="1051" t="s">
        <v>36456</v>
      </c>
      <c r="C9717" s="1050">
        <v>30000</v>
      </c>
      <c r="D9717" s="1050">
        <v>0</v>
      </c>
      <c r="E9717" s="1406">
        <v>2112511.62</v>
      </c>
      <c r="F9717" s="1545"/>
      <c r="G9717" s="1545"/>
      <c r="H9717" s="1545"/>
      <c r="I9717" s="1545"/>
      <c r="J9717" s="1545"/>
      <c r="K9717" s="1545"/>
    </row>
    <row r="9718" spans="1:11" s="849" customFormat="1" ht="22.5" customHeight="1">
      <c r="A9718" s="1051" t="s">
        <v>36426</v>
      </c>
      <c r="B9718" s="1051" t="s">
        <v>36457</v>
      </c>
      <c r="C9718" s="1050">
        <v>65000</v>
      </c>
      <c r="D9718" s="1050">
        <v>0</v>
      </c>
      <c r="E9718" s="1406">
        <v>2177511.62</v>
      </c>
      <c r="F9718" s="1545"/>
      <c r="G9718" s="1545"/>
      <c r="H9718" s="1545"/>
      <c r="I9718" s="1545"/>
      <c r="J9718" s="1545"/>
      <c r="K9718" s="1545"/>
    </row>
    <row r="9719" spans="1:11" s="849" customFormat="1" ht="22.5" customHeight="1">
      <c r="A9719" s="1051" t="s">
        <v>36426</v>
      </c>
      <c r="B9719" s="1051" t="s">
        <v>36458</v>
      </c>
      <c r="C9719" s="1050">
        <v>45000</v>
      </c>
      <c r="D9719" s="1050">
        <v>0</v>
      </c>
      <c r="E9719" s="1406">
        <v>2222511.62</v>
      </c>
      <c r="F9719" s="1545"/>
      <c r="G9719" s="1545"/>
      <c r="H9719" s="1545"/>
      <c r="I9719" s="1545"/>
      <c r="J9719" s="1545"/>
      <c r="K9719" s="1545"/>
    </row>
    <row r="9720" spans="1:11" s="849" customFormat="1" ht="22.5" customHeight="1">
      <c r="A9720" s="1051" t="s">
        <v>36426</v>
      </c>
      <c r="B9720" s="1051" t="s">
        <v>36459</v>
      </c>
      <c r="C9720" s="1050">
        <v>35000</v>
      </c>
      <c r="D9720" s="1050">
        <v>0</v>
      </c>
      <c r="E9720" s="1406">
        <v>2257511.62</v>
      </c>
      <c r="F9720" s="1545"/>
      <c r="G9720" s="1545"/>
      <c r="H9720" s="1545"/>
      <c r="I9720" s="1545"/>
      <c r="J9720" s="1545"/>
      <c r="K9720" s="1545"/>
    </row>
    <row r="9721" spans="1:11" s="849" customFormat="1" ht="22.5" customHeight="1">
      <c r="A9721" s="1051" t="s">
        <v>36426</v>
      </c>
      <c r="B9721" s="1051" t="s">
        <v>36460</v>
      </c>
      <c r="C9721" s="1050">
        <v>85000</v>
      </c>
      <c r="D9721" s="1050">
        <v>0</v>
      </c>
      <c r="E9721" s="1406">
        <v>2342511.62</v>
      </c>
      <c r="F9721" s="1545"/>
      <c r="G9721" s="1545"/>
      <c r="H9721" s="1545"/>
      <c r="I9721" s="1545"/>
      <c r="J9721" s="1545"/>
      <c r="K9721" s="1545"/>
    </row>
    <row r="9722" spans="1:11" s="849" customFormat="1" ht="22.5" customHeight="1">
      <c r="A9722" s="1051" t="s">
        <v>36426</v>
      </c>
      <c r="B9722" s="1051" t="s">
        <v>36461</v>
      </c>
      <c r="C9722" s="1050">
        <v>55000</v>
      </c>
      <c r="D9722" s="1050">
        <v>0</v>
      </c>
      <c r="E9722" s="1406">
        <v>2397511.62</v>
      </c>
      <c r="F9722" s="1545"/>
      <c r="G9722" s="1545"/>
      <c r="H9722" s="1545"/>
      <c r="I9722" s="1545"/>
      <c r="J9722" s="1545"/>
      <c r="K9722" s="1545"/>
    </row>
    <row r="9723" spans="1:11" s="849" customFormat="1" ht="22.5" customHeight="1">
      <c r="A9723" s="1051" t="s">
        <v>36426</v>
      </c>
      <c r="B9723" s="1051" t="s">
        <v>36462</v>
      </c>
      <c r="C9723" s="1050">
        <v>25000</v>
      </c>
      <c r="D9723" s="1050">
        <v>0</v>
      </c>
      <c r="E9723" s="1406">
        <v>2422511.62</v>
      </c>
      <c r="F9723" s="1545"/>
      <c r="G9723" s="1545"/>
      <c r="H9723" s="1545"/>
      <c r="I9723" s="1545"/>
      <c r="J9723" s="1545"/>
      <c r="K9723" s="1545"/>
    </row>
    <row r="9724" spans="1:11" s="849" customFormat="1" ht="22.5" customHeight="1">
      <c r="A9724" s="1051" t="s">
        <v>36426</v>
      </c>
      <c r="B9724" s="1051" t="s">
        <v>36463</v>
      </c>
      <c r="C9724" s="1050">
        <v>40000</v>
      </c>
      <c r="D9724" s="1050">
        <v>0</v>
      </c>
      <c r="E9724" s="1406">
        <v>2462511.62</v>
      </c>
      <c r="F9724" s="1545"/>
      <c r="G9724" s="1545"/>
      <c r="H9724" s="1545"/>
      <c r="I9724" s="1545"/>
      <c r="J9724" s="1545"/>
      <c r="K9724" s="1545"/>
    </row>
    <row r="9725" spans="1:11" s="849" customFormat="1" ht="22.5" customHeight="1">
      <c r="A9725" s="1051" t="s">
        <v>36426</v>
      </c>
      <c r="B9725" s="1051" t="s">
        <v>36464</v>
      </c>
      <c r="C9725" s="1050">
        <v>24500</v>
      </c>
      <c r="D9725" s="1050">
        <v>0</v>
      </c>
      <c r="E9725" s="1406">
        <v>2487011.62</v>
      </c>
      <c r="F9725" s="1545"/>
      <c r="G9725" s="1545"/>
      <c r="H9725" s="1545"/>
      <c r="I9725" s="1545"/>
      <c r="J9725" s="1545"/>
      <c r="K9725" s="1545"/>
    </row>
    <row r="9726" spans="1:11" s="849" customFormat="1" ht="22.5" customHeight="1">
      <c r="A9726" s="1051" t="s">
        <v>36426</v>
      </c>
      <c r="B9726" s="1051" t="s">
        <v>36465</v>
      </c>
      <c r="C9726" s="1050">
        <v>35000</v>
      </c>
      <c r="D9726" s="1050">
        <v>0</v>
      </c>
      <c r="E9726" s="1406">
        <v>2522011.62</v>
      </c>
      <c r="F9726" s="1545"/>
      <c r="G9726" s="1545"/>
      <c r="H9726" s="1545"/>
      <c r="I9726" s="1545"/>
      <c r="J9726" s="1545"/>
      <c r="K9726" s="1545"/>
    </row>
    <row r="9727" spans="1:11" s="849" customFormat="1" ht="22.5" customHeight="1">
      <c r="A9727" s="1051" t="s">
        <v>36426</v>
      </c>
      <c r="B9727" s="1051" t="s">
        <v>36466</v>
      </c>
      <c r="C9727" s="1050">
        <v>100000</v>
      </c>
      <c r="D9727" s="1050">
        <v>0</v>
      </c>
      <c r="E9727" s="1406">
        <v>2622011.62</v>
      </c>
      <c r="F9727" s="1545"/>
      <c r="G9727" s="1545"/>
      <c r="H9727" s="1545"/>
      <c r="I9727" s="1545"/>
      <c r="J9727" s="1545"/>
      <c r="K9727" s="1545"/>
    </row>
    <row r="9728" spans="1:11" s="849" customFormat="1" ht="22.5" customHeight="1">
      <c r="A9728" s="1051" t="s">
        <v>36426</v>
      </c>
      <c r="B9728" s="1051" t="s">
        <v>36467</v>
      </c>
      <c r="C9728" s="1050">
        <v>25000</v>
      </c>
      <c r="D9728" s="1050">
        <v>0</v>
      </c>
      <c r="E9728" s="1406">
        <v>2647011.62</v>
      </c>
      <c r="F9728" s="1545"/>
      <c r="G9728" s="1545"/>
      <c r="H9728" s="1545"/>
      <c r="I9728" s="1545"/>
      <c r="J9728" s="1545"/>
      <c r="K9728" s="1545"/>
    </row>
    <row r="9729" spans="1:11" s="849" customFormat="1" ht="22.5" customHeight="1">
      <c r="A9729" s="1051" t="s">
        <v>36426</v>
      </c>
      <c r="B9729" s="1051" t="s">
        <v>36468</v>
      </c>
      <c r="C9729" s="1050">
        <v>30000</v>
      </c>
      <c r="D9729" s="1050">
        <v>0</v>
      </c>
      <c r="E9729" s="1406">
        <v>2677011.62</v>
      </c>
      <c r="F9729" s="1545"/>
      <c r="G9729" s="1545"/>
      <c r="H9729" s="1545"/>
      <c r="I9729" s="1545"/>
      <c r="J9729" s="1545"/>
      <c r="K9729" s="1545"/>
    </row>
    <row r="9730" spans="1:11" s="849" customFormat="1" ht="22.5" customHeight="1">
      <c r="A9730" s="1051" t="s">
        <v>36426</v>
      </c>
      <c r="B9730" s="1051" t="s">
        <v>36469</v>
      </c>
      <c r="C9730" s="1050">
        <v>45500</v>
      </c>
      <c r="D9730" s="1050">
        <v>0</v>
      </c>
      <c r="E9730" s="1406">
        <v>2722511.62</v>
      </c>
      <c r="F9730" s="1545"/>
      <c r="G9730" s="1545"/>
      <c r="H9730" s="1545"/>
      <c r="I9730" s="1545"/>
      <c r="J9730" s="1545"/>
      <c r="K9730" s="1545"/>
    </row>
    <row r="9731" spans="1:11" s="849" customFormat="1" ht="22.5" customHeight="1">
      <c r="A9731" s="1051" t="s">
        <v>36426</v>
      </c>
      <c r="B9731" s="1051" t="s">
        <v>36470</v>
      </c>
      <c r="C9731" s="1050">
        <v>102000</v>
      </c>
      <c r="D9731" s="1050">
        <v>0</v>
      </c>
      <c r="E9731" s="1406">
        <v>2824511.62</v>
      </c>
      <c r="F9731" s="1545"/>
      <c r="G9731" s="1545"/>
      <c r="H9731" s="1545"/>
      <c r="I9731" s="1545"/>
      <c r="J9731" s="1545"/>
      <c r="K9731" s="1545"/>
    </row>
    <row r="9732" spans="1:11" s="849" customFormat="1" ht="22.5" customHeight="1">
      <c r="A9732" s="1051" t="s">
        <v>36427</v>
      </c>
      <c r="B9732" s="1051" t="s">
        <v>36471</v>
      </c>
      <c r="C9732" s="1050">
        <v>60000</v>
      </c>
      <c r="D9732" s="1050">
        <v>0</v>
      </c>
      <c r="E9732" s="1406">
        <v>2884511.62</v>
      </c>
      <c r="F9732" s="1545"/>
      <c r="G9732" s="1545"/>
      <c r="H9732" s="1545"/>
      <c r="I9732" s="1545"/>
      <c r="J9732" s="1545"/>
      <c r="K9732" s="1545"/>
    </row>
    <row r="9733" spans="1:11" s="849" customFormat="1" ht="22.5" customHeight="1">
      <c r="A9733" s="1051" t="s">
        <v>36427</v>
      </c>
      <c r="B9733" s="1051" t="s">
        <v>36472</v>
      </c>
      <c r="C9733" s="1050">
        <v>60000</v>
      </c>
      <c r="D9733" s="1050">
        <v>0</v>
      </c>
      <c r="E9733" s="1406">
        <v>2944511.62</v>
      </c>
      <c r="F9733" s="1545"/>
      <c r="G9733" s="1545"/>
      <c r="H9733" s="1545"/>
      <c r="I9733" s="1545"/>
      <c r="J9733" s="1545"/>
      <c r="K9733" s="1545"/>
    </row>
    <row r="9734" spans="1:11" s="849" customFormat="1" ht="22.5" customHeight="1">
      <c r="A9734" s="1051" t="s">
        <v>36427</v>
      </c>
      <c r="B9734" s="1051" t="s">
        <v>36473</v>
      </c>
      <c r="C9734" s="1050">
        <v>10000</v>
      </c>
      <c r="D9734" s="1050">
        <v>0</v>
      </c>
      <c r="E9734" s="1406">
        <v>2954511.62</v>
      </c>
      <c r="F9734" s="1545"/>
      <c r="G9734" s="1545"/>
      <c r="H9734" s="1545"/>
      <c r="I9734" s="1545"/>
      <c r="J9734" s="1545"/>
      <c r="K9734" s="1545"/>
    </row>
    <row r="9735" spans="1:11" s="849" customFormat="1" ht="22.5" customHeight="1">
      <c r="A9735" s="1051" t="s">
        <v>36427</v>
      </c>
      <c r="B9735" s="1051" t="s">
        <v>36474</v>
      </c>
      <c r="C9735" s="1050">
        <v>30000</v>
      </c>
      <c r="D9735" s="1050">
        <v>0</v>
      </c>
      <c r="E9735" s="1406">
        <v>2984511.62</v>
      </c>
      <c r="F9735" s="1545"/>
      <c r="G9735" s="1545"/>
      <c r="H9735" s="1545"/>
      <c r="I9735" s="1545"/>
      <c r="J9735" s="1545"/>
      <c r="K9735" s="1545"/>
    </row>
    <row r="9736" spans="1:11" s="849" customFormat="1" ht="22.5" customHeight="1">
      <c r="A9736" s="1051" t="s">
        <v>36427</v>
      </c>
      <c r="B9736" s="1051" t="s">
        <v>36475</v>
      </c>
      <c r="C9736" s="1050">
        <v>120000</v>
      </c>
      <c r="D9736" s="1050">
        <v>0</v>
      </c>
      <c r="E9736" s="1406">
        <v>3104511.62</v>
      </c>
      <c r="F9736" s="1545"/>
      <c r="G9736" s="1545"/>
      <c r="H9736" s="1545"/>
      <c r="I9736" s="1545"/>
      <c r="J9736" s="1545"/>
      <c r="K9736" s="1545"/>
    </row>
    <row r="9737" spans="1:11" s="849" customFormat="1" ht="22.5" customHeight="1">
      <c r="A9737" s="1051" t="s">
        <v>36427</v>
      </c>
      <c r="B9737" s="1051" t="s">
        <v>19680</v>
      </c>
      <c r="C9737" s="1050">
        <v>45000</v>
      </c>
      <c r="D9737" s="1050">
        <v>0</v>
      </c>
      <c r="E9737" s="1406">
        <v>3149511.62</v>
      </c>
      <c r="F9737" s="1545"/>
      <c r="G9737" s="1545"/>
      <c r="H9737" s="1545"/>
      <c r="I9737" s="1545"/>
      <c r="J9737" s="1545"/>
      <c r="K9737" s="1545"/>
    </row>
    <row r="9738" spans="1:11" s="849" customFormat="1" ht="22.5" customHeight="1">
      <c r="A9738" s="1051" t="s">
        <v>36427</v>
      </c>
      <c r="B9738" s="1051" t="s">
        <v>36476</v>
      </c>
      <c r="C9738" s="1050">
        <v>85000</v>
      </c>
      <c r="D9738" s="1050">
        <v>0</v>
      </c>
      <c r="E9738" s="1406">
        <v>3234511.62</v>
      </c>
      <c r="F9738" s="1545"/>
      <c r="G9738" s="1545"/>
      <c r="H9738" s="1545"/>
      <c r="I9738" s="1545"/>
      <c r="J9738" s="1545"/>
      <c r="K9738" s="1545"/>
    </row>
    <row r="9739" spans="1:11" s="849" customFormat="1" ht="22.5" customHeight="1">
      <c r="A9739" s="1051" t="s">
        <v>36427</v>
      </c>
      <c r="B9739" s="1051" t="s">
        <v>32262</v>
      </c>
      <c r="C9739" s="1050">
        <v>80000</v>
      </c>
      <c r="D9739" s="1050">
        <v>0</v>
      </c>
      <c r="E9739" s="1406">
        <v>3314511.62</v>
      </c>
      <c r="F9739" s="1545"/>
      <c r="G9739" s="1545"/>
      <c r="H9739" s="1545"/>
      <c r="I9739" s="1545"/>
      <c r="J9739" s="1545"/>
      <c r="K9739" s="1545"/>
    </row>
    <row r="9740" spans="1:11" s="849" customFormat="1" ht="22.5" customHeight="1">
      <c r="A9740" s="1051" t="s">
        <v>36427</v>
      </c>
      <c r="B9740" s="1051" t="s">
        <v>36477</v>
      </c>
      <c r="C9740" s="1050">
        <v>20000</v>
      </c>
      <c r="D9740" s="1050">
        <v>0</v>
      </c>
      <c r="E9740" s="1406">
        <v>3334511.62</v>
      </c>
      <c r="F9740" s="1545"/>
      <c r="G9740" s="1545"/>
      <c r="H9740" s="1545"/>
      <c r="I9740" s="1545"/>
      <c r="J9740" s="1545"/>
      <c r="K9740" s="1545"/>
    </row>
    <row r="9741" spans="1:11" s="849" customFormat="1" ht="22.5" customHeight="1">
      <c r="A9741" s="1051" t="s">
        <v>36427</v>
      </c>
      <c r="B9741" s="1051" t="s">
        <v>36478</v>
      </c>
      <c r="C9741" s="1050">
        <v>45000</v>
      </c>
      <c r="D9741" s="1050">
        <v>0</v>
      </c>
      <c r="E9741" s="1406">
        <v>3379511.62</v>
      </c>
      <c r="F9741" s="1545"/>
      <c r="G9741" s="1545"/>
      <c r="H9741" s="1545"/>
      <c r="I9741" s="1545"/>
      <c r="J9741" s="1545"/>
      <c r="K9741" s="1545"/>
    </row>
    <row r="9742" spans="1:11" s="849" customFormat="1" ht="22.5" customHeight="1">
      <c r="A9742" s="1051" t="s">
        <v>36427</v>
      </c>
      <c r="B9742" s="1051" t="s">
        <v>36479</v>
      </c>
      <c r="C9742" s="1050">
        <v>40000</v>
      </c>
      <c r="D9742" s="1050">
        <v>0</v>
      </c>
      <c r="E9742" s="1406">
        <v>3419511.62</v>
      </c>
      <c r="F9742" s="1545"/>
      <c r="G9742" s="1545"/>
      <c r="H9742" s="1545"/>
      <c r="I9742" s="1545"/>
      <c r="J9742" s="1545"/>
      <c r="K9742" s="1545"/>
    </row>
    <row r="9743" spans="1:11" s="849" customFormat="1" ht="22.5" customHeight="1">
      <c r="A9743" s="1051" t="s">
        <v>36427</v>
      </c>
      <c r="B9743" s="1051" t="s">
        <v>36480</v>
      </c>
      <c r="C9743" s="1050">
        <v>40000</v>
      </c>
      <c r="D9743" s="1050">
        <v>0</v>
      </c>
      <c r="E9743" s="1406">
        <v>3459511.62</v>
      </c>
      <c r="F9743" s="1545"/>
      <c r="G9743" s="1545"/>
      <c r="H9743" s="1545"/>
      <c r="I9743" s="1545"/>
      <c r="J9743" s="1545"/>
      <c r="K9743" s="1545"/>
    </row>
    <row r="9744" spans="1:11" s="849" customFormat="1" ht="22.5" customHeight="1">
      <c r="A9744" s="1051" t="s">
        <v>36427</v>
      </c>
      <c r="B9744" s="1051" t="s">
        <v>36481</v>
      </c>
      <c r="C9744" s="1050">
        <v>30000</v>
      </c>
      <c r="D9744" s="1050">
        <v>0</v>
      </c>
      <c r="E9744" s="1406">
        <v>3489511.62</v>
      </c>
      <c r="F9744" s="1545"/>
      <c r="G9744" s="1545"/>
      <c r="H9744" s="1545"/>
      <c r="I9744" s="1545"/>
      <c r="J9744" s="1545"/>
      <c r="K9744" s="1545"/>
    </row>
    <row r="9745" spans="1:11" s="849" customFormat="1" ht="22.5" customHeight="1">
      <c r="A9745" s="1051" t="s">
        <v>36427</v>
      </c>
      <c r="B9745" s="1051" t="s">
        <v>36482</v>
      </c>
      <c r="C9745" s="1050">
        <v>40000</v>
      </c>
      <c r="D9745" s="1050">
        <v>0</v>
      </c>
      <c r="E9745" s="1406">
        <v>3529511.62</v>
      </c>
      <c r="F9745" s="1545"/>
      <c r="G9745" s="1545"/>
      <c r="H9745" s="1545"/>
      <c r="I9745" s="1545"/>
      <c r="J9745" s="1545"/>
      <c r="K9745" s="1545"/>
    </row>
    <row r="9746" spans="1:11" s="849" customFormat="1" ht="22.5" customHeight="1">
      <c r="A9746" s="1051" t="s">
        <v>36427</v>
      </c>
      <c r="B9746" s="1051" t="s">
        <v>20667</v>
      </c>
      <c r="C9746" s="1050">
        <v>25000</v>
      </c>
      <c r="D9746" s="1050">
        <v>0</v>
      </c>
      <c r="E9746" s="1406">
        <v>3554511.62</v>
      </c>
      <c r="F9746" s="1545"/>
      <c r="G9746" s="1545"/>
      <c r="H9746" s="1545"/>
      <c r="I9746" s="1545"/>
      <c r="J9746" s="1545"/>
      <c r="K9746" s="1545"/>
    </row>
    <row r="9747" spans="1:11" s="849" customFormat="1" ht="22.5" customHeight="1">
      <c r="A9747" s="1051" t="s">
        <v>36427</v>
      </c>
      <c r="B9747" s="1051" t="s">
        <v>36483</v>
      </c>
      <c r="C9747" s="1050">
        <v>30000</v>
      </c>
      <c r="D9747" s="1050">
        <v>0</v>
      </c>
      <c r="E9747" s="1406">
        <v>3584511.62</v>
      </c>
      <c r="F9747" s="1545"/>
      <c r="G9747" s="1545"/>
      <c r="H9747" s="1545"/>
      <c r="I9747" s="1545"/>
      <c r="J9747" s="1545"/>
      <c r="K9747" s="1545"/>
    </row>
    <row r="9748" spans="1:11" s="849" customFormat="1" ht="22.5" customHeight="1">
      <c r="A9748" s="1051" t="s">
        <v>36428</v>
      </c>
      <c r="B9748" s="1051" t="s">
        <v>36484</v>
      </c>
      <c r="C9748" s="1050">
        <v>40000</v>
      </c>
      <c r="D9748" s="1050">
        <v>0</v>
      </c>
      <c r="E9748" s="1406">
        <v>3624511.62</v>
      </c>
      <c r="F9748" s="1545"/>
      <c r="G9748" s="1545"/>
      <c r="H9748" s="1545"/>
      <c r="I9748" s="1545"/>
      <c r="J9748" s="1545"/>
      <c r="K9748" s="1545"/>
    </row>
    <row r="9749" spans="1:11" s="849" customFormat="1" ht="22.5" customHeight="1">
      <c r="A9749" s="1051" t="s">
        <v>36428</v>
      </c>
      <c r="B9749" s="1051" t="s">
        <v>36485</v>
      </c>
      <c r="C9749" s="1050">
        <v>55000</v>
      </c>
      <c r="D9749" s="1050">
        <v>0</v>
      </c>
      <c r="E9749" s="1406">
        <v>3679511.62</v>
      </c>
      <c r="F9749" s="1545"/>
      <c r="G9749" s="1545"/>
      <c r="H9749" s="1545"/>
      <c r="I9749" s="1545"/>
      <c r="J9749" s="1545"/>
      <c r="K9749" s="1545"/>
    </row>
    <row r="9750" spans="1:11" s="849" customFormat="1" ht="22.5" customHeight="1">
      <c r="A9750" s="1051" t="s">
        <v>36428</v>
      </c>
      <c r="B9750" s="1051" t="s">
        <v>36486</v>
      </c>
      <c r="C9750" s="1050">
        <v>45000</v>
      </c>
      <c r="D9750" s="1050">
        <v>0</v>
      </c>
      <c r="E9750" s="1406">
        <v>3724511.62</v>
      </c>
      <c r="F9750" s="1545"/>
      <c r="G9750" s="1545"/>
      <c r="H9750" s="1545"/>
      <c r="I9750" s="1545"/>
      <c r="J9750" s="1545"/>
      <c r="K9750" s="1545"/>
    </row>
    <row r="9751" spans="1:11" s="849" customFormat="1" ht="22.5" customHeight="1">
      <c r="A9751" s="1051" t="s">
        <v>36428</v>
      </c>
      <c r="B9751" s="1051" t="s">
        <v>36487</v>
      </c>
      <c r="C9751" s="1050">
        <v>27050</v>
      </c>
      <c r="D9751" s="1050">
        <v>0</v>
      </c>
      <c r="E9751" s="1406">
        <v>3751561.62</v>
      </c>
      <c r="F9751" s="1545"/>
      <c r="G9751" s="1545"/>
      <c r="H9751" s="1545"/>
      <c r="I9751" s="1545"/>
      <c r="J9751" s="1545"/>
      <c r="K9751" s="1545"/>
    </row>
    <row r="9752" spans="1:11" s="849" customFormat="1" ht="22.5" customHeight="1">
      <c r="A9752" s="1051" t="s">
        <v>36428</v>
      </c>
      <c r="B9752" s="1051" t="s">
        <v>36488</v>
      </c>
      <c r="C9752" s="1050">
        <v>45000</v>
      </c>
      <c r="D9752" s="1050">
        <v>0</v>
      </c>
      <c r="E9752" s="1406">
        <v>3796561.62</v>
      </c>
      <c r="F9752" s="1545"/>
      <c r="G9752" s="1545"/>
      <c r="H9752" s="1545"/>
      <c r="I9752" s="1545"/>
      <c r="J9752" s="1545"/>
      <c r="K9752" s="1545"/>
    </row>
    <row r="9753" spans="1:11" s="849" customFormat="1" ht="22.5" customHeight="1">
      <c r="A9753" s="1051" t="s">
        <v>36428</v>
      </c>
      <c r="B9753" s="1051" t="s">
        <v>36489</v>
      </c>
      <c r="C9753" s="1050">
        <v>10000</v>
      </c>
      <c r="D9753" s="1050">
        <v>0</v>
      </c>
      <c r="E9753" s="1406">
        <v>3806561.62</v>
      </c>
      <c r="F9753" s="1545"/>
      <c r="G9753" s="1545"/>
      <c r="H9753" s="1545"/>
      <c r="I9753" s="1545"/>
      <c r="J9753" s="1545"/>
      <c r="K9753" s="1545"/>
    </row>
    <row r="9754" spans="1:11" s="849" customFormat="1" ht="22.5" customHeight="1">
      <c r="A9754" s="1051" t="s">
        <v>36428</v>
      </c>
      <c r="B9754" s="1051" t="s">
        <v>36490</v>
      </c>
      <c r="C9754" s="1050">
        <v>45000</v>
      </c>
      <c r="D9754" s="1050">
        <v>0</v>
      </c>
      <c r="E9754" s="1406">
        <v>3851561.62</v>
      </c>
      <c r="F9754" s="1545"/>
      <c r="G9754" s="1545"/>
      <c r="H9754" s="1545"/>
      <c r="I9754" s="1545"/>
      <c r="J9754" s="1545"/>
      <c r="K9754" s="1545"/>
    </row>
    <row r="9755" spans="1:11" s="849" customFormat="1" ht="22.5" customHeight="1">
      <c r="A9755" s="1051" t="s">
        <v>36428</v>
      </c>
      <c r="B9755" s="1051" t="s">
        <v>35094</v>
      </c>
      <c r="C9755" s="1050">
        <v>20000</v>
      </c>
      <c r="D9755" s="1050">
        <v>0</v>
      </c>
      <c r="E9755" s="1406">
        <v>3871561.62</v>
      </c>
      <c r="F9755" s="1545"/>
      <c r="G9755" s="1545"/>
      <c r="H9755" s="1545"/>
      <c r="I9755" s="1545"/>
      <c r="J9755" s="1545"/>
      <c r="K9755" s="1545"/>
    </row>
    <row r="9756" spans="1:11" s="849" customFormat="1" ht="22.5" customHeight="1">
      <c r="A9756" s="1051" t="s">
        <v>36428</v>
      </c>
      <c r="B9756" s="1051" t="s">
        <v>36491</v>
      </c>
      <c r="C9756" s="1050">
        <v>120000</v>
      </c>
      <c r="D9756" s="1050">
        <v>0</v>
      </c>
      <c r="E9756" s="1406">
        <v>3991561.62</v>
      </c>
      <c r="F9756" s="1545"/>
      <c r="G9756" s="1545"/>
      <c r="H9756" s="1545"/>
      <c r="I9756" s="1545"/>
      <c r="J9756" s="1545"/>
      <c r="K9756" s="1545"/>
    </row>
    <row r="9757" spans="1:11" s="849" customFormat="1" ht="22.5" customHeight="1">
      <c r="A9757" s="1051" t="s">
        <v>36428</v>
      </c>
      <c r="B9757" s="1051" t="s">
        <v>36492</v>
      </c>
      <c r="C9757" s="1050">
        <v>30000</v>
      </c>
      <c r="D9757" s="1050">
        <v>0</v>
      </c>
      <c r="E9757" s="1406">
        <v>4021561.62</v>
      </c>
      <c r="F9757" s="1545"/>
      <c r="G9757" s="1545"/>
      <c r="H9757" s="1545"/>
      <c r="I9757" s="1545"/>
      <c r="J9757" s="1545"/>
      <c r="K9757" s="1545"/>
    </row>
    <row r="9758" spans="1:11" s="849" customFormat="1" ht="22.5" customHeight="1">
      <c r="A9758" s="1051" t="s">
        <v>36428</v>
      </c>
      <c r="B9758" s="1051" t="s">
        <v>36493</v>
      </c>
      <c r="C9758" s="1050">
        <v>80750</v>
      </c>
      <c r="D9758" s="1050">
        <v>0</v>
      </c>
      <c r="E9758" s="1406">
        <v>4102311.62</v>
      </c>
      <c r="F9758" s="1545"/>
      <c r="G9758" s="1545"/>
      <c r="H9758" s="1545"/>
      <c r="I9758" s="1545"/>
      <c r="J9758" s="1545"/>
      <c r="K9758" s="1545"/>
    </row>
    <row r="9759" spans="1:11" s="849" customFormat="1" ht="22.5" customHeight="1">
      <c r="A9759" s="1051" t="s">
        <v>36428</v>
      </c>
      <c r="B9759" s="1051" t="s">
        <v>36494</v>
      </c>
      <c r="C9759" s="1050">
        <v>28000</v>
      </c>
      <c r="D9759" s="1050">
        <v>0</v>
      </c>
      <c r="E9759" s="1406">
        <v>4130311.62</v>
      </c>
      <c r="F9759" s="1545"/>
      <c r="G9759" s="1545"/>
      <c r="H9759" s="1545"/>
      <c r="I9759" s="1545"/>
      <c r="J9759" s="1545"/>
      <c r="K9759" s="1545"/>
    </row>
    <row r="9760" spans="1:11" s="849" customFormat="1" ht="22.5" customHeight="1">
      <c r="A9760" s="1051" t="s">
        <v>36428</v>
      </c>
      <c r="B9760" s="1051" t="s">
        <v>36495</v>
      </c>
      <c r="C9760" s="1050">
        <v>80000</v>
      </c>
      <c r="D9760" s="1050">
        <v>0</v>
      </c>
      <c r="E9760" s="1406">
        <v>4210311.62</v>
      </c>
      <c r="F9760" s="1545"/>
      <c r="G9760" s="1545"/>
      <c r="H9760" s="1545"/>
      <c r="I9760" s="1545"/>
      <c r="J9760" s="1545"/>
      <c r="K9760" s="1545"/>
    </row>
    <row r="9761" spans="1:11" s="849" customFormat="1" ht="22.5" customHeight="1">
      <c r="A9761" s="1051" t="s">
        <v>36429</v>
      </c>
      <c r="B9761" s="1051" t="s">
        <v>36496</v>
      </c>
      <c r="C9761" s="1050">
        <v>30000</v>
      </c>
      <c r="D9761" s="1050">
        <v>0</v>
      </c>
      <c r="E9761" s="1406">
        <v>4240311.62</v>
      </c>
      <c r="F9761" s="1545"/>
      <c r="G9761" s="1545"/>
      <c r="H9761" s="1545"/>
      <c r="I9761" s="1545"/>
      <c r="J9761" s="1545"/>
      <c r="K9761" s="1545"/>
    </row>
    <row r="9762" spans="1:11" s="849" customFormat="1" ht="22.5" customHeight="1">
      <c r="A9762" s="1051" t="s">
        <v>36429</v>
      </c>
      <c r="B9762" s="1051" t="s">
        <v>36497</v>
      </c>
      <c r="C9762" s="1050">
        <v>102000</v>
      </c>
      <c r="D9762" s="1050">
        <v>0</v>
      </c>
      <c r="E9762" s="1406">
        <v>4342311.62</v>
      </c>
      <c r="F9762" s="1545"/>
      <c r="G9762" s="1545"/>
      <c r="H9762" s="1545"/>
      <c r="I9762" s="1545"/>
      <c r="J9762" s="1545"/>
      <c r="K9762" s="1545"/>
    </row>
    <row r="9763" spans="1:11" s="849" customFormat="1" ht="22.5" customHeight="1">
      <c r="A9763" s="1051" t="s">
        <v>36429</v>
      </c>
      <c r="B9763" s="1051" t="s">
        <v>36498</v>
      </c>
      <c r="C9763" s="1050">
        <v>50000</v>
      </c>
      <c r="D9763" s="1050">
        <v>0</v>
      </c>
      <c r="E9763" s="1406">
        <v>4392311.62</v>
      </c>
      <c r="F9763" s="1545"/>
      <c r="G9763" s="1545"/>
      <c r="H9763" s="1545"/>
      <c r="I9763" s="1545"/>
      <c r="J9763" s="1545"/>
      <c r="K9763" s="1545"/>
    </row>
    <row r="9764" spans="1:11" s="849" customFormat="1" ht="22.5" customHeight="1">
      <c r="A9764" s="1051" t="s">
        <v>36429</v>
      </c>
      <c r="B9764" s="1051" t="s">
        <v>36499</v>
      </c>
      <c r="C9764" s="1050">
        <v>35000</v>
      </c>
      <c r="D9764" s="1050">
        <v>0</v>
      </c>
      <c r="E9764" s="1406">
        <v>4427311.62</v>
      </c>
      <c r="F9764" s="1545"/>
      <c r="G9764" s="1545"/>
      <c r="H9764" s="1545"/>
      <c r="I9764" s="1545"/>
      <c r="J9764" s="1545"/>
      <c r="K9764" s="1545"/>
    </row>
    <row r="9765" spans="1:11" s="849" customFormat="1" ht="22.5" customHeight="1">
      <c r="A9765" s="1051" t="s">
        <v>36429</v>
      </c>
      <c r="B9765" s="1051" t="s">
        <v>36500</v>
      </c>
      <c r="C9765" s="1050">
        <v>35000</v>
      </c>
      <c r="D9765" s="1050">
        <v>0</v>
      </c>
      <c r="E9765" s="1406">
        <v>4462311.62</v>
      </c>
      <c r="F9765" s="1545"/>
      <c r="G9765" s="1545"/>
      <c r="H9765" s="1545"/>
      <c r="I9765" s="1545"/>
      <c r="J9765" s="1545"/>
      <c r="K9765" s="1545"/>
    </row>
    <row r="9766" spans="1:11" s="849" customFormat="1" ht="22.5" customHeight="1">
      <c r="A9766" s="1051" t="s">
        <v>36429</v>
      </c>
      <c r="B9766" s="1051" t="s">
        <v>36501</v>
      </c>
      <c r="C9766" s="1050">
        <v>50000</v>
      </c>
      <c r="D9766" s="1050">
        <v>0</v>
      </c>
      <c r="E9766" s="1406">
        <v>4512311.62</v>
      </c>
      <c r="F9766" s="1545"/>
      <c r="G9766" s="1545"/>
      <c r="H9766" s="1545"/>
      <c r="I9766" s="1545"/>
      <c r="J9766" s="1545"/>
      <c r="K9766" s="1545"/>
    </row>
    <row r="9767" spans="1:11" s="849" customFormat="1" ht="22.5" customHeight="1">
      <c r="A9767" s="1051" t="s">
        <v>36430</v>
      </c>
      <c r="B9767" s="1051" t="s">
        <v>36502</v>
      </c>
      <c r="C9767" s="1050">
        <v>35000</v>
      </c>
      <c r="D9767" s="1050">
        <v>0</v>
      </c>
      <c r="E9767" s="1406">
        <v>4547311.62</v>
      </c>
      <c r="F9767" s="1545"/>
      <c r="G9767" s="1545"/>
      <c r="H9767" s="1545"/>
      <c r="I9767" s="1545"/>
      <c r="J9767" s="1545"/>
      <c r="K9767" s="1545"/>
    </row>
    <row r="9768" spans="1:11" s="849" customFormat="1" ht="22.5" customHeight="1">
      <c r="A9768" s="1051" t="s">
        <v>36430</v>
      </c>
      <c r="B9768" s="1051" t="s">
        <v>35134</v>
      </c>
      <c r="C9768" s="1050">
        <v>90000</v>
      </c>
      <c r="D9768" s="1050">
        <v>0</v>
      </c>
      <c r="E9768" s="1406">
        <v>4637311.62</v>
      </c>
      <c r="F9768" s="1545"/>
      <c r="G9768" s="1545"/>
      <c r="H9768" s="1545"/>
      <c r="I9768" s="1545"/>
      <c r="J9768" s="1545"/>
      <c r="K9768" s="1545"/>
    </row>
    <row r="9769" spans="1:11" s="849" customFormat="1" ht="22.5" customHeight="1">
      <c r="A9769" s="1051" t="s">
        <v>36430</v>
      </c>
      <c r="B9769" s="1051" t="s">
        <v>36503</v>
      </c>
      <c r="C9769" s="1050">
        <v>40000</v>
      </c>
      <c r="D9769" s="1050">
        <v>0</v>
      </c>
      <c r="E9769" s="1406">
        <v>4677311.62</v>
      </c>
      <c r="F9769" s="1545"/>
      <c r="G9769" s="1545"/>
      <c r="H9769" s="1545"/>
      <c r="I9769" s="1545"/>
      <c r="J9769" s="1545"/>
      <c r="K9769" s="1545"/>
    </row>
    <row r="9770" spans="1:11" s="849" customFormat="1" ht="22.5" customHeight="1">
      <c r="A9770" s="1051" t="s">
        <v>36430</v>
      </c>
      <c r="B9770" s="1051" t="s">
        <v>36504</v>
      </c>
      <c r="C9770" s="1050">
        <v>35000</v>
      </c>
      <c r="D9770" s="1050">
        <v>0</v>
      </c>
      <c r="E9770" s="1406">
        <v>4712311.62</v>
      </c>
      <c r="F9770" s="1545"/>
      <c r="G9770" s="1545"/>
      <c r="H9770" s="1545"/>
      <c r="I9770" s="1545"/>
      <c r="J9770" s="1545"/>
      <c r="K9770" s="1545"/>
    </row>
    <row r="9771" spans="1:11" s="849" customFormat="1" ht="22.5" customHeight="1">
      <c r="A9771" s="1051" t="s">
        <v>36851</v>
      </c>
      <c r="B9771" s="1051" t="s">
        <v>36854</v>
      </c>
      <c r="C9771" s="1050">
        <v>30000</v>
      </c>
      <c r="D9771" s="1050">
        <v>0</v>
      </c>
      <c r="E9771" s="1406">
        <v>4742311.62</v>
      </c>
      <c r="F9771" s="1544"/>
      <c r="G9771" s="1544"/>
      <c r="H9771" s="1544"/>
      <c r="I9771" s="1545"/>
      <c r="J9771" s="1545"/>
      <c r="K9771" s="1545"/>
    </row>
    <row r="9772" spans="1:11" s="849" customFormat="1" ht="22.5" customHeight="1">
      <c r="A9772" s="1051" t="s">
        <v>36851</v>
      </c>
      <c r="B9772" s="1051" t="s">
        <v>36855</v>
      </c>
      <c r="C9772" s="1050">
        <v>31500</v>
      </c>
      <c r="D9772" s="1050">
        <v>0</v>
      </c>
      <c r="E9772" s="1406">
        <v>4773811.62</v>
      </c>
      <c r="F9772" s="1544"/>
      <c r="G9772" s="1544"/>
      <c r="H9772" s="1544"/>
      <c r="I9772" s="1545"/>
      <c r="J9772" s="1545"/>
      <c r="K9772" s="1545"/>
    </row>
    <row r="9773" spans="1:11" s="849" customFormat="1" ht="22.5" customHeight="1">
      <c r="A9773" s="1051" t="s">
        <v>36851</v>
      </c>
      <c r="B9773" s="1051" t="s">
        <v>36856</v>
      </c>
      <c r="C9773" s="1050">
        <v>10000</v>
      </c>
      <c r="D9773" s="1050">
        <v>0</v>
      </c>
      <c r="E9773" s="1406">
        <v>4783811.62</v>
      </c>
      <c r="F9773" s="1544"/>
      <c r="G9773" s="1544"/>
      <c r="H9773" s="1544"/>
      <c r="I9773" s="1545"/>
      <c r="J9773" s="1545"/>
      <c r="K9773" s="1545"/>
    </row>
    <row r="9774" spans="1:11" s="849" customFormat="1" ht="22.5" customHeight="1">
      <c r="A9774" s="1051" t="s">
        <v>36851</v>
      </c>
      <c r="B9774" s="1051" t="s">
        <v>36857</v>
      </c>
      <c r="C9774" s="1050">
        <v>16500</v>
      </c>
      <c r="D9774" s="1050">
        <v>0</v>
      </c>
      <c r="E9774" s="1406">
        <v>4800311.62</v>
      </c>
      <c r="F9774" s="1544"/>
      <c r="G9774" s="1544"/>
      <c r="H9774" s="1544"/>
      <c r="I9774" s="1545"/>
      <c r="J9774" s="1545"/>
      <c r="K9774" s="1545"/>
    </row>
    <row r="9775" spans="1:11" s="849" customFormat="1" ht="22.5" customHeight="1">
      <c r="A9775" s="1051" t="s">
        <v>36852</v>
      </c>
      <c r="B9775" s="1051" t="s">
        <v>36858</v>
      </c>
      <c r="C9775" s="1050">
        <v>40000</v>
      </c>
      <c r="D9775" s="1050">
        <v>0</v>
      </c>
      <c r="E9775" s="1406">
        <v>4840311.62</v>
      </c>
      <c r="F9775" s="1544"/>
      <c r="G9775" s="1544"/>
      <c r="H9775" s="1544"/>
      <c r="I9775" s="1545"/>
      <c r="J9775" s="1545"/>
      <c r="K9775" s="1545"/>
    </row>
    <row r="9776" spans="1:11" s="849" customFormat="1" ht="22.5" customHeight="1">
      <c r="A9776" s="1051" t="s">
        <v>36852</v>
      </c>
      <c r="B9776" s="1051" t="s">
        <v>36859</v>
      </c>
      <c r="C9776" s="1050">
        <v>70000</v>
      </c>
      <c r="D9776" s="1050">
        <v>0</v>
      </c>
      <c r="E9776" s="1406">
        <v>4910311.62</v>
      </c>
      <c r="F9776" s="1544"/>
      <c r="G9776" s="1544"/>
      <c r="H9776" s="1544"/>
      <c r="I9776" s="1545"/>
      <c r="J9776" s="1545"/>
      <c r="K9776" s="1545"/>
    </row>
    <row r="9777" spans="1:11" s="849" customFormat="1" ht="22.5" customHeight="1">
      <c r="A9777" s="1051" t="s">
        <v>36852</v>
      </c>
      <c r="B9777" s="1051" t="s">
        <v>36860</v>
      </c>
      <c r="C9777" s="1050">
        <v>30000</v>
      </c>
      <c r="D9777" s="1050">
        <v>0</v>
      </c>
      <c r="E9777" s="1406">
        <v>4940311.62</v>
      </c>
      <c r="F9777" s="1544"/>
      <c r="G9777" s="1544"/>
      <c r="H9777" s="1544"/>
      <c r="I9777" s="1545"/>
      <c r="J9777" s="1545"/>
      <c r="K9777" s="1545"/>
    </row>
    <row r="9778" spans="1:11" s="849" customFormat="1" ht="22.5" customHeight="1">
      <c r="A9778" s="1051" t="s">
        <v>36852</v>
      </c>
      <c r="B9778" s="1051" t="s">
        <v>36861</v>
      </c>
      <c r="C9778" s="1050">
        <v>22950</v>
      </c>
      <c r="D9778" s="1050">
        <v>0</v>
      </c>
      <c r="E9778" s="1406">
        <v>4963261.62</v>
      </c>
      <c r="F9778" s="1544"/>
      <c r="G9778" s="1544"/>
      <c r="H9778" s="1544"/>
      <c r="I9778" s="1545"/>
      <c r="J9778" s="1545"/>
      <c r="K9778" s="1545"/>
    </row>
    <row r="9779" spans="1:11" s="849" customFormat="1" ht="22.5" customHeight="1">
      <c r="A9779" s="1051" t="s">
        <v>36853</v>
      </c>
      <c r="B9779" s="1051" t="s">
        <v>36862</v>
      </c>
      <c r="C9779" s="1050">
        <v>45000</v>
      </c>
      <c r="D9779" s="1050">
        <v>0</v>
      </c>
      <c r="E9779" s="1406">
        <v>5008261.62</v>
      </c>
      <c r="F9779" s="1544"/>
      <c r="G9779" s="1544"/>
      <c r="H9779" s="1544"/>
      <c r="I9779" s="1545"/>
      <c r="J9779" s="1545"/>
      <c r="K9779" s="1545"/>
    </row>
    <row r="9780" spans="1:11" s="849" customFormat="1" ht="22.5" customHeight="1">
      <c r="A9780" s="1051" t="s">
        <v>36853</v>
      </c>
      <c r="B9780" s="1051" t="s">
        <v>36863</v>
      </c>
      <c r="C9780" s="1050">
        <v>45000</v>
      </c>
      <c r="D9780" s="1050">
        <v>0</v>
      </c>
      <c r="E9780" s="1406">
        <v>5053261.62</v>
      </c>
      <c r="F9780" s="1544"/>
      <c r="G9780" s="1544"/>
      <c r="H9780" s="1544"/>
      <c r="I9780" s="1545"/>
      <c r="J9780" s="1545"/>
      <c r="K9780" s="1545"/>
    </row>
    <row r="9781" spans="1:11" s="849" customFormat="1" ht="22.5" customHeight="1">
      <c r="A9781" s="1051" t="s">
        <v>36853</v>
      </c>
      <c r="B9781" s="1051" t="s">
        <v>36864</v>
      </c>
      <c r="C9781" s="1050">
        <v>70000</v>
      </c>
      <c r="D9781" s="1050">
        <v>0</v>
      </c>
      <c r="E9781" s="1406">
        <v>5123261.62</v>
      </c>
      <c r="F9781" s="1544"/>
      <c r="G9781" s="1544"/>
      <c r="H9781" s="1544"/>
      <c r="I9781" s="1545"/>
      <c r="J9781" s="1545"/>
      <c r="K9781" s="1545"/>
    </row>
    <row r="9782" spans="1:11" s="849" customFormat="1" ht="22.5" customHeight="1">
      <c r="A9782" s="1051" t="s">
        <v>36853</v>
      </c>
      <c r="B9782" s="1051" t="s">
        <v>36865</v>
      </c>
      <c r="C9782" s="1050">
        <v>25000</v>
      </c>
      <c r="D9782" s="1050">
        <v>0</v>
      </c>
      <c r="E9782" s="1406">
        <v>5148261.62</v>
      </c>
      <c r="F9782" s="1544"/>
      <c r="G9782" s="1544"/>
      <c r="H9782" s="1544"/>
      <c r="I9782" s="1545"/>
      <c r="J9782" s="1545"/>
      <c r="K9782" s="1545"/>
    </row>
    <row r="9783" spans="1:11" s="849" customFormat="1" ht="22.5" customHeight="1">
      <c r="A9783" s="1051" t="s">
        <v>36853</v>
      </c>
      <c r="B9783" s="1051" t="s">
        <v>36866</v>
      </c>
      <c r="C9783" s="1050">
        <v>45000</v>
      </c>
      <c r="D9783" s="1050">
        <v>0</v>
      </c>
      <c r="E9783" s="1406">
        <v>5193261.62</v>
      </c>
      <c r="F9783" s="1544"/>
      <c r="G9783" s="1544"/>
      <c r="H9783" s="1544"/>
      <c r="I9783" s="1545"/>
      <c r="J9783" s="1545"/>
      <c r="K9783" s="1545"/>
    </row>
    <row r="9784" spans="1:11" s="849" customFormat="1" ht="22.5" customHeight="1">
      <c r="A9784" s="1051" t="s">
        <v>36853</v>
      </c>
      <c r="B9784" s="1051" t="s">
        <v>36867</v>
      </c>
      <c r="C9784" s="1050">
        <v>35000</v>
      </c>
      <c r="D9784" s="1050">
        <v>0</v>
      </c>
      <c r="E9784" s="1406">
        <v>5228261.62</v>
      </c>
      <c r="F9784" s="1544"/>
      <c r="G9784" s="1544"/>
      <c r="H9784" s="1544"/>
      <c r="I9784" s="1545"/>
      <c r="J9784" s="1545"/>
      <c r="K9784" s="1545"/>
    </row>
    <row r="9785" spans="1:11" s="849" customFormat="1" ht="22.5" customHeight="1">
      <c r="A9785" s="1051" t="s">
        <v>36853</v>
      </c>
      <c r="B9785" s="1051" t="s">
        <v>36868</v>
      </c>
      <c r="C9785" s="1050">
        <v>80000</v>
      </c>
      <c r="D9785" s="1050">
        <v>0</v>
      </c>
      <c r="E9785" s="1406">
        <v>5308261.62</v>
      </c>
      <c r="F9785" s="1544"/>
      <c r="G9785" s="1544"/>
      <c r="H9785" s="1544"/>
      <c r="I9785" s="1545"/>
      <c r="J9785" s="1545"/>
      <c r="K9785" s="1545"/>
    </row>
    <row r="9786" spans="1:11" s="849" customFormat="1" ht="22.5" customHeight="1">
      <c r="A9786" s="1051" t="s">
        <v>36853</v>
      </c>
      <c r="B9786" s="1051" t="s">
        <v>36869</v>
      </c>
      <c r="C9786" s="1050">
        <v>95000</v>
      </c>
      <c r="D9786" s="1050">
        <v>0</v>
      </c>
      <c r="E9786" s="1406">
        <v>5403261.6200000001</v>
      </c>
      <c r="F9786" s="1544"/>
      <c r="G9786" s="1544"/>
      <c r="H9786" s="1544"/>
      <c r="I9786" s="1545"/>
      <c r="J9786" s="1545"/>
      <c r="K9786" s="1545"/>
    </row>
    <row r="9787" spans="1:11" s="849" customFormat="1" ht="22.5" customHeight="1">
      <c r="A9787" s="1051" t="s">
        <v>36853</v>
      </c>
      <c r="B9787" s="1051" t="s">
        <v>36870</v>
      </c>
      <c r="C9787" s="1050">
        <v>45000</v>
      </c>
      <c r="D9787" s="1050">
        <v>0</v>
      </c>
      <c r="E9787" s="1406">
        <v>5448261.6200000001</v>
      </c>
      <c r="F9787" s="1544"/>
      <c r="G9787" s="1544"/>
      <c r="H9787" s="1544"/>
      <c r="I9787" s="1545"/>
      <c r="J9787" s="1545"/>
      <c r="K9787" s="1545"/>
    </row>
    <row r="9788" spans="1:11" s="849" customFormat="1" ht="22.5" customHeight="1">
      <c r="A9788" s="1051" t="s">
        <v>36853</v>
      </c>
      <c r="B9788" s="1051" t="s">
        <v>36871</v>
      </c>
      <c r="C9788" s="1050">
        <v>95000</v>
      </c>
      <c r="D9788" s="1050">
        <v>0</v>
      </c>
      <c r="E9788" s="1406">
        <v>5543261.6200000001</v>
      </c>
      <c r="F9788" s="1544"/>
      <c r="G9788" s="1544"/>
      <c r="H9788" s="1544"/>
      <c r="I9788" s="1545"/>
      <c r="J9788" s="1545"/>
      <c r="K9788" s="1545"/>
    </row>
    <row r="9789" spans="1:11" s="849" customFormat="1" ht="22.5" customHeight="1">
      <c r="A9789" s="1051" t="s">
        <v>36853</v>
      </c>
      <c r="B9789" s="1051" t="s">
        <v>34654</v>
      </c>
      <c r="C9789" s="1050">
        <v>0</v>
      </c>
      <c r="D9789" s="1050">
        <v>19697.95</v>
      </c>
      <c r="E9789" s="1406">
        <v>5523563.6699999999</v>
      </c>
      <c r="F9789" s="1544"/>
      <c r="G9789" s="1544"/>
      <c r="H9789" s="1544"/>
      <c r="I9789" s="1545"/>
      <c r="J9789" s="1545"/>
      <c r="K9789" s="1545"/>
    </row>
    <row r="9790" spans="1:11" s="849" customFormat="1" ht="22.5" customHeight="1">
      <c r="A9790" s="1051" t="s">
        <v>36853</v>
      </c>
      <c r="B9790" s="1051" t="s">
        <v>34655</v>
      </c>
      <c r="C9790" s="1050">
        <v>0</v>
      </c>
      <c r="D9790" s="1050">
        <v>1477.35</v>
      </c>
      <c r="E9790" s="1406">
        <v>5522086.3200000003</v>
      </c>
      <c r="F9790" s="1544"/>
      <c r="G9790" s="1544"/>
      <c r="H9790" s="1544"/>
      <c r="I9790" s="1545"/>
      <c r="J9790" s="1545"/>
      <c r="K9790" s="1545"/>
    </row>
    <row r="9791" spans="1:11" ht="22.5" customHeight="1">
      <c r="A9791" s="1051" t="s">
        <v>36976</v>
      </c>
      <c r="B9791" s="1051" t="s">
        <v>36979</v>
      </c>
      <c r="C9791" s="1050">
        <v>80000</v>
      </c>
      <c r="D9791" s="1050">
        <v>0</v>
      </c>
      <c r="E9791" s="1406">
        <v>5602086.3200000003</v>
      </c>
      <c r="F9791" s="1544"/>
      <c r="G9791" s="1544"/>
      <c r="H9791" s="1544"/>
      <c r="I9791" s="1545"/>
      <c r="J9791" s="1545"/>
      <c r="K9791" s="1545"/>
    </row>
    <row r="9792" spans="1:11" ht="22.5" customHeight="1">
      <c r="A9792" s="1051" t="s">
        <v>36976</v>
      </c>
      <c r="B9792" s="1051" t="s">
        <v>36980</v>
      </c>
      <c r="C9792" s="1050">
        <v>10000</v>
      </c>
      <c r="D9792" s="1050">
        <v>0</v>
      </c>
      <c r="E9792" s="1406">
        <v>5612086.3200000003</v>
      </c>
      <c r="F9792" s="1544"/>
      <c r="G9792" s="1544"/>
      <c r="H9792" s="1544"/>
      <c r="I9792" s="1545"/>
      <c r="J9792" s="1545"/>
      <c r="K9792" s="1545"/>
    </row>
    <row r="9793" spans="1:11" ht="22.5" customHeight="1">
      <c r="A9793" s="1051" t="s">
        <v>36976</v>
      </c>
      <c r="B9793" s="1051" t="s">
        <v>36981</v>
      </c>
      <c r="C9793" s="1050">
        <v>40000</v>
      </c>
      <c r="D9793" s="1050">
        <v>0</v>
      </c>
      <c r="E9793" s="1406">
        <v>5652086.3200000003</v>
      </c>
      <c r="F9793" s="1544"/>
      <c r="G9793" s="1544"/>
      <c r="H9793" s="1544"/>
      <c r="I9793" s="1545"/>
      <c r="J9793" s="1545"/>
      <c r="K9793" s="1545"/>
    </row>
    <row r="9794" spans="1:11" ht="22.5" customHeight="1">
      <c r="A9794" s="1051" t="s">
        <v>36976</v>
      </c>
      <c r="B9794" s="1051" t="s">
        <v>36982</v>
      </c>
      <c r="C9794" s="1050">
        <v>45000</v>
      </c>
      <c r="D9794" s="1050">
        <v>0</v>
      </c>
      <c r="E9794" s="1406">
        <v>5697086.3200000003</v>
      </c>
      <c r="F9794" s="1544"/>
      <c r="G9794" s="1544"/>
      <c r="H9794" s="1544"/>
      <c r="I9794" s="1545"/>
      <c r="J9794" s="1545"/>
      <c r="K9794" s="1545"/>
    </row>
    <row r="9795" spans="1:11" ht="22.5" customHeight="1">
      <c r="A9795" s="1051" t="s">
        <v>36976</v>
      </c>
      <c r="B9795" s="1051" t="s">
        <v>36983</v>
      </c>
      <c r="C9795" s="1050">
        <v>45000</v>
      </c>
      <c r="D9795" s="1050">
        <v>0</v>
      </c>
      <c r="E9795" s="1406">
        <v>5742086.3200000003</v>
      </c>
      <c r="F9795" s="1544"/>
      <c r="G9795" s="1544"/>
      <c r="H9795" s="1544"/>
      <c r="I9795" s="1545"/>
      <c r="J9795" s="1545"/>
      <c r="K9795" s="1545"/>
    </row>
    <row r="9796" spans="1:11" ht="22.5" customHeight="1">
      <c r="A9796" s="1051" t="s">
        <v>36976</v>
      </c>
      <c r="B9796" s="1051" t="s">
        <v>36984</v>
      </c>
      <c r="C9796" s="1050">
        <v>30000</v>
      </c>
      <c r="D9796" s="1050">
        <v>0</v>
      </c>
      <c r="E9796" s="1406">
        <v>5772086.3200000003</v>
      </c>
      <c r="F9796" s="1544"/>
      <c r="G9796" s="1544"/>
      <c r="H9796" s="1544"/>
      <c r="I9796" s="1545"/>
      <c r="J9796" s="1545"/>
      <c r="K9796" s="1545"/>
    </row>
    <row r="9797" spans="1:11" ht="22.5" customHeight="1">
      <c r="A9797" s="1051" t="s">
        <v>36976</v>
      </c>
      <c r="B9797" s="1051" t="s">
        <v>36985</v>
      </c>
      <c r="C9797" s="1050">
        <v>35000</v>
      </c>
      <c r="D9797" s="1050">
        <v>0</v>
      </c>
      <c r="E9797" s="1406">
        <v>5807086.3200000003</v>
      </c>
      <c r="F9797" s="1544"/>
      <c r="G9797" s="1544"/>
      <c r="H9797" s="1544"/>
      <c r="I9797" s="1545"/>
      <c r="J9797" s="1545"/>
      <c r="K9797" s="1545"/>
    </row>
    <row r="9798" spans="1:11" ht="22.5" customHeight="1">
      <c r="A9798" s="1051" t="s">
        <v>36976</v>
      </c>
      <c r="B9798" s="1051" t="s">
        <v>36986</v>
      </c>
      <c r="C9798" s="1050">
        <v>30000</v>
      </c>
      <c r="D9798" s="1050">
        <v>0</v>
      </c>
      <c r="E9798" s="1406">
        <v>5837086.3200000003</v>
      </c>
      <c r="F9798" s="1544"/>
      <c r="G9798" s="1544"/>
      <c r="H9798" s="1544"/>
      <c r="I9798" s="1545"/>
      <c r="J9798" s="1545"/>
      <c r="K9798" s="1545"/>
    </row>
    <row r="9799" spans="1:11" ht="22.5" customHeight="1">
      <c r="A9799" s="1051" t="s">
        <v>36976</v>
      </c>
      <c r="B9799" s="1051" t="s">
        <v>36987</v>
      </c>
      <c r="C9799" s="1050">
        <v>50000</v>
      </c>
      <c r="D9799" s="1050">
        <v>0</v>
      </c>
      <c r="E9799" s="1406">
        <v>5887086.3200000003</v>
      </c>
      <c r="F9799" s="1544"/>
      <c r="G9799" s="1544"/>
      <c r="H9799" s="1544"/>
      <c r="I9799" s="1545"/>
      <c r="J9799" s="1545"/>
      <c r="K9799" s="1545"/>
    </row>
    <row r="9800" spans="1:11" ht="22.5" customHeight="1">
      <c r="A9800" s="1051" t="s">
        <v>36977</v>
      </c>
      <c r="B9800" s="1051" t="s">
        <v>36491</v>
      </c>
      <c r="C9800" s="1050">
        <v>105000</v>
      </c>
      <c r="D9800" s="1050">
        <v>0</v>
      </c>
      <c r="E9800" s="1406">
        <v>5992086.3200000003</v>
      </c>
      <c r="F9800" s="1544"/>
      <c r="G9800" s="1544"/>
      <c r="H9800" s="1544"/>
      <c r="I9800" s="1545"/>
      <c r="J9800" s="1545"/>
      <c r="K9800" s="1545"/>
    </row>
    <row r="9801" spans="1:11" ht="22.5" customHeight="1">
      <c r="A9801" s="1051" t="s">
        <v>36977</v>
      </c>
      <c r="B9801" s="1051" t="s">
        <v>36988</v>
      </c>
      <c r="C9801" s="1050">
        <v>106250</v>
      </c>
      <c r="D9801" s="1050">
        <v>0</v>
      </c>
      <c r="E9801" s="1406">
        <v>6098336.3200000003</v>
      </c>
      <c r="F9801" s="1544"/>
      <c r="G9801" s="1544"/>
      <c r="H9801" s="1544"/>
      <c r="I9801" s="1545"/>
      <c r="J9801" s="1545"/>
      <c r="K9801" s="1545"/>
    </row>
    <row r="9802" spans="1:11" ht="22.5" customHeight="1">
      <c r="A9802" s="1051" t="s">
        <v>36977</v>
      </c>
      <c r="B9802" s="1051" t="s">
        <v>36989</v>
      </c>
      <c r="C9802" s="1050">
        <v>81500</v>
      </c>
      <c r="D9802" s="1050">
        <v>0</v>
      </c>
      <c r="E9802" s="1406">
        <v>6179836.3200000003</v>
      </c>
      <c r="F9802" s="1544"/>
      <c r="G9802" s="1544"/>
      <c r="H9802" s="1544"/>
      <c r="I9802" s="1545"/>
      <c r="J9802" s="1545"/>
      <c r="K9802" s="1545"/>
    </row>
    <row r="9803" spans="1:11" ht="22.5" customHeight="1">
      <c r="A9803" s="1051" t="s">
        <v>36977</v>
      </c>
      <c r="B9803" s="1051" t="s">
        <v>36990</v>
      </c>
      <c r="C9803" s="1050">
        <v>50000</v>
      </c>
      <c r="D9803" s="1050">
        <v>0</v>
      </c>
      <c r="E9803" s="1406">
        <v>6229836.3200000003</v>
      </c>
      <c r="F9803" s="1544"/>
      <c r="G9803" s="1544"/>
      <c r="H9803" s="1544"/>
      <c r="I9803" s="1545"/>
      <c r="J9803" s="1545"/>
      <c r="K9803" s="1545"/>
    </row>
    <row r="9804" spans="1:11" ht="22.5" customHeight="1">
      <c r="A9804" s="1051" t="s">
        <v>36977</v>
      </c>
      <c r="B9804" s="1051" t="s">
        <v>36991</v>
      </c>
      <c r="C9804" s="1050">
        <v>30000</v>
      </c>
      <c r="D9804" s="1050">
        <v>0</v>
      </c>
      <c r="E9804" s="1406">
        <v>6259836.3200000003</v>
      </c>
      <c r="F9804" s="1544"/>
      <c r="G9804" s="1544"/>
      <c r="H9804" s="1544"/>
      <c r="I9804" s="1545"/>
      <c r="J9804" s="1545"/>
      <c r="K9804" s="1545"/>
    </row>
    <row r="9805" spans="1:11" ht="22.5" customHeight="1">
      <c r="A9805" s="1051" t="s">
        <v>36977</v>
      </c>
      <c r="B9805" s="1051" t="s">
        <v>36992</v>
      </c>
      <c r="C9805" s="1050">
        <v>50000</v>
      </c>
      <c r="D9805" s="1050">
        <v>0</v>
      </c>
      <c r="E9805" s="1406">
        <v>6309836.3200000003</v>
      </c>
      <c r="F9805" s="1544"/>
      <c r="G9805" s="1544"/>
      <c r="H9805" s="1544"/>
      <c r="I9805" s="1545"/>
      <c r="J9805" s="1545"/>
      <c r="K9805" s="1545"/>
    </row>
    <row r="9806" spans="1:11" ht="22.5" customHeight="1">
      <c r="A9806" s="1051" t="s">
        <v>36977</v>
      </c>
      <c r="B9806" s="1051" t="s">
        <v>36993</v>
      </c>
      <c r="C9806" s="1050">
        <v>20000</v>
      </c>
      <c r="D9806" s="1050">
        <v>0</v>
      </c>
      <c r="E9806" s="1406">
        <v>6329836.3200000003</v>
      </c>
      <c r="F9806" s="1544"/>
      <c r="G9806" s="1544"/>
      <c r="H9806" s="1544"/>
      <c r="I9806" s="1545"/>
      <c r="J9806" s="1545"/>
      <c r="K9806" s="1545"/>
    </row>
    <row r="9807" spans="1:11" ht="22.5" customHeight="1">
      <c r="A9807" s="1051" t="s">
        <v>36977</v>
      </c>
      <c r="B9807" s="1051" t="s">
        <v>36994</v>
      </c>
      <c r="C9807" s="1050">
        <v>80000</v>
      </c>
      <c r="D9807" s="1050">
        <v>0</v>
      </c>
      <c r="E9807" s="1406">
        <v>6409836.3200000003</v>
      </c>
      <c r="F9807" s="1544"/>
      <c r="G9807" s="1544"/>
      <c r="H9807" s="1544"/>
      <c r="I9807" s="1545"/>
      <c r="J9807" s="1545"/>
      <c r="K9807" s="1545"/>
    </row>
    <row r="9808" spans="1:11" ht="22.5" customHeight="1">
      <c r="A9808" s="1051" t="s">
        <v>36872</v>
      </c>
      <c r="B9808" s="1051" t="s">
        <v>36995</v>
      </c>
      <c r="C9808" s="1050">
        <v>45000</v>
      </c>
      <c r="D9808" s="1050">
        <v>0</v>
      </c>
      <c r="E9808" s="1406">
        <v>6454836.3200000003</v>
      </c>
      <c r="F9808" s="1544"/>
      <c r="G9808" s="1544"/>
      <c r="H9808" s="1544"/>
      <c r="I9808" s="1545"/>
      <c r="J9808" s="1545"/>
      <c r="K9808" s="1545"/>
    </row>
    <row r="9809" spans="1:11" ht="22.5" customHeight="1">
      <c r="A9809" s="1051" t="s">
        <v>36872</v>
      </c>
      <c r="B9809" s="1051" t="s">
        <v>36996</v>
      </c>
      <c r="C9809" s="1050">
        <v>60000</v>
      </c>
      <c r="D9809" s="1050">
        <v>0</v>
      </c>
      <c r="E9809" s="1406">
        <v>6514836.3200000003</v>
      </c>
      <c r="F9809" s="1544"/>
      <c r="G9809" s="1544"/>
      <c r="H9809" s="1544"/>
      <c r="I9809" s="1545"/>
      <c r="J9809" s="1545"/>
      <c r="K9809" s="1545"/>
    </row>
    <row r="9810" spans="1:11" ht="22.5" customHeight="1">
      <c r="A9810" s="1051" t="s">
        <v>36872</v>
      </c>
      <c r="B9810" s="1051" t="s">
        <v>36997</v>
      </c>
      <c r="C9810" s="1050">
        <v>0</v>
      </c>
      <c r="D9810" s="1050">
        <v>50000</v>
      </c>
      <c r="E9810" s="1406">
        <v>6464836.3200000003</v>
      </c>
      <c r="F9810" s="1544"/>
      <c r="G9810" s="1544"/>
      <c r="H9810" s="1544"/>
      <c r="I9810" s="1545"/>
      <c r="J9810" s="1545"/>
      <c r="K9810" s="1545"/>
    </row>
    <row r="9811" spans="1:11" ht="22.5" customHeight="1">
      <c r="A9811" s="1051" t="s">
        <v>36872</v>
      </c>
      <c r="B9811" s="1051" t="s">
        <v>36998</v>
      </c>
      <c r="C9811" s="1050">
        <v>0</v>
      </c>
      <c r="D9811" s="1050">
        <v>13000</v>
      </c>
      <c r="E9811" s="1406">
        <v>6451836.3200000003</v>
      </c>
      <c r="F9811" s="1544"/>
      <c r="G9811" s="1544"/>
      <c r="H9811" s="1544"/>
      <c r="I9811" s="1545"/>
      <c r="J9811" s="1545"/>
      <c r="K9811" s="1545"/>
    </row>
    <row r="9812" spans="1:11" ht="22.5" customHeight="1">
      <c r="A9812" s="1051" t="s">
        <v>36872</v>
      </c>
      <c r="B9812" s="1051" t="s">
        <v>36999</v>
      </c>
      <c r="C9812" s="1050">
        <v>0</v>
      </c>
      <c r="D9812" s="1050">
        <v>60000</v>
      </c>
      <c r="E9812" s="1406">
        <v>6391836.3200000003</v>
      </c>
      <c r="F9812" s="1544"/>
      <c r="G9812" s="1544"/>
      <c r="H9812" s="1544"/>
      <c r="I9812" s="1545"/>
      <c r="J9812" s="1545"/>
      <c r="K9812" s="1545"/>
    </row>
    <row r="9813" spans="1:11" ht="22.5" customHeight="1">
      <c r="A9813" s="1051" t="s">
        <v>36872</v>
      </c>
      <c r="B9813" s="1051" t="s">
        <v>37000</v>
      </c>
      <c r="C9813" s="1050">
        <v>0</v>
      </c>
      <c r="D9813" s="1050">
        <v>750000</v>
      </c>
      <c r="E9813" s="1406">
        <v>5641836.3200000003</v>
      </c>
      <c r="F9813" s="1544"/>
      <c r="G9813" s="1544"/>
      <c r="H9813" s="1544"/>
      <c r="I9813" s="1545"/>
      <c r="J9813" s="1545"/>
      <c r="K9813" s="1545"/>
    </row>
    <row r="9814" spans="1:11" ht="22.5" customHeight="1">
      <c r="A9814" s="1051" t="s">
        <v>36872</v>
      </c>
      <c r="B9814" s="1051" t="s">
        <v>37001</v>
      </c>
      <c r="C9814" s="1050">
        <v>0</v>
      </c>
      <c r="D9814" s="1050">
        <v>13000</v>
      </c>
      <c r="E9814" s="1406">
        <v>5628836.3200000003</v>
      </c>
      <c r="F9814" s="1544"/>
      <c r="G9814" s="1544"/>
      <c r="H9814" s="1544"/>
      <c r="I9814" s="1545"/>
      <c r="J9814" s="1545"/>
      <c r="K9814" s="1545"/>
    </row>
    <row r="9815" spans="1:11" ht="22.5" customHeight="1">
      <c r="A9815" s="1051" t="s">
        <v>36872</v>
      </c>
      <c r="B9815" s="1051" t="s">
        <v>34507</v>
      </c>
      <c r="C9815" s="1050">
        <v>0</v>
      </c>
      <c r="D9815" s="1050">
        <v>26.88</v>
      </c>
      <c r="E9815" s="1406">
        <v>5628809.4400000004</v>
      </c>
      <c r="F9815" s="1544"/>
      <c r="G9815" s="1544"/>
      <c r="H9815" s="1544"/>
      <c r="I9815" s="1545"/>
      <c r="J9815" s="1545"/>
      <c r="K9815" s="1545"/>
    </row>
    <row r="9816" spans="1:11" ht="22.5" customHeight="1">
      <c r="A9816" s="1051" t="s">
        <v>36872</v>
      </c>
      <c r="B9816" s="1051" t="s">
        <v>37002</v>
      </c>
      <c r="C9816" s="1050">
        <v>0</v>
      </c>
      <c r="D9816" s="1050">
        <v>60000</v>
      </c>
      <c r="E9816" s="1406">
        <v>5568809.4400000004</v>
      </c>
      <c r="F9816" s="1544"/>
      <c r="G9816" s="1544"/>
      <c r="H9816" s="1544"/>
      <c r="I9816" s="1545"/>
      <c r="J9816" s="1545"/>
      <c r="K9816" s="1545"/>
    </row>
    <row r="9817" spans="1:11" ht="22.5" customHeight="1">
      <c r="A9817" s="1051" t="s">
        <v>36872</v>
      </c>
      <c r="B9817" s="1051" t="s">
        <v>34507</v>
      </c>
      <c r="C9817" s="1050">
        <v>0</v>
      </c>
      <c r="D9817" s="1050">
        <v>53.75</v>
      </c>
      <c r="E9817" s="1406">
        <v>5568755.6900000004</v>
      </c>
      <c r="F9817" s="1544"/>
      <c r="G9817" s="1544"/>
      <c r="H9817" s="1544"/>
      <c r="I9817" s="1545"/>
      <c r="J9817" s="1545"/>
      <c r="K9817" s="1545"/>
    </row>
    <row r="9818" spans="1:11" ht="22.5" customHeight="1">
      <c r="A9818" s="1051" t="s">
        <v>36872</v>
      </c>
      <c r="B9818" s="1504" t="s">
        <v>37003</v>
      </c>
      <c r="C9818" s="1505">
        <v>0</v>
      </c>
      <c r="D9818" s="1505">
        <v>22000</v>
      </c>
      <c r="E9818" s="1406">
        <v>5546755.6900000004</v>
      </c>
      <c r="F9818" s="1544"/>
      <c r="G9818" s="1544"/>
      <c r="H9818" s="1544"/>
      <c r="I9818" s="1545"/>
      <c r="J9818" s="1545"/>
      <c r="K9818" s="1545"/>
    </row>
    <row r="9819" spans="1:11" ht="22.5" customHeight="1">
      <c r="A9819" s="1051" t="s">
        <v>36872</v>
      </c>
      <c r="B9819" s="1051" t="s">
        <v>34507</v>
      </c>
      <c r="C9819" s="1050">
        <v>0</v>
      </c>
      <c r="D9819" s="1050">
        <v>26.88</v>
      </c>
      <c r="E9819" s="1406">
        <v>5546728.8099999996</v>
      </c>
      <c r="F9819" s="1544"/>
      <c r="G9819" s="1544"/>
      <c r="H9819" s="1544"/>
      <c r="I9819" s="1545"/>
      <c r="J9819" s="1545"/>
      <c r="K9819" s="1545"/>
    </row>
    <row r="9820" spans="1:11" ht="22.5" customHeight="1">
      <c r="A9820" s="1051" t="s">
        <v>36872</v>
      </c>
      <c r="B9820" s="1051" t="s">
        <v>37004</v>
      </c>
      <c r="C9820" s="1050">
        <v>0</v>
      </c>
      <c r="D9820" s="1050">
        <v>37462</v>
      </c>
      <c r="E9820" s="1406">
        <v>5509266.8099999996</v>
      </c>
      <c r="F9820" s="1544"/>
      <c r="G9820" s="1544"/>
      <c r="H9820" s="1544"/>
      <c r="I9820" s="1545"/>
      <c r="J9820" s="1545"/>
      <c r="K9820" s="1545"/>
    </row>
    <row r="9821" spans="1:11" ht="22.5" customHeight="1">
      <c r="A9821" s="1051" t="s">
        <v>36872</v>
      </c>
      <c r="B9821" s="1051" t="s">
        <v>34507</v>
      </c>
      <c r="C9821" s="1050">
        <v>0</v>
      </c>
      <c r="D9821" s="1050">
        <v>26.88</v>
      </c>
      <c r="E9821" s="1406">
        <v>5509239.9299999997</v>
      </c>
      <c r="F9821" s="1544"/>
      <c r="G9821" s="1544"/>
      <c r="H9821" s="1544"/>
      <c r="I9821" s="1545"/>
      <c r="J9821" s="1545"/>
      <c r="K9821" s="1545"/>
    </row>
    <row r="9822" spans="1:11" ht="22.5" customHeight="1">
      <c r="A9822" s="1051" t="s">
        <v>36872</v>
      </c>
      <c r="B9822" s="1051" t="s">
        <v>37005</v>
      </c>
      <c r="C9822" s="1050">
        <v>0</v>
      </c>
      <c r="D9822" s="1050">
        <v>30000</v>
      </c>
      <c r="E9822" s="1406">
        <v>5479239.9299999997</v>
      </c>
      <c r="F9822" s="1544"/>
      <c r="G9822" s="1544"/>
      <c r="H9822" s="1544"/>
      <c r="I9822" s="1545"/>
      <c r="J9822" s="1545"/>
      <c r="K9822" s="1545"/>
    </row>
    <row r="9823" spans="1:11" ht="22.5" customHeight="1">
      <c r="A9823" s="1051" t="s">
        <v>36872</v>
      </c>
      <c r="B9823" s="1051" t="s">
        <v>34507</v>
      </c>
      <c r="C9823" s="1050">
        <v>0</v>
      </c>
      <c r="D9823" s="1050">
        <v>26.88</v>
      </c>
      <c r="E9823" s="1406">
        <v>5479213.0499999998</v>
      </c>
      <c r="F9823" s="1544"/>
      <c r="G9823" s="1544"/>
      <c r="H9823" s="1544"/>
      <c r="I9823" s="1545"/>
      <c r="J9823" s="1545"/>
      <c r="K9823" s="1545"/>
    </row>
    <row r="9824" spans="1:11" ht="22.5" customHeight="1">
      <c r="A9824" s="1051" t="s">
        <v>36872</v>
      </c>
      <c r="B9824" s="1051" t="s">
        <v>37006</v>
      </c>
      <c r="C9824" s="1050">
        <v>0</v>
      </c>
      <c r="D9824" s="1050">
        <v>55000</v>
      </c>
      <c r="E9824" s="1406">
        <v>5424213.0499999998</v>
      </c>
      <c r="F9824" s="1544"/>
      <c r="G9824" s="1544"/>
      <c r="H9824" s="1544"/>
      <c r="I9824" s="1545"/>
      <c r="J9824" s="1545"/>
      <c r="K9824" s="1545"/>
    </row>
    <row r="9825" spans="1:11" ht="22.5" customHeight="1">
      <c r="A9825" s="1051" t="s">
        <v>36872</v>
      </c>
      <c r="B9825" s="1051" t="s">
        <v>34507</v>
      </c>
      <c r="C9825" s="1050">
        <v>0</v>
      </c>
      <c r="D9825" s="1050">
        <v>53.75</v>
      </c>
      <c r="E9825" s="1406">
        <v>5424159.2999999998</v>
      </c>
      <c r="F9825" s="1544"/>
      <c r="G9825" s="1544"/>
      <c r="H9825" s="1544"/>
      <c r="I9825" s="1545"/>
      <c r="J9825" s="1545"/>
      <c r="K9825" s="1545"/>
    </row>
    <row r="9826" spans="1:11" ht="22.5" customHeight="1">
      <c r="A9826" s="1051" t="s">
        <v>36872</v>
      </c>
      <c r="B9826" s="1771" t="s">
        <v>37007</v>
      </c>
      <c r="C9826" s="1772">
        <v>0</v>
      </c>
      <c r="D9826" s="1772">
        <v>23500</v>
      </c>
      <c r="E9826" s="1406">
        <v>5400659.2999999998</v>
      </c>
      <c r="F9826" s="1544"/>
      <c r="G9826" s="1544"/>
      <c r="H9826" s="1544"/>
      <c r="I9826" s="1545"/>
      <c r="J9826" s="1545"/>
      <c r="K9826" s="1545"/>
    </row>
    <row r="9827" spans="1:11" ht="22.5" customHeight="1">
      <c r="A9827" s="1051" t="s">
        <v>36872</v>
      </c>
      <c r="B9827" s="1051" t="s">
        <v>34507</v>
      </c>
      <c r="C9827" s="1050">
        <v>0</v>
      </c>
      <c r="D9827" s="1050">
        <v>26.88</v>
      </c>
      <c r="E9827" s="1406">
        <v>5400632.4199999999</v>
      </c>
      <c r="F9827" s="1544"/>
      <c r="G9827" s="1544"/>
      <c r="H9827" s="1544"/>
      <c r="I9827" s="1545"/>
      <c r="J9827" s="1545"/>
      <c r="K9827" s="1545"/>
    </row>
    <row r="9828" spans="1:11" ht="22.5" customHeight="1">
      <c r="A9828" s="1051" t="s">
        <v>36872</v>
      </c>
      <c r="B9828" s="1771" t="s">
        <v>37008</v>
      </c>
      <c r="C9828" s="1772">
        <v>0</v>
      </c>
      <c r="D9828" s="1772">
        <v>13000</v>
      </c>
      <c r="E9828" s="1406">
        <v>5387632.4199999999</v>
      </c>
      <c r="F9828" s="1544"/>
      <c r="G9828" s="1544"/>
      <c r="H9828" s="1544"/>
      <c r="I9828" s="1545"/>
      <c r="J9828" s="1545"/>
      <c r="K9828" s="1545"/>
    </row>
    <row r="9829" spans="1:11" ht="22.5" customHeight="1">
      <c r="A9829" s="1051" t="s">
        <v>36872</v>
      </c>
      <c r="B9829" s="1051" t="s">
        <v>34507</v>
      </c>
      <c r="C9829" s="1050">
        <v>0</v>
      </c>
      <c r="D9829" s="1050">
        <v>26.88</v>
      </c>
      <c r="E9829" s="1406">
        <v>5387605.54</v>
      </c>
      <c r="F9829" s="1544"/>
      <c r="G9829" s="1544"/>
      <c r="H9829" s="1544"/>
      <c r="I9829" s="1545"/>
      <c r="J9829" s="1545"/>
      <c r="K9829" s="1545"/>
    </row>
    <row r="9830" spans="1:11" ht="22.5" customHeight="1">
      <c r="A9830" s="1051" t="s">
        <v>36872</v>
      </c>
      <c r="B9830" s="1771" t="s">
        <v>37009</v>
      </c>
      <c r="C9830" s="1772">
        <v>0</v>
      </c>
      <c r="D9830" s="1772">
        <v>40000</v>
      </c>
      <c r="E9830" s="1406">
        <v>5347605.54</v>
      </c>
      <c r="F9830" s="1544"/>
      <c r="G9830" s="1544"/>
      <c r="H9830" s="1544"/>
      <c r="I9830" s="1545"/>
      <c r="J9830" s="1545"/>
      <c r="K9830" s="1545"/>
    </row>
    <row r="9831" spans="1:11" ht="22.5" customHeight="1">
      <c r="A9831" s="1051" t="s">
        <v>36872</v>
      </c>
      <c r="B9831" s="1051" t="s">
        <v>34507</v>
      </c>
      <c r="C9831" s="1050">
        <v>0</v>
      </c>
      <c r="D9831" s="1050">
        <v>26.88</v>
      </c>
      <c r="E9831" s="1406">
        <v>5347578.66</v>
      </c>
      <c r="F9831" s="1544"/>
      <c r="G9831" s="1544"/>
      <c r="H9831" s="1544"/>
      <c r="I9831" s="1545"/>
      <c r="J9831" s="1545"/>
      <c r="K9831" s="1545"/>
    </row>
    <row r="9832" spans="1:11" ht="22.5" customHeight="1">
      <c r="A9832" s="1051" t="s">
        <v>36872</v>
      </c>
      <c r="B9832" s="1771" t="s">
        <v>37010</v>
      </c>
      <c r="C9832" s="1772">
        <v>0</v>
      </c>
      <c r="D9832" s="1772">
        <v>13000</v>
      </c>
      <c r="E9832" s="1406">
        <v>5334578.66</v>
      </c>
      <c r="F9832" s="1544"/>
      <c r="G9832" s="1544"/>
      <c r="H9832" s="1544"/>
      <c r="I9832" s="1545"/>
      <c r="J9832" s="1545"/>
      <c r="K9832" s="1545"/>
    </row>
    <row r="9833" spans="1:11" ht="22.5" customHeight="1">
      <c r="A9833" s="1051" t="s">
        <v>36872</v>
      </c>
      <c r="B9833" s="1051" t="s">
        <v>34507</v>
      </c>
      <c r="C9833" s="1050">
        <v>0</v>
      </c>
      <c r="D9833" s="1050">
        <v>26.88</v>
      </c>
      <c r="E9833" s="1406">
        <v>5334551.78</v>
      </c>
      <c r="F9833" s="1544"/>
      <c r="G9833" s="1544"/>
      <c r="H9833" s="1544"/>
      <c r="I9833" s="1545"/>
      <c r="J9833" s="1545"/>
      <c r="K9833" s="1545"/>
    </row>
    <row r="9834" spans="1:11" ht="22.5" customHeight="1">
      <c r="A9834" s="1051" t="s">
        <v>36872</v>
      </c>
      <c r="B9834" s="1051" t="s">
        <v>34507</v>
      </c>
      <c r="C9834" s="1050">
        <v>0</v>
      </c>
      <c r="D9834" s="1050">
        <v>26.88</v>
      </c>
      <c r="E9834" s="1406">
        <v>5334524.9000000004</v>
      </c>
      <c r="F9834" s="1544"/>
      <c r="G9834" s="1544"/>
      <c r="H9834" s="1544"/>
      <c r="I9834" s="1545"/>
      <c r="J9834" s="1545"/>
      <c r="K9834" s="1545"/>
    </row>
    <row r="9835" spans="1:11" ht="22.5" customHeight="1">
      <c r="A9835" s="1051" t="s">
        <v>36872</v>
      </c>
      <c r="B9835" s="1051" t="s">
        <v>37011</v>
      </c>
      <c r="C9835" s="1050">
        <v>0</v>
      </c>
      <c r="D9835" s="1050">
        <v>25000</v>
      </c>
      <c r="E9835" s="1406">
        <v>5309524.9000000004</v>
      </c>
      <c r="F9835" s="1544"/>
      <c r="G9835" s="1544"/>
      <c r="H9835" s="1544"/>
      <c r="I9835" s="1545"/>
      <c r="J9835" s="1545"/>
      <c r="K9835" s="1545"/>
    </row>
    <row r="9836" spans="1:11" ht="22.5" customHeight="1">
      <c r="A9836" s="1051" t="s">
        <v>36872</v>
      </c>
      <c r="B9836" s="1051" t="s">
        <v>37012</v>
      </c>
      <c r="C9836" s="1050">
        <v>0</v>
      </c>
      <c r="D9836" s="1050">
        <v>20000</v>
      </c>
      <c r="E9836" s="1406">
        <v>5289524.9000000004</v>
      </c>
      <c r="F9836" s="1544"/>
      <c r="G9836" s="1544"/>
      <c r="H9836" s="1544"/>
      <c r="I9836" s="1545"/>
      <c r="J9836" s="1545"/>
      <c r="K9836" s="1545"/>
    </row>
    <row r="9837" spans="1:11" ht="22.5" customHeight="1">
      <c r="A9837" s="1051" t="s">
        <v>36872</v>
      </c>
      <c r="B9837" s="1051" t="s">
        <v>34507</v>
      </c>
      <c r="C9837" s="1050">
        <v>0</v>
      </c>
      <c r="D9837" s="1050">
        <v>26.88</v>
      </c>
      <c r="E9837" s="1406">
        <v>5289498.0199999996</v>
      </c>
      <c r="F9837" s="1544"/>
      <c r="G9837" s="1544"/>
      <c r="H9837" s="1544"/>
      <c r="I9837" s="1545"/>
      <c r="J9837" s="1545"/>
      <c r="K9837" s="1545"/>
    </row>
    <row r="9838" spans="1:11" ht="22.5" customHeight="1">
      <c r="A9838" s="1051" t="s">
        <v>36872</v>
      </c>
      <c r="B9838" s="1051" t="s">
        <v>37013</v>
      </c>
      <c r="C9838" s="1050">
        <v>0</v>
      </c>
      <c r="D9838" s="1050">
        <v>28466.67</v>
      </c>
      <c r="E9838" s="1406">
        <v>5261031.3499999996</v>
      </c>
      <c r="F9838" s="1544"/>
      <c r="G9838" s="1544"/>
      <c r="H9838" s="1544"/>
      <c r="I9838" s="1545"/>
      <c r="J9838" s="1545"/>
      <c r="K9838" s="1545"/>
    </row>
    <row r="9839" spans="1:11" ht="22.5" customHeight="1">
      <c r="A9839" s="1051" t="s">
        <v>36872</v>
      </c>
      <c r="B9839" s="1051" t="s">
        <v>34507</v>
      </c>
      <c r="C9839" s="1050">
        <v>0</v>
      </c>
      <c r="D9839" s="1050">
        <v>53.75</v>
      </c>
      <c r="E9839" s="1406">
        <v>5260977.5999999996</v>
      </c>
      <c r="F9839" s="1544"/>
      <c r="G9839" s="1544"/>
      <c r="H9839" s="1544"/>
      <c r="I9839" s="1545"/>
      <c r="J9839" s="1545"/>
      <c r="K9839" s="1545"/>
    </row>
    <row r="9840" spans="1:11" ht="22.5" customHeight="1">
      <c r="A9840" s="1051" t="s">
        <v>36872</v>
      </c>
      <c r="B9840" s="1051" t="s">
        <v>37014</v>
      </c>
      <c r="C9840" s="1050">
        <v>0</v>
      </c>
      <c r="D9840" s="1050">
        <v>142300</v>
      </c>
      <c r="E9840" s="1406">
        <v>5118677.5999999996</v>
      </c>
      <c r="F9840" s="1544"/>
      <c r="G9840" s="1544"/>
      <c r="H9840" s="1544"/>
      <c r="I9840" s="1545"/>
      <c r="J9840" s="1545"/>
      <c r="K9840" s="1545"/>
    </row>
    <row r="9841" spans="1:11" ht="22.5" customHeight="1">
      <c r="A9841" s="1051" t="s">
        <v>36872</v>
      </c>
      <c r="B9841" s="1051" t="s">
        <v>33734</v>
      </c>
      <c r="C9841" s="1050">
        <v>0</v>
      </c>
      <c r="D9841" s="1050">
        <v>279233.33</v>
      </c>
      <c r="E9841" s="1406">
        <v>4839444.2699999996</v>
      </c>
      <c r="F9841" s="1544"/>
      <c r="G9841" s="1544"/>
      <c r="H9841" s="1544"/>
      <c r="I9841" s="1545"/>
      <c r="J9841" s="1545"/>
      <c r="K9841" s="1545"/>
    </row>
    <row r="9842" spans="1:11" ht="22.5" customHeight="1">
      <c r="A9842" s="1051" t="s">
        <v>36872</v>
      </c>
      <c r="B9842" s="1051" t="s">
        <v>34507</v>
      </c>
      <c r="C9842" s="1050">
        <v>0</v>
      </c>
      <c r="D9842" s="1050">
        <v>53.75</v>
      </c>
      <c r="E9842" s="1406">
        <v>4839390.5199999996</v>
      </c>
      <c r="F9842" s="1544"/>
      <c r="G9842" s="1544"/>
      <c r="H9842" s="1544"/>
      <c r="I9842" s="1545"/>
      <c r="J9842" s="1545"/>
      <c r="K9842" s="1545"/>
    </row>
    <row r="9843" spans="1:11" ht="22.5" customHeight="1">
      <c r="A9843" s="1051" t="s">
        <v>36872</v>
      </c>
      <c r="B9843" s="1051" t="s">
        <v>34934</v>
      </c>
      <c r="C9843" s="1050">
        <v>95000</v>
      </c>
      <c r="D9843" s="1050">
        <v>0</v>
      </c>
      <c r="E9843" s="1406">
        <v>4934390.5199999996</v>
      </c>
      <c r="F9843" s="1544"/>
      <c r="G9843" s="1544"/>
      <c r="H9843" s="1544"/>
      <c r="I9843" s="1545"/>
      <c r="J9843" s="1545"/>
      <c r="K9843" s="1545"/>
    </row>
    <row r="9844" spans="1:11" ht="22.5" customHeight="1">
      <c r="A9844" s="1051" t="s">
        <v>36872</v>
      </c>
      <c r="B9844" s="1051" t="s">
        <v>37015</v>
      </c>
      <c r="C9844" s="1050">
        <v>65000</v>
      </c>
      <c r="D9844" s="1050">
        <v>0</v>
      </c>
      <c r="E9844" s="1406">
        <v>4999390.5199999996</v>
      </c>
      <c r="F9844" s="1544"/>
      <c r="G9844" s="1544"/>
      <c r="H9844" s="1544"/>
      <c r="I9844" s="1545"/>
      <c r="J9844" s="1545"/>
      <c r="K9844" s="1545"/>
    </row>
    <row r="9845" spans="1:11" ht="22.5" customHeight="1">
      <c r="A9845" s="1051" t="s">
        <v>36978</v>
      </c>
      <c r="B9845" s="1051" t="s">
        <v>37016</v>
      </c>
      <c r="C9845" s="1050">
        <v>30000</v>
      </c>
      <c r="D9845" s="1050">
        <v>0</v>
      </c>
      <c r="E9845" s="1406">
        <v>5029390.5199999996</v>
      </c>
      <c r="F9845" s="1544"/>
      <c r="G9845" s="1544"/>
      <c r="H9845" s="1544"/>
      <c r="I9845" s="1545"/>
      <c r="J9845" s="1545"/>
      <c r="K9845" s="1545"/>
    </row>
    <row r="9846" spans="1:11" ht="22.5" customHeight="1">
      <c r="A9846" s="2882" t="s">
        <v>36978</v>
      </c>
      <c r="B9846" s="1536" t="s">
        <v>37017</v>
      </c>
      <c r="C9846" s="2755">
        <v>20000</v>
      </c>
      <c r="D9846" s="2755">
        <v>0</v>
      </c>
      <c r="E9846" s="2800">
        <v>5049390.5199999996</v>
      </c>
      <c r="F9846" s="1998"/>
      <c r="G9846" s="1998"/>
      <c r="H9846" s="1998"/>
      <c r="I9846" s="1627"/>
      <c r="J9846" s="1627"/>
      <c r="K9846" s="1627"/>
    </row>
    <row r="9847" spans="1:11" s="849" customFormat="1" ht="22.5" customHeight="1">
      <c r="A9847" s="1051" t="s">
        <v>36978</v>
      </c>
      <c r="B9847" s="1051" t="s">
        <v>37221</v>
      </c>
      <c r="C9847" s="1050">
        <v>30000</v>
      </c>
      <c r="D9847" s="1050">
        <v>0</v>
      </c>
      <c r="E9847" s="1406">
        <v>5079390.5199999996</v>
      </c>
      <c r="F9847" s="1997"/>
      <c r="G9847" s="1997"/>
      <c r="H9847" s="1997"/>
      <c r="I9847" s="1359"/>
      <c r="J9847" s="1359"/>
      <c r="K9847" s="1359"/>
    </row>
    <row r="9848" spans="1:11" s="849" customFormat="1" ht="22.5" customHeight="1">
      <c r="A9848" s="1051" t="s">
        <v>37216</v>
      </c>
      <c r="B9848" s="1051" t="s">
        <v>37222</v>
      </c>
      <c r="C9848" s="1050">
        <v>95000</v>
      </c>
      <c r="D9848" s="1050">
        <v>0</v>
      </c>
      <c r="E9848" s="1406">
        <v>5174390.5199999996</v>
      </c>
      <c r="F9848" s="1997"/>
      <c r="G9848" s="1997"/>
      <c r="H9848" s="1997"/>
      <c r="I9848" s="1359"/>
      <c r="J9848" s="1359"/>
      <c r="K9848" s="1359"/>
    </row>
    <row r="9849" spans="1:11" s="849" customFormat="1" ht="22.5" customHeight="1">
      <c r="A9849" s="1051" t="s">
        <v>37216</v>
      </c>
      <c r="B9849" s="1051" t="s">
        <v>37223</v>
      </c>
      <c r="C9849" s="1050">
        <v>107000</v>
      </c>
      <c r="D9849" s="1050">
        <v>0</v>
      </c>
      <c r="E9849" s="1406">
        <v>5281390.5199999996</v>
      </c>
      <c r="F9849" s="1997"/>
      <c r="G9849" s="1997"/>
      <c r="H9849" s="1997"/>
      <c r="I9849" s="1359"/>
      <c r="J9849" s="1359"/>
      <c r="K9849" s="1359"/>
    </row>
    <row r="9850" spans="1:11" s="849" customFormat="1" ht="22.5" customHeight="1">
      <c r="A9850" s="1051" t="s">
        <v>37216</v>
      </c>
      <c r="B9850" s="1051" t="s">
        <v>37224</v>
      </c>
      <c r="C9850" s="1050">
        <v>40000</v>
      </c>
      <c r="D9850" s="1050">
        <v>0</v>
      </c>
      <c r="E9850" s="1406">
        <v>5321390.5199999996</v>
      </c>
      <c r="F9850" s="1997"/>
      <c r="G9850" s="1997"/>
      <c r="H9850" s="1997"/>
      <c r="I9850" s="1359"/>
      <c r="J9850" s="1359"/>
      <c r="K9850" s="1359"/>
    </row>
    <row r="9851" spans="1:11" s="849" customFormat="1" ht="22.5" customHeight="1">
      <c r="A9851" s="1051" t="s">
        <v>37216</v>
      </c>
      <c r="B9851" s="1051" t="s">
        <v>37225</v>
      </c>
      <c r="C9851" s="1050">
        <v>35000</v>
      </c>
      <c r="D9851" s="1050">
        <v>0</v>
      </c>
      <c r="E9851" s="1406">
        <v>5356390.5199999996</v>
      </c>
      <c r="F9851" s="1997"/>
      <c r="G9851" s="1997"/>
      <c r="H9851" s="1997"/>
      <c r="I9851" s="1359"/>
      <c r="J9851" s="1359"/>
      <c r="K9851" s="1359"/>
    </row>
    <row r="9852" spans="1:11" s="849" customFormat="1" ht="22.5" customHeight="1">
      <c r="A9852" s="1051" t="s">
        <v>37216</v>
      </c>
      <c r="B9852" s="1051" t="s">
        <v>37226</v>
      </c>
      <c r="C9852" s="1050">
        <v>45000</v>
      </c>
      <c r="D9852" s="1050">
        <v>0</v>
      </c>
      <c r="E9852" s="1406">
        <v>5401390.5199999996</v>
      </c>
      <c r="F9852" s="1997"/>
      <c r="G9852" s="1997"/>
      <c r="H9852" s="1997"/>
      <c r="I9852" s="1359"/>
      <c r="J9852" s="1359"/>
      <c r="K9852" s="1359"/>
    </row>
    <row r="9853" spans="1:11" s="849" customFormat="1" ht="22.5" customHeight="1">
      <c r="A9853" s="1051" t="s">
        <v>37217</v>
      </c>
      <c r="B9853" s="1051" t="s">
        <v>37227</v>
      </c>
      <c r="C9853" s="1050">
        <v>45000</v>
      </c>
      <c r="D9853" s="1050">
        <v>0</v>
      </c>
      <c r="E9853" s="1406">
        <v>5446390.5199999996</v>
      </c>
      <c r="F9853" s="1997"/>
      <c r="G9853" s="1997"/>
      <c r="H9853" s="1997"/>
      <c r="I9853" s="1359"/>
      <c r="J9853" s="1359"/>
      <c r="K9853" s="1359"/>
    </row>
    <row r="9854" spans="1:11" s="849" customFormat="1" ht="22.5" customHeight="1">
      <c r="A9854" s="1051" t="s">
        <v>37217</v>
      </c>
      <c r="B9854" s="1051" t="s">
        <v>37228</v>
      </c>
      <c r="C9854" s="1050">
        <v>30000</v>
      </c>
      <c r="D9854" s="1050">
        <v>0</v>
      </c>
      <c r="E9854" s="1406">
        <v>5476390.5199999996</v>
      </c>
      <c r="F9854" s="1997"/>
      <c r="G9854" s="1997"/>
      <c r="H9854" s="1997"/>
      <c r="I9854" s="1359"/>
      <c r="J9854" s="1359"/>
      <c r="K9854" s="1359"/>
    </row>
    <row r="9855" spans="1:11" s="849" customFormat="1" ht="22.5" customHeight="1">
      <c r="A9855" s="1051" t="s">
        <v>37217</v>
      </c>
      <c r="B9855" s="1051" t="s">
        <v>37229</v>
      </c>
      <c r="C9855" s="1050">
        <v>50000</v>
      </c>
      <c r="D9855" s="1050">
        <v>0</v>
      </c>
      <c r="E9855" s="1406">
        <v>5526390.5199999996</v>
      </c>
      <c r="F9855" s="1997"/>
      <c r="G9855" s="1997"/>
      <c r="H9855" s="1997"/>
      <c r="I9855" s="1359"/>
      <c r="J9855" s="1359"/>
      <c r="K9855" s="1359"/>
    </row>
    <row r="9856" spans="1:11" s="849" customFormat="1" ht="22.5" customHeight="1">
      <c r="A9856" s="1051" t="s">
        <v>37217</v>
      </c>
      <c r="B9856" s="1051" t="s">
        <v>37230</v>
      </c>
      <c r="C9856" s="1050">
        <v>45000</v>
      </c>
      <c r="D9856" s="1050">
        <v>0</v>
      </c>
      <c r="E9856" s="1406">
        <v>5571390.5199999996</v>
      </c>
      <c r="F9856" s="1997"/>
      <c r="G9856" s="1997"/>
      <c r="H9856" s="1997"/>
      <c r="I9856" s="1359"/>
      <c r="J9856" s="1359"/>
      <c r="K9856" s="1359"/>
    </row>
    <row r="9857" spans="1:11" s="849" customFormat="1" ht="22.5" customHeight="1">
      <c r="A9857" s="1051" t="s">
        <v>37217</v>
      </c>
      <c r="B9857" s="1051" t="s">
        <v>37231</v>
      </c>
      <c r="C9857" s="1050">
        <v>166510.20000000001</v>
      </c>
      <c r="D9857" s="1050">
        <v>0</v>
      </c>
      <c r="E9857" s="1406">
        <v>5737900.7199999997</v>
      </c>
      <c r="F9857" s="1997"/>
      <c r="G9857" s="1997"/>
      <c r="H9857" s="1997"/>
      <c r="I9857" s="1359"/>
      <c r="J9857" s="1359"/>
      <c r="K9857" s="1359"/>
    </row>
    <row r="9858" spans="1:11" s="849" customFormat="1" ht="22.5" customHeight="1">
      <c r="A9858" s="1051" t="s">
        <v>37218</v>
      </c>
      <c r="B9858" s="1051" t="s">
        <v>37232</v>
      </c>
      <c r="C9858" s="1050">
        <v>45000</v>
      </c>
      <c r="D9858" s="1050">
        <v>0</v>
      </c>
      <c r="E9858" s="1406">
        <v>5782900.7199999997</v>
      </c>
      <c r="F9858" s="1997"/>
      <c r="G9858" s="1997"/>
      <c r="H9858" s="1997"/>
      <c r="I9858" s="1359"/>
      <c r="J9858" s="1359"/>
      <c r="K9858" s="1359"/>
    </row>
    <row r="9859" spans="1:11" s="849" customFormat="1" ht="22.5" customHeight="1">
      <c r="A9859" s="1051" t="s">
        <v>37218</v>
      </c>
      <c r="B9859" s="1051" t="s">
        <v>37233</v>
      </c>
      <c r="C9859" s="1050">
        <v>40000</v>
      </c>
      <c r="D9859" s="1050">
        <v>0</v>
      </c>
      <c r="E9859" s="1406">
        <v>5822900.7199999997</v>
      </c>
      <c r="F9859" s="1997"/>
      <c r="G9859" s="1997"/>
      <c r="H9859" s="1997"/>
      <c r="I9859" s="1359"/>
      <c r="J9859" s="1359"/>
      <c r="K9859" s="1359"/>
    </row>
    <row r="9860" spans="1:11" s="849" customFormat="1" ht="22.5" customHeight="1">
      <c r="A9860" s="1051" t="s">
        <v>37218</v>
      </c>
      <c r="B9860" s="1051" t="s">
        <v>37234</v>
      </c>
      <c r="C9860" s="1050">
        <v>57000</v>
      </c>
      <c r="D9860" s="1050">
        <v>0</v>
      </c>
      <c r="E9860" s="1406">
        <v>5879900.7199999997</v>
      </c>
      <c r="F9860" s="1997"/>
      <c r="G9860" s="1997"/>
      <c r="H9860" s="1997"/>
      <c r="I9860" s="1359"/>
      <c r="J9860" s="1359"/>
      <c r="K9860" s="1359"/>
    </row>
    <row r="9861" spans="1:11" s="849" customFormat="1" ht="22.5" customHeight="1">
      <c r="A9861" s="1051" t="s">
        <v>37218</v>
      </c>
      <c r="B9861" s="1051" t="s">
        <v>37235</v>
      </c>
      <c r="C9861" s="1050">
        <v>50000</v>
      </c>
      <c r="D9861" s="1050">
        <v>0</v>
      </c>
      <c r="E9861" s="1406">
        <v>5929900.7199999997</v>
      </c>
      <c r="F9861" s="1997"/>
      <c r="G9861" s="1997"/>
      <c r="H9861" s="1997"/>
      <c r="I9861" s="1359"/>
      <c r="J9861" s="1359"/>
      <c r="K9861" s="1359"/>
    </row>
    <row r="9862" spans="1:11" s="849" customFormat="1" ht="22.5" customHeight="1">
      <c r="A9862" s="1051" t="s">
        <v>37219</v>
      </c>
      <c r="B9862" s="1051" t="s">
        <v>37236</v>
      </c>
      <c r="C9862" s="1050">
        <v>40000</v>
      </c>
      <c r="D9862" s="1050">
        <v>0</v>
      </c>
      <c r="E9862" s="1406">
        <v>5969900.7199999997</v>
      </c>
      <c r="F9862" s="1997"/>
      <c r="G9862" s="1997"/>
      <c r="H9862" s="1997"/>
      <c r="I9862" s="1359"/>
      <c r="J9862" s="1359"/>
      <c r="K9862" s="1359"/>
    </row>
    <row r="9863" spans="1:11" s="849" customFormat="1" ht="22.5" customHeight="1">
      <c r="A9863" s="1051" t="s">
        <v>37219</v>
      </c>
      <c r="B9863" s="1051" t="s">
        <v>37237</v>
      </c>
      <c r="C9863" s="1050">
        <v>25000</v>
      </c>
      <c r="D9863" s="1050">
        <v>0</v>
      </c>
      <c r="E9863" s="1406">
        <v>5994900.7199999997</v>
      </c>
      <c r="F9863" s="1997"/>
      <c r="G9863" s="1997"/>
      <c r="H9863" s="1997"/>
      <c r="I9863" s="1359"/>
      <c r="J9863" s="1359"/>
      <c r="K9863" s="1359"/>
    </row>
    <row r="9864" spans="1:11" s="849" customFormat="1" ht="22.5" customHeight="1">
      <c r="A9864" s="1051" t="s">
        <v>37219</v>
      </c>
      <c r="B9864" s="1051" t="s">
        <v>37238</v>
      </c>
      <c r="C9864" s="1050">
        <v>40000</v>
      </c>
      <c r="D9864" s="1050">
        <v>0</v>
      </c>
      <c r="E9864" s="1406">
        <v>6034900.7199999997</v>
      </c>
      <c r="F9864" s="1997"/>
      <c r="G9864" s="1997"/>
      <c r="H9864" s="1997"/>
      <c r="I9864" s="1359"/>
      <c r="J9864" s="1359"/>
      <c r="K9864" s="1359"/>
    </row>
    <row r="9865" spans="1:11" s="849" customFormat="1" ht="22.5" customHeight="1">
      <c r="A9865" s="1051" t="s">
        <v>37220</v>
      </c>
      <c r="B9865" s="1051" t="s">
        <v>37239</v>
      </c>
      <c r="C9865" s="1050">
        <v>50000</v>
      </c>
      <c r="D9865" s="1050">
        <v>0</v>
      </c>
      <c r="E9865" s="1406">
        <v>6084900.7199999997</v>
      </c>
      <c r="F9865" s="1997"/>
      <c r="G9865" s="1997"/>
      <c r="H9865" s="1997"/>
      <c r="I9865" s="1359"/>
      <c r="J9865" s="1359"/>
      <c r="K9865" s="1359"/>
    </row>
    <row r="9866" spans="1:11" s="849" customFormat="1" ht="22.5" customHeight="1">
      <c r="A9866" s="1051" t="s">
        <v>37220</v>
      </c>
      <c r="B9866" s="1051" t="s">
        <v>37240</v>
      </c>
      <c r="C9866" s="1050">
        <v>40000</v>
      </c>
      <c r="D9866" s="1050">
        <v>0</v>
      </c>
      <c r="E9866" s="1406">
        <v>6124900.7199999997</v>
      </c>
      <c r="F9866" s="1997"/>
      <c r="G9866" s="1997"/>
      <c r="H9866" s="1997"/>
      <c r="I9866" s="1359"/>
      <c r="J9866" s="1359"/>
      <c r="K9866" s="1359"/>
    </row>
    <row r="9867" spans="1:11" s="849" customFormat="1" ht="22.5" customHeight="1">
      <c r="A9867" s="1051" t="s">
        <v>37423</v>
      </c>
      <c r="B9867" s="1051" t="s">
        <v>37424</v>
      </c>
      <c r="C9867" s="1050">
        <v>45000</v>
      </c>
      <c r="D9867" s="1050">
        <v>0</v>
      </c>
      <c r="E9867" s="1406">
        <v>6169900.7199999997</v>
      </c>
      <c r="F9867" s="1544"/>
      <c r="G9867" s="1544"/>
      <c r="H9867" s="1544"/>
      <c r="I9867" s="1545"/>
      <c r="J9867" s="1545"/>
      <c r="K9867" s="1545"/>
    </row>
    <row r="9868" spans="1:11" s="849" customFormat="1" ht="22.5" customHeight="1">
      <c r="A9868" s="1051" t="s">
        <v>37423</v>
      </c>
      <c r="B9868" s="1051" t="s">
        <v>37425</v>
      </c>
      <c r="C9868" s="1050">
        <v>65000</v>
      </c>
      <c r="D9868" s="1050">
        <v>0</v>
      </c>
      <c r="E9868" s="1406">
        <v>6234900.7199999997</v>
      </c>
      <c r="F9868" s="1544"/>
      <c r="G9868" s="1544"/>
      <c r="H9868" s="1544"/>
      <c r="I9868" s="1545"/>
      <c r="J9868" s="1545"/>
      <c r="K9868" s="1545"/>
    </row>
    <row r="9869" spans="1:11" s="849" customFormat="1" ht="22.5" customHeight="1">
      <c r="A9869" s="1629" t="s">
        <v>37423</v>
      </c>
      <c r="B9869" s="1051" t="s">
        <v>37426</v>
      </c>
      <c r="C9869" s="1050">
        <v>85000</v>
      </c>
      <c r="D9869" s="1050">
        <v>0</v>
      </c>
      <c r="E9869" s="1406">
        <v>6319900.7199999997</v>
      </c>
      <c r="F9869" s="1544"/>
      <c r="G9869" s="1544"/>
      <c r="H9869" s="1544"/>
      <c r="I9869" s="1545"/>
      <c r="J9869" s="1545"/>
      <c r="K9869" s="1545"/>
    </row>
    <row r="9870" spans="1:11" s="849" customFormat="1" ht="22.5" customHeight="1">
      <c r="A9870" s="1051" t="s">
        <v>39007</v>
      </c>
      <c r="B9870" s="1051" t="s">
        <v>39014</v>
      </c>
      <c r="C9870" s="1050">
        <v>30000</v>
      </c>
      <c r="D9870" s="1050">
        <v>0</v>
      </c>
      <c r="E9870" s="1406">
        <v>6349900.7199999997</v>
      </c>
      <c r="F9870" s="1544"/>
      <c r="G9870" s="1544"/>
      <c r="H9870" s="1544"/>
      <c r="I9870" s="1545"/>
      <c r="J9870" s="1545"/>
      <c r="K9870" s="1545"/>
    </row>
    <row r="9871" spans="1:11" s="849" customFormat="1" ht="22.5" customHeight="1">
      <c r="A9871" s="1051" t="s">
        <v>39007</v>
      </c>
      <c r="B9871" s="1051" t="s">
        <v>39014</v>
      </c>
      <c r="C9871" s="1050">
        <v>20000</v>
      </c>
      <c r="D9871" s="1050">
        <v>0</v>
      </c>
      <c r="E9871" s="1406">
        <v>6369900.7199999997</v>
      </c>
      <c r="F9871" s="1544"/>
      <c r="G9871" s="1544"/>
      <c r="H9871" s="1544"/>
      <c r="I9871" s="1545"/>
      <c r="J9871" s="1545"/>
      <c r="K9871" s="1545"/>
    </row>
    <row r="9872" spans="1:11" s="849" customFormat="1" ht="22.5" customHeight="1">
      <c r="A9872" s="1051" t="s">
        <v>39007</v>
      </c>
      <c r="B9872" s="1051" t="s">
        <v>39015</v>
      </c>
      <c r="C9872" s="1050">
        <v>45000</v>
      </c>
      <c r="D9872" s="1050">
        <v>0</v>
      </c>
      <c r="E9872" s="1406">
        <v>6414900.7199999997</v>
      </c>
      <c r="F9872" s="1544"/>
      <c r="G9872" s="1544"/>
      <c r="H9872" s="1544"/>
      <c r="I9872" s="1545"/>
      <c r="J9872" s="1545"/>
      <c r="K9872" s="1545"/>
    </row>
    <row r="9873" spans="1:11" s="849" customFormat="1" ht="22.5" customHeight="1">
      <c r="A9873" s="1051" t="s">
        <v>39008</v>
      </c>
      <c r="B9873" s="1051" t="s">
        <v>39016</v>
      </c>
      <c r="C9873" s="1050">
        <v>85000</v>
      </c>
      <c r="D9873" s="1050">
        <v>0</v>
      </c>
      <c r="E9873" s="1406">
        <v>6499900.7199999997</v>
      </c>
      <c r="F9873" s="1544"/>
      <c r="G9873" s="1544"/>
      <c r="H9873" s="1544"/>
      <c r="I9873" s="1545"/>
      <c r="J9873" s="1545"/>
      <c r="K9873" s="1545"/>
    </row>
    <row r="9874" spans="1:11" s="849" customFormat="1" ht="22.5" customHeight="1">
      <c r="A9874" s="1051" t="s">
        <v>39008</v>
      </c>
      <c r="B9874" s="1051" t="s">
        <v>39017</v>
      </c>
      <c r="C9874" s="1050">
        <v>40000</v>
      </c>
      <c r="D9874" s="1050">
        <v>0</v>
      </c>
      <c r="E9874" s="1406">
        <v>6539900.7199999997</v>
      </c>
      <c r="F9874" s="1544"/>
      <c r="G9874" s="1544"/>
      <c r="H9874" s="1544"/>
      <c r="I9874" s="1545"/>
      <c r="J9874" s="1545"/>
      <c r="K9874" s="1545"/>
    </row>
    <row r="9875" spans="1:11" s="849" customFormat="1" ht="22.5" customHeight="1">
      <c r="A9875" s="1051" t="s">
        <v>39008</v>
      </c>
      <c r="B9875" s="1051" t="s">
        <v>34641</v>
      </c>
      <c r="C9875" s="1050">
        <v>0</v>
      </c>
      <c r="D9875" s="1050">
        <v>20000</v>
      </c>
      <c r="E9875" s="1406">
        <v>6519900.7199999997</v>
      </c>
      <c r="F9875" s="1544"/>
      <c r="G9875" s="1544"/>
      <c r="H9875" s="1544"/>
      <c r="I9875" s="1545"/>
      <c r="J9875" s="1545"/>
      <c r="K9875" s="1545"/>
    </row>
    <row r="9876" spans="1:11" s="849" customFormat="1" ht="22.5" customHeight="1">
      <c r="A9876" s="1051" t="s">
        <v>39008</v>
      </c>
      <c r="B9876" s="1051" t="s">
        <v>34507</v>
      </c>
      <c r="C9876" s="1050">
        <v>0</v>
      </c>
      <c r="D9876" s="1050">
        <v>26.88</v>
      </c>
      <c r="E9876" s="1406">
        <v>6519873.8399999999</v>
      </c>
      <c r="F9876" s="1544"/>
      <c r="G9876" s="1544"/>
      <c r="H9876" s="1544"/>
      <c r="I9876" s="1545"/>
      <c r="J9876" s="1545"/>
      <c r="K9876" s="1545"/>
    </row>
    <row r="9877" spans="1:11" s="849" customFormat="1" ht="22.5" customHeight="1">
      <c r="A9877" s="1051" t="s">
        <v>39008</v>
      </c>
      <c r="B9877" s="1051" t="s">
        <v>39018</v>
      </c>
      <c r="C9877" s="1050">
        <v>0</v>
      </c>
      <c r="D9877" s="1050">
        <v>15000</v>
      </c>
      <c r="E9877" s="1406">
        <v>6504873.8399999999</v>
      </c>
      <c r="F9877" s="1544"/>
      <c r="G9877" s="1544"/>
      <c r="H9877" s="1544"/>
      <c r="I9877" s="1545"/>
      <c r="J9877" s="1545"/>
      <c r="K9877" s="1545"/>
    </row>
    <row r="9878" spans="1:11" s="849" customFormat="1" ht="22.5" customHeight="1">
      <c r="A9878" s="1051" t="s">
        <v>39008</v>
      </c>
      <c r="B9878" s="1051" t="s">
        <v>34507</v>
      </c>
      <c r="C9878" s="1050">
        <v>0</v>
      </c>
      <c r="D9878" s="1050">
        <v>26.88</v>
      </c>
      <c r="E9878" s="1406">
        <v>6504846.96</v>
      </c>
      <c r="F9878" s="1544"/>
      <c r="G9878" s="1544"/>
      <c r="H9878" s="1544"/>
      <c r="I9878" s="1545"/>
      <c r="J9878" s="1545"/>
      <c r="K9878" s="1545"/>
    </row>
    <row r="9879" spans="1:11" s="849" customFormat="1" ht="22.5" customHeight="1">
      <c r="A9879" s="1051" t="s">
        <v>39008</v>
      </c>
      <c r="B9879" s="1051" t="s">
        <v>39019</v>
      </c>
      <c r="C9879" s="1050">
        <v>0</v>
      </c>
      <c r="D9879" s="1050">
        <v>105000</v>
      </c>
      <c r="E9879" s="1406">
        <v>6399846.96</v>
      </c>
      <c r="F9879" s="1544"/>
      <c r="G9879" s="1544"/>
      <c r="H9879" s="1544"/>
      <c r="I9879" s="1545"/>
      <c r="J9879" s="1545"/>
      <c r="K9879" s="1545"/>
    </row>
    <row r="9880" spans="1:11" s="849" customFormat="1" ht="22.5" customHeight="1">
      <c r="A9880" s="1051" t="s">
        <v>39008</v>
      </c>
      <c r="B9880" s="1051" t="s">
        <v>34507</v>
      </c>
      <c r="C9880" s="1050">
        <v>0</v>
      </c>
      <c r="D9880" s="1050">
        <v>53.75</v>
      </c>
      <c r="E9880" s="1406">
        <v>6399793.21</v>
      </c>
      <c r="F9880" s="1544"/>
      <c r="G9880" s="1544"/>
      <c r="H9880" s="1544"/>
      <c r="I9880" s="1545"/>
      <c r="J9880" s="1545"/>
      <c r="K9880" s="1545"/>
    </row>
    <row r="9881" spans="1:11" s="849" customFormat="1" ht="22.5" customHeight="1">
      <c r="A9881" s="1051" t="s">
        <v>39008</v>
      </c>
      <c r="B9881" s="1051" t="s">
        <v>39020</v>
      </c>
      <c r="C9881" s="1050">
        <v>0</v>
      </c>
      <c r="D9881" s="1050">
        <v>98330</v>
      </c>
      <c r="E9881" s="1406">
        <v>6301463.21</v>
      </c>
      <c r="F9881" s="1544"/>
      <c r="G9881" s="1544"/>
      <c r="H9881" s="1544"/>
      <c r="I9881" s="1545"/>
      <c r="J9881" s="1545"/>
      <c r="K9881" s="1545"/>
    </row>
    <row r="9882" spans="1:11" s="849" customFormat="1" ht="22.5" customHeight="1">
      <c r="A9882" s="1051" t="s">
        <v>39008</v>
      </c>
      <c r="B9882" s="1051" t="s">
        <v>34507</v>
      </c>
      <c r="C9882" s="1050">
        <v>0</v>
      </c>
      <c r="D9882" s="1050">
        <v>53.75</v>
      </c>
      <c r="E9882" s="1406">
        <v>6301409.46</v>
      </c>
      <c r="F9882" s="1544"/>
      <c r="G9882" s="1544"/>
      <c r="H9882" s="1544"/>
      <c r="I9882" s="1545"/>
      <c r="J9882" s="1545"/>
      <c r="K9882" s="1545"/>
    </row>
    <row r="9883" spans="1:11" s="849" customFormat="1" ht="22.5" customHeight="1">
      <c r="A9883" s="1051" t="s">
        <v>39008</v>
      </c>
      <c r="B9883" s="1051" t="s">
        <v>39021</v>
      </c>
      <c r="C9883" s="1050">
        <v>0</v>
      </c>
      <c r="D9883" s="1050">
        <v>61146.67</v>
      </c>
      <c r="E9883" s="1406">
        <v>6240262.79</v>
      </c>
      <c r="F9883" s="1544"/>
      <c r="G9883" s="1544"/>
      <c r="H9883" s="1544"/>
      <c r="I9883" s="1545"/>
      <c r="J9883" s="1545"/>
      <c r="K9883" s="1545"/>
    </row>
    <row r="9884" spans="1:11" s="849" customFormat="1" ht="22.5" customHeight="1">
      <c r="A9884" s="1051" t="s">
        <v>39008</v>
      </c>
      <c r="B9884" s="1051" t="s">
        <v>34507</v>
      </c>
      <c r="C9884" s="1050">
        <v>0</v>
      </c>
      <c r="D9884" s="1050">
        <v>53.75</v>
      </c>
      <c r="E9884" s="1406">
        <v>6240209.04</v>
      </c>
      <c r="F9884" s="1544"/>
      <c r="G9884" s="1544"/>
      <c r="H9884" s="1544"/>
      <c r="I9884" s="1545"/>
      <c r="J9884" s="1545"/>
      <c r="K9884" s="1545"/>
    </row>
    <row r="9885" spans="1:11" s="849" customFormat="1" ht="22.5" customHeight="1">
      <c r="A9885" s="1051" t="s">
        <v>39008</v>
      </c>
      <c r="B9885" s="1051" t="s">
        <v>39022</v>
      </c>
      <c r="C9885" s="1050">
        <v>93500</v>
      </c>
      <c r="D9885" s="1050">
        <v>0</v>
      </c>
      <c r="E9885" s="1406">
        <v>6333709.04</v>
      </c>
      <c r="F9885" s="1544"/>
      <c r="G9885" s="1544"/>
      <c r="H9885" s="1544"/>
      <c r="I9885" s="1545"/>
      <c r="J9885" s="1545"/>
      <c r="K9885" s="1545"/>
    </row>
    <row r="9886" spans="1:11" s="849" customFormat="1" ht="22.5" customHeight="1">
      <c r="A9886" s="1051" t="s">
        <v>39008</v>
      </c>
      <c r="B9886" s="1051" t="s">
        <v>34711</v>
      </c>
      <c r="C9886" s="1050">
        <v>0</v>
      </c>
      <c r="D9886" s="1050">
        <v>72525.64</v>
      </c>
      <c r="E9886" s="1406">
        <v>6261183.4000000004</v>
      </c>
      <c r="F9886" s="1544"/>
      <c r="G9886" s="1544"/>
      <c r="H9886" s="1544"/>
      <c r="I9886" s="1545"/>
      <c r="J9886" s="1545"/>
      <c r="K9886" s="1545"/>
    </row>
    <row r="9887" spans="1:11" s="849" customFormat="1" ht="22.5" customHeight="1">
      <c r="A9887" s="1051" t="s">
        <v>39008</v>
      </c>
      <c r="B9887" s="1051" t="s">
        <v>39023</v>
      </c>
      <c r="C9887" s="1050">
        <v>68000</v>
      </c>
      <c r="D9887" s="1050">
        <v>0</v>
      </c>
      <c r="E9887" s="1406">
        <v>6329183.4000000004</v>
      </c>
      <c r="F9887" s="1544"/>
      <c r="G9887" s="1544"/>
      <c r="H9887" s="1544"/>
      <c r="I9887" s="1545"/>
      <c r="J9887" s="1545"/>
      <c r="K9887" s="1545"/>
    </row>
    <row r="9888" spans="1:11" s="849" customFormat="1" ht="22.5" customHeight="1">
      <c r="A9888" s="1051" t="s">
        <v>39008</v>
      </c>
      <c r="B9888" s="1051" t="s">
        <v>39024</v>
      </c>
      <c r="C9888" s="1050">
        <v>0</v>
      </c>
      <c r="D9888" s="1050">
        <v>516000</v>
      </c>
      <c r="E9888" s="1406">
        <v>5813183.4000000004</v>
      </c>
      <c r="F9888" s="1544"/>
      <c r="G9888" s="1544"/>
      <c r="H9888" s="1544"/>
      <c r="I9888" s="1545"/>
      <c r="J9888" s="1545"/>
      <c r="K9888" s="1545"/>
    </row>
    <row r="9889" spans="1:11" s="849" customFormat="1" ht="22.5" customHeight="1">
      <c r="A9889" s="1051" t="s">
        <v>39008</v>
      </c>
      <c r="B9889" s="1051" t="s">
        <v>39025</v>
      </c>
      <c r="C9889" s="1050">
        <v>40000</v>
      </c>
      <c r="D9889" s="1050">
        <v>0</v>
      </c>
      <c r="E9889" s="1406">
        <v>5853183.4000000004</v>
      </c>
      <c r="F9889" s="1544"/>
      <c r="G9889" s="1544"/>
      <c r="H9889" s="1544"/>
      <c r="I9889" s="1545"/>
      <c r="J9889" s="1545"/>
      <c r="K9889" s="1545"/>
    </row>
    <row r="9890" spans="1:11" s="849" customFormat="1" ht="22.5" customHeight="1">
      <c r="A9890" s="1051" t="s">
        <v>39009</v>
      </c>
      <c r="B9890" s="1051" t="s">
        <v>39026</v>
      </c>
      <c r="C9890" s="1050">
        <v>95000</v>
      </c>
      <c r="D9890" s="1050">
        <v>0</v>
      </c>
      <c r="E9890" s="1406">
        <v>5948183.4000000004</v>
      </c>
      <c r="F9890" s="1544"/>
      <c r="G9890" s="1544"/>
      <c r="H9890" s="1544"/>
      <c r="I9890" s="1545"/>
      <c r="J9890" s="1545"/>
      <c r="K9890" s="1545"/>
    </row>
    <row r="9891" spans="1:11" s="849" customFormat="1" ht="22.5" customHeight="1">
      <c r="A9891" s="1051" t="s">
        <v>39009</v>
      </c>
      <c r="B9891" s="1051" t="s">
        <v>39027</v>
      </c>
      <c r="C9891" s="1050">
        <v>35000</v>
      </c>
      <c r="D9891" s="1050">
        <v>0</v>
      </c>
      <c r="E9891" s="1406">
        <v>5983183.4000000004</v>
      </c>
      <c r="F9891" s="1544"/>
      <c r="G9891" s="1544"/>
      <c r="H9891" s="1544"/>
      <c r="I9891" s="1545"/>
      <c r="J9891" s="1545"/>
      <c r="K9891" s="1545"/>
    </row>
    <row r="9892" spans="1:11" s="849" customFormat="1" ht="22.5" customHeight="1">
      <c r="A9892" s="1051" t="s">
        <v>39009</v>
      </c>
      <c r="B9892" s="1051" t="s">
        <v>39028</v>
      </c>
      <c r="C9892" s="1050">
        <v>50000</v>
      </c>
      <c r="D9892" s="1050">
        <v>0</v>
      </c>
      <c r="E9892" s="1406">
        <v>6033183.4000000004</v>
      </c>
      <c r="F9892" s="1544"/>
      <c r="G9892" s="1544"/>
      <c r="H9892" s="1544"/>
      <c r="I9892" s="1545"/>
      <c r="J9892" s="1545"/>
      <c r="K9892" s="1545"/>
    </row>
    <row r="9893" spans="1:11" s="849" customFormat="1" ht="22.5" customHeight="1">
      <c r="A9893" s="1051" t="s">
        <v>39010</v>
      </c>
      <c r="B9893" s="1051" t="s">
        <v>39029</v>
      </c>
      <c r="C9893" s="1050">
        <v>0</v>
      </c>
      <c r="D9893" s="1050">
        <v>40000</v>
      </c>
      <c r="E9893" s="1406">
        <v>5993183.4000000004</v>
      </c>
      <c r="F9893" s="1544"/>
      <c r="G9893" s="1544"/>
      <c r="H9893" s="1544"/>
      <c r="I9893" s="1545"/>
      <c r="J9893" s="1545"/>
      <c r="K9893" s="1545"/>
    </row>
    <row r="9894" spans="1:11" s="849" customFormat="1" ht="22.5" customHeight="1">
      <c r="A9894" s="1051" t="s">
        <v>39010</v>
      </c>
      <c r="B9894" s="1051" t="s">
        <v>39030</v>
      </c>
      <c r="C9894" s="1050">
        <v>0</v>
      </c>
      <c r="D9894" s="1050">
        <v>2425800</v>
      </c>
      <c r="E9894" s="1406">
        <v>3567383.4</v>
      </c>
      <c r="F9894" s="1544"/>
      <c r="G9894" s="1544"/>
      <c r="H9894" s="1544"/>
      <c r="I9894" s="1545"/>
      <c r="J9894" s="1545"/>
      <c r="K9894" s="1545"/>
    </row>
    <row r="9895" spans="1:11" s="849" customFormat="1" ht="22.5" customHeight="1">
      <c r="A9895" s="1051" t="s">
        <v>39010</v>
      </c>
      <c r="B9895" s="1051" t="s">
        <v>39031</v>
      </c>
      <c r="C9895" s="1050">
        <v>0</v>
      </c>
      <c r="D9895" s="1050">
        <v>84500</v>
      </c>
      <c r="E9895" s="1406">
        <v>3482883.4</v>
      </c>
      <c r="F9895" s="1544"/>
      <c r="G9895" s="1544"/>
      <c r="H9895" s="1544"/>
      <c r="I9895" s="1545"/>
      <c r="J9895" s="1545"/>
      <c r="K9895" s="1545"/>
    </row>
    <row r="9896" spans="1:11" s="849" customFormat="1" ht="22.5" customHeight="1">
      <c r="A9896" s="1051" t="s">
        <v>39010</v>
      </c>
      <c r="B9896" s="1051" t="s">
        <v>39032</v>
      </c>
      <c r="C9896" s="1050">
        <v>0</v>
      </c>
      <c r="D9896" s="1050">
        <v>58560</v>
      </c>
      <c r="E9896" s="1406">
        <v>3424323.4</v>
      </c>
      <c r="F9896" s="1544"/>
      <c r="G9896" s="1544"/>
      <c r="H9896" s="1544"/>
      <c r="I9896" s="1545"/>
      <c r="J9896" s="1545"/>
      <c r="K9896" s="1545"/>
    </row>
    <row r="9897" spans="1:11" s="849" customFormat="1" ht="22.5" customHeight="1">
      <c r="A9897" s="1051" t="s">
        <v>39010</v>
      </c>
      <c r="B9897" s="1051" t="s">
        <v>39033</v>
      </c>
      <c r="C9897" s="1050">
        <v>0</v>
      </c>
      <c r="D9897" s="1050">
        <v>94900</v>
      </c>
      <c r="E9897" s="1406">
        <v>3329423.4</v>
      </c>
      <c r="F9897" s="1544"/>
      <c r="G9897" s="1544"/>
      <c r="H9897" s="1544"/>
      <c r="I9897" s="1545"/>
      <c r="J9897" s="1545"/>
      <c r="K9897" s="1545"/>
    </row>
    <row r="9898" spans="1:11" s="849" customFormat="1" ht="22.5" customHeight="1">
      <c r="A9898" s="1051" t="s">
        <v>39010</v>
      </c>
      <c r="B9898" s="1051" t="s">
        <v>39034</v>
      </c>
      <c r="C9898" s="1050">
        <v>0</v>
      </c>
      <c r="D9898" s="1050">
        <v>150000</v>
      </c>
      <c r="E9898" s="1406">
        <v>3179423.4</v>
      </c>
      <c r="F9898" s="1544"/>
      <c r="G9898" s="1544"/>
      <c r="H9898" s="1544"/>
      <c r="I9898" s="1545"/>
      <c r="J9898" s="1545"/>
      <c r="K9898" s="1545"/>
    </row>
    <row r="9899" spans="1:11" s="849" customFormat="1" ht="22.5" customHeight="1">
      <c r="A9899" s="1051" t="s">
        <v>39010</v>
      </c>
      <c r="B9899" s="1051" t="s">
        <v>39035</v>
      </c>
      <c r="C9899" s="1050">
        <v>10000</v>
      </c>
      <c r="D9899" s="1050">
        <v>0</v>
      </c>
      <c r="E9899" s="1406">
        <v>3189423.4</v>
      </c>
      <c r="F9899" s="1544"/>
      <c r="G9899" s="1544"/>
      <c r="H9899" s="1544"/>
      <c r="I9899" s="1545"/>
      <c r="J9899" s="1545"/>
      <c r="K9899" s="1545"/>
    </row>
    <row r="9900" spans="1:11" s="849" customFormat="1" ht="22.5" customHeight="1">
      <c r="A9900" s="1051" t="s">
        <v>39011</v>
      </c>
      <c r="B9900" s="1051" t="s">
        <v>39036</v>
      </c>
      <c r="C9900" s="1050">
        <v>45000</v>
      </c>
      <c r="D9900" s="1050">
        <v>0</v>
      </c>
      <c r="E9900" s="1406">
        <v>3234423.4</v>
      </c>
      <c r="F9900" s="1544"/>
      <c r="G9900" s="1544"/>
      <c r="H9900" s="1544"/>
      <c r="I9900" s="1545"/>
      <c r="J9900" s="1545"/>
      <c r="K9900" s="1545"/>
    </row>
    <row r="9901" spans="1:11" s="849" customFormat="1" ht="22.5" customHeight="1">
      <c r="A9901" s="1051" t="s">
        <v>39011</v>
      </c>
      <c r="B9901" s="1051" t="s">
        <v>39037</v>
      </c>
      <c r="C9901" s="1050">
        <v>45000</v>
      </c>
      <c r="D9901" s="1050">
        <v>0</v>
      </c>
      <c r="E9901" s="1406">
        <v>3279423.4</v>
      </c>
      <c r="F9901" s="1544"/>
      <c r="G9901" s="1544"/>
      <c r="H9901" s="1544"/>
      <c r="I9901" s="1545"/>
      <c r="J9901" s="1545"/>
      <c r="K9901" s="1545"/>
    </row>
    <row r="9902" spans="1:11" s="849" customFormat="1" ht="22.5" customHeight="1">
      <c r="A9902" s="1051" t="s">
        <v>39012</v>
      </c>
      <c r="B9902" s="1051" t="s">
        <v>39038</v>
      </c>
      <c r="C9902" s="1050">
        <v>10000</v>
      </c>
      <c r="D9902" s="1050">
        <v>0</v>
      </c>
      <c r="E9902" s="1406">
        <v>3289423.4</v>
      </c>
      <c r="F9902" s="1544"/>
      <c r="G9902" s="1544"/>
      <c r="H9902" s="1544"/>
      <c r="I9902" s="1545"/>
      <c r="J9902" s="1545"/>
      <c r="K9902" s="1545"/>
    </row>
    <row r="9903" spans="1:11" s="849" customFormat="1" ht="22.5" customHeight="1">
      <c r="A9903" s="1051" t="s">
        <v>39012</v>
      </c>
      <c r="B9903" s="1051" t="s">
        <v>39039</v>
      </c>
      <c r="C9903" s="1050">
        <v>90000</v>
      </c>
      <c r="D9903" s="1050">
        <v>0</v>
      </c>
      <c r="E9903" s="1406">
        <v>3379423.4</v>
      </c>
      <c r="F9903" s="1544"/>
      <c r="G9903" s="1544"/>
      <c r="H9903" s="1544"/>
      <c r="I9903" s="1545"/>
      <c r="J9903" s="1545"/>
      <c r="K9903" s="1545"/>
    </row>
    <row r="9904" spans="1:11" s="849" customFormat="1" ht="22.5" customHeight="1">
      <c r="A9904" s="1051" t="s">
        <v>39012</v>
      </c>
      <c r="B9904" s="1051" t="s">
        <v>39040</v>
      </c>
      <c r="C9904" s="1050">
        <v>100000</v>
      </c>
      <c r="D9904" s="1050">
        <v>0</v>
      </c>
      <c r="E9904" s="1406">
        <v>3479423.4</v>
      </c>
      <c r="F9904" s="1544"/>
      <c r="G9904" s="1544"/>
      <c r="H9904" s="1544"/>
      <c r="I9904" s="1545"/>
      <c r="J9904" s="1545"/>
      <c r="K9904" s="1545"/>
    </row>
    <row r="9905" spans="1:11" s="849" customFormat="1" ht="22.5" customHeight="1">
      <c r="A9905" s="1771" t="s">
        <v>39013</v>
      </c>
      <c r="B9905" s="1051" t="s">
        <v>39041</v>
      </c>
      <c r="C9905" s="1050">
        <v>90000</v>
      </c>
      <c r="D9905" s="1050">
        <v>0</v>
      </c>
      <c r="E9905" s="1406">
        <v>3569423.4</v>
      </c>
      <c r="F9905" s="1544"/>
      <c r="G9905" s="1544"/>
      <c r="H9905" s="1544"/>
      <c r="I9905" s="1545"/>
      <c r="J9905" s="1545"/>
      <c r="K9905" s="1545"/>
    </row>
    <row r="9906" spans="1:11" s="849" customFormat="1" ht="22.5" customHeight="1">
      <c r="A9906" s="1051" t="s">
        <v>39013</v>
      </c>
      <c r="B9906" s="1051" t="s">
        <v>39113</v>
      </c>
      <c r="C9906" s="1050">
        <v>95000</v>
      </c>
      <c r="D9906" s="1050">
        <v>0</v>
      </c>
      <c r="E9906" s="1406">
        <v>3664423.4</v>
      </c>
      <c r="F9906" s="1544"/>
      <c r="G9906" s="1544"/>
      <c r="H9906" s="1544"/>
      <c r="I9906" s="1545"/>
      <c r="J9906" s="1545"/>
      <c r="K9906" s="1545"/>
    </row>
    <row r="9907" spans="1:11" s="849" customFormat="1" ht="22.5" customHeight="1">
      <c r="A9907" s="1051" t="s">
        <v>39013</v>
      </c>
      <c r="B9907" s="1051" t="s">
        <v>39114</v>
      </c>
      <c r="C9907" s="1050">
        <v>90000</v>
      </c>
      <c r="D9907" s="1050">
        <v>0</v>
      </c>
      <c r="E9907" s="1406">
        <v>3754423.4</v>
      </c>
      <c r="F9907" s="1544"/>
      <c r="G9907" s="1544"/>
      <c r="H9907" s="1544"/>
      <c r="I9907" s="1545"/>
      <c r="J9907" s="1545"/>
      <c r="K9907" s="1545"/>
    </row>
    <row r="9908" spans="1:11" s="849" customFormat="1" ht="22.5" customHeight="1">
      <c r="A9908" s="1051" t="s">
        <v>39013</v>
      </c>
      <c r="B9908" s="1051" t="s">
        <v>39115</v>
      </c>
      <c r="C9908" s="1050">
        <v>90000</v>
      </c>
      <c r="D9908" s="1050">
        <v>0</v>
      </c>
      <c r="E9908" s="1406">
        <v>3844423.4</v>
      </c>
      <c r="F9908" s="1544"/>
      <c r="G9908" s="1544"/>
      <c r="H9908" s="1544"/>
      <c r="I9908" s="1545"/>
      <c r="J9908" s="1545"/>
      <c r="K9908" s="1545"/>
    </row>
    <row r="9909" spans="1:11" s="849" customFormat="1" ht="22.5" customHeight="1">
      <c r="A9909" s="1051" t="s">
        <v>39013</v>
      </c>
      <c r="B9909" s="1051" t="s">
        <v>39116</v>
      </c>
      <c r="C9909" s="1050">
        <v>40000</v>
      </c>
      <c r="D9909" s="1050">
        <v>0</v>
      </c>
      <c r="E9909" s="1406">
        <v>3884423.4</v>
      </c>
      <c r="F9909" s="1544"/>
      <c r="G9909" s="1544"/>
      <c r="H9909" s="1544"/>
      <c r="I9909" s="1545"/>
      <c r="J9909" s="1545"/>
      <c r="K9909" s="1545"/>
    </row>
    <row r="9910" spans="1:11" s="849" customFormat="1" ht="22.5" customHeight="1">
      <c r="A9910" s="1051" t="s">
        <v>39013</v>
      </c>
      <c r="B9910" s="1051" t="s">
        <v>39117</v>
      </c>
      <c r="C9910" s="1050">
        <v>85000</v>
      </c>
      <c r="D9910" s="1050">
        <v>0</v>
      </c>
      <c r="E9910" s="1406">
        <v>3969423.4</v>
      </c>
      <c r="F9910" s="1544"/>
      <c r="G9910" s="1544"/>
      <c r="H9910" s="1544"/>
      <c r="I9910" s="1545"/>
      <c r="J9910" s="1545"/>
      <c r="K9910" s="1545"/>
    </row>
    <row r="9911" spans="1:11" s="849" customFormat="1" ht="22.5" customHeight="1">
      <c r="A9911" s="1051" t="s">
        <v>39112</v>
      </c>
      <c r="B9911" s="1051" t="s">
        <v>39118</v>
      </c>
      <c r="C9911" s="1050">
        <v>15000</v>
      </c>
      <c r="D9911" s="1050">
        <v>0</v>
      </c>
      <c r="E9911" s="1406">
        <v>3984423.4</v>
      </c>
      <c r="F9911" s="1544"/>
      <c r="G9911" s="1544"/>
      <c r="H9911" s="1544"/>
      <c r="I9911" s="1545"/>
      <c r="J9911" s="1545"/>
      <c r="K9911" s="1545"/>
    </row>
    <row r="9912" spans="1:11" s="849" customFormat="1" ht="22.5" customHeight="1">
      <c r="A9912" s="1051" t="s">
        <v>39112</v>
      </c>
      <c r="B9912" s="1051" t="s">
        <v>39119</v>
      </c>
      <c r="C9912" s="1050">
        <v>100000</v>
      </c>
      <c r="D9912" s="1050">
        <v>0</v>
      </c>
      <c r="E9912" s="1406">
        <v>4084423.4</v>
      </c>
      <c r="F9912" s="1544"/>
      <c r="G9912" s="1544"/>
      <c r="H9912" s="1544"/>
      <c r="I9912" s="1545"/>
      <c r="J9912" s="1545"/>
      <c r="K9912" s="1545"/>
    </row>
    <row r="9913" spans="1:11" s="849" customFormat="1" ht="22.5" customHeight="1">
      <c r="A9913" s="1771" t="s">
        <v>39112</v>
      </c>
      <c r="B9913" s="1051" t="s">
        <v>39120</v>
      </c>
      <c r="C9913" s="1050">
        <v>30000</v>
      </c>
      <c r="D9913" s="1050">
        <v>0</v>
      </c>
      <c r="E9913" s="1406">
        <v>4114423.4</v>
      </c>
      <c r="F9913" s="1544"/>
      <c r="G9913" s="1544"/>
      <c r="H9913" s="1544"/>
      <c r="I9913" s="1545"/>
      <c r="J9913" s="1545"/>
      <c r="K9913" s="1545"/>
    </row>
    <row r="9914" spans="1:11" ht="22.5" customHeight="1">
      <c r="A9914" s="1629" t="s">
        <v>39112</v>
      </c>
      <c r="B9914" s="1051" t="s">
        <v>39169</v>
      </c>
      <c r="C9914" s="1050">
        <v>45000</v>
      </c>
      <c r="D9914" s="3092">
        <v>0</v>
      </c>
      <c r="E9914" s="1406">
        <v>4159423.4</v>
      </c>
      <c r="F9914" s="1545"/>
      <c r="G9914" s="1545"/>
      <c r="H9914" s="1545"/>
      <c r="I9914" s="1545"/>
      <c r="J9914" s="1545"/>
      <c r="K9914" s="1545"/>
    </row>
    <row r="9915" spans="1:11" ht="22.5" customHeight="1">
      <c r="A9915" s="1051" t="s">
        <v>39112</v>
      </c>
      <c r="B9915" s="1051" t="s">
        <v>39170</v>
      </c>
      <c r="C9915" s="1050">
        <v>30000</v>
      </c>
      <c r="D9915" s="3092">
        <v>0</v>
      </c>
      <c r="E9915" s="1406">
        <v>4189423.4</v>
      </c>
      <c r="F9915" s="1545"/>
      <c r="G9915" s="1545"/>
      <c r="H9915" s="1545"/>
      <c r="I9915" s="1545"/>
      <c r="J9915" s="1545"/>
      <c r="K9915" s="1545"/>
    </row>
    <row r="9916" spans="1:11" ht="22.5" customHeight="1">
      <c r="A9916" s="1051" t="s">
        <v>39167</v>
      </c>
      <c r="B9916" s="1051" t="s">
        <v>39171</v>
      </c>
      <c r="C9916" s="1050">
        <v>30000</v>
      </c>
      <c r="D9916" s="3092">
        <v>0</v>
      </c>
      <c r="E9916" s="1406">
        <v>4219423.4000000004</v>
      </c>
      <c r="F9916" s="1545"/>
      <c r="G9916" s="1545"/>
      <c r="H9916" s="1545"/>
      <c r="I9916" s="1545"/>
      <c r="J9916" s="1545"/>
      <c r="K9916" s="1545"/>
    </row>
    <row r="9917" spans="1:11" ht="22.5" customHeight="1">
      <c r="A9917" s="1051" t="s">
        <v>39167</v>
      </c>
      <c r="B9917" s="1051" t="s">
        <v>39172</v>
      </c>
      <c r="C9917" s="1050">
        <v>57050</v>
      </c>
      <c r="D9917" s="3092">
        <v>0</v>
      </c>
      <c r="E9917" s="1406">
        <v>4276473.4000000004</v>
      </c>
      <c r="F9917" s="1545"/>
      <c r="G9917" s="1545"/>
      <c r="H9917" s="1545"/>
      <c r="I9917" s="1545"/>
      <c r="J9917" s="1545"/>
      <c r="K9917" s="1545"/>
    </row>
    <row r="9918" spans="1:11" ht="22.5" customHeight="1">
      <c r="A9918" s="1051" t="s">
        <v>39162</v>
      </c>
      <c r="B9918" s="1051" t="s">
        <v>39173</v>
      </c>
      <c r="C9918" s="1050">
        <v>85000</v>
      </c>
      <c r="D9918" s="3092">
        <v>0</v>
      </c>
      <c r="E9918" s="1406">
        <v>4361473.4000000004</v>
      </c>
      <c r="F9918" s="1545"/>
      <c r="G9918" s="1545"/>
      <c r="H9918" s="1545"/>
      <c r="I9918" s="1545"/>
      <c r="J9918" s="1545"/>
      <c r="K9918" s="1545"/>
    </row>
    <row r="9919" spans="1:11" ht="22.5" customHeight="1">
      <c r="A9919" s="1051" t="s">
        <v>39163</v>
      </c>
      <c r="B9919" s="1051" t="s">
        <v>39174</v>
      </c>
      <c r="C9919" s="1050">
        <v>30000</v>
      </c>
      <c r="D9919" s="3092">
        <v>0</v>
      </c>
      <c r="E9919" s="1406">
        <v>4391473.4000000004</v>
      </c>
      <c r="F9919" s="1545"/>
      <c r="G9919" s="1545"/>
      <c r="H9919" s="1545"/>
      <c r="I9919" s="1545"/>
      <c r="J9919" s="1545"/>
      <c r="K9919" s="1545"/>
    </row>
    <row r="9920" spans="1:11" ht="22.5" customHeight="1">
      <c r="A9920" s="1051" t="s">
        <v>39163</v>
      </c>
      <c r="B9920" s="1051" t="s">
        <v>39175</v>
      </c>
      <c r="C9920" s="1050">
        <v>15000</v>
      </c>
      <c r="D9920" s="3092">
        <v>0</v>
      </c>
      <c r="E9920" s="1406">
        <v>4406473.4000000004</v>
      </c>
      <c r="F9920" s="1545"/>
      <c r="G9920" s="1545"/>
      <c r="H9920" s="1545"/>
      <c r="I9920" s="1545"/>
      <c r="J9920" s="1545"/>
      <c r="K9920" s="1545"/>
    </row>
    <row r="9921" spans="1:11" ht="22.5" customHeight="1">
      <c r="A9921" s="1051" t="s">
        <v>39164</v>
      </c>
      <c r="B9921" s="1051" t="s">
        <v>39176</v>
      </c>
      <c r="C9921" s="1050">
        <v>20000</v>
      </c>
      <c r="D9921" s="3092">
        <v>0</v>
      </c>
      <c r="E9921" s="1406">
        <v>4426473.4000000004</v>
      </c>
      <c r="F9921" s="1545"/>
      <c r="G9921" s="1545"/>
      <c r="H9921" s="1545"/>
      <c r="I9921" s="1545"/>
      <c r="J9921" s="1545"/>
      <c r="K9921" s="1545"/>
    </row>
    <row r="9922" spans="1:11" ht="22.5" customHeight="1">
      <c r="A9922" s="1051" t="s">
        <v>39164</v>
      </c>
      <c r="B9922" s="1051" t="s">
        <v>34664</v>
      </c>
      <c r="C9922" s="1050">
        <v>0</v>
      </c>
      <c r="D9922" s="3092">
        <v>16700</v>
      </c>
      <c r="E9922" s="1406">
        <v>4409773.4000000004</v>
      </c>
      <c r="F9922" s="1545"/>
      <c r="G9922" s="1545"/>
      <c r="H9922" s="1545"/>
      <c r="I9922" s="1545"/>
      <c r="J9922" s="1545"/>
      <c r="K9922" s="1545"/>
    </row>
    <row r="9923" spans="1:11" ht="22.5" customHeight="1">
      <c r="A9923" s="1051" t="s">
        <v>39164</v>
      </c>
      <c r="B9923" s="1051" t="s">
        <v>39177</v>
      </c>
      <c r="C9923" s="1050">
        <v>0</v>
      </c>
      <c r="D9923" s="3092">
        <v>168930</v>
      </c>
      <c r="E9923" s="1406">
        <v>4240843.4000000004</v>
      </c>
      <c r="F9923" s="1545"/>
      <c r="G9923" s="1545"/>
      <c r="H9923" s="1545"/>
      <c r="I9923" s="1545"/>
      <c r="J9923" s="1545"/>
      <c r="K9923" s="1545"/>
    </row>
    <row r="9924" spans="1:11" ht="22.5" customHeight="1">
      <c r="A9924" s="1051" t="s">
        <v>39164</v>
      </c>
      <c r="B9924" s="1051" t="s">
        <v>34507</v>
      </c>
      <c r="C9924" s="1050">
        <v>0</v>
      </c>
      <c r="D9924" s="3092">
        <v>53.75</v>
      </c>
      <c r="E9924" s="1406">
        <v>4240789.6500000004</v>
      </c>
      <c r="F9924" s="1545"/>
      <c r="G9924" s="1545"/>
      <c r="H9924" s="1545"/>
      <c r="I9924" s="1545"/>
      <c r="J9924" s="1545"/>
      <c r="K9924" s="1545"/>
    </row>
    <row r="9925" spans="1:11" ht="22.5" customHeight="1">
      <c r="A9925" s="1051" t="s">
        <v>39164</v>
      </c>
      <c r="B9925" s="1051" t="s">
        <v>39178</v>
      </c>
      <c r="C9925" s="1050">
        <v>0</v>
      </c>
      <c r="D9925" s="3092">
        <v>23750</v>
      </c>
      <c r="E9925" s="1406">
        <v>4217039.6500000004</v>
      </c>
      <c r="F9925" s="1545"/>
      <c r="G9925" s="1545"/>
      <c r="H9925" s="1545"/>
      <c r="I9925" s="1545"/>
      <c r="J9925" s="1545"/>
      <c r="K9925" s="1545"/>
    </row>
    <row r="9926" spans="1:11" ht="22.5" customHeight="1">
      <c r="A9926" s="1051" t="s">
        <v>39164</v>
      </c>
      <c r="B9926" s="1051" t="s">
        <v>34507</v>
      </c>
      <c r="C9926" s="1050">
        <v>0</v>
      </c>
      <c r="D9926" s="3092">
        <v>26.88</v>
      </c>
      <c r="E9926" s="1406">
        <v>4217012.7699999996</v>
      </c>
      <c r="F9926" s="1545"/>
      <c r="G9926" s="1545"/>
      <c r="H9926" s="1545"/>
      <c r="I9926" s="1545"/>
      <c r="J9926" s="1545"/>
      <c r="K9926" s="1545"/>
    </row>
    <row r="9927" spans="1:11" ht="22.5" customHeight="1">
      <c r="A9927" s="1051" t="s">
        <v>39164</v>
      </c>
      <c r="B9927" s="1051" t="s">
        <v>39179</v>
      </c>
      <c r="C9927" s="1050">
        <v>0</v>
      </c>
      <c r="D9927" s="3092">
        <v>38000</v>
      </c>
      <c r="E9927" s="1406">
        <v>4179012.77</v>
      </c>
      <c r="F9927" s="1545"/>
      <c r="G9927" s="1545"/>
      <c r="H9927" s="1545"/>
      <c r="I9927" s="1545"/>
      <c r="J9927" s="1545"/>
      <c r="K9927" s="1545"/>
    </row>
    <row r="9928" spans="1:11" ht="22.5" customHeight="1">
      <c r="A9928" s="1051" t="s">
        <v>39164</v>
      </c>
      <c r="B9928" s="1051" t="s">
        <v>34507</v>
      </c>
      <c r="C9928" s="1050">
        <v>0</v>
      </c>
      <c r="D9928" s="3092">
        <v>26.88</v>
      </c>
      <c r="E9928" s="1406">
        <v>4178985.89</v>
      </c>
      <c r="F9928" s="1545"/>
      <c r="G9928" s="1545"/>
      <c r="H9928" s="1545"/>
      <c r="I9928" s="1545"/>
      <c r="J9928" s="1545"/>
      <c r="K9928" s="1545"/>
    </row>
    <row r="9929" spans="1:11" ht="22.5" customHeight="1">
      <c r="A9929" s="1051" t="s">
        <v>39164</v>
      </c>
      <c r="B9929" s="1051" t="s">
        <v>39180</v>
      </c>
      <c r="C9929" s="1050">
        <v>0</v>
      </c>
      <c r="D9929" s="3092">
        <v>23750</v>
      </c>
      <c r="E9929" s="1406">
        <v>4155235.89</v>
      </c>
      <c r="F9929" s="1545"/>
      <c r="G9929" s="1545"/>
      <c r="H9929" s="1545"/>
      <c r="I9929" s="1545"/>
      <c r="J9929" s="1545"/>
      <c r="K9929" s="1545"/>
    </row>
    <row r="9930" spans="1:11" ht="22.5" customHeight="1">
      <c r="A9930" s="1051" t="s">
        <v>39164</v>
      </c>
      <c r="B9930" s="1051" t="s">
        <v>34507</v>
      </c>
      <c r="C9930" s="1050">
        <v>0</v>
      </c>
      <c r="D9930" s="3092">
        <v>26.88</v>
      </c>
      <c r="E9930" s="1406">
        <v>4155209.01</v>
      </c>
      <c r="F9930" s="1545"/>
      <c r="G9930" s="1545"/>
      <c r="H9930" s="1545"/>
      <c r="I9930" s="1545"/>
      <c r="J9930" s="1545"/>
      <c r="K9930" s="1545"/>
    </row>
    <row r="9931" spans="1:11" ht="22.5" customHeight="1">
      <c r="A9931" s="1051" t="s">
        <v>39164</v>
      </c>
      <c r="B9931" s="1051" t="s">
        <v>39181</v>
      </c>
      <c r="C9931" s="1050">
        <v>0</v>
      </c>
      <c r="D9931" s="3092">
        <v>45000</v>
      </c>
      <c r="E9931" s="1406">
        <v>4110209.01</v>
      </c>
      <c r="F9931" s="1545"/>
      <c r="G9931" s="1545"/>
      <c r="H9931" s="1545"/>
      <c r="I9931" s="1545"/>
      <c r="J9931" s="1545"/>
      <c r="K9931" s="1545"/>
    </row>
    <row r="9932" spans="1:11" ht="22.5" customHeight="1">
      <c r="A9932" s="1051" t="s">
        <v>39164</v>
      </c>
      <c r="B9932" s="1051" t="s">
        <v>34507</v>
      </c>
      <c r="C9932" s="1050">
        <v>0</v>
      </c>
      <c r="D9932" s="3092">
        <v>26.88</v>
      </c>
      <c r="E9932" s="1406">
        <v>4110182.13</v>
      </c>
      <c r="F9932" s="1545"/>
      <c r="G9932" s="1545"/>
      <c r="H9932" s="1545"/>
      <c r="I9932" s="1545"/>
      <c r="J9932" s="1545"/>
      <c r="K9932" s="1545"/>
    </row>
    <row r="9933" spans="1:11" ht="22.5" customHeight="1">
      <c r="A9933" s="1051" t="s">
        <v>39164</v>
      </c>
      <c r="B9933" s="1051" t="s">
        <v>39182</v>
      </c>
      <c r="C9933" s="1050">
        <v>0</v>
      </c>
      <c r="D9933" s="3092">
        <v>1387500</v>
      </c>
      <c r="E9933" s="1406">
        <v>2722682.13</v>
      </c>
      <c r="F9933" s="1545"/>
      <c r="G9933" s="1545"/>
      <c r="H9933" s="1545"/>
      <c r="I9933" s="1545"/>
      <c r="J9933" s="1545"/>
      <c r="K9933" s="1545"/>
    </row>
    <row r="9934" spans="1:11" ht="22.5" customHeight="1">
      <c r="A9934" s="1051" t="s">
        <v>39164</v>
      </c>
      <c r="B9934" s="1051" t="s">
        <v>39183</v>
      </c>
      <c r="C9934" s="1050">
        <v>70000</v>
      </c>
      <c r="D9934" s="3092">
        <v>0</v>
      </c>
      <c r="E9934" s="1406">
        <v>2792682.13</v>
      </c>
      <c r="F9934" s="1545"/>
      <c r="G9934" s="1545"/>
      <c r="H9934" s="1545"/>
      <c r="I9934" s="1545"/>
      <c r="J9934" s="1545"/>
      <c r="K9934" s="1545"/>
    </row>
    <row r="9935" spans="1:11" ht="22.5" customHeight="1">
      <c r="A9935" s="1051" t="s">
        <v>39164</v>
      </c>
      <c r="B9935" s="1051" t="s">
        <v>39184</v>
      </c>
      <c r="C9935" s="1050">
        <v>0</v>
      </c>
      <c r="D9935" s="3092">
        <v>1500000</v>
      </c>
      <c r="E9935" s="1406">
        <v>1292682.1299999999</v>
      </c>
      <c r="F9935" s="1545"/>
      <c r="G9935" s="1545"/>
      <c r="H9935" s="1545"/>
      <c r="I9935" s="1545"/>
      <c r="J9935" s="1545"/>
      <c r="K9935" s="1545"/>
    </row>
    <row r="9936" spans="1:11" ht="22.5" customHeight="1">
      <c r="A9936" s="1051" t="s">
        <v>39164</v>
      </c>
      <c r="B9936" s="1051" t="s">
        <v>39185</v>
      </c>
      <c r="C9936" s="1050">
        <v>0</v>
      </c>
      <c r="D9936" s="3092">
        <v>49311.65</v>
      </c>
      <c r="E9936" s="1406">
        <v>1243370.48</v>
      </c>
      <c r="F9936" s="1545"/>
      <c r="G9936" s="1545"/>
      <c r="H9936" s="1545"/>
      <c r="I9936" s="1545"/>
      <c r="J9936" s="1545"/>
      <c r="K9936" s="1545"/>
    </row>
    <row r="9937" spans="1:11" ht="22.5" customHeight="1">
      <c r="A9937" s="1051" t="s">
        <v>39164</v>
      </c>
      <c r="B9937" s="1051" t="s">
        <v>34507</v>
      </c>
      <c r="C9937" s="1050">
        <v>0</v>
      </c>
      <c r="D9937" s="3092">
        <v>26.88</v>
      </c>
      <c r="E9937" s="1406">
        <v>1243343.6000000001</v>
      </c>
      <c r="F9937" s="1545"/>
      <c r="G9937" s="1545"/>
      <c r="H9937" s="1545"/>
      <c r="I9937" s="1545"/>
      <c r="J9937" s="1545"/>
      <c r="K9937" s="1545"/>
    </row>
    <row r="9938" spans="1:11" ht="22.5" customHeight="1">
      <c r="A9938" s="1051" t="s">
        <v>39164</v>
      </c>
      <c r="B9938" s="1051" t="s">
        <v>34507</v>
      </c>
      <c r="C9938" s="1050">
        <v>0</v>
      </c>
      <c r="D9938" s="3092">
        <v>26.88</v>
      </c>
      <c r="E9938" s="1406">
        <v>1243316.72</v>
      </c>
      <c r="F9938" s="1545"/>
      <c r="G9938" s="1545"/>
      <c r="H9938" s="1545"/>
      <c r="I9938" s="1545"/>
      <c r="J9938" s="1545"/>
      <c r="K9938" s="1545"/>
    </row>
    <row r="9939" spans="1:11" ht="22.5" customHeight="1">
      <c r="A9939" s="1051" t="s">
        <v>39164</v>
      </c>
      <c r="B9939" s="1051" t="s">
        <v>39186</v>
      </c>
      <c r="C9939" s="1050">
        <v>0</v>
      </c>
      <c r="D9939" s="3092">
        <v>23750</v>
      </c>
      <c r="E9939" s="1406">
        <v>1219566.72</v>
      </c>
      <c r="F9939" s="1545"/>
      <c r="G9939" s="1545"/>
      <c r="H9939" s="1545"/>
      <c r="I9939" s="1545"/>
      <c r="J9939" s="1545"/>
      <c r="K9939" s="1545"/>
    </row>
    <row r="9940" spans="1:11" ht="22.5" customHeight="1">
      <c r="A9940" s="1051" t="s">
        <v>39164</v>
      </c>
      <c r="B9940" s="1051" t="s">
        <v>39187</v>
      </c>
      <c r="C9940" s="1050">
        <v>0</v>
      </c>
      <c r="D9940" s="3092">
        <v>23750</v>
      </c>
      <c r="E9940" s="1406">
        <v>1195816.72</v>
      </c>
      <c r="F9940" s="1545"/>
      <c r="G9940" s="1545"/>
      <c r="H9940" s="1545"/>
      <c r="I9940" s="1545"/>
      <c r="J9940" s="1545"/>
      <c r="K9940" s="1545"/>
    </row>
    <row r="9941" spans="1:11" ht="22.5" customHeight="1">
      <c r="A9941" s="1051" t="s">
        <v>39164</v>
      </c>
      <c r="B9941" s="1051" t="s">
        <v>34507</v>
      </c>
      <c r="C9941" s="1050">
        <v>0</v>
      </c>
      <c r="D9941" s="3092">
        <v>26.88</v>
      </c>
      <c r="E9941" s="1406">
        <v>1195789.8400000001</v>
      </c>
      <c r="F9941" s="1545"/>
      <c r="G9941" s="1545"/>
      <c r="H9941" s="1545"/>
      <c r="I9941" s="1545"/>
      <c r="J9941" s="1545"/>
      <c r="K9941" s="1545"/>
    </row>
    <row r="9942" spans="1:11" ht="22.5" customHeight="1">
      <c r="A9942" s="1051" t="s">
        <v>39164</v>
      </c>
      <c r="B9942" s="1051" t="s">
        <v>39188</v>
      </c>
      <c r="C9942" s="1050">
        <v>0</v>
      </c>
      <c r="D9942" s="3092">
        <v>88056.45</v>
      </c>
      <c r="E9942" s="1406">
        <v>1107733.3899999999</v>
      </c>
      <c r="F9942" s="1545"/>
      <c r="G9942" s="1545"/>
      <c r="H9942" s="1545"/>
      <c r="I9942" s="1545"/>
      <c r="J9942" s="1545"/>
      <c r="K9942" s="1545"/>
    </row>
    <row r="9943" spans="1:11" ht="22.5" customHeight="1">
      <c r="A9943" s="1051" t="s">
        <v>39164</v>
      </c>
      <c r="B9943" s="1051" t="s">
        <v>34507</v>
      </c>
      <c r="C9943" s="1050">
        <v>0</v>
      </c>
      <c r="D9943" s="3092">
        <v>53.75</v>
      </c>
      <c r="E9943" s="1406">
        <v>1107679.6399999999</v>
      </c>
      <c r="F9943" s="1545"/>
      <c r="G9943" s="1545"/>
      <c r="H9943" s="1545"/>
      <c r="I9943" s="1545"/>
      <c r="J9943" s="1545"/>
      <c r="K9943" s="1545"/>
    </row>
    <row r="9944" spans="1:11" ht="22.5" customHeight="1">
      <c r="A9944" s="1051" t="s">
        <v>39164</v>
      </c>
      <c r="B9944" s="1051" t="s">
        <v>39185</v>
      </c>
      <c r="C9944" s="1050">
        <v>0</v>
      </c>
      <c r="D9944" s="3092">
        <v>49311.65</v>
      </c>
      <c r="E9944" s="1406">
        <v>1058367.99</v>
      </c>
      <c r="F9944" s="1545"/>
      <c r="G9944" s="1545"/>
      <c r="H9944" s="1545"/>
      <c r="I9944" s="1545"/>
      <c r="J9944" s="1545"/>
      <c r="K9944" s="1545"/>
    </row>
    <row r="9945" spans="1:11" ht="22.5" customHeight="1">
      <c r="A9945" s="1051" t="s">
        <v>39164</v>
      </c>
      <c r="B9945" s="1051" t="s">
        <v>34507</v>
      </c>
      <c r="C9945" s="1050">
        <v>0</v>
      </c>
      <c r="D9945" s="3092">
        <v>26.88</v>
      </c>
      <c r="E9945" s="1406">
        <v>1058341.1100000001</v>
      </c>
      <c r="F9945" s="1545"/>
      <c r="G9945" s="1545"/>
      <c r="H9945" s="1545"/>
      <c r="I9945" s="1545"/>
      <c r="J9945" s="1545"/>
      <c r="K9945" s="1545"/>
    </row>
    <row r="9946" spans="1:11" ht="22.5" customHeight="1">
      <c r="A9946" s="1051" t="s">
        <v>39164</v>
      </c>
      <c r="B9946" s="1051" t="s">
        <v>39177</v>
      </c>
      <c r="C9946" s="1050">
        <v>0</v>
      </c>
      <c r="D9946" s="3092">
        <v>168930</v>
      </c>
      <c r="E9946" s="1406">
        <v>889411.11</v>
      </c>
      <c r="F9946" s="1545"/>
      <c r="G9946" s="1545"/>
      <c r="H9946" s="1545"/>
      <c r="I9946" s="1545"/>
      <c r="J9946" s="1545"/>
      <c r="K9946" s="1545"/>
    </row>
    <row r="9947" spans="1:11" ht="22.5" customHeight="1">
      <c r="A9947" s="1051" t="s">
        <v>39164</v>
      </c>
      <c r="B9947" s="1051" t="s">
        <v>34507</v>
      </c>
      <c r="C9947" s="1050">
        <v>0</v>
      </c>
      <c r="D9947" s="3092">
        <v>53.75</v>
      </c>
      <c r="E9947" s="1406">
        <v>889357.36</v>
      </c>
      <c r="F9947" s="1545"/>
      <c r="G9947" s="1545"/>
      <c r="H9947" s="1545"/>
      <c r="I9947" s="1545"/>
      <c r="J9947" s="1545"/>
      <c r="K9947" s="1545"/>
    </row>
    <row r="9948" spans="1:11" ht="22.5" customHeight="1">
      <c r="A9948" s="1051" t="s">
        <v>39164</v>
      </c>
      <c r="B9948" s="1051" t="s">
        <v>39180</v>
      </c>
      <c r="C9948" s="1050">
        <v>0</v>
      </c>
      <c r="D9948" s="3092">
        <v>23750</v>
      </c>
      <c r="E9948" s="1406">
        <v>865607.36</v>
      </c>
      <c r="F9948" s="1545"/>
      <c r="G9948" s="1545"/>
      <c r="H9948" s="1545"/>
      <c r="I9948" s="1545"/>
      <c r="J9948" s="1545"/>
      <c r="K9948" s="1545"/>
    </row>
    <row r="9949" spans="1:11" ht="22.5" customHeight="1">
      <c r="A9949" s="1051" t="s">
        <v>39164</v>
      </c>
      <c r="B9949" s="1051" t="s">
        <v>34507</v>
      </c>
      <c r="C9949" s="1050">
        <v>0</v>
      </c>
      <c r="D9949" s="3092">
        <v>26.88</v>
      </c>
      <c r="E9949" s="1406">
        <v>865580.48</v>
      </c>
      <c r="F9949" s="1545"/>
      <c r="G9949" s="1545"/>
      <c r="H9949" s="1545"/>
      <c r="I9949" s="1545"/>
      <c r="J9949" s="1545"/>
      <c r="K9949" s="1545"/>
    </row>
    <row r="9950" spans="1:11" ht="22.5" customHeight="1">
      <c r="A9950" s="1051" t="s">
        <v>39164</v>
      </c>
      <c r="B9950" s="1051" t="s">
        <v>39178</v>
      </c>
      <c r="C9950" s="1050">
        <v>0</v>
      </c>
      <c r="D9950" s="3092">
        <v>23750</v>
      </c>
      <c r="E9950" s="1406">
        <v>841830.48</v>
      </c>
      <c r="F9950" s="1545"/>
      <c r="G9950" s="1545"/>
      <c r="H9950" s="1545"/>
      <c r="I9950" s="1545"/>
      <c r="J9950" s="1545"/>
      <c r="K9950" s="1545"/>
    </row>
    <row r="9951" spans="1:11" ht="22.5" customHeight="1">
      <c r="A9951" s="1051" t="s">
        <v>39164</v>
      </c>
      <c r="B9951" s="1051" t="s">
        <v>34507</v>
      </c>
      <c r="C9951" s="1050">
        <v>0</v>
      </c>
      <c r="D9951" s="3092">
        <v>26.88</v>
      </c>
      <c r="E9951" s="1406">
        <v>841803.6</v>
      </c>
      <c r="F9951" s="1545"/>
      <c r="G9951" s="1545"/>
      <c r="H9951" s="1545"/>
      <c r="I9951" s="1545"/>
      <c r="J9951" s="1545"/>
      <c r="K9951" s="1545"/>
    </row>
    <row r="9952" spans="1:11" ht="22.5" customHeight="1">
      <c r="A9952" s="1051" t="s">
        <v>39164</v>
      </c>
      <c r="B9952" s="1051" t="s">
        <v>39189</v>
      </c>
      <c r="C9952" s="1050">
        <v>168930</v>
      </c>
      <c r="D9952" s="3092">
        <v>0</v>
      </c>
      <c r="E9952" s="1406">
        <v>1010733.6</v>
      </c>
      <c r="F9952" s="1545"/>
      <c r="G9952" s="1545"/>
      <c r="H9952" s="1545"/>
      <c r="I9952" s="1545"/>
      <c r="J9952" s="1545"/>
      <c r="K9952" s="1545"/>
    </row>
    <row r="9953" spans="1:11" ht="22.5" customHeight="1">
      <c r="A9953" s="1051" t="s">
        <v>39164</v>
      </c>
      <c r="B9953" s="1051" t="s">
        <v>34510</v>
      </c>
      <c r="C9953" s="1050">
        <v>53.75</v>
      </c>
      <c r="D9953" s="3092">
        <v>0</v>
      </c>
      <c r="E9953" s="1406">
        <v>1010787.35</v>
      </c>
      <c r="F9953" s="1545"/>
      <c r="G9953" s="1545"/>
      <c r="H9953" s="1545"/>
      <c r="I9953" s="1545"/>
      <c r="J9953" s="1545"/>
      <c r="K9953" s="1545"/>
    </row>
    <row r="9954" spans="1:11" ht="22.5" customHeight="1">
      <c r="A9954" s="1051" t="s">
        <v>39164</v>
      </c>
      <c r="B9954" s="1051" t="s">
        <v>39186</v>
      </c>
      <c r="C9954" s="1050">
        <v>0</v>
      </c>
      <c r="D9954" s="3092">
        <v>23750</v>
      </c>
      <c r="E9954" s="1406">
        <v>987037.35</v>
      </c>
      <c r="F9954" s="1545"/>
      <c r="G9954" s="1545"/>
      <c r="H9954" s="1545"/>
      <c r="I9954" s="1545"/>
      <c r="J9954" s="1545"/>
      <c r="K9954" s="1545"/>
    </row>
    <row r="9955" spans="1:11" ht="22.5" customHeight="1">
      <c r="A9955" s="1051" t="s">
        <v>39164</v>
      </c>
      <c r="B9955" s="1051" t="s">
        <v>34507</v>
      </c>
      <c r="C9955" s="1050">
        <v>0</v>
      </c>
      <c r="D9955" s="3092">
        <v>26.88</v>
      </c>
      <c r="E9955" s="1406">
        <v>987010.47</v>
      </c>
      <c r="F9955" s="1545"/>
      <c r="G9955" s="1545"/>
      <c r="H9955" s="1545"/>
      <c r="I9955" s="1545"/>
      <c r="J9955" s="1545"/>
      <c r="K9955" s="1545"/>
    </row>
    <row r="9956" spans="1:11" ht="22.5" customHeight="1">
      <c r="A9956" s="1051" t="s">
        <v>39164</v>
      </c>
      <c r="B9956" s="1051" t="s">
        <v>39190</v>
      </c>
      <c r="C9956" s="1050">
        <v>23750</v>
      </c>
      <c r="D9956" s="3092">
        <v>0</v>
      </c>
      <c r="E9956" s="1406">
        <v>1010760.47</v>
      </c>
      <c r="F9956" s="1545"/>
      <c r="G9956" s="1545"/>
      <c r="H9956" s="1545"/>
      <c r="I9956" s="1545"/>
      <c r="J9956" s="1545"/>
      <c r="K9956" s="1545"/>
    </row>
    <row r="9957" spans="1:11" ht="22.5" customHeight="1">
      <c r="A9957" s="1051" t="s">
        <v>39164</v>
      </c>
      <c r="B9957" s="1051" t="s">
        <v>34510</v>
      </c>
      <c r="C9957" s="1050">
        <v>26.88</v>
      </c>
      <c r="D9957" s="3092">
        <v>0</v>
      </c>
      <c r="E9957" s="1406">
        <v>1010787.35</v>
      </c>
      <c r="F9957" s="1545"/>
      <c r="G9957" s="1545"/>
      <c r="H9957" s="1545"/>
      <c r="I9957" s="1545"/>
      <c r="J9957" s="1545"/>
      <c r="K9957" s="1545"/>
    </row>
    <row r="9958" spans="1:11" ht="22.5" customHeight="1">
      <c r="A9958" s="1051" t="s">
        <v>39164</v>
      </c>
      <c r="B9958" s="1051" t="s">
        <v>39191</v>
      </c>
      <c r="C9958" s="1050">
        <v>23750</v>
      </c>
      <c r="D9958" s="3092">
        <v>0</v>
      </c>
      <c r="E9958" s="1406">
        <v>1034537.35</v>
      </c>
      <c r="F9958" s="1545"/>
      <c r="G9958" s="1545"/>
      <c r="H9958" s="1545"/>
      <c r="I9958" s="1545"/>
      <c r="J9958" s="1545"/>
      <c r="K9958" s="1545"/>
    </row>
    <row r="9959" spans="1:11" ht="22.5" customHeight="1">
      <c r="A9959" s="1051" t="s">
        <v>39164</v>
      </c>
      <c r="B9959" s="1051" t="s">
        <v>34510</v>
      </c>
      <c r="C9959" s="1050">
        <v>26.88</v>
      </c>
      <c r="D9959" s="3092">
        <v>0</v>
      </c>
      <c r="E9959" s="1406">
        <v>1034564.23</v>
      </c>
      <c r="F9959" s="1545"/>
      <c r="G9959" s="1545"/>
      <c r="H9959" s="1545"/>
      <c r="I9959" s="1545"/>
      <c r="J9959" s="1545"/>
      <c r="K9959" s="1545"/>
    </row>
    <row r="9960" spans="1:11" ht="22.5" customHeight="1">
      <c r="A9960" s="1051" t="s">
        <v>39164</v>
      </c>
      <c r="B9960" s="1051" t="s">
        <v>34510</v>
      </c>
      <c r="C9960" s="1050">
        <v>26.88</v>
      </c>
      <c r="D9960" s="3092">
        <v>0</v>
      </c>
      <c r="E9960" s="1406">
        <v>1034591.11</v>
      </c>
      <c r="F9960" s="1545"/>
      <c r="G9960" s="1545"/>
      <c r="H9960" s="1545"/>
      <c r="I9960" s="1545"/>
      <c r="J9960" s="1545"/>
      <c r="K9960" s="1545"/>
    </row>
    <row r="9961" spans="1:11" ht="22.5" customHeight="1">
      <c r="A9961" s="1051" t="s">
        <v>39164</v>
      </c>
      <c r="B9961" s="1051" t="s">
        <v>39192</v>
      </c>
      <c r="C9961" s="1050">
        <v>49311.65</v>
      </c>
      <c r="D9961" s="3092">
        <v>0</v>
      </c>
      <c r="E9961" s="1406">
        <v>1083902.76</v>
      </c>
      <c r="F9961" s="1545"/>
      <c r="G9961" s="1545"/>
      <c r="H9961" s="1545"/>
      <c r="I9961" s="1545"/>
      <c r="J9961" s="1545"/>
      <c r="K9961" s="1545"/>
    </row>
    <row r="9962" spans="1:11" ht="22.5" customHeight="1">
      <c r="A9962" s="1051" t="s">
        <v>39164</v>
      </c>
      <c r="B9962" s="1051" t="s">
        <v>39192</v>
      </c>
      <c r="C9962" s="1050">
        <v>49311.65</v>
      </c>
      <c r="D9962" s="3092">
        <v>0</v>
      </c>
      <c r="E9962" s="1406">
        <v>1133214.4099999999</v>
      </c>
      <c r="F9962" s="1545"/>
      <c r="G9962" s="1545"/>
      <c r="H9962" s="1545"/>
      <c r="I9962" s="1545"/>
      <c r="J9962" s="1545"/>
      <c r="K9962" s="1545"/>
    </row>
    <row r="9963" spans="1:11" ht="22.5" customHeight="1">
      <c r="A9963" s="1051" t="s">
        <v>39164</v>
      </c>
      <c r="B9963" s="1051" t="s">
        <v>34510</v>
      </c>
      <c r="C9963" s="1050">
        <v>26.88</v>
      </c>
      <c r="D9963" s="3092">
        <v>0</v>
      </c>
      <c r="E9963" s="1406">
        <v>1133241.29</v>
      </c>
      <c r="F9963" s="1545"/>
      <c r="G9963" s="1545"/>
      <c r="H9963" s="1545"/>
      <c r="I9963" s="1545"/>
      <c r="J9963" s="1545"/>
      <c r="K9963" s="1545"/>
    </row>
    <row r="9964" spans="1:11" ht="22.5" customHeight="1">
      <c r="A9964" s="1051" t="s">
        <v>39164</v>
      </c>
      <c r="B9964" s="1051" t="s">
        <v>39191</v>
      </c>
      <c r="C9964" s="1050">
        <v>23750</v>
      </c>
      <c r="D9964" s="3092">
        <v>0</v>
      </c>
      <c r="E9964" s="1406">
        <v>1156991.29</v>
      </c>
      <c r="F9964" s="1545"/>
      <c r="G9964" s="1545"/>
      <c r="H9964" s="1545"/>
      <c r="I9964" s="1545"/>
      <c r="J9964" s="1545"/>
      <c r="K9964" s="1545"/>
    </row>
    <row r="9965" spans="1:11" ht="22.5" customHeight="1">
      <c r="A9965" s="1051" t="s">
        <v>39164</v>
      </c>
      <c r="B9965" s="1051" t="s">
        <v>34510</v>
      </c>
      <c r="C9965" s="1050">
        <v>26.88</v>
      </c>
      <c r="D9965" s="3092">
        <v>0</v>
      </c>
      <c r="E9965" s="1406">
        <v>1157018.17</v>
      </c>
      <c r="F9965" s="1545"/>
      <c r="G9965" s="1545"/>
      <c r="H9965" s="1545"/>
      <c r="I9965" s="1545"/>
      <c r="J9965" s="1545"/>
      <c r="K9965" s="1545"/>
    </row>
    <row r="9966" spans="1:11" ht="22.5" customHeight="1">
      <c r="A9966" s="1051" t="s">
        <v>39164</v>
      </c>
      <c r="B9966" s="1051" t="s">
        <v>39189</v>
      </c>
      <c r="C9966" s="1050">
        <v>168930</v>
      </c>
      <c r="D9966" s="3092">
        <v>0</v>
      </c>
      <c r="E9966" s="1406">
        <v>1325948.17</v>
      </c>
      <c r="F9966" s="1545"/>
      <c r="G9966" s="1545"/>
      <c r="H9966" s="1545"/>
      <c r="I9966" s="1545"/>
      <c r="J9966" s="1545"/>
      <c r="K9966" s="1545"/>
    </row>
    <row r="9967" spans="1:11" ht="22.5" customHeight="1">
      <c r="A9967" s="1051" t="s">
        <v>39164</v>
      </c>
      <c r="B9967" s="1051" t="s">
        <v>34510</v>
      </c>
      <c r="C9967" s="1050">
        <v>53.75</v>
      </c>
      <c r="D9967" s="3092">
        <v>0</v>
      </c>
      <c r="E9967" s="1406">
        <v>1326001.92</v>
      </c>
      <c r="F9967" s="1545"/>
      <c r="G9967" s="1545"/>
      <c r="H9967" s="1545"/>
      <c r="I9967" s="1545"/>
      <c r="J9967" s="1545"/>
      <c r="K9967" s="1545"/>
    </row>
    <row r="9968" spans="1:11" ht="22.5" customHeight="1">
      <c r="A9968" s="1051" t="s">
        <v>39164</v>
      </c>
      <c r="B9968" s="1051" t="s">
        <v>34510</v>
      </c>
      <c r="C9968" s="1050">
        <v>26.88</v>
      </c>
      <c r="D9968" s="3092">
        <v>0</v>
      </c>
      <c r="E9968" s="1406">
        <v>1326028.8</v>
      </c>
      <c r="F9968" s="1545"/>
      <c r="G9968" s="1545"/>
      <c r="H9968" s="1545"/>
      <c r="I9968" s="1545"/>
      <c r="J9968" s="1545"/>
      <c r="K9968" s="1545"/>
    </row>
    <row r="9969" spans="1:11" ht="22.5" customHeight="1">
      <c r="A9969" s="1051" t="s">
        <v>39164</v>
      </c>
      <c r="B9969" s="1051" t="s">
        <v>39193</v>
      </c>
      <c r="C9969" s="1050">
        <v>23750</v>
      </c>
      <c r="D9969" s="3092">
        <v>0</v>
      </c>
      <c r="E9969" s="1406">
        <v>1349778.8</v>
      </c>
      <c r="F9969" s="1545"/>
      <c r="G9969" s="1545"/>
      <c r="H9969" s="1545"/>
      <c r="I9969" s="1545"/>
      <c r="J9969" s="1545"/>
      <c r="K9969" s="1545"/>
    </row>
    <row r="9970" spans="1:11" ht="22.5" customHeight="1">
      <c r="A9970" s="1051" t="s">
        <v>39164</v>
      </c>
      <c r="B9970" s="1051" t="s">
        <v>39178</v>
      </c>
      <c r="C9970" s="1050">
        <v>0</v>
      </c>
      <c r="D9970" s="3092">
        <v>23750</v>
      </c>
      <c r="E9970" s="1406">
        <v>1326028.8</v>
      </c>
      <c r="F9970" s="1545"/>
      <c r="G9970" s="1545"/>
      <c r="H9970" s="1545"/>
      <c r="I9970" s="1545"/>
      <c r="J9970" s="1545"/>
      <c r="K9970" s="1545"/>
    </row>
    <row r="9971" spans="1:11" ht="22.5" customHeight="1">
      <c r="A9971" s="1051" t="s">
        <v>39164</v>
      </c>
      <c r="B9971" s="1051" t="s">
        <v>34507</v>
      </c>
      <c r="C9971" s="1050">
        <v>0</v>
      </c>
      <c r="D9971" s="3092">
        <v>26.88</v>
      </c>
      <c r="E9971" s="1406">
        <v>1326001.92</v>
      </c>
      <c r="F9971" s="1545"/>
      <c r="G9971" s="1545"/>
      <c r="H9971" s="1545"/>
      <c r="I9971" s="1545"/>
      <c r="J9971" s="1545"/>
      <c r="K9971" s="1545"/>
    </row>
    <row r="9972" spans="1:11" ht="22.5" customHeight="1">
      <c r="A9972" s="1051" t="s">
        <v>39164</v>
      </c>
      <c r="B9972" s="1051" t="s">
        <v>39177</v>
      </c>
      <c r="C9972" s="1050">
        <v>0</v>
      </c>
      <c r="D9972" s="3092">
        <v>168930</v>
      </c>
      <c r="E9972" s="1406">
        <v>1157071.92</v>
      </c>
      <c r="F9972" s="1545"/>
      <c r="G9972" s="1545"/>
      <c r="H9972" s="1545"/>
      <c r="I9972" s="1545"/>
      <c r="J9972" s="1545"/>
      <c r="K9972" s="1545"/>
    </row>
    <row r="9973" spans="1:11" ht="22.5" customHeight="1">
      <c r="A9973" s="1051" t="s">
        <v>39164</v>
      </c>
      <c r="B9973" s="1051" t="s">
        <v>34507</v>
      </c>
      <c r="C9973" s="1050">
        <v>0</v>
      </c>
      <c r="D9973" s="3092">
        <v>53.75</v>
      </c>
      <c r="E9973" s="1406">
        <v>1157018.17</v>
      </c>
      <c r="F9973" s="1545"/>
      <c r="G9973" s="1545"/>
      <c r="H9973" s="1545"/>
      <c r="I9973" s="1545"/>
      <c r="J9973" s="1545"/>
      <c r="K9973" s="1545"/>
    </row>
    <row r="9974" spans="1:11" ht="22.5" customHeight="1">
      <c r="A9974" s="1051" t="s">
        <v>39164</v>
      </c>
      <c r="B9974" s="1051" t="s">
        <v>39185</v>
      </c>
      <c r="C9974" s="1050">
        <v>0</v>
      </c>
      <c r="D9974" s="3092">
        <v>49311.65</v>
      </c>
      <c r="E9974" s="1406">
        <v>1107706.52</v>
      </c>
      <c r="F9974" s="1545"/>
      <c r="G9974" s="1545"/>
      <c r="H9974" s="1545"/>
      <c r="I9974" s="1545"/>
      <c r="J9974" s="1545"/>
      <c r="K9974" s="1545"/>
    </row>
    <row r="9975" spans="1:11" ht="22.5" customHeight="1">
      <c r="A9975" s="1051" t="s">
        <v>39164</v>
      </c>
      <c r="B9975" s="1051" t="s">
        <v>34507</v>
      </c>
      <c r="C9975" s="1050">
        <v>0</v>
      </c>
      <c r="D9975" s="3092">
        <v>26.88</v>
      </c>
      <c r="E9975" s="1406">
        <v>1107679.6399999999</v>
      </c>
      <c r="F9975" s="1545"/>
      <c r="G9975" s="1545"/>
      <c r="H9975" s="1545"/>
      <c r="I9975" s="1545"/>
      <c r="J9975" s="1545"/>
      <c r="K9975" s="1545"/>
    </row>
    <row r="9976" spans="1:11" ht="22.5" customHeight="1">
      <c r="A9976" s="1051" t="s">
        <v>39164</v>
      </c>
      <c r="B9976" s="1051" t="s">
        <v>39191</v>
      </c>
      <c r="C9976" s="1050">
        <v>23750</v>
      </c>
      <c r="D9976" s="3092">
        <v>0</v>
      </c>
      <c r="E9976" s="1406">
        <v>1131429.6399999999</v>
      </c>
      <c r="F9976" s="1545"/>
      <c r="G9976" s="1545"/>
      <c r="H9976" s="1545"/>
      <c r="I9976" s="1545"/>
      <c r="J9976" s="1545"/>
      <c r="K9976" s="1545"/>
    </row>
    <row r="9977" spans="1:11" ht="22.5" customHeight="1">
      <c r="A9977" s="1051" t="s">
        <v>39164</v>
      </c>
      <c r="B9977" s="1051" t="s">
        <v>34510</v>
      </c>
      <c r="C9977" s="1050">
        <v>26.88</v>
      </c>
      <c r="D9977" s="3092">
        <v>0</v>
      </c>
      <c r="E9977" s="1406">
        <v>1131456.52</v>
      </c>
      <c r="F9977" s="1545"/>
      <c r="G9977" s="1545"/>
      <c r="H9977" s="1545"/>
      <c r="I9977" s="1545"/>
      <c r="J9977" s="1545"/>
      <c r="K9977" s="1545"/>
    </row>
    <row r="9978" spans="1:11" ht="22.5" customHeight="1">
      <c r="A9978" s="1051" t="s">
        <v>39164</v>
      </c>
      <c r="B9978" s="1051" t="s">
        <v>39192</v>
      </c>
      <c r="C9978" s="1050">
        <v>49311.65</v>
      </c>
      <c r="D9978" s="3092">
        <v>0</v>
      </c>
      <c r="E9978" s="1406">
        <v>1180768.17</v>
      </c>
      <c r="F9978" s="1545"/>
      <c r="G9978" s="1545"/>
      <c r="H9978" s="1545"/>
      <c r="I9978" s="1545"/>
      <c r="J9978" s="1545"/>
      <c r="K9978" s="1545"/>
    </row>
    <row r="9979" spans="1:11" ht="22.5" customHeight="1">
      <c r="A9979" s="1051" t="s">
        <v>39164</v>
      </c>
      <c r="B9979" s="1051" t="s">
        <v>34510</v>
      </c>
      <c r="C9979" s="1050">
        <v>26.88</v>
      </c>
      <c r="D9979" s="3092">
        <v>0</v>
      </c>
      <c r="E9979" s="1406">
        <v>1180795.05</v>
      </c>
      <c r="F9979" s="1545"/>
      <c r="G9979" s="1545"/>
      <c r="H9979" s="1545"/>
      <c r="I9979" s="1545"/>
      <c r="J9979" s="1545"/>
      <c r="K9979" s="1545"/>
    </row>
    <row r="9980" spans="1:11" ht="22.5" customHeight="1">
      <c r="A9980" s="1051" t="s">
        <v>39164</v>
      </c>
      <c r="B9980" s="1051" t="s">
        <v>34510</v>
      </c>
      <c r="C9980" s="1050">
        <v>53.75</v>
      </c>
      <c r="D9980" s="3092">
        <v>0</v>
      </c>
      <c r="E9980" s="1406">
        <v>1180848.8</v>
      </c>
      <c r="F9980" s="1545"/>
      <c r="G9980" s="1545"/>
      <c r="H9980" s="1545"/>
      <c r="I9980" s="1545"/>
      <c r="J9980" s="1545"/>
      <c r="K9980" s="1545"/>
    </row>
    <row r="9981" spans="1:11" ht="22.5" customHeight="1">
      <c r="A9981" s="1051" t="s">
        <v>39164</v>
      </c>
      <c r="B9981" s="1051" t="s">
        <v>39189</v>
      </c>
      <c r="C9981" s="1050">
        <v>168930</v>
      </c>
      <c r="D9981" s="3092">
        <v>0</v>
      </c>
      <c r="E9981" s="1406">
        <v>1349778.8</v>
      </c>
      <c r="F9981" s="1545"/>
      <c r="G9981" s="1545"/>
      <c r="H9981" s="1545"/>
      <c r="I9981" s="1545"/>
      <c r="J9981" s="1545"/>
      <c r="K9981" s="1545"/>
    </row>
    <row r="9982" spans="1:11" ht="22.5" customHeight="1">
      <c r="A9982" s="1051" t="s">
        <v>39164</v>
      </c>
      <c r="B9982" s="1051" t="s">
        <v>39177</v>
      </c>
      <c r="C9982" s="1050">
        <v>0</v>
      </c>
      <c r="D9982" s="3092">
        <v>168930</v>
      </c>
      <c r="E9982" s="1406">
        <v>1180848.8</v>
      </c>
      <c r="F9982" s="1545"/>
      <c r="G9982" s="1545"/>
      <c r="H9982" s="1545"/>
      <c r="I9982" s="1545"/>
      <c r="J9982" s="1545"/>
      <c r="K9982" s="1545"/>
    </row>
    <row r="9983" spans="1:11" ht="22.5" customHeight="1">
      <c r="A9983" s="1051" t="s">
        <v>39164</v>
      </c>
      <c r="B9983" s="1051" t="s">
        <v>34507</v>
      </c>
      <c r="C9983" s="1050">
        <v>0</v>
      </c>
      <c r="D9983" s="3092">
        <v>53.75</v>
      </c>
      <c r="E9983" s="1406">
        <v>1180795.05</v>
      </c>
      <c r="F9983" s="1545"/>
      <c r="G9983" s="1545"/>
      <c r="H9983" s="1545"/>
      <c r="I9983" s="1545"/>
      <c r="J9983" s="1545"/>
      <c r="K9983" s="1545"/>
    </row>
    <row r="9984" spans="1:11" ht="22.5" customHeight="1">
      <c r="A9984" s="1051" t="s">
        <v>39164</v>
      </c>
      <c r="B9984" s="1051" t="s">
        <v>34507</v>
      </c>
      <c r="C9984" s="1050">
        <v>0</v>
      </c>
      <c r="D9984" s="3092">
        <v>26.88</v>
      </c>
      <c r="E9984" s="1406">
        <v>1180768.17</v>
      </c>
      <c r="F9984" s="1545"/>
      <c r="G9984" s="1545"/>
      <c r="H9984" s="1545"/>
      <c r="I9984" s="1545"/>
      <c r="J9984" s="1545"/>
      <c r="K9984" s="1545"/>
    </row>
    <row r="9985" spans="1:11" ht="22.5" customHeight="1">
      <c r="A9985" s="1051" t="s">
        <v>39164</v>
      </c>
      <c r="B9985" s="1051" t="s">
        <v>39178</v>
      </c>
      <c r="C9985" s="1050">
        <v>0</v>
      </c>
      <c r="D9985" s="3092">
        <v>23750</v>
      </c>
      <c r="E9985" s="1406">
        <v>1157018.17</v>
      </c>
      <c r="F9985" s="1545"/>
      <c r="G9985" s="1545"/>
      <c r="H9985" s="1545"/>
      <c r="I9985" s="1545"/>
      <c r="J9985" s="1545"/>
      <c r="K9985" s="1545"/>
    </row>
    <row r="9986" spans="1:11" ht="22.5" customHeight="1">
      <c r="A9986" s="1051" t="s">
        <v>39164</v>
      </c>
      <c r="B9986" s="1051" t="s">
        <v>39185</v>
      </c>
      <c r="C9986" s="1050">
        <v>0</v>
      </c>
      <c r="D9986" s="3092">
        <v>49311.65</v>
      </c>
      <c r="E9986" s="1406">
        <v>1107706.52</v>
      </c>
      <c r="F9986" s="1545"/>
      <c r="G9986" s="1545"/>
      <c r="H9986" s="1545"/>
      <c r="I9986" s="1545"/>
      <c r="J9986" s="1545"/>
      <c r="K9986" s="1545"/>
    </row>
    <row r="9987" spans="1:11" ht="22.5" customHeight="1">
      <c r="A9987" s="1051" t="s">
        <v>39164</v>
      </c>
      <c r="B9987" s="1051" t="s">
        <v>34507</v>
      </c>
      <c r="C9987" s="1050">
        <v>0</v>
      </c>
      <c r="D9987" s="3092">
        <v>26.88</v>
      </c>
      <c r="E9987" s="1406">
        <v>1107679.6399999999</v>
      </c>
      <c r="F9987" s="1545"/>
      <c r="G9987" s="1545"/>
      <c r="H9987" s="1545"/>
      <c r="I9987" s="1545"/>
      <c r="J9987" s="1545"/>
      <c r="K9987" s="1545"/>
    </row>
    <row r="9988" spans="1:11" ht="22.5" customHeight="1">
      <c r="A9988" s="1051" t="s">
        <v>39164</v>
      </c>
      <c r="B9988" s="1051" t="s">
        <v>39189</v>
      </c>
      <c r="C9988" s="1050">
        <v>168930</v>
      </c>
      <c r="D9988" s="3092">
        <v>0</v>
      </c>
      <c r="E9988" s="1406">
        <v>1276609.6399999999</v>
      </c>
      <c r="F9988" s="1545"/>
      <c r="G9988" s="1545"/>
      <c r="H9988" s="1545"/>
      <c r="I9988" s="1545"/>
      <c r="J9988" s="1545"/>
      <c r="K9988" s="1545"/>
    </row>
    <row r="9989" spans="1:11" ht="22.5" customHeight="1">
      <c r="A9989" s="1051" t="s">
        <v>39164</v>
      </c>
      <c r="B9989" s="1051" t="s">
        <v>34510</v>
      </c>
      <c r="C9989" s="1050">
        <v>53.75</v>
      </c>
      <c r="D9989" s="3092">
        <v>0</v>
      </c>
      <c r="E9989" s="1406">
        <v>1276663.3899999999</v>
      </c>
      <c r="F9989" s="1545"/>
      <c r="G9989" s="1545"/>
      <c r="H9989" s="1545"/>
      <c r="I9989" s="1545"/>
      <c r="J9989" s="1545"/>
      <c r="K9989" s="1545"/>
    </row>
    <row r="9990" spans="1:11" ht="22.5" customHeight="1">
      <c r="A9990" s="1051" t="s">
        <v>39164</v>
      </c>
      <c r="B9990" s="1051" t="s">
        <v>39191</v>
      </c>
      <c r="C9990" s="1050">
        <v>23750</v>
      </c>
      <c r="D9990" s="3092">
        <v>0</v>
      </c>
      <c r="E9990" s="1406">
        <v>1300413.3899999999</v>
      </c>
      <c r="F9990" s="1545"/>
      <c r="G9990" s="1545"/>
      <c r="H9990" s="1545"/>
      <c r="I9990" s="1545"/>
      <c r="J9990" s="1545"/>
      <c r="K9990" s="1545"/>
    </row>
    <row r="9991" spans="1:11" ht="22.5" customHeight="1">
      <c r="A9991" s="1051" t="s">
        <v>39164</v>
      </c>
      <c r="B9991" s="1051" t="s">
        <v>34510</v>
      </c>
      <c r="C9991" s="1050">
        <v>26.88</v>
      </c>
      <c r="D9991" s="3092">
        <v>0</v>
      </c>
      <c r="E9991" s="1406">
        <v>1300440.27</v>
      </c>
      <c r="F9991" s="1545"/>
      <c r="G9991" s="1545"/>
      <c r="H9991" s="1545"/>
      <c r="I9991" s="1545"/>
      <c r="J9991" s="1545"/>
      <c r="K9991" s="1545"/>
    </row>
    <row r="9992" spans="1:11" ht="22.5" customHeight="1">
      <c r="A9992" s="1051" t="s">
        <v>39164</v>
      </c>
      <c r="B9992" s="1051" t="s">
        <v>39192</v>
      </c>
      <c r="C9992" s="1050">
        <v>49311.65</v>
      </c>
      <c r="D9992" s="3092">
        <v>0</v>
      </c>
      <c r="E9992" s="1406">
        <v>1349751.92</v>
      </c>
      <c r="F9992" s="1545"/>
      <c r="G9992" s="1545"/>
      <c r="H9992" s="1545"/>
      <c r="I9992" s="1545"/>
      <c r="J9992" s="1545"/>
      <c r="K9992" s="1545"/>
    </row>
    <row r="9993" spans="1:11" ht="22.5" customHeight="1">
      <c r="A9993" s="1051" t="s">
        <v>39164</v>
      </c>
      <c r="B9993" s="1051" t="s">
        <v>34510</v>
      </c>
      <c r="C9993" s="1050">
        <v>26.88</v>
      </c>
      <c r="D9993" s="3092">
        <v>0</v>
      </c>
      <c r="E9993" s="1406">
        <v>1349778.8</v>
      </c>
      <c r="F9993" s="1545"/>
      <c r="G9993" s="1545"/>
      <c r="H9993" s="1545"/>
      <c r="I9993" s="1545"/>
      <c r="J9993" s="1545"/>
      <c r="K9993" s="1545"/>
    </row>
    <row r="9994" spans="1:11" ht="22.5" customHeight="1">
      <c r="A9994" s="1051" t="s">
        <v>39164</v>
      </c>
      <c r="B9994" s="1051" t="s">
        <v>39177</v>
      </c>
      <c r="C9994" s="1050">
        <v>0</v>
      </c>
      <c r="D9994" s="3092">
        <v>168930</v>
      </c>
      <c r="E9994" s="1406">
        <v>1180848.8</v>
      </c>
      <c r="F9994" s="1545"/>
      <c r="G9994" s="1545"/>
      <c r="H9994" s="1545"/>
      <c r="I9994" s="1545"/>
      <c r="J9994" s="1545"/>
      <c r="K9994" s="1545"/>
    </row>
    <row r="9995" spans="1:11" ht="22.5" customHeight="1">
      <c r="A9995" s="1051" t="s">
        <v>39164</v>
      </c>
      <c r="B9995" s="1051" t="s">
        <v>34507</v>
      </c>
      <c r="C9995" s="1050">
        <v>0</v>
      </c>
      <c r="D9995" s="3092">
        <v>53.75</v>
      </c>
      <c r="E9995" s="1406">
        <v>1180795.05</v>
      </c>
      <c r="F9995" s="1545"/>
      <c r="G9995" s="1545"/>
      <c r="H9995" s="1545"/>
      <c r="I9995" s="1545"/>
      <c r="J9995" s="1545"/>
      <c r="K9995" s="1545"/>
    </row>
    <row r="9996" spans="1:11" ht="22.5" customHeight="1">
      <c r="A9996" s="1051" t="s">
        <v>39164</v>
      </c>
      <c r="B9996" s="1051" t="s">
        <v>34507</v>
      </c>
      <c r="C9996" s="1050">
        <v>0</v>
      </c>
      <c r="D9996" s="3092">
        <v>26.88</v>
      </c>
      <c r="E9996" s="1406">
        <v>1180768.17</v>
      </c>
      <c r="F9996" s="1545"/>
      <c r="G9996" s="1545"/>
      <c r="H9996" s="1545"/>
      <c r="I9996" s="1545"/>
      <c r="J9996" s="1545"/>
      <c r="K9996" s="1545"/>
    </row>
    <row r="9997" spans="1:11" ht="22.5" customHeight="1">
      <c r="A9997" s="1051" t="s">
        <v>39164</v>
      </c>
      <c r="B9997" s="1051" t="s">
        <v>39185</v>
      </c>
      <c r="C9997" s="1050">
        <v>0</v>
      </c>
      <c r="D9997" s="3092">
        <v>49311.65</v>
      </c>
      <c r="E9997" s="1406">
        <v>1131456.52</v>
      </c>
      <c r="F9997" s="1545"/>
      <c r="G9997" s="1545"/>
      <c r="H9997" s="1545"/>
      <c r="I9997" s="1545"/>
      <c r="J9997" s="1545"/>
      <c r="K9997" s="1545"/>
    </row>
    <row r="9998" spans="1:11" ht="22.5" customHeight="1">
      <c r="A9998" s="1051" t="s">
        <v>39164</v>
      </c>
      <c r="B9998" s="1051" t="s">
        <v>39178</v>
      </c>
      <c r="C9998" s="1050">
        <v>0</v>
      </c>
      <c r="D9998" s="3092">
        <v>23750</v>
      </c>
      <c r="E9998" s="1406">
        <v>1107706.52</v>
      </c>
      <c r="F9998" s="1545"/>
      <c r="G9998" s="1545"/>
      <c r="H9998" s="1545"/>
      <c r="I9998" s="1545"/>
      <c r="J9998" s="1545"/>
      <c r="K9998" s="1545"/>
    </row>
    <row r="9999" spans="1:11" ht="22.5" customHeight="1">
      <c r="A9999" s="1051" t="s">
        <v>39164</v>
      </c>
      <c r="B9999" s="1051" t="s">
        <v>34507</v>
      </c>
      <c r="C9999" s="1050">
        <v>0</v>
      </c>
      <c r="D9999" s="3092">
        <v>26.88</v>
      </c>
      <c r="E9999" s="1406">
        <v>1107679.6399999999</v>
      </c>
      <c r="F9999" s="1545"/>
      <c r="G9999" s="1545"/>
      <c r="H9999" s="1545"/>
      <c r="I9999" s="1545"/>
      <c r="J9999" s="1545"/>
      <c r="K9999" s="1545"/>
    </row>
    <row r="10000" spans="1:11" ht="22.5" customHeight="1">
      <c r="A10000" s="1051" t="s">
        <v>39164</v>
      </c>
      <c r="B10000" s="1051" t="s">
        <v>34510</v>
      </c>
      <c r="C10000" s="1050">
        <v>26.88</v>
      </c>
      <c r="D10000" s="3092">
        <v>0</v>
      </c>
      <c r="E10000" s="1406">
        <v>1107706.52</v>
      </c>
      <c r="F10000" s="1545"/>
      <c r="G10000" s="1545"/>
      <c r="H10000" s="1545"/>
      <c r="I10000" s="1545"/>
      <c r="J10000" s="1545"/>
      <c r="K10000" s="1545"/>
    </row>
    <row r="10001" spans="1:11" ht="22.5" customHeight="1">
      <c r="A10001" s="1051" t="s">
        <v>39164</v>
      </c>
      <c r="B10001" s="1051" t="s">
        <v>39191</v>
      </c>
      <c r="C10001" s="1050">
        <v>23750</v>
      </c>
      <c r="D10001" s="3092">
        <v>0</v>
      </c>
      <c r="E10001" s="1406">
        <v>1131456.52</v>
      </c>
      <c r="F10001" s="1545"/>
      <c r="G10001" s="1545"/>
      <c r="H10001" s="1545"/>
      <c r="I10001" s="1545"/>
      <c r="J10001" s="1545"/>
      <c r="K10001" s="1545"/>
    </row>
    <row r="10002" spans="1:11" ht="22.5" customHeight="1">
      <c r="A10002" s="1051" t="s">
        <v>39164</v>
      </c>
      <c r="B10002" s="1051" t="s">
        <v>34514</v>
      </c>
      <c r="C10002" s="1050">
        <v>100000</v>
      </c>
      <c r="D10002" s="3092">
        <v>0</v>
      </c>
      <c r="E10002" s="1406">
        <v>1231456.52</v>
      </c>
      <c r="F10002" s="1545"/>
      <c r="G10002" s="1545"/>
      <c r="H10002" s="1545"/>
      <c r="I10002" s="1545"/>
      <c r="J10002" s="1545"/>
      <c r="K10002" s="1545"/>
    </row>
    <row r="10003" spans="1:11" ht="22.5" customHeight="1">
      <c r="A10003" s="1051" t="s">
        <v>39164</v>
      </c>
      <c r="B10003" s="1051" t="s">
        <v>39177</v>
      </c>
      <c r="C10003" s="1050">
        <v>0</v>
      </c>
      <c r="D10003" s="3092">
        <v>168930</v>
      </c>
      <c r="E10003" s="1406">
        <v>1062526.52</v>
      </c>
      <c r="F10003" s="1545"/>
      <c r="G10003" s="1545"/>
      <c r="H10003" s="1545"/>
      <c r="I10003" s="1545"/>
      <c r="J10003" s="1545"/>
      <c r="K10003" s="1545"/>
    </row>
    <row r="10004" spans="1:11" ht="22.5" customHeight="1">
      <c r="A10004" s="1051" t="s">
        <v>39164</v>
      </c>
      <c r="B10004" s="1051" t="s">
        <v>34507</v>
      </c>
      <c r="C10004" s="1050">
        <v>0</v>
      </c>
      <c r="D10004" s="3092">
        <v>53.75</v>
      </c>
      <c r="E10004" s="1406">
        <v>1062472.77</v>
      </c>
      <c r="F10004" s="1545"/>
      <c r="G10004" s="1545"/>
      <c r="H10004" s="1545"/>
      <c r="I10004" s="1545"/>
      <c r="J10004" s="1545"/>
      <c r="K10004" s="1545"/>
    </row>
    <row r="10005" spans="1:11" ht="22.5" customHeight="1">
      <c r="A10005" s="1051" t="s">
        <v>39164</v>
      </c>
      <c r="B10005" s="1051" t="s">
        <v>34507</v>
      </c>
      <c r="C10005" s="1050">
        <v>0</v>
      </c>
      <c r="D10005" s="3092">
        <v>26.88</v>
      </c>
      <c r="E10005" s="1406">
        <v>1062445.8899999999</v>
      </c>
      <c r="F10005" s="1545"/>
      <c r="G10005" s="1545"/>
      <c r="H10005" s="1545"/>
      <c r="I10005" s="1545"/>
      <c r="J10005" s="1545"/>
      <c r="K10005" s="1545"/>
    </row>
    <row r="10006" spans="1:11" ht="22.5" customHeight="1">
      <c r="A10006" s="1051" t="s">
        <v>39164</v>
      </c>
      <c r="B10006" s="1051" t="s">
        <v>39185</v>
      </c>
      <c r="C10006" s="1050">
        <v>0</v>
      </c>
      <c r="D10006" s="3092">
        <v>49311.65</v>
      </c>
      <c r="E10006" s="1406">
        <v>1013134.24</v>
      </c>
      <c r="F10006" s="1545"/>
      <c r="G10006" s="1545"/>
      <c r="H10006" s="1545"/>
      <c r="I10006" s="1545"/>
      <c r="J10006" s="1545"/>
      <c r="K10006" s="1545"/>
    </row>
    <row r="10007" spans="1:11" ht="22.5" customHeight="1">
      <c r="A10007" s="1051" t="s">
        <v>39164</v>
      </c>
      <c r="B10007" s="1051" t="s">
        <v>39178</v>
      </c>
      <c r="C10007" s="1050">
        <v>0</v>
      </c>
      <c r="D10007" s="3092">
        <v>23750</v>
      </c>
      <c r="E10007" s="1406">
        <v>989384.24</v>
      </c>
      <c r="F10007" s="1545"/>
      <c r="G10007" s="1545"/>
      <c r="H10007" s="1545"/>
      <c r="I10007" s="1545"/>
      <c r="J10007" s="1545"/>
      <c r="K10007" s="1545"/>
    </row>
    <row r="10008" spans="1:11" ht="22.5" customHeight="1">
      <c r="A10008" s="1051" t="s">
        <v>39164</v>
      </c>
      <c r="B10008" s="1051" t="s">
        <v>34507</v>
      </c>
      <c r="C10008" s="1050">
        <v>0</v>
      </c>
      <c r="D10008" s="3092">
        <v>26.88</v>
      </c>
      <c r="E10008" s="1406">
        <v>989357.36</v>
      </c>
      <c r="F10008" s="1545"/>
      <c r="G10008" s="1545"/>
      <c r="H10008" s="1545"/>
      <c r="I10008" s="1545"/>
      <c r="J10008" s="1545"/>
      <c r="K10008" s="1545"/>
    </row>
    <row r="10009" spans="1:11" ht="22.5" customHeight="1">
      <c r="A10009" s="1051" t="s">
        <v>39164</v>
      </c>
      <c r="B10009" s="1051" t="s">
        <v>34510</v>
      </c>
      <c r="C10009" s="1050">
        <v>53.75</v>
      </c>
      <c r="D10009" s="3092">
        <v>0</v>
      </c>
      <c r="E10009" s="1406">
        <v>989411.11</v>
      </c>
      <c r="F10009" s="1545"/>
      <c r="G10009" s="1545"/>
      <c r="H10009" s="1545"/>
      <c r="I10009" s="1545"/>
      <c r="J10009" s="1545"/>
      <c r="K10009" s="1545"/>
    </row>
    <row r="10010" spans="1:11" ht="22.5" customHeight="1">
      <c r="A10010" s="1051" t="s">
        <v>39164</v>
      </c>
      <c r="B10010" s="1051" t="s">
        <v>39189</v>
      </c>
      <c r="C10010" s="1050">
        <v>168930</v>
      </c>
      <c r="D10010" s="3092">
        <v>0</v>
      </c>
      <c r="E10010" s="1406">
        <v>1158341.1100000001</v>
      </c>
      <c r="F10010" s="1545"/>
      <c r="G10010" s="1545"/>
      <c r="H10010" s="1545"/>
      <c r="I10010" s="1545"/>
      <c r="J10010" s="1545"/>
      <c r="K10010" s="1545"/>
    </row>
    <row r="10011" spans="1:11" ht="22.5" customHeight="1">
      <c r="A10011" s="1051" t="s">
        <v>39164</v>
      </c>
      <c r="B10011" s="1051" t="s">
        <v>34510</v>
      </c>
      <c r="C10011" s="1050">
        <v>26.88</v>
      </c>
      <c r="D10011" s="3092">
        <v>0</v>
      </c>
      <c r="E10011" s="1406">
        <v>1158367.99</v>
      </c>
      <c r="F10011" s="1545"/>
      <c r="G10011" s="1545"/>
      <c r="H10011" s="1545"/>
      <c r="I10011" s="1545"/>
      <c r="J10011" s="1545"/>
      <c r="K10011" s="1545"/>
    </row>
    <row r="10012" spans="1:11" ht="22.5" customHeight="1">
      <c r="A10012" s="1051" t="s">
        <v>39164</v>
      </c>
      <c r="B10012" s="1051" t="s">
        <v>39192</v>
      </c>
      <c r="C10012" s="1050">
        <v>49311.65</v>
      </c>
      <c r="D10012" s="3092">
        <v>0</v>
      </c>
      <c r="E10012" s="1406">
        <v>1207679.6399999999</v>
      </c>
      <c r="F10012" s="1545"/>
      <c r="G10012" s="1545"/>
      <c r="H10012" s="1545"/>
      <c r="I10012" s="1545"/>
      <c r="J10012" s="1545"/>
      <c r="K10012" s="1545"/>
    </row>
    <row r="10013" spans="1:11" ht="22.5" customHeight="1">
      <c r="A10013" s="1051" t="s">
        <v>39164</v>
      </c>
      <c r="B10013" s="1051" t="s">
        <v>34507</v>
      </c>
      <c r="C10013" s="1050">
        <v>0</v>
      </c>
      <c r="D10013" s="3092">
        <v>26.88</v>
      </c>
      <c r="E10013" s="1406">
        <v>1207652.76</v>
      </c>
      <c r="F10013" s="1545"/>
      <c r="G10013" s="1545"/>
      <c r="H10013" s="1545"/>
      <c r="I10013" s="1545"/>
      <c r="J10013" s="1545"/>
      <c r="K10013" s="1545"/>
    </row>
    <row r="10014" spans="1:11" ht="22.5" customHeight="1">
      <c r="A10014" s="1051" t="s">
        <v>39164</v>
      </c>
      <c r="B10014" s="1051" t="s">
        <v>39178</v>
      </c>
      <c r="C10014" s="1050">
        <v>0</v>
      </c>
      <c r="D10014" s="3092">
        <v>23750</v>
      </c>
      <c r="E10014" s="1406">
        <v>1183902.76</v>
      </c>
      <c r="F10014" s="1545"/>
      <c r="G10014" s="1545"/>
      <c r="H10014" s="1545"/>
      <c r="I10014" s="1545"/>
      <c r="J10014" s="1545"/>
      <c r="K10014" s="1545"/>
    </row>
    <row r="10015" spans="1:11" ht="22.5" customHeight="1">
      <c r="A10015" s="1051" t="s">
        <v>39164</v>
      </c>
      <c r="B10015" s="1051" t="s">
        <v>39185</v>
      </c>
      <c r="C10015" s="1050">
        <v>0</v>
      </c>
      <c r="D10015" s="3092">
        <v>49311.65</v>
      </c>
      <c r="E10015" s="1406">
        <v>1134591.1100000001</v>
      </c>
      <c r="F10015" s="1545"/>
      <c r="G10015" s="1545"/>
      <c r="H10015" s="1545"/>
      <c r="I10015" s="1545"/>
      <c r="J10015" s="1545"/>
      <c r="K10015" s="1545"/>
    </row>
    <row r="10016" spans="1:11" ht="22.5" customHeight="1">
      <c r="A10016" s="1051" t="s">
        <v>39164</v>
      </c>
      <c r="B10016" s="1051" t="s">
        <v>34507</v>
      </c>
      <c r="C10016" s="1050">
        <v>0</v>
      </c>
      <c r="D10016" s="3092">
        <v>26.88</v>
      </c>
      <c r="E10016" s="1406">
        <v>1134564.23</v>
      </c>
      <c r="F10016" s="1545"/>
      <c r="G10016" s="1545"/>
      <c r="H10016" s="1545"/>
      <c r="I10016" s="1545"/>
      <c r="J10016" s="1545"/>
      <c r="K10016" s="1545"/>
    </row>
    <row r="10017" spans="1:11" ht="22.5" customHeight="1">
      <c r="A10017" s="1051" t="s">
        <v>39164</v>
      </c>
      <c r="B10017" s="1051" t="s">
        <v>39177</v>
      </c>
      <c r="C10017" s="1050">
        <v>0</v>
      </c>
      <c r="D10017" s="3092">
        <v>168930</v>
      </c>
      <c r="E10017" s="1406">
        <v>965634.23</v>
      </c>
      <c r="F10017" s="1545"/>
      <c r="G10017" s="1545"/>
      <c r="H10017" s="1545"/>
      <c r="I10017" s="1545"/>
      <c r="J10017" s="1545"/>
      <c r="K10017" s="1545"/>
    </row>
    <row r="10018" spans="1:11" ht="22.5" customHeight="1">
      <c r="A10018" s="1051" t="s">
        <v>39164</v>
      </c>
      <c r="B10018" s="1051" t="s">
        <v>34507</v>
      </c>
      <c r="C10018" s="1050">
        <v>0</v>
      </c>
      <c r="D10018" s="3092">
        <v>53.75</v>
      </c>
      <c r="E10018" s="1406">
        <v>965580.48</v>
      </c>
      <c r="F10018" s="1545"/>
      <c r="G10018" s="1545"/>
      <c r="H10018" s="1545"/>
      <c r="I10018" s="1545"/>
      <c r="J10018" s="1545"/>
      <c r="K10018" s="1545"/>
    </row>
    <row r="10019" spans="1:11" ht="22.5" customHeight="1">
      <c r="A10019" s="1051" t="s">
        <v>39164</v>
      </c>
      <c r="B10019" s="1051" t="s">
        <v>39189</v>
      </c>
      <c r="C10019" s="1050">
        <v>168930</v>
      </c>
      <c r="D10019" s="3092">
        <v>0</v>
      </c>
      <c r="E10019" s="1406">
        <v>1134510.48</v>
      </c>
      <c r="F10019" s="1545"/>
      <c r="G10019" s="1545"/>
      <c r="H10019" s="1545"/>
      <c r="I10019" s="1545"/>
      <c r="J10019" s="1545"/>
      <c r="K10019" s="1545"/>
    </row>
    <row r="10020" spans="1:11" ht="22.5" customHeight="1">
      <c r="A10020" s="1051" t="s">
        <v>39164</v>
      </c>
      <c r="B10020" s="1051" t="s">
        <v>34510</v>
      </c>
      <c r="C10020" s="1050">
        <v>53.75</v>
      </c>
      <c r="D10020" s="3092">
        <v>0</v>
      </c>
      <c r="E10020" s="1406">
        <v>1134564.23</v>
      </c>
      <c r="F10020" s="1545"/>
      <c r="G10020" s="1545"/>
      <c r="H10020" s="1545"/>
      <c r="I10020" s="1545"/>
      <c r="J10020" s="1545"/>
      <c r="K10020" s="1545"/>
    </row>
    <row r="10021" spans="1:11" ht="22.5" customHeight="1">
      <c r="A10021" s="1051" t="s">
        <v>39164</v>
      </c>
      <c r="B10021" s="1051" t="s">
        <v>34510</v>
      </c>
      <c r="C10021" s="1050">
        <v>26.88</v>
      </c>
      <c r="D10021" s="3092">
        <v>0</v>
      </c>
      <c r="E10021" s="1406">
        <v>1134591.1100000001</v>
      </c>
      <c r="F10021" s="1545"/>
      <c r="G10021" s="1545"/>
      <c r="H10021" s="1545"/>
      <c r="I10021" s="1545"/>
      <c r="J10021" s="1545"/>
      <c r="K10021" s="1545"/>
    </row>
    <row r="10022" spans="1:11" ht="22.5" customHeight="1">
      <c r="A10022" s="1051" t="s">
        <v>39164</v>
      </c>
      <c r="B10022" s="1051" t="s">
        <v>39192</v>
      </c>
      <c r="C10022" s="1050">
        <v>49311.65</v>
      </c>
      <c r="D10022" s="3092">
        <v>0</v>
      </c>
      <c r="E10022" s="1406">
        <v>1183902.76</v>
      </c>
      <c r="F10022" s="1545"/>
      <c r="G10022" s="1545"/>
      <c r="H10022" s="1545"/>
      <c r="I10022" s="1545"/>
      <c r="J10022" s="1545"/>
      <c r="K10022" s="1545"/>
    </row>
    <row r="10023" spans="1:11" ht="22.5" customHeight="1">
      <c r="A10023" s="1051" t="s">
        <v>39164</v>
      </c>
      <c r="B10023" s="1051" t="s">
        <v>34510</v>
      </c>
      <c r="C10023" s="1050">
        <v>26.88</v>
      </c>
      <c r="D10023" s="3092">
        <v>0</v>
      </c>
      <c r="E10023" s="1406">
        <v>1183929.6399999999</v>
      </c>
      <c r="F10023" s="1545"/>
      <c r="G10023" s="1545"/>
      <c r="H10023" s="1545"/>
      <c r="I10023" s="1545"/>
      <c r="J10023" s="1545"/>
      <c r="K10023" s="1545"/>
    </row>
    <row r="10024" spans="1:11" ht="22.5" customHeight="1">
      <c r="A10024" s="1051" t="s">
        <v>39164</v>
      </c>
      <c r="B10024" s="1051" t="s">
        <v>39191</v>
      </c>
      <c r="C10024" s="1050">
        <v>23750</v>
      </c>
      <c r="D10024" s="3092">
        <v>0</v>
      </c>
      <c r="E10024" s="1406">
        <v>1207679.6399999999</v>
      </c>
      <c r="F10024" s="1545"/>
      <c r="G10024" s="1545"/>
      <c r="H10024" s="1545"/>
      <c r="I10024" s="1545"/>
      <c r="J10024" s="1545"/>
      <c r="K10024" s="1545"/>
    </row>
    <row r="10025" spans="1:11" ht="22.5" customHeight="1">
      <c r="A10025" s="1051" t="s">
        <v>39164</v>
      </c>
      <c r="B10025" s="1051" t="s">
        <v>34510</v>
      </c>
      <c r="C10025" s="1050">
        <v>26.88</v>
      </c>
      <c r="D10025" s="3092">
        <v>0</v>
      </c>
      <c r="E10025" s="1406">
        <v>1207706.52</v>
      </c>
      <c r="F10025" s="1545"/>
      <c r="G10025" s="1545"/>
      <c r="H10025" s="1545"/>
      <c r="I10025" s="1545"/>
      <c r="J10025" s="1545"/>
      <c r="K10025" s="1545"/>
    </row>
    <row r="10026" spans="1:11" ht="22.5" customHeight="1">
      <c r="A10026" s="1051" t="s">
        <v>39164</v>
      </c>
      <c r="B10026" s="1051" t="s">
        <v>39192</v>
      </c>
      <c r="C10026" s="1050">
        <v>49311.65</v>
      </c>
      <c r="D10026" s="3092">
        <v>0</v>
      </c>
      <c r="E10026" s="1406">
        <v>1257018.17</v>
      </c>
      <c r="F10026" s="1545"/>
      <c r="G10026" s="1545"/>
      <c r="H10026" s="1545"/>
      <c r="I10026" s="1545"/>
      <c r="J10026" s="1545"/>
      <c r="K10026" s="1545"/>
    </row>
    <row r="10027" spans="1:11" ht="22.5" customHeight="1">
      <c r="A10027" s="1051" t="s">
        <v>39164</v>
      </c>
      <c r="B10027" s="1051" t="s">
        <v>34510</v>
      </c>
      <c r="C10027" s="1050">
        <v>26.88</v>
      </c>
      <c r="D10027" s="3092">
        <v>0</v>
      </c>
      <c r="E10027" s="1406">
        <v>1257045.05</v>
      </c>
      <c r="F10027" s="1545"/>
      <c r="G10027" s="1545"/>
      <c r="H10027" s="1545"/>
      <c r="I10027" s="1545"/>
      <c r="J10027" s="1545"/>
      <c r="K10027" s="1545"/>
    </row>
    <row r="10028" spans="1:11" ht="22.5" customHeight="1">
      <c r="A10028" s="1051" t="s">
        <v>39164</v>
      </c>
      <c r="B10028" s="1051" t="s">
        <v>39191</v>
      </c>
      <c r="C10028" s="1050">
        <v>23750</v>
      </c>
      <c r="D10028" s="3092">
        <v>0</v>
      </c>
      <c r="E10028" s="1406">
        <v>1280795.05</v>
      </c>
      <c r="F10028" s="1545"/>
      <c r="G10028" s="1545"/>
      <c r="H10028" s="1545"/>
      <c r="I10028" s="1545"/>
      <c r="J10028" s="1545"/>
      <c r="K10028" s="1545"/>
    </row>
    <row r="10029" spans="1:11" ht="22.5" customHeight="1">
      <c r="A10029" s="1051" t="s">
        <v>39164</v>
      </c>
      <c r="B10029" s="1051" t="s">
        <v>34510</v>
      </c>
      <c r="C10029" s="1050">
        <v>53.75</v>
      </c>
      <c r="D10029" s="3092">
        <v>0</v>
      </c>
      <c r="E10029" s="1406">
        <v>1280848.8</v>
      </c>
      <c r="F10029" s="1545"/>
      <c r="G10029" s="1545"/>
      <c r="H10029" s="1545"/>
      <c r="I10029" s="1545"/>
      <c r="J10029" s="1545"/>
      <c r="K10029" s="1545"/>
    </row>
    <row r="10030" spans="1:11" ht="22.5" customHeight="1">
      <c r="A10030" s="1051" t="s">
        <v>39164</v>
      </c>
      <c r="B10030" s="1051" t="s">
        <v>39189</v>
      </c>
      <c r="C10030" s="1050">
        <v>168930</v>
      </c>
      <c r="D10030" s="3092">
        <v>0</v>
      </c>
      <c r="E10030" s="1406">
        <v>1449778.8</v>
      </c>
      <c r="F10030" s="1545"/>
      <c r="G10030" s="1545"/>
      <c r="H10030" s="1545"/>
      <c r="I10030" s="1545"/>
      <c r="J10030" s="1545"/>
      <c r="K10030" s="1545"/>
    </row>
    <row r="10031" spans="1:11" ht="22.5" customHeight="1">
      <c r="A10031" s="1051" t="s">
        <v>39164</v>
      </c>
      <c r="B10031" s="1051" t="s">
        <v>39178</v>
      </c>
      <c r="C10031" s="1050">
        <v>0</v>
      </c>
      <c r="D10031" s="3092">
        <v>23750</v>
      </c>
      <c r="E10031" s="1406">
        <v>1426028.8</v>
      </c>
      <c r="F10031" s="1545"/>
      <c r="G10031" s="1545"/>
      <c r="H10031" s="1545"/>
      <c r="I10031" s="1545"/>
      <c r="J10031" s="1545"/>
      <c r="K10031" s="1545"/>
    </row>
    <row r="10032" spans="1:11" ht="22.5" customHeight="1">
      <c r="A10032" s="1051" t="s">
        <v>39164</v>
      </c>
      <c r="B10032" s="1051" t="s">
        <v>34507</v>
      </c>
      <c r="C10032" s="1050">
        <v>0</v>
      </c>
      <c r="D10032" s="3092">
        <v>26.88</v>
      </c>
      <c r="E10032" s="1406">
        <v>1426001.9199999999</v>
      </c>
      <c r="F10032" s="1545"/>
      <c r="G10032" s="1545"/>
      <c r="H10032" s="1545"/>
      <c r="I10032" s="1545"/>
      <c r="J10032" s="1545"/>
      <c r="K10032" s="1545"/>
    </row>
    <row r="10033" spans="1:11" ht="22.5" customHeight="1">
      <c r="A10033" s="1051" t="s">
        <v>39164</v>
      </c>
      <c r="B10033" s="1051" t="s">
        <v>39177</v>
      </c>
      <c r="C10033" s="1050">
        <v>0</v>
      </c>
      <c r="D10033" s="3092">
        <v>168930</v>
      </c>
      <c r="E10033" s="1406">
        <v>1257071.92</v>
      </c>
      <c r="F10033" s="1545"/>
      <c r="G10033" s="1545"/>
      <c r="H10033" s="1545"/>
      <c r="I10033" s="1545"/>
      <c r="J10033" s="1545"/>
      <c r="K10033" s="1545"/>
    </row>
    <row r="10034" spans="1:11" ht="22.5" customHeight="1">
      <c r="A10034" s="1051" t="s">
        <v>39164</v>
      </c>
      <c r="B10034" s="1051" t="s">
        <v>34507</v>
      </c>
      <c r="C10034" s="1050">
        <v>0</v>
      </c>
      <c r="D10034" s="3092">
        <v>53.75</v>
      </c>
      <c r="E10034" s="1406">
        <v>1257018.17</v>
      </c>
      <c r="F10034" s="1545"/>
      <c r="G10034" s="1545"/>
      <c r="H10034" s="1545"/>
      <c r="I10034" s="1545"/>
      <c r="J10034" s="1545"/>
      <c r="K10034" s="1545"/>
    </row>
    <row r="10035" spans="1:11" ht="22.5" customHeight="1">
      <c r="A10035" s="1051" t="s">
        <v>39164</v>
      </c>
      <c r="B10035" s="1051" t="s">
        <v>39185</v>
      </c>
      <c r="C10035" s="1050">
        <v>0</v>
      </c>
      <c r="D10035" s="3092">
        <v>49311.65</v>
      </c>
      <c r="E10035" s="1406">
        <v>1207706.52</v>
      </c>
      <c r="F10035" s="1545"/>
      <c r="G10035" s="1545"/>
      <c r="H10035" s="1545"/>
      <c r="I10035" s="1545"/>
      <c r="J10035" s="1545"/>
      <c r="K10035" s="1545"/>
    </row>
    <row r="10036" spans="1:11" ht="22.5" customHeight="1">
      <c r="A10036" s="1051" t="s">
        <v>39164</v>
      </c>
      <c r="B10036" s="1051" t="s">
        <v>34507</v>
      </c>
      <c r="C10036" s="1050">
        <v>0</v>
      </c>
      <c r="D10036" s="3092">
        <v>26.88</v>
      </c>
      <c r="E10036" s="1406">
        <v>1207679.6399999999</v>
      </c>
      <c r="F10036" s="1545"/>
      <c r="G10036" s="1545"/>
      <c r="H10036" s="1545"/>
      <c r="I10036" s="1545"/>
      <c r="J10036" s="1545"/>
      <c r="K10036" s="1545"/>
    </row>
    <row r="10037" spans="1:11" ht="22.5" customHeight="1">
      <c r="A10037" s="1051" t="s">
        <v>39164</v>
      </c>
      <c r="B10037" s="1051" t="s">
        <v>39178</v>
      </c>
      <c r="C10037" s="1050">
        <v>0</v>
      </c>
      <c r="D10037" s="3092">
        <v>23750</v>
      </c>
      <c r="E10037" s="1406">
        <v>1183929.6399999999</v>
      </c>
      <c r="F10037" s="1545"/>
      <c r="G10037" s="1545"/>
      <c r="H10037" s="1545"/>
      <c r="I10037" s="1545"/>
      <c r="J10037" s="1545"/>
      <c r="K10037" s="1545"/>
    </row>
    <row r="10038" spans="1:11" ht="22.5" customHeight="1">
      <c r="A10038" s="1051" t="s">
        <v>39164</v>
      </c>
      <c r="B10038" s="1051" t="s">
        <v>34507</v>
      </c>
      <c r="C10038" s="1050">
        <v>0</v>
      </c>
      <c r="D10038" s="3092">
        <v>26.88</v>
      </c>
      <c r="E10038" s="1406">
        <v>1183902.76</v>
      </c>
      <c r="F10038" s="1545"/>
      <c r="G10038" s="1545"/>
      <c r="H10038" s="1545"/>
      <c r="I10038" s="1545"/>
      <c r="J10038" s="1545"/>
      <c r="K10038" s="1545"/>
    </row>
    <row r="10039" spans="1:11" ht="22.5" customHeight="1">
      <c r="A10039" s="1051" t="s">
        <v>39164</v>
      </c>
      <c r="B10039" s="1051" t="s">
        <v>39177</v>
      </c>
      <c r="C10039" s="1050">
        <v>0</v>
      </c>
      <c r="D10039" s="3092">
        <v>168930</v>
      </c>
      <c r="E10039" s="1406">
        <v>1014972.76</v>
      </c>
      <c r="F10039" s="1545"/>
      <c r="G10039" s="1545"/>
      <c r="H10039" s="1545"/>
      <c r="I10039" s="1545"/>
      <c r="J10039" s="1545"/>
      <c r="K10039" s="1545"/>
    </row>
    <row r="10040" spans="1:11" ht="22.5" customHeight="1">
      <c r="A10040" s="1051" t="s">
        <v>39164</v>
      </c>
      <c r="B10040" s="1051" t="s">
        <v>34507</v>
      </c>
      <c r="C10040" s="1050">
        <v>0</v>
      </c>
      <c r="D10040" s="3092">
        <v>53.75</v>
      </c>
      <c r="E10040" s="1406">
        <v>1014919.01</v>
      </c>
      <c r="F10040" s="1545"/>
      <c r="G10040" s="1545"/>
      <c r="H10040" s="1545"/>
      <c r="I10040" s="1545"/>
      <c r="J10040" s="1545"/>
      <c r="K10040" s="1545"/>
    </row>
    <row r="10041" spans="1:11" ht="22.5" customHeight="1">
      <c r="A10041" s="1051" t="s">
        <v>39164</v>
      </c>
      <c r="B10041" s="1051" t="s">
        <v>39185</v>
      </c>
      <c r="C10041" s="1050">
        <v>0</v>
      </c>
      <c r="D10041" s="3092">
        <v>49311.65</v>
      </c>
      <c r="E10041" s="1406">
        <v>965607.36</v>
      </c>
      <c r="F10041" s="1545"/>
      <c r="G10041" s="1545"/>
      <c r="H10041" s="1545"/>
      <c r="I10041" s="1545"/>
      <c r="J10041" s="1545"/>
      <c r="K10041" s="1545"/>
    </row>
    <row r="10042" spans="1:11" ht="22.5" customHeight="1">
      <c r="A10042" s="1051" t="s">
        <v>39164</v>
      </c>
      <c r="B10042" s="1051" t="s">
        <v>34507</v>
      </c>
      <c r="C10042" s="1050">
        <v>0</v>
      </c>
      <c r="D10042" s="3092">
        <v>26.88</v>
      </c>
      <c r="E10042" s="1406">
        <v>965580.48</v>
      </c>
      <c r="F10042" s="1545"/>
      <c r="G10042" s="1545"/>
      <c r="H10042" s="1545"/>
      <c r="I10042" s="1545"/>
      <c r="J10042" s="1545"/>
      <c r="K10042" s="1545"/>
    </row>
    <row r="10043" spans="1:11" ht="22.5" customHeight="1">
      <c r="A10043" s="1051" t="s">
        <v>39164</v>
      </c>
      <c r="B10043" s="1051" t="s">
        <v>39178</v>
      </c>
      <c r="C10043" s="1050">
        <v>0</v>
      </c>
      <c r="D10043" s="3092">
        <v>23750</v>
      </c>
      <c r="E10043" s="1406">
        <v>941830.48</v>
      </c>
      <c r="F10043" s="1545"/>
      <c r="G10043" s="1545"/>
      <c r="H10043" s="1545"/>
      <c r="I10043" s="1545"/>
      <c r="J10043" s="1545"/>
      <c r="K10043" s="1545"/>
    </row>
    <row r="10044" spans="1:11" ht="22.5" customHeight="1">
      <c r="A10044" s="1051" t="s">
        <v>39164</v>
      </c>
      <c r="B10044" s="1051" t="s">
        <v>34507</v>
      </c>
      <c r="C10044" s="1050">
        <v>0</v>
      </c>
      <c r="D10044" s="3092">
        <v>26.88</v>
      </c>
      <c r="E10044" s="1406">
        <v>941803.6</v>
      </c>
      <c r="F10044" s="1545"/>
      <c r="G10044" s="1545"/>
      <c r="H10044" s="1545"/>
      <c r="I10044" s="1545"/>
      <c r="J10044" s="1545"/>
      <c r="K10044" s="1545"/>
    </row>
    <row r="10045" spans="1:11" ht="22.5" customHeight="1">
      <c r="A10045" s="1051" t="s">
        <v>39168</v>
      </c>
      <c r="B10045" s="1051" t="s">
        <v>39191</v>
      </c>
      <c r="C10045" s="1050">
        <v>23750</v>
      </c>
      <c r="D10045" s="3092">
        <v>0</v>
      </c>
      <c r="E10045" s="1406">
        <v>965553.6</v>
      </c>
      <c r="F10045" s="1545"/>
      <c r="G10045" s="1545"/>
      <c r="H10045" s="1545"/>
      <c r="I10045" s="1545"/>
      <c r="J10045" s="1545"/>
      <c r="K10045" s="1545"/>
    </row>
    <row r="10046" spans="1:11" ht="22.5" customHeight="1">
      <c r="A10046" s="1051" t="s">
        <v>39168</v>
      </c>
      <c r="B10046" s="1051" t="s">
        <v>34510</v>
      </c>
      <c r="C10046" s="1050">
        <v>26.88</v>
      </c>
      <c r="D10046" s="3092">
        <v>0</v>
      </c>
      <c r="E10046" s="1406">
        <v>965580.48</v>
      </c>
      <c r="F10046" s="1545"/>
      <c r="G10046" s="1545"/>
      <c r="H10046" s="1545"/>
      <c r="I10046" s="1545"/>
      <c r="J10046" s="1545"/>
      <c r="K10046" s="1545"/>
    </row>
    <row r="10047" spans="1:11" ht="22.5" customHeight="1">
      <c r="A10047" s="1051" t="s">
        <v>39168</v>
      </c>
      <c r="B10047" s="1051" t="s">
        <v>34510</v>
      </c>
      <c r="C10047" s="1050">
        <v>26.88</v>
      </c>
      <c r="D10047" s="3092">
        <v>0</v>
      </c>
      <c r="E10047" s="1406">
        <v>965607.36</v>
      </c>
      <c r="F10047" s="1545"/>
      <c r="G10047" s="1545"/>
      <c r="H10047" s="1545"/>
      <c r="I10047" s="1545"/>
      <c r="J10047" s="1545"/>
      <c r="K10047" s="1545"/>
    </row>
    <row r="10048" spans="1:11" ht="22.5" customHeight="1">
      <c r="A10048" s="3097" t="s">
        <v>39168</v>
      </c>
      <c r="B10048" s="1536" t="s">
        <v>39191</v>
      </c>
      <c r="C10048" s="2755">
        <v>23750</v>
      </c>
      <c r="D10048" s="3096">
        <v>0</v>
      </c>
      <c r="E10048" s="2800">
        <v>989357.36</v>
      </c>
      <c r="F10048" s="1627"/>
      <c r="G10048" s="1627"/>
      <c r="H10048" s="1627"/>
      <c r="I10048" s="1627"/>
      <c r="J10048" s="1627"/>
      <c r="K10048" s="1627"/>
    </row>
    <row r="10049" spans="1:11" s="849" customFormat="1" ht="22.5" customHeight="1">
      <c r="A10049" s="1629" t="s">
        <v>39168</v>
      </c>
      <c r="B10049" s="1051" t="s">
        <v>34510</v>
      </c>
      <c r="C10049" s="1050">
        <v>26.88</v>
      </c>
      <c r="D10049" s="1050">
        <v>0</v>
      </c>
      <c r="E10049" s="1406">
        <v>989384.24</v>
      </c>
      <c r="F10049" s="1544"/>
      <c r="G10049" s="1544"/>
      <c r="H10049" s="1544"/>
      <c r="I10049" s="1545"/>
      <c r="J10049" s="1545"/>
      <c r="K10049" s="1545"/>
    </row>
    <row r="10050" spans="1:11" s="849" customFormat="1" ht="22.5" customHeight="1">
      <c r="A10050" s="1051" t="s">
        <v>39168</v>
      </c>
      <c r="B10050" s="1051" t="s">
        <v>39193</v>
      </c>
      <c r="C10050" s="1050">
        <v>23750</v>
      </c>
      <c r="D10050" s="1050">
        <v>0</v>
      </c>
      <c r="E10050" s="1406">
        <v>1013134.24</v>
      </c>
      <c r="F10050" s="1544"/>
      <c r="G10050" s="1544"/>
      <c r="H10050" s="1544"/>
      <c r="I10050" s="1545"/>
      <c r="J10050" s="1545"/>
      <c r="K10050" s="1545"/>
    </row>
    <row r="10051" spans="1:11" s="849" customFormat="1" ht="22.5" customHeight="1">
      <c r="A10051" s="1051" t="s">
        <v>39168</v>
      </c>
      <c r="B10051" s="1051" t="s">
        <v>34510</v>
      </c>
      <c r="C10051" s="1050">
        <v>26.88</v>
      </c>
      <c r="D10051" s="1050">
        <v>0</v>
      </c>
      <c r="E10051" s="1406">
        <v>1013161.12</v>
      </c>
      <c r="F10051" s="1544"/>
      <c r="G10051" s="1544"/>
      <c r="H10051" s="1544"/>
      <c r="I10051" s="1545"/>
      <c r="J10051" s="1545"/>
      <c r="K10051" s="1545"/>
    </row>
    <row r="10052" spans="1:11" s="849" customFormat="1" ht="22.5" customHeight="1">
      <c r="A10052" s="1051" t="s">
        <v>39168</v>
      </c>
      <c r="B10052" s="1051" t="s">
        <v>39190</v>
      </c>
      <c r="C10052" s="1050">
        <v>23750</v>
      </c>
      <c r="D10052" s="1050">
        <v>0</v>
      </c>
      <c r="E10052" s="1406">
        <v>1036911.12</v>
      </c>
      <c r="F10052" s="1544"/>
      <c r="G10052" s="1544"/>
      <c r="H10052" s="1544"/>
      <c r="I10052" s="1545"/>
      <c r="J10052" s="1545"/>
      <c r="K10052" s="1545"/>
    </row>
    <row r="10053" spans="1:11" s="849" customFormat="1" ht="22.5" customHeight="1">
      <c r="A10053" s="1051" t="s">
        <v>39168</v>
      </c>
      <c r="B10053" s="1051" t="s">
        <v>39230</v>
      </c>
      <c r="C10053" s="1050">
        <v>66000</v>
      </c>
      <c r="D10053" s="1050">
        <v>0</v>
      </c>
      <c r="E10053" s="1406">
        <v>1102911.1200000001</v>
      </c>
      <c r="F10053" s="1544"/>
      <c r="G10053" s="1544"/>
      <c r="H10053" s="1544"/>
      <c r="I10053" s="1545"/>
      <c r="J10053" s="1545"/>
      <c r="K10053" s="1545"/>
    </row>
    <row r="10054" spans="1:11" s="849" customFormat="1" ht="22.5" customHeight="1">
      <c r="A10054" s="1051" t="s">
        <v>39168</v>
      </c>
      <c r="B10054" s="1051" t="s">
        <v>39189</v>
      </c>
      <c r="C10054" s="1050">
        <v>168930</v>
      </c>
      <c r="D10054" s="1050">
        <v>0</v>
      </c>
      <c r="E10054" s="1406">
        <v>1271841.1200000001</v>
      </c>
      <c r="F10054" s="1544"/>
      <c r="G10054" s="1544"/>
      <c r="H10054" s="1544"/>
      <c r="I10054" s="1545"/>
      <c r="J10054" s="1545"/>
      <c r="K10054" s="1545"/>
    </row>
    <row r="10055" spans="1:11" s="849" customFormat="1" ht="22.5" customHeight="1">
      <c r="A10055" s="1051" t="s">
        <v>39168</v>
      </c>
      <c r="B10055" s="1051" t="s">
        <v>34510</v>
      </c>
      <c r="C10055" s="1050">
        <v>53.75</v>
      </c>
      <c r="D10055" s="1050">
        <v>0</v>
      </c>
      <c r="E10055" s="1406">
        <v>1271894.8700000001</v>
      </c>
      <c r="F10055" s="1544"/>
      <c r="G10055" s="1544"/>
      <c r="H10055" s="1544"/>
      <c r="I10055" s="1545"/>
      <c r="J10055" s="1545"/>
      <c r="K10055" s="1545"/>
    </row>
    <row r="10056" spans="1:11" s="849" customFormat="1" ht="22.5" customHeight="1">
      <c r="A10056" s="1051" t="s">
        <v>39168</v>
      </c>
      <c r="B10056" s="1051" t="s">
        <v>39192</v>
      </c>
      <c r="C10056" s="1050">
        <v>49311.65</v>
      </c>
      <c r="D10056" s="1050">
        <v>0</v>
      </c>
      <c r="E10056" s="1406">
        <v>1321206.52</v>
      </c>
      <c r="F10056" s="1544"/>
      <c r="G10056" s="1544"/>
      <c r="H10056" s="1544"/>
      <c r="I10056" s="1545"/>
      <c r="J10056" s="1545"/>
      <c r="K10056" s="1545"/>
    </row>
    <row r="10057" spans="1:11" s="849" customFormat="1" ht="22.5" customHeight="1">
      <c r="A10057" s="1051" t="s">
        <v>39168</v>
      </c>
      <c r="B10057" s="1051" t="s">
        <v>34510</v>
      </c>
      <c r="C10057" s="1050">
        <v>26.88</v>
      </c>
      <c r="D10057" s="1050">
        <v>0</v>
      </c>
      <c r="E10057" s="1406">
        <v>1321233.3999999999</v>
      </c>
      <c r="F10057" s="1544"/>
      <c r="G10057" s="1544"/>
      <c r="H10057" s="1544"/>
      <c r="I10057" s="1545"/>
      <c r="J10057" s="1545"/>
      <c r="K10057" s="1545"/>
    </row>
    <row r="10058" spans="1:11" s="849" customFormat="1" ht="22.5" customHeight="1">
      <c r="A10058" s="1051" t="s">
        <v>39168</v>
      </c>
      <c r="B10058" s="1051" t="s">
        <v>39231</v>
      </c>
      <c r="C10058" s="1050">
        <v>30000</v>
      </c>
      <c r="D10058" s="1050">
        <v>0</v>
      </c>
      <c r="E10058" s="1406">
        <v>1351233.4</v>
      </c>
      <c r="F10058" s="1544"/>
      <c r="G10058" s="1544"/>
      <c r="H10058" s="1544"/>
      <c r="I10058" s="1545"/>
      <c r="J10058" s="1545"/>
      <c r="K10058" s="1545"/>
    </row>
    <row r="10059" spans="1:11" ht="22.5" customHeight="1">
      <c r="A10059" s="3100" t="s">
        <v>39242</v>
      </c>
      <c r="B10059" s="1051" t="s">
        <v>39248</v>
      </c>
      <c r="C10059" s="1050">
        <v>36975</v>
      </c>
      <c r="D10059" s="1050">
        <v>0</v>
      </c>
      <c r="E10059" s="1406">
        <v>1388208.4</v>
      </c>
      <c r="F10059" s="1720"/>
      <c r="G10059" s="1720"/>
      <c r="H10059" s="1720"/>
      <c r="I10059" s="1676"/>
      <c r="J10059" s="1676"/>
      <c r="K10059" s="1676"/>
    </row>
    <row r="10060" spans="1:11" ht="22.5" customHeight="1">
      <c r="A10060" s="1044" t="s">
        <v>39242</v>
      </c>
      <c r="B10060" s="1051" t="s">
        <v>39249</v>
      </c>
      <c r="C10060" s="1050">
        <v>30000</v>
      </c>
      <c r="D10060" s="1050">
        <v>0</v>
      </c>
      <c r="E10060" s="1406">
        <v>1418208.4</v>
      </c>
      <c r="F10060" s="1720"/>
      <c r="G10060" s="1720"/>
      <c r="H10060" s="1720"/>
      <c r="I10060" s="1676"/>
      <c r="J10060" s="1676"/>
      <c r="K10060" s="1676"/>
    </row>
    <row r="10061" spans="1:11" ht="22.5" customHeight="1">
      <c r="A10061" s="1044" t="s">
        <v>39242</v>
      </c>
      <c r="B10061" s="1051" t="s">
        <v>39250</v>
      </c>
      <c r="C10061" s="1050">
        <v>25000</v>
      </c>
      <c r="D10061" s="1050">
        <v>0</v>
      </c>
      <c r="E10061" s="1406">
        <v>1443208.4</v>
      </c>
      <c r="F10061" s="1720"/>
      <c r="G10061" s="1720"/>
      <c r="H10061" s="1720"/>
      <c r="I10061" s="1676"/>
      <c r="J10061" s="1676"/>
      <c r="K10061" s="1676"/>
    </row>
    <row r="10062" spans="1:11" ht="22.5" customHeight="1">
      <c r="A10062" s="1044" t="s">
        <v>39242</v>
      </c>
      <c r="B10062" s="1051" t="s">
        <v>39251</v>
      </c>
      <c r="C10062" s="1050">
        <v>10000</v>
      </c>
      <c r="D10062" s="1050">
        <v>0</v>
      </c>
      <c r="E10062" s="1406">
        <v>1453208.4</v>
      </c>
      <c r="F10062" s="1720"/>
      <c r="G10062" s="1720"/>
      <c r="H10062" s="1720"/>
      <c r="I10062" s="1676"/>
      <c r="J10062" s="1676"/>
      <c r="K10062" s="1676"/>
    </row>
    <row r="10063" spans="1:11" ht="22.5" customHeight="1">
      <c r="A10063" s="1044" t="s">
        <v>39242</v>
      </c>
      <c r="B10063" s="1051" t="s">
        <v>39252</v>
      </c>
      <c r="C10063" s="1050">
        <v>10000</v>
      </c>
      <c r="D10063" s="1050">
        <v>0</v>
      </c>
      <c r="E10063" s="1406">
        <v>1463208.4</v>
      </c>
      <c r="F10063" s="1720"/>
      <c r="G10063" s="1720"/>
      <c r="H10063" s="1720"/>
      <c r="I10063" s="1676"/>
      <c r="J10063" s="1676"/>
      <c r="K10063" s="1676"/>
    </row>
    <row r="10064" spans="1:11" ht="22.5" customHeight="1">
      <c r="A10064" s="1044" t="s">
        <v>39242</v>
      </c>
      <c r="B10064" s="1051" t="s">
        <v>39253</v>
      </c>
      <c r="C10064" s="1050">
        <v>25000</v>
      </c>
      <c r="D10064" s="1050">
        <v>0</v>
      </c>
      <c r="E10064" s="1406">
        <v>1488208.4</v>
      </c>
      <c r="F10064" s="1720"/>
      <c r="G10064" s="1720"/>
      <c r="H10064" s="1720"/>
      <c r="I10064" s="1676"/>
      <c r="J10064" s="1676"/>
      <c r="K10064" s="1676"/>
    </row>
    <row r="10065" spans="1:11" ht="22.5" customHeight="1">
      <c r="A10065" s="1044" t="s">
        <v>39242</v>
      </c>
      <c r="B10065" s="1051" t="s">
        <v>36481</v>
      </c>
      <c r="C10065" s="1050">
        <v>50000</v>
      </c>
      <c r="D10065" s="1050">
        <v>0</v>
      </c>
      <c r="E10065" s="1406">
        <v>1538208.4</v>
      </c>
      <c r="F10065" s="1720"/>
      <c r="G10065" s="1720"/>
      <c r="H10065" s="1720"/>
      <c r="I10065" s="1676"/>
      <c r="J10065" s="1676"/>
      <c r="K10065" s="1676"/>
    </row>
    <row r="10066" spans="1:11" ht="22.5" customHeight="1">
      <c r="A10066" s="1044" t="s">
        <v>39243</v>
      </c>
      <c r="B10066" s="1051" t="s">
        <v>39254</v>
      </c>
      <c r="C10066" s="1050">
        <v>25000</v>
      </c>
      <c r="D10066" s="1050">
        <v>0</v>
      </c>
      <c r="E10066" s="1406">
        <v>1563208.4</v>
      </c>
      <c r="F10066" s="1720"/>
      <c r="G10066" s="1720"/>
      <c r="H10066" s="1720"/>
      <c r="I10066" s="1676"/>
      <c r="J10066" s="1676"/>
      <c r="K10066" s="1676"/>
    </row>
    <row r="10067" spans="1:11" ht="22.5" customHeight="1">
      <c r="A10067" s="1044" t="s">
        <v>39243</v>
      </c>
      <c r="B10067" s="1051" t="s">
        <v>39255</v>
      </c>
      <c r="C10067" s="1050">
        <v>30000</v>
      </c>
      <c r="D10067" s="1050">
        <v>0</v>
      </c>
      <c r="E10067" s="1406">
        <v>1593208.4</v>
      </c>
      <c r="F10067" s="1720"/>
      <c r="G10067" s="1720"/>
      <c r="H10067" s="1720"/>
      <c r="I10067" s="1676"/>
      <c r="J10067" s="1676"/>
      <c r="K10067" s="1676"/>
    </row>
    <row r="10068" spans="1:11" ht="22.5" customHeight="1">
      <c r="A10068" s="1044" t="s">
        <v>39243</v>
      </c>
      <c r="B10068" s="1051" t="s">
        <v>39256</v>
      </c>
      <c r="C10068" s="1050">
        <v>20000</v>
      </c>
      <c r="D10068" s="1050">
        <v>0</v>
      </c>
      <c r="E10068" s="1406">
        <v>1613208.4</v>
      </c>
      <c r="F10068" s="1720"/>
      <c r="G10068" s="1720"/>
      <c r="H10068" s="1720"/>
      <c r="I10068" s="1676"/>
      <c r="J10068" s="1676"/>
      <c r="K10068" s="1676"/>
    </row>
    <row r="10069" spans="1:11" ht="22.5" customHeight="1">
      <c r="A10069" s="1044" t="s">
        <v>39243</v>
      </c>
      <c r="B10069" s="1051" t="s">
        <v>39257</v>
      </c>
      <c r="C10069" s="1050">
        <v>45000</v>
      </c>
      <c r="D10069" s="1050">
        <v>0</v>
      </c>
      <c r="E10069" s="1406">
        <v>1658208.4</v>
      </c>
      <c r="F10069" s="1720"/>
      <c r="G10069" s="1720"/>
      <c r="H10069" s="1720"/>
      <c r="I10069" s="1676"/>
      <c r="J10069" s="1676"/>
      <c r="K10069" s="1676"/>
    </row>
    <row r="10070" spans="1:11" ht="22.5" customHeight="1">
      <c r="A10070" s="1044" t="s">
        <v>39243</v>
      </c>
      <c r="B10070" s="1051" t="s">
        <v>39258</v>
      </c>
      <c r="C10070" s="1050">
        <v>85000</v>
      </c>
      <c r="D10070" s="1050">
        <v>0</v>
      </c>
      <c r="E10070" s="1406">
        <v>1743208.4</v>
      </c>
      <c r="F10070" s="1720"/>
      <c r="G10070" s="1720"/>
      <c r="H10070" s="1720"/>
      <c r="I10070" s="1676"/>
      <c r="J10070" s="1676"/>
      <c r="K10070" s="1676"/>
    </row>
    <row r="10071" spans="1:11" ht="22.5" customHeight="1">
      <c r="A10071" s="1044" t="s">
        <v>39244</v>
      </c>
      <c r="B10071" s="1051" t="s">
        <v>39259</v>
      </c>
      <c r="C10071" s="1050">
        <v>10000</v>
      </c>
      <c r="D10071" s="1050">
        <v>0</v>
      </c>
      <c r="E10071" s="1406">
        <v>1753208.4</v>
      </c>
      <c r="F10071" s="1720"/>
      <c r="G10071" s="1720"/>
      <c r="H10071" s="1720"/>
      <c r="I10071" s="1676"/>
      <c r="J10071" s="1676"/>
      <c r="K10071" s="1676"/>
    </row>
    <row r="10072" spans="1:11" ht="22.5" customHeight="1">
      <c r="A10072" s="1044" t="s">
        <v>39244</v>
      </c>
      <c r="B10072" s="1051" t="s">
        <v>39260</v>
      </c>
      <c r="C10072" s="1050">
        <v>60000</v>
      </c>
      <c r="D10072" s="1050">
        <v>0</v>
      </c>
      <c r="E10072" s="1406">
        <v>1813208.4</v>
      </c>
      <c r="F10072" s="1720"/>
      <c r="G10072" s="1720"/>
      <c r="H10072" s="1720"/>
      <c r="I10072" s="1676"/>
      <c r="J10072" s="1676"/>
      <c r="K10072" s="1676"/>
    </row>
    <row r="10073" spans="1:11" ht="22.5" customHeight="1">
      <c r="A10073" s="1044" t="s">
        <v>39244</v>
      </c>
      <c r="B10073" s="1051" t="s">
        <v>39261</v>
      </c>
      <c r="C10073" s="1050">
        <v>0</v>
      </c>
      <c r="D10073" s="1050">
        <v>55000</v>
      </c>
      <c r="E10073" s="1406">
        <v>1758208.4</v>
      </c>
      <c r="F10073" s="1720"/>
      <c r="G10073" s="1720"/>
      <c r="H10073" s="1720"/>
      <c r="I10073" s="1676"/>
      <c r="J10073" s="1676"/>
      <c r="K10073" s="1676"/>
    </row>
    <row r="10074" spans="1:11" ht="22.5" customHeight="1">
      <c r="A10074" s="1044" t="s">
        <v>39244</v>
      </c>
      <c r="B10074" s="1051" t="s">
        <v>34507</v>
      </c>
      <c r="C10074" s="1050">
        <v>0</v>
      </c>
      <c r="D10074" s="1050">
        <v>53.75</v>
      </c>
      <c r="E10074" s="1406">
        <v>1758154.65</v>
      </c>
      <c r="F10074" s="1720"/>
      <c r="G10074" s="1720"/>
      <c r="H10074" s="1720"/>
      <c r="I10074" s="1676"/>
      <c r="J10074" s="1676"/>
      <c r="K10074" s="1676"/>
    </row>
    <row r="10075" spans="1:11" ht="22.5" customHeight="1">
      <c r="A10075" s="1044" t="s">
        <v>39244</v>
      </c>
      <c r="B10075" s="1051" t="s">
        <v>39262</v>
      </c>
      <c r="C10075" s="1050">
        <v>0</v>
      </c>
      <c r="D10075" s="1050">
        <v>73000</v>
      </c>
      <c r="E10075" s="1406">
        <v>1685154.65</v>
      </c>
      <c r="F10075" s="1720"/>
      <c r="G10075" s="1720"/>
      <c r="H10075" s="1720"/>
      <c r="I10075" s="1676"/>
      <c r="J10075" s="1676"/>
      <c r="K10075" s="1676"/>
    </row>
    <row r="10076" spans="1:11" ht="22.5" customHeight="1">
      <c r="A10076" s="1044" t="s">
        <v>39244</v>
      </c>
      <c r="B10076" s="1051" t="s">
        <v>34507</v>
      </c>
      <c r="C10076" s="1050">
        <v>0</v>
      </c>
      <c r="D10076" s="1050">
        <v>53.75</v>
      </c>
      <c r="E10076" s="1406">
        <v>1685100.9</v>
      </c>
      <c r="F10076" s="1720"/>
      <c r="G10076" s="1720"/>
      <c r="H10076" s="1720"/>
      <c r="I10076" s="1676"/>
      <c r="J10076" s="1676"/>
      <c r="K10076" s="1676"/>
    </row>
    <row r="10077" spans="1:11" ht="22.5" customHeight="1">
      <c r="A10077" s="1044" t="s">
        <v>39244</v>
      </c>
      <c r="B10077" s="1051" t="s">
        <v>39263</v>
      </c>
      <c r="C10077" s="1050">
        <v>0</v>
      </c>
      <c r="D10077" s="1050">
        <v>73000</v>
      </c>
      <c r="E10077" s="1406">
        <v>1612100.9</v>
      </c>
      <c r="F10077" s="1720"/>
      <c r="G10077" s="1720"/>
      <c r="H10077" s="1720"/>
      <c r="I10077" s="1676"/>
      <c r="J10077" s="1676"/>
      <c r="K10077" s="1676"/>
    </row>
    <row r="10078" spans="1:11" ht="22.5" customHeight="1">
      <c r="A10078" s="1044" t="s">
        <v>39244</v>
      </c>
      <c r="B10078" s="1051" t="s">
        <v>34507</v>
      </c>
      <c r="C10078" s="1050">
        <v>0</v>
      </c>
      <c r="D10078" s="1050">
        <v>53.75</v>
      </c>
      <c r="E10078" s="1406">
        <v>1612047.15</v>
      </c>
      <c r="F10078" s="1720"/>
      <c r="G10078" s="1720"/>
      <c r="H10078" s="1720"/>
      <c r="I10078" s="1676"/>
      <c r="J10078" s="1676"/>
      <c r="K10078" s="1676"/>
    </row>
    <row r="10079" spans="1:11" ht="22.5" customHeight="1">
      <c r="A10079" s="1044" t="s">
        <v>39245</v>
      </c>
      <c r="B10079" s="1051" t="s">
        <v>39264</v>
      </c>
      <c r="C10079" s="1050">
        <v>0</v>
      </c>
      <c r="D10079" s="1050">
        <v>23750</v>
      </c>
      <c r="E10079" s="1406">
        <v>1580851.68</v>
      </c>
      <c r="F10079" s="1720"/>
      <c r="G10079" s="1720"/>
      <c r="H10079" s="1720"/>
      <c r="I10079" s="1676"/>
      <c r="J10079" s="1676"/>
      <c r="K10079" s="1676"/>
    </row>
    <row r="10080" spans="1:11" ht="22.5" customHeight="1">
      <c r="A10080" s="1044" t="s">
        <v>39245</v>
      </c>
      <c r="B10080" s="1051" t="s">
        <v>34507</v>
      </c>
      <c r="C10080" s="1050">
        <v>0</v>
      </c>
      <c r="D10080" s="1050">
        <v>26.88</v>
      </c>
      <c r="E10080" s="1406">
        <v>1580824.8</v>
      </c>
      <c r="F10080" s="1720"/>
      <c r="G10080" s="1720"/>
      <c r="H10080" s="1720"/>
      <c r="I10080" s="1676"/>
      <c r="J10080" s="1676"/>
      <c r="K10080" s="1676"/>
    </row>
    <row r="10081" spans="1:11" ht="22.5" customHeight="1">
      <c r="A10081" s="1044" t="s">
        <v>39245</v>
      </c>
      <c r="B10081" s="1051" t="s">
        <v>39265</v>
      </c>
      <c r="C10081" s="1050">
        <v>0</v>
      </c>
      <c r="D10081" s="1050">
        <v>23750</v>
      </c>
      <c r="E10081" s="1406">
        <v>1557074.8</v>
      </c>
      <c r="F10081" s="1720"/>
      <c r="G10081" s="1720"/>
      <c r="H10081" s="1720"/>
      <c r="I10081" s="1676"/>
      <c r="J10081" s="1676"/>
      <c r="K10081" s="1676"/>
    </row>
    <row r="10082" spans="1:11" ht="22.5" customHeight="1">
      <c r="A10082" s="1044" t="s">
        <v>39245</v>
      </c>
      <c r="B10082" s="1051" t="s">
        <v>34507</v>
      </c>
      <c r="C10082" s="1050">
        <v>0</v>
      </c>
      <c r="D10082" s="1050">
        <v>26.88</v>
      </c>
      <c r="E10082" s="1406">
        <v>1557047.92</v>
      </c>
      <c r="F10082" s="1720"/>
      <c r="G10082" s="1720"/>
      <c r="H10082" s="1720"/>
      <c r="I10082" s="1676"/>
      <c r="J10082" s="1676"/>
      <c r="K10082" s="1676"/>
    </row>
    <row r="10083" spans="1:11" ht="22.5" customHeight="1">
      <c r="A10083" s="1044" t="s">
        <v>39244</v>
      </c>
      <c r="B10083" s="1051" t="s">
        <v>34654</v>
      </c>
      <c r="C10083" s="1050">
        <v>0</v>
      </c>
      <c r="D10083" s="1050">
        <v>6926.02</v>
      </c>
      <c r="E10083" s="1406">
        <v>1605121.13</v>
      </c>
      <c r="F10083" s="1720"/>
      <c r="G10083" s="1720"/>
      <c r="H10083" s="1720"/>
      <c r="I10083" s="1676"/>
      <c r="J10083" s="1676"/>
      <c r="K10083" s="1676"/>
    </row>
    <row r="10084" spans="1:11" ht="22.5" customHeight="1">
      <c r="A10084" s="1044" t="s">
        <v>39244</v>
      </c>
      <c r="B10084" s="1051" t="s">
        <v>34655</v>
      </c>
      <c r="C10084" s="1050">
        <v>0</v>
      </c>
      <c r="D10084" s="1050">
        <v>519.45000000000005</v>
      </c>
      <c r="E10084" s="1406">
        <v>1604601.68</v>
      </c>
      <c r="F10084" s="1720"/>
      <c r="G10084" s="1720"/>
      <c r="H10084" s="1720"/>
      <c r="I10084" s="1676"/>
      <c r="J10084" s="1676"/>
      <c r="K10084" s="1676"/>
    </row>
    <row r="10085" spans="1:11" ht="22.5" customHeight="1">
      <c r="A10085" s="1044" t="s">
        <v>39245</v>
      </c>
      <c r="B10085" s="1051" t="s">
        <v>39266</v>
      </c>
      <c r="C10085" s="1050">
        <v>45000</v>
      </c>
      <c r="D10085" s="1050">
        <v>0</v>
      </c>
      <c r="E10085" s="1406">
        <v>1602047.92</v>
      </c>
      <c r="F10085" s="1720"/>
      <c r="G10085" s="1720"/>
      <c r="H10085" s="1720"/>
      <c r="I10085" s="1676"/>
      <c r="J10085" s="1676"/>
      <c r="K10085" s="1676"/>
    </row>
    <row r="10086" spans="1:11" ht="22.5" customHeight="1">
      <c r="A10086" s="1044" t="s">
        <v>39245</v>
      </c>
      <c r="B10086" s="1051" t="s">
        <v>39267</v>
      </c>
      <c r="C10086" s="1050">
        <v>5000</v>
      </c>
      <c r="D10086" s="1050">
        <v>0</v>
      </c>
      <c r="E10086" s="1406">
        <v>1607047.92</v>
      </c>
      <c r="F10086" s="1720"/>
      <c r="G10086" s="1720"/>
      <c r="H10086" s="1720"/>
      <c r="I10086" s="1676"/>
      <c r="J10086" s="1676"/>
      <c r="K10086" s="1676"/>
    </row>
    <row r="10087" spans="1:11" ht="22.5" customHeight="1">
      <c r="A10087" s="1044" t="s">
        <v>39246</v>
      </c>
      <c r="B10087" s="1051" t="s">
        <v>34664</v>
      </c>
      <c r="C10087" s="1050">
        <v>0</v>
      </c>
      <c r="D10087" s="1050">
        <v>900</v>
      </c>
      <c r="E10087" s="1406">
        <v>1606147.92</v>
      </c>
      <c r="F10087" s="1720"/>
      <c r="G10087" s="1720"/>
      <c r="H10087" s="1720"/>
      <c r="I10087" s="1676"/>
      <c r="J10087" s="1676"/>
      <c r="K10087" s="1676"/>
    </row>
    <row r="10088" spans="1:11" ht="22.5" customHeight="1">
      <c r="A10088" s="1044" t="s">
        <v>39246</v>
      </c>
      <c r="B10088" s="1051" t="s">
        <v>39268</v>
      </c>
      <c r="C10088" s="1050">
        <v>40000</v>
      </c>
      <c r="D10088" s="1050">
        <v>0</v>
      </c>
      <c r="E10088" s="1406">
        <v>1646147.92</v>
      </c>
      <c r="F10088" s="1720"/>
      <c r="G10088" s="1720"/>
      <c r="H10088" s="1720"/>
      <c r="I10088" s="1676"/>
      <c r="J10088" s="1676"/>
      <c r="K10088" s="1676"/>
    </row>
    <row r="10089" spans="1:11" ht="22.5" customHeight="1">
      <c r="A10089" s="1044" t="s">
        <v>39246</v>
      </c>
      <c r="B10089" s="1051" t="s">
        <v>39269</v>
      </c>
      <c r="C10089" s="1050">
        <v>0</v>
      </c>
      <c r="D10089" s="1050">
        <v>65000</v>
      </c>
      <c r="E10089" s="1406">
        <v>1581147.92</v>
      </c>
      <c r="F10089" s="1720"/>
      <c r="G10089" s="1720"/>
      <c r="H10089" s="1720"/>
      <c r="I10089" s="1676"/>
      <c r="J10089" s="1676"/>
      <c r="K10089" s="1676"/>
    </row>
    <row r="10090" spans="1:11" ht="22.5" customHeight="1">
      <c r="A10090" s="1044" t="s">
        <v>39246</v>
      </c>
      <c r="B10090" s="1051" t="s">
        <v>39270</v>
      </c>
      <c r="C10090" s="1050">
        <v>13000</v>
      </c>
      <c r="D10090" s="1050">
        <v>0</v>
      </c>
      <c r="E10090" s="1406">
        <v>1594147.92</v>
      </c>
      <c r="F10090" s="1720"/>
      <c r="G10090" s="1720"/>
      <c r="H10090" s="1720"/>
      <c r="I10090" s="1676"/>
      <c r="J10090" s="1676"/>
      <c r="K10090" s="1676"/>
    </row>
    <row r="10091" spans="1:11" ht="22.5" customHeight="1">
      <c r="A10091" s="1044" t="s">
        <v>39247</v>
      </c>
      <c r="B10091" s="1051" t="s">
        <v>39271</v>
      </c>
      <c r="C10091" s="1050">
        <v>50000</v>
      </c>
      <c r="D10091" s="1050">
        <v>0</v>
      </c>
      <c r="E10091" s="1406">
        <v>1644147.92</v>
      </c>
      <c r="F10091" s="1720"/>
      <c r="G10091" s="1720"/>
      <c r="H10091" s="1720"/>
      <c r="I10091" s="1676"/>
      <c r="J10091" s="1676"/>
      <c r="K10091" s="1676"/>
    </row>
    <row r="10092" spans="1:11" ht="22.5" customHeight="1">
      <c r="A10092" s="1044" t="s">
        <v>39247</v>
      </c>
      <c r="B10092" s="1051" t="s">
        <v>39272</v>
      </c>
      <c r="C10092" s="1050">
        <v>10000</v>
      </c>
      <c r="D10092" s="1050">
        <v>0</v>
      </c>
      <c r="E10092" s="1406">
        <v>1654147.92</v>
      </c>
      <c r="F10092" s="1720"/>
      <c r="G10092" s="1720"/>
      <c r="H10092" s="1720"/>
      <c r="I10092" s="1676"/>
      <c r="J10092" s="1676"/>
      <c r="K10092" s="1676"/>
    </row>
    <row r="10093" spans="1:11" ht="22.5" customHeight="1">
      <c r="A10093" s="1044" t="s">
        <v>39247</v>
      </c>
      <c r="B10093" s="1051" t="s">
        <v>39273</v>
      </c>
      <c r="C10093" s="1050">
        <v>20000</v>
      </c>
      <c r="D10093" s="1050">
        <v>0</v>
      </c>
      <c r="E10093" s="1406">
        <v>1674147.92</v>
      </c>
      <c r="F10093" s="1720"/>
      <c r="G10093" s="1720"/>
      <c r="H10093" s="1720"/>
      <c r="I10093" s="1676"/>
      <c r="J10093" s="1676"/>
      <c r="K10093" s="1676"/>
    </row>
    <row r="10094" spans="1:11" ht="22.5" customHeight="1">
      <c r="A10094" s="1303" t="s">
        <v>39247</v>
      </c>
      <c r="B10094" s="1536" t="s">
        <v>39274</v>
      </c>
      <c r="C10094" s="2755">
        <v>5000</v>
      </c>
      <c r="D10094" s="2755">
        <v>0</v>
      </c>
      <c r="E10094" s="2800">
        <v>1679147.92</v>
      </c>
      <c r="F10094" s="1720"/>
      <c r="G10094" s="1720"/>
      <c r="H10094" s="1720"/>
      <c r="I10094" s="1676"/>
      <c r="J10094" s="1676"/>
      <c r="K10094" s="1676"/>
    </row>
    <row r="10095" spans="1:11" ht="22.5" customHeight="1">
      <c r="A10095" s="1629" t="s">
        <v>39319</v>
      </c>
      <c r="B10095" s="1051" t="s">
        <v>39326</v>
      </c>
      <c r="C10095" s="1050">
        <v>50000</v>
      </c>
      <c r="D10095" s="1050">
        <v>0</v>
      </c>
      <c r="E10095" s="1406">
        <v>1729147.92</v>
      </c>
      <c r="F10095" s="2361"/>
      <c r="G10095" s="2361"/>
      <c r="H10095" s="2361"/>
      <c r="I10095" s="1516"/>
      <c r="J10095" s="1516"/>
      <c r="K10095" s="1516"/>
    </row>
    <row r="10096" spans="1:11" ht="22.5" customHeight="1">
      <c r="A10096" s="1051" t="s">
        <v>39319</v>
      </c>
      <c r="B10096" s="1051" t="s">
        <v>39327</v>
      </c>
      <c r="C10096" s="1050">
        <v>50000</v>
      </c>
      <c r="D10096" s="1050">
        <v>0</v>
      </c>
      <c r="E10096" s="1406">
        <v>1779147.92</v>
      </c>
      <c r="F10096" s="2361"/>
      <c r="G10096" s="2361"/>
      <c r="H10096" s="2361"/>
      <c r="I10096" s="1516"/>
      <c r="J10096" s="1516"/>
      <c r="K10096" s="1516"/>
    </row>
    <row r="10097" spans="1:11" ht="22.5" customHeight="1">
      <c r="A10097" s="1051" t="s">
        <v>39319</v>
      </c>
      <c r="B10097" s="1051" t="s">
        <v>39328</v>
      </c>
      <c r="C10097" s="1050">
        <v>20000</v>
      </c>
      <c r="D10097" s="1050">
        <v>0</v>
      </c>
      <c r="E10097" s="1406">
        <v>1799147.92</v>
      </c>
      <c r="F10097" s="2361"/>
      <c r="G10097" s="2361"/>
      <c r="H10097" s="2361"/>
      <c r="I10097" s="1516"/>
      <c r="J10097" s="1516"/>
      <c r="K10097" s="1516"/>
    </row>
    <row r="10098" spans="1:11" ht="22.5" customHeight="1">
      <c r="A10098" s="1051" t="s">
        <v>39319</v>
      </c>
      <c r="B10098" s="1051" t="s">
        <v>39329</v>
      </c>
      <c r="C10098" s="1050">
        <v>9000</v>
      </c>
      <c r="D10098" s="1050">
        <v>0</v>
      </c>
      <c r="E10098" s="1406">
        <v>1808147.92</v>
      </c>
      <c r="F10098" s="2361"/>
      <c r="G10098" s="2361"/>
      <c r="H10098" s="2361"/>
      <c r="I10098" s="1516"/>
      <c r="J10098" s="1516"/>
      <c r="K10098" s="1516"/>
    </row>
    <row r="10099" spans="1:11" ht="22.5" customHeight="1">
      <c r="A10099" s="1051" t="s">
        <v>39320</v>
      </c>
      <c r="B10099" s="1051" t="s">
        <v>39330</v>
      </c>
      <c r="C10099" s="1050">
        <v>50009.05</v>
      </c>
      <c r="D10099" s="1050">
        <v>0</v>
      </c>
      <c r="E10099" s="1406">
        <v>1858156.97</v>
      </c>
      <c r="F10099" s="2361"/>
      <c r="G10099" s="2361"/>
      <c r="H10099" s="2361"/>
      <c r="I10099" s="1516"/>
      <c r="J10099" s="1516"/>
      <c r="K10099" s="1516"/>
    </row>
    <row r="10100" spans="1:11" ht="22.5" customHeight="1">
      <c r="A10100" s="1051" t="s">
        <v>39320</v>
      </c>
      <c r="B10100" s="1051" t="s">
        <v>39331</v>
      </c>
      <c r="C10100" s="1050">
        <v>30000</v>
      </c>
      <c r="D10100" s="1050">
        <v>0</v>
      </c>
      <c r="E10100" s="1406">
        <v>1888156.97</v>
      </c>
      <c r="F10100" s="2361"/>
      <c r="G10100" s="2361"/>
      <c r="H10100" s="2361"/>
      <c r="I10100" s="1516"/>
      <c r="J10100" s="1516"/>
      <c r="K10100" s="1516"/>
    </row>
    <row r="10101" spans="1:11" ht="22.5" customHeight="1">
      <c r="A10101" s="1051" t="s">
        <v>39320</v>
      </c>
      <c r="B10101" s="1051" t="s">
        <v>39332</v>
      </c>
      <c r="C10101" s="1050">
        <v>45015.44</v>
      </c>
      <c r="D10101" s="1050">
        <v>0</v>
      </c>
      <c r="E10101" s="1406">
        <v>1933172.41</v>
      </c>
      <c r="F10101" s="2361"/>
      <c r="G10101" s="2361"/>
      <c r="H10101" s="2361"/>
      <c r="I10101" s="1516"/>
      <c r="J10101" s="1516"/>
      <c r="K10101" s="1516"/>
    </row>
    <row r="10102" spans="1:11" ht="22.5" customHeight="1">
      <c r="A10102" s="1051" t="s">
        <v>39320</v>
      </c>
      <c r="B10102" s="1051" t="s">
        <v>39333</v>
      </c>
      <c r="C10102" s="1050">
        <v>20000</v>
      </c>
      <c r="D10102" s="1050">
        <v>0</v>
      </c>
      <c r="E10102" s="1406">
        <v>1953172.41</v>
      </c>
      <c r="F10102" s="2361"/>
      <c r="G10102" s="2361"/>
      <c r="H10102" s="2361"/>
      <c r="I10102" s="1516"/>
      <c r="J10102" s="1516"/>
      <c r="K10102" s="1516"/>
    </row>
    <row r="10103" spans="1:11" ht="22.5" customHeight="1">
      <c r="A10103" s="1051" t="s">
        <v>39321</v>
      </c>
      <c r="B10103" s="1051" t="s">
        <v>39334</v>
      </c>
      <c r="C10103" s="1050">
        <v>30000</v>
      </c>
      <c r="D10103" s="1050">
        <v>0</v>
      </c>
      <c r="E10103" s="1406">
        <v>1983172.41</v>
      </c>
      <c r="F10103" s="2361"/>
      <c r="G10103" s="2361"/>
      <c r="H10103" s="2361"/>
      <c r="I10103" s="1516"/>
      <c r="J10103" s="1516"/>
      <c r="K10103" s="1516"/>
    </row>
    <row r="10104" spans="1:11" ht="22.5" customHeight="1">
      <c r="A10104" s="1051" t="s">
        <v>39321</v>
      </c>
      <c r="B10104" s="1051" t="s">
        <v>39335</v>
      </c>
      <c r="C10104" s="1050">
        <v>30000</v>
      </c>
      <c r="D10104" s="1050">
        <v>0</v>
      </c>
      <c r="E10104" s="1406">
        <v>2013172.41</v>
      </c>
      <c r="F10104" s="2361"/>
      <c r="G10104" s="2361"/>
      <c r="H10104" s="2361"/>
      <c r="I10104" s="1516"/>
      <c r="J10104" s="1516"/>
      <c r="K10104" s="1516"/>
    </row>
    <row r="10105" spans="1:11" ht="22.5" customHeight="1">
      <c r="A10105" s="1051" t="s">
        <v>39321</v>
      </c>
      <c r="B10105" s="1051" t="s">
        <v>39336</v>
      </c>
      <c r="C10105" s="1050">
        <v>61000</v>
      </c>
      <c r="D10105" s="1050">
        <v>0</v>
      </c>
      <c r="E10105" s="1406">
        <v>2074172.41</v>
      </c>
      <c r="F10105" s="2361"/>
      <c r="G10105" s="2361"/>
      <c r="H10105" s="2361"/>
      <c r="I10105" s="1516"/>
      <c r="J10105" s="1516"/>
      <c r="K10105" s="1516"/>
    </row>
    <row r="10106" spans="1:11" ht="22.5" customHeight="1">
      <c r="A10106" s="1051" t="s">
        <v>39322</v>
      </c>
      <c r="B10106" s="1051" t="s">
        <v>39337</v>
      </c>
      <c r="C10106" s="1050">
        <v>60000</v>
      </c>
      <c r="D10106" s="1050">
        <v>0</v>
      </c>
      <c r="E10106" s="1406">
        <v>2134172.41</v>
      </c>
      <c r="F10106" s="2361"/>
      <c r="G10106" s="2361"/>
      <c r="H10106" s="2361"/>
      <c r="I10106" s="1516"/>
      <c r="J10106" s="1516"/>
      <c r="K10106" s="1516"/>
    </row>
    <row r="10107" spans="1:11" ht="22.5" customHeight="1">
      <c r="A10107" s="1051" t="s">
        <v>39322</v>
      </c>
      <c r="B10107" s="1051" t="s">
        <v>39338</v>
      </c>
      <c r="C10107" s="1050">
        <v>50000</v>
      </c>
      <c r="D10107" s="1050">
        <v>0</v>
      </c>
      <c r="E10107" s="1406">
        <v>2184172.41</v>
      </c>
      <c r="F10107" s="2361"/>
      <c r="G10107" s="2361"/>
      <c r="H10107" s="2361"/>
      <c r="I10107" s="1516"/>
      <c r="J10107" s="1516"/>
      <c r="K10107" s="1516"/>
    </row>
    <row r="10108" spans="1:11" ht="22.5" customHeight="1">
      <c r="A10108" s="1051" t="s">
        <v>39322</v>
      </c>
      <c r="B10108" s="1051" t="s">
        <v>39339</v>
      </c>
      <c r="C10108" s="1050">
        <v>35000</v>
      </c>
      <c r="D10108" s="1050">
        <v>0</v>
      </c>
      <c r="E10108" s="1406">
        <v>2219172.41</v>
      </c>
      <c r="F10108" s="2361"/>
      <c r="G10108" s="2361"/>
      <c r="H10108" s="2361"/>
      <c r="I10108" s="1516"/>
      <c r="J10108" s="1516"/>
      <c r="K10108" s="1516"/>
    </row>
    <row r="10109" spans="1:11" ht="22.5" customHeight="1">
      <c r="A10109" s="1051" t="s">
        <v>39322</v>
      </c>
      <c r="B10109" s="1051" t="s">
        <v>39340</v>
      </c>
      <c r="C10109" s="1050">
        <v>5000</v>
      </c>
      <c r="D10109" s="1050">
        <v>0</v>
      </c>
      <c r="E10109" s="1406">
        <v>2224172.41</v>
      </c>
      <c r="F10109" s="2361"/>
      <c r="G10109" s="2361"/>
      <c r="H10109" s="2361"/>
      <c r="I10109" s="1516"/>
      <c r="J10109" s="1516"/>
      <c r="K10109" s="1516"/>
    </row>
    <row r="10110" spans="1:11" ht="22.5" customHeight="1">
      <c r="A10110" s="1051" t="s">
        <v>39322</v>
      </c>
      <c r="B10110" s="1051" t="s">
        <v>39341</v>
      </c>
      <c r="C10110" s="1050">
        <v>45000</v>
      </c>
      <c r="D10110" s="1050">
        <v>0</v>
      </c>
      <c r="E10110" s="1406">
        <v>2269172.41</v>
      </c>
      <c r="F10110" s="2361"/>
      <c r="G10110" s="2361"/>
      <c r="H10110" s="2361"/>
      <c r="I10110" s="1516"/>
      <c r="J10110" s="1516"/>
      <c r="K10110" s="1516"/>
    </row>
    <row r="10111" spans="1:11" ht="22.5" customHeight="1">
      <c r="A10111" s="1051" t="s">
        <v>39322</v>
      </c>
      <c r="B10111" s="1051" t="s">
        <v>39342</v>
      </c>
      <c r="C10111" s="1050">
        <v>50000</v>
      </c>
      <c r="D10111" s="1050">
        <v>0</v>
      </c>
      <c r="E10111" s="1406">
        <v>2319172.41</v>
      </c>
      <c r="F10111" s="2361"/>
      <c r="G10111" s="2361"/>
      <c r="H10111" s="2361"/>
      <c r="I10111" s="1516"/>
      <c r="J10111" s="1516"/>
      <c r="K10111" s="1516"/>
    </row>
    <row r="10112" spans="1:11" ht="22.5" customHeight="1">
      <c r="A10112" s="1051" t="s">
        <v>39323</v>
      </c>
      <c r="B10112" s="1051" t="s">
        <v>39343</v>
      </c>
      <c r="C10112" s="1050">
        <v>45000</v>
      </c>
      <c r="D10112" s="1050">
        <v>0</v>
      </c>
      <c r="E10112" s="1406">
        <v>2364172.41</v>
      </c>
      <c r="F10112" s="2361"/>
      <c r="G10112" s="2361"/>
      <c r="H10112" s="2361"/>
      <c r="I10112" s="1516"/>
      <c r="J10112" s="1516"/>
      <c r="K10112" s="1516"/>
    </row>
    <row r="10113" spans="1:11" ht="22.5" customHeight="1">
      <c r="A10113" s="1051" t="s">
        <v>39323</v>
      </c>
      <c r="B10113" s="1051" t="s">
        <v>39344</v>
      </c>
      <c r="C10113" s="1050">
        <v>0</v>
      </c>
      <c r="D10113" s="1050">
        <v>40000</v>
      </c>
      <c r="E10113" s="1406">
        <v>2324172.41</v>
      </c>
      <c r="F10113" s="2361"/>
      <c r="G10113" s="2361"/>
      <c r="H10113" s="2361"/>
      <c r="I10113" s="1516"/>
      <c r="J10113" s="1516"/>
      <c r="K10113" s="1516"/>
    </row>
    <row r="10114" spans="1:11" ht="22.5" customHeight="1">
      <c r="A10114" s="1051" t="s">
        <v>39323</v>
      </c>
      <c r="B10114" s="1051" t="s">
        <v>34507</v>
      </c>
      <c r="C10114" s="1050">
        <v>0</v>
      </c>
      <c r="D10114" s="1050">
        <v>26.88</v>
      </c>
      <c r="E10114" s="1406">
        <v>2324145.5299999998</v>
      </c>
      <c r="F10114" s="2361"/>
      <c r="G10114" s="2361"/>
      <c r="H10114" s="2361"/>
      <c r="I10114" s="1516"/>
      <c r="J10114" s="1516"/>
      <c r="K10114" s="1516"/>
    </row>
    <row r="10115" spans="1:11" ht="22.5" customHeight="1">
      <c r="A10115" s="1051" t="s">
        <v>39323</v>
      </c>
      <c r="B10115" s="1051" t="s">
        <v>39345</v>
      </c>
      <c r="C10115" s="1050">
        <v>0</v>
      </c>
      <c r="D10115" s="1050">
        <v>5000</v>
      </c>
      <c r="E10115" s="1406">
        <v>2319145.5299999998</v>
      </c>
      <c r="F10115" s="2361"/>
      <c r="G10115" s="2361"/>
      <c r="H10115" s="2361"/>
      <c r="I10115" s="1516"/>
      <c r="J10115" s="1516"/>
      <c r="K10115" s="1516"/>
    </row>
    <row r="10116" spans="1:11" ht="22.5" customHeight="1">
      <c r="A10116" s="1051" t="s">
        <v>39323</v>
      </c>
      <c r="B10116" s="1051" t="s">
        <v>34507</v>
      </c>
      <c r="C10116" s="1050">
        <v>0</v>
      </c>
      <c r="D10116" s="1050">
        <v>10.75</v>
      </c>
      <c r="E10116" s="1406">
        <v>2319134.7799999998</v>
      </c>
      <c r="F10116" s="2361"/>
      <c r="G10116" s="2361"/>
      <c r="H10116" s="2361"/>
      <c r="I10116" s="1516"/>
      <c r="J10116" s="1516"/>
      <c r="K10116" s="1516"/>
    </row>
    <row r="10117" spans="1:11" ht="22.5" customHeight="1">
      <c r="A10117" s="1051" t="s">
        <v>39323</v>
      </c>
      <c r="B10117" s="1051" t="s">
        <v>39346</v>
      </c>
      <c r="C10117" s="1050">
        <v>0</v>
      </c>
      <c r="D10117" s="1050">
        <v>10000</v>
      </c>
      <c r="E10117" s="1406">
        <v>2309134.7799999998</v>
      </c>
      <c r="F10117" s="2361"/>
      <c r="G10117" s="2361"/>
      <c r="H10117" s="2361"/>
      <c r="I10117" s="1516"/>
      <c r="J10117" s="1516"/>
      <c r="K10117" s="1516"/>
    </row>
    <row r="10118" spans="1:11" ht="22.5" customHeight="1">
      <c r="A10118" s="1051" t="s">
        <v>39323</v>
      </c>
      <c r="B10118" s="1051" t="s">
        <v>34507</v>
      </c>
      <c r="C10118" s="1050">
        <v>0</v>
      </c>
      <c r="D10118" s="1050">
        <v>26.88</v>
      </c>
      <c r="E10118" s="1406">
        <v>2309107.9</v>
      </c>
      <c r="F10118" s="2361"/>
      <c r="G10118" s="2361"/>
      <c r="H10118" s="2361"/>
      <c r="I10118" s="1516"/>
      <c r="J10118" s="1516"/>
      <c r="K10118" s="1516"/>
    </row>
    <row r="10119" spans="1:11" ht="22.5" customHeight="1">
      <c r="A10119" s="1051" t="s">
        <v>39323</v>
      </c>
      <c r="B10119" s="1051" t="s">
        <v>39347</v>
      </c>
      <c r="C10119" s="1050">
        <v>0</v>
      </c>
      <c r="D10119" s="1050">
        <v>162300</v>
      </c>
      <c r="E10119" s="1406">
        <v>2146807.9</v>
      </c>
      <c r="F10119" s="2361"/>
      <c r="G10119" s="2361"/>
      <c r="H10119" s="2361"/>
      <c r="I10119" s="1516"/>
      <c r="J10119" s="1516"/>
      <c r="K10119" s="1516"/>
    </row>
    <row r="10120" spans="1:11" ht="22.5" customHeight="1">
      <c r="A10120" s="1051" t="s">
        <v>39323</v>
      </c>
      <c r="B10120" s="1051" t="s">
        <v>34507</v>
      </c>
      <c r="C10120" s="1050">
        <v>0</v>
      </c>
      <c r="D10120" s="1050">
        <v>53.75</v>
      </c>
      <c r="E10120" s="1406">
        <v>2146754.15</v>
      </c>
      <c r="F10120" s="2361"/>
      <c r="G10120" s="2361"/>
      <c r="H10120" s="2361"/>
      <c r="I10120" s="1516"/>
      <c r="J10120" s="1516"/>
      <c r="K10120" s="1516"/>
    </row>
    <row r="10121" spans="1:11" ht="22.5" customHeight="1">
      <c r="A10121" s="1051" t="s">
        <v>39323</v>
      </c>
      <c r="B10121" s="1051" t="s">
        <v>39348</v>
      </c>
      <c r="C10121" s="1050">
        <v>0</v>
      </c>
      <c r="D10121" s="1050">
        <v>28466.67</v>
      </c>
      <c r="E10121" s="1406">
        <v>2118287.48</v>
      </c>
      <c r="F10121" s="2361"/>
      <c r="G10121" s="2361"/>
      <c r="H10121" s="2361"/>
      <c r="I10121" s="1516"/>
      <c r="J10121" s="1516"/>
      <c r="K10121" s="1516"/>
    </row>
    <row r="10122" spans="1:11" ht="22.5" customHeight="1">
      <c r="A10122" s="1051" t="s">
        <v>39323</v>
      </c>
      <c r="B10122" s="1051" t="s">
        <v>39349</v>
      </c>
      <c r="C10122" s="1050">
        <v>40000</v>
      </c>
      <c r="D10122" s="1050">
        <v>0</v>
      </c>
      <c r="E10122" s="1406">
        <v>2158287.48</v>
      </c>
      <c r="F10122" s="2361"/>
      <c r="G10122" s="2361"/>
      <c r="H10122" s="2361"/>
      <c r="I10122" s="1516"/>
      <c r="J10122" s="1516"/>
      <c r="K10122" s="1516"/>
    </row>
    <row r="10123" spans="1:11" ht="22.5" customHeight="1">
      <c r="A10123" s="1051" t="s">
        <v>39323</v>
      </c>
      <c r="B10123" s="1051" t="s">
        <v>39350</v>
      </c>
      <c r="C10123" s="1050">
        <v>45000</v>
      </c>
      <c r="D10123" s="1050">
        <v>0</v>
      </c>
      <c r="E10123" s="1406">
        <v>2203287.48</v>
      </c>
      <c r="F10123" s="2361"/>
      <c r="G10123" s="2361"/>
      <c r="H10123" s="2361"/>
      <c r="I10123" s="1516"/>
      <c r="J10123" s="1516"/>
      <c r="K10123" s="1516"/>
    </row>
    <row r="10124" spans="1:11" ht="22.5" customHeight="1">
      <c r="A10124" s="1051" t="s">
        <v>39323</v>
      </c>
      <c r="B10124" s="1051" t="s">
        <v>39351</v>
      </c>
      <c r="C10124" s="1050">
        <v>65000</v>
      </c>
      <c r="D10124" s="1050">
        <v>0</v>
      </c>
      <c r="E10124" s="1406">
        <v>2268287.48</v>
      </c>
      <c r="F10124" s="2361"/>
      <c r="G10124" s="2361"/>
      <c r="H10124" s="2361"/>
      <c r="I10124" s="1516"/>
      <c r="J10124" s="1516"/>
      <c r="K10124" s="1516"/>
    </row>
    <row r="10125" spans="1:11" ht="22.5" customHeight="1">
      <c r="A10125" s="1051" t="s">
        <v>39324</v>
      </c>
      <c r="B10125" s="1051" t="s">
        <v>34664</v>
      </c>
      <c r="C10125" s="1050">
        <v>0</v>
      </c>
      <c r="D10125" s="1050">
        <v>1200</v>
      </c>
      <c r="E10125" s="1406">
        <v>2267087.48</v>
      </c>
      <c r="F10125" s="2361"/>
      <c r="G10125" s="2361"/>
      <c r="H10125" s="2361"/>
      <c r="I10125" s="1516"/>
      <c r="J10125" s="1516"/>
      <c r="K10125" s="1516"/>
    </row>
    <row r="10126" spans="1:11" ht="22.5" customHeight="1">
      <c r="A10126" s="1051" t="s">
        <v>39325</v>
      </c>
      <c r="B10126" s="1051" t="s">
        <v>39352</v>
      </c>
      <c r="C10126" s="1050">
        <v>40000</v>
      </c>
      <c r="D10126" s="1050">
        <v>0</v>
      </c>
      <c r="E10126" s="1406">
        <v>2307087.48</v>
      </c>
      <c r="F10126" s="2361"/>
      <c r="G10126" s="2361"/>
      <c r="H10126" s="2361"/>
      <c r="I10126" s="1516"/>
      <c r="J10126" s="1516"/>
      <c r="K10126" s="1516"/>
    </row>
    <row r="10127" spans="1:11" ht="22.5" customHeight="1">
      <c r="A10127" s="3097" t="s">
        <v>39325</v>
      </c>
      <c r="B10127" s="1536" t="s">
        <v>34689</v>
      </c>
      <c r="C10127" s="2755">
        <v>10000</v>
      </c>
      <c r="D10127" s="2755">
        <v>0</v>
      </c>
      <c r="E10127" s="2800">
        <v>2317087.48</v>
      </c>
      <c r="F10127" s="2383"/>
      <c r="G10127" s="2383"/>
      <c r="H10127" s="2383"/>
      <c r="I10127" s="2424"/>
      <c r="J10127" s="2424"/>
      <c r="K10127" s="2424"/>
    </row>
    <row r="10128" spans="1:11" s="849" customFormat="1" ht="22.5" customHeight="1">
      <c r="A10128" s="1629" t="s">
        <v>39433</v>
      </c>
      <c r="B10128" s="1051" t="s">
        <v>39439</v>
      </c>
      <c r="C10128" s="1050">
        <v>7750</v>
      </c>
      <c r="D10128" s="1050">
        <v>0</v>
      </c>
      <c r="E10128" s="1406">
        <v>2324837.48</v>
      </c>
      <c r="F10128" s="1544"/>
      <c r="G10128" s="1544"/>
      <c r="H10128" s="1544"/>
      <c r="I10128" s="1545"/>
      <c r="J10128" s="1545"/>
      <c r="K10128" s="1545"/>
    </row>
    <row r="10129" spans="1:11" s="849" customFormat="1" ht="22.5" customHeight="1">
      <c r="A10129" s="1051" t="s">
        <v>39433</v>
      </c>
      <c r="B10129" s="1051" t="s">
        <v>39440</v>
      </c>
      <c r="C10129" s="1050">
        <v>5000</v>
      </c>
      <c r="D10129" s="1050">
        <v>0</v>
      </c>
      <c r="E10129" s="1406">
        <v>2329837.48</v>
      </c>
      <c r="F10129" s="1544"/>
      <c r="G10129" s="1544"/>
      <c r="H10129" s="1544"/>
      <c r="I10129" s="1545"/>
      <c r="J10129" s="1545"/>
      <c r="K10129" s="1545"/>
    </row>
    <row r="10130" spans="1:11" s="849" customFormat="1" ht="22.5" customHeight="1">
      <c r="A10130" s="1051" t="s">
        <v>39433</v>
      </c>
      <c r="B10130" s="1051" t="s">
        <v>39441</v>
      </c>
      <c r="C10130" s="1050">
        <v>30000</v>
      </c>
      <c r="D10130" s="1050">
        <v>0</v>
      </c>
      <c r="E10130" s="1406">
        <v>2359837.48</v>
      </c>
      <c r="F10130" s="1544"/>
      <c r="G10130" s="1544"/>
      <c r="H10130" s="1544"/>
      <c r="I10130" s="1545"/>
      <c r="J10130" s="1545"/>
      <c r="K10130" s="1545"/>
    </row>
    <row r="10131" spans="1:11" s="849" customFormat="1" ht="22.5" customHeight="1">
      <c r="A10131" s="1051" t="s">
        <v>39433</v>
      </c>
      <c r="B10131" s="1051" t="s">
        <v>39442</v>
      </c>
      <c r="C10131" s="1050">
        <v>50000</v>
      </c>
      <c r="D10131" s="1050">
        <v>0</v>
      </c>
      <c r="E10131" s="1406">
        <v>2409837.48</v>
      </c>
      <c r="F10131" s="1544"/>
      <c r="G10131" s="1544"/>
      <c r="H10131" s="1544"/>
      <c r="I10131" s="1545"/>
      <c r="J10131" s="1545"/>
      <c r="K10131" s="1545"/>
    </row>
    <row r="10132" spans="1:11" s="849" customFormat="1" ht="22.5" customHeight="1">
      <c r="A10132" s="1051" t="s">
        <v>39434</v>
      </c>
      <c r="B10132" s="1051" t="s">
        <v>39443</v>
      </c>
      <c r="C10132" s="1050">
        <v>10000</v>
      </c>
      <c r="D10132" s="1050">
        <v>0</v>
      </c>
      <c r="E10132" s="1406">
        <v>2419837.48</v>
      </c>
      <c r="F10132" s="1544"/>
      <c r="G10132" s="1544"/>
      <c r="H10132" s="1544"/>
      <c r="I10132" s="1545"/>
      <c r="J10132" s="1545"/>
      <c r="K10132" s="1545"/>
    </row>
    <row r="10133" spans="1:11" s="849" customFormat="1" ht="22.5" customHeight="1">
      <c r="A10133" s="1051" t="s">
        <v>39434</v>
      </c>
      <c r="B10133" s="1051" t="s">
        <v>39444</v>
      </c>
      <c r="C10133" s="1050">
        <v>5000</v>
      </c>
      <c r="D10133" s="1050">
        <v>0</v>
      </c>
      <c r="E10133" s="1406">
        <v>2424837.48</v>
      </c>
      <c r="F10133" s="1544"/>
      <c r="G10133" s="1544"/>
      <c r="H10133" s="1544"/>
      <c r="I10133" s="1545"/>
      <c r="J10133" s="1545"/>
      <c r="K10133" s="1545"/>
    </row>
    <row r="10134" spans="1:11" s="849" customFormat="1" ht="22.5" customHeight="1">
      <c r="A10134" s="1051" t="s">
        <v>39434</v>
      </c>
      <c r="B10134" s="1051" t="s">
        <v>39445</v>
      </c>
      <c r="C10134" s="1050">
        <v>5000</v>
      </c>
      <c r="D10134" s="1050">
        <v>0</v>
      </c>
      <c r="E10134" s="1406">
        <v>2429837.48</v>
      </c>
      <c r="F10134" s="1544"/>
      <c r="G10134" s="1544"/>
      <c r="H10134" s="1544"/>
      <c r="I10134" s="1545"/>
      <c r="J10134" s="1545"/>
      <c r="K10134" s="1545"/>
    </row>
    <row r="10135" spans="1:11" s="849" customFormat="1" ht="22.5" customHeight="1">
      <c r="A10135" s="1051" t="s">
        <v>39434</v>
      </c>
      <c r="B10135" s="1051" t="s">
        <v>39446</v>
      </c>
      <c r="C10135" s="1050">
        <v>5000</v>
      </c>
      <c r="D10135" s="1050">
        <v>0</v>
      </c>
      <c r="E10135" s="1406">
        <v>2434837.48</v>
      </c>
      <c r="F10135" s="1544"/>
      <c r="G10135" s="1544"/>
      <c r="H10135" s="1544"/>
      <c r="I10135" s="1545"/>
      <c r="J10135" s="1545"/>
      <c r="K10135" s="1545"/>
    </row>
    <row r="10136" spans="1:11" s="849" customFormat="1" ht="22.5" customHeight="1">
      <c r="A10136" s="1051" t="s">
        <v>39434</v>
      </c>
      <c r="B10136" s="1051" t="s">
        <v>39447</v>
      </c>
      <c r="C10136" s="1050">
        <v>5000</v>
      </c>
      <c r="D10136" s="1050">
        <v>0</v>
      </c>
      <c r="E10136" s="1406">
        <v>2439837.48</v>
      </c>
      <c r="F10136" s="1544"/>
      <c r="G10136" s="1544"/>
      <c r="H10136" s="1544"/>
      <c r="I10136" s="1545"/>
      <c r="J10136" s="1545"/>
      <c r="K10136" s="1545"/>
    </row>
    <row r="10137" spans="1:11" s="849" customFormat="1" ht="22.5" customHeight="1">
      <c r="A10137" s="1051" t="s">
        <v>39434</v>
      </c>
      <c r="B10137" s="1051" t="s">
        <v>39448</v>
      </c>
      <c r="C10137" s="1050">
        <v>5000</v>
      </c>
      <c r="D10137" s="1050">
        <v>0</v>
      </c>
      <c r="E10137" s="1406">
        <v>2444837.48</v>
      </c>
      <c r="F10137" s="1544"/>
      <c r="G10137" s="1544"/>
      <c r="H10137" s="1544"/>
      <c r="I10137" s="1545"/>
      <c r="J10137" s="1545"/>
      <c r="K10137" s="1545"/>
    </row>
    <row r="10138" spans="1:11" s="849" customFormat="1" ht="22.5" customHeight="1">
      <c r="A10138" s="1051" t="s">
        <v>39434</v>
      </c>
      <c r="B10138" s="1051" t="s">
        <v>39449</v>
      </c>
      <c r="C10138" s="1050">
        <v>45002.49</v>
      </c>
      <c r="D10138" s="1050">
        <v>0</v>
      </c>
      <c r="E10138" s="1406">
        <v>2489839.9700000002</v>
      </c>
      <c r="F10138" s="1544"/>
      <c r="G10138" s="1544"/>
      <c r="H10138" s="1544"/>
      <c r="I10138" s="1545"/>
      <c r="J10138" s="1545"/>
      <c r="K10138" s="1545"/>
    </row>
    <row r="10139" spans="1:11" s="849" customFormat="1" ht="22.5" customHeight="1">
      <c r="A10139" s="1051" t="s">
        <v>39435</v>
      </c>
      <c r="B10139" s="1051" t="s">
        <v>39450</v>
      </c>
      <c r="C10139" s="1050">
        <v>55000</v>
      </c>
      <c r="D10139" s="1050">
        <v>0</v>
      </c>
      <c r="E10139" s="1406">
        <v>2544839.9700000002</v>
      </c>
      <c r="F10139" s="1544"/>
      <c r="G10139" s="1544"/>
      <c r="H10139" s="1544"/>
      <c r="I10139" s="1545"/>
      <c r="J10139" s="1545"/>
      <c r="K10139" s="1545"/>
    </row>
    <row r="10140" spans="1:11" s="849" customFormat="1" ht="22.5" customHeight="1">
      <c r="A10140" s="1051" t="s">
        <v>39435</v>
      </c>
      <c r="B10140" s="1051" t="s">
        <v>39451</v>
      </c>
      <c r="C10140" s="1050">
        <v>5000</v>
      </c>
      <c r="D10140" s="1050">
        <v>0</v>
      </c>
      <c r="E10140" s="1406">
        <v>2549839.9700000002</v>
      </c>
      <c r="F10140" s="1544"/>
      <c r="G10140" s="1544"/>
      <c r="H10140" s="1544"/>
      <c r="I10140" s="1545"/>
      <c r="J10140" s="1545"/>
      <c r="K10140" s="1545"/>
    </row>
    <row r="10141" spans="1:11" s="849" customFormat="1" ht="22.5" customHeight="1">
      <c r="A10141" s="1051" t="s">
        <v>39435</v>
      </c>
      <c r="B10141" s="1051" t="s">
        <v>39452</v>
      </c>
      <c r="C10141" s="1050">
        <v>55000</v>
      </c>
      <c r="D10141" s="1050">
        <v>0</v>
      </c>
      <c r="E10141" s="1406">
        <v>2604839.9700000002</v>
      </c>
      <c r="F10141" s="1544"/>
      <c r="G10141" s="1544"/>
      <c r="H10141" s="1544"/>
      <c r="I10141" s="1545"/>
      <c r="J10141" s="1545"/>
      <c r="K10141" s="1545"/>
    </row>
    <row r="10142" spans="1:11" s="849" customFormat="1" ht="22.5" customHeight="1">
      <c r="A10142" s="1051" t="s">
        <v>39435</v>
      </c>
      <c r="B10142" s="1051" t="s">
        <v>39453</v>
      </c>
      <c r="C10142" s="1050">
        <v>95000</v>
      </c>
      <c r="D10142" s="1050">
        <v>0</v>
      </c>
      <c r="E10142" s="1406">
        <v>2699839.97</v>
      </c>
      <c r="F10142" s="1544"/>
      <c r="G10142" s="1544"/>
      <c r="H10142" s="1544"/>
      <c r="I10142" s="1545"/>
      <c r="J10142" s="1545"/>
      <c r="K10142" s="1545"/>
    </row>
    <row r="10143" spans="1:11" s="849" customFormat="1" ht="22.5" customHeight="1">
      <c r="A10143" s="1051" t="s">
        <v>39436</v>
      </c>
      <c r="B10143" s="1051" t="s">
        <v>39454</v>
      </c>
      <c r="C10143" s="1050">
        <v>40000</v>
      </c>
      <c r="D10143" s="1050">
        <v>0</v>
      </c>
      <c r="E10143" s="1406">
        <v>2739839.97</v>
      </c>
      <c r="F10143" s="1544"/>
      <c r="G10143" s="1544"/>
      <c r="H10143" s="1544"/>
      <c r="I10143" s="1545"/>
      <c r="J10143" s="1545"/>
      <c r="K10143" s="1545"/>
    </row>
    <row r="10144" spans="1:11" s="849" customFormat="1" ht="22.5" customHeight="1">
      <c r="A10144" s="1051" t="s">
        <v>39436</v>
      </c>
      <c r="B10144" s="1051" t="s">
        <v>39455</v>
      </c>
      <c r="C10144" s="1050">
        <v>107000</v>
      </c>
      <c r="D10144" s="1050">
        <v>0</v>
      </c>
      <c r="E10144" s="1406">
        <v>2846839.97</v>
      </c>
      <c r="F10144" s="1544"/>
      <c r="G10144" s="1544"/>
      <c r="H10144" s="1544"/>
      <c r="I10144" s="1545"/>
      <c r="J10144" s="1545"/>
      <c r="K10144" s="1545"/>
    </row>
    <row r="10145" spans="1:11" s="849" customFormat="1" ht="22.5" customHeight="1">
      <c r="A10145" s="1051" t="s">
        <v>39436</v>
      </c>
      <c r="B10145" s="1051" t="s">
        <v>39456</v>
      </c>
      <c r="C10145" s="1050">
        <v>5000</v>
      </c>
      <c r="D10145" s="1050">
        <v>0</v>
      </c>
      <c r="E10145" s="1406">
        <v>2851839.97</v>
      </c>
      <c r="F10145" s="1544"/>
      <c r="G10145" s="1544"/>
      <c r="H10145" s="1544"/>
      <c r="I10145" s="1545"/>
      <c r="J10145" s="1545"/>
      <c r="K10145" s="1545"/>
    </row>
    <row r="10146" spans="1:11" s="849" customFormat="1" ht="22.5" customHeight="1">
      <c r="A10146" s="1051" t="s">
        <v>39436</v>
      </c>
      <c r="B10146" s="1051" t="s">
        <v>39457</v>
      </c>
      <c r="C10146" s="1050">
        <v>67500</v>
      </c>
      <c r="D10146" s="1050">
        <v>0</v>
      </c>
      <c r="E10146" s="1406">
        <v>2919339.97</v>
      </c>
      <c r="F10146" s="1544"/>
      <c r="G10146" s="1544"/>
      <c r="H10146" s="1544"/>
      <c r="I10146" s="1545"/>
      <c r="J10146" s="1545"/>
      <c r="K10146" s="1545"/>
    </row>
    <row r="10147" spans="1:11" s="849" customFormat="1" ht="22.5" customHeight="1">
      <c r="A10147" s="1051" t="s">
        <v>39436</v>
      </c>
      <c r="B10147" s="1051" t="s">
        <v>39458</v>
      </c>
      <c r="C10147" s="1050">
        <v>55000</v>
      </c>
      <c r="D10147" s="1050">
        <v>0</v>
      </c>
      <c r="E10147" s="1406">
        <v>2974339.97</v>
      </c>
      <c r="F10147" s="1544"/>
      <c r="G10147" s="1544"/>
      <c r="H10147" s="1544"/>
      <c r="I10147" s="1545"/>
      <c r="J10147" s="1545"/>
      <c r="K10147" s="1545"/>
    </row>
    <row r="10148" spans="1:11" s="849" customFormat="1" ht="22.5" customHeight="1">
      <c r="A10148" s="1051" t="s">
        <v>39437</v>
      </c>
      <c r="B10148" s="1051" t="s">
        <v>39459</v>
      </c>
      <c r="C10148" s="1050">
        <v>5000</v>
      </c>
      <c r="D10148" s="1050">
        <v>0</v>
      </c>
      <c r="E10148" s="1406">
        <v>2979339.97</v>
      </c>
      <c r="F10148" s="1544"/>
      <c r="G10148" s="1544"/>
      <c r="H10148" s="1544"/>
      <c r="I10148" s="1545"/>
      <c r="J10148" s="1545"/>
      <c r="K10148" s="1545"/>
    </row>
    <row r="10149" spans="1:11" s="849" customFormat="1" ht="22.5" customHeight="1">
      <c r="A10149" s="1051" t="s">
        <v>39437</v>
      </c>
      <c r="B10149" s="1051" t="s">
        <v>39460</v>
      </c>
      <c r="C10149" s="1050">
        <v>80000</v>
      </c>
      <c r="D10149" s="1050">
        <v>0</v>
      </c>
      <c r="E10149" s="1406">
        <v>3059339.97</v>
      </c>
      <c r="F10149" s="1544"/>
      <c r="G10149" s="1544"/>
      <c r="H10149" s="1544"/>
      <c r="I10149" s="1545"/>
      <c r="J10149" s="1545"/>
      <c r="K10149" s="1545"/>
    </row>
    <row r="10150" spans="1:11" s="849" customFormat="1" ht="22.5" customHeight="1">
      <c r="A10150" s="1051" t="s">
        <v>39437</v>
      </c>
      <c r="B10150" s="1051" t="s">
        <v>39461</v>
      </c>
      <c r="C10150" s="1050">
        <v>5000</v>
      </c>
      <c r="D10150" s="1050">
        <v>0</v>
      </c>
      <c r="E10150" s="1406">
        <v>3064339.97</v>
      </c>
      <c r="F10150" s="1544"/>
      <c r="G10150" s="1544"/>
      <c r="H10150" s="1544"/>
      <c r="I10150" s="1545"/>
      <c r="J10150" s="1545"/>
      <c r="K10150" s="1545"/>
    </row>
    <row r="10151" spans="1:11" s="849" customFormat="1" ht="22.5" customHeight="1">
      <c r="A10151" s="1051" t="s">
        <v>39437</v>
      </c>
      <c r="B10151" s="1051" t="s">
        <v>39462</v>
      </c>
      <c r="C10151" s="1050">
        <v>40000</v>
      </c>
      <c r="D10151" s="1050">
        <v>0</v>
      </c>
      <c r="E10151" s="1406">
        <v>3104339.97</v>
      </c>
      <c r="F10151" s="1544"/>
      <c r="G10151" s="1544"/>
      <c r="H10151" s="1544"/>
      <c r="I10151" s="1545"/>
      <c r="J10151" s="1545"/>
      <c r="K10151" s="1545"/>
    </row>
    <row r="10152" spans="1:11" s="849" customFormat="1" ht="22.5" customHeight="1">
      <c r="A10152" s="1051" t="s">
        <v>39437</v>
      </c>
      <c r="B10152" s="1051" t="s">
        <v>39463</v>
      </c>
      <c r="C10152" s="1050">
        <v>105000</v>
      </c>
      <c r="D10152" s="1050">
        <v>0</v>
      </c>
      <c r="E10152" s="1406">
        <v>3209339.97</v>
      </c>
      <c r="F10152" s="1544"/>
      <c r="G10152" s="1544"/>
      <c r="H10152" s="1544"/>
      <c r="I10152" s="1545"/>
      <c r="J10152" s="1545"/>
      <c r="K10152" s="1545"/>
    </row>
    <row r="10153" spans="1:11" s="849" customFormat="1" ht="22.5" customHeight="1">
      <c r="A10153" s="1051" t="s">
        <v>39437</v>
      </c>
      <c r="B10153" s="1051" t="s">
        <v>39464</v>
      </c>
      <c r="C10153" s="1050">
        <v>95000</v>
      </c>
      <c r="D10153" s="1050">
        <v>0</v>
      </c>
      <c r="E10153" s="1406">
        <v>3304339.97</v>
      </c>
      <c r="F10153" s="1544"/>
      <c r="G10153" s="1544"/>
      <c r="H10153" s="1544"/>
      <c r="I10153" s="1545"/>
      <c r="J10153" s="1545"/>
      <c r="K10153" s="1545"/>
    </row>
    <row r="10154" spans="1:11" s="849" customFormat="1" ht="22.5" customHeight="1">
      <c r="A10154" s="1051" t="s">
        <v>39438</v>
      </c>
      <c r="B10154" s="1051" t="s">
        <v>34664</v>
      </c>
      <c r="C10154" s="1050">
        <v>0</v>
      </c>
      <c r="D10154" s="1050">
        <v>800</v>
      </c>
      <c r="E10154" s="1406">
        <v>3303539.97</v>
      </c>
      <c r="F10154" s="1544"/>
      <c r="G10154" s="1544"/>
      <c r="H10154" s="1544"/>
      <c r="I10154" s="1545"/>
      <c r="J10154" s="1545"/>
      <c r="K10154" s="1545"/>
    </row>
    <row r="10155" spans="1:11" s="849" customFormat="1" ht="22.5" customHeight="1">
      <c r="A10155" s="1051" t="s">
        <v>39438</v>
      </c>
      <c r="B10155" s="1051" t="s">
        <v>39465</v>
      </c>
      <c r="C10155" s="1050">
        <v>45017.279999999999</v>
      </c>
      <c r="D10155" s="1050">
        <v>0</v>
      </c>
      <c r="E10155" s="1406">
        <v>3348557.25</v>
      </c>
      <c r="F10155" s="1544"/>
      <c r="G10155" s="1544"/>
      <c r="H10155" s="1544"/>
      <c r="I10155" s="1545"/>
      <c r="J10155" s="1545"/>
      <c r="K10155" s="1545"/>
    </row>
    <row r="10156" spans="1:11" s="849" customFormat="1" ht="22.5" customHeight="1">
      <c r="A10156" s="1629" t="s">
        <v>39537</v>
      </c>
      <c r="B10156" s="1051" t="s">
        <v>39539</v>
      </c>
      <c r="C10156" s="1050">
        <v>40000</v>
      </c>
      <c r="D10156" s="1050">
        <v>0</v>
      </c>
      <c r="E10156" s="1406">
        <v>3388557.25</v>
      </c>
      <c r="F10156" s="1544"/>
      <c r="G10156" s="1544"/>
      <c r="H10156" s="1544"/>
      <c r="I10156" s="1545"/>
      <c r="J10156" s="1545"/>
      <c r="K10156" s="1545"/>
    </row>
    <row r="10157" spans="1:11" s="849" customFormat="1" ht="22.5" customHeight="1">
      <c r="A10157" s="1051" t="s">
        <v>39538</v>
      </c>
      <c r="B10157" s="1051" t="s">
        <v>39540</v>
      </c>
      <c r="C10157" s="1050">
        <v>100000</v>
      </c>
      <c r="D10157" s="1050">
        <v>0</v>
      </c>
      <c r="E10157" s="1406">
        <v>3488557.25</v>
      </c>
      <c r="F10157" s="1544"/>
      <c r="G10157" s="1544"/>
      <c r="H10157" s="1544"/>
      <c r="I10157" s="1545"/>
      <c r="J10157" s="1545"/>
      <c r="K10157" s="1545"/>
    </row>
    <row r="10158" spans="1:11" s="849" customFormat="1" ht="22.5" customHeight="1">
      <c r="A10158" s="1051" t="s">
        <v>39538</v>
      </c>
      <c r="B10158" s="1051" t="s">
        <v>39541</v>
      </c>
      <c r="C10158" s="1050">
        <v>50000</v>
      </c>
      <c r="D10158" s="1050">
        <v>0</v>
      </c>
      <c r="E10158" s="1406">
        <v>3538557.25</v>
      </c>
      <c r="F10158" s="1544"/>
      <c r="G10158" s="1544"/>
      <c r="H10158" s="1544"/>
      <c r="I10158" s="1545"/>
      <c r="J10158" s="1545"/>
      <c r="K10158" s="1545"/>
    </row>
    <row r="10159" spans="1:11" s="849" customFormat="1" ht="22.5" customHeight="1">
      <c r="A10159" s="1629" t="s">
        <v>39538</v>
      </c>
      <c r="B10159" s="1051" t="s">
        <v>39563</v>
      </c>
      <c r="C10159" s="1050">
        <v>0</v>
      </c>
      <c r="D10159" s="1050">
        <v>132050</v>
      </c>
      <c r="E10159" s="1406">
        <v>3406507.25</v>
      </c>
      <c r="F10159" s="1544"/>
      <c r="G10159" s="1544"/>
      <c r="H10159" s="1544"/>
      <c r="I10159" s="1545"/>
      <c r="J10159" s="1545"/>
      <c r="K10159" s="1545"/>
    </row>
    <row r="10160" spans="1:11" s="849" customFormat="1" ht="22.5" customHeight="1">
      <c r="A10160" s="1051" t="s">
        <v>39538</v>
      </c>
      <c r="B10160" s="1051" t="s">
        <v>39564</v>
      </c>
      <c r="C10160" s="1050">
        <v>0</v>
      </c>
      <c r="D10160" s="1050">
        <v>45000</v>
      </c>
      <c r="E10160" s="1406">
        <v>3361507.25</v>
      </c>
      <c r="F10160" s="1544"/>
      <c r="G10160" s="1544"/>
      <c r="H10160" s="1544"/>
      <c r="I10160" s="1545"/>
      <c r="J10160" s="1545"/>
      <c r="K10160" s="1545"/>
    </row>
    <row r="10161" spans="1:11" s="849" customFormat="1" ht="22.5" customHeight="1">
      <c r="A10161" s="1051" t="s">
        <v>39538</v>
      </c>
      <c r="B10161" s="1051" t="s">
        <v>34507</v>
      </c>
      <c r="C10161" s="1050">
        <v>0</v>
      </c>
      <c r="D10161" s="1050">
        <v>26.88</v>
      </c>
      <c r="E10161" s="1406">
        <v>3361480.37</v>
      </c>
      <c r="F10161" s="1544"/>
      <c r="G10161" s="1544"/>
      <c r="H10161" s="1544"/>
      <c r="I10161" s="1545"/>
      <c r="J10161" s="1545"/>
      <c r="K10161" s="1545"/>
    </row>
    <row r="10162" spans="1:11" s="849" customFormat="1" ht="22.5" customHeight="1">
      <c r="A10162" s="1051" t="s">
        <v>39538</v>
      </c>
      <c r="B10162" s="1051" t="s">
        <v>39565</v>
      </c>
      <c r="C10162" s="1050">
        <v>0</v>
      </c>
      <c r="D10162" s="1050">
        <v>78931.039999999994</v>
      </c>
      <c r="E10162" s="1406">
        <v>3282549.33</v>
      </c>
      <c r="F10162" s="1544"/>
      <c r="G10162" s="1544"/>
      <c r="H10162" s="1544"/>
      <c r="I10162" s="1545"/>
      <c r="J10162" s="1545"/>
      <c r="K10162" s="1545"/>
    </row>
    <row r="10163" spans="1:11" s="849" customFormat="1" ht="22.5" customHeight="1">
      <c r="A10163" s="1051" t="s">
        <v>39538</v>
      </c>
      <c r="B10163" s="1051" t="s">
        <v>39566</v>
      </c>
      <c r="C10163" s="1050">
        <v>0</v>
      </c>
      <c r="D10163" s="1050">
        <v>67344</v>
      </c>
      <c r="E10163" s="1406">
        <v>3215205.33</v>
      </c>
      <c r="F10163" s="1544"/>
      <c r="G10163" s="1544"/>
      <c r="H10163" s="1544"/>
      <c r="I10163" s="1545"/>
      <c r="J10163" s="1545"/>
      <c r="K10163" s="1545"/>
    </row>
    <row r="10164" spans="1:11" s="849" customFormat="1" ht="22.5" customHeight="1">
      <c r="A10164" s="1051" t="s">
        <v>39538</v>
      </c>
      <c r="B10164" s="1051" t="s">
        <v>39567</v>
      </c>
      <c r="C10164" s="1050">
        <v>0</v>
      </c>
      <c r="D10164" s="1050">
        <v>10000</v>
      </c>
      <c r="E10164" s="1406">
        <v>3205205.33</v>
      </c>
      <c r="F10164" s="1544"/>
      <c r="G10164" s="1544"/>
      <c r="H10164" s="1544"/>
      <c r="I10164" s="1545"/>
      <c r="J10164" s="1545"/>
      <c r="K10164" s="1545"/>
    </row>
    <row r="10165" spans="1:11" s="849" customFormat="1" ht="22.5" customHeight="1">
      <c r="A10165" s="1051" t="s">
        <v>39538</v>
      </c>
      <c r="B10165" s="1051" t="s">
        <v>39568</v>
      </c>
      <c r="C10165" s="1050">
        <v>0</v>
      </c>
      <c r="D10165" s="1050">
        <v>40000</v>
      </c>
      <c r="E10165" s="1406">
        <v>3165205.33</v>
      </c>
      <c r="F10165" s="1544"/>
      <c r="G10165" s="1544"/>
      <c r="H10165" s="1544"/>
      <c r="I10165" s="1545"/>
      <c r="J10165" s="1545"/>
      <c r="K10165" s="1545"/>
    </row>
    <row r="10166" spans="1:11" s="849" customFormat="1" ht="22.5" customHeight="1">
      <c r="A10166" s="1051" t="s">
        <v>39538</v>
      </c>
      <c r="B10166" s="1051" t="s">
        <v>39569</v>
      </c>
      <c r="C10166" s="1050">
        <v>40000</v>
      </c>
      <c r="D10166" s="1050">
        <v>0</v>
      </c>
      <c r="E10166" s="1406">
        <v>3205205.33</v>
      </c>
      <c r="F10166" s="1544"/>
      <c r="G10166" s="1544"/>
      <c r="H10166" s="1544"/>
      <c r="I10166" s="1545"/>
      <c r="J10166" s="1545"/>
      <c r="K10166" s="1545"/>
    </row>
    <row r="10167" spans="1:11" s="849" customFormat="1" ht="22.5" customHeight="1">
      <c r="A10167" s="1051" t="s">
        <v>39538</v>
      </c>
      <c r="B10167" s="1051" t="s">
        <v>39570</v>
      </c>
      <c r="C10167" s="1050">
        <v>15000</v>
      </c>
      <c r="D10167" s="1050">
        <v>0</v>
      </c>
      <c r="E10167" s="1406">
        <v>3220205.33</v>
      </c>
      <c r="F10167" s="1544"/>
      <c r="G10167" s="1544"/>
      <c r="H10167" s="1544"/>
      <c r="I10167" s="1545"/>
      <c r="J10167" s="1545"/>
      <c r="K10167" s="1545"/>
    </row>
    <row r="10168" spans="1:11" s="849" customFormat="1" ht="22.5" customHeight="1">
      <c r="A10168" s="1051" t="s">
        <v>39556</v>
      </c>
      <c r="B10168" s="1051" t="s">
        <v>39571</v>
      </c>
      <c r="C10168" s="1050">
        <v>45000</v>
      </c>
      <c r="D10168" s="1050">
        <v>0</v>
      </c>
      <c r="E10168" s="1406">
        <v>3265205.33</v>
      </c>
      <c r="F10168" s="1544"/>
      <c r="G10168" s="1544"/>
      <c r="H10168" s="1544"/>
      <c r="I10168" s="1545"/>
      <c r="J10168" s="1545"/>
      <c r="K10168" s="1545"/>
    </row>
    <row r="10169" spans="1:11" s="849" customFormat="1" ht="22.5" customHeight="1">
      <c r="A10169" s="1051" t="s">
        <v>39556</v>
      </c>
      <c r="B10169" s="1051" t="s">
        <v>39572</v>
      </c>
      <c r="C10169" s="1050">
        <v>10000</v>
      </c>
      <c r="D10169" s="1050">
        <v>0</v>
      </c>
      <c r="E10169" s="1406">
        <v>3275205.33</v>
      </c>
      <c r="F10169" s="1544"/>
      <c r="G10169" s="1544"/>
      <c r="H10169" s="1544"/>
      <c r="I10169" s="1545"/>
      <c r="J10169" s="1545"/>
      <c r="K10169" s="1545"/>
    </row>
    <row r="10170" spans="1:11" s="849" customFormat="1" ht="22.5" customHeight="1">
      <c r="A10170" s="1051" t="s">
        <v>39557</v>
      </c>
      <c r="B10170" s="1051" t="s">
        <v>39573</v>
      </c>
      <c r="C10170" s="1050">
        <v>45000</v>
      </c>
      <c r="D10170" s="1050">
        <v>0</v>
      </c>
      <c r="E10170" s="1406">
        <v>3320205.33</v>
      </c>
      <c r="F10170" s="1544"/>
      <c r="G10170" s="1544"/>
      <c r="H10170" s="1544"/>
      <c r="I10170" s="1545"/>
      <c r="J10170" s="1545"/>
      <c r="K10170" s="1545"/>
    </row>
    <row r="10171" spans="1:11" s="849" customFormat="1" ht="22.5" customHeight="1">
      <c r="A10171" s="1051" t="s">
        <v>39557</v>
      </c>
      <c r="B10171" s="1051" t="s">
        <v>39574</v>
      </c>
      <c r="C10171" s="1050">
        <v>96000</v>
      </c>
      <c r="D10171" s="1050">
        <v>0</v>
      </c>
      <c r="E10171" s="1406">
        <v>3416205.33</v>
      </c>
      <c r="F10171" s="1544"/>
      <c r="G10171" s="1544"/>
      <c r="H10171" s="1544"/>
      <c r="I10171" s="1545"/>
      <c r="J10171" s="1545"/>
      <c r="K10171" s="1545"/>
    </row>
    <row r="10172" spans="1:11" s="849" customFormat="1" ht="22.5" customHeight="1">
      <c r="A10172" s="1051" t="s">
        <v>39557</v>
      </c>
      <c r="B10172" s="1051" t="s">
        <v>39575</v>
      </c>
      <c r="C10172" s="1050">
        <v>15000</v>
      </c>
      <c r="D10172" s="1050">
        <v>0</v>
      </c>
      <c r="E10172" s="1406">
        <v>3431205.33</v>
      </c>
      <c r="F10172" s="1544"/>
      <c r="G10172" s="1544"/>
      <c r="H10172" s="1544"/>
      <c r="I10172" s="1545"/>
      <c r="J10172" s="1545"/>
      <c r="K10172" s="1545"/>
    </row>
    <row r="10173" spans="1:11" s="849" customFormat="1" ht="22.5" customHeight="1">
      <c r="A10173" s="1051" t="s">
        <v>39557</v>
      </c>
      <c r="B10173" s="1051" t="s">
        <v>39576</v>
      </c>
      <c r="C10173" s="1050">
        <v>10000</v>
      </c>
      <c r="D10173" s="1050">
        <v>0</v>
      </c>
      <c r="E10173" s="1406">
        <v>3441205.33</v>
      </c>
      <c r="F10173" s="1544"/>
      <c r="G10173" s="1544"/>
      <c r="H10173" s="1544"/>
      <c r="I10173" s="1545"/>
      <c r="J10173" s="1545"/>
      <c r="K10173" s="1545"/>
    </row>
    <row r="10174" spans="1:11" s="849" customFormat="1" ht="22.5" customHeight="1">
      <c r="A10174" s="1051" t="s">
        <v>39558</v>
      </c>
      <c r="B10174" s="1051" t="s">
        <v>39577</v>
      </c>
      <c r="C10174" s="1050">
        <v>15000</v>
      </c>
      <c r="D10174" s="1050">
        <v>0</v>
      </c>
      <c r="E10174" s="1406">
        <v>3456205.33</v>
      </c>
      <c r="F10174" s="1544"/>
      <c r="G10174" s="1544"/>
      <c r="H10174" s="1544"/>
      <c r="I10174" s="1545"/>
      <c r="J10174" s="1545"/>
      <c r="K10174" s="1545"/>
    </row>
    <row r="10175" spans="1:11" s="849" customFormat="1" ht="22.5" customHeight="1">
      <c r="A10175" s="1051" t="s">
        <v>39559</v>
      </c>
      <c r="B10175" s="1051" t="s">
        <v>39578</v>
      </c>
      <c r="C10175" s="1050">
        <v>30000</v>
      </c>
      <c r="D10175" s="1050">
        <v>0</v>
      </c>
      <c r="E10175" s="1406">
        <v>3486205.33</v>
      </c>
      <c r="F10175" s="1544"/>
      <c r="G10175" s="1544"/>
      <c r="H10175" s="1544"/>
      <c r="I10175" s="1545"/>
      <c r="J10175" s="1545"/>
      <c r="K10175" s="1545"/>
    </row>
    <row r="10176" spans="1:11" s="849" customFormat="1" ht="22.5" customHeight="1">
      <c r="A10176" s="1051" t="s">
        <v>39559</v>
      </c>
      <c r="B10176" s="1051" t="s">
        <v>39579</v>
      </c>
      <c r="C10176" s="1050">
        <v>15000</v>
      </c>
      <c r="D10176" s="1050">
        <v>0</v>
      </c>
      <c r="E10176" s="1406">
        <v>3501205.33</v>
      </c>
      <c r="F10176" s="1544"/>
      <c r="G10176" s="1544"/>
      <c r="H10176" s="1544"/>
      <c r="I10176" s="1545"/>
      <c r="J10176" s="1545"/>
      <c r="K10176" s="1545"/>
    </row>
    <row r="10177" spans="1:11" s="849" customFormat="1" ht="22.5" customHeight="1">
      <c r="A10177" s="1051" t="s">
        <v>39560</v>
      </c>
      <c r="B10177" s="1051" t="s">
        <v>34664</v>
      </c>
      <c r="C10177" s="1050">
        <v>0</v>
      </c>
      <c r="D10177" s="1050">
        <v>750</v>
      </c>
      <c r="E10177" s="1406">
        <v>3500455.33</v>
      </c>
      <c r="F10177" s="1544"/>
      <c r="G10177" s="1544"/>
      <c r="H10177" s="1544"/>
      <c r="I10177" s="1545"/>
      <c r="J10177" s="1545"/>
      <c r="K10177" s="1545"/>
    </row>
    <row r="10178" spans="1:11" s="849" customFormat="1" ht="22.5" customHeight="1">
      <c r="A10178" s="1051" t="s">
        <v>39561</v>
      </c>
      <c r="B10178" s="1051" t="s">
        <v>39580</v>
      </c>
      <c r="C10178" s="1050">
        <v>28500</v>
      </c>
      <c r="D10178" s="1050">
        <v>0</v>
      </c>
      <c r="E10178" s="1406">
        <v>3528955.33</v>
      </c>
      <c r="F10178" s="1544"/>
      <c r="G10178" s="1544"/>
      <c r="H10178" s="1544"/>
      <c r="I10178" s="1545"/>
      <c r="J10178" s="1545"/>
      <c r="K10178" s="1545"/>
    </row>
    <row r="10179" spans="1:11" s="849" customFormat="1" ht="22.5" customHeight="1">
      <c r="A10179" s="1051" t="s">
        <v>39561</v>
      </c>
      <c r="B10179" s="1051" t="s">
        <v>39581</v>
      </c>
      <c r="C10179" s="1050">
        <v>40000</v>
      </c>
      <c r="D10179" s="1050">
        <v>0</v>
      </c>
      <c r="E10179" s="1406">
        <v>3568955.33</v>
      </c>
      <c r="F10179" s="1544"/>
      <c r="G10179" s="1544"/>
      <c r="H10179" s="1544"/>
      <c r="I10179" s="1545"/>
      <c r="J10179" s="1545"/>
      <c r="K10179" s="1545"/>
    </row>
    <row r="10180" spans="1:11" s="849" customFormat="1" ht="22.5" customHeight="1">
      <c r="A10180" s="1051" t="s">
        <v>39562</v>
      </c>
      <c r="B10180" s="1051" t="s">
        <v>39582</v>
      </c>
      <c r="C10180" s="1050">
        <v>30600</v>
      </c>
      <c r="D10180" s="1050">
        <v>0</v>
      </c>
      <c r="E10180" s="1406">
        <v>3599555.33</v>
      </c>
      <c r="F10180" s="1544"/>
      <c r="G10180" s="1544"/>
      <c r="H10180" s="1544"/>
      <c r="I10180" s="1545"/>
      <c r="J10180" s="1545"/>
      <c r="K10180" s="1545"/>
    </row>
    <row r="10181" spans="1:11" s="849" customFormat="1" ht="22.5" customHeight="1">
      <c r="A10181" s="1629" t="s">
        <v>39562</v>
      </c>
      <c r="B10181" s="1051" t="s">
        <v>39624</v>
      </c>
      <c r="C10181" s="1050">
        <v>90000</v>
      </c>
      <c r="D10181" s="1050">
        <v>0</v>
      </c>
      <c r="E10181" s="1406">
        <v>3689555.33</v>
      </c>
      <c r="F10181" s="1544"/>
      <c r="G10181" s="1544"/>
      <c r="H10181" s="1544"/>
      <c r="I10181" s="1545"/>
      <c r="J10181" s="1545"/>
      <c r="K10181" s="1545"/>
    </row>
    <row r="10182" spans="1:11" s="849" customFormat="1" ht="22.5" customHeight="1">
      <c r="A10182" s="1051" t="s">
        <v>39562</v>
      </c>
      <c r="B10182" s="1051" t="s">
        <v>39625</v>
      </c>
      <c r="C10182" s="1050">
        <v>45000</v>
      </c>
      <c r="D10182" s="1050">
        <v>0</v>
      </c>
      <c r="E10182" s="1406">
        <v>3734555.33</v>
      </c>
      <c r="F10182" s="1544"/>
      <c r="G10182" s="1544"/>
      <c r="H10182" s="1544"/>
      <c r="I10182" s="1545"/>
      <c r="J10182" s="1545"/>
      <c r="K10182" s="1545"/>
    </row>
    <row r="10183" spans="1:11" s="849" customFormat="1" ht="22.5" customHeight="1">
      <c r="A10183" s="1051" t="s">
        <v>39617</v>
      </c>
      <c r="B10183" s="1051" t="s">
        <v>39626</v>
      </c>
      <c r="C10183" s="1050">
        <v>85000</v>
      </c>
      <c r="D10183" s="1050">
        <v>0</v>
      </c>
      <c r="E10183" s="1406">
        <v>3819555.33</v>
      </c>
      <c r="F10183" s="1544"/>
      <c r="G10183" s="1544"/>
      <c r="H10183" s="1544"/>
      <c r="I10183" s="1545"/>
      <c r="J10183" s="1545"/>
      <c r="K10183" s="1545"/>
    </row>
    <row r="10184" spans="1:11" s="849" customFormat="1" ht="22.5" customHeight="1">
      <c r="A10184" s="1051" t="s">
        <v>39617</v>
      </c>
      <c r="B10184" s="1051" t="s">
        <v>39627</v>
      </c>
      <c r="C10184" s="1050">
        <v>30000</v>
      </c>
      <c r="D10184" s="1050">
        <v>0</v>
      </c>
      <c r="E10184" s="1406">
        <v>3849555.33</v>
      </c>
      <c r="F10184" s="1544"/>
      <c r="G10184" s="1544"/>
      <c r="H10184" s="1544"/>
      <c r="I10184" s="1545"/>
      <c r="J10184" s="1545"/>
      <c r="K10184" s="1545"/>
    </row>
    <row r="10185" spans="1:11" s="849" customFormat="1" ht="22.5" customHeight="1">
      <c r="A10185" s="1051" t="s">
        <v>39618</v>
      </c>
      <c r="B10185" s="1051" t="s">
        <v>39628</v>
      </c>
      <c r="C10185" s="1050">
        <v>40000</v>
      </c>
      <c r="D10185" s="1050">
        <v>0</v>
      </c>
      <c r="E10185" s="1406">
        <v>3889555.33</v>
      </c>
      <c r="F10185" s="1544"/>
      <c r="G10185" s="1544"/>
      <c r="H10185" s="1544"/>
      <c r="I10185" s="1545"/>
      <c r="J10185" s="1545"/>
      <c r="K10185" s="1545"/>
    </row>
    <row r="10186" spans="1:11" s="849" customFormat="1" ht="22.5" customHeight="1">
      <c r="A10186" s="1051" t="s">
        <v>39618</v>
      </c>
      <c r="B10186" s="1051" t="s">
        <v>39629</v>
      </c>
      <c r="C10186" s="1050">
        <v>45000</v>
      </c>
      <c r="D10186" s="1050">
        <v>0</v>
      </c>
      <c r="E10186" s="1406">
        <v>3934555.33</v>
      </c>
      <c r="F10186" s="1544"/>
      <c r="G10186" s="1544"/>
      <c r="H10186" s="1544"/>
      <c r="I10186" s="1545"/>
      <c r="J10186" s="1545"/>
      <c r="K10186" s="1545"/>
    </row>
    <row r="10187" spans="1:11" s="849" customFormat="1" ht="22.5" customHeight="1">
      <c r="A10187" s="1051" t="s">
        <v>39619</v>
      </c>
      <c r="B10187" s="1051" t="s">
        <v>39630</v>
      </c>
      <c r="C10187" s="1050">
        <v>45000</v>
      </c>
      <c r="D10187" s="1050">
        <v>0</v>
      </c>
      <c r="E10187" s="1406">
        <v>3979555.33</v>
      </c>
      <c r="F10187" s="1544"/>
      <c r="G10187" s="1544"/>
      <c r="H10187" s="1544"/>
      <c r="I10187" s="1545"/>
      <c r="J10187" s="1545"/>
      <c r="K10187" s="1545"/>
    </row>
    <row r="10188" spans="1:11" s="849" customFormat="1" ht="22.5" customHeight="1">
      <c r="A10188" s="1051" t="s">
        <v>39620</v>
      </c>
      <c r="B10188" s="1051" t="s">
        <v>39631</v>
      </c>
      <c r="C10188" s="1050">
        <v>35000</v>
      </c>
      <c r="D10188" s="1050">
        <v>0</v>
      </c>
      <c r="E10188" s="1406">
        <v>4014555.33</v>
      </c>
      <c r="F10188" s="1544"/>
      <c r="G10188" s="1544"/>
      <c r="H10188" s="1544"/>
      <c r="I10188" s="1545"/>
      <c r="J10188" s="1545"/>
      <c r="K10188" s="1545"/>
    </row>
    <row r="10189" spans="1:11" s="849" customFormat="1" ht="22.5" customHeight="1">
      <c r="A10189" s="1051" t="s">
        <v>39620</v>
      </c>
      <c r="B10189" s="1051" t="s">
        <v>39632</v>
      </c>
      <c r="C10189" s="1050">
        <v>120000</v>
      </c>
      <c r="D10189" s="1050">
        <v>0</v>
      </c>
      <c r="E10189" s="1406">
        <v>4134555.33</v>
      </c>
      <c r="F10189" s="1544"/>
      <c r="G10189" s="1544"/>
      <c r="H10189" s="1544"/>
      <c r="I10189" s="1545"/>
      <c r="J10189" s="1545"/>
      <c r="K10189" s="1545"/>
    </row>
    <row r="10190" spans="1:11" s="849" customFormat="1" ht="22.5" customHeight="1">
      <c r="A10190" s="1051" t="s">
        <v>39621</v>
      </c>
      <c r="B10190" s="1051" t="s">
        <v>34664</v>
      </c>
      <c r="C10190" s="1050">
        <v>0</v>
      </c>
      <c r="D10190" s="1050">
        <v>600</v>
      </c>
      <c r="E10190" s="1406">
        <v>4133955.33</v>
      </c>
      <c r="F10190" s="1544"/>
      <c r="G10190" s="1544"/>
      <c r="H10190" s="1544"/>
      <c r="I10190" s="1545"/>
      <c r="J10190" s="1545"/>
      <c r="K10190" s="1545"/>
    </row>
    <row r="10191" spans="1:11" s="849" customFormat="1" ht="22.5" customHeight="1">
      <c r="A10191" s="1051" t="s">
        <v>39621</v>
      </c>
      <c r="B10191" s="1051" t="s">
        <v>39633</v>
      </c>
      <c r="C10191" s="1050">
        <v>35000</v>
      </c>
      <c r="D10191" s="1050">
        <v>0</v>
      </c>
      <c r="E10191" s="1406">
        <v>4168955.33</v>
      </c>
      <c r="F10191" s="1544"/>
      <c r="G10191" s="1544"/>
      <c r="H10191" s="1544"/>
      <c r="I10191" s="1545"/>
      <c r="J10191" s="1545"/>
      <c r="K10191" s="1545"/>
    </row>
    <row r="10192" spans="1:11" s="849" customFormat="1" ht="22.5" customHeight="1">
      <c r="A10192" s="1051" t="s">
        <v>39622</v>
      </c>
      <c r="B10192" s="1051" t="s">
        <v>39634</v>
      </c>
      <c r="C10192" s="1050">
        <v>45000</v>
      </c>
      <c r="D10192" s="1050">
        <v>0</v>
      </c>
      <c r="E10192" s="1406">
        <v>4213955.33</v>
      </c>
      <c r="F10192" s="1544"/>
      <c r="G10192" s="1544"/>
      <c r="H10192" s="1544"/>
      <c r="I10192" s="1545"/>
      <c r="J10192" s="1545"/>
      <c r="K10192" s="1545"/>
    </row>
    <row r="10193" spans="1:11" s="849" customFormat="1" ht="22.5" customHeight="1">
      <c r="A10193" s="1051" t="s">
        <v>39622</v>
      </c>
      <c r="B10193" s="1051" t="s">
        <v>39635</v>
      </c>
      <c r="C10193" s="1050">
        <v>15000</v>
      </c>
      <c r="D10193" s="1050">
        <v>0</v>
      </c>
      <c r="E10193" s="1406">
        <v>4228955.33</v>
      </c>
      <c r="F10193" s="1544"/>
      <c r="G10193" s="1544"/>
      <c r="H10193" s="1544"/>
      <c r="I10193" s="1545"/>
      <c r="J10193" s="1545"/>
      <c r="K10193" s="1545"/>
    </row>
    <row r="10194" spans="1:11" s="849" customFormat="1" ht="22.5" customHeight="1">
      <c r="A10194" s="1051" t="s">
        <v>39622</v>
      </c>
      <c r="B10194" s="1051" t="s">
        <v>39636</v>
      </c>
      <c r="C10194" s="1050">
        <v>0</v>
      </c>
      <c r="D10194" s="1050">
        <v>96000</v>
      </c>
      <c r="E10194" s="1406">
        <v>4132955.33</v>
      </c>
      <c r="F10194" s="1544"/>
      <c r="G10194" s="1544"/>
      <c r="H10194" s="1544"/>
      <c r="I10194" s="1545"/>
      <c r="J10194" s="1545"/>
      <c r="K10194" s="1545"/>
    </row>
    <row r="10195" spans="1:11" s="849" customFormat="1" ht="22.5" customHeight="1">
      <c r="A10195" s="1051" t="s">
        <v>39622</v>
      </c>
      <c r="B10195" s="1051" t="s">
        <v>39637</v>
      </c>
      <c r="C10195" s="1050">
        <v>0</v>
      </c>
      <c r="D10195" s="1050">
        <v>1004250</v>
      </c>
      <c r="E10195" s="1406">
        <v>3128705.33</v>
      </c>
      <c r="F10195" s="1544"/>
      <c r="G10195" s="1544"/>
      <c r="H10195" s="1544"/>
      <c r="I10195" s="1545"/>
      <c r="J10195" s="1545"/>
      <c r="K10195" s="1545"/>
    </row>
    <row r="10196" spans="1:11" s="849" customFormat="1" ht="22.5" customHeight="1">
      <c r="A10196" s="1051" t="s">
        <v>39622</v>
      </c>
      <c r="B10196" s="1051" t="s">
        <v>39638</v>
      </c>
      <c r="C10196" s="1050">
        <v>0</v>
      </c>
      <c r="D10196" s="1050">
        <v>55000</v>
      </c>
      <c r="E10196" s="1406">
        <v>3073705.33</v>
      </c>
      <c r="F10196" s="1544"/>
      <c r="G10196" s="1544"/>
      <c r="H10196" s="1544"/>
      <c r="I10196" s="1545"/>
      <c r="J10196" s="1545"/>
      <c r="K10196" s="1545"/>
    </row>
    <row r="10197" spans="1:11" s="849" customFormat="1" ht="22.5" customHeight="1">
      <c r="A10197" s="1051" t="s">
        <v>39622</v>
      </c>
      <c r="B10197" s="1051" t="s">
        <v>34507</v>
      </c>
      <c r="C10197" s="1050">
        <v>0</v>
      </c>
      <c r="D10197" s="1050">
        <v>53.75</v>
      </c>
      <c r="E10197" s="1406">
        <v>3073651.58</v>
      </c>
      <c r="F10197" s="1544"/>
      <c r="G10197" s="1544"/>
      <c r="H10197" s="1544"/>
      <c r="I10197" s="1545"/>
      <c r="J10197" s="1545"/>
      <c r="K10197" s="1545"/>
    </row>
    <row r="10198" spans="1:11" s="849" customFormat="1" ht="22.5" customHeight="1">
      <c r="A10198" s="1051" t="s">
        <v>39622</v>
      </c>
      <c r="B10198" s="1051" t="s">
        <v>39639</v>
      </c>
      <c r="C10198" s="1050">
        <v>0</v>
      </c>
      <c r="D10198" s="1050">
        <v>162300</v>
      </c>
      <c r="E10198" s="1406">
        <v>2911351.58</v>
      </c>
      <c r="F10198" s="1544"/>
      <c r="G10198" s="1544"/>
      <c r="H10198" s="1544"/>
      <c r="I10198" s="1545"/>
      <c r="J10198" s="1545"/>
      <c r="K10198" s="1545"/>
    </row>
    <row r="10199" spans="1:11" s="849" customFormat="1" ht="22.5" customHeight="1">
      <c r="A10199" s="1051" t="s">
        <v>39622</v>
      </c>
      <c r="B10199" s="1051" t="s">
        <v>34507</v>
      </c>
      <c r="C10199" s="1050">
        <v>0</v>
      </c>
      <c r="D10199" s="1050">
        <v>53.75</v>
      </c>
      <c r="E10199" s="1406">
        <v>2911297.83</v>
      </c>
      <c r="F10199" s="1544"/>
      <c r="G10199" s="1544"/>
      <c r="H10199" s="1544"/>
      <c r="I10199" s="1545"/>
      <c r="J10199" s="1545"/>
      <c r="K10199" s="1545"/>
    </row>
    <row r="10200" spans="1:11" s="849" customFormat="1" ht="22.5" customHeight="1">
      <c r="A10200" s="1051" t="s">
        <v>39622</v>
      </c>
      <c r="B10200" s="1051" t="s">
        <v>39640</v>
      </c>
      <c r="C10200" s="1050">
        <v>0</v>
      </c>
      <c r="D10200" s="1050">
        <v>45000</v>
      </c>
      <c r="E10200" s="1406">
        <v>2866297.83</v>
      </c>
      <c r="F10200" s="1544"/>
      <c r="G10200" s="1544"/>
      <c r="H10200" s="1544"/>
      <c r="I10200" s="1545"/>
      <c r="J10200" s="1545"/>
      <c r="K10200" s="1545"/>
    </row>
    <row r="10201" spans="1:11" s="849" customFormat="1" ht="22.5" customHeight="1">
      <c r="A10201" s="1051" t="s">
        <v>39622</v>
      </c>
      <c r="B10201" s="1051" t="s">
        <v>39641</v>
      </c>
      <c r="C10201" s="1050">
        <v>0</v>
      </c>
      <c r="D10201" s="1050">
        <v>63000</v>
      </c>
      <c r="E10201" s="1406">
        <v>2803297.83</v>
      </c>
      <c r="F10201" s="1544"/>
      <c r="G10201" s="1544"/>
      <c r="H10201" s="1544"/>
      <c r="I10201" s="1545"/>
      <c r="J10201" s="1545"/>
      <c r="K10201" s="1545"/>
    </row>
    <row r="10202" spans="1:11" s="849" customFormat="1" ht="22.5" customHeight="1">
      <c r="A10202" s="1051" t="s">
        <v>39622</v>
      </c>
      <c r="B10202" s="1051" t="s">
        <v>34507</v>
      </c>
      <c r="C10202" s="1050">
        <v>0</v>
      </c>
      <c r="D10202" s="1050">
        <v>53.75</v>
      </c>
      <c r="E10202" s="1406">
        <v>2803244.08</v>
      </c>
      <c r="F10202" s="1544"/>
      <c r="G10202" s="1544"/>
      <c r="H10202" s="1544"/>
      <c r="I10202" s="1545"/>
      <c r="J10202" s="1545"/>
      <c r="K10202" s="1545"/>
    </row>
    <row r="10203" spans="1:11" s="849" customFormat="1" ht="22.5" customHeight="1">
      <c r="A10203" s="1051" t="s">
        <v>39622</v>
      </c>
      <c r="B10203" s="1051" t="s">
        <v>39642</v>
      </c>
      <c r="C10203" s="1050">
        <v>0</v>
      </c>
      <c r="D10203" s="1050">
        <v>22500</v>
      </c>
      <c r="E10203" s="1406">
        <v>2780744.08</v>
      </c>
      <c r="F10203" s="1544"/>
      <c r="G10203" s="1544"/>
      <c r="H10203" s="1544"/>
      <c r="I10203" s="1545"/>
      <c r="J10203" s="1545"/>
      <c r="K10203" s="1545"/>
    </row>
    <row r="10204" spans="1:11" s="849" customFormat="1" ht="22.5" customHeight="1">
      <c r="A10204" s="1051" t="s">
        <v>39622</v>
      </c>
      <c r="B10204" s="1051" t="s">
        <v>34507</v>
      </c>
      <c r="C10204" s="1050">
        <v>0</v>
      </c>
      <c r="D10204" s="1050">
        <v>26.88</v>
      </c>
      <c r="E10204" s="1406">
        <v>2780717.2</v>
      </c>
      <c r="F10204" s="1544"/>
      <c r="G10204" s="1544"/>
      <c r="H10204" s="1544"/>
      <c r="I10204" s="1545"/>
      <c r="J10204" s="1545"/>
      <c r="K10204" s="1545"/>
    </row>
    <row r="10205" spans="1:11" s="849" customFormat="1" ht="22.5" customHeight="1">
      <c r="A10205" s="1051" t="s">
        <v>39622</v>
      </c>
      <c r="B10205" s="1051" t="s">
        <v>39643</v>
      </c>
      <c r="C10205" s="1050">
        <v>0</v>
      </c>
      <c r="D10205" s="1050">
        <v>73000</v>
      </c>
      <c r="E10205" s="1406">
        <v>2707717.2</v>
      </c>
      <c r="F10205" s="1544"/>
      <c r="G10205" s="1544"/>
      <c r="H10205" s="1544"/>
      <c r="I10205" s="1545"/>
      <c r="J10205" s="1545"/>
      <c r="K10205" s="1545"/>
    </row>
    <row r="10206" spans="1:11" s="849" customFormat="1" ht="22.5" customHeight="1">
      <c r="A10206" s="1051" t="s">
        <v>39622</v>
      </c>
      <c r="B10206" s="1051" t="s">
        <v>34507</v>
      </c>
      <c r="C10206" s="1050">
        <v>0</v>
      </c>
      <c r="D10206" s="1050">
        <v>53.75</v>
      </c>
      <c r="E10206" s="1406">
        <v>2707663.45</v>
      </c>
      <c r="F10206" s="1544"/>
      <c r="G10206" s="1544"/>
      <c r="H10206" s="1544"/>
      <c r="I10206" s="1545"/>
      <c r="J10206" s="1545"/>
      <c r="K10206" s="1545"/>
    </row>
    <row r="10207" spans="1:11" s="849" customFormat="1" ht="22.5" customHeight="1">
      <c r="A10207" s="1051" t="s">
        <v>39622</v>
      </c>
      <c r="B10207" s="1051" t="s">
        <v>39644</v>
      </c>
      <c r="C10207" s="1050">
        <v>0</v>
      </c>
      <c r="D10207" s="1050">
        <v>28466.67</v>
      </c>
      <c r="E10207" s="1406">
        <v>2679196.7799999998</v>
      </c>
      <c r="F10207" s="1544"/>
      <c r="G10207" s="1544"/>
      <c r="H10207" s="1544"/>
      <c r="I10207" s="1545"/>
      <c r="J10207" s="1545"/>
      <c r="K10207" s="1545"/>
    </row>
    <row r="10208" spans="1:11" s="849" customFormat="1" ht="22.5" customHeight="1">
      <c r="A10208" s="1051" t="s">
        <v>39622</v>
      </c>
      <c r="B10208" s="1051" t="s">
        <v>34507</v>
      </c>
      <c r="C10208" s="1050">
        <v>0</v>
      </c>
      <c r="D10208" s="1050">
        <v>26.88</v>
      </c>
      <c r="E10208" s="1406">
        <v>2679169.9</v>
      </c>
      <c r="F10208" s="1544"/>
      <c r="G10208" s="1544"/>
      <c r="H10208" s="1544"/>
      <c r="I10208" s="1545"/>
      <c r="J10208" s="1545"/>
      <c r="K10208" s="1545"/>
    </row>
    <row r="10209" spans="1:11" s="849" customFormat="1" ht="22.5" customHeight="1">
      <c r="A10209" s="1051" t="s">
        <v>39622</v>
      </c>
      <c r="B10209" s="1051" t="s">
        <v>39645</v>
      </c>
      <c r="C10209" s="1050">
        <v>0</v>
      </c>
      <c r="D10209" s="1050">
        <v>14000</v>
      </c>
      <c r="E10209" s="1406">
        <v>2665169.9</v>
      </c>
      <c r="F10209" s="1544"/>
      <c r="G10209" s="1544"/>
      <c r="H10209" s="1544"/>
      <c r="I10209" s="1545"/>
      <c r="J10209" s="1545"/>
      <c r="K10209" s="1545"/>
    </row>
    <row r="10210" spans="1:11" s="849" customFormat="1" ht="22.5" customHeight="1">
      <c r="A10210" s="1051" t="s">
        <v>39622</v>
      </c>
      <c r="B10210" s="1051" t="s">
        <v>34507</v>
      </c>
      <c r="C10210" s="1050">
        <v>0</v>
      </c>
      <c r="D10210" s="1050">
        <v>26.88</v>
      </c>
      <c r="E10210" s="1406">
        <v>2665143.02</v>
      </c>
      <c r="F10210" s="1544"/>
      <c r="G10210" s="1544"/>
      <c r="H10210" s="1544"/>
      <c r="I10210" s="1545"/>
      <c r="J10210" s="1545"/>
      <c r="K10210" s="1545"/>
    </row>
    <row r="10211" spans="1:11" s="849" customFormat="1" ht="22.5" customHeight="1">
      <c r="A10211" s="1051" t="s">
        <v>39622</v>
      </c>
      <c r="B10211" s="1051" t="s">
        <v>39646</v>
      </c>
      <c r="C10211" s="1050">
        <v>0</v>
      </c>
      <c r="D10211" s="1050">
        <v>75000</v>
      </c>
      <c r="E10211" s="1406">
        <v>2590143.02</v>
      </c>
      <c r="F10211" s="1544"/>
      <c r="G10211" s="1544"/>
      <c r="H10211" s="1544"/>
      <c r="I10211" s="1545"/>
      <c r="J10211" s="1545"/>
      <c r="K10211" s="1545"/>
    </row>
    <row r="10212" spans="1:11" s="849" customFormat="1" ht="22.5" customHeight="1">
      <c r="A10212" s="1051" t="s">
        <v>39622</v>
      </c>
      <c r="B10212" s="1051" t="s">
        <v>34507</v>
      </c>
      <c r="C10212" s="1050">
        <v>0</v>
      </c>
      <c r="D10212" s="1050">
        <v>53.75</v>
      </c>
      <c r="E10212" s="1406">
        <v>2590089.27</v>
      </c>
      <c r="F10212" s="1544"/>
      <c r="G10212" s="1544"/>
      <c r="H10212" s="1544"/>
      <c r="I10212" s="1545"/>
      <c r="J10212" s="1545"/>
      <c r="K10212" s="1545"/>
    </row>
    <row r="10213" spans="1:11" s="849" customFormat="1" ht="22.5" customHeight="1">
      <c r="A10213" s="1051" t="s">
        <v>39622</v>
      </c>
      <c r="B10213" s="1051" t="s">
        <v>39647</v>
      </c>
      <c r="C10213" s="1050">
        <v>0</v>
      </c>
      <c r="D10213" s="1050">
        <v>301662.05</v>
      </c>
      <c r="E10213" s="1406">
        <v>2288427.2200000002</v>
      </c>
      <c r="F10213" s="1544"/>
      <c r="G10213" s="1544"/>
      <c r="H10213" s="1544"/>
      <c r="I10213" s="1545"/>
      <c r="J10213" s="1545"/>
      <c r="K10213" s="1545"/>
    </row>
    <row r="10214" spans="1:11" s="849" customFormat="1" ht="22.5" customHeight="1">
      <c r="A10214" s="1051" t="s">
        <v>39622</v>
      </c>
      <c r="B10214" s="1051" t="s">
        <v>34507</v>
      </c>
      <c r="C10214" s="1050">
        <v>0</v>
      </c>
      <c r="D10214" s="1050">
        <v>53.75</v>
      </c>
      <c r="E10214" s="1406">
        <v>2288373.4700000002</v>
      </c>
      <c r="F10214" s="1544"/>
      <c r="G10214" s="1544"/>
      <c r="H10214" s="1544"/>
      <c r="I10214" s="1545"/>
      <c r="J10214" s="1545"/>
      <c r="K10214" s="1545"/>
    </row>
    <row r="10215" spans="1:11" s="849" customFormat="1" ht="22.5" customHeight="1">
      <c r="A10215" s="1051" t="s">
        <v>39622</v>
      </c>
      <c r="B10215" s="1051" t="s">
        <v>39648</v>
      </c>
      <c r="C10215" s="1050">
        <v>0</v>
      </c>
      <c r="D10215" s="1050">
        <v>20000</v>
      </c>
      <c r="E10215" s="1406">
        <v>2268373.4700000002</v>
      </c>
      <c r="F10215" s="1544"/>
      <c r="G10215" s="1544"/>
      <c r="H10215" s="1544"/>
      <c r="I10215" s="1545"/>
      <c r="J10215" s="1545"/>
      <c r="K10215" s="1545"/>
    </row>
    <row r="10216" spans="1:11" s="849" customFormat="1" ht="22.5" customHeight="1">
      <c r="A10216" s="1051" t="s">
        <v>39622</v>
      </c>
      <c r="B10216" s="1051" t="s">
        <v>39649</v>
      </c>
      <c r="C10216" s="1050">
        <v>0</v>
      </c>
      <c r="D10216" s="1050">
        <v>304233.33</v>
      </c>
      <c r="E10216" s="1406">
        <v>1964140.14</v>
      </c>
      <c r="F10216" s="1544"/>
      <c r="G10216" s="1544"/>
      <c r="H10216" s="1544"/>
      <c r="I10216" s="1545"/>
      <c r="J10216" s="1545"/>
      <c r="K10216" s="1545"/>
    </row>
    <row r="10217" spans="1:11" s="849" customFormat="1" ht="22.5" customHeight="1">
      <c r="A10217" s="1051" t="s">
        <v>39622</v>
      </c>
      <c r="B10217" s="1051" t="s">
        <v>34507</v>
      </c>
      <c r="C10217" s="1050">
        <v>0</v>
      </c>
      <c r="D10217" s="1050">
        <v>53.75</v>
      </c>
      <c r="E10217" s="1406">
        <v>1964086.39</v>
      </c>
      <c r="F10217" s="1544"/>
      <c r="G10217" s="1544"/>
      <c r="H10217" s="1544"/>
      <c r="I10217" s="1545"/>
      <c r="J10217" s="1545"/>
      <c r="K10217" s="1545"/>
    </row>
    <row r="10218" spans="1:11" s="849" customFormat="1" ht="22.5" customHeight="1">
      <c r="A10218" s="1051" t="s">
        <v>39622</v>
      </c>
      <c r="B10218" s="1051" t="s">
        <v>39650</v>
      </c>
      <c r="C10218" s="1050">
        <v>22500</v>
      </c>
      <c r="D10218" s="1050">
        <v>0</v>
      </c>
      <c r="E10218" s="1406">
        <v>1986586.39</v>
      </c>
      <c r="F10218" s="1544"/>
      <c r="G10218" s="1544"/>
      <c r="H10218" s="1544"/>
      <c r="I10218" s="1545"/>
      <c r="J10218" s="1545"/>
      <c r="K10218" s="1545"/>
    </row>
    <row r="10219" spans="1:11" s="849" customFormat="1" ht="22.5" customHeight="1">
      <c r="A10219" s="1051" t="s">
        <v>39622</v>
      </c>
      <c r="B10219" s="1051" t="s">
        <v>34510</v>
      </c>
      <c r="C10219" s="1050">
        <v>26.88</v>
      </c>
      <c r="D10219" s="1050">
        <v>0</v>
      </c>
      <c r="E10219" s="1406">
        <v>1986613.27</v>
      </c>
      <c r="F10219" s="1544"/>
      <c r="G10219" s="1544"/>
      <c r="H10219" s="1544"/>
      <c r="I10219" s="1545"/>
      <c r="J10219" s="1545"/>
      <c r="K10219" s="1545"/>
    </row>
    <row r="10220" spans="1:11" s="849" customFormat="1" ht="22.5" customHeight="1">
      <c r="A10220" s="1051" t="s">
        <v>39622</v>
      </c>
      <c r="B10220" s="1051" t="s">
        <v>39651</v>
      </c>
      <c r="C10220" s="1050">
        <v>75000</v>
      </c>
      <c r="D10220" s="1050">
        <v>0</v>
      </c>
      <c r="E10220" s="1406">
        <v>2061613.27</v>
      </c>
      <c r="F10220" s="1544"/>
      <c r="G10220" s="1544"/>
      <c r="H10220" s="1544"/>
      <c r="I10220" s="1545"/>
      <c r="J10220" s="1545"/>
      <c r="K10220" s="1545"/>
    </row>
    <row r="10221" spans="1:11" s="849" customFormat="1" ht="22.5" customHeight="1">
      <c r="A10221" s="1051" t="s">
        <v>39622</v>
      </c>
      <c r="B10221" s="1051" t="s">
        <v>34510</v>
      </c>
      <c r="C10221" s="1050">
        <v>53.75</v>
      </c>
      <c r="D10221" s="1050">
        <v>0</v>
      </c>
      <c r="E10221" s="1406">
        <v>2061667.02</v>
      </c>
      <c r="F10221" s="1544"/>
      <c r="G10221" s="1544"/>
      <c r="H10221" s="1544"/>
      <c r="I10221" s="1545"/>
      <c r="J10221" s="1545"/>
      <c r="K10221" s="1545"/>
    </row>
    <row r="10222" spans="1:11" s="849" customFormat="1" ht="22.5" customHeight="1">
      <c r="A10222" s="1051" t="s">
        <v>39622</v>
      </c>
      <c r="B10222" s="1051" t="s">
        <v>34510</v>
      </c>
      <c r="C10222" s="1050">
        <v>53.75</v>
      </c>
      <c r="D10222" s="1050">
        <v>0</v>
      </c>
      <c r="E10222" s="1406">
        <v>2061720.77</v>
      </c>
      <c r="F10222" s="1544"/>
      <c r="G10222" s="1544"/>
      <c r="H10222" s="1544"/>
      <c r="I10222" s="1545"/>
      <c r="J10222" s="1545"/>
      <c r="K10222" s="1545"/>
    </row>
    <row r="10223" spans="1:11" s="849" customFormat="1" ht="22.5" customHeight="1">
      <c r="A10223" s="1051" t="s">
        <v>39622</v>
      </c>
      <c r="B10223" s="1051" t="s">
        <v>39652</v>
      </c>
      <c r="C10223" s="1050">
        <v>304233.33</v>
      </c>
      <c r="D10223" s="1050">
        <v>0</v>
      </c>
      <c r="E10223" s="1406">
        <v>2365954.1</v>
      </c>
      <c r="F10223" s="1544"/>
      <c r="G10223" s="1544"/>
      <c r="H10223" s="1544"/>
      <c r="I10223" s="1545"/>
      <c r="J10223" s="1545"/>
      <c r="K10223" s="1545"/>
    </row>
    <row r="10224" spans="1:11" s="849" customFormat="1" ht="22.5" customHeight="1">
      <c r="A10224" s="1051" t="s">
        <v>39622</v>
      </c>
      <c r="B10224" s="1051" t="s">
        <v>39653</v>
      </c>
      <c r="C10224" s="1050">
        <v>28466.67</v>
      </c>
      <c r="D10224" s="1050">
        <v>0</v>
      </c>
      <c r="E10224" s="1406">
        <v>2394420.77</v>
      </c>
      <c r="F10224" s="1544"/>
      <c r="G10224" s="1544"/>
      <c r="H10224" s="1544"/>
      <c r="I10224" s="1545"/>
      <c r="J10224" s="1545"/>
      <c r="K10224" s="1545"/>
    </row>
    <row r="10225" spans="1:11" s="849" customFormat="1" ht="22.5" customHeight="1">
      <c r="A10225" s="1051" t="s">
        <v>39622</v>
      </c>
      <c r="B10225" s="1051" t="s">
        <v>34510</v>
      </c>
      <c r="C10225" s="1050">
        <v>26.88</v>
      </c>
      <c r="D10225" s="1050">
        <v>0</v>
      </c>
      <c r="E10225" s="1406">
        <v>2394447.65</v>
      </c>
      <c r="F10225" s="1544"/>
      <c r="G10225" s="1544"/>
      <c r="H10225" s="1544"/>
      <c r="I10225" s="1545"/>
      <c r="J10225" s="1545"/>
      <c r="K10225" s="1545"/>
    </row>
    <row r="10226" spans="1:11" s="849" customFormat="1" ht="22.5" customHeight="1">
      <c r="A10226" s="1051" t="s">
        <v>39622</v>
      </c>
      <c r="B10226" s="1051" t="s">
        <v>39646</v>
      </c>
      <c r="C10226" s="1050">
        <v>0</v>
      </c>
      <c r="D10226" s="1050">
        <v>75000</v>
      </c>
      <c r="E10226" s="1406">
        <v>2319447.65</v>
      </c>
      <c r="F10226" s="1544"/>
      <c r="G10226" s="1544"/>
      <c r="H10226" s="1544"/>
      <c r="I10226" s="1545"/>
      <c r="J10226" s="1545"/>
      <c r="K10226" s="1545"/>
    </row>
    <row r="10227" spans="1:11" s="849" customFormat="1" ht="22.5" customHeight="1">
      <c r="A10227" s="1051" t="s">
        <v>39622</v>
      </c>
      <c r="B10227" s="1051" t="s">
        <v>34507</v>
      </c>
      <c r="C10227" s="1050">
        <v>0</v>
      </c>
      <c r="D10227" s="1050">
        <v>53.75</v>
      </c>
      <c r="E10227" s="1406">
        <v>2319393.9</v>
      </c>
      <c r="F10227" s="1544"/>
      <c r="G10227" s="1544"/>
      <c r="H10227" s="1544"/>
      <c r="I10227" s="1545"/>
      <c r="J10227" s="1545"/>
      <c r="K10227" s="1545"/>
    </row>
    <row r="10228" spans="1:11" s="849" customFormat="1" ht="22.5" customHeight="1">
      <c r="A10228" s="1051" t="s">
        <v>39622</v>
      </c>
      <c r="B10228" s="1051" t="s">
        <v>34654</v>
      </c>
      <c r="C10228" s="1050">
        <v>0</v>
      </c>
      <c r="D10228" s="1050">
        <v>2640.8</v>
      </c>
      <c r="E10228" s="1406">
        <v>2316753.1</v>
      </c>
      <c r="F10228" s="1544"/>
      <c r="G10228" s="1544"/>
      <c r="H10228" s="1544"/>
      <c r="I10228" s="1545"/>
      <c r="J10228" s="1545"/>
      <c r="K10228" s="1545"/>
    </row>
    <row r="10229" spans="1:11" s="849" customFormat="1" ht="22.5" customHeight="1">
      <c r="A10229" s="1051" t="s">
        <v>39622</v>
      </c>
      <c r="B10229" s="1051" t="s">
        <v>34655</v>
      </c>
      <c r="C10229" s="1050">
        <v>0</v>
      </c>
      <c r="D10229" s="1050">
        <v>198.06</v>
      </c>
      <c r="E10229" s="1406">
        <v>2316555.04</v>
      </c>
      <c r="F10229" s="1544"/>
      <c r="G10229" s="1544"/>
      <c r="H10229" s="1544"/>
      <c r="I10229" s="1545"/>
      <c r="J10229" s="1545"/>
      <c r="K10229" s="1545"/>
    </row>
    <row r="10230" spans="1:11" s="849" customFormat="1" ht="22.5" customHeight="1">
      <c r="A10230" s="1051" t="s">
        <v>39623</v>
      </c>
      <c r="B10230" s="1051" t="s">
        <v>39654</v>
      </c>
      <c r="C10230" s="1050">
        <v>36000</v>
      </c>
      <c r="D10230" s="1050">
        <v>0</v>
      </c>
      <c r="E10230" s="1406">
        <v>2352555.04</v>
      </c>
      <c r="F10230" s="1544"/>
      <c r="G10230" s="1544"/>
      <c r="H10230" s="1544"/>
      <c r="I10230" s="1545"/>
      <c r="J10230" s="1545"/>
      <c r="K10230" s="1545"/>
    </row>
    <row r="10231" spans="1:11" s="849" customFormat="1" ht="22.5" customHeight="1">
      <c r="A10231" s="1051" t="s">
        <v>39623</v>
      </c>
      <c r="B10231" s="1051" t="s">
        <v>35008</v>
      </c>
      <c r="C10231" s="1050">
        <v>45004.2</v>
      </c>
      <c r="D10231" s="1050">
        <v>0</v>
      </c>
      <c r="E10231" s="1406">
        <v>2397559.2400000002</v>
      </c>
      <c r="F10231" s="1544"/>
      <c r="G10231" s="1544"/>
      <c r="H10231" s="1544"/>
      <c r="I10231" s="1545"/>
      <c r="J10231" s="1545"/>
      <c r="K10231" s="1545"/>
    </row>
    <row r="10232" spans="1:11" s="849" customFormat="1" ht="22.5" customHeight="1">
      <c r="A10232" s="1629" t="s">
        <v>39702</v>
      </c>
      <c r="B10232" s="1051" t="s">
        <v>39708</v>
      </c>
      <c r="C10232" s="1050">
        <v>5000</v>
      </c>
      <c r="D10232" s="1050">
        <v>0</v>
      </c>
      <c r="E10232" s="1406">
        <v>2402559.2400000002</v>
      </c>
      <c r="F10232" s="1544"/>
      <c r="G10232" s="1544"/>
      <c r="H10232" s="1544"/>
      <c r="I10232" s="1545"/>
      <c r="J10232" s="1545"/>
      <c r="K10232" s="1545"/>
    </row>
    <row r="10233" spans="1:11" s="849" customFormat="1" ht="22.5" customHeight="1">
      <c r="A10233" s="1051" t="s">
        <v>39702</v>
      </c>
      <c r="B10233" s="1051" t="s">
        <v>39709</v>
      </c>
      <c r="C10233" s="1050">
        <v>15000</v>
      </c>
      <c r="D10233" s="1050">
        <v>0</v>
      </c>
      <c r="E10233" s="1406">
        <v>2417559.2400000002</v>
      </c>
      <c r="F10233" s="1544"/>
      <c r="G10233" s="1544"/>
      <c r="H10233" s="1544"/>
      <c r="I10233" s="1545"/>
      <c r="J10233" s="1545"/>
      <c r="K10233" s="1545"/>
    </row>
    <row r="10234" spans="1:11" s="849" customFormat="1" ht="22.5" customHeight="1">
      <c r="A10234" s="1051" t="s">
        <v>39703</v>
      </c>
      <c r="B10234" s="1051" t="s">
        <v>39710</v>
      </c>
      <c r="C10234" s="1050">
        <v>30000</v>
      </c>
      <c r="D10234" s="1050">
        <v>0</v>
      </c>
      <c r="E10234" s="1406">
        <v>2447559.2400000002</v>
      </c>
      <c r="F10234" s="1544"/>
      <c r="G10234" s="1544"/>
      <c r="H10234" s="1544"/>
      <c r="I10234" s="1545"/>
      <c r="J10234" s="1545"/>
      <c r="K10234" s="1545"/>
    </row>
    <row r="10235" spans="1:11" s="849" customFormat="1" ht="22.5" customHeight="1">
      <c r="A10235" s="1051" t="s">
        <v>39704</v>
      </c>
      <c r="B10235" s="1051" t="s">
        <v>39711</v>
      </c>
      <c r="C10235" s="1050">
        <v>5000</v>
      </c>
      <c r="D10235" s="1050">
        <v>0</v>
      </c>
      <c r="E10235" s="1406">
        <v>2452559.2400000002</v>
      </c>
      <c r="F10235" s="1544"/>
      <c r="G10235" s="1544"/>
      <c r="H10235" s="1544"/>
      <c r="I10235" s="1545"/>
      <c r="J10235" s="1545"/>
      <c r="K10235" s="1545"/>
    </row>
    <row r="10236" spans="1:11" s="849" customFormat="1" ht="22.5" customHeight="1">
      <c r="A10236" s="1051" t="s">
        <v>39705</v>
      </c>
      <c r="B10236" s="1051" t="s">
        <v>39712</v>
      </c>
      <c r="C10236" s="1050">
        <v>20000</v>
      </c>
      <c r="D10236" s="1050">
        <v>0</v>
      </c>
      <c r="E10236" s="1406">
        <v>2472559.2400000002</v>
      </c>
      <c r="F10236" s="1544"/>
      <c r="G10236" s="1544"/>
      <c r="H10236" s="1544"/>
      <c r="I10236" s="1545"/>
      <c r="J10236" s="1545"/>
      <c r="K10236" s="1545"/>
    </row>
    <row r="10237" spans="1:11" s="849" customFormat="1" ht="22.5" customHeight="1">
      <c r="A10237" s="1051" t="s">
        <v>39705</v>
      </c>
      <c r="B10237" s="1051" t="s">
        <v>39713</v>
      </c>
      <c r="C10237" s="1050">
        <v>0</v>
      </c>
      <c r="D10237" s="1050">
        <v>22500</v>
      </c>
      <c r="E10237" s="1406">
        <v>2450059.2400000002</v>
      </c>
      <c r="F10237" s="1544"/>
      <c r="G10237" s="1544"/>
      <c r="H10237" s="1544"/>
      <c r="I10237" s="1545"/>
      <c r="J10237" s="1545"/>
      <c r="K10237" s="1545"/>
    </row>
    <row r="10238" spans="1:11" s="849" customFormat="1" ht="22.5" customHeight="1">
      <c r="A10238" s="1051" t="s">
        <v>39705</v>
      </c>
      <c r="B10238" s="1051" t="s">
        <v>34507</v>
      </c>
      <c r="C10238" s="1050">
        <v>0</v>
      </c>
      <c r="D10238" s="1050">
        <v>26.88</v>
      </c>
      <c r="E10238" s="1406">
        <v>2450032.36</v>
      </c>
      <c r="F10238" s="1544"/>
      <c r="G10238" s="1544"/>
      <c r="H10238" s="1544"/>
      <c r="I10238" s="1545"/>
      <c r="J10238" s="1545"/>
      <c r="K10238" s="1545"/>
    </row>
    <row r="10239" spans="1:11" s="849" customFormat="1" ht="22.5" customHeight="1">
      <c r="A10239" s="1051" t="s">
        <v>39705</v>
      </c>
      <c r="B10239" s="1051" t="s">
        <v>39714</v>
      </c>
      <c r="C10239" s="1050">
        <v>0</v>
      </c>
      <c r="D10239" s="1050">
        <v>28466.33</v>
      </c>
      <c r="E10239" s="1406">
        <v>2421566.0299999998</v>
      </c>
      <c r="F10239" s="1544"/>
      <c r="G10239" s="1544"/>
      <c r="H10239" s="1544"/>
      <c r="I10239" s="1545"/>
      <c r="J10239" s="1545"/>
      <c r="K10239" s="1545"/>
    </row>
    <row r="10240" spans="1:11" s="849" customFormat="1" ht="22.5" customHeight="1">
      <c r="A10240" s="1051" t="s">
        <v>39705</v>
      </c>
      <c r="B10240" s="1051" t="s">
        <v>39715</v>
      </c>
      <c r="C10240" s="1050">
        <v>0</v>
      </c>
      <c r="D10240" s="1050">
        <v>80000</v>
      </c>
      <c r="E10240" s="1406">
        <v>2341566.0299999998</v>
      </c>
      <c r="F10240" s="1544"/>
      <c r="G10240" s="1544"/>
      <c r="H10240" s="1544"/>
      <c r="I10240" s="1545"/>
      <c r="J10240" s="1545"/>
      <c r="K10240" s="1545"/>
    </row>
    <row r="10241" spans="1:11" s="849" customFormat="1" ht="22.5" customHeight="1">
      <c r="A10241" s="1051" t="s">
        <v>39705</v>
      </c>
      <c r="B10241" s="1051" t="s">
        <v>39716</v>
      </c>
      <c r="C10241" s="1050">
        <v>0</v>
      </c>
      <c r="D10241" s="1050">
        <v>304233.33</v>
      </c>
      <c r="E10241" s="1406">
        <v>2037332.7</v>
      </c>
      <c r="F10241" s="1544"/>
      <c r="G10241" s="1544"/>
      <c r="H10241" s="1544"/>
      <c r="I10241" s="1545"/>
      <c r="J10241" s="1545"/>
      <c r="K10241" s="1545"/>
    </row>
    <row r="10242" spans="1:11" s="849" customFormat="1" ht="22.5" customHeight="1">
      <c r="A10242" s="1051" t="s">
        <v>39705</v>
      </c>
      <c r="B10242" s="1051" t="s">
        <v>34507</v>
      </c>
      <c r="C10242" s="1050">
        <v>0</v>
      </c>
      <c r="D10242" s="1050">
        <v>53.75</v>
      </c>
      <c r="E10242" s="1406">
        <v>2037278.95</v>
      </c>
      <c r="F10242" s="1544"/>
      <c r="G10242" s="1544"/>
      <c r="H10242" s="1544"/>
      <c r="I10242" s="1545"/>
      <c r="J10242" s="1545"/>
      <c r="K10242" s="1545"/>
    </row>
    <row r="10243" spans="1:11" s="849" customFormat="1" ht="22.5" customHeight="1">
      <c r="A10243" s="1051" t="s">
        <v>39706</v>
      </c>
      <c r="B10243" s="1051" t="s">
        <v>34664</v>
      </c>
      <c r="C10243" s="1050">
        <v>0</v>
      </c>
      <c r="D10243" s="1050">
        <v>400</v>
      </c>
      <c r="E10243" s="1406">
        <v>2036878.95</v>
      </c>
      <c r="F10243" s="1544"/>
      <c r="G10243" s="1544"/>
      <c r="H10243" s="1544"/>
      <c r="I10243" s="1545"/>
      <c r="J10243" s="1545"/>
      <c r="K10243" s="1545"/>
    </row>
    <row r="10244" spans="1:11" s="849" customFormat="1" ht="22.5" customHeight="1">
      <c r="A10244" s="1051" t="s">
        <v>39706</v>
      </c>
      <c r="B10244" s="1051" t="s">
        <v>39717</v>
      </c>
      <c r="C10244" s="1050">
        <v>30000</v>
      </c>
      <c r="D10244" s="1050">
        <v>0</v>
      </c>
      <c r="E10244" s="1406">
        <v>2066878.95</v>
      </c>
      <c r="F10244" s="1544"/>
      <c r="G10244" s="1544"/>
      <c r="H10244" s="1544"/>
      <c r="I10244" s="1545"/>
      <c r="J10244" s="1545"/>
      <c r="K10244" s="1545"/>
    </row>
    <row r="10245" spans="1:11" s="849" customFormat="1" ht="22.5" customHeight="1">
      <c r="A10245" s="1051" t="s">
        <v>39707</v>
      </c>
      <c r="B10245" s="1051" t="s">
        <v>39718</v>
      </c>
      <c r="C10245" s="1050">
        <v>10000</v>
      </c>
      <c r="D10245" s="1050">
        <v>0</v>
      </c>
      <c r="E10245" s="1406">
        <v>2076878.95</v>
      </c>
      <c r="F10245" s="1544"/>
      <c r="G10245" s="1544"/>
      <c r="H10245" s="1544"/>
      <c r="I10245" s="1545"/>
      <c r="J10245" s="1545"/>
      <c r="K10245" s="1545"/>
    </row>
    <row r="10246" spans="1:11" ht="22.5" customHeight="1">
      <c r="A10246" s="1629" t="s">
        <v>39735</v>
      </c>
      <c r="B10246" s="1051" t="s">
        <v>39741</v>
      </c>
      <c r="C10246" s="1050">
        <v>10000</v>
      </c>
      <c r="D10246" s="1050">
        <v>0</v>
      </c>
      <c r="E10246" s="1406">
        <v>2086878.95</v>
      </c>
      <c r="F10246" s="1359"/>
      <c r="G10246" s="1359"/>
      <c r="H10246" s="1359"/>
      <c r="I10246" s="1516"/>
      <c r="J10246" s="1516"/>
      <c r="K10246" s="1516"/>
    </row>
    <row r="10247" spans="1:11" ht="22.5" customHeight="1">
      <c r="A10247" s="1051" t="s">
        <v>39735</v>
      </c>
      <c r="B10247" s="1051" t="s">
        <v>39742</v>
      </c>
      <c r="C10247" s="1050">
        <v>10000</v>
      </c>
      <c r="D10247" s="1050">
        <v>0</v>
      </c>
      <c r="E10247" s="1406">
        <v>2096878.95</v>
      </c>
      <c r="F10247" s="1359"/>
      <c r="G10247" s="1359"/>
      <c r="H10247" s="1359"/>
      <c r="I10247" s="1516"/>
      <c r="J10247" s="1516"/>
      <c r="K10247" s="1516"/>
    </row>
    <row r="10248" spans="1:11" ht="22.5" customHeight="1">
      <c r="A10248" s="1051" t="s">
        <v>39736</v>
      </c>
      <c r="B10248" s="1051" t="s">
        <v>39743</v>
      </c>
      <c r="C10248" s="1050">
        <v>10000</v>
      </c>
      <c r="D10248" s="1050">
        <v>0</v>
      </c>
      <c r="E10248" s="1406">
        <v>2106878.9500000002</v>
      </c>
      <c r="F10248" s="1359"/>
      <c r="G10248" s="1359"/>
      <c r="H10248" s="1359"/>
      <c r="I10248" s="1516"/>
      <c r="J10248" s="1516"/>
      <c r="K10248" s="1516"/>
    </row>
    <row r="10249" spans="1:11" ht="22.5" customHeight="1">
      <c r="A10249" s="1051" t="s">
        <v>39736</v>
      </c>
      <c r="B10249" s="1051" t="s">
        <v>39744</v>
      </c>
      <c r="C10249" s="1050">
        <v>25000</v>
      </c>
      <c r="D10249" s="1050">
        <v>0</v>
      </c>
      <c r="E10249" s="1406">
        <v>2131878.9500000002</v>
      </c>
      <c r="F10249" s="1359"/>
      <c r="G10249" s="1359"/>
      <c r="H10249" s="1359"/>
      <c r="I10249" s="1516"/>
      <c r="J10249" s="1516"/>
      <c r="K10249" s="1516"/>
    </row>
    <row r="10250" spans="1:11" ht="22.5" customHeight="1">
      <c r="A10250" s="1051" t="s">
        <v>39736</v>
      </c>
      <c r="B10250" s="1051" t="s">
        <v>39745</v>
      </c>
      <c r="C10250" s="1050">
        <v>50000</v>
      </c>
      <c r="D10250" s="1050">
        <v>0</v>
      </c>
      <c r="E10250" s="1406">
        <v>2181878.9500000002</v>
      </c>
      <c r="F10250" s="1359"/>
      <c r="G10250" s="1359"/>
      <c r="H10250" s="1359"/>
      <c r="I10250" s="1516"/>
      <c r="J10250" s="1516"/>
      <c r="K10250" s="1516"/>
    </row>
    <row r="10251" spans="1:11" ht="22.5" customHeight="1">
      <c r="A10251" s="1051" t="s">
        <v>39736</v>
      </c>
      <c r="B10251" s="1051" t="s">
        <v>39746</v>
      </c>
      <c r="C10251" s="1050">
        <v>45000</v>
      </c>
      <c r="D10251" s="1050">
        <v>0</v>
      </c>
      <c r="E10251" s="1406">
        <v>2226878.9500000002</v>
      </c>
      <c r="F10251" s="1359"/>
      <c r="G10251" s="1359"/>
      <c r="H10251" s="1359"/>
      <c r="I10251" s="1516"/>
      <c r="J10251" s="1516"/>
      <c r="K10251" s="1516"/>
    </row>
    <row r="10252" spans="1:11" ht="22.5" customHeight="1">
      <c r="A10252" s="1051" t="s">
        <v>39737</v>
      </c>
      <c r="B10252" s="1051" t="s">
        <v>39747</v>
      </c>
      <c r="C10252" s="1050">
        <v>25000</v>
      </c>
      <c r="D10252" s="1050">
        <v>0</v>
      </c>
      <c r="E10252" s="1406">
        <v>2251878.9500000002</v>
      </c>
      <c r="F10252" s="1359"/>
      <c r="G10252" s="1359"/>
      <c r="H10252" s="1359"/>
      <c r="I10252" s="1516"/>
      <c r="J10252" s="1516"/>
      <c r="K10252" s="1516"/>
    </row>
    <row r="10253" spans="1:11" ht="22.5" customHeight="1">
      <c r="A10253" s="1051" t="s">
        <v>39737</v>
      </c>
      <c r="B10253" s="1051" t="s">
        <v>36996</v>
      </c>
      <c r="C10253" s="1050">
        <v>10000</v>
      </c>
      <c r="D10253" s="1050">
        <v>0</v>
      </c>
      <c r="E10253" s="1406">
        <v>2261878.9500000002</v>
      </c>
      <c r="F10253" s="1359"/>
      <c r="G10253" s="1359"/>
      <c r="H10253" s="1359"/>
      <c r="I10253" s="1516"/>
      <c r="J10253" s="1516"/>
      <c r="K10253" s="1516"/>
    </row>
    <row r="10254" spans="1:11" ht="22.5" customHeight="1">
      <c r="A10254" s="1051" t="s">
        <v>39737</v>
      </c>
      <c r="B10254" s="1051" t="s">
        <v>39748</v>
      </c>
      <c r="C10254" s="1050">
        <v>40000</v>
      </c>
      <c r="D10254" s="1050">
        <v>0</v>
      </c>
      <c r="E10254" s="1406">
        <v>2301878.9500000002</v>
      </c>
      <c r="F10254" s="1359"/>
      <c r="G10254" s="1359"/>
      <c r="H10254" s="1359"/>
      <c r="I10254" s="1516"/>
      <c r="J10254" s="1516"/>
      <c r="K10254" s="1516"/>
    </row>
    <row r="10255" spans="1:11" ht="22.5" customHeight="1">
      <c r="A10255" s="1051" t="s">
        <v>39738</v>
      </c>
      <c r="B10255" s="1051" t="s">
        <v>34664</v>
      </c>
      <c r="C10255" s="1050">
        <v>0</v>
      </c>
      <c r="D10255" s="1050">
        <v>550</v>
      </c>
      <c r="E10255" s="1406">
        <v>2301328.9500000002</v>
      </c>
      <c r="F10255" s="1359"/>
      <c r="G10255" s="1359"/>
      <c r="H10255" s="1359"/>
      <c r="I10255" s="1516"/>
      <c r="J10255" s="1516"/>
      <c r="K10255" s="1516"/>
    </row>
    <row r="10256" spans="1:11" ht="22.5" customHeight="1">
      <c r="A10256" s="1051" t="s">
        <v>39738</v>
      </c>
      <c r="B10256" s="1051" t="s">
        <v>39749</v>
      </c>
      <c r="C10256" s="1050">
        <v>20000</v>
      </c>
      <c r="D10256" s="1050">
        <v>0</v>
      </c>
      <c r="E10256" s="1406">
        <v>2321328.9500000002</v>
      </c>
      <c r="F10256" s="1359"/>
      <c r="G10256" s="1359"/>
      <c r="H10256" s="1359"/>
      <c r="I10256" s="1516"/>
      <c r="J10256" s="1516"/>
      <c r="K10256" s="1516"/>
    </row>
    <row r="10257" spans="1:11" ht="22.5" customHeight="1">
      <c r="A10257" s="1051" t="s">
        <v>39738</v>
      </c>
      <c r="B10257" s="1051" t="s">
        <v>35094</v>
      </c>
      <c r="C10257" s="1050">
        <v>10014.1</v>
      </c>
      <c r="D10257" s="1050">
        <v>0</v>
      </c>
      <c r="E10257" s="1406">
        <v>2331343.0499999998</v>
      </c>
      <c r="F10257" s="1359"/>
      <c r="G10257" s="1359"/>
      <c r="H10257" s="1359"/>
      <c r="I10257" s="1516"/>
      <c r="J10257" s="1516"/>
      <c r="K10257" s="1516"/>
    </row>
    <row r="10258" spans="1:11" ht="22.5" customHeight="1">
      <c r="A10258" s="1051" t="s">
        <v>39739</v>
      </c>
      <c r="B10258" s="1051" t="s">
        <v>39750</v>
      </c>
      <c r="C10258" s="1050">
        <v>40000</v>
      </c>
      <c r="D10258" s="1050">
        <v>0</v>
      </c>
      <c r="E10258" s="1406">
        <v>2371343.0499999998</v>
      </c>
      <c r="F10258" s="1359"/>
      <c r="G10258" s="1359"/>
      <c r="H10258" s="1359"/>
      <c r="I10258" s="1516"/>
      <c r="J10258" s="1516"/>
      <c r="K10258" s="1516"/>
    </row>
    <row r="10259" spans="1:11" ht="22.5" customHeight="1">
      <c r="A10259" s="1051" t="s">
        <v>39739</v>
      </c>
      <c r="B10259" s="1051" t="s">
        <v>35055</v>
      </c>
      <c r="C10259" s="1050">
        <v>50000</v>
      </c>
      <c r="D10259" s="1050">
        <v>0</v>
      </c>
      <c r="E10259" s="1406">
        <v>2421343.0499999998</v>
      </c>
      <c r="F10259" s="1359"/>
      <c r="G10259" s="1359"/>
      <c r="H10259" s="1359"/>
      <c r="I10259" s="1516"/>
      <c r="J10259" s="1516"/>
      <c r="K10259" s="1516"/>
    </row>
    <row r="10260" spans="1:11" ht="22.5" customHeight="1">
      <c r="A10260" s="1051" t="s">
        <v>39739</v>
      </c>
      <c r="B10260" s="1051" t="s">
        <v>39751</v>
      </c>
      <c r="C10260" s="1050">
        <v>15000</v>
      </c>
      <c r="D10260" s="1050">
        <v>0</v>
      </c>
      <c r="E10260" s="1406">
        <v>2436343.0499999998</v>
      </c>
      <c r="F10260" s="1359"/>
      <c r="G10260" s="1359"/>
      <c r="H10260" s="1359"/>
      <c r="I10260" s="1516"/>
      <c r="J10260" s="1516"/>
      <c r="K10260" s="1516"/>
    </row>
    <row r="10261" spans="1:11" ht="22.5" customHeight="1">
      <c r="A10261" s="1051" t="s">
        <v>39739</v>
      </c>
      <c r="B10261" s="1051" t="s">
        <v>39752</v>
      </c>
      <c r="C10261" s="1050">
        <v>15000</v>
      </c>
      <c r="D10261" s="1050">
        <v>0</v>
      </c>
      <c r="E10261" s="1406">
        <v>2451343.0499999998</v>
      </c>
      <c r="F10261" s="1359"/>
      <c r="G10261" s="1359"/>
      <c r="H10261" s="1359"/>
      <c r="I10261" s="1516"/>
      <c r="J10261" s="1516"/>
      <c r="K10261" s="1516"/>
    </row>
    <row r="10262" spans="1:11" ht="22.5" customHeight="1">
      <c r="A10262" s="1051" t="s">
        <v>39739</v>
      </c>
      <c r="B10262" s="1051" t="s">
        <v>39753</v>
      </c>
      <c r="C10262" s="1050">
        <v>45000</v>
      </c>
      <c r="D10262" s="1050">
        <v>0</v>
      </c>
      <c r="E10262" s="1406">
        <v>2496343.0499999998</v>
      </c>
      <c r="F10262" s="1359"/>
      <c r="G10262" s="1359"/>
      <c r="H10262" s="1359"/>
      <c r="I10262" s="1516"/>
      <c r="J10262" s="1516"/>
      <c r="K10262" s="1516"/>
    </row>
    <row r="10263" spans="1:11" ht="22.5" customHeight="1">
      <c r="A10263" s="1051" t="s">
        <v>39739</v>
      </c>
      <c r="B10263" s="1051" t="s">
        <v>39754</v>
      </c>
      <c r="C10263" s="1050">
        <v>15000</v>
      </c>
      <c r="D10263" s="1050">
        <v>0</v>
      </c>
      <c r="E10263" s="1406">
        <v>2511343.0499999998</v>
      </c>
      <c r="F10263" s="1359"/>
      <c r="G10263" s="1359"/>
      <c r="H10263" s="1359"/>
      <c r="I10263" s="1516"/>
      <c r="J10263" s="1516"/>
      <c r="K10263" s="1516"/>
    </row>
    <row r="10264" spans="1:11" ht="22.5" customHeight="1">
      <c r="A10264" s="1051" t="s">
        <v>39740</v>
      </c>
      <c r="B10264" s="1051" t="s">
        <v>39755</v>
      </c>
      <c r="C10264" s="1050">
        <v>25000</v>
      </c>
      <c r="D10264" s="1050">
        <v>0</v>
      </c>
      <c r="E10264" s="1406">
        <v>2536343.0499999998</v>
      </c>
      <c r="F10264" s="1359"/>
      <c r="G10264" s="1359"/>
      <c r="H10264" s="1359"/>
      <c r="I10264" s="1516"/>
      <c r="J10264" s="1516"/>
      <c r="K10264" s="1516"/>
    </row>
    <row r="10265" spans="1:11" ht="22.5" customHeight="1">
      <c r="A10265" s="1629" t="s">
        <v>39740</v>
      </c>
      <c r="B10265" s="1051" t="s">
        <v>39789</v>
      </c>
      <c r="C10265" s="1050">
        <v>20000</v>
      </c>
      <c r="D10265" s="1050">
        <v>0</v>
      </c>
      <c r="E10265" s="1406">
        <v>2556343.0499999998</v>
      </c>
      <c r="F10265" s="2361"/>
      <c r="G10265" s="2361"/>
      <c r="H10265" s="2361"/>
      <c r="I10265" s="1516"/>
      <c r="J10265" s="1516"/>
      <c r="K10265" s="1516"/>
    </row>
    <row r="10266" spans="1:11" ht="22.5" customHeight="1">
      <c r="A10266" s="1051" t="s">
        <v>39740</v>
      </c>
      <c r="B10266" s="1051" t="s">
        <v>39790</v>
      </c>
      <c r="C10266" s="1050">
        <v>70000</v>
      </c>
      <c r="D10266" s="1050">
        <v>0</v>
      </c>
      <c r="E10266" s="1406">
        <v>2626343.0499999998</v>
      </c>
      <c r="F10266" s="2361"/>
      <c r="G10266" s="2361"/>
      <c r="H10266" s="2361"/>
      <c r="I10266" s="1516"/>
      <c r="J10266" s="1516"/>
      <c r="K10266" s="1516"/>
    </row>
    <row r="10267" spans="1:11" ht="22.5" customHeight="1">
      <c r="A10267" s="1051" t="s">
        <v>39740</v>
      </c>
      <c r="B10267" s="1051" t="s">
        <v>39791</v>
      </c>
      <c r="C10267" s="1050">
        <v>80000</v>
      </c>
      <c r="D10267" s="1050">
        <v>0</v>
      </c>
      <c r="E10267" s="1406">
        <v>2706343.05</v>
      </c>
      <c r="F10267" s="2361"/>
      <c r="G10267" s="2361"/>
      <c r="H10267" s="2361"/>
      <c r="I10267" s="1516"/>
      <c r="J10267" s="1516"/>
      <c r="K10267" s="1516"/>
    </row>
    <row r="10268" spans="1:11" ht="22.5" customHeight="1">
      <c r="A10268" s="1051" t="s">
        <v>39740</v>
      </c>
      <c r="B10268" s="1051" t="s">
        <v>39792</v>
      </c>
      <c r="C10268" s="1050">
        <v>30000</v>
      </c>
      <c r="D10268" s="1050">
        <v>0</v>
      </c>
      <c r="E10268" s="1406">
        <v>2736343.05</v>
      </c>
      <c r="F10268" s="2361"/>
      <c r="G10268" s="2361"/>
      <c r="H10268" s="2361"/>
      <c r="I10268" s="1516"/>
      <c r="J10268" s="1516"/>
      <c r="K10268" s="1516"/>
    </row>
    <row r="10269" spans="1:11" ht="22.5" customHeight="1">
      <c r="A10269" s="1051" t="s">
        <v>39740</v>
      </c>
      <c r="B10269" s="1051" t="s">
        <v>39793</v>
      </c>
      <c r="C10269" s="1050">
        <v>10000</v>
      </c>
      <c r="D10269" s="1050">
        <v>0</v>
      </c>
      <c r="E10269" s="1406">
        <v>2746343.05</v>
      </c>
      <c r="F10269" s="2361"/>
      <c r="G10269" s="2361"/>
      <c r="H10269" s="2361"/>
      <c r="I10269" s="1516"/>
      <c r="J10269" s="1516"/>
      <c r="K10269" s="1516"/>
    </row>
    <row r="10270" spans="1:11" ht="22.5" customHeight="1">
      <c r="A10270" s="1051" t="s">
        <v>39740</v>
      </c>
      <c r="B10270" s="1051" t="s">
        <v>39794</v>
      </c>
      <c r="C10270" s="1050">
        <v>25000</v>
      </c>
      <c r="D10270" s="1050">
        <v>0</v>
      </c>
      <c r="E10270" s="1406">
        <v>2771343.05</v>
      </c>
      <c r="F10270" s="2361"/>
      <c r="G10270" s="2361"/>
      <c r="H10270" s="2361"/>
      <c r="I10270" s="1516"/>
      <c r="J10270" s="1516"/>
      <c r="K10270" s="1516"/>
    </row>
    <row r="10271" spans="1:11" ht="22.5" customHeight="1">
      <c r="A10271" s="1051" t="s">
        <v>39740</v>
      </c>
      <c r="B10271" s="1051" t="s">
        <v>39795</v>
      </c>
      <c r="C10271" s="1050">
        <v>40000</v>
      </c>
      <c r="D10271" s="1050">
        <v>0</v>
      </c>
      <c r="E10271" s="1406">
        <v>2811343.05</v>
      </c>
      <c r="F10271" s="2361"/>
      <c r="G10271" s="2361"/>
      <c r="H10271" s="2361"/>
      <c r="I10271" s="1516"/>
      <c r="J10271" s="1516"/>
      <c r="K10271" s="1516"/>
    </row>
    <row r="10272" spans="1:11" ht="22.5" customHeight="1">
      <c r="A10272" s="1051" t="s">
        <v>39788</v>
      </c>
      <c r="B10272" s="1051" t="s">
        <v>39796</v>
      </c>
      <c r="C10272" s="1050">
        <v>50000</v>
      </c>
      <c r="D10272" s="1050">
        <v>0</v>
      </c>
      <c r="E10272" s="1406">
        <v>2861343.05</v>
      </c>
      <c r="F10272" s="2361"/>
      <c r="G10272" s="2361"/>
      <c r="H10272" s="2361"/>
      <c r="I10272" s="1516"/>
      <c r="J10272" s="1516"/>
      <c r="K10272" s="1516"/>
    </row>
    <row r="10273" spans="1:11" ht="22.5" customHeight="1">
      <c r="A10273" s="1536" t="s">
        <v>39788</v>
      </c>
      <c r="B10273" s="1536" t="s">
        <v>39797</v>
      </c>
      <c r="C10273" s="2755">
        <v>15000</v>
      </c>
      <c r="D10273" s="2755">
        <v>0</v>
      </c>
      <c r="E10273" s="2800">
        <v>2876343.05</v>
      </c>
      <c r="F10273" s="2361"/>
      <c r="G10273" s="2361"/>
      <c r="H10273" s="2361"/>
      <c r="I10273" s="1516"/>
      <c r="J10273" s="1516"/>
      <c r="K10273" s="1516"/>
    </row>
    <row r="10274" spans="1:11" ht="22.5" customHeight="1">
      <c r="A10274" s="1629" t="s">
        <v>39788</v>
      </c>
      <c r="B10274" s="1051" t="s">
        <v>39813</v>
      </c>
      <c r="C10274" s="1050">
        <v>10000</v>
      </c>
      <c r="D10274" s="1050">
        <v>0</v>
      </c>
      <c r="E10274" s="1406">
        <v>2886343.05</v>
      </c>
      <c r="F10274" s="2361"/>
      <c r="G10274" s="2361"/>
      <c r="H10274" s="2361"/>
      <c r="I10274" s="1516"/>
      <c r="J10274" s="1516"/>
      <c r="K10274" s="1516"/>
    </row>
    <row r="10275" spans="1:11" ht="22.5" customHeight="1">
      <c r="A10275" s="1051" t="s">
        <v>39788</v>
      </c>
      <c r="B10275" s="1051" t="s">
        <v>39814</v>
      </c>
      <c r="C10275" s="1050">
        <v>15000</v>
      </c>
      <c r="D10275" s="1050">
        <v>0</v>
      </c>
      <c r="E10275" s="1406">
        <v>2901343.05</v>
      </c>
      <c r="F10275" s="2361"/>
      <c r="G10275" s="2361"/>
      <c r="H10275" s="2361"/>
      <c r="I10275" s="1516"/>
      <c r="J10275" s="1516"/>
      <c r="K10275" s="1516"/>
    </row>
    <row r="10276" spans="1:11" ht="22.5" customHeight="1">
      <c r="A10276" s="1051" t="s">
        <v>39788</v>
      </c>
      <c r="B10276" s="1051" t="s">
        <v>39815</v>
      </c>
      <c r="C10276" s="1050">
        <v>40000</v>
      </c>
      <c r="D10276" s="1050">
        <v>0</v>
      </c>
      <c r="E10276" s="1406">
        <v>2941343.05</v>
      </c>
      <c r="F10276" s="2361"/>
      <c r="G10276" s="2361"/>
      <c r="H10276" s="2361"/>
      <c r="I10276" s="1516"/>
      <c r="J10276" s="1516"/>
      <c r="K10276" s="1516"/>
    </row>
    <row r="10277" spans="1:11" ht="22.5" customHeight="1">
      <c r="A10277" s="1051" t="s">
        <v>39809</v>
      </c>
      <c r="B10277" s="1051" t="s">
        <v>39816</v>
      </c>
      <c r="C10277" s="1050">
        <v>40000</v>
      </c>
      <c r="D10277" s="1050">
        <v>0</v>
      </c>
      <c r="E10277" s="1406">
        <v>2981343.05</v>
      </c>
      <c r="F10277" s="2361"/>
      <c r="G10277" s="2361"/>
      <c r="H10277" s="2361"/>
      <c r="I10277" s="1516"/>
      <c r="J10277" s="1516"/>
      <c r="K10277" s="1516"/>
    </row>
    <row r="10278" spans="1:11" ht="22.5" customHeight="1">
      <c r="A10278" s="1051" t="s">
        <v>39809</v>
      </c>
      <c r="B10278" s="1051" t="s">
        <v>39817</v>
      </c>
      <c r="C10278" s="1050">
        <v>15000</v>
      </c>
      <c r="D10278" s="1050">
        <v>0</v>
      </c>
      <c r="E10278" s="1406">
        <v>2996343.05</v>
      </c>
      <c r="F10278" s="2361"/>
      <c r="G10278" s="2361"/>
      <c r="H10278" s="2361"/>
      <c r="I10278" s="1516"/>
      <c r="J10278" s="1516"/>
      <c r="K10278" s="1516"/>
    </row>
    <row r="10279" spans="1:11" ht="22.5" customHeight="1">
      <c r="A10279" s="1051" t="s">
        <v>39809</v>
      </c>
      <c r="B10279" s="1051" t="s">
        <v>39818</v>
      </c>
      <c r="C10279" s="1050">
        <v>20000</v>
      </c>
      <c r="D10279" s="1050">
        <v>0</v>
      </c>
      <c r="E10279" s="1406">
        <v>3016343.05</v>
      </c>
      <c r="F10279" s="2361"/>
      <c r="G10279" s="2361"/>
      <c r="H10279" s="2361"/>
      <c r="I10279" s="1516"/>
      <c r="J10279" s="1516"/>
      <c r="K10279" s="1516"/>
    </row>
    <row r="10280" spans="1:11" ht="22.5" customHeight="1">
      <c r="A10280" s="1051" t="s">
        <v>39809</v>
      </c>
      <c r="B10280" s="1051" t="s">
        <v>39819</v>
      </c>
      <c r="C10280" s="1050">
        <v>35000</v>
      </c>
      <c r="D10280" s="1050">
        <v>0</v>
      </c>
      <c r="E10280" s="1406">
        <v>3051343.05</v>
      </c>
      <c r="F10280" s="2361"/>
      <c r="G10280" s="2361"/>
      <c r="H10280" s="2361"/>
      <c r="I10280" s="1516"/>
      <c r="J10280" s="1516"/>
      <c r="K10280" s="1516"/>
    </row>
    <row r="10281" spans="1:11" ht="22.5" customHeight="1">
      <c r="A10281" s="1051" t="s">
        <v>39809</v>
      </c>
      <c r="B10281" s="1051" t="s">
        <v>39820</v>
      </c>
      <c r="C10281" s="1050">
        <v>10000</v>
      </c>
      <c r="D10281" s="1050">
        <v>0</v>
      </c>
      <c r="E10281" s="1406">
        <v>3061343.05</v>
      </c>
      <c r="F10281" s="2361"/>
      <c r="G10281" s="2361"/>
      <c r="H10281" s="2361"/>
      <c r="I10281" s="1516"/>
      <c r="J10281" s="1516"/>
      <c r="K10281" s="1516"/>
    </row>
    <row r="10282" spans="1:11" ht="22.5" customHeight="1">
      <c r="A10282" s="1051" t="s">
        <v>39809</v>
      </c>
      <c r="B10282" s="1051" t="s">
        <v>39821</v>
      </c>
      <c r="C10282" s="1050">
        <v>20000</v>
      </c>
      <c r="D10282" s="1050">
        <v>0</v>
      </c>
      <c r="E10282" s="1406">
        <v>3081343.05</v>
      </c>
      <c r="F10282" s="2361"/>
      <c r="G10282" s="2361"/>
      <c r="H10282" s="2361"/>
      <c r="I10282" s="1516"/>
      <c r="J10282" s="1516"/>
      <c r="K10282" s="1516"/>
    </row>
    <row r="10283" spans="1:11" ht="22.5" customHeight="1">
      <c r="A10283" s="1051" t="s">
        <v>39809</v>
      </c>
      <c r="B10283" s="1051" t="s">
        <v>39822</v>
      </c>
      <c r="C10283" s="1050">
        <v>25000</v>
      </c>
      <c r="D10283" s="1050">
        <v>0</v>
      </c>
      <c r="E10283" s="1406">
        <v>3106343.05</v>
      </c>
      <c r="F10283" s="2361"/>
      <c r="G10283" s="2361"/>
      <c r="H10283" s="2361"/>
      <c r="I10283" s="1516"/>
      <c r="J10283" s="1516"/>
      <c r="K10283" s="1516"/>
    </row>
    <row r="10284" spans="1:11" ht="22.5" customHeight="1">
      <c r="A10284" s="1051" t="s">
        <v>39810</v>
      </c>
      <c r="B10284" s="1051" t="s">
        <v>39823</v>
      </c>
      <c r="C10284" s="1050">
        <v>25000</v>
      </c>
      <c r="D10284" s="1050">
        <v>0</v>
      </c>
      <c r="E10284" s="1406">
        <v>3131343.05</v>
      </c>
      <c r="F10284" s="2361"/>
      <c r="G10284" s="2361"/>
      <c r="H10284" s="2361"/>
      <c r="I10284" s="1516"/>
      <c r="J10284" s="1516"/>
      <c r="K10284" s="1516"/>
    </row>
    <row r="10285" spans="1:11" ht="22.5" customHeight="1">
      <c r="A10285" s="1051" t="s">
        <v>39810</v>
      </c>
      <c r="B10285" s="1051" t="s">
        <v>39824</v>
      </c>
      <c r="C10285" s="1050">
        <v>50000</v>
      </c>
      <c r="D10285" s="1050">
        <v>0</v>
      </c>
      <c r="E10285" s="1406">
        <v>3181343.05</v>
      </c>
      <c r="F10285" s="2361"/>
      <c r="G10285" s="2361"/>
      <c r="H10285" s="2361"/>
      <c r="I10285" s="1516"/>
      <c r="J10285" s="1516"/>
      <c r="K10285" s="1516"/>
    </row>
    <row r="10286" spans="1:11" ht="22.5" customHeight="1">
      <c r="A10286" s="1051" t="s">
        <v>39810</v>
      </c>
      <c r="B10286" s="1051" t="s">
        <v>39825</v>
      </c>
      <c r="C10286" s="1050">
        <v>20000</v>
      </c>
      <c r="D10286" s="1050">
        <v>0</v>
      </c>
      <c r="E10286" s="1406">
        <v>3201343.05</v>
      </c>
      <c r="F10286" s="2361"/>
      <c r="G10286" s="2361"/>
      <c r="H10286" s="2361"/>
      <c r="I10286" s="1516"/>
      <c r="J10286" s="1516"/>
      <c r="K10286" s="1516"/>
    </row>
    <row r="10287" spans="1:11" ht="22.5" customHeight="1">
      <c r="A10287" s="1051" t="s">
        <v>39811</v>
      </c>
      <c r="B10287" s="1051" t="s">
        <v>39826</v>
      </c>
      <c r="C10287" s="1050">
        <v>20000</v>
      </c>
      <c r="D10287" s="1050">
        <v>0</v>
      </c>
      <c r="E10287" s="1406">
        <v>3221343.05</v>
      </c>
      <c r="F10287" s="2361"/>
      <c r="G10287" s="2361"/>
      <c r="H10287" s="2361"/>
      <c r="I10287" s="1516"/>
      <c r="J10287" s="1516"/>
      <c r="K10287" s="1516"/>
    </row>
    <row r="10288" spans="1:11" ht="22.5" customHeight="1">
      <c r="A10288" s="1051" t="s">
        <v>39811</v>
      </c>
      <c r="B10288" s="1051" t="s">
        <v>39827</v>
      </c>
      <c r="C10288" s="1050">
        <v>5000</v>
      </c>
      <c r="D10288" s="1050">
        <v>0</v>
      </c>
      <c r="E10288" s="1406">
        <v>3226343.05</v>
      </c>
      <c r="F10288" s="2361"/>
      <c r="G10288" s="2361"/>
      <c r="H10288" s="2361"/>
      <c r="I10288" s="1516"/>
      <c r="J10288" s="1516"/>
      <c r="K10288" s="1516"/>
    </row>
    <row r="10289" spans="1:11" ht="22.5" customHeight="1">
      <c r="A10289" s="1051" t="s">
        <v>39811</v>
      </c>
      <c r="B10289" s="1051" t="s">
        <v>39828</v>
      </c>
      <c r="C10289" s="1050">
        <v>20000</v>
      </c>
      <c r="D10289" s="1050">
        <v>0</v>
      </c>
      <c r="E10289" s="1406">
        <v>3246343.05</v>
      </c>
      <c r="F10289" s="2361"/>
      <c r="G10289" s="2361"/>
      <c r="H10289" s="2361"/>
      <c r="I10289" s="1516"/>
      <c r="J10289" s="1516"/>
      <c r="K10289" s="1516"/>
    </row>
    <row r="10290" spans="1:11" ht="22.5" customHeight="1">
      <c r="A10290" s="1051" t="s">
        <v>39811</v>
      </c>
      <c r="B10290" s="1051" t="s">
        <v>39829</v>
      </c>
      <c r="C10290" s="1050">
        <v>40000</v>
      </c>
      <c r="D10290" s="1050">
        <v>0</v>
      </c>
      <c r="E10290" s="1406">
        <v>3286343.05</v>
      </c>
      <c r="F10290" s="2361"/>
      <c r="G10290" s="2361"/>
      <c r="H10290" s="2361"/>
      <c r="I10290" s="1516"/>
      <c r="J10290" s="1516"/>
      <c r="K10290" s="1516"/>
    </row>
    <row r="10291" spans="1:11" ht="22.5" customHeight="1">
      <c r="A10291" s="1051" t="s">
        <v>39811</v>
      </c>
      <c r="B10291" s="1051" t="s">
        <v>39830</v>
      </c>
      <c r="C10291" s="1050">
        <v>25000</v>
      </c>
      <c r="D10291" s="1050">
        <v>0</v>
      </c>
      <c r="E10291" s="1406">
        <v>3311343.05</v>
      </c>
      <c r="F10291" s="2361"/>
      <c r="G10291" s="2361"/>
      <c r="H10291" s="2361"/>
      <c r="I10291" s="1516"/>
      <c r="J10291" s="1516"/>
      <c r="K10291" s="1516"/>
    </row>
    <row r="10292" spans="1:11" ht="22.5" customHeight="1">
      <c r="A10292" s="1051" t="s">
        <v>39812</v>
      </c>
      <c r="B10292" s="1051" t="s">
        <v>34664</v>
      </c>
      <c r="C10292" s="1050">
        <v>0</v>
      </c>
      <c r="D10292" s="1050">
        <v>1750</v>
      </c>
      <c r="E10292" s="1406">
        <v>3309593.05</v>
      </c>
      <c r="F10292" s="2361"/>
      <c r="G10292" s="2361"/>
      <c r="H10292" s="2361"/>
      <c r="I10292" s="1516"/>
      <c r="J10292" s="1516"/>
      <c r="K10292" s="1516"/>
    </row>
    <row r="10293" spans="1:11" ht="22.5" customHeight="1">
      <c r="A10293" s="1051" t="s">
        <v>39812</v>
      </c>
      <c r="B10293" s="1051" t="s">
        <v>39831</v>
      </c>
      <c r="C10293" s="1050">
        <v>5000</v>
      </c>
      <c r="D10293" s="1050">
        <v>0</v>
      </c>
      <c r="E10293" s="1406">
        <v>3314593.05</v>
      </c>
      <c r="F10293" s="2361"/>
      <c r="G10293" s="2361"/>
      <c r="H10293" s="2361"/>
      <c r="I10293" s="1516"/>
      <c r="J10293" s="1516"/>
      <c r="K10293" s="1516"/>
    </row>
    <row r="10294" spans="1:11" ht="22.5" customHeight="1">
      <c r="A10294" s="1629" t="s">
        <v>39861</v>
      </c>
      <c r="B10294" s="1051" t="s">
        <v>39869</v>
      </c>
      <c r="C10294" s="1050">
        <v>15000</v>
      </c>
      <c r="D10294" s="1050">
        <v>0</v>
      </c>
      <c r="E10294" s="1406">
        <v>3329593.05</v>
      </c>
      <c r="F10294" s="2361"/>
      <c r="G10294" s="2361"/>
      <c r="H10294" s="2361"/>
      <c r="I10294" s="1516"/>
      <c r="J10294" s="1516"/>
      <c r="K10294" s="1516"/>
    </row>
    <row r="10295" spans="1:11" ht="22.5" customHeight="1">
      <c r="A10295" s="1051" t="s">
        <v>39861</v>
      </c>
      <c r="B10295" s="1051" t="s">
        <v>39870</v>
      </c>
      <c r="C10295" s="1050">
        <v>15000</v>
      </c>
      <c r="D10295" s="1050">
        <v>0</v>
      </c>
      <c r="E10295" s="1406">
        <v>3344593.05</v>
      </c>
      <c r="F10295" s="2361"/>
      <c r="G10295" s="2361"/>
      <c r="H10295" s="2361"/>
      <c r="I10295" s="1516"/>
      <c r="J10295" s="1516"/>
      <c r="K10295" s="1516"/>
    </row>
    <row r="10296" spans="1:11" ht="22.5" customHeight="1">
      <c r="A10296" s="1051" t="s">
        <v>39862</v>
      </c>
      <c r="B10296" s="1051" t="s">
        <v>39871</v>
      </c>
      <c r="C10296" s="1050">
        <v>15000</v>
      </c>
      <c r="D10296" s="1050">
        <v>0</v>
      </c>
      <c r="E10296" s="1406">
        <v>3359593.05</v>
      </c>
      <c r="F10296" s="2361"/>
      <c r="G10296" s="2361"/>
      <c r="H10296" s="2361"/>
      <c r="I10296" s="1516"/>
      <c r="J10296" s="1516"/>
      <c r="K10296" s="1516"/>
    </row>
    <row r="10297" spans="1:11" ht="22.5" customHeight="1">
      <c r="A10297" s="1051" t="s">
        <v>39863</v>
      </c>
      <c r="B10297" s="1051" t="s">
        <v>39872</v>
      </c>
      <c r="C10297" s="1050">
        <v>0</v>
      </c>
      <c r="D10297" s="1050">
        <v>18000</v>
      </c>
      <c r="E10297" s="1406">
        <v>3341593.05</v>
      </c>
      <c r="F10297" s="2361"/>
      <c r="G10297" s="2361"/>
      <c r="H10297" s="2361"/>
      <c r="I10297" s="1516"/>
      <c r="J10297" s="1516"/>
      <c r="K10297" s="1516"/>
    </row>
    <row r="10298" spans="1:11" ht="22.5" customHeight="1">
      <c r="A10298" s="1051" t="s">
        <v>39863</v>
      </c>
      <c r="B10298" s="1051" t="s">
        <v>34507</v>
      </c>
      <c r="C10298" s="1050">
        <v>0</v>
      </c>
      <c r="D10298" s="1050">
        <v>26.88</v>
      </c>
      <c r="E10298" s="1406">
        <v>3341566.17</v>
      </c>
      <c r="F10298" s="2361"/>
      <c r="G10298" s="2361"/>
      <c r="H10298" s="2361"/>
      <c r="I10298" s="1516"/>
      <c r="J10298" s="1516"/>
      <c r="K10298" s="1516"/>
    </row>
    <row r="10299" spans="1:11" ht="22.5" customHeight="1">
      <c r="A10299" s="1051" t="s">
        <v>39863</v>
      </c>
      <c r="B10299" s="1051" t="s">
        <v>39873</v>
      </c>
      <c r="C10299" s="1050">
        <v>0</v>
      </c>
      <c r="D10299" s="1050">
        <v>59163.13</v>
      </c>
      <c r="E10299" s="1406">
        <v>3282403.04</v>
      </c>
      <c r="F10299" s="2361"/>
      <c r="G10299" s="2361"/>
      <c r="H10299" s="2361"/>
      <c r="I10299" s="1516"/>
      <c r="J10299" s="1516"/>
      <c r="K10299" s="1516"/>
    </row>
    <row r="10300" spans="1:11" ht="22.5" customHeight="1">
      <c r="A10300" s="1051" t="s">
        <v>39863</v>
      </c>
      <c r="B10300" s="1051" t="s">
        <v>39874</v>
      </c>
      <c r="C10300" s="1050">
        <v>0</v>
      </c>
      <c r="D10300" s="1050">
        <v>64000</v>
      </c>
      <c r="E10300" s="1406">
        <v>3218403.04</v>
      </c>
      <c r="F10300" s="2361"/>
      <c r="G10300" s="2361"/>
      <c r="H10300" s="2361"/>
      <c r="I10300" s="1516"/>
      <c r="J10300" s="1516"/>
      <c r="K10300" s="1516"/>
    </row>
    <row r="10301" spans="1:11" ht="22.5" customHeight="1">
      <c r="A10301" s="1051" t="s">
        <v>39863</v>
      </c>
      <c r="B10301" s="1051" t="s">
        <v>34507</v>
      </c>
      <c r="C10301" s="1050">
        <v>0</v>
      </c>
      <c r="D10301" s="1050">
        <v>53.75</v>
      </c>
      <c r="E10301" s="1406">
        <v>3218349.29</v>
      </c>
      <c r="F10301" s="2361"/>
      <c r="G10301" s="2361"/>
      <c r="H10301" s="2361"/>
      <c r="I10301" s="1516"/>
      <c r="J10301" s="1516"/>
      <c r="K10301" s="1516"/>
    </row>
    <row r="10302" spans="1:11" ht="22.5" customHeight="1">
      <c r="A10302" s="1051" t="s">
        <v>39863</v>
      </c>
      <c r="B10302" s="1051" t="s">
        <v>39875</v>
      </c>
      <c r="C10302" s="1050">
        <v>0</v>
      </c>
      <c r="D10302" s="1050">
        <v>10000</v>
      </c>
      <c r="E10302" s="1406">
        <v>3208349.29</v>
      </c>
      <c r="F10302" s="2361"/>
      <c r="G10302" s="2361"/>
      <c r="H10302" s="2361"/>
      <c r="I10302" s="1516"/>
      <c r="J10302" s="1516"/>
      <c r="K10302" s="1516"/>
    </row>
    <row r="10303" spans="1:11" ht="22.5" customHeight="1">
      <c r="A10303" s="1051" t="s">
        <v>39863</v>
      </c>
      <c r="B10303" s="1051" t="s">
        <v>34507</v>
      </c>
      <c r="C10303" s="1050">
        <v>0</v>
      </c>
      <c r="D10303" s="1050">
        <v>26.88</v>
      </c>
      <c r="E10303" s="1406">
        <v>3208322.41</v>
      </c>
      <c r="F10303" s="2361"/>
      <c r="G10303" s="2361"/>
      <c r="H10303" s="2361"/>
      <c r="I10303" s="1516"/>
      <c r="J10303" s="1516"/>
      <c r="K10303" s="1516"/>
    </row>
    <row r="10304" spans="1:11" ht="22.5" customHeight="1">
      <c r="A10304" s="1051" t="s">
        <v>39863</v>
      </c>
      <c r="B10304" s="1051" t="s">
        <v>39876</v>
      </c>
      <c r="C10304" s="1050">
        <v>0</v>
      </c>
      <c r="D10304" s="1050">
        <v>40000</v>
      </c>
      <c r="E10304" s="1406">
        <v>3168322.41</v>
      </c>
      <c r="F10304" s="2361"/>
      <c r="G10304" s="2361"/>
      <c r="H10304" s="2361"/>
      <c r="I10304" s="1516"/>
      <c r="J10304" s="1516"/>
      <c r="K10304" s="1516"/>
    </row>
    <row r="10305" spans="1:11" ht="22.5" customHeight="1">
      <c r="A10305" s="1051" t="s">
        <v>39863</v>
      </c>
      <c r="B10305" s="1051" t="s">
        <v>34507</v>
      </c>
      <c r="C10305" s="1050">
        <v>0</v>
      </c>
      <c r="D10305" s="1050">
        <v>26.88</v>
      </c>
      <c r="E10305" s="1406">
        <v>3168295.53</v>
      </c>
      <c r="F10305" s="2361"/>
      <c r="G10305" s="2361"/>
      <c r="H10305" s="2361"/>
      <c r="I10305" s="1516"/>
      <c r="J10305" s="1516"/>
      <c r="K10305" s="1516"/>
    </row>
    <row r="10306" spans="1:11" ht="22.5" customHeight="1">
      <c r="A10306" s="1051" t="s">
        <v>39863</v>
      </c>
      <c r="B10306" s="1051" t="s">
        <v>39877</v>
      </c>
      <c r="C10306" s="1050">
        <v>15000</v>
      </c>
      <c r="D10306" s="1050">
        <v>0</v>
      </c>
      <c r="E10306" s="1406">
        <v>3183295.53</v>
      </c>
      <c r="F10306" s="2361"/>
      <c r="G10306" s="2361"/>
      <c r="H10306" s="2361"/>
      <c r="I10306" s="1516"/>
      <c r="J10306" s="1516"/>
      <c r="K10306" s="1516"/>
    </row>
    <row r="10307" spans="1:11" ht="22.5" customHeight="1">
      <c r="A10307" s="1051" t="s">
        <v>39863</v>
      </c>
      <c r="B10307" s="1051" t="s">
        <v>39878</v>
      </c>
      <c r="C10307" s="1050">
        <v>15000</v>
      </c>
      <c r="D10307" s="1050">
        <v>0</v>
      </c>
      <c r="E10307" s="1406">
        <v>3198295.53</v>
      </c>
      <c r="F10307" s="2361"/>
      <c r="G10307" s="2361"/>
      <c r="H10307" s="2361"/>
      <c r="I10307" s="1516"/>
      <c r="J10307" s="1516"/>
      <c r="K10307" s="1516"/>
    </row>
    <row r="10308" spans="1:11" ht="22.5" customHeight="1">
      <c r="A10308" s="1051" t="s">
        <v>39863</v>
      </c>
      <c r="B10308" s="1051" t="s">
        <v>39879</v>
      </c>
      <c r="C10308" s="1050">
        <v>25000</v>
      </c>
      <c r="D10308" s="1050">
        <v>0</v>
      </c>
      <c r="E10308" s="1406">
        <v>3223295.53</v>
      </c>
      <c r="F10308" s="2361"/>
      <c r="G10308" s="2361"/>
      <c r="H10308" s="2361"/>
      <c r="I10308" s="1516"/>
      <c r="J10308" s="1516"/>
      <c r="K10308" s="1516"/>
    </row>
    <row r="10309" spans="1:11" ht="22.5" customHeight="1">
      <c r="A10309" s="1051" t="s">
        <v>39864</v>
      </c>
      <c r="B10309" s="1051" t="s">
        <v>39880</v>
      </c>
      <c r="C10309" s="1050">
        <v>30000</v>
      </c>
      <c r="D10309" s="1050">
        <v>0</v>
      </c>
      <c r="E10309" s="1406">
        <v>3253295.53</v>
      </c>
      <c r="F10309" s="2361"/>
      <c r="G10309" s="2361"/>
      <c r="H10309" s="2361"/>
      <c r="I10309" s="1516"/>
      <c r="J10309" s="1516"/>
      <c r="K10309" s="1516"/>
    </row>
    <row r="10310" spans="1:11" ht="22.5" customHeight="1">
      <c r="A10310" s="1051" t="s">
        <v>39864</v>
      </c>
      <c r="B10310" s="1051" t="s">
        <v>39881</v>
      </c>
      <c r="C10310" s="1050">
        <v>15000</v>
      </c>
      <c r="D10310" s="1050">
        <v>0</v>
      </c>
      <c r="E10310" s="1406">
        <v>3268295.53</v>
      </c>
      <c r="F10310" s="2361"/>
      <c r="G10310" s="2361"/>
      <c r="H10310" s="2361"/>
      <c r="I10310" s="1516"/>
      <c r="J10310" s="1516"/>
      <c r="K10310" s="1516"/>
    </row>
    <row r="10311" spans="1:11" ht="22.5" customHeight="1">
      <c r="A10311" s="1051" t="s">
        <v>39864</v>
      </c>
      <c r="B10311" s="1051" t="s">
        <v>39882</v>
      </c>
      <c r="C10311" s="1050">
        <v>25000</v>
      </c>
      <c r="D10311" s="1050">
        <v>0</v>
      </c>
      <c r="E10311" s="1406">
        <v>3293295.53</v>
      </c>
      <c r="F10311" s="2361"/>
      <c r="G10311" s="2361"/>
      <c r="H10311" s="2361"/>
      <c r="I10311" s="1516"/>
      <c r="J10311" s="1516"/>
      <c r="K10311" s="1516"/>
    </row>
    <row r="10312" spans="1:11" ht="22.5" customHeight="1">
      <c r="A10312" s="1051" t="s">
        <v>39864</v>
      </c>
      <c r="B10312" s="1051" t="s">
        <v>39883</v>
      </c>
      <c r="C10312" s="1050">
        <v>10000</v>
      </c>
      <c r="D10312" s="1050">
        <v>0</v>
      </c>
      <c r="E10312" s="1406">
        <v>3303295.53</v>
      </c>
      <c r="F10312" s="2361"/>
      <c r="G10312" s="2361"/>
      <c r="H10312" s="2361"/>
      <c r="I10312" s="1516"/>
      <c r="J10312" s="1516"/>
      <c r="K10312" s="1516"/>
    </row>
    <row r="10313" spans="1:11" ht="22.5" customHeight="1">
      <c r="A10313" s="1051" t="s">
        <v>39864</v>
      </c>
      <c r="B10313" s="1051" t="s">
        <v>39884</v>
      </c>
      <c r="C10313" s="1050">
        <v>20000</v>
      </c>
      <c r="D10313" s="1050">
        <v>0</v>
      </c>
      <c r="E10313" s="1406">
        <v>3323295.53</v>
      </c>
      <c r="F10313" s="2361"/>
      <c r="G10313" s="2361"/>
      <c r="H10313" s="2361"/>
      <c r="I10313" s="1516"/>
      <c r="J10313" s="1516"/>
      <c r="K10313" s="1516"/>
    </row>
    <row r="10314" spans="1:11" ht="22.5" customHeight="1">
      <c r="A10314" s="1051" t="s">
        <v>39864</v>
      </c>
      <c r="B10314" s="1051" t="s">
        <v>39885</v>
      </c>
      <c r="C10314" s="1050">
        <v>10000</v>
      </c>
      <c r="D10314" s="1050">
        <v>0</v>
      </c>
      <c r="E10314" s="1406">
        <v>3333295.53</v>
      </c>
      <c r="F10314" s="2361"/>
      <c r="G10314" s="2361"/>
      <c r="H10314" s="2361"/>
      <c r="I10314" s="1516"/>
      <c r="J10314" s="1516"/>
      <c r="K10314" s="1516"/>
    </row>
    <row r="10315" spans="1:11" ht="22.5" customHeight="1">
      <c r="A10315" s="1051" t="s">
        <v>39864</v>
      </c>
      <c r="B10315" s="1051" t="s">
        <v>39886</v>
      </c>
      <c r="C10315" s="1050">
        <v>0</v>
      </c>
      <c r="D10315" s="1050">
        <v>162300</v>
      </c>
      <c r="E10315" s="1406">
        <v>3170995.53</v>
      </c>
      <c r="F10315" s="2361"/>
      <c r="G10315" s="2361"/>
      <c r="H10315" s="2361"/>
      <c r="I10315" s="1516"/>
      <c r="J10315" s="1516"/>
      <c r="K10315" s="1516"/>
    </row>
    <row r="10316" spans="1:11" ht="22.5" customHeight="1">
      <c r="A10316" s="1051" t="s">
        <v>39864</v>
      </c>
      <c r="B10316" s="1051" t="s">
        <v>34507</v>
      </c>
      <c r="C10316" s="1050">
        <v>0</v>
      </c>
      <c r="D10316" s="1050">
        <v>53.75</v>
      </c>
      <c r="E10316" s="1406">
        <v>3170941.78</v>
      </c>
      <c r="F10316" s="2361"/>
      <c r="G10316" s="2361"/>
      <c r="H10316" s="2361"/>
      <c r="I10316" s="1516"/>
      <c r="J10316" s="1516"/>
      <c r="K10316" s="1516"/>
    </row>
    <row r="10317" spans="1:11" ht="22.5" customHeight="1">
      <c r="A10317" s="1051" t="s">
        <v>39864</v>
      </c>
      <c r="B10317" s="1051" t="s">
        <v>39887</v>
      </c>
      <c r="C10317" s="1050">
        <v>0</v>
      </c>
      <c r="D10317" s="1050">
        <v>67344</v>
      </c>
      <c r="E10317" s="1406">
        <v>3103597.78</v>
      </c>
      <c r="F10317" s="2361"/>
      <c r="G10317" s="2361"/>
      <c r="H10317" s="2361"/>
      <c r="I10317" s="1516"/>
      <c r="J10317" s="1516"/>
      <c r="K10317" s="1516"/>
    </row>
    <row r="10318" spans="1:11" ht="22.5" customHeight="1">
      <c r="A10318" s="1051" t="s">
        <v>39864</v>
      </c>
      <c r="B10318" s="1051" t="s">
        <v>34923</v>
      </c>
      <c r="C10318" s="1050">
        <v>0</v>
      </c>
      <c r="D10318" s="1050">
        <v>28466.67</v>
      </c>
      <c r="E10318" s="1406">
        <v>3075131.11</v>
      </c>
      <c r="F10318" s="2361"/>
      <c r="G10318" s="2361"/>
      <c r="H10318" s="2361"/>
      <c r="I10318" s="1516"/>
      <c r="J10318" s="1516"/>
      <c r="K10318" s="1516"/>
    </row>
    <row r="10319" spans="1:11" ht="22.5" customHeight="1">
      <c r="A10319" s="1051" t="s">
        <v>39864</v>
      </c>
      <c r="B10319" s="1051" t="s">
        <v>39888</v>
      </c>
      <c r="C10319" s="1050">
        <v>0</v>
      </c>
      <c r="D10319" s="1050">
        <v>96000</v>
      </c>
      <c r="E10319" s="1406">
        <v>2979131.11</v>
      </c>
      <c r="F10319" s="2361"/>
      <c r="G10319" s="2361"/>
      <c r="H10319" s="2361"/>
      <c r="I10319" s="1516"/>
      <c r="J10319" s="1516"/>
      <c r="K10319" s="1516"/>
    </row>
    <row r="10320" spans="1:11" ht="22.5" customHeight="1">
      <c r="A10320" s="1051" t="s">
        <v>39864</v>
      </c>
      <c r="B10320" s="1051" t="s">
        <v>39889</v>
      </c>
      <c r="C10320" s="1050">
        <v>0</v>
      </c>
      <c r="D10320" s="1050">
        <v>150000</v>
      </c>
      <c r="E10320" s="1406">
        <v>2829131.11</v>
      </c>
      <c r="F10320" s="2361"/>
      <c r="G10320" s="2361"/>
      <c r="H10320" s="2361"/>
      <c r="I10320" s="1516"/>
      <c r="J10320" s="1516"/>
      <c r="K10320" s="1516"/>
    </row>
    <row r="10321" spans="1:11" ht="22.5" customHeight="1">
      <c r="A10321" s="1051" t="s">
        <v>39864</v>
      </c>
      <c r="B10321" s="1051" t="s">
        <v>39890</v>
      </c>
      <c r="C10321" s="1050">
        <v>0</v>
      </c>
      <c r="D10321" s="1050">
        <v>63000</v>
      </c>
      <c r="E10321" s="1406">
        <v>2766131.11</v>
      </c>
      <c r="F10321" s="2361"/>
      <c r="G10321" s="2361"/>
      <c r="H10321" s="2361"/>
      <c r="I10321" s="1516"/>
      <c r="J10321" s="1516"/>
      <c r="K10321" s="1516"/>
    </row>
    <row r="10322" spans="1:11" ht="22.5" customHeight="1">
      <c r="A10322" s="1051" t="s">
        <v>39864</v>
      </c>
      <c r="B10322" s="1051" t="s">
        <v>34507</v>
      </c>
      <c r="C10322" s="1050">
        <v>0</v>
      </c>
      <c r="D10322" s="1050">
        <v>53.75</v>
      </c>
      <c r="E10322" s="1406">
        <v>2766077.36</v>
      </c>
      <c r="F10322" s="2361"/>
      <c r="G10322" s="2361"/>
      <c r="H10322" s="2361"/>
      <c r="I10322" s="1516"/>
      <c r="J10322" s="1516"/>
      <c r="K10322" s="1516"/>
    </row>
    <row r="10323" spans="1:11" ht="22.5" customHeight="1">
      <c r="A10323" s="1051" t="s">
        <v>39864</v>
      </c>
      <c r="B10323" s="1051" t="s">
        <v>39891</v>
      </c>
      <c r="C10323" s="1050">
        <v>0</v>
      </c>
      <c r="D10323" s="1050">
        <v>73000</v>
      </c>
      <c r="E10323" s="1406">
        <v>2693077.36</v>
      </c>
      <c r="F10323" s="2361"/>
      <c r="G10323" s="2361"/>
      <c r="H10323" s="2361"/>
      <c r="I10323" s="1516"/>
      <c r="J10323" s="1516"/>
      <c r="K10323" s="1516"/>
    </row>
    <row r="10324" spans="1:11" ht="22.5" customHeight="1">
      <c r="A10324" s="1051" t="s">
        <v>39864</v>
      </c>
      <c r="B10324" s="1051" t="s">
        <v>34507</v>
      </c>
      <c r="C10324" s="1050">
        <v>0</v>
      </c>
      <c r="D10324" s="1050">
        <v>53.75</v>
      </c>
      <c r="E10324" s="1406">
        <v>2693023.61</v>
      </c>
      <c r="F10324" s="2361"/>
      <c r="G10324" s="2361"/>
      <c r="H10324" s="2361"/>
      <c r="I10324" s="1516"/>
      <c r="J10324" s="1516"/>
      <c r="K10324" s="1516"/>
    </row>
    <row r="10325" spans="1:11" ht="22.5" customHeight="1">
      <c r="A10325" s="1051" t="s">
        <v>39864</v>
      </c>
      <c r="B10325" s="1051" t="s">
        <v>39892</v>
      </c>
      <c r="C10325" s="1050">
        <v>0</v>
      </c>
      <c r="D10325" s="1050">
        <v>55000</v>
      </c>
      <c r="E10325" s="1406">
        <v>2638023.61</v>
      </c>
      <c r="F10325" s="2361"/>
      <c r="G10325" s="2361"/>
      <c r="H10325" s="2361"/>
      <c r="I10325" s="1516"/>
      <c r="J10325" s="1516"/>
      <c r="K10325" s="1516"/>
    </row>
    <row r="10326" spans="1:11" ht="22.5" customHeight="1">
      <c r="A10326" s="1051" t="s">
        <v>39864</v>
      </c>
      <c r="B10326" s="1051" t="s">
        <v>34507</v>
      </c>
      <c r="C10326" s="1050">
        <v>0</v>
      </c>
      <c r="D10326" s="1050">
        <v>53.75</v>
      </c>
      <c r="E10326" s="1406">
        <v>2637969.86</v>
      </c>
      <c r="F10326" s="2361"/>
      <c r="G10326" s="2361"/>
      <c r="H10326" s="2361"/>
      <c r="I10326" s="1516"/>
      <c r="J10326" s="1516"/>
      <c r="K10326" s="1516"/>
    </row>
    <row r="10327" spans="1:11" ht="22.5" customHeight="1">
      <c r="A10327" s="1051" t="s">
        <v>39864</v>
      </c>
      <c r="B10327" s="1051" t="s">
        <v>39893</v>
      </c>
      <c r="C10327" s="1050">
        <v>0</v>
      </c>
      <c r="D10327" s="1050">
        <v>304233.33</v>
      </c>
      <c r="E10327" s="1406">
        <v>2333736.5299999998</v>
      </c>
      <c r="F10327" s="2361"/>
      <c r="G10327" s="2361"/>
      <c r="H10327" s="2361"/>
      <c r="I10327" s="1516"/>
      <c r="J10327" s="1516"/>
      <c r="K10327" s="1516"/>
    </row>
    <row r="10328" spans="1:11" ht="22.5" customHeight="1">
      <c r="A10328" s="1051" t="s">
        <v>39864</v>
      </c>
      <c r="B10328" s="1051" t="s">
        <v>34507</v>
      </c>
      <c r="C10328" s="1050">
        <v>0</v>
      </c>
      <c r="D10328" s="1050">
        <v>53.75</v>
      </c>
      <c r="E10328" s="1406">
        <v>2333682.7799999998</v>
      </c>
      <c r="F10328" s="2361"/>
      <c r="G10328" s="2361"/>
      <c r="H10328" s="2361"/>
      <c r="I10328" s="1516"/>
      <c r="J10328" s="1516"/>
      <c r="K10328" s="1516"/>
    </row>
    <row r="10329" spans="1:11" ht="22.5" customHeight="1">
      <c r="A10329" s="1051" t="s">
        <v>39864</v>
      </c>
      <c r="B10329" s="1051" t="s">
        <v>39894</v>
      </c>
      <c r="C10329" s="1050">
        <v>304233.33</v>
      </c>
      <c r="D10329" s="1050">
        <v>0</v>
      </c>
      <c r="E10329" s="1406">
        <v>2637916.11</v>
      </c>
      <c r="F10329" s="2361"/>
      <c r="G10329" s="2361"/>
      <c r="H10329" s="2361"/>
      <c r="I10329" s="1516"/>
      <c r="J10329" s="1516"/>
      <c r="K10329" s="1516"/>
    </row>
    <row r="10330" spans="1:11" ht="22.5" customHeight="1">
      <c r="A10330" s="1051" t="s">
        <v>39864</v>
      </c>
      <c r="B10330" s="1051" t="s">
        <v>34510</v>
      </c>
      <c r="C10330" s="1050">
        <v>53.75</v>
      </c>
      <c r="D10330" s="1050">
        <v>0</v>
      </c>
      <c r="E10330" s="1406">
        <v>2637969.86</v>
      </c>
      <c r="F10330" s="2361"/>
      <c r="G10330" s="2361"/>
      <c r="H10330" s="2361"/>
      <c r="I10330" s="1516"/>
      <c r="J10330" s="1516"/>
      <c r="K10330" s="1516"/>
    </row>
    <row r="10331" spans="1:11" ht="22.5" customHeight="1">
      <c r="A10331" s="1051" t="s">
        <v>39865</v>
      </c>
      <c r="B10331" s="1051" t="s">
        <v>39895</v>
      </c>
      <c r="C10331" s="1050">
        <v>40000</v>
      </c>
      <c r="D10331" s="1050">
        <v>0</v>
      </c>
      <c r="E10331" s="1406">
        <v>2677969.86</v>
      </c>
      <c r="F10331" s="2361"/>
      <c r="G10331" s="2361"/>
      <c r="H10331" s="2361"/>
      <c r="I10331" s="1516"/>
      <c r="J10331" s="1516"/>
      <c r="K10331" s="1516"/>
    </row>
    <row r="10332" spans="1:11" ht="22.5" customHeight="1">
      <c r="A10332" s="1051" t="s">
        <v>39865</v>
      </c>
      <c r="B10332" s="1051" t="s">
        <v>39896</v>
      </c>
      <c r="C10332" s="1050">
        <v>60000</v>
      </c>
      <c r="D10332" s="1050">
        <v>0</v>
      </c>
      <c r="E10332" s="1406">
        <v>2737969.86</v>
      </c>
      <c r="F10332" s="2361"/>
      <c r="G10332" s="2361"/>
      <c r="H10332" s="2361"/>
      <c r="I10332" s="1516"/>
      <c r="J10332" s="1516"/>
      <c r="K10332" s="1516"/>
    </row>
    <row r="10333" spans="1:11" ht="22.5" customHeight="1">
      <c r="A10333" s="1051" t="s">
        <v>39865</v>
      </c>
      <c r="B10333" s="1051" t="s">
        <v>39897</v>
      </c>
      <c r="C10333" s="1050">
        <v>10000</v>
      </c>
      <c r="D10333" s="1050">
        <v>0</v>
      </c>
      <c r="E10333" s="1406">
        <v>2747969.86</v>
      </c>
      <c r="F10333" s="2361"/>
      <c r="G10333" s="2361"/>
      <c r="H10333" s="2361"/>
      <c r="I10333" s="1516"/>
      <c r="J10333" s="1516"/>
      <c r="K10333" s="1516"/>
    </row>
    <row r="10334" spans="1:11" ht="22.5" customHeight="1">
      <c r="A10334" s="1051" t="s">
        <v>39866</v>
      </c>
      <c r="B10334" s="1051" t="s">
        <v>39898</v>
      </c>
      <c r="C10334" s="1050">
        <v>25000</v>
      </c>
      <c r="D10334" s="1050">
        <v>0</v>
      </c>
      <c r="E10334" s="1406">
        <v>2772969.86</v>
      </c>
      <c r="F10334" s="2361"/>
      <c r="G10334" s="2361"/>
      <c r="H10334" s="2361"/>
      <c r="I10334" s="1516"/>
      <c r="J10334" s="1516"/>
      <c r="K10334" s="1516"/>
    </row>
    <row r="10335" spans="1:11" ht="22.5" customHeight="1">
      <c r="A10335" s="1051" t="s">
        <v>39866</v>
      </c>
      <c r="B10335" s="1051" t="s">
        <v>39899</v>
      </c>
      <c r="C10335" s="1050">
        <v>15000</v>
      </c>
      <c r="D10335" s="1050">
        <v>0</v>
      </c>
      <c r="E10335" s="1406">
        <v>2787969.86</v>
      </c>
      <c r="F10335" s="2361"/>
      <c r="G10335" s="2361"/>
      <c r="H10335" s="2361"/>
      <c r="I10335" s="1516"/>
      <c r="J10335" s="1516"/>
      <c r="K10335" s="1516"/>
    </row>
    <row r="10336" spans="1:11" ht="22.5" customHeight="1">
      <c r="A10336" s="1051" t="s">
        <v>39867</v>
      </c>
      <c r="B10336" s="1051" t="s">
        <v>39900</v>
      </c>
      <c r="C10336" s="1050">
        <v>15000</v>
      </c>
      <c r="D10336" s="1050">
        <v>0</v>
      </c>
      <c r="E10336" s="1406">
        <v>2802969.86</v>
      </c>
      <c r="F10336" s="2361"/>
      <c r="G10336" s="2361"/>
      <c r="H10336" s="2361"/>
      <c r="I10336" s="1516"/>
      <c r="J10336" s="1516"/>
      <c r="K10336" s="1516"/>
    </row>
    <row r="10337" spans="1:11" ht="22.5" customHeight="1">
      <c r="A10337" s="1051" t="s">
        <v>39867</v>
      </c>
      <c r="B10337" s="1051" t="s">
        <v>39901</v>
      </c>
      <c r="C10337" s="1050">
        <v>30000</v>
      </c>
      <c r="D10337" s="1050">
        <v>0</v>
      </c>
      <c r="E10337" s="1406">
        <v>2832969.86</v>
      </c>
      <c r="F10337" s="2361"/>
      <c r="G10337" s="2361"/>
      <c r="H10337" s="2361"/>
      <c r="I10337" s="1516"/>
      <c r="J10337" s="1516"/>
      <c r="K10337" s="1516"/>
    </row>
    <row r="10338" spans="1:11" ht="22.5" customHeight="1">
      <c r="A10338" s="1051" t="s">
        <v>39867</v>
      </c>
      <c r="B10338" s="1051" t="s">
        <v>39902</v>
      </c>
      <c r="C10338" s="1050">
        <v>10000</v>
      </c>
      <c r="D10338" s="1050">
        <v>0</v>
      </c>
      <c r="E10338" s="1406">
        <v>2842969.86</v>
      </c>
      <c r="F10338" s="2361"/>
      <c r="G10338" s="2361"/>
      <c r="H10338" s="2361"/>
      <c r="I10338" s="1516"/>
      <c r="J10338" s="1516"/>
      <c r="K10338" s="1516"/>
    </row>
    <row r="10339" spans="1:11" ht="22.5" customHeight="1">
      <c r="A10339" s="1051" t="s">
        <v>39868</v>
      </c>
      <c r="B10339" s="1051" t="s">
        <v>39903</v>
      </c>
      <c r="C10339" s="1050">
        <v>10000</v>
      </c>
      <c r="D10339" s="1050">
        <v>0</v>
      </c>
      <c r="E10339" s="1406">
        <v>2852969.86</v>
      </c>
      <c r="F10339" s="2361"/>
      <c r="G10339" s="2361"/>
      <c r="H10339" s="2361"/>
      <c r="I10339" s="1516"/>
      <c r="J10339" s="1516"/>
      <c r="K10339" s="1516"/>
    </row>
    <row r="10340" spans="1:11" ht="22.5" customHeight="1">
      <c r="A10340" s="1051" t="s">
        <v>39868</v>
      </c>
      <c r="B10340" s="1051" t="s">
        <v>34931</v>
      </c>
      <c r="C10340" s="1050">
        <v>10000</v>
      </c>
      <c r="D10340" s="1050">
        <v>0</v>
      </c>
      <c r="E10340" s="1406">
        <v>2862969.86</v>
      </c>
      <c r="F10340" s="2361"/>
      <c r="G10340" s="2361"/>
      <c r="H10340" s="2361"/>
      <c r="I10340" s="1516"/>
      <c r="J10340" s="1516"/>
      <c r="K10340" s="1516"/>
    </row>
    <row r="10341" spans="1:11" ht="22.5" customHeight="1">
      <c r="A10341" s="1629" t="s">
        <v>40069</v>
      </c>
      <c r="B10341" s="1051" t="s">
        <v>40076</v>
      </c>
      <c r="C10341" s="1050">
        <v>65000</v>
      </c>
      <c r="D10341" s="1050">
        <v>0</v>
      </c>
      <c r="E10341" s="1406">
        <v>2927969.86</v>
      </c>
      <c r="F10341" s="2361"/>
      <c r="G10341" s="2361"/>
      <c r="H10341" s="2361"/>
      <c r="I10341" s="1516"/>
      <c r="J10341" s="1516"/>
      <c r="K10341" s="1516"/>
    </row>
    <row r="10342" spans="1:11" ht="22.5" customHeight="1">
      <c r="A10342" s="1051" t="s">
        <v>40069</v>
      </c>
      <c r="B10342" s="1051" t="s">
        <v>40077</v>
      </c>
      <c r="C10342" s="1050">
        <v>30000</v>
      </c>
      <c r="D10342" s="1050">
        <v>0</v>
      </c>
      <c r="E10342" s="1406">
        <v>2957969.86</v>
      </c>
      <c r="F10342" s="2361"/>
      <c r="G10342" s="2361"/>
      <c r="H10342" s="2361"/>
      <c r="I10342" s="1516"/>
      <c r="J10342" s="1516"/>
      <c r="K10342" s="1516"/>
    </row>
    <row r="10343" spans="1:11" ht="22.5" customHeight="1">
      <c r="A10343" s="1051" t="s">
        <v>40069</v>
      </c>
      <c r="B10343" s="1051" t="s">
        <v>34654</v>
      </c>
      <c r="C10343" s="1050">
        <v>0</v>
      </c>
      <c r="D10343" s="1050">
        <v>1321.47</v>
      </c>
      <c r="E10343" s="1406">
        <v>2956648.39</v>
      </c>
      <c r="F10343" s="2361"/>
      <c r="G10343" s="2361"/>
      <c r="H10343" s="2361"/>
      <c r="I10343" s="1516"/>
      <c r="J10343" s="1516"/>
      <c r="K10343" s="1516"/>
    </row>
    <row r="10344" spans="1:11" ht="22.5" customHeight="1">
      <c r="A10344" s="1051" t="s">
        <v>40069</v>
      </c>
      <c r="B10344" s="1051" t="s">
        <v>34655</v>
      </c>
      <c r="C10344" s="1050">
        <v>0</v>
      </c>
      <c r="D10344" s="1050">
        <v>99.11</v>
      </c>
      <c r="E10344" s="1406">
        <v>2956549.28</v>
      </c>
      <c r="F10344" s="2361"/>
      <c r="G10344" s="2361"/>
      <c r="H10344" s="2361"/>
      <c r="I10344" s="1516"/>
      <c r="J10344" s="1516"/>
      <c r="K10344" s="1516"/>
    </row>
    <row r="10345" spans="1:11" ht="22.5" customHeight="1">
      <c r="A10345" s="1051" t="s">
        <v>40070</v>
      </c>
      <c r="B10345" s="1051" t="s">
        <v>40078</v>
      </c>
      <c r="C10345" s="1050">
        <v>25000</v>
      </c>
      <c r="D10345" s="1050">
        <v>0</v>
      </c>
      <c r="E10345" s="1406">
        <v>2981549.28</v>
      </c>
      <c r="F10345" s="2361"/>
      <c r="G10345" s="2361"/>
      <c r="H10345" s="2361"/>
      <c r="I10345" s="1516"/>
      <c r="J10345" s="1516"/>
      <c r="K10345" s="1516"/>
    </row>
    <row r="10346" spans="1:11" ht="22.5" customHeight="1">
      <c r="A10346" s="1051" t="s">
        <v>40070</v>
      </c>
      <c r="B10346" s="1051" t="s">
        <v>40079</v>
      </c>
      <c r="C10346" s="1050">
        <v>35000</v>
      </c>
      <c r="D10346" s="1050">
        <v>0</v>
      </c>
      <c r="E10346" s="1406">
        <v>3016549.28</v>
      </c>
      <c r="F10346" s="2361"/>
      <c r="G10346" s="2361"/>
      <c r="H10346" s="2361"/>
      <c r="I10346" s="1516"/>
      <c r="J10346" s="1516"/>
      <c r="K10346" s="1516"/>
    </row>
    <row r="10347" spans="1:11" ht="22.5" customHeight="1">
      <c r="A10347" s="1051" t="s">
        <v>40071</v>
      </c>
      <c r="B10347" s="1051" t="s">
        <v>40080</v>
      </c>
      <c r="C10347" s="1050">
        <v>15000</v>
      </c>
      <c r="D10347" s="1050">
        <v>0</v>
      </c>
      <c r="E10347" s="1406">
        <v>3031549.28</v>
      </c>
      <c r="F10347" s="2361"/>
      <c r="G10347" s="2361"/>
      <c r="H10347" s="2361"/>
      <c r="I10347" s="1516"/>
      <c r="J10347" s="1516"/>
      <c r="K10347" s="1516"/>
    </row>
    <row r="10348" spans="1:11" ht="22.5" customHeight="1">
      <c r="A10348" s="1051" t="s">
        <v>40071</v>
      </c>
      <c r="B10348" s="1051" t="s">
        <v>40081</v>
      </c>
      <c r="C10348" s="1050">
        <v>25000</v>
      </c>
      <c r="D10348" s="1050">
        <v>0</v>
      </c>
      <c r="E10348" s="1406">
        <v>3056549.28</v>
      </c>
      <c r="F10348" s="2361"/>
      <c r="G10348" s="2361"/>
      <c r="H10348" s="2361"/>
      <c r="I10348" s="1516"/>
      <c r="J10348" s="1516"/>
      <c r="K10348" s="1516"/>
    </row>
    <row r="10349" spans="1:11" ht="22.5" customHeight="1">
      <c r="A10349" s="1051" t="s">
        <v>40071</v>
      </c>
      <c r="B10349" s="1051" t="s">
        <v>40082</v>
      </c>
      <c r="C10349" s="1050">
        <v>5000</v>
      </c>
      <c r="D10349" s="1050">
        <v>0</v>
      </c>
      <c r="E10349" s="1406">
        <v>3061549.28</v>
      </c>
      <c r="F10349" s="2361"/>
      <c r="G10349" s="2361"/>
      <c r="H10349" s="2361"/>
      <c r="I10349" s="1516"/>
      <c r="J10349" s="1516"/>
      <c r="K10349" s="1516"/>
    </row>
    <row r="10350" spans="1:11" ht="22.5" customHeight="1">
      <c r="A10350" s="1051" t="s">
        <v>40071</v>
      </c>
      <c r="B10350" s="1051" t="s">
        <v>40083</v>
      </c>
      <c r="C10350" s="1050">
        <v>15000</v>
      </c>
      <c r="D10350" s="1050">
        <v>0</v>
      </c>
      <c r="E10350" s="1406">
        <v>3076549.28</v>
      </c>
      <c r="F10350" s="2361"/>
      <c r="G10350" s="2361"/>
      <c r="H10350" s="2361"/>
      <c r="I10350" s="1516"/>
      <c r="J10350" s="1516"/>
      <c r="K10350" s="1516"/>
    </row>
    <row r="10351" spans="1:11" ht="22.5" customHeight="1">
      <c r="A10351" s="1051" t="s">
        <v>40071</v>
      </c>
      <c r="B10351" s="1051" t="s">
        <v>40084</v>
      </c>
      <c r="C10351" s="1050">
        <v>20000</v>
      </c>
      <c r="D10351" s="1050">
        <v>0</v>
      </c>
      <c r="E10351" s="1406">
        <v>3096549.28</v>
      </c>
      <c r="F10351" s="2361"/>
      <c r="G10351" s="2361"/>
      <c r="H10351" s="2361"/>
      <c r="I10351" s="1516"/>
      <c r="J10351" s="1516"/>
      <c r="K10351" s="1516"/>
    </row>
    <row r="10352" spans="1:11" ht="22.5" customHeight="1">
      <c r="A10352" s="1051" t="s">
        <v>40071</v>
      </c>
      <c r="B10352" s="1051" t="s">
        <v>40085</v>
      </c>
      <c r="C10352" s="1050">
        <v>25000</v>
      </c>
      <c r="D10352" s="1050">
        <v>0</v>
      </c>
      <c r="E10352" s="1406">
        <v>3121549.28</v>
      </c>
      <c r="F10352" s="2361"/>
      <c r="G10352" s="2361"/>
      <c r="H10352" s="2361"/>
      <c r="I10352" s="1516"/>
      <c r="J10352" s="1516"/>
      <c r="K10352" s="1516"/>
    </row>
    <row r="10353" spans="1:11" ht="22.5" customHeight="1">
      <c r="A10353" s="1051" t="s">
        <v>40072</v>
      </c>
      <c r="B10353" s="1051" t="s">
        <v>40086</v>
      </c>
      <c r="C10353" s="1050">
        <v>35000</v>
      </c>
      <c r="D10353" s="1050">
        <v>0</v>
      </c>
      <c r="E10353" s="1406">
        <v>3156549.28</v>
      </c>
      <c r="F10353" s="2361"/>
      <c r="G10353" s="2361"/>
      <c r="H10353" s="2361"/>
      <c r="I10353" s="1516"/>
      <c r="J10353" s="1516"/>
      <c r="K10353" s="1516"/>
    </row>
    <row r="10354" spans="1:11" ht="22.5" customHeight="1">
      <c r="A10354" s="1051" t="s">
        <v>40072</v>
      </c>
      <c r="B10354" s="1051" t="s">
        <v>40087</v>
      </c>
      <c r="C10354" s="1050">
        <v>15000</v>
      </c>
      <c r="D10354" s="1050">
        <v>0</v>
      </c>
      <c r="E10354" s="1406">
        <v>3171549.28</v>
      </c>
      <c r="F10354" s="2361"/>
      <c r="G10354" s="2361"/>
      <c r="H10354" s="2361"/>
      <c r="I10354" s="1516"/>
      <c r="J10354" s="1516"/>
      <c r="K10354" s="1516"/>
    </row>
    <row r="10355" spans="1:11" ht="22.5" customHeight="1">
      <c r="A10355" s="1051" t="s">
        <v>40072</v>
      </c>
      <c r="B10355" s="1051" t="s">
        <v>40088</v>
      </c>
      <c r="C10355" s="1050">
        <v>15000</v>
      </c>
      <c r="D10355" s="1050">
        <v>0</v>
      </c>
      <c r="E10355" s="1406">
        <v>3186549.28</v>
      </c>
      <c r="F10355" s="2361"/>
      <c r="G10355" s="2361"/>
      <c r="H10355" s="2361"/>
      <c r="I10355" s="1516"/>
      <c r="J10355" s="1516"/>
      <c r="K10355" s="1516"/>
    </row>
    <row r="10356" spans="1:11" ht="22.5" customHeight="1">
      <c r="A10356" s="1051" t="s">
        <v>40073</v>
      </c>
      <c r="B10356" s="1051" t="s">
        <v>34664</v>
      </c>
      <c r="C10356" s="1050">
        <v>0</v>
      </c>
      <c r="D10356" s="1050">
        <v>1700</v>
      </c>
      <c r="E10356" s="1406">
        <v>3184849.28</v>
      </c>
      <c r="F10356" s="2361"/>
      <c r="G10356" s="2361"/>
      <c r="H10356" s="2361"/>
      <c r="I10356" s="1516"/>
      <c r="J10356" s="1516"/>
      <c r="K10356" s="1516"/>
    </row>
    <row r="10357" spans="1:11" ht="22.5" customHeight="1">
      <c r="A10357" s="1051" t="s">
        <v>40073</v>
      </c>
      <c r="B10357" s="1051" t="s">
        <v>40089</v>
      </c>
      <c r="C10357" s="1050">
        <v>5000</v>
      </c>
      <c r="D10357" s="1050">
        <v>0</v>
      </c>
      <c r="E10357" s="1406">
        <v>3189849.28</v>
      </c>
      <c r="F10357" s="2361"/>
      <c r="G10357" s="2361"/>
      <c r="H10357" s="2361"/>
      <c r="I10357" s="1516"/>
      <c r="J10357" s="1516"/>
      <c r="K10357" s="1516"/>
    </row>
    <row r="10358" spans="1:11" ht="22.5" customHeight="1">
      <c r="A10358" s="1051" t="s">
        <v>40074</v>
      </c>
      <c r="B10358" s="1051" t="s">
        <v>40090</v>
      </c>
      <c r="C10358" s="1050">
        <v>10000</v>
      </c>
      <c r="D10358" s="1050">
        <v>0</v>
      </c>
      <c r="E10358" s="1406">
        <v>3199849.28</v>
      </c>
      <c r="F10358" s="2361"/>
      <c r="G10358" s="2361"/>
      <c r="H10358" s="2361"/>
      <c r="I10358" s="1516"/>
      <c r="J10358" s="1516"/>
      <c r="K10358" s="1516"/>
    </row>
    <row r="10359" spans="1:11" ht="22.5" customHeight="1">
      <c r="A10359" s="1051" t="s">
        <v>40074</v>
      </c>
      <c r="B10359" s="1051" t="s">
        <v>40091</v>
      </c>
      <c r="C10359" s="1050">
        <v>15000</v>
      </c>
      <c r="D10359" s="1050">
        <v>0</v>
      </c>
      <c r="E10359" s="1406">
        <v>3214849.28</v>
      </c>
      <c r="F10359" s="2361"/>
      <c r="G10359" s="2361"/>
      <c r="H10359" s="2361"/>
      <c r="I10359" s="1516"/>
      <c r="J10359" s="1516"/>
      <c r="K10359" s="1516"/>
    </row>
    <row r="10360" spans="1:11" ht="22.5" customHeight="1">
      <c r="A10360" s="1051" t="s">
        <v>40074</v>
      </c>
      <c r="B10360" s="1051" t="s">
        <v>40092</v>
      </c>
      <c r="C10360" s="1050">
        <v>15000</v>
      </c>
      <c r="D10360" s="1050">
        <v>0</v>
      </c>
      <c r="E10360" s="1406">
        <v>3229849.28</v>
      </c>
      <c r="F10360" s="2361"/>
      <c r="G10360" s="2361"/>
      <c r="H10360" s="2361"/>
      <c r="I10360" s="1516"/>
      <c r="J10360" s="1516"/>
      <c r="K10360" s="1516"/>
    </row>
    <row r="10361" spans="1:11" ht="22.5" customHeight="1">
      <c r="A10361" s="1051" t="s">
        <v>40074</v>
      </c>
      <c r="B10361" s="1051" t="s">
        <v>40093</v>
      </c>
      <c r="C10361" s="1050">
        <v>15000</v>
      </c>
      <c r="D10361" s="1050">
        <v>0</v>
      </c>
      <c r="E10361" s="1406">
        <v>3244849.28</v>
      </c>
      <c r="F10361" s="2361"/>
      <c r="G10361" s="2361"/>
      <c r="H10361" s="2361"/>
      <c r="I10361" s="1516"/>
      <c r="J10361" s="1516"/>
      <c r="K10361" s="1516"/>
    </row>
    <row r="10362" spans="1:11" ht="22.5" customHeight="1">
      <c r="A10362" s="1051" t="s">
        <v>40074</v>
      </c>
      <c r="B10362" s="1051" t="s">
        <v>40094</v>
      </c>
      <c r="C10362" s="1050">
        <v>0</v>
      </c>
      <c r="D10362" s="1050">
        <v>40000</v>
      </c>
      <c r="E10362" s="1406">
        <v>3204849.28</v>
      </c>
      <c r="F10362" s="2361"/>
      <c r="G10362" s="2361"/>
      <c r="H10362" s="2361"/>
      <c r="I10362" s="1516"/>
      <c r="J10362" s="1516"/>
      <c r="K10362" s="1516"/>
    </row>
    <row r="10363" spans="1:11" ht="22.5" customHeight="1">
      <c r="A10363" s="1051" t="s">
        <v>40074</v>
      </c>
      <c r="B10363" s="1051" t="s">
        <v>40095</v>
      </c>
      <c r="C10363" s="1050">
        <v>0</v>
      </c>
      <c r="D10363" s="1050">
        <v>304233.33</v>
      </c>
      <c r="E10363" s="1406">
        <v>2900615.95</v>
      </c>
      <c r="F10363" s="2361"/>
      <c r="G10363" s="2361"/>
      <c r="H10363" s="2361"/>
      <c r="I10363" s="1516"/>
      <c r="J10363" s="1516"/>
      <c r="K10363" s="1516"/>
    </row>
    <row r="10364" spans="1:11" ht="22.5" customHeight="1">
      <c r="A10364" s="1051" t="s">
        <v>40074</v>
      </c>
      <c r="B10364" s="1051" t="s">
        <v>34507</v>
      </c>
      <c r="C10364" s="1050">
        <v>0</v>
      </c>
      <c r="D10364" s="1050">
        <v>53.75</v>
      </c>
      <c r="E10364" s="1406">
        <v>2900562.2</v>
      </c>
      <c r="F10364" s="2361"/>
      <c r="G10364" s="2361"/>
      <c r="H10364" s="2361"/>
      <c r="I10364" s="1516"/>
      <c r="J10364" s="1516"/>
      <c r="K10364" s="1516"/>
    </row>
    <row r="10365" spans="1:11" ht="22.5" customHeight="1">
      <c r="A10365" s="1051" t="s">
        <v>40075</v>
      </c>
      <c r="B10365" s="1051" t="s">
        <v>40096</v>
      </c>
      <c r="C10365" s="1050">
        <v>20000</v>
      </c>
      <c r="D10365" s="1050">
        <v>0</v>
      </c>
      <c r="E10365" s="1406">
        <v>2920562.2</v>
      </c>
      <c r="F10365" s="2361"/>
      <c r="G10365" s="2361"/>
      <c r="H10365" s="2361"/>
      <c r="I10365" s="1516"/>
      <c r="J10365" s="1516"/>
      <c r="K10365" s="1516"/>
    </row>
    <row r="10366" spans="1:11" ht="22.5" customHeight="1">
      <c r="A10366" s="1051" t="s">
        <v>40075</v>
      </c>
      <c r="B10366" s="1051" t="s">
        <v>40097</v>
      </c>
      <c r="C10366" s="1050">
        <v>10000</v>
      </c>
      <c r="D10366" s="1050">
        <v>0</v>
      </c>
      <c r="E10366" s="1406">
        <v>2930562.2</v>
      </c>
      <c r="F10366" s="2361"/>
      <c r="G10366" s="2361"/>
      <c r="H10366" s="2361"/>
      <c r="I10366" s="1516"/>
      <c r="J10366" s="1516"/>
      <c r="K10366" s="1516"/>
    </row>
    <row r="10367" spans="1:11" ht="22.5" customHeight="1">
      <c r="A10367" s="1629" t="s">
        <v>40075</v>
      </c>
      <c r="B10367" s="1051" t="s">
        <v>40134</v>
      </c>
      <c r="C10367" s="1050">
        <v>30000</v>
      </c>
      <c r="D10367" s="1050">
        <v>0</v>
      </c>
      <c r="E10367" s="1406">
        <v>2960562.2</v>
      </c>
      <c r="F10367" s="2361"/>
      <c r="G10367" s="2361"/>
      <c r="H10367" s="2361"/>
      <c r="I10367" s="1516"/>
      <c r="J10367" s="1516"/>
      <c r="K10367" s="1516"/>
    </row>
    <row r="10368" spans="1:11" ht="22.5" customHeight="1">
      <c r="A10368" s="1051" t="s">
        <v>40128</v>
      </c>
      <c r="B10368" s="1051" t="s">
        <v>40135</v>
      </c>
      <c r="C10368" s="1050">
        <v>8500</v>
      </c>
      <c r="D10368" s="1050">
        <v>0</v>
      </c>
      <c r="E10368" s="1406">
        <v>2969062.2</v>
      </c>
      <c r="F10368" s="2361"/>
      <c r="G10368" s="2361"/>
      <c r="H10368" s="2361"/>
      <c r="I10368" s="1516"/>
      <c r="J10368" s="1516"/>
      <c r="K10368" s="1516"/>
    </row>
    <row r="10369" spans="1:11" ht="22.5" customHeight="1">
      <c r="A10369" s="1051" t="s">
        <v>40128</v>
      </c>
      <c r="B10369" s="1051" t="s">
        <v>40136</v>
      </c>
      <c r="C10369" s="1050">
        <v>10000</v>
      </c>
      <c r="D10369" s="1050">
        <v>0</v>
      </c>
      <c r="E10369" s="1406">
        <v>2979062.2</v>
      </c>
      <c r="F10369" s="2361"/>
      <c r="G10369" s="2361"/>
      <c r="H10369" s="2361"/>
      <c r="I10369" s="1516"/>
      <c r="J10369" s="1516"/>
      <c r="K10369" s="1516"/>
    </row>
    <row r="10370" spans="1:11" ht="22.5" customHeight="1">
      <c r="A10370" s="1051" t="s">
        <v>40129</v>
      </c>
      <c r="B10370" s="1051" t="s">
        <v>40137</v>
      </c>
      <c r="C10370" s="1050">
        <v>10000</v>
      </c>
      <c r="D10370" s="1050">
        <v>0</v>
      </c>
      <c r="E10370" s="1406">
        <v>2989062.2</v>
      </c>
      <c r="F10370" s="2361"/>
      <c r="G10370" s="2361"/>
      <c r="H10370" s="2361"/>
      <c r="I10370" s="1516"/>
      <c r="J10370" s="1516"/>
      <c r="K10370" s="1516"/>
    </row>
    <row r="10371" spans="1:11" ht="22.5" customHeight="1">
      <c r="A10371" s="1051" t="s">
        <v>40129</v>
      </c>
      <c r="B10371" s="1051" t="s">
        <v>40138</v>
      </c>
      <c r="C10371" s="1050">
        <v>45000</v>
      </c>
      <c r="D10371" s="1050">
        <v>0</v>
      </c>
      <c r="E10371" s="1406">
        <v>3034062.2</v>
      </c>
      <c r="F10371" s="2361"/>
      <c r="G10371" s="2361"/>
      <c r="H10371" s="2361"/>
      <c r="I10371" s="1516"/>
      <c r="J10371" s="1516"/>
      <c r="K10371" s="1516"/>
    </row>
    <row r="10372" spans="1:11" ht="22.5" customHeight="1">
      <c r="A10372" s="1051" t="s">
        <v>40130</v>
      </c>
      <c r="B10372" s="1051" t="s">
        <v>40139</v>
      </c>
      <c r="C10372" s="1050">
        <v>25000</v>
      </c>
      <c r="D10372" s="1050">
        <v>0</v>
      </c>
      <c r="E10372" s="1406">
        <v>3059062.2</v>
      </c>
      <c r="F10372" s="2361"/>
      <c r="G10372" s="2361"/>
      <c r="H10372" s="2361"/>
      <c r="I10372" s="1516"/>
      <c r="J10372" s="1516"/>
      <c r="K10372" s="1516"/>
    </row>
    <row r="10373" spans="1:11" ht="22.5" customHeight="1">
      <c r="A10373" s="1051" t="s">
        <v>40130</v>
      </c>
      <c r="B10373" s="1051" t="s">
        <v>40140</v>
      </c>
      <c r="C10373" s="1050">
        <v>10000</v>
      </c>
      <c r="D10373" s="1050">
        <v>0</v>
      </c>
      <c r="E10373" s="1406">
        <v>3069062.2</v>
      </c>
      <c r="F10373" s="2361"/>
      <c r="G10373" s="2361"/>
      <c r="H10373" s="2361"/>
      <c r="I10373" s="1516"/>
      <c r="J10373" s="1516"/>
      <c r="K10373" s="1516"/>
    </row>
    <row r="10374" spans="1:11" ht="22.5" customHeight="1">
      <c r="A10374" s="1051" t="s">
        <v>40130</v>
      </c>
      <c r="B10374" s="1051" t="s">
        <v>39116</v>
      </c>
      <c r="C10374" s="1050">
        <v>35000</v>
      </c>
      <c r="D10374" s="1050">
        <v>0</v>
      </c>
      <c r="E10374" s="1406">
        <v>3104062.2</v>
      </c>
      <c r="F10374" s="2361"/>
      <c r="G10374" s="2361"/>
      <c r="H10374" s="2361"/>
      <c r="I10374" s="1516"/>
      <c r="J10374" s="1516"/>
      <c r="K10374" s="1516"/>
    </row>
    <row r="10375" spans="1:11" ht="22.5" customHeight="1">
      <c r="A10375" s="1051" t="s">
        <v>40130</v>
      </c>
      <c r="B10375" s="1051" t="s">
        <v>40141</v>
      </c>
      <c r="C10375" s="1050">
        <v>10000</v>
      </c>
      <c r="D10375" s="1050">
        <v>0</v>
      </c>
      <c r="E10375" s="1406">
        <v>3114062.2</v>
      </c>
      <c r="F10375" s="2361"/>
      <c r="G10375" s="2361"/>
      <c r="H10375" s="2361"/>
      <c r="I10375" s="1516"/>
      <c r="J10375" s="1516"/>
      <c r="K10375" s="1516"/>
    </row>
    <row r="10376" spans="1:11" ht="22.5" customHeight="1">
      <c r="A10376" s="1051" t="s">
        <v>40130</v>
      </c>
      <c r="B10376" s="1051" t="s">
        <v>40142</v>
      </c>
      <c r="C10376" s="1050">
        <v>15000</v>
      </c>
      <c r="D10376" s="1050">
        <v>0</v>
      </c>
      <c r="E10376" s="1406">
        <v>3129062.2</v>
      </c>
      <c r="F10376" s="2361"/>
      <c r="G10376" s="2361"/>
      <c r="H10376" s="2361"/>
      <c r="I10376" s="1516"/>
      <c r="J10376" s="1516"/>
      <c r="K10376" s="1516"/>
    </row>
    <row r="10377" spans="1:11" ht="22.5" customHeight="1">
      <c r="A10377" s="1051" t="s">
        <v>40130</v>
      </c>
      <c r="B10377" s="1051" t="s">
        <v>40143</v>
      </c>
      <c r="C10377" s="1050">
        <v>25000</v>
      </c>
      <c r="D10377" s="1050">
        <v>0</v>
      </c>
      <c r="E10377" s="1406">
        <v>3154062.2</v>
      </c>
      <c r="F10377" s="2361"/>
      <c r="G10377" s="2361"/>
      <c r="H10377" s="2361"/>
      <c r="I10377" s="1516"/>
      <c r="J10377" s="1516"/>
      <c r="K10377" s="1516"/>
    </row>
    <row r="10378" spans="1:11" ht="22.5" customHeight="1">
      <c r="A10378" s="1051" t="s">
        <v>40131</v>
      </c>
      <c r="B10378" s="1051" t="s">
        <v>40144</v>
      </c>
      <c r="C10378" s="1050">
        <v>20000</v>
      </c>
      <c r="D10378" s="1050">
        <v>0</v>
      </c>
      <c r="E10378" s="1406">
        <v>3174062.2</v>
      </c>
      <c r="F10378" s="2361"/>
      <c r="G10378" s="2361"/>
      <c r="H10378" s="2361"/>
      <c r="I10378" s="1516"/>
      <c r="J10378" s="1516"/>
      <c r="K10378" s="1516"/>
    </row>
    <row r="10379" spans="1:11" ht="22.5" customHeight="1">
      <c r="A10379" s="1051" t="s">
        <v>40131</v>
      </c>
      <c r="B10379" s="1051" t="s">
        <v>40145</v>
      </c>
      <c r="C10379" s="1050">
        <v>10000</v>
      </c>
      <c r="D10379" s="1050">
        <v>0</v>
      </c>
      <c r="E10379" s="1406">
        <v>3184062.2</v>
      </c>
      <c r="F10379" s="2361"/>
      <c r="G10379" s="2361"/>
      <c r="H10379" s="2361"/>
      <c r="I10379" s="1516"/>
      <c r="J10379" s="1516"/>
      <c r="K10379" s="1516"/>
    </row>
    <row r="10380" spans="1:11" ht="22.5" customHeight="1">
      <c r="A10380" s="1051" t="s">
        <v>40132</v>
      </c>
      <c r="B10380" s="1051" t="s">
        <v>34664</v>
      </c>
      <c r="C10380" s="1050">
        <v>0</v>
      </c>
      <c r="D10380" s="1050">
        <v>900</v>
      </c>
      <c r="E10380" s="1406">
        <v>3183162.2</v>
      </c>
      <c r="F10380" s="2361"/>
      <c r="G10380" s="2361"/>
      <c r="H10380" s="2361"/>
      <c r="I10380" s="1516"/>
      <c r="J10380" s="1516"/>
      <c r="K10380" s="1516"/>
    </row>
    <row r="10381" spans="1:11" ht="22.5" customHeight="1">
      <c r="A10381" s="1051" t="s">
        <v>40132</v>
      </c>
      <c r="B10381" s="1051" t="s">
        <v>40146</v>
      </c>
      <c r="C10381" s="1050">
        <v>25000</v>
      </c>
      <c r="D10381" s="1050">
        <v>0</v>
      </c>
      <c r="E10381" s="1406">
        <v>3208162.2</v>
      </c>
      <c r="F10381" s="2361"/>
      <c r="G10381" s="2361"/>
      <c r="H10381" s="2361"/>
      <c r="I10381" s="1516"/>
      <c r="J10381" s="1516"/>
      <c r="K10381" s="1516"/>
    </row>
    <row r="10382" spans="1:11" ht="22.5" customHeight="1">
      <c r="A10382" s="1051" t="s">
        <v>40132</v>
      </c>
      <c r="B10382" s="1051" t="s">
        <v>40147</v>
      </c>
      <c r="C10382" s="1050">
        <v>10000</v>
      </c>
      <c r="D10382" s="1050">
        <v>0</v>
      </c>
      <c r="E10382" s="1406">
        <v>3218162.2</v>
      </c>
      <c r="F10382" s="2361"/>
      <c r="G10382" s="2361"/>
      <c r="H10382" s="2361"/>
      <c r="I10382" s="1516"/>
      <c r="J10382" s="1516"/>
      <c r="K10382" s="1516"/>
    </row>
    <row r="10383" spans="1:11" ht="22.5" customHeight="1">
      <c r="A10383" s="1051" t="s">
        <v>40132</v>
      </c>
      <c r="B10383" s="1051" t="s">
        <v>40148</v>
      </c>
      <c r="C10383" s="1050">
        <v>10000</v>
      </c>
      <c r="D10383" s="1050">
        <v>0</v>
      </c>
      <c r="E10383" s="1406">
        <v>3228162.2</v>
      </c>
      <c r="F10383" s="2361"/>
      <c r="G10383" s="2361"/>
      <c r="H10383" s="2361"/>
      <c r="I10383" s="1516"/>
      <c r="J10383" s="1516"/>
      <c r="K10383" s="1516"/>
    </row>
    <row r="10384" spans="1:11" ht="22.5" customHeight="1">
      <c r="A10384" s="1051" t="s">
        <v>40132</v>
      </c>
      <c r="B10384" s="1051" t="s">
        <v>40149</v>
      </c>
      <c r="C10384" s="1050">
        <v>10000</v>
      </c>
      <c r="D10384" s="1050">
        <v>0</v>
      </c>
      <c r="E10384" s="1406">
        <v>3238162.2</v>
      </c>
      <c r="F10384" s="2361"/>
      <c r="G10384" s="2361"/>
      <c r="H10384" s="2361"/>
      <c r="I10384" s="1516"/>
      <c r="J10384" s="1516"/>
      <c r="K10384" s="1516"/>
    </row>
    <row r="10385" spans="1:11" ht="22.5" customHeight="1">
      <c r="A10385" s="1051" t="s">
        <v>40133</v>
      </c>
      <c r="B10385" s="1051" t="s">
        <v>40150</v>
      </c>
      <c r="C10385" s="1050">
        <v>30000</v>
      </c>
      <c r="D10385" s="1050">
        <v>0</v>
      </c>
      <c r="E10385" s="1406">
        <v>3268162.2</v>
      </c>
      <c r="F10385" s="2361"/>
      <c r="G10385" s="2361"/>
      <c r="H10385" s="2361"/>
      <c r="I10385" s="1516"/>
      <c r="J10385" s="1516"/>
      <c r="K10385" s="1516"/>
    </row>
    <row r="10386" spans="1:11" ht="22.5" customHeight="1">
      <c r="A10386" s="1051" t="s">
        <v>40133</v>
      </c>
      <c r="B10386" s="1051" t="s">
        <v>40151</v>
      </c>
      <c r="C10386" s="1050">
        <v>65000</v>
      </c>
      <c r="D10386" s="1050">
        <v>0</v>
      </c>
      <c r="E10386" s="1406">
        <v>3333162.2</v>
      </c>
      <c r="F10386" s="2361"/>
      <c r="G10386" s="2361"/>
      <c r="H10386" s="2361"/>
      <c r="I10386" s="1516"/>
      <c r="J10386" s="1516"/>
      <c r="K10386" s="1516"/>
    </row>
    <row r="10387" spans="1:11" ht="22.5" customHeight="1">
      <c r="A10387" s="1629" t="s">
        <v>40165</v>
      </c>
      <c r="B10387" s="1051" t="s">
        <v>40171</v>
      </c>
      <c r="C10387" s="1050">
        <v>15000</v>
      </c>
      <c r="D10387" s="1050">
        <v>0</v>
      </c>
      <c r="E10387" s="1406">
        <v>3348162.2</v>
      </c>
      <c r="F10387" s="2361"/>
      <c r="G10387" s="2361"/>
      <c r="H10387" s="2361"/>
      <c r="I10387" s="1516"/>
      <c r="J10387" s="1516"/>
      <c r="K10387" s="1516"/>
    </row>
    <row r="10388" spans="1:11" ht="22.5" customHeight="1">
      <c r="A10388" s="1051" t="s">
        <v>40165</v>
      </c>
      <c r="B10388" s="1051" t="s">
        <v>40172</v>
      </c>
      <c r="C10388" s="1050">
        <v>40000</v>
      </c>
      <c r="D10388" s="1050">
        <v>0</v>
      </c>
      <c r="E10388" s="1406">
        <v>3388162.2</v>
      </c>
      <c r="F10388" s="2361"/>
      <c r="G10388" s="2361"/>
      <c r="H10388" s="2361"/>
      <c r="I10388" s="1516"/>
      <c r="J10388" s="1516"/>
      <c r="K10388" s="1516"/>
    </row>
    <row r="10389" spans="1:11" ht="22.5" customHeight="1">
      <c r="A10389" s="1051" t="s">
        <v>40165</v>
      </c>
      <c r="B10389" s="1051" t="s">
        <v>40173</v>
      </c>
      <c r="C10389" s="1050">
        <v>40000</v>
      </c>
      <c r="D10389" s="1050">
        <v>0</v>
      </c>
      <c r="E10389" s="1406">
        <v>3428162.2</v>
      </c>
      <c r="F10389" s="2361"/>
      <c r="G10389" s="2361"/>
      <c r="H10389" s="2361"/>
      <c r="I10389" s="1516"/>
      <c r="J10389" s="1516"/>
      <c r="K10389" s="1516"/>
    </row>
    <row r="10390" spans="1:11" ht="22.5" customHeight="1">
      <c r="A10390" s="1051" t="s">
        <v>40165</v>
      </c>
      <c r="B10390" s="1051" t="s">
        <v>40174</v>
      </c>
      <c r="C10390" s="1050">
        <v>27000</v>
      </c>
      <c r="D10390" s="1050">
        <v>0</v>
      </c>
      <c r="E10390" s="1406">
        <v>3455162.2</v>
      </c>
      <c r="F10390" s="2361"/>
      <c r="G10390" s="2361"/>
      <c r="H10390" s="2361"/>
      <c r="I10390" s="1516"/>
      <c r="J10390" s="1516"/>
      <c r="K10390" s="1516"/>
    </row>
    <row r="10391" spans="1:11" ht="22.5" customHeight="1">
      <c r="A10391" s="1051" t="s">
        <v>40166</v>
      </c>
      <c r="B10391" s="1051" t="s">
        <v>40175</v>
      </c>
      <c r="C10391" s="1050">
        <v>60000</v>
      </c>
      <c r="D10391" s="1050">
        <v>0</v>
      </c>
      <c r="E10391" s="1406">
        <v>3515162.2</v>
      </c>
      <c r="F10391" s="2361"/>
      <c r="G10391" s="2361"/>
      <c r="H10391" s="2361"/>
      <c r="I10391" s="1516"/>
      <c r="J10391" s="1516"/>
      <c r="K10391" s="1516"/>
    </row>
    <row r="10392" spans="1:11" ht="22.5" customHeight="1">
      <c r="A10392" s="1051" t="s">
        <v>40166</v>
      </c>
      <c r="B10392" s="1051" t="s">
        <v>40176</v>
      </c>
      <c r="C10392" s="1050">
        <v>40000</v>
      </c>
      <c r="D10392" s="1050">
        <v>0</v>
      </c>
      <c r="E10392" s="1406">
        <v>3555162.2</v>
      </c>
      <c r="F10392" s="2361"/>
      <c r="G10392" s="2361"/>
      <c r="H10392" s="2361"/>
      <c r="I10392" s="1516"/>
      <c r="J10392" s="1516"/>
      <c r="K10392" s="1516"/>
    </row>
    <row r="10393" spans="1:11" ht="22.5" customHeight="1">
      <c r="A10393" s="1051" t="s">
        <v>40166</v>
      </c>
      <c r="B10393" s="1051" t="s">
        <v>40177</v>
      </c>
      <c r="C10393" s="1050">
        <v>15000</v>
      </c>
      <c r="D10393" s="1050">
        <v>0</v>
      </c>
      <c r="E10393" s="1406">
        <v>3570162.2</v>
      </c>
      <c r="F10393" s="2361"/>
      <c r="G10393" s="2361"/>
      <c r="H10393" s="2361"/>
      <c r="I10393" s="1516"/>
      <c r="J10393" s="1516"/>
      <c r="K10393" s="1516"/>
    </row>
    <row r="10394" spans="1:11" ht="22.5" customHeight="1">
      <c r="A10394" s="1051" t="s">
        <v>40167</v>
      </c>
      <c r="B10394" s="1051" t="s">
        <v>40178</v>
      </c>
      <c r="C10394" s="1050">
        <v>15000</v>
      </c>
      <c r="D10394" s="1050">
        <v>0</v>
      </c>
      <c r="E10394" s="1406">
        <v>3585162.2</v>
      </c>
      <c r="F10394" s="2361"/>
      <c r="G10394" s="2361"/>
      <c r="H10394" s="2361"/>
      <c r="I10394" s="1516"/>
      <c r="J10394" s="1516"/>
      <c r="K10394" s="1516"/>
    </row>
    <row r="10395" spans="1:11" ht="22.5" customHeight="1">
      <c r="A10395" s="1051" t="s">
        <v>40167</v>
      </c>
      <c r="B10395" s="1051" t="s">
        <v>40179</v>
      </c>
      <c r="C10395" s="1050">
        <v>40000</v>
      </c>
      <c r="D10395" s="1050">
        <v>0</v>
      </c>
      <c r="E10395" s="1406">
        <v>3625162.2</v>
      </c>
      <c r="F10395" s="2361"/>
      <c r="G10395" s="2361"/>
      <c r="H10395" s="2361"/>
      <c r="I10395" s="1516"/>
      <c r="J10395" s="1516"/>
      <c r="K10395" s="1516"/>
    </row>
    <row r="10396" spans="1:11" ht="22.5" customHeight="1">
      <c r="A10396" s="1051" t="s">
        <v>40168</v>
      </c>
      <c r="B10396" s="1051" t="s">
        <v>40180</v>
      </c>
      <c r="C10396" s="1050">
        <v>40000</v>
      </c>
      <c r="D10396" s="1050">
        <v>0</v>
      </c>
      <c r="E10396" s="1406">
        <v>3665162.2</v>
      </c>
      <c r="F10396" s="2361"/>
      <c r="G10396" s="2361"/>
      <c r="H10396" s="2361"/>
      <c r="I10396" s="1516"/>
      <c r="J10396" s="1516"/>
      <c r="K10396" s="1516"/>
    </row>
    <row r="10397" spans="1:11" ht="22.5" customHeight="1">
      <c r="A10397" s="1051" t="s">
        <v>40168</v>
      </c>
      <c r="B10397" s="1051" t="s">
        <v>34664</v>
      </c>
      <c r="C10397" s="1050">
        <v>0</v>
      </c>
      <c r="D10397" s="1050">
        <v>800</v>
      </c>
      <c r="E10397" s="1406">
        <v>3664362.2</v>
      </c>
      <c r="F10397" s="2361"/>
      <c r="G10397" s="2361"/>
      <c r="H10397" s="2361"/>
      <c r="I10397" s="1516"/>
      <c r="J10397" s="1516"/>
      <c r="K10397" s="1516"/>
    </row>
    <row r="10398" spans="1:11" ht="22.5" customHeight="1">
      <c r="A10398" s="1051" t="s">
        <v>40168</v>
      </c>
      <c r="B10398" s="1051" t="s">
        <v>40181</v>
      </c>
      <c r="C10398" s="1050">
        <v>10000</v>
      </c>
      <c r="D10398" s="1050">
        <v>0</v>
      </c>
      <c r="E10398" s="1406">
        <v>3674362.2</v>
      </c>
      <c r="F10398" s="2361"/>
      <c r="G10398" s="2361"/>
      <c r="H10398" s="2361"/>
      <c r="I10398" s="1516"/>
      <c r="J10398" s="1516"/>
      <c r="K10398" s="1516"/>
    </row>
    <row r="10399" spans="1:11" ht="22.5" customHeight="1">
      <c r="A10399" s="1051" t="s">
        <v>40169</v>
      </c>
      <c r="B10399" s="1051" t="s">
        <v>40182</v>
      </c>
      <c r="C10399" s="1050">
        <v>30000</v>
      </c>
      <c r="D10399" s="1050">
        <v>0</v>
      </c>
      <c r="E10399" s="1406">
        <v>3704362.2</v>
      </c>
      <c r="F10399" s="2361"/>
      <c r="G10399" s="2361"/>
      <c r="H10399" s="2361"/>
      <c r="I10399" s="1516"/>
      <c r="J10399" s="1516"/>
      <c r="K10399" s="1516"/>
    </row>
    <row r="10400" spans="1:11" ht="22.5" customHeight="1">
      <c r="A10400" s="1051" t="s">
        <v>40170</v>
      </c>
      <c r="B10400" s="1051" t="s">
        <v>27126</v>
      </c>
      <c r="C10400" s="1050">
        <v>35000</v>
      </c>
      <c r="D10400" s="1050">
        <v>0</v>
      </c>
      <c r="E10400" s="1406">
        <v>3739362.2</v>
      </c>
      <c r="F10400" s="2361"/>
      <c r="G10400" s="2361"/>
      <c r="H10400" s="2361"/>
      <c r="I10400" s="1516"/>
      <c r="J10400" s="1516"/>
      <c r="K10400" s="1516"/>
    </row>
    <row r="10401" spans="1:11" ht="22.5" customHeight="1">
      <c r="A10401" s="1051" t="s">
        <v>40170</v>
      </c>
      <c r="B10401" s="1051" t="s">
        <v>40183</v>
      </c>
      <c r="C10401" s="1050">
        <v>15000</v>
      </c>
      <c r="D10401" s="1050">
        <v>0</v>
      </c>
      <c r="E10401" s="1406">
        <v>3754362.2</v>
      </c>
      <c r="F10401" s="2361"/>
      <c r="G10401" s="2361"/>
      <c r="H10401" s="2361"/>
      <c r="I10401" s="1516"/>
      <c r="J10401" s="1516"/>
      <c r="K10401" s="1516"/>
    </row>
    <row r="10402" spans="1:11" ht="22.5" customHeight="1">
      <c r="A10402" s="1051" t="s">
        <v>40170</v>
      </c>
      <c r="B10402" s="1051" t="s">
        <v>40184</v>
      </c>
      <c r="C10402" s="1050">
        <v>10000</v>
      </c>
      <c r="D10402" s="1050">
        <v>0</v>
      </c>
      <c r="E10402" s="1406">
        <v>3764362.2</v>
      </c>
      <c r="F10402" s="2361"/>
      <c r="G10402" s="2361"/>
      <c r="H10402" s="2361"/>
      <c r="I10402" s="1516"/>
      <c r="J10402" s="1516"/>
      <c r="K10402" s="1516"/>
    </row>
    <row r="10403" spans="1:11" ht="22.5" customHeight="1">
      <c r="C10403" s="3031"/>
      <c r="D10403" s="3031"/>
      <c r="E10403" s="2666">
        <f t="shared" ref="E10403:E10441" si="91">E10402-D10403+C10403</f>
        <v>3764362.2</v>
      </c>
    </row>
    <row r="10404" spans="1:11" ht="22.5" customHeight="1">
      <c r="E10404" s="612">
        <f t="shared" si="91"/>
        <v>3764362.2</v>
      </c>
    </row>
    <row r="10405" spans="1:11" ht="22.5" customHeight="1">
      <c r="E10405" s="612">
        <f t="shared" si="91"/>
        <v>3764362.2</v>
      </c>
    </row>
    <row r="10406" spans="1:11" ht="22.5" customHeight="1">
      <c r="E10406" s="612">
        <f t="shared" si="91"/>
        <v>3764362.2</v>
      </c>
    </row>
    <row r="10407" spans="1:11" ht="22.5" customHeight="1">
      <c r="E10407" s="612">
        <f t="shared" si="91"/>
        <v>3764362.2</v>
      </c>
    </row>
    <row r="10408" spans="1:11" ht="22.5" customHeight="1">
      <c r="E10408" s="612">
        <f t="shared" si="91"/>
        <v>3764362.2</v>
      </c>
    </row>
    <row r="10409" spans="1:11" ht="22.5" customHeight="1">
      <c r="E10409" s="612">
        <f t="shared" si="91"/>
        <v>3764362.2</v>
      </c>
    </row>
    <row r="10410" spans="1:11" ht="22.5" customHeight="1">
      <c r="E10410" s="612">
        <f t="shared" si="91"/>
        <v>3764362.2</v>
      </c>
    </row>
    <row r="10411" spans="1:11" ht="22.5" customHeight="1">
      <c r="E10411" s="612">
        <f t="shared" si="91"/>
        <v>3764362.2</v>
      </c>
    </row>
    <row r="10412" spans="1:11" ht="22.5" customHeight="1">
      <c r="E10412" s="612">
        <f t="shared" si="91"/>
        <v>3764362.2</v>
      </c>
    </row>
    <row r="10413" spans="1:11" ht="22.5" customHeight="1">
      <c r="E10413" s="612">
        <f t="shared" si="91"/>
        <v>3764362.2</v>
      </c>
    </row>
    <row r="10414" spans="1:11" ht="22.5" customHeight="1">
      <c r="E10414" s="612">
        <f t="shared" si="91"/>
        <v>3764362.2</v>
      </c>
    </row>
    <row r="10415" spans="1:11" ht="22.5" customHeight="1">
      <c r="E10415" s="612">
        <f t="shared" si="91"/>
        <v>3764362.2</v>
      </c>
    </row>
    <row r="10416" spans="1:11" ht="22.5" customHeight="1">
      <c r="E10416" s="612">
        <f t="shared" si="91"/>
        <v>3764362.2</v>
      </c>
    </row>
    <row r="10417" spans="5:5" ht="22.5" customHeight="1">
      <c r="E10417" s="612">
        <f t="shared" si="91"/>
        <v>3764362.2</v>
      </c>
    </row>
    <row r="10418" spans="5:5" ht="22.5" customHeight="1">
      <c r="E10418" s="612">
        <f t="shared" si="91"/>
        <v>3764362.2</v>
      </c>
    </row>
    <row r="10419" spans="5:5" ht="22.5" customHeight="1">
      <c r="E10419" s="612">
        <f t="shared" si="91"/>
        <v>3764362.2</v>
      </c>
    </row>
    <row r="10420" spans="5:5" ht="22.5" customHeight="1">
      <c r="E10420" s="612">
        <f t="shared" si="91"/>
        <v>3764362.2</v>
      </c>
    </row>
    <row r="10421" spans="5:5" ht="22.5" customHeight="1">
      <c r="E10421" s="612">
        <f t="shared" si="91"/>
        <v>3764362.2</v>
      </c>
    </row>
    <row r="10422" spans="5:5" ht="22.5" customHeight="1">
      <c r="E10422" s="612">
        <f t="shared" si="91"/>
        <v>3764362.2</v>
      </c>
    </row>
    <row r="10423" spans="5:5" ht="22.5" customHeight="1">
      <c r="E10423" s="612">
        <f t="shared" si="91"/>
        <v>3764362.2</v>
      </c>
    </row>
    <row r="10424" spans="5:5" ht="22.5" customHeight="1">
      <c r="E10424" s="612">
        <f t="shared" si="91"/>
        <v>3764362.2</v>
      </c>
    </row>
    <row r="10425" spans="5:5" ht="22.5" customHeight="1">
      <c r="E10425" s="612">
        <f t="shared" si="91"/>
        <v>3764362.2</v>
      </c>
    </row>
    <row r="10426" spans="5:5" ht="22.5" customHeight="1">
      <c r="E10426" s="612">
        <f t="shared" si="91"/>
        <v>3764362.2</v>
      </c>
    </row>
    <row r="10427" spans="5:5" ht="22.5" customHeight="1">
      <c r="E10427" s="612">
        <f t="shared" si="91"/>
        <v>3764362.2</v>
      </c>
    </row>
    <row r="10428" spans="5:5" ht="22.5" customHeight="1">
      <c r="E10428" s="612">
        <f t="shared" si="91"/>
        <v>3764362.2</v>
      </c>
    </row>
    <row r="10429" spans="5:5" ht="22.5" customHeight="1">
      <c r="E10429" s="612">
        <f t="shared" si="91"/>
        <v>3764362.2</v>
      </c>
    </row>
    <row r="10430" spans="5:5" ht="22.5" customHeight="1">
      <c r="E10430" s="612">
        <f t="shared" si="91"/>
        <v>3764362.2</v>
      </c>
    </row>
    <row r="10431" spans="5:5" ht="22.5" customHeight="1">
      <c r="E10431" s="612">
        <f t="shared" si="91"/>
        <v>3764362.2</v>
      </c>
    </row>
    <row r="10432" spans="5:5" ht="22.5" customHeight="1">
      <c r="E10432" s="612">
        <f t="shared" si="91"/>
        <v>3764362.2</v>
      </c>
    </row>
    <row r="10433" spans="5:5" ht="22.5" customHeight="1">
      <c r="E10433" s="612">
        <f t="shared" si="91"/>
        <v>3764362.2</v>
      </c>
    </row>
    <row r="10434" spans="5:5" ht="22.5" customHeight="1">
      <c r="E10434" s="612">
        <f t="shared" si="91"/>
        <v>3764362.2</v>
      </c>
    </row>
    <row r="10435" spans="5:5" ht="22.5" customHeight="1">
      <c r="E10435" s="612">
        <f t="shared" si="91"/>
        <v>3764362.2</v>
      </c>
    </row>
    <row r="10436" spans="5:5" ht="22.5" customHeight="1">
      <c r="E10436" s="612">
        <f t="shared" si="91"/>
        <v>3764362.2</v>
      </c>
    </row>
    <row r="10437" spans="5:5" ht="22.5" customHeight="1">
      <c r="E10437" s="612">
        <f t="shared" si="91"/>
        <v>3764362.2</v>
      </c>
    </row>
    <row r="10438" spans="5:5" ht="22.5" customHeight="1">
      <c r="E10438" s="612">
        <f t="shared" si="91"/>
        <v>3764362.2</v>
      </c>
    </row>
    <row r="10439" spans="5:5" ht="22.5" customHeight="1">
      <c r="E10439" s="612">
        <f t="shared" si="91"/>
        <v>3764362.2</v>
      </c>
    </row>
    <row r="10440" spans="5:5" ht="22.5" customHeight="1">
      <c r="E10440" s="612">
        <f t="shared" si="91"/>
        <v>3764362.2</v>
      </c>
    </row>
    <row r="10441" spans="5:5" ht="22.5" customHeight="1">
      <c r="E10441" s="612">
        <f t="shared" si="91"/>
        <v>3764362.2</v>
      </c>
    </row>
    <row r="10442" spans="5:5" ht="22.5" customHeight="1">
      <c r="E10442" s="612">
        <f t="shared" ref="E10442:E10505" si="92">E10441-D10442+C10442</f>
        <v>3764362.2</v>
      </c>
    </row>
    <row r="10443" spans="5:5" ht="22.5" customHeight="1">
      <c r="E10443" s="612">
        <f t="shared" si="92"/>
        <v>3764362.2</v>
      </c>
    </row>
    <row r="10444" spans="5:5" ht="22.5" customHeight="1">
      <c r="E10444" s="612">
        <f t="shared" si="92"/>
        <v>3764362.2</v>
      </c>
    </row>
    <row r="10445" spans="5:5" ht="22.5" customHeight="1">
      <c r="E10445" s="612">
        <f t="shared" si="92"/>
        <v>3764362.2</v>
      </c>
    </row>
    <row r="10446" spans="5:5" ht="22.5" customHeight="1">
      <c r="E10446" s="612">
        <f t="shared" si="92"/>
        <v>3764362.2</v>
      </c>
    </row>
    <row r="10447" spans="5:5" ht="22.5" customHeight="1">
      <c r="E10447" s="612">
        <f t="shared" si="92"/>
        <v>3764362.2</v>
      </c>
    </row>
    <row r="10448" spans="5:5" ht="22.5" customHeight="1">
      <c r="E10448" s="612">
        <f t="shared" si="92"/>
        <v>3764362.2</v>
      </c>
    </row>
    <row r="10449" spans="5:5" ht="22.5" customHeight="1">
      <c r="E10449" s="612">
        <f t="shared" si="92"/>
        <v>3764362.2</v>
      </c>
    </row>
    <row r="10450" spans="5:5" ht="22.5" customHeight="1">
      <c r="E10450" s="612">
        <f t="shared" si="92"/>
        <v>3764362.2</v>
      </c>
    </row>
    <row r="10451" spans="5:5" ht="22.5" customHeight="1">
      <c r="E10451" s="612">
        <f t="shared" si="92"/>
        <v>3764362.2</v>
      </c>
    </row>
    <row r="10452" spans="5:5" ht="22.5" customHeight="1">
      <c r="E10452" s="612">
        <f t="shared" si="92"/>
        <v>3764362.2</v>
      </c>
    </row>
    <row r="10453" spans="5:5" ht="22.5" customHeight="1">
      <c r="E10453" s="612">
        <f t="shared" si="92"/>
        <v>3764362.2</v>
      </c>
    </row>
    <row r="10454" spans="5:5" ht="22.5" customHeight="1">
      <c r="E10454" s="612">
        <f t="shared" si="92"/>
        <v>3764362.2</v>
      </c>
    </row>
    <row r="10455" spans="5:5" ht="22.5" customHeight="1">
      <c r="E10455" s="612">
        <f t="shared" si="92"/>
        <v>3764362.2</v>
      </c>
    </row>
    <row r="10456" spans="5:5" ht="22.5" customHeight="1">
      <c r="E10456" s="612">
        <f t="shared" si="92"/>
        <v>3764362.2</v>
      </c>
    </row>
    <row r="10457" spans="5:5" ht="22.5" customHeight="1">
      <c r="E10457" s="612">
        <f t="shared" si="92"/>
        <v>3764362.2</v>
      </c>
    </row>
    <row r="10458" spans="5:5" ht="22.5" customHeight="1">
      <c r="E10458" s="612">
        <f t="shared" si="92"/>
        <v>3764362.2</v>
      </c>
    </row>
    <row r="10459" spans="5:5" ht="22.5" customHeight="1">
      <c r="E10459" s="612">
        <f t="shared" si="92"/>
        <v>3764362.2</v>
      </c>
    </row>
    <row r="10460" spans="5:5" ht="22.5" customHeight="1">
      <c r="E10460" s="612">
        <f t="shared" si="92"/>
        <v>3764362.2</v>
      </c>
    </row>
    <row r="10461" spans="5:5" ht="22.5" customHeight="1">
      <c r="E10461" s="612">
        <f t="shared" si="92"/>
        <v>3764362.2</v>
      </c>
    </row>
    <row r="10462" spans="5:5" ht="22.5" customHeight="1">
      <c r="E10462" s="612">
        <f t="shared" si="92"/>
        <v>3764362.2</v>
      </c>
    </row>
    <row r="10463" spans="5:5" ht="22.5" customHeight="1">
      <c r="E10463" s="612">
        <f t="shared" si="92"/>
        <v>3764362.2</v>
      </c>
    </row>
    <row r="10464" spans="5:5" ht="22.5" customHeight="1">
      <c r="E10464" s="612">
        <f t="shared" si="92"/>
        <v>3764362.2</v>
      </c>
    </row>
    <row r="10465" spans="5:5" ht="22.5" customHeight="1">
      <c r="E10465" s="612">
        <f t="shared" si="92"/>
        <v>3764362.2</v>
      </c>
    </row>
    <row r="10466" spans="5:5" ht="22.5" customHeight="1">
      <c r="E10466" s="612">
        <f t="shared" si="92"/>
        <v>3764362.2</v>
      </c>
    </row>
    <row r="10467" spans="5:5" ht="22.5" customHeight="1">
      <c r="E10467" s="612">
        <f t="shared" si="92"/>
        <v>3764362.2</v>
      </c>
    </row>
    <row r="10468" spans="5:5" ht="22.5" customHeight="1">
      <c r="E10468" s="612">
        <f t="shared" si="92"/>
        <v>3764362.2</v>
      </c>
    </row>
    <row r="10469" spans="5:5" ht="22.5" customHeight="1">
      <c r="E10469" s="612">
        <f t="shared" si="92"/>
        <v>3764362.2</v>
      </c>
    </row>
    <row r="10470" spans="5:5" ht="22.5" customHeight="1">
      <c r="E10470" s="612">
        <f t="shared" si="92"/>
        <v>3764362.2</v>
      </c>
    </row>
    <row r="10471" spans="5:5" ht="22.5" customHeight="1">
      <c r="E10471" s="612">
        <f t="shared" si="92"/>
        <v>3764362.2</v>
      </c>
    </row>
    <row r="10472" spans="5:5" ht="22.5" customHeight="1">
      <c r="E10472" s="612">
        <f t="shared" si="92"/>
        <v>3764362.2</v>
      </c>
    </row>
    <row r="10473" spans="5:5" ht="22.5" customHeight="1">
      <c r="E10473" s="612">
        <f t="shared" si="92"/>
        <v>3764362.2</v>
      </c>
    </row>
    <row r="10474" spans="5:5" ht="22.5" customHeight="1">
      <c r="E10474" s="612">
        <f t="shared" si="92"/>
        <v>3764362.2</v>
      </c>
    </row>
    <row r="10475" spans="5:5" ht="22.5" customHeight="1">
      <c r="E10475" s="612">
        <f t="shared" si="92"/>
        <v>3764362.2</v>
      </c>
    </row>
    <row r="10476" spans="5:5" ht="22.5" customHeight="1">
      <c r="E10476" s="612">
        <f t="shared" si="92"/>
        <v>3764362.2</v>
      </c>
    </row>
    <row r="10477" spans="5:5" ht="22.5" customHeight="1">
      <c r="E10477" s="612">
        <f t="shared" si="92"/>
        <v>3764362.2</v>
      </c>
    </row>
    <row r="10478" spans="5:5" ht="22.5" customHeight="1">
      <c r="E10478" s="612">
        <f t="shared" si="92"/>
        <v>3764362.2</v>
      </c>
    </row>
    <row r="10479" spans="5:5" ht="22.5" customHeight="1">
      <c r="E10479" s="612">
        <f t="shared" si="92"/>
        <v>3764362.2</v>
      </c>
    </row>
    <row r="10480" spans="5:5" ht="22.5" customHeight="1">
      <c r="E10480" s="612">
        <f t="shared" si="92"/>
        <v>3764362.2</v>
      </c>
    </row>
    <row r="10481" spans="5:5" ht="22.5" customHeight="1">
      <c r="E10481" s="612">
        <f t="shared" si="92"/>
        <v>3764362.2</v>
      </c>
    </row>
    <row r="10482" spans="5:5" ht="22.5" customHeight="1">
      <c r="E10482" s="612">
        <f t="shared" si="92"/>
        <v>3764362.2</v>
      </c>
    </row>
    <row r="10483" spans="5:5" ht="22.5" customHeight="1">
      <c r="E10483" s="612">
        <f t="shared" si="92"/>
        <v>3764362.2</v>
      </c>
    </row>
    <row r="10484" spans="5:5" ht="22.5" customHeight="1">
      <c r="E10484" s="612">
        <f t="shared" si="92"/>
        <v>3764362.2</v>
      </c>
    </row>
    <row r="10485" spans="5:5" ht="22.5" customHeight="1">
      <c r="E10485" s="612">
        <f t="shared" si="92"/>
        <v>3764362.2</v>
      </c>
    </row>
    <row r="10486" spans="5:5" ht="22.5" customHeight="1">
      <c r="E10486" s="612">
        <f t="shared" si="92"/>
        <v>3764362.2</v>
      </c>
    </row>
    <row r="10487" spans="5:5" ht="22.5" customHeight="1">
      <c r="E10487" s="612">
        <f t="shared" si="92"/>
        <v>3764362.2</v>
      </c>
    </row>
    <row r="10488" spans="5:5" ht="22.5" customHeight="1">
      <c r="E10488" s="612">
        <f t="shared" si="92"/>
        <v>3764362.2</v>
      </c>
    </row>
    <row r="10489" spans="5:5" ht="22.5" customHeight="1">
      <c r="E10489" s="612">
        <f t="shared" si="92"/>
        <v>3764362.2</v>
      </c>
    </row>
    <row r="10490" spans="5:5" ht="22.5" customHeight="1">
      <c r="E10490" s="612">
        <f t="shared" si="92"/>
        <v>3764362.2</v>
      </c>
    </row>
    <row r="10491" spans="5:5" ht="22.5" customHeight="1">
      <c r="E10491" s="612">
        <f t="shared" si="92"/>
        <v>3764362.2</v>
      </c>
    </row>
    <row r="10492" spans="5:5" ht="22.5" customHeight="1">
      <c r="E10492" s="612">
        <f t="shared" si="92"/>
        <v>3764362.2</v>
      </c>
    </row>
    <row r="10493" spans="5:5" ht="22.5" customHeight="1">
      <c r="E10493" s="612">
        <f t="shared" si="92"/>
        <v>3764362.2</v>
      </c>
    </row>
    <row r="10494" spans="5:5" ht="22.5" customHeight="1">
      <c r="E10494" s="612">
        <f t="shared" si="92"/>
        <v>3764362.2</v>
      </c>
    </row>
    <row r="10495" spans="5:5" ht="22.5" customHeight="1">
      <c r="E10495" s="612">
        <f t="shared" si="92"/>
        <v>3764362.2</v>
      </c>
    </row>
    <row r="10496" spans="5:5" ht="22.5" customHeight="1">
      <c r="E10496" s="612">
        <f t="shared" si="92"/>
        <v>3764362.2</v>
      </c>
    </row>
    <row r="10497" spans="5:5" ht="22.5" customHeight="1">
      <c r="E10497" s="612">
        <f t="shared" si="92"/>
        <v>3764362.2</v>
      </c>
    </row>
    <row r="10498" spans="5:5" ht="22.5" customHeight="1">
      <c r="E10498" s="612">
        <f t="shared" si="92"/>
        <v>3764362.2</v>
      </c>
    </row>
    <row r="10499" spans="5:5" ht="22.5" customHeight="1">
      <c r="E10499" s="612">
        <f t="shared" si="92"/>
        <v>3764362.2</v>
      </c>
    </row>
    <row r="10500" spans="5:5" ht="22.5" customHeight="1">
      <c r="E10500" s="612">
        <f t="shared" si="92"/>
        <v>3764362.2</v>
      </c>
    </row>
    <row r="10501" spans="5:5" ht="22.5" customHeight="1">
      <c r="E10501" s="612">
        <f t="shared" si="92"/>
        <v>3764362.2</v>
      </c>
    </row>
    <row r="10502" spans="5:5" ht="22.5" customHeight="1">
      <c r="E10502" s="612">
        <f t="shared" si="92"/>
        <v>3764362.2</v>
      </c>
    </row>
    <row r="10503" spans="5:5" ht="22.5" customHeight="1">
      <c r="E10503" s="612">
        <f t="shared" si="92"/>
        <v>3764362.2</v>
      </c>
    </row>
    <row r="10504" spans="5:5" ht="22.5" customHeight="1">
      <c r="E10504" s="612">
        <f t="shared" si="92"/>
        <v>3764362.2</v>
      </c>
    </row>
    <row r="10505" spans="5:5" ht="22.5" customHeight="1">
      <c r="E10505" s="612">
        <f t="shared" si="92"/>
        <v>3764362.2</v>
      </c>
    </row>
    <row r="10506" spans="5:5" ht="22.5" customHeight="1">
      <c r="E10506" s="612">
        <f t="shared" ref="E10506:E10569" si="93">E10505-D10506+C10506</f>
        <v>3764362.2</v>
      </c>
    </row>
    <row r="10507" spans="5:5" ht="22.5" customHeight="1">
      <c r="E10507" s="612">
        <f t="shared" si="93"/>
        <v>3764362.2</v>
      </c>
    </row>
    <row r="10508" spans="5:5" ht="22.5" customHeight="1">
      <c r="E10508" s="612">
        <f t="shared" si="93"/>
        <v>3764362.2</v>
      </c>
    </row>
    <row r="10509" spans="5:5" ht="22.5" customHeight="1">
      <c r="E10509" s="612">
        <f t="shared" si="93"/>
        <v>3764362.2</v>
      </c>
    </row>
    <row r="10510" spans="5:5" ht="22.5" customHeight="1">
      <c r="E10510" s="612">
        <f t="shared" si="93"/>
        <v>3764362.2</v>
      </c>
    </row>
    <row r="10511" spans="5:5" ht="22.5" customHeight="1">
      <c r="E10511" s="612">
        <f t="shared" si="93"/>
        <v>3764362.2</v>
      </c>
    </row>
    <row r="10512" spans="5:5" ht="22.5" customHeight="1">
      <c r="E10512" s="612">
        <f t="shared" si="93"/>
        <v>3764362.2</v>
      </c>
    </row>
    <row r="10513" spans="5:5" ht="22.5" customHeight="1">
      <c r="E10513" s="612">
        <f t="shared" si="93"/>
        <v>3764362.2</v>
      </c>
    </row>
    <row r="10514" spans="5:5" ht="22.5" customHeight="1">
      <c r="E10514" s="612">
        <f t="shared" si="93"/>
        <v>3764362.2</v>
      </c>
    </row>
    <row r="10515" spans="5:5" ht="22.5" customHeight="1">
      <c r="E10515" s="612">
        <f t="shared" si="93"/>
        <v>3764362.2</v>
      </c>
    </row>
    <row r="10516" spans="5:5" ht="22.5" customHeight="1">
      <c r="E10516" s="612">
        <f t="shared" si="93"/>
        <v>3764362.2</v>
      </c>
    </row>
    <row r="10517" spans="5:5" ht="22.5" customHeight="1">
      <c r="E10517" s="612">
        <f t="shared" si="93"/>
        <v>3764362.2</v>
      </c>
    </row>
    <row r="10518" spans="5:5" ht="22.5" customHeight="1">
      <c r="E10518" s="612">
        <f t="shared" si="93"/>
        <v>3764362.2</v>
      </c>
    </row>
    <row r="10519" spans="5:5" ht="22.5" customHeight="1">
      <c r="E10519" s="612">
        <f t="shared" si="93"/>
        <v>3764362.2</v>
      </c>
    </row>
    <row r="10520" spans="5:5" ht="22.5" customHeight="1">
      <c r="E10520" s="612">
        <f t="shared" si="93"/>
        <v>3764362.2</v>
      </c>
    </row>
    <row r="10521" spans="5:5" ht="22.5" customHeight="1">
      <c r="E10521" s="612">
        <f t="shared" si="93"/>
        <v>3764362.2</v>
      </c>
    </row>
    <row r="10522" spans="5:5" ht="22.5" customHeight="1">
      <c r="E10522" s="612">
        <f t="shared" si="93"/>
        <v>3764362.2</v>
      </c>
    </row>
    <row r="10523" spans="5:5" ht="22.5" customHeight="1">
      <c r="E10523" s="612">
        <f t="shared" si="93"/>
        <v>3764362.2</v>
      </c>
    </row>
    <row r="10524" spans="5:5" ht="22.5" customHeight="1">
      <c r="E10524" s="612">
        <f t="shared" si="93"/>
        <v>3764362.2</v>
      </c>
    </row>
    <row r="10525" spans="5:5" ht="22.5" customHeight="1">
      <c r="E10525" s="612">
        <f t="shared" si="93"/>
        <v>3764362.2</v>
      </c>
    </row>
    <row r="10526" spans="5:5" ht="22.5" customHeight="1">
      <c r="E10526" s="612">
        <f t="shared" si="93"/>
        <v>3764362.2</v>
      </c>
    </row>
    <row r="10527" spans="5:5" ht="22.5" customHeight="1">
      <c r="E10527" s="612">
        <f t="shared" si="93"/>
        <v>3764362.2</v>
      </c>
    </row>
    <row r="10528" spans="5:5" ht="22.5" customHeight="1">
      <c r="E10528" s="612">
        <f t="shared" si="93"/>
        <v>3764362.2</v>
      </c>
    </row>
    <row r="10529" spans="5:5" ht="22.5" customHeight="1">
      <c r="E10529" s="612">
        <f t="shared" si="93"/>
        <v>3764362.2</v>
      </c>
    </row>
    <row r="10530" spans="5:5" ht="22.5" customHeight="1">
      <c r="E10530" s="612">
        <f t="shared" si="93"/>
        <v>3764362.2</v>
      </c>
    </row>
    <row r="10531" spans="5:5" ht="22.5" customHeight="1">
      <c r="E10531" s="612">
        <f t="shared" si="93"/>
        <v>3764362.2</v>
      </c>
    </row>
    <row r="10532" spans="5:5" ht="22.5" customHeight="1">
      <c r="E10532" s="612">
        <f t="shared" si="93"/>
        <v>3764362.2</v>
      </c>
    </row>
    <row r="10533" spans="5:5" ht="22.5" customHeight="1">
      <c r="E10533" s="612">
        <f t="shared" si="93"/>
        <v>3764362.2</v>
      </c>
    </row>
    <row r="10534" spans="5:5" ht="22.5" customHeight="1">
      <c r="E10534" s="612">
        <f t="shared" si="93"/>
        <v>3764362.2</v>
      </c>
    </row>
    <row r="10535" spans="5:5" ht="22.5" customHeight="1">
      <c r="E10535" s="612">
        <f t="shared" si="93"/>
        <v>3764362.2</v>
      </c>
    </row>
    <row r="10536" spans="5:5" ht="22.5" customHeight="1">
      <c r="E10536" s="612">
        <f t="shared" si="93"/>
        <v>3764362.2</v>
      </c>
    </row>
    <row r="10537" spans="5:5" ht="22.5" customHeight="1">
      <c r="E10537" s="612">
        <f t="shared" si="93"/>
        <v>3764362.2</v>
      </c>
    </row>
    <row r="10538" spans="5:5" ht="22.5" customHeight="1">
      <c r="E10538" s="612">
        <f t="shared" si="93"/>
        <v>3764362.2</v>
      </c>
    </row>
    <row r="10539" spans="5:5" ht="22.5" customHeight="1">
      <c r="E10539" s="612">
        <f t="shared" si="93"/>
        <v>3764362.2</v>
      </c>
    </row>
    <row r="10540" spans="5:5" ht="22.5" customHeight="1">
      <c r="E10540" s="612">
        <f t="shared" si="93"/>
        <v>3764362.2</v>
      </c>
    </row>
    <row r="10541" spans="5:5" ht="22.5" customHeight="1">
      <c r="E10541" s="612">
        <f t="shared" si="93"/>
        <v>3764362.2</v>
      </c>
    </row>
    <row r="10542" spans="5:5" ht="22.5" customHeight="1">
      <c r="E10542" s="612">
        <f t="shared" si="93"/>
        <v>3764362.2</v>
      </c>
    </row>
    <row r="10543" spans="5:5" ht="22.5" customHeight="1">
      <c r="E10543" s="612">
        <f t="shared" si="93"/>
        <v>3764362.2</v>
      </c>
    </row>
    <row r="10544" spans="5:5" ht="22.5" customHeight="1">
      <c r="E10544" s="612">
        <f t="shared" si="93"/>
        <v>3764362.2</v>
      </c>
    </row>
    <row r="10545" spans="5:5" ht="22.5" customHeight="1">
      <c r="E10545" s="612">
        <f t="shared" si="93"/>
        <v>3764362.2</v>
      </c>
    </row>
    <row r="10546" spans="5:5" ht="22.5" customHeight="1">
      <c r="E10546" s="612">
        <f t="shared" si="93"/>
        <v>3764362.2</v>
      </c>
    </row>
    <row r="10547" spans="5:5" ht="22.5" customHeight="1">
      <c r="E10547" s="612">
        <f t="shared" si="93"/>
        <v>3764362.2</v>
      </c>
    </row>
    <row r="10548" spans="5:5" ht="22.5" customHeight="1">
      <c r="E10548" s="612">
        <f t="shared" si="93"/>
        <v>3764362.2</v>
      </c>
    </row>
    <row r="10549" spans="5:5" ht="22.5" customHeight="1">
      <c r="E10549" s="612">
        <f t="shared" si="93"/>
        <v>3764362.2</v>
      </c>
    </row>
    <row r="10550" spans="5:5" ht="22.5" customHeight="1">
      <c r="E10550" s="612">
        <f t="shared" si="93"/>
        <v>3764362.2</v>
      </c>
    </row>
    <row r="10551" spans="5:5" ht="22.5" customHeight="1">
      <c r="E10551" s="612">
        <f t="shared" si="93"/>
        <v>3764362.2</v>
      </c>
    </row>
    <row r="10552" spans="5:5" ht="22.5" customHeight="1">
      <c r="E10552" s="612">
        <f t="shared" si="93"/>
        <v>3764362.2</v>
      </c>
    </row>
    <row r="10553" spans="5:5" ht="22.5" customHeight="1">
      <c r="E10553" s="612">
        <f t="shared" si="93"/>
        <v>3764362.2</v>
      </c>
    </row>
    <row r="10554" spans="5:5" ht="22.5" customHeight="1">
      <c r="E10554" s="612">
        <f t="shared" si="93"/>
        <v>3764362.2</v>
      </c>
    </row>
    <row r="10555" spans="5:5" ht="22.5" customHeight="1">
      <c r="E10555" s="612">
        <f t="shared" si="93"/>
        <v>3764362.2</v>
      </c>
    </row>
    <row r="10556" spans="5:5" ht="22.5" customHeight="1">
      <c r="E10556" s="612">
        <f t="shared" si="93"/>
        <v>3764362.2</v>
      </c>
    </row>
    <row r="10557" spans="5:5" ht="22.5" customHeight="1">
      <c r="E10557" s="612">
        <f t="shared" si="93"/>
        <v>3764362.2</v>
      </c>
    </row>
    <row r="10558" spans="5:5" ht="22.5" customHeight="1">
      <c r="E10558" s="612">
        <f t="shared" si="93"/>
        <v>3764362.2</v>
      </c>
    </row>
    <row r="10559" spans="5:5" ht="22.5" customHeight="1">
      <c r="E10559" s="612">
        <f t="shared" si="93"/>
        <v>3764362.2</v>
      </c>
    </row>
    <row r="10560" spans="5:5" ht="22.5" customHeight="1">
      <c r="E10560" s="612">
        <f t="shared" si="93"/>
        <v>3764362.2</v>
      </c>
    </row>
    <row r="10561" spans="5:5" ht="22.5" customHeight="1">
      <c r="E10561" s="612">
        <f t="shared" si="93"/>
        <v>3764362.2</v>
      </c>
    </row>
    <row r="10562" spans="5:5" ht="22.5" customHeight="1">
      <c r="E10562" s="612">
        <f t="shared" si="93"/>
        <v>3764362.2</v>
      </c>
    </row>
    <row r="10563" spans="5:5" ht="22.5" customHeight="1">
      <c r="E10563" s="612">
        <f t="shared" si="93"/>
        <v>3764362.2</v>
      </c>
    </row>
    <row r="10564" spans="5:5" ht="22.5" customHeight="1">
      <c r="E10564" s="612">
        <f t="shared" si="93"/>
        <v>3764362.2</v>
      </c>
    </row>
    <row r="10565" spans="5:5" ht="22.5" customHeight="1">
      <c r="E10565" s="612">
        <f t="shared" si="93"/>
        <v>3764362.2</v>
      </c>
    </row>
    <row r="10566" spans="5:5" ht="22.5" customHeight="1">
      <c r="E10566" s="612">
        <f t="shared" si="93"/>
        <v>3764362.2</v>
      </c>
    </row>
    <row r="10567" spans="5:5" ht="22.5" customHeight="1">
      <c r="E10567" s="612">
        <f t="shared" si="93"/>
        <v>3764362.2</v>
      </c>
    </row>
    <row r="10568" spans="5:5" ht="22.5" customHeight="1">
      <c r="E10568" s="612">
        <f t="shared" si="93"/>
        <v>3764362.2</v>
      </c>
    </row>
    <row r="10569" spans="5:5" ht="22.5" customHeight="1">
      <c r="E10569" s="612">
        <f t="shared" si="93"/>
        <v>3764362.2</v>
      </c>
    </row>
    <row r="10570" spans="5:5" ht="22.5" customHeight="1">
      <c r="E10570" s="612">
        <f t="shared" ref="E10570:E10633" si="94">E10569-D10570+C10570</f>
        <v>3764362.2</v>
      </c>
    </row>
    <row r="10571" spans="5:5" ht="22.5" customHeight="1">
      <c r="E10571" s="612">
        <f t="shared" si="94"/>
        <v>3764362.2</v>
      </c>
    </row>
    <row r="10572" spans="5:5" ht="22.5" customHeight="1">
      <c r="E10572" s="612">
        <f t="shared" si="94"/>
        <v>3764362.2</v>
      </c>
    </row>
    <row r="10573" spans="5:5" ht="22.5" customHeight="1">
      <c r="E10573" s="612">
        <f t="shared" si="94"/>
        <v>3764362.2</v>
      </c>
    </row>
    <row r="10574" spans="5:5" ht="22.5" customHeight="1">
      <c r="E10574" s="612">
        <f t="shared" si="94"/>
        <v>3764362.2</v>
      </c>
    </row>
    <row r="10575" spans="5:5" ht="22.5" customHeight="1">
      <c r="E10575" s="612">
        <f t="shared" si="94"/>
        <v>3764362.2</v>
      </c>
    </row>
    <row r="10576" spans="5:5" ht="22.5" customHeight="1">
      <c r="E10576" s="612">
        <f t="shared" si="94"/>
        <v>3764362.2</v>
      </c>
    </row>
    <row r="10577" spans="5:5" ht="22.5" customHeight="1">
      <c r="E10577" s="612">
        <f t="shared" si="94"/>
        <v>3764362.2</v>
      </c>
    </row>
    <row r="10578" spans="5:5" ht="22.5" customHeight="1">
      <c r="E10578" s="612">
        <f t="shared" si="94"/>
        <v>3764362.2</v>
      </c>
    </row>
    <row r="10579" spans="5:5" ht="22.5" customHeight="1">
      <c r="E10579" s="612">
        <f t="shared" si="94"/>
        <v>3764362.2</v>
      </c>
    </row>
    <row r="10580" spans="5:5" ht="22.5" customHeight="1">
      <c r="E10580" s="612">
        <f t="shared" si="94"/>
        <v>3764362.2</v>
      </c>
    </row>
    <row r="10581" spans="5:5" ht="22.5" customHeight="1">
      <c r="E10581" s="612">
        <f t="shared" si="94"/>
        <v>3764362.2</v>
      </c>
    </row>
    <row r="10582" spans="5:5" ht="22.5" customHeight="1">
      <c r="E10582" s="612">
        <f t="shared" si="94"/>
        <v>3764362.2</v>
      </c>
    </row>
    <row r="10583" spans="5:5" ht="22.5" customHeight="1">
      <c r="E10583" s="612">
        <f t="shared" si="94"/>
        <v>3764362.2</v>
      </c>
    </row>
    <row r="10584" spans="5:5" ht="22.5" customHeight="1">
      <c r="E10584" s="612">
        <f t="shared" si="94"/>
        <v>3764362.2</v>
      </c>
    </row>
    <row r="10585" spans="5:5" ht="22.5" customHeight="1">
      <c r="E10585" s="612">
        <f t="shared" si="94"/>
        <v>3764362.2</v>
      </c>
    </row>
    <row r="10586" spans="5:5" ht="22.5" customHeight="1">
      <c r="E10586" s="612">
        <f t="shared" si="94"/>
        <v>3764362.2</v>
      </c>
    </row>
    <row r="10587" spans="5:5" ht="22.5" customHeight="1">
      <c r="E10587" s="612">
        <f t="shared" si="94"/>
        <v>3764362.2</v>
      </c>
    </row>
    <row r="10588" spans="5:5" ht="22.5" customHeight="1">
      <c r="E10588" s="612">
        <f t="shared" si="94"/>
        <v>3764362.2</v>
      </c>
    </row>
    <row r="10589" spans="5:5" ht="22.5" customHeight="1">
      <c r="E10589" s="612">
        <f t="shared" si="94"/>
        <v>3764362.2</v>
      </c>
    </row>
    <row r="10590" spans="5:5" ht="22.5" customHeight="1">
      <c r="E10590" s="612">
        <f t="shared" si="94"/>
        <v>3764362.2</v>
      </c>
    </row>
    <row r="10591" spans="5:5" ht="22.5" customHeight="1">
      <c r="E10591" s="612">
        <f t="shared" si="94"/>
        <v>3764362.2</v>
      </c>
    </row>
    <row r="10592" spans="5:5" ht="22.5" customHeight="1">
      <c r="E10592" s="612">
        <f t="shared" si="94"/>
        <v>3764362.2</v>
      </c>
    </row>
    <row r="10593" spans="5:5" ht="22.5" customHeight="1">
      <c r="E10593" s="612">
        <f t="shared" si="94"/>
        <v>3764362.2</v>
      </c>
    </row>
    <row r="10594" spans="5:5" ht="22.5" customHeight="1">
      <c r="E10594" s="612">
        <f t="shared" si="94"/>
        <v>3764362.2</v>
      </c>
    </row>
    <row r="10595" spans="5:5" ht="22.5" customHeight="1">
      <c r="E10595" s="612">
        <f t="shared" si="94"/>
        <v>3764362.2</v>
      </c>
    </row>
    <row r="10596" spans="5:5" ht="22.5" customHeight="1">
      <c r="E10596" s="612">
        <f t="shared" si="94"/>
        <v>3764362.2</v>
      </c>
    </row>
    <row r="10597" spans="5:5" ht="22.5" customHeight="1">
      <c r="E10597" s="612">
        <f t="shared" si="94"/>
        <v>3764362.2</v>
      </c>
    </row>
    <row r="10598" spans="5:5" ht="22.5" customHeight="1">
      <c r="E10598" s="612">
        <f t="shared" si="94"/>
        <v>3764362.2</v>
      </c>
    </row>
    <row r="10599" spans="5:5" ht="22.5" customHeight="1">
      <c r="E10599" s="612">
        <f t="shared" si="94"/>
        <v>3764362.2</v>
      </c>
    </row>
    <row r="10600" spans="5:5" ht="22.5" customHeight="1">
      <c r="E10600" s="612">
        <f t="shared" si="94"/>
        <v>3764362.2</v>
      </c>
    </row>
    <row r="10601" spans="5:5" ht="22.5" customHeight="1">
      <c r="E10601" s="612">
        <f t="shared" si="94"/>
        <v>3764362.2</v>
      </c>
    </row>
    <row r="10602" spans="5:5" ht="22.5" customHeight="1">
      <c r="E10602" s="612">
        <f t="shared" si="94"/>
        <v>3764362.2</v>
      </c>
    </row>
    <row r="10603" spans="5:5" ht="22.5" customHeight="1">
      <c r="E10603" s="612">
        <f t="shared" si="94"/>
        <v>3764362.2</v>
      </c>
    </row>
    <row r="10604" spans="5:5" ht="22.5" customHeight="1">
      <c r="E10604" s="612">
        <f t="shared" si="94"/>
        <v>3764362.2</v>
      </c>
    </row>
    <row r="10605" spans="5:5" ht="22.5" customHeight="1">
      <c r="E10605" s="612">
        <f t="shared" si="94"/>
        <v>3764362.2</v>
      </c>
    </row>
    <row r="10606" spans="5:5" ht="22.5" customHeight="1">
      <c r="E10606" s="612">
        <f t="shared" si="94"/>
        <v>3764362.2</v>
      </c>
    </row>
    <row r="10607" spans="5:5" ht="22.5" customHeight="1">
      <c r="E10607" s="612">
        <f t="shared" si="94"/>
        <v>3764362.2</v>
      </c>
    </row>
    <row r="10608" spans="5:5" ht="22.5" customHeight="1">
      <c r="E10608" s="612">
        <f t="shared" si="94"/>
        <v>3764362.2</v>
      </c>
    </row>
    <row r="10609" spans="5:5" ht="22.5" customHeight="1">
      <c r="E10609" s="612">
        <f t="shared" si="94"/>
        <v>3764362.2</v>
      </c>
    </row>
    <row r="10610" spans="5:5" ht="22.5" customHeight="1">
      <c r="E10610" s="612">
        <f t="shared" si="94"/>
        <v>3764362.2</v>
      </c>
    </row>
    <row r="10611" spans="5:5" ht="22.5" customHeight="1">
      <c r="E10611" s="612">
        <f t="shared" si="94"/>
        <v>3764362.2</v>
      </c>
    </row>
    <row r="10612" spans="5:5" ht="22.5" customHeight="1">
      <c r="E10612" s="612">
        <f t="shared" si="94"/>
        <v>3764362.2</v>
      </c>
    </row>
    <row r="10613" spans="5:5" ht="22.5" customHeight="1">
      <c r="E10613" s="612">
        <f t="shared" si="94"/>
        <v>3764362.2</v>
      </c>
    </row>
    <row r="10614" spans="5:5" ht="22.5" customHeight="1">
      <c r="E10614" s="612">
        <f t="shared" si="94"/>
        <v>3764362.2</v>
      </c>
    </row>
    <row r="10615" spans="5:5" ht="22.5" customHeight="1">
      <c r="E10615" s="612">
        <f t="shared" si="94"/>
        <v>3764362.2</v>
      </c>
    </row>
    <row r="10616" spans="5:5" ht="22.5" customHeight="1">
      <c r="E10616" s="612">
        <f t="shared" si="94"/>
        <v>3764362.2</v>
      </c>
    </row>
    <row r="10617" spans="5:5" ht="22.5" customHeight="1">
      <c r="E10617" s="612">
        <f t="shared" si="94"/>
        <v>3764362.2</v>
      </c>
    </row>
    <row r="10618" spans="5:5" ht="22.5" customHeight="1">
      <c r="E10618" s="612">
        <f t="shared" si="94"/>
        <v>3764362.2</v>
      </c>
    </row>
    <row r="10619" spans="5:5" ht="22.5" customHeight="1">
      <c r="E10619" s="612">
        <f t="shared" si="94"/>
        <v>3764362.2</v>
      </c>
    </row>
    <row r="10620" spans="5:5" ht="22.5" customHeight="1">
      <c r="E10620" s="612">
        <f t="shared" si="94"/>
        <v>3764362.2</v>
      </c>
    </row>
    <row r="10621" spans="5:5" ht="22.5" customHeight="1">
      <c r="E10621" s="612">
        <f t="shared" si="94"/>
        <v>3764362.2</v>
      </c>
    </row>
    <row r="10622" spans="5:5" ht="22.5" customHeight="1">
      <c r="E10622" s="612">
        <f t="shared" si="94"/>
        <v>3764362.2</v>
      </c>
    </row>
    <row r="10623" spans="5:5" ht="22.5" customHeight="1">
      <c r="E10623" s="612">
        <f t="shared" si="94"/>
        <v>3764362.2</v>
      </c>
    </row>
    <row r="10624" spans="5:5" ht="22.5" customHeight="1">
      <c r="E10624" s="612">
        <f t="shared" si="94"/>
        <v>3764362.2</v>
      </c>
    </row>
    <row r="10625" spans="5:5" ht="22.5" customHeight="1">
      <c r="E10625" s="612">
        <f t="shared" si="94"/>
        <v>3764362.2</v>
      </c>
    </row>
    <row r="10626" spans="5:5" ht="22.5" customHeight="1">
      <c r="E10626" s="612">
        <f t="shared" si="94"/>
        <v>3764362.2</v>
      </c>
    </row>
    <row r="10627" spans="5:5" ht="22.5" customHeight="1">
      <c r="E10627" s="612">
        <f t="shared" si="94"/>
        <v>3764362.2</v>
      </c>
    </row>
    <row r="10628" spans="5:5" ht="22.5" customHeight="1">
      <c r="E10628" s="612">
        <f t="shared" si="94"/>
        <v>3764362.2</v>
      </c>
    </row>
    <row r="10629" spans="5:5" ht="22.5" customHeight="1">
      <c r="E10629" s="612">
        <f t="shared" si="94"/>
        <v>3764362.2</v>
      </c>
    </row>
    <row r="10630" spans="5:5" ht="22.5" customHeight="1">
      <c r="E10630" s="612">
        <f t="shared" si="94"/>
        <v>3764362.2</v>
      </c>
    </row>
    <row r="10631" spans="5:5" ht="22.5" customHeight="1">
      <c r="E10631" s="612">
        <f t="shared" si="94"/>
        <v>3764362.2</v>
      </c>
    </row>
    <row r="10632" spans="5:5" ht="22.5" customHeight="1">
      <c r="E10632" s="612">
        <f t="shared" si="94"/>
        <v>3764362.2</v>
      </c>
    </row>
    <row r="10633" spans="5:5" ht="22.5" customHeight="1">
      <c r="E10633" s="612">
        <f t="shared" si="94"/>
        <v>3764362.2</v>
      </c>
    </row>
    <row r="10634" spans="5:5" ht="22.5" customHeight="1">
      <c r="E10634" s="612">
        <f t="shared" ref="E10634:E10697" si="95">E10633-D10634+C10634</f>
        <v>3764362.2</v>
      </c>
    </row>
    <row r="10635" spans="5:5" ht="22.5" customHeight="1">
      <c r="E10635" s="612">
        <f t="shared" si="95"/>
        <v>3764362.2</v>
      </c>
    </row>
    <row r="10636" spans="5:5" ht="22.5" customHeight="1">
      <c r="E10636" s="612">
        <f t="shared" si="95"/>
        <v>3764362.2</v>
      </c>
    </row>
    <row r="10637" spans="5:5" ht="22.5" customHeight="1">
      <c r="E10637" s="612">
        <f t="shared" si="95"/>
        <v>3764362.2</v>
      </c>
    </row>
    <row r="10638" spans="5:5" ht="22.5" customHeight="1">
      <c r="E10638" s="612">
        <f t="shared" si="95"/>
        <v>3764362.2</v>
      </c>
    </row>
    <row r="10639" spans="5:5" ht="22.5" customHeight="1">
      <c r="E10639" s="612">
        <f t="shared" si="95"/>
        <v>3764362.2</v>
      </c>
    </row>
    <row r="10640" spans="5:5" ht="22.5" customHeight="1">
      <c r="E10640" s="612">
        <f t="shared" si="95"/>
        <v>3764362.2</v>
      </c>
    </row>
    <row r="10641" spans="5:5" ht="22.5" customHeight="1">
      <c r="E10641" s="612">
        <f t="shared" si="95"/>
        <v>3764362.2</v>
      </c>
    </row>
    <row r="10642" spans="5:5" ht="22.5" customHeight="1">
      <c r="E10642" s="612">
        <f t="shared" si="95"/>
        <v>3764362.2</v>
      </c>
    </row>
    <row r="10643" spans="5:5" ht="22.5" customHeight="1">
      <c r="E10643" s="612">
        <f t="shared" si="95"/>
        <v>3764362.2</v>
      </c>
    </row>
    <row r="10644" spans="5:5" ht="22.5" customHeight="1">
      <c r="E10644" s="612">
        <f t="shared" si="95"/>
        <v>3764362.2</v>
      </c>
    </row>
    <row r="10645" spans="5:5" ht="22.5" customHeight="1">
      <c r="E10645" s="612">
        <f t="shared" si="95"/>
        <v>3764362.2</v>
      </c>
    </row>
    <row r="10646" spans="5:5" ht="22.5" customHeight="1">
      <c r="E10646" s="612">
        <f t="shared" si="95"/>
        <v>3764362.2</v>
      </c>
    </row>
    <row r="10647" spans="5:5" ht="22.5" customHeight="1">
      <c r="E10647" s="612">
        <f t="shared" si="95"/>
        <v>3764362.2</v>
      </c>
    </row>
    <row r="10648" spans="5:5" ht="22.5" customHeight="1">
      <c r="E10648" s="612">
        <f t="shared" si="95"/>
        <v>3764362.2</v>
      </c>
    </row>
    <row r="10649" spans="5:5" ht="22.5" customHeight="1">
      <c r="E10649" s="612">
        <f t="shared" si="95"/>
        <v>3764362.2</v>
      </c>
    </row>
    <row r="10650" spans="5:5" ht="22.5" customHeight="1">
      <c r="E10650" s="612">
        <f t="shared" si="95"/>
        <v>3764362.2</v>
      </c>
    </row>
    <row r="10651" spans="5:5" ht="22.5" customHeight="1">
      <c r="E10651" s="612">
        <f t="shared" si="95"/>
        <v>3764362.2</v>
      </c>
    </row>
    <row r="10652" spans="5:5" ht="22.5" customHeight="1">
      <c r="E10652" s="612">
        <f t="shared" si="95"/>
        <v>3764362.2</v>
      </c>
    </row>
    <row r="10653" spans="5:5" ht="22.5" customHeight="1">
      <c r="E10653" s="612">
        <f t="shared" si="95"/>
        <v>3764362.2</v>
      </c>
    </row>
    <row r="10654" spans="5:5" ht="22.5" customHeight="1">
      <c r="E10654" s="612">
        <f t="shared" si="95"/>
        <v>3764362.2</v>
      </c>
    </row>
    <row r="10655" spans="5:5" ht="22.5" customHeight="1">
      <c r="E10655" s="612">
        <f t="shared" si="95"/>
        <v>3764362.2</v>
      </c>
    </row>
    <row r="10656" spans="5:5" ht="22.5" customHeight="1">
      <c r="E10656" s="612">
        <f t="shared" si="95"/>
        <v>3764362.2</v>
      </c>
    </row>
    <row r="10657" spans="5:5" ht="22.5" customHeight="1">
      <c r="E10657" s="612">
        <f t="shared" si="95"/>
        <v>3764362.2</v>
      </c>
    </row>
    <row r="10658" spans="5:5" ht="22.5" customHeight="1">
      <c r="E10658" s="612">
        <f t="shared" si="95"/>
        <v>3764362.2</v>
      </c>
    </row>
    <row r="10659" spans="5:5" ht="22.5" customHeight="1">
      <c r="E10659" s="612">
        <f t="shared" si="95"/>
        <v>3764362.2</v>
      </c>
    </row>
    <row r="10660" spans="5:5" ht="22.5" customHeight="1">
      <c r="E10660" s="612">
        <f t="shared" si="95"/>
        <v>3764362.2</v>
      </c>
    </row>
    <row r="10661" spans="5:5" ht="22.5" customHeight="1">
      <c r="E10661" s="612">
        <f t="shared" si="95"/>
        <v>3764362.2</v>
      </c>
    </row>
    <row r="10662" spans="5:5" ht="22.5" customHeight="1">
      <c r="E10662" s="612">
        <f t="shared" si="95"/>
        <v>3764362.2</v>
      </c>
    </row>
    <row r="10663" spans="5:5" ht="22.5" customHeight="1">
      <c r="E10663" s="612">
        <f t="shared" si="95"/>
        <v>3764362.2</v>
      </c>
    </row>
    <row r="10664" spans="5:5" ht="22.5" customHeight="1">
      <c r="E10664" s="612">
        <f t="shared" si="95"/>
        <v>3764362.2</v>
      </c>
    </row>
    <row r="10665" spans="5:5" ht="22.5" customHeight="1">
      <c r="E10665" s="612">
        <f t="shared" si="95"/>
        <v>3764362.2</v>
      </c>
    </row>
    <row r="10666" spans="5:5" ht="22.5" customHeight="1">
      <c r="E10666" s="612">
        <f t="shared" si="95"/>
        <v>3764362.2</v>
      </c>
    </row>
    <row r="10667" spans="5:5" ht="22.5" customHeight="1">
      <c r="E10667" s="612">
        <f t="shared" si="95"/>
        <v>3764362.2</v>
      </c>
    </row>
    <row r="10668" spans="5:5" ht="22.5" customHeight="1">
      <c r="E10668" s="612">
        <f t="shared" si="95"/>
        <v>3764362.2</v>
      </c>
    </row>
    <row r="10669" spans="5:5" ht="22.5" customHeight="1">
      <c r="E10669" s="612">
        <f t="shared" si="95"/>
        <v>3764362.2</v>
      </c>
    </row>
    <row r="10670" spans="5:5" ht="22.5" customHeight="1">
      <c r="E10670" s="612">
        <f t="shared" si="95"/>
        <v>3764362.2</v>
      </c>
    </row>
    <row r="10671" spans="5:5" ht="22.5" customHeight="1">
      <c r="E10671" s="612">
        <f t="shared" si="95"/>
        <v>3764362.2</v>
      </c>
    </row>
    <row r="10672" spans="5:5" ht="22.5" customHeight="1">
      <c r="E10672" s="612">
        <f t="shared" si="95"/>
        <v>3764362.2</v>
      </c>
    </row>
    <row r="10673" spans="5:5" ht="22.5" customHeight="1">
      <c r="E10673" s="612">
        <f t="shared" si="95"/>
        <v>3764362.2</v>
      </c>
    </row>
    <row r="10674" spans="5:5" ht="22.5" customHeight="1">
      <c r="E10674" s="612">
        <f t="shared" si="95"/>
        <v>3764362.2</v>
      </c>
    </row>
    <row r="10675" spans="5:5" ht="22.5" customHeight="1">
      <c r="E10675" s="612">
        <f t="shared" si="95"/>
        <v>3764362.2</v>
      </c>
    </row>
    <row r="10676" spans="5:5" ht="22.5" customHeight="1">
      <c r="E10676" s="612">
        <f t="shared" si="95"/>
        <v>3764362.2</v>
      </c>
    </row>
    <row r="10677" spans="5:5" ht="22.5" customHeight="1">
      <c r="E10677" s="612">
        <f t="shared" si="95"/>
        <v>3764362.2</v>
      </c>
    </row>
    <row r="10678" spans="5:5" ht="22.5" customHeight="1">
      <c r="E10678" s="612">
        <f t="shared" si="95"/>
        <v>3764362.2</v>
      </c>
    </row>
    <row r="10679" spans="5:5" ht="22.5" customHeight="1">
      <c r="E10679" s="612">
        <f t="shared" si="95"/>
        <v>3764362.2</v>
      </c>
    </row>
    <row r="10680" spans="5:5" ht="22.5" customHeight="1">
      <c r="E10680" s="612">
        <f t="shared" si="95"/>
        <v>3764362.2</v>
      </c>
    </row>
    <row r="10681" spans="5:5" ht="22.5" customHeight="1">
      <c r="E10681" s="612">
        <f t="shared" si="95"/>
        <v>3764362.2</v>
      </c>
    </row>
    <row r="10682" spans="5:5" ht="22.5" customHeight="1">
      <c r="E10682" s="612">
        <f t="shared" si="95"/>
        <v>3764362.2</v>
      </c>
    </row>
    <row r="10683" spans="5:5" ht="22.5" customHeight="1">
      <c r="E10683" s="612">
        <f t="shared" si="95"/>
        <v>3764362.2</v>
      </c>
    </row>
    <row r="10684" spans="5:5" ht="22.5" customHeight="1">
      <c r="E10684" s="612">
        <f t="shared" si="95"/>
        <v>3764362.2</v>
      </c>
    </row>
    <row r="10685" spans="5:5" ht="22.5" customHeight="1">
      <c r="E10685" s="612">
        <f t="shared" si="95"/>
        <v>3764362.2</v>
      </c>
    </row>
    <row r="10686" spans="5:5" ht="22.5" customHeight="1">
      <c r="E10686" s="612">
        <f t="shared" si="95"/>
        <v>3764362.2</v>
      </c>
    </row>
    <row r="10687" spans="5:5" ht="22.5" customHeight="1">
      <c r="E10687" s="612">
        <f t="shared" si="95"/>
        <v>3764362.2</v>
      </c>
    </row>
    <row r="10688" spans="5:5" ht="22.5" customHeight="1">
      <c r="E10688" s="612">
        <f t="shared" si="95"/>
        <v>3764362.2</v>
      </c>
    </row>
    <row r="10689" spans="5:5" ht="22.5" customHeight="1">
      <c r="E10689" s="612">
        <f t="shared" si="95"/>
        <v>3764362.2</v>
      </c>
    </row>
    <row r="10690" spans="5:5" ht="22.5" customHeight="1">
      <c r="E10690" s="612">
        <f t="shared" si="95"/>
        <v>3764362.2</v>
      </c>
    </row>
    <row r="10691" spans="5:5" ht="22.5" customHeight="1">
      <c r="E10691" s="612">
        <f t="shared" si="95"/>
        <v>3764362.2</v>
      </c>
    </row>
    <row r="10692" spans="5:5" ht="22.5" customHeight="1">
      <c r="E10692" s="612">
        <f t="shared" si="95"/>
        <v>3764362.2</v>
      </c>
    </row>
    <row r="10693" spans="5:5" ht="22.5" customHeight="1">
      <c r="E10693" s="612">
        <f t="shared" si="95"/>
        <v>3764362.2</v>
      </c>
    </row>
    <row r="10694" spans="5:5" ht="22.5" customHeight="1">
      <c r="E10694" s="612">
        <f t="shared" si="95"/>
        <v>3764362.2</v>
      </c>
    </row>
    <row r="10695" spans="5:5" ht="22.5" customHeight="1">
      <c r="E10695" s="612">
        <f t="shared" si="95"/>
        <v>3764362.2</v>
      </c>
    </row>
    <row r="10696" spans="5:5" ht="22.5" customHeight="1">
      <c r="E10696" s="612">
        <f t="shared" si="95"/>
        <v>3764362.2</v>
      </c>
    </row>
    <row r="10697" spans="5:5" ht="22.5" customHeight="1">
      <c r="E10697" s="612">
        <f t="shared" si="95"/>
        <v>3764362.2</v>
      </c>
    </row>
    <row r="10698" spans="5:5" ht="22.5" customHeight="1">
      <c r="E10698" s="612">
        <f t="shared" ref="E10698:E10761" si="96">E10697-D10698+C10698</f>
        <v>3764362.2</v>
      </c>
    </row>
    <row r="10699" spans="5:5" ht="22.5" customHeight="1">
      <c r="E10699" s="612">
        <f t="shared" si="96"/>
        <v>3764362.2</v>
      </c>
    </row>
    <row r="10700" spans="5:5" ht="22.5" customHeight="1">
      <c r="E10700" s="612">
        <f t="shared" si="96"/>
        <v>3764362.2</v>
      </c>
    </row>
    <row r="10701" spans="5:5" ht="22.5" customHeight="1">
      <c r="E10701" s="612">
        <f t="shared" si="96"/>
        <v>3764362.2</v>
      </c>
    </row>
    <row r="10702" spans="5:5" ht="22.5" customHeight="1">
      <c r="E10702" s="612">
        <f t="shared" si="96"/>
        <v>3764362.2</v>
      </c>
    </row>
    <row r="10703" spans="5:5" ht="22.5" customHeight="1">
      <c r="E10703" s="612">
        <f t="shared" si="96"/>
        <v>3764362.2</v>
      </c>
    </row>
    <row r="10704" spans="5:5" ht="22.5" customHeight="1">
      <c r="E10704" s="612">
        <f t="shared" si="96"/>
        <v>3764362.2</v>
      </c>
    </row>
    <row r="10705" spans="5:5" ht="22.5" customHeight="1">
      <c r="E10705" s="612">
        <f t="shared" si="96"/>
        <v>3764362.2</v>
      </c>
    </row>
    <row r="10706" spans="5:5" ht="22.5" customHeight="1">
      <c r="E10706" s="612">
        <f t="shared" si="96"/>
        <v>3764362.2</v>
      </c>
    </row>
    <row r="10707" spans="5:5" ht="22.5" customHeight="1">
      <c r="E10707" s="612">
        <f t="shared" si="96"/>
        <v>3764362.2</v>
      </c>
    </row>
    <row r="10708" spans="5:5" ht="22.5" customHeight="1">
      <c r="E10708" s="612">
        <f t="shared" si="96"/>
        <v>3764362.2</v>
      </c>
    </row>
    <row r="10709" spans="5:5" ht="22.5" customHeight="1">
      <c r="E10709" s="612">
        <f t="shared" si="96"/>
        <v>3764362.2</v>
      </c>
    </row>
    <row r="10710" spans="5:5" ht="22.5" customHeight="1">
      <c r="E10710" s="612">
        <f t="shared" si="96"/>
        <v>3764362.2</v>
      </c>
    </row>
    <row r="10711" spans="5:5" ht="22.5" customHeight="1">
      <c r="E10711" s="612">
        <f t="shared" si="96"/>
        <v>3764362.2</v>
      </c>
    </row>
    <row r="10712" spans="5:5" ht="22.5" customHeight="1">
      <c r="E10712" s="612">
        <f t="shared" si="96"/>
        <v>3764362.2</v>
      </c>
    </row>
    <row r="10713" spans="5:5" ht="22.5" customHeight="1">
      <c r="E10713" s="612">
        <f t="shared" si="96"/>
        <v>3764362.2</v>
      </c>
    </row>
    <row r="10714" spans="5:5" ht="22.5" customHeight="1">
      <c r="E10714" s="612">
        <f t="shared" si="96"/>
        <v>3764362.2</v>
      </c>
    </row>
    <row r="10715" spans="5:5" ht="22.5" customHeight="1">
      <c r="E10715" s="612">
        <f t="shared" si="96"/>
        <v>3764362.2</v>
      </c>
    </row>
    <row r="10716" spans="5:5" ht="22.5" customHeight="1">
      <c r="E10716" s="612">
        <f t="shared" si="96"/>
        <v>3764362.2</v>
      </c>
    </row>
    <row r="10717" spans="5:5" ht="22.5" customHeight="1">
      <c r="E10717" s="612">
        <f t="shared" si="96"/>
        <v>3764362.2</v>
      </c>
    </row>
    <row r="10718" spans="5:5" ht="22.5" customHeight="1">
      <c r="E10718" s="612">
        <f t="shared" si="96"/>
        <v>3764362.2</v>
      </c>
    </row>
    <row r="10719" spans="5:5" ht="22.5" customHeight="1">
      <c r="E10719" s="612">
        <f t="shared" si="96"/>
        <v>3764362.2</v>
      </c>
    </row>
    <row r="10720" spans="5:5" ht="22.5" customHeight="1">
      <c r="E10720" s="612">
        <f t="shared" si="96"/>
        <v>3764362.2</v>
      </c>
    </row>
    <row r="10721" spans="5:5" ht="22.5" customHeight="1">
      <c r="E10721" s="612">
        <f t="shared" si="96"/>
        <v>3764362.2</v>
      </c>
    </row>
    <row r="10722" spans="5:5" ht="22.5" customHeight="1">
      <c r="E10722" s="612">
        <f t="shared" si="96"/>
        <v>3764362.2</v>
      </c>
    </row>
    <row r="10723" spans="5:5" ht="22.5" customHeight="1">
      <c r="E10723" s="612">
        <f t="shared" si="96"/>
        <v>3764362.2</v>
      </c>
    </row>
    <row r="10724" spans="5:5" ht="22.5" customHeight="1">
      <c r="E10724" s="612">
        <f t="shared" si="96"/>
        <v>3764362.2</v>
      </c>
    </row>
    <row r="10725" spans="5:5" ht="22.5" customHeight="1">
      <c r="E10725" s="612">
        <f t="shared" si="96"/>
        <v>3764362.2</v>
      </c>
    </row>
    <row r="10726" spans="5:5" ht="22.5" customHeight="1">
      <c r="E10726" s="612">
        <f t="shared" si="96"/>
        <v>3764362.2</v>
      </c>
    </row>
    <row r="10727" spans="5:5" ht="22.5" customHeight="1">
      <c r="E10727" s="612">
        <f t="shared" si="96"/>
        <v>3764362.2</v>
      </c>
    </row>
    <row r="10728" spans="5:5" ht="22.5" customHeight="1">
      <c r="E10728" s="612">
        <f t="shared" si="96"/>
        <v>3764362.2</v>
      </c>
    </row>
    <row r="10729" spans="5:5" ht="22.5" customHeight="1">
      <c r="E10729" s="612">
        <f t="shared" si="96"/>
        <v>3764362.2</v>
      </c>
    </row>
    <row r="10730" spans="5:5" ht="22.5" customHeight="1">
      <c r="E10730" s="612">
        <f t="shared" si="96"/>
        <v>3764362.2</v>
      </c>
    </row>
    <row r="10731" spans="5:5" ht="22.5" customHeight="1">
      <c r="E10731" s="612">
        <f t="shared" si="96"/>
        <v>3764362.2</v>
      </c>
    </row>
    <row r="10732" spans="5:5" ht="22.5" customHeight="1">
      <c r="E10732" s="612">
        <f t="shared" si="96"/>
        <v>3764362.2</v>
      </c>
    </row>
    <row r="10733" spans="5:5" ht="22.5" customHeight="1">
      <c r="E10733" s="612">
        <f t="shared" si="96"/>
        <v>3764362.2</v>
      </c>
    </row>
    <row r="10734" spans="5:5" ht="22.5" customHeight="1">
      <c r="E10734" s="612">
        <f t="shared" si="96"/>
        <v>3764362.2</v>
      </c>
    </row>
    <row r="10735" spans="5:5" ht="22.5" customHeight="1">
      <c r="E10735" s="612">
        <f t="shared" si="96"/>
        <v>3764362.2</v>
      </c>
    </row>
    <row r="10736" spans="5:5" ht="22.5" customHeight="1">
      <c r="E10736" s="612">
        <f t="shared" si="96"/>
        <v>3764362.2</v>
      </c>
    </row>
    <row r="10737" spans="5:5" ht="22.5" customHeight="1">
      <c r="E10737" s="612">
        <f t="shared" si="96"/>
        <v>3764362.2</v>
      </c>
    </row>
    <row r="10738" spans="5:5" ht="22.5" customHeight="1">
      <c r="E10738" s="612">
        <f t="shared" si="96"/>
        <v>3764362.2</v>
      </c>
    </row>
    <row r="10739" spans="5:5" ht="22.5" customHeight="1">
      <c r="E10739" s="612">
        <f t="shared" si="96"/>
        <v>3764362.2</v>
      </c>
    </row>
    <row r="10740" spans="5:5" ht="22.5" customHeight="1">
      <c r="E10740" s="612">
        <f t="shared" si="96"/>
        <v>3764362.2</v>
      </c>
    </row>
    <row r="10741" spans="5:5" ht="22.5" customHeight="1">
      <c r="E10741" s="612">
        <f t="shared" si="96"/>
        <v>3764362.2</v>
      </c>
    </row>
    <row r="10742" spans="5:5" ht="22.5" customHeight="1">
      <c r="E10742" s="612">
        <f t="shared" si="96"/>
        <v>3764362.2</v>
      </c>
    </row>
    <row r="10743" spans="5:5" ht="22.5" customHeight="1">
      <c r="E10743" s="612">
        <f t="shared" si="96"/>
        <v>3764362.2</v>
      </c>
    </row>
    <row r="10744" spans="5:5" ht="22.5" customHeight="1">
      <c r="E10744" s="612">
        <f t="shared" si="96"/>
        <v>3764362.2</v>
      </c>
    </row>
    <row r="10745" spans="5:5" ht="22.5" customHeight="1">
      <c r="E10745" s="612">
        <f t="shared" si="96"/>
        <v>3764362.2</v>
      </c>
    </row>
    <row r="10746" spans="5:5" ht="22.5" customHeight="1">
      <c r="E10746" s="612">
        <f t="shared" si="96"/>
        <v>3764362.2</v>
      </c>
    </row>
    <row r="10747" spans="5:5" ht="22.5" customHeight="1">
      <c r="E10747" s="612">
        <f t="shared" si="96"/>
        <v>3764362.2</v>
      </c>
    </row>
    <row r="10748" spans="5:5" ht="22.5" customHeight="1">
      <c r="E10748" s="612">
        <f t="shared" si="96"/>
        <v>3764362.2</v>
      </c>
    </row>
    <row r="10749" spans="5:5" ht="22.5" customHeight="1">
      <c r="E10749" s="612">
        <f t="shared" si="96"/>
        <v>3764362.2</v>
      </c>
    </row>
    <row r="10750" spans="5:5" ht="22.5" customHeight="1">
      <c r="E10750" s="612">
        <f t="shared" si="96"/>
        <v>3764362.2</v>
      </c>
    </row>
    <row r="10751" spans="5:5" ht="22.5" customHeight="1">
      <c r="E10751" s="612">
        <f t="shared" si="96"/>
        <v>3764362.2</v>
      </c>
    </row>
    <row r="10752" spans="5:5" ht="22.5" customHeight="1">
      <c r="E10752" s="612">
        <f t="shared" si="96"/>
        <v>3764362.2</v>
      </c>
    </row>
    <row r="10753" spans="5:5" ht="22.5" customHeight="1">
      <c r="E10753" s="612">
        <f t="shared" si="96"/>
        <v>3764362.2</v>
      </c>
    </row>
    <row r="10754" spans="5:5" ht="22.5" customHeight="1">
      <c r="E10754" s="612">
        <f t="shared" si="96"/>
        <v>3764362.2</v>
      </c>
    </row>
    <row r="10755" spans="5:5" ht="22.5" customHeight="1">
      <c r="E10755" s="612">
        <f t="shared" si="96"/>
        <v>3764362.2</v>
      </c>
    </row>
    <row r="10756" spans="5:5" ht="22.5" customHeight="1">
      <c r="E10756" s="612">
        <f t="shared" si="96"/>
        <v>3764362.2</v>
      </c>
    </row>
    <row r="10757" spans="5:5" ht="22.5" customHeight="1">
      <c r="E10757" s="612">
        <f t="shared" si="96"/>
        <v>3764362.2</v>
      </c>
    </row>
    <row r="10758" spans="5:5" ht="22.5" customHeight="1">
      <c r="E10758" s="612">
        <f t="shared" si="96"/>
        <v>3764362.2</v>
      </c>
    </row>
    <row r="10759" spans="5:5" ht="22.5" customHeight="1">
      <c r="E10759" s="612">
        <f t="shared" si="96"/>
        <v>3764362.2</v>
      </c>
    </row>
    <row r="10760" spans="5:5" ht="22.5" customHeight="1">
      <c r="E10760" s="612">
        <f t="shared" si="96"/>
        <v>3764362.2</v>
      </c>
    </row>
    <row r="10761" spans="5:5" ht="22.5" customHeight="1">
      <c r="E10761" s="612">
        <f t="shared" si="96"/>
        <v>3764362.2</v>
      </c>
    </row>
    <row r="10762" spans="5:5" ht="22.5" customHeight="1">
      <c r="E10762" s="612">
        <f t="shared" ref="E10762:E10825" si="97">E10761-D10762+C10762</f>
        <v>3764362.2</v>
      </c>
    </row>
    <row r="10763" spans="5:5" ht="22.5" customHeight="1">
      <c r="E10763" s="612">
        <f t="shared" si="97"/>
        <v>3764362.2</v>
      </c>
    </row>
    <row r="10764" spans="5:5" ht="22.5" customHeight="1">
      <c r="E10764" s="612">
        <f t="shared" si="97"/>
        <v>3764362.2</v>
      </c>
    </row>
    <row r="10765" spans="5:5" ht="22.5" customHeight="1">
      <c r="E10765" s="612">
        <f t="shared" si="97"/>
        <v>3764362.2</v>
      </c>
    </row>
    <row r="10766" spans="5:5" ht="22.5" customHeight="1">
      <c r="E10766" s="612">
        <f t="shared" si="97"/>
        <v>3764362.2</v>
      </c>
    </row>
    <row r="10767" spans="5:5" ht="22.5" customHeight="1">
      <c r="E10767" s="612">
        <f t="shared" si="97"/>
        <v>3764362.2</v>
      </c>
    </row>
    <row r="10768" spans="5:5" ht="22.5" customHeight="1">
      <c r="E10768" s="612">
        <f t="shared" si="97"/>
        <v>3764362.2</v>
      </c>
    </row>
    <row r="10769" spans="5:5" ht="22.5" customHeight="1">
      <c r="E10769" s="612">
        <f t="shared" si="97"/>
        <v>3764362.2</v>
      </c>
    </row>
    <row r="10770" spans="5:5" ht="22.5" customHeight="1">
      <c r="E10770" s="612">
        <f t="shared" si="97"/>
        <v>3764362.2</v>
      </c>
    </row>
    <row r="10771" spans="5:5" ht="22.5" customHeight="1">
      <c r="E10771" s="612">
        <f t="shared" si="97"/>
        <v>3764362.2</v>
      </c>
    </row>
    <row r="10772" spans="5:5" ht="22.5" customHeight="1">
      <c r="E10772" s="612">
        <f t="shared" si="97"/>
        <v>3764362.2</v>
      </c>
    </row>
    <row r="10773" spans="5:5" ht="22.5" customHeight="1">
      <c r="E10773" s="612">
        <f t="shared" si="97"/>
        <v>3764362.2</v>
      </c>
    </row>
    <row r="10774" spans="5:5" ht="22.5" customHeight="1">
      <c r="E10774" s="612">
        <f t="shared" si="97"/>
        <v>3764362.2</v>
      </c>
    </row>
    <row r="10775" spans="5:5" ht="22.5" customHeight="1">
      <c r="E10775" s="612">
        <f t="shared" si="97"/>
        <v>3764362.2</v>
      </c>
    </row>
    <row r="10776" spans="5:5" ht="22.5" customHeight="1">
      <c r="E10776" s="612">
        <f t="shared" si="97"/>
        <v>3764362.2</v>
      </c>
    </row>
    <row r="10777" spans="5:5" ht="22.5" customHeight="1">
      <c r="E10777" s="612">
        <f t="shared" si="97"/>
        <v>3764362.2</v>
      </c>
    </row>
    <row r="10778" spans="5:5" ht="22.5" customHeight="1">
      <c r="E10778" s="612">
        <f t="shared" si="97"/>
        <v>3764362.2</v>
      </c>
    </row>
    <row r="10779" spans="5:5" ht="22.5" customHeight="1">
      <c r="E10779" s="612">
        <f t="shared" si="97"/>
        <v>3764362.2</v>
      </c>
    </row>
    <row r="10780" spans="5:5" ht="22.5" customHeight="1">
      <c r="E10780" s="612">
        <f t="shared" si="97"/>
        <v>3764362.2</v>
      </c>
    </row>
    <row r="10781" spans="5:5" ht="22.5" customHeight="1">
      <c r="E10781" s="612">
        <f t="shared" si="97"/>
        <v>3764362.2</v>
      </c>
    </row>
    <row r="10782" spans="5:5" ht="22.5" customHeight="1">
      <c r="E10782" s="612">
        <f t="shared" si="97"/>
        <v>3764362.2</v>
      </c>
    </row>
    <row r="10783" spans="5:5" ht="22.5" customHeight="1">
      <c r="E10783" s="612">
        <f t="shared" si="97"/>
        <v>3764362.2</v>
      </c>
    </row>
    <row r="10784" spans="5:5" ht="22.5" customHeight="1">
      <c r="E10784" s="612">
        <f t="shared" si="97"/>
        <v>3764362.2</v>
      </c>
    </row>
    <row r="10785" spans="5:5" ht="22.5" customHeight="1">
      <c r="E10785" s="612">
        <f t="shared" si="97"/>
        <v>3764362.2</v>
      </c>
    </row>
    <row r="10786" spans="5:5" ht="22.5" customHeight="1">
      <c r="E10786" s="612">
        <f t="shared" si="97"/>
        <v>3764362.2</v>
      </c>
    </row>
    <row r="10787" spans="5:5" ht="22.5" customHeight="1">
      <c r="E10787" s="612">
        <f t="shared" si="97"/>
        <v>3764362.2</v>
      </c>
    </row>
    <row r="10788" spans="5:5" ht="22.5" customHeight="1">
      <c r="E10788" s="612">
        <f t="shared" si="97"/>
        <v>3764362.2</v>
      </c>
    </row>
    <row r="10789" spans="5:5" ht="22.5" customHeight="1">
      <c r="E10789" s="612">
        <f t="shared" si="97"/>
        <v>3764362.2</v>
      </c>
    </row>
    <row r="10790" spans="5:5" ht="22.5" customHeight="1">
      <c r="E10790" s="612">
        <f t="shared" si="97"/>
        <v>3764362.2</v>
      </c>
    </row>
    <row r="10791" spans="5:5" ht="22.5" customHeight="1">
      <c r="E10791" s="612">
        <f t="shared" si="97"/>
        <v>3764362.2</v>
      </c>
    </row>
    <row r="10792" spans="5:5" ht="22.5" customHeight="1">
      <c r="E10792" s="612">
        <f t="shared" si="97"/>
        <v>3764362.2</v>
      </c>
    </row>
    <row r="10793" spans="5:5" ht="22.5" customHeight="1">
      <c r="E10793" s="612">
        <f t="shared" si="97"/>
        <v>3764362.2</v>
      </c>
    </row>
    <row r="10794" spans="5:5" ht="22.5" customHeight="1">
      <c r="E10794" s="612">
        <f t="shared" si="97"/>
        <v>3764362.2</v>
      </c>
    </row>
    <row r="10795" spans="5:5" ht="22.5" customHeight="1">
      <c r="E10795" s="612">
        <f t="shared" si="97"/>
        <v>3764362.2</v>
      </c>
    </row>
    <row r="10796" spans="5:5" ht="22.5" customHeight="1">
      <c r="E10796" s="612">
        <f t="shared" si="97"/>
        <v>3764362.2</v>
      </c>
    </row>
    <row r="10797" spans="5:5" ht="22.5" customHeight="1">
      <c r="E10797" s="612">
        <f t="shared" si="97"/>
        <v>3764362.2</v>
      </c>
    </row>
    <row r="10798" spans="5:5" ht="22.5" customHeight="1">
      <c r="E10798" s="612">
        <f t="shared" si="97"/>
        <v>3764362.2</v>
      </c>
    </row>
    <row r="10799" spans="5:5" ht="22.5" customHeight="1">
      <c r="E10799" s="612">
        <f t="shared" si="97"/>
        <v>3764362.2</v>
      </c>
    </row>
    <row r="10800" spans="5:5" ht="22.5" customHeight="1">
      <c r="E10800" s="612">
        <f t="shared" si="97"/>
        <v>3764362.2</v>
      </c>
    </row>
    <row r="10801" spans="5:5" ht="22.5" customHeight="1">
      <c r="E10801" s="612">
        <f t="shared" si="97"/>
        <v>3764362.2</v>
      </c>
    </row>
    <row r="10802" spans="5:5" ht="22.5" customHeight="1">
      <c r="E10802" s="612">
        <f t="shared" si="97"/>
        <v>3764362.2</v>
      </c>
    </row>
    <row r="10803" spans="5:5" ht="22.5" customHeight="1">
      <c r="E10803" s="612">
        <f t="shared" si="97"/>
        <v>3764362.2</v>
      </c>
    </row>
    <row r="10804" spans="5:5" ht="22.5" customHeight="1">
      <c r="E10804" s="612">
        <f t="shared" si="97"/>
        <v>3764362.2</v>
      </c>
    </row>
    <row r="10805" spans="5:5" ht="22.5" customHeight="1">
      <c r="E10805" s="612">
        <f t="shared" si="97"/>
        <v>3764362.2</v>
      </c>
    </row>
    <row r="10806" spans="5:5" ht="22.5" customHeight="1">
      <c r="E10806" s="612">
        <f t="shared" si="97"/>
        <v>3764362.2</v>
      </c>
    </row>
    <row r="10807" spans="5:5" ht="22.5" customHeight="1">
      <c r="E10807" s="612">
        <f t="shared" si="97"/>
        <v>3764362.2</v>
      </c>
    </row>
    <row r="10808" spans="5:5" ht="22.5" customHeight="1">
      <c r="E10808" s="612">
        <f t="shared" si="97"/>
        <v>3764362.2</v>
      </c>
    </row>
    <row r="10809" spans="5:5" ht="22.5" customHeight="1">
      <c r="E10809" s="612">
        <f t="shared" si="97"/>
        <v>3764362.2</v>
      </c>
    </row>
    <row r="10810" spans="5:5" ht="22.5" customHeight="1">
      <c r="E10810" s="612">
        <f t="shared" si="97"/>
        <v>3764362.2</v>
      </c>
    </row>
    <row r="10811" spans="5:5" ht="22.5" customHeight="1">
      <c r="E10811" s="612">
        <f t="shared" si="97"/>
        <v>3764362.2</v>
      </c>
    </row>
    <row r="10812" spans="5:5" ht="22.5" customHeight="1">
      <c r="E10812" s="612">
        <f t="shared" si="97"/>
        <v>3764362.2</v>
      </c>
    </row>
    <row r="10813" spans="5:5" ht="22.5" customHeight="1">
      <c r="E10813" s="612">
        <f t="shared" si="97"/>
        <v>3764362.2</v>
      </c>
    </row>
    <row r="10814" spans="5:5" ht="22.5" customHeight="1">
      <c r="E10814" s="612">
        <f t="shared" si="97"/>
        <v>3764362.2</v>
      </c>
    </row>
    <row r="10815" spans="5:5" ht="22.5" customHeight="1">
      <c r="E10815" s="612">
        <f t="shared" si="97"/>
        <v>3764362.2</v>
      </c>
    </row>
    <row r="10816" spans="5:5" ht="22.5" customHeight="1">
      <c r="E10816" s="612">
        <f t="shared" si="97"/>
        <v>3764362.2</v>
      </c>
    </row>
    <row r="10817" spans="5:5" ht="22.5" customHeight="1">
      <c r="E10817" s="612">
        <f t="shared" si="97"/>
        <v>3764362.2</v>
      </c>
    </row>
    <row r="10818" spans="5:5" ht="22.5" customHeight="1">
      <c r="E10818" s="612">
        <f t="shared" si="97"/>
        <v>3764362.2</v>
      </c>
    </row>
    <row r="10819" spans="5:5" ht="22.5" customHeight="1">
      <c r="E10819" s="612">
        <f t="shared" si="97"/>
        <v>3764362.2</v>
      </c>
    </row>
    <row r="10820" spans="5:5" ht="22.5" customHeight="1">
      <c r="E10820" s="612">
        <f t="shared" si="97"/>
        <v>3764362.2</v>
      </c>
    </row>
    <row r="10821" spans="5:5" ht="22.5" customHeight="1">
      <c r="E10821" s="612">
        <f t="shared" si="97"/>
        <v>3764362.2</v>
      </c>
    </row>
    <row r="10822" spans="5:5" ht="22.5" customHeight="1">
      <c r="E10822" s="612">
        <f t="shared" si="97"/>
        <v>3764362.2</v>
      </c>
    </row>
    <row r="10823" spans="5:5" ht="22.5" customHeight="1">
      <c r="E10823" s="612">
        <f t="shared" si="97"/>
        <v>3764362.2</v>
      </c>
    </row>
    <row r="10824" spans="5:5" ht="22.5" customHeight="1">
      <c r="E10824" s="612">
        <f t="shared" si="97"/>
        <v>3764362.2</v>
      </c>
    </row>
    <row r="10825" spans="5:5" ht="22.5" customHeight="1">
      <c r="E10825" s="612">
        <f t="shared" si="97"/>
        <v>3764362.2</v>
      </c>
    </row>
    <row r="10826" spans="5:5" ht="22.5" customHeight="1">
      <c r="E10826" s="612">
        <f t="shared" ref="E10826:E10889" si="98">E10825-D10826+C10826</f>
        <v>3764362.2</v>
      </c>
    </row>
    <row r="10827" spans="5:5" ht="22.5" customHeight="1">
      <c r="E10827" s="612">
        <f t="shared" si="98"/>
        <v>3764362.2</v>
      </c>
    </row>
    <row r="10828" spans="5:5" ht="22.5" customHeight="1">
      <c r="E10828" s="612">
        <f t="shared" si="98"/>
        <v>3764362.2</v>
      </c>
    </row>
    <row r="10829" spans="5:5" ht="22.5" customHeight="1">
      <c r="E10829" s="612">
        <f t="shared" si="98"/>
        <v>3764362.2</v>
      </c>
    </row>
    <row r="10830" spans="5:5" ht="22.5" customHeight="1">
      <c r="E10830" s="612">
        <f t="shared" si="98"/>
        <v>3764362.2</v>
      </c>
    </row>
    <row r="10831" spans="5:5" ht="22.5" customHeight="1">
      <c r="E10831" s="612">
        <f t="shared" si="98"/>
        <v>3764362.2</v>
      </c>
    </row>
    <row r="10832" spans="5:5" ht="22.5" customHeight="1">
      <c r="E10832" s="612">
        <f t="shared" si="98"/>
        <v>3764362.2</v>
      </c>
    </row>
    <row r="10833" spans="5:5" ht="22.5" customHeight="1">
      <c r="E10833" s="612">
        <f t="shared" si="98"/>
        <v>3764362.2</v>
      </c>
    </row>
    <row r="10834" spans="5:5" ht="22.5" customHeight="1">
      <c r="E10834" s="612">
        <f t="shared" si="98"/>
        <v>3764362.2</v>
      </c>
    </row>
    <row r="10835" spans="5:5" ht="22.5" customHeight="1">
      <c r="E10835" s="612">
        <f t="shared" si="98"/>
        <v>3764362.2</v>
      </c>
    </row>
    <row r="10836" spans="5:5" ht="22.5" customHeight="1">
      <c r="E10836" s="612">
        <f t="shared" si="98"/>
        <v>3764362.2</v>
      </c>
    </row>
    <row r="10837" spans="5:5" ht="22.5" customHeight="1">
      <c r="E10837" s="612">
        <f t="shared" si="98"/>
        <v>3764362.2</v>
      </c>
    </row>
    <row r="10838" spans="5:5" ht="22.5" customHeight="1">
      <c r="E10838" s="612">
        <f t="shared" si="98"/>
        <v>3764362.2</v>
      </c>
    </row>
    <row r="10839" spans="5:5" ht="22.5" customHeight="1">
      <c r="E10839" s="612">
        <f t="shared" si="98"/>
        <v>3764362.2</v>
      </c>
    </row>
    <row r="10840" spans="5:5" ht="22.5" customHeight="1">
      <c r="E10840" s="612">
        <f t="shared" si="98"/>
        <v>3764362.2</v>
      </c>
    </row>
    <row r="10841" spans="5:5" ht="22.5" customHeight="1">
      <c r="E10841" s="612">
        <f t="shared" si="98"/>
        <v>3764362.2</v>
      </c>
    </row>
    <row r="10842" spans="5:5" ht="22.5" customHeight="1">
      <c r="E10842" s="612">
        <f t="shared" si="98"/>
        <v>3764362.2</v>
      </c>
    </row>
    <row r="10843" spans="5:5" ht="22.5" customHeight="1">
      <c r="E10843" s="612">
        <f t="shared" si="98"/>
        <v>3764362.2</v>
      </c>
    </row>
    <row r="10844" spans="5:5" ht="22.5" customHeight="1">
      <c r="E10844" s="612">
        <f t="shared" si="98"/>
        <v>3764362.2</v>
      </c>
    </row>
    <row r="10845" spans="5:5" ht="22.5" customHeight="1">
      <c r="E10845" s="612">
        <f t="shared" si="98"/>
        <v>3764362.2</v>
      </c>
    </row>
    <row r="10846" spans="5:5" ht="22.5" customHeight="1">
      <c r="E10846" s="612">
        <f t="shared" si="98"/>
        <v>3764362.2</v>
      </c>
    </row>
    <row r="10847" spans="5:5" ht="22.5" customHeight="1">
      <c r="E10847" s="612">
        <f t="shared" si="98"/>
        <v>3764362.2</v>
      </c>
    </row>
    <row r="10848" spans="5:5" ht="22.5" customHeight="1">
      <c r="E10848" s="612">
        <f t="shared" si="98"/>
        <v>3764362.2</v>
      </c>
    </row>
    <row r="10849" spans="5:5" ht="22.5" customHeight="1">
      <c r="E10849" s="612">
        <f t="shared" si="98"/>
        <v>3764362.2</v>
      </c>
    </row>
    <row r="10850" spans="5:5" ht="22.5" customHeight="1">
      <c r="E10850" s="612">
        <f t="shared" si="98"/>
        <v>3764362.2</v>
      </c>
    </row>
    <row r="10851" spans="5:5" ht="22.5" customHeight="1">
      <c r="E10851" s="612">
        <f t="shared" si="98"/>
        <v>3764362.2</v>
      </c>
    </row>
    <row r="10852" spans="5:5" ht="22.5" customHeight="1">
      <c r="E10852" s="612">
        <f t="shared" si="98"/>
        <v>3764362.2</v>
      </c>
    </row>
    <row r="10853" spans="5:5" ht="22.5" customHeight="1">
      <c r="E10853" s="612">
        <f t="shared" si="98"/>
        <v>3764362.2</v>
      </c>
    </row>
    <row r="10854" spans="5:5" ht="22.5" customHeight="1">
      <c r="E10854" s="612">
        <f t="shared" si="98"/>
        <v>3764362.2</v>
      </c>
    </row>
    <row r="10855" spans="5:5" ht="22.5" customHeight="1">
      <c r="E10855" s="612">
        <f t="shared" si="98"/>
        <v>3764362.2</v>
      </c>
    </row>
    <row r="10856" spans="5:5" ht="22.5" customHeight="1">
      <c r="E10856" s="612">
        <f t="shared" si="98"/>
        <v>3764362.2</v>
      </c>
    </row>
    <row r="10857" spans="5:5" ht="22.5" customHeight="1">
      <c r="E10857" s="612">
        <f t="shared" si="98"/>
        <v>3764362.2</v>
      </c>
    </row>
    <row r="10858" spans="5:5" ht="22.5" customHeight="1">
      <c r="E10858" s="612">
        <f t="shared" si="98"/>
        <v>3764362.2</v>
      </c>
    </row>
    <row r="10859" spans="5:5" ht="22.5" customHeight="1">
      <c r="E10859" s="612">
        <f t="shared" si="98"/>
        <v>3764362.2</v>
      </c>
    </row>
    <row r="10860" spans="5:5" ht="22.5" customHeight="1">
      <c r="E10860" s="612">
        <f t="shared" si="98"/>
        <v>3764362.2</v>
      </c>
    </row>
    <row r="10861" spans="5:5" ht="22.5" customHeight="1">
      <c r="E10861" s="612">
        <f t="shared" si="98"/>
        <v>3764362.2</v>
      </c>
    </row>
    <row r="10862" spans="5:5" ht="22.5" customHeight="1">
      <c r="E10862" s="612">
        <f t="shared" si="98"/>
        <v>3764362.2</v>
      </c>
    </row>
    <row r="10863" spans="5:5" ht="22.5" customHeight="1">
      <c r="E10863" s="612">
        <f t="shared" si="98"/>
        <v>3764362.2</v>
      </c>
    </row>
    <row r="10864" spans="5:5" ht="22.5" customHeight="1">
      <c r="E10864" s="612">
        <f t="shared" si="98"/>
        <v>3764362.2</v>
      </c>
    </row>
    <row r="10865" spans="5:5" ht="22.5" customHeight="1">
      <c r="E10865" s="612">
        <f t="shared" si="98"/>
        <v>3764362.2</v>
      </c>
    </row>
    <row r="10866" spans="5:5" ht="22.5" customHeight="1">
      <c r="E10866" s="612">
        <f t="shared" si="98"/>
        <v>3764362.2</v>
      </c>
    </row>
    <row r="10867" spans="5:5" ht="22.5" customHeight="1">
      <c r="E10867" s="612">
        <f t="shared" si="98"/>
        <v>3764362.2</v>
      </c>
    </row>
    <row r="10868" spans="5:5" ht="22.5" customHeight="1">
      <c r="E10868" s="612">
        <f t="shared" si="98"/>
        <v>3764362.2</v>
      </c>
    </row>
    <row r="10869" spans="5:5" ht="22.5" customHeight="1">
      <c r="E10869" s="612">
        <f t="shared" si="98"/>
        <v>3764362.2</v>
      </c>
    </row>
    <row r="10870" spans="5:5" ht="22.5" customHeight="1">
      <c r="E10870" s="612">
        <f t="shared" si="98"/>
        <v>3764362.2</v>
      </c>
    </row>
    <row r="10871" spans="5:5" ht="22.5" customHeight="1">
      <c r="E10871" s="612">
        <f t="shared" si="98"/>
        <v>3764362.2</v>
      </c>
    </row>
    <row r="10872" spans="5:5" ht="22.5" customHeight="1">
      <c r="E10872" s="612">
        <f t="shared" si="98"/>
        <v>3764362.2</v>
      </c>
    </row>
    <row r="10873" spans="5:5" ht="22.5" customHeight="1">
      <c r="E10873" s="612">
        <f t="shared" si="98"/>
        <v>3764362.2</v>
      </c>
    </row>
    <row r="10874" spans="5:5" ht="22.5" customHeight="1">
      <c r="E10874" s="612">
        <f t="shared" si="98"/>
        <v>3764362.2</v>
      </c>
    </row>
    <row r="10875" spans="5:5" ht="22.5" customHeight="1">
      <c r="E10875" s="612">
        <f t="shared" si="98"/>
        <v>3764362.2</v>
      </c>
    </row>
    <row r="10876" spans="5:5" ht="22.5" customHeight="1">
      <c r="E10876" s="612">
        <f t="shared" si="98"/>
        <v>3764362.2</v>
      </c>
    </row>
    <row r="10877" spans="5:5" ht="22.5" customHeight="1">
      <c r="E10877" s="612">
        <f t="shared" si="98"/>
        <v>3764362.2</v>
      </c>
    </row>
    <row r="10878" spans="5:5" ht="22.5" customHeight="1">
      <c r="E10878" s="612">
        <f t="shared" si="98"/>
        <v>3764362.2</v>
      </c>
    </row>
    <row r="10879" spans="5:5" ht="22.5" customHeight="1">
      <c r="E10879" s="612">
        <f t="shared" si="98"/>
        <v>3764362.2</v>
      </c>
    </row>
    <row r="10880" spans="5:5" ht="22.5" customHeight="1">
      <c r="E10880" s="612">
        <f t="shared" si="98"/>
        <v>3764362.2</v>
      </c>
    </row>
    <row r="10881" spans="5:5" ht="22.5" customHeight="1">
      <c r="E10881" s="612">
        <f t="shared" si="98"/>
        <v>3764362.2</v>
      </c>
    </row>
    <row r="10882" spans="5:5" ht="22.5" customHeight="1">
      <c r="E10882" s="612">
        <f t="shared" si="98"/>
        <v>3764362.2</v>
      </c>
    </row>
    <row r="10883" spans="5:5" ht="22.5" customHeight="1">
      <c r="E10883" s="612">
        <f t="shared" si="98"/>
        <v>3764362.2</v>
      </c>
    </row>
    <row r="10884" spans="5:5" ht="22.5" customHeight="1">
      <c r="E10884" s="612">
        <f t="shared" si="98"/>
        <v>3764362.2</v>
      </c>
    </row>
    <row r="10885" spans="5:5" ht="22.5" customHeight="1">
      <c r="E10885" s="612">
        <f t="shared" si="98"/>
        <v>3764362.2</v>
      </c>
    </row>
    <row r="10886" spans="5:5" ht="22.5" customHeight="1">
      <c r="E10886" s="612">
        <f t="shared" si="98"/>
        <v>3764362.2</v>
      </c>
    </row>
    <row r="10887" spans="5:5" ht="22.5" customHeight="1">
      <c r="E10887" s="612">
        <f t="shared" si="98"/>
        <v>3764362.2</v>
      </c>
    </row>
    <row r="10888" spans="5:5" ht="22.5" customHeight="1">
      <c r="E10888" s="612">
        <f t="shared" si="98"/>
        <v>3764362.2</v>
      </c>
    </row>
    <row r="10889" spans="5:5" ht="22.5" customHeight="1">
      <c r="E10889" s="612">
        <f t="shared" si="98"/>
        <v>3764362.2</v>
      </c>
    </row>
    <row r="10890" spans="5:5" ht="22.5" customHeight="1">
      <c r="E10890" s="612">
        <f t="shared" ref="E10890:E10953" si="99">E10889-D10890+C10890</f>
        <v>3764362.2</v>
      </c>
    </row>
    <row r="10891" spans="5:5" ht="22.5" customHeight="1">
      <c r="E10891" s="612">
        <f t="shared" si="99"/>
        <v>3764362.2</v>
      </c>
    </row>
    <row r="10892" spans="5:5" ht="22.5" customHeight="1">
      <c r="E10892" s="612">
        <f t="shared" si="99"/>
        <v>3764362.2</v>
      </c>
    </row>
    <row r="10893" spans="5:5" ht="22.5" customHeight="1">
      <c r="E10893" s="612">
        <f t="shared" si="99"/>
        <v>3764362.2</v>
      </c>
    </row>
    <row r="10894" spans="5:5" ht="22.5" customHeight="1">
      <c r="E10894" s="612">
        <f t="shared" si="99"/>
        <v>3764362.2</v>
      </c>
    </row>
    <row r="10895" spans="5:5" ht="22.5" customHeight="1">
      <c r="E10895" s="612">
        <f t="shared" si="99"/>
        <v>3764362.2</v>
      </c>
    </row>
    <row r="10896" spans="5:5" ht="22.5" customHeight="1">
      <c r="E10896" s="612">
        <f t="shared" si="99"/>
        <v>3764362.2</v>
      </c>
    </row>
    <row r="10897" spans="5:5" ht="22.5" customHeight="1">
      <c r="E10897" s="612">
        <f t="shared" si="99"/>
        <v>3764362.2</v>
      </c>
    </row>
    <row r="10898" spans="5:5" ht="22.5" customHeight="1">
      <c r="E10898" s="612">
        <f t="shared" si="99"/>
        <v>3764362.2</v>
      </c>
    </row>
    <row r="10899" spans="5:5" ht="22.5" customHeight="1">
      <c r="E10899" s="612">
        <f t="shared" si="99"/>
        <v>3764362.2</v>
      </c>
    </row>
    <row r="10900" spans="5:5" ht="22.5" customHeight="1">
      <c r="E10900" s="612">
        <f t="shared" si="99"/>
        <v>3764362.2</v>
      </c>
    </row>
    <row r="10901" spans="5:5" ht="22.5" customHeight="1">
      <c r="E10901" s="612">
        <f t="shared" si="99"/>
        <v>3764362.2</v>
      </c>
    </row>
    <row r="10902" spans="5:5" ht="22.5" customHeight="1">
      <c r="E10902" s="612">
        <f t="shared" si="99"/>
        <v>3764362.2</v>
      </c>
    </row>
    <row r="10903" spans="5:5" ht="22.5" customHeight="1">
      <c r="E10903" s="612">
        <f t="shared" si="99"/>
        <v>3764362.2</v>
      </c>
    </row>
    <row r="10904" spans="5:5" ht="22.5" customHeight="1">
      <c r="E10904" s="612">
        <f t="shared" si="99"/>
        <v>3764362.2</v>
      </c>
    </row>
    <row r="10905" spans="5:5" ht="22.5" customHeight="1">
      <c r="E10905" s="612">
        <f t="shared" si="99"/>
        <v>3764362.2</v>
      </c>
    </row>
    <row r="10906" spans="5:5" ht="22.5" customHeight="1">
      <c r="E10906" s="612">
        <f t="shared" si="99"/>
        <v>3764362.2</v>
      </c>
    </row>
    <row r="10907" spans="5:5" ht="22.5" customHeight="1">
      <c r="E10907" s="612">
        <f t="shared" si="99"/>
        <v>3764362.2</v>
      </c>
    </row>
    <row r="10908" spans="5:5" ht="22.5" customHeight="1">
      <c r="E10908" s="612">
        <f t="shared" si="99"/>
        <v>3764362.2</v>
      </c>
    </row>
    <row r="10909" spans="5:5" ht="22.5" customHeight="1">
      <c r="E10909" s="612">
        <f t="shared" si="99"/>
        <v>3764362.2</v>
      </c>
    </row>
    <row r="10910" spans="5:5" ht="22.5" customHeight="1">
      <c r="E10910" s="612">
        <f t="shared" si="99"/>
        <v>3764362.2</v>
      </c>
    </row>
    <row r="10911" spans="5:5" ht="22.5" customHeight="1">
      <c r="E10911" s="612">
        <f t="shared" si="99"/>
        <v>3764362.2</v>
      </c>
    </row>
    <row r="10912" spans="5:5" ht="22.5" customHeight="1">
      <c r="E10912" s="612">
        <f t="shared" si="99"/>
        <v>3764362.2</v>
      </c>
    </row>
    <row r="10913" spans="5:5" ht="22.5" customHeight="1">
      <c r="E10913" s="612">
        <f t="shared" si="99"/>
        <v>3764362.2</v>
      </c>
    </row>
    <row r="10914" spans="5:5" ht="22.5" customHeight="1">
      <c r="E10914" s="612">
        <f t="shared" si="99"/>
        <v>3764362.2</v>
      </c>
    </row>
    <row r="10915" spans="5:5" ht="22.5" customHeight="1">
      <c r="E10915" s="612">
        <f t="shared" si="99"/>
        <v>3764362.2</v>
      </c>
    </row>
    <row r="10916" spans="5:5" ht="22.5" customHeight="1">
      <c r="E10916" s="612">
        <f t="shared" si="99"/>
        <v>3764362.2</v>
      </c>
    </row>
    <row r="10917" spans="5:5" ht="22.5" customHeight="1">
      <c r="E10917" s="612">
        <f t="shared" si="99"/>
        <v>3764362.2</v>
      </c>
    </row>
    <row r="10918" spans="5:5" ht="22.5" customHeight="1">
      <c r="E10918" s="612">
        <f t="shared" si="99"/>
        <v>3764362.2</v>
      </c>
    </row>
    <row r="10919" spans="5:5" ht="22.5" customHeight="1">
      <c r="E10919" s="612">
        <f t="shared" si="99"/>
        <v>3764362.2</v>
      </c>
    </row>
    <row r="10920" spans="5:5" ht="22.5" customHeight="1">
      <c r="E10920" s="612">
        <f t="shared" si="99"/>
        <v>3764362.2</v>
      </c>
    </row>
    <row r="10921" spans="5:5" ht="22.5" customHeight="1">
      <c r="E10921" s="612">
        <f t="shared" si="99"/>
        <v>3764362.2</v>
      </c>
    </row>
    <row r="10922" spans="5:5" ht="22.5" customHeight="1">
      <c r="E10922" s="612">
        <f t="shared" si="99"/>
        <v>3764362.2</v>
      </c>
    </row>
    <row r="10923" spans="5:5" ht="22.5" customHeight="1">
      <c r="E10923" s="612">
        <f t="shared" si="99"/>
        <v>3764362.2</v>
      </c>
    </row>
    <row r="10924" spans="5:5" ht="22.5" customHeight="1">
      <c r="E10924" s="612">
        <f t="shared" si="99"/>
        <v>3764362.2</v>
      </c>
    </row>
    <row r="10925" spans="5:5" ht="22.5" customHeight="1">
      <c r="E10925" s="612">
        <f t="shared" si="99"/>
        <v>3764362.2</v>
      </c>
    </row>
    <row r="10926" spans="5:5" ht="22.5" customHeight="1">
      <c r="E10926" s="612">
        <f t="shared" si="99"/>
        <v>3764362.2</v>
      </c>
    </row>
    <row r="10927" spans="5:5" ht="22.5" customHeight="1">
      <c r="E10927" s="612">
        <f t="shared" si="99"/>
        <v>3764362.2</v>
      </c>
    </row>
    <row r="10928" spans="5:5" ht="22.5" customHeight="1">
      <c r="E10928" s="612">
        <f t="shared" si="99"/>
        <v>3764362.2</v>
      </c>
    </row>
    <row r="10929" spans="5:5" ht="22.5" customHeight="1">
      <c r="E10929" s="612">
        <f t="shared" si="99"/>
        <v>3764362.2</v>
      </c>
    </row>
    <row r="10930" spans="5:5" ht="22.5" customHeight="1">
      <c r="E10930" s="612">
        <f t="shared" si="99"/>
        <v>3764362.2</v>
      </c>
    </row>
    <row r="10931" spans="5:5" ht="22.5" customHeight="1">
      <c r="E10931" s="612">
        <f t="shared" si="99"/>
        <v>3764362.2</v>
      </c>
    </row>
    <row r="10932" spans="5:5" ht="22.5" customHeight="1">
      <c r="E10932" s="612">
        <f t="shared" si="99"/>
        <v>3764362.2</v>
      </c>
    </row>
    <row r="10933" spans="5:5" ht="22.5" customHeight="1">
      <c r="E10933" s="612">
        <f t="shared" si="99"/>
        <v>3764362.2</v>
      </c>
    </row>
    <row r="10934" spans="5:5" ht="22.5" customHeight="1">
      <c r="E10934" s="612">
        <f t="shared" si="99"/>
        <v>3764362.2</v>
      </c>
    </row>
    <row r="10935" spans="5:5" ht="22.5" customHeight="1">
      <c r="E10935" s="612">
        <f t="shared" si="99"/>
        <v>3764362.2</v>
      </c>
    </row>
    <row r="10936" spans="5:5" ht="22.5" customHeight="1">
      <c r="E10936" s="612">
        <f t="shared" si="99"/>
        <v>3764362.2</v>
      </c>
    </row>
    <row r="10937" spans="5:5" ht="22.5" customHeight="1">
      <c r="E10937" s="612">
        <f t="shared" si="99"/>
        <v>3764362.2</v>
      </c>
    </row>
    <row r="10938" spans="5:5" ht="22.5" customHeight="1">
      <c r="E10938" s="612">
        <f t="shared" si="99"/>
        <v>3764362.2</v>
      </c>
    </row>
    <row r="10939" spans="5:5" ht="22.5" customHeight="1">
      <c r="E10939" s="612">
        <f t="shared" si="99"/>
        <v>3764362.2</v>
      </c>
    </row>
    <row r="10940" spans="5:5" ht="22.5" customHeight="1">
      <c r="E10940" s="612">
        <f t="shared" si="99"/>
        <v>3764362.2</v>
      </c>
    </row>
    <row r="10941" spans="5:5" ht="22.5" customHeight="1">
      <c r="E10941" s="612">
        <f t="shared" si="99"/>
        <v>3764362.2</v>
      </c>
    </row>
    <row r="10942" spans="5:5" ht="22.5" customHeight="1">
      <c r="E10942" s="612">
        <f t="shared" si="99"/>
        <v>3764362.2</v>
      </c>
    </row>
    <row r="10943" spans="5:5" ht="22.5" customHeight="1">
      <c r="E10943" s="612">
        <f t="shared" si="99"/>
        <v>3764362.2</v>
      </c>
    </row>
    <row r="10944" spans="5:5" ht="22.5" customHeight="1">
      <c r="E10944" s="612">
        <f t="shared" si="99"/>
        <v>3764362.2</v>
      </c>
    </row>
    <row r="10945" spans="5:5" ht="22.5" customHeight="1">
      <c r="E10945" s="612">
        <f t="shared" si="99"/>
        <v>3764362.2</v>
      </c>
    </row>
    <row r="10946" spans="5:5" ht="22.5" customHeight="1">
      <c r="E10946" s="612">
        <f t="shared" si="99"/>
        <v>3764362.2</v>
      </c>
    </row>
    <row r="10947" spans="5:5" ht="22.5" customHeight="1">
      <c r="E10947" s="612">
        <f t="shared" si="99"/>
        <v>3764362.2</v>
      </c>
    </row>
    <row r="10948" spans="5:5" ht="22.5" customHeight="1">
      <c r="E10948" s="612">
        <f t="shared" si="99"/>
        <v>3764362.2</v>
      </c>
    </row>
    <row r="10949" spans="5:5" ht="22.5" customHeight="1">
      <c r="E10949" s="612">
        <f t="shared" si="99"/>
        <v>3764362.2</v>
      </c>
    </row>
    <row r="10950" spans="5:5" ht="22.5" customHeight="1">
      <c r="E10950" s="612">
        <f t="shared" si="99"/>
        <v>3764362.2</v>
      </c>
    </row>
    <row r="10951" spans="5:5" ht="22.5" customHeight="1">
      <c r="E10951" s="612">
        <f t="shared" si="99"/>
        <v>3764362.2</v>
      </c>
    </row>
    <row r="10952" spans="5:5" ht="22.5" customHeight="1">
      <c r="E10952" s="612">
        <f t="shared" si="99"/>
        <v>3764362.2</v>
      </c>
    </row>
    <row r="10953" spans="5:5" ht="22.5" customHeight="1">
      <c r="E10953" s="612">
        <f t="shared" si="99"/>
        <v>3764362.2</v>
      </c>
    </row>
    <row r="10954" spans="5:5" ht="22.5" customHeight="1">
      <c r="E10954" s="612">
        <f t="shared" ref="E10954:E11017" si="100">E10953-D10954+C10954</f>
        <v>3764362.2</v>
      </c>
    </row>
    <row r="10955" spans="5:5" ht="22.5" customHeight="1">
      <c r="E10955" s="612">
        <f t="shared" si="100"/>
        <v>3764362.2</v>
      </c>
    </row>
    <row r="10956" spans="5:5" ht="22.5" customHeight="1">
      <c r="E10956" s="612">
        <f t="shared" si="100"/>
        <v>3764362.2</v>
      </c>
    </row>
    <row r="10957" spans="5:5" ht="22.5" customHeight="1">
      <c r="E10957" s="612">
        <f t="shared" si="100"/>
        <v>3764362.2</v>
      </c>
    </row>
    <row r="10958" spans="5:5" ht="22.5" customHeight="1">
      <c r="E10958" s="612">
        <f t="shared" si="100"/>
        <v>3764362.2</v>
      </c>
    </row>
    <row r="10959" spans="5:5" ht="22.5" customHeight="1">
      <c r="E10959" s="612">
        <f t="shared" si="100"/>
        <v>3764362.2</v>
      </c>
    </row>
    <row r="10960" spans="5:5" ht="22.5" customHeight="1">
      <c r="E10960" s="612">
        <f t="shared" si="100"/>
        <v>3764362.2</v>
      </c>
    </row>
    <row r="10961" spans="5:5" ht="22.5" customHeight="1">
      <c r="E10961" s="612">
        <f t="shared" si="100"/>
        <v>3764362.2</v>
      </c>
    </row>
    <row r="10962" spans="5:5" ht="22.5" customHeight="1">
      <c r="E10962" s="612">
        <f t="shared" si="100"/>
        <v>3764362.2</v>
      </c>
    </row>
    <row r="10963" spans="5:5" ht="22.5" customHeight="1">
      <c r="E10963" s="612">
        <f t="shared" si="100"/>
        <v>3764362.2</v>
      </c>
    </row>
    <row r="10964" spans="5:5" ht="22.5" customHeight="1">
      <c r="E10964" s="612">
        <f t="shared" si="100"/>
        <v>3764362.2</v>
      </c>
    </row>
    <row r="10965" spans="5:5" ht="22.5" customHeight="1">
      <c r="E10965" s="612">
        <f t="shared" si="100"/>
        <v>3764362.2</v>
      </c>
    </row>
    <row r="10966" spans="5:5" ht="22.5" customHeight="1">
      <c r="E10966" s="612">
        <f t="shared" si="100"/>
        <v>3764362.2</v>
      </c>
    </row>
    <row r="10967" spans="5:5" ht="22.5" customHeight="1">
      <c r="E10967" s="612">
        <f t="shared" si="100"/>
        <v>3764362.2</v>
      </c>
    </row>
    <row r="10968" spans="5:5" ht="22.5" customHeight="1">
      <c r="E10968" s="612">
        <f t="shared" si="100"/>
        <v>3764362.2</v>
      </c>
    </row>
    <row r="10969" spans="5:5" ht="22.5" customHeight="1">
      <c r="E10969" s="612">
        <f t="shared" si="100"/>
        <v>3764362.2</v>
      </c>
    </row>
    <row r="10970" spans="5:5" ht="22.5" customHeight="1">
      <c r="E10970" s="612">
        <f t="shared" si="100"/>
        <v>3764362.2</v>
      </c>
    </row>
    <row r="10971" spans="5:5" ht="22.5" customHeight="1">
      <c r="E10971" s="612">
        <f t="shared" si="100"/>
        <v>3764362.2</v>
      </c>
    </row>
    <row r="10972" spans="5:5" ht="22.5" customHeight="1">
      <c r="E10972" s="612">
        <f t="shared" si="100"/>
        <v>3764362.2</v>
      </c>
    </row>
    <row r="10973" spans="5:5" ht="22.5" customHeight="1">
      <c r="E10973" s="612">
        <f t="shared" si="100"/>
        <v>3764362.2</v>
      </c>
    </row>
    <row r="10974" spans="5:5" ht="22.5" customHeight="1">
      <c r="E10974" s="612">
        <f t="shared" si="100"/>
        <v>3764362.2</v>
      </c>
    </row>
    <row r="10975" spans="5:5" ht="22.5" customHeight="1">
      <c r="E10975" s="612">
        <f t="shared" si="100"/>
        <v>3764362.2</v>
      </c>
    </row>
    <row r="10976" spans="5:5" ht="22.5" customHeight="1">
      <c r="E10976" s="612">
        <f t="shared" si="100"/>
        <v>3764362.2</v>
      </c>
    </row>
    <row r="10977" spans="5:5" ht="22.5" customHeight="1">
      <c r="E10977" s="612">
        <f t="shared" si="100"/>
        <v>3764362.2</v>
      </c>
    </row>
    <row r="10978" spans="5:5" ht="22.5" customHeight="1">
      <c r="E10978" s="612">
        <f t="shared" si="100"/>
        <v>3764362.2</v>
      </c>
    </row>
    <row r="10979" spans="5:5" ht="22.5" customHeight="1">
      <c r="E10979" s="612">
        <f t="shared" si="100"/>
        <v>3764362.2</v>
      </c>
    </row>
    <row r="10980" spans="5:5" ht="22.5" customHeight="1">
      <c r="E10980" s="612">
        <f t="shared" si="100"/>
        <v>3764362.2</v>
      </c>
    </row>
    <row r="10981" spans="5:5" ht="22.5" customHeight="1">
      <c r="E10981" s="612">
        <f t="shared" si="100"/>
        <v>3764362.2</v>
      </c>
    </row>
    <row r="10982" spans="5:5" ht="22.5" customHeight="1">
      <c r="E10982" s="612">
        <f t="shared" si="100"/>
        <v>3764362.2</v>
      </c>
    </row>
    <row r="10983" spans="5:5" ht="22.5" customHeight="1">
      <c r="E10983" s="612">
        <f t="shared" si="100"/>
        <v>3764362.2</v>
      </c>
    </row>
    <row r="10984" spans="5:5" ht="22.5" customHeight="1">
      <c r="E10984" s="612">
        <f t="shared" si="100"/>
        <v>3764362.2</v>
      </c>
    </row>
    <row r="10985" spans="5:5" ht="22.5" customHeight="1">
      <c r="E10985" s="612">
        <f t="shared" si="100"/>
        <v>3764362.2</v>
      </c>
    </row>
    <row r="10986" spans="5:5" ht="22.5" customHeight="1">
      <c r="E10986" s="612">
        <f t="shared" si="100"/>
        <v>3764362.2</v>
      </c>
    </row>
    <row r="10987" spans="5:5" ht="22.5" customHeight="1">
      <c r="E10987" s="612">
        <f t="shared" si="100"/>
        <v>3764362.2</v>
      </c>
    </row>
    <row r="10988" spans="5:5" ht="22.5" customHeight="1">
      <c r="E10988" s="612">
        <f t="shared" si="100"/>
        <v>3764362.2</v>
      </c>
    </row>
    <row r="10989" spans="5:5" ht="22.5" customHeight="1">
      <c r="E10989" s="612">
        <f t="shared" si="100"/>
        <v>3764362.2</v>
      </c>
    </row>
    <row r="10990" spans="5:5" ht="22.5" customHeight="1">
      <c r="E10990" s="612">
        <f t="shared" si="100"/>
        <v>3764362.2</v>
      </c>
    </row>
    <row r="10991" spans="5:5" ht="22.5" customHeight="1">
      <c r="E10991" s="612">
        <f t="shared" si="100"/>
        <v>3764362.2</v>
      </c>
    </row>
    <row r="10992" spans="5:5" ht="22.5" customHeight="1">
      <c r="E10992" s="612">
        <f t="shared" si="100"/>
        <v>3764362.2</v>
      </c>
    </row>
    <row r="10993" spans="5:5" ht="22.5" customHeight="1">
      <c r="E10993" s="612">
        <f t="shared" si="100"/>
        <v>3764362.2</v>
      </c>
    </row>
    <row r="10994" spans="5:5" ht="22.5" customHeight="1">
      <c r="E10994" s="612">
        <f t="shared" si="100"/>
        <v>3764362.2</v>
      </c>
    </row>
    <row r="10995" spans="5:5" ht="22.5" customHeight="1">
      <c r="E10995" s="612">
        <f t="shared" si="100"/>
        <v>3764362.2</v>
      </c>
    </row>
    <row r="10996" spans="5:5" ht="22.5" customHeight="1">
      <c r="E10996" s="612">
        <f t="shared" si="100"/>
        <v>3764362.2</v>
      </c>
    </row>
    <row r="10997" spans="5:5" ht="22.5" customHeight="1">
      <c r="E10997" s="612">
        <f t="shared" si="100"/>
        <v>3764362.2</v>
      </c>
    </row>
    <row r="10998" spans="5:5" ht="22.5" customHeight="1">
      <c r="E10998" s="612">
        <f t="shared" si="100"/>
        <v>3764362.2</v>
      </c>
    </row>
    <row r="10999" spans="5:5" ht="22.5" customHeight="1">
      <c r="E10999" s="612">
        <f t="shared" si="100"/>
        <v>3764362.2</v>
      </c>
    </row>
    <row r="11000" spans="5:5" ht="22.5" customHeight="1">
      <c r="E11000" s="612">
        <f t="shared" si="100"/>
        <v>3764362.2</v>
      </c>
    </row>
    <row r="11001" spans="5:5" ht="22.5" customHeight="1">
      <c r="E11001" s="612">
        <f t="shared" si="100"/>
        <v>3764362.2</v>
      </c>
    </row>
    <row r="11002" spans="5:5" ht="22.5" customHeight="1">
      <c r="E11002" s="612">
        <f t="shared" si="100"/>
        <v>3764362.2</v>
      </c>
    </row>
    <row r="11003" spans="5:5" ht="22.5" customHeight="1">
      <c r="E11003" s="612">
        <f t="shared" si="100"/>
        <v>3764362.2</v>
      </c>
    </row>
    <row r="11004" spans="5:5" ht="22.5" customHeight="1">
      <c r="E11004" s="612">
        <f t="shared" si="100"/>
        <v>3764362.2</v>
      </c>
    </row>
    <row r="11005" spans="5:5" ht="22.5" customHeight="1">
      <c r="E11005" s="612">
        <f t="shared" si="100"/>
        <v>3764362.2</v>
      </c>
    </row>
    <row r="11006" spans="5:5" ht="22.5" customHeight="1">
      <c r="E11006" s="612">
        <f t="shared" si="100"/>
        <v>3764362.2</v>
      </c>
    </row>
    <row r="11007" spans="5:5" ht="22.5" customHeight="1">
      <c r="E11007" s="612">
        <f t="shared" si="100"/>
        <v>3764362.2</v>
      </c>
    </row>
    <row r="11008" spans="5:5" ht="22.5" customHeight="1">
      <c r="E11008" s="612">
        <f t="shared" si="100"/>
        <v>3764362.2</v>
      </c>
    </row>
    <row r="11009" spans="5:5" ht="22.5" customHeight="1">
      <c r="E11009" s="612">
        <f t="shared" si="100"/>
        <v>3764362.2</v>
      </c>
    </row>
    <row r="11010" spans="5:5" ht="22.5" customHeight="1">
      <c r="E11010" s="612">
        <f t="shared" si="100"/>
        <v>3764362.2</v>
      </c>
    </row>
    <row r="11011" spans="5:5" ht="22.5" customHeight="1">
      <c r="E11011" s="612">
        <f t="shared" si="100"/>
        <v>3764362.2</v>
      </c>
    </row>
    <row r="11012" spans="5:5" ht="22.5" customHeight="1">
      <c r="E11012" s="612">
        <f t="shared" si="100"/>
        <v>3764362.2</v>
      </c>
    </row>
    <row r="11013" spans="5:5" ht="22.5" customHeight="1">
      <c r="E11013" s="612">
        <f t="shared" si="100"/>
        <v>3764362.2</v>
      </c>
    </row>
    <row r="11014" spans="5:5" ht="22.5" customHeight="1">
      <c r="E11014" s="612">
        <f t="shared" si="100"/>
        <v>3764362.2</v>
      </c>
    </row>
    <row r="11015" spans="5:5" ht="22.5" customHeight="1">
      <c r="E11015" s="612">
        <f t="shared" si="100"/>
        <v>3764362.2</v>
      </c>
    </row>
    <row r="11016" spans="5:5" ht="22.5" customHeight="1">
      <c r="E11016" s="612">
        <f t="shared" si="100"/>
        <v>3764362.2</v>
      </c>
    </row>
    <row r="11017" spans="5:5" ht="22.5" customHeight="1">
      <c r="E11017" s="612">
        <f t="shared" si="100"/>
        <v>3764362.2</v>
      </c>
    </row>
    <row r="11018" spans="5:5" ht="22.5" customHeight="1">
      <c r="E11018" s="612">
        <f t="shared" ref="E11018:E11081" si="101">E11017-D11018+C11018</f>
        <v>3764362.2</v>
      </c>
    </row>
    <row r="11019" spans="5:5" ht="22.5" customHeight="1">
      <c r="E11019" s="612">
        <f t="shared" si="101"/>
        <v>3764362.2</v>
      </c>
    </row>
    <row r="11020" spans="5:5" ht="22.5" customHeight="1">
      <c r="E11020" s="612">
        <f t="shared" si="101"/>
        <v>3764362.2</v>
      </c>
    </row>
    <row r="11021" spans="5:5" ht="22.5" customHeight="1">
      <c r="E11021" s="612">
        <f t="shared" si="101"/>
        <v>3764362.2</v>
      </c>
    </row>
    <row r="11022" spans="5:5" ht="22.5" customHeight="1">
      <c r="E11022" s="612">
        <f t="shared" si="101"/>
        <v>3764362.2</v>
      </c>
    </row>
    <row r="11023" spans="5:5" ht="22.5" customHeight="1">
      <c r="E11023" s="612">
        <f t="shared" si="101"/>
        <v>3764362.2</v>
      </c>
    </row>
    <row r="11024" spans="5:5" ht="22.5" customHeight="1">
      <c r="E11024" s="612">
        <f t="shared" si="101"/>
        <v>3764362.2</v>
      </c>
    </row>
    <row r="11025" spans="5:5" ht="22.5" customHeight="1">
      <c r="E11025" s="612">
        <f t="shared" si="101"/>
        <v>3764362.2</v>
      </c>
    </row>
    <row r="11026" spans="5:5" ht="22.5" customHeight="1">
      <c r="E11026" s="612">
        <f t="shared" si="101"/>
        <v>3764362.2</v>
      </c>
    </row>
    <row r="11027" spans="5:5" ht="22.5" customHeight="1">
      <c r="E11027" s="612">
        <f t="shared" si="101"/>
        <v>3764362.2</v>
      </c>
    </row>
    <row r="11028" spans="5:5" ht="22.5" customHeight="1">
      <c r="E11028" s="612">
        <f t="shared" si="101"/>
        <v>3764362.2</v>
      </c>
    </row>
    <row r="11029" spans="5:5" ht="22.5" customHeight="1">
      <c r="E11029" s="612">
        <f t="shared" si="101"/>
        <v>3764362.2</v>
      </c>
    </row>
    <row r="11030" spans="5:5" ht="22.5" customHeight="1">
      <c r="E11030" s="612">
        <f t="shared" si="101"/>
        <v>3764362.2</v>
      </c>
    </row>
    <row r="11031" spans="5:5" ht="22.5" customHeight="1">
      <c r="E11031" s="612">
        <f t="shared" si="101"/>
        <v>3764362.2</v>
      </c>
    </row>
    <row r="11032" spans="5:5" ht="22.5" customHeight="1">
      <c r="E11032" s="612">
        <f t="shared" si="101"/>
        <v>3764362.2</v>
      </c>
    </row>
    <row r="11033" spans="5:5" ht="22.5" customHeight="1">
      <c r="E11033" s="612">
        <f t="shared" si="101"/>
        <v>3764362.2</v>
      </c>
    </row>
    <row r="11034" spans="5:5" ht="22.5" customHeight="1">
      <c r="E11034" s="612">
        <f t="shared" si="101"/>
        <v>3764362.2</v>
      </c>
    </row>
    <row r="11035" spans="5:5" ht="22.5" customHeight="1">
      <c r="E11035" s="612">
        <f t="shared" si="101"/>
        <v>3764362.2</v>
      </c>
    </row>
    <row r="11036" spans="5:5" ht="22.5" customHeight="1">
      <c r="E11036" s="612">
        <f t="shared" si="101"/>
        <v>3764362.2</v>
      </c>
    </row>
    <row r="11037" spans="5:5" ht="22.5" customHeight="1">
      <c r="E11037" s="612">
        <f t="shared" si="101"/>
        <v>3764362.2</v>
      </c>
    </row>
    <row r="11038" spans="5:5" ht="22.5" customHeight="1">
      <c r="E11038" s="612">
        <f t="shared" si="101"/>
        <v>3764362.2</v>
      </c>
    </row>
    <row r="11039" spans="5:5" ht="22.5" customHeight="1">
      <c r="E11039" s="612">
        <f t="shared" si="101"/>
        <v>3764362.2</v>
      </c>
    </row>
    <row r="11040" spans="5:5" ht="22.5" customHeight="1">
      <c r="E11040" s="612">
        <f t="shared" si="101"/>
        <v>3764362.2</v>
      </c>
    </row>
    <row r="11041" spans="5:5" ht="22.5" customHeight="1">
      <c r="E11041" s="612">
        <f t="shared" si="101"/>
        <v>3764362.2</v>
      </c>
    </row>
    <row r="11042" spans="5:5" ht="22.5" customHeight="1">
      <c r="E11042" s="612">
        <f t="shared" si="101"/>
        <v>3764362.2</v>
      </c>
    </row>
    <row r="11043" spans="5:5" ht="22.5" customHeight="1">
      <c r="E11043" s="612">
        <f t="shared" si="101"/>
        <v>3764362.2</v>
      </c>
    </row>
    <row r="11044" spans="5:5" ht="22.5" customHeight="1">
      <c r="E11044" s="612">
        <f t="shared" si="101"/>
        <v>3764362.2</v>
      </c>
    </row>
    <row r="11045" spans="5:5" ht="22.5" customHeight="1">
      <c r="E11045" s="612">
        <f t="shared" si="101"/>
        <v>3764362.2</v>
      </c>
    </row>
    <row r="11046" spans="5:5" ht="22.5" customHeight="1">
      <c r="E11046" s="612">
        <f t="shared" si="101"/>
        <v>3764362.2</v>
      </c>
    </row>
    <row r="11047" spans="5:5" ht="22.5" customHeight="1">
      <c r="E11047" s="612">
        <f t="shared" si="101"/>
        <v>3764362.2</v>
      </c>
    </row>
    <row r="11048" spans="5:5" ht="22.5" customHeight="1">
      <c r="E11048" s="612">
        <f t="shared" si="101"/>
        <v>3764362.2</v>
      </c>
    </row>
    <row r="11049" spans="5:5" ht="22.5" customHeight="1">
      <c r="E11049" s="612">
        <f t="shared" si="101"/>
        <v>3764362.2</v>
      </c>
    </row>
    <row r="11050" spans="5:5" ht="22.5" customHeight="1">
      <c r="E11050" s="612">
        <f t="shared" si="101"/>
        <v>3764362.2</v>
      </c>
    </row>
    <row r="11051" spans="5:5" ht="22.5" customHeight="1">
      <c r="E11051" s="612">
        <f t="shared" si="101"/>
        <v>3764362.2</v>
      </c>
    </row>
    <row r="11052" spans="5:5" ht="22.5" customHeight="1">
      <c r="E11052" s="612">
        <f t="shared" si="101"/>
        <v>3764362.2</v>
      </c>
    </row>
    <row r="11053" spans="5:5" ht="22.5" customHeight="1">
      <c r="E11053" s="612">
        <f t="shared" si="101"/>
        <v>3764362.2</v>
      </c>
    </row>
    <row r="11054" spans="5:5" ht="22.5" customHeight="1">
      <c r="E11054" s="612">
        <f t="shared" si="101"/>
        <v>3764362.2</v>
      </c>
    </row>
    <row r="11055" spans="5:5" ht="22.5" customHeight="1">
      <c r="E11055" s="612">
        <f t="shared" si="101"/>
        <v>3764362.2</v>
      </c>
    </row>
    <row r="11056" spans="5:5" ht="22.5" customHeight="1">
      <c r="E11056" s="612">
        <f t="shared" si="101"/>
        <v>3764362.2</v>
      </c>
    </row>
    <row r="11057" spans="5:5" ht="22.5" customHeight="1">
      <c r="E11057" s="612">
        <f t="shared" si="101"/>
        <v>3764362.2</v>
      </c>
    </row>
    <row r="11058" spans="5:5" ht="22.5" customHeight="1">
      <c r="E11058" s="612">
        <f t="shared" si="101"/>
        <v>3764362.2</v>
      </c>
    </row>
    <row r="11059" spans="5:5" ht="22.5" customHeight="1">
      <c r="E11059" s="612">
        <f t="shared" si="101"/>
        <v>3764362.2</v>
      </c>
    </row>
    <row r="11060" spans="5:5" ht="22.5" customHeight="1">
      <c r="E11060" s="612">
        <f t="shared" si="101"/>
        <v>3764362.2</v>
      </c>
    </row>
    <row r="11061" spans="5:5" ht="22.5" customHeight="1">
      <c r="E11061" s="612">
        <f t="shared" si="101"/>
        <v>3764362.2</v>
      </c>
    </row>
    <row r="11062" spans="5:5" ht="22.5" customHeight="1">
      <c r="E11062" s="612">
        <f t="shared" si="101"/>
        <v>3764362.2</v>
      </c>
    </row>
    <row r="11063" spans="5:5" ht="22.5" customHeight="1">
      <c r="E11063" s="612">
        <f t="shared" si="101"/>
        <v>3764362.2</v>
      </c>
    </row>
    <row r="11064" spans="5:5" ht="22.5" customHeight="1">
      <c r="E11064" s="612">
        <f t="shared" si="101"/>
        <v>3764362.2</v>
      </c>
    </row>
    <row r="11065" spans="5:5" ht="22.5" customHeight="1">
      <c r="E11065" s="612">
        <f t="shared" si="101"/>
        <v>3764362.2</v>
      </c>
    </row>
    <row r="11066" spans="5:5" ht="22.5" customHeight="1">
      <c r="E11066" s="612">
        <f t="shared" si="101"/>
        <v>3764362.2</v>
      </c>
    </row>
    <row r="11067" spans="5:5" ht="22.5" customHeight="1">
      <c r="E11067" s="612">
        <f t="shared" si="101"/>
        <v>3764362.2</v>
      </c>
    </row>
    <row r="11068" spans="5:5" ht="22.5" customHeight="1">
      <c r="E11068" s="612">
        <f t="shared" si="101"/>
        <v>3764362.2</v>
      </c>
    </row>
    <row r="11069" spans="5:5" ht="22.5" customHeight="1">
      <c r="E11069" s="612">
        <f t="shared" si="101"/>
        <v>3764362.2</v>
      </c>
    </row>
    <row r="11070" spans="5:5" ht="22.5" customHeight="1">
      <c r="E11070" s="612">
        <f t="shared" si="101"/>
        <v>3764362.2</v>
      </c>
    </row>
    <row r="11071" spans="5:5" ht="22.5" customHeight="1">
      <c r="E11071" s="612">
        <f t="shared" si="101"/>
        <v>3764362.2</v>
      </c>
    </row>
    <row r="11072" spans="5:5" ht="22.5" customHeight="1">
      <c r="E11072" s="612">
        <f t="shared" si="101"/>
        <v>3764362.2</v>
      </c>
    </row>
    <row r="11073" spans="5:5" ht="22.5" customHeight="1">
      <c r="E11073" s="612">
        <f t="shared" si="101"/>
        <v>3764362.2</v>
      </c>
    </row>
    <row r="11074" spans="5:5" ht="22.5" customHeight="1">
      <c r="E11074" s="612">
        <f t="shared" si="101"/>
        <v>3764362.2</v>
      </c>
    </row>
    <row r="11075" spans="5:5" ht="22.5" customHeight="1">
      <c r="E11075" s="612">
        <f t="shared" si="101"/>
        <v>3764362.2</v>
      </c>
    </row>
    <row r="11076" spans="5:5" ht="22.5" customHeight="1">
      <c r="E11076" s="612">
        <f t="shared" si="101"/>
        <v>3764362.2</v>
      </c>
    </row>
    <row r="11077" spans="5:5" ht="22.5" customHeight="1">
      <c r="E11077" s="612">
        <f t="shared" si="101"/>
        <v>3764362.2</v>
      </c>
    </row>
    <row r="11078" spans="5:5" ht="22.5" customHeight="1">
      <c r="E11078" s="612">
        <f t="shared" si="101"/>
        <v>3764362.2</v>
      </c>
    </row>
    <row r="11079" spans="5:5" ht="22.5" customHeight="1">
      <c r="E11079" s="612">
        <f t="shared" si="101"/>
        <v>3764362.2</v>
      </c>
    </row>
    <row r="11080" spans="5:5" ht="22.5" customHeight="1">
      <c r="E11080" s="612">
        <f t="shared" si="101"/>
        <v>3764362.2</v>
      </c>
    </row>
    <row r="11081" spans="5:5" ht="22.5" customHeight="1">
      <c r="E11081" s="612">
        <f t="shared" si="101"/>
        <v>3764362.2</v>
      </c>
    </row>
    <row r="11082" spans="5:5" ht="22.5" customHeight="1">
      <c r="E11082" s="612">
        <f t="shared" ref="E11082:E11145" si="102">E11081-D11082+C11082</f>
        <v>3764362.2</v>
      </c>
    </row>
    <row r="11083" spans="5:5" ht="22.5" customHeight="1">
      <c r="E11083" s="612">
        <f t="shared" si="102"/>
        <v>3764362.2</v>
      </c>
    </row>
    <row r="11084" spans="5:5" ht="22.5" customHeight="1">
      <c r="E11084" s="612">
        <f t="shared" si="102"/>
        <v>3764362.2</v>
      </c>
    </row>
    <row r="11085" spans="5:5" ht="22.5" customHeight="1">
      <c r="E11085" s="612">
        <f t="shared" si="102"/>
        <v>3764362.2</v>
      </c>
    </row>
    <row r="11086" spans="5:5" ht="22.5" customHeight="1">
      <c r="E11086" s="612">
        <f t="shared" si="102"/>
        <v>3764362.2</v>
      </c>
    </row>
    <row r="11087" spans="5:5" ht="22.5" customHeight="1">
      <c r="E11087" s="612">
        <f t="shared" si="102"/>
        <v>3764362.2</v>
      </c>
    </row>
    <row r="11088" spans="5:5" ht="22.5" customHeight="1">
      <c r="E11088" s="612">
        <f t="shared" si="102"/>
        <v>3764362.2</v>
      </c>
    </row>
    <row r="11089" spans="5:5" ht="22.5" customHeight="1">
      <c r="E11089" s="612">
        <f t="shared" si="102"/>
        <v>3764362.2</v>
      </c>
    </row>
    <row r="11090" spans="5:5" ht="22.5" customHeight="1">
      <c r="E11090" s="612">
        <f t="shared" si="102"/>
        <v>3764362.2</v>
      </c>
    </row>
    <row r="11091" spans="5:5" ht="22.5" customHeight="1">
      <c r="E11091" s="612">
        <f t="shared" si="102"/>
        <v>3764362.2</v>
      </c>
    </row>
    <row r="11092" spans="5:5" ht="22.5" customHeight="1">
      <c r="E11092" s="612">
        <f t="shared" si="102"/>
        <v>3764362.2</v>
      </c>
    </row>
    <row r="11093" spans="5:5" ht="22.5" customHeight="1">
      <c r="E11093" s="612">
        <f t="shared" si="102"/>
        <v>3764362.2</v>
      </c>
    </row>
    <row r="11094" spans="5:5" ht="22.5" customHeight="1">
      <c r="E11094" s="612">
        <f t="shared" si="102"/>
        <v>3764362.2</v>
      </c>
    </row>
    <row r="11095" spans="5:5" ht="22.5" customHeight="1">
      <c r="E11095" s="612">
        <f t="shared" si="102"/>
        <v>3764362.2</v>
      </c>
    </row>
    <row r="11096" spans="5:5" ht="22.5" customHeight="1">
      <c r="E11096" s="612">
        <f t="shared" si="102"/>
        <v>3764362.2</v>
      </c>
    </row>
    <row r="11097" spans="5:5" ht="22.5" customHeight="1">
      <c r="E11097" s="612">
        <f t="shared" si="102"/>
        <v>3764362.2</v>
      </c>
    </row>
    <row r="11098" spans="5:5" ht="22.5" customHeight="1">
      <c r="E11098" s="612">
        <f t="shared" si="102"/>
        <v>3764362.2</v>
      </c>
    </row>
    <row r="11099" spans="5:5" ht="22.5" customHeight="1">
      <c r="E11099" s="612">
        <f t="shared" si="102"/>
        <v>3764362.2</v>
      </c>
    </row>
    <row r="11100" spans="5:5" ht="22.5" customHeight="1">
      <c r="E11100" s="612">
        <f t="shared" si="102"/>
        <v>3764362.2</v>
      </c>
    </row>
    <row r="11101" spans="5:5" ht="22.5" customHeight="1">
      <c r="E11101" s="612">
        <f t="shared" si="102"/>
        <v>3764362.2</v>
      </c>
    </row>
    <row r="11102" spans="5:5" ht="22.5" customHeight="1">
      <c r="E11102" s="612">
        <f t="shared" si="102"/>
        <v>3764362.2</v>
      </c>
    </row>
    <row r="11103" spans="5:5" ht="22.5" customHeight="1">
      <c r="E11103" s="612">
        <f t="shared" si="102"/>
        <v>3764362.2</v>
      </c>
    </row>
    <row r="11104" spans="5:5" ht="22.5" customHeight="1">
      <c r="E11104" s="612">
        <f t="shared" si="102"/>
        <v>3764362.2</v>
      </c>
    </row>
    <row r="11105" spans="5:5" ht="22.5" customHeight="1">
      <c r="E11105" s="612">
        <f t="shared" si="102"/>
        <v>3764362.2</v>
      </c>
    </row>
    <row r="11106" spans="5:5" ht="22.5" customHeight="1">
      <c r="E11106" s="612">
        <f t="shared" si="102"/>
        <v>3764362.2</v>
      </c>
    </row>
    <row r="11107" spans="5:5" ht="22.5" customHeight="1">
      <c r="E11107" s="612">
        <f t="shared" si="102"/>
        <v>3764362.2</v>
      </c>
    </row>
    <row r="11108" spans="5:5" ht="22.5" customHeight="1">
      <c r="E11108" s="612">
        <f t="shared" si="102"/>
        <v>3764362.2</v>
      </c>
    </row>
    <row r="11109" spans="5:5" ht="22.5" customHeight="1">
      <c r="E11109" s="612">
        <f t="shared" si="102"/>
        <v>3764362.2</v>
      </c>
    </row>
    <row r="11110" spans="5:5" ht="22.5" customHeight="1">
      <c r="E11110" s="612">
        <f t="shared" si="102"/>
        <v>3764362.2</v>
      </c>
    </row>
    <row r="11111" spans="5:5" ht="22.5" customHeight="1">
      <c r="E11111" s="612">
        <f t="shared" si="102"/>
        <v>3764362.2</v>
      </c>
    </row>
    <row r="11112" spans="5:5" ht="22.5" customHeight="1">
      <c r="E11112" s="612">
        <f t="shared" si="102"/>
        <v>3764362.2</v>
      </c>
    </row>
    <row r="11113" spans="5:5" ht="22.5" customHeight="1">
      <c r="E11113" s="612">
        <f t="shared" si="102"/>
        <v>3764362.2</v>
      </c>
    </row>
    <row r="11114" spans="5:5" ht="22.5" customHeight="1">
      <c r="E11114" s="612">
        <f t="shared" si="102"/>
        <v>3764362.2</v>
      </c>
    </row>
    <row r="11115" spans="5:5" ht="22.5" customHeight="1">
      <c r="E11115" s="612">
        <f t="shared" si="102"/>
        <v>3764362.2</v>
      </c>
    </row>
    <row r="11116" spans="5:5" ht="22.5" customHeight="1">
      <c r="E11116" s="612">
        <f t="shared" si="102"/>
        <v>3764362.2</v>
      </c>
    </row>
    <row r="11117" spans="5:5" ht="22.5" customHeight="1">
      <c r="E11117" s="612">
        <f t="shared" si="102"/>
        <v>3764362.2</v>
      </c>
    </row>
    <row r="11118" spans="5:5" ht="22.5" customHeight="1">
      <c r="E11118" s="612">
        <f t="shared" si="102"/>
        <v>3764362.2</v>
      </c>
    </row>
    <row r="11119" spans="5:5" ht="22.5" customHeight="1">
      <c r="E11119" s="612">
        <f t="shared" si="102"/>
        <v>3764362.2</v>
      </c>
    </row>
    <row r="11120" spans="5:5" ht="22.5" customHeight="1">
      <c r="E11120" s="612">
        <f t="shared" si="102"/>
        <v>3764362.2</v>
      </c>
    </row>
    <row r="11121" spans="5:5" ht="22.5" customHeight="1">
      <c r="E11121" s="612">
        <f t="shared" si="102"/>
        <v>3764362.2</v>
      </c>
    </row>
    <row r="11122" spans="5:5" ht="22.5" customHeight="1">
      <c r="E11122" s="612">
        <f t="shared" si="102"/>
        <v>3764362.2</v>
      </c>
    </row>
    <row r="11123" spans="5:5" ht="22.5" customHeight="1">
      <c r="E11123" s="612">
        <f t="shared" si="102"/>
        <v>3764362.2</v>
      </c>
    </row>
    <row r="11124" spans="5:5" ht="22.5" customHeight="1">
      <c r="E11124" s="612">
        <f t="shared" si="102"/>
        <v>3764362.2</v>
      </c>
    </row>
    <row r="11125" spans="5:5" ht="22.5" customHeight="1">
      <c r="E11125" s="612">
        <f t="shared" si="102"/>
        <v>3764362.2</v>
      </c>
    </row>
    <row r="11126" spans="5:5" ht="22.5" customHeight="1">
      <c r="E11126" s="612">
        <f t="shared" si="102"/>
        <v>3764362.2</v>
      </c>
    </row>
    <row r="11127" spans="5:5" ht="22.5" customHeight="1">
      <c r="E11127" s="612">
        <f t="shared" si="102"/>
        <v>3764362.2</v>
      </c>
    </row>
    <row r="11128" spans="5:5" ht="22.5" customHeight="1">
      <c r="E11128" s="612">
        <f t="shared" si="102"/>
        <v>3764362.2</v>
      </c>
    </row>
    <row r="11129" spans="5:5" ht="22.5" customHeight="1">
      <c r="E11129" s="612">
        <f t="shared" si="102"/>
        <v>3764362.2</v>
      </c>
    </row>
    <row r="11130" spans="5:5" ht="22.5" customHeight="1">
      <c r="E11130" s="612">
        <f t="shared" si="102"/>
        <v>3764362.2</v>
      </c>
    </row>
    <row r="11131" spans="5:5" ht="22.5" customHeight="1">
      <c r="E11131" s="612">
        <f t="shared" si="102"/>
        <v>3764362.2</v>
      </c>
    </row>
    <row r="11132" spans="5:5" ht="22.5" customHeight="1">
      <c r="E11132" s="612">
        <f t="shared" si="102"/>
        <v>3764362.2</v>
      </c>
    </row>
    <row r="11133" spans="5:5" ht="22.5" customHeight="1">
      <c r="E11133" s="612">
        <f t="shared" si="102"/>
        <v>3764362.2</v>
      </c>
    </row>
    <row r="11134" spans="5:5" ht="22.5" customHeight="1">
      <c r="E11134" s="612">
        <f t="shared" si="102"/>
        <v>3764362.2</v>
      </c>
    </row>
    <row r="11135" spans="5:5" ht="22.5" customHeight="1">
      <c r="E11135" s="612">
        <f t="shared" si="102"/>
        <v>3764362.2</v>
      </c>
    </row>
    <row r="11136" spans="5:5" ht="22.5" customHeight="1">
      <c r="E11136" s="612">
        <f t="shared" si="102"/>
        <v>3764362.2</v>
      </c>
    </row>
    <row r="11137" spans="5:5" ht="22.5" customHeight="1">
      <c r="E11137" s="612">
        <f t="shared" si="102"/>
        <v>3764362.2</v>
      </c>
    </row>
    <row r="11138" spans="5:5" ht="22.5" customHeight="1">
      <c r="E11138" s="612">
        <f t="shared" si="102"/>
        <v>3764362.2</v>
      </c>
    </row>
    <row r="11139" spans="5:5" ht="22.5" customHeight="1">
      <c r="E11139" s="612">
        <f t="shared" si="102"/>
        <v>3764362.2</v>
      </c>
    </row>
    <row r="11140" spans="5:5" ht="22.5" customHeight="1">
      <c r="E11140" s="612">
        <f t="shared" si="102"/>
        <v>3764362.2</v>
      </c>
    </row>
    <row r="11141" spans="5:5" ht="22.5" customHeight="1">
      <c r="E11141" s="612">
        <f t="shared" si="102"/>
        <v>3764362.2</v>
      </c>
    </row>
    <row r="11142" spans="5:5" ht="22.5" customHeight="1">
      <c r="E11142" s="612">
        <f t="shared" si="102"/>
        <v>3764362.2</v>
      </c>
    </row>
    <row r="11143" spans="5:5" ht="22.5" customHeight="1">
      <c r="E11143" s="612">
        <f t="shared" si="102"/>
        <v>3764362.2</v>
      </c>
    </row>
    <row r="11144" spans="5:5" ht="22.5" customHeight="1">
      <c r="E11144" s="612">
        <f t="shared" si="102"/>
        <v>3764362.2</v>
      </c>
    </row>
    <row r="11145" spans="5:5" ht="22.5" customHeight="1">
      <c r="E11145" s="612">
        <f t="shared" si="102"/>
        <v>3764362.2</v>
      </c>
    </row>
    <row r="11146" spans="5:5" ht="22.5" customHeight="1">
      <c r="E11146" s="612">
        <f t="shared" ref="E11146:E11209" si="103">E11145-D11146+C11146</f>
        <v>3764362.2</v>
      </c>
    </row>
    <row r="11147" spans="5:5" ht="22.5" customHeight="1">
      <c r="E11147" s="612">
        <f t="shared" si="103"/>
        <v>3764362.2</v>
      </c>
    </row>
    <row r="11148" spans="5:5" ht="22.5" customHeight="1">
      <c r="E11148" s="612">
        <f t="shared" si="103"/>
        <v>3764362.2</v>
      </c>
    </row>
    <row r="11149" spans="5:5" ht="22.5" customHeight="1">
      <c r="E11149" s="612">
        <f t="shared" si="103"/>
        <v>3764362.2</v>
      </c>
    </row>
    <row r="11150" spans="5:5" ht="22.5" customHeight="1">
      <c r="E11150" s="612">
        <f t="shared" si="103"/>
        <v>3764362.2</v>
      </c>
    </row>
    <row r="11151" spans="5:5" ht="22.5" customHeight="1">
      <c r="E11151" s="612">
        <f t="shared" si="103"/>
        <v>3764362.2</v>
      </c>
    </row>
    <row r="11152" spans="5:5" ht="22.5" customHeight="1">
      <c r="E11152" s="612">
        <f t="shared" si="103"/>
        <v>3764362.2</v>
      </c>
    </row>
    <row r="11153" spans="5:5" ht="22.5" customHeight="1">
      <c r="E11153" s="612">
        <f t="shared" si="103"/>
        <v>3764362.2</v>
      </c>
    </row>
    <row r="11154" spans="5:5" ht="22.5" customHeight="1">
      <c r="E11154" s="612">
        <f t="shared" si="103"/>
        <v>3764362.2</v>
      </c>
    </row>
    <row r="11155" spans="5:5" ht="22.5" customHeight="1">
      <c r="E11155" s="612">
        <f t="shared" si="103"/>
        <v>3764362.2</v>
      </c>
    </row>
    <row r="11156" spans="5:5" ht="22.5" customHeight="1">
      <c r="E11156" s="612">
        <f t="shared" si="103"/>
        <v>3764362.2</v>
      </c>
    </row>
    <row r="11157" spans="5:5" ht="22.5" customHeight="1">
      <c r="E11157" s="612">
        <f t="shared" si="103"/>
        <v>3764362.2</v>
      </c>
    </row>
    <row r="11158" spans="5:5" ht="22.5" customHeight="1">
      <c r="E11158" s="612">
        <f t="shared" si="103"/>
        <v>3764362.2</v>
      </c>
    </row>
    <row r="11159" spans="5:5" ht="22.5" customHeight="1">
      <c r="E11159" s="612">
        <f t="shared" si="103"/>
        <v>3764362.2</v>
      </c>
    </row>
    <row r="11160" spans="5:5" ht="22.5" customHeight="1">
      <c r="E11160" s="612">
        <f t="shared" si="103"/>
        <v>3764362.2</v>
      </c>
    </row>
    <row r="11161" spans="5:5" ht="22.5" customHeight="1">
      <c r="E11161" s="612">
        <f t="shared" si="103"/>
        <v>3764362.2</v>
      </c>
    </row>
    <row r="11162" spans="5:5" ht="22.5" customHeight="1">
      <c r="E11162" s="612">
        <f t="shared" si="103"/>
        <v>3764362.2</v>
      </c>
    </row>
    <row r="11163" spans="5:5" ht="22.5" customHeight="1">
      <c r="E11163" s="612">
        <f t="shared" si="103"/>
        <v>3764362.2</v>
      </c>
    </row>
    <row r="11164" spans="5:5" ht="22.5" customHeight="1">
      <c r="E11164" s="612">
        <f t="shared" si="103"/>
        <v>3764362.2</v>
      </c>
    </row>
    <row r="11165" spans="5:5" ht="22.5" customHeight="1">
      <c r="E11165" s="612">
        <f t="shared" si="103"/>
        <v>3764362.2</v>
      </c>
    </row>
    <row r="11166" spans="5:5" ht="22.5" customHeight="1">
      <c r="E11166" s="612">
        <f t="shared" si="103"/>
        <v>3764362.2</v>
      </c>
    </row>
    <row r="11167" spans="5:5" ht="22.5" customHeight="1">
      <c r="E11167" s="612">
        <f t="shared" si="103"/>
        <v>3764362.2</v>
      </c>
    </row>
    <row r="11168" spans="5:5" ht="22.5" customHeight="1">
      <c r="E11168" s="612">
        <f t="shared" si="103"/>
        <v>3764362.2</v>
      </c>
    </row>
    <row r="11169" spans="5:5" ht="22.5" customHeight="1">
      <c r="E11169" s="612">
        <f t="shared" si="103"/>
        <v>3764362.2</v>
      </c>
    </row>
    <row r="11170" spans="5:5" ht="22.5" customHeight="1">
      <c r="E11170" s="612">
        <f t="shared" si="103"/>
        <v>3764362.2</v>
      </c>
    </row>
    <row r="11171" spans="5:5" ht="22.5" customHeight="1">
      <c r="E11171" s="612">
        <f t="shared" si="103"/>
        <v>3764362.2</v>
      </c>
    </row>
    <row r="11172" spans="5:5" ht="22.5" customHeight="1">
      <c r="E11172" s="612">
        <f t="shared" si="103"/>
        <v>3764362.2</v>
      </c>
    </row>
    <row r="11173" spans="5:5" ht="22.5" customHeight="1">
      <c r="E11173" s="612">
        <f t="shared" si="103"/>
        <v>3764362.2</v>
      </c>
    </row>
    <row r="11174" spans="5:5" ht="22.5" customHeight="1">
      <c r="E11174" s="612">
        <f t="shared" si="103"/>
        <v>3764362.2</v>
      </c>
    </row>
    <row r="11175" spans="5:5" ht="22.5" customHeight="1">
      <c r="E11175" s="612">
        <f t="shared" si="103"/>
        <v>3764362.2</v>
      </c>
    </row>
    <row r="11176" spans="5:5" ht="22.5" customHeight="1">
      <c r="E11176" s="612">
        <f t="shared" si="103"/>
        <v>3764362.2</v>
      </c>
    </row>
    <row r="11177" spans="5:5" ht="22.5" customHeight="1">
      <c r="E11177" s="612">
        <f t="shared" si="103"/>
        <v>3764362.2</v>
      </c>
    </row>
    <row r="11178" spans="5:5" ht="22.5" customHeight="1">
      <c r="E11178" s="612">
        <f t="shared" si="103"/>
        <v>3764362.2</v>
      </c>
    </row>
    <row r="11179" spans="5:5" ht="22.5" customHeight="1">
      <c r="E11179" s="612">
        <f t="shared" si="103"/>
        <v>3764362.2</v>
      </c>
    </row>
    <row r="11180" spans="5:5" ht="22.5" customHeight="1">
      <c r="E11180" s="612">
        <f t="shared" si="103"/>
        <v>3764362.2</v>
      </c>
    </row>
    <row r="11181" spans="5:5" ht="22.5" customHeight="1">
      <c r="E11181" s="612">
        <f t="shared" si="103"/>
        <v>3764362.2</v>
      </c>
    </row>
    <row r="11182" spans="5:5" ht="22.5" customHeight="1">
      <c r="E11182" s="612">
        <f t="shared" si="103"/>
        <v>3764362.2</v>
      </c>
    </row>
    <row r="11183" spans="5:5" ht="22.5" customHeight="1">
      <c r="E11183" s="612">
        <f t="shared" si="103"/>
        <v>3764362.2</v>
      </c>
    </row>
    <row r="11184" spans="5:5" ht="22.5" customHeight="1">
      <c r="E11184" s="612">
        <f t="shared" si="103"/>
        <v>3764362.2</v>
      </c>
    </row>
    <row r="11185" spans="5:5" ht="22.5" customHeight="1">
      <c r="E11185" s="612">
        <f t="shared" si="103"/>
        <v>3764362.2</v>
      </c>
    </row>
    <row r="11186" spans="5:5" ht="22.5" customHeight="1">
      <c r="E11186" s="612">
        <f t="shared" si="103"/>
        <v>3764362.2</v>
      </c>
    </row>
    <row r="11187" spans="5:5" ht="22.5" customHeight="1">
      <c r="E11187" s="612">
        <f t="shared" si="103"/>
        <v>3764362.2</v>
      </c>
    </row>
    <row r="11188" spans="5:5" ht="22.5" customHeight="1">
      <c r="E11188" s="612">
        <f t="shared" si="103"/>
        <v>3764362.2</v>
      </c>
    </row>
    <row r="11189" spans="5:5" ht="22.5" customHeight="1">
      <c r="E11189" s="612">
        <f t="shared" si="103"/>
        <v>3764362.2</v>
      </c>
    </row>
    <row r="11190" spans="5:5" ht="22.5" customHeight="1">
      <c r="E11190" s="612">
        <f t="shared" si="103"/>
        <v>3764362.2</v>
      </c>
    </row>
    <row r="11191" spans="5:5" ht="22.5" customHeight="1">
      <c r="E11191" s="612">
        <f t="shared" si="103"/>
        <v>3764362.2</v>
      </c>
    </row>
    <row r="11192" spans="5:5" ht="22.5" customHeight="1">
      <c r="E11192" s="612">
        <f t="shared" si="103"/>
        <v>3764362.2</v>
      </c>
    </row>
    <row r="11193" spans="5:5" ht="22.5" customHeight="1">
      <c r="E11193" s="612">
        <f t="shared" si="103"/>
        <v>3764362.2</v>
      </c>
    </row>
    <row r="11194" spans="5:5" ht="22.5" customHeight="1">
      <c r="E11194" s="612">
        <f t="shared" si="103"/>
        <v>3764362.2</v>
      </c>
    </row>
    <row r="11195" spans="5:5" ht="22.5" customHeight="1">
      <c r="E11195" s="612">
        <f t="shared" si="103"/>
        <v>3764362.2</v>
      </c>
    </row>
    <row r="11196" spans="5:5" ht="22.5" customHeight="1">
      <c r="E11196" s="612">
        <f t="shared" si="103"/>
        <v>3764362.2</v>
      </c>
    </row>
    <row r="11197" spans="5:5" ht="22.5" customHeight="1">
      <c r="E11197" s="612">
        <f t="shared" si="103"/>
        <v>3764362.2</v>
      </c>
    </row>
    <row r="11198" spans="5:5" ht="22.5" customHeight="1">
      <c r="E11198" s="612">
        <f t="shared" si="103"/>
        <v>3764362.2</v>
      </c>
    </row>
    <row r="11199" spans="5:5" ht="22.5" customHeight="1">
      <c r="E11199" s="612">
        <f t="shared" si="103"/>
        <v>3764362.2</v>
      </c>
    </row>
    <row r="11200" spans="5:5" ht="22.5" customHeight="1">
      <c r="E11200" s="612">
        <f t="shared" si="103"/>
        <v>3764362.2</v>
      </c>
    </row>
    <row r="11201" spans="5:5" ht="22.5" customHeight="1">
      <c r="E11201" s="612">
        <f t="shared" si="103"/>
        <v>3764362.2</v>
      </c>
    </row>
    <row r="11202" spans="5:5" ht="22.5" customHeight="1">
      <c r="E11202" s="612">
        <f t="shared" si="103"/>
        <v>3764362.2</v>
      </c>
    </row>
    <row r="11203" spans="5:5" ht="22.5" customHeight="1">
      <c r="E11203" s="612">
        <f t="shared" si="103"/>
        <v>3764362.2</v>
      </c>
    </row>
    <row r="11204" spans="5:5" ht="22.5" customHeight="1">
      <c r="E11204" s="612">
        <f t="shared" si="103"/>
        <v>3764362.2</v>
      </c>
    </row>
    <row r="11205" spans="5:5" ht="22.5" customHeight="1">
      <c r="E11205" s="612">
        <f t="shared" si="103"/>
        <v>3764362.2</v>
      </c>
    </row>
    <row r="11206" spans="5:5" ht="22.5" customHeight="1">
      <c r="E11206" s="612">
        <f t="shared" si="103"/>
        <v>3764362.2</v>
      </c>
    </row>
    <row r="11207" spans="5:5" ht="22.5" customHeight="1">
      <c r="E11207" s="612">
        <f t="shared" si="103"/>
        <v>3764362.2</v>
      </c>
    </row>
    <row r="11208" spans="5:5" ht="22.5" customHeight="1">
      <c r="E11208" s="612">
        <f t="shared" si="103"/>
        <v>3764362.2</v>
      </c>
    </row>
    <row r="11209" spans="5:5" ht="22.5" customHeight="1">
      <c r="E11209" s="612">
        <f t="shared" si="103"/>
        <v>3764362.2</v>
      </c>
    </row>
    <row r="11210" spans="5:5" ht="22.5" customHeight="1">
      <c r="E11210" s="612">
        <f t="shared" ref="E11210:E11273" si="104">E11209-D11210+C11210</f>
        <v>3764362.2</v>
      </c>
    </row>
    <row r="11211" spans="5:5" ht="22.5" customHeight="1">
      <c r="E11211" s="612">
        <f t="shared" si="104"/>
        <v>3764362.2</v>
      </c>
    </row>
    <row r="11212" spans="5:5" ht="22.5" customHeight="1">
      <c r="E11212" s="612">
        <f t="shared" si="104"/>
        <v>3764362.2</v>
      </c>
    </row>
    <row r="11213" spans="5:5" ht="22.5" customHeight="1">
      <c r="E11213" s="612">
        <f t="shared" si="104"/>
        <v>3764362.2</v>
      </c>
    </row>
    <row r="11214" spans="5:5" ht="22.5" customHeight="1">
      <c r="E11214" s="612">
        <f t="shared" si="104"/>
        <v>3764362.2</v>
      </c>
    </row>
    <row r="11215" spans="5:5" ht="22.5" customHeight="1">
      <c r="E11215" s="612">
        <f t="shared" si="104"/>
        <v>3764362.2</v>
      </c>
    </row>
    <row r="11216" spans="5:5" ht="22.5" customHeight="1">
      <c r="E11216" s="612">
        <f t="shared" si="104"/>
        <v>3764362.2</v>
      </c>
    </row>
    <row r="11217" spans="5:5" ht="22.5" customHeight="1">
      <c r="E11217" s="612">
        <f t="shared" si="104"/>
        <v>3764362.2</v>
      </c>
    </row>
    <row r="11218" spans="5:5" ht="22.5" customHeight="1">
      <c r="E11218" s="612">
        <f t="shared" si="104"/>
        <v>3764362.2</v>
      </c>
    </row>
    <row r="11219" spans="5:5" ht="22.5" customHeight="1">
      <c r="E11219" s="612">
        <f t="shared" si="104"/>
        <v>3764362.2</v>
      </c>
    </row>
    <row r="11220" spans="5:5" ht="22.5" customHeight="1">
      <c r="E11220" s="612">
        <f t="shared" si="104"/>
        <v>3764362.2</v>
      </c>
    </row>
    <row r="11221" spans="5:5" ht="22.5" customHeight="1">
      <c r="E11221" s="612">
        <f t="shared" si="104"/>
        <v>3764362.2</v>
      </c>
    </row>
    <row r="11222" spans="5:5" ht="22.5" customHeight="1">
      <c r="E11222" s="612">
        <f t="shared" si="104"/>
        <v>3764362.2</v>
      </c>
    </row>
    <row r="11223" spans="5:5" ht="22.5" customHeight="1">
      <c r="E11223" s="612">
        <f t="shared" si="104"/>
        <v>3764362.2</v>
      </c>
    </row>
    <row r="11224" spans="5:5" ht="22.5" customHeight="1">
      <c r="E11224" s="612">
        <f t="shared" si="104"/>
        <v>3764362.2</v>
      </c>
    </row>
    <row r="11225" spans="5:5" ht="22.5" customHeight="1">
      <c r="E11225" s="612">
        <f t="shared" si="104"/>
        <v>3764362.2</v>
      </c>
    </row>
    <row r="11226" spans="5:5" ht="22.5" customHeight="1">
      <c r="E11226" s="612">
        <f t="shared" si="104"/>
        <v>3764362.2</v>
      </c>
    </row>
    <row r="11227" spans="5:5" ht="22.5" customHeight="1">
      <c r="E11227" s="612">
        <f t="shared" si="104"/>
        <v>3764362.2</v>
      </c>
    </row>
    <row r="11228" spans="5:5" ht="22.5" customHeight="1">
      <c r="E11228" s="612">
        <f t="shared" si="104"/>
        <v>3764362.2</v>
      </c>
    </row>
    <row r="11229" spans="5:5" ht="22.5" customHeight="1">
      <c r="E11229" s="612">
        <f t="shared" si="104"/>
        <v>3764362.2</v>
      </c>
    </row>
    <row r="11230" spans="5:5" ht="22.5" customHeight="1">
      <c r="E11230" s="612">
        <f t="shared" si="104"/>
        <v>3764362.2</v>
      </c>
    </row>
    <row r="11231" spans="5:5" ht="22.5" customHeight="1">
      <c r="E11231" s="612">
        <f t="shared" si="104"/>
        <v>3764362.2</v>
      </c>
    </row>
    <row r="11232" spans="5:5" ht="22.5" customHeight="1">
      <c r="E11232" s="612">
        <f t="shared" si="104"/>
        <v>3764362.2</v>
      </c>
    </row>
    <row r="11233" spans="5:5" ht="22.5" customHeight="1">
      <c r="E11233" s="612">
        <f t="shared" si="104"/>
        <v>3764362.2</v>
      </c>
    </row>
    <row r="11234" spans="5:5" ht="22.5" customHeight="1">
      <c r="E11234" s="612">
        <f t="shared" si="104"/>
        <v>3764362.2</v>
      </c>
    </row>
    <row r="11235" spans="5:5" ht="22.5" customHeight="1">
      <c r="E11235" s="612">
        <f t="shared" si="104"/>
        <v>3764362.2</v>
      </c>
    </row>
    <row r="11236" spans="5:5" ht="22.5" customHeight="1">
      <c r="E11236" s="612">
        <f t="shared" si="104"/>
        <v>3764362.2</v>
      </c>
    </row>
    <row r="11237" spans="5:5" ht="22.5" customHeight="1">
      <c r="E11237" s="612">
        <f t="shared" si="104"/>
        <v>3764362.2</v>
      </c>
    </row>
    <row r="11238" spans="5:5" ht="22.5" customHeight="1">
      <c r="E11238" s="612">
        <f t="shared" si="104"/>
        <v>3764362.2</v>
      </c>
    </row>
    <row r="11239" spans="5:5" ht="22.5" customHeight="1">
      <c r="E11239" s="612">
        <f t="shared" si="104"/>
        <v>3764362.2</v>
      </c>
    </row>
    <row r="11240" spans="5:5" ht="22.5" customHeight="1">
      <c r="E11240" s="612">
        <f t="shared" si="104"/>
        <v>3764362.2</v>
      </c>
    </row>
    <row r="11241" spans="5:5" ht="22.5" customHeight="1">
      <c r="E11241" s="612">
        <f t="shared" si="104"/>
        <v>3764362.2</v>
      </c>
    </row>
    <row r="11242" spans="5:5" ht="22.5" customHeight="1">
      <c r="E11242" s="612">
        <f t="shared" si="104"/>
        <v>3764362.2</v>
      </c>
    </row>
    <row r="11243" spans="5:5" ht="22.5" customHeight="1">
      <c r="E11243" s="612">
        <f t="shared" si="104"/>
        <v>3764362.2</v>
      </c>
    </row>
    <row r="11244" spans="5:5" ht="22.5" customHeight="1">
      <c r="E11244" s="612">
        <f t="shared" si="104"/>
        <v>3764362.2</v>
      </c>
    </row>
    <row r="11245" spans="5:5" ht="22.5" customHeight="1">
      <c r="E11245" s="612">
        <f t="shared" si="104"/>
        <v>3764362.2</v>
      </c>
    </row>
    <row r="11246" spans="5:5" ht="22.5" customHeight="1">
      <c r="E11246" s="612">
        <f t="shared" si="104"/>
        <v>3764362.2</v>
      </c>
    </row>
    <row r="11247" spans="5:5" ht="22.5" customHeight="1">
      <c r="E11247" s="612">
        <f t="shared" si="104"/>
        <v>3764362.2</v>
      </c>
    </row>
    <row r="11248" spans="5:5" ht="22.5" customHeight="1">
      <c r="E11248" s="612">
        <f t="shared" si="104"/>
        <v>3764362.2</v>
      </c>
    </row>
    <row r="11249" spans="5:5" ht="22.5" customHeight="1">
      <c r="E11249" s="612">
        <f t="shared" si="104"/>
        <v>3764362.2</v>
      </c>
    </row>
    <row r="11250" spans="5:5" ht="22.5" customHeight="1">
      <c r="E11250" s="612">
        <f t="shared" si="104"/>
        <v>3764362.2</v>
      </c>
    </row>
    <row r="11251" spans="5:5" ht="22.5" customHeight="1">
      <c r="E11251" s="612">
        <f t="shared" si="104"/>
        <v>3764362.2</v>
      </c>
    </row>
    <row r="11252" spans="5:5" ht="22.5" customHeight="1">
      <c r="E11252" s="612">
        <f t="shared" si="104"/>
        <v>3764362.2</v>
      </c>
    </row>
    <row r="11253" spans="5:5" ht="22.5" customHeight="1">
      <c r="E11253" s="612">
        <f t="shared" si="104"/>
        <v>3764362.2</v>
      </c>
    </row>
    <row r="11254" spans="5:5" ht="22.5" customHeight="1">
      <c r="E11254" s="612">
        <f t="shared" si="104"/>
        <v>3764362.2</v>
      </c>
    </row>
    <row r="11255" spans="5:5" ht="22.5" customHeight="1">
      <c r="E11255" s="612">
        <f t="shared" si="104"/>
        <v>3764362.2</v>
      </c>
    </row>
    <row r="11256" spans="5:5" ht="22.5" customHeight="1">
      <c r="E11256" s="612">
        <f t="shared" si="104"/>
        <v>3764362.2</v>
      </c>
    </row>
    <row r="11257" spans="5:5" ht="22.5" customHeight="1">
      <c r="E11257" s="612">
        <f t="shared" si="104"/>
        <v>3764362.2</v>
      </c>
    </row>
    <row r="11258" spans="5:5" ht="22.5" customHeight="1">
      <c r="E11258" s="612">
        <f t="shared" si="104"/>
        <v>3764362.2</v>
      </c>
    </row>
    <row r="11259" spans="5:5" ht="22.5" customHeight="1">
      <c r="E11259" s="612">
        <f t="shared" si="104"/>
        <v>3764362.2</v>
      </c>
    </row>
    <row r="11260" spans="5:5" ht="22.5" customHeight="1">
      <c r="E11260" s="612">
        <f t="shared" si="104"/>
        <v>3764362.2</v>
      </c>
    </row>
    <row r="11261" spans="5:5" ht="22.5" customHeight="1">
      <c r="E11261" s="612">
        <f t="shared" si="104"/>
        <v>3764362.2</v>
      </c>
    </row>
    <row r="11262" spans="5:5" ht="22.5" customHeight="1">
      <c r="E11262" s="612">
        <f t="shared" si="104"/>
        <v>3764362.2</v>
      </c>
    </row>
    <row r="11263" spans="5:5" ht="22.5" customHeight="1">
      <c r="E11263" s="612">
        <f t="shared" si="104"/>
        <v>3764362.2</v>
      </c>
    </row>
    <row r="11264" spans="5:5" ht="22.5" customHeight="1">
      <c r="E11264" s="612">
        <f t="shared" si="104"/>
        <v>3764362.2</v>
      </c>
    </row>
    <row r="11265" spans="5:5" ht="22.5" customHeight="1">
      <c r="E11265" s="612">
        <f t="shared" si="104"/>
        <v>3764362.2</v>
      </c>
    </row>
    <row r="11266" spans="5:5" ht="22.5" customHeight="1">
      <c r="E11266" s="612">
        <f t="shared" si="104"/>
        <v>3764362.2</v>
      </c>
    </row>
    <row r="11267" spans="5:5" ht="22.5" customHeight="1">
      <c r="E11267" s="612">
        <f t="shared" si="104"/>
        <v>3764362.2</v>
      </c>
    </row>
    <row r="11268" spans="5:5" ht="22.5" customHeight="1">
      <c r="E11268" s="612">
        <f t="shared" si="104"/>
        <v>3764362.2</v>
      </c>
    </row>
    <row r="11269" spans="5:5" ht="22.5" customHeight="1">
      <c r="E11269" s="612">
        <f t="shared" si="104"/>
        <v>3764362.2</v>
      </c>
    </row>
    <row r="11270" spans="5:5" ht="22.5" customHeight="1">
      <c r="E11270" s="612">
        <f t="shared" si="104"/>
        <v>3764362.2</v>
      </c>
    </row>
    <row r="11271" spans="5:5" ht="22.5" customHeight="1">
      <c r="E11271" s="612">
        <f t="shared" si="104"/>
        <v>3764362.2</v>
      </c>
    </row>
    <row r="11272" spans="5:5" ht="22.5" customHeight="1">
      <c r="E11272" s="612">
        <f t="shared" si="104"/>
        <v>3764362.2</v>
      </c>
    </row>
    <row r="11273" spans="5:5" ht="22.5" customHeight="1">
      <c r="E11273" s="612">
        <f t="shared" si="104"/>
        <v>3764362.2</v>
      </c>
    </row>
    <row r="11274" spans="5:5" ht="22.5" customHeight="1">
      <c r="E11274" s="612">
        <f t="shared" ref="E11274:E11337" si="105">E11273-D11274+C11274</f>
        <v>3764362.2</v>
      </c>
    </row>
    <row r="11275" spans="5:5" ht="22.5" customHeight="1">
      <c r="E11275" s="612">
        <f t="shared" si="105"/>
        <v>3764362.2</v>
      </c>
    </row>
    <row r="11276" spans="5:5" ht="22.5" customHeight="1">
      <c r="E11276" s="612">
        <f t="shared" si="105"/>
        <v>3764362.2</v>
      </c>
    </row>
    <row r="11277" spans="5:5" ht="22.5" customHeight="1">
      <c r="E11277" s="612">
        <f t="shared" si="105"/>
        <v>3764362.2</v>
      </c>
    </row>
    <row r="11278" spans="5:5" ht="22.5" customHeight="1">
      <c r="E11278" s="612">
        <f t="shared" si="105"/>
        <v>3764362.2</v>
      </c>
    </row>
    <row r="11279" spans="5:5" ht="22.5" customHeight="1">
      <c r="E11279" s="612">
        <f t="shared" si="105"/>
        <v>3764362.2</v>
      </c>
    </row>
    <row r="11280" spans="5:5" ht="22.5" customHeight="1">
      <c r="E11280" s="612">
        <f t="shared" si="105"/>
        <v>3764362.2</v>
      </c>
    </row>
    <row r="11281" spans="5:5" ht="22.5" customHeight="1">
      <c r="E11281" s="612">
        <f t="shared" si="105"/>
        <v>3764362.2</v>
      </c>
    </row>
    <row r="11282" spans="5:5" ht="22.5" customHeight="1">
      <c r="E11282" s="612">
        <f t="shared" si="105"/>
        <v>3764362.2</v>
      </c>
    </row>
    <row r="11283" spans="5:5" ht="22.5" customHeight="1">
      <c r="E11283" s="612">
        <f t="shared" si="105"/>
        <v>3764362.2</v>
      </c>
    </row>
    <row r="11284" spans="5:5" ht="22.5" customHeight="1">
      <c r="E11284" s="612">
        <f t="shared" si="105"/>
        <v>3764362.2</v>
      </c>
    </row>
    <row r="11285" spans="5:5" ht="22.5" customHeight="1">
      <c r="E11285" s="612">
        <f t="shared" si="105"/>
        <v>3764362.2</v>
      </c>
    </row>
    <row r="11286" spans="5:5" ht="22.5" customHeight="1">
      <c r="E11286" s="612">
        <f t="shared" si="105"/>
        <v>3764362.2</v>
      </c>
    </row>
    <row r="11287" spans="5:5" ht="22.5" customHeight="1">
      <c r="E11287" s="612">
        <f t="shared" si="105"/>
        <v>3764362.2</v>
      </c>
    </row>
    <row r="11288" spans="5:5" ht="22.5" customHeight="1">
      <c r="E11288" s="612">
        <f t="shared" si="105"/>
        <v>3764362.2</v>
      </c>
    </row>
    <row r="11289" spans="5:5" ht="22.5" customHeight="1">
      <c r="E11289" s="612">
        <f t="shared" si="105"/>
        <v>3764362.2</v>
      </c>
    </row>
    <row r="11290" spans="5:5" ht="22.5" customHeight="1">
      <c r="E11290" s="612">
        <f t="shared" si="105"/>
        <v>3764362.2</v>
      </c>
    </row>
    <row r="11291" spans="5:5" ht="22.5" customHeight="1">
      <c r="E11291" s="612">
        <f t="shared" si="105"/>
        <v>3764362.2</v>
      </c>
    </row>
    <row r="11292" spans="5:5" ht="22.5" customHeight="1">
      <c r="E11292" s="612">
        <f t="shared" si="105"/>
        <v>3764362.2</v>
      </c>
    </row>
    <row r="11293" spans="5:5" ht="22.5" customHeight="1">
      <c r="E11293" s="612">
        <f t="shared" si="105"/>
        <v>3764362.2</v>
      </c>
    </row>
    <row r="11294" spans="5:5" ht="22.5" customHeight="1">
      <c r="E11294" s="612">
        <f t="shared" si="105"/>
        <v>3764362.2</v>
      </c>
    </row>
    <row r="11295" spans="5:5" ht="22.5" customHeight="1">
      <c r="E11295" s="612">
        <f t="shared" si="105"/>
        <v>3764362.2</v>
      </c>
    </row>
    <row r="11296" spans="5:5" ht="22.5" customHeight="1">
      <c r="E11296" s="612">
        <f t="shared" si="105"/>
        <v>3764362.2</v>
      </c>
    </row>
    <row r="11297" spans="5:5" ht="22.5" customHeight="1">
      <c r="E11297" s="612">
        <f t="shared" si="105"/>
        <v>3764362.2</v>
      </c>
    </row>
    <row r="11298" spans="5:5" ht="22.5" customHeight="1">
      <c r="E11298" s="612">
        <f t="shared" si="105"/>
        <v>3764362.2</v>
      </c>
    </row>
    <row r="11299" spans="5:5" ht="22.5" customHeight="1">
      <c r="E11299" s="612">
        <f t="shared" si="105"/>
        <v>3764362.2</v>
      </c>
    </row>
    <row r="11300" spans="5:5" ht="22.5" customHeight="1">
      <c r="E11300" s="612">
        <f t="shared" si="105"/>
        <v>3764362.2</v>
      </c>
    </row>
    <row r="11301" spans="5:5" ht="22.5" customHeight="1">
      <c r="E11301" s="612">
        <f t="shared" si="105"/>
        <v>3764362.2</v>
      </c>
    </row>
    <row r="11302" spans="5:5" ht="22.5" customHeight="1">
      <c r="E11302" s="612">
        <f t="shared" si="105"/>
        <v>3764362.2</v>
      </c>
    </row>
    <row r="11303" spans="5:5" ht="22.5" customHeight="1">
      <c r="E11303" s="612">
        <f t="shared" si="105"/>
        <v>3764362.2</v>
      </c>
    </row>
    <row r="11304" spans="5:5" ht="22.5" customHeight="1">
      <c r="E11304" s="612">
        <f t="shared" si="105"/>
        <v>3764362.2</v>
      </c>
    </row>
    <row r="11305" spans="5:5" ht="22.5" customHeight="1">
      <c r="E11305" s="612">
        <f t="shared" si="105"/>
        <v>3764362.2</v>
      </c>
    </row>
    <row r="11306" spans="5:5" ht="22.5" customHeight="1">
      <c r="E11306" s="612">
        <f t="shared" si="105"/>
        <v>3764362.2</v>
      </c>
    </row>
    <row r="11307" spans="5:5" ht="22.5" customHeight="1">
      <c r="E11307" s="612">
        <f t="shared" si="105"/>
        <v>3764362.2</v>
      </c>
    </row>
    <row r="11308" spans="5:5" ht="22.5" customHeight="1">
      <c r="E11308" s="612">
        <f t="shared" si="105"/>
        <v>3764362.2</v>
      </c>
    </row>
    <row r="11309" spans="5:5" ht="22.5" customHeight="1">
      <c r="E11309" s="612">
        <f t="shared" si="105"/>
        <v>3764362.2</v>
      </c>
    </row>
    <row r="11310" spans="5:5" ht="22.5" customHeight="1">
      <c r="E11310" s="612">
        <f t="shared" si="105"/>
        <v>3764362.2</v>
      </c>
    </row>
    <row r="11311" spans="5:5" ht="22.5" customHeight="1">
      <c r="E11311" s="612">
        <f t="shared" si="105"/>
        <v>3764362.2</v>
      </c>
    </row>
    <row r="11312" spans="5:5" ht="22.5" customHeight="1">
      <c r="E11312" s="612">
        <f t="shared" si="105"/>
        <v>3764362.2</v>
      </c>
    </row>
    <row r="11313" spans="5:5" ht="22.5" customHeight="1">
      <c r="E11313" s="612">
        <f t="shared" si="105"/>
        <v>3764362.2</v>
      </c>
    </row>
    <row r="11314" spans="5:5" ht="22.5" customHeight="1">
      <c r="E11314" s="612">
        <f t="shared" si="105"/>
        <v>3764362.2</v>
      </c>
    </row>
    <row r="11315" spans="5:5" ht="22.5" customHeight="1">
      <c r="E11315" s="612">
        <f t="shared" si="105"/>
        <v>3764362.2</v>
      </c>
    </row>
    <row r="11316" spans="5:5" ht="22.5" customHeight="1">
      <c r="E11316" s="612">
        <f t="shared" si="105"/>
        <v>3764362.2</v>
      </c>
    </row>
    <row r="11317" spans="5:5" ht="22.5" customHeight="1">
      <c r="E11317" s="612">
        <f t="shared" si="105"/>
        <v>3764362.2</v>
      </c>
    </row>
    <row r="11318" spans="5:5" ht="22.5" customHeight="1">
      <c r="E11318" s="612">
        <f t="shared" si="105"/>
        <v>3764362.2</v>
      </c>
    </row>
    <row r="11319" spans="5:5" ht="22.5" customHeight="1">
      <c r="E11319" s="612">
        <f t="shared" si="105"/>
        <v>3764362.2</v>
      </c>
    </row>
    <row r="11320" spans="5:5" ht="22.5" customHeight="1">
      <c r="E11320" s="612">
        <f t="shared" si="105"/>
        <v>3764362.2</v>
      </c>
    </row>
    <row r="11321" spans="5:5" ht="22.5" customHeight="1">
      <c r="E11321" s="612">
        <f t="shared" si="105"/>
        <v>3764362.2</v>
      </c>
    </row>
    <row r="11322" spans="5:5" ht="22.5" customHeight="1">
      <c r="E11322" s="612">
        <f t="shared" si="105"/>
        <v>3764362.2</v>
      </c>
    </row>
    <row r="11323" spans="5:5" ht="22.5" customHeight="1">
      <c r="E11323" s="612">
        <f t="shared" si="105"/>
        <v>3764362.2</v>
      </c>
    </row>
    <row r="11324" spans="5:5" ht="22.5" customHeight="1">
      <c r="E11324" s="612">
        <f t="shared" si="105"/>
        <v>3764362.2</v>
      </c>
    </row>
    <row r="11325" spans="5:5" ht="22.5" customHeight="1">
      <c r="E11325" s="612">
        <f t="shared" si="105"/>
        <v>3764362.2</v>
      </c>
    </row>
    <row r="11326" spans="5:5" ht="22.5" customHeight="1">
      <c r="E11326" s="612">
        <f t="shared" si="105"/>
        <v>3764362.2</v>
      </c>
    </row>
    <row r="11327" spans="5:5" ht="22.5" customHeight="1">
      <c r="E11327" s="612">
        <f t="shared" si="105"/>
        <v>3764362.2</v>
      </c>
    </row>
    <row r="11328" spans="5:5" ht="22.5" customHeight="1">
      <c r="E11328" s="612">
        <f t="shared" si="105"/>
        <v>3764362.2</v>
      </c>
    </row>
    <row r="11329" spans="5:5" ht="22.5" customHeight="1">
      <c r="E11329" s="612">
        <f t="shared" si="105"/>
        <v>3764362.2</v>
      </c>
    </row>
    <row r="11330" spans="5:5" ht="22.5" customHeight="1">
      <c r="E11330" s="612">
        <f t="shared" si="105"/>
        <v>3764362.2</v>
      </c>
    </row>
    <row r="11331" spans="5:5" ht="22.5" customHeight="1">
      <c r="E11331" s="612">
        <f t="shared" si="105"/>
        <v>3764362.2</v>
      </c>
    </row>
    <row r="11332" spans="5:5" ht="22.5" customHeight="1">
      <c r="E11332" s="612">
        <f t="shared" si="105"/>
        <v>3764362.2</v>
      </c>
    </row>
    <row r="11333" spans="5:5" ht="22.5" customHeight="1">
      <c r="E11333" s="612">
        <f t="shared" si="105"/>
        <v>3764362.2</v>
      </c>
    </row>
    <row r="11334" spans="5:5" ht="22.5" customHeight="1">
      <c r="E11334" s="612">
        <f t="shared" si="105"/>
        <v>3764362.2</v>
      </c>
    </row>
    <row r="11335" spans="5:5" ht="22.5" customHeight="1">
      <c r="E11335" s="612">
        <f t="shared" si="105"/>
        <v>3764362.2</v>
      </c>
    </row>
    <row r="11336" spans="5:5" ht="22.5" customHeight="1">
      <c r="E11336" s="612">
        <f t="shared" si="105"/>
        <v>3764362.2</v>
      </c>
    </row>
    <row r="11337" spans="5:5" ht="22.5" customHeight="1">
      <c r="E11337" s="612">
        <f t="shared" si="105"/>
        <v>3764362.2</v>
      </c>
    </row>
    <row r="11338" spans="5:5" ht="22.5" customHeight="1">
      <c r="E11338" s="612">
        <f t="shared" ref="E11338:E11401" si="106">E11337-D11338+C11338</f>
        <v>3764362.2</v>
      </c>
    </row>
    <row r="11339" spans="5:5" ht="22.5" customHeight="1">
      <c r="E11339" s="612">
        <f t="shared" si="106"/>
        <v>3764362.2</v>
      </c>
    </row>
    <row r="11340" spans="5:5" ht="22.5" customHeight="1">
      <c r="E11340" s="612">
        <f t="shared" si="106"/>
        <v>3764362.2</v>
      </c>
    </row>
    <row r="11341" spans="5:5" ht="22.5" customHeight="1">
      <c r="E11341" s="612">
        <f t="shared" si="106"/>
        <v>3764362.2</v>
      </c>
    </row>
    <row r="11342" spans="5:5" ht="22.5" customHeight="1">
      <c r="E11342" s="612">
        <f t="shared" si="106"/>
        <v>3764362.2</v>
      </c>
    </row>
    <row r="11343" spans="5:5" ht="22.5" customHeight="1">
      <c r="E11343" s="612">
        <f t="shared" si="106"/>
        <v>3764362.2</v>
      </c>
    </row>
    <row r="11344" spans="5:5" ht="22.5" customHeight="1">
      <c r="E11344" s="612">
        <f t="shared" si="106"/>
        <v>3764362.2</v>
      </c>
    </row>
    <row r="11345" spans="5:5" ht="22.5" customHeight="1">
      <c r="E11345" s="612">
        <f t="shared" si="106"/>
        <v>3764362.2</v>
      </c>
    </row>
    <row r="11346" spans="5:5" ht="22.5" customHeight="1">
      <c r="E11346" s="612">
        <f t="shared" si="106"/>
        <v>3764362.2</v>
      </c>
    </row>
    <row r="11347" spans="5:5" ht="22.5" customHeight="1">
      <c r="E11347" s="612">
        <f t="shared" si="106"/>
        <v>3764362.2</v>
      </c>
    </row>
    <row r="11348" spans="5:5" ht="22.5" customHeight="1">
      <c r="E11348" s="612">
        <f t="shared" si="106"/>
        <v>3764362.2</v>
      </c>
    </row>
    <row r="11349" spans="5:5" ht="22.5" customHeight="1">
      <c r="E11349" s="612">
        <f t="shared" si="106"/>
        <v>3764362.2</v>
      </c>
    </row>
    <row r="11350" spans="5:5" ht="22.5" customHeight="1">
      <c r="E11350" s="612">
        <f t="shared" si="106"/>
        <v>3764362.2</v>
      </c>
    </row>
    <row r="11351" spans="5:5" ht="22.5" customHeight="1">
      <c r="E11351" s="612">
        <f t="shared" si="106"/>
        <v>3764362.2</v>
      </c>
    </row>
    <row r="11352" spans="5:5" ht="22.5" customHeight="1">
      <c r="E11352" s="612">
        <f t="shared" si="106"/>
        <v>3764362.2</v>
      </c>
    </row>
    <row r="11353" spans="5:5" ht="22.5" customHeight="1">
      <c r="E11353" s="612">
        <f t="shared" si="106"/>
        <v>3764362.2</v>
      </c>
    </row>
    <row r="11354" spans="5:5" ht="22.5" customHeight="1">
      <c r="E11354" s="612">
        <f t="shared" si="106"/>
        <v>3764362.2</v>
      </c>
    </row>
    <row r="11355" spans="5:5" ht="22.5" customHeight="1">
      <c r="E11355" s="612">
        <f t="shared" si="106"/>
        <v>3764362.2</v>
      </c>
    </row>
    <row r="11356" spans="5:5" ht="22.5" customHeight="1">
      <c r="E11356" s="612">
        <f t="shared" si="106"/>
        <v>3764362.2</v>
      </c>
    </row>
    <row r="11357" spans="5:5" ht="22.5" customHeight="1">
      <c r="E11357" s="612">
        <f t="shared" si="106"/>
        <v>3764362.2</v>
      </c>
    </row>
    <row r="11358" spans="5:5" ht="22.5" customHeight="1">
      <c r="E11358" s="612">
        <f t="shared" si="106"/>
        <v>3764362.2</v>
      </c>
    </row>
    <row r="11359" spans="5:5" ht="22.5" customHeight="1">
      <c r="E11359" s="612">
        <f t="shared" si="106"/>
        <v>3764362.2</v>
      </c>
    </row>
    <row r="11360" spans="5:5" ht="22.5" customHeight="1">
      <c r="E11360" s="612">
        <f t="shared" si="106"/>
        <v>3764362.2</v>
      </c>
    </row>
    <row r="11361" spans="5:5" ht="22.5" customHeight="1">
      <c r="E11361" s="612">
        <f t="shared" si="106"/>
        <v>3764362.2</v>
      </c>
    </row>
    <row r="11362" spans="5:5" ht="22.5" customHeight="1">
      <c r="E11362" s="612">
        <f t="shared" si="106"/>
        <v>3764362.2</v>
      </c>
    </row>
    <row r="11363" spans="5:5" ht="22.5" customHeight="1">
      <c r="E11363" s="612">
        <f t="shared" si="106"/>
        <v>3764362.2</v>
      </c>
    </row>
    <row r="11364" spans="5:5" ht="22.5" customHeight="1">
      <c r="E11364" s="612">
        <f t="shared" si="106"/>
        <v>3764362.2</v>
      </c>
    </row>
    <row r="11365" spans="5:5" ht="22.5" customHeight="1">
      <c r="E11365" s="612">
        <f t="shared" si="106"/>
        <v>3764362.2</v>
      </c>
    </row>
    <row r="11366" spans="5:5" ht="22.5" customHeight="1">
      <c r="E11366" s="612">
        <f t="shared" si="106"/>
        <v>3764362.2</v>
      </c>
    </row>
    <row r="11367" spans="5:5" ht="22.5" customHeight="1">
      <c r="E11367" s="612">
        <f t="shared" si="106"/>
        <v>3764362.2</v>
      </c>
    </row>
    <row r="11368" spans="5:5" ht="22.5" customHeight="1">
      <c r="E11368" s="612">
        <f t="shared" si="106"/>
        <v>3764362.2</v>
      </c>
    </row>
    <row r="11369" spans="5:5" ht="22.5" customHeight="1">
      <c r="E11369" s="612">
        <f t="shared" si="106"/>
        <v>3764362.2</v>
      </c>
    </row>
    <row r="11370" spans="5:5" ht="22.5" customHeight="1">
      <c r="E11370" s="612">
        <f t="shared" si="106"/>
        <v>3764362.2</v>
      </c>
    </row>
    <row r="11371" spans="5:5" ht="22.5" customHeight="1">
      <c r="E11371" s="612">
        <f t="shared" si="106"/>
        <v>3764362.2</v>
      </c>
    </row>
    <row r="11372" spans="5:5" ht="22.5" customHeight="1">
      <c r="E11372" s="612">
        <f t="shared" si="106"/>
        <v>3764362.2</v>
      </c>
    </row>
    <row r="11373" spans="5:5" ht="22.5" customHeight="1">
      <c r="E11373" s="612">
        <f t="shared" si="106"/>
        <v>3764362.2</v>
      </c>
    </row>
    <row r="11374" spans="5:5" ht="22.5" customHeight="1">
      <c r="E11374" s="612">
        <f t="shared" si="106"/>
        <v>3764362.2</v>
      </c>
    </row>
    <row r="11375" spans="5:5" ht="22.5" customHeight="1">
      <c r="E11375" s="612">
        <f t="shared" si="106"/>
        <v>3764362.2</v>
      </c>
    </row>
    <row r="11376" spans="5:5" ht="22.5" customHeight="1">
      <c r="E11376" s="612">
        <f t="shared" si="106"/>
        <v>3764362.2</v>
      </c>
    </row>
    <row r="11377" spans="5:5" ht="22.5" customHeight="1">
      <c r="E11377" s="612">
        <f t="shared" si="106"/>
        <v>3764362.2</v>
      </c>
    </row>
    <row r="11378" spans="5:5" ht="22.5" customHeight="1">
      <c r="E11378" s="612">
        <f t="shared" si="106"/>
        <v>3764362.2</v>
      </c>
    </row>
    <row r="11379" spans="5:5" ht="22.5" customHeight="1">
      <c r="E11379" s="612">
        <f t="shared" si="106"/>
        <v>3764362.2</v>
      </c>
    </row>
    <row r="11380" spans="5:5" ht="22.5" customHeight="1">
      <c r="E11380" s="612">
        <f t="shared" si="106"/>
        <v>3764362.2</v>
      </c>
    </row>
    <row r="11381" spans="5:5" ht="22.5" customHeight="1">
      <c r="E11381" s="612">
        <f t="shared" si="106"/>
        <v>3764362.2</v>
      </c>
    </row>
    <row r="11382" spans="5:5" ht="22.5" customHeight="1">
      <c r="E11382" s="612">
        <f t="shared" si="106"/>
        <v>3764362.2</v>
      </c>
    </row>
    <row r="11383" spans="5:5" ht="22.5" customHeight="1">
      <c r="E11383" s="612">
        <f t="shared" si="106"/>
        <v>3764362.2</v>
      </c>
    </row>
    <row r="11384" spans="5:5" ht="22.5" customHeight="1">
      <c r="E11384" s="612">
        <f t="shared" si="106"/>
        <v>3764362.2</v>
      </c>
    </row>
    <row r="11385" spans="5:5" ht="22.5" customHeight="1">
      <c r="E11385" s="612">
        <f t="shared" si="106"/>
        <v>3764362.2</v>
      </c>
    </row>
    <row r="11386" spans="5:5" ht="22.5" customHeight="1">
      <c r="E11386" s="612">
        <f t="shared" si="106"/>
        <v>3764362.2</v>
      </c>
    </row>
    <row r="11387" spans="5:5" ht="22.5" customHeight="1">
      <c r="E11387" s="612">
        <f t="shared" si="106"/>
        <v>3764362.2</v>
      </c>
    </row>
    <row r="11388" spans="5:5" ht="22.5" customHeight="1">
      <c r="E11388" s="612">
        <f t="shared" si="106"/>
        <v>3764362.2</v>
      </c>
    </row>
    <row r="11389" spans="5:5" ht="22.5" customHeight="1">
      <c r="E11389" s="612">
        <f t="shared" si="106"/>
        <v>3764362.2</v>
      </c>
    </row>
    <row r="11390" spans="5:5" ht="22.5" customHeight="1">
      <c r="E11390" s="612">
        <f t="shared" si="106"/>
        <v>3764362.2</v>
      </c>
    </row>
    <row r="11391" spans="5:5" ht="22.5" customHeight="1">
      <c r="E11391" s="612">
        <f t="shared" si="106"/>
        <v>3764362.2</v>
      </c>
    </row>
    <row r="11392" spans="5:5" ht="22.5" customHeight="1">
      <c r="E11392" s="612">
        <f t="shared" si="106"/>
        <v>3764362.2</v>
      </c>
    </row>
    <row r="11393" spans="5:5" ht="22.5" customHeight="1">
      <c r="E11393" s="612">
        <f t="shared" si="106"/>
        <v>3764362.2</v>
      </c>
    </row>
    <row r="11394" spans="5:5" ht="22.5" customHeight="1">
      <c r="E11394" s="612">
        <f t="shared" si="106"/>
        <v>3764362.2</v>
      </c>
    </row>
    <row r="11395" spans="5:5" ht="22.5" customHeight="1">
      <c r="E11395" s="612">
        <f t="shared" si="106"/>
        <v>3764362.2</v>
      </c>
    </row>
    <row r="11396" spans="5:5" ht="22.5" customHeight="1">
      <c r="E11396" s="612">
        <f t="shared" si="106"/>
        <v>3764362.2</v>
      </c>
    </row>
    <row r="11397" spans="5:5" ht="22.5" customHeight="1">
      <c r="E11397" s="612">
        <f t="shared" si="106"/>
        <v>3764362.2</v>
      </c>
    </row>
    <row r="11398" spans="5:5" ht="22.5" customHeight="1">
      <c r="E11398" s="612">
        <f t="shared" si="106"/>
        <v>3764362.2</v>
      </c>
    </row>
    <row r="11399" spans="5:5" ht="22.5" customHeight="1">
      <c r="E11399" s="612">
        <f t="shared" si="106"/>
        <v>3764362.2</v>
      </c>
    </row>
    <row r="11400" spans="5:5" ht="22.5" customHeight="1">
      <c r="E11400" s="612">
        <f t="shared" si="106"/>
        <v>3764362.2</v>
      </c>
    </row>
    <row r="11401" spans="5:5" ht="22.5" customHeight="1">
      <c r="E11401" s="612">
        <f t="shared" si="106"/>
        <v>3764362.2</v>
      </c>
    </row>
    <row r="11402" spans="5:5" ht="22.5" customHeight="1">
      <c r="E11402" s="612">
        <f t="shared" ref="E11402:E11465" si="107">E11401-D11402+C11402</f>
        <v>3764362.2</v>
      </c>
    </row>
    <row r="11403" spans="5:5" ht="22.5" customHeight="1">
      <c r="E11403" s="612">
        <f t="shared" si="107"/>
        <v>3764362.2</v>
      </c>
    </row>
    <row r="11404" spans="5:5" ht="22.5" customHeight="1">
      <c r="E11404" s="612">
        <f t="shared" si="107"/>
        <v>3764362.2</v>
      </c>
    </row>
    <row r="11405" spans="5:5" ht="22.5" customHeight="1">
      <c r="E11405" s="612">
        <f t="shared" si="107"/>
        <v>3764362.2</v>
      </c>
    </row>
    <row r="11406" spans="5:5" ht="22.5" customHeight="1">
      <c r="E11406" s="612">
        <f t="shared" si="107"/>
        <v>3764362.2</v>
      </c>
    </row>
    <row r="11407" spans="5:5" ht="22.5" customHeight="1">
      <c r="E11407" s="612">
        <f t="shared" si="107"/>
        <v>3764362.2</v>
      </c>
    </row>
    <row r="11408" spans="5:5" ht="22.5" customHeight="1">
      <c r="E11408" s="612">
        <f t="shared" si="107"/>
        <v>3764362.2</v>
      </c>
    </row>
    <row r="11409" spans="5:5" ht="22.5" customHeight="1">
      <c r="E11409" s="612">
        <f t="shared" si="107"/>
        <v>3764362.2</v>
      </c>
    </row>
    <row r="11410" spans="5:5" ht="22.5" customHeight="1">
      <c r="E11410" s="612">
        <f t="shared" si="107"/>
        <v>3764362.2</v>
      </c>
    </row>
    <row r="11411" spans="5:5" ht="22.5" customHeight="1">
      <c r="E11411" s="612">
        <f t="shared" si="107"/>
        <v>3764362.2</v>
      </c>
    </row>
    <row r="11412" spans="5:5" ht="22.5" customHeight="1">
      <c r="E11412" s="612">
        <f t="shared" si="107"/>
        <v>3764362.2</v>
      </c>
    </row>
    <row r="11413" spans="5:5" ht="22.5" customHeight="1">
      <c r="E11413" s="612">
        <f t="shared" si="107"/>
        <v>3764362.2</v>
      </c>
    </row>
    <row r="11414" spans="5:5" ht="22.5" customHeight="1">
      <c r="E11414" s="612">
        <f t="shared" si="107"/>
        <v>3764362.2</v>
      </c>
    </row>
    <row r="11415" spans="5:5" ht="22.5" customHeight="1">
      <c r="E11415" s="612">
        <f t="shared" si="107"/>
        <v>3764362.2</v>
      </c>
    </row>
    <row r="11416" spans="5:5" ht="22.5" customHeight="1">
      <c r="E11416" s="612">
        <f t="shared" si="107"/>
        <v>3764362.2</v>
      </c>
    </row>
    <row r="11417" spans="5:5" ht="22.5" customHeight="1">
      <c r="E11417" s="612">
        <f t="shared" si="107"/>
        <v>3764362.2</v>
      </c>
    </row>
    <row r="11418" spans="5:5" ht="22.5" customHeight="1">
      <c r="E11418" s="612">
        <f t="shared" si="107"/>
        <v>3764362.2</v>
      </c>
    </row>
    <row r="11419" spans="5:5" ht="22.5" customHeight="1">
      <c r="E11419" s="612">
        <f t="shared" si="107"/>
        <v>3764362.2</v>
      </c>
    </row>
    <row r="11420" spans="5:5" ht="22.5" customHeight="1">
      <c r="E11420" s="612">
        <f t="shared" si="107"/>
        <v>3764362.2</v>
      </c>
    </row>
    <row r="11421" spans="5:5" ht="22.5" customHeight="1">
      <c r="E11421" s="612">
        <f t="shared" si="107"/>
        <v>3764362.2</v>
      </c>
    </row>
    <row r="11422" spans="5:5" ht="22.5" customHeight="1">
      <c r="E11422" s="612">
        <f t="shared" si="107"/>
        <v>3764362.2</v>
      </c>
    </row>
    <row r="11423" spans="5:5" ht="22.5" customHeight="1">
      <c r="E11423" s="612">
        <f t="shared" si="107"/>
        <v>3764362.2</v>
      </c>
    </row>
    <row r="11424" spans="5:5" ht="22.5" customHeight="1">
      <c r="E11424" s="612">
        <f t="shared" si="107"/>
        <v>3764362.2</v>
      </c>
    </row>
    <row r="11425" spans="5:5" ht="22.5" customHeight="1">
      <c r="E11425" s="612">
        <f t="shared" si="107"/>
        <v>3764362.2</v>
      </c>
    </row>
    <row r="11426" spans="5:5" ht="22.5" customHeight="1">
      <c r="E11426" s="612">
        <f t="shared" si="107"/>
        <v>3764362.2</v>
      </c>
    </row>
    <row r="11427" spans="5:5" ht="22.5" customHeight="1">
      <c r="E11427" s="612">
        <f t="shared" si="107"/>
        <v>3764362.2</v>
      </c>
    </row>
    <row r="11428" spans="5:5" ht="22.5" customHeight="1">
      <c r="E11428" s="612">
        <f t="shared" si="107"/>
        <v>3764362.2</v>
      </c>
    </row>
    <row r="11429" spans="5:5" ht="22.5" customHeight="1">
      <c r="E11429" s="612">
        <f t="shared" si="107"/>
        <v>3764362.2</v>
      </c>
    </row>
    <row r="11430" spans="5:5" ht="22.5" customHeight="1">
      <c r="E11430" s="612">
        <f t="shared" si="107"/>
        <v>3764362.2</v>
      </c>
    </row>
    <row r="11431" spans="5:5" ht="22.5" customHeight="1">
      <c r="E11431" s="612">
        <f t="shared" si="107"/>
        <v>3764362.2</v>
      </c>
    </row>
    <row r="11432" spans="5:5" ht="22.5" customHeight="1">
      <c r="E11432" s="612">
        <f t="shared" si="107"/>
        <v>3764362.2</v>
      </c>
    </row>
    <row r="11433" spans="5:5" ht="22.5" customHeight="1">
      <c r="E11433" s="612">
        <f t="shared" si="107"/>
        <v>3764362.2</v>
      </c>
    </row>
    <row r="11434" spans="5:5" ht="22.5" customHeight="1">
      <c r="E11434" s="612">
        <f t="shared" si="107"/>
        <v>3764362.2</v>
      </c>
    </row>
    <row r="11435" spans="5:5" ht="22.5" customHeight="1">
      <c r="E11435" s="612">
        <f t="shared" si="107"/>
        <v>3764362.2</v>
      </c>
    </row>
    <row r="11436" spans="5:5" ht="22.5" customHeight="1">
      <c r="E11436" s="612">
        <f t="shared" si="107"/>
        <v>3764362.2</v>
      </c>
    </row>
    <row r="11437" spans="5:5" ht="22.5" customHeight="1">
      <c r="E11437" s="612">
        <f t="shared" si="107"/>
        <v>3764362.2</v>
      </c>
    </row>
    <row r="11438" spans="5:5" ht="22.5" customHeight="1">
      <c r="E11438" s="612">
        <f t="shared" si="107"/>
        <v>3764362.2</v>
      </c>
    </row>
    <row r="11439" spans="5:5" ht="22.5" customHeight="1">
      <c r="E11439" s="612">
        <f t="shared" si="107"/>
        <v>3764362.2</v>
      </c>
    </row>
    <row r="11440" spans="5:5" ht="22.5" customHeight="1">
      <c r="E11440" s="612">
        <f t="shared" si="107"/>
        <v>3764362.2</v>
      </c>
    </row>
    <row r="11441" spans="5:5" ht="22.5" customHeight="1">
      <c r="E11441" s="612">
        <f t="shared" si="107"/>
        <v>3764362.2</v>
      </c>
    </row>
    <row r="11442" spans="5:5" ht="22.5" customHeight="1">
      <c r="E11442" s="612">
        <f t="shared" si="107"/>
        <v>3764362.2</v>
      </c>
    </row>
    <row r="11443" spans="5:5" ht="22.5" customHeight="1">
      <c r="E11443" s="612">
        <f t="shared" si="107"/>
        <v>3764362.2</v>
      </c>
    </row>
    <row r="11444" spans="5:5" ht="22.5" customHeight="1">
      <c r="E11444" s="612">
        <f t="shared" si="107"/>
        <v>3764362.2</v>
      </c>
    </row>
    <row r="11445" spans="5:5" ht="22.5" customHeight="1">
      <c r="E11445" s="612">
        <f t="shared" si="107"/>
        <v>3764362.2</v>
      </c>
    </row>
    <row r="11446" spans="5:5" ht="22.5" customHeight="1">
      <c r="E11446" s="612">
        <f t="shared" si="107"/>
        <v>3764362.2</v>
      </c>
    </row>
    <row r="11447" spans="5:5" ht="22.5" customHeight="1">
      <c r="E11447" s="612">
        <f t="shared" si="107"/>
        <v>3764362.2</v>
      </c>
    </row>
    <row r="11448" spans="5:5" ht="22.5" customHeight="1">
      <c r="E11448" s="612">
        <f t="shared" si="107"/>
        <v>3764362.2</v>
      </c>
    </row>
    <row r="11449" spans="5:5" ht="22.5" customHeight="1">
      <c r="E11449" s="612">
        <f t="shared" si="107"/>
        <v>3764362.2</v>
      </c>
    </row>
    <row r="11450" spans="5:5" ht="22.5" customHeight="1">
      <c r="E11450" s="612">
        <f t="shared" si="107"/>
        <v>3764362.2</v>
      </c>
    </row>
    <row r="11451" spans="5:5" ht="22.5" customHeight="1">
      <c r="E11451" s="612">
        <f t="shared" si="107"/>
        <v>3764362.2</v>
      </c>
    </row>
    <row r="11452" spans="5:5" ht="22.5" customHeight="1">
      <c r="E11452" s="612">
        <f t="shared" si="107"/>
        <v>3764362.2</v>
      </c>
    </row>
    <row r="11453" spans="5:5" ht="22.5" customHeight="1">
      <c r="E11453" s="612">
        <f t="shared" si="107"/>
        <v>3764362.2</v>
      </c>
    </row>
    <row r="11454" spans="5:5" ht="22.5" customHeight="1">
      <c r="E11454" s="612">
        <f t="shared" si="107"/>
        <v>3764362.2</v>
      </c>
    </row>
    <row r="11455" spans="5:5" ht="22.5" customHeight="1">
      <c r="E11455" s="612">
        <f t="shared" si="107"/>
        <v>3764362.2</v>
      </c>
    </row>
    <row r="11456" spans="5:5" ht="22.5" customHeight="1">
      <c r="E11456" s="612">
        <f t="shared" si="107"/>
        <v>3764362.2</v>
      </c>
    </row>
    <row r="11457" spans="5:5" ht="22.5" customHeight="1">
      <c r="E11457" s="612">
        <f t="shared" si="107"/>
        <v>3764362.2</v>
      </c>
    </row>
    <row r="11458" spans="5:5" ht="22.5" customHeight="1">
      <c r="E11458" s="612">
        <f t="shared" si="107"/>
        <v>3764362.2</v>
      </c>
    </row>
    <row r="11459" spans="5:5" ht="22.5" customHeight="1">
      <c r="E11459" s="612">
        <f t="shared" si="107"/>
        <v>3764362.2</v>
      </c>
    </row>
    <row r="11460" spans="5:5" ht="22.5" customHeight="1">
      <c r="E11460" s="612">
        <f t="shared" si="107"/>
        <v>3764362.2</v>
      </c>
    </row>
    <row r="11461" spans="5:5" ht="22.5" customHeight="1">
      <c r="E11461" s="612">
        <f t="shared" si="107"/>
        <v>3764362.2</v>
      </c>
    </row>
    <row r="11462" spans="5:5" ht="22.5" customHeight="1">
      <c r="E11462" s="612">
        <f t="shared" si="107"/>
        <v>3764362.2</v>
      </c>
    </row>
    <row r="11463" spans="5:5" ht="22.5" customHeight="1">
      <c r="E11463" s="612">
        <f t="shared" si="107"/>
        <v>3764362.2</v>
      </c>
    </row>
    <row r="11464" spans="5:5" ht="22.5" customHeight="1">
      <c r="E11464" s="612">
        <f t="shared" si="107"/>
        <v>3764362.2</v>
      </c>
    </row>
    <row r="11465" spans="5:5" ht="22.5" customHeight="1">
      <c r="E11465" s="612">
        <f t="shared" si="107"/>
        <v>3764362.2</v>
      </c>
    </row>
    <row r="11466" spans="5:5" ht="22.5" customHeight="1">
      <c r="E11466" s="612">
        <f t="shared" ref="E11466:E11529" si="108">E11465-D11466+C11466</f>
        <v>3764362.2</v>
      </c>
    </row>
    <row r="11467" spans="5:5" ht="22.5" customHeight="1">
      <c r="E11467" s="612">
        <f t="shared" si="108"/>
        <v>3764362.2</v>
      </c>
    </row>
    <row r="11468" spans="5:5" ht="22.5" customHeight="1">
      <c r="E11468" s="612">
        <f t="shared" si="108"/>
        <v>3764362.2</v>
      </c>
    </row>
    <row r="11469" spans="5:5" ht="22.5" customHeight="1">
      <c r="E11469" s="612">
        <f t="shared" si="108"/>
        <v>3764362.2</v>
      </c>
    </row>
    <row r="11470" spans="5:5" ht="22.5" customHeight="1">
      <c r="E11470" s="612">
        <f t="shared" si="108"/>
        <v>3764362.2</v>
      </c>
    </row>
    <row r="11471" spans="5:5" ht="22.5" customHeight="1">
      <c r="E11471" s="612">
        <f t="shared" si="108"/>
        <v>3764362.2</v>
      </c>
    </row>
    <row r="11472" spans="5:5" ht="22.5" customHeight="1">
      <c r="E11472" s="612">
        <f t="shared" si="108"/>
        <v>3764362.2</v>
      </c>
    </row>
    <row r="11473" spans="5:5" ht="22.5" customHeight="1">
      <c r="E11473" s="612">
        <f t="shared" si="108"/>
        <v>3764362.2</v>
      </c>
    </row>
    <row r="11474" spans="5:5" ht="22.5" customHeight="1">
      <c r="E11474" s="612">
        <f t="shared" si="108"/>
        <v>3764362.2</v>
      </c>
    </row>
    <row r="11475" spans="5:5" ht="22.5" customHeight="1">
      <c r="E11475" s="612">
        <f t="shared" si="108"/>
        <v>3764362.2</v>
      </c>
    </row>
    <row r="11476" spans="5:5" ht="22.5" customHeight="1">
      <c r="E11476" s="612">
        <f t="shared" si="108"/>
        <v>3764362.2</v>
      </c>
    </row>
    <row r="11477" spans="5:5" ht="22.5" customHeight="1">
      <c r="E11477" s="612">
        <f t="shared" si="108"/>
        <v>3764362.2</v>
      </c>
    </row>
    <row r="11478" spans="5:5" ht="22.5" customHeight="1">
      <c r="E11478" s="612">
        <f t="shared" si="108"/>
        <v>3764362.2</v>
      </c>
    </row>
    <row r="11479" spans="5:5" ht="22.5" customHeight="1">
      <c r="E11479" s="612">
        <f t="shared" si="108"/>
        <v>3764362.2</v>
      </c>
    </row>
    <row r="11480" spans="5:5" ht="22.5" customHeight="1">
      <c r="E11480" s="612">
        <f t="shared" si="108"/>
        <v>3764362.2</v>
      </c>
    </row>
    <row r="11481" spans="5:5" ht="22.5" customHeight="1">
      <c r="E11481" s="612">
        <f t="shared" si="108"/>
        <v>3764362.2</v>
      </c>
    </row>
    <row r="11482" spans="5:5" ht="22.5" customHeight="1">
      <c r="E11482" s="612">
        <f t="shared" si="108"/>
        <v>3764362.2</v>
      </c>
    </row>
    <row r="11483" spans="5:5" ht="22.5" customHeight="1">
      <c r="E11483" s="612">
        <f t="shared" si="108"/>
        <v>3764362.2</v>
      </c>
    </row>
    <row r="11484" spans="5:5" ht="22.5" customHeight="1">
      <c r="E11484" s="612">
        <f t="shared" si="108"/>
        <v>3764362.2</v>
      </c>
    </row>
    <row r="11485" spans="5:5" ht="22.5" customHeight="1">
      <c r="E11485" s="612">
        <f t="shared" si="108"/>
        <v>3764362.2</v>
      </c>
    </row>
    <row r="11486" spans="5:5" ht="22.5" customHeight="1">
      <c r="E11486" s="612">
        <f t="shared" si="108"/>
        <v>3764362.2</v>
      </c>
    </row>
    <row r="11487" spans="5:5" ht="22.5" customHeight="1">
      <c r="E11487" s="612">
        <f t="shared" si="108"/>
        <v>3764362.2</v>
      </c>
    </row>
    <row r="11488" spans="5:5" ht="22.5" customHeight="1">
      <c r="E11488" s="612">
        <f t="shared" si="108"/>
        <v>3764362.2</v>
      </c>
    </row>
    <row r="11489" spans="5:5" ht="22.5" customHeight="1">
      <c r="E11489" s="612">
        <f t="shared" si="108"/>
        <v>3764362.2</v>
      </c>
    </row>
    <row r="11490" spans="5:5" ht="22.5" customHeight="1">
      <c r="E11490" s="612">
        <f t="shared" si="108"/>
        <v>3764362.2</v>
      </c>
    </row>
    <row r="11491" spans="5:5" ht="22.5" customHeight="1">
      <c r="E11491" s="612">
        <f t="shared" si="108"/>
        <v>3764362.2</v>
      </c>
    </row>
    <row r="11492" spans="5:5" ht="22.5" customHeight="1">
      <c r="E11492" s="612">
        <f t="shared" si="108"/>
        <v>3764362.2</v>
      </c>
    </row>
    <row r="11493" spans="5:5" ht="22.5" customHeight="1">
      <c r="E11493" s="612">
        <f t="shared" si="108"/>
        <v>3764362.2</v>
      </c>
    </row>
    <row r="11494" spans="5:5" ht="22.5" customHeight="1">
      <c r="E11494" s="612">
        <f t="shared" si="108"/>
        <v>3764362.2</v>
      </c>
    </row>
    <row r="11495" spans="5:5" ht="22.5" customHeight="1">
      <c r="E11495" s="612">
        <f t="shared" si="108"/>
        <v>3764362.2</v>
      </c>
    </row>
    <row r="11496" spans="5:5" ht="22.5" customHeight="1">
      <c r="E11496" s="612">
        <f t="shared" si="108"/>
        <v>3764362.2</v>
      </c>
    </row>
    <row r="11497" spans="5:5" ht="22.5" customHeight="1">
      <c r="E11497" s="612">
        <f t="shared" si="108"/>
        <v>3764362.2</v>
      </c>
    </row>
    <row r="11498" spans="5:5" ht="22.5" customHeight="1">
      <c r="E11498" s="612">
        <f t="shared" si="108"/>
        <v>3764362.2</v>
      </c>
    </row>
    <row r="11499" spans="5:5" ht="22.5" customHeight="1">
      <c r="E11499" s="612">
        <f t="shared" si="108"/>
        <v>3764362.2</v>
      </c>
    </row>
    <row r="11500" spans="5:5" ht="22.5" customHeight="1">
      <c r="E11500" s="612">
        <f t="shared" si="108"/>
        <v>3764362.2</v>
      </c>
    </row>
    <row r="11501" spans="5:5" ht="22.5" customHeight="1">
      <c r="E11501" s="612">
        <f t="shared" si="108"/>
        <v>3764362.2</v>
      </c>
    </row>
    <row r="11502" spans="5:5" ht="22.5" customHeight="1">
      <c r="E11502" s="612">
        <f t="shared" si="108"/>
        <v>3764362.2</v>
      </c>
    </row>
    <row r="11503" spans="5:5" ht="22.5" customHeight="1">
      <c r="E11503" s="612">
        <f t="shared" si="108"/>
        <v>3764362.2</v>
      </c>
    </row>
    <row r="11504" spans="5:5" ht="22.5" customHeight="1">
      <c r="E11504" s="612">
        <f t="shared" si="108"/>
        <v>3764362.2</v>
      </c>
    </row>
    <row r="11505" spans="5:5" ht="22.5" customHeight="1">
      <c r="E11505" s="612">
        <f t="shared" si="108"/>
        <v>3764362.2</v>
      </c>
    </row>
    <row r="11506" spans="5:5" ht="22.5" customHeight="1">
      <c r="E11506" s="612">
        <f t="shared" si="108"/>
        <v>3764362.2</v>
      </c>
    </row>
    <row r="11507" spans="5:5" ht="22.5" customHeight="1">
      <c r="E11507" s="612">
        <f t="shared" si="108"/>
        <v>3764362.2</v>
      </c>
    </row>
    <row r="11508" spans="5:5" ht="22.5" customHeight="1">
      <c r="E11508" s="612">
        <f t="shared" si="108"/>
        <v>3764362.2</v>
      </c>
    </row>
    <row r="11509" spans="5:5" ht="22.5" customHeight="1">
      <c r="E11509" s="612">
        <f t="shared" si="108"/>
        <v>3764362.2</v>
      </c>
    </row>
    <row r="11510" spans="5:5" ht="22.5" customHeight="1">
      <c r="E11510" s="612">
        <f t="shared" si="108"/>
        <v>3764362.2</v>
      </c>
    </row>
    <row r="11511" spans="5:5" ht="22.5" customHeight="1">
      <c r="E11511" s="612">
        <f t="shared" si="108"/>
        <v>3764362.2</v>
      </c>
    </row>
    <row r="11512" spans="5:5" ht="22.5" customHeight="1">
      <c r="E11512" s="612">
        <f t="shared" si="108"/>
        <v>3764362.2</v>
      </c>
    </row>
    <row r="11513" spans="5:5" ht="22.5" customHeight="1">
      <c r="E11513" s="612">
        <f t="shared" si="108"/>
        <v>3764362.2</v>
      </c>
    </row>
    <row r="11514" spans="5:5" ht="22.5" customHeight="1">
      <c r="E11514" s="612">
        <f t="shared" si="108"/>
        <v>3764362.2</v>
      </c>
    </row>
    <row r="11515" spans="5:5" ht="22.5" customHeight="1">
      <c r="E11515" s="612">
        <f t="shared" si="108"/>
        <v>3764362.2</v>
      </c>
    </row>
    <row r="11516" spans="5:5" ht="22.5" customHeight="1">
      <c r="E11516" s="612">
        <f t="shared" si="108"/>
        <v>3764362.2</v>
      </c>
    </row>
    <row r="11517" spans="5:5" ht="22.5" customHeight="1">
      <c r="E11517" s="612">
        <f t="shared" si="108"/>
        <v>3764362.2</v>
      </c>
    </row>
    <row r="11518" spans="5:5" ht="22.5" customHeight="1">
      <c r="E11518" s="612">
        <f t="shared" si="108"/>
        <v>3764362.2</v>
      </c>
    </row>
    <row r="11519" spans="5:5" ht="22.5" customHeight="1">
      <c r="E11519" s="612">
        <f t="shared" si="108"/>
        <v>3764362.2</v>
      </c>
    </row>
    <row r="11520" spans="5:5" ht="22.5" customHeight="1">
      <c r="E11520" s="612">
        <f t="shared" si="108"/>
        <v>3764362.2</v>
      </c>
    </row>
    <row r="11521" spans="5:5" ht="22.5" customHeight="1">
      <c r="E11521" s="612">
        <f t="shared" si="108"/>
        <v>3764362.2</v>
      </c>
    </row>
    <row r="11522" spans="5:5" ht="22.5" customHeight="1">
      <c r="E11522" s="612">
        <f t="shared" si="108"/>
        <v>3764362.2</v>
      </c>
    </row>
    <row r="11523" spans="5:5" ht="22.5" customHeight="1">
      <c r="E11523" s="612">
        <f t="shared" si="108"/>
        <v>3764362.2</v>
      </c>
    </row>
    <row r="11524" spans="5:5" ht="22.5" customHeight="1">
      <c r="E11524" s="612">
        <f t="shared" si="108"/>
        <v>3764362.2</v>
      </c>
    </row>
    <row r="11525" spans="5:5" ht="22.5" customHeight="1">
      <c r="E11525" s="612">
        <f t="shared" si="108"/>
        <v>3764362.2</v>
      </c>
    </row>
    <row r="11526" spans="5:5" ht="22.5" customHeight="1">
      <c r="E11526" s="612">
        <f t="shared" si="108"/>
        <v>3764362.2</v>
      </c>
    </row>
    <row r="11527" spans="5:5" ht="22.5" customHeight="1">
      <c r="E11527" s="612">
        <f t="shared" si="108"/>
        <v>3764362.2</v>
      </c>
    </row>
    <row r="11528" spans="5:5" ht="22.5" customHeight="1">
      <c r="E11528" s="612">
        <f t="shared" si="108"/>
        <v>3764362.2</v>
      </c>
    </row>
    <row r="11529" spans="5:5" ht="22.5" customHeight="1">
      <c r="E11529" s="612">
        <f t="shared" si="108"/>
        <v>3764362.2</v>
      </c>
    </row>
    <row r="11530" spans="5:5" ht="22.5" customHeight="1">
      <c r="E11530" s="612">
        <f t="shared" ref="E11530:E11593" si="109">E11529-D11530+C11530</f>
        <v>3764362.2</v>
      </c>
    </row>
    <row r="11531" spans="5:5" ht="22.5" customHeight="1">
      <c r="E11531" s="612">
        <f t="shared" si="109"/>
        <v>3764362.2</v>
      </c>
    </row>
    <row r="11532" spans="5:5" ht="22.5" customHeight="1">
      <c r="E11532" s="612">
        <f t="shared" si="109"/>
        <v>3764362.2</v>
      </c>
    </row>
    <row r="11533" spans="5:5" ht="22.5" customHeight="1">
      <c r="E11533" s="612">
        <f t="shared" si="109"/>
        <v>3764362.2</v>
      </c>
    </row>
    <row r="11534" spans="5:5" ht="22.5" customHeight="1">
      <c r="E11534" s="612">
        <f t="shared" si="109"/>
        <v>3764362.2</v>
      </c>
    </row>
    <row r="11535" spans="5:5" ht="22.5" customHeight="1">
      <c r="E11535" s="612">
        <f t="shared" si="109"/>
        <v>3764362.2</v>
      </c>
    </row>
    <row r="11536" spans="5:5" ht="22.5" customHeight="1">
      <c r="E11536" s="612">
        <f t="shared" si="109"/>
        <v>3764362.2</v>
      </c>
    </row>
    <row r="11537" spans="5:5" ht="22.5" customHeight="1">
      <c r="E11537" s="612">
        <f t="shared" si="109"/>
        <v>3764362.2</v>
      </c>
    </row>
    <row r="11538" spans="5:5" ht="22.5" customHeight="1">
      <c r="E11538" s="612">
        <f t="shared" si="109"/>
        <v>3764362.2</v>
      </c>
    </row>
    <row r="11539" spans="5:5" ht="22.5" customHeight="1">
      <c r="E11539" s="612">
        <f t="shared" si="109"/>
        <v>3764362.2</v>
      </c>
    </row>
    <row r="11540" spans="5:5" ht="22.5" customHeight="1">
      <c r="E11540" s="612">
        <f t="shared" si="109"/>
        <v>3764362.2</v>
      </c>
    </row>
    <row r="11541" spans="5:5" ht="22.5" customHeight="1">
      <c r="E11541" s="612">
        <f t="shared" si="109"/>
        <v>3764362.2</v>
      </c>
    </row>
    <row r="11542" spans="5:5" ht="22.5" customHeight="1">
      <c r="E11542" s="612">
        <f t="shared" si="109"/>
        <v>3764362.2</v>
      </c>
    </row>
    <row r="11543" spans="5:5" ht="22.5" customHeight="1">
      <c r="E11543" s="612">
        <f t="shared" si="109"/>
        <v>3764362.2</v>
      </c>
    </row>
    <row r="11544" spans="5:5" ht="22.5" customHeight="1">
      <c r="E11544" s="612">
        <f t="shared" si="109"/>
        <v>3764362.2</v>
      </c>
    </row>
    <row r="11545" spans="5:5" ht="22.5" customHeight="1">
      <c r="E11545" s="612">
        <f t="shared" si="109"/>
        <v>3764362.2</v>
      </c>
    </row>
    <row r="11546" spans="5:5" ht="22.5" customHeight="1">
      <c r="E11546" s="612">
        <f t="shared" si="109"/>
        <v>3764362.2</v>
      </c>
    </row>
    <row r="11547" spans="5:5" ht="22.5" customHeight="1">
      <c r="E11547" s="612">
        <f t="shared" si="109"/>
        <v>3764362.2</v>
      </c>
    </row>
    <row r="11548" spans="5:5" ht="22.5" customHeight="1">
      <c r="E11548" s="612">
        <f t="shared" si="109"/>
        <v>3764362.2</v>
      </c>
    </row>
    <row r="11549" spans="5:5" ht="22.5" customHeight="1">
      <c r="E11549" s="612">
        <f t="shared" si="109"/>
        <v>3764362.2</v>
      </c>
    </row>
    <row r="11550" spans="5:5" ht="22.5" customHeight="1">
      <c r="E11550" s="612">
        <f t="shared" si="109"/>
        <v>3764362.2</v>
      </c>
    </row>
    <row r="11551" spans="5:5" ht="22.5" customHeight="1">
      <c r="E11551" s="612">
        <f t="shared" si="109"/>
        <v>3764362.2</v>
      </c>
    </row>
    <row r="11552" spans="5:5" ht="22.5" customHeight="1">
      <c r="E11552" s="612">
        <f t="shared" si="109"/>
        <v>3764362.2</v>
      </c>
    </row>
    <row r="11553" spans="5:5" ht="22.5" customHeight="1">
      <c r="E11553" s="612">
        <f t="shared" si="109"/>
        <v>3764362.2</v>
      </c>
    </row>
    <row r="11554" spans="5:5" ht="22.5" customHeight="1">
      <c r="E11554" s="612">
        <f t="shared" si="109"/>
        <v>3764362.2</v>
      </c>
    </row>
    <row r="11555" spans="5:5" ht="22.5" customHeight="1">
      <c r="E11555" s="612">
        <f t="shared" si="109"/>
        <v>3764362.2</v>
      </c>
    </row>
    <row r="11556" spans="5:5" ht="22.5" customHeight="1">
      <c r="E11556" s="612">
        <f t="shared" si="109"/>
        <v>3764362.2</v>
      </c>
    </row>
    <row r="11557" spans="5:5" ht="22.5" customHeight="1">
      <c r="E11557" s="612">
        <f t="shared" si="109"/>
        <v>3764362.2</v>
      </c>
    </row>
    <row r="11558" spans="5:5" ht="22.5" customHeight="1">
      <c r="E11558" s="612">
        <f t="shared" si="109"/>
        <v>3764362.2</v>
      </c>
    </row>
    <row r="11559" spans="5:5" ht="22.5" customHeight="1">
      <c r="E11559" s="612">
        <f t="shared" si="109"/>
        <v>3764362.2</v>
      </c>
    </row>
    <row r="11560" spans="5:5" ht="22.5" customHeight="1">
      <c r="E11560" s="612">
        <f t="shared" si="109"/>
        <v>3764362.2</v>
      </c>
    </row>
    <row r="11561" spans="5:5" ht="22.5" customHeight="1">
      <c r="E11561" s="612">
        <f t="shared" si="109"/>
        <v>3764362.2</v>
      </c>
    </row>
    <row r="11562" spans="5:5" ht="22.5" customHeight="1">
      <c r="E11562" s="612">
        <f t="shared" si="109"/>
        <v>3764362.2</v>
      </c>
    </row>
    <row r="11563" spans="5:5" ht="22.5" customHeight="1">
      <c r="E11563" s="612">
        <f t="shared" si="109"/>
        <v>3764362.2</v>
      </c>
    </row>
    <row r="11564" spans="5:5" ht="22.5" customHeight="1">
      <c r="E11564" s="612">
        <f t="shared" si="109"/>
        <v>3764362.2</v>
      </c>
    </row>
    <row r="11565" spans="5:5" ht="22.5" customHeight="1">
      <c r="E11565" s="612">
        <f t="shared" si="109"/>
        <v>3764362.2</v>
      </c>
    </row>
    <row r="11566" spans="5:5" ht="22.5" customHeight="1">
      <c r="E11566" s="612">
        <f t="shared" si="109"/>
        <v>3764362.2</v>
      </c>
    </row>
    <row r="11567" spans="5:5" ht="22.5" customHeight="1">
      <c r="E11567" s="612">
        <f t="shared" si="109"/>
        <v>3764362.2</v>
      </c>
    </row>
    <row r="11568" spans="5:5" ht="22.5" customHeight="1">
      <c r="E11568" s="612">
        <f t="shared" si="109"/>
        <v>3764362.2</v>
      </c>
    </row>
    <row r="11569" spans="5:5" ht="22.5" customHeight="1">
      <c r="E11569" s="612">
        <f t="shared" si="109"/>
        <v>3764362.2</v>
      </c>
    </row>
    <row r="11570" spans="5:5" ht="22.5" customHeight="1">
      <c r="E11570" s="612">
        <f t="shared" si="109"/>
        <v>3764362.2</v>
      </c>
    </row>
    <row r="11571" spans="5:5" ht="22.5" customHeight="1">
      <c r="E11571" s="612">
        <f t="shared" si="109"/>
        <v>3764362.2</v>
      </c>
    </row>
    <row r="11572" spans="5:5" ht="22.5" customHeight="1">
      <c r="E11572" s="612">
        <f t="shared" si="109"/>
        <v>3764362.2</v>
      </c>
    </row>
    <row r="11573" spans="5:5" ht="22.5" customHeight="1">
      <c r="E11573" s="612">
        <f t="shared" si="109"/>
        <v>3764362.2</v>
      </c>
    </row>
    <row r="11574" spans="5:5" ht="22.5" customHeight="1">
      <c r="E11574" s="612">
        <f t="shared" si="109"/>
        <v>3764362.2</v>
      </c>
    </row>
    <row r="11575" spans="5:5" ht="22.5" customHeight="1">
      <c r="E11575" s="612">
        <f t="shared" si="109"/>
        <v>3764362.2</v>
      </c>
    </row>
    <row r="11576" spans="5:5" ht="22.5" customHeight="1">
      <c r="E11576" s="612">
        <f t="shared" si="109"/>
        <v>3764362.2</v>
      </c>
    </row>
    <row r="11577" spans="5:5" ht="22.5" customHeight="1">
      <c r="E11577" s="612">
        <f t="shared" si="109"/>
        <v>3764362.2</v>
      </c>
    </row>
    <row r="11578" spans="5:5" ht="22.5" customHeight="1">
      <c r="E11578" s="612">
        <f t="shared" si="109"/>
        <v>3764362.2</v>
      </c>
    </row>
    <row r="11579" spans="5:5" ht="22.5" customHeight="1">
      <c r="E11579" s="612">
        <f t="shared" si="109"/>
        <v>3764362.2</v>
      </c>
    </row>
    <row r="11580" spans="5:5" ht="22.5" customHeight="1">
      <c r="E11580" s="612">
        <f t="shared" si="109"/>
        <v>3764362.2</v>
      </c>
    </row>
    <row r="11581" spans="5:5" ht="22.5" customHeight="1">
      <c r="E11581" s="612">
        <f t="shared" si="109"/>
        <v>3764362.2</v>
      </c>
    </row>
    <row r="11582" spans="5:5" ht="22.5" customHeight="1">
      <c r="E11582" s="612">
        <f t="shared" si="109"/>
        <v>3764362.2</v>
      </c>
    </row>
    <row r="11583" spans="5:5" ht="22.5" customHeight="1">
      <c r="E11583" s="612">
        <f t="shared" si="109"/>
        <v>3764362.2</v>
      </c>
    </row>
    <row r="11584" spans="5:5" ht="22.5" customHeight="1">
      <c r="E11584" s="612">
        <f t="shared" si="109"/>
        <v>3764362.2</v>
      </c>
    </row>
    <row r="11585" spans="5:5" ht="22.5" customHeight="1">
      <c r="E11585" s="612">
        <f t="shared" si="109"/>
        <v>3764362.2</v>
      </c>
    </row>
    <row r="11586" spans="5:5" ht="22.5" customHeight="1">
      <c r="E11586" s="612">
        <f t="shared" si="109"/>
        <v>3764362.2</v>
      </c>
    </row>
    <row r="11587" spans="5:5" ht="22.5" customHeight="1">
      <c r="E11587" s="612">
        <f t="shared" si="109"/>
        <v>3764362.2</v>
      </c>
    </row>
    <row r="11588" spans="5:5" ht="22.5" customHeight="1">
      <c r="E11588" s="612">
        <f t="shared" si="109"/>
        <v>3764362.2</v>
      </c>
    </row>
    <row r="11589" spans="5:5" ht="22.5" customHeight="1">
      <c r="E11589" s="612">
        <f t="shared" si="109"/>
        <v>3764362.2</v>
      </c>
    </row>
    <row r="11590" spans="5:5" ht="22.5" customHeight="1">
      <c r="E11590" s="612">
        <f t="shared" si="109"/>
        <v>3764362.2</v>
      </c>
    </row>
    <row r="11591" spans="5:5" ht="22.5" customHeight="1">
      <c r="E11591" s="612">
        <f t="shared" si="109"/>
        <v>3764362.2</v>
      </c>
    </row>
    <row r="11592" spans="5:5" ht="22.5" customHeight="1">
      <c r="E11592" s="612">
        <f t="shared" si="109"/>
        <v>3764362.2</v>
      </c>
    </row>
    <row r="11593" spans="5:5" ht="22.5" customHeight="1">
      <c r="E11593" s="612">
        <f t="shared" si="109"/>
        <v>3764362.2</v>
      </c>
    </row>
    <row r="11594" spans="5:5" ht="22.5" customHeight="1">
      <c r="E11594" s="612">
        <f t="shared" ref="E11594:E11657" si="110">E11593-D11594+C11594</f>
        <v>3764362.2</v>
      </c>
    </row>
    <row r="11595" spans="5:5" ht="22.5" customHeight="1">
      <c r="E11595" s="612">
        <f t="shared" si="110"/>
        <v>3764362.2</v>
      </c>
    </row>
    <row r="11596" spans="5:5" ht="22.5" customHeight="1">
      <c r="E11596" s="612">
        <f t="shared" si="110"/>
        <v>3764362.2</v>
      </c>
    </row>
    <row r="11597" spans="5:5" ht="22.5" customHeight="1">
      <c r="E11597" s="612">
        <f t="shared" si="110"/>
        <v>3764362.2</v>
      </c>
    </row>
    <row r="11598" spans="5:5" ht="22.5" customHeight="1">
      <c r="E11598" s="612">
        <f t="shared" si="110"/>
        <v>3764362.2</v>
      </c>
    </row>
    <row r="11599" spans="5:5" ht="22.5" customHeight="1">
      <c r="E11599" s="612">
        <f t="shared" si="110"/>
        <v>3764362.2</v>
      </c>
    </row>
    <row r="11600" spans="5:5" ht="22.5" customHeight="1">
      <c r="E11600" s="612">
        <f t="shared" si="110"/>
        <v>3764362.2</v>
      </c>
    </row>
    <row r="11601" spans="5:5" ht="22.5" customHeight="1">
      <c r="E11601" s="612">
        <f t="shared" si="110"/>
        <v>3764362.2</v>
      </c>
    </row>
    <row r="11602" spans="5:5" ht="22.5" customHeight="1">
      <c r="E11602" s="612">
        <f t="shared" si="110"/>
        <v>3764362.2</v>
      </c>
    </row>
    <row r="11603" spans="5:5" ht="22.5" customHeight="1">
      <c r="E11603" s="612">
        <f t="shared" si="110"/>
        <v>3764362.2</v>
      </c>
    </row>
    <row r="11604" spans="5:5" ht="22.5" customHeight="1">
      <c r="E11604" s="612">
        <f t="shared" si="110"/>
        <v>3764362.2</v>
      </c>
    </row>
    <row r="11605" spans="5:5" ht="22.5" customHeight="1">
      <c r="E11605" s="612">
        <f t="shared" si="110"/>
        <v>3764362.2</v>
      </c>
    </row>
    <row r="11606" spans="5:5" ht="22.5" customHeight="1">
      <c r="E11606" s="612">
        <f t="shared" si="110"/>
        <v>3764362.2</v>
      </c>
    </row>
    <row r="11607" spans="5:5" ht="22.5" customHeight="1">
      <c r="E11607" s="612">
        <f t="shared" si="110"/>
        <v>3764362.2</v>
      </c>
    </row>
    <row r="11608" spans="5:5" ht="22.5" customHeight="1">
      <c r="E11608" s="612">
        <f t="shared" si="110"/>
        <v>3764362.2</v>
      </c>
    </row>
    <row r="11609" spans="5:5" ht="22.5" customHeight="1">
      <c r="E11609" s="612">
        <f t="shared" si="110"/>
        <v>3764362.2</v>
      </c>
    </row>
    <row r="11610" spans="5:5" ht="22.5" customHeight="1">
      <c r="E11610" s="612">
        <f t="shared" si="110"/>
        <v>3764362.2</v>
      </c>
    </row>
    <row r="11611" spans="5:5" ht="22.5" customHeight="1">
      <c r="E11611" s="612">
        <f t="shared" si="110"/>
        <v>3764362.2</v>
      </c>
    </row>
    <row r="11612" spans="5:5" ht="22.5" customHeight="1">
      <c r="E11612" s="612">
        <f t="shared" si="110"/>
        <v>3764362.2</v>
      </c>
    </row>
    <row r="11613" spans="5:5" ht="22.5" customHeight="1">
      <c r="E11613" s="612">
        <f t="shared" si="110"/>
        <v>3764362.2</v>
      </c>
    </row>
    <row r="11614" spans="5:5" ht="22.5" customHeight="1">
      <c r="E11614" s="612">
        <f t="shared" si="110"/>
        <v>3764362.2</v>
      </c>
    </row>
    <row r="11615" spans="5:5" ht="22.5" customHeight="1">
      <c r="E11615" s="612">
        <f t="shared" si="110"/>
        <v>3764362.2</v>
      </c>
    </row>
    <row r="11616" spans="5:5" ht="22.5" customHeight="1">
      <c r="E11616" s="612">
        <f t="shared" si="110"/>
        <v>3764362.2</v>
      </c>
    </row>
    <row r="11617" spans="5:5" ht="22.5" customHeight="1">
      <c r="E11617" s="612">
        <f t="shared" si="110"/>
        <v>3764362.2</v>
      </c>
    </row>
    <row r="11618" spans="5:5" ht="22.5" customHeight="1">
      <c r="E11618" s="612">
        <f t="shared" si="110"/>
        <v>3764362.2</v>
      </c>
    </row>
    <row r="11619" spans="5:5" ht="22.5" customHeight="1">
      <c r="E11619" s="612">
        <f t="shared" si="110"/>
        <v>3764362.2</v>
      </c>
    </row>
    <row r="11620" spans="5:5" ht="22.5" customHeight="1">
      <c r="E11620" s="612">
        <f t="shared" si="110"/>
        <v>3764362.2</v>
      </c>
    </row>
    <row r="11621" spans="5:5" ht="22.5" customHeight="1">
      <c r="E11621" s="612">
        <f t="shared" si="110"/>
        <v>3764362.2</v>
      </c>
    </row>
    <row r="11622" spans="5:5" ht="22.5" customHeight="1">
      <c r="E11622" s="612">
        <f t="shared" si="110"/>
        <v>3764362.2</v>
      </c>
    </row>
    <row r="11623" spans="5:5" ht="22.5" customHeight="1">
      <c r="E11623" s="612">
        <f t="shared" si="110"/>
        <v>3764362.2</v>
      </c>
    </row>
    <row r="11624" spans="5:5" ht="22.5" customHeight="1">
      <c r="E11624" s="612">
        <f t="shared" si="110"/>
        <v>3764362.2</v>
      </c>
    </row>
    <row r="11625" spans="5:5" ht="22.5" customHeight="1">
      <c r="E11625" s="612">
        <f t="shared" si="110"/>
        <v>3764362.2</v>
      </c>
    </row>
    <row r="11626" spans="5:5" ht="22.5" customHeight="1">
      <c r="E11626" s="612">
        <f t="shared" si="110"/>
        <v>3764362.2</v>
      </c>
    </row>
    <row r="11627" spans="5:5" ht="22.5" customHeight="1">
      <c r="E11627" s="612">
        <f t="shared" si="110"/>
        <v>3764362.2</v>
      </c>
    </row>
    <row r="11628" spans="5:5" ht="22.5" customHeight="1">
      <c r="E11628" s="612">
        <f t="shared" si="110"/>
        <v>3764362.2</v>
      </c>
    </row>
    <row r="11629" spans="5:5" ht="22.5" customHeight="1">
      <c r="E11629" s="612">
        <f t="shared" si="110"/>
        <v>3764362.2</v>
      </c>
    </row>
    <row r="11630" spans="5:5" ht="22.5" customHeight="1">
      <c r="E11630" s="612">
        <f t="shared" si="110"/>
        <v>3764362.2</v>
      </c>
    </row>
    <row r="11631" spans="5:5" ht="22.5" customHeight="1">
      <c r="E11631" s="612">
        <f t="shared" si="110"/>
        <v>3764362.2</v>
      </c>
    </row>
    <row r="11632" spans="5:5" ht="22.5" customHeight="1">
      <c r="E11632" s="612">
        <f t="shared" si="110"/>
        <v>3764362.2</v>
      </c>
    </row>
    <row r="11633" spans="5:5" ht="22.5" customHeight="1">
      <c r="E11633" s="612">
        <f t="shared" si="110"/>
        <v>3764362.2</v>
      </c>
    </row>
    <row r="11634" spans="5:5" ht="22.5" customHeight="1">
      <c r="E11634" s="612">
        <f t="shared" si="110"/>
        <v>3764362.2</v>
      </c>
    </row>
    <row r="11635" spans="5:5" ht="22.5" customHeight="1">
      <c r="E11635" s="612">
        <f t="shared" si="110"/>
        <v>3764362.2</v>
      </c>
    </row>
    <row r="11636" spans="5:5" ht="22.5" customHeight="1">
      <c r="E11636" s="612">
        <f t="shared" si="110"/>
        <v>3764362.2</v>
      </c>
    </row>
    <row r="11637" spans="5:5" ht="22.5" customHeight="1">
      <c r="E11637" s="612">
        <f t="shared" si="110"/>
        <v>3764362.2</v>
      </c>
    </row>
    <row r="11638" spans="5:5" ht="22.5" customHeight="1">
      <c r="E11638" s="612">
        <f t="shared" si="110"/>
        <v>3764362.2</v>
      </c>
    </row>
    <row r="11639" spans="5:5" ht="22.5" customHeight="1">
      <c r="E11639" s="612">
        <f t="shared" si="110"/>
        <v>3764362.2</v>
      </c>
    </row>
    <row r="11640" spans="5:5" ht="22.5" customHeight="1">
      <c r="E11640" s="612">
        <f t="shared" si="110"/>
        <v>3764362.2</v>
      </c>
    </row>
    <row r="11641" spans="5:5" ht="22.5" customHeight="1">
      <c r="E11641" s="612">
        <f t="shared" si="110"/>
        <v>3764362.2</v>
      </c>
    </row>
    <row r="11642" spans="5:5" ht="22.5" customHeight="1">
      <c r="E11642" s="612">
        <f t="shared" si="110"/>
        <v>3764362.2</v>
      </c>
    </row>
    <row r="11643" spans="5:5" ht="22.5" customHeight="1">
      <c r="E11643" s="612">
        <f t="shared" si="110"/>
        <v>3764362.2</v>
      </c>
    </row>
    <row r="11644" spans="5:5" ht="22.5" customHeight="1">
      <c r="E11644" s="612">
        <f t="shared" si="110"/>
        <v>3764362.2</v>
      </c>
    </row>
    <row r="11645" spans="5:5" ht="22.5" customHeight="1">
      <c r="E11645" s="612">
        <f t="shared" si="110"/>
        <v>3764362.2</v>
      </c>
    </row>
    <row r="11646" spans="5:5" ht="22.5" customHeight="1">
      <c r="E11646" s="612">
        <f t="shared" si="110"/>
        <v>3764362.2</v>
      </c>
    </row>
    <row r="11647" spans="5:5" ht="22.5" customHeight="1">
      <c r="E11647" s="612">
        <f t="shared" si="110"/>
        <v>3764362.2</v>
      </c>
    </row>
    <row r="11648" spans="5:5" ht="22.5" customHeight="1">
      <c r="E11648" s="612">
        <f t="shared" si="110"/>
        <v>3764362.2</v>
      </c>
    </row>
    <row r="11649" spans="5:5" ht="22.5" customHeight="1">
      <c r="E11649" s="612">
        <f t="shared" si="110"/>
        <v>3764362.2</v>
      </c>
    </row>
    <row r="11650" spans="5:5" ht="22.5" customHeight="1">
      <c r="E11650" s="612">
        <f t="shared" si="110"/>
        <v>3764362.2</v>
      </c>
    </row>
    <row r="11651" spans="5:5" ht="22.5" customHeight="1">
      <c r="E11651" s="612">
        <f t="shared" si="110"/>
        <v>3764362.2</v>
      </c>
    </row>
    <row r="11652" spans="5:5" ht="22.5" customHeight="1">
      <c r="E11652" s="612">
        <f t="shared" si="110"/>
        <v>3764362.2</v>
      </c>
    </row>
    <row r="11653" spans="5:5" ht="22.5" customHeight="1">
      <c r="E11653" s="612">
        <f t="shared" si="110"/>
        <v>3764362.2</v>
      </c>
    </row>
    <row r="11654" spans="5:5" ht="22.5" customHeight="1">
      <c r="E11654" s="612">
        <f t="shared" si="110"/>
        <v>3764362.2</v>
      </c>
    </row>
    <row r="11655" spans="5:5" ht="22.5" customHeight="1">
      <c r="E11655" s="612">
        <f t="shared" si="110"/>
        <v>3764362.2</v>
      </c>
    </row>
    <row r="11656" spans="5:5" ht="22.5" customHeight="1">
      <c r="E11656" s="612">
        <f t="shared" si="110"/>
        <v>3764362.2</v>
      </c>
    </row>
    <row r="11657" spans="5:5" ht="22.5" customHeight="1">
      <c r="E11657" s="612">
        <f t="shared" si="110"/>
        <v>3764362.2</v>
      </c>
    </row>
    <row r="11658" spans="5:5" ht="22.5" customHeight="1">
      <c r="E11658" s="612">
        <f t="shared" ref="E11658:E11721" si="111">E11657-D11658+C11658</f>
        <v>3764362.2</v>
      </c>
    </row>
    <row r="11659" spans="5:5" ht="22.5" customHeight="1">
      <c r="E11659" s="612">
        <f t="shared" si="111"/>
        <v>3764362.2</v>
      </c>
    </row>
    <row r="11660" spans="5:5" ht="22.5" customHeight="1">
      <c r="E11660" s="612">
        <f t="shared" si="111"/>
        <v>3764362.2</v>
      </c>
    </row>
    <row r="11661" spans="5:5" ht="22.5" customHeight="1">
      <c r="E11661" s="612">
        <f t="shared" si="111"/>
        <v>3764362.2</v>
      </c>
    </row>
    <row r="11662" spans="5:5" ht="22.5" customHeight="1">
      <c r="E11662" s="612">
        <f t="shared" si="111"/>
        <v>3764362.2</v>
      </c>
    </row>
    <row r="11663" spans="5:5" ht="22.5" customHeight="1">
      <c r="E11663" s="612">
        <f t="shared" si="111"/>
        <v>3764362.2</v>
      </c>
    </row>
    <row r="11664" spans="5:5" ht="22.5" customHeight="1">
      <c r="E11664" s="612">
        <f t="shared" si="111"/>
        <v>3764362.2</v>
      </c>
    </row>
    <row r="11665" spans="5:5" ht="22.5" customHeight="1">
      <c r="E11665" s="612">
        <f t="shared" si="111"/>
        <v>3764362.2</v>
      </c>
    </row>
    <row r="11666" spans="5:5" ht="22.5" customHeight="1">
      <c r="E11666" s="612">
        <f t="shared" si="111"/>
        <v>3764362.2</v>
      </c>
    </row>
    <row r="11667" spans="5:5" ht="22.5" customHeight="1">
      <c r="E11667" s="612">
        <f t="shared" si="111"/>
        <v>3764362.2</v>
      </c>
    </row>
    <row r="11668" spans="5:5" ht="22.5" customHeight="1">
      <c r="E11668" s="612">
        <f t="shared" si="111"/>
        <v>3764362.2</v>
      </c>
    </row>
    <row r="11669" spans="5:5" ht="22.5" customHeight="1">
      <c r="E11669" s="612">
        <f t="shared" si="111"/>
        <v>3764362.2</v>
      </c>
    </row>
    <row r="11670" spans="5:5" ht="22.5" customHeight="1">
      <c r="E11670" s="612">
        <f t="shared" si="111"/>
        <v>3764362.2</v>
      </c>
    </row>
    <row r="11671" spans="5:5" ht="22.5" customHeight="1">
      <c r="E11671" s="612">
        <f t="shared" si="111"/>
        <v>3764362.2</v>
      </c>
    </row>
    <row r="11672" spans="5:5" ht="22.5" customHeight="1">
      <c r="E11672" s="612">
        <f t="shared" si="111"/>
        <v>3764362.2</v>
      </c>
    </row>
    <row r="11673" spans="5:5" ht="22.5" customHeight="1">
      <c r="E11673" s="612">
        <f t="shared" si="111"/>
        <v>3764362.2</v>
      </c>
    </row>
    <row r="11674" spans="5:5" ht="22.5" customHeight="1">
      <c r="E11674" s="612">
        <f t="shared" si="111"/>
        <v>3764362.2</v>
      </c>
    </row>
    <row r="11675" spans="5:5" ht="22.5" customHeight="1">
      <c r="E11675" s="612">
        <f t="shared" si="111"/>
        <v>3764362.2</v>
      </c>
    </row>
    <row r="11676" spans="5:5" ht="22.5" customHeight="1">
      <c r="E11676" s="612">
        <f t="shared" si="111"/>
        <v>3764362.2</v>
      </c>
    </row>
    <row r="11677" spans="5:5" ht="22.5" customHeight="1">
      <c r="E11677" s="612">
        <f t="shared" si="111"/>
        <v>3764362.2</v>
      </c>
    </row>
    <row r="11678" spans="5:5" ht="22.5" customHeight="1">
      <c r="E11678" s="612">
        <f t="shared" si="111"/>
        <v>3764362.2</v>
      </c>
    </row>
    <row r="11679" spans="5:5" ht="22.5" customHeight="1">
      <c r="E11679" s="612">
        <f t="shared" si="111"/>
        <v>3764362.2</v>
      </c>
    </row>
    <row r="11680" spans="5:5" ht="22.5" customHeight="1">
      <c r="E11680" s="612">
        <f t="shared" si="111"/>
        <v>3764362.2</v>
      </c>
    </row>
    <row r="11681" spans="5:5" ht="22.5" customHeight="1">
      <c r="E11681" s="612">
        <f t="shared" si="111"/>
        <v>3764362.2</v>
      </c>
    </row>
    <row r="11682" spans="5:5" ht="22.5" customHeight="1">
      <c r="E11682" s="612">
        <f t="shared" si="111"/>
        <v>3764362.2</v>
      </c>
    </row>
    <row r="11683" spans="5:5" ht="22.5" customHeight="1">
      <c r="E11683" s="612">
        <f t="shared" si="111"/>
        <v>3764362.2</v>
      </c>
    </row>
    <row r="11684" spans="5:5" ht="22.5" customHeight="1">
      <c r="E11684" s="612">
        <f t="shared" si="111"/>
        <v>3764362.2</v>
      </c>
    </row>
    <row r="11685" spans="5:5" ht="22.5" customHeight="1">
      <c r="E11685" s="612">
        <f t="shared" si="111"/>
        <v>3764362.2</v>
      </c>
    </row>
    <row r="11686" spans="5:5" ht="22.5" customHeight="1">
      <c r="E11686" s="612">
        <f t="shared" si="111"/>
        <v>3764362.2</v>
      </c>
    </row>
    <row r="11687" spans="5:5" ht="22.5" customHeight="1">
      <c r="E11687" s="612">
        <f t="shared" si="111"/>
        <v>3764362.2</v>
      </c>
    </row>
    <row r="11688" spans="5:5" ht="22.5" customHeight="1">
      <c r="E11688" s="612">
        <f t="shared" si="111"/>
        <v>3764362.2</v>
      </c>
    </row>
    <row r="11689" spans="5:5" ht="22.5" customHeight="1">
      <c r="E11689" s="612">
        <f t="shared" si="111"/>
        <v>3764362.2</v>
      </c>
    </row>
    <row r="11690" spans="5:5" ht="22.5" customHeight="1">
      <c r="E11690" s="612">
        <f t="shared" si="111"/>
        <v>3764362.2</v>
      </c>
    </row>
    <row r="11691" spans="5:5" ht="22.5" customHeight="1">
      <c r="E11691" s="612">
        <f t="shared" si="111"/>
        <v>3764362.2</v>
      </c>
    </row>
    <row r="11692" spans="5:5" ht="22.5" customHeight="1">
      <c r="E11692" s="612">
        <f t="shared" si="111"/>
        <v>3764362.2</v>
      </c>
    </row>
    <row r="11693" spans="5:5" ht="22.5" customHeight="1">
      <c r="E11693" s="612">
        <f t="shared" si="111"/>
        <v>3764362.2</v>
      </c>
    </row>
    <row r="11694" spans="5:5" ht="22.5" customHeight="1">
      <c r="E11694" s="612">
        <f t="shared" si="111"/>
        <v>3764362.2</v>
      </c>
    </row>
    <row r="11695" spans="5:5" ht="22.5" customHeight="1">
      <c r="E11695" s="612">
        <f t="shared" si="111"/>
        <v>3764362.2</v>
      </c>
    </row>
    <row r="11696" spans="5:5" ht="22.5" customHeight="1">
      <c r="E11696" s="612">
        <f t="shared" si="111"/>
        <v>3764362.2</v>
      </c>
    </row>
    <row r="11697" spans="5:5" ht="22.5" customHeight="1">
      <c r="E11697" s="612">
        <f t="shared" si="111"/>
        <v>3764362.2</v>
      </c>
    </row>
    <row r="11698" spans="5:5" ht="22.5" customHeight="1">
      <c r="E11698" s="612">
        <f t="shared" si="111"/>
        <v>3764362.2</v>
      </c>
    </row>
    <row r="11699" spans="5:5" ht="22.5" customHeight="1">
      <c r="E11699" s="612">
        <f t="shared" si="111"/>
        <v>3764362.2</v>
      </c>
    </row>
    <row r="11700" spans="5:5" ht="22.5" customHeight="1">
      <c r="E11700" s="612">
        <f t="shared" si="111"/>
        <v>3764362.2</v>
      </c>
    </row>
    <row r="11701" spans="5:5" ht="22.5" customHeight="1">
      <c r="E11701" s="612">
        <f t="shared" si="111"/>
        <v>3764362.2</v>
      </c>
    </row>
    <row r="11702" spans="5:5" ht="22.5" customHeight="1">
      <c r="E11702" s="612">
        <f t="shared" si="111"/>
        <v>3764362.2</v>
      </c>
    </row>
    <row r="11703" spans="5:5" ht="22.5" customHeight="1">
      <c r="E11703" s="612">
        <f t="shared" si="111"/>
        <v>3764362.2</v>
      </c>
    </row>
    <row r="11704" spans="5:5" ht="22.5" customHeight="1">
      <c r="E11704" s="612">
        <f t="shared" si="111"/>
        <v>3764362.2</v>
      </c>
    </row>
    <row r="11705" spans="5:5" ht="22.5" customHeight="1">
      <c r="E11705" s="612">
        <f t="shared" si="111"/>
        <v>3764362.2</v>
      </c>
    </row>
    <row r="11706" spans="5:5" ht="22.5" customHeight="1">
      <c r="E11706" s="612">
        <f t="shared" si="111"/>
        <v>3764362.2</v>
      </c>
    </row>
    <row r="11707" spans="5:5" ht="22.5" customHeight="1">
      <c r="E11707" s="612">
        <f t="shared" si="111"/>
        <v>3764362.2</v>
      </c>
    </row>
    <row r="11708" spans="5:5" ht="22.5" customHeight="1">
      <c r="E11708" s="612">
        <f t="shared" si="111"/>
        <v>3764362.2</v>
      </c>
    </row>
    <row r="11709" spans="5:5" ht="22.5" customHeight="1">
      <c r="E11709" s="612">
        <f t="shared" si="111"/>
        <v>3764362.2</v>
      </c>
    </row>
    <row r="11710" spans="5:5" ht="22.5" customHeight="1">
      <c r="E11710" s="612">
        <f t="shared" si="111"/>
        <v>3764362.2</v>
      </c>
    </row>
    <row r="11711" spans="5:5" ht="22.5" customHeight="1">
      <c r="E11711" s="612">
        <f t="shared" si="111"/>
        <v>3764362.2</v>
      </c>
    </row>
    <row r="11712" spans="5:5" ht="22.5" customHeight="1">
      <c r="E11712" s="612">
        <f t="shared" si="111"/>
        <v>3764362.2</v>
      </c>
    </row>
    <row r="11713" spans="5:5" ht="22.5" customHeight="1">
      <c r="E11713" s="612">
        <f t="shared" si="111"/>
        <v>3764362.2</v>
      </c>
    </row>
    <row r="11714" spans="5:5" ht="22.5" customHeight="1">
      <c r="E11714" s="612">
        <f t="shared" si="111"/>
        <v>3764362.2</v>
      </c>
    </row>
    <row r="11715" spans="5:5" ht="22.5" customHeight="1">
      <c r="E11715" s="612">
        <f t="shared" si="111"/>
        <v>3764362.2</v>
      </c>
    </row>
    <row r="11716" spans="5:5" ht="22.5" customHeight="1">
      <c r="E11716" s="612">
        <f t="shared" si="111"/>
        <v>3764362.2</v>
      </c>
    </row>
    <row r="11717" spans="5:5" ht="22.5" customHeight="1">
      <c r="E11717" s="612">
        <f t="shared" si="111"/>
        <v>3764362.2</v>
      </c>
    </row>
    <row r="11718" spans="5:5" ht="22.5" customHeight="1">
      <c r="E11718" s="612">
        <f t="shared" si="111"/>
        <v>3764362.2</v>
      </c>
    </row>
    <row r="11719" spans="5:5" ht="22.5" customHeight="1">
      <c r="E11719" s="612">
        <f t="shared" si="111"/>
        <v>3764362.2</v>
      </c>
    </row>
    <row r="11720" spans="5:5" ht="22.5" customHeight="1">
      <c r="E11720" s="612">
        <f t="shared" si="111"/>
        <v>3764362.2</v>
      </c>
    </row>
    <row r="11721" spans="5:5" ht="22.5" customHeight="1">
      <c r="E11721" s="612">
        <f t="shared" si="111"/>
        <v>3764362.2</v>
      </c>
    </row>
    <row r="11722" spans="5:5" ht="22.5" customHeight="1">
      <c r="E11722" s="612">
        <f t="shared" ref="E11722:E11785" si="112">E11721-D11722+C11722</f>
        <v>3764362.2</v>
      </c>
    </row>
    <row r="11723" spans="5:5" ht="22.5" customHeight="1">
      <c r="E11723" s="612">
        <f t="shared" si="112"/>
        <v>3764362.2</v>
      </c>
    </row>
    <row r="11724" spans="5:5" ht="22.5" customHeight="1">
      <c r="E11724" s="612">
        <f t="shared" si="112"/>
        <v>3764362.2</v>
      </c>
    </row>
    <row r="11725" spans="5:5" ht="22.5" customHeight="1">
      <c r="E11725" s="612">
        <f t="shared" si="112"/>
        <v>3764362.2</v>
      </c>
    </row>
    <row r="11726" spans="5:5" ht="22.5" customHeight="1">
      <c r="E11726" s="612">
        <f t="shared" si="112"/>
        <v>3764362.2</v>
      </c>
    </row>
    <row r="11727" spans="5:5" ht="22.5" customHeight="1">
      <c r="E11727" s="612">
        <f t="shared" si="112"/>
        <v>3764362.2</v>
      </c>
    </row>
    <row r="11728" spans="5:5" ht="22.5" customHeight="1">
      <c r="E11728" s="612">
        <f t="shared" si="112"/>
        <v>3764362.2</v>
      </c>
    </row>
    <row r="11729" spans="5:5" ht="22.5" customHeight="1">
      <c r="E11729" s="612">
        <f t="shared" si="112"/>
        <v>3764362.2</v>
      </c>
    </row>
    <row r="11730" spans="5:5" ht="22.5" customHeight="1">
      <c r="E11730" s="612">
        <f t="shared" si="112"/>
        <v>3764362.2</v>
      </c>
    </row>
    <row r="11731" spans="5:5" ht="22.5" customHeight="1">
      <c r="E11731" s="612">
        <f t="shared" si="112"/>
        <v>3764362.2</v>
      </c>
    </row>
    <row r="11732" spans="5:5" ht="22.5" customHeight="1">
      <c r="E11732" s="612">
        <f t="shared" si="112"/>
        <v>3764362.2</v>
      </c>
    </row>
    <row r="11733" spans="5:5" ht="22.5" customHeight="1">
      <c r="E11733" s="612">
        <f t="shared" si="112"/>
        <v>3764362.2</v>
      </c>
    </row>
    <row r="11734" spans="5:5" ht="22.5" customHeight="1">
      <c r="E11734" s="612">
        <f t="shared" si="112"/>
        <v>3764362.2</v>
      </c>
    </row>
    <row r="11735" spans="5:5" ht="22.5" customHeight="1">
      <c r="E11735" s="612">
        <f t="shared" si="112"/>
        <v>3764362.2</v>
      </c>
    </row>
    <row r="11736" spans="5:5" ht="22.5" customHeight="1">
      <c r="E11736" s="612">
        <f t="shared" si="112"/>
        <v>3764362.2</v>
      </c>
    </row>
    <row r="11737" spans="5:5" ht="22.5" customHeight="1">
      <c r="E11737" s="612">
        <f t="shared" si="112"/>
        <v>3764362.2</v>
      </c>
    </row>
    <row r="11738" spans="5:5" ht="22.5" customHeight="1">
      <c r="E11738" s="612">
        <f t="shared" si="112"/>
        <v>3764362.2</v>
      </c>
    </row>
    <row r="11739" spans="5:5" ht="22.5" customHeight="1">
      <c r="E11739" s="612">
        <f t="shared" si="112"/>
        <v>3764362.2</v>
      </c>
    </row>
    <row r="11740" spans="5:5" ht="22.5" customHeight="1">
      <c r="E11740" s="612">
        <f t="shared" si="112"/>
        <v>3764362.2</v>
      </c>
    </row>
    <row r="11741" spans="5:5" ht="22.5" customHeight="1">
      <c r="E11741" s="612">
        <f t="shared" si="112"/>
        <v>3764362.2</v>
      </c>
    </row>
    <row r="11742" spans="5:5" ht="22.5" customHeight="1">
      <c r="E11742" s="612">
        <f t="shared" si="112"/>
        <v>3764362.2</v>
      </c>
    </row>
    <row r="11743" spans="5:5" ht="22.5" customHeight="1">
      <c r="E11743" s="612">
        <f t="shared" si="112"/>
        <v>3764362.2</v>
      </c>
    </row>
    <row r="11744" spans="5:5" ht="22.5" customHeight="1">
      <c r="E11744" s="612">
        <f t="shared" si="112"/>
        <v>3764362.2</v>
      </c>
    </row>
    <row r="11745" spans="5:5" ht="22.5" customHeight="1">
      <c r="E11745" s="612">
        <f t="shared" si="112"/>
        <v>3764362.2</v>
      </c>
    </row>
    <row r="11746" spans="5:5" ht="22.5" customHeight="1">
      <c r="E11746" s="612">
        <f t="shared" si="112"/>
        <v>3764362.2</v>
      </c>
    </row>
    <row r="11747" spans="5:5" ht="22.5" customHeight="1">
      <c r="E11747" s="612">
        <f t="shared" si="112"/>
        <v>3764362.2</v>
      </c>
    </row>
    <row r="11748" spans="5:5" ht="22.5" customHeight="1">
      <c r="E11748" s="612">
        <f t="shared" si="112"/>
        <v>3764362.2</v>
      </c>
    </row>
    <row r="11749" spans="5:5" ht="22.5" customHeight="1">
      <c r="E11749" s="612">
        <f t="shared" si="112"/>
        <v>3764362.2</v>
      </c>
    </row>
    <row r="11750" spans="5:5" ht="22.5" customHeight="1">
      <c r="E11750" s="612">
        <f t="shared" si="112"/>
        <v>3764362.2</v>
      </c>
    </row>
    <row r="11751" spans="5:5" ht="22.5" customHeight="1">
      <c r="E11751" s="612">
        <f t="shared" si="112"/>
        <v>3764362.2</v>
      </c>
    </row>
    <row r="11752" spans="5:5" ht="22.5" customHeight="1">
      <c r="E11752" s="612">
        <f t="shared" si="112"/>
        <v>3764362.2</v>
      </c>
    </row>
    <row r="11753" spans="5:5" ht="22.5" customHeight="1">
      <c r="E11753" s="612">
        <f t="shared" si="112"/>
        <v>3764362.2</v>
      </c>
    </row>
    <row r="11754" spans="5:5" ht="22.5" customHeight="1">
      <c r="E11754" s="612">
        <f t="shared" si="112"/>
        <v>3764362.2</v>
      </c>
    </row>
    <row r="11755" spans="5:5" ht="22.5" customHeight="1">
      <c r="E11755" s="612">
        <f t="shared" si="112"/>
        <v>3764362.2</v>
      </c>
    </row>
    <row r="11756" spans="5:5" ht="22.5" customHeight="1">
      <c r="E11756" s="612">
        <f t="shared" si="112"/>
        <v>3764362.2</v>
      </c>
    </row>
    <row r="11757" spans="5:5" ht="22.5" customHeight="1">
      <c r="E11757" s="612">
        <f t="shared" si="112"/>
        <v>3764362.2</v>
      </c>
    </row>
    <row r="11758" spans="5:5" ht="22.5" customHeight="1">
      <c r="E11758" s="612">
        <f t="shared" si="112"/>
        <v>3764362.2</v>
      </c>
    </row>
    <row r="11759" spans="5:5" ht="22.5" customHeight="1">
      <c r="E11759" s="612">
        <f t="shared" si="112"/>
        <v>3764362.2</v>
      </c>
    </row>
    <row r="11760" spans="5:5" ht="22.5" customHeight="1">
      <c r="E11760" s="612">
        <f t="shared" si="112"/>
        <v>3764362.2</v>
      </c>
    </row>
    <row r="11761" spans="5:5" ht="22.5" customHeight="1">
      <c r="E11761" s="612">
        <f t="shared" si="112"/>
        <v>3764362.2</v>
      </c>
    </row>
    <row r="11762" spans="5:5" ht="22.5" customHeight="1">
      <c r="E11762" s="612">
        <f t="shared" si="112"/>
        <v>3764362.2</v>
      </c>
    </row>
    <row r="11763" spans="5:5" ht="22.5" customHeight="1">
      <c r="E11763" s="612">
        <f t="shared" si="112"/>
        <v>3764362.2</v>
      </c>
    </row>
    <row r="11764" spans="5:5" ht="22.5" customHeight="1">
      <c r="E11764" s="612">
        <f t="shared" si="112"/>
        <v>3764362.2</v>
      </c>
    </row>
    <row r="11765" spans="5:5" ht="22.5" customHeight="1">
      <c r="E11765" s="612">
        <f t="shared" si="112"/>
        <v>3764362.2</v>
      </c>
    </row>
    <row r="11766" spans="5:5" ht="22.5" customHeight="1">
      <c r="E11766" s="612">
        <f t="shared" si="112"/>
        <v>3764362.2</v>
      </c>
    </row>
    <row r="11767" spans="5:5" ht="22.5" customHeight="1">
      <c r="E11767" s="612">
        <f t="shared" si="112"/>
        <v>3764362.2</v>
      </c>
    </row>
    <row r="11768" spans="5:5" ht="22.5" customHeight="1">
      <c r="E11768" s="612">
        <f t="shared" si="112"/>
        <v>3764362.2</v>
      </c>
    </row>
    <row r="11769" spans="5:5" ht="22.5" customHeight="1">
      <c r="E11769" s="612">
        <f t="shared" si="112"/>
        <v>3764362.2</v>
      </c>
    </row>
    <row r="11770" spans="5:5" ht="22.5" customHeight="1">
      <c r="E11770" s="612">
        <f t="shared" si="112"/>
        <v>3764362.2</v>
      </c>
    </row>
    <row r="11771" spans="5:5" ht="22.5" customHeight="1">
      <c r="E11771" s="612">
        <f t="shared" si="112"/>
        <v>3764362.2</v>
      </c>
    </row>
    <row r="11772" spans="5:5" ht="22.5" customHeight="1">
      <c r="E11772" s="612">
        <f t="shared" si="112"/>
        <v>3764362.2</v>
      </c>
    </row>
    <row r="11773" spans="5:5" ht="22.5" customHeight="1">
      <c r="E11773" s="612">
        <f t="shared" si="112"/>
        <v>3764362.2</v>
      </c>
    </row>
    <row r="11774" spans="5:5" ht="22.5" customHeight="1">
      <c r="E11774" s="612">
        <f t="shared" si="112"/>
        <v>3764362.2</v>
      </c>
    </row>
    <row r="11775" spans="5:5" ht="22.5" customHeight="1">
      <c r="E11775" s="612">
        <f t="shared" si="112"/>
        <v>3764362.2</v>
      </c>
    </row>
    <row r="11776" spans="5:5" ht="22.5" customHeight="1">
      <c r="E11776" s="612">
        <f t="shared" si="112"/>
        <v>3764362.2</v>
      </c>
    </row>
    <row r="11777" spans="5:5" ht="22.5" customHeight="1">
      <c r="E11777" s="612">
        <f t="shared" si="112"/>
        <v>3764362.2</v>
      </c>
    </row>
    <row r="11778" spans="5:5" ht="22.5" customHeight="1">
      <c r="E11778" s="612">
        <f t="shared" si="112"/>
        <v>3764362.2</v>
      </c>
    </row>
    <row r="11779" spans="5:5" ht="22.5" customHeight="1">
      <c r="E11779" s="612">
        <f t="shared" si="112"/>
        <v>3764362.2</v>
      </c>
    </row>
    <row r="11780" spans="5:5" ht="22.5" customHeight="1">
      <c r="E11780" s="612">
        <f t="shared" si="112"/>
        <v>3764362.2</v>
      </c>
    </row>
    <row r="11781" spans="5:5" ht="22.5" customHeight="1">
      <c r="E11781" s="612">
        <f t="shared" si="112"/>
        <v>3764362.2</v>
      </c>
    </row>
    <row r="11782" spans="5:5" ht="22.5" customHeight="1">
      <c r="E11782" s="612">
        <f t="shared" si="112"/>
        <v>3764362.2</v>
      </c>
    </row>
    <row r="11783" spans="5:5" ht="22.5" customHeight="1">
      <c r="E11783" s="612">
        <f t="shared" si="112"/>
        <v>3764362.2</v>
      </c>
    </row>
    <row r="11784" spans="5:5" ht="22.5" customHeight="1">
      <c r="E11784" s="612">
        <f t="shared" si="112"/>
        <v>3764362.2</v>
      </c>
    </row>
    <row r="11785" spans="5:5" ht="22.5" customHeight="1">
      <c r="E11785" s="612">
        <f t="shared" si="112"/>
        <v>3764362.2</v>
      </c>
    </row>
    <row r="11786" spans="5:5" ht="22.5" customHeight="1">
      <c r="E11786" s="612">
        <f t="shared" ref="E11786:E11849" si="113">E11785-D11786+C11786</f>
        <v>3764362.2</v>
      </c>
    </row>
    <row r="11787" spans="5:5" ht="22.5" customHeight="1">
      <c r="E11787" s="612">
        <f t="shared" si="113"/>
        <v>3764362.2</v>
      </c>
    </row>
    <row r="11788" spans="5:5" ht="22.5" customHeight="1">
      <c r="E11788" s="612">
        <f t="shared" si="113"/>
        <v>3764362.2</v>
      </c>
    </row>
    <row r="11789" spans="5:5" ht="22.5" customHeight="1">
      <c r="E11789" s="612">
        <f t="shared" si="113"/>
        <v>3764362.2</v>
      </c>
    </row>
    <row r="11790" spans="5:5" ht="22.5" customHeight="1">
      <c r="E11790" s="612">
        <f t="shared" si="113"/>
        <v>3764362.2</v>
      </c>
    </row>
    <row r="11791" spans="5:5" ht="22.5" customHeight="1">
      <c r="E11791" s="612">
        <f t="shared" si="113"/>
        <v>3764362.2</v>
      </c>
    </row>
    <row r="11792" spans="5:5" ht="22.5" customHeight="1">
      <c r="E11792" s="612">
        <f t="shared" si="113"/>
        <v>3764362.2</v>
      </c>
    </row>
    <row r="11793" spans="5:5" ht="22.5" customHeight="1">
      <c r="E11793" s="612">
        <f t="shared" si="113"/>
        <v>3764362.2</v>
      </c>
    </row>
    <row r="11794" spans="5:5" ht="22.5" customHeight="1">
      <c r="E11794" s="612">
        <f t="shared" si="113"/>
        <v>3764362.2</v>
      </c>
    </row>
    <row r="11795" spans="5:5" ht="22.5" customHeight="1">
      <c r="E11795" s="612">
        <f t="shared" si="113"/>
        <v>3764362.2</v>
      </c>
    </row>
    <row r="11796" spans="5:5" ht="22.5" customHeight="1">
      <c r="E11796" s="612">
        <f t="shared" si="113"/>
        <v>3764362.2</v>
      </c>
    </row>
    <row r="11797" spans="5:5" ht="22.5" customHeight="1">
      <c r="E11797" s="612">
        <f t="shared" si="113"/>
        <v>3764362.2</v>
      </c>
    </row>
    <row r="11798" spans="5:5" ht="22.5" customHeight="1">
      <c r="E11798" s="612">
        <f t="shared" si="113"/>
        <v>3764362.2</v>
      </c>
    </row>
    <row r="11799" spans="5:5" ht="22.5" customHeight="1">
      <c r="E11799" s="612">
        <f t="shared" si="113"/>
        <v>3764362.2</v>
      </c>
    </row>
    <row r="11800" spans="5:5" ht="22.5" customHeight="1">
      <c r="E11800" s="612">
        <f t="shared" si="113"/>
        <v>3764362.2</v>
      </c>
    </row>
    <row r="11801" spans="5:5" ht="22.5" customHeight="1">
      <c r="E11801" s="612">
        <f t="shared" si="113"/>
        <v>3764362.2</v>
      </c>
    </row>
    <row r="11802" spans="5:5" ht="22.5" customHeight="1">
      <c r="E11802" s="612">
        <f t="shared" si="113"/>
        <v>3764362.2</v>
      </c>
    </row>
    <row r="11803" spans="5:5" ht="22.5" customHeight="1">
      <c r="E11803" s="612">
        <f t="shared" si="113"/>
        <v>3764362.2</v>
      </c>
    </row>
    <row r="11804" spans="5:5" ht="22.5" customHeight="1">
      <c r="E11804" s="612">
        <f t="shared" si="113"/>
        <v>3764362.2</v>
      </c>
    </row>
    <row r="11805" spans="5:5" ht="22.5" customHeight="1">
      <c r="E11805" s="612">
        <f t="shared" si="113"/>
        <v>3764362.2</v>
      </c>
    </row>
    <row r="11806" spans="5:5" ht="22.5" customHeight="1">
      <c r="E11806" s="612">
        <f t="shared" si="113"/>
        <v>3764362.2</v>
      </c>
    </row>
    <row r="11807" spans="5:5" ht="22.5" customHeight="1">
      <c r="E11807" s="612">
        <f t="shared" si="113"/>
        <v>3764362.2</v>
      </c>
    </row>
    <row r="11808" spans="5:5" ht="22.5" customHeight="1">
      <c r="E11808" s="612">
        <f t="shared" si="113"/>
        <v>3764362.2</v>
      </c>
    </row>
    <row r="11809" spans="5:5" ht="22.5" customHeight="1">
      <c r="E11809" s="612">
        <f t="shared" si="113"/>
        <v>3764362.2</v>
      </c>
    </row>
    <row r="11810" spans="5:5" ht="22.5" customHeight="1">
      <c r="E11810" s="612">
        <f t="shared" si="113"/>
        <v>3764362.2</v>
      </c>
    </row>
    <row r="11811" spans="5:5" ht="22.5" customHeight="1">
      <c r="E11811" s="612">
        <f t="shared" si="113"/>
        <v>3764362.2</v>
      </c>
    </row>
    <row r="11812" spans="5:5" ht="22.5" customHeight="1">
      <c r="E11812" s="612">
        <f t="shared" si="113"/>
        <v>3764362.2</v>
      </c>
    </row>
    <row r="11813" spans="5:5" ht="22.5" customHeight="1">
      <c r="E11813" s="612">
        <f t="shared" si="113"/>
        <v>3764362.2</v>
      </c>
    </row>
    <row r="11814" spans="5:5" ht="22.5" customHeight="1">
      <c r="E11814" s="612">
        <f t="shared" si="113"/>
        <v>3764362.2</v>
      </c>
    </row>
    <row r="11815" spans="5:5" ht="22.5" customHeight="1">
      <c r="E11815" s="612">
        <f t="shared" si="113"/>
        <v>3764362.2</v>
      </c>
    </row>
    <row r="11816" spans="5:5" ht="22.5" customHeight="1">
      <c r="E11816" s="612">
        <f t="shared" si="113"/>
        <v>3764362.2</v>
      </c>
    </row>
    <row r="11817" spans="5:5" ht="22.5" customHeight="1">
      <c r="E11817" s="612">
        <f t="shared" si="113"/>
        <v>3764362.2</v>
      </c>
    </row>
    <row r="11818" spans="5:5" ht="22.5" customHeight="1">
      <c r="E11818" s="612">
        <f t="shared" si="113"/>
        <v>3764362.2</v>
      </c>
    </row>
    <row r="11819" spans="5:5" ht="22.5" customHeight="1">
      <c r="E11819" s="612">
        <f t="shared" si="113"/>
        <v>3764362.2</v>
      </c>
    </row>
    <row r="11820" spans="5:5" ht="22.5" customHeight="1">
      <c r="E11820" s="612">
        <f t="shared" si="113"/>
        <v>3764362.2</v>
      </c>
    </row>
    <row r="11821" spans="5:5" ht="22.5" customHeight="1">
      <c r="E11821" s="612">
        <f t="shared" si="113"/>
        <v>3764362.2</v>
      </c>
    </row>
    <row r="11822" spans="5:5" ht="22.5" customHeight="1">
      <c r="E11822" s="612">
        <f t="shared" si="113"/>
        <v>3764362.2</v>
      </c>
    </row>
    <row r="11823" spans="5:5" ht="22.5" customHeight="1">
      <c r="E11823" s="612">
        <f t="shared" si="113"/>
        <v>3764362.2</v>
      </c>
    </row>
    <row r="11824" spans="5:5" ht="22.5" customHeight="1">
      <c r="E11824" s="612">
        <f t="shared" si="113"/>
        <v>3764362.2</v>
      </c>
    </row>
    <row r="11825" spans="5:5" ht="22.5" customHeight="1">
      <c r="E11825" s="612">
        <f t="shared" si="113"/>
        <v>3764362.2</v>
      </c>
    </row>
    <row r="11826" spans="5:5" ht="22.5" customHeight="1">
      <c r="E11826" s="612">
        <f t="shared" si="113"/>
        <v>3764362.2</v>
      </c>
    </row>
    <row r="11827" spans="5:5" ht="22.5" customHeight="1">
      <c r="E11827" s="612">
        <f t="shared" si="113"/>
        <v>3764362.2</v>
      </c>
    </row>
    <row r="11828" spans="5:5" ht="22.5" customHeight="1">
      <c r="E11828" s="612">
        <f t="shared" si="113"/>
        <v>3764362.2</v>
      </c>
    </row>
    <row r="11829" spans="5:5" ht="22.5" customHeight="1">
      <c r="E11829" s="612">
        <f t="shared" si="113"/>
        <v>3764362.2</v>
      </c>
    </row>
    <row r="11830" spans="5:5" ht="22.5" customHeight="1">
      <c r="E11830" s="612">
        <f t="shared" si="113"/>
        <v>3764362.2</v>
      </c>
    </row>
    <row r="11831" spans="5:5" ht="22.5" customHeight="1">
      <c r="E11831" s="612">
        <f t="shared" si="113"/>
        <v>3764362.2</v>
      </c>
    </row>
    <row r="11832" spans="5:5" ht="22.5" customHeight="1">
      <c r="E11832" s="612">
        <f t="shared" si="113"/>
        <v>3764362.2</v>
      </c>
    </row>
    <row r="11833" spans="5:5" ht="22.5" customHeight="1">
      <c r="E11833" s="612">
        <f t="shared" si="113"/>
        <v>3764362.2</v>
      </c>
    </row>
    <row r="11834" spans="5:5" ht="22.5" customHeight="1">
      <c r="E11834" s="612">
        <f t="shared" si="113"/>
        <v>3764362.2</v>
      </c>
    </row>
    <row r="11835" spans="5:5" ht="22.5" customHeight="1">
      <c r="E11835" s="612">
        <f t="shared" si="113"/>
        <v>3764362.2</v>
      </c>
    </row>
    <row r="11836" spans="5:5" ht="22.5" customHeight="1">
      <c r="E11836" s="612">
        <f t="shared" si="113"/>
        <v>3764362.2</v>
      </c>
    </row>
    <row r="11837" spans="5:5" ht="22.5" customHeight="1">
      <c r="E11837" s="612">
        <f t="shared" si="113"/>
        <v>3764362.2</v>
      </c>
    </row>
    <row r="11838" spans="5:5" ht="22.5" customHeight="1">
      <c r="E11838" s="612">
        <f t="shared" si="113"/>
        <v>3764362.2</v>
      </c>
    </row>
    <row r="11839" spans="5:5" ht="22.5" customHeight="1">
      <c r="E11839" s="612">
        <f t="shared" si="113"/>
        <v>3764362.2</v>
      </c>
    </row>
    <row r="11840" spans="5:5" ht="22.5" customHeight="1">
      <c r="E11840" s="612">
        <f t="shared" si="113"/>
        <v>3764362.2</v>
      </c>
    </row>
    <row r="11841" spans="5:5" ht="22.5" customHeight="1">
      <c r="E11841" s="612">
        <f t="shared" si="113"/>
        <v>3764362.2</v>
      </c>
    </row>
    <row r="11842" spans="5:5" ht="22.5" customHeight="1">
      <c r="E11842" s="612">
        <f t="shared" si="113"/>
        <v>3764362.2</v>
      </c>
    </row>
    <row r="11843" spans="5:5" ht="22.5" customHeight="1">
      <c r="E11843" s="612">
        <f t="shared" si="113"/>
        <v>3764362.2</v>
      </c>
    </row>
    <row r="11844" spans="5:5" ht="22.5" customHeight="1">
      <c r="E11844" s="612">
        <f t="shared" si="113"/>
        <v>3764362.2</v>
      </c>
    </row>
    <row r="11845" spans="5:5" ht="22.5" customHeight="1">
      <c r="E11845" s="612">
        <f t="shared" si="113"/>
        <v>3764362.2</v>
      </c>
    </row>
    <row r="11846" spans="5:5" ht="22.5" customHeight="1">
      <c r="E11846" s="612">
        <f t="shared" si="113"/>
        <v>3764362.2</v>
      </c>
    </row>
    <row r="11847" spans="5:5" ht="22.5" customHeight="1">
      <c r="E11847" s="612">
        <f t="shared" si="113"/>
        <v>3764362.2</v>
      </c>
    </row>
    <row r="11848" spans="5:5" ht="22.5" customHeight="1">
      <c r="E11848" s="612">
        <f t="shared" si="113"/>
        <v>3764362.2</v>
      </c>
    </row>
    <row r="11849" spans="5:5" ht="22.5" customHeight="1">
      <c r="E11849" s="612">
        <f t="shared" si="113"/>
        <v>3764362.2</v>
      </c>
    </row>
    <row r="11850" spans="5:5" ht="22.5" customHeight="1">
      <c r="E11850" s="612">
        <f t="shared" ref="E11850:E11913" si="114">E11849-D11850+C11850</f>
        <v>3764362.2</v>
      </c>
    </row>
    <row r="11851" spans="5:5" ht="22.5" customHeight="1">
      <c r="E11851" s="612">
        <f t="shared" si="114"/>
        <v>3764362.2</v>
      </c>
    </row>
    <row r="11852" spans="5:5" ht="22.5" customHeight="1">
      <c r="E11852" s="612">
        <f t="shared" si="114"/>
        <v>3764362.2</v>
      </c>
    </row>
    <row r="11853" spans="5:5" ht="22.5" customHeight="1">
      <c r="E11853" s="612">
        <f t="shared" si="114"/>
        <v>3764362.2</v>
      </c>
    </row>
    <row r="11854" spans="5:5" ht="22.5" customHeight="1">
      <c r="E11854" s="612">
        <f t="shared" si="114"/>
        <v>3764362.2</v>
      </c>
    </row>
    <row r="11855" spans="5:5" ht="22.5" customHeight="1">
      <c r="E11855" s="612">
        <f t="shared" si="114"/>
        <v>3764362.2</v>
      </c>
    </row>
    <row r="11856" spans="5:5" ht="22.5" customHeight="1">
      <c r="E11856" s="612">
        <f t="shared" si="114"/>
        <v>3764362.2</v>
      </c>
    </row>
    <row r="11857" spans="5:5" ht="22.5" customHeight="1">
      <c r="E11857" s="612">
        <f t="shared" si="114"/>
        <v>3764362.2</v>
      </c>
    </row>
    <row r="11858" spans="5:5" ht="22.5" customHeight="1">
      <c r="E11858" s="612">
        <f t="shared" si="114"/>
        <v>3764362.2</v>
      </c>
    </row>
    <row r="11859" spans="5:5" ht="22.5" customHeight="1">
      <c r="E11859" s="612">
        <f t="shared" si="114"/>
        <v>3764362.2</v>
      </c>
    </row>
    <row r="11860" spans="5:5" ht="22.5" customHeight="1">
      <c r="E11860" s="612">
        <f t="shared" si="114"/>
        <v>3764362.2</v>
      </c>
    </row>
    <row r="11861" spans="5:5" ht="22.5" customHeight="1">
      <c r="E11861" s="612">
        <f t="shared" si="114"/>
        <v>3764362.2</v>
      </c>
    </row>
    <row r="11862" spans="5:5" ht="22.5" customHeight="1">
      <c r="E11862" s="612">
        <f t="shared" si="114"/>
        <v>3764362.2</v>
      </c>
    </row>
    <row r="11863" spans="5:5" ht="22.5" customHeight="1">
      <c r="E11863" s="612">
        <f t="shared" si="114"/>
        <v>3764362.2</v>
      </c>
    </row>
    <row r="11864" spans="5:5" ht="22.5" customHeight="1">
      <c r="E11864" s="612">
        <f t="shared" si="114"/>
        <v>3764362.2</v>
      </c>
    </row>
    <row r="11865" spans="5:5" ht="22.5" customHeight="1">
      <c r="E11865" s="612">
        <f t="shared" si="114"/>
        <v>3764362.2</v>
      </c>
    </row>
    <row r="11866" spans="5:5" ht="22.5" customHeight="1">
      <c r="E11866" s="612">
        <f t="shared" si="114"/>
        <v>3764362.2</v>
      </c>
    </row>
    <row r="11867" spans="5:5" ht="22.5" customHeight="1">
      <c r="E11867" s="612">
        <f t="shared" si="114"/>
        <v>3764362.2</v>
      </c>
    </row>
    <row r="11868" spans="5:5" ht="22.5" customHeight="1">
      <c r="E11868" s="612">
        <f t="shared" si="114"/>
        <v>3764362.2</v>
      </c>
    </row>
    <row r="11869" spans="5:5" ht="22.5" customHeight="1">
      <c r="E11869" s="612">
        <f t="shared" si="114"/>
        <v>3764362.2</v>
      </c>
    </row>
    <row r="11870" spans="5:5" ht="22.5" customHeight="1">
      <c r="E11870" s="612">
        <f t="shared" si="114"/>
        <v>3764362.2</v>
      </c>
    </row>
    <row r="11871" spans="5:5" ht="22.5" customHeight="1">
      <c r="E11871" s="612">
        <f t="shared" si="114"/>
        <v>3764362.2</v>
      </c>
    </row>
    <row r="11872" spans="5:5" ht="22.5" customHeight="1">
      <c r="E11872" s="612">
        <f t="shared" si="114"/>
        <v>3764362.2</v>
      </c>
    </row>
    <row r="11873" spans="5:5" ht="22.5" customHeight="1">
      <c r="E11873" s="612">
        <f t="shared" si="114"/>
        <v>3764362.2</v>
      </c>
    </row>
    <row r="11874" spans="5:5" ht="22.5" customHeight="1">
      <c r="E11874" s="612">
        <f t="shared" si="114"/>
        <v>3764362.2</v>
      </c>
    </row>
    <row r="11875" spans="5:5" ht="22.5" customHeight="1">
      <c r="E11875" s="612">
        <f t="shared" si="114"/>
        <v>3764362.2</v>
      </c>
    </row>
    <row r="11876" spans="5:5" ht="22.5" customHeight="1">
      <c r="E11876" s="612">
        <f t="shared" si="114"/>
        <v>3764362.2</v>
      </c>
    </row>
    <row r="11877" spans="5:5" ht="22.5" customHeight="1">
      <c r="E11877" s="612">
        <f t="shared" si="114"/>
        <v>3764362.2</v>
      </c>
    </row>
    <row r="11878" spans="5:5" ht="22.5" customHeight="1">
      <c r="E11878" s="612">
        <f t="shared" si="114"/>
        <v>3764362.2</v>
      </c>
    </row>
    <row r="11879" spans="5:5" ht="22.5" customHeight="1">
      <c r="E11879" s="612">
        <f t="shared" si="114"/>
        <v>3764362.2</v>
      </c>
    </row>
    <row r="11880" spans="5:5" ht="22.5" customHeight="1">
      <c r="E11880" s="612">
        <f t="shared" si="114"/>
        <v>3764362.2</v>
      </c>
    </row>
    <row r="11881" spans="5:5" ht="22.5" customHeight="1">
      <c r="E11881" s="612">
        <f t="shared" si="114"/>
        <v>3764362.2</v>
      </c>
    </row>
    <row r="11882" spans="5:5" ht="22.5" customHeight="1">
      <c r="E11882" s="612">
        <f t="shared" si="114"/>
        <v>3764362.2</v>
      </c>
    </row>
    <row r="11883" spans="5:5" ht="22.5" customHeight="1">
      <c r="E11883" s="612">
        <f t="shared" si="114"/>
        <v>3764362.2</v>
      </c>
    </row>
    <row r="11884" spans="5:5" ht="22.5" customHeight="1">
      <c r="E11884" s="612">
        <f t="shared" si="114"/>
        <v>3764362.2</v>
      </c>
    </row>
    <row r="11885" spans="5:5" ht="22.5" customHeight="1">
      <c r="E11885" s="612">
        <f t="shared" si="114"/>
        <v>3764362.2</v>
      </c>
    </row>
    <row r="11886" spans="5:5" ht="22.5" customHeight="1">
      <c r="E11886" s="612">
        <f t="shared" si="114"/>
        <v>3764362.2</v>
      </c>
    </row>
    <row r="11887" spans="5:5" ht="22.5" customHeight="1">
      <c r="E11887" s="612">
        <f t="shared" si="114"/>
        <v>3764362.2</v>
      </c>
    </row>
    <row r="11888" spans="5:5" ht="22.5" customHeight="1">
      <c r="E11888" s="612">
        <f t="shared" si="114"/>
        <v>3764362.2</v>
      </c>
    </row>
    <row r="11889" spans="5:5" ht="22.5" customHeight="1">
      <c r="E11889" s="612">
        <f t="shared" si="114"/>
        <v>3764362.2</v>
      </c>
    </row>
    <row r="11890" spans="5:5" ht="22.5" customHeight="1">
      <c r="E11890" s="612">
        <f t="shared" si="114"/>
        <v>3764362.2</v>
      </c>
    </row>
    <row r="11891" spans="5:5" ht="22.5" customHeight="1">
      <c r="E11891" s="612">
        <f t="shared" si="114"/>
        <v>3764362.2</v>
      </c>
    </row>
    <row r="11892" spans="5:5" ht="22.5" customHeight="1">
      <c r="E11892" s="612">
        <f t="shared" si="114"/>
        <v>3764362.2</v>
      </c>
    </row>
    <row r="11893" spans="5:5" ht="22.5" customHeight="1">
      <c r="E11893" s="612">
        <f t="shared" si="114"/>
        <v>3764362.2</v>
      </c>
    </row>
    <row r="11894" spans="5:5" ht="22.5" customHeight="1">
      <c r="E11894" s="612">
        <f t="shared" si="114"/>
        <v>3764362.2</v>
      </c>
    </row>
    <row r="11895" spans="5:5" ht="22.5" customHeight="1">
      <c r="E11895" s="612">
        <f t="shared" si="114"/>
        <v>3764362.2</v>
      </c>
    </row>
    <row r="11896" spans="5:5" ht="22.5" customHeight="1">
      <c r="E11896" s="612">
        <f t="shared" si="114"/>
        <v>3764362.2</v>
      </c>
    </row>
    <row r="11897" spans="5:5" ht="22.5" customHeight="1">
      <c r="E11897" s="612">
        <f t="shared" si="114"/>
        <v>3764362.2</v>
      </c>
    </row>
    <row r="11898" spans="5:5" ht="22.5" customHeight="1">
      <c r="E11898" s="612">
        <f t="shared" si="114"/>
        <v>3764362.2</v>
      </c>
    </row>
    <row r="11899" spans="5:5" ht="22.5" customHeight="1">
      <c r="E11899" s="612">
        <f t="shared" si="114"/>
        <v>3764362.2</v>
      </c>
    </row>
    <row r="11900" spans="5:5" ht="22.5" customHeight="1">
      <c r="E11900" s="612">
        <f t="shared" si="114"/>
        <v>3764362.2</v>
      </c>
    </row>
    <row r="11901" spans="5:5" ht="22.5" customHeight="1">
      <c r="E11901" s="612">
        <f t="shared" si="114"/>
        <v>3764362.2</v>
      </c>
    </row>
    <row r="11902" spans="5:5" ht="22.5" customHeight="1">
      <c r="E11902" s="612">
        <f t="shared" si="114"/>
        <v>3764362.2</v>
      </c>
    </row>
    <row r="11903" spans="5:5" ht="22.5" customHeight="1">
      <c r="E11903" s="612">
        <f t="shared" si="114"/>
        <v>3764362.2</v>
      </c>
    </row>
    <row r="11904" spans="5:5" ht="22.5" customHeight="1">
      <c r="E11904" s="612">
        <f t="shared" si="114"/>
        <v>3764362.2</v>
      </c>
    </row>
    <row r="11905" spans="5:5" ht="22.5" customHeight="1">
      <c r="E11905" s="612">
        <f t="shared" si="114"/>
        <v>3764362.2</v>
      </c>
    </row>
    <row r="11906" spans="5:5" ht="22.5" customHeight="1">
      <c r="E11906" s="612">
        <f t="shared" si="114"/>
        <v>3764362.2</v>
      </c>
    </row>
    <row r="11907" spans="5:5" ht="22.5" customHeight="1">
      <c r="E11907" s="612">
        <f t="shared" si="114"/>
        <v>3764362.2</v>
      </c>
    </row>
    <row r="11908" spans="5:5" ht="22.5" customHeight="1">
      <c r="E11908" s="612">
        <f t="shared" si="114"/>
        <v>3764362.2</v>
      </c>
    </row>
    <row r="11909" spans="5:5" ht="22.5" customHeight="1">
      <c r="E11909" s="612">
        <f t="shared" si="114"/>
        <v>3764362.2</v>
      </c>
    </row>
    <row r="11910" spans="5:5" ht="22.5" customHeight="1">
      <c r="E11910" s="612">
        <f t="shared" si="114"/>
        <v>3764362.2</v>
      </c>
    </row>
    <row r="11911" spans="5:5" ht="22.5" customHeight="1">
      <c r="E11911" s="612">
        <f t="shared" si="114"/>
        <v>3764362.2</v>
      </c>
    </row>
    <row r="11912" spans="5:5" ht="22.5" customHeight="1">
      <c r="E11912" s="612">
        <f t="shared" si="114"/>
        <v>3764362.2</v>
      </c>
    </row>
    <row r="11913" spans="5:5" ht="22.5" customHeight="1">
      <c r="E11913" s="612">
        <f t="shared" si="114"/>
        <v>3764362.2</v>
      </c>
    </row>
    <row r="11914" spans="5:5" ht="22.5" customHeight="1">
      <c r="E11914" s="612">
        <f t="shared" ref="E11914:E11977" si="115">E11913-D11914+C11914</f>
        <v>3764362.2</v>
      </c>
    </row>
    <row r="11915" spans="5:5" ht="22.5" customHeight="1">
      <c r="E11915" s="612">
        <f t="shared" si="115"/>
        <v>3764362.2</v>
      </c>
    </row>
    <row r="11916" spans="5:5" ht="22.5" customHeight="1">
      <c r="E11916" s="612">
        <f t="shared" si="115"/>
        <v>3764362.2</v>
      </c>
    </row>
    <row r="11917" spans="5:5" ht="22.5" customHeight="1">
      <c r="E11917" s="612">
        <f t="shared" si="115"/>
        <v>3764362.2</v>
      </c>
    </row>
    <row r="11918" spans="5:5" ht="22.5" customHeight="1">
      <c r="E11918" s="612">
        <f t="shared" si="115"/>
        <v>3764362.2</v>
      </c>
    </row>
    <row r="11919" spans="5:5" ht="22.5" customHeight="1">
      <c r="E11919" s="612">
        <f t="shared" si="115"/>
        <v>3764362.2</v>
      </c>
    </row>
    <row r="11920" spans="5:5" ht="22.5" customHeight="1">
      <c r="E11920" s="612">
        <f t="shared" si="115"/>
        <v>3764362.2</v>
      </c>
    </row>
    <row r="11921" spans="5:5" ht="22.5" customHeight="1">
      <c r="E11921" s="612">
        <f t="shared" si="115"/>
        <v>3764362.2</v>
      </c>
    </row>
    <row r="11922" spans="5:5" ht="22.5" customHeight="1">
      <c r="E11922" s="612">
        <f t="shared" si="115"/>
        <v>3764362.2</v>
      </c>
    </row>
    <row r="11923" spans="5:5" ht="22.5" customHeight="1">
      <c r="E11923" s="612">
        <f t="shared" si="115"/>
        <v>3764362.2</v>
      </c>
    </row>
    <row r="11924" spans="5:5" ht="22.5" customHeight="1">
      <c r="E11924" s="612">
        <f t="shared" si="115"/>
        <v>3764362.2</v>
      </c>
    </row>
    <row r="11925" spans="5:5" ht="22.5" customHeight="1">
      <c r="E11925" s="612">
        <f t="shared" si="115"/>
        <v>3764362.2</v>
      </c>
    </row>
    <row r="11926" spans="5:5" ht="22.5" customHeight="1">
      <c r="E11926" s="612">
        <f t="shared" si="115"/>
        <v>3764362.2</v>
      </c>
    </row>
    <row r="11927" spans="5:5" ht="22.5" customHeight="1">
      <c r="E11927" s="612">
        <f t="shared" si="115"/>
        <v>3764362.2</v>
      </c>
    </row>
    <row r="11928" spans="5:5" ht="22.5" customHeight="1">
      <c r="E11928" s="612">
        <f t="shared" si="115"/>
        <v>3764362.2</v>
      </c>
    </row>
    <row r="11929" spans="5:5" ht="22.5" customHeight="1">
      <c r="E11929" s="612">
        <f t="shared" si="115"/>
        <v>3764362.2</v>
      </c>
    </row>
    <row r="11930" spans="5:5" ht="22.5" customHeight="1">
      <c r="E11930" s="612">
        <f t="shared" si="115"/>
        <v>3764362.2</v>
      </c>
    </row>
    <row r="11931" spans="5:5" ht="22.5" customHeight="1">
      <c r="E11931" s="612">
        <f t="shared" si="115"/>
        <v>3764362.2</v>
      </c>
    </row>
    <row r="11932" spans="5:5" ht="22.5" customHeight="1">
      <c r="E11932" s="612">
        <f t="shared" si="115"/>
        <v>3764362.2</v>
      </c>
    </row>
    <row r="11933" spans="5:5" ht="22.5" customHeight="1">
      <c r="E11933" s="612">
        <f t="shared" si="115"/>
        <v>3764362.2</v>
      </c>
    </row>
    <row r="11934" spans="5:5" ht="22.5" customHeight="1">
      <c r="E11934" s="612">
        <f t="shared" si="115"/>
        <v>3764362.2</v>
      </c>
    </row>
    <row r="11935" spans="5:5" ht="22.5" customHeight="1">
      <c r="E11935" s="612">
        <f t="shared" si="115"/>
        <v>3764362.2</v>
      </c>
    </row>
    <row r="11936" spans="5:5" ht="22.5" customHeight="1">
      <c r="E11936" s="612">
        <f t="shared" si="115"/>
        <v>3764362.2</v>
      </c>
    </row>
    <row r="11937" spans="5:5" ht="22.5" customHeight="1">
      <c r="E11937" s="612">
        <f t="shared" si="115"/>
        <v>3764362.2</v>
      </c>
    </row>
    <row r="11938" spans="5:5" ht="22.5" customHeight="1">
      <c r="E11938" s="612">
        <f t="shared" si="115"/>
        <v>3764362.2</v>
      </c>
    </row>
    <row r="11939" spans="5:5" ht="22.5" customHeight="1">
      <c r="E11939" s="612">
        <f t="shared" si="115"/>
        <v>3764362.2</v>
      </c>
    </row>
    <row r="11940" spans="5:5" ht="22.5" customHeight="1">
      <c r="E11940" s="612">
        <f t="shared" si="115"/>
        <v>3764362.2</v>
      </c>
    </row>
    <row r="11941" spans="5:5" ht="22.5" customHeight="1">
      <c r="E11941" s="612">
        <f t="shared" si="115"/>
        <v>3764362.2</v>
      </c>
    </row>
    <row r="11942" spans="5:5" ht="22.5" customHeight="1">
      <c r="E11942" s="612">
        <f t="shared" si="115"/>
        <v>3764362.2</v>
      </c>
    </row>
    <row r="11943" spans="5:5" ht="22.5" customHeight="1">
      <c r="E11943" s="612">
        <f t="shared" si="115"/>
        <v>3764362.2</v>
      </c>
    </row>
    <row r="11944" spans="5:5" ht="22.5" customHeight="1">
      <c r="E11944" s="612">
        <f t="shared" si="115"/>
        <v>3764362.2</v>
      </c>
    </row>
    <row r="11945" spans="5:5" ht="22.5" customHeight="1">
      <c r="E11945" s="612">
        <f t="shared" si="115"/>
        <v>3764362.2</v>
      </c>
    </row>
    <row r="11946" spans="5:5" ht="22.5" customHeight="1">
      <c r="E11946" s="612">
        <f t="shared" si="115"/>
        <v>3764362.2</v>
      </c>
    </row>
    <row r="11947" spans="5:5" ht="22.5" customHeight="1">
      <c r="E11947" s="612">
        <f t="shared" si="115"/>
        <v>3764362.2</v>
      </c>
    </row>
    <row r="11948" spans="5:5" ht="22.5" customHeight="1">
      <c r="E11948" s="612">
        <f t="shared" si="115"/>
        <v>3764362.2</v>
      </c>
    </row>
    <row r="11949" spans="5:5" ht="22.5" customHeight="1">
      <c r="E11949" s="612">
        <f t="shared" si="115"/>
        <v>3764362.2</v>
      </c>
    </row>
    <row r="11950" spans="5:5" ht="22.5" customHeight="1">
      <c r="E11950" s="612">
        <f t="shared" si="115"/>
        <v>3764362.2</v>
      </c>
    </row>
    <row r="11951" spans="5:5" ht="22.5" customHeight="1">
      <c r="E11951" s="612">
        <f t="shared" si="115"/>
        <v>3764362.2</v>
      </c>
    </row>
    <row r="11952" spans="5:5" ht="22.5" customHeight="1">
      <c r="E11952" s="612">
        <f t="shared" si="115"/>
        <v>3764362.2</v>
      </c>
    </row>
    <row r="11953" spans="5:5" ht="22.5" customHeight="1">
      <c r="E11953" s="612">
        <f t="shared" si="115"/>
        <v>3764362.2</v>
      </c>
    </row>
    <row r="11954" spans="5:5" ht="22.5" customHeight="1">
      <c r="E11954" s="612">
        <f t="shared" si="115"/>
        <v>3764362.2</v>
      </c>
    </row>
    <row r="11955" spans="5:5" ht="22.5" customHeight="1">
      <c r="E11955" s="612">
        <f t="shared" si="115"/>
        <v>3764362.2</v>
      </c>
    </row>
    <row r="11956" spans="5:5" ht="22.5" customHeight="1">
      <c r="E11956" s="612">
        <f t="shared" si="115"/>
        <v>3764362.2</v>
      </c>
    </row>
    <row r="11957" spans="5:5" ht="22.5" customHeight="1">
      <c r="E11957" s="612">
        <f t="shared" si="115"/>
        <v>3764362.2</v>
      </c>
    </row>
    <row r="11958" spans="5:5" ht="22.5" customHeight="1">
      <c r="E11958" s="612">
        <f t="shared" si="115"/>
        <v>3764362.2</v>
      </c>
    </row>
    <row r="11959" spans="5:5" ht="22.5" customHeight="1">
      <c r="E11959" s="612">
        <f t="shared" si="115"/>
        <v>3764362.2</v>
      </c>
    </row>
    <row r="11960" spans="5:5" ht="22.5" customHeight="1">
      <c r="E11960" s="612">
        <f t="shared" si="115"/>
        <v>3764362.2</v>
      </c>
    </row>
    <row r="11961" spans="5:5" ht="22.5" customHeight="1">
      <c r="E11961" s="612">
        <f t="shared" si="115"/>
        <v>3764362.2</v>
      </c>
    </row>
    <row r="11962" spans="5:5" ht="22.5" customHeight="1">
      <c r="E11962" s="612">
        <f t="shared" si="115"/>
        <v>3764362.2</v>
      </c>
    </row>
    <row r="11963" spans="5:5" ht="22.5" customHeight="1">
      <c r="E11963" s="612">
        <f t="shared" si="115"/>
        <v>3764362.2</v>
      </c>
    </row>
    <row r="11964" spans="5:5" ht="22.5" customHeight="1">
      <c r="E11964" s="612">
        <f t="shared" si="115"/>
        <v>3764362.2</v>
      </c>
    </row>
    <row r="11965" spans="5:5" ht="22.5" customHeight="1">
      <c r="E11965" s="612">
        <f t="shared" si="115"/>
        <v>3764362.2</v>
      </c>
    </row>
    <row r="11966" spans="5:5" ht="22.5" customHeight="1">
      <c r="E11966" s="612">
        <f t="shared" si="115"/>
        <v>3764362.2</v>
      </c>
    </row>
    <row r="11967" spans="5:5" ht="22.5" customHeight="1">
      <c r="E11967" s="612">
        <f t="shared" si="115"/>
        <v>3764362.2</v>
      </c>
    </row>
    <row r="11968" spans="5:5" ht="22.5" customHeight="1">
      <c r="E11968" s="612">
        <f t="shared" si="115"/>
        <v>3764362.2</v>
      </c>
    </row>
    <row r="11969" spans="5:5" ht="22.5" customHeight="1">
      <c r="E11969" s="612">
        <f t="shared" si="115"/>
        <v>3764362.2</v>
      </c>
    </row>
    <row r="11970" spans="5:5" ht="22.5" customHeight="1">
      <c r="E11970" s="612">
        <f t="shared" si="115"/>
        <v>3764362.2</v>
      </c>
    </row>
    <row r="11971" spans="5:5" ht="22.5" customHeight="1">
      <c r="E11971" s="612">
        <f t="shared" si="115"/>
        <v>3764362.2</v>
      </c>
    </row>
    <row r="11972" spans="5:5" ht="22.5" customHeight="1">
      <c r="E11972" s="612">
        <f t="shared" si="115"/>
        <v>3764362.2</v>
      </c>
    </row>
    <row r="11973" spans="5:5" ht="22.5" customHeight="1">
      <c r="E11973" s="612">
        <f t="shared" si="115"/>
        <v>3764362.2</v>
      </c>
    </row>
    <row r="11974" spans="5:5" ht="22.5" customHeight="1">
      <c r="E11974" s="612">
        <f t="shared" si="115"/>
        <v>3764362.2</v>
      </c>
    </row>
    <row r="11975" spans="5:5" ht="22.5" customHeight="1">
      <c r="E11975" s="612">
        <f t="shared" si="115"/>
        <v>3764362.2</v>
      </c>
    </row>
    <row r="11976" spans="5:5" ht="22.5" customHeight="1">
      <c r="E11976" s="612">
        <f t="shared" si="115"/>
        <v>3764362.2</v>
      </c>
    </row>
    <row r="11977" spans="5:5" ht="22.5" customHeight="1">
      <c r="E11977" s="612">
        <f t="shared" si="115"/>
        <v>3764362.2</v>
      </c>
    </row>
    <row r="11978" spans="5:5" ht="22.5" customHeight="1">
      <c r="E11978" s="612">
        <f t="shared" ref="E11978:E12041" si="116">E11977-D11978+C11978</f>
        <v>3764362.2</v>
      </c>
    </row>
    <row r="11979" spans="5:5" ht="22.5" customHeight="1">
      <c r="E11979" s="612">
        <f t="shared" si="116"/>
        <v>3764362.2</v>
      </c>
    </row>
    <row r="11980" spans="5:5" ht="22.5" customHeight="1">
      <c r="E11980" s="612">
        <f t="shared" si="116"/>
        <v>3764362.2</v>
      </c>
    </row>
    <row r="11981" spans="5:5" ht="22.5" customHeight="1">
      <c r="E11981" s="612">
        <f t="shared" si="116"/>
        <v>3764362.2</v>
      </c>
    </row>
    <row r="11982" spans="5:5" ht="22.5" customHeight="1">
      <c r="E11982" s="612">
        <f t="shared" si="116"/>
        <v>3764362.2</v>
      </c>
    </row>
    <row r="11983" spans="5:5" ht="22.5" customHeight="1">
      <c r="E11983" s="612">
        <f t="shared" si="116"/>
        <v>3764362.2</v>
      </c>
    </row>
    <row r="11984" spans="5:5" ht="22.5" customHeight="1">
      <c r="E11984" s="612">
        <f t="shared" si="116"/>
        <v>3764362.2</v>
      </c>
    </row>
    <row r="11985" spans="5:5" ht="22.5" customHeight="1">
      <c r="E11985" s="612">
        <f t="shared" si="116"/>
        <v>3764362.2</v>
      </c>
    </row>
    <row r="11986" spans="5:5" ht="22.5" customHeight="1">
      <c r="E11986" s="612">
        <f t="shared" si="116"/>
        <v>3764362.2</v>
      </c>
    </row>
    <row r="11987" spans="5:5" ht="22.5" customHeight="1">
      <c r="E11987" s="612">
        <f t="shared" si="116"/>
        <v>3764362.2</v>
      </c>
    </row>
    <row r="11988" spans="5:5" ht="22.5" customHeight="1">
      <c r="E11988" s="612">
        <f t="shared" si="116"/>
        <v>3764362.2</v>
      </c>
    </row>
    <row r="11989" spans="5:5" ht="22.5" customHeight="1">
      <c r="E11989" s="612">
        <f t="shared" si="116"/>
        <v>3764362.2</v>
      </c>
    </row>
    <row r="11990" spans="5:5" ht="22.5" customHeight="1">
      <c r="E11990" s="612">
        <f t="shared" si="116"/>
        <v>3764362.2</v>
      </c>
    </row>
    <row r="11991" spans="5:5" ht="22.5" customHeight="1">
      <c r="E11991" s="612">
        <f t="shared" si="116"/>
        <v>3764362.2</v>
      </c>
    </row>
    <row r="11992" spans="5:5" ht="22.5" customHeight="1">
      <c r="E11992" s="612">
        <f t="shared" si="116"/>
        <v>3764362.2</v>
      </c>
    </row>
    <row r="11993" spans="5:5" ht="22.5" customHeight="1">
      <c r="E11993" s="612">
        <f t="shared" si="116"/>
        <v>3764362.2</v>
      </c>
    </row>
    <row r="11994" spans="5:5" ht="22.5" customHeight="1">
      <c r="E11994" s="612">
        <f t="shared" si="116"/>
        <v>3764362.2</v>
      </c>
    </row>
    <row r="11995" spans="5:5" ht="22.5" customHeight="1">
      <c r="E11995" s="612">
        <f t="shared" si="116"/>
        <v>3764362.2</v>
      </c>
    </row>
    <row r="11996" spans="5:5" ht="22.5" customHeight="1">
      <c r="E11996" s="612">
        <f t="shared" si="116"/>
        <v>3764362.2</v>
      </c>
    </row>
    <row r="11997" spans="5:5" ht="22.5" customHeight="1">
      <c r="E11997" s="612">
        <f t="shared" si="116"/>
        <v>3764362.2</v>
      </c>
    </row>
    <row r="11998" spans="5:5" ht="22.5" customHeight="1">
      <c r="E11998" s="612">
        <f t="shared" si="116"/>
        <v>3764362.2</v>
      </c>
    </row>
    <row r="11999" spans="5:5" ht="22.5" customHeight="1">
      <c r="E11999" s="612">
        <f t="shared" si="116"/>
        <v>3764362.2</v>
      </c>
    </row>
    <row r="12000" spans="5:5" ht="22.5" customHeight="1">
      <c r="E12000" s="612">
        <f t="shared" si="116"/>
        <v>3764362.2</v>
      </c>
    </row>
    <row r="12001" spans="5:5" ht="22.5" customHeight="1">
      <c r="E12001" s="612">
        <f t="shared" si="116"/>
        <v>3764362.2</v>
      </c>
    </row>
    <row r="12002" spans="5:5" ht="22.5" customHeight="1">
      <c r="E12002" s="612">
        <f t="shared" si="116"/>
        <v>3764362.2</v>
      </c>
    </row>
    <row r="12003" spans="5:5" ht="22.5" customHeight="1">
      <c r="E12003" s="612">
        <f t="shared" si="116"/>
        <v>3764362.2</v>
      </c>
    </row>
    <row r="12004" spans="5:5" ht="22.5" customHeight="1">
      <c r="E12004" s="612">
        <f t="shared" si="116"/>
        <v>3764362.2</v>
      </c>
    </row>
    <row r="12005" spans="5:5" ht="22.5" customHeight="1">
      <c r="E12005" s="612">
        <f t="shared" si="116"/>
        <v>3764362.2</v>
      </c>
    </row>
    <row r="12006" spans="5:5" ht="22.5" customHeight="1">
      <c r="E12006" s="612">
        <f t="shared" si="116"/>
        <v>3764362.2</v>
      </c>
    </row>
    <row r="12007" spans="5:5" ht="22.5" customHeight="1">
      <c r="E12007" s="612">
        <f t="shared" si="116"/>
        <v>3764362.2</v>
      </c>
    </row>
    <row r="12008" spans="5:5" ht="22.5" customHeight="1">
      <c r="E12008" s="612">
        <f t="shared" si="116"/>
        <v>3764362.2</v>
      </c>
    </row>
    <row r="12009" spans="5:5" ht="22.5" customHeight="1">
      <c r="E12009" s="612">
        <f t="shared" si="116"/>
        <v>3764362.2</v>
      </c>
    </row>
    <row r="12010" spans="5:5" ht="22.5" customHeight="1">
      <c r="E12010" s="612">
        <f t="shared" si="116"/>
        <v>3764362.2</v>
      </c>
    </row>
    <row r="12011" spans="5:5" ht="22.5" customHeight="1">
      <c r="E12011" s="612">
        <f t="shared" si="116"/>
        <v>3764362.2</v>
      </c>
    </row>
    <row r="12012" spans="5:5" ht="22.5" customHeight="1">
      <c r="E12012" s="612">
        <f t="shared" si="116"/>
        <v>3764362.2</v>
      </c>
    </row>
    <row r="12013" spans="5:5" ht="22.5" customHeight="1">
      <c r="E12013" s="612">
        <f t="shared" si="116"/>
        <v>3764362.2</v>
      </c>
    </row>
    <row r="12014" spans="5:5" ht="22.5" customHeight="1">
      <c r="E12014" s="612">
        <f t="shared" si="116"/>
        <v>3764362.2</v>
      </c>
    </row>
    <row r="12015" spans="5:5" ht="22.5" customHeight="1">
      <c r="E12015" s="612">
        <f t="shared" si="116"/>
        <v>3764362.2</v>
      </c>
    </row>
    <row r="12016" spans="5:5" ht="22.5" customHeight="1">
      <c r="E12016" s="612">
        <f t="shared" si="116"/>
        <v>3764362.2</v>
      </c>
    </row>
    <row r="12017" spans="5:5" ht="22.5" customHeight="1">
      <c r="E12017" s="612">
        <f t="shared" si="116"/>
        <v>3764362.2</v>
      </c>
    </row>
    <row r="12018" spans="5:5" ht="22.5" customHeight="1">
      <c r="E12018" s="612">
        <f t="shared" si="116"/>
        <v>3764362.2</v>
      </c>
    </row>
    <row r="12019" spans="5:5" ht="22.5" customHeight="1">
      <c r="E12019" s="612">
        <f t="shared" si="116"/>
        <v>3764362.2</v>
      </c>
    </row>
    <row r="12020" spans="5:5" ht="22.5" customHeight="1">
      <c r="E12020" s="612">
        <f t="shared" si="116"/>
        <v>3764362.2</v>
      </c>
    </row>
    <row r="12021" spans="5:5" ht="22.5" customHeight="1">
      <c r="E12021" s="612">
        <f t="shared" si="116"/>
        <v>3764362.2</v>
      </c>
    </row>
    <row r="12022" spans="5:5" ht="22.5" customHeight="1">
      <c r="E12022" s="612">
        <f t="shared" si="116"/>
        <v>3764362.2</v>
      </c>
    </row>
    <row r="12023" spans="5:5" ht="22.5" customHeight="1">
      <c r="E12023" s="612">
        <f t="shared" si="116"/>
        <v>3764362.2</v>
      </c>
    </row>
    <row r="12024" spans="5:5" ht="22.5" customHeight="1">
      <c r="E12024" s="612">
        <f t="shared" si="116"/>
        <v>3764362.2</v>
      </c>
    </row>
    <row r="12025" spans="5:5" ht="22.5" customHeight="1">
      <c r="E12025" s="612">
        <f t="shared" si="116"/>
        <v>3764362.2</v>
      </c>
    </row>
    <row r="12026" spans="5:5" ht="22.5" customHeight="1">
      <c r="E12026" s="612">
        <f t="shared" si="116"/>
        <v>3764362.2</v>
      </c>
    </row>
    <row r="12027" spans="5:5" ht="22.5" customHeight="1">
      <c r="E12027" s="612">
        <f t="shared" si="116"/>
        <v>3764362.2</v>
      </c>
    </row>
    <row r="12028" spans="5:5" ht="22.5" customHeight="1">
      <c r="E12028" s="612">
        <f t="shared" si="116"/>
        <v>3764362.2</v>
      </c>
    </row>
    <row r="12029" spans="5:5" ht="22.5" customHeight="1">
      <c r="E12029" s="612">
        <f t="shared" si="116"/>
        <v>3764362.2</v>
      </c>
    </row>
    <row r="12030" spans="5:5" ht="22.5" customHeight="1">
      <c r="E12030" s="612">
        <f t="shared" si="116"/>
        <v>3764362.2</v>
      </c>
    </row>
    <row r="12031" spans="5:5" ht="22.5" customHeight="1">
      <c r="E12031" s="612">
        <f t="shared" si="116"/>
        <v>3764362.2</v>
      </c>
    </row>
    <row r="12032" spans="5:5" ht="22.5" customHeight="1">
      <c r="E12032" s="612">
        <f t="shared" si="116"/>
        <v>3764362.2</v>
      </c>
    </row>
    <row r="12033" spans="5:5" ht="22.5" customHeight="1">
      <c r="E12033" s="612">
        <f t="shared" si="116"/>
        <v>3764362.2</v>
      </c>
    </row>
    <row r="12034" spans="5:5" ht="22.5" customHeight="1">
      <c r="E12034" s="612">
        <f t="shared" si="116"/>
        <v>3764362.2</v>
      </c>
    </row>
    <row r="12035" spans="5:5" ht="22.5" customHeight="1">
      <c r="E12035" s="612">
        <f t="shared" si="116"/>
        <v>3764362.2</v>
      </c>
    </row>
    <row r="12036" spans="5:5" ht="22.5" customHeight="1">
      <c r="E12036" s="612">
        <f t="shared" si="116"/>
        <v>3764362.2</v>
      </c>
    </row>
    <row r="12037" spans="5:5" ht="22.5" customHeight="1">
      <c r="E12037" s="612">
        <f t="shared" si="116"/>
        <v>3764362.2</v>
      </c>
    </row>
    <row r="12038" spans="5:5" ht="22.5" customHeight="1">
      <c r="E12038" s="612">
        <f t="shared" si="116"/>
        <v>3764362.2</v>
      </c>
    </row>
    <row r="12039" spans="5:5" ht="22.5" customHeight="1">
      <c r="E12039" s="612">
        <f t="shared" si="116"/>
        <v>3764362.2</v>
      </c>
    </row>
    <row r="12040" spans="5:5" ht="22.5" customHeight="1">
      <c r="E12040" s="612">
        <f t="shared" si="116"/>
        <v>3764362.2</v>
      </c>
    </row>
    <row r="12041" spans="5:5" ht="22.5" customHeight="1">
      <c r="E12041" s="612">
        <f t="shared" si="116"/>
        <v>3764362.2</v>
      </c>
    </row>
    <row r="12042" spans="5:5" ht="22.5" customHeight="1">
      <c r="E12042" s="612">
        <f t="shared" ref="E12042:E12105" si="117">E12041-D12042+C12042</f>
        <v>3764362.2</v>
      </c>
    </row>
    <row r="12043" spans="5:5" ht="22.5" customHeight="1">
      <c r="E12043" s="612">
        <f t="shared" si="117"/>
        <v>3764362.2</v>
      </c>
    </row>
    <row r="12044" spans="5:5" ht="22.5" customHeight="1">
      <c r="E12044" s="612">
        <f t="shared" si="117"/>
        <v>3764362.2</v>
      </c>
    </row>
    <row r="12045" spans="5:5" ht="22.5" customHeight="1">
      <c r="E12045" s="612">
        <f t="shared" si="117"/>
        <v>3764362.2</v>
      </c>
    </row>
    <row r="12046" spans="5:5" ht="22.5" customHeight="1">
      <c r="E12046" s="612">
        <f t="shared" si="117"/>
        <v>3764362.2</v>
      </c>
    </row>
    <row r="12047" spans="5:5" ht="22.5" customHeight="1">
      <c r="E12047" s="612">
        <f t="shared" si="117"/>
        <v>3764362.2</v>
      </c>
    </row>
    <row r="12048" spans="5:5" ht="22.5" customHeight="1">
      <c r="E12048" s="612">
        <f t="shared" si="117"/>
        <v>3764362.2</v>
      </c>
    </row>
    <row r="12049" spans="5:5" ht="22.5" customHeight="1">
      <c r="E12049" s="612">
        <f t="shared" si="117"/>
        <v>3764362.2</v>
      </c>
    </row>
    <row r="12050" spans="5:5" ht="22.5" customHeight="1">
      <c r="E12050" s="612">
        <f t="shared" si="117"/>
        <v>3764362.2</v>
      </c>
    </row>
    <row r="12051" spans="5:5" ht="22.5" customHeight="1">
      <c r="E12051" s="612">
        <f t="shared" si="117"/>
        <v>3764362.2</v>
      </c>
    </row>
    <row r="12052" spans="5:5" ht="22.5" customHeight="1">
      <c r="E12052" s="612">
        <f t="shared" si="117"/>
        <v>3764362.2</v>
      </c>
    </row>
    <row r="12053" spans="5:5" ht="22.5" customHeight="1">
      <c r="E12053" s="612">
        <f t="shared" si="117"/>
        <v>3764362.2</v>
      </c>
    </row>
    <row r="12054" spans="5:5" ht="22.5" customHeight="1">
      <c r="E12054" s="612">
        <f t="shared" si="117"/>
        <v>3764362.2</v>
      </c>
    </row>
    <row r="12055" spans="5:5" ht="22.5" customHeight="1">
      <c r="E12055" s="612">
        <f t="shared" si="117"/>
        <v>3764362.2</v>
      </c>
    </row>
    <row r="12056" spans="5:5" ht="22.5" customHeight="1">
      <c r="E12056" s="612">
        <f t="shared" si="117"/>
        <v>3764362.2</v>
      </c>
    </row>
    <row r="12057" spans="5:5" ht="22.5" customHeight="1">
      <c r="E12057" s="612">
        <f t="shared" si="117"/>
        <v>3764362.2</v>
      </c>
    </row>
    <row r="12058" spans="5:5" ht="22.5" customHeight="1">
      <c r="E12058" s="612">
        <f t="shared" si="117"/>
        <v>3764362.2</v>
      </c>
    </row>
    <row r="12059" spans="5:5" ht="22.5" customHeight="1">
      <c r="E12059" s="612">
        <f t="shared" si="117"/>
        <v>3764362.2</v>
      </c>
    </row>
    <row r="12060" spans="5:5" ht="22.5" customHeight="1">
      <c r="E12060" s="612">
        <f t="shared" si="117"/>
        <v>3764362.2</v>
      </c>
    </row>
    <row r="12061" spans="5:5" ht="22.5" customHeight="1">
      <c r="E12061" s="612">
        <f t="shared" si="117"/>
        <v>3764362.2</v>
      </c>
    </row>
    <row r="12062" spans="5:5" ht="22.5" customHeight="1">
      <c r="E12062" s="612">
        <f t="shared" si="117"/>
        <v>3764362.2</v>
      </c>
    </row>
    <row r="12063" spans="5:5" ht="22.5" customHeight="1">
      <c r="E12063" s="612">
        <f t="shared" si="117"/>
        <v>3764362.2</v>
      </c>
    </row>
    <row r="12064" spans="5:5" ht="22.5" customHeight="1">
      <c r="E12064" s="612">
        <f t="shared" si="117"/>
        <v>3764362.2</v>
      </c>
    </row>
    <row r="12065" spans="5:5" ht="22.5" customHeight="1">
      <c r="E12065" s="612">
        <f t="shared" si="117"/>
        <v>3764362.2</v>
      </c>
    </row>
    <row r="12066" spans="5:5" ht="22.5" customHeight="1">
      <c r="E12066" s="612">
        <f t="shared" si="117"/>
        <v>3764362.2</v>
      </c>
    </row>
    <row r="12067" spans="5:5" ht="22.5" customHeight="1">
      <c r="E12067" s="612">
        <f t="shared" si="117"/>
        <v>3764362.2</v>
      </c>
    </row>
    <row r="12068" spans="5:5" ht="22.5" customHeight="1">
      <c r="E12068" s="612">
        <f t="shared" si="117"/>
        <v>3764362.2</v>
      </c>
    </row>
    <row r="12069" spans="5:5" ht="22.5" customHeight="1">
      <c r="E12069" s="612">
        <f t="shared" si="117"/>
        <v>3764362.2</v>
      </c>
    </row>
    <row r="12070" spans="5:5" ht="22.5" customHeight="1">
      <c r="E12070" s="612">
        <f t="shared" si="117"/>
        <v>3764362.2</v>
      </c>
    </row>
    <row r="12071" spans="5:5" ht="22.5" customHeight="1">
      <c r="E12071" s="612">
        <f t="shared" si="117"/>
        <v>3764362.2</v>
      </c>
    </row>
    <row r="12072" spans="5:5" ht="22.5" customHeight="1">
      <c r="E12072" s="612">
        <f t="shared" si="117"/>
        <v>3764362.2</v>
      </c>
    </row>
    <row r="12073" spans="5:5" ht="22.5" customHeight="1">
      <c r="E12073" s="612">
        <f t="shared" si="117"/>
        <v>3764362.2</v>
      </c>
    </row>
    <row r="12074" spans="5:5" ht="22.5" customHeight="1">
      <c r="E12074" s="612">
        <f t="shared" si="117"/>
        <v>3764362.2</v>
      </c>
    </row>
    <row r="12075" spans="5:5" ht="22.5" customHeight="1">
      <c r="E12075" s="612">
        <f t="shared" si="117"/>
        <v>3764362.2</v>
      </c>
    </row>
    <row r="12076" spans="5:5" ht="22.5" customHeight="1">
      <c r="E12076" s="612">
        <f t="shared" si="117"/>
        <v>3764362.2</v>
      </c>
    </row>
    <row r="12077" spans="5:5" ht="22.5" customHeight="1">
      <c r="E12077" s="612">
        <f t="shared" si="117"/>
        <v>3764362.2</v>
      </c>
    </row>
    <row r="12078" spans="5:5" ht="22.5" customHeight="1">
      <c r="E12078" s="612">
        <f t="shared" si="117"/>
        <v>3764362.2</v>
      </c>
    </row>
    <row r="12079" spans="5:5" ht="22.5" customHeight="1">
      <c r="E12079" s="612">
        <f t="shared" si="117"/>
        <v>3764362.2</v>
      </c>
    </row>
    <row r="12080" spans="5:5" ht="22.5" customHeight="1">
      <c r="E12080" s="612">
        <f t="shared" si="117"/>
        <v>3764362.2</v>
      </c>
    </row>
    <row r="12081" spans="5:5" ht="22.5" customHeight="1">
      <c r="E12081" s="612">
        <f t="shared" si="117"/>
        <v>3764362.2</v>
      </c>
    </row>
    <row r="12082" spans="5:5" ht="22.5" customHeight="1">
      <c r="E12082" s="612">
        <f t="shared" si="117"/>
        <v>3764362.2</v>
      </c>
    </row>
    <row r="12083" spans="5:5" ht="22.5" customHeight="1">
      <c r="E12083" s="612">
        <f t="shared" si="117"/>
        <v>3764362.2</v>
      </c>
    </row>
    <row r="12084" spans="5:5" ht="22.5" customHeight="1">
      <c r="E12084" s="612">
        <f t="shared" si="117"/>
        <v>3764362.2</v>
      </c>
    </row>
    <row r="12085" spans="5:5" ht="22.5" customHeight="1">
      <c r="E12085" s="612">
        <f t="shared" si="117"/>
        <v>3764362.2</v>
      </c>
    </row>
    <row r="12086" spans="5:5" ht="22.5" customHeight="1">
      <c r="E12086" s="612">
        <f t="shared" si="117"/>
        <v>3764362.2</v>
      </c>
    </row>
    <row r="12087" spans="5:5" ht="22.5" customHeight="1">
      <c r="E12087" s="612">
        <f t="shared" si="117"/>
        <v>3764362.2</v>
      </c>
    </row>
    <row r="12088" spans="5:5" ht="22.5" customHeight="1">
      <c r="E12088" s="612">
        <f t="shared" si="117"/>
        <v>3764362.2</v>
      </c>
    </row>
    <row r="12089" spans="5:5" ht="22.5" customHeight="1">
      <c r="E12089" s="612">
        <f t="shared" si="117"/>
        <v>3764362.2</v>
      </c>
    </row>
    <row r="12090" spans="5:5" ht="22.5" customHeight="1">
      <c r="E12090" s="612">
        <f t="shared" si="117"/>
        <v>3764362.2</v>
      </c>
    </row>
    <row r="12091" spans="5:5" ht="22.5" customHeight="1">
      <c r="E12091" s="612">
        <f t="shared" si="117"/>
        <v>3764362.2</v>
      </c>
    </row>
    <row r="12092" spans="5:5" ht="22.5" customHeight="1">
      <c r="E12092" s="612">
        <f t="shared" si="117"/>
        <v>3764362.2</v>
      </c>
    </row>
    <row r="12093" spans="5:5" ht="22.5" customHeight="1">
      <c r="E12093" s="612">
        <f t="shared" si="117"/>
        <v>3764362.2</v>
      </c>
    </row>
    <row r="12094" spans="5:5" ht="22.5" customHeight="1">
      <c r="E12094" s="612">
        <f t="shared" si="117"/>
        <v>3764362.2</v>
      </c>
    </row>
    <row r="12095" spans="5:5" ht="22.5" customHeight="1">
      <c r="E12095" s="612">
        <f t="shared" si="117"/>
        <v>3764362.2</v>
      </c>
    </row>
    <row r="12096" spans="5:5" ht="22.5" customHeight="1">
      <c r="E12096" s="612">
        <f t="shared" si="117"/>
        <v>3764362.2</v>
      </c>
    </row>
    <row r="12097" spans="5:5" ht="22.5" customHeight="1">
      <c r="E12097" s="612">
        <f t="shared" si="117"/>
        <v>3764362.2</v>
      </c>
    </row>
    <row r="12098" spans="5:5" ht="22.5" customHeight="1">
      <c r="E12098" s="612">
        <f t="shared" si="117"/>
        <v>3764362.2</v>
      </c>
    </row>
    <row r="12099" spans="5:5" ht="22.5" customHeight="1">
      <c r="E12099" s="612">
        <f t="shared" si="117"/>
        <v>3764362.2</v>
      </c>
    </row>
    <row r="12100" spans="5:5" ht="22.5" customHeight="1">
      <c r="E12100" s="612">
        <f t="shared" si="117"/>
        <v>3764362.2</v>
      </c>
    </row>
    <row r="12101" spans="5:5" ht="22.5" customHeight="1">
      <c r="E12101" s="612">
        <f t="shared" si="117"/>
        <v>3764362.2</v>
      </c>
    </row>
    <row r="12102" spans="5:5" ht="22.5" customHeight="1">
      <c r="E12102" s="612">
        <f t="shared" si="117"/>
        <v>3764362.2</v>
      </c>
    </row>
    <row r="12103" spans="5:5" ht="22.5" customHeight="1">
      <c r="E12103" s="612">
        <f t="shared" si="117"/>
        <v>3764362.2</v>
      </c>
    </row>
    <row r="12104" spans="5:5" ht="22.5" customHeight="1">
      <c r="E12104" s="612">
        <f t="shared" si="117"/>
        <v>3764362.2</v>
      </c>
    </row>
    <row r="12105" spans="5:5" ht="22.5" customHeight="1">
      <c r="E12105" s="612">
        <f t="shared" si="117"/>
        <v>3764362.2</v>
      </c>
    </row>
    <row r="12106" spans="5:5" ht="22.5" customHeight="1">
      <c r="E12106" s="612">
        <f t="shared" ref="E12106:E12169" si="118">E12105-D12106+C12106</f>
        <v>3764362.2</v>
      </c>
    </row>
    <row r="12107" spans="5:5" ht="22.5" customHeight="1">
      <c r="E12107" s="612">
        <f t="shared" si="118"/>
        <v>3764362.2</v>
      </c>
    </row>
    <row r="12108" spans="5:5" ht="22.5" customHeight="1">
      <c r="E12108" s="612">
        <f t="shared" si="118"/>
        <v>3764362.2</v>
      </c>
    </row>
    <row r="12109" spans="5:5" ht="22.5" customHeight="1">
      <c r="E12109" s="612">
        <f t="shared" si="118"/>
        <v>3764362.2</v>
      </c>
    </row>
    <row r="12110" spans="5:5" ht="22.5" customHeight="1">
      <c r="E12110" s="612">
        <f t="shared" si="118"/>
        <v>3764362.2</v>
      </c>
    </row>
    <row r="12111" spans="5:5" ht="22.5" customHeight="1">
      <c r="E12111" s="612">
        <f t="shared" si="118"/>
        <v>3764362.2</v>
      </c>
    </row>
    <row r="12112" spans="5:5" ht="22.5" customHeight="1">
      <c r="E12112" s="612">
        <f t="shared" si="118"/>
        <v>3764362.2</v>
      </c>
    </row>
    <row r="12113" spans="5:5" ht="22.5" customHeight="1">
      <c r="E12113" s="612">
        <f t="shared" si="118"/>
        <v>3764362.2</v>
      </c>
    </row>
    <row r="12114" spans="5:5" ht="22.5" customHeight="1">
      <c r="E12114" s="612">
        <f t="shared" si="118"/>
        <v>3764362.2</v>
      </c>
    </row>
    <row r="12115" spans="5:5" ht="22.5" customHeight="1">
      <c r="E12115" s="612">
        <f t="shared" si="118"/>
        <v>3764362.2</v>
      </c>
    </row>
    <row r="12116" spans="5:5" ht="22.5" customHeight="1">
      <c r="E12116" s="612">
        <f t="shared" si="118"/>
        <v>3764362.2</v>
      </c>
    </row>
    <row r="12117" spans="5:5" ht="22.5" customHeight="1">
      <c r="E12117" s="612">
        <f t="shared" si="118"/>
        <v>3764362.2</v>
      </c>
    </row>
    <row r="12118" spans="5:5" ht="22.5" customHeight="1">
      <c r="E12118" s="612">
        <f t="shared" si="118"/>
        <v>3764362.2</v>
      </c>
    </row>
    <row r="12119" spans="5:5" ht="22.5" customHeight="1">
      <c r="E12119" s="612">
        <f t="shared" si="118"/>
        <v>3764362.2</v>
      </c>
    </row>
    <row r="12120" spans="5:5" ht="22.5" customHeight="1">
      <c r="E12120" s="612">
        <f t="shared" si="118"/>
        <v>3764362.2</v>
      </c>
    </row>
    <row r="12121" spans="5:5" ht="22.5" customHeight="1">
      <c r="E12121" s="612">
        <f t="shared" si="118"/>
        <v>3764362.2</v>
      </c>
    </row>
    <row r="12122" spans="5:5" ht="22.5" customHeight="1">
      <c r="E12122" s="612">
        <f t="shared" si="118"/>
        <v>3764362.2</v>
      </c>
    </row>
    <row r="12123" spans="5:5" ht="22.5" customHeight="1">
      <c r="E12123" s="612">
        <f t="shared" si="118"/>
        <v>3764362.2</v>
      </c>
    </row>
    <row r="12124" spans="5:5" ht="22.5" customHeight="1">
      <c r="E12124" s="612">
        <f t="shared" si="118"/>
        <v>3764362.2</v>
      </c>
    </row>
    <row r="12125" spans="5:5" ht="22.5" customHeight="1">
      <c r="E12125" s="612">
        <f t="shared" si="118"/>
        <v>3764362.2</v>
      </c>
    </row>
    <row r="12126" spans="5:5" ht="22.5" customHeight="1">
      <c r="E12126" s="612">
        <f t="shared" si="118"/>
        <v>3764362.2</v>
      </c>
    </row>
    <row r="12127" spans="5:5" ht="22.5" customHeight="1">
      <c r="E12127" s="612">
        <f t="shared" si="118"/>
        <v>3764362.2</v>
      </c>
    </row>
    <row r="12128" spans="5:5" ht="22.5" customHeight="1">
      <c r="E12128" s="612">
        <f t="shared" si="118"/>
        <v>3764362.2</v>
      </c>
    </row>
    <row r="12129" spans="5:5" ht="22.5" customHeight="1">
      <c r="E12129" s="612">
        <f t="shared" si="118"/>
        <v>3764362.2</v>
      </c>
    </row>
    <row r="12130" spans="5:5" ht="22.5" customHeight="1">
      <c r="E12130" s="612">
        <f t="shared" si="118"/>
        <v>3764362.2</v>
      </c>
    </row>
    <row r="12131" spans="5:5" ht="22.5" customHeight="1">
      <c r="E12131" s="612">
        <f t="shared" si="118"/>
        <v>3764362.2</v>
      </c>
    </row>
    <row r="12132" spans="5:5" ht="22.5" customHeight="1">
      <c r="E12132" s="612">
        <f t="shared" si="118"/>
        <v>3764362.2</v>
      </c>
    </row>
    <row r="12133" spans="5:5" ht="22.5" customHeight="1">
      <c r="E12133" s="612">
        <f t="shared" si="118"/>
        <v>3764362.2</v>
      </c>
    </row>
    <row r="12134" spans="5:5" ht="22.5" customHeight="1">
      <c r="E12134" s="612">
        <f t="shared" si="118"/>
        <v>3764362.2</v>
      </c>
    </row>
    <row r="12135" spans="5:5" ht="22.5" customHeight="1">
      <c r="E12135" s="612">
        <f t="shared" si="118"/>
        <v>3764362.2</v>
      </c>
    </row>
    <row r="12136" spans="5:5" ht="22.5" customHeight="1">
      <c r="E12136" s="612">
        <f t="shared" si="118"/>
        <v>3764362.2</v>
      </c>
    </row>
    <row r="12137" spans="5:5" ht="22.5" customHeight="1">
      <c r="E12137" s="612">
        <f t="shared" si="118"/>
        <v>3764362.2</v>
      </c>
    </row>
    <row r="12138" spans="5:5" ht="22.5" customHeight="1">
      <c r="E12138" s="612">
        <f t="shared" si="118"/>
        <v>3764362.2</v>
      </c>
    </row>
    <row r="12139" spans="5:5" ht="22.5" customHeight="1">
      <c r="E12139" s="612">
        <f t="shared" si="118"/>
        <v>3764362.2</v>
      </c>
    </row>
    <row r="12140" spans="5:5" ht="22.5" customHeight="1">
      <c r="E12140" s="612">
        <f t="shared" si="118"/>
        <v>3764362.2</v>
      </c>
    </row>
    <row r="12141" spans="5:5" ht="22.5" customHeight="1">
      <c r="E12141" s="612">
        <f t="shared" si="118"/>
        <v>3764362.2</v>
      </c>
    </row>
    <row r="12142" spans="5:5" ht="22.5" customHeight="1">
      <c r="E12142" s="612">
        <f t="shared" si="118"/>
        <v>3764362.2</v>
      </c>
    </row>
    <row r="12143" spans="5:5" ht="22.5" customHeight="1">
      <c r="E12143" s="612">
        <f t="shared" si="118"/>
        <v>3764362.2</v>
      </c>
    </row>
    <row r="12144" spans="5:5" ht="22.5" customHeight="1">
      <c r="E12144" s="612">
        <f t="shared" si="118"/>
        <v>3764362.2</v>
      </c>
    </row>
    <row r="12145" spans="5:5" ht="22.5" customHeight="1">
      <c r="E12145" s="612">
        <f t="shared" si="118"/>
        <v>3764362.2</v>
      </c>
    </row>
    <row r="12146" spans="5:5" ht="22.5" customHeight="1">
      <c r="E12146" s="612">
        <f t="shared" si="118"/>
        <v>3764362.2</v>
      </c>
    </row>
    <row r="12147" spans="5:5" ht="22.5" customHeight="1">
      <c r="E12147" s="612">
        <f t="shared" si="118"/>
        <v>3764362.2</v>
      </c>
    </row>
    <row r="12148" spans="5:5" ht="22.5" customHeight="1">
      <c r="E12148" s="612">
        <f t="shared" si="118"/>
        <v>3764362.2</v>
      </c>
    </row>
    <row r="12149" spans="5:5" ht="22.5" customHeight="1">
      <c r="E12149" s="612">
        <f t="shared" si="118"/>
        <v>3764362.2</v>
      </c>
    </row>
    <row r="12150" spans="5:5" ht="22.5" customHeight="1">
      <c r="E12150" s="612">
        <f t="shared" si="118"/>
        <v>3764362.2</v>
      </c>
    </row>
    <row r="12151" spans="5:5" ht="22.5" customHeight="1">
      <c r="E12151" s="612">
        <f t="shared" si="118"/>
        <v>3764362.2</v>
      </c>
    </row>
    <row r="12152" spans="5:5" ht="22.5" customHeight="1">
      <c r="E12152" s="612">
        <f t="shared" si="118"/>
        <v>3764362.2</v>
      </c>
    </row>
    <row r="12153" spans="5:5" ht="22.5" customHeight="1">
      <c r="E12153" s="612">
        <f t="shared" si="118"/>
        <v>3764362.2</v>
      </c>
    </row>
    <row r="12154" spans="5:5" ht="22.5" customHeight="1">
      <c r="E12154" s="612">
        <f t="shared" si="118"/>
        <v>3764362.2</v>
      </c>
    </row>
    <row r="12155" spans="5:5" ht="22.5" customHeight="1">
      <c r="E12155" s="612">
        <f t="shared" si="118"/>
        <v>3764362.2</v>
      </c>
    </row>
    <row r="12156" spans="5:5" ht="22.5" customHeight="1">
      <c r="E12156" s="612">
        <f t="shared" si="118"/>
        <v>3764362.2</v>
      </c>
    </row>
    <row r="12157" spans="5:5" ht="22.5" customHeight="1">
      <c r="E12157" s="612">
        <f t="shared" si="118"/>
        <v>3764362.2</v>
      </c>
    </row>
    <row r="12158" spans="5:5" ht="22.5" customHeight="1">
      <c r="E12158" s="612">
        <f t="shared" si="118"/>
        <v>3764362.2</v>
      </c>
    </row>
    <row r="12159" spans="5:5" ht="22.5" customHeight="1">
      <c r="E12159" s="612">
        <f t="shared" si="118"/>
        <v>3764362.2</v>
      </c>
    </row>
    <row r="12160" spans="5:5" ht="22.5" customHeight="1">
      <c r="E12160" s="612">
        <f t="shared" si="118"/>
        <v>3764362.2</v>
      </c>
    </row>
    <row r="12161" spans="5:5" ht="22.5" customHeight="1">
      <c r="E12161" s="612">
        <f t="shared" si="118"/>
        <v>3764362.2</v>
      </c>
    </row>
    <row r="12162" spans="5:5" ht="22.5" customHeight="1">
      <c r="E12162" s="612">
        <f t="shared" si="118"/>
        <v>3764362.2</v>
      </c>
    </row>
    <row r="12163" spans="5:5" ht="22.5" customHeight="1">
      <c r="E12163" s="612">
        <f t="shared" si="118"/>
        <v>3764362.2</v>
      </c>
    </row>
    <row r="12164" spans="5:5" ht="22.5" customHeight="1">
      <c r="E12164" s="612">
        <f t="shared" si="118"/>
        <v>3764362.2</v>
      </c>
    </row>
    <row r="12165" spans="5:5" ht="22.5" customHeight="1">
      <c r="E12165" s="612">
        <f t="shared" si="118"/>
        <v>3764362.2</v>
      </c>
    </row>
    <row r="12166" spans="5:5" ht="22.5" customHeight="1">
      <c r="E12166" s="612">
        <f t="shared" si="118"/>
        <v>3764362.2</v>
      </c>
    </row>
    <row r="12167" spans="5:5" ht="22.5" customHeight="1">
      <c r="E12167" s="612">
        <f t="shared" si="118"/>
        <v>3764362.2</v>
      </c>
    </row>
    <row r="12168" spans="5:5" ht="22.5" customHeight="1">
      <c r="E12168" s="612">
        <f t="shared" si="118"/>
        <v>3764362.2</v>
      </c>
    </row>
    <row r="12169" spans="5:5" ht="22.5" customHeight="1">
      <c r="E12169" s="612">
        <f t="shared" si="118"/>
        <v>3764362.2</v>
      </c>
    </row>
    <row r="12170" spans="5:5" ht="22.5" customHeight="1">
      <c r="E12170" s="612">
        <f t="shared" ref="E12170:E12233" si="119">E12169-D12170+C12170</f>
        <v>3764362.2</v>
      </c>
    </row>
    <row r="12171" spans="5:5" ht="22.5" customHeight="1">
      <c r="E12171" s="612">
        <f t="shared" si="119"/>
        <v>3764362.2</v>
      </c>
    </row>
    <row r="12172" spans="5:5" ht="22.5" customHeight="1">
      <c r="E12172" s="612">
        <f t="shared" si="119"/>
        <v>3764362.2</v>
      </c>
    </row>
    <row r="12173" spans="5:5" ht="22.5" customHeight="1">
      <c r="E12173" s="612">
        <f t="shared" si="119"/>
        <v>3764362.2</v>
      </c>
    </row>
    <row r="12174" spans="5:5" ht="22.5" customHeight="1">
      <c r="E12174" s="612">
        <f t="shared" si="119"/>
        <v>3764362.2</v>
      </c>
    </row>
    <row r="12175" spans="5:5" ht="22.5" customHeight="1">
      <c r="E12175" s="612">
        <f t="shared" si="119"/>
        <v>3764362.2</v>
      </c>
    </row>
    <row r="12176" spans="5:5" ht="22.5" customHeight="1">
      <c r="E12176" s="612">
        <f t="shared" si="119"/>
        <v>3764362.2</v>
      </c>
    </row>
    <row r="12177" spans="5:5" ht="22.5" customHeight="1">
      <c r="E12177" s="612">
        <f t="shared" si="119"/>
        <v>3764362.2</v>
      </c>
    </row>
    <row r="12178" spans="5:5" ht="22.5" customHeight="1">
      <c r="E12178" s="612">
        <f t="shared" si="119"/>
        <v>3764362.2</v>
      </c>
    </row>
    <row r="12179" spans="5:5" ht="22.5" customHeight="1">
      <c r="E12179" s="612">
        <f t="shared" si="119"/>
        <v>3764362.2</v>
      </c>
    </row>
    <row r="12180" spans="5:5" ht="22.5" customHeight="1">
      <c r="E12180" s="612">
        <f t="shared" si="119"/>
        <v>3764362.2</v>
      </c>
    </row>
    <row r="12181" spans="5:5" ht="22.5" customHeight="1">
      <c r="E12181" s="612">
        <f t="shared" si="119"/>
        <v>3764362.2</v>
      </c>
    </row>
    <row r="12182" spans="5:5" ht="22.5" customHeight="1">
      <c r="E12182" s="612">
        <f t="shared" si="119"/>
        <v>3764362.2</v>
      </c>
    </row>
    <row r="12183" spans="5:5" ht="22.5" customHeight="1">
      <c r="E12183" s="612">
        <f t="shared" si="119"/>
        <v>3764362.2</v>
      </c>
    </row>
    <row r="12184" spans="5:5" ht="22.5" customHeight="1">
      <c r="E12184" s="612">
        <f t="shared" si="119"/>
        <v>3764362.2</v>
      </c>
    </row>
    <row r="12185" spans="5:5" ht="22.5" customHeight="1">
      <c r="E12185" s="612">
        <f t="shared" si="119"/>
        <v>3764362.2</v>
      </c>
    </row>
    <row r="12186" spans="5:5" ht="22.5" customHeight="1">
      <c r="E12186" s="612">
        <f t="shared" si="119"/>
        <v>3764362.2</v>
      </c>
    </row>
    <row r="12187" spans="5:5" ht="22.5" customHeight="1">
      <c r="E12187" s="612">
        <f t="shared" si="119"/>
        <v>3764362.2</v>
      </c>
    </row>
    <row r="12188" spans="5:5" ht="22.5" customHeight="1">
      <c r="E12188" s="612">
        <f t="shared" si="119"/>
        <v>3764362.2</v>
      </c>
    </row>
    <row r="12189" spans="5:5" ht="22.5" customHeight="1">
      <c r="E12189" s="612">
        <f t="shared" si="119"/>
        <v>3764362.2</v>
      </c>
    </row>
    <row r="12190" spans="5:5" ht="22.5" customHeight="1">
      <c r="E12190" s="612">
        <f t="shared" si="119"/>
        <v>3764362.2</v>
      </c>
    </row>
    <row r="12191" spans="5:5" ht="22.5" customHeight="1">
      <c r="E12191" s="612">
        <f t="shared" si="119"/>
        <v>3764362.2</v>
      </c>
    </row>
    <row r="12192" spans="5:5" ht="22.5" customHeight="1">
      <c r="E12192" s="612">
        <f t="shared" si="119"/>
        <v>3764362.2</v>
      </c>
    </row>
    <row r="12193" spans="5:5" ht="22.5" customHeight="1">
      <c r="E12193" s="612">
        <f t="shared" si="119"/>
        <v>3764362.2</v>
      </c>
    </row>
    <row r="12194" spans="5:5" ht="22.5" customHeight="1">
      <c r="E12194" s="612">
        <f t="shared" si="119"/>
        <v>3764362.2</v>
      </c>
    </row>
    <row r="12195" spans="5:5" ht="22.5" customHeight="1">
      <c r="E12195" s="612">
        <f t="shared" si="119"/>
        <v>3764362.2</v>
      </c>
    </row>
    <row r="12196" spans="5:5" ht="22.5" customHeight="1">
      <c r="E12196" s="612">
        <f t="shared" si="119"/>
        <v>3764362.2</v>
      </c>
    </row>
    <row r="12197" spans="5:5" ht="22.5" customHeight="1">
      <c r="E12197" s="612">
        <f t="shared" si="119"/>
        <v>3764362.2</v>
      </c>
    </row>
    <row r="12198" spans="5:5" ht="22.5" customHeight="1">
      <c r="E12198" s="612">
        <f t="shared" si="119"/>
        <v>3764362.2</v>
      </c>
    </row>
    <row r="12199" spans="5:5" ht="22.5" customHeight="1">
      <c r="E12199" s="612">
        <f t="shared" si="119"/>
        <v>3764362.2</v>
      </c>
    </row>
    <row r="12200" spans="5:5" ht="22.5" customHeight="1">
      <c r="E12200" s="612">
        <f t="shared" si="119"/>
        <v>3764362.2</v>
      </c>
    </row>
    <row r="12201" spans="5:5" ht="22.5" customHeight="1">
      <c r="E12201" s="612">
        <f t="shared" si="119"/>
        <v>3764362.2</v>
      </c>
    </row>
    <row r="12202" spans="5:5" ht="22.5" customHeight="1">
      <c r="E12202" s="612">
        <f t="shared" si="119"/>
        <v>3764362.2</v>
      </c>
    </row>
    <row r="12203" spans="5:5" ht="22.5" customHeight="1">
      <c r="E12203" s="612">
        <f t="shared" si="119"/>
        <v>3764362.2</v>
      </c>
    </row>
    <row r="12204" spans="5:5" ht="22.5" customHeight="1">
      <c r="E12204" s="612">
        <f t="shared" si="119"/>
        <v>3764362.2</v>
      </c>
    </row>
    <row r="12205" spans="5:5" ht="22.5" customHeight="1">
      <c r="E12205" s="612">
        <f t="shared" si="119"/>
        <v>3764362.2</v>
      </c>
    </row>
    <row r="12206" spans="5:5" ht="22.5" customHeight="1">
      <c r="E12206" s="612">
        <f t="shared" si="119"/>
        <v>3764362.2</v>
      </c>
    </row>
    <row r="12207" spans="5:5" ht="22.5" customHeight="1">
      <c r="E12207" s="612">
        <f t="shared" si="119"/>
        <v>3764362.2</v>
      </c>
    </row>
    <row r="12208" spans="5:5" ht="22.5" customHeight="1">
      <c r="E12208" s="612">
        <f t="shared" si="119"/>
        <v>3764362.2</v>
      </c>
    </row>
    <row r="12209" spans="5:5" ht="22.5" customHeight="1">
      <c r="E12209" s="612">
        <f t="shared" si="119"/>
        <v>3764362.2</v>
      </c>
    </row>
    <row r="12210" spans="5:5" ht="22.5" customHeight="1">
      <c r="E12210" s="612">
        <f t="shared" si="119"/>
        <v>3764362.2</v>
      </c>
    </row>
    <row r="12211" spans="5:5" ht="22.5" customHeight="1">
      <c r="E12211" s="612">
        <f t="shared" si="119"/>
        <v>3764362.2</v>
      </c>
    </row>
    <row r="12212" spans="5:5" ht="22.5" customHeight="1">
      <c r="E12212" s="612">
        <f t="shared" si="119"/>
        <v>3764362.2</v>
      </c>
    </row>
    <row r="12213" spans="5:5" ht="22.5" customHeight="1">
      <c r="E12213" s="612">
        <f t="shared" si="119"/>
        <v>3764362.2</v>
      </c>
    </row>
    <row r="12214" spans="5:5" ht="22.5" customHeight="1">
      <c r="E12214" s="612">
        <f t="shared" si="119"/>
        <v>3764362.2</v>
      </c>
    </row>
    <row r="12215" spans="5:5" ht="22.5" customHeight="1">
      <c r="E12215" s="612">
        <f t="shared" si="119"/>
        <v>3764362.2</v>
      </c>
    </row>
    <row r="12216" spans="5:5" ht="22.5" customHeight="1">
      <c r="E12216" s="612">
        <f t="shared" si="119"/>
        <v>3764362.2</v>
      </c>
    </row>
    <row r="12217" spans="5:5" ht="22.5" customHeight="1">
      <c r="E12217" s="612">
        <f t="shared" si="119"/>
        <v>3764362.2</v>
      </c>
    </row>
    <row r="12218" spans="5:5" ht="22.5" customHeight="1">
      <c r="E12218" s="612">
        <f t="shared" si="119"/>
        <v>3764362.2</v>
      </c>
    </row>
    <row r="12219" spans="5:5" ht="22.5" customHeight="1">
      <c r="E12219" s="612">
        <f t="shared" si="119"/>
        <v>3764362.2</v>
      </c>
    </row>
    <row r="12220" spans="5:5" ht="22.5" customHeight="1">
      <c r="E12220" s="612">
        <f t="shared" si="119"/>
        <v>3764362.2</v>
      </c>
    </row>
    <row r="12221" spans="5:5" ht="22.5" customHeight="1">
      <c r="E12221" s="612">
        <f t="shared" si="119"/>
        <v>3764362.2</v>
      </c>
    </row>
    <row r="12222" spans="5:5" ht="22.5" customHeight="1">
      <c r="E12222" s="612">
        <f t="shared" si="119"/>
        <v>3764362.2</v>
      </c>
    </row>
    <row r="12223" spans="5:5" ht="22.5" customHeight="1">
      <c r="E12223" s="612">
        <f t="shared" si="119"/>
        <v>3764362.2</v>
      </c>
    </row>
    <row r="12224" spans="5:5" ht="22.5" customHeight="1">
      <c r="E12224" s="612">
        <f t="shared" si="119"/>
        <v>3764362.2</v>
      </c>
    </row>
    <row r="12225" spans="5:5" ht="22.5" customHeight="1">
      <c r="E12225" s="612">
        <f t="shared" si="119"/>
        <v>3764362.2</v>
      </c>
    </row>
    <row r="12226" spans="5:5" ht="22.5" customHeight="1">
      <c r="E12226" s="612">
        <f t="shared" si="119"/>
        <v>3764362.2</v>
      </c>
    </row>
    <row r="12227" spans="5:5" ht="22.5" customHeight="1">
      <c r="E12227" s="612">
        <f t="shared" si="119"/>
        <v>3764362.2</v>
      </c>
    </row>
    <row r="12228" spans="5:5" ht="22.5" customHeight="1">
      <c r="E12228" s="612">
        <f t="shared" si="119"/>
        <v>3764362.2</v>
      </c>
    </row>
    <row r="12229" spans="5:5" ht="22.5" customHeight="1">
      <c r="E12229" s="612">
        <f t="shared" si="119"/>
        <v>3764362.2</v>
      </c>
    </row>
    <row r="12230" spans="5:5" ht="22.5" customHeight="1">
      <c r="E12230" s="612">
        <f t="shared" si="119"/>
        <v>3764362.2</v>
      </c>
    </row>
    <row r="12231" spans="5:5" ht="22.5" customHeight="1">
      <c r="E12231" s="612">
        <f t="shared" si="119"/>
        <v>3764362.2</v>
      </c>
    </row>
    <row r="12232" spans="5:5" ht="22.5" customHeight="1">
      <c r="E12232" s="612">
        <f t="shared" si="119"/>
        <v>3764362.2</v>
      </c>
    </row>
    <row r="12233" spans="5:5" ht="22.5" customHeight="1">
      <c r="E12233" s="612">
        <f t="shared" si="119"/>
        <v>3764362.2</v>
      </c>
    </row>
    <row r="12234" spans="5:5" ht="22.5" customHeight="1">
      <c r="E12234" s="612">
        <f t="shared" ref="E12234:E12297" si="120">E12233-D12234+C12234</f>
        <v>3764362.2</v>
      </c>
    </row>
    <row r="12235" spans="5:5" ht="22.5" customHeight="1">
      <c r="E12235" s="612">
        <f t="shared" si="120"/>
        <v>3764362.2</v>
      </c>
    </row>
    <row r="12236" spans="5:5" ht="22.5" customHeight="1">
      <c r="E12236" s="612">
        <f t="shared" si="120"/>
        <v>3764362.2</v>
      </c>
    </row>
    <row r="12237" spans="5:5" ht="22.5" customHeight="1">
      <c r="E12237" s="612">
        <f t="shared" si="120"/>
        <v>3764362.2</v>
      </c>
    </row>
    <row r="12238" spans="5:5" ht="22.5" customHeight="1">
      <c r="E12238" s="612">
        <f t="shared" si="120"/>
        <v>3764362.2</v>
      </c>
    </row>
    <row r="12239" spans="5:5" ht="22.5" customHeight="1">
      <c r="E12239" s="612">
        <f t="shared" si="120"/>
        <v>3764362.2</v>
      </c>
    </row>
    <row r="12240" spans="5:5" ht="22.5" customHeight="1">
      <c r="E12240" s="612">
        <f t="shared" si="120"/>
        <v>3764362.2</v>
      </c>
    </row>
    <row r="12241" spans="5:5" ht="22.5" customHeight="1">
      <c r="E12241" s="612">
        <f t="shared" si="120"/>
        <v>3764362.2</v>
      </c>
    </row>
    <row r="12242" spans="5:5" ht="22.5" customHeight="1">
      <c r="E12242" s="612">
        <f t="shared" si="120"/>
        <v>3764362.2</v>
      </c>
    </row>
    <row r="12243" spans="5:5" ht="22.5" customHeight="1">
      <c r="E12243" s="612">
        <f t="shared" si="120"/>
        <v>3764362.2</v>
      </c>
    </row>
    <row r="12244" spans="5:5" ht="22.5" customHeight="1">
      <c r="E12244" s="612">
        <f t="shared" si="120"/>
        <v>3764362.2</v>
      </c>
    </row>
    <row r="12245" spans="5:5" ht="22.5" customHeight="1">
      <c r="E12245" s="612">
        <f t="shared" si="120"/>
        <v>3764362.2</v>
      </c>
    </row>
    <row r="12246" spans="5:5" ht="22.5" customHeight="1">
      <c r="E12246" s="612">
        <f t="shared" si="120"/>
        <v>3764362.2</v>
      </c>
    </row>
    <row r="12247" spans="5:5" ht="22.5" customHeight="1">
      <c r="E12247" s="612">
        <f t="shared" si="120"/>
        <v>3764362.2</v>
      </c>
    </row>
    <row r="12248" spans="5:5" ht="22.5" customHeight="1">
      <c r="E12248" s="612">
        <f t="shared" si="120"/>
        <v>3764362.2</v>
      </c>
    </row>
    <row r="12249" spans="5:5" ht="22.5" customHeight="1">
      <c r="E12249" s="612">
        <f t="shared" si="120"/>
        <v>3764362.2</v>
      </c>
    </row>
    <row r="12250" spans="5:5" ht="22.5" customHeight="1">
      <c r="E12250" s="612">
        <f t="shared" si="120"/>
        <v>3764362.2</v>
      </c>
    </row>
    <row r="12251" spans="5:5" ht="22.5" customHeight="1">
      <c r="E12251" s="612">
        <f t="shared" si="120"/>
        <v>3764362.2</v>
      </c>
    </row>
    <row r="12252" spans="5:5" ht="22.5" customHeight="1">
      <c r="E12252" s="612">
        <f t="shared" si="120"/>
        <v>3764362.2</v>
      </c>
    </row>
    <row r="12253" spans="5:5" ht="22.5" customHeight="1">
      <c r="E12253" s="612">
        <f t="shared" si="120"/>
        <v>3764362.2</v>
      </c>
    </row>
    <row r="12254" spans="5:5" ht="22.5" customHeight="1">
      <c r="E12254" s="612">
        <f t="shared" si="120"/>
        <v>3764362.2</v>
      </c>
    </row>
    <row r="12255" spans="5:5" ht="22.5" customHeight="1">
      <c r="E12255" s="612">
        <f t="shared" si="120"/>
        <v>3764362.2</v>
      </c>
    </row>
    <row r="12256" spans="5:5" ht="22.5" customHeight="1">
      <c r="E12256" s="612">
        <f t="shared" si="120"/>
        <v>3764362.2</v>
      </c>
    </row>
    <row r="12257" spans="5:5" ht="22.5" customHeight="1">
      <c r="E12257" s="612">
        <f t="shared" si="120"/>
        <v>3764362.2</v>
      </c>
    </row>
    <row r="12258" spans="5:5" ht="22.5" customHeight="1">
      <c r="E12258" s="612">
        <f t="shared" si="120"/>
        <v>3764362.2</v>
      </c>
    </row>
    <row r="12259" spans="5:5" ht="22.5" customHeight="1">
      <c r="E12259" s="612">
        <f t="shared" si="120"/>
        <v>3764362.2</v>
      </c>
    </row>
    <row r="12260" spans="5:5" ht="22.5" customHeight="1">
      <c r="E12260" s="612">
        <f t="shared" si="120"/>
        <v>3764362.2</v>
      </c>
    </row>
    <row r="12261" spans="5:5" ht="22.5" customHeight="1">
      <c r="E12261" s="612">
        <f t="shared" si="120"/>
        <v>3764362.2</v>
      </c>
    </row>
    <row r="12262" spans="5:5" ht="22.5" customHeight="1">
      <c r="E12262" s="612">
        <f t="shared" si="120"/>
        <v>3764362.2</v>
      </c>
    </row>
    <row r="12263" spans="5:5" ht="22.5" customHeight="1">
      <c r="E12263" s="612">
        <f t="shared" si="120"/>
        <v>3764362.2</v>
      </c>
    </row>
    <row r="12264" spans="5:5" ht="22.5" customHeight="1">
      <c r="E12264" s="612">
        <f t="shared" si="120"/>
        <v>3764362.2</v>
      </c>
    </row>
    <row r="12265" spans="5:5" ht="22.5" customHeight="1">
      <c r="E12265" s="612">
        <f t="shared" si="120"/>
        <v>3764362.2</v>
      </c>
    </row>
    <row r="12266" spans="5:5" ht="22.5" customHeight="1">
      <c r="E12266" s="612">
        <f t="shared" si="120"/>
        <v>3764362.2</v>
      </c>
    </row>
    <row r="12267" spans="5:5" ht="22.5" customHeight="1">
      <c r="E12267" s="612">
        <f t="shared" si="120"/>
        <v>3764362.2</v>
      </c>
    </row>
    <row r="12268" spans="5:5" ht="22.5" customHeight="1">
      <c r="E12268" s="612">
        <f t="shared" si="120"/>
        <v>3764362.2</v>
      </c>
    </row>
    <row r="12269" spans="5:5" ht="22.5" customHeight="1">
      <c r="E12269" s="612">
        <f t="shared" si="120"/>
        <v>3764362.2</v>
      </c>
    </row>
    <row r="12270" spans="5:5" ht="22.5" customHeight="1">
      <c r="E12270" s="612">
        <f t="shared" si="120"/>
        <v>3764362.2</v>
      </c>
    </row>
    <row r="12271" spans="5:5" ht="22.5" customHeight="1">
      <c r="E12271" s="612">
        <f t="shared" si="120"/>
        <v>3764362.2</v>
      </c>
    </row>
    <row r="12272" spans="5:5" ht="22.5" customHeight="1">
      <c r="E12272" s="612">
        <f t="shared" si="120"/>
        <v>3764362.2</v>
      </c>
    </row>
    <row r="12273" spans="5:5" ht="22.5" customHeight="1">
      <c r="E12273" s="612">
        <f t="shared" si="120"/>
        <v>3764362.2</v>
      </c>
    </row>
    <row r="12274" spans="5:5" ht="22.5" customHeight="1">
      <c r="E12274" s="612">
        <f t="shared" si="120"/>
        <v>3764362.2</v>
      </c>
    </row>
    <row r="12275" spans="5:5" ht="22.5" customHeight="1">
      <c r="E12275" s="612">
        <f t="shared" si="120"/>
        <v>3764362.2</v>
      </c>
    </row>
    <row r="12276" spans="5:5" ht="22.5" customHeight="1">
      <c r="E12276" s="612">
        <f t="shared" si="120"/>
        <v>3764362.2</v>
      </c>
    </row>
    <row r="12277" spans="5:5" ht="22.5" customHeight="1">
      <c r="E12277" s="612">
        <f t="shared" si="120"/>
        <v>3764362.2</v>
      </c>
    </row>
    <row r="12278" spans="5:5" ht="22.5" customHeight="1">
      <c r="E12278" s="612">
        <f t="shared" si="120"/>
        <v>3764362.2</v>
      </c>
    </row>
    <row r="12279" spans="5:5" ht="22.5" customHeight="1">
      <c r="E12279" s="612">
        <f t="shared" si="120"/>
        <v>3764362.2</v>
      </c>
    </row>
    <row r="12280" spans="5:5" ht="22.5" customHeight="1">
      <c r="E12280" s="612">
        <f t="shared" si="120"/>
        <v>3764362.2</v>
      </c>
    </row>
    <row r="12281" spans="5:5" ht="22.5" customHeight="1">
      <c r="E12281" s="612">
        <f t="shared" si="120"/>
        <v>3764362.2</v>
      </c>
    </row>
    <row r="12282" spans="5:5" ht="22.5" customHeight="1">
      <c r="E12282" s="612">
        <f t="shared" si="120"/>
        <v>3764362.2</v>
      </c>
    </row>
    <row r="12283" spans="5:5" ht="22.5" customHeight="1">
      <c r="E12283" s="612">
        <f t="shared" si="120"/>
        <v>3764362.2</v>
      </c>
    </row>
    <row r="12284" spans="5:5" ht="22.5" customHeight="1">
      <c r="E12284" s="612">
        <f t="shared" si="120"/>
        <v>3764362.2</v>
      </c>
    </row>
    <row r="12285" spans="5:5" ht="22.5" customHeight="1">
      <c r="E12285" s="612">
        <f t="shared" si="120"/>
        <v>3764362.2</v>
      </c>
    </row>
    <row r="12286" spans="5:5" ht="22.5" customHeight="1">
      <c r="E12286" s="612">
        <f t="shared" si="120"/>
        <v>3764362.2</v>
      </c>
    </row>
    <row r="12287" spans="5:5" ht="22.5" customHeight="1">
      <c r="E12287" s="612">
        <f t="shared" si="120"/>
        <v>3764362.2</v>
      </c>
    </row>
    <row r="12288" spans="5:5" ht="22.5" customHeight="1">
      <c r="E12288" s="612">
        <f t="shared" si="120"/>
        <v>3764362.2</v>
      </c>
    </row>
    <row r="12289" spans="5:5" ht="22.5" customHeight="1">
      <c r="E12289" s="612">
        <f t="shared" si="120"/>
        <v>3764362.2</v>
      </c>
    </row>
    <row r="12290" spans="5:5" ht="22.5" customHeight="1">
      <c r="E12290" s="612">
        <f t="shared" si="120"/>
        <v>3764362.2</v>
      </c>
    </row>
    <row r="12291" spans="5:5" ht="22.5" customHeight="1">
      <c r="E12291" s="612">
        <f t="shared" si="120"/>
        <v>3764362.2</v>
      </c>
    </row>
    <row r="12292" spans="5:5" ht="22.5" customHeight="1">
      <c r="E12292" s="612">
        <f t="shared" si="120"/>
        <v>3764362.2</v>
      </c>
    </row>
    <row r="12293" spans="5:5" ht="22.5" customHeight="1">
      <c r="E12293" s="612">
        <f t="shared" si="120"/>
        <v>3764362.2</v>
      </c>
    </row>
    <row r="12294" spans="5:5" ht="22.5" customHeight="1">
      <c r="E12294" s="612">
        <f t="shared" si="120"/>
        <v>3764362.2</v>
      </c>
    </row>
    <row r="12295" spans="5:5" ht="22.5" customHeight="1">
      <c r="E12295" s="612">
        <f t="shared" si="120"/>
        <v>3764362.2</v>
      </c>
    </row>
    <row r="12296" spans="5:5" ht="22.5" customHeight="1">
      <c r="E12296" s="612">
        <f t="shared" si="120"/>
        <v>3764362.2</v>
      </c>
    </row>
    <row r="12297" spans="5:5" ht="22.5" customHeight="1">
      <c r="E12297" s="612">
        <f t="shared" si="120"/>
        <v>3764362.2</v>
      </c>
    </row>
    <row r="12298" spans="5:5" ht="22.5" customHeight="1">
      <c r="E12298" s="612">
        <f t="shared" ref="E12298:E12361" si="121">E12297-D12298+C12298</f>
        <v>3764362.2</v>
      </c>
    </row>
    <row r="12299" spans="5:5" ht="22.5" customHeight="1">
      <c r="E12299" s="612">
        <f t="shared" si="121"/>
        <v>3764362.2</v>
      </c>
    </row>
    <row r="12300" spans="5:5" ht="22.5" customHeight="1">
      <c r="E12300" s="612">
        <f t="shared" si="121"/>
        <v>3764362.2</v>
      </c>
    </row>
    <row r="12301" spans="5:5" ht="22.5" customHeight="1">
      <c r="E12301" s="612">
        <f t="shared" si="121"/>
        <v>3764362.2</v>
      </c>
    </row>
    <row r="12302" spans="5:5" ht="22.5" customHeight="1">
      <c r="E12302" s="612">
        <f t="shared" si="121"/>
        <v>3764362.2</v>
      </c>
    </row>
    <row r="12303" spans="5:5" ht="22.5" customHeight="1">
      <c r="E12303" s="612">
        <f t="shared" si="121"/>
        <v>3764362.2</v>
      </c>
    </row>
    <row r="12304" spans="5:5" ht="22.5" customHeight="1">
      <c r="E12304" s="612">
        <f t="shared" si="121"/>
        <v>3764362.2</v>
      </c>
    </row>
    <row r="12305" spans="5:5" ht="22.5" customHeight="1">
      <c r="E12305" s="612">
        <f t="shared" si="121"/>
        <v>3764362.2</v>
      </c>
    </row>
    <row r="12306" spans="5:5" ht="22.5" customHeight="1">
      <c r="E12306" s="612">
        <f t="shared" si="121"/>
        <v>3764362.2</v>
      </c>
    </row>
    <row r="12307" spans="5:5" ht="22.5" customHeight="1">
      <c r="E12307" s="612">
        <f t="shared" si="121"/>
        <v>3764362.2</v>
      </c>
    </row>
    <row r="12308" spans="5:5" ht="22.5" customHeight="1">
      <c r="E12308" s="612">
        <f t="shared" si="121"/>
        <v>3764362.2</v>
      </c>
    </row>
    <row r="12309" spans="5:5" ht="22.5" customHeight="1">
      <c r="E12309" s="612">
        <f t="shared" si="121"/>
        <v>3764362.2</v>
      </c>
    </row>
    <row r="12310" spans="5:5" ht="22.5" customHeight="1">
      <c r="E12310" s="612">
        <f t="shared" si="121"/>
        <v>3764362.2</v>
      </c>
    </row>
    <row r="12311" spans="5:5" ht="22.5" customHeight="1">
      <c r="E12311" s="612">
        <f t="shared" si="121"/>
        <v>3764362.2</v>
      </c>
    </row>
    <row r="12312" spans="5:5" ht="22.5" customHeight="1">
      <c r="E12312" s="612">
        <f t="shared" si="121"/>
        <v>3764362.2</v>
      </c>
    </row>
    <row r="12313" spans="5:5" ht="22.5" customHeight="1">
      <c r="E12313" s="612">
        <f t="shared" si="121"/>
        <v>3764362.2</v>
      </c>
    </row>
    <row r="12314" spans="5:5" ht="22.5" customHeight="1">
      <c r="E12314" s="612">
        <f t="shared" si="121"/>
        <v>3764362.2</v>
      </c>
    </row>
    <row r="12315" spans="5:5" ht="22.5" customHeight="1">
      <c r="E12315" s="612">
        <f t="shared" si="121"/>
        <v>3764362.2</v>
      </c>
    </row>
    <row r="12316" spans="5:5" ht="22.5" customHeight="1">
      <c r="E12316" s="612">
        <f t="shared" si="121"/>
        <v>3764362.2</v>
      </c>
    </row>
    <row r="12317" spans="5:5" ht="22.5" customHeight="1">
      <c r="E12317" s="612">
        <f t="shared" si="121"/>
        <v>3764362.2</v>
      </c>
    </row>
    <row r="12318" spans="5:5" ht="22.5" customHeight="1">
      <c r="E12318" s="612">
        <f t="shared" si="121"/>
        <v>3764362.2</v>
      </c>
    </row>
    <row r="12319" spans="5:5" ht="22.5" customHeight="1">
      <c r="E12319" s="612">
        <f t="shared" si="121"/>
        <v>3764362.2</v>
      </c>
    </row>
    <row r="12320" spans="5:5" ht="22.5" customHeight="1">
      <c r="E12320" s="612">
        <f t="shared" si="121"/>
        <v>3764362.2</v>
      </c>
    </row>
    <row r="12321" spans="5:5" ht="22.5" customHeight="1">
      <c r="E12321" s="612">
        <f t="shared" si="121"/>
        <v>3764362.2</v>
      </c>
    </row>
    <row r="12322" spans="5:5" ht="22.5" customHeight="1">
      <c r="E12322" s="612">
        <f t="shared" si="121"/>
        <v>3764362.2</v>
      </c>
    </row>
    <row r="12323" spans="5:5" ht="22.5" customHeight="1">
      <c r="E12323" s="612">
        <f t="shared" si="121"/>
        <v>3764362.2</v>
      </c>
    </row>
    <row r="12324" spans="5:5" ht="22.5" customHeight="1">
      <c r="E12324" s="612">
        <f t="shared" si="121"/>
        <v>3764362.2</v>
      </c>
    </row>
    <row r="12325" spans="5:5" ht="22.5" customHeight="1">
      <c r="E12325" s="612">
        <f t="shared" si="121"/>
        <v>3764362.2</v>
      </c>
    </row>
    <row r="12326" spans="5:5" ht="22.5" customHeight="1">
      <c r="E12326" s="612">
        <f t="shared" si="121"/>
        <v>3764362.2</v>
      </c>
    </row>
    <row r="12327" spans="5:5" ht="22.5" customHeight="1">
      <c r="E12327" s="612">
        <f t="shared" si="121"/>
        <v>3764362.2</v>
      </c>
    </row>
    <row r="12328" spans="5:5" ht="22.5" customHeight="1">
      <c r="E12328" s="612">
        <f t="shared" si="121"/>
        <v>3764362.2</v>
      </c>
    </row>
    <row r="12329" spans="5:5" ht="22.5" customHeight="1">
      <c r="E12329" s="612">
        <f t="shared" si="121"/>
        <v>3764362.2</v>
      </c>
    </row>
    <row r="12330" spans="5:5" ht="22.5" customHeight="1">
      <c r="E12330" s="612">
        <f t="shared" si="121"/>
        <v>3764362.2</v>
      </c>
    </row>
    <row r="12331" spans="5:5" ht="22.5" customHeight="1">
      <c r="E12331" s="612">
        <f t="shared" si="121"/>
        <v>3764362.2</v>
      </c>
    </row>
    <row r="12332" spans="5:5" ht="22.5" customHeight="1">
      <c r="E12332" s="612">
        <f t="shared" si="121"/>
        <v>3764362.2</v>
      </c>
    </row>
    <row r="12333" spans="5:5" ht="22.5" customHeight="1">
      <c r="E12333" s="612">
        <f t="shared" si="121"/>
        <v>3764362.2</v>
      </c>
    </row>
    <row r="12334" spans="5:5" ht="22.5" customHeight="1">
      <c r="E12334" s="612">
        <f t="shared" si="121"/>
        <v>3764362.2</v>
      </c>
    </row>
    <row r="12335" spans="5:5" ht="22.5" customHeight="1">
      <c r="E12335" s="612">
        <f t="shared" si="121"/>
        <v>3764362.2</v>
      </c>
    </row>
    <row r="12336" spans="5:5" ht="22.5" customHeight="1">
      <c r="E12336" s="612">
        <f t="shared" si="121"/>
        <v>3764362.2</v>
      </c>
    </row>
    <row r="12337" spans="5:5" ht="22.5" customHeight="1">
      <c r="E12337" s="612">
        <f t="shared" si="121"/>
        <v>3764362.2</v>
      </c>
    </row>
    <row r="12338" spans="5:5" ht="22.5" customHeight="1">
      <c r="E12338" s="612">
        <f t="shared" si="121"/>
        <v>3764362.2</v>
      </c>
    </row>
    <row r="12339" spans="5:5" ht="22.5" customHeight="1">
      <c r="E12339" s="612">
        <f t="shared" si="121"/>
        <v>3764362.2</v>
      </c>
    </row>
    <row r="12340" spans="5:5" ht="22.5" customHeight="1">
      <c r="E12340" s="612">
        <f t="shared" si="121"/>
        <v>3764362.2</v>
      </c>
    </row>
    <row r="12341" spans="5:5" ht="22.5" customHeight="1">
      <c r="E12341" s="612">
        <f t="shared" si="121"/>
        <v>3764362.2</v>
      </c>
    </row>
    <row r="12342" spans="5:5" ht="22.5" customHeight="1">
      <c r="E12342" s="612">
        <f t="shared" si="121"/>
        <v>3764362.2</v>
      </c>
    </row>
    <row r="12343" spans="5:5" ht="22.5" customHeight="1">
      <c r="E12343" s="612">
        <f t="shared" si="121"/>
        <v>3764362.2</v>
      </c>
    </row>
    <row r="12344" spans="5:5" ht="22.5" customHeight="1">
      <c r="E12344" s="612">
        <f t="shared" si="121"/>
        <v>3764362.2</v>
      </c>
    </row>
    <row r="12345" spans="5:5" ht="22.5" customHeight="1">
      <c r="E12345" s="612">
        <f t="shared" si="121"/>
        <v>3764362.2</v>
      </c>
    </row>
    <row r="12346" spans="5:5" ht="22.5" customHeight="1">
      <c r="E12346" s="612">
        <f t="shared" si="121"/>
        <v>3764362.2</v>
      </c>
    </row>
    <row r="12347" spans="5:5" ht="22.5" customHeight="1">
      <c r="E12347" s="612">
        <f t="shared" si="121"/>
        <v>3764362.2</v>
      </c>
    </row>
    <row r="12348" spans="5:5" ht="22.5" customHeight="1">
      <c r="E12348" s="612">
        <f t="shared" si="121"/>
        <v>3764362.2</v>
      </c>
    </row>
    <row r="12349" spans="5:5" ht="22.5" customHeight="1">
      <c r="E12349" s="612">
        <f t="shared" si="121"/>
        <v>3764362.2</v>
      </c>
    </row>
    <row r="12350" spans="5:5" ht="22.5" customHeight="1">
      <c r="E12350" s="612">
        <f t="shared" si="121"/>
        <v>3764362.2</v>
      </c>
    </row>
    <row r="12351" spans="5:5" ht="22.5" customHeight="1">
      <c r="E12351" s="612">
        <f t="shared" si="121"/>
        <v>3764362.2</v>
      </c>
    </row>
    <row r="12352" spans="5:5" ht="22.5" customHeight="1">
      <c r="E12352" s="612">
        <f t="shared" si="121"/>
        <v>3764362.2</v>
      </c>
    </row>
    <row r="12353" spans="5:5" ht="22.5" customHeight="1">
      <c r="E12353" s="612">
        <f t="shared" si="121"/>
        <v>3764362.2</v>
      </c>
    </row>
    <row r="12354" spans="5:5" ht="22.5" customHeight="1">
      <c r="E12354" s="612">
        <f t="shared" si="121"/>
        <v>3764362.2</v>
      </c>
    </row>
    <row r="12355" spans="5:5" ht="22.5" customHeight="1">
      <c r="E12355" s="612">
        <f t="shared" si="121"/>
        <v>3764362.2</v>
      </c>
    </row>
    <row r="12356" spans="5:5" ht="22.5" customHeight="1">
      <c r="E12356" s="612">
        <f t="shared" si="121"/>
        <v>3764362.2</v>
      </c>
    </row>
    <row r="12357" spans="5:5" ht="22.5" customHeight="1">
      <c r="E12357" s="612">
        <f t="shared" si="121"/>
        <v>3764362.2</v>
      </c>
    </row>
    <row r="12358" spans="5:5" ht="22.5" customHeight="1">
      <c r="E12358" s="612">
        <f t="shared" si="121"/>
        <v>3764362.2</v>
      </c>
    </row>
    <row r="12359" spans="5:5" ht="22.5" customHeight="1">
      <c r="E12359" s="612">
        <f t="shared" si="121"/>
        <v>3764362.2</v>
      </c>
    </row>
    <row r="12360" spans="5:5" ht="22.5" customHeight="1">
      <c r="E12360" s="612">
        <f t="shared" si="121"/>
        <v>3764362.2</v>
      </c>
    </row>
    <row r="12361" spans="5:5" ht="22.5" customHeight="1">
      <c r="E12361" s="612">
        <f t="shared" si="121"/>
        <v>3764362.2</v>
      </c>
    </row>
    <row r="12362" spans="5:5" ht="22.5" customHeight="1">
      <c r="E12362" s="612">
        <f t="shared" ref="E12362:E12425" si="122">E12361-D12362+C12362</f>
        <v>3764362.2</v>
      </c>
    </row>
    <row r="12363" spans="5:5" ht="22.5" customHeight="1">
      <c r="E12363" s="612">
        <f t="shared" si="122"/>
        <v>3764362.2</v>
      </c>
    </row>
    <row r="12364" spans="5:5" ht="22.5" customHeight="1">
      <c r="E12364" s="612">
        <f t="shared" si="122"/>
        <v>3764362.2</v>
      </c>
    </row>
    <row r="12365" spans="5:5" ht="22.5" customHeight="1">
      <c r="E12365" s="612">
        <f t="shared" si="122"/>
        <v>3764362.2</v>
      </c>
    </row>
    <row r="12366" spans="5:5" ht="22.5" customHeight="1">
      <c r="E12366" s="612">
        <f t="shared" si="122"/>
        <v>3764362.2</v>
      </c>
    </row>
    <row r="12367" spans="5:5" ht="22.5" customHeight="1">
      <c r="E12367" s="612">
        <f t="shared" si="122"/>
        <v>3764362.2</v>
      </c>
    </row>
    <row r="12368" spans="5:5" ht="22.5" customHeight="1">
      <c r="E12368" s="612">
        <f t="shared" si="122"/>
        <v>3764362.2</v>
      </c>
    </row>
    <row r="12369" spans="5:5" ht="22.5" customHeight="1">
      <c r="E12369" s="612">
        <f t="shared" si="122"/>
        <v>3764362.2</v>
      </c>
    </row>
    <row r="12370" spans="5:5" ht="22.5" customHeight="1">
      <c r="E12370" s="612">
        <f t="shared" si="122"/>
        <v>3764362.2</v>
      </c>
    </row>
    <row r="12371" spans="5:5" ht="22.5" customHeight="1">
      <c r="E12371" s="612">
        <f t="shared" si="122"/>
        <v>3764362.2</v>
      </c>
    </row>
    <row r="12372" spans="5:5" ht="22.5" customHeight="1">
      <c r="E12372" s="612">
        <f t="shared" si="122"/>
        <v>3764362.2</v>
      </c>
    </row>
    <row r="12373" spans="5:5" ht="22.5" customHeight="1">
      <c r="E12373" s="612">
        <f t="shared" si="122"/>
        <v>3764362.2</v>
      </c>
    </row>
    <row r="12374" spans="5:5" ht="22.5" customHeight="1">
      <c r="E12374" s="612">
        <f t="shared" si="122"/>
        <v>3764362.2</v>
      </c>
    </row>
    <row r="12375" spans="5:5" ht="22.5" customHeight="1">
      <c r="E12375" s="612">
        <f t="shared" si="122"/>
        <v>3764362.2</v>
      </c>
    </row>
    <row r="12376" spans="5:5" ht="22.5" customHeight="1">
      <c r="E12376" s="612">
        <f t="shared" si="122"/>
        <v>3764362.2</v>
      </c>
    </row>
    <row r="12377" spans="5:5" ht="22.5" customHeight="1">
      <c r="E12377" s="612">
        <f t="shared" si="122"/>
        <v>3764362.2</v>
      </c>
    </row>
    <row r="12378" spans="5:5" ht="22.5" customHeight="1">
      <c r="E12378" s="612">
        <f t="shared" si="122"/>
        <v>3764362.2</v>
      </c>
    </row>
    <row r="12379" spans="5:5" ht="22.5" customHeight="1">
      <c r="E12379" s="612">
        <f t="shared" si="122"/>
        <v>3764362.2</v>
      </c>
    </row>
    <row r="12380" spans="5:5" ht="22.5" customHeight="1">
      <c r="E12380" s="612">
        <f t="shared" si="122"/>
        <v>3764362.2</v>
      </c>
    </row>
    <row r="12381" spans="5:5" ht="22.5" customHeight="1">
      <c r="E12381" s="612">
        <f t="shared" si="122"/>
        <v>3764362.2</v>
      </c>
    </row>
    <row r="12382" spans="5:5" ht="22.5" customHeight="1">
      <c r="E12382" s="612">
        <f t="shared" si="122"/>
        <v>3764362.2</v>
      </c>
    </row>
    <row r="12383" spans="5:5" ht="22.5" customHeight="1">
      <c r="E12383" s="612">
        <f t="shared" si="122"/>
        <v>3764362.2</v>
      </c>
    </row>
    <row r="12384" spans="5:5" ht="22.5" customHeight="1">
      <c r="E12384" s="612">
        <f t="shared" si="122"/>
        <v>3764362.2</v>
      </c>
    </row>
    <row r="12385" spans="5:5" ht="22.5" customHeight="1">
      <c r="E12385" s="612">
        <f t="shared" si="122"/>
        <v>3764362.2</v>
      </c>
    </row>
    <row r="12386" spans="5:5" ht="22.5" customHeight="1">
      <c r="E12386" s="612">
        <f t="shared" si="122"/>
        <v>3764362.2</v>
      </c>
    </row>
    <row r="12387" spans="5:5" ht="22.5" customHeight="1">
      <c r="E12387" s="612">
        <f t="shared" si="122"/>
        <v>3764362.2</v>
      </c>
    </row>
    <row r="12388" spans="5:5" ht="22.5" customHeight="1">
      <c r="E12388" s="612">
        <f t="shared" si="122"/>
        <v>3764362.2</v>
      </c>
    </row>
    <row r="12389" spans="5:5" ht="22.5" customHeight="1">
      <c r="E12389" s="612">
        <f t="shared" si="122"/>
        <v>3764362.2</v>
      </c>
    </row>
    <row r="12390" spans="5:5" ht="22.5" customHeight="1">
      <c r="E12390" s="612">
        <f t="shared" si="122"/>
        <v>3764362.2</v>
      </c>
    </row>
    <row r="12391" spans="5:5" ht="22.5" customHeight="1">
      <c r="E12391" s="612">
        <f t="shared" si="122"/>
        <v>3764362.2</v>
      </c>
    </row>
    <row r="12392" spans="5:5" ht="22.5" customHeight="1">
      <c r="E12392" s="612">
        <f t="shared" si="122"/>
        <v>3764362.2</v>
      </c>
    </row>
    <row r="12393" spans="5:5" ht="22.5" customHeight="1">
      <c r="E12393" s="612">
        <f t="shared" si="122"/>
        <v>3764362.2</v>
      </c>
    </row>
    <row r="12394" spans="5:5" ht="22.5" customHeight="1">
      <c r="E12394" s="612">
        <f t="shared" si="122"/>
        <v>3764362.2</v>
      </c>
    </row>
    <row r="12395" spans="5:5" ht="22.5" customHeight="1">
      <c r="E12395" s="612">
        <f t="shared" si="122"/>
        <v>3764362.2</v>
      </c>
    </row>
    <row r="12396" spans="5:5" ht="22.5" customHeight="1">
      <c r="E12396" s="612">
        <f t="shared" si="122"/>
        <v>3764362.2</v>
      </c>
    </row>
    <row r="12397" spans="5:5" ht="22.5" customHeight="1">
      <c r="E12397" s="612">
        <f t="shared" si="122"/>
        <v>3764362.2</v>
      </c>
    </row>
    <row r="12398" spans="5:5" ht="22.5" customHeight="1">
      <c r="E12398" s="612">
        <f t="shared" si="122"/>
        <v>3764362.2</v>
      </c>
    </row>
    <row r="12399" spans="5:5" ht="22.5" customHeight="1">
      <c r="E12399" s="612">
        <f t="shared" si="122"/>
        <v>3764362.2</v>
      </c>
    </row>
    <row r="12400" spans="5:5" ht="22.5" customHeight="1">
      <c r="E12400" s="612">
        <f t="shared" si="122"/>
        <v>3764362.2</v>
      </c>
    </row>
    <row r="12401" spans="5:5" ht="22.5" customHeight="1">
      <c r="E12401" s="612">
        <f t="shared" si="122"/>
        <v>3764362.2</v>
      </c>
    </row>
    <row r="12402" spans="5:5" ht="22.5" customHeight="1">
      <c r="E12402" s="612">
        <f t="shared" si="122"/>
        <v>3764362.2</v>
      </c>
    </row>
    <row r="12403" spans="5:5" ht="22.5" customHeight="1">
      <c r="E12403" s="612">
        <f t="shared" si="122"/>
        <v>3764362.2</v>
      </c>
    </row>
    <row r="12404" spans="5:5" ht="22.5" customHeight="1">
      <c r="E12404" s="612">
        <f t="shared" si="122"/>
        <v>3764362.2</v>
      </c>
    </row>
    <row r="12405" spans="5:5" ht="22.5" customHeight="1">
      <c r="E12405" s="612">
        <f t="shared" si="122"/>
        <v>3764362.2</v>
      </c>
    </row>
    <row r="12406" spans="5:5" ht="22.5" customHeight="1">
      <c r="E12406" s="612">
        <f t="shared" si="122"/>
        <v>3764362.2</v>
      </c>
    </row>
    <row r="12407" spans="5:5" ht="22.5" customHeight="1">
      <c r="E12407" s="612">
        <f t="shared" si="122"/>
        <v>3764362.2</v>
      </c>
    </row>
    <row r="12408" spans="5:5" ht="22.5" customHeight="1">
      <c r="E12408" s="612">
        <f t="shared" si="122"/>
        <v>3764362.2</v>
      </c>
    </row>
    <row r="12409" spans="5:5" ht="22.5" customHeight="1">
      <c r="E12409" s="612">
        <f t="shared" si="122"/>
        <v>3764362.2</v>
      </c>
    </row>
    <row r="12410" spans="5:5" ht="22.5" customHeight="1">
      <c r="E12410" s="612">
        <f t="shared" si="122"/>
        <v>3764362.2</v>
      </c>
    </row>
    <row r="12411" spans="5:5" ht="22.5" customHeight="1">
      <c r="E12411" s="612">
        <f t="shared" si="122"/>
        <v>3764362.2</v>
      </c>
    </row>
    <row r="12412" spans="5:5" ht="22.5" customHeight="1">
      <c r="E12412" s="612">
        <f t="shared" si="122"/>
        <v>3764362.2</v>
      </c>
    </row>
    <row r="12413" spans="5:5" ht="22.5" customHeight="1">
      <c r="E12413" s="612">
        <f t="shared" si="122"/>
        <v>3764362.2</v>
      </c>
    </row>
    <row r="12414" spans="5:5" ht="22.5" customHeight="1">
      <c r="E12414" s="612">
        <f t="shared" si="122"/>
        <v>3764362.2</v>
      </c>
    </row>
    <row r="12415" spans="5:5" ht="22.5" customHeight="1">
      <c r="E12415" s="612">
        <f t="shared" si="122"/>
        <v>3764362.2</v>
      </c>
    </row>
    <row r="12416" spans="5:5" ht="22.5" customHeight="1">
      <c r="E12416" s="612">
        <f t="shared" si="122"/>
        <v>3764362.2</v>
      </c>
    </row>
    <row r="12417" spans="5:5" ht="22.5" customHeight="1">
      <c r="E12417" s="612">
        <f t="shared" si="122"/>
        <v>3764362.2</v>
      </c>
    </row>
    <row r="12418" spans="5:5" ht="22.5" customHeight="1">
      <c r="E12418" s="612">
        <f t="shared" si="122"/>
        <v>3764362.2</v>
      </c>
    </row>
    <row r="12419" spans="5:5" ht="22.5" customHeight="1">
      <c r="E12419" s="612">
        <f t="shared" si="122"/>
        <v>3764362.2</v>
      </c>
    </row>
    <row r="12420" spans="5:5" ht="22.5" customHeight="1">
      <c r="E12420" s="612">
        <f t="shared" si="122"/>
        <v>3764362.2</v>
      </c>
    </row>
    <row r="12421" spans="5:5" ht="22.5" customHeight="1">
      <c r="E12421" s="612">
        <f t="shared" si="122"/>
        <v>3764362.2</v>
      </c>
    </row>
    <row r="12422" spans="5:5" ht="22.5" customHeight="1">
      <c r="E12422" s="612">
        <f t="shared" si="122"/>
        <v>3764362.2</v>
      </c>
    </row>
    <row r="12423" spans="5:5" ht="22.5" customHeight="1">
      <c r="E12423" s="612">
        <f t="shared" si="122"/>
        <v>3764362.2</v>
      </c>
    </row>
    <row r="12424" spans="5:5" ht="22.5" customHeight="1">
      <c r="E12424" s="612">
        <f t="shared" si="122"/>
        <v>3764362.2</v>
      </c>
    </row>
    <row r="12425" spans="5:5" ht="22.5" customHeight="1">
      <c r="E12425" s="612">
        <f t="shared" si="122"/>
        <v>3764362.2</v>
      </c>
    </row>
    <row r="12426" spans="5:5" ht="22.5" customHeight="1">
      <c r="E12426" s="612">
        <f t="shared" ref="E12426:E12489" si="123">E12425-D12426+C12426</f>
        <v>3764362.2</v>
      </c>
    </row>
    <row r="12427" spans="5:5" ht="22.5" customHeight="1">
      <c r="E12427" s="612">
        <f t="shared" si="123"/>
        <v>3764362.2</v>
      </c>
    </row>
    <row r="12428" spans="5:5" ht="22.5" customHeight="1">
      <c r="E12428" s="612">
        <f t="shared" si="123"/>
        <v>3764362.2</v>
      </c>
    </row>
    <row r="12429" spans="5:5" ht="22.5" customHeight="1">
      <c r="E12429" s="612">
        <f t="shared" si="123"/>
        <v>3764362.2</v>
      </c>
    </row>
    <row r="12430" spans="5:5" ht="22.5" customHeight="1">
      <c r="E12430" s="612">
        <f t="shared" si="123"/>
        <v>3764362.2</v>
      </c>
    </row>
    <row r="12431" spans="5:5" ht="22.5" customHeight="1">
      <c r="E12431" s="612">
        <f t="shared" si="123"/>
        <v>3764362.2</v>
      </c>
    </row>
    <row r="12432" spans="5:5" ht="22.5" customHeight="1">
      <c r="E12432" s="612">
        <f t="shared" si="123"/>
        <v>3764362.2</v>
      </c>
    </row>
    <row r="12433" spans="5:5" ht="22.5" customHeight="1">
      <c r="E12433" s="612">
        <f t="shared" si="123"/>
        <v>3764362.2</v>
      </c>
    </row>
    <row r="12434" spans="5:5" ht="22.5" customHeight="1">
      <c r="E12434" s="612">
        <f t="shared" si="123"/>
        <v>3764362.2</v>
      </c>
    </row>
    <row r="12435" spans="5:5" ht="22.5" customHeight="1">
      <c r="E12435" s="612">
        <f t="shared" si="123"/>
        <v>3764362.2</v>
      </c>
    </row>
    <row r="12436" spans="5:5" ht="22.5" customHeight="1">
      <c r="E12436" s="612">
        <f t="shared" si="123"/>
        <v>3764362.2</v>
      </c>
    </row>
    <row r="12437" spans="5:5" ht="22.5" customHeight="1">
      <c r="E12437" s="612">
        <f t="shared" si="123"/>
        <v>3764362.2</v>
      </c>
    </row>
    <row r="12438" spans="5:5" ht="22.5" customHeight="1">
      <c r="E12438" s="612">
        <f t="shared" si="123"/>
        <v>3764362.2</v>
      </c>
    </row>
    <row r="12439" spans="5:5" ht="22.5" customHeight="1">
      <c r="E12439" s="612">
        <f t="shared" si="123"/>
        <v>3764362.2</v>
      </c>
    </row>
    <row r="12440" spans="5:5" ht="22.5" customHeight="1">
      <c r="E12440" s="612">
        <f t="shared" si="123"/>
        <v>3764362.2</v>
      </c>
    </row>
    <row r="12441" spans="5:5" ht="22.5" customHeight="1">
      <c r="E12441" s="612">
        <f t="shared" si="123"/>
        <v>3764362.2</v>
      </c>
    </row>
    <row r="12442" spans="5:5" ht="22.5" customHeight="1">
      <c r="E12442" s="612">
        <f t="shared" si="123"/>
        <v>3764362.2</v>
      </c>
    </row>
    <row r="12443" spans="5:5" ht="22.5" customHeight="1">
      <c r="E12443" s="612">
        <f t="shared" si="123"/>
        <v>3764362.2</v>
      </c>
    </row>
    <row r="12444" spans="5:5" ht="22.5" customHeight="1">
      <c r="E12444" s="612">
        <f t="shared" si="123"/>
        <v>3764362.2</v>
      </c>
    </row>
    <row r="12445" spans="5:5" ht="22.5" customHeight="1">
      <c r="E12445" s="612">
        <f t="shared" si="123"/>
        <v>3764362.2</v>
      </c>
    </row>
    <row r="12446" spans="5:5" ht="22.5" customHeight="1">
      <c r="E12446" s="612">
        <f t="shared" si="123"/>
        <v>3764362.2</v>
      </c>
    </row>
    <row r="12447" spans="5:5" ht="22.5" customHeight="1">
      <c r="E12447" s="612">
        <f t="shared" si="123"/>
        <v>3764362.2</v>
      </c>
    </row>
    <row r="12448" spans="5:5" ht="22.5" customHeight="1">
      <c r="E12448" s="612">
        <f t="shared" si="123"/>
        <v>3764362.2</v>
      </c>
    </row>
    <row r="12449" spans="5:5" ht="22.5" customHeight="1">
      <c r="E12449" s="612">
        <f t="shared" si="123"/>
        <v>3764362.2</v>
      </c>
    </row>
    <row r="12450" spans="5:5" ht="22.5" customHeight="1">
      <c r="E12450" s="612">
        <f t="shared" si="123"/>
        <v>3764362.2</v>
      </c>
    </row>
    <row r="12451" spans="5:5" ht="22.5" customHeight="1">
      <c r="E12451" s="612">
        <f t="shared" si="123"/>
        <v>3764362.2</v>
      </c>
    </row>
    <row r="12452" spans="5:5" ht="22.5" customHeight="1">
      <c r="E12452" s="612">
        <f t="shared" si="123"/>
        <v>3764362.2</v>
      </c>
    </row>
    <row r="12453" spans="5:5" ht="22.5" customHeight="1">
      <c r="E12453" s="612">
        <f t="shared" si="123"/>
        <v>3764362.2</v>
      </c>
    </row>
    <row r="12454" spans="5:5" ht="22.5" customHeight="1">
      <c r="E12454" s="612">
        <f t="shared" si="123"/>
        <v>3764362.2</v>
      </c>
    </row>
    <row r="12455" spans="5:5" ht="22.5" customHeight="1">
      <c r="E12455" s="612">
        <f t="shared" si="123"/>
        <v>3764362.2</v>
      </c>
    </row>
    <row r="12456" spans="5:5" ht="22.5" customHeight="1">
      <c r="E12456" s="612">
        <f t="shared" si="123"/>
        <v>3764362.2</v>
      </c>
    </row>
    <row r="12457" spans="5:5" ht="22.5" customHeight="1">
      <c r="E12457" s="612">
        <f t="shared" si="123"/>
        <v>3764362.2</v>
      </c>
    </row>
    <row r="12458" spans="5:5" ht="22.5" customHeight="1">
      <c r="E12458" s="612">
        <f t="shared" si="123"/>
        <v>3764362.2</v>
      </c>
    </row>
    <row r="12459" spans="5:5" ht="22.5" customHeight="1">
      <c r="E12459" s="612">
        <f t="shared" si="123"/>
        <v>3764362.2</v>
      </c>
    </row>
    <row r="12460" spans="5:5" ht="22.5" customHeight="1">
      <c r="E12460" s="612">
        <f t="shared" si="123"/>
        <v>3764362.2</v>
      </c>
    </row>
    <row r="12461" spans="5:5" ht="22.5" customHeight="1">
      <c r="E12461" s="612">
        <f t="shared" si="123"/>
        <v>3764362.2</v>
      </c>
    </row>
    <row r="12462" spans="5:5" ht="22.5" customHeight="1">
      <c r="E12462" s="612">
        <f t="shared" si="123"/>
        <v>3764362.2</v>
      </c>
    </row>
    <row r="12463" spans="5:5" ht="22.5" customHeight="1">
      <c r="E12463" s="612">
        <f t="shared" si="123"/>
        <v>3764362.2</v>
      </c>
    </row>
    <row r="12464" spans="5:5" ht="22.5" customHeight="1">
      <c r="E12464" s="612">
        <f t="shared" si="123"/>
        <v>3764362.2</v>
      </c>
    </row>
    <row r="12465" spans="5:5" ht="22.5" customHeight="1">
      <c r="E12465" s="612">
        <f t="shared" si="123"/>
        <v>3764362.2</v>
      </c>
    </row>
    <row r="12466" spans="5:5" ht="22.5" customHeight="1">
      <c r="E12466" s="612">
        <f t="shared" si="123"/>
        <v>3764362.2</v>
      </c>
    </row>
    <row r="12467" spans="5:5" ht="22.5" customHeight="1">
      <c r="E12467" s="612">
        <f t="shared" si="123"/>
        <v>3764362.2</v>
      </c>
    </row>
    <row r="12468" spans="5:5" ht="22.5" customHeight="1">
      <c r="E12468" s="612">
        <f t="shared" si="123"/>
        <v>3764362.2</v>
      </c>
    </row>
    <row r="12469" spans="5:5" ht="22.5" customHeight="1">
      <c r="E12469" s="612">
        <f t="shared" si="123"/>
        <v>3764362.2</v>
      </c>
    </row>
    <row r="12470" spans="5:5" ht="22.5" customHeight="1">
      <c r="E12470" s="612">
        <f t="shared" si="123"/>
        <v>3764362.2</v>
      </c>
    </row>
    <row r="12471" spans="5:5" ht="22.5" customHeight="1">
      <c r="E12471" s="612">
        <f t="shared" si="123"/>
        <v>3764362.2</v>
      </c>
    </row>
    <row r="12472" spans="5:5" ht="22.5" customHeight="1">
      <c r="E12472" s="612">
        <f t="shared" si="123"/>
        <v>3764362.2</v>
      </c>
    </row>
    <row r="12473" spans="5:5" ht="22.5" customHeight="1">
      <c r="E12473" s="612">
        <f t="shared" si="123"/>
        <v>3764362.2</v>
      </c>
    </row>
    <row r="12474" spans="5:5" ht="22.5" customHeight="1">
      <c r="E12474" s="612">
        <f t="shared" si="123"/>
        <v>3764362.2</v>
      </c>
    </row>
    <row r="12475" spans="5:5" ht="22.5" customHeight="1">
      <c r="E12475" s="612">
        <f t="shared" si="123"/>
        <v>3764362.2</v>
      </c>
    </row>
    <row r="12476" spans="5:5" ht="22.5" customHeight="1">
      <c r="E12476" s="612">
        <f t="shared" si="123"/>
        <v>3764362.2</v>
      </c>
    </row>
    <row r="12477" spans="5:5" ht="22.5" customHeight="1">
      <c r="E12477" s="612">
        <f t="shared" si="123"/>
        <v>3764362.2</v>
      </c>
    </row>
    <row r="12478" spans="5:5" ht="22.5" customHeight="1">
      <c r="E12478" s="612">
        <f t="shared" si="123"/>
        <v>3764362.2</v>
      </c>
    </row>
    <row r="12479" spans="5:5" ht="22.5" customHeight="1">
      <c r="E12479" s="612">
        <f t="shared" si="123"/>
        <v>3764362.2</v>
      </c>
    </row>
    <row r="12480" spans="5:5" ht="22.5" customHeight="1">
      <c r="E12480" s="612">
        <f t="shared" si="123"/>
        <v>3764362.2</v>
      </c>
    </row>
    <row r="12481" spans="5:5" ht="22.5" customHeight="1">
      <c r="E12481" s="612">
        <f t="shared" si="123"/>
        <v>3764362.2</v>
      </c>
    </row>
    <row r="12482" spans="5:5" ht="22.5" customHeight="1">
      <c r="E12482" s="612">
        <f t="shared" si="123"/>
        <v>3764362.2</v>
      </c>
    </row>
    <row r="12483" spans="5:5" ht="22.5" customHeight="1">
      <c r="E12483" s="612">
        <f t="shared" si="123"/>
        <v>3764362.2</v>
      </c>
    </row>
    <row r="12484" spans="5:5" ht="22.5" customHeight="1">
      <c r="E12484" s="612">
        <f t="shared" si="123"/>
        <v>3764362.2</v>
      </c>
    </row>
    <row r="12485" spans="5:5" ht="22.5" customHeight="1">
      <c r="E12485" s="612">
        <f t="shared" si="123"/>
        <v>3764362.2</v>
      </c>
    </row>
    <row r="12486" spans="5:5" ht="22.5" customHeight="1">
      <c r="E12486" s="612">
        <f t="shared" si="123"/>
        <v>3764362.2</v>
      </c>
    </row>
    <row r="12487" spans="5:5" ht="22.5" customHeight="1">
      <c r="E12487" s="612">
        <f t="shared" si="123"/>
        <v>3764362.2</v>
      </c>
    </row>
    <row r="12488" spans="5:5" ht="22.5" customHeight="1">
      <c r="E12488" s="612">
        <f t="shared" si="123"/>
        <v>3764362.2</v>
      </c>
    </row>
    <row r="12489" spans="5:5" ht="22.5" customHeight="1">
      <c r="E12489" s="612">
        <f t="shared" si="123"/>
        <v>3764362.2</v>
      </c>
    </row>
    <row r="12490" spans="5:5" ht="22.5" customHeight="1">
      <c r="E12490" s="612">
        <f t="shared" ref="E12490:E12553" si="124">E12489-D12490+C12490</f>
        <v>3764362.2</v>
      </c>
    </row>
    <row r="12491" spans="5:5" ht="22.5" customHeight="1">
      <c r="E12491" s="612">
        <f t="shared" si="124"/>
        <v>3764362.2</v>
      </c>
    </row>
    <row r="12492" spans="5:5" ht="22.5" customHeight="1">
      <c r="E12492" s="612">
        <f t="shared" si="124"/>
        <v>3764362.2</v>
      </c>
    </row>
    <row r="12493" spans="5:5" ht="22.5" customHeight="1">
      <c r="E12493" s="612">
        <f t="shared" si="124"/>
        <v>3764362.2</v>
      </c>
    </row>
    <row r="12494" spans="5:5" ht="22.5" customHeight="1">
      <c r="E12494" s="612">
        <f t="shared" si="124"/>
        <v>3764362.2</v>
      </c>
    </row>
    <row r="12495" spans="5:5" ht="22.5" customHeight="1">
      <c r="E12495" s="612">
        <f t="shared" si="124"/>
        <v>3764362.2</v>
      </c>
    </row>
    <row r="12496" spans="5:5" ht="22.5" customHeight="1">
      <c r="E12496" s="612">
        <f t="shared" si="124"/>
        <v>3764362.2</v>
      </c>
    </row>
    <row r="12497" spans="5:5" ht="22.5" customHeight="1">
      <c r="E12497" s="612">
        <f t="shared" si="124"/>
        <v>3764362.2</v>
      </c>
    </row>
    <row r="12498" spans="5:5" ht="22.5" customHeight="1">
      <c r="E12498" s="612">
        <f t="shared" si="124"/>
        <v>3764362.2</v>
      </c>
    </row>
    <row r="12499" spans="5:5" ht="22.5" customHeight="1">
      <c r="E12499" s="612">
        <f t="shared" si="124"/>
        <v>3764362.2</v>
      </c>
    </row>
    <row r="12500" spans="5:5" ht="22.5" customHeight="1">
      <c r="E12500" s="612">
        <f t="shared" si="124"/>
        <v>3764362.2</v>
      </c>
    </row>
    <row r="12501" spans="5:5" ht="22.5" customHeight="1">
      <c r="E12501" s="612">
        <f t="shared" si="124"/>
        <v>3764362.2</v>
      </c>
    </row>
    <row r="12502" spans="5:5" ht="22.5" customHeight="1">
      <c r="E12502" s="612">
        <f t="shared" si="124"/>
        <v>3764362.2</v>
      </c>
    </row>
    <row r="12503" spans="5:5" ht="22.5" customHeight="1">
      <c r="E12503" s="612">
        <f t="shared" si="124"/>
        <v>3764362.2</v>
      </c>
    </row>
    <row r="12504" spans="5:5" ht="22.5" customHeight="1">
      <c r="E12504" s="612">
        <f t="shared" si="124"/>
        <v>3764362.2</v>
      </c>
    </row>
    <row r="12505" spans="5:5" ht="22.5" customHeight="1">
      <c r="E12505" s="612">
        <f t="shared" si="124"/>
        <v>3764362.2</v>
      </c>
    </row>
    <row r="12506" spans="5:5" ht="22.5" customHeight="1">
      <c r="E12506" s="612">
        <f t="shared" si="124"/>
        <v>3764362.2</v>
      </c>
    </row>
    <row r="12507" spans="5:5" ht="22.5" customHeight="1">
      <c r="E12507" s="612">
        <f t="shared" si="124"/>
        <v>3764362.2</v>
      </c>
    </row>
    <row r="12508" spans="5:5" ht="22.5" customHeight="1">
      <c r="E12508" s="612">
        <f t="shared" si="124"/>
        <v>3764362.2</v>
      </c>
    </row>
    <row r="12509" spans="5:5" ht="22.5" customHeight="1">
      <c r="E12509" s="612">
        <f t="shared" si="124"/>
        <v>3764362.2</v>
      </c>
    </row>
    <row r="12510" spans="5:5" ht="22.5" customHeight="1">
      <c r="E12510" s="612">
        <f t="shared" si="124"/>
        <v>3764362.2</v>
      </c>
    </row>
    <row r="12511" spans="5:5" ht="22.5" customHeight="1">
      <c r="E12511" s="612">
        <f t="shared" si="124"/>
        <v>3764362.2</v>
      </c>
    </row>
    <row r="12512" spans="5:5" ht="22.5" customHeight="1">
      <c r="E12512" s="612">
        <f t="shared" si="124"/>
        <v>3764362.2</v>
      </c>
    </row>
    <row r="12513" spans="5:5" ht="22.5" customHeight="1">
      <c r="E12513" s="612">
        <f t="shared" si="124"/>
        <v>3764362.2</v>
      </c>
    </row>
    <row r="12514" spans="5:5" ht="22.5" customHeight="1">
      <c r="E12514" s="612">
        <f t="shared" si="124"/>
        <v>3764362.2</v>
      </c>
    </row>
    <row r="12515" spans="5:5" ht="22.5" customHeight="1">
      <c r="E12515" s="612">
        <f t="shared" si="124"/>
        <v>3764362.2</v>
      </c>
    </row>
    <row r="12516" spans="5:5" ht="22.5" customHeight="1">
      <c r="E12516" s="612">
        <f t="shared" si="124"/>
        <v>3764362.2</v>
      </c>
    </row>
    <row r="12517" spans="5:5" ht="22.5" customHeight="1">
      <c r="E12517" s="612">
        <f t="shared" si="124"/>
        <v>3764362.2</v>
      </c>
    </row>
    <row r="12518" spans="5:5" ht="22.5" customHeight="1">
      <c r="E12518" s="612">
        <f t="shared" si="124"/>
        <v>3764362.2</v>
      </c>
    </row>
    <row r="12519" spans="5:5" ht="22.5" customHeight="1">
      <c r="E12519" s="612">
        <f t="shared" si="124"/>
        <v>3764362.2</v>
      </c>
    </row>
    <row r="12520" spans="5:5" ht="22.5" customHeight="1">
      <c r="E12520" s="612">
        <f t="shared" si="124"/>
        <v>3764362.2</v>
      </c>
    </row>
    <row r="12521" spans="5:5" ht="22.5" customHeight="1">
      <c r="E12521" s="612">
        <f t="shared" si="124"/>
        <v>3764362.2</v>
      </c>
    </row>
    <row r="12522" spans="5:5" ht="22.5" customHeight="1">
      <c r="E12522" s="612">
        <f t="shared" si="124"/>
        <v>3764362.2</v>
      </c>
    </row>
    <row r="12523" spans="5:5" ht="22.5" customHeight="1">
      <c r="E12523" s="612">
        <f t="shared" si="124"/>
        <v>3764362.2</v>
      </c>
    </row>
    <row r="12524" spans="5:5" ht="22.5" customHeight="1">
      <c r="E12524" s="612">
        <f t="shared" si="124"/>
        <v>3764362.2</v>
      </c>
    </row>
    <row r="12525" spans="5:5" ht="22.5" customHeight="1">
      <c r="E12525" s="612">
        <f t="shared" si="124"/>
        <v>3764362.2</v>
      </c>
    </row>
    <row r="12526" spans="5:5" ht="22.5" customHeight="1">
      <c r="E12526" s="612">
        <f t="shared" si="124"/>
        <v>3764362.2</v>
      </c>
    </row>
    <row r="12527" spans="5:5" ht="22.5" customHeight="1">
      <c r="E12527" s="612">
        <f t="shared" si="124"/>
        <v>3764362.2</v>
      </c>
    </row>
    <row r="12528" spans="5:5" ht="22.5" customHeight="1">
      <c r="E12528" s="612">
        <f t="shared" si="124"/>
        <v>3764362.2</v>
      </c>
    </row>
    <row r="12529" spans="5:5" ht="22.5" customHeight="1">
      <c r="E12529" s="612">
        <f t="shared" si="124"/>
        <v>3764362.2</v>
      </c>
    </row>
    <row r="12530" spans="5:5" ht="22.5" customHeight="1">
      <c r="E12530" s="612">
        <f t="shared" si="124"/>
        <v>3764362.2</v>
      </c>
    </row>
    <row r="12531" spans="5:5" ht="22.5" customHeight="1">
      <c r="E12531" s="612">
        <f t="shared" si="124"/>
        <v>3764362.2</v>
      </c>
    </row>
    <row r="12532" spans="5:5" ht="22.5" customHeight="1">
      <c r="E12532" s="612">
        <f t="shared" si="124"/>
        <v>3764362.2</v>
      </c>
    </row>
    <row r="12533" spans="5:5" ht="22.5" customHeight="1">
      <c r="E12533" s="612">
        <f t="shared" si="124"/>
        <v>3764362.2</v>
      </c>
    </row>
    <row r="12534" spans="5:5" ht="22.5" customHeight="1">
      <c r="E12534" s="612">
        <f t="shared" si="124"/>
        <v>3764362.2</v>
      </c>
    </row>
    <row r="12535" spans="5:5" ht="22.5" customHeight="1">
      <c r="E12535" s="612">
        <f t="shared" si="124"/>
        <v>3764362.2</v>
      </c>
    </row>
    <row r="12536" spans="5:5" ht="22.5" customHeight="1">
      <c r="E12536" s="612">
        <f t="shared" si="124"/>
        <v>3764362.2</v>
      </c>
    </row>
    <row r="12537" spans="5:5" ht="22.5" customHeight="1">
      <c r="E12537" s="612">
        <f t="shared" si="124"/>
        <v>3764362.2</v>
      </c>
    </row>
    <row r="12538" spans="5:5" ht="22.5" customHeight="1">
      <c r="E12538" s="612">
        <f t="shared" si="124"/>
        <v>3764362.2</v>
      </c>
    </row>
    <row r="12539" spans="5:5" ht="22.5" customHeight="1">
      <c r="E12539" s="612">
        <f t="shared" si="124"/>
        <v>3764362.2</v>
      </c>
    </row>
    <row r="12540" spans="5:5" ht="22.5" customHeight="1">
      <c r="E12540" s="612">
        <f t="shared" si="124"/>
        <v>3764362.2</v>
      </c>
    </row>
    <row r="12541" spans="5:5" ht="22.5" customHeight="1">
      <c r="E12541" s="612">
        <f t="shared" si="124"/>
        <v>3764362.2</v>
      </c>
    </row>
    <row r="12542" spans="5:5" ht="22.5" customHeight="1">
      <c r="E12542" s="612">
        <f t="shared" si="124"/>
        <v>3764362.2</v>
      </c>
    </row>
    <row r="12543" spans="5:5" ht="22.5" customHeight="1">
      <c r="E12543" s="612">
        <f t="shared" si="124"/>
        <v>3764362.2</v>
      </c>
    </row>
    <row r="12544" spans="5:5" ht="22.5" customHeight="1">
      <c r="E12544" s="612">
        <f t="shared" si="124"/>
        <v>3764362.2</v>
      </c>
    </row>
    <row r="12545" spans="5:5" ht="22.5" customHeight="1">
      <c r="E12545" s="612">
        <f t="shared" si="124"/>
        <v>3764362.2</v>
      </c>
    </row>
    <row r="12546" spans="5:5" ht="22.5" customHeight="1">
      <c r="E12546" s="612">
        <f t="shared" si="124"/>
        <v>3764362.2</v>
      </c>
    </row>
    <row r="12547" spans="5:5" ht="22.5" customHeight="1">
      <c r="E12547" s="612">
        <f t="shared" si="124"/>
        <v>3764362.2</v>
      </c>
    </row>
    <row r="12548" spans="5:5" ht="22.5" customHeight="1">
      <c r="E12548" s="612">
        <f t="shared" si="124"/>
        <v>3764362.2</v>
      </c>
    </row>
    <row r="12549" spans="5:5" ht="22.5" customHeight="1">
      <c r="E12549" s="612">
        <f t="shared" si="124"/>
        <v>3764362.2</v>
      </c>
    </row>
    <row r="12550" spans="5:5" ht="22.5" customHeight="1">
      <c r="E12550" s="612">
        <f t="shared" si="124"/>
        <v>3764362.2</v>
      </c>
    </row>
    <row r="12551" spans="5:5" ht="22.5" customHeight="1">
      <c r="E12551" s="612">
        <f t="shared" si="124"/>
        <v>3764362.2</v>
      </c>
    </row>
    <row r="12552" spans="5:5" ht="22.5" customHeight="1">
      <c r="E12552" s="612">
        <f t="shared" si="124"/>
        <v>3764362.2</v>
      </c>
    </row>
    <row r="12553" spans="5:5" ht="22.5" customHeight="1">
      <c r="E12553" s="612">
        <f t="shared" si="124"/>
        <v>3764362.2</v>
      </c>
    </row>
    <row r="12554" spans="5:5" ht="22.5" customHeight="1">
      <c r="E12554" s="612">
        <f t="shared" ref="E12554:E12617" si="125">E12553-D12554+C12554</f>
        <v>3764362.2</v>
      </c>
    </row>
    <row r="12555" spans="5:5" ht="22.5" customHeight="1">
      <c r="E12555" s="612">
        <f t="shared" si="125"/>
        <v>3764362.2</v>
      </c>
    </row>
    <row r="12556" spans="5:5" ht="22.5" customHeight="1">
      <c r="E12556" s="612">
        <f t="shared" si="125"/>
        <v>3764362.2</v>
      </c>
    </row>
    <row r="12557" spans="5:5" ht="22.5" customHeight="1">
      <c r="E12557" s="612">
        <f t="shared" si="125"/>
        <v>3764362.2</v>
      </c>
    </row>
    <row r="12558" spans="5:5" ht="22.5" customHeight="1">
      <c r="E12558" s="612">
        <f t="shared" si="125"/>
        <v>3764362.2</v>
      </c>
    </row>
    <row r="12559" spans="5:5" ht="22.5" customHeight="1">
      <c r="E12559" s="612">
        <f t="shared" si="125"/>
        <v>3764362.2</v>
      </c>
    </row>
    <row r="12560" spans="5:5" ht="22.5" customHeight="1">
      <c r="E12560" s="612">
        <f t="shared" si="125"/>
        <v>3764362.2</v>
      </c>
    </row>
    <row r="12561" spans="5:5" ht="22.5" customHeight="1">
      <c r="E12561" s="612">
        <f t="shared" si="125"/>
        <v>3764362.2</v>
      </c>
    </row>
    <row r="12562" spans="5:5" ht="22.5" customHeight="1">
      <c r="E12562" s="612">
        <f t="shared" si="125"/>
        <v>3764362.2</v>
      </c>
    </row>
    <row r="12563" spans="5:5" ht="22.5" customHeight="1">
      <c r="E12563" s="612">
        <f t="shared" si="125"/>
        <v>3764362.2</v>
      </c>
    </row>
    <row r="12564" spans="5:5" ht="22.5" customHeight="1">
      <c r="E12564" s="612">
        <f t="shared" si="125"/>
        <v>3764362.2</v>
      </c>
    </row>
    <row r="12565" spans="5:5" ht="22.5" customHeight="1">
      <c r="E12565" s="612">
        <f t="shared" si="125"/>
        <v>3764362.2</v>
      </c>
    </row>
    <row r="12566" spans="5:5" ht="22.5" customHeight="1">
      <c r="E12566" s="612">
        <f t="shared" si="125"/>
        <v>3764362.2</v>
      </c>
    </row>
    <row r="12567" spans="5:5" ht="22.5" customHeight="1">
      <c r="E12567" s="612">
        <f t="shared" si="125"/>
        <v>3764362.2</v>
      </c>
    </row>
    <row r="12568" spans="5:5" ht="22.5" customHeight="1">
      <c r="E12568" s="612">
        <f t="shared" si="125"/>
        <v>3764362.2</v>
      </c>
    </row>
    <row r="12569" spans="5:5" ht="22.5" customHeight="1">
      <c r="E12569" s="612">
        <f t="shared" si="125"/>
        <v>3764362.2</v>
      </c>
    </row>
    <row r="12570" spans="5:5" ht="22.5" customHeight="1">
      <c r="E12570" s="612">
        <f t="shared" si="125"/>
        <v>3764362.2</v>
      </c>
    </row>
    <row r="12571" spans="5:5" ht="22.5" customHeight="1">
      <c r="E12571" s="612">
        <f t="shared" si="125"/>
        <v>3764362.2</v>
      </c>
    </row>
    <row r="12572" spans="5:5" ht="22.5" customHeight="1">
      <c r="E12572" s="612">
        <f t="shared" si="125"/>
        <v>3764362.2</v>
      </c>
    </row>
    <row r="12573" spans="5:5" ht="22.5" customHeight="1">
      <c r="E12573" s="612">
        <f t="shared" si="125"/>
        <v>3764362.2</v>
      </c>
    </row>
    <row r="12574" spans="5:5" ht="22.5" customHeight="1">
      <c r="E12574" s="612">
        <f t="shared" si="125"/>
        <v>3764362.2</v>
      </c>
    </row>
    <row r="12575" spans="5:5" ht="22.5" customHeight="1">
      <c r="E12575" s="612">
        <f t="shared" si="125"/>
        <v>3764362.2</v>
      </c>
    </row>
    <row r="12576" spans="5:5" ht="22.5" customHeight="1">
      <c r="E12576" s="612">
        <f t="shared" si="125"/>
        <v>3764362.2</v>
      </c>
    </row>
    <row r="12577" spans="5:5" ht="22.5" customHeight="1">
      <c r="E12577" s="612">
        <f t="shared" si="125"/>
        <v>3764362.2</v>
      </c>
    </row>
    <row r="12578" spans="5:5" ht="22.5" customHeight="1">
      <c r="E12578" s="612">
        <f t="shared" si="125"/>
        <v>3764362.2</v>
      </c>
    </row>
    <row r="12579" spans="5:5" ht="22.5" customHeight="1">
      <c r="E12579" s="612">
        <f t="shared" si="125"/>
        <v>3764362.2</v>
      </c>
    </row>
    <row r="12580" spans="5:5" ht="22.5" customHeight="1">
      <c r="E12580" s="612">
        <f t="shared" si="125"/>
        <v>3764362.2</v>
      </c>
    </row>
    <row r="12581" spans="5:5" ht="22.5" customHeight="1">
      <c r="E12581" s="612">
        <f t="shared" si="125"/>
        <v>3764362.2</v>
      </c>
    </row>
    <row r="12582" spans="5:5" ht="22.5" customHeight="1">
      <c r="E12582" s="612">
        <f t="shared" si="125"/>
        <v>3764362.2</v>
      </c>
    </row>
    <row r="12583" spans="5:5" ht="22.5" customHeight="1">
      <c r="E12583" s="612">
        <f t="shared" si="125"/>
        <v>3764362.2</v>
      </c>
    </row>
    <row r="12584" spans="5:5" ht="22.5" customHeight="1">
      <c r="E12584" s="612">
        <f t="shared" si="125"/>
        <v>3764362.2</v>
      </c>
    </row>
    <row r="12585" spans="5:5" ht="22.5" customHeight="1">
      <c r="E12585" s="612">
        <f t="shared" si="125"/>
        <v>3764362.2</v>
      </c>
    </row>
    <row r="12586" spans="5:5" ht="22.5" customHeight="1">
      <c r="E12586" s="612">
        <f t="shared" si="125"/>
        <v>3764362.2</v>
      </c>
    </row>
    <row r="12587" spans="5:5" ht="22.5" customHeight="1">
      <c r="E12587" s="612">
        <f t="shared" si="125"/>
        <v>3764362.2</v>
      </c>
    </row>
    <row r="12588" spans="5:5" ht="22.5" customHeight="1">
      <c r="E12588" s="612">
        <f t="shared" si="125"/>
        <v>3764362.2</v>
      </c>
    </row>
    <row r="12589" spans="5:5" ht="22.5" customHeight="1">
      <c r="E12589" s="612">
        <f t="shared" si="125"/>
        <v>3764362.2</v>
      </c>
    </row>
    <row r="12590" spans="5:5" ht="22.5" customHeight="1">
      <c r="E12590" s="612">
        <f t="shared" si="125"/>
        <v>3764362.2</v>
      </c>
    </row>
    <row r="12591" spans="5:5" ht="22.5" customHeight="1">
      <c r="E12591" s="612">
        <f t="shared" si="125"/>
        <v>3764362.2</v>
      </c>
    </row>
    <row r="12592" spans="5:5" ht="22.5" customHeight="1">
      <c r="E12592" s="612">
        <f t="shared" si="125"/>
        <v>3764362.2</v>
      </c>
    </row>
    <row r="12593" spans="5:5" ht="22.5" customHeight="1">
      <c r="E12593" s="612">
        <f t="shared" si="125"/>
        <v>3764362.2</v>
      </c>
    </row>
    <row r="12594" spans="5:5" ht="22.5" customHeight="1">
      <c r="E12594" s="612">
        <f t="shared" si="125"/>
        <v>3764362.2</v>
      </c>
    </row>
    <row r="12595" spans="5:5" ht="22.5" customHeight="1">
      <c r="E12595" s="612">
        <f t="shared" si="125"/>
        <v>3764362.2</v>
      </c>
    </row>
    <row r="12596" spans="5:5" ht="22.5" customHeight="1">
      <c r="E12596" s="612">
        <f t="shared" si="125"/>
        <v>3764362.2</v>
      </c>
    </row>
    <row r="12597" spans="5:5" ht="22.5" customHeight="1">
      <c r="E12597" s="612">
        <f t="shared" si="125"/>
        <v>3764362.2</v>
      </c>
    </row>
    <row r="12598" spans="5:5" ht="22.5" customHeight="1">
      <c r="E12598" s="612">
        <f t="shared" si="125"/>
        <v>3764362.2</v>
      </c>
    </row>
    <row r="12599" spans="5:5" ht="22.5" customHeight="1">
      <c r="E12599" s="612">
        <f t="shared" si="125"/>
        <v>3764362.2</v>
      </c>
    </row>
    <row r="12600" spans="5:5" ht="22.5" customHeight="1">
      <c r="E12600" s="612">
        <f t="shared" si="125"/>
        <v>3764362.2</v>
      </c>
    </row>
    <row r="12601" spans="5:5" ht="22.5" customHeight="1">
      <c r="E12601" s="612">
        <f t="shared" si="125"/>
        <v>3764362.2</v>
      </c>
    </row>
    <row r="12602" spans="5:5" ht="22.5" customHeight="1">
      <c r="E12602" s="612">
        <f t="shared" si="125"/>
        <v>3764362.2</v>
      </c>
    </row>
    <row r="12603" spans="5:5" ht="22.5" customHeight="1">
      <c r="E12603" s="612">
        <f t="shared" si="125"/>
        <v>3764362.2</v>
      </c>
    </row>
    <row r="12604" spans="5:5" ht="22.5" customHeight="1">
      <c r="E12604" s="612">
        <f t="shared" si="125"/>
        <v>3764362.2</v>
      </c>
    </row>
    <row r="12605" spans="5:5" ht="22.5" customHeight="1">
      <c r="E12605" s="612">
        <f t="shared" si="125"/>
        <v>3764362.2</v>
      </c>
    </row>
    <row r="12606" spans="5:5" ht="22.5" customHeight="1">
      <c r="E12606" s="612">
        <f t="shared" si="125"/>
        <v>3764362.2</v>
      </c>
    </row>
    <row r="12607" spans="5:5" ht="22.5" customHeight="1">
      <c r="E12607" s="612">
        <f t="shared" si="125"/>
        <v>3764362.2</v>
      </c>
    </row>
    <row r="12608" spans="5:5" ht="22.5" customHeight="1">
      <c r="E12608" s="612">
        <f t="shared" si="125"/>
        <v>3764362.2</v>
      </c>
    </row>
    <row r="12609" spans="5:5" ht="22.5" customHeight="1">
      <c r="E12609" s="612">
        <f t="shared" si="125"/>
        <v>3764362.2</v>
      </c>
    </row>
    <row r="12610" spans="5:5" ht="22.5" customHeight="1">
      <c r="E12610" s="612">
        <f t="shared" si="125"/>
        <v>3764362.2</v>
      </c>
    </row>
    <row r="12611" spans="5:5" ht="22.5" customHeight="1">
      <c r="E12611" s="612">
        <f t="shared" si="125"/>
        <v>3764362.2</v>
      </c>
    </row>
    <row r="12612" spans="5:5" ht="22.5" customHeight="1">
      <c r="E12612" s="612">
        <f t="shared" si="125"/>
        <v>3764362.2</v>
      </c>
    </row>
    <row r="12613" spans="5:5" ht="22.5" customHeight="1">
      <c r="E12613" s="612">
        <f t="shared" si="125"/>
        <v>3764362.2</v>
      </c>
    </row>
    <row r="12614" spans="5:5" ht="22.5" customHeight="1">
      <c r="E12614" s="612">
        <f t="shared" si="125"/>
        <v>3764362.2</v>
      </c>
    </row>
    <row r="12615" spans="5:5" ht="22.5" customHeight="1">
      <c r="E12615" s="612">
        <f t="shared" si="125"/>
        <v>3764362.2</v>
      </c>
    </row>
    <row r="12616" spans="5:5" ht="22.5" customHeight="1">
      <c r="E12616" s="612">
        <f t="shared" si="125"/>
        <v>3764362.2</v>
      </c>
    </row>
    <row r="12617" spans="5:5" ht="22.5" customHeight="1">
      <c r="E12617" s="612">
        <f t="shared" si="125"/>
        <v>3764362.2</v>
      </c>
    </row>
    <row r="12618" spans="5:5" ht="22.5" customHeight="1">
      <c r="E12618" s="612">
        <f t="shared" ref="E12618:E12681" si="126">E12617-D12618+C12618</f>
        <v>3764362.2</v>
      </c>
    </row>
    <row r="12619" spans="5:5" ht="22.5" customHeight="1">
      <c r="E12619" s="612">
        <f t="shared" si="126"/>
        <v>3764362.2</v>
      </c>
    </row>
    <row r="12620" spans="5:5" ht="22.5" customHeight="1">
      <c r="E12620" s="612">
        <f t="shared" si="126"/>
        <v>3764362.2</v>
      </c>
    </row>
    <row r="12621" spans="5:5" ht="22.5" customHeight="1">
      <c r="E12621" s="612">
        <f t="shared" si="126"/>
        <v>3764362.2</v>
      </c>
    </row>
    <row r="12622" spans="5:5" ht="22.5" customHeight="1">
      <c r="E12622" s="612">
        <f t="shared" si="126"/>
        <v>3764362.2</v>
      </c>
    </row>
    <row r="12623" spans="5:5" ht="22.5" customHeight="1">
      <c r="E12623" s="612">
        <f t="shared" si="126"/>
        <v>3764362.2</v>
      </c>
    </row>
    <row r="12624" spans="5:5" ht="22.5" customHeight="1">
      <c r="E12624" s="612">
        <f t="shared" si="126"/>
        <v>3764362.2</v>
      </c>
    </row>
    <row r="12625" spans="5:5" ht="22.5" customHeight="1">
      <c r="E12625" s="612">
        <f t="shared" si="126"/>
        <v>3764362.2</v>
      </c>
    </row>
    <row r="12626" spans="5:5" ht="22.5" customHeight="1">
      <c r="E12626" s="612">
        <f t="shared" si="126"/>
        <v>3764362.2</v>
      </c>
    </row>
    <row r="12627" spans="5:5" ht="22.5" customHeight="1">
      <c r="E12627" s="612">
        <f t="shared" si="126"/>
        <v>3764362.2</v>
      </c>
    </row>
    <row r="12628" spans="5:5" ht="22.5" customHeight="1">
      <c r="E12628" s="612">
        <f t="shared" si="126"/>
        <v>3764362.2</v>
      </c>
    </row>
    <row r="12629" spans="5:5" ht="22.5" customHeight="1">
      <c r="E12629" s="612">
        <f t="shared" si="126"/>
        <v>3764362.2</v>
      </c>
    </row>
    <row r="12630" spans="5:5" ht="22.5" customHeight="1">
      <c r="E12630" s="612">
        <f t="shared" si="126"/>
        <v>3764362.2</v>
      </c>
    </row>
    <row r="12631" spans="5:5" ht="22.5" customHeight="1">
      <c r="E12631" s="612">
        <f t="shared" si="126"/>
        <v>3764362.2</v>
      </c>
    </row>
    <row r="12632" spans="5:5" ht="22.5" customHeight="1">
      <c r="E12632" s="612">
        <f t="shared" si="126"/>
        <v>3764362.2</v>
      </c>
    </row>
    <row r="12633" spans="5:5" ht="22.5" customHeight="1">
      <c r="E12633" s="612">
        <f t="shared" si="126"/>
        <v>3764362.2</v>
      </c>
    </row>
    <row r="12634" spans="5:5" ht="22.5" customHeight="1">
      <c r="E12634" s="612">
        <f t="shared" si="126"/>
        <v>3764362.2</v>
      </c>
    </row>
    <row r="12635" spans="5:5" ht="22.5" customHeight="1">
      <c r="E12635" s="612">
        <f t="shared" si="126"/>
        <v>3764362.2</v>
      </c>
    </row>
    <row r="12636" spans="5:5" ht="22.5" customHeight="1">
      <c r="E12636" s="612">
        <f t="shared" si="126"/>
        <v>3764362.2</v>
      </c>
    </row>
    <row r="12637" spans="5:5" ht="22.5" customHeight="1">
      <c r="E12637" s="612">
        <f t="shared" si="126"/>
        <v>3764362.2</v>
      </c>
    </row>
    <row r="12638" spans="5:5" ht="22.5" customHeight="1">
      <c r="E12638" s="612">
        <f t="shared" si="126"/>
        <v>3764362.2</v>
      </c>
    </row>
    <row r="12639" spans="5:5" ht="22.5" customHeight="1">
      <c r="E12639" s="612">
        <f t="shared" si="126"/>
        <v>3764362.2</v>
      </c>
    </row>
    <row r="12640" spans="5:5" ht="22.5" customHeight="1">
      <c r="E12640" s="612">
        <f t="shared" si="126"/>
        <v>3764362.2</v>
      </c>
    </row>
    <row r="12641" spans="5:5" ht="22.5" customHeight="1">
      <c r="E12641" s="612">
        <f t="shared" si="126"/>
        <v>3764362.2</v>
      </c>
    </row>
    <row r="12642" spans="5:5" ht="22.5" customHeight="1">
      <c r="E12642" s="612">
        <f t="shared" si="126"/>
        <v>3764362.2</v>
      </c>
    </row>
    <row r="12643" spans="5:5" ht="22.5" customHeight="1">
      <c r="E12643" s="612">
        <f t="shared" si="126"/>
        <v>3764362.2</v>
      </c>
    </row>
    <row r="12644" spans="5:5" ht="22.5" customHeight="1">
      <c r="E12644" s="612">
        <f t="shared" si="126"/>
        <v>3764362.2</v>
      </c>
    </row>
    <row r="12645" spans="5:5" ht="22.5" customHeight="1">
      <c r="E12645" s="612">
        <f t="shared" si="126"/>
        <v>3764362.2</v>
      </c>
    </row>
    <row r="12646" spans="5:5" ht="22.5" customHeight="1">
      <c r="E12646" s="612">
        <f t="shared" si="126"/>
        <v>3764362.2</v>
      </c>
    </row>
    <row r="12647" spans="5:5" ht="22.5" customHeight="1">
      <c r="E12647" s="612">
        <f t="shared" si="126"/>
        <v>3764362.2</v>
      </c>
    </row>
    <row r="12648" spans="5:5" ht="22.5" customHeight="1">
      <c r="E12648" s="612">
        <f t="shared" si="126"/>
        <v>3764362.2</v>
      </c>
    </row>
    <row r="12649" spans="5:5" ht="22.5" customHeight="1">
      <c r="E12649" s="612">
        <f t="shared" si="126"/>
        <v>3764362.2</v>
      </c>
    </row>
    <row r="12650" spans="5:5" ht="22.5" customHeight="1">
      <c r="E12650" s="612">
        <f t="shared" si="126"/>
        <v>3764362.2</v>
      </c>
    </row>
    <row r="12651" spans="5:5" ht="22.5" customHeight="1">
      <c r="E12651" s="612">
        <f t="shared" si="126"/>
        <v>3764362.2</v>
      </c>
    </row>
    <row r="12652" spans="5:5" ht="22.5" customHeight="1">
      <c r="E12652" s="612">
        <f t="shared" si="126"/>
        <v>3764362.2</v>
      </c>
    </row>
    <row r="12653" spans="5:5" ht="22.5" customHeight="1">
      <c r="E12653" s="612">
        <f t="shared" si="126"/>
        <v>3764362.2</v>
      </c>
    </row>
    <row r="12654" spans="5:5" ht="22.5" customHeight="1">
      <c r="E12654" s="612">
        <f t="shared" si="126"/>
        <v>3764362.2</v>
      </c>
    </row>
    <row r="12655" spans="5:5" ht="22.5" customHeight="1">
      <c r="E12655" s="612">
        <f t="shared" si="126"/>
        <v>3764362.2</v>
      </c>
    </row>
    <row r="12656" spans="5:5" ht="22.5" customHeight="1">
      <c r="E12656" s="612">
        <f t="shared" si="126"/>
        <v>3764362.2</v>
      </c>
    </row>
    <row r="12657" spans="5:5" ht="22.5" customHeight="1">
      <c r="E12657" s="612">
        <f t="shared" si="126"/>
        <v>3764362.2</v>
      </c>
    </row>
    <row r="12658" spans="5:5" ht="22.5" customHeight="1">
      <c r="E12658" s="612">
        <f t="shared" si="126"/>
        <v>3764362.2</v>
      </c>
    </row>
    <row r="12659" spans="5:5" ht="22.5" customHeight="1">
      <c r="E12659" s="612">
        <f t="shared" si="126"/>
        <v>3764362.2</v>
      </c>
    </row>
    <row r="12660" spans="5:5" ht="22.5" customHeight="1">
      <c r="E12660" s="612">
        <f t="shared" si="126"/>
        <v>3764362.2</v>
      </c>
    </row>
    <row r="12661" spans="5:5" ht="22.5" customHeight="1">
      <c r="E12661" s="612">
        <f t="shared" si="126"/>
        <v>3764362.2</v>
      </c>
    </row>
    <row r="12662" spans="5:5" ht="22.5" customHeight="1">
      <c r="E12662" s="612">
        <f t="shared" si="126"/>
        <v>3764362.2</v>
      </c>
    </row>
    <row r="12663" spans="5:5" ht="22.5" customHeight="1">
      <c r="E12663" s="612">
        <f t="shared" si="126"/>
        <v>3764362.2</v>
      </c>
    </row>
    <row r="12664" spans="5:5" ht="22.5" customHeight="1">
      <c r="E12664" s="612">
        <f t="shared" si="126"/>
        <v>3764362.2</v>
      </c>
    </row>
    <row r="12665" spans="5:5" ht="22.5" customHeight="1">
      <c r="E12665" s="612">
        <f t="shared" si="126"/>
        <v>3764362.2</v>
      </c>
    </row>
    <row r="12666" spans="5:5" ht="22.5" customHeight="1">
      <c r="E12666" s="612">
        <f t="shared" si="126"/>
        <v>3764362.2</v>
      </c>
    </row>
    <row r="12667" spans="5:5" ht="22.5" customHeight="1">
      <c r="E12667" s="612">
        <f t="shared" si="126"/>
        <v>3764362.2</v>
      </c>
    </row>
    <row r="12668" spans="5:5" ht="22.5" customHeight="1">
      <c r="E12668" s="612">
        <f t="shared" si="126"/>
        <v>3764362.2</v>
      </c>
    </row>
    <row r="12669" spans="5:5" ht="22.5" customHeight="1">
      <c r="E12669" s="612">
        <f t="shared" si="126"/>
        <v>3764362.2</v>
      </c>
    </row>
    <row r="12670" spans="5:5" ht="22.5" customHeight="1">
      <c r="E12670" s="612">
        <f t="shared" si="126"/>
        <v>3764362.2</v>
      </c>
    </row>
    <row r="12671" spans="5:5" ht="22.5" customHeight="1">
      <c r="E12671" s="612">
        <f t="shared" si="126"/>
        <v>3764362.2</v>
      </c>
    </row>
    <row r="12672" spans="5:5" ht="22.5" customHeight="1">
      <c r="E12672" s="612">
        <f t="shared" si="126"/>
        <v>3764362.2</v>
      </c>
    </row>
    <row r="12673" spans="5:5" ht="22.5" customHeight="1">
      <c r="E12673" s="612">
        <f t="shared" si="126"/>
        <v>3764362.2</v>
      </c>
    </row>
    <row r="12674" spans="5:5" ht="22.5" customHeight="1">
      <c r="E12674" s="612">
        <f t="shared" si="126"/>
        <v>3764362.2</v>
      </c>
    </row>
    <row r="12675" spans="5:5" ht="22.5" customHeight="1">
      <c r="E12675" s="612">
        <f t="shared" si="126"/>
        <v>3764362.2</v>
      </c>
    </row>
    <row r="12676" spans="5:5" ht="22.5" customHeight="1">
      <c r="E12676" s="612">
        <f t="shared" si="126"/>
        <v>3764362.2</v>
      </c>
    </row>
    <row r="12677" spans="5:5" ht="22.5" customHeight="1">
      <c r="E12677" s="612">
        <f t="shared" si="126"/>
        <v>3764362.2</v>
      </c>
    </row>
    <row r="12678" spans="5:5" ht="22.5" customHeight="1">
      <c r="E12678" s="612">
        <f t="shared" si="126"/>
        <v>3764362.2</v>
      </c>
    </row>
    <row r="12679" spans="5:5" ht="22.5" customHeight="1">
      <c r="E12679" s="612">
        <f t="shared" si="126"/>
        <v>3764362.2</v>
      </c>
    </row>
    <row r="12680" spans="5:5" ht="22.5" customHeight="1">
      <c r="E12680" s="612">
        <f t="shared" si="126"/>
        <v>3764362.2</v>
      </c>
    </row>
    <row r="12681" spans="5:5" ht="22.5" customHeight="1">
      <c r="E12681" s="612">
        <f t="shared" si="126"/>
        <v>3764362.2</v>
      </c>
    </row>
    <row r="12682" spans="5:5" ht="22.5" customHeight="1">
      <c r="E12682" s="612">
        <f t="shared" ref="E12682:E12745" si="127">E12681-D12682+C12682</f>
        <v>3764362.2</v>
      </c>
    </row>
    <row r="12683" spans="5:5" ht="22.5" customHeight="1">
      <c r="E12683" s="612">
        <f t="shared" si="127"/>
        <v>3764362.2</v>
      </c>
    </row>
    <row r="12684" spans="5:5" ht="22.5" customHeight="1">
      <c r="E12684" s="612">
        <f t="shared" si="127"/>
        <v>3764362.2</v>
      </c>
    </row>
    <row r="12685" spans="5:5" ht="22.5" customHeight="1">
      <c r="E12685" s="612">
        <f t="shared" si="127"/>
        <v>3764362.2</v>
      </c>
    </row>
    <row r="12686" spans="5:5" ht="22.5" customHeight="1">
      <c r="E12686" s="612">
        <f t="shared" si="127"/>
        <v>3764362.2</v>
      </c>
    </row>
    <row r="12687" spans="5:5" ht="22.5" customHeight="1">
      <c r="E12687" s="612">
        <f t="shared" si="127"/>
        <v>3764362.2</v>
      </c>
    </row>
    <row r="12688" spans="5:5" ht="22.5" customHeight="1">
      <c r="E12688" s="612">
        <f t="shared" si="127"/>
        <v>3764362.2</v>
      </c>
    </row>
    <row r="12689" spans="5:5" ht="22.5" customHeight="1">
      <c r="E12689" s="612">
        <f t="shared" si="127"/>
        <v>3764362.2</v>
      </c>
    </row>
    <row r="12690" spans="5:5" ht="22.5" customHeight="1">
      <c r="E12690" s="612">
        <f t="shared" si="127"/>
        <v>3764362.2</v>
      </c>
    </row>
    <row r="12691" spans="5:5" ht="22.5" customHeight="1">
      <c r="E12691" s="612">
        <f t="shared" si="127"/>
        <v>3764362.2</v>
      </c>
    </row>
    <row r="12692" spans="5:5" ht="22.5" customHeight="1">
      <c r="E12692" s="612">
        <f t="shared" si="127"/>
        <v>3764362.2</v>
      </c>
    </row>
    <row r="12693" spans="5:5" ht="22.5" customHeight="1">
      <c r="E12693" s="612">
        <f t="shared" si="127"/>
        <v>3764362.2</v>
      </c>
    </row>
    <row r="12694" spans="5:5" ht="22.5" customHeight="1">
      <c r="E12694" s="612">
        <f t="shared" si="127"/>
        <v>3764362.2</v>
      </c>
    </row>
    <row r="12695" spans="5:5" ht="22.5" customHeight="1">
      <c r="E12695" s="612">
        <f t="shared" si="127"/>
        <v>3764362.2</v>
      </c>
    </row>
    <row r="12696" spans="5:5" ht="22.5" customHeight="1">
      <c r="E12696" s="612">
        <f t="shared" si="127"/>
        <v>3764362.2</v>
      </c>
    </row>
    <row r="12697" spans="5:5" ht="22.5" customHeight="1">
      <c r="E12697" s="612">
        <f t="shared" si="127"/>
        <v>3764362.2</v>
      </c>
    </row>
    <row r="12698" spans="5:5" ht="22.5" customHeight="1">
      <c r="E12698" s="612">
        <f t="shared" si="127"/>
        <v>3764362.2</v>
      </c>
    </row>
    <row r="12699" spans="5:5" ht="22.5" customHeight="1">
      <c r="E12699" s="612">
        <f t="shared" si="127"/>
        <v>3764362.2</v>
      </c>
    </row>
    <row r="12700" spans="5:5" ht="22.5" customHeight="1">
      <c r="E12700" s="612">
        <f t="shared" si="127"/>
        <v>3764362.2</v>
      </c>
    </row>
    <row r="12701" spans="5:5" ht="22.5" customHeight="1">
      <c r="E12701" s="612">
        <f t="shared" si="127"/>
        <v>3764362.2</v>
      </c>
    </row>
    <row r="12702" spans="5:5" ht="22.5" customHeight="1">
      <c r="E12702" s="612">
        <f t="shared" si="127"/>
        <v>3764362.2</v>
      </c>
    </row>
    <row r="12703" spans="5:5" ht="22.5" customHeight="1">
      <c r="E12703" s="612">
        <f t="shared" si="127"/>
        <v>3764362.2</v>
      </c>
    </row>
    <row r="12704" spans="5:5" ht="22.5" customHeight="1">
      <c r="E12704" s="612">
        <f t="shared" si="127"/>
        <v>3764362.2</v>
      </c>
    </row>
    <row r="12705" spans="5:5" ht="22.5" customHeight="1">
      <c r="E12705" s="612">
        <f t="shared" si="127"/>
        <v>3764362.2</v>
      </c>
    </row>
    <row r="12706" spans="5:5" ht="22.5" customHeight="1">
      <c r="E12706" s="612">
        <f t="shared" si="127"/>
        <v>3764362.2</v>
      </c>
    </row>
    <row r="12707" spans="5:5" ht="22.5" customHeight="1">
      <c r="E12707" s="612">
        <f t="shared" si="127"/>
        <v>3764362.2</v>
      </c>
    </row>
    <row r="12708" spans="5:5" ht="22.5" customHeight="1">
      <c r="E12708" s="612">
        <f t="shared" si="127"/>
        <v>3764362.2</v>
      </c>
    </row>
    <row r="12709" spans="5:5" ht="22.5" customHeight="1">
      <c r="E12709" s="612">
        <f t="shared" si="127"/>
        <v>3764362.2</v>
      </c>
    </row>
    <row r="12710" spans="5:5" ht="22.5" customHeight="1">
      <c r="E12710" s="612">
        <f t="shared" si="127"/>
        <v>3764362.2</v>
      </c>
    </row>
    <row r="12711" spans="5:5" ht="22.5" customHeight="1">
      <c r="E12711" s="612">
        <f t="shared" si="127"/>
        <v>3764362.2</v>
      </c>
    </row>
    <row r="12712" spans="5:5" ht="22.5" customHeight="1">
      <c r="E12712" s="612">
        <f t="shared" si="127"/>
        <v>3764362.2</v>
      </c>
    </row>
    <row r="12713" spans="5:5" ht="22.5" customHeight="1">
      <c r="E12713" s="612">
        <f t="shared" si="127"/>
        <v>3764362.2</v>
      </c>
    </row>
    <row r="12714" spans="5:5" ht="22.5" customHeight="1">
      <c r="E12714" s="612">
        <f t="shared" si="127"/>
        <v>3764362.2</v>
      </c>
    </row>
    <row r="12715" spans="5:5" ht="22.5" customHeight="1">
      <c r="E12715" s="612">
        <f t="shared" si="127"/>
        <v>3764362.2</v>
      </c>
    </row>
    <row r="12716" spans="5:5" ht="22.5" customHeight="1">
      <c r="E12716" s="612">
        <f t="shared" si="127"/>
        <v>3764362.2</v>
      </c>
    </row>
    <row r="12717" spans="5:5" ht="22.5" customHeight="1">
      <c r="E12717" s="612">
        <f t="shared" si="127"/>
        <v>3764362.2</v>
      </c>
    </row>
    <row r="12718" spans="5:5" ht="22.5" customHeight="1">
      <c r="E12718" s="612">
        <f t="shared" si="127"/>
        <v>3764362.2</v>
      </c>
    </row>
    <row r="12719" spans="5:5" ht="22.5" customHeight="1">
      <c r="E12719" s="612">
        <f t="shared" si="127"/>
        <v>3764362.2</v>
      </c>
    </row>
    <row r="12720" spans="5:5" ht="22.5" customHeight="1">
      <c r="E12720" s="612">
        <f t="shared" si="127"/>
        <v>3764362.2</v>
      </c>
    </row>
    <row r="12721" spans="5:5" ht="22.5" customHeight="1">
      <c r="E12721" s="612">
        <f t="shared" si="127"/>
        <v>3764362.2</v>
      </c>
    </row>
    <row r="12722" spans="5:5" ht="22.5" customHeight="1">
      <c r="E12722" s="612">
        <f t="shared" si="127"/>
        <v>3764362.2</v>
      </c>
    </row>
    <row r="12723" spans="5:5" ht="22.5" customHeight="1">
      <c r="E12723" s="612">
        <f t="shared" si="127"/>
        <v>3764362.2</v>
      </c>
    </row>
    <row r="12724" spans="5:5" ht="22.5" customHeight="1">
      <c r="E12724" s="612">
        <f t="shared" si="127"/>
        <v>3764362.2</v>
      </c>
    </row>
    <row r="12725" spans="5:5" ht="22.5" customHeight="1">
      <c r="E12725" s="612">
        <f t="shared" si="127"/>
        <v>3764362.2</v>
      </c>
    </row>
    <row r="12726" spans="5:5" ht="22.5" customHeight="1">
      <c r="E12726" s="612">
        <f t="shared" si="127"/>
        <v>3764362.2</v>
      </c>
    </row>
    <row r="12727" spans="5:5" ht="22.5" customHeight="1">
      <c r="E12727" s="612">
        <f t="shared" si="127"/>
        <v>3764362.2</v>
      </c>
    </row>
    <row r="12728" spans="5:5" ht="22.5" customHeight="1">
      <c r="E12728" s="612">
        <f t="shared" si="127"/>
        <v>3764362.2</v>
      </c>
    </row>
    <row r="12729" spans="5:5" ht="22.5" customHeight="1">
      <c r="E12729" s="612">
        <f t="shared" si="127"/>
        <v>3764362.2</v>
      </c>
    </row>
    <row r="12730" spans="5:5" ht="22.5" customHeight="1">
      <c r="E12730" s="612">
        <f t="shared" si="127"/>
        <v>3764362.2</v>
      </c>
    </row>
    <row r="12731" spans="5:5" ht="22.5" customHeight="1">
      <c r="E12731" s="612">
        <f t="shared" si="127"/>
        <v>3764362.2</v>
      </c>
    </row>
    <row r="12732" spans="5:5" ht="22.5" customHeight="1">
      <c r="E12732" s="612">
        <f t="shared" si="127"/>
        <v>3764362.2</v>
      </c>
    </row>
    <row r="12733" spans="5:5" ht="22.5" customHeight="1">
      <c r="E12733" s="612">
        <f t="shared" si="127"/>
        <v>3764362.2</v>
      </c>
    </row>
    <row r="12734" spans="5:5" ht="22.5" customHeight="1">
      <c r="E12734" s="612">
        <f t="shared" si="127"/>
        <v>3764362.2</v>
      </c>
    </row>
    <row r="12735" spans="5:5" ht="22.5" customHeight="1">
      <c r="E12735" s="612">
        <f t="shared" si="127"/>
        <v>3764362.2</v>
      </c>
    </row>
    <row r="12736" spans="5:5" ht="22.5" customHeight="1">
      <c r="E12736" s="612">
        <f t="shared" si="127"/>
        <v>3764362.2</v>
      </c>
    </row>
    <row r="12737" spans="5:5" ht="22.5" customHeight="1">
      <c r="E12737" s="612">
        <f t="shared" si="127"/>
        <v>3764362.2</v>
      </c>
    </row>
    <row r="12738" spans="5:5" ht="22.5" customHeight="1">
      <c r="E12738" s="612">
        <f t="shared" si="127"/>
        <v>3764362.2</v>
      </c>
    </row>
    <row r="12739" spans="5:5" ht="22.5" customHeight="1">
      <c r="E12739" s="612">
        <f t="shared" si="127"/>
        <v>3764362.2</v>
      </c>
    </row>
    <row r="12740" spans="5:5" ht="22.5" customHeight="1">
      <c r="E12740" s="612">
        <f t="shared" si="127"/>
        <v>3764362.2</v>
      </c>
    </row>
    <row r="12741" spans="5:5" ht="22.5" customHeight="1">
      <c r="E12741" s="612">
        <f t="shared" si="127"/>
        <v>3764362.2</v>
      </c>
    </row>
    <row r="12742" spans="5:5" ht="22.5" customHeight="1">
      <c r="E12742" s="612">
        <f t="shared" si="127"/>
        <v>3764362.2</v>
      </c>
    </row>
    <row r="12743" spans="5:5" ht="22.5" customHeight="1">
      <c r="E12743" s="612">
        <f t="shared" si="127"/>
        <v>3764362.2</v>
      </c>
    </row>
    <row r="12744" spans="5:5" ht="22.5" customHeight="1">
      <c r="E12744" s="612">
        <f t="shared" si="127"/>
        <v>3764362.2</v>
      </c>
    </row>
    <row r="12745" spans="5:5" ht="22.5" customHeight="1">
      <c r="E12745" s="612">
        <f t="shared" si="127"/>
        <v>3764362.2</v>
      </c>
    </row>
    <row r="12746" spans="5:5" ht="22.5" customHeight="1">
      <c r="E12746" s="612">
        <f t="shared" ref="E12746:E12809" si="128">E12745-D12746+C12746</f>
        <v>3764362.2</v>
      </c>
    </row>
    <row r="12747" spans="5:5" ht="22.5" customHeight="1">
      <c r="E12747" s="612">
        <f t="shared" si="128"/>
        <v>3764362.2</v>
      </c>
    </row>
    <row r="12748" spans="5:5" ht="22.5" customHeight="1">
      <c r="E12748" s="612">
        <f t="shared" si="128"/>
        <v>3764362.2</v>
      </c>
    </row>
    <row r="12749" spans="5:5" ht="22.5" customHeight="1">
      <c r="E12749" s="612">
        <f t="shared" si="128"/>
        <v>3764362.2</v>
      </c>
    </row>
    <row r="12750" spans="5:5" ht="22.5" customHeight="1">
      <c r="E12750" s="612">
        <f t="shared" si="128"/>
        <v>3764362.2</v>
      </c>
    </row>
    <row r="12751" spans="5:5" ht="22.5" customHeight="1">
      <c r="E12751" s="612">
        <f t="shared" si="128"/>
        <v>3764362.2</v>
      </c>
    </row>
    <row r="12752" spans="5:5" ht="22.5" customHeight="1">
      <c r="E12752" s="612">
        <f t="shared" si="128"/>
        <v>3764362.2</v>
      </c>
    </row>
    <row r="12753" spans="5:5" ht="22.5" customHeight="1">
      <c r="E12753" s="612">
        <f t="shared" si="128"/>
        <v>3764362.2</v>
      </c>
    </row>
    <row r="12754" spans="5:5" ht="22.5" customHeight="1">
      <c r="E12754" s="612">
        <f t="shared" si="128"/>
        <v>3764362.2</v>
      </c>
    </row>
    <row r="12755" spans="5:5" ht="22.5" customHeight="1">
      <c r="E12755" s="612">
        <f t="shared" si="128"/>
        <v>3764362.2</v>
      </c>
    </row>
    <row r="12756" spans="5:5" ht="22.5" customHeight="1">
      <c r="E12756" s="612">
        <f t="shared" si="128"/>
        <v>3764362.2</v>
      </c>
    </row>
    <row r="12757" spans="5:5" ht="22.5" customHeight="1">
      <c r="E12757" s="612">
        <f t="shared" si="128"/>
        <v>3764362.2</v>
      </c>
    </row>
    <row r="12758" spans="5:5" ht="22.5" customHeight="1">
      <c r="E12758" s="612">
        <f t="shared" si="128"/>
        <v>3764362.2</v>
      </c>
    </row>
    <row r="12759" spans="5:5" ht="22.5" customHeight="1">
      <c r="E12759" s="612">
        <f t="shared" si="128"/>
        <v>3764362.2</v>
      </c>
    </row>
    <row r="12760" spans="5:5" ht="22.5" customHeight="1">
      <c r="E12760" s="612">
        <f t="shared" si="128"/>
        <v>3764362.2</v>
      </c>
    </row>
    <row r="12761" spans="5:5" ht="22.5" customHeight="1">
      <c r="E12761" s="612">
        <f t="shared" si="128"/>
        <v>3764362.2</v>
      </c>
    </row>
    <row r="12762" spans="5:5" ht="22.5" customHeight="1">
      <c r="E12762" s="612">
        <f t="shared" si="128"/>
        <v>3764362.2</v>
      </c>
    </row>
    <row r="12763" spans="5:5" ht="22.5" customHeight="1">
      <c r="E12763" s="612">
        <f t="shared" si="128"/>
        <v>3764362.2</v>
      </c>
    </row>
    <row r="12764" spans="5:5" ht="22.5" customHeight="1">
      <c r="E12764" s="612">
        <f t="shared" si="128"/>
        <v>3764362.2</v>
      </c>
    </row>
    <row r="12765" spans="5:5" ht="22.5" customHeight="1">
      <c r="E12765" s="612">
        <f t="shared" si="128"/>
        <v>3764362.2</v>
      </c>
    </row>
    <row r="12766" spans="5:5" ht="22.5" customHeight="1">
      <c r="E12766" s="612">
        <f t="shared" si="128"/>
        <v>3764362.2</v>
      </c>
    </row>
    <row r="12767" spans="5:5" ht="22.5" customHeight="1">
      <c r="E12767" s="612">
        <f t="shared" si="128"/>
        <v>3764362.2</v>
      </c>
    </row>
    <row r="12768" spans="5:5" ht="22.5" customHeight="1">
      <c r="E12768" s="612">
        <f t="shared" si="128"/>
        <v>3764362.2</v>
      </c>
    </row>
    <row r="12769" spans="5:5" ht="22.5" customHeight="1">
      <c r="E12769" s="612">
        <f t="shared" si="128"/>
        <v>3764362.2</v>
      </c>
    </row>
    <row r="12770" spans="5:5" ht="22.5" customHeight="1">
      <c r="E12770" s="612">
        <f t="shared" si="128"/>
        <v>3764362.2</v>
      </c>
    </row>
    <row r="12771" spans="5:5" ht="22.5" customHeight="1">
      <c r="E12771" s="612">
        <f t="shared" si="128"/>
        <v>3764362.2</v>
      </c>
    </row>
    <row r="12772" spans="5:5" ht="22.5" customHeight="1">
      <c r="E12772" s="612">
        <f t="shared" si="128"/>
        <v>3764362.2</v>
      </c>
    </row>
    <row r="12773" spans="5:5" ht="22.5" customHeight="1">
      <c r="E12773" s="612">
        <f t="shared" si="128"/>
        <v>3764362.2</v>
      </c>
    </row>
    <row r="12774" spans="5:5" ht="22.5" customHeight="1">
      <c r="E12774" s="612">
        <f t="shared" si="128"/>
        <v>3764362.2</v>
      </c>
    </row>
    <row r="12775" spans="5:5" ht="22.5" customHeight="1">
      <c r="E12775" s="612">
        <f t="shared" si="128"/>
        <v>3764362.2</v>
      </c>
    </row>
    <row r="12776" spans="5:5" ht="22.5" customHeight="1">
      <c r="E12776" s="612">
        <f t="shared" si="128"/>
        <v>3764362.2</v>
      </c>
    </row>
    <row r="12777" spans="5:5" ht="22.5" customHeight="1">
      <c r="E12777" s="612">
        <f t="shared" si="128"/>
        <v>3764362.2</v>
      </c>
    </row>
    <row r="12778" spans="5:5" ht="22.5" customHeight="1">
      <c r="E12778" s="612">
        <f t="shared" si="128"/>
        <v>3764362.2</v>
      </c>
    </row>
    <row r="12779" spans="5:5" ht="22.5" customHeight="1">
      <c r="E12779" s="612">
        <f t="shared" si="128"/>
        <v>3764362.2</v>
      </c>
    </row>
    <row r="12780" spans="5:5" ht="22.5" customHeight="1">
      <c r="E12780" s="612">
        <f t="shared" si="128"/>
        <v>3764362.2</v>
      </c>
    </row>
    <row r="12781" spans="5:5" ht="22.5" customHeight="1">
      <c r="E12781" s="612">
        <f t="shared" si="128"/>
        <v>3764362.2</v>
      </c>
    </row>
    <row r="12782" spans="5:5" ht="22.5" customHeight="1">
      <c r="E12782" s="612">
        <f t="shared" si="128"/>
        <v>3764362.2</v>
      </c>
    </row>
    <row r="12783" spans="5:5" ht="22.5" customHeight="1">
      <c r="E12783" s="612">
        <f t="shared" si="128"/>
        <v>3764362.2</v>
      </c>
    </row>
    <row r="12784" spans="5:5" ht="22.5" customHeight="1">
      <c r="E12784" s="612">
        <f t="shared" si="128"/>
        <v>3764362.2</v>
      </c>
    </row>
    <row r="12785" spans="5:5" ht="22.5" customHeight="1">
      <c r="E12785" s="612">
        <f t="shared" si="128"/>
        <v>3764362.2</v>
      </c>
    </row>
    <row r="12786" spans="5:5" ht="22.5" customHeight="1">
      <c r="E12786" s="612">
        <f t="shared" si="128"/>
        <v>3764362.2</v>
      </c>
    </row>
    <row r="12787" spans="5:5" ht="22.5" customHeight="1">
      <c r="E12787" s="612">
        <f t="shared" si="128"/>
        <v>3764362.2</v>
      </c>
    </row>
    <row r="12788" spans="5:5" ht="22.5" customHeight="1">
      <c r="E12788" s="612">
        <f t="shared" si="128"/>
        <v>3764362.2</v>
      </c>
    </row>
    <row r="12789" spans="5:5" ht="22.5" customHeight="1">
      <c r="E12789" s="612">
        <f t="shared" si="128"/>
        <v>3764362.2</v>
      </c>
    </row>
    <row r="12790" spans="5:5" ht="22.5" customHeight="1">
      <c r="E12790" s="612">
        <f t="shared" si="128"/>
        <v>3764362.2</v>
      </c>
    </row>
    <row r="12791" spans="5:5" ht="22.5" customHeight="1">
      <c r="E12791" s="612">
        <f t="shared" si="128"/>
        <v>3764362.2</v>
      </c>
    </row>
    <row r="12792" spans="5:5" ht="22.5" customHeight="1">
      <c r="E12792" s="612">
        <f t="shared" si="128"/>
        <v>3764362.2</v>
      </c>
    </row>
    <row r="12793" spans="5:5" ht="22.5" customHeight="1">
      <c r="E12793" s="612">
        <f t="shared" si="128"/>
        <v>3764362.2</v>
      </c>
    </row>
    <row r="12794" spans="5:5" ht="22.5" customHeight="1">
      <c r="E12794" s="612">
        <f t="shared" si="128"/>
        <v>3764362.2</v>
      </c>
    </row>
    <row r="12795" spans="5:5" ht="22.5" customHeight="1">
      <c r="E12795" s="612">
        <f t="shared" si="128"/>
        <v>3764362.2</v>
      </c>
    </row>
    <row r="12796" spans="5:5" ht="22.5" customHeight="1">
      <c r="E12796" s="612">
        <f t="shared" si="128"/>
        <v>3764362.2</v>
      </c>
    </row>
    <row r="12797" spans="5:5" ht="22.5" customHeight="1">
      <c r="E12797" s="612">
        <f t="shared" si="128"/>
        <v>3764362.2</v>
      </c>
    </row>
    <row r="12798" spans="5:5" ht="22.5" customHeight="1">
      <c r="E12798" s="612">
        <f t="shared" si="128"/>
        <v>3764362.2</v>
      </c>
    </row>
    <row r="12799" spans="5:5" ht="22.5" customHeight="1">
      <c r="E12799" s="612">
        <f t="shared" si="128"/>
        <v>3764362.2</v>
      </c>
    </row>
    <row r="12800" spans="5:5" ht="22.5" customHeight="1">
      <c r="E12800" s="612">
        <f t="shared" si="128"/>
        <v>3764362.2</v>
      </c>
    </row>
    <row r="12801" spans="5:5" ht="22.5" customHeight="1">
      <c r="E12801" s="612">
        <f t="shared" si="128"/>
        <v>3764362.2</v>
      </c>
    </row>
    <row r="12802" spans="5:5" ht="22.5" customHeight="1">
      <c r="E12802" s="612">
        <f t="shared" si="128"/>
        <v>3764362.2</v>
      </c>
    </row>
    <row r="12803" spans="5:5" ht="22.5" customHeight="1">
      <c r="E12803" s="612">
        <f t="shared" si="128"/>
        <v>3764362.2</v>
      </c>
    </row>
    <row r="12804" spans="5:5" ht="22.5" customHeight="1">
      <c r="E12804" s="612">
        <f t="shared" si="128"/>
        <v>3764362.2</v>
      </c>
    </row>
    <row r="12805" spans="5:5" ht="22.5" customHeight="1">
      <c r="E12805" s="612">
        <f t="shared" si="128"/>
        <v>3764362.2</v>
      </c>
    </row>
    <row r="12806" spans="5:5" ht="22.5" customHeight="1">
      <c r="E12806" s="612">
        <f t="shared" si="128"/>
        <v>3764362.2</v>
      </c>
    </row>
    <row r="12807" spans="5:5" ht="22.5" customHeight="1">
      <c r="E12807" s="612">
        <f t="shared" si="128"/>
        <v>3764362.2</v>
      </c>
    </row>
    <row r="12808" spans="5:5" ht="22.5" customHeight="1">
      <c r="E12808" s="612">
        <f t="shared" si="128"/>
        <v>3764362.2</v>
      </c>
    </row>
    <row r="12809" spans="5:5" ht="22.5" customHeight="1">
      <c r="E12809" s="612">
        <f t="shared" si="128"/>
        <v>3764362.2</v>
      </c>
    </row>
    <row r="12810" spans="5:5" ht="22.5" customHeight="1">
      <c r="E12810" s="612">
        <f t="shared" ref="E12810:E12873" si="129">E12809-D12810+C12810</f>
        <v>3764362.2</v>
      </c>
    </row>
    <row r="12811" spans="5:5" ht="22.5" customHeight="1">
      <c r="E12811" s="612">
        <f t="shared" si="129"/>
        <v>3764362.2</v>
      </c>
    </row>
    <row r="12812" spans="5:5" ht="22.5" customHeight="1">
      <c r="E12812" s="612">
        <f t="shared" si="129"/>
        <v>3764362.2</v>
      </c>
    </row>
    <row r="12813" spans="5:5" ht="22.5" customHeight="1">
      <c r="E12813" s="612">
        <f t="shared" si="129"/>
        <v>3764362.2</v>
      </c>
    </row>
    <row r="12814" spans="5:5" ht="22.5" customHeight="1">
      <c r="E12814" s="612">
        <f t="shared" si="129"/>
        <v>3764362.2</v>
      </c>
    </row>
    <row r="12815" spans="5:5" ht="22.5" customHeight="1">
      <c r="E12815" s="612">
        <f t="shared" si="129"/>
        <v>3764362.2</v>
      </c>
    </row>
    <row r="12816" spans="5:5" ht="22.5" customHeight="1">
      <c r="E12816" s="612">
        <f t="shared" si="129"/>
        <v>3764362.2</v>
      </c>
    </row>
    <row r="12817" spans="5:5" ht="22.5" customHeight="1">
      <c r="E12817" s="612">
        <f t="shared" si="129"/>
        <v>3764362.2</v>
      </c>
    </row>
    <row r="12818" spans="5:5" ht="22.5" customHeight="1">
      <c r="E12818" s="612">
        <f t="shared" si="129"/>
        <v>3764362.2</v>
      </c>
    </row>
    <row r="12819" spans="5:5" ht="22.5" customHeight="1">
      <c r="E12819" s="612">
        <f t="shared" si="129"/>
        <v>3764362.2</v>
      </c>
    </row>
    <row r="12820" spans="5:5" ht="22.5" customHeight="1">
      <c r="E12820" s="612">
        <f t="shared" si="129"/>
        <v>3764362.2</v>
      </c>
    </row>
    <row r="12821" spans="5:5" ht="22.5" customHeight="1">
      <c r="E12821" s="612">
        <f t="shared" si="129"/>
        <v>3764362.2</v>
      </c>
    </row>
    <row r="12822" spans="5:5" ht="22.5" customHeight="1">
      <c r="E12822" s="612">
        <f t="shared" si="129"/>
        <v>3764362.2</v>
      </c>
    </row>
    <row r="12823" spans="5:5" ht="22.5" customHeight="1">
      <c r="E12823" s="612">
        <f t="shared" si="129"/>
        <v>3764362.2</v>
      </c>
    </row>
    <row r="12824" spans="5:5" ht="22.5" customHeight="1">
      <c r="E12824" s="612">
        <f t="shared" si="129"/>
        <v>3764362.2</v>
      </c>
    </row>
    <row r="12825" spans="5:5" ht="22.5" customHeight="1">
      <c r="E12825" s="612">
        <f t="shared" si="129"/>
        <v>3764362.2</v>
      </c>
    </row>
    <row r="12826" spans="5:5" ht="22.5" customHeight="1">
      <c r="E12826" s="612">
        <f t="shared" si="129"/>
        <v>3764362.2</v>
      </c>
    </row>
    <row r="12827" spans="5:5" ht="22.5" customHeight="1">
      <c r="E12827" s="612">
        <f t="shared" si="129"/>
        <v>3764362.2</v>
      </c>
    </row>
    <row r="12828" spans="5:5" ht="22.5" customHeight="1">
      <c r="E12828" s="612">
        <f t="shared" si="129"/>
        <v>3764362.2</v>
      </c>
    </row>
    <row r="12829" spans="5:5" ht="22.5" customHeight="1">
      <c r="E12829" s="612">
        <f t="shared" si="129"/>
        <v>3764362.2</v>
      </c>
    </row>
    <row r="12830" spans="5:5" ht="22.5" customHeight="1">
      <c r="E12830" s="612">
        <f t="shared" si="129"/>
        <v>3764362.2</v>
      </c>
    </row>
    <row r="12831" spans="5:5" ht="22.5" customHeight="1">
      <c r="E12831" s="612">
        <f t="shared" si="129"/>
        <v>3764362.2</v>
      </c>
    </row>
    <row r="12832" spans="5:5" ht="22.5" customHeight="1">
      <c r="E12832" s="612">
        <f t="shared" si="129"/>
        <v>3764362.2</v>
      </c>
    </row>
    <row r="12833" spans="5:5" ht="22.5" customHeight="1">
      <c r="E12833" s="612">
        <f t="shared" si="129"/>
        <v>3764362.2</v>
      </c>
    </row>
    <row r="12834" spans="5:5" ht="22.5" customHeight="1">
      <c r="E12834" s="612">
        <f t="shared" si="129"/>
        <v>3764362.2</v>
      </c>
    </row>
    <row r="12835" spans="5:5" ht="22.5" customHeight="1">
      <c r="E12835" s="612">
        <f t="shared" si="129"/>
        <v>3764362.2</v>
      </c>
    </row>
    <row r="12836" spans="5:5" ht="22.5" customHeight="1">
      <c r="E12836" s="612">
        <f t="shared" si="129"/>
        <v>3764362.2</v>
      </c>
    </row>
    <row r="12837" spans="5:5" ht="22.5" customHeight="1">
      <c r="E12837" s="612">
        <f t="shared" si="129"/>
        <v>3764362.2</v>
      </c>
    </row>
    <row r="12838" spans="5:5" ht="22.5" customHeight="1">
      <c r="E12838" s="612">
        <f t="shared" si="129"/>
        <v>3764362.2</v>
      </c>
    </row>
    <row r="12839" spans="5:5" ht="22.5" customHeight="1">
      <c r="E12839" s="612">
        <f t="shared" si="129"/>
        <v>3764362.2</v>
      </c>
    </row>
    <row r="12840" spans="5:5" ht="22.5" customHeight="1">
      <c r="E12840" s="612">
        <f t="shared" si="129"/>
        <v>3764362.2</v>
      </c>
    </row>
    <row r="12841" spans="5:5" ht="22.5" customHeight="1">
      <c r="E12841" s="612">
        <f t="shared" si="129"/>
        <v>3764362.2</v>
      </c>
    </row>
    <row r="12842" spans="5:5" ht="22.5" customHeight="1">
      <c r="E12842" s="612">
        <f t="shared" si="129"/>
        <v>3764362.2</v>
      </c>
    </row>
    <row r="12843" spans="5:5" ht="22.5" customHeight="1">
      <c r="E12843" s="612">
        <f t="shared" si="129"/>
        <v>3764362.2</v>
      </c>
    </row>
    <row r="12844" spans="5:5" ht="22.5" customHeight="1">
      <c r="E12844" s="612">
        <f t="shared" si="129"/>
        <v>3764362.2</v>
      </c>
    </row>
    <row r="12845" spans="5:5" ht="22.5" customHeight="1">
      <c r="E12845" s="612">
        <f t="shared" si="129"/>
        <v>3764362.2</v>
      </c>
    </row>
    <row r="12846" spans="5:5" ht="22.5" customHeight="1">
      <c r="E12846" s="612">
        <f t="shared" si="129"/>
        <v>3764362.2</v>
      </c>
    </row>
    <row r="12847" spans="5:5" ht="22.5" customHeight="1">
      <c r="E12847" s="612">
        <f t="shared" si="129"/>
        <v>3764362.2</v>
      </c>
    </row>
    <row r="12848" spans="5:5" ht="22.5" customHeight="1">
      <c r="E12848" s="612">
        <f t="shared" si="129"/>
        <v>3764362.2</v>
      </c>
    </row>
    <row r="12849" spans="5:5" ht="22.5" customHeight="1">
      <c r="E12849" s="612">
        <f t="shared" si="129"/>
        <v>3764362.2</v>
      </c>
    </row>
    <row r="12850" spans="5:5" ht="22.5" customHeight="1">
      <c r="E12850" s="612">
        <f t="shared" si="129"/>
        <v>3764362.2</v>
      </c>
    </row>
    <row r="12851" spans="5:5" ht="22.5" customHeight="1">
      <c r="E12851" s="612">
        <f t="shared" si="129"/>
        <v>3764362.2</v>
      </c>
    </row>
    <row r="12852" spans="5:5" ht="22.5" customHeight="1">
      <c r="E12852" s="612">
        <f t="shared" si="129"/>
        <v>3764362.2</v>
      </c>
    </row>
    <row r="12853" spans="5:5" ht="22.5" customHeight="1">
      <c r="E12853" s="612">
        <f t="shared" si="129"/>
        <v>3764362.2</v>
      </c>
    </row>
    <row r="12854" spans="5:5" ht="22.5" customHeight="1">
      <c r="E12854" s="612">
        <f t="shared" si="129"/>
        <v>3764362.2</v>
      </c>
    </row>
    <row r="12855" spans="5:5" ht="22.5" customHeight="1">
      <c r="E12855" s="612">
        <f t="shared" si="129"/>
        <v>3764362.2</v>
      </c>
    </row>
    <row r="12856" spans="5:5" ht="22.5" customHeight="1">
      <c r="E12856" s="612">
        <f t="shared" si="129"/>
        <v>3764362.2</v>
      </c>
    </row>
    <row r="12857" spans="5:5" ht="22.5" customHeight="1">
      <c r="E12857" s="612">
        <f t="shared" si="129"/>
        <v>3764362.2</v>
      </c>
    </row>
    <row r="12858" spans="5:5" ht="22.5" customHeight="1">
      <c r="E12858" s="612">
        <f t="shared" si="129"/>
        <v>3764362.2</v>
      </c>
    </row>
    <row r="12859" spans="5:5" ht="22.5" customHeight="1">
      <c r="E12859" s="612">
        <f t="shared" si="129"/>
        <v>3764362.2</v>
      </c>
    </row>
    <row r="12860" spans="5:5" ht="22.5" customHeight="1">
      <c r="E12860" s="612">
        <f t="shared" si="129"/>
        <v>3764362.2</v>
      </c>
    </row>
    <row r="12861" spans="5:5" ht="22.5" customHeight="1">
      <c r="E12861" s="612">
        <f t="shared" si="129"/>
        <v>3764362.2</v>
      </c>
    </row>
    <row r="12862" spans="5:5" ht="22.5" customHeight="1">
      <c r="E12862" s="612">
        <f t="shared" si="129"/>
        <v>3764362.2</v>
      </c>
    </row>
    <row r="12863" spans="5:5" ht="22.5" customHeight="1">
      <c r="E12863" s="612">
        <f t="shared" si="129"/>
        <v>3764362.2</v>
      </c>
    </row>
    <row r="12864" spans="5:5" ht="22.5" customHeight="1">
      <c r="E12864" s="612">
        <f t="shared" si="129"/>
        <v>3764362.2</v>
      </c>
    </row>
    <row r="12865" spans="5:5" ht="22.5" customHeight="1">
      <c r="E12865" s="612">
        <f t="shared" si="129"/>
        <v>3764362.2</v>
      </c>
    </row>
    <row r="12866" spans="5:5" ht="22.5" customHeight="1">
      <c r="E12866" s="612">
        <f t="shared" si="129"/>
        <v>3764362.2</v>
      </c>
    </row>
    <row r="12867" spans="5:5" ht="22.5" customHeight="1">
      <c r="E12867" s="612">
        <f t="shared" si="129"/>
        <v>3764362.2</v>
      </c>
    </row>
    <row r="12868" spans="5:5" ht="22.5" customHeight="1">
      <c r="E12868" s="612">
        <f t="shared" si="129"/>
        <v>3764362.2</v>
      </c>
    </row>
    <row r="12869" spans="5:5" ht="22.5" customHeight="1">
      <c r="E12869" s="612">
        <f t="shared" si="129"/>
        <v>3764362.2</v>
      </c>
    </row>
    <row r="12870" spans="5:5" ht="22.5" customHeight="1">
      <c r="E12870" s="612">
        <f t="shared" si="129"/>
        <v>3764362.2</v>
      </c>
    </row>
    <row r="12871" spans="5:5" ht="22.5" customHeight="1">
      <c r="E12871" s="612">
        <f t="shared" si="129"/>
        <v>3764362.2</v>
      </c>
    </row>
    <row r="12872" spans="5:5" ht="22.5" customHeight="1">
      <c r="E12872" s="612">
        <f t="shared" si="129"/>
        <v>3764362.2</v>
      </c>
    </row>
    <row r="12873" spans="5:5" ht="22.5" customHeight="1">
      <c r="E12873" s="612">
        <f t="shared" si="129"/>
        <v>3764362.2</v>
      </c>
    </row>
    <row r="12874" spans="5:5" ht="22.5" customHeight="1">
      <c r="E12874" s="612">
        <f t="shared" ref="E12874:E12937" si="130">E12873-D12874+C12874</f>
        <v>3764362.2</v>
      </c>
    </row>
    <row r="12875" spans="5:5" ht="22.5" customHeight="1">
      <c r="E12875" s="612">
        <f t="shared" si="130"/>
        <v>3764362.2</v>
      </c>
    </row>
    <row r="12876" spans="5:5" ht="22.5" customHeight="1">
      <c r="E12876" s="612">
        <f t="shared" si="130"/>
        <v>3764362.2</v>
      </c>
    </row>
    <row r="12877" spans="5:5" ht="22.5" customHeight="1">
      <c r="E12877" s="612">
        <f t="shared" si="130"/>
        <v>3764362.2</v>
      </c>
    </row>
    <row r="12878" spans="5:5" ht="22.5" customHeight="1">
      <c r="E12878" s="612">
        <f t="shared" si="130"/>
        <v>3764362.2</v>
      </c>
    </row>
    <row r="12879" spans="5:5" ht="22.5" customHeight="1">
      <c r="E12879" s="612">
        <f t="shared" si="130"/>
        <v>3764362.2</v>
      </c>
    </row>
    <row r="12880" spans="5:5" ht="22.5" customHeight="1">
      <c r="E12880" s="612">
        <f t="shared" si="130"/>
        <v>3764362.2</v>
      </c>
    </row>
    <row r="12881" spans="5:5" ht="22.5" customHeight="1">
      <c r="E12881" s="612">
        <f t="shared" si="130"/>
        <v>3764362.2</v>
      </c>
    </row>
    <row r="12882" spans="5:5" ht="22.5" customHeight="1">
      <c r="E12882" s="612">
        <f t="shared" si="130"/>
        <v>3764362.2</v>
      </c>
    </row>
    <row r="12883" spans="5:5" ht="22.5" customHeight="1">
      <c r="E12883" s="612">
        <f t="shared" si="130"/>
        <v>3764362.2</v>
      </c>
    </row>
    <row r="12884" spans="5:5" ht="22.5" customHeight="1">
      <c r="E12884" s="612">
        <f t="shared" si="130"/>
        <v>3764362.2</v>
      </c>
    </row>
    <row r="12885" spans="5:5" ht="22.5" customHeight="1">
      <c r="E12885" s="612">
        <f t="shared" si="130"/>
        <v>3764362.2</v>
      </c>
    </row>
    <row r="12886" spans="5:5" ht="22.5" customHeight="1">
      <c r="E12886" s="612">
        <f t="shared" si="130"/>
        <v>3764362.2</v>
      </c>
    </row>
    <row r="12887" spans="5:5" ht="22.5" customHeight="1">
      <c r="E12887" s="612">
        <f t="shared" si="130"/>
        <v>3764362.2</v>
      </c>
    </row>
    <row r="12888" spans="5:5" ht="22.5" customHeight="1">
      <c r="E12888" s="612">
        <f t="shared" si="130"/>
        <v>3764362.2</v>
      </c>
    </row>
    <row r="12889" spans="5:5" ht="22.5" customHeight="1">
      <c r="E12889" s="612">
        <f t="shared" si="130"/>
        <v>3764362.2</v>
      </c>
    </row>
    <row r="12890" spans="5:5" ht="22.5" customHeight="1">
      <c r="E12890" s="612">
        <f t="shared" si="130"/>
        <v>3764362.2</v>
      </c>
    </row>
    <row r="12891" spans="5:5" ht="22.5" customHeight="1">
      <c r="E12891" s="612">
        <f t="shared" si="130"/>
        <v>3764362.2</v>
      </c>
    </row>
    <row r="12892" spans="5:5" ht="22.5" customHeight="1">
      <c r="E12892" s="612">
        <f t="shared" si="130"/>
        <v>3764362.2</v>
      </c>
    </row>
    <row r="12893" spans="5:5" ht="22.5" customHeight="1">
      <c r="E12893" s="612">
        <f t="shared" si="130"/>
        <v>3764362.2</v>
      </c>
    </row>
    <row r="12894" spans="5:5" ht="22.5" customHeight="1">
      <c r="E12894" s="612">
        <f t="shared" si="130"/>
        <v>3764362.2</v>
      </c>
    </row>
    <row r="12895" spans="5:5" ht="22.5" customHeight="1">
      <c r="E12895" s="612">
        <f t="shared" si="130"/>
        <v>3764362.2</v>
      </c>
    </row>
    <row r="12896" spans="5:5" ht="22.5" customHeight="1">
      <c r="E12896" s="612">
        <f t="shared" si="130"/>
        <v>3764362.2</v>
      </c>
    </row>
    <row r="12897" spans="5:5" ht="22.5" customHeight="1">
      <c r="E12897" s="612">
        <f t="shared" si="130"/>
        <v>3764362.2</v>
      </c>
    </row>
    <row r="12898" spans="5:5" ht="22.5" customHeight="1">
      <c r="E12898" s="612">
        <f t="shared" si="130"/>
        <v>3764362.2</v>
      </c>
    </row>
    <row r="12899" spans="5:5" ht="22.5" customHeight="1">
      <c r="E12899" s="612">
        <f t="shared" si="130"/>
        <v>3764362.2</v>
      </c>
    </row>
    <row r="12900" spans="5:5" ht="22.5" customHeight="1">
      <c r="E12900" s="612">
        <f t="shared" si="130"/>
        <v>3764362.2</v>
      </c>
    </row>
    <row r="12901" spans="5:5" ht="22.5" customHeight="1">
      <c r="E12901" s="612">
        <f t="shared" si="130"/>
        <v>3764362.2</v>
      </c>
    </row>
    <row r="12902" spans="5:5" ht="22.5" customHeight="1">
      <c r="E12902" s="612">
        <f t="shared" si="130"/>
        <v>3764362.2</v>
      </c>
    </row>
    <row r="12903" spans="5:5" ht="22.5" customHeight="1">
      <c r="E12903" s="612">
        <f t="shared" si="130"/>
        <v>3764362.2</v>
      </c>
    </row>
    <row r="12904" spans="5:5" ht="22.5" customHeight="1">
      <c r="E12904" s="612">
        <f t="shared" si="130"/>
        <v>3764362.2</v>
      </c>
    </row>
    <row r="12905" spans="5:5" ht="22.5" customHeight="1">
      <c r="E12905" s="612">
        <f t="shared" si="130"/>
        <v>3764362.2</v>
      </c>
    </row>
    <row r="12906" spans="5:5" ht="22.5" customHeight="1">
      <c r="E12906" s="612">
        <f t="shared" si="130"/>
        <v>3764362.2</v>
      </c>
    </row>
    <row r="12907" spans="5:5" ht="22.5" customHeight="1">
      <c r="E12907" s="612">
        <f t="shared" si="130"/>
        <v>3764362.2</v>
      </c>
    </row>
    <row r="12908" spans="5:5" ht="22.5" customHeight="1">
      <c r="E12908" s="612">
        <f t="shared" si="130"/>
        <v>3764362.2</v>
      </c>
    </row>
    <row r="12909" spans="5:5" ht="22.5" customHeight="1">
      <c r="E12909" s="612">
        <f t="shared" si="130"/>
        <v>3764362.2</v>
      </c>
    </row>
    <row r="12910" spans="5:5" ht="22.5" customHeight="1">
      <c r="E12910" s="612">
        <f t="shared" si="130"/>
        <v>3764362.2</v>
      </c>
    </row>
    <row r="12911" spans="5:5" ht="22.5" customHeight="1">
      <c r="E12911" s="612">
        <f t="shared" si="130"/>
        <v>3764362.2</v>
      </c>
    </row>
    <row r="12912" spans="5:5" ht="22.5" customHeight="1">
      <c r="E12912" s="612">
        <f t="shared" si="130"/>
        <v>3764362.2</v>
      </c>
    </row>
    <row r="12913" spans="5:5" ht="22.5" customHeight="1">
      <c r="E12913" s="612">
        <f t="shared" si="130"/>
        <v>3764362.2</v>
      </c>
    </row>
    <row r="12914" spans="5:5" ht="22.5" customHeight="1">
      <c r="E12914" s="612">
        <f t="shared" si="130"/>
        <v>3764362.2</v>
      </c>
    </row>
    <row r="12915" spans="5:5" ht="22.5" customHeight="1">
      <c r="E12915" s="612">
        <f t="shared" si="130"/>
        <v>3764362.2</v>
      </c>
    </row>
    <row r="12916" spans="5:5" ht="22.5" customHeight="1">
      <c r="E12916" s="612">
        <f t="shared" si="130"/>
        <v>3764362.2</v>
      </c>
    </row>
    <row r="12917" spans="5:5" ht="22.5" customHeight="1">
      <c r="E12917" s="612">
        <f t="shared" si="130"/>
        <v>3764362.2</v>
      </c>
    </row>
    <row r="12918" spans="5:5" ht="22.5" customHeight="1">
      <c r="E12918" s="612">
        <f t="shared" si="130"/>
        <v>3764362.2</v>
      </c>
    </row>
    <row r="12919" spans="5:5" ht="22.5" customHeight="1">
      <c r="E12919" s="612">
        <f t="shared" si="130"/>
        <v>3764362.2</v>
      </c>
    </row>
    <row r="12920" spans="5:5" ht="22.5" customHeight="1">
      <c r="E12920" s="612">
        <f t="shared" si="130"/>
        <v>3764362.2</v>
      </c>
    </row>
    <row r="12921" spans="5:5" ht="22.5" customHeight="1">
      <c r="E12921" s="612">
        <f t="shared" si="130"/>
        <v>3764362.2</v>
      </c>
    </row>
    <row r="12922" spans="5:5" ht="22.5" customHeight="1">
      <c r="E12922" s="612">
        <f t="shared" si="130"/>
        <v>3764362.2</v>
      </c>
    </row>
    <row r="12923" spans="5:5" ht="22.5" customHeight="1">
      <c r="E12923" s="612">
        <f t="shared" si="130"/>
        <v>3764362.2</v>
      </c>
    </row>
    <row r="12924" spans="5:5" ht="22.5" customHeight="1">
      <c r="E12924" s="612">
        <f t="shared" si="130"/>
        <v>3764362.2</v>
      </c>
    </row>
    <row r="12925" spans="5:5" ht="22.5" customHeight="1">
      <c r="E12925" s="612">
        <f t="shared" si="130"/>
        <v>3764362.2</v>
      </c>
    </row>
    <row r="12926" spans="5:5" ht="22.5" customHeight="1">
      <c r="E12926" s="612">
        <f t="shared" si="130"/>
        <v>3764362.2</v>
      </c>
    </row>
    <row r="12927" spans="5:5" ht="22.5" customHeight="1">
      <c r="E12927" s="612">
        <f t="shared" si="130"/>
        <v>3764362.2</v>
      </c>
    </row>
    <row r="12928" spans="5:5" ht="22.5" customHeight="1">
      <c r="E12928" s="612">
        <f t="shared" si="130"/>
        <v>3764362.2</v>
      </c>
    </row>
    <row r="12929" spans="5:5" ht="22.5" customHeight="1">
      <c r="E12929" s="612">
        <f t="shared" si="130"/>
        <v>3764362.2</v>
      </c>
    </row>
    <row r="12930" spans="5:5" ht="22.5" customHeight="1">
      <c r="E12930" s="612">
        <f t="shared" si="130"/>
        <v>3764362.2</v>
      </c>
    </row>
    <row r="12931" spans="5:5" ht="22.5" customHeight="1">
      <c r="E12931" s="612">
        <f t="shared" si="130"/>
        <v>3764362.2</v>
      </c>
    </row>
    <row r="12932" spans="5:5" ht="22.5" customHeight="1">
      <c r="E12932" s="612">
        <f t="shared" si="130"/>
        <v>3764362.2</v>
      </c>
    </row>
    <row r="12933" spans="5:5" ht="22.5" customHeight="1">
      <c r="E12933" s="612">
        <f t="shared" si="130"/>
        <v>3764362.2</v>
      </c>
    </row>
    <row r="12934" spans="5:5" ht="22.5" customHeight="1">
      <c r="E12934" s="612">
        <f t="shared" si="130"/>
        <v>3764362.2</v>
      </c>
    </row>
    <row r="12935" spans="5:5" ht="22.5" customHeight="1">
      <c r="E12935" s="612">
        <f t="shared" si="130"/>
        <v>3764362.2</v>
      </c>
    </row>
    <row r="12936" spans="5:5" ht="22.5" customHeight="1">
      <c r="E12936" s="612">
        <f t="shared" si="130"/>
        <v>3764362.2</v>
      </c>
    </row>
    <row r="12937" spans="5:5" ht="22.5" customHeight="1">
      <c r="E12937" s="612">
        <f t="shared" si="130"/>
        <v>3764362.2</v>
      </c>
    </row>
    <row r="12938" spans="5:5" ht="22.5" customHeight="1">
      <c r="E12938" s="612">
        <f t="shared" ref="E12938:E13001" si="131">E12937-D12938+C12938</f>
        <v>3764362.2</v>
      </c>
    </row>
    <row r="12939" spans="5:5" ht="22.5" customHeight="1">
      <c r="E12939" s="612">
        <f t="shared" si="131"/>
        <v>3764362.2</v>
      </c>
    </row>
    <row r="12940" spans="5:5" ht="22.5" customHeight="1">
      <c r="E12940" s="612">
        <f t="shared" si="131"/>
        <v>3764362.2</v>
      </c>
    </row>
    <row r="12941" spans="5:5" ht="22.5" customHeight="1">
      <c r="E12941" s="612">
        <f t="shared" si="131"/>
        <v>3764362.2</v>
      </c>
    </row>
    <row r="12942" spans="5:5" ht="22.5" customHeight="1">
      <c r="E12942" s="612">
        <f t="shared" si="131"/>
        <v>3764362.2</v>
      </c>
    </row>
    <row r="12943" spans="5:5" ht="22.5" customHeight="1">
      <c r="E12943" s="612">
        <f t="shared" si="131"/>
        <v>3764362.2</v>
      </c>
    </row>
    <row r="12944" spans="5:5" ht="22.5" customHeight="1">
      <c r="E12944" s="612">
        <f t="shared" si="131"/>
        <v>3764362.2</v>
      </c>
    </row>
    <row r="12945" spans="5:5" ht="22.5" customHeight="1">
      <c r="E12945" s="612">
        <f t="shared" si="131"/>
        <v>3764362.2</v>
      </c>
    </row>
    <row r="12946" spans="5:5" ht="22.5" customHeight="1">
      <c r="E12946" s="612">
        <f t="shared" si="131"/>
        <v>3764362.2</v>
      </c>
    </row>
    <row r="12947" spans="5:5" ht="22.5" customHeight="1">
      <c r="E12947" s="612">
        <f t="shared" si="131"/>
        <v>3764362.2</v>
      </c>
    </row>
    <row r="12948" spans="5:5" ht="22.5" customHeight="1">
      <c r="E12948" s="612">
        <f t="shared" si="131"/>
        <v>3764362.2</v>
      </c>
    </row>
    <row r="12949" spans="5:5" ht="22.5" customHeight="1">
      <c r="E12949" s="612">
        <f t="shared" si="131"/>
        <v>3764362.2</v>
      </c>
    </row>
    <row r="12950" spans="5:5" ht="22.5" customHeight="1">
      <c r="E12950" s="612">
        <f t="shared" si="131"/>
        <v>3764362.2</v>
      </c>
    </row>
    <row r="12951" spans="5:5" ht="22.5" customHeight="1">
      <c r="E12951" s="612">
        <f t="shared" si="131"/>
        <v>3764362.2</v>
      </c>
    </row>
    <row r="12952" spans="5:5" ht="22.5" customHeight="1">
      <c r="E12952" s="612">
        <f t="shared" si="131"/>
        <v>3764362.2</v>
      </c>
    </row>
    <row r="12953" spans="5:5" ht="22.5" customHeight="1">
      <c r="E12953" s="612">
        <f t="shared" si="131"/>
        <v>3764362.2</v>
      </c>
    </row>
    <row r="12954" spans="5:5" ht="22.5" customHeight="1">
      <c r="E12954" s="612">
        <f t="shared" si="131"/>
        <v>3764362.2</v>
      </c>
    </row>
    <row r="12955" spans="5:5" ht="22.5" customHeight="1">
      <c r="E12955" s="612">
        <f t="shared" si="131"/>
        <v>3764362.2</v>
      </c>
    </row>
    <row r="12956" spans="5:5" ht="22.5" customHeight="1">
      <c r="E12956" s="612">
        <f t="shared" si="131"/>
        <v>3764362.2</v>
      </c>
    </row>
    <row r="12957" spans="5:5" ht="22.5" customHeight="1">
      <c r="E12957" s="612">
        <f t="shared" si="131"/>
        <v>3764362.2</v>
      </c>
    </row>
    <row r="12958" spans="5:5" ht="22.5" customHeight="1">
      <c r="E12958" s="612">
        <f t="shared" si="131"/>
        <v>3764362.2</v>
      </c>
    </row>
    <row r="12959" spans="5:5" ht="22.5" customHeight="1">
      <c r="E12959" s="612">
        <f t="shared" si="131"/>
        <v>3764362.2</v>
      </c>
    </row>
    <row r="12960" spans="5:5" ht="22.5" customHeight="1">
      <c r="E12960" s="612">
        <f t="shared" si="131"/>
        <v>3764362.2</v>
      </c>
    </row>
    <row r="12961" spans="5:5" ht="22.5" customHeight="1">
      <c r="E12961" s="612">
        <f t="shared" si="131"/>
        <v>3764362.2</v>
      </c>
    </row>
    <row r="12962" spans="5:5" ht="22.5" customHeight="1">
      <c r="E12962" s="612">
        <f t="shared" si="131"/>
        <v>3764362.2</v>
      </c>
    </row>
    <row r="12963" spans="5:5" ht="22.5" customHeight="1">
      <c r="E12963" s="612">
        <f t="shared" si="131"/>
        <v>3764362.2</v>
      </c>
    </row>
    <row r="12964" spans="5:5" ht="22.5" customHeight="1">
      <c r="E12964" s="612">
        <f t="shared" si="131"/>
        <v>3764362.2</v>
      </c>
    </row>
    <row r="12965" spans="5:5" ht="22.5" customHeight="1">
      <c r="E12965" s="612">
        <f t="shared" si="131"/>
        <v>3764362.2</v>
      </c>
    </row>
    <row r="12966" spans="5:5" ht="22.5" customHeight="1">
      <c r="E12966" s="612">
        <f t="shared" si="131"/>
        <v>3764362.2</v>
      </c>
    </row>
    <row r="12967" spans="5:5" ht="22.5" customHeight="1">
      <c r="E12967" s="612">
        <f t="shared" si="131"/>
        <v>3764362.2</v>
      </c>
    </row>
    <row r="12968" spans="5:5" ht="22.5" customHeight="1">
      <c r="E12968" s="612">
        <f t="shared" si="131"/>
        <v>3764362.2</v>
      </c>
    </row>
    <row r="12969" spans="5:5" ht="22.5" customHeight="1">
      <c r="E12969" s="612">
        <f t="shared" si="131"/>
        <v>3764362.2</v>
      </c>
    </row>
    <row r="12970" spans="5:5" ht="22.5" customHeight="1">
      <c r="E12970" s="612">
        <f t="shared" si="131"/>
        <v>3764362.2</v>
      </c>
    </row>
    <row r="12971" spans="5:5" ht="22.5" customHeight="1">
      <c r="E12971" s="612">
        <f t="shared" si="131"/>
        <v>3764362.2</v>
      </c>
    </row>
    <row r="12972" spans="5:5" ht="22.5" customHeight="1">
      <c r="E12972" s="612">
        <f t="shared" si="131"/>
        <v>3764362.2</v>
      </c>
    </row>
    <row r="12973" spans="5:5" ht="22.5" customHeight="1">
      <c r="E12973" s="612">
        <f t="shared" si="131"/>
        <v>3764362.2</v>
      </c>
    </row>
    <row r="12974" spans="5:5" ht="22.5" customHeight="1">
      <c r="E12974" s="612">
        <f t="shared" si="131"/>
        <v>3764362.2</v>
      </c>
    </row>
    <row r="12975" spans="5:5" ht="22.5" customHeight="1">
      <c r="E12975" s="612">
        <f t="shared" si="131"/>
        <v>3764362.2</v>
      </c>
    </row>
    <row r="12976" spans="5:5" ht="22.5" customHeight="1">
      <c r="E12976" s="612">
        <f t="shared" si="131"/>
        <v>3764362.2</v>
      </c>
    </row>
    <row r="12977" spans="5:5" ht="22.5" customHeight="1">
      <c r="E12977" s="612">
        <f t="shared" si="131"/>
        <v>3764362.2</v>
      </c>
    </row>
    <row r="12978" spans="5:5" ht="22.5" customHeight="1">
      <c r="E12978" s="612">
        <f t="shared" si="131"/>
        <v>3764362.2</v>
      </c>
    </row>
    <row r="12979" spans="5:5" ht="22.5" customHeight="1">
      <c r="E12979" s="612">
        <f t="shared" si="131"/>
        <v>3764362.2</v>
      </c>
    </row>
    <row r="12980" spans="5:5" ht="22.5" customHeight="1">
      <c r="E12980" s="612">
        <f t="shared" si="131"/>
        <v>3764362.2</v>
      </c>
    </row>
    <row r="12981" spans="5:5" ht="22.5" customHeight="1">
      <c r="E12981" s="612">
        <f t="shared" si="131"/>
        <v>3764362.2</v>
      </c>
    </row>
    <row r="12982" spans="5:5" ht="22.5" customHeight="1">
      <c r="E12982" s="612">
        <f t="shared" si="131"/>
        <v>3764362.2</v>
      </c>
    </row>
    <row r="12983" spans="5:5" ht="22.5" customHeight="1">
      <c r="E12983" s="612">
        <f t="shared" si="131"/>
        <v>3764362.2</v>
      </c>
    </row>
    <row r="12984" spans="5:5" ht="22.5" customHeight="1">
      <c r="E12984" s="612">
        <f t="shared" si="131"/>
        <v>3764362.2</v>
      </c>
    </row>
    <row r="12985" spans="5:5" ht="22.5" customHeight="1">
      <c r="E12985" s="612">
        <f t="shared" si="131"/>
        <v>3764362.2</v>
      </c>
    </row>
    <row r="12986" spans="5:5" ht="22.5" customHeight="1">
      <c r="E12986" s="612">
        <f t="shared" si="131"/>
        <v>3764362.2</v>
      </c>
    </row>
    <row r="12987" spans="5:5" ht="22.5" customHeight="1">
      <c r="E12987" s="612">
        <f t="shared" si="131"/>
        <v>3764362.2</v>
      </c>
    </row>
    <row r="12988" spans="5:5" ht="22.5" customHeight="1">
      <c r="E12988" s="612">
        <f t="shared" si="131"/>
        <v>3764362.2</v>
      </c>
    </row>
    <row r="12989" spans="5:5" ht="22.5" customHeight="1">
      <c r="E12989" s="612">
        <f t="shared" si="131"/>
        <v>3764362.2</v>
      </c>
    </row>
    <row r="12990" spans="5:5" ht="22.5" customHeight="1">
      <c r="E12990" s="612">
        <f t="shared" si="131"/>
        <v>3764362.2</v>
      </c>
    </row>
    <row r="12991" spans="5:5" ht="22.5" customHeight="1">
      <c r="E12991" s="612">
        <f t="shared" si="131"/>
        <v>3764362.2</v>
      </c>
    </row>
    <row r="12992" spans="5:5" ht="22.5" customHeight="1">
      <c r="E12992" s="612">
        <f t="shared" si="131"/>
        <v>3764362.2</v>
      </c>
    </row>
    <row r="12993" spans="5:5" ht="22.5" customHeight="1">
      <c r="E12993" s="612">
        <f t="shared" si="131"/>
        <v>3764362.2</v>
      </c>
    </row>
    <row r="12994" spans="5:5" ht="22.5" customHeight="1">
      <c r="E12994" s="612">
        <f t="shared" si="131"/>
        <v>3764362.2</v>
      </c>
    </row>
    <row r="12995" spans="5:5" ht="22.5" customHeight="1">
      <c r="E12995" s="612">
        <f t="shared" si="131"/>
        <v>3764362.2</v>
      </c>
    </row>
    <row r="12996" spans="5:5" ht="22.5" customHeight="1">
      <c r="E12996" s="612">
        <f t="shared" si="131"/>
        <v>3764362.2</v>
      </c>
    </row>
    <row r="12997" spans="5:5" ht="22.5" customHeight="1">
      <c r="E12997" s="612">
        <f t="shared" si="131"/>
        <v>3764362.2</v>
      </c>
    </row>
    <row r="12998" spans="5:5" ht="22.5" customHeight="1">
      <c r="E12998" s="612">
        <f t="shared" si="131"/>
        <v>3764362.2</v>
      </c>
    </row>
    <row r="12999" spans="5:5" ht="22.5" customHeight="1">
      <c r="E12999" s="612">
        <f t="shared" si="131"/>
        <v>3764362.2</v>
      </c>
    </row>
    <row r="13000" spans="5:5" ht="22.5" customHeight="1">
      <c r="E13000" s="612">
        <f t="shared" si="131"/>
        <v>3764362.2</v>
      </c>
    </row>
    <row r="13001" spans="5:5" ht="22.5" customHeight="1">
      <c r="E13001" s="612">
        <f t="shared" si="131"/>
        <v>3764362.2</v>
      </c>
    </row>
    <row r="13002" spans="5:5" ht="22.5" customHeight="1">
      <c r="E13002" s="612">
        <f t="shared" ref="E13002:E13065" si="132">E13001-D13002+C13002</f>
        <v>3764362.2</v>
      </c>
    </row>
    <row r="13003" spans="5:5" ht="22.5" customHeight="1">
      <c r="E13003" s="612">
        <f t="shared" si="132"/>
        <v>3764362.2</v>
      </c>
    </row>
    <row r="13004" spans="5:5" ht="22.5" customHeight="1">
      <c r="E13004" s="612">
        <f t="shared" si="132"/>
        <v>3764362.2</v>
      </c>
    </row>
    <row r="13005" spans="5:5" ht="22.5" customHeight="1">
      <c r="E13005" s="612">
        <f t="shared" si="132"/>
        <v>3764362.2</v>
      </c>
    </row>
    <row r="13006" spans="5:5" ht="22.5" customHeight="1">
      <c r="E13006" s="612">
        <f t="shared" si="132"/>
        <v>3764362.2</v>
      </c>
    </row>
    <row r="13007" spans="5:5" ht="22.5" customHeight="1">
      <c r="E13007" s="612">
        <f t="shared" si="132"/>
        <v>3764362.2</v>
      </c>
    </row>
    <row r="13008" spans="5:5" ht="22.5" customHeight="1">
      <c r="E13008" s="612">
        <f t="shared" si="132"/>
        <v>3764362.2</v>
      </c>
    </row>
    <row r="13009" spans="5:5" ht="22.5" customHeight="1">
      <c r="E13009" s="612">
        <f t="shared" si="132"/>
        <v>3764362.2</v>
      </c>
    </row>
    <row r="13010" spans="5:5" ht="22.5" customHeight="1">
      <c r="E13010" s="612">
        <f t="shared" si="132"/>
        <v>3764362.2</v>
      </c>
    </row>
    <row r="13011" spans="5:5" ht="22.5" customHeight="1">
      <c r="E13011" s="612">
        <f t="shared" si="132"/>
        <v>3764362.2</v>
      </c>
    </row>
    <row r="13012" spans="5:5" ht="22.5" customHeight="1">
      <c r="E13012" s="612">
        <f t="shared" si="132"/>
        <v>3764362.2</v>
      </c>
    </row>
    <row r="13013" spans="5:5" ht="22.5" customHeight="1">
      <c r="E13013" s="612">
        <f t="shared" si="132"/>
        <v>3764362.2</v>
      </c>
    </row>
    <row r="13014" spans="5:5" ht="22.5" customHeight="1">
      <c r="E13014" s="612">
        <f t="shared" si="132"/>
        <v>3764362.2</v>
      </c>
    </row>
    <row r="13015" spans="5:5" ht="22.5" customHeight="1">
      <c r="E13015" s="612">
        <f t="shared" si="132"/>
        <v>3764362.2</v>
      </c>
    </row>
    <row r="13016" spans="5:5" ht="22.5" customHeight="1">
      <c r="E13016" s="612">
        <f t="shared" si="132"/>
        <v>3764362.2</v>
      </c>
    </row>
    <row r="13017" spans="5:5" ht="22.5" customHeight="1">
      <c r="E13017" s="612">
        <f t="shared" si="132"/>
        <v>3764362.2</v>
      </c>
    </row>
    <row r="13018" spans="5:5" ht="22.5" customHeight="1">
      <c r="E13018" s="612">
        <f t="shared" si="132"/>
        <v>3764362.2</v>
      </c>
    </row>
    <row r="13019" spans="5:5" ht="22.5" customHeight="1">
      <c r="E13019" s="612">
        <f t="shared" si="132"/>
        <v>3764362.2</v>
      </c>
    </row>
    <row r="13020" spans="5:5" ht="22.5" customHeight="1">
      <c r="E13020" s="612">
        <f t="shared" si="132"/>
        <v>3764362.2</v>
      </c>
    </row>
    <row r="13021" spans="5:5" ht="22.5" customHeight="1">
      <c r="E13021" s="612">
        <f t="shared" si="132"/>
        <v>3764362.2</v>
      </c>
    </row>
    <row r="13022" spans="5:5" ht="22.5" customHeight="1">
      <c r="E13022" s="612">
        <f t="shared" si="132"/>
        <v>3764362.2</v>
      </c>
    </row>
    <row r="13023" spans="5:5" ht="22.5" customHeight="1">
      <c r="E13023" s="612">
        <f t="shared" si="132"/>
        <v>3764362.2</v>
      </c>
    </row>
    <row r="13024" spans="5:5" ht="22.5" customHeight="1">
      <c r="E13024" s="612">
        <f t="shared" si="132"/>
        <v>3764362.2</v>
      </c>
    </row>
    <row r="13025" spans="5:5" ht="22.5" customHeight="1">
      <c r="E13025" s="612">
        <f t="shared" si="132"/>
        <v>3764362.2</v>
      </c>
    </row>
    <row r="13026" spans="5:5" ht="22.5" customHeight="1">
      <c r="E13026" s="612">
        <f t="shared" si="132"/>
        <v>3764362.2</v>
      </c>
    </row>
    <row r="13027" spans="5:5" ht="22.5" customHeight="1">
      <c r="E13027" s="612">
        <f t="shared" si="132"/>
        <v>3764362.2</v>
      </c>
    </row>
    <row r="13028" spans="5:5" ht="22.5" customHeight="1">
      <c r="E13028" s="612">
        <f t="shared" si="132"/>
        <v>3764362.2</v>
      </c>
    </row>
    <row r="13029" spans="5:5" ht="22.5" customHeight="1">
      <c r="E13029" s="612">
        <f t="shared" si="132"/>
        <v>3764362.2</v>
      </c>
    </row>
    <row r="13030" spans="5:5" ht="22.5" customHeight="1">
      <c r="E13030" s="612">
        <f t="shared" si="132"/>
        <v>3764362.2</v>
      </c>
    </row>
    <row r="13031" spans="5:5" ht="22.5" customHeight="1">
      <c r="E13031" s="612">
        <f t="shared" si="132"/>
        <v>3764362.2</v>
      </c>
    </row>
    <row r="13032" spans="5:5" ht="22.5" customHeight="1">
      <c r="E13032" s="612">
        <f t="shared" si="132"/>
        <v>3764362.2</v>
      </c>
    </row>
    <row r="13033" spans="5:5" ht="22.5" customHeight="1">
      <c r="E13033" s="612">
        <f t="shared" si="132"/>
        <v>3764362.2</v>
      </c>
    </row>
    <row r="13034" spans="5:5" ht="22.5" customHeight="1">
      <c r="E13034" s="612">
        <f t="shared" si="132"/>
        <v>3764362.2</v>
      </c>
    </row>
    <row r="13035" spans="5:5" ht="22.5" customHeight="1">
      <c r="E13035" s="612">
        <f t="shared" si="132"/>
        <v>3764362.2</v>
      </c>
    </row>
    <row r="13036" spans="5:5" ht="22.5" customHeight="1">
      <c r="E13036" s="612">
        <f t="shared" si="132"/>
        <v>3764362.2</v>
      </c>
    </row>
    <row r="13037" spans="5:5" ht="22.5" customHeight="1">
      <c r="E13037" s="612">
        <f t="shared" si="132"/>
        <v>3764362.2</v>
      </c>
    </row>
    <row r="13038" spans="5:5" ht="22.5" customHeight="1">
      <c r="E13038" s="612">
        <f t="shared" si="132"/>
        <v>3764362.2</v>
      </c>
    </row>
    <row r="13039" spans="5:5" ht="22.5" customHeight="1">
      <c r="E13039" s="612">
        <f t="shared" si="132"/>
        <v>3764362.2</v>
      </c>
    </row>
    <row r="13040" spans="5:5" ht="22.5" customHeight="1">
      <c r="E13040" s="612">
        <f t="shared" si="132"/>
        <v>3764362.2</v>
      </c>
    </row>
    <row r="13041" spans="5:5" ht="22.5" customHeight="1">
      <c r="E13041" s="612">
        <f t="shared" si="132"/>
        <v>3764362.2</v>
      </c>
    </row>
    <row r="13042" spans="5:5" ht="22.5" customHeight="1">
      <c r="E13042" s="612">
        <f t="shared" si="132"/>
        <v>3764362.2</v>
      </c>
    </row>
    <row r="13043" spans="5:5" ht="22.5" customHeight="1">
      <c r="E13043" s="612">
        <f t="shared" si="132"/>
        <v>3764362.2</v>
      </c>
    </row>
    <row r="13044" spans="5:5" ht="22.5" customHeight="1">
      <c r="E13044" s="612">
        <f t="shared" si="132"/>
        <v>3764362.2</v>
      </c>
    </row>
    <row r="13045" spans="5:5" ht="22.5" customHeight="1">
      <c r="E13045" s="612">
        <f t="shared" si="132"/>
        <v>3764362.2</v>
      </c>
    </row>
    <row r="13046" spans="5:5" ht="22.5" customHeight="1">
      <c r="E13046" s="612">
        <f t="shared" si="132"/>
        <v>3764362.2</v>
      </c>
    </row>
    <row r="13047" spans="5:5" ht="22.5" customHeight="1">
      <c r="E13047" s="612">
        <f t="shared" si="132"/>
        <v>3764362.2</v>
      </c>
    </row>
    <row r="13048" spans="5:5" ht="22.5" customHeight="1">
      <c r="E13048" s="612">
        <f t="shared" si="132"/>
        <v>3764362.2</v>
      </c>
    </row>
    <row r="13049" spans="5:5" ht="22.5" customHeight="1">
      <c r="E13049" s="612">
        <f t="shared" si="132"/>
        <v>3764362.2</v>
      </c>
    </row>
    <row r="13050" spans="5:5" ht="22.5" customHeight="1">
      <c r="E13050" s="612">
        <f t="shared" si="132"/>
        <v>3764362.2</v>
      </c>
    </row>
    <row r="13051" spans="5:5" ht="22.5" customHeight="1">
      <c r="E13051" s="612">
        <f t="shared" si="132"/>
        <v>3764362.2</v>
      </c>
    </row>
    <row r="13052" spans="5:5" ht="22.5" customHeight="1">
      <c r="E13052" s="612">
        <f t="shared" si="132"/>
        <v>3764362.2</v>
      </c>
    </row>
    <row r="13053" spans="5:5" ht="22.5" customHeight="1">
      <c r="E13053" s="612">
        <f t="shared" si="132"/>
        <v>3764362.2</v>
      </c>
    </row>
    <row r="13054" spans="5:5" ht="22.5" customHeight="1">
      <c r="E13054" s="612">
        <f t="shared" si="132"/>
        <v>3764362.2</v>
      </c>
    </row>
    <row r="13055" spans="5:5" ht="22.5" customHeight="1">
      <c r="E13055" s="612">
        <f t="shared" si="132"/>
        <v>3764362.2</v>
      </c>
    </row>
    <row r="13056" spans="5:5" ht="22.5" customHeight="1">
      <c r="E13056" s="612">
        <f t="shared" si="132"/>
        <v>3764362.2</v>
      </c>
    </row>
    <row r="13057" spans="5:5" ht="22.5" customHeight="1">
      <c r="E13057" s="612">
        <f t="shared" si="132"/>
        <v>3764362.2</v>
      </c>
    </row>
    <row r="13058" spans="5:5" ht="22.5" customHeight="1">
      <c r="E13058" s="612">
        <f t="shared" si="132"/>
        <v>3764362.2</v>
      </c>
    </row>
    <row r="13059" spans="5:5" ht="22.5" customHeight="1">
      <c r="E13059" s="612">
        <f t="shared" si="132"/>
        <v>3764362.2</v>
      </c>
    </row>
    <row r="13060" spans="5:5" ht="22.5" customHeight="1">
      <c r="E13060" s="612">
        <f t="shared" si="132"/>
        <v>3764362.2</v>
      </c>
    </row>
    <row r="13061" spans="5:5" ht="22.5" customHeight="1">
      <c r="E13061" s="612">
        <f t="shared" si="132"/>
        <v>3764362.2</v>
      </c>
    </row>
    <row r="13062" spans="5:5" ht="22.5" customHeight="1">
      <c r="E13062" s="612">
        <f t="shared" si="132"/>
        <v>3764362.2</v>
      </c>
    </row>
    <row r="13063" spans="5:5" ht="22.5" customHeight="1">
      <c r="E13063" s="612">
        <f t="shared" si="132"/>
        <v>3764362.2</v>
      </c>
    </row>
    <row r="13064" spans="5:5" ht="22.5" customHeight="1">
      <c r="E13064" s="612">
        <f t="shared" si="132"/>
        <v>3764362.2</v>
      </c>
    </row>
    <row r="13065" spans="5:5" ht="22.5" customHeight="1">
      <c r="E13065" s="612">
        <f t="shared" si="132"/>
        <v>3764362.2</v>
      </c>
    </row>
    <row r="13066" spans="5:5" ht="22.5" customHeight="1">
      <c r="E13066" s="612">
        <f t="shared" ref="E13066:E13129" si="133">E13065-D13066+C13066</f>
        <v>3764362.2</v>
      </c>
    </row>
    <row r="13067" spans="5:5" ht="22.5" customHeight="1">
      <c r="E13067" s="612">
        <f t="shared" si="133"/>
        <v>3764362.2</v>
      </c>
    </row>
    <row r="13068" spans="5:5" ht="22.5" customHeight="1">
      <c r="E13068" s="612">
        <f t="shared" si="133"/>
        <v>3764362.2</v>
      </c>
    </row>
    <row r="13069" spans="5:5" ht="22.5" customHeight="1">
      <c r="E13069" s="612">
        <f t="shared" si="133"/>
        <v>3764362.2</v>
      </c>
    </row>
    <row r="13070" spans="5:5" ht="22.5" customHeight="1">
      <c r="E13070" s="612">
        <f t="shared" si="133"/>
        <v>3764362.2</v>
      </c>
    </row>
    <row r="13071" spans="5:5" ht="22.5" customHeight="1">
      <c r="E13071" s="612">
        <f t="shared" si="133"/>
        <v>3764362.2</v>
      </c>
    </row>
    <row r="13072" spans="5:5" ht="22.5" customHeight="1">
      <c r="E13072" s="612">
        <f t="shared" si="133"/>
        <v>3764362.2</v>
      </c>
    </row>
    <row r="13073" spans="5:5" ht="22.5" customHeight="1">
      <c r="E13073" s="612">
        <f t="shared" si="133"/>
        <v>3764362.2</v>
      </c>
    </row>
    <row r="13074" spans="5:5" ht="22.5" customHeight="1">
      <c r="E13074" s="612">
        <f t="shared" si="133"/>
        <v>3764362.2</v>
      </c>
    </row>
    <row r="13075" spans="5:5" ht="22.5" customHeight="1">
      <c r="E13075" s="612">
        <f t="shared" si="133"/>
        <v>3764362.2</v>
      </c>
    </row>
    <row r="13076" spans="5:5" ht="22.5" customHeight="1">
      <c r="E13076" s="612">
        <f t="shared" si="133"/>
        <v>3764362.2</v>
      </c>
    </row>
    <row r="13077" spans="5:5" ht="22.5" customHeight="1">
      <c r="E13077" s="612">
        <f t="shared" si="133"/>
        <v>3764362.2</v>
      </c>
    </row>
    <row r="13078" spans="5:5" ht="22.5" customHeight="1">
      <c r="E13078" s="612">
        <f t="shared" si="133"/>
        <v>3764362.2</v>
      </c>
    </row>
    <row r="13079" spans="5:5" ht="22.5" customHeight="1">
      <c r="E13079" s="612">
        <f t="shared" si="133"/>
        <v>3764362.2</v>
      </c>
    </row>
    <row r="13080" spans="5:5" ht="22.5" customHeight="1">
      <c r="E13080" s="612">
        <f t="shared" si="133"/>
        <v>3764362.2</v>
      </c>
    </row>
    <row r="13081" spans="5:5" ht="22.5" customHeight="1">
      <c r="E13081" s="612">
        <f t="shared" si="133"/>
        <v>3764362.2</v>
      </c>
    </row>
    <row r="13082" spans="5:5" ht="22.5" customHeight="1">
      <c r="E13082" s="612">
        <f t="shared" si="133"/>
        <v>3764362.2</v>
      </c>
    </row>
    <row r="13083" spans="5:5" ht="22.5" customHeight="1">
      <c r="E13083" s="612">
        <f t="shared" si="133"/>
        <v>3764362.2</v>
      </c>
    </row>
    <row r="13084" spans="5:5" ht="22.5" customHeight="1">
      <c r="E13084" s="612">
        <f t="shared" si="133"/>
        <v>3764362.2</v>
      </c>
    </row>
    <row r="13085" spans="5:5" ht="22.5" customHeight="1">
      <c r="E13085" s="612">
        <f t="shared" si="133"/>
        <v>3764362.2</v>
      </c>
    </row>
    <row r="13086" spans="5:5" ht="22.5" customHeight="1">
      <c r="E13086" s="612">
        <f t="shared" si="133"/>
        <v>3764362.2</v>
      </c>
    </row>
    <row r="13087" spans="5:5" ht="22.5" customHeight="1">
      <c r="E13087" s="612">
        <f t="shared" si="133"/>
        <v>3764362.2</v>
      </c>
    </row>
    <row r="13088" spans="5:5" ht="22.5" customHeight="1">
      <c r="E13088" s="612">
        <f t="shared" si="133"/>
        <v>3764362.2</v>
      </c>
    </row>
    <row r="13089" spans="5:5" ht="22.5" customHeight="1">
      <c r="E13089" s="612">
        <f t="shared" si="133"/>
        <v>3764362.2</v>
      </c>
    </row>
    <row r="13090" spans="5:5" ht="22.5" customHeight="1">
      <c r="E13090" s="612">
        <f t="shared" si="133"/>
        <v>3764362.2</v>
      </c>
    </row>
    <row r="13091" spans="5:5" ht="22.5" customHeight="1">
      <c r="E13091" s="612">
        <f t="shared" si="133"/>
        <v>3764362.2</v>
      </c>
    </row>
    <row r="13092" spans="5:5" ht="22.5" customHeight="1">
      <c r="E13092" s="612">
        <f t="shared" si="133"/>
        <v>3764362.2</v>
      </c>
    </row>
    <row r="13093" spans="5:5" ht="22.5" customHeight="1">
      <c r="E13093" s="612">
        <f t="shared" si="133"/>
        <v>3764362.2</v>
      </c>
    </row>
    <row r="13094" spans="5:5" ht="22.5" customHeight="1">
      <c r="E13094" s="612">
        <f t="shared" si="133"/>
        <v>3764362.2</v>
      </c>
    </row>
    <row r="13095" spans="5:5" ht="22.5" customHeight="1">
      <c r="E13095" s="612">
        <f t="shared" si="133"/>
        <v>3764362.2</v>
      </c>
    </row>
    <row r="13096" spans="5:5" ht="22.5" customHeight="1">
      <c r="E13096" s="612">
        <f t="shared" si="133"/>
        <v>3764362.2</v>
      </c>
    </row>
    <row r="13097" spans="5:5" ht="22.5" customHeight="1">
      <c r="E13097" s="612">
        <f t="shared" si="133"/>
        <v>3764362.2</v>
      </c>
    </row>
    <row r="13098" spans="5:5" ht="22.5" customHeight="1">
      <c r="E13098" s="612">
        <f t="shared" si="133"/>
        <v>3764362.2</v>
      </c>
    </row>
    <row r="13099" spans="5:5" ht="22.5" customHeight="1">
      <c r="E13099" s="612">
        <f t="shared" si="133"/>
        <v>3764362.2</v>
      </c>
    </row>
    <row r="13100" spans="5:5" ht="22.5" customHeight="1">
      <c r="E13100" s="612">
        <f t="shared" si="133"/>
        <v>3764362.2</v>
      </c>
    </row>
    <row r="13101" spans="5:5" ht="22.5" customHeight="1">
      <c r="E13101" s="612">
        <f t="shared" si="133"/>
        <v>3764362.2</v>
      </c>
    </row>
    <row r="13102" spans="5:5" ht="22.5" customHeight="1">
      <c r="E13102" s="612">
        <f t="shared" si="133"/>
        <v>3764362.2</v>
      </c>
    </row>
    <row r="13103" spans="5:5" ht="22.5" customHeight="1">
      <c r="E13103" s="612">
        <f t="shared" si="133"/>
        <v>3764362.2</v>
      </c>
    </row>
    <row r="13104" spans="5:5" ht="22.5" customHeight="1">
      <c r="E13104" s="612">
        <f t="shared" si="133"/>
        <v>3764362.2</v>
      </c>
    </row>
    <row r="13105" spans="5:5" ht="22.5" customHeight="1">
      <c r="E13105" s="612">
        <f t="shared" si="133"/>
        <v>3764362.2</v>
      </c>
    </row>
    <row r="13106" spans="5:5" ht="22.5" customHeight="1">
      <c r="E13106" s="612">
        <f t="shared" si="133"/>
        <v>3764362.2</v>
      </c>
    </row>
    <row r="13107" spans="5:5" ht="22.5" customHeight="1">
      <c r="E13107" s="612">
        <f t="shared" si="133"/>
        <v>3764362.2</v>
      </c>
    </row>
    <row r="13108" spans="5:5" ht="22.5" customHeight="1">
      <c r="E13108" s="612">
        <f t="shared" si="133"/>
        <v>3764362.2</v>
      </c>
    </row>
    <row r="13109" spans="5:5" ht="22.5" customHeight="1">
      <c r="E13109" s="612">
        <f t="shared" si="133"/>
        <v>3764362.2</v>
      </c>
    </row>
    <row r="13110" spans="5:5" ht="22.5" customHeight="1">
      <c r="E13110" s="612">
        <f t="shared" si="133"/>
        <v>3764362.2</v>
      </c>
    </row>
    <row r="13111" spans="5:5" ht="22.5" customHeight="1">
      <c r="E13111" s="612">
        <f t="shared" si="133"/>
        <v>3764362.2</v>
      </c>
    </row>
    <row r="13112" spans="5:5" ht="22.5" customHeight="1">
      <c r="E13112" s="612">
        <f t="shared" si="133"/>
        <v>3764362.2</v>
      </c>
    </row>
    <row r="13113" spans="5:5" ht="22.5" customHeight="1">
      <c r="E13113" s="612">
        <f t="shared" si="133"/>
        <v>3764362.2</v>
      </c>
    </row>
    <row r="13114" spans="5:5" ht="22.5" customHeight="1">
      <c r="E13114" s="612">
        <f t="shared" si="133"/>
        <v>3764362.2</v>
      </c>
    </row>
    <row r="13115" spans="5:5" ht="22.5" customHeight="1">
      <c r="E13115" s="612">
        <f t="shared" si="133"/>
        <v>3764362.2</v>
      </c>
    </row>
    <row r="13116" spans="5:5" ht="22.5" customHeight="1">
      <c r="E13116" s="612">
        <f t="shared" si="133"/>
        <v>3764362.2</v>
      </c>
    </row>
    <row r="13117" spans="5:5" ht="22.5" customHeight="1">
      <c r="E13117" s="612">
        <f t="shared" si="133"/>
        <v>3764362.2</v>
      </c>
    </row>
    <row r="13118" spans="5:5" ht="22.5" customHeight="1">
      <c r="E13118" s="612">
        <f t="shared" si="133"/>
        <v>3764362.2</v>
      </c>
    </row>
    <row r="13119" spans="5:5" ht="22.5" customHeight="1">
      <c r="E13119" s="612">
        <f t="shared" si="133"/>
        <v>3764362.2</v>
      </c>
    </row>
    <row r="13120" spans="5:5" ht="22.5" customHeight="1">
      <c r="E13120" s="612">
        <f t="shared" si="133"/>
        <v>3764362.2</v>
      </c>
    </row>
    <row r="13121" spans="5:5" ht="22.5" customHeight="1">
      <c r="E13121" s="612">
        <f t="shared" si="133"/>
        <v>3764362.2</v>
      </c>
    </row>
    <row r="13122" spans="5:5" ht="22.5" customHeight="1">
      <c r="E13122" s="612">
        <f t="shared" si="133"/>
        <v>3764362.2</v>
      </c>
    </row>
    <row r="13123" spans="5:5" ht="22.5" customHeight="1">
      <c r="E13123" s="612">
        <f t="shared" si="133"/>
        <v>3764362.2</v>
      </c>
    </row>
    <row r="13124" spans="5:5" ht="22.5" customHeight="1">
      <c r="E13124" s="612">
        <f t="shared" si="133"/>
        <v>3764362.2</v>
      </c>
    </row>
    <row r="13125" spans="5:5" ht="22.5" customHeight="1">
      <c r="E13125" s="612">
        <f t="shared" si="133"/>
        <v>3764362.2</v>
      </c>
    </row>
    <row r="13126" spans="5:5" ht="22.5" customHeight="1">
      <c r="E13126" s="612">
        <f t="shared" si="133"/>
        <v>3764362.2</v>
      </c>
    </row>
    <row r="13127" spans="5:5" ht="22.5" customHeight="1">
      <c r="E13127" s="612">
        <f t="shared" si="133"/>
        <v>3764362.2</v>
      </c>
    </row>
    <row r="13128" spans="5:5" ht="22.5" customHeight="1">
      <c r="E13128" s="612">
        <f t="shared" si="133"/>
        <v>3764362.2</v>
      </c>
    </row>
    <row r="13129" spans="5:5" ht="22.5" customHeight="1">
      <c r="E13129" s="612">
        <f t="shared" si="133"/>
        <v>3764362.2</v>
      </c>
    </row>
    <row r="13130" spans="5:5" ht="22.5" customHeight="1">
      <c r="E13130" s="612">
        <f t="shared" ref="E13130:E13193" si="134">E13129-D13130+C13130</f>
        <v>3764362.2</v>
      </c>
    </row>
    <row r="13131" spans="5:5" ht="22.5" customHeight="1">
      <c r="E13131" s="612">
        <f t="shared" si="134"/>
        <v>3764362.2</v>
      </c>
    </row>
    <row r="13132" spans="5:5" ht="22.5" customHeight="1">
      <c r="E13132" s="612">
        <f t="shared" si="134"/>
        <v>3764362.2</v>
      </c>
    </row>
    <row r="13133" spans="5:5" ht="22.5" customHeight="1">
      <c r="E13133" s="612">
        <f t="shared" si="134"/>
        <v>3764362.2</v>
      </c>
    </row>
    <row r="13134" spans="5:5" ht="22.5" customHeight="1">
      <c r="E13134" s="612">
        <f t="shared" si="134"/>
        <v>3764362.2</v>
      </c>
    </row>
    <row r="13135" spans="5:5" ht="22.5" customHeight="1">
      <c r="E13135" s="612">
        <f t="shared" si="134"/>
        <v>3764362.2</v>
      </c>
    </row>
    <row r="13136" spans="5:5" ht="22.5" customHeight="1">
      <c r="E13136" s="612">
        <f t="shared" si="134"/>
        <v>3764362.2</v>
      </c>
    </row>
    <row r="13137" spans="5:5" ht="22.5" customHeight="1">
      <c r="E13137" s="612">
        <f t="shared" si="134"/>
        <v>3764362.2</v>
      </c>
    </row>
    <row r="13138" spans="5:5" ht="22.5" customHeight="1">
      <c r="E13138" s="612">
        <f t="shared" si="134"/>
        <v>3764362.2</v>
      </c>
    </row>
    <row r="13139" spans="5:5" ht="22.5" customHeight="1">
      <c r="E13139" s="612">
        <f t="shared" si="134"/>
        <v>3764362.2</v>
      </c>
    </row>
    <row r="13140" spans="5:5" ht="22.5" customHeight="1">
      <c r="E13140" s="612">
        <f t="shared" si="134"/>
        <v>3764362.2</v>
      </c>
    </row>
    <row r="13141" spans="5:5" ht="22.5" customHeight="1">
      <c r="E13141" s="612">
        <f t="shared" si="134"/>
        <v>3764362.2</v>
      </c>
    </row>
    <row r="13142" spans="5:5" ht="22.5" customHeight="1">
      <c r="E13142" s="612">
        <f t="shared" si="134"/>
        <v>3764362.2</v>
      </c>
    </row>
    <row r="13143" spans="5:5" ht="22.5" customHeight="1">
      <c r="E13143" s="612">
        <f t="shared" si="134"/>
        <v>3764362.2</v>
      </c>
    </row>
    <row r="13144" spans="5:5" ht="22.5" customHeight="1">
      <c r="E13144" s="612">
        <f t="shared" si="134"/>
        <v>3764362.2</v>
      </c>
    </row>
    <row r="13145" spans="5:5" ht="22.5" customHeight="1">
      <c r="E13145" s="612">
        <f t="shared" si="134"/>
        <v>3764362.2</v>
      </c>
    </row>
    <row r="13146" spans="5:5" ht="22.5" customHeight="1">
      <c r="E13146" s="612">
        <f t="shared" si="134"/>
        <v>3764362.2</v>
      </c>
    </row>
    <row r="13147" spans="5:5" ht="22.5" customHeight="1">
      <c r="E13147" s="612">
        <f t="shared" si="134"/>
        <v>3764362.2</v>
      </c>
    </row>
    <row r="13148" spans="5:5" ht="22.5" customHeight="1">
      <c r="E13148" s="612">
        <f t="shared" si="134"/>
        <v>3764362.2</v>
      </c>
    </row>
    <row r="13149" spans="5:5" ht="22.5" customHeight="1">
      <c r="E13149" s="612">
        <f t="shared" si="134"/>
        <v>3764362.2</v>
      </c>
    </row>
    <row r="13150" spans="5:5" ht="22.5" customHeight="1">
      <c r="E13150" s="612">
        <f t="shared" si="134"/>
        <v>3764362.2</v>
      </c>
    </row>
    <row r="13151" spans="5:5" ht="22.5" customHeight="1">
      <c r="E13151" s="612">
        <f t="shared" si="134"/>
        <v>3764362.2</v>
      </c>
    </row>
    <row r="13152" spans="5:5" ht="22.5" customHeight="1">
      <c r="E13152" s="612">
        <f t="shared" si="134"/>
        <v>3764362.2</v>
      </c>
    </row>
    <row r="13153" spans="5:5" ht="22.5" customHeight="1">
      <c r="E13153" s="612">
        <f t="shared" si="134"/>
        <v>3764362.2</v>
      </c>
    </row>
    <row r="13154" spans="5:5" ht="22.5" customHeight="1">
      <c r="E13154" s="612">
        <f t="shared" si="134"/>
        <v>3764362.2</v>
      </c>
    </row>
    <row r="13155" spans="5:5" ht="22.5" customHeight="1">
      <c r="E13155" s="612">
        <f t="shared" si="134"/>
        <v>3764362.2</v>
      </c>
    </row>
    <row r="13156" spans="5:5" ht="22.5" customHeight="1">
      <c r="E13156" s="612">
        <f t="shared" si="134"/>
        <v>3764362.2</v>
      </c>
    </row>
    <row r="13157" spans="5:5" ht="22.5" customHeight="1">
      <c r="E13157" s="612">
        <f t="shared" si="134"/>
        <v>3764362.2</v>
      </c>
    </row>
    <row r="13158" spans="5:5" ht="22.5" customHeight="1">
      <c r="E13158" s="612">
        <f t="shared" si="134"/>
        <v>3764362.2</v>
      </c>
    </row>
    <row r="13159" spans="5:5" ht="22.5" customHeight="1">
      <c r="E13159" s="612">
        <f t="shared" si="134"/>
        <v>3764362.2</v>
      </c>
    </row>
    <row r="13160" spans="5:5" ht="22.5" customHeight="1">
      <c r="E13160" s="612">
        <f t="shared" si="134"/>
        <v>3764362.2</v>
      </c>
    </row>
    <row r="13161" spans="5:5" ht="22.5" customHeight="1">
      <c r="E13161" s="612">
        <f t="shared" si="134"/>
        <v>3764362.2</v>
      </c>
    </row>
    <row r="13162" spans="5:5" ht="22.5" customHeight="1">
      <c r="E13162" s="612">
        <f t="shared" si="134"/>
        <v>3764362.2</v>
      </c>
    </row>
    <row r="13163" spans="5:5" ht="22.5" customHeight="1">
      <c r="E13163" s="612">
        <f t="shared" si="134"/>
        <v>3764362.2</v>
      </c>
    </row>
    <row r="13164" spans="5:5" ht="22.5" customHeight="1">
      <c r="E13164" s="612">
        <f t="shared" si="134"/>
        <v>3764362.2</v>
      </c>
    </row>
    <row r="13165" spans="5:5" ht="22.5" customHeight="1">
      <c r="E13165" s="612">
        <f t="shared" si="134"/>
        <v>3764362.2</v>
      </c>
    </row>
    <row r="13166" spans="5:5" ht="22.5" customHeight="1">
      <c r="E13166" s="612">
        <f t="shared" si="134"/>
        <v>3764362.2</v>
      </c>
    </row>
    <row r="13167" spans="5:5" ht="22.5" customHeight="1">
      <c r="E13167" s="612">
        <f t="shared" si="134"/>
        <v>3764362.2</v>
      </c>
    </row>
    <row r="13168" spans="5:5" ht="22.5" customHeight="1">
      <c r="E13168" s="612">
        <f t="shared" si="134"/>
        <v>3764362.2</v>
      </c>
    </row>
    <row r="13169" spans="5:5" ht="22.5" customHeight="1">
      <c r="E13169" s="612">
        <f t="shared" si="134"/>
        <v>3764362.2</v>
      </c>
    </row>
    <row r="13170" spans="5:5" ht="22.5" customHeight="1">
      <c r="E13170" s="612">
        <f t="shared" si="134"/>
        <v>3764362.2</v>
      </c>
    </row>
    <row r="13171" spans="5:5" ht="22.5" customHeight="1">
      <c r="E13171" s="612">
        <f t="shared" si="134"/>
        <v>3764362.2</v>
      </c>
    </row>
    <row r="13172" spans="5:5" ht="22.5" customHeight="1">
      <c r="E13172" s="612">
        <f t="shared" si="134"/>
        <v>3764362.2</v>
      </c>
    </row>
    <row r="13173" spans="5:5" ht="22.5" customHeight="1">
      <c r="E13173" s="612">
        <f t="shared" si="134"/>
        <v>3764362.2</v>
      </c>
    </row>
    <row r="13174" spans="5:5" ht="22.5" customHeight="1">
      <c r="E13174" s="612">
        <f t="shared" si="134"/>
        <v>3764362.2</v>
      </c>
    </row>
    <row r="13175" spans="5:5" ht="22.5" customHeight="1">
      <c r="E13175" s="612">
        <f t="shared" si="134"/>
        <v>3764362.2</v>
      </c>
    </row>
    <row r="13176" spans="5:5" ht="22.5" customHeight="1">
      <c r="E13176" s="612">
        <f t="shared" si="134"/>
        <v>3764362.2</v>
      </c>
    </row>
    <row r="13177" spans="5:5" ht="22.5" customHeight="1">
      <c r="E13177" s="612">
        <f t="shared" si="134"/>
        <v>3764362.2</v>
      </c>
    </row>
    <row r="13178" spans="5:5" ht="22.5" customHeight="1">
      <c r="E13178" s="612">
        <f t="shared" si="134"/>
        <v>3764362.2</v>
      </c>
    </row>
    <row r="13179" spans="5:5" ht="22.5" customHeight="1">
      <c r="E13179" s="612">
        <f t="shared" si="134"/>
        <v>3764362.2</v>
      </c>
    </row>
    <row r="13180" spans="5:5" ht="22.5" customHeight="1">
      <c r="E13180" s="612">
        <f t="shared" si="134"/>
        <v>3764362.2</v>
      </c>
    </row>
    <row r="13181" spans="5:5" ht="22.5" customHeight="1">
      <c r="E13181" s="612">
        <f t="shared" si="134"/>
        <v>3764362.2</v>
      </c>
    </row>
    <row r="13182" spans="5:5" ht="22.5" customHeight="1">
      <c r="E13182" s="612">
        <f t="shared" si="134"/>
        <v>3764362.2</v>
      </c>
    </row>
    <row r="13183" spans="5:5" ht="22.5" customHeight="1">
      <c r="E13183" s="612">
        <f t="shared" si="134"/>
        <v>3764362.2</v>
      </c>
    </row>
    <row r="13184" spans="5:5" ht="22.5" customHeight="1">
      <c r="E13184" s="612">
        <f t="shared" si="134"/>
        <v>3764362.2</v>
      </c>
    </row>
    <row r="13185" spans="5:5" ht="22.5" customHeight="1">
      <c r="E13185" s="612">
        <f t="shared" si="134"/>
        <v>3764362.2</v>
      </c>
    </row>
    <row r="13186" spans="5:5" ht="22.5" customHeight="1">
      <c r="E13186" s="612">
        <f t="shared" si="134"/>
        <v>3764362.2</v>
      </c>
    </row>
    <row r="13187" spans="5:5" ht="22.5" customHeight="1">
      <c r="E13187" s="612">
        <f t="shared" si="134"/>
        <v>3764362.2</v>
      </c>
    </row>
    <row r="13188" spans="5:5" ht="22.5" customHeight="1">
      <c r="E13188" s="612">
        <f t="shared" si="134"/>
        <v>3764362.2</v>
      </c>
    </row>
    <row r="13189" spans="5:5" ht="22.5" customHeight="1">
      <c r="E13189" s="612">
        <f t="shared" si="134"/>
        <v>3764362.2</v>
      </c>
    </row>
    <row r="13190" spans="5:5" ht="22.5" customHeight="1">
      <c r="E13190" s="612">
        <f t="shared" si="134"/>
        <v>3764362.2</v>
      </c>
    </row>
    <row r="13191" spans="5:5" ht="22.5" customHeight="1">
      <c r="E13191" s="612">
        <f t="shared" si="134"/>
        <v>3764362.2</v>
      </c>
    </row>
    <row r="13192" spans="5:5" ht="22.5" customHeight="1">
      <c r="E13192" s="612">
        <f t="shared" si="134"/>
        <v>3764362.2</v>
      </c>
    </row>
    <row r="13193" spans="5:5" ht="22.5" customHeight="1">
      <c r="E13193" s="612">
        <f t="shared" si="134"/>
        <v>3764362.2</v>
      </c>
    </row>
    <row r="13194" spans="5:5" ht="22.5" customHeight="1">
      <c r="E13194" s="612">
        <f t="shared" ref="E13194:E13257" si="135">E13193-D13194+C13194</f>
        <v>3764362.2</v>
      </c>
    </row>
    <row r="13195" spans="5:5" ht="22.5" customHeight="1">
      <c r="E13195" s="612">
        <f t="shared" si="135"/>
        <v>3764362.2</v>
      </c>
    </row>
    <row r="13196" spans="5:5" ht="22.5" customHeight="1">
      <c r="E13196" s="612">
        <f t="shared" si="135"/>
        <v>3764362.2</v>
      </c>
    </row>
    <row r="13197" spans="5:5" ht="22.5" customHeight="1">
      <c r="E13197" s="612">
        <f t="shared" si="135"/>
        <v>3764362.2</v>
      </c>
    </row>
    <row r="13198" spans="5:5" ht="22.5" customHeight="1">
      <c r="E13198" s="612">
        <f t="shared" si="135"/>
        <v>3764362.2</v>
      </c>
    </row>
    <row r="13199" spans="5:5" ht="22.5" customHeight="1">
      <c r="E13199" s="612">
        <f t="shared" si="135"/>
        <v>3764362.2</v>
      </c>
    </row>
    <row r="13200" spans="5:5" ht="22.5" customHeight="1">
      <c r="E13200" s="612">
        <f t="shared" si="135"/>
        <v>3764362.2</v>
      </c>
    </row>
    <row r="13201" spans="5:5" ht="22.5" customHeight="1">
      <c r="E13201" s="612">
        <f t="shared" si="135"/>
        <v>3764362.2</v>
      </c>
    </row>
    <row r="13202" spans="5:5" ht="22.5" customHeight="1">
      <c r="E13202" s="612">
        <f t="shared" si="135"/>
        <v>3764362.2</v>
      </c>
    </row>
    <row r="13203" spans="5:5" ht="22.5" customHeight="1">
      <c r="E13203" s="612">
        <f t="shared" si="135"/>
        <v>3764362.2</v>
      </c>
    </row>
    <row r="13204" spans="5:5" ht="22.5" customHeight="1">
      <c r="E13204" s="612">
        <f t="shared" si="135"/>
        <v>3764362.2</v>
      </c>
    </row>
    <row r="13205" spans="5:5" ht="22.5" customHeight="1">
      <c r="E13205" s="612">
        <f t="shared" si="135"/>
        <v>3764362.2</v>
      </c>
    </row>
    <row r="13206" spans="5:5" ht="22.5" customHeight="1">
      <c r="E13206" s="612">
        <f t="shared" si="135"/>
        <v>3764362.2</v>
      </c>
    </row>
    <row r="13207" spans="5:5" ht="22.5" customHeight="1">
      <c r="E13207" s="612">
        <f t="shared" si="135"/>
        <v>3764362.2</v>
      </c>
    </row>
    <row r="13208" spans="5:5" ht="22.5" customHeight="1">
      <c r="E13208" s="612">
        <f t="shared" si="135"/>
        <v>3764362.2</v>
      </c>
    </row>
    <row r="13209" spans="5:5" ht="22.5" customHeight="1">
      <c r="E13209" s="612">
        <f t="shared" si="135"/>
        <v>3764362.2</v>
      </c>
    </row>
    <row r="13210" spans="5:5" ht="22.5" customHeight="1">
      <c r="E13210" s="612">
        <f t="shared" si="135"/>
        <v>3764362.2</v>
      </c>
    </row>
    <row r="13211" spans="5:5" ht="22.5" customHeight="1">
      <c r="E13211" s="612">
        <f t="shared" si="135"/>
        <v>3764362.2</v>
      </c>
    </row>
    <row r="13212" spans="5:5" ht="22.5" customHeight="1">
      <c r="E13212" s="612">
        <f t="shared" si="135"/>
        <v>3764362.2</v>
      </c>
    </row>
    <row r="13213" spans="5:5" ht="22.5" customHeight="1">
      <c r="E13213" s="612">
        <f t="shared" si="135"/>
        <v>3764362.2</v>
      </c>
    </row>
    <row r="13214" spans="5:5" ht="22.5" customHeight="1">
      <c r="E13214" s="612">
        <f t="shared" si="135"/>
        <v>3764362.2</v>
      </c>
    </row>
    <row r="13215" spans="5:5" ht="22.5" customHeight="1">
      <c r="E13215" s="612">
        <f t="shared" si="135"/>
        <v>3764362.2</v>
      </c>
    </row>
    <row r="13216" spans="5:5" ht="22.5" customHeight="1">
      <c r="E13216" s="612">
        <f t="shared" si="135"/>
        <v>3764362.2</v>
      </c>
    </row>
    <row r="13217" spans="5:5" ht="22.5" customHeight="1">
      <c r="E13217" s="612">
        <f t="shared" si="135"/>
        <v>3764362.2</v>
      </c>
    </row>
    <row r="13218" spans="5:5" ht="22.5" customHeight="1">
      <c r="E13218" s="612">
        <f t="shared" si="135"/>
        <v>3764362.2</v>
      </c>
    </row>
    <row r="13219" spans="5:5" ht="22.5" customHeight="1">
      <c r="E13219" s="612">
        <f t="shared" si="135"/>
        <v>3764362.2</v>
      </c>
    </row>
    <row r="13220" spans="5:5" ht="22.5" customHeight="1">
      <c r="E13220" s="612">
        <f t="shared" si="135"/>
        <v>3764362.2</v>
      </c>
    </row>
    <row r="13221" spans="5:5" ht="22.5" customHeight="1">
      <c r="E13221" s="612">
        <f t="shared" si="135"/>
        <v>3764362.2</v>
      </c>
    </row>
    <row r="13222" spans="5:5" ht="22.5" customHeight="1">
      <c r="E13222" s="612">
        <f t="shared" si="135"/>
        <v>3764362.2</v>
      </c>
    </row>
    <row r="13223" spans="5:5" ht="22.5" customHeight="1">
      <c r="E13223" s="612">
        <f t="shared" si="135"/>
        <v>3764362.2</v>
      </c>
    </row>
    <row r="13224" spans="5:5" ht="22.5" customHeight="1">
      <c r="E13224" s="612">
        <f t="shared" si="135"/>
        <v>3764362.2</v>
      </c>
    </row>
    <row r="13225" spans="5:5" ht="22.5" customHeight="1">
      <c r="E13225" s="612">
        <f t="shared" si="135"/>
        <v>3764362.2</v>
      </c>
    </row>
    <row r="13226" spans="5:5" ht="22.5" customHeight="1">
      <c r="E13226" s="612">
        <f t="shared" si="135"/>
        <v>3764362.2</v>
      </c>
    </row>
    <row r="13227" spans="5:5" ht="22.5" customHeight="1">
      <c r="E13227" s="612">
        <f t="shared" si="135"/>
        <v>3764362.2</v>
      </c>
    </row>
    <row r="13228" spans="5:5" ht="22.5" customHeight="1">
      <c r="E13228" s="612">
        <f t="shared" si="135"/>
        <v>3764362.2</v>
      </c>
    </row>
    <row r="13229" spans="5:5" ht="22.5" customHeight="1">
      <c r="E13229" s="612">
        <f t="shared" si="135"/>
        <v>3764362.2</v>
      </c>
    </row>
    <row r="13230" spans="5:5" ht="22.5" customHeight="1">
      <c r="E13230" s="612">
        <f t="shared" si="135"/>
        <v>3764362.2</v>
      </c>
    </row>
    <row r="13231" spans="5:5" ht="22.5" customHeight="1">
      <c r="E13231" s="612">
        <f t="shared" si="135"/>
        <v>3764362.2</v>
      </c>
    </row>
    <row r="13232" spans="5:5" ht="22.5" customHeight="1">
      <c r="E13232" s="612">
        <f t="shared" si="135"/>
        <v>3764362.2</v>
      </c>
    </row>
    <row r="13233" spans="5:5" ht="22.5" customHeight="1">
      <c r="E13233" s="612">
        <f t="shared" si="135"/>
        <v>3764362.2</v>
      </c>
    </row>
    <row r="13234" spans="5:5" ht="22.5" customHeight="1">
      <c r="E13234" s="612">
        <f t="shared" si="135"/>
        <v>3764362.2</v>
      </c>
    </row>
    <row r="13235" spans="5:5" ht="22.5" customHeight="1">
      <c r="E13235" s="612">
        <f t="shared" si="135"/>
        <v>3764362.2</v>
      </c>
    </row>
    <row r="13236" spans="5:5" ht="22.5" customHeight="1">
      <c r="E13236" s="612">
        <f t="shared" si="135"/>
        <v>3764362.2</v>
      </c>
    </row>
    <row r="13237" spans="5:5" ht="22.5" customHeight="1">
      <c r="E13237" s="612">
        <f t="shared" si="135"/>
        <v>3764362.2</v>
      </c>
    </row>
    <row r="13238" spans="5:5" ht="22.5" customHeight="1">
      <c r="E13238" s="612">
        <f t="shared" si="135"/>
        <v>3764362.2</v>
      </c>
    </row>
    <row r="13239" spans="5:5" ht="22.5" customHeight="1">
      <c r="E13239" s="612">
        <f t="shared" si="135"/>
        <v>3764362.2</v>
      </c>
    </row>
    <row r="13240" spans="5:5" ht="22.5" customHeight="1">
      <c r="E13240" s="612">
        <f t="shared" si="135"/>
        <v>3764362.2</v>
      </c>
    </row>
    <row r="13241" spans="5:5" ht="22.5" customHeight="1">
      <c r="E13241" s="612">
        <f t="shared" si="135"/>
        <v>3764362.2</v>
      </c>
    </row>
    <row r="13242" spans="5:5" ht="22.5" customHeight="1">
      <c r="E13242" s="612">
        <f t="shared" si="135"/>
        <v>3764362.2</v>
      </c>
    </row>
    <row r="13243" spans="5:5" ht="22.5" customHeight="1">
      <c r="E13243" s="612">
        <f t="shared" si="135"/>
        <v>3764362.2</v>
      </c>
    </row>
    <row r="13244" spans="5:5" ht="22.5" customHeight="1">
      <c r="E13244" s="612">
        <f t="shared" si="135"/>
        <v>3764362.2</v>
      </c>
    </row>
    <row r="13245" spans="5:5" ht="22.5" customHeight="1">
      <c r="E13245" s="612">
        <f t="shared" si="135"/>
        <v>3764362.2</v>
      </c>
    </row>
    <row r="13246" spans="5:5" ht="22.5" customHeight="1">
      <c r="E13246" s="612">
        <f t="shared" si="135"/>
        <v>3764362.2</v>
      </c>
    </row>
    <row r="13247" spans="5:5" ht="22.5" customHeight="1">
      <c r="E13247" s="612">
        <f t="shared" si="135"/>
        <v>3764362.2</v>
      </c>
    </row>
    <row r="13248" spans="5:5" ht="22.5" customHeight="1">
      <c r="E13248" s="612">
        <f t="shared" si="135"/>
        <v>3764362.2</v>
      </c>
    </row>
    <row r="13249" spans="5:5" ht="22.5" customHeight="1">
      <c r="E13249" s="612">
        <f t="shared" si="135"/>
        <v>3764362.2</v>
      </c>
    </row>
    <row r="13250" spans="5:5" ht="22.5" customHeight="1">
      <c r="E13250" s="612">
        <f t="shared" si="135"/>
        <v>3764362.2</v>
      </c>
    </row>
    <row r="13251" spans="5:5" ht="22.5" customHeight="1">
      <c r="E13251" s="612">
        <f t="shared" si="135"/>
        <v>3764362.2</v>
      </c>
    </row>
    <row r="13252" spans="5:5" ht="22.5" customHeight="1">
      <c r="E13252" s="612">
        <f t="shared" si="135"/>
        <v>3764362.2</v>
      </c>
    </row>
    <row r="13253" spans="5:5" ht="22.5" customHeight="1">
      <c r="E13253" s="612">
        <f t="shared" si="135"/>
        <v>3764362.2</v>
      </c>
    </row>
    <row r="13254" spans="5:5" ht="22.5" customHeight="1">
      <c r="E13254" s="612">
        <f t="shared" si="135"/>
        <v>3764362.2</v>
      </c>
    </row>
    <row r="13255" spans="5:5" ht="22.5" customHeight="1">
      <c r="E13255" s="612">
        <f t="shared" si="135"/>
        <v>3764362.2</v>
      </c>
    </row>
    <row r="13256" spans="5:5" ht="22.5" customHeight="1">
      <c r="E13256" s="612">
        <f t="shared" si="135"/>
        <v>3764362.2</v>
      </c>
    </row>
    <row r="13257" spans="5:5" ht="22.5" customHeight="1">
      <c r="E13257" s="612">
        <f t="shared" si="135"/>
        <v>3764362.2</v>
      </c>
    </row>
    <row r="13258" spans="5:5" ht="22.5" customHeight="1">
      <c r="E13258" s="612">
        <f t="shared" ref="E13258:E13321" si="136">E13257-D13258+C13258</f>
        <v>3764362.2</v>
      </c>
    </row>
    <row r="13259" spans="5:5" ht="22.5" customHeight="1">
      <c r="E13259" s="612">
        <f t="shared" si="136"/>
        <v>3764362.2</v>
      </c>
    </row>
    <row r="13260" spans="5:5" ht="22.5" customHeight="1">
      <c r="E13260" s="612">
        <f t="shared" si="136"/>
        <v>3764362.2</v>
      </c>
    </row>
    <row r="13261" spans="5:5" ht="22.5" customHeight="1">
      <c r="E13261" s="612">
        <f t="shared" si="136"/>
        <v>3764362.2</v>
      </c>
    </row>
    <row r="13262" spans="5:5" ht="22.5" customHeight="1">
      <c r="E13262" s="612">
        <f t="shared" si="136"/>
        <v>3764362.2</v>
      </c>
    </row>
    <row r="13263" spans="5:5" ht="22.5" customHeight="1">
      <c r="E13263" s="612">
        <f t="shared" si="136"/>
        <v>3764362.2</v>
      </c>
    </row>
    <row r="13264" spans="5:5" ht="22.5" customHeight="1">
      <c r="E13264" s="612">
        <f t="shared" si="136"/>
        <v>3764362.2</v>
      </c>
    </row>
    <row r="13265" spans="5:5" ht="22.5" customHeight="1">
      <c r="E13265" s="612">
        <f t="shared" si="136"/>
        <v>3764362.2</v>
      </c>
    </row>
    <row r="13266" spans="5:5" ht="22.5" customHeight="1">
      <c r="E13266" s="612">
        <f t="shared" si="136"/>
        <v>3764362.2</v>
      </c>
    </row>
    <row r="13267" spans="5:5" ht="22.5" customHeight="1">
      <c r="E13267" s="612">
        <f t="shared" si="136"/>
        <v>3764362.2</v>
      </c>
    </row>
    <row r="13268" spans="5:5" ht="22.5" customHeight="1">
      <c r="E13268" s="612">
        <f t="shared" si="136"/>
        <v>3764362.2</v>
      </c>
    </row>
    <row r="13269" spans="5:5" ht="22.5" customHeight="1">
      <c r="E13269" s="612">
        <f t="shared" si="136"/>
        <v>3764362.2</v>
      </c>
    </row>
    <row r="13270" spans="5:5" ht="22.5" customHeight="1">
      <c r="E13270" s="612">
        <f t="shared" si="136"/>
        <v>3764362.2</v>
      </c>
    </row>
    <row r="13271" spans="5:5" ht="22.5" customHeight="1">
      <c r="E13271" s="612">
        <f t="shared" si="136"/>
        <v>3764362.2</v>
      </c>
    </row>
    <row r="13272" spans="5:5" ht="22.5" customHeight="1">
      <c r="E13272" s="612">
        <f t="shared" si="136"/>
        <v>3764362.2</v>
      </c>
    </row>
    <row r="13273" spans="5:5" ht="22.5" customHeight="1">
      <c r="E13273" s="612">
        <f t="shared" si="136"/>
        <v>3764362.2</v>
      </c>
    </row>
    <row r="13274" spans="5:5" ht="22.5" customHeight="1">
      <c r="E13274" s="612">
        <f t="shared" si="136"/>
        <v>3764362.2</v>
      </c>
    </row>
    <row r="13275" spans="5:5" ht="22.5" customHeight="1">
      <c r="E13275" s="612">
        <f t="shared" si="136"/>
        <v>3764362.2</v>
      </c>
    </row>
    <row r="13276" spans="5:5" ht="22.5" customHeight="1">
      <c r="E13276" s="612">
        <f t="shared" si="136"/>
        <v>3764362.2</v>
      </c>
    </row>
    <row r="13277" spans="5:5" ht="22.5" customHeight="1">
      <c r="E13277" s="612">
        <f t="shared" si="136"/>
        <v>3764362.2</v>
      </c>
    </row>
    <row r="13278" spans="5:5" ht="22.5" customHeight="1">
      <c r="E13278" s="612">
        <f t="shared" si="136"/>
        <v>3764362.2</v>
      </c>
    </row>
    <row r="13279" spans="5:5" ht="22.5" customHeight="1">
      <c r="E13279" s="612">
        <f t="shared" si="136"/>
        <v>3764362.2</v>
      </c>
    </row>
    <row r="13280" spans="5:5" ht="22.5" customHeight="1">
      <c r="E13280" s="612">
        <f t="shared" si="136"/>
        <v>3764362.2</v>
      </c>
    </row>
    <row r="13281" spans="5:5" ht="22.5" customHeight="1">
      <c r="E13281" s="612">
        <f t="shared" si="136"/>
        <v>3764362.2</v>
      </c>
    </row>
    <row r="13282" spans="5:5" ht="22.5" customHeight="1">
      <c r="E13282" s="612">
        <f t="shared" si="136"/>
        <v>3764362.2</v>
      </c>
    </row>
    <row r="13283" spans="5:5" ht="22.5" customHeight="1">
      <c r="E13283" s="612">
        <f t="shared" si="136"/>
        <v>3764362.2</v>
      </c>
    </row>
    <row r="13284" spans="5:5" ht="22.5" customHeight="1">
      <c r="E13284" s="612">
        <f t="shared" si="136"/>
        <v>3764362.2</v>
      </c>
    </row>
    <row r="13285" spans="5:5" ht="22.5" customHeight="1">
      <c r="E13285" s="612">
        <f t="shared" si="136"/>
        <v>3764362.2</v>
      </c>
    </row>
    <row r="13286" spans="5:5" ht="22.5" customHeight="1">
      <c r="E13286" s="612">
        <f t="shared" si="136"/>
        <v>3764362.2</v>
      </c>
    </row>
    <row r="13287" spans="5:5" ht="22.5" customHeight="1">
      <c r="E13287" s="612">
        <f t="shared" si="136"/>
        <v>3764362.2</v>
      </c>
    </row>
    <row r="13288" spans="5:5" ht="22.5" customHeight="1">
      <c r="E13288" s="612">
        <f t="shared" si="136"/>
        <v>3764362.2</v>
      </c>
    </row>
    <row r="13289" spans="5:5" ht="22.5" customHeight="1">
      <c r="E13289" s="612">
        <f t="shared" si="136"/>
        <v>3764362.2</v>
      </c>
    </row>
    <row r="13290" spans="5:5" ht="22.5" customHeight="1">
      <c r="E13290" s="612">
        <f t="shared" si="136"/>
        <v>3764362.2</v>
      </c>
    </row>
    <row r="13291" spans="5:5" ht="22.5" customHeight="1">
      <c r="E13291" s="612">
        <f t="shared" si="136"/>
        <v>3764362.2</v>
      </c>
    </row>
    <row r="13292" spans="5:5" ht="22.5" customHeight="1">
      <c r="E13292" s="612">
        <f t="shared" si="136"/>
        <v>3764362.2</v>
      </c>
    </row>
    <row r="13293" spans="5:5" ht="22.5" customHeight="1">
      <c r="E13293" s="612">
        <f t="shared" si="136"/>
        <v>3764362.2</v>
      </c>
    </row>
    <row r="13294" spans="5:5" ht="22.5" customHeight="1">
      <c r="E13294" s="612">
        <f t="shared" si="136"/>
        <v>3764362.2</v>
      </c>
    </row>
    <row r="13295" spans="5:5" ht="22.5" customHeight="1">
      <c r="E13295" s="612">
        <f t="shared" si="136"/>
        <v>3764362.2</v>
      </c>
    </row>
    <row r="13296" spans="5:5" ht="22.5" customHeight="1">
      <c r="E13296" s="612">
        <f t="shared" si="136"/>
        <v>3764362.2</v>
      </c>
    </row>
    <row r="13297" spans="5:5" ht="22.5" customHeight="1">
      <c r="E13297" s="612">
        <f t="shared" si="136"/>
        <v>3764362.2</v>
      </c>
    </row>
    <row r="13298" spans="5:5" ht="22.5" customHeight="1">
      <c r="E13298" s="612">
        <f t="shared" si="136"/>
        <v>3764362.2</v>
      </c>
    </row>
    <row r="13299" spans="5:5" ht="22.5" customHeight="1">
      <c r="E13299" s="612">
        <f t="shared" si="136"/>
        <v>3764362.2</v>
      </c>
    </row>
    <row r="13300" spans="5:5" ht="22.5" customHeight="1">
      <c r="E13300" s="612">
        <f t="shared" si="136"/>
        <v>3764362.2</v>
      </c>
    </row>
    <row r="13301" spans="5:5" ht="22.5" customHeight="1">
      <c r="E13301" s="612">
        <f t="shared" si="136"/>
        <v>3764362.2</v>
      </c>
    </row>
    <row r="13302" spans="5:5" ht="22.5" customHeight="1">
      <c r="E13302" s="612">
        <f t="shared" si="136"/>
        <v>3764362.2</v>
      </c>
    </row>
    <row r="13303" spans="5:5" ht="22.5" customHeight="1">
      <c r="E13303" s="612">
        <f t="shared" si="136"/>
        <v>3764362.2</v>
      </c>
    </row>
    <row r="13304" spans="5:5" ht="22.5" customHeight="1">
      <c r="E13304" s="612">
        <f t="shared" si="136"/>
        <v>3764362.2</v>
      </c>
    </row>
    <row r="13305" spans="5:5" ht="22.5" customHeight="1">
      <c r="E13305" s="612">
        <f t="shared" si="136"/>
        <v>3764362.2</v>
      </c>
    </row>
    <row r="13306" spans="5:5" ht="22.5" customHeight="1">
      <c r="E13306" s="612">
        <f t="shared" si="136"/>
        <v>3764362.2</v>
      </c>
    </row>
    <row r="13307" spans="5:5" ht="22.5" customHeight="1">
      <c r="E13307" s="612">
        <f t="shared" si="136"/>
        <v>3764362.2</v>
      </c>
    </row>
    <row r="13308" spans="5:5" ht="22.5" customHeight="1">
      <c r="E13308" s="612">
        <f t="shared" si="136"/>
        <v>3764362.2</v>
      </c>
    </row>
    <row r="13309" spans="5:5" ht="22.5" customHeight="1">
      <c r="E13309" s="612">
        <f t="shared" si="136"/>
        <v>3764362.2</v>
      </c>
    </row>
    <row r="13310" spans="5:5" ht="22.5" customHeight="1">
      <c r="E13310" s="612">
        <f t="shared" si="136"/>
        <v>3764362.2</v>
      </c>
    </row>
    <row r="13311" spans="5:5" ht="22.5" customHeight="1">
      <c r="E13311" s="612">
        <f t="shared" si="136"/>
        <v>3764362.2</v>
      </c>
    </row>
    <row r="13312" spans="5:5" ht="22.5" customHeight="1">
      <c r="E13312" s="612">
        <f t="shared" si="136"/>
        <v>3764362.2</v>
      </c>
    </row>
    <row r="13313" spans="5:5" ht="22.5" customHeight="1">
      <c r="E13313" s="612">
        <f t="shared" si="136"/>
        <v>3764362.2</v>
      </c>
    </row>
    <row r="13314" spans="5:5" ht="22.5" customHeight="1">
      <c r="E13314" s="612">
        <f t="shared" si="136"/>
        <v>3764362.2</v>
      </c>
    </row>
    <row r="13315" spans="5:5" ht="22.5" customHeight="1">
      <c r="E13315" s="612">
        <f t="shared" si="136"/>
        <v>3764362.2</v>
      </c>
    </row>
    <row r="13316" spans="5:5" ht="22.5" customHeight="1">
      <c r="E13316" s="612">
        <f t="shared" si="136"/>
        <v>3764362.2</v>
      </c>
    </row>
    <row r="13317" spans="5:5" ht="22.5" customHeight="1">
      <c r="E13317" s="612">
        <f t="shared" si="136"/>
        <v>3764362.2</v>
      </c>
    </row>
    <row r="13318" spans="5:5" ht="22.5" customHeight="1">
      <c r="E13318" s="612">
        <f t="shared" si="136"/>
        <v>3764362.2</v>
      </c>
    </row>
    <row r="13319" spans="5:5" ht="22.5" customHeight="1">
      <c r="E13319" s="612">
        <f t="shared" si="136"/>
        <v>3764362.2</v>
      </c>
    </row>
    <row r="13320" spans="5:5" ht="22.5" customHeight="1">
      <c r="E13320" s="612">
        <f t="shared" si="136"/>
        <v>3764362.2</v>
      </c>
    </row>
    <row r="13321" spans="5:5" ht="22.5" customHeight="1">
      <c r="E13321" s="612">
        <f t="shared" si="136"/>
        <v>3764362.2</v>
      </c>
    </row>
    <row r="13322" spans="5:5" ht="22.5" customHeight="1">
      <c r="E13322" s="612">
        <f t="shared" ref="E13322:E13385" si="137">E13321-D13322+C13322</f>
        <v>3764362.2</v>
      </c>
    </row>
    <row r="13323" spans="5:5" ht="22.5" customHeight="1">
      <c r="E13323" s="612">
        <f t="shared" si="137"/>
        <v>3764362.2</v>
      </c>
    </row>
    <row r="13324" spans="5:5" ht="22.5" customHeight="1">
      <c r="E13324" s="612">
        <f t="shared" si="137"/>
        <v>3764362.2</v>
      </c>
    </row>
    <row r="13325" spans="5:5" ht="22.5" customHeight="1">
      <c r="E13325" s="612">
        <f t="shared" si="137"/>
        <v>3764362.2</v>
      </c>
    </row>
    <row r="13326" spans="5:5" ht="22.5" customHeight="1">
      <c r="E13326" s="612">
        <f t="shared" si="137"/>
        <v>3764362.2</v>
      </c>
    </row>
    <row r="13327" spans="5:5" ht="22.5" customHeight="1">
      <c r="E13327" s="612">
        <f t="shared" si="137"/>
        <v>3764362.2</v>
      </c>
    </row>
    <row r="13328" spans="5:5" ht="22.5" customHeight="1">
      <c r="E13328" s="612">
        <f t="shared" si="137"/>
        <v>3764362.2</v>
      </c>
    </row>
    <row r="13329" spans="5:5" ht="22.5" customHeight="1">
      <c r="E13329" s="612">
        <f t="shared" si="137"/>
        <v>3764362.2</v>
      </c>
    </row>
    <row r="13330" spans="5:5" ht="22.5" customHeight="1">
      <c r="E13330" s="612">
        <f t="shared" si="137"/>
        <v>3764362.2</v>
      </c>
    </row>
    <row r="13331" spans="5:5" ht="22.5" customHeight="1">
      <c r="E13331" s="612">
        <f t="shared" si="137"/>
        <v>3764362.2</v>
      </c>
    </row>
    <row r="13332" spans="5:5" ht="22.5" customHeight="1">
      <c r="E13332" s="612">
        <f t="shared" si="137"/>
        <v>3764362.2</v>
      </c>
    </row>
    <row r="13333" spans="5:5" ht="22.5" customHeight="1">
      <c r="E13333" s="612">
        <f t="shared" si="137"/>
        <v>3764362.2</v>
      </c>
    </row>
    <row r="13334" spans="5:5" ht="22.5" customHeight="1">
      <c r="E13334" s="612">
        <f t="shared" si="137"/>
        <v>3764362.2</v>
      </c>
    </row>
    <row r="13335" spans="5:5" ht="22.5" customHeight="1">
      <c r="E13335" s="612">
        <f t="shared" si="137"/>
        <v>3764362.2</v>
      </c>
    </row>
    <row r="13336" spans="5:5" ht="22.5" customHeight="1">
      <c r="E13336" s="612">
        <f t="shared" si="137"/>
        <v>3764362.2</v>
      </c>
    </row>
    <row r="13337" spans="5:5" ht="22.5" customHeight="1">
      <c r="E13337" s="612">
        <f t="shared" si="137"/>
        <v>3764362.2</v>
      </c>
    </row>
    <row r="13338" spans="5:5" ht="22.5" customHeight="1">
      <c r="E13338" s="612">
        <f t="shared" si="137"/>
        <v>3764362.2</v>
      </c>
    </row>
    <row r="13339" spans="5:5" ht="22.5" customHeight="1">
      <c r="E13339" s="612">
        <f t="shared" si="137"/>
        <v>3764362.2</v>
      </c>
    </row>
    <row r="13340" spans="5:5" ht="22.5" customHeight="1">
      <c r="E13340" s="612">
        <f t="shared" si="137"/>
        <v>3764362.2</v>
      </c>
    </row>
    <row r="13341" spans="5:5" ht="22.5" customHeight="1">
      <c r="E13341" s="612">
        <f t="shared" si="137"/>
        <v>3764362.2</v>
      </c>
    </row>
    <row r="13342" spans="5:5" ht="22.5" customHeight="1">
      <c r="E13342" s="612">
        <f t="shared" si="137"/>
        <v>3764362.2</v>
      </c>
    </row>
    <row r="13343" spans="5:5" ht="22.5" customHeight="1">
      <c r="E13343" s="612">
        <f t="shared" si="137"/>
        <v>3764362.2</v>
      </c>
    </row>
    <row r="13344" spans="5:5" ht="22.5" customHeight="1">
      <c r="E13344" s="612">
        <f t="shared" si="137"/>
        <v>3764362.2</v>
      </c>
    </row>
    <row r="13345" spans="5:5" ht="22.5" customHeight="1">
      <c r="E13345" s="612">
        <f t="shared" si="137"/>
        <v>3764362.2</v>
      </c>
    </row>
    <row r="13346" spans="5:5" ht="22.5" customHeight="1">
      <c r="E13346" s="612">
        <f t="shared" si="137"/>
        <v>3764362.2</v>
      </c>
    </row>
    <row r="13347" spans="5:5" ht="22.5" customHeight="1">
      <c r="E13347" s="612">
        <f t="shared" si="137"/>
        <v>3764362.2</v>
      </c>
    </row>
    <row r="13348" spans="5:5" ht="22.5" customHeight="1">
      <c r="E13348" s="612">
        <f t="shared" si="137"/>
        <v>3764362.2</v>
      </c>
    </row>
    <row r="13349" spans="5:5" ht="22.5" customHeight="1">
      <c r="E13349" s="612">
        <f t="shared" si="137"/>
        <v>3764362.2</v>
      </c>
    </row>
    <row r="13350" spans="5:5" ht="22.5" customHeight="1">
      <c r="E13350" s="612">
        <f t="shared" si="137"/>
        <v>3764362.2</v>
      </c>
    </row>
    <row r="13351" spans="5:5" ht="22.5" customHeight="1">
      <c r="E13351" s="612">
        <f t="shared" si="137"/>
        <v>3764362.2</v>
      </c>
    </row>
    <row r="13352" spans="5:5" ht="22.5" customHeight="1">
      <c r="E13352" s="612">
        <f t="shared" si="137"/>
        <v>3764362.2</v>
      </c>
    </row>
    <row r="13353" spans="5:5" ht="22.5" customHeight="1">
      <c r="E13353" s="612">
        <f t="shared" si="137"/>
        <v>3764362.2</v>
      </c>
    </row>
    <row r="13354" spans="5:5" ht="22.5" customHeight="1">
      <c r="E13354" s="612">
        <f t="shared" si="137"/>
        <v>3764362.2</v>
      </c>
    </row>
    <row r="13355" spans="5:5" ht="22.5" customHeight="1">
      <c r="E13355" s="612">
        <f t="shared" si="137"/>
        <v>3764362.2</v>
      </c>
    </row>
    <row r="13356" spans="5:5" ht="22.5" customHeight="1">
      <c r="E13356" s="612">
        <f t="shared" si="137"/>
        <v>3764362.2</v>
      </c>
    </row>
    <row r="13357" spans="5:5" ht="22.5" customHeight="1">
      <c r="E13357" s="612">
        <f t="shared" si="137"/>
        <v>3764362.2</v>
      </c>
    </row>
    <row r="13358" spans="5:5" ht="22.5" customHeight="1">
      <c r="E13358" s="612">
        <f t="shared" si="137"/>
        <v>3764362.2</v>
      </c>
    </row>
    <row r="13359" spans="5:5" ht="22.5" customHeight="1">
      <c r="E13359" s="612">
        <f t="shared" si="137"/>
        <v>3764362.2</v>
      </c>
    </row>
    <row r="13360" spans="5:5" ht="22.5" customHeight="1">
      <c r="E13360" s="612">
        <f t="shared" si="137"/>
        <v>3764362.2</v>
      </c>
    </row>
    <row r="13361" spans="5:5" ht="22.5" customHeight="1">
      <c r="E13361" s="612">
        <f t="shared" si="137"/>
        <v>3764362.2</v>
      </c>
    </row>
    <row r="13362" spans="5:5" ht="22.5" customHeight="1">
      <c r="E13362" s="612">
        <f t="shared" si="137"/>
        <v>3764362.2</v>
      </c>
    </row>
    <row r="13363" spans="5:5" ht="22.5" customHeight="1">
      <c r="E13363" s="612">
        <f t="shared" si="137"/>
        <v>3764362.2</v>
      </c>
    </row>
    <row r="13364" spans="5:5" ht="22.5" customHeight="1">
      <c r="E13364" s="612">
        <f t="shared" si="137"/>
        <v>3764362.2</v>
      </c>
    </row>
    <row r="13365" spans="5:5" ht="22.5" customHeight="1">
      <c r="E13365" s="612">
        <f t="shared" si="137"/>
        <v>3764362.2</v>
      </c>
    </row>
    <row r="13366" spans="5:5" ht="22.5" customHeight="1">
      <c r="E13366" s="612">
        <f t="shared" si="137"/>
        <v>3764362.2</v>
      </c>
    </row>
    <row r="13367" spans="5:5" ht="22.5" customHeight="1">
      <c r="E13367" s="612">
        <f t="shared" si="137"/>
        <v>3764362.2</v>
      </c>
    </row>
    <row r="13368" spans="5:5" ht="22.5" customHeight="1">
      <c r="E13368" s="612">
        <f t="shared" si="137"/>
        <v>3764362.2</v>
      </c>
    </row>
    <row r="13369" spans="5:5" ht="22.5" customHeight="1">
      <c r="E13369" s="612">
        <f t="shared" si="137"/>
        <v>3764362.2</v>
      </c>
    </row>
    <row r="13370" spans="5:5" ht="22.5" customHeight="1">
      <c r="E13370" s="612">
        <f t="shared" si="137"/>
        <v>3764362.2</v>
      </c>
    </row>
    <row r="13371" spans="5:5" ht="22.5" customHeight="1">
      <c r="E13371" s="612">
        <f t="shared" si="137"/>
        <v>3764362.2</v>
      </c>
    </row>
    <row r="13372" spans="5:5" ht="22.5" customHeight="1">
      <c r="E13372" s="612">
        <f t="shared" si="137"/>
        <v>3764362.2</v>
      </c>
    </row>
    <row r="13373" spans="5:5" ht="22.5" customHeight="1">
      <c r="E13373" s="612">
        <f t="shared" si="137"/>
        <v>3764362.2</v>
      </c>
    </row>
    <row r="13374" spans="5:5" ht="22.5" customHeight="1">
      <c r="E13374" s="612">
        <f t="shared" si="137"/>
        <v>3764362.2</v>
      </c>
    </row>
    <row r="13375" spans="5:5" ht="22.5" customHeight="1">
      <c r="E13375" s="612">
        <f t="shared" si="137"/>
        <v>3764362.2</v>
      </c>
    </row>
    <row r="13376" spans="5:5" ht="22.5" customHeight="1">
      <c r="E13376" s="612">
        <f t="shared" si="137"/>
        <v>3764362.2</v>
      </c>
    </row>
    <row r="13377" spans="5:5" ht="22.5" customHeight="1">
      <c r="E13377" s="612">
        <f t="shared" si="137"/>
        <v>3764362.2</v>
      </c>
    </row>
    <row r="13378" spans="5:5" ht="22.5" customHeight="1">
      <c r="E13378" s="612">
        <f t="shared" si="137"/>
        <v>3764362.2</v>
      </c>
    </row>
    <row r="13379" spans="5:5" ht="22.5" customHeight="1">
      <c r="E13379" s="612">
        <f t="shared" si="137"/>
        <v>3764362.2</v>
      </c>
    </row>
    <row r="13380" spans="5:5" ht="22.5" customHeight="1">
      <c r="E13380" s="612">
        <f t="shared" si="137"/>
        <v>3764362.2</v>
      </c>
    </row>
    <row r="13381" spans="5:5" ht="22.5" customHeight="1">
      <c r="E13381" s="612">
        <f t="shared" si="137"/>
        <v>3764362.2</v>
      </c>
    </row>
    <row r="13382" spans="5:5" ht="22.5" customHeight="1">
      <c r="E13382" s="612">
        <f t="shared" si="137"/>
        <v>3764362.2</v>
      </c>
    </row>
    <row r="13383" spans="5:5" ht="22.5" customHeight="1">
      <c r="E13383" s="612">
        <f t="shared" si="137"/>
        <v>3764362.2</v>
      </c>
    </row>
    <row r="13384" spans="5:5" ht="22.5" customHeight="1">
      <c r="E13384" s="612">
        <f t="shared" si="137"/>
        <v>3764362.2</v>
      </c>
    </row>
    <row r="13385" spans="5:5" ht="22.5" customHeight="1">
      <c r="E13385" s="612">
        <f t="shared" si="137"/>
        <v>3764362.2</v>
      </c>
    </row>
    <row r="13386" spans="5:5" ht="22.5" customHeight="1">
      <c r="E13386" s="612">
        <f t="shared" ref="E13386:E13449" si="138">E13385-D13386+C13386</f>
        <v>3764362.2</v>
      </c>
    </row>
    <row r="13387" spans="5:5" ht="22.5" customHeight="1">
      <c r="E13387" s="612">
        <f t="shared" si="138"/>
        <v>3764362.2</v>
      </c>
    </row>
    <row r="13388" spans="5:5" ht="22.5" customHeight="1">
      <c r="E13388" s="612">
        <f t="shared" si="138"/>
        <v>3764362.2</v>
      </c>
    </row>
    <row r="13389" spans="5:5" ht="22.5" customHeight="1">
      <c r="E13389" s="612">
        <f t="shared" si="138"/>
        <v>3764362.2</v>
      </c>
    </row>
    <row r="13390" spans="5:5" ht="22.5" customHeight="1">
      <c r="E13390" s="612">
        <f t="shared" si="138"/>
        <v>3764362.2</v>
      </c>
    </row>
    <row r="13391" spans="5:5" ht="22.5" customHeight="1">
      <c r="E13391" s="612">
        <f t="shared" si="138"/>
        <v>3764362.2</v>
      </c>
    </row>
    <row r="13392" spans="5:5" ht="22.5" customHeight="1">
      <c r="E13392" s="612">
        <f t="shared" si="138"/>
        <v>3764362.2</v>
      </c>
    </row>
    <row r="13393" spans="5:5" ht="22.5" customHeight="1">
      <c r="E13393" s="612">
        <f t="shared" si="138"/>
        <v>3764362.2</v>
      </c>
    </row>
    <row r="13394" spans="5:5" ht="22.5" customHeight="1">
      <c r="E13394" s="612">
        <f t="shared" si="138"/>
        <v>3764362.2</v>
      </c>
    </row>
    <row r="13395" spans="5:5" ht="22.5" customHeight="1">
      <c r="E13395" s="612">
        <f t="shared" si="138"/>
        <v>3764362.2</v>
      </c>
    </row>
    <row r="13396" spans="5:5" ht="22.5" customHeight="1">
      <c r="E13396" s="612">
        <f t="shared" si="138"/>
        <v>3764362.2</v>
      </c>
    </row>
    <row r="13397" spans="5:5" ht="22.5" customHeight="1">
      <c r="E13397" s="612">
        <f t="shared" si="138"/>
        <v>3764362.2</v>
      </c>
    </row>
    <row r="13398" spans="5:5" ht="22.5" customHeight="1">
      <c r="E13398" s="612">
        <f t="shared" si="138"/>
        <v>3764362.2</v>
      </c>
    </row>
    <row r="13399" spans="5:5" ht="22.5" customHeight="1">
      <c r="E13399" s="612">
        <f t="shared" si="138"/>
        <v>3764362.2</v>
      </c>
    </row>
    <row r="13400" spans="5:5" ht="22.5" customHeight="1">
      <c r="E13400" s="612">
        <f t="shared" si="138"/>
        <v>3764362.2</v>
      </c>
    </row>
    <row r="13401" spans="5:5" ht="22.5" customHeight="1">
      <c r="E13401" s="612">
        <f t="shared" si="138"/>
        <v>3764362.2</v>
      </c>
    </row>
    <row r="13402" spans="5:5" ht="22.5" customHeight="1">
      <c r="E13402" s="612">
        <f t="shared" si="138"/>
        <v>3764362.2</v>
      </c>
    </row>
    <row r="13403" spans="5:5" ht="22.5" customHeight="1">
      <c r="E13403" s="612">
        <f t="shared" si="138"/>
        <v>3764362.2</v>
      </c>
    </row>
    <row r="13404" spans="5:5" ht="22.5" customHeight="1">
      <c r="E13404" s="612">
        <f t="shared" si="138"/>
        <v>3764362.2</v>
      </c>
    </row>
    <row r="13405" spans="5:5" ht="22.5" customHeight="1">
      <c r="E13405" s="612">
        <f t="shared" si="138"/>
        <v>3764362.2</v>
      </c>
    </row>
    <row r="13406" spans="5:5" ht="22.5" customHeight="1">
      <c r="E13406" s="612">
        <f t="shared" si="138"/>
        <v>3764362.2</v>
      </c>
    </row>
    <row r="13407" spans="5:5" ht="22.5" customHeight="1">
      <c r="E13407" s="612">
        <f t="shared" si="138"/>
        <v>3764362.2</v>
      </c>
    </row>
    <row r="13408" spans="5:5" ht="22.5" customHeight="1">
      <c r="E13408" s="612">
        <f t="shared" si="138"/>
        <v>3764362.2</v>
      </c>
    </row>
    <row r="13409" spans="5:5" ht="22.5" customHeight="1">
      <c r="E13409" s="612">
        <f t="shared" si="138"/>
        <v>3764362.2</v>
      </c>
    </row>
    <row r="13410" spans="5:5" ht="22.5" customHeight="1">
      <c r="E13410" s="612">
        <f t="shared" si="138"/>
        <v>3764362.2</v>
      </c>
    </row>
    <row r="13411" spans="5:5" ht="22.5" customHeight="1">
      <c r="E13411" s="612">
        <f t="shared" si="138"/>
        <v>3764362.2</v>
      </c>
    </row>
    <row r="13412" spans="5:5" ht="22.5" customHeight="1">
      <c r="E13412" s="612">
        <f t="shared" si="138"/>
        <v>3764362.2</v>
      </c>
    </row>
    <row r="13413" spans="5:5" ht="22.5" customHeight="1">
      <c r="E13413" s="612">
        <f t="shared" si="138"/>
        <v>3764362.2</v>
      </c>
    </row>
    <row r="13414" spans="5:5" ht="22.5" customHeight="1">
      <c r="E13414" s="612">
        <f t="shared" si="138"/>
        <v>3764362.2</v>
      </c>
    </row>
    <row r="13415" spans="5:5" ht="22.5" customHeight="1">
      <c r="E13415" s="612">
        <f t="shared" si="138"/>
        <v>3764362.2</v>
      </c>
    </row>
    <row r="13416" spans="5:5" ht="22.5" customHeight="1">
      <c r="E13416" s="612">
        <f t="shared" si="138"/>
        <v>3764362.2</v>
      </c>
    </row>
    <row r="13417" spans="5:5" ht="22.5" customHeight="1">
      <c r="E13417" s="612">
        <f t="shared" si="138"/>
        <v>3764362.2</v>
      </c>
    </row>
    <row r="13418" spans="5:5" ht="22.5" customHeight="1">
      <c r="E13418" s="612">
        <f t="shared" si="138"/>
        <v>3764362.2</v>
      </c>
    </row>
    <row r="13419" spans="5:5" ht="22.5" customHeight="1">
      <c r="E13419" s="612">
        <f t="shared" si="138"/>
        <v>3764362.2</v>
      </c>
    </row>
    <row r="13420" spans="5:5" ht="22.5" customHeight="1">
      <c r="E13420" s="612">
        <f t="shared" si="138"/>
        <v>3764362.2</v>
      </c>
    </row>
    <row r="13421" spans="5:5" ht="22.5" customHeight="1">
      <c r="E13421" s="612">
        <f t="shared" si="138"/>
        <v>3764362.2</v>
      </c>
    </row>
    <row r="13422" spans="5:5" ht="22.5" customHeight="1">
      <c r="E13422" s="612">
        <f t="shared" si="138"/>
        <v>3764362.2</v>
      </c>
    </row>
    <row r="13423" spans="5:5" ht="22.5" customHeight="1">
      <c r="E13423" s="612">
        <f t="shared" si="138"/>
        <v>3764362.2</v>
      </c>
    </row>
    <row r="13424" spans="5:5" ht="22.5" customHeight="1">
      <c r="E13424" s="612">
        <f t="shared" si="138"/>
        <v>3764362.2</v>
      </c>
    </row>
    <row r="13425" spans="5:5" ht="22.5" customHeight="1">
      <c r="E13425" s="612">
        <f t="shared" si="138"/>
        <v>3764362.2</v>
      </c>
    </row>
    <row r="13426" spans="5:5" ht="22.5" customHeight="1">
      <c r="E13426" s="612">
        <f t="shared" si="138"/>
        <v>3764362.2</v>
      </c>
    </row>
    <row r="13427" spans="5:5" ht="22.5" customHeight="1">
      <c r="E13427" s="612">
        <f t="shared" si="138"/>
        <v>3764362.2</v>
      </c>
    </row>
    <row r="13428" spans="5:5" ht="22.5" customHeight="1">
      <c r="E13428" s="612">
        <f t="shared" si="138"/>
        <v>3764362.2</v>
      </c>
    </row>
    <row r="13429" spans="5:5" ht="22.5" customHeight="1">
      <c r="E13429" s="612">
        <f t="shared" si="138"/>
        <v>3764362.2</v>
      </c>
    </row>
    <row r="13430" spans="5:5" ht="22.5" customHeight="1">
      <c r="E13430" s="612">
        <f t="shared" si="138"/>
        <v>3764362.2</v>
      </c>
    </row>
    <row r="13431" spans="5:5" ht="22.5" customHeight="1">
      <c r="E13431" s="612">
        <f t="shared" si="138"/>
        <v>3764362.2</v>
      </c>
    </row>
    <row r="13432" spans="5:5" ht="22.5" customHeight="1">
      <c r="E13432" s="612">
        <f t="shared" si="138"/>
        <v>3764362.2</v>
      </c>
    </row>
    <row r="13433" spans="5:5" ht="22.5" customHeight="1">
      <c r="E13433" s="612">
        <f t="shared" si="138"/>
        <v>3764362.2</v>
      </c>
    </row>
    <row r="13434" spans="5:5" ht="22.5" customHeight="1">
      <c r="E13434" s="612">
        <f t="shared" si="138"/>
        <v>3764362.2</v>
      </c>
    </row>
    <row r="13435" spans="5:5" ht="22.5" customHeight="1">
      <c r="E13435" s="612">
        <f t="shared" si="138"/>
        <v>3764362.2</v>
      </c>
    </row>
    <row r="13436" spans="5:5" ht="22.5" customHeight="1">
      <c r="E13436" s="612">
        <f t="shared" si="138"/>
        <v>3764362.2</v>
      </c>
    </row>
    <row r="13437" spans="5:5" ht="22.5" customHeight="1">
      <c r="E13437" s="612">
        <f t="shared" si="138"/>
        <v>3764362.2</v>
      </c>
    </row>
    <row r="13438" spans="5:5" ht="22.5" customHeight="1">
      <c r="E13438" s="612">
        <f t="shared" si="138"/>
        <v>3764362.2</v>
      </c>
    </row>
    <row r="13439" spans="5:5" ht="22.5" customHeight="1">
      <c r="E13439" s="612">
        <f t="shared" si="138"/>
        <v>3764362.2</v>
      </c>
    </row>
    <row r="13440" spans="5:5" ht="22.5" customHeight="1">
      <c r="E13440" s="612">
        <f t="shared" si="138"/>
        <v>3764362.2</v>
      </c>
    </row>
    <row r="13441" spans="5:5" ht="22.5" customHeight="1">
      <c r="E13441" s="612">
        <f t="shared" si="138"/>
        <v>3764362.2</v>
      </c>
    </row>
    <row r="13442" spans="5:5" ht="22.5" customHeight="1">
      <c r="E13442" s="612">
        <f t="shared" si="138"/>
        <v>3764362.2</v>
      </c>
    </row>
    <row r="13443" spans="5:5" ht="22.5" customHeight="1">
      <c r="E13443" s="612">
        <f t="shared" si="138"/>
        <v>3764362.2</v>
      </c>
    </row>
    <row r="13444" spans="5:5" ht="22.5" customHeight="1">
      <c r="E13444" s="612">
        <f t="shared" si="138"/>
        <v>3764362.2</v>
      </c>
    </row>
    <row r="13445" spans="5:5" ht="22.5" customHeight="1">
      <c r="E13445" s="612">
        <f t="shared" si="138"/>
        <v>3764362.2</v>
      </c>
    </row>
    <row r="13446" spans="5:5" ht="22.5" customHeight="1">
      <c r="E13446" s="612">
        <f t="shared" si="138"/>
        <v>3764362.2</v>
      </c>
    </row>
    <row r="13447" spans="5:5" ht="22.5" customHeight="1">
      <c r="E13447" s="612">
        <f t="shared" si="138"/>
        <v>3764362.2</v>
      </c>
    </row>
    <row r="13448" spans="5:5" ht="22.5" customHeight="1">
      <c r="E13448" s="612">
        <f t="shared" si="138"/>
        <v>3764362.2</v>
      </c>
    </row>
    <row r="13449" spans="5:5" ht="22.5" customHeight="1">
      <c r="E13449" s="612">
        <f t="shared" si="138"/>
        <v>3764362.2</v>
      </c>
    </row>
    <row r="13450" spans="5:5" ht="22.5" customHeight="1">
      <c r="E13450" s="612">
        <f t="shared" ref="E13450:E13513" si="139">E13449-D13450+C13450</f>
        <v>3764362.2</v>
      </c>
    </row>
    <row r="13451" spans="5:5" ht="22.5" customHeight="1">
      <c r="E13451" s="612">
        <f t="shared" si="139"/>
        <v>3764362.2</v>
      </c>
    </row>
    <row r="13452" spans="5:5" ht="22.5" customHeight="1">
      <c r="E13452" s="612">
        <f t="shared" si="139"/>
        <v>3764362.2</v>
      </c>
    </row>
    <row r="13453" spans="5:5" ht="22.5" customHeight="1">
      <c r="E13453" s="612">
        <f t="shared" si="139"/>
        <v>3764362.2</v>
      </c>
    </row>
    <row r="13454" spans="5:5" ht="22.5" customHeight="1">
      <c r="E13454" s="612">
        <f t="shared" si="139"/>
        <v>3764362.2</v>
      </c>
    </row>
    <row r="13455" spans="5:5" ht="22.5" customHeight="1">
      <c r="E13455" s="612">
        <f t="shared" si="139"/>
        <v>3764362.2</v>
      </c>
    </row>
    <row r="13456" spans="5:5" ht="22.5" customHeight="1">
      <c r="E13456" s="612">
        <f t="shared" si="139"/>
        <v>3764362.2</v>
      </c>
    </row>
    <row r="13457" spans="5:5" ht="22.5" customHeight="1">
      <c r="E13457" s="612">
        <f t="shared" si="139"/>
        <v>3764362.2</v>
      </c>
    </row>
    <row r="13458" spans="5:5" ht="22.5" customHeight="1">
      <c r="E13458" s="612">
        <f t="shared" si="139"/>
        <v>3764362.2</v>
      </c>
    </row>
    <row r="13459" spans="5:5" ht="22.5" customHeight="1">
      <c r="E13459" s="612">
        <f t="shared" si="139"/>
        <v>3764362.2</v>
      </c>
    </row>
    <row r="13460" spans="5:5" ht="22.5" customHeight="1">
      <c r="E13460" s="612">
        <f t="shared" si="139"/>
        <v>3764362.2</v>
      </c>
    </row>
    <row r="13461" spans="5:5" ht="22.5" customHeight="1">
      <c r="E13461" s="612">
        <f t="shared" si="139"/>
        <v>3764362.2</v>
      </c>
    </row>
    <row r="13462" spans="5:5" ht="22.5" customHeight="1">
      <c r="E13462" s="612">
        <f t="shared" si="139"/>
        <v>3764362.2</v>
      </c>
    </row>
    <row r="13463" spans="5:5" ht="22.5" customHeight="1">
      <c r="E13463" s="612">
        <f t="shared" si="139"/>
        <v>3764362.2</v>
      </c>
    </row>
    <row r="13464" spans="5:5" ht="22.5" customHeight="1">
      <c r="E13464" s="612">
        <f t="shared" si="139"/>
        <v>3764362.2</v>
      </c>
    </row>
    <row r="13465" spans="5:5" ht="22.5" customHeight="1">
      <c r="E13465" s="612">
        <f t="shared" si="139"/>
        <v>3764362.2</v>
      </c>
    </row>
    <row r="13466" spans="5:5" ht="22.5" customHeight="1">
      <c r="E13466" s="612">
        <f t="shared" si="139"/>
        <v>3764362.2</v>
      </c>
    </row>
    <row r="13467" spans="5:5" ht="22.5" customHeight="1">
      <c r="E13467" s="612">
        <f t="shared" si="139"/>
        <v>3764362.2</v>
      </c>
    </row>
    <row r="13468" spans="5:5" ht="22.5" customHeight="1">
      <c r="E13468" s="612">
        <f t="shared" si="139"/>
        <v>3764362.2</v>
      </c>
    </row>
    <row r="13469" spans="5:5" ht="22.5" customHeight="1">
      <c r="E13469" s="612">
        <f t="shared" si="139"/>
        <v>3764362.2</v>
      </c>
    </row>
    <row r="13470" spans="5:5" ht="22.5" customHeight="1">
      <c r="E13470" s="612">
        <f t="shared" si="139"/>
        <v>3764362.2</v>
      </c>
    </row>
    <row r="13471" spans="5:5" ht="22.5" customHeight="1">
      <c r="E13471" s="612">
        <f t="shared" si="139"/>
        <v>3764362.2</v>
      </c>
    </row>
    <row r="13472" spans="5:5" ht="22.5" customHeight="1">
      <c r="E13472" s="612">
        <f t="shared" si="139"/>
        <v>3764362.2</v>
      </c>
    </row>
    <row r="13473" spans="5:5" ht="22.5" customHeight="1">
      <c r="E13473" s="612">
        <f t="shared" si="139"/>
        <v>3764362.2</v>
      </c>
    </row>
    <row r="13474" spans="5:5" ht="22.5" customHeight="1">
      <c r="E13474" s="612">
        <f t="shared" si="139"/>
        <v>3764362.2</v>
      </c>
    </row>
    <row r="13475" spans="5:5" ht="22.5" customHeight="1">
      <c r="E13475" s="612">
        <f t="shared" si="139"/>
        <v>3764362.2</v>
      </c>
    </row>
    <row r="13476" spans="5:5" ht="22.5" customHeight="1">
      <c r="E13476" s="612">
        <f t="shared" si="139"/>
        <v>3764362.2</v>
      </c>
    </row>
    <row r="13477" spans="5:5" ht="22.5" customHeight="1">
      <c r="E13477" s="612">
        <f t="shared" si="139"/>
        <v>3764362.2</v>
      </c>
    </row>
    <row r="13478" spans="5:5" ht="22.5" customHeight="1">
      <c r="E13478" s="612">
        <f t="shared" si="139"/>
        <v>3764362.2</v>
      </c>
    </row>
    <row r="13479" spans="5:5" ht="22.5" customHeight="1">
      <c r="E13479" s="612">
        <f t="shared" si="139"/>
        <v>3764362.2</v>
      </c>
    </row>
    <row r="13480" spans="5:5" ht="22.5" customHeight="1">
      <c r="E13480" s="612">
        <f t="shared" si="139"/>
        <v>3764362.2</v>
      </c>
    </row>
    <row r="13481" spans="5:5" ht="22.5" customHeight="1">
      <c r="E13481" s="612">
        <f t="shared" si="139"/>
        <v>3764362.2</v>
      </c>
    </row>
    <row r="13482" spans="5:5" ht="22.5" customHeight="1">
      <c r="E13482" s="612">
        <f t="shared" si="139"/>
        <v>3764362.2</v>
      </c>
    </row>
    <row r="13483" spans="5:5" ht="22.5" customHeight="1">
      <c r="E13483" s="612">
        <f t="shared" si="139"/>
        <v>3764362.2</v>
      </c>
    </row>
    <row r="13484" spans="5:5" ht="22.5" customHeight="1">
      <c r="E13484" s="612">
        <f t="shared" si="139"/>
        <v>3764362.2</v>
      </c>
    </row>
    <row r="13485" spans="5:5" ht="22.5" customHeight="1">
      <c r="E13485" s="612">
        <f t="shared" si="139"/>
        <v>3764362.2</v>
      </c>
    </row>
    <row r="13486" spans="5:5" ht="22.5" customHeight="1">
      <c r="E13486" s="612">
        <f t="shared" si="139"/>
        <v>3764362.2</v>
      </c>
    </row>
    <row r="13487" spans="5:5" ht="22.5" customHeight="1">
      <c r="E13487" s="612">
        <f t="shared" si="139"/>
        <v>3764362.2</v>
      </c>
    </row>
    <row r="13488" spans="5:5" ht="22.5" customHeight="1">
      <c r="E13488" s="612">
        <f t="shared" si="139"/>
        <v>3764362.2</v>
      </c>
    </row>
    <row r="13489" spans="5:5" ht="22.5" customHeight="1">
      <c r="E13489" s="612">
        <f t="shared" si="139"/>
        <v>3764362.2</v>
      </c>
    </row>
    <row r="13490" spans="5:5" ht="22.5" customHeight="1">
      <c r="E13490" s="612">
        <f t="shared" si="139"/>
        <v>3764362.2</v>
      </c>
    </row>
    <row r="13491" spans="5:5" ht="22.5" customHeight="1">
      <c r="E13491" s="612">
        <f t="shared" si="139"/>
        <v>3764362.2</v>
      </c>
    </row>
    <row r="13492" spans="5:5" ht="22.5" customHeight="1">
      <c r="E13492" s="612">
        <f t="shared" si="139"/>
        <v>3764362.2</v>
      </c>
    </row>
    <row r="13493" spans="5:5" ht="22.5" customHeight="1">
      <c r="E13493" s="612">
        <f t="shared" si="139"/>
        <v>3764362.2</v>
      </c>
    </row>
    <row r="13494" spans="5:5" ht="22.5" customHeight="1">
      <c r="E13494" s="612">
        <f t="shared" si="139"/>
        <v>3764362.2</v>
      </c>
    </row>
    <row r="13495" spans="5:5" ht="22.5" customHeight="1">
      <c r="E13495" s="612">
        <f t="shared" si="139"/>
        <v>3764362.2</v>
      </c>
    </row>
    <row r="13496" spans="5:5" ht="22.5" customHeight="1">
      <c r="E13496" s="612">
        <f t="shared" si="139"/>
        <v>3764362.2</v>
      </c>
    </row>
    <row r="13497" spans="5:5" ht="22.5" customHeight="1">
      <c r="E13497" s="612">
        <f t="shared" si="139"/>
        <v>3764362.2</v>
      </c>
    </row>
    <row r="13498" spans="5:5" ht="22.5" customHeight="1">
      <c r="E13498" s="612">
        <f t="shared" si="139"/>
        <v>3764362.2</v>
      </c>
    </row>
    <row r="13499" spans="5:5" ht="22.5" customHeight="1">
      <c r="E13499" s="612">
        <f t="shared" si="139"/>
        <v>3764362.2</v>
      </c>
    </row>
    <row r="13500" spans="5:5" ht="22.5" customHeight="1">
      <c r="E13500" s="612">
        <f t="shared" si="139"/>
        <v>3764362.2</v>
      </c>
    </row>
    <row r="13501" spans="5:5" ht="22.5" customHeight="1">
      <c r="E13501" s="612">
        <f t="shared" si="139"/>
        <v>3764362.2</v>
      </c>
    </row>
    <row r="13502" spans="5:5" ht="22.5" customHeight="1">
      <c r="E13502" s="612">
        <f t="shared" si="139"/>
        <v>3764362.2</v>
      </c>
    </row>
    <row r="13503" spans="5:5" ht="22.5" customHeight="1">
      <c r="E13503" s="612">
        <f t="shared" si="139"/>
        <v>3764362.2</v>
      </c>
    </row>
    <row r="13504" spans="5:5" ht="22.5" customHeight="1">
      <c r="E13504" s="612">
        <f t="shared" si="139"/>
        <v>3764362.2</v>
      </c>
    </row>
    <row r="13505" spans="5:5" ht="22.5" customHeight="1">
      <c r="E13505" s="612">
        <f t="shared" si="139"/>
        <v>3764362.2</v>
      </c>
    </row>
    <row r="13506" spans="5:5" ht="22.5" customHeight="1">
      <c r="E13506" s="612">
        <f t="shared" si="139"/>
        <v>3764362.2</v>
      </c>
    </row>
    <row r="13507" spans="5:5" ht="22.5" customHeight="1">
      <c r="E13507" s="612">
        <f t="shared" si="139"/>
        <v>3764362.2</v>
      </c>
    </row>
    <row r="13508" spans="5:5" ht="22.5" customHeight="1">
      <c r="E13508" s="612">
        <f t="shared" si="139"/>
        <v>3764362.2</v>
      </c>
    </row>
    <row r="13509" spans="5:5" ht="22.5" customHeight="1">
      <c r="E13509" s="612">
        <f t="shared" si="139"/>
        <v>3764362.2</v>
      </c>
    </row>
    <row r="13510" spans="5:5" ht="22.5" customHeight="1">
      <c r="E13510" s="612">
        <f t="shared" si="139"/>
        <v>3764362.2</v>
      </c>
    </row>
    <row r="13511" spans="5:5" ht="22.5" customHeight="1">
      <c r="E13511" s="612">
        <f t="shared" si="139"/>
        <v>3764362.2</v>
      </c>
    </row>
    <row r="13512" spans="5:5" ht="22.5" customHeight="1">
      <c r="E13512" s="612">
        <f t="shared" si="139"/>
        <v>3764362.2</v>
      </c>
    </row>
    <row r="13513" spans="5:5" ht="22.5" customHeight="1">
      <c r="E13513" s="612">
        <f t="shared" si="139"/>
        <v>3764362.2</v>
      </c>
    </row>
    <row r="13514" spans="5:5" ht="22.5" customHeight="1">
      <c r="E13514" s="612">
        <f t="shared" ref="E13514:E13577" si="140">E13513-D13514+C13514</f>
        <v>3764362.2</v>
      </c>
    </row>
    <row r="13515" spans="5:5" ht="22.5" customHeight="1">
      <c r="E13515" s="612">
        <f t="shared" si="140"/>
        <v>3764362.2</v>
      </c>
    </row>
    <row r="13516" spans="5:5" ht="22.5" customHeight="1">
      <c r="E13516" s="612">
        <f t="shared" si="140"/>
        <v>3764362.2</v>
      </c>
    </row>
    <row r="13517" spans="5:5" ht="22.5" customHeight="1">
      <c r="E13517" s="612">
        <f t="shared" si="140"/>
        <v>3764362.2</v>
      </c>
    </row>
    <row r="13518" spans="5:5" ht="22.5" customHeight="1">
      <c r="E13518" s="612">
        <f t="shared" si="140"/>
        <v>3764362.2</v>
      </c>
    </row>
    <row r="13519" spans="5:5" ht="22.5" customHeight="1">
      <c r="E13519" s="612">
        <f t="shared" si="140"/>
        <v>3764362.2</v>
      </c>
    </row>
    <row r="13520" spans="5:5" ht="22.5" customHeight="1">
      <c r="E13520" s="612">
        <f t="shared" si="140"/>
        <v>3764362.2</v>
      </c>
    </row>
    <row r="13521" spans="5:5" ht="22.5" customHeight="1">
      <c r="E13521" s="612">
        <f t="shared" si="140"/>
        <v>3764362.2</v>
      </c>
    </row>
    <row r="13522" spans="5:5" ht="22.5" customHeight="1">
      <c r="E13522" s="612">
        <f t="shared" si="140"/>
        <v>3764362.2</v>
      </c>
    </row>
    <row r="13523" spans="5:5" ht="22.5" customHeight="1">
      <c r="E13523" s="612">
        <f t="shared" si="140"/>
        <v>3764362.2</v>
      </c>
    </row>
    <row r="13524" spans="5:5" ht="22.5" customHeight="1">
      <c r="E13524" s="612">
        <f t="shared" si="140"/>
        <v>3764362.2</v>
      </c>
    </row>
    <row r="13525" spans="5:5" ht="22.5" customHeight="1">
      <c r="E13525" s="612">
        <f t="shared" si="140"/>
        <v>3764362.2</v>
      </c>
    </row>
    <row r="13526" spans="5:5" ht="22.5" customHeight="1">
      <c r="E13526" s="612">
        <f t="shared" si="140"/>
        <v>3764362.2</v>
      </c>
    </row>
    <row r="13527" spans="5:5" ht="22.5" customHeight="1">
      <c r="E13527" s="612">
        <f t="shared" si="140"/>
        <v>3764362.2</v>
      </c>
    </row>
    <row r="13528" spans="5:5" ht="22.5" customHeight="1">
      <c r="E13528" s="612">
        <f t="shared" si="140"/>
        <v>3764362.2</v>
      </c>
    </row>
    <row r="13529" spans="5:5" ht="22.5" customHeight="1">
      <c r="E13529" s="612">
        <f t="shared" si="140"/>
        <v>3764362.2</v>
      </c>
    </row>
    <row r="13530" spans="5:5" ht="22.5" customHeight="1">
      <c r="E13530" s="612">
        <f t="shared" si="140"/>
        <v>3764362.2</v>
      </c>
    </row>
    <row r="13531" spans="5:5" ht="22.5" customHeight="1">
      <c r="E13531" s="612">
        <f t="shared" si="140"/>
        <v>3764362.2</v>
      </c>
    </row>
    <row r="13532" spans="5:5" ht="22.5" customHeight="1">
      <c r="E13532" s="612">
        <f t="shared" si="140"/>
        <v>3764362.2</v>
      </c>
    </row>
    <row r="13533" spans="5:5" ht="22.5" customHeight="1">
      <c r="E13533" s="612">
        <f t="shared" si="140"/>
        <v>3764362.2</v>
      </c>
    </row>
    <row r="13534" spans="5:5" ht="22.5" customHeight="1">
      <c r="E13534" s="612">
        <f t="shared" si="140"/>
        <v>3764362.2</v>
      </c>
    </row>
    <row r="13535" spans="5:5" ht="22.5" customHeight="1">
      <c r="E13535" s="612">
        <f t="shared" si="140"/>
        <v>3764362.2</v>
      </c>
    </row>
    <row r="13536" spans="5:5" ht="22.5" customHeight="1">
      <c r="E13536" s="612">
        <f t="shared" si="140"/>
        <v>3764362.2</v>
      </c>
    </row>
    <row r="13537" spans="5:5" ht="22.5" customHeight="1">
      <c r="E13537" s="612">
        <f t="shared" si="140"/>
        <v>3764362.2</v>
      </c>
    </row>
    <row r="13538" spans="5:5" ht="22.5" customHeight="1">
      <c r="E13538" s="612">
        <f t="shared" si="140"/>
        <v>3764362.2</v>
      </c>
    </row>
    <row r="13539" spans="5:5" ht="22.5" customHeight="1">
      <c r="E13539" s="612">
        <f t="shared" si="140"/>
        <v>3764362.2</v>
      </c>
    </row>
    <row r="13540" spans="5:5" ht="22.5" customHeight="1">
      <c r="E13540" s="612">
        <f t="shared" si="140"/>
        <v>3764362.2</v>
      </c>
    </row>
    <row r="13541" spans="5:5" ht="22.5" customHeight="1">
      <c r="E13541" s="612">
        <f t="shared" si="140"/>
        <v>3764362.2</v>
      </c>
    </row>
    <row r="13542" spans="5:5" ht="22.5" customHeight="1">
      <c r="E13542" s="612">
        <f t="shared" si="140"/>
        <v>3764362.2</v>
      </c>
    </row>
    <row r="13543" spans="5:5" ht="22.5" customHeight="1">
      <c r="E13543" s="612">
        <f t="shared" si="140"/>
        <v>3764362.2</v>
      </c>
    </row>
    <row r="13544" spans="5:5" ht="22.5" customHeight="1">
      <c r="E13544" s="612">
        <f t="shared" si="140"/>
        <v>3764362.2</v>
      </c>
    </row>
    <row r="13545" spans="5:5" ht="22.5" customHeight="1">
      <c r="E13545" s="612">
        <f t="shared" si="140"/>
        <v>3764362.2</v>
      </c>
    </row>
    <row r="13546" spans="5:5" ht="22.5" customHeight="1">
      <c r="E13546" s="612">
        <f t="shared" si="140"/>
        <v>3764362.2</v>
      </c>
    </row>
    <row r="13547" spans="5:5" ht="22.5" customHeight="1">
      <c r="E13547" s="612">
        <f t="shared" si="140"/>
        <v>3764362.2</v>
      </c>
    </row>
    <row r="13548" spans="5:5" ht="22.5" customHeight="1">
      <c r="E13548" s="612">
        <f t="shared" si="140"/>
        <v>3764362.2</v>
      </c>
    </row>
    <row r="13549" spans="5:5" ht="22.5" customHeight="1">
      <c r="E13549" s="612">
        <f t="shared" si="140"/>
        <v>3764362.2</v>
      </c>
    </row>
    <row r="13550" spans="5:5" ht="22.5" customHeight="1">
      <c r="E13550" s="612">
        <f t="shared" si="140"/>
        <v>3764362.2</v>
      </c>
    </row>
    <row r="13551" spans="5:5" ht="22.5" customHeight="1">
      <c r="E13551" s="612">
        <f t="shared" si="140"/>
        <v>3764362.2</v>
      </c>
    </row>
    <row r="13552" spans="5:5" ht="22.5" customHeight="1">
      <c r="E13552" s="612">
        <f t="shared" si="140"/>
        <v>3764362.2</v>
      </c>
    </row>
    <row r="13553" spans="5:5" ht="22.5" customHeight="1">
      <c r="E13553" s="612">
        <f t="shared" si="140"/>
        <v>3764362.2</v>
      </c>
    </row>
    <row r="13554" spans="5:5" ht="22.5" customHeight="1">
      <c r="E13554" s="612">
        <f t="shared" si="140"/>
        <v>3764362.2</v>
      </c>
    </row>
    <row r="13555" spans="5:5" ht="22.5" customHeight="1">
      <c r="E13555" s="612">
        <f t="shared" si="140"/>
        <v>3764362.2</v>
      </c>
    </row>
    <row r="13556" spans="5:5" ht="22.5" customHeight="1">
      <c r="E13556" s="612">
        <f t="shared" si="140"/>
        <v>3764362.2</v>
      </c>
    </row>
    <row r="13557" spans="5:5" ht="22.5" customHeight="1">
      <c r="E13557" s="612">
        <f t="shared" si="140"/>
        <v>3764362.2</v>
      </c>
    </row>
    <row r="13558" spans="5:5" ht="22.5" customHeight="1">
      <c r="E13558" s="612">
        <f t="shared" si="140"/>
        <v>3764362.2</v>
      </c>
    </row>
    <row r="13559" spans="5:5" ht="22.5" customHeight="1">
      <c r="E13559" s="612">
        <f t="shared" si="140"/>
        <v>3764362.2</v>
      </c>
    </row>
    <row r="13560" spans="5:5" ht="22.5" customHeight="1">
      <c r="E13560" s="612">
        <f t="shared" si="140"/>
        <v>3764362.2</v>
      </c>
    </row>
    <row r="13561" spans="5:5" ht="22.5" customHeight="1">
      <c r="E13561" s="612">
        <f t="shared" si="140"/>
        <v>3764362.2</v>
      </c>
    </row>
    <row r="13562" spans="5:5" ht="22.5" customHeight="1">
      <c r="E13562" s="612">
        <f t="shared" si="140"/>
        <v>3764362.2</v>
      </c>
    </row>
    <row r="13563" spans="5:5" ht="22.5" customHeight="1">
      <c r="E13563" s="612">
        <f t="shared" si="140"/>
        <v>3764362.2</v>
      </c>
    </row>
    <row r="13564" spans="5:5" ht="22.5" customHeight="1">
      <c r="E13564" s="612">
        <f t="shared" si="140"/>
        <v>3764362.2</v>
      </c>
    </row>
    <row r="13565" spans="5:5" ht="22.5" customHeight="1">
      <c r="E13565" s="612">
        <f t="shared" si="140"/>
        <v>3764362.2</v>
      </c>
    </row>
    <row r="13566" spans="5:5" ht="22.5" customHeight="1">
      <c r="E13566" s="612">
        <f t="shared" si="140"/>
        <v>3764362.2</v>
      </c>
    </row>
    <row r="13567" spans="5:5" ht="22.5" customHeight="1">
      <c r="E13567" s="612">
        <f t="shared" si="140"/>
        <v>3764362.2</v>
      </c>
    </row>
    <row r="13568" spans="5:5" ht="22.5" customHeight="1">
      <c r="E13568" s="612">
        <f t="shared" si="140"/>
        <v>3764362.2</v>
      </c>
    </row>
    <row r="13569" spans="5:5" ht="22.5" customHeight="1">
      <c r="E13569" s="612">
        <f t="shared" si="140"/>
        <v>3764362.2</v>
      </c>
    </row>
    <row r="13570" spans="5:5" ht="22.5" customHeight="1">
      <c r="E13570" s="612">
        <f t="shared" si="140"/>
        <v>3764362.2</v>
      </c>
    </row>
    <row r="13571" spans="5:5" ht="22.5" customHeight="1">
      <c r="E13571" s="612">
        <f t="shared" si="140"/>
        <v>3764362.2</v>
      </c>
    </row>
    <row r="13572" spans="5:5" ht="22.5" customHeight="1">
      <c r="E13572" s="612">
        <f t="shared" si="140"/>
        <v>3764362.2</v>
      </c>
    </row>
    <row r="13573" spans="5:5" ht="22.5" customHeight="1">
      <c r="E13573" s="612">
        <f t="shared" si="140"/>
        <v>3764362.2</v>
      </c>
    </row>
    <row r="13574" spans="5:5" ht="22.5" customHeight="1">
      <c r="E13574" s="612">
        <f t="shared" si="140"/>
        <v>3764362.2</v>
      </c>
    </row>
    <row r="13575" spans="5:5" ht="22.5" customHeight="1">
      <c r="E13575" s="612">
        <f t="shared" si="140"/>
        <v>3764362.2</v>
      </c>
    </row>
    <row r="13576" spans="5:5" ht="22.5" customHeight="1">
      <c r="E13576" s="612">
        <f t="shared" si="140"/>
        <v>3764362.2</v>
      </c>
    </row>
    <row r="13577" spans="5:5" ht="22.5" customHeight="1">
      <c r="E13577" s="612">
        <f t="shared" si="140"/>
        <v>3764362.2</v>
      </c>
    </row>
    <row r="13578" spans="5:5" ht="22.5" customHeight="1">
      <c r="E13578" s="612">
        <f t="shared" ref="E13578:E13641" si="141">E13577-D13578+C13578</f>
        <v>3764362.2</v>
      </c>
    </row>
    <row r="13579" spans="5:5" ht="22.5" customHeight="1">
      <c r="E13579" s="612">
        <f t="shared" si="141"/>
        <v>3764362.2</v>
      </c>
    </row>
    <row r="13580" spans="5:5" ht="22.5" customHeight="1">
      <c r="E13580" s="612">
        <f t="shared" si="141"/>
        <v>3764362.2</v>
      </c>
    </row>
    <row r="13581" spans="5:5" ht="22.5" customHeight="1">
      <c r="E13581" s="612">
        <f t="shared" si="141"/>
        <v>3764362.2</v>
      </c>
    </row>
    <row r="13582" spans="5:5" ht="22.5" customHeight="1">
      <c r="E13582" s="612">
        <f t="shared" si="141"/>
        <v>3764362.2</v>
      </c>
    </row>
    <row r="13583" spans="5:5" ht="22.5" customHeight="1">
      <c r="E13583" s="612">
        <f t="shared" si="141"/>
        <v>3764362.2</v>
      </c>
    </row>
    <row r="13584" spans="5:5" ht="22.5" customHeight="1">
      <c r="E13584" s="612">
        <f t="shared" si="141"/>
        <v>3764362.2</v>
      </c>
    </row>
    <row r="13585" spans="5:5" ht="22.5" customHeight="1">
      <c r="E13585" s="612">
        <f t="shared" si="141"/>
        <v>3764362.2</v>
      </c>
    </row>
    <row r="13586" spans="5:5" ht="22.5" customHeight="1">
      <c r="E13586" s="612">
        <f t="shared" si="141"/>
        <v>3764362.2</v>
      </c>
    </row>
    <row r="13587" spans="5:5" ht="22.5" customHeight="1">
      <c r="E13587" s="612">
        <f t="shared" si="141"/>
        <v>3764362.2</v>
      </c>
    </row>
    <row r="13588" spans="5:5" ht="22.5" customHeight="1">
      <c r="E13588" s="612">
        <f t="shared" si="141"/>
        <v>3764362.2</v>
      </c>
    </row>
    <row r="13589" spans="5:5" ht="22.5" customHeight="1">
      <c r="E13589" s="612">
        <f t="shared" si="141"/>
        <v>3764362.2</v>
      </c>
    </row>
    <row r="13590" spans="5:5" ht="22.5" customHeight="1">
      <c r="E13590" s="612">
        <f t="shared" si="141"/>
        <v>3764362.2</v>
      </c>
    </row>
    <row r="13591" spans="5:5" ht="22.5" customHeight="1">
      <c r="E13591" s="612">
        <f t="shared" si="141"/>
        <v>3764362.2</v>
      </c>
    </row>
    <row r="13592" spans="5:5" ht="22.5" customHeight="1">
      <c r="E13592" s="612">
        <f t="shared" si="141"/>
        <v>3764362.2</v>
      </c>
    </row>
    <row r="13593" spans="5:5" ht="22.5" customHeight="1">
      <c r="E13593" s="612">
        <f t="shared" si="141"/>
        <v>3764362.2</v>
      </c>
    </row>
    <row r="13594" spans="5:5" ht="22.5" customHeight="1">
      <c r="E13594" s="612">
        <f t="shared" si="141"/>
        <v>3764362.2</v>
      </c>
    </row>
    <row r="13595" spans="5:5" ht="22.5" customHeight="1">
      <c r="E13595" s="612">
        <f t="shared" si="141"/>
        <v>3764362.2</v>
      </c>
    </row>
    <row r="13596" spans="5:5" ht="22.5" customHeight="1">
      <c r="E13596" s="612">
        <f t="shared" si="141"/>
        <v>3764362.2</v>
      </c>
    </row>
    <row r="13597" spans="5:5" ht="22.5" customHeight="1">
      <c r="E13597" s="612">
        <f t="shared" si="141"/>
        <v>3764362.2</v>
      </c>
    </row>
    <row r="13598" spans="5:5" ht="22.5" customHeight="1">
      <c r="E13598" s="612">
        <f t="shared" si="141"/>
        <v>3764362.2</v>
      </c>
    </row>
    <row r="13599" spans="5:5" ht="22.5" customHeight="1">
      <c r="E13599" s="612">
        <f t="shared" si="141"/>
        <v>3764362.2</v>
      </c>
    </row>
    <row r="13600" spans="5:5" ht="22.5" customHeight="1">
      <c r="E13600" s="612">
        <f t="shared" si="141"/>
        <v>3764362.2</v>
      </c>
    </row>
    <row r="13601" spans="5:5" ht="22.5" customHeight="1">
      <c r="E13601" s="612">
        <f t="shared" si="141"/>
        <v>3764362.2</v>
      </c>
    </row>
    <row r="13602" spans="5:5" ht="22.5" customHeight="1">
      <c r="E13602" s="612">
        <f t="shared" si="141"/>
        <v>3764362.2</v>
      </c>
    </row>
    <row r="13603" spans="5:5" ht="22.5" customHeight="1">
      <c r="E13603" s="612">
        <f t="shared" si="141"/>
        <v>3764362.2</v>
      </c>
    </row>
    <row r="13604" spans="5:5" ht="22.5" customHeight="1">
      <c r="E13604" s="612">
        <f t="shared" si="141"/>
        <v>3764362.2</v>
      </c>
    </row>
    <row r="13605" spans="5:5" ht="22.5" customHeight="1">
      <c r="E13605" s="612">
        <f t="shared" si="141"/>
        <v>3764362.2</v>
      </c>
    </row>
    <row r="13606" spans="5:5" ht="22.5" customHeight="1">
      <c r="E13606" s="612">
        <f t="shared" si="141"/>
        <v>3764362.2</v>
      </c>
    </row>
    <row r="13607" spans="5:5" ht="22.5" customHeight="1">
      <c r="E13607" s="612">
        <f t="shared" si="141"/>
        <v>3764362.2</v>
      </c>
    </row>
    <row r="13608" spans="5:5" ht="22.5" customHeight="1">
      <c r="E13608" s="612">
        <f t="shared" si="141"/>
        <v>3764362.2</v>
      </c>
    </row>
    <row r="13609" spans="5:5" ht="22.5" customHeight="1">
      <c r="E13609" s="612">
        <f t="shared" si="141"/>
        <v>3764362.2</v>
      </c>
    </row>
    <row r="13610" spans="5:5" ht="22.5" customHeight="1">
      <c r="E13610" s="612">
        <f t="shared" si="141"/>
        <v>3764362.2</v>
      </c>
    </row>
    <row r="13611" spans="5:5" ht="22.5" customHeight="1">
      <c r="E13611" s="612">
        <f t="shared" si="141"/>
        <v>3764362.2</v>
      </c>
    </row>
    <row r="13612" spans="5:5" ht="22.5" customHeight="1">
      <c r="E13612" s="612">
        <f t="shared" si="141"/>
        <v>3764362.2</v>
      </c>
    </row>
    <row r="13613" spans="5:5" ht="22.5" customHeight="1">
      <c r="E13613" s="612">
        <f t="shared" si="141"/>
        <v>3764362.2</v>
      </c>
    </row>
    <row r="13614" spans="5:5" ht="22.5" customHeight="1">
      <c r="E13614" s="612">
        <f t="shared" si="141"/>
        <v>3764362.2</v>
      </c>
    </row>
    <row r="13615" spans="5:5" ht="22.5" customHeight="1">
      <c r="E13615" s="612">
        <f t="shared" si="141"/>
        <v>3764362.2</v>
      </c>
    </row>
    <row r="13616" spans="5:5" ht="22.5" customHeight="1">
      <c r="E13616" s="612">
        <f t="shared" si="141"/>
        <v>3764362.2</v>
      </c>
    </row>
    <row r="13617" spans="5:5" ht="22.5" customHeight="1">
      <c r="E13617" s="612">
        <f t="shared" si="141"/>
        <v>3764362.2</v>
      </c>
    </row>
    <row r="13618" spans="5:5" ht="22.5" customHeight="1">
      <c r="E13618" s="612">
        <f t="shared" si="141"/>
        <v>3764362.2</v>
      </c>
    </row>
    <row r="13619" spans="5:5" ht="22.5" customHeight="1">
      <c r="E13619" s="612">
        <f t="shared" si="141"/>
        <v>3764362.2</v>
      </c>
    </row>
    <row r="13620" spans="5:5" ht="22.5" customHeight="1">
      <c r="E13620" s="612">
        <f t="shared" si="141"/>
        <v>3764362.2</v>
      </c>
    </row>
    <row r="13621" spans="5:5" ht="22.5" customHeight="1">
      <c r="E13621" s="612">
        <f t="shared" si="141"/>
        <v>3764362.2</v>
      </c>
    </row>
    <row r="13622" spans="5:5" ht="22.5" customHeight="1">
      <c r="E13622" s="612">
        <f t="shared" si="141"/>
        <v>3764362.2</v>
      </c>
    </row>
    <row r="13623" spans="5:5" ht="22.5" customHeight="1">
      <c r="E13623" s="612">
        <f t="shared" si="141"/>
        <v>3764362.2</v>
      </c>
    </row>
    <row r="13624" spans="5:5" ht="22.5" customHeight="1">
      <c r="E13624" s="612">
        <f t="shared" si="141"/>
        <v>3764362.2</v>
      </c>
    </row>
    <row r="13625" spans="5:5" ht="22.5" customHeight="1">
      <c r="E13625" s="612">
        <f t="shared" si="141"/>
        <v>3764362.2</v>
      </c>
    </row>
    <row r="13626" spans="5:5" ht="22.5" customHeight="1">
      <c r="E13626" s="612">
        <f t="shared" si="141"/>
        <v>3764362.2</v>
      </c>
    </row>
    <row r="13627" spans="5:5" ht="22.5" customHeight="1">
      <c r="E13627" s="612">
        <f t="shared" si="141"/>
        <v>3764362.2</v>
      </c>
    </row>
    <row r="13628" spans="5:5" ht="22.5" customHeight="1">
      <c r="E13628" s="612">
        <f t="shared" si="141"/>
        <v>3764362.2</v>
      </c>
    </row>
    <row r="13629" spans="5:5" ht="22.5" customHeight="1">
      <c r="E13629" s="612">
        <f t="shared" si="141"/>
        <v>3764362.2</v>
      </c>
    </row>
    <row r="13630" spans="5:5" ht="22.5" customHeight="1">
      <c r="E13630" s="612">
        <f t="shared" si="141"/>
        <v>3764362.2</v>
      </c>
    </row>
    <row r="13631" spans="5:5" ht="22.5" customHeight="1">
      <c r="E13631" s="612">
        <f t="shared" si="141"/>
        <v>3764362.2</v>
      </c>
    </row>
    <row r="13632" spans="5:5" ht="22.5" customHeight="1">
      <c r="E13632" s="612">
        <f t="shared" si="141"/>
        <v>3764362.2</v>
      </c>
    </row>
    <row r="13633" spans="5:5" ht="22.5" customHeight="1">
      <c r="E13633" s="612">
        <f t="shared" si="141"/>
        <v>3764362.2</v>
      </c>
    </row>
    <row r="13634" spans="5:5" ht="22.5" customHeight="1">
      <c r="E13634" s="612">
        <f t="shared" si="141"/>
        <v>3764362.2</v>
      </c>
    </row>
    <row r="13635" spans="5:5" ht="22.5" customHeight="1">
      <c r="E13635" s="612">
        <f t="shared" si="141"/>
        <v>3764362.2</v>
      </c>
    </row>
    <row r="13636" spans="5:5" ht="22.5" customHeight="1">
      <c r="E13636" s="612">
        <f t="shared" si="141"/>
        <v>3764362.2</v>
      </c>
    </row>
    <row r="13637" spans="5:5" ht="22.5" customHeight="1">
      <c r="E13637" s="612">
        <f t="shared" si="141"/>
        <v>3764362.2</v>
      </c>
    </row>
    <row r="13638" spans="5:5" ht="22.5" customHeight="1">
      <c r="E13638" s="612">
        <f t="shared" si="141"/>
        <v>3764362.2</v>
      </c>
    </row>
    <row r="13639" spans="5:5" ht="22.5" customHeight="1">
      <c r="E13639" s="612">
        <f t="shared" si="141"/>
        <v>3764362.2</v>
      </c>
    </row>
    <row r="13640" spans="5:5" ht="22.5" customHeight="1">
      <c r="E13640" s="612">
        <f t="shared" si="141"/>
        <v>3764362.2</v>
      </c>
    </row>
    <row r="13641" spans="5:5" ht="22.5" customHeight="1">
      <c r="E13641" s="612">
        <f t="shared" si="141"/>
        <v>3764362.2</v>
      </c>
    </row>
    <row r="13642" spans="5:5" ht="22.5" customHeight="1">
      <c r="E13642" s="612">
        <f t="shared" ref="E13642:E13705" si="142">E13641-D13642+C13642</f>
        <v>3764362.2</v>
      </c>
    </row>
    <row r="13643" spans="5:5" ht="22.5" customHeight="1">
      <c r="E13643" s="612">
        <f t="shared" si="142"/>
        <v>3764362.2</v>
      </c>
    </row>
    <row r="13644" spans="5:5" ht="22.5" customHeight="1">
      <c r="E13644" s="612">
        <f t="shared" si="142"/>
        <v>3764362.2</v>
      </c>
    </row>
    <row r="13645" spans="5:5" ht="22.5" customHeight="1">
      <c r="E13645" s="612">
        <f t="shared" si="142"/>
        <v>3764362.2</v>
      </c>
    </row>
    <row r="13646" spans="5:5" ht="22.5" customHeight="1">
      <c r="E13646" s="612">
        <f t="shared" si="142"/>
        <v>3764362.2</v>
      </c>
    </row>
    <row r="13647" spans="5:5" ht="22.5" customHeight="1">
      <c r="E13647" s="612">
        <f t="shared" si="142"/>
        <v>3764362.2</v>
      </c>
    </row>
    <row r="13648" spans="5:5" ht="22.5" customHeight="1">
      <c r="E13648" s="612">
        <f t="shared" si="142"/>
        <v>3764362.2</v>
      </c>
    </row>
    <row r="13649" spans="5:5" ht="22.5" customHeight="1">
      <c r="E13649" s="612">
        <f t="shared" si="142"/>
        <v>3764362.2</v>
      </c>
    </row>
    <row r="13650" spans="5:5" ht="22.5" customHeight="1">
      <c r="E13650" s="612">
        <f t="shared" si="142"/>
        <v>3764362.2</v>
      </c>
    </row>
    <row r="13651" spans="5:5" ht="22.5" customHeight="1">
      <c r="E13651" s="612">
        <f t="shared" si="142"/>
        <v>3764362.2</v>
      </c>
    </row>
    <row r="13652" spans="5:5" ht="22.5" customHeight="1">
      <c r="E13652" s="612">
        <f t="shared" si="142"/>
        <v>3764362.2</v>
      </c>
    </row>
    <row r="13653" spans="5:5" ht="22.5" customHeight="1">
      <c r="E13653" s="612">
        <f t="shared" si="142"/>
        <v>3764362.2</v>
      </c>
    </row>
    <row r="13654" spans="5:5" ht="22.5" customHeight="1">
      <c r="E13654" s="612">
        <f t="shared" si="142"/>
        <v>3764362.2</v>
      </c>
    </row>
    <row r="13655" spans="5:5" ht="22.5" customHeight="1">
      <c r="E13655" s="612">
        <f t="shared" si="142"/>
        <v>3764362.2</v>
      </c>
    </row>
    <row r="13656" spans="5:5" ht="22.5" customHeight="1">
      <c r="E13656" s="612">
        <f t="shared" si="142"/>
        <v>3764362.2</v>
      </c>
    </row>
    <row r="13657" spans="5:5" ht="22.5" customHeight="1">
      <c r="E13657" s="612">
        <f t="shared" si="142"/>
        <v>3764362.2</v>
      </c>
    </row>
    <row r="13658" spans="5:5" ht="22.5" customHeight="1">
      <c r="E13658" s="612">
        <f t="shared" si="142"/>
        <v>3764362.2</v>
      </c>
    </row>
    <row r="13659" spans="5:5" ht="22.5" customHeight="1">
      <c r="E13659" s="612">
        <f t="shared" si="142"/>
        <v>3764362.2</v>
      </c>
    </row>
    <row r="13660" spans="5:5" ht="22.5" customHeight="1">
      <c r="E13660" s="612">
        <f t="shared" si="142"/>
        <v>3764362.2</v>
      </c>
    </row>
    <row r="13661" spans="5:5" ht="22.5" customHeight="1">
      <c r="E13661" s="612">
        <f t="shared" si="142"/>
        <v>3764362.2</v>
      </c>
    </row>
    <row r="13662" spans="5:5" ht="22.5" customHeight="1">
      <c r="E13662" s="612">
        <f t="shared" si="142"/>
        <v>3764362.2</v>
      </c>
    </row>
    <row r="13663" spans="5:5" ht="22.5" customHeight="1">
      <c r="E13663" s="612">
        <f t="shared" si="142"/>
        <v>3764362.2</v>
      </c>
    </row>
    <row r="13664" spans="5:5" ht="22.5" customHeight="1">
      <c r="E13664" s="612">
        <f t="shared" si="142"/>
        <v>3764362.2</v>
      </c>
    </row>
    <row r="13665" spans="5:5" ht="22.5" customHeight="1">
      <c r="E13665" s="612">
        <f t="shared" si="142"/>
        <v>3764362.2</v>
      </c>
    </row>
    <row r="13666" spans="5:5" ht="22.5" customHeight="1">
      <c r="E13666" s="612">
        <f t="shared" si="142"/>
        <v>3764362.2</v>
      </c>
    </row>
    <row r="13667" spans="5:5" ht="22.5" customHeight="1">
      <c r="E13667" s="612">
        <f t="shared" si="142"/>
        <v>3764362.2</v>
      </c>
    </row>
    <row r="13668" spans="5:5" ht="22.5" customHeight="1">
      <c r="E13668" s="612">
        <f t="shared" si="142"/>
        <v>3764362.2</v>
      </c>
    </row>
    <row r="13669" spans="5:5" ht="22.5" customHeight="1">
      <c r="E13669" s="612">
        <f t="shared" si="142"/>
        <v>3764362.2</v>
      </c>
    </row>
    <row r="13670" spans="5:5" ht="22.5" customHeight="1">
      <c r="E13670" s="612">
        <f t="shared" si="142"/>
        <v>3764362.2</v>
      </c>
    </row>
    <row r="13671" spans="5:5" ht="22.5" customHeight="1">
      <c r="E13671" s="612">
        <f t="shared" si="142"/>
        <v>3764362.2</v>
      </c>
    </row>
    <row r="13672" spans="5:5" ht="22.5" customHeight="1">
      <c r="E13672" s="612">
        <f t="shared" si="142"/>
        <v>3764362.2</v>
      </c>
    </row>
    <row r="13673" spans="5:5" ht="22.5" customHeight="1">
      <c r="E13673" s="612">
        <f t="shared" si="142"/>
        <v>3764362.2</v>
      </c>
    </row>
    <row r="13674" spans="5:5" ht="22.5" customHeight="1">
      <c r="E13674" s="612">
        <f t="shared" si="142"/>
        <v>3764362.2</v>
      </c>
    </row>
    <row r="13675" spans="5:5" ht="22.5" customHeight="1">
      <c r="E13675" s="612">
        <f t="shared" si="142"/>
        <v>3764362.2</v>
      </c>
    </row>
    <row r="13676" spans="5:5" ht="22.5" customHeight="1">
      <c r="E13676" s="612">
        <f t="shared" si="142"/>
        <v>3764362.2</v>
      </c>
    </row>
    <row r="13677" spans="5:5" ht="22.5" customHeight="1">
      <c r="E13677" s="612">
        <f t="shared" si="142"/>
        <v>3764362.2</v>
      </c>
    </row>
    <row r="13678" spans="5:5" ht="22.5" customHeight="1">
      <c r="E13678" s="612">
        <f t="shared" si="142"/>
        <v>3764362.2</v>
      </c>
    </row>
    <row r="13679" spans="5:5" ht="22.5" customHeight="1">
      <c r="E13679" s="612">
        <f t="shared" si="142"/>
        <v>3764362.2</v>
      </c>
    </row>
    <row r="13680" spans="5:5" ht="22.5" customHeight="1">
      <c r="E13680" s="612">
        <f t="shared" si="142"/>
        <v>3764362.2</v>
      </c>
    </row>
    <row r="13681" spans="5:5" ht="22.5" customHeight="1">
      <c r="E13681" s="612">
        <f t="shared" si="142"/>
        <v>3764362.2</v>
      </c>
    </row>
    <row r="13682" spans="5:5" ht="22.5" customHeight="1">
      <c r="E13682" s="612">
        <f t="shared" si="142"/>
        <v>3764362.2</v>
      </c>
    </row>
    <row r="13683" spans="5:5" ht="22.5" customHeight="1">
      <c r="E13683" s="612">
        <f t="shared" si="142"/>
        <v>3764362.2</v>
      </c>
    </row>
    <row r="13684" spans="5:5" ht="22.5" customHeight="1">
      <c r="E13684" s="612">
        <f t="shared" si="142"/>
        <v>3764362.2</v>
      </c>
    </row>
    <row r="13685" spans="5:5" ht="22.5" customHeight="1">
      <c r="E13685" s="612">
        <f t="shared" si="142"/>
        <v>3764362.2</v>
      </c>
    </row>
    <row r="13686" spans="5:5" ht="22.5" customHeight="1">
      <c r="E13686" s="612">
        <f t="shared" si="142"/>
        <v>3764362.2</v>
      </c>
    </row>
    <row r="13687" spans="5:5" ht="22.5" customHeight="1">
      <c r="E13687" s="612">
        <f t="shared" si="142"/>
        <v>3764362.2</v>
      </c>
    </row>
    <row r="13688" spans="5:5" ht="22.5" customHeight="1">
      <c r="E13688" s="612">
        <f t="shared" si="142"/>
        <v>3764362.2</v>
      </c>
    </row>
    <row r="13689" spans="5:5" ht="22.5" customHeight="1">
      <c r="E13689" s="612">
        <f t="shared" si="142"/>
        <v>3764362.2</v>
      </c>
    </row>
    <row r="13690" spans="5:5" ht="22.5" customHeight="1">
      <c r="E13690" s="612">
        <f t="shared" si="142"/>
        <v>3764362.2</v>
      </c>
    </row>
    <row r="13691" spans="5:5" ht="22.5" customHeight="1">
      <c r="E13691" s="612">
        <f t="shared" si="142"/>
        <v>3764362.2</v>
      </c>
    </row>
    <row r="13692" spans="5:5" ht="22.5" customHeight="1">
      <c r="E13692" s="612">
        <f t="shared" si="142"/>
        <v>3764362.2</v>
      </c>
    </row>
    <row r="13693" spans="5:5" ht="22.5" customHeight="1">
      <c r="E13693" s="612">
        <f t="shared" si="142"/>
        <v>3764362.2</v>
      </c>
    </row>
    <row r="13694" spans="5:5" ht="22.5" customHeight="1">
      <c r="E13694" s="612">
        <f t="shared" si="142"/>
        <v>3764362.2</v>
      </c>
    </row>
    <row r="13695" spans="5:5" ht="22.5" customHeight="1">
      <c r="E13695" s="612">
        <f t="shared" si="142"/>
        <v>3764362.2</v>
      </c>
    </row>
    <row r="13696" spans="5:5" ht="22.5" customHeight="1">
      <c r="E13696" s="612">
        <f t="shared" si="142"/>
        <v>3764362.2</v>
      </c>
    </row>
    <row r="13697" spans="5:5" ht="22.5" customHeight="1">
      <c r="E13697" s="612">
        <f t="shared" si="142"/>
        <v>3764362.2</v>
      </c>
    </row>
    <row r="13698" spans="5:5" ht="22.5" customHeight="1">
      <c r="E13698" s="612">
        <f t="shared" si="142"/>
        <v>3764362.2</v>
      </c>
    </row>
    <row r="13699" spans="5:5" ht="22.5" customHeight="1">
      <c r="E13699" s="612">
        <f t="shared" si="142"/>
        <v>3764362.2</v>
      </c>
    </row>
    <row r="13700" spans="5:5" ht="22.5" customHeight="1">
      <c r="E13700" s="612">
        <f t="shared" si="142"/>
        <v>3764362.2</v>
      </c>
    </row>
    <row r="13701" spans="5:5" ht="22.5" customHeight="1">
      <c r="E13701" s="612">
        <f t="shared" si="142"/>
        <v>3764362.2</v>
      </c>
    </row>
    <row r="13702" spans="5:5" ht="22.5" customHeight="1">
      <c r="E13702" s="612">
        <f t="shared" si="142"/>
        <v>3764362.2</v>
      </c>
    </row>
    <row r="13703" spans="5:5" ht="22.5" customHeight="1">
      <c r="E13703" s="612">
        <f t="shared" si="142"/>
        <v>3764362.2</v>
      </c>
    </row>
    <row r="13704" spans="5:5" ht="22.5" customHeight="1">
      <c r="E13704" s="612">
        <f t="shared" si="142"/>
        <v>3764362.2</v>
      </c>
    </row>
    <row r="13705" spans="5:5" ht="22.5" customHeight="1">
      <c r="E13705" s="612">
        <f t="shared" si="142"/>
        <v>3764362.2</v>
      </c>
    </row>
    <row r="13706" spans="5:5" ht="22.5" customHeight="1">
      <c r="E13706" s="612">
        <f t="shared" ref="E13706:E13769" si="143">E13705-D13706+C13706</f>
        <v>3764362.2</v>
      </c>
    </row>
    <row r="13707" spans="5:5" ht="22.5" customHeight="1">
      <c r="E13707" s="612">
        <f t="shared" si="143"/>
        <v>3764362.2</v>
      </c>
    </row>
    <row r="13708" spans="5:5" ht="22.5" customHeight="1">
      <c r="E13708" s="612">
        <f t="shared" si="143"/>
        <v>3764362.2</v>
      </c>
    </row>
    <row r="13709" spans="5:5" ht="22.5" customHeight="1">
      <c r="E13709" s="612">
        <f t="shared" si="143"/>
        <v>3764362.2</v>
      </c>
    </row>
    <row r="13710" spans="5:5" ht="22.5" customHeight="1">
      <c r="E13710" s="612">
        <f t="shared" si="143"/>
        <v>3764362.2</v>
      </c>
    </row>
    <row r="13711" spans="5:5" ht="22.5" customHeight="1">
      <c r="E13711" s="612">
        <f t="shared" si="143"/>
        <v>3764362.2</v>
      </c>
    </row>
    <row r="13712" spans="5:5" ht="22.5" customHeight="1">
      <c r="E13712" s="612">
        <f t="shared" si="143"/>
        <v>3764362.2</v>
      </c>
    </row>
    <row r="13713" spans="5:5" ht="22.5" customHeight="1">
      <c r="E13713" s="612">
        <f t="shared" si="143"/>
        <v>3764362.2</v>
      </c>
    </row>
    <row r="13714" spans="5:5" ht="22.5" customHeight="1">
      <c r="E13714" s="612">
        <f t="shared" si="143"/>
        <v>3764362.2</v>
      </c>
    </row>
    <row r="13715" spans="5:5" ht="22.5" customHeight="1">
      <c r="E13715" s="612">
        <f t="shared" si="143"/>
        <v>3764362.2</v>
      </c>
    </row>
    <row r="13716" spans="5:5" ht="22.5" customHeight="1">
      <c r="E13716" s="612">
        <f t="shared" si="143"/>
        <v>3764362.2</v>
      </c>
    </row>
    <row r="13717" spans="5:5" ht="22.5" customHeight="1">
      <c r="E13717" s="612">
        <f t="shared" si="143"/>
        <v>3764362.2</v>
      </c>
    </row>
    <row r="13718" spans="5:5" ht="22.5" customHeight="1">
      <c r="E13718" s="612">
        <f t="shared" si="143"/>
        <v>3764362.2</v>
      </c>
    </row>
    <row r="13719" spans="5:5" ht="22.5" customHeight="1">
      <c r="E13719" s="612">
        <f t="shared" si="143"/>
        <v>3764362.2</v>
      </c>
    </row>
    <row r="13720" spans="5:5" ht="22.5" customHeight="1">
      <c r="E13720" s="612">
        <f t="shared" si="143"/>
        <v>3764362.2</v>
      </c>
    </row>
    <row r="13721" spans="5:5" ht="22.5" customHeight="1">
      <c r="E13721" s="612">
        <f t="shared" si="143"/>
        <v>3764362.2</v>
      </c>
    </row>
    <row r="13722" spans="5:5" ht="22.5" customHeight="1">
      <c r="E13722" s="612">
        <f t="shared" si="143"/>
        <v>3764362.2</v>
      </c>
    </row>
    <row r="13723" spans="5:5" ht="22.5" customHeight="1">
      <c r="E13723" s="612">
        <f t="shared" si="143"/>
        <v>3764362.2</v>
      </c>
    </row>
    <row r="13724" spans="5:5" ht="22.5" customHeight="1">
      <c r="E13724" s="612">
        <f t="shared" si="143"/>
        <v>3764362.2</v>
      </c>
    </row>
    <row r="13725" spans="5:5" ht="22.5" customHeight="1">
      <c r="E13725" s="612">
        <f t="shared" si="143"/>
        <v>3764362.2</v>
      </c>
    </row>
    <row r="13726" spans="5:5" ht="22.5" customHeight="1">
      <c r="E13726" s="612">
        <f t="shared" si="143"/>
        <v>3764362.2</v>
      </c>
    </row>
    <row r="13727" spans="5:5" ht="22.5" customHeight="1">
      <c r="E13727" s="612">
        <f t="shared" si="143"/>
        <v>3764362.2</v>
      </c>
    </row>
    <row r="13728" spans="5:5" ht="22.5" customHeight="1">
      <c r="E13728" s="612">
        <f t="shared" si="143"/>
        <v>3764362.2</v>
      </c>
    </row>
    <row r="13729" spans="5:5" ht="22.5" customHeight="1">
      <c r="E13729" s="612">
        <f t="shared" si="143"/>
        <v>3764362.2</v>
      </c>
    </row>
    <row r="13730" spans="5:5" ht="22.5" customHeight="1">
      <c r="E13730" s="612">
        <f t="shared" si="143"/>
        <v>3764362.2</v>
      </c>
    </row>
    <row r="13731" spans="5:5" ht="22.5" customHeight="1">
      <c r="E13731" s="612">
        <f t="shared" si="143"/>
        <v>3764362.2</v>
      </c>
    </row>
    <row r="13732" spans="5:5" ht="22.5" customHeight="1">
      <c r="E13732" s="612">
        <f t="shared" si="143"/>
        <v>3764362.2</v>
      </c>
    </row>
    <row r="13733" spans="5:5" ht="22.5" customHeight="1">
      <c r="E13733" s="612">
        <f t="shared" si="143"/>
        <v>3764362.2</v>
      </c>
    </row>
    <row r="13734" spans="5:5" ht="22.5" customHeight="1">
      <c r="E13734" s="612">
        <f t="shared" si="143"/>
        <v>3764362.2</v>
      </c>
    </row>
    <row r="13735" spans="5:5" ht="22.5" customHeight="1">
      <c r="E13735" s="612">
        <f t="shared" si="143"/>
        <v>3764362.2</v>
      </c>
    </row>
    <row r="13736" spans="5:5" ht="22.5" customHeight="1">
      <c r="E13736" s="612">
        <f t="shared" si="143"/>
        <v>3764362.2</v>
      </c>
    </row>
    <row r="13737" spans="5:5" ht="22.5" customHeight="1">
      <c r="E13737" s="612">
        <f t="shared" si="143"/>
        <v>3764362.2</v>
      </c>
    </row>
    <row r="13738" spans="5:5" ht="22.5" customHeight="1">
      <c r="E13738" s="612">
        <f t="shared" si="143"/>
        <v>3764362.2</v>
      </c>
    </row>
    <row r="13739" spans="5:5" ht="22.5" customHeight="1">
      <c r="E13739" s="612">
        <f t="shared" si="143"/>
        <v>3764362.2</v>
      </c>
    </row>
    <row r="13740" spans="5:5" ht="22.5" customHeight="1">
      <c r="E13740" s="612">
        <f t="shared" si="143"/>
        <v>3764362.2</v>
      </c>
    </row>
    <row r="13741" spans="5:5" ht="22.5" customHeight="1">
      <c r="E13741" s="612">
        <f t="shared" si="143"/>
        <v>3764362.2</v>
      </c>
    </row>
    <row r="13742" spans="5:5" ht="22.5" customHeight="1">
      <c r="E13742" s="612">
        <f t="shared" si="143"/>
        <v>3764362.2</v>
      </c>
    </row>
    <row r="13743" spans="5:5" ht="22.5" customHeight="1">
      <c r="E13743" s="612">
        <f t="shared" si="143"/>
        <v>3764362.2</v>
      </c>
    </row>
    <row r="13744" spans="5:5" ht="22.5" customHeight="1">
      <c r="E13744" s="612">
        <f t="shared" si="143"/>
        <v>3764362.2</v>
      </c>
    </row>
    <row r="13745" spans="5:5" ht="22.5" customHeight="1">
      <c r="E13745" s="612">
        <f t="shared" si="143"/>
        <v>3764362.2</v>
      </c>
    </row>
    <row r="13746" spans="5:5" ht="22.5" customHeight="1">
      <c r="E13746" s="612">
        <f t="shared" si="143"/>
        <v>3764362.2</v>
      </c>
    </row>
    <row r="13747" spans="5:5" ht="22.5" customHeight="1">
      <c r="E13747" s="612">
        <f t="shared" si="143"/>
        <v>3764362.2</v>
      </c>
    </row>
    <row r="13748" spans="5:5" ht="22.5" customHeight="1">
      <c r="E13748" s="612">
        <f t="shared" si="143"/>
        <v>3764362.2</v>
      </c>
    </row>
    <row r="13749" spans="5:5" ht="22.5" customHeight="1">
      <c r="E13749" s="612">
        <f t="shared" si="143"/>
        <v>3764362.2</v>
      </c>
    </row>
    <row r="13750" spans="5:5" ht="22.5" customHeight="1">
      <c r="E13750" s="612">
        <f t="shared" si="143"/>
        <v>3764362.2</v>
      </c>
    </row>
    <row r="13751" spans="5:5" ht="22.5" customHeight="1">
      <c r="E13751" s="612">
        <f t="shared" si="143"/>
        <v>3764362.2</v>
      </c>
    </row>
    <row r="13752" spans="5:5" ht="22.5" customHeight="1">
      <c r="E13752" s="612">
        <f t="shared" si="143"/>
        <v>3764362.2</v>
      </c>
    </row>
    <row r="13753" spans="5:5" ht="22.5" customHeight="1">
      <c r="E13753" s="612">
        <f t="shared" si="143"/>
        <v>3764362.2</v>
      </c>
    </row>
    <row r="13754" spans="5:5" ht="22.5" customHeight="1">
      <c r="E13754" s="612">
        <f t="shared" si="143"/>
        <v>3764362.2</v>
      </c>
    </row>
    <row r="13755" spans="5:5" ht="22.5" customHeight="1">
      <c r="E13755" s="612">
        <f t="shared" si="143"/>
        <v>3764362.2</v>
      </c>
    </row>
    <row r="13756" spans="5:5" ht="22.5" customHeight="1">
      <c r="E13756" s="612">
        <f t="shared" si="143"/>
        <v>3764362.2</v>
      </c>
    </row>
    <row r="13757" spans="5:5" ht="22.5" customHeight="1">
      <c r="E13757" s="612">
        <f t="shared" si="143"/>
        <v>3764362.2</v>
      </c>
    </row>
    <row r="13758" spans="5:5" ht="22.5" customHeight="1">
      <c r="E13758" s="612">
        <f t="shared" si="143"/>
        <v>3764362.2</v>
      </c>
    </row>
    <row r="13759" spans="5:5" ht="22.5" customHeight="1">
      <c r="E13759" s="612">
        <f t="shared" si="143"/>
        <v>3764362.2</v>
      </c>
    </row>
    <row r="13760" spans="5:5" ht="22.5" customHeight="1">
      <c r="E13760" s="612">
        <f t="shared" si="143"/>
        <v>3764362.2</v>
      </c>
    </row>
    <row r="13761" spans="5:5" ht="22.5" customHeight="1">
      <c r="E13761" s="612">
        <f t="shared" si="143"/>
        <v>3764362.2</v>
      </c>
    </row>
    <row r="13762" spans="5:5" ht="22.5" customHeight="1">
      <c r="E13762" s="612">
        <f t="shared" si="143"/>
        <v>3764362.2</v>
      </c>
    </row>
    <row r="13763" spans="5:5" ht="22.5" customHeight="1">
      <c r="E13763" s="612">
        <f t="shared" si="143"/>
        <v>3764362.2</v>
      </c>
    </row>
    <row r="13764" spans="5:5" ht="22.5" customHeight="1">
      <c r="E13764" s="612">
        <f t="shared" si="143"/>
        <v>3764362.2</v>
      </c>
    </row>
    <row r="13765" spans="5:5" ht="22.5" customHeight="1">
      <c r="E13765" s="612">
        <f t="shared" si="143"/>
        <v>3764362.2</v>
      </c>
    </row>
    <row r="13766" spans="5:5" ht="22.5" customHeight="1">
      <c r="E13766" s="612">
        <f t="shared" si="143"/>
        <v>3764362.2</v>
      </c>
    </row>
    <row r="13767" spans="5:5" ht="22.5" customHeight="1">
      <c r="E13767" s="612">
        <f t="shared" si="143"/>
        <v>3764362.2</v>
      </c>
    </row>
    <row r="13768" spans="5:5" ht="22.5" customHeight="1">
      <c r="E13768" s="612">
        <f t="shared" si="143"/>
        <v>3764362.2</v>
      </c>
    </row>
    <row r="13769" spans="5:5" ht="22.5" customHeight="1">
      <c r="E13769" s="612">
        <f t="shared" si="143"/>
        <v>3764362.2</v>
      </c>
    </row>
    <row r="13770" spans="5:5" ht="22.5" customHeight="1">
      <c r="E13770" s="612">
        <f t="shared" ref="E13770:E13833" si="144">E13769-D13770+C13770</f>
        <v>3764362.2</v>
      </c>
    </row>
    <row r="13771" spans="5:5" ht="22.5" customHeight="1">
      <c r="E13771" s="612">
        <f t="shared" si="144"/>
        <v>3764362.2</v>
      </c>
    </row>
    <row r="13772" spans="5:5" ht="22.5" customHeight="1">
      <c r="E13772" s="612">
        <f t="shared" si="144"/>
        <v>3764362.2</v>
      </c>
    </row>
    <row r="13773" spans="5:5" ht="22.5" customHeight="1">
      <c r="E13773" s="612">
        <f t="shared" si="144"/>
        <v>3764362.2</v>
      </c>
    </row>
    <row r="13774" spans="5:5" ht="22.5" customHeight="1">
      <c r="E13774" s="612">
        <f t="shared" si="144"/>
        <v>3764362.2</v>
      </c>
    </row>
    <row r="13775" spans="5:5" ht="22.5" customHeight="1">
      <c r="E13775" s="612">
        <f t="shared" si="144"/>
        <v>3764362.2</v>
      </c>
    </row>
    <row r="13776" spans="5:5" ht="22.5" customHeight="1">
      <c r="E13776" s="612">
        <f t="shared" si="144"/>
        <v>3764362.2</v>
      </c>
    </row>
    <row r="13777" spans="5:5" ht="22.5" customHeight="1">
      <c r="E13777" s="612">
        <f t="shared" si="144"/>
        <v>3764362.2</v>
      </c>
    </row>
    <row r="13778" spans="5:5" ht="22.5" customHeight="1">
      <c r="E13778" s="612">
        <f t="shared" si="144"/>
        <v>3764362.2</v>
      </c>
    </row>
    <row r="13779" spans="5:5" ht="22.5" customHeight="1">
      <c r="E13779" s="612">
        <f t="shared" si="144"/>
        <v>3764362.2</v>
      </c>
    </row>
    <row r="13780" spans="5:5" ht="22.5" customHeight="1">
      <c r="E13780" s="612">
        <f t="shared" si="144"/>
        <v>3764362.2</v>
      </c>
    </row>
    <row r="13781" spans="5:5" ht="22.5" customHeight="1">
      <c r="E13781" s="612">
        <f t="shared" si="144"/>
        <v>3764362.2</v>
      </c>
    </row>
    <row r="13782" spans="5:5" ht="22.5" customHeight="1">
      <c r="E13782" s="612">
        <f t="shared" si="144"/>
        <v>3764362.2</v>
      </c>
    </row>
    <row r="13783" spans="5:5" ht="22.5" customHeight="1">
      <c r="E13783" s="612">
        <f t="shared" si="144"/>
        <v>3764362.2</v>
      </c>
    </row>
    <row r="13784" spans="5:5" ht="22.5" customHeight="1">
      <c r="E13784" s="612">
        <f t="shared" si="144"/>
        <v>3764362.2</v>
      </c>
    </row>
    <row r="13785" spans="5:5" ht="22.5" customHeight="1">
      <c r="E13785" s="612">
        <f t="shared" si="144"/>
        <v>3764362.2</v>
      </c>
    </row>
    <row r="13786" spans="5:5" ht="22.5" customHeight="1">
      <c r="E13786" s="612">
        <f t="shared" si="144"/>
        <v>3764362.2</v>
      </c>
    </row>
    <row r="13787" spans="5:5" ht="22.5" customHeight="1">
      <c r="E13787" s="612">
        <f t="shared" si="144"/>
        <v>3764362.2</v>
      </c>
    </row>
    <row r="13788" spans="5:5" ht="22.5" customHeight="1">
      <c r="E13788" s="612">
        <f t="shared" si="144"/>
        <v>3764362.2</v>
      </c>
    </row>
    <row r="13789" spans="5:5" ht="22.5" customHeight="1">
      <c r="E13789" s="612">
        <f t="shared" si="144"/>
        <v>3764362.2</v>
      </c>
    </row>
    <row r="13790" spans="5:5" ht="22.5" customHeight="1">
      <c r="E13790" s="612">
        <f t="shared" si="144"/>
        <v>3764362.2</v>
      </c>
    </row>
    <row r="13791" spans="5:5" ht="22.5" customHeight="1">
      <c r="E13791" s="612">
        <f t="shared" si="144"/>
        <v>3764362.2</v>
      </c>
    </row>
    <row r="13792" spans="5:5" ht="22.5" customHeight="1">
      <c r="E13792" s="612">
        <f t="shared" si="144"/>
        <v>3764362.2</v>
      </c>
    </row>
    <row r="13793" spans="5:5" ht="22.5" customHeight="1">
      <c r="E13793" s="612">
        <f t="shared" si="144"/>
        <v>3764362.2</v>
      </c>
    </row>
    <row r="13794" spans="5:5" ht="22.5" customHeight="1">
      <c r="E13794" s="612">
        <f t="shared" si="144"/>
        <v>3764362.2</v>
      </c>
    </row>
    <row r="13795" spans="5:5" ht="22.5" customHeight="1">
      <c r="E13795" s="612">
        <f t="shared" si="144"/>
        <v>3764362.2</v>
      </c>
    </row>
    <row r="13796" spans="5:5" ht="22.5" customHeight="1">
      <c r="E13796" s="612">
        <f t="shared" si="144"/>
        <v>3764362.2</v>
      </c>
    </row>
    <row r="13797" spans="5:5" ht="22.5" customHeight="1">
      <c r="E13797" s="612">
        <f t="shared" si="144"/>
        <v>3764362.2</v>
      </c>
    </row>
    <row r="13798" spans="5:5" ht="22.5" customHeight="1">
      <c r="E13798" s="612">
        <f t="shared" si="144"/>
        <v>3764362.2</v>
      </c>
    </row>
    <row r="13799" spans="5:5" ht="22.5" customHeight="1">
      <c r="E13799" s="612">
        <f t="shared" si="144"/>
        <v>3764362.2</v>
      </c>
    </row>
    <row r="13800" spans="5:5" ht="22.5" customHeight="1">
      <c r="E13800" s="612">
        <f t="shared" si="144"/>
        <v>3764362.2</v>
      </c>
    </row>
    <row r="13801" spans="5:5" ht="22.5" customHeight="1">
      <c r="E13801" s="612">
        <f t="shared" si="144"/>
        <v>3764362.2</v>
      </c>
    </row>
    <row r="13802" spans="5:5" ht="22.5" customHeight="1">
      <c r="E13802" s="612">
        <f t="shared" si="144"/>
        <v>3764362.2</v>
      </c>
    </row>
    <row r="13803" spans="5:5" ht="22.5" customHeight="1">
      <c r="E13803" s="612">
        <f t="shared" si="144"/>
        <v>3764362.2</v>
      </c>
    </row>
    <row r="13804" spans="5:5" ht="22.5" customHeight="1">
      <c r="E13804" s="612">
        <f t="shared" si="144"/>
        <v>3764362.2</v>
      </c>
    </row>
    <row r="13805" spans="5:5" ht="22.5" customHeight="1">
      <c r="E13805" s="612">
        <f t="shared" si="144"/>
        <v>3764362.2</v>
      </c>
    </row>
    <row r="13806" spans="5:5" ht="22.5" customHeight="1">
      <c r="E13806" s="612">
        <f t="shared" si="144"/>
        <v>3764362.2</v>
      </c>
    </row>
    <row r="13807" spans="5:5" ht="22.5" customHeight="1">
      <c r="E13807" s="612">
        <f t="shared" si="144"/>
        <v>3764362.2</v>
      </c>
    </row>
    <row r="13808" spans="5:5" ht="22.5" customHeight="1">
      <c r="E13808" s="612">
        <f t="shared" si="144"/>
        <v>3764362.2</v>
      </c>
    </row>
    <row r="13809" spans="5:5" ht="22.5" customHeight="1">
      <c r="E13809" s="612">
        <f t="shared" si="144"/>
        <v>3764362.2</v>
      </c>
    </row>
    <row r="13810" spans="5:5" ht="22.5" customHeight="1">
      <c r="E13810" s="612">
        <f t="shared" si="144"/>
        <v>3764362.2</v>
      </c>
    </row>
    <row r="13811" spans="5:5" ht="22.5" customHeight="1">
      <c r="E13811" s="612">
        <f t="shared" si="144"/>
        <v>3764362.2</v>
      </c>
    </row>
    <row r="13812" spans="5:5" ht="22.5" customHeight="1">
      <c r="E13812" s="612">
        <f t="shared" si="144"/>
        <v>3764362.2</v>
      </c>
    </row>
    <row r="13813" spans="5:5" ht="22.5" customHeight="1">
      <c r="E13813" s="612">
        <f t="shared" si="144"/>
        <v>3764362.2</v>
      </c>
    </row>
    <row r="13814" spans="5:5" ht="22.5" customHeight="1">
      <c r="E13814" s="612">
        <f t="shared" si="144"/>
        <v>3764362.2</v>
      </c>
    </row>
    <row r="13815" spans="5:5" ht="22.5" customHeight="1">
      <c r="E13815" s="612">
        <f t="shared" si="144"/>
        <v>3764362.2</v>
      </c>
    </row>
    <row r="13816" spans="5:5" ht="22.5" customHeight="1">
      <c r="E13816" s="612">
        <f t="shared" si="144"/>
        <v>3764362.2</v>
      </c>
    </row>
    <row r="13817" spans="5:5" ht="22.5" customHeight="1">
      <c r="E13817" s="612">
        <f t="shared" si="144"/>
        <v>3764362.2</v>
      </c>
    </row>
    <row r="13818" spans="5:5" ht="22.5" customHeight="1">
      <c r="E13818" s="612">
        <f t="shared" si="144"/>
        <v>3764362.2</v>
      </c>
    </row>
    <row r="13819" spans="5:5" ht="22.5" customHeight="1">
      <c r="E13819" s="612">
        <f t="shared" si="144"/>
        <v>3764362.2</v>
      </c>
    </row>
    <row r="13820" spans="5:5" ht="22.5" customHeight="1">
      <c r="E13820" s="612">
        <f t="shared" si="144"/>
        <v>3764362.2</v>
      </c>
    </row>
    <row r="13821" spans="5:5" ht="22.5" customHeight="1">
      <c r="E13821" s="612">
        <f t="shared" si="144"/>
        <v>3764362.2</v>
      </c>
    </row>
    <row r="13822" spans="5:5" ht="22.5" customHeight="1">
      <c r="E13822" s="612">
        <f t="shared" si="144"/>
        <v>3764362.2</v>
      </c>
    </row>
    <row r="13823" spans="5:5" ht="22.5" customHeight="1">
      <c r="E13823" s="612">
        <f t="shared" si="144"/>
        <v>3764362.2</v>
      </c>
    </row>
    <row r="13824" spans="5:5" ht="22.5" customHeight="1">
      <c r="E13824" s="612">
        <f t="shared" si="144"/>
        <v>3764362.2</v>
      </c>
    </row>
    <row r="13825" spans="5:5" ht="22.5" customHeight="1">
      <c r="E13825" s="612">
        <f t="shared" si="144"/>
        <v>3764362.2</v>
      </c>
    </row>
    <row r="13826" spans="5:5" ht="22.5" customHeight="1">
      <c r="E13826" s="612">
        <f t="shared" si="144"/>
        <v>3764362.2</v>
      </c>
    </row>
    <row r="13827" spans="5:5" ht="22.5" customHeight="1">
      <c r="E13827" s="612">
        <f t="shared" si="144"/>
        <v>3764362.2</v>
      </c>
    </row>
    <row r="13828" spans="5:5" ht="22.5" customHeight="1">
      <c r="E13828" s="612">
        <f t="shared" si="144"/>
        <v>3764362.2</v>
      </c>
    </row>
    <row r="13829" spans="5:5" ht="22.5" customHeight="1">
      <c r="E13829" s="612">
        <f t="shared" si="144"/>
        <v>3764362.2</v>
      </c>
    </row>
    <row r="13830" spans="5:5" ht="22.5" customHeight="1">
      <c r="E13830" s="612">
        <f t="shared" si="144"/>
        <v>3764362.2</v>
      </c>
    </row>
    <row r="13831" spans="5:5" ht="22.5" customHeight="1">
      <c r="E13831" s="612">
        <f t="shared" si="144"/>
        <v>3764362.2</v>
      </c>
    </row>
    <row r="13832" spans="5:5" ht="22.5" customHeight="1">
      <c r="E13832" s="612">
        <f t="shared" si="144"/>
        <v>3764362.2</v>
      </c>
    </row>
    <row r="13833" spans="5:5" ht="22.5" customHeight="1">
      <c r="E13833" s="612">
        <f t="shared" si="144"/>
        <v>3764362.2</v>
      </c>
    </row>
    <row r="13834" spans="5:5" ht="22.5" customHeight="1">
      <c r="E13834" s="612">
        <f t="shared" ref="E13834:E13897" si="145">E13833-D13834+C13834</f>
        <v>3764362.2</v>
      </c>
    </row>
    <row r="13835" spans="5:5" ht="22.5" customHeight="1">
      <c r="E13835" s="612">
        <f t="shared" si="145"/>
        <v>3764362.2</v>
      </c>
    </row>
    <row r="13836" spans="5:5" ht="22.5" customHeight="1">
      <c r="E13836" s="612">
        <f t="shared" si="145"/>
        <v>3764362.2</v>
      </c>
    </row>
    <row r="13837" spans="5:5" ht="22.5" customHeight="1">
      <c r="E13837" s="612">
        <f t="shared" si="145"/>
        <v>3764362.2</v>
      </c>
    </row>
    <row r="13838" spans="5:5" ht="22.5" customHeight="1">
      <c r="E13838" s="612">
        <f t="shared" si="145"/>
        <v>3764362.2</v>
      </c>
    </row>
    <row r="13839" spans="5:5" ht="22.5" customHeight="1">
      <c r="E13839" s="612">
        <f t="shared" si="145"/>
        <v>3764362.2</v>
      </c>
    </row>
    <row r="13840" spans="5:5" ht="22.5" customHeight="1">
      <c r="E13840" s="612">
        <f t="shared" si="145"/>
        <v>3764362.2</v>
      </c>
    </row>
    <row r="13841" spans="5:5" ht="22.5" customHeight="1">
      <c r="E13841" s="612">
        <f t="shared" si="145"/>
        <v>3764362.2</v>
      </c>
    </row>
    <row r="13842" spans="5:5" ht="22.5" customHeight="1">
      <c r="E13842" s="612">
        <f t="shared" si="145"/>
        <v>3764362.2</v>
      </c>
    </row>
    <row r="13843" spans="5:5" ht="22.5" customHeight="1">
      <c r="E13843" s="612">
        <f t="shared" si="145"/>
        <v>3764362.2</v>
      </c>
    </row>
    <row r="13844" spans="5:5" ht="22.5" customHeight="1">
      <c r="E13844" s="612">
        <f t="shared" si="145"/>
        <v>3764362.2</v>
      </c>
    </row>
    <row r="13845" spans="5:5" ht="22.5" customHeight="1">
      <c r="E13845" s="612">
        <f t="shared" si="145"/>
        <v>3764362.2</v>
      </c>
    </row>
    <row r="13846" spans="5:5" ht="22.5" customHeight="1">
      <c r="E13846" s="612">
        <f t="shared" si="145"/>
        <v>3764362.2</v>
      </c>
    </row>
    <row r="13847" spans="5:5" ht="22.5" customHeight="1">
      <c r="E13847" s="612">
        <f t="shared" si="145"/>
        <v>3764362.2</v>
      </c>
    </row>
    <row r="13848" spans="5:5" ht="22.5" customHeight="1">
      <c r="E13848" s="612">
        <f t="shared" si="145"/>
        <v>3764362.2</v>
      </c>
    </row>
    <row r="13849" spans="5:5" ht="22.5" customHeight="1">
      <c r="E13849" s="612">
        <f t="shared" si="145"/>
        <v>3764362.2</v>
      </c>
    </row>
    <row r="13850" spans="5:5" ht="22.5" customHeight="1">
      <c r="E13850" s="612">
        <f t="shared" si="145"/>
        <v>3764362.2</v>
      </c>
    </row>
    <row r="13851" spans="5:5" ht="22.5" customHeight="1">
      <c r="E13851" s="612">
        <f t="shared" si="145"/>
        <v>3764362.2</v>
      </c>
    </row>
    <row r="13852" spans="5:5" ht="22.5" customHeight="1">
      <c r="E13852" s="612">
        <f t="shared" si="145"/>
        <v>3764362.2</v>
      </c>
    </row>
    <row r="13853" spans="5:5" ht="22.5" customHeight="1">
      <c r="E13853" s="612">
        <f t="shared" si="145"/>
        <v>3764362.2</v>
      </c>
    </row>
    <row r="13854" spans="5:5" ht="22.5" customHeight="1">
      <c r="E13854" s="612">
        <f t="shared" si="145"/>
        <v>3764362.2</v>
      </c>
    </row>
    <row r="13855" spans="5:5" ht="22.5" customHeight="1">
      <c r="E13855" s="612">
        <f t="shared" si="145"/>
        <v>3764362.2</v>
      </c>
    </row>
    <row r="13856" spans="5:5" ht="22.5" customHeight="1">
      <c r="E13856" s="612">
        <f t="shared" si="145"/>
        <v>3764362.2</v>
      </c>
    </row>
    <row r="13857" spans="5:5" ht="22.5" customHeight="1">
      <c r="E13857" s="612">
        <f t="shared" si="145"/>
        <v>3764362.2</v>
      </c>
    </row>
    <row r="13858" spans="5:5" ht="22.5" customHeight="1">
      <c r="E13858" s="612">
        <f t="shared" si="145"/>
        <v>3764362.2</v>
      </c>
    </row>
    <row r="13859" spans="5:5" ht="22.5" customHeight="1">
      <c r="E13859" s="612">
        <f t="shared" si="145"/>
        <v>3764362.2</v>
      </c>
    </row>
    <row r="13860" spans="5:5" ht="22.5" customHeight="1">
      <c r="E13860" s="612">
        <f t="shared" si="145"/>
        <v>3764362.2</v>
      </c>
    </row>
    <row r="13861" spans="5:5" ht="22.5" customHeight="1">
      <c r="E13861" s="612">
        <f t="shared" si="145"/>
        <v>3764362.2</v>
      </c>
    </row>
    <row r="13862" spans="5:5" ht="22.5" customHeight="1">
      <c r="E13862" s="612">
        <f t="shared" si="145"/>
        <v>3764362.2</v>
      </c>
    </row>
    <row r="13863" spans="5:5" ht="22.5" customHeight="1">
      <c r="E13863" s="612">
        <f t="shared" si="145"/>
        <v>3764362.2</v>
      </c>
    </row>
    <row r="13864" spans="5:5" ht="22.5" customHeight="1">
      <c r="E13864" s="612">
        <f t="shared" si="145"/>
        <v>3764362.2</v>
      </c>
    </row>
    <row r="13865" spans="5:5" ht="22.5" customHeight="1">
      <c r="E13865" s="612">
        <f t="shared" si="145"/>
        <v>3764362.2</v>
      </c>
    </row>
    <row r="13866" spans="5:5" ht="22.5" customHeight="1">
      <c r="E13866" s="612">
        <f t="shared" si="145"/>
        <v>3764362.2</v>
      </c>
    </row>
    <row r="13867" spans="5:5" ht="22.5" customHeight="1">
      <c r="E13867" s="612">
        <f t="shared" si="145"/>
        <v>3764362.2</v>
      </c>
    </row>
    <row r="13868" spans="5:5" ht="22.5" customHeight="1">
      <c r="E13868" s="612">
        <f t="shared" si="145"/>
        <v>3764362.2</v>
      </c>
    </row>
    <row r="13869" spans="5:5" ht="22.5" customHeight="1">
      <c r="E13869" s="612">
        <f t="shared" si="145"/>
        <v>3764362.2</v>
      </c>
    </row>
    <row r="13870" spans="5:5" ht="22.5" customHeight="1">
      <c r="E13870" s="612">
        <f t="shared" si="145"/>
        <v>3764362.2</v>
      </c>
    </row>
    <row r="13871" spans="5:5" ht="22.5" customHeight="1">
      <c r="E13871" s="612">
        <f t="shared" si="145"/>
        <v>3764362.2</v>
      </c>
    </row>
    <row r="13872" spans="5:5" ht="22.5" customHeight="1">
      <c r="E13872" s="612">
        <f t="shared" si="145"/>
        <v>3764362.2</v>
      </c>
    </row>
    <row r="13873" spans="5:5" ht="22.5" customHeight="1">
      <c r="E13873" s="612">
        <f t="shared" si="145"/>
        <v>3764362.2</v>
      </c>
    </row>
    <row r="13874" spans="5:5" ht="22.5" customHeight="1">
      <c r="E13874" s="612">
        <f t="shared" si="145"/>
        <v>3764362.2</v>
      </c>
    </row>
    <row r="13875" spans="5:5" ht="22.5" customHeight="1">
      <c r="E13875" s="612">
        <f t="shared" si="145"/>
        <v>3764362.2</v>
      </c>
    </row>
    <row r="13876" spans="5:5" ht="22.5" customHeight="1">
      <c r="E13876" s="612">
        <f t="shared" si="145"/>
        <v>3764362.2</v>
      </c>
    </row>
    <row r="13877" spans="5:5" ht="22.5" customHeight="1">
      <c r="E13877" s="612">
        <f t="shared" si="145"/>
        <v>3764362.2</v>
      </c>
    </row>
    <row r="13878" spans="5:5" ht="22.5" customHeight="1">
      <c r="E13878" s="612">
        <f t="shared" si="145"/>
        <v>3764362.2</v>
      </c>
    </row>
    <row r="13879" spans="5:5" ht="22.5" customHeight="1">
      <c r="E13879" s="612">
        <f t="shared" si="145"/>
        <v>3764362.2</v>
      </c>
    </row>
    <row r="13880" spans="5:5" ht="22.5" customHeight="1">
      <c r="E13880" s="612">
        <f t="shared" si="145"/>
        <v>3764362.2</v>
      </c>
    </row>
    <row r="13881" spans="5:5" ht="22.5" customHeight="1">
      <c r="E13881" s="612">
        <f t="shared" si="145"/>
        <v>3764362.2</v>
      </c>
    </row>
    <row r="13882" spans="5:5" ht="22.5" customHeight="1">
      <c r="E13882" s="612">
        <f t="shared" si="145"/>
        <v>3764362.2</v>
      </c>
    </row>
    <row r="13883" spans="5:5" ht="22.5" customHeight="1">
      <c r="E13883" s="612">
        <f t="shared" si="145"/>
        <v>3764362.2</v>
      </c>
    </row>
    <row r="13884" spans="5:5" ht="22.5" customHeight="1">
      <c r="E13884" s="612">
        <f t="shared" si="145"/>
        <v>3764362.2</v>
      </c>
    </row>
    <row r="13885" spans="5:5" ht="22.5" customHeight="1">
      <c r="E13885" s="612">
        <f t="shared" si="145"/>
        <v>3764362.2</v>
      </c>
    </row>
    <row r="13886" spans="5:5" ht="22.5" customHeight="1">
      <c r="E13886" s="612">
        <f t="shared" si="145"/>
        <v>3764362.2</v>
      </c>
    </row>
    <row r="13887" spans="5:5" ht="22.5" customHeight="1">
      <c r="E13887" s="612">
        <f t="shared" si="145"/>
        <v>3764362.2</v>
      </c>
    </row>
    <row r="13888" spans="5:5" ht="22.5" customHeight="1">
      <c r="E13888" s="612">
        <f t="shared" si="145"/>
        <v>3764362.2</v>
      </c>
    </row>
    <row r="13889" spans="5:5" ht="22.5" customHeight="1">
      <c r="E13889" s="612">
        <f t="shared" si="145"/>
        <v>3764362.2</v>
      </c>
    </row>
    <row r="13890" spans="5:5" ht="22.5" customHeight="1">
      <c r="E13890" s="612">
        <f t="shared" si="145"/>
        <v>3764362.2</v>
      </c>
    </row>
    <row r="13891" spans="5:5" ht="22.5" customHeight="1">
      <c r="E13891" s="612">
        <f t="shared" si="145"/>
        <v>3764362.2</v>
      </c>
    </row>
    <row r="13892" spans="5:5" ht="22.5" customHeight="1">
      <c r="E13892" s="612">
        <f t="shared" si="145"/>
        <v>3764362.2</v>
      </c>
    </row>
    <row r="13893" spans="5:5" ht="22.5" customHeight="1">
      <c r="E13893" s="612">
        <f t="shared" si="145"/>
        <v>3764362.2</v>
      </c>
    </row>
    <row r="13894" spans="5:5" ht="22.5" customHeight="1">
      <c r="E13894" s="612">
        <f t="shared" si="145"/>
        <v>3764362.2</v>
      </c>
    </row>
    <row r="13895" spans="5:5" ht="22.5" customHeight="1">
      <c r="E13895" s="612">
        <f t="shared" si="145"/>
        <v>3764362.2</v>
      </c>
    </row>
    <row r="13896" spans="5:5" ht="22.5" customHeight="1">
      <c r="E13896" s="612">
        <f t="shared" si="145"/>
        <v>3764362.2</v>
      </c>
    </row>
    <row r="13897" spans="5:5" ht="22.5" customHeight="1">
      <c r="E13897" s="612">
        <f t="shared" si="145"/>
        <v>3764362.2</v>
      </c>
    </row>
    <row r="13898" spans="5:5" ht="22.5" customHeight="1">
      <c r="E13898" s="612">
        <f t="shared" ref="E13898:E13961" si="146">E13897-D13898+C13898</f>
        <v>3764362.2</v>
      </c>
    </row>
    <row r="13899" spans="5:5" ht="22.5" customHeight="1">
      <c r="E13899" s="612">
        <f t="shared" si="146"/>
        <v>3764362.2</v>
      </c>
    </row>
    <row r="13900" spans="5:5" ht="22.5" customHeight="1">
      <c r="E13900" s="612">
        <f t="shared" si="146"/>
        <v>3764362.2</v>
      </c>
    </row>
    <row r="13901" spans="5:5" ht="22.5" customHeight="1">
      <c r="E13901" s="612">
        <f t="shared" si="146"/>
        <v>3764362.2</v>
      </c>
    </row>
    <row r="13902" spans="5:5" ht="22.5" customHeight="1">
      <c r="E13902" s="612">
        <f t="shared" si="146"/>
        <v>3764362.2</v>
      </c>
    </row>
    <row r="13903" spans="5:5" ht="22.5" customHeight="1">
      <c r="E13903" s="612">
        <f t="shared" si="146"/>
        <v>3764362.2</v>
      </c>
    </row>
    <row r="13904" spans="5:5" ht="22.5" customHeight="1">
      <c r="E13904" s="612">
        <f t="shared" si="146"/>
        <v>3764362.2</v>
      </c>
    </row>
    <row r="13905" spans="5:5" ht="22.5" customHeight="1">
      <c r="E13905" s="612">
        <f t="shared" si="146"/>
        <v>3764362.2</v>
      </c>
    </row>
    <row r="13906" spans="5:5" ht="22.5" customHeight="1">
      <c r="E13906" s="612">
        <f t="shared" si="146"/>
        <v>3764362.2</v>
      </c>
    </row>
    <row r="13907" spans="5:5" ht="22.5" customHeight="1">
      <c r="E13907" s="612">
        <f t="shared" si="146"/>
        <v>3764362.2</v>
      </c>
    </row>
    <row r="13908" spans="5:5" ht="22.5" customHeight="1">
      <c r="E13908" s="612">
        <f t="shared" si="146"/>
        <v>3764362.2</v>
      </c>
    </row>
    <row r="13909" spans="5:5" ht="22.5" customHeight="1">
      <c r="E13909" s="612">
        <f t="shared" si="146"/>
        <v>3764362.2</v>
      </c>
    </row>
    <row r="13910" spans="5:5" ht="22.5" customHeight="1">
      <c r="E13910" s="612">
        <f t="shared" si="146"/>
        <v>3764362.2</v>
      </c>
    </row>
    <row r="13911" spans="5:5" ht="22.5" customHeight="1">
      <c r="E13911" s="612">
        <f t="shared" si="146"/>
        <v>3764362.2</v>
      </c>
    </row>
    <row r="13912" spans="5:5" ht="22.5" customHeight="1">
      <c r="E13912" s="612">
        <f t="shared" si="146"/>
        <v>3764362.2</v>
      </c>
    </row>
    <row r="13913" spans="5:5" ht="22.5" customHeight="1">
      <c r="E13913" s="612">
        <f t="shared" si="146"/>
        <v>3764362.2</v>
      </c>
    </row>
    <row r="13914" spans="5:5" ht="22.5" customHeight="1">
      <c r="E13914" s="612">
        <f t="shared" si="146"/>
        <v>3764362.2</v>
      </c>
    </row>
    <row r="13915" spans="5:5" ht="22.5" customHeight="1">
      <c r="E13915" s="612">
        <f t="shared" si="146"/>
        <v>3764362.2</v>
      </c>
    </row>
    <row r="13916" spans="5:5" ht="22.5" customHeight="1">
      <c r="E13916" s="612">
        <f t="shared" si="146"/>
        <v>3764362.2</v>
      </c>
    </row>
    <row r="13917" spans="5:5" ht="22.5" customHeight="1">
      <c r="E13917" s="612">
        <f t="shared" si="146"/>
        <v>3764362.2</v>
      </c>
    </row>
    <row r="13918" spans="5:5" ht="22.5" customHeight="1">
      <c r="E13918" s="612">
        <f t="shared" si="146"/>
        <v>3764362.2</v>
      </c>
    </row>
    <row r="13919" spans="5:5" ht="22.5" customHeight="1">
      <c r="E13919" s="612">
        <f t="shared" si="146"/>
        <v>3764362.2</v>
      </c>
    </row>
    <row r="13920" spans="5:5" ht="22.5" customHeight="1">
      <c r="E13920" s="612">
        <f t="shared" si="146"/>
        <v>3764362.2</v>
      </c>
    </row>
    <row r="13921" spans="5:5" ht="22.5" customHeight="1">
      <c r="E13921" s="612">
        <f t="shared" si="146"/>
        <v>3764362.2</v>
      </c>
    </row>
    <row r="13922" spans="5:5" ht="22.5" customHeight="1">
      <c r="E13922" s="612">
        <f t="shared" si="146"/>
        <v>3764362.2</v>
      </c>
    </row>
    <row r="13923" spans="5:5" ht="22.5" customHeight="1">
      <c r="E13923" s="612">
        <f t="shared" si="146"/>
        <v>3764362.2</v>
      </c>
    </row>
    <row r="13924" spans="5:5" ht="22.5" customHeight="1">
      <c r="E13924" s="612">
        <f t="shared" si="146"/>
        <v>3764362.2</v>
      </c>
    </row>
    <row r="13925" spans="5:5" ht="22.5" customHeight="1">
      <c r="E13925" s="612">
        <f t="shared" si="146"/>
        <v>3764362.2</v>
      </c>
    </row>
    <row r="13926" spans="5:5" ht="22.5" customHeight="1">
      <c r="E13926" s="612">
        <f t="shared" si="146"/>
        <v>3764362.2</v>
      </c>
    </row>
    <row r="13927" spans="5:5" ht="22.5" customHeight="1">
      <c r="E13927" s="612">
        <f t="shared" si="146"/>
        <v>3764362.2</v>
      </c>
    </row>
    <row r="13928" spans="5:5" ht="22.5" customHeight="1">
      <c r="E13928" s="612">
        <f t="shared" si="146"/>
        <v>3764362.2</v>
      </c>
    </row>
    <row r="13929" spans="5:5" ht="22.5" customHeight="1">
      <c r="E13929" s="612">
        <f t="shared" si="146"/>
        <v>3764362.2</v>
      </c>
    </row>
    <row r="13930" spans="5:5" ht="22.5" customHeight="1">
      <c r="E13930" s="612">
        <f t="shared" si="146"/>
        <v>3764362.2</v>
      </c>
    </row>
    <row r="13931" spans="5:5" ht="22.5" customHeight="1">
      <c r="E13931" s="612">
        <f t="shared" si="146"/>
        <v>3764362.2</v>
      </c>
    </row>
    <row r="13932" spans="5:5" ht="22.5" customHeight="1">
      <c r="E13932" s="612">
        <f t="shared" si="146"/>
        <v>3764362.2</v>
      </c>
    </row>
    <row r="13933" spans="5:5" ht="22.5" customHeight="1">
      <c r="E13933" s="612">
        <f t="shared" si="146"/>
        <v>3764362.2</v>
      </c>
    </row>
    <row r="13934" spans="5:5" ht="22.5" customHeight="1">
      <c r="E13934" s="612">
        <f t="shared" si="146"/>
        <v>3764362.2</v>
      </c>
    </row>
    <row r="13935" spans="5:5" ht="22.5" customHeight="1">
      <c r="E13935" s="612">
        <f t="shared" si="146"/>
        <v>3764362.2</v>
      </c>
    </row>
    <row r="13936" spans="5:5" ht="22.5" customHeight="1">
      <c r="E13936" s="612">
        <f t="shared" si="146"/>
        <v>3764362.2</v>
      </c>
    </row>
    <row r="13937" spans="5:5" ht="22.5" customHeight="1">
      <c r="E13937" s="612">
        <f t="shared" si="146"/>
        <v>3764362.2</v>
      </c>
    </row>
    <row r="13938" spans="5:5" ht="22.5" customHeight="1">
      <c r="E13938" s="612">
        <f t="shared" si="146"/>
        <v>3764362.2</v>
      </c>
    </row>
    <row r="13939" spans="5:5" ht="22.5" customHeight="1">
      <c r="E13939" s="612">
        <f t="shared" si="146"/>
        <v>3764362.2</v>
      </c>
    </row>
    <row r="13940" spans="5:5" ht="22.5" customHeight="1">
      <c r="E13940" s="612">
        <f t="shared" si="146"/>
        <v>3764362.2</v>
      </c>
    </row>
    <row r="13941" spans="5:5" ht="22.5" customHeight="1">
      <c r="E13941" s="612">
        <f t="shared" si="146"/>
        <v>3764362.2</v>
      </c>
    </row>
    <row r="13942" spans="5:5" ht="22.5" customHeight="1">
      <c r="E13942" s="612">
        <f t="shared" si="146"/>
        <v>3764362.2</v>
      </c>
    </row>
    <row r="13943" spans="5:5" ht="22.5" customHeight="1">
      <c r="E13943" s="612">
        <f t="shared" si="146"/>
        <v>3764362.2</v>
      </c>
    </row>
    <row r="13944" spans="5:5" ht="22.5" customHeight="1">
      <c r="E13944" s="612">
        <f t="shared" si="146"/>
        <v>3764362.2</v>
      </c>
    </row>
    <row r="13945" spans="5:5" ht="22.5" customHeight="1">
      <c r="E13945" s="612">
        <f t="shared" si="146"/>
        <v>3764362.2</v>
      </c>
    </row>
    <row r="13946" spans="5:5" ht="22.5" customHeight="1">
      <c r="E13946" s="612">
        <f t="shared" si="146"/>
        <v>3764362.2</v>
      </c>
    </row>
    <row r="13947" spans="5:5" ht="22.5" customHeight="1">
      <c r="E13947" s="612">
        <f t="shared" si="146"/>
        <v>3764362.2</v>
      </c>
    </row>
    <row r="13948" spans="5:5" ht="22.5" customHeight="1">
      <c r="E13948" s="612">
        <f t="shared" si="146"/>
        <v>3764362.2</v>
      </c>
    </row>
    <row r="13949" spans="5:5" ht="22.5" customHeight="1">
      <c r="E13949" s="612">
        <f t="shared" si="146"/>
        <v>3764362.2</v>
      </c>
    </row>
    <row r="13950" spans="5:5" ht="22.5" customHeight="1">
      <c r="E13950" s="612">
        <f t="shared" si="146"/>
        <v>3764362.2</v>
      </c>
    </row>
    <row r="13951" spans="5:5" ht="22.5" customHeight="1">
      <c r="E13951" s="612">
        <f t="shared" si="146"/>
        <v>3764362.2</v>
      </c>
    </row>
    <row r="13952" spans="5:5" ht="22.5" customHeight="1">
      <c r="E13952" s="612">
        <f t="shared" si="146"/>
        <v>3764362.2</v>
      </c>
    </row>
    <row r="13953" spans="5:5" ht="22.5" customHeight="1">
      <c r="E13953" s="612">
        <f t="shared" si="146"/>
        <v>3764362.2</v>
      </c>
    </row>
    <row r="13954" spans="5:5" ht="22.5" customHeight="1">
      <c r="E13954" s="612">
        <f t="shared" si="146"/>
        <v>3764362.2</v>
      </c>
    </row>
    <row r="13955" spans="5:5" ht="22.5" customHeight="1">
      <c r="E13955" s="612">
        <f t="shared" si="146"/>
        <v>3764362.2</v>
      </c>
    </row>
    <row r="13956" spans="5:5" ht="22.5" customHeight="1">
      <c r="E13956" s="612">
        <f t="shared" si="146"/>
        <v>3764362.2</v>
      </c>
    </row>
    <row r="13957" spans="5:5" ht="22.5" customHeight="1">
      <c r="E13957" s="612">
        <f t="shared" si="146"/>
        <v>3764362.2</v>
      </c>
    </row>
    <row r="13958" spans="5:5" ht="22.5" customHeight="1">
      <c r="E13958" s="612">
        <f t="shared" si="146"/>
        <v>3764362.2</v>
      </c>
    </row>
    <row r="13959" spans="5:5" ht="22.5" customHeight="1">
      <c r="E13959" s="612">
        <f t="shared" si="146"/>
        <v>3764362.2</v>
      </c>
    </row>
    <row r="13960" spans="5:5" ht="22.5" customHeight="1">
      <c r="E13960" s="612">
        <f t="shared" si="146"/>
        <v>3764362.2</v>
      </c>
    </row>
    <row r="13961" spans="5:5" ht="22.5" customHeight="1">
      <c r="E13961" s="612">
        <f t="shared" si="146"/>
        <v>3764362.2</v>
      </c>
    </row>
    <row r="13962" spans="5:5" ht="22.5" customHeight="1">
      <c r="E13962" s="612">
        <f t="shared" ref="E13962:E14025" si="147">E13961-D13962+C13962</f>
        <v>3764362.2</v>
      </c>
    </row>
    <row r="13963" spans="5:5" ht="22.5" customHeight="1">
      <c r="E13963" s="612">
        <f t="shared" si="147"/>
        <v>3764362.2</v>
      </c>
    </row>
    <row r="13964" spans="5:5" ht="22.5" customHeight="1">
      <c r="E13964" s="612">
        <f t="shared" si="147"/>
        <v>3764362.2</v>
      </c>
    </row>
    <row r="13965" spans="5:5" ht="22.5" customHeight="1">
      <c r="E13965" s="612">
        <f t="shared" si="147"/>
        <v>3764362.2</v>
      </c>
    </row>
    <row r="13966" spans="5:5" ht="22.5" customHeight="1">
      <c r="E13966" s="612">
        <f t="shared" si="147"/>
        <v>3764362.2</v>
      </c>
    </row>
    <row r="13967" spans="5:5" ht="22.5" customHeight="1">
      <c r="E13967" s="612">
        <f t="shared" si="147"/>
        <v>3764362.2</v>
      </c>
    </row>
    <row r="13968" spans="5:5" ht="22.5" customHeight="1">
      <c r="E13968" s="612">
        <f t="shared" si="147"/>
        <v>3764362.2</v>
      </c>
    </row>
    <row r="13969" spans="5:5" ht="22.5" customHeight="1">
      <c r="E13969" s="612">
        <f t="shared" si="147"/>
        <v>3764362.2</v>
      </c>
    </row>
    <row r="13970" spans="5:5" ht="22.5" customHeight="1">
      <c r="E13970" s="612">
        <f t="shared" si="147"/>
        <v>3764362.2</v>
      </c>
    </row>
    <row r="13971" spans="5:5" ht="22.5" customHeight="1">
      <c r="E13971" s="612">
        <f t="shared" si="147"/>
        <v>3764362.2</v>
      </c>
    </row>
    <row r="13972" spans="5:5" ht="22.5" customHeight="1">
      <c r="E13972" s="612">
        <f t="shared" si="147"/>
        <v>3764362.2</v>
      </c>
    </row>
    <row r="13973" spans="5:5" ht="22.5" customHeight="1">
      <c r="E13973" s="612">
        <f t="shared" si="147"/>
        <v>3764362.2</v>
      </c>
    </row>
    <row r="13974" spans="5:5" ht="22.5" customHeight="1">
      <c r="E13974" s="612">
        <f t="shared" si="147"/>
        <v>3764362.2</v>
      </c>
    </row>
    <row r="13975" spans="5:5" ht="22.5" customHeight="1">
      <c r="E13975" s="612">
        <f t="shared" si="147"/>
        <v>3764362.2</v>
      </c>
    </row>
    <row r="13976" spans="5:5" ht="22.5" customHeight="1">
      <c r="E13976" s="612">
        <f t="shared" si="147"/>
        <v>3764362.2</v>
      </c>
    </row>
    <row r="13977" spans="5:5" ht="22.5" customHeight="1">
      <c r="E13977" s="612">
        <f t="shared" si="147"/>
        <v>3764362.2</v>
      </c>
    </row>
    <row r="13978" spans="5:5" ht="22.5" customHeight="1">
      <c r="E13978" s="612">
        <f t="shared" si="147"/>
        <v>3764362.2</v>
      </c>
    </row>
    <row r="13979" spans="5:5" ht="22.5" customHeight="1">
      <c r="E13979" s="612">
        <f t="shared" si="147"/>
        <v>3764362.2</v>
      </c>
    </row>
    <row r="13980" spans="5:5" ht="22.5" customHeight="1">
      <c r="E13980" s="612">
        <f t="shared" si="147"/>
        <v>3764362.2</v>
      </c>
    </row>
    <row r="13981" spans="5:5" ht="22.5" customHeight="1">
      <c r="E13981" s="612">
        <f t="shared" si="147"/>
        <v>3764362.2</v>
      </c>
    </row>
    <row r="13982" spans="5:5" ht="22.5" customHeight="1">
      <c r="E13982" s="612">
        <f t="shared" si="147"/>
        <v>3764362.2</v>
      </c>
    </row>
    <row r="13983" spans="5:5" ht="22.5" customHeight="1">
      <c r="E13983" s="612">
        <f t="shared" si="147"/>
        <v>3764362.2</v>
      </c>
    </row>
    <row r="13984" spans="5:5" ht="22.5" customHeight="1">
      <c r="E13984" s="612">
        <f t="shared" si="147"/>
        <v>3764362.2</v>
      </c>
    </row>
    <row r="13985" spans="5:5" ht="22.5" customHeight="1">
      <c r="E13985" s="612">
        <f t="shared" si="147"/>
        <v>3764362.2</v>
      </c>
    </row>
    <row r="13986" spans="5:5" ht="22.5" customHeight="1">
      <c r="E13986" s="612">
        <f t="shared" si="147"/>
        <v>3764362.2</v>
      </c>
    </row>
    <row r="13987" spans="5:5" ht="22.5" customHeight="1">
      <c r="E13987" s="612">
        <f t="shared" si="147"/>
        <v>3764362.2</v>
      </c>
    </row>
    <row r="13988" spans="5:5" ht="22.5" customHeight="1">
      <c r="E13988" s="612">
        <f t="shared" si="147"/>
        <v>3764362.2</v>
      </c>
    </row>
    <row r="13989" spans="5:5" ht="22.5" customHeight="1">
      <c r="E13989" s="612">
        <f t="shared" si="147"/>
        <v>3764362.2</v>
      </c>
    </row>
    <row r="13990" spans="5:5" ht="22.5" customHeight="1">
      <c r="E13990" s="612">
        <f t="shared" si="147"/>
        <v>3764362.2</v>
      </c>
    </row>
    <row r="13991" spans="5:5" ht="22.5" customHeight="1">
      <c r="E13991" s="612">
        <f t="shared" si="147"/>
        <v>3764362.2</v>
      </c>
    </row>
    <row r="13992" spans="5:5" ht="22.5" customHeight="1">
      <c r="E13992" s="612">
        <f t="shared" si="147"/>
        <v>3764362.2</v>
      </c>
    </row>
    <row r="13993" spans="5:5" ht="22.5" customHeight="1">
      <c r="E13993" s="612">
        <f t="shared" si="147"/>
        <v>3764362.2</v>
      </c>
    </row>
    <row r="13994" spans="5:5" ht="22.5" customHeight="1">
      <c r="E13994" s="612">
        <f t="shared" si="147"/>
        <v>3764362.2</v>
      </c>
    </row>
    <row r="13995" spans="5:5" ht="22.5" customHeight="1">
      <c r="E13995" s="612">
        <f t="shared" si="147"/>
        <v>3764362.2</v>
      </c>
    </row>
    <row r="13996" spans="5:5" ht="22.5" customHeight="1">
      <c r="E13996" s="612">
        <f t="shared" si="147"/>
        <v>3764362.2</v>
      </c>
    </row>
    <row r="13997" spans="5:5" ht="22.5" customHeight="1">
      <c r="E13997" s="612">
        <f t="shared" si="147"/>
        <v>3764362.2</v>
      </c>
    </row>
    <row r="13998" spans="5:5" ht="22.5" customHeight="1">
      <c r="E13998" s="612">
        <f t="shared" si="147"/>
        <v>3764362.2</v>
      </c>
    </row>
    <row r="13999" spans="5:5" ht="22.5" customHeight="1">
      <c r="E13999" s="612">
        <f t="shared" si="147"/>
        <v>3764362.2</v>
      </c>
    </row>
    <row r="14000" spans="5:5" ht="22.5" customHeight="1">
      <c r="E14000" s="612">
        <f t="shared" si="147"/>
        <v>3764362.2</v>
      </c>
    </row>
    <row r="14001" spans="5:5" ht="22.5" customHeight="1">
      <c r="E14001" s="612">
        <f t="shared" si="147"/>
        <v>3764362.2</v>
      </c>
    </row>
    <row r="14002" spans="5:5" ht="22.5" customHeight="1">
      <c r="E14002" s="612">
        <f t="shared" si="147"/>
        <v>3764362.2</v>
      </c>
    </row>
    <row r="14003" spans="5:5" ht="22.5" customHeight="1">
      <c r="E14003" s="612">
        <f t="shared" si="147"/>
        <v>3764362.2</v>
      </c>
    </row>
    <row r="14004" spans="5:5" ht="22.5" customHeight="1">
      <c r="E14004" s="612">
        <f t="shared" si="147"/>
        <v>3764362.2</v>
      </c>
    </row>
    <row r="14005" spans="5:5" ht="22.5" customHeight="1">
      <c r="E14005" s="612">
        <f t="shared" si="147"/>
        <v>3764362.2</v>
      </c>
    </row>
    <row r="14006" spans="5:5" ht="22.5" customHeight="1">
      <c r="E14006" s="612">
        <f t="shared" si="147"/>
        <v>3764362.2</v>
      </c>
    </row>
    <row r="14007" spans="5:5" ht="22.5" customHeight="1">
      <c r="E14007" s="612">
        <f t="shared" si="147"/>
        <v>3764362.2</v>
      </c>
    </row>
    <row r="14008" spans="5:5" ht="22.5" customHeight="1">
      <c r="E14008" s="612">
        <f t="shared" si="147"/>
        <v>3764362.2</v>
      </c>
    </row>
    <row r="14009" spans="5:5" ht="22.5" customHeight="1">
      <c r="E14009" s="612">
        <f t="shared" si="147"/>
        <v>3764362.2</v>
      </c>
    </row>
    <row r="14010" spans="5:5" ht="22.5" customHeight="1">
      <c r="E14010" s="612">
        <f t="shared" si="147"/>
        <v>3764362.2</v>
      </c>
    </row>
    <row r="14011" spans="5:5" ht="22.5" customHeight="1">
      <c r="E14011" s="612">
        <f t="shared" si="147"/>
        <v>3764362.2</v>
      </c>
    </row>
    <row r="14012" spans="5:5" ht="22.5" customHeight="1">
      <c r="E14012" s="612">
        <f t="shared" si="147"/>
        <v>3764362.2</v>
      </c>
    </row>
    <row r="14013" spans="5:5" ht="22.5" customHeight="1">
      <c r="E14013" s="612">
        <f t="shared" si="147"/>
        <v>3764362.2</v>
      </c>
    </row>
    <row r="14014" spans="5:5" ht="22.5" customHeight="1">
      <c r="E14014" s="612">
        <f t="shared" si="147"/>
        <v>3764362.2</v>
      </c>
    </row>
    <row r="14015" spans="5:5" ht="22.5" customHeight="1">
      <c r="E14015" s="612">
        <f t="shared" si="147"/>
        <v>3764362.2</v>
      </c>
    </row>
    <row r="14016" spans="5:5" ht="22.5" customHeight="1">
      <c r="E14016" s="612">
        <f t="shared" si="147"/>
        <v>3764362.2</v>
      </c>
    </row>
    <row r="14017" spans="5:5" ht="22.5" customHeight="1">
      <c r="E14017" s="612">
        <f t="shared" si="147"/>
        <v>3764362.2</v>
      </c>
    </row>
    <row r="14018" spans="5:5" ht="22.5" customHeight="1">
      <c r="E14018" s="612">
        <f t="shared" si="147"/>
        <v>3764362.2</v>
      </c>
    </row>
    <row r="14019" spans="5:5" ht="22.5" customHeight="1">
      <c r="E14019" s="612">
        <f t="shared" si="147"/>
        <v>3764362.2</v>
      </c>
    </row>
    <row r="14020" spans="5:5" ht="22.5" customHeight="1">
      <c r="E14020" s="612">
        <f t="shared" si="147"/>
        <v>3764362.2</v>
      </c>
    </row>
    <row r="14021" spans="5:5" ht="22.5" customHeight="1">
      <c r="E14021" s="612">
        <f t="shared" si="147"/>
        <v>3764362.2</v>
      </c>
    </row>
    <row r="14022" spans="5:5" ht="22.5" customHeight="1">
      <c r="E14022" s="612">
        <f t="shared" si="147"/>
        <v>3764362.2</v>
      </c>
    </row>
    <row r="14023" spans="5:5" ht="22.5" customHeight="1">
      <c r="E14023" s="612">
        <f t="shared" si="147"/>
        <v>3764362.2</v>
      </c>
    </row>
    <row r="14024" spans="5:5" ht="22.5" customHeight="1">
      <c r="E14024" s="612">
        <f t="shared" si="147"/>
        <v>3764362.2</v>
      </c>
    </row>
    <row r="14025" spans="5:5" ht="22.5" customHeight="1">
      <c r="E14025" s="612">
        <f t="shared" si="147"/>
        <v>3764362.2</v>
      </c>
    </row>
    <row r="14026" spans="5:5" ht="22.5" customHeight="1">
      <c r="E14026" s="612">
        <f t="shared" ref="E14026:E14089" si="148">E14025-D14026+C14026</f>
        <v>3764362.2</v>
      </c>
    </row>
    <row r="14027" spans="5:5" ht="22.5" customHeight="1">
      <c r="E14027" s="612">
        <f t="shared" si="148"/>
        <v>3764362.2</v>
      </c>
    </row>
    <row r="14028" spans="5:5" ht="22.5" customHeight="1">
      <c r="E14028" s="612">
        <f t="shared" si="148"/>
        <v>3764362.2</v>
      </c>
    </row>
    <row r="14029" spans="5:5" ht="22.5" customHeight="1">
      <c r="E14029" s="612">
        <f t="shared" si="148"/>
        <v>3764362.2</v>
      </c>
    </row>
    <row r="14030" spans="5:5" ht="22.5" customHeight="1">
      <c r="E14030" s="612">
        <f t="shared" si="148"/>
        <v>3764362.2</v>
      </c>
    </row>
    <row r="14031" spans="5:5" ht="22.5" customHeight="1">
      <c r="E14031" s="612">
        <f t="shared" si="148"/>
        <v>3764362.2</v>
      </c>
    </row>
    <row r="14032" spans="5:5" ht="22.5" customHeight="1">
      <c r="E14032" s="612">
        <f t="shared" si="148"/>
        <v>3764362.2</v>
      </c>
    </row>
    <row r="14033" spans="5:5" ht="22.5" customHeight="1">
      <c r="E14033" s="612">
        <f t="shared" si="148"/>
        <v>3764362.2</v>
      </c>
    </row>
    <row r="14034" spans="5:5" ht="22.5" customHeight="1">
      <c r="E14034" s="612">
        <f t="shared" si="148"/>
        <v>3764362.2</v>
      </c>
    </row>
    <row r="14035" spans="5:5" ht="22.5" customHeight="1">
      <c r="E14035" s="612">
        <f t="shared" si="148"/>
        <v>3764362.2</v>
      </c>
    </row>
    <row r="14036" spans="5:5" ht="22.5" customHeight="1">
      <c r="E14036" s="612">
        <f t="shared" si="148"/>
        <v>3764362.2</v>
      </c>
    </row>
    <row r="14037" spans="5:5" ht="22.5" customHeight="1">
      <c r="E14037" s="612">
        <f t="shared" si="148"/>
        <v>3764362.2</v>
      </c>
    </row>
    <row r="14038" spans="5:5" ht="22.5" customHeight="1">
      <c r="E14038" s="612">
        <f t="shared" si="148"/>
        <v>3764362.2</v>
      </c>
    </row>
    <row r="14039" spans="5:5" ht="22.5" customHeight="1">
      <c r="E14039" s="612">
        <f t="shared" si="148"/>
        <v>3764362.2</v>
      </c>
    </row>
    <row r="14040" spans="5:5" ht="22.5" customHeight="1">
      <c r="E14040" s="612">
        <f t="shared" si="148"/>
        <v>3764362.2</v>
      </c>
    </row>
    <row r="14041" spans="5:5" ht="22.5" customHeight="1">
      <c r="E14041" s="612">
        <f t="shared" si="148"/>
        <v>3764362.2</v>
      </c>
    </row>
    <row r="14042" spans="5:5" ht="22.5" customHeight="1">
      <c r="E14042" s="612">
        <f t="shared" si="148"/>
        <v>3764362.2</v>
      </c>
    </row>
    <row r="14043" spans="5:5" ht="22.5" customHeight="1">
      <c r="E14043" s="612">
        <f t="shared" si="148"/>
        <v>3764362.2</v>
      </c>
    </row>
    <row r="14044" spans="5:5" ht="22.5" customHeight="1">
      <c r="E14044" s="612">
        <f t="shared" si="148"/>
        <v>3764362.2</v>
      </c>
    </row>
    <row r="14045" spans="5:5" ht="22.5" customHeight="1">
      <c r="E14045" s="612">
        <f t="shared" si="148"/>
        <v>3764362.2</v>
      </c>
    </row>
    <row r="14046" spans="5:5" ht="22.5" customHeight="1">
      <c r="E14046" s="612">
        <f t="shared" si="148"/>
        <v>3764362.2</v>
      </c>
    </row>
    <row r="14047" spans="5:5" ht="22.5" customHeight="1">
      <c r="E14047" s="612">
        <f t="shared" si="148"/>
        <v>3764362.2</v>
      </c>
    </row>
    <row r="14048" spans="5:5" ht="22.5" customHeight="1">
      <c r="E14048" s="612">
        <f t="shared" si="148"/>
        <v>3764362.2</v>
      </c>
    </row>
    <row r="14049" spans="5:5" ht="22.5" customHeight="1">
      <c r="E14049" s="612">
        <f t="shared" si="148"/>
        <v>3764362.2</v>
      </c>
    </row>
    <row r="14050" spans="5:5" ht="22.5" customHeight="1">
      <c r="E14050" s="612">
        <f t="shared" si="148"/>
        <v>3764362.2</v>
      </c>
    </row>
    <row r="14051" spans="5:5" ht="22.5" customHeight="1">
      <c r="E14051" s="612">
        <f t="shared" si="148"/>
        <v>3764362.2</v>
      </c>
    </row>
    <row r="14052" spans="5:5" ht="22.5" customHeight="1">
      <c r="E14052" s="612">
        <f t="shared" si="148"/>
        <v>3764362.2</v>
      </c>
    </row>
    <row r="14053" spans="5:5" ht="22.5" customHeight="1">
      <c r="E14053" s="612">
        <f t="shared" si="148"/>
        <v>3764362.2</v>
      </c>
    </row>
    <row r="14054" spans="5:5" ht="22.5" customHeight="1">
      <c r="E14054" s="612">
        <f t="shared" si="148"/>
        <v>3764362.2</v>
      </c>
    </row>
    <row r="14055" spans="5:5" ht="22.5" customHeight="1">
      <c r="E14055" s="612">
        <f t="shared" si="148"/>
        <v>3764362.2</v>
      </c>
    </row>
    <row r="14056" spans="5:5" ht="22.5" customHeight="1">
      <c r="E14056" s="612">
        <f t="shared" si="148"/>
        <v>3764362.2</v>
      </c>
    </row>
    <row r="14057" spans="5:5" ht="22.5" customHeight="1">
      <c r="E14057" s="612">
        <f t="shared" si="148"/>
        <v>3764362.2</v>
      </c>
    </row>
    <row r="14058" spans="5:5" ht="22.5" customHeight="1">
      <c r="E14058" s="612">
        <f t="shared" si="148"/>
        <v>3764362.2</v>
      </c>
    </row>
    <row r="14059" spans="5:5" ht="22.5" customHeight="1">
      <c r="E14059" s="612">
        <f t="shared" si="148"/>
        <v>3764362.2</v>
      </c>
    </row>
    <row r="14060" spans="5:5" ht="22.5" customHeight="1">
      <c r="E14060" s="612">
        <f t="shared" si="148"/>
        <v>3764362.2</v>
      </c>
    </row>
    <row r="14061" spans="5:5" ht="22.5" customHeight="1">
      <c r="E14061" s="612">
        <f t="shared" si="148"/>
        <v>3764362.2</v>
      </c>
    </row>
    <row r="14062" spans="5:5" ht="22.5" customHeight="1">
      <c r="E14062" s="612">
        <f t="shared" si="148"/>
        <v>3764362.2</v>
      </c>
    </row>
    <row r="14063" spans="5:5" ht="22.5" customHeight="1">
      <c r="E14063" s="612">
        <f t="shared" si="148"/>
        <v>3764362.2</v>
      </c>
    </row>
    <row r="14064" spans="5:5" ht="22.5" customHeight="1">
      <c r="E14064" s="612">
        <f t="shared" si="148"/>
        <v>3764362.2</v>
      </c>
    </row>
    <row r="14065" spans="5:5" ht="22.5" customHeight="1">
      <c r="E14065" s="612">
        <f t="shared" si="148"/>
        <v>3764362.2</v>
      </c>
    </row>
    <row r="14066" spans="5:5" ht="22.5" customHeight="1">
      <c r="E14066" s="612">
        <f t="shared" si="148"/>
        <v>3764362.2</v>
      </c>
    </row>
    <row r="14067" spans="5:5" ht="22.5" customHeight="1">
      <c r="E14067" s="612">
        <f t="shared" si="148"/>
        <v>3764362.2</v>
      </c>
    </row>
    <row r="14068" spans="5:5" ht="22.5" customHeight="1">
      <c r="E14068" s="612">
        <f t="shared" si="148"/>
        <v>3764362.2</v>
      </c>
    </row>
    <row r="14069" spans="5:5" ht="22.5" customHeight="1">
      <c r="E14069" s="612">
        <f t="shared" si="148"/>
        <v>3764362.2</v>
      </c>
    </row>
    <row r="14070" spans="5:5" ht="22.5" customHeight="1">
      <c r="E14070" s="612">
        <f t="shared" si="148"/>
        <v>3764362.2</v>
      </c>
    </row>
    <row r="14071" spans="5:5" ht="22.5" customHeight="1">
      <c r="E14071" s="612">
        <f t="shared" si="148"/>
        <v>3764362.2</v>
      </c>
    </row>
    <row r="14072" spans="5:5" ht="22.5" customHeight="1">
      <c r="E14072" s="612">
        <f t="shared" si="148"/>
        <v>3764362.2</v>
      </c>
    </row>
    <row r="14073" spans="5:5" ht="22.5" customHeight="1">
      <c r="E14073" s="612">
        <f t="shared" si="148"/>
        <v>3764362.2</v>
      </c>
    </row>
    <row r="14074" spans="5:5" ht="22.5" customHeight="1">
      <c r="E14074" s="612">
        <f t="shared" si="148"/>
        <v>3764362.2</v>
      </c>
    </row>
    <row r="14075" spans="5:5" ht="22.5" customHeight="1">
      <c r="E14075" s="612">
        <f t="shared" si="148"/>
        <v>3764362.2</v>
      </c>
    </row>
    <row r="14076" spans="5:5" ht="22.5" customHeight="1">
      <c r="E14076" s="612">
        <f t="shared" si="148"/>
        <v>3764362.2</v>
      </c>
    </row>
    <row r="14077" spans="5:5" ht="22.5" customHeight="1">
      <c r="E14077" s="612">
        <f t="shared" si="148"/>
        <v>3764362.2</v>
      </c>
    </row>
    <row r="14078" spans="5:5" ht="22.5" customHeight="1">
      <c r="E14078" s="612">
        <f t="shared" si="148"/>
        <v>3764362.2</v>
      </c>
    </row>
    <row r="14079" spans="5:5" ht="22.5" customHeight="1">
      <c r="E14079" s="612">
        <f t="shared" si="148"/>
        <v>3764362.2</v>
      </c>
    </row>
    <row r="14080" spans="5:5" ht="22.5" customHeight="1">
      <c r="E14080" s="612">
        <f t="shared" si="148"/>
        <v>3764362.2</v>
      </c>
    </row>
    <row r="14081" spans="5:5" ht="22.5" customHeight="1">
      <c r="E14081" s="612">
        <f t="shared" si="148"/>
        <v>3764362.2</v>
      </c>
    </row>
    <row r="14082" spans="5:5" ht="22.5" customHeight="1">
      <c r="E14082" s="612">
        <f t="shared" si="148"/>
        <v>3764362.2</v>
      </c>
    </row>
    <row r="14083" spans="5:5" ht="22.5" customHeight="1">
      <c r="E14083" s="612">
        <f t="shared" si="148"/>
        <v>3764362.2</v>
      </c>
    </row>
    <row r="14084" spans="5:5" ht="22.5" customHeight="1">
      <c r="E14084" s="612">
        <f t="shared" si="148"/>
        <v>3764362.2</v>
      </c>
    </row>
    <row r="14085" spans="5:5" ht="22.5" customHeight="1">
      <c r="E14085" s="612">
        <f t="shared" si="148"/>
        <v>3764362.2</v>
      </c>
    </row>
    <row r="14086" spans="5:5" ht="22.5" customHeight="1">
      <c r="E14086" s="612">
        <f t="shared" si="148"/>
        <v>3764362.2</v>
      </c>
    </row>
    <row r="14087" spans="5:5" ht="22.5" customHeight="1">
      <c r="E14087" s="612">
        <f t="shared" si="148"/>
        <v>3764362.2</v>
      </c>
    </row>
    <row r="14088" spans="5:5" ht="22.5" customHeight="1">
      <c r="E14088" s="612">
        <f t="shared" si="148"/>
        <v>3764362.2</v>
      </c>
    </row>
    <row r="14089" spans="5:5" ht="22.5" customHeight="1">
      <c r="E14089" s="612">
        <f t="shared" si="148"/>
        <v>3764362.2</v>
      </c>
    </row>
    <row r="14090" spans="5:5" ht="22.5" customHeight="1">
      <c r="E14090" s="612">
        <f t="shared" ref="E14090:E14153" si="149">E14089-D14090+C14090</f>
        <v>3764362.2</v>
      </c>
    </row>
    <row r="14091" spans="5:5" ht="22.5" customHeight="1">
      <c r="E14091" s="612">
        <f t="shared" si="149"/>
        <v>3764362.2</v>
      </c>
    </row>
    <row r="14092" spans="5:5" ht="22.5" customHeight="1">
      <c r="E14092" s="612">
        <f t="shared" si="149"/>
        <v>3764362.2</v>
      </c>
    </row>
    <row r="14093" spans="5:5" ht="22.5" customHeight="1">
      <c r="E14093" s="612">
        <f t="shared" si="149"/>
        <v>3764362.2</v>
      </c>
    </row>
    <row r="14094" spans="5:5" ht="22.5" customHeight="1">
      <c r="E14094" s="612">
        <f t="shared" si="149"/>
        <v>3764362.2</v>
      </c>
    </row>
    <row r="14095" spans="5:5" ht="22.5" customHeight="1">
      <c r="E14095" s="612">
        <f t="shared" si="149"/>
        <v>3764362.2</v>
      </c>
    </row>
    <row r="14096" spans="5:5" ht="22.5" customHeight="1">
      <c r="E14096" s="612">
        <f t="shared" si="149"/>
        <v>3764362.2</v>
      </c>
    </row>
    <row r="14097" spans="5:5" ht="22.5" customHeight="1">
      <c r="E14097" s="612">
        <f t="shared" si="149"/>
        <v>3764362.2</v>
      </c>
    </row>
    <row r="14098" spans="5:5" ht="22.5" customHeight="1">
      <c r="E14098" s="612">
        <f t="shared" si="149"/>
        <v>3764362.2</v>
      </c>
    </row>
    <row r="14099" spans="5:5" ht="22.5" customHeight="1">
      <c r="E14099" s="612">
        <f t="shared" si="149"/>
        <v>3764362.2</v>
      </c>
    </row>
    <row r="14100" spans="5:5" ht="22.5" customHeight="1">
      <c r="E14100" s="612">
        <f t="shared" si="149"/>
        <v>3764362.2</v>
      </c>
    </row>
    <row r="14101" spans="5:5" ht="22.5" customHeight="1">
      <c r="E14101" s="612">
        <f t="shared" si="149"/>
        <v>3764362.2</v>
      </c>
    </row>
    <row r="14102" spans="5:5" ht="22.5" customHeight="1">
      <c r="E14102" s="612">
        <f t="shared" si="149"/>
        <v>3764362.2</v>
      </c>
    </row>
    <row r="14103" spans="5:5" ht="22.5" customHeight="1">
      <c r="E14103" s="612">
        <f t="shared" si="149"/>
        <v>3764362.2</v>
      </c>
    </row>
    <row r="14104" spans="5:5" ht="22.5" customHeight="1">
      <c r="E14104" s="612">
        <f t="shared" si="149"/>
        <v>3764362.2</v>
      </c>
    </row>
    <row r="14105" spans="5:5" ht="22.5" customHeight="1">
      <c r="E14105" s="612">
        <f t="shared" si="149"/>
        <v>3764362.2</v>
      </c>
    </row>
    <row r="14106" spans="5:5" ht="22.5" customHeight="1">
      <c r="E14106" s="612">
        <f t="shared" si="149"/>
        <v>3764362.2</v>
      </c>
    </row>
    <row r="14107" spans="5:5" ht="22.5" customHeight="1">
      <c r="E14107" s="612">
        <f t="shared" si="149"/>
        <v>3764362.2</v>
      </c>
    </row>
    <row r="14108" spans="5:5" ht="22.5" customHeight="1">
      <c r="E14108" s="612">
        <f t="shared" si="149"/>
        <v>3764362.2</v>
      </c>
    </row>
    <row r="14109" spans="5:5" ht="22.5" customHeight="1">
      <c r="E14109" s="612">
        <f t="shared" si="149"/>
        <v>3764362.2</v>
      </c>
    </row>
    <row r="14110" spans="5:5" ht="22.5" customHeight="1">
      <c r="E14110" s="612">
        <f t="shared" si="149"/>
        <v>3764362.2</v>
      </c>
    </row>
    <row r="14111" spans="5:5" ht="22.5" customHeight="1">
      <c r="E14111" s="612">
        <f t="shared" si="149"/>
        <v>3764362.2</v>
      </c>
    </row>
    <row r="14112" spans="5:5" ht="22.5" customHeight="1">
      <c r="E14112" s="612">
        <f t="shared" si="149"/>
        <v>3764362.2</v>
      </c>
    </row>
    <row r="14113" spans="5:5" ht="22.5" customHeight="1">
      <c r="E14113" s="612">
        <f t="shared" si="149"/>
        <v>3764362.2</v>
      </c>
    </row>
    <row r="14114" spans="5:5" ht="22.5" customHeight="1">
      <c r="E14114" s="612">
        <f t="shared" si="149"/>
        <v>3764362.2</v>
      </c>
    </row>
    <row r="14115" spans="5:5" ht="22.5" customHeight="1">
      <c r="E14115" s="612">
        <f t="shared" si="149"/>
        <v>3764362.2</v>
      </c>
    </row>
    <row r="14116" spans="5:5" ht="22.5" customHeight="1">
      <c r="E14116" s="612">
        <f t="shared" si="149"/>
        <v>3764362.2</v>
      </c>
    </row>
    <row r="14117" spans="5:5" ht="22.5" customHeight="1">
      <c r="E14117" s="612">
        <f t="shared" si="149"/>
        <v>3764362.2</v>
      </c>
    </row>
    <row r="14118" spans="5:5" ht="22.5" customHeight="1">
      <c r="E14118" s="612">
        <f t="shared" si="149"/>
        <v>3764362.2</v>
      </c>
    </row>
    <row r="14119" spans="5:5" ht="22.5" customHeight="1">
      <c r="E14119" s="612">
        <f t="shared" si="149"/>
        <v>3764362.2</v>
      </c>
    </row>
    <row r="14120" spans="5:5" ht="22.5" customHeight="1">
      <c r="E14120" s="612">
        <f t="shared" si="149"/>
        <v>3764362.2</v>
      </c>
    </row>
    <row r="14121" spans="5:5" ht="22.5" customHeight="1">
      <c r="E14121" s="612">
        <f t="shared" si="149"/>
        <v>3764362.2</v>
      </c>
    </row>
    <row r="14122" spans="5:5" ht="22.5" customHeight="1">
      <c r="E14122" s="612">
        <f t="shared" si="149"/>
        <v>3764362.2</v>
      </c>
    </row>
    <row r="14123" spans="5:5" ht="22.5" customHeight="1">
      <c r="E14123" s="612">
        <f t="shared" si="149"/>
        <v>3764362.2</v>
      </c>
    </row>
    <row r="14124" spans="5:5" ht="22.5" customHeight="1">
      <c r="E14124" s="612">
        <f t="shared" si="149"/>
        <v>3764362.2</v>
      </c>
    </row>
    <row r="14125" spans="5:5" ht="22.5" customHeight="1">
      <c r="E14125" s="612">
        <f t="shared" si="149"/>
        <v>3764362.2</v>
      </c>
    </row>
    <row r="14126" spans="5:5" ht="22.5" customHeight="1">
      <c r="E14126" s="612">
        <f t="shared" si="149"/>
        <v>3764362.2</v>
      </c>
    </row>
    <row r="14127" spans="5:5" ht="22.5" customHeight="1">
      <c r="E14127" s="612">
        <f t="shared" si="149"/>
        <v>3764362.2</v>
      </c>
    </row>
    <row r="14128" spans="5:5" ht="22.5" customHeight="1">
      <c r="E14128" s="612">
        <f t="shared" si="149"/>
        <v>3764362.2</v>
      </c>
    </row>
    <row r="14129" spans="5:5" ht="22.5" customHeight="1">
      <c r="E14129" s="612">
        <f t="shared" si="149"/>
        <v>3764362.2</v>
      </c>
    </row>
    <row r="14130" spans="5:5" ht="22.5" customHeight="1">
      <c r="E14130" s="612">
        <f t="shared" si="149"/>
        <v>3764362.2</v>
      </c>
    </row>
    <row r="14131" spans="5:5" ht="22.5" customHeight="1">
      <c r="E14131" s="612">
        <f t="shared" si="149"/>
        <v>3764362.2</v>
      </c>
    </row>
    <row r="14132" spans="5:5" ht="22.5" customHeight="1">
      <c r="E14132" s="612">
        <f t="shared" si="149"/>
        <v>3764362.2</v>
      </c>
    </row>
    <row r="14133" spans="5:5" ht="22.5" customHeight="1">
      <c r="E14133" s="612">
        <f t="shared" si="149"/>
        <v>3764362.2</v>
      </c>
    </row>
    <row r="14134" spans="5:5" ht="22.5" customHeight="1">
      <c r="E14134" s="612">
        <f t="shared" si="149"/>
        <v>3764362.2</v>
      </c>
    </row>
    <row r="14135" spans="5:5" ht="22.5" customHeight="1">
      <c r="E14135" s="612">
        <f t="shared" si="149"/>
        <v>3764362.2</v>
      </c>
    </row>
    <row r="14136" spans="5:5" ht="22.5" customHeight="1">
      <c r="E14136" s="612">
        <f t="shared" si="149"/>
        <v>3764362.2</v>
      </c>
    </row>
    <row r="14137" spans="5:5" ht="22.5" customHeight="1">
      <c r="E14137" s="612">
        <f t="shared" si="149"/>
        <v>3764362.2</v>
      </c>
    </row>
    <row r="14138" spans="5:5" ht="22.5" customHeight="1">
      <c r="E14138" s="612">
        <f t="shared" si="149"/>
        <v>3764362.2</v>
      </c>
    </row>
    <row r="14139" spans="5:5" ht="22.5" customHeight="1">
      <c r="E14139" s="612">
        <f t="shared" si="149"/>
        <v>3764362.2</v>
      </c>
    </row>
    <row r="14140" spans="5:5" ht="22.5" customHeight="1">
      <c r="E14140" s="612">
        <f t="shared" si="149"/>
        <v>3764362.2</v>
      </c>
    </row>
    <row r="14141" spans="5:5" ht="22.5" customHeight="1">
      <c r="E14141" s="612">
        <f t="shared" si="149"/>
        <v>3764362.2</v>
      </c>
    </row>
    <row r="14142" spans="5:5" ht="22.5" customHeight="1">
      <c r="E14142" s="612">
        <f t="shared" si="149"/>
        <v>3764362.2</v>
      </c>
    </row>
    <row r="14143" spans="5:5" ht="22.5" customHeight="1">
      <c r="E14143" s="612">
        <f t="shared" si="149"/>
        <v>3764362.2</v>
      </c>
    </row>
    <row r="14144" spans="5:5" ht="22.5" customHeight="1">
      <c r="E14144" s="612">
        <f t="shared" si="149"/>
        <v>3764362.2</v>
      </c>
    </row>
    <row r="14145" spans="5:5" ht="22.5" customHeight="1">
      <c r="E14145" s="612">
        <f t="shared" si="149"/>
        <v>3764362.2</v>
      </c>
    </row>
    <row r="14146" spans="5:5" ht="22.5" customHeight="1">
      <c r="E14146" s="612">
        <f t="shared" si="149"/>
        <v>3764362.2</v>
      </c>
    </row>
    <row r="14147" spans="5:5" ht="22.5" customHeight="1">
      <c r="E14147" s="612">
        <f t="shared" si="149"/>
        <v>3764362.2</v>
      </c>
    </row>
    <row r="14148" spans="5:5" ht="22.5" customHeight="1">
      <c r="E14148" s="612">
        <f t="shared" si="149"/>
        <v>3764362.2</v>
      </c>
    </row>
    <row r="14149" spans="5:5" ht="22.5" customHeight="1">
      <c r="E14149" s="612">
        <f t="shared" si="149"/>
        <v>3764362.2</v>
      </c>
    </row>
    <row r="14150" spans="5:5" ht="22.5" customHeight="1">
      <c r="E14150" s="612">
        <f t="shared" si="149"/>
        <v>3764362.2</v>
      </c>
    </row>
    <row r="14151" spans="5:5" ht="22.5" customHeight="1">
      <c r="E14151" s="612">
        <f t="shared" si="149"/>
        <v>3764362.2</v>
      </c>
    </row>
    <row r="14152" spans="5:5" ht="22.5" customHeight="1">
      <c r="E14152" s="612">
        <f t="shared" si="149"/>
        <v>3764362.2</v>
      </c>
    </row>
    <row r="14153" spans="5:5" ht="22.5" customHeight="1">
      <c r="E14153" s="612">
        <f t="shared" si="149"/>
        <v>3764362.2</v>
      </c>
    </row>
    <row r="14154" spans="5:5" ht="22.5" customHeight="1">
      <c r="E14154" s="612">
        <f t="shared" ref="E14154:E14217" si="150">E14153-D14154+C14154</f>
        <v>3764362.2</v>
      </c>
    </row>
    <row r="14155" spans="5:5" ht="22.5" customHeight="1">
      <c r="E14155" s="612">
        <f t="shared" si="150"/>
        <v>3764362.2</v>
      </c>
    </row>
    <row r="14156" spans="5:5" ht="22.5" customHeight="1">
      <c r="E14156" s="612">
        <f t="shared" si="150"/>
        <v>3764362.2</v>
      </c>
    </row>
    <row r="14157" spans="5:5" ht="22.5" customHeight="1">
      <c r="E14157" s="612">
        <f t="shared" si="150"/>
        <v>3764362.2</v>
      </c>
    </row>
    <row r="14158" spans="5:5" ht="22.5" customHeight="1">
      <c r="E14158" s="612">
        <f t="shared" si="150"/>
        <v>3764362.2</v>
      </c>
    </row>
    <row r="14159" spans="5:5" ht="22.5" customHeight="1">
      <c r="E14159" s="612">
        <f t="shared" si="150"/>
        <v>3764362.2</v>
      </c>
    </row>
    <row r="14160" spans="5:5" ht="22.5" customHeight="1">
      <c r="E14160" s="612">
        <f t="shared" si="150"/>
        <v>3764362.2</v>
      </c>
    </row>
    <row r="14161" spans="5:5" ht="22.5" customHeight="1">
      <c r="E14161" s="612">
        <f t="shared" si="150"/>
        <v>3764362.2</v>
      </c>
    </row>
    <row r="14162" spans="5:5" ht="22.5" customHeight="1">
      <c r="E14162" s="612">
        <f t="shared" si="150"/>
        <v>3764362.2</v>
      </c>
    </row>
    <row r="14163" spans="5:5" ht="22.5" customHeight="1">
      <c r="E14163" s="612">
        <f t="shared" si="150"/>
        <v>3764362.2</v>
      </c>
    </row>
    <row r="14164" spans="5:5" ht="22.5" customHeight="1">
      <c r="E14164" s="612">
        <f t="shared" si="150"/>
        <v>3764362.2</v>
      </c>
    </row>
    <row r="14165" spans="5:5" ht="22.5" customHeight="1">
      <c r="E14165" s="612">
        <f t="shared" si="150"/>
        <v>3764362.2</v>
      </c>
    </row>
    <row r="14166" spans="5:5" ht="22.5" customHeight="1">
      <c r="E14166" s="612">
        <f t="shared" si="150"/>
        <v>3764362.2</v>
      </c>
    </row>
    <row r="14167" spans="5:5" ht="22.5" customHeight="1">
      <c r="E14167" s="612">
        <f t="shared" si="150"/>
        <v>3764362.2</v>
      </c>
    </row>
    <row r="14168" spans="5:5" ht="22.5" customHeight="1">
      <c r="E14168" s="612">
        <f t="shared" si="150"/>
        <v>3764362.2</v>
      </c>
    </row>
    <row r="14169" spans="5:5" ht="22.5" customHeight="1">
      <c r="E14169" s="612">
        <f t="shared" si="150"/>
        <v>3764362.2</v>
      </c>
    </row>
    <row r="14170" spans="5:5" ht="22.5" customHeight="1">
      <c r="E14170" s="612">
        <f t="shared" si="150"/>
        <v>3764362.2</v>
      </c>
    </row>
    <row r="14171" spans="5:5" ht="22.5" customHeight="1">
      <c r="E14171" s="612">
        <f t="shared" si="150"/>
        <v>3764362.2</v>
      </c>
    </row>
    <row r="14172" spans="5:5" ht="22.5" customHeight="1">
      <c r="E14172" s="612">
        <f t="shared" si="150"/>
        <v>3764362.2</v>
      </c>
    </row>
    <row r="14173" spans="5:5" ht="22.5" customHeight="1">
      <c r="E14173" s="612">
        <f t="shared" si="150"/>
        <v>3764362.2</v>
      </c>
    </row>
    <row r="14174" spans="5:5" ht="22.5" customHeight="1">
      <c r="E14174" s="612">
        <f t="shared" si="150"/>
        <v>3764362.2</v>
      </c>
    </row>
    <row r="14175" spans="5:5" ht="22.5" customHeight="1">
      <c r="E14175" s="612">
        <f t="shared" si="150"/>
        <v>3764362.2</v>
      </c>
    </row>
    <row r="14176" spans="5:5" ht="22.5" customHeight="1">
      <c r="E14176" s="612">
        <f t="shared" si="150"/>
        <v>3764362.2</v>
      </c>
    </row>
    <row r="14177" spans="5:5" ht="22.5" customHeight="1">
      <c r="E14177" s="612">
        <f t="shared" si="150"/>
        <v>3764362.2</v>
      </c>
    </row>
    <row r="14178" spans="5:5" ht="22.5" customHeight="1">
      <c r="E14178" s="612">
        <f t="shared" si="150"/>
        <v>3764362.2</v>
      </c>
    </row>
    <row r="14179" spans="5:5" ht="22.5" customHeight="1">
      <c r="E14179" s="612">
        <f t="shared" si="150"/>
        <v>3764362.2</v>
      </c>
    </row>
    <row r="14180" spans="5:5" ht="22.5" customHeight="1">
      <c r="E14180" s="612">
        <f t="shared" si="150"/>
        <v>3764362.2</v>
      </c>
    </row>
    <row r="14181" spans="5:5" ht="22.5" customHeight="1">
      <c r="E14181" s="612">
        <f t="shared" si="150"/>
        <v>3764362.2</v>
      </c>
    </row>
    <row r="14182" spans="5:5" ht="22.5" customHeight="1">
      <c r="E14182" s="612">
        <f t="shared" si="150"/>
        <v>3764362.2</v>
      </c>
    </row>
    <row r="14183" spans="5:5" ht="22.5" customHeight="1">
      <c r="E14183" s="612">
        <f t="shared" si="150"/>
        <v>3764362.2</v>
      </c>
    </row>
    <row r="14184" spans="5:5" ht="22.5" customHeight="1">
      <c r="E14184" s="612">
        <f t="shared" si="150"/>
        <v>3764362.2</v>
      </c>
    </row>
    <row r="14185" spans="5:5" ht="22.5" customHeight="1">
      <c r="E14185" s="612">
        <f t="shared" si="150"/>
        <v>3764362.2</v>
      </c>
    </row>
    <row r="14186" spans="5:5" ht="22.5" customHeight="1">
      <c r="E14186" s="612">
        <f t="shared" si="150"/>
        <v>3764362.2</v>
      </c>
    </row>
    <row r="14187" spans="5:5" ht="22.5" customHeight="1">
      <c r="E14187" s="612">
        <f t="shared" si="150"/>
        <v>3764362.2</v>
      </c>
    </row>
    <row r="14188" spans="5:5" ht="22.5" customHeight="1">
      <c r="E14188" s="612">
        <f t="shared" si="150"/>
        <v>3764362.2</v>
      </c>
    </row>
    <row r="14189" spans="5:5" ht="22.5" customHeight="1">
      <c r="E14189" s="612">
        <f t="shared" si="150"/>
        <v>3764362.2</v>
      </c>
    </row>
    <row r="14190" spans="5:5" ht="22.5" customHeight="1">
      <c r="E14190" s="612">
        <f t="shared" si="150"/>
        <v>3764362.2</v>
      </c>
    </row>
    <row r="14191" spans="5:5" ht="22.5" customHeight="1">
      <c r="E14191" s="612">
        <f t="shared" si="150"/>
        <v>3764362.2</v>
      </c>
    </row>
    <row r="14192" spans="5:5" ht="22.5" customHeight="1">
      <c r="E14192" s="612">
        <f t="shared" si="150"/>
        <v>3764362.2</v>
      </c>
    </row>
    <row r="14193" spans="5:5" ht="22.5" customHeight="1">
      <c r="E14193" s="612">
        <f t="shared" si="150"/>
        <v>3764362.2</v>
      </c>
    </row>
    <row r="14194" spans="5:5" ht="22.5" customHeight="1">
      <c r="E14194" s="612">
        <f t="shared" si="150"/>
        <v>3764362.2</v>
      </c>
    </row>
    <row r="14195" spans="5:5" ht="22.5" customHeight="1">
      <c r="E14195" s="612">
        <f t="shared" si="150"/>
        <v>3764362.2</v>
      </c>
    </row>
    <row r="14196" spans="5:5" ht="22.5" customHeight="1">
      <c r="E14196" s="612">
        <f t="shared" si="150"/>
        <v>3764362.2</v>
      </c>
    </row>
    <row r="14197" spans="5:5" ht="22.5" customHeight="1">
      <c r="E14197" s="612">
        <f t="shared" si="150"/>
        <v>3764362.2</v>
      </c>
    </row>
    <row r="14198" spans="5:5" ht="22.5" customHeight="1">
      <c r="E14198" s="612">
        <f t="shared" si="150"/>
        <v>3764362.2</v>
      </c>
    </row>
    <row r="14199" spans="5:5" ht="22.5" customHeight="1">
      <c r="E14199" s="612">
        <f t="shared" si="150"/>
        <v>3764362.2</v>
      </c>
    </row>
    <row r="14200" spans="5:5" ht="22.5" customHeight="1">
      <c r="E14200" s="612">
        <f t="shared" si="150"/>
        <v>3764362.2</v>
      </c>
    </row>
    <row r="14201" spans="5:5" ht="22.5" customHeight="1">
      <c r="E14201" s="612">
        <f t="shared" si="150"/>
        <v>3764362.2</v>
      </c>
    </row>
    <row r="14202" spans="5:5" ht="22.5" customHeight="1">
      <c r="E14202" s="612">
        <f t="shared" si="150"/>
        <v>3764362.2</v>
      </c>
    </row>
    <row r="14203" spans="5:5" ht="22.5" customHeight="1">
      <c r="E14203" s="612">
        <f t="shared" si="150"/>
        <v>3764362.2</v>
      </c>
    </row>
    <row r="14204" spans="5:5" ht="22.5" customHeight="1">
      <c r="E14204" s="612">
        <f t="shared" si="150"/>
        <v>3764362.2</v>
      </c>
    </row>
    <row r="14205" spans="5:5" ht="22.5" customHeight="1">
      <c r="E14205" s="612">
        <f t="shared" si="150"/>
        <v>3764362.2</v>
      </c>
    </row>
    <row r="14206" spans="5:5" ht="22.5" customHeight="1">
      <c r="E14206" s="612">
        <f t="shared" si="150"/>
        <v>3764362.2</v>
      </c>
    </row>
    <row r="14207" spans="5:5" ht="22.5" customHeight="1">
      <c r="E14207" s="612">
        <f t="shared" si="150"/>
        <v>3764362.2</v>
      </c>
    </row>
    <row r="14208" spans="5:5" ht="22.5" customHeight="1">
      <c r="E14208" s="612">
        <f t="shared" si="150"/>
        <v>3764362.2</v>
      </c>
    </row>
    <row r="14209" spans="5:5" ht="22.5" customHeight="1">
      <c r="E14209" s="612">
        <f t="shared" si="150"/>
        <v>3764362.2</v>
      </c>
    </row>
    <row r="14210" spans="5:5" ht="22.5" customHeight="1">
      <c r="E14210" s="612">
        <f t="shared" si="150"/>
        <v>3764362.2</v>
      </c>
    </row>
    <row r="14211" spans="5:5" ht="22.5" customHeight="1">
      <c r="E14211" s="612">
        <f t="shared" si="150"/>
        <v>3764362.2</v>
      </c>
    </row>
    <row r="14212" spans="5:5" ht="22.5" customHeight="1">
      <c r="E14212" s="612">
        <f t="shared" si="150"/>
        <v>3764362.2</v>
      </c>
    </row>
    <row r="14213" spans="5:5" ht="22.5" customHeight="1">
      <c r="E14213" s="612">
        <f t="shared" si="150"/>
        <v>3764362.2</v>
      </c>
    </row>
    <row r="14214" spans="5:5" ht="22.5" customHeight="1">
      <c r="E14214" s="612">
        <f t="shared" si="150"/>
        <v>3764362.2</v>
      </c>
    </row>
    <row r="14215" spans="5:5" ht="22.5" customHeight="1">
      <c r="E14215" s="612">
        <f t="shared" si="150"/>
        <v>3764362.2</v>
      </c>
    </row>
    <row r="14216" spans="5:5" ht="22.5" customHeight="1">
      <c r="E14216" s="612">
        <f t="shared" si="150"/>
        <v>3764362.2</v>
      </c>
    </row>
    <row r="14217" spans="5:5" ht="22.5" customHeight="1">
      <c r="E14217" s="612">
        <f t="shared" si="150"/>
        <v>3764362.2</v>
      </c>
    </row>
    <row r="14218" spans="5:5" ht="22.5" customHeight="1">
      <c r="E14218" s="612">
        <f t="shared" ref="E14218:E14281" si="151">E14217-D14218+C14218</f>
        <v>3764362.2</v>
      </c>
    </row>
    <row r="14219" spans="5:5" ht="22.5" customHeight="1">
      <c r="E14219" s="612">
        <f t="shared" si="151"/>
        <v>3764362.2</v>
      </c>
    </row>
    <row r="14220" spans="5:5" ht="22.5" customHeight="1">
      <c r="E14220" s="612">
        <f t="shared" si="151"/>
        <v>3764362.2</v>
      </c>
    </row>
    <row r="14221" spans="5:5" ht="22.5" customHeight="1">
      <c r="E14221" s="612">
        <f t="shared" si="151"/>
        <v>3764362.2</v>
      </c>
    </row>
    <row r="14222" spans="5:5" ht="22.5" customHeight="1">
      <c r="E14222" s="612">
        <f t="shared" si="151"/>
        <v>3764362.2</v>
      </c>
    </row>
    <row r="14223" spans="5:5" ht="22.5" customHeight="1">
      <c r="E14223" s="612">
        <f t="shared" si="151"/>
        <v>3764362.2</v>
      </c>
    </row>
    <row r="14224" spans="5:5" ht="22.5" customHeight="1">
      <c r="E14224" s="612">
        <f t="shared" si="151"/>
        <v>3764362.2</v>
      </c>
    </row>
    <row r="14225" spans="5:5" ht="22.5" customHeight="1">
      <c r="E14225" s="612">
        <f t="shared" si="151"/>
        <v>3764362.2</v>
      </c>
    </row>
    <row r="14226" spans="5:5" ht="22.5" customHeight="1">
      <c r="E14226" s="612">
        <f t="shared" si="151"/>
        <v>3764362.2</v>
      </c>
    </row>
    <row r="14227" spans="5:5" ht="22.5" customHeight="1">
      <c r="E14227" s="612">
        <f t="shared" si="151"/>
        <v>3764362.2</v>
      </c>
    </row>
    <row r="14228" spans="5:5" ht="22.5" customHeight="1">
      <c r="E14228" s="612">
        <f t="shared" si="151"/>
        <v>3764362.2</v>
      </c>
    </row>
    <row r="14229" spans="5:5" ht="22.5" customHeight="1">
      <c r="E14229" s="612">
        <f t="shared" si="151"/>
        <v>3764362.2</v>
      </c>
    </row>
    <row r="14230" spans="5:5" ht="22.5" customHeight="1">
      <c r="E14230" s="612">
        <f t="shared" si="151"/>
        <v>3764362.2</v>
      </c>
    </row>
    <row r="14231" spans="5:5" ht="22.5" customHeight="1">
      <c r="E14231" s="612">
        <f t="shared" si="151"/>
        <v>3764362.2</v>
      </c>
    </row>
    <row r="14232" spans="5:5" ht="22.5" customHeight="1">
      <c r="E14232" s="612">
        <f t="shared" si="151"/>
        <v>3764362.2</v>
      </c>
    </row>
    <row r="14233" spans="5:5" ht="22.5" customHeight="1">
      <c r="E14233" s="612">
        <f t="shared" si="151"/>
        <v>3764362.2</v>
      </c>
    </row>
    <row r="14234" spans="5:5" ht="22.5" customHeight="1">
      <c r="E14234" s="612">
        <f t="shared" si="151"/>
        <v>3764362.2</v>
      </c>
    </row>
    <row r="14235" spans="5:5" ht="22.5" customHeight="1">
      <c r="E14235" s="612">
        <f t="shared" si="151"/>
        <v>3764362.2</v>
      </c>
    </row>
    <row r="14236" spans="5:5" ht="22.5" customHeight="1">
      <c r="E14236" s="612">
        <f t="shared" si="151"/>
        <v>3764362.2</v>
      </c>
    </row>
    <row r="14237" spans="5:5" ht="22.5" customHeight="1">
      <c r="E14237" s="612">
        <f t="shared" si="151"/>
        <v>3764362.2</v>
      </c>
    </row>
    <row r="14238" spans="5:5" ht="22.5" customHeight="1">
      <c r="E14238" s="612">
        <f t="shared" si="151"/>
        <v>3764362.2</v>
      </c>
    </row>
    <row r="14239" spans="5:5" ht="22.5" customHeight="1">
      <c r="E14239" s="612">
        <f t="shared" si="151"/>
        <v>3764362.2</v>
      </c>
    </row>
    <row r="14240" spans="5:5" ht="22.5" customHeight="1">
      <c r="E14240" s="612">
        <f t="shared" si="151"/>
        <v>3764362.2</v>
      </c>
    </row>
    <row r="14241" spans="5:5" ht="22.5" customHeight="1">
      <c r="E14241" s="612">
        <f t="shared" si="151"/>
        <v>3764362.2</v>
      </c>
    </row>
    <row r="14242" spans="5:5" ht="22.5" customHeight="1">
      <c r="E14242" s="612">
        <f t="shared" si="151"/>
        <v>3764362.2</v>
      </c>
    </row>
    <row r="14243" spans="5:5" ht="22.5" customHeight="1">
      <c r="E14243" s="612">
        <f t="shared" si="151"/>
        <v>3764362.2</v>
      </c>
    </row>
    <row r="14244" spans="5:5" ht="22.5" customHeight="1">
      <c r="E14244" s="612">
        <f t="shared" si="151"/>
        <v>3764362.2</v>
      </c>
    </row>
    <row r="14245" spans="5:5" ht="22.5" customHeight="1">
      <c r="E14245" s="612">
        <f t="shared" si="151"/>
        <v>3764362.2</v>
      </c>
    </row>
    <row r="14246" spans="5:5" ht="22.5" customHeight="1">
      <c r="E14246" s="612">
        <f t="shared" si="151"/>
        <v>3764362.2</v>
      </c>
    </row>
    <row r="14247" spans="5:5" ht="22.5" customHeight="1">
      <c r="E14247" s="612">
        <f t="shared" si="151"/>
        <v>3764362.2</v>
      </c>
    </row>
    <row r="14248" spans="5:5" ht="22.5" customHeight="1">
      <c r="E14248" s="612">
        <f t="shared" si="151"/>
        <v>3764362.2</v>
      </c>
    </row>
    <row r="14249" spans="5:5" ht="22.5" customHeight="1">
      <c r="E14249" s="612">
        <f t="shared" si="151"/>
        <v>3764362.2</v>
      </c>
    </row>
    <row r="14250" spans="5:5" ht="22.5" customHeight="1">
      <c r="E14250" s="612">
        <f t="shared" si="151"/>
        <v>3764362.2</v>
      </c>
    </row>
    <row r="14251" spans="5:5" ht="22.5" customHeight="1">
      <c r="E14251" s="612">
        <f t="shared" si="151"/>
        <v>3764362.2</v>
      </c>
    </row>
    <row r="14252" spans="5:5" ht="22.5" customHeight="1">
      <c r="E14252" s="612">
        <f t="shared" si="151"/>
        <v>3764362.2</v>
      </c>
    </row>
    <row r="14253" spans="5:5" ht="22.5" customHeight="1">
      <c r="E14253" s="612">
        <f t="shared" si="151"/>
        <v>3764362.2</v>
      </c>
    </row>
    <row r="14254" spans="5:5" ht="22.5" customHeight="1">
      <c r="E14254" s="612">
        <f t="shared" si="151"/>
        <v>3764362.2</v>
      </c>
    </row>
    <row r="14255" spans="5:5" ht="22.5" customHeight="1">
      <c r="E14255" s="612">
        <f t="shared" si="151"/>
        <v>3764362.2</v>
      </c>
    </row>
    <row r="14256" spans="5:5" ht="22.5" customHeight="1">
      <c r="E14256" s="612">
        <f t="shared" si="151"/>
        <v>3764362.2</v>
      </c>
    </row>
    <row r="14257" spans="5:5" ht="22.5" customHeight="1">
      <c r="E14257" s="612">
        <f t="shared" si="151"/>
        <v>3764362.2</v>
      </c>
    </row>
    <row r="14258" spans="5:5" ht="22.5" customHeight="1">
      <c r="E14258" s="612">
        <f t="shared" si="151"/>
        <v>3764362.2</v>
      </c>
    </row>
    <row r="14259" spans="5:5" ht="22.5" customHeight="1">
      <c r="E14259" s="612">
        <f t="shared" si="151"/>
        <v>3764362.2</v>
      </c>
    </row>
    <row r="14260" spans="5:5" ht="22.5" customHeight="1">
      <c r="E14260" s="612">
        <f t="shared" si="151"/>
        <v>3764362.2</v>
      </c>
    </row>
    <row r="14261" spans="5:5" ht="22.5" customHeight="1">
      <c r="E14261" s="612">
        <f t="shared" si="151"/>
        <v>3764362.2</v>
      </c>
    </row>
    <row r="14262" spans="5:5" ht="22.5" customHeight="1">
      <c r="E14262" s="612">
        <f t="shared" si="151"/>
        <v>3764362.2</v>
      </c>
    </row>
    <row r="14263" spans="5:5" ht="22.5" customHeight="1">
      <c r="E14263" s="612">
        <f t="shared" si="151"/>
        <v>3764362.2</v>
      </c>
    </row>
    <row r="14264" spans="5:5" ht="22.5" customHeight="1">
      <c r="E14264" s="612">
        <f t="shared" si="151"/>
        <v>3764362.2</v>
      </c>
    </row>
    <row r="14265" spans="5:5" ht="22.5" customHeight="1">
      <c r="E14265" s="612">
        <f t="shared" si="151"/>
        <v>3764362.2</v>
      </c>
    </row>
    <row r="14266" spans="5:5" ht="22.5" customHeight="1">
      <c r="E14266" s="612">
        <f t="shared" si="151"/>
        <v>3764362.2</v>
      </c>
    </row>
    <row r="14267" spans="5:5" ht="22.5" customHeight="1">
      <c r="E14267" s="612">
        <f t="shared" si="151"/>
        <v>3764362.2</v>
      </c>
    </row>
    <row r="14268" spans="5:5" ht="22.5" customHeight="1">
      <c r="E14268" s="612">
        <f t="shared" si="151"/>
        <v>3764362.2</v>
      </c>
    </row>
    <row r="14269" spans="5:5" ht="22.5" customHeight="1">
      <c r="E14269" s="612">
        <f t="shared" si="151"/>
        <v>3764362.2</v>
      </c>
    </row>
    <row r="14270" spans="5:5" ht="22.5" customHeight="1">
      <c r="E14270" s="612">
        <f t="shared" si="151"/>
        <v>3764362.2</v>
      </c>
    </row>
    <row r="14271" spans="5:5" ht="22.5" customHeight="1">
      <c r="E14271" s="612">
        <f t="shared" si="151"/>
        <v>3764362.2</v>
      </c>
    </row>
    <row r="14272" spans="5:5" ht="22.5" customHeight="1">
      <c r="E14272" s="612">
        <f t="shared" si="151"/>
        <v>3764362.2</v>
      </c>
    </row>
    <row r="14273" spans="5:5" ht="22.5" customHeight="1">
      <c r="E14273" s="612">
        <f t="shared" si="151"/>
        <v>3764362.2</v>
      </c>
    </row>
    <row r="14274" spans="5:5" ht="22.5" customHeight="1">
      <c r="E14274" s="612">
        <f t="shared" si="151"/>
        <v>3764362.2</v>
      </c>
    </row>
    <row r="14275" spans="5:5" ht="22.5" customHeight="1">
      <c r="E14275" s="612">
        <f t="shared" si="151"/>
        <v>3764362.2</v>
      </c>
    </row>
    <row r="14276" spans="5:5" ht="22.5" customHeight="1">
      <c r="E14276" s="612">
        <f t="shared" si="151"/>
        <v>3764362.2</v>
      </c>
    </row>
    <row r="14277" spans="5:5" ht="22.5" customHeight="1">
      <c r="E14277" s="612">
        <f t="shared" si="151"/>
        <v>3764362.2</v>
      </c>
    </row>
    <row r="14278" spans="5:5" ht="22.5" customHeight="1">
      <c r="E14278" s="612">
        <f t="shared" si="151"/>
        <v>3764362.2</v>
      </c>
    </row>
    <row r="14279" spans="5:5" ht="22.5" customHeight="1">
      <c r="E14279" s="612">
        <f t="shared" si="151"/>
        <v>3764362.2</v>
      </c>
    </row>
    <row r="14280" spans="5:5" ht="22.5" customHeight="1">
      <c r="E14280" s="612">
        <f t="shared" si="151"/>
        <v>3764362.2</v>
      </c>
    </row>
    <row r="14281" spans="5:5" ht="22.5" customHeight="1">
      <c r="E14281" s="612">
        <f t="shared" si="151"/>
        <v>3764362.2</v>
      </c>
    </row>
    <row r="14282" spans="5:5" ht="22.5" customHeight="1">
      <c r="E14282" s="612">
        <f t="shared" ref="E14282:E14345" si="152">E14281-D14282+C14282</f>
        <v>3764362.2</v>
      </c>
    </row>
    <row r="14283" spans="5:5" ht="22.5" customHeight="1">
      <c r="E14283" s="612">
        <f t="shared" si="152"/>
        <v>3764362.2</v>
      </c>
    </row>
    <row r="14284" spans="5:5" ht="22.5" customHeight="1">
      <c r="E14284" s="612">
        <f t="shared" si="152"/>
        <v>3764362.2</v>
      </c>
    </row>
    <row r="14285" spans="5:5" ht="22.5" customHeight="1">
      <c r="E14285" s="612">
        <f t="shared" si="152"/>
        <v>3764362.2</v>
      </c>
    </row>
    <row r="14286" spans="5:5" ht="22.5" customHeight="1">
      <c r="E14286" s="612">
        <f t="shared" si="152"/>
        <v>3764362.2</v>
      </c>
    </row>
    <row r="14287" spans="5:5" ht="22.5" customHeight="1">
      <c r="E14287" s="612">
        <f t="shared" si="152"/>
        <v>3764362.2</v>
      </c>
    </row>
    <row r="14288" spans="5:5" ht="22.5" customHeight="1">
      <c r="E14288" s="612">
        <f t="shared" si="152"/>
        <v>3764362.2</v>
      </c>
    </row>
    <row r="14289" spans="5:5" ht="22.5" customHeight="1">
      <c r="E14289" s="612">
        <f t="shared" si="152"/>
        <v>3764362.2</v>
      </c>
    </row>
    <row r="14290" spans="5:5" ht="22.5" customHeight="1">
      <c r="E14290" s="612">
        <f t="shared" si="152"/>
        <v>3764362.2</v>
      </c>
    </row>
    <row r="14291" spans="5:5" ht="22.5" customHeight="1">
      <c r="E14291" s="612">
        <f t="shared" si="152"/>
        <v>3764362.2</v>
      </c>
    </row>
    <row r="14292" spans="5:5" ht="22.5" customHeight="1">
      <c r="E14292" s="612">
        <f t="shared" si="152"/>
        <v>3764362.2</v>
      </c>
    </row>
    <row r="14293" spans="5:5" ht="22.5" customHeight="1">
      <c r="E14293" s="612">
        <f t="shared" si="152"/>
        <v>3764362.2</v>
      </c>
    </row>
    <row r="14294" spans="5:5" ht="22.5" customHeight="1">
      <c r="E14294" s="612">
        <f t="shared" si="152"/>
        <v>3764362.2</v>
      </c>
    </row>
    <row r="14295" spans="5:5" ht="22.5" customHeight="1">
      <c r="E14295" s="612">
        <f t="shared" si="152"/>
        <v>3764362.2</v>
      </c>
    </row>
    <row r="14296" spans="5:5" ht="22.5" customHeight="1">
      <c r="E14296" s="612">
        <f t="shared" si="152"/>
        <v>3764362.2</v>
      </c>
    </row>
    <row r="14297" spans="5:5" ht="22.5" customHeight="1">
      <c r="E14297" s="612">
        <f t="shared" si="152"/>
        <v>3764362.2</v>
      </c>
    </row>
    <row r="14298" spans="5:5" ht="22.5" customHeight="1">
      <c r="E14298" s="612">
        <f t="shared" si="152"/>
        <v>3764362.2</v>
      </c>
    </row>
    <row r="14299" spans="5:5" ht="22.5" customHeight="1">
      <c r="E14299" s="612">
        <f t="shared" si="152"/>
        <v>3764362.2</v>
      </c>
    </row>
    <row r="14300" spans="5:5" ht="22.5" customHeight="1">
      <c r="E14300" s="612">
        <f t="shared" si="152"/>
        <v>3764362.2</v>
      </c>
    </row>
    <row r="14301" spans="5:5" ht="22.5" customHeight="1">
      <c r="E14301" s="612">
        <f t="shared" si="152"/>
        <v>3764362.2</v>
      </c>
    </row>
    <row r="14302" spans="5:5" ht="22.5" customHeight="1">
      <c r="E14302" s="612">
        <f t="shared" si="152"/>
        <v>3764362.2</v>
      </c>
    </row>
    <row r="14303" spans="5:5" ht="22.5" customHeight="1">
      <c r="E14303" s="612">
        <f t="shared" si="152"/>
        <v>3764362.2</v>
      </c>
    </row>
    <row r="14304" spans="5:5" ht="22.5" customHeight="1">
      <c r="E14304" s="612">
        <f t="shared" si="152"/>
        <v>3764362.2</v>
      </c>
    </row>
    <row r="14305" spans="5:5" ht="22.5" customHeight="1">
      <c r="E14305" s="612">
        <f t="shared" si="152"/>
        <v>3764362.2</v>
      </c>
    </row>
    <row r="14306" spans="5:5" ht="22.5" customHeight="1">
      <c r="E14306" s="612">
        <f t="shared" si="152"/>
        <v>3764362.2</v>
      </c>
    </row>
    <row r="14307" spans="5:5" ht="22.5" customHeight="1">
      <c r="E14307" s="612">
        <f t="shared" si="152"/>
        <v>3764362.2</v>
      </c>
    </row>
    <row r="14308" spans="5:5" ht="22.5" customHeight="1">
      <c r="E14308" s="612">
        <f t="shared" si="152"/>
        <v>3764362.2</v>
      </c>
    </row>
    <row r="14309" spans="5:5" ht="22.5" customHeight="1">
      <c r="E14309" s="612">
        <f t="shared" si="152"/>
        <v>3764362.2</v>
      </c>
    </row>
    <row r="14310" spans="5:5" ht="22.5" customHeight="1">
      <c r="E14310" s="612">
        <f t="shared" si="152"/>
        <v>3764362.2</v>
      </c>
    </row>
    <row r="14311" spans="5:5" ht="22.5" customHeight="1">
      <c r="E14311" s="612">
        <f t="shared" si="152"/>
        <v>3764362.2</v>
      </c>
    </row>
    <row r="14312" spans="5:5" ht="22.5" customHeight="1">
      <c r="E14312" s="612">
        <f t="shared" si="152"/>
        <v>3764362.2</v>
      </c>
    </row>
    <row r="14313" spans="5:5" ht="22.5" customHeight="1">
      <c r="E14313" s="612">
        <f t="shared" si="152"/>
        <v>3764362.2</v>
      </c>
    </row>
    <row r="14314" spans="5:5" ht="22.5" customHeight="1">
      <c r="E14314" s="612">
        <f t="shared" si="152"/>
        <v>3764362.2</v>
      </c>
    </row>
    <row r="14315" spans="5:5" ht="22.5" customHeight="1">
      <c r="E14315" s="612">
        <f t="shared" si="152"/>
        <v>3764362.2</v>
      </c>
    </row>
    <row r="14316" spans="5:5" ht="22.5" customHeight="1">
      <c r="E14316" s="612">
        <f t="shared" si="152"/>
        <v>3764362.2</v>
      </c>
    </row>
    <row r="14317" spans="5:5" ht="22.5" customHeight="1">
      <c r="E14317" s="612">
        <f t="shared" si="152"/>
        <v>3764362.2</v>
      </c>
    </row>
    <row r="14318" spans="5:5" ht="22.5" customHeight="1">
      <c r="E14318" s="612">
        <f t="shared" si="152"/>
        <v>3764362.2</v>
      </c>
    </row>
    <row r="14319" spans="5:5" ht="22.5" customHeight="1">
      <c r="E14319" s="612">
        <f t="shared" si="152"/>
        <v>3764362.2</v>
      </c>
    </row>
    <row r="14320" spans="5:5" ht="22.5" customHeight="1">
      <c r="E14320" s="612">
        <f t="shared" si="152"/>
        <v>3764362.2</v>
      </c>
    </row>
    <row r="14321" spans="5:5" ht="22.5" customHeight="1">
      <c r="E14321" s="612">
        <f t="shared" si="152"/>
        <v>3764362.2</v>
      </c>
    </row>
    <row r="14322" spans="5:5" ht="22.5" customHeight="1">
      <c r="E14322" s="612">
        <f t="shared" si="152"/>
        <v>3764362.2</v>
      </c>
    </row>
    <row r="14323" spans="5:5" ht="22.5" customHeight="1">
      <c r="E14323" s="612">
        <f t="shared" si="152"/>
        <v>3764362.2</v>
      </c>
    </row>
    <row r="14324" spans="5:5" ht="22.5" customHeight="1">
      <c r="E14324" s="612">
        <f t="shared" si="152"/>
        <v>3764362.2</v>
      </c>
    </row>
    <row r="14325" spans="5:5" ht="22.5" customHeight="1">
      <c r="E14325" s="612">
        <f t="shared" si="152"/>
        <v>3764362.2</v>
      </c>
    </row>
    <row r="14326" spans="5:5" ht="22.5" customHeight="1">
      <c r="E14326" s="612">
        <f t="shared" si="152"/>
        <v>3764362.2</v>
      </c>
    </row>
    <row r="14327" spans="5:5" ht="22.5" customHeight="1">
      <c r="E14327" s="612">
        <f t="shared" si="152"/>
        <v>3764362.2</v>
      </c>
    </row>
    <row r="14328" spans="5:5" ht="22.5" customHeight="1">
      <c r="E14328" s="612">
        <f t="shared" si="152"/>
        <v>3764362.2</v>
      </c>
    </row>
    <row r="14329" spans="5:5" ht="22.5" customHeight="1">
      <c r="E14329" s="612">
        <f t="shared" si="152"/>
        <v>3764362.2</v>
      </c>
    </row>
    <row r="14330" spans="5:5" ht="22.5" customHeight="1">
      <c r="E14330" s="612">
        <f t="shared" si="152"/>
        <v>3764362.2</v>
      </c>
    </row>
    <row r="14331" spans="5:5" ht="22.5" customHeight="1">
      <c r="E14331" s="612">
        <f t="shared" si="152"/>
        <v>3764362.2</v>
      </c>
    </row>
    <row r="14332" spans="5:5" ht="22.5" customHeight="1">
      <c r="E14332" s="612">
        <f t="shared" si="152"/>
        <v>3764362.2</v>
      </c>
    </row>
    <row r="14333" spans="5:5" ht="22.5" customHeight="1">
      <c r="E14333" s="612">
        <f t="shared" si="152"/>
        <v>3764362.2</v>
      </c>
    </row>
    <row r="14334" spans="5:5" ht="22.5" customHeight="1">
      <c r="E14334" s="612">
        <f t="shared" si="152"/>
        <v>3764362.2</v>
      </c>
    </row>
    <row r="14335" spans="5:5" ht="22.5" customHeight="1">
      <c r="E14335" s="612">
        <f t="shared" si="152"/>
        <v>3764362.2</v>
      </c>
    </row>
    <row r="14336" spans="5:5" ht="22.5" customHeight="1">
      <c r="E14336" s="612">
        <f t="shared" si="152"/>
        <v>3764362.2</v>
      </c>
    </row>
    <row r="14337" spans="5:5" ht="22.5" customHeight="1">
      <c r="E14337" s="612">
        <f t="shared" si="152"/>
        <v>3764362.2</v>
      </c>
    </row>
    <row r="14338" spans="5:5" ht="22.5" customHeight="1">
      <c r="E14338" s="612">
        <f t="shared" si="152"/>
        <v>3764362.2</v>
      </c>
    </row>
    <row r="14339" spans="5:5" ht="22.5" customHeight="1">
      <c r="E14339" s="612">
        <f t="shared" si="152"/>
        <v>3764362.2</v>
      </c>
    </row>
    <row r="14340" spans="5:5" ht="22.5" customHeight="1">
      <c r="E14340" s="612">
        <f t="shared" si="152"/>
        <v>3764362.2</v>
      </c>
    </row>
    <row r="14341" spans="5:5" ht="22.5" customHeight="1">
      <c r="E14341" s="612">
        <f t="shared" si="152"/>
        <v>3764362.2</v>
      </c>
    </row>
    <row r="14342" spans="5:5" ht="22.5" customHeight="1">
      <c r="E14342" s="612">
        <f t="shared" si="152"/>
        <v>3764362.2</v>
      </c>
    </row>
    <row r="14343" spans="5:5" ht="22.5" customHeight="1">
      <c r="E14343" s="612">
        <f t="shared" si="152"/>
        <v>3764362.2</v>
      </c>
    </row>
    <row r="14344" spans="5:5" ht="22.5" customHeight="1">
      <c r="E14344" s="612">
        <f t="shared" si="152"/>
        <v>3764362.2</v>
      </c>
    </row>
    <row r="14345" spans="5:5" ht="22.5" customHeight="1">
      <c r="E14345" s="612">
        <f t="shared" si="152"/>
        <v>3764362.2</v>
      </c>
    </row>
    <row r="14346" spans="5:5" ht="22.5" customHeight="1">
      <c r="E14346" s="612">
        <f t="shared" ref="E14346:E14409" si="153">E14345-D14346+C14346</f>
        <v>3764362.2</v>
      </c>
    </row>
    <row r="14347" spans="5:5" ht="22.5" customHeight="1">
      <c r="E14347" s="612">
        <f t="shared" si="153"/>
        <v>3764362.2</v>
      </c>
    </row>
    <row r="14348" spans="5:5" ht="22.5" customHeight="1">
      <c r="E14348" s="612">
        <f t="shared" si="153"/>
        <v>3764362.2</v>
      </c>
    </row>
    <row r="14349" spans="5:5" ht="22.5" customHeight="1">
      <c r="E14349" s="612">
        <f t="shared" si="153"/>
        <v>3764362.2</v>
      </c>
    </row>
    <row r="14350" spans="5:5" ht="22.5" customHeight="1">
      <c r="E14350" s="612">
        <f t="shared" si="153"/>
        <v>3764362.2</v>
      </c>
    </row>
    <row r="14351" spans="5:5" ht="22.5" customHeight="1">
      <c r="E14351" s="612">
        <f t="shared" si="153"/>
        <v>3764362.2</v>
      </c>
    </row>
    <row r="14352" spans="5:5" ht="22.5" customHeight="1">
      <c r="E14352" s="612">
        <f t="shared" si="153"/>
        <v>3764362.2</v>
      </c>
    </row>
    <row r="14353" spans="5:5" ht="22.5" customHeight="1">
      <c r="E14353" s="612">
        <f t="shared" si="153"/>
        <v>3764362.2</v>
      </c>
    </row>
    <row r="14354" spans="5:5" ht="22.5" customHeight="1">
      <c r="E14354" s="612">
        <f t="shared" si="153"/>
        <v>3764362.2</v>
      </c>
    </row>
    <row r="14355" spans="5:5" ht="22.5" customHeight="1">
      <c r="E14355" s="612">
        <f t="shared" si="153"/>
        <v>3764362.2</v>
      </c>
    </row>
    <row r="14356" spans="5:5" ht="22.5" customHeight="1">
      <c r="E14356" s="612">
        <f t="shared" si="153"/>
        <v>3764362.2</v>
      </c>
    </row>
    <row r="14357" spans="5:5" ht="22.5" customHeight="1">
      <c r="E14357" s="612">
        <f t="shared" si="153"/>
        <v>3764362.2</v>
      </c>
    </row>
    <row r="14358" spans="5:5" ht="22.5" customHeight="1">
      <c r="E14358" s="612">
        <f t="shared" si="153"/>
        <v>3764362.2</v>
      </c>
    </row>
    <row r="14359" spans="5:5" ht="22.5" customHeight="1">
      <c r="E14359" s="612">
        <f t="shared" si="153"/>
        <v>3764362.2</v>
      </c>
    </row>
    <row r="14360" spans="5:5" ht="22.5" customHeight="1">
      <c r="E14360" s="612">
        <f t="shared" si="153"/>
        <v>3764362.2</v>
      </c>
    </row>
    <row r="14361" spans="5:5" ht="22.5" customHeight="1">
      <c r="E14361" s="612">
        <f t="shared" si="153"/>
        <v>3764362.2</v>
      </c>
    </row>
    <row r="14362" spans="5:5" ht="22.5" customHeight="1">
      <c r="E14362" s="612">
        <f t="shared" si="153"/>
        <v>3764362.2</v>
      </c>
    </row>
    <row r="14363" spans="5:5" ht="22.5" customHeight="1">
      <c r="E14363" s="612">
        <f t="shared" si="153"/>
        <v>3764362.2</v>
      </c>
    </row>
    <row r="14364" spans="5:5" ht="22.5" customHeight="1">
      <c r="E14364" s="612">
        <f t="shared" si="153"/>
        <v>3764362.2</v>
      </c>
    </row>
    <row r="14365" spans="5:5" ht="22.5" customHeight="1">
      <c r="E14365" s="612">
        <f t="shared" si="153"/>
        <v>3764362.2</v>
      </c>
    </row>
    <row r="14366" spans="5:5" ht="22.5" customHeight="1">
      <c r="E14366" s="612">
        <f t="shared" si="153"/>
        <v>3764362.2</v>
      </c>
    </row>
    <row r="14367" spans="5:5" ht="22.5" customHeight="1">
      <c r="E14367" s="612">
        <f t="shared" si="153"/>
        <v>3764362.2</v>
      </c>
    </row>
    <row r="14368" spans="5:5" ht="22.5" customHeight="1">
      <c r="E14368" s="612">
        <f t="shared" si="153"/>
        <v>3764362.2</v>
      </c>
    </row>
    <row r="14369" spans="5:5" ht="22.5" customHeight="1">
      <c r="E14369" s="612">
        <f t="shared" si="153"/>
        <v>3764362.2</v>
      </c>
    </row>
    <row r="14370" spans="5:5" ht="22.5" customHeight="1">
      <c r="E14370" s="612">
        <f t="shared" si="153"/>
        <v>3764362.2</v>
      </c>
    </row>
    <row r="14371" spans="5:5" ht="22.5" customHeight="1">
      <c r="E14371" s="612">
        <f t="shared" si="153"/>
        <v>3764362.2</v>
      </c>
    </row>
    <row r="14372" spans="5:5" ht="22.5" customHeight="1">
      <c r="E14372" s="612">
        <f t="shared" si="153"/>
        <v>3764362.2</v>
      </c>
    </row>
    <row r="14373" spans="5:5" ht="22.5" customHeight="1">
      <c r="E14373" s="612">
        <f t="shared" si="153"/>
        <v>3764362.2</v>
      </c>
    </row>
    <row r="14374" spans="5:5" ht="22.5" customHeight="1">
      <c r="E14374" s="612">
        <f t="shared" si="153"/>
        <v>3764362.2</v>
      </c>
    </row>
    <row r="14375" spans="5:5" ht="22.5" customHeight="1">
      <c r="E14375" s="612">
        <f t="shared" si="153"/>
        <v>3764362.2</v>
      </c>
    </row>
    <row r="14376" spans="5:5" ht="22.5" customHeight="1">
      <c r="E14376" s="612">
        <f t="shared" si="153"/>
        <v>3764362.2</v>
      </c>
    </row>
    <row r="14377" spans="5:5" ht="22.5" customHeight="1">
      <c r="E14377" s="612">
        <f t="shared" si="153"/>
        <v>3764362.2</v>
      </c>
    </row>
    <row r="14378" spans="5:5" ht="22.5" customHeight="1">
      <c r="E14378" s="612">
        <f t="shared" si="153"/>
        <v>3764362.2</v>
      </c>
    </row>
    <row r="14379" spans="5:5" ht="22.5" customHeight="1">
      <c r="E14379" s="612">
        <f t="shared" si="153"/>
        <v>3764362.2</v>
      </c>
    </row>
    <row r="14380" spans="5:5" ht="22.5" customHeight="1">
      <c r="E14380" s="612">
        <f t="shared" si="153"/>
        <v>3764362.2</v>
      </c>
    </row>
    <row r="14381" spans="5:5" ht="22.5" customHeight="1">
      <c r="E14381" s="612">
        <f t="shared" si="153"/>
        <v>3764362.2</v>
      </c>
    </row>
    <row r="14382" spans="5:5" ht="22.5" customHeight="1">
      <c r="E14382" s="612">
        <f t="shared" si="153"/>
        <v>3764362.2</v>
      </c>
    </row>
    <row r="14383" spans="5:5" ht="22.5" customHeight="1">
      <c r="E14383" s="612">
        <f t="shared" si="153"/>
        <v>3764362.2</v>
      </c>
    </row>
    <row r="14384" spans="5:5" ht="22.5" customHeight="1">
      <c r="E14384" s="612">
        <f t="shared" si="153"/>
        <v>3764362.2</v>
      </c>
    </row>
    <row r="14385" spans="5:5" ht="22.5" customHeight="1">
      <c r="E14385" s="612">
        <f t="shared" si="153"/>
        <v>3764362.2</v>
      </c>
    </row>
    <row r="14386" spans="5:5" ht="22.5" customHeight="1">
      <c r="E14386" s="612">
        <f t="shared" si="153"/>
        <v>3764362.2</v>
      </c>
    </row>
    <row r="14387" spans="5:5" ht="22.5" customHeight="1">
      <c r="E14387" s="612">
        <f t="shared" si="153"/>
        <v>3764362.2</v>
      </c>
    </row>
    <row r="14388" spans="5:5" ht="22.5" customHeight="1">
      <c r="E14388" s="612">
        <f t="shared" si="153"/>
        <v>3764362.2</v>
      </c>
    </row>
    <row r="14389" spans="5:5" ht="22.5" customHeight="1">
      <c r="E14389" s="612">
        <f t="shared" si="153"/>
        <v>3764362.2</v>
      </c>
    </row>
    <row r="14390" spans="5:5" ht="22.5" customHeight="1">
      <c r="E14390" s="612">
        <f t="shared" si="153"/>
        <v>3764362.2</v>
      </c>
    </row>
    <row r="14391" spans="5:5" ht="22.5" customHeight="1">
      <c r="E14391" s="612">
        <f t="shared" si="153"/>
        <v>3764362.2</v>
      </c>
    </row>
    <row r="14392" spans="5:5" ht="22.5" customHeight="1">
      <c r="E14392" s="612">
        <f t="shared" si="153"/>
        <v>3764362.2</v>
      </c>
    </row>
    <row r="14393" spans="5:5" ht="22.5" customHeight="1">
      <c r="E14393" s="612">
        <f t="shared" si="153"/>
        <v>3764362.2</v>
      </c>
    </row>
    <row r="14394" spans="5:5" ht="22.5" customHeight="1">
      <c r="E14394" s="612">
        <f t="shared" si="153"/>
        <v>3764362.2</v>
      </c>
    </row>
    <row r="14395" spans="5:5" ht="22.5" customHeight="1">
      <c r="E14395" s="612">
        <f t="shared" si="153"/>
        <v>3764362.2</v>
      </c>
    </row>
    <row r="14396" spans="5:5" ht="22.5" customHeight="1">
      <c r="E14396" s="612">
        <f t="shared" si="153"/>
        <v>3764362.2</v>
      </c>
    </row>
    <row r="14397" spans="5:5" ht="22.5" customHeight="1">
      <c r="E14397" s="612">
        <f t="shared" si="153"/>
        <v>3764362.2</v>
      </c>
    </row>
    <row r="14398" spans="5:5" ht="22.5" customHeight="1">
      <c r="E14398" s="612">
        <f t="shared" si="153"/>
        <v>3764362.2</v>
      </c>
    </row>
    <row r="14399" spans="5:5" ht="22.5" customHeight="1">
      <c r="E14399" s="612">
        <f t="shared" si="153"/>
        <v>3764362.2</v>
      </c>
    </row>
    <row r="14400" spans="5:5" ht="22.5" customHeight="1">
      <c r="E14400" s="612">
        <f t="shared" si="153"/>
        <v>3764362.2</v>
      </c>
    </row>
    <row r="14401" spans="5:5" ht="22.5" customHeight="1">
      <c r="E14401" s="612">
        <f t="shared" si="153"/>
        <v>3764362.2</v>
      </c>
    </row>
    <row r="14402" spans="5:5" ht="22.5" customHeight="1">
      <c r="E14402" s="612">
        <f t="shared" si="153"/>
        <v>3764362.2</v>
      </c>
    </row>
    <row r="14403" spans="5:5" ht="22.5" customHeight="1">
      <c r="E14403" s="612">
        <f t="shared" si="153"/>
        <v>3764362.2</v>
      </c>
    </row>
    <row r="14404" spans="5:5" ht="22.5" customHeight="1">
      <c r="E14404" s="612">
        <f t="shared" si="153"/>
        <v>3764362.2</v>
      </c>
    </row>
    <row r="14405" spans="5:5" ht="22.5" customHeight="1">
      <c r="E14405" s="612">
        <f t="shared" si="153"/>
        <v>3764362.2</v>
      </c>
    </row>
    <row r="14406" spans="5:5" ht="22.5" customHeight="1">
      <c r="E14406" s="612">
        <f t="shared" si="153"/>
        <v>3764362.2</v>
      </c>
    </row>
    <row r="14407" spans="5:5" ht="22.5" customHeight="1">
      <c r="E14407" s="612">
        <f t="shared" si="153"/>
        <v>3764362.2</v>
      </c>
    </row>
    <row r="14408" spans="5:5" ht="22.5" customHeight="1">
      <c r="E14408" s="612">
        <f t="shared" si="153"/>
        <v>3764362.2</v>
      </c>
    </row>
    <row r="14409" spans="5:5" ht="22.5" customHeight="1">
      <c r="E14409" s="612">
        <f t="shared" si="153"/>
        <v>3764362.2</v>
      </c>
    </row>
    <row r="14410" spans="5:5" ht="22.5" customHeight="1">
      <c r="E14410" s="612">
        <f t="shared" ref="E14410:E14473" si="154">E14409-D14410+C14410</f>
        <v>3764362.2</v>
      </c>
    </row>
    <row r="14411" spans="5:5" ht="22.5" customHeight="1">
      <c r="E14411" s="612">
        <f t="shared" si="154"/>
        <v>3764362.2</v>
      </c>
    </row>
    <row r="14412" spans="5:5" ht="22.5" customHeight="1">
      <c r="E14412" s="612">
        <f t="shared" si="154"/>
        <v>3764362.2</v>
      </c>
    </row>
    <row r="14413" spans="5:5" ht="22.5" customHeight="1">
      <c r="E14413" s="612">
        <f t="shared" si="154"/>
        <v>3764362.2</v>
      </c>
    </row>
    <row r="14414" spans="5:5" ht="22.5" customHeight="1">
      <c r="E14414" s="612">
        <f t="shared" si="154"/>
        <v>3764362.2</v>
      </c>
    </row>
    <row r="14415" spans="5:5" ht="22.5" customHeight="1">
      <c r="E14415" s="612">
        <f t="shared" si="154"/>
        <v>3764362.2</v>
      </c>
    </row>
    <row r="14416" spans="5:5" ht="22.5" customHeight="1">
      <c r="E14416" s="612">
        <f t="shared" si="154"/>
        <v>3764362.2</v>
      </c>
    </row>
    <row r="14417" spans="5:5" ht="22.5" customHeight="1">
      <c r="E14417" s="612">
        <f t="shared" si="154"/>
        <v>3764362.2</v>
      </c>
    </row>
    <row r="14418" spans="5:5" ht="22.5" customHeight="1">
      <c r="E14418" s="612">
        <f t="shared" si="154"/>
        <v>3764362.2</v>
      </c>
    </row>
    <row r="14419" spans="5:5" ht="22.5" customHeight="1">
      <c r="E14419" s="612">
        <f t="shared" si="154"/>
        <v>3764362.2</v>
      </c>
    </row>
    <row r="14420" spans="5:5" ht="22.5" customHeight="1">
      <c r="E14420" s="612">
        <f t="shared" si="154"/>
        <v>3764362.2</v>
      </c>
    </row>
    <row r="14421" spans="5:5" ht="22.5" customHeight="1">
      <c r="E14421" s="612">
        <f t="shared" si="154"/>
        <v>3764362.2</v>
      </c>
    </row>
    <row r="14422" spans="5:5" ht="22.5" customHeight="1">
      <c r="E14422" s="612">
        <f t="shared" si="154"/>
        <v>3764362.2</v>
      </c>
    </row>
    <row r="14423" spans="5:5" ht="22.5" customHeight="1">
      <c r="E14423" s="612">
        <f t="shared" si="154"/>
        <v>3764362.2</v>
      </c>
    </row>
    <row r="14424" spans="5:5" ht="22.5" customHeight="1">
      <c r="E14424" s="612">
        <f t="shared" si="154"/>
        <v>3764362.2</v>
      </c>
    </row>
    <row r="14425" spans="5:5" ht="22.5" customHeight="1">
      <c r="E14425" s="612">
        <f t="shared" si="154"/>
        <v>3764362.2</v>
      </c>
    </row>
    <row r="14426" spans="5:5" ht="22.5" customHeight="1">
      <c r="E14426" s="612">
        <f t="shared" si="154"/>
        <v>3764362.2</v>
      </c>
    </row>
    <row r="14427" spans="5:5" ht="22.5" customHeight="1">
      <c r="E14427" s="612">
        <f t="shared" si="154"/>
        <v>3764362.2</v>
      </c>
    </row>
    <row r="14428" spans="5:5" ht="22.5" customHeight="1">
      <c r="E14428" s="612">
        <f t="shared" si="154"/>
        <v>3764362.2</v>
      </c>
    </row>
    <row r="14429" spans="5:5" ht="22.5" customHeight="1">
      <c r="E14429" s="612">
        <f t="shared" si="154"/>
        <v>3764362.2</v>
      </c>
    </row>
    <row r="14430" spans="5:5" ht="22.5" customHeight="1">
      <c r="E14430" s="612">
        <f t="shared" si="154"/>
        <v>3764362.2</v>
      </c>
    </row>
    <row r="14431" spans="5:5" ht="22.5" customHeight="1">
      <c r="E14431" s="612">
        <f t="shared" si="154"/>
        <v>3764362.2</v>
      </c>
    </row>
    <row r="14432" spans="5:5" ht="22.5" customHeight="1">
      <c r="E14432" s="612">
        <f t="shared" si="154"/>
        <v>3764362.2</v>
      </c>
    </row>
    <row r="14433" spans="5:5" ht="22.5" customHeight="1">
      <c r="E14433" s="612">
        <f t="shared" si="154"/>
        <v>3764362.2</v>
      </c>
    </row>
    <row r="14434" spans="5:5" ht="22.5" customHeight="1">
      <c r="E14434" s="612">
        <f t="shared" si="154"/>
        <v>3764362.2</v>
      </c>
    </row>
    <row r="14435" spans="5:5" ht="22.5" customHeight="1">
      <c r="E14435" s="612">
        <f t="shared" si="154"/>
        <v>3764362.2</v>
      </c>
    </row>
    <row r="14436" spans="5:5" ht="22.5" customHeight="1">
      <c r="E14436" s="612">
        <f t="shared" si="154"/>
        <v>3764362.2</v>
      </c>
    </row>
    <row r="14437" spans="5:5" ht="22.5" customHeight="1">
      <c r="E14437" s="612">
        <f t="shared" si="154"/>
        <v>3764362.2</v>
      </c>
    </row>
    <row r="14438" spans="5:5" ht="22.5" customHeight="1">
      <c r="E14438" s="612">
        <f t="shared" si="154"/>
        <v>3764362.2</v>
      </c>
    </row>
    <row r="14439" spans="5:5" ht="22.5" customHeight="1">
      <c r="E14439" s="612">
        <f t="shared" si="154"/>
        <v>3764362.2</v>
      </c>
    </row>
    <row r="14440" spans="5:5" ht="22.5" customHeight="1">
      <c r="E14440" s="612">
        <f t="shared" si="154"/>
        <v>3764362.2</v>
      </c>
    </row>
    <row r="14441" spans="5:5" ht="22.5" customHeight="1">
      <c r="E14441" s="612">
        <f t="shared" si="154"/>
        <v>3764362.2</v>
      </c>
    </row>
    <row r="14442" spans="5:5" ht="22.5" customHeight="1">
      <c r="E14442" s="612">
        <f t="shared" si="154"/>
        <v>3764362.2</v>
      </c>
    </row>
    <row r="14443" spans="5:5" ht="22.5" customHeight="1">
      <c r="E14443" s="612">
        <f t="shared" si="154"/>
        <v>3764362.2</v>
      </c>
    </row>
    <row r="14444" spans="5:5" ht="22.5" customHeight="1">
      <c r="E14444" s="612">
        <f t="shared" si="154"/>
        <v>3764362.2</v>
      </c>
    </row>
    <row r="14445" spans="5:5" ht="22.5" customHeight="1">
      <c r="E14445" s="612">
        <f t="shared" si="154"/>
        <v>3764362.2</v>
      </c>
    </row>
    <row r="14446" spans="5:5" ht="22.5" customHeight="1">
      <c r="E14446" s="612">
        <f t="shared" si="154"/>
        <v>3764362.2</v>
      </c>
    </row>
    <row r="14447" spans="5:5" ht="22.5" customHeight="1">
      <c r="E14447" s="612">
        <f t="shared" si="154"/>
        <v>3764362.2</v>
      </c>
    </row>
    <row r="14448" spans="5:5" ht="22.5" customHeight="1">
      <c r="E14448" s="612">
        <f t="shared" si="154"/>
        <v>3764362.2</v>
      </c>
    </row>
    <row r="14449" spans="5:5" ht="22.5" customHeight="1">
      <c r="E14449" s="612">
        <f t="shared" si="154"/>
        <v>3764362.2</v>
      </c>
    </row>
    <row r="14450" spans="5:5" ht="22.5" customHeight="1">
      <c r="E14450" s="612">
        <f t="shared" si="154"/>
        <v>3764362.2</v>
      </c>
    </row>
    <row r="14451" spans="5:5" ht="22.5" customHeight="1">
      <c r="E14451" s="612">
        <f t="shared" si="154"/>
        <v>3764362.2</v>
      </c>
    </row>
    <row r="14452" spans="5:5" ht="22.5" customHeight="1">
      <c r="E14452" s="612">
        <f t="shared" si="154"/>
        <v>3764362.2</v>
      </c>
    </row>
    <row r="14453" spans="5:5" ht="22.5" customHeight="1">
      <c r="E14453" s="612">
        <f t="shared" si="154"/>
        <v>3764362.2</v>
      </c>
    </row>
    <row r="14454" spans="5:5" ht="22.5" customHeight="1">
      <c r="E14454" s="612">
        <f t="shared" si="154"/>
        <v>3764362.2</v>
      </c>
    </row>
    <row r="14455" spans="5:5" ht="22.5" customHeight="1">
      <c r="E14455" s="612">
        <f t="shared" si="154"/>
        <v>3764362.2</v>
      </c>
    </row>
    <row r="14456" spans="5:5" ht="22.5" customHeight="1">
      <c r="E14456" s="612">
        <f t="shared" si="154"/>
        <v>3764362.2</v>
      </c>
    </row>
    <row r="14457" spans="5:5" ht="22.5" customHeight="1">
      <c r="E14457" s="612">
        <f t="shared" si="154"/>
        <v>3764362.2</v>
      </c>
    </row>
    <row r="14458" spans="5:5" ht="22.5" customHeight="1">
      <c r="E14458" s="612">
        <f t="shared" si="154"/>
        <v>3764362.2</v>
      </c>
    </row>
    <row r="14459" spans="5:5" ht="22.5" customHeight="1">
      <c r="E14459" s="612">
        <f t="shared" si="154"/>
        <v>3764362.2</v>
      </c>
    </row>
    <row r="14460" spans="5:5" ht="22.5" customHeight="1">
      <c r="E14460" s="612">
        <f t="shared" si="154"/>
        <v>3764362.2</v>
      </c>
    </row>
    <row r="14461" spans="5:5" ht="22.5" customHeight="1">
      <c r="E14461" s="612">
        <f t="shared" si="154"/>
        <v>3764362.2</v>
      </c>
    </row>
    <row r="14462" spans="5:5" ht="22.5" customHeight="1">
      <c r="E14462" s="612">
        <f t="shared" si="154"/>
        <v>3764362.2</v>
      </c>
    </row>
    <row r="14463" spans="5:5" ht="22.5" customHeight="1">
      <c r="E14463" s="612">
        <f t="shared" si="154"/>
        <v>3764362.2</v>
      </c>
    </row>
    <row r="14464" spans="5:5" ht="22.5" customHeight="1">
      <c r="E14464" s="612">
        <f t="shared" si="154"/>
        <v>3764362.2</v>
      </c>
    </row>
    <row r="14465" spans="5:5" ht="22.5" customHeight="1">
      <c r="E14465" s="612">
        <f t="shared" si="154"/>
        <v>3764362.2</v>
      </c>
    </row>
    <row r="14466" spans="5:5" ht="22.5" customHeight="1">
      <c r="E14466" s="612">
        <f t="shared" si="154"/>
        <v>3764362.2</v>
      </c>
    </row>
    <row r="14467" spans="5:5" ht="22.5" customHeight="1">
      <c r="E14467" s="612">
        <f t="shared" si="154"/>
        <v>3764362.2</v>
      </c>
    </row>
    <row r="14468" spans="5:5" ht="22.5" customHeight="1">
      <c r="E14468" s="612">
        <f t="shared" si="154"/>
        <v>3764362.2</v>
      </c>
    </row>
    <row r="14469" spans="5:5" ht="22.5" customHeight="1">
      <c r="E14469" s="612">
        <f t="shared" si="154"/>
        <v>3764362.2</v>
      </c>
    </row>
    <row r="14470" spans="5:5" ht="22.5" customHeight="1">
      <c r="E14470" s="612">
        <f t="shared" si="154"/>
        <v>3764362.2</v>
      </c>
    </row>
    <row r="14471" spans="5:5" ht="22.5" customHeight="1">
      <c r="E14471" s="612">
        <f t="shared" si="154"/>
        <v>3764362.2</v>
      </c>
    </row>
    <row r="14472" spans="5:5" ht="22.5" customHeight="1">
      <c r="E14472" s="612">
        <f t="shared" si="154"/>
        <v>3764362.2</v>
      </c>
    </row>
    <row r="14473" spans="5:5" ht="22.5" customHeight="1">
      <c r="E14473" s="612">
        <f t="shared" si="154"/>
        <v>3764362.2</v>
      </c>
    </row>
    <row r="14474" spans="5:5" ht="22.5" customHeight="1">
      <c r="E14474" s="612">
        <f t="shared" ref="E14474:E14537" si="155">E14473-D14474+C14474</f>
        <v>3764362.2</v>
      </c>
    </row>
    <row r="14475" spans="5:5" ht="22.5" customHeight="1">
      <c r="E14475" s="612">
        <f t="shared" si="155"/>
        <v>3764362.2</v>
      </c>
    </row>
    <row r="14476" spans="5:5" ht="22.5" customHeight="1">
      <c r="E14476" s="612">
        <f t="shared" si="155"/>
        <v>3764362.2</v>
      </c>
    </row>
    <row r="14477" spans="5:5" ht="22.5" customHeight="1">
      <c r="E14477" s="612">
        <f t="shared" si="155"/>
        <v>3764362.2</v>
      </c>
    </row>
    <row r="14478" spans="5:5" ht="22.5" customHeight="1">
      <c r="E14478" s="612">
        <f t="shared" si="155"/>
        <v>3764362.2</v>
      </c>
    </row>
    <row r="14479" spans="5:5" ht="22.5" customHeight="1">
      <c r="E14479" s="612">
        <f t="shared" si="155"/>
        <v>3764362.2</v>
      </c>
    </row>
    <row r="14480" spans="5:5" ht="22.5" customHeight="1">
      <c r="E14480" s="612">
        <f t="shared" si="155"/>
        <v>3764362.2</v>
      </c>
    </row>
    <row r="14481" spans="5:5" ht="22.5" customHeight="1">
      <c r="E14481" s="612">
        <f t="shared" si="155"/>
        <v>3764362.2</v>
      </c>
    </row>
    <row r="14482" spans="5:5" ht="22.5" customHeight="1">
      <c r="E14482" s="612">
        <f t="shared" si="155"/>
        <v>3764362.2</v>
      </c>
    </row>
    <row r="14483" spans="5:5" ht="22.5" customHeight="1">
      <c r="E14483" s="612">
        <f t="shared" si="155"/>
        <v>3764362.2</v>
      </c>
    </row>
    <row r="14484" spans="5:5" ht="22.5" customHeight="1">
      <c r="E14484" s="612">
        <f t="shared" si="155"/>
        <v>3764362.2</v>
      </c>
    </row>
    <row r="14485" spans="5:5" ht="22.5" customHeight="1">
      <c r="E14485" s="612">
        <f t="shared" si="155"/>
        <v>3764362.2</v>
      </c>
    </row>
    <row r="14486" spans="5:5" ht="22.5" customHeight="1">
      <c r="E14486" s="612">
        <f t="shared" si="155"/>
        <v>3764362.2</v>
      </c>
    </row>
    <row r="14487" spans="5:5" ht="22.5" customHeight="1">
      <c r="E14487" s="612">
        <f t="shared" si="155"/>
        <v>3764362.2</v>
      </c>
    </row>
    <row r="14488" spans="5:5" ht="22.5" customHeight="1">
      <c r="E14488" s="612">
        <f t="shared" si="155"/>
        <v>3764362.2</v>
      </c>
    </row>
    <row r="14489" spans="5:5" ht="22.5" customHeight="1">
      <c r="E14489" s="612">
        <f t="shared" si="155"/>
        <v>3764362.2</v>
      </c>
    </row>
    <row r="14490" spans="5:5" ht="22.5" customHeight="1">
      <c r="E14490" s="612">
        <f t="shared" si="155"/>
        <v>3764362.2</v>
      </c>
    </row>
    <row r="14491" spans="5:5" ht="22.5" customHeight="1">
      <c r="E14491" s="612">
        <f t="shared" si="155"/>
        <v>3764362.2</v>
      </c>
    </row>
    <row r="14492" spans="5:5" ht="22.5" customHeight="1">
      <c r="E14492" s="612">
        <f t="shared" si="155"/>
        <v>3764362.2</v>
      </c>
    </row>
    <row r="14493" spans="5:5" ht="22.5" customHeight="1">
      <c r="E14493" s="612">
        <f t="shared" si="155"/>
        <v>3764362.2</v>
      </c>
    </row>
    <row r="14494" spans="5:5" ht="22.5" customHeight="1">
      <c r="E14494" s="612">
        <f t="shared" si="155"/>
        <v>3764362.2</v>
      </c>
    </row>
    <row r="14495" spans="5:5" ht="22.5" customHeight="1">
      <c r="E14495" s="612">
        <f t="shared" si="155"/>
        <v>3764362.2</v>
      </c>
    </row>
    <row r="14496" spans="5:5" ht="22.5" customHeight="1">
      <c r="E14496" s="612">
        <f t="shared" si="155"/>
        <v>3764362.2</v>
      </c>
    </row>
    <row r="14497" spans="5:5" ht="22.5" customHeight="1">
      <c r="E14497" s="612">
        <f t="shared" si="155"/>
        <v>3764362.2</v>
      </c>
    </row>
    <row r="14498" spans="5:5" ht="22.5" customHeight="1">
      <c r="E14498" s="612">
        <f t="shared" si="155"/>
        <v>3764362.2</v>
      </c>
    </row>
    <row r="14499" spans="5:5" ht="22.5" customHeight="1">
      <c r="E14499" s="612">
        <f t="shared" si="155"/>
        <v>3764362.2</v>
      </c>
    </row>
    <row r="14500" spans="5:5" ht="22.5" customHeight="1">
      <c r="E14500" s="612">
        <f t="shared" si="155"/>
        <v>3764362.2</v>
      </c>
    </row>
    <row r="14501" spans="5:5" ht="22.5" customHeight="1">
      <c r="E14501" s="612">
        <f t="shared" si="155"/>
        <v>3764362.2</v>
      </c>
    </row>
    <row r="14502" spans="5:5" ht="22.5" customHeight="1">
      <c r="E14502" s="612">
        <f t="shared" si="155"/>
        <v>3764362.2</v>
      </c>
    </row>
    <row r="14503" spans="5:5" ht="22.5" customHeight="1">
      <c r="E14503" s="612">
        <f t="shared" si="155"/>
        <v>3764362.2</v>
      </c>
    </row>
    <row r="14504" spans="5:5" ht="22.5" customHeight="1">
      <c r="E14504" s="612">
        <f t="shared" si="155"/>
        <v>3764362.2</v>
      </c>
    </row>
    <row r="14505" spans="5:5" ht="22.5" customHeight="1">
      <c r="E14505" s="612">
        <f t="shared" si="155"/>
        <v>3764362.2</v>
      </c>
    </row>
    <row r="14506" spans="5:5" ht="22.5" customHeight="1">
      <c r="E14506" s="612">
        <f t="shared" si="155"/>
        <v>3764362.2</v>
      </c>
    </row>
    <row r="14507" spans="5:5" ht="22.5" customHeight="1">
      <c r="E14507" s="612">
        <f t="shared" si="155"/>
        <v>3764362.2</v>
      </c>
    </row>
    <row r="14508" spans="5:5" ht="22.5" customHeight="1">
      <c r="E14508" s="612">
        <f t="shared" si="155"/>
        <v>3764362.2</v>
      </c>
    </row>
    <row r="14509" spans="5:5" ht="22.5" customHeight="1">
      <c r="E14509" s="612">
        <f t="shared" si="155"/>
        <v>3764362.2</v>
      </c>
    </row>
    <row r="14510" spans="5:5" ht="22.5" customHeight="1">
      <c r="E14510" s="612">
        <f t="shared" si="155"/>
        <v>3764362.2</v>
      </c>
    </row>
    <row r="14511" spans="5:5" ht="22.5" customHeight="1">
      <c r="E14511" s="612">
        <f t="shared" si="155"/>
        <v>3764362.2</v>
      </c>
    </row>
    <row r="14512" spans="5:5" ht="22.5" customHeight="1">
      <c r="E14512" s="612">
        <f t="shared" si="155"/>
        <v>3764362.2</v>
      </c>
    </row>
    <row r="14513" spans="5:5" ht="22.5" customHeight="1">
      <c r="E14513" s="612">
        <f t="shared" si="155"/>
        <v>3764362.2</v>
      </c>
    </row>
    <row r="14514" spans="5:5" ht="22.5" customHeight="1">
      <c r="E14514" s="612">
        <f t="shared" si="155"/>
        <v>3764362.2</v>
      </c>
    </row>
    <row r="14515" spans="5:5" ht="22.5" customHeight="1">
      <c r="E14515" s="612">
        <f t="shared" si="155"/>
        <v>3764362.2</v>
      </c>
    </row>
    <row r="14516" spans="5:5" ht="22.5" customHeight="1">
      <c r="E14516" s="612">
        <f t="shared" si="155"/>
        <v>3764362.2</v>
      </c>
    </row>
    <row r="14517" spans="5:5" ht="22.5" customHeight="1">
      <c r="E14517" s="612">
        <f t="shared" si="155"/>
        <v>3764362.2</v>
      </c>
    </row>
    <row r="14518" spans="5:5" ht="22.5" customHeight="1">
      <c r="E14518" s="612">
        <f t="shared" si="155"/>
        <v>3764362.2</v>
      </c>
    </row>
    <row r="14519" spans="5:5" ht="22.5" customHeight="1">
      <c r="E14519" s="612">
        <f t="shared" si="155"/>
        <v>3764362.2</v>
      </c>
    </row>
    <row r="14520" spans="5:5" ht="22.5" customHeight="1">
      <c r="E14520" s="612">
        <f t="shared" si="155"/>
        <v>3764362.2</v>
      </c>
    </row>
    <row r="14521" spans="5:5" ht="22.5" customHeight="1">
      <c r="E14521" s="612">
        <f t="shared" si="155"/>
        <v>3764362.2</v>
      </c>
    </row>
    <row r="14522" spans="5:5" ht="22.5" customHeight="1">
      <c r="E14522" s="612">
        <f t="shared" si="155"/>
        <v>3764362.2</v>
      </c>
    </row>
    <row r="14523" spans="5:5" ht="22.5" customHeight="1">
      <c r="E14523" s="612">
        <f t="shared" si="155"/>
        <v>3764362.2</v>
      </c>
    </row>
    <row r="14524" spans="5:5" ht="22.5" customHeight="1">
      <c r="E14524" s="612">
        <f t="shared" si="155"/>
        <v>3764362.2</v>
      </c>
    </row>
    <row r="14525" spans="5:5" ht="22.5" customHeight="1">
      <c r="E14525" s="612">
        <f t="shared" si="155"/>
        <v>3764362.2</v>
      </c>
    </row>
    <row r="14526" spans="5:5" ht="22.5" customHeight="1">
      <c r="E14526" s="612">
        <f t="shared" si="155"/>
        <v>3764362.2</v>
      </c>
    </row>
    <row r="14527" spans="5:5" ht="22.5" customHeight="1">
      <c r="E14527" s="612">
        <f t="shared" si="155"/>
        <v>3764362.2</v>
      </c>
    </row>
    <row r="14528" spans="5:5" ht="22.5" customHeight="1">
      <c r="E14528" s="612">
        <f t="shared" si="155"/>
        <v>3764362.2</v>
      </c>
    </row>
    <row r="14529" spans="5:5" ht="22.5" customHeight="1">
      <c r="E14529" s="612">
        <f t="shared" si="155"/>
        <v>3764362.2</v>
      </c>
    </row>
    <row r="14530" spans="5:5" ht="22.5" customHeight="1">
      <c r="E14530" s="612">
        <f t="shared" si="155"/>
        <v>3764362.2</v>
      </c>
    </row>
    <row r="14531" spans="5:5" ht="22.5" customHeight="1">
      <c r="E14531" s="612">
        <f t="shared" si="155"/>
        <v>3764362.2</v>
      </c>
    </row>
    <row r="14532" spans="5:5" ht="22.5" customHeight="1">
      <c r="E14532" s="612">
        <f t="shared" si="155"/>
        <v>3764362.2</v>
      </c>
    </row>
    <row r="14533" spans="5:5" ht="22.5" customHeight="1">
      <c r="E14533" s="612">
        <f t="shared" si="155"/>
        <v>3764362.2</v>
      </c>
    </row>
    <row r="14534" spans="5:5" ht="22.5" customHeight="1">
      <c r="E14534" s="612">
        <f t="shared" si="155"/>
        <v>3764362.2</v>
      </c>
    </row>
    <row r="14535" spans="5:5" ht="22.5" customHeight="1">
      <c r="E14535" s="612">
        <f t="shared" si="155"/>
        <v>3764362.2</v>
      </c>
    </row>
    <row r="14536" spans="5:5" ht="22.5" customHeight="1">
      <c r="E14536" s="612">
        <f t="shared" si="155"/>
        <v>3764362.2</v>
      </c>
    </row>
    <row r="14537" spans="5:5" ht="22.5" customHeight="1">
      <c r="E14537" s="612">
        <f t="shared" si="155"/>
        <v>3764362.2</v>
      </c>
    </row>
    <row r="14538" spans="5:5" ht="22.5" customHeight="1">
      <c r="E14538" s="612">
        <f t="shared" ref="E14538:E14601" si="156">E14537-D14538+C14538</f>
        <v>3764362.2</v>
      </c>
    </row>
    <row r="14539" spans="5:5" ht="22.5" customHeight="1">
      <c r="E14539" s="612">
        <f t="shared" si="156"/>
        <v>3764362.2</v>
      </c>
    </row>
    <row r="14540" spans="5:5" ht="22.5" customHeight="1">
      <c r="E14540" s="612">
        <f t="shared" si="156"/>
        <v>3764362.2</v>
      </c>
    </row>
    <row r="14541" spans="5:5" ht="22.5" customHeight="1">
      <c r="E14541" s="612">
        <f t="shared" si="156"/>
        <v>3764362.2</v>
      </c>
    </row>
    <row r="14542" spans="5:5" ht="22.5" customHeight="1">
      <c r="E14542" s="612">
        <f t="shared" si="156"/>
        <v>3764362.2</v>
      </c>
    </row>
    <row r="14543" spans="5:5" ht="22.5" customHeight="1">
      <c r="E14543" s="612">
        <f t="shared" si="156"/>
        <v>3764362.2</v>
      </c>
    </row>
    <row r="14544" spans="5:5" ht="22.5" customHeight="1">
      <c r="E14544" s="612">
        <f t="shared" si="156"/>
        <v>3764362.2</v>
      </c>
    </row>
    <row r="14545" spans="5:5" ht="22.5" customHeight="1">
      <c r="E14545" s="612">
        <f t="shared" si="156"/>
        <v>3764362.2</v>
      </c>
    </row>
    <row r="14546" spans="5:5" ht="22.5" customHeight="1">
      <c r="E14546" s="612">
        <f t="shared" si="156"/>
        <v>3764362.2</v>
      </c>
    </row>
    <row r="14547" spans="5:5" ht="22.5" customHeight="1">
      <c r="E14547" s="612">
        <f t="shared" si="156"/>
        <v>3764362.2</v>
      </c>
    </row>
    <row r="14548" spans="5:5" ht="22.5" customHeight="1">
      <c r="E14548" s="612">
        <f t="shared" si="156"/>
        <v>3764362.2</v>
      </c>
    </row>
    <row r="14549" spans="5:5" ht="22.5" customHeight="1">
      <c r="E14549" s="612">
        <f t="shared" si="156"/>
        <v>3764362.2</v>
      </c>
    </row>
    <row r="14550" spans="5:5" ht="22.5" customHeight="1">
      <c r="E14550" s="612">
        <f t="shared" si="156"/>
        <v>3764362.2</v>
      </c>
    </row>
    <row r="14551" spans="5:5" ht="22.5" customHeight="1">
      <c r="E14551" s="612">
        <f t="shared" si="156"/>
        <v>3764362.2</v>
      </c>
    </row>
    <row r="14552" spans="5:5" ht="22.5" customHeight="1">
      <c r="E14552" s="612">
        <f t="shared" si="156"/>
        <v>3764362.2</v>
      </c>
    </row>
    <row r="14553" spans="5:5" ht="22.5" customHeight="1">
      <c r="E14553" s="612">
        <f t="shared" si="156"/>
        <v>3764362.2</v>
      </c>
    </row>
    <row r="14554" spans="5:5" ht="22.5" customHeight="1">
      <c r="E14554" s="612">
        <f t="shared" si="156"/>
        <v>3764362.2</v>
      </c>
    </row>
    <row r="14555" spans="5:5" ht="22.5" customHeight="1">
      <c r="E14555" s="612">
        <f t="shared" si="156"/>
        <v>3764362.2</v>
      </c>
    </row>
    <row r="14556" spans="5:5" ht="22.5" customHeight="1">
      <c r="E14556" s="612">
        <f t="shared" si="156"/>
        <v>3764362.2</v>
      </c>
    </row>
    <row r="14557" spans="5:5" ht="22.5" customHeight="1">
      <c r="E14557" s="612">
        <f t="shared" si="156"/>
        <v>3764362.2</v>
      </c>
    </row>
    <row r="14558" spans="5:5" ht="22.5" customHeight="1">
      <c r="E14558" s="612">
        <f t="shared" si="156"/>
        <v>3764362.2</v>
      </c>
    </row>
    <row r="14559" spans="5:5" ht="22.5" customHeight="1">
      <c r="E14559" s="612">
        <f t="shared" si="156"/>
        <v>3764362.2</v>
      </c>
    </row>
    <row r="14560" spans="5:5" ht="22.5" customHeight="1">
      <c r="E14560" s="612">
        <f t="shared" si="156"/>
        <v>3764362.2</v>
      </c>
    </row>
    <row r="14561" spans="5:5" ht="22.5" customHeight="1">
      <c r="E14561" s="612">
        <f t="shared" si="156"/>
        <v>3764362.2</v>
      </c>
    </row>
    <row r="14562" spans="5:5" ht="22.5" customHeight="1">
      <c r="E14562" s="612">
        <f t="shared" si="156"/>
        <v>3764362.2</v>
      </c>
    </row>
    <row r="14563" spans="5:5" ht="22.5" customHeight="1">
      <c r="E14563" s="612">
        <f t="shared" si="156"/>
        <v>3764362.2</v>
      </c>
    </row>
    <row r="14564" spans="5:5" ht="22.5" customHeight="1">
      <c r="E14564" s="612">
        <f t="shared" si="156"/>
        <v>3764362.2</v>
      </c>
    </row>
    <row r="14565" spans="5:5" ht="22.5" customHeight="1">
      <c r="E14565" s="612">
        <f t="shared" si="156"/>
        <v>3764362.2</v>
      </c>
    </row>
    <row r="14566" spans="5:5" ht="22.5" customHeight="1">
      <c r="E14566" s="612">
        <f t="shared" si="156"/>
        <v>3764362.2</v>
      </c>
    </row>
    <row r="14567" spans="5:5" ht="22.5" customHeight="1">
      <c r="E14567" s="612">
        <f t="shared" si="156"/>
        <v>3764362.2</v>
      </c>
    </row>
    <row r="14568" spans="5:5" ht="22.5" customHeight="1">
      <c r="E14568" s="612">
        <f t="shared" si="156"/>
        <v>3764362.2</v>
      </c>
    </row>
    <row r="14569" spans="5:5" ht="22.5" customHeight="1">
      <c r="E14569" s="612">
        <f t="shared" si="156"/>
        <v>3764362.2</v>
      </c>
    </row>
    <row r="14570" spans="5:5" ht="22.5" customHeight="1">
      <c r="E14570" s="612">
        <f t="shared" si="156"/>
        <v>3764362.2</v>
      </c>
    </row>
    <row r="14571" spans="5:5" ht="22.5" customHeight="1">
      <c r="E14571" s="612">
        <f t="shared" si="156"/>
        <v>3764362.2</v>
      </c>
    </row>
    <row r="14572" spans="5:5" ht="22.5" customHeight="1">
      <c r="E14572" s="612">
        <f t="shared" si="156"/>
        <v>3764362.2</v>
      </c>
    </row>
    <row r="14573" spans="5:5" ht="22.5" customHeight="1">
      <c r="E14573" s="612">
        <f t="shared" si="156"/>
        <v>3764362.2</v>
      </c>
    </row>
    <row r="14574" spans="5:5" ht="22.5" customHeight="1">
      <c r="E14574" s="612">
        <f t="shared" si="156"/>
        <v>3764362.2</v>
      </c>
    </row>
    <row r="14575" spans="5:5" ht="22.5" customHeight="1">
      <c r="E14575" s="612">
        <f t="shared" si="156"/>
        <v>3764362.2</v>
      </c>
    </row>
    <row r="14576" spans="5:5" ht="22.5" customHeight="1">
      <c r="E14576" s="612">
        <f t="shared" si="156"/>
        <v>3764362.2</v>
      </c>
    </row>
    <row r="14577" spans="5:5" ht="22.5" customHeight="1">
      <c r="E14577" s="612">
        <f t="shared" si="156"/>
        <v>3764362.2</v>
      </c>
    </row>
    <row r="14578" spans="5:5" ht="22.5" customHeight="1">
      <c r="E14578" s="612">
        <f t="shared" si="156"/>
        <v>3764362.2</v>
      </c>
    </row>
    <row r="14579" spans="5:5" ht="22.5" customHeight="1">
      <c r="E14579" s="612">
        <f t="shared" si="156"/>
        <v>3764362.2</v>
      </c>
    </row>
    <row r="14580" spans="5:5" ht="22.5" customHeight="1">
      <c r="E14580" s="612">
        <f t="shared" si="156"/>
        <v>3764362.2</v>
      </c>
    </row>
    <row r="14581" spans="5:5" ht="22.5" customHeight="1">
      <c r="E14581" s="612">
        <f t="shared" si="156"/>
        <v>3764362.2</v>
      </c>
    </row>
    <row r="14582" spans="5:5" ht="22.5" customHeight="1">
      <c r="E14582" s="612">
        <f t="shared" si="156"/>
        <v>3764362.2</v>
      </c>
    </row>
    <row r="14583" spans="5:5" ht="22.5" customHeight="1">
      <c r="E14583" s="612">
        <f t="shared" si="156"/>
        <v>3764362.2</v>
      </c>
    </row>
    <row r="14584" spans="5:5" ht="22.5" customHeight="1">
      <c r="E14584" s="612">
        <f t="shared" si="156"/>
        <v>3764362.2</v>
      </c>
    </row>
    <row r="14585" spans="5:5" ht="22.5" customHeight="1">
      <c r="E14585" s="612">
        <f t="shared" si="156"/>
        <v>3764362.2</v>
      </c>
    </row>
    <row r="14586" spans="5:5" ht="22.5" customHeight="1">
      <c r="E14586" s="612">
        <f t="shared" si="156"/>
        <v>3764362.2</v>
      </c>
    </row>
    <row r="14587" spans="5:5" ht="22.5" customHeight="1">
      <c r="E14587" s="612">
        <f t="shared" si="156"/>
        <v>3764362.2</v>
      </c>
    </row>
    <row r="14588" spans="5:5" ht="22.5" customHeight="1">
      <c r="E14588" s="612">
        <f t="shared" si="156"/>
        <v>3764362.2</v>
      </c>
    </row>
    <row r="14589" spans="5:5" ht="22.5" customHeight="1">
      <c r="E14589" s="612">
        <f t="shared" si="156"/>
        <v>3764362.2</v>
      </c>
    </row>
    <row r="14590" spans="5:5" ht="22.5" customHeight="1">
      <c r="E14590" s="612">
        <f t="shared" si="156"/>
        <v>3764362.2</v>
      </c>
    </row>
    <row r="14591" spans="5:5" ht="22.5" customHeight="1">
      <c r="E14591" s="612">
        <f t="shared" si="156"/>
        <v>3764362.2</v>
      </c>
    </row>
    <row r="14592" spans="5:5" ht="22.5" customHeight="1">
      <c r="E14592" s="612">
        <f t="shared" si="156"/>
        <v>3764362.2</v>
      </c>
    </row>
    <row r="14593" spans="5:5" ht="22.5" customHeight="1">
      <c r="E14593" s="612">
        <f t="shared" si="156"/>
        <v>3764362.2</v>
      </c>
    </row>
    <row r="14594" spans="5:5" ht="22.5" customHeight="1">
      <c r="E14594" s="612">
        <f t="shared" si="156"/>
        <v>3764362.2</v>
      </c>
    </row>
    <row r="14595" spans="5:5" ht="22.5" customHeight="1">
      <c r="E14595" s="612">
        <f t="shared" si="156"/>
        <v>3764362.2</v>
      </c>
    </row>
    <row r="14596" spans="5:5" ht="22.5" customHeight="1">
      <c r="E14596" s="612">
        <f t="shared" si="156"/>
        <v>3764362.2</v>
      </c>
    </row>
    <row r="14597" spans="5:5" ht="22.5" customHeight="1">
      <c r="E14597" s="612">
        <f t="shared" si="156"/>
        <v>3764362.2</v>
      </c>
    </row>
    <row r="14598" spans="5:5" ht="22.5" customHeight="1">
      <c r="E14598" s="612">
        <f t="shared" si="156"/>
        <v>3764362.2</v>
      </c>
    </row>
    <row r="14599" spans="5:5" ht="22.5" customHeight="1">
      <c r="E14599" s="612">
        <f t="shared" si="156"/>
        <v>3764362.2</v>
      </c>
    </row>
    <row r="14600" spans="5:5" ht="22.5" customHeight="1">
      <c r="E14600" s="612">
        <f t="shared" si="156"/>
        <v>3764362.2</v>
      </c>
    </row>
    <row r="14601" spans="5:5" ht="22.5" customHeight="1">
      <c r="E14601" s="612">
        <f t="shared" si="156"/>
        <v>3764362.2</v>
      </c>
    </row>
    <row r="14602" spans="5:5" ht="22.5" customHeight="1">
      <c r="E14602" s="612">
        <f t="shared" ref="E14602:E14665" si="157">E14601-D14602+C14602</f>
        <v>3764362.2</v>
      </c>
    </row>
    <row r="14603" spans="5:5" ht="22.5" customHeight="1">
      <c r="E14603" s="612">
        <f t="shared" si="157"/>
        <v>3764362.2</v>
      </c>
    </row>
    <row r="14604" spans="5:5" ht="22.5" customHeight="1">
      <c r="E14604" s="612">
        <f t="shared" si="157"/>
        <v>3764362.2</v>
      </c>
    </row>
    <row r="14605" spans="5:5" ht="22.5" customHeight="1">
      <c r="E14605" s="612">
        <f t="shared" si="157"/>
        <v>3764362.2</v>
      </c>
    </row>
    <row r="14606" spans="5:5" ht="22.5" customHeight="1">
      <c r="E14606" s="612">
        <f t="shared" si="157"/>
        <v>3764362.2</v>
      </c>
    </row>
    <row r="14607" spans="5:5" ht="22.5" customHeight="1">
      <c r="E14607" s="612">
        <f t="shared" si="157"/>
        <v>3764362.2</v>
      </c>
    </row>
    <row r="14608" spans="5:5" ht="22.5" customHeight="1">
      <c r="E14608" s="612">
        <f t="shared" si="157"/>
        <v>3764362.2</v>
      </c>
    </row>
    <row r="14609" spans="5:5" ht="22.5" customHeight="1">
      <c r="E14609" s="612">
        <f t="shared" si="157"/>
        <v>3764362.2</v>
      </c>
    </row>
    <row r="14610" spans="5:5" ht="22.5" customHeight="1">
      <c r="E14610" s="612">
        <f t="shared" si="157"/>
        <v>3764362.2</v>
      </c>
    </row>
    <row r="14611" spans="5:5" ht="22.5" customHeight="1">
      <c r="E14611" s="612">
        <f t="shared" si="157"/>
        <v>3764362.2</v>
      </c>
    </row>
    <row r="14612" spans="5:5" ht="22.5" customHeight="1">
      <c r="E14612" s="612">
        <f t="shared" si="157"/>
        <v>3764362.2</v>
      </c>
    </row>
    <row r="14613" spans="5:5" ht="22.5" customHeight="1">
      <c r="E14613" s="612">
        <f t="shared" si="157"/>
        <v>3764362.2</v>
      </c>
    </row>
    <row r="14614" spans="5:5" ht="22.5" customHeight="1">
      <c r="E14614" s="612">
        <f t="shared" si="157"/>
        <v>3764362.2</v>
      </c>
    </row>
    <row r="14615" spans="5:5" ht="22.5" customHeight="1">
      <c r="E14615" s="612">
        <f t="shared" si="157"/>
        <v>3764362.2</v>
      </c>
    </row>
    <row r="14616" spans="5:5" ht="22.5" customHeight="1">
      <c r="E14616" s="612">
        <f t="shared" si="157"/>
        <v>3764362.2</v>
      </c>
    </row>
    <row r="14617" spans="5:5" ht="22.5" customHeight="1">
      <c r="E14617" s="612">
        <f t="shared" si="157"/>
        <v>3764362.2</v>
      </c>
    </row>
    <row r="14618" spans="5:5" ht="22.5" customHeight="1">
      <c r="E14618" s="612">
        <f t="shared" si="157"/>
        <v>3764362.2</v>
      </c>
    </row>
    <row r="14619" spans="5:5" ht="22.5" customHeight="1">
      <c r="E14619" s="612">
        <f t="shared" si="157"/>
        <v>3764362.2</v>
      </c>
    </row>
    <row r="14620" spans="5:5" ht="22.5" customHeight="1">
      <c r="E14620" s="612">
        <f t="shared" si="157"/>
        <v>3764362.2</v>
      </c>
    </row>
    <row r="14621" spans="5:5" ht="22.5" customHeight="1">
      <c r="E14621" s="612">
        <f t="shared" si="157"/>
        <v>3764362.2</v>
      </c>
    </row>
    <row r="14622" spans="5:5" ht="22.5" customHeight="1">
      <c r="E14622" s="612">
        <f t="shared" si="157"/>
        <v>3764362.2</v>
      </c>
    </row>
    <row r="14623" spans="5:5" ht="22.5" customHeight="1">
      <c r="E14623" s="612">
        <f t="shared" si="157"/>
        <v>3764362.2</v>
      </c>
    </row>
    <row r="14624" spans="5:5" ht="22.5" customHeight="1">
      <c r="E14624" s="612">
        <f t="shared" si="157"/>
        <v>3764362.2</v>
      </c>
    </row>
    <row r="14625" spans="5:5" ht="22.5" customHeight="1">
      <c r="E14625" s="612">
        <f t="shared" si="157"/>
        <v>3764362.2</v>
      </c>
    </row>
    <row r="14626" spans="5:5" ht="22.5" customHeight="1">
      <c r="E14626" s="612">
        <f t="shared" si="157"/>
        <v>3764362.2</v>
      </c>
    </row>
    <row r="14627" spans="5:5" ht="22.5" customHeight="1">
      <c r="E14627" s="612">
        <f t="shared" si="157"/>
        <v>3764362.2</v>
      </c>
    </row>
    <row r="14628" spans="5:5" ht="22.5" customHeight="1">
      <c r="E14628" s="612">
        <f t="shared" si="157"/>
        <v>3764362.2</v>
      </c>
    </row>
    <row r="14629" spans="5:5" ht="22.5" customHeight="1">
      <c r="E14629" s="612">
        <f t="shared" si="157"/>
        <v>3764362.2</v>
      </c>
    </row>
    <row r="14630" spans="5:5" ht="22.5" customHeight="1">
      <c r="E14630" s="612">
        <f t="shared" si="157"/>
        <v>3764362.2</v>
      </c>
    </row>
    <row r="14631" spans="5:5" ht="22.5" customHeight="1">
      <c r="E14631" s="612">
        <f t="shared" si="157"/>
        <v>3764362.2</v>
      </c>
    </row>
    <row r="14632" spans="5:5" ht="22.5" customHeight="1">
      <c r="E14632" s="612">
        <f t="shared" si="157"/>
        <v>3764362.2</v>
      </c>
    </row>
    <row r="14633" spans="5:5" ht="22.5" customHeight="1">
      <c r="E14633" s="612">
        <f t="shared" si="157"/>
        <v>3764362.2</v>
      </c>
    </row>
    <row r="14634" spans="5:5" ht="22.5" customHeight="1">
      <c r="E14634" s="612">
        <f t="shared" si="157"/>
        <v>3764362.2</v>
      </c>
    </row>
    <row r="14635" spans="5:5" ht="22.5" customHeight="1">
      <c r="E14635" s="612">
        <f t="shared" si="157"/>
        <v>3764362.2</v>
      </c>
    </row>
    <row r="14636" spans="5:5" ht="22.5" customHeight="1">
      <c r="E14636" s="612">
        <f t="shared" si="157"/>
        <v>3764362.2</v>
      </c>
    </row>
    <row r="14637" spans="5:5" ht="22.5" customHeight="1">
      <c r="E14637" s="612">
        <f t="shared" si="157"/>
        <v>3764362.2</v>
      </c>
    </row>
    <row r="14638" spans="5:5" ht="22.5" customHeight="1">
      <c r="E14638" s="612">
        <f t="shared" si="157"/>
        <v>3764362.2</v>
      </c>
    </row>
    <row r="14639" spans="5:5" ht="22.5" customHeight="1">
      <c r="E14639" s="612">
        <f t="shared" si="157"/>
        <v>3764362.2</v>
      </c>
    </row>
    <row r="14640" spans="5:5" ht="22.5" customHeight="1">
      <c r="E14640" s="612">
        <f t="shared" si="157"/>
        <v>3764362.2</v>
      </c>
    </row>
    <row r="14641" spans="5:5" ht="22.5" customHeight="1">
      <c r="E14641" s="612">
        <f t="shared" si="157"/>
        <v>3764362.2</v>
      </c>
    </row>
    <row r="14642" spans="5:5" ht="22.5" customHeight="1">
      <c r="E14642" s="612">
        <f t="shared" si="157"/>
        <v>3764362.2</v>
      </c>
    </row>
    <row r="14643" spans="5:5" ht="22.5" customHeight="1">
      <c r="E14643" s="612">
        <f t="shared" si="157"/>
        <v>3764362.2</v>
      </c>
    </row>
    <row r="14644" spans="5:5" ht="22.5" customHeight="1">
      <c r="E14644" s="612">
        <f t="shared" si="157"/>
        <v>3764362.2</v>
      </c>
    </row>
    <row r="14645" spans="5:5" ht="22.5" customHeight="1">
      <c r="E14645" s="612">
        <f t="shared" si="157"/>
        <v>3764362.2</v>
      </c>
    </row>
    <row r="14646" spans="5:5" ht="22.5" customHeight="1">
      <c r="E14646" s="612">
        <f t="shared" si="157"/>
        <v>3764362.2</v>
      </c>
    </row>
    <row r="14647" spans="5:5" ht="22.5" customHeight="1">
      <c r="E14647" s="612">
        <f t="shared" si="157"/>
        <v>3764362.2</v>
      </c>
    </row>
    <row r="14648" spans="5:5" ht="22.5" customHeight="1">
      <c r="E14648" s="612">
        <f t="shared" si="157"/>
        <v>3764362.2</v>
      </c>
    </row>
    <row r="14649" spans="5:5" ht="22.5" customHeight="1">
      <c r="E14649" s="612">
        <f t="shared" si="157"/>
        <v>3764362.2</v>
      </c>
    </row>
    <row r="14650" spans="5:5" ht="22.5" customHeight="1">
      <c r="E14650" s="612">
        <f t="shared" si="157"/>
        <v>3764362.2</v>
      </c>
    </row>
    <row r="14651" spans="5:5" ht="22.5" customHeight="1">
      <c r="E14651" s="612">
        <f t="shared" si="157"/>
        <v>3764362.2</v>
      </c>
    </row>
    <row r="14652" spans="5:5" ht="22.5" customHeight="1">
      <c r="E14652" s="612">
        <f t="shared" si="157"/>
        <v>3764362.2</v>
      </c>
    </row>
    <row r="14653" spans="5:5" ht="22.5" customHeight="1">
      <c r="E14653" s="612">
        <f t="shared" si="157"/>
        <v>3764362.2</v>
      </c>
    </row>
    <row r="14654" spans="5:5" ht="22.5" customHeight="1">
      <c r="E14654" s="612">
        <f t="shared" si="157"/>
        <v>3764362.2</v>
      </c>
    </row>
    <row r="14655" spans="5:5" ht="22.5" customHeight="1">
      <c r="E14655" s="612">
        <f t="shared" si="157"/>
        <v>3764362.2</v>
      </c>
    </row>
    <row r="14656" spans="5:5" ht="22.5" customHeight="1">
      <c r="E14656" s="612">
        <f t="shared" si="157"/>
        <v>3764362.2</v>
      </c>
    </row>
    <row r="14657" spans="5:5" ht="22.5" customHeight="1">
      <c r="E14657" s="612">
        <f t="shared" si="157"/>
        <v>3764362.2</v>
      </c>
    </row>
    <row r="14658" spans="5:5" ht="22.5" customHeight="1">
      <c r="E14658" s="612">
        <f t="shared" si="157"/>
        <v>3764362.2</v>
      </c>
    </row>
    <row r="14659" spans="5:5" ht="22.5" customHeight="1">
      <c r="E14659" s="612">
        <f t="shared" si="157"/>
        <v>3764362.2</v>
      </c>
    </row>
    <row r="14660" spans="5:5" ht="22.5" customHeight="1">
      <c r="E14660" s="612">
        <f t="shared" si="157"/>
        <v>3764362.2</v>
      </c>
    </row>
    <row r="14661" spans="5:5" ht="22.5" customHeight="1">
      <c r="E14661" s="612">
        <f t="shared" si="157"/>
        <v>3764362.2</v>
      </c>
    </row>
    <row r="14662" spans="5:5" ht="22.5" customHeight="1">
      <c r="E14662" s="612">
        <f t="shared" si="157"/>
        <v>3764362.2</v>
      </c>
    </row>
    <row r="14663" spans="5:5" ht="22.5" customHeight="1">
      <c r="E14663" s="612">
        <f t="shared" si="157"/>
        <v>3764362.2</v>
      </c>
    </row>
    <row r="14664" spans="5:5" ht="22.5" customHeight="1">
      <c r="E14664" s="612">
        <f t="shared" si="157"/>
        <v>3764362.2</v>
      </c>
    </row>
    <row r="14665" spans="5:5" ht="22.5" customHeight="1">
      <c r="E14665" s="612">
        <f t="shared" si="157"/>
        <v>3764362.2</v>
      </c>
    </row>
    <row r="14666" spans="5:5" ht="22.5" customHeight="1">
      <c r="E14666" s="612">
        <f t="shared" ref="E14666:E14729" si="158">E14665-D14666+C14666</f>
        <v>3764362.2</v>
      </c>
    </row>
    <row r="14667" spans="5:5" ht="22.5" customHeight="1">
      <c r="E14667" s="612">
        <f t="shared" si="158"/>
        <v>3764362.2</v>
      </c>
    </row>
    <row r="14668" spans="5:5" ht="22.5" customHeight="1">
      <c r="E14668" s="612">
        <f t="shared" si="158"/>
        <v>3764362.2</v>
      </c>
    </row>
    <row r="14669" spans="5:5" ht="22.5" customHeight="1">
      <c r="E14669" s="612">
        <f t="shared" si="158"/>
        <v>3764362.2</v>
      </c>
    </row>
    <row r="14670" spans="5:5" ht="22.5" customHeight="1">
      <c r="E14670" s="612">
        <f t="shared" si="158"/>
        <v>3764362.2</v>
      </c>
    </row>
    <row r="14671" spans="5:5" ht="22.5" customHeight="1">
      <c r="E14671" s="612">
        <f t="shared" si="158"/>
        <v>3764362.2</v>
      </c>
    </row>
    <row r="14672" spans="5:5" ht="22.5" customHeight="1">
      <c r="E14672" s="612">
        <f t="shared" si="158"/>
        <v>3764362.2</v>
      </c>
    </row>
    <row r="14673" spans="5:5" ht="22.5" customHeight="1">
      <c r="E14673" s="612">
        <f t="shared" si="158"/>
        <v>3764362.2</v>
      </c>
    </row>
    <row r="14674" spans="5:5" ht="22.5" customHeight="1">
      <c r="E14674" s="612">
        <f t="shared" si="158"/>
        <v>3764362.2</v>
      </c>
    </row>
    <row r="14675" spans="5:5" ht="22.5" customHeight="1">
      <c r="E14675" s="612">
        <f t="shared" si="158"/>
        <v>3764362.2</v>
      </c>
    </row>
    <row r="14676" spans="5:5" ht="22.5" customHeight="1">
      <c r="E14676" s="612">
        <f t="shared" si="158"/>
        <v>3764362.2</v>
      </c>
    </row>
    <row r="14677" spans="5:5" ht="22.5" customHeight="1">
      <c r="E14677" s="612">
        <f t="shared" si="158"/>
        <v>3764362.2</v>
      </c>
    </row>
    <row r="14678" spans="5:5" ht="22.5" customHeight="1">
      <c r="E14678" s="612">
        <f t="shared" si="158"/>
        <v>3764362.2</v>
      </c>
    </row>
    <row r="14679" spans="5:5" ht="22.5" customHeight="1">
      <c r="E14679" s="612">
        <f t="shared" si="158"/>
        <v>3764362.2</v>
      </c>
    </row>
    <row r="14680" spans="5:5" ht="22.5" customHeight="1">
      <c r="E14680" s="612">
        <f t="shared" si="158"/>
        <v>3764362.2</v>
      </c>
    </row>
    <row r="14681" spans="5:5" ht="22.5" customHeight="1">
      <c r="E14681" s="612">
        <f t="shared" si="158"/>
        <v>3764362.2</v>
      </c>
    </row>
    <row r="14682" spans="5:5" ht="22.5" customHeight="1">
      <c r="E14682" s="612">
        <f t="shared" si="158"/>
        <v>3764362.2</v>
      </c>
    </row>
    <row r="14683" spans="5:5" ht="22.5" customHeight="1">
      <c r="E14683" s="612">
        <f t="shared" si="158"/>
        <v>3764362.2</v>
      </c>
    </row>
    <row r="14684" spans="5:5" ht="22.5" customHeight="1">
      <c r="E14684" s="612">
        <f t="shared" si="158"/>
        <v>3764362.2</v>
      </c>
    </row>
    <row r="14685" spans="5:5" ht="22.5" customHeight="1">
      <c r="E14685" s="612">
        <f t="shared" si="158"/>
        <v>3764362.2</v>
      </c>
    </row>
    <row r="14686" spans="5:5" ht="22.5" customHeight="1">
      <c r="E14686" s="612">
        <f t="shared" si="158"/>
        <v>3764362.2</v>
      </c>
    </row>
    <row r="14687" spans="5:5" ht="22.5" customHeight="1">
      <c r="E14687" s="612">
        <f t="shared" si="158"/>
        <v>3764362.2</v>
      </c>
    </row>
    <row r="14688" spans="5:5" ht="22.5" customHeight="1">
      <c r="E14688" s="612">
        <f t="shared" si="158"/>
        <v>3764362.2</v>
      </c>
    </row>
    <row r="14689" spans="5:5" ht="22.5" customHeight="1">
      <c r="E14689" s="612">
        <f t="shared" si="158"/>
        <v>3764362.2</v>
      </c>
    </row>
    <row r="14690" spans="5:5" ht="22.5" customHeight="1">
      <c r="E14690" s="612">
        <f t="shared" si="158"/>
        <v>3764362.2</v>
      </c>
    </row>
    <row r="14691" spans="5:5" ht="22.5" customHeight="1">
      <c r="E14691" s="612">
        <f t="shared" si="158"/>
        <v>3764362.2</v>
      </c>
    </row>
    <row r="14692" spans="5:5" ht="22.5" customHeight="1">
      <c r="E14692" s="612">
        <f t="shared" si="158"/>
        <v>3764362.2</v>
      </c>
    </row>
    <row r="14693" spans="5:5" ht="22.5" customHeight="1">
      <c r="E14693" s="612">
        <f t="shared" si="158"/>
        <v>3764362.2</v>
      </c>
    </row>
    <row r="14694" spans="5:5" ht="22.5" customHeight="1">
      <c r="E14694" s="612">
        <f t="shared" si="158"/>
        <v>3764362.2</v>
      </c>
    </row>
    <row r="14695" spans="5:5" ht="22.5" customHeight="1">
      <c r="E14695" s="612">
        <f t="shared" si="158"/>
        <v>3764362.2</v>
      </c>
    </row>
    <row r="14696" spans="5:5" ht="22.5" customHeight="1">
      <c r="E14696" s="612">
        <f t="shared" si="158"/>
        <v>3764362.2</v>
      </c>
    </row>
    <row r="14697" spans="5:5" ht="22.5" customHeight="1">
      <c r="E14697" s="612">
        <f t="shared" si="158"/>
        <v>3764362.2</v>
      </c>
    </row>
    <row r="14698" spans="5:5" ht="22.5" customHeight="1">
      <c r="E14698" s="612">
        <f t="shared" si="158"/>
        <v>3764362.2</v>
      </c>
    </row>
    <row r="14699" spans="5:5" ht="22.5" customHeight="1">
      <c r="E14699" s="612">
        <f t="shared" si="158"/>
        <v>3764362.2</v>
      </c>
    </row>
    <row r="14700" spans="5:5" ht="22.5" customHeight="1">
      <c r="E14700" s="612">
        <f t="shared" si="158"/>
        <v>3764362.2</v>
      </c>
    </row>
    <row r="14701" spans="5:5" ht="22.5" customHeight="1">
      <c r="E14701" s="612">
        <f t="shared" si="158"/>
        <v>3764362.2</v>
      </c>
    </row>
    <row r="14702" spans="5:5" ht="22.5" customHeight="1">
      <c r="E14702" s="612">
        <f t="shared" si="158"/>
        <v>3764362.2</v>
      </c>
    </row>
    <row r="14703" spans="5:5" ht="22.5" customHeight="1">
      <c r="E14703" s="612">
        <f t="shared" si="158"/>
        <v>3764362.2</v>
      </c>
    </row>
    <row r="14704" spans="5:5" ht="22.5" customHeight="1">
      <c r="E14704" s="612">
        <f t="shared" si="158"/>
        <v>3764362.2</v>
      </c>
    </row>
    <row r="14705" spans="5:5" ht="22.5" customHeight="1">
      <c r="E14705" s="612">
        <f t="shared" si="158"/>
        <v>3764362.2</v>
      </c>
    </row>
    <row r="14706" spans="5:5" ht="22.5" customHeight="1">
      <c r="E14706" s="612">
        <f t="shared" si="158"/>
        <v>3764362.2</v>
      </c>
    </row>
    <row r="14707" spans="5:5" ht="22.5" customHeight="1">
      <c r="E14707" s="612">
        <f t="shared" si="158"/>
        <v>3764362.2</v>
      </c>
    </row>
    <row r="14708" spans="5:5" ht="22.5" customHeight="1">
      <c r="E14708" s="612">
        <f t="shared" si="158"/>
        <v>3764362.2</v>
      </c>
    </row>
    <row r="14709" spans="5:5" ht="22.5" customHeight="1">
      <c r="E14709" s="612">
        <f t="shared" si="158"/>
        <v>3764362.2</v>
      </c>
    </row>
    <row r="14710" spans="5:5" ht="22.5" customHeight="1">
      <c r="E14710" s="612">
        <f t="shared" si="158"/>
        <v>3764362.2</v>
      </c>
    </row>
    <row r="14711" spans="5:5" ht="22.5" customHeight="1">
      <c r="E14711" s="612">
        <f t="shared" si="158"/>
        <v>3764362.2</v>
      </c>
    </row>
    <row r="14712" spans="5:5" ht="22.5" customHeight="1">
      <c r="E14712" s="612">
        <f t="shared" si="158"/>
        <v>3764362.2</v>
      </c>
    </row>
    <row r="14713" spans="5:5" ht="22.5" customHeight="1">
      <c r="E14713" s="612">
        <f t="shared" si="158"/>
        <v>3764362.2</v>
      </c>
    </row>
    <row r="14714" spans="5:5" ht="22.5" customHeight="1">
      <c r="E14714" s="612">
        <f t="shared" si="158"/>
        <v>3764362.2</v>
      </c>
    </row>
    <row r="14715" spans="5:5" ht="22.5" customHeight="1">
      <c r="E14715" s="612">
        <f t="shared" si="158"/>
        <v>3764362.2</v>
      </c>
    </row>
    <row r="14716" spans="5:5" ht="22.5" customHeight="1">
      <c r="E14716" s="612">
        <f t="shared" si="158"/>
        <v>3764362.2</v>
      </c>
    </row>
    <row r="14717" spans="5:5" ht="22.5" customHeight="1">
      <c r="E14717" s="612">
        <f t="shared" si="158"/>
        <v>3764362.2</v>
      </c>
    </row>
    <row r="14718" spans="5:5" ht="22.5" customHeight="1">
      <c r="E14718" s="612">
        <f t="shared" si="158"/>
        <v>3764362.2</v>
      </c>
    </row>
    <row r="14719" spans="5:5" ht="22.5" customHeight="1">
      <c r="E14719" s="612">
        <f t="shared" si="158"/>
        <v>3764362.2</v>
      </c>
    </row>
    <row r="14720" spans="5:5" ht="22.5" customHeight="1">
      <c r="E14720" s="612">
        <f t="shared" si="158"/>
        <v>3764362.2</v>
      </c>
    </row>
    <row r="14721" spans="5:5" ht="22.5" customHeight="1">
      <c r="E14721" s="612">
        <f t="shared" si="158"/>
        <v>3764362.2</v>
      </c>
    </row>
    <row r="14722" spans="5:5" ht="22.5" customHeight="1">
      <c r="E14722" s="612">
        <f t="shared" si="158"/>
        <v>3764362.2</v>
      </c>
    </row>
    <row r="14723" spans="5:5" ht="22.5" customHeight="1">
      <c r="E14723" s="612">
        <f t="shared" si="158"/>
        <v>3764362.2</v>
      </c>
    </row>
    <row r="14724" spans="5:5" ht="22.5" customHeight="1">
      <c r="E14724" s="612">
        <f t="shared" si="158"/>
        <v>3764362.2</v>
      </c>
    </row>
    <row r="14725" spans="5:5" ht="22.5" customHeight="1">
      <c r="E14725" s="612">
        <f t="shared" si="158"/>
        <v>3764362.2</v>
      </c>
    </row>
    <row r="14726" spans="5:5" ht="22.5" customHeight="1">
      <c r="E14726" s="612">
        <f t="shared" si="158"/>
        <v>3764362.2</v>
      </c>
    </row>
    <row r="14727" spans="5:5" ht="22.5" customHeight="1">
      <c r="E14727" s="612">
        <f t="shared" si="158"/>
        <v>3764362.2</v>
      </c>
    </row>
    <row r="14728" spans="5:5" ht="22.5" customHeight="1">
      <c r="E14728" s="612">
        <f t="shared" si="158"/>
        <v>3764362.2</v>
      </c>
    </row>
    <row r="14729" spans="5:5" ht="22.5" customHeight="1">
      <c r="E14729" s="612">
        <f t="shared" si="158"/>
        <v>3764362.2</v>
      </c>
    </row>
    <row r="14730" spans="5:5" ht="22.5" customHeight="1">
      <c r="E14730" s="612">
        <f t="shared" ref="E14730:E14793" si="159">E14729-D14730+C14730</f>
        <v>3764362.2</v>
      </c>
    </row>
    <row r="14731" spans="5:5" ht="22.5" customHeight="1">
      <c r="E14731" s="612">
        <f t="shared" si="159"/>
        <v>3764362.2</v>
      </c>
    </row>
    <row r="14732" spans="5:5" ht="22.5" customHeight="1">
      <c r="E14732" s="612">
        <f t="shared" si="159"/>
        <v>3764362.2</v>
      </c>
    </row>
    <row r="14733" spans="5:5" ht="22.5" customHeight="1">
      <c r="E14733" s="612">
        <f t="shared" si="159"/>
        <v>3764362.2</v>
      </c>
    </row>
    <row r="14734" spans="5:5" ht="22.5" customHeight="1">
      <c r="E14734" s="612">
        <f t="shared" si="159"/>
        <v>3764362.2</v>
      </c>
    </row>
    <row r="14735" spans="5:5" ht="22.5" customHeight="1">
      <c r="E14735" s="612">
        <f t="shared" si="159"/>
        <v>3764362.2</v>
      </c>
    </row>
    <row r="14736" spans="5:5" ht="22.5" customHeight="1">
      <c r="E14736" s="612">
        <f t="shared" si="159"/>
        <v>3764362.2</v>
      </c>
    </row>
    <row r="14737" spans="5:5" ht="22.5" customHeight="1">
      <c r="E14737" s="612">
        <f t="shared" si="159"/>
        <v>3764362.2</v>
      </c>
    </row>
    <row r="14738" spans="5:5" ht="22.5" customHeight="1">
      <c r="E14738" s="612">
        <f t="shared" si="159"/>
        <v>3764362.2</v>
      </c>
    </row>
    <row r="14739" spans="5:5" ht="22.5" customHeight="1">
      <c r="E14739" s="612">
        <f t="shared" si="159"/>
        <v>3764362.2</v>
      </c>
    </row>
    <row r="14740" spans="5:5" ht="22.5" customHeight="1">
      <c r="E14740" s="612">
        <f t="shared" si="159"/>
        <v>3764362.2</v>
      </c>
    </row>
    <row r="14741" spans="5:5" ht="22.5" customHeight="1">
      <c r="E14741" s="612">
        <f t="shared" si="159"/>
        <v>3764362.2</v>
      </c>
    </row>
    <row r="14742" spans="5:5" ht="22.5" customHeight="1">
      <c r="E14742" s="612">
        <f t="shared" si="159"/>
        <v>3764362.2</v>
      </c>
    </row>
    <row r="14743" spans="5:5" ht="22.5" customHeight="1">
      <c r="E14743" s="612">
        <f t="shared" si="159"/>
        <v>3764362.2</v>
      </c>
    </row>
    <row r="14744" spans="5:5" ht="22.5" customHeight="1">
      <c r="E14744" s="612">
        <f t="shared" si="159"/>
        <v>3764362.2</v>
      </c>
    </row>
    <row r="14745" spans="5:5" ht="22.5" customHeight="1">
      <c r="E14745" s="612">
        <f t="shared" si="159"/>
        <v>3764362.2</v>
      </c>
    </row>
    <row r="14746" spans="5:5" ht="22.5" customHeight="1">
      <c r="E14746" s="612">
        <f t="shared" si="159"/>
        <v>3764362.2</v>
      </c>
    </row>
    <row r="14747" spans="5:5" ht="22.5" customHeight="1">
      <c r="E14747" s="612">
        <f t="shared" si="159"/>
        <v>3764362.2</v>
      </c>
    </row>
    <row r="14748" spans="5:5" ht="22.5" customHeight="1">
      <c r="E14748" s="612">
        <f t="shared" si="159"/>
        <v>3764362.2</v>
      </c>
    </row>
    <row r="14749" spans="5:5" ht="22.5" customHeight="1">
      <c r="E14749" s="612">
        <f t="shared" si="159"/>
        <v>3764362.2</v>
      </c>
    </row>
    <row r="14750" spans="5:5" ht="22.5" customHeight="1">
      <c r="E14750" s="612">
        <f t="shared" si="159"/>
        <v>3764362.2</v>
      </c>
    </row>
    <row r="14751" spans="5:5" ht="22.5" customHeight="1">
      <c r="E14751" s="612">
        <f t="shared" si="159"/>
        <v>3764362.2</v>
      </c>
    </row>
    <row r="14752" spans="5:5" ht="22.5" customHeight="1">
      <c r="E14752" s="612">
        <f t="shared" si="159"/>
        <v>3764362.2</v>
      </c>
    </row>
    <row r="14753" spans="5:5" ht="22.5" customHeight="1">
      <c r="E14753" s="612">
        <f t="shared" si="159"/>
        <v>3764362.2</v>
      </c>
    </row>
    <row r="14754" spans="5:5" ht="22.5" customHeight="1">
      <c r="E14754" s="612">
        <f t="shared" si="159"/>
        <v>3764362.2</v>
      </c>
    </row>
    <row r="14755" spans="5:5" ht="22.5" customHeight="1">
      <c r="E14755" s="612">
        <f t="shared" si="159"/>
        <v>3764362.2</v>
      </c>
    </row>
    <row r="14756" spans="5:5" ht="22.5" customHeight="1">
      <c r="E14756" s="612">
        <f t="shared" si="159"/>
        <v>3764362.2</v>
      </c>
    </row>
    <row r="14757" spans="5:5" ht="22.5" customHeight="1">
      <c r="E14757" s="612">
        <f t="shared" si="159"/>
        <v>3764362.2</v>
      </c>
    </row>
    <row r="14758" spans="5:5" ht="22.5" customHeight="1">
      <c r="E14758" s="612">
        <f t="shared" si="159"/>
        <v>3764362.2</v>
      </c>
    </row>
    <row r="14759" spans="5:5" ht="22.5" customHeight="1">
      <c r="E14759" s="612">
        <f t="shared" si="159"/>
        <v>3764362.2</v>
      </c>
    </row>
    <row r="14760" spans="5:5" ht="22.5" customHeight="1">
      <c r="E14760" s="612">
        <f t="shared" si="159"/>
        <v>3764362.2</v>
      </c>
    </row>
    <row r="14761" spans="5:5" ht="22.5" customHeight="1">
      <c r="E14761" s="612">
        <f t="shared" si="159"/>
        <v>3764362.2</v>
      </c>
    </row>
    <row r="14762" spans="5:5" ht="22.5" customHeight="1">
      <c r="E14762" s="612">
        <f t="shared" si="159"/>
        <v>3764362.2</v>
      </c>
    </row>
    <row r="14763" spans="5:5" ht="22.5" customHeight="1">
      <c r="E14763" s="612">
        <f t="shared" si="159"/>
        <v>3764362.2</v>
      </c>
    </row>
    <row r="14764" spans="5:5" ht="22.5" customHeight="1">
      <c r="E14764" s="612">
        <f t="shared" si="159"/>
        <v>3764362.2</v>
      </c>
    </row>
    <row r="14765" spans="5:5" ht="22.5" customHeight="1">
      <c r="E14765" s="612">
        <f t="shared" si="159"/>
        <v>3764362.2</v>
      </c>
    </row>
    <row r="14766" spans="5:5" ht="22.5" customHeight="1">
      <c r="E14766" s="612">
        <f t="shared" si="159"/>
        <v>3764362.2</v>
      </c>
    </row>
    <row r="14767" spans="5:5" ht="22.5" customHeight="1">
      <c r="E14767" s="612">
        <f t="shared" si="159"/>
        <v>3764362.2</v>
      </c>
    </row>
    <row r="14768" spans="5:5" ht="22.5" customHeight="1">
      <c r="E14768" s="612">
        <f t="shared" si="159"/>
        <v>3764362.2</v>
      </c>
    </row>
    <row r="14769" spans="5:5" ht="22.5" customHeight="1">
      <c r="E14769" s="612">
        <f t="shared" si="159"/>
        <v>3764362.2</v>
      </c>
    </row>
    <row r="14770" spans="5:5" ht="22.5" customHeight="1">
      <c r="E14770" s="612">
        <f t="shared" si="159"/>
        <v>3764362.2</v>
      </c>
    </row>
    <row r="14771" spans="5:5" ht="22.5" customHeight="1">
      <c r="E14771" s="612">
        <f t="shared" si="159"/>
        <v>3764362.2</v>
      </c>
    </row>
    <row r="14772" spans="5:5" ht="22.5" customHeight="1">
      <c r="E14772" s="612">
        <f t="shared" si="159"/>
        <v>3764362.2</v>
      </c>
    </row>
    <row r="14773" spans="5:5" ht="22.5" customHeight="1">
      <c r="E14773" s="612">
        <f t="shared" si="159"/>
        <v>3764362.2</v>
      </c>
    </row>
    <row r="14774" spans="5:5" ht="22.5" customHeight="1">
      <c r="E14774" s="612">
        <f t="shared" si="159"/>
        <v>3764362.2</v>
      </c>
    </row>
    <row r="14775" spans="5:5" ht="22.5" customHeight="1">
      <c r="E14775" s="612">
        <f t="shared" si="159"/>
        <v>3764362.2</v>
      </c>
    </row>
    <row r="14776" spans="5:5" ht="22.5" customHeight="1">
      <c r="E14776" s="612">
        <f t="shared" si="159"/>
        <v>3764362.2</v>
      </c>
    </row>
    <row r="14777" spans="5:5" ht="22.5" customHeight="1">
      <c r="E14777" s="612">
        <f t="shared" si="159"/>
        <v>3764362.2</v>
      </c>
    </row>
    <row r="14778" spans="5:5" ht="22.5" customHeight="1">
      <c r="E14778" s="612">
        <f t="shared" si="159"/>
        <v>3764362.2</v>
      </c>
    </row>
    <row r="14779" spans="5:5" ht="22.5" customHeight="1">
      <c r="E14779" s="612">
        <f t="shared" si="159"/>
        <v>3764362.2</v>
      </c>
    </row>
    <row r="14780" spans="5:5" ht="22.5" customHeight="1">
      <c r="E14780" s="612">
        <f t="shared" si="159"/>
        <v>3764362.2</v>
      </c>
    </row>
    <row r="14781" spans="5:5" ht="22.5" customHeight="1">
      <c r="E14781" s="612">
        <f t="shared" si="159"/>
        <v>3764362.2</v>
      </c>
    </row>
    <row r="14782" spans="5:5" ht="22.5" customHeight="1">
      <c r="E14782" s="612">
        <f t="shared" si="159"/>
        <v>3764362.2</v>
      </c>
    </row>
    <row r="14783" spans="5:5" ht="22.5" customHeight="1">
      <c r="E14783" s="612">
        <f t="shared" si="159"/>
        <v>3764362.2</v>
      </c>
    </row>
    <row r="14784" spans="5:5" ht="22.5" customHeight="1">
      <c r="E14784" s="612">
        <f t="shared" si="159"/>
        <v>3764362.2</v>
      </c>
    </row>
    <row r="14785" spans="5:5" ht="22.5" customHeight="1">
      <c r="E14785" s="612">
        <f t="shared" si="159"/>
        <v>3764362.2</v>
      </c>
    </row>
    <row r="14786" spans="5:5" ht="22.5" customHeight="1">
      <c r="E14786" s="612">
        <f t="shared" si="159"/>
        <v>3764362.2</v>
      </c>
    </row>
    <row r="14787" spans="5:5" ht="22.5" customHeight="1">
      <c r="E14787" s="612">
        <f t="shared" si="159"/>
        <v>3764362.2</v>
      </c>
    </row>
    <row r="14788" spans="5:5" ht="22.5" customHeight="1">
      <c r="E14788" s="612">
        <f t="shared" si="159"/>
        <v>3764362.2</v>
      </c>
    </row>
    <row r="14789" spans="5:5" ht="22.5" customHeight="1">
      <c r="E14789" s="612">
        <f t="shared" si="159"/>
        <v>3764362.2</v>
      </c>
    </row>
    <row r="14790" spans="5:5" ht="22.5" customHeight="1">
      <c r="E14790" s="612">
        <f t="shared" si="159"/>
        <v>3764362.2</v>
      </c>
    </row>
    <row r="14791" spans="5:5" ht="22.5" customHeight="1">
      <c r="E14791" s="612">
        <f t="shared" si="159"/>
        <v>3764362.2</v>
      </c>
    </row>
    <row r="14792" spans="5:5" ht="22.5" customHeight="1">
      <c r="E14792" s="612">
        <f t="shared" si="159"/>
        <v>3764362.2</v>
      </c>
    </row>
    <row r="14793" spans="5:5" ht="22.5" customHeight="1">
      <c r="E14793" s="612">
        <f t="shared" si="159"/>
        <v>3764362.2</v>
      </c>
    </row>
    <row r="14794" spans="5:5" ht="22.5" customHeight="1">
      <c r="E14794" s="612">
        <f t="shared" ref="E14794:E14857" si="160">E14793-D14794+C14794</f>
        <v>3764362.2</v>
      </c>
    </row>
    <row r="14795" spans="5:5" ht="22.5" customHeight="1">
      <c r="E14795" s="612">
        <f t="shared" si="160"/>
        <v>3764362.2</v>
      </c>
    </row>
    <row r="14796" spans="5:5" ht="22.5" customHeight="1">
      <c r="E14796" s="612">
        <f t="shared" si="160"/>
        <v>3764362.2</v>
      </c>
    </row>
    <row r="14797" spans="5:5" ht="22.5" customHeight="1">
      <c r="E14797" s="612">
        <f t="shared" si="160"/>
        <v>3764362.2</v>
      </c>
    </row>
    <row r="14798" spans="5:5" ht="22.5" customHeight="1">
      <c r="E14798" s="612">
        <f t="shared" si="160"/>
        <v>3764362.2</v>
      </c>
    </row>
    <row r="14799" spans="5:5" ht="22.5" customHeight="1">
      <c r="E14799" s="612">
        <f t="shared" si="160"/>
        <v>3764362.2</v>
      </c>
    </row>
    <row r="14800" spans="5:5" ht="22.5" customHeight="1">
      <c r="E14800" s="612">
        <f t="shared" si="160"/>
        <v>3764362.2</v>
      </c>
    </row>
    <row r="14801" spans="5:5" ht="22.5" customHeight="1">
      <c r="E14801" s="612">
        <f t="shared" si="160"/>
        <v>3764362.2</v>
      </c>
    </row>
    <row r="14802" spans="5:5" ht="22.5" customHeight="1">
      <c r="E14802" s="612">
        <f t="shared" si="160"/>
        <v>3764362.2</v>
      </c>
    </row>
    <row r="14803" spans="5:5" ht="22.5" customHeight="1">
      <c r="E14803" s="612">
        <f t="shared" si="160"/>
        <v>3764362.2</v>
      </c>
    </row>
    <row r="14804" spans="5:5" ht="22.5" customHeight="1">
      <c r="E14804" s="612">
        <f t="shared" si="160"/>
        <v>3764362.2</v>
      </c>
    </row>
    <row r="14805" spans="5:5" ht="22.5" customHeight="1">
      <c r="E14805" s="612">
        <f t="shared" si="160"/>
        <v>3764362.2</v>
      </c>
    </row>
    <row r="14806" spans="5:5" ht="22.5" customHeight="1">
      <c r="E14806" s="612">
        <f t="shared" si="160"/>
        <v>3764362.2</v>
      </c>
    </row>
    <row r="14807" spans="5:5" ht="22.5" customHeight="1">
      <c r="E14807" s="612">
        <f t="shared" si="160"/>
        <v>3764362.2</v>
      </c>
    </row>
    <row r="14808" spans="5:5" ht="22.5" customHeight="1">
      <c r="E14808" s="612">
        <f t="shared" si="160"/>
        <v>3764362.2</v>
      </c>
    </row>
    <row r="14809" spans="5:5" ht="22.5" customHeight="1">
      <c r="E14809" s="612">
        <f t="shared" si="160"/>
        <v>3764362.2</v>
      </c>
    </row>
    <row r="14810" spans="5:5" ht="22.5" customHeight="1">
      <c r="E14810" s="612">
        <f t="shared" si="160"/>
        <v>3764362.2</v>
      </c>
    </row>
    <row r="14811" spans="5:5" ht="22.5" customHeight="1">
      <c r="E14811" s="612">
        <f t="shared" si="160"/>
        <v>3764362.2</v>
      </c>
    </row>
    <row r="14812" spans="5:5" ht="22.5" customHeight="1">
      <c r="E14812" s="612">
        <f t="shared" si="160"/>
        <v>3764362.2</v>
      </c>
    </row>
    <row r="14813" spans="5:5" ht="22.5" customHeight="1">
      <c r="E14813" s="612">
        <f t="shared" si="160"/>
        <v>3764362.2</v>
      </c>
    </row>
    <row r="14814" spans="5:5" ht="22.5" customHeight="1">
      <c r="E14814" s="612">
        <f t="shared" si="160"/>
        <v>3764362.2</v>
      </c>
    </row>
    <row r="14815" spans="5:5" ht="22.5" customHeight="1">
      <c r="E14815" s="612">
        <f t="shared" si="160"/>
        <v>3764362.2</v>
      </c>
    </row>
    <row r="14816" spans="5:5" ht="22.5" customHeight="1">
      <c r="E14816" s="612">
        <f t="shared" si="160"/>
        <v>3764362.2</v>
      </c>
    </row>
    <row r="14817" spans="5:5" ht="22.5" customHeight="1">
      <c r="E14817" s="612">
        <f t="shared" si="160"/>
        <v>3764362.2</v>
      </c>
    </row>
    <row r="14818" spans="5:5" ht="22.5" customHeight="1">
      <c r="E14818" s="612">
        <f t="shared" si="160"/>
        <v>3764362.2</v>
      </c>
    </row>
    <row r="14819" spans="5:5" ht="22.5" customHeight="1">
      <c r="E14819" s="612">
        <f t="shared" si="160"/>
        <v>3764362.2</v>
      </c>
    </row>
    <row r="14820" spans="5:5" ht="22.5" customHeight="1">
      <c r="E14820" s="612">
        <f t="shared" si="160"/>
        <v>3764362.2</v>
      </c>
    </row>
    <row r="14821" spans="5:5" ht="22.5" customHeight="1">
      <c r="E14821" s="612">
        <f t="shared" si="160"/>
        <v>3764362.2</v>
      </c>
    </row>
    <row r="14822" spans="5:5" ht="22.5" customHeight="1">
      <c r="E14822" s="612">
        <f t="shared" si="160"/>
        <v>3764362.2</v>
      </c>
    </row>
    <row r="14823" spans="5:5" ht="22.5" customHeight="1">
      <c r="E14823" s="612">
        <f t="shared" si="160"/>
        <v>3764362.2</v>
      </c>
    </row>
    <row r="14824" spans="5:5" ht="22.5" customHeight="1">
      <c r="E14824" s="612">
        <f t="shared" si="160"/>
        <v>3764362.2</v>
      </c>
    </row>
    <row r="14825" spans="5:5" ht="22.5" customHeight="1">
      <c r="E14825" s="612">
        <f t="shared" si="160"/>
        <v>3764362.2</v>
      </c>
    </row>
    <row r="14826" spans="5:5" ht="22.5" customHeight="1">
      <c r="E14826" s="612">
        <f t="shared" si="160"/>
        <v>3764362.2</v>
      </c>
    </row>
    <row r="14827" spans="5:5" ht="22.5" customHeight="1">
      <c r="E14827" s="612">
        <f t="shared" si="160"/>
        <v>3764362.2</v>
      </c>
    </row>
    <row r="14828" spans="5:5" ht="22.5" customHeight="1">
      <c r="E14828" s="612">
        <f t="shared" si="160"/>
        <v>3764362.2</v>
      </c>
    </row>
    <row r="14829" spans="5:5" ht="22.5" customHeight="1">
      <c r="E14829" s="612">
        <f t="shared" si="160"/>
        <v>3764362.2</v>
      </c>
    </row>
    <row r="14830" spans="5:5" ht="22.5" customHeight="1">
      <c r="E14830" s="612">
        <f t="shared" si="160"/>
        <v>3764362.2</v>
      </c>
    </row>
    <row r="14831" spans="5:5" ht="22.5" customHeight="1">
      <c r="E14831" s="612">
        <f t="shared" si="160"/>
        <v>3764362.2</v>
      </c>
    </row>
    <row r="14832" spans="5:5" ht="22.5" customHeight="1">
      <c r="E14832" s="612">
        <f t="shared" si="160"/>
        <v>3764362.2</v>
      </c>
    </row>
    <row r="14833" spans="5:5" ht="22.5" customHeight="1">
      <c r="E14833" s="612">
        <f t="shared" si="160"/>
        <v>3764362.2</v>
      </c>
    </row>
    <row r="14834" spans="5:5" ht="22.5" customHeight="1">
      <c r="E14834" s="612">
        <f t="shared" si="160"/>
        <v>3764362.2</v>
      </c>
    </row>
    <row r="14835" spans="5:5" ht="22.5" customHeight="1">
      <c r="E14835" s="612">
        <f t="shared" si="160"/>
        <v>3764362.2</v>
      </c>
    </row>
    <row r="14836" spans="5:5" ht="22.5" customHeight="1">
      <c r="E14836" s="612">
        <f t="shared" si="160"/>
        <v>3764362.2</v>
      </c>
    </row>
    <row r="14837" spans="5:5" ht="22.5" customHeight="1">
      <c r="E14837" s="612">
        <f t="shared" si="160"/>
        <v>3764362.2</v>
      </c>
    </row>
    <row r="14838" spans="5:5" ht="22.5" customHeight="1">
      <c r="E14838" s="612">
        <f t="shared" si="160"/>
        <v>3764362.2</v>
      </c>
    </row>
    <row r="14839" spans="5:5" ht="22.5" customHeight="1">
      <c r="E14839" s="612">
        <f t="shared" si="160"/>
        <v>3764362.2</v>
      </c>
    </row>
    <row r="14840" spans="5:5" ht="22.5" customHeight="1">
      <c r="E14840" s="612">
        <f t="shared" si="160"/>
        <v>3764362.2</v>
      </c>
    </row>
    <row r="14841" spans="5:5" ht="22.5" customHeight="1">
      <c r="E14841" s="612">
        <f t="shared" si="160"/>
        <v>3764362.2</v>
      </c>
    </row>
    <row r="14842" spans="5:5" ht="22.5" customHeight="1">
      <c r="E14842" s="612">
        <f t="shared" si="160"/>
        <v>3764362.2</v>
      </c>
    </row>
    <row r="14843" spans="5:5" ht="22.5" customHeight="1">
      <c r="E14843" s="612">
        <f t="shared" si="160"/>
        <v>3764362.2</v>
      </c>
    </row>
    <row r="14844" spans="5:5" ht="22.5" customHeight="1">
      <c r="E14844" s="612">
        <f t="shared" si="160"/>
        <v>3764362.2</v>
      </c>
    </row>
    <row r="14845" spans="5:5" ht="22.5" customHeight="1">
      <c r="E14845" s="612">
        <f t="shared" si="160"/>
        <v>3764362.2</v>
      </c>
    </row>
    <row r="14846" spans="5:5" ht="22.5" customHeight="1">
      <c r="E14846" s="612">
        <f t="shared" si="160"/>
        <v>3764362.2</v>
      </c>
    </row>
    <row r="14847" spans="5:5" ht="22.5" customHeight="1">
      <c r="E14847" s="612">
        <f t="shared" si="160"/>
        <v>3764362.2</v>
      </c>
    </row>
    <row r="14848" spans="5:5" ht="22.5" customHeight="1">
      <c r="E14848" s="612">
        <f t="shared" si="160"/>
        <v>3764362.2</v>
      </c>
    </row>
    <row r="14849" spans="5:5" ht="22.5" customHeight="1">
      <c r="E14849" s="612">
        <f t="shared" si="160"/>
        <v>3764362.2</v>
      </c>
    </row>
    <row r="14850" spans="5:5" ht="22.5" customHeight="1">
      <c r="E14850" s="612">
        <f t="shared" si="160"/>
        <v>3764362.2</v>
      </c>
    </row>
    <row r="14851" spans="5:5" ht="22.5" customHeight="1">
      <c r="E14851" s="612">
        <f t="shared" si="160"/>
        <v>3764362.2</v>
      </c>
    </row>
    <row r="14852" spans="5:5" ht="22.5" customHeight="1">
      <c r="E14852" s="612">
        <f t="shared" si="160"/>
        <v>3764362.2</v>
      </c>
    </row>
    <row r="14853" spans="5:5" ht="22.5" customHeight="1">
      <c r="E14853" s="612">
        <f t="shared" si="160"/>
        <v>3764362.2</v>
      </c>
    </row>
    <row r="14854" spans="5:5" ht="22.5" customHeight="1">
      <c r="E14854" s="612">
        <f t="shared" si="160"/>
        <v>3764362.2</v>
      </c>
    </row>
    <row r="14855" spans="5:5" ht="22.5" customHeight="1">
      <c r="E14855" s="612">
        <f t="shared" si="160"/>
        <v>3764362.2</v>
      </c>
    </row>
    <row r="14856" spans="5:5" ht="22.5" customHeight="1">
      <c r="E14856" s="612">
        <f t="shared" si="160"/>
        <v>3764362.2</v>
      </c>
    </row>
    <row r="14857" spans="5:5" ht="22.5" customHeight="1">
      <c r="E14857" s="612">
        <f t="shared" si="160"/>
        <v>3764362.2</v>
      </c>
    </row>
    <row r="14858" spans="5:5" ht="22.5" customHeight="1">
      <c r="E14858" s="612">
        <f t="shared" ref="E14858:E14921" si="161">E14857-D14858+C14858</f>
        <v>3764362.2</v>
      </c>
    </row>
    <row r="14859" spans="5:5" ht="22.5" customHeight="1">
      <c r="E14859" s="612">
        <f t="shared" si="161"/>
        <v>3764362.2</v>
      </c>
    </row>
    <row r="14860" spans="5:5" ht="22.5" customHeight="1">
      <c r="E14860" s="612">
        <f t="shared" si="161"/>
        <v>3764362.2</v>
      </c>
    </row>
    <row r="14861" spans="5:5" ht="22.5" customHeight="1">
      <c r="E14861" s="612">
        <f t="shared" si="161"/>
        <v>3764362.2</v>
      </c>
    </row>
    <row r="14862" spans="5:5" ht="22.5" customHeight="1">
      <c r="E14862" s="612">
        <f t="shared" si="161"/>
        <v>3764362.2</v>
      </c>
    </row>
    <row r="14863" spans="5:5" ht="22.5" customHeight="1">
      <c r="E14863" s="612">
        <f t="shared" si="161"/>
        <v>3764362.2</v>
      </c>
    </row>
    <row r="14864" spans="5:5" ht="22.5" customHeight="1">
      <c r="E14864" s="612">
        <f t="shared" si="161"/>
        <v>3764362.2</v>
      </c>
    </row>
    <row r="14865" spans="5:5" ht="22.5" customHeight="1">
      <c r="E14865" s="612">
        <f t="shared" si="161"/>
        <v>3764362.2</v>
      </c>
    </row>
    <row r="14866" spans="5:5" ht="22.5" customHeight="1">
      <c r="E14866" s="612">
        <f t="shared" si="161"/>
        <v>3764362.2</v>
      </c>
    </row>
    <row r="14867" spans="5:5" ht="22.5" customHeight="1">
      <c r="E14867" s="612">
        <f t="shared" si="161"/>
        <v>3764362.2</v>
      </c>
    </row>
    <row r="14868" spans="5:5" ht="22.5" customHeight="1">
      <c r="E14868" s="612">
        <f t="shared" si="161"/>
        <v>3764362.2</v>
      </c>
    </row>
    <row r="14869" spans="5:5" ht="22.5" customHeight="1">
      <c r="E14869" s="612">
        <f t="shared" si="161"/>
        <v>3764362.2</v>
      </c>
    </row>
    <row r="14870" spans="5:5" ht="22.5" customHeight="1">
      <c r="E14870" s="612">
        <f t="shared" si="161"/>
        <v>3764362.2</v>
      </c>
    </row>
    <row r="14871" spans="5:5" ht="22.5" customHeight="1">
      <c r="E14871" s="612">
        <f t="shared" si="161"/>
        <v>3764362.2</v>
      </c>
    </row>
    <row r="14872" spans="5:5" ht="22.5" customHeight="1">
      <c r="E14872" s="612">
        <f t="shared" si="161"/>
        <v>3764362.2</v>
      </c>
    </row>
    <row r="14873" spans="5:5" ht="22.5" customHeight="1">
      <c r="E14873" s="612">
        <f t="shared" si="161"/>
        <v>3764362.2</v>
      </c>
    </row>
    <row r="14874" spans="5:5" ht="22.5" customHeight="1">
      <c r="E14874" s="612">
        <f t="shared" si="161"/>
        <v>3764362.2</v>
      </c>
    </row>
    <row r="14875" spans="5:5" ht="22.5" customHeight="1">
      <c r="E14875" s="612">
        <f t="shared" si="161"/>
        <v>3764362.2</v>
      </c>
    </row>
    <row r="14876" spans="5:5" ht="22.5" customHeight="1">
      <c r="E14876" s="612">
        <f t="shared" si="161"/>
        <v>3764362.2</v>
      </c>
    </row>
    <row r="14877" spans="5:5" ht="22.5" customHeight="1">
      <c r="E14877" s="612">
        <f t="shared" si="161"/>
        <v>3764362.2</v>
      </c>
    </row>
    <row r="14878" spans="5:5" ht="22.5" customHeight="1">
      <c r="E14878" s="612">
        <f t="shared" si="161"/>
        <v>3764362.2</v>
      </c>
    </row>
    <row r="14879" spans="5:5" ht="22.5" customHeight="1">
      <c r="E14879" s="612">
        <f t="shared" si="161"/>
        <v>3764362.2</v>
      </c>
    </row>
    <row r="14880" spans="5:5" ht="22.5" customHeight="1">
      <c r="E14880" s="612">
        <f t="shared" si="161"/>
        <v>3764362.2</v>
      </c>
    </row>
    <row r="14881" spans="5:5" ht="22.5" customHeight="1">
      <c r="E14881" s="612">
        <f t="shared" si="161"/>
        <v>3764362.2</v>
      </c>
    </row>
    <row r="14882" spans="5:5" ht="22.5" customHeight="1">
      <c r="E14882" s="612">
        <f t="shared" si="161"/>
        <v>3764362.2</v>
      </c>
    </row>
    <row r="14883" spans="5:5" ht="22.5" customHeight="1">
      <c r="E14883" s="612">
        <f t="shared" si="161"/>
        <v>3764362.2</v>
      </c>
    </row>
    <row r="14884" spans="5:5" ht="22.5" customHeight="1">
      <c r="E14884" s="612">
        <f t="shared" si="161"/>
        <v>3764362.2</v>
      </c>
    </row>
    <row r="14885" spans="5:5" ht="22.5" customHeight="1">
      <c r="E14885" s="612">
        <f t="shared" si="161"/>
        <v>3764362.2</v>
      </c>
    </row>
    <row r="14886" spans="5:5" ht="22.5" customHeight="1">
      <c r="E14886" s="612">
        <f t="shared" si="161"/>
        <v>3764362.2</v>
      </c>
    </row>
    <row r="14887" spans="5:5" ht="22.5" customHeight="1">
      <c r="E14887" s="612">
        <f t="shared" si="161"/>
        <v>3764362.2</v>
      </c>
    </row>
    <row r="14888" spans="5:5" ht="22.5" customHeight="1">
      <c r="E14888" s="612">
        <f t="shared" si="161"/>
        <v>3764362.2</v>
      </c>
    </row>
    <row r="14889" spans="5:5" ht="22.5" customHeight="1">
      <c r="E14889" s="612">
        <f t="shared" si="161"/>
        <v>3764362.2</v>
      </c>
    </row>
    <row r="14890" spans="5:5" ht="22.5" customHeight="1">
      <c r="E14890" s="612">
        <f t="shared" si="161"/>
        <v>3764362.2</v>
      </c>
    </row>
    <row r="14891" spans="5:5" ht="22.5" customHeight="1">
      <c r="E14891" s="612">
        <f t="shared" si="161"/>
        <v>3764362.2</v>
      </c>
    </row>
    <row r="14892" spans="5:5" ht="22.5" customHeight="1">
      <c r="E14892" s="612">
        <f t="shared" si="161"/>
        <v>3764362.2</v>
      </c>
    </row>
    <row r="14893" spans="5:5" ht="22.5" customHeight="1">
      <c r="E14893" s="612">
        <f t="shared" si="161"/>
        <v>3764362.2</v>
      </c>
    </row>
    <row r="14894" spans="5:5" ht="22.5" customHeight="1">
      <c r="E14894" s="612">
        <f t="shared" si="161"/>
        <v>3764362.2</v>
      </c>
    </row>
    <row r="14895" spans="5:5" ht="22.5" customHeight="1">
      <c r="E14895" s="612">
        <f t="shared" si="161"/>
        <v>3764362.2</v>
      </c>
    </row>
    <row r="14896" spans="5:5" ht="22.5" customHeight="1">
      <c r="E14896" s="612">
        <f t="shared" si="161"/>
        <v>3764362.2</v>
      </c>
    </row>
    <row r="14897" spans="5:5" ht="22.5" customHeight="1">
      <c r="E14897" s="612">
        <f t="shared" si="161"/>
        <v>3764362.2</v>
      </c>
    </row>
    <row r="14898" spans="5:5" ht="22.5" customHeight="1">
      <c r="E14898" s="612">
        <f t="shared" si="161"/>
        <v>3764362.2</v>
      </c>
    </row>
    <row r="14899" spans="5:5" ht="22.5" customHeight="1">
      <c r="E14899" s="612">
        <f t="shared" si="161"/>
        <v>3764362.2</v>
      </c>
    </row>
    <row r="14900" spans="5:5" ht="22.5" customHeight="1">
      <c r="E14900" s="612">
        <f t="shared" si="161"/>
        <v>3764362.2</v>
      </c>
    </row>
    <row r="14901" spans="5:5" ht="22.5" customHeight="1">
      <c r="E14901" s="612">
        <f t="shared" si="161"/>
        <v>3764362.2</v>
      </c>
    </row>
    <row r="14902" spans="5:5" ht="22.5" customHeight="1">
      <c r="E14902" s="612">
        <f t="shared" si="161"/>
        <v>3764362.2</v>
      </c>
    </row>
    <row r="14903" spans="5:5" ht="22.5" customHeight="1">
      <c r="E14903" s="612">
        <f t="shared" si="161"/>
        <v>3764362.2</v>
      </c>
    </row>
    <row r="14904" spans="5:5" ht="22.5" customHeight="1">
      <c r="E14904" s="612">
        <f t="shared" si="161"/>
        <v>3764362.2</v>
      </c>
    </row>
    <row r="14905" spans="5:5" ht="22.5" customHeight="1">
      <c r="E14905" s="612">
        <f t="shared" si="161"/>
        <v>3764362.2</v>
      </c>
    </row>
    <row r="14906" spans="5:5" ht="22.5" customHeight="1">
      <c r="E14906" s="612">
        <f t="shared" si="161"/>
        <v>3764362.2</v>
      </c>
    </row>
    <row r="14907" spans="5:5" ht="22.5" customHeight="1">
      <c r="E14907" s="612">
        <f t="shared" si="161"/>
        <v>3764362.2</v>
      </c>
    </row>
    <row r="14908" spans="5:5" ht="22.5" customHeight="1">
      <c r="E14908" s="612">
        <f t="shared" si="161"/>
        <v>3764362.2</v>
      </c>
    </row>
    <row r="14909" spans="5:5" ht="22.5" customHeight="1">
      <c r="E14909" s="612">
        <f t="shared" si="161"/>
        <v>3764362.2</v>
      </c>
    </row>
    <row r="14910" spans="5:5" ht="22.5" customHeight="1">
      <c r="E14910" s="612">
        <f t="shared" si="161"/>
        <v>3764362.2</v>
      </c>
    </row>
    <row r="14911" spans="5:5" ht="22.5" customHeight="1">
      <c r="E14911" s="612">
        <f t="shared" si="161"/>
        <v>3764362.2</v>
      </c>
    </row>
    <row r="14912" spans="5:5" ht="22.5" customHeight="1">
      <c r="E14912" s="612">
        <f t="shared" si="161"/>
        <v>3764362.2</v>
      </c>
    </row>
    <row r="14913" spans="5:5" ht="22.5" customHeight="1">
      <c r="E14913" s="612">
        <f t="shared" si="161"/>
        <v>3764362.2</v>
      </c>
    </row>
    <row r="14914" spans="5:5" ht="22.5" customHeight="1">
      <c r="E14914" s="612">
        <f t="shared" si="161"/>
        <v>3764362.2</v>
      </c>
    </row>
    <row r="14915" spans="5:5" ht="22.5" customHeight="1">
      <c r="E14915" s="612">
        <f t="shared" si="161"/>
        <v>3764362.2</v>
      </c>
    </row>
    <row r="14916" spans="5:5" ht="22.5" customHeight="1">
      <c r="E14916" s="612">
        <f t="shared" si="161"/>
        <v>3764362.2</v>
      </c>
    </row>
    <row r="14917" spans="5:5" ht="22.5" customHeight="1">
      <c r="E14917" s="612">
        <f t="shared" si="161"/>
        <v>3764362.2</v>
      </c>
    </row>
    <row r="14918" spans="5:5" ht="22.5" customHeight="1">
      <c r="E14918" s="612">
        <f t="shared" si="161"/>
        <v>3764362.2</v>
      </c>
    </row>
    <row r="14919" spans="5:5" ht="22.5" customHeight="1">
      <c r="E14919" s="612">
        <f t="shared" si="161"/>
        <v>3764362.2</v>
      </c>
    </row>
    <row r="14920" spans="5:5" ht="22.5" customHeight="1">
      <c r="E14920" s="612">
        <f t="shared" si="161"/>
        <v>3764362.2</v>
      </c>
    </row>
    <row r="14921" spans="5:5" ht="22.5" customHeight="1">
      <c r="E14921" s="612">
        <f t="shared" si="161"/>
        <v>3764362.2</v>
      </c>
    </row>
    <row r="14922" spans="5:5" ht="22.5" customHeight="1">
      <c r="E14922" s="612">
        <f t="shared" ref="E14922:E14985" si="162">E14921-D14922+C14922</f>
        <v>3764362.2</v>
      </c>
    </row>
    <row r="14923" spans="5:5" ht="22.5" customHeight="1">
      <c r="E14923" s="612">
        <f t="shared" si="162"/>
        <v>3764362.2</v>
      </c>
    </row>
    <row r="14924" spans="5:5" ht="22.5" customHeight="1">
      <c r="E14924" s="612">
        <f t="shared" si="162"/>
        <v>3764362.2</v>
      </c>
    </row>
    <row r="14925" spans="5:5" ht="22.5" customHeight="1">
      <c r="E14925" s="612">
        <f t="shared" si="162"/>
        <v>3764362.2</v>
      </c>
    </row>
    <row r="14926" spans="5:5" ht="22.5" customHeight="1">
      <c r="E14926" s="612">
        <f t="shared" si="162"/>
        <v>3764362.2</v>
      </c>
    </row>
    <row r="14927" spans="5:5" ht="22.5" customHeight="1">
      <c r="E14927" s="612">
        <f t="shared" si="162"/>
        <v>3764362.2</v>
      </c>
    </row>
    <row r="14928" spans="5:5" ht="22.5" customHeight="1">
      <c r="E14928" s="612">
        <f t="shared" si="162"/>
        <v>3764362.2</v>
      </c>
    </row>
    <row r="14929" spans="5:5" ht="22.5" customHeight="1">
      <c r="E14929" s="612">
        <f t="shared" si="162"/>
        <v>3764362.2</v>
      </c>
    </row>
    <row r="14930" spans="5:5" ht="22.5" customHeight="1">
      <c r="E14930" s="612">
        <f t="shared" si="162"/>
        <v>3764362.2</v>
      </c>
    </row>
    <row r="14931" spans="5:5" ht="22.5" customHeight="1">
      <c r="E14931" s="612">
        <f t="shared" si="162"/>
        <v>3764362.2</v>
      </c>
    </row>
    <row r="14932" spans="5:5" ht="22.5" customHeight="1">
      <c r="E14932" s="612">
        <f t="shared" si="162"/>
        <v>3764362.2</v>
      </c>
    </row>
    <row r="14933" spans="5:5" ht="22.5" customHeight="1">
      <c r="E14933" s="612">
        <f t="shared" si="162"/>
        <v>3764362.2</v>
      </c>
    </row>
    <row r="14934" spans="5:5" ht="22.5" customHeight="1">
      <c r="E14934" s="612">
        <f t="shared" si="162"/>
        <v>3764362.2</v>
      </c>
    </row>
    <row r="14935" spans="5:5" ht="22.5" customHeight="1">
      <c r="E14935" s="612">
        <f t="shared" si="162"/>
        <v>3764362.2</v>
      </c>
    </row>
    <row r="14936" spans="5:5" ht="22.5" customHeight="1">
      <c r="E14936" s="612">
        <f t="shared" si="162"/>
        <v>3764362.2</v>
      </c>
    </row>
    <row r="14937" spans="5:5" ht="22.5" customHeight="1">
      <c r="E14937" s="612">
        <f t="shared" si="162"/>
        <v>3764362.2</v>
      </c>
    </row>
    <row r="14938" spans="5:5" ht="22.5" customHeight="1">
      <c r="E14938" s="612">
        <f t="shared" si="162"/>
        <v>3764362.2</v>
      </c>
    </row>
    <row r="14939" spans="5:5" ht="22.5" customHeight="1">
      <c r="E14939" s="612">
        <f t="shared" si="162"/>
        <v>3764362.2</v>
      </c>
    </row>
    <row r="14940" spans="5:5" ht="22.5" customHeight="1">
      <c r="E14940" s="612">
        <f t="shared" si="162"/>
        <v>3764362.2</v>
      </c>
    </row>
    <row r="14941" spans="5:5" ht="22.5" customHeight="1">
      <c r="E14941" s="612">
        <f t="shared" si="162"/>
        <v>3764362.2</v>
      </c>
    </row>
    <row r="14942" spans="5:5" ht="22.5" customHeight="1">
      <c r="E14942" s="612">
        <f t="shared" si="162"/>
        <v>3764362.2</v>
      </c>
    </row>
    <row r="14943" spans="5:5" ht="22.5" customHeight="1">
      <c r="E14943" s="612">
        <f t="shared" si="162"/>
        <v>3764362.2</v>
      </c>
    </row>
    <row r="14944" spans="5:5" ht="22.5" customHeight="1">
      <c r="E14944" s="612">
        <f t="shared" si="162"/>
        <v>3764362.2</v>
      </c>
    </row>
    <row r="14945" spans="5:5" ht="22.5" customHeight="1">
      <c r="E14945" s="612">
        <f t="shared" si="162"/>
        <v>3764362.2</v>
      </c>
    </row>
    <row r="14946" spans="5:5" ht="22.5" customHeight="1">
      <c r="E14946" s="612">
        <f t="shared" si="162"/>
        <v>3764362.2</v>
      </c>
    </row>
    <row r="14947" spans="5:5" ht="22.5" customHeight="1">
      <c r="E14947" s="612">
        <f t="shared" si="162"/>
        <v>3764362.2</v>
      </c>
    </row>
    <row r="14948" spans="5:5" ht="22.5" customHeight="1">
      <c r="E14948" s="612">
        <f t="shared" si="162"/>
        <v>3764362.2</v>
      </c>
    </row>
    <row r="14949" spans="5:5" ht="22.5" customHeight="1">
      <c r="E14949" s="612">
        <f t="shared" si="162"/>
        <v>3764362.2</v>
      </c>
    </row>
    <row r="14950" spans="5:5" ht="22.5" customHeight="1">
      <c r="E14950" s="612">
        <f t="shared" si="162"/>
        <v>3764362.2</v>
      </c>
    </row>
    <row r="14951" spans="5:5" ht="22.5" customHeight="1">
      <c r="E14951" s="612">
        <f t="shared" si="162"/>
        <v>3764362.2</v>
      </c>
    </row>
    <row r="14952" spans="5:5" ht="22.5" customHeight="1">
      <c r="E14952" s="612">
        <f t="shared" si="162"/>
        <v>3764362.2</v>
      </c>
    </row>
    <row r="14953" spans="5:5" ht="22.5" customHeight="1">
      <c r="E14953" s="612">
        <f t="shared" si="162"/>
        <v>3764362.2</v>
      </c>
    </row>
    <row r="14954" spans="5:5" ht="22.5" customHeight="1">
      <c r="E14954" s="612">
        <f t="shared" si="162"/>
        <v>3764362.2</v>
      </c>
    </row>
    <row r="14955" spans="5:5" ht="22.5" customHeight="1">
      <c r="E14955" s="612">
        <f t="shared" si="162"/>
        <v>3764362.2</v>
      </c>
    </row>
    <row r="14956" spans="5:5" ht="22.5" customHeight="1">
      <c r="E14956" s="612">
        <f t="shared" si="162"/>
        <v>3764362.2</v>
      </c>
    </row>
    <row r="14957" spans="5:5" ht="22.5" customHeight="1">
      <c r="E14957" s="612">
        <f t="shared" si="162"/>
        <v>3764362.2</v>
      </c>
    </row>
    <row r="14958" spans="5:5" ht="22.5" customHeight="1">
      <c r="E14958" s="612">
        <f t="shared" si="162"/>
        <v>3764362.2</v>
      </c>
    </row>
    <row r="14959" spans="5:5" ht="22.5" customHeight="1">
      <c r="E14959" s="612">
        <f t="shared" si="162"/>
        <v>3764362.2</v>
      </c>
    </row>
    <row r="14960" spans="5:5" ht="22.5" customHeight="1">
      <c r="E14960" s="612">
        <f t="shared" si="162"/>
        <v>3764362.2</v>
      </c>
    </row>
    <row r="14961" spans="5:5" ht="22.5" customHeight="1">
      <c r="E14961" s="612">
        <f t="shared" si="162"/>
        <v>3764362.2</v>
      </c>
    </row>
    <row r="14962" spans="5:5" ht="22.5" customHeight="1">
      <c r="E14962" s="612">
        <f t="shared" si="162"/>
        <v>3764362.2</v>
      </c>
    </row>
    <row r="14963" spans="5:5" ht="22.5" customHeight="1">
      <c r="E14963" s="612">
        <f t="shared" si="162"/>
        <v>3764362.2</v>
      </c>
    </row>
    <row r="14964" spans="5:5" ht="22.5" customHeight="1">
      <c r="E14964" s="612">
        <f t="shared" si="162"/>
        <v>3764362.2</v>
      </c>
    </row>
    <row r="14965" spans="5:5" ht="22.5" customHeight="1">
      <c r="E14965" s="612">
        <f t="shared" si="162"/>
        <v>3764362.2</v>
      </c>
    </row>
    <row r="14966" spans="5:5" ht="22.5" customHeight="1">
      <c r="E14966" s="612">
        <f t="shared" si="162"/>
        <v>3764362.2</v>
      </c>
    </row>
    <row r="14967" spans="5:5" ht="22.5" customHeight="1">
      <c r="E14967" s="612">
        <f t="shared" si="162"/>
        <v>3764362.2</v>
      </c>
    </row>
    <row r="14968" spans="5:5" ht="22.5" customHeight="1">
      <c r="E14968" s="612">
        <f t="shared" si="162"/>
        <v>3764362.2</v>
      </c>
    </row>
    <row r="14969" spans="5:5" ht="22.5" customHeight="1">
      <c r="E14969" s="612">
        <f t="shared" si="162"/>
        <v>3764362.2</v>
      </c>
    </row>
    <row r="14970" spans="5:5" ht="22.5" customHeight="1">
      <c r="E14970" s="612">
        <f t="shared" si="162"/>
        <v>3764362.2</v>
      </c>
    </row>
    <row r="14971" spans="5:5" ht="22.5" customHeight="1">
      <c r="E14971" s="612">
        <f t="shared" si="162"/>
        <v>3764362.2</v>
      </c>
    </row>
    <row r="14972" spans="5:5" ht="22.5" customHeight="1">
      <c r="E14972" s="612">
        <f t="shared" si="162"/>
        <v>3764362.2</v>
      </c>
    </row>
    <row r="14973" spans="5:5" ht="22.5" customHeight="1">
      <c r="E14973" s="612">
        <f t="shared" si="162"/>
        <v>3764362.2</v>
      </c>
    </row>
    <row r="14974" spans="5:5" ht="22.5" customHeight="1">
      <c r="E14974" s="612">
        <f t="shared" si="162"/>
        <v>3764362.2</v>
      </c>
    </row>
    <row r="14975" spans="5:5" ht="22.5" customHeight="1">
      <c r="E14975" s="612">
        <f t="shared" si="162"/>
        <v>3764362.2</v>
      </c>
    </row>
    <row r="14976" spans="5:5" ht="22.5" customHeight="1">
      <c r="E14976" s="612">
        <f t="shared" si="162"/>
        <v>3764362.2</v>
      </c>
    </row>
    <row r="14977" spans="5:5" ht="22.5" customHeight="1">
      <c r="E14977" s="612">
        <f t="shared" si="162"/>
        <v>3764362.2</v>
      </c>
    </row>
    <row r="14978" spans="5:5" ht="22.5" customHeight="1">
      <c r="E14978" s="612">
        <f t="shared" si="162"/>
        <v>3764362.2</v>
      </c>
    </row>
    <row r="14979" spans="5:5" ht="22.5" customHeight="1">
      <c r="E14979" s="612">
        <f t="shared" si="162"/>
        <v>3764362.2</v>
      </c>
    </row>
    <row r="14980" spans="5:5" ht="22.5" customHeight="1">
      <c r="E14980" s="612">
        <f t="shared" si="162"/>
        <v>3764362.2</v>
      </c>
    </row>
    <row r="14981" spans="5:5" ht="22.5" customHeight="1">
      <c r="E14981" s="612">
        <f t="shared" si="162"/>
        <v>3764362.2</v>
      </c>
    </row>
    <row r="14982" spans="5:5" ht="22.5" customHeight="1">
      <c r="E14982" s="612">
        <f t="shared" si="162"/>
        <v>3764362.2</v>
      </c>
    </row>
    <row r="14983" spans="5:5" ht="22.5" customHeight="1">
      <c r="E14983" s="612">
        <f t="shared" si="162"/>
        <v>3764362.2</v>
      </c>
    </row>
    <row r="14984" spans="5:5" ht="22.5" customHeight="1">
      <c r="E14984" s="612">
        <f t="shared" si="162"/>
        <v>3764362.2</v>
      </c>
    </row>
    <row r="14985" spans="5:5" ht="22.5" customHeight="1">
      <c r="E14985" s="612">
        <f t="shared" si="162"/>
        <v>3764362.2</v>
      </c>
    </row>
    <row r="14986" spans="5:5" ht="22.5" customHeight="1">
      <c r="E14986" s="612">
        <f t="shared" ref="E14986:E15049" si="163">E14985-D14986+C14986</f>
        <v>3764362.2</v>
      </c>
    </row>
    <row r="14987" spans="5:5" ht="22.5" customHeight="1">
      <c r="E14987" s="612">
        <f t="shared" si="163"/>
        <v>3764362.2</v>
      </c>
    </row>
    <row r="14988" spans="5:5" ht="22.5" customHeight="1">
      <c r="E14988" s="612">
        <f t="shared" si="163"/>
        <v>3764362.2</v>
      </c>
    </row>
    <row r="14989" spans="5:5" ht="22.5" customHeight="1">
      <c r="E14989" s="612">
        <f t="shared" si="163"/>
        <v>3764362.2</v>
      </c>
    </row>
    <row r="14990" spans="5:5" ht="22.5" customHeight="1">
      <c r="E14990" s="612">
        <f t="shared" si="163"/>
        <v>3764362.2</v>
      </c>
    </row>
    <row r="14991" spans="5:5" ht="22.5" customHeight="1">
      <c r="E14991" s="612">
        <f t="shared" si="163"/>
        <v>3764362.2</v>
      </c>
    </row>
    <row r="14992" spans="5:5" ht="22.5" customHeight="1">
      <c r="E14992" s="612">
        <f t="shared" si="163"/>
        <v>3764362.2</v>
      </c>
    </row>
    <row r="14993" spans="5:5" ht="22.5" customHeight="1">
      <c r="E14993" s="612">
        <f t="shared" si="163"/>
        <v>3764362.2</v>
      </c>
    </row>
    <row r="14994" spans="5:5" ht="22.5" customHeight="1">
      <c r="E14994" s="612">
        <f t="shared" si="163"/>
        <v>3764362.2</v>
      </c>
    </row>
    <row r="14995" spans="5:5" ht="22.5" customHeight="1">
      <c r="E14995" s="612">
        <f t="shared" si="163"/>
        <v>3764362.2</v>
      </c>
    </row>
    <row r="14996" spans="5:5" ht="22.5" customHeight="1">
      <c r="E14996" s="612">
        <f t="shared" si="163"/>
        <v>3764362.2</v>
      </c>
    </row>
    <row r="14997" spans="5:5" ht="22.5" customHeight="1">
      <c r="E14997" s="612">
        <f t="shared" si="163"/>
        <v>3764362.2</v>
      </c>
    </row>
    <row r="14998" spans="5:5" ht="22.5" customHeight="1">
      <c r="E14998" s="612">
        <f t="shared" si="163"/>
        <v>3764362.2</v>
      </c>
    </row>
    <row r="14999" spans="5:5" ht="22.5" customHeight="1">
      <c r="E14999" s="612">
        <f t="shared" si="163"/>
        <v>3764362.2</v>
      </c>
    </row>
    <row r="15000" spans="5:5" ht="22.5" customHeight="1">
      <c r="E15000" s="612">
        <f t="shared" si="163"/>
        <v>3764362.2</v>
      </c>
    </row>
    <row r="15001" spans="5:5" ht="22.5" customHeight="1">
      <c r="E15001" s="612">
        <f t="shared" si="163"/>
        <v>3764362.2</v>
      </c>
    </row>
    <row r="15002" spans="5:5" ht="22.5" customHeight="1">
      <c r="E15002" s="612">
        <f t="shared" si="163"/>
        <v>3764362.2</v>
      </c>
    </row>
    <row r="15003" spans="5:5" ht="22.5" customHeight="1">
      <c r="E15003" s="612">
        <f t="shared" si="163"/>
        <v>3764362.2</v>
      </c>
    </row>
    <row r="15004" spans="5:5" ht="22.5" customHeight="1">
      <c r="E15004" s="612">
        <f t="shared" si="163"/>
        <v>3764362.2</v>
      </c>
    </row>
    <row r="15005" spans="5:5" ht="22.5" customHeight="1">
      <c r="E15005" s="612">
        <f t="shared" si="163"/>
        <v>3764362.2</v>
      </c>
    </row>
    <row r="15006" spans="5:5" ht="22.5" customHeight="1">
      <c r="E15006" s="612">
        <f t="shared" si="163"/>
        <v>3764362.2</v>
      </c>
    </row>
    <row r="15007" spans="5:5" ht="22.5" customHeight="1">
      <c r="E15007" s="612">
        <f t="shared" si="163"/>
        <v>3764362.2</v>
      </c>
    </row>
    <row r="15008" spans="5:5" ht="22.5" customHeight="1">
      <c r="E15008" s="612">
        <f t="shared" si="163"/>
        <v>3764362.2</v>
      </c>
    </row>
    <row r="15009" spans="5:5" ht="22.5" customHeight="1">
      <c r="E15009" s="612">
        <f t="shared" si="163"/>
        <v>3764362.2</v>
      </c>
    </row>
    <row r="15010" spans="5:5" ht="22.5" customHeight="1">
      <c r="E15010" s="612">
        <f t="shared" si="163"/>
        <v>3764362.2</v>
      </c>
    </row>
    <row r="15011" spans="5:5" ht="22.5" customHeight="1">
      <c r="E15011" s="612">
        <f t="shared" si="163"/>
        <v>3764362.2</v>
      </c>
    </row>
    <row r="15012" spans="5:5" ht="22.5" customHeight="1">
      <c r="E15012" s="612">
        <f t="shared" si="163"/>
        <v>3764362.2</v>
      </c>
    </row>
    <row r="15013" spans="5:5" ht="22.5" customHeight="1">
      <c r="E15013" s="612">
        <f t="shared" si="163"/>
        <v>3764362.2</v>
      </c>
    </row>
    <row r="15014" spans="5:5" ht="22.5" customHeight="1">
      <c r="E15014" s="612">
        <f t="shared" si="163"/>
        <v>3764362.2</v>
      </c>
    </row>
    <row r="15015" spans="5:5" ht="22.5" customHeight="1">
      <c r="E15015" s="612">
        <f t="shared" si="163"/>
        <v>3764362.2</v>
      </c>
    </row>
    <row r="15016" spans="5:5" ht="22.5" customHeight="1">
      <c r="E15016" s="612">
        <f t="shared" si="163"/>
        <v>3764362.2</v>
      </c>
    </row>
    <row r="15017" spans="5:5" ht="22.5" customHeight="1">
      <c r="E15017" s="612">
        <f t="shared" si="163"/>
        <v>3764362.2</v>
      </c>
    </row>
    <row r="15018" spans="5:5" ht="22.5" customHeight="1">
      <c r="E15018" s="612">
        <f t="shared" si="163"/>
        <v>3764362.2</v>
      </c>
    </row>
    <row r="15019" spans="5:5" ht="22.5" customHeight="1">
      <c r="E15019" s="612">
        <f t="shared" si="163"/>
        <v>3764362.2</v>
      </c>
    </row>
    <row r="15020" spans="5:5" ht="22.5" customHeight="1">
      <c r="E15020" s="612">
        <f t="shared" si="163"/>
        <v>3764362.2</v>
      </c>
    </row>
    <row r="15021" spans="5:5" ht="22.5" customHeight="1">
      <c r="E15021" s="612">
        <f t="shared" si="163"/>
        <v>3764362.2</v>
      </c>
    </row>
    <row r="15022" spans="5:5" ht="22.5" customHeight="1">
      <c r="E15022" s="612">
        <f t="shared" si="163"/>
        <v>3764362.2</v>
      </c>
    </row>
    <row r="15023" spans="5:5" ht="22.5" customHeight="1">
      <c r="E15023" s="612">
        <f t="shared" si="163"/>
        <v>3764362.2</v>
      </c>
    </row>
    <row r="15024" spans="5:5" ht="22.5" customHeight="1">
      <c r="E15024" s="612">
        <f t="shared" si="163"/>
        <v>3764362.2</v>
      </c>
    </row>
    <row r="15025" spans="5:5" ht="22.5" customHeight="1">
      <c r="E15025" s="612">
        <f t="shared" si="163"/>
        <v>3764362.2</v>
      </c>
    </row>
    <row r="15026" spans="5:5" ht="22.5" customHeight="1">
      <c r="E15026" s="612">
        <f t="shared" si="163"/>
        <v>3764362.2</v>
      </c>
    </row>
    <row r="15027" spans="5:5" ht="22.5" customHeight="1">
      <c r="E15027" s="612">
        <f t="shared" si="163"/>
        <v>3764362.2</v>
      </c>
    </row>
    <row r="15028" spans="5:5" ht="22.5" customHeight="1">
      <c r="E15028" s="612">
        <f t="shared" si="163"/>
        <v>3764362.2</v>
      </c>
    </row>
    <row r="15029" spans="5:5" ht="22.5" customHeight="1">
      <c r="E15029" s="612">
        <f t="shared" si="163"/>
        <v>3764362.2</v>
      </c>
    </row>
    <row r="15030" spans="5:5" ht="22.5" customHeight="1">
      <c r="E15030" s="612">
        <f t="shared" si="163"/>
        <v>3764362.2</v>
      </c>
    </row>
    <row r="15031" spans="5:5" ht="22.5" customHeight="1">
      <c r="E15031" s="612">
        <f t="shared" si="163"/>
        <v>3764362.2</v>
      </c>
    </row>
    <row r="15032" spans="5:5" ht="22.5" customHeight="1">
      <c r="E15032" s="612">
        <f t="shared" si="163"/>
        <v>3764362.2</v>
      </c>
    </row>
    <row r="15033" spans="5:5" ht="22.5" customHeight="1">
      <c r="E15033" s="612">
        <f t="shared" si="163"/>
        <v>3764362.2</v>
      </c>
    </row>
    <row r="15034" spans="5:5" ht="22.5" customHeight="1">
      <c r="E15034" s="612">
        <f t="shared" si="163"/>
        <v>3764362.2</v>
      </c>
    </row>
    <row r="15035" spans="5:5" ht="22.5" customHeight="1">
      <c r="E15035" s="612">
        <f t="shared" si="163"/>
        <v>3764362.2</v>
      </c>
    </row>
    <row r="15036" spans="5:5" ht="22.5" customHeight="1">
      <c r="E15036" s="612">
        <f t="shared" si="163"/>
        <v>3764362.2</v>
      </c>
    </row>
    <row r="15037" spans="5:5" ht="22.5" customHeight="1">
      <c r="E15037" s="612">
        <f t="shared" si="163"/>
        <v>3764362.2</v>
      </c>
    </row>
    <row r="15038" spans="5:5" ht="22.5" customHeight="1">
      <c r="E15038" s="612">
        <f t="shared" si="163"/>
        <v>3764362.2</v>
      </c>
    </row>
    <row r="15039" spans="5:5" ht="22.5" customHeight="1">
      <c r="E15039" s="612">
        <f t="shared" si="163"/>
        <v>3764362.2</v>
      </c>
    </row>
    <row r="15040" spans="5:5" ht="22.5" customHeight="1">
      <c r="E15040" s="612">
        <f t="shared" si="163"/>
        <v>3764362.2</v>
      </c>
    </row>
    <row r="15041" spans="5:5" ht="22.5" customHeight="1">
      <c r="E15041" s="612">
        <f t="shared" si="163"/>
        <v>3764362.2</v>
      </c>
    </row>
    <row r="15042" spans="5:5" ht="22.5" customHeight="1">
      <c r="E15042" s="612">
        <f t="shared" si="163"/>
        <v>3764362.2</v>
      </c>
    </row>
    <row r="15043" spans="5:5" ht="22.5" customHeight="1">
      <c r="E15043" s="612">
        <f t="shared" si="163"/>
        <v>3764362.2</v>
      </c>
    </row>
    <row r="15044" spans="5:5" ht="22.5" customHeight="1">
      <c r="E15044" s="612">
        <f t="shared" si="163"/>
        <v>3764362.2</v>
      </c>
    </row>
    <row r="15045" spans="5:5" ht="22.5" customHeight="1">
      <c r="E15045" s="612">
        <f t="shared" si="163"/>
        <v>3764362.2</v>
      </c>
    </row>
    <row r="15046" spans="5:5" ht="22.5" customHeight="1">
      <c r="E15046" s="612">
        <f t="shared" si="163"/>
        <v>3764362.2</v>
      </c>
    </row>
    <row r="15047" spans="5:5" ht="22.5" customHeight="1">
      <c r="E15047" s="612">
        <f t="shared" si="163"/>
        <v>3764362.2</v>
      </c>
    </row>
    <row r="15048" spans="5:5" ht="22.5" customHeight="1">
      <c r="E15048" s="612">
        <f t="shared" si="163"/>
        <v>3764362.2</v>
      </c>
    </row>
    <row r="15049" spans="5:5" ht="22.5" customHeight="1">
      <c r="E15049" s="612">
        <f t="shared" si="163"/>
        <v>3764362.2</v>
      </c>
    </row>
    <row r="15050" spans="5:5" ht="22.5" customHeight="1">
      <c r="E15050" s="612">
        <f t="shared" ref="E15050:E15113" si="164">E15049-D15050+C15050</f>
        <v>3764362.2</v>
      </c>
    </row>
    <row r="15051" spans="5:5" ht="22.5" customHeight="1">
      <c r="E15051" s="612">
        <f t="shared" si="164"/>
        <v>3764362.2</v>
      </c>
    </row>
    <row r="15052" spans="5:5" ht="22.5" customHeight="1">
      <c r="E15052" s="612">
        <f t="shared" si="164"/>
        <v>3764362.2</v>
      </c>
    </row>
    <row r="15053" spans="5:5" ht="22.5" customHeight="1">
      <c r="E15053" s="612">
        <f t="shared" si="164"/>
        <v>3764362.2</v>
      </c>
    </row>
    <row r="15054" spans="5:5" ht="22.5" customHeight="1">
      <c r="E15054" s="612">
        <f t="shared" si="164"/>
        <v>3764362.2</v>
      </c>
    </row>
    <row r="15055" spans="5:5" ht="22.5" customHeight="1">
      <c r="E15055" s="612">
        <f t="shared" si="164"/>
        <v>3764362.2</v>
      </c>
    </row>
    <row r="15056" spans="5:5" ht="22.5" customHeight="1">
      <c r="E15056" s="612">
        <f t="shared" si="164"/>
        <v>3764362.2</v>
      </c>
    </row>
    <row r="15057" spans="5:5" ht="22.5" customHeight="1">
      <c r="E15057" s="612">
        <f t="shared" si="164"/>
        <v>3764362.2</v>
      </c>
    </row>
    <row r="15058" spans="5:5" ht="22.5" customHeight="1">
      <c r="E15058" s="612">
        <f t="shared" si="164"/>
        <v>3764362.2</v>
      </c>
    </row>
    <row r="15059" spans="5:5" ht="22.5" customHeight="1">
      <c r="E15059" s="612">
        <f t="shared" si="164"/>
        <v>3764362.2</v>
      </c>
    </row>
    <row r="15060" spans="5:5" ht="22.5" customHeight="1">
      <c r="E15060" s="612">
        <f t="shared" si="164"/>
        <v>3764362.2</v>
      </c>
    </row>
    <row r="15061" spans="5:5" ht="22.5" customHeight="1">
      <c r="E15061" s="612">
        <f t="shared" si="164"/>
        <v>3764362.2</v>
      </c>
    </row>
    <row r="15062" spans="5:5" ht="22.5" customHeight="1">
      <c r="E15062" s="612">
        <f t="shared" si="164"/>
        <v>3764362.2</v>
      </c>
    </row>
    <row r="15063" spans="5:5" ht="22.5" customHeight="1">
      <c r="E15063" s="612">
        <f t="shared" si="164"/>
        <v>3764362.2</v>
      </c>
    </row>
    <row r="15064" spans="5:5" ht="22.5" customHeight="1">
      <c r="E15064" s="612">
        <f t="shared" si="164"/>
        <v>3764362.2</v>
      </c>
    </row>
    <row r="15065" spans="5:5" ht="22.5" customHeight="1">
      <c r="E15065" s="612">
        <f t="shared" si="164"/>
        <v>3764362.2</v>
      </c>
    </row>
    <row r="15066" spans="5:5" ht="22.5" customHeight="1">
      <c r="E15066" s="612">
        <f t="shared" si="164"/>
        <v>3764362.2</v>
      </c>
    </row>
    <row r="15067" spans="5:5" ht="22.5" customHeight="1">
      <c r="E15067" s="612">
        <f t="shared" si="164"/>
        <v>3764362.2</v>
      </c>
    </row>
    <row r="15068" spans="5:5" ht="22.5" customHeight="1">
      <c r="E15068" s="612">
        <f t="shared" si="164"/>
        <v>3764362.2</v>
      </c>
    </row>
    <row r="15069" spans="5:5" ht="22.5" customHeight="1">
      <c r="E15069" s="612">
        <f t="shared" si="164"/>
        <v>3764362.2</v>
      </c>
    </row>
    <row r="15070" spans="5:5" ht="22.5" customHeight="1">
      <c r="E15070" s="612">
        <f t="shared" si="164"/>
        <v>3764362.2</v>
      </c>
    </row>
    <row r="15071" spans="5:5" ht="22.5" customHeight="1">
      <c r="E15071" s="612">
        <f t="shared" si="164"/>
        <v>3764362.2</v>
      </c>
    </row>
    <row r="15072" spans="5:5" ht="22.5" customHeight="1">
      <c r="E15072" s="612">
        <f t="shared" si="164"/>
        <v>3764362.2</v>
      </c>
    </row>
    <row r="15073" spans="5:5" ht="22.5" customHeight="1">
      <c r="E15073" s="612">
        <f t="shared" si="164"/>
        <v>3764362.2</v>
      </c>
    </row>
    <row r="15074" spans="5:5" ht="22.5" customHeight="1">
      <c r="E15074" s="612">
        <f t="shared" si="164"/>
        <v>3764362.2</v>
      </c>
    </row>
    <row r="15075" spans="5:5" ht="22.5" customHeight="1">
      <c r="E15075" s="612">
        <f t="shared" si="164"/>
        <v>3764362.2</v>
      </c>
    </row>
    <row r="15076" spans="5:5" ht="22.5" customHeight="1">
      <c r="E15076" s="612">
        <f t="shared" si="164"/>
        <v>3764362.2</v>
      </c>
    </row>
    <row r="15077" spans="5:5" ht="22.5" customHeight="1">
      <c r="E15077" s="612">
        <f t="shared" si="164"/>
        <v>3764362.2</v>
      </c>
    </row>
    <row r="15078" spans="5:5" ht="22.5" customHeight="1">
      <c r="E15078" s="612">
        <f t="shared" si="164"/>
        <v>3764362.2</v>
      </c>
    </row>
    <row r="15079" spans="5:5" ht="22.5" customHeight="1">
      <c r="E15079" s="612">
        <f t="shared" si="164"/>
        <v>3764362.2</v>
      </c>
    </row>
    <row r="15080" spans="5:5" ht="22.5" customHeight="1">
      <c r="E15080" s="612">
        <f t="shared" si="164"/>
        <v>3764362.2</v>
      </c>
    </row>
    <row r="15081" spans="5:5" ht="22.5" customHeight="1">
      <c r="E15081" s="612">
        <f t="shared" si="164"/>
        <v>3764362.2</v>
      </c>
    </row>
    <row r="15082" spans="5:5" ht="22.5" customHeight="1">
      <c r="E15082" s="612">
        <f t="shared" si="164"/>
        <v>3764362.2</v>
      </c>
    </row>
    <row r="15083" spans="5:5" ht="22.5" customHeight="1">
      <c r="E15083" s="612">
        <f t="shared" si="164"/>
        <v>3764362.2</v>
      </c>
    </row>
    <row r="15084" spans="5:5" ht="22.5" customHeight="1">
      <c r="E15084" s="612">
        <f t="shared" si="164"/>
        <v>3764362.2</v>
      </c>
    </row>
    <row r="15085" spans="5:5" ht="22.5" customHeight="1">
      <c r="E15085" s="612">
        <f t="shared" si="164"/>
        <v>3764362.2</v>
      </c>
    </row>
    <row r="15086" spans="5:5" ht="22.5" customHeight="1">
      <c r="E15086" s="612">
        <f t="shared" si="164"/>
        <v>3764362.2</v>
      </c>
    </row>
    <row r="15087" spans="5:5" ht="22.5" customHeight="1">
      <c r="E15087" s="612">
        <f t="shared" si="164"/>
        <v>3764362.2</v>
      </c>
    </row>
    <row r="15088" spans="5:5" ht="22.5" customHeight="1">
      <c r="E15088" s="612">
        <f t="shared" si="164"/>
        <v>3764362.2</v>
      </c>
    </row>
    <row r="15089" spans="5:5" ht="22.5" customHeight="1">
      <c r="E15089" s="612">
        <f t="shared" si="164"/>
        <v>3764362.2</v>
      </c>
    </row>
    <row r="15090" spans="5:5" ht="22.5" customHeight="1">
      <c r="E15090" s="612">
        <f t="shared" si="164"/>
        <v>3764362.2</v>
      </c>
    </row>
    <row r="15091" spans="5:5" ht="22.5" customHeight="1">
      <c r="E15091" s="612">
        <f t="shared" si="164"/>
        <v>3764362.2</v>
      </c>
    </row>
    <row r="15092" spans="5:5" ht="22.5" customHeight="1">
      <c r="E15092" s="612">
        <f t="shared" si="164"/>
        <v>3764362.2</v>
      </c>
    </row>
    <row r="15093" spans="5:5" ht="22.5" customHeight="1">
      <c r="E15093" s="612">
        <f t="shared" si="164"/>
        <v>3764362.2</v>
      </c>
    </row>
    <row r="15094" spans="5:5" ht="22.5" customHeight="1">
      <c r="E15094" s="612">
        <f t="shared" si="164"/>
        <v>3764362.2</v>
      </c>
    </row>
    <row r="15095" spans="5:5" ht="22.5" customHeight="1">
      <c r="E15095" s="612">
        <f t="shared" si="164"/>
        <v>3764362.2</v>
      </c>
    </row>
    <row r="15096" spans="5:5" ht="22.5" customHeight="1">
      <c r="E15096" s="612">
        <f t="shared" si="164"/>
        <v>3764362.2</v>
      </c>
    </row>
    <row r="15097" spans="5:5" ht="22.5" customHeight="1">
      <c r="E15097" s="612">
        <f t="shared" si="164"/>
        <v>3764362.2</v>
      </c>
    </row>
    <row r="15098" spans="5:5" ht="22.5" customHeight="1">
      <c r="E15098" s="612">
        <f t="shared" si="164"/>
        <v>3764362.2</v>
      </c>
    </row>
    <row r="15099" spans="5:5" ht="22.5" customHeight="1">
      <c r="E15099" s="612">
        <f t="shared" si="164"/>
        <v>3764362.2</v>
      </c>
    </row>
    <row r="15100" spans="5:5" ht="22.5" customHeight="1">
      <c r="E15100" s="612">
        <f t="shared" si="164"/>
        <v>3764362.2</v>
      </c>
    </row>
    <row r="15101" spans="5:5" ht="22.5" customHeight="1">
      <c r="E15101" s="612">
        <f t="shared" si="164"/>
        <v>3764362.2</v>
      </c>
    </row>
    <row r="15102" spans="5:5" ht="22.5" customHeight="1">
      <c r="E15102" s="612">
        <f t="shared" si="164"/>
        <v>3764362.2</v>
      </c>
    </row>
    <row r="15103" spans="5:5" ht="22.5" customHeight="1">
      <c r="E15103" s="612">
        <f t="shared" si="164"/>
        <v>3764362.2</v>
      </c>
    </row>
    <row r="15104" spans="5:5" ht="22.5" customHeight="1">
      <c r="E15104" s="612">
        <f t="shared" si="164"/>
        <v>3764362.2</v>
      </c>
    </row>
    <row r="15105" spans="5:5" ht="22.5" customHeight="1">
      <c r="E15105" s="612">
        <f t="shared" si="164"/>
        <v>3764362.2</v>
      </c>
    </row>
    <row r="15106" spans="5:5" ht="22.5" customHeight="1">
      <c r="E15106" s="612">
        <f t="shared" si="164"/>
        <v>3764362.2</v>
      </c>
    </row>
    <row r="15107" spans="5:5" ht="22.5" customHeight="1">
      <c r="E15107" s="612">
        <f t="shared" si="164"/>
        <v>3764362.2</v>
      </c>
    </row>
    <row r="15108" spans="5:5" ht="22.5" customHeight="1">
      <c r="E15108" s="612">
        <f t="shared" si="164"/>
        <v>3764362.2</v>
      </c>
    </row>
    <row r="15109" spans="5:5" ht="22.5" customHeight="1">
      <c r="E15109" s="612">
        <f t="shared" si="164"/>
        <v>3764362.2</v>
      </c>
    </row>
    <row r="15110" spans="5:5" ht="22.5" customHeight="1">
      <c r="E15110" s="612">
        <f t="shared" si="164"/>
        <v>3764362.2</v>
      </c>
    </row>
    <row r="15111" spans="5:5" ht="22.5" customHeight="1">
      <c r="E15111" s="612">
        <f t="shared" si="164"/>
        <v>3764362.2</v>
      </c>
    </row>
    <row r="15112" spans="5:5" ht="22.5" customHeight="1">
      <c r="E15112" s="612">
        <f t="shared" si="164"/>
        <v>3764362.2</v>
      </c>
    </row>
    <row r="15113" spans="5:5" ht="22.5" customHeight="1">
      <c r="E15113" s="612">
        <f t="shared" si="164"/>
        <v>3764362.2</v>
      </c>
    </row>
    <row r="15114" spans="5:5" ht="22.5" customHeight="1">
      <c r="E15114" s="612">
        <f t="shared" ref="E15114:E15177" si="165">E15113-D15114+C15114</f>
        <v>3764362.2</v>
      </c>
    </row>
    <row r="15115" spans="5:5" ht="22.5" customHeight="1">
      <c r="E15115" s="612">
        <f t="shared" si="165"/>
        <v>3764362.2</v>
      </c>
    </row>
    <row r="15116" spans="5:5" ht="22.5" customHeight="1">
      <c r="E15116" s="612">
        <f t="shared" si="165"/>
        <v>3764362.2</v>
      </c>
    </row>
    <row r="15117" spans="5:5" ht="22.5" customHeight="1">
      <c r="E15117" s="612">
        <f t="shared" si="165"/>
        <v>3764362.2</v>
      </c>
    </row>
    <row r="15118" spans="5:5" ht="22.5" customHeight="1">
      <c r="E15118" s="612">
        <f t="shared" si="165"/>
        <v>3764362.2</v>
      </c>
    </row>
    <row r="15119" spans="5:5" ht="22.5" customHeight="1">
      <c r="E15119" s="612">
        <f t="shared" si="165"/>
        <v>3764362.2</v>
      </c>
    </row>
    <row r="15120" spans="5:5" ht="22.5" customHeight="1">
      <c r="E15120" s="612">
        <f t="shared" si="165"/>
        <v>3764362.2</v>
      </c>
    </row>
    <row r="15121" spans="5:5" ht="22.5" customHeight="1">
      <c r="E15121" s="612">
        <f t="shared" si="165"/>
        <v>3764362.2</v>
      </c>
    </row>
    <row r="15122" spans="5:5" ht="22.5" customHeight="1">
      <c r="E15122" s="612">
        <f t="shared" si="165"/>
        <v>3764362.2</v>
      </c>
    </row>
    <row r="15123" spans="5:5" ht="22.5" customHeight="1">
      <c r="E15123" s="612">
        <f t="shared" si="165"/>
        <v>3764362.2</v>
      </c>
    </row>
    <row r="15124" spans="5:5" ht="22.5" customHeight="1">
      <c r="E15124" s="612">
        <f t="shared" si="165"/>
        <v>3764362.2</v>
      </c>
    </row>
    <row r="15125" spans="5:5" ht="22.5" customHeight="1">
      <c r="E15125" s="612">
        <f t="shared" si="165"/>
        <v>3764362.2</v>
      </c>
    </row>
    <row r="15126" spans="5:5" ht="22.5" customHeight="1">
      <c r="E15126" s="612">
        <f t="shared" si="165"/>
        <v>3764362.2</v>
      </c>
    </row>
    <row r="15127" spans="5:5" ht="22.5" customHeight="1">
      <c r="E15127" s="612">
        <f t="shared" si="165"/>
        <v>3764362.2</v>
      </c>
    </row>
    <row r="15128" spans="5:5" ht="22.5" customHeight="1">
      <c r="E15128" s="612">
        <f t="shared" si="165"/>
        <v>3764362.2</v>
      </c>
    </row>
    <row r="15129" spans="5:5" ht="22.5" customHeight="1">
      <c r="E15129" s="612">
        <f t="shared" si="165"/>
        <v>3764362.2</v>
      </c>
    </row>
    <row r="15130" spans="5:5" ht="22.5" customHeight="1">
      <c r="E15130" s="612">
        <f t="shared" si="165"/>
        <v>3764362.2</v>
      </c>
    </row>
    <row r="15131" spans="5:5" ht="22.5" customHeight="1">
      <c r="E15131" s="612">
        <f t="shared" si="165"/>
        <v>3764362.2</v>
      </c>
    </row>
    <row r="15132" spans="5:5" ht="22.5" customHeight="1">
      <c r="E15132" s="612">
        <f t="shared" si="165"/>
        <v>3764362.2</v>
      </c>
    </row>
    <row r="15133" spans="5:5" ht="22.5" customHeight="1">
      <c r="E15133" s="612">
        <f t="shared" si="165"/>
        <v>3764362.2</v>
      </c>
    </row>
    <row r="15134" spans="5:5" ht="22.5" customHeight="1">
      <c r="E15134" s="612">
        <f t="shared" si="165"/>
        <v>3764362.2</v>
      </c>
    </row>
    <row r="15135" spans="5:5" ht="22.5" customHeight="1">
      <c r="E15135" s="612">
        <f t="shared" si="165"/>
        <v>3764362.2</v>
      </c>
    </row>
    <row r="15136" spans="5:5" ht="22.5" customHeight="1">
      <c r="E15136" s="612">
        <f t="shared" si="165"/>
        <v>3764362.2</v>
      </c>
    </row>
    <row r="15137" spans="5:5" ht="22.5" customHeight="1">
      <c r="E15137" s="612">
        <f t="shared" si="165"/>
        <v>3764362.2</v>
      </c>
    </row>
    <row r="15138" spans="5:5" ht="22.5" customHeight="1">
      <c r="E15138" s="612">
        <f t="shared" si="165"/>
        <v>3764362.2</v>
      </c>
    </row>
    <row r="15139" spans="5:5" ht="22.5" customHeight="1">
      <c r="E15139" s="612">
        <f t="shared" si="165"/>
        <v>3764362.2</v>
      </c>
    </row>
    <row r="15140" spans="5:5" ht="22.5" customHeight="1">
      <c r="E15140" s="612">
        <f t="shared" si="165"/>
        <v>3764362.2</v>
      </c>
    </row>
    <row r="15141" spans="5:5" ht="22.5" customHeight="1">
      <c r="E15141" s="612">
        <f t="shared" si="165"/>
        <v>3764362.2</v>
      </c>
    </row>
    <row r="15142" spans="5:5" ht="22.5" customHeight="1">
      <c r="E15142" s="612">
        <f t="shared" si="165"/>
        <v>3764362.2</v>
      </c>
    </row>
    <row r="15143" spans="5:5" ht="22.5" customHeight="1">
      <c r="E15143" s="612">
        <f t="shared" si="165"/>
        <v>3764362.2</v>
      </c>
    </row>
    <row r="15144" spans="5:5" ht="22.5" customHeight="1">
      <c r="E15144" s="612">
        <f t="shared" si="165"/>
        <v>3764362.2</v>
      </c>
    </row>
    <row r="15145" spans="5:5" ht="22.5" customHeight="1">
      <c r="E15145" s="612">
        <f t="shared" si="165"/>
        <v>3764362.2</v>
      </c>
    </row>
    <row r="15146" spans="5:5" ht="22.5" customHeight="1">
      <c r="E15146" s="612">
        <f t="shared" si="165"/>
        <v>3764362.2</v>
      </c>
    </row>
    <row r="15147" spans="5:5" ht="22.5" customHeight="1">
      <c r="E15147" s="612">
        <f t="shared" si="165"/>
        <v>3764362.2</v>
      </c>
    </row>
    <row r="15148" spans="5:5" ht="22.5" customHeight="1">
      <c r="E15148" s="612">
        <f t="shared" si="165"/>
        <v>3764362.2</v>
      </c>
    </row>
    <row r="15149" spans="5:5" ht="22.5" customHeight="1">
      <c r="E15149" s="612">
        <f t="shared" si="165"/>
        <v>3764362.2</v>
      </c>
    </row>
    <row r="15150" spans="5:5" ht="22.5" customHeight="1">
      <c r="E15150" s="612">
        <f t="shared" si="165"/>
        <v>3764362.2</v>
      </c>
    </row>
    <row r="15151" spans="5:5" ht="22.5" customHeight="1">
      <c r="E15151" s="612">
        <f t="shared" si="165"/>
        <v>3764362.2</v>
      </c>
    </row>
    <row r="15152" spans="5:5" ht="22.5" customHeight="1">
      <c r="E15152" s="612">
        <f t="shared" si="165"/>
        <v>3764362.2</v>
      </c>
    </row>
    <row r="15153" spans="5:5" ht="22.5" customHeight="1">
      <c r="E15153" s="612">
        <f t="shared" si="165"/>
        <v>3764362.2</v>
      </c>
    </row>
    <row r="15154" spans="5:5" ht="22.5" customHeight="1">
      <c r="E15154" s="612">
        <f t="shared" si="165"/>
        <v>3764362.2</v>
      </c>
    </row>
    <row r="15155" spans="5:5" ht="22.5" customHeight="1">
      <c r="E15155" s="612">
        <f t="shared" si="165"/>
        <v>3764362.2</v>
      </c>
    </row>
    <row r="15156" spans="5:5" ht="22.5" customHeight="1">
      <c r="E15156" s="612">
        <f t="shared" si="165"/>
        <v>3764362.2</v>
      </c>
    </row>
    <row r="15157" spans="5:5" ht="22.5" customHeight="1">
      <c r="E15157" s="612">
        <f t="shared" si="165"/>
        <v>3764362.2</v>
      </c>
    </row>
    <row r="15158" spans="5:5" ht="22.5" customHeight="1">
      <c r="E15158" s="612">
        <f t="shared" si="165"/>
        <v>3764362.2</v>
      </c>
    </row>
    <row r="15159" spans="5:5" ht="22.5" customHeight="1">
      <c r="E15159" s="612">
        <f t="shared" si="165"/>
        <v>3764362.2</v>
      </c>
    </row>
    <row r="15160" spans="5:5" ht="22.5" customHeight="1">
      <c r="E15160" s="612">
        <f t="shared" si="165"/>
        <v>3764362.2</v>
      </c>
    </row>
    <row r="15161" spans="5:5" ht="22.5" customHeight="1">
      <c r="E15161" s="612">
        <f t="shared" si="165"/>
        <v>3764362.2</v>
      </c>
    </row>
    <row r="15162" spans="5:5" ht="22.5" customHeight="1">
      <c r="E15162" s="612">
        <f t="shared" si="165"/>
        <v>3764362.2</v>
      </c>
    </row>
    <row r="15163" spans="5:5" ht="22.5" customHeight="1">
      <c r="E15163" s="612">
        <f t="shared" si="165"/>
        <v>3764362.2</v>
      </c>
    </row>
    <row r="15164" spans="5:5" ht="22.5" customHeight="1">
      <c r="E15164" s="612">
        <f t="shared" si="165"/>
        <v>3764362.2</v>
      </c>
    </row>
    <row r="15165" spans="5:5" ht="22.5" customHeight="1">
      <c r="E15165" s="612">
        <f t="shared" si="165"/>
        <v>3764362.2</v>
      </c>
    </row>
    <row r="15166" spans="5:5" ht="22.5" customHeight="1">
      <c r="E15166" s="612">
        <f t="shared" si="165"/>
        <v>3764362.2</v>
      </c>
    </row>
    <row r="15167" spans="5:5" ht="22.5" customHeight="1">
      <c r="E15167" s="612">
        <f t="shared" si="165"/>
        <v>3764362.2</v>
      </c>
    </row>
    <row r="15168" spans="5:5" ht="22.5" customHeight="1">
      <c r="E15168" s="612">
        <f t="shared" si="165"/>
        <v>3764362.2</v>
      </c>
    </row>
    <row r="15169" spans="5:5" ht="22.5" customHeight="1">
      <c r="E15169" s="612">
        <f t="shared" si="165"/>
        <v>3764362.2</v>
      </c>
    </row>
    <row r="15170" spans="5:5" ht="22.5" customHeight="1">
      <c r="E15170" s="612">
        <f t="shared" si="165"/>
        <v>3764362.2</v>
      </c>
    </row>
    <row r="15171" spans="5:5" ht="22.5" customHeight="1">
      <c r="E15171" s="612">
        <f t="shared" si="165"/>
        <v>3764362.2</v>
      </c>
    </row>
    <row r="15172" spans="5:5" ht="22.5" customHeight="1">
      <c r="E15172" s="612">
        <f t="shared" si="165"/>
        <v>3764362.2</v>
      </c>
    </row>
    <row r="15173" spans="5:5" ht="22.5" customHeight="1">
      <c r="E15173" s="612">
        <f t="shared" si="165"/>
        <v>3764362.2</v>
      </c>
    </row>
    <row r="15174" spans="5:5" ht="22.5" customHeight="1">
      <c r="E15174" s="612">
        <f t="shared" si="165"/>
        <v>3764362.2</v>
      </c>
    </row>
    <row r="15175" spans="5:5" ht="22.5" customHeight="1">
      <c r="E15175" s="612">
        <f t="shared" si="165"/>
        <v>3764362.2</v>
      </c>
    </row>
    <row r="15176" spans="5:5" ht="22.5" customHeight="1">
      <c r="E15176" s="612">
        <f t="shared" si="165"/>
        <v>3764362.2</v>
      </c>
    </row>
    <row r="15177" spans="5:5" ht="22.5" customHeight="1">
      <c r="E15177" s="612">
        <f t="shared" si="165"/>
        <v>3764362.2</v>
      </c>
    </row>
    <row r="15178" spans="5:5" ht="22.5" customHeight="1">
      <c r="E15178" s="612">
        <f t="shared" ref="E15178:E15241" si="166">E15177-D15178+C15178</f>
        <v>3764362.2</v>
      </c>
    </row>
    <row r="15179" spans="5:5" ht="22.5" customHeight="1">
      <c r="E15179" s="612">
        <f t="shared" si="166"/>
        <v>3764362.2</v>
      </c>
    </row>
    <row r="15180" spans="5:5" ht="22.5" customHeight="1">
      <c r="E15180" s="612">
        <f t="shared" si="166"/>
        <v>3764362.2</v>
      </c>
    </row>
    <row r="15181" spans="5:5" ht="22.5" customHeight="1">
      <c r="E15181" s="612">
        <f t="shared" si="166"/>
        <v>3764362.2</v>
      </c>
    </row>
    <row r="15182" spans="5:5" ht="22.5" customHeight="1">
      <c r="E15182" s="612">
        <f t="shared" si="166"/>
        <v>3764362.2</v>
      </c>
    </row>
    <row r="15183" spans="5:5" ht="22.5" customHeight="1">
      <c r="E15183" s="612">
        <f t="shared" si="166"/>
        <v>3764362.2</v>
      </c>
    </row>
    <row r="15184" spans="5:5" ht="22.5" customHeight="1">
      <c r="E15184" s="612">
        <f t="shared" si="166"/>
        <v>3764362.2</v>
      </c>
    </row>
    <row r="15185" spans="5:5" ht="22.5" customHeight="1">
      <c r="E15185" s="612">
        <f t="shared" si="166"/>
        <v>3764362.2</v>
      </c>
    </row>
    <row r="15186" spans="5:5" ht="22.5" customHeight="1">
      <c r="E15186" s="612">
        <f t="shared" si="166"/>
        <v>3764362.2</v>
      </c>
    </row>
    <row r="15187" spans="5:5" ht="22.5" customHeight="1">
      <c r="E15187" s="612">
        <f t="shared" si="166"/>
        <v>3764362.2</v>
      </c>
    </row>
    <row r="15188" spans="5:5" ht="22.5" customHeight="1">
      <c r="E15188" s="612">
        <f t="shared" si="166"/>
        <v>3764362.2</v>
      </c>
    </row>
    <row r="15189" spans="5:5" ht="22.5" customHeight="1">
      <c r="E15189" s="612">
        <f t="shared" si="166"/>
        <v>3764362.2</v>
      </c>
    </row>
    <row r="15190" spans="5:5" ht="22.5" customHeight="1">
      <c r="E15190" s="612">
        <f t="shared" si="166"/>
        <v>3764362.2</v>
      </c>
    </row>
    <row r="15191" spans="5:5" ht="22.5" customHeight="1">
      <c r="E15191" s="612">
        <f t="shared" si="166"/>
        <v>3764362.2</v>
      </c>
    </row>
    <row r="15192" spans="5:5" ht="22.5" customHeight="1">
      <c r="E15192" s="612">
        <f t="shared" si="166"/>
        <v>3764362.2</v>
      </c>
    </row>
    <row r="15193" spans="5:5" ht="22.5" customHeight="1">
      <c r="E15193" s="612">
        <f t="shared" si="166"/>
        <v>3764362.2</v>
      </c>
    </row>
    <row r="15194" spans="5:5" ht="22.5" customHeight="1">
      <c r="E15194" s="612">
        <f t="shared" si="166"/>
        <v>3764362.2</v>
      </c>
    </row>
    <row r="15195" spans="5:5" ht="22.5" customHeight="1">
      <c r="E15195" s="612">
        <f t="shared" si="166"/>
        <v>3764362.2</v>
      </c>
    </row>
    <row r="15196" spans="5:5" ht="22.5" customHeight="1">
      <c r="E15196" s="612">
        <f t="shared" si="166"/>
        <v>3764362.2</v>
      </c>
    </row>
    <row r="15197" spans="5:5" ht="22.5" customHeight="1">
      <c r="E15197" s="612">
        <f t="shared" si="166"/>
        <v>3764362.2</v>
      </c>
    </row>
    <row r="15198" spans="5:5" ht="22.5" customHeight="1">
      <c r="E15198" s="612">
        <f t="shared" si="166"/>
        <v>3764362.2</v>
      </c>
    </row>
    <row r="15199" spans="5:5" ht="22.5" customHeight="1">
      <c r="E15199" s="612">
        <f t="shared" si="166"/>
        <v>3764362.2</v>
      </c>
    </row>
    <row r="15200" spans="5:5" ht="22.5" customHeight="1">
      <c r="E15200" s="612">
        <f t="shared" si="166"/>
        <v>3764362.2</v>
      </c>
    </row>
    <row r="15201" spans="5:5" ht="22.5" customHeight="1">
      <c r="E15201" s="612">
        <f t="shared" si="166"/>
        <v>3764362.2</v>
      </c>
    </row>
    <row r="15202" spans="5:5" ht="22.5" customHeight="1">
      <c r="E15202" s="612">
        <f t="shared" si="166"/>
        <v>3764362.2</v>
      </c>
    </row>
    <row r="15203" spans="5:5" ht="22.5" customHeight="1">
      <c r="E15203" s="612">
        <f t="shared" si="166"/>
        <v>3764362.2</v>
      </c>
    </row>
    <row r="15204" spans="5:5" ht="22.5" customHeight="1">
      <c r="E15204" s="612">
        <f t="shared" si="166"/>
        <v>3764362.2</v>
      </c>
    </row>
    <row r="15205" spans="5:5" ht="22.5" customHeight="1">
      <c r="E15205" s="612">
        <f t="shared" si="166"/>
        <v>3764362.2</v>
      </c>
    </row>
    <row r="15206" spans="5:5" ht="22.5" customHeight="1">
      <c r="E15206" s="612">
        <f t="shared" si="166"/>
        <v>3764362.2</v>
      </c>
    </row>
    <row r="15207" spans="5:5" ht="22.5" customHeight="1">
      <c r="E15207" s="612">
        <f t="shared" si="166"/>
        <v>3764362.2</v>
      </c>
    </row>
    <row r="15208" spans="5:5" ht="22.5" customHeight="1">
      <c r="E15208" s="612">
        <f t="shared" si="166"/>
        <v>3764362.2</v>
      </c>
    </row>
    <row r="15209" spans="5:5" ht="22.5" customHeight="1">
      <c r="E15209" s="612">
        <f t="shared" si="166"/>
        <v>3764362.2</v>
      </c>
    </row>
    <row r="15210" spans="5:5" ht="22.5" customHeight="1">
      <c r="E15210" s="612">
        <f t="shared" si="166"/>
        <v>3764362.2</v>
      </c>
    </row>
    <row r="15211" spans="5:5" ht="22.5" customHeight="1">
      <c r="E15211" s="612">
        <f t="shared" si="166"/>
        <v>3764362.2</v>
      </c>
    </row>
    <row r="15212" spans="5:5" ht="22.5" customHeight="1">
      <c r="E15212" s="612">
        <f t="shared" si="166"/>
        <v>3764362.2</v>
      </c>
    </row>
    <row r="15213" spans="5:5" ht="22.5" customHeight="1">
      <c r="E15213" s="612">
        <f t="shared" si="166"/>
        <v>3764362.2</v>
      </c>
    </row>
    <row r="15214" spans="5:5" ht="22.5" customHeight="1">
      <c r="E15214" s="612">
        <f t="shared" si="166"/>
        <v>3764362.2</v>
      </c>
    </row>
    <row r="15215" spans="5:5" ht="22.5" customHeight="1">
      <c r="E15215" s="612">
        <f t="shared" si="166"/>
        <v>3764362.2</v>
      </c>
    </row>
    <row r="15216" spans="5:5" ht="22.5" customHeight="1">
      <c r="E15216" s="612">
        <f t="shared" si="166"/>
        <v>3764362.2</v>
      </c>
    </row>
    <row r="15217" spans="5:5" ht="22.5" customHeight="1">
      <c r="E15217" s="612">
        <f t="shared" si="166"/>
        <v>3764362.2</v>
      </c>
    </row>
    <row r="15218" spans="5:5" ht="22.5" customHeight="1">
      <c r="E15218" s="612">
        <f t="shared" si="166"/>
        <v>3764362.2</v>
      </c>
    </row>
    <row r="15219" spans="5:5" ht="22.5" customHeight="1">
      <c r="E15219" s="612">
        <f t="shared" si="166"/>
        <v>3764362.2</v>
      </c>
    </row>
    <row r="15220" spans="5:5" ht="22.5" customHeight="1">
      <c r="E15220" s="612">
        <f t="shared" si="166"/>
        <v>3764362.2</v>
      </c>
    </row>
    <row r="15221" spans="5:5" ht="22.5" customHeight="1">
      <c r="E15221" s="612">
        <f t="shared" si="166"/>
        <v>3764362.2</v>
      </c>
    </row>
    <row r="15222" spans="5:5" ht="22.5" customHeight="1">
      <c r="E15222" s="612">
        <f t="shared" si="166"/>
        <v>3764362.2</v>
      </c>
    </row>
    <row r="15223" spans="5:5" ht="22.5" customHeight="1">
      <c r="E15223" s="612">
        <f t="shared" si="166"/>
        <v>3764362.2</v>
      </c>
    </row>
    <row r="15224" spans="5:5" ht="22.5" customHeight="1">
      <c r="E15224" s="612">
        <f t="shared" si="166"/>
        <v>3764362.2</v>
      </c>
    </row>
    <row r="15225" spans="5:5" ht="22.5" customHeight="1">
      <c r="E15225" s="612">
        <f t="shared" si="166"/>
        <v>3764362.2</v>
      </c>
    </row>
    <row r="15226" spans="5:5" ht="22.5" customHeight="1">
      <c r="E15226" s="612">
        <f t="shared" si="166"/>
        <v>3764362.2</v>
      </c>
    </row>
    <row r="15227" spans="5:5" ht="22.5" customHeight="1">
      <c r="E15227" s="612">
        <f t="shared" si="166"/>
        <v>3764362.2</v>
      </c>
    </row>
    <row r="15228" spans="5:5" ht="22.5" customHeight="1">
      <c r="E15228" s="612">
        <f t="shared" si="166"/>
        <v>3764362.2</v>
      </c>
    </row>
    <row r="15229" spans="5:5" ht="22.5" customHeight="1">
      <c r="E15229" s="612">
        <f t="shared" si="166"/>
        <v>3764362.2</v>
      </c>
    </row>
    <row r="15230" spans="5:5" ht="22.5" customHeight="1">
      <c r="E15230" s="612">
        <f t="shared" si="166"/>
        <v>3764362.2</v>
      </c>
    </row>
    <row r="15231" spans="5:5" ht="22.5" customHeight="1">
      <c r="E15231" s="612">
        <f t="shared" si="166"/>
        <v>3764362.2</v>
      </c>
    </row>
    <row r="15232" spans="5:5" ht="22.5" customHeight="1">
      <c r="E15232" s="612">
        <f t="shared" si="166"/>
        <v>3764362.2</v>
      </c>
    </row>
    <row r="15233" spans="5:5" ht="22.5" customHeight="1">
      <c r="E15233" s="612">
        <f t="shared" si="166"/>
        <v>3764362.2</v>
      </c>
    </row>
    <row r="15234" spans="5:5" ht="22.5" customHeight="1">
      <c r="E15234" s="612">
        <f t="shared" si="166"/>
        <v>3764362.2</v>
      </c>
    </row>
    <row r="15235" spans="5:5" ht="22.5" customHeight="1">
      <c r="E15235" s="612">
        <f t="shared" si="166"/>
        <v>3764362.2</v>
      </c>
    </row>
    <row r="15236" spans="5:5" ht="22.5" customHeight="1">
      <c r="E15236" s="612">
        <f t="shared" si="166"/>
        <v>3764362.2</v>
      </c>
    </row>
    <row r="15237" spans="5:5" ht="22.5" customHeight="1">
      <c r="E15237" s="612">
        <f t="shared" si="166"/>
        <v>3764362.2</v>
      </c>
    </row>
    <row r="15238" spans="5:5" ht="22.5" customHeight="1">
      <c r="E15238" s="612">
        <f t="shared" si="166"/>
        <v>3764362.2</v>
      </c>
    </row>
    <row r="15239" spans="5:5" ht="22.5" customHeight="1">
      <c r="E15239" s="612">
        <f t="shared" si="166"/>
        <v>3764362.2</v>
      </c>
    </row>
    <row r="15240" spans="5:5" ht="22.5" customHeight="1">
      <c r="E15240" s="612">
        <f t="shared" si="166"/>
        <v>3764362.2</v>
      </c>
    </row>
    <row r="15241" spans="5:5" ht="22.5" customHeight="1">
      <c r="E15241" s="612">
        <f t="shared" si="166"/>
        <v>3764362.2</v>
      </c>
    </row>
    <row r="15242" spans="5:5" ht="22.5" customHeight="1">
      <c r="E15242" s="612">
        <f t="shared" ref="E15242:E15305" si="167">E15241-D15242+C15242</f>
        <v>3764362.2</v>
      </c>
    </row>
    <row r="15243" spans="5:5" ht="22.5" customHeight="1">
      <c r="E15243" s="612">
        <f t="shared" si="167"/>
        <v>3764362.2</v>
      </c>
    </row>
    <row r="15244" spans="5:5" ht="22.5" customHeight="1">
      <c r="E15244" s="612">
        <f t="shared" si="167"/>
        <v>3764362.2</v>
      </c>
    </row>
    <row r="15245" spans="5:5" ht="22.5" customHeight="1">
      <c r="E15245" s="612">
        <f t="shared" si="167"/>
        <v>3764362.2</v>
      </c>
    </row>
    <row r="15246" spans="5:5" ht="22.5" customHeight="1">
      <c r="E15246" s="612">
        <f t="shared" si="167"/>
        <v>3764362.2</v>
      </c>
    </row>
    <row r="15247" spans="5:5" ht="22.5" customHeight="1">
      <c r="E15247" s="612">
        <f t="shared" si="167"/>
        <v>3764362.2</v>
      </c>
    </row>
    <row r="15248" spans="5:5" ht="22.5" customHeight="1">
      <c r="E15248" s="612">
        <f t="shared" si="167"/>
        <v>3764362.2</v>
      </c>
    </row>
    <row r="15249" spans="5:5" ht="22.5" customHeight="1">
      <c r="E15249" s="612">
        <f t="shared" si="167"/>
        <v>3764362.2</v>
      </c>
    </row>
    <row r="15250" spans="5:5" ht="22.5" customHeight="1">
      <c r="E15250" s="612">
        <f t="shared" si="167"/>
        <v>3764362.2</v>
      </c>
    </row>
    <row r="15251" spans="5:5" ht="22.5" customHeight="1">
      <c r="E15251" s="612">
        <f t="shared" si="167"/>
        <v>3764362.2</v>
      </c>
    </row>
    <row r="15252" spans="5:5" ht="22.5" customHeight="1">
      <c r="E15252" s="612">
        <f t="shared" si="167"/>
        <v>3764362.2</v>
      </c>
    </row>
    <row r="15253" spans="5:5" ht="22.5" customHeight="1">
      <c r="E15253" s="612">
        <f t="shared" si="167"/>
        <v>3764362.2</v>
      </c>
    </row>
    <row r="15254" spans="5:5" ht="22.5" customHeight="1">
      <c r="E15254" s="612">
        <f t="shared" si="167"/>
        <v>3764362.2</v>
      </c>
    </row>
    <row r="15255" spans="5:5" ht="22.5" customHeight="1">
      <c r="E15255" s="612">
        <f t="shared" si="167"/>
        <v>3764362.2</v>
      </c>
    </row>
    <row r="15256" spans="5:5" ht="22.5" customHeight="1">
      <c r="E15256" s="612">
        <f t="shared" si="167"/>
        <v>3764362.2</v>
      </c>
    </row>
    <row r="15257" spans="5:5" ht="22.5" customHeight="1">
      <c r="E15257" s="612">
        <f t="shared" si="167"/>
        <v>3764362.2</v>
      </c>
    </row>
    <row r="15258" spans="5:5" ht="22.5" customHeight="1">
      <c r="E15258" s="612">
        <f t="shared" si="167"/>
        <v>3764362.2</v>
      </c>
    </row>
    <row r="15259" spans="5:5" ht="22.5" customHeight="1">
      <c r="E15259" s="612">
        <f t="shared" si="167"/>
        <v>3764362.2</v>
      </c>
    </row>
    <row r="15260" spans="5:5" ht="22.5" customHeight="1">
      <c r="E15260" s="612">
        <f t="shared" si="167"/>
        <v>3764362.2</v>
      </c>
    </row>
    <row r="15261" spans="5:5" ht="22.5" customHeight="1">
      <c r="E15261" s="612">
        <f t="shared" si="167"/>
        <v>3764362.2</v>
      </c>
    </row>
    <row r="15262" spans="5:5" ht="22.5" customHeight="1">
      <c r="E15262" s="612">
        <f t="shared" si="167"/>
        <v>3764362.2</v>
      </c>
    </row>
    <row r="15263" spans="5:5" ht="22.5" customHeight="1">
      <c r="E15263" s="612">
        <f t="shared" si="167"/>
        <v>3764362.2</v>
      </c>
    </row>
    <row r="15264" spans="5:5" ht="22.5" customHeight="1">
      <c r="E15264" s="612">
        <f t="shared" si="167"/>
        <v>3764362.2</v>
      </c>
    </row>
    <row r="15265" spans="5:5" ht="22.5" customHeight="1">
      <c r="E15265" s="612">
        <f t="shared" si="167"/>
        <v>3764362.2</v>
      </c>
    </row>
    <row r="15266" spans="5:5" ht="22.5" customHeight="1">
      <c r="E15266" s="612">
        <f t="shared" si="167"/>
        <v>3764362.2</v>
      </c>
    </row>
    <row r="15267" spans="5:5" ht="22.5" customHeight="1">
      <c r="E15267" s="612">
        <f t="shared" si="167"/>
        <v>3764362.2</v>
      </c>
    </row>
    <row r="15268" spans="5:5" ht="22.5" customHeight="1">
      <c r="E15268" s="612">
        <f t="shared" si="167"/>
        <v>3764362.2</v>
      </c>
    </row>
    <row r="15269" spans="5:5" ht="22.5" customHeight="1">
      <c r="E15269" s="612">
        <f t="shared" si="167"/>
        <v>3764362.2</v>
      </c>
    </row>
    <row r="15270" spans="5:5" ht="22.5" customHeight="1">
      <c r="E15270" s="612">
        <f t="shared" si="167"/>
        <v>3764362.2</v>
      </c>
    </row>
    <row r="15271" spans="5:5" ht="22.5" customHeight="1">
      <c r="E15271" s="612">
        <f t="shared" si="167"/>
        <v>3764362.2</v>
      </c>
    </row>
    <row r="15272" spans="5:5" ht="22.5" customHeight="1">
      <c r="E15272" s="612">
        <f t="shared" si="167"/>
        <v>3764362.2</v>
      </c>
    </row>
    <row r="15273" spans="5:5" ht="22.5" customHeight="1">
      <c r="E15273" s="612">
        <f t="shared" si="167"/>
        <v>3764362.2</v>
      </c>
    </row>
    <row r="15274" spans="5:5" ht="22.5" customHeight="1">
      <c r="E15274" s="612">
        <f t="shared" si="167"/>
        <v>3764362.2</v>
      </c>
    </row>
    <row r="15275" spans="5:5" ht="22.5" customHeight="1">
      <c r="E15275" s="612">
        <f t="shared" si="167"/>
        <v>3764362.2</v>
      </c>
    </row>
    <row r="15276" spans="5:5" ht="22.5" customHeight="1">
      <c r="E15276" s="612">
        <f t="shared" si="167"/>
        <v>3764362.2</v>
      </c>
    </row>
    <row r="15277" spans="5:5" ht="22.5" customHeight="1">
      <c r="E15277" s="612">
        <f t="shared" si="167"/>
        <v>3764362.2</v>
      </c>
    </row>
    <row r="15278" spans="5:5" ht="22.5" customHeight="1">
      <c r="E15278" s="612">
        <f t="shared" si="167"/>
        <v>3764362.2</v>
      </c>
    </row>
    <row r="15279" spans="5:5" ht="22.5" customHeight="1">
      <c r="E15279" s="612">
        <f t="shared" si="167"/>
        <v>3764362.2</v>
      </c>
    </row>
    <row r="15280" spans="5:5" ht="22.5" customHeight="1">
      <c r="E15280" s="612">
        <f t="shared" si="167"/>
        <v>3764362.2</v>
      </c>
    </row>
    <row r="15281" spans="5:5" ht="22.5" customHeight="1">
      <c r="E15281" s="612">
        <f t="shared" si="167"/>
        <v>3764362.2</v>
      </c>
    </row>
    <row r="15282" spans="5:5" ht="22.5" customHeight="1">
      <c r="E15282" s="612">
        <f t="shared" si="167"/>
        <v>3764362.2</v>
      </c>
    </row>
    <row r="15283" spans="5:5" ht="22.5" customHeight="1">
      <c r="E15283" s="612">
        <f t="shared" si="167"/>
        <v>3764362.2</v>
      </c>
    </row>
    <row r="15284" spans="5:5" ht="22.5" customHeight="1">
      <c r="E15284" s="612">
        <f t="shared" si="167"/>
        <v>3764362.2</v>
      </c>
    </row>
    <row r="15285" spans="5:5" ht="22.5" customHeight="1">
      <c r="E15285" s="612">
        <f t="shared" si="167"/>
        <v>3764362.2</v>
      </c>
    </row>
    <row r="15286" spans="5:5" ht="22.5" customHeight="1">
      <c r="E15286" s="612">
        <f t="shared" si="167"/>
        <v>3764362.2</v>
      </c>
    </row>
    <row r="15287" spans="5:5" ht="22.5" customHeight="1">
      <c r="E15287" s="612">
        <f t="shared" si="167"/>
        <v>3764362.2</v>
      </c>
    </row>
    <row r="15288" spans="5:5" ht="22.5" customHeight="1">
      <c r="E15288" s="612">
        <f t="shared" si="167"/>
        <v>3764362.2</v>
      </c>
    </row>
    <row r="15289" spans="5:5" ht="22.5" customHeight="1">
      <c r="E15289" s="612">
        <f t="shared" si="167"/>
        <v>3764362.2</v>
      </c>
    </row>
    <row r="15290" spans="5:5" ht="22.5" customHeight="1">
      <c r="E15290" s="612">
        <f t="shared" si="167"/>
        <v>3764362.2</v>
      </c>
    </row>
    <row r="15291" spans="5:5" ht="22.5" customHeight="1">
      <c r="E15291" s="612">
        <f t="shared" si="167"/>
        <v>3764362.2</v>
      </c>
    </row>
    <row r="15292" spans="5:5" ht="22.5" customHeight="1">
      <c r="E15292" s="612">
        <f t="shared" si="167"/>
        <v>3764362.2</v>
      </c>
    </row>
    <row r="15293" spans="5:5" ht="22.5" customHeight="1">
      <c r="E15293" s="612">
        <f t="shared" si="167"/>
        <v>3764362.2</v>
      </c>
    </row>
    <row r="15294" spans="5:5" ht="22.5" customHeight="1">
      <c r="E15294" s="612">
        <f t="shared" si="167"/>
        <v>3764362.2</v>
      </c>
    </row>
    <row r="15295" spans="5:5" ht="22.5" customHeight="1">
      <c r="E15295" s="612">
        <f t="shared" si="167"/>
        <v>3764362.2</v>
      </c>
    </row>
    <row r="15296" spans="5:5" ht="22.5" customHeight="1">
      <c r="E15296" s="612">
        <f t="shared" si="167"/>
        <v>3764362.2</v>
      </c>
    </row>
    <row r="15297" spans="5:5" ht="22.5" customHeight="1">
      <c r="E15297" s="612">
        <f t="shared" si="167"/>
        <v>3764362.2</v>
      </c>
    </row>
    <row r="15298" spans="5:5" ht="22.5" customHeight="1">
      <c r="E15298" s="612">
        <f t="shared" si="167"/>
        <v>3764362.2</v>
      </c>
    </row>
    <row r="15299" spans="5:5" ht="22.5" customHeight="1">
      <c r="E15299" s="612">
        <f t="shared" si="167"/>
        <v>3764362.2</v>
      </c>
    </row>
    <row r="15300" spans="5:5" ht="22.5" customHeight="1">
      <c r="E15300" s="612">
        <f t="shared" si="167"/>
        <v>3764362.2</v>
      </c>
    </row>
    <row r="15301" spans="5:5" ht="22.5" customHeight="1">
      <c r="E15301" s="612">
        <f t="shared" si="167"/>
        <v>3764362.2</v>
      </c>
    </row>
    <row r="15302" spans="5:5" ht="22.5" customHeight="1">
      <c r="E15302" s="612">
        <f t="shared" si="167"/>
        <v>3764362.2</v>
      </c>
    </row>
    <row r="15303" spans="5:5" ht="22.5" customHeight="1">
      <c r="E15303" s="612">
        <f t="shared" si="167"/>
        <v>3764362.2</v>
      </c>
    </row>
    <row r="15304" spans="5:5" ht="22.5" customHeight="1">
      <c r="E15304" s="612">
        <f t="shared" si="167"/>
        <v>3764362.2</v>
      </c>
    </row>
    <row r="15305" spans="5:5" ht="22.5" customHeight="1">
      <c r="E15305" s="612">
        <f t="shared" si="167"/>
        <v>3764362.2</v>
      </c>
    </row>
    <row r="15306" spans="5:5" ht="22.5" customHeight="1">
      <c r="E15306" s="612">
        <f t="shared" ref="E15306:E15369" si="168">E15305-D15306+C15306</f>
        <v>3764362.2</v>
      </c>
    </row>
    <row r="15307" spans="5:5" ht="22.5" customHeight="1">
      <c r="E15307" s="612">
        <f t="shared" si="168"/>
        <v>3764362.2</v>
      </c>
    </row>
    <row r="15308" spans="5:5" ht="22.5" customHeight="1">
      <c r="E15308" s="612">
        <f t="shared" si="168"/>
        <v>3764362.2</v>
      </c>
    </row>
    <row r="15309" spans="5:5" ht="22.5" customHeight="1">
      <c r="E15309" s="612">
        <f t="shared" si="168"/>
        <v>3764362.2</v>
      </c>
    </row>
    <row r="15310" spans="5:5" ht="22.5" customHeight="1">
      <c r="E15310" s="612">
        <f t="shared" si="168"/>
        <v>3764362.2</v>
      </c>
    </row>
    <row r="15311" spans="5:5" ht="22.5" customHeight="1">
      <c r="E15311" s="612">
        <f t="shared" si="168"/>
        <v>3764362.2</v>
      </c>
    </row>
    <row r="15312" spans="5:5" ht="22.5" customHeight="1">
      <c r="E15312" s="612">
        <f t="shared" si="168"/>
        <v>3764362.2</v>
      </c>
    </row>
    <row r="15313" spans="5:5" ht="22.5" customHeight="1">
      <c r="E15313" s="612">
        <f t="shared" si="168"/>
        <v>3764362.2</v>
      </c>
    </row>
    <row r="15314" spans="5:5" ht="22.5" customHeight="1">
      <c r="E15314" s="612">
        <f t="shared" si="168"/>
        <v>3764362.2</v>
      </c>
    </row>
    <row r="15315" spans="5:5" ht="22.5" customHeight="1">
      <c r="E15315" s="612">
        <f t="shared" si="168"/>
        <v>3764362.2</v>
      </c>
    </row>
    <row r="15316" spans="5:5" ht="22.5" customHeight="1">
      <c r="E15316" s="612">
        <f t="shared" si="168"/>
        <v>3764362.2</v>
      </c>
    </row>
    <row r="15317" spans="5:5" ht="22.5" customHeight="1">
      <c r="E15317" s="612">
        <f t="shared" si="168"/>
        <v>3764362.2</v>
      </c>
    </row>
    <row r="15318" spans="5:5" ht="22.5" customHeight="1">
      <c r="E15318" s="612">
        <f t="shared" si="168"/>
        <v>3764362.2</v>
      </c>
    </row>
    <row r="15319" spans="5:5" ht="22.5" customHeight="1">
      <c r="E15319" s="612">
        <f t="shared" si="168"/>
        <v>3764362.2</v>
      </c>
    </row>
    <row r="15320" spans="5:5" ht="22.5" customHeight="1">
      <c r="E15320" s="612">
        <f t="shared" si="168"/>
        <v>3764362.2</v>
      </c>
    </row>
    <row r="15321" spans="5:5" ht="22.5" customHeight="1">
      <c r="E15321" s="612">
        <f t="shared" si="168"/>
        <v>3764362.2</v>
      </c>
    </row>
    <row r="15322" spans="5:5" ht="22.5" customHeight="1">
      <c r="E15322" s="612">
        <f t="shared" si="168"/>
        <v>3764362.2</v>
      </c>
    </row>
    <row r="15323" spans="5:5" ht="22.5" customHeight="1">
      <c r="E15323" s="612">
        <f t="shared" si="168"/>
        <v>3764362.2</v>
      </c>
    </row>
    <row r="15324" spans="5:5" ht="22.5" customHeight="1">
      <c r="E15324" s="612">
        <f t="shared" si="168"/>
        <v>3764362.2</v>
      </c>
    </row>
    <row r="15325" spans="5:5" ht="22.5" customHeight="1">
      <c r="E15325" s="612">
        <f t="shared" si="168"/>
        <v>3764362.2</v>
      </c>
    </row>
    <row r="15326" spans="5:5" ht="22.5" customHeight="1">
      <c r="E15326" s="612">
        <f t="shared" si="168"/>
        <v>3764362.2</v>
      </c>
    </row>
    <row r="15327" spans="5:5" ht="22.5" customHeight="1">
      <c r="E15327" s="612">
        <f t="shared" si="168"/>
        <v>3764362.2</v>
      </c>
    </row>
    <row r="15328" spans="5:5" ht="22.5" customHeight="1">
      <c r="E15328" s="612">
        <f t="shared" si="168"/>
        <v>3764362.2</v>
      </c>
    </row>
    <row r="15329" spans="5:5" ht="22.5" customHeight="1">
      <c r="E15329" s="612">
        <f t="shared" si="168"/>
        <v>3764362.2</v>
      </c>
    </row>
    <row r="15330" spans="5:5" ht="22.5" customHeight="1">
      <c r="E15330" s="612">
        <f t="shared" si="168"/>
        <v>3764362.2</v>
      </c>
    </row>
    <row r="15331" spans="5:5" ht="22.5" customHeight="1">
      <c r="E15331" s="612">
        <f t="shared" si="168"/>
        <v>3764362.2</v>
      </c>
    </row>
    <row r="15332" spans="5:5" ht="22.5" customHeight="1">
      <c r="E15332" s="612">
        <f t="shared" si="168"/>
        <v>3764362.2</v>
      </c>
    </row>
    <row r="15333" spans="5:5" ht="22.5" customHeight="1">
      <c r="E15333" s="612">
        <f t="shared" si="168"/>
        <v>3764362.2</v>
      </c>
    </row>
    <row r="15334" spans="5:5" ht="22.5" customHeight="1">
      <c r="E15334" s="612">
        <f t="shared" si="168"/>
        <v>3764362.2</v>
      </c>
    </row>
    <row r="15335" spans="5:5" ht="22.5" customHeight="1">
      <c r="E15335" s="612">
        <f t="shared" si="168"/>
        <v>3764362.2</v>
      </c>
    </row>
    <row r="15336" spans="5:5" ht="22.5" customHeight="1">
      <c r="E15336" s="612">
        <f t="shared" si="168"/>
        <v>3764362.2</v>
      </c>
    </row>
    <row r="15337" spans="5:5" ht="22.5" customHeight="1">
      <c r="E15337" s="612">
        <f t="shared" si="168"/>
        <v>3764362.2</v>
      </c>
    </row>
    <row r="15338" spans="5:5" ht="22.5" customHeight="1">
      <c r="E15338" s="612">
        <f t="shared" si="168"/>
        <v>3764362.2</v>
      </c>
    </row>
    <row r="15339" spans="5:5" ht="22.5" customHeight="1">
      <c r="E15339" s="612">
        <f t="shared" si="168"/>
        <v>3764362.2</v>
      </c>
    </row>
    <row r="15340" spans="5:5" ht="22.5" customHeight="1">
      <c r="E15340" s="612">
        <f t="shared" si="168"/>
        <v>3764362.2</v>
      </c>
    </row>
    <row r="15341" spans="5:5" ht="22.5" customHeight="1">
      <c r="E15341" s="612">
        <f t="shared" si="168"/>
        <v>3764362.2</v>
      </c>
    </row>
    <row r="15342" spans="5:5" ht="22.5" customHeight="1">
      <c r="E15342" s="612">
        <f t="shared" si="168"/>
        <v>3764362.2</v>
      </c>
    </row>
    <row r="15343" spans="5:5" ht="22.5" customHeight="1">
      <c r="E15343" s="612">
        <f t="shared" si="168"/>
        <v>3764362.2</v>
      </c>
    </row>
    <row r="15344" spans="5:5" ht="22.5" customHeight="1">
      <c r="E15344" s="612">
        <f t="shared" si="168"/>
        <v>3764362.2</v>
      </c>
    </row>
    <row r="15345" spans="5:5" ht="22.5" customHeight="1">
      <c r="E15345" s="612">
        <f t="shared" si="168"/>
        <v>3764362.2</v>
      </c>
    </row>
    <row r="15346" spans="5:5" ht="22.5" customHeight="1">
      <c r="E15346" s="612">
        <f t="shared" si="168"/>
        <v>3764362.2</v>
      </c>
    </row>
    <row r="15347" spans="5:5" ht="22.5" customHeight="1">
      <c r="E15347" s="612">
        <f t="shared" si="168"/>
        <v>3764362.2</v>
      </c>
    </row>
    <row r="15348" spans="5:5" ht="22.5" customHeight="1">
      <c r="E15348" s="612">
        <f t="shared" si="168"/>
        <v>3764362.2</v>
      </c>
    </row>
    <row r="15349" spans="5:5" ht="22.5" customHeight="1">
      <c r="E15349" s="612">
        <f t="shared" si="168"/>
        <v>3764362.2</v>
      </c>
    </row>
    <row r="15350" spans="5:5" ht="22.5" customHeight="1">
      <c r="E15350" s="612">
        <f t="shared" si="168"/>
        <v>3764362.2</v>
      </c>
    </row>
    <row r="15351" spans="5:5" ht="22.5" customHeight="1">
      <c r="E15351" s="612">
        <f t="shared" si="168"/>
        <v>3764362.2</v>
      </c>
    </row>
    <row r="15352" spans="5:5" ht="22.5" customHeight="1">
      <c r="E15352" s="612">
        <f t="shared" si="168"/>
        <v>3764362.2</v>
      </c>
    </row>
    <row r="15353" spans="5:5" ht="22.5" customHeight="1">
      <c r="E15353" s="612">
        <f t="shared" si="168"/>
        <v>3764362.2</v>
      </c>
    </row>
    <row r="15354" spans="5:5" ht="22.5" customHeight="1">
      <c r="E15354" s="612">
        <f t="shared" si="168"/>
        <v>3764362.2</v>
      </c>
    </row>
    <row r="15355" spans="5:5" ht="22.5" customHeight="1">
      <c r="E15355" s="612">
        <f t="shared" si="168"/>
        <v>3764362.2</v>
      </c>
    </row>
    <row r="15356" spans="5:5" ht="22.5" customHeight="1">
      <c r="E15356" s="612">
        <f t="shared" si="168"/>
        <v>3764362.2</v>
      </c>
    </row>
    <row r="15357" spans="5:5" ht="22.5" customHeight="1">
      <c r="E15357" s="612">
        <f t="shared" si="168"/>
        <v>3764362.2</v>
      </c>
    </row>
    <row r="15358" spans="5:5" ht="22.5" customHeight="1">
      <c r="E15358" s="612">
        <f t="shared" si="168"/>
        <v>3764362.2</v>
      </c>
    </row>
    <row r="15359" spans="5:5" ht="22.5" customHeight="1">
      <c r="E15359" s="612">
        <f t="shared" si="168"/>
        <v>3764362.2</v>
      </c>
    </row>
    <row r="15360" spans="5:5" ht="22.5" customHeight="1">
      <c r="E15360" s="612">
        <f t="shared" si="168"/>
        <v>3764362.2</v>
      </c>
    </row>
    <row r="15361" spans="5:5" ht="22.5" customHeight="1">
      <c r="E15361" s="612">
        <f t="shared" si="168"/>
        <v>3764362.2</v>
      </c>
    </row>
    <row r="15362" spans="5:5" ht="22.5" customHeight="1">
      <c r="E15362" s="612">
        <f t="shared" si="168"/>
        <v>3764362.2</v>
      </c>
    </row>
    <row r="15363" spans="5:5" ht="22.5" customHeight="1">
      <c r="E15363" s="612">
        <f t="shared" si="168"/>
        <v>3764362.2</v>
      </c>
    </row>
    <row r="15364" spans="5:5" ht="22.5" customHeight="1">
      <c r="E15364" s="612">
        <f t="shared" si="168"/>
        <v>3764362.2</v>
      </c>
    </row>
    <row r="15365" spans="5:5" ht="22.5" customHeight="1">
      <c r="E15365" s="612">
        <f t="shared" si="168"/>
        <v>3764362.2</v>
      </c>
    </row>
    <row r="15366" spans="5:5" ht="22.5" customHeight="1">
      <c r="E15366" s="612">
        <f t="shared" si="168"/>
        <v>3764362.2</v>
      </c>
    </row>
    <row r="15367" spans="5:5" ht="22.5" customHeight="1">
      <c r="E15367" s="612">
        <f t="shared" si="168"/>
        <v>3764362.2</v>
      </c>
    </row>
    <row r="15368" spans="5:5" ht="22.5" customHeight="1">
      <c r="E15368" s="612">
        <f t="shared" si="168"/>
        <v>3764362.2</v>
      </c>
    </row>
    <row r="15369" spans="5:5" ht="22.5" customHeight="1">
      <c r="E15369" s="612">
        <f t="shared" si="168"/>
        <v>3764362.2</v>
      </c>
    </row>
    <row r="15370" spans="5:5" ht="22.5" customHeight="1">
      <c r="E15370" s="612">
        <f t="shared" ref="E15370:E15433" si="169">E15369-D15370+C15370</f>
        <v>3764362.2</v>
      </c>
    </row>
    <row r="15371" spans="5:5" ht="22.5" customHeight="1">
      <c r="E15371" s="612">
        <f t="shared" si="169"/>
        <v>3764362.2</v>
      </c>
    </row>
    <row r="15372" spans="5:5" ht="22.5" customHeight="1">
      <c r="E15372" s="612">
        <f t="shared" si="169"/>
        <v>3764362.2</v>
      </c>
    </row>
    <row r="15373" spans="5:5" ht="22.5" customHeight="1">
      <c r="E15373" s="612">
        <f t="shared" si="169"/>
        <v>3764362.2</v>
      </c>
    </row>
    <row r="15374" spans="5:5" ht="22.5" customHeight="1">
      <c r="E15374" s="612">
        <f t="shared" si="169"/>
        <v>3764362.2</v>
      </c>
    </row>
    <row r="15375" spans="5:5" ht="22.5" customHeight="1">
      <c r="E15375" s="612">
        <f t="shared" si="169"/>
        <v>3764362.2</v>
      </c>
    </row>
    <row r="15376" spans="5:5" ht="22.5" customHeight="1">
      <c r="E15376" s="612">
        <f t="shared" si="169"/>
        <v>3764362.2</v>
      </c>
    </row>
    <row r="15377" spans="5:5" ht="22.5" customHeight="1">
      <c r="E15377" s="612">
        <f t="shared" si="169"/>
        <v>3764362.2</v>
      </c>
    </row>
    <row r="15378" spans="5:5" ht="22.5" customHeight="1">
      <c r="E15378" s="612">
        <f t="shared" si="169"/>
        <v>3764362.2</v>
      </c>
    </row>
    <row r="15379" spans="5:5" ht="22.5" customHeight="1">
      <c r="E15379" s="612">
        <f t="shared" si="169"/>
        <v>3764362.2</v>
      </c>
    </row>
    <row r="15380" spans="5:5" ht="22.5" customHeight="1">
      <c r="E15380" s="612">
        <f t="shared" si="169"/>
        <v>3764362.2</v>
      </c>
    </row>
    <row r="15381" spans="5:5" ht="22.5" customHeight="1">
      <c r="E15381" s="612">
        <f t="shared" si="169"/>
        <v>3764362.2</v>
      </c>
    </row>
    <row r="15382" spans="5:5" ht="22.5" customHeight="1">
      <c r="E15382" s="612">
        <f t="shared" si="169"/>
        <v>3764362.2</v>
      </c>
    </row>
    <row r="15383" spans="5:5" ht="22.5" customHeight="1">
      <c r="E15383" s="612">
        <f t="shared" si="169"/>
        <v>3764362.2</v>
      </c>
    </row>
    <row r="15384" spans="5:5" ht="22.5" customHeight="1">
      <c r="E15384" s="612">
        <f t="shared" si="169"/>
        <v>3764362.2</v>
      </c>
    </row>
    <row r="15385" spans="5:5" ht="22.5" customHeight="1">
      <c r="E15385" s="612">
        <f t="shared" si="169"/>
        <v>3764362.2</v>
      </c>
    </row>
    <row r="15386" spans="5:5" ht="22.5" customHeight="1">
      <c r="E15386" s="612">
        <f t="shared" si="169"/>
        <v>3764362.2</v>
      </c>
    </row>
    <row r="15387" spans="5:5" ht="22.5" customHeight="1">
      <c r="E15387" s="612">
        <f t="shared" si="169"/>
        <v>3764362.2</v>
      </c>
    </row>
    <row r="15388" spans="5:5" ht="22.5" customHeight="1">
      <c r="E15388" s="612">
        <f t="shared" si="169"/>
        <v>3764362.2</v>
      </c>
    </row>
    <row r="15389" spans="5:5" ht="22.5" customHeight="1">
      <c r="E15389" s="612">
        <f t="shared" si="169"/>
        <v>3764362.2</v>
      </c>
    </row>
    <row r="15390" spans="5:5" ht="22.5" customHeight="1">
      <c r="E15390" s="612">
        <f t="shared" si="169"/>
        <v>3764362.2</v>
      </c>
    </row>
    <row r="15391" spans="5:5" ht="22.5" customHeight="1">
      <c r="E15391" s="612">
        <f t="shared" si="169"/>
        <v>3764362.2</v>
      </c>
    </row>
    <row r="15392" spans="5:5" ht="22.5" customHeight="1">
      <c r="E15392" s="612">
        <f t="shared" si="169"/>
        <v>3764362.2</v>
      </c>
    </row>
    <row r="15393" spans="5:5" ht="22.5" customHeight="1">
      <c r="E15393" s="612">
        <f t="shared" si="169"/>
        <v>3764362.2</v>
      </c>
    </row>
    <row r="15394" spans="5:5" ht="22.5" customHeight="1">
      <c r="E15394" s="612">
        <f t="shared" si="169"/>
        <v>3764362.2</v>
      </c>
    </row>
    <row r="15395" spans="5:5" ht="22.5" customHeight="1">
      <c r="E15395" s="612">
        <f t="shared" si="169"/>
        <v>3764362.2</v>
      </c>
    </row>
    <row r="15396" spans="5:5" ht="22.5" customHeight="1">
      <c r="E15396" s="612">
        <f t="shared" si="169"/>
        <v>3764362.2</v>
      </c>
    </row>
    <row r="15397" spans="5:5" ht="22.5" customHeight="1">
      <c r="E15397" s="612">
        <f t="shared" si="169"/>
        <v>3764362.2</v>
      </c>
    </row>
    <row r="15398" spans="5:5" ht="22.5" customHeight="1">
      <c r="E15398" s="612">
        <f t="shared" si="169"/>
        <v>3764362.2</v>
      </c>
    </row>
    <row r="15399" spans="5:5" ht="22.5" customHeight="1">
      <c r="E15399" s="612">
        <f t="shared" si="169"/>
        <v>3764362.2</v>
      </c>
    </row>
    <row r="15400" spans="5:5" ht="22.5" customHeight="1">
      <c r="E15400" s="612">
        <f t="shared" si="169"/>
        <v>3764362.2</v>
      </c>
    </row>
    <row r="15401" spans="5:5" ht="22.5" customHeight="1">
      <c r="E15401" s="612">
        <f t="shared" si="169"/>
        <v>3764362.2</v>
      </c>
    </row>
    <row r="15402" spans="5:5" ht="22.5" customHeight="1">
      <c r="E15402" s="612">
        <f t="shared" si="169"/>
        <v>3764362.2</v>
      </c>
    </row>
    <row r="15403" spans="5:5" ht="22.5" customHeight="1">
      <c r="E15403" s="612">
        <f t="shared" si="169"/>
        <v>3764362.2</v>
      </c>
    </row>
    <row r="15404" spans="5:5" ht="22.5" customHeight="1">
      <c r="E15404" s="612">
        <f t="shared" si="169"/>
        <v>3764362.2</v>
      </c>
    </row>
    <row r="15405" spans="5:5" ht="22.5" customHeight="1">
      <c r="E15405" s="612">
        <f t="shared" si="169"/>
        <v>3764362.2</v>
      </c>
    </row>
    <row r="15406" spans="5:5" ht="22.5" customHeight="1">
      <c r="E15406" s="612">
        <f t="shared" si="169"/>
        <v>3764362.2</v>
      </c>
    </row>
    <row r="15407" spans="5:5" ht="22.5" customHeight="1">
      <c r="E15407" s="612">
        <f t="shared" si="169"/>
        <v>3764362.2</v>
      </c>
    </row>
    <row r="15408" spans="5:5" ht="22.5" customHeight="1">
      <c r="E15408" s="612">
        <f t="shared" si="169"/>
        <v>3764362.2</v>
      </c>
    </row>
    <row r="15409" spans="5:5" ht="22.5" customHeight="1">
      <c r="E15409" s="612">
        <f t="shared" si="169"/>
        <v>3764362.2</v>
      </c>
    </row>
    <row r="15410" spans="5:5" ht="22.5" customHeight="1">
      <c r="E15410" s="612">
        <f t="shared" si="169"/>
        <v>3764362.2</v>
      </c>
    </row>
    <row r="15411" spans="5:5" ht="22.5" customHeight="1">
      <c r="E15411" s="612">
        <f t="shared" si="169"/>
        <v>3764362.2</v>
      </c>
    </row>
    <row r="15412" spans="5:5" ht="22.5" customHeight="1">
      <c r="E15412" s="612">
        <f t="shared" si="169"/>
        <v>3764362.2</v>
      </c>
    </row>
    <row r="15413" spans="5:5" ht="22.5" customHeight="1">
      <c r="E15413" s="612">
        <f t="shared" si="169"/>
        <v>3764362.2</v>
      </c>
    </row>
    <row r="15414" spans="5:5" ht="22.5" customHeight="1">
      <c r="E15414" s="612">
        <f t="shared" si="169"/>
        <v>3764362.2</v>
      </c>
    </row>
    <row r="15415" spans="5:5" ht="22.5" customHeight="1">
      <c r="E15415" s="612">
        <f t="shared" si="169"/>
        <v>3764362.2</v>
      </c>
    </row>
    <row r="15416" spans="5:5" ht="22.5" customHeight="1">
      <c r="E15416" s="612">
        <f t="shared" si="169"/>
        <v>3764362.2</v>
      </c>
    </row>
    <row r="15417" spans="5:5" ht="22.5" customHeight="1">
      <c r="E15417" s="612">
        <f t="shared" si="169"/>
        <v>3764362.2</v>
      </c>
    </row>
    <row r="15418" spans="5:5" ht="22.5" customHeight="1">
      <c r="E15418" s="612">
        <f t="shared" si="169"/>
        <v>3764362.2</v>
      </c>
    </row>
    <row r="15419" spans="5:5" ht="22.5" customHeight="1">
      <c r="E15419" s="612">
        <f t="shared" si="169"/>
        <v>3764362.2</v>
      </c>
    </row>
    <row r="15420" spans="5:5" ht="22.5" customHeight="1">
      <c r="E15420" s="612">
        <f t="shared" si="169"/>
        <v>3764362.2</v>
      </c>
    </row>
    <row r="15421" spans="5:5" ht="22.5" customHeight="1">
      <c r="E15421" s="612">
        <f t="shared" si="169"/>
        <v>3764362.2</v>
      </c>
    </row>
    <row r="15422" spans="5:5" ht="22.5" customHeight="1">
      <c r="E15422" s="612">
        <f t="shared" si="169"/>
        <v>3764362.2</v>
      </c>
    </row>
    <row r="15423" spans="5:5" ht="22.5" customHeight="1">
      <c r="E15423" s="612">
        <f t="shared" si="169"/>
        <v>3764362.2</v>
      </c>
    </row>
    <row r="15424" spans="5:5" ht="22.5" customHeight="1">
      <c r="E15424" s="612">
        <f t="shared" si="169"/>
        <v>3764362.2</v>
      </c>
    </row>
    <row r="15425" spans="5:5" ht="22.5" customHeight="1">
      <c r="E15425" s="612">
        <f t="shared" si="169"/>
        <v>3764362.2</v>
      </c>
    </row>
    <row r="15426" spans="5:5" ht="22.5" customHeight="1">
      <c r="E15426" s="612">
        <f t="shared" si="169"/>
        <v>3764362.2</v>
      </c>
    </row>
    <row r="15427" spans="5:5" ht="22.5" customHeight="1">
      <c r="E15427" s="612">
        <f t="shared" si="169"/>
        <v>3764362.2</v>
      </c>
    </row>
    <row r="15428" spans="5:5" ht="22.5" customHeight="1">
      <c r="E15428" s="612">
        <f t="shared" si="169"/>
        <v>3764362.2</v>
      </c>
    </row>
    <row r="15429" spans="5:5" ht="22.5" customHeight="1">
      <c r="E15429" s="612">
        <f t="shared" si="169"/>
        <v>3764362.2</v>
      </c>
    </row>
    <row r="15430" spans="5:5" ht="22.5" customHeight="1">
      <c r="E15430" s="612">
        <f t="shared" si="169"/>
        <v>3764362.2</v>
      </c>
    </row>
    <row r="15431" spans="5:5" ht="22.5" customHeight="1">
      <c r="E15431" s="612">
        <f t="shared" si="169"/>
        <v>3764362.2</v>
      </c>
    </row>
    <row r="15432" spans="5:5" ht="22.5" customHeight="1">
      <c r="E15432" s="612">
        <f t="shared" si="169"/>
        <v>3764362.2</v>
      </c>
    </row>
    <row r="15433" spans="5:5" ht="22.5" customHeight="1">
      <c r="E15433" s="612">
        <f t="shared" si="169"/>
        <v>3764362.2</v>
      </c>
    </row>
    <row r="15434" spans="5:5" ht="22.5" customHeight="1">
      <c r="E15434" s="612">
        <f t="shared" ref="E15434:E15497" si="170">E15433-D15434+C15434</f>
        <v>3764362.2</v>
      </c>
    </row>
    <row r="15435" spans="5:5" ht="22.5" customHeight="1">
      <c r="E15435" s="612">
        <f t="shared" si="170"/>
        <v>3764362.2</v>
      </c>
    </row>
    <row r="15436" spans="5:5" ht="22.5" customHeight="1">
      <c r="E15436" s="612">
        <f t="shared" si="170"/>
        <v>3764362.2</v>
      </c>
    </row>
    <row r="15437" spans="5:5" ht="22.5" customHeight="1">
      <c r="E15437" s="612">
        <f t="shared" si="170"/>
        <v>3764362.2</v>
      </c>
    </row>
    <row r="15438" spans="5:5" ht="22.5" customHeight="1">
      <c r="E15438" s="612">
        <f t="shared" si="170"/>
        <v>3764362.2</v>
      </c>
    </row>
    <row r="15439" spans="5:5" ht="22.5" customHeight="1">
      <c r="E15439" s="612">
        <f t="shared" si="170"/>
        <v>3764362.2</v>
      </c>
    </row>
    <row r="15440" spans="5:5" ht="22.5" customHeight="1">
      <c r="E15440" s="612">
        <f t="shared" si="170"/>
        <v>3764362.2</v>
      </c>
    </row>
    <row r="15441" spans="5:5" ht="22.5" customHeight="1">
      <c r="E15441" s="612">
        <f t="shared" si="170"/>
        <v>3764362.2</v>
      </c>
    </row>
    <row r="15442" spans="5:5" ht="22.5" customHeight="1">
      <c r="E15442" s="612">
        <f t="shared" si="170"/>
        <v>3764362.2</v>
      </c>
    </row>
    <row r="15443" spans="5:5" ht="22.5" customHeight="1">
      <c r="E15443" s="612">
        <f t="shared" si="170"/>
        <v>3764362.2</v>
      </c>
    </row>
    <row r="15444" spans="5:5" ht="22.5" customHeight="1">
      <c r="E15444" s="612">
        <f t="shared" si="170"/>
        <v>3764362.2</v>
      </c>
    </row>
    <row r="15445" spans="5:5" ht="22.5" customHeight="1">
      <c r="E15445" s="612">
        <f t="shared" si="170"/>
        <v>3764362.2</v>
      </c>
    </row>
    <row r="15446" spans="5:5" ht="22.5" customHeight="1">
      <c r="E15446" s="612">
        <f t="shared" si="170"/>
        <v>3764362.2</v>
      </c>
    </row>
    <row r="15447" spans="5:5" ht="22.5" customHeight="1">
      <c r="E15447" s="612">
        <f t="shared" si="170"/>
        <v>3764362.2</v>
      </c>
    </row>
    <row r="15448" spans="5:5" ht="22.5" customHeight="1">
      <c r="E15448" s="612">
        <f t="shared" si="170"/>
        <v>3764362.2</v>
      </c>
    </row>
    <row r="15449" spans="5:5" ht="22.5" customHeight="1">
      <c r="E15449" s="612">
        <f t="shared" si="170"/>
        <v>3764362.2</v>
      </c>
    </row>
    <row r="15450" spans="5:5" ht="22.5" customHeight="1">
      <c r="E15450" s="612">
        <f t="shared" si="170"/>
        <v>3764362.2</v>
      </c>
    </row>
    <row r="15451" spans="5:5" ht="22.5" customHeight="1">
      <c r="E15451" s="612">
        <f t="shared" si="170"/>
        <v>3764362.2</v>
      </c>
    </row>
    <row r="15452" spans="5:5" ht="22.5" customHeight="1">
      <c r="E15452" s="612">
        <f t="shared" si="170"/>
        <v>3764362.2</v>
      </c>
    </row>
    <row r="15453" spans="5:5" ht="22.5" customHeight="1">
      <c r="E15453" s="612">
        <f t="shared" si="170"/>
        <v>3764362.2</v>
      </c>
    </row>
    <row r="15454" spans="5:5" ht="22.5" customHeight="1">
      <c r="E15454" s="612">
        <f t="shared" si="170"/>
        <v>3764362.2</v>
      </c>
    </row>
    <row r="15455" spans="5:5" ht="22.5" customHeight="1">
      <c r="E15455" s="612">
        <f t="shared" si="170"/>
        <v>3764362.2</v>
      </c>
    </row>
    <row r="15456" spans="5:5" ht="22.5" customHeight="1">
      <c r="E15456" s="612">
        <f t="shared" si="170"/>
        <v>3764362.2</v>
      </c>
    </row>
    <row r="15457" spans="5:5" ht="22.5" customHeight="1">
      <c r="E15457" s="612">
        <f t="shared" si="170"/>
        <v>3764362.2</v>
      </c>
    </row>
    <row r="15458" spans="5:5" ht="22.5" customHeight="1">
      <c r="E15458" s="612">
        <f t="shared" si="170"/>
        <v>3764362.2</v>
      </c>
    </row>
    <row r="15459" spans="5:5" ht="22.5" customHeight="1">
      <c r="E15459" s="612">
        <f t="shared" si="170"/>
        <v>3764362.2</v>
      </c>
    </row>
    <row r="15460" spans="5:5" ht="22.5" customHeight="1">
      <c r="E15460" s="612">
        <f t="shared" si="170"/>
        <v>3764362.2</v>
      </c>
    </row>
    <row r="15461" spans="5:5" ht="22.5" customHeight="1">
      <c r="E15461" s="612">
        <f t="shared" si="170"/>
        <v>3764362.2</v>
      </c>
    </row>
    <row r="15462" spans="5:5" ht="22.5" customHeight="1">
      <c r="E15462" s="612">
        <f t="shared" si="170"/>
        <v>3764362.2</v>
      </c>
    </row>
    <row r="15463" spans="5:5" ht="22.5" customHeight="1">
      <c r="E15463" s="612">
        <f t="shared" si="170"/>
        <v>3764362.2</v>
      </c>
    </row>
    <row r="15464" spans="5:5" ht="22.5" customHeight="1">
      <c r="E15464" s="612">
        <f t="shared" si="170"/>
        <v>3764362.2</v>
      </c>
    </row>
    <row r="15465" spans="5:5" ht="22.5" customHeight="1">
      <c r="E15465" s="612">
        <f t="shared" si="170"/>
        <v>3764362.2</v>
      </c>
    </row>
    <row r="15466" spans="5:5" ht="22.5" customHeight="1">
      <c r="E15466" s="612">
        <f t="shared" si="170"/>
        <v>3764362.2</v>
      </c>
    </row>
    <row r="15467" spans="5:5" ht="22.5" customHeight="1">
      <c r="E15467" s="612">
        <f t="shared" si="170"/>
        <v>3764362.2</v>
      </c>
    </row>
    <row r="15468" spans="5:5" ht="22.5" customHeight="1">
      <c r="E15468" s="612">
        <f t="shared" si="170"/>
        <v>3764362.2</v>
      </c>
    </row>
    <row r="15469" spans="5:5" ht="22.5" customHeight="1">
      <c r="E15469" s="612">
        <f t="shared" si="170"/>
        <v>3764362.2</v>
      </c>
    </row>
    <row r="15470" spans="5:5" ht="22.5" customHeight="1">
      <c r="E15470" s="612">
        <f t="shared" si="170"/>
        <v>3764362.2</v>
      </c>
    </row>
    <row r="15471" spans="5:5" ht="22.5" customHeight="1">
      <c r="E15471" s="612">
        <f t="shared" si="170"/>
        <v>3764362.2</v>
      </c>
    </row>
    <row r="15472" spans="5:5" ht="22.5" customHeight="1">
      <c r="E15472" s="612">
        <f t="shared" si="170"/>
        <v>3764362.2</v>
      </c>
    </row>
    <row r="15473" spans="5:5" ht="22.5" customHeight="1">
      <c r="E15473" s="612">
        <f t="shared" si="170"/>
        <v>3764362.2</v>
      </c>
    </row>
    <row r="15474" spans="5:5" ht="22.5" customHeight="1">
      <c r="E15474" s="612">
        <f t="shared" si="170"/>
        <v>3764362.2</v>
      </c>
    </row>
    <row r="15475" spans="5:5" ht="22.5" customHeight="1">
      <c r="E15475" s="612">
        <f t="shared" si="170"/>
        <v>3764362.2</v>
      </c>
    </row>
    <row r="15476" spans="5:5" ht="22.5" customHeight="1">
      <c r="E15476" s="612">
        <f t="shared" si="170"/>
        <v>3764362.2</v>
      </c>
    </row>
    <row r="15477" spans="5:5" ht="22.5" customHeight="1">
      <c r="E15477" s="612">
        <f t="shared" si="170"/>
        <v>3764362.2</v>
      </c>
    </row>
    <row r="15478" spans="5:5" ht="22.5" customHeight="1">
      <c r="E15478" s="612">
        <f t="shared" si="170"/>
        <v>3764362.2</v>
      </c>
    </row>
    <row r="15479" spans="5:5" ht="22.5" customHeight="1">
      <c r="E15479" s="612">
        <f t="shared" si="170"/>
        <v>3764362.2</v>
      </c>
    </row>
    <row r="15480" spans="5:5" ht="22.5" customHeight="1">
      <c r="E15480" s="612">
        <f t="shared" si="170"/>
        <v>3764362.2</v>
      </c>
    </row>
    <row r="15481" spans="5:5" ht="22.5" customHeight="1">
      <c r="E15481" s="612">
        <f t="shared" si="170"/>
        <v>3764362.2</v>
      </c>
    </row>
    <row r="15482" spans="5:5" ht="22.5" customHeight="1">
      <c r="E15482" s="612">
        <f t="shared" si="170"/>
        <v>3764362.2</v>
      </c>
    </row>
    <row r="15483" spans="5:5" ht="22.5" customHeight="1">
      <c r="E15483" s="612">
        <f t="shared" si="170"/>
        <v>3764362.2</v>
      </c>
    </row>
    <row r="15484" spans="5:5" ht="22.5" customHeight="1">
      <c r="E15484" s="612">
        <f t="shared" si="170"/>
        <v>3764362.2</v>
      </c>
    </row>
    <row r="15485" spans="5:5" ht="22.5" customHeight="1">
      <c r="E15485" s="612">
        <f t="shared" si="170"/>
        <v>3764362.2</v>
      </c>
    </row>
    <row r="15486" spans="5:5" ht="22.5" customHeight="1">
      <c r="E15486" s="612">
        <f t="shared" si="170"/>
        <v>3764362.2</v>
      </c>
    </row>
    <row r="15487" spans="5:5" ht="22.5" customHeight="1">
      <c r="E15487" s="612">
        <f t="shared" si="170"/>
        <v>3764362.2</v>
      </c>
    </row>
    <row r="15488" spans="5:5" ht="22.5" customHeight="1">
      <c r="E15488" s="612">
        <f t="shared" si="170"/>
        <v>3764362.2</v>
      </c>
    </row>
    <row r="15489" spans="5:5" ht="22.5" customHeight="1">
      <c r="E15489" s="612">
        <f t="shared" si="170"/>
        <v>3764362.2</v>
      </c>
    </row>
    <row r="15490" spans="5:5" ht="22.5" customHeight="1">
      <c r="E15490" s="612">
        <f t="shared" si="170"/>
        <v>3764362.2</v>
      </c>
    </row>
    <row r="15491" spans="5:5" ht="22.5" customHeight="1">
      <c r="E15491" s="612">
        <f t="shared" si="170"/>
        <v>3764362.2</v>
      </c>
    </row>
    <row r="15492" spans="5:5" ht="22.5" customHeight="1">
      <c r="E15492" s="612">
        <f t="shared" si="170"/>
        <v>3764362.2</v>
      </c>
    </row>
    <row r="15493" spans="5:5" ht="22.5" customHeight="1">
      <c r="E15493" s="612">
        <f t="shared" si="170"/>
        <v>3764362.2</v>
      </c>
    </row>
    <row r="15494" spans="5:5" ht="22.5" customHeight="1">
      <c r="E15494" s="612">
        <f t="shared" si="170"/>
        <v>3764362.2</v>
      </c>
    </row>
    <row r="15495" spans="5:5" ht="22.5" customHeight="1">
      <c r="E15495" s="612">
        <f t="shared" si="170"/>
        <v>3764362.2</v>
      </c>
    </row>
    <row r="15496" spans="5:5" ht="22.5" customHeight="1">
      <c r="E15496" s="612">
        <f t="shared" si="170"/>
        <v>3764362.2</v>
      </c>
    </row>
    <row r="15497" spans="5:5" ht="22.5" customHeight="1">
      <c r="E15497" s="612">
        <f t="shared" si="170"/>
        <v>3764362.2</v>
      </c>
    </row>
    <row r="15498" spans="5:5" ht="22.5" customHeight="1">
      <c r="E15498" s="612">
        <f t="shared" ref="E15498:E15561" si="171">E15497-D15498+C15498</f>
        <v>3764362.2</v>
      </c>
    </row>
    <row r="15499" spans="5:5" ht="22.5" customHeight="1">
      <c r="E15499" s="612">
        <f t="shared" si="171"/>
        <v>3764362.2</v>
      </c>
    </row>
    <row r="15500" spans="5:5" ht="22.5" customHeight="1">
      <c r="E15500" s="612">
        <f t="shared" si="171"/>
        <v>3764362.2</v>
      </c>
    </row>
    <row r="15501" spans="5:5" ht="22.5" customHeight="1">
      <c r="E15501" s="612">
        <f t="shared" si="171"/>
        <v>3764362.2</v>
      </c>
    </row>
    <row r="15502" spans="5:5" ht="22.5" customHeight="1">
      <c r="E15502" s="612">
        <f t="shared" si="171"/>
        <v>3764362.2</v>
      </c>
    </row>
    <row r="15503" spans="5:5" ht="22.5" customHeight="1">
      <c r="E15503" s="612">
        <f t="shared" si="171"/>
        <v>3764362.2</v>
      </c>
    </row>
    <row r="15504" spans="5:5" ht="22.5" customHeight="1">
      <c r="E15504" s="612">
        <f t="shared" si="171"/>
        <v>3764362.2</v>
      </c>
    </row>
    <row r="15505" spans="5:5" ht="22.5" customHeight="1">
      <c r="E15505" s="612">
        <f t="shared" si="171"/>
        <v>3764362.2</v>
      </c>
    </row>
    <row r="15506" spans="5:5" ht="22.5" customHeight="1">
      <c r="E15506" s="612">
        <f t="shared" si="171"/>
        <v>3764362.2</v>
      </c>
    </row>
    <row r="15507" spans="5:5" ht="22.5" customHeight="1">
      <c r="E15507" s="612">
        <f t="shared" si="171"/>
        <v>3764362.2</v>
      </c>
    </row>
    <row r="15508" spans="5:5" ht="22.5" customHeight="1">
      <c r="E15508" s="612">
        <f t="shared" si="171"/>
        <v>3764362.2</v>
      </c>
    </row>
    <row r="15509" spans="5:5" ht="22.5" customHeight="1">
      <c r="E15509" s="612">
        <f t="shared" si="171"/>
        <v>3764362.2</v>
      </c>
    </row>
    <row r="15510" spans="5:5" ht="22.5" customHeight="1">
      <c r="E15510" s="612">
        <f t="shared" si="171"/>
        <v>3764362.2</v>
      </c>
    </row>
    <row r="15511" spans="5:5" ht="22.5" customHeight="1">
      <c r="E15511" s="612">
        <f t="shared" si="171"/>
        <v>3764362.2</v>
      </c>
    </row>
    <row r="15512" spans="5:5" ht="22.5" customHeight="1">
      <c r="E15512" s="612">
        <f t="shared" si="171"/>
        <v>3764362.2</v>
      </c>
    </row>
    <row r="15513" spans="5:5" ht="22.5" customHeight="1">
      <c r="E15513" s="612">
        <f t="shared" si="171"/>
        <v>3764362.2</v>
      </c>
    </row>
    <row r="15514" spans="5:5" ht="22.5" customHeight="1">
      <c r="E15514" s="612">
        <f t="shared" si="171"/>
        <v>3764362.2</v>
      </c>
    </row>
    <row r="15515" spans="5:5" ht="22.5" customHeight="1">
      <c r="E15515" s="612">
        <f t="shared" si="171"/>
        <v>3764362.2</v>
      </c>
    </row>
    <row r="15516" spans="5:5" ht="22.5" customHeight="1">
      <c r="E15516" s="612">
        <f t="shared" si="171"/>
        <v>3764362.2</v>
      </c>
    </row>
    <row r="15517" spans="5:5" ht="22.5" customHeight="1">
      <c r="E15517" s="612">
        <f t="shared" si="171"/>
        <v>3764362.2</v>
      </c>
    </row>
    <row r="15518" spans="5:5" ht="22.5" customHeight="1">
      <c r="E15518" s="612">
        <f t="shared" si="171"/>
        <v>3764362.2</v>
      </c>
    </row>
    <row r="15519" spans="5:5" ht="22.5" customHeight="1">
      <c r="E15519" s="612">
        <f t="shared" si="171"/>
        <v>3764362.2</v>
      </c>
    </row>
    <row r="15520" spans="5:5" ht="22.5" customHeight="1">
      <c r="E15520" s="612">
        <f t="shared" si="171"/>
        <v>3764362.2</v>
      </c>
    </row>
    <row r="15521" spans="5:5" ht="22.5" customHeight="1">
      <c r="E15521" s="612">
        <f t="shared" si="171"/>
        <v>3764362.2</v>
      </c>
    </row>
    <row r="15522" spans="5:5" ht="22.5" customHeight="1">
      <c r="E15522" s="612">
        <f t="shared" si="171"/>
        <v>3764362.2</v>
      </c>
    </row>
    <row r="15523" spans="5:5" ht="22.5" customHeight="1">
      <c r="E15523" s="612">
        <f t="shared" si="171"/>
        <v>3764362.2</v>
      </c>
    </row>
    <row r="15524" spans="5:5" ht="22.5" customHeight="1">
      <c r="E15524" s="612">
        <f t="shared" si="171"/>
        <v>3764362.2</v>
      </c>
    </row>
    <row r="15525" spans="5:5" ht="22.5" customHeight="1">
      <c r="E15525" s="612">
        <f t="shared" si="171"/>
        <v>3764362.2</v>
      </c>
    </row>
    <row r="15526" spans="5:5" ht="22.5" customHeight="1">
      <c r="E15526" s="612">
        <f t="shared" si="171"/>
        <v>3764362.2</v>
      </c>
    </row>
    <row r="15527" spans="5:5" ht="22.5" customHeight="1">
      <c r="E15527" s="612">
        <f t="shared" si="171"/>
        <v>3764362.2</v>
      </c>
    </row>
    <row r="15528" spans="5:5" ht="22.5" customHeight="1">
      <c r="E15528" s="612">
        <f t="shared" si="171"/>
        <v>3764362.2</v>
      </c>
    </row>
    <row r="15529" spans="5:5" ht="22.5" customHeight="1">
      <c r="E15529" s="612">
        <f t="shared" si="171"/>
        <v>3764362.2</v>
      </c>
    </row>
    <row r="15530" spans="5:5" ht="22.5" customHeight="1">
      <c r="E15530" s="612">
        <f t="shared" si="171"/>
        <v>3764362.2</v>
      </c>
    </row>
    <row r="15531" spans="5:5" ht="22.5" customHeight="1">
      <c r="E15531" s="612">
        <f t="shared" si="171"/>
        <v>3764362.2</v>
      </c>
    </row>
    <row r="15532" spans="5:5" ht="22.5" customHeight="1">
      <c r="E15532" s="612">
        <f t="shared" si="171"/>
        <v>3764362.2</v>
      </c>
    </row>
    <row r="15533" spans="5:5" ht="22.5" customHeight="1">
      <c r="E15533" s="612">
        <f t="shared" si="171"/>
        <v>3764362.2</v>
      </c>
    </row>
    <row r="15534" spans="5:5" ht="22.5" customHeight="1">
      <c r="E15534" s="612">
        <f t="shared" si="171"/>
        <v>3764362.2</v>
      </c>
    </row>
    <row r="15535" spans="5:5" ht="22.5" customHeight="1">
      <c r="E15535" s="612">
        <f t="shared" si="171"/>
        <v>3764362.2</v>
      </c>
    </row>
    <row r="15536" spans="5:5" ht="22.5" customHeight="1">
      <c r="E15536" s="612">
        <f t="shared" si="171"/>
        <v>3764362.2</v>
      </c>
    </row>
    <row r="15537" spans="5:5" ht="22.5" customHeight="1">
      <c r="E15537" s="612">
        <f t="shared" si="171"/>
        <v>3764362.2</v>
      </c>
    </row>
    <row r="15538" spans="5:5" ht="22.5" customHeight="1">
      <c r="E15538" s="612">
        <f t="shared" si="171"/>
        <v>3764362.2</v>
      </c>
    </row>
    <row r="15539" spans="5:5" ht="22.5" customHeight="1">
      <c r="E15539" s="612">
        <f t="shared" si="171"/>
        <v>3764362.2</v>
      </c>
    </row>
    <row r="15540" spans="5:5" ht="22.5" customHeight="1">
      <c r="E15540" s="612">
        <f t="shared" si="171"/>
        <v>3764362.2</v>
      </c>
    </row>
    <row r="15541" spans="5:5" ht="22.5" customHeight="1">
      <c r="E15541" s="612">
        <f t="shared" si="171"/>
        <v>3764362.2</v>
      </c>
    </row>
    <row r="15542" spans="5:5" ht="22.5" customHeight="1">
      <c r="E15542" s="612">
        <f t="shared" si="171"/>
        <v>3764362.2</v>
      </c>
    </row>
    <row r="15543" spans="5:5" ht="22.5" customHeight="1">
      <c r="E15543" s="612">
        <f t="shared" si="171"/>
        <v>3764362.2</v>
      </c>
    </row>
    <row r="15544" spans="5:5" ht="22.5" customHeight="1">
      <c r="E15544" s="612">
        <f t="shared" si="171"/>
        <v>3764362.2</v>
      </c>
    </row>
    <row r="15545" spans="5:5" ht="22.5" customHeight="1">
      <c r="E15545" s="612">
        <f t="shared" si="171"/>
        <v>3764362.2</v>
      </c>
    </row>
    <row r="15546" spans="5:5" ht="22.5" customHeight="1">
      <c r="E15546" s="612">
        <f t="shared" si="171"/>
        <v>3764362.2</v>
      </c>
    </row>
    <row r="15547" spans="5:5" ht="22.5" customHeight="1">
      <c r="E15547" s="612">
        <f t="shared" si="171"/>
        <v>3764362.2</v>
      </c>
    </row>
    <row r="15548" spans="5:5" ht="22.5" customHeight="1">
      <c r="E15548" s="612">
        <f t="shared" si="171"/>
        <v>3764362.2</v>
      </c>
    </row>
    <row r="15549" spans="5:5" ht="22.5" customHeight="1">
      <c r="E15549" s="612">
        <f t="shared" si="171"/>
        <v>3764362.2</v>
      </c>
    </row>
    <row r="15550" spans="5:5" ht="22.5" customHeight="1">
      <c r="E15550" s="612">
        <f t="shared" si="171"/>
        <v>3764362.2</v>
      </c>
    </row>
    <row r="15551" spans="5:5" ht="22.5" customHeight="1">
      <c r="E15551" s="612">
        <f t="shared" si="171"/>
        <v>3764362.2</v>
      </c>
    </row>
    <row r="15552" spans="5:5" ht="22.5" customHeight="1">
      <c r="E15552" s="612">
        <f t="shared" si="171"/>
        <v>3764362.2</v>
      </c>
    </row>
    <row r="15553" spans="5:5" ht="22.5" customHeight="1">
      <c r="E15553" s="612">
        <f t="shared" si="171"/>
        <v>3764362.2</v>
      </c>
    </row>
    <row r="15554" spans="5:5" ht="22.5" customHeight="1">
      <c r="E15554" s="612">
        <f t="shared" si="171"/>
        <v>3764362.2</v>
      </c>
    </row>
    <row r="15555" spans="5:5" ht="22.5" customHeight="1">
      <c r="E15555" s="612">
        <f t="shared" si="171"/>
        <v>3764362.2</v>
      </c>
    </row>
    <row r="15556" spans="5:5" ht="22.5" customHeight="1">
      <c r="E15556" s="612">
        <f t="shared" si="171"/>
        <v>3764362.2</v>
      </c>
    </row>
    <row r="15557" spans="5:5" ht="22.5" customHeight="1">
      <c r="E15557" s="612">
        <f t="shared" si="171"/>
        <v>3764362.2</v>
      </c>
    </row>
    <row r="15558" spans="5:5" ht="22.5" customHeight="1">
      <c r="E15558" s="612">
        <f t="shared" si="171"/>
        <v>3764362.2</v>
      </c>
    </row>
    <row r="15559" spans="5:5" ht="22.5" customHeight="1">
      <c r="E15559" s="612">
        <f t="shared" si="171"/>
        <v>3764362.2</v>
      </c>
    </row>
    <row r="15560" spans="5:5" ht="22.5" customHeight="1">
      <c r="E15560" s="612">
        <f t="shared" si="171"/>
        <v>3764362.2</v>
      </c>
    </row>
    <row r="15561" spans="5:5" ht="22.5" customHeight="1">
      <c r="E15561" s="612">
        <f t="shared" si="171"/>
        <v>3764362.2</v>
      </c>
    </row>
    <row r="15562" spans="5:5" ht="22.5" customHeight="1">
      <c r="E15562" s="612">
        <f t="shared" ref="E15562:E15625" si="172">E15561-D15562+C15562</f>
        <v>3764362.2</v>
      </c>
    </row>
    <row r="15563" spans="5:5" ht="22.5" customHeight="1">
      <c r="E15563" s="612">
        <f t="shared" si="172"/>
        <v>3764362.2</v>
      </c>
    </row>
    <row r="15564" spans="5:5" ht="22.5" customHeight="1">
      <c r="E15564" s="612">
        <f t="shared" si="172"/>
        <v>3764362.2</v>
      </c>
    </row>
    <row r="15565" spans="5:5" ht="22.5" customHeight="1">
      <c r="E15565" s="612">
        <f t="shared" si="172"/>
        <v>3764362.2</v>
      </c>
    </row>
    <row r="15566" spans="5:5" ht="22.5" customHeight="1">
      <c r="E15566" s="612">
        <f t="shared" si="172"/>
        <v>3764362.2</v>
      </c>
    </row>
    <row r="15567" spans="5:5" ht="22.5" customHeight="1">
      <c r="E15567" s="612">
        <f t="shared" si="172"/>
        <v>3764362.2</v>
      </c>
    </row>
    <row r="15568" spans="5:5" ht="22.5" customHeight="1">
      <c r="E15568" s="612">
        <f t="shared" si="172"/>
        <v>3764362.2</v>
      </c>
    </row>
    <row r="15569" spans="5:5" ht="22.5" customHeight="1">
      <c r="E15569" s="612">
        <f t="shared" si="172"/>
        <v>3764362.2</v>
      </c>
    </row>
    <row r="15570" spans="5:5" ht="22.5" customHeight="1">
      <c r="E15570" s="612">
        <f t="shared" si="172"/>
        <v>3764362.2</v>
      </c>
    </row>
    <row r="15571" spans="5:5" ht="22.5" customHeight="1">
      <c r="E15571" s="612">
        <f t="shared" si="172"/>
        <v>3764362.2</v>
      </c>
    </row>
    <row r="15572" spans="5:5" ht="22.5" customHeight="1">
      <c r="E15572" s="612">
        <f t="shared" si="172"/>
        <v>3764362.2</v>
      </c>
    </row>
    <row r="15573" spans="5:5" ht="22.5" customHeight="1">
      <c r="E15573" s="612">
        <f t="shared" si="172"/>
        <v>3764362.2</v>
      </c>
    </row>
    <row r="15574" spans="5:5" ht="22.5" customHeight="1">
      <c r="E15574" s="612">
        <f t="shared" si="172"/>
        <v>3764362.2</v>
      </c>
    </row>
    <row r="15575" spans="5:5" ht="22.5" customHeight="1">
      <c r="E15575" s="612">
        <f t="shared" si="172"/>
        <v>3764362.2</v>
      </c>
    </row>
    <row r="15576" spans="5:5" ht="22.5" customHeight="1">
      <c r="E15576" s="612">
        <f t="shared" si="172"/>
        <v>3764362.2</v>
      </c>
    </row>
    <row r="15577" spans="5:5" ht="22.5" customHeight="1">
      <c r="E15577" s="612">
        <f t="shared" si="172"/>
        <v>3764362.2</v>
      </c>
    </row>
    <row r="15578" spans="5:5" ht="22.5" customHeight="1">
      <c r="E15578" s="612">
        <f t="shared" si="172"/>
        <v>3764362.2</v>
      </c>
    </row>
    <row r="15579" spans="5:5" ht="22.5" customHeight="1">
      <c r="E15579" s="612">
        <f t="shared" si="172"/>
        <v>3764362.2</v>
      </c>
    </row>
    <row r="15580" spans="5:5" ht="22.5" customHeight="1">
      <c r="E15580" s="612">
        <f t="shared" si="172"/>
        <v>3764362.2</v>
      </c>
    </row>
    <row r="15581" spans="5:5" ht="22.5" customHeight="1">
      <c r="E15581" s="612">
        <f t="shared" si="172"/>
        <v>3764362.2</v>
      </c>
    </row>
    <row r="15582" spans="5:5" ht="22.5" customHeight="1">
      <c r="E15582" s="612">
        <f t="shared" si="172"/>
        <v>3764362.2</v>
      </c>
    </row>
    <row r="15583" spans="5:5" ht="22.5" customHeight="1">
      <c r="E15583" s="612">
        <f t="shared" si="172"/>
        <v>3764362.2</v>
      </c>
    </row>
    <row r="15584" spans="5:5" ht="22.5" customHeight="1">
      <c r="E15584" s="612">
        <f t="shared" si="172"/>
        <v>3764362.2</v>
      </c>
    </row>
    <row r="15585" spans="5:5" ht="22.5" customHeight="1">
      <c r="E15585" s="612">
        <f t="shared" si="172"/>
        <v>3764362.2</v>
      </c>
    </row>
    <row r="15586" spans="5:5" ht="22.5" customHeight="1">
      <c r="E15586" s="612">
        <f t="shared" si="172"/>
        <v>3764362.2</v>
      </c>
    </row>
    <row r="15587" spans="5:5" ht="22.5" customHeight="1">
      <c r="E15587" s="612">
        <f t="shared" si="172"/>
        <v>3764362.2</v>
      </c>
    </row>
    <row r="15588" spans="5:5" ht="22.5" customHeight="1">
      <c r="E15588" s="612">
        <f t="shared" si="172"/>
        <v>3764362.2</v>
      </c>
    </row>
    <row r="15589" spans="5:5" ht="22.5" customHeight="1">
      <c r="E15589" s="612">
        <f t="shared" si="172"/>
        <v>3764362.2</v>
      </c>
    </row>
    <row r="15590" spans="5:5" ht="22.5" customHeight="1">
      <c r="E15590" s="612">
        <f t="shared" si="172"/>
        <v>3764362.2</v>
      </c>
    </row>
    <row r="15591" spans="5:5" ht="22.5" customHeight="1">
      <c r="E15591" s="612">
        <f t="shared" si="172"/>
        <v>3764362.2</v>
      </c>
    </row>
    <row r="15592" spans="5:5" ht="22.5" customHeight="1">
      <c r="E15592" s="612">
        <f t="shared" si="172"/>
        <v>3764362.2</v>
      </c>
    </row>
    <row r="15593" spans="5:5" ht="22.5" customHeight="1">
      <c r="E15593" s="612">
        <f t="shared" si="172"/>
        <v>3764362.2</v>
      </c>
    </row>
    <row r="15594" spans="5:5" ht="22.5" customHeight="1">
      <c r="E15594" s="612">
        <f t="shared" si="172"/>
        <v>3764362.2</v>
      </c>
    </row>
    <row r="15595" spans="5:5" ht="22.5" customHeight="1">
      <c r="E15595" s="612">
        <f t="shared" si="172"/>
        <v>3764362.2</v>
      </c>
    </row>
    <row r="15596" spans="5:5" ht="22.5" customHeight="1">
      <c r="E15596" s="612">
        <f t="shared" si="172"/>
        <v>3764362.2</v>
      </c>
    </row>
    <row r="15597" spans="5:5" ht="22.5" customHeight="1">
      <c r="E15597" s="612">
        <f t="shared" si="172"/>
        <v>3764362.2</v>
      </c>
    </row>
    <row r="15598" spans="5:5" ht="22.5" customHeight="1">
      <c r="E15598" s="612">
        <f t="shared" si="172"/>
        <v>3764362.2</v>
      </c>
    </row>
    <row r="15599" spans="5:5" ht="22.5" customHeight="1">
      <c r="E15599" s="612">
        <f t="shared" si="172"/>
        <v>3764362.2</v>
      </c>
    </row>
    <row r="15600" spans="5:5" ht="22.5" customHeight="1">
      <c r="E15600" s="612">
        <f t="shared" si="172"/>
        <v>3764362.2</v>
      </c>
    </row>
    <row r="15601" spans="5:5" ht="22.5" customHeight="1">
      <c r="E15601" s="612">
        <f t="shared" si="172"/>
        <v>3764362.2</v>
      </c>
    </row>
    <row r="15602" spans="5:5" ht="22.5" customHeight="1">
      <c r="E15602" s="612">
        <f t="shared" si="172"/>
        <v>3764362.2</v>
      </c>
    </row>
    <row r="15603" spans="5:5" ht="22.5" customHeight="1">
      <c r="E15603" s="612">
        <f t="shared" si="172"/>
        <v>3764362.2</v>
      </c>
    </row>
    <row r="15604" spans="5:5" ht="22.5" customHeight="1">
      <c r="E15604" s="612">
        <f t="shared" si="172"/>
        <v>3764362.2</v>
      </c>
    </row>
    <row r="15605" spans="5:5" ht="22.5" customHeight="1">
      <c r="E15605" s="612">
        <f t="shared" si="172"/>
        <v>3764362.2</v>
      </c>
    </row>
    <row r="15606" spans="5:5" ht="22.5" customHeight="1">
      <c r="E15606" s="612">
        <f t="shared" si="172"/>
        <v>3764362.2</v>
      </c>
    </row>
    <row r="15607" spans="5:5" ht="22.5" customHeight="1">
      <c r="E15607" s="612">
        <f t="shared" si="172"/>
        <v>3764362.2</v>
      </c>
    </row>
    <row r="15608" spans="5:5" ht="22.5" customHeight="1">
      <c r="E15608" s="612">
        <f t="shared" si="172"/>
        <v>3764362.2</v>
      </c>
    </row>
    <row r="15609" spans="5:5" ht="22.5" customHeight="1">
      <c r="E15609" s="612">
        <f t="shared" si="172"/>
        <v>3764362.2</v>
      </c>
    </row>
    <row r="15610" spans="5:5" ht="22.5" customHeight="1">
      <c r="E15610" s="612">
        <f t="shared" si="172"/>
        <v>3764362.2</v>
      </c>
    </row>
    <row r="15611" spans="5:5" ht="22.5" customHeight="1">
      <c r="E15611" s="612">
        <f t="shared" si="172"/>
        <v>3764362.2</v>
      </c>
    </row>
    <row r="15612" spans="5:5" ht="22.5" customHeight="1">
      <c r="E15612" s="612">
        <f t="shared" si="172"/>
        <v>3764362.2</v>
      </c>
    </row>
    <row r="15613" spans="5:5" ht="22.5" customHeight="1">
      <c r="E15613" s="612">
        <f t="shared" si="172"/>
        <v>3764362.2</v>
      </c>
    </row>
    <row r="15614" spans="5:5" ht="22.5" customHeight="1">
      <c r="E15614" s="612">
        <f t="shared" si="172"/>
        <v>3764362.2</v>
      </c>
    </row>
    <row r="15615" spans="5:5" ht="22.5" customHeight="1">
      <c r="E15615" s="612">
        <f t="shared" si="172"/>
        <v>3764362.2</v>
      </c>
    </row>
    <row r="15616" spans="5:5" ht="22.5" customHeight="1">
      <c r="E15616" s="612">
        <f t="shared" si="172"/>
        <v>3764362.2</v>
      </c>
    </row>
    <row r="15617" spans="5:5" ht="22.5" customHeight="1">
      <c r="E15617" s="612">
        <f t="shared" si="172"/>
        <v>3764362.2</v>
      </c>
    </row>
    <row r="15618" spans="5:5" ht="22.5" customHeight="1">
      <c r="E15618" s="612">
        <f t="shared" si="172"/>
        <v>3764362.2</v>
      </c>
    </row>
    <row r="15619" spans="5:5" ht="22.5" customHeight="1">
      <c r="E15619" s="612">
        <f t="shared" si="172"/>
        <v>3764362.2</v>
      </c>
    </row>
    <row r="15620" spans="5:5" ht="22.5" customHeight="1">
      <c r="E15620" s="612">
        <f t="shared" si="172"/>
        <v>3764362.2</v>
      </c>
    </row>
    <row r="15621" spans="5:5" ht="22.5" customHeight="1">
      <c r="E15621" s="612">
        <f t="shared" si="172"/>
        <v>3764362.2</v>
      </c>
    </row>
    <row r="15622" spans="5:5" ht="22.5" customHeight="1">
      <c r="E15622" s="612">
        <f t="shared" si="172"/>
        <v>3764362.2</v>
      </c>
    </row>
    <row r="15623" spans="5:5" ht="22.5" customHeight="1">
      <c r="E15623" s="612">
        <f t="shared" si="172"/>
        <v>3764362.2</v>
      </c>
    </row>
    <row r="15624" spans="5:5" ht="22.5" customHeight="1">
      <c r="E15624" s="612">
        <f t="shared" si="172"/>
        <v>3764362.2</v>
      </c>
    </row>
    <row r="15625" spans="5:5" ht="22.5" customHeight="1">
      <c r="E15625" s="612">
        <f t="shared" si="172"/>
        <v>3764362.2</v>
      </c>
    </row>
    <row r="15626" spans="5:5" ht="22.5" customHeight="1">
      <c r="E15626" s="612">
        <f t="shared" ref="E15626:E15689" si="173">E15625-D15626+C15626</f>
        <v>3764362.2</v>
      </c>
    </row>
    <row r="15627" spans="5:5" ht="22.5" customHeight="1">
      <c r="E15627" s="612">
        <f t="shared" si="173"/>
        <v>3764362.2</v>
      </c>
    </row>
    <row r="15628" spans="5:5" ht="22.5" customHeight="1">
      <c r="E15628" s="612">
        <f t="shared" si="173"/>
        <v>3764362.2</v>
      </c>
    </row>
    <row r="15629" spans="5:5" ht="22.5" customHeight="1">
      <c r="E15629" s="612">
        <f t="shared" si="173"/>
        <v>3764362.2</v>
      </c>
    </row>
    <row r="15630" spans="5:5" ht="22.5" customHeight="1">
      <c r="E15630" s="612">
        <f t="shared" si="173"/>
        <v>3764362.2</v>
      </c>
    </row>
    <row r="15631" spans="5:5" ht="22.5" customHeight="1">
      <c r="E15631" s="612">
        <f t="shared" si="173"/>
        <v>3764362.2</v>
      </c>
    </row>
    <row r="15632" spans="5:5" ht="22.5" customHeight="1">
      <c r="E15632" s="612">
        <f t="shared" si="173"/>
        <v>3764362.2</v>
      </c>
    </row>
    <row r="15633" spans="5:5" ht="22.5" customHeight="1">
      <c r="E15633" s="612">
        <f t="shared" si="173"/>
        <v>3764362.2</v>
      </c>
    </row>
    <row r="15634" spans="5:5" ht="22.5" customHeight="1">
      <c r="E15634" s="612">
        <f t="shared" si="173"/>
        <v>3764362.2</v>
      </c>
    </row>
    <row r="15635" spans="5:5" ht="22.5" customHeight="1">
      <c r="E15635" s="612">
        <f t="shared" si="173"/>
        <v>3764362.2</v>
      </c>
    </row>
    <row r="15636" spans="5:5" ht="22.5" customHeight="1">
      <c r="E15636" s="612">
        <f t="shared" si="173"/>
        <v>3764362.2</v>
      </c>
    </row>
    <row r="15637" spans="5:5" ht="22.5" customHeight="1">
      <c r="E15637" s="612">
        <f t="shared" si="173"/>
        <v>3764362.2</v>
      </c>
    </row>
    <row r="15638" spans="5:5" ht="22.5" customHeight="1">
      <c r="E15638" s="612">
        <f t="shared" si="173"/>
        <v>3764362.2</v>
      </c>
    </row>
    <row r="15639" spans="5:5" ht="22.5" customHeight="1">
      <c r="E15639" s="612">
        <f t="shared" si="173"/>
        <v>3764362.2</v>
      </c>
    </row>
    <row r="15640" spans="5:5" ht="22.5" customHeight="1">
      <c r="E15640" s="612">
        <f t="shared" si="173"/>
        <v>3764362.2</v>
      </c>
    </row>
    <row r="15641" spans="5:5" ht="22.5" customHeight="1">
      <c r="E15641" s="612">
        <f t="shared" si="173"/>
        <v>3764362.2</v>
      </c>
    </row>
    <row r="15642" spans="5:5" ht="22.5" customHeight="1">
      <c r="E15642" s="612">
        <f t="shared" si="173"/>
        <v>3764362.2</v>
      </c>
    </row>
    <row r="15643" spans="5:5" ht="22.5" customHeight="1">
      <c r="E15643" s="612">
        <f t="shared" si="173"/>
        <v>3764362.2</v>
      </c>
    </row>
    <row r="15644" spans="5:5" ht="22.5" customHeight="1">
      <c r="E15644" s="612">
        <f t="shared" si="173"/>
        <v>3764362.2</v>
      </c>
    </row>
    <row r="15645" spans="5:5" ht="22.5" customHeight="1">
      <c r="E15645" s="612">
        <f t="shared" si="173"/>
        <v>3764362.2</v>
      </c>
    </row>
    <row r="15646" spans="5:5" ht="22.5" customHeight="1">
      <c r="E15646" s="612">
        <f t="shared" si="173"/>
        <v>3764362.2</v>
      </c>
    </row>
    <row r="15647" spans="5:5" ht="22.5" customHeight="1">
      <c r="E15647" s="612">
        <f t="shared" si="173"/>
        <v>3764362.2</v>
      </c>
    </row>
    <row r="15648" spans="5:5" ht="22.5" customHeight="1">
      <c r="E15648" s="612">
        <f t="shared" si="173"/>
        <v>3764362.2</v>
      </c>
    </row>
    <row r="15649" spans="5:5" ht="22.5" customHeight="1">
      <c r="E15649" s="612">
        <f t="shared" si="173"/>
        <v>3764362.2</v>
      </c>
    </row>
    <row r="15650" spans="5:5" ht="22.5" customHeight="1">
      <c r="E15650" s="612">
        <f t="shared" si="173"/>
        <v>3764362.2</v>
      </c>
    </row>
    <row r="15651" spans="5:5" ht="22.5" customHeight="1">
      <c r="E15651" s="612">
        <f t="shared" si="173"/>
        <v>3764362.2</v>
      </c>
    </row>
    <row r="15652" spans="5:5" ht="22.5" customHeight="1">
      <c r="E15652" s="612">
        <f t="shared" si="173"/>
        <v>3764362.2</v>
      </c>
    </row>
    <row r="15653" spans="5:5" ht="22.5" customHeight="1">
      <c r="E15653" s="612">
        <f t="shared" si="173"/>
        <v>3764362.2</v>
      </c>
    </row>
    <row r="15654" spans="5:5" ht="22.5" customHeight="1">
      <c r="E15654" s="612">
        <f t="shared" si="173"/>
        <v>3764362.2</v>
      </c>
    </row>
    <row r="15655" spans="5:5" ht="22.5" customHeight="1">
      <c r="E15655" s="612">
        <f t="shared" si="173"/>
        <v>3764362.2</v>
      </c>
    </row>
    <row r="15656" spans="5:5" ht="22.5" customHeight="1">
      <c r="E15656" s="612">
        <f t="shared" si="173"/>
        <v>3764362.2</v>
      </c>
    </row>
    <row r="15657" spans="5:5" ht="22.5" customHeight="1">
      <c r="E15657" s="612">
        <f t="shared" si="173"/>
        <v>3764362.2</v>
      </c>
    </row>
    <row r="15658" spans="5:5" ht="22.5" customHeight="1">
      <c r="E15658" s="612">
        <f t="shared" si="173"/>
        <v>3764362.2</v>
      </c>
    </row>
    <row r="15659" spans="5:5" ht="22.5" customHeight="1">
      <c r="E15659" s="612">
        <f t="shared" si="173"/>
        <v>3764362.2</v>
      </c>
    </row>
    <row r="15660" spans="5:5" ht="22.5" customHeight="1">
      <c r="E15660" s="612">
        <f t="shared" si="173"/>
        <v>3764362.2</v>
      </c>
    </row>
    <row r="15661" spans="5:5" ht="22.5" customHeight="1">
      <c r="E15661" s="612">
        <f t="shared" si="173"/>
        <v>3764362.2</v>
      </c>
    </row>
    <row r="15662" spans="5:5" ht="22.5" customHeight="1">
      <c r="E15662" s="612">
        <f t="shared" si="173"/>
        <v>3764362.2</v>
      </c>
    </row>
    <row r="15663" spans="5:5" ht="22.5" customHeight="1">
      <c r="E15663" s="612">
        <f t="shared" si="173"/>
        <v>3764362.2</v>
      </c>
    </row>
    <row r="15664" spans="5:5" ht="22.5" customHeight="1">
      <c r="E15664" s="612">
        <f t="shared" si="173"/>
        <v>3764362.2</v>
      </c>
    </row>
    <row r="15665" spans="5:5" ht="22.5" customHeight="1">
      <c r="E15665" s="612">
        <f t="shared" si="173"/>
        <v>3764362.2</v>
      </c>
    </row>
    <row r="15666" spans="5:5" ht="22.5" customHeight="1">
      <c r="E15666" s="612">
        <f t="shared" si="173"/>
        <v>3764362.2</v>
      </c>
    </row>
    <row r="15667" spans="5:5" ht="22.5" customHeight="1">
      <c r="E15667" s="612">
        <f t="shared" si="173"/>
        <v>3764362.2</v>
      </c>
    </row>
    <row r="15668" spans="5:5" ht="22.5" customHeight="1">
      <c r="E15668" s="612">
        <f t="shared" si="173"/>
        <v>3764362.2</v>
      </c>
    </row>
    <row r="15669" spans="5:5" ht="22.5" customHeight="1">
      <c r="E15669" s="612">
        <f t="shared" si="173"/>
        <v>3764362.2</v>
      </c>
    </row>
    <row r="15670" spans="5:5" ht="22.5" customHeight="1">
      <c r="E15670" s="612">
        <f t="shared" si="173"/>
        <v>3764362.2</v>
      </c>
    </row>
    <row r="15671" spans="5:5" ht="22.5" customHeight="1">
      <c r="E15671" s="612">
        <f t="shared" si="173"/>
        <v>3764362.2</v>
      </c>
    </row>
    <row r="15672" spans="5:5" ht="22.5" customHeight="1">
      <c r="E15672" s="612">
        <f t="shared" si="173"/>
        <v>3764362.2</v>
      </c>
    </row>
    <row r="15673" spans="5:5" ht="22.5" customHeight="1">
      <c r="E15673" s="612">
        <f t="shared" si="173"/>
        <v>3764362.2</v>
      </c>
    </row>
    <row r="15674" spans="5:5" ht="22.5" customHeight="1">
      <c r="E15674" s="612">
        <f t="shared" si="173"/>
        <v>3764362.2</v>
      </c>
    </row>
    <row r="15675" spans="5:5" ht="22.5" customHeight="1">
      <c r="E15675" s="612">
        <f t="shared" si="173"/>
        <v>3764362.2</v>
      </c>
    </row>
    <row r="15676" spans="5:5" ht="22.5" customHeight="1">
      <c r="E15676" s="612">
        <f t="shared" si="173"/>
        <v>3764362.2</v>
      </c>
    </row>
    <row r="15677" spans="5:5" ht="22.5" customHeight="1">
      <c r="E15677" s="612">
        <f t="shared" si="173"/>
        <v>3764362.2</v>
      </c>
    </row>
    <row r="15678" spans="5:5" ht="22.5" customHeight="1">
      <c r="E15678" s="612">
        <f t="shared" si="173"/>
        <v>3764362.2</v>
      </c>
    </row>
    <row r="15679" spans="5:5" ht="22.5" customHeight="1">
      <c r="E15679" s="612">
        <f t="shared" si="173"/>
        <v>3764362.2</v>
      </c>
    </row>
    <row r="15680" spans="5:5" ht="22.5" customHeight="1">
      <c r="E15680" s="612">
        <f t="shared" si="173"/>
        <v>3764362.2</v>
      </c>
    </row>
    <row r="15681" spans="5:5" ht="22.5" customHeight="1">
      <c r="E15681" s="612">
        <f t="shared" si="173"/>
        <v>3764362.2</v>
      </c>
    </row>
    <row r="15682" spans="5:5" ht="22.5" customHeight="1">
      <c r="E15682" s="612">
        <f t="shared" si="173"/>
        <v>3764362.2</v>
      </c>
    </row>
    <row r="15683" spans="5:5" ht="22.5" customHeight="1">
      <c r="E15683" s="612">
        <f t="shared" si="173"/>
        <v>3764362.2</v>
      </c>
    </row>
    <row r="15684" spans="5:5" ht="22.5" customHeight="1">
      <c r="E15684" s="612">
        <f t="shared" si="173"/>
        <v>3764362.2</v>
      </c>
    </row>
    <row r="15685" spans="5:5" ht="22.5" customHeight="1">
      <c r="E15685" s="612">
        <f t="shared" si="173"/>
        <v>3764362.2</v>
      </c>
    </row>
    <row r="15686" spans="5:5" ht="22.5" customHeight="1">
      <c r="E15686" s="612">
        <f t="shared" si="173"/>
        <v>3764362.2</v>
      </c>
    </row>
    <row r="15687" spans="5:5" ht="22.5" customHeight="1">
      <c r="E15687" s="612">
        <f t="shared" si="173"/>
        <v>3764362.2</v>
      </c>
    </row>
    <row r="15688" spans="5:5" ht="22.5" customHeight="1">
      <c r="E15688" s="612">
        <f t="shared" si="173"/>
        <v>3764362.2</v>
      </c>
    </row>
    <row r="15689" spans="5:5" ht="22.5" customHeight="1">
      <c r="E15689" s="612">
        <f t="shared" si="173"/>
        <v>3764362.2</v>
      </c>
    </row>
    <row r="15690" spans="5:5" ht="22.5" customHeight="1">
      <c r="E15690" s="612">
        <f t="shared" ref="E15690:E15753" si="174">E15689-D15690+C15690</f>
        <v>3764362.2</v>
      </c>
    </row>
    <row r="15691" spans="5:5" ht="22.5" customHeight="1">
      <c r="E15691" s="612">
        <f t="shared" si="174"/>
        <v>3764362.2</v>
      </c>
    </row>
    <row r="15692" spans="5:5" ht="22.5" customHeight="1">
      <c r="E15692" s="612">
        <f t="shared" si="174"/>
        <v>3764362.2</v>
      </c>
    </row>
    <row r="15693" spans="5:5" ht="22.5" customHeight="1">
      <c r="E15693" s="612">
        <f t="shared" si="174"/>
        <v>3764362.2</v>
      </c>
    </row>
    <row r="15694" spans="5:5" ht="22.5" customHeight="1">
      <c r="E15694" s="612">
        <f t="shared" si="174"/>
        <v>3764362.2</v>
      </c>
    </row>
    <row r="15695" spans="5:5" ht="22.5" customHeight="1">
      <c r="E15695" s="612">
        <f t="shared" si="174"/>
        <v>3764362.2</v>
      </c>
    </row>
    <row r="15696" spans="5:5" ht="22.5" customHeight="1">
      <c r="E15696" s="612">
        <f t="shared" si="174"/>
        <v>3764362.2</v>
      </c>
    </row>
    <row r="15697" spans="5:5" ht="22.5" customHeight="1">
      <c r="E15697" s="612">
        <f t="shared" si="174"/>
        <v>3764362.2</v>
      </c>
    </row>
    <row r="15698" spans="5:5" ht="22.5" customHeight="1">
      <c r="E15698" s="612">
        <f t="shared" si="174"/>
        <v>3764362.2</v>
      </c>
    </row>
    <row r="15699" spans="5:5" ht="22.5" customHeight="1">
      <c r="E15699" s="612">
        <f t="shared" si="174"/>
        <v>3764362.2</v>
      </c>
    </row>
    <row r="15700" spans="5:5" ht="22.5" customHeight="1">
      <c r="E15700" s="612">
        <f t="shared" si="174"/>
        <v>3764362.2</v>
      </c>
    </row>
    <row r="15701" spans="5:5" ht="22.5" customHeight="1">
      <c r="E15701" s="612">
        <f t="shared" si="174"/>
        <v>3764362.2</v>
      </c>
    </row>
    <row r="15702" spans="5:5" ht="22.5" customHeight="1">
      <c r="E15702" s="612">
        <f t="shared" si="174"/>
        <v>3764362.2</v>
      </c>
    </row>
    <row r="15703" spans="5:5" ht="22.5" customHeight="1">
      <c r="E15703" s="612">
        <f t="shared" si="174"/>
        <v>3764362.2</v>
      </c>
    </row>
    <row r="15704" spans="5:5" ht="22.5" customHeight="1">
      <c r="E15704" s="612">
        <f t="shared" si="174"/>
        <v>3764362.2</v>
      </c>
    </row>
    <row r="15705" spans="5:5" ht="22.5" customHeight="1">
      <c r="E15705" s="612">
        <f t="shared" si="174"/>
        <v>3764362.2</v>
      </c>
    </row>
    <row r="15706" spans="5:5" ht="22.5" customHeight="1">
      <c r="E15706" s="612">
        <f t="shared" si="174"/>
        <v>3764362.2</v>
      </c>
    </row>
    <row r="15707" spans="5:5" ht="22.5" customHeight="1">
      <c r="E15707" s="612">
        <f t="shared" si="174"/>
        <v>3764362.2</v>
      </c>
    </row>
    <row r="15708" spans="5:5" ht="22.5" customHeight="1">
      <c r="E15708" s="612">
        <f t="shared" si="174"/>
        <v>3764362.2</v>
      </c>
    </row>
    <row r="15709" spans="5:5" ht="22.5" customHeight="1">
      <c r="E15709" s="612">
        <f t="shared" si="174"/>
        <v>3764362.2</v>
      </c>
    </row>
    <row r="15710" spans="5:5" ht="22.5" customHeight="1">
      <c r="E15710" s="612">
        <f t="shared" si="174"/>
        <v>3764362.2</v>
      </c>
    </row>
    <row r="15711" spans="5:5" ht="22.5" customHeight="1">
      <c r="E15711" s="612">
        <f t="shared" si="174"/>
        <v>3764362.2</v>
      </c>
    </row>
    <row r="15712" spans="5:5" ht="22.5" customHeight="1">
      <c r="E15712" s="612">
        <f t="shared" si="174"/>
        <v>3764362.2</v>
      </c>
    </row>
    <row r="15713" spans="5:5" ht="22.5" customHeight="1">
      <c r="E15713" s="612">
        <f t="shared" si="174"/>
        <v>3764362.2</v>
      </c>
    </row>
    <row r="15714" spans="5:5" ht="22.5" customHeight="1">
      <c r="E15714" s="612">
        <f t="shared" si="174"/>
        <v>3764362.2</v>
      </c>
    </row>
    <row r="15715" spans="5:5" ht="22.5" customHeight="1">
      <c r="E15715" s="612">
        <f t="shared" si="174"/>
        <v>3764362.2</v>
      </c>
    </row>
    <row r="15716" spans="5:5" ht="22.5" customHeight="1">
      <c r="E15716" s="612">
        <f t="shared" si="174"/>
        <v>3764362.2</v>
      </c>
    </row>
    <row r="15717" spans="5:5" ht="22.5" customHeight="1">
      <c r="E15717" s="612">
        <f t="shared" si="174"/>
        <v>3764362.2</v>
      </c>
    </row>
    <row r="15718" spans="5:5" ht="22.5" customHeight="1">
      <c r="E15718" s="612">
        <f t="shared" si="174"/>
        <v>3764362.2</v>
      </c>
    </row>
    <row r="15719" spans="5:5" ht="22.5" customHeight="1">
      <c r="E15719" s="612">
        <f t="shared" si="174"/>
        <v>3764362.2</v>
      </c>
    </row>
    <row r="15720" spans="5:5" ht="22.5" customHeight="1">
      <c r="E15720" s="612">
        <f t="shared" si="174"/>
        <v>3764362.2</v>
      </c>
    </row>
    <row r="15721" spans="5:5" ht="22.5" customHeight="1">
      <c r="E15721" s="612">
        <f t="shared" si="174"/>
        <v>3764362.2</v>
      </c>
    </row>
    <row r="15722" spans="5:5" ht="22.5" customHeight="1">
      <c r="E15722" s="612">
        <f t="shared" si="174"/>
        <v>3764362.2</v>
      </c>
    </row>
    <row r="15723" spans="5:5" ht="22.5" customHeight="1">
      <c r="E15723" s="612">
        <f t="shared" si="174"/>
        <v>3764362.2</v>
      </c>
    </row>
    <row r="15724" spans="5:5" ht="22.5" customHeight="1">
      <c r="E15724" s="612">
        <f t="shared" si="174"/>
        <v>3764362.2</v>
      </c>
    </row>
    <row r="15725" spans="5:5" ht="22.5" customHeight="1">
      <c r="E15725" s="612">
        <f t="shared" si="174"/>
        <v>3764362.2</v>
      </c>
    </row>
    <row r="15726" spans="5:5" ht="22.5" customHeight="1">
      <c r="E15726" s="612">
        <f t="shared" si="174"/>
        <v>3764362.2</v>
      </c>
    </row>
    <row r="15727" spans="5:5" ht="22.5" customHeight="1">
      <c r="E15727" s="612">
        <f t="shared" si="174"/>
        <v>3764362.2</v>
      </c>
    </row>
    <row r="15728" spans="5:5" ht="22.5" customHeight="1">
      <c r="E15728" s="612">
        <f t="shared" si="174"/>
        <v>3764362.2</v>
      </c>
    </row>
    <row r="15729" spans="5:5" ht="22.5" customHeight="1">
      <c r="E15729" s="612">
        <f t="shared" si="174"/>
        <v>3764362.2</v>
      </c>
    </row>
    <row r="15730" spans="5:5" ht="22.5" customHeight="1">
      <c r="E15730" s="612">
        <f t="shared" si="174"/>
        <v>3764362.2</v>
      </c>
    </row>
    <row r="15731" spans="5:5" ht="22.5" customHeight="1">
      <c r="E15731" s="612">
        <f t="shared" si="174"/>
        <v>3764362.2</v>
      </c>
    </row>
    <row r="15732" spans="5:5" ht="22.5" customHeight="1">
      <c r="E15732" s="612">
        <f t="shared" si="174"/>
        <v>3764362.2</v>
      </c>
    </row>
    <row r="15733" spans="5:5" ht="22.5" customHeight="1">
      <c r="E15733" s="612">
        <f t="shared" si="174"/>
        <v>3764362.2</v>
      </c>
    </row>
    <row r="15734" spans="5:5" ht="22.5" customHeight="1">
      <c r="E15734" s="612">
        <f t="shared" si="174"/>
        <v>3764362.2</v>
      </c>
    </row>
    <row r="15735" spans="5:5" ht="22.5" customHeight="1">
      <c r="E15735" s="612">
        <f t="shared" si="174"/>
        <v>3764362.2</v>
      </c>
    </row>
    <row r="15736" spans="5:5" ht="22.5" customHeight="1">
      <c r="E15736" s="612">
        <f t="shared" si="174"/>
        <v>3764362.2</v>
      </c>
    </row>
    <row r="15737" spans="5:5" ht="22.5" customHeight="1">
      <c r="E15737" s="612">
        <f t="shared" si="174"/>
        <v>3764362.2</v>
      </c>
    </row>
    <row r="15738" spans="5:5" ht="22.5" customHeight="1">
      <c r="E15738" s="612">
        <f t="shared" si="174"/>
        <v>3764362.2</v>
      </c>
    </row>
    <row r="15739" spans="5:5" ht="22.5" customHeight="1">
      <c r="E15739" s="612">
        <f t="shared" si="174"/>
        <v>3764362.2</v>
      </c>
    </row>
    <row r="15740" spans="5:5" ht="22.5" customHeight="1">
      <c r="E15740" s="612">
        <f t="shared" si="174"/>
        <v>3764362.2</v>
      </c>
    </row>
    <row r="15741" spans="5:5" ht="22.5" customHeight="1">
      <c r="E15741" s="612">
        <f t="shared" si="174"/>
        <v>3764362.2</v>
      </c>
    </row>
    <row r="15742" spans="5:5" ht="22.5" customHeight="1">
      <c r="E15742" s="612">
        <f t="shared" si="174"/>
        <v>3764362.2</v>
      </c>
    </row>
    <row r="15743" spans="5:5" ht="22.5" customHeight="1">
      <c r="E15743" s="612">
        <f t="shared" si="174"/>
        <v>3764362.2</v>
      </c>
    </row>
    <row r="15744" spans="5:5" ht="22.5" customHeight="1">
      <c r="E15744" s="612">
        <f t="shared" si="174"/>
        <v>3764362.2</v>
      </c>
    </row>
    <row r="15745" spans="5:5" ht="22.5" customHeight="1">
      <c r="E15745" s="612">
        <f t="shared" si="174"/>
        <v>3764362.2</v>
      </c>
    </row>
    <row r="15746" spans="5:5" ht="22.5" customHeight="1">
      <c r="E15746" s="612">
        <f t="shared" si="174"/>
        <v>3764362.2</v>
      </c>
    </row>
    <row r="15747" spans="5:5" ht="22.5" customHeight="1">
      <c r="E15747" s="612">
        <f t="shared" si="174"/>
        <v>3764362.2</v>
      </c>
    </row>
    <row r="15748" spans="5:5" ht="22.5" customHeight="1">
      <c r="E15748" s="612">
        <f t="shared" si="174"/>
        <v>3764362.2</v>
      </c>
    </row>
    <row r="15749" spans="5:5" ht="22.5" customHeight="1">
      <c r="E15749" s="612">
        <f t="shared" si="174"/>
        <v>3764362.2</v>
      </c>
    </row>
    <row r="15750" spans="5:5" ht="22.5" customHeight="1">
      <c r="E15750" s="612">
        <f t="shared" si="174"/>
        <v>3764362.2</v>
      </c>
    </row>
    <row r="15751" spans="5:5" ht="22.5" customHeight="1">
      <c r="E15751" s="612">
        <f t="shared" si="174"/>
        <v>3764362.2</v>
      </c>
    </row>
    <row r="15752" spans="5:5" ht="22.5" customHeight="1">
      <c r="E15752" s="612">
        <f t="shared" si="174"/>
        <v>3764362.2</v>
      </c>
    </row>
    <row r="15753" spans="5:5" ht="22.5" customHeight="1">
      <c r="E15753" s="612">
        <f t="shared" si="174"/>
        <v>3764362.2</v>
      </c>
    </row>
    <row r="15754" spans="5:5" ht="22.5" customHeight="1">
      <c r="E15754" s="612">
        <f t="shared" ref="E15754:E15817" si="175">E15753-D15754+C15754</f>
        <v>3764362.2</v>
      </c>
    </row>
    <row r="15755" spans="5:5" ht="22.5" customHeight="1">
      <c r="E15755" s="612">
        <f t="shared" si="175"/>
        <v>3764362.2</v>
      </c>
    </row>
    <row r="15756" spans="5:5" ht="22.5" customHeight="1">
      <c r="E15756" s="612">
        <f t="shared" si="175"/>
        <v>3764362.2</v>
      </c>
    </row>
    <row r="15757" spans="5:5" ht="22.5" customHeight="1">
      <c r="E15757" s="612">
        <f t="shared" si="175"/>
        <v>3764362.2</v>
      </c>
    </row>
    <row r="15758" spans="5:5" ht="22.5" customHeight="1">
      <c r="E15758" s="612">
        <f t="shared" si="175"/>
        <v>3764362.2</v>
      </c>
    </row>
    <row r="15759" spans="5:5" ht="22.5" customHeight="1">
      <c r="E15759" s="612">
        <f t="shared" si="175"/>
        <v>3764362.2</v>
      </c>
    </row>
    <row r="15760" spans="5:5" ht="22.5" customHeight="1">
      <c r="E15760" s="612">
        <f t="shared" si="175"/>
        <v>3764362.2</v>
      </c>
    </row>
    <row r="15761" spans="5:5" ht="22.5" customHeight="1">
      <c r="E15761" s="612">
        <f t="shared" si="175"/>
        <v>3764362.2</v>
      </c>
    </row>
    <row r="15762" spans="5:5" ht="22.5" customHeight="1">
      <c r="E15762" s="612">
        <f t="shared" si="175"/>
        <v>3764362.2</v>
      </c>
    </row>
    <row r="15763" spans="5:5" ht="22.5" customHeight="1">
      <c r="E15763" s="612">
        <f t="shared" si="175"/>
        <v>3764362.2</v>
      </c>
    </row>
    <row r="15764" spans="5:5" ht="22.5" customHeight="1">
      <c r="E15764" s="612">
        <f t="shared" si="175"/>
        <v>3764362.2</v>
      </c>
    </row>
    <row r="15765" spans="5:5" ht="22.5" customHeight="1">
      <c r="E15765" s="612">
        <f t="shared" si="175"/>
        <v>3764362.2</v>
      </c>
    </row>
    <row r="15766" spans="5:5" ht="22.5" customHeight="1">
      <c r="E15766" s="612">
        <f t="shared" si="175"/>
        <v>3764362.2</v>
      </c>
    </row>
    <row r="15767" spans="5:5" ht="22.5" customHeight="1">
      <c r="E15767" s="612">
        <f t="shared" si="175"/>
        <v>3764362.2</v>
      </c>
    </row>
    <row r="15768" spans="5:5" ht="22.5" customHeight="1">
      <c r="E15768" s="612">
        <f t="shared" si="175"/>
        <v>3764362.2</v>
      </c>
    </row>
    <row r="15769" spans="5:5" ht="22.5" customHeight="1">
      <c r="E15769" s="612">
        <f t="shared" si="175"/>
        <v>3764362.2</v>
      </c>
    </row>
    <row r="15770" spans="5:5" ht="22.5" customHeight="1">
      <c r="E15770" s="612">
        <f t="shared" si="175"/>
        <v>3764362.2</v>
      </c>
    </row>
    <row r="15771" spans="5:5" ht="22.5" customHeight="1">
      <c r="E15771" s="612">
        <f t="shared" si="175"/>
        <v>3764362.2</v>
      </c>
    </row>
    <row r="15772" spans="5:5" ht="22.5" customHeight="1">
      <c r="E15772" s="612">
        <f t="shared" si="175"/>
        <v>3764362.2</v>
      </c>
    </row>
    <row r="15773" spans="5:5" ht="22.5" customHeight="1">
      <c r="E15773" s="612">
        <f t="shared" si="175"/>
        <v>3764362.2</v>
      </c>
    </row>
    <row r="15774" spans="5:5" ht="22.5" customHeight="1">
      <c r="E15774" s="612">
        <f t="shared" si="175"/>
        <v>3764362.2</v>
      </c>
    </row>
    <row r="15775" spans="5:5" ht="22.5" customHeight="1">
      <c r="E15775" s="612">
        <f t="shared" si="175"/>
        <v>3764362.2</v>
      </c>
    </row>
    <row r="15776" spans="5:5" ht="22.5" customHeight="1">
      <c r="E15776" s="612">
        <f t="shared" si="175"/>
        <v>3764362.2</v>
      </c>
    </row>
    <row r="15777" spans="5:5" ht="22.5" customHeight="1">
      <c r="E15777" s="612">
        <f t="shared" si="175"/>
        <v>3764362.2</v>
      </c>
    </row>
    <row r="15778" spans="5:5" ht="22.5" customHeight="1">
      <c r="E15778" s="612">
        <f t="shared" si="175"/>
        <v>3764362.2</v>
      </c>
    </row>
    <row r="15779" spans="5:5" ht="22.5" customHeight="1">
      <c r="E15779" s="612">
        <f t="shared" si="175"/>
        <v>3764362.2</v>
      </c>
    </row>
    <row r="15780" spans="5:5" ht="22.5" customHeight="1">
      <c r="E15780" s="612">
        <f t="shared" si="175"/>
        <v>3764362.2</v>
      </c>
    </row>
    <row r="15781" spans="5:5" ht="22.5" customHeight="1">
      <c r="E15781" s="612">
        <f t="shared" si="175"/>
        <v>3764362.2</v>
      </c>
    </row>
    <row r="15782" spans="5:5" ht="22.5" customHeight="1">
      <c r="E15782" s="612">
        <f t="shared" si="175"/>
        <v>3764362.2</v>
      </c>
    </row>
    <row r="15783" spans="5:5" ht="22.5" customHeight="1">
      <c r="E15783" s="612">
        <f t="shared" si="175"/>
        <v>3764362.2</v>
      </c>
    </row>
    <row r="15784" spans="5:5" ht="22.5" customHeight="1">
      <c r="E15784" s="612">
        <f t="shared" si="175"/>
        <v>3764362.2</v>
      </c>
    </row>
    <row r="15785" spans="5:5" ht="22.5" customHeight="1">
      <c r="E15785" s="612">
        <f t="shared" si="175"/>
        <v>3764362.2</v>
      </c>
    </row>
    <row r="15786" spans="5:5" ht="22.5" customHeight="1">
      <c r="E15786" s="612">
        <f t="shared" si="175"/>
        <v>3764362.2</v>
      </c>
    </row>
    <row r="15787" spans="5:5" ht="22.5" customHeight="1">
      <c r="E15787" s="612">
        <f t="shared" si="175"/>
        <v>3764362.2</v>
      </c>
    </row>
    <row r="15788" spans="5:5" ht="22.5" customHeight="1">
      <c r="E15788" s="612">
        <f t="shared" si="175"/>
        <v>3764362.2</v>
      </c>
    </row>
    <row r="15789" spans="5:5" ht="22.5" customHeight="1">
      <c r="E15789" s="612">
        <f t="shared" si="175"/>
        <v>3764362.2</v>
      </c>
    </row>
    <row r="15790" spans="5:5" ht="22.5" customHeight="1">
      <c r="E15790" s="612">
        <f t="shared" si="175"/>
        <v>3764362.2</v>
      </c>
    </row>
    <row r="15791" spans="5:5" ht="22.5" customHeight="1">
      <c r="E15791" s="612">
        <f t="shared" si="175"/>
        <v>3764362.2</v>
      </c>
    </row>
    <row r="15792" spans="5:5" ht="22.5" customHeight="1">
      <c r="E15792" s="612">
        <f t="shared" si="175"/>
        <v>3764362.2</v>
      </c>
    </row>
    <row r="15793" spans="5:5" ht="22.5" customHeight="1">
      <c r="E15793" s="612">
        <f t="shared" si="175"/>
        <v>3764362.2</v>
      </c>
    </row>
    <row r="15794" spans="5:5" ht="22.5" customHeight="1">
      <c r="E15794" s="612">
        <f t="shared" si="175"/>
        <v>3764362.2</v>
      </c>
    </row>
    <row r="15795" spans="5:5" ht="22.5" customHeight="1">
      <c r="E15795" s="612">
        <f t="shared" si="175"/>
        <v>3764362.2</v>
      </c>
    </row>
    <row r="15796" spans="5:5" ht="22.5" customHeight="1">
      <c r="E15796" s="612">
        <f t="shared" si="175"/>
        <v>3764362.2</v>
      </c>
    </row>
    <row r="15797" spans="5:5" ht="22.5" customHeight="1">
      <c r="E15797" s="612">
        <f t="shared" si="175"/>
        <v>3764362.2</v>
      </c>
    </row>
    <row r="15798" spans="5:5" ht="22.5" customHeight="1">
      <c r="E15798" s="612">
        <f t="shared" si="175"/>
        <v>3764362.2</v>
      </c>
    </row>
    <row r="15799" spans="5:5" ht="22.5" customHeight="1">
      <c r="E15799" s="612">
        <f t="shared" si="175"/>
        <v>3764362.2</v>
      </c>
    </row>
    <row r="15800" spans="5:5" ht="22.5" customHeight="1">
      <c r="E15800" s="612">
        <f t="shared" si="175"/>
        <v>3764362.2</v>
      </c>
    </row>
    <row r="15801" spans="5:5" ht="22.5" customHeight="1">
      <c r="E15801" s="612">
        <f t="shared" si="175"/>
        <v>3764362.2</v>
      </c>
    </row>
    <row r="15802" spans="5:5" ht="22.5" customHeight="1">
      <c r="E15802" s="612">
        <f t="shared" si="175"/>
        <v>3764362.2</v>
      </c>
    </row>
    <row r="15803" spans="5:5" ht="22.5" customHeight="1">
      <c r="E15803" s="612">
        <f t="shared" si="175"/>
        <v>3764362.2</v>
      </c>
    </row>
    <row r="15804" spans="5:5" ht="22.5" customHeight="1">
      <c r="E15804" s="612">
        <f t="shared" si="175"/>
        <v>3764362.2</v>
      </c>
    </row>
    <row r="15805" spans="5:5" ht="22.5" customHeight="1">
      <c r="E15805" s="612">
        <f t="shared" si="175"/>
        <v>3764362.2</v>
      </c>
    </row>
    <row r="15806" spans="5:5" ht="22.5" customHeight="1">
      <c r="E15806" s="612">
        <f t="shared" si="175"/>
        <v>3764362.2</v>
      </c>
    </row>
    <row r="15807" spans="5:5" ht="22.5" customHeight="1">
      <c r="E15807" s="612">
        <f t="shared" si="175"/>
        <v>3764362.2</v>
      </c>
    </row>
    <row r="15808" spans="5:5" ht="22.5" customHeight="1">
      <c r="E15808" s="612">
        <f t="shared" si="175"/>
        <v>3764362.2</v>
      </c>
    </row>
    <row r="15809" spans="5:5" ht="22.5" customHeight="1">
      <c r="E15809" s="612">
        <f t="shared" si="175"/>
        <v>3764362.2</v>
      </c>
    </row>
    <row r="15810" spans="5:5" ht="22.5" customHeight="1">
      <c r="E15810" s="612">
        <f t="shared" si="175"/>
        <v>3764362.2</v>
      </c>
    </row>
    <row r="15811" spans="5:5" ht="22.5" customHeight="1">
      <c r="E15811" s="612">
        <f t="shared" si="175"/>
        <v>3764362.2</v>
      </c>
    </row>
    <row r="15812" spans="5:5" ht="22.5" customHeight="1">
      <c r="E15812" s="612">
        <f t="shared" si="175"/>
        <v>3764362.2</v>
      </c>
    </row>
    <row r="15813" spans="5:5" ht="22.5" customHeight="1">
      <c r="E15813" s="612">
        <f t="shared" si="175"/>
        <v>3764362.2</v>
      </c>
    </row>
    <row r="15814" spans="5:5" ht="22.5" customHeight="1">
      <c r="E15814" s="612">
        <f t="shared" si="175"/>
        <v>3764362.2</v>
      </c>
    </row>
    <row r="15815" spans="5:5" ht="22.5" customHeight="1">
      <c r="E15815" s="612">
        <f t="shared" si="175"/>
        <v>3764362.2</v>
      </c>
    </row>
    <row r="15816" spans="5:5" ht="22.5" customHeight="1">
      <c r="E15816" s="612">
        <f t="shared" si="175"/>
        <v>3764362.2</v>
      </c>
    </row>
    <row r="15817" spans="5:5" ht="22.5" customHeight="1">
      <c r="E15817" s="612">
        <f t="shared" si="175"/>
        <v>3764362.2</v>
      </c>
    </row>
    <row r="15818" spans="5:5" ht="22.5" customHeight="1">
      <c r="E15818" s="612">
        <f t="shared" ref="E15818:E15881" si="176">E15817-D15818+C15818</f>
        <v>3764362.2</v>
      </c>
    </row>
    <row r="15819" spans="5:5" ht="22.5" customHeight="1">
      <c r="E15819" s="612">
        <f t="shared" si="176"/>
        <v>3764362.2</v>
      </c>
    </row>
    <row r="15820" spans="5:5" ht="22.5" customHeight="1">
      <c r="E15820" s="612">
        <f t="shared" si="176"/>
        <v>3764362.2</v>
      </c>
    </row>
    <row r="15821" spans="5:5" ht="22.5" customHeight="1">
      <c r="E15821" s="612">
        <f t="shared" si="176"/>
        <v>3764362.2</v>
      </c>
    </row>
    <row r="15822" spans="5:5" ht="22.5" customHeight="1">
      <c r="E15822" s="612">
        <f t="shared" si="176"/>
        <v>3764362.2</v>
      </c>
    </row>
    <row r="15823" spans="5:5" ht="22.5" customHeight="1">
      <c r="E15823" s="612">
        <f t="shared" si="176"/>
        <v>3764362.2</v>
      </c>
    </row>
    <row r="15824" spans="5:5" ht="22.5" customHeight="1">
      <c r="E15824" s="612">
        <f t="shared" si="176"/>
        <v>3764362.2</v>
      </c>
    </row>
    <row r="15825" spans="5:5" ht="22.5" customHeight="1">
      <c r="E15825" s="612">
        <f t="shared" si="176"/>
        <v>3764362.2</v>
      </c>
    </row>
    <row r="15826" spans="5:5" ht="22.5" customHeight="1">
      <c r="E15826" s="612">
        <f t="shared" si="176"/>
        <v>3764362.2</v>
      </c>
    </row>
    <row r="15827" spans="5:5" ht="22.5" customHeight="1">
      <c r="E15827" s="612">
        <f t="shared" si="176"/>
        <v>3764362.2</v>
      </c>
    </row>
    <row r="15828" spans="5:5" ht="22.5" customHeight="1">
      <c r="E15828" s="612">
        <f t="shared" si="176"/>
        <v>3764362.2</v>
      </c>
    </row>
    <row r="15829" spans="5:5" ht="22.5" customHeight="1">
      <c r="E15829" s="612">
        <f t="shared" si="176"/>
        <v>3764362.2</v>
      </c>
    </row>
    <row r="15830" spans="5:5" ht="22.5" customHeight="1">
      <c r="E15830" s="612">
        <f t="shared" si="176"/>
        <v>3764362.2</v>
      </c>
    </row>
    <row r="15831" spans="5:5" ht="22.5" customHeight="1">
      <c r="E15831" s="612">
        <f t="shared" si="176"/>
        <v>3764362.2</v>
      </c>
    </row>
    <row r="15832" spans="5:5" ht="22.5" customHeight="1">
      <c r="E15832" s="612">
        <f t="shared" si="176"/>
        <v>3764362.2</v>
      </c>
    </row>
    <row r="15833" spans="5:5" ht="22.5" customHeight="1">
      <c r="E15833" s="612">
        <f t="shared" si="176"/>
        <v>3764362.2</v>
      </c>
    </row>
    <row r="15834" spans="5:5" ht="22.5" customHeight="1">
      <c r="E15834" s="612">
        <f t="shared" si="176"/>
        <v>3764362.2</v>
      </c>
    </row>
    <row r="15835" spans="5:5" ht="22.5" customHeight="1">
      <c r="E15835" s="612">
        <f t="shared" si="176"/>
        <v>3764362.2</v>
      </c>
    </row>
    <row r="15836" spans="5:5" ht="22.5" customHeight="1">
      <c r="E15836" s="612">
        <f t="shared" si="176"/>
        <v>3764362.2</v>
      </c>
    </row>
    <row r="15837" spans="5:5" ht="22.5" customHeight="1">
      <c r="E15837" s="612">
        <f t="shared" si="176"/>
        <v>3764362.2</v>
      </c>
    </row>
    <row r="15838" spans="5:5" ht="22.5" customHeight="1">
      <c r="E15838" s="612">
        <f t="shared" si="176"/>
        <v>3764362.2</v>
      </c>
    </row>
    <row r="15839" spans="5:5" ht="22.5" customHeight="1">
      <c r="E15839" s="612">
        <f t="shared" si="176"/>
        <v>3764362.2</v>
      </c>
    </row>
    <row r="15840" spans="5:5" ht="22.5" customHeight="1">
      <c r="E15840" s="612">
        <f t="shared" si="176"/>
        <v>3764362.2</v>
      </c>
    </row>
    <row r="15841" spans="5:5" ht="22.5" customHeight="1">
      <c r="E15841" s="612">
        <f t="shared" si="176"/>
        <v>3764362.2</v>
      </c>
    </row>
    <row r="15842" spans="5:5" ht="22.5" customHeight="1">
      <c r="E15842" s="612">
        <f t="shared" si="176"/>
        <v>3764362.2</v>
      </c>
    </row>
    <row r="15843" spans="5:5" ht="22.5" customHeight="1">
      <c r="E15843" s="612">
        <f t="shared" si="176"/>
        <v>3764362.2</v>
      </c>
    </row>
    <row r="15844" spans="5:5" ht="22.5" customHeight="1">
      <c r="E15844" s="612">
        <f t="shared" si="176"/>
        <v>3764362.2</v>
      </c>
    </row>
    <row r="15845" spans="5:5" ht="22.5" customHeight="1">
      <c r="E15845" s="612">
        <f t="shared" si="176"/>
        <v>3764362.2</v>
      </c>
    </row>
    <row r="15846" spans="5:5" ht="22.5" customHeight="1">
      <c r="E15846" s="612">
        <f t="shared" si="176"/>
        <v>3764362.2</v>
      </c>
    </row>
    <row r="15847" spans="5:5" ht="22.5" customHeight="1">
      <c r="E15847" s="612">
        <f t="shared" si="176"/>
        <v>3764362.2</v>
      </c>
    </row>
    <row r="15848" spans="5:5" ht="22.5" customHeight="1">
      <c r="E15848" s="612">
        <f t="shared" si="176"/>
        <v>3764362.2</v>
      </c>
    </row>
    <row r="15849" spans="5:5" ht="22.5" customHeight="1">
      <c r="E15849" s="612">
        <f t="shared" si="176"/>
        <v>3764362.2</v>
      </c>
    </row>
    <row r="15850" spans="5:5" ht="22.5" customHeight="1">
      <c r="E15850" s="612">
        <f t="shared" si="176"/>
        <v>3764362.2</v>
      </c>
    </row>
    <row r="15851" spans="5:5" ht="22.5" customHeight="1">
      <c r="E15851" s="612">
        <f t="shared" si="176"/>
        <v>3764362.2</v>
      </c>
    </row>
    <row r="15852" spans="5:5" ht="22.5" customHeight="1">
      <c r="E15852" s="612">
        <f t="shared" si="176"/>
        <v>3764362.2</v>
      </c>
    </row>
    <row r="15853" spans="5:5" ht="22.5" customHeight="1">
      <c r="E15853" s="612">
        <f t="shared" si="176"/>
        <v>3764362.2</v>
      </c>
    </row>
    <row r="15854" spans="5:5" ht="22.5" customHeight="1">
      <c r="E15854" s="612">
        <f t="shared" si="176"/>
        <v>3764362.2</v>
      </c>
    </row>
    <row r="15855" spans="5:5" ht="22.5" customHeight="1">
      <c r="E15855" s="612">
        <f t="shared" si="176"/>
        <v>3764362.2</v>
      </c>
    </row>
    <row r="15856" spans="5:5" ht="22.5" customHeight="1">
      <c r="E15856" s="612">
        <f t="shared" si="176"/>
        <v>3764362.2</v>
      </c>
    </row>
    <row r="15857" spans="5:5" ht="22.5" customHeight="1">
      <c r="E15857" s="612">
        <f t="shared" si="176"/>
        <v>3764362.2</v>
      </c>
    </row>
    <row r="15858" spans="5:5" ht="22.5" customHeight="1">
      <c r="E15858" s="612">
        <f t="shared" si="176"/>
        <v>3764362.2</v>
      </c>
    </row>
    <row r="15859" spans="5:5" ht="22.5" customHeight="1">
      <c r="E15859" s="612">
        <f t="shared" si="176"/>
        <v>3764362.2</v>
      </c>
    </row>
    <row r="15860" spans="5:5" ht="22.5" customHeight="1">
      <c r="E15860" s="612">
        <f t="shared" si="176"/>
        <v>3764362.2</v>
      </c>
    </row>
    <row r="15861" spans="5:5" ht="22.5" customHeight="1">
      <c r="E15861" s="612">
        <f t="shared" si="176"/>
        <v>3764362.2</v>
      </c>
    </row>
    <row r="15862" spans="5:5" ht="22.5" customHeight="1">
      <c r="E15862" s="612">
        <f t="shared" si="176"/>
        <v>3764362.2</v>
      </c>
    </row>
    <row r="15863" spans="5:5" ht="22.5" customHeight="1">
      <c r="E15863" s="612">
        <f t="shared" si="176"/>
        <v>3764362.2</v>
      </c>
    </row>
    <row r="15864" spans="5:5" ht="22.5" customHeight="1">
      <c r="E15864" s="612">
        <f t="shared" si="176"/>
        <v>3764362.2</v>
      </c>
    </row>
    <row r="15865" spans="5:5" ht="22.5" customHeight="1">
      <c r="E15865" s="612">
        <f t="shared" si="176"/>
        <v>3764362.2</v>
      </c>
    </row>
    <row r="15866" spans="5:5" ht="22.5" customHeight="1">
      <c r="E15866" s="612">
        <f t="shared" si="176"/>
        <v>3764362.2</v>
      </c>
    </row>
    <row r="15867" spans="5:5" ht="22.5" customHeight="1">
      <c r="E15867" s="612">
        <f t="shared" si="176"/>
        <v>3764362.2</v>
      </c>
    </row>
    <row r="15868" spans="5:5" ht="22.5" customHeight="1">
      <c r="E15868" s="612">
        <f t="shared" si="176"/>
        <v>3764362.2</v>
      </c>
    </row>
    <row r="15869" spans="5:5" ht="22.5" customHeight="1">
      <c r="E15869" s="612">
        <f t="shared" si="176"/>
        <v>3764362.2</v>
      </c>
    </row>
    <row r="15870" spans="5:5" ht="22.5" customHeight="1">
      <c r="E15870" s="612">
        <f t="shared" si="176"/>
        <v>3764362.2</v>
      </c>
    </row>
    <row r="15871" spans="5:5" ht="22.5" customHeight="1">
      <c r="E15871" s="612">
        <f t="shared" si="176"/>
        <v>3764362.2</v>
      </c>
    </row>
    <row r="15872" spans="5:5" ht="22.5" customHeight="1">
      <c r="E15872" s="612">
        <f t="shared" si="176"/>
        <v>3764362.2</v>
      </c>
    </row>
    <row r="15873" spans="5:5" ht="22.5" customHeight="1">
      <c r="E15873" s="612">
        <f t="shared" si="176"/>
        <v>3764362.2</v>
      </c>
    </row>
    <row r="15874" spans="5:5" ht="22.5" customHeight="1">
      <c r="E15874" s="612">
        <f t="shared" si="176"/>
        <v>3764362.2</v>
      </c>
    </row>
    <row r="15875" spans="5:5" ht="22.5" customHeight="1">
      <c r="E15875" s="612">
        <f t="shared" si="176"/>
        <v>3764362.2</v>
      </c>
    </row>
    <row r="15876" spans="5:5" ht="22.5" customHeight="1">
      <c r="E15876" s="612">
        <f t="shared" si="176"/>
        <v>3764362.2</v>
      </c>
    </row>
    <row r="15877" spans="5:5" ht="22.5" customHeight="1">
      <c r="E15877" s="612">
        <f t="shared" si="176"/>
        <v>3764362.2</v>
      </c>
    </row>
    <row r="15878" spans="5:5" ht="22.5" customHeight="1">
      <c r="E15878" s="612">
        <f t="shared" si="176"/>
        <v>3764362.2</v>
      </c>
    </row>
    <row r="15879" spans="5:5" ht="22.5" customHeight="1">
      <c r="E15879" s="612">
        <f t="shared" si="176"/>
        <v>3764362.2</v>
      </c>
    </row>
    <row r="15880" spans="5:5" ht="22.5" customHeight="1">
      <c r="E15880" s="612">
        <f t="shared" si="176"/>
        <v>3764362.2</v>
      </c>
    </row>
    <row r="15881" spans="5:5" ht="22.5" customHeight="1">
      <c r="E15881" s="612">
        <f t="shared" si="176"/>
        <v>3764362.2</v>
      </c>
    </row>
    <row r="15882" spans="5:5" ht="22.5" customHeight="1">
      <c r="E15882" s="612">
        <f t="shared" ref="E15882:E15945" si="177">E15881-D15882+C15882</f>
        <v>3764362.2</v>
      </c>
    </row>
    <row r="15883" spans="5:5" ht="22.5" customHeight="1">
      <c r="E15883" s="612">
        <f t="shared" si="177"/>
        <v>3764362.2</v>
      </c>
    </row>
    <row r="15884" spans="5:5" ht="22.5" customHeight="1">
      <c r="E15884" s="612">
        <f t="shared" si="177"/>
        <v>3764362.2</v>
      </c>
    </row>
    <row r="15885" spans="5:5" ht="22.5" customHeight="1">
      <c r="E15885" s="612">
        <f t="shared" si="177"/>
        <v>3764362.2</v>
      </c>
    </row>
    <row r="15886" spans="5:5" ht="22.5" customHeight="1">
      <c r="E15886" s="612">
        <f t="shared" si="177"/>
        <v>3764362.2</v>
      </c>
    </row>
    <row r="15887" spans="5:5" ht="22.5" customHeight="1">
      <c r="E15887" s="612">
        <f t="shared" si="177"/>
        <v>3764362.2</v>
      </c>
    </row>
    <row r="15888" spans="5:5" ht="22.5" customHeight="1">
      <c r="E15888" s="612">
        <f t="shared" si="177"/>
        <v>3764362.2</v>
      </c>
    </row>
    <row r="15889" spans="5:5" ht="22.5" customHeight="1">
      <c r="E15889" s="612">
        <f t="shared" si="177"/>
        <v>3764362.2</v>
      </c>
    </row>
    <row r="15890" spans="5:5" ht="22.5" customHeight="1">
      <c r="E15890" s="612">
        <f t="shared" si="177"/>
        <v>3764362.2</v>
      </c>
    </row>
    <row r="15891" spans="5:5" ht="22.5" customHeight="1">
      <c r="E15891" s="612">
        <f t="shared" si="177"/>
        <v>3764362.2</v>
      </c>
    </row>
    <row r="15892" spans="5:5" ht="22.5" customHeight="1">
      <c r="E15892" s="612">
        <f t="shared" si="177"/>
        <v>3764362.2</v>
      </c>
    </row>
    <row r="15893" spans="5:5" ht="22.5" customHeight="1">
      <c r="E15893" s="612">
        <f t="shared" si="177"/>
        <v>3764362.2</v>
      </c>
    </row>
    <row r="15894" spans="5:5" ht="22.5" customHeight="1">
      <c r="E15894" s="612">
        <f t="shared" si="177"/>
        <v>3764362.2</v>
      </c>
    </row>
    <row r="15895" spans="5:5" ht="22.5" customHeight="1">
      <c r="E15895" s="612">
        <f t="shared" si="177"/>
        <v>3764362.2</v>
      </c>
    </row>
    <row r="15896" spans="5:5" ht="22.5" customHeight="1">
      <c r="E15896" s="612">
        <f t="shared" si="177"/>
        <v>3764362.2</v>
      </c>
    </row>
    <row r="15897" spans="5:5" ht="22.5" customHeight="1">
      <c r="E15897" s="612">
        <f t="shared" si="177"/>
        <v>3764362.2</v>
      </c>
    </row>
    <row r="15898" spans="5:5" ht="22.5" customHeight="1">
      <c r="E15898" s="612">
        <f t="shared" si="177"/>
        <v>3764362.2</v>
      </c>
    </row>
    <row r="15899" spans="5:5" ht="22.5" customHeight="1">
      <c r="E15899" s="612">
        <f t="shared" si="177"/>
        <v>3764362.2</v>
      </c>
    </row>
    <row r="15900" spans="5:5" ht="22.5" customHeight="1">
      <c r="E15900" s="612">
        <f t="shared" si="177"/>
        <v>3764362.2</v>
      </c>
    </row>
    <row r="15901" spans="5:5" ht="22.5" customHeight="1">
      <c r="E15901" s="612">
        <f t="shared" si="177"/>
        <v>3764362.2</v>
      </c>
    </row>
    <row r="15902" spans="5:5" ht="22.5" customHeight="1">
      <c r="E15902" s="612">
        <f t="shared" si="177"/>
        <v>3764362.2</v>
      </c>
    </row>
    <row r="15903" spans="5:5" ht="22.5" customHeight="1">
      <c r="E15903" s="612">
        <f t="shared" si="177"/>
        <v>3764362.2</v>
      </c>
    </row>
    <row r="15904" spans="5:5" ht="22.5" customHeight="1">
      <c r="E15904" s="612">
        <f t="shared" si="177"/>
        <v>3764362.2</v>
      </c>
    </row>
    <row r="15905" spans="5:5" ht="22.5" customHeight="1">
      <c r="E15905" s="612">
        <f t="shared" si="177"/>
        <v>3764362.2</v>
      </c>
    </row>
    <row r="15906" spans="5:5" ht="22.5" customHeight="1">
      <c r="E15906" s="612">
        <f t="shared" si="177"/>
        <v>3764362.2</v>
      </c>
    </row>
    <row r="15907" spans="5:5" ht="22.5" customHeight="1">
      <c r="E15907" s="612">
        <f t="shared" si="177"/>
        <v>3764362.2</v>
      </c>
    </row>
    <row r="15908" spans="5:5" ht="22.5" customHeight="1">
      <c r="E15908" s="612">
        <f t="shared" si="177"/>
        <v>3764362.2</v>
      </c>
    </row>
    <row r="15909" spans="5:5" ht="22.5" customHeight="1">
      <c r="E15909" s="612">
        <f t="shared" si="177"/>
        <v>3764362.2</v>
      </c>
    </row>
    <row r="15910" spans="5:5" ht="22.5" customHeight="1">
      <c r="E15910" s="612">
        <f t="shared" si="177"/>
        <v>3764362.2</v>
      </c>
    </row>
    <row r="15911" spans="5:5" ht="22.5" customHeight="1">
      <c r="E15911" s="612">
        <f t="shared" si="177"/>
        <v>3764362.2</v>
      </c>
    </row>
    <row r="15912" spans="5:5" ht="22.5" customHeight="1">
      <c r="E15912" s="612">
        <f t="shared" si="177"/>
        <v>3764362.2</v>
      </c>
    </row>
    <row r="15913" spans="5:5" ht="22.5" customHeight="1">
      <c r="E15913" s="612">
        <f t="shared" si="177"/>
        <v>3764362.2</v>
      </c>
    </row>
    <row r="15914" spans="5:5" ht="22.5" customHeight="1">
      <c r="E15914" s="612">
        <f t="shared" si="177"/>
        <v>3764362.2</v>
      </c>
    </row>
    <row r="15915" spans="5:5" ht="22.5" customHeight="1">
      <c r="E15915" s="612">
        <f t="shared" si="177"/>
        <v>3764362.2</v>
      </c>
    </row>
    <row r="15916" spans="5:5" ht="22.5" customHeight="1">
      <c r="E15916" s="612">
        <f t="shared" si="177"/>
        <v>3764362.2</v>
      </c>
    </row>
    <row r="15917" spans="5:5" ht="22.5" customHeight="1">
      <c r="E15917" s="612">
        <f t="shared" si="177"/>
        <v>3764362.2</v>
      </c>
    </row>
    <row r="15918" spans="5:5" ht="22.5" customHeight="1">
      <c r="E15918" s="612">
        <f t="shared" si="177"/>
        <v>3764362.2</v>
      </c>
    </row>
    <row r="15919" spans="5:5" ht="22.5" customHeight="1">
      <c r="E15919" s="612">
        <f t="shared" si="177"/>
        <v>3764362.2</v>
      </c>
    </row>
    <row r="15920" spans="5:5" ht="22.5" customHeight="1">
      <c r="E15920" s="612">
        <f t="shared" si="177"/>
        <v>3764362.2</v>
      </c>
    </row>
    <row r="15921" spans="5:5" ht="22.5" customHeight="1">
      <c r="E15921" s="612">
        <f t="shared" si="177"/>
        <v>3764362.2</v>
      </c>
    </row>
    <row r="15922" spans="5:5" ht="22.5" customHeight="1">
      <c r="E15922" s="612">
        <f t="shared" si="177"/>
        <v>3764362.2</v>
      </c>
    </row>
    <row r="15923" spans="5:5" ht="22.5" customHeight="1">
      <c r="E15923" s="612">
        <f t="shared" si="177"/>
        <v>3764362.2</v>
      </c>
    </row>
    <row r="15924" spans="5:5" ht="22.5" customHeight="1">
      <c r="E15924" s="612">
        <f t="shared" si="177"/>
        <v>3764362.2</v>
      </c>
    </row>
    <row r="15925" spans="5:5" ht="22.5" customHeight="1">
      <c r="E15925" s="612">
        <f t="shared" si="177"/>
        <v>3764362.2</v>
      </c>
    </row>
    <row r="15926" spans="5:5" ht="22.5" customHeight="1">
      <c r="E15926" s="612">
        <f t="shared" si="177"/>
        <v>3764362.2</v>
      </c>
    </row>
    <row r="15927" spans="5:5" ht="22.5" customHeight="1">
      <c r="E15927" s="612">
        <f t="shared" si="177"/>
        <v>3764362.2</v>
      </c>
    </row>
    <row r="15928" spans="5:5" ht="22.5" customHeight="1">
      <c r="E15928" s="612">
        <f t="shared" si="177"/>
        <v>3764362.2</v>
      </c>
    </row>
    <row r="15929" spans="5:5" ht="22.5" customHeight="1">
      <c r="E15929" s="612">
        <f t="shared" si="177"/>
        <v>3764362.2</v>
      </c>
    </row>
    <row r="15930" spans="5:5" ht="22.5" customHeight="1">
      <c r="E15930" s="612">
        <f t="shared" si="177"/>
        <v>3764362.2</v>
      </c>
    </row>
    <row r="15931" spans="5:5" ht="22.5" customHeight="1">
      <c r="E15931" s="612">
        <f t="shared" si="177"/>
        <v>3764362.2</v>
      </c>
    </row>
    <row r="15932" spans="5:5" ht="22.5" customHeight="1">
      <c r="E15932" s="612">
        <f t="shared" si="177"/>
        <v>3764362.2</v>
      </c>
    </row>
    <row r="15933" spans="5:5" ht="22.5" customHeight="1">
      <c r="E15933" s="612">
        <f t="shared" si="177"/>
        <v>3764362.2</v>
      </c>
    </row>
    <row r="15934" spans="5:5" ht="22.5" customHeight="1">
      <c r="E15934" s="612">
        <f t="shared" si="177"/>
        <v>3764362.2</v>
      </c>
    </row>
    <row r="15935" spans="5:5" ht="22.5" customHeight="1">
      <c r="E15935" s="612">
        <f t="shared" si="177"/>
        <v>3764362.2</v>
      </c>
    </row>
    <row r="15936" spans="5:5" ht="22.5" customHeight="1">
      <c r="E15936" s="612">
        <f t="shared" si="177"/>
        <v>3764362.2</v>
      </c>
    </row>
    <row r="15937" spans="5:5" ht="22.5" customHeight="1">
      <c r="E15937" s="612">
        <f t="shared" si="177"/>
        <v>3764362.2</v>
      </c>
    </row>
    <row r="15938" spans="5:5" ht="22.5" customHeight="1">
      <c r="E15938" s="612">
        <f t="shared" si="177"/>
        <v>3764362.2</v>
      </c>
    </row>
    <row r="15939" spans="5:5" ht="22.5" customHeight="1">
      <c r="E15939" s="612">
        <f t="shared" si="177"/>
        <v>3764362.2</v>
      </c>
    </row>
    <row r="15940" spans="5:5" ht="22.5" customHeight="1">
      <c r="E15940" s="612">
        <f t="shared" si="177"/>
        <v>3764362.2</v>
      </c>
    </row>
    <row r="15941" spans="5:5" ht="22.5" customHeight="1">
      <c r="E15941" s="612">
        <f t="shared" si="177"/>
        <v>3764362.2</v>
      </c>
    </row>
    <row r="15942" spans="5:5" ht="22.5" customHeight="1">
      <c r="E15942" s="612">
        <f t="shared" si="177"/>
        <v>3764362.2</v>
      </c>
    </row>
    <row r="15943" spans="5:5" ht="22.5" customHeight="1">
      <c r="E15943" s="612">
        <f t="shared" si="177"/>
        <v>3764362.2</v>
      </c>
    </row>
    <row r="15944" spans="5:5" ht="22.5" customHeight="1">
      <c r="E15944" s="612">
        <f t="shared" si="177"/>
        <v>3764362.2</v>
      </c>
    </row>
    <row r="15945" spans="5:5" ht="22.5" customHeight="1">
      <c r="E15945" s="612">
        <f t="shared" si="177"/>
        <v>3764362.2</v>
      </c>
    </row>
    <row r="15946" spans="5:5" ht="22.5" customHeight="1">
      <c r="E15946" s="612">
        <f t="shared" ref="E15946:E16009" si="178">E15945-D15946+C15946</f>
        <v>3764362.2</v>
      </c>
    </row>
    <row r="15947" spans="5:5" ht="22.5" customHeight="1">
      <c r="E15947" s="612">
        <f t="shared" si="178"/>
        <v>3764362.2</v>
      </c>
    </row>
    <row r="15948" spans="5:5" ht="22.5" customHeight="1">
      <c r="E15948" s="612">
        <f t="shared" si="178"/>
        <v>3764362.2</v>
      </c>
    </row>
    <row r="15949" spans="5:5" ht="22.5" customHeight="1">
      <c r="E15949" s="612">
        <f t="shared" si="178"/>
        <v>3764362.2</v>
      </c>
    </row>
    <row r="15950" spans="5:5" ht="22.5" customHeight="1">
      <c r="E15950" s="612">
        <f t="shared" si="178"/>
        <v>3764362.2</v>
      </c>
    </row>
    <row r="15951" spans="5:5" ht="22.5" customHeight="1">
      <c r="E15951" s="612">
        <f t="shared" si="178"/>
        <v>3764362.2</v>
      </c>
    </row>
    <row r="15952" spans="5:5" ht="22.5" customHeight="1">
      <c r="E15952" s="612">
        <f t="shared" si="178"/>
        <v>3764362.2</v>
      </c>
    </row>
    <row r="15953" spans="5:5" ht="22.5" customHeight="1">
      <c r="E15953" s="612">
        <f t="shared" si="178"/>
        <v>3764362.2</v>
      </c>
    </row>
    <row r="15954" spans="5:5" ht="22.5" customHeight="1">
      <c r="E15954" s="612">
        <f t="shared" si="178"/>
        <v>3764362.2</v>
      </c>
    </row>
    <row r="15955" spans="5:5" ht="22.5" customHeight="1">
      <c r="E15955" s="612">
        <f t="shared" si="178"/>
        <v>3764362.2</v>
      </c>
    </row>
    <row r="15956" spans="5:5" ht="22.5" customHeight="1">
      <c r="E15956" s="612">
        <f t="shared" si="178"/>
        <v>3764362.2</v>
      </c>
    </row>
    <row r="15957" spans="5:5" ht="22.5" customHeight="1">
      <c r="E15957" s="612">
        <f t="shared" si="178"/>
        <v>3764362.2</v>
      </c>
    </row>
    <row r="15958" spans="5:5" ht="22.5" customHeight="1">
      <c r="E15958" s="612">
        <f t="shared" si="178"/>
        <v>3764362.2</v>
      </c>
    </row>
    <row r="15959" spans="5:5" ht="22.5" customHeight="1">
      <c r="E15959" s="612">
        <f t="shared" si="178"/>
        <v>3764362.2</v>
      </c>
    </row>
    <row r="15960" spans="5:5" ht="22.5" customHeight="1">
      <c r="E15960" s="612">
        <f t="shared" si="178"/>
        <v>3764362.2</v>
      </c>
    </row>
    <row r="15961" spans="5:5" ht="22.5" customHeight="1">
      <c r="E15961" s="612">
        <f t="shared" si="178"/>
        <v>3764362.2</v>
      </c>
    </row>
    <row r="15962" spans="5:5" ht="22.5" customHeight="1">
      <c r="E15962" s="612">
        <f t="shared" si="178"/>
        <v>3764362.2</v>
      </c>
    </row>
    <row r="15963" spans="5:5" ht="22.5" customHeight="1">
      <c r="E15963" s="612">
        <f t="shared" si="178"/>
        <v>3764362.2</v>
      </c>
    </row>
    <row r="15964" spans="5:5" ht="22.5" customHeight="1">
      <c r="E15964" s="612">
        <f t="shared" si="178"/>
        <v>3764362.2</v>
      </c>
    </row>
    <row r="15965" spans="5:5" ht="22.5" customHeight="1">
      <c r="E15965" s="612">
        <f t="shared" si="178"/>
        <v>3764362.2</v>
      </c>
    </row>
    <row r="15966" spans="5:5" ht="22.5" customHeight="1">
      <c r="E15966" s="612">
        <f t="shared" si="178"/>
        <v>3764362.2</v>
      </c>
    </row>
    <row r="15967" spans="5:5" ht="22.5" customHeight="1">
      <c r="E15967" s="612">
        <f t="shared" si="178"/>
        <v>3764362.2</v>
      </c>
    </row>
    <row r="15968" spans="5:5" ht="22.5" customHeight="1">
      <c r="E15968" s="612">
        <f t="shared" si="178"/>
        <v>3764362.2</v>
      </c>
    </row>
    <row r="15969" spans="5:5" ht="22.5" customHeight="1">
      <c r="E15969" s="612">
        <f t="shared" si="178"/>
        <v>3764362.2</v>
      </c>
    </row>
    <row r="15970" spans="5:5" ht="22.5" customHeight="1">
      <c r="E15970" s="612">
        <f t="shared" si="178"/>
        <v>3764362.2</v>
      </c>
    </row>
    <row r="15971" spans="5:5" ht="22.5" customHeight="1">
      <c r="E15971" s="612">
        <f t="shared" si="178"/>
        <v>3764362.2</v>
      </c>
    </row>
    <row r="15972" spans="5:5" ht="22.5" customHeight="1">
      <c r="E15972" s="612">
        <f t="shared" si="178"/>
        <v>3764362.2</v>
      </c>
    </row>
    <row r="15973" spans="5:5" ht="22.5" customHeight="1">
      <c r="E15973" s="612">
        <f t="shared" si="178"/>
        <v>3764362.2</v>
      </c>
    </row>
    <row r="15974" spans="5:5" ht="22.5" customHeight="1">
      <c r="E15974" s="612">
        <f t="shared" si="178"/>
        <v>3764362.2</v>
      </c>
    </row>
    <row r="15975" spans="5:5" ht="22.5" customHeight="1">
      <c r="E15975" s="612">
        <f t="shared" si="178"/>
        <v>3764362.2</v>
      </c>
    </row>
    <row r="15976" spans="5:5" ht="22.5" customHeight="1">
      <c r="E15976" s="612">
        <f t="shared" si="178"/>
        <v>3764362.2</v>
      </c>
    </row>
    <row r="15977" spans="5:5" ht="22.5" customHeight="1">
      <c r="E15977" s="612">
        <f t="shared" si="178"/>
        <v>3764362.2</v>
      </c>
    </row>
    <row r="15978" spans="5:5" ht="22.5" customHeight="1">
      <c r="E15978" s="612">
        <f t="shared" si="178"/>
        <v>3764362.2</v>
      </c>
    </row>
    <row r="15979" spans="5:5" ht="22.5" customHeight="1">
      <c r="E15979" s="612">
        <f t="shared" si="178"/>
        <v>3764362.2</v>
      </c>
    </row>
    <row r="15980" spans="5:5" ht="22.5" customHeight="1">
      <c r="E15980" s="612">
        <f t="shared" si="178"/>
        <v>3764362.2</v>
      </c>
    </row>
    <row r="15981" spans="5:5" ht="22.5" customHeight="1">
      <c r="E15981" s="612">
        <f t="shared" si="178"/>
        <v>3764362.2</v>
      </c>
    </row>
    <row r="15982" spans="5:5" ht="22.5" customHeight="1">
      <c r="E15982" s="612">
        <f t="shared" si="178"/>
        <v>3764362.2</v>
      </c>
    </row>
    <row r="15983" spans="5:5" ht="22.5" customHeight="1">
      <c r="E15983" s="612">
        <f t="shared" si="178"/>
        <v>3764362.2</v>
      </c>
    </row>
    <row r="15984" spans="5:5" ht="22.5" customHeight="1">
      <c r="E15984" s="612">
        <f t="shared" si="178"/>
        <v>3764362.2</v>
      </c>
    </row>
    <row r="15985" spans="5:5" ht="22.5" customHeight="1">
      <c r="E15985" s="612">
        <f t="shared" si="178"/>
        <v>3764362.2</v>
      </c>
    </row>
    <row r="15986" spans="5:5" ht="22.5" customHeight="1">
      <c r="E15986" s="612">
        <f t="shared" si="178"/>
        <v>3764362.2</v>
      </c>
    </row>
    <row r="15987" spans="5:5" ht="22.5" customHeight="1">
      <c r="E15987" s="612">
        <f t="shared" si="178"/>
        <v>3764362.2</v>
      </c>
    </row>
    <row r="15988" spans="5:5" ht="22.5" customHeight="1">
      <c r="E15988" s="612">
        <f t="shared" si="178"/>
        <v>3764362.2</v>
      </c>
    </row>
    <row r="15989" spans="5:5" ht="22.5" customHeight="1">
      <c r="E15989" s="612">
        <f t="shared" si="178"/>
        <v>3764362.2</v>
      </c>
    </row>
    <row r="15990" spans="5:5" ht="22.5" customHeight="1">
      <c r="E15990" s="612">
        <f t="shared" si="178"/>
        <v>3764362.2</v>
      </c>
    </row>
    <row r="15991" spans="5:5" ht="22.5" customHeight="1">
      <c r="E15991" s="612">
        <f t="shared" si="178"/>
        <v>3764362.2</v>
      </c>
    </row>
    <row r="15992" spans="5:5" ht="22.5" customHeight="1">
      <c r="E15992" s="612">
        <f t="shared" si="178"/>
        <v>3764362.2</v>
      </c>
    </row>
    <row r="15993" spans="5:5" ht="22.5" customHeight="1">
      <c r="E15993" s="612">
        <f t="shared" si="178"/>
        <v>3764362.2</v>
      </c>
    </row>
    <row r="15994" spans="5:5" ht="22.5" customHeight="1">
      <c r="E15994" s="612">
        <f t="shared" si="178"/>
        <v>3764362.2</v>
      </c>
    </row>
    <row r="15995" spans="5:5" ht="22.5" customHeight="1">
      <c r="E15995" s="612">
        <f t="shared" si="178"/>
        <v>3764362.2</v>
      </c>
    </row>
    <row r="15996" spans="5:5" ht="22.5" customHeight="1">
      <c r="E15996" s="612">
        <f t="shared" si="178"/>
        <v>3764362.2</v>
      </c>
    </row>
    <row r="15997" spans="5:5" ht="22.5" customHeight="1">
      <c r="E15997" s="612">
        <f t="shared" si="178"/>
        <v>3764362.2</v>
      </c>
    </row>
    <row r="15998" spans="5:5" ht="22.5" customHeight="1">
      <c r="E15998" s="612">
        <f t="shared" si="178"/>
        <v>3764362.2</v>
      </c>
    </row>
    <row r="15999" spans="5:5" ht="22.5" customHeight="1">
      <c r="E15999" s="612">
        <f t="shared" si="178"/>
        <v>3764362.2</v>
      </c>
    </row>
    <row r="16000" spans="5:5" ht="22.5" customHeight="1">
      <c r="E16000" s="612">
        <f t="shared" si="178"/>
        <v>3764362.2</v>
      </c>
    </row>
    <row r="16001" spans="5:5" ht="22.5" customHeight="1">
      <c r="E16001" s="612">
        <f t="shared" si="178"/>
        <v>3764362.2</v>
      </c>
    </row>
    <row r="16002" spans="5:5" ht="22.5" customHeight="1">
      <c r="E16002" s="612">
        <f t="shared" si="178"/>
        <v>3764362.2</v>
      </c>
    </row>
    <row r="16003" spans="5:5" ht="22.5" customHeight="1">
      <c r="E16003" s="612">
        <f t="shared" si="178"/>
        <v>3764362.2</v>
      </c>
    </row>
    <row r="16004" spans="5:5" ht="22.5" customHeight="1">
      <c r="E16004" s="612">
        <f t="shared" si="178"/>
        <v>3764362.2</v>
      </c>
    </row>
    <row r="16005" spans="5:5" ht="22.5" customHeight="1">
      <c r="E16005" s="612">
        <f t="shared" si="178"/>
        <v>3764362.2</v>
      </c>
    </row>
    <row r="16006" spans="5:5" ht="22.5" customHeight="1">
      <c r="E16006" s="612">
        <f t="shared" si="178"/>
        <v>3764362.2</v>
      </c>
    </row>
    <row r="16007" spans="5:5" ht="22.5" customHeight="1">
      <c r="E16007" s="612">
        <f t="shared" si="178"/>
        <v>3764362.2</v>
      </c>
    </row>
    <row r="16008" spans="5:5" ht="22.5" customHeight="1">
      <c r="E16008" s="612">
        <f t="shared" si="178"/>
        <v>3764362.2</v>
      </c>
    </row>
    <row r="16009" spans="5:5" ht="22.5" customHeight="1">
      <c r="E16009" s="612">
        <f t="shared" si="178"/>
        <v>3764362.2</v>
      </c>
    </row>
    <row r="16010" spans="5:5" ht="22.5" customHeight="1">
      <c r="E16010" s="612">
        <f t="shared" ref="E16010:E16073" si="179">E16009-D16010+C16010</f>
        <v>3764362.2</v>
      </c>
    </row>
    <row r="16011" spans="5:5" ht="22.5" customHeight="1">
      <c r="E16011" s="612">
        <f t="shared" si="179"/>
        <v>3764362.2</v>
      </c>
    </row>
    <row r="16012" spans="5:5" ht="22.5" customHeight="1">
      <c r="E16012" s="612">
        <f t="shared" si="179"/>
        <v>3764362.2</v>
      </c>
    </row>
    <row r="16013" spans="5:5" ht="22.5" customHeight="1">
      <c r="E16013" s="612">
        <f t="shared" si="179"/>
        <v>3764362.2</v>
      </c>
    </row>
    <row r="16014" spans="5:5" ht="22.5" customHeight="1">
      <c r="E16014" s="612">
        <f t="shared" si="179"/>
        <v>3764362.2</v>
      </c>
    </row>
    <row r="16015" spans="5:5" ht="22.5" customHeight="1">
      <c r="E16015" s="612">
        <f t="shared" si="179"/>
        <v>3764362.2</v>
      </c>
    </row>
    <row r="16016" spans="5:5" ht="22.5" customHeight="1">
      <c r="E16016" s="612">
        <f t="shared" si="179"/>
        <v>3764362.2</v>
      </c>
    </row>
    <row r="16017" spans="5:5" ht="22.5" customHeight="1">
      <c r="E16017" s="612">
        <f t="shared" si="179"/>
        <v>3764362.2</v>
      </c>
    </row>
    <row r="16018" spans="5:5" ht="22.5" customHeight="1">
      <c r="E16018" s="612">
        <f t="shared" si="179"/>
        <v>3764362.2</v>
      </c>
    </row>
    <row r="16019" spans="5:5" ht="22.5" customHeight="1">
      <c r="E16019" s="612">
        <f t="shared" si="179"/>
        <v>3764362.2</v>
      </c>
    </row>
    <row r="16020" spans="5:5" ht="22.5" customHeight="1">
      <c r="E16020" s="612">
        <f t="shared" si="179"/>
        <v>3764362.2</v>
      </c>
    </row>
    <row r="16021" spans="5:5" ht="22.5" customHeight="1">
      <c r="E16021" s="612">
        <f t="shared" si="179"/>
        <v>3764362.2</v>
      </c>
    </row>
    <row r="16022" spans="5:5" ht="22.5" customHeight="1">
      <c r="E16022" s="612">
        <f t="shared" si="179"/>
        <v>3764362.2</v>
      </c>
    </row>
    <row r="16023" spans="5:5" ht="22.5" customHeight="1">
      <c r="E16023" s="612">
        <f t="shared" si="179"/>
        <v>3764362.2</v>
      </c>
    </row>
    <row r="16024" spans="5:5" ht="22.5" customHeight="1">
      <c r="E16024" s="612">
        <f t="shared" si="179"/>
        <v>3764362.2</v>
      </c>
    </row>
    <row r="16025" spans="5:5" ht="22.5" customHeight="1">
      <c r="E16025" s="612">
        <f t="shared" si="179"/>
        <v>3764362.2</v>
      </c>
    </row>
    <row r="16026" spans="5:5" ht="22.5" customHeight="1">
      <c r="E16026" s="612">
        <f t="shared" si="179"/>
        <v>3764362.2</v>
      </c>
    </row>
    <row r="16027" spans="5:5" ht="22.5" customHeight="1">
      <c r="E16027" s="612">
        <f t="shared" si="179"/>
        <v>3764362.2</v>
      </c>
    </row>
    <row r="16028" spans="5:5" ht="22.5" customHeight="1">
      <c r="E16028" s="612">
        <f t="shared" si="179"/>
        <v>3764362.2</v>
      </c>
    </row>
    <row r="16029" spans="5:5" ht="22.5" customHeight="1">
      <c r="E16029" s="612">
        <f t="shared" si="179"/>
        <v>3764362.2</v>
      </c>
    </row>
    <row r="16030" spans="5:5" ht="22.5" customHeight="1">
      <c r="E16030" s="612">
        <f t="shared" si="179"/>
        <v>3764362.2</v>
      </c>
    </row>
    <row r="16031" spans="5:5" ht="22.5" customHeight="1">
      <c r="E16031" s="612">
        <f t="shared" si="179"/>
        <v>3764362.2</v>
      </c>
    </row>
    <row r="16032" spans="5:5" ht="22.5" customHeight="1">
      <c r="E16032" s="612">
        <f t="shared" si="179"/>
        <v>3764362.2</v>
      </c>
    </row>
    <row r="16033" spans="5:5" ht="22.5" customHeight="1">
      <c r="E16033" s="612">
        <f t="shared" si="179"/>
        <v>3764362.2</v>
      </c>
    </row>
    <row r="16034" spans="5:5" ht="22.5" customHeight="1">
      <c r="E16034" s="612">
        <f t="shared" si="179"/>
        <v>3764362.2</v>
      </c>
    </row>
    <row r="16035" spans="5:5" ht="22.5" customHeight="1">
      <c r="E16035" s="612">
        <f t="shared" si="179"/>
        <v>3764362.2</v>
      </c>
    </row>
    <row r="16036" spans="5:5" ht="22.5" customHeight="1">
      <c r="E16036" s="612">
        <f t="shared" si="179"/>
        <v>3764362.2</v>
      </c>
    </row>
    <row r="16037" spans="5:5" ht="22.5" customHeight="1">
      <c r="E16037" s="612">
        <f t="shared" si="179"/>
        <v>3764362.2</v>
      </c>
    </row>
    <row r="16038" spans="5:5" ht="22.5" customHeight="1">
      <c r="E16038" s="612">
        <f t="shared" si="179"/>
        <v>3764362.2</v>
      </c>
    </row>
    <row r="16039" spans="5:5" ht="22.5" customHeight="1">
      <c r="E16039" s="612">
        <f t="shared" si="179"/>
        <v>3764362.2</v>
      </c>
    </row>
    <row r="16040" spans="5:5" ht="22.5" customHeight="1">
      <c r="E16040" s="612">
        <f t="shared" si="179"/>
        <v>3764362.2</v>
      </c>
    </row>
    <row r="16041" spans="5:5" ht="22.5" customHeight="1">
      <c r="E16041" s="612">
        <f t="shared" si="179"/>
        <v>3764362.2</v>
      </c>
    </row>
    <row r="16042" spans="5:5" ht="22.5" customHeight="1">
      <c r="E16042" s="612">
        <f t="shared" si="179"/>
        <v>3764362.2</v>
      </c>
    </row>
    <row r="16043" spans="5:5" ht="22.5" customHeight="1">
      <c r="E16043" s="612">
        <f t="shared" si="179"/>
        <v>3764362.2</v>
      </c>
    </row>
    <row r="16044" spans="5:5" ht="22.5" customHeight="1">
      <c r="E16044" s="612">
        <f t="shared" si="179"/>
        <v>3764362.2</v>
      </c>
    </row>
    <row r="16045" spans="5:5" ht="22.5" customHeight="1">
      <c r="E16045" s="612">
        <f t="shared" si="179"/>
        <v>3764362.2</v>
      </c>
    </row>
    <row r="16046" spans="5:5" ht="22.5" customHeight="1">
      <c r="E16046" s="612">
        <f t="shared" si="179"/>
        <v>3764362.2</v>
      </c>
    </row>
    <row r="16047" spans="5:5" ht="22.5" customHeight="1">
      <c r="E16047" s="612">
        <f t="shared" si="179"/>
        <v>3764362.2</v>
      </c>
    </row>
    <row r="16048" spans="5:5" ht="22.5" customHeight="1">
      <c r="E16048" s="612">
        <f t="shared" si="179"/>
        <v>3764362.2</v>
      </c>
    </row>
    <row r="16049" spans="5:5" ht="22.5" customHeight="1">
      <c r="E16049" s="612">
        <f t="shared" si="179"/>
        <v>3764362.2</v>
      </c>
    </row>
    <row r="16050" spans="5:5" ht="22.5" customHeight="1">
      <c r="E16050" s="612">
        <f t="shared" si="179"/>
        <v>3764362.2</v>
      </c>
    </row>
    <row r="16051" spans="5:5" ht="22.5" customHeight="1">
      <c r="E16051" s="612">
        <f t="shared" si="179"/>
        <v>3764362.2</v>
      </c>
    </row>
    <row r="16052" spans="5:5" ht="22.5" customHeight="1">
      <c r="E16052" s="612">
        <f t="shared" si="179"/>
        <v>3764362.2</v>
      </c>
    </row>
    <row r="16053" spans="5:5" ht="22.5" customHeight="1">
      <c r="E16053" s="612">
        <f t="shared" si="179"/>
        <v>3764362.2</v>
      </c>
    </row>
    <row r="16054" spans="5:5" ht="22.5" customHeight="1">
      <c r="E16054" s="612">
        <f t="shared" si="179"/>
        <v>3764362.2</v>
      </c>
    </row>
    <row r="16055" spans="5:5" ht="22.5" customHeight="1">
      <c r="E16055" s="612">
        <f t="shared" si="179"/>
        <v>3764362.2</v>
      </c>
    </row>
    <row r="16056" spans="5:5" ht="22.5" customHeight="1">
      <c r="E16056" s="612">
        <f t="shared" si="179"/>
        <v>3764362.2</v>
      </c>
    </row>
    <row r="16057" spans="5:5" ht="22.5" customHeight="1">
      <c r="E16057" s="612">
        <f t="shared" si="179"/>
        <v>3764362.2</v>
      </c>
    </row>
    <row r="16058" spans="5:5" ht="22.5" customHeight="1">
      <c r="E16058" s="612">
        <f t="shared" si="179"/>
        <v>3764362.2</v>
      </c>
    </row>
    <row r="16059" spans="5:5" ht="22.5" customHeight="1">
      <c r="E16059" s="612">
        <f t="shared" si="179"/>
        <v>3764362.2</v>
      </c>
    </row>
    <row r="16060" spans="5:5" ht="22.5" customHeight="1">
      <c r="E16060" s="612">
        <f t="shared" si="179"/>
        <v>3764362.2</v>
      </c>
    </row>
    <row r="16061" spans="5:5" ht="22.5" customHeight="1">
      <c r="E16061" s="612">
        <f t="shared" si="179"/>
        <v>3764362.2</v>
      </c>
    </row>
    <row r="16062" spans="5:5" ht="22.5" customHeight="1">
      <c r="E16062" s="612">
        <f t="shared" si="179"/>
        <v>3764362.2</v>
      </c>
    </row>
    <row r="16063" spans="5:5" ht="22.5" customHeight="1">
      <c r="E16063" s="612">
        <f t="shared" si="179"/>
        <v>3764362.2</v>
      </c>
    </row>
    <row r="16064" spans="5:5" ht="22.5" customHeight="1">
      <c r="E16064" s="612">
        <f t="shared" si="179"/>
        <v>3764362.2</v>
      </c>
    </row>
    <row r="16065" spans="5:5" ht="22.5" customHeight="1">
      <c r="E16065" s="612">
        <f t="shared" si="179"/>
        <v>3764362.2</v>
      </c>
    </row>
    <row r="16066" spans="5:5" ht="22.5" customHeight="1">
      <c r="E16066" s="612">
        <f t="shared" si="179"/>
        <v>3764362.2</v>
      </c>
    </row>
    <row r="16067" spans="5:5" ht="22.5" customHeight="1">
      <c r="E16067" s="612">
        <f t="shared" si="179"/>
        <v>3764362.2</v>
      </c>
    </row>
    <row r="16068" spans="5:5" ht="22.5" customHeight="1">
      <c r="E16068" s="612">
        <f t="shared" si="179"/>
        <v>3764362.2</v>
      </c>
    </row>
    <row r="16069" spans="5:5" ht="22.5" customHeight="1">
      <c r="E16069" s="612">
        <f t="shared" si="179"/>
        <v>3764362.2</v>
      </c>
    </row>
    <row r="16070" spans="5:5" ht="22.5" customHeight="1">
      <c r="E16070" s="612">
        <f t="shared" si="179"/>
        <v>3764362.2</v>
      </c>
    </row>
    <row r="16071" spans="5:5" ht="22.5" customHeight="1">
      <c r="E16071" s="612">
        <f t="shared" si="179"/>
        <v>3764362.2</v>
      </c>
    </row>
    <row r="16072" spans="5:5" ht="22.5" customHeight="1">
      <c r="E16072" s="612">
        <f t="shared" si="179"/>
        <v>3764362.2</v>
      </c>
    </row>
    <row r="16073" spans="5:5" ht="22.5" customHeight="1">
      <c r="E16073" s="612">
        <f t="shared" si="179"/>
        <v>3764362.2</v>
      </c>
    </row>
    <row r="16074" spans="5:5" ht="22.5" customHeight="1">
      <c r="E16074" s="612">
        <f t="shared" ref="E16074:E16137" si="180">E16073-D16074+C16074</f>
        <v>3764362.2</v>
      </c>
    </row>
    <row r="16075" spans="5:5" ht="22.5" customHeight="1">
      <c r="E16075" s="612">
        <f t="shared" si="180"/>
        <v>3764362.2</v>
      </c>
    </row>
    <row r="16076" spans="5:5" ht="22.5" customHeight="1">
      <c r="E16076" s="612">
        <f t="shared" si="180"/>
        <v>3764362.2</v>
      </c>
    </row>
    <row r="16077" spans="5:5" ht="22.5" customHeight="1">
      <c r="E16077" s="612">
        <f t="shared" si="180"/>
        <v>3764362.2</v>
      </c>
    </row>
    <row r="16078" spans="5:5" ht="22.5" customHeight="1">
      <c r="E16078" s="612">
        <f t="shared" si="180"/>
        <v>3764362.2</v>
      </c>
    </row>
    <row r="16079" spans="5:5" ht="22.5" customHeight="1">
      <c r="E16079" s="612">
        <f t="shared" si="180"/>
        <v>3764362.2</v>
      </c>
    </row>
    <row r="16080" spans="5:5" ht="22.5" customHeight="1">
      <c r="E16080" s="612">
        <f t="shared" si="180"/>
        <v>3764362.2</v>
      </c>
    </row>
    <row r="16081" spans="5:5" ht="22.5" customHeight="1">
      <c r="E16081" s="612">
        <f t="shared" si="180"/>
        <v>3764362.2</v>
      </c>
    </row>
    <row r="16082" spans="5:5" ht="22.5" customHeight="1">
      <c r="E16082" s="612">
        <f t="shared" si="180"/>
        <v>3764362.2</v>
      </c>
    </row>
    <row r="16083" spans="5:5" ht="22.5" customHeight="1">
      <c r="E16083" s="612">
        <f t="shared" si="180"/>
        <v>3764362.2</v>
      </c>
    </row>
    <row r="16084" spans="5:5" ht="22.5" customHeight="1">
      <c r="E16084" s="612">
        <f t="shared" si="180"/>
        <v>3764362.2</v>
      </c>
    </row>
    <row r="16085" spans="5:5" ht="22.5" customHeight="1">
      <c r="E16085" s="612">
        <f t="shared" si="180"/>
        <v>3764362.2</v>
      </c>
    </row>
    <row r="16086" spans="5:5" ht="22.5" customHeight="1">
      <c r="E16086" s="612">
        <f t="shared" si="180"/>
        <v>3764362.2</v>
      </c>
    </row>
    <row r="16087" spans="5:5" ht="22.5" customHeight="1">
      <c r="E16087" s="612">
        <f t="shared" si="180"/>
        <v>3764362.2</v>
      </c>
    </row>
    <row r="16088" spans="5:5" ht="22.5" customHeight="1">
      <c r="E16088" s="612">
        <f t="shared" si="180"/>
        <v>3764362.2</v>
      </c>
    </row>
    <row r="16089" spans="5:5" ht="22.5" customHeight="1">
      <c r="E16089" s="612">
        <f t="shared" si="180"/>
        <v>3764362.2</v>
      </c>
    </row>
    <row r="16090" spans="5:5" ht="22.5" customHeight="1">
      <c r="E16090" s="612">
        <f t="shared" si="180"/>
        <v>3764362.2</v>
      </c>
    </row>
    <row r="16091" spans="5:5" ht="22.5" customHeight="1">
      <c r="E16091" s="612">
        <f t="shared" si="180"/>
        <v>3764362.2</v>
      </c>
    </row>
    <row r="16092" spans="5:5" ht="22.5" customHeight="1">
      <c r="E16092" s="612">
        <f t="shared" si="180"/>
        <v>3764362.2</v>
      </c>
    </row>
    <row r="16093" spans="5:5" ht="22.5" customHeight="1">
      <c r="E16093" s="612">
        <f t="shared" si="180"/>
        <v>3764362.2</v>
      </c>
    </row>
    <row r="16094" spans="5:5" ht="22.5" customHeight="1">
      <c r="E16094" s="612">
        <f t="shared" si="180"/>
        <v>3764362.2</v>
      </c>
    </row>
    <row r="16095" spans="5:5" ht="22.5" customHeight="1">
      <c r="E16095" s="612">
        <f t="shared" si="180"/>
        <v>3764362.2</v>
      </c>
    </row>
    <row r="16096" spans="5:5" ht="22.5" customHeight="1">
      <c r="E16096" s="612">
        <f t="shared" si="180"/>
        <v>3764362.2</v>
      </c>
    </row>
    <row r="16097" spans="5:5" ht="22.5" customHeight="1">
      <c r="E16097" s="612">
        <f t="shared" si="180"/>
        <v>3764362.2</v>
      </c>
    </row>
    <row r="16098" spans="5:5" ht="22.5" customHeight="1">
      <c r="E16098" s="612">
        <f t="shared" si="180"/>
        <v>3764362.2</v>
      </c>
    </row>
    <row r="16099" spans="5:5" ht="22.5" customHeight="1">
      <c r="E16099" s="612">
        <f t="shared" si="180"/>
        <v>3764362.2</v>
      </c>
    </row>
    <row r="16100" spans="5:5" ht="22.5" customHeight="1">
      <c r="E16100" s="612">
        <f t="shared" si="180"/>
        <v>3764362.2</v>
      </c>
    </row>
    <row r="16101" spans="5:5" ht="22.5" customHeight="1">
      <c r="E16101" s="612">
        <f t="shared" si="180"/>
        <v>3764362.2</v>
      </c>
    </row>
    <row r="16102" spans="5:5" ht="22.5" customHeight="1">
      <c r="E16102" s="612">
        <f t="shared" si="180"/>
        <v>3764362.2</v>
      </c>
    </row>
    <row r="16103" spans="5:5" ht="22.5" customHeight="1">
      <c r="E16103" s="612">
        <f t="shared" si="180"/>
        <v>3764362.2</v>
      </c>
    </row>
    <row r="16104" spans="5:5" ht="22.5" customHeight="1">
      <c r="E16104" s="612">
        <f t="shared" si="180"/>
        <v>3764362.2</v>
      </c>
    </row>
    <row r="16105" spans="5:5" ht="22.5" customHeight="1">
      <c r="E16105" s="612">
        <f t="shared" si="180"/>
        <v>3764362.2</v>
      </c>
    </row>
    <row r="16106" spans="5:5" ht="22.5" customHeight="1">
      <c r="E16106" s="612">
        <f t="shared" si="180"/>
        <v>3764362.2</v>
      </c>
    </row>
    <row r="16107" spans="5:5" ht="22.5" customHeight="1">
      <c r="E16107" s="612">
        <f t="shared" si="180"/>
        <v>3764362.2</v>
      </c>
    </row>
    <row r="16108" spans="5:5" ht="22.5" customHeight="1">
      <c r="E16108" s="612">
        <f t="shared" si="180"/>
        <v>3764362.2</v>
      </c>
    </row>
    <row r="16109" spans="5:5" ht="22.5" customHeight="1">
      <c r="E16109" s="612">
        <f t="shared" si="180"/>
        <v>3764362.2</v>
      </c>
    </row>
    <row r="16110" spans="5:5" ht="22.5" customHeight="1">
      <c r="E16110" s="612">
        <f t="shared" si="180"/>
        <v>3764362.2</v>
      </c>
    </row>
    <row r="16111" spans="5:5" ht="22.5" customHeight="1">
      <c r="E16111" s="612">
        <f t="shared" si="180"/>
        <v>3764362.2</v>
      </c>
    </row>
    <row r="16112" spans="5:5" ht="22.5" customHeight="1">
      <c r="E16112" s="612">
        <f t="shared" si="180"/>
        <v>3764362.2</v>
      </c>
    </row>
    <row r="16113" spans="5:5" ht="22.5" customHeight="1">
      <c r="E16113" s="612">
        <f t="shared" si="180"/>
        <v>3764362.2</v>
      </c>
    </row>
    <row r="16114" spans="5:5" ht="22.5" customHeight="1">
      <c r="E16114" s="612">
        <f t="shared" si="180"/>
        <v>3764362.2</v>
      </c>
    </row>
    <row r="16115" spans="5:5" ht="22.5" customHeight="1">
      <c r="E16115" s="612">
        <f t="shared" si="180"/>
        <v>3764362.2</v>
      </c>
    </row>
    <row r="16116" spans="5:5" ht="22.5" customHeight="1">
      <c r="E16116" s="612">
        <f t="shared" si="180"/>
        <v>3764362.2</v>
      </c>
    </row>
    <row r="16117" spans="5:5" ht="22.5" customHeight="1">
      <c r="E16117" s="612">
        <f t="shared" si="180"/>
        <v>3764362.2</v>
      </c>
    </row>
    <row r="16118" spans="5:5" ht="22.5" customHeight="1">
      <c r="E16118" s="612">
        <f t="shared" si="180"/>
        <v>3764362.2</v>
      </c>
    </row>
    <row r="16119" spans="5:5" ht="22.5" customHeight="1">
      <c r="E16119" s="612">
        <f t="shared" si="180"/>
        <v>3764362.2</v>
      </c>
    </row>
    <row r="16120" spans="5:5" ht="22.5" customHeight="1">
      <c r="E16120" s="612">
        <f t="shared" si="180"/>
        <v>3764362.2</v>
      </c>
    </row>
    <row r="16121" spans="5:5" ht="22.5" customHeight="1">
      <c r="E16121" s="612">
        <f t="shared" si="180"/>
        <v>3764362.2</v>
      </c>
    </row>
    <row r="16122" spans="5:5" ht="22.5" customHeight="1">
      <c r="E16122" s="612">
        <f t="shared" si="180"/>
        <v>3764362.2</v>
      </c>
    </row>
    <row r="16123" spans="5:5" ht="22.5" customHeight="1">
      <c r="E16123" s="612">
        <f t="shared" si="180"/>
        <v>3764362.2</v>
      </c>
    </row>
    <row r="16124" spans="5:5" ht="22.5" customHeight="1">
      <c r="E16124" s="612">
        <f t="shared" si="180"/>
        <v>3764362.2</v>
      </c>
    </row>
    <row r="16125" spans="5:5" ht="22.5" customHeight="1">
      <c r="E16125" s="612">
        <f t="shared" si="180"/>
        <v>3764362.2</v>
      </c>
    </row>
    <row r="16126" spans="5:5" ht="22.5" customHeight="1">
      <c r="E16126" s="612">
        <f t="shared" si="180"/>
        <v>3764362.2</v>
      </c>
    </row>
    <row r="16127" spans="5:5" ht="22.5" customHeight="1">
      <c r="E16127" s="612">
        <f t="shared" si="180"/>
        <v>3764362.2</v>
      </c>
    </row>
    <row r="16128" spans="5:5" ht="22.5" customHeight="1">
      <c r="E16128" s="612">
        <f t="shared" si="180"/>
        <v>3764362.2</v>
      </c>
    </row>
    <row r="16129" spans="5:5" ht="22.5" customHeight="1">
      <c r="E16129" s="612">
        <f t="shared" si="180"/>
        <v>3764362.2</v>
      </c>
    </row>
    <row r="16130" spans="5:5" ht="22.5" customHeight="1">
      <c r="E16130" s="612">
        <f t="shared" si="180"/>
        <v>3764362.2</v>
      </c>
    </row>
    <row r="16131" spans="5:5" ht="22.5" customHeight="1">
      <c r="E16131" s="612">
        <f t="shared" si="180"/>
        <v>3764362.2</v>
      </c>
    </row>
    <row r="16132" spans="5:5" ht="22.5" customHeight="1">
      <c r="E16132" s="612">
        <f t="shared" si="180"/>
        <v>3764362.2</v>
      </c>
    </row>
    <row r="16133" spans="5:5" ht="22.5" customHeight="1">
      <c r="E16133" s="612">
        <f t="shared" si="180"/>
        <v>3764362.2</v>
      </c>
    </row>
    <row r="16134" spans="5:5" ht="22.5" customHeight="1">
      <c r="E16134" s="612">
        <f t="shared" si="180"/>
        <v>3764362.2</v>
      </c>
    </row>
    <row r="16135" spans="5:5" ht="22.5" customHeight="1">
      <c r="E16135" s="612">
        <f t="shared" si="180"/>
        <v>3764362.2</v>
      </c>
    </row>
    <row r="16136" spans="5:5" ht="22.5" customHeight="1">
      <c r="E16136" s="612">
        <f t="shared" si="180"/>
        <v>3764362.2</v>
      </c>
    </row>
    <row r="16137" spans="5:5" ht="22.5" customHeight="1">
      <c r="E16137" s="612">
        <f t="shared" si="180"/>
        <v>3764362.2</v>
      </c>
    </row>
    <row r="16138" spans="5:5" ht="22.5" customHeight="1">
      <c r="E16138" s="612">
        <f t="shared" ref="E16138:E16201" si="181">E16137-D16138+C16138</f>
        <v>3764362.2</v>
      </c>
    </row>
    <row r="16139" spans="5:5" ht="22.5" customHeight="1">
      <c r="E16139" s="612">
        <f t="shared" si="181"/>
        <v>3764362.2</v>
      </c>
    </row>
    <row r="16140" spans="5:5" ht="22.5" customHeight="1">
      <c r="E16140" s="612">
        <f t="shared" si="181"/>
        <v>3764362.2</v>
      </c>
    </row>
    <row r="16141" spans="5:5" ht="22.5" customHeight="1">
      <c r="E16141" s="612">
        <f t="shared" si="181"/>
        <v>3764362.2</v>
      </c>
    </row>
    <row r="16142" spans="5:5" ht="22.5" customHeight="1">
      <c r="E16142" s="612">
        <f t="shared" si="181"/>
        <v>3764362.2</v>
      </c>
    </row>
    <row r="16143" spans="5:5" ht="22.5" customHeight="1">
      <c r="E16143" s="612">
        <f t="shared" si="181"/>
        <v>3764362.2</v>
      </c>
    </row>
    <row r="16144" spans="5:5" ht="22.5" customHeight="1">
      <c r="E16144" s="612">
        <f t="shared" si="181"/>
        <v>3764362.2</v>
      </c>
    </row>
    <row r="16145" spans="5:5" ht="22.5" customHeight="1">
      <c r="E16145" s="612">
        <f t="shared" si="181"/>
        <v>3764362.2</v>
      </c>
    </row>
    <row r="16146" spans="5:5" ht="22.5" customHeight="1">
      <c r="E16146" s="612">
        <f t="shared" si="181"/>
        <v>3764362.2</v>
      </c>
    </row>
    <row r="16147" spans="5:5" ht="22.5" customHeight="1">
      <c r="E16147" s="612">
        <f t="shared" si="181"/>
        <v>3764362.2</v>
      </c>
    </row>
    <row r="16148" spans="5:5" ht="22.5" customHeight="1">
      <c r="E16148" s="612">
        <f t="shared" si="181"/>
        <v>3764362.2</v>
      </c>
    </row>
    <row r="16149" spans="5:5" ht="22.5" customHeight="1">
      <c r="E16149" s="612">
        <f t="shared" si="181"/>
        <v>3764362.2</v>
      </c>
    </row>
    <row r="16150" spans="5:5" ht="22.5" customHeight="1">
      <c r="E16150" s="612">
        <f t="shared" si="181"/>
        <v>3764362.2</v>
      </c>
    </row>
    <row r="16151" spans="5:5" ht="22.5" customHeight="1">
      <c r="E16151" s="612">
        <f t="shared" si="181"/>
        <v>3764362.2</v>
      </c>
    </row>
    <row r="16152" spans="5:5" ht="22.5" customHeight="1">
      <c r="E16152" s="612">
        <f t="shared" si="181"/>
        <v>3764362.2</v>
      </c>
    </row>
    <row r="16153" spans="5:5" ht="22.5" customHeight="1">
      <c r="E16153" s="612">
        <f t="shared" si="181"/>
        <v>3764362.2</v>
      </c>
    </row>
    <row r="16154" spans="5:5" ht="22.5" customHeight="1">
      <c r="E16154" s="612">
        <f t="shared" si="181"/>
        <v>3764362.2</v>
      </c>
    </row>
    <row r="16155" spans="5:5" ht="22.5" customHeight="1">
      <c r="E16155" s="612">
        <f t="shared" si="181"/>
        <v>3764362.2</v>
      </c>
    </row>
    <row r="16156" spans="5:5" ht="22.5" customHeight="1">
      <c r="E16156" s="612">
        <f t="shared" si="181"/>
        <v>3764362.2</v>
      </c>
    </row>
    <row r="16157" spans="5:5" ht="22.5" customHeight="1">
      <c r="E16157" s="612">
        <f t="shared" si="181"/>
        <v>3764362.2</v>
      </c>
    </row>
    <row r="16158" spans="5:5" ht="22.5" customHeight="1">
      <c r="E16158" s="612">
        <f t="shared" si="181"/>
        <v>3764362.2</v>
      </c>
    </row>
    <row r="16159" spans="5:5" ht="22.5" customHeight="1">
      <c r="E16159" s="612">
        <f t="shared" si="181"/>
        <v>3764362.2</v>
      </c>
    </row>
    <row r="16160" spans="5:5" ht="22.5" customHeight="1">
      <c r="E16160" s="612">
        <f t="shared" si="181"/>
        <v>3764362.2</v>
      </c>
    </row>
    <row r="16161" spans="5:5" ht="22.5" customHeight="1">
      <c r="E16161" s="612">
        <f t="shared" si="181"/>
        <v>3764362.2</v>
      </c>
    </row>
    <row r="16162" spans="5:5" ht="22.5" customHeight="1">
      <c r="E16162" s="612">
        <f t="shared" si="181"/>
        <v>3764362.2</v>
      </c>
    </row>
    <row r="16163" spans="5:5" ht="22.5" customHeight="1">
      <c r="E16163" s="612">
        <f t="shared" si="181"/>
        <v>3764362.2</v>
      </c>
    </row>
    <row r="16164" spans="5:5" ht="22.5" customHeight="1">
      <c r="E16164" s="612">
        <f t="shared" si="181"/>
        <v>3764362.2</v>
      </c>
    </row>
    <row r="16165" spans="5:5" ht="22.5" customHeight="1">
      <c r="E16165" s="612">
        <f t="shared" si="181"/>
        <v>3764362.2</v>
      </c>
    </row>
    <row r="16166" spans="5:5" ht="22.5" customHeight="1">
      <c r="E16166" s="612">
        <f t="shared" si="181"/>
        <v>3764362.2</v>
      </c>
    </row>
    <row r="16167" spans="5:5" ht="22.5" customHeight="1">
      <c r="E16167" s="612">
        <f t="shared" si="181"/>
        <v>3764362.2</v>
      </c>
    </row>
    <row r="16168" spans="5:5" ht="22.5" customHeight="1">
      <c r="E16168" s="612">
        <f t="shared" si="181"/>
        <v>3764362.2</v>
      </c>
    </row>
    <row r="16169" spans="5:5" ht="22.5" customHeight="1">
      <c r="E16169" s="612">
        <f t="shared" si="181"/>
        <v>3764362.2</v>
      </c>
    </row>
    <row r="16170" spans="5:5" ht="22.5" customHeight="1">
      <c r="E16170" s="612">
        <f t="shared" si="181"/>
        <v>3764362.2</v>
      </c>
    </row>
    <row r="16171" spans="5:5" ht="22.5" customHeight="1">
      <c r="E16171" s="612">
        <f t="shared" si="181"/>
        <v>3764362.2</v>
      </c>
    </row>
    <row r="16172" spans="5:5" ht="22.5" customHeight="1">
      <c r="E16172" s="612">
        <f t="shared" si="181"/>
        <v>3764362.2</v>
      </c>
    </row>
    <row r="16173" spans="5:5" ht="22.5" customHeight="1">
      <c r="E16173" s="612">
        <f t="shared" si="181"/>
        <v>3764362.2</v>
      </c>
    </row>
    <row r="16174" spans="5:5" ht="22.5" customHeight="1">
      <c r="E16174" s="612">
        <f t="shared" si="181"/>
        <v>3764362.2</v>
      </c>
    </row>
    <row r="16175" spans="5:5" ht="22.5" customHeight="1">
      <c r="E16175" s="612">
        <f t="shared" si="181"/>
        <v>3764362.2</v>
      </c>
    </row>
    <row r="16176" spans="5:5" ht="22.5" customHeight="1">
      <c r="E16176" s="612">
        <f t="shared" si="181"/>
        <v>3764362.2</v>
      </c>
    </row>
    <row r="16177" spans="5:5" ht="22.5" customHeight="1">
      <c r="E16177" s="612">
        <f t="shared" si="181"/>
        <v>3764362.2</v>
      </c>
    </row>
    <row r="16178" spans="5:5" ht="22.5" customHeight="1">
      <c r="E16178" s="612">
        <f t="shared" si="181"/>
        <v>3764362.2</v>
      </c>
    </row>
    <row r="16179" spans="5:5" ht="22.5" customHeight="1">
      <c r="E16179" s="612">
        <f t="shared" si="181"/>
        <v>3764362.2</v>
      </c>
    </row>
    <row r="16180" spans="5:5" ht="22.5" customHeight="1">
      <c r="E16180" s="612">
        <f t="shared" si="181"/>
        <v>3764362.2</v>
      </c>
    </row>
    <row r="16181" spans="5:5" ht="22.5" customHeight="1">
      <c r="E16181" s="612">
        <f t="shared" si="181"/>
        <v>3764362.2</v>
      </c>
    </row>
    <row r="16182" spans="5:5" ht="22.5" customHeight="1">
      <c r="E16182" s="612">
        <f t="shared" si="181"/>
        <v>3764362.2</v>
      </c>
    </row>
    <row r="16183" spans="5:5" ht="22.5" customHeight="1">
      <c r="E16183" s="612">
        <f t="shared" si="181"/>
        <v>3764362.2</v>
      </c>
    </row>
    <row r="16184" spans="5:5" ht="22.5" customHeight="1">
      <c r="E16184" s="612">
        <f t="shared" si="181"/>
        <v>3764362.2</v>
      </c>
    </row>
    <row r="16185" spans="5:5" ht="22.5" customHeight="1">
      <c r="E16185" s="612">
        <f t="shared" si="181"/>
        <v>3764362.2</v>
      </c>
    </row>
    <row r="16186" spans="5:5" ht="22.5" customHeight="1">
      <c r="E16186" s="612">
        <f t="shared" si="181"/>
        <v>3764362.2</v>
      </c>
    </row>
    <row r="16187" spans="5:5" ht="22.5" customHeight="1">
      <c r="E16187" s="612">
        <f t="shared" si="181"/>
        <v>3764362.2</v>
      </c>
    </row>
    <row r="16188" spans="5:5" ht="22.5" customHeight="1">
      <c r="E16188" s="612">
        <f t="shared" si="181"/>
        <v>3764362.2</v>
      </c>
    </row>
    <row r="16189" spans="5:5" ht="22.5" customHeight="1">
      <c r="E16189" s="612">
        <f t="shared" si="181"/>
        <v>3764362.2</v>
      </c>
    </row>
    <row r="16190" spans="5:5" ht="22.5" customHeight="1">
      <c r="E16190" s="612">
        <f t="shared" si="181"/>
        <v>3764362.2</v>
      </c>
    </row>
    <row r="16191" spans="5:5" ht="22.5" customHeight="1">
      <c r="E16191" s="612">
        <f t="shared" si="181"/>
        <v>3764362.2</v>
      </c>
    </row>
    <row r="16192" spans="5:5" ht="22.5" customHeight="1">
      <c r="E16192" s="612">
        <f t="shared" si="181"/>
        <v>3764362.2</v>
      </c>
    </row>
    <row r="16193" spans="5:5" ht="22.5" customHeight="1">
      <c r="E16193" s="612">
        <f t="shared" si="181"/>
        <v>3764362.2</v>
      </c>
    </row>
    <row r="16194" spans="5:5" ht="22.5" customHeight="1">
      <c r="E16194" s="612">
        <f t="shared" si="181"/>
        <v>3764362.2</v>
      </c>
    </row>
    <row r="16195" spans="5:5" ht="22.5" customHeight="1">
      <c r="E16195" s="612">
        <f t="shared" si="181"/>
        <v>3764362.2</v>
      </c>
    </row>
    <row r="16196" spans="5:5" ht="22.5" customHeight="1">
      <c r="E16196" s="612">
        <f t="shared" si="181"/>
        <v>3764362.2</v>
      </c>
    </row>
    <row r="16197" spans="5:5" ht="22.5" customHeight="1">
      <c r="E16197" s="612">
        <f t="shared" si="181"/>
        <v>3764362.2</v>
      </c>
    </row>
    <row r="16198" spans="5:5" ht="22.5" customHeight="1">
      <c r="E16198" s="612">
        <f t="shared" si="181"/>
        <v>3764362.2</v>
      </c>
    </row>
    <row r="16199" spans="5:5" ht="22.5" customHeight="1">
      <c r="E16199" s="612">
        <f t="shared" si="181"/>
        <v>3764362.2</v>
      </c>
    </row>
    <row r="16200" spans="5:5" ht="22.5" customHeight="1">
      <c r="E16200" s="612">
        <f t="shared" si="181"/>
        <v>3764362.2</v>
      </c>
    </row>
    <row r="16201" spans="5:5" ht="22.5" customHeight="1">
      <c r="E16201" s="612">
        <f t="shared" si="181"/>
        <v>3764362.2</v>
      </c>
    </row>
    <row r="16202" spans="5:5" ht="22.5" customHeight="1">
      <c r="E16202" s="612">
        <f t="shared" ref="E16202:E16265" si="182">E16201-D16202+C16202</f>
        <v>3764362.2</v>
      </c>
    </row>
    <row r="16203" spans="5:5" ht="22.5" customHeight="1">
      <c r="E16203" s="612">
        <f t="shared" si="182"/>
        <v>3764362.2</v>
      </c>
    </row>
    <row r="16204" spans="5:5" ht="22.5" customHeight="1">
      <c r="E16204" s="612">
        <f t="shared" si="182"/>
        <v>3764362.2</v>
      </c>
    </row>
    <row r="16205" spans="5:5" ht="22.5" customHeight="1">
      <c r="E16205" s="612">
        <f t="shared" si="182"/>
        <v>3764362.2</v>
      </c>
    </row>
    <row r="16206" spans="5:5" ht="22.5" customHeight="1">
      <c r="E16206" s="612">
        <f t="shared" si="182"/>
        <v>3764362.2</v>
      </c>
    </row>
    <row r="16207" spans="5:5" ht="22.5" customHeight="1">
      <c r="E16207" s="612">
        <f t="shared" si="182"/>
        <v>3764362.2</v>
      </c>
    </row>
    <row r="16208" spans="5:5" ht="22.5" customHeight="1">
      <c r="E16208" s="612">
        <f t="shared" si="182"/>
        <v>3764362.2</v>
      </c>
    </row>
    <row r="16209" spans="5:5" ht="22.5" customHeight="1">
      <c r="E16209" s="612">
        <f t="shared" si="182"/>
        <v>3764362.2</v>
      </c>
    </row>
    <row r="16210" spans="5:5" ht="22.5" customHeight="1">
      <c r="E16210" s="612">
        <f t="shared" si="182"/>
        <v>3764362.2</v>
      </c>
    </row>
    <row r="16211" spans="5:5" ht="22.5" customHeight="1">
      <c r="E16211" s="612">
        <f t="shared" si="182"/>
        <v>3764362.2</v>
      </c>
    </row>
    <row r="16212" spans="5:5" ht="22.5" customHeight="1">
      <c r="E16212" s="612">
        <f t="shared" si="182"/>
        <v>3764362.2</v>
      </c>
    </row>
    <row r="16213" spans="5:5" ht="22.5" customHeight="1">
      <c r="E16213" s="612">
        <f t="shared" si="182"/>
        <v>3764362.2</v>
      </c>
    </row>
    <row r="16214" spans="5:5" ht="22.5" customHeight="1">
      <c r="E16214" s="612">
        <f t="shared" si="182"/>
        <v>3764362.2</v>
      </c>
    </row>
    <row r="16215" spans="5:5" ht="22.5" customHeight="1">
      <c r="E16215" s="612">
        <f t="shared" si="182"/>
        <v>3764362.2</v>
      </c>
    </row>
    <row r="16216" spans="5:5" ht="22.5" customHeight="1">
      <c r="E16216" s="612">
        <f t="shared" si="182"/>
        <v>3764362.2</v>
      </c>
    </row>
    <row r="16217" spans="5:5" ht="22.5" customHeight="1">
      <c r="E16217" s="612">
        <f t="shared" si="182"/>
        <v>3764362.2</v>
      </c>
    </row>
    <row r="16218" spans="5:5" ht="22.5" customHeight="1">
      <c r="E16218" s="612">
        <f t="shared" si="182"/>
        <v>3764362.2</v>
      </c>
    </row>
    <row r="16219" spans="5:5" ht="22.5" customHeight="1">
      <c r="E16219" s="612">
        <f t="shared" si="182"/>
        <v>3764362.2</v>
      </c>
    </row>
    <row r="16220" spans="5:5" ht="22.5" customHeight="1">
      <c r="E16220" s="612">
        <f t="shared" si="182"/>
        <v>3764362.2</v>
      </c>
    </row>
    <row r="16221" spans="5:5" ht="22.5" customHeight="1">
      <c r="E16221" s="612">
        <f t="shared" si="182"/>
        <v>3764362.2</v>
      </c>
    </row>
    <row r="16222" spans="5:5" ht="22.5" customHeight="1">
      <c r="E16222" s="612">
        <f t="shared" si="182"/>
        <v>3764362.2</v>
      </c>
    </row>
    <row r="16223" spans="5:5" ht="22.5" customHeight="1">
      <c r="E16223" s="612">
        <f t="shared" si="182"/>
        <v>3764362.2</v>
      </c>
    </row>
    <row r="16224" spans="5:5" ht="22.5" customHeight="1">
      <c r="E16224" s="612">
        <f t="shared" si="182"/>
        <v>3764362.2</v>
      </c>
    </row>
    <row r="16225" spans="5:5" ht="22.5" customHeight="1">
      <c r="E16225" s="612">
        <f t="shared" si="182"/>
        <v>3764362.2</v>
      </c>
    </row>
    <row r="16226" spans="5:5" ht="22.5" customHeight="1">
      <c r="E16226" s="612">
        <f t="shared" si="182"/>
        <v>3764362.2</v>
      </c>
    </row>
    <row r="16227" spans="5:5" ht="22.5" customHeight="1">
      <c r="E16227" s="612">
        <f t="shared" si="182"/>
        <v>3764362.2</v>
      </c>
    </row>
    <row r="16228" spans="5:5" ht="22.5" customHeight="1">
      <c r="E16228" s="612">
        <f t="shared" si="182"/>
        <v>3764362.2</v>
      </c>
    </row>
    <row r="16229" spans="5:5" ht="22.5" customHeight="1">
      <c r="E16229" s="612">
        <f t="shared" si="182"/>
        <v>3764362.2</v>
      </c>
    </row>
    <row r="16230" spans="5:5" ht="22.5" customHeight="1">
      <c r="E16230" s="612">
        <f t="shared" si="182"/>
        <v>3764362.2</v>
      </c>
    </row>
    <row r="16231" spans="5:5" ht="22.5" customHeight="1">
      <c r="E16231" s="612">
        <f t="shared" si="182"/>
        <v>3764362.2</v>
      </c>
    </row>
    <row r="16232" spans="5:5" ht="22.5" customHeight="1">
      <c r="E16232" s="612">
        <f t="shared" si="182"/>
        <v>3764362.2</v>
      </c>
    </row>
    <row r="16233" spans="5:5" ht="22.5" customHeight="1">
      <c r="E16233" s="612">
        <f t="shared" si="182"/>
        <v>3764362.2</v>
      </c>
    </row>
    <row r="16234" spans="5:5" ht="22.5" customHeight="1">
      <c r="E16234" s="612">
        <f t="shared" si="182"/>
        <v>3764362.2</v>
      </c>
    </row>
    <row r="16235" spans="5:5" ht="22.5" customHeight="1">
      <c r="E16235" s="612">
        <f t="shared" si="182"/>
        <v>3764362.2</v>
      </c>
    </row>
    <row r="16236" spans="5:5" ht="22.5" customHeight="1">
      <c r="E16236" s="612">
        <f t="shared" si="182"/>
        <v>3764362.2</v>
      </c>
    </row>
    <row r="16237" spans="5:5" ht="22.5" customHeight="1">
      <c r="E16237" s="612">
        <f t="shared" si="182"/>
        <v>3764362.2</v>
      </c>
    </row>
    <row r="16238" spans="5:5" ht="22.5" customHeight="1">
      <c r="E16238" s="612">
        <f t="shared" si="182"/>
        <v>3764362.2</v>
      </c>
    </row>
    <row r="16239" spans="5:5" ht="22.5" customHeight="1">
      <c r="E16239" s="612">
        <f t="shared" si="182"/>
        <v>3764362.2</v>
      </c>
    </row>
    <row r="16240" spans="5:5" ht="22.5" customHeight="1">
      <c r="E16240" s="612">
        <f t="shared" si="182"/>
        <v>3764362.2</v>
      </c>
    </row>
    <row r="16241" spans="5:5" ht="22.5" customHeight="1">
      <c r="E16241" s="612">
        <f t="shared" si="182"/>
        <v>3764362.2</v>
      </c>
    </row>
    <row r="16242" spans="5:5" ht="22.5" customHeight="1">
      <c r="E16242" s="612">
        <f t="shared" si="182"/>
        <v>3764362.2</v>
      </c>
    </row>
    <row r="16243" spans="5:5" ht="22.5" customHeight="1">
      <c r="E16243" s="612">
        <f t="shared" si="182"/>
        <v>3764362.2</v>
      </c>
    </row>
    <row r="16244" spans="5:5" ht="22.5" customHeight="1">
      <c r="E16244" s="612">
        <f t="shared" si="182"/>
        <v>3764362.2</v>
      </c>
    </row>
    <row r="16245" spans="5:5" ht="22.5" customHeight="1">
      <c r="E16245" s="612">
        <f t="shared" si="182"/>
        <v>3764362.2</v>
      </c>
    </row>
    <row r="16246" spans="5:5" ht="22.5" customHeight="1">
      <c r="E16246" s="612">
        <f t="shared" si="182"/>
        <v>3764362.2</v>
      </c>
    </row>
    <row r="16247" spans="5:5" ht="22.5" customHeight="1">
      <c r="E16247" s="612">
        <f t="shared" si="182"/>
        <v>3764362.2</v>
      </c>
    </row>
    <row r="16248" spans="5:5" ht="22.5" customHeight="1">
      <c r="E16248" s="612">
        <f t="shared" si="182"/>
        <v>3764362.2</v>
      </c>
    </row>
    <row r="16249" spans="5:5" ht="22.5" customHeight="1">
      <c r="E16249" s="612">
        <f t="shared" si="182"/>
        <v>3764362.2</v>
      </c>
    </row>
    <row r="16250" spans="5:5" ht="22.5" customHeight="1">
      <c r="E16250" s="612">
        <f t="shared" si="182"/>
        <v>3764362.2</v>
      </c>
    </row>
    <row r="16251" spans="5:5" ht="22.5" customHeight="1">
      <c r="E16251" s="612">
        <f t="shared" si="182"/>
        <v>3764362.2</v>
      </c>
    </row>
    <row r="16252" spans="5:5" ht="22.5" customHeight="1">
      <c r="E16252" s="612">
        <f t="shared" si="182"/>
        <v>3764362.2</v>
      </c>
    </row>
    <row r="16253" spans="5:5" ht="22.5" customHeight="1">
      <c r="E16253" s="612">
        <f t="shared" si="182"/>
        <v>3764362.2</v>
      </c>
    </row>
    <row r="16254" spans="5:5" ht="22.5" customHeight="1">
      <c r="E16254" s="612">
        <f t="shared" si="182"/>
        <v>3764362.2</v>
      </c>
    </row>
    <row r="16255" spans="5:5" ht="22.5" customHeight="1">
      <c r="E16255" s="612">
        <f t="shared" si="182"/>
        <v>3764362.2</v>
      </c>
    </row>
    <row r="16256" spans="5:5" ht="22.5" customHeight="1">
      <c r="E16256" s="612">
        <f t="shared" si="182"/>
        <v>3764362.2</v>
      </c>
    </row>
    <row r="16257" spans="5:5" ht="22.5" customHeight="1">
      <c r="E16257" s="612">
        <f t="shared" si="182"/>
        <v>3764362.2</v>
      </c>
    </row>
    <row r="16258" spans="5:5" ht="22.5" customHeight="1">
      <c r="E16258" s="612">
        <f t="shared" si="182"/>
        <v>3764362.2</v>
      </c>
    </row>
    <row r="16259" spans="5:5" ht="22.5" customHeight="1">
      <c r="E16259" s="612">
        <f t="shared" si="182"/>
        <v>3764362.2</v>
      </c>
    </row>
    <row r="16260" spans="5:5" ht="22.5" customHeight="1">
      <c r="E16260" s="612">
        <f t="shared" si="182"/>
        <v>3764362.2</v>
      </c>
    </row>
    <row r="16261" spans="5:5" ht="22.5" customHeight="1">
      <c r="E16261" s="612">
        <f t="shared" si="182"/>
        <v>3764362.2</v>
      </c>
    </row>
    <row r="16262" spans="5:5" ht="22.5" customHeight="1">
      <c r="E16262" s="612">
        <f t="shared" si="182"/>
        <v>3764362.2</v>
      </c>
    </row>
    <row r="16263" spans="5:5" ht="22.5" customHeight="1">
      <c r="E16263" s="612">
        <f t="shared" si="182"/>
        <v>3764362.2</v>
      </c>
    </row>
    <row r="16264" spans="5:5" ht="22.5" customHeight="1">
      <c r="E16264" s="612">
        <f t="shared" si="182"/>
        <v>3764362.2</v>
      </c>
    </row>
    <row r="16265" spans="5:5" ht="22.5" customHeight="1">
      <c r="E16265" s="612">
        <f t="shared" si="182"/>
        <v>3764362.2</v>
      </c>
    </row>
    <row r="16266" spans="5:5" ht="22.5" customHeight="1">
      <c r="E16266" s="612">
        <f t="shared" ref="E16266:E16329" si="183">E16265-D16266+C16266</f>
        <v>3764362.2</v>
      </c>
    </row>
    <row r="16267" spans="5:5" ht="22.5" customHeight="1">
      <c r="E16267" s="612">
        <f t="shared" si="183"/>
        <v>3764362.2</v>
      </c>
    </row>
    <row r="16268" spans="5:5" ht="22.5" customHeight="1">
      <c r="E16268" s="612">
        <f t="shared" si="183"/>
        <v>3764362.2</v>
      </c>
    </row>
    <row r="16269" spans="5:5" ht="22.5" customHeight="1">
      <c r="E16269" s="612">
        <f t="shared" si="183"/>
        <v>3764362.2</v>
      </c>
    </row>
    <row r="16270" spans="5:5" ht="22.5" customHeight="1">
      <c r="E16270" s="612">
        <f t="shared" si="183"/>
        <v>3764362.2</v>
      </c>
    </row>
    <row r="16271" spans="5:5" ht="22.5" customHeight="1">
      <c r="E16271" s="612">
        <f t="shared" si="183"/>
        <v>3764362.2</v>
      </c>
    </row>
    <row r="16272" spans="5:5" ht="22.5" customHeight="1">
      <c r="E16272" s="612">
        <f t="shared" si="183"/>
        <v>3764362.2</v>
      </c>
    </row>
    <row r="16273" spans="5:5" ht="22.5" customHeight="1">
      <c r="E16273" s="612">
        <f t="shared" si="183"/>
        <v>3764362.2</v>
      </c>
    </row>
    <row r="16274" spans="5:5" ht="22.5" customHeight="1">
      <c r="E16274" s="612">
        <f t="shared" si="183"/>
        <v>3764362.2</v>
      </c>
    </row>
    <row r="16275" spans="5:5" ht="22.5" customHeight="1">
      <c r="E16275" s="612">
        <f t="shared" si="183"/>
        <v>3764362.2</v>
      </c>
    </row>
    <row r="16276" spans="5:5" ht="22.5" customHeight="1">
      <c r="E16276" s="612">
        <f t="shared" si="183"/>
        <v>3764362.2</v>
      </c>
    </row>
    <row r="16277" spans="5:5" ht="22.5" customHeight="1">
      <c r="E16277" s="612">
        <f t="shared" si="183"/>
        <v>3764362.2</v>
      </c>
    </row>
    <row r="16278" spans="5:5" ht="22.5" customHeight="1">
      <c r="E16278" s="612">
        <f t="shared" si="183"/>
        <v>3764362.2</v>
      </c>
    </row>
    <row r="16279" spans="5:5" ht="22.5" customHeight="1">
      <c r="E16279" s="612">
        <f t="shared" si="183"/>
        <v>3764362.2</v>
      </c>
    </row>
    <row r="16280" spans="5:5" ht="22.5" customHeight="1">
      <c r="E16280" s="612">
        <f t="shared" si="183"/>
        <v>3764362.2</v>
      </c>
    </row>
    <row r="16281" spans="5:5" ht="22.5" customHeight="1">
      <c r="E16281" s="612">
        <f t="shared" si="183"/>
        <v>3764362.2</v>
      </c>
    </row>
    <row r="16282" spans="5:5" ht="22.5" customHeight="1">
      <c r="E16282" s="612">
        <f t="shared" si="183"/>
        <v>3764362.2</v>
      </c>
    </row>
    <row r="16283" spans="5:5" ht="22.5" customHeight="1">
      <c r="E16283" s="612">
        <f t="shared" si="183"/>
        <v>3764362.2</v>
      </c>
    </row>
    <row r="16284" spans="5:5" ht="22.5" customHeight="1">
      <c r="E16284" s="612">
        <f t="shared" si="183"/>
        <v>3764362.2</v>
      </c>
    </row>
    <row r="16285" spans="5:5" ht="22.5" customHeight="1">
      <c r="E16285" s="612">
        <f t="shared" si="183"/>
        <v>3764362.2</v>
      </c>
    </row>
    <row r="16286" spans="5:5" ht="22.5" customHeight="1">
      <c r="E16286" s="612">
        <f t="shared" si="183"/>
        <v>3764362.2</v>
      </c>
    </row>
    <row r="16287" spans="5:5" ht="22.5" customHeight="1">
      <c r="E16287" s="612">
        <f t="shared" si="183"/>
        <v>3764362.2</v>
      </c>
    </row>
    <row r="16288" spans="5:5" ht="22.5" customHeight="1">
      <c r="E16288" s="612">
        <f t="shared" si="183"/>
        <v>3764362.2</v>
      </c>
    </row>
    <row r="16289" spans="5:5" ht="22.5" customHeight="1">
      <c r="E16289" s="612">
        <f t="shared" si="183"/>
        <v>3764362.2</v>
      </c>
    </row>
    <row r="16290" spans="5:5" ht="22.5" customHeight="1">
      <c r="E16290" s="612">
        <f t="shared" si="183"/>
        <v>3764362.2</v>
      </c>
    </row>
    <row r="16291" spans="5:5" ht="22.5" customHeight="1">
      <c r="E16291" s="612">
        <f t="shared" si="183"/>
        <v>3764362.2</v>
      </c>
    </row>
    <row r="16292" spans="5:5" ht="22.5" customHeight="1">
      <c r="E16292" s="612">
        <f t="shared" si="183"/>
        <v>3764362.2</v>
      </c>
    </row>
    <row r="16293" spans="5:5" ht="22.5" customHeight="1">
      <c r="E16293" s="612">
        <f t="shared" si="183"/>
        <v>3764362.2</v>
      </c>
    </row>
    <row r="16294" spans="5:5" ht="22.5" customHeight="1">
      <c r="E16294" s="612">
        <f t="shared" si="183"/>
        <v>3764362.2</v>
      </c>
    </row>
    <row r="16295" spans="5:5" ht="22.5" customHeight="1">
      <c r="E16295" s="612">
        <f t="shared" si="183"/>
        <v>3764362.2</v>
      </c>
    </row>
    <row r="16296" spans="5:5" ht="22.5" customHeight="1">
      <c r="E16296" s="612">
        <f t="shared" si="183"/>
        <v>3764362.2</v>
      </c>
    </row>
    <row r="16297" spans="5:5" ht="22.5" customHeight="1">
      <c r="E16297" s="612">
        <f t="shared" si="183"/>
        <v>3764362.2</v>
      </c>
    </row>
    <row r="16298" spans="5:5" ht="22.5" customHeight="1">
      <c r="E16298" s="612">
        <f t="shared" si="183"/>
        <v>3764362.2</v>
      </c>
    </row>
    <row r="16299" spans="5:5" ht="22.5" customHeight="1">
      <c r="E16299" s="612">
        <f t="shared" si="183"/>
        <v>3764362.2</v>
      </c>
    </row>
    <row r="16300" spans="5:5" ht="22.5" customHeight="1">
      <c r="E16300" s="612">
        <f t="shared" si="183"/>
        <v>3764362.2</v>
      </c>
    </row>
    <row r="16301" spans="5:5" ht="22.5" customHeight="1">
      <c r="E16301" s="612">
        <f t="shared" si="183"/>
        <v>3764362.2</v>
      </c>
    </row>
    <row r="16302" spans="5:5" ht="22.5" customHeight="1">
      <c r="E16302" s="612">
        <f t="shared" si="183"/>
        <v>3764362.2</v>
      </c>
    </row>
    <row r="16303" spans="5:5" ht="22.5" customHeight="1">
      <c r="E16303" s="612">
        <f t="shared" si="183"/>
        <v>3764362.2</v>
      </c>
    </row>
    <row r="16304" spans="5:5" ht="22.5" customHeight="1">
      <c r="E16304" s="612">
        <f t="shared" si="183"/>
        <v>3764362.2</v>
      </c>
    </row>
    <row r="16305" spans="5:5" ht="22.5" customHeight="1">
      <c r="E16305" s="612">
        <f t="shared" si="183"/>
        <v>3764362.2</v>
      </c>
    </row>
    <row r="16306" spans="5:5" ht="22.5" customHeight="1">
      <c r="E16306" s="612">
        <f t="shared" si="183"/>
        <v>3764362.2</v>
      </c>
    </row>
    <row r="16307" spans="5:5" ht="22.5" customHeight="1">
      <c r="E16307" s="612">
        <f t="shared" si="183"/>
        <v>3764362.2</v>
      </c>
    </row>
    <row r="16308" spans="5:5" ht="22.5" customHeight="1">
      <c r="E16308" s="612">
        <f t="shared" si="183"/>
        <v>3764362.2</v>
      </c>
    </row>
    <row r="16309" spans="5:5" ht="22.5" customHeight="1">
      <c r="E16309" s="612">
        <f t="shared" si="183"/>
        <v>3764362.2</v>
      </c>
    </row>
    <row r="16310" spans="5:5" ht="22.5" customHeight="1">
      <c r="E16310" s="612">
        <f t="shared" si="183"/>
        <v>3764362.2</v>
      </c>
    </row>
    <row r="16311" spans="5:5" ht="22.5" customHeight="1">
      <c r="E16311" s="612">
        <f t="shared" si="183"/>
        <v>3764362.2</v>
      </c>
    </row>
    <row r="16312" spans="5:5" ht="22.5" customHeight="1">
      <c r="E16312" s="612">
        <f t="shared" si="183"/>
        <v>3764362.2</v>
      </c>
    </row>
    <row r="16313" spans="5:5" ht="22.5" customHeight="1">
      <c r="E16313" s="612">
        <f t="shared" si="183"/>
        <v>3764362.2</v>
      </c>
    </row>
    <row r="16314" spans="5:5" ht="22.5" customHeight="1">
      <c r="E16314" s="612">
        <f t="shared" si="183"/>
        <v>3764362.2</v>
      </c>
    </row>
    <row r="16315" spans="5:5" ht="22.5" customHeight="1">
      <c r="E16315" s="612">
        <f t="shared" si="183"/>
        <v>3764362.2</v>
      </c>
    </row>
    <row r="16316" spans="5:5" ht="22.5" customHeight="1">
      <c r="E16316" s="612">
        <f t="shared" si="183"/>
        <v>3764362.2</v>
      </c>
    </row>
    <row r="16317" spans="5:5" ht="22.5" customHeight="1">
      <c r="E16317" s="612">
        <f t="shared" si="183"/>
        <v>3764362.2</v>
      </c>
    </row>
    <row r="16318" spans="5:5" ht="22.5" customHeight="1">
      <c r="E16318" s="612">
        <f t="shared" si="183"/>
        <v>3764362.2</v>
      </c>
    </row>
    <row r="16319" spans="5:5" ht="22.5" customHeight="1">
      <c r="E16319" s="612">
        <f t="shared" si="183"/>
        <v>3764362.2</v>
      </c>
    </row>
    <row r="16320" spans="5:5" ht="22.5" customHeight="1">
      <c r="E16320" s="612">
        <f t="shared" si="183"/>
        <v>3764362.2</v>
      </c>
    </row>
    <row r="16321" spans="5:5" ht="22.5" customHeight="1">
      <c r="E16321" s="612">
        <f t="shared" si="183"/>
        <v>3764362.2</v>
      </c>
    </row>
    <row r="16322" spans="5:5" ht="22.5" customHeight="1">
      <c r="E16322" s="612">
        <f t="shared" si="183"/>
        <v>3764362.2</v>
      </c>
    </row>
    <row r="16323" spans="5:5" ht="22.5" customHeight="1">
      <c r="E16323" s="612">
        <f t="shared" si="183"/>
        <v>3764362.2</v>
      </c>
    </row>
    <row r="16324" spans="5:5" ht="22.5" customHeight="1">
      <c r="E16324" s="612">
        <f t="shared" si="183"/>
        <v>3764362.2</v>
      </c>
    </row>
    <row r="16325" spans="5:5" ht="22.5" customHeight="1">
      <c r="E16325" s="612">
        <f t="shared" si="183"/>
        <v>3764362.2</v>
      </c>
    </row>
    <row r="16326" spans="5:5" ht="22.5" customHeight="1">
      <c r="E16326" s="612">
        <f t="shared" si="183"/>
        <v>3764362.2</v>
      </c>
    </row>
    <row r="16327" spans="5:5" ht="22.5" customHeight="1">
      <c r="E16327" s="612">
        <f t="shared" si="183"/>
        <v>3764362.2</v>
      </c>
    </row>
    <row r="16328" spans="5:5" ht="22.5" customHeight="1">
      <c r="E16328" s="612">
        <f t="shared" si="183"/>
        <v>3764362.2</v>
      </c>
    </row>
    <row r="16329" spans="5:5" ht="22.5" customHeight="1">
      <c r="E16329" s="612">
        <f t="shared" si="183"/>
        <v>3764362.2</v>
      </c>
    </row>
    <row r="16330" spans="5:5" ht="22.5" customHeight="1">
      <c r="E16330" s="612">
        <f t="shared" ref="E16330:E16393" si="184">E16329-D16330+C16330</f>
        <v>3764362.2</v>
      </c>
    </row>
    <row r="16331" spans="5:5" ht="22.5" customHeight="1">
      <c r="E16331" s="612">
        <f t="shared" si="184"/>
        <v>3764362.2</v>
      </c>
    </row>
    <row r="16332" spans="5:5" ht="22.5" customHeight="1">
      <c r="E16332" s="612">
        <f t="shared" si="184"/>
        <v>3764362.2</v>
      </c>
    </row>
    <row r="16333" spans="5:5" ht="22.5" customHeight="1">
      <c r="E16333" s="612">
        <f t="shared" si="184"/>
        <v>3764362.2</v>
      </c>
    </row>
    <row r="16334" spans="5:5" ht="22.5" customHeight="1">
      <c r="E16334" s="612">
        <f t="shared" si="184"/>
        <v>3764362.2</v>
      </c>
    </row>
    <row r="16335" spans="5:5" ht="22.5" customHeight="1">
      <c r="E16335" s="612">
        <f t="shared" si="184"/>
        <v>3764362.2</v>
      </c>
    </row>
    <row r="16336" spans="5:5" ht="22.5" customHeight="1">
      <c r="E16336" s="612">
        <f t="shared" si="184"/>
        <v>3764362.2</v>
      </c>
    </row>
    <row r="16337" spans="5:5" ht="22.5" customHeight="1">
      <c r="E16337" s="612">
        <f t="shared" si="184"/>
        <v>3764362.2</v>
      </c>
    </row>
    <row r="16338" spans="5:5" ht="22.5" customHeight="1">
      <c r="E16338" s="612">
        <f t="shared" si="184"/>
        <v>3764362.2</v>
      </c>
    </row>
    <row r="16339" spans="5:5" ht="22.5" customHeight="1">
      <c r="E16339" s="612">
        <f t="shared" si="184"/>
        <v>3764362.2</v>
      </c>
    </row>
    <row r="16340" spans="5:5" ht="22.5" customHeight="1">
      <c r="E16340" s="612">
        <f t="shared" si="184"/>
        <v>3764362.2</v>
      </c>
    </row>
    <row r="16341" spans="5:5" ht="22.5" customHeight="1">
      <c r="E16341" s="612">
        <f t="shared" si="184"/>
        <v>3764362.2</v>
      </c>
    </row>
    <row r="16342" spans="5:5" ht="22.5" customHeight="1">
      <c r="E16342" s="612">
        <f t="shared" si="184"/>
        <v>3764362.2</v>
      </c>
    </row>
    <row r="16343" spans="5:5" ht="22.5" customHeight="1">
      <c r="E16343" s="612">
        <f t="shared" si="184"/>
        <v>3764362.2</v>
      </c>
    </row>
    <row r="16344" spans="5:5" ht="22.5" customHeight="1">
      <c r="E16344" s="612">
        <f t="shared" si="184"/>
        <v>3764362.2</v>
      </c>
    </row>
    <row r="16345" spans="5:5" ht="22.5" customHeight="1">
      <c r="E16345" s="612">
        <f t="shared" si="184"/>
        <v>3764362.2</v>
      </c>
    </row>
    <row r="16346" spans="5:5" ht="22.5" customHeight="1">
      <c r="E16346" s="612">
        <f t="shared" si="184"/>
        <v>3764362.2</v>
      </c>
    </row>
    <row r="16347" spans="5:5" ht="22.5" customHeight="1">
      <c r="E16347" s="612">
        <f t="shared" si="184"/>
        <v>3764362.2</v>
      </c>
    </row>
    <row r="16348" spans="5:5" ht="22.5" customHeight="1">
      <c r="E16348" s="612">
        <f t="shared" si="184"/>
        <v>3764362.2</v>
      </c>
    </row>
    <row r="16349" spans="5:5" ht="22.5" customHeight="1">
      <c r="E16349" s="612">
        <f t="shared" si="184"/>
        <v>3764362.2</v>
      </c>
    </row>
    <row r="16350" spans="5:5" ht="22.5" customHeight="1">
      <c r="E16350" s="612">
        <f t="shared" si="184"/>
        <v>3764362.2</v>
      </c>
    </row>
    <row r="16351" spans="5:5" ht="22.5" customHeight="1">
      <c r="E16351" s="612">
        <f t="shared" si="184"/>
        <v>3764362.2</v>
      </c>
    </row>
    <row r="16352" spans="5:5" ht="22.5" customHeight="1">
      <c r="E16352" s="612">
        <f t="shared" si="184"/>
        <v>3764362.2</v>
      </c>
    </row>
    <row r="16353" spans="5:5" ht="22.5" customHeight="1">
      <c r="E16353" s="612">
        <f t="shared" si="184"/>
        <v>3764362.2</v>
      </c>
    </row>
    <row r="16354" spans="5:5" ht="22.5" customHeight="1">
      <c r="E16354" s="612">
        <f t="shared" si="184"/>
        <v>3764362.2</v>
      </c>
    </row>
    <row r="16355" spans="5:5" ht="22.5" customHeight="1">
      <c r="E16355" s="612">
        <f t="shared" si="184"/>
        <v>3764362.2</v>
      </c>
    </row>
    <row r="16356" spans="5:5" ht="22.5" customHeight="1">
      <c r="E16356" s="612">
        <f t="shared" si="184"/>
        <v>3764362.2</v>
      </c>
    </row>
    <row r="16357" spans="5:5" ht="22.5" customHeight="1">
      <c r="E16357" s="612">
        <f t="shared" si="184"/>
        <v>3764362.2</v>
      </c>
    </row>
    <row r="16358" spans="5:5" ht="22.5" customHeight="1">
      <c r="E16358" s="612">
        <f t="shared" si="184"/>
        <v>3764362.2</v>
      </c>
    </row>
    <row r="16359" spans="5:5" ht="22.5" customHeight="1">
      <c r="E16359" s="612">
        <f t="shared" si="184"/>
        <v>3764362.2</v>
      </c>
    </row>
    <row r="16360" spans="5:5" ht="22.5" customHeight="1">
      <c r="E16360" s="612">
        <f t="shared" si="184"/>
        <v>3764362.2</v>
      </c>
    </row>
    <row r="16361" spans="5:5" ht="22.5" customHeight="1">
      <c r="E16361" s="612">
        <f t="shared" si="184"/>
        <v>3764362.2</v>
      </c>
    </row>
    <row r="16362" spans="5:5" ht="22.5" customHeight="1">
      <c r="E16362" s="612">
        <f t="shared" si="184"/>
        <v>3764362.2</v>
      </c>
    </row>
    <row r="16363" spans="5:5" ht="22.5" customHeight="1">
      <c r="E16363" s="612">
        <f t="shared" si="184"/>
        <v>3764362.2</v>
      </c>
    </row>
    <row r="16364" spans="5:5" ht="22.5" customHeight="1">
      <c r="E16364" s="612">
        <f t="shared" si="184"/>
        <v>3764362.2</v>
      </c>
    </row>
    <row r="16365" spans="5:5" ht="22.5" customHeight="1">
      <c r="E16365" s="612">
        <f t="shared" si="184"/>
        <v>3764362.2</v>
      </c>
    </row>
    <row r="16366" spans="5:5" ht="22.5" customHeight="1">
      <c r="E16366" s="612">
        <f t="shared" si="184"/>
        <v>3764362.2</v>
      </c>
    </row>
    <row r="16367" spans="5:5" ht="22.5" customHeight="1">
      <c r="E16367" s="612">
        <f t="shared" si="184"/>
        <v>3764362.2</v>
      </c>
    </row>
    <row r="16368" spans="5:5" ht="22.5" customHeight="1">
      <c r="E16368" s="612">
        <f t="shared" si="184"/>
        <v>3764362.2</v>
      </c>
    </row>
    <row r="16369" spans="5:5" ht="22.5" customHeight="1">
      <c r="E16369" s="612">
        <f t="shared" si="184"/>
        <v>3764362.2</v>
      </c>
    </row>
    <row r="16370" spans="5:5" ht="22.5" customHeight="1">
      <c r="E16370" s="612">
        <f t="shared" si="184"/>
        <v>3764362.2</v>
      </c>
    </row>
    <row r="16371" spans="5:5" ht="22.5" customHeight="1">
      <c r="E16371" s="612">
        <f t="shared" si="184"/>
        <v>3764362.2</v>
      </c>
    </row>
    <row r="16372" spans="5:5" ht="22.5" customHeight="1">
      <c r="E16372" s="612">
        <f t="shared" si="184"/>
        <v>3764362.2</v>
      </c>
    </row>
    <row r="16373" spans="5:5" ht="22.5" customHeight="1">
      <c r="E16373" s="612">
        <f t="shared" si="184"/>
        <v>3764362.2</v>
      </c>
    </row>
    <row r="16374" spans="5:5" ht="22.5" customHeight="1">
      <c r="E16374" s="612">
        <f t="shared" si="184"/>
        <v>3764362.2</v>
      </c>
    </row>
    <row r="16375" spans="5:5" ht="22.5" customHeight="1">
      <c r="E16375" s="612">
        <f t="shared" si="184"/>
        <v>3764362.2</v>
      </c>
    </row>
    <row r="16376" spans="5:5" ht="22.5" customHeight="1">
      <c r="E16376" s="612">
        <f t="shared" si="184"/>
        <v>3764362.2</v>
      </c>
    </row>
    <row r="16377" spans="5:5" ht="22.5" customHeight="1">
      <c r="E16377" s="612">
        <f t="shared" si="184"/>
        <v>3764362.2</v>
      </c>
    </row>
    <row r="16378" spans="5:5" ht="22.5" customHeight="1">
      <c r="E16378" s="612">
        <f t="shared" si="184"/>
        <v>3764362.2</v>
      </c>
    </row>
    <row r="16379" spans="5:5" ht="22.5" customHeight="1">
      <c r="E16379" s="612">
        <f t="shared" si="184"/>
        <v>3764362.2</v>
      </c>
    </row>
    <row r="16380" spans="5:5" ht="22.5" customHeight="1">
      <c r="E16380" s="612">
        <f t="shared" si="184"/>
        <v>3764362.2</v>
      </c>
    </row>
    <row r="16381" spans="5:5" ht="22.5" customHeight="1">
      <c r="E16381" s="612">
        <f t="shared" si="184"/>
        <v>3764362.2</v>
      </c>
    </row>
    <row r="16382" spans="5:5" ht="22.5" customHeight="1">
      <c r="E16382" s="612">
        <f t="shared" si="184"/>
        <v>3764362.2</v>
      </c>
    </row>
    <row r="16383" spans="5:5" ht="22.5" customHeight="1">
      <c r="E16383" s="612">
        <f t="shared" si="184"/>
        <v>3764362.2</v>
      </c>
    </row>
    <row r="16384" spans="5:5" ht="22.5" customHeight="1">
      <c r="E16384" s="612">
        <f t="shared" si="184"/>
        <v>3764362.2</v>
      </c>
    </row>
    <row r="16385" spans="5:5" ht="22.5" customHeight="1">
      <c r="E16385" s="612">
        <f t="shared" si="184"/>
        <v>3764362.2</v>
      </c>
    </row>
    <row r="16386" spans="5:5" ht="22.5" customHeight="1">
      <c r="E16386" s="612">
        <f t="shared" si="184"/>
        <v>3764362.2</v>
      </c>
    </row>
    <row r="16387" spans="5:5" ht="22.5" customHeight="1">
      <c r="E16387" s="612">
        <f t="shared" si="184"/>
        <v>3764362.2</v>
      </c>
    </row>
    <row r="16388" spans="5:5" ht="22.5" customHeight="1">
      <c r="E16388" s="612">
        <f t="shared" si="184"/>
        <v>3764362.2</v>
      </c>
    </row>
    <row r="16389" spans="5:5" ht="22.5" customHeight="1">
      <c r="E16389" s="612">
        <f t="shared" si="184"/>
        <v>3764362.2</v>
      </c>
    </row>
    <row r="16390" spans="5:5" ht="22.5" customHeight="1">
      <c r="E16390" s="612">
        <f t="shared" si="184"/>
        <v>3764362.2</v>
      </c>
    </row>
    <row r="16391" spans="5:5" ht="22.5" customHeight="1">
      <c r="E16391" s="612">
        <f t="shared" si="184"/>
        <v>3764362.2</v>
      </c>
    </row>
    <row r="16392" spans="5:5" ht="22.5" customHeight="1">
      <c r="E16392" s="612">
        <f t="shared" si="184"/>
        <v>3764362.2</v>
      </c>
    </row>
    <row r="16393" spans="5:5" ht="22.5" customHeight="1">
      <c r="E16393" s="612">
        <f t="shared" si="184"/>
        <v>3764362.2</v>
      </c>
    </row>
    <row r="16394" spans="5:5" ht="22.5" customHeight="1">
      <c r="E16394" s="612">
        <f t="shared" ref="E16394:E16457" si="185">E16393-D16394+C16394</f>
        <v>3764362.2</v>
      </c>
    </row>
    <row r="16395" spans="5:5" ht="22.5" customHeight="1">
      <c r="E16395" s="612">
        <f t="shared" si="185"/>
        <v>3764362.2</v>
      </c>
    </row>
    <row r="16396" spans="5:5" ht="22.5" customHeight="1">
      <c r="E16396" s="612">
        <f t="shared" si="185"/>
        <v>3764362.2</v>
      </c>
    </row>
    <row r="16397" spans="5:5" ht="22.5" customHeight="1">
      <c r="E16397" s="612">
        <f t="shared" si="185"/>
        <v>3764362.2</v>
      </c>
    </row>
    <row r="16398" spans="5:5" ht="22.5" customHeight="1">
      <c r="E16398" s="612">
        <f t="shared" si="185"/>
        <v>3764362.2</v>
      </c>
    </row>
    <row r="16399" spans="5:5" ht="22.5" customHeight="1">
      <c r="E16399" s="612">
        <f t="shared" si="185"/>
        <v>3764362.2</v>
      </c>
    </row>
    <row r="16400" spans="5:5" ht="22.5" customHeight="1">
      <c r="E16400" s="612">
        <f t="shared" si="185"/>
        <v>3764362.2</v>
      </c>
    </row>
    <row r="16401" spans="5:5" ht="22.5" customHeight="1">
      <c r="E16401" s="612">
        <f t="shared" si="185"/>
        <v>3764362.2</v>
      </c>
    </row>
    <row r="16402" spans="5:5" ht="22.5" customHeight="1">
      <c r="E16402" s="612">
        <f t="shared" si="185"/>
        <v>3764362.2</v>
      </c>
    </row>
    <row r="16403" spans="5:5" ht="22.5" customHeight="1">
      <c r="E16403" s="612">
        <f t="shared" si="185"/>
        <v>3764362.2</v>
      </c>
    </row>
    <row r="16404" spans="5:5" ht="22.5" customHeight="1">
      <c r="E16404" s="612">
        <f t="shared" si="185"/>
        <v>3764362.2</v>
      </c>
    </row>
    <row r="16405" spans="5:5" ht="22.5" customHeight="1">
      <c r="E16405" s="612">
        <f t="shared" si="185"/>
        <v>3764362.2</v>
      </c>
    </row>
    <row r="16406" spans="5:5" ht="22.5" customHeight="1">
      <c r="E16406" s="612">
        <f t="shared" si="185"/>
        <v>3764362.2</v>
      </c>
    </row>
    <row r="16407" spans="5:5" ht="22.5" customHeight="1">
      <c r="E16407" s="612">
        <f t="shared" si="185"/>
        <v>3764362.2</v>
      </c>
    </row>
    <row r="16408" spans="5:5" ht="22.5" customHeight="1">
      <c r="E16408" s="612">
        <f t="shared" si="185"/>
        <v>3764362.2</v>
      </c>
    </row>
    <row r="16409" spans="5:5" ht="22.5" customHeight="1">
      <c r="E16409" s="612">
        <f t="shared" si="185"/>
        <v>3764362.2</v>
      </c>
    </row>
    <row r="16410" spans="5:5" ht="22.5" customHeight="1">
      <c r="E16410" s="612">
        <f t="shared" si="185"/>
        <v>3764362.2</v>
      </c>
    </row>
    <row r="16411" spans="5:5" ht="22.5" customHeight="1">
      <c r="E16411" s="612">
        <f t="shared" si="185"/>
        <v>3764362.2</v>
      </c>
    </row>
    <row r="16412" spans="5:5" ht="22.5" customHeight="1">
      <c r="E16412" s="612">
        <f t="shared" si="185"/>
        <v>3764362.2</v>
      </c>
    </row>
    <row r="16413" spans="5:5" ht="22.5" customHeight="1">
      <c r="E16413" s="612">
        <f t="shared" si="185"/>
        <v>3764362.2</v>
      </c>
    </row>
    <row r="16414" spans="5:5" ht="22.5" customHeight="1">
      <c r="E16414" s="612">
        <f t="shared" si="185"/>
        <v>3764362.2</v>
      </c>
    </row>
    <row r="16415" spans="5:5" ht="22.5" customHeight="1">
      <c r="E16415" s="612">
        <f t="shared" si="185"/>
        <v>3764362.2</v>
      </c>
    </row>
    <row r="16416" spans="5:5" ht="22.5" customHeight="1">
      <c r="E16416" s="612">
        <f t="shared" si="185"/>
        <v>3764362.2</v>
      </c>
    </row>
    <row r="16417" spans="5:5" ht="22.5" customHeight="1">
      <c r="E16417" s="612">
        <f t="shared" si="185"/>
        <v>3764362.2</v>
      </c>
    </row>
    <row r="16418" spans="5:5" ht="22.5" customHeight="1">
      <c r="E16418" s="612">
        <f t="shared" si="185"/>
        <v>3764362.2</v>
      </c>
    </row>
    <row r="16419" spans="5:5" ht="22.5" customHeight="1">
      <c r="E16419" s="612">
        <f t="shared" si="185"/>
        <v>3764362.2</v>
      </c>
    </row>
    <row r="16420" spans="5:5" ht="22.5" customHeight="1">
      <c r="E16420" s="612">
        <f t="shared" si="185"/>
        <v>3764362.2</v>
      </c>
    </row>
    <row r="16421" spans="5:5" ht="22.5" customHeight="1">
      <c r="E16421" s="612">
        <f t="shared" si="185"/>
        <v>3764362.2</v>
      </c>
    </row>
    <row r="16422" spans="5:5" ht="22.5" customHeight="1">
      <c r="E16422" s="612">
        <f t="shared" si="185"/>
        <v>3764362.2</v>
      </c>
    </row>
    <row r="16423" spans="5:5" ht="22.5" customHeight="1">
      <c r="E16423" s="612">
        <f t="shared" si="185"/>
        <v>3764362.2</v>
      </c>
    </row>
    <row r="16424" spans="5:5" ht="22.5" customHeight="1">
      <c r="E16424" s="612">
        <f t="shared" si="185"/>
        <v>3764362.2</v>
      </c>
    </row>
    <row r="16425" spans="5:5" ht="22.5" customHeight="1">
      <c r="E16425" s="612">
        <f t="shared" si="185"/>
        <v>3764362.2</v>
      </c>
    </row>
    <row r="16426" spans="5:5" ht="22.5" customHeight="1">
      <c r="E16426" s="612">
        <f t="shared" si="185"/>
        <v>3764362.2</v>
      </c>
    </row>
    <row r="16427" spans="5:5" ht="22.5" customHeight="1">
      <c r="E16427" s="612">
        <f t="shared" si="185"/>
        <v>3764362.2</v>
      </c>
    </row>
    <row r="16428" spans="5:5" ht="22.5" customHeight="1">
      <c r="E16428" s="612">
        <f t="shared" si="185"/>
        <v>3764362.2</v>
      </c>
    </row>
    <row r="16429" spans="5:5" ht="22.5" customHeight="1">
      <c r="E16429" s="612">
        <f t="shared" si="185"/>
        <v>3764362.2</v>
      </c>
    </row>
    <row r="16430" spans="5:5" ht="22.5" customHeight="1">
      <c r="E16430" s="612">
        <f t="shared" si="185"/>
        <v>3764362.2</v>
      </c>
    </row>
    <row r="16431" spans="5:5" ht="22.5" customHeight="1">
      <c r="E16431" s="612">
        <f t="shared" si="185"/>
        <v>3764362.2</v>
      </c>
    </row>
    <row r="16432" spans="5:5" ht="22.5" customHeight="1">
      <c r="E16432" s="612">
        <f t="shared" si="185"/>
        <v>3764362.2</v>
      </c>
    </row>
    <row r="16433" spans="5:5" ht="22.5" customHeight="1">
      <c r="E16433" s="612">
        <f t="shared" si="185"/>
        <v>3764362.2</v>
      </c>
    </row>
    <row r="16434" spans="5:5" ht="22.5" customHeight="1">
      <c r="E16434" s="612">
        <f t="shared" si="185"/>
        <v>3764362.2</v>
      </c>
    </row>
    <row r="16435" spans="5:5" ht="22.5" customHeight="1">
      <c r="E16435" s="612">
        <f t="shared" si="185"/>
        <v>3764362.2</v>
      </c>
    </row>
    <row r="16436" spans="5:5" ht="22.5" customHeight="1">
      <c r="E16436" s="612">
        <f t="shared" si="185"/>
        <v>3764362.2</v>
      </c>
    </row>
    <row r="16437" spans="5:5" ht="22.5" customHeight="1">
      <c r="E16437" s="612">
        <f t="shared" si="185"/>
        <v>3764362.2</v>
      </c>
    </row>
    <row r="16438" spans="5:5" ht="22.5" customHeight="1">
      <c r="E16438" s="612">
        <f t="shared" si="185"/>
        <v>3764362.2</v>
      </c>
    </row>
    <row r="16439" spans="5:5" ht="22.5" customHeight="1">
      <c r="E16439" s="612">
        <f t="shared" si="185"/>
        <v>3764362.2</v>
      </c>
    </row>
    <row r="16440" spans="5:5" ht="22.5" customHeight="1">
      <c r="E16440" s="612">
        <f t="shared" si="185"/>
        <v>3764362.2</v>
      </c>
    </row>
    <row r="16441" spans="5:5" ht="22.5" customHeight="1">
      <c r="E16441" s="612">
        <f t="shared" si="185"/>
        <v>3764362.2</v>
      </c>
    </row>
    <row r="16442" spans="5:5" ht="22.5" customHeight="1">
      <c r="E16442" s="612">
        <f t="shared" si="185"/>
        <v>3764362.2</v>
      </c>
    </row>
    <row r="16443" spans="5:5" ht="22.5" customHeight="1">
      <c r="E16443" s="612">
        <f t="shared" si="185"/>
        <v>3764362.2</v>
      </c>
    </row>
    <row r="16444" spans="5:5" ht="22.5" customHeight="1">
      <c r="E16444" s="612">
        <f t="shared" si="185"/>
        <v>3764362.2</v>
      </c>
    </row>
    <row r="16445" spans="5:5" ht="22.5" customHeight="1">
      <c r="E16445" s="612">
        <f t="shared" si="185"/>
        <v>3764362.2</v>
      </c>
    </row>
    <row r="16446" spans="5:5" ht="22.5" customHeight="1">
      <c r="E16446" s="612">
        <f t="shared" si="185"/>
        <v>3764362.2</v>
      </c>
    </row>
    <row r="16447" spans="5:5" ht="22.5" customHeight="1">
      <c r="E16447" s="612">
        <f t="shared" si="185"/>
        <v>3764362.2</v>
      </c>
    </row>
    <row r="16448" spans="5:5" ht="22.5" customHeight="1">
      <c r="E16448" s="612">
        <f t="shared" si="185"/>
        <v>3764362.2</v>
      </c>
    </row>
    <row r="16449" spans="5:5" ht="22.5" customHeight="1">
      <c r="E16449" s="612">
        <f t="shared" si="185"/>
        <v>3764362.2</v>
      </c>
    </row>
    <row r="16450" spans="5:5" ht="22.5" customHeight="1">
      <c r="E16450" s="612">
        <f t="shared" si="185"/>
        <v>3764362.2</v>
      </c>
    </row>
    <row r="16451" spans="5:5" ht="22.5" customHeight="1">
      <c r="E16451" s="612">
        <f t="shared" si="185"/>
        <v>3764362.2</v>
      </c>
    </row>
    <row r="16452" spans="5:5" ht="22.5" customHeight="1">
      <c r="E16452" s="612">
        <f t="shared" si="185"/>
        <v>3764362.2</v>
      </c>
    </row>
    <row r="16453" spans="5:5" ht="22.5" customHeight="1">
      <c r="E16453" s="612">
        <f t="shared" si="185"/>
        <v>3764362.2</v>
      </c>
    </row>
    <row r="16454" spans="5:5" ht="22.5" customHeight="1">
      <c r="E16454" s="612">
        <f t="shared" si="185"/>
        <v>3764362.2</v>
      </c>
    </row>
    <row r="16455" spans="5:5" ht="22.5" customHeight="1">
      <c r="E16455" s="612">
        <f t="shared" si="185"/>
        <v>3764362.2</v>
      </c>
    </row>
    <row r="16456" spans="5:5" ht="22.5" customHeight="1">
      <c r="E16456" s="612">
        <f t="shared" si="185"/>
        <v>3764362.2</v>
      </c>
    </row>
    <row r="16457" spans="5:5" ht="22.5" customHeight="1">
      <c r="E16457" s="612">
        <f t="shared" si="185"/>
        <v>3764362.2</v>
      </c>
    </row>
    <row r="16458" spans="5:5" ht="22.5" customHeight="1">
      <c r="E16458" s="612">
        <f t="shared" ref="E16458:E16521" si="186">E16457-D16458+C16458</f>
        <v>3764362.2</v>
      </c>
    </row>
    <row r="16459" spans="5:5" ht="22.5" customHeight="1">
      <c r="E16459" s="612">
        <f t="shared" si="186"/>
        <v>3764362.2</v>
      </c>
    </row>
    <row r="16460" spans="5:5" ht="22.5" customHeight="1">
      <c r="E16460" s="612">
        <f t="shared" si="186"/>
        <v>3764362.2</v>
      </c>
    </row>
    <row r="16461" spans="5:5" ht="22.5" customHeight="1">
      <c r="E16461" s="612">
        <f t="shared" si="186"/>
        <v>3764362.2</v>
      </c>
    </row>
    <row r="16462" spans="5:5" ht="22.5" customHeight="1">
      <c r="E16462" s="612">
        <f t="shared" si="186"/>
        <v>3764362.2</v>
      </c>
    </row>
    <row r="16463" spans="5:5" ht="22.5" customHeight="1">
      <c r="E16463" s="612">
        <f t="shared" si="186"/>
        <v>3764362.2</v>
      </c>
    </row>
    <row r="16464" spans="5:5" ht="22.5" customHeight="1">
      <c r="E16464" s="612">
        <f t="shared" si="186"/>
        <v>3764362.2</v>
      </c>
    </row>
    <row r="16465" spans="5:5" ht="22.5" customHeight="1">
      <c r="E16465" s="612">
        <f t="shared" si="186"/>
        <v>3764362.2</v>
      </c>
    </row>
    <row r="16466" spans="5:5" ht="22.5" customHeight="1">
      <c r="E16466" s="612">
        <f t="shared" si="186"/>
        <v>3764362.2</v>
      </c>
    </row>
    <row r="16467" spans="5:5" ht="22.5" customHeight="1">
      <c r="E16467" s="612">
        <f t="shared" si="186"/>
        <v>3764362.2</v>
      </c>
    </row>
    <row r="16468" spans="5:5" ht="22.5" customHeight="1">
      <c r="E16468" s="612">
        <f t="shared" si="186"/>
        <v>3764362.2</v>
      </c>
    </row>
    <row r="16469" spans="5:5" ht="22.5" customHeight="1">
      <c r="E16469" s="612">
        <f t="shared" si="186"/>
        <v>3764362.2</v>
      </c>
    </row>
    <row r="16470" spans="5:5" ht="22.5" customHeight="1">
      <c r="E16470" s="612">
        <f t="shared" si="186"/>
        <v>3764362.2</v>
      </c>
    </row>
    <row r="16471" spans="5:5" ht="22.5" customHeight="1">
      <c r="E16471" s="612">
        <f t="shared" si="186"/>
        <v>3764362.2</v>
      </c>
    </row>
    <row r="16472" spans="5:5" ht="22.5" customHeight="1">
      <c r="E16472" s="612">
        <f t="shared" si="186"/>
        <v>3764362.2</v>
      </c>
    </row>
    <row r="16473" spans="5:5" ht="22.5" customHeight="1">
      <c r="E16473" s="612">
        <f t="shared" si="186"/>
        <v>3764362.2</v>
      </c>
    </row>
    <row r="16474" spans="5:5" ht="22.5" customHeight="1">
      <c r="E16474" s="612">
        <f t="shared" si="186"/>
        <v>3764362.2</v>
      </c>
    </row>
    <row r="16475" spans="5:5" ht="22.5" customHeight="1">
      <c r="E16475" s="612">
        <f t="shared" si="186"/>
        <v>3764362.2</v>
      </c>
    </row>
    <row r="16476" spans="5:5" ht="22.5" customHeight="1">
      <c r="E16476" s="612">
        <f t="shared" si="186"/>
        <v>3764362.2</v>
      </c>
    </row>
    <row r="16477" spans="5:5" ht="22.5" customHeight="1">
      <c r="E16477" s="612">
        <f t="shared" si="186"/>
        <v>3764362.2</v>
      </c>
    </row>
    <row r="16478" spans="5:5" ht="22.5" customHeight="1">
      <c r="E16478" s="612">
        <f t="shared" si="186"/>
        <v>3764362.2</v>
      </c>
    </row>
    <row r="16479" spans="5:5" ht="22.5" customHeight="1">
      <c r="E16479" s="612">
        <f t="shared" si="186"/>
        <v>3764362.2</v>
      </c>
    </row>
    <row r="16480" spans="5:5" ht="22.5" customHeight="1">
      <c r="E16480" s="612">
        <f t="shared" si="186"/>
        <v>3764362.2</v>
      </c>
    </row>
    <row r="16481" spans="5:5" ht="22.5" customHeight="1">
      <c r="E16481" s="612">
        <f t="shared" si="186"/>
        <v>3764362.2</v>
      </c>
    </row>
    <row r="16482" spans="5:5" ht="22.5" customHeight="1">
      <c r="E16482" s="612">
        <f t="shared" si="186"/>
        <v>3764362.2</v>
      </c>
    </row>
    <row r="16483" spans="5:5" ht="22.5" customHeight="1">
      <c r="E16483" s="612">
        <f t="shared" si="186"/>
        <v>3764362.2</v>
      </c>
    </row>
    <row r="16484" spans="5:5" ht="22.5" customHeight="1">
      <c r="E16484" s="612">
        <f t="shared" si="186"/>
        <v>3764362.2</v>
      </c>
    </row>
    <row r="16485" spans="5:5" ht="22.5" customHeight="1">
      <c r="E16485" s="612">
        <f t="shared" si="186"/>
        <v>3764362.2</v>
      </c>
    </row>
    <row r="16486" spans="5:5" ht="22.5" customHeight="1">
      <c r="E16486" s="612">
        <f t="shared" si="186"/>
        <v>3764362.2</v>
      </c>
    </row>
    <row r="16487" spans="5:5" ht="22.5" customHeight="1">
      <c r="E16487" s="612">
        <f t="shared" si="186"/>
        <v>3764362.2</v>
      </c>
    </row>
    <row r="16488" spans="5:5" ht="22.5" customHeight="1">
      <c r="E16488" s="612">
        <f t="shared" si="186"/>
        <v>3764362.2</v>
      </c>
    </row>
    <row r="16489" spans="5:5" ht="22.5" customHeight="1">
      <c r="E16489" s="612">
        <f t="shared" si="186"/>
        <v>3764362.2</v>
      </c>
    </row>
    <row r="16490" spans="5:5" ht="22.5" customHeight="1">
      <c r="E16490" s="612">
        <f t="shared" si="186"/>
        <v>3764362.2</v>
      </c>
    </row>
    <row r="16491" spans="5:5" ht="22.5" customHeight="1">
      <c r="E16491" s="612">
        <f t="shared" si="186"/>
        <v>3764362.2</v>
      </c>
    </row>
    <row r="16492" spans="5:5" ht="22.5" customHeight="1">
      <c r="E16492" s="612">
        <f t="shared" si="186"/>
        <v>3764362.2</v>
      </c>
    </row>
    <row r="16493" spans="5:5" ht="22.5" customHeight="1">
      <c r="E16493" s="612">
        <f t="shared" si="186"/>
        <v>3764362.2</v>
      </c>
    </row>
    <row r="16494" spans="5:5" ht="22.5" customHeight="1">
      <c r="E16494" s="612">
        <f t="shared" si="186"/>
        <v>3764362.2</v>
      </c>
    </row>
    <row r="16495" spans="5:5" ht="22.5" customHeight="1">
      <c r="E16495" s="612">
        <f t="shared" si="186"/>
        <v>3764362.2</v>
      </c>
    </row>
    <row r="16496" spans="5:5" ht="22.5" customHeight="1">
      <c r="E16496" s="612">
        <f t="shared" si="186"/>
        <v>3764362.2</v>
      </c>
    </row>
    <row r="16497" spans="5:5" ht="22.5" customHeight="1">
      <c r="E16497" s="612">
        <f t="shared" si="186"/>
        <v>3764362.2</v>
      </c>
    </row>
    <row r="16498" spans="5:5" ht="22.5" customHeight="1">
      <c r="E16498" s="612">
        <f t="shared" si="186"/>
        <v>3764362.2</v>
      </c>
    </row>
    <row r="16499" spans="5:5" ht="22.5" customHeight="1">
      <c r="E16499" s="612">
        <f t="shared" si="186"/>
        <v>3764362.2</v>
      </c>
    </row>
    <row r="16500" spans="5:5" ht="22.5" customHeight="1">
      <c r="E16500" s="612">
        <f t="shared" si="186"/>
        <v>3764362.2</v>
      </c>
    </row>
    <row r="16501" spans="5:5" ht="22.5" customHeight="1">
      <c r="E16501" s="612">
        <f t="shared" si="186"/>
        <v>3764362.2</v>
      </c>
    </row>
    <row r="16502" spans="5:5" ht="22.5" customHeight="1">
      <c r="E16502" s="612">
        <f t="shared" si="186"/>
        <v>3764362.2</v>
      </c>
    </row>
    <row r="16503" spans="5:5" ht="22.5" customHeight="1">
      <c r="E16503" s="612">
        <f t="shared" si="186"/>
        <v>3764362.2</v>
      </c>
    </row>
    <row r="16504" spans="5:5" ht="22.5" customHeight="1">
      <c r="E16504" s="612">
        <f t="shared" si="186"/>
        <v>3764362.2</v>
      </c>
    </row>
    <row r="16505" spans="5:5" ht="22.5" customHeight="1">
      <c r="E16505" s="612">
        <f t="shared" si="186"/>
        <v>3764362.2</v>
      </c>
    </row>
    <row r="16506" spans="5:5" ht="22.5" customHeight="1">
      <c r="E16506" s="612">
        <f t="shared" si="186"/>
        <v>3764362.2</v>
      </c>
    </row>
    <row r="16507" spans="5:5" ht="22.5" customHeight="1">
      <c r="E16507" s="612">
        <f t="shared" si="186"/>
        <v>3764362.2</v>
      </c>
    </row>
    <row r="16508" spans="5:5" ht="22.5" customHeight="1">
      <c r="E16508" s="612">
        <f t="shared" si="186"/>
        <v>3764362.2</v>
      </c>
    </row>
    <row r="16509" spans="5:5" ht="22.5" customHeight="1">
      <c r="E16509" s="612">
        <f t="shared" si="186"/>
        <v>3764362.2</v>
      </c>
    </row>
    <row r="16510" spans="5:5" ht="22.5" customHeight="1">
      <c r="E16510" s="612">
        <f t="shared" si="186"/>
        <v>3764362.2</v>
      </c>
    </row>
    <row r="16511" spans="5:5" ht="22.5" customHeight="1">
      <c r="E16511" s="612">
        <f t="shared" si="186"/>
        <v>3764362.2</v>
      </c>
    </row>
    <row r="16512" spans="5:5" ht="22.5" customHeight="1">
      <c r="E16512" s="612">
        <f t="shared" si="186"/>
        <v>3764362.2</v>
      </c>
    </row>
    <row r="16513" spans="5:5" ht="22.5" customHeight="1">
      <c r="E16513" s="612">
        <f t="shared" si="186"/>
        <v>3764362.2</v>
      </c>
    </row>
    <row r="16514" spans="5:5" ht="22.5" customHeight="1">
      <c r="E16514" s="612">
        <f t="shared" si="186"/>
        <v>3764362.2</v>
      </c>
    </row>
    <row r="16515" spans="5:5" ht="22.5" customHeight="1">
      <c r="E16515" s="612">
        <f t="shared" si="186"/>
        <v>3764362.2</v>
      </c>
    </row>
    <row r="16516" spans="5:5" ht="22.5" customHeight="1">
      <c r="E16516" s="612">
        <f t="shared" si="186"/>
        <v>3764362.2</v>
      </c>
    </row>
    <row r="16517" spans="5:5" ht="22.5" customHeight="1">
      <c r="E16517" s="612">
        <f t="shared" si="186"/>
        <v>3764362.2</v>
      </c>
    </row>
    <row r="16518" spans="5:5" ht="22.5" customHeight="1">
      <c r="E16518" s="612">
        <f t="shared" si="186"/>
        <v>3764362.2</v>
      </c>
    </row>
    <row r="16519" spans="5:5" ht="22.5" customHeight="1">
      <c r="E16519" s="612">
        <f t="shared" si="186"/>
        <v>3764362.2</v>
      </c>
    </row>
    <row r="16520" spans="5:5" ht="22.5" customHeight="1">
      <c r="E16520" s="612">
        <f t="shared" si="186"/>
        <v>3764362.2</v>
      </c>
    </row>
    <row r="16521" spans="5:5" ht="22.5" customHeight="1">
      <c r="E16521" s="612">
        <f t="shared" si="186"/>
        <v>3764362.2</v>
      </c>
    </row>
    <row r="16522" spans="5:5" ht="22.5" customHeight="1">
      <c r="E16522" s="612">
        <f t="shared" ref="E16522:E16585" si="187">E16521-D16522+C16522</f>
        <v>3764362.2</v>
      </c>
    </row>
    <row r="16523" spans="5:5" ht="22.5" customHeight="1">
      <c r="E16523" s="612">
        <f t="shared" si="187"/>
        <v>3764362.2</v>
      </c>
    </row>
    <row r="16524" spans="5:5" ht="22.5" customHeight="1">
      <c r="E16524" s="612">
        <f t="shared" si="187"/>
        <v>3764362.2</v>
      </c>
    </row>
    <row r="16525" spans="5:5" ht="22.5" customHeight="1">
      <c r="E16525" s="612">
        <f t="shared" si="187"/>
        <v>3764362.2</v>
      </c>
    </row>
    <row r="16526" spans="5:5" ht="22.5" customHeight="1">
      <c r="E16526" s="612">
        <f t="shared" si="187"/>
        <v>3764362.2</v>
      </c>
    </row>
    <row r="16527" spans="5:5" ht="22.5" customHeight="1">
      <c r="E16527" s="612">
        <f t="shared" si="187"/>
        <v>3764362.2</v>
      </c>
    </row>
    <row r="16528" spans="5:5" ht="22.5" customHeight="1">
      <c r="E16528" s="612">
        <f t="shared" si="187"/>
        <v>3764362.2</v>
      </c>
    </row>
    <row r="16529" spans="5:5" ht="22.5" customHeight="1">
      <c r="E16529" s="612">
        <f t="shared" si="187"/>
        <v>3764362.2</v>
      </c>
    </row>
    <row r="16530" spans="5:5" ht="22.5" customHeight="1">
      <c r="E16530" s="612">
        <f t="shared" si="187"/>
        <v>3764362.2</v>
      </c>
    </row>
    <row r="16531" spans="5:5" ht="22.5" customHeight="1">
      <c r="E16531" s="612">
        <f t="shared" si="187"/>
        <v>3764362.2</v>
      </c>
    </row>
    <row r="16532" spans="5:5" ht="22.5" customHeight="1">
      <c r="E16532" s="612">
        <f t="shared" si="187"/>
        <v>3764362.2</v>
      </c>
    </row>
    <row r="16533" spans="5:5" ht="22.5" customHeight="1">
      <c r="E16533" s="612">
        <f t="shared" si="187"/>
        <v>3764362.2</v>
      </c>
    </row>
    <row r="16534" spans="5:5" ht="22.5" customHeight="1">
      <c r="E16534" s="612">
        <f t="shared" si="187"/>
        <v>3764362.2</v>
      </c>
    </row>
    <row r="16535" spans="5:5" ht="22.5" customHeight="1">
      <c r="E16535" s="612">
        <f t="shared" si="187"/>
        <v>3764362.2</v>
      </c>
    </row>
    <row r="16536" spans="5:5" ht="22.5" customHeight="1">
      <c r="E16536" s="612">
        <f t="shared" si="187"/>
        <v>3764362.2</v>
      </c>
    </row>
    <row r="16537" spans="5:5" ht="22.5" customHeight="1">
      <c r="E16537" s="612">
        <f t="shared" si="187"/>
        <v>3764362.2</v>
      </c>
    </row>
    <row r="16538" spans="5:5" ht="22.5" customHeight="1">
      <c r="E16538" s="612">
        <f t="shared" si="187"/>
        <v>3764362.2</v>
      </c>
    </row>
    <row r="16539" spans="5:5" ht="22.5" customHeight="1">
      <c r="E16539" s="612">
        <f t="shared" si="187"/>
        <v>3764362.2</v>
      </c>
    </row>
    <row r="16540" spans="5:5" ht="22.5" customHeight="1">
      <c r="E16540" s="612">
        <f t="shared" si="187"/>
        <v>3764362.2</v>
      </c>
    </row>
    <row r="16541" spans="5:5" ht="22.5" customHeight="1">
      <c r="E16541" s="612">
        <f t="shared" si="187"/>
        <v>3764362.2</v>
      </c>
    </row>
    <row r="16542" spans="5:5" ht="22.5" customHeight="1">
      <c r="E16542" s="612">
        <f t="shared" si="187"/>
        <v>3764362.2</v>
      </c>
    </row>
    <row r="16543" spans="5:5" ht="22.5" customHeight="1">
      <c r="E16543" s="612">
        <f t="shared" si="187"/>
        <v>3764362.2</v>
      </c>
    </row>
    <row r="16544" spans="5:5" ht="22.5" customHeight="1">
      <c r="E16544" s="612">
        <f t="shared" si="187"/>
        <v>3764362.2</v>
      </c>
    </row>
    <row r="16545" spans="5:5" ht="22.5" customHeight="1">
      <c r="E16545" s="612">
        <f t="shared" si="187"/>
        <v>3764362.2</v>
      </c>
    </row>
    <row r="16546" spans="5:5" ht="22.5" customHeight="1">
      <c r="E16546" s="612">
        <f t="shared" si="187"/>
        <v>3764362.2</v>
      </c>
    </row>
    <row r="16547" spans="5:5" ht="22.5" customHeight="1">
      <c r="E16547" s="612">
        <f t="shared" si="187"/>
        <v>3764362.2</v>
      </c>
    </row>
    <row r="16548" spans="5:5" ht="22.5" customHeight="1">
      <c r="E16548" s="612">
        <f t="shared" si="187"/>
        <v>3764362.2</v>
      </c>
    </row>
    <row r="16549" spans="5:5" ht="22.5" customHeight="1">
      <c r="E16549" s="612">
        <f t="shared" si="187"/>
        <v>3764362.2</v>
      </c>
    </row>
    <row r="16550" spans="5:5" ht="22.5" customHeight="1">
      <c r="E16550" s="612">
        <f t="shared" si="187"/>
        <v>3764362.2</v>
      </c>
    </row>
    <row r="16551" spans="5:5" ht="22.5" customHeight="1">
      <c r="E16551" s="612">
        <f t="shared" si="187"/>
        <v>3764362.2</v>
      </c>
    </row>
    <row r="16552" spans="5:5" ht="22.5" customHeight="1">
      <c r="E16552" s="612">
        <f t="shared" si="187"/>
        <v>3764362.2</v>
      </c>
    </row>
    <row r="16553" spans="5:5" ht="22.5" customHeight="1">
      <c r="E16553" s="612">
        <f t="shared" si="187"/>
        <v>3764362.2</v>
      </c>
    </row>
    <row r="16554" spans="5:5" ht="22.5" customHeight="1">
      <c r="E16554" s="612">
        <f t="shared" si="187"/>
        <v>3764362.2</v>
      </c>
    </row>
    <row r="16555" spans="5:5" ht="22.5" customHeight="1">
      <c r="E16555" s="612">
        <f t="shared" si="187"/>
        <v>3764362.2</v>
      </c>
    </row>
    <row r="16556" spans="5:5" ht="22.5" customHeight="1">
      <c r="E16556" s="612">
        <f t="shared" si="187"/>
        <v>3764362.2</v>
      </c>
    </row>
    <row r="16557" spans="5:5" ht="22.5" customHeight="1">
      <c r="E16557" s="612">
        <f t="shared" si="187"/>
        <v>3764362.2</v>
      </c>
    </row>
    <row r="16558" spans="5:5" ht="22.5" customHeight="1">
      <c r="E16558" s="612">
        <f t="shared" si="187"/>
        <v>3764362.2</v>
      </c>
    </row>
    <row r="16559" spans="5:5" ht="22.5" customHeight="1">
      <c r="E16559" s="612">
        <f t="shared" si="187"/>
        <v>3764362.2</v>
      </c>
    </row>
    <row r="16560" spans="5:5" ht="22.5" customHeight="1">
      <c r="E16560" s="612">
        <f t="shared" si="187"/>
        <v>3764362.2</v>
      </c>
    </row>
    <row r="16561" spans="5:5" ht="22.5" customHeight="1">
      <c r="E16561" s="612">
        <f t="shared" si="187"/>
        <v>3764362.2</v>
      </c>
    </row>
    <row r="16562" spans="5:5" ht="22.5" customHeight="1">
      <c r="E16562" s="612">
        <f t="shared" si="187"/>
        <v>3764362.2</v>
      </c>
    </row>
    <row r="16563" spans="5:5" ht="22.5" customHeight="1">
      <c r="E16563" s="612">
        <f t="shared" si="187"/>
        <v>3764362.2</v>
      </c>
    </row>
    <row r="16564" spans="5:5" ht="22.5" customHeight="1">
      <c r="E16564" s="612">
        <f t="shared" si="187"/>
        <v>3764362.2</v>
      </c>
    </row>
    <row r="16565" spans="5:5" ht="22.5" customHeight="1">
      <c r="E16565" s="612">
        <f t="shared" si="187"/>
        <v>3764362.2</v>
      </c>
    </row>
    <row r="16566" spans="5:5" ht="22.5" customHeight="1">
      <c r="E16566" s="612">
        <f t="shared" si="187"/>
        <v>3764362.2</v>
      </c>
    </row>
    <row r="16567" spans="5:5" ht="22.5" customHeight="1">
      <c r="E16567" s="612">
        <f t="shared" si="187"/>
        <v>3764362.2</v>
      </c>
    </row>
    <row r="16568" spans="5:5" ht="22.5" customHeight="1">
      <c r="E16568" s="612">
        <f t="shared" si="187"/>
        <v>3764362.2</v>
      </c>
    </row>
    <row r="16569" spans="5:5" ht="22.5" customHeight="1">
      <c r="E16569" s="612">
        <f t="shared" si="187"/>
        <v>3764362.2</v>
      </c>
    </row>
    <row r="16570" spans="5:5" ht="22.5" customHeight="1">
      <c r="E16570" s="612">
        <f t="shared" si="187"/>
        <v>3764362.2</v>
      </c>
    </row>
    <row r="16571" spans="5:5" ht="22.5" customHeight="1">
      <c r="E16571" s="612">
        <f t="shared" si="187"/>
        <v>3764362.2</v>
      </c>
    </row>
    <row r="16572" spans="5:5" ht="22.5" customHeight="1">
      <c r="E16572" s="612">
        <f t="shared" si="187"/>
        <v>3764362.2</v>
      </c>
    </row>
    <row r="16573" spans="5:5" ht="22.5" customHeight="1">
      <c r="E16573" s="612">
        <f t="shared" si="187"/>
        <v>3764362.2</v>
      </c>
    </row>
    <row r="16574" spans="5:5" ht="22.5" customHeight="1">
      <c r="E16574" s="612">
        <f t="shared" si="187"/>
        <v>3764362.2</v>
      </c>
    </row>
    <row r="16575" spans="5:5" ht="22.5" customHeight="1">
      <c r="E16575" s="612">
        <f t="shared" si="187"/>
        <v>3764362.2</v>
      </c>
    </row>
    <row r="16576" spans="5:5" ht="22.5" customHeight="1">
      <c r="E16576" s="612">
        <f t="shared" si="187"/>
        <v>3764362.2</v>
      </c>
    </row>
    <row r="16577" spans="5:5" ht="22.5" customHeight="1">
      <c r="E16577" s="612">
        <f t="shared" si="187"/>
        <v>3764362.2</v>
      </c>
    </row>
    <row r="16578" spans="5:5" ht="22.5" customHeight="1">
      <c r="E16578" s="612">
        <f t="shared" si="187"/>
        <v>3764362.2</v>
      </c>
    </row>
    <row r="16579" spans="5:5" ht="22.5" customHeight="1">
      <c r="E16579" s="612">
        <f t="shared" si="187"/>
        <v>3764362.2</v>
      </c>
    </row>
    <row r="16580" spans="5:5" ht="22.5" customHeight="1">
      <c r="E16580" s="612">
        <f t="shared" si="187"/>
        <v>3764362.2</v>
      </c>
    </row>
    <row r="16581" spans="5:5" ht="22.5" customHeight="1">
      <c r="E16581" s="612">
        <f t="shared" si="187"/>
        <v>3764362.2</v>
      </c>
    </row>
    <row r="16582" spans="5:5" ht="22.5" customHeight="1">
      <c r="E16582" s="612">
        <f t="shared" si="187"/>
        <v>3764362.2</v>
      </c>
    </row>
    <row r="16583" spans="5:5" ht="22.5" customHeight="1">
      <c r="E16583" s="612">
        <f t="shared" si="187"/>
        <v>3764362.2</v>
      </c>
    </row>
    <row r="16584" spans="5:5" ht="22.5" customHeight="1">
      <c r="E16584" s="612">
        <f t="shared" si="187"/>
        <v>3764362.2</v>
      </c>
    </row>
    <row r="16585" spans="5:5" ht="22.5" customHeight="1">
      <c r="E16585" s="612">
        <f t="shared" si="187"/>
        <v>3764362.2</v>
      </c>
    </row>
    <row r="16586" spans="5:5" ht="22.5" customHeight="1">
      <c r="E16586" s="612">
        <f t="shared" ref="E16586:E16649" si="188">E16585-D16586+C16586</f>
        <v>3764362.2</v>
      </c>
    </row>
    <row r="16587" spans="5:5" ht="22.5" customHeight="1">
      <c r="E16587" s="612">
        <f t="shared" si="188"/>
        <v>3764362.2</v>
      </c>
    </row>
    <row r="16588" spans="5:5" ht="22.5" customHeight="1">
      <c r="E16588" s="612">
        <f t="shared" si="188"/>
        <v>3764362.2</v>
      </c>
    </row>
    <row r="16589" spans="5:5" ht="22.5" customHeight="1">
      <c r="E16589" s="612">
        <f t="shared" si="188"/>
        <v>3764362.2</v>
      </c>
    </row>
    <row r="16590" spans="5:5" ht="22.5" customHeight="1">
      <c r="E16590" s="612">
        <f t="shared" si="188"/>
        <v>3764362.2</v>
      </c>
    </row>
    <row r="16591" spans="5:5" ht="22.5" customHeight="1">
      <c r="E16591" s="612">
        <f t="shared" si="188"/>
        <v>3764362.2</v>
      </c>
    </row>
    <row r="16592" spans="5:5" ht="22.5" customHeight="1">
      <c r="E16592" s="612">
        <f t="shared" si="188"/>
        <v>3764362.2</v>
      </c>
    </row>
    <row r="16593" spans="5:5" ht="22.5" customHeight="1">
      <c r="E16593" s="612">
        <f t="shared" si="188"/>
        <v>3764362.2</v>
      </c>
    </row>
    <row r="16594" spans="5:5" ht="22.5" customHeight="1">
      <c r="E16594" s="612">
        <f t="shared" si="188"/>
        <v>3764362.2</v>
      </c>
    </row>
    <row r="16595" spans="5:5" ht="22.5" customHeight="1">
      <c r="E16595" s="612">
        <f t="shared" si="188"/>
        <v>3764362.2</v>
      </c>
    </row>
    <row r="16596" spans="5:5" ht="22.5" customHeight="1">
      <c r="E16596" s="612">
        <f t="shared" si="188"/>
        <v>3764362.2</v>
      </c>
    </row>
    <row r="16597" spans="5:5" ht="22.5" customHeight="1">
      <c r="E16597" s="612">
        <f t="shared" si="188"/>
        <v>3764362.2</v>
      </c>
    </row>
    <row r="16598" spans="5:5" ht="22.5" customHeight="1">
      <c r="E16598" s="612">
        <f t="shared" si="188"/>
        <v>3764362.2</v>
      </c>
    </row>
    <row r="16599" spans="5:5" ht="22.5" customHeight="1">
      <c r="E16599" s="612">
        <f t="shared" si="188"/>
        <v>3764362.2</v>
      </c>
    </row>
    <row r="16600" spans="5:5" ht="22.5" customHeight="1">
      <c r="E16600" s="612">
        <f t="shared" si="188"/>
        <v>3764362.2</v>
      </c>
    </row>
    <row r="16601" spans="5:5" ht="22.5" customHeight="1">
      <c r="E16601" s="612">
        <f t="shared" si="188"/>
        <v>3764362.2</v>
      </c>
    </row>
    <row r="16602" spans="5:5" ht="22.5" customHeight="1">
      <c r="E16602" s="612">
        <f t="shared" si="188"/>
        <v>3764362.2</v>
      </c>
    </row>
    <row r="16603" spans="5:5" ht="22.5" customHeight="1">
      <c r="E16603" s="612">
        <f t="shared" si="188"/>
        <v>3764362.2</v>
      </c>
    </row>
    <row r="16604" spans="5:5" ht="22.5" customHeight="1">
      <c r="E16604" s="612">
        <f t="shared" si="188"/>
        <v>3764362.2</v>
      </c>
    </row>
    <row r="16605" spans="5:5" ht="22.5" customHeight="1">
      <c r="E16605" s="612">
        <f t="shared" si="188"/>
        <v>3764362.2</v>
      </c>
    </row>
    <row r="16606" spans="5:5" ht="22.5" customHeight="1">
      <c r="E16606" s="612">
        <f t="shared" si="188"/>
        <v>3764362.2</v>
      </c>
    </row>
    <row r="16607" spans="5:5" ht="22.5" customHeight="1">
      <c r="E16607" s="612">
        <f t="shared" si="188"/>
        <v>3764362.2</v>
      </c>
    </row>
    <row r="16608" spans="5:5" ht="22.5" customHeight="1">
      <c r="E16608" s="612">
        <f t="shared" si="188"/>
        <v>3764362.2</v>
      </c>
    </row>
    <row r="16609" spans="5:5" ht="22.5" customHeight="1">
      <c r="E16609" s="612">
        <f t="shared" si="188"/>
        <v>3764362.2</v>
      </c>
    </row>
    <row r="16610" spans="5:5" ht="22.5" customHeight="1">
      <c r="E16610" s="612">
        <f t="shared" si="188"/>
        <v>3764362.2</v>
      </c>
    </row>
    <row r="16611" spans="5:5" ht="22.5" customHeight="1">
      <c r="E16611" s="612">
        <f t="shared" si="188"/>
        <v>3764362.2</v>
      </c>
    </row>
    <row r="16612" spans="5:5" ht="22.5" customHeight="1">
      <c r="E16612" s="612">
        <f t="shared" si="188"/>
        <v>3764362.2</v>
      </c>
    </row>
    <row r="16613" spans="5:5" ht="22.5" customHeight="1">
      <c r="E16613" s="612">
        <f t="shared" si="188"/>
        <v>3764362.2</v>
      </c>
    </row>
    <row r="16614" spans="5:5" ht="22.5" customHeight="1">
      <c r="E16614" s="612">
        <f t="shared" si="188"/>
        <v>3764362.2</v>
      </c>
    </row>
    <row r="16615" spans="5:5" ht="22.5" customHeight="1">
      <c r="E16615" s="612">
        <f t="shared" si="188"/>
        <v>3764362.2</v>
      </c>
    </row>
    <row r="16616" spans="5:5" ht="22.5" customHeight="1">
      <c r="E16616" s="612">
        <f t="shared" si="188"/>
        <v>3764362.2</v>
      </c>
    </row>
    <row r="16617" spans="5:5" ht="22.5" customHeight="1">
      <c r="E16617" s="612">
        <f t="shared" si="188"/>
        <v>3764362.2</v>
      </c>
    </row>
    <row r="16618" spans="5:5" ht="22.5" customHeight="1">
      <c r="E16618" s="612">
        <f t="shared" si="188"/>
        <v>3764362.2</v>
      </c>
    </row>
    <row r="16619" spans="5:5" ht="22.5" customHeight="1">
      <c r="E16619" s="612">
        <f t="shared" si="188"/>
        <v>3764362.2</v>
      </c>
    </row>
    <row r="16620" spans="5:5" ht="22.5" customHeight="1">
      <c r="E16620" s="612">
        <f t="shared" si="188"/>
        <v>3764362.2</v>
      </c>
    </row>
    <row r="16621" spans="5:5" ht="22.5" customHeight="1">
      <c r="E16621" s="612">
        <f t="shared" si="188"/>
        <v>3764362.2</v>
      </c>
    </row>
    <row r="16622" spans="5:5" ht="22.5" customHeight="1">
      <c r="E16622" s="612">
        <f t="shared" si="188"/>
        <v>3764362.2</v>
      </c>
    </row>
    <row r="16623" spans="5:5" ht="22.5" customHeight="1">
      <c r="E16623" s="612">
        <f t="shared" si="188"/>
        <v>3764362.2</v>
      </c>
    </row>
    <row r="16624" spans="5:5" ht="22.5" customHeight="1">
      <c r="E16624" s="612">
        <f t="shared" si="188"/>
        <v>3764362.2</v>
      </c>
    </row>
    <row r="16625" spans="5:5" ht="22.5" customHeight="1">
      <c r="E16625" s="612">
        <f t="shared" si="188"/>
        <v>3764362.2</v>
      </c>
    </row>
    <row r="16626" spans="5:5" ht="22.5" customHeight="1">
      <c r="E16626" s="612">
        <f t="shared" si="188"/>
        <v>3764362.2</v>
      </c>
    </row>
    <row r="16627" spans="5:5" ht="22.5" customHeight="1">
      <c r="E16627" s="612">
        <f t="shared" si="188"/>
        <v>3764362.2</v>
      </c>
    </row>
    <row r="16628" spans="5:5" ht="22.5" customHeight="1">
      <c r="E16628" s="612">
        <f t="shared" si="188"/>
        <v>3764362.2</v>
      </c>
    </row>
    <row r="16629" spans="5:5" ht="22.5" customHeight="1">
      <c r="E16629" s="612">
        <f t="shared" si="188"/>
        <v>3764362.2</v>
      </c>
    </row>
    <row r="16630" spans="5:5" ht="22.5" customHeight="1">
      <c r="E16630" s="612">
        <f t="shared" si="188"/>
        <v>3764362.2</v>
      </c>
    </row>
    <row r="16631" spans="5:5" ht="22.5" customHeight="1">
      <c r="E16631" s="612">
        <f t="shared" si="188"/>
        <v>3764362.2</v>
      </c>
    </row>
    <row r="16632" spans="5:5" ht="22.5" customHeight="1">
      <c r="E16632" s="612">
        <f t="shared" si="188"/>
        <v>3764362.2</v>
      </c>
    </row>
    <row r="16633" spans="5:5" ht="22.5" customHeight="1">
      <c r="E16633" s="612">
        <f t="shared" si="188"/>
        <v>3764362.2</v>
      </c>
    </row>
    <row r="16634" spans="5:5" ht="22.5" customHeight="1">
      <c r="E16634" s="612">
        <f t="shared" si="188"/>
        <v>3764362.2</v>
      </c>
    </row>
    <row r="16635" spans="5:5" ht="22.5" customHeight="1">
      <c r="E16635" s="612">
        <f t="shared" si="188"/>
        <v>3764362.2</v>
      </c>
    </row>
    <row r="16636" spans="5:5" ht="22.5" customHeight="1">
      <c r="E16636" s="612">
        <f t="shared" si="188"/>
        <v>3764362.2</v>
      </c>
    </row>
    <row r="16637" spans="5:5" ht="22.5" customHeight="1">
      <c r="E16637" s="612">
        <f t="shared" si="188"/>
        <v>3764362.2</v>
      </c>
    </row>
    <row r="16638" spans="5:5" ht="22.5" customHeight="1">
      <c r="E16638" s="612">
        <f t="shared" si="188"/>
        <v>3764362.2</v>
      </c>
    </row>
    <row r="16639" spans="5:5" ht="22.5" customHeight="1">
      <c r="E16639" s="612">
        <f t="shared" si="188"/>
        <v>3764362.2</v>
      </c>
    </row>
    <row r="16640" spans="5:5" ht="22.5" customHeight="1">
      <c r="E16640" s="612">
        <f t="shared" si="188"/>
        <v>3764362.2</v>
      </c>
    </row>
    <row r="16641" spans="5:5" ht="22.5" customHeight="1">
      <c r="E16641" s="612">
        <f t="shared" si="188"/>
        <v>3764362.2</v>
      </c>
    </row>
    <row r="16642" spans="5:5" ht="22.5" customHeight="1">
      <c r="E16642" s="612">
        <f t="shared" si="188"/>
        <v>3764362.2</v>
      </c>
    </row>
    <row r="16643" spans="5:5" ht="22.5" customHeight="1">
      <c r="E16643" s="612">
        <f t="shared" si="188"/>
        <v>3764362.2</v>
      </c>
    </row>
    <row r="16644" spans="5:5" ht="22.5" customHeight="1">
      <c r="E16644" s="612">
        <f t="shared" si="188"/>
        <v>3764362.2</v>
      </c>
    </row>
    <row r="16645" spans="5:5" ht="22.5" customHeight="1">
      <c r="E16645" s="612">
        <f t="shared" si="188"/>
        <v>3764362.2</v>
      </c>
    </row>
    <row r="16646" spans="5:5" ht="22.5" customHeight="1">
      <c r="E16646" s="612">
        <f t="shared" si="188"/>
        <v>3764362.2</v>
      </c>
    </row>
    <row r="16647" spans="5:5" ht="22.5" customHeight="1">
      <c r="E16647" s="612">
        <f t="shared" si="188"/>
        <v>3764362.2</v>
      </c>
    </row>
    <row r="16648" spans="5:5" ht="22.5" customHeight="1">
      <c r="E16648" s="612">
        <f t="shared" si="188"/>
        <v>3764362.2</v>
      </c>
    </row>
    <row r="16649" spans="5:5" ht="22.5" customHeight="1">
      <c r="E16649" s="612">
        <f t="shared" si="188"/>
        <v>3764362.2</v>
      </c>
    </row>
    <row r="16650" spans="5:5" ht="22.5" customHeight="1">
      <c r="E16650" s="612">
        <f t="shared" ref="E16650:E16713" si="189">E16649-D16650+C16650</f>
        <v>3764362.2</v>
      </c>
    </row>
    <row r="16651" spans="5:5" ht="22.5" customHeight="1">
      <c r="E16651" s="612">
        <f t="shared" si="189"/>
        <v>3764362.2</v>
      </c>
    </row>
    <row r="16652" spans="5:5" ht="22.5" customHeight="1">
      <c r="E16652" s="612">
        <f t="shared" si="189"/>
        <v>3764362.2</v>
      </c>
    </row>
    <row r="16653" spans="5:5" ht="22.5" customHeight="1">
      <c r="E16653" s="612">
        <f t="shared" si="189"/>
        <v>3764362.2</v>
      </c>
    </row>
    <row r="16654" spans="5:5" ht="22.5" customHeight="1">
      <c r="E16654" s="612">
        <f t="shared" si="189"/>
        <v>3764362.2</v>
      </c>
    </row>
    <row r="16655" spans="5:5" ht="22.5" customHeight="1">
      <c r="E16655" s="612">
        <f t="shared" si="189"/>
        <v>3764362.2</v>
      </c>
    </row>
    <row r="16656" spans="5:5" ht="22.5" customHeight="1">
      <c r="E16656" s="612">
        <f t="shared" si="189"/>
        <v>3764362.2</v>
      </c>
    </row>
    <row r="16657" spans="5:5" ht="22.5" customHeight="1">
      <c r="E16657" s="612">
        <f t="shared" si="189"/>
        <v>3764362.2</v>
      </c>
    </row>
    <row r="16658" spans="5:5" ht="22.5" customHeight="1">
      <c r="E16658" s="612">
        <f t="shared" si="189"/>
        <v>3764362.2</v>
      </c>
    </row>
    <row r="16659" spans="5:5" ht="22.5" customHeight="1">
      <c r="E16659" s="612">
        <f t="shared" si="189"/>
        <v>3764362.2</v>
      </c>
    </row>
    <row r="16660" spans="5:5" ht="22.5" customHeight="1">
      <c r="E16660" s="612">
        <f t="shared" si="189"/>
        <v>3764362.2</v>
      </c>
    </row>
    <row r="16661" spans="5:5" ht="22.5" customHeight="1">
      <c r="E16661" s="612">
        <f t="shared" si="189"/>
        <v>3764362.2</v>
      </c>
    </row>
    <row r="16662" spans="5:5" ht="22.5" customHeight="1">
      <c r="E16662" s="612">
        <f t="shared" si="189"/>
        <v>3764362.2</v>
      </c>
    </row>
    <row r="16663" spans="5:5" ht="22.5" customHeight="1">
      <c r="E16663" s="612">
        <f t="shared" si="189"/>
        <v>3764362.2</v>
      </c>
    </row>
    <row r="16664" spans="5:5" ht="22.5" customHeight="1">
      <c r="E16664" s="612">
        <f t="shared" si="189"/>
        <v>3764362.2</v>
      </c>
    </row>
    <row r="16665" spans="5:5" ht="22.5" customHeight="1">
      <c r="E16665" s="612">
        <f t="shared" si="189"/>
        <v>3764362.2</v>
      </c>
    </row>
    <row r="16666" spans="5:5" ht="22.5" customHeight="1">
      <c r="E16666" s="612">
        <f t="shared" si="189"/>
        <v>3764362.2</v>
      </c>
    </row>
    <row r="16667" spans="5:5" ht="22.5" customHeight="1">
      <c r="E16667" s="612">
        <f t="shared" si="189"/>
        <v>3764362.2</v>
      </c>
    </row>
    <row r="16668" spans="5:5" ht="22.5" customHeight="1">
      <c r="E16668" s="612">
        <f t="shared" si="189"/>
        <v>3764362.2</v>
      </c>
    </row>
    <row r="16669" spans="5:5" ht="22.5" customHeight="1">
      <c r="E16669" s="612">
        <f t="shared" si="189"/>
        <v>3764362.2</v>
      </c>
    </row>
    <row r="16670" spans="5:5" ht="22.5" customHeight="1">
      <c r="E16670" s="612">
        <f t="shared" si="189"/>
        <v>3764362.2</v>
      </c>
    </row>
    <row r="16671" spans="5:5" ht="22.5" customHeight="1">
      <c r="E16671" s="612">
        <f t="shared" si="189"/>
        <v>3764362.2</v>
      </c>
    </row>
    <row r="16672" spans="5:5" ht="22.5" customHeight="1">
      <c r="E16672" s="612">
        <f t="shared" si="189"/>
        <v>3764362.2</v>
      </c>
    </row>
    <row r="16673" spans="5:5" ht="22.5" customHeight="1">
      <c r="E16673" s="612">
        <f t="shared" si="189"/>
        <v>3764362.2</v>
      </c>
    </row>
    <row r="16674" spans="5:5" ht="22.5" customHeight="1">
      <c r="E16674" s="612">
        <f t="shared" si="189"/>
        <v>3764362.2</v>
      </c>
    </row>
    <row r="16675" spans="5:5" ht="22.5" customHeight="1">
      <c r="E16675" s="612">
        <f t="shared" si="189"/>
        <v>3764362.2</v>
      </c>
    </row>
    <row r="16676" spans="5:5" ht="22.5" customHeight="1">
      <c r="E16676" s="612">
        <f t="shared" si="189"/>
        <v>3764362.2</v>
      </c>
    </row>
    <row r="16677" spans="5:5" ht="22.5" customHeight="1">
      <c r="E16677" s="612">
        <f t="shared" si="189"/>
        <v>3764362.2</v>
      </c>
    </row>
    <row r="16678" spans="5:5" ht="22.5" customHeight="1">
      <c r="E16678" s="612">
        <f t="shared" si="189"/>
        <v>3764362.2</v>
      </c>
    </row>
    <row r="16679" spans="5:5" ht="22.5" customHeight="1">
      <c r="E16679" s="612">
        <f t="shared" si="189"/>
        <v>3764362.2</v>
      </c>
    </row>
    <row r="16680" spans="5:5" ht="22.5" customHeight="1">
      <c r="E16680" s="612">
        <f t="shared" si="189"/>
        <v>3764362.2</v>
      </c>
    </row>
    <row r="16681" spans="5:5" ht="22.5" customHeight="1">
      <c r="E16681" s="612">
        <f t="shared" si="189"/>
        <v>3764362.2</v>
      </c>
    </row>
    <row r="16682" spans="5:5" ht="22.5" customHeight="1">
      <c r="E16682" s="612">
        <f t="shared" si="189"/>
        <v>3764362.2</v>
      </c>
    </row>
    <row r="16683" spans="5:5" ht="22.5" customHeight="1">
      <c r="E16683" s="612">
        <f t="shared" si="189"/>
        <v>3764362.2</v>
      </c>
    </row>
    <row r="16684" spans="5:5" ht="22.5" customHeight="1">
      <c r="E16684" s="612">
        <f t="shared" si="189"/>
        <v>3764362.2</v>
      </c>
    </row>
    <row r="16685" spans="5:5" ht="22.5" customHeight="1">
      <c r="E16685" s="612">
        <f t="shared" si="189"/>
        <v>3764362.2</v>
      </c>
    </row>
    <row r="16686" spans="5:5" ht="22.5" customHeight="1">
      <c r="E16686" s="612">
        <f t="shared" si="189"/>
        <v>3764362.2</v>
      </c>
    </row>
    <row r="16687" spans="5:5" ht="22.5" customHeight="1">
      <c r="E16687" s="612">
        <f t="shared" si="189"/>
        <v>3764362.2</v>
      </c>
    </row>
    <row r="16688" spans="5:5" ht="22.5" customHeight="1">
      <c r="E16688" s="612">
        <f t="shared" si="189"/>
        <v>3764362.2</v>
      </c>
    </row>
    <row r="16689" spans="5:5" ht="22.5" customHeight="1">
      <c r="E16689" s="612">
        <f t="shared" si="189"/>
        <v>3764362.2</v>
      </c>
    </row>
    <row r="16690" spans="5:5" ht="22.5" customHeight="1">
      <c r="E16690" s="612">
        <f t="shared" si="189"/>
        <v>3764362.2</v>
      </c>
    </row>
    <row r="16691" spans="5:5" ht="22.5" customHeight="1">
      <c r="E16691" s="612">
        <f t="shared" si="189"/>
        <v>3764362.2</v>
      </c>
    </row>
    <row r="16692" spans="5:5" ht="22.5" customHeight="1">
      <c r="E16692" s="612">
        <f t="shared" si="189"/>
        <v>3764362.2</v>
      </c>
    </row>
    <row r="16693" spans="5:5" ht="22.5" customHeight="1">
      <c r="E16693" s="612">
        <f t="shared" si="189"/>
        <v>3764362.2</v>
      </c>
    </row>
    <row r="16694" spans="5:5" ht="22.5" customHeight="1">
      <c r="E16694" s="612">
        <f t="shared" si="189"/>
        <v>3764362.2</v>
      </c>
    </row>
    <row r="16695" spans="5:5" ht="22.5" customHeight="1">
      <c r="E16695" s="612">
        <f t="shared" si="189"/>
        <v>3764362.2</v>
      </c>
    </row>
    <row r="16696" spans="5:5" ht="22.5" customHeight="1">
      <c r="E16696" s="612">
        <f t="shared" si="189"/>
        <v>3764362.2</v>
      </c>
    </row>
    <row r="16697" spans="5:5" ht="22.5" customHeight="1">
      <c r="E16697" s="612">
        <f t="shared" si="189"/>
        <v>3764362.2</v>
      </c>
    </row>
    <row r="16698" spans="5:5" ht="22.5" customHeight="1">
      <c r="E16698" s="612">
        <f t="shared" si="189"/>
        <v>3764362.2</v>
      </c>
    </row>
    <row r="16699" spans="5:5" ht="22.5" customHeight="1">
      <c r="E16699" s="612">
        <f t="shared" si="189"/>
        <v>3764362.2</v>
      </c>
    </row>
    <row r="16700" spans="5:5" ht="22.5" customHeight="1">
      <c r="E16700" s="612">
        <f t="shared" si="189"/>
        <v>3764362.2</v>
      </c>
    </row>
    <row r="16701" spans="5:5" ht="22.5" customHeight="1">
      <c r="E16701" s="612">
        <f t="shared" si="189"/>
        <v>3764362.2</v>
      </c>
    </row>
    <row r="16702" spans="5:5" ht="22.5" customHeight="1">
      <c r="E16702" s="612">
        <f t="shared" si="189"/>
        <v>3764362.2</v>
      </c>
    </row>
    <row r="16703" spans="5:5" ht="22.5" customHeight="1">
      <c r="E16703" s="612">
        <f t="shared" si="189"/>
        <v>3764362.2</v>
      </c>
    </row>
    <row r="16704" spans="5:5" ht="22.5" customHeight="1">
      <c r="E16704" s="612">
        <f t="shared" si="189"/>
        <v>3764362.2</v>
      </c>
    </row>
    <row r="16705" spans="5:5" ht="22.5" customHeight="1">
      <c r="E16705" s="612">
        <f t="shared" si="189"/>
        <v>3764362.2</v>
      </c>
    </row>
    <row r="16706" spans="5:5" ht="22.5" customHeight="1">
      <c r="E16706" s="612">
        <f t="shared" si="189"/>
        <v>3764362.2</v>
      </c>
    </row>
    <row r="16707" spans="5:5" ht="22.5" customHeight="1">
      <c r="E16707" s="612">
        <f t="shared" si="189"/>
        <v>3764362.2</v>
      </c>
    </row>
    <row r="16708" spans="5:5" ht="22.5" customHeight="1">
      <c r="E16708" s="612">
        <f t="shared" si="189"/>
        <v>3764362.2</v>
      </c>
    </row>
    <row r="16709" spans="5:5" ht="22.5" customHeight="1">
      <c r="E16709" s="612">
        <f t="shared" si="189"/>
        <v>3764362.2</v>
      </c>
    </row>
    <row r="16710" spans="5:5" ht="22.5" customHeight="1">
      <c r="E16710" s="612">
        <f t="shared" si="189"/>
        <v>3764362.2</v>
      </c>
    </row>
    <row r="16711" spans="5:5" ht="22.5" customHeight="1">
      <c r="E16711" s="612">
        <f t="shared" si="189"/>
        <v>3764362.2</v>
      </c>
    </row>
    <row r="16712" spans="5:5" ht="22.5" customHeight="1">
      <c r="E16712" s="612">
        <f t="shared" si="189"/>
        <v>3764362.2</v>
      </c>
    </row>
    <row r="16713" spans="5:5" ht="22.5" customHeight="1">
      <c r="E16713" s="612">
        <f t="shared" si="189"/>
        <v>3764362.2</v>
      </c>
    </row>
    <row r="16714" spans="5:5" ht="22.5" customHeight="1">
      <c r="E16714" s="612">
        <f t="shared" ref="E16714:E16777" si="190">E16713-D16714+C16714</f>
        <v>3764362.2</v>
      </c>
    </row>
    <row r="16715" spans="5:5" ht="22.5" customHeight="1">
      <c r="E16715" s="612">
        <f t="shared" si="190"/>
        <v>3764362.2</v>
      </c>
    </row>
    <row r="16716" spans="5:5" ht="22.5" customHeight="1">
      <c r="E16716" s="612">
        <f t="shared" si="190"/>
        <v>3764362.2</v>
      </c>
    </row>
    <row r="16717" spans="5:5" ht="22.5" customHeight="1">
      <c r="E16717" s="612">
        <f t="shared" si="190"/>
        <v>3764362.2</v>
      </c>
    </row>
    <row r="16718" spans="5:5" ht="22.5" customHeight="1">
      <c r="E16718" s="612">
        <f t="shared" si="190"/>
        <v>3764362.2</v>
      </c>
    </row>
    <row r="16719" spans="5:5" ht="22.5" customHeight="1">
      <c r="E16719" s="612">
        <f t="shared" si="190"/>
        <v>3764362.2</v>
      </c>
    </row>
    <row r="16720" spans="5:5" ht="22.5" customHeight="1">
      <c r="E16720" s="612">
        <f t="shared" si="190"/>
        <v>3764362.2</v>
      </c>
    </row>
    <row r="16721" spans="5:5" ht="22.5" customHeight="1">
      <c r="E16721" s="612">
        <f t="shared" si="190"/>
        <v>3764362.2</v>
      </c>
    </row>
    <row r="16722" spans="5:5" ht="22.5" customHeight="1">
      <c r="E16722" s="612">
        <f t="shared" si="190"/>
        <v>3764362.2</v>
      </c>
    </row>
    <row r="16723" spans="5:5" ht="22.5" customHeight="1">
      <c r="E16723" s="612">
        <f t="shared" si="190"/>
        <v>3764362.2</v>
      </c>
    </row>
    <row r="16724" spans="5:5" ht="22.5" customHeight="1">
      <c r="E16724" s="612">
        <f t="shared" si="190"/>
        <v>3764362.2</v>
      </c>
    </row>
    <row r="16725" spans="5:5" ht="22.5" customHeight="1">
      <c r="E16725" s="612">
        <f t="shared" si="190"/>
        <v>3764362.2</v>
      </c>
    </row>
    <row r="16726" spans="5:5" ht="22.5" customHeight="1">
      <c r="E16726" s="612">
        <f t="shared" si="190"/>
        <v>3764362.2</v>
      </c>
    </row>
    <row r="16727" spans="5:5" ht="22.5" customHeight="1">
      <c r="E16727" s="612">
        <f t="shared" si="190"/>
        <v>3764362.2</v>
      </c>
    </row>
    <row r="16728" spans="5:5" ht="22.5" customHeight="1">
      <c r="E16728" s="612">
        <f t="shared" si="190"/>
        <v>3764362.2</v>
      </c>
    </row>
    <row r="16729" spans="5:5" ht="22.5" customHeight="1">
      <c r="E16729" s="612">
        <f t="shared" si="190"/>
        <v>3764362.2</v>
      </c>
    </row>
    <row r="16730" spans="5:5" ht="22.5" customHeight="1">
      <c r="E16730" s="612">
        <f t="shared" si="190"/>
        <v>3764362.2</v>
      </c>
    </row>
    <row r="16731" spans="5:5" ht="22.5" customHeight="1">
      <c r="E16731" s="612">
        <f t="shared" si="190"/>
        <v>3764362.2</v>
      </c>
    </row>
    <row r="16732" spans="5:5" ht="22.5" customHeight="1">
      <c r="E16732" s="612">
        <f t="shared" si="190"/>
        <v>3764362.2</v>
      </c>
    </row>
    <row r="16733" spans="5:5" ht="22.5" customHeight="1">
      <c r="E16733" s="612">
        <f t="shared" si="190"/>
        <v>3764362.2</v>
      </c>
    </row>
    <row r="16734" spans="5:5" ht="22.5" customHeight="1">
      <c r="E16734" s="612">
        <f t="shared" si="190"/>
        <v>3764362.2</v>
      </c>
    </row>
    <row r="16735" spans="5:5" ht="22.5" customHeight="1">
      <c r="E16735" s="612">
        <f t="shared" si="190"/>
        <v>3764362.2</v>
      </c>
    </row>
    <row r="16736" spans="5:5" ht="22.5" customHeight="1">
      <c r="E16736" s="612">
        <f t="shared" si="190"/>
        <v>3764362.2</v>
      </c>
    </row>
    <row r="16737" spans="5:5" ht="22.5" customHeight="1">
      <c r="E16737" s="612">
        <f t="shared" si="190"/>
        <v>3764362.2</v>
      </c>
    </row>
    <row r="16738" spans="5:5" ht="22.5" customHeight="1">
      <c r="E16738" s="612">
        <f t="shared" si="190"/>
        <v>3764362.2</v>
      </c>
    </row>
    <row r="16739" spans="5:5" ht="22.5" customHeight="1">
      <c r="E16739" s="612">
        <f t="shared" si="190"/>
        <v>3764362.2</v>
      </c>
    </row>
    <row r="16740" spans="5:5" ht="22.5" customHeight="1">
      <c r="E16740" s="612">
        <f t="shared" si="190"/>
        <v>3764362.2</v>
      </c>
    </row>
    <row r="16741" spans="5:5" ht="22.5" customHeight="1">
      <c r="E16741" s="612">
        <f t="shared" si="190"/>
        <v>3764362.2</v>
      </c>
    </row>
    <row r="16742" spans="5:5" ht="22.5" customHeight="1">
      <c r="E16742" s="612">
        <f t="shared" si="190"/>
        <v>3764362.2</v>
      </c>
    </row>
    <row r="16743" spans="5:5" ht="22.5" customHeight="1">
      <c r="E16743" s="612">
        <f t="shared" si="190"/>
        <v>3764362.2</v>
      </c>
    </row>
    <row r="16744" spans="5:5" ht="22.5" customHeight="1">
      <c r="E16744" s="612">
        <f t="shared" si="190"/>
        <v>3764362.2</v>
      </c>
    </row>
    <row r="16745" spans="5:5" ht="22.5" customHeight="1">
      <c r="E16745" s="612">
        <f t="shared" si="190"/>
        <v>3764362.2</v>
      </c>
    </row>
    <row r="16746" spans="5:5" ht="22.5" customHeight="1">
      <c r="E16746" s="612">
        <f t="shared" si="190"/>
        <v>3764362.2</v>
      </c>
    </row>
    <row r="16747" spans="5:5" ht="22.5" customHeight="1">
      <c r="E16747" s="612">
        <f t="shared" si="190"/>
        <v>3764362.2</v>
      </c>
    </row>
    <row r="16748" spans="5:5" ht="22.5" customHeight="1">
      <c r="E16748" s="612">
        <f t="shared" si="190"/>
        <v>3764362.2</v>
      </c>
    </row>
    <row r="16749" spans="5:5" ht="22.5" customHeight="1">
      <c r="E16749" s="612">
        <f t="shared" si="190"/>
        <v>3764362.2</v>
      </c>
    </row>
    <row r="16750" spans="5:5" ht="22.5" customHeight="1">
      <c r="E16750" s="612">
        <f t="shared" si="190"/>
        <v>3764362.2</v>
      </c>
    </row>
    <row r="16751" spans="5:5" ht="22.5" customHeight="1">
      <c r="E16751" s="612">
        <f t="shared" si="190"/>
        <v>3764362.2</v>
      </c>
    </row>
    <row r="16752" spans="5:5" ht="22.5" customHeight="1">
      <c r="E16752" s="612">
        <f t="shared" si="190"/>
        <v>3764362.2</v>
      </c>
    </row>
    <row r="16753" spans="5:5" ht="22.5" customHeight="1">
      <c r="E16753" s="612">
        <f t="shared" si="190"/>
        <v>3764362.2</v>
      </c>
    </row>
    <row r="16754" spans="5:5" ht="22.5" customHeight="1">
      <c r="E16754" s="612">
        <f t="shared" si="190"/>
        <v>3764362.2</v>
      </c>
    </row>
    <row r="16755" spans="5:5" ht="22.5" customHeight="1">
      <c r="E16755" s="612">
        <f t="shared" si="190"/>
        <v>3764362.2</v>
      </c>
    </row>
    <row r="16756" spans="5:5" ht="22.5" customHeight="1">
      <c r="E16756" s="612">
        <f t="shared" si="190"/>
        <v>3764362.2</v>
      </c>
    </row>
    <row r="16757" spans="5:5" ht="22.5" customHeight="1">
      <c r="E16757" s="612">
        <f t="shared" si="190"/>
        <v>3764362.2</v>
      </c>
    </row>
    <row r="16758" spans="5:5" ht="22.5" customHeight="1">
      <c r="E16758" s="612">
        <f t="shared" si="190"/>
        <v>3764362.2</v>
      </c>
    </row>
    <row r="16759" spans="5:5" ht="22.5" customHeight="1">
      <c r="E16759" s="612">
        <f t="shared" si="190"/>
        <v>3764362.2</v>
      </c>
    </row>
    <row r="16760" spans="5:5" ht="22.5" customHeight="1">
      <c r="E16760" s="612">
        <f t="shared" si="190"/>
        <v>3764362.2</v>
      </c>
    </row>
    <row r="16761" spans="5:5" ht="22.5" customHeight="1">
      <c r="E16761" s="612">
        <f t="shared" si="190"/>
        <v>3764362.2</v>
      </c>
    </row>
    <row r="16762" spans="5:5" ht="22.5" customHeight="1">
      <c r="E16762" s="612">
        <f t="shared" si="190"/>
        <v>3764362.2</v>
      </c>
    </row>
    <row r="16763" spans="5:5" ht="22.5" customHeight="1">
      <c r="E16763" s="612">
        <f t="shared" si="190"/>
        <v>3764362.2</v>
      </c>
    </row>
    <row r="16764" spans="5:5" ht="22.5" customHeight="1">
      <c r="E16764" s="612">
        <f t="shared" si="190"/>
        <v>3764362.2</v>
      </c>
    </row>
    <row r="16765" spans="5:5" ht="22.5" customHeight="1">
      <c r="E16765" s="612">
        <f t="shared" si="190"/>
        <v>3764362.2</v>
      </c>
    </row>
    <row r="16766" spans="5:5" ht="22.5" customHeight="1">
      <c r="E16766" s="612">
        <f t="shared" si="190"/>
        <v>3764362.2</v>
      </c>
    </row>
    <row r="16767" spans="5:5" ht="22.5" customHeight="1">
      <c r="E16767" s="612">
        <f t="shared" si="190"/>
        <v>3764362.2</v>
      </c>
    </row>
    <row r="16768" spans="5:5" ht="22.5" customHeight="1">
      <c r="E16768" s="612">
        <f t="shared" si="190"/>
        <v>3764362.2</v>
      </c>
    </row>
    <row r="16769" spans="5:5" ht="22.5" customHeight="1">
      <c r="E16769" s="612">
        <f t="shared" si="190"/>
        <v>3764362.2</v>
      </c>
    </row>
    <row r="16770" spans="5:5" ht="22.5" customHeight="1">
      <c r="E16770" s="612">
        <f t="shared" si="190"/>
        <v>3764362.2</v>
      </c>
    </row>
    <row r="16771" spans="5:5" ht="22.5" customHeight="1">
      <c r="E16771" s="612">
        <f t="shared" si="190"/>
        <v>3764362.2</v>
      </c>
    </row>
    <row r="16772" spans="5:5" ht="22.5" customHeight="1">
      <c r="E16772" s="612">
        <f t="shared" si="190"/>
        <v>3764362.2</v>
      </c>
    </row>
    <row r="16773" spans="5:5" ht="22.5" customHeight="1">
      <c r="E16773" s="612">
        <f t="shared" si="190"/>
        <v>3764362.2</v>
      </c>
    </row>
    <row r="16774" spans="5:5" ht="22.5" customHeight="1">
      <c r="E16774" s="612">
        <f t="shared" si="190"/>
        <v>3764362.2</v>
      </c>
    </row>
    <row r="16775" spans="5:5" ht="22.5" customHeight="1">
      <c r="E16775" s="612">
        <f t="shared" si="190"/>
        <v>3764362.2</v>
      </c>
    </row>
    <row r="16776" spans="5:5" ht="22.5" customHeight="1">
      <c r="E16776" s="612">
        <f t="shared" si="190"/>
        <v>3764362.2</v>
      </c>
    </row>
    <row r="16777" spans="5:5" ht="22.5" customHeight="1">
      <c r="E16777" s="612">
        <f t="shared" si="190"/>
        <v>3764362.2</v>
      </c>
    </row>
    <row r="16778" spans="5:5" ht="22.5" customHeight="1">
      <c r="E16778" s="612">
        <f t="shared" ref="E16778:E16841" si="191">E16777-D16778+C16778</f>
        <v>3764362.2</v>
      </c>
    </row>
    <row r="16779" spans="5:5" ht="22.5" customHeight="1">
      <c r="E16779" s="612">
        <f t="shared" si="191"/>
        <v>3764362.2</v>
      </c>
    </row>
    <row r="16780" spans="5:5" ht="22.5" customHeight="1">
      <c r="E16780" s="612">
        <f t="shared" si="191"/>
        <v>3764362.2</v>
      </c>
    </row>
    <row r="16781" spans="5:5" ht="22.5" customHeight="1">
      <c r="E16781" s="612">
        <f t="shared" si="191"/>
        <v>3764362.2</v>
      </c>
    </row>
    <row r="16782" spans="5:5" ht="22.5" customHeight="1">
      <c r="E16782" s="612">
        <f t="shared" si="191"/>
        <v>3764362.2</v>
      </c>
    </row>
    <row r="16783" spans="5:5" ht="22.5" customHeight="1">
      <c r="E16783" s="612">
        <f t="shared" si="191"/>
        <v>3764362.2</v>
      </c>
    </row>
    <row r="16784" spans="5:5" ht="22.5" customHeight="1">
      <c r="E16784" s="612">
        <f t="shared" si="191"/>
        <v>3764362.2</v>
      </c>
    </row>
    <row r="16785" spans="5:5" ht="22.5" customHeight="1">
      <c r="E16785" s="612">
        <f t="shared" si="191"/>
        <v>3764362.2</v>
      </c>
    </row>
    <row r="16786" spans="5:5" ht="22.5" customHeight="1">
      <c r="E16786" s="612">
        <f t="shared" si="191"/>
        <v>3764362.2</v>
      </c>
    </row>
    <row r="16787" spans="5:5" ht="22.5" customHeight="1">
      <c r="E16787" s="612">
        <f t="shared" si="191"/>
        <v>3764362.2</v>
      </c>
    </row>
    <row r="16788" spans="5:5" ht="22.5" customHeight="1">
      <c r="E16788" s="612">
        <f t="shared" si="191"/>
        <v>3764362.2</v>
      </c>
    </row>
    <row r="16789" spans="5:5" ht="22.5" customHeight="1">
      <c r="E16789" s="612">
        <f t="shared" si="191"/>
        <v>3764362.2</v>
      </c>
    </row>
    <row r="16790" spans="5:5" ht="22.5" customHeight="1">
      <c r="E16790" s="612">
        <f t="shared" si="191"/>
        <v>3764362.2</v>
      </c>
    </row>
    <row r="16791" spans="5:5" ht="22.5" customHeight="1">
      <c r="E16791" s="612">
        <f t="shared" si="191"/>
        <v>3764362.2</v>
      </c>
    </row>
    <row r="16792" spans="5:5" ht="22.5" customHeight="1">
      <c r="E16792" s="612">
        <f t="shared" si="191"/>
        <v>3764362.2</v>
      </c>
    </row>
    <row r="16793" spans="5:5" ht="22.5" customHeight="1">
      <c r="E16793" s="612">
        <f t="shared" si="191"/>
        <v>3764362.2</v>
      </c>
    </row>
    <row r="16794" spans="5:5" ht="22.5" customHeight="1">
      <c r="E16794" s="612">
        <f t="shared" si="191"/>
        <v>3764362.2</v>
      </c>
    </row>
    <row r="16795" spans="5:5" ht="22.5" customHeight="1">
      <c r="E16795" s="612">
        <f t="shared" si="191"/>
        <v>3764362.2</v>
      </c>
    </row>
    <row r="16796" spans="5:5" ht="22.5" customHeight="1">
      <c r="E16796" s="612">
        <f t="shared" si="191"/>
        <v>3764362.2</v>
      </c>
    </row>
    <row r="16797" spans="5:5" ht="22.5" customHeight="1">
      <c r="E16797" s="612">
        <f t="shared" si="191"/>
        <v>3764362.2</v>
      </c>
    </row>
    <row r="16798" spans="5:5" ht="22.5" customHeight="1">
      <c r="E16798" s="612">
        <f t="shared" si="191"/>
        <v>3764362.2</v>
      </c>
    </row>
    <row r="16799" spans="5:5" ht="22.5" customHeight="1">
      <c r="E16799" s="612">
        <f t="shared" si="191"/>
        <v>3764362.2</v>
      </c>
    </row>
    <row r="16800" spans="5:5" ht="22.5" customHeight="1">
      <c r="E16800" s="612">
        <f t="shared" si="191"/>
        <v>3764362.2</v>
      </c>
    </row>
    <row r="16801" spans="5:5" ht="22.5" customHeight="1">
      <c r="E16801" s="612">
        <f t="shared" si="191"/>
        <v>3764362.2</v>
      </c>
    </row>
    <row r="16802" spans="5:5" ht="22.5" customHeight="1">
      <c r="E16802" s="612">
        <f t="shared" si="191"/>
        <v>3764362.2</v>
      </c>
    </row>
    <row r="16803" spans="5:5" ht="22.5" customHeight="1">
      <c r="E16803" s="612">
        <f t="shared" si="191"/>
        <v>3764362.2</v>
      </c>
    </row>
    <row r="16804" spans="5:5" ht="22.5" customHeight="1">
      <c r="E16804" s="612">
        <f t="shared" si="191"/>
        <v>3764362.2</v>
      </c>
    </row>
    <row r="16805" spans="5:5" ht="22.5" customHeight="1">
      <c r="E16805" s="612">
        <f t="shared" si="191"/>
        <v>3764362.2</v>
      </c>
    </row>
    <row r="16806" spans="5:5" ht="22.5" customHeight="1">
      <c r="E16806" s="612">
        <f t="shared" si="191"/>
        <v>3764362.2</v>
      </c>
    </row>
    <row r="16807" spans="5:5" ht="22.5" customHeight="1">
      <c r="E16807" s="612">
        <f t="shared" si="191"/>
        <v>3764362.2</v>
      </c>
    </row>
    <row r="16808" spans="5:5" ht="22.5" customHeight="1">
      <c r="E16808" s="612">
        <f t="shared" si="191"/>
        <v>3764362.2</v>
      </c>
    </row>
    <row r="16809" spans="5:5" ht="22.5" customHeight="1">
      <c r="E16809" s="612">
        <f t="shared" si="191"/>
        <v>3764362.2</v>
      </c>
    </row>
    <row r="16810" spans="5:5" ht="22.5" customHeight="1">
      <c r="E16810" s="612">
        <f t="shared" si="191"/>
        <v>3764362.2</v>
      </c>
    </row>
    <row r="16811" spans="5:5" ht="22.5" customHeight="1">
      <c r="E16811" s="612">
        <f t="shared" si="191"/>
        <v>3764362.2</v>
      </c>
    </row>
    <row r="16812" spans="5:5" ht="22.5" customHeight="1">
      <c r="E16812" s="612">
        <f t="shared" si="191"/>
        <v>3764362.2</v>
      </c>
    </row>
    <row r="16813" spans="5:5" ht="22.5" customHeight="1">
      <c r="E16813" s="612">
        <f t="shared" si="191"/>
        <v>3764362.2</v>
      </c>
    </row>
    <row r="16814" spans="5:5" ht="22.5" customHeight="1">
      <c r="E16814" s="612">
        <f t="shared" si="191"/>
        <v>3764362.2</v>
      </c>
    </row>
    <row r="16815" spans="5:5" ht="22.5" customHeight="1">
      <c r="E16815" s="612">
        <f t="shared" si="191"/>
        <v>3764362.2</v>
      </c>
    </row>
    <row r="16816" spans="5:5" ht="22.5" customHeight="1">
      <c r="E16816" s="612">
        <f t="shared" si="191"/>
        <v>3764362.2</v>
      </c>
    </row>
    <row r="16817" spans="5:5" ht="22.5" customHeight="1">
      <c r="E16817" s="612">
        <f t="shared" si="191"/>
        <v>3764362.2</v>
      </c>
    </row>
    <row r="16818" spans="5:5" ht="22.5" customHeight="1">
      <c r="E16818" s="612">
        <f t="shared" si="191"/>
        <v>3764362.2</v>
      </c>
    </row>
    <row r="16819" spans="5:5" ht="22.5" customHeight="1">
      <c r="E16819" s="612">
        <f t="shared" si="191"/>
        <v>3764362.2</v>
      </c>
    </row>
    <row r="16820" spans="5:5" ht="22.5" customHeight="1">
      <c r="E16820" s="612">
        <f t="shared" si="191"/>
        <v>3764362.2</v>
      </c>
    </row>
    <row r="16821" spans="5:5" ht="22.5" customHeight="1">
      <c r="E16821" s="612">
        <f t="shared" si="191"/>
        <v>3764362.2</v>
      </c>
    </row>
    <row r="16822" spans="5:5" ht="22.5" customHeight="1">
      <c r="E16822" s="612">
        <f t="shared" si="191"/>
        <v>3764362.2</v>
      </c>
    </row>
    <row r="16823" spans="5:5" ht="22.5" customHeight="1">
      <c r="E16823" s="612">
        <f t="shared" si="191"/>
        <v>3764362.2</v>
      </c>
    </row>
    <row r="16824" spans="5:5" ht="22.5" customHeight="1">
      <c r="E16824" s="612">
        <f t="shared" si="191"/>
        <v>3764362.2</v>
      </c>
    </row>
    <row r="16825" spans="5:5" ht="22.5" customHeight="1">
      <c r="E16825" s="612">
        <f t="shared" si="191"/>
        <v>3764362.2</v>
      </c>
    </row>
    <row r="16826" spans="5:5" ht="22.5" customHeight="1">
      <c r="E16826" s="612">
        <f t="shared" si="191"/>
        <v>3764362.2</v>
      </c>
    </row>
    <row r="16827" spans="5:5" ht="22.5" customHeight="1">
      <c r="E16827" s="612">
        <f t="shared" si="191"/>
        <v>3764362.2</v>
      </c>
    </row>
    <row r="16828" spans="5:5" ht="22.5" customHeight="1">
      <c r="E16828" s="612">
        <f t="shared" si="191"/>
        <v>3764362.2</v>
      </c>
    </row>
    <row r="16829" spans="5:5" ht="22.5" customHeight="1">
      <c r="E16829" s="612">
        <f t="shared" si="191"/>
        <v>3764362.2</v>
      </c>
    </row>
    <row r="16830" spans="5:5" ht="22.5" customHeight="1">
      <c r="E16830" s="612">
        <f t="shared" si="191"/>
        <v>3764362.2</v>
      </c>
    </row>
    <row r="16831" spans="5:5" ht="22.5" customHeight="1">
      <c r="E16831" s="612">
        <f t="shared" si="191"/>
        <v>3764362.2</v>
      </c>
    </row>
    <row r="16832" spans="5:5" ht="22.5" customHeight="1">
      <c r="E16832" s="612">
        <f t="shared" si="191"/>
        <v>3764362.2</v>
      </c>
    </row>
    <row r="16833" spans="5:5" ht="22.5" customHeight="1">
      <c r="E16833" s="612">
        <f t="shared" si="191"/>
        <v>3764362.2</v>
      </c>
    </row>
    <row r="16834" spans="5:5" ht="22.5" customHeight="1">
      <c r="E16834" s="612">
        <f t="shared" si="191"/>
        <v>3764362.2</v>
      </c>
    </row>
    <row r="16835" spans="5:5" ht="22.5" customHeight="1">
      <c r="E16835" s="612">
        <f t="shared" si="191"/>
        <v>3764362.2</v>
      </c>
    </row>
    <row r="16836" spans="5:5" ht="22.5" customHeight="1">
      <c r="E16836" s="612">
        <f t="shared" si="191"/>
        <v>3764362.2</v>
      </c>
    </row>
    <row r="16837" spans="5:5" ht="22.5" customHeight="1">
      <c r="E16837" s="612">
        <f t="shared" si="191"/>
        <v>3764362.2</v>
      </c>
    </row>
    <row r="16838" spans="5:5" ht="22.5" customHeight="1">
      <c r="E16838" s="612">
        <f t="shared" si="191"/>
        <v>3764362.2</v>
      </c>
    </row>
    <row r="16839" spans="5:5" ht="22.5" customHeight="1">
      <c r="E16839" s="612">
        <f t="shared" si="191"/>
        <v>3764362.2</v>
      </c>
    </row>
    <row r="16840" spans="5:5" ht="22.5" customHeight="1">
      <c r="E16840" s="612">
        <f t="shared" si="191"/>
        <v>3764362.2</v>
      </c>
    </row>
    <row r="16841" spans="5:5" ht="22.5" customHeight="1">
      <c r="E16841" s="612">
        <f t="shared" si="191"/>
        <v>3764362.2</v>
      </c>
    </row>
    <row r="16842" spans="5:5" ht="22.5" customHeight="1">
      <c r="E16842" s="612">
        <f t="shared" ref="E16842:E16905" si="192">E16841-D16842+C16842</f>
        <v>3764362.2</v>
      </c>
    </row>
    <row r="16843" spans="5:5" ht="22.5" customHeight="1">
      <c r="E16843" s="612">
        <f t="shared" si="192"/>
        <v>3764362.2</v>
      </c>
    </row>
    <row r="16844" spans="5:5" ht="22.5" customHeight="1">
      <c r="E16844" s="612">
        <f t="shared" si="192"/>
        <v>3764362.2</v>
      </c>
    </row>
    <row r="16845" spans="5:5" ht="22.5" customHeight="1">
      <c r="E16845" s="612">
        <f t="shared" si="192"/>
        <v>3764362.2</v>
      </c>
    </row>
    <row r="16846" spans="5:5" ht="22.5" customHeight="1">
      <c r="E16846" s="612">
        <f t="shared" si="192"/>
        <v>3764362.2</v>
      </c>
    </row>
    <row r="16847" spans="5:5" ht="22.5" customHeight="1">
      <c r="E16847" s="612">
        <f t="shared" si="192"/>
        <v>3764362.2</v>
      </c>
    </row>
    <row r="16848" spans="5:5" ht="22.5" customHeight="1">
      <c r="E16848" s="612">
        <f t="shared" si="192"/>
        <v>3764362.2</v>
      </c>
    </row>
    <row r="16849" spans="5:5" ht="22.5" customHeight="1">
      <c r="E16849" s="612">
        <f t="shared" si="192"/>
        <v>3764362.2</v>
      </c>
    </row>
    <row r="16850" spans="5:5" ht="22.5" customHeight="1">
      <c r="E16850" s="612">
        <f t="shared" si="192"/>
        <v>3764362.2</v>
      </c>
    </row>
    <row r="16851" spans="5:5" ht="22.5" customHeight="1">
      <c r="E16851" s="612">
        <f t="shared" si="192"/>
        <v>3764362.2</v>
      </c>
    </row>
    <row r="16852" spans="5:5" ht="22.5" customHeight="1">
      <c r="E16852" s="612">
        <f t="shared" si="192"/>
        <v>3764362.2</v>
      </c>
    </row>
    <row r="16853" spans="5:5" ht="22.5" customHeight="1">
      <c r="E16853" s="612">
        <f t="shared" si="192"/>
        <v>3764362.2</v>
      </c>
    </row>
    <row r="16854" spans="5:5" ht="22.5" customHeight="1">
      <c r="E16854" s="612">
        <f t="shared" si="192"/>
        <v>3764362.2</v>
      </c>
    </row>
    <row r="16855" spans="5:5" ht="22.5" customHeight="1">
      <c r="E16855" s="612">
        <f t="shared" si="192"/>
        <v>3764362.2</v>
      </c>
    </row>
    <row r="16856" spans="5:5" ht="22.5" customHeight="1">
      <c r="E16856" s="612">
        <f t="shared" si="192"/>
        <v>3764362.2</v>
      </c>
    </row>
    <row r="16857" spans="5:5" ht="22.5" customHeight="1">
      <c r="E16857" s="612">
        <f t="shared" si="192"/>
        <v>3764362.2</v>
      </c>
    </row>
    <row r="16858" spans="5:5" ht="22.5" customHeight="1">
      <c r="E16858" s="612">
        <f t="shared" si="192"/>
        <v>3764362.2</v>
      </c>
    </row>
    <row r="16859" spans="5:5" ht="22.5" customHeight="1">
      <c r="E16859" s="612">
        <f t="shared" si="192"/>
        <v>3764362.2</v>
      </c>
    </row>
    <row r="16860" spans="5:5" ht="22.5" customHeight="1">
      <c r="E16860" s="612">
        <f t="shared" si="192"/>
        <v>3764362.2</v>
      </c>
    </row>
    <row r="16861" spans="5:5" ht="22.5" customHeight="1">
      <c r="E16861" s="612">
        <f t="shared" si="192"/>
        <v>3764362.2</v>
      </c>
    </row>
    <row r="16862" spans="5:5" ht="22.5" customHeight="1">
      <c r="E16862" s="612">
        <f t="shared" si="192"/>
        <v>3764362.2</v>
      </c>
    </row>
    <row r="16863" spans="5:5" ht="22.5" customHeight="1">
      <c r="E16863" s="612">
        <f t="shared" si="192"/>
        <v>3764362.2</v>
      </c>
    </row>
    <row r="16864" spans="5:5" ht="22.5" customHeight="1">
      <c r="E16864" s="612">
        <f t="shared" si="192"/>
        <v>3764362.2</v>
      </c>
    </row>
    <row r="16865" spans="5:5" ht="22.5" customHeight="1">
      <c r="E16865" s="612">
        <f t="shared" si="192"/>
        <v>3764362.2</v>
      </c>
    </row>
    <row r="16866" spans="5:5" ht="22.5" customHeight="1">
      <c r="E16866" s="612">
        <f t="shared" si="192"/>
        <v>3764362.2</v>
      </c>
    </row>
    <row r="16867" spans="5:5" ht="22.5" customHeight="1">
      <c r="E16867" s="612">
        <f t="shared" si="192"/>
        <v>3764362.2</v>
      </c>
    </row>
    <row r="16868" spans="5:5" ht="22.5" customHeight="1">
      <c r="E16868" s="612">
        <f t="shared" si="192"/>
        <v>3764362.2</v>
      </c>
    </row>
    <row r="16869" spans="5:5" ht="22.5" customHeight="1">
      <c r="E16869" s="612">
        <f t="shared" si="192"/>
        <v>3764362.2</v>
      </c>
    </row>
    <row r="16870" spans="5:5" ht="22.5" customHeight="1">
      <c r="E16870" s="612">
        <f t="shared" si="192"/>
        <v>3764362.2</v>
      </c>
    </row>
    <row r="16871" spans="5:5" ht="22.5" customHeight="1">
      <c r="E16871" s="612">
        <f t="shared" si="192"/>
        <v>3764362.2</v>
      </c>
    </row>
    <row r="16872" spans="5:5" ht="22.5" customHeight="1">
      <c r="E16872" s="612">
        <f t="shared" si="192"/>
        <v>3764362.2</v>
      </c>
    </row>
    <row r="16873" spans="5:5" ht="22.5" customHeight="1">
      <c r="E16873" s="612">
        <f t="shared" si="192"/>
        <v>3764362.2</v>
      </c>
    </row>
    <row r="16874" spans="5:5" ht="22.5" customHeight="1">
      <c r="E16874" s="612">
        <f t="shared" si="192"/>
        <v>3764362.2</v>
      </c>
    </row>
    <row r="16875" spans="5:5" ht="22.5" customHeight="1">
      <c r="E16875" s="612">
        <f t="shared" si="192"/>
        <v>3764362.2</v>
      </c>
    </row>
    <row r="16876" spans="5:5" ht="22.5" customHeight="1">
      <c r="E16876" s="612">
        <f t="shared" si="192"/>
        <v>3764362.2</v>
      </c>
    </row>
    <row r="16877" spans="5:5" ht="22.5" customHeight="1">
      <c r="E16877" s="612">
        <f t="shared" si="192"/>
        <v>3764362.2</v>
      </c>
    </row>
    <row r="16878" spans="5:5" ht="22.5" customHeight="1">
      <c r="E16878" s="612">
        <f t="shared" si="192"/>
        <v>3764362.2</v>
      </c>
    </row>
    <row r="16879" spans="5:5" ht="22.5" customHeight="1">
      <c r="E16879" s="612">
        <f t="shared" si="192"/>
        <v>3764362.2</v>
      </c>
    </row>
    <row r="16880" spans="5:5" ht="22.5" customHeight="1">
      <c r="E16880" s="612">
        <f t="shared" si="192"/>
        <v>3764362.2</v>
      </c>
    </row>
    <row r="16881" spans="5:5" ht="22.5" customHeight="1">
      <c r="E16881" s="612">
        <f t="shared" si="192"/>
        <v>3764362.2</v>
      </c>
    </row>
    <row r="16882" spans="5:5" ht="22.5" customHeight="1">
      <c r="E16882" s="612">
        <f t="shared" si="192"/>
        <v>3764362.2</v>
      </c>
    </row>
    <row r="16883" spans="5:5" ht="22.5" customHeight="1">
      <c r="E16883" s="612">
        <f t="shared" si="192"/>
        <v>3764362.2</v>
      </c>
    </row>
    <row r="16884" spans="5:5" ht="22.5" customHeight="1">
      <c r="E16884" s="612">
        <f t="shared" si="192"/>
        <v>3764362.2</v>
      </c>
    </row>
    <row r="16885" spans="5:5" ht="22.5" customHeight="1">
      <c r="E16885" s="612">
        <f t="shared" si="192"/>
        <v>3764362.2</v>
      </c>
    </row>
    <row r="16886" spans="5:5" ht="22.5" customHeight="1">
      <c r="E16886" s="612">
        <f t="shared" si="192"/>
        <v>3764362.2</v>
      </c>
    </row>
    <row r="16887" spans="5:5" ht="22.5" customHeight="1">
      <c r="E16887" s="612">
        <f t="shared" si="192"/>
        <v>3764362.2</v>
      </c>
    </row>
    <row r="16888" spans="5:5" ht="22.5" customHeight="1">
      <c r="E16888" s="612">
        <f t="shared" si="192"/>
        <v>3764362.2</v>
      </c>
    </row>
    <row r="16889" spans="5:5" ht="22.5" customHeight="1">
      <c r="E16889" s="612">
        <f t="shared" si="192"/>
        <v>3764362.2</v>
      </c>
    </row>
    <row r="16890" spans="5:5" ht="22.5" customHeight="1">
      <c r="E16890" s="612">
        <f t="shared" si="192"/>
        <v>3764362.2</v>
      </c>
    </row>
    <row r="16891" spans="5:5" ht="22.5" customHeight="1">
      <c r="E16891" s="612">
        <f t="shared" si="192"/>
        <v>3764362.2</v>
      </c>
    </row>
    <row r="16892" spans="5:5" ht="22.5" customHeight="1">
      <c r="E16892" s="612">
        <f t="shared" si="192"/>
        <v>3764362.2</v>
      </c>
    </row>
    <row r="16893" spans="5:5" ht="22.5" customHeight="1">
      <c r="E16893" s="612">
        <f t="shared" si="192"/>
        <v>3764362.2</v>
      </c>
    </row>
    <row r="16894" spans="5:5" ht="22.5" customHeight="1">
      <c r="E16894" s="612">
        <f t="shared" si="192"/>
        <v>3764362.2</v>
      </c>
    </row>
    <row r="16895" spans="5:5" ht="22.5" customHeight="1">
      <c r="E16895" s="612">
        <f t="shared" si="192"/>
        <v>3764362.2</v>
      </c>
    </row>
    <row r="16896" spans="5:5" ht="22.5" customHeight="1">
      <c r="E16896" s="612">
        <f t="shared" si="192"/>
        <v>3764362.2</v>
      </c>
    </row>
    <row r="16897" spans="5:5" ht="22.5" customHeight="1">
      <c r="E16897" s="612">
        <f t="shared" si="192"/>
        <v>3764362.2</v>
      </c>
    </row>
    <row r="16898" spans="5:5" ht="22.5" customHeight="1">
      <c r="E16898" s="612">
        <f t="shared" si="192"/>
        <v>3764362.2</v>
      </c>
    </row>
    <row r="16899" spans="5:5" ht="22.5" customHeight="1">
      <c r="E16899" s="612">
        <f t="shared" si="192"/>
        <v>3764362.2</v>
      </c>
    </row>
    <row r="16900" spans="5:5" ht="22.5" customHeight="1">
      <c r="E16900" s="612">
        <f t="shared" si="192"/>
        <v>3764362.2</v>
      </c>
    </row>
    <row r="16901" spans="5:5" ht="22.5" customHeight="1">
      <c r="E16901" s="612">
        <f t="shared" si="192"/>
        <v>3764362.2</v>
      </c>
    </row>
    <row r="16902" spans="5:5" ht="22.5" customHeight="1">
      <c r="E16902" s="612">
        <f t="shared" si="192"/>
        <v>3764362.2</v>
      </c>
    </row>
    <row r="16903" spans="5:5" ht="22.5" customHeight="1">
      <c r="E16903" s="612">
        <f t="shared" si="192"/>
        <v>3764362.2</v>
      </c>
    </row>
    <row r="16904" spans="5:5" ht="22.5" customHeight="1">
      <c r="E16904" s="612">
        <f t="shared" si="192"/>
        <v>3764362.2</v>
      </c>
    </row>
    <row r="16905" spans="5:5" ht="22.5" customHeight="1">
      <c r="E16905" s="612">
        <f t="shared" si="192"/>
        <v>3764362.2</v>
      </c>
    </row>
    <row r="16906" spans="5:5" ht="22.5" customHeight="1">
      <c r="E16906" s="612">
        <f t="shared" ref="E16906:E16969" si="193">E16905-D16906+C16906</f>
        <v>3764362.2</v>
      </c>
    </row>
    <row r="16907" spans="5:5" ht="22.5" customHeight="1">
      <c r="E16907" s="612">
        <f t="shared" si="193"/>
        <v>3764362.2</v>
      </c>
    </row>
    <row r="16908" spans="5:5" ht="22.5" customHeight="1">
      <c r="E16908" s="612">
        <f t="shared" si="193"/>
        <v>3764362.2</v>
      </c>
    </row>
    <row r="16909" spans="5:5" ht="22.5" customHeight="1">
      <c r="E16909" s="612">
        <f t="shared" si="193"/>
        <v>3764362.2</v>
      </c>
    </row>
    <row r="16910" spans="5:5" ht="22.5" customHeight="1">
      <c r="E16910" s="612">
        <f t="shared" si="193"/>
        <v>3764362.2</v>
      </c>
    </row>
    <row r="16911" spans="5:5" ht="22.5" customHeight="1">
      <c r="E16911" s="612">
        <f t="shared" si="193"/>
        <v>3764362.2</v>
      </c>
    </row>
    <row r="16912" spans="5:5" ht="22.5" customHeight="1">
      <c r="E16912" s="612">
        <f t="shared" si="193"/>
        <v>3764362.2</v>
      </c>
    </row>
    <row r="16913" spans="5:5" ht="22.5" customHeight="1">
      <c r="E16913" s="612">
        <f t="shared" si="193"/>
        <v>3764362.2</v>
      </c>
    </row>
    <row r="16914" spans="5:5" ht="22.5" customHeight="1">
      <c r="E16914" s="612">
        <f t="shared" si="193"/>
        <v>3764362.2</v>
      </c>
    </row>
    <row r="16915" spans="5:5" ht="22.5" customHeight="1">
      <c r="E16915" s="612">
        <f t="shared" si="193"/>
        <v>3764362.2</v>
      </c>
    </row>
    <row r="16916" spans="5:5" ht="22.5" customHeight="1">
      <c r="E16916" s="612">
        <f t="shared" si="193"/>
        <v>3764362.2</v>
      </c>
    </row>
    <row r="16917" spans="5:5" ht="22.5" customHeight="1">
      <c r="E16917" s="612">
        <f t="shared" si="193"/>
        <v>3764362.2</v>
      </c>
    </row>
    <row r="16918" spans="5:5" ht="22.5" customHeight="1">
      <c r="E16918" s="612">
        <f t="shared" si="193"/>
        <v>3764362.2</v>
      </c>
    </row>
    <row r="16919" spans="5:5" ht="22.5" customHeight="1">
      <c r="E16919" s="612">
        <f t="shared" si="193"/>
        <v>3764362.2</v>
      </c>
    </row>
    <row r="16920" spans="5:5" ht="22.5" customHeight="1">
      <c r="E16920" s="612">
        <f t="shared" si="193"/>
        <v>3764362.2</v>
      </c>
    </row>
    <row r="16921" spans="5:5" ht="22.5" customHeight="1">
      <c r="E16921" s="612">
        <f t="shared" si="193"/>
        <v>3764362.2</v>
      </c>
    </row>
    <row r="16922" spans="5:5" ht="22.5" customHeight="1">
      <c r="E16922" s="612">
        <f t="shared" si="193"/>
        <v>3764362.2</v>
      </c>
    </row>
    <row r="16923" spans="5:5" ht="22.5" customHeight="1">
      <c r="E16923" s="612">
        <f t="shared" si="193"/>
        <v>3764362.2</v>
      </c>
    </row>
    <row r="16924" spans="5:5" ht="22.5" customHeight="1">
      <c r="E16924" s="612">
        <f t="shared" si="193"/>
        <v>3764362.2</v>
      </c>
    </row>
    <row r="16925" spans="5:5" ht="22.5" customHeight="1">
      <c r="E16925" s="612">
        <f t="shared" si="193"/>
        <v>3764362.2</v>
      </c>
    </row>
    <row r="16926" spans="5:5" ht="22.5" customHeight="1">
      <c r="E16926" s="612">
        <f t="shared" si="193"/>
        <v>3764362.2</v>
      </c>
    </row>
    <row r="16927" spans="5:5" ht="22.5" customHeight="1">
      <c r="E16927" s="612">
        <f t="shared" si="193"/>
        <v>3764362.2</v>
      </c>
    </row>
    <row r="16928" spans="5:5" ht="22.5" customHeight="1">
      <c r="E16928" s="612">
        <f t="shared" si="193"/>
        <v>3764362.2</v>
      </c>
    </row>
    <row r="16929" spans="5:5" ht="22.5" customHeight="1">
      <c r="E16929" s="612">
        <f t="shared" si="193"/>
        <v>3764362.2</v>
      </c>
    </row>
    <row r="16930" spans="5:5" ht="22.5" customHeight="1">
      <c r="E16930" s="612">
        <f t="shared" si="193"/>
        <v>3764362.2</v>
      </c>
    </row>
    <row r="16931" spans="5:5" ht="22.5" customHeight="1">
      <c r="E16931" s="612">
        <f t="shared" si="193"/>
        <v>3764362.2</v>
      </c>
    </row>
    <row r="16932" spans="5:5" ht="22.5" customHeight="1">
      <c r="E16932" s="612">
        <f t="shared" si="193"/>
        <v>3764362.2</v>
      </c>
    </row>
    <row r="16933" spans="5:5" ht="22.5" customHeight="1">
      <c r="E16933" s="612">
        <f t="shared" si="193"/>
        <v>3764362.2</v>
      </c>
    </row>
    <row r="16934" spans="5:5" ht="22.5" customHeight="1">
      <c r="E16934" s="612">
        <f t="shared" si="193"/>
        <v>3764362.2</v>
      </c>
    </row>
    <row r="16935" spans="5:5" ht="22.5" customHeight="1">
      <c r="E16935" s="612">
        <f t="shared" si="193"/>
        <v>3764362.2</v>
      </c>
    </row>
    <row r="16936" spans="5:5" ht="22.5" customHeight="1">
      <c r="E16936" s="612">
        <f t="shared" si="193"/>
        <v>3764362.2</v>
      </c>
    </row>
    <row r="16937" spans="5:5" ht="22.5" customHeight="1">
      <c r="E16937" s="612">
        <f t="shared" si="193"/>
        <v>3764362.2</v>
      </c>
    </row>
    <row r="16938" spans="5:5" ht="22.5" customHeight="1">
      <c r="E16938" s="612">
        <f t="shared" si="193"/>
        <v>3764362.2</v>
      </c>
    </row>
    <row r="16939" spans="5:5" ht="22.5" customHeight="1">
      <c r="E16939" s="612">
        <f t="shared" si="193"/>
        <v>3764362.2</v>
      </c>
    </row>
    <row r="16940" spans="5:5" ht="22.5" customHeight="1">
      <c r="E16940" s="612">
        <f t="shared" si="193"/>
        <v>3764362.2</v>
      </c>
    </row>
    <row r="16941" spans="5:5" ht="22.5" customHeight="1">
      <c r="E16941" s="612">
        <f t="shared" si="193"/>
        <v>3764362.2</v>
      </c>
    </row>
    <row r="16942" spans="5:5" ht="22.5" customHeight="1">
      <c r="E16942" s="612">
        <f t="shared" si="193"/>
        <v>3764362.2</v>
      </c>
    </row>
    <row r="16943" spans="5:5" ht="22.5" customHeight="1">
      <c r="E16943" s="612">
        <f t="shared" si="193"/>
        <v>3764362.2</v>
      </c>
    </row>
    <row r="16944" spans="5:5" ht="22.5" customHeight="1">
      <c r="E16944" s="612">
        <f t="shared" si="193"/>
        <v>3764362.2</v>
      </c>
    </row>
    <row r="16945" spans="5:5" ht="22.5" customHeight="1">
      <c r="E16945" s="612">
        <f t="shared" si="193"/>
        <v>3764362.2</v>
      </c>
    </row>
    <row r="16946" spans="5:5" ht="22.5" customHeight="1">
      <c r="E16946" s="612">
        <f t="shared" si="193"/>
        <v>3764362.2</v>
      </c>
    </row>
    <row r="16947" spans="5:5" ht="22.5" customHeight="1">
      <c r="E16947" s="612">
        <f t="shared" si="193"/>
        <v>3764362.2</v>
      </c>
    </row>
    <row r="16948" spans="5:5" ht="22.5" customHeight="1">
      <c r="E16948" s="612">
        <f t="shared" si="193"/>
        <v>3764362.2</v>
      </c>
    </row>
    <row r="16949" spans="5:5" ht="22.5" customHeight="1">
      <c r="E16949" s="612">
        <f t="shared" si="193"/>
        <v>3764362.2</v>
      </c>
    </row>
    <row r="16950" spans="5:5" ht="22.5" customHeight="1">
      <c r="E16950" s="612">
        <f t="shared" si="193"/>
        <v>3764362.2</v>
      </c>
    </row>
    <row r="16951" spans="5:5" ht="22.5" customHeight="1">
      <c r="E16951" s="612">
        <f t="shared" si="193"/>
        <v>3764362.2</v>
      </c>
    </row>
    <row r="16952" spans="5:5" ht="22.5" customHeight="1">
      <c r="E16952" s="612">
        <f t="shared" si="193"/>
        <v>3764362.2</v>
      </c>
    </row>
    <row r="16953" spans="5:5" ht="22.5" customHeight="1">
      <c r="E16953" s="612">
        <f t="shared" si="193"/>
        <v>3764362.2</v>
      </c>
    </row>
    <row r="16954" spans="5:5" ht="22.5" customHeight="1">
      <c r="E16954" s="612">
        <f t="shared" si="193"/>
        <v>3764362.2</v>
      </c>
    </row>
    <row r="16955" spans="5:5" ht="22.5" customHeight="1">
      <c r="E16955" s="612">
        <f t="shared" si="193"/>
        <v>3764362.2</v>
      </c>
    </row>
    <row r="16956" spans="5:5" ht="22.5" customHeight="1">
      <c r="E16956" s="612">
        <f t="shared" si="193"/>
        <v>3764362.2</v>
      </c>
    </row>
    <row r="16957" spans="5:5" ht="22.5" customHeight="1">
      <c r="E16957" s="612">
        <f t="shared" si="193"/>
        <v>3764362.2</v>
      </c>
    </row>
    <row r="16958" spans="5:5" ht="22.5" customHeight="1">
      <c r="E16958" s="612">
        <f t="shared" si="193"/>
        <v>3764362.2</v>
      </c>
    </row>
    <row r="16959" spans="5:5" ht="22.5" customHeight="1">
      <c r="E16959" s="612">
        <f t="shared" si="193"/>
        <v>3764362.2</v>
      </c>
    </row>
    <row r="16960" spans="5:5" ht="22.5" customHeight="1">
      <c r="E16960" s="612">
        <f t="shared" si="193"/>
        <v>3764362.2</v>
      </c>
    </row>
    <row r="16961" spans="5:5" ht="22.5" customHeight="1">
      <c r="E16961" s="612">
        <f t="shared" si="193"/>
        <v>3764362.2</v>
      </c>
    </row>
    <row r="16962" spans="5:5" ht="22.5" customHeight="1">
      <c r="E16962" s="612">
        <f t="shared" si="193"/>
        <v>3764362.2</v>
      </c>
    </row>
    <row r="16963" spans="5:5" ht="22.5" customHeight="1">
      <c r="E16963" s="612">
        <f t="shared" si="193"/>
        <v>3764362.2</v>
      </c>
    </row>
    <row r="16964" spans="5:5" ht="22.5" customHeight="1">
      <c r="E16964" s="612">
        <f t="shared" si="193"/>
        <v>3764362.2</v>
      </c>
    </row>
    <row r="16965" spans="5:5" ht="22.5" customHeight="1">
      <c r="E16965" s="612">
        <f t="shared" si="193"/>
        <v>3764362.2</v>
      </c>
    </row>
    <row r="16966" spans="5:5" ht="22.5" customHeight="1">
      <c r="E16966" s="612">
        <f t="shared" si="193"/>
        <v>3764362.2</v>
      </c>
    </row>
    <row r="16967" spans="5:5" ht="22.5" customHeight="1">
      <c r="E16967" s="612">
        <f t="shared" si="193"/>
        <v>3764362.2</v>
      </c>
    </row>
    <row r="16968" spans="5:5" ht="22.5" customHeight="1">
      <c r="E16968" s="612">
        <f t="shared" si="193"/>
        <v>3764362.2</v>
      </c>
    </row>
    <row r="16969" spans="5:5" ht="22.5" customHeight="1">
      <c r="E16969" s="612">
        <f t="shared" si="193"/>
        <v>3764362.2</v>
      </c>
    </row>
    <row r="16970" spans="5:5" ht="22.5" customHeight="1">
      <c r="E16970" s="612">
        <f t="shared" ref="E16970:E17033" si="194">E16969-D16970+C16970</f>
        <v>3764362.2</v>
      </c>
    </row>
    <row r="16971" spans="5:5" ht="22.5" customHeight="1">
      <c r="E16971" s="612">
        <f t="shared" si="194"/>
        <v>3764362.2</v>
      </c>
    </row>
    <row r="16972" spans="5:5" ht="22.5" customHeight="1">
      <c r="E16972" s="612">
        <f t="shared" si="194"/>
        <v>3764362.2</v>
      </c>
    </row>
    <row r="16973" spans="5:5" ht="22.5" customHeight="1">
      <c r="E16973" s="612">
        <f t="shared" si="194"/>
        <v>3764362.2</v>
      </c>
    </row>
    <row r="16974" spans="5:5" ht="22.5" customHeight="1">
      <c r="E16974" s="612">
        <f t="shared" si="194"/>
        <v>3764362.2</v>
      </c>
    </row>
    <row r="16975" spans="5:5" ht="22.5" customHeight="1">
      <c r="E16975" s="612">
        <f t="shared" si="194"/>
        <v>3764362.2</v>
      </c>
    </row>
    <row r="16976" spans="5:5" ht="22.5" customHeight="1">
      <c r="E16976" s="612">
        <f t="shared" si="194"/>
        <v>3764362.2</v>
      </c>
    </row>
    <row r="16977" spans="5:5" ht="22.5" customHeight="1">
      <c r="E16977" s="612">
        <f t="shared" si="194"/>
        <v>3764362.2</v>
      </c>
    </row>
    <row r="16978" spans="5:5" ht="22.5" customHeight="1">
      <c r="E16978" s="612">
        <f t="shared" si="194"/>
        <v>3764362.2</v>
      </c>
    </row>
    <row r="16979" spans="5:5" ht="22.5" customHeight="1">
      <c r="E16979" s="612">
        <f t="shared" si="194"/>
        <v>3764362.2</v>
      </c>
    </row>
    <row r="16980" spans="5:5" ht="22.5" customHeight="1">
      <c r="E16980" s="612">
        <f t="shared" si="194"/>
        <v>3764362.2</v>
      </c>
    </row>
    <row r="16981" spans="5:5" ht="22.5" customHeight="1">
      <c r="E16981" s="612">
        <f t="shared" si="194"/>
        <v>3764362.2</v>
      </c>
    </row>
    <row r="16982" spans="5:5" ht="22.5" customHeight="1">
      <c r="E16982" s="612">
        <f t="shared" si="194"/>
        <v>3764362.2</v>
      </c>
    </row>
    <row r="16983" spans="5:5" ht="22.5" customHeight="1">
      <c r="E16983" s="612">
        <f t="shared" si="194"/>
        <v>3764362.2</v>
      </c>
    </row>
    <row r="16984" spans="5:5" ht="22.5" customHeight="1">
      <c r="E16984" s="612">
        <f t="shared" si="194"/>
        <v>3764362.2</v>
      </c>
    </row>
    <row r="16985" spans="5:5" ht="22.5" customHeight="1">
      <c r="E16985" s="612">
        <f t="shared" si="194"/>
        <v>3764362.2</v>
      </c>
    </row>
    <row r="16986" spans="5:5" ht="22.5" customHeight="1">
      <c r="E16986" s="612">
        <f t="shared" si="194"/>
        <v>3764362.2</v>
      </c>
    </row>
    <row r="16987" spans="5:5" ht="22.5" customHeight="1">
      <c r="E16987" s="612">
        <f t="shared" si="194"/>
        <v>3764362.2</v>
      </c>
    </row>
    <row r="16988" spans="5:5" ht="22.5" customHeight="1">
      <c r="E16988" s="612">
        <f t="shared" si="194"/>
        <v>3764362.2</v>
      </c>
    </row>
    <row r="16989" spans="5:5" ht="22.5" customHeight="1">
      <c r="E16989" s="612">
        <f t="shared" si="194"/>
        <v>3764362.2</v>
      </c>
    </row>
    <row r="16990" spans="5:5" ht="22.5" customHeight="1">
      <c r="E16990" s="612">
        <f t="shared" si="194"/>
        <v>3764362.2</v>
      </c>
    </row>
    <row r="16991" spans="5:5" ht="22.5" customHeight="1">
      <c r="E16991" s="612">
        <f t="shared" si="194"/>
        <v>3764362.2</v>
      </c>
    </row>
    <row r="16992" spans="5:5" ht="22.5" customHeight="1">
      <c r="E16992" s="612">
        <f t="shared" si="194"/>
        <v>3764362.2</v>
      </c>
    </row>
    <row r="16993" spans="5:5" ht="22.5" customHeight="1">
      <c r="E16993" s="612">
        <f t="shared" si="194"/>
        <v>3764362.2</v>
      </c>
    </row>
    <row r="16994" spans="5:5" ht="22.5" customHeight="1">
      <c r="E16994" s="612">
        <f t="shared" si="194"/>
        <v>3764362.2</v>
      </c>
    </row>
    <row r="16995" spans="5:5" ht="22.5" customHeight="1">
      <c r="E16995" s="612">
        <f t="shared" si="194"/>
        <v>3764362.2</v>
      </c>
    </row>
    <row r="16996" spans="5:5" ht="22.5" customHeight="1">
      <c r="E16996" s="612">
        <f t="shared" si="194"/>
        <v>3764362.2</v>
      </c>
    </row>
    <row r="16997" spans="5:5" ht="22.5" customHeight="1">
      <c r="E16997" s="612">
        <f t="shared" si="194"/>
        <v>3764362.2</v>
      </c>
    </row>
    <row r="16998" spans="5:5" ht="22.5" customHeight="1">
      <c r="E16998" s="612">
        <f t="shared" si="194"/>
        <v>3764362.2</v>
      </c>
    </row>
    <row r="16999" spans="5:5" ht="22.5" customHeight="1">
      <c r="E16999" s="612">
        <f t="shared" si="194"/>
        <v>3764362.2</v>
      </c>
    </row>
    <row r="17000" spans="5:5" ht="22.5" customHeight="1">
      <c r="E17000" s="612">
        <f t="shared" si="194"/>
        <v>3764362.2</v>
      </c>
    </row>
    <row r="17001" spans="5:5" ht="22.5" customHeight="1">
      <c r="E17001" s="612">
        <f t="shared" si="194"/>
        <v>3764362.2</v>
      </c>
    </row>
    <row r="17002" spans="5:5" ht="22.5" customHeight="1">
      <c r="E17002" s="612">
        <f t="shared" si="194"/>
        <v>3764362.2</v>
      </c>
    </row>
    <row r="17003" spans="5:5" ht="22.5" customHeight="1">
      <c r="E17003" s="612">
        <f t="shared" si="194"/>
        <v>3764362.2</v>
      </c>
    </row>
    <row r="17004" spans="5:5" ht="22.5" customHeight="1">
      <c r="E17004" s="612">
        <f t="shared" si="194"/>
        <v>3764362.2</v>
      </c>
    </row>
    <row r="17005" spans="5:5" ht="22.5" customHeight="1">
      <c r="E17005" s="612">
        <f t="shared" si="194"/>
        <v>3764362.2</v>
      </c>
    </row>
    <row r="17006" spans="5:5" ht="22.5" customHeight="1">
      <c r="E17006" s="612">
        <f t="shared" si="194"/>
        <v>3764362.2</v>
      </c>
    </row>
    <row r="17007" spans="5:5" ht="22.5" customHeight="1">
      <c r="E17007" s="612">
        <f t="shared" si="194"/>
        <v>3764362.2</v>
      </c>
    </row>
    <row r="17008" spans="5:5" ht="22.5" customHeight="1">
      <c r="E17008" s="612">
        <f t="shared" si="194"/>
        <v>3764362.2</v>
      </c>
    </row>
    <row r="17009" spans="5:5" ht="22.5" customHeight="1">
      <c r="E17009" s="612">
        <f t="shared" si="194"/>
        <v>3764362.2</v>
      </c>
    </row>
    <row r="17010" spans="5:5" ht="22.5" customHeight="1">
      <c r="E17010" s="612">
        <f t="shared" si="194"/>
        <v>3764362.2</v>
      </c>
    </row>
    <row r="17011" spans="5:5" ht="22.5" customHeight="1">
      <c r="E17011" s="612">
        <f t="shared" si="194"/>
        <v>3764362.2</v>
      </c>
    </row>
    <row r="17012" spans="5:5" ht="22.5" customHeight="1">
      <c r="E17012" s="612">
        <f t="shared" si="194"/>
        <v>3764362.2</v>
      </c>
    </row>
    <row r="17013" spans="5:5" ht="22.5" customHeight="1">
      <c r="E17013" s="612">
        <f t="shared" si="194"/>
        <v>3764362.2</v>
      </c>
    </row>
    <row r="17014" spans="5:5" ht="22.5" customHeight="1">
      <c r="E17014" s="612">
        <f t="shared" si="194"/>
        <v>3764362.2</v>
      </c>
    </row>
    <row r="17015" spans="5:5" ht="22.5" customHeight="1">
      <c r="E17015" s="612">
        <f t="shared" si="194"/>
        <v>3764362.2</v>
      </c>
    </row>
    <row r="17016" spans="5:5" ht="22.5" customHeight="1">
      <c r="E17016" s="612">
        <f t="shared" si="194"/>
        <v>3764362.2</v>
      </c>
    </row>
    <row r="17017" spans="5:5" ht="22.5" customHeight="1">
      <c r="E17017" s="612">
        <f t="shared" si="194"/>
        <v>3764362.2</v>
      </c>
    </row>
    <row r="17018" spans="5:5" ht="22.5" customHeight="1">
      <c r="E17018" s="612">
        <f t="shared" si="194"/>
        <v>3764362.2</v>
      </c>
    </row>
    <row r="17019" spans="5:5" ht="22.5" customHeight="1">
      <c r="E17019" s="612">
        <f t="shared" si="194"/>
        <v>3764362.2</v>
      </c>
    </row>
    <row r="17020" spans="5:5" ht="22.5" customHeight="1">
      <c r="E17020" s="612">
        <f t="shared" si="194"/>
        <v>3764362.2</v>
      </c>
    </row>
    <row r="17021" spans="5:5" ht="22.5" customHeight="1">
      <c r="E17021" s="612">
        <f t="shared" si="194"/>
        <v>3764362.2</v>
      </c>
    </row>
    <row r="17022" spans="5:5" ht="22.5" customHeight="1">
      <c r="E17022" s="612">
        <f t="shared" si="194"/>
        <v>3764362.2</v>
      </c>
    </row>
    <row r="17023" spans="5:5" ht="22.5" customHeight="1">
      <c r="E17023" s="612">
        <f t="shared" si="194"/>
        <v>3764362.2</v>
      </c>
    </row>
    <row r="17024" spans="5:5" ht="22.5" customHeight="1">
      <c r="E17024" s="612">
        <f t="shared" si="194"/>
        <v>3764362.2</v>
      </c>
    </row>
    <row r="17025" spans="5:5" ht="22.5" customHeight="1">
      <c r="E17025" s="612">
        <f t="shared" si="194"/>
        <v>3764362.2</v>
      </c>
    </row>
    <row r="17026" spans="5:5" ht="22.5" customHeight="1">
      <c r="E17026" s="612">
        <f t="shared" si="194"/>
        <v>3764362.2</v>
      </c>
    </row>
    <row r="17027" spans="5:5" ht="22.5" customHeight="1">
      <c r="E17027" s="612">
        <f t="shared" si="194"/>
        <v>3764362.2</v>
      </c>
    </row>
    <row r="17028" spans="5:5" ht="22.5" customHeight="1">
      <c r="E17028" s="612">
        <f t="shared" si="194"/>
        <v>3764362.2</v>
      </c>
    </row>
    <row r="17029" spans="5:5" ht="22.5" customHeight="1">
      <c r="E17029" s="612">
        <f t="shared" si="194"/>
        <v>3764362.2</v>
      </c>
    </row>
    <row r="17030" spans="5:5" ht="22.5" customHeight="1">
      <c r="E17030" s="612">
        <f t="shared" si="194"/>
        <v>3764362.2</v>
      </c>
    </row>
    <row r="17031" spans="5:5" ht="22.5" customHeight="1">
      <c r="E17031" s="612">
        <f t="shared" si="194"/>
        <v>3764362.2</v>
      </c>
    </row>
    <row r="17032" spans="5:5" ht="22.5" customHeight="1">
      <c r="E17032" s="612">
        <f t="shared" si="194"/>
        <v>3764362.2</v>
      </c>
    </row>
    <row r="17033" spans="5:5" ht="22.5" customHeight="1">
      <c r="E17033" s="612">
        <f t="shared" si="194"/>
        <v>3764362.2</v>
      </c>
    </row>
    <row r="17034" spans="5:5" ht="22.5" customHeight="1">
      <c r="E17034" s="612">
        <f t="shared" ref="E17034:E17097" si="195">E17033-D17034+C17034</f>
        <v>3764362.2</v>
      </c>
    </row>
    <row r="17035" spans="5:5" ht="22.5" customHeight="1">
      <c r="E17035" s="612">
        <f t="shared" si="195"/>
        <v>3764362.2</v>
      </c>
    </row>
    <row r="17036" spans="5:5" ht="22.5" customHeight="1">
      <c r="E17036" s="612">
        <f t="shared" si="195"/>
        <v>3764362.2</v>
      </c>
    </row>
    <row r="17037" spans="5:5" ht="22.5" customHeight="1">
      <c r="E17037" s="612">
        <f t="shared" si="195"/>
        <v>3764362.2</v>
      </c>
    </row>
    <row r="17038" spans="5:5" ht="22.5" customHeight="1">
      <c r="E17038" s="612">
        <f t="shared" si="195"/>
        <v>3764362.2</v>
      </c>
    </row>
    <row r="17039" spans="5:5" ht="22.5" customHeight="1">
      <c r="E17039" s="612">
        <f t="shared" si="195"/>
        <v>3764362.2</v>
      </c>
    </row>
    <row r="17040" spans="5:5" ht="22.5" customHeight="1">
      <c r="E17040" s="612">
        <f t="shared" si="195"/>
        <v>3764362.2</v>
      </c>
    </row>
    <row r="17041" spans="5:5" ht="22.5" customHeight="1">
      <c r="E17041" s="612">
        <f t="shared" si="195"/>
        <v>3764362.2</v>
      </c>
    </row>
    <row r="17042" spans="5:5" ht="22.5" customHeight="1">
      <c r="E17042" s="612">
        <f t="shared" si="195"/>
        <v>3764362.2</v>
      </c>
    </row>
    <row r="17043" spans="5:5" ht="22.5" customHeight="1">
      <c r="E17043" s="612">
        <f t="shared" si="195"/>
        <v>3764362.2</v>
      </c>
    </row>
    <row r="17044" spans="5:5" ht="22.5" customHeight="1">
      <c r="E17044" s="612">
        <f t="shared" si="195"/>
        <v>3764362.2</v>
      </c>
    </row>
    <row r="17045" spans="5:5" ht="22.5" customHeight="1">
      <c r="E17045" s="612">
        <f t="shared" si="195"/>
        <v>3764362.2</v>
      </c>
    </row>
    <row r="17046" spans="5:5" ht="22.5" customHeight="1">
      <c r="E17046" s="612">
        <f t="shared" si="195"/>
        <v>3764362.2</v>
      </c>
    </row>
    <row r="17047" spans="5:5" ht="22.5" customHeight="1">
      <c r="E17047" s="612">
        <f t="shared" si="195"/>
        <v>3764362.2</v>
      </c>
    </row>
    <row r="17048" spans="5:5" ht="22.5" customHeight="1">
      <c r="E17048" s="612">
        <f t="shared" si="195"/>
        <v>3764362.2</v>
      </c>
    </row>
    <row r="17049" spans="5:5" ht="22.5" customHeight="1">
      <c r="E17049" s="612">
        <f t="shared" si="195"/>
        <v>3764362.2</v>
      </c>
    </row>
    <row r="17050" spans="5:5" ht="22.5" customHeight="1">
      <c r="E17050" s="612">
        <f t="shared" si="195"/>
        <v>3764362.2</v>
      </c>
    </row>
    <row r="17051" spans="5:5" ht="22.5" customHeight="1">
      <c r="E17051" s="612">
        <f t="shared" si="195"/>
        <v>3764362.2</v>
      </c>
    </row>
    <row r="17052" spans="5:5" ht="22.5" customHeight="1">
      <c r="E17052" s="612">
        <f t="shared" si="195"/>
        <v>3764362.2</v>
      </c>
    </row>
    <row r="17053" spans="5:5" ht="22.5" customHeight="1">
      <c r="E17053" s="612">
        <f t="shared" si="195"/>
        <v>3764362.2</v>
      </c>
    </row>
    <row r="17054" spans="5:5" ht="22.5" customHeight="1">
      <c r="E17054" s="612">
        <f t="shared" si="195"/>
        <v>3764362.2</v>
      </c>
    </row>
    <row r="17055" spans="5:5" ht="22.5" customHeight="1">
      <c r="E17055" s="612">
        <f t="shared" si="195"/>
        <v>3764362.2</v>
      </c>
    </row>
    <row r="17056" spans="5:5" ht="22.5" customHeight="1">
      <c r="E17056" s="612">
        <f t="shared" si="195"/>
        <v>3764362.2</v>
      </c>
    </row>
    <row r="17057" spans="5:5" ht="22.5" customHeight="1">
      <c r="E17057" s="612">
        <f t="shared" si="195"/>
        <v>3764362.2</v>
      </c>
    </row>
    <row r="17058" spans="5:5" ht="22.5" customHeight="1">
      <c r="E17058" s="612">
        <f t="shared" si="195"/>
        <v>3764362.2</v>
      </c>
    </row>
    <row r="17059" spans="5:5" ht="22.5" customHeight="1">
      <c r="E17059" s="612">
        <f t="shared" si="195"/>
        <v>3764362.2</v>
      </c>
    </row>
    <row r="17060" spans="5:5" ht="22.5" customHeight="1">
      <c r="E17060" s="612">
        <f t="shared" si="195"/>
        <v>3764362.2</v>
      </c>
    </row>
    <row r="17061" spans="5:5" ht="22.5" customHeight="1">
      <c r="E17061" s="612">
        <f t="shared" si="195"/>
        <v>3764362.2</v>
      </c>
    </row>
    <row r="17062" spans="5:5" ht="22.5" customHeight="1">
      <c r="E17062" s="612">
        <f t="shared" si="195"/>
        <v>3764362.2</v>
      </c>
    </row>
    <row r="17063" spans="5:5" ht="22.5" customHeight="1">
      <c r="E17063" s="612">
        <f t="shared" si="195"/>
        <v>3764362.2</v>
      </c>
    </row>
    <row r="17064" spans="5:5" ht="22.5" customHeight="1">
      <c r="E17064" s="612">
        <f t="shared" si="195"/>
        <v>3764362.2</v>
      </c>
    </row>
    <row r="17065" spans="5:5" ht="22.5" customHeight="1">
      <c r="E17065" s="612">
        <f t="shared" si="195"/>
        <v>3764362.2</v>
      </c>
    </row>
    <row r="17066" spans="5:5" ht="22.5" customHeight="1">
      <c r="E17066" s="612">
        <f t="shared" si="195"/>
        <v>3764362.2</v>
      </c>
    </row>
    <row r="17067" spans="5:5" ht="22.5" customHeight="1">
      <c r="E17067" s="612">
        <f t="shared" si="195"/>
        <v>3764362.2</v>
      </c>
    </row>
    <row r="17068" spans="5:5" ht="22.5" customHeight="1">
      <c r="E17068" s="612">
        <f t="shared" si="195"/>
        <v>3764362.2</v>
      </c>
    </row>
    <row r="17069" spans="5:5" ht="22.5" customHeight="1">
      <c r="E17069" s="612">
        <f t="shared" si="195"/>
        <v>3764362.2</v>
      </c>
    </row>
    <row r="17070" spans="5:5" ht="22.5" customHeight="1">
      <c r="E17070" s="612">
        <f t="shared" si="195"/>
        <v>3764362.2</v>
      </c>
    </row>
    <row r="17071" spans="5:5" ht="22.5" customHeight="1">
      <c r="E17071" s="612">
        <f t="shared" si="195"/>
        <v>3764362.2</v>
      </c>
    </row>
    <row r="17072" spans="5:5" ht="22.5" customHeight="1">
      <c r="E17072" s="612">
        <f t="shared" si="195"/>
        <v>3764362.2</v>
      </c>
    </row>
    <row r="17073" spans="5:5" ht="22.5" customHeight="1">
      <c r="E17073" s="612">
        <f t="shared" si="195"/>
        <v>3764362.2</v>
      </c>
    </row>
    <row r="17074" spans="5:5" ht="22.5" customHeight="1">
      <c r="E17074" s="612">
        <f t="shared" si="195"/>
        <v>3764362.2</v>
      </c>
    </row>
    <row r="17075" spans="5:5" ht="22.5" customHeight="1">
      <c r="E17075" s="612">
        <f t="shared" si="195"/>
        <v>3764362.2</v>
      </c>
    </row>
    <row r="17076" spans="5:5" ht="22.5" customHeight="1">
      <c r="E17076" s="612">
        <f t="shared" si="195"/>
        <v>3764362.2</v>
      </c>
    </row>
    <row r="17077" spans="5:5" ht="22.5" customHeight="1">
      <c r="E17077" s="612">
        <f t="shared" si="195"/>
        <v>3764362.2</v>
      </c>
    </row>
    <row r="17078" spans="5:5" ht="22.5" customHeight="1">
      <c r="E17078" s="612">
        <f t="shared" si="195"/>
        <v>3764362.2</v>
      </c>
    </row>
    <row r="17079" spans="5:5" ht="22.5" customHeight="1">
      <c r="E17079" s="612">
        <f t="shared" si="195"/>
        <v>3764362.2</v>
      </c>
    </row>
    <row r="17080" spans="5:5" ht="22.5" customHeight="1">
      <c r="E17080" s="612">
        <f t="shared" si="195"/>
        <v>3764362.2</v>
      </c>
    </row>
    <row r="17081" spans="5:5" ht="22.5" customHeight="1">
      <c r="E17081" s="612">
        <f t="shared" si="195"/>
        <v>3764362.2</v>
      </c>
    </row>
    <row r="17082" spans="5:5" ht="22.5" customHeight="1">
      <c r="E17082" s="612">
        <f t="shared" si="195"/>
        <v>3764362.2</v>
      </c>
    </row>
    <row r="17083" spans="5:5" ht="22.5" customHeight="1">
      <c r="E17083" s="612">
        <f t="shared" si="195"/>
        <v>3764362.2</v>
      </c>
    </row>
    <row r="17084" spans="5:5" ht="22.5" customHeight="1">
      <c r="E17084" s="612">
        <f t="shared" si="195"/>
        <v>3764362.2</v>
      </c>
    </row>
    <row r="17085" spans="5:5" ht="22.5" customHeight="1">
      <c r="E17085" s="612">
        <f t="shared" si="195"/>
        <v>3764362.2</v>
      </c>
    </row>
    <row r="17086" spans="5:5" ht="22.5" customHeight="1">
      <c r="E17086" s="612">
        <f t="shared" si="195"/>
        <v>3764362.2</v>
      </c>
    </row>
    <row r="17087" spans="5:5" ht="22.5" customHeight="1">
      <c r="E17087" s="612">
        <f t="shared" si="195"/>
        <v>3764362.2</v>
      </c>
    </row>
    <row r="17088" spans="5:5" ht="22.5" customHeight="1">
      <c r="E17088" s="612">
        <f t="shared" si="195"/>
        <v>3764362.2</v>
      </c>
    </row>
    <row r="17089" spans="5:5" ht="22.5" customHeight="1">
      <c r="E17089" s="612">
        <f t="shared" si="195"/>
        <v>3764362.2</v>
      </c>
    </row>
    <row r="17090" spans="5:5" ht="22.5" customHeight="1">
      <c r="E17090" s="612">
        <f t="shared" si="195"/>
        <v>3764362.2</v>
      </c>
    </row>
    <row r="17091" spans="5:5" ht="22.5" customHeight="1">
      <c r="E17091" s="612">
        <f t="shared" si="195"/>
        <v>3764362.2</v>
      </c>
    </row>
    <row r="17092" spans="5:5" ht="22.5" customHeight="1">
      <c r="E17092" s="612">
        <f t="shared" si="195"/>
        <v>3764362.2</v>
      </c>
    </row>
    <row r="17093" spans="5:5" ht="22.5" customHeight="1">
      <c r="E17093" s="612">
        <f t="shared" si="195"/>
        <v>3764362.2</v>
      </c>
    </row>
    <row r="17094" spans="5:5" ht="22.5" customHeight="1">
      <c r="E17094" s="612">
        <f t="shared" si="195"/>
        <v>3764362.2</v>
      </c>
    </row>
    <row r="17095" spans="5:5" ht="22.5" customHeight="1">
      <c r="E17095" s="612">
        <f t="shared" si="195"/>
        <v>3764362.2</v>
      </c>
    </row>
    <row r="17096" spans="5:5" ht="22.5" customHeight="1">
      <c r="E17096" s="612">
        <f t="shared" si="195"/>
        <v>3764362.2</v>
      </c>
    </row>
    <row r="17097" spans="5:5" ht="22.5" customHeight="1">
      <c r="E17097" s="612">
        <f t="shared" si="195"/>
        <v>3764362.2</v>
      </c>
    </row>
    <row r="17098" spans="5:5" ht="22.5" customHeight="1">
      <c r="E17098" s="612">
        <f t="shared" ref="E17098:E17161" si="196">E17097-D17098+C17098</f>
        <v>3764362.2</v>
      </c>
    </row>
    <row r="17099" spans="5:5" ht="22.5" customHeight="1">
      <c r="E17099" s="612">
        <f t="shared" si="196"/>
        <v>3764362.2</v>
      </c>
    </row>
    <row r="17100" spans="5:5" ht="22.5" customHeight="1">
      <c r="E17100" s="612">
        <f t="shared" si="196"/>
        <v>3764362.2</v>
      </c>
    </row>
    <row r="17101" spans="5:5" ht="22.5" customHeight="1">
      <c r="E17101" s="612">
        <f t="shared" si="196"/>
        <v>3764362.2</v>
      </c>
    </row>
    <row r="17102" spans="5:5" ht="22.5" customHeight="1">
      <c r="E17102" s="612">
        <f t="shared" si="196"/>
        <v>3764362.2</v>
      </c>
    </row>
    <row r="17103" spans="5:5" ht="22.5" customHeight="1">
      <c r="E17103" s="612">
        <f t="shared" si="196"/>
        <v>3764362.2</v>
      </c>
    </row>
    <row r="17104" spans="5:5" ht="22.5" customHeight="1">
      <c r="E17104" s="612">
        <f t="shared" si="196"/>
        <v>3764362.2</v>
      </c>
    </row>
    <row r="17105" spans="5:5" ht="22.5" customHeight="1">
      <c r="E17105" s="612">
        <f t="shared" si="196"/>
        <v>3764362.2</v>
      </c>
    </row>
    <row r="17106" spans="5:5" ht="22.5" customHeight="1">
      <c r="E17106" s="612">
        <f t="shared" si="196"/>
        <v>3764362.2</v>
      </c>
    </row>
    <row r="17107" spans="5:5" ht="22.5" customHeight="1">
      <c r="E17107" s="612">
        <f t="shared" si="196"/>
        <v>3764362.2</v>
      </c>
    </row>
    <row r="17108" spans="5:5" ht="22.5" customHeight="1">
      <c r="E17108" s="612">
        <f t="shared" si="196"/>
        <v>3764362.2</v>
      </c>
    </row>
    <row r="17109" spans="5:5" ht="22.5" customHeight="1">
      <c r="E17109" s="612">
        <f t="shared" si="196"/>
        <v>3764362.2</v>
      </c>
    </row>
    <row r="17110" spans="5:5" ht="22.5" customHeight="1">
      <c r="E17110" s="612">
        <f t="shared" si="196"/>
        <v>3764362.2</v>
      </c>
    </row>
    <row r="17111" spans="5:5" ht="22.5" customHeight="1">
      <c r="E17111" s="612">
        <f t="shared" si="196"/>
        <v>3764362.2</v>
      </c>
    </row>
    <row r="17112" spans="5:5" ht="22.5" customHeight="1">
      <c r="E17112" s="612">
        <f t="shared" si="196"/>
        <v>3764362.2</v>
      </c>
    </row>
    <row r="17113" spans="5:5" ht="22.5" customHeight="1">
      <c r="E17113" s="612">
        <f t="shared" si="196"/>
        <v>3764362.2</v>
      </c>
    </row>
    <row r="17114" spans="5:5" ht="22.5" customHeight="1">
      <c r="E17114" s="612">
        <f t="shared" si="196"/>
        <v>3764362.2</v>
      </c>
    </row>
    <row r="17115" spans="5:5" ht="22.5" customHeight="1">
      <c r="E17115" s="612">
        <f t="shared" si="196"/>
        <v>3764362.2</v>
      </c>
    </row>
    <row r="17116" spans="5:5" ht="22.5" customHeight="1">
      <c r="E17116" s="612">
        <f t="shared" si="196"/>
        <v>3764362.2</v>
      </c>
    </row>
    <row r="17117" spans="5:5" ht="22.5" customHeight="1">
      <c r="E17117" s="612">
        <f t="shared" si="196"/>
        <v>3764362.2</v>
      </c>
    </row>
    <row r="17118" spans="5:5" ht="22.5" customHeight="1">
      <c r="E17118" s="612">
        <f t="shared" si="196"/>
        <v>3764362.2</v>
      </c>
    </row>
    <row r="17119" spans="5:5" ht="22.5" customHeight="1">
      <c r="E17119" s="612">
        <f t="shared" si="196"/>
        <v>3764362.2</v>
      </c>
    </row>
    <row r="17120" spans="5:5" ht="22.5" customHeight="1">
      <c r="E17120" s="612">
        <f t="shared" si="196"/>
        <v>3764362.2</v>
      </c>
    </row>
    <row r="17121" spans="5:5" ht="22.5" customHeight="1">
      <c r="E17121" s="612">
        <f t="shared" si="196"/>
        <v>3764362.2</v>
      </c>
    </row>
    <row r="17122" spans="5:5" ht="22.5" customHeight="1">
      <c r="E17122" s="612">
        <f t="shared" si="196"/>
        <v>3764362.2</v>
      </c>
    </row>
    <row r="17123" spans="5:5" ht="22.5" customHeight="1">
      <c r="E17123" s="612">
        <f t="shared" si="196"/>
        <v>3764362.2</v>
      </c>
    </row>
    <row r="17124" spans="5:5" ht="22.5" customHeight="1">
      <c r="E17124" s="612">
        <f t="shared" si="196"/>
        <v>3764362.2</v>
      </c>
    </row>
    <row r="17125" spans="5:5" ht="22.5" customHeight="1">
      <c r="E17125" s="612">
        <f t="shared" si="196"/>
        <v>3764362.2</v>
      </c>
    </row>
    <row r="17126" spans="5:5" ht="22.5" customHeight="1">
      <c r="E17126" s="612">
        <f t="shared" si="196"/>
        <v>3764362.2</v>
      </c>
    </row>
    <row r="17127" spans="5:5" ht="22.5" customHeight="1">
      <c r="E17127" s="612">
        <f t="shared" si="196"/>
        <v>3764362.2</v>
      </c>
    </row>
    <row r="17128" spans="5:5" ht="22.5" customHeight="1">
      <c r="E17128" s="612">
        <f t="shared" si="196"/>
        <v>3764362.2</v>
      </c>
    </row>
    <row r="17129" spans="5:5" ht="22.5" customHeight="1">
      <c r="E17129" s="612">
        <f t="shared" si="196"/>
        <v>3764362.2</v>
      </c>
    </row>
    <row r="17130" spans="5:5" ht="22.5" customHeight="1">
      <c r="E17130" s="612">
        <f t="shared" si="196"/>
        <v>3764362.2</v>
      </c>
    </row>
    <row r="17131" spans="5:5" ht="22.5" customHeight="1">
      <c r="E17131" s="612">
        <f t="shared" si="196"/>
        <v>3764362.2</v>
      </c>
    </row>
    <row r="17132" spans="5:5" ht="22.5" customHeight="1">
      <c r="E17132" s="612">
        <f t="shared" si="196"/>
        <v>3764362.2</v>
      </c>
    </row>
    <row r="17133" spans="5:5" ht="22.5" customHeight="1">
      <c r="E17133" s="612">
        <f t="shared" si="196"/>
        <v>3764362.2</v>
      </c>
    </row>
    <row r="17134" spans="5:5" ht="22.5" customHeight="1">
      <c r="E17134" s="612">
        <f t="shared" si="196"/>
        <v>3764362.2</v>
      </c>
    </row>
    <row r="17135" spans="5:5" ht="22.5" customHeight="1">
      <c r="E17135" s="612">
        <f t="shared" si="196"/>
        <v>3764362.2</v>
      </c>
    </row>
    <row r="17136" spans="5:5" ht="22.5" customHeight="1">
      <c r="E17136" s="612">
        <f t="shared" si="196"/>
        <v>3764362.2</v>
      </c>
    </row>
    <row r="17137" spans="5:5" ht="22.5" customHeight="1">
      <c r="E17137" s="612">
        <f t="shared" si="196"/>
        <v>3764362.2</v>
      </c>
    </row>
    <row r="17138" spans="5:5" ht="22.5" customHeight="1">
      <c r="E17138" s="612">
        <f t="shared" si="196"/>
        <v>3764362.2</v>
      </c>
    </row>
    <row r="17139" spans="5:5" ht="22.5" customHeight="1">
      <c r="E17139" s="612">
        <f t="shared" si="196"/>
        <v>3764362.2</v>
      </c>
    </row>
    <row r="17140" spans="5:5" ht="22.5" customHeight="1">
      <c r="E17140" s="612">
        <f t="shared" si="196"/>
        <v>3764362.2</v>
      </c>
    </row>
    <row r="17141" spans="5:5" ht="22.5" customHeight="1">
      <c r="E17141" s="612">
        <f t="shared" si="196"/>
        <v>3764362.2</v>
      </c>
    </row>
    <row r="17142" spans="5:5" ht="22.5" customHeight="1">
      <c r="E17142" s="612">
        <f t="shared" si="196"/>
        <v>3764362.2</v>
      </c>
    </row>
    <row r="17143" spans="5:5" ht="22.5" customHeight="1">
      <c r="E17143" s="612">
        <f t="shared" si="196"/>
        <v>3764362.2</v>
      </c>
    </row>
    <row r="17144" spans="5:5" ht="22.5" customHeight="1">
      <c r="E17144" s="612">
        <f t="shared" si="196"/>
        <v>3764362.2</v>
      </c>
    </row>
    <row r="17145" spans="5:5" ht="22.5" customHeight="1">
      <c r="E17145" s="612">
        <f t="shared" si="196"/>
        <v>3764362.2</v>
      </c>
    </row>
    <row r="17146" spans="5:5" ht="22.5" customHeight="1">
      <c r="E17146" s="612">
        <f t="shared" si="196"/>
        <v>3764362.2</v>
      </c>
    </row>
    <row r="17147" spans="5:5" ht="22.5" customHeight="1">
      <c r="E17147" s="612">
        <f t="shared" si="196"/>
        <v>3764362.2</v>
      </c>
    </row>
    <row r="17148" spans="5:5" ht="22.5" customHeight="1">
      <c r="E17148" s="612">
        <f t="shared" si="196"/>
        <v>3764362.2</v>
      </c>
    </row>
    <row r="17149" spans="5:5" ht="22.5" customHeight="1">
      <c r="E17149" s="612">
        <f t="shared" si="196"/>
        <v>3764362.2</v>
      </c>
    </row>
    <row r="17150" spans="5:5" ht="22.5" customHeight="1">
      <c r="E17150" s="612">
        <f t="shared" si="196"/>
        <v>3764362.2</v>
      </c>
    </row>
    <row r="17151" spans="5:5" ht="22.5" customHeight="1">
      <c r="E17151" s="612">
        <f t="shared" si="196"/>
        <v>3764362.2</v>
      </c>
    </row>
    <row r="17152" spans="5:5" ht="22.5" customHeight="1">
      <c r="E17152" s="612">
        <f t="shared" si="196"/>
        <v>3764362.2</v>
      </c>
    </row>
    <row r="17153" spans="5:5" ht="22.5" customHeight="1">
      <c r="E17153" s="612">
        <f t="shared" si="196"/>
        <v>3764362.2</v>
      </c>
    </row>
    <row r="17154" spans="5:5" ht="22.5" customHeight="1">
      <c r="E17154" s="612">
        <f t="shared" si="196"/>
        <v>3764362.2</v>
      </c>
    </row>
    <row r="17155" spans="5:5" ht="22.5" customHeight="1">
      <c r="E17155" s="612">
        <f t="shared" si="196"/>
        <v>3764362.2</v>
      </c>
    </row>
    <row r="17156" spans="5:5" ht="22.5" customHeight="1">
      <c r="E17156" s="612">
        <f t="shared" si="196"/>
        <v>3764362.2</v>
      </c>
    </row>
    <row r="17157" spans="5:5" ht="22.5" customHeight="1">
      <c r="E17157" s="612">
        <f t="shared" si="196"/>
        <v>3764362.2</v>
      </c>
    </row>
    <row r="17158" spans="5:5" ht="22.5" customHeight="1">
      <c r="E17158" s="612">
        <f t="shared" si="196"/>
        <v>3764362.2</v>
      </c>
    </row>
    <row r="17159" spans="5:5" ht="22.5" customHeight="1">
      <c r="E17159" s="612">
        <f t="shared" si="196"/>
        <v>3764362.2</v>
      </c>
    </row>
    <row r="17160" spans="5:5" ht="22.5" customHeight="1">
      <c r="E17160" s="612">
        <f t="shared" si="196"/>
        <v>3764362.2</v>
      </c>
    </row>
    <row r="17161" spans="5:5" ht="22.5" customHeight="1">
      <c r="E17161" s="612">
        <f t="shared" si="196"/>
        <v>3764362.2</v>
      </c>
    </row>
    <row r="17162" spans="5:5" ht="22.5" customHeight="1">
      <c r="E17162" s="612">
        <f t="shared" ref="E17162:E17225" si="197">E17161-D17162+C17162</f>
        <v>3764362.2</v>
      </c>
    </row>
    <row r="17163" spans="5:5" ht="22.5" customHeight="1">
      <c r="E17163" s="612">
        <f t="shared" si="197"/>
        <v>3764362.2</v>
      </c>
    </row>
    <row r="17164" spans="5:5" ht="22.5" customHeight="1">
      <c r="E17164" s="612">
        <f t="shared" si="197"/>
        <v>3764362.2</v>
      </c>
    </row>
    <row r="17165" spans="5:5" ht="22.5" customHeight="1">
      <c r="E17165" s="612">
        <f t="shared" si="197"/>
        <v>3764362.2</v>
      </c>
    </row>
    <row r="17166" spans="5:5" ht="22.5" customHeight="1">
      <c r="E17166" s="612">
        <f t="shared" si="197"/>
        <v>3764362.2</v>
      </c>
    </row>
    <row r="17167" spans="5:5" ht="22.5" customHeight="1">
      <c r="E17167" s="612">
        <f t="shared" si="197"/>
        <v>3764362.2</v>
      </c>
    </row>
    <row r="17168" spans="5:5" ht="22.5" customHeight="1">
      <c r="E17168" s="612">
        <f t="shared" si="197"/>
        <v>3764362.2</v>
      </c>
    </row>
    <row r="17169" spans="5:5" ht="22.5" customHeight="1">
      <c r="E17169" s="612">
        <f t="shared" si="197"/>
        <v>3764362.2</v>
      </c>
    </row>
    <row r="17170" spans="5:5" ht="22.5" customHeight="1">
      <c r="E17170" s="612">
        <f t="shared" si="197"/>
        <v>3764362.2</v>
      </c>
    </row>
    <row r="17171" spans="5:5" ht="22.5" customHeight="1">
      <c r="E17171" s="612">
        <f t="shared" si="197"/>
        <v>3764362.2</v>
      </c>
    </row>
    <row r="17172" spans="5:5" ht="22.5" customHeight="1">
      <c r="E17172" s="612">
        <f t="shared" si="197"/>
        <v>3764362.2</v>
      </c>
    </row>
    <row r="17173" spans="5:5" ht="22.5" customHeight="1">
      <c r="E17173" s="612">
        <f t="shared" si="197"/>
        <v>3764362.2</v>
      </c>
    </row>
    <row r="17174" spans="5:5" ht="22.5" customHeight="1">
      <c r="E17174" s="612">
        <f t="shared" si="197"/>
        <v>3764362.2</v>
      </c>
    </row>
    <row r="17175" spans="5:5" ht="22.5" customHeight="1">
      <c r="E17175" s="612">
        <f t="shared" si="197"/>
        <v>3764362.2</v>
      </c>
    </row>
    <row r="17176" spans="5:5" ht="22.5" customHeight="1">
      <c r="E17176" s="612">
        <f t="shared" si="197"/>
        <v>3764362.2</v>
      </c>
    </row>
    <row r="17177" spans="5:5" ht="22.5" customHeight="1">
      <c r="E17177" s="612">
        <f t="shared" si="197"/>
        <v>3764362.2</v>
      </c>
    </row>
    <row r="17178" spans="5:5" ht="22.5" customHeight="1">
      <c r="E17178" s="612">
        <f t="shared" si="197"/>
        <v>3764362.2</v>
      </c>
    </row>
    <row r="17179" spans="5:5" ht="22.5" customHeight="1">
      <c r="E17179" s="612">
        <f t="shared" si="197"/>
        <v>3764362.2</v>
      </c>
    </row>
    <row r="17180" spans="5:5" ht="22.5" customHeight="1">
      <c r="E17180" s="612">
        <f t="shared" si="197"/>
        <v>3764362.2</v>
      </c>
    </row>
    <row r="17181" spans="5:5" ht="22.5" customHeight="1">
      <c r="E17181" s="612">
        <f t="shared" si="197"/>
        <v>3764362.2</v>
      </c>
    </row>
    <row r="17182" spans="5:5" ht="22.5" customHeight="1">
      <c r="E17182" s="612">
        <f t="shared" si="197"/>
        <v>3764362.2</v>
      </c>
    </row>
    <row r="17183" spans="5:5" ht="22.5" customHeight="1">
      <c r="E17183" s="612">
        <f t="shared" si="197"/>
        <v>3764362.2</v>
      </c>
    </row>
    <row r="17184" spans="5:5" ht="22.5" customHeight="1">
      <c r="E17184" s="612">
        <f t="shared" si="197"/>
        <v>3764362.2</v>
      </c>
    </row>
    <row r="17185" spans="5:5" ht="22.5" customHeight="1">
      <c r="E17185" s="612">
        <f t="shared" si="197"/>
        <v>3764362.2</v>
      </c>
    </row>
    <row r="17186" spans="5:5" ht="22.5" customHeight="1">
      <c r="E17186" s="612">
        <f t="shared" si="197"/>
        <v>3764362.2</v>
      </c>
    </row>
    <row r="17187" spans="5:5" ht="22.5" customHeight="1">
      <c r="E17187" s="612">
        <f t="shared" si="197"/>
        <v>3764362.2</v>
      </c>
    </row>
    <row r="17188" spans="5:5" ht="22.5" customHeight="1">
      <c r="E17188" s="612">
        <f t="shared" si="197"/>
        <v>3764362.2</v>
      </c>
    </row>
    <row r="17189" spans="5:5" ht="22.5" customHeight="1">
      <c r="E17189" s="612">
        <f t="shared" si="197"/>
        <v>3764362.2</v>
      </c>
    </row>
    <row r="17190" spans="5:5" ht="22.5" customHeight="1">
      <c r="E17190" s="612">
        <f t="shared" si="197"/>
        <v>3764362.2</v>
      </c>
    </row>
    <row r="17191" spans="5:5" ht="22.5" customHeight="1">
      <c r="E17191" s="612">
        <f t="shared" si="197"/>
        <v>3764362.2</v>
      </c>
    </row>
    <row r="17192" spans="5:5" ht="22.5" customHeight="1">
      <c r="E17192" s="612">
        <f t="shared" si="197"/>
        <v>3764362.2</v>
      </c>
    </row>
    <row r="17193" spans="5:5" ht="22.5" customHeight="1">
      <c r="E17193" s="612">
        <f t="shared" si="197"/>
        <v>3764362.2</v>
      </c>
    </row>
    <row r="17194" spans="5:5" ht="22.5" customHeight="1">
      <c r="E17194" s="612">
        <f t="shared" si="197"/>
        <v>3764362.2</v>
      </c>
    </row>
    <row r="17195" spans="5:5" ht="22.5" customHeight="1">
      <c r="E17195" s="612">
        <f t="shared" si="197"/>
        <v>3764362.2</v>
      </c>
    </row>
    <row r="17196" spans="5:5" ht="22.5" customHeight="1">
      <c r="E17196" s="612">
        <f t="shared" si="197"/>
        <v>3764362.2</v>
      </c>
    </row>
    <row r="17197" spans="5:5" ht="22.5" customHeight="1">
      <c r="E17197" s="612">
        <f t="shared" si="197"/>
        <v>3764362.2</v>
      </c>
    </row>
    <row r="17198" spans="5:5" ht="22.5" customHeight="1">
      <c r="E17198" s="612">
        <f t="shared" si="197"/>
        <v>3764362.2</v>
      </c>
    </row>
    <row r="17199" spans="5:5" ht="22.5" customHeight="1">
      <c r="E17199" s="612">
        <f t="shared" si="197"/>
        <v>3764362.2</v>
      </c>
    </row>
    <row r="17200" spans="5:5" ht="22.5" customHeight="1">
      <c r="E17200" s="612">
        <f t="shared" si="197"/>
        <v>3764362.2</v>
      </c>
    </row>
    <row r="17201" spans="5:5" ht="22.5" customHeight="1">
      <c r="E17201" s="612">
        <f t="shared" si="197"/>
        <v>3764362.2</v>
      </c>
    </row>
    <row r="17202" spans="5:5" ht="22.5" customHeight="1">
      <c r="E17202" s="612">
        <f t="shared" si="197"/>
        <v>3764362.2</v>
      </c>
    </row>
    <row r="17203" spans="5:5" ht="22.5" customHeight="1">
      <c r="E17203" s="612">
        <f t="shared" si="197"/>
        <v>3764362.2</v>
      </c>
    </row>
    <row r="17204" spans="5:5" ht="22.5" customHeight="1">
      <c r="E17204" s="612">
        <f t="shared" si="197"/>
        <v>3764362.2</v>
      </c>
    </row>
    <row r="17205" spans="5:5" ht="22.5" customHeight="1">
      <c r="E17205" s="612">
        <f t="shared" si="197"/>
        <v>3764362.2</v>
      </c>
    </row>
    <row r="17206" spans="5:5" ht="22.5" customHeight="1">
      <c r="E17206" s="612">
        <f t="shared" si="197"/>
        <v>3764362.2</v>
      </c>
    </row>
    <row r="17207" spans="5:5" ht="22.5" customHeight="1">
      <c r="E17207" s="612">
        <f t="shared" si="197"/>
        <v>3764362.2</v>
      </c>
    </row>
    <row r="17208" spans="5:5" ht="22.5" customHeight="1">
      <c r="E17208" s="612">
        <f t="shared" si="197"/>
        <v>3764362.2</v>
      </c>
    </row>
    <row r="17209" spans="5:5" ht="22.5" customHeight="1">
      <c r="E17209" s="612">
        <f t="shared" si="197"/>
        <v>3764362.2</v>
      </c>
    </row>
    <row r="17210" spans="5:5" ht="22.5" customHeight="1">
      <c r="E17210" s="612">
        <f t="shared" si="197"/>
        <v>3764362.2</v>
      </c>
    </row>
    <row r="17211" spans="5:5" ht="22.5" customHeight="1">
      <c r="E17211" s="612">
        <f t="shared" si="197"/>
        <v>3764362.2</v>
      </c>
    </row>
    <row r="17212" spans="5:5" ht="22.5" customHeight="1">
      <c r="E17212" s="612">
        <f t="shared" si="197"/>
        <v>3764362.2</v>
      </c>
    </row>
    <row r="17213" spans="5:5" ht="22.5" customHeight="1">
      <c r="E17213" s="612">
        <f t="shared" si="197"/>
        <v>3764362.2</v>
      </c>
    </row>
    <row r="17214" spans="5:5" ht="22.5" customHeight="1">
      <c r="E17214" s="612">
        <f t="shared" si="197"/>
        <v>3764362.2</v>
      </c>
    </row>
    <row r="17215" spans="5:5" ht="22.5" customHeight="1">
      <c r="E17215" s="612">
        <f t="shared" si="197"/>
        <v>3764362.2</v>
      </c>
    </row>
    <row r="17216" spans="5:5" ht="22.5" customHeight="1">
      <c r="E17216" s="612">
        <f t="shared" si="197"/>
        <v>3764362.2</v>
      </c>
    </row>
    <row r="17217" spans="5:5" ht="22.5" customHeight="1">
      <c r="E17217" s="612">
        <f t="shared" si="197"/>
        <v>3764362.2</v>
      </c>
    </row>
    <row r="17218" spans="5:5" ht="22.5" customHeight="1">
      <c r="E17218" s="612">
        <f t="shared" si="197"/>
        <v>3764362.2</v>
      </c>
    </row>
    <row r="17219" spans="5:5" ht="22.5" customHeight="1">
      <c r="E17219" s="612">
        <f t="shared" si="197"/>
        <v>3764362.2</v>
      </c>
    </row>
    <row r="17220" spans="5:5" ht="22.5" customHeight="1">
      <c r="E17220" s="612">
        <f t="shared" si="197"/>
        <v>3764362.2</v>
      </c>
    </row>
    <row r="17221" spans="5:5" ht="22.5" customHeight="1">
      <c r="E17221" s="612">
        <f t="shared" si="197"/>
        <v>3764362.2</v>
      </c>
    </row>
    <row r="17222" spans="5:5" ht="22.5" customHeight="1">
      <c r="E17222" s="612">
        <f t="shared" si="197"/>
        <v>3764362.2</v>
      </c>
    </row>
    <row r="17223" spans="5:5" ht="22.5" customHeight="1">
      <c r="E17223" s="612">
        <f t="shared" si="197"/>
        <v>3764362.2</v>
      </c>
    </row>
    <row r="17224" spans="5:5" ht="22.5" customHeight="1">
      <c r="E17224" s="612">
        <f t="shared" si="197"/>
        <v>3764362.2</v>
      </c>
    </row>
    <row r="17225" spans="5:5" ht="22.5" customHeight="1">
      <c r="E17225" s="612">
        <f t="shared" si="197"/>
        <v>3764362.2</v>
      </c>
    </row>
    <row r="17226" spans="5:5" ht="22.5" customHeight="1">
      <c r="E17226" s="612">
        <f t="shared" ref="E17226:E17289" si="198">E17225-D17226+C17226</f>
        <v>3764362.2</v>
      </c>
    </row>
    <row r="17227" spans="5:5" ht="22.5" customHeight="1">
      <c r="E17227" s="612">
        <f t="shared" si="198"/>
        <v>3764362.2</v>
      </c>
    </row>
    <row r="17228" spans="5:5" ht="22.5" customHeight="1">
      <c r="E17228" s="612">
        <f t="shared" si="198"/>
        <v>3764362.2</v>
      </c>
    </row>
    <row r="17229" spans="5:5" ht="22.5" customHeight="1">
      <c r="E17229" s="612">
        <f t="shared" si="198"/>
        <v>3764362.2</v>
      </c>
    </row>
    <row r="17230" spans="5:5" ht="22.5" customHeight="1">
      <c r="E17230" s="612">
        <f t="shared" si="198"/>
        <v>3764362.2</v>
      </c>
    </row>
    <row r="17231" spans="5:5" ht="22.5" customHeight="1">
      <c r="E17231" s="612">
        <f t="shared" si="198"/>
        <v>3764362.2</v>
      </c>
    </row>
    <row r="17232" spans="5:5" ht="22.5" customHeight="1">
      <c r="E17232" s="612">
        <f t="shared" si="198"/>
        <v>3764362.2</v>
      </c>
    </row>
    <row r="17233" spans="5:5" ht="22.5" customHeight="1">
      <c r="E17233" s="612">
        <f t="shared" si="198"/>
        <v>3764362.2</v>
      </c>
    </row>
    <row r="17234" spans="5:5" ht="22.5" customHeight="1">
      <c r="E17234" s="612">
        <f t="shared" si="198"/>
        <v>3764362.2</v>
      </c>
    </row>
    <row r="17235" spans="5:5" ht="22.5" customHeight="1">
      <c r="E17235" s="612">
        <f t="shared" si="198"/>
        <v>3764362.2</v>
      </c>
    </row>
    <row r="17236" spans="5:5" ht="22.5" customHeight="1">
      <c r="E17236" s="612">
        <f t="shared" si="198"/>
        <v>3764362.2</v>
      </c>
    </row>
    <row r="17237" spans="5:5" ht="22.5" customHeight="1">
      <c r="E17237" s="612">
        <f t="shared" si="198"/>
        <v>3764362.2</v>
      </c>
    </row>
    <row r="17238" spans="5:5" ht="22.5" customHeight="1">
      <c r="E17238" s="612">
        <f t="shared" si="198"/>
        <v>3764362.2</v>
      </c>
    </row>
    <row r="17239" spans="5:5" ht="22.5" customHeight="1">
      <c r="E17239" s="612">
        <f t="shared" si="198"/>
        <v>3764362.2</v>
      </c>
    </row>
    <row r="17240" spans="5:5" ht="22.5" customHeight="1">
      <c r="E17240" s="612">
        <f t="shared" si="198"/>
        <v>3764362.2</v>
      </c>
    </row>
    <row r="17241" spans="5:5" ht="22.5" customHeight="1">
      <c r="E17241" s="612">
        <f t="shared" si="198"/>
        <v>3764362.2</v>
      </c>
    </row>
    <row r="17242" spans="5:5" ht="22.5" customHeight="1">
      <c r="E17242" s="612">
        <f t="shared" si="198"/>
        <v>3764362.2</v>
      </c>
    </row>
    <row r="17243" spans="5:5" ht="22.5" customHeight="1">
      <c r="E17243" s="612">
        <f t="shared" si="198"/>
        <v>3764362.2</v>
      </c>
    </row>
    <row r="17244" spans="5:5" ht="22.5" customHeight="1">
      <c r="E17244" s="612">
        <f t="shared" si="198"/>
        <v>3764362.2</v>
      </c>
    </row>
    <row r="17245" spans="5:5" ht="22.5" customHeight="1">
      <c r="E17245" s="612">
        <f t="shared" si="198"/>
        <v>3764362.2</v>
      </c>
    </row>
    <row r="17246" spans="5:5" ht="22.5" customHeight="1">
      <c r="E17246" s="612">
        <f t="shared" si="198"/>
        <v>3764362.2</v>
      </c>
    </row>
    <row r="17247" spans="5:5" ht="22.5" customHeight="1">
      <c r="E17247" s="612">
        <f t="shared" si="198"/>
        <v>3764362.2</v>
      </c>
    </row>
    <row r="17248" spans="5:5" ht="22.5" customHeight="1">
      <c r="E17248" s="612">
        <f t="shared" si="198"/>
        <v>3764362.2</v>
      </c>
    </row>
    <row r="17249" spans="5:5" ht="22.5" customHeight="1">
      <c r="E17249" s="612">
        <f t="shared" si="198"/>
        <v>3764362.2</v>
      </c>
    </row>
    <row r="17250" spans="5:5" ht="22.5" customHeight="1">
      <c r="E17250" s="612">
        <f t="shared" si="198"/>
        <v>3764362.2</v>
      </c>
    </row>
    <row r="17251" spans="5:5" ht="22.5" customHeight="1">
      <c r="E17251" s="612">
        <f t="shared" si="198"/>
        <v>3764362.2</v>
      </c>
    </row>
    <row r="17252" spans="5:5" ht="22.5" customHeight="1">
      <c r="E17252" s="612">
        <f t="shared" si="198"/>
        <v>3764362.2</v>
      </c>
    </row>
    <row r="17253" spans="5:5" ht="22.5" customHeight="1">
      <c r="E17253" s="612">
        <f t="shared" si="198"/>
        <v>3764362.2</v>
      </c>
    </row>
    <row r="17254" spans="5:5" ht="22.5" customHeight="1">
      <c r="E17254" s="612">
        <f t="shared" si="198"/>
        <v>3764362.2</v>
      </c>
    </row>
    <row r="17255" spans="5:5" ht="22.5" customHeight="1">
      <c r="E17255" s="612">
        <f t="shared" si="198"/>
        <v>3764362.2</v>
      </c>
    </row>
    <row r="17256" spans="5:5" ht="22.5" customHeight="1">
      <c r="E17256" s="612">
        <f t="shared" si="198"/>
        <v>3764362.2</v>
      </c>
    </row>
    <row r="17257" spans="5:5" ht="22.5" customHeight="1">
      <c r="E17257" s="612">
        <f t="shared" si="198"/>
        <v>3764362.2</v>
      </c>
    </row>
    <row r="17258" spans="5:5" ht="22.5" customHeight="1">
      <c r="E17258" s="612">
        <f t="shared" si="198"/>
        <v>3764362.2</v>
      </c>
    </row>
    <row r="17259" spans="5:5" ht="22.5" customHeight="1">
      <c r="E17259" s="612">
        <f t="shared" si="198"/>
        <v>3764362.2</v>
      </c>
    </row>
    <row r="17260" spans="5:5" ht="22.5" customHeight="1">
      <c r="E17260" s="612">
        <f t="shared" si="198"/>
        <v>3764362.2</v>
      </c>
    </row>
    <row r="17261" spans="5:5" ht="22.5" customHeight="1">
      <c r="E17261" s="612">
        <f t="shared" si="198"/>
        <v>3764362.2</v>
      </c>
    </row>
    <row r="17262" spans="5:5" ht="22.5" customHeight="1">
      <c r="E17262" s="612">
        <f t="shared" si="198"/>
        <v>3764362.2</v>
      </c>
    </row>
    <row r="17263" spans="5:5" ht="22.5" customHeight="1">
      <c r="E17263" s="612">
        <f t="shared" si="198"/>
        <v>3764362.2</v>
      </c>
    </row>
    <row r="17264" spans="5:5" ht="22.5" customHeight="1">
      <c r="E17264" s="612">
        <f t="shared" si="198"/>
        <v>3764362.2</v>
      </c>
    </row>
    <row r="17265" spans="5:5" ht="22.5" customHeight="1">
      <c r="E17265" s="612">
        <f t="shared" si="198"/>
        <v>3764362.2</v>
      </c>
    </row>
    <row r="17266" spans="5:5" ht="22.5" customHeight="1">
      <c r="E17266" s="612">
        <f t="shared" si="198"/>
        <v>3764362.2</v>
      </c>
    </row>
    <row r="17267" spans="5:5" ht="22.5" customHeight="1">
      <c r="E17267" s="612">
        <f t="shared" si="198"/>
        <v>3764362.2</v>
      </c>
    </row>
    <row r="17268" spans="5:5" ht="22.5" customHeight="1">
      <c r="E17268" s="612">
        <f t="shared" si="198"/>
        <v>3764362.2</v>
      </c>
    </row>
    <row r="17269" spans="5:5" ht="22.5" customHeight="1">
      <c r="E17269" s="612">
        <f t="shared" si="198"/>
        <v>3764362.2</v>
      </c>
    </row>
    <row r="17270" spans="5:5" ht="22.5" customHeight="1">
      <c r="E17270" s="612">
        <f t="shared" si="198"/>
        <v>3764362.2</v>
      </c>
    </row>
    <row r="17271" spans="5:5" ht="22.5" customHeight="1">
      <c r="E17271" s="612">
        <f t="shared" si="198"/>
        <v>3764362.2</v>
      </c>
    </row>
    <row r="17272" spans="5:5" ht="22.5" customHeight="1">
      <c r="E17272" s="612">
        <f t="shared" si="198"/>
        <v>3764362.2</v>
      </c>
    </row>
    <row r="17273" spans="5:5" ht="22.5" customHeight="1">
      <c r="E17273" s="612">
        <f t="shared" si="198"/>
        <v>3764362.2</v>
      </c>
    </row>
    <row r="17274" spans="5:5" ht="22.5" customHeight="1">
      <c r="E17274" s="612">
        <f t="shared" si="198"/>
        <v>3764362.2</v>
      </c>
    </row>
    <row r="17275" spans="5:5" ht="22.5" customHeight="1">
      <c r="E17275" s="612">
        <f t="shared" si="198"/>
        <v>3764362.2</v>
      </c>
    </row>
    <row r="17276" spans="5:5" ht="22.5" customHeight="1">
      <c r="E17276" s="612">
        <f t="shared" si="198"/>
        <v>3764362.2</v>
      </c>
    </row>
    <row r="17277" spans="5:5" ht="22.5" customHeight="1">
      <c r="E17277" s="612">
        <f t="shared" si="198"/>
        <v>3764362.2</v>
      </c>
    </row>
    <row r="17278" spans="5:5" ht="22.5" customHeight="1">
      <c r="E17278" s="612">
        <f t="shared" si="198"/>
        <v>3764362.2</v>
      </c>
    </row>
    <row r="17279" spans="5:5" ht="22.5" customHeight="1">
      <c r="E17279" s="612">
        <f t="shared" si="198"/>
        <v>3764362.2</v>
      </c>
    </row>
    <row r="17280" spans="5:5" ht="22.5" customHeight="1">
      <c r="E17280" s="612">
        <f t="shared" si="198"/>
        <v>3764362.2</v>
      </c>
    </row>
    <row r="17281" spans="5:5" ht="22.5" customHeight="1">
      <c r="E17281" s="612">
        <f t="shared" si="198"/>
        <v>3764362.2</v>
      </c>
    </row>
    <row r="17282" spans="5:5" ht="22.5" customHeight="1">
      <c r="E17282" s="612">
        <f t="shared" si="198"/>
        <v>3764362.2</v>
      </c>
    </row>
    <row r="17283" spans="5:5" ht="22.5" customHeight="1">
      <c r="E17283" s="612">
        <f t="shared" si="198"/>
        <v>3764362.2</v>
      </c>
    </row>
    <row r="17284" spans="5:5" ht="22.5" customHeight="1">
      <c r="E17284" s="612">
        <f t="shared" si="198"/>
        <v>3764362.2</v>
      </c>
    </row>
    <row r="17285" spans="5:5" ht="22.5" customHeight="1">
      <c r="E17285" s="612">
        <f t="shared" si="198"/>
        <v>3764362.2</v>
      </c>
    </row>
    <row r="17286" spans="5:5" ht="22.5" customHeight="1">
      <c r="E17286" s="612">
        <f t="shared" si="198"/>
        <v>3764362.2</v>
      </c>
    </row>
    <row r="17287" spans="5:5" ht="22.5" customHeight="1">
      <c r="E17287" s="612">
        <f t="shared" si="198"/>
        <v>3764362.2</v>
      </c>
    </row>
    <row r="17288" spans="5:5" ht="22.5" customHeight="1">
      <c r="E17288" s="612">
        <f t="shared" si="198"/>
        <v>3764362.2</v>
      </c>
    </row>
    <row r="17289" spans="5:5" ht="22.5" customHeight="1">
      <c r="E17289" s="612">
        <f t="shared" si="198"/>
        <v>3764362.2</v>
      </c>
    </row>
    <row r="17290" spans="5:5" ht="22.5" customHeight="1">
      <c r="E17290" s="612">
        <f t="shared" ref="E17290:E17353" si="199">E17289-D17290+C17290</f>
        <v>3764362.2</v>
      </c>
    </row>
    <row r="17291" spans="5:5" ht="22.5" customHeight="1">
      <c r="E17291" s="612">
        <f t="shared" si="199"/>
        <v>3764362.2</v>
      </c>
    </row>
    <row r="17292" spans="5:5" ht="22.5" customHeight="1">
      <c r="E17292" s="612">
        <f t="shared" si="199"/>
        <v>3764362.2</v>
      </c>
    </row>
    <row r="17293" spans="5:5" ht="22.5" customHeight="1">
      <c r="E17293" s="612">
        <f t="shared" si="199"/>
        <v>3764362.2</v>
      </c>
    </row>
    <row r="17294" spans="5:5" ht="22.5" customHeight="1">
      <c r="E17294" s="612">
        <f t="shared" si="199"/>
        <v>3764362.2</v>
      </c>
    </row>
    <row r="17295" spans="5:5" ht="22.5" customHeight="1">
      <c r="E17295" s="612">
        <f t="shared" si="199"/>
        <v>3764362.2</v>
      </c>
    </row>
    <row r="17296" spans="5:5" ht="22.5" customHeight="1">
      <c r="E17296" s="612">
        <f t="shared" si="199"/>
        <v>3764362.2</v>
      </c>
    </row>
    <row r="17297" spans="5:5" ht="22.5" customHeight="1">
      <c r="E17297" s="612">
        <f t="shared" si="199"/>
        <v>3764362.2</v>
      </c>
    </row>
    <row r="17298" spans="5:5" ht="22.5" customHeight="1">
      <c r="E17298" s="612">
        <f t="shared" si="199"/>
        <v>3764362.2</v>
      </c>
    </row>
    <row r="17299" spans="5:5" ht="22.5" customHeight="1">
      <c r="E17299" s="612">
        <f t="shared" si="199"/>
        <v>3764362.2</v>
      </c>
    </row>
    <row r="17300" spans="5:5" ht="22.5" customHeight="1">
      <c r="E17300" s="612">
        <f t="shared" si="199"/>
        <v>3764362.2</v>
      </c>
    </row>
    <row r="17301" spans="5:5" ht="22.5" customHeight="1">
      <c r="E17301" s="612">
        <f t="shared" si="199"/>
        <v>3764362.2</v>
      </c>
    </row>
    <row r="17302" spans="5:5" ht="22.5" customHeight="1">
      <c r="E17302" s="612">
        <f t="shared" si="199"/>
        <v>3764362.2</v>
      </c>
    </row>
    <row r="17303" spans="5:5" ht="22.5" customHeight="1">
      <c r="E17303" s="612">
        <f t="shared" si="199"/>
        <v>3764362.2</v>
      </c>
    </row>
    <row r="17304" spans="5:5" ht="22.5" customHeight="1">
      <c r="E17304" s="612">
        <f t="shared" si="199"/>
        <v>3764362.2</v>
      </c>
    </row>
    <row r="17305" spans="5:5" ht="22.5" customHeight="1">
      <c r="E17305" s="612">
        <f t="shared" si="199"/>
        <v>3764362.2</v>
      </c>
    </row>
    <row r="17306" spans="5:5" ht="22.5" customHeight="1">
      <c r="E17306" s="612">
        <f t="shared" si="199"/>
        <v>3764362.2</v>
      </c>
    </row>
    <row r="17307" spans="5:5" ht="22.5" customHeight="1">
      <c r="E17307" s="612">
        <f t="shared" si="199"/>
        <v>3764362.2</v>
      </c>
    </row>
    <row r="17308" spans="5:5" ht="22.5" customHeight="1">
      <c r="E17308" s="612">
        <f t="shared" si="199"/>
        <v>3764362.2</v>
      </c>
    </row>
    <row r="17309" spans="5:5" ht="22.5" customHeight="1">
      <c r="E17309" s="612">
        <f t="shared" si="199"/>
        <v>3764362.2</v>
      </c>
    </row>
    <row r="17310" spans="5:5" ht="22.5" customHeight="1">
      <c r="E17310" s="612">
        <f t="shared" si="199"/>
        <v>3764362.2</v>
      </c>
    </row>
    <row r="17311" spans="5:5" ht="22.5" customHeight="1">
      <c r="E17311" s="612">
        <f t="shared" si="199"/>
        <v>3764362.2</v>
      </c>
    </row>
    <row r="17312" spans="5:5" ht="22.5" customHeight="1">
      <c r="E17312" s="612">
        <f t="shared" si="199"/>
        <v>3764362.2</v>
      </c>
    </row>
    <row r="17313" spans="5:5" ht="22.5" customHeight="1">
      <c r="E17313" s="612">
        <f t="shared" si="199"/>
        <v>3764362.2</v>
      </c>
    </row>
    <row r="17314" spans="5:5" ht="22.5" customHeight="1">
      <c r="E17314" s="612">
        <f t="shared" si="199"/>
        <v>3764362.2</v>
      </c>
    </row>
    <row r="17315" spans="5:5" ht="22.5" customHeight="1">
      <c r="E17315" s="612">
        <f t="shared" si="199"/>
        <v>3764362.2</v>
      </c>
    </row>
    <row r="17316" spans="5:5" ht="22.5" customHeight="1">
      <c r="E17316" s="612">
        <f t="shared" si="199"/>
        <v>3764362.2</v>
      </c>
    </row>
    <row r="17317" spans="5:5" ht="22.5" customHeight="1">
      <c r="E17317" s="612">
        <f t="shared" si="199"/>
        <v>3764362.2</v>
      </c>
    </row>
    <row r="17318" spans="5:5" ht="22.5" customHeight="1">
      <c r="E17318" s="612">
        <f t="shared" si="199"/>
        <v>3764362.2</v>
      </c>
    </row>
    <row r="17319" spans="5:5" ht="22.5" customHeight="1">
      <c r="E17319" s="612">
        <f t="shared" si="199"/>
        <v>3764362.2</v>
      </c>
    </row>
    <row r="17320" spans="5:5" ht="22.5" customHeight="1">
      <c r="E17320" s="612">
        <f t="shared" si="199"/>
        <v>3764362.2</v>
      </c>
    </row>
    <row r="17321" spans="5:5" ht="22.5" customHeight="1">
      <c r="E17321" s="612">
        <f t="shared" si="199"/>
        <v>3764362.2</v>
      </c>
    </row>
    <row r="17322" spans="5:5" ht="22.5" customHeight="1">
      <c r="E17322" s="612">
        <f t="shared" si="199"/>
        <v>3764362.2</v>
      </c>
    </row>
    <row r="17323" spans="5:5" ht="22.5" customHeight="1">
      <c r="E17323" s="612">
        <f t="shared" si="199"/>
        <v>3764362.2</v>
      </c>
    </row>
    <row r="17324" spans="5:5" ht="22.5" customHeight="1">
      <c r="E17324" s="612">
        <f t="shared" si="199"/>
        <v>3764362.2</v>
      </c>
    </row>
    <row r="17325" spans="5:5" ht="22.5" customHeight="1">
      <c r="E17325" s="612">
        <f t="shared" si="199"/>
        <v>3764362.2</v>
      </c>
    </row>
    <row r="17326" spans="5:5" ht="22.5" customHeight="1">
      <c r="E17326" s="612">
        <f t="shared" si="199"/>
        <v>3764362.2</v>
      </c>
    </row>
    <row r="17327" spans="5:5" ht="22.5" customHeight="1">
      <c r="E17327" s="612">
        <f t="shared" si="199"/>
        <v>3764362.2</v>
      </c>
    </row>
    <row r="17328" spans="5:5" ht="22.5" customHeight="1">
      <c r="E17328" s="612">
        <f t="shared" si="199"/>
        <v>3764362.2</v>
      </c>
    </row>
    <row r="17329" spans="5:5" ht="22.5" customHeight="1">
      <c r="E17329" s="612">
        <f t="shared" si="199"/>
        <v>3764362.2</v>
      </c>
    </row>
    <row r="17330" spans="5:5" ht="22.5" customHeight="1">
      <c r="E17330" s="612">
        <f t="shared" si="199"/>
        <v>3764362.2</v>
      </c>
    </row>
    <row r="17331" spans="5:5" ht="22.5" customHeight="1">
      <c r="E17331" s="612">
        <f t="shared" si="199"/>
        <v>3764362.2</v>
      </c>
    </row>
    <row r="17332" spans="5:5" ht="22.5" customHeight="1">
      <c r="E17332" s="612">
        <f t="shared" si="199"/>
        <v>3764362.2</v>
      </c>
    </row>
    <row r="17333" spans="5:5" ht="22.5" customHeight="1">
      <c r="E17333" s="612">
        <f t="shared" si="199"/>
        <v>3764362.2</v>
      </c>
    </row>
    <row r="17334" spans="5:5" ht="22.5" customHeight="1">
      <c r="E17334" s="612">
        <f t="shared" si="199"/>
        <v>3764362.2</v>
      </c>
    </row>
    <row r="17335" spans="5:5" ht="22.5" customHeight="1">
      <c r="E17335" s="612">
        <f t="shared" si="199"/>
        <v>3764362.2</v>
      </c>
    </row>
    <row r="17336" spans="5:5" ht="22.5" customHeight="1">
      <c r="E17336" s="612">
        <f t="shared" si="199"/>
        <v>3764362.2</v>
      </c>
    </row>
    <row r="17337" spans="5:5" ht="22.5" customHeight="1">
      <c r="E17337" s="612">
        <f t="shared" si="199"/>
        <v>3764362.2</v>
      </c>
    </row>
    <row r="17338" spans="5:5" ht="22.5" customHeight="1">
      <c r="E17338" s="612">
        <f t="shared" si="199"/>
        <v>3764362.2</v>
      </c>
    </row>
    <row r="17339" spans="5:5" ht="22.5" customHeight="1">
      <c r="E17339" s="612">
        <f t="shared" si="199"/>
        <v>3764362.2</v>
      </c>
    </row>
    <row r="17340" spans="5:5" ht="22.5" customHeight="1">
      <c r="E17340" s="612">
        <f t="shared" si="199"/>
        <v>3764362.2</v>
      </c>
    </row>
    <row r="17341" spans="5:5" ht="22.5" customHeight="1">
      <c r="E17341" s="612">
        <f t="shared" si="199"/>
        <v>3764362.2</v>
      </c>
    </row>
    <row r="17342" spans="5:5" ht="22.5" customHeight="1">
      <c r="E17342" s="612">
        <f t="shared" si="199"/>
        <v>3764362.2</v>
      </c>
    </row>
    <row r="17343" spans="5:5" ht="22.5" customHeight="1">
      <c r="E17343" s="612">
        <f t="shared" si="199"/>
        <v>3764362.2</v>
      </c>
    </row>
    <row r="17344" spans="5:5" ht="22.5" customHeight="1">
      <c r="E17344" s="612">
        <f t="shared" si="199"/>
        <v>3764362.2</v>
      </c>
    </row>
    <row r="17345" spans="5:5" ht="22.5" customHeight="1">
      <c r="E17345" s="612">
        <f t="shared" si="199"/>
        <v>3764362.2</v>
      </c>
    </row>
    <row r="17346" spans="5:5" ht="22.5" customHeight="1">
      <c r="E17346" s="612">
        <f t="shared" si="199"/>
        <v>3764362.2</v>
      </c>
    </row>
    <row r="17347" spans="5:5" ht="22.5" customHeight="1">
      <c r="E17347" s="612">
        <f t="shared" si="199"/>
        <v>3764362.2</v>
      </c>
    </row>
    <row r="17348" spans="5:5" ht="22.5" customHeight="1">
      <c r="E17348" s="612">
        <f t="shared" si="199"/>
        <v>3764362.2</v>
      </c>
    </row>
    <row r="17349" spans="5:5" ht="22.5" customHeight="1">
      <c r="E17349" s="612">
        <f t="shared" si="199"/>
        <v>3764362.2</v>
      </c>
    </row>
    <row r="17350" spans="5:5" ht="22.5" customHeight="1">
      <c r="E17350" s="612">
        <f t="shared" si="199"/>
        <v>3764362.2</v>
      </c>
    </row>
    <row r="17351" spans="5:5" ht="22.5" customHeight="1">
      <c r="E17351" s="612">
        <f t="shared" si="199"/>
        <v>3764362.2</v>
      </c>
    </row>
    <row r="17352" spans="5:5" ht="22.5" customHeight="1">
      <c r="E17352" s="612">
        <f t="shared" si="199"/>
        <v>3764362.2</v>
      </c>
    </row>
    <row r="17353" spans="5:5" ht="22.5" customHeight="1">
      <c r="E17353" s="612">
        <f t="shared" si="199"/>
        <v>3764362.2</v>
      </c>
    </row>
    <row r="17354" spans="5:5" ht="22.5" customHeight="1">
      <c r="E17354" s="612">
        <f t="shared" ref="E17354:E17417" si="200">E17353-D17354+C17354</f>
        <v>3764362.2</v>
      </c>
    </row>
    <row r="17355" spans="5:5" ht="22.5" customHeight="1">
      <c r="E17355" s="612">
        <f t="shared" si="200"/>
        <v>3764362.2</v>
      </c>
    </row>
    <row r="17356" spans="5:5" ht="22.5" customHeight="1">
      <c r="E17356" s="612">
        <f t="shared" si="200"/>
        <v>3764362.2</v>
      </c>
    </row>
    <row r="17357" spans="5:5" ht="22.5" customHeight="1">
      <c r="E17357" s="612">
        <f t="shared" si="200"/>
        <v>3764362.2</v>
      </c>
    </row>
    <row r="17358" spans="5:5" ht="22.5" customHeight="1">
      <c r="E17358" s="612">
        <f t="shared" si="200"/>
        <v>3764362.2</v>
      </c>
    </row>
    <row r="17359" spans="5:5" ht="22.5" customHeight="1">
      <c r="E17359" s="612">
        <f t="shared" si="200"/>
        <v>3764362.2</v>
      </c>
    </row>
    <row r="17360" spans="5:5" ht="22.5" customHeight="1">
      <c r="E17360" s="612">
        <f t="shared" si="200"/>
        <v>3764362.2</v>
      </c>
    </row>
    <row r="17361" spans="5:5" ht="22.5" customHeight="1">
      <c r="E17361" s="612">
        <f t="shared" si="200"/>
        <v>3764362.2</v>
      </c>
    </row>
    <row r="17362" spans="5:5" ht="22.5" customHeight="1">
      <c r="E17362" s="612">
        <f t="shared" si="200"/>
        <v>3764362.2</v>
      </c>
    </row>
    <row r="17363" spans="5:5" ht="22.5" customHeight="1">
      <c r="E17363" s="612">
        <f t="shared" si="200"/>
        <v>3764362.2</v>
      </c>
    </row>
    <row r="17364" spans="5:5" ht="22.5" customHeight="1">
      <c r="E17364" s="612">
        <f t="shared" si="200"/>
        <v>3764362.2</v>
      </c>
    </row>
    <row r="17365" spans="5:5" ht="22.5" customHeight="1">
      <c r="E17365" s="612">
        <f t="shared" si="200"/>
        <v>3764362.2</v>
      </c>
    </row>
    <row r="17366" spans="5:5" ht="22.5" customHeight="1">
      <c r="E17366" s="612">
        <f t="shared" si="200"/>
        <v>3764362.2</v>
      </c>
    </row>
    <row r="17367" spans="5:5" ht="22.5" customHeight="1">
      <c r="E17367" s="612">
        <f t="shared" si="200"/>
        <v>3764362.2</v>
      </c>
    </row>
    <row r="17368" spans="5:5" ht="22.5" customHeight="1">
      <c r="E17368" s="612">
        <f t="shared" si="200"/>
        <v>3764362.2</v>
      </c>
    </row>
    <row r="17369" spans="5:5" ht="22.5" customHeight="1">
      <c r="E17369" s="612">
        <f t="shared" si="200"/>
        <v>3764362.2</v>
      </c>
    </row>
    <row r="17370" spans="5:5" ht="22.5" customHeight="1">
      <c r="E17370" s="612">
        <f t="shared" si="200"/>
        <v>3764362.2</v>
      </c>
    </row>
    <row r="17371" spans="5:5" ht="22.5" customHeight="1">
      <c r="E17371" s="612">
        <f t="shared" si="200"/>
        <v>3764362.2</v>
      </c>
    </row>
    <row r="17372" spans="5:5" ht="22.5" customHeight="1">
      <c r="E17372" s="612">
        <f t="shared" si="200"/>
        <v>3764362.2</v>
      </c>
    </row>
    <row r="17373" spans="5:5" ht="22.5" customHeight="1">
      <c r="E17373" s="612">
        <f t="shared" si="200"/>
        <v>3764362.2</v>
      </c>
    </row>
    <row r="17374" spans="5:5" ht="22.5" customHeight="1">
      <c r="E17374" s="612">
        <f t="shared" si="200"/>
        <v>3764362.2</v>
      </c>
    </row>
    <row r="17375" spans="5:5" ht="22.5" customHeight="1">
      <c r="E17375" s="612">
        <f t="shared" si="200"/>
        <v>3764362.2</v>
      </c>
    </row>
    <row r="17376" spans="5:5" ht="22.5" customHeight="1">
      <c r="E17376" s="612">
        <f t="shared" si="200"/>
        <v>3764362.2</v>
      </c>
    </row>
    <row r="17377" spans="5:5" ht="22.5" customHeight="1">
      <c r="E17377" s="612">
        <f t="shared" si="200"/>
        <v>3764362.2</v>
      </c>
    </row>
    <row r="17378" spans="5:5" ht="22.5" customHeight="1">
      <c r="E17378" s="612">
        <f t="shared" si="200"/>
        <v>3764362.2</v>
      </c>
    </row>
    <row r="17379" spans="5:5" ht="22.5" customHeight="1">
      <c r="E17379" s="612">
        <f t="shared" si="200"/>
        <v>3764362.2</v>
      </c>
    </row>
    <row r="17380" spans="5:5" ht="22.5" customHeight="1">
      <c r="E17380" s="612">
        <f t="shared" si="200"/>
        <v>3764362.2</v>
      </c>
    </row>
    <row r="17381" spans="5:5" ht="22.5" customHeight="1">
      <c r="E17381" s="612">
        <f t="shared" si="200"/>
        <v>3764362.2</v>
      </c>
    </row>
    <row r="17382" spans="5:5" ht="22.5" customHeight="1">
      <c r="E17382" s="612">
        <f t="shared" si="200"/>
        <v>3764362.2</v>
      </c>
    </row>
    <row r="17383" spans="5:5" ht="22.5" customHeight="1">
      <c r="E17383" s="612">
        <f t="shared" si="200"/>
        <v>3764362.2</v>
      </c>
    </row>
    <row r="17384" spans="5:5" ht="22.5" customHeight="1">
      <c r="E17384" s="612">
        <f t="shared" si="200"/>
        <v>3764362.2</v>
      </c>
    </row>
    <row r="17385" spans="5:5" ht="22.5" customHeight="1">
      <c r="E17385" s="612">
        <f t="shared" si="200"/>
        <v>3764362.2</v>
      </c>
    </row>
    <row r="17386" spans="5:5" ht="22.5" customHeight="1">
      <c r="E17386" s="612">
        <f t="shared" si="200"/>
        <v>3764362.2</v>
      </c>
    </row>
    <row r="17387" spans="5:5" ht="22.5" customHeight="1">
      <c r="E17387" s="612">
        <f t="shared" si="200"/>
        <v>3764362.2</v>
      </c>
    </row>
    <row r="17388" spans="5:5" ht="22.5" customHeight="1">
      <c r="E17388" s="612">
        <f t="shared" si="200"/>
        <v>3764362.2</v>
      </c>
    </row>
    <row r="17389" spans="5:5" ht="22.5" customHeight="1">
      <c r="E17389" s="612">
        <f t="shared" si="200"/>
        <v>3764362.2</v>
      </c>
    </row>
    <row r="17390" spans="5:5" ht="22.5" customHeight="1">
      <c r="E17390" s="612">
        <f t="shared" si="200"/>
        <v>3764362.2</v>
      </c>
    </row>
    <row r="17391" spans="5:5" ht="22.5" customHeight="1">
      <c r="E17391" s="612">
        <f t="shared" si="200"/>
        <v>3764362.2</v>
      </c>
    </row>
    <row r="17392" spans="5:5" ht="22.5" customHeight="1">
      <c r="E17392" s="612">
        <f t="shared" si="200"/>
        <v>3764362.2</v>
      </c>
    </row>
    <row r="17393" spans="5:5" ht="22.5" customHeight="1">
      <c r="E17393" s="612">
        <f t="shared" si="200"/>
        <v>3764362.2</v>
      </c>
    </row>
    <row r="17394" spans="5:5" ht="22.5" customHeight="1">
      <c r="E17394" s="612">
        <f t="shared" si="200"/>
        <v>3764362.2</v>
      </c>
    </row>
    <row r="17395" spans="5:5" ht="22.5" customHeight="1">
      <c r="E17395" s="612">
        <f t="shared" si="200"/>
        <v>3764362.2</v>
      </c>
    </row>
    <row r="17396" spans="5:5" ht="22.5" customHeight="1">
      <c r="E17396" s="612">
        <f t="shared" si="200"/>
        <v>3764362.2</v>
      </c>
    </row>
    <row r="17397" spans="5:5" ht="22.5" customHeight="1">
      <c r="E17397" s="612">
        <f t="shared" si="200"/>
        <v>3764362.2</v>
      </c>
    </row>
    <row r="17398" spans="5:5" ht="22.5" customHeight="1">
      <c r="E17398" s="612">
        <f t="shared" si="200"/>
        <v>3764362.2</v>
      </c>
    </row>
    <row r="17399" spans="5:5" ht="22.5" customHeight="1">
      <c r="E17399" s="612">
        <f t="shared" si="200"/>
        <v>3764362.2</v>
      </c>
    </row>
    <row r="17400" spans="5:5" ht="22.5" customHeight="1">
      <c r="E17400" s="612">
        <f t="shared" si="200"/>
        <v>3764362.2</v>
      </c>
    </row>
    <row r="17401" spans="5:5" ht="22.5" customHeight="1">
      <c r="E17401" s="612">
        <f t="shared" si="200"/>
        <v>3764362.2</v>
      </c>
    </row>
    <row r="17402" spans="5:5" ht="22.5" customHeight="1">
      <c r="E17402" s="612">
        <f t="shared" si="200"/>
        <v>3764362.2</v>
      </c>
    </row>
    <row r="17403" spans="5:5" ht="22.5" customHeight="1">
      <c r="E17403" s="612">
        <f t="shared" si="200"/>
        <v>3764362.2</v>
      </c>
    </row>
    <row r="17404" spans="5:5" ht="22.5" customHeight="1">
      <c r="E17404" s="612">
        <f t="shared" si="200"/>
        <v>3764362.2</v>
      </c>
    </row>
    <row r="17405" spans="5:5" ht="22.5" customHeight="1">
      <c r="E17405" s="612">
        <f t="shared" si="200"/>
        <v>3764362.2</v>
      </c>
    </row>
    <row r="17406" spans="5:5" ht="22.5" customHeight="1">
      <c r="E17406" s="612">
        <f t="shared" si="200"/>
        <v>3764362.2</v>
      </c>
    </row>
    <row r="17407" spans="5:5" ht="22.5" customHeight="1">
      <c r="E17407" s="612">
        <f t="shared" si="200"/>
        <v>3764362.2</v>
      </c>
    </row>
    <row r="17408" spans="5:5" ht="22.5" customHeight="1">
      <c r="E17408" s="612">
        <f t="shared" si="200"/>
        <v>3764362.2</v>
      </c>
    </row>
    <row r="17409" spans="5:5" ht="22.5" customHeight="1">
      <c r="E17409" s="612">
        <f t="shared" si="200"/>
        <v>3764362.2</v>
      </c>
    </row>
    <row r="17410" spans="5:5" ht="22.5" customHeight="1">
      <c r="E17410" s="612">
        <f t="shared" si="200"/>
        <v>3764362.2</v>
      </c>
    </row>
    <row r="17411" spans="5:5" ht="22.5" customHeight="1">
      <c r="E17411" s="612">
        <f t="shared" si="200"/>
        <v>3764362.2</v>
      </c>
    </row>
    <row r="17412" spans="5:5" ht="22.5" customHeight="1">
      <c r="E17412" s="612">
        <f t="shared" si="200"/>
        <v>3764362.2</v>
      </c>
    </row>
    <row r="17413" spans="5:5" ht="22.5" customHeight="1">
      <c r="E17413" s="612">
        <f t="shared" si="200"/>
        <v>3764362.2</v>
      </c>
    </row>
    <row r="17414" spans="5:5" ht="22.5" customHeight="1">
      <c r="E17414" s="612">
        <f t="shared" si="200"/>
        <v>3764362.2</v>
      </c>
    </row>
    <row r="17415" spans="5:5" ht="22.5" customHeight="1">
      <c r="E17415" s="612">
        <f t="shared" si="200"/>
        <v>3764362.2</v>
      </c>
    </row>
    <row r="17416" spans="5:5" ht="22.5" customHeight="1">
      <c r="E17416" s="612">
        <f t="shared" si="200"/>
        <v>3764362.2</v>
      </c>
    </row>
    <row r="17417" spans="5:5" ht="22.5" customHeight="1">
      <c r="E17417" s="612">
        <f t="shared" si="200"/>
        <v>3764362.2</v>
      </c>
    </row>
    <row r="17418" spans="5:5" ht="22.5" customHeight="1">
      <c r="E17418" s="612">
        <f t="shared" ref="E17418:E17481" si="201">E17417-D17418+C17418</f>
        <v>3764362.2</v>
      </c>
    </row>
    <row r="17419" spans="5:5" ht="22.5" customHeight="1">
      <c r="E17419" s="612">
        <f t="shared" si="201"/>
        <v>3764362.2</v>
      </c>
    </row>
    <row r="17420" spans="5:5" ht="22.5" customHeight="1">
      <c r="E17420" s="612">
        <f t="shared" si="201"/>
        <v>3764362.2</v>
      </c>
    </row>
    <row r="17421" spans="5:5" ht="22.5" customHeight="1">
      <c r="E17421" s="612">
        <f t="shared" si="201"/>
        <v>3764362.2</v>
      </c>
    </row>
    <row r="17422" spans="5:5" ht="22.5" customHeight="1">
      <c r="E17422" s="612">
        <f t="shared" si="201"/>
        <v>3764362.2</v>
      </c>
    </row>
    <row r="17423" spans="5:5" ht="22.5" customHeight="1">
      <c r="E17423" s="612">
        <f t="shared" si="201"/>
        <v>3764362.2</v>
      </c>
    </row>
    <row r="17424" spans="5:5" ht="22.5" customHeight="1">
      <c r="E17424" s="612">
        <f t="shared" si="201"/>
        <v>3764362.2</v>
      </c>
    </row>
    <row r="17425" spans="5:5" ht="22.5" customHeight="1">
      <c r="E17425" s="612">
        <f t="shared" si="201"/>
        <v>3764362.2</v>
      </c>
    </row>
    <row r="17426" spans="5:5" ht="22.5" customHeight="1">
      <c r="E17426" s="612">
        <f t="shared" si="201"/>
        <v>3764362.2</v>
      </c>
    </row>
    <row r="17427" spans="5:5" ht="22.5" customHeight="1">
      <c r="E17427" s="612">
        <f t="shared" si="201"/>
        <v>3764362.2</v>
      </c>
    </row>
    <row r="17428" spans="5:5" ht="22.5" customHeight="1">
      <c r="E17428" s="612">
        <f t="shared" si="201"/>
        <v>3764362.2</v>
      </c>
    </row>
    <row r="17429" spans="5:5" ht="22.5" customHeight="1">
      <c r="E17429" s="612">
        <f t="shared" si="201"/>
        <v>3764362.2</v>
      </c>
    </row>
    <row r="17430" spans="5:5" ht="22.5" customHeight="1">
      <c r="E17430" s="612">
        <f t="shared" si="201"/>
        <v>3764362.2</v>
      </c>
    </row>
    <row r="17431" spans="5:5" ht="22.5" customHeight="1">
      <c r="E17431" s="612">
        <f t="shared" si="201"/>
        <v>3764362.2</v>
      </c>
    </row>
    <row r="17432" spans="5:5" ht="22.5" customHeight="1">
      <c r="E17432" s="612">
        <f t="shared" si="201"/>
        <v>3764362.2</v>
      </c>
    </row>
    <row r="17433" spans="5:5" ht="22.5" customHeight="1">
      <c r="E17433" s="612">
        <f t="shared" si="201"/>
        <v>3764362.2</v>
      </c>
    </row>
    <row r="17434" spans="5:5" ht="22.5" customHeight="1">
      <c r="E17434" s="612">
        <f t="shared" si="201"/>
        <v>3764362.2</v>
      </c>
    </row>
    <row r="17435" spans="5:5" ht="22.5" customHeight="1">
      <c r="E17435" s="612">
        <f t="shared" si="201"/>
        <v>3764362.2</v>
      </c>
    </row>
    <row r="17436" spans="5:5" ht="22.5" customHeight="1">
      <c r="E17436" s="612">
        <f t="shared" si="201"/>
        <v>3764362.2</v>
      </c>
    </row>
    <row r="17437" spans="5:5" ht="22.5" customHeight="1">
      <c r="E17437" s="612">
        <f t="shared" si="201"/>
        <v>3764362.2</v>
      </c>
    </row>
    <row r="17438" spans="5:5" ht="22.5" customHeight="1">
      <c r="E17438" s="612">
        <f t="shared" si="201"/>
        <v>3764362.2</v>
      </c>
    </row>
    <row r="17439" spans="5:5" ht="22.5" customHeight="1">
      <c r="E17439" s="612">
        <f t="shared" si="201"/>
        <v>3764362.2</v>
      </c>
    </row>
    <row r="17440" spans="5:5" ht="22.5" customHeight="1">
      <c r="E17440" s="612">
        <f t="shared" si="201"/>
        <v>3764362.2</v>
      </c>
    </row>
    <row r="17441" spans="5:5" ht="22.5" customHeight="1">
      <c r="E17441" s="612">
        <f t="shared" si="201"/>
        <v>3764362.2</v>
      </c>
    </row>
    <row r="17442" spans="5:5" ht="22.5" customHeight="1">
      <c r="E17442" s="612">
        <f t="shared" si="201"/>
        <v>3764362.2</v>
      </c>
    </row>
    <row r="17443" spans="5:5" ht="22.5" customHeight="1">
      <c r="E17443" s="612">
        <f t="shared" si="201"/>
        <v>3764362.2</v>
      </c>
    </row>
    <row r="17444" spans="5:5" ht="22.5" customHeight="1">
      <c r="E17444" s="612">
        <f t="shared" si="201"/>
        <v>3764362.2</v>
      </c>
    </row>
    <row r="17445" spans="5:5" ht="22.5" customHeight="1">
      <c r="E17445" s="612">
        <f t="shared" si="201"/>
        <v>3764362.2</v>
      </c>
    </row>
    <row r="17446" spans="5:5" ht="22.5" customHeight="1">
      <c r="E17446" s="612">
        <f t="shared" si="201"/>
        <v>3764362.2</v>
      </c>
    </row>
    <row r="17447" spans="5:5" ht="22.5" customHeight="1">
      <c r="E17447" s="612">
        <f t="shared" si="201"/>
        <v>3764362.2</v>
      </c>
    </row>
    <row r="17448" spans="5:5" ht="22.5" customHeight="1">
      <c r="E17448" s="612">
        <f t="shared" si="201"/>
        <v>3764362.2</v>
      </c>
    </row>
    <row r="17449" spans="5:5" ht="22.5" customHeight="1">
      <c r="E17449" s="612">
        <f t="shared" si="201"/>
        <v>3764362.2</v>
      </c>
    </row>
    <row r="17450" spans="5:5" ht="22.5" customHeight="1">
      <c r="E17450" s="612">
        <f t="shared" si="201"/>
        <v>3764362.2</v>
      </c>
    </row>
    <row r="17451" spans="5:5" ht="22.5" customHeight="1">
      <c r="E17451" s="612">
        <f t="shared" si="201"/>
        <v>3764362.2</v>
      </c>
    </row>
    <row r="17452" spans="5:5" ht="22.5" customHeight="1">
      <c r="E17452" s="612">
        <f t="shared" si="201"/>
        <v>3764362.2</v>
      </c>
    </row>
    <row r="17453" spans="5:5" ht="22.5" customHeight="1">
      <c r="E17453" s="612">
        <f t="shared" si="201"/>
        <v>3764362.2</v>
      </c>
    </row>
    <row r="17454" spans="5:5" ht="22.5" customHeight="1">
      <c r="E17454" s="612">
        <f t="shared" si="201"/>
        <v>3764362.2</v>
      </c>
    </row>
    <row r="17455" spans="5:5" ht="22.5" customHeight="1">
      <c r="E17455" s="612">
        <f t="shared" si="201"/>
        <v>3764362.2</v>
      </c>
    </row>
    <row r="17456" spans="5:5" ht="22.5" customHeight="1">
      <c r="E17456" s="612">
        <f t="shared" si="201"/>
        <v>3764362.2</v>
      </c>
    </row>
    <row r="17457" spans="5:5" ht="22.5" customHeight="1">
      <c r="E17457" s="612">
        <f t="shared" si="201"/>
        <v>3764362.2</v>
      </c>
    </row>
    <row r="17458" spans="5:5" ht="22.5" customHeight="1">
      <c r="E17458" s="612">
        <f t="shared" si="201"/>
        <v>3764362.2</v>
      </c>
    </row>
    <row r="17459" spans="5:5" ht="22.5" customHeight="1">
      <c r="E17459" s="612">
        <f t="shared" si="201"/>
        <v>3764362.2</v>
      </c>
    </row>
    <row r="17460" spans="5:5" ht="22.5" customHeight="1">
      <c r="E17460" s="612">
        <f t="shared" si="201"/>
        <v>3764362.2</v>
      </c>
    </row>
    <row r="17461" spans="5:5" ht="22.5" customHeight="1">
      <c r="E17461" s="612">
        <f t="shared" si="201"/>
        <v>3764362.2</v>
      </c>
    </row>
    <row r="17462" spans="5:5" ht="22.5" customHeight="1">
      <c r="E17462" s="612">
        <f t="shared" si="201"/>
        <v>3764362.2</v>
      </c>
    </row>
    <row r="17463" spans="5:5" ht="22.5" customHeight="1">
      <c r="E17463" s="612">
        <f t="shared" si="201"/>
        <v>3764362.2</v>
      </c>
    </row>
    <row r="17464" spans="5:5" ht="22.5" customHeight="1">
      <c r="E17464" s="612">
        <f t="shared" si="201"/>
        <v>3764362.2</v>
      </c>
    </row>
    <row r="17465" spans="5:5" ht="22.5" customHeight="1">
      <c r="E17465" s="612">
        <f t="shared" si="201"/>
        <v>3764362.2</v>
      </c>
    </row>
    <row r="17466" spans="5:5" ht="22.5" customHeight="1">
      <c r="E17466" s="612">
        <f t="shared" si="201"/>
        <v>3764362.2</v>
      </c>
    </row>
    <row r="17467" spans="5:5" ht="22.5" customHeight="1">
      <c r="E17467" s="612">
        <f t="shared" si="201"/>
        <v>3764362.2</v>
      </c>
    </row>
    <row r="17468" spans="5:5" ht="22.5" customHeight="1">
      <c r="E17468" s="612">
        <f t="shared" si="201"/>
        <v>3764362.2</v>
      </c>
    </row>
    <row r="17469" spans="5:5" ht="22.5" customHeight="1">
      <c r="E17469" s="612">
        <f t="shared" si="201"/>
        <v>3764362.2</v>
      </c>
    </row>
    <row r="17470" spans="5:5" ht="22.5" customHeight="1">
      <c r="E17470" s="612">
        <f t="shared" si="201"/>
        <v>3764362.2</v>
      </c>
    </row>
    <row r="17471" spans="5:5" ht="22.5" customHeight="1">
      <c r="E17471" s="612">
        <f t="shared" si="201"/>
        <v>3764362.2</v>
      </c>
    </row>
    <row r="17472" spans="5:5" ht="22.5" customHeight="1">
      <c r="E17472" s="612">
        <f t="shared" si="201"/>
        <v>3764362.2</v>
      </c>
    </row>
    <row r="17473" spans="5:5" ht="22.5" customHeight="1">
      <c r="E17473" s="612">
        <f t="shared" si="201"/>
        <v>3764362.2</v>
      </c>
    </row>
    <row r="17474" spans="5:5" ht="22.5" customHeight="1">
      <c r="E17474" s="612">
        <f t="shared" si="201"/>
        <v>3764362.2</v>
      </c>
    </row>
    <row r="17475" spans="5:5" ht="22.5" customHeight="1">
      <c r="E17475" s="612">
        <f t="shared" si="201"/>
        <v>3764362.2</v>
      </c>
    </row>
    <row r="17476" spans="5:5" ht="22.5" customHeight="1">
      <c r="E17476" s="612">
        <f t="shared" si="201"/>
        <v>3764362.2</v>
      </c>
    </row>
    <row r="17477" spans="5:5" ht="22.5" customHeight="1">
      <c r="E17477" s="612">
        <f t="shared" si="201"/>
        <v>3764362.2</v>
      </c>
    </row>
    <row r="17478" spans="5:5" ht="22.5" customHeight="1">
      <c r="E17478" s="612">
        <f t="shared" si="201"/>
        <v>3764362.2</v>
      </c>
    </row>
    <row r="17479" spans="5:5" ht="22.5" customHeight="1">
      <c r="E17479" s="612">
        <f t="shared" si="201"/>
        <v>3764362.2</v>
      </c>
    </row>
    <row r="17480" spans="5:5" ht="22.5" customHeight="1">
      <c r="E17480" s="612">
        <f t="shared" si="201"/>
        <v>3764362.2</v>
      </c>
    </row>
    <row r="17481" spans="5:5" ht="22.5" customHeight="1">
      <c r="E17481" s="612">
        <f t="shared" si="201"/>
        <v>3764362.2</v>
      </c>
    </row>
    <row r="17482" spans="5:5" ht="22.5" customHeight="1">
      <c r="E17482" s="612">
        <f t="shared" ref="E17482:E17545" si="202">E17481-D17482+C17482</f>
        <v>3764362.2</v>
      </c>
    </row>
    <row r="17483" spans="5:5" ht="22.5" customHeight="1">
      <c r="E17483" s="612">
        <f t="shared" si="202"/>
        <v>3764362.2</v>
      </c>
    </row>
    <row r="17484" spans="5:5" ht="22.5" customHeight="1">
      <c r="E17484" s="612">
        <f t="shared" si="202"/>
        <v>3764362.2</v>
      </c>
    </row>
    <row r="17485" spans="5:5" ht="22.5" customHeight="1">
      <c r="E17485" s="612">
        <f t="shared" si="202"/>
        <v>3764362.2</v>
      </c>
    </row>
    <row r="17486" spans="5:5" ht="22.5" customHeight="1">
      <c r="E17486" s="612">
        <f t="shared" si="202"/>
        <v>3764362.2</v>
      </c>
    </row>
    <row r="17487" spans="5:5" ht="22.5" customHeight="1">
      <c r="E17487" s="612">
        <f t="shared" si="202"/>
        <v>3764362.2</v>
      </c>
    </row>
    <row r="17488" spans="5:5" ht="22.5" customHeight="1">
      <c r="E17488" s="612">
        <f t="shared" si="202"/>
        <v>3764362.2</v>
      </c>
    </row>
    <row r="17489" spans="5:5" ht="22.5" customHeight="1">
      <c r="E17489" s="612">
        <f t="shared" si="202"/>
        <v>3764362.2</v>
      </c>
    </row>
    <row r="17490" spans="5:5" ht="22.5" customHeight="1">
      <c r="E17490" s="612">
        <f t="shared" si="202"/>
        <v>3764362.2</v>
      </c>
    </row>
    <row r="17491" spans="5:5" ht="22.5" customHeight="1">
      <c r="E17491" s="612">
        <f t="shared" si="202"/>
        <v>3764362.2</v>
      </c>
    </row>
    <row r="17492" spans="5:5" ht="22.5" customHeight="1">
      <c r="E17492" s="612">
        <f t="shared" si="202"/>
        <v>3764362.2</v>
      </c>
    </row>
    <row r="17493" spans="5:5" ht="22.5" customHeight="1">
      <c r="E17493" s="612">
        <f t="shared" si="202"/>
        <v>3764362.2</v>
      </c>
    </row>
    <row r="17494" spans="5:5" ht="22.5" customHeight="1">
      <c r="E17494" s="612">
        <f t="shared" si="202"/>
        <v>3764362.2</v>
      </c>
    </row>
    <row r="17495" spans="5:5" ht="22.5" customHeight="1">
      <c r="E17495" s="612">
        <f t="shared" si="202"/>
        <v>3764362.2</v>
      </c>
    </row>
    <row r="17496" spans="5:5" ht="22.5" customHeight="1">
      <c r="E17496" s="612">
        <f t="shared" si="202"/>
        <v>3764362.2</v>
      </c>
    </row>
    <row r="17497" spans="5:5" ht="22.5" customHeight="1">
      <c r="E17497" s="612">
        <f t="shared" si="202"/>
        <v>3764362.2</v>
      </c>
    </row>
    <row r="17498" spans="5:5" ht="22.5" customHeight="1">
      <c r="E17498" s="612">
        <f t="shared" si="202"/>
        <v>3764362.2</v>
      </c>
    </row>
    <row r="17499" spans="5:5" ht="22.5" customHeight="1">
      <c r="E17499" s="612">
        <f t="shared" si="202"/>
        <v>3764362.2</v>
      </c>
    </row>
    <row r="17500" spans="5:5" ht="22.5" customHeight="1">
      <c r="E17500" s="612">
        <f t="shared" si="202"/>
        <v>3764362.2</v>
      </c>
    </row>
    <row r="17501" spans="5:5" ht="22.5" customHeight="1">
      <c r="E17501" s="612">
        <f t="shared" si="202"/>
        <v>3764362.2</v>
      </c>
    </row>
    <row r="17502" spans="5:5" ht="22.5" customHeight="1">
      <c r="E17502" s="612">
        <f t="shared" si="202"/>
        <v>3764362.2</v>
      </c>
    </row>
    <row r="17503" spans="5:5" ht="22.5" customHeight="1">
      <c r="E17503" s="612">
        <f t="shared" si="202"/>
        <v>3764362.2</v>
      </c>
    </row>
    <row r="17504" spans="5:5" ht="22.5" customHeight="1">
      <c r="E17504" s="612">
        <f t="shared" si="202"/>
        <v>3764362.2</v>
      </c>
    </row>
    <row r="17505" spans="5:5" ht="22.5" customHeight="1">
      <c r="E17505" s="612">
        <f t="shared" si="202"/>
        <v>3764362.2</v>
      </c>
    </row>
    <row r="17506" spans="5:5" ht="22.5" customHeight="1">
      <c r="E17506" s="612">
        <f t="shared" si="202"/>
        <v>3764362.2</v>
      </c>
    </row>
    <row r="17507" spans="5:5" ht="22.5" customHeight="1">
      <c r="E17507" s="612">
        <f t="shared" si="202"/>
        <v>3764362.2</v>
      </c>
    </row>
    <row r="17508" spans="5:5" ht="22.5" customHeight="1">
      <c r="E17508" s="612">
        <f t="shared" si="202"/>
        <v>3764362.2</v>
      </c>
    </row>
    <row r="17509" spans="5:5" ht="22.5" customHeight="1">
      <c r="E17509" s="612">
        <f t="shared" si="202"/>
        <v>3764362.2</v>
      </c>
    </row>
    <row r="17510" spans="5:5" ht="22.5" customHeight="1">
      <c r="E17510" s="612">
        <f t="shared" si="202"/>
        <v>3764362.2</v>
      </c>
    </row>
    <row r="17511" spans="5:5" ht="22.5" customHeight="1">
      <c r="E17511" s="612">
        <f t="shared" si="202"/>
        <v>3764362.2</v>
      </c>
    </row>
    <row r="17512" spans="5:5" ht="22.5" customHeight="1">
      <c r="E17512" s="612">
        <f t="shared" si="202"/>
        <v>3764362.2</v>
      </c>
    </row>
    <row r="17513" spans="5:5" ht="22.5" customHeight="1">
      <c r="E17513" s="612">
        <f t="shared" si="202"/>
        <v>3764362.2</v>
      </c>
    </row>
    <row r="17514" spans="5:5" ht="22.5" customHeight="1">
      <c r="E17514" s="612">
        <f t="shared" si="202"/>
        <v>3764362.2</v>
      </c>
    </row>
    <row r="17515" spans="5:5" ht="22.5" customHeight="1">
      <c r="E17515" s="612">
        <f t="shared" si="202"/>
        <v>3764362.2</v>
      </c>
    </row>
    <row r="17516" spans="5:5" ht="22.5" customHeight="1">
      <c r="E17516" s="612">
        <f t="shared" si="202"/>
        <v>3764362.2</v>
      </c>
    </row>
    <row r="17517" spans="5:5" ht="22.5" customHeight="1">
      <c r="E17517" s="612">
        <f t="shared" si="202"/>
        <v>3764362.2</v>
      </c>
    </row>
    <row r="17518" spans="5:5" ht="22.5" customHeight="1">
      <c r="E17518" s="612">
        <f t="shared" si="202"/>
        <v>3764362.2</v>
      </c>
    </row>
    <row r="17519" spans="5:5" ht="22.5" customHeight="1">
      <c r="E17519" s="612">
        <f t="shared" si="202"/>
        <v>3764362.2</v>
      </c>
    </row>
    <row r="17520" spans="5:5" ht="22.5" customHeight="1">
      <c r="E17520" s="612">
        <f t="shared" si="202"/>
        <v>3764362.2</v>
      </c>
    </row>
    <row r="17521" spans="5:5" ht="22.5" customHeight="1">
      <c r="E17521" s="612">
        <f t="shared" si="202"/>
        <v>3764362.2</v>
      </c>
    </row>
    <row r="17522" spans="5:5" ht="22.5" customHeight="1">
      <c r="E17522" s="612">
        <f t="shared" si="202"/>
        <v>3764362.2</v>
      </c>
    </row>
    <row r="17523" spans="5:5" ht="22.5" customHeight="1">
      <c r="E17523" s="612">
        <f t="shared" si="202"/>
        <v>3764362.2</v>
      </c>
    </row>
    <row r="17524" spans="5:5" ht="22.5" customHeight="1">
      <c r="E17524" s="612">
        <f t="shared" si="202"/>
        <v>3764362.2</v>
      </c>
    </row>
    <row r="17525" spans="5:5" ht="22.5" customHeight="1">
      <c r="E17525" s="612">
        <f t="shared" si="202"/>
        <v>3764362.2</v>
      </c>
    </row>
    <row r="17526" spans="5:5" ht="22.5" customHeight="1">
      <c r="E17526" s="612">
        <f t="shared" si="202"/>
        <v>3764362.2</v>
      </c>
    </row>
    <row r="17527" spans="5:5" ht="22.5" customHeight="1">
      <c r="E17527" s="612">
        <f t="shared" si="202"/>
        <v>3764362.2</v>
      </c>
    </row>
    <row r="17528" spans="5:5" ht="22.5" customHeight="1">
      <c r="E17528" s="612">
        <f t="shared" si="202"/>
        <v>3764362.2</v>
      </c>
    </row>
    <row r="17529" spans="5:5" ht="22.5" customHeight="1">
      <c r="E17529" s="612">
        <f t="shared" si="202"/>
        <v>3764362.2</v>
      </c>
    </row>
    <row r="17530" spans="5:5" ht="22.5" customHeight="1">
      <c r="E17530" s="612">
        <f t="shared" si="202"/>
        <v>3764362.2</v>
      </c>
    </row>
    <row r="17531" spans="5:5" ht="22.5" customHeight="1">
      <c r="E17531" s="612">
        <f t="shared" si="202"/>
        <v>3764362.2</v>
      </c>
    </row>
    <row r="17532" spans="5:5" ht="22.5" customHeight="1">
      <c r="E17532" s="612">
        <f t="shared" si="202"/>
        <v>3764362.2</v>
      </c>
    </row>
    <row r="17533" spans="5:5" ht="22.5" customHeight="1">
      <c r="E17533" s="612">
        <f t="shared" si="202"/>
        <v>3764362.2</v>
      </c>
    </row>
    <row r="17534" spans="5:5" ht="22.5" customHeight="1">
      <c r="E17534" s="612">
        <f t="shared" si="202"/>
        <v>3764362.2</v>
      </c>
    </row>
    <row r="17535" spans="5:5" ht="22.5" customHeight="1">
      <c r="E17535" s="612">
        <f t="shared" si="202"/>
        <v>3764362.2</v>
      </c>
    </row>
    <row r="17536" spans="5:5" ht="22.5" customHeight="1">
      <c r="E17536" s="612">
        <f t="shared" si="202"/>
        <v>3764362.2</v>
      </c>
    </row>
    <row r="17537" spans="5:5" ht="22.5" customHeight="1">
      <c r="E17537" s="612">
        <f t="shared" si="202"/>
        <v>3764362.2</v>
      </c>
    </row>
    <row r="17538" spans="5:5" ht="22.5" customHeight="1">
      <c r="E17538" s="612">
        <f t="shared" si="202"/>
        <v>3764362.2</v>
      </c>
    </row>
    <row r="17539" spans="5:5" ht="22.5" customHeight="1">
      <c r="E17539" s="612">
        <f t="shared" si="202"/>
        <v>3764362.2</v>
      </c>
    </row>
    <row r="17540" spans="5:5" ht="22.5" customHeight="1">
      <c r="E17540" s="612">
        <f t="shared" si="202"/>
        <v>3764362.2</v>
      </c>
    </row>
    <row r="17541" spans="5:5" ht="22.5" customHeight="1">
      <c r="E17541" s="612">
        <f t="shared" si="202"/>
        <v>3764362.2</v>
      </c>
    </row>
    <row r="17542" spans="5:5" ht="22.5" customHeight="1">
      <c r="E17542" s="612">
        <f t="shared" si="202"/>
        <v>3764362.2</v>
      </c>
    </row>
    <row r="17543" spans="5:5" ht="22.5" customHeight="1">
      <c r="E17543" s="612">
        <f t="shared" si="202"/>
        <v>3764362.2</v>
      </c>
    </row>
    <row r="17544" spans="5:5" ht="22.5" customHeight="1">
      <c r="E17544" s="612">
        <f t="shared" si="202"/>
        <v>3764362.2</v>
      </c>
    </row>
    <row r="17545" spans="5:5" ht="22.5" customHeight="1">
      <c r="E17545" s="612">
        <f t="shared" si="202"/>
        <v>3764362.2</v>
      </c>
    </row>
    <row r="17546" spans="5:5" ht="22.5" customHeight="1">
      <c r="E17546" s="612">
        <f t="shared" ref="E17546:E17609" si="203">E17545-D17546+C17546</f>
        <v>3764362.2</v>
      </c>
    </row>
    <row r="17547" spans="5:5" ht="22.5" customHeight="1">
      <c r="E17547" s="612">
        <f t="shared" si="203"/>
        <v>3764362.2</v>
      </c>
    </row>
    <row r="17548" spans="5:5" ht="22.5" customHeight="1">
      <c r="E17548" s="612">
        <f t="shared" si="203"/>
        <v>3764362.2</v>
      </c>
    </row>
    <row r="17549" spans="5:5" ht="22.5" customHeight="1">
      <c r="E17549" s="612">
        <f t="shared" si="203"/>
        <v>3764362.2</v>
      </c>
    </row>
    <row r="17550" spans="5:5" ht="22.5" customHeight="1">
      <c r="E17550" s="612">
        <f t="shared" si="203"/>
        <v>3764362.2</v>
      </c>
    </row>
    <row r="17551" spans="5:5" ht="22.5" customHeight="1">
      <c r="E17551" s="612">
        <f t="shared" si="203"/>
        <v>3764362.2</v>
      </c>
    </row>
    <row r="17552" spans="5:5" ht="22.5" customHeight="1">
      <c r="E17552" s="612">
        <f t="shared" si="203"/>
        <v>3764362.2</v>
      </c>
    </row>
    <row r="17553" spans="5:5" ht="22.5" customHeight="1">
      <c r="E17553" s="612">
        <f t="shared" si="203"/>
        <v>3764362.2</v>
      </c>
    </row>
    <row r="17554" spans="5:5" ht="22.5" customHeight="1">
      <c r="E17554" s="612">
        <f t="shared" si="203"/>
        <v>3764362.2</v>
      </c>
    </row>
    <row r="17555" spans="5:5" ht="22.5" customHeight="1">
      <c r="E17555" s="612">
        <f t="shared" si="203"/>
        <v>3764362.2</v>
      </c>
    </row>
    <row r="17556" spans="5:5" ht="22.5" customHeight="1">
      <c r="E17556" s="612">
        <f t="shared" si="203"/>
        <v>3764362.2</v>
      </c>
    </row>
    <row r="17557" spans="5:5" ht="22.5" customHeight="1">
      <c r="E17557" s="612">
        <f t="shared" si="203"/>
        <v>3764362.2</v>
      </c>
    </row>
    <row r="17558" spans="5:5" ht="22.5" customHeight="1">
      <c r="E17558" s="612">
        <f t="shared" si="203"/>
        <v>3764362.2</v>
      </c>
    </row>
    <row r="17559" spans="5:5" ht="22.5" customHeight="1">
      <c r="E17559" s="612">
        <f t="shared" si="203"/>
        <v>3764362.2</v>
      </c>
    </row>
    <row r="17560" spans="5:5" ht="22.5" customHeight="1">
      <c r="E17560" s="612">
        <f t="shared" si="203"/>
        <v>3764362.2</v>
      </c>
    </row>
    <row r="17561" spans="5:5" ht="22.5" customHeight="1">
      <c r="E17561" s="612">
        <f t="shared" si="203"/>
        <v>3764362.2</v>
      </c>
    </row>
    <row r="17562" spans="5:5" ht="22.5" customHeight="1">
      <c r="E17562" s="612">
        <f t="shared" si="203"/>
        <v>3764362.2</v>
      </c>
    </row>
    <row r="17563" spans="5:5" ht="22.5" customHeight="1">
      <c r="E17563" s="612">
        <f t="shared" si="203"/>
        <v>3764362.2</v>
      </c>
    </row>
    <row r="17564" spans="5:5" ht="22.5" customHeight="1">
      <c r="E17564" s="612">
        <f t="shared" si="203"/>
        <v>3764362.2</v>
      </c>
    </row>
    <row r="17565" spans="5:5" ht="22.5" customHeight="1">
      <c r="E17565" s="612">
        <f t="shared" si="203"/>
        <v>3764362.2</v>
      </c>
    </row>
    <row r="17566" spans="5:5" ht="22.5" customHeight="1">
      <c r="E17566" s="612">
        <f t="shared" si="203"/>
        <v>3764362.2</v>
      </c>
    </row>
    <row r="17567" spans="5:5" ht="22.5" customHeight="1">
      <c r="E17567" s="612">
        <f t="shared" si="203"/>
        <v>3764362.2</v>
      </c>
    </row>
    <row r="17568" spans="5:5" ht="22.5" customHeight="1">
      <c r="E17568" s="612">
        <f t="shared" si="203"/>
        <v>3764362.2</v>
      </c>
    </row>
    <row r="17569" spans="5:5" ht="22.5" customHeight="1">
      <c r="E17569" s="612">
        <f t="shared" si="203"/>
        <v>3764362.2</v>
      </c>
    </row>
    <row r="17570" spans="5:5" ht="22.5" customHeight="1">
      <c r="E17570" s="612">
        <f t="shared" si="203"/>
        <v>3764362.2</v>
      </c>
    </row>
    <row r="17571" spans="5:5" ht="22.5" customHeight="1">
      <c r="E17571" s="612">
        <f t="shared" si="203"/>
        <v>3764362.2</v>
      </c>
    </row>
    <row r="17572" spans="5:5" ht="22.5" customHeight="1">
      <c r="E17572" s="612">
        <f t="shared" si="203"/>
        <v>3764362.2</v>
      </c>
    </row>
    <row r="17573" spans="5:5" ht="22.5" customHeight="1">
      <c r="E17573" s="612">
        <f t="shared" si="203"/>
        <v>3764362.2</v>
      </c>
    </row>
    <row r="17574" spans="5:5" ht="22.5" customHeight="1">
      <c r="E17574" s="612">
        <f t="shared" si="203"/>
        <v>3764362.2</v>
      </c>
    </row>
    <row r="17575" spans="5:5" ht="22.5" customHeight="1">
      <c r="E17575" s="612">
        <f t="shared" si="203"/>
        <v>3764362.2</v>
      </c>
    </row>
    <row r="17576" spans="5:5" ht="22.5" customHeight="1">
      <c r="E17576" s="612">
        <f t="shared" si="203"/>
        <v>3764362.2</v>
      </c>
    </row>
    <row r="17577" spans="5:5" ht="22.5" customHeight="1">
      <c r="E17577" s="612">
        <f t="shared" si="203"/>
        <v>3764362.2</v>
      </c>
    </row>
    <row r="17578" spans="5:5" ht="22.5" customHeight="1">
      <c r="E17578" s="612">
        <f t="shared" si="203"/>
        <v>3764362.2</v>
      </c>
    </row>
    <row r="17579" spans="5:5" ht="22.5" customHeight="1">
      <c r="E17579" s="612">
        <f t="shared" si="203"/>
        <v>3764362.2</v>
      </c>
    </row>
    <row r="17580" spans="5:5" ht="22.5" customHeight="1">
      <c r="E17580" s="612">
        <f t="shared" si="203"/>
        <v>3764362.2</v>
      </c>
    </row>
    <row r="17581" spans="5:5" ht="22.5" customHeight="1">
      <c r="E17581" s="612">
        <f t="shared" si="203"/>
        <v>3764362.2</v>
      </c>
    </row>
    <row r="17582" spans="5:5" ht="22.5" customHeight="1">
      <c r="E17582" s="612">
        <f t="shared" si="203"/>
        <v>3764362.2</v>
      </c>
    </row>
    <row r="17583" spans="5:5" ht="22.5" customHeight="1">
      <c r="E17583" s="612">
        <f t="shared" si="203"/>
        <v>3764362.2</v>
      </c>
    </row>
    <row r="17584" spans="5:5" ht="22.5" customHeight="1">
      <c r="E17584" s="612">
        <f t="shared" si="203"/>
        <v>3764362.2</v>
      </c>
    </row>
    <row r="17585" spans="5:5" ht="22.5" customHeight="1">
      <c r="E17585" s="612">
        <f t="shared" si="203"/>
        <v>3764362.2</v>
      </c>
    </row>
    <row r="17586" spans="5:5" ht="22.5" customHeight="1">
      <c r="E17586" s="612">
        <f t="shared" si="203"/>
        <v>3764362.2</v>
      </c>
    </row>
    <row r="17587" spans="5:5" ht="22.5" customHeight="1">
      <c r="E17587" s="612">
        <f t="shared" si="203"/>
        <v>3764362.2</v>
      </c>
    </row>
    <row r="17588" spans="5:5" ht="22.5" customHeight="1">
      <c r="E17588" s="612">
        <f t="shared" si="203"/>
        <v>3764362.2</v>
      </c>
    </row>
    <row r="17589" spans="5:5" ht="22.5" customHeight="1">
      <c r="E17589" s="612">
        <f t="shared" si="203"/>
        <v>3764362.2</v>
      </c>
    </row>
    <row r="17590" spans="5:5" ht="22.5" customHeight="1">
      <c r="E17590" s="612">
        <f t="shared" si="203"/>
        <v>3764362.2</v>
      </c>
    </row>
    <row r="17591" spans="5:5" ht="22.5" customHeight="1">
      <c r="E17591" s="612">
        <f t="shared" si="203"/>
        <v>3764362.2</v>
      </c>
    </row>
    <row r="17592" spans="5:5" ht="22.5" customHeight="1">
      <c r="E17592" s="612">
        <f t="shared" si="203"/>
        <v>3764362.2</v>
      </c>
    </row>
    <row r="17593" spans="5:5" ht="22.5" customHeight="1">
      <c r="E17593" s="612">
        <f t="shared" si="203"/>
        <v>3764362.2</v>
      </c>
    </row>
    <row r="17594" spans="5:5" ht="22.5" customHeight="1">
      <c r="E17594" s="612">
        <f t="shared" si="203"/>
        <v>3764362.2</v>
      </c>
    </row>
    <row r="17595" spans="5:5" ht="22.5" customHeight="1">
      <c r="E17595" s="612">
        <f t="shared" si="203"/>
        <v>3764362.2</v>
      </c>
    </row>
    <row r="17596" spans="5:5" ht="22.5" customHeight="1">
      <c r="E17596" s="612">
        <f t="shared" si="203"/>
        <v>3764362.2</v>
      </c>
    </row>
    <row r="17597" spans="5:5" ht="22.5" customHeight="1">
      <c r="E17597" s="612">
        <f t="shared" si="203"/>
        <v>3764362.2</v>
      </c>
    </row>
    <row r="17598" spans="5:5" ht="22.5" customHeight="1">
      <c r="E17598" s="612">
        <f t="shared" si="203"/>
        <v>3764362.2</v>
      </c>
    </row>
    <row r="17599" spans="5:5" ht="22.5" customHeight="1">
      <c r="E17599" s="612">
        <f t="shared" si="203"/>
        <v>3764362.2</v>
      </c>
    </row>
    <row r="17600" spans="5:5" ht="22.5" customHeight="1">
      <c r="E17600" s="612">
        <f t="shared" si="203"/>
        <v>3764362.2</v>
      </c>
    </row>
    <row r="17601" spans="5:5" ht="22.5" customHeight="1">
      <c r="E17601" s="612">
        <f t="shared" si="203"/>
        <v>3764362.2</v>
      </c>
    </row>
    <row r="17602" spans="5:5" ht="22.5" customHeight="1">
      <c r="E17602" s="612">
        <f t="shared" si="203"/>
        <v>3764362.2</v>
      </c>
    </row>
    <row r="17603" spans="5:5" ht="22.5" customHeight="1">
      <c r="E17603" s="612">
        <f t="shared" si="203"/>
        <v>3764362.2</v>
      </c>
    </row>
    <row r="17604" spans="5:5" ht="22.5" customHeight="1">
      <c r="E17604" s="612">
        <f t="shared" si="203"/>
        <v>3764362.2</v>
      </c>
    </row>
    <row r="17605" spans="5:5" ht="22.5" customHeight="1">
      <c r="E17605" s="612">
        <f t="shared" si="203"/>
        <v>3764362.2</v>
      </c>
    </row>
    <row r="17606" spans="5:5" ht="22.5" customHeight="1">
      <c r="E17606" s="612">
        <f t="shared" si="203"/>
        <v>3764362.2</v>
      </c>
    </row>
    <row r="17607" spans="5:5" ht="22.5" customHeight="1">
      <c r="E17607" s="612">
        <f t="shared" si="203"/>
        <v>3764362.2</v>
      </c>
    </row>
    <row r="17608" spans="5:5" ht="22.5" customHeight="1">
      <c r="E17608" s="612">
        <f t="shared" si="203"/>
        <v>3764362.2</v>
      </c>
    </row>
    <row r="17609" spans="5:5" ht="22.5" customHeight="1">
      <c r="E17609" s="612">
        <f t="shared" si="203"/>
        <v>3764362.2</v>
      </c>
    </row>
    <row r="17610" spans="5:5" ht="22.5" customHeight="1">
      <c r="E17610" s="612">
        <f t="shared" ref="E17610:E17673" si="204">E17609-D17610+C17610</f>
        <v>3764362.2</v>
      </c>
    </row>
    <row r="17611" spans="5:5" ht="22.5" customHeight="1">
      <c r="E17611" s="612">
        <f t="shared" si="204"/>
        <v>3764362.2</v>
      </c>
    </row>
    <row r="17612" spans="5:5" ht="22.5" customHeight="1">
      <c r="E17612" s="612">
        <f t="shared" si="204"/>
        <v>3764362.2</v>
      </c>
    </row>
    <row r="17613" spans="5:5" ht="22.5" customHeight="1">
      <c r="E17613" s="612">
        <f t="shared" si="204"/>
        <v>3764362.2</v>
      </c>
    </row>
    <row r="17614" spans="5:5" ht="22.5" customHeight="1">
      <c r="E17614" s="612">
        <f t="shared" si="204"/>
        <v>3764362.2</v>
      </c>
    </row>
    <row r="17615" spans="5:5" ht="22.5" customHeight="1">
      <c r="E17615" s="612">
        <f t="shared" si="204"/>
        <v>3764362.2</v>
      </c>
    </row>
    <row r="17616" spans="5:5" ht="22.5" customHeight="1">
      <c r="E17616" s="612">
        <f t="shared" si="204"/>
        <v>3764362.2</v>
      </c>
    </row>
    <row r="17617" spans="5:5" ht="22.5" customHeight="1">
      <c r="E17617" s="612">
        <f t="shared" si="204"/>
        <v>3764362.2</v>
      </c>
    </row>
    <row r="17618" spans="5:5" ht="22.5" customHeight="1">
      <c r="E17618" s="612">
        <f t="shared" si="204"/>
        <v>3764362.2</v>
      </c>
    </row>
    <row r="17619" spans="5:5" ht="22.5" customHeight="1">
      <c r="E17619" s="612">
        <f t="shared" si="204"/>
        <v>3764362.2</v>
      </c>
    </row>
    <row r="17620" spans="5:5" ht="22.5" customHeight="1">
      <c r="E17620" s="612">
        <f t="shared" si="204"/>
        <v>3764362.2</v>
      </c>
    </row>
    <row r="17621" spans="5:5" ht="22.5" customHeight="1">
      <c r="E17621" s="612">
        <f t="shared" si="204"/>
        <v>3764362.2</v>
      </c>
    </row>
    <row r="17622" spans="5:5" ht="22.5" customHeight="1">
      <c r="E17622" s="612">
        <f t="shared" si="204"/>
        <v>3764362.2</v>
      </c>
    </row>
    <row r="17623" spans="5:5" ht="22.5" customHeight="1">
      <c r="E17623" s="612">
        <f t="shared" si="204"/>
        <v>3764362.2</v>
      </c>
    </row>
    <row r="17624" spans="5:5" ht="22.5" customHeight="1">
      <c r="E17624" s="612">
        <f t="shared" si="204"/>
        <v>3764362.2</v>
      </c>
    </row>
    <row r="17625" spans="5:5" ht="22.5" customHeight="1">
      <c r="E17625" s="612">
        <f t="shared" si="204"/>
        <v>3764362.2</v>
      </c>
    </row>
    <row r="17626" spans="5:5" ht="22.5" customHeight="1">
      <c r="E17626" s="612">
        <f t="shared" si="204"/>
        <v>3764362.2</v>
      </c>
    </row>
    <row r="17627" spans="5:5" ht="22.5" customHeight="1">
      <c r="E17627" s="612">
        <f t="shared" si="204"/>
        <v>3764362.2</v>
      </c>
    </row>
    <row r="17628" spans="5:5" ht="22.5" customHeight="1">
      <c r="E17628" s="612">
        <f t="shared" si="204"/>
        <v>3764362.2</v>
      </c>
    </row>
    <row r="17629" spans="5:5" ht="22.5" customHeight="1">
      <c r="E17629" s="612">
        <f t="shared" si="204"/>
        <v>3764362.2</v>
      </c>
    </row>
    <row r="17630" spans="5:5" ht="22.5" customHeight="1">
      <c r="E17630" s="612">
        <f t="shared" si="204"/>
        <v>3764362.2</v>
      </c>
    </row>
    <row r="17631" spans="5:5" ht="22.5" customHeight="1">
      <c r="E17631" s="612">
        <f t="shared" si="204"/>
        <v>3764362.2</v>
      </c>
    </row>
    <row r="17632" spans="5:5" ht="22.5" customHeight="1">
      <c r="E17632" s="612">
        <f t="shared" si="204"/>
        <v>3764362.2</v>
      </c>
    </row>
    <row r="17633" spans="5:5" ht="22.5" customHeight="1">
      <c r="E17633" s="612">
        <f t="shared" si="204"/>
        <v>3764362.2</v>
      </c>
    </row>
    <row r="17634" spans="5:5" ht="22.5" customHeight="1">
      <c r="E17634" s="612">
        <f t="shared" si="204"/>
        <v>3764362.2</v>
      </c>
    </row>
    <row r="17635" spans="5:5" ht="22.5" customHeight="1">
      <c r="E17635" s="612">
        <f t="shared" si="204"/>
        <v>3764362.2</v>
      </c>
    </row>
    <row r="17636" spans="5:5" ht="22.5" customHeight="1">
      <c r="E17636" s="612">
        <f t="shared" si="204"/>
        <v>3764362.2</v>
      </c>
    </row>
    <row r="17637" spans="5:5" ht="22.5" customHeight="1">
      <c r="E17637" s="612">
        <f t="shared" si="204"/>
        <v>3764362.2</v>
      </c>
    </row>
    <row r="17638" spans="5:5" ht="22.5" customHeight="1">
      <c r="E17638" s="612">
        <f t="shared" si="204"/>
        <v>3764362.2</v>
      </c>
    </row>
    <row r="17639" spans="5:5" ht="22.5" customHeight="1">
      <c r="E17639" s="612">
        <f t="shared" si="204"/>
        <v>3764362.2</v>
      </c>
    </row>
    <row r="17640" spans="5:5" ht="22.5" customHeight="1">
      <c r="E17640" s="612">
        <f t="shared" si="204"/>
        <v>3764362.2</v>
      </c>
    </row>
    <row r="17641" spans="5:5" ht="22.5" customHeight="1">
      <c r="E17641" s="612">
        <f t="shared" si="204"/>
        <v>3764362.2</v>
      </c>
    </row>
    <row r="17642" spans="5:5" ht="22.5" customHeight="1">
      <c r="E17642" s="612">
        <f t="shared" si="204"/>
        <v>3764362.2</v>
      </c>
    </row>
    <row r="17643" spans="5:5" ht="22.5" customHeight="1">
      <c r="E17643" s="612">
        <f t="shared" si="204"/>
        <v>3764362.2</v>
      </c>
    </row>
    <row r="17644" spans="5:5" ht="22.5" customHeight="1">
      <c r="E17644" s="612">
        <f t="shared" si="204"/>
        <v>3764362.2</v>
      </c>
    </row>
    <row r="17645" spans="5:5" ht="22.5" customHeight="1">
      <c r="E17645" s="612">
        <f t="shared" si="204"/>
        <v>3764362.2</v>
      </c>
    </row>
    <row r="17646" spans="5:5" ht="22.5" customHeight="1">
      <c r="E17646" s="612">
        <f t="shared" si="204"/>
        <v>3764362.2</v>
      </c>
    </row>
    <row r="17647" spans="5:5" ht="22.5" customHeight="1">
      <c r="E17647" s="612">
        <f t="shared" si="204"/>
        <v>3764362.2</v>
      </c>
    </row>
    <row r="17648" spans="5:5" ht="22.5" customHeight="1">
      <c r="E17648" s="612">
        <f t="shared" si="204"/>
        <v>3764362.2</v>
      </c>
    </row>
    <row r="17649" spans="5:5" ht="22.5" customHeight="1">
      <c r="E17649" s="612">
        <f t="shared" si="204"/>
        <v>3764362.2</v>
      </c>
    </row>
    <row r="17650" spans="5:5" ht="22.5" customHeight="1">
      <c r="E17650" s="612">
        <f t="shared" si="204"/>
        <v>3764362.2</v>
      </c>
    </row>
    <row r="17651" spans="5:5" ht="22.5" customHeight="1">
      <c r="E17651" s="612">
        <f t="shared" si="204"/>
        <v>3764362.2</v>
      </c>
    </row>
    <row r="17652" spans="5:5" ht="22.5" customHeight="1">
      <c r="E17652" s="612">
        <f t="shared" si="204"/>
        <v>3764362.2</v>
      </c>
    </row>
    <row r="17653" spans="5:5" ht="22.5" customHeight="1">
      <c r="E17653" s="612">
        <f t="shared" si="204"/>
        <v>3764362.2</v>
      </c>
    </row>
    <row r="17654" spans="5:5" ht="22.5" customHeight="1">
      <c r="E17654" s="612">
        <f t="shared" si="204"/>
        <v>3764362.2</v>
      </c>
    </row>
    <row r="17655" spans="5:5" ht="22.5" customHeight="1">
      <c r="E17655" s="612">
        <f t="shared" si="204"/>
        <v>3764362.2</v>
      </c>
    </row>
    <row r="17656" spans="5:5" ht="22.5" customHeight="1">
      <c r="E17656" s="612">
        <f t="shared" si="204"/>
        <v>3764362.2</v>
      </c>
    </row>
    <row r="17657" spans="5:5" ht="22.5" customHeight="1">
      <c r="E17657" s="612">
        <f t="shared" si="204"/>
        <v>3764362.2</v>
      </c>
    </row>
    <row r="17658" spans="5:5" ht="22.5" customHeight="1">
      <c r="E17658" s="612">
        <f t="shared" si="204"/>
        <v>3764362.2</v>
      </c>
    </row>
    <row r="17659" spans="5:5" ht="22.5" customHeight="1">
      <c r="E17659" s="612">
        <f t="shared" si="204"/>
        <v>3764362.2</v>
      </c>
    </row>
    <row r="17660" spans="5:5" ht="22.5" customHeight="1">
      <c r="E17660" s="612">
        <f t="shared" si="204"/>
        <v>3764362.2</v>
      </c>
    </row>
    <row r="17661" spans="5:5" ht="22.5" customHeight="1">
      <c r="E17661" s="612">
        <f t="shared" si="204"/>
        <v>3764362.2</v>
      </c>
    </row>
    <row r="17662" spans="5:5" ht="22.5" customHeight="1">
      <c r="E17662" s="612">
        <f t="shared" si="204"/>
        <v>3764362.2</v>
      </c>
    </row>
    <row r="17663" spans="5:5" ht="22.5" customHeight="1">
      <c r="E17663" s="612">
        <f t="shared" si="204"/>
        <v>3764362.2</v>
      </c>
    </row>
    <row r="17664" spans="5:5" ht="22.5" customHeight="1">
      <c r="E17664" s="612">
        <f t="shared" si="204"/>
        <v>3764362.2</v>
      </c>
    </row>
    <row r="17665" spans="5:5" ht="22.5" customHeight="1">
      <c r="E17665" s="612">
        <f t="shared" si="204"/>
        <v>3764362.2</v>
      </c>
    </row>
    <row r="17666" spans="5:5" ht="22.5" customHeight="1">
      <c r="E17666" s="612">
        <f t="shared" si="204"/>
        <v>3764362.2</v>
      </c>
    </row>
    <row r="17667" spans="5:5" ht="22.5" customHeight="1">
      <c r="E17667" s="612">
        <f t="shared" si="204"/>
        <v>3764362.2</v>
      </c>
    </row>
    <row r="17668" spans="5:5" ht="22.5" customHeight="1">
      <c r="E17668" s="612">
        <f t="shared" si="204"/>
        <v>3764362.2</v>
      </c>
    </row>
    <row r="17669" spans="5:5" ht="22.5" customHeight="1">
      <c r="E17669" s="612">
        <f t="shared" si="204"/>
        <v>3764362.2</v>
      </c>
    </row>
    <row r="17670" spans="5:5" ht="22.5" customHeight="1">
      <c r="E17670" s="612">
        <f t="shared" si="204"/>
        <v>3764362.2</v>
      </c>
    </row>
    <row r="17671" spans="5:5" ht="22.5" customHeight="1">
      <c r="E17671" s="612">
        <f t="shared" si="204"/>
        <v>3764362.2</v>
      </c>
    </row>
    <row r="17672" spans="5:5" ht="22.5" customHeight="1">
      <c r="E17672" s="612">
        <f t="shared" si="204"/>
        <v>3764362.2</v>
      </c>
    </row>
    <row r="17673" spans="5:5" ht="22.5" customHeight="1">
      <c r="E17673" s="612">
        <f t="shared" si="204"/>
        <v>3764362.2</v>
      </c>
    </row>
    <row r="17674" spans="5:5" ht="22.5" customHeight="1">
      <c r="E17674" s="612">
        <f t="shared" ref="E17674:E17737" si="205">E17673-D17674+C17674</f>
        <v>3764362.2</v>
      </c>
    </row>
    <row r="17675" spans="5:5" ht="22.5" customHeight="1">
      <c r="E17675" s="612">
        <f t="shared" si="205"/>
        <v>3764362.2</v>
      </c>
    </row>
    <row r="17676" spans="5:5" ht="22.5" customHeight="1">
      <c r="E17676" s="612">
        <f t="shared" si="205"/>
        <v>3764362.2</v>
      </c>
    </row>
    <row r="17677" spans="5:5" ht="22.5" customHeight="1">
      <c r="E17677" s="612">
        <f t="shared" si="205"/>
        <v>3764362.2</v>
      </c>
    </row>
    <row r="17678" spans="5:5" ht="22.5" customHeight="1">
      <c r="E17678" s="612">
        <f t="shared" si="205"/>
        <v>3764362.2</v>
      </c>
    </row>
    <row r="17679" spans="5:5" ht="22.5" customHeight="1">
      <c r="E17679" s="612">
        <f t="shared" si="205"/>
        <v>3764362.2</v>
      </c>
    </row>
    <row r="17680" spans="5:5" ht="22.5" customHeight="1">
      <c r="E17680" s="612">
        <f t="shared" si="205"/>
        <v>3764362.2</v>
      </c>
    </row>
    <row r="17681" spans="5:5" ht="22.5" customHeight="1">
      <c r="E17681" s="612">
        <f t="shared" si="205"/>
        <v>3764362.2</v>
      </c>
    </row>
    <row r="17682" spans="5:5" ht="22.5" customHeight="1">
      <c r="E17682" s="612">
        <f t="shared" si="205"/>
        <v>3764362.2</v>
      </c>
    </row>
    <row r="17683" spans="5:5" ht="22.5" customHeight="1">
      <c r="E17683" s="612">
        <f t="shared" si="205"/>
        <v>3764362.2</v>
      </c>
    </row>
    <row r="17684" spans="5:5" ht="22.5" customHeight="1">
      <c r="E17684" s="612">
        <f t="shared" si="205"/>
        <v>3764362.2</v>
      </c>
    </row>
    <row r="17685" spans="5:5" ht="22.5" customHeight="1">
      <c r="E17685" s="612">
        <f t="shared" si="205"/>
        <v>3764362.2</v>
      </c>
    </row>
    <row r="17686" spans="5:5" ht="22.5" customHeight="1">
      <c r="E17686" s="612">
        <f t="shared" si="205"/>
        <v>3764362.2</v>
      </c>
    </row>
    <row r="17687" spans="5:5" ht="22.5" customHeight="1">
      <c r="E17687" s="612">
        <f t="shared" si="205"/>
        <v>3764362.2</v>
      </c>
    </row>
    <row r="17688" spans="5:5" ht="22.5" customHeight="1">
      <c r="E17688" s="612">
        <f t="shared" si="205"/>
        <v>3764362.2</v>
      </c>
    </row>
    <row r="17689" spans="5:5" ht="22.5" customHeight="1">
      <c r="E17689" s="612">
        <f t="shared" si="205"/>
        <v>3764362.2</v>
      </c>
    </row>
    <row r="17690" spans="5:5" ht="22.5" customHeight="1">
      <c r="E17690" s="612">
        <f t="shared" si="205"/>
        <v>3764362.2</v>
      </c>
    </row>
    <row r="17691" spans="5:5" ht="22.5" customHeight="1">
      <c r="E17691" s="612">
        <f t="shared" si="205"/>
        <v>3764362.2</v>
      </c>
    </row>
    <row r="17692" spans="5:5" ht="22.5" customHeight="1">
      <c r="E17692" s="612">
        <f t="shared" si="205"/>
        <v>3764362.2</v>
      </c>
    </row>
    <row r="17693" spans="5:5" ht="22.5" customHeight="1">
      <c r="E17693" s="612">
        <f t="shared" si="205"/>
        <v>3764362.2</v>
      </c>
    </row>
    <row r="17694" spans="5:5" ht="22.5" customHeight="1">
      <c r="E17694" s="612">
        <f t="shared" si="205"/>
        <v>3764362.2</v>
      </c>
    </row>
    <row r="17695" spans="5:5" ht="22.5" customHeight="1">
      <c r="E17695" s="612">
        <f t="shared" si="205"/>
        <v>3764362.2</v>
      </c>
    </row>
    <row r="17696" spans="5:5" ht="22.5" customHeight="1">
      <c r="E17696" s="612">
        <f t="shared" si="205"/>
        <v>3764362.2</v>
      </c>
    </row>
    <row r="17697" spans="5:5" ht="22.5" customHeight="1">
      <c r="E17697" s="612">
        <f t="shared" si="205"/>
        <v>3764362.2</v>
      </c>
    </row>
    <row r="17698" spans="5:5" ht="22.5" customHeight="1">
      <c r="E17698" s="612">
        <f t="shared" si="205"/>
        <v>3764362.2</v>
      </c>
    </row>
    <row r="17699" spans="5:5" ht="22.5" customHeight="1">
      <c r="E17699" s="612">
        <f t="shared" si="205"/>
        <v>3764362.2</v>
      </c>
    </row>
    <row r="17700" spans="5:5" ht="22.5" customHeight="1">
      <c r="E17700" s="612">
        <f t="shared" si="205"/>
        <v>3764362.2</v>
      </c>
    </row>
    <row r="17701" spans="5:5" ht="22.5" customHeight="1">
      <c r="E17701" s="612">
        <f t="shared" si="205"/>
        <v>3764362.2</v>
      </c>
    </row>
    <row r="17702" spans="5:5" ht="22.5" customHeight="1">
      <c r="E17702" s="612">
        <f t="shared" si="205"/>
        <v>3764362.2</v>
      </c>
    </row>
    <row r="17703" spans="5:5" ht="22.5" customHeight="1">
      <c r="E17703" s="612">
        <f t="shared" si="205"/>
        <v>3764362.2</v>
      </c>
    </row>
    <row r="17704" spans="5:5" ht="22.5" customHeight="1">
      <c r="E17704" s="612">
        <f t="shared" si="205"/>
        <v>3764362.2</v>
      </c>
    </row>
    <row r="17705" spans="5:5" ht="22.5" customHeight="1">
      <c r="E17705" s="612">
        <f t="shared" si="205"/>
        <v>3764362.2</v>
      </c>
    </row>
    <row r="17706" spans="5:5" ht="22.5" customHeight="1">
      <c r="E17706" s="612">
        <f t="shared" si="205"/>
        <v>3764362.2</v>
      </c>
    </row>
    <row r="17707" spans="5:5" ht="22.5" customHeight="1">
      <c r="E17707" s="612">
        <f t="shared" si="205"/>
        <v>3764362.2</v>
      </c>
    </row>
    <row r="17708" spans="5:5" ht="22.5" customHeight="1">
      <c r="E17708" s="612">
        <f t="shared" si="205"/>
        <v>3764362.2</v>
      </c>
    </row>
    <row r="17709" spans="5:5" ht="22.5" customHeight="1">
      <c r="E17709" s="612">
        <f t="shared" si="205"/>
        <v>3764362.2</v>
      </c>
    </row>
    <row r="17710" spans="5:5" ht="22.5" customHeight="1">
      <c r="E17710" s="612">
        <f t="shared" si="205"/>
        <v>3764362.2</v>
      </c>
    </row>
    <row r="17711" spans="5:5" ht="22.5" customHeight="1">
      <c r="E17711" s="612">
        <f t="shared" si="205"/>
        <v>3764362.2</v>
      </c>
    </row>
    <row r="17712" spans="5:5" ht="22.5" customHeight="1">
      <c r="E17712" s="612">
        <f t="shared" si="205"/>
        <v>3764362.2</v>
      </c>
    </row>
    <row r="17713" spans="5:5" ht="22.5" customHeight="1">
      <c r="E17713" s="612">
        <f t="shared" si="205"/>
        <v>3764362.2</v>
      </c>
    </row>
    <row r="17714" spans="5:5" ht="22.5" customHeight="1">
      <c r="E17714" s="612">
        <f t="shared" si="205"/>
        <v>3764362.2</v>
      </c>
    </row>
    <row r="17715" spans="5:5" ht="22.5" customHeight="1">
      <c r="E17715" s="612">
        <f t="shared" si="205"/>
        <v>3764362.2</v>
      </c>
    </row>
    <row r="17716" spans="5:5" ht="22.5" customHeight="1">
      <c r="E17716" s="612">
        <f t="shared" si="205"/>
        <v>3764362.2</v>
      </c>
    </row>
    <row r="17717" spans="5:5" ht="22.5" customHeight="1">
      <c r="E17717" s="612">
        <f t="shared" si="205"/>
        <v>3764362.2</v>
      </c>
    </row>
    <row r="17718" spans="5:5" ht="22.5" customHeight="1">
      <c r="E17718" s="612">
        <f t="shared" si="205"/>
        <v>3764362.2</v>
      </c>
    </row>
    <row r="17719" spans="5:5" ht="22.5" customHeight="1">
      <c r="E17719" s="612">
        <f t="shared" si="205"/>
        <v>3764362.2</v>
      </c>
    </row>
    <row r="17720" spans="5:5" ht="22.5" customHeight="1">
      <c r="E17720" s="612">
        <f t="shared" si="205"/>
        <v>3764362.2</v>
      </c>
    </row>
    <row r="17721" spans="5:5" ht="22.5" customHeight="1">
      <c r="E17721" s="612">
        <f t="shared" si="205"/>
        <v>3764362.2</v>
      </c>
    </row>
    <row r="17722" spans="5:5" ht="22.5" customHeight="1">
      <c r="E17722" s="612">
        <f t="shared" si="205"/>
        <v>3764362.2</v>
      </c>
    </row>
    <row r="17723" spans="5:5" ht="22.5" customHeight="1">
      <c r="E17723" s="612">
        <f t="shared" si="205"/>
        <v>3764362.2</v>
      </c>
    </row>
    <row r="17724" spans="5:5" ht="22.5" customHeight="1">
      <c r="E17724" s="612">
        <f t="shared" si="205"/>
        <v>3764362.2</v>
      </c>
    </row>
    <row r="17725" spans="5:5" ht="22.5" customHeight="1">
      <c r="E17725" s="612">
        <f t="shared" si="205"/>
        <v>3764362.2</v>
      </c>
    </row>
    <row r="17726" spans="5:5" ht="22.5" customHeight="1">
      <c r="E17726" s="612">
        <f t="shared" si="205"/>
        <v>3764362.2</v>
      </c>
    </row>
    <row r="17727" spans="5:5" ht="22.5" customHeight="1">
      <c r="E17727" s="612">
        <f t="shared" si="205"/>
        <v>3764362.2</v>
      </c>
    </row>
    <row r="17728" spans="5:5" ht="22.5" customHeight="1">
      <c r="E17728" s="612">
        <f t="shared" si="205"/>
        <v>3764362.2</v>
      </c>
    </row>
    <row r="17729" spans="5:5" ht="22.5" customHeight="1">
      <c r="E17729" s="612">
        <f t="shared" si="205"/>
        <v>3764362.2</v>
      </c>
    </row>
    <row r="17730" spans="5:5" ht="22.5" customHeight="1">
      <c r="E17730" s="612">
        <f t="shared" si="205"/>
        <v>3764362.2</v>
      </c>
    </row>
    <row r="17731" spans="5:5" ht="22.5" customHeight="1">
      <c r="E17731" s="612">
        <f t="shared" si="205"/>
        <v>3764362.2</v>
      </c>
    </row>
    <row r="17732" spans="5:5" ht="22.5" customHeight="1">
      <c r="E17732" s="612">
        <f t="shared" si="205"/>
        <v>3764362.2</v>
      </c>
    </row>
    <row r="17733" spans="5:5" ht="22.5" customHeight="1">
      <c r="E17733" s="612">
        <f t="shared" si="205"/>
        <v>3764362.2</v>
      </c>
    </row>
    <row r="17734" spans="5:5" ht="22.5" customHeight="1">
      <c r="E17734" s="612">
        <f t="shared" si="205"/>
        <v>3764362.2</v>
      </c>
    </row>
    <row r="17735" spans="5:5" ht="22.5" customHeight="1">
      <c r="E17735" s="612">
        <f t="shared" si="205"/>
        <v>3764362.2</v>
      </c>
    </row>
    <row r="17736" spans="5:5" ht="22.5" customHeight="1">
      <c r="E17736" s="612">
        <f t="shared" si="205"/>
        <v>3764362.2</v>
      </c>
    </row>
    <row r="17737" spans="5:5" ht="22.5" customHeight="1">
      <c r="E17737" s="612">
        <f t="shared" si="205"/>
        <v>3764362.2</v>
      </c>
    </row>
    <row r="17738" spans="5:5" ht="22.5" customHeight="1">
      <c r="E17738" s="612">
        <f t="shared" ref="E17738:E17801" si="206">E17737-D17738+C17738</f>
        <v>3764362.2</v>
      </c>
    </row>
    <row r="17739" spans="5:5" ht="22.5" customHeight="1">
      <c r="E17739" s="612">
        <f t="shared" si="206"/>
        <v>3764362.2</v>
      </c>
    </row>
    <row r="17740" spans="5:5" ht="22.5" customHeight="1">
      <c r="E17740" s="612">
        <f t="shared" si="206"/>
        <v>3764362.2</v>
      </c>
    </row>
    <row r="17741" spans="5:5" ht="22.5" customHeight="1">
      <c r="E17741" s="612">
        <f t="shared" si="206"/>
        <v>3764362.2</v>
      </c>
    </row>
    <row r="17742" spans="5:5" ht="22.5" customHeight="1">
      <c r="E17742" s="612">
        <f t="shared" si="206"/>
        <v>3764362.2</v>
      </c>
    </row>
    <row r="17743" spans="5:5" ht="22.5" customHeight="1">
      <c r="E17743" s="612">
        <f t="shared" si="206"/>
        <v>3764362.2</v>
      </c>
    </row>
    <row r="17744" spans="5:5" ht="22.5" customHeight="1">
      <c r="E17744" s="612">
        <f t="shared" si="206"/>
        <v>3764362.2</v>
      </c>
    </row>
    <row r="17745" spans="5:5" ht="22.5" customHeight="1">
      <c r="E17745" s="612">
        <f t="shared" si="206"/>
        <v>3764362.2</v>
      </c>
    </row>
    <row r="17746" spans="5:5" ht="22.5" customHeight="1">
      <c r="E17746" s="612">
        <f t="shared" si="206"/>
        <v>3764362.2</v>
      </c>
    </row>
    <row r="17747" spans="5:5" ht="22.5" customHeight="1">
      <c r="E17747" s="612">
        <f t="shared" si="206"/>
        <v>3764362.2</v>
      </c>
    </row>
    <row r="17748" spans="5:5" ht="22.5" customHeight="1">
      <c r="E17748" s="612">
        <f t="shared" si="206"/>
        <v>3764362.2</v>
      </c>
    </row>
    <row r="17749" spans="5:5" ht="22.5" customHeight="1">
      <c r="E17749" s="612">
        <f t="shared" si="206"/>
        <v>3764362.2</v>
      </c>
    </row>
    <row r="17750" spans="5:5" ht="22.5" customHeight="1">
      <c r="E17750" s="612">
        <f t="shared" si="206"/>
        <v>3764362.2</v>
      </c>
    </row>
    <row r="17751" spans="5:5" ht="22.5" customHeight="1">
      <c r="E17751" s="612">
        <f t="shared" si="206"/>
        <v>3764362.2</v>
      </c>
    </row>
    <row r="17752" spans="5:5" ht="22.5" customHeight="1">
      <c r="E17752" s="612">
        <f t="shared" si="206"/>
        <v>3764362.2</v>
      </c>
    </row>
    <row r="17753" spans="5:5" ht="22.5" customHeight="1">
      <c r="E17753" s="612">
        <f t="shared" si="206"/>
        <v>3764362.2</v>
      </c>
    </row>
    <row r="17754" spans="5:5" ht="22.5" customHeight="1">
      <c r="E17754" s="612">
        <f t="shared" si="206"/>
        <v>3764362.2</v>
      </c>
    </row>
    <row r="17755" spans="5:5" ht="22.5" customHeight="1">
      <c r="E17755" s="612">
        <f t="shared" si="206"/>
        <v>3764362.2</v>
      </c>
    </row>
    <row r="17756" spans="5:5" ht="22.5" customHeight="1">
      <c r="E17756" s="612">
        <f t="shared" si="206"/>
        <v>3764362.2</v>
      </c>
    </row>
    <row r="17757" spans="5:5" ht="22.5" customHeight="1">
      <c r="E17757" s="612">
        <f t="shared" si="206"/>
        <v>3764362.2</v>
      </c>
    </row>
    <row r="17758" spans="5:5" ht="22.5" customHeight="1">
      <c r="E17758" s="612">
        <f t="shared" si="206"/>
        <v>3764362.2</v>
      </c>
    </row>
    <row r="17759" spans="5:5" ht="22.5" customHeight="1">
      <c r="E17759" s="612">
        <f t="shared" si="206"/>
        <v>3764362.2</v>
      </c>
    </row>
    <row r="17760" spans="5:5" ht="22.5" customHeight="1">
      <c r="E17760" s="612">
        <f t="shared" si="206"/>
        <v>3764362.2</v>
      </c>
    </row>
    <row r="17761" spans="5:5" ht="22.5" customHeight="1">
      <c r="E17761" s="612">
        <f t="shared" si="206"/>
        <v>3764362.2</v>
      </c>
    </row>
    <row r="17762" spans="5:5" ht="22.5" customHeight="1">
      <c r="E17762" s="612">
        <f t="shared" si="206"/>
        <v>3764362.2</v>
      </c>
    </row>
    <row r="17763" spans="5:5" ht="22.5" customHeight="1">
      <c r="E17763" s="612">
        <f t="shared" si="206"/>
        <v>3764362.2</v>
      </c>
    </row>
    <row r="17764" spans="5:5" ht="22.5" customHeight="1">
      <c r="E17764" s="612">
        <f t="shared" si="206"/>
        <v>3764362.2</v>
      </c>
    </row>
    <row r="17765" spans="5:5" ht="22.5" customHeight="1">
      <c r="E17765" s="612">
        <f t="shared" si="206"/>
        <v>3764362.2</v>
      </c>
    </row>
    <row r="17766" spans="5:5" ht="22.5" customHeight="1">
      <c r="E17766" s="612">
        <f t="shared" si="206"/>
        <v>3764362.2</v>
      </c>
    </row>
    <row r="17767" spans="5:5" ht="22.5" customHeight="1">
      <c r="E17767" s="612">
        <f t="shared" si="206"/>
        <v>3764362.2</v>
      </c>
    </row>
    <row r="17768" spans="5:5" ht="22.5" customHeight="1">
      <c r="E17768" s="612">
        <f t="shared" si="206"/>
        <v>3764362.2</v>
      </c>
    </row>
    <row r="17769" spans="5:5" ht="22.5" customHeight="1">
      <c r="E17769" s="612">
        <f t="shared" si="206"/>
        <v>3764362.2</v>
      </c>
    </row>
    <row r="17770" spans="5:5" ht="22.5" customHeight="1">
      <c r="E17770" s="612">
        <f t="shared" si="206"/>
        <v>3764362.2</v>
      </c>
    </row>
    <row r="17771" spans="5:5" ht="22.5" customHeight="1">
      <c r="E17771" s="612">
        <f t="shared" si="206"/>
        <v>3764362.2</v>
      </c>
    </row>
    <row r="17772" spans="5:5" ht="22.5" customHeight="1">
      <c r="E17772" s="612">
        <f t="shared" si="206"/>
        <v>3764362.2</v>
      </c>
    </row>
    <row r="17773" spans="5:5" ht="22.5" customHeight="1">
      <c r="E17773" s="612">
        <f t="shared" si="206"/>
        <v>3764362.2</v>
      </c>
    </row>
    <row r="17774" spans="5:5" ht="22.5" customHeight="1">
      <c r="E17774" s="612">
        <f t="shared" si="206"/>
        <v>3764362.2</v>
      </c>
    </row>
    <row r="17775" spans="5:5" ht="22.5" customHeight="1">
      <c r="E17775" s="612">
        <f t="shared" si="206"/>
        <v>3764362.2</v>
      </c>
    </row>
    <row r="17776" spans="5:5" ht="22.5" customHeight="1">
      <c r="E17776" s="612">
        <f t="shared" si="206"/>
        <v>3764362.2</v>
      </c>
    </row>
    <row r="17777" spans="5:5" ht="22.5" customHeight="1">
      <c r="E17777" s="612">
        <f t="shared" si="206"/>
        <v>3764362.2</v>
      </c>
    </row>
    <row r="17778" spans="5:5" ht="22.5" customHeight="1">
      <c r="E17778" s="612">
        <f t="shared" si="206"/>
        <v>3764362.2</v>
      </c>
    </row>
    <row r="17779" spans="5:5" ht="22.5" customHeight="1">
      <c r="E17779" s="612">
        <f t="shared" si="206"/>
        <v>3764362.2</v>
      </c>
    </row>
    <row r="17780" spans="5:5" ht="22.5" customHeight="1">
      <c r="E17780" s="612">
        <f t="shared" si="206"/>
        <v>3764362.2</v>
      </c>
    </row>
    <row r="17781" spans="5:5" ht="22.5" customHeight="1">
      <c r="E17781" s="612">
        <f t="shared" si="206"/>
        <v>3764362.2</v>
      </c>
    </row>
    <row r="17782" spans="5:5" ht="22.5" customHeight="1">
      <c r="E17782" s="612">
        <f t="shared" si="206"/>
        <v>3764362.2</v>
      </c>
    </row>
    <row r="17783" spans="5:5" ht="22.5" customHeight="1">
      <c r="E17783" s="612">
        <f t="shared" si="206"/>
        <v>3764362.2</v>
      </c>
    </row>
    <row r="17784" spans="5:5" ht="22.5" customHeight="1">
      <c r="E17784" s="612">
        <f t="shared" si="206"/>
        <v>3764362.2</v>
      </c>
    </row>
    <row r="17785" spans="5:5" ht="22.5" customHeight="1">
      <c r="E17785" s="612">
        <f t="shared" si="206"/>
        <v>3764362.2</v>
      </c>
    </row>
    <row r="17786" spans="5:5" ht="22.5" customHeight="1">
      <c r="E17786" s="612">
        <f t="shared" si="206"/>
        <v>3764362.2</v>
      </c>
    </row>
    <row r="17787" spans="5:5" ht="22.5" customHeight="1">
      <c r="E17787" s="612">
        <f t="shared" si="206"/>
        <v>3764362.2</v>
      </c>
    </row>
    <row r="17788" spans="5:5" ht="22.5" customHeight="1">
      <c r="E17788" s="612">
        <f t="shared" si="206"/>
        <v>3764362.2</v>
      </c>
    </row>
    <row r="17789" spans="5:5" ht="22.5" customHeight="1">
      <c r="E17789" s="612">
        <f t="shared" si="206"/>
        <v>3764362.2</v>
      </c>
    </row>
    <row r="17790" spans="5:5" ht="22.5" customHeight="1">
      <c r="E17790" s="612">
        <f t="shared" si="206"/>
        <v>3764362.2</v>
      </c>
    </row>
    <row r="17791" spans="5:5" ht="22.5" customHeight="1">
      <c r="E17791" s="612">
        <f t="shared" si="206"/>
        <v>3764362.2</v>
      </c>
    </row>
    <row r="17792" spans="5:5" ht="22.5" customHeight="1">
      <c r="E17792" s="612">
        <f t="shared" si="206"/>
        <v>3764362.2</v>
      </c>
    </row>
    <row r="17793" spans="5:5" ht="22.5" customHeight="1">
      <c r="E17793" s="612">
        <f t="shared" si="206"/>
        <v>3764362.2</v>
      </c>
    </row>
    <row r="17794" spans="5:5" ht="22.5" customHeight="1">
      <c r="E17794" s="612">
        <f t="shared" si="206"/>
        <v>3764362.2</v>
      </c>
    </row>
    <row r="17795" spans="5:5" ht="22.5" customHeight="1">
      <c r="E17795" s="612">
        <f t="shared" si="206"/>
        <v>3764362.2</v>
      </c>
    </row>
    <row r="17796" spans="5:5" ht="22.5" customHeight="1">
      <c r="E17796" s="612">
        <f t="shared" si="206"/>
        <v>3764362.2</v>
      </c>
    </row>
    <row r="17797" spans="5:5" ht="22.5" customHeight="1">
      <c r="E17797" s="612">
        <f t="shared" si="206"/>
        <v>3764362.2</v>
      </c>
    </row>
    <row r="17798" spans="5:5" ht="22.5" customHeight="1">
      <c r="E17798" s="612">
        <f t="shared" si="206"/>
        <v>3764362.2</v>
      </c>
    </row>
    <row r="17799" spans="5:5" ht="22.5" customHeight="1">
      <c r="E17799" s="612">
        <f t="shared" si="206"/>
        <v>3764362.2</v>
      </c>
    </row>
    <row r="17800" spans="5:5" ht="22.5" customHeight="1">
      <c r="E17800" s="612">
        <f t="shared" si="206"/>
        <v>3764362.2</v>
      </c>
    </row>
    <row r="17801" spans="5:5" ht="22.5" customHeight="1">
      <c r="E17801" s="612">
        <f t="shared" si="206"/>
        <v>3764362.2</v>
      </c>
    </row>
    <row r="17802" spans="5:5" ht="22.5" customHeight="1">
      <c r="E17802" s="612">
        <f t="shared" ref="E17802:E17865" si="207">E17801-D17802+C17802</f>
        <v>3764362.2</v>
      </c>
    </row>
    <row r="17803" spans="5:5" ht="22.5" customHeight="1">
      <c r="E17803" s="612">
        <f t="shared" si="207"/>
        <v>3764362.2</v>
      </c>
    </row>
    <row r="17804" spans="5:5" ht="22.5" customHeight="1">
      <c r="E17804" s="612">
        <f t="shared" si="207"/>
        <v>3764362.2</v>
      </c>
    </row>
    <row r="17805" spans="5:5" ht="22.5" customHeight="1">
      <c r="E17805" s="612">
        <f t="shared" si="207"/>
        <v>3764362.2</v>
      </c>
    </row>
    <row r="17806" spans="5:5" ht="22.5" customHeight="1">
      <c r="E17806" s="612">
        <f t="shared" si="207"/>
        <v>3764362.2</v>
      </c>
    </row>
    <row r="17807" spans="5:5" ht="22.5" customHeight="1">
      <c r="E17807" s="612">
        <f t="shared" si="207"/>
        <v>3764362.2</v>
      </c>
    </row>
    <row r="17808" spans="5:5" ht="22.5" customHeight="1">
      <c r="E17808" s="612">
        <f t="shared" si="207"/>
        <v>3764362.2</v>
      </c>
    </row>
    <row r="17809" spans="5:5" ht="22.5" customHeight="1">
      <c r="E17809" s="612">
        <f t="shared" si="207"/>
        <v>3764362.2</v>
      </c>
    </row>
    <row r="17810" spans="5:5" ht="22.5" customHeight="1">
      <c r="E17810" s="612">
        <f t="shared" si="207"/>
        <v>3764362.2</v>
      </c>
    </row>
    <row r="17811" spans="5:5" ht="22.5" customHeight="1">
      <c r="E17811" s="612">
        <f t="shared" si="207"/>
        <v>3764362.2</v>
      </c>
    </row>
    <row r="17812" spans="5:5" ht="22.5" customHeight="1">
      <c r="E17812" s="612">
        <f t="shared" si="207"/>
        <v>3764362.2</v>
      </c>
    </row>
    <row r="17813" spans="5:5" ht="22.5" customHeight="1">
      <c r="E17813" s="612">
        <f t="shared" si="207"/>
        <v>3764362.2</v>
      </c>
    </row>
    <row r="17814" spans="5:5" ht="22.5" customHeight="1">
      <c r="E17814" s="612">
        <f t="shared" si="207"/>
        <v>3764362.2</v>
      </c>
    </row>
    <row r="17815" spans="5:5" ht="22.5" customHeight="1">
      <c r="E17815" s="612">
        <f t="shared" si="207"/>
        <v>3764362.2</v>
      </c>
    </row>
    <row r="17816" spans="5:5" ht="22.5" customHeight="1">
      <c r="E17816" s="612">
        <f t="shared" si="207"/>
        <v>3764362.2</v>
      </c>
    </row>
    <row r="17817" spans="5:5" ht="22.5" customHeight="1">
      <c r="E17817" s="612">
        <f t="shared" si="207"/>
        <v>3764362.2</v>
      </c>
    </row>
    <row r="17818" spans="5:5" ht="22.5" customHeight="1">
      <c r="E17818" s="612">
        <f t="shared" si="207"/>
        <v>3764362.2</v>
      </c>
    </row>
    <row r="17819" spans="5:5" ht="22.5" customHeight="1">
      <c r="E17819" s="612">
        <f t="shared" si="207"/>
        <v>3764362.2</v>
      </c>
    </row>
    <row r="17820" spans="5:5" ht="22.5" customHeight="1">
      <c r="E17820" s="612">
        <f t="shared" si="207"/>
        <v>3764362.2</v>
      </c>
    </row>
    <row r="17821" spans="5:5" ht="22.5" customHeight="1">
      <c r="E17821" s="612">
        <f t="shared" si="207"/>
        <v>3764362.2</v>
      </c>
    </row>
    <row r="17822" spans="5:5" ht="22.5" customHeight="1">
      <c r="E17822" s="612">
        <f t="shared" si="207"/>
        <v>3764362.2</v>
      </c>
    </row>
    <row r="17823" spans="5:5" ht="22.5" customHeight="1">
      <c r="E17823" s="612">
        <f t="shared" si="207"/>
        <v>3764362.2</v>
      </c>
    </row>
    <row r="17824" spans="5:5" ht="22.5" customHeight="1">
      <c r="E17824" s="612">
        <f t="shared" si="207"/>
        <v>3764362.2</v>
      </c>
    </row>
    <row r="17825" spans="5:5" ht="22.5" customHeight="1">
      <c r="E17825" s="612">
        <f t="shared" si="207"/>
        <v>3764362.2</v>
      </c>
    </row>
    <row r="17826" spans="5:5" ht="22.5" customHeight="1">
      <c r="E17826" s="612">
        <f t="shared" si="207"/>
        <v>3764362.2</v>
      </c>
    </row>
    <row r="17827" spans="5:5" ht="22.5" customHeight="1">
      <c r="E17827" s="612">
        <f t="shared" si="207"/>
        <v>3764362.2</v>
      </c>
    </row>
    <row r="17828" spans="5:5" ht="22.5" customHeight="1">
      <c r="E17828" s="612">
        <f t="shared" si="207"/>
        <v>3764362.2</v>
      </c>
    </row>
    <row r="17829" spans="5:5" ht="22.5" customHeight="1">
      <c r="E17829" s="612">
        <f t="shared" si="207"/>
        <v>3764362.2</v>
      </c>
    </row>
    <row r="17830" spans="5:5" ht="22.5" customHeight="1">
      <c r="E17830" s="612">
        <f t="shared" si="207"/>
        <v>3764362.2</v>
      </c>
    </row>
    <row r="17831" spans="5:5" ht="22.5" customHeight="1">
      <c r="E17831" s="612">
        <f t="shared" si="207"/>
        <v>3764362.2</v>
      </c>
    </row>
    <row r="17832" spans="5:5" ht="22.5" customHeight="1">
      <c r="E17832" s="612">
        <f t="shared" si="207"/>
        <v>3764362.2</v>
      </c>
    </row>
    <row r="17833" spans="5:5" ht="22.5" customHeight="1">
      <c r="E17833" s="612">
        <f t="shared" si="207"/>
        <v>3764362.2</v>
      </c>
    </row>
    <row r="17834" spans="5:5" ht="22.5" customHeight="1">
      <c r="E17834" s="612">
        <f t="shared" si="207"/>
        <v>3764362.2</v>
      </c>
    </row>
    <row r="17835" spans="5:5" ht="22.5" customHeight="1">
      <c r="E17835" s="612">
        <f t="shared" si="207"/>
        <v>3764362.2</v>
      </c>
    </row>
    <row r="17836" spans="5:5" ht="22.5" customHeight="1">
      <c r="E17836" s="612">
        <f t="shared" si="207"/>
        <v>3764362.2</v>
      </c>
    </row>
    <row r="17837" spans="5:5" ht="22.5" customHeight="1">
      <c r="E17837" s="612">
        <f t="shared" si="207"/>
        <v>3764362.2</v>
      </c>
    </row>
    <row r="17838" spans="5:5" ht="22.5" customHeight="1">
      <c r="E17838" s="612">
        <f t="shared" si="207"/>
        <v>3764362.2</v>
      </c>
    </row>
    <row r="17839" spans="5:5" ht="22.5" customHeight="1">
      <c r="E17839" s="612">
        <f t="shared" si="207"/>
        <v>3764362.2</v>
      </c>
    </row>
    <row r="17840" spans="5:5" ht="22.5" customHeight="1">
      <c r="E17840" s="612">
        <f t="shared" si="207"/>
        <v>3764362.2</v>
      </c>
    </row>
    <row r="17841" spans="5:5" ht="22.5" customHeight="1">
      <c r="E17841" s="612">
        <f t="shared" si="207"/>
        <v>3764362.2</v>
      </c>
    </row>
    <row r="17842" spans="5:5" ht="22.5" customHeight="1">
      <c r="E17842" s="612">
        <f t="shared" si="207"/>
        <v>3764362.2</v>
      </c>
    </row>
    <row r="17843" spans="5:5" ht="22.5" customHeight="1">
      <c r="E17843" s="612">
        <f t="shared" si="207"/>
        <v>3764362.2</v>
      </c>
    </row>
    <row r="17844" spans="5:5" ht="22.5" customHeight="1">
      <c r="E17844" s="612">
        <f t="shared" si="207"/>
        <v>3764362.2</v>
      </c>
    </row>
    <row r="17845" spans="5:5" ht="22.5" customHeight="1">
      <c r="E17845" s="612">
        <f t="shared" si="207"/>
        <v>3764362.2</v>
      </c>
    </row>
    <row r="17846" spans="5:5" ht="22.5" customHeight="1">
      <c r="E17846" s="612">
        <f t="shared" si="207"/>
        <v>3764362.2</v>
      </c>
    </row>
    <row r="17847" spans="5:5" ht="22.5" customHeight="1">
      <c r="E17847" s="612">
        <f t="shared" si="207"/>
        <v>3764362.2</v>
      </c>
    </row>
    <row r="17848" spans="5:5" ht="22.5" customHeight="1">
      <c r="E17848" s="612">
        <f t="shared" si="207"/>
        <v>3764362.2</v>
      </c>
    </row>
    <row r="17849" spans="5:5" ht="22.5" customHeight="1">
      <c r="E17849" s="612">
        <f t="shared" si="207"/>
        <v>3764362.2</v>
      </c>
    </row>
    <row r="17850" spans="5:5" ht="22.5" customHeight="1">
      <c r="E17850" s="612">
        <f t="shared" si="207"/>
        <v>3764362.2</v>
      </c>
    </row>
    <row r="17851" spans="5:5" ht="22.5" customHeight="1">
      <c r="E17851" s="612">
        <f t="shared" si="207"/>
        <v>3764362.2</v>
      </c>
    </row>
    <row r="17852" spans="5:5" ht="22.5" customHeight="1">
      <c r="E17852" s="612">
        <f t="shared" si="207"/>
        <v>3764362.2</v>
      </c>
    </row>
    <row r="17853" spans="5:5" ht="22.5" customHeight="1">
      <c r="E17853" s="612">
        <f t="shared" si="207"/>
        <v>3764362.2</v>
      </c>
    </row>
    <row r="17854" spans="5:5" ht="22.5" customHeight="1">
      <c r="E17854" s="612">
        <f t="shared" si="207"/>
        <v>3764362.2</v>
      </c>
    </row>
    <row r="17855" spans="5:5" ht="22.5" customHeight="1">
      <c r="E17855" s="612">
        <f t="shared" si="207"/>
        <v>3764362.2</v>
      </c>
    </row>
    <row r="17856" spans="5:5" ht="22.5" customHeight="1">
      <c r="E17856" s="612">
        <f t="shared" si="207"/>
        <v>3764362.2</v>
      </c>
    </row>
    <row r="17857" spans="5:5" ht="22.5" customHeight="1">
      <c r="E17857" s="612">
        <f t="shared" si="207"/>
        <v>3764362.2</v>
      </c>
    </row>
    <row r="17858" spans="5:5" ht="22.5" customHeight="1">
      <c r="E17858" s="612">
        <f t="shared" si="207"/>
        <v>3764362.2</v>
      </c>
    </row>
    <row r="17859" spans="5:5" ht="22.5" customHeight="1">
      <c r="E17859" s="612">
        <f t="shared" si="207"/>
        <v>3764362.2</v>
      </c>
    </row>
    <row r="17860" spans="5:5" ht="22.5" customHeight="1">
      <c r="E17860" s="612">
        <f t="shared" si="207"/>
        <v>3764362.2</v>
      </c>
    </row>
    <row r="17861" spans="5:5" ht="22.5" customHeight="1">
      <c r="E17861" s="612">
        <f t="shared" si="207"/>
        <v>3764362.2</v>
      </c>
    </row>
    <row r="17862" spans="5:5" ht="22.5" customHeight="1">
      <c r="E17862" s="612">
        <f t="shared" si="207"/>
        <v>3764362.2</v>
      </c>
    </row>
    <row r="17863" spans="5:5" ht="22.5" customHeight="1">
      <c r="E17863" s="612">
        <f t="shared" si="207"/>
        <v>3764362.2</v>
      </c>
    </row>
    <row r="17864" spans="5:5" ht="22.5" customHeight="1">
      <c r="E17864" s="612">
        <f t="shared" si="207"/>
        <v>3764362.2</v>
      </c>
    </row>
    <row r="17865" spans="5:5" ht="22.5" customHeight="1">
      <c r="E17865" s="612">
        <f t="shared" si="207"/>
        <v>3764362.2</v>
      </c>
    </row>
    <row r="17866" spans="5:5" ht="22.5" customHeight="1">
      <c r="E17866" s="612">
        <f t="shared" ref="E17866:E17929" si="208">E17865-D17866+C17866</f>
        <v>3764362.2</v>
      </c>
    </row>
    <row r="17867" spans="5:5" ht="22.5" customHeight="1">
      <c r="E17867" s="612">
        <f t="shared" si="208"/>
        <v>3764362.2</v>
      </c>
    </row>
    <row r="17868" spans="5:5" ht="22.5" customHeight="1">
      <c r="E17868" s="612">
        <f t="shared" si="208"/>
        <v>3764362.2</v>
      </c>
    </row>
    <row r="17869" spans="5:5" ht="22.5" customHeight="1">
      <c r="E17869" s="612">
        <f t="shared" si="208"/>
        <v>3764362.2</v>
      </c>
    </row>
    <row r="17870" spans="5:5" ht="22.5" customHeight="1">
      <c r="E17870" s="612">
        <f t="shared" si="208"/>
        <v>3764362.2</v>
      </c>
    </row>
    <row r="17871" spans="5:5" ht="22.5" customHeight="1">
      <c r="E17871" s="612">
        <f t="shared" si="208"/>
        <v>3764362.2</v>
      </c>
    </row>
    <row r="17872" spans="5:5" ht="22.5" customHeight="1">
      <c r="E17872" s="612">
        <f t="shared" si="208"/>
        <v>3764362.2</v>
      </c>
    </row>
    <row r="17873" spans="5:5" ht="22.5" customHeight="1">
      <c r="E17873" s="612">
        <f t="shared" si="208"/>
        <v>3764362.2</v>
      </c>
    </row>
    <row r="17874" spans="5:5" ht="22.5" customHeight="1">
      <c r="E17874" s="612">
        <f t="shared" si="208"/>
        <v>3764362.2</v>
      </c>
    </row>
    <row r="17875" spans="5:5" ht="22.5" customHeight="1">
      <c r="E17875" s="612">
        <f t="shared" si="208"/>
        <v>3764362.2</v>
      </c>
    </row>
    <row r="17876" spans="5:5" ht="22.5" customHeight="1">
      <c r="E17876" s="612">
        <f t="shared" si="208"/>
        <v>3764362.2</v>
      </c>
    </row>
    <row r="17877" spans="5:5" ht="22.5" customHeight="1">
      <c r="E17877" s="612">
        <f t="shared" si="208"/>
        <v>3764362.2</v>
      </c>
    </row>
    <row r="17878" spans="5:5" ht="22.5" customHeight="1">
      <c r="E17878" s="612">
        <f t="shared" si="208"/>
        <v>3764362.2</v>
      </c>
    </row>
    <row r="17879" spans="5:5" ht="22.5" customHeight="1">
      <c r="E17879" s="612">
        <f t="shared" si="208"/>
        <v>3764362.2</v>
      </c>
    </row>
    <row r="17880" spans="5:5" ht="22.5" customHeight="1">
      <c r="E17880" s="612">
        <f t="shared" si="208"/>
        <v>3764362.2</v>
      </c>
    </row>
    <row r="17881" spans="5:5" ht="22.5" customHeight="1">
      <c r="E17881" s="612">
        <f t="shared" si="208"/>
        <v>3764362.2</v>
      </c>
    </row>
    <row r="17882" spans="5:5" ht="22.5" customHeight="1">
      <c r="E17882" s="612">
        <f t="shared" si="208"/>
        <v>3764362.2</v>
      </c>
    </row>
    <row r="17883" spans="5:5" ht="22.5" customHeight="1">
      <c r="E17883" s="612">
        <f t="shared" si="208"/>
        <v>3764362.2</v>
      </c>
    </row>
    <row r="17884" spans="5:5" ht="22.5" customHeight="1">
      <c r="E17884" s="612">
        <f t="shared" si="208"/>
        <v>3764362.2</v>
      </c>
    </row>
    <row r="17885" spans="5:5" ht="22.5" customHeight="1">
      <c r="E17885" s="612">
        <f t="shared" si="208"/>
        <v>3764362.2</v>
      </c>
    </row>
    <row r="17886" spans="5:5" ht="22.5" customHeight="1">
      <c r="E17886" s="612">
        <f t="shared" si="208"/>
        <v>3764362.2</v>
      </c>
    </row>
    <row r="17887" spans="5:5" ht="22.5" customHeight="1">
      <c r="E17887" s="612">
        <f t="shared" si="208"/>
        <v>3764362.2</v>
      </c>
    </row>
    <row r="17888" spans="5:5" ht="22.5" customHeight="1">
      <c r="E17888" s="612">
        <f t="shared" si="208"/>
        <v>3764362.2</v>
      </c>
    </row>
    <row r="17889" spans="5:5" ht="22.5" customHeight="1">
      <c r="E17889" s="612">
        <f t="shared" si="208"/>
        <v>3764362.2</v>
      </c>
    </row>
    <row r="17890" spans="5:5" ht="22.5" customHeight="1">
      <c r="E17890" s="612">
        <f t="shared" si="208"/>
        <v>3764362.2</v>
      </c>
    </row>
    <row r="17891" spans="5:5" ht="22.5" customHeight="1">
      <c r="E17891" s="612">
        <f t="shared" si="208"/>
        <v>3764362.2</v>
      </c>
    </row>
    <row r="17892" spans="5:5" ht="22.5" customHeight="1">
      <c r="E17892" s="612">
        <f t="shared" si="208"/>
        <v>3764362.2</v>
      </c>
    </row>
    <row r="17893" spans="5:5" ht="22.5" customHeight="1">
      <c r="E17893" s="612">
        <f t="shared" si="208"/>
        <v>3764362.2</v>
      </c>
    </row>
    <row r="17894" spans="5:5" ht="22.5" customHeight="1">
      <c r="E17894" s="612">
        <f t="shared" si="208"/>
        <v>3764362.2</v>
      </c>
    </row>
    <row r="17895" spans="5:5" ht="22.5" customHeight="1">
      <c r="E17895" s="612">
        <f t="shared" si="208"/>
        <v>3764362.2</v>
      </c>
    </row>
    <row r="17896" spans="5:5" ht="22.5" customHeight="1">
      <c r="E17896" s="612">
        <f t="shared" si="208"/>
        <v>3764362.2</v>
      </c>
    </row>
    <row r="17897" spans="5:5" ht="22.5" customHeight="1">
      <c r="E17897" s="612">
        <f t="shared" si="208"/>
        <v>3764362.2</v>
      </c>
    </row>
    <row r="17898" spans="5:5" ht="22.5" customHeight="1">
      <c r="E17898" s="612">
        <f t="shared" si="208"/>
        <v>3764362.2</v>
      </c>
    </row>
    <row r="17899" spans="5:5" ht="22.5" customHeight="1">
      <c r="E17899" s="612">
        <f t="shared" si="208"/>
        <v>3764362.2</v>
      </c>
    </row>
    <row r="17900" spans="5:5" ht="22.5" customHeight="1">
      <c r="E17900" s="612">
        <f t="shared" si="208"/>
        <v>3764362.2</v>
      </c>
    </row>
    <row r="17901" spans="5:5" ht="22.5" customHeight="1">
      <c r="E17901" s="612">
        <f t="shared" si="208"/>
        <v>3764362.2</v>
      </c>
    </row>
    <row r="17902" spans="5:5" ht="22.5" customHeight="1">
      <c r="E17902" s="612">
        <f t="shared" si="208"/>
        <v>3764362.2</v>
      </c>
    </row>
    <row r="17903" spans="5:5" ht="22.5" customHeight="1">
      <c r="E17903" s="612">
        <f t="shared" si="208"/>
        <v>3764362.2</v>
      </c>
    </row>
    <row r="17904" spans="5:5" ht="22.5" customHeight="1">
      <c r="E17904" s="612">
        <f t="shared" si="208"/>
        <v>3764362.2</v>
      </c>
    </row>
    <row r="17905" spans="5:5" ht="22.5" customHeight="1">
      <c r="E17905" s="612">
        <f t="shared" si="208"/>
        <v>3764362.2</v>
      </c>
    </row>
    <row r="17906" spans="5:5" ht="22.5" customHeight="1">
      <c r="E17906" s="612">
        <f t="shared" si="208"/>
        <v>3764362.2</v>
      </c>
    </row>
    <row r="17907" spans="5:5" ht="22.5" customHeight="1">
      <c r="E17907" s="612">
        <f t="shared" si="208"/>
        <v>3764362.2</v>
      </c>
    </row>
    <row r="17908" spans="5:5" ht="22.5" customHeight="1">
      <c r="E17908" s="612">
        <f t="shared" si="208"/>
        <v>3764362.2</v>
      </c>
    </row>
    <row r="17909" spans="5:5" ht="22.5" customHeight="1">
      <c r="E17909" s="612">
        <f t="shared" si="208"/>
        <v>3764362.2</v>
      </c>
    </row>
    <row r="17910" spans="5:5" ht="22.5" customHeight="1">
      <c r="E17910" s="612">
        <f t="shared" si="208"/>
        <v>3764362.2</v>
      </c>
    </row>
    <row r="17911" spans="5:5" ht="22.5" customHeight="1">
      <c r="E17911" s="612">
        <f t="shared" si="208"/>
        <v>3764362.2</v>
      </c>
    </row>
    <row r="17912" spans="5:5" ht="22.5" customHeight="1">
      <c r="E17912" s="612">
        <f t="shared" si="208"/>
        <v>3764362.2</v>
      </c>
    </row>
    <row r="17913" spans="5:5" ht="22.5" customHeight="1">
      <c r="E17913" s="612">
        <f t="shared" si="208"/>
        <v>3764362.2</v>
      </c>
    </row>
    <row r="17914" spans="5:5" ht="22.5" customHeight="1">
      <c r="E17914" s="612">
        <f t="shared" si="208"/>
        <v>3764362.2</v>
      </c>
    </row>
    <row r="17915" spans="5:5" ht="22.5" customHeight="1">
      <c r="E17915" s="612">
        <f t="shared" si="208"/>
        <v>3764362.2</v>
      </c>
    </row>
    <row r="17916" spans="5:5" ht="22.5" customHeight="1">
      <c r="E17916" s="612">
        <f t="shared" si="208"/>
        <v>3764362.2</v>
      </c>
    </row>
    <row r="17917" spans="5:5" ht="22.5" customHeight="1">
      <c r="E17917" s="612">
        <f t="shared" si="208"/>
        <v>3764362.2</v>
      </c>
    </row>
    <row r="17918" spans="5:5" ht="22.5" customHeight="1">
      <c r="E17918" s="612">
        <f t="shared" si="208"/>
        <v>3764362.2</v>
      </c>
    </row>
    <row r="17919" spans="5:5" ht="22.5" customHeight="1">
      <c r="E17919" s="612">
        <f t="shared" si="208"/>
        <v>3764362.2</v>
      </c>
    </row>
    <row r="17920" spans="5:5" ht="22.5" customHeight="1">
      <c r="E17920" s="612">
        <f t="shared" si="208"/>
        <v>3764362.2</v>
      </c>
    </row>
    <row r="17921" spans="5:5" ht="22.5" customHeight="1">
      <c r="E17921" s="612">
        <f t="shared" si="208"/>
        <v>3764362.2</v>
      </c>
    </row>
    <row r="17922" spans="5:5" ht="22.5" customHeight="1">
      <c r="E17922" s="612">
        <f t="shared" si="208"/>
        <v>3764362.2</v>
      </c>
    </row>
    <row r="17923" spans="5:5" ht="22.5" customHeight="1">
      <c r="E17923" s="612">
        <f t="shared" si="208"/>
        <v>3764362.2</v>
      </c>
    </row>
    <row r="17924" spans="5:5" ht="22.5" customHeight="1">
      <c r="E17924" s="612">
        <f t="shared" si="208"/>
        <v>3764362.2</v>
      </c>
    </row>
    <row r="17925" spans="5:5" ht="22.5" customHeight="1">
      <c r="E17925" s="612">
        <f t="shared" si="208"/>
        <v>3764362.2</v>
      </c>
    </row>
    <row r="17926" spans="5:5" ht="22.5" customHeight="1">
      <c r="E17926" s="612">
        <f t="shared" si="208"/>
        <v>3764362.2</v>
      </c>
    </row>
    <row r="17927" spans="5:5" ht="22.5" customHeight="1">
      <c r="E17927" s="612">
        <f t="shared" si="208"/>
        <v>3764362.2</v>
      </c>
    </row>
    <row r="17928" spans="5:5" ht="22.5" customHeight="1">
      <c r="E17928" s="612">
        <f t="shared" si="208"/>
        <v>3764362.2</v>
      </c>
    </row>
    <row r="17929" spans="5:5" ht="22.5" customHeight="1">
      <c r="E17929" s="612">
        <f t="shared" si="208"/>
        <v>3764362.2</v>
      </c>
    </row>
    <row r="17930" spans="5:5" ht="22.5" customHeight="1">
      <c r="E17930" s="612">
        <f t="shared" ref="E17930:E17993" si="209">E17929-D17930+C17930</f>
        <v>3764362.2</v>
      </c>
    </row>
    <row r="17931" spans="5:5" ht="22.5" customHeight="1">
      <c r="E17931" s="612">
        <f t="shared" si="209"/>
        <v>3764362.2</v>
      </c>
    </row>
    <row r="17932" spans="5:5" ht="22.5" customHeight="1">
      <c r="E17932" s="612">
        <f t="shared" si="209"/>
        <v>3764362.2</v>
      </c>
    </row>
    <row r="17933" spans="5:5" ht="22.5" customHeight="1">
      <c r="E17933" s="612">
        <f t="shared" si="209"/>
        <v>3764362.2</v>
      </c>
    </row>
    <row r="17934" spans="5:5" ht="22.5" customHeight="1">
      <c r="E17934" s="612">
        <f t="shared" si="209"/>
        <v>3764362.2</v>
      </c>
    </row>
    <row r="17935" spans="5:5" ht="22.5" customHeight="1">
      <c r="E17935" s="612">
        <f t="shared" si="209"/>
        <v>3764362.2</v>
      </c>
    </row>
    <row r="17936" spans="5:5" ht="22.5" customHeight="1">
      <c r="E17936" s="612">
        <f t="shared" si="209"/>
        <v>3764362.2</v>
      </c>
    </row>
    <row r="17937" spans="5:5" ht="22.5" customHeight="1">
      <c r="E17937" s="612">
        <f t="shared" si="209"/>
        <v>3764362.2</v>
      </c>
    </row>
    <row r="17938" spans="5:5" ht="22.5" customHeight="1">
      <c r="E17938" s="612">
        <f t="shared" si="209"/>
        <v>3764362.2</v>
      </c>
    </row>
    <row r="17939" spans="5:5" ht="22.5" customHeight="1">
      <c r="E17939" s="612">
        <f t="shared" si="209"/>
        <v>3764362.2</v>
      </c>
    </row>
    <row r="17940" spans="5:5" ht="22.5" customHeight="1">
      <c r="E17940" s="612">
        <f t="shared" si="209"/>
        <v>3764362.2</v>
      </c>
    </row>
    <row r="17941" spans="5:5" ht="22.5" customHeight="1">
      <c r="E17941" s="612">
        <f t="shared" si="209"/>
        <v>3764362.2</v>
      </c>
    </row>
    <row r="17942" spans="5:5" ht="22.5" customHeight="1">
      <c r="E17942" s="612">
        <f t="shared" si="209"/>
        <v>3764362.2</v>
      </c>
    </row>
    <row r="17943" spans="5:5" ht="22.5" customHeight="1">
      <c r="E17943" s="612">
        <f t="shared" si="209"/>
        <v>3764362.2</v>
      </c>
    </row>
    <row r="17944" spans="5:5" ht="22.5" customHeight="1">
      <c r="E17944" s="612">
        <f t="shared" si="209"/>
        <v>3764362.2</v>
      </c>
    </row>
    <row r="17945" spans="5:5" ht="22.5" customHeight="1">
      <c r="E17945" s="612">
        <f t="shared" si="209"/>
        <v>3764362.2</v>
      </c>
    </row>
    <row r="17946" spans="5:5" ht="22.5" customHeight="1">
      <c r="E17946" s="612">
        <f t="shared" si="209"/>
        <v>3764362.2</v>
      </c>
    </row>
    <row r="17947" spans="5:5" ht="22.5" customHeight="1">
      <c r="E17947" s="612">
        <f t="shared" si="209"/>
        <v>3764362.2</v>
      </c>
    </row>
    <row r="17948" spans="5:5" ht="22.5" customHeight="1">
      <c r="E17948" s="612">
        <f t="shared" si="209"/>
        <v>3764362.2</v>
      </c>
    </row>
    <row r="17949" spans="5:5" ht="22.5" customHeight="1">
      <c r="E17949" s="612">
        <f t="shared" si="209"/>
        <v>3764362.2</v>
      </c>
    </row>
    <row r="17950" spans="5:5" ht="22.5" customHeight="1">
      <c r="E17950" s="612">
        <f t="shared" si="209"/>
        <v>3764362.2</v>
      </c>
    </row>
    <row r="17951" spans="5:5" ht="22.5" customHeight="1">
      <c r="E17951" s="612">
        <f t="shared" si="209"/>
        <v>3764362.2</v>
      </c>
    </row>
    <row r="17952" spans="5:5" ht="22.5" customHeight="1">
      <c r="E17952" s="612">
        <f t="shared" si="209"/>
        <v>3764362.2</v>
      </c>
    </row>
    <row r="17953" spans="5:5" ht="22.5" customHeight="1">
      <c r="E17953" s="612">
        <f t="shared" si="209"/>
        <v>3764362.2</v>
      </c>
    </row>
    <row r="17954" spans="5:5" ht="22.5" customHeight="1">
      <c r="E17954" s="612">
        <f t="shared" si="209"/>
        <v>3764362.2</v>
      </c>
    </row>
    <row r="17955" spans="5:5" ht="22.5" customHeight="1">
      <c r="E17955" s="612">
        <f t="shared" si="209"/>
        <v>3764362.2</v>
      </c>
    </row>
    <row r="17956" spans="5:5" ht="22.5" customHeight="1">
      <c r="E17956" s="612">
        <f t="shared" si="209"/>
        <v>3764362.2</v>
      </c>
    </row>
    <row r="17957" spans="5:5" ht="22.5" customHeight="1">
      <c r="E17957" s="612">
        <f t="shared" si="209"/>
        <v>3764362.2</v>
      </c>
    </row>
    <row r="17958" spans="5:5" ht="22.5" customHeight="1">
      <c r="E17958" s="612">
        <f t="shared" si="209"/>
        <v>3764362.2</v>
      </c>
    </row>
    <row r="17959" spans="5:5" ht="22.5" customHeight="1">
      <c r="E17959" s="612">
        <f t="shared" si="209"/>
        <v>3764362.2</v>
      </c>
    </row>
    <row r="17960" spans="5:5" ht="22.5" customHeight="1">
      <c r="E17960" s="612">
        <f t="shared" si="209"/>
        <v>3764362.2</v>
      </c>
    </row>
    <row r="17961" spans="5:5" ht="22.5" customHeight="1">
      <c r="E17961" s="612">
        <f t="shared" si="209"/>
        <v>3764362.2</v>
      </c>
    </row>
    <row r="17962" spans="5:5" ht="22.5" customHeight="1">
      <c r="E17962" s="612">
        <f t="shared" si="209"/>
        <v>3764362.2</v>
      </c>
    </row>
    <row r="17963" spans="5:5" ht="22.5" customHeight="1">
      <c r="E17963" s="612">
        <f t="shared" si="209"/>
        <v>3764362.2</v>
      </c>
    </row>
    <row r="17964" spans="5:5" ht="22.5" customHeight="1">
      <c r="E17964" s="612">
        <f t="shared" si="209"/>
        <v>3764362.2</v>
      </c>
    </row>
    <row r="17965" spans="5:5" ht="22.5" customHeight="1">
      <c r="E17965" s="612">
        <f t="shared" si="209"/>
        <v>3764362.2</v>
      </c>
    </row>
    <row r="17966" spans="5:5" ht="22.5" customHeight="1">
      <c r="E17966" s="612">
        <f t="shared" si="209"/>
        <v>3764362.2</v>
      </c>
    </row>
    <row r="17967" spans="5:5" ht="22.5" customHeight="1">
      <c r="E17967" s="612">
        <f t="shared" si="209"/>
        <v>3764362.2</v>
      </c>
    </row>
    <row r="17968" spans="5:5" ht="22.5" customHeight="1">
      <c r="E17968" s="612">
        <f t="shared" si="209"/>
        <v>3764362.2</v>
      </c>
    </row>
    <row r="17969" spans="5:5" ht="22.5" customHeight="1">
      <c r="E17969" s="612">
        <f t="shared" si="209"/>
        <v>3764362.2</v>
      </c>
    </row>
    <row r="17970" spans="5:5" ht="22.5" customHeight="1">
      <c r="E17970" s="612">
        <f t="shared" si="209"/>
        <v>3764362.2</v>
      </c>
    </row>
    <row r="17971" spans="5:5" ht="22.5" customHeight="1">
      <c r="E17971" s="612">
        <f t="shared" si="209"/>
        <v>3764362.2</v>
      </c>
    </row>
    <row r="17972" spans="5:5" ht="22.5" customHeight="1">
      <c r="E17972" s="612">
        <f t="shared" si="209"/>
        <v>3764362.2</v>
      </c>
    </row>
    <row r="17973" spans="5:5" ht="22.5" customHeight="1">
      <c r="E17973" s="612">
        <f t="shared" si="209"/>
        <v>3764362.2</v>
      </c>
    </row>
    <row r="17974" spans="5:5" ht="22.5" customHeight="1">
      <c r="E17974" s="612">
        <f t="shared" si="209"/>
        <v>3764362.2</v>
      </c>
    </row>
    <row r="17975" spans="5:5" ht="22.5" customHeight="1">
      <c r="E17975" s="612">
        <f t="shared" si="209"/>
        <v>3764362.2</v>
      </c>
    </row>
    <row r="17976" spans="5:5" ht="22.5" customHeight="1">
      <c r="E17976" s="612">
        <f t="shared" si="209"/>
        <v>3764362.2</v>
      </c>
    </row>
    <row r="17977" spans="5:5" ht="22.5" customHeight="1">
      <c r="E17977" s="612">
        <f t="shared" si="209"/>
        <v>3764362.2</v>
      </c>
    </row>
    <row r="17978" spans="5:5" ht="22.5" customHeight="1">
      <c r="E17978" s="612">
        <f t="shared" si="209"/>
        <v>3764362.2</v>
      </c>
    </row>
    <row r="17979" spans="5:5" ht="22.5" customHeight="1">
      <c r="E17979" s="612">
        <f t="shared" si="209"/>
        <v>3764362.2</v>
      </c>
    </row>
    <row r="17980" spans="5:5" ht="22.5" customHeight="1">
      <c r="E17980" s="612">
        <f t="shared" si="209"/>
        <v>3764362.2</v>
      </c>
    </row>
    <row r="17981" spans="5:5" ht="22.5" customHeight="1">
      <c r="E17981" s="612">
        <f t="shared" si="209"/>
        <v>3764362.2</v>
      </c>
    </row>
    <row r="17982" spans="5:5" ht="22.5" customHeight="1">
      <c r="E17982" s="612">
        <f t="shared" si="209"/>
        <v>3764362.2</v>
      </c>
    </row>
    <row r="17983" spans="5:5" ht="22.5" customHeight="1">
      <c r="E17983" s="612">
        <f t="shared" si="209"/>
        <v>3764362.2</v>
      </c>
    </row>
    <row r="17984" spans="5:5" ht="22.5" customHeight="1">
      <c r="E17984" s="612">
        <f t="shared" si="209"/>
        <v>3764362.2</v>
      </c>
    </row>
    <row r="17985" spans="5:5" ht="22.5" customHeight="1">
      <c r="E17985" s="612">
        <f t="shared" si="209"/>
        <v>3764362.2</v>
      </c>
    </row>
    <row r="17986" spans="5:5" ht="22.5" customHeight="1">
      <c r="E17986" s="612">
        <f t="shared" si="209"/>
        <v>3764362.2</v>
      </c>
    </row>
    <row r="17987" spans="5:5" ht="22.5" customHeight="1">
      <c r="E17987" s="612">
        <f t="shared" si="209"/>
        <v>3764362.2</v>
      </c>
    </row>
    <row r="17988" spans="5:5" ht="22.5" customHeight="1">
      <c r="E17988" s="612">
        <f t="shared" si="209"/>
        <v>3764362.2</v>
      </c>
    </row>
    <row r="17989" spans="5:5" ht="22.5" customHeight="1">
      <c r="E17989" s="612">
        <f t="shared" si="209"/>
        <v>3764362.2</v>
      </c>
    </row>
    <row r="17990" spans="5:5" ht="22.5" customHeight="1">
      <c r="E17990" s="612">
        <f t="shared" si="209"/>
        <v>3764362.2</v>
      </c>
    </row>
    <row r="17991" spans="5:5" ht="22.5" customHeight="1">
      <c r="E17991" s="612">
        <f t="shared" si="209"/>
        <v>3764362.2</v>
      </c>
    </row>
    <row r="17992" spans="5:5" ht="22.5" customHeight="1">
      <c r="E17992" s="612">
        <f t="shared" si="209"/>
        <v>3764362.2</v>
      </c>
    </row>
    <row r="17993" spans="5:5" ht="22.5" customHeight="1">
      <c r="E17993" s="612">
        <f t="shared" si="209"/>
        <v>3764362.2</v>
      </c>
    </row>
    <row r="17994" spans="5:5" ht="22.5" customHeight="1">
      <c r="E17994" s="612">
        <f t="shared" ref="E17994:E18057" si="210">E17993-D17994+C17994</f>
        <v>3764362.2</v>
      </c>
    </row>
    <row r="17995" spans="5:5" ht="22.5" customHeight="1">
      <c r="E17995" s="612">
        <f t="shared" si="210"/>
        <v>3764362.2</v>
      </c>
    </row>
    <row r="17996" spans="5:5" ht="22.5" customHeight="1">
      <c r="E17996" s="612">
        <f t="shared" si="210"/>
        <v>3764362.2</v>
      </c>
    </row>
    <row r="17997" spans="5:5" ht="22.5" customHeight="1">
      <c r="E17997" s="612">
        <f t="shared" si="210"/>
        <v>3764362.2</v>
      </c>
    </row>
    <row r="17998" spans="5:5" ht="22.5" customHeight="1">
      <c r="E17998" s="612">
        <f t="shared" si="210"/>
        <v>3764362.2</v>
      </c>
    </row>
    <row r="17999" spans="5:5" ht="22.5" customHeight="1">
      <c r="E17999" s="612">
        <f t="shared" si="210"/>
        <v>3764362.2</v>
      </c>
    </row>
    <row r="18000" spans="5:5" ht="22.5" customHeight="1">
      <c r="E18000" s="612">
        <f t="shared" si="210"/>
        <v>3764362.2</v>
      </c>
    </row>
    <row r="18001" spans="5:5" ht="22.5" customHeight="1">
      <c r="E18001" s="612">
        <f t="shared" si="210"/>
        <v>3764362.2</v>
      </c>
    </row>
    <row r="18002" spans="5:5" ht="22.5" customHeight="1">
      <c r="E18002" s="612">
        <f t="shared" si="210"/>
        <v>3764362.2</v>
      </c>
    </row>
    <row r="18003" spans="5:5" ht="22.5" customHeight="1">
      <c r="E18003" s="612">
        <f t="shared" si="210"/>
        <v>3764362.2</v>
      </c>
    </row>
    <row r="18004" spans="5:5" ht="22.5" customHeight="1">
      <c r="E18004" s="612">
        <f t="shared" si="210"/>
        <v>3764362.2</v>
      </c>
    </row>
    <row r="18005" spans="5:5" ht="22.5" customHeight="1">
      <c r="E18005" s="612">
        <f t="shared" si="210"/>
        <v>3764362.2</v>
      </c>
    </row>
    <row r="18006" spans="5:5" ht="22.5" customHeight="1">
      <c r="E18006" s="612">
        <f t="shared" si="210"/>
        <v>3764362.2</v>
      </c>
    </row>
    <row r="18007" spans="5:5" ht="22.5" customHeight="1">
      <c r="E18007" s="612">
        <f t="shared" si="210"/>
        <v>3764362.2</v>
      </c>
    </row>
    <row r="18008" spans="5:5" ht="22.5" customHeight="1">
      <c r="E18008" s="612">
        <f t="shared" si="210"/>
        <v>3764362.2</v>
      </c>
    </row>
    <row r="18009" spans="5:5" ht="22.5" customHeight="1">
      <c r="E18009" s="612">
        <f t="shared" si="210"/>
        <v>3764362.2</v>
      </c>
    </row>
    <row r="18010" spans="5:5" ht="22.5" customHeight="1">
      <c r="E18010" s="612">
        <f t="shared" si="210"/>
        <v>3764362.2</v>
      </c>
    </row>
    <row r="18011" spans="5:5" ht="22.5" customHeight="1">
      <c r="E18011" s="612">
        <f t="shared" si="210"/>
        <v>3764362.2</v>
      </c>
    </row>
    <row r="18012" spans="5:5" ht="22.5" customHeight="1">
      <c r="E18012" s="612">
        <f t="shared" si="210"/>
        <v>3764362.2</v>
      </c>
    </row>
    <row r="18013" spans="5:5" ht="22.5" customHeight="1">
      <c r="E18013" s="612">
        <f t="shared" si="210"/>
        <v>3764362.2</v>
      </c>
    </row>
    <row r="18014" spans="5:5" ht="22.5" customHeight="1">
      <c r="E18014" s="612">
        <f t="shared" si="210"/>
        <v>3764362.2</v>
      </c>
    </row>
    <row r="18015" spans="5:5" ht="22.5" customHeight="1">
      <c r="E18015" s="612">
        <f t="shared" si="210"/>
        <v>3764362.2</v>
      </c>
    </row>
    <row r="18016" spans="5:5" ht="22.5" customHeight="1">
      <c r="E18016" s="612">
        <f t="shared" si="210"/>
        <v>3764362.2</v>
      </c>
    </row>
    <row r="18017" spans="5:5" ht="22.5" customHeight="1">
      <c r="E18017" s="612">
        <f t="shared" si="210"/>
        <v>3764362.2</v>
      </c>
    </row>
    <row r="18018" spans="5:5" ht="22.5" customHeight="1">
      <c r="E18018" s="612">
        <f t="shared" si="210"/>
        <v>3764362.2</v>
      </c>
    </row>
    <row r="18019" spans="5:5" ht="22.5" customHeight="1">
      <c r="E18019" s="612">
        <f t="shared" si="210"/>
        <v>3764362.2</v>
      </c>
    </row>
    <row r="18020" spans="5:5" ht="22.5" customHeight="1">
      <c r="E18020" s="612">
        <f t="shared" si="210"/>
        <v>3764362.2</v>
      </c>
    </row>
    <row r="18021" spans="5:5" ht="22.5" customHeight="1">
      <c r="E18021" s="612">
        <f t="shared" si="210"/>
        <v>3764362.2</v>
      </c>
    </row>
    <row r="18022" spans="5:5" ht="22.5" customHeight="1">
      <c r="E18022" s="612">
        <f t="shared" si="210"/>
        <v>3764362.2</v>
      </c>
    </row>
    <row r="18023" spans="5:5" ht="22.5" customHeight="1">
      <c r="E18023" s="612">
        <f t="shared" si="210"/>
        <v>3764362.2</v>
      </c>
    </row>
    <row r="18024" spans="5:5" ht="22.5" customHeight="1">
      <c r="E18024" s="612">
        <f t="shared" si="210"/>
        <v>3764362.2</v>
      </c>
    </row>
    <row r="18025" spans="5:5" ht="22.5" customHeight="1">
      <c r="E18025" s="612">
        <f t="shared" si="210"/>
        <v>3764362.2</v>
      </c>
    </row>
    <row r="18026" spans="5:5" ht="22.5" customHeight="1">
      <c r="E18026" s="612">
        <f t="shared" si="210"/>
        <v>3764362.2</v>
      </c>
    </row>
    <row r="18027" spans="5:5" ht="22.5" customHeight="1">
      <c r="E18027" s="612">
        <f t="shared" si="210"/>
        <v>3764362.2</v>
      </c>
    </row>
    <row r="18028" spans="5:5" ht="22.5" customHeight="1">
      <c r="E18028" s="612">
        <f t="shared" si="210"/>
        <v>3764362.2</v>
      </c>
    </row>
    <row r="18029" spans="5:5" ht="22.5" customHeight="1">
      <c r="E18029" s="612">
        <f t="shared" si="210"/>
        <v>3764362.2</v>
      </c>
    </row>
    <row r="18030" spans="5:5" ht="22.5" customHeight="1">
      <c r="E18030" s="612">
        <f t="shared" si="210"/>
        <v>3764362.2</v>
      </c>
    </row>
    <row r="18031" spans="5:5" ht="22.5" customHeight="1">
      <c r="E18031" s="612">
        <f t="shared" si="210"/>
        <v>3764362.2</v>
      </c>
    </row>
    <row r="18032" spans="5:5" ht="22.5" customHeight="1">
      <c r="E18032" s="612">
        <f t="shared" si="210"/>
        <v>3764362.2</v>
      </c>
    </row>
    <row r="18033" spans="5:5" ht="22.5" customHeight="1">
      <c r="E18033" s="612">
        <f t="shared" si="210"/>
        <v>3764362.2</v>
      </c>
    </row>
    <row r="18034" spans="5:5" ht="22.5" customHeight="1">
      <c r="E18034" s="612">
        <f t="shared" si="210"/>
        <v>3764362.2</v>
      </c>
    </row>
    <row r="18035" spans="5:5" ht="22.5" customHeight="1">
      <c r="E18035" s="612">
        <f t="shared" si="210"/>
        <v>3764362.2</v>
      </c>
    </row>
    <row r="18036" spans="5:5" ht="22.5" customHeight="1">
      <c r="E18036" s="612">
        <f t="shared" si="210"/>
        <v>3764362.2</v>
      </c>
    </row>
    <row r="18037" spans="5:5" ht="22.5" customHeight="1">
      <c r="E18037" s="612">
        <f t="shared" si="210"/>
        <v>3764362.2</v>
      </c>
    </row>
    <row r="18038" spans="5:5" ht="22.5" customHeight="1">
      <c r="E18038" s="612">
        <f t="shared" si="210"/>
        <v>3764362.2</v>
      </c>
    </row>
    <row r="18039" spans="5:5" ht="22.5" customHeight="1">
      <c r="E18039" s="612">
        <f t="shared" si="210"/>
        <v>3764362.2</v>
      </c>
    </row>
    <row r="18040" spans="5:5" ht="22.5" customHeight="1">
      <c r="E18040" s="612">
        <f t="shared" si="210"/>
        <v>3764362.2</v>
      </c>
    </row>
    <row r="18041" spans="5:5" ht="22.5" customHeight="1">
      <c r="E18041" s="612">
        <f t="shared" si="210"/>
        <v>3764362.2</v>
      </c>
    </row>
    <row r="18042" spans="5:5" ht="22.5" customHeight="1">
      <c r="E18042" s="612">
        <f t="shared" si="210"/>
        <v>3764362.2</v>
      </c>
    </row>
    <row r="18043" spans="5:5" ht="22.5" customHeight="1">
      <c r="E18043" s="612">
        <f t="shared" si="210"/>
        <v>3764362.2</v>
      </c>
    </row>
    <row r="18044" spans="5:5" ht="22.5" customHeight="1">
      <c r="E18044" s="612">
        <f t="shared" si="210"/>
        <v>3764362.2</v>
      </c>
    </row>
    <row r="18045" spans="5:5" ht="22.5" customHeight="1">
      <c r="E18045" s="612">
        <f t="shared" si="210"/>
        <v>3764362.2</v>
      </c>
    </row>
    <row r="18046" spans="5:5" ht="22.5" customHeight="1">
      <c r="E18046" s="612">
        <f t="shared" si="210"/>
        <v>3764362.2</v>
      </c>
    </row>
    <row r="18047" spans="5:5" ht="22.5" customHeight="1">
      <c r="E18047" s="612">
        <f t="shared" si="210"/>
        <v>3764362.2</v>
      </c>
    </row>
    <row r="18048" spans="5:5" ht="22.5" customHeight="1">
      <c r="E18048" s="612">
        <f t="shared" si="210"/>
        <v>3764362.2</v>
      </c>
    </row>
    <row r="18049" spans="5:5" ht="22.5" customHeight="1">
      <c r="E18049" s="612">
        <f t="shared" si="210"/>
        <v>3764362.2</v>
      </c>
    </row>
    <row r="18050" spans="5:5" ht="22.5" customHeight="1">
      <c r="E18050" s="612">
        <f t="shared" si="210"/>
        <v>3764362.2</v>
      </c>
    </row>
    <row r="18051" spans="5:5" ht="22.5" customHeight="1">
      <c r="E18051" s="612">
        <f t="shared" si="210"/>
        <v>3764362.2</v>
      </c>
    </row>
    <row r="18052" spans="5:5" ht="22.5" customHeight="1">
      <c r="E18052" s="612">
        <f t="shared" si="210"/>
        <v>3764362.2</v>
      </c>
    </row>
    <row r="18053" spans="5:5" ht="22.5" customHeight="1">
      <c r="E18053" s="612">
        <f t="shared" si="210"/>
        <v>3764362.2</v>
      </c>
    </row>
    <row r="18054" spans="5:5" ht="22.5" customHeight="1">
      <c r="E18054" s="612">
        <f t="shared" si="210"/>
        <v>3764362.2</v>
      </c>
    </row>
    <row r="18055" spans="5:5" ht="22.5" customHeight="1">
      <c r="E18055" s="612">
        <f t="shared" si="210"/>
        <v>3764362.2</v>
      </c>
    </row>
    <row r="18056" spans="5:5" ht="22.5" customHeight="1">
      <c r="E18056" s="612">
        <f t="shared" si="210"/>
        <v>3764362.2</v>
      </c>
    </row>
    <row r="18057" spans="5:5" ht="22.5" customHeight="1">
      <c r="E18057" s="612">
        <f t="shared" si="210"/>
        <v>3764362.2</v>
      </c>
    </row>
    <row r="18058" spans="5:5" ht="22.5" customHeight="1">
      <c r="E18058" s="612">
        <f t="shared" ref="E18058:E18121" si="211">E18057-D18058+C18058</f>
        <v>3764362.2</v>
      </c>
    </row>
    <row r="18059" spans="5:5" ht="22.5" customHeight="1">
      <c r="E18059" s="612">
        <f t="shared" si="211"/>
        <v>3764362.2</v>
      </c>
    </row>
    <row r="18060" spans="5:5" ht="22.5" customHeight="1">
      <c r="E18060" s="612">
        <f t="shared" si="211"/>
        <v>3764362.2</v>
      </c>
    </row>
    <row r="18061" spans="5:5" ht="22.5" customHeight="1">
      <c r="E18061" s="612">
        <f t="shared" si="211"/>
        <v>3764362.2</v>
      </c>
    </row>
    <row r="18062" spans="5:5" ht="22.5" customHeight="1">
      <c r="E18062" s="612">
        <f t="shared" si="211"/>
        <v>3764362.2</v>
      </c>
    </row>
    <row r="18063" spans="5:5" ht="22.5" customHeight="1">
      <c r="E18063" s="612">
        <f t="shared" si="211"/>
        <v>3764362.2</v>
      </c>
    </row>
    <row r="18064" spans="5:5" ht="22.5" customHeight="1">
      <c r="E18064" s="612">
        <f t="shared" si="211"/>
        <v>3764362.2</v>
      </c>
    </row>
    <row r="18065" spans="5:5" ht="22.5" customHeight="1">
      <c r="E18065" s="612">
        <f t="shared" si="211"/>
        <v>3764362.2</v>
      </c>
    </row>
    <row r="18066" spans="5:5" ht="22.5" customHeight="1">
      <c r="E18066" s="612">
        <f t="shared" si="211"/>
        <v>3764362.2</v>
      </c>
    </row>
    <row r="18067" spans="5:5" ht="22.5" customHeight="1">
      <c r="E18067" s="612">
        <f t="shared" si="211"/>
        <v>3764362.2</v>
      </c>
    </row>
    <row r="18068" spans="5:5" ht="22.5" customHeight="1">
      <c r="E18068" s="612">
        <f t="shared" si="211"/>
        <v>3764362.2</v>
      </c>
    </row>
    <row r="18069" spans="5:5" ht="22.5" customHeight="1">
      <c r="E18069" s="612">
        <f t="shared" si="211"/>
        <v>3764362.2</v>
      </c>
    </row>
    <row r="18070" spans="5:5" ht="22.5" customHeight="1">
      <c r="E18070" s="612">
        <f t="shared" si="211"/>
        <v>3764362.2</v>
      </c>
    </row>
    <row r="18071" spans="5:5" ht="22.5" customHeight="1">
      <c r="E18071" s="612">
        <f t="shared" si="211"/>
        <v>3764362.2</v>
      </c>
    </row>
    <row r="18072" spans="5:5" ht="22.5" customHeight="1">
      <c r="E18072" s="612">
        <f t="shared" si="211"/>
        <v>3764362.2</v>
      </c>
    </row>
    <row r="18073" spans="5:5" ht="22.5" customHeight="1">
      <c r="E18073" s="612">
        <f t="shared" si="211"/>
        <v>3764362.2</v>
      </c>
    </row>
    <row r="18074" spans="5:5" ht="22.5" customHeight="1">
      <c r="E18074" s="612">
        <f t="shared" si="211"/>
        <v>3764362.2</v>
      </c>
    </row>
    <row r="18075" spans="5:5" ht="22.5" customHeight="1">
      <c r="E18075" s="612">
        <f t="shared" si="211"/>
        <v>3764362.2</v>
      </c>
    </row>
    <row r="18076" spans="5:5" ht="22.5" customHeight="1">
      <c r="E18076" s="612">
        <f t="shared" si="211"/>
        <v>3764362.2</v>
      </c>
    </row>
    <row r="18077" spans="5:5" ht="22.5" customHeight="1">
      <c r="E18077" s="612">
        <f t="shared" si="211"/>
        <v>3764362.2</v>
      </c>
    </row>
    <row r="18078" spans="5:5" ht="22.5" customHeight="1">
      <c r="E18078" s="612">
        <f t="shared" si="211"/>
        <v>3764362.2</v>
      </c>
    </row>
    <row r="18079" spans="5:5" ht="22.5" customHeight="1">
      <c r="E18079" s="612">
        <f t="shared" si="211"/>
        <v>3764362.2</v>
      </c>
    </row>
    <row r="18080" spans="5:5" ht="22.5" customHeight="1">
      <c r="E18080" s="612">
        <f t="shared" si="211"/>
        <v>3764362.2</v>
      </c>
    </row>
    <row r="18081" spans="5:5" ht="22.5" customHeight="1">
      <c r="E18081" s="612">
        <f t="shared" si="211"/>
        <v>3764362.2</v>
      </c>
    </row>
    <row r="18082" spans="5:5" ht="22.5" customHeight="1">
      <c r="E18082" s="612">
        <f t="shared" si="211"/>
        <v>3764362.2</v>
      </c>
    </row>
    <row r="18083" spans="5:5" ht="22.5" customHeight="1">
      <c r="E18083" s="612">
        <f t="shared" si="211"/>
        <v>3764362.2</v>
      </c>
    </row>
    <row r="18084" spans="5:5" ht="22.5" customHeight="1">
      <c r="E18084" s="612">
        <f t="shared" si="211"/>
        <v>3764362.2</v>
      </c>
    </row>
    <row r="18085" spans="5:5" ht="22.5" customHeight="1">
      <c r="E18085" s="612">
        <f t="shared" si="211"/>
        <v>3764362.2</v>
      </c>
    </row>
    <row r="18086" spans="5:5" ht="22.5" customHeight="1">
      <c r="E18086" s="612">
        <f t="shared" si="211"/>
        <v>3764362.2</v>
      </c>
    </row>
    <row r="18087" spans="5:5" ht="22.5" customHeight="1">
      <c r="E18087" s="612">
        <f t="shared" si="211"/>
        <v>3764362.2</v>
      </c>
    </row>
    <row r="18088" spans="5:5" ht="22.5" customHeight="1">
      <c r="E18088" s="612">
        <f t="shared" si="211"/>
        <v>3764362.2</v>
      </c>
    </row>
    <row r="18089" spans="5:5" ht="22.5" customHeight="1">
      <c r="E18089" s="612">
        <f t="shared" si="211"/>
        <v>3764362.2</v>
      </c>
    </row>
    <row r="18090" spans="5:5" ht="22.5" customHeight="1">
      <c r="E18090" s="612">
        <f t="shared" si="211"/>
        <v>3764362.2</v>
      </c>
    </row>
    <row r="18091" spans="5:5" ht="22.5" customHeight="1">
      <c r="E18091" s="612">
        <f t="shared" si="211"/>
        <v>3764362.2</v>
      </c>
    </row>
    <row r="18092" spans="5:5" ht="22.5" customHeight="1">
      <c r="E18092" s="612">
        <f t="shared" si="211"/>
        <v>3764362.2</v>
      </c>
    </row>
    <row r="18093" spans="5:5" ht="22.5" customHeight="1">
      <c r="E18093" s="612">
        <f t="shared" si="211"/>
        <v>3764362.2</v>
      </c>
    </row>
    <row r="18094" spans="5:5" ht="22.5" customHeight="1">
      <c r="E18094" s="612">
        <f t="shared" si="211"/>
        <v>3764362.2</v>
      </c>
    </row>
    <row r="18095" spans="5:5" ht="22.5" customHeight="1">
      <c r="E18095" s="612">
        <f t="shared" si="211"/>
        <v>3764362.2</v>
      </c>
    </row>
    <row r="18096" spans="5:5" ht="22.5" customHeight="1">
      <c r="E18096" s="612">
        <f t="shared" si="211"/>
        <v>3764362.2</v>
      </c>
    </row>
    <row r="18097" spans="5:5" ht="22.5" customHeight="1">
      <c r="E18097" s="612">
        <f t="shared" si="211"/>
        <v>3764362.2</v>
      </c>
    </row>
    <row r="18098" spans="5:5" ht="22.5" customHeight="1">
      <c r="E18098" s="612">
        <f t="shared" si="211"/>
        <v>3764362.2</v>
      </c>
    </row>
    <row r="18099" spans="5:5" ht="22.5" customHeight="1">
      <c r="E18099" s="612">
        <f t="shared" si="211"/>
        <v>3764362.2</v>
      </c>
    </row>
    <row r="18100" spans="5:5" ht="22.5" customHeight="1">
      <c r="E18100" s="612">
        <f t="shared" si="211"/>
        <v>3764362.2</v>
      </c>
    </row>
    <row r="18101" spans="5:5" ht="22.5" customHeight="1">
      <c r="E18101" s="612">
        <f t="shared" si="211"/>
        <v>3764362.2</v>
      </c>
    </row>
    <row r="18102" spans="5:5" ht="22.5" customHeight="1">
      <c r="E18102" s="612">
        <f t="shared" si="211"/>
        <v>3764362.2</v>
      </c>
    </row>
    <row r="18103" spans="5:5" ht="22.5" customHeight="1">
      <c r="E18103" s="612">
        <f t="shared" si="211"/>
        <v>3764362.2</v>
      </c>
    </row>
    <row r="18104" spans="5:5" ht="22.5" customHeight="1">
      <c r="E18104" s="612">
        <f t="shared" si="211"/>
        <v>3764362.2</v>
      </c>
    </row>
    <row r="18105" spans="5:5" ht="22.5" customHeight="1">
      <c r="E18105" s="612">
        <f t="shared" si="211"/>
        <v>3764362.2</v>
      </c>
    </row>
    <row r="18106" spans="5:5" ht="22.5" customHeight="1">
      <c r="E18106" s="612">
        <f t="shared" si="211"/>
        <v>3764362.2</v>
      </c>
    </row>
    <row r="18107" spans="5:5" ht="22.5" customHeight="1">
      <c r="E18107" s="612">
        <f t="shared" si="211"/>
        <v>3764362.2</v>
      </c>
    </row>
    <row r="18108" spans="5:5" ht="22.5" customHeight="1">
      <c r="E18108" s="612">
        <f t="shared" si="211"/>
        <v>3764362.2</v>
      </c>
    </row>
    <row r="18109" spans="5:5" ht="22.5" customHeight="1">
      <c r="E18109" s="612">
        <f t="shared" si="211"/>
        <v>3764362.2</v>
      </c>
    </row>
    <row r="18110" spans="5:5" ht="22.5" customHeight="1">
      <c r="E18110" s="612">
        <f t="shared" si="211"/>
        <v>3764362.2</v>
      </c>
    </row>
    <row r="18111" spans="5:5" ht="22.5" customHeight="1">
      <c r="E18111" s="612">
        <f t="shared" si="211"/>
        <v>3764362.2</v>
      </c>
    </row>
    <row r="18112" spans="5:5" ht="22.5" customHeight="1">
      <c r="E18112" s="612">
        <f t="shared" si="211"/>
        <v>3764362.2</v>
      </c>
    </row>
    <row r="18113" spans="5:5" ht="22.5" customHeight="1">
      <c r="E18113" s="612">
        <f t="shared" si="211"/>
        <v>3764362.2</v>
      </c>
    </row>
    <row r="18114" spans="5:5" ht="22.5" customHeight="1">
      <c r="E18114" s="612">
        <f t="shared" si="211"/>
        <v>3764362.2</v>
      </c>
    </row>
    <row r="18115" spans="5:5" ht="22.5" customHeight="1">
      <c r="E18115" s="612">
        <f t="shared" si="211"/>
        <v>3764362.2</v>
      </c>
    </row>
    <row r="18116" spans="5:5" ht="22.5" customHeight="1">
      <c r="E18116" s="612">
        <f t="shared" si="211"/>
        <v>3764362.2</v>
      </c>
    </row>
    <row r="18117" spans="5:5" ht="22.5" customHeight="1">
      <c r="E18117" s="612">
        <f t="shared" si="211"/>
        <v>3764362.2</v>
      </c>
    </row>
    <row r="18118" spans="5:5" ht="22.5" customHeight="1">
      <c r="E18118" s="612">
        <f t="shared" si="211"/>
        <v>3764362.2</v>
      </c>
    </row>
    <row r="18119" spans="5:5" ht="22.5" customHeight="1">
      <c r="E18119" s="612">
        <f t="shared" si="211"/>
        <v>3764362.2</v>
      </c>
    </row>
    <row r="18120" spans="5:5" ht="22.5" customHeight="1">
      <c r="E18120" s="612">
        <f t="shared" si="211"/>
        <v>3764362.2</v>
      </c>
    </row>
    <row r="18121" spans="5:5" ht="22.5" customHeight="1">
      <c r="E18121" s="612">
        <f t="shared" si="211"/>
        <v>3764362.2</v>
      </c>
    </row>
    <row r="18122" spans="5:5" ht="22.5" customHeight="1">
      <c r="E18122" s="612">
        <f t="shared" ref="E18122:E18185" si="212">E18121-D18122+C18122</f>
        <v>3764362.2</v>
      </c>
    </row>
    <row r="18123" spans="5:5" ht="22.5" customHeight="1">
      <c r="E18123" s="612">
        <f t="shared" si="212"/>
        <v>3764362.2</v>
      </c>
    </row>
    <row r="18124" spans="5:5" ht="22.5" customHeight="1">
      <c r="E18124" s="612">
        <f t="shared" si="212"/>
        <v>3764362.2</v>
      </c>
    </row>
    <row r="18125" spans="5:5" ht="22.5" customHeight="1">
      <c r="E18125" s="612">
        <f t="shared" si="212"/>
        <v>3764362.2</v>
      </c>
    </row>
    <row r="18126" spans="5:5" ht="22.5" customHeight="1">
      <c r="E18126" s="612">
        <f t="shared" si="212"/>
        <v>3764362.2</v>
      </c>
    </row>
    <row r="18127" spans="5:5" ht="22.5" customHeight="1">
      <c r="E18127" s="612">
        <f t="shared" si="212"/>
        <v>3764362.2</v>
      </c>
    </row>
    <row r="18128" spans="5:5" ht="22.5" customHeight="1">
      <c r="E18128" s="612">
        <f t="shared" si="212"/>
        <v>3764362.2</v>
      </c>
    </row>
    <row r="18129" spans="5:5" ht="22.5" customHeight="1">
      <c r="E18129" s="612">
        <f t="shared" si="212"/>
        <v>3764362.2</v>
      </c>
    </row>
    <row r="18130" spans="5:5" ht="22.5" customHeight="1">
      <c r="E18130" s="612">
        <f t="shared" si="212"/>
        <v>3764362.2</v>
      </c>
    </row>
    <row r="18131" spans="5:5" ht="22.5" customHeight="1">
      <c r="E18131" s="612">
        <f t="shared" si="212"/>
        <v>3764362.2</v>
      </c>
    </row>
    <row r="18132" spans="5:5" ht="22.5" customHeight="1">
      <c r="E18132" s="612">
        <f t="shared" si="212"/>
        <v>3764362.2</v>
      </c>
    </row>
    <row r="18133" spans="5:5" ht="22.5" customHeight="1">
      <c r="E18133" s="612">
        <f t="shared" si="212"/>
        <v>3764362.2</v>
      </c>
    </row>
    <row r="18134" spans="5:5" ht="22.5" customHeight="1">
      <c r="E18134" s="612">
        <f t="shared" si="212"/>
        <v>3764362.2</v>
      </c>
    </row>
    <row r="18135" spans="5:5" ht="22.5" customHeight="1">
      <c r="E18135" s="612">
        <f t="shared" si="212"/>
        <v>3764362.2</v>
      </c>
    </row>
    <row r="18136" spans="5:5" ht="22.5" customHeight="1">
      <c r="E18136" s="612">
        <f t="shared" si="212"/>
        <v>3764362.2</v>
      </c>
    </row>
    <row r="18137" spans="5:5" ht="22.5" customHeight="1">
      <c r="E18137" s="612">
        <f t="shared" si="212"/>
        <v>3764362.2</v>
      </c>
    </row>
    <row r="18138" spans="5:5" ht="22.5" customHeight="1">
      <c r="E18138" s="612">
        <f t="shared" si="212"/>
        <v>3764362.2</v>
      </c>
    </row>
    <row r="18139" spans="5:5" ht="22.5" customHeight="1">
      <c r="E18139" s="612">
        <f t="shared" si="212"/>
        <v>3764362.2</v>
      </c>
    </row>
    <row r="18140" spans="5:5" ht="22.5" customHeight="1">
      <c r="E18140" s="612">
        <f t="shared" si="212"/>
        <v>3764362.2</v>
      </c>
    </row>
    <row r="18141" spans="5:5" ht="22.5" customHeight="1">
      <c r="E18141" s="612">
        <f t="shared" si="212"/>
        <v>3764362.2</v>
      </c>
    </row>
    <row r="18142" spans="5:5" ht="22.5" customHeight="1">
      <c r="E18142" s="612">
        <f t="shared" si="212"/>
        <v>3764362.2</v>
      </c>
    </row>
    <row r="18143" spans="5:5" ht="22.5" customHeight="1">
      <c r="E18143" s="612">
        <f t="shared" si="212"/>
        <v>3764362.2</v>
      </c>
    </row>
    <row r="18144" spans="5:5" ht="22.5" customHeight="1">
      <c r="E18144" s="612">
        <f t="shared" si="212"/>
        <v>3764362.2</v>
      </c>
    </row>
    <row r="18145" spans="5:5" ht="22.5" customHeight="1">
      <c r="E18145" s="612">
        <f t="shared" si="212"/>
        <v>3764362.2</v>
      </c>
    </row>
    <row r="18146" spans="5:5" ht="22.5" customHeight="1">
      <c r="E18146" s="612">
        <f t="shared" si="212"/>
        <v>3764362.2</v>
      </c>
    </row>
    <row r="18147" spans="5:5" ht="22.5" customHeight="1">
      <c r="E18147" s="612">
        <f t="shared" si="212"/>
        <v>3764362.2</v>
      </c>
    </row>
    <row r="18148" spans="5:5" ht="22.5" customHeight="1">
      <c r="E18148" s="612">
        <f t="shared" si="212"/>
        <v>3764362.2</v>
      </c>
    </row>
    <row r="18149" spans="5:5" ht="22.5" customHeight="1">
      <c r="E18149" s="612">
        <f t="shared" si="212"/>
        <v>3764362.2</v>
      </c>
    </row>
    <row r="18150" spans="5:5" ht="22.5" customHeight="1">
      <c r="E18150" s="612">
        <f t="shared" si="212"/>
        <v>3764362.2</v>
      </c>
    </row>
    <row r="18151" spans="5:5" ht="22.5" customHeight="1">
      <c r="E18151" s="612">
        <f t="shared" si="212"/>
        <v>3764362.2</v>
      </c>
    </row>
    <row r="18152" spans="5:5" ht="22.5" customHeight="1">
      <c r="E18152" s="612">
        <f t="shared" si="212"/>
        <v>3764362.2</v>
      </c>
    </row>
    <row r="18153" spans="5:5" ht="22.5" customHeight="1">
      <c r="E18153" s="612">
        <f t="shared" si="212"/>
        <v>3764362.2</v>
      </c>
    </row>
    <row r="18154" spans="5:5" ht="22.5" customHeight="1">
      <c r="E18154" s="612">
        <f t="shared" si="212"/>
        <v>3764362.2</v>
      </c>
    </row>
    <row r="18155" spans="5:5" ht="22.5" customHeight="1">
      <c r="E18155" s="612">
        <f t="shared" si="212"/>
        <v>3764362.2</v>
      </c>
    </row>
    <row r="18156" spans="5:5" ht="22.5" customHeight="1">
      <c r="E18156" s="612">
        <f t="shared" si="212"/>
        <v>3764362.2</v>
      </c>
    </row>
    <row r="18157" spans="5:5" ht="22.5" customHeight="1">
      <c r="E18157" s="612">
        <f t="shared" si="212"/>
        <v>3764362.2</v>
      </c>
    </row>
    <row r="18158" spans="5:5" ht="22.5" customHeight="1">
      <c r="E18158" s="612">
        <f t="shared" si="212"/>
        <v>3764362.2</v>
      </c>
    </row>
    <row r="18159" spans="5:5" ht="22.5" customHeight="1">
      <c r="E18159" s="612">
        <f t="shared" si="212"/>
        <v>3764362.2</v>
      </c>
    </row>
    <row r="18160" spans="5:5" ht="22.5" customHeight="1">
      <c r="E18160" s="612">
        <f t="shared" si="212"/>
        <v>3764362.2</v>
      </c>
    </row>
    <row r="18161" spans="5:5" ht="22.5" customHeight="1">
      <c r="E18161" s="612">
        <f t="shared" si="212"/>
        <v>3764362.2</v>
      </c>
    </row>
    <row r="18162" spans="5:5" ht="22.5" customHeight="1">
      <c r="E18162" s="612">
        <f t="shared" si="212"/>
        <v>3764362.2</v>
      </c>
    </row>
    <row r="18163" spans="5:5" ht="22.5" customHeight="1">
      <c r="E18163" s="612">
        <f t="shared" si="212"/>
        <v>3764362.2</v>
      </c>
    </row>
    <row r="18164" spans="5:5" ht="22.5" customHeight="1">
      <c r="E18164" s="612">
        <f t="shared" si="212"/>
        <v>3764362.2</v>
      </c>
    </row>
    <row r="18165" spans="5:5" ht="22.5" customHeight="1">
      <c r="E18165" s="612">
        <f t="shared" si="212"/>
        <v>3764362.2</v>
      </c>
    </row>
    <row r="18166" spans="5:5" ht="22.5" customHeight="1">
      <c r="E18166" s="612">
        <f t="shared" si="212"/>
        <v>3764362.2</v>
      </c>
    </row>
    <row r="18167" spans="5:5" ht="22.5" customHeight="1">
      <c r="E18167" s="612">
        <f t="shared" si="212"/>
        <v>3764362.2</v>
      </c>
    </row>
    <row r="18168" spans="5:5" ht="22.5" customHeight="1">
      <c r="E18168" s="612">
        <f t="shared" si="212"/>
        <v>3764362.2</v>
      </c>
    </row>
    <row r="18169" spans="5:5" ht="22.5" customHeight="1">
      <c r="E18169" s="612">
        <f t="shared" si="212"/>
        <v>3764362.2</v>
      </c>
    </row>
    <row r="18170" spans="5:5" ht="22.5" customHeight="1">
      <c r="E18170" s="612">
        <f t="shared" si="212"/>
        <v>3764362.2</v>
      </c>
    </row>
    <row r="18171" spans="5:5" ht="22.5" customHeight="1">
      <c r="E18171" s="612">
        <f t="shared" si="212"/>
        <v>3764362.2</v>
      </c>
    </row>
    <row r="18172" spans="5:5" ht="22.5" customHeight="1">
      <c r="E18172" s="612">
        <f t="shared" si="212"/>
        <v>3764362.2</v>
      </c>
    </row>
    <row r="18173" spans="5:5" ht="22.5" customHeight="1">
      <c r="E18173" s="612">
        <f t="shared" si="212"/>
        <v>3764362.2</v>
      </c>
    </row>
    <row r="18174" spans="5:5" ht="22.5" customHeight="1">
      <c r="E18174" s="612">
        <f t="shared" si="212"/>
        <v>3764362.2</v>
      </c>
    </row>
    <row r="18175" spans="5:5" ht="22.5" customHeight="1">
      <c r="E18175" s="612">
        <f t="shared" si="212"/>
        <v>3764362.2</v>
      </c>
    </row>
    <row r="18176" spans="5:5" ht="22.5" customHeight="1">
      <c r="E18176" s="612">
        <f t="shared" si="212"/>
        <v>3764362.2</v>
      </c>
    </row>
    <row r="18177" spans="5:5" ht="22.5" customHeight="1">
      <c r="E18177" s="612">
        <f t="shared" si="212"/>
        <v>3764362.2</v>
      </c>
    </row>
    <row r="18178" spans="5:5" ht="22.5" customHeight="1">
      <c r="E18178" s="612">
        <f t="shared" si="212"/>
        <v>3764362.2</v>
      </c>
    </row>
    <row r="18179" spans="5:5" ht="22.5" customHeight="1">
      <c r="E18179" s="612">
        <f t="shared" si="212"/>
        <v>3764362.2</v>
      </c>
    </row>
    <row r="18180" spans="5:5" ht="22.5" customHeight="1">
      <c r="E18180" s="612">
        <f t="shared" si="212"/>
        <v>3764362.2</v>
      </c>
    </row>
    <row r="18181" spans="5:5" ht="22.5" customHeight="1">
      <c r="E18181" s="612">
        <f t="shared" si="212"/>
        <v>3764362.2</v>
      </c>
    </row>
    <row r="18182" spans="5:5" ht="22.5" customHeight="1">
      <c r="E18182" s="612">
        <f t="shared" si="212"/>
        <v>3764362.2</v>
      </c>
    </row>
    <row r="18183" spans="5:5" ht="22.5" customHeight="1">
      <c r="E18183" s="612">
        <f t="shared" si="212"/>
        <v>3764362.2</v>
      </c>
    </row>
    <row r="18184" spans="5:5" ht="22.5" customHeight="1">
      <c r="E18184" s="612">
        <f t="shared" si="212"/>
        <v>3764362.2</v>
      </c>
    </row>
    <row r="18185" spans="5:5" ht="22.5" customHeight="1">
      <c r="E18185" s="612">
        <f t="shared" si="212"/>
        <v>3764362.2</v>
      </c>
    </row>
    <row r="18186" spans="5:5" ht="22.5" customHeight="1">
      <c r="E18186" s="612">
        <f t="shared" ref="E18186:E18249" si="213">E18185-D18186+C18186</f>
        <v>3764362.2</v>
      </c>
    </row>
    <row r="18187" spans="5:5" ht="22.5" customHeight="1">
      <c r="E18187" s="612">
        <f t="shared" si="213"/>
        <v>3764362.2</v>
      </c>
    </row>
    <row r="18188" spans="5:5" ht="22.5" customHeight="1">
      <c r="E18188" s="612">
        <f t="shared" si="213"/>
        <v>3764362.2</v>
      </c>
    </row>
    <row r="18189" spans="5:5" ht="22.5" customHeight="1">
      <c r="E18189" s="612">
        <f t="shared" si="213"/>
        <v>3764362.2</v>
      </c>
    </row>
    <row r="18190" spans="5:5" ht="22.5" customHeight="1">
      <c r="E18190" s="612">
        <f t="shared" si="213"/>
        <v>3764362.2</v>
      </c>
    </row>
    <row r="18191" spans="5:5" ht="22.5" customHeight="1">
      <c r="E18191" s="612">
        <f t="shared" si="213"/>
        <v>3764362.2</v>
      </c>
    </row>
    <row r="18192" spans="5:5" ht="22.5" customHeight="1">
      <c r="E18192" s="612">
        <f t="shared" si="213"/>
        <v>3764362.2</v>
      </c>
    </row>
    <row r="18193" spans="5:5" ht="22.5" customHeight="1">
      <c r="E18193" s="612">
        <f t="shared" si="213"/>
        <v>3764362.2</v>
      </c>
    </row>
    <row r="18194" spans="5:5" ht="22.5" customHeight="1">
      <c r="E18194" s="612">
        <f t="shared" si="213"/>
        <v>3764362.2</v>
      </c>
    </row>
    <row r="18195" spans="5:5" ht="22.5" customHeight="1">
      <c r="E18195" s="612">
        <f t="shared" si="213"/>
        <v>3764362.2</v>
      </c>
    </row>
    <row r="18196" spans="5:5" ht="22.5" customHeight="1">
      <c r="E18196" s="612">
        <f t="shared" si="213"/>
        <v>3764362.2</v>
      </c>
    </row>
    <row r="18197" spans="5:5" ht="22.5" customHeight="1">
      <c r="E18197" s="612">
        <f t="shared" si="213"/>
        <v>3764362.2</v>
      </c>
    </row>
    <row r="18198" spans="5:5" ht="22.5" customHeight="1">
      <c r="E18198" s="612">
        <f t="shared" si="213"/>
        <v>3764362.2</v>
      </c>
    </row>
    <row r="18199" spans="5:5" ht="22.5" customHeight="1">
      <c r="E18199" s="612">
        <f t="shared" si="213"/>
        <v>3764362.2</v>
      </c>
    </row>
    <row r="18200" spans="5:5" ht="22.5" customHeight="1">
      <c r="E18200" s="612">
        <f t="shared" si="213"/>
        <v>3764362.2</v>
      </c>
    </row>
    <row r="18201" spans="5:5" ht="22.5" customHeight="1">
      <c r="E18201" s="612">
        <f t="shared" si="213"/>
        <v>3764362.2</v>
      </c>
    </row>
    <row r="18202" spans="5:5" ht="22.5" customHeight="1">
      <c r="E18202" s="612">
        <f t="shared" si="213"/>
        <v>3764362.2</v>
      </c>
    </row>
    <row r="18203" spans="5:5" ht="22.5" customHeight="1">
      <c r="E18203" s="612">
        <f t="shared" si="213"/>
        <v>3764362.2</v>
      </c>
    </row>
    <row r="18204" spans="5:5" ht="22.5" customHeight="1">
      <c r="E18204" s="612">
        <f t="shared" si="213"/>
        <v>3764362.2</v>
      </c>
    </row>
    <row r="18205" spans="5:5" ht="22.5" customHeight="1">
      <c r="E18205" s="612">
        <f t="shared" si="213"/>
        <v>3764362.2</v>
      </c>
    </row>
    <row r="18206" spans="5:5" ht="22.5" customHeight="1">
      <c r="E18206" s="612">
        <f t="shared" si="213"/>
        <v>3764362.2</v>
      </c>
    </row>
    <row r="18207" spans="5:5" ht="22.5" customHeight="1">
      <c r="E18207" s="612">
        <f t="shared" si="213"/>
        <v>3764362.2</v>
      </c>
    </row>
    <row r="18208" spans="5:5" ht="22.5" customHeight="1">
      <c r="E18208" s="612">
        <f t="shared" si="213"/>
        <v>3764362.2</v>
      </c>
    </row>
    <row r="18209" spans="5:5" ht="22.5" customHeight="1">
      <c r="E18209" s="612">
        <f t="shared" si="213"/>
        <v>3764362.2</v>
      </c>
    </row>
    <row r="18210" spans="5:5" ht="22.5" customHeight="1">
      <c r="E18210" s="612">
        <f t="shared" si="213"/>
        <v>3764362.2</v>
      </c>
    </row>
    <row r="18211" spans="5:5" ht="22.5" customHeight="1">
      <c r="E18211" s="612">
        <f t="shared" si="213"/>
        <v>3764362.2</v>
      </c>
    </row>
    <row r="18212" spans="5:5" ht="22.5" customHeight="1">
      <c r="E18212" s="612">
        <f t="shared" si="213"/>
        <v>3764362.2</v>
      </c>
    </row>
    <row r="18213" spans="5:5" ht="22.5" customHeight="1">
      <c r="E18213" s="612">
        <f t="shared" si="213"/>
        <v>3764362.2</v>
      </c>
    </row>
    <row r="18214" spans="5:5" ht="22.5" customHeight="1">
      <c r="E18214" s="612">
        <f t="shared" si="213"/>
        <v>3764362.2</v>
      </c>
    </row>
    <row r="18215" spans="5:5" ht="22.5" customHeight="1">
      <c r="E18215" s="612">
        <f t="shared" si="213"/>
        <v>3764362.2</v>
      </c>
    </row>
    <row r="18216" spans="5:5" ht="22.5" customHeight="1">
      <c r="E18216" s="612">
        <f t="shared" si="213"/>
        <v>3764362.2</v>
      </c>
    </row>
    <row r="18217" spans="5:5" ht="22.5" customHeight="1">
      <c r="E18217" s="612">
        <f t="shared" si="213"/>
        <v>3764362.2</v>
      </c>
    </row>
    <row r="18218" spans="5:5" ht="22.5" customHeight="1">
      <c r="E18218" s="612">
        <f t="shared" si="213"/>
        <v>3764362.2</v>
      </c>
    </row>
    <row r="18219" spans="5:5" ht="22.5" customHeight="1">
      <c r="E18219" s="612">
        <f t="shared" si="213"/>
        <v>3764362.2</v>
      </c>
    </row>
    <row r="18220" spans="5:5" ht="22.5" customHeight="1">
      <c r="E18220" s="612">
        <f t="shared" si="213"/>
        <v>3764362.2</v>
      </c>
    </row>
    <row r="18221" spans="5:5" ht="22.5" customHeight="1">
      <c r="E18221" s="612">
        <f t="shared" si="213"/>
        <v>3764362.2</v>
      </c>
    </row>
    <row r="18222" spans="5:5" ht="22.5" customHeight="1">
      <c r="E18222" s="612">
        <f t="shared" si="213"/>
        <v>3764362.2</v>
      </c>
    </row>
    <row r="18223" spans="5:5" ht="22.5" customHeight="1">
      <c r="E18223" s="612">
        <f t="shared" si="213"/>
        <v>3764362.2</v>
      </c>
    </row>
    <row r="18224" spans="5:5" ht="22.5" customHeight="1">
      <c r="E18224" s="612">
        <f t="shared" si="213"/>
        <v>3764362.2</v>
      </c>
    </row>
    <row r="18225" spans="5:5" ht="22.5" customHeight="1">
      <c r="E18225" s="612">
        <f t="shared" si="213"/>
        <v>3764362.2</v>
      </c>
    </row>
    <row r="18226" spans="5:5" ht="22.5" customHeight="1">
      <c r="E18226" s="612">
        <f t="shared" si="213"/>
        <v>3764362.2</v>
      </c>
    </row>
    <row r="18227" spans="5:5" ht="22.5" customHeight="1">
      <c r="E18227" s="612">
        <f t="shared" si="213"/>
        <v>3764362.2</v>
      </c>
    </row>
    <row r="18228" spans="5:5" ht="22.5" customHeight="1">
      <c r="E18228" s="612">
        <f t="shared" si="213"/>
        <v>3764362.2</v>
      </c>
    </row>
    <row r="18229" spans="5:5" ht="22.5" customHeight="1">
      <c r="E18229" s="612">
        <f t="shared" si="213"/>
        <v>3764362.2</v>
      </c>
    </row>
    <row r="18230" spans="5:5" ht="22.5" customHeight="1">
      <c r="E18230" s="612">
        <f t="shared" si="213"/>
        <v>3764362.2</v>
      </c>
    </row>
    <row r="18231" spans="5:5" ht="22.5" customHeight="1">
      <c r="E18231" s="612">
        <f t="shared" si="213"/>
        <v>3764362.2</v>
      </c>
    </row>
    <row r="18232" spans="5:5" ht="22.5" customHeight="1">
      <c r="E18232" s="612">
        <f t="shared" si="213"/>
        <v>3764362.2</v>
      </c>
    </row>
    <row r="18233" spans="5:5" ht="22.5" customHeight="1">
      <c r="E18233" s="612">
        <f t="shared" si="213"/>
        <v>3764362.2</v>
      </c>
    </row>
    <row r="18234" spans="5:5" ht="22.5" customHeight="1">
      <c r="E18234" s="612">
        <f t="shared" si="213"/>
        <v>3764362.2</v>
      </c>
    </row>
    <row r="18235" spans="5:5" ht="22.5" customHeight="1">
      <c r="E18235" s="612">
        <f t="shared" si="213"/>
        <v>3764362.2</v>
      </c>
    </row>
    <row r="18236" spans="5:5" ht="22.5" customHeight="1">
      <c r="E18236" s="612">
        <f t="shared" si="213"/>
        <v>3764362.2</v>
      </c>
    </row>
    <row r="18237" spans="5:5" ht="22.5" customHeight="1">
      <c r="E18237" s="612">
        <f t="shared" si="213"/>
        <v>3764362.2</v>
      </c>
    </row>
    <row r="18238" spans="5:5" ht="22.5" customHeight="1">
      <c r="E18238" s="612">
        <f t="shared" si="213"/>
        <v>3764362.2</v>
      </c>
    </row>
    <row r="18239" spans="5:5" ht="22.5" customHeight="1">
      <c r="E18239" s="612">
        <f t="shared" si="213"/>
        <v>3764362.2</v>
      </c>
    </row>
    <row r="18240" spans="5:5" ht="22.5" customHeight="1">
      <c r="E18240" s="612">
        <f t="shared" si="213"/>
        <v>3764362.2</v>
      </c>
    </row>
    <row r="18241" spans="5:5" ht="22.5" customHeight="1">
      <c r="E18241" s="612">
        <f t="shared" si="213"/>
        <v>3764362.2</v>
      </c>
    </row>
    <row r="18242" spans="5:5" ht="22.5" customHeight="1">
      <c r="E18242" s="612">
        <f t="shared" si="213"/>
        <v>3764362.2</v>
      </c>
    </row>
    <row r="18243" spans="5:5" ht="22.5" customHeight="1">
      <c r="E18243" s="612">
        <f t="shared" si="213"/>
        <v>3764362.2</v>
      </c>
    </row>
    <row r="18244" spans="5:5" ht="22.5" customHeight="1">
      <c r="E18244" s="612">
        <f t="shared" si="213"/>
        <v>3764362.2</v>
      </c>
    </row>
    <row r="18245" spans="5:5" ht="22.5" customHeight="1">
      <c r="E18245" s="612">
        <f t="shared" si="213"/>
        <v>3764362.2</v>
      </c>
    </row>
    <row r="18246" spans="5:5" ht="22.5" customHeight="1">
      <c r="E18246" s="612">
        <f t="shared" si="213"/>
        <v>3764362.2</v>
      </c>
    </row>
    <row r="18247" spans="5:5" ht="22.5" customHeight="1">
      <c r="E18247" s="612">
        <f t="shared" si="213"/>
        <v>3764362.2</v>
      </c>
    </row>
    <row r="18248" spans="5:5" ht="22.5" customHeight="1">
      <c r="E18248" s="612">
        <f t="shared" si="213"/>
        <v>3764362.2</v>
      </c>
    </row>
    <row r="18249" spans="5:5" ht="22.5" customHeight="1">
      <c r="E18249" s="612">
        <f t="shared" si="213"/>
        <v>3764362.2</v>
      </c>
    </row>
    <row r="18250" spans="5:5" ht="22.5" customHeight="1">
      <c r="E18250" s="612">
        <f t="shared" ref="E18250:E18313" si="214">E18249-D18250+C18250</f>
        <v>3764362.2</v>
      </c>
    </row>
    <row r="18251" spans="5:5" ht="22.5" customHeight="1">
      <c r="E18251" s="612">
        <f t="shared" si="214"/>
        <v>3764362.2</v>
      </c>
    </row>
    <row r="18252" spans="5:5" ht="22.5" customHeight="1">
      <c r="E18252" s="612">
        <f t="shared" si="214"/>
        <v>3764362.2</v>
      </c>
    </row>
    <row r="18253" spans="5:5" ht="22.5" customHeight="1">
      <c r="E18253" s="612">
        <f t="shared" si="214"/>
        <v>3764362.2</v>
      </c>
    </row>
    <row r="18254" spans="5:5" ht="22.5" customHeight="1">
      <c r="E18254" s="612">
        <f t="shared" si="214"/>
        <v>3764362.2</v>
      </c>
    </row>
    <row r="18255" spans="5:5" ht="22.5" customHeight="1">
      <c r="E18255" s="612">
        <f t="shared" si="214"/>
        <v>3764362.2</v>
      </c>
    </row>
    <row r="18256" spans="5:5" ht="22.5" customHeight="1">
      <c r="E18256" s="612">
        <f t="shared" si="214"/>
        <v>3764362.2</v>
      </c>
    </row>
    <row r="18257" spans="5:5" ht="22.5" customHeight="1">
      <c r="E18257" s="612">
        <f t="shared" si="214"/>
        <v>3764362.2</v>
      </c>
    </row>
    <row r="18258" spans="5:5" ht="22.5" customHeight="1">
      <c r="E18258" s="612">
        <f t="shared" si="214"/>
        <v>3764362.2</v>
      </c>
    </row>
    <row r="18259" spans="5:5" ht="22.5" customHeight="1">
      <c r="E18259" s="612">
        <f t="shared" si="214"/>
        <v>3764362.2</v>
      </c>
    </row>
    <row r="18260" spans="5:5" ht="22.5" customHeight="1">
      <c r="E18260" s="612">
        <f t="shared" si="214"/>
        <v>3764362.2</v>
      </c>
    </row>
    <row r="18261" spans="5:5" ht="22.5" customHeight="1">
      <c r="E18261" s="612">
        <f t="shared" si="214"/>
        <v>3764362.2</v>
      </c>
    </row>
    <row r="18262" spans="5:5" ht="22.5" customHeight="1">
      <c r="E18262" s="612">
        <f t="shared" si="214"/>
        <v>3764362.2</v>
      </c>
    </row>
    <row r="18263" spans="5:5" ht="22.5" customHeight="1">
      <c r="E18263" s="612">
        <f t="shared" si="214"/>
        <v>3764362.2</v>
      </c>
    </row>
    <row r="18264" spans="5:5" ht="22.5" customHeight="1">
      <c r="E18264" s="612">
        <f t="shared" si="214"/>
        <v>3764362.2</v>
      </c>
    </row>
    <row r="18265" spans="5:5" ht="22.5" customHeight="1">
      <c r="E18265" s="612">
        <f t="shared" si="214"/>
        <v>3764362.2</v>
      </c>
    </row>
    <row r="18266" spans="5:5" ht="22.5" customHeight="1">
      <c r="E18266" s="612">
        <f t="shared" si="214"/>
        <v>3764362.2</v>
      </c>
    </row>
    <row r="18267" spans="5:5" ht="22.5" customHeight="1">
      <c r="E18267" s="612">
        <f t="shared" si="214"/>
        <v>3764362.2</v>
      </c>
    </row>
    <row r="18268" spans="5:5" ht="22.5" customHeight="1">
      <c r="E18268" s="612">
        <f t="shared" si="214"/>
        <v>3764362.2</v>
      </c>
    </row>
    <row r="18269" spans="5:5" ht="22.5" customHeight="1">
      <c r="E18269" s="612">
        <f t="shared" si="214"/>
        <v>3764362.2</v>
      </c>
    </row>
    <row r="18270" spans="5:5" ht="22.5" customHeight="1">
      <c r="E18270" s="612">
        <f t="shared" si="214"/>
        <v>3764362.2</v>
      </c>
    </row>
    <row r="18271" spans="5:5" ht="22.5" customHeight="1">
      <c r="E18271" s="612">
        <f t="shared" si="214"/>
        <v>3764362.2</v>
      </c>
    </row>
    <row r="18272" spans="5:5" ht="22.5" customHeight="1">
      <c r="E18272" s="612">
        <f t="shared" si="214"/>
        <v>3764362.2</v>
      </c>
    </row>
    <row r="18273" spans="5:5" ht="22.5" customHeight="1">
      <c r="E18273" s="612">
        <f t="shared" si="214"/>
        <v>3764362.2</v>
      </c>
    </row>
    <row r="18274" spans="5:5" ht="22.5" customHeight="1">
      <c r="E18274" s="612">
        <f t="shared" si="214"/>
        <v>3764362.2</v>
      </c>
    </row>
    <row r="18275" spans="5:5" ht="22.5" customHeight="1">
      <c r="E18275" s="612">
        <f t="shared" si="214"/>
        <v>3764362.2</v>
      </c>
    </row>
    <row r="18276" spans="5:5" ht="22.5" customHeight="1">
      <c r="E18276" s="612">
        <f t="shared" si="214"/>
        <v>3764362.2</v>
      </c>
    </row>
    <row r="18277" spans="5:5" ht="22.5" customHeight="1">
      <c r="E18277" s="612">
        <f t="shared" si="214"/>
        <v>3764362.2</v>
      </c>
    </row>
    <row r="18278" spans="5:5" ht="22.5" customHeight="1">
      <c r="E18278" s="612">
        <f t="shared" si="214"/>
        <v>3764362.2</v>
      </c>
    </row>
    <row r="18279" spans="5:5" ht="22.5" customHeight="1">
      <c r="E18279" s="612">
        <f t="shared" si="214"/>
        <v>3764362.2</v>
      </c>
    </row>
    <row r="18280" spans="5:5" ht="22.5" customHeight="1">
      <c r="E18280" s="612">
        <f t="shared" si="214"/>
        <v>3764362.2</v>
      </c>
    </row>
    <row r="18281" spans="5:5" ht="22.5" customHeight="1">
      <c r="E18281" s="612">
        <f t="shared" si="214"/>
        <v>3764362.2</v>
      </c>
    </row>
    <row r="18282" spans="5:5" ht="22.5" customHeight="1">
      <c r="E18282" s="612">
        <f t="shared" si="214"/>
        <v>3764362.2</v>
      </c>
    </row>
    <row r="18283" spans="5:5" ht="22.5" customHeight="1">
      <c r="E18283" s="612">
        <f t="shared" si="214"/>
        <v>3764362.2</v>
      </c>
    </row>
    <row r="18284" spans="5:5" ht="22.5" customHeight="1">
      <c r="E18284" s="612">
        <f t="shared" si="214"/>
        <v>3764362.2</v>
      </c>
    </row>
    <row r="18285" spans="5:5" ht="22.5" customHeight="1">
      <c r="E18285" s="612">
        <f t="shared" si="214"/>
        <v>3764362.2</v>
      </c>
    </row>
    <row r="18286" spans="5:5" ht="22.5" customHeight="1">
      <c r="E18286" s="612">
        <f t="shared" si="214"/>
        <v>3764362.2</v>
      </c>
    </row>
    <row r="18287" spans="5:5" ht="22.5" customHeight="1">
      <c r="E18287" s="612">
        <f t="shared" si="214"/>
        <v>3764362.2</v>
      </c>
    </row>
    <row r="18288" spans="5:5" ht="22.5" customHeight="1">
      <c r="E18288" s="612">
        <f t="shared" si="214"/>
        <v>3764362.2</v>
      </c>
    </row>
    <row r="18289" spans="5:5" ht="22.5" customHeight="1">
      <c r="E18289" s="612">
        <f t="shared" si="214"/>
        <v>3764362.2</v>
      </c>
    </row>
    <row r="18290" spans="5:5" ht="22.5" customHeight="1">
      <c r="E18290" s="612">
        <f t="shared" si="214"/>
        <v>3764362.2</v>
      </c>
    </row>
    <row r="18291" spans="5:5" ht="22.5" customHeight="1">
      <c r="E18291" s="612">
        <f t="shared" si="214"/>
        <v>3764362.2</v>
      </c>
    </row>
    <row r="18292" spans="5:5" ht="22.5" customHeight="1">
      <c r="E18292" s="612">
        <f t="shared" si="214"/>
        <v>3764362.2</v>
      </c>
    </row>
    <row r="18293" spans="5:5" ht="22.5" customHeight="1">
      <c r="E18293" s="612">
        <f t="shared" si="214"/>
        <v>3764362.2</v>
      </c>
    </row>
    <row r="18294" spans="5:5" ht="22.5" customHeight="1">
      <c r="E18294" s="612">
        <f t="shared" si="214"/>
        <v>3764362.2</v>
      </c>
    </row>
    <row r="18295" spans="5:5" ht="22.5" customHeight="1">
      <c r="E18295" s="612">
        <f t="shared" si="214"/>
        <v>3764362.2</v>
      </c>
    </row>
    <row r="18296" spans="5:5" ht="22.5" customHeight="1">
      <c r="E18296" s="612">
        <f t="shared" si="214"/>
        <v>3764362.2</v>
      </c>
    </row>
    <row r="18297" spans="5:5" ht="22.5" customHeight="1">
      <c r="E18297" s="612">
        <f t="shared" si="214"/>
        <v>3764362.2</v>
      </c>
    </row>
    <row r="18298" spans="5:5" ht="22.5" customHeight="1">
      <c r="E18298" s="612">
        <f t="shared" si="214"/>
        <v>3764362.2</v>
      </c>
    </row>
    <row r="18299" spans="5:5" ht="22.5" customHeight="1">
      <c r="E18299" s="612">
        <f t="shared" si="214"/>
        <v>3764362.2</v>
      </c>
    </row>
    <row r="18300" spans="5:5" ht="22.5" customHeight="1">
      <c r="E18300" s="612">
        <f t="shared" si="214"/>
        <v>3764362.2</v>
      </c>
    </row>
    <row r="18301" spans="5:5" ht="22.5" customHeight="1">
      <c r="E18301" s="612">
        <f t="shared" si="214"/>
        <v>3764362.2</v>
      </c>
    </row>
    <row r="18302" spans="5:5" ht="22.5" customHeight="1">
      <c r="E18302" s="612">
        <f t="shared" si="214"/>
        <v>3764362.2</v>
      </c>
    </row>
    <row r="18303" spans="5:5" ht="22.5" customHeight="1">
      <c r="E18303" s="612">
        <f t="shared" si="214"/>
        <v>3764362.2</v>
      </c>
    </row>
    <row r="18304" spans="5:5" ht="22.5" customHeight="1">
      <c r="E18304" s="612">
        <f t="shared" si="214"/>
        <v>3764362.2</v>
      </c>
    </row>
    <row r="18305" spans="5:5" ht="22.5" customHeight="1">
      <c r="E18305" s="612">
        <f t="shared" si="214"/>
        <v>3764362.2</v>
      </c>
    </row>
    <row r="18306" spans="5:5" ht="22.5" customHeight="1">
      <c r="E18306" s="612">
        <f t="shared" si="214"/>
        <v>3764362.2</v>
      </c>
    </row>
    <row r="18307" spans="5:5" ht="22.5" customHeight="1">
      <c r="E18307" s="612">
        <f t="shared" si="214"/>
        <v>3764362.2</v>
      </c>
    </row>
    <row r="18308" spans="5:5" ht="22.5" customHeight="1">
      <c r="E18308" s="612">
        <f t="shared" si="214"/>
        <v>3764362.2</v>
      </c>
    </row>
    <row r="18309" spans="5:5" ht="22.5" customHeight="1">
      <c r="E18309" s="612">
        <f t="shared" si="214"/>
        <v>3764362.2</v>
      </c>
    </row>
    <row r="18310" spans="5:5" ht="22.5" customHeight="1">
      <c r="E18310" s="612">
        <f t="shared" si="214"/>
        <v>3764362.2</v>
      </c>
    </row>
    <row r="18311" spans="5:5" ht="22.5" customHeight="1">
      <c r="E18311" s="612">
        <f t="shared" si="214"/>
        <v>3764362.2</v>
      </c>
    </row>
    <row r="18312" spans="5:5" ht="22.5" customHeight="1">
      <c r="E18312" s="612">
        <f t="shared" si="214"/>
        <v>3764362.2</v>
      </c>
    </row>
    <row r="18313" spans="5:5" ht="22.5" customHeight="1">
      <c r="E18313" s="612">
        <f t="shared" si="214"/>
        <v>3764362.2</v>
      </c>
    </row>
    <row r="18314" spans="5:5" ht="22.5" customHeight="1">
      <c r="E18314" s="612">
        <f t="shared" ref="E18314:E18377" si="215">E18313-D18314+C18314</f>
        <v>3764362.2</v>
      </c>
    </row>
    <row r="18315" spans="5:5" ht="22.5" customHeight="1">
      <c r="E18315" s="612">
        <f t="shared" si="215"/>
        <v>3764362.2</v>
      </c>
    </row>
    <row r="18316" spans="5:5" ht="22.5" customHeight="1">
      <c r="E18316" s="612">
        <f t="shared" si="215"/>
        <v>3764362.2</v>
      </c>
    </row>
    <row r="18317" spans="5:5" ht="22.5" customHeight="1">
      <c r="E18317" s="612">
        <f t="shared" si="215"/>
        <v>3764362.2</v>
      </c>
    </row>
    <row r="18318" spans="5:5" ht="22.5" customHeight="1">
      <c r="E18318" s="612">
        <f t="shared" si="215"/>
        <v>3764362.2</v>
      </c>
    </row>
    <row r="18319" spans="5:5" ht="22.5" customHeight="1">
      <c r="E18319" s="612">
        <f t="shared" si="215"/>
        <v>3764362.2</v>
      </c>
    </row>
    <row r="18320" spans="5:5" ht="22.5" customHeight="1">
      <c r="E18320" s="612">
        <f t="shared" si="215"/>
        <v>3764362.2</v>
      </c>
    </row>
    <row r="18321" spans="5:5" ht="22.5" customHeight="1">
      <c r="E18321" s="612">
        <f t="shared" si="215"/>
        <v>3764362.2</v>
      </c>
    </row>
    <row r="18322" spans="5:5" ht="22.5" customHeight="1">
      <c r="E18322" s="612">
        <f t="shared" si="215"/>
        <v>3764362.2</v>
      </c>
    </row>
    <row r="18323" spans="5:5" ht="22.5" customHeight="1">
      <c r="E18323" s="612">
        <f t="shared" si="215"/>
        <v>3764362.2</v>
      </c>
    </row>
    <row r="18324" spans="5:5" ht="22.5" customHeight="1">
      <c r="E18324" s="612">
        <f t="shared" si="215"/>
        <v>3764362.2</v>
      </c>
    </row>
    <row r="18325" spans="5:5" ht="22.5" customHeight="1">
      <c r="E18325" s="612">
        <f t="shared" si="215"/>
        <v>3764362.2</v>
      </c>
    </row>
    <row r="18326" spans="5:5" ht="22.5" customHeight="1">
      <c r="E18326" s="612">
        <f t="shared" si="215"/>
        <v>3764362.2</v>
      </c>
    </row>
    <row r="18327" spans="5:5" ht="22.5" customHeight="1">
      <c r="E18327" s="612">
        <f t="shared" si="215"/>
        <v>3764362.2</v>
      </c>
    </row>
    <row r="18328" spans="5:5" ht="22.5" customHeight="1">
      <c r="E18328" s="612">
        <f t="shared" si="215"/>
        <v>3764362.2</v>
      </c>
    </row>
    <row r="18329" spans="5:5" ht="22.5" customHeight="1">
      <c r="E18329" s="612">
        <f t="shared" si="215"/>
        <v>3764362.2</v>
      </c>
    </row>
    <row r="18330" spans="5:5" ht="22.5" customHeight="1">
      <c r="E18330" s="612">
        <f t="shared" si="215"/>
        <v>3764362.2</v>
      </c>
    </row>
    <row r="18331" spans="5:5" ht="22.5" customHeight="1">
      <c r="E18331" s="612">
        <f t="shared" si="215"/>
        <v>3764362.2</v>
      </c>
    </row>
    <row r="18332" spans="5:5" ht="22.5" customHeight="1">
      <c r="E18332" s="612">
        <f t="shared" si="215"/>
        <v>3764362.2</v>
      </c>
    </row>
    <row r="18333" spans="5:5" ht="22.5" customHeight="1">
      <c r="E18333" s="612">
        <f t="shared" si="215"/>
        <v>3764362.2</v>
      </c>
    </row>
    <row r="18334" spans="5:5" ht="22.5" customHeight="1">
      <c r="E18334" s="612">
        <f t="shared" si="215"/>
        <v>3764362.2</v>
      </c>
    </row>
    <row r="18335" spans="5:5" ht="22.5" customHeight="1">
      <c r="E18335" s="612">
        <f t="shared" si="215"/>
        <v>3764362.2</v>
      </c>
    </row>
    <row r="18336" spans="5:5" ht="22.5" customHeight="1">
      <c r="E18336" s="612">
        <f t="shared" si="215"/>
        <v>3764362.2</v>
      </c>
    </row>
    <row r="18337" spans="5:5" ht="22.5" customHeight="1">
      <c r="E18337" s="612">
        <f t="shared" si="215"/>
        <v>3764362.2</v>
      </c>
    </row>
    <row r="18338" spans="5:5" ht="22.5" customHeight="1">
      <c r="E18338" s="612">
        <f t="shared" si="215"/>
        <v>3764362.2</v>
      </c>
    </row>
    <row r="18339" spans="5:5" ht="22.5" customHeight="1">
      <c r="E18339" s="612">
        <f t="shared" si="215"/>
        <v>3764362.2</v>
      </c>
    </row>
    <row r="18340" spans="5:5" ht="22.5" customHeight="1">
      <c r="E18340" s="612">
        <f t="shared" si="215"/>
        <v>3764362.2</v>
      </c>
    </row>
    <row r="18341" spans="5:5" ht="22.5" customHeight="1">
      <c r="E18341" s="612">
        <f t="shared" si="215"/>
        <v>3764362.2</v>
      </c>
    </row>
    <row r="18342" spans="5:5" ht="22.5" customHeight="1">
      <c r="E18342" s="612">
        <f t="shared" si="215"/>
        <v>3764362.2</v>
      </c>
    </row>
    <row r="18343" spans="5:5" ht="22.5" customHeight="1">
      <c r="E18343" s="612">
        <f t="shared" si="215"/>
        <v>3764362.2</v>
      </c>
    </row>
    <row r="18344" spans="5:5" ht="22.5" customHeight="1">
      <c r="E18344" s="612">
        <f t="shared" si="215"/>
        <v>3764362.2</v>
      </c>
    </row>
    <row r="18345" spans="5:5" ht="22.5" customHeight="1">
      <c r="E18345" s="612">
        <f t="shared" si="215"/>
        <v>3764362.2</v>
      </c>
    </row>
    <row r="18346" spans="5:5" ht="22.5" customHeight="1">
      <c r="E18346" s="612">
        <f t="shared" si="215"/>
        <v>3764362.2</v>
      </c>
    </row>
    <row r="18347" spans="5:5" ht="22.5" customHeight="1">
      <c r="E18347" s="612">
        <f t="shared" si="215"/>
        <v>3764362.2</v>
      </c>
    </row>
    <row r="18348" spans="5:5" ht="22.5" customHeight="1">
      <c r="E18348" s="612">
        <f t="shared" si="215"/>
        <v>3764362.2</v>
      </c>
    </row>
    <row r="18349" spans="5:5" ht="22.5" customHeight="1">
      <c r="E18349" s="612">
        <f t="shared" si="215"/>
        <v>3764362.2</v>
      </c>
    </row>
    <row r="18350" spans="5:5" ht="22.5" customHeight="1">
      <c r="E18350" s="612">
        <f t="shared" si="215"/>
        <v>3764362.2</v>
      </c>
    </row>
    <row r="18351" spans="5:5" ht="22.5" customHeight="1">
      <c r="E18351" s="612">
        <f t="shared" si="215"/>
        <v>3764362.2</v>
      </c>
    </row>
    <row r="18352" spans="5:5" ht="22.5" customHeight="1">
      <c r="E18352" s="612">
        <f t="shared" si="215"/>
        <v>3764362.2</v>
      </c>
    </row>
    <row r="18353" spans="5:5" ht="22.5" customHeight="1">
      <c r="E18353" s="612">
        <f t="shared" si="215"/>
        <v>3764362.2</v>
      </c>
    </row>
    <row r="18354" spans="5:5" ht="22.5" customHeight="1">
      <c r="E18354" s="612">
        <f t="shared" si="215"/>
        <v>3764362.2</v>
      </c>
    </row>
    <row r="18355" spans="5:5" ht="22.5" customHeight="1">
      <c r="E18355" s="612">
        <f t="shared" si="215"/>
        <v>3764362.2</v>
      </c>
    </row>
    <row r="18356" spans="5:5" ht="22.5" customHeight="1">
      <c r="E18356" s="612">
        <f t="shared" si="215"/>
        <v>3764362.2</v>
      </c>
    </row>
    <row r="18357" spans="5:5" ht="22.5" customHeight="1">
      <c r="E18357" s="612">
        <f t="shared" si="215"/>
        <v>3764362.2</v>
      </c>
    </row>
    <row r="18358" spans="5:5" ht="22.5" customHeight="1">
      <c r="E18358" s="612">
        <f t="shared" si="215"/>
        <v>3764362.2</v>
      </c>
    </row>
    <row r="18359" spans="5:5" ht="22.5" customHeight="1">
      <c r="E18359" s="612">
        <f t="shared" si="215"/>
        <v>3764362.2</v>
      </c>
    </row>
    <row r="18360" spans="5:5" ht="22.5" customHeight="1">
      <c r="E18360" s="612">
        <f t="shared" si="215"/>
        <v>3764362.2</v>
      </c>
    </row>
    <row r="18361" spans="5:5" ht="22.5" customHeight="1">
      <c r="E18361" s="612">
        <f t="shared" si="215"/>
        <v>3764362.2</v>
      </c>
    </row>
    <row r="18362" spans="5:5" ht="22.5" customHeight="1">
      <c r="E18362" s="612">
        <f t="shared" si="215"/>
        <v>3764362.2</v>
      </c>
    </row>
    <row r="18363" spans="5:5" ht="22.5" customHeight="1">
      <c r="E18363" s="612">
        <f t="shared" si="215"/>
        <v>3764362.2</v>
      </c>
    </row>
    <row r="18364" spans="5:5" ht="22.5" customHeight="1">
      <c r="E18364" s="612">
        <f t="shared" si="215"/>
        <v>3764362.2</v>
      </c>
    </row>
    <row r="18365" spans="5:5" ht="22.5" customHeight="1">
      <c r="E18365" s="612">
        <f t="shared" si="215"/>
        <v>3764362.2</v>
      </c>
    </row>
    <row r="18366" spans="5:5" ht="22.5" customHeight="1">
      <c r="E18366" s="612">
        <f t="shared" si="215"/>
        <v>3764362.2</v>
      </c>
    </row>
    <row r="18367" spans="5:5" ht="22.5" customHeight="1">
      <c r="E18367" s="612">
        <f t="shared" si="215"/>
        <v>3764362.2</v>
      </c>
    </row>
    <row r="18368" spans="5:5" ht="22.5" customHeight="1">
      <c r="E18368" s="612">
        <f t="shared" si="215"/>
        <v>3764362.2</v>
      </c>
    </row>
    <row r="18369" spans="5:5" ht="22.5" customHeight="1">
      <c r="E18369" s="612">
        <f t="shared" si="215"/>
        <v>3764362.2</v>
      </c>
    </row>
    <row r="18370" spans="5:5" ht="22.5" customHeight="1">
      <c r="E18370" s="612">
        <f t="shared" si="215"/>
        <v>3764362.2</v>
      </c>
    </row>
    <row r="18371" spans="5:5" ht="22.5" customHeight="1">
      <c r="E18371" s="612">
        <f t="shared" si="215"/>
        <v>3764362.2</v>
      </c>
    </row>
    <row r="18372" spans="5:5" ht="22.5" customHeight="1">
      <c r="E18372" s="612">
        <f t="shared" si="215"/>
        <v>3764362.2</v>
      </c>
    </row>
    <row r="18373" spans="5:5" ht="22.5" customHeight="1">
      <c r="E18373" s="612">
        <f t="shared" si="215"/>
        <v>3764362.2</v>
      </c>
    </row>
    <row r="18374" spans="5:5" ht="22.5" customHeight="1">
      <c r="E18374" s="612">
        <f t="shared" si="215"/>
        <v>3764362.2</v>
      </c>
    </row>
    <row r="18375" spans="5:5" ht="22.5" customHeight="1">
      <c r="E18375" s="612">
        <f t="shared" si="215"/>
        <v>3764362.2</v>
      </c>
    </row>
    <row r="18376" spans="5:5" ht="22.5" customHeight="1">
      <c r="E18376" s="612">
        <f t="shared" si="215"/>
        <v>3764362.2</v>
      </c>
    </row>
    <row r="18377" spans="5:5" ht="22.5" customHeight="1">
      <c r="E18377" s="612">
        <f t="shared" si="215"/>
        <v>3764362.2</v>
      </c>
    </row>
    <row r="18378" spans="5:5" ht="22.5" customHeight="1">
      <c r="E18378" s="612">
        <f t="shared" ref="E18378:E18441" si="216">E18377-D18378+C18378</f>
        <v>3764362.2</v>
      </c>
    </row>
    <row r="18379" spans="5:5" ht="22.5" customHeight="1">
      <c r="E18379" s="612">
        <f t="shared" si="216"/>
        <v>3764362.2</v>
      </c>
    </row>
    <row r="18380" spans="5:5" ht="22.5" customHeight="1">
      <c r="E18380" s="612">
        <f t="shared" si="216"/>
        <v>3764362.2</v>
      </c>
    </row>
    <row r="18381" spans="5:5" ht="22.5" customHeight="1">
      <c r="E18381" s="612">
        <f t="shared" si="216"/>
        <v>3764362.2</v>
      </c>
    </row>
    <row r="18382" spans="5:5" ht="22.5" customHeight="1">
      <c r="E18382" s="612">
        <f t="shared" si="216"/>
        <v>3764362.2</v>
      </c>
    </row>
    <row r="18383" spans="5:5" ht="22.5" customHeight="1">
      <c r="E18383" s="612">
        <f t="shared" si="216"/>
        <v>3764362.2</v>
      </c>
    </row>
    <row r="18384" spans="5:5" ht="22.5" customHeight="1">
      <c r="E18384" s="612">
        <f t="shared" si="216"/>
        <v>3764362.2</v>
      </c>
    </row>
    <row r="18385" spans="5:5" ht="22.5" customHeight="1">
      <c r="E18385" s="612">
        <f t="shared" si="216"/>
        <v>3764362.2</v>
      </c>
    </row>
    <row r="18386" spans="5:5" ht="22.5" customHeight="1">
      <c r="E18386" s="612">
        <f t="shared" si="216"/>
        <v>3764362.2</v>
      </c>
    </row>
    <row r="18387" spans="5:5" ht="22.5" customHeight="1">
      <c r="E18387" s="612">
        <f t="shared" si="216"/>
        <v>3764362.2</v>
      </c>
    </row>
    <row r="18388" spans="5:5" ht="22.5" customHeight="1">
      <c r="E18388" s="612">
        <f t="shared" si="216"/>
        <v>3764362.2</v>
      </c>
    </row>
    <row r="18389" spans="5:5" ht="22.5" customHeight="1">
      <c r="E18389" s="612">
        <f t="shared" si="216"/>
        <v>3764362.2</v>
      </c>
    </row>
    <row r="18390" spans="5:5" ht="22.5" customHeight="1">
      <c r="E18390" s="612">
        <f t="shared" si="216"/>
        <v>3764362.2</v>
      </c>
    </row>
    <row r="18391" spans="5:5" ht="22.5" customHeight="1">
      <c r="E18391" s="612">
        <f t="shared" si="216"/>
        <v>3764362.2</v>
      </c>
    </row>
    <row r="18392" spans="5:5" ht="22.5" customHeight="1">
      <c r="E18392" s="612">
        <f t="shared" si="216"/>
        <v>3764362.2</v>
      </c>
    </row>
    <row r="18393" spans="5:5" ht="22.5" customHeight="1">
      <c r="E18393" s="612">
        <f t="shared" si="216"/>
        <v>3764362.2</v>
      </c>
    </row>
    <row r="18394" spans="5:5" ht="22.5" customHeight="1">
      <c r="E18394" s="612">
        <f t="shared" si="216"/>
        <v>3764362.2</v>
      </c>
    </row>
    <row r="18395" spans="5:5" ht="22.5" customHeight="1">
      <c r="E18395" s="612">
        <f t="shared" si="216"/>
        <v>3764362.2</v>
      </c>
    </row>
    <row r="18396" spans="5:5" ht="22.5" customHeight="1">
      <c r="E18396" s="612">
        <f t="shared" si="216"/>
        <v>3764362.2</v>
      </c>
    </row>
    <row r="18397" spans="5:5" ht="22.5" customHeight="1">
      <c r="E18397" s="612">
        <f t="shared" si="216"/>
        <v>3764362.2</v>
      </c>
    </row>
    <row r="18398" spans="5:5" ht="22.5" customHeight="1">
      <c r="E18398" s="612">
        <f t="shared" si="216"/>
        <v>3764362.2</v>
      </c>
    </row>
    <row r="18399" spans="5:5" ht="22.5" customHeight="1">
      <c r="E18399" s="612">
        <f t="shared" si="216"/>
        <v>3764362.2</v>
      </c>
    </row>
    <row r="18400" spans="5:5" ht="22.5" customHeight="1">
      <c r="E18400" s="612">
        <f t="shared" si="216"/>
        <v>3764362.2</v>
      </c>
    </row>
    <row r="18401" spans="5:5" ht="22.5" customHeight="1">
      <c r="E18401" s="612">
        <f t="shared" si="216"/>
        <v>3764362.2</v>
      </c>
    </row>
    <row r="18402" spans="5:5" ht="22.5" customHeight="1">
      <c r="E18402" s="612">
        <f t="shared" si="216"/>
        <v>3764362.2</v>
      </c>
    </row>
    <row r="18403" spans="5:5" ht="22.5" customHeight="1">
      <c r="E18403" s="612">
        <f t="shared" si="216"/>
        <v>3764362.2</v>
      </c>
    </row>
    <row r="18404" spans="5:5" ht="22.5" customHeight="1">
      <c r="E18404" s="612">
        <f t="shared" si="216"/>
        <v>3764362.2</v>
      </c>
    </row>
    <row r="18405" spans="5:5" ht="22.5" customHeight="1">
      <c r="E18405" s="612">
        <f t="shared" si="216"/>
        <v>3764362.2</v>
      </c>
    </row>
    <row r="18406" spans="5:5" ht="22.5" customHeight="1">
      <c r="E18406" s="612">
        <f t="shared" si="216"/>
        <v>3764362.2</v>
      </c>
    </row>
    <row r="18407" spans="5:5" ht="22.5" customHeight="1">
      <c r="E18407" s="612">
        <f t="shared" si="216"/>
        <v>3764362.2</v>
      </c>
    </row>
    <row r="18408" spans="5:5" ht="22.5" customHeight="1">
      <c r="E18408" s="612">
        <f t="shared" si="216"/>
        <v>3764362.2</v>
      </c>
    </row>
    <row r="18409" spans="5:5" ht="22.5" customHeight="1">
      <c r="E18409" s="612">
        <f t="shared" si="216"/>
        <v>3764362.2</v>
      </c>
    </row>
    <row r="18410" spans="5:5" ht="22.5" customHeight="1">
      <c r="E18410" s="612">
        <f t="shared" si="216"/>
        <v>3764362.2</v>
      </c>
    </row>
    <row r="18411" spans="5:5" ht="22.5" customHeight="1">
      <c r="E18411" s="612">
        <f t="shared" si="216"/>
        <v>3764362.2</v>
      </c>
    </row>
    <row r="18412" spans="5:5" ht="22.5" customHeight="1">
      <c r="E18412" s="612">
        <f t="shared" si="216"/>
        <v>3764362.2</v>
      </c>
    </row>
    <row r="18413" spans="5:5" ht="22.5" customHeight="1">
      <c r="E18413" s="612">
        <f t="shared" si="216"/>
        <v>3764362.2</v>
      </c>
    </row>
    <row r="18414" spans="5:5" ht="22.5" customHeight="1">
      <c r="E18414" s="612">
        <f t="shared" si="216"/>
        <v>3764362.2</v>
      </c>
    </row>
    <row r="18415" spans="5:5" ht="22.5" customHeight="1">
      <c r="E18415" s="612">
        <f t="shared" si="216"/>
        <v>3764362.2</v>
      </c>
    </row>
    <row r="18416" spans="5:5" ht="22.5" customHeight="1">
      <c r="E18416" s="612">
        <f t="shared" si="216"/>
        <v>3764362.2</v>
      </c>
    </row>
    <row r="18417" spans="5:5" ht="22.5" customHeight="1">
      <c r="E18417" s="612">
        <f t="shared" si="216"/>
        <v>3764362.2</v>
      </c>
    </row>
    <row r="18418" spans="5:5" ht="22.5" customHeight="1">
      <c r="E18418" s="612">
        <f t="shared" si="216"/>
        <v>3764362.2</v>
      </c>
    </row>
    <row r="18419" spans="5:5" ht="22.5" customHeight="1">
      <c r="E18419" s="612">
        <f t="shared" si="216"/>
        <v>3764362.2</v>
      </c>
    </row>
    <row r="18420" spans="5:5" ht="22.5" customHeight="1">
      <c r="E18420" s="612">
        <f t="shared" si="216"/>
        <v>3764362.2</v>
      </c>
    </row>
    <row r="18421" spans="5:5" ht="22.5" customHeight="1">
      <c r="E18421" s="612">
        <f t="shared" si="216"/>
        <v>3764362.2</v>
      </c>
    </row>
    <row r="18422" spans="5:5" ht="22.5" customHeight="1">
      <c r="E18422" s="612">
        <f t="shared" si="216"/>
        <v>3764362.2</v>
      </c>
    </row>
    <row r="18423" spans="5:5" ht="22.5" customHeight="1">
      <c r="E18423" s="612">
        <f t="shared" si="216"/>
        <v>3764362.2</v>
      </c>
    </row>
    <row r="18424" spans="5:5" ht="22.5" customHeight="1">
      <c r="E18424" s="612">
        <f t="shared" si="216"/>
        <v>3764362.2</v>
      </c>
    </row>
    <row r="18425" spans="5:5" ht="22.5" customHeight="1">
      <c r="E18425" s="612">
        <f t="shared" si="216"/>
        <v>3764362.2</v>
      </c>
    </row>
    <row r="18426" spans="5:5" ht="22.5" customHeight="1">
      <c r="E18426" s="612">
        <f t="shared" si="216"/>
        <v>3764362.2</v>
      </c>
    </row>
    <row r="18427" spans="5:5" ht="22.5" customHeight="1">
      <c r="E18427" s="612">
        <f t="shared" si="216"/>
        <v>3764362.2</v>
      </c>
    </row>
    <row r="18428" spans="5:5" ht="22.5" customHeight="1">
      <c r="E18428" s="612">
        <f t="shared" si="216"/>
        <v>3764362.2</v>
      </c>
    </row>
    <row r="18429" spans="5:5" ht="22.5" customHeight="1">
      <c r="E18429" s="612">
        <f t="shared" si="216"/>
        <v>3764362.2</v>
      </c>
    </row>
    <row r="18430" spans="5:5" ht="22.5" customHeight="1">
      <c r="E18430" s="612">
        <f t="shared" si="216"/>
        <v>3764362.2</v>
      </c>
    </row>
    <row r="18431" spans="5:5" ht="22.5" customHeight="1">
      <c r="E18431" s="612">
        <f t="shared" si="216"/>
        <v>3764362.2</v>
      </c>
    </row>
    <row r="18432" spans="5:5" ht="22.5" customHeight="1">
      <c r="E18432" s="612">
        <f t="shared" si="216"/>
        <v>3764362.2</v>
      </c>
    </row>
    <row r="18433" spans="5:5" ht="22.5" customHeight="1">
      <c r="E18433" s="612">
        <f t="shared" si="216"/>
        <v>3764362.2</v>
      </c>
    </row>
    <row r="18434" spans="5:5" ht="22.5" customHeight="1">
      <c r="E18434" s="612">
        <f t="shared" si="216"/>
        <v>3764362.2</v>
      </c>
    </row>
    <row r="18435" spans="5:5" ht="22.5" customHeight="1">
      <c r="E18435" s="612">
        <f t="shared" si="216"/>
        <v>3764362.2</v>
      </c>
    </row>
    <row r="18436" spans="5:5" ht="22.5" customHeight="1">
      <c r="E18436" s="612">
        <f t="shared" si="216"/>
        <v>3764362.2</v>
      </c>
    </row>
    <row r="18437" spans="5:5" ht="22.5" customHeight="1">
      <c r="E18437" s="612">
        <f t="shared" si="216"/>
        <v>3764362.2</v>
      </c>
    </row>
    <row r="18438" spans="5:5" ht="22.5" customHeight="1">
      <c r="E18438" s="612">
        <f t="shared" si="216"/>
        <v>3764362.2</v>
      </c>
    </row>
    <row r="18439" spans="5:5" ht="22.5" customHeight="1">
      <c r="E18439" s="612">
        <f t="shared" si="216"/>
        <v>3764362.2</v>
      </c>
    </row>
    <row r="18440" spans="5:5" ht="22.5" customHeight="1">
      <c r="E18440" s="612">
        <f t="shared" si="216"/>
        <v>3764362.2</v>
      </c>
    </row>
    <row r="18441" spans="5:5" ht="22.5" customHeight="1">
      <c r="E18441" s="612">
        <f t="shared" si="216"/>
        <v>3764362.2</v>
      </c>
    </row>
    <row r="18442" spans="5:5" ht="22.5" customHeight="1">
      <c r="E18442" s="612">
        <f t="shared" ref="E18442:E18505" si="217">E18441-D18442+C18442</f>
        <v>3764362.2</v>
      </c>
    </row>
    <row r="18443" spans="5:5" ht="22.5" customHeight="1">
      <c r="E18443" s="612">
        <f t="shared" si="217"/>
        <v>3764362.2</v>
      </c>
    </row>
    <row r="18444" spans="5:5" ht="22.5" customHeight="1">
      <c r="E18444" s="612">
        <f t="shared" si="217"/>
        <v>3764362.2</v>
      </c>
    </row>
    <row r="18445" spans="5:5" ht="22.5" customHeight="1">
      <c r="E18445" s="612">
        <f t="shared" si="217"/>
        <v>3764362.2</v>
      </c>
    </row>
    <row r="18446" spans="5:5" ht="22.5" customHeight="1">
      <c r="E18446" s="612">
        <f t="shared" si="217"/>
        <v>3764362.2</v>
      </c>
    </row>
    <row r="18447" spans="5:5" ht="22.5" customHeight="1">
      <c r="E18447" s="612">
        <f t="shared" si="217"/>
        <v>3764362.2</v>
      </c>
    </row>
    <row r="18448" spans="5:5" ht="22.5" customHeight="1">
      <c r="E18448" s="612">
        <f t="shared" si="217"/>
        <v>3764362.2</v>
      </c>
    </row>
    <row r="18449" spans="5:5" ht="22.5" customHeight="1">
      <c r="E18449" s="612">
        <f t="shared" si="217"/>
        <v>3764362.2</v>
      </c>
    </row>
    <row r="18450" spans="5:5" ht="22.5" customHeight="1">
      <c r="E18450" s="612">
        <f t="shared" si="217"/>
        <v>3764362.2</v>
      </c>
    </row>
    <row r="18451" spans="5:5" ht="22.5" customHeight="1">
      <c r="E18451" s="612">
        <f t="shared" si="217"/>
        <v>3764362.2</v>
      </c>
    </row>
    <row r="18452" spans="5:5" ht="22.5" customHeight="1">
      <c r="E18452" s="612">
        <f t="shared" si="217"/>
        <v>3764362.2</v>
      </c>
    </row>
    <row r="18453" spans="5:5" ht="22.5" customHeight="1">
      <c r="E18453" s="612">
        <f t="shared" si="217"/>
        <v>3764362.2</v>
      </c>
    </row>
    <row r="18454" spans="5:5" ht="22.5" customHeight="1">
      <c r="E18454" s="612">
        <f t="shared" si="217"/>
        <v>3764362.2</v>
      </c>
    </row>
    <row r="18455" spans="5:5" ht="22.5" customHeight="1">
      <c r="E18455" s="612">
        <f t="shared" si="217"/>
        <v>3764362.2</v>
      </c>
    </row>
    <row r="18456" spans="5:5" ht="22.5" customHeight="1">
      <c r="E18456" s="612">
        <f t="shared" si="217"/>
        <v>3764362.2</v>
      </c>
    </row>
    <row r="18457" spans="5:5" ht="22.5" customHeight="1">
      <c r="E18457" s="612">
        <f t="shared" si="217"/>
        <v>3764362.2</v>
      </c>
    </row>
    <row r="18458" spans="5:5" ht="22.5" customHeight="1">
      <c r="E18458" s="612">
        <f t="shared" si="217"/>
        <v>3764362.2</v>
      </c>
    </row>
    <row r="18459" spans="5:5" ht="22.5" customHeight="1">
      <c r="E18459" s="612">
        <f t="shared" si="217"/>
        <v>3764362.2</v>
      </c>
    </row>
    <row r="18460" spans="5:5" ht="22.5" customHeight="1">
      <c r="E18460" s="612">
        <f t="shared" si="217"/>
        <v>3764362.2</v>
      </c>
    </row>
    <row r="18461" spans="5:5" ht="22.5" customHeight="1">
      <c r="E18461" s="612">
        <f t="shared" si="217"/>
        <v>3764362.2</v>
      </c>
    </row>
    <row r="18462" spans="5:5" ht="22.5" customHeight="1">
      <c r="E18462" s="612">
        <f t="shared" si="217"/>
        <v>3764362.2</v>
      </c>
    </row>
    <row r="18463" spans="5:5" ht="22.5" customHeight="1">
      <c r="E18463" s="612">
        <f t="shared" si="217"/>
        <v>3764362.2</v>
      </c>
    </row>
    <row r="18464" spans="5:5" ht="22.5" customHeight="1">
      <c r="E18464" s="612">
        <f t="shared" si="217"/>
        <v>3764362.2</v>
      </c>
    </row>
    <row r="18465" spans="5:5" ht="22.5" customHeight="1">
      <c r="E18465" s="612">
        <f t="shared" si="217"/>
        <v>3764362.2</v>
      </c>
    </row>
    <row r="18466" spans="5:5" ht="22.5" customHeight="1">
      <c r="E18466" s="612">
        <f t="shared" si="217"/>
        <v>3764362.2</v>
      </c>
    </row>
    <row r="18467" spans="5:5" ht="22.5" customHeight="1">
      <c r="E18467" s="612">
        <f t="shared" si="217"/>
        <v>3764362.2</v>
      </c>
    </row>
    <row r="18468" spans="5:5" ht="22.5" customHeight="1">
      <c r="E18468" s="612">
        <f t="shared" si="217"/>
        <v>3764362.2</v>
      </c>
    </row>
    <row r="18469" spans="5:5" ht="22.5" customHeight="1">
      <c r="E18469" s="612">
        <f t="shared" si="217"/>
        <v>3764362.2</v>
      </c>
    </row>
    <row r="18470" spans="5:5" ht="22.5" customHeight="1">
      <c r="E18470" s="612">
        <f t="shared" si="217"/>
        <v>3764362.2</v>
      </c>
    </row>
    <row r="18471" spans="5:5" ht="22.5" customHeight="1">
      <c r="E18471" s="612">
        <f t="shared" si="217"/>
        <v>3764362.2</v>
      </c>
    </row>
    <row r="18472" spans="5:5" ht="22.5" customHeight="1">
      <c r="E18472" s="612">
        <f t="shared" si="217"/>
        <v>3764362.2</v>
      </c>
    </row>
    <row r="18473" spans="5:5" ht="22.5" customHeight="1">
      <c r="E18473" s="612">
        <f t="shared" si="217"/>
        <v>3764362.2</v>
      </c>
    </row>
    <row r="18474" spans="5:5" ht="22.5" customHeight="1">
      <c r="E18474" s="612">
        <f t="shared" si="217"/>
        <v>3764362.2</v>
      </c>
    </row>
    <row r="18475" spans="5:5" ht="22.5" customHeight="1">
      <c r="E18475" s="612">
        <f t="shared" si="217"/>
        <v>3764362.2</v>
      </c>
    </row>
    <row r="18476" spans="5:5" ht="22.5" customHeight="1">
      <c r="E18476" s="612">
        <f t="shared" si="217"/>
        <v>3764362.2</v>
      </c>
    </row>
    <row r="18477" spans="5:5" ht="22.5" customHeight="1">
      <c r="E18477" s="612">
        <f t="shared" si="217"/>
        <v>3764362.2</v>
      </c>
    </row>
    <row r="18478" spans="5:5" ht="22.5" customHeight="1">
      <c r="E18478" s="612">
        <f t="shared" si="217"/>
        <v>3764362.2</v>
      </c>
    </row>
    <row r="18479" spans="5:5" ht="22.5" customHeight="1">
      <c r="E18479" s="612">
        <f t="shared" si="217"/>
        <v>3764362.2</v>
      </c>
    </row>
    <row r="18480" spans="5:5" ht="22.5" customHeight="1">
      <c r="E18480" s="612">
        <f t="shared" si="217"/>
        <v>3764362.2</v>
      </c>
    </row>
    <row r="18481" spans="5:5" ht="22.5" customHeight="1">
      <c r="E18481" s="612">
        <f t="shared" si="217"/>
        <v>3764362.2</v>
      </c>
    </row>
    <row r="18482" spans="5:5" ht="22.5" customHeight="1">
      <c r="E18482" s="612">
        <f t="shared" si="217"/>
        <v>3764362.2</v>
      </c>
    </row>
    <row r="18483" spans="5:5" ht="22.5" customHeight="1">
      <c r="E18483" s="612">
        <f t="shared" si="217"/>
        <v>3764362.2</v>
      </c>
    </row>
    <row r="18484" spans="5:5" ht="22.5" customHeight="1">
      <c r="E18484" s="612">
        <f t="shared" si="217"/>
        <v>3764362.2</v>
      </c>
    </row>
    <row r="18485" spans="5:5" ht="22.5" customHeight="1">
      <c r="E18485" s="612">
        <f t="shared" si="217"/>
        <v>3764362.2</v>
      </c>
    </row>
    <row r="18486" spans="5:5" ht="22.5" customHeight="1">
      <c r="E18486" s="612">
        <f t="shared" si="217"/>
        <v>3764362.2</v>
      </c>
    </row>
    <row r="18487" spans="5:5" ht="22.5" customHeight="1">
      <c r="E18487" s="612">
        <f t="shared" si="217"/>
        <v>3764362.2</v>
      </c>
    </row>
    <row r="18488" spans="5:5" ht="22.5" customHeight="1">
      <c r="E18488" s="612">
        <f t="shared" si="217"/>
        <v>3764362.2</v>
      </c>
    </row>
    <row r="18489" spans="5:5" ht="22.5" customHeight="1">
      <c r="E18489" s="612">
        <f t="shared" si="217"/>
        <v>3764362.2</v>
      </c>
    </row>
    <row r="18490" spans="5:5" ht="22.5" customHeight="1">
      <c r="E18490" s="612">
        <f t="shared" si="217"/>
        <v>3764362.2</v>
      </c>
    </row>
    <row r="18491" spans="5:5" ht="22.5" customHeight="1">
      <c r="E18491" s="612">
        <f t="shared" si="217"/>
        <v>3764362.2</v>
      </c>
    </row>
    <row r="18492" spans="5:5" ht="22.5" customHeight="1">
      <c r="E18492" s="612">
        <f t="shared" si="217"/>
        <v>3764362.2</v>
      </c>
    </row>
    <row r="18493" spans="5:5" ht="22.5" customHeight="1">
      <c r="E18493" s="612">
        <f t="shared" si="217"/>
        <v>3764362.2</v>
      </c>
    </row>
    <row r="18494" spans="5:5" ht="22.5" customHeight="1">
      <c r="E18494" s="612">
        <f t="shared" si="217"/>
        <v>3764362.2</v>
      </c>
    </row>
    <row r="18495" spans="5:5" ht="22.5" customHeight="1">
      <c r="E18495" s="612">
        <f t="shared" si="217"/>
        <v>3764362.2</v>
      </c>
    </row>
    <row r="18496" spans="5:5" ht="22.5" customHeight="1">
      <c r="E18496" s="612">
        <f t="shared" si="217"/>
        <v>3764362.2</v>
      </c>
    </row>
    <row r="18497" spans="5:5" ht="22.5" customHeight="1">
      <c r="E18497" s="612">
        <f t="shared" si="217"/>
        <v>3764362.2</v>
      </c>
    </row>
    <row r="18498" spans="5:5" ht="22.5" customHeight="1">
      <c r="E18498" s="612">
        <f t="shared" si="217"/>
        <v>3764362.2</v>
      </c>
    </row>
    <row r="18499" spans="5:5" ht="22.5" customHeight="1">
      <c r="E18499" s="612">
        <f t="shared" si="217"/>
        <v>3764362.2</v>
      </c>
    </row>
    <row r="18500" spans="5:5" ht="22.5" customHeight="1">
      <c r="E18500" s="612">
        <f t="shared" si="217"/>
        <v>3764362.2</v>
      </c>
    </row>
    <row r="18501" spans="5:5" ht="22.5" customHeight="1">
      <c r="E18501" s="612">
        <f t="shared" si="217"/>
        <v>3764362.2</v>
      </c>
    </row>
    <row r="18502" spans="5:5" ht="22.5" customHeight="1">
      <c r="E18502" s="612">
        <f t="shared" si="217"/>
        <v>3764362.2</v>
      </c>
    </row>
    <row r="18503" spans="5:5" ht="22.5" customHeight="1">
      <c r="E18503" s="612">
        <f t="shared" si="217"/>
        <v>3764362.2</v>
      </c>
    </row>
    <row r="18504" spans="5:5" ht="22.5" customHeight="1">
      <c r="E18504" s="612">
        <f t="shared" si="217"/>
        <v>3764362.2</v>
      </c>
    </row>
    <row r="18505" spans="5:5" ht="22.5" customHeight="1">
      <c r="E18505" s="612">
        <f t="shared" si="217"/>
        <v>3764362.2</v>
      </c>
    </row>
    <row r="18506" spans="5:5" ht="22.5" customHeight="1">
      <c r="E18506" s="612">
        <f t="shared" ref="E18506:E18569" si="218">E18505-D18506+C18506</f>
        <v>3764362.2</v>
      </c>
    </row>
    <row r="18507" spans="5:5" ht="22.5" customHeight="1">
      <c r="E18507" s="612">
        <f t="shared" si="218"/>
        <v>3764362.2</v>
      </c>
    </row>
    <row r="18508" spans="5:5" ht="22.5" customHeight="1">
      <c r="E18508" s="612">
        <f t="shared" si="218"/>
        <v>3764362.2</v>
      </c>
    </row>
    <row r="18509" spans="5:5" ht="22.5" customHeight="1">
      <c r="E18509" s="612">
        <f t="shared" si="218"/>
        <v>3764362.2</v>
      </c>
    </row>
    <row r="18510" spans="5:5" ht="22.5" customHeight="1">
      <c r="E18510" s="612">
        <f t="shared" si="218"/>
        <v>3764362.2</v>
      </c>
    </row>
    <row r="18511" spans="5:5" ht="22.5" customHeight="1">
      <c r="E18511" s="612">
        <f t="shared" si="218"/>
        <v>3764362.2</v>
      </c>
    </row>
    <row r="18512" spans="5:5" ht="22.5" customHeight="1">
      <c r="E18512" s="612">
        <f t="shared" si="218"/>
        <v>3764362.2</v>
      </c>
    </row>
    <row r="18513" spans="5:5" ht="22.5" customHeight="1">
      <c r="E18513" s="612">
        <f t="shared" si="218"/>
        <v>3764362.2</v>
      </c>
    </row>
    <row r="18514" spans="5:5" ht="22.5" customHeight="1">
      <c r="E18514" s="612">
        <f t="shared" si="218"/>
        <v>3764362.2</v>
      </c>
    </row>
    <row r="18515" spans="5:5" ht="22.5" customHeight="1">
      <c r="E18515" s="612">
        <f t="shared" si="218"/>
        <v>3764362.2</v>
      </c>
    </row>
    <row r="18516" spans="5:5" ht="22.5" customHeight="1">
      <c r="E18516" s="612">
        <f t="shared" si="218"/>
        <v>3764362.2</v>
      </c>
    </row>
    <row r="18517" spans="5:5" ht="22.5" customHeight="1">
      <c r="E18517" s="612">
        <f t="shared" si="218"/>
        <v>3764362.2</v>
      </c>
    </row>
    <row r="18518" spans="5:5" ht="22.5" customHeight="1">
      <c r="E18518" s="612">
        <f t="shared" si="218"/>
        <v>3764362.2</v>
      </c>
    </row>
    <row r="18519" spans="5:5" ht="22.5" customHeight="1">
      <c r="E18519" s="612">
        <f t="shared" si="218"/>
        <v>3764362.2</v>
      </c>
    </row>
    <row r="18520" spans="5:5" ht="22.5" customHeight="1">
      <c r="E18520" s="612">
        <f t="shared" si="218"/>
        <v>3764362.2</v>
      </c>
    </row>
    <row r="18521" spans="5:5" ht="22.5" customHeight="1">
      <c r="E18521" s="612">
        <f t="shared" si="218"/>
        <v>3764362.2</v>
      </c>
    </row>
    <row r="18522" spans="5:5" ht="22.5" customHeight="1">
      <c r="E18522" s="612">
        <f t="shared" si="218"/>
        <v>3764362.2</v>
      </c>
    </row>
    <row r="18523" spans="5:5" ht="22.5" customHeight="1">
      <c r="E18523" s="612">
        <f t="shared" si="218"/>
        <v>3764362.2</v>
      </c>
    </row>
    <row r="18524" spans="5:5" ht="22.5" customHeight="1">
      <c r="E18524" s="612">
        <f t="shared" si="218"/>
        <v>3764362.2</v>
      </c>
    </row>
    <row r="18525" spans="5:5" ht="22.5" customHeight="1">
      <c r="E18525" s="612">
        <f t="shared" si="218"/>
        <v>3764362.2</v>
      </c>
    </row>
    <row r="18526" spans="5:5" ht="22.5" customHeight="1">
      <c r="E18526" s="612">
        <f t="shared" si="218"/>
        <v>3764362.2</v>
      </c>
    </row>
    <row r="18527" spans="5:5" ht="22.5" customHeight="1">
      <c r="E18527" s="612">
        <f t="shared" si="218"/>
        <v>3764362.2</v>
      </c>
    </row>
    <row r="18528" spans="5:5" ht="22.5" customHeight="1">
      <c r="E18528" s="612">
        <f t="shared" si="218"/>
        <v>3764362.2</v>
      </c>
    </row>
    <row r="18529" spans="5:5" ht="22.5" customHeight="1">
      <c r="E18529" s="612">
        <f t="shared" si="218"/>
        <v>3764362.2</v>
      </c>
    </row>
    <row r="18530" spans="5:5" ht="22.5" customHeight="1">
      <c r="E18530" s="612">
        <f t="shared" si="218"/>
        <v>3764362.2</v>
      </c>
    </row>
    <row r="18531" spans="5:5" ht="22.5" customHeight="1">
      <c r="E18531" s="612">
        <f t="shared" si="218"/>
        <v>3764362.2</v>
      </c>
    </row>
    <row r="18532" spans="5:5" ht="22.5" customHeight="1">
      <c r="E18532" s="612">
        <f t="shared" si="218"/>
        <v>3764362.2</v>
      </c>
    </row>
    <row r="18533" spans="5:5" ht="22.5" customHeight="1">
      <c r="E18533" s="612">
        <f t="shared" si="218"/>
        <v>3764362.2</v>
      </c>
    </row>
    <row r="18534" spans="5:5" ht="22.5" customHeight="1">
      <c r="E18534" s="612">
        <f t="shared" si="218"/>
        <v>3764362.2</v>
      </c>
    </row>
    <row r="18535" spans="5:5" ht="22.5" customHeight="1">
      <c r="E18535" s="612">
        <f t="shared" si="218"/>
        <v>3764362.2</v>
      </c>
    </row>
    <row r="18536" spans="5:5" ht="22.5" customHeight="1">
      <c r="E18536" s="612">
        <f t="shared" si="218"/>
        <v>3764362.2</v>
      </c>
    </row>
    <row r="18537" spans="5:5" ht="22.5" customHeight="1">
      <c r="E18537" s="612">
        <f t="shared" si="218"/>
        <v>3764362.2</v>
      </c>
    </row>
    <row r="18538" spans="5:5" ht="22.5" customHeight="1">
      <c r="E18538" s="612">
        <f t="shared" si="218"/>
        <v>3764362.2</v>
      </c>
    </row>
    <row r="18539" spans="5:5" ht="22.5" customHeight="1">
      <c r="E18539" s="612">
        <f t="shared" si="218"/>
        <v>3764362.2</v>
      </c>
    </row>
    <row r="18540" spans="5:5" ht="22.5" customHeight="1">
      <c r="E18540" s="612">
        <f t="shared" si="218"/>
        <v>3764362.2</v>
      </c>
    </row>
    <row r="18541" spans="5:5" ht="22.5" customHeight="1">
      <c r="E18541" s="612">
        <f t="shared" si="218"/>
        <v>3764362.2</v>
      </c>
    </row>
    <row r="18542" spans="5:5" ht="22.5" customHeight="1">
      <c r="E18542" s="612">
        <f t="shared" si="218"/>
        <v>3764362.2</v>
      </c>
    </row>
    <row r="18543" spans="5:5" ht="22.5" customHeight="1">
      <c r="E18543" s="612">
        <f t="shared" si="218"/>
        <v>3764362.2</v>
      </c>
    </row>
    <row r="18544" spans="5:5" ht="22.5" customHeight="1">
      <c r="E18544" s="612">
        <f t="shared" si="218"/>
        <v>3764362.2</v>
      </c>
    </row>
    <row r="18545" spans="5:5" ht="22.5" customHeight="1">
      <c r="E18545" s="612">
        <f t="shared" si="218"/>
        <v>3764362.2</v>
      </c>
    </row>
    <row r="18546" spans="5:5" ht="22.5" customHeight="1">
      <c r="E18546" s="612">
        <f t="shared" si="218"/>
        <v>3764362.2</v>
      </c>
    </row>
    <row r="18547" spans="5:5" ht="22.5" customHeight="1">
      <c r="E18547" s="612">
        <f t="shared" si="218"/>
        <v>3764362.2</v>
      </c>
    </row>
    <row r="18548" spans="5:5" ht="22.5" customHeight="1">
      <c r="E18548" s="612">
        <f t="shared" si="218"/>
        <v>3764362.2</v>
      </c>
    </row>
    <row r="18549" spans="5:5" ht="22.5" customHeight="1">
      <c r="E18549" s="612">
        <f t="shared" si="218"/>
        <v>3764362.2</v>
      </c>
    </row>
    <row r="18550" spans="5:5" ht="22.5" customHeight="1">
      <c r="E18550" s="612">
        <f t="shared" si="218"/>
        <v>3764362.2</v>
      </c>
    </row>
    <row r="18551" spans="5:5" ht="22.5" customHeight="1">
      <c r="E18551" s="612">
        <f t="shared" si="218"/>
        <v>3764362.2</v>
      </c>
    </row>
    <row r="18552" spans="5:5" ht="22.5" customHeight="1">
      <c r="E18552" s="612">
        <f t="shared" si="218"/>
        <v>3764362.2</v>
      </c>
    </row>
    <row r="18553" spans="5:5" ht="22.5" customHeight="1">
      <c r="E18553" s="612">
        <f t="shared" si="218"/>
        <v>3764362.2</v>
      </c>
    </row>
    <row r="18554" spans="5:5" ht="22.5" customHeight="1">
      <c r="E18554" s="612">
        <f t="shared" si="218"/>
        <v>3764362.2</v>
      </c>
    </row>
    <row r="18555" spans="5:5" ht="22.5" customHeight="1">
      <c r="E18555" s="612">
        <f t="shared" si="218"/>
        <v>3764362.2</v>
      </c>
    </row>
    <row r="18556" spans="5:5" ht="22.5" customHeight="1">
      <c r="E18556" s="612">
        <f t="shared" si="218"/>
        <v>3764362.2</v>
      </c>
    </row>
    <row r="18557" spans="5:5" ht="22.5" customHeight="1">
      <c r="E18557" s="612">
        <f t="shared" si="218"/>
        <v>3764362.2</v>
      </c>
    </row>
    <row r="18558" spans="5:5" ht="22.5" customHeight="1">
      <c r="E18558" s="612">
        <f t="shared" si="218"/>
        <v>3764362.2</v>
      </c>
    </row>
    <row r="18559" spans="5:5" ht="22.5" customHeight="1">
      <c r="E18559" s="612">
        <f t="shared" si="218"/>
        <v>3764362.2</v>
      </c>
    </row>
    <row r="18560" spans="5:5" ht="22.5" customHeight="1">
      <c r="E18560" s="612">
        <f t="shared" si="218"/>
        <v>3764362.2</v>
      </c>
    </row>
    <row r="18561" spans="5:5" ht="22.5" customHeight="1">
      <c r="E18561" s="612">
        <f t="shared" si="218"/>
        <v>3764362.2</v>
      </c>
    </row>
    <row r="18562" spans="5:5" ht="22.5" customHeight="1">
      <c r="E18562" s="612">
        <f t="shared" si="218"/>
        <v>3764362.2</v>
      </c>
    </row>
    <row r="18563" spans="5:5" ht="22.5" customHeight="1">
      <c r="E18563" s="612">
        <f t="shared" si="218"/>
        <v>3764362.2</v>
      </c>
    </row>
    <row r="18564" spans="5:5" ht="22.5" customHeight="1">
      <c r="E18564" s="612">
        <f t="shared" si="218"/>
        <v>3764362.2</v>
      </c>
    </row>
    <row r="18565" spans="5:5" ht="22.5" customHeight="1">
      <c r="E18565" s="612">
        <f t="shared" si="218"/>
        <v>3764362.2</v>
      </c>
    </row>
    <row r="18566" spans="5:5" ht="22.5" customHeight="1">
      <c r="E18566" s="612">
        <f t="shared" si="218"/>
        <v>3764362.2</v>
      </c>
    </row>
    <row r="18567" spans="5:5" ht="22.5" customHeight="1">
      <c r="E18567" s="612">
        <f t="shared" si="218"/>
        <v>3764362.2</v>
      </c>
    </row>
    <row r="18568" spans="5:5" ht="22.5" customHeight="1">
      <c r="E18568" s="612">
        <f t="shared" si="218"/>
        <v>3764362.2</v>
      </c>
    </row>
    <row r="18569" spans="5:5" ht="22.5" customHeight="1">
      <c r="E18569" s="612">
        <f t="shared" si="218"/>
        <v>3764362.2</v>
      </c>
    </row>
    <row r="18570" spans="5:5" ht="22.5" customHeight="1">
      <c r="E18570" s="612">
        <f t="shared" ref="E18570:E18633" si="219">E18569-D18570+C18570</f>
        <v>3764362.2</v>
      </c>
    </row>
    <row r="18571" spans="5:5" ht="22.5" customHeight="1">
      <c r="E18571" s="612">
        <f t="shared" si="219"/>
        <v>3764362.2</v>
      </c>
    </row>
    <row r="18572" spans="5:5" ht="22.5" customHeight="1">
      <c r="E18572" s="612">
        <f t="shared" si="219"/>
        <v>3764362.2</v>
      </c>
    </row>
    <row r="18573" spans="5:5" ht="22.5" customHeight="1">
      <c r="E18573" s="612">
        <f t="shared" si="219"/>
        <v>3764362.2</v>
      </c>
    </row>
    <row r="18574" spans="5:5" ht="22.5" customHeight="1">
      <c r="E18574" s="612">
        <f t="shared" si="219"/>
        <v>3764362.2</v>
      </c>
    </row>
    <row r="18575" spans="5:5" ht="22.5" customHeight="1">
      <c r="E18575" s="612">
        <f t="shared" si="219"/>
        <v>3764362.2</v>
      </c>
    </row>
    <row r="18576" spans="5:5" ht="22.5" customHeight="1">
      <c r="E18576" s="612">
        <f t="shared" si="219"/>
        <v>3764362.2</v>
      </c>
    </row>
    <row r="18577" spans="5:5" ht="22.5" customHeight="1">
      <c r="E18577" s="612">
        <f t="shared" si="219"/>
        <v>3764362.2</v>
      </c>
    </row>
    <row r="18578" spans="5:5" ht="22.5" customHeight="1">
      <c r="E18578" s="612">
        <f t="shared" si="219"/>
        <v>3764362.2</v>
      </c>
    </row>
    <row r="18579" spans="5:5" ht="22.5" customHeight="1">
      <c r="E18579" s="612">
        <f t="shared" si="219"/>
        <v>3764362.2</v>
      </c>
    </row>
    <row r="18580" spans="5:5" ht="22.5" customHeight="1">
      <c r="E18580" s="612">
        <f t="shared" si="219"/>
        <v>3764362.2</v>
      </c>
    </row>
    <row r="18581" spans="5:5" ht="22.5" customHeight="1">
      <c r="E18581" s="612">
        <f t="shared" si="219"/>
        <v>3764362.2</v>
      </c>
    </row>
    <row r="18582" spans="5:5" ht="22.5" customHeight="1">
      <c r="E18582" s="612">
        <f t="shared" si="219"/>
        <v>3764362.2</v>
      </c>
    </row>
    <row r="18583" spans="5:5" ht="22.5" customHeight="1">
      <c r="E18583" s="612">
        <f t="shared" si="219"/>
        <v>3764362.2</v>
      </c>
    </row>
    <row r="18584" spans="5:5" ht="22.5" customHeight="1">
      <c r="E18584" s="612">
        <f t="shared" si="219"/>
        <v>3764362.2</v>
      </c>
    </row>
    <row r="18585" spans="5:5" ht="22.5" customHeight="1">
      <c r="E18585" s="612">
        <f t="shared" si="219"/>
        <v>3764362.2</v>
      </c>
    </row>
    <row r="18586" spans="5:5" ht="22.5" customHeight="1">
      <c r="E18586" s="612">
        <f t="shared" si="219"/>
        <v>3764362.2</v>
      </c>
    </row>
    <row r="18587" spans="5:5" ht="22.5" customHeight="1">
      <c r="E18587" s="612">
        <f t="shared" si="219"/>
        <v>3764362.2</v>
      </c>
    </row>
    <row r="18588" spans="5:5" ht="22.5" customHeight="1">
      <c r="E18588" s="612">
        <f t="shared" si="219"/>
        <v>3764362.2</v>
      </c>
    </row>
    <row r="18589" spans="5:5" ht="22.5" customHeight="1">
      <c r="E18589" s="612">
        <f t="shared" si="219"/>
        <v>3764362.2</v>
      </c>
    </row>
    <row r="18590" spans="5:5" ht="22.5" customHeight="1">
      <c r="E18590" s="612">
        <f t="shared" si="219"/>
        <v>3764362.2</v>
      </c>
    </row>
    <row r="18591" spans="5:5" ht="22.5" customHeight="1">
      <c r="E18591" s="612">
        <f t="shared" si="219"/>
        <v>3764362.2</v>
      </c>
    </row>
    <row r="18592" spans="5:5" ht="22.5" customHeight="1">
      <c r="E18592" s="612">
        <f t="shared" si="219"/>
        <v>3764362.2</v>
      </c>
    </row>
    <row r="18593" spans="5:5" ht="22.5" customHeight="1">
      <c r="E18593" s="612">
        <f t="shared" si="219"/>
        <v>3764362.2</v>
      </c>
    </row>
    <row r="18594" spans="5:5" ht="22.5" customHeight="1">
      <c r="E18594" s="612">
        <f t="shared" si="219"/>
        <v>3764362.2</v>
      </c>
    </row>
    <row r="18595" spans="5:5" ht="22.5" customHeight="1">
      <c r="E18595" s="612">
        <f t="shared" si="219"/>
        <v>3764362.2</v>
      </c>
    </row>
    <row r="18596" spans="5:5" ht="22.5" customHeight="1">
      <c r="E18596" s="612">
        <f t="shared" si="219"/>
        <v>3764362.2</v>
      </c>
    </row>
    <row r="18597" spans="5:5" ht="22.5" customHeight="1">
      <c r="E18597" s="612">
        <f t="shared" si="219"/>
        <v>3764362.2</v>
      </c>
    </row>
    <row r="18598" spans="5:5" ht="22.5" customHeight="1">
      <c r="E18598" s="612">
        <f t="shared" si="219"/>
        <v>3764362.2</v>
      </c>
    </row>
    <row r="18599" spans="5:5" ht="22.5" customHeight="1">
      <c r="E18599" s="612">
        <f t="shared" si="219"/>
        <v>3764362.2</v>
      </c>
    </row>
    <row r="18600" spans="5:5" ht="22.5" customHeight="1">
      <c r="E18600" s="612">
        <f t="shared" si="219"/>
        <v>3764362.2</v>
      </c>
    </row>
    <row r="18601" spans="5:5" ht="22.5" customHeight="1">
      <c r="E18601" s="612">
        <f t="shared" si="219"/>
        <v>3764362.2</v>
      </c>
    </row>
    <row r="18602" spans="5:5" ht="22.5" customHeight="1">
      <c r="E18602" s="612">
        <f t="shared" si="219"/>
        <v>3764362.2</v>
      </c>
    </row>
    <row r="18603" spans="5:5" ht="22.5" customHeight="1">
      <c r="E18603" s="612">
        <f t="shared" si="219"/>
        <v>3764362.2</v>
      </c>
    </row>
    <row r="18604" spans="5:5" ht="22.5" customHeight="1">
      <c r="E18604" s="612">
        <f t="shared" si="219"/>
        <v>3764362.2</v>
      </c>
    </row>
    <row r="18605" spans="5:5" ht="22.5" customHeight="1">
      <c r="E18605" s="612">
        <f t="shared" si="219"/>
        <v>3764362.2</v>
      </c>
    </row>
    <row r="18606" spans="5:5" ht="22.5" customHeight="1">
      <c r="E18606" s="612">
        <f t="shared" si="219"/>
        <v>3764362.2</v>
      </c>
    </row>
    <row r="18607" spans="5:5" ht="22.5" customHeight="1">
      <c r="E18607" s="612">
        <f t="shared" si="219"/>
        <v>3764362.2</v>
      </c>
    </row>
    <row r="18608" spans="5:5" ht="22.5" customHeight="1">
      <c r="E18608" s="612">
        <f t="shared" si="219"/>
        <v>3764362.2</v>
      </c>
    </row>
    <row r="18609" spans="5:5" ht="22.5" customHeight="1">
      <c r="E18609" s="612">
        <f t="shared" si="219"/>
        <v>3764362.2</v>
      </c>
    </row>
    <row r="18610" spans="5:5" ht="22.5" customHeight="1">
      <c r="E18610" s="612">
        <f t="shared" si="219"/>
        <v>3764362.2</v>
      </c>
    </row>
    <row r="18611" spans="5:5" ht="22.5" customHeight="1">
      <c r="E18611" s="612">
        <f t="shared" si="219"/>
        <v>3764362.2</v>
      </c>
    </row>
    <row r="18612" spans="5:5" ht="22.5" customHeight="1">
      <c r="E18612" s="612">
        <f t="shared" si="219"/>
        <v>3764362.2</v>
      </c>
    </row>
    <row r="18613" spans="5:5" ht="22.5" customHeight="1">
      <c r="E18613" s="612">
        <f t="shared" si="219"/>
        <v>3764362.2</v>
      </c>
    </row>
    <row r="18614" spans="5:5" ht="22.5" customHeight="1">
      <c r="E18614" s="612">
        <f t="shared" si="219"/>
        <v>3764362.2</v>
      </c>
    </row>
    <row r="18615" spans="5:5" ht="22.5" customHeight="1">
      <c r="E18615" s="612">
        <f t="shared" si="219"/>
        <v>3764362.2</v>
      </c>
    </row>
    <row r="18616" spans="5:5" ht="22.5" customHeight="1">
      <c r="E18616" s="612">
        <f t="shared" si="219"/>
        <v>3764362.2</v>
      </c>
    </row>
    <row r="18617" spans="5:5" ht="22.5" customHeight="1">
      <c r="E18617" s="612">
        <f t="shared" si="219"/>
        <v>3764362.2</v>
      </c>
    </row>
    <row r="18618" spans="5:5" ht="22.5" customHeight="1">
      <c r="E18618" s="612">
        <f t="shared" si="219"/>
        <v>3764362.2</v>
      </c>
    </row>
    <row r="18619" spans="5:5" ht="22.5" customHeight="1">
      <c r="E18619" s="612">
        <f t="shared" si="219"/>
        <v>3764362.2</v>
      </c>
    </row>
    <row r="18620" spans="5:5" ht="22.5" customHeight="1">
      <c r="E18620" s="612">
        <f t="shared" si="219"/>
        <v>3764362.2</v>
      </c>
    </row>
    <row r="18621" spans="5:5" ht="22.5" customHeight="1">
      <c r="E18621" s="612">
        <f t="shared" si="219"/>
        <v>3764362.2</v>
      </c>
    </row>
    <row r="18622" spans="5:5" ht="22.5" customHeight="1">
      <c r="E18622" s="612">
        <f t="shared" si="219"/>
        <v>3764362.2</v>
      </c>
    </row>
    <row r="18623" spans="5:5" ht="22.5" customHeight="1">
      <c r="E18623" s="612">
        <f t="shared" si="219"/>
        <v>3764362.2</v>
      </c>
    </row>
    <row r="18624" spans="5:5" ht="22.5" customHeight="1">
      <c r="E18624" s="612">
        <f t="shared" si="219"/>
        <v>3764362.2</v>
      </c>
    </row>
    <row r="18625" spans="5:5" ht="22.5" customHeight="1">
      <c r="E18625" s="612">
        <f t="shared" si="219"/>
        <v>3764362.2</v>
      </c>
    </row>
    <row r="18626" spans="5:5" ht="22.5" customHeight="1">
      <c r="E18626" s="612">
        <f t="shared" si="219"/>
        <v>3764362.2</v>
      </c>
    </row>
    <row r="18627" spans="5:5" ht="22.5" customHeight="1">
      <c r="E18627" s="612">
        <f t="shared" si="219"/>
        <v>3764362.2</v>
      </c>
    </row>
    <row r="18628" spans="5:5" ht="22.5" customHeight="1">
      <c r="E18628" s="612">
        <f t="shared" si="219"/>
        <v>3764362.2</v>
      </c>
    </row>
    <row r="18629" spans="5:5" ht="22.5" customHeight="1">
      <c r="E18629" s="612">
        <f t="shared" si="219"/>
        <v>3764362.2</v>
      </c>
    </row>
    <row r="18630" spans="5:5" ht="22.5" customHeight="1">
      <c r="E18630" s="612">
        <f t="shared" si="219"/>
        <v>3764362.2</v>
      </c>
    </row>
    <row r="18631" spans="5:5" ht="22.5" customHeight="1">
      <c r="E18631" s="612">
        <f t="shared" si="219"/>
        <v>3764362.2</v>
      </c>
    </row>
    <row r="18632" spans="5:5" ht="22.5" customHeight="1">
      <c r="E18632" s="612">
        <f t="shared" si="219"/>
        <v>3764362.2</v>
      </c>
    </row>
    <row r="18633" spans="5:5" ht="22.5" customHeight="1">
      <c r="E18633" s="612">
        <f t="shared" si="219"/>
        <v>3764362.2</v>
      </c>
    </row>
    <row r="18634" spans="5:5" ht="22.5" customHeight="1">
      <c r="E18634" s="612">
        <f t="shared" ref="E18634:E18697" si="220">E18633-D18634+C18634</f>
        <v>3764362.2</v>
      </c>
    </row>
    <row r="18635" spans="5:5" ht="22.5" customHeight="1">
      <c r="E18635" s="612">
        <f t="shared" si="220"/>
        <v>3764362.2</v>
      </c>
    </row>
    <row r="18636" spans="5:5" ht="22.5" customHeight="1">
      <c r="E18636" s="612">
        <f t="shared" si="220"/>
        <v>3764362.2</v>
      </c>
    </row>
    <row r="18637" spans="5:5" ht="22.5" customHeight="1">
      <c r="E18637" s="612">
        <f t="shared" si="220"/>
        <v>3764362.2</v>
      </c>
    </row>
    <row r="18638" spans="5:5" ht="22.5" customHeight="1">
      <c r="E18638" s="612">
        <f t="shared" si="220"/>
        <v>3764362.2</v>
      </c>
    </row>
    <row r="18639" spans="5:5" ht="22.5" customHeight="1">
      <c r="E18639" s="612">
        <f t="shared" si="220"/>
        <v>3764362.2</v>
      </c>
    </row>
    <row r="18640" spans="5:5" ht="22.5" customHeight="1">
      <c r="E18640" s="612">
        <f t="shared" si="220"/>
        <v>3764362.2</v>
      </c>
    </row>
    <row r="18641" spans="5:5" ht="22.5" customHeight="1">
      <c r="E18641" s="612">
        <f t="shared" si="220"/>
        <v>3764362.2</v>
      </c>
    </row>
    <row r="18642" spans="5:5" ht="22.5" customHeight="1">
      <c r="E18642" s="612">
        <f t="shared" si="220"/>
        <v>3764362.2</v>
      </c>
    </row>
    <row r="18643" spans="5:5" ht="22.5" customHeight="1">
      <c r="E18643" s="612">
        <f t="shared" si="220"/>
        <v>3764362.2</v>
      </c>
    </row>
    <row r="18644" spans="5:5" ht="22.5" customHeight="1">
      <c r="E18644" s="612">
        <f t="shared" si="220"/>
        <v>3764362.2</v>
      </c>
    </row>
    <row r="18645" spans="5:5" ht="22.5" customHeight="1">
      <c r="E18645" s="612">
        <f t="shared" si="220"/>
        <v>3764362.2</v>
      </c>
    </row>
    <row r="18646" spans="5:5" ht="22.5" customHeight="1">
      <c r="E18646" s="612">
        <f t="shared" si="220"/>
        <v>3764362.2</v>
      </c>
    </row>
    <row r="18647" spans="5:5" ht="22.5" customHeight="1">
      <c r="E18647" s="612">
        <f t="shared" si="220"/>
        <v>3764362.2</v>
      </c>
    </row>
    <row r="18648" spans="5:5" ht="22.5" customHeight="1">
      <c r="E18648" s="612">
        <f t="shared" si="220"/>
        <v>3764362.2</v>
      </c>
    </row>
    <row r="18649" spans="5:5" ht="22.5" customHeight="1">
      <c r="E18649" s="612">
        <f t="shared" si="220"/>
        <v>3764362.2</v>
      </c>
    </row>
    <row r="18650" spans="5:5" ht="22.5" customHeight="1">
      <c r="E18650" s="612">
        <f t="shared" si="220"/>
        <v>3764362.2</v>
      </c>
    </row>
    <row r="18651" spans="5:5" ht="22.5" customHeight="1">
      <c r="E18651" s="612">
        <f t="shared" si="220"/>
        <v>3764362.2</v>
      </c>
    </row>
    <row r="18652" spans="5:5" ht="22.5" customHeight="1">
      <c r="E18652" s="612">
        <f t="shared" si="220"/>
        <v>3764362.2</v>
      </c>
    </row>
    <row r="18653" spans="5:5" ht="22.5" customHeight="1">
      <c r="E18653" s="612">
        <f t="shared" si="220"/>
        <v>3764362.2</v>
      </c>
    </row>
    <row r="18654" spans="5:5" ht="22.5" customHeight="1">
      <c r="E18654" s="612">
        <f t="shared" si="220"/>
        <v>3764362.2</v>
      </c>
    </row>
    <row r="18655" spans="5:5" ht="22.5" customHeight="1">
      <c r="E18655" s="612">
        <f t="shared" si="220"/>
        <v>3764362.2</v>
      </c>
    </row>
    <row r="18656" spans="5:5" ht="22.5" customHeight="1">
      <c r="E18656" s="612">
        <f t="shared" si="220"/>
        <v>3764362.2</v>
      </c>
    </row>
    <row r="18657" spans="5:5" ht="22.5" customHeight="1">
      <c r="E18657" s="612">
        <f t="shared" si="220"/>
        <v>3764362.2</v>
      </c>
    </row>
    <row r="18658" spans="5:5" ht="22.5" customHeight="1">
      <c r="E18658" s="612">
        <f t="shared" si="220"/>
        <v>3764362.2</v>
      </c>
    </row>
    <row r="18659" spans="5:5" ht="22.5" customHeight="1">
      <c r="E18659" s="612">
        <f t="shared" si="220"/>
        <v>3764362.2</v>
      </c>
    </row>
    <row r="18660" spans="5:5" ht="22.5" customHeight="1">
      <c r="E18660" s="612">
        <f t="shared" si="220"/>
        <v>3764362.2</v>
      </c>
    </row>
    <row r="18661" spans="5:5" ht="22.5" customHeight="1">
      <c r="E18661" s="612">
        <f t="shared" si="220"/>
        <v>3764362.2</v>
      </c>
    </row>
    <row r="18662" spans="5:5" ht="22.5" customHeight="1">
      <c r="E18662" s="612">
        <f t="shared" si="220"/>
        <v>3764362.2</v>
      </c>
    </row>
    <row r="18663" spans="5:5" ht="22.5" customHeight="1">
      <c r="E18663" s="612">
        <f t="shared" si="220"/>
        <v>3764362.2</v>
      </c>
    </row>
    <row r="18664" spans="5:5" ht="22.5" customHeight="1">
      <c r="E18664" s="612">
        <f t="shared" si="220"/>
        <v>3764362.2</v>
      </c>
    </row>
    <row r="18665" spans="5:5" ht="22.5" customHeight="1">
      <c r="E18665" s="612">
        <f t="shared" si="220"/>
        <v>3764362.2</v>
      </c>
    </row>
    <row r="18666" spans="5:5" ht="22.5" customHeight="1">
      <c r="E18666" s="612">
        <f t="shared" si="220"/>
        <v>3764362.2</v>
      </c>
    </row>
    <row r="18667" spans="5:5" ht="22.5" customHeight="1">
      <c r="E18667" s="612">
        <f t="shared" si="220"/>
        <v>3764362.2</v>
      </c>
    </row>
    <row r="18668" spans="5:5" ht="22.5" customHeight="1">
      <c r="E18668" s="612">
        <f t="shared" si="220"/>
        <v>3764362.2</v>
      </c>
    </row>
    <row r="18669" spans="5:5" ht="22.5" customHeight="1">
      <c r="E18669" s="612">
        <f t="shared" si="220"/>
        <v>3764362.2</v>
      </c>
    </row>
    <row r="18670" spans="5:5" ht="22.5" customHeight="1">
      <c r="E18670" s="612">
        <f t="shared" si="220"/>
        <v>3764362.2</v>
      </c>
    </row>
    <row r="18671" spans="5:5" ht="22.5" customHeight="1">
      <c r="E18671" s="612">
        <f t="shared" si="220"/>
        <v>3764362.2</v>
      </c>
    </row>
    <row r="18672" spans="5:5" ht="22.5" customHeight="1">
      <c r="E18672" s="612">
        <f t="shared" si="220"/>
        <v>3764362.2</v>
      </c>
    </row>
    <row r="18673" spans="5:5" ht="22.5" customHeight="1">
      <c r="E18673" s="612">
        <f t="shared" si="220"/>
        <v>3764362.2</v>
      </c>
    </row>
    <row r="18674" spans="5:5" ht="22.5" customHeight="1">
      <c r="E18674" s="612">
        <f t="shared" si="220"/>
        <v>3764362.2</v>
      </c>
    </row>
    <row r="18675" spans="5:5" ht="22.5" customHeight="1">
      <c r="E18675" s="612">
        <f t="shared" si="220"/>
        <v>3764362.2</v>
      </c>
    </row>
    <row r="18676" spans="5:5" ht="22.5" customHeight="1">
      <c r="E18676" s="612">
        <f t="shared" si="220"/>
        <v>3764362.2</v>
      </c>
    </row>
    <row r="18677" spans="5:5" ht="22.5" customHeight="1">
      <c r="E18677" s="612">
        <f t="shared" si="220"/>
        <v>3764362.2</v>
      </c>
    </row>
    <row r="18678" spans="5:5" ht="22.5" customHeight="1">
      <c r="E18678" s="612">
        <f t="shared" si="220"/>
        <v>3764362.2</v>
      </c>
    </row>
    <row r="18679" spans="5:5" ht="22.5" customHeight="1">
      <c r="E18679" s="612">
        <f t="shared" si="220"/>
        <v>3764362.2</v>
      </c>
    </row>
    <row r="18680" spans="5:5" ht="22.5" customHeight="1">
      <c r="E18680" s="612">
        <f t="shared" si="220"/>
        <v>3764362.2</v>
      </c>
    </row>
    <row r="18681" spans="5:5" ht="22.5" customHeight="1">
      <c r="E18681" s="612">
        <f t="shared" si="220"/>
        <v>3764362.2</v>
      </c>
    </row>
    <row r="18682" spans="5:5" ht="22.5" customHeight="1">
      <c r="E18682" s="612">
        <f t="shared" si="220"/>
        <v>3764362.2</v>
      </c>
    </row>
    <row r="18683" spans="5:5" ht="22.5" customHeight="1">
      <c r="E18683" s="612">
        <f t="shared" si="220"/>
        <v>3764362.2</v>
      </c>
    </row>
    <row r="18684" spans="5:5" ht="22.5" customHeight="1">
      <c r="E18684" s="612">
        <f t="shared" si="220"/>
        <v>3764362.2</v>
      </c>
    </row>
    <row r="18685" spans="5:5" ht="22.5" customHeight="1">
      <c r="E18685" s="612">
        <f t="shared" si="220"/>
        <v>3764362.2</v>
      </c>
    </row>
    <row r="18686" spans="5:5" ht="22.5" customHeight="1">
      <c r="E18686" s="612">
        <f t="shared" si="220"/>
        <v>3764362.2</v>
      </c>
    </row>
    <row r="18687" spans="5:5" ht="22.5" customHeight="1">
      <c r="E18687" s="612">
        <f t="shared" si="220"/>
        <v>3764362.2</v>
      </c>
    </row>
    <row r="18688" spans="5:5" ht="22.5" customHeight="1">
      <c r="E18688" s="612">
        <f t="shared" si="220"/>
        <v>3764362.2</v>
      </c>
    </row>
    <row r="18689" spans="5:5" ht="22.5" customHeight="1">
      <c r="E18689" s="612">
        <f t="shared" si="220"/>
        <v>3764362.2</v>
      </c>
    </row>
    <row r="18690" spans="5:5" ht="22.5" customHeight="1">
      <c r="E18690" s="612">
        <f t="shared" si="220"/>
        <v>3764362.2</v>
      </c>
    </row>
    <row r="18691" spans="5:5" ht="22.5" customHeight="1">
      <c r="E18691" s="612">
        <f t="shared" si="220"/>
        <v>3764362.2</v>
      </c>
    </row>
    <row r="18692" spans="5:5" ht="22.5" customHeight="1">
      <c r="E18692" s="612">
        <f t="shared" si="220"/>
        <v>3764362.2</v>
      </c>
    </row>
    <row r="18693" spans="5:5" ht="22.5" customHeight="1">
      <c r="E18693" s="612">
        <f t="shared" si="220"/>
        <v>3764362.2</v>
      </c>
    </row>
    <row r="18694" spans="5:5" ht="22.5" customHeight="1">
      <c r="E18694" s="612">
        <f t="shared" si="220"/>
        <v>3764362.2</v>
      </c>
    </row>
    <row r="18695" spans="5:5" ht="22.5" customHeight="1">
      <c r="E18695" s="612">
        <f t="shared" si="220"/>
        <v>3764362.2</v>
      </c>
    </row>
    <row r="18696" spans="5:5" ht="22.5" customHeight="1">
      <c r="E18696" s="612">
        <f t="shared" si="220"/>
        <v>3764362.2</v>
      </c>
    </row>
    <row r="18697" spans="5:5" ht="22.5" customHeight="1">
      <c r="E18697" s="612">
        <f t="shared" si="220"/>
        <v>3764362.2</v>
      </c>
    </row>
    <row r="18698" spans="5:5" ht="22.5" customHeight="1">
      <c r="E18698" s="612">
        <f t="shared" ref="E18698:E18761" si="221">E18697-D18698+C18698</f>
        <v>3764362.2</v>
      </c>
    </row>
    <row r="18699" spans="5:5" ht="22.5" customHeight="1">
      <c r="E18699" s="612">
        <f t="shared" si="221"/>
        <v>3764362.2</v>
      </c>
    </row>
    <row r="18700" spans="5:5" ht="22.5" customHeight="1">
      <c r="E18700" s="612">
        <f t="shared" si="221"/>
        <v>3764362.2</v>
      </c>
    </row>
    <row r="18701" spans="5:5" ht="22.5" customHeight="1">
      <c r="E18701" s="612">
        <f t="shared" si="221"/>
        <v>3764362.2</v>
      </c>
    </row>
    <row r="18702" spans="5:5" ht="22.5" customHeight="1">
      <c r="E18702" s="612">
        <f t="shared" si="221"/>
        <v>3764362.2</v>
      </c>
    </row>
    <row r="18703" spans="5:5" ht="22.5" customHeight="1">
      <c r="E18703" s="612">
        <f t="shared" si="221"/>
        <v>3764362.2</v>
      </c>
    </row>
    <row r="18704" spans="5:5" ht="22.5" customHeight="1">
      <c r="E18704" s="612">
        <f t="shared" si="221"/>
        <v>3764362.2</v>
      </c>
    </row>
    <row r="18705" spans="5:5" ht="22.5" customHeight="1">
      <c r="E18705" s="612">
        <f t="shared" si="221"/>
        <v>3764362.2</v>
      </c>
    </row>
    <row r="18706" spans="5:5" ht="22.5" customHeight="1">
      <c r="E18706" s="612">
        <f t="shared" si="221"/>
        <v>3764362.2</v>
      </c>
    </row>
    <row r="18707" spans="5:5" ht="22.5" customHeight="1">
      <c r="E18707" s="612">
        <f t="shared" si="221"/>
        <v>3764362.2</v>
      </c>
    </row>
    <row r="18708" spans="5:5" ht="22.5" customHeight="1">
      <c r="E18708" s="612">
        <f t="shared" si="221"/>
        <v>3764362.2</v>
      </c>
    </row>
    <row r="18709" spans="5:5" ht="22.5" customHeight="1">
      <c r="E18709" s="612">
        <f t="shared" si="221"/>
        <v>3764362.2</v>
      </c>
    </row>
    <row r="18710" spans="5:5" ht="22.5" customHeight="1">
      <c r="E18710" s="612">
        <f t="shared" si="221"/>
        <v>3764362.2</v>
      </c>
    </row>
    <row r="18711" spans="5:5" ht="22.5" customHeight="1">
      <c r="E18711" s="612">
        <f t="shared" si="221"/>
        <v>3764362.2</v>
      </c>
    </row>
    <row r="18712" spans="5:5" ht="22.5" customHeight="1">
      <c r="E18712" s="612">
        <f t="shared" si="221"/>
        <v>3764362.2</v>
      </c>
    </row>
    <row r="18713" spans="5:5" ht="22.5" customHeight="1">
      <c r="E18713" s="612">
        <f t="shared" si="221"/>
        <v>3764362.2</v>
      </c>
    </row>
    <row r="18714" spans="5:5" ht="22.5" customHeight="1">
      <c r="E18714" s="612">
        <f t="shared" si="221"/>
        <v>3764362.2</v>
      </c>
    </row>
    <row r="18715" spans="5:5" ht="22.5" customHeight="1">
      <c r="E18715" s="612">
        <f t="shared" si="221"/>
        <v>3764362.2</v>
      </c>
    </row>
    <row r="18716" spans="5:5" ht="22.5" customHeight="1">
      <c r="E18716" s="612">
        <f t="shared" si="221"/>
        <v>3764362.2</v>
      </c>
    </row>
    <row r="18717" spans="5:5" ht="22.5" customHeight="1">
      <c r="E18717" s="612">
        <f t="shared" si="221"/>
        <v>3764362.2</v>
      </c>
    </row>
    <row r="18718" spans="5:5" ht="22.5" customHeight="1">
      <c r="E18718" s="612">
        <f t="shared" si="221"/>
        <v>3764362.2</v>
      </c>
    </row>
    <row r="18719" spans="5:5" ht="22.5" customHeight="1">
      <c r="E18719" s="612">
        <f t="shared" si="221"/>
        <v>3764362.2</v>
      </c>
    </row>
    <row r="18720" spans="5:5" ht="22.5" customHeight="1">
      <c r="E18720" s="612">
        <f t="shared" si="221"/>
        <v>3764362.2</v>
      </c>
    </row>
    <row r="18721" spans="5:5" ht="22.5" customHeight="1">
      <c r="E18721" s="612">
        <f t="shared" si="221"/>
        <v>3764362.2</v>
      </c>
    </row>
    <row r="18722" spans="5:5" ht="22.5" customHeight="1">
      <c r="E18722" s="612">
        <f t="shared" si="221"/>
        <v>3764362.2</v>
      </c>
    </row>
    <row r="18723" spans="5:5" ht="22.5" customHeight="1">
      <c r="E18723" s="612">
        <f t="shared" si="221"/>
        <v>3764362.2</v>
      </c>
    </row>
    <row r="18724" spans="5:5" ht="22.5" customHeight="1">
      <c r="E18724" s="612">
        <f t="shared" si="221"/>
        <v>3764362.2</v>
      </c>
    </row>
    <row r="18725" spans="5:5" ht="22.5" customHeight="1">
      <c r="E18725" s="612">
        <f t="shared" si="221"/>
        <v>3764362.2</v>
      </c>
    </row>
    <row r="18726" spans="5:5" ht="22.5" customHeight="1">
      <c r="E18726" s="612">
        <f t="shared" si="221"/>
        <v>3764362.2</v>
      </c>
    </row>
    <row r="18727" spans="5:5" ht="22.5" customHeight="1">
      <c r="E18727" s="612">
        <f t="shared" si="221"/>
        <v>3764362.2</v>
      </c>
    </row>
    <row r="18728" spans="5:5" ht="22.5" customHeight="1">
      <c r="E18728" s="612">
        <f t="shared" si="221"/>
        <v>3764362.2</v>
      </c>
    </row>
    <row r="18729" spans="5:5" ht="22.5" customHeight="1">
      <c r="E18729" s="612">
        <f t="shared" si="221"/>
        <v>3764362.2</v>
      </c>
    </row>
    <row r="18730" spans="5:5" ht="22.5" customHeight="1">
      <c r="E18730" s="612">
        <f t="shared" si="221"/>
        <v>3764362.2</v>
      </c>
    </row>
    <row r="18731" spans="5:5" ht="22.5" customHeight="1">
      <c r="E18731" s="612">
        <f t="shared" si="221"/>
        <v>3764362.2</v>
      </c>
    </row>
    <row r="18732" spans="5:5" ht="22.5" customHeight="1">
      <c r="E18732" s="612">
        <f t="shared" si="221"/>
        <v>3764362.2</v>
      </c>
    </row>
    <row r="18733" spans="5:5" ht="22.5" customHeight="1">
      <c r="E18733" s="612">
        <f t="shared" si="221"/>
        <v>3764362.2</v>
      </c>
    </row>
    <row r="18734" spans="5:5" ht="22.5" customHeight="1">
      <c r="E18734" s="612">
        <f t="shared" si="221"/>
        <v>3764362.2</v>
      </c>
    </row>
    <row r="18735" spans="5:5" ht="22.5" customHeight="1">
      <c r="E18735" s="612">
        <f t="shared" si="221"/>
        <v>3764362.2</v>
      </c>
    </row>
    <row r="18736" spans="5:5" ht="22.5" customHeight="1">
      <c r="E18736" s="612">
        <f t="shared" si="221"/>
        <v>3764362.2</v>
      </c>
    </row>
    <row r="18737" spans="5:5" ht="22.5" customHeight="1">
      <c r="E18737" s="612">
        <f t="shared" si="221"/>
        <v>3764362.2</v>
      </c>
    </row>
    <row r="18738" spans="5:5" ht="22.5" customHeight="1">
      <c r="E18738" s="612">
        <f t="shared" si="221"/>
        <v>3764362.2</v>
      </c>
    </row>
    <row r="18739" spans="5:5" ht="22.5" customHeight="1">
      <c r="E18739" s="612">
        <f t="shared" si="221"/>
        <v>3764362.2</v>
      </c>
    </row>
    <row r="18740" spans="5:5" ht="22.5" customHeight="1">
      <c r="E18740" s="612">
        <f t="shared" si="221"/>
        <v>3764362.2</v>
      </c>
    </row>
    <row r="18741" spans="5:5" ht="22.5" customHeight="1">
      <c r="E18741" s="612">
        <f t="shared" si="221"/>
        <v>3764362.2</v>
      </c>
    </row>
    <row r="18742" spans="5:5" ht="22.5" customHeight="1">
      <c r="E18742" s="612">
        <f t="shared" si="221"/>
        <v>3764362.2</v>
      </c>
    </row>
    <row r="18743" spans="5:5" ht="22.5" customHeight="1">
      <c r="E18743" s="612">
        <f t="shared" si="221"/>
        <v>3764362.2</v>
      </c>
    </row>
    <row r="18744" spans="5:5" ht="22.5" customHeight="1">
      <c r="E18744" s="612">
        <f t="shared" si="221"/>
        <v>3764362.2</v>
      </c>
    </row>
    <row r="18745" spans="5:5" ht="22.5" customHeight="1">
      <c r="E18745" s="612">
        <f t="shared" si="221"/>
        <v>3764362.2</v>
      </c>
    </row>
    <row r="18746" spans="5:5" ht="22.5" customHeight="1">
      <c r="E18746" s="612">
        <f t="shared" si="221"/>
        <v>3764362.2</v>
      </c>
    </row>
    <row r="18747" spans="5:5" ht="22.5" customHeight="1">
      <c r="E18747" s="612">
        <f t="shared" si="221"/>
        <v>3764362.2</v>
      </c>
    </row>
    <row r="18748" spans="5:5" ht="22.5" customHeight="1">
      <c r="E18748" s="612">
        <f t="shared" si="221"/>
        <v>3764362.2</v>
      </c>
    </row>
    <row r="18749" spans="5:5" ht="22.5" customHeight="1">
      <c r="E18749" s="612">
        <f t="shared" si="221"/>
        <v>3764362.2</v>
      </c>
    </row>
    <row r="18750" spans="5:5" ht="22.5" customHeight="1">
      <c r="E18750" s="612">
        <f t="shared" si="221"/>
        <v>3764362.2</v>
      </c>
    </row>
    <row r="18751" spans="5:5" ht="22.5" customHeight="1">
      <c r="E18751" s="612">
        <f t="shared" si="221"/>
        <v>3764362.2</v>
      </c>
    </row>
    <row r="18752" spans="5:5" ht="22.5" customHeight="1">
      <c r="E18752" s="612">
        <f t="shared" si="221"/>
        <v>3764362.2</v>
      </c>
    </row>
    <row r="18753" spans="5:5" ht="22.5" customHeight="1">
      <c r="E18753" s="612">
        <f t="shared" si="221"/>
        <v>3764362.2</v>
      </c>
    </row>
    <row r="18754" spans="5:5" ht="22.5" customHeight="1">
      <c r="E18754" s="612">
        <f t="shared" si="221"/>
        <v>3764362.2</v>
      </c>
    </row>
    <row r="18755" spans="5:5" ht="22.5" customHeight="1">
      <c r="E18755" s="612">
        <f t="shared" si="221"/>
        <v>3764362.2</v>
      </c>
    </row>
    <row r="18756" spans="5:5" ht="22.5" customHeight="1">
      <c r="E18756" s="612">
        <f t="shared" si="221"/>
        <v>3764362.2</v>
      </c>
    </row>
    <row r="18757" spans="5:5" ht="22.5" customHeight="1">
      <c r="E18757" s="612">
        <f t="shared" si="221"/>
        <v>3764362.2</v>
      </c>
    </row>
    <row r="18758" spans="5:5" ht="22.5" customHeight="1">
      <c r="E18758" s="612">
        <f t="shared" si="221"/>
        <v>3764362.2</v>
      </c>
    </row>
    <row r="18759" spans="5:5" ht="22.5" customHeight="1">
      <c r="E18759" s="612">
        <f t="shared" si="221"/>
        <v>3764362.2</v>
      </c>
    </row>
    <row r="18760" spans="5:5" ht="22.5" customHeight="1">
      <c r="E18760" s="612">
        <f t="shared" si="221"/>
        <v>3764362.2</v>
      </c>
    </row>
    <row r="18761" spans="5:5" ht="22.5" customHeight="1">
      <c r="E18761" s="612">
        <f t="shared" si="221"/>
        <v>3764362.2</v>
      </c>
    </row>
    <row r="18762" spans="5:5" ht="22.5" customHeight="1">
      <c r="E18762" s="612">
        <f t="shared" ref="E18762:E18825" si="222">E18761-D18762+C18762</f>
        <v>3764362.2</v>
      </c>
    </row>
    <row r="18763" spans="5:5" ht="22.5" customHeight="1">
      <c r="E18763" s="612">
        <f t="shared" si="222"/>
        <v>3764362.2</v>
      </c>
    </row>
    <row r="18764" spans="5:5" ht="22.5" customHeight="1">
      <c r="E18764" s="612">
        <f t="shared" si="222"/>
        <v>3764362.2</v>
      </c>
    </row>
    <row r="18765" spans="5:5" ht="22.5" customHeight="1">
      <c r="E18765" s="612">
        <f t="shared" si="222"/>
        <v>3764362.2</v>
      </c>
    </row>
    <row r="18766" spans="5:5" ht="22.5" customHeight="1">
      <c r="E18766" s="612">
        <f t="shared" si="222"/>
        <v>3764362.2</v>
      </c>
    </row>
    <row r="18767" spans="5:5" ht="22.5" customHeight="1">
      <c r="E18767" s="612">
        <f t="shared" si="222"/>
        <v>3764362.2</v>
      </c>
    </row>
    <row r="18768" spans="5:5" ht="22.5" customHeight="1">
      <c r="E18768" s="612">
        <f t="shared" si="222"/>
        <v>3764362.2</v>
      </c>
    </row>
    <row r="18769" spans="5:5" ht="22.5" customHeight="1">
      <c r="E18769" s="612">
        <f t="shared" si="222"/>
        <v>3764362.2</v>
      </c>
    </row>
    <row r="18770" spans="5:5" ht="22.5" customHeight="1">
      <c r="E18770" s="612">
        <f t="shared" si="222"/>
        <v>3764362.2</v>
      </c>
    </row>
    <row r="18771" spans="5:5" ht="22.5" customHeight="1">
      <c r="E18771" s="612">
        <f t="shared" si="222"/>
        <v>3764362.2</v>
      </c>
    </row>
    <row r="18772" spans="5:5" ht="22.5" customHeight="1">
      <c r="E18772" s="612">
        <f t="shared" si="222"/>
        <v>3764362.2</v>
      </c>
    </row>
    <row r="18773" spans="5:5" ht="22.5" customHeight="1">
      <c r="E18773" s="612">
        <f t="shared" si="222"/>
        <v>3764362.2</v>
      </c>
    </row>
    <row r="18774" spans="5:5" ht="22.5" customHeight="1">
      <c r="E18774" s="612">
        <f t="shared" si="222"/>
        <v>3764362.2</v>
      </c>
    </row>
    <row r="18775" spans="5:5" ht="22.5" customHeight="1">
      <c r="E18775" s="612">
        <f t="shared" si="222"/>
        <v>3764362.2</v>
      </c>
    </row>
    <row r="18776" spans="5:5" ht="22.5" customHeight="1">
      <c r="E18776" s="612">
        <f t="shared" si="222"/>
        <v>3764362.2</v>
      </c>
    </row>
    <row r="18777" spans="5:5" ht="22.5" customHeight="1">
      <c r="E18777" s="612">
        <f t="shared" si="222"/>
        <v>3764362.2</v>
      </c>
    </row>
    <row r="18778" spans="5:5" ht="22.5" customHeight="1">
      <c r="E18778" s="612">
        <f t="shared" si="222"/>
        <v>3764362.2</v>
      </c>
    </row>
    <row r="18779" spans="5:5" ht="22.5" customHeight="1">
      <c r="E18779" s="612">
        <f t="shared" si="222"/>
        <v>3764362.2</v>
      </c>
    </row>
    <row r="18780" spans="5:5" ht="22.5" customHeight="1">
      <c r="E18780" s="612">
        <f t="shared" si="222"/>
        <v>3764362.2</v>
      </c>
    </row>
    <row r="18781" spans="5:5" ht="22.5" customHeight="1">
      <c r="E18781" s="612">
        <f t="shared" si="222"/>
        <v>3764362.2</v>
      </c>
    </row>
    <row r="18782" spans="5:5" ht="22.5" customHeight="1">
      <c r="E18782" s="612">
        <f t="shared" si="222"/>
        <v>3764362.2</v>
      </c>
    </row>
    <row r="18783" spans="5:5" ht="22.5" customHeight="1">
      <c r="E18783" s="612">
        <f t="shared" si="222"/>
        <v>3764362.2</v>
      </c>
    </row>
    <row r="18784" spans="5:5" ht="22.5" customHeight="1">
      <c r="E18784" s="612">
        <f t="shared" si="222"/>
        <v>3764362.2</v>
      </c>
    </row>
    <row r="18785" spans="5:5" ht="22.5" customHeight="1">
      <c r="E18785" s="612">
        <f t="shared" si="222"/>
        <v>3764362.2</v>
      </c>
    </row>
    <row r="18786" spans="5:5" ht="22.5" customHeight="1">
      <c r="E18786" s="612">
        <f t="shared" si="222"/>
        <v>3764362.2</v>
      </c>
    </row>
    <row r="18787" spans="5:5" ht="22.5" customHeight="1">
      <c r="E18787" s="612">
        <f t="shared" si="222"/>
        <v>3764362.2</v>
      </c>
    </row>
    <row r="18788" spans="5:5" ht="22.5" customHeight="1">
      <c r="E18788" s="612">
        <f t="shared" si="222"/>
        <v>3764362.2</v>
      </c>
    </row>
    <row r="18789" spans="5:5" ht="22.5" customHeight="1">
      <c r="E18789" s="612">
        <f t="shared" si="222"/>
        <v>3764362.2</v>
      </c>
    </row>
    <row r="18790" spans="5:5" ht="22.5" customHeight="1">
      <c r="E18790" s="612">
        <f t="shared" si="222"/>
        <v>3764362.2</v>
      </c>
    </row>
    <row r="18791" spans="5:5" ht="22.5" customHeight="1">
      <c r="E18791" s="612">
        <f t="shared" si="222"/>
        <v>3764362.2</v>
      </c>
    </row>
    <row r="18792" spans="5:5" ht="22.5" customHeight="1">
      <c r="E18792" s="612">
        <f t="shared" si="222"/>
        <v>3764362.2</v>
      </c>
    </row>
    <row r="18793" spans="5:5" ht="22.5" customHeight="1">
      <c r="E18793" s="612">
        <f t="shared" si="222"/>
        <v>3764362.2</v>
      </c>
    </row>
    <row r="18794" spans="5:5" ht="22.5" customHeight="1">
      <c r="E18794" s="612">
        <f t="shared" si="222"/>
        <v>3764362.2</v>
      </c>
    </row>
    <row r="18795" spans="5:5" ht="22.5" customHeight="1">
      <c r="E18795" s="612">
        <f t="shared" si="222"/>
        <v>3764362.2</v>
      </c>
    </row>
    <row r="18796" spans="5:5" ht="22.5" customHeight="1">
      <c r="E18796" s="612">
        <f t="shared" si="222"/>
        <v>3764362.2</v>
      </c>
    </row>
    <row r="18797" spans="5:5" ht="22.5" customHeight="1">
      <c r="E18797" s="612">
        <f t="shared" si="222"/>
        <v>3764362.2</v>
      </c>
    </row>
    <row r="18798" spans="5:5" ht="22.5" customHeight="1">
      <c r="E18798" s="612">
        <f t="shared" si="222"/>
        <v>3764362.2</v>
      </c>
    </row>
    <row r="18799" spans="5:5" ht="22.5" customHeight="1">
      <c r="E18799" s="612">
        <f t="shared" si="222"/>
        <v>3764362.2</v>
      </c>
    </row>
    <row r="18800" spans="5:5" ht="22.5" customHeight="1">
      <c r="E18800" s="612">
        <f t="shared" si="222"/>
        <v>3764362.2</v>
      </c>
    </row>
    <row r="18801" spans="5:5" ht="22.5" customHeight="1">
      <c r="E18801" s="612">
        <f t="shared" si="222"/>
        <v>3764362.2</v>
      </c>
    </row>
    <row r="18802" spans="5:5" ht="22.5" customHeight="1">
      <c r="E18802" s="612">
        <f t="shared" si="222"/>
        <v>3764362.2</v>
      </c>
    </row>
    <row r="18803" spans="5:5" ht="22.5" customHeight="1">
      <c r="E18803" s="612">
        <f t="shared" si="222"/>
        <v>3764362.2</v>
      </c>
    </row>
    <row r="18804" spans="5:5" ht="22.5" customHeight="1">
      <c r="E18804" s="612">
        <f t="shared" si="222"/>
        <v>3764362.2</v>
      </c>
    </row>
    <row r="18805" spans="5:5" ht="22.5" customHeight="1">
      <c r="E18805" s="612">
        <f t="shared" si="222"/>
        <v>3764362.2</v>
      </c>
    </row>
    <row r="18806" spans="5:5" ht="22.5" customHeight="1">
      <c r="E18806" s="612">
        <f t="shared" si="222"/>
        <v>3764362.2</v>
      </c>
    </row>
    <row r="18807" spans="5:5" ht="22.5" customHeight="1">
      <c r="E18807" s="612">
        <f t="shared" si="222"/>
        <v>3764362.2</v>
      </c>
    </row>
    <row r="18808" spans="5:5" ht="22.5" customHeight="1">
      <c r="E18808" s="612">
        <f t="shared" si="222"/>
        <v>3764362.2</v>
      </c>
    </row>
    <row r="18809" spans="5:5" ht="22.5" customHeight="1">
      <c r="E18809" s="612">
        <f t="shared" si="222"/>
        <v>3764362.2</v>
      </c>
    </row>
    <row r="18810" spans="5:5" ht="22.5" customHeight="1">
      <c r="E18810" s="612">
        <f t="shared" si="222"/>
        <v>3764362.2</v>
      </c>
    </row>
    <row r="18811" spans="5:5" ht="22.5" customHeight="1">
      <c r="E18811" s="612">
        <f t="shared" si="222"/>
        <v>3764362.2</v>
      </c>
    </row>
    <row r="18812" spans="5:5" ht="22.5" customHeight="1">
      <c r="E18812" s="612">
        <f t="shared" si="222"/>
        <v>3764362.2</v>
      </c>
    </row>
    <row r="18813" spans="5:5" ht="22.5" customHeight="1">
      <c r="E18813" s="612">
        <f t="shared" si="222"/>
        <v>3764362.2</v>
      </c>
    </row>
    <row r="18814" spans="5:5" ht="22.5" customHeight="1">
      <c r="E18814" s="612">
        <f t="shared" si="222"/>
        <v>3764362.2</v>
      </c>
    </row>
    <row r="18815" spans="5:5" ht="22.5" customHeight="1">
      <c r="E18815" s="612">
        <f t="shared" si="222"/>
        <v>3764362.2</v>
      </c>
    </row>
    <row r="18816" spans="5:5" ht="22.5" customHeight="1">
      <c r="E18816" s="612">
        <f t="shared" si="222"/>
        <v>3764362.2</v>
      </c>
    </row>
    <row r="18817" spans="5:5" ht="22.5" customHeight="1">
      <c r="E18817" s="612">
        <f t="shared" si="222"/>
        <v>3764362.2</v>
      </c>
    </row>
    <row r="18818" spans="5:5" ht="22.5" customHeight="1">
      <c r="E18818" s="612">
        <f t="shared" si="222"/>
        <v>3764362.2</v>
      </c>
    </row>
    <row r="18819" spans="5:5" ht="22.5" customHeight="1">
      <c r="E18819" s="612">
        <f t="shared" si="222"/>
        <v>3764362.2</v>
      </c>
    </row>
    <row r="18820" spans="5:5" ht="22.5" customHeight="1">
      <c r="E18820" s="612">
        <f t="shared" si="222"/>
        <v>3764362.2</v>
      </c>
    </row>
    <row r="18821" spans="5:5" ht="22.5" customHeight="1">
      <c r="E18821" s="612">
        <f t="shared" si="222"/>
        <v>3764362.2</v>
      </c>
    </row>
    <row r="18822" spans="5:5" ht="22.5" customHeight="1">
      <c r="E18822" s="612">
        <f t="shared" si="222"/>
        <v>3764362.2</v>
      </c>
    </row>
    <row r="18823" spans="5:5" ht="22.5" customHeight="1">
      <c r="E18823" s="612">
        <f t="shared" si="222"/>
        <v>3764362.2</v>
      </c>
    </row>
    <row r="18824" spans="5:5" ht="22.5" customHeight="1">
      <c r="E18824" s="612">
        <f t="shared" si="222"/>
        <v>3764362.2</v>
      </c>
    </row>
    <row r="18825" spans="5:5" ht="22.5" customHeight="1">
      <c r="E18825" s="612">
        <f t="shared" si="222"/>
        <v>3764362.2</v>
      </c>
    </row>
    <row r="18826" spans="5:5" ht="22.5" customHeight="1">
      <c r="E18826" s="612">
        <f t="shared" ref="E18826:E18889" si="223">E18825-D18826+C18826</f>
        <v>3764362.2</v>
      </c>
    </row>
    <row r="18827" spans="5:5" ht="22.5" customHeight="1">
      <c r="E18827" s="612">
        <f t="shared" si="223"/>
        <v>3764362.2</v>
      </c>
    </row>
    <row r="18828" spans="5:5" ht="22.5" customHeight="1">
      <c r="E18828" s="612">
        <f t="shared" si="223"/>
        <v>3764362.2</v>
      </c>
    </row>
    <row r="18829" spans="5:5" ht="22.5" customHeight="1">
      <c r="E18829" s="612">
        <f t="shared" si="223"/>
        <v>3764362.2</v>
      </c>
    </row>
    <row r="18830" spans="5:5" ht="22.5" customHeight="1">
      <c r="E18830" s="612">
        <f t="shared" si="223"/>
        <v>3764362.2</v>
      </c>
    </row>
    <row r="18831" spans="5:5" ht="22.5" customHeight="1">
      <c r="E18831" s="612">
        <f t="shared" si="223"/>
        <v>3764362.2</v>
      </c>
    </row>
    <row r="18832" spans="5:5" ht="22.5" customHeight="1">
      <c r="E18832" s="612">
        <f t="shared" si="223"/>
        <v>3764362.2</v>
      </c>
    </row>
    <row r="18833" spans="5:5" ht="22.5" customHeight="1">
      <c r="E18833" s="612">
        <f t="shared" si="223"/>
        <v>3764362.2</v>
      </c>
    </row>
    <row r="18834" spans="5:5" ht="22.5" customHeight="1">
      <c r="E18834" s="612">
        <f t="shared" si="223"/>
        <v>3764362.2</v>
      </c>
    </row>
    <row r="18835" spans="5:5" ht="22.5" customHeight="1">
      <c r="E18835" s="612">
        <f t="shared" si="223"/>
        <v>3764362.2</v>
      </c>
    </row>
    <row r="18836" spans="5:5" ht="22.5" customHeight="1">
      <c r="E18836" s="612">
        <f t="shared" si="223"/>
        <v>3764362.2</v>
      </c>
    </row>
    <row r="18837" spans="5:5" ht="22.5" customHeight="1">
      <c r="E18837" s="612">
        <f t="shared" si="223"/>
        <v>3764362.2</v>
      </c>
    </row>
    <row r="18838" spans="5:5" ht="22.5" customHeight="1">
      <c r="E18838" s="612">
        <f t="shared" si="223"/>
        <v>3764362.2</v>
      </c>
    </row>
    <row r="18839" spans="5:5" ht="22.5" customHeight="1">
      <c r="E18839" s="612">
        <f t="shared" si="223"/>
        <v>3764362.2</v>
      </c>
    </row>
    <row r="18840" spans="5:5" ht="22.5" customHeight="1">
      <c r="E18840" s="612">
        <f t="shared" si="223"/>
        <v>3764362.2</v>
      </c>
    </row>
    <row r="18841" spans="5:5" ht="22.5" customHeight="1">
      <c r="E18841" s="612">
        <f t="shared" si="223"/>
        <v>3764362.2</v>
      </c>
    </row>
    <row r="18842" spans="5:5" ht="22.5" customHeight="1">
      <c r="E18842" s="612">
        <f t="shared" si="223"/>
        <v>3764362.2</v>
      </c>
    </row>
    <row r="18843" spans="5:5" ht="22.5" customHeight="1">
      <c r="E18843" s="612">
        <f t="shared" si="223"/>
        <v>3764362.2</v>
      </c>
    </row>
    <row r="18844" spans="5:5" ht="22.5" customHeight="1">
      <c r="E18844" s="612">
        <f t="shared" si="223"/>
        <v>3764362.2</v>
      </c>
    </row>
    <row r="18845" spans="5:5" ht="22.5" customHeight="1">
      <c r="E18845" s="612">
        <f t="shared" si="223"/>
        <v>3764362.2</v>
      </c>
    </row>
    <row r="18846" spans="5:5" ht="22.5" customHeight="1">
      <c r="E18846" s="612">
        <f t="shared" si="223"/>
        <v>3764362.2</v>
      </c>
    </row>
    <row r="18847" spans="5:5" ht="22.5" customHeight="1">
      <c r="E18847" s="612">
        <f t="shared" si="223"/>
        <v>3764362.2</v>
      </c>
    </row>
    <row r="18848" spans="5:5" ht="22.5" customHeight="1">
      <c r="E18848" s="612">
        <f t="shared" si="223"/>
        <v>3764362.2</v>
      </c>
    </row>
    <row r="18849" spans="5:5" ht="22.5" customHeight="1">
      <c r="E18849" s="612">
        <f t="shared" si="223"/>
        <v>3764362.2</v>
      </c>
    </row>
    <row r="18850" spans="5:5" ht="22.5" customHeight="1">
      <c r="E18850" s="612">
        <f t="shared" si="223"/>
        <v>3764362.2</v>
      </c>
    </row>
    <row r="18851" spans="5:5" ht="22.5" customHeight="1">
      <c r="E18851" s="612">
        <f t="shared" si="223"/>
        <v>3764362.2</v>
      </c>
    </row>
    <row r="18852" spans="5:5" ht="22.5" customHeight="1">
      <c r="E18852" s="612">
        <f t="shared" si="223"/>
        <v>3764362.2</v>
      </c>
    </row>
    <row r="18853" spans="5:5" ht="22.5" customHeight="1">
      <c r="E18853" s="612">
        <f t="shared" si="223"/>
        <v>3764362.2</v>
      </c>
    </row>
    <row r="18854" spans="5:5" ht="22.5" customHeight="1">
      <c r="E18854" s="612">
        <f t="shared" si="223"/>
        <v>3764362.2</v>
      </c>
    </row>
    <row r="18855" spans="5:5" ht="22.5" customHeight="1">
      <c r="E18855" s="612">
        <f t="shared" si="223"/>
        <v>3764362.2</v>
      </c>
    </row>
    <row r="18856" spans="5:5" ht="22.5" customHeight="1">
      <c r="E18856" s="612">
        <f t="shared" si="223"/>
        <v>3764362.2</v>
      </c>
    </row>
    <row r="18857" spans="5:5" ht="22.5" customHeight="1">
      <c r="E18857" s="612">
        <f t="shared" si="223"/>
        <v>3764362.2</v>
      </c>
    </row>
    <row r="18858" spans="5:5" ht="22.5" customHeight="1">
      <c r="E18858" s="612">
        <f t="shared" si="223"/>
        <v>3764362.2</v>
      </c>
    </row>
    <row r="18859" spans="5:5" ht="22.5" customHeight="1">
      <c r="E18859" s="612">
        <f t="shared" si="223"/>
        <v>3764362.2</v>
      </c>
    </row>
    <row r="18860" spans="5:5" ht="22.5" customHeight="1">
      <c r="E18860" s="612">
        <f t="shared" si="223"/>
        <v>3764362.2</v>
      </c>
    </row>
    <row r="18861" spans="5:5" ht="22.5" customHeight="1">
      <c r="E18861" s="612">
        <f t="shared" si="223"/>
        <v>3764362.2</v>
      </c>
    </row>
    <row r="18862" spans="5:5" ht="22.5" customHeight="1">
      <c r="E18862" s="612">
        <f t="shared" si="223"/>
        <v>3764362.2</v>
      </c>
    </row>
    <row r="18863" spans="5:5" ht="22.5" customHeight="1">
      <c r="E18863" s="612">
        <f t="shared" si="223"/>
        <v>3764362.2</v>
      </c>
    </row>
    <row r="18864" spans="5:5" ht="22.5" customHeight="1">
      <c r="E18864" s="612">
        <f t="shared" si="223"/>
        <v>3764362.2</v>
      </c>
    </row>
    <row r="18865" spans="5:5" ht="22.5" customHeight="1">
      <c r="E18865" s="612">
        <f t="shared" si="223"/>
        <v>3764362.2</v>
      </c>
    </row>
    <row r="18866" spans="5:5" ht="22.5" customHeight="1">
      <c r="E18866" s="612">
        <f t="shared" si="223"/>
        <v>3764362.2</v>
      </c>
    </row>
    <row r="18867" spans="5:5" ht="22.5" customHeight="1">
      <c r="E18867" s="612">
        <f t="shared" si="223"/>
        <v>3764362.2</v>
      </c>
    </row>
    <row r="18868" spans="5:5" ht="22.5" customHeight="1">
      <c r="E18868" s="612">
        <f t="shared" si="223"/>
        <v>3764362.2</v>
      </c>
    </row>
    <row r="18869" spans="5:5" ht="22.5" customHeight="1">
      <c r="E18869" s="612">
        <f t="shared" si="223"/>
        <v>3764362.2</v>
      </c>
    </row>
    <row r="18870" spans="5:5" ht="22.5" customHeight="1">
      <c r="E18870" s="612">
        <f t="shared" si="223"/>
        <v>3764362.2</v>
      </c>
    </row>
    <row r="18871" spans="5:5" ht="22.5" customHeight="1">
      <c r="E18871" s="612">
        <f t="shared" si="223"/>
        <v>3764362.2</v>
      </c>
    </row>
    <row r="18872" spans="5:5" ht="22.5" customHeight="1">
      <c r="E18872" s="612">
        <f t="shared" si="223"/>
        <v>3764362.2</v>
      </c>
    </row>
    <row r="18873" spans="5:5" ht="22.5" customHeight="1">
      <c r="E18873" s="612">
        <f t="shared" si="223"/>
        <v>3764362.2</v>
      </c>
    </row>
    <row r="18874" spans="5:5" ht="22.5" customHeight="1">
      <c r="E18874" s="612">
        <f t="shared" si="223"/>
        <v>3764362.2</v>
      </c>
    </row>
    <row r="18875" spans="5:5" ht="22.5" customHeight="1">
      <c r="E18875" s="612">
        <f t="shared" si="223"/>
        <v>3764362.2</v>
      </c>
    </row>
    <row r="18876" spans="5:5" ht="22.5" customHeight="1">
      <c r="E18876" s="612">
        <f t="shared" si="223"/>
        <v>3764362.2</v>
      </c>
    </row>
    <row r="18877" spans="5:5" ht="22.5" customHeight="1">
      <c r="E18877" s="612">
        <f t="shared" si="223"/>
        <v>3764362.2</v>
      </c>
    </row>
    <row r="18878" spans="5:5" ht="22.5" customHeight="1">
      <c r="E18878" s="612">
        <f t="shared" si="223"/>
        <v>3764362.2</v>
      </c>
    </row>
    <row r="18879" spans="5:5" ht="22.5" customHeight="1">
      <c r="E18879" s="612">
        <f t="shared" si="223"/>
        <v>3764362.2</v>
      </c>
    </row>
    <row r="18880" spans="5:5" ht="22.5" customHeight="1">
      <c r="E18880" s="612">
        <f t="shared" si="223"/>
        <v>3764362.2</v>
      </c>
    </row>
    <row r="18881" spans="5:5" ht="22.5" customHeight="1">
      <c r="E18881" s="612">
        <f t="shared" si="223"/>
        <v>3764362.2</v>
      </c>
    </row>
    <row r="18882" spans="5:5" ht="22.5" customHeight="1">
      <c r="E18882" s="612">
        <f t="shared" si="223"/>
        <v>3764362.2</v>
      </c>
    </row>
    <row r="18883" spans="5:5" ht="22.5" customHeight="1">
      <c r="E18883" s="612">
        <f t="shared" si="223"/>
        <v>3764362.2</v>
      </c>
    </row>
    <row r="18884" spans="5:5" ht="22.5" customHeight="1">
      <c r="E18884" s="612">
        <f t="shared" si="223"/>
        <v>3764362.2</v>
      </c>
    </row>
    <row r="18885" spans="5:5" ht="22.5" customHeight="1">
      <c r="E18885" s="612">
        <f t="shared" si="223"/>
        <v>3764362.2</v>
      </c>
    </row>
    <row r="18886" spans="5:5" ht="22.5" customHeight="1">
      <c r="E18886" s="612">
        <f t="shared" si="223"/>
        <v>3764362.2</v>
      </c>
    </row>
    <row r="18887" spans="5:5" ht="22.5" customHeight="1">
      <c r="E18887" s="612">
        <f t="shared" si="223"/>
        <v>3764362.2</v>
      </c>
    </row>
    <row r="18888" spans="5:5" ht="22.5" customHeight="1">
      <c r="E18888" s="612">
        <f t="shared" si="223"/>
        <v>3764362.2</v>
      </c>
    </row>
    <row r="18889" spans="5:5" ht="22.5" customHeight="1">
      <c r="E18889" s="612">
        <f t="shared" si="223"/>
        <v>3764362.2</v>
      </c>
    </row>
    <row r="18890" spans="5:5" ht="22.5" customHeight="1">
      <c r="E18890" s="612">
        <f t="shared" ref="E18890:E18953" si="224">E18889-D18890+C18890</f>
        <v>3764362.2</v>
      </c>
    </row>
    <row r="18891" spans="5:5" ht="22.5" customHeight="1">
      <c r="E18891" s="612">
        <f t="shared" si="224"/>
        <v>3764362.2</v>
      </c>
    </row>
    <row r="18892" spans="5:5" ht="22.5" customHeight="1">
      <c r="E18892" s="612">
        <f t="shared" si="224"/>
        <v>3764362.2</v>
      </c>
    </row>
    <row r="18893" spans="5:5" ht="22.5" customHeight="1">
      <c r="E18893" s="612">
        <f t="shared" si="224"/>
        <v>3764362.2</v>
      </c>
    </row>
    <row r="18894" spans="5:5" ht="22.5" customHeight="1">
      <c r="E18894" s="612">
        <f t="shared" si="224"/>
        <v>3764362.2</v>
      </c>
    </row>
    <row r="18895" spans="5:5" ht="22.5" customHeight="1">
      <c r="E18895" s="612">
        <f t="shared" si="224"/>
        <v>3764362.2</v>
      </c>
    </row>
    <row r="18896" spans="5:5" ht="22.5" customHeight="1">
      <c r="E18896" s="612">
        <f t="shared" si="224"/>
        <v>3764362.2</v>
      </c>
    </row>
    <row r="18897" spans="5:5" ht="22.5" customHeight="1">
      <c r="E18897" s="612">
        <f t="shared" si="224"/>
        <v>3764362.2</v>
      </c>
    </row>
    <row r="18898" spans="5:5" ht="22.5" customHeight="1">
      <c r="E18898" s="612">
        <f t="shared" si="224"/>
        <v>3764362.2</v>
      </c>
    </row>
    <row r="18899" spans="5:5" ht="22.5" customHeight="1">
      <c r="E18899" s="612">
        <f t="shared" si="224"/>
        <v>3764362.2</v>
      </c>
    </row>
    <row r="18900" spans="5:5" ht="22.5" customHeight="1">
      <c r="E18900" s="612">
        <f t="shared" si="224"/>
        <v>3764362.2</v>
      </c>
    </row>
    <row r="18901" spans="5:5" ht="22.5" customHeight="1">
      <c r="E18901" s="612">
        <f t="shared" si="224"/>
        <v>3764362.2</v>
      </c>
    </row>
    <row r="18902" spans="5:5" ht="22.5" customHeight="1">
      <c r="E18902" s="612">
        <f t="shared" si="224"/>
        <v>3764362.2</v>
      </c>
    </row>
    <row r="18903" spans="5:5" ht="22.5" customHeight="1">
      <c r="E18903" s="612">
        <f t="shared" si="224"/>
        <v>3764362.2</v>
      </c>
    </row>
    <row r="18904" spans="5:5" ht="22.5" customHeight="1">
      <c r="E18904" s="612">
        <f t="shared" si="224"/>
        <v>3764362.2</v>
      </c>
    </row>
    <row r="18905" spans="5:5" ht="22.5" customHeight="1">
      <c r="E18905" s="612">
        <f t="shared" si="224"/>
        <v>3764362.2</v>
      </c>
    </row>
    <row r="18906" spans="5:5" ht="22.5" customHeight="1">
      <c r="E18906" s="612">
        <f t="shared" si="224"/>
        <v>3764362.2</v>
      </c>
    </row>
    <row r="18907" spans="5:5" ht="22.5" customHeight="1">
      <c r="E18907" s="612">
        <f t="shared" si="224"/>
        <v>3764362.2</v>
      </c>
    </row>
    <row r="18908" spans="5:5" ht="22.5" customHeight="1">
      <c r="E18908" s="612">
        <f t="shared" si="224"/>
        <v>3764362.2</v>
      </c>
    </row>
    <row r="18909" spans="5:5" ht="22.5" customHeight="1">
      <c r="E18909" s="612">
        <f t="shared" si="224"/>
        <v>3764362.2</v>
      </c>
    </row>
    <row r="18910" spans="5:5" ht="22.5" customHeight="1">
      <c r="E18910" s="612">
        <f t="shared" si="224"/>
        <v>3764362.2</v>
      </c>
    </row>
    <row r="18911" spans="5:5" ht="22.5" customHeight="1">
      <c r="E18911" s="612">
        <f t="shared" si="224"/>
        <v>3764362.2</v>
      </c>
    </row>
    <row r="18912" spans="5:5" ht="22.5" customHeight="1">
      <c r="E18912" s="612">
        <f t="shared" si="224"/>
        <v>3764362.2</v>
      </c>
    </row>
    <row r="18913" spans="5:5" ht="22.5" customHeight="1">
      <c r="E18913" s="612">
        <f t="shared" si="224"/>
        <v>3764362.2</v>
      </c>
    </row>
    <row r="18914" spans="5:5" ht="22.5" customHeight="1">
      <c r="E18914" s="612">
        <f t="shared" si="224"/>
        <v>3764362.2</v>
      </c>
    </row>
    <row r="18915" spans="5:5" ht="22.5" customHeight="1">
      <c r="E18915" s="612">
        <f t="shared" si="224"/>
        <v>3764362.2</v>
      </c>
    </row>
    <row r="18916" spans="5:5" ht="22.5" customHeight="1">
      <c r="E18916" s="612">
        <f t="shared" si="224"/>
        <v>3764362.2</v>
      </c>
    </row>
    <row r="18917" spans="5:5" ht="22.5" customHeight="1">
      <c r="E18917" s="612">
        <f t="shared" si="224"/>
        <v>3764362.2</v>
      </c>
    </row>
    <row r="18918" spans="5:5" ht="22.5" customHeight="1">
      <c r="E18918" s="612">
        <f t="shared" si="224"/>
        <v>3764362.2</v>
      </c>
    </row>
    <row r="18919" spans="5:5" ht="22.5" customHeight="1">
      <c r="E18919" s="612">
        <f t="shared" si="224"/>
        <v>3764362.2</v>
      </c>
    </row>
    <row r="18920" spans="5:5" ht="22.5" customHeight="1">
      <c r="E18920" s="612">
        <f t="shared" si="224"/>
        <v>3764362.2</v>
      </c>
    </row>
    <row r="18921" spans="5:5" ht="22.5" customHeight="1">
      <c r="E18921" s="612">
        <f t="shared" si="224"/>
        <v>3764362.2</v>
      </c>
    </row>
    <row r="18922" spans="5:5" ht="22.5" customHeight="1">
      <c r="E18922" s="612">
        <f t="shared" si="224"/>
        <v>3764362.2</v>
      </c>
    </row>
    <row r="18923" spans="5:5" ht="22.5" customHeight="1">
      <c r="E18923" s="612">
        <f t="shared" si="224"/>
        <v>3764362.2</v>
      </c>
    </row>
    <row r="18924" spans="5:5" ht="22.5" customHeight="1">
      <c r="E18924" s="612">
        <f t="shared" si="224"/>
        <v>3764362.2</v>
      </c>
    </row>
    <row r="18925" spans="5:5" ht="22.5" customHeight="1">
      <c r="E18925" s="612">
        <f t="shared" si="224"/>
        <v>3764362.2</v>
      </c>
    </row>
    <row r="18926" spans="5:5" ht="22.5" customHeight="1">
      <c r="E18926" s="612">
        <f t="shared" si="224"/>
        <v>3764362.2</v>
      </c>
    </row>
    <row r="18927" spans="5:5" ht="22.5" customHeight="1">
      <c r="E18927" s="612">
        <f t="shared" si="224"/>
        <v>3764362.2</v>
      </c>
    </row>
    <row r="18928" spans="5:5" ht="22.5" customHeight="1">
      <c r="E18928" s="612">
        <f t="shared" si="224"/>
        <v>3764362.2</v>
      </c>
    </row>
    <row r="18929" spans="5:5" ht="22.5" customHeight="1">
      <c r="E18929" s="612">
        <f t="shared" si="224"/>
        <v>3764362.2</v>
      </c>
    </row>
    <row r="18930" spans="5:5" ht="22.5" customHeight="1">
      <c r="E18930" s="612">
        <f t="shared" si="224"/>
        <v>3764362.2</v>
      </c>
    </row>
    <row r="18931" spans="5:5" ht="22.5" customHeight="1">
      <c r="E18931" s="612">
        <f t="shared" si="224"/>
        <v>3764362.2</v>
      </c>
    </row>
    <row r="18932" spans="5:5" ht="22.5" customHeight="1">
      <c r="E18932" s="612">
        <f t="shared" si="224"/>
        <v>3764362.2</v>
      </c>
    </row>
    <row r="18933" spans="5:5" ht="22.5" customHeight="1">
      <c r="E18933" s="612">
        <f t="shared" si="224"/>
        <v>3764362.2</v>
      </c>
    </row>
    <row r="18934" spans="5:5" ht="22.5" customHeight="1">
      <c r="E18934" s="612">
        <f t="shared" si="224"/>
        <v>3764362.2</v>
      </c>
    </row>
    <row r="18935" spans="5:5" ht="22.5" customHeight="1">
      <c r="E18935" s="612">
        <f t="shared" si="224"/>
        <v>3764362.2</v>
      </c>
    </row>
    <row r="18936" spans="5:5" ht="22.5" customHeight="1">
      <c r="E18936" s="612">
        <f t="shared" si="224"/>
        <v>3764362.2</v>
      </c>
    </row>
    <row r="18937" spans="5:5" ht="22.5" customHeight="1">
      <c r="E18937" s="612">
        <f t="shared" si="224"/>
        <v>3764362.2</v>
      </c>
    </row>
    <row r="18938" spans="5:5" ht="22.5" customHeight="1">
      <c r="E18938" s="612">
        <f t="shared" si="224"/>
        <v>3764362.2</v>
      </c>
    </row>
    <row r="18939" spans="5:5" ht="22.5" customHeight="1">
      <c r="E18939" s="612">
        <f t="shared" si="224"/>
        <v>3764362.2</v>
      </c>
    </row>
    <row r="18940" spans="5:5" ht="22.5" customHeight="1">
      <c r="E18940" s="612">
        <f t="shared" si="224"/>
        <v>3764362.2</v>
      </c>
    </row>
    <row r="18941" spans="5:5" ht="22.5" customHeight="1">
      <c r="E18941" s="612">
        <f t="shared" si="224"/>
        <v>3764362.2</v>
      </c>
    </row>
    <row r="18942" spans="5:5" ht="22.5" customHeight="1">
      <c r="E18942" s="612">
        <f t="shared" si="224"/>
        <v>3764362.2</v>
      </c>
    </row>
    <row r="18943" spans="5:5" ht="22.5" customHeight="1">
      <c r="E18943" s="612">
        <f t="shared" si="224"/>
        <v>3764362.2</v>
      </c>
    </row>
    <row r="18944" spans="5:5" ht="22.5" customHeight="1">
      <c r="E18944" s="612">
        <f t="shared" si="224"/>
        <v>3764362.2</v>
      </c>
    </row>
    <row r="18945" spans="5:5" ht="22.5" customHeight="1">
      <c r="E18945" s="612">
        <f t="shared" si="224"/>
        <v>3764362.2</v>
      </c>
    </row>
    <row r="18946" spans="5:5" ht="22.5" customHeight="1">
      <c r="E18946" s="612">
        <f t="shared" si="224"/>
        <v>3764362.2</v>
      </c>
    </row>
    <row r="18947" spans="5:5" ht="22.5" customHeight="1">
      <c r="E18947" s="612">
        <f t="shared" si="224"/>
        <v>3764362.2</v>
      </c>
    </row>
    <row r="18948" spans="5:5" ht="22.5" customHeight="1">
      <c r="E18948" s="612">
        <f t="shared" si="224"/>
        <v>3764362.2</v>
      </c>
    </row>
    <row r="18949" spans="5:5" ht="22.5" customHeight="1">
      <c r="E18949" s="612">
        <f t="shared" si="224"/>
        <v>3764362.2</v>
      </c>
    </row>
    <row r="18950" spans="5:5" ht="22.5" customHeight="1">
      <c r="E18950" s="612">
        <f t="shared" si="224"/>
        <v>3764362.2</v>
      </c>
    </row>
    <row r="18951" spans="5:5" ht="22.5" customHeight="1">
      <c r="E18951" s="612">
        <f t="shared" si="224"/>
        <v>3764362.2</v>
      </c>
    </row>
    <row r="18952" spans="5:5" ht="22.5" customHeight="1">
      <c r="E18952" s="612">
        <f t="shared" si="224"/>
        <v>3764362.2</v>
      </c>
    </row>
    <row r="18953" spans="5:5" ht="22.5" customHeight="1">
      <c r="E18953" s="612">
        <f t="shared" si="224"/>
        <v>3764362.2</v>
      </c>
    </row>
    <row r="18954" spans="5:5" ht="22.5" customHeight="1">
      <c r="E18954" s="612">
        <f t="shared" ref="E18954:E19017" si="225">E18953-D18954+C18954</f>
        <v>3764362.2</v>
      </c>
    </row>
    <row r="18955" spans="5:5" ht="22.5" customHeight="1">
      <c r="E18955" s="612">
        <f t="shared" si="225"/>
        <v>3764362.2</v>
      </c>
    </row>
    <row r="18956" spans="5:5" ht="22.5" customHeight="1">
      <c r="E18956" s="612">
        <f t="shared" si="225"/>
        <v>3764362.2</v>
      </c>
    </row>
    <row r="18957" spans="5:5" ht="22.5" customHeight="1">
      <c r="E18957" s="612">
        <f t="shared" si="225"/>
        <v>3764362.2</v>
      </c>
    </row>
    <row r="18958" spans="5:5" ht="22.5" customHeight="1">
      <c r="E18958" s="612">
        <f t="shared" si="225"/>
        <v>3764362.2</v>
      </c>
    </row>
    <row r="18959" spans="5:5" ht="22.5" customHeight="1">
      <c r="E18959" s="612">
        <f t="shared" si="225"/>
        <v>3764362.2</v>
      </c>
    </row>
    <row r="18960" spans="5:5" ht="22.5" customHeight="1">
      <c r="E18960" s="612">
        <f t="shared" si="225"/>
        <v>3764362.2</v>
      </c>
    </row>
    <row r="18961" spans="5:5" ht="22.5" customHeight="1">
      <c r="E18961" s="612">
        <f t="shared" si="225"/>
        <v>3764362.2</v>
      </c>
    </row>
    <row r="18962" spans="5:5" ht="22.5" customHeight="1">
      <c r="E18962" s="612">
        <f t="shared" si="225"/>
        <v>3764362.2</v>
      </c>
    </row>
    <row r="18963" spans="5:5" ht="22.5" customHeight="1">
      <c r="E18963" s="612">
        <f t="shared" si="225"/>
        <v>3764362.2</v>
      </c>
    </row>
    <row r="18964" spans="5:5" ht="22.5" customHeight="1">
      <c r="E18964" s="612">
        <f t="shared" si="225"/>
        <v>3764362.2</v>
      </c>
    </row>
    <row r="18965" spans="5:5" ht="22.5" customHeight="1">
      <c r="E18965" s="612">
        <f t="shared" si="225"/>
        <v>3764362.2</v>
      </c>
    </row>
    <row r="18966" spans="5:5" ht="22.5" customHeight="1">
      <c r="E18966" s="612">
        <f t="shared" si="225"/>
        <v>3764362.2</v>
      </c>
    </row>
    <row r="18967" spans="5:5" ht="22.5" customHeight="1">
      <c r="E18967" s="612">
        <f t="shared" si="225"/>
        <v>3764362.2</v>
      </c>
    </row>
    <row r="18968" spans="5:5" ht="22.5" customHeight="1">
      <c r="E18968" s="612">
        <f t="shared" si="225"/>
        <v>3764362.2</v>
      </c>
    </row>
    <row r="18969" spans="5:5" ht="22.5" customHeight="1">
      <c r="E18969" s="612">
        <f t="shared" si="225"/>
        <v>3764362.2</v>
      </c>
    </row>
    <row r="18970" spans="5:5" ht="22.5" customHeight="1">
      <c r="E18970" s="612">
        <f t="shared" si="225"/>
        <v>3764362.2</v>
      </c>
    </row>
    <row r="18971" spans="5:5" ht="22.5" customHeight="1">
      <c r="E18971" s="612">
        <f t="shared" si="225"/>
        <v>3764362.2</v>
      </c>
    </row>
    <row r="18972" spans="5:5" ht="22.5" customHeight="1">
      <c r="E18972" s="612">
        <f t="shared" si="225"/>
        <v>3764362.2</v>
      </c>
    </row>
    <row r="18973" spans="5:5" ht="22.5" customHeight="1">
      <c r="E18973" s="612">
        <f t="shared" si="225"/>
        <v>3764362.2</v>
      </c>
    </row>
    <row r="18974" spans="5:5" ht="22.5" customHeight="1">
      <c r="E18974" s="612">
        <f t="shared" si="225"/>
        <v>3764362.2</v>
      </c>
    </row>
    <row r="18975" spans="5:5" ht="22.5" customHeight="1">
      <c r="E18975" s="612">
        <f t="shared" si="225"/>
        <v>3764362.2</v>
      </c>
    </row>
    <row r="18976" spans="5:5" ht="22.5" customHeight="1">
      <c r="E18976" s="612">
        <f t="shared" si="225"/>
        <v>3764362.2</v>
      </c>
    </row>
    <row r="18977" spans="5:5" ht="22.5" customHeight="1">
      <c r="E18977" s="612">
        <f t="shared" si="225"/>
        <v>3764362.2</v>
      </c>
    </row>
    <row r="18978" spans="5:5" ht="22.5" customHeight="1">
      <c r="E18978" s="612">
        <f t="shared" si="225"/>
        <v>3764362.2</v>
      </c>
    </row>
    <row r="18979" spans="5:5" ht="22.5" customHeight="1">
      <c r="E18979" s="612">
        <f t="shared" si="225"/>
        <v>3764362.2</v>
      </c>
    </row>
    <row r="18980" spans="5:5" ht="22.5" customHeight="1">
      <c r="E18980" s="612">
        <f t="shared" si="225"/>
        <v>3764362.2</v>
      </c>
    </row>
    <row r="18981" spans="5:5" ht="22.5" customHeight="1">
      <c r="E18981" s="612">
        <f t="shared" si="225"/>
        <v>3764362.2</v>
      </c>
    </row>
    <row r="18982" spans="5:5" ht="22.5" customHeight="1">
      <c r="E18982" s="612">
        <f t="shared" si="225"/>
        <v>3764362.2</v>
      </c>
    </row>
    <row r="18983" spans="5:5" ht="22.5" customHeight="1">
      <c r="E18983" s="612">
        <f t="shared" si="225"/>
        <v>3764362.2</v>
      </c>
    </row>
    <row r="18984" spans="5:5" ht="22.5" customHeight="1">
      <c r="E18984" s="612">
        <f t="shared" si="225"/>
        <v>3764362.2</v>
      </c>
    </row>
    <row r="18985" spans="5:5" ht="22.5" customHeight="1">
      <c r="E18985" s="612">
        <f t="shared" si="225"/>
        <v>3764362.2</v>
      </c>
    </row>
    <row r="18986" spans="5:5" ht="22.5" customHeight="1">
      <c r="E18986" s="612">
        <f t="shared" si="225"/>
        <v>3764362.2</v>
      </c>
    </row>
    <row r="18987" spans="5:5" ht="22.5" customHeight="1">
      <c r="E18987" s="612">
        <f t="shared" si="225"/>
        <v>3764362.2</v>
      </c>
    </row>
    <row r="18988" spans="5:5" ht="22.5" customHeight="1">
      <c r="E18988" s="612">
        <f t="shared" si="225"/>
        <v>3764362.2</v>
      </c>
    </row>
    <row r="18989" spans="5:5" ht="22.5" customHeight="1">
      <c r="E18989" s="612">
        <f t="shared" si="225"/>
        <v>3764362.2</v>
      </c>
    </row>
    <row r="18990" spans="5:5" ht="22.5" customHeight="1">
      <c r="E18990" s="612">
        <f t="shared" si="225"/>
        <v>3764362.2</v>
      </c>
    </row>
    <row r="18991" spans="5:5" ht="22.5" customHeight="1">
      <c r="E18991" s="612">
        <f t="shared" si="225"/>
        <v>3764362.2</v>
      </c>
    </row>
    <row r="18992" spans="5:5" ht="22.5" customHeight="1">
      <c r="E18992" s="612">
        <f t="shared" si="225"/>
        <v>3764362.2</v>
      </c>
    </row>
    <row r="18993" spans="5:5" ht="22.5" customHeight="1">
      <c r="E18993" s="612">
        <f t="shared" si="225"/>
        <v>3764362.2</v>
      </c>
    </row>
    <row r="18994" spans="5:5" ht="22.5" customHeight="1">
      <c r="E18994" s="612">
        <f t="shared" si="225"/>
        <v>3764362.2</v>
      </c>
    </row>
    <row r="18995" spans="5:5" ht="22.5" customHeight="1">
      <c r="E18995" s="612">
        <f t="shared" si="225"/>
        <v>3764362.2</v>
      </c>
    </row>
    <row r="18996" spans="5:5" ht="22.5" customHeight="1">
      <c r="E18996" s="612">
        <f t="shared" si="225"/>
        <v>3764362.2</v>
      </c>
    </row>
    <row r="18997" spans="5:5" ht="22.5" customHeight="1">
      <c r="E18997" s="612">
        <f t="shared" si="225"/>
        <v>3764362.2</v>
      </c>
    </row>
    <row r="18998" spans="5:5" ht="22.5" customHeight="1">
      <c r="E18998" s="612">
        <f t="shared" si="225"/>
        <v>3764362.2</v>
      </c>
    </row>
    <row r="18999" spans="5:5" ht="22.5" customHeight="1">
      <c r="E18999" s="612">
        <f t="shared" si="225"/>
        <v>3764362.2</v>
      </c>
    </row>
    <row r="19000" spans="5:5" ht="22.5" customHeight="1">
      <c r="E19000" s="612">
        <f t="shared" si="225"/>
        <v>3764362.2</v>
      </c>
    </row>
    <row r="19001" spans="5:5" ht="22.5" customHeight="1">
      <c r="E19001" s="612">
        <f t="shared" si="225"/>
        <v>3764362.2</v>
      </c>
    </row>
    <row r="19002" spans="5:5" ht="22.5" customHeight="1">
      <c r="E19002" s="612">
        <f t="shared" si="225"/>
        <v>3764362.2</v>
      </c>
    </row>
    <row r="19003" spans="5:5" ht="22.5" customHeight="1">
      <c r="E19003" s="612">
        <f t="shared" si="225"/>
        <v>3764362.2</v>
      </c>
    </row>
    <row r="19004" spans="5:5" ht="22.5" customHeight="1">
      <c r="E19004" s="612">
        <f t="shared" si="225"/>
        <v>3764362.2</v>
      </c>
    </row>
    <row r="19005" spans="5:5" ht="22.5" customHeight="1">
      <c r="E19005" s="612">
        <f t="shared" si="225"/>
        <v>3764362.2</v>
      </c>
    </row>
    <row r="19006" spans="5:5" ht="22.5" customHeight="1">
      <c r="E19006" s="612">
        <f t="shared" si="225"/>
        <v>3764362.2</v>
      </c>
    </row>
    <row r="19007" spans="5:5" ht="22.5" customHeight="1">
      <c r="E19007" s="612">
        <f t="shared" si="225"/>
        <v>3764362.2</v>
      </c>
    </row>
    <row r="19008" spans="5:5" ht="22.5" customHeight="1">
      <c r="E19008" s="612">
        <f t="shared" si="225"/>
        <v>3764362.2</v>
      </c>
    </row>
    <row r="19009" spans="5:5" ht="22.5" customHeight="1">
      <c r="E19009" s="612">
        <f t="shared" si="225"/>
        <v>3764362.2</v>
      </c>
    </row>
    <row r="19010" spans="5:5" ht="22.5" customHeight="1">
      <c r="E19010" s="612">
        <f t="shared" si="225"/>
        <v>3764362.2</v>
      </c>
    </row>
    <row r="19011" spans="5:5" ht="22.5" customHeight="1">
      <c r="E19011" s="612">
        <f t="shared" si="225"/>
        <v>3764362.2</v>
      </c>
    </row>
    <row r="19012" spans="5:5" ht="22.5" customHeight="1">
      <c r="E19012" s="612">
        <f t="shared" si="225"/>
        <v>3764362.2</v>
      </c>
    </row>
    <row r="19013" spans="5:5" ht="22.5" customHeight="1">
      <c r="E19013" s="612">
        <f t="shared" si="225"/>
        <v>3764362.2</v>
      </c>
    </row>
    <row r="19014" spans="5:5" ht="22.5" customHeight="1">
      <c r="E19014" s="612">
        <f t="shared" si="225"/>
        <v>3764362.2</v>
      </c>
    </row>
    <row r="19015" spans="5:5" ht="22.5" customHeight="1">
      <c r="E19015" s="612">
        <f t="shared" si="225"/>
        <v>3764362.2</v>
      </c>
    </row>
    <row r="19016" spans="5:5" ht="22.5" customHeight="1">
      <c r="E19016" s="612">
        <f t="shared" si="225"/>
        <v>3764362.2</v>
      </c>
    </row>
    <row r="19017" spans="5:5" ht="22.5" customHeight="1">
      <c r="E19017" s="612">
        <f t="shared" si="225"/>
        <v>3764362.2</v>
      </c>
    </row>
    <row r="19018" spans="5:5" ht="22.5" customHeight="1">
      <c r="E19018" s="612">
        <f t="shared" ref="E19018:E19081" si="226">E19017-D19018+C19018</f>
        <v>3764362.2</v>
      </c>
    </row>
    <row r="19019" spans="5:5" ht="22.5" customHeight="1">
      <c r="E19019" s="612">
        <f t="shared" si="226"/>
        <v>3764362.2</v>
      </c>
    </row>
    <row r="19020" spans="5:5" ht="22.5" customHeight="1">
      <c r="E19020" s="612">
        <f t="shared" si="226"/>
        <v>3764362.2</v>
      </c>
    </row>
    <row r="19021" spans="5:5" ht="22.5" customHeight="1">
      <c r="E19021" s="612">
        <f t="shared" si="226"/>
        <v>3764362.2</v>
      </c>
    </row>
    <row r="19022" spans="5:5" ht="22.5" customHeight="1">
      <c r="E19022" s="612">
        <f t="shared" si="226"/>
        <v>3764362.2</v>
      </c>
    </row>
    <row r="19023" spans="5:5" ht="22.5" customHeight="1">
      <c r="E19023" s="612">
        <f t="shared" si="226"/>
        <v>3764362.2</v>
      </c>
    </row>
    <row r="19024" spans="5:5" ht="22.5" customHeight="1">
      <c r="E19024" s="612">
        <f t="shared" si="226"/>
        <v>3764362.2</v>
      </c>
    </row>
    <row r="19025" spans="5:5" ht="22.5" customHeight="1">
      <c r="E19025" s="612">
        <f t="shared" si="226"/>
        <v>3764362.2</v>
      </c>
    </row>
    <row r="19026" spans="5:5" ht="22.5" customHeight="1">
      <c r="E19026" s="612">
        <f t="shared" si="226"/>
        <v>3764362.2</v>
      </c>
    </row>
    <row r="19027" spans="5:5" ht="22.5" customHeight="1">
      <c r="E19027" s="612">
        <f t="shared" si="226"/>
        <v>3764362.2</v>
      </c>
    </row>
    <row r="19028" spans="5:5" ht="22.5" customHeight="1">
      <c r="E19028" s="612">
        <f t="shared" si="226"/>
        <v>3764362.2</v>
      </c>
    </row>
    <row r="19029" spans="5:5" ht="22.5" customHeight="1">
      <c r="E19029" s="612">
        <f t="shared" si="226"/>
        <v>3764362.2</v>
      </c>
    </row>
    <row r="19030" spans="5:5" ht="22.5" customHeight="1">
      <c r="E19030" s="612">
        <f t="shared" si="226"/>
        <v>3764362.2</v>
      </c>
    </row>
    <row r="19031" spans="5:5" ht="22.5" customHeight="1">
      <c r="E19031" s="612">
        <f t="shared" si="226"/>
        <v>3764362.2</v>
      </c>
    </row>
    <row r="19032" spans="5:5" ht="22.5" customHeight="1">
      <c r="E19032" s="612">
        <f t="shared" si="226"/>
        <v>3764362.2</v>
      </c>
    </row>
    <row r="19033" spans="5:5" ht="22.5" customHeight="1">
      <c r="E19033" s="612">
        <f t="shared" si="226"/>
        <v>3764362.2</v>
      </c>
    </row>
    <row r="19034" spans="5:5" ht="22.5" customHeight="1">
      <c r="E19034" s="612">
        <f t="shared" si="226"/>
        <v>3764362.2</v>
      </c>
    </row>
    <row r="19035" spans="5:5" ht="22.5" customHeight="1">
      <c r="E19035" s="612">
        <f t="shared" si="226"/>
        <v>3764362.2</v>
      </c>
    </row>
    <row r="19036" spans="5:5" ht="22.5" customHeight="1">
      <c r="E19036" s="612">
        <f t="shared" si="226"/>
        <v>3764362.2</v>
      </c>
    </row>
    <row r="19037" spans="5:5" ht="22.5" customHeight="1">
      <c r="E19037" s="612">
        <f t="shared" si="226"/>
        <v>3764362.2</v>
      </c>
    </row>
    <row r="19038" spans="5:5" ht="22.5" customHeight="1">
      <c r="E19038" s="612">
        <f t="shared" si="226"/>
        <v>3764362.2</v>
      </c>
    </row>
    <row r="19039" spans="5:5" ht="22.5" customHeight="1">
      <c r="E19039" s="612">
        <f t="shared" si="226"/>
        <v>3764362.2</v>
      </c>
    </row>
    <row r="19040" spans="5:5" ht="22.5" customHeight="1">
      <c r="E19040" s="612">
        <f t="shared" si="226"/>
        <v>3764362.2</v>
      </c>
    </row>
    <row r="19041" spans="5:5" ht="22.5" customHeight="1">
      <c r="E19041" s="612">
        <f t="shared" si="226"/>
        <v>3764362.2</v>
      </c>
    </row>
    <row r="19042" spans="5:5" ht="22.5" customHeight="1">
      <c r="E19042" s="612">
        <f t="shared" si="226"/>
        <v>3764362.2</v>
      </c>
    </row>
    <row r="19043" spans="5:5" ht="22.5" customHeight="1">
      <c r="E19043" s="612">
        <f t="shared" si="226"/>
        <v>3764362.2</v>
      </c>
    </row>
    <row r="19044" spans="5:5" ht="22.5" customHeight="1">
      <c r="E19044" s="612">
        <f t="shared" si="226"/>
        <v>3764362.2</v>
      </c>
    </row>
    <row r="19045" spans="5:5" ht="22.5" customHeight="1">
      <c r="E19045" s="612">
        <f t="shared" si="226"/>
        <v>3764362.2</v>
      </c>
    </row>
    <row r="19046" spans="5:5" ht="22.5" customHeight="1">
      <c r="E19046" s="612">
        <f t="shared" si="226"/>
        <v>3764362.2</v>
      </c>
    </row>
    <row r="19047" spans="5:5" ht="22.5" customHeight="1">
      <c r="E19047" s="612">
        <f t="shared" si="226"/>
        <v>3764362.2</v>
      </c>
    </row>
    <row r="19048" spans="5:5" ht="22.5" customHeight="1">
      <c r="E19048" s="612">
        <f t="shared" si="226"/>
        <v>3764362.2</v>
      </c>
    </row>
    <row r="19049" spans="5:5" ht="22.5" customHeight="1">
      <c r="E19049" s="612">
        <f t="shared" si="226"/>
        <v>3764362.2</v>
      </c>
    </row>
    <row r="19050" spans="5:5" ht="22.5" customHeight="1">
      <c r="E19050" s="612">
        <f t="shared" si="226"/>
        <v>3764362.2</v>
      </c>
    </row>
    <row r="19051" spans="5:5" ht="22.5" customHeight="1">
      <c r="E19051" s="612">
        <f t="shared" si="226"/>
        <v>3764362.2</v>
      </c>
    </row>
    <row r="19052" spans="5:5" ht="22.5" customHeight="1">
      <c r="E19052" s="612">
        <f t="shared" si="226"/>
        <v>3764362.2</v>
      </c>
    </row>
    <row r="19053" spans="5:5" ht="22.5" customHeight="1">
      <c r="E19053" s="612">
        <f t="shared" si="226"/>
        <v>3764362.2</v>
      </c>
    </row>
    <row r="19054" spans="5:5" ht="22.5" customHeight="1">
      <c r="E19054" s="612">
        <f t="shared" si="226"/>
        <v>3764362.2</v>
      </c>
    </row>
    <row r="19055" spans="5:5" ht="22.5" customHeight="1">
      <c r="E19055" s="612">
        <f t="shared" si="226"/>
        <v>3764362.2</v>
      </c>
    </row>
    <row r="19056" spans="5:5" ht="22.5" customHeight="1">
      <c r="E19056" s="612">
        <f t="shared" si="226"/>
        <v>3764362.2</v>
      </c>
    </row>
    <row r="19057" spans="5:5" ht="22.5" customHeight="1">
      <c r="E19057" s="612">
        <f t="shared" si="226"/>
        <v>3764362.2</v>
      </c>
    </row>
    <row r="19058" spans="5:5" ht="22.5" customHeight="1">
      <c r="E19058" s="612">
        <f t="shared" si="226"/>
        <v>3764362.2</v>
      </c>
    </row>
    <row r="19059" spans="5:5" ht="22.5" customHeight="1">
      <c r="E19059" s="612">
        <f t="shared" si="226"/>
        <v>3764362.2</v>
      </c>
    </row>
    <row r="19060" spans="5:5" ht="22.5" customHeight="1">
      <c r="E19060" s="612">
        <f t="shared" si="226"/>
        <v>3764362.2</v>
      </c>
    </row>
    <row r="19061" spans="5:5" ht="22.5" customHeight="1">
      <c r="E19061" s="612">
        <f t="shared" si="226"/>
        <v>3764362.2</v>
      </c>
    </row>
    <row r="19062" spans="5:5" ht="22.5" customHeight="1">
      <c r="E19062" s="612">
        <f t="shared" si="226"/>
        <v>3764362.2</v>
      </c>
    </row>
    <row r="19063" spans="5:5" ht="22.5" customHeight="1">
      <c r="E19063" s="612">
        <f t="shared" si="226"/>
        <v>3764362.2</v>
      </c>
    </row>
    <row r="19064" spans="5:5" ht="22.5" customHeight="1">
      <c r="E19064" s="612">
        <f t="shared" si="226"/>
        <v>3764362.2</v>
      </c>
    </row>
    <row r="19065" spans="5:5" ht="22.5" customHeight="1">
      <c r="E19065" s="612">
        <f t="shared" si="226"/>
        <v>3764362.2</v>
      </c>
    </row>
    <row r="19066" spans="5:5" ht="22.5" customHeight="1">
      <c r="E19066" s="612">
        <f t="shared" si="226"/>
        <v>3764362.2</v>
      </c>
    </row>
    <row r="19067" spans="5:5" ht="22.5" customHeight="1">
      <c r="E19067" s="612">
        <f t="shared" si="226"/>
        <v>3764362.2</v>
      </c>
    </row>
    <row r="19068" spans="5:5" ht="22.5" customHeight="1">
      <c r="E19068" s="612">
        <f t="shared" si="226"/>
        <v>3764362.2</v>
      </c>
    </row>
    <row r="19069" spans="5:5" ht="22.5" customHeight="1">
      <c r="E19069" s="612">
        <f t="shared" si="226"/>
        <v>3764362.2</v>
      </c>
    </row>
    <row r="19070" spans="5:5" ht="22.5" customHeight="1">
      <c r="E19070" s="612">
        <f t="shared" si="226"/>
        <v>3764362.2</v>
      </c>
    </row>
    <row r="19071" spans="5:5" ht="22.5" customHeight="1">
      <c r="E19071" s="612">
        <f t="shared" si="226"/>
        <v>3764362.2</v>
      </c>
    </row>
    <row r="19072" spans="5:5" ht="22.5" customHeight="1">
      <c r="E19072" s="612">
        <f t="shared" si="226"/>
        <v>3764362.2</v>
      </c>
    </row>
    <row r="19073" spans="5:5" ht="22.5" customHeight="1">
      <c r="E19073" s="612">
        <f t="shared" si="226"/>
        <v>3764362.2</v>
      </c>
    </row>
    <row r="19074" spans="5:5" ht="22.5" customHeight="1">
      <c r="E19074" s="612">
        <f t="shared" si="226"/>
        <v>3764362.2</v>
      </c>
    </row>
    <row r="19075" spans="5:5" ht="22.5" customHeight="1">
      <c r="E19075" s="612">
        <f t="shared" si="226"/>
        <v>3764362.2</v>
      </c>
    </row>
    <row r="19076" spans="5:5" ht="22.5" customHeight="1">
      <c r="E19076" s="612">
        <f t="shared" si="226"/>
        <v>3764362.2</v>
      </c>
    </row>
    <row r="19077" spans="5:5" ht="22.5" customHeight="1">
      <c r="E19077" s="612">
        <f t="shared" si="226"/>
        <v>3764362.2</v>
      </c>
    </row>
    <row r="19078" spans="5:5" ht="22.5" customHeight="1">
      <c r="E19078" s="612">
        <f t="shared" si="226"/>
        <v>3764362.2</v>
      </c>
    </row>
    <row r="19079" spans="5:5" ht="22.5" customHeight="1">
      <c r="E19079" s="612">
        <f t="shared" si="226"/>
        <v>3764362.2</v>
      </c>
    </row>
    <row r="19080" spans="5:5" ht="22.5" customHeight="1">
      <c r="E19080" s="612">
        <f t="shared" si="226"/>
        <v>3764362.2</v>
      </c>
    </row>
    <row r="19081" spans="5:5" ht="22.5" customHeight="1">
      <c r="E19081" s="612">
        <f t="shared" si="226"/>
        <v>3764362.2</v>
      </c>
    </row>
    <row r="19082" spans="5:5" ht="22.5" customHeight="1">
      <c r="E19082" s="612">
        <f t="shared" ref="E19082:E19145" si="227">E19081-D19082+C19082</f>
        <v>3764362.2</v>
      </c>
    </row>
    <row r="19083" spans="5:5" ht="22.5" customHeight="1">
      <c r="E19083" s="612">
        <f t="shared" si="227"/>
        <v>3764362.2</v>
      </c>
    </row>
    <row r="19084" spans="5:5" ht="22.5" customHeight="1">
      <c r="E19084" s="612">
        <f t="shared" si="227"/>
        <v>3764362.2</v>
      </c>
    </row>
    <row r="19085" spans="5:5" ht="22.5" customHeight="1">
      <c r="E19085" s="612">
        <f t="shared" si="227"/>
        <v>3764362.2</v>
      </c>
    </row>
    <row r="19086" spans="5:5" ht="22.5" customHeight="1">
      <c r="E19086" s="612">
        <f t="shared" si="227"/>
        <v>3764362.2</v>
      </c>
    </row>
    <row r="19087" spans="5:5" ht="22.5" customHeight="1">
      <c r="E19087" s="612">
        <f t="shared" si="227"/>
        <v>3764362.2</v>
      </c>
    </row>
    <row r="19088" spans="5:5" ht="22.5" customHeight="1">
      <c r="E19088" s="612">
        <f t="shared" si="227"/>
        <v>3764362.2</v>
      </c>
    </row>
    <row r="19089" spans="5:5" ht="22.5" customHeight="1">
      <c r="E19089" s="612">
        <f t="shared" si="227"/>
        <v>3764362.2</v>
      </c>
    </row>
    <row r="19090" spans="5:5" ht="22.5" customHeight="1">
      <c r="E19090" s="612">
        <f t="shared" si="227"/>
        <v>3764362.2</v>
      </c>
    </row>
    <row r="19091" spans="5:5" ht="22.5" customHeight="1">
      <c r="E19091" s="612">
        <f t="shared" si="227"/>
        <v>3764362.2</v>
      </c>
    </row>
    <row r="19092" spans="5:5" ht="22.5" customHeight="1">
      <c r="E19092" s="612">
        <f t="shared" si="227"/>
        <v>3764362.2</v>
      </c>
    </row>
    <row r="19093" spans="5:5" ht="22.5" customHeight="1">
      <c r="E19093" s="612">
        <f t="shared" si="227"/>
        <v>3764362.2</v>
      </c>
    </row>
    <row r="19094" spans="5:5" ht="22.5" customHeight="1">
      <c r="E19094" s="612">
        <f t="shared" si="227"/>
        <v>3764362.2</v>
      </c>
    </row>
    <row r="19095" spans="5:5" ht="22.5" customHeight="1">
      <c r="E19095" s="612">
        <f t="shared" si="227"/>
        <v>3764362.2</v>
      </c>
    </row>
    <row r="19096" spans="5:5" ht="22.5" customHeight="1">
      <c r="E19096" s="612">
        <f t="shared" si="227"/>
        <v>3764362.2</v>
      </c>
    </row>
    <row r="19097" spans="5:5" ht="22.5" customHeight="1">
      <c r="E19097" s="612">
        <f t="shared" si="227"/>
        <v>3764362.2</v>
      </c>
    </row>
    <row r="19098" spans="5:5" ht="22.5" customHeight="1">
      <c r="E19098" s="612">
        <f t="shared" si="227"/>
        <v>3764362.2</v>
      </c>
    </row>
    <row r="19099" spans="5:5" ht="22.5" customHeight="1">
      <c r="E19099" s="612">
        <f t="shared" si="227"/>
        <v>3764362.2</v>
      </c>
    </row>
    <row r="19100" spans="5:5" ht="22.5" customHeight="1">
      <c r="E19100" s="612">
        <f t="shared" si="227"/>
        <v>3764362.2</v>
      </c>
    </row>
    <row r="19101" spans="5:5" ht="22.5" customHeight="1">
      <c r="E19101" s="612">
        <f t="shared" si="227"/>
        <v>3764362.2</v>
      </c>
    </row>
    <row r="19102" spans="5:5" ht="22.5" customHeight="1">
      <c r="E19102" s="612">
        <f t="shared" si="227"/>
        <v>3764362.2</v>
      </c>
    </row>
    <row r="19103" spans="5:5" ht="22.5" customHeight="1">
      <c r="E19103" s="612">
        <f t="shared" si="227"/>
        <v>3764362.2</v>
      </c>
    </row>
    <row r="19104" spans="5:5" ht="22.5" customHeight="1">
      <c r="E19104" s="612">
        <f t="shared" si="227"/>
        <v>3764362.2</v>
      </c>
    </row>
    <row r="19105" spans="5:5" ht="22.5" customHeight="1">
      <c r="E19105" s="612">
        <f t="shared" si="227"/>
        <v>3764362.2</v>
      </c>
    </row>
    <row r="19106" spans="5:5" ht="22.5" customHeight="1">
      <c r="E19106" s="612">
        <f t="shared" si="227"/>
        <v>3764362.2</v>
      </c>
    </row>
    <row r="19107" spans="5:5" ht="22.5" customHeight="1">
      <c r="E19107" s="612">
        <f t="shared" si="227"/>
        <v>3764362.2</v>
      </c>
    </row>
    <row r="19108" spans="5:5" ht="22.5" customHeight="1">
      <c r="E19108" s="612">
        <f t="shared" si="227"/>
        <v>3764362.2</v>
      </c>
    </row>
    <row r="19109" spans="5:5" ht="22.5" customHeight="1">
      <c r="E19109" s="612">
        <f t="shared" si="227"/>
        <v>3764362.2</v>
      </c>
    </row>
    <row r="19110" spans="5:5" ht="22.5" customHeight="1">
      <c r="E19110" s="612">
        <f t="shared" si="227"/>
        <v>3764362.2</v>
      </c>
    </row>
    <row r="19111" spans="5:5" ht="22.5" customHeight="1">
      <c r="E19111" s="612">
        <f t="shared" si="227"/>
        <v>3764362.2</v>
      </c>
    </row>
    <row r="19112" spans="5:5" ht="22.5" customHeight="1">
      <c r="E19112" s="612">
        <f t="shared" si="227"/>
        <v>3764362.2</v>
      </c>
    </row>
    <row r="19113" spans="5:5" ht="22.5" customHeight="1">
      <c r="E19113" s="612">
        <f t="shared" si="227"/>
        <v>3764362.2</v>
      </c>
    </row>
    <row r="19114" spans="5:5" ht="22.5" customHeight="1">
      <c r="E19114" s="612">
        <f t="shared" si="227"/>
        <v>3764362.2</v>
      </c>
    </row>
    <row r="19115" spans="5:5" ht="22.5" customHeight="1">
      <c r="E19115" s="612">
        <f t="shared" si="227"/>
        <v>3764362.2</v>
      </c>
    </row>
    <row r="19116" spans="5:5" ht="22.5" customHeight="1">
      <c r="E19116" s="612">
        <f t="shared" si="227"/>
        <v>3764362.2</v>
      </c>
    </row>
    <row r="19117" spans="5:5" ht="22.5" customHeight="1">
      <c r="E19117" s="612">
        <f t="shared" si="227"/>
        <v>3764362.2</v>
      </c>
    </row>
    <row r="19118" spans="5:5" ht="22.5" customHeight="1">
      <c r="E19118" s="612">
        <f t="shared" si="227"/>
        <v>3764362.2</v>
      </c>
    </row>
    <row r="19119" spans="5:5" ht="22.5" customHeight="1">
      <c r="E19119" s="612">
        <f t="shared" si="227"/>
        <v>3764362.2</v>
      </c>
    </row>
    <row r="19120" spans="5:5" ht="22.5" customHeight="1">
      <c r="E19120" s="612">
        <f t="shared" si="227"/>
        <v>3764362.2</v>
      </c>
    </row>
    <row r="19121" spans="5:5" ht="22.5" customHeight="1">
      <c r="E19121" s="612">
        <f t="shared" si="227"/>
        <v>3764362.2</v>
      </c>
    </row>
    <row r="19122" spans="5:5" ht="22.5" customHeight="1">
      <c r="E19122" s="612">
        <f t="shared" si="227"/>
        <v>3764362.2</v>
      </c>
    </row>
    <row r="19123" spans="5:5" ht="22.5" customHeight="1">
      <c r="E19123" s="612">
        <f t="shared" si="227"/>
        <v>3764362.2</v>
      </c>
    </row>
    <row r="19124" spans="5:5" ht="22.5" customHeight="1">
      <c r="E19124" s="612">
        <f t="shared" si="227"/>
        <v>3764362.2</v>
      </c>
    </row>
    <row r="19125" spans="5:5" ht="22.5" customHeight="1">
      <c r="E19125" s="612">
        <f t="shared" si="227"/>
        <v>3764362.2</v>
      </c>
    </row>
    <row r="19126" spans="5:5" ht="22.5" customHeight="1">
      <c r="E19126" s="612">
        <f t="shared" si="227"/>
        <v>3764362.2</v>
      </c>
    </row>
    <row r="19127" spans="5:5" ht="22.5" customHeight="1">
      <c r="E19127" s="612">
        <f t="shared" si="227"/>
        <v>3764362.2</v>
      </c>
    </row>
    <row r="19128" spans="5:5" ht="22.5" customHeight="1">
      <c r="E19128" s="612">
        <f t="shared" si="227"/>
        <v>3764362.2</v>
      </c>
    </row>
    <row r="19129" spans="5:5" ht="22.5" customHeight="1">
      <c r="E19129" s="612">
        <f t="shared" si="227"/>
        <v>3764362.2</v>
      </c>
    </row>
    <row r="19130" spans="5:5" ht="22.5" customHeight="1">
      <c r="E19130" s="612">
        <f t="shared" si="227"/>
        <v>3764362.2</v>
      </c>
    </row>
    <row r="19131" spans="5:5" ht="22.5" customHeight="1">
      <c r="E19131" s="612">
        <f t="shared" si="227"/>
        <v>3764362.2</v>
      </c>
    </row>
    <row r="19132" spans="5:5" ht="22.5" customHeight="1">
      <c r="E19132" s="612">
        <f t="shared" si="227"/>
        <v>3764362.2</v>
      </c>
    </row>
    <row r="19133" spans="5:5" ht="22.5" customHeight="1">
      <c r="E19133" s="612">
        <f t="shared" si="227"/>
        <v>3764362.2</v>
      </c>
    </row>
    <row r="19134" spans="5:5" ht="22.5" customHeight="1">
      <c r="E19134" s="612">
        <f t="shared" si="227"/>
        <v>3764362.2</v>
      </c>
    </row>
    <row r="19135" spans="5:5" ht="22.5" customHeight="1">
      <c r="E19135" s="612">
        <f t="shared" si="227"/>
        <v>3764362.2</v>
      </c>
    </row>
    <row r="19136" spans="5:5" ht="22.5" customHeight="1">
      <c r="E19136" s="612">
        <f t="shared" si="227"/>
        <v>3764362.2</v>
      </c>
    </row>
    <row r="19137" spans="5:5" ht="22.5" customHeight="1">
      <c r="E19137" s="612">
        <f t="shared" si="227"/>
        <v>3764362.2</v>
      </c>
    </row>
    <row r="19138" spans="5:5" ht="22.5" customHeight="1">
      <c r="E19138" s="612">
        <f t="shared" si="227"/>
        <v>3764362.2</v>
      </c>
    </row>
    <row r="19139" spans="5:5" ht="22.5" customHeight="1">
      <c r="E19139" s="612">
        <f t="shared" si="227"/>
        <v>3764362.2</v>
      </c>
    </row>
    <row r="19140" spans="5:5" ht="22.5" customHeight="1">
      <c r="E19140" s="612">
        <f t="shared" si="227"/>
        <v>3764362.2</v>
      </c>
    </row>
    <row r="19141" spans="5:5" ht="22.5" customHeight="1">
      <c r="E19141" s="612">
        <f t="shared" si="227"/>
        <v>3764362.2</v>
      </c>
    </row>
    <row r="19142" spans="5:5" ht="22.5" customHeight="1">
      <c r="E19142" s="612">
        <f t="shared" si="227"/>
        <v>3764362.2</v>
      </c>
    </row>
    <row r="19143" spans="5:5" ht="22.5" customHeight="1">
      <c r="E19143" s="612">
        <f t="shared" si="227"/>
        <v>3764362.2</v>
      </c>
    </row>
    <row r="19144" spans="5:5" ht="22.5" customHeight="1">
      <c r="E19144" s="612">
        <f t="shared" si="227"/>
        <v>3764362.2</v>
      </c>
    </row>
    <row r="19145" spans="5:5" ht="22.5" customHeight="1">
      <c r="E19145" s="612">
        <f t="shared" si="227"/>
        <v>3764362.2</v>
      </c>
    </row>
    <row r="19146" spans="5:5" ht="22.5" customHeight="1">
      <c r="E19146" s="612">
        <f t="shared" ref="E19146:E19209" si="228">E19145-D19146+C19146</f>
        <v>3764362.2</v>
      </c>
    </row>
    <row r="19147" spans="5:5" ht="22.5" customHeight="1">
      <c r="E19147" s="612">
        <f t="shared" si="228"/>
        <v>3764362.2</v>
      </c>
    </row>
    <row r="19148" spans="5:5" ht="22.5" customHeight="1">
      <c r="E19148" s="612">
        <f t="shared" si="228"/>
        <v>3764362.2</v>
      </c>
    </row>
    <row r="19149" spans="5:5" ht="22.5" customHeight="1">
      <c r="E19149" s="612">
        <f t="shared" si="228"/>
        <v>3764362.2</v>
      </c>
    </row>
    <row r="19150" spans="5:5" ht="22.5" customHeight="1">
      <c r="E19150" s="612">
        <f t="shared" si="228"/>
        <v>3764362.2</v>
      </c>
    </row>
    <row r="19151" spans="5:5" ht="22.5" customHeight="1">
      <c r="E19151" s="612">
        <f t="shared" si="228"/>
        <v>3764362.2</v>
      </c>
    </row>
    <row r="19152" spans="5:5" ht="22.5" customHeight="1">
      <c r="E19152" s="612">
        <f t="shared" si="228"/>
        <v>3764362.2</v>
      </c>
    </row>
    <row r="19153" spans="5:5" ht="22.5" customHeight="1">
      <c r="E19153" s="612">
        <f t="shared" si="228"/>
        <v>3764362.2</v>
      </c>
    </row>
    <row r="19154" spans="5:5" ht="22.5" customHeight="1">
      <c r="E19154" s="612">
        <f t="shared" si="228"/>
        <v>3764362.2</v>
      </c>
    </row>
    <row r="19155" spans="5:5" ht="22.5" customHeight="1">
      <c r="E19155" s="612">
        <f t="shared" si="228"/>
        <v>3764362.2</v>
      </c>
    </row>
    <row r="19156" spans="5:5" ht="22.5" customHeight="1">
      <c r="E19156" s="612">
        <f t="shared" si="228"/>
        <v>3764362.2</v>
      </c>
    </row>
    <row r="19157" spans="5:5" ht="22.5" customHeight="1">
      <c r="E19157" s="612">
        <f t="shared" si="228"/>
        <v>3764362.2</v>
      </c>
    </row>
    <row r="19158" spans="5:5" ht="22.5" customHeight="1">
      <c r="E19158" s="612">
        <f t="shared" si="228"/>
        <v>3764362.2</v>
      </c>
    </row>
    <row r="19159" spans="5:5" ht="22.5" customHeight="1">
      <c r="E19159" s="612">
        <f t="shared" si="228"/>
        <v>3764362.2</v>
      </c>
    </row>
    <row r="19160" spans="5:5" ht="22.5" customHeight="1">
      <c r="E19160" s="612">
        <f t="shared" si="228"/>
        <v>3764362.2</v>
      </c>
    </row>
    <row r="19161" spans="5:5" ht="22.5" customHeight="1">
      <c r="E19161" s="612">
        <f t="shared" si="228"/>
        <v>3764362.2</v>
      </c>
    </row>
    <row r="19162" spans="5:5" ht="22.5" customHeight="1">
      <c r="E19162" s="612">
        <f t="shared" si="228"/>
        <v>3764362.2</v>
      </c>
    </row>
    <row r="19163" spans="5:5" ht="22.5" customHeight="1">
      <c r="E19163" s="612">
        <f t="shared" si="228"/>
        <v>3764362.2</v>
      </c>
    </row>
    <row r="19164" spans="5:5" ht="22.5" customHeight="1">
      <c r="E19164" s="612">
        <f t="shared" si="228"/>
        <v>3764362.2</v>
      </c>
    </row>
    <row r="19165" spans="5:5" ht="22.5" customHeight="1">
      <c r="E19165" s="612">
        <f t="shared" si="228"/>
        <v>3764362.2</v>
      </c>
    </row>
    <row r="19166" spans="5:5" ht="22.5" customHeight="1">
      <c r="E19166" s="612">
        <f t="shared" si="228"/>
        <v>3764362.2</v>
      </c>
    </row>
    <row r="19167" spans="5:5" ht="22.5" customHeight="1">
      <c r="E19167" s="612">
        <f t="shared" si="228"/>
        <v>3764362.2</v>
      </c>
    </row>
    <row r="19168" spans="5:5" ht="22.5" customHeight="1">
      <c r="E19168" s="612">
        <f t="shared" si="228"/>
        <v>3764362.2</v>
      </c>
    </row>
    <row r="19169" spans="5:5" ht="22.5" customHeight="1">
      <c r="E19169" s="612">
        <f t="shared" si="228"/>
        <v>3764362.2</v>
      </c>
    </row>
    <row r="19170" spans="5:5" ht="22.5" customHeight="1">
      <c r="E19170" s="612">
        <f t="shared" si="228"/>
        <v>3764362.2</v>
      </c>
    </row>
    <row r="19171" spans="5:5" ht="22.5" customHeight="1">
      <c r="E19171" s="612">
        <f t="shared" si="228"/>
        <v>3764362.2</v>
      </c>
    </row>
    <row r="19172" spans="5:5" ht="22.5" customHeight="1">
      <c r="E19172" s="612">
        <f t="shared" si="228"/>
        <v>3764362.2</v>
      </c>
    </row>
    <row r="19173" spans="5:5" ht="22.5" customHeight="1">
      <c r="E19173" s="612">
        <f t="shared" si="228"/>
        <v>3764362.2</v>
      </c>
    </row>
    <row r="19174" spans="5:5" ht="22.5" customHeight="1">
      <c r="E19174" s="612">
        <f t="shared" si="228"/>
        <v>3764362.2</v>
      </c>
    </row>
    <row r="19175" spans="5:5" ht="22.5" customHeight="1">
      <c r="E19175" s="612">
        <f t="shared" si="228"/>
        <v>3764362.2</v>
      </c>
    </row>
    <row r="19176" spans="5:5" ht="22.5" customHeight="1">
      <c r="E19176" s="612">
        <f t="shared" si="228"/>
        <v>3764362.2</v>
      </c>
    </row>
    <row r="19177" spans="5:5" ht="22.5" customHeight="1">
      <c r="E19177" s="612">
        <f t="shared" si="228"/>
        <v>3764362.2</v>
      </c>
    </row>
    <row r="19178" spans="5:5" ht="22.5" customHeight="1">
      <c r="E19178" s="612">
        <f t="shared" si="228"/>
        <v>3764362.2</v>
      </c>
    </row>
    <row r="19179" spans="5:5" ht="22.5" customHeight="1">
      <c r="E19179" s="612">
        <f t="shared" si="228"/>
        <v>3764362.2</v>
      </c>
    </row>
    <row r="19180" spans="5:5" ht="22.5" customHeight="1">
      <c r="E19180" s="612">
        <f t="shared" si="228"/>
        <v>3764362.2</v>
      </c>
    </row>
    <row r="19181" spans="5:5" ht="22.5" customHeight="1">
      <c r="E19181" s="612">
        <f t="shared" si="228"/>
        <v>3764362.2</v>
      </c>
    </row>
    <row r="19182" spans="5:5" ht="22.5" customHeight="1">
      <c r="E19182" s="612">
        <f t="shared" si="228"/>
        <v>3764362.2</v>
      </c>
    </row>
    <row r="19183" spans="5:5" ht="22.5" customHeight="1">
      <c r="E19183" s="612">
        <f t="shared" si="228"/>
        <v>3764362.2</v>
      </c>
    </row>
    <row r="19184" spans="5:5" ht="22.5" customHeight="1">
      <c r="E19184" s="612">
        <f t="shared" si="228"/>
        <v>3764362.2</v>
      </c>
    </row>
    <row r="19185" spans="5:5" ht="22.5" customHeight="1">
      <c r="E19185" s="612">
        <f t="shared" si="228"/>
        <v>3764362.2</v>
      </c>
    </row>
    <row r="19186" spans="5:5" ht="22.5" customHeight="1">
      <c r="E19186" s="612">
        <f t="shared" si="228"/>
        <v>3764362.2</v>
      </c>
    </row>
    <row r="19187" spans="5:5" ht="22.5" customHeight="1">
      <c r="E19187" s="612">
        <f t="shared" si="228"/>
        <v>3764362.2</v>
      </c>
    </row>
    <row r="19188" spans="5:5" ht="22.5" customHeight="1">
      <c r="E19188" s="612">
        <f t="shared" si="228"/>
        <v>3764362.2</v>
      </c>
    </row>
    <row r="19189" spans="5:5" ht="22.5" customHeight="1">
      <c r="E19189" s="612">
        <f t="shared" si="228"/>
        <v>3764362.2</v>
      </c>
    </row>
    <row r="19190" spans="5:5" ht="22.5" customHeight="1">
      <c r="E19190" s="612">
        <f t="shared" si="228"/>
        <v>3764362.2</v>
      </c>
    </row>
    <row r="19191" spans="5:5" ht="22.5" customHeight="1">
      <c r="E19191" s="612">
        <f t="shared" si="228"/>
        <v>3764362.2</v>
      </c>
    </row>
    <row r="19192" spans="5:5" ht="22.5" customHeight="1">
      <c r="E19192" s="612">
        <f t="shared" si="228"/>
        <v>3764362.2</v>
      </c>
    </row>
    <row r="19193" spans="5:5" ht="22.5" customHeight="1">
      <c r="E19193" s="612">
        <f t="shared" si="228"/>
        <v>3764362.2</v>
      </c>
    </row>
    <row r="19194" spans="5:5" ht="22.5" customHeight="1">
      <c r="E19194" s="612">
        <f t="shared" si="228"/>
        <v>3764362.2</v>
      </c>
    </row>
    <row r="19195" spans="5:5" ht="22.5" customHeight="1">
      <c r="E19195" s="612">
        <f t="shared" si="228"/>
        <v>3764362.2</v>
      </c>
    </row>
    <row r="19196" spans="5:5" ht="22.5" customHeight="1">
      <c r="E19196" s="612">
        <f t="shared" si="228"/>
        <v>3764362.2</v>
      </c>
    </row>
    <row r="19197" spans="5:5" ht="22.5" customHeight="1">
      <c r="E19197" s="612">
        <f t="shared" si="228"/>
        <v>3764362.2</v>
      </c>
    </row>
    <row r="19198" spans="5:5" ht="22.5" customHeight="1">
      <c r="E19198" s="612">
        <f t="shared" si="228"/>
        <v>3764362.2</v>
      </c>
    </row>
    <row r="19199" spans="5:5" ht="22.5" customHeight="1">
      <c r="E19199" s="612">
        <f t="shared" si="228"/>
        <v>3764362.2</v>
      </c>
    </row>
    <row r="19200" spans="5:5" ht="22.5" customHeight="1">
      <c r="E19200" s="612">
        <f t="shared" si="228"/>
        <v>3764362.2</v>
      </c>
    </row>
    <row r="19201" spans="5:5" ht="22.5" customHeight="1">
      <c r="E19201" s="612">
        <f t="shared" si="228"/>
        <v>3764362.2</v>
      </c>
    </row>
    <row r="19202" spans="5:5" ht="22.5" customHeight="1">
      <c r="E19202" s="612">
        <f t="shared" si="228"/>
        <v>3764362.2</v>
      </c>
    </row>
    <row r="19203" spans="5:5" ht="22.5" customHeight="1">
      <c r="E19203" s="612">
        <f t="shared" si="228"/>
        <v>3764362.2</v>
      </c>
    </row>
    <row r="19204" spans="5:5" ht="22.5" customHeight="1">
      <c r="E19204" s="612">
        <f t="shared" si="228"/>
        <v>3764362.2</v>
      </c>
    </row>
    <row r="19205" spans="5:5" ht="22.5" customHeight="1">
      <c r="E19205" s="612">
        <f t="shared" si="228"/>
        <v>3764362.2</v>
      </c>
    </row>
    <row r="19206" spans="5:5" ht="22.5" customHeight="1">
      <c r="E19206" s="612">
        <f t="shared" si="228"/>
        <v>3764362.2</v>
      </c>
    </row>
    <row r="19207" spans="5:5" ht="22.5" customHeight="1">
      <c r="E19207" s="612">
        <f t="shared" si="228"/>
        <v>3764362.2</v>
      </c>
    </row>
    <row r="19208" spans="5:5" ht="22.5" customHeight="1">
      <c r="E19208" s="612">
        <f t="shared" si="228"/>
        <v>3764362.2</v>
      </c>
    </row>
    <row r="19209" spans="5:5" ht="22.5" customHeight="1">
      <c r="E19209" s="612">
        <f t="shared" si="228"/>
        <v>3764362.2</v>
      </c>
    </row>
    <row r="19210" spans="5:5" ht="22.5" customHeight="1">
      <c r="E19210" s="612">
        <f t="shared" ref="E19210:E19273" si="229">E19209-D19210+C19210</f>
        <v>3764362.2</v>
      </c>
    </row>
    <row r="19211" spans="5:5" ht="22.5" customHeight="1">
      <c r="E19211" s="612">
        <f t="shared" si="229"/>
        <v>3764362.2</v>
      </c>
    </row>
    <row r="19212" spans="5:5" ht="22.5" customHeight="1">
      <c r="E19212" s="612">
        <f t="shared" si="229"/>
        <v>3764362.2</v>
      </c>
    </row>
    <row r="19213" spans="5:5" ht="22.5" customHeight="1">
      <c r="E19213" s="612">
        <f t="shared" si="229"/>
        <v>3764362.2</v>
      </c>
    </row>
    <row r="19214" spans="5:5" ht="22.5" customHeight="1">
      <c r="E19214" s="612">
        <f t="shared" si="229"/>
        <v>3764362.2</v>
      </c>
    </row>
    <row r="19215" spans="5:5" ht="22.5" customHeight="1">
      <c r="E19215" s="612">
        <f t="shared" si="229"/>
        <v>3764362.2</v>
      </c>
    </row>
    <row r="19216" spans="5:5" ht="22.5" customHeight="1">
      <c r="E19216" s="612">
        <f t="shared" si="229"/>
        <v>3764362.2</v>
      </c>
    </row>
    <row r="19217" spans="5:5" ht="22.5" customHeight="1">
      <c r="E19217" s="612">
        <f t="shared" si="229"/>
        <v>3764362.2</v>
      </c>
    </row>
    <row r="19218" spans="5:5" ht="22.5" customHeight="1">
      <c r="E19218" s="612">
        <f t="shared" si="229"/>
        <v>3764362.2</v>
      </c>
    </row>
    <row r="19219" spans="5:5" ht="22.5" customHeight="1">
      <c r="E19219" s="612">
        <f t="shared" si="229"/>
        <v>3764362.2</v>
      </c>
    </row>
    <row r="19220" spans="5:5" ht="22.5" customHeight="1">
      <c r="E19220" s="612">
        <f t="shared" si="229"/>
        <v>3764362.2</v>
      </c>
    </row>
    <row r="19221" spans="5:5" ht="22.5" customHeight="1">
      <c r="E19221" s="612">
        <f t="shared" si="229"/>
        <v>3764362.2</v>
      </c>
    </row>
    <row r="19222" spans="5:5" ht="22.5" customHeight="1">
      <c r="E19222" s="612">
        <f t="shared" si="229"/>
        <v>3764362.2</v>
      </c>
    </row>
    <row r="19223" spans="5:5" ht="22.5" customHeight="1">
      <c r="E19223" s="612">
        <f t="shared" si="229"/>
        <v>3764362.2</v>
      </c>
    </row>
    <row r="19224" spans="5:5" ht="22.5" customHeight="1">
      <c r="E19224" s="612">
        <f t="shared" si="229"/>
        <v>3764362.2</v>
      </c>
    </row>
    <row r="19225" spans="5:5" ht="22.5" customHeight="1">
      <c r="E19225" s="612">
        <f t="shared" si="229"/>
        <v>3764362.2</v>
      </c>
    </row>
    <row r="19226" spans="5:5" ht="22.5" customHeight="1">
      <c r="E19226" s="612">
        <f t="shared" si="229"/>
        <v>3764362.2</v>
      </c>
    </row>
    <row r="19227" spans="5:5" ht="22.5" customHeight="1">
      <c r="E19227" s="612">
        <f t="shared" si="229"/>
        <v>3764362.2</v>
      </c>
    </row>
    <row r="19228" spans="5:5" ht="22.5" customHeight="1">
      <c r="E19228" s="612">
        <f t="shared" si="229"/>
        <v>3764362.2</v>
      </c>
    </row>
    <row r="19229" spans="5:5" ht="22.5" customHeight="1">
      <c r="E19229" s="612">
        <f t="shared" si="229"/>
        <v>3764362.2</v>
      </c>
    </row>
    <row r="19230" spans="5:5" ht="22.5" customHeight="1">
      <c r="E19230" s="612">
        <f t="shared" si="229"/>
        <v>3764362.2</v>
      </c>
    </row>
    <row r="19231" spans="5:5" ht="22.5" customHeight="1">
      <c r="E19231" s="612">
        <f t="shared" si="229"/>
        <v>3764362.2</v>
      </c>
    </row>
    <row r="19232" spans="5:5" ht="22.5" customHeight="1">
      <c r="E19232" s="612">
        <f t="shared" si="229"/>
        <v>3764362.2</v>
      </c>
    </row>
    <row r="19233" spans="5:5" ht="22.5" customHeight="1">
      <c r="E19233" s="612">
        <f t="shared" si="229"/>
        <v>3764362.2</v>
      </c>
    </row>
    <row r="19234" spans="5:5" ht="22.5" customHeight="1">
      <c r="E19234" s="612">
        <f t="shared" si="229"/>
        <v>3764362.2</v>
      </c>
    </row>
    <row r="19235" spans="5:5" ht="22.5" customHeight="1">
      <c r="E19235" s="612">
        <f t="shared" si="229"/>
        <v>3764362.2</v>
      </c>
    </row>
    <row r="19236" spans="5:5" ht="22.5" customHeight="1">
      <c r="E19236" s="612">
        <f t="shared" si="229"/>
        <v>3764362.2</v>
      </c>
    </row>
    <row r="19237" spans="5:5" ht="22.5" customHeight="1">
      <c r="E19237" s="612">
        <f t="shared" si="229"/>
        <v>3764362.2</v>
      </c>
    </row>
    <row r="19238" spans="5:5" ht="22.5" customHeight="1">
      <c r="E19238" s="612">
        <f t="shared" si="229"/>
        <v>3764362.2</v>
      </c>
    </row>
    <row r="19239" spans="5:5" ht="22.5" customHeight="1">
      <c r="E19239" s="612">
        <f t="shared" si="229"/>
        <v>3764362.2</v>
      </c>
    </row>
    <row r="19240" spans="5:5" ht="22.5" customHeight="1">
      <c r="E19240" s="612">
        <f t="shared" si="229"/>
        <v>3764362.2</v>
      </c>
    </row>
    <row r="19241" spans="5:5" ht="22.5" customHeight="1">
      <c r="E19241" s="612">
        <f t="shared" si="229"/>
        <v>3764362.2</v>
      </c>
    </row>
    <row r="19242" spans="5:5" ht="22.5" customHeight="1">
      <c r="E19242" s="612">
        <f t="shared" si="229"/>
        <v>3764362.2</v>
      </c>
    </row>
    <row r="19243" spans="5:5" ht="22.5" customHeight="1">
      <c r="E19243" s="612">
        <f t="shared" si="229"/>
        <v>3764362.2</v>
      </c>
    </row>
    <row r="19244" spans="5:5" ht="22.5" customHeight="1">
      <c r="E19244" s="612">
        <f t="shared" si="229"/>
        <v>3764362.2</v>
      </c>
    </row>
    <row r="19245" spans="5:5" ht="22.5" customHeight="1">
      <c r="E19245" s="612">
        <f t="shared" si="229"/>
        <v>3764362.2</v>
      </c>
    </row>
    <row r="19246" spans="5:5" ht="22.5" customHeight="1">
      <c r="E19246" s="612">
        <f t="shared" si="229"/>
        <v>3764362.2</v>
      </c>
    </row>
    <row r="19247" spans="5:5" ht="22.5" customHeight="1">
      <c r="E19247" s="612">
        <f t="shared" si="229"/>
        <v>3764362.2</v>
      </c>
    </row>
    <row r="19248" spans="5:5" ht="22.5" customHeight="1">
      <c r="E19248" s="612">
        <f t="shared" si="229"/>
        <v>3764362.2</v>
      </c>
    </row>
    <row r="19249" spans="5:5" ht="22.5" customHeight="1">
      <c r="E19249" s="612">
        <f t="shared" si="229"/>
        <v>3764362.2</v>
      </c>
    </row>
    <row r="19250" spans="5:5" ht="22.5" customHeight="1">
      <c r="E19250" s="612">
        <f t="shared" si="229"/>
        <v>3764362.2</v>
      </c>
    </row>
    <row r="19251" spans="5:5" ht="22.5" customHeight="1">
      <c r="E19251" s="612">
        <f t="shared" si="229"/>
        <v>3764362.2</v>
      </c>
    </row>
    <row r="19252" spans="5:5" ht="22.5" customHeight="1">
      <c r="E19252" s="612">
        <f t="shared" si="229"/>
        <v>3764362.2</v>
      </c>
    </row>
    <row r="19253" spans="5:5" ht="22.5" customHeight="1">
      <c r="E19253" s="612">
        <f t="shared" si="229"/>
        <v>3764362.2</v>
      </c>
    </row>
    <row r="19254" spans="5:5" ht="22.5" customHeight="1">
      <c r="E19254" s="612">
        <f t="shared" si="229"/>
        <v>3764362.2</v>
      </c>
    </row>
    <row r="19255" spans="5:5" ht="22.5" customHeight="1">
      <c r="E19255" s="612">
        <f t="shared" si="229"/>
        <v>3764362.2</v>
      </c>
    </row>
    <row r="19256" spans="5:5" ht="22.5" customHeight="1">
      <c r="E19256" s="612">
        <f t="shared" si="229"/>
        <v>3764362.2</v>
      </c>
    </row>
    <row r="19257" spans="5:5" ht="22.5" customHeight="1">
      <c r="E19257" s="612">
        <f t="shared" si="229"/>
        <v>3764362.2</v>
      </c>
    </row>
    <row r="19258" spans="5:5" ht="22.5" customHeight="1">
      <c r="E19258" s="612">
        <f t="shared" si="229"/>
        <v>3764362.2</v>
      </c>
    </row>
    <row r="19259" spans="5:5" ht="22.5" customHeight="1">
      <c r="E19259" s="612">
        <f t="shared" si="229"/>
        <v>3764362.2</v>
      </c>
    </row>
    <row r="19260" spans="5:5" ht="22.5" customHeight="1">
      <c r="E19260" s="612">
        <f t="shared" si="229"/>
        <v>3764362.2</v>
      </c>
    </row>
    <row r="19261" spans="5:5" ht="22.5" customHeight="1">
      <c r="E19261" s="612">
        <f t="shared" si="229"/>
        <v>3764362.2</v>
      </c>
    </row>
    <row r="19262" spans="5:5" ht="22.5" customHeight="1">
      <c r="E19262" s="612">
        <f t="shared" si="229"/>
        <v>3764362.2</v>
      </c>
    </row>
    <row r="19263" spans="5:5" ht="22.5" customHeight="1">
      <c r="E19263" s="612">
        <f t="shared" si="229"/>
        <v>3764362.2</v>
      </c>
    </row>
    <row r="19264" spans="5:5" ht="22.5" customHeight="1">
      <c r="E19264" s="612">
        <f t="shared" si="229"/>
        <v>3764362.2</v>
      </c>
    </row>
    <row r="19265" spans="5:5" ht="22.5" customHeight="1">
      <c r="E19265" s="612">
        <f t="shared" si="229"/>
        <v>3764362.2</v>
      </c>
    </row>
    <row r="19266" spans="5:5" ht="22.5" customHeight="1">
      <c r="E19266" s="612">
        <f t="shared" si="229"/>
        <v>3764362.2</v>
      </c>
    </row>
    <row r="19267" spans="5:5" ht="22.5" customHeight="1">
      <c r="E19267" s="612">
        <f t="shared" si="229"/>
        <v>3764362.2</v>
      </c>
    </row>
    <row r="19268" spans="5:5" ht="22.5" customHeight="1">
      <c r="E19268" s="612">
        <f t="shared" si="229"/>
        <v>3764362.2</v>
      </c>
    </row>
    <row r="19269" spans="5:5" ht="22.5" customHeight="1">
      <c r="E19269" s="612">
        <f t="shared" si="229"/>
        <v>3764362.2</v>
      </c>
    </row>
    <row r="19270" spans="5:5" ht="22.5" customHeight="1">
      <c r="E19270" s="612">
        <f t="shared" si="229"/>
        <v>3764362.2</v>
      </c>
    </row>
    <row r="19271" spans="5:5" ht="22.5" customHeight="1">
      <c r="E19271" s="612">
        <f t="shared" si="229"/>
        <v>3764362.2</v>
      </c>
    </row>
    <row r="19272" spans="5:5" ht="22.5" customHeight="1">
      <c r="E19272" s="612">
        <f t="shared" si="229"/>
        <v>3764362.2</v>
      </c>
    </row>
    <row r="19273" spans="5:5" ht="22.5" customHeight="1">
      <c r="E19273" s="612">
        <f t="shared" si="229"/>
        <v>3764362.2</v>
      </c>
    </row>
    <row r="19274" spans="5:5" ht="22.5" customHeight="1">
      <c r="E19274" s="612">
        <f t="shared" ref="E19274:E19337" si="230">E19273-D19274+C19274</f>
        <v>3764362.2</v>
      </c>
    </row>
    <row r="19275" spans="5:5" ht="22.5" customHeight="1">
      <c r="E19275" s="612">
        <f t="shared" si="230"/>
        <v>3764362.2</v>
      </c>
    </row>
    <row r="19276" spans="5:5" ht="22.5" customHeight="1">
      <c r="E19276" s="612">
        <f t="shared" si="230"/>
        <v>3764362.2</v>
      </c>
    </row>
    <row r="19277" spans="5:5" ht="22.5" customHeight="1">
      <c r="E19277" s="612">
        <f t="shared" si="230"/>
        <v>3764362.2</v>
      </c>
    </row>
    <row r="19278" spans="5:5" ht="22.5" customHeight="1">
      <c r="E19278" s="612">
        <f t="shared" si="230"/>
        <v>3764362.2</v>
      </c>
    </row>
    <row r="19279" spans="5:5" ht="22.5" customHeight="1">
      <c r="E19279" s="612">
        <f t="shared" si="230"/>
        <v>3764362.2</v>
      </c>
    </row>
    <row r="19280" spans="5:5" ht="22.5" customHeight="1">
      <c r="E19280" s="612">
        <f t="shared" si="230"/>
        <v>3764362.2</v>
      </c>
    </row>
    <row r="19281" spans="5:5" ht="22.5" customHeight="1">
      <c r="E19281" s="612">
        <f t="shared" si="230"/>
        <v>3764362.2</v>
      </c>
    </row>
    <row r="19282" spans="5:5" ht="22.5" customHeight="1">
      <c r="E19282" s="612">
        <f t="shared" si="230"/>
        <v>3764362.2</v>
      </c>
    </row>
    <row r="19283" spans="5:5" ht="22.5" customHeight="1">
      <c r="E19283" s="612">
        <f t="shared" si="230"/>
        <v>3764362.2</v>
      </c>
    </row>
    <row r="19284" spans="5:5" ht="22.5" customHeight="1">
      <c r="E19284" s="612">
        <f t="shared" si="230"/>
        <v>3764362.2</v>
      </c>
    </row>
    <row r="19285" spans="5:5" ht="22.5" customHeight="1">
      <c r="E19285" s="612">
        <f t="shared" si="230"/>
        <v>3764362.2</v>
      </c>
    </row>
    <row r="19286" spans="5:5" ht="22.5" customHeight="1">
      <c r="E19286" s="612">
        <f t="shared" si="230"/>
        <v>3764362.2</v>
      </c>
    </row>
    <row r="19287" spans="5:5" ht="22.5" customHeight="1">
      <c r="E19287" s="612">
        <f t="shared" si="230"/>
        <v>3764362.2</v>
      </c>
    </row>
    <row r="19288" spans="5:5" ht="22.5" customHeight="1">
      <c r="E19288" s="612">
        <f t="shared" si="230"/>
        <v>3764362.2</v>
      </c>
    </row>
    <row r="19289" spans="5:5" ht="22.5" customHeight="1">
      <c r="E19289" s="612">
        <f t="shared" si="230"/>
        <v>3764362.2</v>
      </c>
    </row>
    <row r="19290" spans="5:5" ht="22.5" customHeight="1">
      <c r="E19290" s="612">
        <f t="shared" si="230"/>
        <v>3764362.2</v>
      </c>
    </row>
    <row r="19291" spans="5:5" ht="22.5" customHeight="1">
      <c r="E19291" s="612">
        <f t="shared" si="230"/>
        <v>3764362.2</v>
      </c>
    </row>
    <row r="19292" spans="5:5" ht="22.5" customHeight="1">
      <c r="E19292" s="612">
        <f t="shared" si="230"/>
        <v>3764362.2</v>
      </c>
    </row>
    <row r="19293" spans="5:5" ht="22.5" customHeight="1">
      <c r="E19293" s="612">
        <f t="shared" si="230"/>
        <v>3764362.2</v>
      </c>
    </row>
    <row r="19294" spans="5:5" ht="22.5" customHeight="1">
      <c r="E19294" s="612">
        <f t="shared" si="230"/>
        <v>3764362.2</v>
      </c>
    </row>
    <row r="19295" spans="5:5" ht="22.5" customHeight="1">
      <c r="E19295" s="612">
        <f t="shared" si="230"/>
        <v>3764362.2</v>
      </c>
    </row>
    <row r="19296" spans="5:5" ht="22.5" customHeight="1">
      <c r="E19296" s="612">
        <f t="shared" si="230"/>
        <v>3764362.2</v>
      </c>
    </row>
    <row r="19297" spans="5:5" ht="22.5" customHeight="1">
      <c r="E19297" s="612">
        <f t="shared" si="230"/>
        <v>3764362.2</v>
      </c>
    </row>
    <row r="19298" spans="5:5" ht="22.5" customHeight="1">
      <c r="E19298" s="612">
        <f t="shared" si="230"/>
        <v>3764362.2</v>
      </c>
    </row>
    <row r="19299" spans="5:5" ht="22.5" customHeight="1">
      <c r="E19299" s="612">
        <f t="shared" si="230"/>
        <v>3764362.2</v>
      </c>
    </row>
    <row r="19300" spans="5:5" ht="22.5" customHeight="1">
      <c r="E19300" s="612">
        <f t="shared" si="230"/>
        <v>3764362.2</v>
      </c>
    </row>
    <row r="19301" spans="5:5" ht="22.5" customHeight="1">
      <c r="E19301" s="612">
        <f t="shared" si="230"/>
        <v>3764362.2</v>
      </c>
    </row>
    <row r="19302" spans="5:5" ht="22.5" customHeight="1">
      <c r="E19302" s="612">
        <f t="shared" si="230"/>
        <v>3764362.2</v>
      </c>
    </row>
    <row r="19303" spans="5:5" ht="22.5" customHeight="1">
      <c r="E19303" s="612">
        <f t="shared" si="230"/>
        <v>3764362.2</v>
      </c>
    </row>
    <row r="19304" spans="5:5" ht="22.5" customHeight="1">
      <c r="E19304" s="612">
        <f t="shared" si="230"/>
        <v>3764362.2</v>
      </c>
    </row>
    <row r="19305" spans="5:5" ht="22.5" customHeight="1">
      <c r="E19305" s="612">
        <f t="shared" si="230"/>
        <v>3764362.2</v>
      </c>
    </row>
    <row r="19306" spans="5:5" ht="22.5" customHeight="1">
      <c r="E19306" s="612">
        <f t="shared" si="230"/>
        <v>3764362.2</v>
      </c>
    </row>
    <row r="19307" spans="5:5" ht="22.5" customHeight="1">
      <c r="E19307" s="612">
        <f t="shared" si="230"/>
        <v>3764362.2</v>
      </c>
    </row>
    <row r="19308" spans="5:5" ht="22.5" customHeight="1">
      <c r="E19308" s="612">
        <f t="shared" si="230"/>
        <v>3764362.2</v>
      </c>
    </row>
    <row r="19309" spans="5:5" ht="22.5" customHeight="1">
      <c r="E19309" s="612">
        <f t="shared" si="230"/>
        <v>3764362.2</v>
      </c>
    </row>
    <row r="19310" spans="5:5" ht="22.5" customHeight="1">
      <c r="E19310" s="612">
        <f t="shared" si="230"/>
        <v>3764362.2</v>
      </c>
    </row>
    <row r="19311" spans="5:5" ht="22.5" customHeight="1">
      <c r="E19311" s="612">
        <f t="shared" si="230"/>
        <v>3764362.2</v>
      </c>
    </row>
    <row r="19312" spans="5:5" ht="22.5" customHeight="1">
      <c r="E19312" s="612">
        <f t="shared" si="230"/>
        <v>3764362.2</v>
      </c>
    </row>
    <row r="19313" spans="5:5" ht="22.5" customHeight="1">
      <c r="E19313" s="612">
        <f t="shared" si="230"/>
        <v>3764362.2</v>
      </c>
    </row>
    <row r="19314" spans="5:5" ht="22.5" customHeight="1">
      <c r="E19314" s="612">
        <f t="shared" si="230"/>
        <v>3764362.2</v>
      </c>
    </row>
    <row r="19315" spans="5:5" ht="22.5" customHeight="1">
      <c r="E19315" s="612">
        <f t="shared" si="230"/>
        <v>3764362.2</v>
      </c>
    </row>
    <row r="19316" spans="5:5" ht="22.5" customHeight="1">
      <c r="E19316" s="612">
        <f t="shared" si="230"/>
        <v>3764362.2</v>
      </c>
    </row>
    <row r="19317" spans="5:5" ht="22.5" customHeight="1">
      <c r="E19317" s="612">
        <f t="shared" si="230"/>
        <v>3764362.2</v>
      </c>
    </row>
    <row r="19318" spans="5:5" ht="22.5" customHeight="1">
      <c r="E19318" s="612">
        <f t="shared" si="230"/>
        <v>3764362.2</v>
      </c>
    </row>
    <row r="19319" spans="5:5" ht="22.5" customHeight="1">
      <c r="E19319" s="612">
        <f t="shared" si="230"/>
        <v>3764362.2</v>
      </c>
    </row>
    <row r="19320" spans="5:5" ht="22.5" customHeight="1">
      <c r="E19320" s="612">
        <f t="shared" si="230"/>
        <v>3764362.2</v>
      </c>
    </row>
    <row r="19321" spans="5:5" ht="22.5" customHeight="1">
      <c r="E19321" s="612">
        <f t="shared" si="230"/>
        <v>3764362.2</v>
      </c>
    </row>
    <row r="19322" spans="5:5" ht="22.5" customHeight="1">
      <c r="E19322" s="612">
        <f t="shared" si="230"/>
        <v>3764362.2</v>
      </c>
    </row>
    <row r="19323" spans="5:5" ht="22.5" customHeight="1">
      <c r="E19323" s="612">
        <f t="shared" si="230"/>
        <v>3764362.2</v>
      </c>
    </row>
    <row r="19324" spans="5:5" ht="22.5" customHeight="1">
      <c r="E19324" s="612">
        <f t="shared" si="230"/>
        <v>3764362.2</v>
      </c>
    </row>
    <row r="19325" spans="5:5" ht="22.5" customHeight="1">
      <c r="E19325" s="612">
        <f t="shared" si="230"/>
        <v>3764362.2</v>
      </c>
    </row>
    <row r="19326" spans="5:5" ht="22.5" customHeight="1">
      <c r="E19326" s="612">
        <f t="shared" si="230"/>
        <v>3764362.2</v>
      </c>
    </row>
    <row r="19327" spans="5:5" ht="22.5" customHeight="1">
      <c r="E19327" s="612">
        <f t="shared" si="230"/>
        <v>3764362.2</v>
      </c>
    </row>
    <row r="19328" spans="5:5" ht="22.5" customHeight="1">
      <c r="E19328" s="612">
        <f t="shared" si="230"/>
        <v>3764362.2</v>
      </c>
    </row>
    <row r="19329" spans="5:5" ht="22.5" customHeight="1">
      <c r="E19329" s="612">
        <f t="shared" si="230"/>
        <v>3764362.2</v>
      </c>
    </row>
    <row r="19330" spans="5:5" ht="22.5" customHeight="1">
      <c r="E19330" s="612">
        <f t="shared" si="230"/>
        <v>3764362.2</v>
      </c>
    </row>
    <row r="19331" spans="5:5" ht="22.5" customHeight="1">
      <c r="E19331" s="612">
        <f t="shared" si="230"/>
        <v>3764362.2</v>
      </c>
    </row>
    <row r="19332" spans="5:5" ht="22.5" customHeight="1">
      <c r="E19332" s="612">
        <f t="shared" si="230"/>
        <v>3764362.2</v>
      </c>
    </row>
    <row r="19333" spans="5:5" ht="22.5" customHeight="1">
      <c r="E19333" s="612">
        <f t="shared" si="230"/>
        <v>3764362.2</v>
      </c>
    </row>
    <row r="19334" spans="5:5" ht="22.5" customHeight="1">
      <c r="E19334" s="612">
        <f t="shared" si="230"/>
        <v>3764362.2</v>
      </c>
    </row>
    <row r="19335" spans="5:5" ht="22.5" customHeight="1">
      <c r="E19335" s="612">
        <f t="shared" si="230"/>
        <v>3764362.2</v>
      </c>
    </row>
    <row r="19336" spans="5:5" ht="22.5" customHeight="1">
      <c r="E19336" s="612">
        <f t="shared" si="230"/>
        <v>3764362.2</v>
      </c>
    </row>
    <row r="19337" spans="5:5" ht="22.5" customHeight="1">
      <c r="E19337" s="612">
        <f t="shared" si="230"/>
        <v>3764362.2</v>
      </c>
    </row>
    <row r="19338" spans="5:5" ht="22.5" customHeight="1">
      <c r="E19338" s="612">
        <f t="shared" ref="E19338:E19401" si="231">E19337-D19338+C19338</f>
        <v>3764362.2</v>
      </c>
    </row>
    <row r="19339" spans="5:5" ht="22.5" customHeight="1">
      <c r="E19339" s="612">
        <f t="shared" si="231"/>
        <v>3764362.2</v>
      </c>
    </row>
    <row r="19340" spans="5:5" ht="22.5" customHeight="1">
      <c r="E19340" s="612">
        <f t="shared" si="231"/>
        <v>3764362.2</v>
      </c>
    </row>
    <row r="19341" spans="5:5" ht="22.5" customHeight="1">
      <c r="E19341" s="612">
        <f t="shared" si="231"/>
        <v>3764362.2</v>
      </c>
    </row>
    <row r="19342" spans="5:5" ht="22.5" customHeight="1">
      <c r="E19342" s="612">
        <f t="shared" si="231"/>
        <v>3764362.2</v>
      </c>
    </row>
    <row r="19343" spans="5:5" ht="22.5" customHeight="1">
      <c r="E19343" s="612">
        <f t="shared" si="231"/>
        <v>3764362.2</v>
      </c>
    </row>
    <row r="19344" spans="5:5" ht="22.5" customHeight="1">
      <c r="E19344" s="612">
        <f t="shared" si="231"/>
        <v>3764362.2</v>
      </c>
    </row>
    <row r="19345" spans="5:5" ht="22.5" customHeight="1">
      <c r="E19345" s="612">
        <f t="shared" si="231"/>
        <v>3764362.2</v>
      </c>
    </row>
    <row r="19346" spans="5:5" ht="22.5" customHeight="1">
      <c r="E19346" s="612">
        <f t="shared" si="231"/>
        <v>3764362.2</v>
      </c>
    </row>
    <row r="19347" spans="5:5" ht="22.5" customHeight="1">
      <c r="E19347" s="612">
        <f t="shared" si="231"/>
        <v>3764362.2</v>
      </c>
    </row>
    <row r="19348" spans="5:5" ht="22.5" customHeight="1">
      <c r="E19348" s="612">
        <f t="shared" si="231"/>
        <v>3764362.2</v>
      </c>
    </row>
    <row r="19349" spans="5:5" ht="22.5" customHeight="1">
      <c r="E19349" s="612">
        <f t="shared" si="231"/>
        <v>3764362.2</v>
      </c>
    </row>
    <row r="19350" spans="5:5" ht="22.5" customHeight="1">
      <c r="E19350" s="612">
        <f t="shared" si="231"/>
        <v>3764362.2</v>
      </c>
    </row>
    <row r="19351" spans="5:5" ht="22.5" customHeight="1">
      <c r="E19351" s="612">
        <f t="shared" si="231"/>
        <v>3764362.2</v>
      </c>
    </row>
    <row r="19352" spans="5:5" ht="22.5" customHeight="1">
      <c r="E19352" s="612">
        <f t="shared" si="231"/>
        <v>3764362.2</v>
      </c>
    </row>
    <row r="19353" spans="5:5" ht="22.5" customHeight="1">
      <c r="E19353" s="612">
        <f t="shared" si="231"/>
        <v>3764362.2</v>
      </c>
    </row>
    <row r="19354" spans="5:5" ht="22.5" customHeight="1">
      <c r="E19354" s="612">
        <f t="shared" si="231"/>
        <v>3764362.2</v>
      </c>
    </row>
    <row r="19355" spans="5:5" ht="22.5" customHeight="1">
      <c r="E19355" s="612">
        <f t="shared" si="231"/>
        <v>3764362.2</v>
      </c>
    </row>
    <row r="19356" spans="5:5" ht="22.5" customHeight="1">
      <c r="E19356" s="612">
        <f t="shared" si="231"/>
        <v>3764362.2</v>
      </c>
    </row>
    <row r="19357" spans="5:5" ht="22.5" customHeight="1">
      <c r="E19357" s="612">
        <f t="shared" si="231"/>
        <v>3764362.2</v>
      </c>
    </row>
    <row r="19358" spans="5:5" ht="22.5" customHeight="1">
      <c r="E19358" s="612">
        <f t="shared" si="231"/>
        <v>3764362.2</v>
      </c>
    </row>
    <row r="19359" spans="5:5" ht="22.5" customHeight="1">
      <c r="E19359" s="612">
        <f t="shared" si="231"/>
        <v>3764362.2</v>
      </c>
    </row>
    <row r="19360" spans="5:5" ht="22.5" customHeight="1">
      <c r="E19360" s="612">
        <f t="shared" si="231"/>
        <v>3764362.2</v>
      </c>
    </row>
    <row r="19361" spans="5:5" ht="22.5" customHeight="1">
      <c r="E19361" s="612">
        <f t="shared" si="231"/>
        <v>3764362.2</v>
      </c>
    </row>
    <row r="19362" spans="5:5" ht="22.5" customHeight="1">
      <c r="E19362" s="612">
        <f t="shared" si="231"/>
        <v>3764362.2</v>
      </c>
    </row>
    <row r="19363" spans="5:5" ht="22.5" customHeight="1">
      <c r="E19363" s="612">
        <f t="shared" si="231"/>
        <v>3764362.2</v>
      </c>
    </row>
    <row r="19364" spans="5:5" ht="22.5" customHeight="1">
      <c r="E19364" s="612">
        <f t="shared" si="231"/>
        <v>3764362.2</v>
      </c>
    </row>
    <row r="19365" spans="5:5" ht="22.5" customHeight="1">
      <c r="E19365" s="612">
        <f t="shared" si="231"/>
        <v>3764362.2</v>
      </c>
    </row>
    <row r="19366" spans="5:5" ht="22.5" customHeight="1">
      <c r="E19366" s="612">
        <f t="shared" si="231"/>
        <v>3764362.2</v>
      </c>
    </row>
    <row r="19367" spans="5:5" ht="22.5" customHeight="1">
      <c r="E19367" s="612">
        <f t="shared" si="231"/>
        <v>3764362.2</v>
      </c>
    </row>
    <row r="19368" spans="5:5" ht="22.5" customHeight="1">
      <c r="E19368" s="612">
        <f t="shared" si="231"/>
        <v>3764362.2</v>
      </c>
    </row>
    <row r="19369" spans="5:5" ht="22.5" customHeight="1">
      <c r="E19369" s="612">
        <f t="shared" si="231"/>
        <v>3764362.2</v>
      </c>
    </row>
    <row r="19370" spans="5:5" ht="22.5" customHeight="1">
      <c r="E19370" s="612">
        <f t="shared" si="231"/>
        <v>3764362.2</v>
      </c>
    </row>
    <row r="19371" spans="5:5" ht="22.5" customHeight="1">
      <c r="E19371" s="612">
        <f t="shared" si="231"/>
        <v>3764362.2</v>
      </c>
    </row>
    <row r="19372" spans="5:5" ht="22.5" customHeight="1">
      <c r="E19372" s="612">
        <f t="shared" si="231"/>
        <v>3764362.2</v>
      </c>
    </row>
    <row r="19373" spans="5:5" ht="22.5" customHeight="1">
      <c r="E19373" s="612">
        <f t="shared" si="231"/>
        <v>3764362.2</v>
      </c>
    </row>
    <row r="19374" spans="5:5" ht="22.5" customHeight="1">
      <c r="E19374" s="612">
        <f t="shared" si="231"/>
        <v>3764362.2</v>
      </c>
    </row>
    <row r="19375" spans="5:5" ht="22.5" customHeight="1">
      <c r="E19375" s="612">
        <f t="shared" si="231"/>
        <v>3764362.2</v>
      </c>
    </row>
    <row r="19376" spans="5:5" ht="22.5" customHeight="1">
      <c r="E19376" s="612">
        <f t="shared" si="231"/>
        <v>3764362.2</v>
      </c>
    </row>
    <row r="19377" spans="5:5" ht="22.5" customHeight="1">
      <c r="E19377" s="612">
        <f t="shared" si="231"/>
        <v>3764362.2</v>
      </c>
    </row>
    <row r="19378" spans="5:5" ht="22.5" customHeight="1">
      <c r="E19378" s="612">
        <f t="shared" si="231"/>
        <v>3764362.2</v>
      </c>
    </row>
    <row r="19379" spans="5:5" ht="22.5" customHeight="1">
      <c r="E19379" s="612">
        <f t="shared" si="231"/>
        <v>3764362.2</v>
      </c>
    </row>
    <row r="19380" spans="5:5" ht="22.5" customHeight="1">
      <c r="E19380" s="612">
        <f t="shared" si="231"/>
        <v>3764362.2</v>
      </c>
    </row>
    <row r="19381" spans="5:5" ht="22.5" customHeight="1">
      <c r="E19381" s="612">
        <f t="shared" si="231"/>
        <v>3764362.2</v>
      </c>
    </row>
    <row r="19382" spans="5:5" ht="22.5" customHeight="1">
      <c r="E19382" s="612">
        <f t="shared" si="231"/>
        <v>3764362.2</v>
      </c>
    </row>
    <row r="19383" spans="5:5" ht="22.5" customHeight="1">
      <c r="E19383" s="612">
        <f t="shared" si="231"/>
        <v>3764362.2</v>
      </c>
    </row>
    <row r="19384" spans="5:5" ht="22.5" customHeight="1">
      <c r="E19384" s="612">
        <f t="shared" si="231"/>
        <v>3764362.2</v>
      </c>
    </row>
    <row r="19385" spans="5:5" ht="22.5" customHeight="1">
      <c r="E19385" s="612">
        <f t="shared" si="231"/>
        <v>3764362.2</v>
      </c>
    </row>
    <row r="19386" spans="5:5" ht="22.5" customHeight="1">
      <c r="E19386" s="612">
        <f t="shared" si="231"/>
        <v>3764362.2</v>
      </c>
    </row>
    <row r="19387" spans="5:5" ht="22.5" customHeight="1">
      <c r="E19387" s="612">
        <f t="shared" si="231"/>
        <v>3764362.2</v>
      </c>
    </row>
    <row r="19388" spans="5:5" ht="22.5" customHeight="1">
      <c r="E19388" s="612">
        <f t="shared" si="231"/>
        <v>3764362.2</v>
      </c>
    </row>
    <row r="19389" spans="5:5" ht="22.5" customHeight="1">
      <c r="E19389" s="612">
        <f t="shared" si="231"/>
        <v>3764362.2</v>
      </c>
    </row>
    <row r="19390" spans="5:5" ht="22.5" customHeight="1">
      <c r="E19390" s="612">
        <f t="shared" si="231"/>
        <v>3764362.2</v>
      </c>
    </row>
    <row r="19391" spans="5:5" ht="22.5" customHeight="1">
      <c r="E19391" s="612">
        <f t="shared" si="231"/>
        <v>3764362.2</v>
      </c>
    </row>
    <row r="19392" spans="5:5" ht="22.5" customHeight="1">
      <c r="E19392" s="612">
        <f t="shared" si="231"/>
        <v>3764362.2</v>
      </c>
    </row>
    <row r="19393" spans="5:5" ht="22.5" customHeight="1">
      <c r="E19393" s="612">
        <f t="shared" si="231"/>
        <v>3764362.2</v>
      </c>
    </row>
    <row r="19394" spans="5:5" ht="22.5" customHeight="1">
      <c r="E19394" s="612">
        <f t="shared" si="231"/>
        <v>3764362.2</v>
      </c>
    </row>
    <row r="19395" spans="5:5" ht="22.5" customHeight="1">
      <c r="E19395" s="612">
        <f t="shared" si="231"/>
        <v>3764362.2</v>
      </c>
    </row>
    <row r="19396" spans="5:5" ht="22.5" customHeight="1">
      <c r="E19396" s="612">
        <f t="shared" si="231"/>
        <v>3764362.2</v>
      </c>
    </row>
    <row r="19397" spans="5:5" ht="22.5" customHeight="1">
      <c r="E19397" s="612">
        <f t="shared" si="231"/>
        <v>3764362.2</v>
      </c>
    </row>
    <row r="19398" spans="5:5" ht="22.5" customHeight="1">
      <c r="E19398" s="612">
        <f t="shared" si="231"/>
        <v>3764362.2</v>
      </c>
    </row>
    <row r="19399" spans="5:5" ht="22.5" customHeight="1">
      <c r="E19399" s="612">
        <f t="shared" si="231"/>
        <v>3764362.2</v>
      </c>
    </row>
    <row r="19400" spans="5:5" ht="22.5" customHeight="1">
      <c r="E19400" s="612">
        <f t="shared" si="231"/>
        <v>3764362.2</v>
      </c>
    </row>
    <row r="19401" spans="5:5" ht="22.5" customHeight="1">
      <c r="E19401" s="612">
        <f t="shared" si="231"/>
        <v>3764362.2</v>
      </c>
    </row>
    <row r="19402" spans="5:5" ht="22.5" customHeight="1">
      <c r="E19402" s="612">
        <f t="shared" ref="E19402:E19465" si="232">E19401-D19402+C19402</f>
        <v>3764362.2</v>
      </c>
    </row>
    <row r="19403" spans="5:5" ht="22.5" customHeight="1">
      <c r="E19403" s="612">
        <f t="shared" si="232"/>
        <v>3764362.2</v>
      </c>
    </row>
    <row r="19404" spans="5:5" ht="22.5" customHeight="1">
      <c r="E19404" s="612">
        <f t="shared" si="232"/>
        <v>3764362.2</v>
      </c>
    </row>
    <row r="19405" spans="5:5" ht="22.5" customHeight="1">
      <c r="E19405" s="612">
        <f t="shared" si="232"/>
        <v>3764362.2</v>
      </c>
    </row>
    <row r="19406" spans="5:5" ht="22.5" customHeight="1">
      <c r="E19406" s="612">
        <f t="shared" si="232"/>
        <v>3764362.2</v>
      </c>
    </row>
    <row r="19407" spans="5:5" ht="22.5" customHeight="1">
      <c r="E19407" s="612">
        <f t="shared" si="232"/>
        <v>3764362.2</v>
      </c>
    </row>
    <row r="19408" spans="5:5" ht="22.5" customHeight="1">
      <c r="E19408" s="612">
        <f t="shared" si="232"/>
        <v>3764362.2</v>
      </c>
    </row>
    <row r="19409" spans="5:5" ht="22.5" customHeight="1">
      <c r="E19409" s="612">
        <f t="shared" si="232"/>
        <v>3764362.2</v>
      </c>
    </row>
    <row r="19410" spans="5:5" ht="22.5" customHeight="1">
      <c r="E19410" s="612">
        <f t="shared" si="232"/>
        <v>3764362.2</v>
      </c>
    </row>
    <row r="19411" spans="5:5" ht="22.5" customHeight="1">
      <c r="E19411" s="612">
        <f t="shared" si="232"/>
        <v>3764362.2</v>
      </c>
    </row>
    <row r="19412" spans="5:5" ht="22.5" customHeight="1">
      <c r="E19412" s="612">
        <f t="shared" si="232"/>
        <v>3764362.2</v>
      </c>
    </row>
    <row r="19413" spans="5:5" ht="22.5" customHeight="1">
      <c r="E19413" s="612">
        <f t="shared" si="232"/>
        <v>3764362.2</v>
      </c>
    </row>
    <row r="19414" spans="5:5" ht="22.5" customHeight="1">
      <c r="E19414" s="612">
        <f t="shared" si="232"/>
        <v>3764362.2</v>
      </c>
    </row>
    <row r="19415" spans="5:5" ht="22.5" customHeight="1">
      <c r="E19415" s="612">
        <f t="shared" si="232"/>
        <v>3764362.2</v>
      </c>
    </row>
    <row r="19416" spans="5:5" ht="22.5" customHeight="1">
      <c r="E19416" s="612">
        <f t="shared" si="232"/>
        <v>3764362.2</v>
      </c>
    </row>
    <row r="19417" spans="5:5" ht="22.5" customHeight="1">
      <c r="E19417" s="612">
        <f t="shared" si="232"/>
        <v>3764362.2</v>
      </c>
    </row>
    <row r="19418" spans="5:5" ht="22.5" customHeight="1">
      <c r="E19418" s="612">
        <f t="shared" si="232"/>
        <v>3764362.2</v>
      </c>
    </row>
    <row r="19419" spans="5:5" ht="22.5" customHeight="1">
      <c r="E19419" s="612">
        <f t="shared" si="232"/>
        <v>3764362.2</v>
      </c>
    </row>
    <row r="19420" spans="5:5" ht="22.5" customHeight="1">
      <c r="E19420" s="612">
        <f t="shared" si="232"/>
        <v>3764362.2</v>
      </c>
    </row>
    <row r="19421" spans="5:5" ht="22.5" customHeight="1">
      <c r="E19421" s="612">
        <f t="shared" si="232"/>
        <v>3764362.2</v>
      </c>
    </row>
    <row r="19422" spans="5:5" ht="22.5" customHeight="1">
      <c r="E19422" s="612">
        <f t="shared" si="232"/>
        <v>3764362.2</v>
      </c>
    </row>
    <row r="19423" spans="5:5" ht="22.5" customHeight="1">
      <c r="E19423" s="612">
        <f t="shared" si="232"/>
        <v>3764362.2</v>
      </c>
    </row>
    <row r="19424" spans="5:5" ht="22.5" customHeight="1">
      <c r="E19424" s="612">
        <f t="shared" si="232"/>
        <v>3764362.2</v>
      </c>
    </row>
    <row r="19425" spans="5:5" ht="22.5" customHeight="1">
      <c r="E19425" s="612">
        <f t="shared" si="232"/>
        <v>3764362.2</v>
      </c>
    </row>
    <row r="19426" spans="5:5" ht="22.5" customHeight="1">
      <c r="E19426" s="612">
        <f t="shared" si="232"/>
        <v>3764362.2</v>
      </c>
    </row>
    <row r="19427" spans="5:5" ht="22.5" customHeight="1">
      <c r="E19427" s="612">
        <f t="shared" si="232"/>
        <v>3764362.2</v>
      </c>
    </row>
    <row r="19428" spans="5:5" ht="22.5" customHeight="1">
      <c r="E19428" s="612">
        <f t="shared" si="232"/>
        <v>3764362.2</v>
      </c>
    </row>
    <row r="19429" spans="5:5" ht="22.5" customHeight="1">
      <c r="E19429" s="612">
        <f t="shared" si="232"/>
        <v>3764362.2</v>
      </c>
    </row>
    <row r="19430" spans="5:5" ht="22.5" customHeight="1">
      <c r="E19430" s="612">
        <f t="shared" si="232"/>
        <v>3764362.2</v>
      </c>
    </row>
    <row r="19431" spans="5:5" ht="22.5" customHeight="1">
      <c r="E19431" s="612">
        <f t="shared" si="232"/>
        <v>3764362.2</v>
      </c>
    </row>
    <row r="19432" spans="5:5" ht="22.5" customHeight="1">
      <c r="E19432" s="612">
        <f t="shared" si="232"/>
        <v>3764362.2</v>
      </c>
    </row>
    <row r="19433" spans="5:5" ht="22.5" customHeight="1">
      <c r="E19433" s="612">
        <f t="shared" si="232"/>
        <v>3764362.2</v>
      </c>
    </row>
    <row r="19434" spans="5:5" ht="22.5" customHeight="1">
      <c r="E19434" s="612">
        <f t="shared" si="232"/>
        <v>3764362.2</v>
      </c>
    </row>
    <row r="19435" spans="5:5" ht="22.5" customHeight="1">
      <c r="E19435" s="612">
        <f t="shared" si="232"/>
        <v>3764362.2</v>
      </c>
    </row>
    <row r="19436" spans="5:5" ht="22.5" customHeight="1">
      <c r="E19436" s="612">
        <f t="shared" si="232"/>
        <v>3764362.2</v>
      </c>
    </row>
    <row r="19437" spans="5:5" ht="22.5" customHeight="1">
      <c r="E19437" s="612">
        <f t="shared" si="232"/>
        <v>3764362.2</v>
      </c>
    </row>
    <row r="19438" spans="5:5" ht="22.5" customHeight="1">
      <c r="E19438" s="612">
        <f t="shared" si="232"/>
        <v>3764362.2</v>
      </c>
    </row>
    <row r="19439" spans="5:5" ht="22.5" customHeight="1">
      <c r="E19439" s="612">
        <f t="shared" si="232"/>
        <v>3764362.2</v>
      </c>
    </row>
    <row r="19440" spans="5:5" ht="22.5" customHeight="1">
      <c r="E19440" s="612">
        <f t="shared" si="232"/>
        <v>3764362.2</v>
      </c>
    </row>
    <row r="19441" spans="5:5" ht="22.5" customHeight="1">
      <c r="E19441" s="612">
        <f t="shared" si="232"/>
        <v>3764362.2</v>
      </c>
    </row>
    <row r="19442" spans="5:5" ht="22.5" customHeight="1">
      <c r="E19442" s="612">
        <f t="shared" si="232"/>
        <v>3764362.2</v>
      </c>
    </row>
    <row r="19443" spans="5:5" ht="22.5" customHeight="1">
      <c r="E19443" s="612">
        <f t="shared" si="232"/>
        <v>3764362.2</v>
      </c>
    </row>
    <row r="19444" spans="5:5" ht="22.5" customHeight="1">
      <c r="E19444" s="612">
        <f t="shared" si="232"/>
        <v>3764362.2</v>
      </c>
    </row>
    <row r="19445" spans="5:5" ht="22.5" customHeight="1">
      <c r="E19445" s="612">
        <f t="shared" si="232"/>
        <v>3764362.2</v>
      </c>
    </row>
    <row r="19446" spans="5:5" ht="22.5" customHeight="1">
      <c r="E19446" s="612">
        <f t="shared" si="232"/>
        <v>3764362.2</v>
      </c>
    </row>
    <row r="19447" spans="5:5" ht="22.5" customHeight="1">
      <c r="E19447" s="612">
        <f t="shared" si="232"/>
        <v>3764362.2</v>
      </c>
    </row>
    <row r="19448" spans="5:5" ht="22.5" customHeight="1">
      <c r="E19448" s="612">
        <f t="shared" si="232"/>
        <v>3764362.2</v>
      </c>
    </row>
    <row r="19449" spans="5:5" ht="22.5" customHeight="1">
      <c r="E19449" s="612">
        <f t="shared" si="232"/>
        <v>3764362.2</v>
      </c>
    </row>
    <row r="19450" spans="5:5" ht="22.5" customHeight="1">
      <c r="E19450" s="612">
        <f t="shared" si="232"/>
        <v>3764362.2</v>
      </c>
    </row>
    <row r="19451" spans="5:5" ht="22.5" customHeight="1">
      <c r="E19451" s="612">
        <f t="shared" si="232"/>
        <v>3764362.2</v>
      </c>
    </row>
    <row r="19452" spans="5:5" ht="22.5" customHeight="1">
      <c r="E19452" s="612">
        <f t="shared" si="232"/>
        <v>3764362.2</v>
      </c>
    </row>
    <row r="19453" spans="5:5" ht="22.5" customHeight="1">
      <c r="E19453" s="612">
        <f t="shared" si="232"/>
        <v>3764362.2</v>
      </c>
    </row>
    <row r="19454" spans="5:5" ht="22.5" customHeight="1">
      <c r="E19454" s="612">
        <f t="shared" si="232"/>
        <v>3764362.2</v>
      </c>
    </row>
    <row r="19455" spans="5:5" ht="22.5" customHeight="1">
      <c r="E19455" s="612">
        <f t="shared" si="232"/>
        <v>3764362.2</v>
      </c>
    </row>
    <row r="19456" spans="5:5" ht="22.5" customHeight="1">
      <c r="E19456" s="612">
        <f t="shared" si="232"/>
        <v>3764362.2</v>
      </c>
    </row>
    <row r="19457" spans="5:5" ht="22.5" customHeight="1">
      <c r="E19457" s="612">
        <f t="shared" si="232"/>
        <v>3764362.2</v>
      </c>
    </row>
    <row r="19458" spans="5:5" ht="22.5" customHeight="1">
      <c r="E19458" s="612">
        <f t="shared" si="232"/>
        <v>3764362.2</v>
      </c>
    </row>
    <row r="19459" spans="5:5" ht="22.5" customHeight="1">
      <c r="E19459" s="612">
        <f t="shared" si="232"/>
        <v>3764362.2</v>
      </c>
    </row>
    <row r="19460" spans="5:5" ht="22.5" customHeight="1">
      <c r="E19460" s="612">
        <f t="shared" si="232"/>
        <v>3764362.2</v>
      </c>
    </row>
    <row r="19461" spans="5:5" ht="22.5" customHeight="1">
      <c r="E19461" s="612">
        <f t="shared" si="232"/>
        <v>3764362.2</v>
      </c>
    </row>
    <row r="19462" spans="5:5" ht="22.5" customHeight="1">
      <c r="E19462" s="612">
        <f t="shared" si="232"/>
        <v>3764362.2</v>
      </c>
    </row>
    <row r="19463" spans="5:5" ht="22.5" customHeight="1">
      <c r="E19463" s="612">
        <f t="shared" si="232"/>
        <v>3764362.2</v>
      </c>
    </row>
    <row r="19464" spans="5:5" ht="22.5" customHeight="1">
      <c r="E19464" s="612">
        <f t="shared" si="232"/>
        <v>3764362.2</v>
      </c>
    </row>
    <row r="19465" spans="5:5" ht="22.5" customHeight="1">
      <c r="E19465" s="612">
        <f t="shared" si="232"/>
        <v>3764362.2</v>
      </c>
    </row>
    <row r="19466" spans="5:5" ht="22.5" customHeight="1">
      <c r="E19466" s="612">
        <f t="shared" ref="E19466:E19529" si="233">E19465-D19466+C19466</f>
        <v>3764362.2</v>
      </c>
    </row>
    <row r="19467" spans="5:5" ht="22.5" customHeight="1">
      <c r="E19467" s="612">
        <f t="shared" si="233"/>
        <v>3764362.2</v>
      </c>
    </row>
    <row r="19468" spans="5:5" ht="22.5" customHeight="1">
      <c r="E19468" s="612">
        <f t="shared" si="233"/>
        <v>3764362.2</v>
      </c>
    </row>
    <row r="19469" spans="5:5" ht="22.5" customHeight="1">
      <c r="E19469" s="612">
        <f t="shared" si="233"/>
        <v>3764362.2</v>
      </c>
    </row>
    <row r="19470" spans="5:5" ht="22.5" customHeight="1">
      <c r="E19470" s="612">
        <f t="shared" si="233"/>
        <v>3764362.2</v>
      </c>
    </row>
    <row r="19471" spans="5:5" ht="22.5" customHeight="1">
      <c r="E19471" s="612">
        <f t="shared" si="233"/>
        <v>3764362.2</v>
      </c>
    </row>
    <row r="19472" spans="5:5" ht="22.5" customHeight="1">
      <c r="E19472" s="612">
        <f t="shared" si="233"/>
        <v>3764362.2</v>
      </c>
    </row>
    <row r="19473" spans="5:5" ht="22.5" customHeight="1">
      <c r="E19473" s="612">
        <f t="shared" si="233"/>
        <v>3764362.2</v>
      </c>
    </row>
    <row r="19474" spans="5:5" ht="22.5" customHeight="1">
      <c r="E19474" s="612">
        <f t="shared" si="233"/>
        <v>3764362.2</v>
      </c>
    </row>
    <row r="19475" spans="5:5" ht="22.5" customHeight="1">
      <c r="E19475" s="612">
        <f t="shared" si="233"/>
        <v>3764362.2</v>
      </c>
    </row>
    <row r="19476" spans="5:5" ht="22.5" customHeight="1">
      <c r="E19476" s="612">
        <f t="shared" si="233"/>
        <v>3764362.2</v>
      </c>
    </row>
    <row r="19477" spans="5:5" ht="22.5" customHeight="1">
      <c r="E19477" s="612">
        <f t="shared" si="233"/>
        <v>3764362.2</v>
      </c>
    </row>
    <row r="19478" spans="5:5" ht="22.5" customHeight="1">
      <c r="E19478" s="612">
        <f t="shared" si="233"/>
        <v>3764362.2</v>
      </c>
    </row>
    <row r="19479" spans="5:5" ht="22.5" customHeight="1">
      <c r="E19479" s="612">
        <f t="shared" si="233"/>
        <v>3764362.2</v>
      </c>
    </row>
    <row r="19480" spans="5:5" ht="22.5" customHeight="1">
      <c r="E19480" s="612">
        <f t="shared" si="233"/>
        <v>3764362.2</v>
      </c>
    </row>
    <row r="19481" spans="5:5" ht="22.5" customHeight="1">
      <c r="E19481" s="612">
        <f t="shared" si="233"/>
        <v>3764362.2</v>
      </c>
    </row>
    <row r="19482" spans="5:5" ht="22.5" customHeight="1">
      <c r="E19482" s="612">
        <f t="shared" si="233"/>
        <v>3764362.2</v>
      </c>
    </row>
    <row r="19483" spans="5:5" ht="22.5" customHeight="1">
      <c r="E19483" s="612">
        <f t="shared" si="233"/>
        <v>3764362.2</v>
      </c>
    </row>
    <row r="19484" spans="5:5" ht="22.5" customHeight="1">
      <c r="E19484" s="612">
        <f t="shared" si="233"/>
        <v>3764362.2</v>
      </c>
    </row>
    <row r="19485" spans="5:5" ht="22.5" customHeight="1">
      <c r="E19485" s="612">
        <f t="shared" si="233"/>
        <v>3764362.2</v>
      </c>
    </row>
    <row r="19486" spans="5:5" ht="22.5" customHeight="1">
      <c r="E19486" s="612">
        <f t="shared" si="233"/>
        <v>3764362.2</v>
      </c>
    </row>
    <row r="19487" spans="5:5" ht="22.5" customHeight="1">
      <c r="E19487" s="612">
        <f t="shared" si="233"/>
        <v>3764362.2</v>
      </c>
    </row>
    <row r="19488" spans="5:5" ht="22.5" customHeight="1">
      <c r="E19488" s="612">
        <f t="shared" si="233"/>
        <v>3764362.2</v>
      </c>
    </row>
    <row r="19489" spans="5:5" ht="22.5" customHeight="1">
      <c r="E19489" s="612">
        <f t="shared" si="233"/>
        <v>3764362.2</v>
      </c>
    </row>
    <row r="19490" spans="5:5" ht="22.5" customHeight="1">
      <c r="E19490" s="612">
        <f t="shared" si="233"/>
        <v>3764362.2</v>
      </c>
    </row>
    <row r="19491" spans="5:5" ht="22.5" customHeight="1">
      <c r="E19491" s="612">
        <f t="shared" si="233"/>
        <v>3764362.2</v>
      </c>
    </row>
    <row r="19492" spans="5:5" ht="22.5" customHeight="1">
      <c r="E19492" s="612">
        <f t="shared" si="233"/>
        <v>3764362.2</v>
      </c>
    </row>
    <row r="19493" spans="5:5" ht="22.5" customHeight="1">
      <c r="E19493" s="612">
        <f t="shared" si="233"/>
        <v>3764362.2</v>
      </c>
    </row>
    <row r="19494" spans="5:5" ht="22.5" customHeight="1">
      <c r="E19494" s="612">
        <f t="shared" si="233"/>
        <v>3764362.2</v>
      </c>
    </row>
    <row r="19495" spans="5:5" ht="22.5" customHeight="1">
      <c r="E19495" s="612">
        <f t="shared" si="233"/>
        <v>3764362.2</v>
      </c>
    </row>
    <row r="19496" spans="5:5" ht="22.5" customHeight="1">
      <c r="E19496" s="612">
        <f t="shared" si="233"/>
        <v>3764362.2</v>
      </c>
    </row>
    <row r="19497" spans="5:5" ht="22.5" customHeight="1">
      <c r="E19497" s="612">
        <f t="shared" si="233"/>
        <v>3764362.2</v>
      </c>
    </row>
    <row r="19498" spans="5:5" ht="22.5" customHeight="1">
      <c r="E19498" s="612">
        <f t="shared" si="233"/>
        <v>3764362.2</v>
      </c>
    </row>
    <row r="19499" spans="5:5" ht="22.5" customHeight="1">
      <c r="E19499" s="612">
        <f t="shared" si="233"/>
        <v>3764362.2</v>
      </c>
    </row>
    <row r="19500" spans="5:5" ht="22.5" customHeight="1">
      <c r="E19500" s="612">
        <f t="shared" si="233"/>
        <v>3764362.2</v>
      </c>
    </row>
    <row r="19501" spans="5:5" ht="22.5" customHeight="1">
      <c r="E19501" s="612">
        <f t="shared" si="233"/>
        <v>3764362.2</v>
      </c>
    </row>
    <row r="19502" spans="5:5" ht="22.5" customHeight="1">
      <c r="E19502" s="612">
        <f t="shared" si="233"/>
        <v>3764362.2</v>
      </c>
    </row>
    <row r="19503" spans="5:5" ht="22.5" customHeight="1">
      <c r="E19503" s="612">
        <f t="shared" si="233"/>
        <v>3764362.2</v>
      </c>
    </row>
    <row r="19504" spans="5:5" ht="22.5" customHeight="1">
      <c r="E19504" s="612">
        <f t="shared" si="233"/>
        <v>3764362.2</v>
      </c>
    </row>
    <row r="19505" spans="5:5" ht="22.5" customHeight="1">
      <c r="E19505" s="612">
        <f t="shared" si="233"/>
        <v>3764362.2</v>
      </c>
    </row>
    <row r="19506" spans="5:5" ht="22.5" customHeight="1">
      <c r="E19506" s="612">
        <f t="shared" si="233"/>
        <v>3764362.2</v>
      </c>
    </row>
    <row r="19507" spans="5:5" ht="22.5" customHeight="1">
      <c r="E19507" s="612">
        <f t="shared" si="233"/>
        <v>3764362.2</v>
      </c>
    </row>
    <row r="19508" spans="5:5" ht="22.5" customHeight="1">
      <c r="E19508" s="612">
        <f t="shared" si="233"/>
        <v>3764362.2</v>
      </c>
    </row>
    <row r="19509" spans="5:5" ht="22.5" customHeight="1">
      <c r="E19509" s="612">
        <f t="shared" si="233"/>
        <v>3764362.2</v>
      </c>
    </row>
    <row r="19510" spans="5:5" ht="22.5" customHeight="1">
      <c r="E19510" s="612">
        <f t="shared" si="233"/>
        <v>3764362.2</v>
      </c>
    </row>
    <row r="19511" spans="5:5" ht="22.5" customHeight="1">
      <c r="E19511" s="612">
        <f t="shared" si="233"/>
        <v>3764362.2</v>
      </c>
    </row>
    <row r="19512" spans="5:5" ht="22.5" customHeight="1">
      <c r="E19512" s="612">
        <f t="shared" si="233"/>
        <v>3764362.2</v>
      </c>
    </row>
    <row r="19513" spans="5:5" ht="22.5" customHeight="1">
      <c r="E19513" s="612">
        <f t="shared" si="233"/>
        <v>3764362.2</v>
      </c>
    </row>
    <row r="19514" spans="5:5" ht="22.5" customHeight="1">
      <c r="E19514" s="612">
        <f t="shared" si="233"/>
        <v>3764362.2</v>
      </c>
    </row>
    <row r="19515" spans="5:5" ht="22.5" customHeight="1">
      <c r="E19515" s="612">
        <f t="shared" si="233"/>
        <v>3764362.2</v>
      </c>
    </row>
    <row r="19516" spans="5:5" ht="22.5" customHeight="1">
      <c r="E19516" s="612">
        <f t="shared" si="233"/>
        <v>3764362.2</v>
      </c>
    </row>
    <row r="19517" spans="5:5" ht="22.5" customHeight="1">
      <c r="E19517" s="612">
        <f t="shared" si="233"/>
        <v>3764362.2</v>
      </c>
    </row>
    <row r="19518" spans="5:5" ht="22.5" customHeight="1">
      <c r="E19518" s="612">
        <f t="shared" si="233"/>
        <v>3764362.2</v>
      </c>
    </row>
    <row r="19519" spans="5:5" ht="22.5" customHeight="1">
      <c r="E19519" s="612">
        <f t="shared" si="233"/>
        <v>3764362.2</v>
      </c>
    </row>
    <row r="19520" spans="5:5" ht="22.5" customHeight="1">
      <c r="E19520" s="612">
        <f t="shared" si="233"/>
        <v>3764362.2</v>
      </c>
    </row>
    <row r="19521" spans="5:5" ht="22.5" customHeight="1">
      <c r="E19521" s="612">
        <f t="shared" si="233"/>
        <v>3764362.2</v>
      </c>
    </row>
    <row r="19522" spans="5:5" ht="22.5" customHeight="1">
      <c r="E19522" s="612">
        <f t="shared" si="233"/>
        <v>3764362.2</v>
      </c>
    </row>
    <row r="19523" spans="5:5" ht="22.5" customHeight="1">
      <c r="E19523" s="612">
        <f t="shared" si="233"/>
        <v>3764362.2</v>
      </c>
    </row>
    <row r="19524" spans="5:5" ht="22.5" customHeight="1">
      <c r="E19524" s="612">
        <f t="shared" si="233"/>
        <v>3764362.2</v>
      </c>
    </row>
    <row r="19525" spans="5:5" ht="22.5" customHeight="1">
      <c r="E19525" s="612">
        <f t="shared" si="233"/>
        <v>3764362.2</v>
      </c>
    </row>
    <row r="19526" spans="5:5" ht="22.5" customHeight="1">
      <c r="E19526" s="612">
        <f t="shared" si="233"/>
        <v>3764362.2</v>
      </c>
    </row>
    <row r="19527" spans="5:5" ht="22.5" customHeight="1">
      <c r="E19527" s="612">
        <f t="shared" si="233"/>
        <v>3764362.2</v>
      </c>
    </row>
    <row r="19528" spans="5:5" ht="22.5" customHeight="1">
      <c r="E19528" s="612">
        <f t="shared" si="233"/>
        <v>3764362.2</v>
      </c>
    </row>
    <row r="19529" spans="5:5" ht="22.5" customHeight="1">
      <c r="E19529" s="612">
        <f t="shared" si="233"/>
        <v>3764362.2</v>
      </c>
    </row>
    <row r="19530" spans="5:5" ht="22.5" customHeight="1">
      <c r="E19530" s="612">
        <f t="shared" ref="E19530:E19593" si="234">E19529-D19530+C19530</f>
        <v>3764362.2</v>
      </c>
    </row>
    <row r="19531" spans="5:5" ht="22.5" customHeight="1">
      <c r="E19531" s="612">
        <f t="shared" si="234"/>
        <v>3764362.2</v>
      </c>
    </row>
    <row r="19532" spans="5:5" ht="22.5" customHeight="1">
      <c r="E19532" s="612">
        <f t="shared" si="234"/>
        <v>3764362.2</v>
      </c>
    </row>
    <row r="19533" spans="5:5" ht="22.5" customHeight="1">
      <c r="E19533" s="612">
        <f t="shared" si="234"/>
        <v>3764362.2</v>
      </c>
    </row>
    <row r="19534" spans="5:5" ht="22.5" customHeight="1">
      <c r="E19534" s="612">
        <f t="shared" si="234"/>
        <v>3764362.2</v>
      </c>
    </row>
    <row r="19535" spans="5:5" ht="22.5" customHeight="1">
      <c r="E19535" s="612">
        <f t="shared" si="234"/>
        <v>3764362.2</v>
      </c>
    </row>
    <row r="19536" spans="5:5" ht="22.5" customHeight="1">
      <c r="E19536" s="612">
        <f t="shared" si="234"/>
        <v>3764362.2</v>
      </c>
    </row>
    <row r="19537" spans="5:5" ht="22.5" customHeight="1">
      <c r="E19537" s="612">
        <f t="shared" si="234"/>
        <v>3764362.2</v>
      </c>
    </row>
    <row r="19538" spans="5:5" ht="22.5" customHeight="1">
      <c r="E19538" s="612">
        <f t="shared" si="234"/>
        <v>3764362.2</v>
      </c>
    </row>
    <row r="19539" spans="5:5" ht="22.5" customHeight="1">
      <c r="E19539" s="612">
        <f t="shared" si="234"/>
        <v>3764362.2</v>
      </c>
    </row>
    <row r="19540" spans="5:5" ht="22.5" customHeight="1">
      <c r="E19540" s="612">
        <f t="shared" si="234"/>
        <v>3764362.2</v>
      </c>
    </row>
    <row r="19541" spans="5:5" ht="22.5" customHeight="1">
      <c r="E19541" s="612">
        <f t="shared" si="234"/>
        <v>3764362.2</v>
      </c>
    </row>
    <row r="19542" spans="5:5" ht="22.5" customHeight="1">
      <c r="E19542" s="612">
        <f t="shared" si="234"/>
        <v>3764362.2</v>
      </c>
    </row>
    <row r="19543" spans="5:5" ht="22.5" customHeight="1">
      <c r="E19543" s="612">
        <f t="shared" si="234"/>
        <v>3764362.2</v>
      </c>
    </row>
    <row r="19544" spans="5:5" ht="22.5" customHeight="1">
      <c r="E19544" s="612">
        <f t="shared" si="234"/>
        <v>3764362.2</v>
      </c>
    </row>
    <row r="19545" spans="5:5" ht="22.5" customHeight="1">
      <c r="E19545" s="612">
        <f t="shared" si="234"/>
        <v>3764362.2</v>
      </c>
    </row>
    <row r="19546" spans="5:5" ht="22.5" customHeight="1">
      <c r="E19546" s="612">
        <f t="shared" si="234"/>
        <v>3764362.2</v>
      </c>
    </row>
    <row r="19547" spans="5:5" ht="22.5" customHeight="1">
      <c r="E19547" s="612">
        <f t="shared" si="234"/>
        <v>3764362.2</v>
      </c>
    </row>
    <row r="19548" spans="5:5" ht="22.5" customHeight="1">
      <c r="E19548" s="612">
        <f t="shared" si="234"/>
        <v>3764362.2</v>
      </c>
    </row>
    <row r="19549" spans="5:5" ht="22.5" customHeight="1">
      <c r="E19549" s="612">
        <f t="shared" si="234"/>
        <v>3764362.2</v>
      </c>
    </row>
    <row r="19550" spans="5:5" ht="22.5" customHeight="1">
      <c r="E19550" s="612">
        <f t="shared" si="234"/>
        <v>3764362.2</v>
      </c>
    </row>
    <row r="19551" spans="5:5" ht="22.5" customHeight="1">
      <c r="E19551" s="612">
        <f t="shared" si="234"/>
        <v>3764362.2</v>
      </c>
    </row>
    <row r="19552" spans="5:5" ht="22.5" customHeight="1">
      <c r="E19552" s="612">
        <f t="shared" si="234"/>
        <v>3764362.2</v>
      </c>
    </row>
    <row r="19553" spans="5:5" ht="22.5" customHeight="1">
      <c r="E19553" s="612">
        <f t="shared" si="234"/>
        <v>3764362.2</v>
      </c>
    </row>
    <row r="19554" spans="5:5" ht="22.5" customHeight="1">
      <c r="E19554" s="612">
        <f t="shared" si="234"/>
        <v>3764362.2</v>
      </c>
    </row>
    <row r="19555" spans="5:5" ht="22.5" customHeight="1">
      <c r="E19555" s="612">
        <f t="shared" si="234"/>
        <v>3764362.2</v>
      </c>
    </row>
    <row r="19556" spans="5:5" ht="22.5" customHeight="1">
      <c r="E19556" s="612">
        <f t="shared" si="234"/>
        <v>3764362.2</v>
      </c>
    </row>
    <row r="19557" spans="5:5" ht="22.5" customHeight="1">
      <c r="E19557" s="612">
        <f t="shared" si="234"/>
        <v>3764362.2</v>
      </c>
    </row>
    <row r="19558" spans="5:5" ht="22.5" customHeight="1">
      <c r="E19558" s="612">
        <f t="shared" si="234"/>
        <v>3764362.2</v>
      </c>
    </row>
    <row r="19559" spans="5:5" ht="22.5" customHeight="1">
      <c r="E19559" s="612">
        <f t="shared" si="234"/>
        <v>3764362.2</v>
      </c>
    </row>
    <row r="19560" spans="5:5" ht="22.5" customHeight="1">
      <c r="E19560" s="612">
        <f t="shared" si="234"/>
        <v>3764362.2</v>
      </c>
    </row>
    <row r="19561" spans="5:5" ht="22.5" customHeight="1">
      <c r="E19561" s="612">
        <f t="shared" si="234"/>
        <v>3764362.2</v>
      </c>
    </row>
    <row r="19562" spans="5:5" ht="22.5" customHeight="1">
      <c r="E19562" s="612">
        <f t="shared" si="234"/>
        <v>3764362.2</v>
      </c>
    </row>
    <row r="19563" spans="5:5" ht="22.5" customHeight="1">
      <c r="E19563" s="612">
        <f t="shared" si="234"/>
        <v>3764362.2</v>
      </c>
    </row>
    <row r="19564" spans="5:5" ht="22.5" customHeight="1">
      <c r="E19564" s="612">
        <f t="shared" si="234"/>
        <v>3764362.2</v>
      </c>
    </row>
    <row r="19565" spans="5:5" ht="22.5" customHeight="1">
      <c r="E19565" s="612">
        <f t="shared" si="234"/>
        <v>3764362.2</v>
      </c>
    </row>
    <row r="19566" spans="5:5" ht="22.5" customHeight="1">
      <c r="E19566" s="612">
        <f t="shared" si="234"/>
        <v>3764362.2</v>
      </c>
    </row>
    <row r="19567" spans="5:5" ht="22.5" customHeight="1">
      <c r="E19567" s="612">
        <f t="shared" si="234"/>
        <v>3764362.2</v>
      </c>
    </row>
    <row r="19568" spans="5:5" ht="22.5" customHeight="1">
      <c r="E19568" s="612">
        <f t="shared" si="234"/>
        <v>3764362.2</v>
      </c>
    </row>
    <row r="19569" spans="5:5" ht="22.5" customHeight="1">
      <c r="E19569" s="612">
        <f t="shared" si="234"/>
        <v>3764362.2</v>
      </c>
    </row>
    <row r="19570" spans="5:5" ht="22.5" customHeight="1">
      <c r="E19570" s="612">
        <f t="shared" si="234"/>
        <v>3764362.2</v>
      </c>
    </row>
    <row r="19571" spans="5:5" ht="22.5" customHeight="1">
      <c r="E19571" s="612">
        <f t="shared" si="234"/>
        <v>3764362.2</v>
      </c>
    </row>
    <row r="19572" spans="5:5" ht="22.5" customHeight="1">
      <c r="E19572" s="612">
        <f t="shared" si="234"/>
        <v>3764362.2</v>
      </c>
    </row>
    <row r="19573" spans="5:5" ht="22.5" customHeight="1">
      <c r="E19573" s="612">
        <f t="shared" si="234"/>
        <v>3764362.2</v>
      </c>
    </row>
    <row r="19574" spans="5:5" ht="22.5" customHeight="1">
      <c r="E19574" s="612">
        <f t="shared" si="234"/>
        <v>3764362.2</v>
      </c>
    </row>
    <row r="19575" spans="5:5" ht="22.5" customHeight="1">
      <c r="E19575" s="612">
        <f t="shared" si="234"/>
        <v>3764362.2</v>
      </c>
    </row>
    <row r="19576" spans="5:5" ht="22.5" customHeight="1">
      <c r="E19576" s="612">
        <f t="shared" si="234"/>
        <v>3764362.2</v>
      </c>
    </row>
    <row r="19577" spans="5:5" ht="22.5" customHeight="1">
      <c r="E19577" s="612">
        <f t="shared" si="234"/>
        <v>3764362.2</v>
      </c>
    </row>
    <row r="19578" spans="5:5" ht="22.5" customHeight="1">
      <c r="E19578" s="612">
        <f t="shared" si="234"/>
        <v>3764362.2</v>
      </c>
    </row>
    <row r="19579" spans="5:5" ht="22.5" customHeight="1">
      <c r="E19579" s="612">
        <f t="shared" si="234"/>
        <v>3764362.2</v>
      </c>
    </row>
    <row r="19580" spans="5:5" ht="22.5" customHeight="1">
      <c r="E19580" s="612">
        <f t="shared" si="234"/>
        <v>3764362.2</v>
      </c>
    </row>
    <row r="19581" spans="5:5" ht="22.5" customHeight="1">
      <c r="E19581" s="612">
        <f t="shared" si="234"/>
        <v>3764362.2</v>
      </c>
    </row>
    <row r="19582" spans="5:5" ht="22.5" customHeight="1">
      <c r="E19582" s="612">
        <f t="shared" si="234"/>
        <v>3764362.2</v>
      </c>
    </row>
    <row r="19583" spans="5:5" ht="22.5" customHeight="1">
      <c r="E19583" s="612">
        <f t="shared" si="234"/>
        <v>3764362.2</v>
      </c>
    </row>
    <row r="19584" spans="5:5" ht="22.5" customHeight="1">
      <c r="E19584" s="612">
        <f t="shared" si="234"/>
        <v>3764362.2</v>
      </c>
    </row>
    <row r="19585" spans="5:5" ht="22.5" customHeight="1">
      <c r="E19585" s="612">
        <f t="shared" si="234"/>
        <v>3764362.2</v>
      </c>
    </row>
    <row r="19586" spans="5:5" ht="22.5" customHeight="1">
      <c r="E19586" s="612">
        <f t="shared" si="234"/>
        <v>3764362.2</v>
      </c>
    </row>
    <row r="19587" spans="5:5" ht="22.5" customHeight="1">
      <c r="E19587" s="612">
        <f t="shared" si="234"/>
        <v>3764362.2</v>
      </c>
    </row>
    <row r="19588" spans="5:5" ht="22.5" customHeight="1">
      <c r="E19588" s="612">
        <f t="shared" si="234"/>
        <v>3764362.2</v>
      </c>
    </row>
    <row r="19589" spans="5:5" ht="22.5" customHeight="1">
      <c r="E19589" s="612">
        <f t="shared" si="234"/>
        <v>3764362.2</v>
      </c>
    </row>
    <row r="19590" spans="5:5" ht="22.5" customHeight="1">
      <c r="E19590" s="612">
        <f t="shared" si="234"/>
        <v>3764362.2</v>
      </c>
    </row>
    <row r="19591" spans="5:5" ht="22.5" customHeight="1">
      <c r="E19591" s="612">
        <f t="shared" si="234"/>
        <v>3764362.2</v>
      </c>
    </row>
    <row r="19592" spans="5:5" ht="22.5" customHeight="1">
      <c r="E19592" s="612">
        <f t="shared" si="234"/>
        <v>3764362.2</v>
      </c>
    </row>
    <row r="19593" spans="5:5" ht="22.5" customHeight="1">
      <c r="E19593" s="612">
        <f t="shared" si="234"/>
        <v>3764362.2</v>
      </c>
    </row>
    <row r="19594" spans="5:5" ht="22.5" customHeight="1">
      <c r="E19594" s="612">
        <f t="shared" ref="E19594:E19657" si="235">E19593-D19594+C19594</f>
        <v>3764362.2</v>
      </c>
    </row>
    <row r="19595" spans="5:5" ht="22.5" customHeight="1">
      <c r="E19595" s="612">
        <f t="shared" si="235"/>
        <v>3764362.2</v>
      </c>
    </row>
    <row r="19596" spans="5:5" ht="22.5" customHeight="1">
      <c r="E19596" s="612">
        <f t="shared" si="235"/>
        <v>3764362.2</v>
      </c>
    </row>
    <row r="19597" spans="5:5" ht="22.5" customHeight="1">
      <c r="E19597" s="612">
        <f t="shared" si="235"/>
        <v>3764362.2</v>
      </c>
    </row>
    <row r="19598" spans="5:5" ht="22.5" customHeight="1">
      <c r="E19598" s="612">
        <f t="shared" si="235"/>
        <v>3764362.2</v>
      </c>
    </row>
    <row r="19599" spans="5:5" ht="22.5" customHeight="1">
      <c r="E19599" s="612">
        <f t="shared" si="235"/>
        <v>3764362.2</v>
      </c>
    </row>
    <row r="19600" spans="5:5" ht="22.5" customHeight="1">
      <c r="E19600" s="612">
        <f t="shared" si="235"/>
        <v>3764362.2</v>
      </c>
    </row>
    <row r="19601" spans="5:5" ht="22.5" customHeight="1">
      <c r="E19601" s="612">
        <f t="shared" si="235"/>
        <v>3764362.2</v>
      </c>
    </row>
    <row r="19602" spans="5:5" ht="22.5" customHeight="1">
      <c r="E19602" s="612">
        <f t="shared" si="235"/>
        <v>3764362.2</v>
      </c>
    </row>
    <row r="19603" spans="5:5" ht="22.5" customHeight="1">
      <c r="E19603" s="612">
        <f t="shared" si="235"/>
        <v>3764362.2</v>
      </c>
    </row>
    <row r="19604" spans="5:5" ht="22.5" customHeight="1">
      <c r="E19604" s="612">
        <f t="shared" si="235"/>
        <v>3764362.2</v>
      </c>
    </row>
    <row r="19605" spans="5:5" ht="22.5" customHeight="1">
      <c r="E19605" s="612">
        <f t="shared" si="235"/>
        <v>3764362.2</v>
      </c>
    </row>
    <row r="19606" spans="5:5" ht="22.5" customHeight="1">
      <c r="E19606" s="612">
        <f t="shared" si="235"/>
        <v>3764362.2</v>
      </c>
    </row>
    <row r="19607" spans="5:5" ht="22.5" customHeight="1">
      <c r="E19607" s="612">
        <f t="shared" si="235"/>
        <v>3764362.2</v>
      </c>
    </row>
    <row r="19608" spans="5:5" ht="22.5" customHeight="1">
      <c r="E19608" s="612">
        <f t="shared" si="235"/>
        <v>3764362.2</v>
      </c>
    </row>
    <row r="19609" spans="5:5" ht="22.5" customHeight="1">
      <c r="E19609" s="612">
        <f t="shared" si="235"/>
        <v>3764362.2</v>
      </c>
    </row>
    <row r="19610" spans="5:5" ht="22.5" customHeight="1">
      <c r="E19610" s="612">
        <f t="shared" si="235"/>
        <v>3764362.2</v>
      </c>
    </row>
    <row r="19611" spans="5:5" ht="22.5" customHeight="1">
      <c r="E19611" s="612">
        <f t="shared" si="235"/>
        <v>3764362.2</v>
      </c>
    </row>
    <row r="19612" spans="5:5" ht="22.5" customHeight="1">
      <c r="E19612" s="612">
        <f t="shared" si="235"/>
        <v>3764362.2</v>
      </c>
    </row>
    <row r="19613" spans="5:5" ht="22.5" customHeight="1">
      <c r="E19613" s="612">
        <f t="shared" si="235"/>
        <v>3764362.2</v>
      </c>
    </row>
    <row r="19614" spans="5:5" ht="22.5" customHeight="1">
      <c r="E19614" s="612">
        <f t="shared" si="235"/>
        <v>3764362.2</v>
      </c>
    </row>
    <row r="19615" spans="5:5" ht="22.5" customHeight="1">
      <c r="E19615" s="612">
        <f t="shared" si="235"/>
        <v>3764362.2</v>
      </c>
    </row>
    <row r="19616" spans="5:5" ht="22.5" customHeight="1">
      <c r="E19616" s="612">
        <f t="shared" si="235"/>
        <v>3764362.2</v>
      </c>
    </row>
    <row r="19617" spans="5:5" ht="22.5" customHeight="1">
      <c r="E19617" s="612">
        <f t="shared" si="235"/>
        <v>3764362.2</v>
      </c>
    </row>
    <row r="19618" spans="5:5" ht="22.5" customHeight="1">
      <c r="E19618" s="612">
        <f t="shared" si="235"/>
        <v>3764362.2</v>
      </c>
    </row>
    <row r="19619" spans="5:5" ht="22.5" customHeight="1">
      <c r="E19619" s="612">
        <f t="shared" si="235"/>
        <v>3764362.2</v>
      </c>
    </row>
    <row r="19620" spans="5:5" ht="22.5" customHeight="1">
      <c r="E19620" s="612">
        <f t="shared" si="235"/>
        <v>3764362.2</v>
      </c>
    </row>
    <row r="19621" spans="5:5" ht="22.5" customHeight="1">
      <c r="E19621" s="612">
        <f t="shared" si="235"/>
        <v>3764362.2</v>
      </c>
    </row>
    <row r="19622" spans="5:5" ht="22.5" customHeight="1">
      <c r="E19622" s="612">
        <f t="shared" si="235"/>
        <v>3764362.2</v>
      </c>
    </row>
    <row r="19623" spans="5:5" ht="22.5" customHeight="1">
      <c r="E19623" s="612">
        <f t="shared" si="235"/>
        <v>3764362.2</v>
      </c>
    </row>
    <row r="19624" spans="5:5" ht="22.5" customHeight="1">
      <c r="E19624" s="612">
        <f t="shared" si="235"/>
        <v>3764362.2</v>
      </c>
    </row>
    <row r="19625" spans="5:5" ht="22.5" customHeight="1">
      <c r="E19625" s="612">
        <f t="shared" si="235"/>
        <v>3764362.2</v>
      </c>
    </row>
    <row r="19626" spans="5:5" ht="22.5" customHeight="1">
      <c r="E19626" s="612">
        <f t="shared" si="235"/>
        <v>3764362.2</v>
      </c>
    </row>
    <row r="19627" spans="5:5" ht="22.5" customHeight="1">
      <c r="E19627" s="612">
        <f t="shared" si="235"/>
        <v>3764362.2</v>
      </c>
    </row>
    <row r="19628" spans="5:5" ht="22.5" customHeight="1">
      <c r="E19628" s="612">
        <f t="shared" si="235"/>
        <v>3764362.2</v>
      </c>
    </row>
    <row r="19629" spans="5:5" ht="22.5" customHeight="1">
      <c r="E19629" s="612">
        <f t="shared" si="235"/>
        <v>3764362.2</v>
      </c>
    </row>
    <row r="19630" spans="5:5" ht="22.5" customHeight="1">
      <c r="E19630" s="612">
        <f t="shared" si="235"/>
        <v>3764362.2</v>
      </c>
    </row>
    <row r="19631" spans="5:5" ht="22.5" customHeight="1">
      <c r="E19631" s="612">
        <f t="shared" si="235"/>
        <v>3764362.2</v>
      </c>
    </row>
    <row r="19632" spans="5:5" ht="22.5" customHeight="1">
      <c r="E19632" s="612">
        <f t="shared" si="235"/>
        <v>3764362.2</v>
      </c>
    </row>
    <row r="19633" spans="5:5" ht="22.5" customHeight="1">
      <c r="E19633" s="612">
        <f t="shared" si="235"/>
        <v>3764362.2</v>
      </c>
    </row>
    <row r="19634" spans="5:5" ht="22.5" customHeight="1">
      <c r="E19634" s="612">
        <f t="shared" si="235"/>
        <v>3764362.2</v>
      </c>
    </row>
    <row r="19635" spans="5:5" ht="22.5" customHeight="1">
      <c r="E19635" s="612">
        <f t="shared" si="235"/>
        <v>3764362.2</v>
      </c>
    </row>
    <row r="19636" spans="5:5" ht="22.5" customHeight="1">
      <c r="E19636" s="612">
        <f t="shared" si="235"/>
        <v>3764362.2</v>
      </c>
    </row>
    <row r="19637" spans="5:5" ht="22.5" customHeight="1">
      <c r="E19637" s="612">
        <f t="shared" si="235"/>
        <v>3764362.2</v>
      </c>
    </row>
    <row r="19638" spans="5:5" ht="22.5" customHeight="1">
      <c r="E19638" s="612">
        <f t="shared" si="235"/>
        <v>3764362.2</v>
      </c>
    </row>
    <row r="19639" spans="5:5" ht="22.5" customHeight="1">
      <c r="E19639" s="612">
        <f t="shared" si="235"/>
        <v>3764362.2</v>
      </c>
    </row>
    <row r="19640" spans="5:5" ht="22.5" customHeight="1">
      <c r="E19640" s="612">
        <f t="shared" si="235"/>
        <v>3764362.2</v>
      </c>
    </row>
    <row r="19641" spans="5:5" ht="22.5" customHeight="1">
      <c r="E19641" s="612">
        <f t="shared" si="235"/>
        <v>3764362.2</v>
      </c>
    </row>
    <row r="19642" spans="5:5" ht="22.5" customHeight="1">
      <c r="E19642" s="612">
        <f t="shared" si="235"/>
        <v>3764362.2</v>
      </c>
    </row>
    <row r="19643" spans="5:5" ht="22.5" customHeight="1">
      <c r="E19643" s="612">
        <f t="shared" si="235"/>
        <v>3764362.2</v>
      </c>
    </row>
    <row r="19644" spans="5:5" ht="22.5" customHeight="1">
      <c r="E19644" s="612">
        <f t="shared" si="235"/>
        <v>3764362.2</v>
      </c>
    </row>
    <row r="19645" spans="5:5" ht="22.5" customHeight="1">
      <c r="E19645" s="612">
        <f t="shared" si="235"/>
        <v>3764362.2</v>
      </c>
    </row>
    <row r="19646" spans="5:5" ht="22.5" customHeight="1">
      <c r="E19646" s="612">
        <f t="shared" si="235"/>
        <v>3764362.2</v>
      </c>
    </row>
    <row r="19647" spans="5:5" ht="22.5" customHeight="1">
      <c r="E19647" s="612">
        <f t="shared" si="235"/>
        <v>3764362.2</v>
      </c>
    </row>
    <row r="19648" spans="5:5" ht="22.5" customHeight="1">
      <c r="E19648" s="612">
        <f t="shared" si="235"/>
        <v>3764362.2</v>
      </c>
    </row>
    <row r="19649" spans="5:5" ht="22.5" customHeight="1">
      <c r="E19649" s="612">
        <f t="shared" si="235"/>
        <v>3764362.2</v>
      </c>
    </row>
    <row r="19650" spans="5:5" ht="22.5" customHeight="1">
      <c r="E19650" s="612">
        <f t="shared" si="235"/>
        <v>3764362.2</v>
      </c>
    </row>
    <row r="19651" spans="5:5" ht="22.5" customHeight="1">
      <c r="E19651" s="612">
        <f t="shared" si="235"/>
        <v>3764362.2</v>
      </c>
    </row>
    <row r="19652" spans="5:5" ht="22.5" customHeight="1">
      <c r="E19652" s="612">
        <f t="shared" si="235"/>
        <v>3764362.2</v>
      </c>
    </row>
    <row r="19653" spans="5:5" ht="22.5" customHeight="1">
      <c r="E19653" s="612">
        <f t="shared" si="235"/>
        <v>3764362.2</v>
      </c>
    </row>
    <row r="19654" spans="5:5" ht="22.5" customHeight="1">
      <c r="E19654" s="612">
        <f t="shared" si="235"/>
        <v>3764362.2</v>
      </c>
    </row>
    <row r="19655" spans="5:5" ht="22.5" customHeight="1">
      <c r="E19655" s="612">
        <f t="shared" si="235"/>
        <v>3764362.2</v>
      </c>
    </row>
    <row r="19656" spans="5:5" ht="22.5" customHeight="1">
      <c r="E19656" s="612">
        <f t="shared" si="235"/>
        <v>3764362.2</v>
      </c>
    </row>
    <row r="19657" spans="5:5" ht="22.5" customHeight="1">
      <c r="E19657" s="612">
        <f t="shared" si="235"/>
        <v>3764362.2</v>
      </c>
    </row>
    <row r="19658" spans="5:5" ht="22.5" customHeight="1">
      <c r="E19658" s="612">
        <f t="shared" ref="E19658:E19721" si="236">E19657-D19658+C19658</f>
        <v>3764362.2</v>
      </c>
    </row>
    <row r="19659" spans="5:5" ht="22.5" customHeight="1">
      <c r="E19659" s="612">
        <f t="shared" si="236"/>
        <v>3764362.2</v>
      </c>
    </row>
    <row r="19660" spans="5:5" ht="22.5" customHeight="1">
      <c r="E19660" s="612">
        <f t="shared" si="236"/>
        <v>3764362.2</v>
      </c>
    </row>
    <row r="19661" spans="5:5" ht="22.5" customHeight="1">
      <c r="E19661" s="612">
        <f t="shared" si="236"/>
        <v>3764362.2</v>
      </c>
    </row>
    <row r="19662" spans="5:5" ht="22.5" customHeight="1">
      <c r="E19662" s="612">
        <f t="shared" si="236"/>
        <v>3764362.2</v>
      </c>
    </row>
    <row r="19663" spans="5:5" ht="22.5" customHeight="1">
      <c r="E19663" s="612">
        <f t="shared" si="236"/>
        <v>3764362.2</v>
      </c>
    </row>
    <row r="19664" spans="5:5" ht="22.5" customHeight="1">
      <c r="E19664" s="612">
        <f t="shared" si="236"/>
        <v>3764362.2</v>
      </c>
    </row>
    <row r="19665" spans="5:5" ht="22.5" customHeight="1">
      <c r="E19665" s="612">
        <f t="shared" si="236"/>
        <v>3764362.2</v>
      </c>
    </row>
    <row r="19666" spans="5:5" ht="22.5" customHeight="1">
      <c r="E19666" s="612">
        <f t="shared" si="236"/>
        <v>3764362.2</v>
      </c>
    </row>
    <row r="19667" spans="5:5" ht="22.5" customHeight="1">
      <c r="E19667" s="612">
        <f t="shared" si="236"/>
        <v>3764362.2</v>
      </c>
    </row>
    <row r="19668" spans="5:5" ht="22.5" customHeight="1">
      <c r="E19668" s="612">
        <f t="shared" si="236"/>
        <v>3764362.2</v>
      </c>
    </row>
    <row r="19669" spans="5:5" ht="22.5" customHeight="1">
      <c r="E19669" s="612">
        <f t="shared" si="236"/>
        <v>3764362.2</v>
      </c>
    </row>
    <row r="19670" spans="5:5" ht="22.5" customHeight="1">
      <c r="E19670" s="612">
        <f t="shared" si="236"/>
        <v>3764362.2</v>
      </c>
    </row>
    <row r="19671" spans="5:5" ht="22.5" customHeight="1">
      <c r="E19671" s="612">
        <f t="shared" si="236"/>
        <v>3764362.2</v>
      </c>
    </row>
    <row r="19672" spans="5:5" ht="22.5" customHeight="1">
      <c r="E19672" s="612">
        <f t="shared" si="236"/>
        <v>3764362.2</v>
      </c>
    </row>
    <row r="19673" spans="5:5" ht="22.5" customHeight="1">
      <c r="E19673" s="612">
        <f t="shared" si="236"/>
        <v>3764362.2</v>
      </c>
    </row>
    <row r="19674" spans="5:5" ht="22.5" customHeight="1">
      <c r="E19674" s="612">
        <f t="shared" si="236"/>
        <v>3764362.2</v>
      </c>
    </row>
    <row r="19675" spans="5:5" ht="22.5" customHeight="1">
      <c r="E19675" s="612">
        <f t="shared" si="236"/>
        <v>3764362.2</v>
      </c>
    </row>
    <row r="19676" spans="5:5" ht="22.5" customHeight="1">
      <c r="E19676" s="612">
        <f t="shared" si="236"/>
        <v>3764362.2</v>
      </c>
    </row>
    <row r="19677" spans="5:5" ht="22.5" customHeight="1">
      <c r="E19677" s="612">
        <f t="shared" si="236"/>
        <v>3764362.2</v>
      </c>
    </row>
    <row r="19678" spans="5:5" ht="22.5" customHeight="1">
      <c r="E19678" s="612">
        <f t="shared" si="236"/>
        <v>3764362.2</v>
      </c>
    </row>
    <row r="19679" spans="5:5" ht="22.5" customHeight="1">
      <c r="E19679" s="612">
        <f t="shared" si="236"/>
        <v>3764362.2</v>
      </c>
    </row>
    <row r="19680" spans="5:5" ht="22.5" customHeight="1">
      <c r="E19680" s="612">
        <f t="shared" si="236"/>
        <v>3764362.2</v>
      </c>
    </row>
    <row r="19681" spans="5:5" ht="22.5" customHeight="1">
      <c r="E19681" s="612">
        <f t="shared" si="236"/>
        <v>3764362.2</v>
      </c>
    </row>
    <row r="19682" spans="5:5" ht="22.5" customHeight="1">
      <c r="E19682" s="612">
        <f t="shared" si="236"/>
        <v>3764362.2</v>
      </c>
    </row>
    <row r="19683" spans="5:5" ht="22.5" customHeight="1">
      <c r="E19683" s="612">
        <f t="shared" si="236"/>
        <v>3764362.2</v>
      </c>
    </row>
    <row r="19684" spans="5:5" ht="22.5" customHeight="1">
      <c r="E19684" s="612">
        <f t="shared" si="236"/>
        <v>3764362.2</v>
      </c>
    </row>
    <row r="19685" spans="5:5" ht="22.5" customHeight="1">
      <c r="E19685" s="612">
        <f t="shared" si="236"/>
        <v>3764362.2</v>
      </c>
    </row>
    <row r="19686" spans="5:5" ht="22.5" customHeight="1">
      <c r="E19686" s="612">
        <f t="shared" si="236"/>
        <v>3764362.2</v>
      </c>
    </row>
    <row r="19687" spans="5:5" ht="22.5" customHeight="1">
      <c r="E19687" s="612">
        <f t="shared" si="236"/>
        <v>3764362.2</v>
      </c>
    </row>
    <row r="19688" spans="5:5" ht="22.5" customHeight="1">
      <c r="E19688" s="612">
        <f t="shared" si="236"/>
        <v>3764362.2</v>
      </c>
    </row>
    <row r="19689" spans="5:5" ht="22.5" customHeight="1">
      <c r="E19689" s="612">
        <f t="shared" si="236"/>
        <v>3764362.2</v>
      </c>
    </row>
    <row r="19690" spans="5:5" ht="22.5" customHeight="1">
      <c r="E19690" s="612">
        <f t="shared" si="236"/>
        <v>3764362.2</v>
      </c>
    </row>
    <row r="19691" spans="5:5" ht="22.5" customHeight="1">
      <c r="E19691" s="612">
        <f t="shared" si="236"/>
        <v>3764362.2</v>
      </c>
    </row>
    <row r="19692" spans="5:5" ht="22.5" customHeight="1">
      <c r="E19692" s="612">
        <f t="shared" si="236"/>
        <v>3764362.2</v>
      </c>
    </row>
    <row r="19693" spans="5:5" ht="22.5" customHeight="1">
      <c r="E19693" s="612">
        <f t="shared" si="236"/>
        <v>3764362.2</v>
      </c>
    </row>
    <row r="19694" spans="5:5" ht="22.5" customHeight="1">
      <c r="E19694" s="612">
        <f t="shared" si="236"/>
        <v>3764362.2</v>
      </c>
    </row>
    <row r="19695" spans="5:5" ht="22.5" customHeight="1">
      <c r="E19695" s="612">
        <f t="shared" si="236"/>
        <v>3764362.2</v>
      </c>
    </row>
    <row r="19696" spans="5:5" ht="22.5" customHeight="1">
      <c r="E19696" s="612">
        <f t="shared" si="236"/>
        <v>3764362.2</v>
      </c>
    </row>
    <row r="19697" spans="5:5" ht="22.5" customHeight="1">
      <c r="E19697" s="612">
        <f t="shared" si="236"/>
        <v>3764362.2</v>
      </c>
    </row>
    <row r="19698" spans="5:5" ht="22.5" customHeight="1">
      <c r="E19698" s="612">
        <f t="shared" si="236"/>
        <v>3764362.2</v>
      </c>
    </row>
    <row r="19699" spans="5:5" ht="22.5" customHeight="1">
      <c r="E19699" s="612">
        <f t="shared" si="236"/>
        <v>3764362.2</v>
      </c>
    </row>
    <row r="19700" spans="5:5" ht="22.5" customHeight="1">
      <c r="E19700" s="612">
        <f t="shared" si="236"/>
        <v>3764362.2</v>
      </c>
    </row>
    <row r="19701" spans="5:5" ht="22.5" customHeight="1">
      <c r="E19701" s="612">
        <f t="shared" si="236"/>
        <v>3764362.2</v>
      </c>
    </row>
    <row r="19702" spans="5:5" ht="22.5" customHeight="1">
      <c r="E19702" s="612">
        <f t="shared" si="236"/>
        <v>3764362.2</v>
      </c>
    </row>
    <row r="19703" spans="5:5" ht="22.5" customHeight="1">
      <c r="E19703" s="612">
        <f t="shared" si="236"/>
        <v>3764362.2</v>
      </c>
    </row>
    <row r="19704" spans="5:5" ht="22.5" customHeight="1">
      <c r="E19704" s="612">
        <f t="shared" si="236"/>
        <v>3764362.2</v>
      </c>
    </row>
    <row r="19705" spans="5:5" ht="22.5" customHeight="1">
      <c r="E19705" s="612">
        <f t="shared" si="236"/>
        <v>3764362.2</v>
      </c>
    </row>
    <row r="19706" spans="5:5" ht="22.5" customHeight="1">
      <c r="E19706" s="612">
        <f t="shared" si="236"/>
        <v>3764362.2</v>
      </c>
    </row>
    <row r="19707" spans="5:5" ht="22.5" customHeight="1">
      <c r="E19707" s="612">
        <f t="shared" si="236"/>
        <v>3764362.2</v>
      </c>
    </row>
    <row r="19708" spans="5:5" ht="22.5" customHeight="1">
      <c r="E19708" s="612">
        <f t="shared" si="236"/>
        <v>3764362.2</v>
      </c>
    </row>
    <row r="19709" spans="5:5" ht="22.5" customHeight="1">
      <c r="E19709" s="612">
        <f t="shared" si="236"/>
        <v>3764362.2</v>
      </c>
    </row>
    <row r="19710" spans="5:5" ht="22.5" customHeight="1">
      <c r="E19710" s="612">
        <f t="shared" si="236"/>
        <v>3764362.2</v>
      </c>
    </row>
    <row r="19711" spans="5:5" ht="22.5" customHeight="1">
      <c r="E19711" s="612">
        <f t="shared" si="236"/>
        <v>3764362.2</v>
      </c>
    </row>
    <row r="19712" spans="5:5" ht="22.5" customHeight="1">
      <c r="E19712" s="612">
        <f t="shared" si="236"/>
        <v>3764362.2</v>
      </c>
    </row>
    <row r="19713" spans="5:5" ht="22.5" customHeight="1">
      <c r="E19713" s="612">
        <f t="shared" si="236"/>
        <v>3764362.2</v>
      </c>
    </row>
    <row r="19714" spans="5:5" ht="22.5" customHeight="1">
      <c r="E19714" s="612">
        <f t="shared" si="236"/>
        <v>3764362.2</v>
      </c>
    </row>
    <row r="19715" spans="5:5" ht="22.5" customHeight="1">
      <c r="E19715" s="612">
        <f t="shared" si="236"/>
        <v>3764362.2</v>
      </c>
    </row>
    <row r="19716" spans="5:5" ht="22.5" customHeight="1">
      <c r="E19716" s="612">
        <f t="shared" si="236"/>
        <v>3764362.2</v>
      </c>
    </row>
    <row r="19717" spans="5:5" ht="22.5" customHeight="1">
      <c r="E19717" s="612">
        <f t="shared" si="236"/>
        <v>3764362.2</v>
      </c>
    </row>
    <row r="19718" spans="5:5" ht="22.5" customHeight="1">
      <c r="E19718" s="612">
        <f t="shared" si="236"/>
        <v>3764362.2</v>
      </c>
    </row>
    <row r="19719" spans="5:5" ht="22.5" customHeight="1">
      <c r="E19719" s="612">
        <f t="shared" si="236"/>
        <v>3764362.2</v>
      </c>
    </row>
    <row r="19720" spans="5:5" ht="22.5" customHeight="1">
      <c r="E19720" s="612">
        <f t="shared" si="236"/>
        <v>3764362.2</v>
      </c>
    </row>
    <row r="19721" spans="5:5" ht="22.5" customHeight="1">
      <c r="E19721" s="612">
        <f t="shared" si="236"/>
        <v>3764362.2</v>
      </c>
    </row>
    <row r="19722" spans="5:5" ht="22.5" customHeight="1">
      <c r="E19722" s="612">
        <f t="shared" ref="E19722:E19785" si="237">E19721-D19722+C19722</f>
        <v>3764362.2</v>
      </c>
    </row>
    <row r="19723" spans="5:5" ht="22.5" customHeight="1">
      <c r="E19723" s="612">
        <f t="shared" si="237"/>
        <v>3764362.2</v>
      </c>
    </row>
    <row r="19724" spans="5:5" ht="22.5" customHeight="1">
      <c r="E19724" s="612">
        <f t="shared" si="237"/>
        <v>3764362.2</v>
      </c>
    </row>
    <row r="19725" spans="5:5" ht="22.5" customHeight="1">
      <c r="E19725" s="612">
        <f t="shared" si="237"/>
        <v>3764362.2</v>
      </c>
    </row>
    <row r="19726" spans="5:5" ht="22.5" customHeight="1">
      <c r="E19726" s="612">
        <f t="shared" si="237"/>
        <v>3764362.2</v>
      </c>
    </row>
    <row r="19727" spans="5:5" ht="22.5" customHeight="1">
      <c r="E19727" s="612">
        <f t="shared" si="237"/>
        <v>3764362.2</v>
      </c>
    </row>
    <row r="19728" spans="5:5" ht="22.5" customHeight="1">
      <c r="E19728" s="612">
        <f t="shared" si="237"/>
        <v>3764362.2</v>
      </c>
    </row>
    <row r="19729" spans="5:5" ht="22.5" customHeight="1">
      <c r="E19729" s="612">
        <f t="shared" si="237"/>
        <v>3764362.2</v>
      </c>
    </row>
    <row r="19730" spans="5:5" ht="22.5" customHeight="1">
      <c r="E19730" s="612">
        <f t="shared" si="237"/>
        <v>3764362.2</v>
      </c>
    </row>
    <row r="19731" spans="5:5" ht="22.5" customHeight="1">
      <c r="E19731" s="612">
        <f t="shared" si="237"/>
        <v>3764362.2</v>
      </c>
    </row>
    <row r="19732" spans="5:5" ht="22.5" customHeight="1">
      <c r="E19732" s="612">
        <f t="shared" si="237"/>
        <v>3764362.2</v>
      </c>
    </row>
    <row r="19733" spans="5:5" ht="22.5" customHeight="1">
      <c r="E19733" s="612">
        <f t="shared" si="237"/>
        <v>3764362.2</v>
      </c>
    </row>
    <row r="19734" spans="5:5" ht="22.5" customHeight="1">
      <c r="E19734" s="612">
        <f t="shared" si="237"/>
        <v>3764362.2</v>
      </c>
    </row>
    <row r="19735" spans="5:5" ht="22.5" customHeight="1">
      <c r="E19735" s="612">
        <f t="shared" si="237"/>
        <v>3764362.2</v>
      </c>
    </row>
    <row r="19736" spans="5:5" ht="22.5" customHeight="1">
      <c r="E19736" s="612">
        <f t="shared" si="237"/>
        <v>3764362.2</v>
      </c>
    </row>
    <row r="19737" spans="5:5" ht="22.5" customHeight="1">
      <c r="E19737" s="612">
        <f t="shared" si="237"/>
        <v>3764362.2</v>
      </c>
    </row>
    <row r="19738" spans="5:5" ht="22.5" customHeight="1">
      <c r="E19738" s="612">
        <f t="shared" si="237"/>
        <v>3764362.2</v>
      </c>
    </row>
    <row r="19739" spans="5:5" ht="22.5" customHeight="1">
      <c r="E19739" s="612">
        <f t="shared" si="237"/>
        <v>3764362.2</v>
      </c>
    </row>
    <row r="19740" spans="5:5" ht="22.5" customHeight="1">
      <c r="E19740" s="612">
        <f t="shared" si="237"/>
        <v>3764362.2</v>
      </c>
    </row>
    <row r="19741" spans="5:5" ht="22.5" customHeight="1">
      <c r="E19741" s="612">
        <f t="shared" si="237"/>
        <v>3764362.2</v>
      </c>
    </row>
    <row r="19742" spans="5:5" ht="22.5" customHeight="1">
      <c r="E19742" s="612">
        <f t="shared" si="237"/>
        <v>3764362.2</v>
      </c>
    </row>
    <row r="19743" spans="5:5" ht="22.5" customHeight="1">
      <c r="E19743" s="612">
        <f t="shared" si="237"/>
        <v>3764362.2</v>
      </c>
    </row>
    <row r="19744" spans="5:5" ht="22.5" customHeight="1">
      <c r="E19744" s="612">
        <f t="shared" si="237"/>
        <v>3764362.2</v>
      </c>
    </row>
    <row r="19745" spans="5:5" ht="22.5" customHeight="1">
      <c r="E19745" s="612">
        <f t="shared" si="237"/>
        <v>3764362.2</v>
      </c>
    </row>
    <row r="19746" spans="5:5" ht="22.5" customHeight="1">
      <c r="E19746" s="612">
        <f t="shared" si="237"/>
        <v>3764362.2</v>
      </c>
    </row>
    <row r="19747" spans="5:5" ht="22.5" customHeight="1">
      <c r="E19747" s="612">
        <f t="shared" si="237"/>
        <v>3764362.2</v>
      </c>
    </row>
    <row r="19748" spans="5:5" ht="22.5" customHeight="1">
      <c r="E19748" s="612">
        <f t="shared" si="237"/>
        <v>3764362.2</v>
      </c>
    </row>
    <row r="19749" spans="5:5" ht="22.5" customHeight="1">
      <c r="E19749" s="612">
        <f t="shared" si="237"/>
        <v>3764362.2</v>
      </c>
    </row>
    <row r="19750" spans="5:5" ht="22.5" customHeight="1">
      <c r="E19750" s="612">
        <f t="shared" si="237"/>
        <v>3764362.2</v>
      </c>
    </row>
    <row r="19751" spans="5:5" ht="22.5" customHeight="1">
      <c r="E19751" s="612">
        <f t="shared" si="237"/>
        <v>3764362.2</v>
      </c>
    </row>
    <row r="19752" spans="5:5" ht="22.5" customHeight="1">
      <c r="E19752" s="612">
        <f t="shared" si="237"/>
        <v>3764362.2</v>
      </c>
    </row>
    <row r="19753" spans="5:5" ht="22.5" customHeight="1">
      <c r="E19753" s="612">
        <f t="shared" si="237"/>
        <v>3764362.2</v>
      </c>
    </row>
    <row r="19754" spans="5:5" ht="22.5" customHeight="1">
      <c r="E19754" s="612">
        <f t="shared" si="237"/>
        <v>3764362.2</v>
      </c>
    </row>
    <row r="19755" spans="5:5" ht="22.5" customHeight="1">
      <c r="E19755" s="612">
        <f t="shared" si="237"/>
        <v>3764362.2</v>
      </c>
    </row>
    <row r="19756" spans="5:5" ht="22.5" customHeight="1">
      <c r="E19756" s="612">
        <f t="shared" si="237"/>
        <v>3764362.2</v>
      </c>
    </row>
    <row r="19757" spans="5:5" ht="22.5" customHeight="1">
      <c r="E19757" s="612">
        <f t="shared" si="237"/>
        <v>3764362.2</v>
      </c>
    </row>
    <row r="19758" spans="5:5" ht="22.5" customHeight="1">
      <c r="E19758" s="612">
        <f t="shared" si="237"/>
        <v>3764362.2</v>
      </c>
    </row>
    <row r="19759" spans="5:5" ht="22.5" customHeight="1">
      <c r="E19759" s="612">
        <f t="shared" si="237"/>
        <v>3764362.2</v>
      </c>
    </row>
    <row r="19760" spans="5:5" ht="22.5" customHeight="1">
      <c r="E19760" s="612">
        <f t="shared" si="237"/>
        <v>3764362.2</v>
      </c>
    </row>
    <row r="19761" spans="5:5" ht="22.5" customHeight="1">
      <c r="E19761" s="612">
        <f t="shared" si="237"/>
        <v>3764362.2</v>
      </c>
    </row>
    <row r="19762" spans="5:5" ht="22.5" customHeight="1">
      <c r="E19762" s="612">
        <f t="shared" si="237"/>
        <v>3764362.2</v>
      </c>
    </row>
    <row r="19763" spans="5:5" ht="22.5" customHeight="1">
      <c r="E19763" s="612">
        <f t="shared" si="237"/>
        <v>3764362.2</v>
      </c>
    </row>
    <row r="19764" spans="5:5" ht="22.5" customHeight="1">
      <c r="E19764" s="612">
        <f t="shared" si="237"/>
        <v>3764362.2</v>
      </c>
    </row>
    <row r="19765" spans="5:5" ht="22.5" customHeight="1">
      <c r="E19765" s="612">
        <f t="shared" si="237"/>
        <v>3764362.2</v>
      </c>
    </row>
    <row r="19766" spans="5:5" ht="22.5" customHeight="1">
      <c r="E19766" s="612">
        <f t="shared" si="237"/>
        <v>3764362.2</v>
      </c>
    </row>
    <row r="19767" spans="5:5" ht="22.5" customHeight="1">
      <c r="E19767" s="612">
        <f t="shared" si="237"/>
        <v>3764362.2</v>
      </c>
    </row>
    <row r="19768" spans="5:5" ht="22.5" customHeight="1">
      <c r="E19768" s="612">
        <f t="shared" si="237"/>
        <v>3764362.2</v>
      </c>
    </row>
    <row r="19769" spans="5:5" ht="22.5" customHeight="1">
      <c r="E19769" s="612">
        <f t="shared" si="237"/>
        <v>3764362.2</v>
      </c>
    </row>
    <row r="19770" spans="5:5" ht="22.5" customHeight="1">
      <c r="E19770" s="612">
        <f t="shared" si="237"/>
        <v>3764362.2</v>
      </c>
    </row>
    <row r="19771" spans="5:5" ht="22.5" customHeight="1">
      <c r="E19771" s="612">
        <f t="shared" si="237"/>
        <v>3764362.2</v>
      </c>
    </row>
    <row r="19772" spans="5:5" ht="22.5" customHeight="1">
      <c r="E19772" s="612">
        <f t="shared" si="237"/>
        <v>3764362.2</v>
      </c>
    </row>
    <row r="19773" spans="5:5" ht="22.5" customHeight="1">
      <c r="E19773" s="612">
        <f t="shared" si="237"/>
        <v>3764362.2</v>
      </c>
    </row>
    <row r="19774" spans="5:5" ht="22.5" customHeight="1">
      <c r="E19774" s="612">
        <f t="shared" si="237"/>
        <v>3764362.2</v>
      </c>
    </row>
    <row r="19775" spans="5:5" ht="22.5" customHeight="1">
      <c r="E19775" s="612">
        <f t="shared" si="237"/>
        <v>3764362.2</v>
      </c>
    </row>
    <row r="19776" spans="5:5" ht="22.5" customHeight="1">
      <c r="E19776" s="612">
        <f t="shared" si="237"/>
        <v>3764362.2</v>
      </c>
    </row>
    <row r="19777" spans="5:5" ht="22.5" customHeight="1">
      <c r="E19777" s="612">
        <f t="shared" si="237"/>
        <v>3764362.2</v>
      </c>
    </row>
    <row r="19778" spans="5:5" ht="22.5" customHeight="1">
      <c r="E19778" s="612">
        <f t="shared" si="237"/>
        <v>3764362.2</v>
      </c>
    </row>
    <row r="19779" spans="5:5" ht="22.5" customHeight="1">
      <c r="E19779" s="612">
        <f t="shared" si="237"/>
        <v>3764362.2</v>
      </c>
    </row>
    <row r="19780" spans="5:5" ht="22.5" customHeight="1">
      <c r="E19780" s="612">
        <f t="shared" si="237"/>
        <v>3764362.2</v>
      </c>
    </row>
    <row r="19781" spans="5:5" ht="22.5" customHeight="1">
      <c r="E19781" s="612">
        <f t="shared" si="237"/>
        <v>3764362.2</v>
      </c>
    </row>
    <row r="19782" spans="5:5" ht="22.5" customHeight="1">
      <c r="E19782" s="612">
        <f t="shared" si="237"/>
        <v>3764362.2</v>
      </c>
    </row>
    <row r="19783" spans="5:5" ht="22.5" customHeight="1">
      <c r="E19783" s="612">
        <f t="shared" si="237"/>
        <v>3764362.2</v>
      </c>
    </row>
    <row r="19784" spans="5:5" ht="22.5" customHeight="1">
      <c r="E19784" s="612">
        <f t="shared" si="237"/>
        <v>3764362.2</v>
      </c>
    </row>
    <row r="19785" spans="5:5" ht="22.5" customHeight="1">
      <c r="E19785" s="612">
        <f t="shared" si="237"/>
        <v>3764362.2</v>
      </c>
    </row>
    <row r="19786" spans="5:5" ht="22.5" customHeight="1">
      <c r="E19786" s="612">
        <f t="shared" ref="E19786:E19849" si="238">E19785-D19786+C19786</f>
        <v>3764362.2</v>
      </c>
    </row>
    <row r="19787" spans="5:5" ht="22.5" customHeight="1">
      <c r="E19787" s="612">
        <f t="shared" si="238"/>
        <v>3764362.2</v>
      </c>
    </row>
    <row r="19788" spans="5:5" ht="22.5" customHeight="1">
      <c r="E19788" s="612">
        <f t="shared" si="238"/>
        <v>3764362.2</v>
      </c>
    </row>
    <row r="19789" spans="5:5" ht="22.5" customHeight="1">
      <c r="E19789" s="612">
        <f t="shared" si="238"/>
        <v>3764362.2</v>
      </c>
    </row>
    <row r="19790" spans="5:5" ht="22.5" customHeight="1">
      <c r="E19790" s="612">
        <f t="shared" si="238"/>
        <v>3764362.2</v>
      </c>
    </row>
    <row r="19791" spans="5:5" ht="22.5" customHeight="1">
      <c r="E19791" s="612">
        <f t="shared" si="238"/>
        <v>3764362.2</v>
      </c>
    </row>
    <row r="19792" spans="5:5" ht="22.5" customHeight="1">
      <c r="E19792" s="612">
        <f t="shared" si="238"/>
        <v>3764362.2</v>
      </c>
    </row>
    <row r="19793" spans="5:5" ht="22.5" customHeight="1">
      <c r="E19793" s="612">
        <f t="shared" si="238"/>
        <v>3764362.2</v>
      </c>
    </row>
    <row r="19794" spans="5:5" ht="22.5" customHeight="1">
      <c r="E19794" s="612">
        <f t="shared" si="238"/>
        <v>3764362.2</v>
      </c>
    </row>
    <row r="19795" spans="5:5" ht="22.5" customHeight="1">
      <c r="E19795" s="612">
        <f t="shared" si="238"/>
        <v>3764362.2</v>
      </c>
    </row>
    <row r="19796" spans="5:5" ht="22.5" customHeight="1">
      <c r="E19796" s="612">
        <f t="shared" si="238"/>
        <v>3764362.2</v>
      </c>
    </row>
    <row r="19797" spans="5:5" ht="22.5" customHeight="1">
      <c r="E19797" s="612">
        <f t="shared" si="238"/>
        <v>3764362.2</v>
      </c>
    </row>
    <row r="19798" spans="5:5" ht="22.5" customHeight="1">
      <c r="E19798" s="612">
        <f t="shared" si="238"/>
        <v>3764362.2</v>
      </c>
    </row>
    <row r="19799" spans="5:5" ht="22.5" customHeight="1">
      <c r="E19799" s="612">
        <f t="shared" si="238"/>
        <v>3764362.2</v>
      </c>
    </row>
    <row r="19800" spans="5:5" ht="22.5" customHeight="1">
      <c r="E19800" s="612">
        <f t="shared" si="238"/>
        <v>3764362.2</v>
      </c>
    </row>
    <row r="19801" spans="5:5" ht="22.5" customHeight="1">
      <c r="E19801" s="612">
        <f t="shared" si="238"/>
        <v>3764362.2</v>
      </c>
    </row>
    <row r="19802" spans="5:5" ht="22.5" customHeight="1">
      <c r="E19802" s="612">
        <f t="shared" si="238"/>
        <v>3764362.2</v>
      </c>
    </row>
    <row r="19803" spans="5:5" ht="22.5" customHeight="1">
      <c r="E19803" s="612">
        <f t="shared" si="238"/>
        <v>3764362.2</v>
      </c>
    </row>
    <row r="19804" spans="5:5" ht="22.5" customHeight="1">
      <c r="E19804" s="612">
        <f t="shared" si="238"/>
        <v>3764362.2</v>
      </c>
    </row>
    <row r="19805" spans="5:5" ht="22.5" customHeight="1">
      <c r="E19805" s="612">
        <f t="shared" si="238"/>
        <v>3764362.2</v>
      </c>
    </row>
    <row r="19806" spans="5:5" ht="22.5" customHeight="1">
      <c r="E19806" s="612">
        <f t="shared" si="238"/>
        <v>3764362.2</v>
      </c>
    </row>
    <row r="19807" spans="5:5" ht="22.5" customHeight="1">
      <c r="E19807" s="612">
        <f t="shared" si="238"/>
        <v>3764362.2</v>
      </c>
    </row>
    <row r="19808" spans="5:5" ht="22.5" customHeight="1">
      <c r="E19808" s="612">
        <f t="shared" si="238"/>
        <v>3764362.2</v>
      </c>
    </row>
    <row r="19809" spans="5:5" ht="22.5" customHeight="1">
      <c r="E19809" s="612">
        <f t="shared" si="238"/>
        <v>3764362.2</v>
      </c>
    </row>
    <row r="19810" spans="5:5" ht="22.5" customHeight="1">
      <c r="E19810" s="612">
        <f t="shared" si="238"/>
        <v>3764362.2</v>
      </c>
    </row>
    <row r="19811" spans="5:5" ht="22.5" customHeight="1">
      <c r="E19811" s="612">
        <f t="shared" si="238"/>
        <v>3764362.2</v>
      </c>
    </row>
    <row r="19812" spans="5:5" ht="22.5" customHeight="1">
      <c r="E19812" s="612">
        <f t="shared" si="238"/>
        <v>3764362.2</v>
      </c>
    </row>
    <row r="19813" spans="5:5" ht="22.5" customHeight="1">
      <c r="E19813" s="612">
        <f t="shared" si="238"/>
        <v>3764362.2</v>
      </c>
    </row>
    <row r="19814" spans="5:5" ht="22.5" customHeight="1">
      <c r="E19814" s="612">
        <f t="shared" si="238"/>
        <v>3764362.2</v>
      </c>
    </row>
    <row r="19815" spans="5:5" ht="22.5" customHeight="1">
      <c r="E19815" s="612">
        <f t="shared" si="238"/>
        <v>3764362.2</v>
      </c>
    </row>
    <row r="19816" spans="5:5" ht="22.5" customHeight="1">
      <c r="E19816" s="612">
        <f t="shared" si="238"/>
        <v>3764362.2</v>
      </c>
    </row>
    <row r="19817" spans="5:5" ht="22.5" customHeight="1">
      <c r="E19817" s="612">
        <f t="shared" si="238"/>
        <v>3764362.2</v>
      </c>
    </row>
    <row r="19818" spans="5:5" ht="22.5" customHeight="1">
      <c r="E19818" s="612">
        <f t="shared" si="238"/>
        <v>3764362.2</v>
      </c>
    </row>
    <row r="19819" spans="5:5" ht="22.5" customHeight="1">
      <c r="E19819" s="612">
        <f t="shared" si="238"/>
        <v>3764362.2</v>
      </c>
    </row>
    <row r="19820" spans="5:5" ht="22.5" customHeight="1">
      <c r="E19820" s="612">
        <f t="shared" si="238"/>
        <v>3764362.2</v>
      </c>
    </row>
    <row r="19821" spans="5:5" ht="22.5" customHeight="1">
      <c r="E19821" s="612">
        <f t="shared" si="238"/>
        <v>3764362.2</v>
      </c>
    </row>
    <row r="19822" spans="5:5" ht="22.5" customHeight="1">
      <c r="E19822" s="612">
        <f t="shared" si="238"/>
        <v>3764362.2</v>
      </c>
    </row>
    <row r="19823" spans="5:5" ht="22.5" customHeight="1">
      <c r="E19823" s="612">
        <f t="shared" si="238"/>
        <v>3764362.2</v>
      </c>
    </row>
    <row r="19824" spans="5:5" ht="22.5" customHeight="1">
      <c r="E19824" s="612">
        <f t="shared" si="238"/>
        <v>3764362.2</v>
      </c>
    </row>
    <row r="19825" spans="5:5" ht="22.5" customHeight="1">
      <c r="E19825" s="612">
        <f t="shared" si="238"/>
        <v>3764362.2</v>
      </c>
    </row>
    <row r="19826" spans="5:5" ht="22.5" customHeight="1">
      <c r="E19826" s="612">
        <f t="shared" si="238"/>
        <v>3764362.2</v>
      </c>
    </row>
    <row r="19827" spans="5:5" ht="22.5" customHeight="1">
      <c r="E19827" s="612">
        <f t="shared" si="238"/>
        <v>3764362.2</v>
      </c>
    </row>
    <row r="19828" spans="5:5" ht="22.5" customHeight="1">
      <c r="E19828" s="612">
        <f t="shared" si="238"/>
        <v>3764362.2</v>
      </c>
    </row>
    <row r="19829" spans="5:5" ht="22.5" customHeight="1">
      <c r="E19829" s="612">
        <f t="shared" si="238"/>
        <v>3764362.2</v>
      </c>
    </row>
    <row r="19830" spans="5:5" ht="22.5" customHeight="1">
      <c r="E19830" s="612">
        <f t="shared" si="238"/>
        <v>3764362.2</v>
      </c>
    </row>
    <row r="19831" spans="5:5" ht="22.5" customHeight="1">
      <c r="E19831" s="612">
        <f t="shared" si="238"/>
        <v>3764362.2</v>
      </c>
    </row>
    <row r="19832" spans="5:5" ht="22.5" customHeight="1">
      <c r="E19832" s="612">
        <f t="shared" si="238"/>
        <v>3764362.2</v>
      </c>
    </row>
    <row r="19833" spans="5:5" ht="22.5" customHeight="1">
      <c r="E19833" s="612">
        <f t="shared" si="238"/>
        <v>3764362.2</v>
      </c>
    </row>
    <row r="19834" spans="5:5" ht="22.5" customHeight="1">
      <c r="E19834" s="612">
        <f t="shared" si="238"/>
        <v>3764362.2</v>
      </c>
    </row>
    <row r="19835" spans="5:5" ht="22.5" customHeight="1">
      <c r="E19835" s="612">
        <f t="shared" si="238"/>
        <v>3764362.2</v>
      </c>
    </row>
    <row r="19836" spans="5:5" ht="22.5" customHeight="1">
      <c r="E19836" s="612">
        <f t="shared" si="238"/>
        <v>3764362.2</v>
      </c>
    </row>
    <row r="19837" spans="5:5" ht="22.5" customHeight="1">
      <c r="E19837" s="612">
        <f t="shared" si="238"/>
        <v>3764362.2</v>
      </c>
    </row>
    <row r="19838" spans="5:5" ht="22.5" customHeight="1">
      <c r="E19838" s="612">
        <f t="shared" si="238"/>
        <v>3764362.2</v>
      </c>
    </row>
    <row r="19839" spans="5:5" ht="22.5" customHeight="1">
      <c r="E19839" s="612">
        <f t="shared" si="238"/>
        <v>3764362.2</v>
      </c>
    </row>
    <row r="19840" spans="5:5" ht="22.5" customHeight="1">
      <c r="E19840" s="612">
        <f t="shared" si="238"/>
        <v>3764362.2</v>
      </c>
    </row>
    <row r="19841" spans="5:5" ht="22.5" customHeight="1">
      <c r="E19841" s="612">
        <f t="shared" si="238"/>
        <v>3764362.2</v>
      </c>
    </row>
    <row r="19842" spans="5:5" ht="22.5" customHeight="1">
      <c r="E19842" s="612">
        <f t="shared" si="238"/>
        <v>3764362.2</v>
      </c>
    </row>
    <row r="19843" spans="5:5" ht="22.5" customHeight="1">
      <c r="E19843" s="612">
        <f t="shared" si="238"/>
        <v>3764362.2</v>
      </c>
    </row>
    <row r="19844" spans="5:5" ht="22.5" customHeight="1">
      <c r="E19844" s="612">
        <f t="shared" si="238"/>
        <v>3764362.2</v>
      </c>
    </row>
    <row r="19845" spans="5:5" ht="22.5" customHeight="1">
      <c r="E19845" s="612">
        <f t="shared" si="238"/>
        <v>3764362.2</v>
      </c>
    </row>
    <row r="19846" spans="5:5" ht="22.5" customHeight="1">
      <c r="E19846" s="612">
        <f t="shared" si="238"/>
        <v>3764362.2</v>
      </c>
    </row>
    <row r="19847" spans="5:5" ht="22.5" customHeight="1">
      <c r="E19847" s="612">
        <f t="shared" si="238"/>
        <v>3764362.2</v>
      </c>
    </row>
    <row r="19848" spans="5:5" ht="22.5" customHeight="1">
      <c r="E19848" s="612">
        <f t="shared" si="238"/>
        <v>3764362.2</v>
      </c>
    </row>
    <row r="19849" spans="5:5" ht="22.5" customHeight="1">
      <c r="E19849" s="612">
        <f t="shared" si="238"/>
        <v>3764362.2</v>
      </c>
    </row>
    <row r="19850" spans="5:5" ht="22.5" customHeight="1">
      <c r="E19850" s="612">
        <f t="shared" ref="E19850:E19913" si="239">E19849-D19850+C19850</f>
        <v>3764362.2</v>
      </c>
    </row>
    <row r="19851" spans="5:5" ht="22.5" customHeight="1">
      <c r="E19851" s="612">
        <f t="shared" si="239"/>
        <v>3764362.2</v>
      </c>
    </row>
    <row r="19852" spans="5:5" ht="22.5" customHeight="1">
      <c r="E19852" s="612">
        <f t="shared" si="239"/>
        <v>3764362.2</v>
      </c>
    </row>
    <row r="19853" spans="5:5" ht="22.5" customHeight="1">
      <c r="E19853" s="612">
        <f t="shared" si="239"/>
        <v>3764362.2</v>
      </c>
    </row>
    <row r="19854" spans="5:5" ht="22.5" customHeight="1">
      <c r="E19854" s="612">
        <f t="shared" si="239"/>
        <v>3764362.2</v>
      </c>
    </row>
    <row r="19855" spans="5:5" ht="22.5" customHeight="1">
      <c r="E19855" s="612">
        <f t="shared" si="239"/>
        <v>3764362.2</v>
      </c>
    </row>
    <row r="19856" spans="5:5" ht="22.5" customHeight="1">
      <c r="E19856" s="612">
        <f t="shared" si="239"/>
        <v>3764362.2</v>
      </c>
    </row>
    <row r="19857" spans="5:5" ht="22.5" customHeight="1">
      <c r="E19857" s="612">
        <f t="shared" si="239"/>
        <v>3764362.2</v>
      </c>
    </row>
    <row r="19858" spans="5:5" ht="22.5" customHeight="1">
      <c r="E19858" s="612">
        <f t="shared" si="239"/>
        <v>3764362.2</v>
      </c>
    </row>
    <row r="19859" spans="5:5" ht="22.5" customHeight="1">
      <c r="E19859" s="612">
        <f t="shared" si="239"/>
        <v>3764362.2</v>
      </c>
    </row>
    <row r="19860" spans="5:5" ht="22.5" customHeight="1">
      <c r="E19860" s="612">
        <f t="shared" si="239"/>
        <v>3764362.2</v>
      </c>
    </row>
    <row r="19861" spans="5:5" ht="22.5" customHeight="1">
      <c r="E19861" s="612">
        <f t="shared" si="239"/>
        <v>3764362.2</v>
      </c>
    </row>
    <row r="19862" spans="5:5" ht="22.5" customHeight="1">
      <c r="E19862" s="612">
        <f t="shared" si="239"/>
        <v>3764362.2</v>
      </c>
    </row>
    <row r="19863" spans="5:5" ht="22.5" customHeight="1">
      <c r="E19863" s="612">
        <f t="shared" si="239"/>
        <v>3764362.2</v>
      </c>
    </row>
    <row r="19864" spans="5:5" ht="22.5" customHeight="1">
      <c r="E19864" s="612">
        <f t="shared" si="239"/>
        <v>3764362.2</v>
      </c>
    </row>
    <row r="19865" spans="5:5" ht="22.5" customHeight="1">
      <c r="E19865" s="612">
        <f t="shared" si="239"/>
        <v>3764362.2</v>
      </c>
    </row>
    <row r="19866" spans="5:5" ht="22.5" customHeight="1">
      <c r="E19866" s="612">
        <f t="shared" si="239"/>
        <v>3764362.2</v>
      </c>
    </row>
    <row r="19867" spans="5:5" ht="22.5" customHeight="1">
      <c r="E19867" s="612">
        <f t="shared" si="239"/>
        <v>3764362.2</v>
      </c>
    </row>
    <row r="19868" spans="5:5" ht="22.5" customHeight="1">
      <c r="E19868" s="612">
        <f t="shared" si="239"/>
        <v>3764362.2</v>
      </c>
    </row>
    <row r="19869" spans="5:5" ht="22.5" customHeight="1">
      <c r="E19869" s="612">
        <f t="shared" si="239"/>
        <v>3764362.2</v>
      </c>
    </row>
    <row r="19870" spans="5:5" ht="22.5" customHeight="1">
      <c r="E19870" s="612">
        <f t="shared" si="239"/>
        <v>3764362.2</v>
      </c>
    </row>
    <row r="19871" spans="5:5" ht="22.5" customHeight="1">
      <c r="E19871" s="612">
        <f t="shared" si="239"/>
        <v>3764362.2</v>
      </c>
    </row>
    <row r="19872" spans="5:5" ht="22.5" customHeight="1">
      <c r="E19872" s="612">
        <f t="shared" si="239"/>
        <v>3764362.2</v>
      </c>
    </row>
    <row r="19873" spans="5:5" ht="22.5" customHeight="1">
      <c r="E19873" s="612">
        <f t="shared" si="239"/>
        <v>3764362.2</v>
      </c>
    </row>
    <row r="19874" spans="5:5" ht="22.5" customHeight="1">
      <c r="E19874" s="612">
        <f t="shared" si="239"/>
        <v>3764362.2</v>
      </c>
    </row>
    <row r="19875" spans="5:5" ht="22.5" customHeight="1">
      <c r="E19875" s="612">
        <f t="shared" si="239"/>
        <v>3764362.2</v>
      </c>
    </row>
    <row r="19876" spans="5:5" ht="22.5" customHeight="1">
      <c r="E19876" s="612">
        <f t="shared" si="239"/>
        <v>3764362.2</v>
      </c>
    </row>
    <row r="19877" spans="5:5" ht="22.5" customHeight="1">
      <c r="E19877" s="612">
        <f t="shared" si="239"/>
        <v>3764362.2</v>
      </c>
    </row>
    <row r="19878" spans="5:5" ht="22.5" customHeight="1">
      <c r="E19878" s="612">
        <f t="shared" si="239"/>
        <v>3764362.2</v>
      </c>
    </row>
    <row r="19879" spans="5:5" ht="22.5" customHeight="1">
      <c r="E19879" s="612">
        <f t="shared" si="239"/>
        <v>3764362.2</v>
      </c>
    </row>
    <row r="19880" spans="5:5" ht="22.5" customHeight="1">
      <c r="E19880" s="612">
        <f t="shared" si="239"/>
        <v>3764362.2</v>
      </c>
    </row>
    <row r="19881" spans="5:5" ht="22.5" customHeight="1">
      <c r="E19881" s="612">
        <f t="shared" si="239"/>
        <v>3764362.2</v>
      </c>
    </row>
    <row r="19882" spans="5:5" ht="22.5" customHeight="1">
      <c r="E19882" s="612">
        <f t="shared" si="239"/>
        <v>3764362.2</v>
      </c>
    </row>
    <row r="19883" spans="5:5" ht="22.5" customHeight="1">
      <c r="E19883" s="612">
        <f t="shared" si="239"/>
        <v>3764362.2</v>
      </c>
    </row>
    <row r="19884" spans="5:5" ht="22.5" customHeight="1">
      <c r="E19884" s="612">
        <f t="shared" si="239"/>
        <v>3764362.2</v>
      </c>
    </row>
    <row r="19885" spans="5:5" ht="22.5" customHeight="1">
      <c r="E19885" s="612">
        <f t="shared" si="239"/>
        <v>3764362.2</v>
      </c>
    </row>
    <row r="19886" spans="5:5" ht="22.5" customHeight="1">
      <c r="E19886" s="612">
        <f t="shared" si="239"/>
        <v>3764362.2</v>
      </c>
    </row>
    <row r="19887" spans="5:5" ht="22.5" customHeight="1">
      <c r="E19887" s="612">
        <f t="shared" si="239"/>
        <v>3764362.2</v>
      </c>
    </row>
    <row r="19888" spans="5:5" ht="22.5" customHeight="1">
      <c r="E19888" s="612">
        <f t="shared" si="239"/>
        <v>3764362.2</v>
      </c>
    </row>
    <row r="19889" spans="5:5" ht="22.5" customHeight="1">
      <c r="E19889" s="612">
        <f t="shared" si="239"/>
        <v>3764362.2</v>
      </c>
    </row>
    <row r="19890" spans="5:5" ht="22.5" customHeight="1">
      <c r="E19890" s="612">
        <f t="shared" si="239"/>
        <v>3764362.2</v>
      </c>
    </row>
    <row r="19891" spans="5:5" ht="22.5" customHeight="1">
      <c r="E19891" s="612">
        <f t="shared" si="239"/>
        <v>3764362.2</v>
      </c>
    </row>
    <row r="19892" spans="5:5" ht="22.5" customHeight="1">
      <c r="E19892" s="612">
        <f t="shared" si="239"/>
        <v>3764362.2</v>
      </c>
    </row>
    <row r="19893" spans="5:5" ht="22.5" customHeight="1">
      <c r="E19893" s="612">
        <f t="shared" si="239"/>
        <v>3764362.2</v>
      </c>
    </row>
    <row r="19894" spans="5:5" ht="22.5" customHeight="1">
      <c r="E19894" s="612">
        <f t="shared" si="239"/>
        <v>3764362.2</v>
      </c>
    </row>
    <row r="19895" spans="5:5" ht="22.5" customHeight="1">
      <c r="E19895" s="612">
        <f t="shared" si="239"/>
        <v>3764362.2</v>
      </c>
    </row>
    <row r="19896" spans="5:5" ht="22.5" customHeight="1">
      <c r="E19896" s="612">
        <f t="shared" si="239"/>
        <v>3764362.2</v>
      </c>
    </row>
    <row r="19897" spans="5:5" ht="22.5" customHeight="1">
      <c r="E19897" s="612">
        <f t="shared" si="239"/>
        <v>3764362.2</v>
      </c>
    </row>
    <row r="19898" spans="5:5" ht="22.5" customHeight="1">
      <c r="E19898" s="612">
        <f t="shared" si="239"/>
        <v>3764362.2</v>
      </c>
    </row>
    <row r="19899" spans="5:5" ht="22.5" customHeight="1">
      <c r="E19899" s="612">
        <f t="shared" si="239"/>
        <v>3764362.2</v>
      </c>
    </row>
    <row r="19900" spans="5:5" ht="22.5" customHeight="1">
      <c r="E19900" s="612">
        <f t="shared" si="239"/>
        <v>3764362.2</v>
      </c>
    </row>
    <row r="19901" spans="5:5" ht="22.5" customHeight="1">
      <c r="E19901" s="612">
        <f t="shared" si="239"/>
        <v>3764362.2</v>
      </c>
    </row>
    <row r="19902" spans="5:5" ht="22.5" customHeight="1">
      <c r="E19902" s="612">
        <f t="shared" si="239"/>
        <v>3764362.2</v>
      </c>
    </row>
    <row r="19903" spans="5:5" ht="22.5" customHeight="1">
      <c r="E19903" s="612">
        <f t="shared" si="239"/>
        <v>3764362.2</v>
      </c>
    </row>
    <row r="19904" spans="5:5" ht="22.5" customHeight="1">
      <c r="E19904" s="612">
        <f t="shared" si="239"/>
        <v>3764362.2</v>
      </c>
    </row>
    <row r="19905" spans="5:5" ht="22.5" customHeight="1">
      <c r="E19905" s="612">
        <f t="shared" si="239"/>
        <v>3764362.2</v>
      </c>
    </row>
    <row r="19906" spans="5:5" ht="22.5" customHeight="1">
      <c r="E19906" s="612">
        <f t="shared" si="239"/>
        <v>3764362.2</v>
      </c>
    </row>
    <row r="19907" spans="5:5" ht="22.5" customHeight="1">
      <c r="E19907" s="612">
        <f t="shared" si="239"/>
        <v>3764362.2</v>
      </c>
    </row>
    <row r="19908" spans="5:5" ht="22.5" customHeight="1">
      <c r="E19908" s="612">
        <f t="shared" si="239"/>
        <v>3764362.2</v>
      </c>
    </row>
    <row r="19909" spans="5:5" ht="22.5" customHeight="1">
      <c r="E19909" s="612">
        <f t="shared" si="239"/>
        <v>3764362.2</v>
      </c>
    </row>
    <row r="19910" spans="5:5" ht="22.5" customHeight="1">
      <c r="E19910" s="612">
        <f t="shared" si="239"/>
        <v>3764362.2</v>
      </c>
    </row>
    <row r="19911" spans="5:5" ht="22.5" customHeight="1">
      <c r="E19911" s="612">
        <f t="shared" si="239"/>
        <v>3764362.2</v>
      </c>
    </row>
    <row r="19912" spans="5:5" ht="22.5" customHeight="1">
      <c r="E19912" s="612">
        <f t="shared" si="239"/>
        <v>3764362.2</v>
      </c>
    </row>
    <row r="19913" spans="5:5" ht="22.5" customHeight="1">
      <c r="E19913" s="612">
        <f t="shared" si="239"/>
        <v>3764362.2</v>
      </c>
    </row>
    <row r="19914" spans="5:5" ht="22.5" customHeight="1">
      <c r="E19914" s="612">
        <f t="shared" ref="E19914:E19941" si="240">E19913-D19914+C19914</f>
        <v>3764362.2</v>
      </c>
    </row>
    <row r="19915" spans="5:5" ht="22.5" customHeight="1">
      <c r="E19915" s="612">
        <f t="shared" si="240"/>
        <v>3764362.2</v>
      </c>
    </row>
    <row r="19916" spans="5:5" ht="22.5" customHeight="1">
      <c r="E19916" s="612">
        <f t="shared" si="240"/>
        <v>3764362.2</v>
      </c>
    </row>
    <row r="19917" spans="5:5" ht="22.5" customHeight="1">
      <c r="E19917" s="612">
        <f t="shared" si="240"/>
        <v>3764362.2</v>
      </c>
    </row>
    <row r="19918" spans="5:5" ht="22.5" customHeight="1">
      <c r="E19918" s="612">
        <f t="shared" si="240"/>
        <v>3764362.2</v>
      </c>
    </row>
    <row r="19919" spans="5:5" ht="22.5" customHeight="1">
      <c r="E19919" s="612">
        <f t="shared" si="240"/>
        <v>3764362.2</v>
      </c>
    </row>
    <row r="19920" spans="5:5" ht="22.5" customHeight="1">
      <c r="E19920" s="612">
        <f t="shared" si="240"/>
        <v>3764362.2</v>
      </c>
    </row>
    <row r="19921" spans="5:5" ht="22.5" customHeight="1">
      <c r="E19921" s="612">
        <f t="shared" si="240"/>
        <v>3764362.2</v>
      </c>
    </row>
    <row r="19922" spans="5:5" ht="22.5" customHeight="1">
      <c r="E19922" s="612">
        <f t="shared" si="240"/>
        <v>3764362.2</v>
      </c>
    </row>
    <row r="19923" spans="5:5" ht="22.5" customHeight="1">
      <c r="E19923" s="612">
        <f t="shared" si="240"/>
        <v>3764362.2</v>
      </c>
    </row>
    <row r="19924" spans="5:5" ht="22.5" customHeight="1">
      <c r="E19924" s="612">
        <f t="shared" si="240"/>
        <v>3764362.2</v>
      </c>
    </row>
    <row r="19925" spans="5:5" ht="22.5" customHeight="1">
      <c r="E19925" s="612">
        <f t="shared" si="240"/>
        <v>3764362.2</v>
      </c>
    </row>
    <row r="19926" spans="5:5" ht="22.5" customHeight="1">
      <c r="E19926" s="612">
        <f t="shared" si="240"/>
        <v>3764362.2</v>
      </c>
    </row>
    <row r="19927" spans="5:5" ht="22.5" customHeight="1">
      <c r="E19927" s="612">
        <f t="shared" si="240"/>
        <v>3764362.2</v>
      </c>
    </row>
    <row r="19928" spans="5:5" ht="22.5" customHeight="1">
      <c r="E19928" s="612">
        <f t="shared" si="240"/>
        <v>3764362.2</v>
      </c>
    </row>
    <row r="19929" spans="5:5" ht="22.5" customHeight="1">
      <c r="E19929" s="612">
        <f t="shared" si="240"/>
        <v>3764362.2</v>
      </c>
    </row>
    <row r="19930" spans="5:5" ht="22.5" customHeight="1">
      <c r="E19930" s="612">
        <f t="shared" si="240"/>
        <v>3764362.2</v>
      </c>
    </row>
    <row r="19931" spans="5:5" ht="22.5" customHeight="1">
      <c r="E19931" s="612">
        <f t="shared" si="240"/>
        <v>3764362.2</v>
      </c>
    </row>
    <row r="19932" spans="5:5" ht="22.5" customHeight="1">
      <c r="E19932" s="612">
        <f t="shared" si="240"/>
        <v>3764362.2</v>
      </c>
    </row>
    <row r="19933" spans="5:5" ht="22.5" customHeight="1">
      <c r="E19933" s="612">
        <f t="shared" si="240"/>
        <v>3764362.2</v>
      </c>
    </row>
    <row r="19934" spans="5:5" ht="22.5" customHeight="1">
      <c r="E19934" s="612">
        <f t="shared" si="240"/>
        <v>3764362.2</v>
      </c>
    </row>
    <row r="19935" spans="5:5" ht="22.5" customHeight="1">
      <c r="E19935" s="612">
        <f t="shared" si="240"/>
        <v>3764362.2</v>
      </c>
    </row>
    <row r="19936" spans="5:5" ht="22.5" customHeight="1">
      <c r="E19936" s="612">
        <f t="shared" si="240"/>
        <v>3764362.2</v>
      </c>
    </row>
    <row r="19937" spans="5:5" ht="22.5" customHeight="1">
      <c r="E19937" s="612">
        <f t="shared" si="240"/>
        <v>3764362.2</v>
      </c>
    </row>
    <row r="19938" spans="5:5" ht="22.5" customHeight="1">
      <c r="E19938" s="612">
        <f t="shared" si="240"/>
        <v>3764362.2</v>
      </c>
    </row>
    <row r="19939" spans="5:5" ht="22.5" customHeight="1">
      <c r="E19939" s="612">
        <f t="shared" si="240"/>
        <v>3764362.2</v>
      </c>
    </row>
    <row r="19940" spans="5:5" ht="22.5" customHeight="1">
      <c r="E19940" s="612">
        <f t="shared" si="240"/>
        <v>3764362.2</v>
      </c>
    </row>
    <row r="19941" spans="5:5" ht="22.5" customHeight="1">
      <c r="E19941" s="612">
        <f t="shared" si="240"/>
        <v>3764362.2</v>
      </c>
    </row>
  </sheetData>
  <mergeCells count="1">
    <mergeCell ref="A1:E1"/>
  </mergeCells>
  <phoneticPr fontId="68" type="noConversion"/>
  <pageMargins left="0.70866141732283472" right="0.70866141732283472" top="0.74803149606299213" bottom="0.74803149606299213" header="0.31496062992125984" footer="0.31496062992125984"/>
  <pageSetup scale="60" orientation="landscape" r:id="rId1"/>
  <colBreaks count="1" manualBreakCount="1">
    <brk id="5"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E9359"/>
  <sheetViews>
    <sheetView zoomScale="61" zoomScaleNormal="61" workbookViewId="0">
      <selection activeCell="H15" sqref="H15"/>
    </sheetView>
  </sheetViews>
  <sheetFormatPr defaultColWidth="25.42578125" defaultRowHeight="21"/>
  <cols>
    <col min="1" max="1" width="20.42578125" style="1111" customWidth="1"/>
    <col min="2" max="2" width="16.5703125" style="1111" customWidth="1"/>
    <col min="3" max="3" width="8.85546875" style="1111" customWidth="1"/>
    <col min="4" max="6" width="25.42578125" style="1111"/>
    <col min="7" max="7" width="20.28515625" style="1075" customWidth="1"/>
    <col min="8" max="8" width="22.140625" style="1525" customWidth="1"/>
    <col min="9" max="9" width="18" style="1111" customWidth="1"/>
    <col min="10" max="10" width="3.85546875" style="1111" customWidth="1"/>
    <col min="11" max="11" width="3.140625" style="1075" customWidth="1"/>
    <col min="12" max="23" width="25.42578125" style="1111"/>
    <col min="24" max="24" width="25.5703125" style="1111" bestFit="1" customWidth="1"/>
    <col min="25" max="16384" width="25.42578125" style="1111"/>
  </cols>
  <sheetData>
    <row r="1" spans="1:31" s="1109" customFormat="1">
      <c r="A1" s="1520" t="s">
        <v>8292</v>
      </c>
      <c r="B1" s="1520" t="s">
        <v>8289</v>
      </c>
      <c r="C1" s="1520" t="s">
        <v>23153</v>
      </c>
      <c r="D1" s="1520" t="s">
        <v>23154</v>
      </c>
      <c r="E1" s="1520" t="s">
        <v>20786</v>
      </c>
      <c r="F1" s="1520" t="s">
        <v>20787</v>
      </c>
      <c r="G1" s="1520" t="s">
        <v>8290</v>
      </c>
      <c r="H1" s="1522" t="s">
        <v>8287</v>
      </c>
      <c r="I1" s="1520" t="s">
        <v>8291</v>
      </c>
      <c r="J1" s="1520" t="s">
        <v>8288</v>
      </c>
      <c r="K1" s="1520" t="s">
        <v>24946</v>
      </c>
      <c r="L1" s="1520" t="s">
        <v>8286</v>
      </c>
      <c r="M1" s="1520" t="s">
        <v>8316</v>
      </c>
      <c r="N1" s="1520" t="s">
        <v>24947</v>
      </c>
      <c r="O1" s="1520" t="s">
        <v>24948</v>
      </c>
      <c r="P1" s="1520" t="s">
        <v>24949</v>
      </c>
      <c r="Q1" s="1520" t="s">
        <v>24950</v>
      </c>
      <c r="R1" s="1520" t="s">
        <v>8285</v>
      </c>
      <c r="S1" s="1520" t="s">
        <v>20788</v>
      </c>
      <c r="T1" s="1520" t="s">
        <v>20789</v>
      </c>
      <c r="U1" s="1520" t="s">
        <v>8284</v>
      </c>
      <c r="V1" s="1520" t="s">
        <v>8283</v>
      </c>
      <c r="W1" s="1520" t="s">
        <v>8282</v>
      </c>
      <c r="X1" s="1520" t="s">
        <v>8281</v>
      </c>
      <c r="Y1" s="1520" t="s">
        <v>8280</v>
      </c>
      <c r="Z1" s="1520" t="s">
        <v>23155</v>
      </c>
      <c r="AA1" s="1520" t="s">
        <v>20790</v>
      </c>
    </row>
    <row r="2" spans="1:31" s="3039" customFormat="1" ht="15">
      <c r="A2" s="3033">
        <v>45635.780934467592</v>
      </c>
      <c r="B2" s="3034" t="s">
        <v>36213</v>
      </c>
      <c r="C2" s="3035" t="s">
        <v>35356</v>
      </c>
      <c r="D2" s="3034" t="s">
        <v>36213</v>
      </c>
      <c r="E2" s="3034" t="s">
        <v>37449</v>
      </c>
      <c r="F2" s="3034" t="s">
        <v>36214</v>
      </c>
      <c r="G2" s="3034" t="s">
        <v>36215</v>
      </c>
      <c r="H2" s="3036">
        <v>36407</v>
      </c>
      <c r="I2" s="3035" t="s">
        <v>36216</v>
      </c>
      <c r="J2" s="3034" t="s">
        <v>37375</v>
      </c>
      <c r="K2" s="3034" t="s">
        <v>37450</v>
      </c>
      <c r="L2" s="3034"/>
      <c r="M2" s="3034" t="s">
        <v>37451</v>
      </c>
      <c r="N2" s="3034" t="s">
        <v>37452</v>
      </c>
      <c r="O2" s="3034" t="s">
        <v>37453</v>
      </c>
      <c r="P2" s="3034" t="s">
        <v>37454</v>
      </c>
      <c r="Q2" s="3034" t="s">
        <v>37455</v>
      </c>
      <c r="R2" s="3034" t="s">
        <v>37456</v>
      </c>
      <c r="S2" s="3034"/>
      <c r="T2" s="3034" t="s">
        <v>37457</v>
      </c>
      <c r="U2" s="3034" t="s">
        <v>5279</v>
      </c>
      <c r="V2" s="3034" t="s">
        <v>1538</v>
      </c>
      <c r="W2" s="3034" t="s">
        <v>37458</v>
      </c>
      <c r="X2" s="3034" t="s">
        <v>37458</v>
      </c>
      <c r="Y2" s="3037" t="s">
        <v>37459</v>
      </c>
      <c r="Z2" s="3038"/>
      <c r="AA2" s="3038"/>
      <c r="AB2" s="3038"/>
      <c r="AC2" s="3038"/>
      <c r="AD2" s="3038"/>
      <c r="AE2" s="3038"/>
    </row>
    <row r="3" spans="1:31" s="3039" customFormat="1" ht="15">
      <c r="A3" s="3040">
        <v>45642.782374675924</v>
      </c>
      <c r="B3" s="3041" t="s">
        <v>37445</v>
      </c>
      <c r="C3" s="3041">
        <v>4989101</v>
      </c>
      <c r="D3" s="3041" t="s">
        <v>37445</v>
      </c>
      <c r="E3" s="3041" t="s">
        <v>37449</v>
      </c>
      <c r="F3" s="3041" t="s">
        <v>37446</v>
      </c>
      <c r="G3" s="3041" t="s">
        <v>37447</v>
      </c>
      <c r="H3" s="3042">
        <v>35110</v>
      </c>
      <c r="I3" s="3041" t="s">
        <v>37448</v>
      </c>
      <c r="J3" s="3041" t="s">
        <v>37375</v>
      </c>
      <c r="K3" s="3041" t="s">
        <v>37460</v>
      </c>
      <c r="L3" s="3041"/>
      <c r="M3" s="3041" t="s">
        <v>37451</v>
      </c>
      <c r="N3" s="3041" t="s">
        <v>37452</v>
      </c>
      <c r="O3" s="3041" t="s">
        <v>37461</v>
      </c>
      <c r="P3" s="3041" t="s">
        <v>37454</v>
      </c>
      <c r="Q3" s="3041" t="s">
        <v>37462</v>
      </c>
      <c r="R3" s="3041" t="s">
        <v>37456</v>
      </c>
      <c r="S3" s="3041"/>
      <c r="T3" s="3041" t="s">
        <v>37463</v>
      </c>
      <c r="U3" s="3041" t="s">
        <v>37464</v>
      </c>
      <c r="V3" s="3041" t="s">
        <v>37465</v>
      </c>
      <c r="W3" s="3041" t="s">
        <v>37458</v>
      </c>
      <c r="X3" s="3041" t="s">
        <v>37458</v>
      </c>
      <c r="Y3" s="3043" t="s">
        <v>37459</v>
      </c>
      <c r="Z3" s="3038"/>
      <c r="AA3" s="3038"/>
      <c r="AB3" s="3038"/>
      <c r="AC3" s="3038"/>
      <c r="AD3" s="3038"/>
      <c r="AE3" s="3038"/>
    </row>
    <row r="4" spans="1:31" s="3039" customFormat="1" ht="15">
      <c r="A4" s="3033">
        <v>45644.577225543981</v>
      </c>
      <c r="B4" s="3034" t="s">
        <v>37466</v>
      </c>
      <c r="C4" s="3034">
        <v>6406531</v>
      </c>
      <c r="D4" s="3034" t="s">
        <v>36272</v>
      </c>
      <c r="E4" s="3034" t="s">
        <v>37467</v>
      </c>
      <c r="F4" s="3034" t="s">
        <v>36273</v>
      </c>
      <c r="G4" s="3034" t="s">
        <v>36274</v>
      </c>
      <c r="H4" s="3036">
        <v>32769</v>
      </c>
      <c r="I4" s="3035" t="s">
        <v>36275</v>
      </c>
      <c r="J4" s="3034" t="s">
        <v>37375</v>
      </c>
      <c r="K4" s="3034" t="s">
        <v>37468</v>
      </c>
      <c r="L4" s="3034"/>
      <c r="M4" s="3034" t="s">
        <v>37451</v>
      </c>
      <c r="N4" s="3034" t="s">
        <v>37452</v>
      </c>
      <c r="O4" s="3034" t="s">
        <v>37469</v>
      </c>
      <c r="P4" s="3034" t="s">
        <v>37454</v>
      </c>
      <c r="Q4" s="3034" t="s">
        <v>37462</v>
      </c>
      <c r="R4" s="3034" t="s">
        <v>37456</v>
      </c>
      <c r="S4" s="3034"/>
      <c r="T4" s="3034" t="s">
        <v>37457</v>
      </c>
      <c r="U4" s="3034" t="s">
        <v>37464</v>
      </c>
      <c r="V4" s="3035" t="s">
        <v>37470</v>
      </c>
      <c r="W4" s="3034" t="s">
        <v>37458</v>
      </c>
      <c r="X4" s="3034" t="s">
        <v>37458</v>
      </c>
      <c r="Y4" s="3037" t="s">
        <v>37459</v>
      </c>
      <c r="Z4" s="3038"/>
      <c r="AA4" s="3038"/>
      <c r="AB4" s="3038"/>
      <c r="AC4" s="3038"/>
      <c r="AD4" s="3038"/>
      <c r="AE4" s="3038"/>
    </row>
    <row r="5" spans="1:31" s="3039" customFormat="1" ht="15">
      <c r="A5" s="3040">
        <v>45648.454960960647</v>
      </c>
      <c r="B5" s="3041" t="s">
        <v>36276</v>
      </c>
      <c r="C5" s="3041">
        <v>6389459</v>
      </c>
      <c r="D5" s="3041" t="s">
        <v>36276</v>
      </c>
      <c r="E5" s="3041" t="s">
        <v>37449</v>
      </c>
      <c r="F5" s="3041" t="s">
        <v>36277</v>
      </c>
      <c r="G5" s="3041" t="s">
        <v>36278</v>
      </c>
      <c r="H5" s="3042">
        <v>35570</v>
      </c>
      <c r="I5" s="3044" t="s">
        <v>36279</v>
      </c>
      <c r="J5" s="3041" t="s">
        <v>37375</v>
      </c>
      <c r="K5" s="3041" t="s">
        <v>37471</v>
      </c>
      <c r="L5" s="3045" t="s">
        <v>37472</v>
      </c>
      <c r="M5" s="3041" t="s">
        <v>37451</v>
      </c>
      <c r="N5" s="3041" t="s">
        <v>37452</v>
      </c>
      <c r="O5" s="3041" t="s">
        <v>37473</v>
      </c>
      <c r="P5" s="3041" t="s">
        <v>37454</v>
      </c>
      <c r="Q5" s="3041" t="s">
        <v>37462</v>
      </c>
      <c r="R5" s="3041" t="s">
        <v>37456</v>
      </c>
      <c r="S5" s="3041"/>
      <c r="T5" s="3041" t="s">
        <v>37463</v>
      </c>
      <c r="U5" s="3041" t="s">
        <v>37464</v>
      </c>
      <c r="V5" s="3041" t="s">
        <v>36250</v>
      </c>
      <c r="W5" s="3041" t="s">
        <v>37458</v>
      </c>
      <c r="X5" s="3041" t="s">
        <v>37458</v>
      </c>
      <c r="Y5" s="3043" t="s">
        <v>37459</v>
      </c>
      <c r="Z5" s="3038"/>
      <c r="AA5" s="3038"/>
      <c r="AB5" s="3038"/>
      <c r="AC5" s="3038"/>
      <c r="AD5" s="3038"/>
      <c r="AE5" s="3038"/>
    </row>
    <row r="6" spans="1:31" s="3039" customFormat="1" ht="15">
      <c r="A6" s="3033">
        <v>45649.838447465278</v>
      </c>
      <c r="B6" s="3034" t="s">
        <v>36281</v>
      </c>
      <c r="C6" s="3034">
        <v>5175868</v>
      </c>
      <c r="D6" s="3034" t="s">
        <v>36281</v>
      </c>
      <c r="E6" s="3034" t="s">
        <v>37474</v>
      </c>
      <c r="F6" s="3034" t="s">
        <v>36282</v>
      </c>
      <c r="G6" s="3034" t="s">
        <v>36283</v>
      </c>
      <c r="H6" s="3036">
        <v>30155</v>
      </c>
      <c r="I6" s="3035" t="s">
        <v>36284</v>
      </c>
      <c r="J6" s="3034" t="s">
        <v>37368</v>
      </c>
      <c r="K6" s="3034" t="s">
        <v>37475</v>
      </c>
      <c r="L6" s="3046" t="s">
        <v>37476</v>
      </c>
      <c r="M6" s="3034" t="s">
        <v>37451</v>
      </c>
      <c r="N6" s="3034" t="s">
        <v>37477</v>
      </c>
      <c r="O6" s="3034" t="s">
        <v>37478</v>
      </c>
      <c r="P6" s="3034" t="s">
        <v>37454</v>
      </c>
      <c r="Q6" s="3034" t="s">
        <v>37462</v>
      </c>
      <c r="R6" s="3034" t="s">
        <v>37456</v>
      </c>
      <c r="S6" s="3034"/>
      <c r="T6" s="3034" t="s">
        <v>37479</v>
      </c>
      <c r="U6" s="3034" t="s">
        <v>37464</v>
      </c>
      <c r="V6" s="3034" t="s">
        <v>37480</v>
      </c>
      <c r="W6" s="3034" t="s">
        <v>37458</v>
      </c>
      <c r="X6" s="3034" t="s">
        <v>37458</v>
      </c>
      <c r="Y6" s="3037" t="s">
        <v>37459</v>
      </c>
      <c r="Z6" s="3038"/>
      <c r="AA6" s="3038"/>
      <c r="AB6" s="3038"/>
      <c r="AC6" s="3038"/>
      <c r="AD6" s="3038"/>
      <c r="AE6" s="3038"/>
    </row>
    <row r="7" spans="1:31" s="3039" customFormat="1" ht="15">
      <c r="A7" s="3040">
        <v>45650.547624525461</v>
      </c>
      <c r="B7" s="3041" t="s">
        <v>36285</v>
      </c>
      <c r="C7" s="3041">
        <v>5470982</v>
      </c>
      <c r="D7" s="3041" t="s">
        <v>36285</v>
      </c>
      <c r="E7" s="3041" t="s">
        <v>37449</v>
      </c>
      <c r="F7" s="3041" t="s">
        <v>35777</v>
      </c>
      <c r="G7" s="3041" t="s">
        <v>36286</v>
      </c>
      <c r="H7" s="3042">
        <v>36924</v>
      </c>
      <c r="I7" s="3044" t="s">
        <v>36287</v>
      </c>
      <c r="J7" s="3041" t="s">
        <v>37375</v>
      </c>
      <c r="K7" s="3041" t="s">
        <v>37481</v>
      </c>
      <c r="L7" s="3045" t="s">
        <v>37482</v>
      </c>
      <c r="M7" s="3041" t="s">
        <v>37451</v>
      </c>
      <c r="N7" s="3041" t="s">
        <v>37452</v>
      </c>
      <c r="O7" s="3041" t="s">
        <v>37483</v>
      </c>
      <c r="P7" s="3041" t="s">
        <v>37454</v>
      </c>
      <c r="Q7" s="3041" t="s">
        <v>37462</v>
      </c>
      <c r="R7" s="3041" t="s">
        <v>37456</v>
      </c>
      <c r="S7" s="3041"/>
      <c r="T7" s="3041" t="s">
        <v>37463</v>
      </c>
      <c r="U7" s="3041" t="s">
        <v>37464</v>
      </c>
      <c r="V7" s="3041" t="s">
        <v>37484</v>
      </c>
      <c r="W7" s="3041" t="s">
        <v>37458</v>
      </c>
      <c r="X7" s="3041" t="s">
        <v>37458</v>
      </c>
      <c r="Y7" s="3043" t="s">
        <v>37459</v>
      </c>
      <c r="Z7" s="3038"/>
      <c r="AA7" s="3038"/>
      <c r="AB7" s="3038"/>
      <c r="AC7" s="3038"/>
      <c r="AD7" s="3038"/>
      <c r="AE7" s="3038"/>
    </row>
    <row r="8" spans="1:31" s="3039" customFormat="1" ht="15">
      <c r="A8" s="3033">
        <v>45652.982395833329</v>
      </c>
      <c r="B8" s="3034" t="s">
        <v>36288</v>
      </c>
      <c r="C8" s="3034">
        <v>6311993</v>
      </c>
      <c r="D8" s="3034" t="s">
        <v>36288</v>
      </c>
      <c r="E8" s="3034" t="s">
        <v>37474</v>
      </c>
      <c r="F8" s="3034" t="s">
        <v>36289</v>
      </c>
      <c r="G8" s="3034" t="s">
        <v>36290</v>
      </c>
      <c r="H8" s="3036">
        <v>36072</v>
      </c>
      <c r="I8" s="3035" t="s">
        <v>36291</v>
      </c>
      <c r="J8" s="3034" t="s">
        <v>37368</v>
      </c>
      <c r="K8" s="3034" t="s">
        <v>37485</v>
      </c>
      <c r="L8" s="3046" t="s">
        <v>37486</v>
      </c>
      <c r="M8" s="3034" t="s">
        <v>37451</v>
      </c>
      <c r="N8" s="3034" t="s">
        <v>37452</v>
      </c>
      <c r="O8" s="3034" t="s">
        <v>37487</v>
      </c>
      <c r="P8" s="3034" t="s">
        <v>37454</v>
      </c>
      <c r="Q8" s="3034" t="s">
        <v>37455</v>
      </c>
      <c r="R8" s="3034" t="s">
        <v>37456</v>
      </c>
      <c r="S8" s="3034"/>
      <c r="T8" s="3034" t="s">
        <v>37463</v>
      </c>
      <c r="U8" s="3034" t="s">
        <v>37464</v>
      </c>
      <c r="V8" s="3034" t="s">
        <v>37488</v>
      </c>
      <c r="W8" s="3034" t="s">
        <v>37458</v>
      </c>
      <c r="X8" s="3034" t="s">
        <v>37458</v>
      </c>
      <c r="Y8" s="3037" t="s">
        <v>37459</v>
      </c>
      <c r="Z8" s="3038"/>
      <c r="AA8" s="3038"/>
      <c r="AB8" s="3038"/>
      <c r="AC8" s="3038"/>
      <c r="AD8" s="3038"/>
      <c r="AE8" s="3038"/>
    </row>
    <row r="9" spans="1:31" s="3039" customFormat="1" ht="15">
      <c r="A9" s="3040">
        <v>45654.993117499995</v>
      </c>
      <c r="B9" s="3041" t="s">
        <v>37489</v>
      </c>
      <c r="C9" s="3041">
        <v>4640224</v>
      </c>
      <c r="D9" s="3041" t="s">
        <v>36292</v>
      </c>
      <c r="E9" s="3041" t="s">
        <v>37467</v>
      </c>
      <c r="F9" s="3041" t="s">
        <v>35333</v>
      </c>
      <c r="G9" s="3041" t="s">
        <v>36293</v>
      </c>
      <c r="H9" s="3042">
        <v>34749</v>
      </c>
      <c r="I9" s="3041" t="s">
        <v>36294</v>
      </c>
      <c r="J9" s="3041" t="s">
        <v>37375</v>
      </c>
      <c r="K9" s="3041" t="s">
        <v>37490</v>
      </c>
      <c r="L9" s="3045" t="s">
        <v>37491</v>
      </c>
      <c r="M9" s="3041" t="s">
        <v>37451</v>
      </c>
      <c r="N9" s="3041" t="s">
        <v>37477</v>
      </c>
      <c r="O9" s="3041" t="s">
        <v>37492</v>
      </c>
      <c r="P9" s="3041" t="s">
        <v>37454</v>
      </c>
      <c r="Q9" s="3041" t="s">
        <v>37462</v>
      </c>
      <c r="R9" s="3041" t="s">
        <v>37456</v>
      </c>
      <c r="S9" s="3041"/>
      <c r="T9" s="3041" t="s">
        <v>37463</v>
      </c>
      <c r="U9" s="3041" t="s">
        <v>37464</v>
      </c>
      <c r="V9" s="3041" t="s">
        <v>37493</v>
      </c>
      <c r="W9" s="3041" t="s">
        <v>37458</v>
      </c>
      <c r="X9" s="3041" t="s">
        <v>37458</v>
      </c>
      <c r="Y9" s="3043" t="s">
        <v>37459</v>
      </c>
      <c r="Z9" s="3038"/>
      <c r="AA9" s="3038"/>
      <c r="AB9" s="3038"/>
      <c r="AC9" s="3038"/>
      <c r="AD9" s="3038"/>
      <c r="AE9" s="3038"/>
    </row>
    <row r="10" spans="1:31" s="3039" customFormat="1" ht="15">
      <c r="A10" s="3033">
        <v>45655.822791909726</v>
      </c>
      <c r="B10" s="3034" t="s">
        <v>36295</v>
      </c>
      <c r="C10" s="3034">
        <v>6191522</v>
      </c>
      <c r="D10" s="3034" t="s">
        <v>36295</v>
      </c>
      <c r="E10" s="3034" t="s">
        <v>37474</v>
      </c>
      <c r="F10" s="3034" t="s">
        <v>36296</v>
      </c>
      <c r="G10" s="3034" t="s">
        <v>36297</v>
      </c>
      <c r="H10" s="3036">
        <v>29541</v>
      </c>
      <c r="I10" s="3035" t="s">
        <v>36298</v>
      </c>
      <c r="J10" s="3034" t="s">
        <v>37368</v>
      </c>
      <c r="K10" s="3034" t="s">
        <v>37494</v>
      </c>
      <c r="L10" s="3046" t="s">
        <v>37495</v>
      </c>
      <c r="M10" s="3034" t="s">
        <v>37451</v>
      </c>
      <c r="N10" s="3034" t="s">
        <v>37452</v>
      </c>
      <c r="O10" s="3034" t="s">
        <v>37461</v>
      </c>
      <c r="P10" s="3034" t="s">
        <v>37454</v>
      </c>
      <c r="Q10" s="3034" t="s">
        <v>37462</v>
      </c>
      <c r="R10" s="3034" t="s">
        <v>37456</v>
      </c>
      <c r="S10" s="3034"/>
      <c r="T10" s="3034" t="s">
        <v>37479</v>
      </c>
      <c r="U10" s="3034" t="s">
        <v>37496</v>
      </c>
      <c r="V10" s="3034" t="s">
        <v>37463</v>
      </c>
      <c r="W10" s="3034" t="s">
        <v>37458</v>
      </c>
      <c r="X10" s="3034" t="s">
        <v>37458</v>
      </c>
      <c r="Y10" s="3037" t="s">
        <v>37459</v>
      </c>
      <c r="Z10" s="3038"/>
      <c r="AA10" s="3038"/>
      <c r="AB10" s="3038"/>
      <c r="AC10" s="3038"/>
      <c r="AD10" s="3038"/>
      <c r="AE10" s="3038"/>
    </row>
    <row r="11" spans="1:31" s="3039" customFormat="1" ht="15">
      <c r="A11" s="3040">
        <v>45655.828446493055</v>
      </c>
      <c r="B11" s="3041" t="s">
        <v>36295</v>
      </c>
      <c r="C11" s="3041">
        <v>6191522</v>
      </c>
      <c r="D11" s="3041" t="s">
        <v>36295</v>
      </c>
      <c r="E11" s="3041" t="s">
        <v>37474</v>
      </c>
      <c r="F11" s="3041" t="s">
        <v>36296</v>
      </c>
      <c r="G11" s="3041" t="s">
        <v>36297</v>
      </c>
      <c r="H11" s="3042">
        <v>29541</v>
      </c>
      <c r="I11" s="3044" t="s">
        <v>36298</v>
      </c>
      <c r="J11" s="3041" t="s">
        <v>37368</v>
      </c>
      <c r="K11" s="3041" t="s">
        <v>37494</v>
      </c>
      <c r="L11" s="3045" t="s">
        <v>37497</v>
      </c>
      <c r="M11" s="3041" t="s">
        <v>37451</v>
      </c>
      <c r="N11" s="3041" t="s">
        <v>37452</v>
      </c>
      <c r="O11" s="3041" t="s">
        <v>37498</v>
      </c>
      <c r="P11" s="3041" t="s">
        <v>37499</v>
      </c>
      <c r="Q11" s="3041" t="s">
        <v>37462</v>
      </c>
      <c r="R11" s="3041" t="s">
        <v>37456</v>
      </c>
      <c r="S11" s="3041"/>
      <c r="T11" s="3041" t="s">
        <v>37479</v>
      </c>
      <c r="U11" s="3041" t="s">
        <v>37496</v>
      </c>
      <c r="V11" s="3041" t="s">
        <v>37463</v>
      </c>
      <c r="W11" s="3041" t="s">
        <v>37458</v>
      </c>
      <c r="X11" s="3041" t="s">
        <v>37458</v>
      </c>
      <c r="Y11" s="3043" t="s">
        <v>37459</v>
      </c>
      <c r="Z11" s="3038"/>
      <c r="AA11" s="3038"/>
      <c r="AB11" s="3038"/>
      <c r="AC11" s="3038"/>
      <c r="AD11" s="3038"/>
      <c r="AE11" s="3038"/>
    </row>
    <row r="12" spans="1:31" s="3039" customFormat="1" ht="15">
      <c r="A12" s="3033">
        <v>45656.853205462961</v>
      </c>
      <c r="B12" s="3034" t="s">
        <v>36300</v>
      </c>
      <c r="C12" s="3034">
        <v>6429514</v>
      </c>
      <c r="D12" s="3034" t="s">
        <v>36300</v>
      </c>
      <c r="E12" s="3034" t="s">
        <v>37467</v>
      </c>
      <c r="F12" s="3034" t="s">
        <v>36301</v>
      </c>
      <c r="G12" s="3034" t="s">
        <v>36302</v>
      </c>
      <c r="H12" s="3036">
        <v>32874</v>
      </c>
      <c r="I12" s="3034">
        <v>7033715956</v>
      </c>
      <c r="J12" s="3034" t="s">
        <v>37375</v>
      </c>
      <c r="K12" s="3034" t="s">
        <v>37500</v>
      </c>
      <c r="L12" s="3046" t="s">
        <v>38634</v>
      </c>
      <c r="M12" s="3034" t="s">
        <v>37451</v>
      </c>
      <c r="N12" s="3034" t="s">
        <v>37452</v>
      </c>
      <c r="O12" s="3034" t="s">
        <v>37501</v>
      </c>
      <c r="P12" s="3034" t="s">
        <v>37454</v>
      </c>
      <c r="Q12" s="3034" t="s">
        <v>37462</v>
      </c>
      <c r="R12" s="3034" t="s">
        <v>37456</v>
      </c>
      <c r="S12" s="3034"/>
      <c r="T12" s="3034" t="s">
        <v>37463</v>
      </c>
      <c r="U12" s="3034" t="s">
        <v>37464</v>
      </c>
      <c r="V12" s="3034" t="s">
        <v>37502</v>
      </c>
      <c r="W12" s="3034" t="s">
        <v>37458</v>
      </c>
      <c r="X12" s="3034" t="s">
        <v>37458</v>
      </c>
      <c r="Y12" s="3037" t="s">
        <v>37459</v>
      </c>
      <c r="Z12" s="3038"/>
      <c r="AA12" s="3038"/>
      <c r="AB12" s="3038"/>
      <c r="AC12" s="3038"/>
      <c r="AD12" s="3038"/>
      <c r="AE12" s="3038"/>
    </row>
    <row r="13" spans="1:31" s="3039" customFormat="1" ht="15">
      <c r="A13" s="3040">
        <v>45657.007113761574</v>
      </c>
      <c r="B13" s="3041" t="s">
        <v>36303</v>
      </c>
      <c r="C13" s="3041">
        <v>5309693</v>
      </c>
      <c r="D13" s="3041" t="s">
        <v>36303</v>
      </c>
      <c r="E13" s="3041" t="s">
        <v>37449</v>
      </c>
      <c r="F13" s="3041" t="s">
        <v>36304</v>
      </c>
      <c r="G13" s="3041" t="s">
        <v>36305</v>
      </c>
      <c r="H13" s="3042">
        <v>35605</v>
      </c>
      <c r="I13" s="3044" t="s">
        <v>36306</v>
      </c>
      <c r="J13" s="3041" t="s">
        <v>37375</v>
      </c>
      <c r="K13" s="3041" t="s">
        <v>37503</v>
      </c>
      <c r="L13" s="3045" t="s">
        <v>37504</v>
      </c>
      <c r="M13" s="3041" t="s">
        <v>37451</v>
      </c>
      <c r="N13" s="3041" t="s">
        <v>37452</v>
      </c>
      <c r="O13" s="3041" t="s">
        <v>37461</v>
      </c>
      <c r="P13" s="3041" t="s">
        <v>37454</v>
      </c>
      <c r="Q13" s="3041" t="s">
        <v>37462</v>
      </c>
      <c r="R13" s="3041" t="s">
        <v>37456</v>
      </c>
      <c r="S13" s="3041"/>
      <c r="T13" s="3041" t="s">
        <v>37479</v>
      </c>
      <c r="U13" s="3041" t="s">
        <v>37464</v>
      </c>
      <c r="V13" s="3044" t="s">
        <v>7943</v>
      </c>
      <c r="W13" s="3041" t="s">
        <v>37458</v>
      </c>
      <c r="X13" s="3041" t="s">
        <v>37458</v>
      </c>
      <c r="Y13" s="3043" t="s">
        <v>37459</v>
      </c>
      <c r="Z13" s="3038"/>
      <c r="AA13" s="3038"/>
      <c r="AB13" s="3038"/>
      <c r="AC13" s="3038"/>
      <c r="AD13" s="3038"/>
      <c r="AE13" s="3038"/>
    </row>
    <row r="14" spans="1:31" s="3039" customFormat="1" ht="15">
      <c r="A14" s="3033">
        <v>45657.647570324072</v>
      </c>
      <c r="B14" s="3034" t="s">
        <v>37505</v>
      </c>
      <c r="C14" s="3034">
        <v>4744963</v>
      </c>
      <c r="D14" s="3034" t="s">
        <v>36307</v>
      </c>
      <c r="E14" s="3034" t="s">
        <v>37474</v>
      </c>
      <c r="F14" s="3034" t="s">
        <v>36308</v>
      </c>
      <c r="G14" s="3034" t="s">
        <v>36309</v>
      </c>
      <c r="H14" s="3036">
        <v>37003</v>
      </c>
      <c r="I14" s="3035" t="s">
        <v>36310</v>
      </c>
      <c r="J14" s="3034" t="s">
        <v>37368</v>
      </c>
      <c r="K14" s="3034" t="s">
        <v>37506</v>
      </c>
      <c r="L14" s="3046" t="s">
        <v>37507</v>
      </c>
      <c r="M14" s="3034" t="s">
        <v>37451</v>
      </c>
      <c r="N14" s="3034" t="s">
        <v>37452</v>
      </c>
      <c r="O14" s="3034" t="s">
        <v>37508</v>
      </c>
      <c r="P14" s="3034" t="s">
        <v>37454</v>
      </c>
      <c r="Q14" s="3034" t="s">
        <v>37462</v>
      </c>
      <c r="R14" s="3034" t="s">
        <v>37456</v>
      </c>
      <c r="S14" s="3034"/>
      <c r="T14" s="3034" t="s">
        <v>37463</v>
      </c>
      <c r="U14" s="3034" t="s">
        <v>5279</v>
      </c>
      <c r="V14" s="3034" t="s">
        <v>37488</v>
      </c>
      <c r="W14" s="3034" t="s">
        <v>37458</v>
      </c>
      <c r="X14" s="3034" t="s">
        <v>37458</v>
      </c>
      <c r="Y14" s="3037" t="s">
        <v>37459</v>
      </c>
      <c r="Z14" s="3038"/>
      <c r="AA14" s="3038"/>
      <c r="AB14" s="3038"/>
      <c r="AC14" s="3038"/>
      <c r="AD14" s="3038"/>
      <c r="AE14" s="3038"/>
    </row>
    <row r="15" spans="1:31" s="3039" customFormat="1" ht="15">
      <c r="A15" s="3040">
        <v>45657.94540921296</v>
      </c>
      <c r="B15" s="3041" t="s">
        <v>36311</v>
      </c>
      <c r="C15" s="3041">
        <v>4451321</v>
      </c>
      <c r="D15" s="3041" t="s">
        <v>36311</v>
      </c>
      <c r="E15" s="3041" t="s">
        <v>37449</v>
      </c>
      <c r="F15" s="3041" t="s">
        <v>36312</v>
      </c>
      <c r="G15" s="3041" t="s">
        <v>36313</v>
      </c>
      <c r="H15" s="3042">
        <v>32890</v>
      </c>
      <c r="I15" s="3044" t="s">
        <v>36314</v>
      </c>
      <c r="J15" s="3041" t="s">
        <v>37375</v>
      </c>
      <c r="K15" s="3041" t="s">
        <v>37509</v>
      </c>
      <c r="L15" s="3045" t="s">
        <v>37510</v>
      </c>
      <c r="M15" s="3041" t="s">
        <v>37451</v>
      </c>
      <c r="N15" s="3041" t="s">
        <v>37477</v>
      </c>
      <c r="O15" s="3041" t="s">
        <v>37511</v>
      </c>
      <c r="P15" s="3041" t="s">
        <v>37454</v>
      </c>
      <c r="Q15" s="3041" t="s">
        <v>37455</v>
      </c>
      <c r="R15" s="3041" t="s">
        <v>37456</v>
      </c>
      <c r="S15" s="3041"/>
      <c r="T15" s="3041" t="s">
        <v>37463</v>
      </c>
      <c r="U15" s="3041" t="s">
        <v>37496</v>
      </c>
      <c r="V15" s="3041" t="s">
        <v>2320</v>
      </c>
      <c r="W15" s="3041" t="s">
        <v>37458</v>
      </c>
      <c r="X15" s="3041" t="s">
        <v>37458</v>
      </c>
      <c r="Y15" s="3043" t="s">
        <v>37459</v>
      </c>
      <c r="Z15" s="3038"/>
      <c r="AA15" s="3038"/>
      <c r="AB15" s="3038"/>
      <c r="AC15" s="3038"/>
      <c r="AD15" s="3038"/>
      <c r="AE15" s="3038"/>
    </row>
    <row r="16" spans="1:31" s="3039" customFormat="1" ht="15">
      <c r="A16" s="3033">
        <v>45658.953967175927</v>
      </c>
      <c r="B16" s="3034" t="s">
        <v>36315</v>
      </c>
      <c r="C16" s="3034">
        <v>2000674</v>
      </c>
      <c r="D16" s="3034" t="s">
        <v>36315</v>
      </c>
      <c r="E16" s="3034" t="s">
        <v>37474</v>
      </c>
      <c r="F16" s="3034" t="s">
        <v>36316</v>
      </c>
      <c r="G16" s="3034" t="s">
        <v>36317</v>
      </c>
      <c r="H16" s="3036">
        <v>30146</v>
      </c>
      <c r="I16" s="3035" t="s">
        <v>36318</v>
      </c>
      <c r="J16" s="3034" t="s">
        <v>37368</v>
      </c>
      <c r="K16" s="3034" t="s">
        <v>37512</v>
      </c>
      <c r="L16" s="3046" t="s">
        <v>37513</v>
      </c>
      <c r="M16" s="3034" t="s">
        <v>37451</v>
      </c>
      <c r="N16" s="3034" t="s">
        <v>37477</v>
      </c>
      <c r="O16" s="3034" t="s">
        <v>37514</v>
      </c>
      <c r="P16" s="3034" t="s">
        <v>37454</v>
      </c>
      <c r="Q16" s="3034" t="s">
        <v>37462</v>
      </c>
      <c r="R16" s="3034" t="s">
        <v>37456</v>
      </c>
      <c r="S16" s="3034"/>
      <c r="T16" s="3034" t="s">
        <v>37479</v>
      </c>
      <c r="U16" s="3034" t="s">
        <v>37496</v>
      </c>
      <c r="V16" s="3034" t="s">
        <v>37463</v>
      </c>
      <c r="W16" s="3034" t="s">
        <v>37458</v>
      </c>
      <c r="X16" s="3034" t="s">
        <v>37458</v>
      </c>
      <c r="Y16" s="3037" t="s">
        <v>37459</v>
      </c>
      <c r="Z16" s="3038"/>
      <c r="AA16" s="3038"/>
      <c r="AB16" s="3038"/>
      <c r="AC16" s="3038"/>
      <c r="AD16" s="3038"/>
      <c r="AE16" s="3038"/>
    </row>
    <row r="17" spans="1:31" s="3039" customFormat="1" ht="15">
      <c r="A17" s="3040">
        <v>45659.635670324074</v>
      </c>
      <c r="B17" s="3041" t="s">
        <v>37515</v>
      </c>
      <c r="C17" s="3041">
        <v>4795987</v>
      </c>
      <c r="D17" s="3041" t="s">
        <v>35332</v>
      </c>
      <c r="E17" s="3041" t="s">
        <v>37467</v>
      </c>
      <c r="F17" s="3041" t="s">
        <v>35333</v>
      </c>
      <c r="G17" s="3041" t="s">
        <v>35334</v>
      </c>
      <c r="H17" s="3042">
        <v>35814</v>
      </c>
      <c r="I17" s="3044" t="s">
        <v>35335</v>
      </c>
      <c r="J17" s="3041" t="s">
        <v>37375</v>
      </c>
      <c r="K17" s="3041" t="s">
        <v>37516</v>
      </c>
      <c r="L17" s="3045" t="s">
        <v>37517</v>
      </c>
      <c r="M17" s="3041" t="s">
        <v>37451</v>
      </c>
      <c r="N17" s="3041" t="s">
        <v>37477</v>
      </c>
      <c r="O17" s="3041" t="s">
        <v>37518</v>
      </c>
      <c r="P17" s="3041" t="s">
        <v>37454</v>
      </c>
      <c r="Q17" s="3041" t="s">
        <v>37462</v>
      </c>
      <c r="R17" s="3041" t="s">
        <v>37456</v>
      </c>
      <c r="S17" s="3041"/>
      <c r="T17" s="3041" t="s">
        <v>37457</v>
      </c>
      <c r="U17" s="3041" t="s">
        <v>37496</v>
      </c>
      <c r="V17" s="3041" t="s">
        <v>37519</v>
      </c>
      <c r="W17" s="3041" t="s">
        <v>37458</v>
      </c>
      <c r="X17" s="3041" t="s">
        <v>37458</v>
      </c>
      <c r="Y17" s="3043" t="s">
        <v>37459</v>
      </c>
      <c r="Z17" s="3038"/>
      <c r="AA17" s="3038"/>
      <c r="AB17" s="3038"/>
      <c r="AC17" s="3038"/>
      <c r="AD17" s="3038"/>
      <c r="AE17" s="3038"/>
    </row>
    <row r="18" spans="1:31" s="3039" customFormat="1" ht="15">
      <c r="A18" s="3033">
        <v>45659.751411331017</v>
      </c>
      <c r="B18" s="3034" t="s">
        <v>35963</v>
      </c>
      <c r="C18" s="3034">
        <v>5031596</v>
      </c>
      <c r="D18" s="3034" t="s">
        <v>35963</v>
      </c>
      <c r="E18" s="3034" t="s">
        <v>37474</v>
      </c>
      <c r="F18" s="3034" t="s">
        <v>35964</v>
      </c>
      <c r="G18" s="3034" t="s">
        <v>35965</v>
      </c>
      <c r="H18" s="3036">
        <v>32544</v>
      </c>
      <c r="I18" s="3035" t="s">
        <v>35966</v>
      </c>
      <c r="J18" s="3034" t="s">
        <v>37368</v>
      </c>
      <c r="K18" s="3034" t="s">
        <v>37520</v>
      </c>
      <c r="L18" s="3046" t="s">
        <v>37521</v>
      </c>
      <c r="M18" s="3034" t="s">
        <v>37451</v>
      </c>
      <c r="N18" s="3034" t="s">
        <v>37477</v>
      </c>
      <c r="O18" s="3034" t="s">
        <v>37522</v>
      </c>
      <c r="P18" s="3034" t="s">
        <v>37454</v>
      </c>
      <c r="Q18" s="3034" t="s">
        <v>37455</v>
      </c>
      <c r="R18" s="3034" t="s">
        <v>37456</v>
      </c>
      <c r="S18" s="3034"/>
      <c r="T18" s="3034" t="s">
        <v>37463</v>
      </c>
      <c r="U18" s="3034" t="s">
        <v>37496</v>
      </c>
      <c r="V18" s="3034" t="s">
        <v>1538</v>
      </c>
      <c r="W18" s="3034" t="s">
        <v>37458</v>
      </c>
      <c r="X18" s="3034" t="s">
        <v>37458</v>
      </c>
      <c r="Y18" s="3037" t="s">
        <v>37459</v>
      </c>
      <c r="Z18" s="3038"/>
      <c r="AA18" s="3038"/>
      <c r="AB18" s="3038"/>
      <c r="AC18" s="3038"/>
      <c r="AD18" s="3038"/>
      <c r="AE18" s="3038"/>
    </row>
    <row r="19" spans="1:31" s="3039" customFormat="1" ht="15">
      <c r="A19" s="3040">
        <v>45659.794569166668</v>
      </c>
      <c r="B19" s="3041" t="s">
        <v>36319</v>
      </c>
      <c r="C19" s="3041">
        <v>2639427</v>
      </c>
      <c r="D19" s="3041" t="s">
        <v>36319</v>
      </c>
      <c r="E19" s="3041" t="s">
        <v>37467</v>
      </c>
      <c r="F19" s="3041" t="s">
        <v>35885</v>
      </c>
      <c r="G19" s="3041" t="s">
        <v>36320</v>
      </c>
      <c r="H19" s="3042">
        <v>30570</v>
      </c>
      <c r="I19" s="3044" t="s">
        <v>36321</v>
      </c>
      <c r="J19" s="3041" t="s">
        <v>37375</v>
      </c>
      <c r="K19" s="3041" t="s">
        <v>37523</v>
      </c>
      <c r="L19" s="3045" t="s">
        <v>37524</v>
      </c>
      <c r="M19" s="3041" t="s">
        <v>37451</v>
      </c>
      <c r="N19" s="3041" t="s">
        <v>37477</v>
      </c>
      <c r="O19" s="3041" t="s">
        <v>37461</v>
      </c>
      <c r="P19" s="3041" t="s">
        <v>37499</v>
      </c>
      <c r="Q19" s="3041" t="s">
        <v>37455</v>
      </c>
      <c r="R19" s="3041" t="s">
        <v>37456</v>
      </c>
      <c r="S19" s="3041"/>
      <c r="T19" s="3041" t="s">
        <v>37457</v>
      </c>
      <c r="U19" s="3041" t="s">
        <v>5279</v>
      </c>
      <c r="V19" s="3041" t="s">
        <v>37463</v>
      </c>
      <c r="W19" s="3041" t="s">
        <v>37458</v>
      </c>
      <c r="X19" s="3041" t="s">
        <v>37458</v>
      </c>
      <c r="Y19" s="3043" t="s">
        <v>37459</v>
      </c>
      <c r="Z19" s="3038"/>
      <c r="AA19" s="3038"/>
      <c r="AB19" s="3038"/>
      <c r="AC19" s="3038"/>
      <c r="AD19" s="3038"/>
      <c r="AE19" s="3038"/>
    </row>
    <row r="20" spans="1:31" s="3039" customFormat="1" ht="15">
      <c r="A20" s="3033">
        <v>45659.823384120369</v>
      </c>
      <c r="B20" s="3034" t="s">
        <v>36171</v>
      </c>
      <c r="C20" s="3034">
        <v>6441324</v>
      </c>
      <c r="D20" s="3034" t="s">
        <v>36171</v>
      </c>
      <c r="E20" s="3034" t="s">
        <v>37449</v>
      </c>
      <c r="F20" s="3034" t="s">
        <v>36172</v>
      </c>
      <c r="G20" s="3034" t="s">
        <v>36173</v>
      </c>
      <c r="H20" s="3036">
        <v>37198</v>
      </c>
      <c r="I20" s="3035" t="s">
        <v>36174</v>
      </c>
      <c r="J20" s="3034" t="s">
        <v>37375</v>
      </c>
      <c r="K20" s="3034" t="s">
        <v>37525</v>
      </c>
      <c r="L20" s="3046" t="s">
        <v>37526</v>
      </c>
      <c r="M20" s="3034" t="s">
        <v>37527</v>
      </c>
      <c r="N20" s="3034" t="s">
        <v>37452</v>
      </c>
      <c r="O20" s="3034" t="s">
        <v>37528</v>
      </c>
      <c r="P20" s="3034" t="s">
        <v>37529</v>
      </c>
      <c r="Q20" s="3034" t="s">
        <v>37455</v>
      </c>
      <c r="R20" s="3034" t="s">
        <v>37456</v>
      </c>
      <c r="S20" s="3034"/>
      <c r="T20" s="3034" t="s">
        <v>37479</v>
      </c>
      <c r="U20" s="3034" t="s">
        <v>37464</v>
      </c>
      <c r="V20" s="3034" t="s">
        <v>37530</v>
      </c>
      <c r="W20" s="3034" t="s">
        <v>37458</v>
      </c>
      <c r="X20" s="3034" t="s">
        <v>37458</v>
      </c>
      <c r="Y20" s="3037" t="s">
        <v>37459</v>
      </c>
      <c r="Z20" s="3038"/>
      <c r="AA20" s="3038"/>
      <c r="AB20" s="3038"/>
      <c r="AC20" s="3038"/>
      <c r="AD20" s="3038"/>
      <c r="AE20" s="3038"/>
    </row>
    <row r="21" spans="1:31" s="3039" customFormat="1" ht="15">
      <c r="A21" s="3040">
        <v>45660.389053668987</v>
      </c>
      <c r="B21" s="3041" t="s">
        <v>35342</v>
      </c>
      <c r="C21" s="3041">
        <v>4746303</v>
      </c>
      <c r="D21" s="3041" t="s">
        <v>35342</v>
      </c>
      <c r="E21" s="3041" t="s">
        <v>37449</v>
      </c>
      <c r="F21" s="3041" t="s">
        <v>35343</v>
      </c>
      <c r="G21" s="3041" t="s">
        <v>35344</v>
      </c>
      <c r="H21" s="3042">
        <v>36682</v>
      </c>
      <c r="I21" s="3044" t="s">
        <v>35345</v>
      </c>
      <c r="J21" s="3041" t="s">
        <v>37375</v>
      </c>
      <c r="K21" s="3041" t="s">
        <v>37531</v>
      </c>
      <c r="L21" s="3045" t="s">
        <v>37532</v>
      </c>
      <c r="M21" s="3041" t="s">
        <v>37451</v>
      </c>
      <c r="N21" s="3041" t="s">
        <v>37477</v>
      </c>
      <c r="O21" s="3041" t="s">
        <v>37533</v>
      </c>
      <c r="P21" s="3041" t="s">
        <v>37454</v>
      </c>
      <c r="Q21" s="3041" t="s">
        <v>37462</v>
      </c>
      <c r="R21" s="3041" t="s">
        <v>37456</v>
      </c>
      <c r="S21" s="3041"/>
      <c r="T21" s="3041" t="s">
        <v>37463</v>
      </c>
      <c r="U21" s="3041" t="s">
        <v>5279</v>
      </c>
      <c r="V21" s="3041" t="s">
        <v>2320</v>
      </c>
      <c r="W21" s="3041" t="s">
        <v>37458</v>
      </c>
      <c r="X21" s="3041" t="s">
        <v>37458</v>
      </c>
      <c r="Y21" s="3043" t="s">
        <v>37459</v>
      </c>
      <c r="Z21" s="3038"/>
      <c r="AA21" s="3038"/>
      <c r="AB21" s="3038"/>
      <c r="AC21" s="3038"/>
      <c r="AD21" s="3038"/>
      <c r="AE21" s="3038"/>
    </row>
    <row r="22" spans="1:31" s="3039" customFormat="1" ht="15">
      <c r="A22" s="3033">
        <v>45660.462452731481</v>
      </c>
      <c r="B22" s="3034" t="s">
        <v>36322</v>
      </c>
      <c r="C22" s="3034">
        <v>6180613</v>
      </c>
      <c r="D22" s="3034" t="s">
        <v>36322</v>
      </c>
      <c r="E22" s="3034" t="s">
        <v>37449</v>
      </c>
      <c r="F22" s="3034" t="s">
        <v>36323</v>
      </c>
      <c r="G22" s="3034" t="s">
        <v>36324</v>
      </c>
      <c r="H22" s="3036">
        <v>36253</v>
      </c>
      <c r="I22" s="3035" t="s">
        <v>36325</v>
      </c>
      <c r="J22" s="3034" t="s">
        <v>37375</v>
      </c>
      <c r="K22" s="3034" t="s">
        <v>37534</v>
      </c>
      <c r="L22" s="3046" t="s">
        <v>37535</v>
      </c>
      <c r="M22" s="3034" t="s">
        <v>37451</v>
      </c>
      <c r="N22" s="3034" t="s">
        <v>37452</v>
      </c>
      <c r="O22" s="3034" t="s">
        <v>37514</v>
      </c>
      <c r="P22" s="3034" t="s">
        <v>37454</v>
      </c>
      <c r="Q22" s="3034" t="s">
        <v>37462</v>
      </c>
      <c r="R22" s="3034" t="s">
        <v>37456</v>
      </c>
      <c r="S22" s="3034"/>
      <c r="T22" s="3034" t="s">
        <v>37463</v>
      </c>
      <c r="U22" s="3034" t="s">
        <v>5279</v>
      </c>
      <c r="V22" s="3034" t="s">
        <v>37463</v>
      </c>
      <c r="W22" s="3034" t="s">
        <v>37458</v>
      </c>
      <c r="X22" s="3034" t="s">
        <v>37458</v>
      </c>
      <c r="Y22" s="3037" t="s">
        <v>37459</v>
      </c>
      <c r="Z22" s="3038"/>
      <c r="AA22" s="3038"/>
      <c r="AB22" s="3038"/>
      <c r="AC22" s="3038"/>
      <c r="AD22" s="3038"/>
      <c r="AE22" s="3038"/>
    </row>
    <row r="23" spans="1:31" s="3039" customFormat="1" ht="15">
      <c r="A23" s="3040">
        <v>45660.561452141206</v>
      </c>
      <c r="B23" s="3041" t="s">
        <v>35347</v>
      </c>
      <c r="C23" s="3041">
        <v>4949430</v>
      </c>
      <c r="D23" s="3041" t="s">
        <v>35347</v>
      </c>
      <c r="E23" s="3041" t="s">
        <v>37474</v>
      </c>
      <c r="F23" s="3041" t="s">
        <v>35348</v>
      </c>
      <c r="G23" s="3041" t="s">
        <v>35349</v>
      </c>
      <c r="H23" s="3042">
        <v>35165</v>
      </c>
      <c r="I23" s="3044" t="s">
        <v>35350</v>
      </c>
      <c r="J23" s="3041" t="s">
        <v>37368</v>
      </c>
      <c r="K23" s="3041" t="s">
        <v>37536</v>
      </c>
      <c r="L23" s="3045" t="s">
        <v>37537</v>
      </c>
      <c r="M23" s="3041" t="s">
        <v>37451</v>
      </c>
      <c r="N23" s="3041" t="s">
        <v>37477</v>
      </c>
      <c r="O23" s="3041" t="s">
        <v>37538</v>
      </c>
      <c r="P23" s="3041" t="s">
        <v>37454</v>
      </c>
      <c r="Q23" s="3041" t="s">
        <v>37462</v>
      </c>
      <c r="R23" s="3041" t="s">
        <v>37456</v>
      </c>
      <c r="S23" s="3041"/>
      <c r="T23" s="3041" t="s">
        <v>37457</v>
      </c>
      <c r="U23" s="3041" t="s">
        <v>5279</v>
      </c>
      <c r="V23" s="3041" t="s">
        <v>37539</v>
      </c>
      <c r="W23" s="3041" t="s">
        <v>37458</v>
      </c>
      <c r="X23" s="3041" t="s">
        <v>37458</v>
      </c>
      <c r="Y23" s="3043" t="s">
        <v>37459</v>
      </c>
      <c r="Z23" s="3038"/>
      <c r="AA23" s="3038"/>
      <c r="AB23" s="3038"/>
      <c r="AC23" s="3038"/>
      <c r="AD23" s="3038"/>
      <c r="AE23" s="3038"/>
    </row>
    <row r="24" spans="1:31" s="3039" customFormat="1" ht="15">
      <c r="A24" s="3033">
        <v>45660.609345787037</v>
      </c>
      <c r="B24" s="3034" t="s">
        <v>37540</v>
      </c>
      <c r="C24" s="3034">
        <v>6441081</v>
      </c>
      <c r="D24" s="3034" t="s">
        <v>35351</v>
      </c>
      <c r="E24" s="3034" t="s">
        <v>37449</v>
      </c>
      <c r="F24" s="3034" t="s">
        <v>35352</v>
      </c>
      <c r="G24" s="3034" t="s">
        <v>35353</v>
      </c>
      <c r="H24" s="3036">
        <v>37102</v>
      </c>
      <c r="I24" s="3035" t="s">
        <v>35354</v>
      </c>
      <c r="J24" s="3034" t="s">
        <v>37375</v>
      </c>
      <c r="K24" s="3034" t="s">
        <v>37541</v>
      </c>
      <c r="L24" s="3046" t="s">
        <v>37542</v>
      </c>
      <c r="M24" s="3034" t="s">
        <v>37451</v>
      </c>
      <c r="N24" s="3034" t="s">
        <v>37452</v>
      </c>
      <c r="O24" s="3034" t="s">
        <v>37543</v>
      </c>
      <c r="P24" s="3034" t="s">
        <v>37454</v>
      </c>
      <c r="Q24" s="3034" t="s">
        <v>37462</v>
      </c>
      <c r="R24" s="3034" t="s">
        <v>37456</v>
      </c>
      <c r="S24" s="3034"/>
      <c r="T24" s="3034" t="s">
        <v>37463</v>
      </c>
      <c r="U24" s="3034" t="s">
        <v>37496</v>
      </c>
      <c r="V24" s="3034" t="s">
        <v>37488</v>
      </c>
      <c r="W24" s="3034" t="s">
        <v>37458</v>
      </c>
      <c r="X24" s="3034" t="s">
        <v>37458</v>
      </c>
      <c r="Y24" s="3037" t="s">
        <v>37459</v>
      </c>
      <c r="Z24" s="3038"/>
      <c r="AA24" s="3038"/>
      <c r="AB24" s="3038"/>
      <c r="AC24" s="3038"/>
      <c r="AD24" s="3038"/>
      <c r="AE24" s="3038"/>
    </row>
    <row r="25" spans="1:31" s="3039" customFormat="1" ht="15">
      <c r="A25" s="3040">
        <v>45660.73641258102</v>
      </c>
      <c r="B25" s="3041" t="s">
        <v>37544</v>
      </c>
      <c r="C25" s="3041">
        <v>6181777</v>
      </c>
      <c r="D25" s="3041" t="s">
        <v>35366</v>
      </c>
      <c r="E25" s="3041" t="s">
        <v>37449</v>
      </c>
      <c r="F25" s="3041" t="s">
        <v>35352</v>
      </c>
      <c r="G25" s="3041" t="s">
        <v>35367</v>
      </c>
      <c r="H25" s="3042">
        <v>34762</v>
      </c>
      <c r="I25" s="3044" t="s">
        <v>35368</v>
      </c>
      <c r="J25" s="3041" t="s">
        <v>37375</v>
      </c>
      <c r="K25" s="3041" t="s">
        <v>37545</v>
      </c>
      <c r="L25" s="3045" t="s">
        <v>37546</v>
      </c>
      <c r="M25" s="3041" t="s">
        <v>37451</v>
      </c>
      <c r="N25" s="3041" t="s">
        <v>37452</v>
      </c>
      <c r="O25" s="3041" t="s">
        <v>37547</v>
      </c>
      <c r="P25" s="3041" t="s">
        <v>37454</v>
      </c>
      <c r="Q25" s="3041" t="s">
        <v>37462</v>
      </c>
      <c r="R25" s="3041" t="s">
        <v>37456</v>
      </c>
      <c r="S25" s="3041"/>
      <c r="T25" s="3041" t="s">
        <v>37479</v>
      </c>
      <c r="U25" s="3041" t="s">
        <v>5279</v>
      </c>
      <c r="V25" s="3041" t="s">
        <v>37548</v>
      </c>
      <c r="W25" s="3041" t="s">
        <v>37458</v>
      </c>
      <c r="X25" s="3041" t="s">
        <v>37458</v>
      </c>
      <c r="Y25" s="3043" t="s">
        <v>37459</v>
      </c>
      <c r="Z25" s="3038"/>
      <c r="AA25" s="3038"/>
      <c r="AB25" s="3038"/>
      <c r="AC25" s="3038"/>
      <c r="AD25" s="3038"/>
      <c r="AE25" s="3038"/>
    </row>
    <row r="26" spans="1:31" s="3039" customFormat="1" ht="15">
      <c r="A26" s="3033">
        <v>45661.41080957176</v>
      </c>
      <c r="B26" s="3034" t="s">
        <v>37549</v>
      </c>
      <c r="C26" s="3034">
        <v>6353533</v>
      </c>
      <c r="D26" s="3034" t="s">
        <v>36327</v>
      </c>
      <c r="E26" s="3034" t="s">
        <v>37474</v>
      </c>
      <c r="F26" s="3034" t="s">
        <v>36328</v>
      </c>
      <c r="G26" s="3034" t="s">
        <v>36329</v>
      </c>
      <c r="H26" s="3036">
        <v>37786</v>
      </c>
      <c r="I26" s="3035" t="s">
        <v>36330</v>
      </c>
      <c r="J26" s="3034" t="s">
        <v>37368</v>
      </c>
      <c r="K26" s="3034" t="s">
        <v>37550</v>
      </c>
      <c r="L26" s="3046" t="s">
        <v>37551</v>
      </c>
      <c r="M26" s="3034" t="s">
        <v>37552</v>
      </c>
      <c r="N26" s="3034" t="s">
        <v>37452</v>
      </c>
      <c r="O26" s="3034" t="s">
        <v>37508</v>
      </c>
      <c r="P26" s="3034" t="s">
        <v>37454</v>
      </c>
      <c r="Q26" s="3034" t="s">
        <v>37462</v>
      </c>
      <c r="R26" s="3034" t="s">
        <v>37456</v>
      </c>
      <c r="S26" s="3034"/>
      <c r="T26" s="3034" t="s">
        <v>37463</v>
      </c>
      <c r="U26" s="3034" t="s">
        <v>37464</v>
      </c>
      <c r="V26" s="3034" t="s">
        <v>37553</v>
      </c>
      <c r="W26" s="3034" t="s">
        <v>37458</v>
      </c>
      <c r="X26" s="3034" t="s">
        <v>37458</v>
      </c>
      <c r="Y26" s="3037" t="s">
        <v>37459</v>
      </c>
      <c r="Z26" s="3038"/>
      <c r="AA26" s="3038"/>
      <c r="AB26" s="3038"/>
      <c r="AC26" s="3038"/>
      <c r="AD26" s="3038"/>
      <c r="AE26" s="3038"/>
    </row>
    <row r="27" spans="1:31" s="3039" customFormat="1" ht="15">
      <c r="A27" s="3040">
        <v>45662.577892291665</v>
      </c>
      <c r="B27" s="3041" t="s">
        <v>36331</v>
      </c>
      <c r="C27" s="3041">
        <v>4960707</v>
      </c>
      <c r="D27" s="3041" t="s">
        <v>36331</v>
      </c>
      <c r="E27" s="3041" t="s">
        <v>37467</v>
      </c>
      <c r="F27" s="3041" t="s">
        <v>36332</v>
      </c>
      <c r="G27" s="3041" t="s">
        <v>36333</v>
      </c>
      <c r="H27" s="3042">
        <v>34104</v>
      </c>
      <c r="I27" s="3041" t="s">
        <v>36334</v>
      </c>
      <c r="J27" s="3041" t="s">
        <v>37375</v>
      </c>
      <c r="K27" s="3041" t="s">
        <v>37554</v>
      </c>
      <c r="L27" s="3045" t="s">
        <v>37555</v>
      </c>
      <c r="M27" s="3041" t="s">
        <v>37451</v>
      </c>
      <c r="N27" s="3041" t="s">
        <v>37452</v>
      </c>
      <c r="O27" s="3041" t="s">
        <v>37469</v>
      </c>
      <c r="P27" s="3041" t="s">
        <v>37454</v>
      </c>
      <c r="Q27" s="3041" t="s">
        <v>37462</v>
      </c>
      <c r="R27" s="3041" t="s">
        <v>37456</v>
      </c>
      <c r="S27" s="3041"/>
      <c r="T27" s="3041" t="s">
        <v>37463</v>
      </c>
      <c r="U27" s="3041" t="s">
        <v>37464</v>
      </c>
      <c r="V27" s="3041" t="s">
        <v>37556</v>
      </c>
      <c r="W27" s="3041" t="s">
        <v>37458</v>
      </c>
      <c r="X27" s="3041" t="s">
        <v>37458</v>
      </c>
      <c r="Y27" s="3043" t="s">
        <v>37459</v>
      </c>
      <c r="Z27" s="3038"/>
      <c r="AA27" s="3038"/>
      <c r="AB27" s="3038"/>
      <c r="AC27" s="3038"/>
      <c r="AD27" s="3038"/>
      <c r="AE27" s="3038"/>
    </row>
    <row r="28" spans="1:31" s="3039" customFormat="1" ht="15">
      <c r="A28" s="3033">
        <v>45663.425809537039</v>
      </c>
      <c r="B28" s="3034" t="s">
        <v>35380</v>
      </c>
      <c r="C28" s="3034">
        <v>6008680</v>
      </c>
      <c r="D28" s="3034" t="s">
        <v>35380</v>
      </c>
      <c r="E28" s="3034" t="s">
        <v>37449</v>
      </c>
      <c r="F28" s="3034" t="s">
        <v>35381</v>
      </c>
      <c r="G28" s="3034" t="s">
        <v>35382</v>
      </c>
      <c r="H28" s="3036">
        <v>35159</v>
      </c>
      <c r="I28" s="3035" t="s">
        <v>35383</v>
      </c>
      <c r="J28" s="3034" t="s">
        <v>37375</v>
      </c>
      <c r="K28" s="3034" t="s">
        <v>37557</v>
      </c>
      <c r="L28" s="3046" t="s">
        <v>37558</v>
      </c>
      <c r="M28" s="3034" t="s">
        <v>37451</v>
      </c>
      <c r="N28" s="3034" t="s">
        <v>37452</v>
      </c>
      <c r="O28" s="3034" t="s">
        <v>37533</v>
      </c>
      <c r="P28" s="3034" t="s">
        <v>37454</v>
      </c>
      <c r="Q28" s="3034" t="s">
        <v>37462</v>
      </c>
      <c r="R28" s="3034" t="s">
        <v>37456</v>
      </c>
      <c r="S28" s="3034"/>
      <c r="T28" s="3034" t="s">
        <v>37457</v>
      </c>
      <c r="U28" s="3034" t="s">
        <v>5279</v>
      </c>
      <c r="V28" s="3034" t="s">
        <v>37488</v>
      </c>
      <c r="W28" s="3034" t="s">
        <v>37458</v>
      </c>
      <c r="X28" s="3034" t="s">
        <v>37458</v>
      </c>
      <c r="Y28" s="3037" t="s">
        <v>37459</v>
      </c>
      <c r="Z28" s="3038"/>
      <c r="AA28" s="3038"/>
      <c r="AB28" s="3038"/>
      <c r="AC28" s="3038"/>
      <c r="AD28" s="3038"/>
      <c r="AE28" s="3038"/>
    </row>
    <row r="29" spans="1:31" s="3039" customFormat="1" ht="15">
      <c r="A29" s="3040">
        <v>45663.443279884261</v>
      </c>
      <c r="B29" s="3041" t="s">
        <v>35384</v>
      </c>
      <c r="C29" s="3041">
        <v>3649079</v>
      </c>
      <c r="D29" s="3041">
        <v>3649079</v>
      </c>
      <c r="E29" s="3041" t="s">
        <v>37467</v>
      </c>
      <c r="F29" s="3041" t="s">
        <v>35386</v>
      </c>
      <c r="G29" s="3041" t="s">
        <v>35387</v>
      </c>
      <c r="H29" s="3042">
        <v>34687</v>
      </c>
      <c r="I29" s="3044" t="s">
        <v>35385</v>
      </c>
      <c r="J29" s="3041" t="s">
        <v>37375</v>
      </c>
      <c r="K29" s="3041" t="s">
        <v>37559</v>
      </c>
      <c r="L29" s="3045" t="s">
        <v>37560</v>
      </c>
      <c r="M29" s="3041" t="s">
        <v>37451</v>
      </c>
      <c r="N29" s="3041" t="s">
        <v>37477</v>
      </c>
      <c r="O29" s="3041" t="s">
        <v>37483</v>
      </c>
      <c r="P29" s="3041" t="s">
        <v>37454</v>
      </c>
      <c r="Q29" s="3041" t="s">
        <v>37462</v>
      </c>
      <c r="R29" s="3041" t="s">
        <v>37456</v>
      </c>
      <c r="S29" s="3041"/>
      <c r="T29" s="3041" t="s">
        <v>37463</v>
      </c>
      <c r="U29" s="3041" t="s">
        <v>37464</v>
      </c>
      <c r="V29" s="3041" t="s">
        <v>37561</v>
      </c>
      <c r="W29" s="3041" t="s">
        <v>37458</v>
      </c>
      <c r="X29" s="3041" t="s">
        <v>37458</v>
      </c>
      <c r="Y29" s="3043" t="s">
        <v>37459</v>
      </c>
      <c r="Z29" s="3038"/>
      <c r="AA29" s="3038"/>
      <c r="AB29" s="3038"/>
      <c r="AC29" s="3038"/>
      <c r="AD29" s="3038"/>
      <c r="AE29" s="3038"/>
    </row>
    <row r="30" spans="1:31" s="3039" customFormat="1" ht="15">
      <c r="A30" s="3033">
        <v>45663.57445349537</v>
      </c>
      <c r="B30" s="3034" t="s">
        <v>37562</v>
      </c>
      <c r="C30" s="3034">
        <v>6221764</v>
      </c>
      <c r="D30" s="3034" t="s">
        <v>37563</v>
      </c>
      <c r="E30" s="3034" t="s">
        <v>37474</v>
      </c>
      <c r="F30" s="3034" t="s">
        <v>37564</v>
      </c>
      <c r="G30" s="3034" t="s">
        <v>37565</v>
      </c>
      <c r="H30" s="3036">
        <v>37891</v>
      </c>
      <c r="I30" s="3035" t="s">
        <v>37566</v>
      </c>
      <c r="J30" s="3034" t="s">
        <v>37368</v>
      </c>
      <c r="K30" s="3034" t="s">
        <v>37567</v>
      </c>
      <c r="L30" s="3046" t="s">
        <v>37568</v>
      </c>
      <c r="M30" s="3034" t="s">
        <v>37527</v>
      </c>
      <c r="N30" s="3034" t="s">
        <v>37452</v>
      </c>
      <c r="O30" s="3034" t="s">
        <v>37569</v>
      </c>
      <c r="P30" s="3034" t="s">
        <v>37454</v>
      </c>
      <c r="Q30" s="3034" t="s">
        <v>37455</v>
      </c>
      <c r="R30" s="3034" t="s">
        <v>37456</v>
      </c>
      <c r="S30" s="3034"/>
      <c r="T30" s="3034" t="s">
        <v>37463</v>
      </c>
      <c r="U30" s="3034" t="s">
        <v>5279</v>
      </c>
      <c r="V30" s="3034" t="s">
        <v>37570</v>
      </c>
      <c r="W30" s="3034" t="s">
        <v>37458</v>
      </c>
      <c r="X30" s="3034" t="s">
        <v>37458</v>
      </c>
      <c r="Y30" s="3037" t="s">
        <v>37459</v>
      </c>
      <c r="Z30" s="3038"/>
      <c r="AA30" s="3038"/>
      <c r="AB30" s="3038"/>
      <c r="AC30" s="3038"/>
      <c r="AD30" s="3038"/>
      <c r="AE30" s="3038"/>
    </row>
    <row r="31" spans="1:31" s="3039" customFormat="1" ht="15">
      <c r="A31" s="3040">
        <v>45663.608325300927</v>
      </c>
      <c r="B31" s="3041" t="s">
        <v>35388</v>
      </c>
      <c r="C31" s="3041">
        <v>6227028</v>
      </c>
      <c r="D31" s="3041" t="s">
        <v>35388</v>
      </c>
      <c r="E31" s="3041" t="s">
        <v>37474</v>
      </c>
      <c r="F31" s="3041" t="s">
        <v>35389</v>
      </c>
      <c r="G31" s="3041" t="s">
        <v>35390</v>
      </c>
      <c r="H31" s="3042">
        <v>32821</v>
      </c>
      <c r="I31" s="3044" t="s">
        <v>35391</v>
      </c>
      <c r="J31" s="3041" t="s">
        <v>37368</v>
      </c>
      <c r="K31" s="3041" t="s">
        <v>37571</v>
      </c>
      <c r="L31" s="3045" t="s">
        <v>37572</v>
      </c>
      <c r="M31" s="3041" t="s">
        <v>37451</v>
      </c>
      <c r="N31" s="3041" t="s">
        <v>37452</v>
      </c>
      <c r="O31" s="3041" t="s">
        <v>37453</v>
      </c>
      <c r="P31" s="3041" t="s">
        <v>37454</v>
      </c>
      <c r="Q31" s="3041" t="s">
        <v>37462</v>
      </c>
      <c r="R31" s="3041" t="s">
        <v>37456</v>
      </c>
      <c r="S31" s="3041"/>
      <c r="T31" s="3041" t="s">
        <v>37463</v>
      </c>
      <c r="U31" s="3041" t="s">
        <v>5279</v>
      </c>
      <c r="V31" s="3041" t="s">
        <v>2320</v>
      </c>
      <c r="W31" s="3041" t="s">
        <v>37458</v>
      </c>
      <c r="X31" s="3041" t="s">
        <v>37458</v>
      </c>
      <c r="Y31" s="3043" t="s">
        <v>37459</v>
      </c>
      <c r="Z31" s="3038"/>
      <c r="AA31" s="3038"/>
      <c r="AB31" s="3038"/>
      <c r="AC31" s="3038"/>
      <c r="AD31" s="3038"/>
      <c r="AE31" s="3038"/>
    </row>
    <row r="32" spans="1:31" s="3039" customFormat="1" ht="15">
      <c r="A32" s="3033">
        <v>45663.748029571754</v>
      </c>
      <c r="B32" s="3034" t="s">
        <v>35393</v>
      </c>
      <c r="C32" s="3034">
        <v>3109953</v>
      </c>
      <c r="D32" s="3034" t="s">
        <v>35393</v>
      </c>
      <c r="E32" s="3034" t="s">
        <v>37474</v>
      </c>
      <c r="F32" s="3034" t="s">
        <v>35394</v>
      </c>
      <c r="G32" s="3034" t="s">
        <v>35395</v>
      </c>
      <c r="H32" s="3036">
        <v>32873</v>
      </c>
      <c r="I32" s="3035" t="s">
        <v>5721</v>
      </c>
      <c r="J32" s="3034" t="s">
        <v>37368</v>
      </c>
      <c r="K32" s="3034" t="s">
        <v>37573</v>
      </c>
      <c r="L32" s="3046" t="s">
        <v>37574</v>
      </c>
      <c r="M32" s="3034" t="s">
        <v>37451</v>
      </c>
      <c r="N32" s="3034" t="s">
        <v>37477</v>
      </c>
      <c r="O32" s="3034" t="s">
        <v>37522</v>
      </c>
      <c r="P32" s="3034" t="s">
        <v>37454</v>
      </c>
      <c r="Q32" s="3034" t="s">
        <v>37462</v>
      </c>
      <c r="R32" s="3034" t="s">
        <v>37456</v>
      </c>
      <c r="S32" s="3034"/>
      <c r="T32" s="3034" t="s">
        <v>37479</v>
      </c>
      <c r="U32" s="3034" t="s">
        <v>5279</v>
      </c>
      <c r="V32" s="3034">
        <v>0</v>
      </c>
      <c r="W32" s="3034" t="s">
        <v>37458</v>
      </c>
      <c r="X32" s="3034" t="s">
        <v>37458</v>
      </c>
      <c r="Y32" s="3037" t="s">
        <v>37459</v>
      </c>
      <c r="Z32" s="3038"/>
      <c r="AA32" s="3038"/>
      <c r="AB32" s="3038"/>
      <c r="AC32" s="3038"/>
      <c r="AD32" s="3038"/>
      <c r="AE32" s="3038"/>
    </row>
    <row r="33" spans="1:31" s="3039" customFormat="1" ht="15">
      <c r="A33" s="3040">
        <v>45663.84514795139</v>
      </c>
      <c r="B33" s="3041" t="s">
        <v>37575</v>
      </c>
      <c r="C33" s="3041">
        <v>6146622</v>
      </c>
      <c r="D33" s="3041" t="s">
        <v>35396</v>
      </c>
      <c r="E33" s="3041" t="s">
        <v>37449</v>
      </c>
      <c r="F33" s="3041" t="s">
        <v>35397</v>
      </c>
      <c r="G33" s="3041" t="s">
        <v>35398</v>
      </c>
      <c r="H33" s="3042">
        <v>33223</v>
      </c>
      <c r="I33" s="3044" t="s">
        <v>35399</v>
      </c>
      <c r="J33" s="3041" t="s">
        <v>37375</v>
      </c>
      <c r="K33" s="3041" t="s">
        <v>37576</v>
      </c>
      <c r="L33" s="3045" t="s">
        <v>37577</v>
      </c>
      <c r="M33" s="3041" t="s">
        <v>37451</v>
      </c>
      <c r="N33" s="3041" t="s">
        <v>37452</v>
      </c>
      <c r="O33" s="3041" t="s">
        <v>37487</v>
      </c>
      <c r="P33" s="3041" t="s">
        <v>37454</v>
      </c>
      <c r="Q33" s="3041" t="s">
        <v>37462</v>
      </c>
      <c r="R33" s="3041" t="s">
        <v>37456</v>
      </c>
      <c r="S33" s="3041"/>
      <c r="T33" s="3041" t="s">
        <v>37457</v>
      </c>
      <c r="U33" s="3041" t="s">
        <v>5279</v>
      </c>
      <c r="V33" s="3041" t="s">
        <v>1538</v>
      </c>
      <c r="W33" s="3041" t="s">
        <v>37458</v>
      </c>
      <c r="X33" s="3041" t="s">
        <v>37458</v>
      </c>
      <c r="Y33" s="3043" t="s">
        <v>37459</v>
      </c>
      <c r="Z33" s="3038"/>
      <c r="AA33" s="3038"/>
      <c r="AB33" s="3038"/>
      <c r="AC33" s="3038"/>
      <c r="AD33" s="3038"/>
      <c r="AE33" s="3038"/>
    </row>
    <row r="34" spans="1:31" s="3039" customFormat="1" ht="15">
      <c r="A34" s="3033">
        <v>45663.845390543982</v>
      </c>
      <c r="B34" s="3034" t="s">
        <v>35401</v>
      </c>
      <c r="C34" s="3034">
        <v>5341158</v>
      </c>
      <c r="D34" s="3034" t="s">
        <v>35401</v>
      </c>
      <c r="E34" s="3034" t="s">
        <v>37474</v>
      </c>
      <c r="F34" s="3034" t="s">
        <v>35402</v>
      </c>
      <c r="G34" s="3034" t="s">
        <v>35403</v>
      </c>
      <c r="H34" s="3036">
        <v>35889</v>
      </c>
      <c r="I34" s="3034" t="s">
        <v>35404</v>
      </c>
      <c r="J34" s="3034" t="s">
        <v>37368</v>
      </c>
      <c r="K34" s="3034" t="s">
        <v>37578</v>
      </c>
      <c r="L34" s="3046" t="s">
        <v>37579</v>
      </c>
      <c r="M34" s="3034" t="s">
        <v>37451</v>
      </c>
      <c r="N34" s="3034" t="s">
        <v>37477</v>
      </c>
      <c r="O34" s="3034" t="s">
        <v>37483</v>
      </c>
      <c r="P34" s="3034" t="s">
        <v>37454</v>
      </c>
      <c r="Q34" s="3034" t="s">
        <v>37462</v>
      </c>
      <c r="R34" s="3034" t="s">
        <v>37456</v>
      </c>
      <c r="S34" s="3034"/>
      <c r="T34" s="3034" t="s">
        <v>37463</v>
      </c>
      <c r="U34" s="3034" t="s">
        <v>37496</v>
      </c>
      <c r="V34" s="3034" t="s">
        <v>37488</v>
      </c>
      <c r="W34" s="3034" t="s">
        <v>37458</v>
      </c>
      <c r="X34" s="3034" t="s">
        <v>37458</v>
      </c>
      <c r="Y34" s="3037" t="s">
        <v>37459</v>
      </c>
      <c r="Z34" s="3038"/>
      <c r="AA34" s="3038"/>
      <c r="AB34" s="3038"/>
      <c r="AC34" s="3038"/>
      <c r="AD34" s="3038"/>
      <c r="AE34" s="3038"/>
    </row>
    <row r="35" spans="1:31" s="3039" customFormat="1" ht="15">
      <c r="A35" s="3040">
        <v>45664.313844675926</v>
      </c>
      <c r="B35" s="3041" t="s">
        <v>35375</v>
      </c>
      <c r="C35" s="3041">
        <v>3918680</v>
      </c>
      <c r="D35" s="3041" t="s">
        <v>35375</v>
      </c>
      <c r="E35" s="3041" t="s">
        <v>37474</v>
      </c>
      <c r="F35" s="3041" t="s">
        <v>35376</v>
      </c>
      <c r="G35" s="3041" t="s">
        <v>35377</v>
      </c>
      <c r="H35" s="3042">
        <v>34560</v>
      </c>
      <c r="I35" s="3041" t="s">
        <v>35378</v>
      </c>
      <c r="J35" s="3041" t="s">
        <v>37368</v>
      </c>
      <c r="K35" s="3041" t="s">
        <v>37580</v>
      </c>
      <c r="L35" s="3045" t="s">
        <v>37581</v>
      </c>
      <c r="M35" s="3041" t="s">
        <v>37451</v>
      </c>
      <c r="N35" s="3041" t="s">
        <v>37452</v>
      </c>
      <c r="O35" s="3041" t="s">
        <v>37518</v>
      </c>
      <c r="P35" s="3041" t="s">
        <v>37454</v>
      </c>
      <c r="Q35" s="3041" t="s">
        <v>37462</v>
      </c>
      <c r="R35" s="3041" t="s">
        <v>37456</v>
      </c>
      <c r="S35" s="3041"/>
      <c r="T35" s="3041" t="s">
        <v>37463</v>
      </c>
      <c r="U35" s="3041" t="s">
        <v>37496</v>
      </c>
      <c r="V35" s="3041" t="s">
        <v>37582</v>
      </c>
      <c r="W35" s="3041" t="s">
        <v>37458</v>
      </c>
      <c r="X35" s="3041" t="s">
        <v>37458</v>
      </c>
      <c r="Y35" s="3043" t="s">
        <v>37459</v>
      </c>
      <c r="Z35" s="3038"/>
      <c r="AA35" s="3038"/>
      <c r="AB35" s="3038"/>
      <c r="AC35" s="3038"/>
      <c r="AD35" s="3038"/>
      <c r="AE35" s="3038"/>
    </row>
    <row r="36" spans="1:31" s="3039" customFormat="1" ht="15">
      <c r="A36" s="3033">
        <v>45664.433927256949</v>
      </c>
      <c r="B36" s="3034" t="s">
        <v>35993</v>
      </c>
      <c r="C36" s="3034">
        <v>3681482</v>
      </c>
      <c r="D36" s="3034" t="s">
        <v>35993</v>
      </c>
      <c r="E36" s="3034" t="s">
        <v>37449</v>
      </c>
      <c r="F36" s="3034" t="s">
        <v>35994</v>
      </c>
      <c r="G36" s="3034" t="s">
        <v>35995</v>
      </c>
      <c r="H36" s="3036">
        <v>35642</v>
      </c>
      <c r="I36" s="3035" t="s">
        <v>35996</v>
      </c>
      <c r="J36" s="3034" t="s">
        <v>37375</v>
      </c>
      <c r="K36" s="3034" t="s">
        <v>37583</v>
      </c>
      <c r="L36" s="3046" t="s">
        <v>37584</v>
      </c>
      <c r="M36" s="3034" t="s">
        <v>37451</v>
      </c>
      <c r="N36" s="3034" t="s">
        <v>37477</v>
      </c>
      <c r="O36" s="3034" t="s">
        <v>37492</v>
      </c>
      <c r="P36" s="3034" t="s">
        <v>37454</v>
      </c>
      <c r="Q36" s="3034" t="s">
        <v>37455</v>
      </c>
      <c r="R36" s="3034" t="s">
        <v>37456</v>
      </c>
      <c r="S36" s="3034"/>
      <c r="T36" s="3034" t="s">
        <v>37463</v>
      </c>
      <c r="U36" s="3034" t="s">
        <v>37464</v>
      </c>
      <c r="V36" s="3034" t="s">
        <v>37585</v>
      </c>
      <c r="W36" s="3034" t="s">
        <v>37458</v>
      </c>
      <c r="X36" s="3034" t="s">
        <v>37586</v>
      </c>
      <c r="Y36" s="3037" t="s">
        <v>37459</v>
      </c>
      <c r="Z36" s="3038"/>
      <c r="AA36" s="3038"/>
      <c r="AB36" s="3038"/>
      <c r="AC36" s="3038"/>
      <c r="AD36" s="3038"/>
      <c r="AE36" s="3038"/>
    </row>
    <row r="37" spans="1:31" s="3039" customFormat="1" ht="15">
      <c r="A37" s="3040">
        <v>45664.435100092596</v>
      </c>
      <c r="B37" s="3041" t="s">
        <v>35409</v>
      </c>
      <c r="C37" s="3041">
        <v>6021408</v>
      </c>
      <c r="D37" s="3041" t="s">
        <v>35409</v>
      </c>
      <c r="E37" s="3041" t="s">
        <v>37449</v>
      </c>
      <c r="F37" s="3041" t="s">
        <v>35410</v>
      </c>
      <c r="G37" s="3041" t="s">
        <v>35411</v>
      </c>
      <c r="H37" s="3042">
        <v>37323</v>
      </c>
      <c r="I37" s="3041" t="s">
        <v>35412</v>
      </c>
      <c r="J37" s="3041" t="s">
        <v>37375</v>
      </c>
      <c r="K37" s="3041" t="s">
        <v>37587</v>
      </c>
      <c r="L37" s="3041" t="s">
        <v>37588</v>
      </c>
      <c r="M37" s="3041" t="s">
        <v>37451</v>
      </c>
      <c r="N37" s="3041" t="s">
        <v>37452</v>
      </c>
      <c r="O37" s="3041" t="s">
        <v>37589</v>
      </c>
      <c r="P37" s="3041" t="s">
        <v>37454</v>
      </c>
      <c r="Q37" s="3041" t="s">
        <v>37462</v>
      </c>
      <c r="R37" s="3041" t="s">
        <v>37456</v>
      </c>
      <c r="S37" s="3041"/>
      <c r="T37" s="3041" t="s">
        <v>37463</v>
      </c>
      <c r="U37" s="3041" t="s">
        <v>5279</v>
      </c>
      <c r="V37" s="3041" t="s">
        <v>37488</v>
      </c>
      <c r="W37" s="3041" t="s">
        <v>37458</v>
      </c>
      <c r="X37" s="3041" t="s">
        <v>37458</v>
      </c>
      <c r="Y37" s="3043" t="s">
        <v>37459</v>
      </c>
      <c r="Z37" s="3038"/>
      <c r="AA37" s="3038"/>
      <c r="AB37" s="3038"/>
      <c r="AC37" s="3038"/>
      <c r="AD37" s="3038"/>
      <c r="AE37" s="3038"/>
    </row>
    <row r="38" spans="1:31" s="3039" customFormat="1" ht="15">
      <c r="A38" s="3033">
        <v>45664.468935243058</v>
      </c>
      <c r="B38" s="3034" t="s">
        <v>37590</v>
      </c>
      <c r="C38" s="3034">
        <v>5685159</v>
      </c>
      <c r="D38" s="3034" t="s">
        <v>35323</v>
      </c>
      <c r="E38" s="3034" t="s">
        <v>37467</v>
      </c>
      <c r="F38" s="3034" t="s">
        <v>35321</v>
      </c>
      <c r="G38" s="3034" t="s">
        <v>37591</v>
      </c>
      <c r="H38" s="3036">
        <v>34655</v>
      </c>
      <c r="I38" s="3034" t="s">
        <v>35324</v>
      </c>
      <c r="J38" s="3034" t="s">
        <v>37375</v>
      </c>
      <c r="K38" s="3034" t="s">
        <v>37592</v>
      </c>
      <c r="L38" s="3046" t="s">
        <v>37593</v>
      </c>
      <c r="M38" s="3034" t="s">
        <v>37451</v>
      </c>
      <c r="N38" s="3034" t="s">
        <v>37477</v>
      </c>
      <c r="O38" s="3034" t="s">
        <v>37469</v>
      </c>
      <c r="P38" s="3034" t="s">
        <v>37454</v>
      </c>
      <c r="Q38" s="3034" t="s">
        <v>37462</v>
      </c>
      <c r="R38" s="3034" t="s">
        <v>37456</v>
      </c>
      <c r="S38" s="3034"/>
      <c r="T38" s="3034" t="s">
        <v>37463</v>
      </c>
      <c r="U38" s="3034" t="s">
        <v>37464</v>
      </c>
      <c r="V38" s="3034" t="s">
        <v>37594</v>
      </c>
      <c r="W38" s="3034" t="s">
        <v>37458</v>
      </c>
      <c r="X38" s="3034" t="s">
        <v>37458</v>
      </c>
      <c r="Y38" s="3037" t="s">
        <v>37459</v>
      </c>
      <c r="Z38" s="3038"/>
      <c r="AA38" s="3038"/>
      <c r="AB38" s="3038"/>
      <c r="AC38" s="3038"/>
      <c r="AD38" s="3038"/>
      <c r="AE38" s="3038"/>
    </row>
    <row r="39" spans="1:31" s="3039" customFormat="1" ht="15">
      <c r="A39" s="3040">
        <v>45664.524094583336</v>
      </c>
      <c r="B39" s="3041" t="s">
        <v>37595</v>
      </c>
      <c r="C39" s="3041">
        <v>6054807</v>
      </c>
      <c r="D39" s="3041" t="s">
        <v>37595</v>
      </c>
      <c r="E39" s="3041" t="s">
        <v>37449</v>
      </c>
      <c r="F39" s="3041" t="s">
        <v>36336</v>
      </c>
      <c r="G39" s="3041" t="s">
        <v>36337</v>
      </c>
      <c r="H39" s="3042">
        <v>34094</v>
      </c>
      <c r="I39" s="3044" t="s">
        <v>36338</v>
      </c>
      <c r="J39" s="3041" t="s">
        <v>37375</v>
      </c>
      <c r="K39" s="3041" t="s">
        <v>37596</v>
      </c>
      <c r="L39" s="3045" t="s">
        <v>37597</v>
      </c>
      <c r="M39" s="3041" t="s">
        <v>37451</v>
      </c>
      <c r="N39" s="3041" t="s">
        <v>37452</v>
      </c>
      <c r="O39" s="3041" t="s">
        <v>37483</v>
      </c>
      <c r="P39" s="3041" t="s">
        <v>37454</v>
      </c>
      <c r="Q39" s="3041" t="s">
        <v>37462</v>
      </c>
      <c r="R39" s="3041" t="s">
        <v>37598</v>
      </c>
      <c r="S39" s="3041"/>
      <c r="T39" s="3041" t="s">
        <v>37457</v>
      </c>
      <c r="U39" s="3041" t="s">
        <v>37496</v>
      </c>
      <c r="V39" s="3041" t="s">
        <v>37488</v>
      </c>
      <c r="W39" s="3041" t="s">
        <v>37458</v>
      </c>
      <c r="X39" s="3041" t="s">
        <v>37458</v>
      </c>
      <c r="Y39" s="3043" t="s">
        <v>37459</v>
      </c>
      <c r="Z39" s="3038"/>
      <c r="AA39" s="3038"/>
      <c r="AB39" s="3038"/>
      <c r="AC39" s="3038"/>
      <c r="AD39" s="3038"/>
      <c r="AE39" s="3038"/>
    </row>
    <row r="40" spans="1:31" s="3039" customFormat="1" ht="15">
      <c r="A40" s="3033">
        <v>45664.675502916667</v>
      </c>
      <c r="B40" s="3034" t="s">
        <v>35986</v>
      </c>
      <c r="C40" s="3034">
        <v>6445392</v>
      </c>
      <c r="D40" s="3034" t="s">
        <v>35986</v>
      </c>
      <c r="E40" s="3034" t="s">
        <v>37449</v>
      </c>
      <c r="F40" s="3034" t="s">
        <v>35987</v>
      </c>
      <c r="G40" s="3034" t="s">
        <v>35988</v>
      </c>
      <c r="H40" s="3036">
        <v>35606</v>
      </c>
      <c r="I40" s="3035" t="s">
        <v>35989</v>
      </c>
      <c r="J40" s="3034" t="s">
        <v>37375</v>
      </c>
      <c r="K40" s="3034" t="s">
        <v>37599</v>
      </c>
      <c r="L40" s="3046" t="s">
        <v>37600</v>
      </c>
      <c r="M40" s="3034" t="s">
        <v>37451</v>
      </c>
      <c r="N40" s="3034" t="s">
        <v>37452</v>
      </c>
      <c r="O40" s="3034" t="s">
        <v>37601</v>
      </c>
      <c r="P40" s="3034" t="s">
        <v>37454</v>
      </c>
      <c r="Q40" s="3034" t="s">
        <v>37455</v>
      </c>
      <c r="R40" s="3034" t="s">
        <v>37456</v>
      </c>
      <c r="S40" s="3034"/>
      <c r="T40" s="3034" t="s">
        <v>37463</v>
      </c>
      <c r="U40" s="3034" t="s">
        <v>37496</v>
      </c>
      <c r="V40" s="3034" t="s">
        <v>37488</v>
      </c>
      <c r="W40" s="3034" t="s">
        <v>37458</v>
      </c>
      <c r="X40" s="3034" t="s">
        <v>37458</v>
      </c>
      <c r="Y40" s="3037" t="s">
        <v>37459</v>
      </c>
      <c r="Z40" s="3038"/>
      <c r="AA40" s="3038"/>
      <c r="AB40" s="3038"/>
      <c r="AC40" s="3038"/>
      <c r="AD40" s="3038"/>
      <c r="AE40" s="3038"/>
    </row>
    <row r="41" spans="1:31" s="3039" customFormat="1" ht="15">
      <c r="A41" s="3040">
        <v>45664.85452912037</v>
      </c>
      <c r="B41" s="3041" t="s">
        <v>37602</v>
      </c>
      <c r="C41" s="3044" t="s">
        <v>35356</v>
      </c>
      <c r="D41" s="3041" t="s">
        <v>35416</v>
      </c>
      <c r="E41" s="3041" t="s">
        <v>37474</v>
      </c>
      <c r="F41" s="3041" t="s">
        <v>35417</v>
      </c>
      <c r="G41" s="3041" t="s">
        <v>35418</v>
      </c>
      <c r="H41" s="3042">
        <v>33853</v>
      </c>
      <c r="I41" s="3041" t="s">
        <v>35419</v>
      </c>
      <c r="J41" s="3041" t="s">
        <v>37368</v>
      </c>
      <c r="K41" s="3041" t="s">
        <v>37603</v>
      </c>
      <c r="L41" s="3045" t="s">
        <v>37604</v>
      </c>
      <c r="M41" s="3041" t="s">
        <v>37451</v>
      </c>
      <c r="N41" s="3041" t="s">
        <v>37452</v>
      </c>
      <c r="O41" s="3041" t="s">
        <v>37508</v>
      </c>
      <c r="P41" s="3041" t="s">
        <v>37454</v>
      </c>
      <c r="Q41" s="3041" t="s">
        <v>37462</v>
      </c>
      <c r="R41" s="3041" t="s">
        <v>37456</v>
      </c>
      <c r="S41" s="3041"/>
      <c r="T41" s="3041" t="s">
        <v>37457</v>
      </c>
      <c r="U41" s="3041" t="s">
        <v>5279</v>
      </c>
      <c r="V41" s="3041" t="s">
        <v>37463</v>
      </c>
      <c r="W41" s="3041" t="s">
        <v>37458</v>
      </c>
      <c r="X41" s="3041" t="s">
        <v>37458</v>
      </c>
      <c r="Y41" s="3043" t="s">
        <v>37459</v>
      </c>
      <c r="Z41" s="3038"/>
      <c r="AA41" s="3038"/>
      <c r="AB41" s="3038"/>
      <c r="AC41" s="3038"/>
      <c r="AD41" s="3038"/>
      <c r="AE41" s="3038"/>
    </row>
    <row r="42" spans="1:31" s="3039" customFormat="1" ht="15">
      <c r="A42" s="3033">
        <v>45665.628154467588</v>
      </c>
      <c r="B42" s="3034" t="s">
        <v>36009</v>
      </c>
      <c r="C42" s="3035" t="s">
        <v>35356</v>
      </c>
      <c r="D42" s="3034" t="s">
        <v>36009</v>
      </c>
      <c r="E42" s="3034" t="s">
        <v>37474</v>
      </c>
      <c r="F42" s="3034" t="s">
        <v>35936</v>
      </c>
      <c r="G42" s="3034" t="s">
        <v>36010</v>
      </c>
      <c r="H42" s="3036">
        <v>34752</v>
      </c>
      <c r="I42" s="3035" t="s">
        <v>36011</v>
      </c>
      <c r="J42" s="3034" t="s">
        <v>37368</v>
      </c>
      <c r="K42" s="3034" t="s">
        <v>37605</v>
      </c>
      <c r="L42" s="3046" t="s">
        <v>37606</v>
      </c>
      <c r="M42" s="3034" t="s">
        <v>37527</v>
      </c>
      <c r="N42" s="3034" t="s">
        <v>37452</v>
      </c>
      <c r="O42" s="3034" t="s">
        <v>37453</v>
      </c>
      <c r="P42" s="3034" t="s">
        <v>37454</v>
      </c>
      <c r="Q42" s="3034" t="s">
        <v>37455</v>
      </c>
      <c r="R42" s="3034" t="s">
        <v>37456</v>
      </c>
      <c r="S42" s="3034"/>
      <c r="T42" s="3034" t="s">
        <v>37457</v>
      </c>
      <c r="U42" s="3034" t="s">
        <v>37496</v>
      </c>
      <c r="V42" s="3034" t="s">
        <v>37607</v>
      </c>
      <c r="W42" s="3034" t="s">
        <v>37458</v>
      </c>
      <c r="X42" s="3034" t="s">
        <v>37458</v>
      </c>
      <c r="Y42" s="3037" t="s">
        <v>37459</v>
      </c>
      <c r="Z42" s="3038"/>
      <c r="AA42" s="3038"/>
      <c r="AB42" s="3038"/>
      <c r="AC42" s="3038"/>
      <c r="AD42" s="3038"/>
      <c r="AE42" s="3038"/>
    </row>
    <row r="43" spans="1:31" s="3039" customFormat="1" ht="15">
      <c r="A43" s="3040">
        <v>45665.640460844908</v>
      </c>
      <c r="B43" s="3041" t="s">
        <v>37608</v>
      </c>
      <c r="C43" s="3041">
        <v>6312126</v>
      </c>
      <c r="D43" s="3041" t="s">
        <v>36005</v>
      </c>
      <c r="E43" s="3041" t="s">
        <v>37467</v>
      </c>
      <c r="F43" s="3041" t="s">
        <v>36006</v>
      </c>
      <c r="G43" s="3041" t="s">
        <v>35922</v>
      </c>
      <c r="H43" s="3042">
        <v>34797</v>
      </c>
      <c r="I43" s="3044" t="s">
        <v>36007</v>
      </c>
      <c r="J43" s="3041" t="s">
        <v>37375</v>
      </c>
      <c r="K43" s="3041" t="s">
        <v>37609</v>
      </c>
      <c r="L43" s="3045" t="s">
        <v>37610</v>
      </c>
      <c r="M43" s="3041" t="s">
        <v>37451</v>
      </c>
      <c r="N43" s="3041" t="s">
        <v>37477</v>
      </c>
      <c r="O43" s="3041" t="s">
        <v>37611</v>
      </c>
      <c r="P43" s="3041" t="s">
        <v>37454</v>
      </c>
      <c r="Q43" s="3041" t="s">
        <v>37455</v>
      </c>
      <c r="R43" s="3041" t="s">
        <v>37456</v>
      </c>
      <c r="S43" s="3041"/>
      <c r="T43" s="3041" t="s">
        <v>37463</v>
      </c>
      <c r="U43" s="3041" t="s">
        <v>37496</v>
      </c>
      <c r="V43" s="3041" t="s">
        <v>37463</v>
      </c>
      <c r="W43" s="3041" t="s">
        <v>37458</v>
      </c>
      <c r="X43" s="3041" t="s">
        <v>37458</v>
      </c>
      <c r="Y43" s="3043" t="s">
        <v>37459</v>
      </c>
      <c r="Z43" s="3038"/>
      <c r="AA43" s="3038"/>
      <c r="AB43" s="3038"/>
      <c r="AC43" s="3038"/>
      <c r="AD43" s="3038"/>
      <c r="AE43" s="3038"/>
    </row>
    <row r="44" spans="1:31" s="3039" customFormat="1" ht="15">
      <c r="A44" s="3033">
        <v>45665.793519247687</v>
      </c>
      <c r="B44" s="3034" t="s">
        <v>35999</v>
      </c>
      <c r="C44" s="3034">
        <v>6190502</v>
      </c>
      <c r="D44" s="3034" t="s">
        <v>35999</v>
      </c>
      <c r="E44" s="3034" t="s">
        <v>37449</v>
      </c>
      <c r="F44" s="3034" t="s">
        <v>36000</v>
      </c>
      <c r="G44" s="3034" t="s">
        <v>36001</v>
      </c>
      <c r="H44" s="3036">
        <v>36065</v>
      </c>
      <c r="I44" s="3035" t="s">
        <v>36002</v>
      </c>
      <c r="J44" s="3034" t="s">
        <v>37375</v>
      </c>
      <c r="K44" s="3034" t="s">
        <v>37612</v>
      </c>
      <c r="L44" s="3046" t="s">
        <v>37613</v>
      </c>
      <c r="M44" s="3034" t="s">
        <v>37451</v>
      </c>
      <c r="N44" s="3034" t="s">
        <v>37452</v>
      </c>
      <c r="O44" s="3034" t="s">
        <v>37614</v>
      </c>
      <c r="P44" s="3034" t="s">
        <v>37454</v>
      </c>
      <c r="Q44" s="3034" t="s">
        <v>37455</v>
      </c>
      <c r="R44" s="3034" t="s">
        <v>37456</v>
      </c>
      <c r="S44" s="3034"/>
      <c r="T44" s="3034" t="s">
        <v>37463</v>
      </c>
      <c r="U44" s="3034" t="s">
        <v>5279</v>
      </c>
      <c r="V44" s="3034" t="s">
        <v>37463</v>
      </c>
      <c r="W44" s="3034" t="s">
        <v>37458</v>
      </c>
      <c r="X44" s="3034" t="s">
        <v>37458</v>
      </c>
      <c r="Y44" s="3037" t="s">
        <v>37459</v>
      </c>
      <c r="Z44" s="3038"/>
      <c r="AA44" s="3038"/>
      <c r="AB44" s="3038"/>
      <c r="AC44" s="3038"/>
      <c r="AD44" s="3038"/>
      <c r="AE44" s="3038"/>
    </row>
    <row r="45" spans="1:31" s="3039" customFormat="1" ht="15">
      <c r="A45" s="3040">
        <v>45665.960974942129</v>
      </c>
      <c r="B45" s="3041" t="s">
        <v>35405</v>
      </c>
      <c r="C45" s="3041">
        <v>4000847</v>
      </c>
      <c r="D45" s="3041" t="s">
        <v>35405</v>
      </c>
      <c r="E45" s="3041" t="s">
        <v>37474</v>
      </c>
      <c r="F45" s="3041" t="s">
        <v>35406</v>
      </c>
      <c r="G45" s="3041" t="s">
        <v>35407</v>
      </c>
      <c r="H45" s="3042">
        <v>30438</v>
      </c>
      <c r="I45" s="3044" t="s">
        <v>35408</v>
      </c>
      <c r="J45" s="3041" t="s">
        <v>37368</v>
      </c>
      <c r="K45" s="3041" t="s">
        <v>37615</v>
      </c>
      <c r="L45" s="3045" t="s">
        <v>37616</v>
      </c>
      <c r="M45" s="3041" t="s">
        <v>37451</v>
      </c>
      <c r="N45" s="3041" t="s">
        <v>37452</v>
      </c>
      <c r="O45" s="3041" t="s">
        <v>37461</v>
      </c>
      <c r="P45" s="3041" t="s">
        <v>37454</v>
      </c>
      <c r="Q45" s="3041" t="s">
        <v>37462</v>
      </c>
      <c r="R45" s="3041" t="s">
        <v>37456</v>
      </c>
      <c r="S45" s="3041"/>
      <c r="T45" s="3041" t="s">
        <v>37479</v>
      </c>
      <c r="U45" s="3041" t="s">
        <v>37496</v>
      </c>
      <c r="V45" s="3041" t="s">
        <v>2320</v>
      </c>
      <c r="W45" s="3041" t="s">
        <v>37458</v>
      </c>
      <c r="X45" s="3041" t="s">
        <v>37458</v>
      </c>
      <c r="Y45" s="3043" t="s">
        <v>37459</v>
      </c>
      <c r="Z45" s="3038"/>
      <c r="AA45" s="3038"/>
      <c r="AB45" s="3038"/>
      <c r="AC45" s="3038"/>
      <c r="AD45" s="3038"/>
      <c r="AE45" s="3038"/>
    </row>
    <row r="46" spans="1:31" s="3039" customFormat="1" ht="15">
      <c r="A46" s="3033">
        <v>45666.301574328703</v>
      </c>
      <c r="B46" s="3034" t="s">
        <v>37617</v>
      </c>
      <c r="C46" s="3034">
        <v>2372606</v>
      </c>
      <c r="D46" s="3034" t="s">
        <v>35439</v>
      </c>
      <c r="E46" s="3034" t="s">
        <v>37467</v>
      </c>
      <c r="F46" s="3034" t="s">
        <v>35440</v>
      </c>
      <c r="G46" s="3034" t="s">
        <v>35441</v>
      </c>
      <c r="H46" s="3036">
        <v>31228</v>
      </c>
      <c r="I46" s="3035" t="s">
        <v>35442</v>
      </c>
      <c r="J46" s="3034" t="s">
        <v>37375</v>
      </c>
      <c r="K46" s="3034" t="s">
        <v>37618</v>
      </c>
      <c r="L46" s="3046" t="s">
        <v>37619</v>
      </c>
      <c r="M46" s="3034" t="s">
        <v>37451</v>
      </c>
      <c r="N46" s="3034" t="s">
        <v>37477</v>
      </c>
      <c r="O46" s="3034" t="s">
        <v>37501</v>
      </c>
      <c r="P46" s="3034" t="s">
        <v>37454</v>
      </c>
      <c r="Q46" s="3034" t="s">
        <v>37462</v>
      </c>
      <c r="R46" s="3034" t="s">
        <v>37456</v>
      </c>
      <c r="S46" s="3034"/>
      <c r="T46" s="3034" t="s">
        <v>37479</v>
      </c>
      <c r="U46" s="3034" t="s">
        <v>37464</v>
      </c>
      <c r="V46" s="3034" t="s">
        <v>37620</v>
      </c>
      <c r="W46" s="3034" t="s">
        <v>37458</v>
      </c>
      <c r="X46" s="3034" t="s">
        <v>37458</v>
      </c>
      <c r="Y46" s="3037" t="s">
        <v>37459</v>
      </c>
      <c r="Z46" s="3038"/>
      <c r="AA46" s="3038"/>
      <c r="AB46" s="3038"/>
      <c r="AC46" s="3038"/>
      <c r="AD46" s="3038"/>
      <c r="AE46" s="3038"/>
    </row>
    <row r="47" spans="1:31" s="3039" customFormat="1" ht="15">
      <c r="A47" s="3040">
        <v>45666.370038194444</v>
      </c>
      <c r="B47" s="3041" t="s">
        <v>35424</v>
      </c>
      <c r="C47" s="3041">
        <v>5748482</v>
      </c>
      <c r="D47" s="3041" t="s">
        <v>35424</v>
      </c>
      <c r="E47" s="3041" t="s">
        <v>37474</v>
      </c>
      <c r="F47" s="3041" t="s">
        <v>33735</v>
      </c>
      <c r="G47" s="3041" t="s">
        <v>35425</v>
      </c>
      <c r="H47" s="3042">
        <v>31667</v>
      </c>
      <c r="I47" s="3044" t="s">
        <v>35426</v>
      </c>
      <c r="J47" s="3041" t="s">
        <v>37368</v>
      </c>
      <c r="K47" s="3041" t="s">
        <v>37621</v>
      </c>
      <c r="L47" s="3045" t="s">
        <v>37622</v>
      </c>
      <c r="M47" s="3041" t="s">
        <v>37451</v>
      </c>
      <c r="N47" s="3041" t="s">
        <v>37477</v>
      </c>
      <c r="O47" s="3041" t="s">
        <v>37483</v>
      </c>
      <c r="P47" s="3041" t="s">
        <v>37454</v>
      </c>
      <c r="Q47" s="3041" t="s">
        <v>37462</v>
      </c>
      <c r="R47" s="3041" t="s">
        <v>37456</v>
      </c>
      <c r="S47" s="3041"/>
      <c r="T47" s="3041" t="s">
        <v>37457</v>
      </c>
      <c r="U47" s="3041" t="s">
        <v>37496</v>
      </c>
      <c r="V47" s="3041" t="s">
        <v>37623</v>
      </c>
      <c r="W47" s="3041" t="s">
        <v>37458</v>
      </c>
      <c r="X47" s="3041" t="s">
        <v>37458</v>
      </c>
      <c r="Y47" s="3043" t="s">
        <v>37459</v>
      </c>
      <c r="Z47" s="3038"/>
      <c r="AA47" s="3038"/>
      <c r="AB47" s="3038"/>
      <c r="AC47" s="3038"/>
      <c r="AD47" s="3038"/>
      <c r="AE47" s="3038"/>
    </row>
    <row r="48" spans="1:31" s="3039" customFormat="1" ht="15">
      <c r="A48" s="3033">
        <v>45666.407513541664</v>
      </c>
      <c r="B48" s="3034" t="s">
        <v>35444</v>
      </c>
      <c r="C48" s="3034">
        <v>4341311</v>
      </c>
      <c r="D48" s="3034" t="s">
        <v>35444</v>
      </c>
      <c r="E48" s="3034" t="s">
        <v>37449</v>
      </c>
      <c r="F48" s="3034" t="s">
        <v>35445</v>
      </c>
      <c r="G48" s="3034" t="s">
        <v>35446</v>
      </c>
      <c r="H48" s="3036">
        <v>34967</v>
      </c>
      <c r="I48" s="3035" t="s">
        <v>35447</v>
      </c>
      <c r="J48" s="3034" t="s">
        <v>37375</v>
      </c>
      <c r="K48" s="3034" t="s">
        <v>37624</v>
      </c>
      <c r="L48" s="3046" t="s">
        <v>37625</v>
      </c>
      <c r="M48" s="3034" t="s">
        <v>37451</v>
      </c>
      <c r="N48" s="3034" t="s">
        <v>37477</v>
      </c>
      <c r="O48" s="3034" t="s">
        <v>37528</v>
      </c>
      <c r="P48" s="3034" t="s">
        <v>37454</v>
      </c>
      <c r="Q48" s="3034" t="s">
        <v>37462</v>
      </c>
      <c r="R48" s="3034" t="s">
        <v>37456</v>
      </c>
      <c r="S48" s="3034"/>
      <c r="T48" s="3034" t="s">
        <v>37463</v>
      </c>
      <c r="U48" s="3034" t="s">
        <v>37496</v>
      </c>
      <c r="V48" s="3034" t="s">
        <v>1538</v>
      </c>
      <c r="W48" s="3034" t="s">
        <v>37458</v>
      </c>
      <c r="X48" s="3034" t="s">
        <v>37458</v>
      </c>
      <c r="Y48" s="3037" t="s">
        <v>37459</v>
      </c>
      <c r="Z48" s="3038"/>
      <c r="AA48" s="3038"/>
      <c r="AB48" s="3038"/>
      <c r="AC48" s="3038"/>
      <c r="AD48" s="3038"/>
      <c r="AE48" s="3038"/>
    </row>
    <row r="49" spans="1:31" s="3039" customFormat="1" ht="15">
      <c r="A49" s="3040">
        <v>45666.663065069442</v>
      </c>
      <c r="B49" s="3041" t="s">
        <v>35465</v>
      </c>
      <c r="C49" s="3041">
        <v>5208024</v>
      </c>
      <c r="D49" s="3041" t="s">
        <v>35465</v>
      </c>
      <c r="E49" s="3041" t="s">
        <v>37467</v>
      </c>
      <c r="F49" s="3041" t="s">
        <v>35466</v>
      </c>
      <c r="G49" s="3041" t="s">
        <v>35467</v>
      </c>
      <c r="H49" s="3042">
        <v>34800</v>
      </c>
      <c r="I49" s="3041" t="s">
        <v>35468</v>
      </c>
      <c r="J49" s="3041" t="s">
        <v>37375</v>
      </c>
      <c r="K49" s="3041" t="s">
        <v>37626</v>
      </c>
      <c r="L49" s="3045" t="s">
        <v>37627</v>
      </c>
      <c r="M49" s="3041" t="s">
        <v>37451</v>
      </c>
      <c r="N49" s="3041" t="s">
        <v>37477</v>
      </c>
      <c r="O49" s="3041" t="s">
        <v>37628</v>
      </c>
      <c r="P49" s="3041" t="s">
        <v>37454</v>
      </c>
      <c r="Q49" s="3041" t="s">
        <v>37462</v>
      </c>
      <c r="R49" s="3041" t="s">
        <v>37456</v>
      </c>
      <c r="S49" s="3041"/>
      <c r="T49" s="3041" t="s">
        <v>37479</v>
      </c>
      <c r="U49" s="3041" t="s">
        <v>5279</v>
      </c>
      <c r="V49" s="3041" t="s">
        <v>37629</v>
      </c>
      <c r="W49" s="3041" t="s">
        <v>37458</v>
      </c>
      <c r="X49" s="3041" t="s">
        <v>37458</v>
      </c>
      <c r="Y49" s="3043" t="s">
        <v>37459</v>
      </c>
      <c r="Z49" s="3038"/>
      <c r="AA49" s="3038"/>
      <c r="AB49" s="3038"/>
      <c r="AC49" s="3038"/>
      <c r="AD49" s="3038"/>
      <c r="AE49" s="3038"/>
    </row>
    <row r="50" spans="1:31" s="3039" customFormat="1" ht="15">
      <c r="A50" s="3033">
        <v>45666.691944259263</v>
      </c>
      <c r="B50" s="3034" t="s">
        <v>36339</v>
      </c>
      <c r="C50" s="3034">
        <v>4002135</v>
      </c>
      <c r="D50" s="3034" t="s">
        <v>36339</v>
      </c>
      <c r="E50" s="3034" t="s">
        <v>37449</v>
      </c>
      <c r="F50" s="3034" t="s">
        <v>36340</v>
      </c>
      <c r="G50" s="3034" t="s">
        <v>36341</v>
      </c>
      <c r="H50" s="3036">
        <v>35537</v>
      </c>
      <c r="I50" s="3035" t="s">
        <v>36342</v>
      </c>
      <c r="J50" s="3034" t="s">
        <v>37375</v>
      </c>
      <c r="K50" s="3034" t="s">
        <v>37630</v>
      </c>
      <c r="L50" s="3046" t="s">
        <v>37631</v>
      </c>
      <c r="M50" s="3034" t="s">
        <v>37451</v>
      </c>
      <c r="N50" s="3034" t="s">
        <v>37452</v>
      </c>
      <c r="O50" s="3034" t="s">
        <v>37632</v>
      </c>
      <c r="P50" s="3034" t="s">
        <v>37633</v>
      </c>
      <c r="Q50" s="3034" t="s">
        <v>37634</v>
      </c>
      <c r="R50" s="3034" t="s">
        <v>37634</v>
      </c>
      <c r="S50" s="3034" t="s">
        <v>53</v>
      </c>
      <c r="T50" s="3034" t="s">
        <v>37463</v>
      </c>
      <c r="U50" s="3034" t="s">
        <v>37464</v>
      </c>
      <c r="V50" s="3034" t="s">
        <v>37635</v>
      </c>
      <c r="W50" s="3034" t="s">
        <v>37458</v>
      </c>
      <c r="X50" s="3034" t="s">
        <v>37458</v>
      </c>
      <c r="Y50" s="3037" t="s">
        <v>37459</v>
      </c>
      <c r="Z50" s="3038"/>
      <c r="AA50" s="3038"/>
      <c r="AB50" s="3038"/>
      <c r="AC50" s="3038"/>
      <c r="AD50" s="3038"/>
      <c r="AE50" s="3038"/>
    </row>
    <row r="51" spans="1:31" s="3039" customFormat="1" ht="15">
      <c r="A51" s="3040">
        <v>45666.696010428241</v>
      </c>
      <c r="B51" s="3041" t="s">
        <v>35461</v>
      </c>
      <c r="C51" s="3041">
        <v>4860004</v>
      </c>
      <c r="D51" s="3041" t="s">
        <v>35461</v>
      </c>
      <c r="E51" s="3041" t="s">
        <v>37474</v>
      </c>
      <c r="F51" s="3041" t="s">
        <v>129</v>
      </c>
      <c r="G51" s="3041" t="s">
        <v>35462</v>
      </c>
      <c r="H51" s="3042">
        <v>35551</v>
      </c>
      <c r="I51" s="3041" t="s">
        <v>35463</v>
      </c>
      <c r="J51" s="3041" t="s">
        <v>37368</v>
      </c>
      <c r="K51" s="3041" t="s">
        <v>37636</v>
      </c>
      <c r="L51" s="3045" t="s">
        <v>37637</v>
      </c>
      <c r="M51" s="3041" t="s">
        <v>37451</v>
      </c>
      <c r="N51" s="3041" t="s">
        <v>37477</v>
      </c>
      <c r="O51" s="3041" t="s">
        <v>37638</v>
      </c>
      <c r="P51" s="3041" t="s">
        <v>37454</v>
      </c>
      <c r="Q51" s="3041" t="s">
        <v>37462</v>
      </c>
      <c r="R51" s="3041" t="s">
        <v>37456</v>
      </c>
      <c r="S51" s="3041"/>
      <c r="T51" s="3041" t="s">
        <v>37463</v>
      </c>
      <c r="U51" s="3041" t="s">
        <v>37464</v>
      </c>
      <c r="V51" s="3041" t="s">
        <v>37639</v>
      </c>
      <c r="W51" s="3041" t="s">
        <v>37458</v>
      </c>
      <c r="X51" s="3041" t="s">
        <v>37458</v>
      </c>
      <c r="Y51" s="3043" t="s">
        <v>37459</v>
      </c>
      <c r="Z51" s="3038"/>
      <c r="AA51" s="3038"/>
      <c r="AB51" s="3038"/>
      <c r="AC51" s="3038"/>
      <c r="AD51" s="3038"/>
      <c r="AE51" s="3038"/>
    </row>
    <row r="52" spans="1:31" s="3039" customFormat="1" ht="15">
      <c r="A52" s="3033">
        <v>45666.722908842596</v>
      </c>
      <c r="B52" s="3034" t="s">
        <v>36021</v>
      </c>
      <c r="C52" s="3034">
        <v>6146939</v>
      </c>
      <c r="D52" s="3034" t="s">
        <v>36021</v>
      </c>
      <c r="E52" s="3034" t="s">
        <v>37474</v>
      </c>
      <c r="F52" s="3034" t="s">
        <v>36022</v>
      </c>
      <c r="G52" s="3034" t="s">
        <v>36023</v>
      </c>
      <c r="H52" s="3036">
        <v>32801</v>
      </c>
      <c r="I52" s="3035" t="s">
        <v>36024</v>
      </c>
      <c r="J52" s="3034" t="s">
        <v>37368</v>
      </c>
      <c r="K52" s="3034" t="s">
        <v>37640</v>
      </c>
      <c r="L52" s="3046" t="s">
        <v>37641</v>
      </c>
      <c r="M52" s="3034" t="s">
        <v>37451</v>
      </c>
      <c r="N52" s="3034" t="s">
        <v>37477</v>
      </c>
      <c r="O52" s="3034" t="s">
        <v>37511</v>
      </c>
      <c r="P52" s="3034" t="s">
        <v>37454</v>
      </c>
      <c r="Q52" s="3034" t="s">
        <v>37455</v>
      </c>
      <c r="R52" s="3034" t="s">
        <v>37456</v>
      </c>
      <c r="S52" s="3034"/>
      <c r="T52" s="3034" t="s">
        <v>37457</v>
      </c>
      <c r="U52" s="3034" t="s">
        <v>37464</v>
      </c>
      <c r="V52" s="3034" t="s">
        <v>37642</v>
      </c>
      <c r="W52" s="3034" t="s">
        <v>37458</v>
      </c>
      <c r="X52" s="3034" t="s">
        <v>37458</v>
      </c>
      <c r="Y52" s="3037" t="s">
        <v>37459</v>
      </c>
      <c r="Z52" s="3038"/>
      <c r="AA52" s="3038"/>
      <c r="AB52" s="3038"/>
      <c r="AC52" s="3038"/>
      <c r="AD52" s="3038"/>
      <c r="AE52" s="3038"/>
    </row>
    <row r="53" spans="1:31" s="3039" customFormat="1" ht="15">
      <c r="A53" s="3040">
        <v>45667.520114872685</v>
      </c>
      <c r="B53" s="3041" t="s">
        <v>35499</v>
      </c>
      <c r="C53" s="3041">
        <v>3926687</v>
      </c>
      <c r="D53" s="3041" t="s">
        <v>35499</v>
      </c>
      <c r="E53" s="3041" t="s">
        <v>37467</v>
      </c>
      <c r="F53" s="3041" t="s">
        <v>35500</v>
      </c>
      <c r="G53" s="3041" t="s">
        <v>35501</v>
      </c>
      <c r="H53" s="3042">
        <v>31748</v>
      </c>
      <c r="I53" s="3044" t="s">
        <v>35502</v>
      </c>
      <c r="J53" s="3041" t="s">
        <v>37375</v>
      </c>
      <c r="K53" s="3041" t="s">
        <v>37643</v>
      </c>
      <c r="L53" s="3045" t="s">
        <v>37644</v>
      </c>
      <c r="M53" s="3041" t="s">
        <v>37451</v>
      </c>
      <c r="N53" s="3041" t="s">
        <v>37477</v>
      </c>
      <c r="O53" s="3041" t="s">
        <v>37522</v>
      </c>
      <c r="P53" s="3041" t="s">
        <v>37454</v>
      </c>
      <c r="Q53" s="3041" t="s">
        <v>37462</v>
      </c>
      <c r="R53" s="3041" t="s">
        <v>37456</v>
      </c>
      <c r="S53" s="3041"/>
      <c r="T53" s="3041" t="s">
        <v>37457</v>
      </c>
      <c r="U53" s="3041" t="s">
        <v>37496</v>
      </c>
      <c r="V53" s="3041" t="s">
        <v>2320</v>
      </c>
      <c r="W53" s="3041" t="s">
        <v>37458</v>
      </c>
      <c r="X53" s="3041" t="s">
        <v>37458</v>
      </c>
      <c r="Y53" s="3043" t="s">
        <v>37459</v>
      </c>
      <c r="Z53" s="3038"/>
      <c r="AA53" s="3038"/>
      <c r="AB53" s="3038"/>
      <c r="AC53" s="3038"/>
      <c r="AD53" s="3038"/>
      <c r="AE53" s="3038"/>
    </row>
    <row r="54" spans="1:31" s="3039" customFormat="1" ht="15">
      <c r="A54" s="3033">
        <v>45667.766087881944</v>
      </c>
      <c r="B54" s="3034" t="s">
        <v>35511</v>
      </c>
      <c r="C54" s="3034">
        <v>6240059</v>
      </c>
      <c r="D54" s="3034" t="s">
        <v>35511</v>
      </c>
      <c r="E54" s="3034" t="s">
        <v>37474</v>
      </c>
      <c r="F54" s="3034" t="s">
        <v>35512</v>
      </c>
      <c r="G54" s="3034" t="s">
        <v>35513</v>
      </c>
      <c r="H54" s="3036">
        <v>37747</v>
      </c>
      <c r="I54" s="3035" t="s">
        <v>35514</v>
      </c>
      <c r="J54" s="3034" t="s">
        <v>37368</v>
      </c>
      <c r="K54" s="3034" t="s">
        <v>37645</v>
      </c>
      <c r="L54" s="3046" t="s">
        <v>37646</v>
      </c>
      <c r="M54" s="3034" t="s">
        <v>37451</v>
      </c>
      <c r="N54" s="3034" t="s">
        <v>37477</v>
      </c>
      <c r="O54" s="3034" t="s">
        <v>37647</v>
      </c>
      <c r="P54" s="3034" t="s">
        <v>37454</v>
      </c>
      <c r="Q54" s="3034" t="s">
        <v>37462</v>
      </c>
      <c r="R54" s="3034" t="s">
        <v>37456</v>
      </c>
      <c r="S54" s="3034"/>
      <c r="T54" s="3034" t="s">
        <v>37463</v>
      </c>
      <c r="U54" s="3034" t="s">
        <v>37464</v>
      </c>
      <c r="V54" s="3034" t="s">
        <v>37488</v>
      </c>
      <c r="W54" s="3034" t="s">
        <v>37458</v>
      </c>
      <c r="X54" s="3034" t="s">
        <v>37458</v>
      </c>
      <c r="Y54" s="3037" t="s">
        <v>37459</v>
      </c>
      <c r="Z54" s="3038"/>
      <c r="AA54" s="3038"/>
      <c r="AB54" s="3038"/>
      <c r="AC54" s="3038"/>
      <c r="AD54" s="3038"/>
      <c r="AE54" s="3038"/>
    </row>
    <row r="55" spans="1:31" s="3039" customFormat="1" ht="15">
      <c r="A55" s="3040">
        <v>45668.660128564814</v>
      </c>
      <c r="B55" s="3041" t="s">
        <v>37648</v>
      </c>
      <c r="C55" s="3041">
        <v>3781921</v>
      </c>
      <c r="D55" s="3041" t="s">
        <v>36343</v>
      </c>
      <c r="E55" s="3041" t="s">
        <v>37467</v>
      </c>
      <c r="F55" s="3041" t="s">
        <v>36344</v>
      </c>
      <c r="G55" s="3041" t="s">
        <v>36345</v>
      </c>
      <c r="H55" s="3042">
        <v>34885</v>
      </c>
      <c r="I55" s="3044" t="s">
        <v>36346</v>
      </c>
      <c r="J55" s="3041" t="s">
        <v>37375</v>
      </c>
      <c r="K55" s="3041" t="s">
        <v>37649</v>
      </c>
      <c r="L55" s="3045" t="s">
        <v>37650</v>
      </c>
      <c r="M55" s="3041" t="s">
        <v>37527</v>
      </c>
      <c r="N55" s="3041" t="s">
        <v>37477</v>
      </c>
      <c r="O55" s="3041" t="s">
        <v>37628</v>
      </c>
      <c r="P55" s="3041" t="s">
        <v>37454</v>
      </c>
      <c r="Q55" s="3041" t="s">
        <v>37462</v>
      </c>
      <c r="R55" s="3041" t="s">
        <v>37456</v>
      </c>
      <c r="S55" s="3041"/>
      <c r="T55" s="3041" t="s">
        <v>37463</v>
      </c>
      <c r="U55" s="3041" t="s">
        <v>5279</v>
      </c>
      <c r="V55" s="3041" t="s">
        <v>37651</v>
      </c>
      <c r="W55" s="3041" t="s">
        <v>37458</v>
      </c>
      <c r="X55" s="3041" t="s">
        <v>37458</v>
      </c>
      <c r="Y55" s="3043" t="s">
        <v>37459</v>
      </c>
      <c r="Z55" s="3038"/>
      <c r="AA55" s="3038"/>
      <c r="AB55" s="3038"/>
      <c r="AC55" s="3038"/>
      <c r="AD55" s="3038"/>
      <c r="AE55" s="3038"/>
    </row>
    <row r="56" spans="1:31" s="3039" customFormat="1" ht="15">
      <c r="A56" s="3033">
        <v>45668.66063864583</v>
      </c>
      <c r="B56" s="3034" t="s">
        <v>37652</v>
      </c>
      <c r="C56" s="3034">
        <v>6056198</v>
      </c>
      <c r="D56" s="3034" t="s">
        <v>36056</v>
      </c>
      <c r="E56" s="3034" t="s">
        <v>37474</v>
      </c>
      <c r="F56" s="3034" t="s">
        <v>35768</v>
      </c>
      <c r="G56" s="3034" t="s">
        <v>36057</v>
      </c>
      <c r="H56" s="3036">
        <v>34491</v>
      </c>
      <c r="I56" s="3034" t="s">
        <v>36058</v>
      </c>
      <c r="J56" s="3034" t="s">
        <v>37368</v>
      </c>
      <c r="K56" s="3034" t="s">
        <v>37653</v>
      </c>
      <c r="L56" s="3046" t="s">
        <v>37654</v>
      </c>
      <c r="M56" s="3034" t="s">
        <v>37451</v>
      </c>
      <c r="N56" s="3034" t="s">
        <v>37452</v>
      </c>
      <c r="O56" s="3034" t="s">
        <v>37614</v>
      </c>
      <c r="P56" s="3034" t="s">
        <v>37454</v>
      </c>
      <c r="Q56" s="3034" t="s">
        <v>37455</v>
      </c>
      <c r="R56" s="3034" t="s">
        <v>37456</v>
      </c>
      <c r="S56" s="3034"/>
      <c r="T56" s="3034" t="s">
        <v>37463</v>
      </c>
      <c r="U56" s="3034" t="s">
        <v>37464</v>
      </c>
      <c r="V56" s="3034" t="s">
        <v>37655</v>
      </c>
      <c r="W56" s="3034" t="s">
        <v>37458</v>
      </c>
      <c r="X56" s="3034" t="s">
        <v>37458</v>
      </c>
      <c r="Y56" s="3037" t="s">
        <v>37459</v>
      </c>
      <c r="Z56" s="3038"/>
      <c r="AA56" s="3038"/>
      <c r="AB56" s="3038"/>
      <c r="AC56" s="3038"/>
      <c r="AD56" s="3038"/>
      <c r="AE56" s="3038"/>
    </row>
    <row r="57" spans="1:31" s="3039" customFormat="1" ht="15">
      <c r="A57" s="3040">
        <v>45668.892881493055</v>
      </c>
      <c r="B57" s="3041" t="s">
        <v>36063</v>
      </c>
      <c r="C57" s="3041">
        <v>1570241</v>
      </c>
      <c r="D57" s="3041" t="s">
        <v>36063</v>
      </c>
      <c r="E57" s="3041" t="s">
        <v>37467</v>
      </c>
      <c r="F57" s="3041" t="s">
        <v>36064</v>
      </c>
      <c r="G57" s="3041" t="s">
        <v>36065</v>
      </c>
      <c r="H57" s="3042">
        <v>30092</v>
      </c>
      <c r="I57" s="3044" t="s">
        <v>36066</v>
      </c>
      <c r="J57" s="3041" t="s">
        <v>37375</v>
      </c>
      <c r="K57" s="3041" t="s">
        <v>37656</v>
      </c>
      <c r="L57" s="3045" t="s">
        <v>37657</v>
      </c>
      <c r="M57" s="3041" t="s">
        <v>37451</v>
      </c>
      <c r="N57" s="3041" t="s">
        <v>37477</v>
      </c>
      <c r="O57" s="3041" t="s">
        <v>37483</v>
      </c>
      <c r="P57" s="3041" t="s">
        <v>37454</v>
      </c>
      <c r="Q57" s="3041" t="s">
        <v>37455</v>
      </c>
      <c r="R57" s="3041" t="s">
        <v>37456</v>
      </c>
      <c r="S57" s="3041"/>
      <c r="T57" s="3041" t="s">
        <v>37463</v>
      </c>
      <c r="U57" s="3041" t="s">
        <v>37496</v>
      </c>
      <c r="V57" s="3041" t="s">
        <v>37658</v>
      </c>
      <c r="W57" s="3041" t="s">
        <v>37458</v>
      </c>
      <c r="X57" s="3041" t="s">
        <v>37458</v>
      </c>
      <c r="Y57" s="3043" t="s">
        <v>37459</v>
      </c>
      <c r="Z57" s="3038"/>
      <c r="AA57" s="3038"/>
      <c r="AB57" s="3038"/>
      <c r="AC57" s="3038"/>
      <c r="AD57" s="3038"/>
      <c r="AE57" s="3038"/>
    </row>
    <row r="58" spans="1:31" s="3039" customFormat="1" ht="15">
      <c r="A58" s="3033">
        <v>45669.017844768518</v>
      </c>
      <c r="B58" s="3034" t="s">
        <v>35558</v>
      </c>
      <c r="C58" s="3034">
        <v>6445296</v>
      </c>
      <c r="D58" s="3034" t="s">
        <v>35558</v>
      </c>
      <c r="E58" s="3034" t="s">
        <v>37449</v>
      </c>
      <c r="F58" s="3034" t="s">
        <v>35559</v>
      </c>
      <c r="G58" s="3034" t="s">
        <v>35560</v>
      </c>
      <c r="H58" s="3036">
        <v>36772</v>
      </c>
      <c r="I58" s="3035" t="s">
        <v>35561</v>
      </c>
      <c r="J58" s="3034" t="s">
        <v>37375</v>
      </c>
      <c r="K58" s="3034" t="s">
        <v>37659</v>
      </c>
      <c r="L58" s="3046" t="s">
        <v>37660</v>
      </c>
      <c r="M58" s="3034" t="s">
        <v>37451</v>
      </c>
      <c r="N58" s="3034" t="s">
        <v>37452</v>
      </c>
      <c r="O58" s="3034" t="s">
        <v>37661</v>
      </c>
      <c r="P58" s="3034" t="s">
        <v>37454</v>
      </c>
      <c r="Q58" s="3034" t="s">
        <v>37462</v>
      </c>
      <c r="R58" s="3034" t="s">
        <v>37456</v>
      </c>
      <c r="S58" s="3034"/>
      <c r="T58" s="3034" t="s">
        <v>37479</v>
      </c>
      <c r="U58" s="3034" t="s">
        <v>37464</v>
      </c>
      <c r="V58" s="3034" t="s">
        <v>37662</v>
      </c>
      <c r="W58" s="3034" t="s">
        <v>37458</v>
      </c>
      <c r="X58" s="3034" t="s">
        <v>37458</v>
      </c>
      <c r="Y58" s="3037" t="s">
        <v>37459</v>
      </c>
      <c r="Z58" s="3038"/>
      <c r="AA58" s="3038"/>
      <c r="AB58" s="3038"/>
      <c r="AC58" s="3038"/>
      <c r="AD58" s="3038"/>
      <c r="AE58" s="3038"/>
    </row>
    <row r="59" spans="1:31" s="3039" customFormat="1" ht="15">
      <c r="A59" s="3040">
        <v>45669.344268182875</v>
      </c>
      <c r="B59" s="3041" t="s">
        <v>36347</v>
      </c>
      <c r="C59" s="3041">
        <v>5186380</v>
      </c>
      <c r="D59" s="3041" t="s">
        <v>36347</v>
      </c>
      <c r="E59" s="3041" t="s">
        <v>37449</v>
      </c>
      <c r="F59" s="3041" t="s">
        <v>35927</v>
      </c>
      <c r="G59" s="3041" t="s">
        <v>36348</v>
      </c>
      <c r="H59" s="3042">
        <v>35635</v>
      </c>
      <c r="I59" s="3044" t="s">
        <v>36349</v>
      </c>
      <c r="J59" s="3041" t="s">
        <v>37375</v>
      </c>
      <c r="K59" s="3041" t="s">
        <v>37663</v>
      </c>
      <c r="L59" s="3045" t="s">
        <v>37664</v>
      </c>
      <c r="M59" s="3041" t="s">
        <v>37451</v>
      </c>
      <c r="N59" s="3041" t="s">
        <v>37477</v>
      </c>
      <c r="O59" s="3041" t="s">
        <v>37498</v>
      </c>
      <c r="P59" s="3041" t="s">
        <v>37454</v>
      </c>
      <c r="Q59" s="3041" t="s">
        <v>37462</v>
      </c>
      <c r="R59" s="3041" t="s">
        <v>37456</v>
      </c>
      <c r="S59" s="3041"/>
      <c r="T59" s="3041" t="s">
        <v>37479</v>
      </c>
      <c r="U59" s="3041" t="s">
        <v>5279</v>
      </c>
      <c r="V59" s="3041" t="s">
        <v>37488</v>
      </c>
      <c r="W59" s="3041" t="s">
        <v>37458</v>
      </c>
      <c r="X59" s="3041" t="s">
        <v>37458</v>
      </c>
      <c r="Y59" s="3043" t="s">
        <v>37459</v>
      </c>
      <c r="Z59" s="3038"/>
      <c r="AA59" s="3038"/>
      <c r="AB59" s="3038"/>
      <c r="AC59" s="3038"/>
      <c r="AD59" s="3038"/>
      <c r="AE59" s="3038"/>
    </row>
    <row r="60" spans="1:31" s="3039" customFormat="1" ht="15">
      <c r="A60" s="3033">
        <v>45669.465480972227</v>
      </c>
      <c r="B60" s="3034" t="s">
        <v>36021</v>
      </c>
      <c r="C60" s="3034">
        <v>6146939</v>
      </c>
      <c r="D60" s="3034" t="s">
        <v>36021</v>
      </c>
      <c r="E60" s="3034" t="s">
        <v>37474</v>
      </c>
      <c r="F60" s="3034" t="s">
        <v>36022</v>
      </c>
      <c r="G60" s="3034" t="s">
        <v>36023</v>
      </c>
      <c r="H60" s="3036">
        <v>32801</v>
      </c>
      <c r="I60" s="3035" t="s">
        <v>36024</v>
      </c>
      <c r="J60" s="3034" t="s">
        <v>37368</v>
      </c>
      <c r="K60" s="3034" t="s">
        <v>37665</v>
      </c>
      <c r="L60" s="3046" t="s">
        <v>37666</v>
      </c>
      <c r="M60" s="3034" t="s">
        <v>37451</v>
      </c>
      <c r="N60" s="3034" t="s">
        <v>37477</v>
      </c>
      <c r="O60" s="3034" t="s">
        <v>37511</v>
      </c>
      <c r="P60" s="3034" t="s">
        <v>37454</v>
      </c>
      <c r="Q60" s="3034" t="s">
        <v>37455</v>
      </c>
      <c r="R60" s="3034" t="s">
        <v>37456</v>
      </c>
      <c r="S60" s="3034"/>
      <c r="T60" s="3034" t="s">
        <v>37457</v>
      </c>
      <c r="U60" s="3034" t="s">
        <v>37464</v>
      </c>
      <c r="V60" s="3034" t="s">
        <v>37667</v>
      </c>
      <c r="W60" s="3034" t="s">
        <v>37458</v>
      </c>
      <c r="X60" s="3034" t="s">
        <v>37458</v>
      </c>
      <c r="Y60" s="3037" t="s">
        <v>37459</v>
      </c>
      <c r="Z60" s="3038"/>
      <c r="AA60" s="3038"/>
      <c r="AB60" s="3038"/>
      <c r="AC60" s="3038"/>
      <c r="AD60" s="3038"/>
      <c r="AE60" s="3038"/>
    </row>
    <row r="61" spans="1:31" s="3039" customFormat="1" ht="15">
      <c r="A61" s="3040">
        <v>45669.58978628472</v>
      </c>
      <c r="B61" s="3041" t="s">
        <v>37668</v>
      </c>
      <c r="C61" s="3041">
        <v>1891565</v>
      </c>
      <c r="D61" s="3041" t="s">
        <v>35563</v>
      </c>
      <c r="E61" s="3041" t="s">
        <v>37474</v>
      </c>
      <c r="F61" s="3041" t="s">
        <v>35564</v>
      </c>
      <c r="G61" s="3041" t="s">
        <v>35565</v>
      </c>
      <c r="H61" s="3042">
        <v>31910</v>
      </c>
      <c r="I61" s="3044" t="s">
        <v>35566</v>
      </c>
      <c r="J61" s="3041" t="s">
        <v>37368</v>
      </c>
      <c r="K61" s="3041" t="s">
        <v>37669</v>
      </c>
      <c r="L61" s="3045" t="s">
        <v>37670</v>
      </c>
      <c r="M61" s="3041" t="s">
        <v>37451</v>
      </c>
      <c r="N61" s="3041" t="s">
        <v>37477</v>
      </c>
      <c r="O61" s="3041" t="s">
        <v>37671</v>
      </c>
      <c r="P61" s="3041" t="s">
        <v>37454</v>
      </c>
      <c r="Q61" s="3041" t="s">
        <v>37462</v>
      </c>
      <c r="R61" s="3041" t="s">
        <v>37456</v>
      </c>
      <c r="S61" s="3041"/>
      <c r="T61" s="3041" t="s">
        <v>37463</v>
      </c>
      <c r="U61" s="3041" t="s">
        <v>5279</v>
      </c>
      <c r="V61" s="3041" t="s">
        <v>5252</v>
      </c>
      <c r="W61" s="3041" t="s">
        <v>37458</v>
      </c>
      <c r="X61" s="3041" t="s">
        <v>37458</v>
      </c>
      <c r="Y61" s="3043" t="s">
        <v>37459</v>
      </c>
      <c r="Z61" s="3038"/>
      <c r="AA61" s="3038"/>
      <c r="AB61" s="3038"/>
      <c r="AC61" s="3038"/>
      <c r="AD61" s="3038"/>
      <c r="AE61" s="3038"/>
    </row>
    <row r="62" spans="1:31" s="3039" customFormat="1" ht="15">
      <c r="A62" s="3033">
        <v>45669.662778148151</v>
      </c>
      <c r="B62" s="3034" t="s">
        <v>35580</v>
      </c>
      <c r="C62" s="3034">
        <v>4575689</v>
      </c>
      <c r="D62" s="3034" t="s">
        <v>35580</v>
      </c>
      <c r="E62" s="3034" t="s">
        <v>37474</v>
      </c>
      <c r="F62" s="3034" t="s">
        <v>35581</v>
      </c>
      <c r="G62" s="3034" t="s">
        <v>35582</v>
      </c>
      <c r="H62" s="3036">
        <v>36718</v>
      </c>
      <c r="I62" s="3034" t="s">
        <v>35583</v>
      </c>
      <c r="J62" s="3034" t="s">
        <v>37368</v>
      </c>
      <c r="K62" s="3034" t="s">
        <v>37672</v>
      </c>
      <c r="L62" s="3046" t="s">
        <v>37673</v>
      </c>
      <c r="M62" s="3034" t="s">
        <v>37451</v>
      </c>
      <c r="N62" s="3034" t="s">
        <v>37477</v>
      </c>
      <c r="O62" s="3034" t="s">
        <v>37518</v>
      </c>
      <c r="P62" s="3034" t="s">
        <v>37454</v>
      </c>
      <c r="Q62" s="3034" t="s">
        <v>37462</v>
      </c>
      <c r="R62" s="3034" t="s">
        <v>37456</v>
      </c>
      <c r="S62" s="3034"/>
      <c r="T62" s="3034" t="s">
        <v>37479</v>
      </c>
      <c r="U62" s="3034" t="s">
        <v>37496</v>
      </c>
      <c r="V62" s="3034" t="s">
        <v>37629</v>
      </c>
      <c r="W62" s="3034" t="s">
        <v>37458</v>
      </c>
      <c r="X62" s="3034" t="s">
        <v>37458</v>
      </c>
      <c r="Y62" s="3037" t="s">
        <v>37459</v>
      </c>
      <c r="Z62" s="3038"/>
      <c r="AA62" s="3038"/>
      <c r="AB62" s="3038"/>
      <c r="AC62" s="3038"/>
      <c r="AD62" s="3038"/>
      <c r="AE62" s="3038"/>
    </row>
    <row r="63" spans="1:31" s="3039" customFormat="1" ht="15">
      <c r="A63" s="3040">
        <v>45669.684913113422</v>
      </c>
      <c r="B63" s="3041" t="s">
        <v>37674</v>
      </c>
      <c r="C63" s="3041">
        <v>3362194</v>
      </c>
      <c r="D63" s="3041" t="s">
        <v>35541</v>
      </c>
      <c r="E63" s="3041" t="s">
        <v>37449</v>
      </c>
      <c r="F63" s="3041" t="s">
        <v>35542</v>
      </c>
      <c r="G63" s="3041" t="s">
        <v>35543</v>
      </c>
      <c r="H63" s="3042">
        <v>33619</v>
      </c>
      <c r="I63" s="3044" t="s">
        <v>35544</v>
      </c>
      <c r="J63" s="3041" t="s">
        <v>37375</v>
      </c>
      <c r="K63" s="3041" t="s">
        <v>37675</v>
      </c>
      <c r="L63" s="3045" t="s">
        <v>37676</v>
      </c>
      <c r="M63" s="3041" t="s">
        <v>37451</v>
      </c>
      <c r="N63" s="3041" t="s">
        <v>37477</v>
      </c>
      <c r="O63" s="3041" t="s">
        <v>37671</v>
      </c>
      <c r="P63" s="3041" t="s">
        <v>37454</v>
      </c>
      <c r="Q63" s="3041" t="s">
        <v>37462</v>
      </c>
      <c r="R63" s="3041" t="s">
        <v>37456</v>
      </c>
      <c r="S63" s="3041"/>
      <c r="T63" s="3041" t="s">
        <v>37457</v>
      </c>
      <c r="U63" s="3041" t="s">
        <v>37677</v>
      </c>
      <c r="V63" s="3041" t="s">
        <v>37488</v>
      </c>
      <c r="W63" s="3041" t="s">
        <v>37458</v>
      </c>
      <c r="X63" s="3041" t="s">
        <v>37586</v>
      </c>
      <c r="Y63" s="3043" t="s">
        <v>37459</v>
      </c>
      <c r="Z63" s="3038"/>
      <c r="AA63" s="3038"/>
      <c r="AB63" s="3038"/>
      <c r="AC63" s="3038"/>
      <c r="AD63" s="3038"/>
      <c r="AE63" s="3038"/>
    </row>
    <row r="64" spans="1:31" s="3039" customFormat="1" ht="15">
      <c r="A64" s="3033">
        <v>45670.416848368055</v>
      </c>
      <c r="B64" s="3034" t="s">
        <v>36075</v>
      </c>
      <c r="C64" s="3034">
        <v>1353062</v>
      </c>
      <c r="D64" s="3034" t="s">
        <v>36075</v>
      </c>
      <c r="E64" s="3034" t="s">
        <v>37449</v>
      </c>
      <c r="F64" s="3034" t="s">
        <v>36076</v>
      </c>
      <c r="G64" s="3034" t="s">
        <v>36077</v>
      </c>
      <c r="H64" s="3036">
        <v>24303</v>
      </c>
      <c r="I64" s="3035" t="s">
        <v>36078</v>
      </c>
      <c r="J64" s="3034" t="s">
        <v>37375</v>
      </c>
      <c r="K64" s="3034" t="s">
        <v>36075</v>
      </c>
      <c r="L64" s="3046" t="s">
        <v>37678</v>
      </c>
      <c r="M64" s="3034" t="s">
        <v>37451</v>
      </c>
      <c r="N64" s="3034" t="s">
        <v>37477</v>
      </c>
      <c r="O64" s="3034" t="s">
        <v>37483</v>
      </c>
      <c r="P64" s="3034" t="s">
        <v>37454</v>
      </c>
      <c r="Q64" s="3034" t="s">
        <v>37455</v>
      </c>
      <c r="R64" s="3034" t="s">
        <v>37456</v>
      </c>
      <c r="S64" s="3034"/>
      <c r="T64" s="3034" t="s">
        <v>37463</v>
      </c>
      <c r="U64" s="3034" t="s">
        <v>37464</v>
      </c>
      <c r="V64" s="3034" t="s">
        <v>37679</v>
      </c>
      <c r="W64" s="3034" t="s">
        <v>37458</v>
      </c>
      <c r="X64" s="3034" t="s">
        <v>37458</v>
      </c>
      <c r="Y64" s="3037" t="s">
        <v>37459</v>
      </c>
      <c r="Z64" s="3038"/>
      <c r="AA64" s="3038"/>
      <c r="AB64" s="3038"/>
      <c r="AC64" s="3038"/>
      <c r="AD64" s="3038"/>
      <c r="AE64" s="3038"/>
    </row>
    <row r="65" spans="1:31" s="3039" customFormat="1" ht="15">
      <c r="A65" s="3040">
        <v>45670.556222013889</v>
      </c>
      <c r="B65" s="3041" t="s">
        <v>36087</v>
      </c>
      <c r="C65" s="3041">
        <v>4446474</v>
      </c>
      <c r="D65" s="3041" t="s">
        <v>36087</v>
      </c>
      <c r="E65" s="3041" t="s">
        <v>37474</v>
      </c>
      <c r="F65" s="3041" t="s">
        <v>36088</v>
      </c>
      <c r="G65" s="3041" t="s">
        <v>36089</v>
      </c>
      <c r="H65" s="3042">
        <v>31474</v>
      </c>
      <c r="I65" s="3044" t="s">
        <v>3878</v>
      </c>
      <c r="J65" s="3041" t="s">
        <v>37368</v>
      </c>
      <c r="K65" s="3041" t="s">
        <v>37680</v>
      </c>
      <c r="L65" s="3045" t="s">
        <v>37681</v>
      </c>
      <c r="M65" s="3041" t="s">
        <v>37552</v>
      </c>
      <c r="N65" s="3041" t="s">
        <v>37477</v>
      </c>
      <c r="O65" s="3041" t="s">
        <v>37461</v>
      </c>
      <c r="P65" s="3041" t="s">
        <v>37454</v>
      </c>
      <c r="Q65" s="3041" t="s">
        <v>37455</v>
      </c>
      <c r="R65" s="3041" t="s">
        <v>37456</v>
      </c>
      <c r="S65" s="3041"/>
      <c r="T65" s="3041" t="s">
        <v>37457</v>
      </c>
      <c r="U65" s="3041" t="s">
        <v>37464</v>
      </c>
      <c r="V65" s="3041" t="s">
        <v>37682</v>
      </c>
      <c r="W65" s="3041" t="s">
        <v>37458</v>
      </c>
      <c r="X65" s="3041" t="s">
        <v>37458</v>
      </c>
      <c r="Y65" s="3043" t="s">
        <v>37459</v>
      </c>
      <c r="Z65" s="3038"/>
      <c r="AA65" s="3038"/>
      <c r="AB65" s="3038"/>
      <c r="AC65" s="3038"/>
      <c r="AD65" s="3038"/>
      <c r="AE65" s="3038"/>
    </row>
    <row r="66" spans="1:31" s="3039" customFormat="1" ht="15">
      <c r="A66" s="3033">
        <v>45670.577565532411</v>
      </c>
      <c r="B66" s="3034" t="s">
        <v>37683</v>
      </c>
      <c r="C66" s="3034">
        <v>1747225</v>
      </c>
      <c r="D66" s="3034" t="s">
        <v>35588</v>
      </c>
      <c r="E66" s="3034" t="s">
        <v>37449</v>
      </c>
      <c r="F66" s="3034" t="s">
        <v>35589</v>
      </c>
      <c r="G66" s="3034" t="s">
        <v>35590</v>
      </c>
      <c r="H66" s="3036">
        <v>32482</v>
      </c>
      <c r="I66" s="3035" t="s">
        <v>35591</v>
      </c>
      <c r="J66" s="3034" t="s">
        <v>37375</v>
      </c>
      <c r="K66" s="3034" t="s">
        <v>37684</v>
      </c>
      <c r="L66" s="3046" t="s">
        <v>37685</v>
      </c>
      <c r="M66" s="3034" t="s">
        <v>37451</v>
      </c>
      <c r="N66" s="3034" t="s">
        <v>37477</v>
      </c>
      <c r="O66" s="3034" t="s">
        <v>37461</v>
      </c>
      <c r="P66" s="3034" t="s">
        <v>37454</v>
      </c>
      <c r="Q66" s="3034" t="s">
        <v>37462</v>
      </c>
      <c r="R66" s="3034" t="s">
        <v>37456</v>
      </c>
      <c r="S66" s="3034"/>
      <c r="T66" s="3034" t="s">
        <v>37463</v>
      </c>
      <c r="U66" s="3034" t="s">
        <v>37496</v>
      </c>
      <c r="V66" s="3034" t="s">
        <v>2320</v>
      </c>
      <c r="W66" s="3034" t="s">
        <v>37458</v>
      </c>
      <c r="X66" s="3034" t="s">
        <v>37458</v>
      </c>
      <c r="Y66" s="3037" t="s">
        <v>37459</v>
      </c>
      <c r="Z66" s="3038"/>
      <c r="AA66" s="3038"/>
      <c r="AB66" s="3038"/>
      <c r="AC66" s="3038"/>
      <c r="AD66" s="3038"/>
      <c r="AE66" s="3038"/>
    </row>
    <row r="67" spans="1:31" s="3039" customFormat="1" ht="15">
      <c r="A67" s="3040">
        <v>45670.584938171298</v>
      </c>
      <c r="B67" s="3041" t="s">
        <v>35592</v>
      </c>
      <c r="C67" s="3041">
        <v>5064623</v>
      </c>
      <c r="D67" s="3041" t="s">
        <v>35592</v>
      </c>
      <c r="E67" s="3041" t="s">
        <v>37474</v>
      </c>
      <c r="F67" s="3041" t="s">
        <v>35593</v>
      </c>
      <c r="G67" s="3041" t="s">
        <v>35594</v>
      </c>
      <c r="H67" s="3042">
        <v>32485</v>
      </c>
      <c r="I67" s="3044" t="s">
        <v>35595</v>
      </c>
      <c r="J67" s="3041" t="s">
        <v>37368</v>
      </c>
      <c r="K67" s="3041" t="s">
        <v>37686</v>
      </c>
      <c r="L67" s="3045" t="s">
        <v>37687</v>
      </c>
      <c r="M67" s="3041" t="s">
        <v>37451</v>
      </c>
      <c r="N67" s="3041" t="s">
        <v>37452</v>
      </c>
      <c r="O67" s="3041" t="s">
        <v>37688</v>
      </c>
      <c r="P67" s="3041" t="s">
        <v>37454</v>
      </c>
      <c r="Q67" s="3041" t="s">
        <v>37462</v>
      </c>
      <c r="R67" s="3041" t="s">
        <v>37456</v>
      </c>
      <c r="S67" s="3041"/>
      <c r="T67" s="3041" t="s">
        <v>37463</v>
      </c>
      <c r="U67" s="3041" t="s">
        <v>37464</v>
      </c>
      <c r="V67" s="3041" t="s">
        <v>37689</v>
      </c>
      <c r="W67" s="3041" t="s">
        <v>37458</v>
      </c>
      <c r="X67" s="3041" t="s">
        <v>37458</v>
      </c>
      <c r="Y67" s="3043" t="s">
        <v>37459</v>
      </c>
      <c r="Z67" s="3038"/>
      <c r="AA67" s="3038"/>
      <c r="AB67" s="3038"/>
      <c r="AC67" s="3038"/>
      <c r="AD67" s="3038"/>
      <c r="AE67" s="3038"/>
    </row>
    <row r="68" spans="1:31" s="3039" customFormat="1" ht="15">
      <c r="A68" s="3033">
        <v>45670.602412766202</v>
      </c>
      <c r="B68" s="3034" t="s">
        <v>36351</v>
      </c>
      <c r="C68" s="3034">
        <v>5608592</v>
      </c>
      <c r="D68" s="3034" t="s">
        <v>36351</v>
      </c>
      <c r="E68" s="3034" t="s">
        <v>37449</v>
      </c>
      <c r="F68" s="3034" t="s">
        <v>36352</v>
      </c>
      <c r="G68" s="3034" t="s">
        <v>36353</v>
      </c>
      <c r="H68" s="3036">
        <v>34404</v>
      </c>
      <c r="I68" s="3035" t="s">
        <v>36354</v>
      </c>
      <c r="J68" s="3034" t="s">
        <v>37375</v>
      </c>
      <c r="K68" s="3034" t="s">
        <v>37690</v>
      </c>
      <c r="L68" s="3046" t="s">
        <v>37691</v>
      </c>
      <c r="M68" s="3034" t="s">
        <v>37451</v>
      </c>
      <c r="N68" s="3034" t="s">
        <v>37452</v>
      </c>
      <c r="O68" s="3034" t="s">
        <v>37492</v>
      </c>
      <c r="P68" s="3034" t="s">
        <v>37454</v>
      </c>
      <c r="Q68" s="3034" t="s">
        <v>37462</v>
      </c>
      <c r="R68" s="3034" t="s">
        <v>37456</v>
      </c>
      <c r="S68" s="3034"/>
      <c r="T68" s="3034" t="s">
        <v>37479</v>
      </c>
      <c r="U68" s="3034" t="s">
        <v>37464</v>
      </c>
      <c r="V68" s="3034" t="s">
        <v>37692</v>
      </c>
      <c r="W68" s="3034" t="s">
        <v>37458</v>
      </c>
      <c r="X68" s="3034" t="s">
        <v>37458</v>
      </c>
      <c r="Y68" s="3037" t="s">
        <v>37459</v>
      </c>
      <c r="Z68" s="3038"/>
      <c r="AA68" s="3038"/>
      <c r="AB68" s="3038"/>
      <c r="AC68" s="3038"/>
      <c r="AD68" s="3038"/>
      <c r="AE68" s="3038"/>
    </row>
    <row r="69" spans="1:31" s="3039" customFormat="1" ht="15">
      <c r="A69" s="3040">
        <v>45670.642253495374</v>
      </c>
      <c r="B69" s="3041" t="s">
        <v>36094</v>
      </c>
      <c r="C69" s="3044" t="s">
        <v>35356</v>
      </c>
      <c r="D69" s="3041" t="s">
        <v>36094</v>
      </c>
      <c r="E69" s="3041" t="s">
        <v>37467</v>
      </c>
      <c r="F69" s="3041" t="s">
        <v>36095</v>
      </c>
      <c r="G69" s="3041" t="s">
        <v>36096</v>
      </c>
      <c r="H69" s="3042">
        <v>33179</v>
      </c>
      <c r="I69" s="3044" t="s">
        <v>36097</v>
      </c>
      <c r="J69" s="3041" t="s">
        <v>37375</v>
      </c>
      <c r="K69" s="3041" t="s">
        <v>37693</v>
      </c>
      <c r="L69" s="3045" t="s">
        <v>37694</v>
      </c>
      <c r="M69" s="3041" t="s">
        <v>37451</v>
      </c>
      <c r="N69" s="3041" t="s">
        <v>37452</v>
      </c>
      <c r="O69" s="3041" t="s">
        <v>37533</v>
      </c>
      <c r="P69" s="3041" t="s">
        <v>37454</v>
      </c>
      <c r="Q69" s="3041" t="s">
        <v>37455</v>
      </c>
      <c r="R69" s="3041" t="s">
        <v>37456</v>
      </c>
      <c r="S69" s="3041"/>
      <c r="T69" s="3041" t="s">
        <v>37463</v>
      </c>
      <c r="U69" s="3041" t="s">
        <v>37677</v>
      </c>
      <c r="V69" s="3041" t="s">
        <v>37539</v>
      </c>
      <c r="W69" s="3041" t="s">
        <v>37458</v>
      </c>
      <c r="X69" s="3041" t="s">
        <v>37458</v>
      </c>
      <c r="Y69" s="3043" t="s">
        <v>37459</v>
      </c>
      <c r="Z69" s="3038"/>
      <c r="AA69" s="3038"/>
      <c r="AB69" s="3038"/>
      <c r="AC69" s="3038"/>
      <c r="AD69" s="3038"/>
      <c r="AE69" s="3038"/>
    </row>
    <row r="70" spans="1:31" s="3039" customFormat="1" ht="15">
      <c r="A70" s="3033">
        <v>45670.665601064815</v>
      </c>
      <c r="B70" s="3034" t="s">
        <v>36098</v>
      </c>
      <c r="C70" s="3034">
        <v>3552975</v>
      </c>
      <c r="D70" s="3034" t="s">
        <v>36098</v>
      </c>
      <c r="E70" s="3034" t="s">
        <v>37449</v>
      </c>
      <c r="F70" s="3034" t="s">
        <v>36099</v>
      </c>
      <c r="G70" s="3034" t="s">
        <v>36100</v>
      </c>
      <c r="H70" s="3036">
        <v>34274</v>
      </c>
      <c r="I70" s="3035" t="s">
        <v>36101</v>
      </c>
      <c r="J70" s="3034" t="s">
        <v>37375</v>
      </c>
      <c r="K70" s="3034" t="s">
        <v>37695</v>
      </c>
      <c r="L70" s="3046" t="s">
        <v>37696</v>
      </c>
      <c r="M70" s="3034" t="s">
        <v>37451</v>
      </c>
      <c r="N70" s="3034" t="s">
        <v>37477</v>
      </c>
      <c r="O70" s="3034" t="s">
        <v>37697</v>
      </c>
      <c r="P70" s="3034" t="s">
        <v>37454</v>
      </c>
      <c r="Q70" s="3034" t="s">
        <v>37455</v>
      </c>
      <c r="R70" s="3034" t="s">
        <v>37456</v>
      </c>
      <c r="S70" s="3034"/>
      <c r="T70" s="3034" t="s">
        <v>37463</v>
      </c>
      <c r="U70" s="3034" t="s">
        <v>37496</v>
      </c>
      <c r="V70" s="3034" t="s">
        <v>1538</v>
      </c>
      <c r="W70" s="3034" t="s">
        <v>37458</v>
      </c>
      <c r="X70" s="3034" t="s">
        <v>37458</v>
      </c>
      <c r="Y70" s="3037" t="s">
        <v>37459</v>
      </c>
      <c r="Z70" s="3038"/>
      <c r="AA70" s="3038"/>
      <c r="AB70" s="3038"/>
      <c r="AC70" s="3038"/>
      <c r="AD70" s="3038"/>
      <c r="AE70" s="3038"/>
    </row>
    <row r="71" spans="1:31" s="3039" customFormat="1" ht="15">
      <c r="A71" s="3040">
        <v>45670.69099664352</v>
      </c>
      <c r="B71" s="3041" t="s">
        <v>37698</v>
      </c>
      <c r="C71" s="3041">
        <v>4294687</v>
      </c>
      <c r="D71" s="3041" t="s">
        <v>35596</v>
      </c>
      <c r="E71" s="3041" t="s">
        <v>37467</v>
      </c>
      <c r="F71" s="3041" t="s">
        <v>35597</v>
      </c>
      <c r="G71" s="3041" t="s">
        <v>35598</v>
      </c>
      <c r="H71" s="3042">
        <v>31241</v>
      </c>
      <c r="I71" s="3041">
        <v>8032453985</v>
      </c>
      <c r="J71" s="3041" t="s">
        <v>37375</v>
      </c>
      <c r="K71" s="3041" t="s">
        <v>37699</v>
      </c>
      <c r="L71" s="3045" t="s">
        <v>37700</v>
      </c>
      <c r="M71" s="3041" t="s">
        <v>37451</v>
      </c>
      <c r="N71" s="3041" t="s">
        <v>37452</v>
      </c>
      <c r="O71" s="3041" t="s">
        <v>37518</v>
      </c>
      <c r="P71" s="3041" t="s">
        <v>37454</v>
      </c>
      <c r="Q71" s="3041" t="s">
        <v>37462</v>
      </c>
      <c r="R71" s="3041" t="s">
        <v>37456</v>
      </c>
      <c r="S71" s="3041"/>
      <c r="T71" s="3041" t="s">
        <v>37463</v>
      </c>
      <c r="U71" s="3041" t="s">
        <v>37464</v>
      </c>
      <c r="V71" s="3041" t="s">
        <v>37463</v>
      </c>
      <c r="W71" s="3041" t="s">
        <v>37458</v>
      </c>
      <c r="X71" s="3041" t="s">
        <v>37458</v>
      </c>
      <c r="Y71" s="3043" t="s">
        <v>37459</v>
      </c>
      <c r="Z71" s="3038"/>
      <c r="AA71" s="3038"/>
      <c r="AB71" s="3038"/>
      <c r="AC71" s="3038"/>
      <c r="AD71" s="3038"/>
      <c r="AE71" s="3038"/>
    </row>
    <row r="72" spans="1:31" s="3039" customFormat="1" ht="15">
      <c r="A72" s="3033">
        <v>45671.368375509264</v>
      </c>
      <c r="B72" s="3034" t="s">
        <v>37207</v>
      </c>
      <c r="C72" s="3035" t="s">
        <v>35356</v>
      </c>
      <c r="D72" s="3034" t="s">
        <v>37207</v>
      </c>
      <c r="E72" s="3034" t="s">
        <v>37474</v>
      </c>
      <c r="F72" s="3034" t="s">
        <v>35607</v>
      </c>
      <c r="G72" s="3034" t="s">
        <v>35608</v>
      </c>
      <c r="H72" s="3036">
        <v>30114</v>
      </c>
      <c r="I72" s="3035" t="s">
        <v>37206</v>
      </c>
      <c r="J72" s="3034" t="s">
        <v>37368</v>
      </c>
      <c r="K72" s="3034" t="s">
        <v>37701</v>
      </c>
      <c r="L72" s="3046" t="s">
        <v>37702</v>
      </c>
      <c r="M72" s="3034" t="s">
        <v>37451</v>
      </c>
      <c r="N72" s="3034" t="s">
        <v>37452</v>
      </c>
      <c r="O72" s="3034" t="s">
        <v>37703</v>
      </c>
      <c r="P72" s="3034" t="s">
        <v>37454</v>
      </c>
      <c r="Q72" s="3034" t="s">
        <v>37462</v>
      </c>
      <c r="R72" s="3034" t="s">
        <v>37456</v>
      </c>
      <c r="S72" s="3034"/>
      <c r="T72" s="3034" t="s">
        <v>37457</v>
      </c>
      <c r="U72" s="3034" t="s">
        <v>37464</v>
      </c>
      <c r="V72" s="3035" t="s">
        <v>37704</v>
      </c>
      <c r="W72" s="3034" t="s">
        <v>37458</v>
      </c>
      <c r="X72" s="3034" t="s">
        <v>37458</v>
      </c>
      <c r="Y72" s="3037" t="s">
        <v>37459</v>
      </c>
      <c r="Z72" s="3038"/>
      <c r="AA72" s="3038"/>
      <c r="AB72" s="3038"/>
      <c r="AC72" s="3038"/>
      <c r="AD72" s="3038"/>
      <c r="AE72" s="3038"/>
    </row>
    <row r="73" spans="1:31" s="3039" customFormat="1" ht="15">
      <c r="A73" s="3040">
        <v>45671.433237453704</v>
      </c>
      <c r="B73" s="3041" t="s">
        <v>35614</v>
      </c>
      <c r="C73" s="3041">
        <v>4766030</v>
      </c>
      <c r="D73" s="3041" t="s">
        <v>35614</v>
      </c>
      <c r="E73" s="3041" t="s">
        <v>37467</v>
      </c>
      <c r="F73" s="3041" t="s">
        <v>35615</v>
      </c>
      <c r="G73" s="3041" t="s">
        <v>35616</v>
      </c>
      <c r="H73" s="3042">
        <v>34564</v>
      </c>
      <c r="I73" s="3044" t="s">
        <v>35617</v>
      </c>
      <c r="J73" s="3041" t="s">
        <v>37375</v>
      </c>
      <c r="K73" s="3041" t="s">
        <v>37705</v>
      </c>
      <c r="L73" s="3045" t="s">
        <v>37706</v>
      </c>
      <c r="M73" s="3041" t="s">
        <v>37451</v>
      </c>
      <c r="N73" s="3041" t="s">
        <v>37452</v>
      </c>
      <c r="O73" s="3041" t="s">
        <v>37483</v>
      </c>
      <c r="P73" s="3041" t="s">
        <v>37454</v>
      </c>
      <c r="Q73" s="3041" t="s">
        <v>37462</v>
      </c>
      <c r="R73" s="3041" t="s">
        <v>37456</v>
      </c>
      <c r="S73" s="3041"/>
      <c r="T73" s="3041" t="s">
        <v>37463</v>
      </c>
      <c r="U73" s="3041" t="s">
        <v>37496</v>
      </c>
      <c r="V73" s="3041" t="s">
        <v>37488</v>
      </c>
      <c r="W73" s="3041" t="s">
        <v>37458</v>
      </c>
      <c r="X73" s="3041" t="s">
        <v>37458</v>
      </c>
      <c r="Y73" s="3043" t="s">
        <v>37459</v>
      </c>
      <c r="Z73" s="3038"/>
      <c r="AA73" s="3038"/>
      <c r="AB73" s="3038"/>
      <c r="AC73" s="3038"/>
      <c r="AD73" s="3038"/>
      <c r="AE73" s="3038"/>
    </row>
    <row r="74" spans="1:31" s="3039" customFormat="1" ht="15">
      <c r="A74" s="3033">
        <v>45671.453117546298</v>
      </c>
      <c r="B74" s="3034" t="s">
        <v>37707</v>
      </c>
      <c r="C74" s="3034">
        <v>6438021</v>
      </c>
      <c r="D74" s="3034" t="s">
        <v>35622</v>
      </c>
      <c r="E74" s="3034" t="s">
        <v>37474</v>
      </c>
      <c r="F74" s="3034" t="s">
        <v>35623</v>
      </c>
      <c r="G74" s="3034" t="s">
        <v>35624</v>
      </c>
      <c r="H74" s="3036">
        <v>35825</v>
      </c>
      <c r="I74" s="3035" t="s">
        <v>35625</v>
      </c>
      <c r="J74" s="3034" t="s">
        <v>37368</v>
      </c>
      <c r="K74" s="3034" t="s">
        <v>37708</v>
      </c>
      <c r="L74" s="3046" t="s">
        <v>38635</v>
      </c>
      <c r="M74" s="3034" t="s">
        <v>37451</v>
      </c>
      <c r="N74" s="3034" t="s">
        <v>37452</v>
      </c>
      <c r="O74" s="3034" t="s">
        <v>37483</v>
      </c>
      <c r="P74" s="3034" t="s">
        <v>37454</v>
      </c>
      <c r="Q74" s="3034" t="s">
        <v>37462</v>
      </c>
      <c r="R74" s="3034" t="s">
        <v>37456</v>
      </c>
      <c r="S74" s="3034"/>
      <c r="T74" s="3034" t="s">
        <v>37457</v>
      </c>
      <c r="U74" s="3034" t="s">
        <v>37464</v>
      </c>
      <c r="V74" s="3034" t="s">
        <v>37709</v>
      </c>
      <c r="W74" s="3034" t="s">
        <v>37458</v>
      </c>
      <c r="X74" s="3034" t="s">
        <v>37458</v>
      </c>
      <c r="Y74" s="3037" t="s">
        <v>37459</v>
      </c>
      <c r="Z74" s="3038"/>
      <c r="AA74" s="3038"/>
      <c r="AB74" s="3038"/>
      <c r="AC74" s="3038"/>
      <c r="AD74" s="3038"/>
      <c r="AE74" s="3038"/>
    </row>
    <row r="75" spans="1:31" s="3039" customFormat="1" ht="15">
      <c r="A75" s="3040">
        <v>45671.510646469906</v>
      </c>
      <c r="B75" s="3041" t="s">
        <v>35626</v>
      </c>
      <c r="C75" s="3041">
        <v>6084046</v>
      </c>
      <c r="D75" s="3041" t="s">
        <v>35626</v>
      </c>
      <c r="E75" s="3041" t="s">
        <v>37474</v>
      </c>
      <c r="F75" s="3041" t="s">
        <v>35627</v>
      </c>
      <c r="G75" s="3041" t="s">
        <v>35628</v>
      </c>
      <c r="H75" s="3042">
        <v>31122</v>
      </c>
      <c r="I75" s="3044" t="s">
        <v>35629</v>
      </c>
      <c r="J75" s="3041" t="s">
        <v>37368</v>
      </c>
      <c r="K75" s="3041" t="s">
        <v>37710</v>
      </c>
      <c r="L75" s="3045" t="s">
        <v>37711</v>
      </c>
      <c r="M75" s="3041" t="s">
        <v>37451</v>
      </c>
      <c r="N75" s="3041" t="s">
        <v>37477</v>
      </c>
      <c r="O75" s="3041" t="s">
        <v>37712</v>
      </c>
      <c r="P75" s="3041" t="s">
        <v>37454</v>
      </c>
      <c r="Q75" s="3041" t="s">
        <v>37462</v>
      </c>
      <c r="R75" s="3041" t="s">
        <v>37456</v>
      </c>
      <c r="S75" s="3041"/>
      <c r="T75" s="3041" t="s">
        <v>37479</v>
      </c>
      <c r="U75" s="3041" t="s">
        <v>5279</v>
      </c>
      <c r="V75" s="3041" t="s">
        <v>37539</v>
      </c>
      <c r="W75" s="3041" t="s">
        <v>37458</v>
      </c>
      <c r="X75" s="3041" t="s">
        <v>37458</v>
      </c>
      <c r="Y75" s="3043" t="s">
        <v>37459</v>
      </c>
      <c r="Z75" s="3038"/>
      <c r="AA75" s="3038"/>
      <c r="AB75" s="3038"/>
      <c r="AC75" s="3038"/>
      <c r="AD75" s="3038"/>
      <c r="AE75" s="3038"/>
    </row>
    <row r="76" spans="1:31" s="3039" customFormat="1" ht="15">
      <c r="A76" s="3033">
        <v>45671.520285300925</v>
      </c>
      <c r="B76" s="3034" t="s">
        <v>36355</v>
      </c>
      <c r="C76" s="3034">
        <v>4552697</v>
      </c>
      <c r="D76" s="3034" t="s">
        <v>36355</v>
      </c>
      <c r="E76" s="3034" t="s">
        <v>37449</v>
      </c>
      <c r="F76" s="3034" t="s">
        <v>36356</v>
      </c>
      <c r="G76" s="3034" t="s">
        <v>36357</v>
      </c>
      <c r="H76" s="3036">
        <v>35605</v>
      </c>
      <c r="I76" s="3034" t="s">
        <v>36358</v>
      </c>
      <c r="J76" s="3034" t="s">
        <v>37375</v>
      </c>
      <c r="K76" s="3034" t="s">
        <v>37713</v>
      </c>
      <c r="L76" s="3046" t="s">
        <v>37714</v>
      </c>
      <c r="M76" s="3034" t="s">
        <v>37451</v>
      </c>
      <c r="N76" s="3034" t="s">
        <v>37477</v>
      </c>
      <c r="O76" s="3034" t="s">
        <v>37715</v>
      </c>
      <c r="P76" s="3034" t="s">
        <v>37454</v>
      </c>
      <c r="Q76" s="3034" t="s">
        <v>37455</v>
      </c>
      <c r="R76" s="3034" t="s">
        <v>37456</v>
      </c>
      <c r="S76" s="3034"/>
      <c r="T76" s="3034" t="s">
        <v>37463</v>
      </c>
      <c r="U76" s="3034" t="s">
        <v>37464</v>
      </c>
      <c r="V76" s="3034" t="s">
        <v>37488</v>
      </c>
      <c r="W76" s="3034" t="s">
        <v>37458</v>
      </c>
      <c r="X76" s="3034" t="s">
        <v>37458</v>
      </c>
      <c r="Y76" s="3037" t="s">
        <v>37459</v>
      </c>
      <c r="Z76" s="3038"/>
      <c r="AA76" s="3038"/>
      <c r="AB76" s="3038"/>
      <c r="AC76" s="3038"/>
      <c r="AD76" s="3038"/>
      <c r="AE76" s="3038"/>
    </row>
    <row r="77" spans="1:31" s="3039" customFormat="1" ht="15">
      <c r="A77" s="3040">
        <v>45671.537395914347</v>
      </c>
      <c r="B77" s="3041" t="s">
        <v>35618</v>
      </c>
      <c r="C77" s="3041">
        <v>5771663</v>
      </c>
      <c r="D77" s="3041" t="s">
        <v>35618</v>
      </c>
      <c r="E77" s="3041" t="s">
        <v>37449</v>
      </c>
      <c r="F77" s="3041" t="s">
        <v>35619</v>
      </c>
      <c r="G77" s="3041" t="s">
        <v>35620</v>
      </c>
      <c r="H77" s="3042">
        <v>35853</v>
      </c>
      <c r="I77" s="3044" t="s">
        <v>35621</v>
      </c>
      <c r="J77" s="3041" t="s">
        <v>37375</v>
      </c>
      <c r="K77" s="3041" t="s">
        <v>37716</v>
      </c>
      <c r="L77" s="3045" t="s">
        <v>37717</v>
      </c>
      <c r="M77" s="3041" t="s">
        <v>37527</v>
      </c>
      <c r="N77" s="3041" t="s">
        <v>37477</v>
      </c>
      <c r="O77" s="3041" t="s">
        <v>37518</v>
      </c>
      <c r="P77" s="3041" t="s">
        <v>37454</v>
      </c>
      <c r="Q77" s="3041" t="s">
        <v>37462</v>
      </c>
      <c r="R77" s="3041" t="s">
        <v>37456</v>
      </c>
      <c r="S77" s="3041"/>
      <c r="T77" s="3041" t="s">
        <v>37463</v>
      </c>
      <c r="U77" s="3041" t="s">
        <v>5279</v>
      </c>
      <c r="V77" s="3041" t="s">
        <v>37463</v>
      </c>
      <c r="W77" s="3041" t="s">
        <v>37458</v>
      </c>
      <c r="X77" s="3041" t="s">
        <v>37458</v>
      </c>
      <c r="Y77" s="3043" t="s">
        <v>37459</v>
      </c>
      <c r="Z77" s="3038"/>
      <c r="AA77" s="3038"/>
      <c r="AB77" s="3038"/>
      <c r="AC77" s="3038"/>
      <c r="AD77" s="3038"/>
      <c r="AE77" s="3038"/>
    </row>
    <row r="78" spans="1:31" s="3039" customFormat="1" ht="15">
      <c r="A78" s="3033">
        <v>45671.547149317128</v>
      </c>
      <c r="B78" s="3034" t="s">
        <v>36359</v>
      </c>
      <c r="C78" s="3034">
        <v>1761933</v>
      </c>
      <c r="D78" s="3034" t="s">
        <v>36359</v>
      </c>
      <c r="E78" s="3034" t="s">
        <v>37474</v>
      </c>
      <c r="F78" s="3034" t="s">
        <v>36360</v>
      </c>
      <c r="G78" s="3034" t="s">
        <v>36361</v>
      </c>
      <c r="H78" s="3036">
        <v>31730</v>
      </c>
      <c r="I78" s="3035" t="s">
        <v>36362</v>
      </c>
      <c r="J78" s="3034" t="s">
        <v>37368</v>
      </c>
      <c r="K78" s="3034" t="s">
        <v>37718</v>
      </c>
      <c r="L78" s="3046" t="s">
        <v>37719</v>
      </c>
      <c r="M78" s="3034" t="s">
        <v>37451</v>
      </c>
      <c r="N78" s="3034" t="s">
        <v>37477</v>
      </c>
      <c r="O78" s="3034" t="s">
        <v>37628</v>
      </c>
      <c r="P78" s="3034" t="s">
        <v>37454</v>
      </c>
      <c r="Q78" s="3034" t="s">
        <v>37455</v>
      </c>
      <c r="R78" s="3034" t="s">
        <v>37456</v>
      </c>
      <c r="S78" s="3034"/>
      <c r="T78" s="3034" t="s">
        <v>37479</v>
      </c>
      <c r="U78" s="3034" t="s">
        <v>37496</v>
      </c>
      <c r="V78" s="3034" t="s">
        <v>37720</v>
      </c>
      <c r="W78" s="3034" t="s">
        <v>37458</v>
      </c>
      <c r="X78" s="3034" t="s">
        <v>37458</v>
      </c>
      <c r="Y78" s="3037" t="s">
        <v>37459</v>
      </c>
      <c r="Z78" s="3038"/>
      <c r="AA78" s="3038"/>
      <c r="AB78" s="3038"/>
      <c r="AC78" s="3038"/>
      <c r="AD78" s="3038"/>
      <c r="AE78" s="3038"/>
    </row>
    <row r="79" spans="1:31" s="3039" customFormat="1" ht="15">
      <c r="A79" s="3040">
        <v>45671.705770127315</v>
      </c>
      <c r="B79" s="3041" t="s">
        <v>35636</v>
      </c>
      <c r="C79" s="3041">
        <v>6224850</v>
      </c>
      <c r="D79" s="3041" t="s">
        <v>35636</v>
      </c>
      <c r="E79" s="3041" t="s">
        <v>37467</v>
      </c>
      <c r="F79" s="3041" t="s">
        <v>35637</v>
      </c>
      <c r="G79" s="3041" t="s">
        <v>35638</v>
      </c>
      <c r="H79" s="3042">
        <v>31702</v>
      </c>
      <c r="I79" s="3044" t="s">
        <v>35639</v>
      </c>
      <c r="J79" s="3041" t="s">
        <v>37375</v>
      </c>
      <c r="K79" s="3041" t="s">
        <v>37721</v>
      </c>
      <c r="L79" s="3045" t="s">
        <v>37722</v>
      </c>
      <c r="M79" s="3041" t="s">
        <v>37451</v>
      </c>
      <c r="N79" s="3041" t="s">
        <v>37452</v>
      </c>
      <c r="O79" s="3041" t="s">
        <v>37483</v>
      </c>
      <c r="P79" s="3041" t="s">
        <v>37454</v>
      </c>
      <c r="Q79" s="3041" t="s">
        <v>37462</v>
      </c>
      <c r="R79" s="3041" t="s">
        <v>37456</v>
      </c>
      <c r="S79" s="3041"/>
      <c r="T79" s="3041" t="s">
        <v>37463</v>
      </c>
      <c r="U79" s="3041" t="s">
        <v>37464</v>
      </c>
      <c r="V79" s="3041" t="s">
        <v>37723</v>
      </c>
      <c r="W79" s="3041" t="s">
        <v>37458</v>
      </c>
      <c r="X79" s="3041" t="s">
        <v>37458</v>
      </c>
      <c r="Y79" s="3043" t="s">
        <v>37459</v>
      </c>
      <c r="Z79" s="3038"/>
      <c r="AA79" s="3038"/>
      <c r="AB79" s="3038"/>
      <c r="AC79" s="3038"/>
      <c r="AD79" s="3038"/>
      <c r="AE79" s="3038"/>
    </row>
    <row r="80" spans="1:31" s="3039" customFormat="1" ht="15">
      <c r="A80" s="3033">
        <v>45671.729785405092</v>
      </c>
      <c r="B80" s="3034" t="s">
        <v>37724</v>
      </c>
      <c r="C80" s="3034">
        <v>4378340</v>
      </c>
      <c r="D80" s="3034" t="s">
        <v>365</v>
      </c>
      <c r="E80" s="3034" t="s">
        <v>37449</v>
      </c>
      <c r="F80" s="3034" t="s">
        <v>35640</v>
      </c>
      <c r="G80" s="3034" t="s">
        <v>35641</v>
      </c>
      <c r="H80" s="3036">
        <v>35805</v>
      </c>
      <c r="I80" s="3034" t="s">
        <v>35642</v>
      </c>
      <c r="J80" s="3034" t="s">
        <v>37375</v>
      </c>
      <c r="K80" s="3034" t="s">
        <v>37725</v>
      </c>
      <c r="L80" s="3046" t="s">
        <v>37726</v>
      </c>
      <c r="M80" s="3034" t="s">
        <v>37451</v>
      </c>
      <c r="N80" s="3034" t="s">
        <v>37477</v>
      </c>
      <c r="O80" s="3034" t="s">
        <v>37628</v>
      </c>
      <c r="P80" s="3034" t="s">
        <v>37454</v>
      </c>
      <c r="Q80" s="3034" t="s">
        <v>37462</v>
      </c>
      <c r="R80" s="3034" t="s">
        <v>37456</v>
      </c>
      <c r="S80" s="3034"/>
      <c r="T80" s="3034" t="s">
        <v>37463</v>
      </c>
      <c r="U80" s="3034" t="s">
        <v>5279</v>
      </c>
      <c r="V80" s="3034" t="s">
        <v>37488</v>
      </c>
      <c r="W80" s="3034" t="s">
        <v>37458</v>
      </c>
      <c r="X80" s="3034" t="s">
        <v>37458</v>
      </c>
      <c r="Y80" s="3037" t="s">
        <v>37459</v>
      </c>
      <c r="Z80" s="3038"/>
      <c r="AA80" s="3038"/>
      <c r="AB80" s="3038"/>
      <c r="AC80" s="3038"/>
      <c r="AD80" s="3038"/>
      <c r="AE80" s="3038"/>
    </row>
    <row r="81" spans="1:31" s="3039" customFormat="1" ht="15">
      <c r="A81" s="3040">
        <v>45671.736016400464</v>
      </c>
      <c r="B81" s="3041" t="s">
        <v>37727</v>
      </c>
      <c r="C81" s="3041">
        <v>6444854</v>
      </c>
      <c r="D81" s="3041" t="s">
        <v>37727</v>
      </c>
      <c r="E81" s="3041" t="s">
        <v>37449</v>
      </c>
      <c r="F81" s="3041" t="s">
        <v>35428</v>
      </c>
      <c r="G81" s="3041" t="s">
        <v>36363</v>
      </c>
      <c r="H81" s="3042">
        <v>35505</v>
      </c>
      <c r="I81" s="3041">
        <v>8141175080</v>
      </c>
      <c r="J81" s="3041" t="s">
        <v>37375</v>
      </c>
      <c r="K81" s="3041" t="s">
        <v>37728</v>
      </c>
      <c r="L81" s="3045" t="s">
        <v>37729</v>
      </c>
      <c r="M81" s="3041" t="s">
        <v>37451</v>
      </c>
      <c r="N81" s="3041" t="s">
        <v>37452</v>
      </c>
      <c r="O81" s="3041" t="s">
        <v>37703</v>
      </c>
      <c r="P81" s="3041" t="s">
        <v>37454</v>
      </c>
      <c r="Q81" s="3041" t="s">
        <v>37455</v>
      </c>
      <c r="R81" s="3041" t="s">
        <v>37456</v>
      </c>
      <c r="S81" s="3041"/>
      <c r="T81" s="3041" t="s">
        <v>37463</v>
      </c>
      <c r="U81" s="3041" t="s">
        <v>37464</v>
      </c>
      <c r="V81" s="3041" t="s">
        <v>37730</v>
      </c>
      <c r="W81" s="3041" t="s">
        <v>37458</v>
      </c>
      <c r="X81" s="3041" t="s">
        <v>37458</v>
      </c>
      <c r="Y81" s="3043" t="s">
        <v>37459</v>
      </c>
      <c r="Z81" s="3038"/>
      <c r="AA81" s="3038"/>
      <c r="AB81" s="3038"/>
      <c r="AC81" s="3038"/>
      <c r="AD81" s="3038"/>
      <c r="AE81" s="3038"/>
    </row>
    <row r="82" spans="1:31" s="3039" customFormat="1" ht="15">
      <c r="A82" s="3033">
        <v>45671.837747777783</v>
      </c>
      <c r="B82" s="3034" t="s">
        <v>36106</v>
      </c>
      <c r="C82" s="3034">
        <v>1298605</v>
      </c>
      <c r="D82" s="3034" t="s">
        <v>36106</v>
      </c>
      <c r="E82" s="3034" t="s">
        <v>37449</v>
      </c>
      <c r="F82" s="3034" t="s">
        <v>36108</v>
      </c>
      <c r="G82" s="3034" t="s">
        <v>36109</v>
      </c>
      <c r="H82" s="3036">
        <v>30227</v>
      </c>
      <c r="I82" s="3035" t="s">
        <v>36110</v>
      </c>
      <c r="J82" s="3034" t="s">
        <v>37375</v>
      </c>
      <c r="K82" s="3034" t="s">
        <v>37731</v>
      </c>
      <c r="L82" s="3046" t="s">
        <v>37732</v>
      </c>
      <c r="M82" s="3034" t="s">
        <v>37451</v>
      </c>
      <c r="N82" s="3034" t="s">
        <v>37477</v>
      </c>
      <c r="O82" s="3034" t="s">
        <v>37733</v>
      </c>
      <c r="P82" s="3034" t="s">
        <v>37454</v>
      </c>
      <c r="Q82" s="3034" t="s">
        <v>37455</v>
      </c>
      <c r="R82" s="3034" t="s">
        <v>37456</v>
      </c>
      <c r="S82" s="3034"/>
      <c r="T82" s="3034" t="s">
        <v>37463</v>
      </c>
      <c r="U82" s="3034" t="s">
        <v>37464</v>
      </c>
      <c r="V82" s="3034" t="s">
        <v>37734</v>
      </c>
      <c r="W82" s="3034" t="s">
        <v>37458</v>
      </c>
      <c r="X82" s="3034" t="s">
        <v>37458</v>
      </c>
      <c r="Y82" s="3037" t="s">
        <v>37459</v>
      </c>
      <c r="Z82" s="3038"/>
      <c r="AA82" s="3038"/>
      <c r="AB82" s="3038"/>
      <c r="AC82" s="3038"/>
      <c r="AD82" s="3038"/>
      <c r="AE82" s="3038"/>
    </row>
    <row r="83" spans="1:31" s="3039" customFormat="1" ht="15">
      <c r="A83" s="3040">
        <v>45672.007579456018</v>
      </c>
      <c r="B83" s="3041" t="s">
        <v>37735</v>
      </c>
      <c r="C83" s="3041">
        <v>1249854</v>
      </c>
      <c r="D83" s="3041" t="s">
        <v>35643</v>
      </c>
      <c r="E83" s="3041" t="s">
        <v>37474</v>
      </c>
      <c r="F83" s="3041" t="s">
        <v>35644</v>
      </c>
      <c r="G83" s="3041" t="s">
        <v>35645</v>
      </c>
      <c r="H83" s="3042">
        <v>29851</v>
      </c>
      <c r="I83" s="3044" t="s">
        <v>35646</v>
      </c>
      <c r="J83" s="3041" t="s">
        <v>37368</v>
      </c>
      <c r="K83" s="3041" t="s">
        <v>37736</v>
      </c>
      <c r="L83" s="3045" t="s">
        <v>37737</v>
      </c>
      <c r="M83" s="3041" t="s">
        <v>37451</v>
      </c>
      <c r="N83" s="3041" t="s">
        <v>37452</v>
      </c>
      <c r="O83" s="3041" t="s">
        <v>37508</v>
      </c>
      <c r="P83" s="3041" t="s">
        <v>37454</v>
      </c>
      <c r="Q83" s="3041" t="s">
        <v>37462</v>
      </c>
      <c r="R83" s="3041" t="s">
        <v>37456</v>
      </c>
      <c r="S83" s="3041"/>
      <c r="T83" s="3041" t="s">
        <v>37463</v>
      </c>
      <c r="U83" s="3041" t="s">
        <v>37464</v>
      </c>
      <c r="V83" s="3041" t="s">
        <v>37738</v>
      </c>
      <c r="W83" s="3041" t="s">
        <v>37458</v>
      </c>
      <c r="X83" s="3041" t="s">
        <v>37458</v>
      </c>
      <c r="Y83" s="3043" t="s">
        <v>37459</v>
      </c>
      <c r="Z83" s="3038"/>
      <c r="AA83" s="3038"/>
      <c r="AB83" s="3038"/>
      <c r="AC83" s="3038"/>
      <c r="AD83" s="3038"/>
      <c r="AE83" s="3038"/>
    </row>
    <row r="84" spans="1:31" s="3039" customFormat="1" ht="15">
      <c r="A84" s="3033">
        <v>45672.023448622684</v>
      </c>
      <c r="B84" s="3034" t="s">
        <v>37739</v>
      </c>
      <c r="C84" s="3034">
        <v>6445515</v>
      </c>
      <c r="D84" s="3034" t="s">
        <v>36107</v>
      </c>
      <c r="E84" s="3034" t="s">
        <v>37467</v>
      </c>
      <c r="F84" s="3034" t="s">
        <v>35927</v>
      </c>
      <c r="G84" s="3034" t="s">
        <v>36111</v>
      </c>
      <c r="H84" s="3036">
        <v>33840</v>
      </c>
      <c r="I84" s="3035" t="s">
        <v>36112</v>
      </c>
      <c r="J84" s="3034" t="s">
        <v>37375</v>
      </c>
      <c r="K84" s="3034" t="s">
        <v>37740</v>
      </c>
      <c r="L84" s="3034" t="s">
        <v>37741</v>
      </c>
      <c r="M84" s="3034" t="s">
        <v>37742</v>
      </c>
      <c r="N84" s="3034" t="s">
        <v>37452</v>
      </c>
      <c r="O84" s="3034" t="s">
        <v>37547</v>
      </c>
      <c r="P84" s="3034" t="s">
        <v>37454</v>
      </c>
      <c r="Q84" s="3034" t="s">
        <v>37455</v>
      </c>
      <c r="R84" s="3034" t="s">
        <v>37456</v>
      </c>
      <c r="S84" s="3034"/>
      <c r="T84" s="3034" t="s">
        <v>37463</v>
      </c>
      <c r="U84" s="3034" t="s">
        <v>37464</v>
      </c>
      <c r="V84" s="3034" t="s">
        <v>37743</v>
      </c>
      <c r="W84" s="3034" t="s">
        <v>37458</v>
      </c>
      <c r="X84" s="3034" t="s">
        <v>37458</v>
      </c>
      <c r="Y84" s="3037" t="s">
        <v>37459</v>
      </c>
      <c r="Z84" s="3038"/>
      <c r="AA84" s="3038"/>
      <c r="AB84" s="3038"/>
      <c r="AC84" s="3038"/>
      <c r="AD84" s="3038"/>
      <c r="AE84" s="3038"/>
    </row>
    <row r="85" spans="1:31" s="3039" customFormat="1" ht="15">
      <c r="A85" s="3040">
        <v>45672.320366504631</v>
      </c>
      <c r="B85" s="3041" t="s">
        <v>36364</v>
      </c>
      <c r="C85" s="3041">
        <v>6071872</v>
      </c>
      <c r="D85" s="3041" t="s">
        <v>36364</v>
      </c>
      <c r="E85" s="3041" t="s">
        <v>37449</v>
      </c>
      <c r="F85" s="3041" t="s">
        <v>36365</v>
      </c>
      <c r="G85" s="3041" t="s">
        <v>36366</v>
      </c>
      <c r="H85" s="3042">
        <v>37461</v>
      </c>
      <c r="I85" s="3044" t="s">
        <v>36367</v>
      </c>
      <c r="J85" s="3041" t="s">
        <v>37375</v>
      </c>
      <c r="K85" s="3041" t="s">
        <v>37744</v>
      </c>
      <c r="L85" s="3045" t="s">
        <v>37745</v>
      </c>
      <c r="M85" s="3041" t="s">
        <v>37527</v>
      </c>
      <c r="N85" s="3041" t="s">
        <v>37477</v>
      </c>
      <c r="O85" s="3041" t="s">
        <v>37746</v>
      </c>
      <c r="P85" s="3041" t="s">
        <v>37454</v>
      </c>
      <c r="Q85" s="3041" t="s">
        <v>37462</v>
      </c>
      <c r="R85" s="3041" t="s">
        <v>37456</v>
      </c>
      <c r="S85" s="3041"/>
      <c r="T85" s="3041" t="s">
        <v>37479</v>
      </c>
      <c r="U85" s="3041" t="s">
        <v>37496</v>
      </c>
      <c r="V85" s="3041" t="s">
        <v>37539</v>
      </c>
      <c r="W85" s="3041" t="s">
        <v>37458</v>
      </c>
      <c r="X85" s="3041" t="s">
        <v>37458</v>
      </c>
      <c r="Y85" s="3043" t="s">
        <v>37459</v>
      </c>
      <c r="Z85" s="3038"/>
      <c r="AA85" s="3038"/>
      <c r="AB85" s="3038"/>
      <c r="AC85" s="3038"/>
      <c r="AD85" s="3038"/>
      <c r="AE85" s="3038"/>
    </row>
    <row r="86" spans="1:31" s="3039" customFormat="1" ht="15">
      <c r="A86" s="3033">
        <v>45672.446158032406</v>
      </c>
      <c r="B86" s="3034" t="s">
        <v>35647</v>
      </c>
      <c r="C86" s="3034">
        <v>6089543</v>
      </c>
      <c r="D86" s="3034" t="s">
        <v>35647</v>
      </c>
      <c r="E86" s="3034" t="s">
        <v>37474</v>
      </c>
      <c r="F86" s="3034" t="s">
        <v>35648</v>
      </c>
      <c r="G86" s="3034" t="s">
        <v>35649</v>
      </c>
      <c r="H86" s="3036">
        <v>36621</v>
      </c>
      <c r="I86" s="3035" t="s">
        <v>35650</v>
      </c>
      <c r="J86" s="3034" t="s">
        <v>37368</v>
      </c>
      <c r="K86" s="3034" t="s">
        <v>37747</v>
      </c>
      <c r="L86" s="3046" t="s">
        <v>37748</v>
      </c>
      <c r="M86" s="3034" t="s">
        <v>37451</v>
      </c>
      <c r="N86" s="3034" t="s">
        <v>37477</v>
      </c>
      <c r="O86" s="3034" t="s">
        <v>37749</v>
      </c>
      <c r="P86" s="3034" t="s">
        <v>37454</v>
      </c>
      <c r="Q86" s="3034" t="s">
        <v>37462</v>
      </c>
      <c r="R86" s="3034" t="s">
        <v>37456</v>
      </c>
      <c r="S86" s="3034"/>
      <c r="T86" s="3034" t="s">
        <v>37463</v>
      </c>
      <c r="U86" s="3034" t="s">
        <v>37464</v>
      </c>
      <c r="V86" s="3034" t="s">
        <v>37750</v>
      </c>
      <c r="W86" s="3034" t="s">
        <v>37458</v>
      </c>
      <c r="X86" s="3034" t="s">
        <v>37458</v>
      </c>
      <c r="Y86" s="3037" t="s">
        <v>37459</v>
      </c>
      <c r="Z86" s="3038"/>
      <c r="AA86" s="3038"/>
      <c r="AB86" s="3038"/>
      <c r="AC86" s="3038"/>
      <c r="AD86" s="3038"/>
      <c r="AE86" s="3038"/>
    </row>
    <row r="87" spans="1:31" s="3039" customFormat="1" ht="15">
      <c r="A87" s="3040">
        <v>45672.472814907407</v>
      </c>
      <c r="B87" s="3041" t="s">
        <v>37751</v>
      </c>
      <c r="C87" s="3041">
        <v>1612964</v>
      </c>
      <c r="D87" s="3041" t="s">
        <v>35631</v>
      </c>
      <c r="E87" s="3041" t="s">
        <v>37474</v>
      </c>
      <c r="F87" s="3041" t="s">
        <v>35632</v>
      </c>
      <c r="G87" s="3041" t="s">
        <v>35633</v>
      </c>
      <c r="H87" s="3042">
        <v>23039</v>
      </c>
      <c r="I87" s="3044" t="s">
        <v>35634</v>
      </c>
      <c r="J87" s="3041" t="s">
        <v>37368</v>
      </c>
      <c r="K87" s="3041" t="s">
        <v>37752</v>
      </c>
      <c r="L87" s="3045" t="s">
        <v>37753</v>
      </c>
      <c r="M87" s="3041" t="s">
        <v>37451</v>
      </c>
      <c r="N87" s="3041" t="s">
        <v>37452</v>
      </c>
      <c r="O87" s="3041" t="s">
        <v>37754</v>
      </c>
      <c r="P87" s="3041" t="s">
        <v>37454</v>
      </c>
      <c r="Q87" s="3041" t="s">
        <v>37462</v>
      </c>
      <c r="R87" s="3041" t="s">
        <v>37456</v>
      </c>
      <c r="S87" s="3041"/>
      <c r="T87" s="3041" t="s">
        <v>37463</v>
      </c>
      <c r="U87" s="3041" t="s">
        <v>37677</v>
      </c>
      <c r="V87" s="3041" t="s">
        <v>37463</v>
      </c>
      <c r="W87" s="3041" t="s">
        <v>37458</v>
      </c>
      <c r="X87" s="3041" t="s">
        <v>37458</v>
      </c>
      <c r="Y87" s="3043" t="s">
        <v>37459</v>
      </c>
      <c r="Z87" s="3038"/>
      <c r="AA87" s="3038"/>
      <c r="AB87" s="3038"/>
      <c r="AC87" s="3038"/>
      <c r="AD87" s="3038"/>
      <c r="AE87" s="3038"/>
    </row>
    <row r="88" spans="1:31" s="3039" customFormat="1" ht="15">
      <c r="A88" s="3033">
        <v>45672.556154999998</v>
      </c>
      <c r="B88" s="3034" t="s">
        <v>35603</v>
      </c>
      <c r="C88" s="3034">
        <v>6288638</v>
      </c>
      <c r="D88" s="3034" t="s">
        <v>35603</v>
      </c>
      <c r="E88" s="3034" t="s">
        <v>37449</v>
      </c>
      <c r="F88" s="3034" t="s">
        <v>35604</v>
      </c>
      <c r="G88" s="3034" t="s">
        <v>35605</v>
      </c>
      <c r="H88" s="3036">
        <v>37939</v>
      </c>
      <c r="I88" s="3035" t="s">
        <v>35606</v>
      </c>
      <c r="J88" s="3034" t="s">
        <v>37375</v>
      </c>
      <c r="K88" s="3034" t="s">
        <v>37755</v>
      </c>
      <c r="L88" s="3046" t="s">
        <v>37756</v>
      </c>
      <c r="M88" s="3034" t="s">
        <v>37527</v>
      </c>
      <c r="N88" s="3034" t="s">
        <v>37452</v>
      </c>
      <c r="O88" s="3034" t="s">
        <v>37514</v>
      </c>
      <c r="P88" s="3034" t="s">
        <v>37454</v>
      </c>
      <c r="Q88" s="3034" t="s">
        <v>37462</v>
      </c>
      <c r="R88" s="3034" t="s">
        <v>37456</v>
      </c>
      <c r="S88" s="3034"/>
      <c r="T88" s="3034" t="s">
        <v>37457</v>
      </c>
      <c r="U88" s="3034" t="s">
        <v>5279</v>
      </c>
      <c r="V88" s="3034" t="s">
        <v>37488</v>
      </c>
      <c r="W88" s="3034" t="s">
        <v>37458</v>
      </c>
      <c r="X88" s="3034" t="s">
        <v>37458</v>
      </c>
      <c r="Y88" s="3037" t="s">
        <v>37459</v>
      </c>
      <c r="Z88" s="3038"/>
      <c r="AA88" s="3038"/>
      <c r="AB88" s="3038"/>
      <c r="AC88" s="3038"/>
      <c r="AD88" s="3038"/>
      <c r="AE88" s="3038"/>
    </row>
    <row r="89" spans="1:31" s="3039" customFormat="1" ht="15">
      <c r="A89" s="3040">
        <v>45672.568444432865</v>
      </c>
      <c r="B89" s="3041" t="s">
        <v>35656</v>
      </c>
      <c r="C89" s="3044" t="s">
        <v>35356</v>
      </c>
      <c r="D89" s="3041" t="s">
        <v>35656</v>
      </c>
      <c r="E89" s="3041" t="s">
        <v>37467</v>
      </c>
      <c r="F89" s="3041" t="s">
        <v>35657</v>
      </c>
      <c r="G89" s="3041" t="s">
        <v>35658</v>
      </c>
      <c r="H89" s="3042">
        <v>35175</v>
      </c>
      <c r="I89" s="3044" t="s">
        <v>35659</v>
      </c>
      <c r="J89" s="3041" t="s">
        <v>37375</v>
      </c>
      <c r="K89" s="3041" t="s">
        <v>37757</v>
      </c>
      <c r="L89" s="3045" t="s">
        <v>37758</v>
      </c>
      <c r="M89" s="3041" t="s">
        <v>37451</v>
      </c>
      <c r="N89" s="3041" t="s">
        <v>37452</v>
      </c>
      <c r="O89" s="3041" t="s">
        <v>37601</v>
      </c>
      <c r="P89" s="3041" t="s">
        <v>37454</v>
      </c>
      <c r="Q89" s="3041" t="s">
        <v>37462</v>
      </c>
      <c r="R89" s="3041" t="s">
        <v>37456</v>
      </c>
      <c r="S89" s="3041"/>
      <c r="T89" s="3041" t="s">
        <v>37463</v>
      </c>
      <c r="U89" s="3041" t="s">
        <v>37496</v>
      </c>
      <c r="V89" s="3041" t="s">
        <v>37759</v>
      </c>
      <c r="W89" s="3041" t="s">
        <v>37458</v>
      </c>
      <c r="X89" s="3041" t="s">
        <v>37458</v>
      </c>
      <c r="Y89" s="3043" t="s">
        <v>37459</v>
      </c>
      <c r="Z89" s="3038"/>
      <c r="AA89" s="3038"/>
      <c r="AB89" s="3038"/>
      <c r="AC89" s="3038"/>
      <c r="AD89" s="3038"/>
      <c r="AE89" s="3038"/>
    </row>
    <row r="90" spans="1:31" s="3039" customFormat="1" ht="15">
      <c r="A90" s="3033">
        <v>45672.60209266204</v>
      </c>
      <c r="B90" s="3034" t="s">
        <v>37760</v>
      </c>
      <c r="C90" s="3034">
        <v>5309317</v>
      </c>
      <c r="D90" s="3034" t="s">
        <v>36369</v>
      </c>
      <c r="E90" s="3034" t="s">
        <v>37449</v>
      </c>
      <c r="F90" s="3034" t="s">
        <v>36370</v>
      </c>
      <c r="G90" s="3034" t="s">
        <v>36371</v>
      </c>
      <c r="H90" s="3036">
        <v>35565</v>
      </c>
      <c r="I90" s="3034">
        <v>8142829838</v>
      </c>
      <c r="J90" s="3034" t="s">
        <v>37375</v>
      </c>
      <c r="K90" s="3034" t="s">
        <v>37761</v>
      </c>
      <c r="L90" s="3046" t="s">
        <v>37762</v>
      </c>
      <c r="M90" s="3034" t="s">
        <v>37451</v>
      </c>
      <c r="N90" s="3034" t="s">
        <v>37477</v>
      </c>
      <c r="O90" s="3034" t="s">
        <v>37508</v>
      </c>
      <c r="P90" s="3034" t="s">
        <v>37454</v>
      </c>
      <c r="Q90" s="3034" t="s">
        <v>37462</v>
      </c>
      <c r="R90" s="3034" t="s">
        <v>37456</v>
      </c>
      <c r="S90" s="3034"/>
      <c r="T90" s="3034" t="s">
        <v>37463</v>
      </c>
      <c r="U90" s="3034" t="s">
        <v>5279</v>
      </c>
      <c r="V90" s="3034" t="s">
        <v>37763</v>
      </c>
      <c r="W90" s="3034" t="s">
        <v>37458</v>
      </c>
      <c r="X90" s="3034" t="s">
        <v>37458</v>
      </c>
      <c r="Y90" s="3037" t="s">
        <v>37459</v>
      </c>
      <c r="Z90" s="3038"/>
      <c r="AA90" s="3038"/>
      <c r="AB90" s="3038"/>
      <c r="AC90" s="3038"/>
      <c r="AD90" s="3038"/>
      <c r="AE90" s="3038"/>
    </row>
    <row r="91" spans="1:31" s="3039" customFormat="1" ht="15">
      <c r="A91" s="3040">
        <v>45672.709444629625</v>
      </c>
      <c r="B91" s="3041" t="s">
        <v>36083</v>
      </c>
      <c r="C91" s="3041">
        <v>5548605</v>
      </c>
      <c r="D91" s="3041" t="s">
        <v>36083</v>
      </c>
      <c r="E91" s="3041" t="s">
        <v>37467</v>
      </c>
      <c r="F91" s="3041" t="s">
        <v>36084</v>
      </c>
      <c r="G91" s="3041" t="s">
        <v>36085</v>
      </c>
      <c r="H91" s="3042">
        <v>33875</v>
      </c>
      <c r="I91" s="3044" t="s">
        <v>36086</v>
      </c>
      <c r="J91" s="3041" t="s">
        <v>37375</v>
      </c>
      <c r="K91" s="3041" t="s">
        <v>37471</v>
      </c>
      <c r="L91" s="3045" t="s">
        <v>37764</v>
      </c>
      <c r="M91" s="3041" t="s">
        <v>37451</v>
      </c>
      <c r="N91" s="3041" t="s">
        <v>37477</v>
      </c>
      <c r="O91" s="3041" t="s">
        <v>37492</v>
      </c>
      <c r="P91" s="3041" t="s">
        <v>37454</v>
      </c>
      <c r="Q91" s="3041" t="s">
        <v>37455</v>
      </c>
      <c r="R91" s="3041" t="s">
        <v>37456</v>
      </c>
      <c r="S91" s="3041"/>
      <c r="T91" s="3041" t="s">
        <v>37457</v>
      </c>
      <c r="U91" s="3041" t="s">
        <v>5279</v>
      </c>
      <c r="V91" s="3044" t="s">
        <v>4499</v>
      </c>
      <c r="W91" s="3041" t="s">
        <v>37458</v>
      </c>
      <c r="X91" s="3041" t="s">
        <v>37458</v>
      </c>
      <c r="Y91" s="3043" t="s">
        <v>37459</v>
      </c>
      <c r="Z91" s="3038"/>
      <c r="AA91" s="3038"/>
      <c r="AB91" s="3038"/>
      <c r="AC91" s="3038"/>
      <c r="AD91" s="3038"/>
      <c r="AE91" s="3038"/>
    </row>
    <row r="92" spans="1:31" s="3039" customFormat="1" ht="15">
      <c r="A92" s="3033">
        <v>45672.71221085648</v>
      </c>
      <c r="B92" s="3034" t="s">
        <v>35652</v>
      </c>
      <c r="C92" s="3034">
        <v>6025685</v>
      </c>
      <c r="D92" s="3034" t="s">
        <v>35652</v>
      </c>
      <c r="E92" s="3034" t="s">
        <v>37474</v>
      </c>
      <c r="F92" s="3034" t="s">
        <v>35653</v>
      </c>
      <c r="G92" s="3034" t="s">
        <v>35654</v>
      </c>
      <c r="H92" s="3036">
        <v>32131</v>
      </c>
      <c r="I92" s="3035" t="s">
        <v>35655</v>
      </c>
      <c r="J92" s="3034" t="s">
        <v>37368</v>
      </c>
      <c r="K92" s="3034" t="s">
        <v>35652</v>
      </c>
      <c r="L92" s="3046" t="s">
        <v>37765</v>
      </c>
      <c r="M92" s="3034" t="s">
        <v>37451</v>
      </c>
      <c r="N92" s="3034" t="s">
        <v>37452</v>
      </c>
      <c r="O92" s="3034" t="s">
        <v>37569</v>
      </c>
      <c r="P92" s="3034" t="s">
        <v>37454</v>
      </c>
      <c r="Q92" s="3034" t="s">
        <v>37462</v>
      </c>
      <c r="R92" s="3034" t="s">
        <v>37456</v>
      </c>
      <c r="S92" s="3034"/>
      <c r="T92" s="3034" t="s">
        <v>37463</v>
      </c>
      <c r="U92" s="3034" t="s">
        <v>37464</v>
      </c>
      <c r="V92" s="3034" t="s">
        <v>37766</v>
      </c>
      <c r="W92" s="3034" t="s">
        <v>37458</v>
      </c>
      <c r="X92" s="3034" t="s">
        <v>37586</v>
      </c>
      <c r="Y92" s="3037" t="s">
        <v>37459</v>
      </c>
      <c r="Z92" s="3038"/>
      <c r="AA92" s="3038"/>
      <c r="AB92" s="3038"/>
      <c r="AC92" s="3038"/>
      <c r="AD92" s="3038"/>
      <c r="AE92" s="3038"/>
    </row>
    <row r="93" spans="1:31" s="3039" customFormat="1" ht="15">
      <c r="A93" s="3040">
        <v>45672.744941539349</v>
      </c>
      <c r="B93" s="3041" t="s">
        <v>35665</v>
      </c>
      <c r="C93" s="3041">
        <v>5520109</v>
      </c>
      <c r="D93" s="3041" t="s">
        <v>35665</v>
      </c>
      <c r="E93" s="3041" t="s">
        <v>37449</v>
      </c>
      <c r="F93" s="3041" t="s">
        <v>35666</v>
      </c>
      <c r="G93" s="3041" t="s">
        <v>35667</v>
      </c>
      <c r="H93" s="3042">
        <v>33995</v>
      </c>
      <c r="I93" s="3044" t="s">
        <v>35668</v>
      </c>
      <c r="J93" s="3041" t="s">
        <v>37375</v>
      </c>
      <c r="K93" s="3041" t="s">
        <v>37767</v>
      </c>
      <c r="L93" s="3045" t="s">
        <v>37768</v>
      </c>
      <c r="M93" s="3041" t="s">
        <v>37451</v>
      </c>
      <c r="N93" s="3041" t="s">
        <v>37452</v>
      </c>
      <c r="O93" s="3041" t="s">
        <v>37498</v>
      </c>
      <c r="P93" s="3041" t="s">
        <v>37454</v>
      </c>
      <c r="Q93" s="3041" t="s">
        <v>37462</v>
      </c>
      <c r="R93" s="3041" t="s">
        <v>37456</v>
      </c>
      <c r="S93" s="3041"/>
      <c r="T93" s="3041" t="s">
        <v>37457</v>
      </c>
      <c r="U93" s="3041" t="s">
        <v>37464</v>
      </c>
      <c r="V93" s="3041" t="s">
        <v>37769</v>
      </c>
      <c r="W93" s="3041" t="s">
        <v>37458</v>
      </c>
      <c r="X93" s="3041" t="s">
        <v>37458</v>
      </c>
      <c r="Y93" s="3043" t="s">
        <v>37459</v>
      </c>
      <c r="Z93" s="3038"/>
      <c r="AA93" s="3038"/>
      <c r="AB93" s="3038"/>
      <c r="AC93" s="3038"/>
      <c r="AD93" s="3038"/>
      <c r="AE93" s="3038"/>
    </row>
    <row r="94" spans="1:31" s="3039" customFormat="1" ht="15">
      <c r="A94" s="3033">
        <v>45672.751431377314</v>
      </c>
      <c r="B94" s="3034" t="s">
        <v>36113</v>
      </c>
      <c r="C94" s="3034">
        <v>5944431</v>
      </c>
      <c r="D94" s="3034" t="s">
        <v>36113</v>
      </c>
      <c r="E94" s="3034" t="s">
        <v>37474</v>
      </c>
      <c r="F94" s="3034" t="s">
        <v>36114</v>
      </c>
      <c r="G94" s="3034" t="s">
        <v>36115</v>
      </c>
      <c r="H94" s="3036">
        <v>39554</v>
      </c>
      <c r="I94" s="3034" t="s">
        <v>36116</v>
      </c>
      <c r="J94" s="3034" t="s">
        <v>37368</v>
      </c>
      <c r="K94" s="3034" t="s">
        <v>37770</v>
      </c>
      <c r="L94" s="3046" t="s">
        <v>37771</v>
      </c>
      <c r="M94" s="3034" t="s">
        <v>37552</v>
      </c>
      <c r="N94" s="3034" t="s">
        <v>37452</v>
      </c>
      <c r="O94" s="3034" t="s">
        <v>37772</v>
      </c>
      <c r="P94" s="3034" t="s">
        <v>37454</v>
      </c>
      <c r="Q94" s="3034" t="s">
        <v>37455</v>
      </c>
      <c r="R94" s="3034" t="s">
        <v>37456</v>
      </c>
      <c r="S94" s="3034"/>
      <c r="T94" s="3034" t="s">
        <v>37479</v>
      </c>
      <c r="U94" s="3034" t="s">
        <v>5279</v>
      </c>
      <c r="V94" s="3034" t="s">
        <v>37773</v>
      </c>
      <c r="W94" s="3034" t="s">
        <v>37458</v>
      </c>
      <c r="X94" s="3034" t="s">
        <v>37458</v>
      </c>
      <c r="Y94" s="3037" t="s">
        <v>37459</v>
      </c>
      <c r="Z94" s="3038"/>
      <c r="AA94" s="3038"/>
      <c r="AB94" s="3038"/>
      <c r="AC94" s="3038"/>
      <c r="AD94" s="3038"/>
      <c r="AE94" s="3038"/>
    </row>
    <row r="95" spans="1:31" s="3039" customFormat="1" ht="15">
      <c r="A95" s="3040">
        <v>45672.84710407407</v>
      </c>
      <c r="B95" s="3041" t="s">
        <v>35673</v>
      </c>
      <c r="C95" s="3044" t="s">
        <v>35356</v>
      </c>
      <c r="D95" s="3041" t="s">
        <v>35673</v>
      </c>
      <c r="E95" s="3041" t="s">
        <v>37474</v>
      </c>
      <c r="F95" s="3041" t="s">
        <v>35674</v>
      </c>
      <c r="G95" s="3041" t="s">
        <v>35675</v>
      </c>
      <c r="H95" s="3042">
        <v>35896</v>
      </c>
      <c r="I95" s="3044" t="s">
        <v>35676</v>
      </c>
      <c r="J95" s="3041" t="s">
        <v>37368</v>
      </c>
      <c r="K95" s="3041" t="s">
        <v>37774</v>
      </c>
      <c r="L95" s="3045" t="s">
        <v>37775</v>
      </c>
      <c r="M95" s="3041" t="s">
        <v>37451</v>
      </c>
      <c r="N95" s="3041" t="s">
        <v>37452</v>
      </c>
      <c r="O95" s="3041" t="s">
        <v>37776</v>
      </c>
      <c r="P95" s="3041" t="s">
        <v>37454</v>
      </c>
      <c r="Q95" s="3041" t="s">
        <v>37462</v>
      </c>
      <c r="R95" s="3041" t="s">
        <v>37456</v>
      </c>
      <c r="S95" s="3041"/>
      <c r="T95" s="3041" t="s">
        <v>37479</v>
      </c>
      <c r="U95" s="3041" t="s">
        <v>37496</v>
      </c>
      <c r="V95" s="3041" t="s">
        <v>37777</v>
      </c>
      <c r="W95" s="3041" t="s">
        <v>37458</v>
      </c>
      <c r="X95" s="3041" t="s">
        <v>37458</v>
      </c>
      <c r="Y95" s="3043" t="s">
        <v>37459</v>
      </c>
      <c r="Z95" s="3038"/>
      <c r="AA95" s="3038"/>
      <c r="AB95" s="3038"/>
      <c r="AC95" s="3038"/>
      <c r="AD95" s="3038"/>
      <c r="AE95" s="3038"/>
    </row>
    <row r="96" spans="1:31" s="3039" customFormat="1" ht="15">
      <c r="A96" s="3033">
        <v>45672.882374432869</v>
      </c>
      <c r="B96" s="3034" t="s">
        <v>35661</v>
      </c>
      <c r="C96" s="3035" t="s">
        <v>35356</v>
      </c>
      <c r="D96" s="3034" t="s">
        <v>35661</v>
      </c>
      <c r="E96" s="3034" t="s">
        <v>37467</v>
      </c>
      <c r="F96" s="3034" t="s">
        <v>35662</v>
      </c>
      <c r="G96" s="3034" t="s">
        <v>35663</v>
      </c>
      <c r="H96" s="3036">
        <v>30953</v>
      </c>
      <c r="I96" s="3035" t="s">
        <v>35664</v>
      </c>
      <c r="J96" s="3034" t="s">
        <v>37375</v>
      </c>
      <c r="K96" s="3034" t="s">
        <v>37778</v>
      </c>
      <c r="L96" s="3046" t="s">
        <v>37779</v>
      </c>
      <c r="M96" s="3034" t="s">
        <v>37451</v>
      </c>
      <c r="N96" s="3034" t="s">
        <v>37477</v>
      </c>
      <c r="O96" s="3034" t="s">
        <v>37483</v>
      </c>
      <c r="P96" s="3034" t="s">
        <v>37454</v>
      </c>
      <c r="Q96" s="3034" t="s">
        <v>37462</v>
      </c>
      <c r="R96" s="3034" t="s">
        <v>37780</v>
      </c>
      <c r="S96" s="3034"/>
      <c r="T96" s="3034" t="s">
        <v>37463</v>
      </c>
      <c r="U96" s="3034" t="s">
        <v>37464</v>
      </c>
      <c r="V96" s="3035" t="s">
        <v>37781</v>
      </c>
      <c r="W96" s="3034" t="s">
        <v>37458</v>
      </c>
      <c r="X96" s="3034" t="s">
        <v>37458</v>
      </c>
      <c r="Y96" s="3037" t="s">
        <v>37459</v>
      </c>
      <c r="Z96" s="3038"/>
      <c r="AA96" s="3038"/>
      <c r="AB96" s="3038"/>
      <c r="AC96" s="3038"/>
      <c r="AD96" s="3038"/>
      <c r="AE96" s="3038"/>
    </row>
    <row r="97" spans="1:31" s="3039" customFormat="1" ht="15">
      <c r="A97" s="3040">
        <v>45673.278591979164</v>
      </c>
      <c r="B97" s="3041" t="s">
        <v>36397</v>
      </c>
      <c r="C97" s="3041">
        <v>5538398</v>
      </c>
      <c r="D97" s="3041" t="s">
        <v>36397</v>
      </c>
      <c r="E97" s="3041" t="s">
        <v>37474</v>
      </c>
      <c r="F97" s="3041" t="s">
        <v>36398</v>
      </c>
      <c r="G97" s="3041" t="s">
        <v>36399</v>
      </c>
      <c r="H97" s="3042">
        <v>37737</v>
      </c>
      <c r="I97" s="3044" t="s">
        <v>36400</v>
      </c>
      <c r="J97" s="3041" t="s">
        <v>37368</v>
      </c>
      <c r="K97" s="3041" t="s">
        <v>37782</v>
      </c>
      <c r="L97" s="3045" t="s">
        <v>37783</v>
      </c>
      <c r="M97" s="3041" t="s">
        <v>37451</v>
      </c>
      <c r="N97" s="3041" t="s">
        <v>37477</v>
      </c>
      <c r="O97" s="3041" t="s">
        <v>37522</v>
      </c>
      <c r="P97" s="3041" t="s">
        <v>37454</v>
      </c>
      <c r="Q97" s="3041" t="s">
        <v>37462</v>
      </c>
      <c r="R97" s="3041" t="s">
        <v>37456</v>
      </c>
      <c r="S97" s="3041"/>
      <c r="T97" s="3041" t="s">
        <v>37463</v>
      </c>
      <c r="U97" s="3041" t="s">
        <v>5279</v>
      </c>
      <c r="V97" s="3041" t="s">
        <v>1538</v>
      </c>
      <c r="W97" s="3041" t="s">
        <v>37458</v>
      </c>
      <c r="X97" s="3041" t="s">
        <v>37458</v>
      </c>
      <c r="Y97" s="3043" t="s">
        <v>37459</v>
      </c>
      <c r="Z97" s="3038"/>
      <c r="AA97" s="3038"/>
      <c r="AB97" s="3038"/>
      <c r="AC97" s="3038"/>
      <c r="AD97" s="3038"/>
      <c r="AE97" s="3038"/>
    </row>
    <row r="98" spans="1:31" s="3039" customFormat="1" ht="15">
      <c r="A98" s="3033">
        <v>45673.326336909726</v>
      </c>
      <c r="B98" s="3034" t="s">
        <v>36126</v>
      </c>
      <c r="C98" s="3034">
        <v>4640907</v>
      </c>
      <c r="D98" s="3034" t="s">
        <v>36126</v>
      </c>
      <c r="E98" s="3034" t="s">
        <v>37474</v>
      </c>
      <c r="F98" s="3034" t="s">
        <v>36127</v>
      </c>
      <c r="G98" s="3034" t="s">
        <v>36128</v>
      </c>
      <c r="H98" s="3036">
        <v>32445</v>
      </c>
      <c r="I98" s="3035" t="s">
        <v>36129</v>
      </c>
      <c r="J98" s="3034" t="s">
        <v>37368</v>
      </c>
      <c r="K98" s="3034" t="s">
        <v>37784</v>
      </c>
      <c r="L98" s="3046" t="s">
        <v>37785</v>
      </c>
      <c r="M98" s="3034" t="s">
        <v>37451</v>
      </c>
      <c r="N98" s="3034" t="s">
        <v>37477</v>
      </c>
      <c r="O98" s="3034" t="s">
        <v>37478</v>
      </c>
      <c r="P98" s="3034" t="s">
        <v>37454</v>
      </c>
      <c r="Q98" s="3034" t="s">
        <v>37455</v>
      </c>
      <c r="R98" s="3034" t="s">
        <v>37456</v>
      </c>
      <c r="S98" s="3034"/>
      <c r="T98" s="3034" t="s">
        <v>37463</v>
      </c>
      <c r="U98" s="3034" t="s">
        <v>37464</v>
      </c>
      <c r="V98" s="3034" t="s">
        <v>37582</v>
      </c>
      <c r="W98" s="3034" t="s">
        <v>37458</v>
      </c>
      <c r="X98" s="3034" t="s">
        <v>37458</v>
      </c>
      <c r="Y98" s="3037" t="s">
        <v>37459</v>
      </c>
      <c r="Z98" s="3038"/>
      <c r="AA98" s="3038"/>
      <c r="AB98" s="3038"/>
      <c r="AC98" s="3038"/>
      <c r="AD98" s="3038"/>
      <c r="AE98" s="3038"/>
    </row>
    <row r="99" spans="1:31" s="3039" customFormat="1" ht="15">
      <c r="A99" s="3040">
        <v>45673.375220925926</v>
      </c>
      <c r="B99" s="3041" t="s">
        <v>3091</v>
      </c>
      <c r="C99" s="3041">
        <v>1788752</v>
      </c>
      <c r="D99" s="3041" t="s">
        <v>3091</v>
      </c>
      <c r="E99" s="3041" t="s">
        <v>37467</v>
      </c>
      <c r="F99" s="3041" t="s">
        <v>35690</v>
      </c>
      <c r="G99" s="3041" t="s">
        <v>35691</v>
      </c>
      <c r="H99" s="3042">
        <v>30709</v>
      </c>
      <c r="I99" s="3044" t="s">
        <v>3090</v>
      </c>
      <c r="J99" s="3041" t="s">
        <v>37375</v>
      </c>
      <c r="K99" s="3041" t="s">
        <v>37786</v>
      </c>
      <c r="L99" s="3045" t="s">
        <v>37787</v>
      </c>
      <c r="M99" s="3041" t="s">
        <v>37451</v>
      </c>
      <c r="N99" s="3041" t="s">
        <v>37477</v>
      </c>
      <c r="O99" s="3041" t="s">
        <v>37518</v>
      </c>
      <c r="P99" s="3041" t="s">
        <v>37454</v>
      </c>
      <c r="Q99" s="3041" t="s">
        <v>37462</v>
      </c>
      <c r="R99" s="3041" t="s">
        <v>37456</v>
      </c>
      <c r="S99" s="3041"/>
      <c r="T99" s="3041" t="s">
        <v>37463</v>
      </c>
      <c r="U99" s="3041" t="s">
        <v>37496</v>
      </c>
      <c r="V99" s="3041" t="s">
        <v>2320</v>
      </c>
      <c r="W99" s="3041" t="s">
        <v>37458</v>
      </c>
      <c r="X99" s="3041" t="s">
        <v>37458</v>
      </c>
      <c r="Y99" s="3043" t="s">
        <v>37459</v>
      </c>
      <c r="Z99" s="3038"/>
      <c r="AA99" s="3038"/>
      <c r="AB99" s="3038"/>
      <c r="AC99" s="3038"/>
      <c r="AD99" s="3038"/>
      <c r="AE99" s="3038"/>
    </row>
    <row r="100" spans="1:31" s="3039" customFormat="1" ht="15">
      <c r="A100" s="3033">
        <v>45673.388097789357</v>
      </c>
      <c r="B100" s="3034" t="s">
        <v>37788</v>
      </c>
      <c r="C100" s="3034">
        <v>5922004</v>
      </c>
      <c r="D100" s="3034" t="s">
        <v>35692</v>
      </c>
      <c r="E100" s="3034" t="s">
        <v>37474</v>
      </c>
      <c r="F100" s="3034" t="s">
        <v>35693</v>
      </c>
      <c r="G100" s="3034" t="s">
        <v>35694</v>
      </c>
      <c r="H100" s="3036">
        <v>29023</v>
      </c>
      <c r="I100" s="3035" t="s">
        <v>35695</v>
      </c>
      <c r="J100" s="3034" t="s">
        <v>37368</v>
      </c>
      <c r="K100" s="3034" t="s">
        <v>37789</v>
      </c>
      <c r="L100" s="3046" t="s">
        <v>37790</v>
      </c>
      <c r="M100" s="3034" t="s">
        <v>37451</v>
      </c>
      <c r="N100" s="3034" t="s">
        <v>37452</v>
      </c>
      <c r="O100" s="3034" t="s">
        <v>37461</v>
      </c>
      <c r="P100" s="3034" t="s">
        <v>37454</v>
      </c>
      <c r="Q100" s="3034" t="s">
        <v>37462</v>
      </c>
      <c r="R100" s="3034" t="s">
        <v>37456</v>
      </c>
      <c r="S100" s="3034"/>
      <c r="T100" s="3034" t="s">
        <v>37463</v>
      </c>
      <c r="U100" s="3034" t="s">
        <v>5279</v>
      </c>
      <c r="V100" s="3034" t="s">
        <v>37539</v>
      </c>
      <c r="W100" s="3034" t="s">
        <v>37458</v>
      </c>
      <c r="X100" s="3034" t="s">
        <v>37458</v>
      </c>
      <c r="Y100" s="3037" t="s">
        <v>37459</v>
      </c>
      <c r="Z100" s="3038"/>
      <c r="AA100" s="3038"/>
      <c r="AB100" s="3038"/>
      <c r="AC100" s="3038"/>
      <c r="AD100" s="3038"/>
      <c r="AE100" s="3038"/>
    </row>
    <row r="101" spans="1:31" s="3039" customFormat="1" ht="15">
      <c r="A101" s="3040">
        <v>45673.390318055557</v>
      </c>
      <c r="B101" s="3041" t="s">
        <v>36131</v>
      </c>
      <c r="C101" s="3041">
        <v>5819419</v>
      </c>
      <c r="D101" s="3041" t="s">
        <v>36131</v>
      </c>
      <c r="E101" s="3041" t="s">
        <v>37467</v>
      </c>
      <c r="F101" s="3041" t="s">
        <v>36132</v>
      </c>
      <c r="G101" s="3041" t="s">
        <v>36133</v>
      </c>
      <c r="H101" s="3042">
        <v>31446</v>
      </c>
      <c r="I101" s="3044" t="s">
        <v>36134</v>
      </c>
      <c r="J101" s="3041" t="s">
        <v>37375</v>
      </c>
      <c r="K101" s="3041" t="s">
        <v>37791</v>
      </c>
      <c r="L101" s="3045" t="s">
        <v>37792</v>
      </c>
      <c r="M101" s="3041" t="s">
        <v>37451</v>
      </c>
      <c r="N101" s="3041" t="s">
        <v>37477</v>
      </c>
      <c r="O101" s="3041" t="s">
        <v>37511</v>
      </c>
      <c r="P101" s="3041" t="s">
        <v>37454</v>
      </c>
      <c r="Q101" s="3041" t="s">
        <v>37455</v>
      </c>
      <c r="R101" s="3041" t="s">
        <v>37456</v>
      </c>
      <c r="S101" s="3041"/>
      <c r="T101" s="3041" t="s">
        <v>37463</v>
      </c>
      <c r="U101" s="3041" t="s">
        <v>5279</v>
      </c>
      <c r="V101" s="3041" t="s">
        <v>37463</v>
      </c>
      <c r="W101" s="3041" t="s">
        <v>37458</v>
      </c>
      <c r="X101" s="3041" t="s">
        <v>37458</v>
      </c>
      <c r="Y101" s="3043" t="s">
        <v>37459</v>
      </c>
      <c r="Z101" s="3038"/>
      <c r="AA101" s="3038"/>
      <c r="AB101" s="3038"/>
      <c r="AC101" s="3038"/>
      <c r="AD101" s="3038"/>
      <c r="AE101" s="3038"/>
    </row>
    <row r="102" spans="1:31" s="3039" customFormat="1" ht="15">
      <c r="A102" s="3033">
        <v>45673.408332939813</v>
      </c>
      <c r="B102" s="3034" t="s">
        <v>37793</v>
      </c>
      <c r="C102" s="3034">
        <v>6230529</v>
      </c>
      <c r="D102" s="3034" t="s">
        <v>37793</v>
      </c>
      <c r="E102" s="3034" t="s">
        <v>37474</v>
      </c>
      <c r="F102" s="3034" t="s">
        <v>36187</v>
      </c>
      <c r="G102" s="3034" t="s">
        <v>37794</v>
      </c>
      <c r="H102" s="3036">
        <v>37558</v>
      </c>
      <c r="I102" s="3035" t="s">
        <v>37795</v>
      </c>
      <c r="J102" s="3034" t="s">
        <v>37368</v>
      </c>
      <c r="K102" s="3034" t="s">
        <v>37796</v>
      </c>
      <c r="L102" s="3046" t="s">
        <v>37797</v>
      </c>
      <c r="M102" s="3034" t="s">
        <v>37451</v>
      </c>
      <c r="N102" s="3034" t="s">
        <v>37477</v>
      </c>
      <c r="O102" s="3034" t="s">
        <v>37798</v>
      </c>
      <c r="P102" s="3034" t="s">
        <v>37454</v>
      </c>
      <c r="Q102" s="3034" t="s">
        <v>37455</v>
      </c>
      <c r="R102" s="3034" t="s">
        <v>37456</v>
      </c>
      <c r="S102" s="3034"/>
      <c r="T102" s="3034" t="s">
        <v>37463</v>
      </c>
      <c r="U102" s="3034" t="s">
        <v>5279</v>
      </c>
      <c r="V102" s="3034" t="s">
        <v>37539</v>
      </c>
      <c r="W102" s="3034" t="s">
        <v>37458</v>
      </c>
      <c r="X102" s="3034" t="s">
        <v>37458</v>
      </c>
      <c r="Y102" s="3037" t="s">
        <v>37459</v>
      </c>
      <c r="Z102" s="3038"/>
      <c r="AA102" s="3038"/>
      <c r="AB102" s="3038"/>
      <c r="AC102" s="3038"/>
      <c r="AD102" s="3038"/>
      <c r="AE102" s="3038"/>
    </row>
    <row r="103" spans="1:31" s="3039" customFormat="1" ht="15">
      <c r="A103" s="3040">
        <v>45673.419741666672</v>
      </c>
      <c r="B103" s="3041" t="s">
        <v>36401</v>
      </c>
      <c r="C103" s="3041">
        <v>4906070</v>
      </c>
      <c r="D103" s="3041" t="s">
        <v>36401</v>
      </c>
      <c r="E103" s="3041" t="s">
        <v>37474</v>
      </c>
      <c r="F103" s="3041" t="s">
        <v>36402</v>
      </c>
      <c r="G103" s="3041" t="s">
        <v>36403</v>
      </c>
      <c r="H103" s="3042">
        <v>32757</v>
      </c>
      <c r="I103" s="3044" t="s">
        <v>36404</v>
      </c>
      <c r="J103" s="3041" t="s">
        <v>37368</v>
      </c>
      <c r="K103" s="3041" t="s">
        <v>37799</v>
      </c>
      <c r="L103" s="3045" t="s">
        <v>37800</v>
      </c>
      <c r="M103" s="3041" t="s">
        <v>37451</v>
      </c>
      <c r="N103" s="3041" t="s">
        <v>37477</v>
      </c>
      <c r="O103" s="3041" t="s">
        <v>37508</v>
      </c>
      <c r="P103" s="3041" t="s">
        <v>37454</v>
      </c>
      <c r="Q103" s="3041" t="s">
        <v>37462</v>
      </c>
      <c r="R103" s="3041" t="s">
        <v>37456</v>
      </c>
      <c r="S103" s="3041"/>
      <c r="T103" s="3041" t="s">
        <v>37463</v>
      </c>
      <c r="U103" s="3041" t="s">
        <v>37496</v>
      </c>
      <c r="V103" s="3041" t="s">
        <v>2320</v>
      </c>
      <c r="W103" s="3041" t="s">
        <v>37458</v>
      </c>
      <c r="X103" s="3041" t="s">
        <v>37458</v>
      </c>
      <c r="Y103" s="3043" t="s">
        <v>37459</v>
      </c>
      <c r="Z103" s="3038"/>
      <c r="AA103" s="3038"/>
      <c r="AB103" s="3038"/>
      <c r="AC103" s="3038"/>
      <c r="AD103" s="3038"/>
      <c r="AE103" s="3038"/>
    </row>
    <row r="104" spans="1:31" s="3039" customFormat="1" ht="15">
      <c r="A104" s="3033">
        <v>45673.44068078704</v>
      </c>
      <c r="B104" s="3034" t="s">
        <v>36122</v>
      </c>
      <c r="C104" s="3034">
        <v>6233806</v>
      </c>
      <c r="D104" s="3034" t="s">
        <v>36122</v>
      </c>
      <c r="E104" s="3034" t="s">
        <v>37467</v>
      </c>
      <c r="F104" s="3034" t="s">
        <v>36123</v>
      </c>
      <c r="G104" s="3034" t="s">
        <v>36124</v>
      </c>
      <c r="H104" s="3036">
        <v>31495</v>
      </c>
      <c r="I104" s="3035" t="s">
        <v>36125</v>
      </c>
      <c r="J104" s="3034" t="s">
        <v>37375</v>
      </c>
      <c r="K104" s="3034" t="s">
        <v>37801</v>
      </c>
      <c r="L104" s="3046" t="s">
        <v>37802</v>
      </c>
      <c r="M104" s="3034" t="s">
        <v>37451</v>
      </c>
      <c r="N104" s="3034" t="s">
        <v>37477</v>
      </c>
      <c r="O104" s="3034" t="s">
        <v>37483</v>
      </c>
      <c r="P104" s="3034" t="s">
        <v>37454</v>
      </c>
      <c r="Q104" s="3034" t="s">
        <v>37455</v>
      </c>
      <c r="R104" s="3034" t="s">
        <v>37456</v>
      </c>
      <c r="S104" s="3034"/>
      <c r="T104" s="3034" t="s">
        <v>37463</v>
      </c>
      <c r="U104" s="3034" t="s">
        <v>37464</v>
      </c>
      <c r="V104" s="3034" t="s">
        <v>37803</v>
      </c>
      <c r="W104" s="3034" t="s">
        <v>37458</v>
      </c>
      <c r="X104" s="3034" t="s">
        <v>37458</v>
      </c>
      <c r="Y104" s="3037" t="s">
        <v>37459</v>
      </c>
      <c r="Z104" s="3038"/>
      <c r="AA104" s="3038"/>
      <c r="AB104" s="3038"/>
      <c r="AC104" s="3038"/>
      <c r="AD104" s="3038"/>
      <c r="AE104" s="3038"/>
    </row>
    <row r="105" spans="1:31" s="3039" customFormat="1" ht="15">
      <c r="A105" s="3040">
        <v>45673.463185011569</v>
      </c>
      <c r="B105" s="3041" t="s">
        <v>37804</v>
      </c>
      <c r="C105" s="3044" t="s">
        <v>35356</v>
      </c>
      <c r="D105" s="3041" t="s">
        <v>35681</v>
      </c>
      <c r="E105" s="3041" t="s">
        <v>37474</v>
      </c>
      <c r="F105" s="3041" t="s">
        <v>35682</v>
      </c>
      <c r="G105" s="3041" t="s">
        <v>35683</v>
      </c>
      <c r="H105" s="3042">
        <v>34291</v>
      </c>
      <c r="I105" s="3041" t="s">
        <v>35684</v>
      </c>
      <c r="J105" s="3041" t="s">
        <v>37368</v>
      </c>
      <c r="K105" s="3041" t="s">
        <v>37805</v>
      </c>
      <c r="L105" s="3045" t="s">
        <v>37806</v>
      </c>
      <c r="M105" s="3041" t="s">
        <v>37527</v>
      </c>
      <c r="N105" s="3041" t="s">
        <v>37477</v>
      </c>
      <c r="O105" s="3041" t="s">
        <v>37487</v>
      </c>
      <c r="P105" s="3041" t="s">
        <v>37454</v>
      </c>
      <c r="Q105" s="3041" t="s">
        <v>37462</v>
      </c>
      <c r="R105" s="3041" t="s">
        <v>37456</v>
      </c>
      <c r="S105" s="3041"/>
      <c r="T105" s="3041" t="s">
        <v>37463</v>
      </c>
      <c r="U105" s="3041" t="s">
        <v>5279</v>
      </c>
      <c r="V105" s="3041" t="s">
        <v>37488</v>
      </c>
      <c r="W105" s="3041" t="s">
        <v>37458</v>
      </c>
      <c r="X105" s="3041" t="s">
        <v>37458</v>
      </c>
      <c r="Y105" s="3043" t="s">
        <v>37459</v>
      </c>
      <c r="Z105" s="3038"/>
      <c r="AA105" s="3038"/>
      <c r="AB105" s="3038"/>
      <c r="AC105" s="3038"/>
      <c r="AD105" s="3038"/>
      <c r="AE105" s="3038"/>
    </row>
    <row r="106" spans="1:31" s="3039" customFormat="1" ht="15">
      <c r="A106" s="3033">
        <v>45673.534369907407</v>
      </c>
      <c r="B106" s="3034" t="s">
        <v>37807</v>
      </c>
      <c r="C106" s="3034">
        <v>4584373</v>
      </c>
      <c r="D106" s="3034" t="s">
        <v>35704</v>
      </c>
      <c r="E106" s="3034" t="s">
        <v>37449</v>
      </c>
      <c r="F106" s="3034" t="s">
        <v>35343</v>
      </c>
      <c r="G106" s="3034" t="s">
        <v>35705</v>
      </c>
      <c r="H106" s="3036">
        <v>35761</v>
      </c>
      <c r="I106" s="3035" t="s">
        <v>35706</v>
      </c>
      <c r="J106" s="3034" t="s">
        <v>37375</v>
      </c>
      <c r="K106" s="3034" t="s">
        <v>37808</v>
      </c>
      <c r="L106" s="3046" t="s">
        <v>37809</v>
      </c>
      <c r="M106" s="3034" t="s">
        <v>37451</v>
      </c>
      <c r="N106" s="3034" t="s">
        <v>37477</v>
      </c>
      <c r="O106" s="3034" t="s">
        <v>37810</v>
      </c>
      <c r="P106" s="3034" t="s">
        <v>37454</v>
      </c>
      <c r="Q106" s="3034" t="s">
        <v>37462</v>
      </c>
      <c r="R106" s="3034" t="s">
        <v>37456</v>
      </c>
      <c r="S106" s="3034"/>
      <c r="T106" s="3034" t="s">
        <v>37479</v>
      </c>
      <c r="U106" s="3034" t="s">
        <v>37464</v>
      </c>
      <c r="V106" s="3034" t="s">
        <v>37811</v>
      </c>
      <c r="W106" s="3034" t="s">
        <v>37458</v>
      </c>
      <c r="X106" s="3034" t="s">
        <v>37458</v>
      </c>
      <c r="Y106" s="3037" t="s">
        <v>37459</v>
      </c>
      <c r="Z106" s="3038"/>
      <c r="AA106" s="3038"/>
      <c r="AB106" s="3038"/>
      <c r="AC106" s="3038"/>
      <c r="AD106" s="3038"/>
      <c r="AE106" s="3038"/>
    </row>
    <row r="107" spans="1:31" s="3039" customFormat="1" ht="15">
      <c r="A107" s="3040">
        <v>45673.535093252314</v>
      </c>
      <c r="B107" s="3041" t="s">
        <v>35700</v>
      </c>
      <c r="C107" s="3041">
        <v>4821771</v>
      </c>
      <c r="D107" s="3041" t="s">
        <v>35700</v>
      </c>
      <c r="E107" s="3041" t="s">
        <v>37449</v>
      </c>
      <c r="F107" s="3041" t="s">
        <v>35701</v>
      </c>
      <c r="G107" s="3041" t="s">
        <v>35702</v>
      </c>
      <c r="H107" s="3042">
        <v>34757</v>
      </c>
      <c r="I107" s="3044" t="s">
        <v>35703</v>
      </c>
      <c r="J107" s="3041" t="s">
        <v>37375</v>
      </c>
      <c r="K107" s="3041" t="s">
        <v>37812</v>
      </c>
      <c r="L107" s="3045" t="s">
        <v>37813</v>
      </c>
      <c r="M107" s="3041" t="s">
        <v>37451</v>
      </c>
      <c r="N107" s="3041" t="s">
        <v>37477</v>
      </c>
      <c r="O107" s="3041" t="s">
        <v>37733</v>
      </c>
      <c r="P107" s="3041" t="s">
        <v>37454</v>
      </c>
      <c r="Q107" s="3041" t="s">
        <v>37462</v>
      </c>
      <c r="R107" s="3041" t="s">
        <v>37456</v>
      </c>
      <c r="S107" s="3041"/>
      <c r="T107" s="3041" t="s">
        <v>37479</v>
      </c>
      <c r="U107" s="3041" t="s">
        <v>5279</v>
      </c>
      <c r="V107" s="3041" t="s">
        <v>37814</v>
      </c>
      <c r="W107" s="3041" t="s">
        <v>37458</v>
      </c>
      <c r="X107" s="3041" t="s">
        <v>37458</v>
      </c>
      <c r="Y107" s="3043" t="s">
        <v>37459</v>
      </c>
      <c r="Z107" s="3038"/>
      <c r="AA107" s="3038"/>
      <c r="AB107" s="3038"/>
      <c r="AC107" s="3038"/>
      <c r="AD107" s="3038"/>
      <c r="AE107" s="3038"/>
    </row>
    <row r="108" spans="1:31" s="3039" customFormat="1" ht="15">
      <c r="A108" s="3033">
        <v>45673.592424722221</v>
      </c>
      <c r="B108" s="3034" t="s">
        <v>37815</v>
      </c>
      <c r="C108" s="3035" t="s">
        <v>35356</v>
      </c>
      <c r="D108" s="3034" t="s">
        <v>36405</v>
      </c>
      <c r="E108" s="3034" t="s">
        <v>37467</v>
      </c>
      <c r="F108" s="3034" t="s">
        <v>36406</v>
      </c>
      <c r="G108" s="3034" t="s">
        <v>36407</v>
      </c>
      <c r="H108" s="3036">
        <v>33198</v>
      </c>
      <c r="I108" s="3035" t="s">
        <v>36408</v>
      </c>
      <c r="J108" s="3034" t="s">
        <v>37375</v>
      </c>
      <c r="K108" s="3034" t="s">
        <v>37816</v>
      </c>
      <c r="L108" s="3046" t="s">
        <v>37817</v>
      </c>
      <c r="M108" s="3034" t="s">
        <v>37451</v>
      </c>
      <c r="N108" s="3034" t="s">
        <v>37477</v>
      </c>
      <c r="O108" s="3034" t="s">
        <v>37697</v>
      </c>
      <c r="P108" s="3034" t="s">
        <v>37454</v>
      </c>
      <c r="Q108" s="3034" t="s">
        <v>37462</v>
      </c>
      <c r="R108" s="3034" t="s">
        <v>37456</v>
      </c>
      <c r="S108" s="3034"/>
      <c r="T108" s="3034" t="s">
        <v>37457</v>
      </c>
      <c r="U108" s="3034" t="s">
        <v>37496</v>
      </c>
      <c r="V108" s="3034" t="s">
        <v>37818</v>
      </c>
      <c r="W108" s="3034" t="s">
        <v>37458</v>
      </c>
      <c r="X108" s="3034" t="s">
        <v>37458</v>
      </c>
      <c r="Y108" s="3037" t="s">
        <v>37459</v>
      </c>
      <c r="Z108" s="3038"/>
      <c r="AA108" s="3038"/>
      <c r="AB108" s="3038"/>
      <c r="AC108" s="3038"/>
      <c r="AD108" s="3038"/>
      <c r="AE108" s="3038"/>
    </row>
    <row r="109" spans="1:31" s="3039" customFormat="1" ht="15">
      <c r="A109" s="3040">
        <v>45673.605937395834</v>
      </c>
      <c r="B109" s="3041" t="s">
        <v>37819</v>
      </c>
      <c r="C109" s="3041">
        <v>5774196</v>
      </c>
      <c r="D109" s="3041" t="s">
        <v>36145</v>
      </c>
      <c r="E109" s="3041" t="s">
        <v>37467</v>
      </c>
      <c r="F109" s="3041" t="s">
        <v>36146</v>
      </c>
      <c r="G109" s="3041" t="s">
        <v>6636</v>
      </c>
      <c r="H109" s="3042">
        <v>31980</v>
      </c>
      <c r="I109" s="3041">
        <v>8028747008</v>
      </c>
      <c r="J109" s="3041" t="s">
        <v>37375</v>
      </c>
      <c r="K109" s="3041" t="s">
        <v>37820</v>
      </c>
      <c r="L109" s="3045" t="s">
        <v>37821</v>
      </c>
      <c r="M109" s="3041" t="s">
        <v>37451</v>
      </c>
      <c r="N109" s="3041" t="s">
        <v>37477</v>
      </c>
      <c r="O109" s="3041" t="s">
        <v>37508</v>
      </c>
      <c r="P109" s="3041" t="s">
        <v>37454</v>
      </c>
      <c r="Q109" s="3041" t="s">
        <v>37455</v>
      </c>
      <c r="R109" s="3041" t="s">
        <v>37456</v>
      </c>
      <c r="S109" s="3041"/>
      <c r="T109" s="3041" t="s">
        <v>37463</v>
      </c>
      <c r="U109" s="3041" t="s">
        <v>5279</v>
      </c>
      <c r="V109" s="3041" t="s">
        <v>37822</v>
      </c>
      <c r="W109" s="3041" t="s">
        <v>37458</v>
      </c>
      <c r="X109" s="3041" t="s">
        <v>37458</v>
      </c>
      <c r="Y109" s="3043" t="s">
        <v>37459</v>
      </c>
      <c r="Z109" s="3038"/>
      <c r="AA109" s="3038"/>
      <c r="AB109" s="3038"/>
      <c r="AC109" s="3038"/>
      <c r="AD109" s="3038"/>
      <c r="AE109" s="3038"/>
    </row>
    <row r="110" spans="1:31" s="3039" customFormat="1" ht="15">
      <c r="A110" s="3033">
        <v>45673.608147812498</v>
      </c>
      <c r="B110" s="3034" t="s">
        <v>36102</v>
      </c>
      <c r="C110" s="3034">
        <v>6316962</v>
      </c>
      <c r="D110" s="3034" t="s">
        <v>36102</v>
      </c>
      <c r="E110" s="3034" t="s">
        <v>37474</v>
      </c>
      <c r="F110" s="3034" t="s">
        <v>35736</v>
      </c>
      <c r="G110" s="3034" t="s">
        <v>36103</v>
      </c>
      <c r="H110" s="3036">
        <v>37063</v>
      </c>
      <c r="I110" s="3035" t="s">
        <v>36104</v>
      </c>
      <c r="J110" s="3034" t="s">
        <v>37368</v>
      </c>
      <c r="K110" s="3034" t="s">
        <v>37471</v>
      </c>
      <c r="L110" s="3046" t="s">
        <v>37823</v>
      </c>
      <c r="M110" s="3034" t="s">
        <v>37527</v>
      </c>
      <c r="N110" s="3034" t="s">
        <v>37452</v>
      </c>
      <c r="O110" s="3034" t="s">
        <v>37824</v>
      </c>
      <c r="P110" s="3034" t="s">
        <v>37454</v>
      </c>
      <c r="Q110" s="3034" t="s">
        <v>37455</v>
      </c>
      <c r="R110" s="3034" t="s">
        <v>37456</v>
      </c>
      <c r="S110" s="3034"/>
      <c r="T110" s="3034" t="s">
        <v>37463</v>
      </c>
      <c r="U110" s="3034" t="s">
        <v>37464</v>
      </c>
      <c r="V110" s="3034" t="s">
        <v>37825</v>
      </c>
      <c r="W110" s="3034" t="s">
        <v>37458</v>
      </c>
      <c r="X110" s="3034" t="s">
        <v>37458</v>
      </c>
      <c r="Y110" s="3037" t="s">
        <v>37459</v>
      </c>
      <c r="Z110" s="3038"/>
      <c r="AA110" s="3038"/>
      <c r="AB110" s="3038"/>
      <c r="AC110" s="3038"/>
      <c r="AD110" s="3038"/>
      <c r="AE110" s="3038"/>
    </row>
    <row r="111" spans="1:31" s="3039" customFormat="1" ht="15">
      <c r="A111" s="3040">
        <v>45673.666820706014</v>
      </c>
      <c r="B111" s="3041" t="s">
        <v>36138</v>
      </c>
      <c r="C111" s="3041">
        <v>3292623</v>
      </c>
      <c r="D111" s="3041" t="s">
        <v>36138</v>
      </c>
      <c r="E111" s="3041" t="s">
        <v>37474</v>
      </c>
      <c r="F111" s="3041" t="s">
        <v>36139</v>
      </c>
      <c r="G111" s="3041" t="s">
        <v>36140</v>
      </c>
      <c r="H111" s="3042">
        <v>31481</v>
      </c>
      <c r="I111" s="3044" t="s">
        <v>1392</v>
      </c>
      <c r="J111" s="3041" t="s">
        <v>37368</v>
      </c>
      <c r="K111" s="3041" t="s">
        <v>37826</v>
      </c>
      <c r="L111" s="3045" t="s">
        <v>37827</v>
      </c>
      <c r="M111" s="3041" t="s">
        <v>37451</v>
      </c>
      <c r="N111" s="3041" t="s">
        <v>37477</v>
      </c>
      <c r="O111" s="3041" t="s">
        <v>37697</v>
      </c>
      <c r="P111" s="3041" t="s">
        <v>37454</v>
      </c>
      <c r="Q111" s="3041" t="s">
        <v>37455</v>
      </c>
      <c r="R111" s="3041" t="s">
        <v>37456</v>
      </c>
      <c r="S111" s="3041"/>
      <c r="T111" s="3041" t="s">
        <v>37457</v>
      </c>
      <c r="U111" s="3041" t="s">
        <v>37496</v>
      </c>
      <c r="V111" s="3041" t="s">
        <v>1538</v>
      </c>
      <c r="W111" s="3041" t="s">
        <v>37458</v>
      </c>
      <c r="X111" s="3041" t="s">
        <v>37458</v>
      </c>
      <c r="Y111" s="3043" t="s">
        <v>37459</v>
      </c>
      <c r="Z111" s="3038"/>
      <c r="AA111" s="3038"/>
      <c r="AB111" s="3038"/>
      <c r="AC111" s="3038"/>
      <c r="AD111" s="3038"/>
      <c r="AE111" s="3038"/>
    </row>
    <row r="112" spans="1:31" s="3039" customFormat="1" ht="15">
      <c r="A112" s="3033">
        <v>45673.698748020834</v>
      </c>
      <c r="B112" s="3034" t="s">
        <v>37828</v>
      </c>
      <c r="C112" s="3034">
        <v>6072865</v>
      </c>
      <c r="D112" s="3034" t="s">
        <v>35708</v>
      </c>
      <c r="E112" s="3034" t="s">
        <v>37449</v>
      </c>
      <c r="F112" s="3034" t="s">
        <v>35709</v>
      </c>
      <c r="G112" s="3034" t="s">
        <v>35710</v>
      </c>
      <c r="H112" s="3036">
        <v>35322</v>
      </c>
      <c r="I112" s="3035" t="s">
        <v>35711</v>
      </c>
      <c r="J112" s="3034" t="s">
        <v>37375</v>
      </c>
      <c r="K112" s="3034" t="s">
        <v>37829</v>
      </c>
      <c r="L112" s="3046" t="s">
        <v>37830</v>
      </c>
      <c r="M112" s="3034" t="s">
        <v>37451</v>
      </c>
      <c r="N112" s="3034" t="s">
        <v>37477</v>
      </c>
      <c r="O112" s="3034" t="s">
        <v>37647</v>
      </c>
      <c r="P112" s="3034" t="s">
        <v>37454</v>
      </c>
      <c r="Q112" s="3034" t="s">
        <v>37462</v>
      </c>
      <c r="R112" s="3034" t="s">
        <v>37456</v>
      </c>
      <c r="S112" s="3034"/>
      <c r="T112" s="3034" t="s">
        <v>37463</v>
      </c>
      <c r="U112" s="3034" t="s">
        <v>37496</v>
      </c>
      <c r="V112" s="3034" t="s">
        <v>37463</v>
      </c>
      <c r="W112" s="3034" t="s">
        <v>37458</v>
      </c>
      <c r="X112" s="3034" t="s">
        <v>37458</v>
      </c>
      <c r="Y112" s="3037" t="s">
        <v>37459</v>
      </c>
      <c r="Z112" s="3038"/>
      <c r="AA112" s="3038"/>
      <c r="AB112" s="3038"/>
      <c r="AC112" s="3038"/>
      <c r="AD112" s="3038"/>
      <c r="AE112" s="3038"/>
    </row>
    <row r="113" spans="1:31" s="3039" customFormat="1" ht="15">
      <c r="A113" s="3040">
        <v>45673.714901296291</v>
      </c>
      <c r="B113" s="3041" t="s">
        <v>36409</v>
      </c>
      <c r="C113" s="3041">
        <v>4822707</v>
      </c>
      <c r="D113" s="3041" t="s">
        <v>36409</v>
      </c>
      <c r="E113" s="3041" t="s">
        <v>37467</v>
      </c>
      <c r="F113" s="3041" t="s">
        <v>36410</v>
      </c>
      <c r="G113" s="3041" t="s">
        <v>36411</v>
      </c>
      <c r="H113" s="3042">
        <v>36176</v>
      </c>
      <c r="I113" s="3041" t="s">
        <v>36412</v>
      </c>
      <c r="J113" s="3041" t="s">
        <v>37375</v>
      </c>
      <c r="K113" s="3041" t="s">
        <v>37831</v>
      </c>
      <c r="L113" s="3045" t="s">
        <v>37832</v>
      </c>
      <c r="M113" s="3041" t="s">
        <v>37451</v>
      </c>
      <c r="N113" s="3041" t="s">
        <v>37477</v>
      </c>
      <c r="O113" s="3041" t="s">
        <v>37733</v>
      </c>
      <c r="P113" s="3041" t="s">
        <v>37454</v>
      </c>
      <c r="Q113" s="3041" t="s">
        <v>37462</v>
      </c>
      <c r="R113" s="3041" t="s">
        <v>37456</v>
      </c>
      <c r="S113" s="3041"/>
      <c r="T113" s="3041" t="s">
        <v>37479</v>
      </c>
      <c r="U113" s="3041" t="s">
        <v>37496</v>
      </c>
      <c r="V113" s="3041" t="s">
        <v>1538</v>
      </c>
      <c r="W113" s="3041" t="s">
        <v>37458</v>
      </c>
      <c r="X113" s="3041" t="s">
        <v>37458</v>
      </c>
      <c r="Y113" s="3043" t="s">
        <v>37459</v>
      </c>
      <c r="Z113" s="3038"/>
      <c r="AA113" s="3038"/>
      <c r="AB113" s="3038"/>
      <c r="AC113" s="3038"/>
      <c r="AD113" s="3038"/>
      <c r="AE113" s="3038"/>
    </row>
    <row r="114" spans="1:31" s="3039" customFormat="1" ht="15">
      <c r="A114" s="3033">
        <v>45673.773971446761</v>
      </c>
      <c r="B114" s="3034" t="s">
        <v>35477</v>
      </c>
      <c r="C114" s="3034">
        <v>6346074</v>
      </c>
      <c r="D114" s="3034" t="s">
        <v>35477</v>
      </c>
      <c r="E114" s="3034" t="s">
        <v>37449</v>
      </c>
      <c r="F114" s="3034" t="s">
        <v>35478</v>
      </c>
      <c r="G114" s="3034" t="s">
        <v>35479</v>
      </c>
      <c r="H114" s="3036">
        <v>37848</v>
      </c>
      <c r="I114" s="3035" t="s">
        <v>35480</v>
      </c>
      <c r="J114" s="3034" t="s">
        <v>37375</v>
      </c>
      <c r="K114" s="3034" t="s">
        <v>37833</v>
      </c>
      <c r="L114" s="3046" t="s">
        <v>37834</v>
      </c>
      <c r="M114" s="3034" t="s">
        <v>37552</v>
      </c>
      <c r="N114" s="3034" t="s">
        <v>37452</v>
      </c>
      <c r="O114" s="3034" t="s">
        <v>37453</v>
      </c>
      <c r="P114" s="3034" t="s">
        <v>37454</v>
      </c>
      <c r="Q114" s="3034" t="s">
        <v>37462</v>
      </c>
      <c r="R114" s="3034" t="s">
        <v>37456</v>
      </c>
      <c r="S114" s="3034"/>
      <c r="T114" s="3034" t="s">
        <v>37457</v>
      </c>
      <c r="U114" s="3034" t="s">
        <v>5279</v>
      </c>
      <c r="V114" s="3034" t="s">
        <v>37835</v>
      </c>
      <c r="W114" s="3034" t="s">
        <v>37458</v>
      </c>
      <c r="X114" s="3034" t="s">
        <v>37458</v>
      </c>
      <c r="Y114" s="3037" t="s">
        <v>37459</v>
      </c>
      <c r="Z114" s="3038"/>
      <c r="AA114" s="3038"/>
      <c r="AB114" s="3038"/>
      <c r="AC114" s="3038"/>
      <c r="AD114" s="3038"/>
      <c r="AE114" s="3038"/>
    </row>
    <row r="115" spans="1:31" s="3039" customFormat="1" ht="15">
      <c r="A115" s="3040">
        <v>45673.816465462965</v>
      </c>
      <c r="B115" s="3041" t="s">
        <v>37836</v>
      </c>
      <c r="C115" s="3041">
        <v>6404814</v>
      </c>
      <c r="D115" s="3041" t="s">
        <v>35717</v>
      </c>
      <c r="E115" s="3041" t="s">
        <v>37449</v>
      </c>
      <c r="F115" s="3041" t="s">
        <v>35718</v>
      </c>
      <c r="G115" s="3041" t="s">
        <v>35719</v>
      </c>
      <c r="H115" s="3042">
        <v>33042</v>
      </c>
      <c r="I115" s="3044" t="s">
        <v>35720</v>
      </c>
      <c r="J115" s="3041" t="s">
        <v>37375</v>
      </c>
      <c r="K115" s="3041" t="s">
        <v>37837</v>
      </c>
      <c r="L115" s="3045" t="s">
        <v>37838</v>
      </c>
      <c r="M115" s="3041" t="s">
        <v>37451</v>
      </c>
      <c r="N115" s="3041" t="s">
        <v>37452</v>
      </c>
      <c r="O115" s="3041" t="s">
        <v>37487</v>
      </c>
      <c r="P115" s="3041" t="s">
        <v>37454</v>
      </c>
      <c r="Q115" s="3041" t="s">
        <v>37462</v>
      </c>
      <c r="R115" s="3041" t="s">
        <v>37456</v>
      </c>
      <c r="S115" s="3041"/>
      <c r="T115" s="3041" t="s">
        <v>37457</v>
      </c>
      <c r="U115" s="3041" t="s">
        <v>37464</v>
      </c>
      <c r="V115" s="3041" t="s">
        <v>37839</v>
      </c>
      <c r="W115" s="3041" t="s">
        <v>37458</v>
      </c>
      <c r="X115" s="3041" t="s">
        <v>37458</v>
      </c>
      <c r="Y115" s="3043" t="s">
        <v>37459</v>
      </c>
      <c r="Z115" s="3038"/>
      <c r="AA115" s="3038"/>
      <c r="AB115" s="3038"/>
      <c r="AC115" s="3038"/>
      <c r="AD115" s="3038"/>
      <c r="AE115" s="3038"/>
    </row>
    <row r="116" spans="1:31" s="3039" customFormat="1" ht="15">
      <c r="A116" s="3033">
        <v>45673.833771203703</v>
      </c>
      <c r="B116" s="3034" t="s">
        <v>35724</v>
      </c>
      <c r="C116" s="3034">
        <v>1829541</v>
      </c>
      <c r="D116" s="3034" t="s">
        <v>35724</v>
      </c>
      <c r="E116" s="3034" t="s">
        <v>37474</v>
      </c>
      <c r="F116" s="3034" t="s">
        <v>35725</v>
      </c>
      <c r="G116" s="3034" t="s">
        <v>35726</v>
      </c>
      <c r="H116" s="3036">
        <v>29767</v>
      </c>
      <c r="I116" s="3035" t="s">
        <v>35727</v>
      </c>
      <c r="J116" s="3034" t="s">
        <v>37368</v>
      </c>
      <c r="K116" s="3034" t="s">
        <v>37840</v>
      </c>
      <c r="L116" s="3046" t="s">
        <v>37841</v>
      </c>
      <c r="M116" s="3034" t="s">
        <v>37451</v>
      </c>
      <c r="N116" s="3034" t="s">
        <v>37477</v>
      </c>
      <c r="O116" s="3034" t="s">
        <v>37842</v>
      </c>
      <c r="P116" s="3034" t="s">
        <v>37454</v>
      </c>
      <c r="Q116" s="3034" t="s">
        <v>37462</v>
      </c>
      <c r="R116" s="3034" t="s">
        <v>37456</v>
      </c>
      <c r="S116" s="3034"/>
      <c r="T116" s="3034" t="s">
        <v>37479</v>
      </c>
      <c r="U116" s="3034" t="s">
        <v>37464</v>
      </c>
      <c r="V116" s="3034" t="s">
        <v>37843</v>
      </c>
      <c r="W116" s="3034" t="s">
        <v>37458</v>
      </c>
      <c r="X116" s="3034" t="s">
        <v>37458</v>
      </c>
      <c r="Y116" s="3037" t="s">
        <v>37459</v>
      </c>
      <c r="Z116" s="3038"/>
      <c r="AA116" s="3038"/>
      <c r="AB116" s="3038"/>
      <c r="AC116" s="3038"/>
      <c r="AD116" s="3038"/>
      <c r="AE116" s="3038"/>
    </row>
    <row r="117" spans="1:31" s="3039" customFormat="1" ht="15">
      <c r="A117" s="3040">
        <v>45673.841671145834</v>
      </c>
      <c r="B117" s="3041" t="s">
        <v>35685</v>
      </c>
      <c r="C117" s="3041">
        <v>5389619</v>
      </c>
      <c r="D117" s="3041" t="s">
        <v>35685</v>
      </c>
      <c r="E117" s="3041" t="s">
        <v>37467</v>
      </c>
      <c r="F117" s="3041" t="s">
        <v>35686</v>
      </c>
      <c r="G117" s="3041" t="s">
        <v>35687</v>
      </c>
      <c r="H117" s="3042">
        <v>34132</v>
      </c>
      <c r="I117" s="3044" t="s">
        <v>35688</v>
      </c>
      <c r="J117" s="3041" t="s">
        <v>37375</v>
      </c>
      <c r="K117" s="3041" t="s">
        <v>37844</v>
      </c>
      <c r="L117" s="3045" t="s">
        <v>37845</v>
      </c>
      <c r="M117" s="3041" t="s">
        <v>37451</v>
      </c>
      <c r="N117" s="3041" t="s">
        <v>37477</v>
      </c>
      <c r="O117" s="3041" t="s">
        <v>37846</v>
      </c>
      <c r="P117" s="3041" t="s">
        <v>37454</v>
      </c>
      <c r="Q117" s="3041" t="s">
        <v>37462</v>
      </c>
      <c r="R117" s="3041" t="s">
        <v>37456</v>
      </c>
      <c r="S117" s="3041"/>
      <c r="T117" s="3041" t="s">
        <v>37463</v>
      </c>
      <c r="U117" s="3041" t="s">
        <v>5279</v>
      </c>
      <c r="V117" s="3041" t="s">
        <v>1538</v>
      </c>
      <c r="W117" s="3041" t="s">
        <v>37458</v>
      </c>
      <c r="X117" s="3041" t="s">
        <v>37458</v>
      </c>
      <c r="Y117" s="3043" t="s">
        <v>37459</v>
      </c>
      <c r="Z117" s="3038"/>
      <c r="AA117" s="3038"/>
      <c r="AB117" s="3038"/>
      <c r="AC117" s="3038"/>
      <c r="AD117" s="3038"/>
      <c r="AE117" s="3038"/>
    </row>
    <row r="118" spans="1:31" s="3039" customFormat="1" ht="15">
      <c r="A118" s="3033">
        <v>45673.846450243058</v>
      </c>
      <c r="B118" s="3034" t="s">
        <v>37847</v>
      </c>
      <c r="C118" s="3034">
        <v>6394447</v>
      </c>
      <c r="D118" s="3034" t="s">
        <v>36413</v>
      </c>
      <c r="E118" s="3034" t="s">
        <v>37474</v>
      </c>
      <c r="F118" s="3034" t="s">
        <v>36414</v>
      </c>
      <c r="G118" s="3034" t="s">
        <v>36415</v>
      </c>
      <c r="H118" s="3036">
        <v>29453</v>
      </c>
      <c r="I118" s="3035" t="s">
        <v>36416</v>
      </c>
      <c r="J118" s="3034" t="s">
        <v>37368</v>
      </c>
      <c r="K118" s="3034" t="s">
        <v>37848</v>
      </c>
      <c r="L118" s="3046" t="s">
        <v>37849</v>
      </c>
      <c r="M118" s="3034" t="s">
        <v>37451</v>
      </c>
      <c r="N118" s="3034" t="s">
        <v>37452</v>
      </c>
      <c r="O118" s="3034" t="s">
        <v>37688</v>
      </c>
      <c r="P118" s="3034" t="s">
        <v>37454</v>
      </c>
      <c r="Q118" s="3034" t="s">
        <v>37462</v>
      </c>
      <c r="R118" s="3034" t="s">
        <v>37456</v>
      </c>
      <c r="S118" s="3034"/>
      <c r="T118" s="3034" t="s">
        <v>37457</v>
      </c>
      <c r="U118" s="3034" t="s">
        <v>5279</v>
      </c>
      <c r="V118" s="3034" t="s">
        <v>37850</v>
      </c>
      <c r="W118" s="3034" t="s">
        <v>37458</v>
      </c>
      <c r="X118" s="3034" t="s">
        <v>37458</v>
      </c>
      <c r="Y118" s="3037" t="s">
        <v>37459</v>
      </c>
      <c r="Z118" s="3038"/>
      <c r="AA118" s="3038"/>
      <c r="AB118" s="3038"/>
      <c r="AC118" s="3038"/>
      <c r="AD118" s="3038"/>
      <c r="AE118" s="3038"/>
    </row>
    <row r="119" spans="1:31" s="3039" customFormat="1" ht="15">
      <c r="A119" s="3040">
        <v>45673.858419930555</v>
      </c>
      <c r="B119" s="3041" t="s">
        <v>36147</v>
      </c>
      <c r="C119" s="3044" t="s">
        <v>35356</v>
      </c>
      <c r="D119" s="3041" t="s">
        <v>36147</v>
      </c>
      <c r="E119" s="3041" t="s">
        <v>37467</v>
      </c>
      <c r="F119" s="3041" t="s">
        <v>36148</v>
      </c>
      <c r="G119" s="3041" t="s">
        <v>36149</v>
      </c>
      <c r="H119" s="3042">
        <v>30458</v>
      </c>
      <c r="I119" s="3044" t="s">
        <v>36150</v>
      </c>
      <c r="J119" s="3041" t="s">
        <v>37375</v>
      </c>
      <c r="K119" s="3041" t="s">
        <v>37851</v>
      </c>
      <c r="L119" s="3045" t="s">
        <v>37852</v>
      </c>
      <c r="M119" s="3041" t="s">
        <v>37527</v>
      </c>
      <c r="N119" s="3041" t="s">
        <v>37452</v>
      </c>
      <c r="O119" s="3041" t="s">
        <v>37533</v>
      </c>
      <c r="P119" s="3041" t="s">
        <v>37454</v>
      </c>
      <c r="Q119" s="3041" t="s">
        <v>37455</v>
      </c>
      <c r="R119" s="3041" t="s">
        <v>37456</v>
      </c>
      <c r="S119" s="3041"/>
      <c r="T119" s="3041" t="s">
        <v>37463</v>
      </c>
      <c r="U119" s="3041" t="s">
        <v>37464</v>
      </c>
      <c r="V119" s="3041" t="s">
        <v>37853</v>
      </c>
      <c r="W119" s="3041" t="s">
        <v>37458</v>
      </c>
      <c r="X119" s="3041" t="s">
        <v>37586</v>
      </c>
      <c r="Y119" s="3043" t="s">
        <v>37459</v>
      </c>
      <c r="Z119" s="3038"/>
      <c r="AA119" s="3038"/>
      <c r="AB119" s="3038"/>
      <c r="AC119" s="3038"/>
      <c r="AD119" s="3038"/>
      <c r="AE119" s="3038"/>
    </row>
    <row r="120" spans="1:31" s="3039" customFormat="1" ht="15">
      <c r="A120" s="3033">
        <v>45673.863120474532</v>
      </c>
      <c r="B120" s="3034" t="s">
        <v>37854</v>
      </c>
      <c r="C120" s="3035" t="s">
        <v>35356</v>
      </c>
      <c r="D120" s="3034" t="s">
        <v>36135</v>
      </c>
      <c r="E120" s="3034" t="s">
        <v>37449</v>
      </c>
      <c r="F120" s="3034" t="s">
        <v>36136</v>
      </c>
      <c r="G120" s="3034" t="s">
        <v>36137</v>
      </c>
      <c r="H120" s="3036">
        <v>35455</v>
      </c>
      <c r="I120" s="3035" t="s">
        <v>4411</v>
      </c>
      <c r="J120" s="3034" t="s">
        <v>37375</v>
      </c>
      <c r="K120" s="3034" t="s">
        <v>36135</v>
      </c>
      <c r="L120" s="3034" t="s">
        <v>37855</v>
      </c>
      <c r="M120" s="3034" t="s">
        <v>37451</v>
      </c>
      <c r="N120" s="3034" t="s">
        <v>37477</v>
      </c>
      <c r="O120" s="3034" t="s">
        <v>37511</v>
      </c>
      <c r="P120" s="3034" t="s">
        <v>37454</v>
      </c>
      <c r="Q120" s="3034" t="s">
        <v>37455</v>
      </c>
      <c r="R120" s="3034" t="s">
        <v>37456</v>
      </c>
      <c r="S120" s="3034"/>
      <c r="T120" s="3034" t="s">
        <v>37463</v>
      </c>
      <c r="U120" s="3034" t="s">
        <v>37677</v>
      </c>
      <c r="V120" s="3034" t="s">
        <v>1538</v>
      </c>
      <c r="W120" s="3034" t="s">
        <v>37458</v>
      </c>
      <c r="X120" s="3034" t="s">
        <v>37458</v>
      </c>
      <c r="Y120" s="3037" t="s">
        <v>37459</v>
      </c>
      <c r="Z120" s="3038"/>
      <c r="AA120" s="3038"/>
      <c r="AB120" s="3038"/>
      <c r="AC120" s="3038"/>
      <c r="AD120" s="3038"/>
      <c r="AE120" s="3038"/>
    </row>
    <row r="121" spans="1:31" s="3039" customFormat="1" ht="15">
      <c r="A121" s="3040">
        <v>45673.90430332176</v>
      </c>
      <c r="B121" s="3041" t="s">
        <v>35669</v>
      </c>
      <c r="C121" s="3041">
        <v>5500817</v>
      </c>
      <c r="D121" s="3041" t="s">
        <v>35669</v>
      </c>
      <c r="E121" s="3041" t="s">
        <v>37467</v>
      </c>
      <c r="F121" s="3041" t="s">
        <v>35670</v>
      </c>
      <c r="G121" s="3041" t="s">
        <v>35671</v>
      </c>
      <c r="H121" s="3042">
        <v>34465</v>
      </c>
      <c r="I121" s="3044" t="s">
        <v>35672</v>
      </c>
      <c r="J121" s="3041" t="s">
        <v>37375</v>
      </c>
      <c r="K121" s="3041" t="s">
        <v>37856</v>
      </c>
      <c r="L121" s="3045" t="s">
        <v>37857</v>
      </c>
      <c r="M121" s="3041" t="s">
        <v>37451</v>
      </c>
      <c r="N121" s="3041" t="s">
        <v>37452</v>
      </c>
      <c r="O121" s="3041" t="s">
        <v>37533</v>
      </c>
      <c r="P121" s="3041" t="s">
        <v>37454</v>
      </c>
      <c r="Q121" s="3041" t="s">
        <v>37462</v>
      </c>
      <c r="R121" s="3041" t="s">
        <v>37456</v>
      </c>
      <c r="S121" s="3041"/>
      <c r="T121" s="3041" t="s">
        <v>37463</v>
      </c>
      <c r="U121" s="3041" t="s">
        <v>37464</v>
      </c>
      <c r="V121" s="3041" t="s">
        <v>37858</v>
      </c>
      <c r="W121" s="3041" t="s">
        <v>37458</v>
      </c>
      <c r="X121" s="3041" t="s">
        <v>37586</v>
      </c>
      <c r="Y121" s="3043" t="s">
        <v>37459</v>
      </c>
      <c r="Z121" s="3038"/>
      <c r="AA121" s="3038"/>
      <c r="AB121" s="3038"/>
      <c r="AC121" s="3038"/>
      <c r="AD121" s="3038"/>
      <c r="AE121" s="3038"/>
    </row>
    <row r="122" spans="1:31" s="3039" customFormat="1" ht="15">
      <c r="A122" s="3033">
        <v>45673.928351215276</v>
      </c>
      <c r="B122" s="3034" t="s">
        <v>37859</v>
      </c>
      <c r="C122" s="3034">
        <v>6040066</v>
      </c>
      <c r="D122" s="3034" t="s">
        <v>36155</v>
      </c>
      <c r="E122" s="3034" t="s">
        <v>37449</v>
      </c>
      <c r="F122" s="3034" t="s">
        <v>36156</v>
      </c>
      <c r="G122" s="3034" t="s">
        <v>36157</v>
      </c>
      <c r="H122" s="3036">
        <v>35687</v>
      </c>
      <c r="I122" s="3034">
        <v>8105541752</v>
      </c>
      <c r="J122" s="3034" t="s">
        <v>37375</v>
      </c>
      <c r="K122" s="3034" t="s">
        <v>37860</v>
      </c>
      <c r="L122" s="3046" t="s">
        <v>37861</v>
      </c>
      <c r="M122" s="3034" t="s">
        <v>37451</v>
      </c>
      <c r="N122" s="3034" t="s">
        <v>37452</v>
      </c>
      <c r="O122" s="3034" t="s">
        <v>37483</v>
      </c>
      <c r="P122" s="3034" t="s">
        <v>37454</v>
      </c>
      <c r="Q122" s="3034" t="s">
        <v>37455</v>
      </c>
      <c r="R122" s="3034" t="s">
        <v>37456</v>
      </c>
      <c r="S122" s="3034" t="s">
        <v>53</v>
      </c>
      <c r="T122" s="3034" t="s">
        <v>37463</v>
      </c>
      <c r="U122" s="3034" t="s">
        <v>37677</v>
      </c>
      <c r="V122" s="3034" t="s">
        <v>37519</v>
      </c>
      <c r="W122" s="3034" t="s">
        <v>37458</v>
      </c>
      <c r="X122" s="3034" t="s">
        <v>37586</v>
      </c>
      <c r="Y122" s="3037" t="s">
        <v>37459</v>
      </c>
      <c r="Z122" s="3038"/>
      <c r="AA122" s="3038"/>
      <c r="AB122" s="3038"/>
      <c r="AC122" s="3038"/>
      <c r="AD122" s="3038"/>
      <c r="AE122" s="3038"/>
    </row>
    <row r="123" spans="1:31" s="3039" customFormat="1" ht="15">
      <c r="A123" s="3040">
        <v>45673.989513229171</v>
      </c>
      <c r="B123" s="3041" t="s">
        <v>37862</v>
      </c>
      <c r="C123" s="3044" t="s">
        <v>35356</v>
      </c>
      <c r="D123" s="3041" t="s">
        <v>36141</v>
      </c>
      <c r="E123" s="3041" t="s">
        <v>37467</v>
      </c>
      <c r="F123" s="3041" t="s">
        <v>36142</v>
      </c>
      <c r="G123" s="3041" t="s">
        <v>36143</v>
      </c>
      <c r="H123" s="3042">
        <v>35030</v>
      </c>
      <c r="I123" s="3044" t="s">
        <v>36144</v>
      </c>
      <c r="J123" s="3041" t="s">
        <v>37375</v>
      </c>
      <c r="K123" s="3041" t="s">
        <v>37863</v>
      </c>
      <c r="L123" s="3045" t="s">
        <v>37864</v>
      </c>
      <c r="M123" s="3041" t="s">
        <v>37527</v>
      </c>
      <c r="N123" s="3041" t="s">
        <v>37452</v>
      </c>
      <c r="O123" s="3041" t="s">
        <v>37865</v>
      </c>
      <c r="P123" s="3041" t="s">
        <v>37454</v>
      </c>
      <c r="Q123" s="3041" t="s">
        <v>37455</v>
      </c>
      <c r="R123" s="3041" t="s">
        <v>37456</v>
      </c>
      <c r="S123" s="3041"/>
      <c r="T123" s="3041" t="s">
        <v>37479</v>
      </c>
      <c r="U123" s="3041" t="s">
        <v>37496</v>
      </c>
      <c r="V123" s="3041" t="s">
        <v>37814</v>
      </c>
      <c r="W123" s="3041" t="s">
        <v>37458</v>
      </c>
      <c r="X123" s="3041" t="s">
        <v>37458</v>
      </c>
      <c r="Y123" s="3043" t="s">
        <v>37459</v>
      </c>
      <c r="Z123" s="3038"/>
      <c r="AA123" s="3038"/>
      <c r="AB123" s="3038"/>
      <c r="AC123" s="3038"/>
      <c r="AD123" s="3038"/>
      <c r="AE123" s="3038"/>
    </row>
    <row r="124" spans="1:31" s="3039" customFormat="1" ht="15">
      <c r="A124" s="3033">
        <v>45674.313308888886</v>
      </c>
      <c r="B124" s="3034" t="s">
        <v>35728</v>
      </c>
      <c r="C124" s="3034">
        <v>2932931</v>
      </c>
      <c r="D124" s="3034" t="s">
        <v>35728</v>
      </c>
      <c r="E124" s="3034" t="s">
        <v>37467</v>
      </c>
      <c r="F124" s="3034" t="s">
        <v>35729</v>
      </c>
      <c r="G124" s="3034" t="s">
        <v>35730</v>
      </c>
      <c r="H124" s="3036">
        <v>32191</v>
      </c>
      <c r="I124" s="3035" t="s">
        <v>35731</v>
      </c>
      <c r="J124" s="3034" t="s">
        <v>37375</v>
      </c>
      <c r="K124" s="3034" t="s">
        <v>37866</v>
      </c>
      <c r="L124" s="3046" t="s">
        <v>37867</v>
      </c>
      <c r="M124" s="3034" t="s">
        <v>37451</v>
      </c>
      <c r="N124" s="3034" t="s">
        <v>37477</v>
      </c>
      <c r="O124" s="3034" t="s">
        <v>37628</v>
      </c>
      <c r="P124" s="3034" t="s">
        <v>37454</v>
      </c>
      <c r="Q124" s="3034" t="s">
        <v>37462</v>
      </c>
      <c r="R124" s="3034" t="s">
        <v>37456</v>
      </c>
      <c r="S124" s="3034"/>
      <c r="T124" s="3034" t="s">
        <v>37457</v>
      </c>
      <c r="U124" s="3034" t="s">
        <v>37496</v>
      </c>
      <c r="V124" s="3034" t="s">
        <v>2320</v>
      </c>
      <c r="W124" s="3034" t="s">
        <v>37458</v>
      </c>
      <c r="X124" s="3034" t="s">
        <v>37458</v>
      </c>
      <c r="Y124" s="3037" t="s">
        <v>37459</v>
      </c>
      <c r="Z124" s="3038"/>
      <c r="AA124" s="3038"/>
      <c r="AB124" s="3038"/>
      <c r="AC124" s="3038"/>
      <c r="AD124" s="3038"/>
      <c r="AE124" s="3038"/>
    </row>
    <row r="125" spans="1:31" s="3039" customFormat="1" ht="15">
      <c r="A125" s="3040">
        <v>45674.366206446764</v>
      </c>
      <c r="B125" s="3041" t="s">
        <v>35732</v>
      </c>
      <c r="C125" s="3041">
        <v>5277291</v>
      </c>
      <c r="D125" s="3041" t="s">
        <v>35732</v>
      </c>
      <c r="E125" s="3041" t="s">
        <v>37474</v>
      </c>
      <c r="F125" s="3041" t="s">
        <v>35733</v>
      </c>
      <c r="G125" s="3041" t="s">
        <v>35734</v>
      </c>
      <c r="H125" s="3042">
        <v>35428</v>
      </c>
      <c r="I125" s="3044" t="s">
        <v>35735</v>
      </c>
      <c r="J125" s="3041" t="s">
        <v>37368</v>
      </c>
      <c r="K125" s="3041" t="s">
        <v>37868</v>
      </c>
      <c r="L125" s="3045" t="s">
        <v>37869</v>
      </c>
      <c r="M125" s="3041" t="s">
        <v>37527</v>
      </c>
      <c r="N125" s="3041" t="s">
        <v>37452</v>
      </c>
      <c r="O125" s="3041" t="s">
        <v>37508</v>
      </c>
      <c r="P125" s="3041" t="s">
        <v>37454</v>
      </c>
      <c r="Q125" s="3041" t="s">
        <v>37462</v>
      </c>
      <c r="R125" s="3041" t="s">
        <v>37456</v>
      </c>
      <c r="S125" s="3041"/>
      <c r="T125" s="3041" t="s">
        <v>37463</v>
      </c>
      <c r="U125" s="3041" t="s">
        <v>37496</v>
      </c>
      <c r="V125" s="3041" t="s">
        <v>37463</v>
      </c>
      <c r="W125" s="3041" t="s">
        <v>37458</v>
      </c>
      <c r="X125" s="3041" t="s">
        <v>37458</v>
      </c>
      <c r="Y125" s="3043" t="s">
        <v>37459</v>
      </c>
      <c r="Z125" s="3038"/>
      <c r="AA125" s="3038"/>
      <c r="AB125" s="3038"/>
      <c r="AC125" s="3038"/>
      <c r="AD125" s="3038"/>
      <c r="AE125" s="3038"/>
    </row>
    <row r="126" spans="1:31" s="3039" customFormat="1" ht="15">
      <c r="A126" s="3033">
        <v>45674.406650370365</v>
      </c>
      <c r="B126" s="3034" t="s">
        <v>37870</v>
      </c>
      <c r="C126" s="3034">
        <v>6044303</v>
      </c>
      <c r="D126" s="3034" t="s">
        <v>35752</v>
      </c>
      <c r="E126" s="3034" t="s">
        <v>37474</v>
      </c>
      <c r="F126" s="3034" t="s">
        <v>35753</v>
      </c>
      <c r="G126" s="3034" t="s">
        <v>35754</v>
      </c>
      <c r="H126" s="3036">
        <v>26473</v>
      </c>
      <c r="I126" s="3035" t="s">
        <v>35755</v>
      </c>
      <c r="J126" s="3034" t="s">
        <v>37368</v>
      </c>
      <c r="K126" s="3034" t="s">
        <v>35752</v>
      </c>
      <c r="L126" s="3046" t="s">
        <v>37871</v>
      </c>
      <c r="M126" s="3034" t="s">
        <v>37451</v>
      </c>
      <c r="N126" s="3034" t="s">
        <v>37452</v>
      </c>
      <c r="O126" s="3034" t="s">
        <v>37501</v>
      </c>
      <c r="P126" s="3034" t="s">
        <v>37454</v>
      </c>
      <c r="Q126" s="3034" t="s">
        <v>37462</v>
      </c>
      <c r="R126" s="3034" t="s">
        <v>37456</v>
      </c>
      <c r="S126" s="3034"/>
      <c r="T126" s="3034" t="s">
        <v>37463</v>
      </c>
      <c r="U126" s="3034" t="s">
        <v>37464</v>
      </c>
      <c r="V126" s="3034" t="s">
        <v>37872</v>
      </c>
      <c r="W126" s="3034" t="s">
        <v>37458</v>
      </c>
      <c r="X126" s="3034" t="s">
        <v>37458</v>
      </c>
      <c r="Y126" s="3037" t="s">
        <v>37459</v>
      </c>
      <c r="Z126" s="3038"/>
      <c r="AA126" s="3038"/>
      <c r="AB126" s="3038"/>
      <c r="AC126" s="3038"/>
      <c r="AD126" s="3038"/>
      <c r="AE126" s="3038"/>
    </row>
    <row r="127" spans="1:31" s="3039" customFormat="1" ht="15">
      <c r="A127" s="3040">
        <v>45674.424204016206</v>
      </c>
      <c r="B127" s="3041" t="s">
        <v>35763</v>
      </c>
      <c r="C127" s="3041">
        <v>6053412</v>
      </c>
      <c r="D127" s="3041" t="s">
        <v>35763</v>
      </c>
      <c r="E127" s="3041" t="s">
        <v>37449</v>
      </c>
      <c r="F127" s="3041" t="s">
        <v>35764</v>
      </c>
      <c r="G127" s="3041" t="s">
        <v>35765</v>
      </c>
      <c r="H127" s="3042">
        <v>37027</v>
      </c>
      <c r="I127" s="3044" t="s">
        <v>35766</v>
      </c>
      <c r="J127" s="3041" t="s">
        <v>37375</v>
      </c>
      <c r="K127" s="3041" t="s">
        <v>37873</v>
      </c>
      <c r="L127" s="3045" t="s">
        <v>37874</v>
      </c>
      <c r="M127" s="3041" t="s">
        <v>37451</v>
      </c>
      <c r="N127" s="3041" t="s">
        <v>37452</v>
      </c>
      <c r="O127" s="3041" t="s">
        <v>37508</v>
      </c>
      <c r="P127" s="3041" t="s">
        <v>37454</v>
      </c>
      <c r="Q127" s="3041" t="s">
        <v>37462</v>
      </c>
      <c r="R127" s="3041" t="s">
        <v>37456</v>
      </c>
      <c r="S127" s="3041"/>
      <c r="T127" s="3041" t="s">
        <v>37463</v>
      </c>
      <c r="U127" s="3041" t="s">
        <v>37464</v>
      </c>
      <c r="V127" s="3041" t="s">
        <v>37875</v>
      </c>
      <c r="W127" s="3041" t="s">
        <v>37458</v>
      </c>
      <c r="X127" s="3041" t="s">
        <v>37458</v>
      </c>
      <c r="Y127" s="3043" t="s">
        <v>37459</v>
      </c>
      <c r="Z127" s="3038"/>
      <c r="AA127" s="3038"/>
      <c r="AB127" s="3038"/>
      <c r="AC127" s="3038"/>
      <c r="AD127" s="3038"/>
      <c r="AE127" s="3038"/>
    </row>
    <row r="128" spans="1:31" s="3039" customFormat="1" ht="15">
      <c r="A128" s="3033">
        <v>45674.441553229168</v>
      </c>
      <c r="B128" s="3034" t="s">
        <v>36165</v>
      </c>
      <c r="C128" s="3034">
        <v>6184768</v>
      </c>
      <c r="D128" s="3034" t="s">
        <v>36165</v>
      </c>
      <c r="E128" s="3034" t="s">
        <v>37474</v>
      </c>
      <c r="F128" s="3034" t="s">
        <v>35899</v>
      </c>
      <c r="G128" s="3034" t="s">
        <v>36166</v>
      </c>
      <c r="H128" s="3036">
        <v>35832</v>
      </c>
      <c r="I128" s="3035" t="s">
        <v>36167</v>
      </c>
      <c r="J128" s="3034" t="s">
        <v>37368</v>
      </c>
      <c r="K128" s="3034" t="s">
        <v>37876</v>
      </c>
      <c r="L128" s="3046" t="s">
        <v>37877</v>
      </c>
      <c r="M128" s="3034" t="s">
        <v>37451</v>
      </c>
      <c r="N128" s="3034" t="s">
        <v>37452</v>
      </c>
      <c r="O128" s="3034" t="s">
        <v>37538</v>
      </c>
      <c r="P128" s="3034" t="s">
        <v>37454</v>
      </c>
      <c r="Q128" s="3034" t="s">
        <v>37455</v>
      </c>
      <c r="R128" s="3034" t="s">
        <v>37456</v>
      </c>
      <c r="S128" s="3034"/>
      <c r="T128" s="3034" t="s">
        <v>37463</v>
      </c>
      <c r="U128" s="3034" t="s">
        <v>37464</v>
      </c>
      <c r="V128" s="3034" t="s">
        <v>37878</v>
      </c>
      <c r="W128" s="3034" t="s">
        <v>37879</v>
      </c>
      <c r="X128" s="3034" t="s">
        <v>37586</v>
      </c>
      <c r="Y128" s="3037" t="s">
        <v>37459</v>
      </c>
      <c r="Z128" s="3038"/>
      <c r="AA128" s="3038"/>
      <c r="AB128" s="3038"/>
      <c r="AC128" s="3038"/>
      <c r="AD128" s="3038"/>
      <c r="AE128" s="3038"/>
    </row>
    <row r="129" spans="1:31" s="3039" customFormat="1" ht="15">
      <c r="A129" s="3040">
        <v>45674.460256990744</v>
      </c>
      <c r="B129" s="3041" t="s">
        <v>37880</v>
      </c>
      <c r="C129" s="3041">
        <v>5579633</v>
      </c>
      <c r="D129" s="3041" t="s">
        <v>36168</v>
      </c>
      <c r="E129" s="3041" t="s">
        <v>37449</v>
      </c>
      <c r="F129" s="3041" t="s">
        <v>35573</v>
      </c>
      <c r="G129" s="3041" t="s">
        <v>36169</v>
      </c>
      <c r="H129" s="3042">
        <v>36102</v>
      </c>
      <c r="I129" s="3044" t="s">
        <v>36170</v>
      </c>
      <c r="J129" s="3041" t="s">
        <v>37375</v>
      </c>
      <c r="K129" s="3041" t="s">
        <v>37881</v>
      </c>
      <c r="L129" s="3045" t="s">
        <v>37882</v>
      </c>
      <c r="M129" s="3041" t="s">
        <v>37451</v>
      </c>
      <c r="N129" s="3041" t="s">
        <v>37477</v>
      </c>
      <c r="O129" s="3041" t="s">
        <v>37492</v>
      </c>
      <c r="P129" s="3041" t="s">
        <v>37454</v>
      </c>
      <c r="Q129" s="3041" t="s">
        <v>37455</v>
      </c>
      <c r="R129" s="3041" t="s">
        <v>37456</v>
      </c>
      <c r="S129" s="3041"/>
      <c r="T129" s="3041" t="s">
        <v>37463</v>
      </c>
      <c r="U129" s="3041" t="s">
        <v>37496</v>
      </c>
      <c r="V129" s="3041" t="s">
        <v>37883</v>
      </c>
      <c r="W129" s="3041" t="s">
        <v>37458</v>
      </c>
      <c r="X129" s="3041" t="s">
        <v>37458</v>
      </c>
      <c r="Y129" s="3043" t="s">
        <v>37459</v>
      </c>
      <c r="Z129" s="3038"/>
      <c r="AA129" s="3038"/>
      <c r="AB129" s="3038"/>
      <c r="AC129" s="3038"/>
      <c r="AD129" s="3038"/>
      <c r="AE129" s="3038"/>
    </row>
    <row r="130" spans="1:31" s="3039" customFormat="1" ht="15">
      <c r="A130" s="3033">
        <v>45674.468877557869</v>
      </c>
      <c r="B130" s="3034" t="s">
        <v>37884</v>
      </c>
      <c r="C130" s="3035" t="s">
        <v>35356</v>
      </c>
      <c r="D130" s="3034" t="s">
        <v>37884</v>
      </c>
      <c r="E130" s="3034" t="s">
        <v>37449</v>
      </c>
      <c r="F130" s="3034" t="s">
        <v>35750</v>
      </c>
      <c r="G130" s="3034" t="s">
        <v>35751</v>
      </c>
      <c r="H130" s="3036">
        <v>30715</v>
      </c>
      <c r="I130" s="3035" t="s">
        <v>37885</v>
      </c>
      <c r="J130" s="3034" t="s">
        <v>37375</v>
      </c>
      <c r="K130" s="3034" t="s">
        <v>37886</v>
      </c>
      <c r="L130" s="3046" t="s">
        <v>37887</v>
      </c>
      <c r="M130" s="3034" t="s">
        <v>37451</v>
      </c>
      <c r="N130" s="3034" t="s">
        <v>37452</v>
      </c>
      <c r="O130" s="3034" t="s">
        <v>37703</v>
      </c>
      <c r="P130" s="3034" t="s">
        <v>37454</v>
      </c>
      <c r="Q130" s="3034" t="s">
        <v>37462</v>
      </c>
      <c r="R130" s="3034" t="s">
        <v>37456</v>
      </c>
      <c r="S130" s="3034"/>
      <c r="T130" s="3034" t="s">
        <v>37463</v>
      </c>
      <c r="U130" s="3034" t="s">
        <v>37464</v>
      </c>
      <c r="V130" s="3034" t="s">
        <v>37888</v>
      </c>
      <c r="W130" s="3034" t="s">
        <v>37458</v>
      </c>
      <c r="X130" s="3034" t="s">
        <v>37458</v>
      </c>
      <c r="Y130" s="3037" t="s">
        <v>37459</v>
      </c>
      <c r="Z130" s="3038"/>
      <c r="AA130" s="3038"/>
      <c r="AB130" s="3038"/>
      <c r="AC130" s="3038"/>
      <c r="AD130" s="3038"/>
      <c r="AE130" s="3038"/>
    </row>
    <row r="131" spans="1:31" s="3039" customFormat="1" ht="15">
      <c r="A131" s="3040">
        <v>45674.511138981485</v>
      </c>
      <c r="B131" s="3041" t="s">
        <v>36151</v>
      </c>
      <c r="C131" s="3044" t="s">
        <v>35356</v>
      </c>
      <c r="D131" s="3041" t="s">
        <v>36151</v>
      </c>
      <c r="E131" s="3041" t="s">
        <v>37467</v>
      </c>
      <c r="F131" s="3041" t="s">
        <v>36152</v>
      </c>
      <c r="G131" s="3041" t="s">
        <v>36153</v>
      </c>
      <c r="H131" s="3042">
        <v>34063</v>
      </c>
      <c r="I131" s="3044" t="s">
        <v>36154</v>
      </c>
      <c r="J131" s="3041" t="s">
        <v>37375</v>
      </c>
      <c r="K131" s="3041" t="s">
        <v>37889</v>
      </c>
      <c r="L131" s="3045" t="s">
        <v>37890</v>
      </c>
      <c r="M131" s="3041" t="s">
        <v>37451</v>
      </c>
      <c r="N131" s="3041" t="s">
        <v>37452</v>
      </c>
      <c r="O131" s="3041" t="s">
        <v>37501</v>
      </c>
      <c r="P131" s="3041" t="s">
        <v>37454</v>
      </c>
      <c r="Q131" s="3041" t="s">
        <v>37455</v>
      </c>
      <c r="R131" s="3041" t="s">
        <v>37456</v>
      </c>
      <c r="S131" s="3041"/>
      <c r="T131" s="3041" t="s">
        <v>37457</v>
      </c>
      <c r="U131" s="3041" t="s">
        <v>37464</v>
      </c>
      <c r="V131" s="3041" t="s">
        <v>37891</v>
      </c>
      <c r="W131" s="3041" t="s">
        <v>37458</v>
      </c>
      <c r="X131" s="3041" t="s">
        <v>37458</v>
      </c>
      <c r="Y131" s="3043" t="s">
        <v>37459</v>
      </c>
      <c r="Z131" s="3038"/>
      <c r="AA131" s="3038"/>
      <c r="AB131" s="3038"/>
      <c r="AC131" s="3038"/>
      <c r="AD131" s="3038"/>
      <c r="AE131" s="3038"/>
    </row>
    <row r="132" spans="1:31" s="3039" customFormat="1" ht="15">
      <c r="A132" s="3033">
        <v>45674.537993935184</v>
      </c>
      <c r="B132" s="3034" t="s">
        <v>35599</v>
      </c>
      <c r="C132" s="3034">
        <v>5509096</v>
      </c>
      <c r="D132" s="3034" t="s">
        <v>35599</v>
      </c>
      <c r="E132" s="3034" t="s">
        <v>37467</v>
      </c>
      <c r="F132" s="3034" t="s">
        <v>35600</v>
      </c>
      <c r="G132" s="3034" t="s">
        <v>35601</v>
      </c>
      <c r="H132" s="3036">
        <v>31870</v>
      </c>
      <c r="I132" s="3035" t="s">
        <v>35602</v>
      </c>
      <c r="J132" s="3034" t="s">
        <v>37375</v>
      </c>
      <c r="K132" s="3034" t="s">
        <v>37892</v>
      </c>
      <c r="L132" s="3046" t="s">
        <v>37893</v>
      </c>
      <c r="M132" s="3034" t="s">
        <v>37451</v>
      </c>
      <c r="N132" s="3034" t="s">
        <v>37452</v>
      </c>
      <c r="O132" s="3034" t="s">
        <v>37483</v>
      </c>
      <c r="P132" s="3034" t="s">
        <v>37454</v>
      </c>
      <c r="Q132" s="3034" t="s">
        <v>37462</v>
      </c>
      <c r="R132" s="3034" t="s">
        <v>37456</v>
      </c>
      <c r="S132" s="3034"/>
      <c r="T132" s="3034" t="s">
        <v>37457</v>
      </c>
      <c r="U132" s="3034" t="s">
        <v>37464</v>
      </c>
      <c r="V132" s="3034" t="s">
        <v>37894</v>
      </c>
      <c r="W132" s="3034" t="s">
        <v>37458</v>
      </c>
      <c r="X132" s="3034" t="s">
        <v>37458</v>
      </c>
      <c r="Y132" s="3037" t="s">
        <v>37459</v>
      </c>
      <c r="Z132" s="3038"/>
      <c r="AA132" s="3038"/>
      <c r="AB132" s="3038"/>
      <c r="AC132" s="3038"/>
      <c r="AD132" s="3038"/>
      <c r="AE132" s="3038"/>
    </row>
    <row r="133" spans="1:31" s="3039" customFormat="1" ht="15">
      <c r="A133" s="3040">
        <v>45674.559632615739</v>
      </c>
      <c r="B133" s="3041" t="s">
        <v>35759</v>
      </c>
      <c r="C133" s="3041">
        <v>3924321</v>
      </c>
      <c r="D133" s="3041" t="s">
        <v>35759</v>
      </c>
      <c r="E133" s="3041" t="s">
        <v>37467</v>
      </c>
      <c r="F133" s="3041" t="s">
        <v>35761</v>
      </c>
      <c r="G133" s="3041" t="s">
        <v>35762</v>
      </c>
      <c r="H133" s="3042">
        <v>33858</v>
      </c>
      <c r="I133" s="3044" t="s">
        <v>35760</v>
      </c>
      <c r="J133" s="3041" t="s">
        <v>37375</v>
      </c>
      <c r="K133" s="3041" t="s">
        <v>37895</v>
      </c>
      <c r="L133" s="3045" t="s">
        <v>37896</v>
      </c>
      <c r="M133" s="3041" t="s">
        <v>37451</v>
      </c>
      <c r="N133" s="3041" t="s">
        <v>37477</v>
      </c>
      <c r="O133" s="3041" t="s">
        <v>37533</v>
      </c>
      <c r="P133" s="3041" t="s">
        <v>37454</v>
      </c>
      <c r="Q133" s="3041" t="s">
        <v>37462</v>
      </c>
      <c r="R133" s="3041" t="s">
        <v>37456</v>
      </c>
      <c r="S133" s="3041"/>
      <c r="T133" s="3041" t="s">
        <v>37463</v>
      </c>
      <c r="U133" s="3041" t="s">
        <v>37677</v>
      </c>
      <c r="V133" s="3041" t="s">
        <v>37897</v>
      </c>
      <c r="W133" s="3041" t="s">
        <v>37458</v>
      </c>
      <c r="X133" s="3041" t="s">
        <v>37458</v>
      </c>
      <c r="Y133" s="3043" t="s">
        <v>37459</v>
      </c>
      <c r="Z133" s="3038"/>
      <c r="AA133" s="3038"/>
      <c r="AB133" s="3038"/>
      <c r="AC133" s="3038"/>
      <c r="AD133" s="3038"/>
      <c r="AE133" s="3038"/>
    </row>
    <row r="134" spans="1:31" s="3039" customFormat="1" ht="15">
      <c r="A134" s="3033">
        <v>45674.575302731479</v>
      </c>
      <c r="B134" s="3034" t="s">
        <v>37898</v>
      </c>
      <c r="C134" s="3034">
        <v>5397550</v>
      </c>
      <c r="D134" s="3034" t="s">
        <v>36381</v>
      </c>
      <c r="E134" s="3034" t="s">
        <v>37449</v>
      </c>
      <c r="F134" s="3034" t="s">
        <v>35866</v>
      </c>
      <c r="G134" s="3034" t="s">
        <v>36372</v>
      </c>
      <c r="H134" s="3036">
        <v>34853</v>
      </c>
      <c r="I134" s="3035" t="s">
        <v>36386</v>
      </c>
      <c r="J134" s="3034" t="s">
        <v>37375</v>
      </c>
      <c r="K134" s="3034" t="s">
        <v>37899</v>
      </c>
      <c r="L134" s="3046" t="s">
        <v>37900</v>
      </c>
      <c r="M134" s="3034" t="s">
        <v>37451</v>
      </c>
      <c r="N134" s="3034" t="s">
        <v>37477</v>
      </c>
      <c r="O134" s="3034" t="s">
        <v>37733</v>
      </c>
      <c r="P134" s="3034" t="s">
        <v>37633</v>
      </c>
      <c r="Q134" s="3034" t="s">
        <v>37634</v>
      </c>
      <c r="R134" s="3034" t="s">
        <v>37634</v>
      </c>
      <c r="S134" s="3034" t="s">
        <v>53</v>
      </c>
      <c r="T134" s="3034" t="s">
        <v>37479</v>
      </c>
      <c r="U134" s="3034" t="s">
        <v>37677</v>
      </c>
      <c r="V134" s="3034" t="s">
        <v>37901</v>
      </c>
      <c r="W134" s="3034" t="s">
        <v>37458</v>
      </c>
      <c r="X134" s="3034" t="s">
        <v>37458</v>
      </c>
      <c r="Y134" s="3037" t="s">
        <v>37459</v>
      </c>
      <c r="Z134" s="3038"/>
      <c r="AA134" s="3038"/>
      <c r="AB134" s="3038"/>
      <c r="AC134" s="3038"/>
      <c r="AD134" s="3038"/>
      <c r="AE134" s="3038"/>
    </row>
    <row r="135" spans="1:31" s="3039" customFormat="1" ht="15">
      <c r="A135" s="3040">
        <v>45674.579608298613</v>
      </c>
      <c r="B135" s="3041" t="s">
        <v>35746</v>
      </c>
      <c r="C135" s="3041">
        <v>6406450</v>
      </c>
      <c r="D135" s="3041" t="s">
        <v>35746</v>
      </c>
      <c r="E135" s="3041" t="s">
        <v>37467</v>
      </c>
      <c r="F135" s="3041" t="s">
        <v>35747</v>
      </c>
      <c r="G135" s="3041" t="s">
        <v>35748</v>
      </c>
      <c r="H135" s="3042">
        <v>35900</v>
      </c>
      <c r="I135" s="3044" t="s">
        <v>35749</v>
      </c>
      <c r="J135" s="3041" t="s">
        <v>37375</v>
      </c>
      <c r="K135" s="3041" t="s">
        <v>37902</v>
      </c>
      <c r="L135" s="3045" t="s">
        <v>37903</v>
      </c>
      <c r="M135" s="3041" t="s">
        <v>37451</v>
      </c>
      <c r="N135" s="3041" t="s">
        <v>37452</v>
      </c>
      <c r="O135" s="3041" t="s">
        <v>37508</v>
      </c>
      <c r="P135" s="3041" t="s">
        <v>37454</v>
      </c>
      <c r="Q135" s="3041" t="s">
        <v>37462</v>
      </c>
      <c r="R135" s="3041" t="s">
        <v>37456</v>
      </c>
      <c r="S135" s="3041"/>
      <c r="T135" s="3041" t="s">
        <v>37463</v>
      </c>
      <c r="U135" s="3041" t="s">
        <v>37464</v>
      </c>
      <c r="V135" s="3041" t="s">
        <v>37904</v>
      </c>
      <c r="W135" s="3041" t="s">
        <v>37458</v>
      </c>
      <c r="X135" s="3041" t="s">
        <v>37458</v>
      </c>
      <c r="Y135" s="3043" t="s">
        <v>37459</v>
      </c>
      <c r="Z135" s="3038"/>
      <c r="AA135" s="3038"/>
      <c r="AB135" s="3038"/>
      <c r="AC135" s="3038"/>
      <c r="AD135" s="3038"/>
      <c r="AE135" s="3038"/>
    </row>
    <row r="136" spans="1:31" s="3039" customFormat="1" ht="15">
      <c r="A136" s="3033">
        <v>45674.585317210644</v>
      </c>
      <c r="B136" s="3034" t="s">
        <v>36158</v>
      </c>
      <c r="C136" s="3034">
        <v>4807415</v>
      </c>
      <c r="D136" s="3034" t="s">
        <v>36158</v>
      </c>
      <c r="E136" s="3034" t="s">
        <v>37474</v>
      </c>
      <c r="F136" s="3034" t="s">
        <v>36159</v>
      </c>
      <c r="G136" s="3034" t="s">
        <v>35628</v>
      </c>
      <c r="H136" s="3036">
        <v>34320</v>
      </c>
      <c r="I136" s="3035" t="s">
        <v>36160</v>
      </c>
      <c r="J136" s="3034" t="s">
        <v>37368</v>
      </c>
      <c r="K136" s="3034" t="s">
        <v>37905</v>
      </c>
      <c r="L136" s="3046" t="s">
        <v>37906</v>
      </c>
      <c r="M136" s="3034" t="s">
        <v>37451</v>
      </c>
      <c r="N136" s="3034" t="s">
        <v>37477</v>
      </c>
      <c r="O136" s="3034" t="s">
        <v>37469</v>
      </c>
      <c r="P136" s="3034" t="s">
        <v>37454</v>
      </c>
      <c r="Q136" s="3034" t="s">
        <v>37455</v>
      </c>
      <c r="R136" s="3034" t="s">
        <v>37456</v>
      </c>
      <c r="S136" s="3034"/>
      <c r="T136" s="3034" t="s">
        <v>37463</v>
      </c>
      <c r="U136" s="3034" t="s">
        <v>5279</v>
      </c>
      <c r="V136" s="3034" t="s">
        <v>1538</v>
      </c>
      <c r="W136" s="3034" t="s">
        <v>37458</v>
      </c>
      <c r="X136" s="3034" t="s">
        <v>37458</v>
      </c>
      <c r="Y136" s="3037" t="s">
        <v>37459</v>
      </c>
      <c r="Z136" s="3038"/>
      <c r="AA136" s="3038"/>
      <c r="AB136" s="3038"/>
      <c r="AC136" s="3038"/>
      <c r="AD136" s="3038"/>
      <c r="AE136" s="3038"/>
    </row>
    <row r="137" spans="1:31" s="3039" customFormat="1" ht="15">
      <c r="A137" s="3040">
        <v>45674.612563692128</v>
      </c>
      <c r="B137" s="3041" t="s">
        <v>36161</v>
      </c>
      <c r="C137" s="3041">
        <v>6064177</v>
      </c>
      <c r="D137" s="3041" t="s">
        <v>36161</v>
      </c>
      <c r="E137" s="3041" t="s">
        <v>37449</v>
      </c>
      <c r="F137" s="3041" t="s">
        <v>36162</v>
      </c>
      <c r="G137" s="3041" t="s">
        <v>36163</v>
      </c>
      <c r="H137" s="3042">
        <v>31987</v>
      </c>
      <c r="I137" s="3044" t="s">
        <v>36164</v>
      </c>
      <c r="J137" s="3041" t="s">
        <v>37375</v>
      </c>
      <c r="K137" s="3041" t="s">
        <v>37907</v>
      </c>
      <c r="L137" s="3045" t="s">
        <v>37908</v>
      </c>
      <c r="M137" s="3041" t="s">
        <v>37451</v>
      </c>
      <c r="N137" s="3041" t="s">
        <v>37452</v>
      </c>
      <c r="O137" s="3041" t="s">
        <v>37589</v>
      </c>
      <c r="P137" s="3041" t="s">
        <v>37454</v>
      </c>
      <c r="Q137" s="3041" t="s">
        <v>37455</v>
      </c>
      <c r="R137" s="3041" t="s">
        <v>37456</v>
      </c>
      <c r="S137" s="3041"/>
      <c r="T137" s="3041" t="s">
        <v>37463</v>
      </c>
      <c r="U137" s="3041" t="s">
        <v>37464</v>
      </c>
      <c r="V137" s="3041" t="s">
        <v>37909</v>
      </c>
      <c r="W137" s="3041" t="s">
        <v>37458</v>
      </c>
      <c r="X137" s="3041" t="s">
        <v>37458</v>
      </c>
      <c r="Y137" s="3043" t="s">
        <v>37459</v>
      </c>
      <c r="Z137" s="3038"/>
      <c r="AA137" s="3038"/>
      <c r="AB137" s="3038"/>
      <c r="AC137" s="3038"/>
      <c r="AD137" s="3038"/>
      <c r="AE137" s="3038"/>
    </row>
    <row r="138" spans="1:31" s="3039" customFormat="1" ht="15">
      <c r="A138" s="3033">
        <v>45674.626767372683</v>
      </c>
      <c r="B138" s="3034" t="s">
        <v>37910</v>
      </c>
      <c r="C138" s="3035" t="s">
        <v>35356</v>
      </c>
      <c r="D138" s="3034" t="s">
        <v>36181</v>
      </c>
      <c r="E138" s="3034" t="s">
        <v>37449</v>
      </c>
      <c r="F138" s="3034" t="s">
        <v>36182</v>
      </c>
      <c r="G138" s="3034" t="s">
        <v>36183</v>
      </c>
      <c r="H138" s="3036">
        <v>36662</v>
      </c>
      <c r="I138" s="3035" t="s">
        <v>36184</v>
      </c>
      <c r="J138" s="3034" t="s">
        <v>37375</v>
      </c>
      <c r="K138" s="3034" t="s">
        <v>37911</v>
      </c>
      <c r="L138" s="3046" t="s">
        <v>37912</v>
      </c>
      <c r="M138" s="3034" t="s">
        <v>37451</v>
      </c>
      <c r="N138" s="3034" t="s">
        <v>37477</v>
      </c>
      <c r="O138" s="3034" t="s">
        <v>37913</v>
      </c>
      <c r="P138" s="3034" t="s">
        <v>37454</v>
      </c>
      <c r="Q138" s="3034" t="s">
        <v>37455</v>
      </c>
      <c r="R138" s="3034" t="s">
        <v>37456</v>
      </c>
      <c r="S138" s="3034"/>
      <c r="T138" s="3034" t="s">
        <v>37479</v>
      </c>
      <c r="U138" s="3034" t="s">
        <v>37677</v>
      </c>
      <c r="V138" s="3034" t="s">
        <v>37901</v>
      </c>
      <c r="W138" s="3034" t="s">
        <v>37458</v>
      </c>
      <c r="X138" s="3034" t="s">
        <v>37458</v>
      </c>
      <c r="Y138" s="3037" t="s">
        <v>37459</v>
      </c>
      <c r="Z138" s="3038"/>
      <c r="AA138" s="3038"/>
      <c r="AB138" s="3038"/>
      <c r="AC138" s="3038"/>
      <c r="AD138" s="3038"/>
      <c r="AE138" s="3038"/>
    </row>
    <row r="139" spans="1:31" s="3039" customFormat="1" ht="15">
      <c r="A139" s="3040">
        <v>45674.648326157403</v>
      </c>
      <c r="B139" s="3041" t="s">
        <v>35554</v>
      </c>
      <c r="C139" s="3041">
        <v>6080425</v>
      </c>
      <c r="D139" s="3041" t="s">
        <v>35554</v>
      </c>
      <c r="E139" s="3041" t="s">
        <v>37474</v>
      </c>
      <c r="F139" s="3041" t="s">
        <v>35555</v>
      </c>
      <c r="G139" s="3041" t="s">
        <v>35556</v>
      </c>
      <c r="H139" s="3042">
        <v>31019</v>
      </c>
      <c r="I139" s="3044" t="s">
        <v>35557</v>
      </c>
      <c r="J139" s="3041" t="s">
        <v>37368</v>
      </c>
      <c r="K139" s="3041" t="s">
        <v>37914</v>
      </c>
      <c r="L139" s="3045" t="s">
        <v>37915</v>
      </c>
      <c r="M139" s="3041" t="s">
        <v>37451</v>
      </c>
      <c r="N139" s="3041" t="s">
        <v>37452</v>
      </c>
      <c r="O139" s="3041" t="s">
        <v>37508</v>
      </c>
      <c r="P139" s="3041" t="s">
        <v>37454</v>
      </c>
      <c r="Q139" s="3041" t="s">
        <v>37462</v>
      </c>
      <c r="R139" s="3041" t="s">
        <v>37456</v>
      </c>
      <c r="S139" s="3041"/>
      <c r="T139" s="3041" t="s">
        <v>37479</v>
      </c>
      <c r="U139" s="3041" t="s">
        <v>37677</v>
      </c>
      <c r="V139" s="3041" t="s">
        <v>37916</v>
      </c>
      <c r="W139" s="3041" t="s">
        <v>37458</v>
      </c>
      <c r="X139" s="3041" t="s">
        <v>37458</v>
      </c>
      <c r="Y139" s="3043" t="s">
        <v>37459</v>
      </c>
      <c r="Z139" s="3038"/>
      <c r="AA139" s="3038"/>
      <c r="AB139" s="3038"/>
      <c r="AC139" s="3038"/>
      <c r="AD139" s="3038"/>
      <c r="AE139" s="3038"/>
    </row>
    <row r="140" spans="1:31" s="3039" customFormat="1" ht="15">
      <c r="A140" s="3033">
        <v>45674.650102500003</v>
      </c>
      <c r="B140" s="3034" t="s">
        <v>37917</v>
      </c>
      <c r="C140" s="3034">
        <v>3841320</v>
      </c>
      <c r="D140" s="3034" t="s">
        <v>36177</v>
      </c>
      <c r="E140" s="3034" t="s">
        <v>37474</v>
      </c>
      <c r="F140" s="3034" t="s">
        <v>36178</v>
      </c>
      <c r="G140" s="3034" t="s">
        <v>36179</v>
      </c>
      <c r="H140" s="3036">
        <v>29284</v>
      </c>
      <c r="I140" s="3034" t="s">
        <v>36180</v>
      </c>
      <c r="J140" s="3034" t="s">
        <v>37368</v>
      </c>
      <c r="K140" s="3034" t="s">
        <v>37918</v>
      </c>
      <c r="L140" s="3046" t="s">
        <v>37919</v>
      </c>
      <c r="M140" s="3034" t="s">
        <v>37451</v>
      </c>
      <c r="N140" s="3034" t="s">
        <v>37452</v>
      </c>
      <c r="O140" s="3034" t="s">
        <v>37514</v>
      </c>
      <c r="P140" s="3034" t="s">
        <v>37454</v>
      </c>
      <c r="Q140" s="3034" t="s">
        <v>37455</v>
      </c>
      <c r="R140" s="3034" t="s">
        <v>37456</v>
      </c>
      <c r="S140" s="3034"/>
      <c r="T140" s="3034" t="s">
        <v>37463</v>
      </c>
      <c r="U140" s="3034" t="s">
        <v>5279</v>
      </c>
      <c r="V140" s="3034" t="s">
        <v>37920</v>
      </c>
      <c r="W140" s="3034" t="s">
        <v>37458</v>
      </c>
      <c r="X140" s="3034" t="s">
        <v>37458</v>
      </c>
      <c r="Y140" s="3037" t="s">
        <v>37459</v>
      </c>
      <c r="Z140" s="3038"/>
      <c r="AA140" s="3038"/>
      <c r="AB140" s="3038"/>
      <c r="AC140" s="3038"/>
      <c r="AD140" s="3038"/>
      <c r="AE140" s="3038"/>
    </row>
    <row r="141" spans="1:31" s="3039" customFormat="1" ht="15">
      <c r="A141" s="3040">
        <v>45674.653864282409</v>
      </c>
      <c r="B141" s="3041" t="s">
        <v>37921</v>
      </c>
      <c r="C141" s="3041">
        <v>2852298</v>
      </c>
      <c r="D141" s="3041" t="s">
        <v>37921</v>
      </c>
      <c r="E141" s="3041" t="s">
        <v>37467</v>
      </c>
      <c r="F141" s="3041" t="s">
        <v>37922</v>
      </c>
      <c r="G141" s="3041" t="s">
        <v>37923</v>
      </c>
      <c r="H141" s="3042">
        <v>33414</v>
      </c>
      <c r="I141" s="3044" t="s">
        <v>37924</v>
      </c>
      <c r="J141" s="3041" t="s">
        <v>37375</v>
      </c>
      <c r="K141" s="3041" t="s">
        <v>37925</v>
      </c>
      <c r="L141" s="3045" t="s">
        <v>37926</v>
      </c>
      <c r="M141" s="3041" t="s">
        <v>37451</v>
      </c>
      <c r="N141" s="3041" t="s">
        <v>37477</v>
      </c>
      <c r="O141" s="3041" t="s">
        <v>37469</v>
      </c>
      <c r="P141" s="3041" t="s">
        <v>37454</v>
      </c>
      <c r="Q141" s="3041" t="s">
        <v>37462</v>
      </c>
      <c r="R141" s="3041" t="s">
        <v>37456</v>
      </c>
      <c r="S141" s="3041"/>
      <c r="T141" s="3041" t="s">
        <v>37463</v>
      </c>
      <c r="U141" s="3041" t="s">
        <v>37677</v>
      </c>
      <c r="V141" s="3041" t="s">
        <v>37488</v>
      </c>
      <c r="W141" s="3041" t="s">
        <v>37458</v>
      </c>
      <c r="X141" s="3041" t="s">
        <v>37458</v>
      </c>
      <c r="Y141" s="3043" t="s">
        <v>37459</v>
      </c>
      <c r="Z141" s="3038"/>
      <c r="AA141" s="3038"/>
      <c r="AB141" s="3038"/>
      <c r="AC141" s="3038"/>
      <c r="AD141" s="3038"/>
      <c r="AE141" s="3038"/>
    </row>
    <row r="142" spans="1:31" s="3039" customFormat="1" ht="15">
      <c r="A142" s="3033">
        <v>45674.664419618057</v>
      </c>
      <c r="B142" s="3034" t="s">
        <v>37590</v>
      </c>
      <c r="C142" s="3034">
        <v>5685159</v>
      </c>
      <c r="D142" s="3034" t="s">
        <v>35741</v>
      </c>
      <c r="E142" s="3034" t="s">
        <v>37467</v>
      </c>
      <c r="F142" s="3034" t="s">
        <v>35321</v>
      </c>
      <c r="G142" s="3034" t="s">
        <v>35322</v>
      </c>
      <c r="H142" s="3036">
        <v>34655</v>
      </c>
      <c r="I142" s="3034" t="s">
        <v>35324</v>
      </c>
      <c r="J142" s="3034" t="s">
        <v>37375</v>
      </c>
      <c r="K142" s="3034" t="s">
        <v>37927</v>
      </c>
      <c r="L142" s="3046" t="s">
        <v>37928</v>
      </c>
      <c r="M142" s="3034" t="s">
        <v>37451</v>
      </c>
      <c r="N142" s="3034" t="s">
        <v>37477</v>
      </c>
      <c r="O142" s="3034" t="s">
        <v>37483</v>
      </c>
      <c r="P142" s="3034" t="s">
        <v>37454</v>
      </c>
      <c r="Q142" s="3034" t="s">
        <v>37462</v>
      </c>
      <c r="R142" s="3034" t="s">
        <v>37456</v>
      </c>
      <c r="S142" s="3034"/>
      <c r="T142" s="3034" t="s">
        <v>37463</v>
      </c>
      <c r="U142" s="3034" t="s">
        <v>37464</v>
      </c>
      <c r="V142" s="3034" t="s">
        <v>37929</v>
      </c>
      <c r="W142" s="3034" t="s">
        <v>37458</v>
      </c>
      <c r="X142" s="3034" t="s">
        <v>37458</v>
      </c>
      <c r="Y142" s="3037" t="s">
        <v>37459</v>
      </c>
      <c r="Z142" s="3038"/>
      <c r="AA142" s="3038"/>
      <c r="AB142" s="3038"/>
      <c r="AC142" s="3038"/>
      <c r="AD142" s="3038"/>
      <c r="AE142" s="3038"/>
    </row>
    <row r="143" spans="1:31" s="3039" customFormat="1" ht="15">
      <c r="A143" s="3040">
        <v>45674.665753368055</v>
      </c>
      <c r="B143" s="3041" t="s">
        <v>36418</v>
      </c>
      <c r="C143" s="3041">
        <v>4366284</v>
      </c>
      <c r="D143" s="3041" t="s">
        <v>36418</v>
      </c>
      <c r="E143" s="3041" t="s">
        <v>37467</v>
      </c>
      <c r="F143" s="3041" t="s">
        <v>36419</v>
      </c>
      <c r="G143" s="3041" t="s">
        <v>36420</v>
      </c>
      <c r="H143" s="3042">
        <v>33608</v>
      </c>
      <c r="I143" s="3044" t="s">
        <v>36421</v>
      </c>
      <c r="J143" s="3041" t="s">
        <v>37375</v>
      </c>
      <c r="K143" s="3041" t="s">
        <v>37930</v>
      </c>
      <c r="L143" s="3045" t="s">
        <v>37931</v>
      </c>
      <c r="M143" s="3041" t="s">
        <v>37451</v>
      </c>
      <c r="N143" s="3041" t="s">
        <v>37477</v>
      </c>
      <c r="O143" s="3041" t="s">
        <v>37932</v>
      </c>
      <c r="P143" s="3041" t="s">
        <v>37454</v>
      </c>
      <c r="Q143" s="3041" t="s">
        <v>37462</v>
      </c>
      <c r="R143" s="3041" t="s">
        <v>37456</v>
      </c>
      <c r="S143" s="3041"/>
      <c r="T143" s="3041" t="s">
        <v>37457</v>
      </c>
      <c r="U143" s="3041" t="s">
        <v>37464</v>
      </c>
      <c r="V143" s="3044" t="s">
        <v>1405</v>
      </c>
      <c r="W143" s="3041" t="s">
        <v>37458</v>
      </c>
      <c r="X143" s="3041" t="s">
        <v>37458</v>
      </c>
      <c r="Y143" s="3043" t="s">
        <v>37459</v>
      </c>
      <c r="Z143" s="3038"/>
      <c r="AA143" s="3038"/>
      <c r="AB143" s="3038"/>
      <c r="AC143" s="3038"/>
      <c r="AD143" s="3038"/>
      <c r="AE143" s="3038"/>
    </row>
    <row r="144" spans="1:31" s="3039" customFormat="1" ht="15">
      <c r="A144" s="3033">
        <v>45674.665941782412</v>
      </c>
      <c r="B144" s="3034" t="s">
        <v>37933</v>
      </c>
      <c r="C144" s="3034">
        <v>3672972</v>
      </c>
      <c r="D144" s="3034" t="s">
        <v>35776</v>
      </c>
      <c r="E144" s="3034" t="s">
        <v>37467</v>
      </c>
      <c r="F144" s="3034" t="s">
        <v>35777</v>
      </c>
      <c r="G144" s="3034" t="s">
        <v>35778</v>
      </c>
      <c r="H144" s="3036">
        <v>35568</v>
      </c>
      <c r="I144" s="3034" t="s">
        <v>35779</v>
      </c>
      <c r="J144" s="3034" t="s">
        <v>37375</v>
      </c>
      <c r="K144" s="3034" t="s">
        <v>37934</v>
      </c>
      <c r="L144" s="3046" t="s">
        <v>37935</v>
      </c>
      <c r="M144" s="3034" t="s">
        <v>37451</v>
      </c>
      <c r="N144" s="3034" t="s">
        <v>37477</v>
      </c>
      <c r="O144" s="3034" t="s">
        <v>37936</v>
      </c>
      <c r="P144" s="3034" t="s">
        <v>37454</v>
      </c>
      <c r="Q144" s="3034" t="s">
        <v>37462</v>
      </c>
      <c r="R144" s="3034" t="s">
        <v>37456</v>
      </c>
      <c r="S144" s="3034"/>
      <c r="T144" s="3034" t="s">
        <v>37463</v>
      </c>
      <c r="U144" s="3034" t="s">
        <v>37464</v>
      </c>
      <c r="V144" s="3034" t="s">
        <v>37488</v>
      </c>
      <c r="W144" s="3034" t="s">
        <v>37458</v>
      </c>
      <c r="X144" s="3034" t="s">
        <v>37458</v>
      </c>
      <c r="Y144" s="3037" t="s">
        <v>37459</v>
      </c>
      <c r="Z144" s="3038"/>
      <c r="AA144" s="3038"/>
      <c r="AB144" s="3038"/>
      <c r="AC144" s="3038"/>
      <c r="AD144" s="3038"/>
      <c r="AE144" s="3038"/>
    </row>
    <row r="145" spans="1:31" s="3039" customFormat="1" ht="15">
      <c r="A145" s="3040">
        <v>45674.689909351851</v>
      </c>
      <c r="B145" s="3041" t="s">
        <v>36382</v>
      </c>
      <c r="C145" s="3041">
        <v>4643979</v>
      </c>
      <c r="D145" s="3041" t="s">
        <v>36382</v>
      </c>
      <c r="E145" s="3041" t="s">
        <v>37474</v>
      </c>
      <c r="F145" s="3041" t="s">
        <v>36373</v>
      </c>
      <c r="G145" s="3041" t="s">
        <v>36374</v>
      </c>
      <c r="H145" s="3042">
        <v>34922</v>
      </c>
      <c r="I145" s="3044" t="s">
        <v>36387</v>
      </c>
      <c r="J145" s="3041" t="s">
        <v>37368</v>
      </c>
      <c r="K145" s="3041" t="s">
        <v>37937</v>
      </c>
      <c r="L145" s="3045" t="s">
        <v>37938</v>
      </c>
      <c r="M145" s="3041" t="s">
        <v>37451</v>
      </c>
      <c r="N145" s="3041" t="s">
        <v>37477</v>
      </c>
      <c r="O145" s="3041" t="s">
        <v>37939</v>
      </c>
      <c r="P145" s="3041" t="s">
        <v>37633</v>
      </c>
      <c r="Q145" s="3041" t="s">
        <v>37634</v>
      </c>
      <c r="R145" s="3041" t="s">
        <v>37634</v>
      </c>
      <c r="S145" s="3041" t="s">
        <v>53</v>
      </c>
      <c r="T145" s="3041" t="s">
        <v>37463</v>
      </c>
      <c r="U145" s="3041" t="s">
        <v>37464</v>
      </c>
      <c r="V145" s="3041" t="s">
        <v>37940</v>
      </c>
      <c r="W145" s="3041" t="s">
        <v>37458</v>
      </c>
      <c r="X145" s="3041" t="s">
        <v>37458</v>
      </c>
      <c r="Y145" s="3043" t="s">
        <v>37459</v>
      </c>
      <c r="Z145" s="3038"/>
      <c r="AA145" s="3038"/>
      <c r="AB145" s="3038"/>
      <c r="AC145" s="3038"/>
      <c r="AD145" s="3038"/>
      <c r="AE145" s="3038"/>
    </row>
    <row r="146" spans="1:31" s="3039" customFormat="1" ht="15">
      <c r="A146" s="3033">
        <v>45674.717728113421</v>
      </c>
      <c r="B146" s="3034" t="s">
        <v>36186</v>
      </c>
      <c r="C146" s="3034">
        <v>5703821</v>
      </c>
      <c r="D146" s="3034" t="s">
        <v>36186</v>
      </c>
      <c r="E146" s="3034" t="s">
        <v>37474</v>
      </c>
      <c r="F146" s="3034" t="s">
        <v>36187</v>
      </c>
      <c r="G146" s="3034" t="s">
        <v>36188</v>
      </c>
      <c r="H146" s="3036">
        <v>36305</v>
      </c>
      <c r="I146" s="3035" t="s">
        <v>36189</v>
      </c>
      <c r="J146" s="3034" t="s">
        <v>37368</v>
      </c>
      <c r="K146" s="3034" t="s">
        <v>37941</v>
      </c>
      <c r="L146" s="3046" t="s">
        <v>37942</v>
      </c>
      <c r="M146" s="3034" t="s">
        <v>37451</v>
      </c>
      <c r="N146" s="3034" t="s">
        <v>37477</v>
      </c>
      <c r="O146" s="3034" t="s">
        <v>37522</v>
      </c>
      <c r="P146" s="3034" t="s">
        <v>37454</v>
      </c>
      <c r="Q146" s="3034" t="s">
        <v>37455</v>
      </c>
      <c r="R146" s="3034" t="s">
        <v>37456</v>
      </c>
      <c r="S146" s="3034"/>
      <c r="T146" s="3034" t="s">
        <v>37463</v>
      </c>
      <c r="U146" s="3034" t="s">
        <v>37496</v>
      </c>
      <c r="V146" s="3034" t="s">
        <v>1538</v>
      </c>
      <c r="W146" s="3034" t="s">
        <v>37458</v>
      </c>
      <c r="X146" s="3034" t="s">
        <v>37458</v>
      </c>
      <c r="Y146" s="3037" t="s">
        <v>37459</v>
      </c>
      <c r="Z146" s="3038"/>
      <c r="AA146" s="3038"/>
      <c r="AB146" s="3038"/>
      <c r="AC146" s="3038"/>
      <c r="AD146" s="3038"/>
      <c r="AE146" s="3038"/>
    </row>
    <row r="147" spans="1:31" s="3039" customFormat="1" ht="15">
      <c r="A147" s="3040">
        <v>45674.723520821761</v>
      </c>
      <c r="B147" s="3041" t="s">
        <v>36383</v>
      </c>
      <c r="C147" s="3041">
        <v>4299502</v>
      </c>
      <c r="D147" s="3041" t="s">
        <v>36383</v>
      </c>
      <c r="E147" s="3041" t="s">
        <v>37467</v>
      </c>
      <c r="F147" s="3041" t="s">
        <v>36375</v>
      </c>
      <c r="G147" s="3041" t="s">
        <v>36376</v>
      </c>
      <c r="H147" s="3042">
        <v>35822</v>
      </c>
      <c r="I147" s="3044" t="s">
        <v>4620</v>
      </c>
      <c r="J147" s="3041" t="s">
        <v>37375</v>
      </c>
      <c r="K147" s="3041" t="s">
        <v>37943</v>
      </c>
      <c r="L147" s="3045" t="s">
        <v>37944</v>
      </c>
      <c r="M147" s="3041" t="s">
        <v>37451</v>
      </c>
      <c r="N147" s="3041" t="s">
        <v>37477</v>
      </c>
      <c r="O147" s="3041" t="s">
        <v>37522</v>
      </c>
      <c r="P147" s="3041" t="s">
        <v>37633</v>
      </c>
      <c r="Q147" s="3041" t="s">
        <v>37634</v>
      </c>
      <c r="R147" s="3041" t="s">
        <v>37634</v>
      </c>
      <c r="S147" s="3041" t="s">
        <v>53</v>
      </c>
      <c r="T147" s="3041" t="s">
        <v>37457</v>
      </c>
      <c r="U147" s="3041" t="s">
        <v>37496</v>
      </c>
      <c r="V147" s="3041" t="s">
        <v>37463</v>
      </c>
      <c r="W147" s="3041" t="s">
        <v>37458</v>
      </c>
      <c r="X147" s="3041" t="s">
        <v>37458</v>
      </c>
      <c r="Y147" s="3043" t="s">
        <v>37459</v>
      </c>
      <c r="Z147" s="3038"/>
      <c r="AA147" s="3038"/>
      <c r="AB147" s="3038"/>
      <c r="AC147" s="3038"/>
      <c r="AD147" s="3038"/>
      <c r="AE147" s="3038"/>
    </row>
    <row r="148" spans="1:31" s="3039" customFormat="1" ht="15">
      <c r="A148" s="3033">
        <v>45674.72621980324</v>
      </c>
      <c r="B148" s="3034" t="s">
        <v>35808</v>
      </c>
      <c r="C148" s="3034">
        <v>4259104</v>
      </c>
      <c r="D148" s="3034" t="s">
        <v>35808</v>
      </c>
      <c r="E148" s="3034" t="s">
        <v>37474</v>
      </c>
      <c r="F148" s="3034" t="s">
        <v>35809</v>
      </c>
      <c r="G148" s="3034" t="s">
        <v>35810</v>
      </c>
      <c r="H148" s="3036">
        <v>36193</v>
      </c>
      <c r="I148" s="3035" t="s">
        <v>35811</v>
      </c>
      <c r="J148" s="3034" t="s">
        <v>37368</v>
      </c>
      <c r="K148" s="3034" t="s">
        <v>37945</v>
      </c>
      <c r="L148" s="3046" t="s">
        <v>37946</v>
      </c>
      <c r="M148" s="3034" t="s">
        <v>37451</v>
      </c>
      <c r="N148" s="3034" t="s">
        <v>37452</v>
      </c>
      <c r="O148" s="3034" t="s">
        <v>37947</v>
      </c>
      <c r="P148" s="3034" t="s">
        <v>37454</v>
      </c>
      <c r="Q148" s="3034" t="s">
        <v>37462</v>
      </c>
      <c r="R148" s="3034" t="s">
        <v>37456</v>
      </c>
      <c r="S148" s="3034"/>
      <c r="T148" s="3034" t="s">
        <v>37479</v>
      </c>
      <c r="U148" s="3034" t="s">
        <v>37677</v>
      </c>
      <c r="V148" s="3034" t="s">
        <v>37463</v>
      </c>
      <c r="W148" s="3034" t="s">
        <v>37458</v>
      </c>
      <c r="X148" s="3034" t="s">
        <v>37458</v>
      </c>
      <c r="Y148" s="3037" t="s">
        <v>37459</v>
      </c>
      <c r="Z148" s="3038"/>
      <c r="AA148" s="3038"/>
      <c r="AB148" s="3038"/>
      <c r="AC148" s="3038"/>
      <c r="AD148" s="3038"/>
      <c r="AE148" s="3038"/>
    </row>
    <row r="149" spans="1:31" s="3039" customFormat="1" ht="15">
      <c r="A149" s="3040">
        <v>45674.731826145835</v>
      </c>
      <c r="B149" s="3041" t="s">
        <v>986</v>
      </c>
      <c r="C149" s="3041">
        <v>4294131</v>
      </c>
      <c r="D149" s="3041" t="s">
        <v>986</v>
      </c>
      <c r="E149" s="3041" t="s">
        <v>37474</v>
      </c>
      <c r="F149" s="3041" t="s">
        <v>36175</v>
      </c>
      <c r="G149" s="3041" t="s">
        <v>36176</v>
      </c>
      <c r="H149" s="3042">
        <v>31991</v>
      </c>
      <c r="I149" s="3044" t="s">
        <v>1488</v>
      </c>
      <c r="J149" s="3041" t="s">
        <v>37368</v>
      </c>
      <c r="K149" s="3041" t="s">
        <v>37948</v>
      </c>
      <c r="L149" s="3045" t="s">
        <v>37949</v>
      </c>
      <c r="M149" s="3041" t="s">
        <v>37451</v>
      </c>
      <c r="N149" s="3041" t="s">
        <v>37477</v>
      </c>
      <c r="O149" s="3041" t="s">
        <v>37733</v>
      </c>
      <c r="P149" s="3041" t="s">
        <v>37454</v>
      </c>
      <c r="Q149" s="3041" t="s">
        <v>37455</v>
      </c>
      <c r="R149" s="3041" t="s">
        <v>37456</v>
      </c>
      <c r="S149" s="3041"/>
      <c r="T149" s="3041" t="s">
        <v>37463</v>
      </c>
      <c r="U149" s="3041" t="s">
        <v>37464</v>
      </c>
      <c r="V149" s="3041" t="s">
        <v>2320</v>
      </c>
      <c r="W149" s="3041" t="s">
        <v>37458</v>
      </c>
      <c r="X149" s="3041" t="s">
        <v>37458</v>
      </c>
      <c r="Y149" s="3043" t="s">
        <v>37459</v>
      </c>
      <c r="Z149" s="3038"/>
      <c r="AA149" s="3038"/>
      <c r="AB149" s="3038"/>
      <c r="AC149" s="3038"/>
      <c r="AD149" s="3038"/>
      <c r="AE149" s="3038"/>
    </row>
    <row r="150" spans="1:31" s="3039" customFormat="1" ht="15">
      <c r="A150" s="3033">
        <v>45674.743946666669</v>
      </c>
      <c r="B150" s="3034" t="s">
        <v>36202</v>
      </c>
      <c r="C150" s="3034">
        <v>4793120</v>
      </c>
      <c r="D150" s="3034" t="s">
        <v>36202</v>
      </c>
      <c r="E150" s="3034" t="s">
        <v>37474</v>
      </c>
      <c r="F150" s="3034" t="s">
        <v>36203</v>
      </c>
      <c r="G150" s="3034" t="s">
        <v>36204</v>
      </c>
      <c r="H150" s="3036">
        <v>34155</v>
      </c>
      <c r="I150" s="3035" t="s">
        <v>36205</v>
      </c>
      <c r="J150" s="3034" t="s">
        <v>37368</v>
      </c>
      <c r="K150" s="3034" t="s">
        <v>37950</v>
      </c>
      <c r="L150" s="3046" t="s">
        <v>37951</v>
      </c>
      <c r="M150" s="3034" t="s">
        <v>37451</v>
      </c>
      <c r="N150" s="3034" t="s">
        <v>37477</v>
      </c>
      <c r="O150" s="3034" t="s">
        <v>37522</v>
      </c>
      <c r="P150" s="3034" t="s">
        <v>37454</v>
      </c>
      <c r="Q150" s="3034" t="s">
        <v>37455</v>
      </c>
      <c r="R150" s="3034" t="s">
        <v>37456</v>
      </c>
      <c r="S150" s="3034"/>
      <c r="T150" s="3034" t="s">
        <v>37463</v>
      </c>
      <c r="U150" s="3034" t="s">
        <v>5279</v>
      </c>
      <c r="V150" s="3034" t="s">
        <v>37488</v>
      </c>
      <c r="W150" s="3034" t="s">
        <v>37458</v>
      </c>
      <c r="X150" s="3034" t="s">
        <v>37458</v>
      </c>
      <c r="Y150" s="3037" t="s">
        <v>37459</v>
      </c>
      <c r="Z150" s="3038"/>
      <c r="AA150" s="3038"/>
      <c r="AB150" s="3038"/>
      <c r="AC150" s="3038"/>
      <c r="AD150" s="3038"/>
      <c r="AE150" s="3038"/>
    </row>
    <row r="151" spans="1:31" s="3039" customFormat="1" ht="15">
      <c r="A151" s="3040">
        <v>45674.749071550927</v>
      </c>
      <c r="B151" s="3041" t="s">
        <v>35813</v>
      </c>
      <c r="C151" s="3041">
        <v>6038736</v>
      </c>
      <c r="D151" s="3041" t="s">
        <v>35813</v>
      </c>
      <c r="E151" s="3041" t="s">
        <v>37467</v>
      </c>
      <c r="F151" s="3041" t="s">
        <v>35814</v>
      </c>
      <c r="G151" s="3041" t="s">
        <v>35815</v>
      </c>
      <c r="H151" s="3042">
        <v>44631</v>
      </c>
      <c r="I151" s="3044" t="s">
        <v>35816</v>
      </c>
      <c r="J151" s="3041" t="s">
        <v>37375</v>
      </c>
      <c r="K151" s="3041" t="s">
        <v>37952</v>
      </c>
      <c r="L151" s="3045" t="s">
        <v>37953</v>
      </c>
      <c r="M151" s="3041" t="s">
        <v>37451</v>
      </c>
      <c r="N151" s="3041" t="s">
        <v>37477</v>
      </c>
      <c r="O151" s="3041" t="s">
        <v>37628</v>
      </c>
      <c r="P151" s="3041" t="s">
        <v>37454</v>
      </c>
      <c r="Q151" s="3041" t="s">
        <v>37462</v>
      </c>
      <c r="R151" s="3041" t="s">
        <v>37456</v>
      </c>
      <c r="S151" s="3041"/>
      <c r="T151" s="3041" t="s">
        <v>37457</v>
      </c>
      <c r="U151" s="3041" t="s">
        <v>37677</v>
      </c>
      <c r="V151" s="3041" t="s">
        <v>37463</v>
      </c>
      <c r="W151" s="3041" t="s">
        <v>37458</v>
      </c>
      <c r="X151" s="3041" t="s">
        <v>37458</v>
      </c>
      <c r="Y151" s="3043" t="s">
        <v>37459</v>
      </c>
      <c r="Z151" s="3038"/>
      <c r="AA151" s="3038"/>
      <c r="AB151" s="3038"/>
      <c r="AC151" s="3038"/>
      <c r="AD151" s="3038"/>
      <c r="AE151" s="3038"/>
    </row>
    <row r="152" spans="1:31" s="3039" customFormat="1" ht="15">
      <c r="A152" s="3033">
        <v>45674.754220138886</v>
      </c>
      <c r="B152" s="3034" t="s">
        <v>36209</v>
      </c>
      <c r="C152" s="3034">
        <v>4842475</v>
      </c>
      <c r="D152" s="3034" t="s">
        <v>36209</v>
      </c>
      <c r="E152" s="3034" t="s">
        <v>37449</v>
      </c>
      <c r="F152" s="3034" t="s">
        <v>36210</v>
      </c>
      <c r="G152" s="3034" t="s">
        <v>36211</v>
      </c>
      <c r="H152" s="3036">
        <v>35322</v>
      </c>
      <c r="I152" s="3035" t="s">
        <v>36212</v>
      </c>
      <c r="J152" s="3034" t="s">
        <v>37375</v>
      </c>
      <c r="K152" s="3034" t="s">
        <v>37954</v>
      </c>
      <c r="L152" s="3046" t="s">
        <v>37955</v>
      </c>
      <c r="M152" s="3034" t="s">
        <v>37451</v>
      </c>
      <c r="N152" s="3034" t="s">
        <v>37452</v>
      </c>
      <c r="O152" s="3034" t="s">
        <v>37776</v>
      </c>
      <c r="P152" s="3034" t="s">
        <v>37454</v>
      </c>
      <c r="Q152" s="3034" t="s">
        <v>37455</v>
      </c>
      <c r="R152" s="3034" t="s">
        <v>37456</v>
      </c>
      <c r="S152" s="3034"/>
      <c r="T152" s="3034" t="s">
        <v>37463</v>
      </c>
      <c r="U152" s="3034" t="s">
        <v>37464</v>
      </c>
      <c r="V152" s="3034" t="s">
        <v>37956</v>
      </c>
      <c r="W152" s="3034" t="s">
        <v>37458</v>
      </c>
      <c r="X152" s="3034" t="s">
        <v>37458</v>
      </c>
      <c r="Y152" s="3037" t="s">
        <v>37459</v>
      </c>
      <c r="Z152" s="3038"/>
      <c r="AA152" s="3038"/>
      <c r="AB152" s="3038"/>
      <c r="AC152" s="3038"/>
      <c r="AD152" s="3038"/>
      <c r="AE152" s="3038"/>
    </row>
    <row r="153" spans="1:31" s="3039" customFormat="1" ht="15">
      <c r="A153" s="3040">
        <v>45674.778433946762</v>
      </c>
      <c r="B153" s="3041" t="s">
        <v>35781</v>
      </c>
      <c r="C153" s="3041">
        <v>6278851</v>
      </c>
      <c r="D153" s="3041" t="s">
        <v>35781</v>
      </c>
      <c r="E153" s="3041" t="s">
        <v>37474</v>
      </c>
      <c r="F153" s="3041" t="s">
        <v>35782</v>
      </c>
      <c r="G153" s="3041" t="s">
        <v>35783</v>
      </c>
      <c r="H153" s="3042">
        <v>33035</v>
      </c>
      <c r="I153" s="3041" t="s">
        <v>35784</v>
      </c>
      <c r="J153" s="3041" t="s">
        <v>37368</v>
      </c>
      <c r="K153" s="3041" t="s">
        <v>37957</v>
      </c>
      <c r="L153" s="3045" t="s">
        <v>37958</v>
      </c>
      <c r="M153" s="3041" t="s">
        <v>37742</v>
      </c>
      <c r="N153" s="3041" t="s">
        <v>37452</v>
      </c>
      <c r="O153" s="3041" t="s">
        <v>37661</v>
      </c>
      <c r="P153" s="3041" t="s">
        <v>37454</v>
      </c>
      <c r="Q153" s="3041" t="s">
        <v>37462</v>
      </c>
      <c r="R153" s="3041" t="s">
        <v>37456</v>
      </c>
      <c r="S153" s="3041"/>
      <c r="T153" s="3041" t="s">
        <v>37457</v>
      </c>
      <c r="U153" s="3041" t="s">
        <v>37464</v>
      </c>
      <c r="V153" s="3041" t="s">
        <v>37959</v>
      </c>
      <c r="W153" s="3041" t="s">
        <v>37458</v>
      </c>
      <c r="X153" s="3041" t="s">
        <v>37458</v>
      </c>
      <c r="Y153" s="3043" t="s">
        <v>37459</v>
      </c>
      <c r="Z153" s="3038"/>
      <c r="AA153" s="3038"/>
      <c r="AB153" s="3038"/>
      <c r="AC153" s="3038"/>
      <c r="AD153" s="3038"/>
      <c r="AE153" s="3038"/>
    </row>
    <row r="154" spans="1:31" s="3039" customFormat="1" ht="15">
      <c r="A154" s="3033">
        <v>45674.779239930554</v>
      </c>
      <c r="B154" s="3034" t="s">
        <v>37960</v>
      </c>
      <c r="C154" s="3034">
        <v>5663095</v>
      </c>
      <c r="D154" s="3034" t="s">
        <v>1538</v>
      </c>
      <c r="E154" s="3034" t="s">
        <v>37474</v>
      </c>
      <c r="F154" s="3034" t="s">
        <v>36836</v>
      </c>
      <c r="G154" s="3034" t="s">
        <v>36837</v>
      </c>
      <c r="H154" s="3036">
        <v>28624</v>
      </c>
      <c r="I154" s="3035" t="s">
        <v>36838</v>
      </c>
      <c r="J154" s="3034" t="s">
        <v>37368</v>
      </c>
      <c r="K154" s="3034" t="s">
        <v>37961</v>
      </c>
      <c r="L154" s="3046" t="s">
        <v>37962</v>
      </c>
      <c r="M154" s="3034" t="s">
        <v>37451</v>
      </c>
      <c r="N154" s="3034" t="s">
        <v>37452</v>
      </c>
      <c r="O154" s="3034" t="s">
        <v>37473</v>
      </c>
      <c r="P154" s="3034" t="s">
        <v>37454</v>
      </c>
      <c r="Q154" s="3034" t="s">
        <v>37462</v>
      </c>
      <c r="R154" s="3034" t="s">
        <v>37456</v>
      </c>
      <c r="S154" s="3034"/>
      <c r="T154" s="3034" t="s">
        <v>37463</v>
      </c>
      <c r="U154" s="3034" t="s">
        <v>37496</v>
      </c>
      <c r="V154" s="3034" t="s">
        <v>37963</v>
      </c>
      <c r="W154" s="3034" t="s">
        <v>37458</v>
      </c>
      <c r="X154" s="3034" t="s">
        <v>37458</v>
      </c>
      <c r="Y154" s="3037" t="s">
        <v>37459</v>
      </c>
      <c r="Z154" s="3038"/>
      <c r="AA154" s="3038"/>
      <c r="AB154" s="3038"/>
      <c r="AC154" s="3038"/>
      <c r="AD154" s="3038"/>
      <c r="AE154" s="3038"/>
    </row>
    <row r="155" spans="1:31" s="3039" customFormat="1" ht="15">
      <c r="A155" s="3040">
        <v>45674.801228738426</v>
      </c>
      <c r="B155" s="3041" t="s">
        <v>37964</v>
      </c>
      <c r="C155" s="3044" t="s">
        <v>35356</v>
      </c>
      <c r="D155" s="3041" t="s">
        <v>37965</v>
      </c>
      <c r="E155" s="3041" t="s">
        <v>37474</v>
      </c>
      <c r="F155" s="3041" t="s">
        <v>33735</v>
      </c>
      <c r="G155" s="3041" t="s">
        <v>35817</v>
      </c>
      <c r="H155" s="3042">
        <v>35821</v>
      </c>
      <c r="I155" s="3044" t="s">
        <v>37966</v>
      </c>
      <c r="J155" s="3041" t="s">
        <v>37368</v>
      </c>
      <c r="K155" s="3041" t="s">
        <v>37967</v>
      </c>
      <c r="L155" s="3045" t="s">
        <v>37968</v>
      </c>
      <c r="M155" s="3041" t="s">
        <v>37451</v>
      </c>
      <c r="N155" s="3041" t="s">
        <v>37452</v>
      </c>
      <c r="O155" s="3041" t="s">
        <v>37703</v>
      </c>
      <c r="P155" s="3041" t="s">
        <v>37454</v>
      </c>
      <c r="Q155" s="3041" t="s">
        <v>37462</v>
      </c>
      <c r="R155" s="3041" t="s">
        <v>37456</v>
      </c>
      <c r="S155" s="3041"/>
      <c r="T155" s="3041" t="s">
        <v>37463</v>
      </c>
      <c r="U155" s="3041" t="s">
        <v>37464</v>
      </c>
      <c r="V155" s="3041" t="s">
        <v>37969</v>
      </c>
      <c r="W155" s="3041" t="s">
        <v>37458</v>
      </c>
      <c r="X155" s="3041" t="s">
        <v>37458</v>
      </c>
      <c r="Y155" s="3043" t="s">
        <v>37459</v>
      </c>
      <c r="Z155" s="3038"/>
      <c r="AA155" s="3038"/>
      <c r="AB155" s="3038"/>
      <c r="AC155" s="3038"/>
      <c r="AD155" s="3038"/>
      <c r="AE155" s="3038"/>
    </row>
    <row r="156" spans="1:31" s="3039" customFormat="1" ht="15">
      <c r="A156" s="3033">
        <v>45674.811687048612</v>
      </c>
      <c r="B156" s="3034" t="s">
        <v>35797</v>
      </c>
      <c r="C156" s="3034">
        <v>4518166</v>
      </c>
      <c r="D156" s="3034" t="s">
        <v>35797</v>
      </c>
      <c r="E156" s="3034" t="s">
        <v>37449</v>
      </c>
      <c r="F156" s="3034" t="s">
        <v>35798</v>
      </c>
      <c r="G156" s="3034" t="s">
        <v>35799</v>
      </c>
      <c r="H156" s="3036">
        <v>34597</v>
      </c>
      <c r="I156" s="3035" t="s">
        <v>35800</v>
      </c>
      <c r="J156" s="3034" t="s">
        <v>37375</v>
      </c>
      <c r="K156" s="3034" t="s">
        <v>37970</v>
      </c>
      <c r="L156" s="3046" t="s">
        <v>37971</v>
      </c>
      <c r="M156" s="3034" t="s">
        <v>37451</v>
      </c>
      <c r="N156" s="3034" t="s">
        <v>37477</v>
      </c>
      <c r="O156" s="3034" t="s">
        <v>37483</v>
      </c>
      <c r="P156" s="3034" t="s">
        <v>37454</v>
      </c>
      <c r="Q156" s="3034" t="s">
        <v>37462</v>
      </c>
      <c r="R156" s="3034" t="s">
        <v>37456</v>
      </c>
      <c r="S156" s="3034"/>
      <c r="T156" s="3034" t="s">
        <v>37463</v>
      </c>
      <c r="U156" s="3034" t="s">
        <v>37464</v>
      </c>
      <c r="V156" s="3034" t="s">
        <v>1538</v>
      </c>
      <c r="W156" s="3034" t="s">
        <v>37458</v>
      </c>
      <c r="X156" s="3034" t="s">
        <v>37458</v>
      </c>
      <c r="Y156" s="3037" t="s">
        <v>37459</v>
      </c>
      <c r="Z156" s="3038"/>
      <c r="AA156" s="3038"/>
      <c r="AB156" s="3038"/>
      <c r="AC156" s="3038"/>
      <c r="AD156" s="3038"/>
      <c r="AE156" s="3038"/>
    </row>
    <row r="157" spans="1:31" s="3039" customFormat="1" ht="15">
      <c r="A157" s="3040">
        <v>45674.829383993056</v>
      </c>
      <c r="B157" s="3041" t="s">
        <v>36045</v>
      </c>
      <c r="C157" s="3041">
        <v>6088277</v>
      </c>
      <c r="D157" s="3041" t="s">
        <v>36045</v>
      </c>
      <c r="E157" s="3041" t="s">
        <v>37467</v>
      </c>
      <c r="F157" s="3041" t="s">
        <v>36046</v>
      </c>
      <c r="G157" s="3041" t="s">
        <v>36047</v>
      </c>
      <c r="H157" s="3042">
        <v>32994</v>
      </c>
      <c r="I157" s="3044" t="s">
        <v>36048</v>
      </c>
      <c r="J157" s="3041" t="s">
        <v>37375</v>
      </c>
      <c r="K157" s="3041" t="s">
        <v>37972</v>
      </c>
      <c r="L157" s="3045" t="s">
        <v>37973</v>
      </c>
      <c r="M157" s="3041" t="s">
        <v>37451</v>
      </c>
      <c r="N157" s="3041" t="s">
        <v>37477</v>
      </c>
      <c r="O157" s="3041" t="s">
        <v>37508</v>
      </c>
      <c r="P157" s="3041" t="s">
        <v>37454</v>
      </c>
      <c r="Q157" s="3041" t="s">
        <v>37455</v>
      </c>
      <c r="R157" s="3041" t="s">
        <v>37456</v>
      </c>
      <c r="S157" s="3041"/>
      <c r="T157" s="3041" t="s">
        <v>37463</v>
      </c>
      <c r="U157" s="3041" t="s">
        <v>37677</v>
      </c>
      <c r="V157" s="3041" t="s">
        <v>37974</v>
      </c>
      <c r="W157" s="3041" t="s">
        <v>37458</v>
      </c>
      <c r="X157" s="3041" t="s">
        <v>37458</v>
      </c>
      <c r="Y157" s="3043" t="s">
        <v>37459</v>
      </c>
      <c r="Z157" s="3038"/>
      <c r="AA157" s="3038"/>
      <c r="AB157" s="3038"/>
      <c r="AC157" s="3038"/>
      <c r="AD157" s="3038"/>
      <c r="AE157" s="3038"/>
    </row>
    <row r="158" spans="1:31" s="3039" customFormat="1" ht="15">
      <c r="A158" s="3033">
        <v>45674.830538206021</v>
      </c>
      <c r="B158" s="3034" t="s">
        <v>37975</v>
      </c>
      <c r="C158" s="3034">
        <v>5018226</v>
      </c>
      <c r="D158" s="3034" t="s">
        <v>36384</v>
      </c>
      <c r="E158" s="3034" t="s">
        <v>37449</v>
      </c>
      <c r="F158" s="3034" t="s">
        <v>36377</v>
      </c>
      <c r="G158" s="3034" t="s">
        <v>36378</v>
      </c>
      <c r="H158" s="3036">
        <v>36335</v>
      </c>
      <c r="I158" s="3035" t="s">
        <v>36388</v>
      </c>
      <c r="J158" s="3034" t="s">
        <v>37375</v>
      </c>
      <c r="K158" s="3034" t="s">
        <v>37976</v>
      </c>
      <c r="L158" s="3046" t="s">
        <v>37977</v>
      </c>
      <c r="M158" s="3034" t="s">
        <v>37742</v>
      </c>
      <c r="N158" s="3034" t="s">
        <v>37477</v>
      </c>
      <c r="O158" s="3034" t="s">
        <v>37978</v>
      </c>
      <c r="P158" s="3034" t="s">
        <v>37633</v>
      </c>
      <c r="Q158" s="3034" t="s">
        <v>37634</v>
      </c>
      <c r="R158" s="3034" t="s">
        <v>37634</v>
      </c>
      <c r="S158" s="3034" t="s">
        <v>53</v>
      </c>
      <c r="T158" s="3034" t="s">
        <v>37457</v>
      </c>
      <c r="U158" s="3034" t="s">
        <v>37464</v>
      </c>
      <c r="V158" s="3034" t="s">
        <v>37979</v>
      </c>
      <c r="W158" s="3034" t="s">
        <v>37458</v>
      </c>
      <c r="X158" s="3034" t="s">
        <v>37458</v>
      </c>
      <c r="Y158" s="3037" t="s">
        <v>37459</v>
      </c>
      <c r="Z158" s="3038"/>
      <c r="AA158" s="3038"/>
      <c r="AB158" s="3038"/>
      <c r="AC158" s="3038"/>
      <c r="AD158" s="3038"/>
      <c r="AE158" s="3038"/>
    </row>
    <row r="159" spans="1:31" s="3039" customFormat="1" ht="15">
      <c r="A159" s="3040">
        <v>45674.831967199076</v>
      </c>
      <c r="B159" s="3041" t="s">
        <v>35838</v>
      </c>
      <c r="C159" s="3044" t="s">
        <v>35356</v>
      </c>
      <c r="D159" s="3041" t="s">
        <v>35838</v>
      </c>
      <c r="E159" s="3041" t="s">
        <v>37449</v>
      </c>
      <c r="F159" s="3041" t="s">
        <v>35839</v>
      </c>
      <c r="G159" s="3041" t="s">
        <v>35840</v>
      </c>
      <c r="H159" s="3042">
        <v>36540</v>
      </c>
      <c r="I159" s="3044" t="s">
        <v>35841</v>
      </c>
      <c r="J159" s="3041" t="s">
        <v>37375</v>
      </c>
      <c r="K159" s="3041" t="s">
        <v>37980</v>
      </c>
      <c r="L159" s="3045" t="s">
        <v>37981</v>
      </c>
      <c r="M159" s="3041" t="s">
        <v>37451</v>
      </c>
      <c r="N159" s="3041" t="s">
        <v>37452</v>
      </c>
      <c r="O159" s="3041" t="s">
        <v>37518</v>
      </c>
      <c r="P159" s="3041" t="s">
        <v>37454</v>
      </c>
      <c r="Q159" s="3041" t="s">
        <v>37462</v>
      </c>
      <c r="R159" s="3041" t="s">
        <v>37456</v>
      </c>
      <c r="S159" s="3041"/>
      <c r="T159" s="3041" t="s">
        <v>37463</v>
      </c>
      <c r="U159" s="3041" t="s">
        <v>37464</v>
      </c>
      <c r="V159" s="3041" t="s">
        <v>37982</v>
      </c>
      <c r="W159" s="3041" t="s">
        <v>37458</v>
      </c>
      <c r="X159" s="3041" t="s">
        <v>37458</v>
      </c>
      <c r="Y159" s="3043" t="s">
        <v>37459</v>
      </c>
      <c r="Z159" s="3038"/>
      <c r="AA159" s="3038"/>
      <c r="AB159" s="3038"/>
      <c r="AC159" s="3038"/>
      <c r="AD159" s="3038"/>
      <c r="AE159" s="3038"/>
    </row>
    <row r="160" spans="1:31" s="3039" customFormat="1" ht="15">
      <c r="A160" s="3033">
        <v>45674.834409131945</v>
      </c>
      <c r="B160" s="3034" t="s">
        <v>35818</v>
      </c>
      <c r="C160" s="3034">
        <v>6434820</v>
      </c>
      <c r="D160" s="3034" t="s">
        <v>35818</v>
      </c>
      <c r="E160" s="3034" t="s">
        <v>37474</v>
      </c>
      <c r="F160" s="3034" t="s">
        <v>35819</v>
      </c>
      <c r="G160" s="3034" t="s">
        <v>35820</v>
      </c>
      <c r="H160" s="3036">
        <v>35927</v>
      </c>
      <c r="I160" s="3035" t="s">
        <v>35821</v>
      </c>
      <c r="J160" s="3034" t="s">
        <v>37368</v>
      </c>
      <c r="K160" s="3034" t="s">
        <v>37983</v>
      </c>
      <c r="L160" s="3046" t="s">
        <v>38636</v>
      </c>
      <c r="M160" s="3034" t="s">
        <v>37527</v>
      </c>
      <c r="N160" s="3034" t="s">
        <v>37452</v>
      </c>
      <c r="O160" s="3034" t="s">
        <v>37984</v>
      </c>
      <c r="P160" s="3034" t="s">
        <v>37454</v>
      </c>
      <c r="Q160" s="3034" t="s">
        <v>37462</v>
      </c>
      <c r="R160" s="3034" t="s">
        <v>37456</v>
      </c>
      <c r="S160" s="3034"/>
      <c r="T160" s="3034" t="s">
        <v>37463</v>
      </c>
      <c r="U160" s="3034" t="s">
        <v>37496</v>
      </c>
      <c r="V160" s="3034" t="s">
        <v>37985</v>
      </c>
      <c r="W160" s="3034" t="s">
        <v>37458</v>
      </c>
      <c r="X160" s="3034" t="s">
        <v>37458</v>
      </c>
      <c r="Y160" s="3037" t="s">
        <v>37459</v>
      </c>
      <c r="Z160" s="3038"/>
      <c r="AA160" s="3038"/>
      <c r="AB160" s="3038"/>
      <c r="AC160" s="3038"/>
      <c r="AD160" s="3038"/>
      <c r="AE160" s="3038"/>
    </row>
    <row r="161" spans="1:31" s="3039" customFormat="1" ht="15">
      <c r="A161" s="3040">
        <v>45674.867011203707</v>
      </c>
      <c r="B161" s="3041" t="s">
        <v>37986</v>
      </c>
      <c r="C161" s="3041">
        <v>6243120</v>
      </c>
      <c r="D161" s="3041" t="s">
        <v>35834</v>
      </c>
      <c r="E161" s="3041" t="s">
        <v>37449</v>
      </c>
      <c r="F161" s="3041" t="s">
        <v>35835</v>
      </c>
      <c r="G161" s="3041" t="s">
        <v>35836</v>
      </c>
      <c r="H161" s="3042">
        <v>35699</v>
      </c>
      <c r="I161" s="3044" t="s">
        <v>35837</v>
      </c>
      <c r="J161" s="3041" t="s">
        <v>37375</v>
      </c>
      <c r="K161" s="3041" t="s">
        <v>37987</v>
      </c>
      <c r="L161" s="3045" t="s">
        <v>37988</v>
      </c>
      <c r="M161" s="3041" t="s">
        <v>37451</v>
      </c>
      <c r="N161" s="3041" t="s">
        <v>37477</v>
      </c>
      <c r="O161" s="3041" t="s">
        <v>37538</v>
      </c>
      <c r="P161" s="3041" t="s">
        <v>37454</v>
      </c>
      <c r="Q161" s="3041" t="s">
        <v>37462</v>
      </c>
      <c r="R161" s="3041" t="s">
        <v>37456</v>
      </c>
      <c r="S161" s="3041"/>
      <c r="T161" s="3041" t="s">
        <v>37463</v>
      </c>
      <c r="U161" s="3041" t="s">
        <v>5279</v>
      </c>
      <c r="V161" s="3041" t="s">
        <v>37463</v>
      </c>
      <c r="W161" s="3041" t="s">
        <v>37458</v>
      </c>
      <c r="X161" s="3041" t="s">
        <v>37458</v>
      </c>
      <c r="Y161" s="3043" t="s">
        <v>37459</v>
      </c>
      <c r="Z161" s="3038"/>
      <c r="AA161" s="3038"/>
      <c r="AB161" s="3038"/>
      <c r="AC161" s="3038"/>
      <c r="AD161" s="3038"/>
      <c r="AE161" s="3038"/>
    </row>
    <row r="162" spans="1:31" s="3039" customFormat="1" ht="15">
      <c r="A162" s="3033">
        <v>45674.870057499997</v>
      </c>
      <c r="B162" s="3034" t="s">
        <v>37989</v>
      </c>
      <c r="C162" s="3034">
        <v>3656225</v>
      </c>
      <c r="D162" s="3034" t="s">
        <v>35842</v>
      </c>
      <c r="E162" s="3034" t="s">
        <v>37449</v>
      </c>
      <c r="F162" s="3034" t="s">
        <v>35843</v>
      </c>
      <c r="G162" s="3034" t="s">
        <v>35844</v>
      </c>
      <c r="H162" s="3036">
        <v>35143</v>
      </c>
      <c r="I162" s="3035" t="s">
        <v>35845</v>
      </c>
      <c r="J162" s="3034" t="s">
        <v>37375</v>
      </c>
      <c r="K162" s="3034" t="s">
        <v>37990</v>
      </c>
      <c r="L162" s="3046" t="s">
        <v>37991</v>
      </c>
      <c r="M162" s="3034" t="s">
        <v>37451</v>
      </c>
      <c r="N162" s="3034" t="s">
        <v>37452</v>
      </c>
      <c r="O162" s="3034" t="s">
        <v>37628</v>
      </c>
      <c r="P162" s="3034" t="s">
        <v>37454</v>
      </c>
      <c r="Q162" s="3034" t="s">
        <v>37462</v>
      </c>
      <c r="R162" s="3034" t="s">
        <v>37456</v>
      </c>
      <c r="S162" s="3034"/>
      <c r="T162" s="3034" t="s">
        <v>37463</v>
      </c>
      <c r="U162" s="3034" t="s">
        <v>37496</v>
      </c>
      <c r="V162" s="3034" t="s">
        <v>1538</v>
      </c>
      <c r="W162" s="3034" t="s">
        <v>37458</v>
      </c>
      <c r="X162" s="3034" t="s">
        <v>37586</v>
      </c>
      <c r="Y162" s="3037" t="s">
        <v>37459</v>
      </c>
      <c r="Z162" s="3038"/>
      <c r="AA162" s="3038"/>
      <c r="AB162" s="3038"/>
      <c r="AC162" s="3038"/>
      <c r="AD162" s="3038"/>
      <c r="AE162" s="3038"/>
    </row>
    <row r="163" spans="1:31" s="3039" customFormat="1" ht="15">
      <c r="A163" s="3040">
        <v>45674.906617256944</v>
      </c>
      <c r="B163" s="3041" t="s">
        <v>35827</v>
      </c>
      <c r="C163" s="3044" t="s">
        <v>35356</v>
      </c>
      <c r="D163" s="3041" t="s">
        <v>35827</v>
      </c>
      <c r="E163" s="3041" t="s">
        <v>37449</v>
      </c>
      <c r="F163" s="3041" t="s">
        <v>35828</v>
      </c>
      <c r="G163" s="3041" t="s">
        <v>35829</v>
      </c>
      <c r="H163" s="3042">
        <v>36236</v>
      </c>
      <c r="I163" s="3044" t="s">
        <v>35830</v>
      </c>
      <c r="J163" s="3041" t="s">
        <v>37375</v>
      </c>
      <c r="K163" s="3041" t="s">
        <v>37992</v>
      </c>
      <c r="L163" s="3045" t="s">
        <v>37993</v>
      </c>
      <c r="M163" s="3041" t="s">
        <v>37451</v>
      </c>
      <c r="N163" s="3041" t="s">
        <v>37452</v>
      </c>
      <c r="O163" s="3041" t="s">
        <v>37508</v>
      </c>
      <c r="P163" s="3041" t="s">
        <v>37454</v>
      </c>
      <c r="Q163" s="3041" t="s">
        <v>37462</v>
      </c>
      <c r="R163" s="3041" t="s">
        <v>37456</v>
      </c>
      <c r="S163" s="3041"/>
      <c r="T163" s="3041" t="s">
        <v>37463</v>
      </c>
      <c r="U163" s="3041" t="s">
        <v>37496</v>
      </c>
      <c r="V163" s="3041" t="s">
        <v>1538</v>
      </c>
      <c r="W163" s="3041" t="s">
        <v>37879</v>
      </c>
      <c r="X163" s="3041" t="s">
        <v>37586</v>
      </c>
      <c r="Y163" s="3043" t="s">
        <v>37459</v>
      </c>
      <c r="Z163" s="3038"/>
      <c r="AA163" s="3038"/>
      <c r="AB163" s="3038"/>
      <c r="AC163" s="3038"/>
      <c r="AD163" s="3038"/>
      <c r="AE163" s="3038"/>
    </row>
    <row r="164" spans="1:31" s="3039" customFormat="1" ht="15">
      <c r="A164" s="3033">
        <v>45674.914404594907</v>
      </c>
      <c r="B164" s="3034" t="s">
        <v>37994</v>
      </c>
      <c r="C164" s="3034">
        <v>6281275</v>
      </c>
      <c r="D164" s="3034" t="s">
        <v>35737</v>
      </c>
      <c r="E164" s="3034" t="s">
        <v>37449</v>
      </c>
      <c r="F164" s="3034" t="s">
        <v>35738</v>
      </c>
      <c r="G164" s="3034" t="s">
        <v>35739</v>
      </c>
      <c r="H164" s="3036">
        <v>37204</v>
      </c>
      <c r="I164" s="3035" t="s">
        <v>35740</v>
      </c>
      <c r="J164" s="3034" t="s">
        <v>37375</v>
      </c>
      <c r="K164" s="3034" t="s">
        <v>37995</v>
      </c>
      <c r="L164" s="3046" t="s">
        <v>37996</v>
      </c>
      <c r="M164" s="3034" t="s">
        <v>37451</v>
      </c>
      <c r="N164" s="3034" t="s">
        <v>37477</v>
      </c>
      <c r="O164" s="3034" t="s">
        <v>37749</v>
      </c>
      <c r="P164" s="3034" t="s">
        <v>37454</v>
      </c>
      <c r="Q164" s="3034" t="s">
        <v>37462</v>
      </c>
      <c r="R164" s="3034" t="s">
        <v>37456</v>
      </c>
      <c r="S164" s="3034"/>
      <c r="T164" s="3034" t="s">
        <v>37457</v>
      </c>
      <c r="U164" s="3034" t="s">
        <v>37496</v>
      </c>
      <c r="V164" s="3034" t="s">
        <v>37463</v>
      </c>
      <c r="W164" s="3034" t="s">
        <v>37458</v>
      </c>
      <c r="X164" s="3034" t="s">
        <v>37458</v>
      </c>
      <c r="Y164" s="3037" t="s">
        <v>37459</v>
      </c>
      <c r="Z164" s="3038"/>
      <c r="AA164" s="3038"/>
      <c r="AB164" s="3038"/>
      <c r="AC164" s="3038"/>
      <c r="AD164" s="3038"/>
      <c r="AE164" s="3038"/>
    </row>
    <row r="165" spans="1:31" s="3039" customFormat="1" ht="15">
      <c r="A165" s="3040">
        <v>45674.954026319443</v>
      </c>
      <c r="B165" s="3041" t="s">
        <v>35721</v>
      </c>
      <c r="C165" s="3041">
        <v>5055026</v>
      </c>
      <c r="D165" s="3041" t="s">
        <v>35721</v>
      </c>
      <c r="E165" s="3041" t="s">
        <v>37474</v>
      </c>
      <c r="F165" s="3041" t="s">
        <v>35429</v>
      </c>
      <c r="G165" s="3041" t="s">
        <v>35722</v>
      </c>
      <c r="H165" s="3042">
        <v>33174</v>
      </c>
      <c r="I165" s="3044" t="s">
        <v>35723</v>
      </c>
      <c r="J165" s="3041" t="s">
        <v>37368</v>
      </c>
      <c r="K165" s="3041" t="s">
        <v>37997</v>
      </c>
      <c r="L165" s="3045" t="s">
        <v>37998</v>
      </c>
      <c r="M165" s="3041" t="s">
        <v>37451</v>
      </c>
      <c r="N165" s="3041" t="s">
        <v>37452</v>
      </c>
      <c r="O165" s="3041" t="s">
        <v>37697</v>
      </c>
      <c r="P165" s="3041" t="s">
        <v>37454</v>
      </c>
      <c r="Q165" s="3041" t="s">
        <v>37462</v>
      </c>
      <c r="R165" s="3041" t="s">
        <v>37456</v>
      </c>
      <c r="S165" s="3041"/>
      <c r="T165" s="3041" t="s">
        <v>37463</v>
      </c>
      <c r="U165" s="3041" t="s">
        <v>37496</v>
      </c>
      <c r="V165" s="3041" t="s">
        <v>37999</v>
      </c>
      <c r="W165" s="3041" t="s">
        <v>37458</v>
      </c>
      <c r="X165" s="3041" t="s">
        <v>37458</v>
      </c>
      <c r="Y165" s="3043" t="s">
        <v>37459</v>
      </c>
      <c r="Z165" s="3038"/>
      <c r="AA165" s="3038"/>
      <c r="AB165" s="3038"/>
      <c r="AC165" s="3038"/>
      <c r="AD165" s="3038"/>
      <c r="AE165" s="3038"/>
    </row>
    <row r="166" spans="1:31" s="3039" customFormat="1" ht="15">
      <c r="A166" s="3033">
        <v>45674.957004537035</v>
      </c>
      <c r="B166" s="3034" t="s">
        <v>36223</v>
      </c>
      <c r="C166" s="3034">
        <v>6242189</v>
      </c>
      <c r="D166" s="3034" t="s">
        <v>36223</v>
      </c>
      <c r="E166" s="3034" t="s">
        <v>37474</v>
      </c>
      <c r="F166" s="3034" t="s">
        <v>36132</v>
      </c>
      <c r="G166" s="3034" t="s">
        <v>36224</v>
      </c>
      <c r="H166" s="3036">
        <v>35635</v>
      </c>
      <c r="I166" s="3035" t="s">
        <v>36225</v>
      </c>
      <c r="J166" s="3034" t="s">
        <v>37368</v>
      </c>
      <c r="K166" s="3034" t="s">
        <v>38000</v>
      </c>
      <c r="L166" s="3046" t="s">
        <v>38001</v>
      </c>
      <c r="M166" s="3034" t="s">
        <v>37527</v>
      </c>
      <c r="N166" s="3034" t="s">
        <v>37452</v>
      </c>
      <c r="O166" s="3034" t="s">
        <v>37661</v>
      </c>
      <c r="P166" s="3034" t="s">
        <v>37454</v>
      </c>
      <c r="Q166" s="3034" t="s">
        <v>37455</v>
      </c>
      <c r="R166" s="3034" t="s">
        <v>37456</v>
      </c>
      <c r="S166" s="3034"/>
      <c r="T166" s="3034" t="s">
        <v>37463</v>
      </c>
      <c r="U166" s="3034" t="s">
        <v>37464</v>
      </c>
      <c r="V166" s="3034" t="s">
        <v>38002</v>
      </c>
      <c r="W166" s="3034" t="s">
        <v>37458</v>
      </c>
      <c r="X166" s="3034" t="s">
        <v>37458</v>
      </c>
      <c r="Y166" s="3037" t="s">
        <v>37459</v>
      </c>
      <c r="Z166" s="3038"/>
      <c r="AA166" s="3038"/>
      <c r="AB166" s="3038"/>
      <c r="AC166" s="3038"/>
      <c r="AD166" s="3038"/>
      <c r="AE166" s="3038"/>
    </row>
    <row r="167" spans="1:31" s="3039" customFormat="1" ht="15">
      <c r="A167" s="3040">
        <v>45674.969718599532</v>
      </c>
      <c r="B167" s="3041" t="s">
        <v>35857</v>
      </c>
      <c r="C167" s="3041">
        <v>6199461</v>
      </c>
      <c r="D167" s="3041" t="s">
        <v>35857</v>
      </c>
      <c r="E167" s="3041" t="s">
        <v>37449</v>
      </c>
      <c r="F167" s="3041" t="s">
        <v>35858</v>
      </c>
      <c r="G167" s="3041" t="s">
        <v>35859</v>
      </c>
      <c r="H167" s="3042">
        <v>35848</v>
      </c>
      <c r="I167" s="3044" t="s">
        <v>35860</v>
      </c>
      <c r="J167" s="3041" t="s">
        <v>37375</v>
      </c>
      <c r="K167" s="3041" t="s">
        <v>38003</v>
      </c>
      <c r="L167" s="3045" t="s">
        <v>38004</v>
      </c>
      <c r="M167" s="3041" t="s">
        <v>37451</v>
      </c>
      <c r="N167" s="3041" t="s">
        <v>37477</v>
      </c>
      <c r="O167" s="3041" t="s">
        <v>37538</v>
      </c>
      <c r="P167" s="3041" t="s">
        <v>37454</v>
      </c>
      <c r="Q167" s="3041" t="s">
        <v>37462</v>
      </c>
      <c r="R167" s="3041" t="s">
        <v>37456</v>
      </c>
      <c r="S167" s="3041"/>
      <c r="T167" s="3041" t="s">
        <v>37457</v>
      </c>
      <c r="U167" s="3041" t="s">
        <v>5279</v>
      </c>
      <c r="V167" s="3041" t="s">
        <v>37639</v>
      </c>
      <c r="W167" s="3041" t="s">
        <v>37458</v>
      </c>
      <c r="X167" s="3041" t="s">
        <v>37458</v>
      </c>
      <c r="Y167" s="3043" t="s">
        <v>37459</v>
      </c>
      <c r="Z167" s="3038"/>
      <c r="AA167" s="3038"/>
      <c r="AB167" s="3038"/>
      <c r="AC167" s="3038"/>
      <c r="AD167" s="3038"/>
      <c r="AE167" s="3038"/>
    </row>
    <row r="168" spans="1:31" s="3039" customFormat="1" ht="15">
      <c r="A168" s="3033">
        <v>45674.971430532409</v>
      </c>
      <c r="B168" s="3034" t="s">
        <v>35853</v>
      </c>
      <c r="C168" s="3034">
        <v>6446834</v>
      </c>
      <c r="D168" s="3034" t="s">
        <v>35853</v>
      </c>
      <c r="E168" s="3034" t="s">
        <v>37449</v>
      </c>
      <c r="F168" s="3034" t="s">
        <v>35854</v>
      </c>
      <c r="G168" s="3034" t="s">
        <v>35855</v>
      </c>
      <c r="H168" s="3036">
        <v>39675</v>
      </c>
      <c r="I168" s="3035" t="s">
        <v>35856</v>
      </c>
      <c r="J168" s="3034" t="s">
        <v>37375</v>
      </c>
      <c r="K168" s="3034" t="s">
        <v>38005</v>
      </c>
      <c r="L168" s="3046" t="s">
        <v>38006</v>
      </c>
      <c r="M168" s="3034" t="s">
        <v>37552</v>
      </c>
      <c r="N168" s="3034" t="s">
        <v>37452</v>
      </c>
      <c r="O168" s="3034" t="s">
        <v>37453</v>
      </c>
      <c r="P168" s="3034" t="s">
        <v>37454</v>
      </c>
      <c r="Q168" s="3034" t="s">
        <v>37462</v>
      </c>
      <c r="R168" s="3034" t="s">
        <v>37456</v>
      </c>
      <c r="S168" s="3034"/>
      <c r="T168" s="3034" t="s">
        <v>37479</v>
      </c>
      <c r="U168" s="3034" t="s">
        <v>5279</v>
      </c>
      <c r="V168" s="3034" t="s">
        <v>38007</v>
      </c>
      <c r="W168" s="3034" t="s">
        <v>37458</v>
      </c>
      <c r="X168" s="3034" t="s">
        <v>37458</v>
      </c>
      <c r="Y168" s="3037" t="s">
        <v>37459</v>
      </c>
      <c r="Z168" s="3038"/>
      <c r="AA168" s="3038"/>
      <c r="AB168" s="3038"/>
      <c r="AC168" s="3038"/>
      <c r="AD168" s="3038"/>
      <c r="AE168" s="3038"/>
    </row>
    <row r="169" spans="1:31" s="3039" customFormat="1" ht="15">
      <c r="A169" s="3040">
        <v>45675.148704756946</v>
      </c>
      <c r="B169" s="3041" t="s">
        <v>36840</v>
      </c>
      <c r="C169" s="3041">
        <v>5672569</v>
      </c>
      <c r="D169" s="3041" t="s">
        <v>36840</v>
      </c>
      <c r="E169" s="3041" t="s">
        <v>37467</v>
      </c>
      <c r="F169" s="3041" t="s">
        <v>36841</v>
      </c>
      <c r="G169" s="3041" t="s">
        <v>36842</v>
      </c>
      <c r="H169" s="3042">
        <v>30682</v>
      </c>
      <c r="I169" s="3041">
        <v>2348028102283</v>
      </c>
      <c r="J169" s="3041" t="s">
        <v>37375</v>
      </c>
      <c r="K169" s="3041" t="s">
        <v>38008</v>
      </c>
      <c r="L169" s="3045" t="s">
        <v>38009</v>
      </c>
      <c r="M169" s="3041" t="s">
        <v>37451</v>
      </c>
      <c r="N169" s="3041" t="s">
        <v>37452</v>
      </c>
      <c r="O169" s="3041" t="s">
        <v>37522</v>
      </c>
      <c r="P169" s="3041" t="s">
        <v>37454</v>
      </c>
      <c r="Q169" s="3041" t="s">
        <v>37462</v>
      </c>
      <c r="R169" s="3041" t="s">
        <v>37456</v>
      </c>
      <c r="S169" s="3041"/>
      <c r="T169" s="3041" t="s">
        <v>37463</v>
      </c>
      <c r="U169" s="3041" t="s">
        <v>37464</v>
      </c>
      <c r="V169" s="3041" t="s">
        <v>38010</v>
      </c>
      <c r="W169" s="3041" t="s">
        <v>37458</v>
      </c>
      <c r="X169" s="3041" t="s">
        <v>37458</v>
      </c>
      <c r="Y169" s="3043" t="s">
        <v>37459</v>
      </c>
      <c r="Z169" s="3038"/>
      <c r="AA169" s="3038"/>
      <c r="AB169" s="3038"/>
      <c r="AC169" s="3038"/>
      <c r="AD169" s="3038"/>
      <c r="AE169" s="3038"/>
    </row>
    <row r="170" spans="1:31" s="3039" customFormat="1" ht="15">
      <c r="A170" s="3033">
        <v>45675.275132337963</v>
      </c>
      <c r="B170" s="3034" t="s">
        <v>35801</v>
      </c>
      <c r="C170" s="3034">
        <v>6404819</v>
      </c>
      <c r="D170" s="3034" t="s">
        <v>35801</v>
      </c>
      <c r="E170" s="3034" t="s">
        <v>37467</v>
      </c>
      <c r="F170" s="3034" t="s">
        <v>35802</v>
      </c>
      <c r="G170" s="3034" t="s">
        <v>35803</v>
      </c>
      <c r="H170" s="3036">
        <v>32276</v>
      </c>
      <c r="I170" s="3035" t="s">
        <v>35804</v>
      </c>
      <c r="J170" s="3034" t="s">
        <v>37375</v>
      </c>
      <c r="K170" s="3034" t="s">
        <v>38011</v>
      </c>
      <c r="L170" s="3034" t="s">
        <v>38012</v>
      </c>
      <c r="M170" s="3034" t="s">
        <v>37451</v>
      </c>
      <c r="N170" s="3034" t="s">
        <v>37452</v>
      </c>
      <c r="O170" s="3034" t="s">
        <v>37483</v>
      </c>
      <c r="P170" s="3034" t="s">
        <v>37454</v>
      </c>
      <c r="Q170" s="3034" t="s">
        <v>37462</v>
      </c>
      <c r="R170" s="3034" t="s">
        <v>37456</v>
      </c>
      <c r="S170" s="3034"/>
      <c r="T170" s="3034" t="s">
        <v>37479</v>
      </c>
      <c r="U170" s="3034" t="s">
        <v>37464</v>
      </c>
      <c r="V170" s="3034" t="s">
        <v>38013</v>
      </c>
      <c r="W170" s="3034" t="s">
        <v>37458</v>
      </c>
      <c r="X170" s="3034" t="s">
        <v>37458</v>
      </c>
      <c r="Y170" s="3037" t="s">
        <v>37459</v>
      </c>
      <c r="Z170" s="3038"/>
      <c r="AA170" s="3038"/>
      <c r="AB170" s="3038"/>
      <c r="AC170" s="3038"/>
      <c r="AD170" s="3038"/>
      <c r="AE170" s="3038"/>
    </row>
    <row r="171" spans="1:31" s="3039" customFormat="1" ht="15">
      <c r="A171" s="3040">
        <v>45675.309974282412</v>
      </c>
      <c r="B171" s="3041" t="s">
        <v>35865</v>
      </c>
      <c r="C171" s="3041">
        <v>4920135</v>
      </c>
      <c r="D171" s="3041" t="s">
        <v>35865</v>
      </c>
      <c r="E171" s="3041" t="s">
        <v>37467</v>
      </c>
      <c r="F171" s="3041" t="s">
        <v>35866</v>
      </c>
      <c r="G171" s="3041" t="s">
        <v>35867</v>
      </c>
      <c r="H171" s="3042">
        <v>34095</v>
      </c>
      <c r="I171" s="3044" t="s">
        <v>35868</v>
      </c>
      <c r="J171" s="3041" t="s">
        <v>37375</v>
      </c>
      <c r="K171" s="3041" t="s">
        <v>38014</v>
      </c>
      <c r="L171" s="3045" t="s">
        <v>38015</v>
      </c>
      <c r="M171" s="3041" t="s">
        <v>37451</v>
      </c>
      <c r="N171" s="3041" t="s">
        <v>37477</v>
      </c>
      <c r="O171" s="3041" t="s">
        <v>37614</v>
      </c>
      <c r="P171" s="3041" t="s">
        <v>37454</v>
      </c>
      <c r="Q171" s="3041" t="s">
        <v>37462</v>
      </c>
      <c r="R171" s="3041" t="s">
        <v>37456</v>
      </c>
      <c r="S171" s="3041"/>
      <c r="T171" s="3041" t="s">
        <v>37463</v>
      </c>
      <c r="U171" s="3041" t="s">
        <v>37464</v>
      </c>
      <c r="V171" s="3041" t="s">
        <v>37463</v>
      </c>
      <c r="W171" s="3041" t="s">
        <v>37458</v>
      </c>
      <c r="X171" s="3041" t="s">
        <v>37458</v>
      </c>
      <c r="Y171" s="3043" t="s">
        <v>37459</v>
      </c>
      <c r="Z171" s="3038"/>
      <c r="AA171" s="3038"/>
      <c r="AB171" s="3038"/>
      <c r="AC171" s="3038"/>
      <c r="AD171" s="3038"/>
      <c r="AE171" s="3038"/>
    </row>
    <row r="172" spans="1:31" s="3039" customFormat="1" ht="15">
      <c r="A172" s="3033">
        <v>45675.331065104168</v>
      </c>
      <c r="B172" s="3034" t="s">
        <v>36217</v>
      </c>
      <c r="C172" s="3034">
        <v>6056799</v>
      </c>
      <c r="D172" s="3034" t="s">
        <v>36217</v>
      </c>
      <c r="E172" s="3034" t="s">
        <v>37474</v>
      </c>
      <c r="F172" s="3034" t="s">
        <v>36218</v>
      </c>
      <c r="G172" s="3034" t="s">
        <v>36219</v>
      </c>
      <c r="H172" s="3036">
        <v>38965</v>
      </c>
      <c r="I172" s="3035" t="s">
        <v>36220</v>
      </c>
      <c r="J172" s="3034" t="s">
        <v>37368</v>
      </c>
      <c r="K172" s="3034" t="s">
        <v>38016</v>
      </c>
      <c r="L172" s="3046" t="s">
        <v>38017</v>
      </c>
      <c r="M172" s="3034" t="s">
        <v>37552</v>
      </c>
      <c r="N172" s="3034" t="s">
        <v>37477</v>
      </c>
      <c r="O172" s="3034" t="s">
        <v>37538</v>
      </c>
      <c r="P172" s="3034" t="s">
        <v>37454</v>
      </c>
      <c r="Q172" s="3034" t="s">
        <v>37455</v>
      </c>
      <c r="R172" s="3034" t="s">
        <v>37456</v>
      </c>
      <c r="S172" s="3034"/>
      <c r="T172" s="3034" t="s">
        <v>37479</v>
      </c>
      <c r="U172" s="3034" t="s">
        <v>37496</v>
      </c>
      <c r="V172" s="3034" t="s">
        <v>1538</v>
      </c>
      <c r="W172" s="3034" t="s">
        <v>37458</v>
      </c>
      <c r="X172" s="3034" t="s">
        <v>37458</v>
      </c>
      <c r="Y172" s="3037" t="s">
        <v>37459</v>
      </c>
      <c r="Z172" s="3038"/>
      <c r="AA172" s="3038"/>
      <c r="AB172" s="3038"/>
      <c r="AC172" s="3038"/>
      <c r="AD172" s="3038"/>
      <c r="AE172" s="3038"/>
    </row>
    <row r="173" spans="1:31" s="3039" customFormat="1" ht="15">
      <c r="A173" s="3040">
        <v>45675.333954525464</v>
      </c>
      <c r="B173" s="3041" t="s">
        <v>38018</v>
      </c>
      <c r="C173" s="3041">
        <v>6180655</v>
      </c>
      <c r="D173" s="3041" t="s">
        <v>35771</v>
      </c>
      <c r="E173" s="3041" t="s">
        <v>37474</v>
      </c>
      <c r="F173" s="3041" t="s">
        <v>35772</v>
      </c>
      <c r="G173" s="3041" t="s">
        <v>35773</v>
      </c>
      <c r="H173" s="3042">
        <v>26761</v>
      </c>
      <c r="I173" s="3044" t="s">
        <v>35774</v>
      </c>
      <c r="J173" s="3041" t="s">
        <v>37368</v>
      </c>
      <c r="K173" s="3041" t="s">
        <v>38019</v>
      </c>
      <c r="L173" s="3045" t="s">
        <v>38020</v>
      </c>
      <c r="M173" s="3041" t="s">
        <v>37451</v>
      </c>
      <c r="N173" s="3041" t="s">
        <v>37477</v>
      </c>
      <c r="O173" s="3041" t="s">
        <v>37824</v>
      </c>
      <c r="P173" s="3041" t="s">
        <v>37454</v>
      </c>
      <c r="Q173" s="3041" t="s">
        <v>37462</v>
      </c>
      <c r="R173" s="3041" t="s">
        <v>37456</v>
      </c>
      <c r="S173" s="3041"/>
      <c r="T173" s="3041" t="s">
        <v>37463</v>
      </c>
      <c r="U173" s="3041" t="s">
        <v>37464</v>
      </c>
      <c r="V173" s="3041" t="s">
        <v>38021</v>
      </c>
      <c r="W173" s="3041" t="s">
        <v>37458</v>
      </c>
      <c r="X173" s="3041" t="s">
        <v>37458</v>
      </c>
      <c r="Y173" s="3043" t="s">
        <v>37459</v>
      </c>
      <c r="Z173" s="3038"/>
      <c r="AA173" s="3038"/>
      <c r="AB173" s="3038"/>
      <c r="AC173" s="3038"/>
      <c r="AD173" s="3038"/>
      <c r="AE173" s="3038"/>
    </row>
    <row r="174" spans="1:31" s="3039" customFormat="1" ht="15">
      <c r="A174" s="3033">
        <v>45675.364375590274</v>
      </c>
      <c r="B174" s="3034" t="s">
        <v>36233</v>
      </c>
      <c r="C174" s="3035" t="s">
        <v>35356</v>
      </c>
      <c r="D174" s="3034" t="s">
        <v>36233</v>
      </c>
      <c r="E174" s="3034" t="s">
        <v>37449</v>
      </c>
      <c r="F174" s="3034" t="s">
        <v>35352</v>
      </c>
      <c r="G174" s="3034" t="s">
        <v>36234</v>
      </c>
      <c r="H174" s="3036">
        <v>35619</v>
      </c>
      <c r="I174" s="3035" t="s">
        <v>36235</v>
      </c>
      <c r="J174" s="3034" t="s">
        <v>37375</v>
      </c>
      <c r="K174" s="3034" t="s">
        <v>38022</v>
      </c>
      <c r="L174" s="3046" t="s">
        <v>38023</v>
      </c>
      <c r="M174" s="3034" t="s">
        <v>37527</v>
      </c>
      <c r="N174" s="3034" t="s">
        <v>37452</v>
      </c>
      <c r="O174" s="3034" t="s">
        <v>37614</v>
      </c>
      <c r="P174" s="3034" t="s">
        <v>37454</v>
      </c>
      <c r="Q174" s="3034" t="s">
        <v>37455</v>
      </c>
      <c r="R174" s="3034" t="s">
        <v>37456</v>
      </c>
      <c r="S174" s="3034"/>
      <c r="T174" s="3034" t="s">
        <v>37479</v>
      </c>
      <c r="U174" s="3034" t="s">
        <v>37496</v>
      </c>
      <c r="V174" s="3034" t="s">
        <v>38007</v>
      </c>
      <c r="W174" s="3034" t="s">
        <v>37458</v>
      </c>
      <c r="X174" s="3034" t="s">
        <v>37458</v>
      </c>
      <c r="Y174" s="3037" t="s">
        <v>37459</v>
      </c>
      <c r="Z174" s="3038"/>
      <c r="AA174" s="3038"/>
      <c r="AB174" s="3038"/>
      <c r="AC174" s="3038"/>
      <c r="AD174" s="3038"/>
      <c r="AE174" s="3038"/>
    </row>
    <row r="175" spans="1:31" s="3039" customFormat="1" ht="15">
      <c r="A175" s="3040">
        <v>45675.367946412036</v>
      </c>
      <c r="B175" s="3041" t="s">
        <v>3743</v>
      </c>
      <c r="C175" s="3041">
        <v>4417575</v>
      </c>
      <c r="D175" s="3041" t="s">
        <v>3743</v>
      </c>
      <c r="E175" s="3041" t="s">
        <v>37467</v>
      </c>
      <c r="F175" s="3041" t="s">
        <v>36843</v>
      </c>
      <c r="G175" s="3041" t="s">
        <v>36844</v>
      </c>
      <c r="H175" s="3042">
        <v>31002</v>
      </c>
      <c r="I175" s="3044" t="s">
        <v>3742</v>
      </c>
      <c r="J175" s="3041" t="s">
        <v>37375</v>
      </c>
      <c r="K175" s="3041" t="s">
        <v>38024</v>
      </c>
      <c r="L175" s="3045" t="s">
        <v>38025</v>
      </c>
      <c r="M175" s="3041" t="s">
        <v>37451</v>
      </c>
      <c r="N175" s="3041" t="s">
        <v>37477</v>
      </c>
      <c r="O175" s="3041" t="s">
        <v>37661</v>
      </c>
      <c r="P175" s="3041" t="s">
        <v>37454</v>
      </c>
      <c r="Q175" s="3041" t="s">
        <v>37462</v>
      </c>
      <c r="R175" s="3041" t="s">
        <v>37456</v>
      </c>
      <c r="S175" s="3041"/>
      <c r="T175" s="3041" t="s">
        <v>37463</v>
      </c>
      <c r="U175" s="3041" t="s">
        <v>5279</v>
      </c>
      <c r="V175" s="3041" t="s">
        <v>38026</v>
      </c>
      <c r="W175" s="3041" t="s">
        <v>37458</v>
      </c>
      <c r="X175" s="3041" t="s">
        <v>37458</v>
      </c>
      <c r="Y175" s="3043" t="s">
        <v>37459</v>
      </c>
      <c r="Z175" s="3038"/>
      <c r="AA175" s="3038"/>
      <c r="AB175" s="3038"/>
      <c r="AC175" s="3038"/>
      <c r="AD175" s="3038"/>
      <c r="AE175" s="3038"/>
    </row>
    <row r="176" spans="1:31" s="3039" customFormat="1" ht="15">
      <c r="A176" s="3033">
        <v>45675.369039259254</v>
      </c>
      <c r="B176" s="3034" t="s">
        <v>36198</v>
      </c>
      <c r="C176" s="3034">
        <v>6063999</v>
      </c>
      <c r="D176" s="3034" t="s">
        <v>36198</v>
      </c>
      <c r="E176" s="3034" t="s">
        <v>37474</v>
      </c>
      <c r="F176" s="3034" t="s">
        <v>36199</v>
      </c>
      <c r="G176" s="3034" t="s">
        <v>36200</v>
      </c>
      <c r="H176" s="3036">
        <v>31506</v>
      </c>
      <c r="I176" s="3035" t="s">
        <v>36201</v>
      </c>
      <c r="J176" s="3034" t="s">
        <v>37368</v>
      </c>
      <c r="K176" s="3034" t="s">
        <v>38027</v>
      </c>
      <c r="L176" s="3046" t="s">
        <v>38028</v>
      </c>
      <c r="M176" s="3034" t="s">
        <v>37451</v>
      </c>
      <c r="N176" s="3034" t="s">
        <v>37477</v>
      </c>
      <c r="O176" s="3034" t="s">
        <v>37733</v>
      </c>
      <c r="P176" s="3034" t="s">
        <v>37454</v>
      </c>
      <c r="Q176" s="3034" t="s">
        <v>37455</v>
      </c>
      <c r="R176" s="3034" t="s">
        <v>37456</v>
      </c>
      <c r="S176" s="3034"/>
      <c r="T176" s="3034" t="s">
        <v>37479</v>
      </c>
      <c r="U176" s="3034" t="s">
        <v>37496</v>
      </c>
      <c r="V176" s="3034" t="s">
        <v>36767</v>
      </c>
      <c r="W176" s="3034" t="s">
        <v>37458</v>
      </c>
      <c r="X176" s="3034" t="s">
        <v>37458</v>
      </c>
      <c r="Y176" s="3037" t="s">
        <v>37459</v>
      </c>
      <c r="Z176" s="3038"/>
      <c r="AA176" s="3038"/>
      <c r="AB176" s="3038"/>
      <c r="AC176" s="3038"/>
      <c r="AD176" s="3038"/>
      <c r="AE176" s="3038"/>
    </row>
    <row r="177" spans="1:31" s="3039" customFormat="1" ht="15">
      <c r="A177" s="3040">
        <v>45675.370418622682</v>
      </c>
      <c r="B177" s="3041" t="s">
        <v>38029</v>
      </c>
      <c r="C177" s="3041">
        <v>5624609</v>
      </c>
      <c r="D177" s="3041" t="s">
        <v>36244</v>
      </c>
      <c r="E177" s="3041" t="s">
        <v>37467</v>
      </c>
      <c r="F177" s="3041" t="s">
        <v>36245</v>
      </c>
      <c r="G177" s="3041" t="s">
        <v>36246</v>
      </c>
      <c r="H177" s="3042">
        <v>34332</v>
      </c>
      <c r="I177" s="3041" t="s">
        <v>36247</v>
      </c>
      <c r="J177" s="3041" t="s">
        <v>37375</v>
      </c>
      <c r="K177" s="3041" t="s">
        <v>38030</v>
      </c>
      <c r="L177" s="3045" t="s">
        <v>38031</v>
      </c>
      <c r="M177" s="3041" t="s">
        <v>37451</v>
      </c>
      <c r="N177" s="3041" t="s">
        <v>37477</v>
      </c>
      <c r="O177" s="3041" t="s">
        <v>37776</v>
      </c>
      <c r="P177" s="3041" t="s">
        <v>37454</v>
      </c>
      <c r="Q177" s="3041" t="s">
        <v>37455</v>
      </c>
      <c r="R177" s="3041" t="s">
        <v>37456</v>
      </c>
      <c r="S177" s="3041"/>
      <c r="T177" s="3041" t="s">
        <v>37463</v>
      </c>
      <c r="U177" s="3041" t="s">
        <v>37464</v>
      </c>
      <c r="V177" s="3044" t="s">
        <v>38032</v>
      </c>
      <c r="W177" s="3041" t="s">
        <v>37458</v>
      </c>
      <c r="X177" s="3041" t="s">
        <v>37458</v>
      </c>
      <c r="Y177" s="3043" t="s">
        <v>37459</v>
      </c>
      <c r="Z177" s="3038"/>
      <c r="AA177" s="3038"/>
      <c r="AB177" s="3038"/>
      <c r="AC177" s="3038"/>
      <c r="AD177" s="3038"/>
      <c r="AE177" s="3038"/>
    </row>
    <row r="178" spans="1:31" s="3039" customFormat="1" ht="15">
      <c r="A178" s="3033">
        <v>45675.39963122685</v>
      </c>
      <c r="B178" s="3034" t="s">
        <v>36252</v>
      </c>
      <c r="C178" s="3034">
        <v>5094247</v>
      </c>
      <c r="D178" s="3034" t="s">
        <v>36252</v>
      </c>
      <c r="E178" s="3034" t="s">
        <v>37449</v>
      </c>
      <c r="F178" s="3034" t="s">
        <v>36253</v>
      </c>
      <c r="G178" s="3034" t="s">
        <v>36254</v>
      </c>
      <c r="H178" s="3036">
        <v>35937</v>
      </c>
      <c r="I178" s="3035" t="s">
        <v>36255</v>
      </c>
      <c r="J178" s="3034" t="s">
        <v>37375</v>
      </c>
      <c r="K178" s="3034" t="s">
        <v>36252</v>
      </c>
      <c r="L178" s="3046" t="s">
        <v>38033</v>
      </c>
      <c r="M178" s="3034" t="s">
        <v>37451</v>
      </c>
      <c r="N178" s="3034" t="s">
        <v>37477</v>
      </c>
      <c r="O178" s="3034" t="s">
        <v>37508</v>
      </c>
      <c r="P178" s="3034" t="s">
        <v>38034</v>
      </c>
      <c r="Q178" s="3034" t="s">
        <v>37455</v>
      </c>
      <c r="R178" s="3034" t="s">
        <v>37456</v>
      </c>
      <c r="S178" s="3034"/>
      <c r="T178" s="3034" t="s">
        <v>37463</v>
      </c>
      <c r="U178" s="3034" t="s">
        <v>37677</v>
      </c>
      <c r="V178" s="3034" t="s">
        <v>38035</v>
      </c>
      <c r="W178" s="3034" t="s">
        <v>37458</v>
      </c>
      <c r="X178" s="3034" t="s">
        <v>37458</v>
      </c>
      <c r="Y178" s="3037" t="s">
        <v>37459</v>
      </c>
      <c r="Z178" s="3038"/>
      <c r="AA178" s="3038"/>
      <c r="AB178" s="3038"/>
      <c r="AC178" s="3038"/>
      <c r="AD178" s="3038"/>
      <c r="AE178" s="3038"/>
    </row>
    <row r="179" spans="1:31" s="3039" customFormat="1" ht="15">
      <c r="A179" s="3040">
        <v>45675.401191550925</v>
      </c>
      <c r="B179" s="3041" t="s">
        <v>38036</v>
      </c>
      <c r="C179" s="3041">
        <v>6362558</v>
      </c>
      <c r="D179" s="3041" t="s">
        <v>36248</v>
      </c>
      <c r="E179" s="3041" t="s">
        <v>37474</v>
      </c>
      <c r="F179" s="3041" t="s">
        <v>36249</v>
      </c>
      <c r="G179" s="3041" t="s">
        <v>36250</v>
      </c>
      <c r="H179" s="3042">
        <v>39174</v>
      </c>
      <c r="I179" s="3044" t="s">
        <v>36251</v>
      </c>
      <c r="J179" s="3041" t="s">
        <v>37368</v>
      </c>
      <c r="K179" s="3041" t="s">
        <v>38037</v>
      </c>
      <c r="L179" s="3045" t="s">
        <v>38038</v>
      </c>
      <c r="M179" s="3041" t="s">
        <v>37552</v>
      </c>
      <c r="N179" s="3041" t="s">
        <v>37452</v>
      </c>
      <c r="O179" s="3041" t="s">
        <v>37661</v>
      </c>
      <c r="P179" s="3041" t="s">
        <v>37454</v>
      </c>
      <c r="Q179" s="3041" t="s">
        <v>37455</v>
      </c>
      <c r="R179" s="3041" t="s">
        <v>37456</v>
      </c>
      <c r="S179" s="3041"/>
      <c r="T179" s="3041" t="s">
        <v>37479</v>
      </c>
      <c r="U179" s="3041" t="s">
        <v>37464</v>
      </c>
      <c r="V179" s="3044" t="s">
        <v>6258</v>
      </c>
      <c r="W179" s="3041" t="s">
        <v>37458</v>
      </c>
      <c r="X179" s="3041" t="s">
        <v>37458</v>
      </c>
      <c r="Y179" s="3043" t="s">
        <v>37459</v>
      </c>
      <c r="Z179" s="3038"/>
      <c r="AA179" s="3038"/>
      <c r="AB179" s="3038"/>
      <c r="AC179" s="3038"/>
      <c r="AD179" s="3038"/>
      <c r="AE179" s="3038"/>
    </row>
    <row r="180" spans="1:31" s="3039" customFormat="1" ht="15">
      <c r="A180" s="3033">
        <v>45675.408738298611</v>
      </c>
      <c r="B180" s="3034" t="s">
        <v>38039</v>
      </c>
      <c r="C180" s="3034">
        <v>2081893</v>
      </c>
      <c r="D180" s="3034" t="s">
        <v>36236</v>
      </c>
      <c r="E180" s="3034" t="s">
        <v>37467</v>
      </c>
      <c r="F180" s="3034" t="s">
        <v>36237</v>
      </c>
      <c r="G180" s="3034" t="s">
        <v>5202</v>
      </c>
      <c r="H180" s="3036">
        <v>33511</v>
      </c>
      <c r="I180" s="3034" t="s">
        <v>36238</v>
      </c>
      <c r="J180" s="3034" t="s">
        <v>37375</v>
      </c>
      <c r="K180" s="3034" t="s">
        <v>38040</v>
      </c>
      <c r="L180" s="3046" t="s">
        <v>38041</v>
      </c>
      <c r="M180" s="3034" t="s">
        <v>37451</v>
      </c>
      <c r="N180" s="3034" t="s">
        <v>37477</v>
      </c>
      <c r="O180" s="3034" t="s">
        <v>37522</v>
      </c>
      <c r="P180" s="3034" t="s">
        <v>37454</v>
      </c>
      <c r="Q180" s="3034" t="s">
        <v>37455</v>
      </c>
      <c r="R180" s="3034" t="s">
        <v>37456</v>
      </c>
      <c r="S180" s="3034"/>
      <c r="T180" s="3034" t="s">
        <v>37463</v>
      </c>
      <c r="U180" s="3034" t="s">
        <v>37496</v>
      </c>
      <c r="V180" s="3034" t="s">
        <v>37629</v>
      </c>
      <c r="W180" s="3034" t="s">
        <v>37458</v>
      </c>
      <c r="X180" s="3034" t="s">
        <v>37458</v>
      </c>
      <c r="Y180" s="3037" t="s">
        <v>37459</v>
      </c>
      <c r="Z180" s="3038"/>
      <c r="AA180" s="3038"/>
      <c r="AB180" s="3038"/>
      <c r="AC180" s="3038"/>
      <c r="AD180" s="3038"/>
      <c r="AE180" s="3038"/>
    </row>
    <row r="181" spans="1:31" s="3039" customFormat="1" ht="15">
      <c r="A181" s="3040">
        <v>45675.461056631946</v>
      </c>
      <c r="B181" s="3041" t="s">
        <v>36239</v>
      </c>
      <c r="C181" s="3041">
        <v>3587104</v>
      </c>
      <c r="D181" s="3041" t="s">
        <v>36239</v>
      </c>
      <c r="E181" s="3041" t="s">
        <v>37474</v>
      </c>
      <c r="F181" s="3041" t="s">
        <v>36240</v>
      </c>
      <c r="G181" s="3041" t="s">
        <v>36241</v>
      </c>
      <c r="H181" s="3042">
        <v>33508</v>
      </c>
      <c r="I181" s="3044" t="s">
        <v>36242</v>
      </c>
      <c r="J181" s="3041" t="s">
        <v>37368</v>
      </c>
      <c r="K181" s="3041" t="s">
        <v>38042</v>
      </c>
      <c r="L181" s="3045" t="s">
        <v>38043</v>
      </c>
      <c r="M181" s="3041" t="s">
        <v>37451</v>
      </c>
      <c r="N181" s="3041" t="s">
        <v>37452</v>
      </c>
      <c r="O181" s="3041" t="s">
        <v>38044</v>
      </c>
      <c r="P181" s="3041" t="s">
        <v>37454</v>
      </c>
      <c r="Q181" s="3041" t="s">
        <v>37455</v>
      </c>
      <c r="R181" s="3041" t="s">
        <v>37456</v>
      </c>
      <c r="S181" s="3041"/>
      <c r="T181" s="3041" t="s">
        <v>37479</v>
      </c>
      <c r="U181" s="3041" t="s">
        <v>37496</v>
      </c>
      <c r="V181" s="3041" t="s">
        <v>37488</v>
      </c>
      <c r="W181" s="3041" t="s">
        <v>37458</v>
      </c>
      <c r="X181" s="3041" t="s">
        <v>37458</v>
      </c>
      <c r="Y181" s="3043" t="s">
        <v>37459</v>
      </c>
      <c r="Z181" s="3038"/>
      <c r="AA181" s="3038"/>
      <c r="AB181" s="3038"/>
      <c r="AC181" s="3038"/>
      <c r="AD181" s="3038"/>
      <c r="AE181" s="3038"/>
    </row>
    <row r="182" spans="1:31" s="3039" customFormat="1" ht="15">
      <c r="A182" s="3033">
        <v>45675.484367928242</v>
      </c>
      <c r="B182" s="3034" t="s">
        <v>35805</v>
      </c>
      <c r="C182" s="3034">
        <v>4700555</v>
      </c>
      <c r="D182" s="3034" t="s">
        <v>35805</v>
      </c>
      <c r="E182" s="3034" t="s">
        <v>37467</v>
      </c>
      <c r="F182" s="3034" t="s">
        <v>35806</v>
      </c>
      <c r="G182" s="3034" t="s">
        <v>35807</v>
      </c>
      <c r="H182" s="3036">
        <v>34008</v>
      </c>
      <c r="I182" s="3034">
        <v>8131119109</v>
      </c>
      <c r="J182" s="3034" t="s">
        <v>37375</v>
      </c>
      <c r="K182" s="3034" t="s">
        <v>38045</v>
      </c>
      <c r="L182" s="3046" t="s">
        <v>38046</v>
      </c>
      <c r="M182" s="3034" t="s">
        <v>37451</v>
      </c>
      <c r="N182" s="3034" t="s">
        <v>37452</v>
      </c>
      <c r="O182" s="3034" t="s">
        <v>37511</v>
      </c>
      <c r="P182" s="3034" t="s">
        <v>37454</v>
      </c>
      <c r="Q182" s="3034" t="s">
        <v>37462</v>
      </c>
      <c r="R182" s="3034" t="s">
        <v>37456</v>
      </c>
      <c r="S182" s="3034"/>
      <c r="T182" s="3034" t="s">
        <v>37463</v>
      </c>
      <c r="U182" s="3034" t="s">
        <v>37464</v>
      </c>
      <c r="V182" s="3034" t="s">
        <v>2320</v>
      </c>
      <c r="W182" s="3034" t="s">
        <v>37458</v>
      </c>
      <c r="X182" s="3034" t="s">
        <v>37458</v>
      </c>
      <c r="Y182" s="3037" t="s">
        <v>37459</v>
      </c>
      <c r="Z182" s="3038"/>
      <c r="AA182" s="3038"/>
      <c r="AB182" s="3038"/>
      <c r="AC182" s="3038"/>
      <c r="AD182" s="3038"/>
      <c r="AE182" s="3038"/>
    </row>
    <row r="183" spans="1:31" s="3039" customFormat="1" ht="15">
      <c r="A183" s="3040">
        <v>45675.488754826394</v>
      </c>
      <c r="B183" s="3041" t="s">
        <v>38047</v>
      </c>
      <c r="C183" s="3041">
        <v>4357200</v>
      </c>
      <c r="D183" s="3041" t="s">
        <v>35893</v>
      </c>
      <c r="E183" s="3041" t="s">
        <v>37449</v>
      </c>
      <c r="F183" s="3041" t="s">
        <v>35894</v>
      </c>
      <c r="G183" s="3041" t="s">
        <v>35895</v>
      </c>
      <c r="H183" s="3042">
        <v>37086</v>
      </c>
      <c r="I183" s="3044" t="s">
        <v>35896</v>
      </c>
      <c r="J183" s="3041" t="s">
        <v>37375</v>
      </c>
      <c r="K183" s="3041" t="s">
        <v>38048</v>
      </c>
      <c r="L183" s="3045" t="s">
        <v>38049</v>
      </c>
      <c r="M183" s="3041" t="s">
        <v>37451</v>
      </c>
      <c r="N183" s="3041" t="s">
        <v>37477</v>
      </c>
      <c r="O183" s="3041" t="s">
        <v>37469</v>
      </c>
      <c r="P183" s="3041" t="s">
        <v>37454</v>
      </c>
      <c r="Q183" s="3041" t="s">
        <v>37462</v>
      </c>
      <c r="R183" s="3041" t="s">
        <v>37456</v>
      </c>
      <c r="S183" s="3041"/>
      <c r="T183" s="3041" t="s">
        <v>37457</v>
      </c>
      <c r="U183" s="3041" t="s">
        <v>5279</v>
      </c>
      <c r="V183" s="3041" t="s">
        <v>1538</v>
      </c>
      <c r="W183" s="3041" t="s">
        <v>37458</v>
      </c>
      <c r="X183" s="3041" t="s">
        <v>37458</v>
      </c>
      <c r="Y183" s="3043" t="s">
        <v>37459</v>
      </c>
      <c r="Z183" s="3038"/>
      <c r="AA183" s="3038"/>
      <c r="AB183" s="3038"/>
      <c r="AC183" s="3038"/>
      <c r="AD183" s="3038"/>
      <c r="AE183" s="3038"/>
    </row>
    <row r="184" spans="1:31" s="3039" customFormat="1" ht="15">
      <c r="A184" s="3033">
        <v>45675.507512222219</v>
      </c>
      <c r="B184" s="3034" t="s">
        <v>37739</v>
      </c>
      <c r="C184" s="3034">
        <v>6445515</v>
      </c>
      <c r="D184" s="3034" t="s">
        <v>36107</v>
      </c>
      <c r="E184" s="3034" t="s">
        <v>37467</v>
      </c>
      <c r="F184" s="3034" t="s">
        <v>38050</v>
      </c>
      <c r="G184" s="3034" t="s">
        <v>36111</v>
      </c>
      <c r="H184" s="3036">
        <v>33840</v>
      </c>
      <c r="I184" s="3035" t="s">
        <v>36112</v>
      </c>
      <c r="J184" s="3034" t="s">
        <v>37375</v>
      </c>
      <c r="K184" s="3034" t="s">
        <v>38051</v>
      </c>
      <c r="L184" s="3046" t="s">
        <v>38052</v>
      </c>
      <c r="M184" s="3034" t="s">
        <v>37742</v>
      </c>
      <c r="N184" s="3034" t="s">
        <v>37452</v>
      </c>
      <c r="O184" s="3034" t="s">
        <v>37661</v>
      </c>
      <c r="P184" s="3034" t="s">
        <v>37454</v>
      </c>
      <c r="Q184" s="3034" t="s">
        <v>37455</v>
      </c>
      <c r="R184" s="3034" t="s">
        <v>37456</v>
      </c>
      <c r="S184" s="3034"/>
      <c r="T184" s="3034" t="s">
        <v>37463</v>
      </c>
      <c r="U184" s="3034" t="s">
        <v>37464</v>
      </c>
      <c r="V184" s="3034" t="s">
        <v>38053</v>
      </c>
      <c r="W184" s="3034" t="s">
        <v>37458</v>
      </c>
      <c r="X184" s="3034" t="s">
        <v>37458</v>
      </c>
      <c r="Y184" s="3037" t="s">
        <v>37459</v>
      </c>
      <c r="Z184" s="3038"/>
      <c r="AA184" s="3038"/>
      <c r="AB184" s="3038"/>
      <c r="AC184" s="3038"/>
      <c r="AD184" s="3038"/>
      <c r="AE184" s="3038"/>
    </row>
    <row r="185" spans="1:31" s="3039" customFormat="1" ht="15">
      <c r="A185" s="3040">
        <v>45675.5107072338</v>
      </c>
      <c r="B185" s="3041">
        <v>4</v>
      </c>
      <c r="C185" s="3044" t="s">
        <v>35356</v>
      </c>
      <c r="D185" s="3041" t="s">
        <v>2868</v>
      </c>
      <c r="E185" s="3041" t="s">
        <v>37474</v>
      </c>
      <c r="F185" s="3041" t="s">
        <v>35861</v>
      </c>
      <c r="G185" s="3041" t="s">
        <v>35862</v>
      </c>
      <c r="H185" s="3042">
        <v>28391</v>
      </c>
      <c r="I185" s="3041" t="s">
        <v>35863</v>
      </c>
      <c r="J185" s="3041" t="s">
        <v>37368</v>
      </c>
      <c r="K185" s="3041" t="s">
        <v>37471</v>
      </c>
      <c r="L185" s="3045" t="s">
        <v>38054</v>
      </c>
      <c r="M185" s="3041" t="s">
        <v>37451</v>
      </c>
      <c r="N185" s="3041" t="s">
        <v>37477</v>
      </c>
      <c r="O185" s="3041" t="s">
        <v>38055</v>
      </c>
      <c r="P185" s="3041" t="s">
        <v>37454</v>
      </c>
      <c r="Q185" s="3041" t="s">
        <v>37462</v>
      </c>
      <c r="R185" s="3041" t="s">
        <v>37456</v>
      </c>
      <c r="S185" s="3041"/>
      <c r="T185" s="3041" t="s">
        <v>37463</v>
      </c>
      <c r="U185" s="3041" t="s">
        <v>37677</v>
      </c>
      <c r="V185" s="3041" t="s">
        <v>37539</v>
      </c>
      <c r="W185" s="3041" t="s">
        <v>37458</v>
      </c>
      <c r="X185" s="3041" t="s">
        <v>37458</v>
      </c>
      <c r="Y185" s="3043" t="s">
        <v>37459</v>
      </c>
      <c r="Z185" s="3038"/>
      <c r="AA185" s="3038"/>
      <c r="AB185" s="3038"/>
      <c r="AC185" s="3038"/>
      <c r="AD185" s="3038"/>
      <c r="AE185" s="3038"/>
    </row>
    <row r="186" spans="1:31" s="3039" customFormat="1" ht="15">
      <c r="A186" s="3033">
        <v>45675.514733611111</v>
      </c>
      <c r="B186" s="3034" t="s">
        <v>38056</v>
      </c>
      <c r="C186" s="3034">
        <v>2836816</v>
      </c>
      <c r="D186" s="3034" t="s">
        <v>35908</v>
      </c>
      <c r="E186" s="3034" t="s">
        <v>37467</v>
      </c>
      <c r="F186" s="3034" t="s">
        <v>35909</v>
      </c>
      <c r="G186" s="3034" t="s">
        <v>35910</v>
      </c>
      <c r="H186" s="3036">
        <v>32601</v>
      </c>
      <c r="I186" s="3034" t="s">
        <v>35911</v>
      </c>
      <c r="J186" s="3034" t="s">
        <v>37375</v>
      </c>
      <c r="K186" s="3034" t="s">
        <v>37952</v>
      </c>
      <c r="L186" s="3046" t="s">
        <v>38057</v>
      </c>
      <c r="M186" s="3034" t="s">
        <v>37451</v>
      </c>
      <c r="N186" s="3034" t="s">
        <v>37477</v>
      </c>
      <c r="O186" s="3034" t="s">
        <v>37483</v>
      </c>
      <c r="P186" s="3034" t="s">
        <v>37454</v>
      </c>
      <c r="Q186" s="3034" t="s">
        <v>37462</v>
      </c>
      <c r="R186" s="3034" t="s">
        <v>37456</v>
      </c>
      <c r="S186" s="3034"/>
      <c r="T186" s="3034" t="s">
        <v>37463</v>
      </c>
      <c r="U186" s="3034" t="s">
        <v>37496</v>
      </c>
      <c r="V186" s="3034" t="s">
        <v>38058</v>
      </c>
      <c r="W186" s="3034" t="s">
        <v>37458</v>
      </c>
      <c r="X186" s="3034" t="s">
        <v>37458</v>
      </c>
      <c r="Y186" s="3037" t="s">
        <v>37459</v>
      </c>
      <c r="Z186" s="3038"/>
      <c r="AA186" s="3038"/>
      <c r="AB186" s="3038"/>
      <c r="AC186" s="3038"/>
      <c r="AD186" s="3038"/>
      <c r="AE186" s="3038"/>
    </row>
    <row r="187" spans="1:31" s="3039" customFormat="1" ht="15">
      <c r="A187" s="3040">
        <v>45675.523568391203</v>
      </c>
      <c r="B187" s="3041" t="s">
        <v>38059</v>
      </c>
      <c r="C187" s="3044" t="s">
        <v>35356</v>
      </c>
      <c r="D187" s="3044" t="s">
        <v>35356</v>
      </c>
      <c r="E187" s="3041" t="s">
        <v>37449</v>
      </c>
      <c r="F187" s="3041" t="s">
        <v>36845</v>
      </c>
      <c r="G187" s="3041" t="s">
        <v>36846</v>
      </c>
      <c r="H187" s="3042">
        <v>36746</v>
      </c>
      <c r="I187" s="3044" t="s">
        <v>36847</v>
      </c>
      <c r="J187" s="3041" t="s">
        <v>37375</v>
      </c>
      <c r="K187" s="3041" t="s">
        <v>38060</v>
      </c>
      <c r="L187" s="3045" t="s">
        <v>38061</v>
      </c>
      <c r="M187" s="3041" t="s">
        <v>37527</v>
      </c>
      <c r="N187" s="3041" t="s">
        <v>37452</v>
      </c>
      <c r="O187" s="3041" t="s">
        <v>38062</v>
      </c>
      <c r="P187" s="3041" t="s">
        <v>37454</v>
      </c>
      <c r="Q187" s="3041" t="s">
        <v>37462</v>
      </c>
      <c r="R187" s="3041" t="s">
        <v>37780</v>
      </c>
      <c r="S187" s="3041"/>
      <c r="T187" s="3041" t="s">
        <v>37463</v>
      </c>
      <c r="U187" s="3041" t="s">
        <v>37496</v>
      </c>
      <c r="V187" s="3041" t="s">
        <v>37488</v>
      </c>
      <c r="W187" s="3041" t="s">
        <v>37458</v>
      </c>
      <c r="X187" s="3041" t="s">
        <v>37458</v>
      </c>
      <c r="Y187" s="3043" t="s">
        <v>37459</v>
      </c>
      <c r="Z187" s="3038"/>
      <c r="AA187" s="3038"/>
      <c r="AB187" s="3038"/>
      <c r="AC187" s="3038"/>
      <c r="AD187" s="3038"/>
      <c r="AE187" s="3038"/>
    </row>
    <row r="188" spans="1:31" s="3039" customFormat="1" ht="15">
      <c r="A188" s="3033">
        <v>45675.536846284725</v>
      </c>
      <c r="B188" s="3034" t="s">
        <v>35831</v>
      </c>
      <c r="C188" s="3034">
        <v>6371846</v>
      </c>
      <c r="D188" s="3034" t="s">
        <v>35831</v>
      </c>
      <c r="E188" s="3034" t="s">
        <v>37474</v>
      </c>
      <c r="F188" s="3034" t="s">
        <v>35832</v>
      </c>
      <c r="G188" s="3034" t="s">
        <v>35833</v>
      </c>
      <c r="H188" s="3036">
        <v>35593</v>
      </c>
      <c r="I188" s="3034">
        <v>9031860745</v>
      </c>
      <c r="J188" s="3034" t="s">
        <v>37368</v>
      </c>
      <c r="K188" s="3034" t="s">
        <v>38063</v>
      </c>
      <c r="L188" s="3046" t="s">
        <v>38064</v>
      </c>
      <c r="M188" s="3034" t="s">
        <v>37451</v>
      </c>
      <c r="N188" s="3034" t="s">
        <v>37452</v>
      </c>
      <c r="O188" s="3034" t="s">
        <v>37671</v>
      </c>
      <c r="P188" s="3034" t="s">
        <v>37454</v>
      </c>
      <c r="Q188" s="3034" t="s">
        <v>37462</v>
      </c>
      <c r="R188" s="3034" t="s">
        <v>37456</v>
      </c>
      <c r="S188" s="3034"/>
      <c r="T188" s="3034" t="s">
        <v>37457</v>
      </c>
      <c r="U188" s="3034" t="s">
        <v>37464</v>
      </c>
      <c r="V188" s="3034" t="s">
        <v>38065</v>
      </c>
      <c r="W188" s="3034" t="s">
        <v>37458</v>
      </c>
      <c r="X188" s="3034" t="s">
        <v>37458</v>
      </c>
      <c r="Y188" s="3037" t="s">
        <v>37459</v>
      </c>
      <c r="Z188" s="3038"/>
      <c r="AA188" s="3038"/>
      <c r="AB188" s="3038"/>
      <c r="AC188" s="3038"/>
      <c r="AD188" s="3038"/>
      <c r="AE188" s="3038"/>
    </row>
    <row r="189" spans="1:31" s="3039" customFormat="1" ht="15">
      <c r="A189" s="3040">
        <v>45675.537040555559</v>
      </c>
      <c r="B189" s="3041" t="s">
        <v>35915</v>
      </c>
      <c r="C189" s="3041">
        <v>4019132</v>
      </c>
      <c r="D189" s="3041" t="s">
        <v>35915</v>
      </c>
      <c r="E189" s="3041" t="s">
        <v>37474</v>
      </c>
      <c r="F189" s="3041" t="s">
        <v>35916</v>
      </c>
      <c r="G189" s="3041" t="s">
        <v>35917</v>
      </c>
      <c r="H189" s="3042">
        <v>35393</v>
      </c>
      <c r="I189" s="3044" t="s">
        <v>35918</v>
      </c>
      <c r="J189" s="3041" t="s">
        <v>37368</v>
      </c>
      <c r="K189" s="3041" t="s">
        <v>38066</v>
      </c>
      <c r="L189" s="3045" t="s">
        <v>38067</v>
      </c>
      <c r="M189" s="3041" t="s">
        <v>37451</v>
      </c>
      <c r="N189" s="3041" t="s">
        <v>37477</v>
      </c>
      <c r="O189" s="3041" t="s">
        <v>38068</v>
      </c>
      <c r="P189" s="3041" t="s">
        <v>37454</v>
      </c>
      <c r="Q189" s="3041" t="s">
        <v>37462</v>
      </c>
      <c r="R189" s="3041" t="s">
        <v>37456</v>
      </c>
      <c r="S189" s="3041"/>
      <c r="T189" s="3041" t="s">
        <v>37479</v>
      </c>
      <c r="U189" s="3041" t="s">
        <v>37464</v>
      </c>
      <c r="V189" s="3041" t="s">
        <v>1538</v>
      </c>
      <c r="W189" s="3041" t="s">
        <v>37458</v>
      </c>
      <c r="X189" s="3041" t="s">
        <v>37458</v>
      </c>
      <c r="Y189" s="3043" t="s">
        <v>37459</v>
      </c>
      <c r="Z189" s="3038"/>
      <c r="AA189" s="3038"/>
      <c r="AB189" s="3038"/>
      <c r="AC189" s="3038"/>
      <c r="AD189" s="3038"/>
      <c r="AE189" s="3038"/>
    </row>
    <row r="190" spans="1:31" s="3039" customFormat="1" ht="15">
      <c r="A190" s="3033">
        <v>45675.597070810181</v>
      </c>
      <c r="B190" s="3034" t="s">
        <v>38069</v>
      </c>
      <c r="C190" s="3034">
        <v>3378824</v>
      </c>
      <c r="D190" s="3034" t="s">
        <v>35924</v>
      </c>
      <c r="E190" s="3034" t="s">
        <v>37449</v>
      </c>
      <c r="F190" s="3034" t="s">
        <v>35352</v>
      </c>
      <c r="G190" s="3034" t="s">
        <v>35925</v>
      </c>
      <c r="H190" s="3036">
        <v>35605</v>
      </c>
      <c r="I190" s="3035" t="s">
        <v>3554</v>
      </c>
      <c r="J190" s="3034" t="s">
        <v>37375</v>
      </c>
      <c r="K190" s="3034" t="s">
        <v>38070</v>
      </c>
      <c r="L190" s="3046" t="s">
        <v>38071</v>
      </c>
      <c r="M190" s="3034" t="s">
        <v>37451</v>
      </c>
      <c r="N190" s="3034" t="s">
        <v>37477</v>
      </c>
      <c r="O190" s="3034" t="s">
        <v>37511</v>
      </c>
      <c r="P190" s="3034" t="s">
        <v>37454</v>
      </c>
      <c r="Q190" s="3034" t="s">
        <v>37462</v>
      </c>
      <c r="R190" s="3034" t="s">
        <v>37456</v>
      </c>
      <c r="S190" s="3034"/>
      <c r="T190" s="3034" t="s">
        <v>37463</v>
      </c>
      <c r="U190" s="3034" t="s">
        <v>37464</v>
      </c>
      <c r="V190" s="3034" t="s">
        <v>38072</v>
      </c>
      <c r="W190" s="3034" t="s">
        <v>37458</v>
      </c>
      <c r="X190" s="3034" t="s">
        <v>37458</v>
      </c>
      <c r="Y190" s="3037" t="s">
        <v>37459</v>
      </c>
      <c r="Z190" s="3038"/>
      <c r="AA190" s="3038"/>
      <c r="AB190" s="3038"/>
      <c r="AC190" s="3038"/>
      <c r="AD190" s="3038"/>
      <c r="AE190" s="3038"/>
    </row>
    <row r="191" spans="1:31" s="3039" customFormat="1" ht="15">
      <c r="A191" s="3040">
        <v>45675.599743055558</v>
      </c>
      <c r="B191" s="3041" t="s">
        <v>35931</v>
      </c>
      <c r="C191" s="3041">
        <v>6347628</v>
      </c>
      <c r="D191" s="3041" t="s">
        <v>35931</v>
      </c>
      <c r="E191" s="3041" t="s">
        <v>37449</v>
      </c>
      <c r="F191" s="3041" t="s">
        <v>35932</v>
      </c>
      <c r="G191" s="3041" t="s">
        <v>35933</v>
      </c>
      <c r="H191" s="3042">
        <v>36115</v>
      </c>
      <c r="I191" s="3041" t="s">
        <v>35934</v>
      </c>
      <c r="J191" s="3041" t="s">
        <v>37375</v>
      </c>
      <c r="K191" s="3041" t="s">
        <v>38073</v>
      </c>
      <c r="L191" s="3045" t="s">
        <v>38074</v>
      </c>
      <c r="M191" s="3041" t="s">
        <v>37527</v>
      </c>
      <c r="N191" s="3041" t="s">
        <v>37452</v>
      </c>
      <c r="O191" s="3041" t="s">
        <v>38075</v>
      </c>
      <c r="P191" s="3041" t="s">
        <v>37454</v>
      </c>
      <c r="Q191" s="3041" t="s">
        <v>37462</v>
      </c>
      <c r="R191" s="3041" t="s">
        <v>37456</v>
      </c>
      <c r="S191" s="3041"/>
      <c r="T191" s="3041" t="s">
        <v>37463</v>
      </c>
      <c r="U191" s="3041" t="s">
        <v>37464</v>
      </c>
      <c r="V191" s="3041" t="s">
        <v>38076</v>
      </c>
      <c r="W191" s="3041" t="s">
        <v>37458</v>
      </c>
      <c r="X191" s="3041" t="s">
        <v>37458</v>
      </c>
      <c r="Y191" s="3043" t="s">
        <v>37459</v>
      </c>
      <c r="Z191" s="3038"/>
      <c r="AA191" s="3038"/>
      <c r="AB191" s="3038"/>
      <c r="AC191" s="3038"/>
      <c r="AD191" s="3038"/>
      <c r="AE191" s="3038"/>
    </row>
    <row r="192" spans="1:31" s="3039" customFormat="1" ht="15">
      <c r="A192" s="3033">
        <v>45675.60094329861</v>
      </c>
      <c r="B192" s="3034" t="s">
        <v>38077</v>
      </c>
      <c r="C192" s="3034">
        <v>6273890</v>
      </c>
      <c r="D192" s="3034" t="s">
        <v>35926</v>
      </c>
      <c r="E192" s="3034" t="s">
        <v>37449</v>
      </c>
      <c r="F192" s="3034" t="s">
        <v>35927</v>
      </c>
      <c r="G192" s="3034" t="s">
        <v>35928</v>
      </c>
      <c r="H192" s="3036">
        <v>37278</v>
      </c>
      <c r="I192" s="3035" t="s">
        <v>35929</v>
      </c>
      <c r="J192" s="3034" t="s">
        <v>37375</v>
      </c>
      <c r="K192" s="3034" t="s">
        <v>38077</v>
      </c>
      <c r="L192" s="3046" t="s">
        <v>38078</v>
      </c>
      <c r="M192" s="3034" t="s">
        <v>37451</v>
      </c>
      <c r="N192" s="3034" t="s">
        <v>37477</v>
      </c>
      <c r="O192" s="3034" t="s">
        <v>38079</v>
      </c>
      <c r="P192" s="3034" t="s">
        <v>37454</v>
      </c>
      <c r="Q192" s="3034" t="s">
        <v>37462</v>
      </c>
      <c r="R192" s="3034" t="s">
        <v>37456</v>
      </c>
      <c r="S192" s="3034"/>
      <c r="T192" s="3034" t="s">
        <v>37463</v>
      </c>
      <c r="U192" s="3034" t="s">
        <v>37464</v>
      </c>
      <c r="V192" s="3034" t="s">
        <v>38080</v>
      </c>
      <c r="W192" s="3034" t="s">
        <v>37458</v>
      </c>
      <c r="X192" s="3034" t="s">
        <v>37458</v>
      </c>
      <c r="Y192" s="3037" t="s">
        <v>37459</v>
      </c>
      <c r="Z192" s="3038"/>
      <c r="AA192" s="3038"/>
      <c r="AB192" s="3038"/>
      <c r="AC192" s="3038"/>
      <c r="AD192" s="3038"/>
      <c r="AE192" s="3038"/>
    </row>
    <row r="193" spans="1:31" s="3039" customFormat="1" ht="15">
      <c r="A193" s="3040">
        <v>45675.634124918986</v>
      </c>
      <c r="B193" s="3041" t="s">
        <v>35897</v>
      </c>
      <c r="C193" s="3041">
        <v>5390963</v>
      </c>
      <c r="D193" s="3041" t="s">
        <v>35897</v>
      </c>
      <c r="E193" s="3041" t="s">
        <v>37467</v>
      </c>
      <c r="F193" s="3041" t="s">
        <v>35898</v>
      </c>
      <c r="G193" s="3041" t="s">
        <v>35899</v>
      </c>
      <c r="H193" s="3042">
        <v>35577</v>
      </c>
      <c r="I193" s="3044" t="s">
        <v>35900</v>
      </c>
      <c r="J193" s="3041" t="s">
        <v>37375</v>
      </c>
      <c r="K193" s="3041" t="s">
        <v>38026</v>
      </c>
      <c r="L193" s="3045" t="s">
        <v>38081</v>
      </c>
      <c r="M193" s="3041" t="s">
        <v>37451</v>
      </c>
      <c r="N193" s="3041" t="s">
        <v>37477</v>
      </c>
      <c r="O193" s="3041" t="s">
        <v>37538</v>
      </c>
      <c r="P193" s="3041" t="s">
        <v>37454</v>
      </c>
      <c r="Q193" s="3041" t="s">
        <v>37462</v>
      </c>
      <c r="R193" s="3041" t="s">
        <v>37456</v>
      </c>
      <c r="S193" s="3041"/>
      <c r="T193" s="3041" t="s">
        <v>37479</v>
      </c>
      <c r="U193" s="3041" t="s">
        <v>37464</v>
      </c>
      <c r="V193" s="3041" t="s">
        <v>35777</v>
      </c>
      <c r="W193" s="3041" t="s">
        <v>37458</v>
      </c>
      <c r="X193" s="3041" t="s">
        <v>37586</v>
      </c>
      <c r="Y193" s="3043" t="s">
        <v>37459</v>
      </c>
      <c r="Z193" s="3038"/>
      <c r="AA193" s="3038"/>
      <c r="AB193" s="3038"/>
      <c r="AC193" s="3038"/>
      <c r="AD193" s="3038"/>
      <c r="AE193" s="3038"/>
    </row>
    <row r="194" spans="1:31" s="3039" customFormat="1" ht="15">
      <c r="A194" s="3033">
        <v>45675.641347708333</v>
      </c>
      <c r="B194" s="3034" t="s">
        <v>35935</v>
      </c>
      <c r="C194" s="3034">
        <v>3997305</v>
      </c>
      <c r="D194" s="3034" t="s">
        <v>35935</v>
      </c>
      <c r="E194" s="3034" t="s">
        <v>37474</v>
      </c>
      <c r="F194" s="3034" t="s">
        <v>35936</v>
      </c>
      <c r="G194" s="3034" t="s">
        <v>35937</v>
      </c>
      <c r="H194" s="3036">
        <v>35744</v>
      </c>
      <c r="I194" s="3034">
        <v>8034273813</v>
      </c>
      <c r="J194" s="3034" t="s">
        <v>37368</v>
      </c>
      <c r="K194" s="3034" t="s">
        <v>38082</v>
      </c>
      <c r="L194" s="3034" t="s">
        <v>38083</v>
      </c>
      <c r="M194" s="3034" t="s">
        <v>37451</v>
      </c>
      <c r="N194" s="3034" t="s">
        <v>37477</v>
      </c>
      <c r="O194" s="3034" t="s">
        <v>37508</v>
      </c>
      <c r="P194" s="3034" t="s">
        <v>37454</v>
      </c>
      <c r="Q194" s="3034" t="s">
        <v>37462</v>
      </c>
      <c r="R194" s="3034" t="s">
        <v>37456</v>
      </c>
      <c r="S194" s="3034"/>
      <c r="T194" s="3034" t="s">
        <v>37463</v>
      </c>
      <c r="U194" s="3034" t="s">
        <v>5279</v>
      </c>
      <c r="V194" s="3034" t="s">
        <v>1538</v>
      </c>
      <c r="W194" s="3034" t="s">
        <v>37458</v>
      </c>
      <c r="X194" s="3034" t="s">
        <v>37458</v>
      </c>
      <c r="Y194" s="3037" t="s">
        <v>37459</v>
      </c>
      <c r="Z194" s="3038"/>
      <c r="AA194" s="3038"/>
      <c r="AB194" s="3038"/>
      <c r="AC194" s="3038"/>
      <c r="AD194" s="3038"/>
      <c r="AE194" s="3038"/>
    </row>
    <row r="195" spans="1:31" s="3039" customFormat="1" ht="15">
      <c r="A195" s="3040">
        <v>45675.67756762731</v>
      </c>
      <c r="B195" s="3041" t="s">
        <v>35938</v>
      </c>
      <c r="C195" s="3041">
        <v>1664088</v>
      </c>
      <c r="D195" s="3041" t="s">
        <v>35938</v>
      </c>
      <c r="E195" s="3041" t="s">
        <v>37474</v>
      </c>
      <c r="F195" s="3041" t="s">
        <v>35939</v>
      </c>
      <c r="G195" s="3041" t="s">
        <v>35940</v>
      </c>
      <c r="H195" s="3042">
        <v>31800</v>
      </c>
      <c r="I195" s="3044" t="s">
        <v>35941</v>
      </c>
      <c r="J195" s="3041" t="s">
        <v>37368</v>
      </c>
      <c r="K195" s="3041" t="s">
        <v>38084</v>
      </c>
      <c r="L195" s="3045" t="s">
        <v>38085</v>
      </c>
      <c r="M195" s="3041" t="s">
        <v>37451</v>
      </c>
      <c r="N195" s="3041" t="s">
        <v>37452</v>
      </c>
      <c r="O195" s="3041" t="s">
        <v>37522</v>
      </c>
      <c r="P195" s="3041" t="s">
        <v>37454</v>
      </c>
      <c r="Q195" s="3041" t="s">
        <v>37462</v>
      </c>
      <c r="R195" s="3041" t="s">
        <v>37456</v>
      </c>
      <c r="S195" s="3041"/>
      <c r="T195" s="3041" t="s">
        <v>37463</v>
      </c>
      <c r="U195" s="3041" t="s">
        <v>37464</v>
      </c>
      <c r="V195" s="3041" t="s">
        <v>37488</v>
      </c>
      <c r="W195" s="3041" t="s">
        <v>37458</v>
      </c>
      <c r="X195" s="3041" t="s">
        <v>37458</v>
      </c>
      <c r="Y195" s="3043" t="s">
        <v>37459</v>
      </c>
      <c r="Z195" s="3038"/>
      <c r="AA195" s="3038"/>
      <c r="AB195" s="3038"/>
      <c r="AC195" s="3038"/>
      <c r="AD195" s="3038"/>
      <c r="AE195" s="3038"/>
    </row>
    <row r="196" spans="1:31" s="3039" customFormat="1" ht="15">
      <c r="A196" s="3033">
        <v>45675.719324803242</v>
      </c>
      <c r="B196" s="3034" t="s">
        <v>38086</v>
      </c>
      <c r="C196" s="3034">
        <v>5422294</v>
      </c>
      <c r="D196" s="3034" t="s">
        <v>35942</v>
      </c>
      <c r="E196" s="3034" t="s">
        <v>37474</v>
      </c>
      <c r="F196" s="3034" t="s">
        <v>35943</v>
      </c>
      <c r="G196" s="3034" t="s">
        <v>35944</v>
      </c>
      <c r="H196" s="3036">
        <v>33234</v>
      </c>
      <c r="I196" s="3035" t="s">
        <v>35945</v>
      </c>
      <c r="J196" s="3034" t="s">
        <v>37368</v>
      </c>
      <c r="K196" s="3034" t="s">
        <v>38087</v>
      </c>
      <c r="L196" s="3046" t="s">
        <v>38088</v>
      </c>
      <c r="M196" s="3034" t="s">
        <v>37451</v>
      </c>
      <c r="N196" s="3034" t="s">
        <v>37477</v>
      </c>
      <c r="O196" s="3034" t="s">
        <v>38079</v>
      </c>
      <c r="P196" s="3034" t="s">
        <v>37454</v>
      </c>
      <c r="Q196" s="3034" t="s">
        <v>37462</v>
      </c>
      <c r="R196" s="3034" t="s">
        <v>37456</v>
      </c>
      <c r="S196" s="3034"/>
      <c r="T196" s="3034" t="s">
        <v>37463</v>
      </c>
      <c r="U196" s="3034" t="s">
        <v>37464</v>
      </c>
      <c r="V196" s="3034" t="s">
        <v>38089</v>
      </c>
      <c r="W196" s="3034" t="s">
        <v>37458</v>
      </c>
      <c r="X196" s="3034" t="s">
        <v>37458</v>
      </c>
      <c r="Y196" s="3037" t="s">
        <v>37459</v>
      </c>
      <c r="Z196" s="3038"/>
      <c r="AA196" s="3038"/>
      <c r="AB196" s="3038"/>
      <c r="AC196" s="3038"/>
      <c r="AD196" s="3038"/>
      <c r="AE196" s="3038"/>
    </row>
    <row r="197" spans="1:31" s="3039" customFormat="1" ht="15">
      <c r="A197" s="3040">
        <v>45675.786901215281</v>
      </c>
      <c r="B197" s="3041" t="s">
        <v>35357</v>
      </c>
      <c r="C197" s="3044" t="s">
        <v>35356</v>
      </c>
      <c r="D197" s="3041" t="s">
        <v>35357</v>
      </c>
      <c r="E197" s="3041" t="s">
        <v>37474</v>
      </c>
      <c r="F197" s="3041" t="s">
        <v>35358</v>
      </c>
      <c r="G197" s="3041" t="s">
        <v>35359</v>
      </c>
      <c r="H197" s="3042">
        <v>37318</v>
      </c>
      <c r="I197" s="3041">
        <v>9072084275</v>
      </c>
      <c r="J197" s="3041" t="s">
        <v>37368</v>
      </c>
      <c r="K197" s="3041" t="s">
        <v>38090</v>
      </c>
      <c r="L197" s="3045" t="s">
        <v>38091</v>
      </c>
      <c r="M197" s="3041" t="s">
        <v>37527</v>
      </c>
      <c r="N197" s="3041" t="s">
        <v>37452</v>
      </c>
      <c r="O197" s="3041" t="s">
        <v>38092</v>
      </c>
      <c r="P197" s="3041" t="s">
        <v>37454</v>
      </c>
      <c r="Q197" s="3041" t="s">
        <v>37462</v>
      </c>
      <c r="R197" s="3041" t="s">
        <v>37456</v>
      </c>
      <c r="S197" s="3041"/>
      <c r="T197" s="3041" t="s">
        <v>37457</v>
      </c>
      <c r="U197" s="3041" t="s">
        <v>37464</v>
      </c>
      <c r="V197" s="3041" t="s">
        <v>38093</v>
      </c>
      <c r="W197" s="3041" t="s">
        <v>37458</v>
      </c>
      <c r="X197" s="3041" t="s">
        <v>37458</v>
      </c>
      <c r="Y197" s="3043" t="s">
        <v>37459</v>
      </c>
      <c r="Z197" s="3038"/>
      <c r="AA197" s="3038"/>
      <c r="AB197" s="3038"/>
      <c r="AC197" s="3038"/>
      <c r="AD197" s="3038"/>
      <c r="AE197" s="3038"/>
    </row>
    <row r="198" spans="1:31" s="3039" customFormat="1" ht="15">
      <c r="A198" s="3033">
        <v>45675.786984976847</v>
      </c>
      <c r="B198" s="3034" t="s">
        <v>38094</v>
      </c>
      <c r="C198" s="3034">
        <v>5525873</v>
      </c>
      <c r="D198" s="3034" t="s">
        <v>35947</v>
      </c>
      <c r="E198" s="3034" t="s">
        <v>37474</v>
      </c>
      <c r="F198" s="3034" t="s">
        <v>35948</v>
      </c>
      <c r="G198" s="3034" t="s">
        <v>35949</v>
      </c>
      <c r="H198" s="3036">
        <v>37029</v>
      </c>
      <c r="I198" s="3035" t="s">
        <v>35950</v>
      </c>
      <c r="J198" s="3034" t="s">
        <v>37368</v>
      </c>
      <c r="K198" s="3034" t="s">
        <v>38095</v>
      </c>
      <c r="L198" s="3046" t="s">
        <v>38096</v>
      </c>
      <c r="M198" s="3034" t="s">
        <v>37527</v>
      </c>
      <c r="N198" s="3034" t="s">
        <v>37452</v>
      </c>
      <c r="O198" s="3034" t="s">
        <v>37846</v>
      </c>
      <c r="P198" s="3034" t="s">
        <v>37454</v>
      </c>
      <c r="Q198" s="3034" t="s">
        <v>37462</v>
      </c>
      <c r="R198" s="3034" t="s">
        <v>37456</v>
      </c>
      <c r="S198" s="3034"/>
      <c r="T198" s="3034" t="s">
        <v>37479</v>
      </c>
      <c r="U198" s="3034" t="s">
        <v>37464</v>
      </c>
      <c r="V198" s="3034" t="s">
        <v>38097</v>
      </c>
      <c r="W198" s="3034" t="s">
        <v>37458</v>
      </c>
      <c r="X198" s="3034" t="s">
        <v>37458</v>
      </c>
      <c r="Y198" s="3037" t="s">
        <v>37459</v>
      </c>
      <c r="Z198" s="3038"/>
      <c r="AA198" s="3038"/>
      <c r="AB198" s="3038"/>
      <c r="AC198" s="3038"/>
      <c r="AD198" s="3038"/>
      <c r="AE198" s="3038"/>
    </row>
    <row r="199" spans="1:31" s="3039" customFormat="1" ht="15">
      <c r="A199" s="3040">
        <v>45675.796910509263</v>
      </c>
      <c r="B199" s="3041" t="s">
        <v>36848</v>
      </c>
      <c r="C199" s="3041">
        <v>4480017</v>
      </c>
      <c r="D199" s="3041" t="s">
        <v>36848</v>
      </c>
      <c r="E199" s="3041" t="s">
        <v>37467</v>
      </c>
      <c r="F199" s="3041" t="s">
        <v>36849</v>
      </c>
      <c r="G199" s="3041" t="s">
        <v>35376</v>
      </c>
      <c r="H199" s="3042">
        <v>34128</v>
      </c>
      <c r="I199" s="3044" t="s">
        <v>36850</v>
      </c>
      <c r="J199" s="3041" t="s">
        <v>37375</v>
      </c>
      <c r="K199" s="3041" t="s">
        <v>38098</v>
      </c>
      <c r="L199" s="3045" t="s">
        <v>38099</v>
      </c>
      <c r="M199" s="3041" t="s">
        <v>37451</v>
      </c>
      <c r="N199" s="3041" t="s">
        <v>37477</v>
      </c>
      <c r="O199" s="3041" t="s">
        <v>37671</v>
      </c>
      <c r="P199" s="3041" t="s">
        <v>37499</v>
      </c>
      <c r="Q199" s="3041" t="s">
        <v>37462</v>
      </c>
      <c r="R199" s="3041" t="s">
        <v>37456</v>
      </c>
      <c r="S199" s="3041"/>
      <c r="T199" s="3041" t="s">
        <v>37463</v>
      </c>
      <c r="U199" s="3041" t="s">
        <v>37496</v>
      </c>
      <c r="V199" s="3041" t="s">
        <v>1538</v>
      </c>
      <c r="W199" s="3041" t="s">
        <v>37458</v>
      </c>
      <c r="X199" s="3041" t="s">
        <v>37458</v>
      </c>
      <c r="Y199" s="3043" t="s">
        <v>37459</v>
      </c>
      <c r="Z199" s="3038"/>
      <c r="AA199" s="3038"/>
      <c r="AB199" s="3038"/>
      <c r="AC199" s="3038"/>
      <c r="AD199" s="3038"/>
      <c r="AE199" s="3038"/>
    </row>
    <row r="200" spans="1:31" s="3039" customFormat="1" ht="15">
      <c r="A200" s="3033">
        <v>45675.856294224533</v>
      </c>
      <c r="B200" s="3034" t="s">
        <v>37071</v>
      </c>
      <c r="C200" s="3034">
        <v>4300578</v>
      </c>
      <c r="D200" s="3034" t="s">
        <v>37071</v>
      </c>
      <c r="E200" s="3034" t="s">
        <v>37449</v>
      </c>
      <c r="F200" s="3034" t="s">
        <v>37072</v>
      </c>
      <c r="G200" s="3034" t="s">
        <v>37073</v>
      </c>
      <c r="H200" s="3036">
        <v>36500</v>
      </c>
      <c r="I200" s="3034" t="s">
        <v>37074</v>
      </c>
      <c r="J200" s="3034" t="s">
        <v>37375</v>
      </c>
      <c r="K200" s="3034" t="s">
        <v>38100</v>
      </c>
      <c r="L200" s="3046" t="s">
        <v>38101</v>
      </c>
      <c r="M200" s="3034" t="s">
        <v>37451</v>
      </c>
      <c r="N200" s="3034" t="s">
        <v>37477</v>
      </c>
      <c r="O200" s="3034" t="s">
        <v>37628</v>
      </c>
      <c r="P200" s="3034" t="s">
        <v>37454</v>
      </c>
      <c r="Q200" s="3034" t="s">
        <v>37455</v>
      </c>
      <c r="R200" s="3034" t="s">
        <v>37456</v>
      </c>
      <c r="S200" s="3034"/>
      <c r="T200" s="3034" t="s">
        <v>37463</v>
      </c>
      <c r="U200" s="3034" t="s">
        <v>37677</v>
      </c>
      <c r="V200" s="3034" t="s">
        <v>2320</v>
      </c>
      <c r="W200" s="3034" t="s">
        <v>37458</v>
      </c>
      <c r="X200" s="3034" t="s">
        <v>37458</v>
      </c>
      <c r="Y200" s="3037" t="s">
        <v>37459</v>
      </c>
      <c r="Z200" s="3038"/>
      <c r="AA200" s="3038"/>
      <c r="AB200" s="3038"/>
      <c r="AC200" s="3038"/>
      <c r="AD200" s="3038"/>
      <c r="AE200" s="3038"/>
    </row>
    <row r="201" spans="1:31" s="3039" customFormat="1" ht="15">
      <c r="A201" s="3040">
        <v>45675.933550601854</v>
      </c>
      <c r="B201" s="3041" t="s">
        <v>36258</v>
      </c>
      <c r="C201" s="3041">
        <v>5563716</v>
      </c>
      <c r="D201" s="3041" t="s">
        <v>36258</v>
      </c>
      <c r="E201" s="3041" t="s">
        <v>37449</v>
      </c>
      <c r="F201" s="3041" t="s">
        <v>36259</v>
      </c>
      <c r="G201" s="3041" t="s">
        <v>36260</v>
      </c>
      <c r="H201" s="3042">
        <v>29774</v>
      </c>
      <c r="I201" s="3044" t="s">
        <v>36261</v>
      </c>
      <c r="J201" s="3041" t="s">
        <v>37375</v>
      </c>
      <c r="K201" s="3041" t="s">
        <v>38102</v>
      </c>
      <c r="L201" s="3045" t="s">
        <v>38103</v>
      </c>
      <c r="M201" s="3041" t="s">
        <v>37527</v>
      </c>
      <c r="N201" s="3041" t="s">
        <v>37477</v>
      </c>
      <c r="O201" s="3041" t="s">
        <v>37483</v>
      </c>
      <c r="P201" s="3041" t="s">
        <v>37454</v>
      </c>
      <c r="Q201" s="3041" t="s">
        <v>37455</v>
      </c>
      <c r="R201" s="3041" t="s">
        <v>37456</v>
      </c>
      <c r="S201" s="3041"/>
      <c r="T201" s="3041" t="s">
        <v>37463</v>
      </c>
      <c r="U201" s="3041" t="s">
        <v>37496</v>
      </c>
      <c r="V201" s="3041" t="s">
        <v>38104</v>
      </c>
      <c r="W201" s="3041" t="s">
        <v>37458</v>
      </c>
      <c r="X201" s="3041" t="s">
        <v>37586</v>
      </c>
      <c r="Y201" s="3043" t="s">
        <v>37459</v>
      </c>
      <c r="Z201" s="3038"/>
      <c r="AA201" s="3038"/>
      <c r="AB201" s="3038"/>
      <c r="AC201" s="3038"/>
      <c r="AD201" s="3038"/>
      <c r="AE201" s="3038"/>
    </row>
    <row r="202" spans="1:31" s="3039" customFormat="1" ht="15">
      <c r="A202" s="3033">
        <v>45676.316151041668</v>
      </c>
      <c r="B202" s="3034" t="s">
        <v>38105</v>
      </c>
      <c r="C202" s="3034">
        <v>1208452</v>
      </c>
      <c r="D202" s="3034" t="s">
        <v>35869</v>
      </c>
      <c r="E202" s="3034" t="s">
        <v>37467</v>
      </c>
      <c r="F202" s="3034" t="s">
        <v>35870</v>
      </c>
      <c r="G202" s="3034" t="s">
        <v>35871</v>
      </c>
      <c r="H202" s="3036">
        <v>27480</v>
      </c>
      <c r="I202" s="3035" t="s">
        <v>35872</v>
      </c>
      <c r="J202" s="3034" t="s">
        <v>37375</v>
      </c>
      <c r="K202" s="3034" t="s">
        <v>38106</v>
      </c>
      <c r="L202" s="3046" t="s">
        <v>38107</v>
      </c>
      <c r="M202" s="3034" t="s">
        <v>37527</v>
      </c>
      <c r="N202" s="3034" t="s">
        <v>37477</v>
      </c>
      <c r="O202" s="3034" t="s">
        <v>37522</v>
      </c>
      <c r="P202" s="3034" t="s">
        <v>37454</v>
      </c>
      <c r="Q202" s="3034" t="s">
        <v>37462</v>
      </c>
      <c r="R202" s="3034" t="s">
        <v>37456</v>
      </c>
      <c r="S202" s="3034"/>
      <c r="T202" s="3034" t="s">
        <v>37463</v>
      </c>
      <c r="U202" s="3034" t="s">
        <v>5279</v>
      </c>
      <c r="V202" s="3034" t="s">
        <v>38108</v>
      </c>
      <c r="W202" s="3034" t="s">
        <v>37458</v>
      </c>
      <c r="X202" s="3034" t="s">
        <v>37458</v>
      </c>
      <c r="Y202" s="3037" t="s">
        <v>37459</v>
      </c>
      <c r="Z202" s="3038"/>
      <c r="AA202" s="3038"/>
      <c r="AB202" s="3038"/>
      <c r="AC202" s="3038"/>
      <c r="AD202" s="3038"/>
      <c r="AE202" s="3038"/>
    </row>
    <row r="203" spans="1:31" s="3039" customFormat="1" ht="15">
      <c r="A203" s="3040">
        <v>45676.370209421293</v>
      </c>
      <c r="B203" s="3041" t="s">
        <v>38109</v>
      </c>
      <c r="C203" s="3041">
        <v>4851483</v>
      </c>
      <c r="D203" s="3041" t="s">
        <v>36262</v>
      </c>
      <c r="E203" s="3041" t="s">
        <v>37467</v>
      </c>
      <c r="F203" s="3041" t="s">
        <v>36263</v>
      </c>
      <c r="G203" s="3041" t="s">
        <v>36264</v>
      </c>
      <c r="H203" s="3042">
        <v>35401</v>
      </c>
      <c r="I203" s="3044" t="s">
        <v>36265</v>
      </c>
      <c r="J203" s="3041" t="s">
        <v>37375</v>
      </c>
      <c r="K203" s="3041" t="s">
        <v>38110</v>
      </c>
      <c r="L203" s="3045" t="s">
        <v>38111</v>
      </c>
      <c r="M203" s="3041" t="s">
        <v>37451</v>
      </c>
      <c r="N203" s="3041" t="s">
        <v>37477</v>
      </c>
      <c r="O203" s="3041" t="s">
        <v>37483</v>
      </c>
      <c r="P203" s="3041" t="s">
        <v>37454</v>
      </c>
      <c r="Q203" s="3041" t="s">
        <v>37455</v>
      </c>
      <c r="R203" s="3041" t="s">
        <v>37456</v>
      </c>
      <c r="S203" s="3041"/>
      <c r="T203" s="3041" t="s">
        <v>37463</v>
      </c>
      <c r="U203" s="3041" t="s">
        <v>5279</v>
      </c>
      <c r="V203" s="3041" t="s">
        <v>37539</v>
      </c>
      <c r="W203" s="3041" t="s">
        <v>37458</v>
      </c>
      <c r="X203" s="3041" t="s">
        <v>37458</v>
      </c>
      <c r="Y203" s="3043" t="s">
        <v>37459</v>
      </c>
      <c r="Z203" s="3038"/>
      <c r="AA203" s="3038"/>
      <c r="AB203" s="3038"/>
      <c r="AC203" s="3038"/>
      <c r="AD203" s="3038"/>
      <c r="AE203" s="3038"/>
    </row>
    <row r="204" spans="1:31" s="3039" customFormat="1" ht="15">
      <c r="A204" s="3033">
        <v>45676.372461064813</v>
      </c>
      <c r="B204" s="3034" t="s">
        <v>35890</v>
      </c>
      <c r="C204" s="3034">
        <v>1303793</v>
      </c>
      <c r="D204" s="3034" t="s">
        <v>35890</v>
      </c>
      <c r="E204" s="3034" t="s">
        <v>37474</v>
      </c>
      <c r="F204" s="3034" t="s">
        <v>35891</v>
      </c>
      <c r="G204" s="3034" t="s">
        <v>35892</v>
      </c>
      <c r="H204" s="3036">
        <v>29380</v>
      </c>
      <c r="I204" s="3035" t="s">
        <v>7173</v>
      </c>
      <c r="J204" s="3034" t="s">
        <v>37368</v>
      </c>
      <c r="K204" s="3034" t="s">
        <v>38112</v>
      </c>
      <c r="L204" s="3046" t="s">
        <v>38113</v>
      </c>
      <c r="M204" s="3034" t="s">
        <v>37451</v>
      </c>
      <c r="N204" s="3034" t="s">
        <v>37477</v>
      </c>
      <c r="O204" s="3034" t="s">
        <v>37508</v>
      </c>
      <c r="P204" s="3034" t="s">
        <v>37454</v>
      </c>
      <c r="Q204" s="3034" t="s">
        <v>37462</v>
      </c>
      <c r="R204" s="3034" t="s">
        <v>37456</v>
      </c>
      <c r="S204" s="3034"/>
      <c r="T204" s="3034" t="s">
        <v>37463</v>
      </c>
      <c r="U204" s="3034" t="s">
        <v>37496</v>
      </c>
      <c r="V204" s="3035" t="s">
        <v>7173</v>
      </c>
      <c r="W204" s="3034" t="s">
        <v>37458</v>
      </c>
      <c r="X204" s="3034" t="s">
        <v>37458</v>
      </c>
      <c r="Y204" s="3037" t="s">
        <v>37459</v>
      </c>
      <c r="Z204" s="3038"/>
      <c r="AA204" s="3038"/>
      <c r="AB204" s="3038"/>
      <c r="AC204" s="3038"/>
      <c r="AD204" s="3038"/>
      <c r="AE204" s="3038"/>
    </row>
    <row r="205" spans="1:31" s="3039" customFormat="1" ht="15">
      <c r="A205" s="3040">
        <v>45676.39080228009</v>
      </c>
      <c r="B205" s="3041" t="s">
        <v>35876</v>
      </c>
      <c r="C205" s="3044" t="s">
        <v>35356</v>
      </c>
      <c r="D205" s="3041" t="s">
        <v>35876</v>
      </c>
      <c r="E205" s="3041" t="s">
        <v>37449</v>
      </c>
      <c r="F205" s="3041" t="s">
        <v>35877</v>
      </c>
      <c r="G205" s="3041" t="s">
        <v>35878</v>
      </c>
      <c r="H205" s="3042">
        <v>35842</v>
      </c>
      <c r="I205" s="3044" t="s">
        <v>35879</v>
      </c>
      <c r="J205" s="3041" t="s">
        <v>37375</v>
      </c>
      <c r="K205" s="3041" t="s">
        <v>38114</v>
      </c>
      <c r="L205" s="3045" t="s">
        <v>38115</v>
      </c>
      <c r="M205" s="3041" t="s">
        <v>37451</v>
      </c>
      <c r="N205" s="3041" t="s">
        <v>37452</v>
      </c>
      <c r="O205" s="3041" t="s">
        <v>37518</v>
      </c>
      <c r="P205" s="3041" t="s">
        <v>37454</v>
      </c>
      <c r="Q205" s="3041" t="s">
        <v>37462</v>
      </c>
      <c r="R205" s="3041" t="s">
        <v>37456</v>
      </c>
      <c r="S205" s="3041"/>
      <c r="T205" s="3041" t="s">
        <v>37463</v>
      </c>
      <c r="U205" s="3041" t="s">
        <v>37496</v>
      </c>
      <c r="V205" s="3041" t="s">
        <v>2320</v>
      </c>
      <c r="W205" s="3041" t="s">
        <v>37458</v>
      </c>
      <c r="X205" s="3041" t="s">
        <v>37458</v>
      </c>
      <c r="Y205" s="3043" t="s">
        <v>37459</v>
      </c>
      <c r="Z205" s="3038"/>
      <c r="AA205" s="3038"/>
      <c r="AB205" s="3038"/>
      <c r="AC205" s="3038"/>
      <c r="AD205" s="3038"/>
      <c r="AE205" s="3038"/>
    </row>
    <row r="206" spans="1:31" s="3039" customFormat="1" ht="15">
      <c r="A206" s="3033">
        <v>45676.441887152774</v>
      </c>
      <c r="B206" s="3034" t="s">
        <v>35951</v>
      </c>
      <c r="C206" s="3034">
        <v>4747038</v>
      </c>
      <c r="D206" s="3034" t="s">
        <v>35951</v>
      </c>
      <c r="E206" s="3034" t="s">
        <v>37474</v>
      </c>
      <c r="F206" s="3034" t="s">
        <v>35952</v>
      </c>
      <c r="G206" s="3034" t="s">
        <v>35953</v>
      </c>
      <c r="H206" s="3036">
        <v>31632</v>
      </c>
      <c r="I206" s="3034" t="s">
        <v>35954</v>
      </c>
      <c r="J206" s="3034" t="s">
        <v>37368</v>
      </c>
      <c r="K206" s="3034" t="s">
        <v>38116</v>
      </c>
      <c r="L206" s="3046" t="s">
        <v>38117</v>
      </c>
      <c r="M206" s="3034" t="s">
        <v>37451</v>
      </c>
      <c r="N206" s="3034" t="s">
        <v>37477</v>
      </c>
      <c r="O206" s="3034" t="s">
        <v>37528</v>
      </c>
      <c r="P206" s="3034" t="s">
        <v>37454</v>
      </c>
      <c r="Q206" s="3034" t="s">
        <v>37462</v>
      </c>
      <c r="R206" s="3034" t="s">
        <v>37456</v>
      </c>
      <c r="S206" s="3034"/>
      <c r="T206" s="3034" t="s">
        <v>37463</v>
      </c>
      <c r="U206" s="3034" t="s">
        <v>37496</v>
      </c>
      <c r="V206" s="3034" t="s">
        <v>1538</v>
      </c>
      <c r="W206" s="3034" t="s">
        <v>37458</v>
      </c>
      <c r="X206" s="3034" t="s">
        <v>37458</v>
      </c>
      <c r="Y206" s="3037" t="s">
        <v>37459</v>
      </c>
      <c r="Z206" s="3038"/>
      <c r="AA206" s="3038"/>
      <c r="AB206" s="3038"/>
      <c r="AC206" s="3038"/>
      <c r="AD206" s="3038"/>
      <c r="AE206" s="3038"/>
    </row>
    <row r="207" spans="1:31" s="3039" customFormat="1" ht="15">
      <c r="A207" s="3040">
        <v>45676.445322511572</v>
      </c>
      <c r="B207" s="3041" t="s">
        <v>37075</v>
      </c>
      <c r="C207" s="3041">
        <v>5496964</v>
      </c>
      <c r="D207" s="3041" t="s">
        <v>37075</v>
      </c>
      <c r="E207" s="3041" t="s">
        <v>37449</v>
      </c>
      <c r="F207" s="3041" t="s">
        <v>36377</v>
      </c>
      <c r="G207" s="3041" t="s">
        <v>37076</v>
      </c>
      <c r="H207" s="3042">
        <v>35748</v>
      </c>
      <c r="I207" s="3044" t="s">
        <v>37077</v>
      </c>
      <c r="J207" s="3041" t="s">
        <v>37375</v>
      </c>
      <c r="K207" s="3041" t="s">
        <v>38118</v>
      </c>
      <c r="L207" s="3045" t="s">
        <v>38119</v>
      </c>
      <c r="M207" s="3041" t="s">
        <v>37451</v>
      </c>
      <c r="N207" s="3041" t="s">
        <v>37477</v>
      </c>
      <c r="O207" s="3041" t="s">
        <v>37776</v>
      </c>
      <c r="P207" s="3041" t="s">
        <v>37454</v>
      </c>
      <c r="Q207" s="3041" t="s">
        <v>37462</v>
      </c>
      <c r="R207" s="3041" t="s">
        <v>37456</v>
      </c>
      <c r="S207" s="3041"/>
      <c r="T207" s="3041" t="s">
        <v>37463</v>
      </c>
      <c r="U207" s="3041" t="s">
        <v>37496</v>
      </c>
      <c r="V207" s="3041" t="s">
        <v>38120</v>
      </c>
      <c r="W207" s="3041" t="s">
        <v>37458</v>
      </c>
      <c r="X207" s="3041" t="s">
        <v>37458</v>
      </c>
      <c r="Y207" s="3043" t="s">
        <v>37459</v>
      </c>
      <c r="Z207" s="3038"/>
      <c r="AA207" s="3038"/>
      <c r="AB207" s="3038"/>
      <c r="AC207" s="3038"/>
      <c r="AD207" s="3038"/>
      <c r="AE207" s="3038"/>
    </row>
    <row r="208" spans="1:31" s="3039" customFormat="1" ht="15">
      <c r="A208" s="3033">
        <v>45676.455105995366</v>
      </c>
      <c r="B208" s="3034" t="s">
        <v>38121</v>
      </c>
      <c r="C208" s="3034">
        <v>4967749</v>
      </c>
      <c r="D208" s="3034" t="s">
        <v>36385</v>
      </c>
      <c r="E208" s="3034" t="s">
        <v>37449</v>
      </c>
      <c r="F208" s="3034" t="s">
        <v>36379</v>
      </c>
      <c r="G208" s="3034" t="s">
        <v>36380</v>
      </c>
      <c r="H208" s="3036">
        <v>34753</v>
      </c>
      <c r="I208" s="3035" t="s">
        <v>36389</v>
      </c>
      <c r="J208" s="3034" t="s">
        <v>37375</v>
      </c>
      <c r="K208" s="3034" t="s">
        <v>38122</v>
      </c>
      <c r="L208" s="3046" t="s">
        <v>38123</v>
      </c>
      <c r="M208" s="3034" t="s">
        <v>37742</v>
      </c>
      <c r="N208" s="3034" t="s">
        <v>37477</v>
      </c>
      <c r="O208" s="3034" t="s">
        <v>37715</v>
      </c>
      <c r="P208" s="3034" t="s">
        <v>37529</v>
      </c>
      <c r="Q208" s="3034" t="s">
        <v>37634</v>
      </c>
      <c r="R208" s="3034" t="s">
        <v>37634</v>
      </c>
      <c r="S208" s="3034" t="s">
        <v>53</v>
      </c>
      <c r="T208" s="3034" t="s">
        <v>37463</v>
      </c>
      <c r="U208" s="3034" t="s">
        <v>37464</v>
      </c>
      <c r="V208" s="3034" t="s">
        <v>38124</v>
      </c>
      <c r="W208" s="3034" t="s">
        <v>37458</v>
      </c>
      <c r="X208" s="3034" t="s">
        <v>37586</v>
      </c>
      <c r="Y208" s="3037" t="s">
        <v>37459</v>
      </c>
      <c r="Z208" s="3038"/>
      <c r="AA208" s="3038"/>
      <c r="AB208" s="3038"/>
      <c r="AC208" s="3038"/>
      <c r="AD208" s="3038"/>
      <c r="AE208" s="3038"/>
    </row>
    <row r="209" spans="1:31" s="3039" customFormat="1" ht="15">
      <c r="A209" s="3040">
        <v>45676.46430983796</v>
      </c>
      <c r="B209" s="3041" t="s">
        <v>38125</v>
      </c>
      <c r="C209" s="3041">
        <v>6190698</v>
      </c>
      <c r="D209" s="3041" t="s">
        <v>35873</v>
      </c>
      <c r="E209" s="3041" t="s">
        <v>37474</v>
      </c>
      <c r="F209" s="3041" t="s">
        <v>35782</v>
      </c>
      <c r="G209" s="3041" t="s">
        <v>35874</v>
      </c>
      <c r="H209" s="3042">
        <v>29351</v>
      </c>
      <c r="I209" s="3044" t="s">
        <v>35875</v>
      </c>
      <c r="J209" s="3041" t="s">
        <v>37368</v>
      </c>
      <c r="K209" s="3041" t="s">
        <v>38126</v>
      </c>
      <c r="L209" s="3045" t="s">
        <v>38127</v>
      </c>
      <c r="M209" s="3041" t="s">
        <v>37451</v>
      </c>
      <c r="N209" s="3041" t="s">
        <v>37477</v>
      </c>
      <c r="O209" s="3041" t="s">
        <v>37483</v>
      </c>
      <c r="P209" s="3041" t="s">
        <v>37454</v>
      </c>
      <c r="Q209" s="3041" t="s">
        <v>37462</v>
      </c>
      <c r="R209" s="3041" t="s">
        <v>37456</v>
      </c>
      <c r="S209" s="3041"/>
      <c r="T209" s="3041" t="s">
        <v>37463</v>
      </c>
      <c r="U209" s="3041" t="s">
        <v>5279</v>
      </c>
      <c r="V209" s="3041" t="s">
        <v>38104</v>
      </c>
      <c r="W209" s="3041" t="s">
        <v>37458</v>
      </c>
      <c r="X209" s="3041" t="s">
        <v>37458</v>
      </c>
      <c r="Y209" s="3043" t="s">
        <v>37459</v>
      </c>
      <c r="Z209" s="3038"/>
      <c r="AA209" s="3038"/>
      <c r="AB209" s="3038"/>
      <c r="AC209" s="3038"/>
      <c r="AD209" s="3038"/>
      <c r="AE209" s="3038"/>
    </row>
    <row r="210" spans="1:31" s="3039" customFormat="1" ht="15">
      <c r="A210" s="3033">
        <v>45676.474108784721</v>
      </c>
      <c r="B210" s="3034" t="s">
        <v>36392</v>
      </c>
      <c r="C210" s="3034">
        <v>5666252</v>
      </c>
      <c r="D210" s="3034" t="s">
        <v>36392</v>
      </c>
      <c r="E210" s="3034" t="s">
        <v>37474</v>
      </c>
      <c r="F210" s="3034" t="s">
        <v>36393</v>
      </c>
      <c r="G210" s="3034" t="s">
        <v>36394</v>
      </c>
      <c r="H210" s="3036">
        <v>35705</v>
      </c>
      <c r="I210" s="3035" t="s">
        <v>36395</v>
      </c>
      <c r="J210" s="3034" t="s">
        <v>37368</v>
      </c>
      <c r="K210" s="3034" t="s">
        <v>38128</v>
      </c>
      <c r="L210" s="3046" t="s">
        <v>38129</v>
      </c>
      <c r="M210" s="3034" t="s">
        <v>37451</v>
      </c>
      <c r="N210" s="3034" t="s">
        <v>37477</v>
      </c>
      <c r="O210" s="3034" t="s">
        <v>38130</v>
      </c>
      <c r="P210" s="3034" t="s">
        <v>37633</v>
      </c>
      <c r="Q210" s="3034" t="s">
        <v>37634</v>
      </c>
      <c r="R210" s="3034" t="s">
        <v>37634</v>
      </c>
      <c r="S210" s="3034" t="s">
        <v>59</v>
      </c>
      <c r="T210" s="3034" t="s">
        <v>37457</v>
      </c>
      <c r="U210" s="3034" t="s">
        <v>5279</v>
      </c>
      <c r="V210" s="3034" t="s">
        <v>1538</v>
      </c>
      <c r="W210" s="3034" t="s">
        <v>37458</v>
      </c>
      <c r="X210" s="3034" t="s">
        <v>37458</v>
      </c>
      <c r="Y210" s="3037" t="s">
        <v>37459</v>
      </c>
      <c r="Z210" s="3038"/>
      <c r="AA210" s="3038"/>
      <c r="AB210" s="3038"/>
      <c r="AC210" s="3038"/>
      <c r="AD210" s="3038"/>
      <c r="AE210" s="3038"/>
    </row>
    <row r="211" spans="1:31" s="3039" customFormat="1" ht="15">
      <c r="A211" s="3040">
        <v>45676.488249895832</v>
      </c>
      <c r="B211" s="3041" t="s">
        <v>35880</v>
      </c>
      <c r="C211" s="3044" t="s">
        <v>35356</v>
      </c>
      <c r="D211" s="3041" t="s">
        <v>35880</v>
      </c>
      <c r="E211" s="3041" t="s">
        <v>37449</v>
      </c>
      <c r="F211" s="3041" t="s">
        <v>35881</v>
      </c>
      <c r="G211" s="3041" t="s">
        <v>35882</v>
      </c>
      <c r="H211" s="3042">
        <v>37137</v>
      </c>
      <c r="I211" s="3044" t="s">
        <v>35883</v>
      </c>
      <c r="J211" s="3041" t="s">
        <v>37375</v>
      </c>
      <c r="K211" s="3041" t="s">
        <v>38131</v>
      </c>
      <c r="L211" s="3045" t="s">
        <v>38132</v>
      </c>
      <c r="M211" s="3041" t="s">
        <v>37451</v>
      </c>
      <c r="N211" s="3041" t="s">
        <v>37452</v>
      </c>
      <c r="O211" s="3041" t="s">
        <v>37453</v>
      </c>
      <c r="P211" s="3041" t="s">
        <v>37454</v>
      </c>
      <c r="Q211" s="3041" t="s">
        <v>37462</v>
      </c>
      <c r="R211" s="3041" t="s">
        <v>37456</v>
      </c>
      <c r="S211" s="3041"/>
      <c r="T211" s="3041" t="s">
        <v>37479</v>
      </c>
      <c r="U211" s="3041" t="s">
        <v>5279</v>
      </c>
      <c r="V211" s="3041" t="s">
        <v>38133</v>
      </c>
      <c r="W211" s="3041" t="s">
        <v>37458</v>
      </c>
      <c r="X211" s="3041" t="s">
        <v>37458</v>
      </c>
      <c r="Y211" s="3043" t="s">
        <v>37459</v>
      </c>
      <c r="Z211" s="3038"/>
      <c r="AA211" s="3038"/>
      <c r="AB211" s="3038"/>
      <c r="AC211" s="3038"/>
      <c r="AD211" s="3038"/>
      <c r="AE211" s="3038"/>
    </row>
    <row r="212" spans="1:31" s="3039" customFormat="1" ht="15">
      <c r="A212" s="3033">
        <v>45676.519922094907</v>
      </c>
      <c r="B212" s="3034" t="s">
        <v>38134</v>
      </c>
      <c r="C212" s="3034">
        <v>1694234</v>
      </c>
      <c r="D212" s="3034" t="s">
        <v>37078</v>
      </c>
      <c r="E212" s="3034" t="s">
        <v>37449</v>
      </c>
      <c r="F212" s="3034" t="s">
        <v>37079</v>
      </c>
      <c r="G212" s="3034" t="s">
        <v>37080</v>
      </c>
      <c r="H212" s="3036">
        <v>30898</v>
      </c>
      <c r="I212" s="3035" t="s">
        <v>37081</v>
      </c>
      <c r="J212" s="3034" t="s">
        <v>37375</v>
      </c>
      <c r="K212" s="3034" t="s">
        <v>38135</v>
      </c>
      <c r="L212" s="3046" t="s">
        <v>38136</v>
      </c>
      <c r="M212" s="3034" t="s">
        <v>37451</v>
      </c>
      <c r="N212" s="3034" t="s">
        <v>37477</v>
      </c>
      <c r="O212" s="3034" t="s">
        <v>37614</v>
      </c>
      <c r="P212" s="3034" t="s">
        <v>37454</v>
      </c>
      <c r="Q212" s="3034" t="s">
        <v>37462</v>
      </c>
      <c r="R212" s="3034" t="s">
        <v>37456</v>
      </c>
      <c r="S212" s="3034"/>
      <c r="T212" s="3034" t="s">
        <v>37457</v>
      </c>
      <c r="U212" s="3034" t="s">
        <v>37464</v>
      </c>
      <c r="V212" s="3034" t="s">
        <v>38137</v>
      </c>
      <c r="W212" s="3034" t="s">
        <v>37458</v>
      </c>
      <c r="X212" s="3034" t="s">
        <v>37458</v>
      </c>
      <c r="Y212" s="3037" t="s">
        <v>37459</v>
      </c>
      <c r="Z212" s="3038"/>
      <c r="AA212" s="3038"/>
      <c r="AB212" s="3038"/>
      <c r="AC212" s="3038"/>
      <c r="AD212" s="3038"/>
      <c r="AE212" s="3038"/>
    </row>
    <row r="213" spans="1:31" s="3039" customFormat="1" ht="15">
      <c r="A213" s="3040">
        <v>45676.526597187505</v>
      </c>
      <c r="B213" s="3041" t="s">
        <v>35901</v>
      </c>
      <c r="C213" s="3044" t="s">
        <v>35356</v>
      </c>
      <c r="D213" s="3041" t="s">
        <v>35901</v>
      </c>
      <c r="E213" s="3041" t="s">
        <v>37474</v>
      </c>
      <c r="F213" s="3041" t="s">
        <v>35902</v>
      </c>
      <c r="G213" s="3041" t="s">
        <v>35903</v>
      </c>
      <c r="H213" s="3042">
        <v>29031</v>
      </c>
      <c r="I213" s="3044" t="s">
        <v>1398</v>
      </c>
      <c r="J213" s="3041" t="s">
        <v>37368</v>
      </c>
      <c r="K213" s="3041" t="s">
        <v>38138</v>
      </c>
      <c r="L213" s="3045" t="s">
        <v>38139</v>
      </c>
      <c r="M213" s="3041" t="s">
        <v>37451</v>
      </c>
      <c r="N213" s="3041" t="s">
        <v>37477</v>
      </c>
      <c r="O213" s="3041" t="s">
        <v>37461</v>
      </c>
      <c r="P213" s="3041" t="s">
        <v>37454</v>
      </c>
      <c r="Q213" s="3041" t="s">
        <v>37462</v>
      </c>
      <c r="R213" s="3041" t="s">
        <v>37456</v>
      </c>
      <c r="S213" s="3041"/>
      <c r="T213" s="3041" t="s">
        <v>37463</v>
      </c>
      <c r="U213" s="3041" t="s">
        <v>37496</v>
      </c>
      <c r="V213" s="3041" t="s">
        <v>37519</v>
      </c>
      <c r="W213" s="3041" t="s">
        <v>37458</v>
      </c>
      <c r="X213" s="3041" t="s">
        <v>37586</v>
      </c>
      <c r="Y213" s="3043" t="s">
        <v>37459</v>
      </c>
      <c r="Z213" s="3038"/>
      <c r="AA213" s="3038"/>
      <c r="AB213" s="3038"/>
      <c r="AC213" s="3038"/>
      <c r="AD213" s="3038"/>
      <c r="AE213" s="3038"/>
    </row>
    <row r="214" spans="1:31" s="3039" customFormat="1" ht="15">
      <c r="A214" s="3033">
        <v>45676.594095057866</v>
      </c>
      <c r="B214" s="3034" t="s">
        <v>36098</v>
      </c>
      <c r="C214" s="3034">
        <v>3552975</v>
      </c>
      <c r="D214" s="3034" t="s">
        <v>36098</v>
      </c>
      <c r="E214" s="3034" t="s">
        <v>37449</v>
      </c>
      <c r="F214" s="3034" t="s">
        <v>38140</v>
      </c>
      <c r="G214" s="3034" t="s">
        <v>38141</v>
      </c>
      <c r="H214" s="3036">
        <v>34274</v>
      </c>
      <c r="I214" s="3035" t="s">
        <v>36101</v>
      </c>
      <c r="J214" s="3034" t="s">
        <v>37375</v>
      </c>
      <c r="K214" s="3034" t="s">
        <v>37695</v>
      </c>
      <c r="L214" s="3046" t="s">
        <v>38142</v>
      </c>
      <c r="M214" s="3034" t="s">
        <v>37451</v>
      </c>
      <c r="N214" s="3034" t="s">
        <v>37477</v>
      </c>
      <c r="O214" s="3034" t="s">
        <v>37538</v>
      </c>
      <c r="P214" s="3034" t="s">
        <v>37454</v>
      </c>
      <c r="Q214" s="3034" t="s">
        <v>37455</v>
      </c>
      <c r="R214" s="3034" t="s">
        <v>37456</v>
      </c>
      <c r="S214" s="3034"/>
      <c r="T214" s="3034" t="s">
        <v>37479</v>
      </c>
      <c r="U214" s="3034" t="s">
        <v>37496</v>
      </c>
      <c r="V214" s="3034" t="s">
        <v>1538</v>
      </c>
      <c r="W214" s="3034" t="s">
        <v>37458</v>
      </c>
      <c r="X214" s="3034" t="s">
        <v>37458</v>
      </c>
      <c r="Y214" s="3037" t="s">
        <v>37459</v>
      </c>
      <c r="Z214" s="3038"/>
      <c r="AA214" s="3038"/>
      <c r="AB214" s="3038"/>
      <c r="AC214" s="3038"/>
      <c r="AD214" s="3038"/>
      <c r="AE214" s="3038"/>
    </row>
    <row r="215" spans="1:31" s="3039" customFormat="1" ht="15">
      <c r="A215" s="3040">
        <v>45676.59922611111</v>
      </c>
      <c r="B215" s="3041" t="s">
        <v>35959</v>
      </c>
      <c r="C215" s="3041">
        <v>5021664</v>
      </c>
      <c r="D215" s="3041" t="s">
        <v>35959</v>
      </c>
      <c r="E215" s="3041" t="s">
        <v>37474</v>
      </c>
      <c r="F215" s="3041" t="s">
        <v>35960</v>
      </c>
      <c r="G215" s="3041" t="s">
        <v>35961</v>
      </c>
      <c r="H215" s="3042">
        <v>35713</v>
      </c>
      <c r="I215" s="3041" t="s">
        <v>35962</v>
      </c>
      <c r="J215" s="3041" t="s">
        <v>37368</v>
      </c>
      <c r="K215" s="3041" t="s">
        <v>38143</v>
      </c>
      <c r="L215" s="3045" t="s">
        <v>38144</v>
      </c>
      <c r="M215" s="3041" t="s">
        <v>37451</v>
      </c>
      <c r="N215" s="3041" t="s">
        <v>37477</v>
      </c>
      <c r="O215" s="3041" t="s">
        <v>37511</v>
      </c>
      <c r="P215" s="3041" t="s">
        <v>37454</v>
      </c>
      <c r="Q215" s="3041" t="s">
        <v>37462</v>
      </c>
      <c r="R215" s="3041" t="s">
        <v>37456</v>
      </c>
      <c r="S215" s="3041"/>
      <c r="T215" s="3041" t="s">
        <v>37463</v>
      </c>
      <c r="U215" s="3041" t="s">
        <v>37464</v>
      </c>
      <c r="V215" s="3041" t="s">
        <v>38145</v>
      </c>
      <c r="W215" s="3041" t="s">
        <v>37458</v>
      </c>
      <c r="X215" s="3041" t="s">
        <v>37458</v>
      </c>
      <c r="Y215" s="3043" t="s">
        <v>37459</v>
      </c>
      <c r="Z215" s="3038"/>
      <c r="AA215" s="3038"/>
      <c r="AB215" s="3038"/>
      <c r="AC215" s="3038"/>
      <c r="AD215" s="3038"/>
      <c r="AE215" s="3038"/>
    </row>
    <row r="216" spans="1:31" s="3039" customFormat="1" ht="15">
      <c r="A216" s="3033">
        <v>45676.634475358791</v>
      </c>
      <c r="B216" s="3034" t="s">
        <v>36190</v>
      </c>
      <c r="C216" s="3035" t="s">
        <v>35356</v>
      </c>
      <c r="D216" s="3034" t="s">
        <v>36190</v>
      </c>
      <c r="E216" s="3034" t="s">
        <v>37467</v>
      </c>
      <c r="F216" s="3034" t="s">
        <v>36191</v>
      </c>
      <c r="G216" s="3034" t="s">
        <v>36192</v>
      </c>
      <c r="H216" s="3036">
        <v>31611</v>
      </c>
      <c r="I216" s="3035" t="s">
        <v>36193</v>
      </c>
      <c r="J216" s="3034" t="s">
        <v>37375</v>
      </c>
      <c r="K216" s="3034" t="s">
        <v>38146</v>
      </c>
      <c r="L216" s="3046" t="s">
        <v>38147</v>
      </c>
      <c r="M216" s="3034" t="s">
        <v>37451</v>
      </c>
      <c r="N216" s="3034" t="s">
        <v>37477</v>
      </c>
      <c r="O216" s="3034" t="s">
        <v>37498</v>
      </c>
      <c r="P216" s="3034" t="s">
        <v>37454</v>
      </c>
      <c r="Q216" s="3034" t="s">
        <v>37455</v>
      </c>
      <c r="R216" s="3034" t="s">
        <v>37456</v>
      </c>
      <c r="S216" s="3034"/>
      <c r="T216" s="3034" t="s">
        <v>37457</v>
      </c>
      <c r="U216" s="3034" t="s">
        <v>37464</v>
      </c>
      <c r="V216" s="3034" t="s">
        <v>38148</v>
      </c>
      <c r="W216" s="3034" t="s">
        <v>37458</v>
      </c>
      <c r="X216" s="3034" t="s">
        <v>37458</v>
      </c>
      <c r="Y216" s="3037" t="s">
        <v>37459</v>
      </c>
      <c r="Z216" s="3038"/>
      <c r="AA216" s="3038"/>
      <c r="AB216" s="3038"/>
      <c r="AC216" s="3038"/>
      <c r="AD216" s="3038"/>
      <c r="AE216" s="3038"/>
    </row>
    <row r="217" spans="1:31" s="3039" customFormat="1" ht="15">
      <c r="A217" s="3040">
        <v>45676.691339120371</v>
      </c>
      <c r="B217" s="3041" t="s">
        <v>36226</v>
      </c>
      <c r="C217" s="3041">
        <v>5946597</v>
      </c>
      <c r="D217" s="3041" t="s">
        <v>36226</v>
      </c>
      <c r="E217" s="3041" t="s">
        <v>37449</v>
      </c>
      <c r="F217" s="3041" t="s">
        <v>36227</v>
      </c>
      <c r="G217" s="3041" t="s">
        <v>35628</v>
      </c>
      <c r="H217" s="3042">
        <v>39147</v>
      </c>
      <c r="I217" s="3044" t="s">
        <v>36228</v>
      </c>
      <c r="J217" s="3041" t="s">
        <v>37375</v>
      </c>
      <c r="K217" s="3041" t="s">
        <v>38149</v>
      </c>
      <c r="L217" s="3045" t="s">
        <v>38150</v>
      </c>
      <c r="M217" s="3041" t="s">
        <v>37552</v>
      </c>
      <c r="N217" s="3041" t="s">
        <v>37477</v>
      </c>
      <c r="O217" s="3041" t="s">
        <v>37772</v>
      </c>
      <c r="P217" s="3041" t="s">
        <v>37454</v>
      </c>
      <c r="Q217" s="3041" t="s">
        <v>37455</v>
      </c>
      <c r="R217" s="3041" t="s">
        <v>37456</v>
      </c>
      <c r="S217" s="3041"/>
      <c r="T217" s="3041" t="s">
        <v>37463</v>
      </c>
      <c r="U217" s="3041" t="s">
        <v>37496</v>
      </c>
      <c r="V217" s="3041" t="s">
        <v>38151</v>
      </c>
      <c r="W217" s="3041" t="s">
        <v>37458</v>
      </c>
      <c r="X217" s="3041" t="s">
        <v>37458</v>
      </c>
      <c r="Y217" s="3043" t="s">
        <v>37459</v>
      </c>
      <c r="Z217" s="3038"/>
      <c r="AA217" s="3038"/>
      <c r="AB217" s="3038"/>
      <c r="AC217" s="3038"/>
      <c r="AD217" s="3038"/>
      <c r="AE217" s="3038"/>
    </row>
    <row r="218" spans="1:31" s="3039" customFormat="1" ht="15">
      <c r="A218" s="3033">
        <v>45676.72723809028</v>
      </c>
      <c r="B218" s="3034" t="s">
        <v>38152</v>
      </c>
      <c r="C218" s="3034">
        <v>3236378</v>
      </c>
      <c r="D218" s="3034" t="s">
        <v>36267</v>
      </c>
      <c r="E218" s="3034" t="s">
        <v>37467</v>
      </c>
      <c r="F218" s="3034" t="s">
        <v>36268</v>
      </c>
      <c r="G218" s="3034" t="s">
        <v>36269</v>
      </c>
      <c r="H218" s="3036">
        <v>33403</v>
      </c>
      <c r="I218" s="3035" t="s">
        <v>2486</v>
      </c>
      <c r="J218" s="3034" t="s">
        <v>37375</v>
      </c>
      <c r="K218" s="3034" t="s">
        <v>38153</v>
      </c>
      <c r="L218" s="3046" t="s">
        <v>38154</v>
      </c>
      <c r="M218" s="3034" t="s">
        <v>37451</v>
      </c>
      <c r="N218" s="3034" t="s">
        <v>37477</v>
      </c>
      <c r="O218" s="3034" t="s">
        <v>37469</v>
      </c>
      <c r="P218" s="3034" t="s">
        <v>37454</v>
      </c>
      <c r="Q218" s="3034" t="s">
        <v>37455</v>
      </c>
      <c r="R218" s="3034" t="s">
        <v>37456</v>
      </c>
      <c r="S218" s="3034"/>
      <c r="T218" s="3034" t="s">
        <v>37463</v>
      </c>
      <c r="U218" s="3034" t="s">
        <v>37677</v>
      </c>
      <c r="V218" s="3034" t="s">
        <v>1538</v>
      </c>
      <c r="W218" s="3034" t="s">
        <v>37458</v>
      </c>
      <c r="X218" s="3034" t="s">
        <v>37458</v>
      </c>
      <c r="Y218" s="3037" t="s">
        <v>37459</v>
      </c>
      <c r="Z218" s="3038"/>
      <c r="AA218" s="3038"/>
      <c r="AB218" s="3038"/>
      <c r="AC218" s="3038"/>
      <c r="AD218" s="3038"/>
      <c r="AE218" s="3038"/>
    </row>
    <row r="219" spans="1:31" s="3039" customFormat="1" ht="15">
      <c r="A219" s="3040">
        <v>45676.850687893515</v>
      </c>
      <c r="B219" s="3041" t="s">
        <v>35846</v>
      </c>
      <c r="C219" s="3041">
        <v>6053179</v>
      </c>
      <c r="D219" s="3041" t="s">
        <v>35846</v>
      </c>
      <c r="E219" s="3041" t="s">
        <v>37474</v>
      </c>
      <c r="F219" s="3041" t="s">
        <v>35847</v>
      </c>
      <c r="G219" s="3041" t="s">
        <v>35848</v>
      </c>
      <c r="H219" s="3042">
        <v>38828</v>
      </c>
      <c r="I219" s="3044" t="s">
        <v>35849</v>
      </c>
      <c r="J219" s="3041" t="s">
        <v>37368</v>
      </c>
      <c r="K219" s="3041" t="s">
        <v>38155</v>
      </c>
      <c r="L219" s="3045" t="s">
        <v>38156</v>
      </c>
      <c r="M219" s="3041" t="s">
        <v>37552</v>
      </c>
      <c r="N219" s="3041" t="s">
        <v>37477</v>
      </c>
      <c r="O219" s="3041" t="s">
        <v>37501</v>
      </c>
      <c r="P219" s="3041" t="s">
        <v>37454</v>
      </c>
      <c r="Q219" s="3041" t="s">
        <v>37462</v>
      </c>
      <c r="R219" s="3041" t="s">
        <v>37456</v>
      </c>
      <c r="S219" s="3041"/>
      <c r="T219" s="3041" t="s">
        <v>37457</v>
      </c>
      <c r="U219" s="3041" t="s">
        <v>37496</v>
      </c>
      <c r="V219" s="3041" t="s">
        <v>37463</v>
      </c>
      <c r="W219" s="3041" t="s">
        <v>37458</v>
      </c>
      <c r="X219" s="3041" t="s">
        <v>37458</v>
      </c>
      <c r="Y219" s="3043" t="s">
        <v>37459</v>
      </c>
      <c r="Z219" s="3038"/>
      <c r="AA219" s="3038"/>
      <c r="AB219" s="3038"/>
      <c r="AC219" s="3038"/>
      <c r="AD219" s="3038"/>
      <c r="AE219" s="3038"/>
    </row>
    <row r="220" spans="1:31" s="3039" customFormat="1" ht="15">
      <c r="A220" s="3033">
        <v>45677.436295347223</v>
      </c>
      <c r="B220" s="3034" t="s">
        <v>36760</v>
      </c>
      <c r="C220" s="3034">
        <v>5788043</v>
      </c>
      <c r="D220" s="3034" t="s">
        <v>36760</v>
      </c>
      <c r="E220" s="3034" t="s">
        <v>37467</v>
      </c>
      <c r="F220" s="3034" t="s">
        <v>36622</v>
      </c>
      <c r="G220" s="3034" t="s">
        <v>36270</v>
      </c>
      <c r="H220" s="3036">
        <v>35543</v>
      </c>
      <c r="I220" s="3035" t="s">
        <v>36761</v>
      </c>
      <c r="J220" s="3034" t="s">
        <v>37375</v>
      </c>
      <c r="K220" s="3034" t="s">
        <v>38157</v>
      </c>
      <c r="L220" s="3046" t="s">
        <v>38158</v>
      </c>
      <c r="M220" s="3034" t="s">
        <v>37451</v>
      </c>
      <c r="N220" s="3034" t="s">
        <v>37477</v>
      </c>
      <c r="O220" s="3034" t="s">
        <v>37522</v>
      </c>
      <c r="P220" s="3034" t="s">
        <v>37454</v>
      </c>
      <c r="Q220" s="3034" t="s">
        <v>37455</v>
      </c>
      <c r="R220" s="3034" t="s">
        <v>37456</v>
      </c>
      <c r="S220" s="3034"/>
      <c r="T220" s="3034" t="s">
        <v>37463</v>
      </c>
      <c r="U220" s="3034" t="s">
        <v>5279</v>
      </c>
      <c r="V220" s="3034">
        <v>0</v>
      </c>
      <c r="W220" s="3034" t="s">
        <v>37458</v>
      </c>
      <c r="X220" s="3034" t="s">
        <v>37458</v>
      </c>
      <c r="Y220" s="3037" t="s">
        <v>37459</v>
      </c>
      <c r="Z220" s="3038"/>
      <c r="AA220" s="3038"/>
      <c r="AB220" s="3038"/>
      <c r="AC220" s="3038"/>
      <c r="AD220" s="3038"/>
      <c r="AE220" s="3038"/>
    </row>
    <row r="221" spans="1:31" s="3039" customFormat="1" ht="15">
      <c r="A221" s="3040">
        <v>45677.641363472227</v>
      </c>
      <c r="B221" s="3041" t="s">
        <v>38159</v>
      </c>
      <c r="C221" s="3041">
        <v>6096969</v>
      </c>
      <c r="D221" s="3041" t="s">
        <v>36546</v>
      </c>
      <c r="E221" s="3041" t="s">
        <v>37449</v>
      </c>
      <c r="F221" s="3041" t="s">
        <v>36547</v>
      </c>
      <c r="G221" s="3041" t="s">
        <v>36548</v>
      </c>
      <c r="H221" s="3042">
        <v>38961</v>
      </c>
      <c r="I221" s="3044" t="s">
        <v>36549</v>
      </c>
      <c r="J221" s="3041" t="s">
        <v>37375</v>
      </c>
      <c r="K221" s="3041" t="s">
        <v>38160</v>
      </c>
      <c r="L221" s="3045" t="s">
        <v>38161</v>
      </c>
      <c r="M221" s="3041" t="s">
        <v>37552</v>
      </c>
      <c r="N221" s="3041" t="s">
        <v>37452</v>
      </c>
      <c r="O221" s="3041" t="s">
        <v>37492</v>
      </c>
      <c r="P221" s="3041" t="s">
        <v>37454</v>
      </c>
      <c r="Q221" s="3041" t="s">
        <v>37462</v>
      </c>
      <c r="R221" s="3041" t="s">
        <v>37456</v>
      </c>
      <c r="S221" s="3041"/>
      <c r="T221" s="3041" t="s">
        <v>37463</v>
      </c>
      <c r="U221" s="3041" t="s">
        <v>5279</v>
      </c>
      <c r="V221" s="3041" t="s">
        <v>37488</v>
      </c>
      <c r="W221" s="3041" t="s">
        <v>37458</v>
      </c>
      <c r="X221" s="3041" t="s">
        <v>37458</v>
      </c>
      <c r="Y221" s="3043" t="s">
        <v>37459</v>
      </c>
      <c r="Z221" s="3038"/>
      <c r="AA221" s="3038"/>
      <c r="AB221" s="3038"/>
      <c r="AC221" s="3038"/>
      <c r="AD221" s="3038"/>
      <c r="AE221" s="3038"/>
    </row>
    <row r="222" spans="1:31" s="3039" customFormat="1" ht="15">
      <c r="A222" s="3033">
        <v>45677.693755185188</v>
      </c>
      <c r="B222" s="3034" t="s">
        <v>2774</v>
      </c>
      <c r="C222" s="3034">
        <v>2555904</v>
      </c>
      <c r="D222" s="3034" t="s">
        <v>2774</v>
      </c>
      <c r="E222" s="3034" t="s">
        <v>37449</v>
      </c>
      <c r="F222" s="3034" t="s">
        <v>36762</v>
      </c>
      <c r="G222" s="3034" t="s">
        <v>36763</v>
      </c>
      <c r="H222" s="3036">
        <v>32733</v>
      </c>
      <c r="I222" s="3035" t="s">
        <v>36764</v>
      </c>
      <c r="J222" s="3034" t="s">
        <v>37375</v>
      </c>
      <c r="K222" s="3034" t="s">
        <v>2774</v>
      </c>
      <c r="L222" s="3034" t="s">
        <v>38162</v>
      </c>
      <c r="M222" s="3034" t="s">
        <v>37451</v>
      </c>
      <c r="N222" s="3034" t="s">
        <v>37477</v>
      </c>
      <c r="O222" s="3034" t="s">
        <v>38163</v>
      </c>
      <c r="P222" s="3034" t="s">
        <v>37454</v>
      </c>
      <c r="Q222" s="3034" t="s">
        <v>37455</v>
      </c>
      <c r="R222" s="3034" t="s">
        <v>37456</v>
      </c>
      <c r="S222" s="3034"/>
      <c r="T222" s="3034" t="s">
        <v>37479</v>
      </c>
      <c r="U222" s="3034" t="s">
        <v>37677</v>
      </c>
      <c r="V222" s="3034" t="s">
        <v>38164</v>
      </c>
      <c r="W222" s="3034" t="s">
        <v>37458</v>
      </c>
      <c r="X222" s="3034" t="s">
        <v>37458</v>
      </c>
      <c r="Y222" s="3037" t="s">
        <v>37459</v>
      </c>
      <c r="Z222" s="3038"/>
      <c r="AA222" s="3038"/>
      <c r="AB222" s="3038"/>
      <c r="AC222" s="3038"/>
      <c r="AD222" s="3038"/>
      <c r="AE222" s="3038"/>
    </row>
    <row r="223" spans="1:31" s="3039" customFormat="1" ht="15">
      <c r="A223" s="3040">
        <v>45677.756030706019</v>
      </c>
      <c r="B223" s="3041" t="s">
        <v>35520</v>
      </c>
      <c r="C223" s="3041">
        <v>5796327</v>
      </c>
      <c r="D223" s="3041" t="s">
        <v>35520</v>
      </c>
      <c r="E223" s="3041" t="s">
        <v>37449</v>
      </c>
      <c r="F223" s="3041" t="s">
        <v>36550</v>
      </c>
      <c r="G223" s="3041" t="s">
        <v>36551</v>
      </c>
      <c r="H223" s="3042">
        <v>37095</v>
      </c>
      <c r="I223" s="3044" t="s">
        <v>36552</v>
      </c>
      <c r="J223" s="3041" t="s">
        <v>37375</v>
      </c>
      <c r="K223" s="3041" t="s">
        <v>38165</v>
      </c>
      <c r="L223" s="3045" t="s">
        <v>38166</v>
      </c>
      <c r="M223" s="3041" t="s">
        <v>37527</v>
      </c>
      <c r="N223" s="3041" t="s">
        <v>37477</v>
      </c>
      <c r="O223" s="3041" t="s">
        <v>38167</v>
      </c>
      <c r="P223" s="3041" t="s">
        <v>37454</v>
      </c>
      <c r="Q223" s="3041" t="s">
        <v>37462</v>
      </c>
      <c r="R223" s="3041" t="s">
        <v>37456</v>
      </c>
      <c r="S223" s="3041"/>
      <c r="T223" s="3041" t="s">
        <v>37457</v>
      </c>
      <c r="U223" s="3041" t="s">
        <v>37496</v>
      </c>
      <c r="V223" s="3041" t="s">
        <v>37463</v>
      </c>
      <c r="W223" s="3041" t="s">
        <v>37458</v>
      </c>
      <c r="X223" s="3041" t="s">
        <v>37458</v>
      </c>
      <c r="Y223" s="3043" t="s">
        <v>37459</v>
      </c>
      <c r="Z223" s="3038"/>
      <c r="AA223" s="3038"/>
      <c r="AB223" s="3038"/>
      <c r="AC223" s="3038"/>
      <c r="AD223" s="3038"/>
      <c r="AE223" s="3038"/>
    </row>
    <row r="224" spans="1:31" s="3039" customFormat="1" ht="15">
      <c r="A224" s="3033">
        <v>45677.863452210644</v>
      </c>
      <c r="B224" s="3034" t="s">
        <v>37917</v>
      </c>
      <c r="C224" s="3034">
        <v>3841320</v>
      </c>
      <c r="D224" s="3034" t="s">
        <v>36177</v>
      </c>
      <c r="E224" s="3034" t="s">
        <v>37474</v>
      </c>
      <c r="F224" s="3034" t="s">
        <v>36178</v>
      </c>
      <c r="G224" s="3034" t="s">
        <v>38168</v>
      </c>
      <c r="H224" s="3036">
        <v>29284</v>
      </c>
      <c r="I224" s="3034" t="s">
        <v>36180</v>
      </c>
      <c r="J224" s="3034" t="s">
        <v>37368</v>
      </c>
      <c r="K224" s="3034" t="s">
        <v>38169</v>
      </c>
      <c r="L224" s="3046" t="s">
        <v>38170</v>
      </c>
      <c r="M224" s="3034" t="s">
        <v>37451</v>
      </c>
      <c r="N224" s="3034" t="s">
        <v>37452</v>
      </c>
      <c r="O224" s="3034" t="s">
        <v>37601</v>
      </c>
      <c r="P224" s="3034" t="s">
        <v>37454</v>
      </c>
      <c r="Q224" s="3034" t="s">
        <v>37455</v>
      </c>
      <c r="R224" s="3034" t="s">
        <v>37456</v>
      </c>
      <c r="S224" s="3034"/>
      <c r="T224" s="3034" t="s">
        <v>37463</v>
      </c>
      <c r="U224" s="3034" t="s">
        <v>5279</v>
      </c>
      <c r="V224" s="3034" t="s">
        <v>37920</v>
      </c>
      <c r="W224" s="3034" t="s">
        <v>37458</v>
      </c>
      <c r="X224" s="3034" t="s">
        <v>37458</v>
      </c>
      <c r="Y224" s="3037" t="s">
        <v>37459</v>
      </c>
      <c r="Z224" s="3038"/>
      <c r="AA224" s="3038"/>
      <c r="AB224" s="3038"/>
      <c r="AC224" s="3038"/>
      <c r="AD224" s="3038"/>
      <c r="AE224" s="3038"/>
    </row>
    <row r="225" spans="1:31" s="3039" customFormat="1" ht="15">
      <c r="A225" s="3040">
        <v>45677.892227557866</v>
      </c>
      <c r="B225" s="3041" t="s">
        <v>36756</v>
      </c>
      <c r="C225" s="3041">
        <v>4281536</v>
      </c>
      <c r="D225" s="3041" t="s">
        <v>36756</v>
      </c>
      <c r="E225" s="3041" t="s">
        <v>37449</v>
      </c>
      <c r="F225" s="3041" t="s">
        <v>36757</v>
      </c>
      <c r="G225" s="3041" t="s">
        <v>36758</v>
      </c>
      <c r="H225" s="3042">
        <v>34835</v>
      </c>
      <c r="I225" s="3044" t="s">
        <v>36759</v>
      </c>
      <c r="J225" s="3041" t="s">
        <v>37375</v>
      </c>
      <c r="K225" s="3041" t="s">
        <v>38171</v>
      </c>
      <c r="L225" s="3045" t="s">
        <v>38172</v>
      </c>
      <c r="M225" s="3041" t="s">
        <v>37451</v>
      </c>
      <c r="N225" s="3041" t="s">
        <v>37477</v>
      </c>
      <c r="O225" s="3041" t="s">
        <v>37508</v>
      </c>
      <c r="P225" s="3041" t="s">
        <v>37454</v>
      </c>
      <c r="Q225" s="3041" t="s">
        <v>37455</v>
      </c>
      <c r="R225" s="3041" t="s">
        <v>37456</v>
      </c>
      <c r="S225" s="3041"/>
      <c r="T225" s="3041" t="s">
        <v>37457</v>
      </c>
      <c r="U225" s="3041" t="s">
        <v>37496</v>
      </c>
      <c r="V225" s="3041" t="s">
        <v>37463</v>
      </c>
      <c r="W225" s="3041" t="s">
        <v>37458</v>
      </c>
      <c r="X225" s="3041" t="s">
        <v>37458</v>
      </c>
      <c r="Y225" s="3043" t="s">
        <v>37459</v>
      </c>
      <c r="Z225" s="3038"/>
      <c r="AA225" s="3038"/>
      <c r="AB225" s="3038"/>
      <c r="AC225" s="3038"/>
      <c r="AD225" s="3038"/>
      <c r="AE225" s="3038"/>
    </row>
    <row r="226" spans="1:31" s="3039" customFormat="1" ht="15">
      <c r="A226" s="3033">
        <v>45678.421656365739</v>
      </c>
      <c r="B226" s="3034" t="s">
        <v>38173</v>
      </c>
      <c r="C226" s="3034">
        <v>3771416</v>
      </c>
      <c r="D226" s="3034" t="s">
        <v>36766</v>
      </c>
      <c r="E226" s="3034" t="s">
        <v>37474</v>
      </c>
      <c r="F226" s="3034" t="s">
        <v>36767</v>
      </c>
      <c r="G226" s="3034" t="s">
        <v>36768</v>
      </c>
      <c r="H226" s="3036">
        <v>32305</v>
      </c>
      <c r="I226" s="3035" t="s">
        <v>36769</v>
      </c>
      <c r="J226" s="3034" t="s">
        <v>37368</v>
      </c>
      <c r="K226" s="3034" t="s">
        <v>38174</v>
      </c>
      <c r="L226" s="3046" t="s">
        <v>38175</v>
      </c>
      <c r="M226" s="3034" t="s">
        <v>37451</v>
      </c>
      <c r="N226" s="3034" t="s">
        <v>37477</v>
      </c>
      <c r="O226" s="3034" t="s">
        <v>37483</v>
      </c>
      <c r="P226" s="3034" t="s">
        <v>37454</v>
      </c>
      <c r="Q226" s="3034" t="s">
        <v>37455</v>
      </c>
      <c r="R226" s="3034" t="s">
        <v>37456</v>
      </c>
      <c r="S226" s="3034"/>
      <c r="T226" s="3034" t="s">
        <v>37463</v>
      </c>
      <c r="U226" s="3034" t="s">
        <v>37496</v>
      </c>
      <c r="V226" s="3034" t="s">
        <v>37463</v>
      </c>
      <c r="W226" s="3034" t="s">
        <v>37458</v>
      </c>
      <c r="X226" s="3034" t="s">
        <v>37458</v>
      </c>
      <c r="Y226" s="3037" t="s">
        <v>37459</v>
      </c>
      <c r="Z226" s="3038"/>
      <c r="AA226" s="3038"/>
      <c r="AB226" s="3038"/>
      <c r="AC226" s="3038"/>
      <c r="AD226" s="3038"/>
      <c r="AE226" s="3038"/>
    </row>
    <row r="227" spans="1:31" s="3039" customFormat="1" ht="15">
      <c r="A227" s="3040">
        <v>45678.572152627312</v>
      </c>
      <c r="B227" s="3041" t="s">
        <v>36564</v>
      </c>
      <c r="C227" s="3041">
        <v>5461482</v>
      </c>
      <c r="D227" s="3041" t="s">
        <v>36564</v>
      </c>
      <c r="E227" s="3041" t="s">
        <v>37449</v>
      </c>
      <c r="F227" s="3041" t="s">
        <v>36565</v>
      </c>
      <c r="G227" s="3041" t="s">
        <v>36566</v>
      </c>
      <c r="H227" s="3042">
        <v>37743</v>
      </c>
      <c r="I227" s="3044" t="s">
        <v>36567</v>
      </c>
      <c r="J227" s="3041" t="s">
        <v>37375</v>
      </c>
      <c r="K227" s="3041" t="s">
        <v>38176</v>
      </c>
      <c r="L227" s="3045" t="s">
        <v>38177</v>
      </c>
      <c r="M227" s="3041" t="s">
        <v>37552</v>
      </c>
      <c r="N227" s="3041" t="s">
        <v>37477</v>
      </c>
      <c r="O227" s="3041" t="s">
        <v>37776</v>
      </c>
      <c r="P227" s="3041" t="s">
        <v>37454</v>
      </c>
      <c r="Q227" s="3041" t="s">
        <v>37462</v>
      </c>
      <c r="R227" s="3041" t="s">
        <v>37456</v>
      </c>
      <c r="S227" s="3041"/>
      <c r="T227" s="3041" t="s">
        <v>37479</v>
      </c>
      <c r="U227" s="3041" t="s">
        <v>37464</v>
      </c>
      <c r="V227" s="3041" t="s">
        <v>38178</v>
      </c>
      <c r="W227" s="3041" t="s">
        <v>37458</v>
      </c>
      <c r="X227" s="3041" t="s">
        <v>37458</v>
      </c>
      <c r="Y227" s="3043" t="s">
        <v>37459</v>
      </c>
      <c r="Z227" s="3038"/>
      <c r="AA227" s="3038"/>
      <c r="AB227" s="3038"/>
      <c r="AC227" s="3038"/>
      <c r="AD227" s="3038"/>
      <c r="AE227" s="3038"/>
    </row>
    <row r="228" spans="1:31" s="3039" customFormat="1" ht="15">
      <c r="A228" s="3033">
        <v>45678.631611180557</v>
      </c>
      <c r="B228" s="3034" t="s">
        <v>37082</v>
      </c>
      <c r="C228" s="3034">
        <v>4233539</v>
      </c>
      <c r="D228" s="3034" t="s">
        <v>37082</v>
      </c>
      <c r="E228" s="3034" t="s">
        <v>37449</v>
      </c>
      <c r="F228" s="3034" t="s">
        <v>37079</v>
      </c>
      <c r="G228" s="3034" t="s">
        <v>37083</v>
      </c>
      <c r="H228" s="3036">
        <v>34752</v>
      </c>
      <c r="I228" s="3034" t="s">
        <v>37084</v>
      </c>
      <c r="J228" s="3034" t="s">
        <v>37375</v>
      </c>
      <c r="K228" s="3034" t="s">
        <v>38179</v>
      </c>
      <c r="L228" s="3046" t="s">
        <v>38180</v>
      </c>
      <c r="M228" s="3034" t="s">
        <v>37451</v>
      </c>
      <c r="N228" s="3034" t="s">
        <v>37477</v>
      </c>
      <c r="O228" s="3034" t="s">
        <v>37514</v>
      </c>
      <c r="P228" s="3034" t="s">
        <v>37454</v>
      </c>
      <c r="Q228" s="3034" t="s">
        <v>37462</v>
      </c>
      <c r="R228" s="3034" t="s">
        <v>37456</v>
      </c>
      <c r="S228" s="3034"/>
      <c r="T228" s="3034" t="s">
        <v>37463</v>
      </c>
      <c r="U228" s="3034" t="s">
        <v>37464</v>
      </c>
      <c r="V228" s="3034" t="s">
        <v>1538</v>
      </c>
      <c r="W228" s="3034" t="s">
        <v>37458</v>
      </c>
      <c r="X228" s="3034" t="s">
        <v>37458</v>
      </c>
      <c r="Y228" s="3037" t="s">
        <v>37459</v>
      </c>
      <c r="Z228" s="3038"/>
      <c r="AA228" s="3038"/>
      <c r="AB228" s="3038"/>
      <c r="AC228" s="3038"/>
      <c r="AD228" s="3038"/>
      <c r="AE228" s="3038"/>
    </row>
    <row r="229" spans="1:31" s="3039" customFormat="1" ht="15">
      <c r="A229" s="3040">
        <v>45678.638266956019</v>
      </c>
      <c r="B229" s="3041" t="s">
        <v>38181</v>
      </c>
      <c r="C229" s="3041">
        <v>1074742</v>
      </c>
      <c r="D229" s="3041" t="s">
        <v>2009</v>
      </c>
      <c r="E229" s="3041" t="s">
        <v>37449</v>
      </c>
      <c r="F229" s="3041" t="s">
        <v>38182</v>
      </c>
      <c r="G229" s="3041" t="s">
        <v>38183</v>
      </c>
      <c r="H229" s="3042">
        <v>26894</v>
      </c>
      <c r="I229" s="3044" t="s">
        <v>2008</v>
      </c>
      <c r="J229" s="3041" t="s">
        <v>37375</v>
      </c>
      <c r="K229" s="3041" t="s">
        <v>38184</v>
      </c>
      <c r="L229" s="3045" t="s">
        <v>38185</v>
      </c>
      <c r="M229" s="3041" t="s">
        <v>37451</v>
      </c>
      <c r="N229" s="3041" t="s">
        <v>37477</v>
      </c>
      <c r="O229" s="3041" t="s">
        <v>37514</v>
      </c>
      <c r="P229" s="3041" t="s">
        <v>37454</v>
      </c>
      <c r="Q229" s="3041" t="s">
        <v>37455</v>
      </c>
      <c r="R229" s="3041" t="s">
        <v>37456</v>
      </c>
      <c r="S229" s="3041"/>
      <c r="T229" s="3041" t="s">
        <v>37479</v>
      </c>
      <c r="U229" s="3041" t="s">
        <v>5279</v>
      </c>
      <c r="V229" s="3041" t="s">
        <v>37463</v>
      </c>
      <c r="W229" s="3041" t="s">
        <v>37458</v>
      </c>
      <c r="X229" s="3041" t="s">
        <v>37458</v>
      </c>
      <c r="Y229" s="3043" t="s">
        <v>37459</v>
      </c>
      <c r="Z229" s="3038"/>
      <c r="AA229" s="3038"/>
      <c r="AB229" s="3038"/>
      <c r="AC229" s="3038"/>
      <c r="AD229" s="3038"/>
      <c r="AE229" s="3038"/>
    </row>
    <row r="230" spans="1:31" s="3039" customFormat="1" ht="15">
      <c r="A230" s="3033">
        <v>45678.740028842592</v>
      </c>
      <c r="B230" s="3034" t="s">
        <v>36770</v>
      </c>
      <c r="C230" s="3034">
        <v>6199861</v>
      </c>
      <c r="D230" s="3034" t="s">
        <v>36770</v>
      </c>
      <c r="E230" s="3034" t="s">
        <v>37449</v>
      </c>
      <c r="F230" s="3034" t="s">
        <v>36771</v>
      </c>
      <c r="G230" s="3034" t="s">
        <v>36772</v>
      </c>
      <c r="H230" s="3036">
        <v>38301</v>
      </c>
      <c r="I230" s="3035" t="s">
        <v>36773</v>
      </c>
      <c r="J230" s="3034" t="s">
        <v>37375</v>
      </c>
      <c r="K230" s="3034" t="s">
        <v>38186</v>
      </c>
      <c r="L230" s="3046" t="s">
        <v>38187</v>
      </c>
      <c r="M230" s="3034" t="s">
        <v>37527</v>
      </c>
      <c r="N230" s="3034" t="s">
        <v>37452</v>
      </c>
      <c r="O230" s="3034" t="s">
        <v>38188</v>
      </c>
      <c r="P230" s="3034" t="s">
        <v>37454</v>
      </c>
      <c r="Q230" s="3034" t="s">
        <v>37455</v>
      </c>
      <c r="R230" s="3034" t="s">
        <v>37456</v>
      </c>
      <c r="S230" s="3034"/>
      <c r="T230" s="3034" t="s">
        <v>37479</v>
      </c>
      <c r="U230" s="3034" t="s">
        <v>37496</v>
      </c>
      <c r="V230" s="3034" t="s">
        <v>37463</v>
      </c>
      <c r="W230" s="3034" t="s">
        <v>37458</v>
      </c>
      <c r="X230" s="3034" t="s">
        <v>37458</v>
      </c>
      <c r="Y230" s="3037" t="s">
        <v>37459</v>
      </c>
      <c r="Z230" s="3038"/>
      <c r="AA230" s="3038"/>
      <c r="AB230" s="3038"/>
      <c r="AC230" s="3038"/>
      <c r="AD230" s="3038"/>
      <c r="AE230" s="3038"/>
    </row>
    <row r="231" spans="1:31" s="3039" customFormat="1" ht="15">
      <c r="A231" s="3040">
        <v>45678.909678449076</v>
      </c>
      <c r="B231" s="3041" t="s">
        <v>36560</v>
      </c>
      <c r="C231" s="3041">
        <v>5067164</v>
      </c>
      <c r="D231" s="3041" t="s">
        <v>36560</v>
      </c>
      <c r="E231" s="3041" t="s">
        <v>37449</v>
      </c>
      <c r="F231" s="3041" t="s">
        <v>36561</v>
      </c>
      <c r="G231" s="3041" t="s">
        <v>36562</v>
      </c>
      <c r="H231" s="3042">
        <v>35248</v>
      </c>
      <c r="I231" s="3044" t="s">
        <v>36563</v>
      </c>
      <c r="J231" s="3041" t="s">
        <v>37375</v>
      </c>
      <c r="K231" s="3041" t="s">
        <v>38189</v>
      </c>
      <c r="L231" s="3045" t="s">
        <v>38190</v>
      </c>
      <c r="M231" s="3041" t="s">
        <v>37451</v>
      </c>
      <c r="N231" s="3041" t="s">
        <v>37477</v>
      </c>
      <c r="O231" s="3041" t="s">
        <v>37697</v>
      </c>
      <c r="P231" s="3041" t="s">
        <v>37454</v>
      </c>
      <c r="Q231" s="3041" t="s">
        <v>37462</v>
      </c>
      <c r="R231" s="3041" t="s">
        <v>37456</v>
      </c>
      <c r="S231" s="3041"/>
      <c r="T231" s="3041" t="s">
        <v>37479</v>
      </c>
      <c r="U231" s="3041" t="s">
        <v>37677</v>
      </c>
      <c r="V231" s="3041" t="s">
        <v>38191</v>
      </c>
      <c r="W231" s="3041" t="s">
        <v>37458</v>
      </c>
      <c r="X231" s="3041" t="s">
        <v>37458</v>
      </c>
      <c r="Y231" s="3043" t="s">
        <v>37459</v>
      </c>
      <c r="Z231" s="3038"/>
      <c r="AA231" s="3038"/>
      <c r="AB231" s="3038"/>
      <c r="AC231" s="3038"/>
      <c r="AD231" s="3038"/>
      <c r="AE231" s="3038"/>
    </row>
    <row r="232" spans="1:31" s="3039" customFormat="1" ht="15">
      <c r="A232" s="3033">
        <v>45679.176500659727</v>
      </c>
      <c r="B232" s="3034" t="s">
        <v>38192</v>
      </c>
      <c r="C232" s="3034">
        <v>2128949</v>
      </c>
      <c r="D232" s="3034" t="s">
        <v>578</v>
      </c>
      <c r="E232" s="3034" t="s">
        <v>37474</v>
      </c>
      <c r="F232" s="3034" t="s">
        <v>75</v>
      </c>
      <c r="G232" s="3034" t="s">
        <v>55</v>
      </c>
      <c r="H232" s="3036">
        <v>29491</v>
      </c>
      <c r="I232" s="3035" t="s">
        <v>1429</v>
      </c>
      <c r="J232" s="3034" t="s">
        <v>37368</v>
      </c>
      <c r="K232" s="3034" t="s">
        <v>38193</v>
      </c>
      <c r="L232" s="3046" t="s">
        <v>38194</v>
      </c>
      <c r="M232" s="3034" t="s">
        <v>37451</v>
      </c>
      <c r="N232" s="3034" t="s">
        <v>37477</v>
      </c>
      <c r="O232" s="3034" t="s">
        <v>37733</v>
      </c>
      <c r="P232" s="3034" t="s">
        <v>37454</v>
      </c>
      <c r="Q232" s="3034" t="s">
        <v>37462</v>
      </c>
      <c r="R232" s="3034" t="s">
        <v>37456</v>
      </c>
      <c r="S232" s="3034"/>
      <c r="T232" s="3034" t="s">
        <v>37463</v>
      </c>
      <c r="U232" s="3034" t="s">
        <v>37464</v>
      </c>
      <c r="V232" s="3034" t="s">
        <v>1538</v>
      </c>
      <c r="W232" s="3034" t="s">
        <v>37458</v>
      </c>
      <c r="X232" s="3034" t="s">
        <v>37458</v>
      </c>
      <c r="Y232" s="3037" t="s">
        <v>37459</v>
      </c>
      <c r="Z232" s="3038"/>
      <c r="AA232" s="3038"/>
      <c r="AB232" s="3038"/>
      <c r="AC232" s="3038"/>
      <c r="AD232" s="3038"/>
      <c r="AE232" s="3038"/>
    </row>
    <row r="233" spans="1:31" s="3039" customFormat="1" ht="15">
      <c r="A233" s="3040">
        <v>45679.262691597221</v>
      </c>
      <c r="B233" s="3041" t="s">
        <v>38195</v>
      </c>
      <c r="C233" s="3041">
        <v>3190830</v>
      </c>
      <c r="D233" s="3041" t="s">
        <v>36557</v>
      </c>
      <c r="E233" s="3041" t="s">
        <v>37467</v>
      </c>
      <c r="F233" s="3041" t="s">
        <v>36558</v>
      </c>
      <c r="G233" s="3041" t="s">
        <v>36559</v>
      </c>
      <c r="H233" s="3042">
        <v>32853</v>
      </c>
      <c r="I233" s="3044" t="s">
        <v>1411</v>
      </c>
      <c r="J233" s="3041" t="s">
        <v>37375</v>
      </c>
      <c r="K233" s="3041" t="s">
        <v>38196</v>
      </c>
      <c r="L233" s="3045" t="s">
        <v>38197</v>
      </c>
      <c r="M233" s="3041" t="s">
        <v>37451</v>
      </c>
      <c r="N233" s="3041" t="s">
        <v>37477</v>
      </c>
      <c r="O233" s="3041" t="s">
        <v>37498</v>
      </c>
      <c r="P233" s="3041" t="s">
        <v>37454</v>
      </c>
      <c r="Q233" s="3041" t="s">
        <v>37462</v>
      </c>
      <c r="R233" s="3041" t="s">
        <v>37780</v>
      </c>
      <c r="S233" s="3041"/>
      <c r="T233" s="3041" t="s">
        <v>37479</v>
      </c>
      <c r="U233" s="3041" t="s">
        <v>37677</v>
      </c>
      <c r="V233" s="3041" t="s">
        <v>38198</v>
      </c>
      <c r="W233" s="3041" t="s">
        <v>37458</v>
      </c>
      <c r="X233" s="3041" t="s">
        <v>37458</v>
      </c>
      <c r="Y233" s="3043" t="s">
        <v>37459</v>
      </c>
      <c r="Z233" s="3038"/>
      <c r="AA233" s="3038"/>
      <c r="AB233" s="3038"/>
      <c r="AC233" s="3038"/>
      <c r="AD233" s="3038"/>
      <c r="AE233" s="3038"/>
    </row>
    <row r="234" spans="1:31" s="3039" customFormat="1" ht="15">
      <c r="A234" s="3033">
        <v>45679.418572627314</v>
      </c>
      <c r="B234" s="3034" t="s">
        <v>36775</v>
      </c>
      <c r="C234" s="3034">
        <v>1944781</v>
      </c>
      <c r="D234" s="3034" t="s">
        <v>36775</v>
      </c>
      <c r="E234" s="3034" t="s">
        <v>37467</v>
      </c>
      <c r="F234" s="3034" t="s">
        <v>36776</v>
      </c>
      <c r="G234" s="3034" t="s">
        <v>36569</v>
      </c>
      <c r="H234" s="3036">
        <v>31794</v>
      </c>
      <c r="I234" s="3034">
        <v>6474733141</v>
      </c>
      <c r="J234" s="3034" t="s">
        <v>37375</v>
      </c>
      <c r="K234" s="3034" t="s">
        <v>36775</v>
      </c>
      <c r="L234" s="3046" t="s">
        <v>38199</v>
      </c>
      <c r="M234" s="3034" t="s">
        <v>37451</v>
      </c>
      <c r="N234" s="3034" t="s">
        <v>37477</v>
      </c>
      <c r="O234" s="3034" t="s">
        <v>37511</v>
      </c>
      <c r="P234" s="3034" t="s">
        <v>37454</v>
      </c>
      <c r="Q234" s="3034" t="s">
        <v>37455</v>
      </c>
      <c r="R234" s="3034" t="s">
        <v>37456</v>
      </c>
      <c r="S234" s="3034"/>
      <c r="T234" s="3034" t="s">
        <v>37479</v>
      </c>
      <c r="U234" s="3034" t="s">
        <v>37464</v>
      </c>
      <c r="V234" s="3034" t="s">
        <v>1538</v>
      </c>
      <c r="W234" s="3034" t="s">
        <v>37458</v>
      </c>
      <c r="X234" s="3034" t="s">
        <v>37458</v>
      </c>
      <c r="Y234" s="3037" t="s">
        <v>37459</v>
      </c>
      <c r="Z234" s="3038"/>
      <c r="AA234" s="3038"/>
      <c r="AB234" s="3038"/>
      <c r="AC234" s="3038"/>
      <c r="AD234" s="3038"/>
      <c r="AE234" s="3038"/>
    </row>
    <row r="235" spans="1:31" s="3039" customFormat="1" ht="15">
      <c r="A235" s="3040">
        <v>45679.444666469906</v>
      </c>
      <c r="B235" s="3041" t="s">
        <v>36777</v>
      </c>
      <c r="C235" s="3041">
        <v>2043210</v>
      </c>
      <c r="D235" s="3041" t="s">
        <v>36777</v>
      </c>
      <c r="E235" s="3041" t="s">
        <v>37474</v>
      </c>
      <c r="F235" s="3041" t="s">
        <v>36778</v>
      </c>
      <c r="G235" s="3041" t="s">
        <v>36779</v>
      </c>
      <c r="H235" s="3042">
        <v>26705</v>
      </c>
      <c r="I235" s="3044" t="s">
        <v>36780</v>
      </c>
      <c r="J235" s="3041" t="s">
        <v>37368</v>
      </c>
      <c r="K235" s="3041" t="s">
        <v>38200</v>
      </c>
      <c r="L235" s="3045" t="s">
        <v>38201</v>
      </c>
      <c r="M235" s="3041" t="s">
        <v>37451</v>
      </c>
      <c r="N235" s="3041" t="s">
        <v>37452</v>
      </c>
      <c r="O235" s="3041" t="s">
        <v>37518</v>
      </c>
      <c r="P235" s="3041" t="s">
        <v>37454</v>
      </c>
      <c r="Q235" s="3041" t="s">
        <v>37455</v>
      </c>
      <c r="R235" s="3041" t="s">
        <v>37780</v>
      </c>
      <c r="S235" s="3041"/>
      <c r="T235" s="3041" t="s">
        <v>37479</v>
      </c>
      <c r="U235" s="3041" t="s">
        <v>37496</v>
      </c>
      <c r="V235" s="3041" t="s">
        <v>37463</v>
      </c>
      <c r="W235" s="3041" t="s">
        <v>37458</v>
      </c>
      <c r="X235" s="3041" t="s">
        <v>37458</v>
      </c>
      <c r="Y235" s="3043" t="s">
        <v>37459</v>
      </c>
      <c r="Z235" s="3038"/>
      <c r="AA235" s="3038"/>
      <c r="AB235" s="3038"/>
      <c r="AC235" s="3038"/>
      <c r="AD235" s="3038"/>
      <c r="AE235" s="3038"/>
    </row>
    <row r="236" spans="1:31" s="3039" customFormat="1" ht="15">
      <c r="A236" s="3033">
        <v>45679.461111909724</v>
      </c>
      <c r="B236" s="3034" t="s">
        <v>36573</v>
      </c>
      <c r="C236" s="3035" t="s">
        <v>35356</v>
      </c>
      <c r="D236" s="3034" t="s">
        <v>36573</v>
      </c>
      <c r="E236" s="3034" t="s">
        <v>37474</v>
      </c>
      <c r="F236" s="3034" t="s">
        <v>36574</v>
      </c>
      <c r="G236" s="3034" t="s">
        <v>36575</v>
      </c>
      <c r="H236" s="3036">
        <v>37072</v>
      </c>
      <c r="I236" s="3035" t="s">
        <v>36576</v>
      </c>
      <c r="J236" s="3034" t="s">
        <v>37368</v>
      </c>
      <c r="K236" s="3034" t="s">
        <v>38202</v>
      </c>
      <c r="L236" s="3046" t="s">
        <v>38203</v>
      </c>
      <c r="M236" s="3034" t="s">
        <v>37527</v>
      </c>
      <c r="N236" s="3034" t="s">
        <v>37452</v>
      </c>
      <c r="O236" s="3034" t="s">
        <v>37487</v>
      </c>
      <c r="P236" s="3034" t="s">
        <v>37454</v>
      </c>
      <c r="Q236" s="3034" t="s">
        <v>37462</v>
      </c>
      <c r="R236" s="3034" t="s">
        <v>37456</v>
      </c>
      <c r="S236" s="3034"/>
      <c r="T236" s="3034" t="s">
        <v>37463</v>
      </c>
      <c r="U236" s="3034" t="s">
        <v>37496</v>
      </c>
      <c r="V236" s="3034" t="s">
        <v>37463</v>
      </c>
      <c r="W236" s="3034" t="s">
        <v>37458</v>
      </c>
      <c r="X236" s="3034" t="s">
        <v>37458</v>
      </c>
      <c r="Y236" s="3037" t="s">
        <v>37459</v>
      </c>
      <c r="Z236" s="3038"/>
      <c r="AA236" s="3038"/>
      <c r="AB236" s="3038"/>
      <c r="AC236" s="3038"/>
      <c r="AD236" s="3038"/>
      <c r="AE236" s="3038"/>
    </row>
    <row r="237" spans="1:31" s="3039" customFormat="1" ht="15">
      <c r="A237" s="3040">
        <v>45679.585362905098</v>
      </c>
      <c r="B237" s="3041" t="s">
        <v>38204</v>
      </c>
      <c r="C237" s="3041">
        <v>5741389</v>
      </c>
      <c r="D237" s="3041" t="s">
        <v>36781</v>
      </c>
      <c r="E237" s="3041" t="s">
        <v>37449</v>
      </c>
      <c r="F237" s="3041" t="s">
        <v>36782</v>
      </c>
      <c r="G237" s="3041" t="s">
        <v>36783</v>
      </c>
      <c r="H237" s="3042">
        <v>37673</v>
      </c>
      <c r="I237" s="3044" t="s">
        <v>36784</v>
      </c>
      <c r="J237" s="3041" t="s">
        <v>37375</v>
      </c>
      <c r="K237" s="3041" t="s">
        <v>36781</v>
      </c>
      <c r="L237" s="3045" t="s">
        <v>38205</v>
      </c>
      <c r="M237" s="3041" t="s">
        <v>37451</v>
      </c>
      <c r="N237" s="3041" t="s">
        <v>37452</v>
      </c>
      <c r="O237" s="3041" t="s">
        <v>37661</v>
      </c>
      <c r="P237" s="3041" t="s">
        <v>37454</v>
      </c>
      <c r="Q237" s="3041" t="s">
        <v>37455</v>
      </c>
      <c r="R237" s="3041" t="s">
        <v>37456</v>
      </c>
      <c r="S237" s="3041"/>
      <c r="T237" s="3041" t="s">
        <v>37457</v>
      </c>
      <c r="U237" s="3041" t="s">
        <v>37464</v>
      </c>
      <c r="V237" s="3041" t="s">
        <v>38206</v>
      </c>
      <c r="W237" s="3041" t="s">
        <v>37458</v>
      </c>
      <c r="X237" s="3041" t="s">
        <v>37458</v>
      </c>
      <c r="Y237" s="3043" t="s">
        <v>37459</v>
      </c>
      <c r="Z237" s="3038"/>
      <c r="AA237" s="3038"/>
      <c r="AB237" s="3038"/>
      <c r="AC237" s="3038"/>
      <c r="AD237" s="3038"/>
      <c r="AE237" s="3038"/>
    </row>
    <row r="238" spans="1:31" s="3039" customFormat="1" ht="15">
      <c r="A238" s="3033">
        <v>45679.867989293984</v>
      </c>
      <c r="B238" s="3034" t="s">
        <v>37085</v>
      </c>
      <c r="C238" s="3034">
        <v>6274966</v>
      </c>
      <c r="D238" s="3034" t="s">
        <v>37085</v>
      </c>
      <c r="E238" s="3034" t="s">
        <v>37449</v>
      </c>
      <c r="F238" s="3034" t="s">
        <v>37086</v>
      </c>
      <c r="G238" s="3034" t="s">
        <v>37087</v>
      </c>
      <c r="H238" s="3036">
        <v>36907</v>
      </c>
      <c r="I238" s="3035" t="s">
        <v>37088</v>
      </c>
      <c r="J238" s="3034" t="s">
        <v>37375</v>
      </c>
      <c r="K238" s="3034" t="s">
        <v>38207</v>
      </c>
      <c r="L238" s="3046" t="s">
        <v>38208</v>
      </c>
      <c r="M238" s="3034" t="s">
        <v>37451</v>
      </c>
      <c r="N238" s="3034" t="s">
        <v>37477</v>
      </c>
      <c r="O238" s="3034" t="s">
        <v>37628</v>
      </c>
      <c r="P238" s="3034" t="s">
        <v>37454</v>
      </c>
      <c r="Q238" s="3034" t="s">
        <v>37462</v>
      </c>
      <c r="R238" s="3034" t="s">
        <v>37456</v>
      </c>
      <c r="S238" s="3034"/>
      <c r="T238" s="3034" t="s">
        <v>37463</v>
      </c>
      <c r="U238" s="3034" t="s">
        <v>37496</v>
      </c>
      <c r="V238" s="3034" t="s">
        <v>37639</v>
      </c>
      <c r="W238" s="3034" t="s">
        <v>37458</v>
      </c>
      <c r="X238" s="3034" t="s">
        <v>37458</v>
      </c>
      <c r="Y238" s="3037" t="s">
        <v>37459</v>
      </c>
      <c r="Z238" s="3038"/>
      <c r="AA238" s="3038"/>
      <c r="AB238" s="3038"/>
      <c r="AC238" s="3038"/>
      <c r="AD238" s="3038"/>
      <c r="AE238" s="3038"/>
    </row>
    <row r="239" spans="1:31" s="3039" customFormat="1" ht="15">
      <c r="A239" s="3040">
        <v>45679.923247361112</v>
      </c>
      <c r="B239" s="3041" t="s">
        <v>36585</v>
      </c>
      <c r="C239" s="3041">
        <v>4830357</v>
      </c>
      <c r="D239" s="3041" t="s">
        <v>36585</v>
      </c>
      <c r="E239" s="3041" t="s">
        <v>37467</v>
      </c>
      <c r="F239" s="3041" t="s">
        <v>36312</v>
      </c>
      <c r="G239" s="3041" t="s">
        <v>36586</v>
      </c>
      <c r="H239" s="3042">
        <v>33757</v>
      </c>
      <c r="I239" s="3044" t="s">
        <v>36587</v>
      </c>
      <c r="J239" s="3041" t="s">
        <v>37375</v>
      </c>
      <c r="K239" s="3041" t="s">
        <v>38209</v>
      </c>
      <c r="L239" s="3045" t="s">
        <v>38210</v>
      </c>
      <c r="M239" s="3041" t="s">
        <v>37451</v>
      </c>
      <c r="N239" s="3041" t="s">
        <v>37452</v>
      </c>
      <c r="O239" s="3041" t="s">
        <v>38044</v>
      </c>
      <c r="P239" s="3041" t="s">
        <v>37454</v>
      </c>
      <c r="Q239" s="3041" t="s">
        <v>37462</v>
      </c>
      <c r="R239" s="3041" t="s">
        <v>37456</v>
      </c>
      <c r="S239" s="3041"/>
      <c r="T239" s="3041" t="s">
        <v>37457</v>
      </c>
      <c r="U239" s="3041" t="s">
        <v>37464</v>
      </c>
      <c r="V239" s="3041" t="s">
        <v>38211</v>
      </c>
      <c r="W239" s="3041" t="s">
        <v>37458</v>
      </c>
      <c r="X239" s="3041" t="s">
        <v>37458</v>
      </c>
      <c r="Y239" s="3043" t="s">
        <v>37459</v>
      </c>
      <c r="Z239" s="3038"/>
      <c r="AA239" s="3038"/>
      <c r="AB239" s="3038"/>
      <c r="AC239" s="3038"/>
      <c r="AD239" s="3038"/>
      <c r="AE239" s="3038"/>
    </row>
    <row r="240" spans="1:31" s="3039" customFormat="1" ht="15">
      <c r="A240" s="3033">
        <v>45680.093438993055</v>
      </c>
      <c r="B240" s="3034" t="s">
        <v>35904</v>
      </c>
      <c r="C240" s="3035" t="s">
        <v>35356</v>
      </c>
      <c r="D240" s="3034" t="s">
        <v>35904</v>
      </c>
      <c r="E240" s="3034" t="s">
        <v>37474</v>
      </c>
      <c r="F240" s="3034" t="s">
        <v>35905</v>
      </c>
      <c r="G240" s="3034" t="s">
        <v>35906</v>
      </c>
      <c r="H240" s="3036">
        <v>32432</v>
      </c>
      <c r="I240" s="3034" t="s">
        <v>38212</v>
      </c>
      <c r="J240" s="3034" t="s">
        <v>37368</v>
      </c>
      <c r="K240" s="3034" t="s">
        <v>38213</v>
      </c>
      <c r="L240" s="3046" t="s">
        <v>38214</v>
      </c>
      <c r="M240" s="3034" t="s">
        <v>37451</v>
      </c>
      <c r="N240" s="3034" t="s">
        <v>37452</v>
      </c>
      <c r="O240" s="3034" t="s">
        <v>37733</v>
      </c>
      <c r="P240" s="3034" t="s">
        <v>37454</v>
      </c>
      <c r="Q240" s="3034" t="s">
        <v>37462</v>
      </c>
      <c r="R240" s="3034" t="s">
        <v>37456</v>
      </c>
      <c r="S240" s="3034"/>
      <c r="T240" s="3034" t="s">
        <v>37457</v>
      </c>
      <c r="U240" s="3034" t="s">
        <v>37464</v>
      </c>
      <c r="V240" s="3034" t="s">
        <v>38215</v>
      </c>
      <c r="W240" s="3034" t="s">
        <v>37458</v>
      </c>
      <c r="X240" s="3034" t="s">
        <v>37458</v>
      </c>
      <c r="Y240" s="3037" t="s">
        <v>37459</v>
      </c>
      <c r="Z240" s="3038"/>
      <c r="AA240" s="3038"/>
      <c r="AB240" s="3038"/>
      <c r="AC240" s="3038"/>
      <c r="AD240" s="3038"/>
      <c r="AE240" s="3038"/>
    </row>
    <row r="241" spans="1:31" s="3039" customFormat="1" ht="15">
      <c r="A241" s="3040">
        <v>45680.44995037037</v>
      </c>
      <c r="B241" s="3041" t="s">
        <v>38216</v>
      </c>
      <c r="C241" s="3041">
        <v>3210192</v>
      </c>
      <c r="D241" s="3041" t="s">
        <v>37089</v>
      </c>
      <c r="E241" s="3041" t="s">
        <v>37474</v>
      </c>
      <c r="F241" s="3041" t="s">
        <v>37090</v>
      </c>
      <c r="G241" s="3041" t="s">
        <v>37091</v>
      </c>
      <c r="H241" s="3042">
        <v>45414</v>
      </c>
      <c r="I241" s="3044" t="s">
        <v>37092</v>
      </c>
      <c r="J241" s="3041" t="s">
        <v>37368</v>
      </c>
      <c r="K241" s="3041" t="s">
        <v>38217</v>
      </c>
      <c r="L241" s="3045" t="s">
        <v>38218</v>
      </c>
      <c r="M241" s="3041" t="s">
        <v>37451</v>
      </c>
      <c r="N241" s="3041" t="s">
        <v>37477</v>
      </c>
      <c r="O241" s="3041" t="s">
        <v>38079</v>
      </c>
      <c r="P241" s="3041" t="s">
        <v>37633</v>
      </c>
      <c r="Q241" s="3041" t="s">
        <v>37634</v>
      </c>
      <c r="R241" s="3041" t="s">
        <v>37634</v>
      </c>
      <c r="S241" s="3041" t="s">
        <v>59</v>
      </c>
      <c r="T241" s="3041" t="s">
        <v>37463</v>
      </c>
      <c r="U241" s="3041" t="s">
        <v>37464</v>
      </c>
      <c r="V241" s="3041" t="s">
        <v>37488</v>
      </c>
      <c r="W241" s="3041" t="s">
        <v>37458</v>
      </c>
      <c r="X241" s="3041" t="s">
        <v>37458</v>
      </c>
      <c r="Y241" s="3043" t="s">
        <v>37459</v>
      </c>
      <c r="Z241" s="3038"/>
      <c r="AA241" s="3038"/>
      <c r="AB241" s="3038"/>
      <c r="AC241" s="3038"/>
      <c r="AD241" s="3038"/>
      <c r="AE241" s="3038"/>
    </row>
    <row r="242" spans="1:31" s="3039" customFormat="1" ht="15">
      <c r="A242" s="3033">
        <v>45680.545655011578</v>
      </c>
      <c r="B242" s="3034" t="s">
        <v>38219</v>
      </c>
      <c r="C242" s="3034">
        <v>3122856</v>
      </c>
      <c r="D242" s="3034" t="s">
        <v>38219</v>
      </c>
      <c r="E242" s="3034" t="s">
        <v>37474</v>
      </c>
      <c r="F242" s="3034" t="s">
        <v>36271</v>
      </c>
      <c r="G242" s="3034" t="s">
        <v>38220</v>
      </c>
      <c r="H242" s="3036">
        <v>28320</v>
      </c>
      <c r="I242" s="3035" t="s">
        <v>38221</v>
      </c>
      <c r="J242" s="3034" t="s">
        <v>37368</v>
      </c>
      <c r="K242" s="3034" t="s">
        <v>38222</v>
      </c>
      <c r="L242" s="3046" t="s">
        <v>38223</v>
      </c>
      <c r="M242" s="3034" t="s">
        <v>37451</v>
      </c>
      <c r="N242" s="3034" t="s">
        <v>37452</v>
      </c>
      <c r="O242" s="3034" t="s">
        <v>37703</v>
      </c>
      <c r="P242" s="3034" t="s">
        <v>37454</v>
      </c>
      <c r="Q242" s="3034" t="s">
        <v>37455</v>
      </c>
      <c r="R242" s="3034" t="s">
        <v>37456</v>
      </c>
      <c r="S242" s="3034"/>
      <c r="T242" s="3034" t="s">
        <v>37463</v>
      </c>
      <c r="U242" s="3034" t="s">
        <v>37496</v>
      </c>
      <c r="V242" s="3034" t="s">
        <v>37463</v>
      </c>
      <c r="W242" s="3034" t="s">
        <v>37458</v>
      </c>
      <c r="X242" s="3034" t="s">
        <v>37458</v>
      </c>
      <c r="Y242" s="3037" t="s">
        <v>37459</v>
      </c>
      <c r="Z242" s="3038"/>
      <c r="AA242" s="3038"/>
      <c r="AB242" s="3038"/>
      <c r="AC242" s="3038"/>
      <c r="AD242" s="3038"/>
      <c r="AE242" s="3038"/>
    </row>
    <row r="243" spans="1:31" s="3039" customFormat="1" ht="15">
      <c r="A243" s="3040">
        <v>45680.611040532407</v>
      </c>
      <c r="B243" s="3041" t="s">
        <v>38224</v>
      </c>
      <c r="C243" s="3041">
        <v>3228970</v>
      </c>
      <c r="D243" s="3041" t="s">
        <v>38225</v>
      </c>
      <c r="E243" s="3041" t="s">
        <v>37449</v>
      </c>
      <c r="F243" s="3041" t="s">
        <v>38226</v>
      </c>
      <c r="G243" s="3041" t="s">
        <v>38227</v>
      </c>
      <c r="H243" s="3042">
        <v>35158</v>
      </c>
      <c r="I243" s="3044" t="s">
        <v>38228</v>
      </c>
      <c r="J243" s="3041" t="s">
        <v>37375</v>
      </c>
      <c r="K243" s="3041" t="s">
        <v>38229</v>
      </c>
      <c r="L243" s="3045" t="s">
        <v>38230</v>
      </c>
      <c r="M243" s="3041" t="s">
        <v>37451</v>
      </c>
      <c r="N243" s="3041" t="s">
        <v>37477</v>
      </c>
      <c r="O243" s="3041" t="s">
        <v>37483</v>
      </c>
      <c r="P243" s="3041" t="s">
        <v>37454</v>
      </c>
      <c r="Q243" s="3041" t="s">
        <v>37462</v>
      </c>
      <c r="R243" s="3041" t="s">
        <v>37456</v>
      </c>
      <c r="S243" s="3041"/>
      <c r="T243" s="3041" t="s">
        <v>37479</v>
      </c>
      <c r="U243" s="3041" t="s">
        <v>37496</v>
      </c>
      <c r="V243" s="3041" t="s">
        <v>1538</v>
      </c>
      <c r="W243" s="3041" t="s">
        <v>37458</v>
      </c>
      <c r="X243" s="3041" t="s">
        <v>37458</v>
      </c>
      <c r="Y243" s="3043" t="s">
        <v>37459</v>
      </c>
      <c r="Z243" s="3038"/>
      <c r="AA243" s="3038"/>
      <c r="AB243" s="3038"/>
      <c r="AC243" s="3038"/>
      <c r="AD243" s="3038"/>
      <c r="AE243" s="3038"/>
    </row>
    <row r="244" spans="1:31" s="3039" customFormat="1" ht="15">
      <c r="A244" s="3033">
        <v>45680.651578831021</v>
      </c>
      <c r="B244" s="3034" t="s">
        <v>38231</v>
      </c>
      <c r="C244" s="3034">
        <v>1074742</v>
      </c>
      <c r="D244" s="3034" t="s">
        <v>2009</v>
      </c>
      <c r="E244" s="3034" t="s">
        <v>37449</v>
      </c>
      <c r="F244" s="3034" t="s">
        <v>38232</v>
      </c>
      <c r="G244" s="3034" t="s">
        <v>38233</v>
      </c>
      <c r="H244" s="3036">
        <v>26894</v>
      </c>
      <c r="I244" s="3035" t="s">
        <v>2008</v>
      </c>
      <c r="J244" s="3034" t="s">
        <v>37375</v>
      </c>
      <c r="K244" s="3034" t="s">
        <v>38234</v>
      </c>
      <c r="L244" s="3046" t="s">
        <v>38235</v>
      </c>
      <c r="M244" s="3034" t="s">
        <v>37451</v>
      </c>
      <c r="N244" s="3034" t="s">
        <v>37477</v>
      </c>
      <c r="O244" s="3034" t="s">
        <v>37514</v>
      </c>
      <c r="P244" s="3034" t="s">
        <v>37454</v>
      </c>
      <c r="Q244" s="3034" t="s">
        <v>37455</v>
      </c>
      <c r="R244" s="3034" t="s">
        <v>37456</v>
      </c>
      <c r="S244" s="3034"/>
      <c r="T244" s="3034" t="s">
        <v>37479</v>
      </c>
      <c r="U244" s="3034" t="s">
        <v>5279</v>
      </c>
      <c r="V244" s="3034" t="s">
        <v>38104</v>
      </c>
      <c r="W244" s="3034" t="s">
        <v>37458</v>
      </c>
      <c r="X244" s="3034" t="s">
        <v>37458</v>
      </c>
      <c r="Y244" s="3037" t="s">
        <v>37459</v>
      </c>
      <c r="Z244" s="3038"/>
      <c r="AA244" s="3038"/>
      <c r="AB244" s="3038"/>
      <c r="AC244" s="3038"/>
      <c r="AD244" s="3038"/>
      <c r="AE244" s="3038"/>
    </row>
    <row r="245" spans="1:31" s="3039" customFormat="1" ht="15">
      <c r="A245" s="3040">
        <v>45680.663468344908</v>
      </c>
      <c r="B245" s="3041" t="s">
        <v>2640</v>
      </c>
      <c r="C245" s="3041">
        <v>4419301</v>
      </c>
      <c r="D245" s="3041" t="s">
        <v>36789</v>
      </c>
      <c r="E245" s="3041" t="s">
        <v>37474</v>
      </c>
      <c r="F245" s="3041" t="s">
        <v>36790</v>
      </c>
      <c r="G245" s="3041" t="s">
        <v>36791</v>
      </c>
      <c r="H245" s="3042">
        <v>33932</v>
      </c>
      <c r="I245" s="3044" t="s">
        <v>36792</v>
      </c>
      <c r="J245" s="3041" t="s">
        <v>37368</v>
      </c>
      <c r="K245" s="3041" t="s">
        <v>38236</v>
      </c>
      <c r="L245" s="3045" t="s">
        <v>38237</v>
      </c>
      <c r="M245" s="3041" t="s">
        <v>37451</v>
      </c>
      <c r="N245" s="3041" t="s">
        <v>37477</v>
      </c>
      <c r="O245" s="3041" t="s">
        <v>37533</v>
      </c>
      <c r="P245" s="3041" t="s">
        <v>37454</v>
      </c>
      <c r="Q245" s="3041" t="s">
        <v>37462</v>
      </c>
      <c r="R245" s="3041" t="s">
        <v>37456</v>
      </c>
      <c r="S245" s="3041"/>
      <c r="T245" s="3041" t="s">
        <v>37463</v>
      </c>
      <c r="U245" s="3041" t="s">
        <v>37496</v>
      </c>
      <c r="V245" s="3041" t="s">
        <v>38238</v>
      </c>
      <c r="W245" s="3041" t="s">
        <v>37458</v>
      </c>
      <c r="X245" s="3041" t="s">
        <v>37458</v>
      </c>
      <c r="Y245" s="3043" t="s">
        <v>37459</v>
      </c>
      <c r="Z245" s="3038"/>
      <c r="AA245" s="3038"/>
      <c r="AB245" s="3038"/>
      <c r="AC245" s="3038"/>
      <c r="AD245" s="3038"/>
      <c r="AE245" s="3038"/>
    </row>
    <row r="246" spans="1:31" s="3039" customFormat="1" ht="15">
      <c r="A246" s="3033">
        <v>45680.732333125001</v>
      </c>
      <c r="B246" s="3034" t="s">
        <v>36581</v>
      </c>
      <c r="C246" s="3034">
        <v>5698623</v>
      </c>
      <c r="D246" s="3034" t="s">
        <v>36581</v>
      </c>
      <c r="E246" s="3034" t="s">
        <v>37449</v>
      </c>
      <c r="F246" s="3034" t="s">
        <v>36582</v>
      </c>
      <c r="G246" s="3034" t="s">
        <v>36583</v>
      </c>
      <c r="H246" s="3036">
        <v>35634</v>
      </c>
      <c r="I246" s="3035" t="s">
        <v>36584</v>
      </c>
      <c r="J246" s="3034" t="s">
        <v>37375</v>
      </c>
      <c r="K246" s="3034" t="s">
        <v>38239</v>
      </c>
      <c r="L246" s="3046" t="s">
        <v>38240</v>
      </c>
      <c r="M246" s="3034" t="s">
        <v>38241</v>
      </c>
      <c r="N246" s="3034" t="s">
        <v>37452</v>
      </c>
      <c r="O246" s="3034" t="s">
        <v>37661</v>
      </c>
      <c r="P246" s="3034" t="s">
        <v>37454</v>
      </c>
      <c r="Q246" s="3034" t="s">
        <v>37462</v>
      </c>
      <c r="R246" s="3034" t="s">
        <v>37456</v>
      </c>
      <c r="S246" s="3034"/>
      <c r="T246" s="3034" t="s">
        <v>37479</v>
      </c>
      <c r="U246" s="3034" t="s">
        <v>37496</v>
      </c>
      <c r="V246" s="3034" t="s">
        <v>37488</v>
      </c>
      <c r="W246" s="3034" t="s">
        <v>37458</v>
      </c>
      <c r="X246" s="3034" t="s">
        <v>37458</v>
      </c>
      <c r="Y246" s="3037" t="s">
        <v>37459</v>
      </c>
      <c r="Z246" s="3038"/>
      <c r="AA246" s="3038"/>
      <c r="AB246" s="3038"/>
      <c r="AC246" s="3038"/>
      <c r="AD246" s="3038"/>
      <c r="AE246" s="3038"/>
    </row>
    <row r="247" spans="1:31" s="3039" customFormat="1" ht="15">
      <c r="A247" s="3040">
        <v>45680.745909351856</v>
      </c>
      <c r="B247" s="3041" t="s">
        <v>38242</v>
      </c>
      <c r="C247" s="3041">
        <v>4151743</v>
      </c>
      <c r="D247" s="3041" t="s">
        <v>36793</v>
      </c>
      <c r="E247" s="3041" t="s">
        <v>37474</v>
      </c>
      <c r="F247" s="3041" t="s">
        <v>36794</v>
      </c>
      <c r="G247" s="3041" t="s">
        <v>36795</v>
      </c>
      <c r="H247" s="3042">
        <v>35079</v>
      </c>
      <c r="I247" s="3044" t="s">
        <v>36796</v>
      </c>
      <c r="J247" s="3041" t="s">
        <v>37368</v>
      </c>
      <c r="K247" s="3041" t="s">
        <v>36793</v>
      </c>
      <c r="L247" s="3045" t="s">
        <v>38243</v>
      </c>
      <c r="M247" s="3041" t="s">
        <v>37451</v>
      </c>
      <c r="N247" s="3041" t="s">
        <v>37452</v>
      </c>
      <c r="O247" s="3041" t="s">
        <v>37522</v>
      </c>
      <c r="P247" s="3041" t="s">
        <v>37454</v>
      </c>
      <c r="Q247" s="3041" t="s">
        <v>37455</v>
      </c>
      <c r="R247" s="3041" t="s">
        <v>37456</v>
      </c>
      <c r="S247" s="3041"/>
      <c r="T247" s="3041" t="s">
        <v>37479</v>
      </c>
      <c r="U247" s="3041" t="s">
        <v>37464</v>
      </c>
      <c r="V247" s="3041" t="s">
        <v>38244</v>
      </c>
      <c r="W247" s="3041" t="s">
        <v>37458</v>
      </c>
      <c r="X247" s="3041" t="s">
        <v>37458</v>
      </c>
      <c r="Y247" s="3043" t="s">
        <v>37459</v>
      </c>
      <c r="Z247" s="3038"/>
      <c r="AA247" s="3038"/>
      <c r="AB247" s="3038"/>
      <c r="AC247" s="3038"/>
      <c r="AD247" s="3038"/>
      <c r="AE247" s="3038"/>
    </row>
    <row r="248" spans="1:31" s="3039" customFormat="1" ht="15">
      <c r="A248" s="3033">
        <v>45680.885085601854</v>
      </c>
      <c r="B248" s="3034" t="s">
        <v>36797</v>
      </c>
      <c r="C248" s="3034">
        <v>4384947</v>
      </c>
      <c r="D248" s="3034" t="s">
        <v>36797</v>
      </c>
      <c r="E248" s="3034" t="s">
        <v>37449</v>
      </c>
      <c r="F248" s="3034" t="s">
        <v>36798</v>
      </c>
      <c r="G248" s="3034" t="s">
        <v>36799</v>
      </c>
      <c r="H248" s="3036">
        <v>35725</v>
      </c>
      <c r="I248" s="3035" t="s">
        <v>36800</v>
      </c>
      <c r="J248" s="3034" t="s">
        <v>37375</v>
      </c>
      <c r="K248" s="3034" t="s">
        <v>37471</v>
      </c>
      <c r="L248" s="3046" t="s">
        <v>38245</v>
      </c>
      <c r="M248" s="3034" t="s">
        <v>37451</v>
      </c>
      <c r="N248" s="3034" t="s">
        <v>37477</v>
      </c>
      <c r="O248" s="3034" t="s">
        <v>37518</v>
      </c>
      <c r="P248" s="3034" t="s">
        <v>37454</v>
      </c>
      <c r="Q248" s="3034" t="s">
        <v>37455</v>
      </c>
      <c r="R248" s="3034" t="s">
        <v>37456</v>
      </c>
      <c r="S248" s="3034"/>
      <c r="T248" s="3034" t="s">
        <v>37463</v>
      </c>
      <c r="U248" s="3034" t="s">
        <v>37464</v>
      </c>
      <c r="V248" s="3034" t="s">
        <v>38246</v>
      </c>
      <c r="W248" s="3034" t="s">
        <v>37458</v>
      </c>
      <c r="X248" s="3034" t="s">
        <v>37458</v>
      </c>
      <c r="Y248" s="3037" t="s">
        <v>37459</v>
      </c>
      <c r="Z248" s="3038"/>
      <c r="AA248" s="3038"/>
      <c r="AB248" s="3038"/>
      <c r="AC248" s="3038"/>
      <c r="AD248" s="3038"/>
      <c r="AE248" s="3038"/>
    </row>
    <row r="249" spans="1:31" s="3039" customFormat="1" ht="15">
      <c r="A249" s="3040">
        <v>45680.889286273145</v>
      </c>
      <c r="B249" s="3041" t="s">
        <v>36601</v>
      </c>
      <c r="C249" s="3041">
        <v>3383733</v>
      </c>
      <c r="D249" s="3041" t="s">
        <v>36601</v>
      </c>
      <c r="E249" s="3041" t="s">
        <v>37449</v>
      </c>
      <c r="F249" s="3041" t="s">
        <v>36352</v>
      </c>
      <c r="G249" s="3041" t="s">
        <v>36602</v>
      </c>
      <c r="H249" s="3042">
        <v>34225</v>
      </c>
      <c r="I249" s="3044" t="s">
        <v>36603</v>
      </c>
      <c r="J249" s="3041" t="s">
        <v>37375</v>
      </c>
      <c r="K249" s="3041" t="s">
        <v>38247</v>
      </c>
      <c r="L249" s="3045" t="s">
        <v>38248</v>
      </c>
      <c r="M249" s="3041" t="s">
        <v>37451</v>
      </c>
      <c r="N249" s="3041" t="s">
        <v>37477</v>
      </c>
      <c r="O249" s="3041" t="s">
        <v>38163</v>
      </c>
      <c r="P249" s="3041" t="s">
        <v>37454</v>
      </c>
      <c r="Q249" s="3041" t="s">
        <v>37462</v>
      </c>
      <c r="R249" s="3041" t="s">
        <v>37456</v>
      </c>
      <c r="S249" s="3041"/>
      <c r="T249" s="3041" t="s">
        <v>37463</v>
      </c>
      <c r="U249" s="3041" t="s">
        <v>37496</v>
      </c>
      <c r="V249" s="3041" t="s">
        <v>1538</v>
      </c>
      <c r="W249" s="3041" t="s">
        <v>37458</v>
      </c>
      <c r="X249" s="3041" t="s">
        <v>37458</v>
      </c>
      <c r="Y249" s="3043" t="s">
        <v>37459</v>
      </c>
      <c r="Z249" s="3038"/>
      <c r="AA249" s="3038"/>
      <c r="AB249" s="3038"/>
      <c r="AC249" s="3038"/>
      <c r="AD249" s="3038"/>
      <c r="AE249" s="3038"/>
    </row>
    <row r="250" spans="1:31" s="3039" customFormat="1" ht="15">
      <c r="A250" s="3033">
        <v>45680.890386550927</v>
      </c>
      <c r="B250" s="3034" t="s">
        <v>38249</v>
      </c>
      <c r="C250" s="3034">
        <v>5505565</v>
      </c>
      <c r="D250" s="3034" t="s">
        <v>36592</v>
      </c>
      <c r="E250" s="3034" t="s">
        <v>37449</v>
      </c>
      <c r="F250" s="3034" t="s">
        <v>36156</v>
      </c>
      <c r="G250" s="3034" t="s">
        <v>36593</v>
      </c>
      <c r="H250" s="3036">
        <v>35598</v>
      </c>
      <c r="I250" s="3035" t="s">
        <v>36594</v>
      </c>
      <c r="J250" s="3034" t="s">
        <v>37375</v>
      </c>
      <c r="K250" s="3034" t="s">
        <v>38250</v>
      </c>
      <c r="L250" s="3046" t="s">
        <v>38251</v>
      </c>
      <c r="M250" s="3034" t="s">
        <v>37451</v>
      </c>
      <c r="N250" s="3034" t="s">
        <v>37477</v>
      </c>
      <c r="O250" s="3034" t="s">
        <v>37483</v>
      </c>
      <c r="P250" s="3034" t="s">
        <v>37454</v>
      </c>
      <c r="Q250" s="3034" t="s">
        <v>37462</v>
      </c>
      <c r="R250" s="3034" t="s">
        <v>37456</v>
      </c>
      <c r="S250" s="3034"/>
      <c r="T250" s="3034" t="s">
        <v>37463</v>
      </c>
      <c r="U250" s="3034" t="s">
        <v>5279</v>
      </c>
      <c r="V250" s="3034" t="s">
        <v>37463</v>
      </c>
      <c r="W250" s="3034" t="s">
        <v>37458</v>
      </c>
      <c r="X250" s="3034" t="s">
        <v>37458</v>
      </c>
      <c r="Y250" s="3037" t="s">
        <v>37459</v>
      </c>
      <c r="Z250" s="3038"/>
      <c r="AA250" s="3038"/>
      <c r="AB250" s="3038"/>
      <c r="AC250" s="3038"/>
      <c r="AD250" s="3038"/>
      <c r="AE250" s="3038"/>
    </row>
    <row r="251" spans="1:31" s="3039" customFormat="1" ht="15">
      <c r="A251" s="3040">
        <v>45680.95760228009</v>
      </c>
      <c r="B251" s="3041" t="s">
        <v>36597</v>
      </c>
      <c r="C251" s="3041">
        <v>6213027</v>
      </c>
      <c r="D251" s="3041" t="s">
        <v>36597</v>
      </c>
      <c r="E251" s="3041" t="s">
        <v>37449</v>
      </c>
      <c r="F251" s="3041" t="s">
        <v>36598</v>
      </c>
      <c r="G251" s="3041" t="s">
        <v>36599</v>
      </c>
      <c r="H251" s="3042">
        <v>37105</v>
      </c>
      <c r="I251" s="3044" t="s">
        <v>36600</v>
      </c>
      <c r="J251" s="3041" t="s">
        <v>37375</v>
      </c>
      <c r="K251" s="3041" t="s">
        <v>38252</v>
      </c>
      <c r="L251" s="3045" t="s">
        <v>38253</v>
      </c>
      <c r="M251" s="3041" t="s">
        <v>37451</v>
      </c>
      <c r="N251" s="3041" t="s">
        <v>37452</v>
      </c>
      <c r="O251" s="3041" t="s">
        <v>37508</v>
      </c>
      <c r="P251" s="3041" t="s">
        <v>37454</v>
      </c>
      <c r="Q251" s="3041" t="s">
        <v>37462</v>
      </c>
      <c r="R251" s="3041" t="s">
        <v>37456</v>
      </c>
      <c r="S251" s="3041"/>
      <c r="T251" s="3041" t="s">
        <v>37479</v>
      </c>
      <c r="U251" s="3041" t="s">
        <v>37496</v>
      </c>
      <c r="V251" s="3041" t="s">
        <v>37463</v>
      </c>
      <c r="W251" s="3041" t="s">
        <v>37458</v>
      </c>
      <c r="X251" s="3041" t="s">
        <v>37458</v>
      </c>
      <c r="Y251" s="3043" t="s">
        <v>37459</v>
      </c>
      <c r="Z251" s="3038"/>
      <c r="AA251" s="3038"/>
      <c r="AB251" s="3038"/>
      <c r="AC251" s="3038"/>
      <c r="AD251" s="3038"/>
      <c r="AE251" s="3038"/>
    </row>
    <row r="252" spans="1:31" s="3039" customFormat="1" ht="15">
      <c r="A252" s="3033">
        <v>45680.972471018518</v>
      </c>
      <c r="B252" s="3034" t="s">
        <v>36604</v>
      </c>
      <c r="C252" s="3035" t="s">
        <v>35356</v>
      </c>
      <c r="D252" s="3034" t="s">
        <v>36604</v>
      </c>
      <c r="E252" s="3034" t="s">
        <v>37474</v>
      </c>
      <c r="F252" s="3034" t="s">
        <v>36605</v>
      </c>
      <c r="G252" s="3034" t="s">
        <v>36606</v>
      </c>
      <c r="H252" s="3036">
        <v>34139</v>
      </c>
      <c r="I252" s="3035" t="s">
        <v>36607</v>
      </c>
      <c r="J252" s="3034" t="s">
        <v>37368</v>
      </c>
      <c r="K252" s="3034" t="s">
        <v>38254</v>
      </c>
      <c r="L252" s="3046" t="s">
        <v>38255</v>
      </c>
      <c r="M252" s="3034" t="s">
        <v>37451</v>
      </c>
      <c r="N252" s="3034" t="s">
        <v>37452</v>
      </c>
      <c r="O252" s="3034" t="s">
        <v>37492</v>
      </c>
      <c r="P252" s="3034" t="s">
        <v>37454</v>
      </c>
      <c r="Q252" s="3034" t="s">
        <v>37462</v>
      </c>
      <c r="R252" s="3034" t="s">
        <v>37456</v>
      </c>
      <c r="S252" s="3034"/>
      <c r="T252" s="3034" t="s">
        <v>37479</v>
      </c>
      <c r="U252" s="3034" t="s">
        <v>5279</v>
      </c>
      <c r="V252" s="3034" t="s">
        <v>38256</v>
      </c>
      <c r="W252" s="3034" t="s">
        <v>37458</v>
      </c>
      <c r="X252" s="3034" t="s">
        <v>37458</v>
      </c>
      <c r="Y252" s="3037" t="s">
        <v>37459</v>
      </c>
      <c r="Z252" s="3038"/>
      <c r="AA252" s="3038"/>
      <c r="AB252" s="3038"/>
      <c r="AC252" s="3038"/>
      <c r="AD252" s="3038"/>
      <c r="AE252" s="3038"/>
    </row>
    <row r="253" spans="1:31" s="3039" customFormat="1" ht="15">
      <c r="A253" s="3040">
        <v>45681.389033425927</v>
      </c>
      <c r="B253" s="3041" t="s">
        <v>36608</v>
      </c>
      <c r="C253" s="3041">
        <v>5441421</v>
      </c>
      <c r="D253" s="3041" t="s">
        <v>36608</v>
      </c>
      <c r="E253" s="3041" t="s">
        <v>37474</v>
      </c>
      <c r="F253" s="3041" t="s">
        <v>36609</v>
      </c>
      <c r="G253" s="3041" t="s">
        <v>36610</v>
      </c>
      <c r="H253" s="3042">
        <v>36642</v>
      </c>
      <c r="I253" s="3044" t="s">
        <v>36611</v>
      </c>
      <c r="J253" s="3041" t="s">
        <v>37368</v>
      </c>
      <c r="K253" s="3041" t="s">
        <v>38257</v>
      </c>
      <c r="L253" s="3045" t="s">
        <v>38258</v>
      </c>
      <c r="M253" s="3041" t="s">
        <v>37527</v>
      </c>
      <c r="N253" s="3041" t="s">
        <v>37452</v>
      </c>
      <c r="O253" s="3041" t="s">
        <v>37810</v>
      </c>
      <c r="P253" s="3041" t="s">
        <v>37454</v>
      </c>
      <c r="Q253" s="3041" t="s">
        <v>37462</v>
      </c>
      <c r="R253" s="3041" t="s">
        <v>37456</v>
      </c>
      <c r="S253" s="3041"/>
      <c r="T253" s="3041" t="s">
        <v>37457</v>
      </c>
      <c r="U253" s="3041" t="s">
        <v>37496</v>
      </c>
      <c r="V253" s="3041" t="s">
        <v>38259</v>
      </c>
      <c r="W253" s="3041" t="s">
        <v>37458</v>
      </c>
      <c r="X253" s="3041" t="s">
        <v>37458</v>
      </c>
      <c r="Y253" s="3043" t="s">
        <v>37459</v>
      </c>
      <c r="Z253" s="3038"/>
      <c r="AA253" s="3038"/>
      <c r="AB253" s="3038"/>
      <c r="AC253" s="3038"/>
      <c r="AD253" s="3038"/>
      <c r="AE253" s="3038"/>
    </row>
    <row r="254" spans="1:31" s="3039" customFormat="1" ht="15">
      <c r="A254" s="3033">
        <v>45681.397163877315</v>
      </c>
      <c r="B254" s="3034" t="s">
        <v>36612</v>
      </c>
      <c r="C254" s="3034">
        <v>4747587</v>
      </c>
      <c r="D254" s="3034" t="s">
        <v>36612</v>
      </c>
      <c r="E254" s="3034" t="s">
        <v>37449</v>
      </c>
      <c r="F254" s="3034" t="s">
        <v>36613</v>
      </c>
      <c r="G254" s="3034" t="s">
        <v>36614</v>
      </c>
      <c r="H254" s="3036">
        <v>35999</v>
      </c>
      <c r="I254" s="3035" t="s">
        <v>36615</v>
      </c>
      <c r="J254" s="3034" t="s">
        <v>37375</v>
      </c>
      <c r="K254" s="3034" t="s">
        <v>38260</v>
      </c>
      <c r="L254" s="3046" t="s">
        <v>38261</v>
      </c>
      <c r="M254" s="3034" t="s">
        <v>37451</v>
      </c>
      <c r="N254" s="3034" t="s">
        <v>37477</v>
      </c>
      <c r="O254" s="3034" t="s">
        <v>37628</v>
      </c>
      <c r="P254" s="3034" t="s">
        <v>37454</v>
      </c>
      <c r="Q254" s="3034" t="s">
        <v>37462</v>
      </c>
      <c r="R254" s="3034" t="s">
        <v>37456</v>
      </c>
      <c r="S254" s="3034"/>
      <c r="T254" s="3034" t="s">
        <v>37463</v>
      </c>
      <c r="U254" s="3034" t="s">
        <v>5279</v>
      </c>
      <c r="V254" s="3034" t="s">
        <v>38262</v>
      </c>
      <c r="W254" s="3034" t="s">
        <v>37458</v>
      </c>
      <c r="X254" s="3034" t="s">
        <v>37458</v>
      </c>
      <c r="Y254" s="3037" t="s">
        <v>37459</v>
      </c>
      <c r="Z254" s="3038"/>
      <c r="AA254" s="3038"/>
      <c r="AB254" s="3038"/>
      <c r="AC254" s="3038"/>
      <c r="AD254" s="3038"/>
      <c r="AE254" s="3038"/>
    </row>
    <row r="255" spans="1:31" s="3039" customFormat="1" ht="15">
      <c r="A255" s="3040">
        <v>45681.444729097224</v>
      </c>
      <c r="B255" s="3041" t="s">
        <v>36805</v>
      </c>
      <c r="C255" s="3041">
        <v>5771672</v>
      </c>
      <c r="D255" s="3041" t="s">
        <v>36805</v>
      </c>
      <c r="E255" s="3041" t="s">
        <v>37467</v>
      </c>
      <c r="F255" s="3041" t="s">
        <v>36806</v>
      </c>
      <c r="G255" s="3041" t="s">
        <v>36807</v>
      </c>
      <c r="H255" s="3042">
        <v>34473</v>
      </c>
      <c r="I255" s="3041">
        <v>8162512510</v>
      </c>
      <c r="J255" s="3041" t="s">
        <v>37375</v>
      </c>
      <c r="K255" s="3041" t="s">
        <v>38263</v>
      </c>
      <c r="L255" s="3045" t="s">
        <v>38264</v>
      </c>
      <c r="M255" s="3041" t="s">
        <v>37451</v>
      </c>
      <c r="N255" s="3041" t="s">
        <v>37477</v>
      </c>
      <c r="O255" s="3041" t="s">
        <v>37569</v>
      </c>
      <c r="P255" s="3041" t="s">
        <v>37454</v>
      </c>
      <c r="Q255" s="3041" t="s">
        <v>37455</v>
      </c>
      <c r="R255" s="3041" t="s">
        <v>37456</v>
      </c>
      <c r="S255" s="3041"/>
      <c r="T255" s="3041" t="s">
        <v>37479</v>
      </c>
      <c r="U255" s="3041" t="s">
        <v>37464</v>
      </c>
      <c r="V255" s="3041" t="s">
        <v>38265</v>
      </c>
      <c r="W255" s="3041" t="s">
        <v>37458</v>
      </c>
      <c r="X255" s="3041" t="s">
        <v>37458</v>
      </c>
      <c r="Y255" s="3043" t="s">
        <v>37459</v>
      </c>
      <c r="Z255" s="3038"/>
      <c r="AA255" s="3038"/>
      <c r="AB255" s="3038"/>
      <c r="AC255" s="3038"/>
      <c r="AD255" s="3038"/>
      <c r="AE255" s="3038"/>
    </row>
    <row r="256" spans="1:31" s="3039" customFormat="1" ht="15">
      <c r="A256" s="3033">
        <v>45681.457351145829</v>
      </c>
      <c r="B256" s="3034" t="s">
        <v>36618</v>
      </c>
      <c r="C256" s="3034">
        <v>6357370</v>
      </c>
      <c r="D256" s="3034" t="s">
        <v>36618</v>
      </c>
      <c r="E256" s="3034" t="s">
        <v>37474</v>
      </c>
      <c r="F256" s="3034" t="s">
        <v>36619</v>
      </c>
      <c r="G256" s="3034" t="s">
        <v>36620</v>
      </c>
      <c r="H256" s="3036">
        <v>30376</v>
      </c>
      <c r="I256" s="3035" t="s">
        <v>36621</v>
      </c>
      <c r="J256" s="3034" t="s">
        <v>37368</v>
      </c>
      <c r="K256" s="3034" t="s">
        <v>38266</v>
      </c>
      <c r="L256" s="3046" t="s">
        <v>38267</v>
      </c>
      <c r="M256" s="3034" t="s">
        <v>37451</v>
      </c>
      <c r="N256" s="3034" t="s">
        <v>37452</v>
      </c>
      <c r="O256" s="3034" t="s">
        <v>37749</v>
      </c>
      <c r="P256" s="3034" t="s">
        <v>37454</v>
      </c>
      <c r="Q256" s="3034" t="s">
        <v>37462</v>
      </c>
      <c r="R256" s="3034" t="s">
        <v>37456</v>
      </c>
      <c r="S256" s="3034"/>
      <c r="T256" s="3034" t="s">
        <v>37457</v>
      </c>
      <c r="U256" s="3034" t="s">
        <v>5279</v>
      </c>
      <c r="V256" s="3034" t="s">
        <v>1538</v>
      </c>
      <c r="W256" s="3034" t="s">
        <v>37458</v>
      </c>
      <c r="X256" s="3034" t="s">
        <v>37458</v>
      </c>
      <c r="Y256" s="3037" t="s">
        <v>37459</v>
      </c>
      <c r="Z256" s="3038"/>
      <c r="AA256" s="3038"/>
      <c r="AB256" s="3038"/>
      <c r="AC256" s="3038"/>
      <c r="AD256" s="3038"/>
      <c r="AE256" s="3038"/>
    </row>
    <row r="257" spans="1:31" s="3039" customFormat="1" ht="15">
      <c r="A257" s="3040">
        <v>45681.472179780088</v>
      </c>
      <c r="B257" s="3041" t="s">
        <v>38268</v>
      </c>
      <c r="C257" s="3041">
        <v>1506077</v>
      </c>
      <c r="D257" s="3041" t="s">
        <v>1004</v>
      </c>
      <c r="E257" s="3041" t="s">
        <v>37467</v>
      </c>
      <c r="F257" s="3041" t="s">
        <v>36622</v>
      </c>
      <c r="G257" s="3041" t="s">
        <v>36623</v>
      </c>
      <c r="H257" s="3042">
        <v>30282</v>
      </c>
      <c r="I257" s="3044" t="s">
        <v>1457</v>
      </c>
      <c r="J257" s="3041" t="s">
        <v>37375</v>
      </c>
      <c r="K257" s="3041" t="s">
        <v>38269</v>
      </c>
      <c r="L257" s="3045" t="s">
        <v>38270</v>
      </c>
      <c r="M257" s="3041" t="s">
        <v>37451</v>
      </c>
      <c r="N257" s="3041" t="s">
        <v>37477</v>
      </c>
      <c r="O257" s="3041" t="s">
        <v>37511</v>
      </c>
      <c r="P257" s="3041" t="s">
        <v>37454</v>
      </c>
      <c r="Q257" s="3041" t="s">
        <v>37462</v>
      </c>
      <c r="R257" s="3041" t="s">
        <v>37456</v>
      </c>
      <c r="S257" s="3041"/>
      <c r="T257" s="3041" t="s">
        <v>37479</v>
      </c>
      <c r="U257" s="3041" t="s">
        <v>37464</v>
      </c>
      <c r="V257" s="3041" t="s">
        <v>37463</v>
      </c>
      <c r="W257" s="3041" t="s">
        <v>37458</v>
      </c>
      <c r="X257" s="3041" t="s">
        <v>37458</v>
      </c>
      <c r="Y257" s="3043" t="s">
        <v>37459</v>
      </c>
      <c r="Z257" s="3038"/>
      <c r="AA257" s="3038"/>
      <c r="AB257" s="3038"/>
      <c r="AC257" s="3038"/>
      <c r="AD257" s="3038"/>
      <c r="AE257" s="3038"/>
    </row>
    <row r="258" spans="1:31" s="3039" customFormat="1" ht="15">
      <c r="A258" s="3033">
        <v>45681.480960937501</v>
      </c>
      <c r="B258" s="3034" t="s">
        <v>36624</v>
      </c>
      <c r="C258" s="3034">
        <v>2388286</v>
      </c>
      <c r="D258" s="3034" t="s">
        <v>36624</v>
      </c>
      <c r="E258" s="3034" t="s">
        <v>37449</v>
      </c>
      <c r="F258" s="3034" t="s">
        <v>36625</v>
      </c>
      <c r="G258" s="3034" t="s">
        <v>36626</v>
      </c>
      <c r="H258" s="3036">
        <v>31651</v>
      </c>
      <c r="I258" s="3035" t="s">
        <v>36627</v>
      </c>
      <c r="J258" s="3034" t="s">
        <v>37375</v>
      </c>
      <c r="K258" s="3034" t="s">
        <v>38271</v>
      </c>
      <c r="L258" s="3046" t="s">
        <v>38272</v>
      </c>
      <c r="M258" s="3034" t="s">
        <v>37451</v>
      </c>
      <c r="N258" s="3034" t="s">
        <v>37477</v>
      </c>
      <c r="O258" s="3034" t="s">
        <v>37628</v>
      </c>
      <c r="P258" s="3034" t="s">
        <v>37454</v>
      </c>
      <c r="Q258" s="3034" t="s">
        <v>37462</v>
      </c>
      <c r="R258" s="3034" t="s">
        <v>37456</v>
      </c>
      <c r="S258" s="3034"/>
      <c r="T258" s="3034" t="s">
        <v>37479</v>
      </c>
      <c r="U258" s="3034" t="s">
        <v>37496</v>
      </c>
      <c r="V258" s="3035" t="s">
        <v>37781</v>
      </c>
      <c r="W258" s="3034" t="s">
        <v>37458</v>
      </c>
      <c r="X258" s="3034" t="s">
        <v>37458</v>
      </c>
      <c r="Y258" s="3037" t="s">
        <v>37459</v>
      </c>
      <c r="Z258" s="3038"/>
      <c r="AA258" s="3038"/>
      <c r="AB258" s="3038"/>
      <c r="AC258" s="3038"/>
      <c r="AD258" s="3038"/>
      <c r="AE258" s="3038"/>
    </row>
    <row r="259" spans="1:31" s="3039" customFormat="1" ht="15">
      <c r="A259" s="3040">
        <v>45681.523318553242</v>
      </c>
      <c r="B259" s="3041" t="s">
        <v>36809</v>
      </c>
      <c r="C259" s="3041">
        <v>4919301</v>
      </c>
      <c r="D259" s="3041" t="s">
        <v>36809</v>
      </c>
      <c r="E259" s="3041" t="s">
        <v>37449</v>
      </c>
      <c r="F259" s="3041" t="s">
        <v>36810</v>
      </c>
      <c r="G259" s="3041" t="s">
        <v>36699</v>
      </c>
      <c r="H259" s="3042">
        <v>37790</v>
      </c>
      <c r="I259" s="3044" t="s">
        <v>36811</v>
      </c>
      <c r="J259" s="3041" t="s">
        <v>37375</v>
      </c>
      <c r="K259" s="3041" t="s">
        <v>38273</v>
      </c>
      <c r="L259" s="3045" t="s">
        <v>38274</v>
      </c>
      <c r="M259" s="3041" t="s">
        <v>37552</v>
      </c>
      <c r="N259" s="3041" t="s">
        <v>37477</v>
      </c>
      <c r="O259" s="3041" t="s">
        <v>37511</v>
      </c>
      <c r="P259" s="3041" t="s">
        <v>37454</v>
      </c>
      <c r="Q259" s="3041" t="s">
        <v>37455</v>
      </c>
      <c r="R259" s="3041" t="s">
        <v>37456</v>
      </c>
      <c r="S259" s="3041"/>
      <c r="T259" s="3041" t="s">
        <v>37479</v>
      </c>
      <c r="U259" s="3041" t="s">
        <v>5279</v>
      </c>
      <c r="V259" s="3041" t="s">
        <v>1538</v>
      </c>
      <c r="W259" s="3041" t="s">
        <v>37458</v>
      </c>
      <c r="X259" s="3041" t="s">
        <v>37458</v>
      </c>
      <c r="Y259" s="3043" t="s">
        <v>37459</v>
      </c>
      <c r="Z259" s="3038"/>
      <c r="AA259" s="3038"/>
      <c r="AB259" s="3038"/>
      <c r="AC259" s="3038"/>
      <c r="AD259" s="3038"/>
      <c r="AE259" s="3038"/>
    </row>
    <row r="260" spans="1:31" s="3039" customFormat="1" ht="15">
      <c r="A260" s="3033">
        <v>45681.563807037033</v>
      </c>
      <c r="B260" s="3034" t="s">
        <v>36785</v>
      </c>
      <c r="C260" s="3034">
        <v>4362512</v>
      </c>
      <c r="D260" s="3034" t="s">
        <v>36785</v>
      </c>
      <c r="E260" s="3034" t="s">
        <v>37467</v>
      </c>
      <c r="F260" s="3034" t="s">
        <v>35948</v>
      </c>
      <c r="G260" s="3034" t="s">
        <v>36786</v>
      </c>
      <c r="H260" s="3036" t="s">
        <v>36787</v>
      </c>
      <c r="I260" s="3035" t="s">
        <v>36788</v>
      </c>
      <c r="J260" s="3034" t="s">
        <v>37375</v>
      </c>
      <c r="K260" s="3034" t="s">
        <v>38275</v>
      </c>
      <c r="L260" s="3046" t="s">
        <v>38276</v>
      </c>
      <c r="M260" s="3034" t="s">
        <v>37451</v>
      </c>
      <c r="N260" s="3034" t="s">
        <v>37477</v>
      </c>
      <c r="O260" s="3034" t="s">
        <v>37628</v>
      </c>
      <c r="P260" s="3034" t="s">
        <v>37454</v>
      </c>
      <c r="Q260" s="3034" t="s">
        <v>37455</v>
      </c>
      <c r="R260" s="3034" t="s">
        <v>37456</v>
      </c>
      <c r="S260" s="3034"/>
      <c r="T260" s="3034" t="s">
        <v>37463</v>
      </c>
      <c r="U260" s="3034" t="s">
        <v>37496</v>
      </c>
      <c r="V260" s="3034" t="s">
        <v>37463</v>
      </c>
      <c r="W260" s="3034" t="s">
        <v>37458</v>
      </c>
      <c r="X260" s="3034" t="s">
        <v>37586</v>
      </c>
      <c r="Y260" s="3037" t="s">
        <v>37459</v>
      </c>
      <c r="Z260" s="3038"/>
      <c r="AA260" s="3038"/>
      <c r="AB260" s="3038"/>
      <c r="AC260" s="3038"/>
      <c r="AD260" s="3038"/>
      <c r="AE260" s="3038"/>
    </row>
    <row r="261" spans="1:31" s="3039" customFormat="1" ht="15">
      <c r="A261" s="3040">
        <v>45681.598334930561</v>
      </c>
      <c r="B261" s="3041" t="s">
        <v>36812</v>
      </c>
      <c r="C261" s="3041">
        <v>3834003</v>
      </c>
      <c r="D261" s="3041" t="s">
        <v>36812</v>
      </c>
      <c r="E261" s="3041" t="s">
        <v>37449</v>
      </c>
      <c r="F261" s="3041" t="s">
        <v>36813</v>
      </c>
      <c r="G261" s="3041" t="s">
        <v>36814</v>
      </c>
      <c r="H261" s="3042">
        <v>32592</v>
      </c>
      <c r="I261" s="3044" t="s">
        <v>7567</v>
      </c>
      <c r="J261" s="3041" t="s">
        <v>37375</v>
      </c>
      <c r="K261" s="3041" t="s">
        <v>37831</v>
      </c>
      <c r="L261" s="3045" t="s">
        <v>38277</v>
      </c>
      <c r="M261" s="3041" t="s">
        <v>37451</v>
      </c>
      <c r="N261" s="3041" t="s">
        <v>37477</v>
      </c>
      <c r="O261" s="3041" t="s">
        <v>37483</v>
      </c>
      <c r="P261" s="3041" t="s">
        <v>37454</v>
      </c>
      <c r="Q261" s="3041" t="s">
        <v>37455</v>
      </c>
      <c r="R261" s="3041" t="s">
        <v>37456</v>
      </c>
      <c r="S261" s="3041"/>
      <c r="T261" s="3041" t="s">
        <v>37463</v>
      </c>
      <c r="U261" s="3041" t="s">
        <v>37464</v>
      </c>
      <c r="V261" s="3041" t="s">
        <v>38278</v>
      </c>
      <c r="W261" s="3041" t="s">
        <v>37458</v>
      </c>
      <c r="X261" s="3041" t="s">
        <v>37458</v>
      </c>
      <c r="Y261" s="3043" t="s">
        <v>37459</v>
      </c>
      <c r="Z261" s="3038"/>
      <c r="AA261" s="3038"/>
      <c r="AB261" s="3038"/>
      <c r="AC261" s="3038"/>
      <c r="AD261" s="3038"/>
      <c r="AE261" s="3038"/>
    </row>
    <row r="262" spans="1:31" s="3039" customFormat="1" ht="15">
      <c r="A262" s="3033">
        <v>45681.689536412036</v>
      </c>
      <c r="B262" s="3034" t="s">
        <v>1213</v>
      </c>
      <c r="C262" s="3034">
        <v>1708967</v>
      </c>
      <c r="D262" s="3034" t="s">
        <v>1213</v>
      </c>
      <c r="E262" s="3034" t="s">
        <v>37449</v>
      </c>
      <c r="F262" s="3034" t="s">
        <v>36595</v>
      </c>
      <c r="G262" s="3034" t="s">
        <v>36596</v>
      </c>
      <c r="H262" s="3036">
        <v>30819</v>
      </c>
      <c r="I262" s="3035" t="s">
        <v>1498</v>
      </c>
      <c r="J262" s="3034" t="s">
        <v>37375</v>
      </c>
      <c r="K262" s="3034" t="s">
        <v>38279</v>
      </c>
      <c r="L262" s="3046" t="s">
        <v>38280</v>
      </c>
      <c r="M262" s="3034" t="s">
        <v>37451</v>
      </c>
      <c r="N262" s="3034" t="s">
        <v>37477</v>
      </c>
      <c r="O262" s="3034" t="s">
        <v>37810</v>
      </c>
      <c r="P262" s="3034" t="s">
        <v>37454</v>
      </c>
      <c r="Q262" s="3034" t="s">
        <v>37462</v>
      </c>
      <c r="R262" s="3034" t="s">
        <v>37456</v>
      </c>
      <c r="S262" s="3034"/>
      <c r="T262" s="3034" t="s">
        <v>37463</v>
      </c>
      <c r="U262" s="3034" t="s">
        <v>37496</v>
      </c>
      <c r="V262" s="3034" t="s">
        <v>36595</v>
      </c>
      <c r="W262" s="3034" t="s">
        <v>37458</v>
      </c>
      <c r="X262" s="3034" t="s">
        <v>37458</v>
      </c>
      <c r="Y262" s="3037" t="s">
        <v>37459</v>
      </c>
      <c r="Z262" s="3038"/>
      <c r="AA262" s="3038"/>
      <c r="AB262" s="3038"/>
      <c r="AC262" s="3038"/>
      <c r="AD262" s="3038"/>
      <c r="AE262" s="3038"/>
    </row>
    <row r="263" spans="1:31" s="3039" customFormat="1" ht="15">
      <c r="A263" s="3040">
        <v>45681.704957430557</v>
      </c>
      <c r="B263" s="3041" t="s">
        <v>38281</v>
      </c>
      <c r="C263" s="3041">
        <v>6292733</v>
      </c>
      <c r="D263" s="3041" t="s">
        <v>36639</v>
      </c>
      <c r="E263" s="3041" t="s">
        <v>37474</v>
      </c>
      <c r="F263" s="3041" t="s">
        <v>35619</v>
      </c>
      <c r="G263" s="3041" t="s">
        <v>36640</v>
      </c>
      <c r="H263" s="3042">
        <v>34346</v>
      </c>
      <c r="I263" s="3044" t="s">
        <v>36641</v>
      </c>
      <c r="J263" s="3041" t="s">
        <v>37368</v>
      </c>
      <c r="K263" s="3041" t="s">
        <v>38282</v>
      </c>
      <c r="L263" s="3045" t="s">
        <v>38283</v>
      </c>
      <c r="M263" s="3041" t="s">
        <v>37451</v>
      </c>
      <c r="N263" s="3041" t="s">
        <v>37477</v>
      </c>
      <c r="O263" s="3041" t="s">
        <v>37733</v>
      </c>
      <c r="P263" s="3041" t="s">
        <v>37454</v>
      </c>
      <c r="Q263" s="3041" t="s">
        <v>37462</v>
      </c>
      <c r="R263" s="3041" t="s">
        <v>37456</v>
      </c>
      <c r="S263" s="3041"/>
      <c r="T263" s="3041" t="s">
        <v>37457</v>
      </c>
      <c r="U263" s="3041" t="s">
        <v>37464</v>
      </c>
      <c r="V263" s="3041" t="s">
        <v>38284</v>
      </c>
      <c r="W263" s="3041" t="s">
        <v>37458</v>
      </c>
      <c r="X263" s="3041" t="s">
        <v>37458</v>
      </c>
      <c r="Y263" s="3043" t="s">
        <v>37459</v>
      </c>
      <c r="Z263" s="3038"/>
      <c r="AA263" s="3038"/>
      <c r="AB263" s="3038"/>
      <c r="AC263" s="3038"/>
      <c r="AD263" s="3038"/>
      <c r="AE263" s="3038"/>
    </row>
    <row r="264" spans="1:31" s="3039" customFormat="1" ht="15">
      <c r="A264" s="3033">
        <v>45681.781898854169</v>
      </c>
      <c r="B264" s="3034" t="s">
        <v>36801</v>
      </c>
      <c r="C264" s="3034">
        <v>4805468</v>
      </c>
      <c r="D264" s="3034" t="s">
        <v>36801</v>
      </c>
      <c r="E264" s="3034" t="s">
        <v>37449</v>
      </c>
      <c r="F264" s="3034" t="s">
        <v>36802</v>
      </c>
      <c r="G264" s="3034" t="s">
        <v>36803</v>
      </c>
      <c r="H264" s="3036">
        <v>33051</v>
      </c>
      <c r="I264" s="3035" t="s">
        <v>36804</v>
      </c>
      <c r="J264" s="3034" t="s">
        <v>37375</v>
      </c>
      <c r="K264" s="3034" t="s">
        <v>38285</v>
      </c>
      <c r="L264" s="3046" t="s">
        <v>38286</v>
      </c>
      <c r="M264" s="3034" t="s">
        <v>37451</v>
      </c>
      <c r="N264" s="3034" t="s">
        <v>37477</v>
      </c>
      <c r="O264" s="3034" t="s">
        <v>37483</v>
      </c>
      <c r="P264" s="3034" t="s">
        <v>37454</v>
      </c>
      <c r="Q264" s="3034" t="s">
        <v>37455</v>
      </c>
      <c r="R264" s="3034" t="s">
        <v>37456</v>
      </c>
      <c r="S264" s="3034"/>
      <c r="T264" s="3034" t="s">
        <v>37457</v>
      </c>
      <c r="U264" s="3034" t="s">
        <v>37677</v>
      </c>
      <c r="V264" s="3034" t="s">
        <v>37463</v>
      </c>
      <c r="W264" s="3034" t="s">
        <v>37458</v>
      </c>
      <c r="X264" s="3034" t="s">
        <v>37586</v>
      </c>
      <c r="Y264" s="3037" t="s">
        <v>37459</v>
      </c>
      <c r="Z264" s="3038"/>
      <c r="AA264" s="3038"/>
      <c r="AB264" s="3038"/>
      <c r="AC264" s="3038"/>
      <c r="AD264" s="3038"/>
      <c r="AE264" s="3038"/>
    </row>
    <row r="265" spans="1:31" s="3039" customFormat="1" ht="15">
      <c r="A265" s="3040">
        <v>45681.784841712964</v>
      </c>
      <c r="B265" s="3041" t="s">
        <v>36645</v>
      </c>
      <c r="C265" s="3044" t="s">
        <v>35356</v>
      </c>
      <c r="D265" s="3041" t="s">
        <v>36645</v>
      </c>
      <c r="E265" s="3041" t="s">
        <v>37449</v>
      </c>
      <c r="F265" s="3041" t="s">
        <v>36646</v>
      </c>
      <c r="G265" s="3041" t="s">
        <v>36647</v>
      </c>
      <c r="H265" s="3042">
        <v>37909</v>
      </c>
      <c r="I265" s="3044" t="s">
        <v>36648</v>
      </c>
      <c r="J265" s="3041" t="s">
        <v>37375</v>
      </c>
      <c r="K265" s="3041" t="s">
        <v>38287</v>
      </c>
      <c r="L265" s="3045" t="s">
        <v>38288</v>
      </c>
      <c r="M265" s="3041" t="s">
        <v>37527</v>
      </c>
      <c r="N265" s="3041" t="s">
        <v>37452</v>
      </c>
      <c r="O265" s="3041" t="s">
        <v>37492</v>
      </c>
      <c r="P265" s="3041" t="s">
        <v>37454</v>
      </c>
      <c r="Q265" s="3041" t="s">
        <v>37462</v>
      </c>
      <c r="R265" s="3041" t="s">
        <v>37456</v>
      </c>
      <c r="S265" s="3041"/>
      <c r="T265" s="3041" t="s">
        <v>37479</v>
      </c>
      <c r="U265" s="3041" t="s">
        <v>37464</v>
      </c>
      <c r="V265" s="3041" t="s">
        <v>38289</v>
      </c>
      <c r="W265" s="3041" t="s">
        <v>37458</v>
      </c>
      <c r="X265" s="3041" t="s">
        <v>37458</v>
      </c>
      <c r="Y265" s="3043" t="s">
        <v>37459</v>
      </c>
      <c r="Z265" s="3038"/>
      <c r="AA265" s="3038"/>
      <c r="AB265" s="3038"/>
      <c r="AC265" s="3038"/>
      <c r="AD265" s="3038"/>
      <c r="AE265" s="3038"/>
    </row>
    <row r="266" spans="1:31" s="3039" customFormat="1" ht="15">
      <c r="A266" s="3033">
        <v>45681.865379490744</v>
      </c>
      <c r="B266" s="3034" t="s">
        <v>36815</v>
      </c>
      <c r="C266" s="3034">
        <v>6183977</v>
      </c>
      <c r="D266" s="3034" t="s">
        <v>36815</v>
      </c>
      <c r="E266" s="3034" t="s">
        <v>37474</v>
      </c>
      <c r="F266" s="3034" t="s">
        <v>36816</v>
      </c>
      <c r="G266" s="3034" t="s">
        <v>36817</v>
      </c>
      <c r="H266" s="3036">
        <v>32077</v>
      </c>
      <c r="I266" s="3035" t="s">
        <v>36818</v>
      </c>
      <c r="J266" s="3034" t="s">
        <v>37368</v>
      </c>
      <c r="K266" s="3034" t="s">
        <v>38290</v>
      </c>
      <c r="L266" s="3046" t="s">
        <v>38291</v>
      </c>
      <c r="M266" s="3034" t="s">
        <v>37527</v>
      </c>
      <c r="N266" s="3034" t="s">
        <v>37452</v>
      </c>
      <c r="O266" s="3034" t="s">
        <v>37483</v>
      </c>
      <c r="P266" s="3034" t="s">
        <v>37454</v>
      </c>
      <c r="Q266" s="3034" t="s">
        <v>37455</v>
      </c>
      <c r="R266" s="3034" t="s">
        <v>37456</v>
      </c>
      <c r="S266" s="3034"/>
      <c r="T266" s="3034" t="s">
        <v>37457</v>
      </c>
      <c r="U266" s="3034" t="s">
        <v>37464</v>
      </c>
      <c r="V266" s="3034" t="s">
        <v>38292</v>
      </c>
      <c r="W266" s="3034" t="s">
        <v>37458</v>
      </c>
      <c r="X266" s="3034" t="s">
        <v>37458</v>
      </c>
      <c r="Y266" s="3037" t="s">
        <v>37459</v>
      </c>
      <c r="Z266" s="3038"/>
      <c r="AA266" s="3038"/>
      <c r="AB266" s="3038"/>
      <c r="AC266" s="3038"/>
      <c r="AD266" s="3038"/>
      <c r="AE266" s="3038"/>
    </row>
    <row r="267" spans="1:31" s="3039" customFormat="1" ht="15">
      <c r="A267" s="3040">
        <v>45681.902718078709</v>
      </c>
      <c r="B267" s="3041" t="s">
        <v>38293</v>
      </c>
      <c r="C267" s="3041">
        <v>3651695</v>
      </c>
      <c r="D267" s="3041" t="s">
        <v>36642</v>
      </c>
      <c r="E267" s="3041" t="s">
        <v>37449</v>
      </c>
      <c r="F267" s="3041" t="s">
        <v>36643</v>
      </c>
      <c r="G267" s="3041" t="s">
        <v>36644</v>
      </c>
      <c r="H267" s="3042">
        <v>35191</v>
      </c>
      <c r="I267" s="3041">
        <v>8100169484</v>
      </c>
      <c r="J267" s="3041" t="s">
        <v>37375</v>
      </c>
      <c r="K267" s="3041" t="s">
        <v>38294</v>
      </c>
      <c r="L267" s="3045" t="s">
        <v>38295</v>
      </c>
      <c r="M267" s="3041" t="s">
        <v>37451</v>
      </c>
      <c r="N267" s="3041" t="s">
        <v>37477</v>
      </c>
      <c r="O267" s="3041" t="s">
        <v>37487</v>
      </c>
      <c r="P267" s="3041" t="s">
        <v>37454</v>
      </c>
      <c r="Q267" s="3041" t="s">
        <v>37462</v>
      </c>
      <c r="R267" s="3041" t="s">
        <v>37456</v>
      </c>
      <c r="S267" s="3041"/>
      <c r="T267" s="3041" t="s">
        <v>37463</v>
      </c>
      <c r="U267" s="3041" t="s">
        <v>5279</v>
      </c>
      <c r="V267" s="3041" t="s">
        <v>37539</v>
      </c>
      <c r="W267" s="3041" t="s">
        <v>37458</v>
      </c>
      <c r="X267" s="3041" t="s">
        <v>37458</v>
      </c>
      <c r="Y267" s="3043" t="s">
        <v>37459</v>
      </c>
      <c r="Z267" s="3038"/>
      <c r="AA267" s="3038"/>
      <c r="AB267" s="3038"/>
      <c r="AC267" s="3038"/>
      <c r="AD267" s="3038"/>
      <c r="AE267" s="3038"/>
    </row>
    <row r="268" spans="1:31" s="3039" customFormat="1" ht="15">
      <c r="A268" s="3033">
        <v>45681.90472269676</v>
      </c>
      <c r="B268" s="3034" t="s">
        <v>35492</v>
      </c>
      <c r="C268" s="3034">
        <v>6085948</v>
      </c>
      <c r="D268" s="3034" t="s">
        <v>35492</v>
      </c>
      <c r="E268" s="3034" t="s">
        <v>37449</v>
      </c>
      <c r="F268" s="3034" t="s">
        <v>35493</v>
      </c>
      <c r="G268" s="3034" t="s">
        <v>35494</v>
      </c>
      <c r="H268" s="3036">
        <v>35684</v>
      </c>
      <c r="I268" s="3035" t="s">
        <v>35495</v>
      </c>
      <c r="J268" s="3034" t="s">
        <v>37375</v>
      </c>
      <c r="K268" s="3034" t="s">
        <v>38296</v>
      </c>
      <c r="L268" s="3046" t="s">
        <v>38297</v>
      </c>
      <c r="M268" s="3034" t="s">
        <v>37451</v>
      </c>
      <c r="N268" s="3034" t="s">
        <v>37477</v>
      </c>
      <c r="O268" s="3034" t="s">
        <v>37508</v>
      </c>
      <c r="P268" s="3034" t="s">
        <v>37454</v>
      </c>
      <c r="Q268" s="3034" t="s">
        <v>37462</v>
      </c>
      <c r="R268" s="3034" t="s">
        <v>37456</v>
      </c>
      <c r="S268" s="3034"/>
      <c r="T268" s="3034" t="s">
        <v>37457</v>
      </c>
      <c r="U268" s="3034" t="s">
        <v>37496</v>
      </c>
      <c r="V268" s="3034" t="s">
        <v>38298</v>
      </c>
      <c r="W268" s="3034" t="s">
        <v>37458</v>
      </c>
      <c r="X268" s="3034" t="s">
        <v>37458</v>
      </c>
      <c r="Y268" s="3037" t="s">
        <v>37459</v>
      </c>
      <c r="Z268" s="3038"/>
      <c r="AA268" s="3038"/>
      <c r="AB268" s="3038"/>
      <c r="AC268" s="3038"/>
      <c r="AD268" s="3038"/>
      <c r="AE268" s="3038"/>
    </row>
    <row r="269" spans="1:31" s="3039" customFormat="1" ht="15">
      <c r="A269" s="3040">
        <v>45681.914893726847</v>
      </c>
      <c r="B269" s="3041" t="s">
        <v>36588</v>
      </c>
      <c r="C269" s="3044" t="s">
        <v>35356</v>
      </c>
      <c r="D269" s="3041" t="s">
        <v>36588</v>
      </c>
      <c r="E269" s="3041" t="s">
        <v>37467</v>
      </c>
      <c r="F269" s="3041" t="s">
        <v>36589</v>
      </c>
      <c r="G269" s="3041" t="s">
        <v>36590</v>
      </c>
      <c r="H269" s="3042">
        <v>31292</v>
      </c>
      <c r="I269" s="3044" t="s">
        <v>36591</v>
      </c>
      <c r="J269" s="3041" t="s">
        <v>37375</v>
      </c>
      <c r="K269" s="3041" t="s">
        <v>38299</v>
      </c>
      <c r="L269" s="3045" t="s">
        <v>38300</v>
      </c>
      <c r="M269" s="3041" t="s">
        <v>37451</v>
      </c>
      <c r="N269" s="3041" t="s">
        <v>37452</v>
      </c>
      <c r="O269" s="3041" t="s">
        <v>37461</v>
      </c>
      <c r="P269" s="3041" t="s">
        <v>37454</v>
      </c>
      <c r="Q269" s="3041" t="s">
        <v>37462</v>
      </c>
      <c r="R269" s="3041" t="s">
        <v>37456</v>
      </c>
      <c r="S269" s="3041"/>
      <c r="T269" s="3041" t="s">
        <v>37457</v>
      </c>
      <c r="U269" s="3041" t="s">
        <v>37677</v>
      </c>
      <c r="V269" s="3041" t="s">
        <v>38301</v>
      </c>
      <c r="W269" s="3041" t="s">
        <v>37458</v>
      </c>
      <c r="X269" s="3041" t="s">
        <v>37458</v>
      </c>
      <c r="Y269" s="3043" t="s">
        <v>37459</v>
      </c>
      <c r="Z269" s="3038"/>
      <c r="AA269" s="3038"/>
      <c r="AB269" s="3038"/>
      <c r="AC269" s="3038"/>
      <c r="AD269" s="3038"/>
      <c r="AE269" s="3038"/>
    </row>
    <row r="270" spans="1:31" s="3039" customFormat="1" ht="15">
      <c r="A270" s="3033">
        <v>45681.963118217594</v>
      </c>
      <c r="B270" s="3034" t="s">
        <v>36649</v>
      </c>
      <c r="C270" s="3034">
        <v>5393816</v>
      </c>
      <c r="D270" s="3034" t="s">
        <v>36649</v>
      </c>
      <c r="E270" s="3034" t="s">
        <v>37474</v>
      </c>
      <c r="F270" s="3034" t="s">
        <v>36650</v>
      </c>
      <c r="G270" s="3034" t="s">
        <v>36651</v>
      </c>
      <c r="H270" s="3036">
        <v>38143</v>
      </c>
      <c r="I270" s="3034" t="s">
        <v>36652</v>
      </c>
      <c r="J270" s="3034" t="s">
        <v>37368</v>
      </c>
      <c r="K270" s="3034" t="s">
        <v>38302</v>
      </c>
      <c r="L270" s="3046" t="s">
        <v>38303</v>
      </c>
      <c r="M270" s="3034" t="s">
        <v>38304</v>
      </c>
      <c r="N270" s="3034" t="s">
        <v>37477</v>
      </c>
      <c r="O270" s="3034" t="s">
        <v>38163</v>
      </c>
      <c r="P270" s="3034" t="s">
        <v>37454</v>
      </c>
      <c r="Q270" s="3034" t="s">
        <v>37462</v>
      </c>
      <c r="R270" s="3034" t="s">
        <v>37456</v>
      </c>
      <c r="S270" s="3034"/>
      <c r="T270" s="3034" t="s">
        <v>37479</v>
      </c>
      <c r="U270" s="3034" t="s">
        <v>5279</v>
      </c>
      <c r="V270" s="3034" t="s">
        <v>38305</v>
      </c>
      <c r="W270" s="3034" t="s">
        <v>37458</v>
      </c>
      <c r="X270" s="3034" t="s">
        <v>37458</v>
      </c>
      <c r="Y270" s="3037" t="s">
        <v>37459</v>
      </c>
      <c r="Z270" s="3038"/>
      <c r="AA270" s="3038"/>
      <c r="AB270" s="3038"/>
      <c r="AC270" s="3038"/>
      <c r="AD270" s="3038"/>
      <c r="AE270" s="3038"/>
    </row>
    <row r="271" spans="1:31" s="3039" customFormat="1" ht="15">
      <c r="A271" s="3040">
        <v>45682.359340567127</v>
      </c>
      <c r="B271" s="3041" t="s">
        <v>36664</v>
      </c>
      <c r="C271" s="3041">
        <v>6351109</v>
      </c>
      <c r="D271" s="3041" t="s">
        <v>36664</v>
      </c>
      <c r="E271" s="3041" t="s">
        <v>37449</v>
      </c>
      <c r="F271" s="3041" t="s">
        <v>36062</v>
      </c>
      <c r="G271" s="3041" t="s">
        <v>36665</v>
      </c>
      <c r="H271" s="3042">
        <v>45948</v>
      </c>
      <c r="I271" s="3044" t="s">
        <v>36666</v>
      </c>
      <c r="J271" s="3041" t="s">
        <v>37375</v>
      </c>
      <c r="K271" s="3041" t="s">
        <v>38306</v>
      </c>
      <c r="L271" s="3045" t="s">
        <v>38307</v>
      </c>
      <c r="M271" s="3041" t="s">
        <v>37451</v>
      </c>
      <c r="N271" s="3041" t="s">
        <v>37452</v>
      </c>
      <c r="O271" s="3041" t="s">
        <v>37453</v>
      </c>
      <c r="P271" s="3041" t="s">
        <v>37454</v>
      </c>
      <c r="Q271" s="3041" t="s">
        <v>37462</v>
      </c>
      <c r="R271" s="3041" t="s">
        <v>37456</v>
      </c>
      <c r="S271" s="3041"/>
      <c r="T271" s="3041" t="s">
        <v>37457</v>
      </c>
      <c r="U271" s="3041" t="s">
        <v>37464</v>
      </c>
      <c r="V271" s="3044" t="s">
        <v>5490</v>
      </c>
      <c r="W271" s="3041" t="s">
        <v>37458</v>
      </c>
      <c r="X271" s="3041" t="s">
        <v>37458</v>
      </c>
      <c r="Y271" s="3043" t="s">
        <v>37459</v>
      </c>
      <c r="Z271" s="3038"/>
      <c r="AA271" s="3038"/>
      <c r="AB271" s="3038"/>
      <c r="AC271" s="3038"/>
      <c r="AD271" s="3038"/>
      <c r="AE271" s="3038"/>
    </row>
    <row r="272" spans="1:31" s="3039" customFormat="1" ht="15">
      <c r="A272" s="3033">
        <v>45682.374168148148</v>
      </c>
      <c r="B272" s="3034" t="s">
        <v>38308</v>
      </c>
      <c r="C272" s="3034">
        <v>4081114</v>
      </c>
      <c r="D272" s="3034" t="s">
        <v>36658</v>
      </c>
      <c r="E272" s="3034" t="s">
        <v>37449</v>
      </c>
      <c r="F272" s="3034" t="s">
        <v>36659</v>
      </c>
      <c r="G272" s="3034" t="s">
        <v>36660</v>
      </c>
      <c r="H272" s="3036">
        <v>36823</v>
      </c>
      <c r="I272" s="3034" t="s">
        <v>36661</v>
      </c>
      <c r="J272" s="3034" t="s">
        <v>37375</v>
      </c>
      <c r="K272" s="3034" t="s">
        <v>36658</v>
      </c>
      <c r="L272" s="3046" t="s">
        <v>38309</v>
      </c>
      <c r="M272" s="3034" t="s">
        <v>37451</v>
      </c>
      <c r="N272" s="3034" t="s">
        <v>37477</v>
      </c>
      <c r="O272" s="3034" t="s">
        <v>37478</v>
      </c>
      <c r="P272" s="3034" t="s">
        <v>37454</v>
      </c>
      <c r="Q272" s="3034" t="s">
        <v>37462</v>
      </c>
      <c r="R272" s="3034" t="s">
        <v>37456</v>
      </c>
      <c r="S272" s="3034"/>
      <c r="T272" s="3034" t="s">
        <v>37463</v>
      </c>
      <c r="U272" s="3034" t="s">
        <v>37677</v>
      </c>
      <c r="V272" s="3034" t="s">
        <v>37519</v>
      </c>
      <c r="W272" s="3034" t="s">
        <v>37458</v>
      </c>
      <c r="X272" s="3034" t="s">
        <v>37458</v>
      </c>
      <c r="Y272" s="3037" t="s">
        <v>37459</v>
      </c>
      <c r="Z272" s="3038"/>
      <c r="AA272" s="3038"/>
      <c r="AB272" s="3038"/>
      <c r="AC272" s="3038"/>
      <c r="AD272" s="3038"/>
      <c r="AE272" s="3038"/>
    </row>
    <row r="273" spans="1:31" s="3039" customFormat="1" ht="15">
      <c r="A273" s="3040">
        <v>45682.392500740738</v>
      </c>
      <c r="B273" s="3041" t="s">
        <v>38310</v>
      </c>
      <c r="C273" s="3041">
        <v>1032578</v>
      </c>
      <c r="D273" s="3041" t="s">
        <v>36670</v>
      </c>
      <c r="E273" s="3041" t="s">
        <v>37467</v>
      </c>
      <c r="F273" s="3041" t="s">
        <v>36671</v>
      </c>
      <c r="G273" s="3041" t="s">
        <v>36672</v>
      </c>
      <c r="H273" s="3042" t="s">
        <v>36673</v>
      </c>
      <c r="I273" s="3044" t="s">
        <v>36674</v>
      </c>
      <c r="J273" s="3041" t="s">
        <v>37375</v>
      </c>
      <c r="K273" s="3041" t="s">
        <v>38311</v>
      </c>
      <c r="L273" s="3045" t="s">
        <v>38312</v>
      </c>
      <c r="M273" s="3041" t="s">
        <v>37451</v>
      </c>
      <c r="N273" s="3041" t="s">
        <v>37452</v>
      </c>
      <c r="O273" s="3041" t="s">
        <v>37483</v>
      </c>
      <c r="P273" s="3041" t="s">
        <v>37454</v>
      </c>
      <c r="Q273" s="3041" t="s">
        <v>37462</v>
      </c>
      <c r="R273" s="3041" t="s">
        <v>37456</v>
      </c>
      <c r="S273" s="3041"/>
      <c r="T273" s="3041" t="s">
        <v>37457</v>
      </c>
      <c r="U273" s="3041" t="s">
        <v>37464</v>
      </c>
      <c r="V273" s="3041" t="s">
        <v>38313</v>
      </c>
      <c r="W273" s="3041" t="s">
        <v>37458</v>
      </c>
      <c r="X273" s="3041" t="s">
        <v>37586</v>
      </c>
      <c r="Y273" s="3043" t="s">
        <v>37459</v>
      </c>
      <c r="Z273" s="3038"/>
      <c r="AA273" s="3038"/>
      <c r="AB273" s="3038"/>
      <c r="AC273" s="3038"/>
      <c r="AD273" s="3038"/>
      <c r="AE273" s="3038"/>
    </row>
    <row r="274" spans="1:31" s="3039" customFormat="1" ht="15">
      <c r="A274" s="3033">
        <v>45682.39423229167</v>
      </c>
      <c r="B274" s="3034" t="s">
        <v>36654</v>
      </c>
      <c r="C274" s="3034">
        <v>4979063</v>
      </c>
      <c r="D274" s="3034" t="s">
        <v>36654</v>
      </c>
      <c r="E274" s="3034" t="s">
        <v>37449</v>
      </c>
      <c r="F274" s="3034" t="s">
        <v>36655</v>
      </c>
      <c r="G274" s="3034" t="s">
        <v>36656</v>
      </c>
      <c r="H274" s="3036">
        <v>38322</v>
      </c>
      <c r="I274" s="3035" t="s">
        <v>36657</v>
      </c>
      <c r="J274" s="3034" t="s">
        <v>37375</v>
      </c>
      <c r="K274" s="3034" t="s">
        <v>38314</v>
      </c>
      <c r="L274" s="3046" t="s">
        <v>38315</v>
      </c>
      <c r="M274" s="3034" t="s">
        <v>37552</v>
      </c>
      <c r="N274" s="3034" t="s">
        <v>37477</v>
      </c>
      <c r="O274" s="3034" t="s">
        <v>37746</v>
      </c>
      <c r="P274" s="3034" t="s">
        <v>37454</v>
      </c>
      <c r="Q274" s="3034" t="s">
        <v>37462</v>
      </c>
      <c r="R274" s="3034" t="s">
        <v>37456</v>
      </c>
      <c r="S274" s="3034"/>
      <c r="T274" s="3034" t="s">
        <v>37479</v>
      </c>
      <c r="U274" s="3034" t="s">
        <v>5279</v>
      </c>
      <c r="V274" s="3034" t="s">
        <v>37488</v>
      </c>
      <c r="W274" s="3034" t="s">
        <v>37458</v>
      </c>
      <c r="X274" s="3034" t="s">
        <v>37458</v>
      </c>
      <c r="Y274" s="3037" t="s">
        <v>37459</v>
      </c>
      <c r="Z274" s="3038"/>
      <c r="AA274" s="3038"/>
      <c r="AB274" s="3038"/>
      <c r="AC274" s="3038"/>
      <c r="AD274" s="3038"/>
      <c r="AE274" s="3038"/>
    </row>
    <row r="275" spans="1:31" s="3039" customFormat="1" ht="15">
      <c r="A275" s="3040">
        <v>45682.397456597224</v>
      </c>
      <c r="B275" s="3041" t="s">
        <v>36229</v>
      </c>
      <c r="C275" s="3044" t="s">
        <v>35356</v>
      </c>
      <c r="D275" s="3041" t="s">
        <v>36229</v>
      </c>
      <c r="E275" s="3041" t="s">
        <v>37467</v>
      </c>
      <c r="F275" s="3041" t="s">
        <v>38316</v>
      </c>
      <c r="G275" s="3041" t="s">
        <v>36232</v>
      </c>
      <c r="H275" s="3042">
        <v>34078</v>
      </c>
      <c r="I275" s="3041" t="s">
        <v>38317</v>
      </c>
      <c r="J275" s="3041" t="s">
        <v>37375</v>
      </c>
      <c r="K275" s="3041" t="s">
        <v>38318</v>
      </c>
      <c r="L275" s="3045" t="s">
        <v>38319</v>
      </c>
      <c r="M275" s="3041" t="s">
        <v>37451</v>
      </c>
      <c r="N275" s="3041" t="s">
        <v>37477</v>
      </c>
      <c r="O275" s="3041" t="s">
        <v>37483</v>
      </c>
      <c r="P275" s="3041" t="s">
        <v>37454</v>
      </c>
      <c r="Q275" s="3041" t="s">
        <v>37455</v>
      </c>
      <c r="R275" s="3041" t="s">
        <v>37456</v>
      </c>
      <c r="S275" s="3041"/>
      <c r="T275" s="3041" t="s">
        <v>37463</v>
      </c>
      <c r="U275" s="3041" t="s">
        <v>37464</v>
      </c>
      <c r="V275" s="3041" t="s">
        <v>38320</v>
      </c>
      <c r="W275" s="3041" t="s">
        <v>37458</v>
      </c>
      <c r="X275" s="3041" t="s">
        <v>37458</v>
      </c>
      <c r="Y275" s="3043" t="s">
        <v>37459</v>
      </c>
      <c r="Z275" s="3038"/>
      <c r="AA275" s="3038"/>
      <c r="AB275" s="3038"/>
      <c r="AC275" s="3038"/>
      <c r="AD275" s="3038"/>
      <c r="AE275" s="3038"/>
    </row>
    <row r="276" spans="1:31" s="3039" customFormat="1" ht="15">
      <c r="A276" s="3033">
        <v>45682.40187037037</v>
      </c>
      <c r="B276" s="3034" t="s">
        <v>36662</v>
      </c>
      <c r="C276" s="3034">
        <v>4397986</v>
      </c>
      <c r="D276" s="3034" t="s">
        <v>36662</v>
      </c>
      <c r="E276" s="3034" t="s">
        <v>37474</v>
      </c>
      <c r="F276" s="3034" t="s">
        <v>35619</v>
      </c>
      <c r="G276" s="3034" t="s">
        <v>36663</v>
      </c>
      <c r="H276" s="3036">
        <v>32905</v>
      </c>
      <c r="I276" s="3035" t="s">
        <v>5004</v>
      </c>
      <c r="J276" s="3034" t="s">
        <v>37368</v>
      </c>
      <c r="K276" s="3034" t="s">
        <v>38321</v>
      </c>
      <c r="L276" s="3046" t="s">
        <v>38322</v>
      </c>
      <c r="M276" s="3034" t="s">
        <v>37451</v>
      </c>
      <c r="N276" s="3034" t="s">
        <v>37477</v>
      </c>
      <c r="O276" s="3034" t="s">
        <v>37483</v>
      </c>
      <c r="P276" s="3034" t="s">
        <v>37454</v>
      </c>
      <c r="Q276" s="3034" t="s">
        <v>37462</v>
      </c>
      <c r="R276" s="3034" t="s">
        <v>37456</v>
      </c>
      <c r="S276" s="3034"/>
      <c r="T276" s="3034" t="s">
        <v>37463</v>
      </c>
      <c r="U276" s="3034" t="s">
        <v>37464</v>
      </c>
      <c r="V276" s="3034" t="s">
        <v>38026</v>
      </c>
      <c r="W276" s="3034" t="s">
        <v>37879</v>
      </c>
      <c r="X276" s="3034" t="s">
        <v>37586</v>
      </c>
      <c r="Y276" s="3037" t="s">
        <v>37459</v>
      </c>
      <c r="Z276" s="3038"/>
      <c r="AA276" s="3038"/>
      <c r="AB276" s="3038"/>
      <c r="AC276" s="3038"/>
      <c r="AD276" s="3038"/>
      <c r="AE276" s="3038"/>
    </row>
    <row r="277" spans="1:31" s="3039" customFormat="1" ht="15">
      <c r="A277" s="3040">
        <v>45682.433322048615</v>
      </c>
      <c r="B277" s="3041" t="s">
        <v>36675</v>
      </c>
      <c r="C277" s="3041">
        <v>6150104</v>
      </c>
      <c r="D277" s="3041" t="s">
        <v>36675</v>
      </c>
      <c r="E277" s="3041" t="s">
        <v>37474</v>
      </c>
      <c r="F277" s="3041" t="s">
        <v>36676</v>
      </c>
      <c r="G277" s="3041" t="s">
        <v>36677</v>
      </c>
      <c r="H277" s="3042">
        <v>37393</v>
      </c>
      <c r="I277" s="3044" t="s">
        <v>36678</v>
      </c>
      <c r="J277" s="3041" t="s">
        <v>37368</v>
      </c>
      <c r="K277" s="3041" t="s">
        <v>38323</v>
      </c>
      <c r="L277" s="3045" t="s">
        <v>38324</v>
      </c>
      <c r="M277" s="3041" t="s">
        <v>37527</v>
      </c>
      <c r="N277" s="3041" t="s">
        <v>37477</v>
      </c>
      <c r="O277" s="3041" t="s">
        <v>37846</v>
      </c>
      <c r="P277" s="3041" t="s">
        <v>37454</v>
      </c>
      <c r="Q277" s="3041" t="s">
        <v>37462</v>
      </c>
      <c r="R277" s="3041" t="s">
        <v>37456</v>
      </c>
      <c r="S277" s="3041"/>
      <c r="T277" s="3041" t="s">
        <v>37479</v>
      </c>
      <c r="U277" s="3041" t="s">
        <v>37496</v>
      </c>
      <c r="V277" s="3041" t="s">
        <v>37539</v>
      </c>
      <c r="W277" s="3041" t="s">
        <v>37458</v>
      </c>
      <c r="X277" s="3041" t="s">
        <v>37458</v>
      </c>
      <c r="Y277" s="3043" t="s">
        <v>37459</v>
      </c>
      <c r="Z277" s="3038"/>
      <c r="AA277" s="3038"/>
      <c r="AB277" s="3038"/>
      <c r="AC277" s="3038"/>
      <c r="AD277" s="3038"/>
      <c r="AE277" s="3038"/>
    </row>
    <row r="278" spans="1:31" s="3039" customFormat="1" ht="15">
      <c r="A278" s="3033">
        <v>45682.441079039352</v>
      </c>
      <c r="B278" s="3034" t="s">
        <v>38325</v>
      </c>
      <c r="C278" s="3034">
        <v>2965137</v>
      </c>
      <c r="D278" s="3034" t="s">
        <v>36667</v>
      </c>
      <c r="E278" s="3034" t="s">
        <v>37474</v>
      </c>
      <c r="F278" s="3034" t="s">
        <v>36668</v>
      </c>
      <c r="G278" s="3034" t="s">
        <v>36669</v>
      </c>
      <c r="H278" s="3036">
        <v>31085</v>
      </c>
      <c r="I278" s="3035" t="s">
        <v>1850</v>
      </c>
      <c r="J278" s="3034" t="s">
        <v>37368</v>
      </c>
      <c r="K278" s="3034" t="s">
        <v>38326</v>
      </c>
      <c r="L278" s="3046" t="s">
        <v>38327</v>
      </c>
      <c r="M278" s="3034" t="s">
        <v>37451</v>
      </c>
      <c r="N278" s="3034" t="s">
        <v>37477</v>
      </c>
      <c r="O278" s="3034" t="s">
        <v>37628</v>
      </c>
      <c r="P278" s="3034" t="s">
        <v>37454</v>
      </c>
      <c r="Q278" s="3034" t="s">
        <v>37455</v>
      </c>
      <c r="R278" s="3034" t="s">
        <v>37456</v>
      </c>
      <c r="S278" s="3034"/>
      <c r="T278" s="3034" t="s">
        <v>37479</v>
      </c>
      <c r="U278" s="3034" t="s">
        <v>37464</v>
      </c>
      <c r="V278" s="3034" t="s">
        <v>38328</v>
      </c>
      <c r="W278" s="3034" t="s">
        <v>37458</v>
      </c>
      <c r="X278" s="3034" t="s">
        <v>37458</v>
      </c>
      <c r="Y278" s="3037" t="s">
        <v>37459</v>
      </c>
      <c r="Z278" s="3038"/>
      <c r="AA278" s="3038"/>
      <c r="AB278" s="3038"/>
      <c r="AC278" s="3038"/>
      <c r="AD278" s="3038"/>
      <c r="AE278" s="3038"/>
    </row>
    <row r="279" spans="1:31" s="3039" customFormat="1" ht="15">
      <c r="A279" s="3040">
        <v>45682.460415601847</v>
      </c>
      <c r="B279" s="3041" t="s">
        <v>35677</v>
      </c>
      <c r="C279" s="3041">
        <v>4636665</v>
      </c>
      <c r="D279" s="3041" t="s">
        <v>35677</v>
      </c>
      <c r="E279" s="3041" t="s">
        <v>37467</v>
      </c>
      <c r="F279" s="3041" t="s">
        <v>35678</v>
      </c>
      <c r="G279" s="3041" t="s">
        <v>35679</v>
      </c>
      <c r="H279" s="3042">
        <v>32121</v>
      </c>
      <c r="I279" s="3044" t="s">
        <v>35680</v>
      </c>
      <c r="J279" s="3041" t="s">
        <v>37375</v>
      </c>
      <c r="K279" s="3041" t="s">
        <v>38329</v>
      </c>
      <c r="L279" s="3045" t="s">
        <v>38637</v>
      </c>
      <c r="M279" s="3041" t="s">
        <v>37451</v>
      </c>
      <c r="N279" s="3041" t="s">
        <v>37477</v>
      </c>
      <c r="O279" s="3041" t="s">
        <v>37522</v>
      </c>
      <c r="P279" s="3041" t="s">
        <v>37454</v>
      </c>
      <c r="Q279" s="3041" t="s">
        <v>37462</v>
      </c>
      <c r="R279" s="3041" t="s">
        <v>37456</v>
      </c>
      <c r="S279" s="3041"/>
      <c r="T279" s="3041" t="s">
        <v>37463</v>
      </c>
      <c r="U279" s="3041" t="s">
        <v>37496</v>
      </c>
      <c r="V279" s="3041" t="s">
        <v>38330</v>
      </c>
      <c r="W279" s="3041" t="s">
        <v>37458</v>
      </c>
      <c r="X279" s="3041" t="s">
        <v>37458</v>
      </c>
      <c r="Y279" s="3043" t="s">
        <v>37459</v>
      </c>
      <c r="Z279" s="3038"/>
      <c r="AA279" s="3038"/>
      <c r="AB279" s="3038"/>
      <c r="AC279" s="3038"/>
      <c r="AD279" s="3038"/>
      <c r="AE279" s="3038"/>
    </row>
    <row r="280" spans="1:31" s="3039" customFormat="1" ht="15">
      <c r="A280" s="3033">
        <v>45682.470258379632</v>
      </c>
      <c r="B280" s="3034" t="s">
        <v>36687</v>
      </c>
      <c r="C280" s="3034">
        <v>5787093</v>
      </c>
      <c r="D280" s="3034" t="s">
        <v>36687</v>
      </c>
      <c r="E280" s="3034" t="s">
        <v>37474</v>
      </c>
      <c r="F280" s="3034" t="s">
        <v>36688</v>
      </c>
      <c r="G280" s="3034" t="s">
        <v>36689</v>
      </c>
      <c r="H280" s="3036">
        <v>38265</v>
      </c>
      <c r="I280" s="3035" t="s">
        <v>36690</v>
      </c>
      <c r="J280" s="3034" t="s">
        <v>37368</v>
      </c>
      <c r="K280" s="3034" t="s">
        <v>38331</v>
      </c>
      <c r="L280" s="3046" t="s">
        <v>38332</v>
      </c>
      <c r="M280" s="3034" t="s">
        <v>37552</v>
      </c>
      <c r="N280" s="3034" t="s">
        <v>37477</v>
      </c>
      <c r="O280" s="3034" t="s">
        <v>37697</v>
      </c>
      <c r="P280" s="3034" t="s">
        <v>37454</v>
      </c>
      <c r="Q280" s="3034" t="s">
        <v>37462</v>
      </c>
      <c r="R280" s="3034" t="s">
        <v>37456</v>
      </c>
      <c r="S280" s="3034"/>
      <c r="T280" s="3034" t="s">
        <v>37457</v>
      </c>
      <c r="U280" s="3034" t="s">
        <v>37464</v>
      </c>
      <c r="V280" s="3034" t="s">
        <v>38333</v>
      </c>
      <c r="W280" s="3034" t="s">
        <v>37458</v>
      </c>
      <c r="X280" s="3034" t="s">
        <v>37458</v>
      </c>
      <c r="Y280" s="3037" t="s">
        <v>37459</v>
      </c>
      <c r="Z280" s="3038"/>
      <c r="AA280" s="3038"/>
      <c r="AB280" s="3038"/>
      <c r="AC280" s="3038"/>
      <c r="AD280" s="3038"/>
      <c r="AE280" s="3038"/>
    </row>
    <row r="281" spans="1:31" s="3039" customFormat="1" ht="15">
      <c r="A281" s="3040">
        <v>45682.484693773149</v>
      </c>
      <c r="B281" s="3041" t="s">
        <v>36691</v>
      </c>
      <c r="C281" s="3041">
        <v>3408797</v>
      </c>
      <c r="D281" s="3041" t="s">
        <v>36691</v>
      </c>
      <c r="E281" s="3041" t="s">
        <v>37474</v>
      </c>
      <c r="F281" s="3041" t="s">
        <v>35479</v>
      </c>
      <c r="G281" s="3041" t="s">
        <v>36692</v>
      </c>
      <c r="H281" s="3042">
        <v>35183</v>
      </c>
      <c r="I281" s="3044" t="s">
        <v>36693</v>
      </c>
      <c r="J281" s="3041" t="s">
        <v>37368</v>
      </c>
      <c r="K281" s="3041" t="s">
        <v>37471</v>
      </c>
      <c r="L281" s="3045" t="s">
        <v>38334</v>
      </c>
      <c r="M281" s="3041" t="s">
        <v>37451</v>
      </c>
      <c r="N281" s="3041" t="s">
        <v>37477</v>
      </c>
      <c r="O281" s="3041" t="s">
        <v>37501</v>
      </c>
      <c r="P281" s="3041" t="s">
        <v>37454</v>
      </c>
      <c r="Q281" s="3041" t="s">
        <v>37462</v>
      </c>
      <c r="R281" s="3041" t="s">
        <v>37456</v>
      </c>
      <c r="S281" s="3041"/>
      <c r="T281" s="3041" t="s">
        <v>37463</v>
      </c>
      <c r="U281" s="3041" t="s">
        <v>37677</v>
      </c>
      <c r="V281" s="3041" t="s">
        <v>2320</v>
      </c>
      <c r="W281" s="3041" t="s">
        <v>37458</v>
      </c>
      <c r="X281" s="3041" t="s">
        <v>37458</v>
      </c>
      <c r="Y281" s="3043" t="s">
        <v>37459</v>
      </c>
      <c r="Z281" s="3038"/>
      <c r="AA281" s="3038"/>
      <c r="AB281" s="3038"/>
      <c r="AC281" s="3038"/>
      <c r="AD281" s="3038"/>
      <c r="AE281" s="3038"/>
    </row>
    <row r="282" spans="1:31" s="3039" customFormat="1" ht="15">
      <c r="A282" s="3033">
        <v>45682.504883368056</v>
      </c>
      <c r="B282" s="3034" t="s">
        <v>38335</v>
      </c>
      <c r="C282" s="3034">
        <v>1265768</v>
      </c>
      <c r="D282" s="3034" t="s">
        <v>36694</v>
      </c>
      <c r="E282" s="3034" t="s">
        <v>37474</v>
      </c>
      <c r="F282" s="3034" t="s">
        <v>36623</v>
      </c>
      <c r="G282" s="3034" t="s">
        <v>36695</v>
      </c>
      <c r="H282" s="3036">
        <v>29406</v>
      </c>
      <c r="I282" s="3035" t="s">
        <v>36696</v>
      </c>
      <c r="J282" s="3034" t="s">
        <v>37368</v>
      </c>
      <c r="K282" s="3034" t="s">
        <v>38336</v>
      </c>
      <c r="L282" s="3046" t="s">
        <v>38337</v>
      </c>
      <c r="M282" s="3034" t="s">
        <v>37451</v>
      </c>
      <c r="N282" s="3034" t="s">
        <v>37477</v>
      </c>
      <c r="O282" s="3034" t="s">
        <v>37498</v>
      </c>
      <c r="P282" s="3034" t="s">
        <v>37454</v>
      </c>
      <c r="Q282" s="3034" t="s">
        <v>37462</v>
      </c>
      <c r="R282" s="3034" t="s">
        <v>37456</v>
      </c>
      <c r="S282" s="3034"/>
      <c r="T282" s="3034" t="s">
        <v>37457</v>
      </c>
      <c r="U282" s="3034" t="s">
        <v>37496</v>
      </c>
      <c r="V282" s="3034" t="s">
        <v>37463</v>
      </c>
      <c r="W282" s="3034" t="s">
        <v>37458</v>
      </c>
      <c r="X282" s="3034" t="s">
        <v>37458</v>
      </c>
      <c r="Y282" s="3037" t="s">
        <v>37459</v>
      </c>
      <c r="Z282" s="3038"/>
      <c r="AA282" s="3038"/>
      <c r="AB282" s="3038"/>
      <c r="AC282" s="3038"/>
      <c r="AD282" s="3038"/>
      <c r="AE282" s="3038"/>
    </row>
    <row r="283" spans="1:31" s="3039" customFormat="1" ht="15">
      <c r="A283" s="3040">
        <v>45682.508176250005</v>
      </c>
      <c r="B283" s="3041" t="s">
        <v>38338</v>
      </c>
      <c r="C283" s="3044" t="s">
        <v>36679</v>
      </c>
      <c r="D283" s="3041" t="s">
        <v>36680</v>
      </c>
      <c r="E283" s="3041" t="s">
        <v>37474</v>
      </c>
      <c r="F283" s="3041" t="s">
        <v>35783</v>
      </c>
      <c r="G283" s="3041" t="s">
        <v>36681</v>
      </c>
      <c r="H283" s="3042">
        <v>28703</v>
      </c>
      <c r="I283" s="3044" t="s">
        <v>36682</v>
      </c>
      <c r="J283" s="3041" t="s">
        <v>37368</v>
      </c>
      <c r="K283" s="3041" t="s">
        <v>38339</v>
      </c>
      <c r="L283" s="3045" t="s">
        <v>38340</v>
      </c>
      <c r="M283" s="3041" t="s">
        <v>37451</v>
      </c>
      <c r="N283" s="3041" t="s">
        <v>37477</v>
      </c>
      <c r="O283" s="3041" t="s">
        <v>37749</v>
      </c>
      <c r="P283" s="3041" t="s">
        <v>37454</v>
      </c>
      <c r="Q283" s="3041" t="s">
        <v>37462</v>
      </c>
      <c r="R283" s="3041" t="s">
        <v>37456</v>
      </c>
      <c r="S283" s="3041"/>
      <c r="T283" s="3041" t="s">
        <v>37463</v>
      </c>
      <c r="U283" s="3041" t="s">
        <v>5279</v>
      </c>
      <c r="V283" s="3041" t="s">
        <v>1538</v>
      </c>
      <c r="W283" s="3041" t="s">
        <v>37458</v>
      </c>
      <c r="X283" s="3041" t="s">
        <v>37458</v>
      </c>
      <c r="Y283" s="3043" t="s">
        <v>37459</v>
      </c>
      <c r="Z283" s="3038"/>
      <c r="AA283" s="3038"/>
      <c r="AB283" s="3038"/>
      <c r="AC283" s="3038"/>
      <c r="AD283" s="3038"/>
      <c r="AE283" s="3038"/>
    </row>
    <row r="284" spans="1:31" s="3039" customFormat="1" ht="15">
      <c r="A284" s="3033">
        <v>45682.786398738426</v>
      </c>
      <c r="B284" s="3034" t="s">
        <v>38341</v>
      </c>
      <c r="C284" s="3034">
        <v>4807459</v>
      </c>
      <c r="D284" s="3034" t="s">
        <v>37094</v>
      </c>
      <c r="E284" s="3034" t="s">
        <v>37449</v>
      </c>
      <c r="F284" s="3034" t="s">
        <v>37095</v>
      </c>
      <c r="G284" s="3034" t="s">
        <v>37096</v>
      </c>
      <c r="H284" s="3036">
        <v>34589</v>
      </c>
      <c r="I284" s="3035" t="s">
        <v>37097</v>
      </c>
      <c r="J284" s="3034" t="s">
        <v>37375</v>
      </c>
      <c r="K284" s="3034" t="s">
        <v>38342</v>
      </c>
      <c r="L284" s="3046" t="s">
        <v>38343</v>
      </c>
      <c r="M284" s="3034" t="s">
        <v>37451</v>
      </c>
      <c r="N284" s="3034" t="s">
        <v>37477</v>
      </c>
      <c r="O284" s="3034" t="s">
        <v>37498</v>
      </c>
      <c r="P284" s="3034" t="s">
        <v>37454</v>
      </c>
      <c r="Q284" s="3034" t="s">
        <v>37462</v>
      </c>
      <c r="R284" s="3034" t="s">
        <v>37456</v>
      </c>
      <c r="S284" s="3034"/>
      <c r="T284" s="3034" t="s">
        <v>37463</v>
      </c>
      <c r="U284" s="3034" t="s">
        <v>37464</v>
      </c>
      <c r="V284" s="3034" t="s">
        <v>37585</v>
      </c>
      <c r="W284" s="3034" t="s">
        <v>37458</v>
      </c>
      <c r="X284" s="3034" t="s">
        <v>37458</v>
      </c>
      <c r="Y284" s="3037" t="s">
        <v>37459</v>
      </c>
      <c r="Z284" s="3038"/>
      <c r="AA284" s="3038"/>
      <c r="AB284" s="3038"/>
      <c r="AC284" s="3038"/>
      <c r="AD284" s="3038"/>
      <c r="AE284" s="3038"/>
    </row>
    <row r="285" spans="1:31" s="3039" customFormat="1" ht="15">
      <c r="A285" s="3040">
        <v>45682.8939430787</v>
      </c>
      <c r="B285" s="3041" t="s">
        <v>36701</v>
      </c>
      <c r="C285" s="3041">
        <v>5171485</v>
      </c>
      <c r="D285" s="3041" t="s">
        <v>36701</v>
      </c>
      <c r="E285" s="3041" t="s">
        <v>37474</v>
      </c>
      <c r="F285" s="3041" t="s">
        <v>36702</v>
      </c>
      <c r="G285" s="3041" t="s">
        <v>36703</v>
      </c>
      <c r="H285" s="3042">
        <v>36217</v>
      </c>
      <c r="I285" s="3044" t="s">
        <v>36704</v>
      </c>
      <c r="J285" s="3041" t="s">
        <v>37368</v>
      </c>
      <c r="K285" s="3041" t="s">
        <v>38344</v>
      </c>
      <c r="L285" s="3045" t="s">
        <v>38345</v>
      </c>
      <c r="M285" s="3041" t="s">
        <v>37451</v>
      </c>
      <c r="N285" s="3041" t="s">
        <v>37477</v>
      </c>
      <c r="O285" s="3041" t="s">
        <v>37628</v>
      </c>
      <c r="P285" s="3041" t="s">
        <v>37454</v>
      </c>
      <c r="Q285" s="3041" t="s">
        <v>37462</v>
      </c>
      <c r="R285" s="3041" t="s">
        <v>37456</v>
      </c>
      <c r="S285" s="3041"/>
      <c r="T285" s="3041" t="s">
        <v>37463</v>
      </c>
      <c r="U285" s="3041" t="s">
        <v>37496</v>
      </c>
      <c r="V285" s="3041" t="s">
        <v>37539</v>
      </c>
      <c r="W285" s="3041" t="s">
        <v>37458</v>
      </c>
      <c r="X285" s="3041" t="s">
        <v>37458</v>
      </c>
      <c r="Y285" s="3043" t="s">
        <v>37459</v>
      </c>
      <c r="Z285" s="3038"/>
      <c r="AA285" s="3038"/>
      <c r="AB285" s="3038"/>
      <c r="AC285" s="3038"/>
      <c r="AD285" s="3038"/>
      <c r="AE285" s="3038"/>
    </row>
    <row r="286" spans="1:31" s="3039" customFormat="1" ht="15">
      <c r="A286" s="3033">
        <v>45682.907935138894</v>
      </c>
      <c r="B286" s="3034" t="s">
        <v>38346</v>
      </c>
      <c r="C286" s="3034">
        <v>6406971</v>
      </c>
      <c r="D286" s="3034" t="s">
        <v>37269</v>
      </c>
      <c r="E286" s="3034" t="s">
        <v>37449</v>
      </c>
      <c r="F286" s="3034" t="s">
        <v>37267</v>
      </c>
      <c r="G286" s="3034" t="s">
        <v>37268</v>
      </c>
      <c r="H286" s="3036">
        <v>35707</v>
      </c>
      <c r="I286" s="3035" t="s">
        <v>37270</v>
      </c>
      <c r="J286" s="3034" t="s">
        <v>37375</v>
      </c>
      <c r="K286" s="3034" t="s">
        <v>38347</v>
      </c>
      <c r="L286" s="3046" t="s">
        <v>38348</v>
      </c>
      <c r="M286" s="3034" t="s">
        <v>37451</v>
      </c>
      <c r="N286" s="3034" t="s">
        <v>37452</v>
      </c>
      <c r="O286" s="3034" t="s">
        <v>38349</v>
      </c>
      <c r="P286" s="3034" t="s">
        <v>37529</v>
      </c>
      <c r="Q286" s="3034" t="s">
        <v>37455</v>
      </c>
      <c r="R286" s="3034" t="s">
        <v>37456</v>
      </c>
      <c r="S286" s="3034"/>
      <c r="T286" s="3034" t="s">
        <v>37463</v>
      </c>
      <c r="U286" s="3034" t="s">
        <v>37496</v>
      </c>
      <c r="V286" s="3034" t="s">
        <v>37463</v>
      </c>
      <c r="W286" s="3034" t="s">
        <v>37458</v>
      </c>
      <c r="X286" s="3034" t="s">
        <v>37458</v>
      </c>
      <c r="Y286" s="3037" t="s">
        <v>37459</v>
      </c>
      <c r="Z286" s="3038"/>
      <c r="AA286" s="3038"/>
      <c r="AB286" s="3038"/>
      <c r="AC286" s="3038"/>
      <c r="AD286" s="3038"/>
      <c r="AE286" s="3038"/>
    </row>
    <row r="287" spans="1:31" s="3039" customFormat="1" ht="15">
      <c r="A287" s="3040">
        <v>45682.938795717593</v>
      </c>
      <c r="B287" s="3041" t="s">
        <v>38350</v>
      </c>
      <c r="C287" s="3041">
        <v>1802099</v>
      </c>
      <c r="D287" s="3041" t="s">
        <v>37098</v>
      </c>
      <c r="E287" s="3041" t="s">
        <v>37467</v>
      </c>
      <c r="F287" s="3041" t="s">
        <v>36283</v>
      </c>
      <c r="G287" s="3041" t="s">
        <v>37099</v>
      </c>
      <c r="H287" s="3042">
        <v>31552</v>
      </c>
      <c r="I287" s="3044" t="s">
        <v>37100</v>
      </c>
      <c r="J287" s="3041" t="s">
        <v>37375</v>
      </c>
      <c r="K287" s="3041" t="s">
        <v>38351</v>
      </c>
      <c r="L287" s="3045" t="s">
        <v>38352</v>
      </c>
      <c r="M287" s="3041" t="s">
        <v>37451</v>
      </c>
      <c r="N287" s="3041" t="s">
        <v>37477</v>
      </c>
      <c r="O287" s="3041" t="s">
        <v>37628</v>
      </c>
      <c r="P287" s="3041" t="s">
        <v>37499</v>
      </c>
      <c r="Q287" s="3041" t="s">
        <v>37455</v>
      </c>
      <c r="R287" s="3041" t="s">
        <v>37456</v>
      </c>
      <c r="S287" s="3041"/>
      <c r="T287" s="3041" t="s">
        <v>37463</v>
      </c>
      <c r="U287" s="3041" t="s">
        <v>37464</v>
      </c>
      <c r="V287" s="3041" t="s">
        <v>38353</v>
      </c>
      <c r="W287" s="3041" t="s">
        <v>37458</v>
      </c>
      <c r="X287" s="3041" t="s">
        <v>37458</v>
      </c>
      <c r="Y287" s="3043" t="s">
        <v>37459</v>
      </c>
      <c r="Z287" s="3038"/>
      <c r="AA287" s="3038"/>
      <c r="AB287" s="3038"/>
      <c r="AC287" s="3038"/>
      <c r="AD287" s="3038"/>
      <c r="AE287" s="3038"/>
    </row>
    <row r="288" spans="1:31" s="3039" customFormat="1" ht="15">
      <c r="A288" s="3033">
        <v>45683.338866006947</v>
      </c>
      <c r="B288" s="3034" t="s">
        <v>36828</v>
      </c>
      <c r="C288" s="3034">
        <v>2923169</v>
      </c>
      <c r="D288" s="3034" t="s">
        <v>36828</v>
      </c>
      <c r="E288" s="3034" t="s">
        <v>37474</v>
      </c>
      <c r="F288" s="3034" t="s">
        <v>36829</v>
      </c>
      <c r="G288" s="3034" t="s">
        <v>36830</v>
      </c>
      <c r="H288" s="3036">
        <v>33069</v>
      </c>
      <c r="I288" s="3035" t="s">
        <v>36831</v>
      </c>
      <c r="J288" s="3034" t="s">
        <v>37368</v>
      </c>
      <c r="K288" s="3034" t="s">
        <v>38354</v>
      </c>
      <c r="L288" s="3046" t="s">
        <v>38355</v>
      </c>
      <c r="M288" s="3034" t="s">
        <v>37451</v>
      </c>
      <c r="N288" s="3034" t="s">
        <v>37477</v>
      </c>
      <c r="O288" s="3034" t="s">
        <v>37498</v>
      </c>
      <c r="P288" s="3034" t="s">
        <v>37454</v>
      </c>
      <c r="Q288" s="3034" t="s">
        <v>37455</v>
      </c>
      <c r="R288" s="3034" t="s">
        <v>37456</v>
      </c>
      <c r="S288" s="3034"/>
      <c r="T288" s="3034" t="s">
        <v>37463</v>
      </c>
      <c r="U288" s="3034" t="s">
        <v>37496</v>
      </c>
      <c r="V288" s="3035" t="s">
        <v>38356</v>
      </c>
      <c r="W288" s="3034" t="s">
        <v>37458</v>
      </c>
      <c r="X288" s="3034" t="s">
        <v>37458</v>
      </c>
      <c r="Y288" s="3037" t="s">
        <v>37459</v>
      </c>
      <c r="Z288" s="3038"/>
      <c r="AA288" s="3038"/>
      <c r="AB288" s="3038"/>
      <c r="AC288" s="3038"/>
      <c r="AD288" s="3038"/>
      <c r="AE288" s="3038"/>
    </row>
    <row r="289" spans="1:31" s="3039" customFormat="1" ht="15">
      <c r="A289" s="3040">
        <v>45683.402966921298</v>
      </c>
      <c r="B289" s="3041" t="s">
        <v>38357</v>
      </c>
      <c r="C289" s="3041">
        <v>2344898</v>
      </c>
      <c r="D289" s="3041" t="s">
        <v>36706</v>
      </c>
      <c r="E289" s="3041" t="s">
        <v>37449</v>
      </c>
      <c r="F289" s="3041" t="s">
        <v>36707</v>
      </c>
      <c r="G289" s="3041" t="s">
        <v>36708</v>
      </c>
      <c r="H289" s="3042">
        <v>30536</v>
      </c>
      <c r="I289" s="3044" t="s">
        <v>36709</v>
      </c>
      <c r="J289" s="3041" t="s">
        <v>37375</v>
      </c>
      <c r="K289" s="3041" t="s">
        <v>38358</v>
      </c>
      <c r="L289" s="3045" t="s">
        <v>38359</v>
      </c>
      <c r="M289" s="3041" t="s">
        <v>37451</v>
      </c>
      <c r="N289" s="3041" t="s">
        <v>37477</v>
      </c>
      <c r="O289" s="3041" t="s">
        <v>37671</v>
      </c>
      <c r="P289" s="3041" t="s">
        <v>37454</v>
      </c>
      <c r="Q289" s="3041" t="s">
        <v>37462</v>
      </c>
      <c r="R289" s="3041" t="s">
        <v>37456</v>
      </c>
      <c r="S289" s="3041"/>
      <c r="T289" s="3041" t="s">
        <v>37463</v>
      </c>
      <c r="U289" s="3041" t="s">
        <v>37464</v>
      </c>
      <c r="V289" s="3041" t="s">
        <v>37463</v>
      </c>
      <c r="W289" s="3041" t="s">
        <v>37458</v>
      </c>
      <c r="X289" s="3041" t="s">
        <v>37458</v>
      </c>
      <c r="Y289" s="3043" t="s">
        <v>37459</v>
      </c>
      <c r="Z289" s="3038"/>
      <c r="AA289" s="3038"/>
      <c r="AB289" s="3038"/>
      <c r="AC289" s="3038"/>
      <c r="AD289" s="3038"/>
      <c r="AE289" s="3038"/>
    </row>
    <row r="290" spans="1:31" s="3039" customFormat="1" ht="15">
      <c r="A290" s="3033">
        <v>45683.457534166664</v>
      </c>
      <c r="B290" s="3034" t="s">
        <v>36683</v>
      </c>
      <c r="C290" s="3034">
        <v>2000661</v>
      </c>
      <c r="D290" s="3034" t="s">
        <v>36683</v>
      </c>
      <c r="E290" s="3034" t="s">
        <v>37467</v>
      </c>
      <c r="F290" s="3034" t="s">
        <v>36684</v>
      </c>
      <c r="G290" s="3034" t="s">
        <v>36685</v>
      </c>
      <c r="H290" s="3036">
        <v>28628</v>
      </c>
      <c r="I290" s="3035" t="s">
        <v>36686</v>
      </c>
      <c r="J290" s="3034" t="s">
        <v>37375</v>
      </c>
      <c r="K290" s="3034" t="s">
        <v>38360</v>
      </c>
      <c r="L290" s="3046" t="s">
        <v>38361</v>
      </c>
      <c r="M290" s="3034" t="s">
        <v>37451</v>
      </c>
      <c r="N290" s="3034" t="s">
        <v>37477</v>
      </c>
      <c r="O290" s="3034" t="s">
        <v>37522</v>
      </c>
      <c r="P290" s="3034" t="s">
        <v>37454</v>
      </c>
      <c r="Q290" s="3034" t="s">
        <v>37462</v>
      </c>
      <c r="R290" s="3034" t="s">
        <v>37456</v>
      </c>
      <c r="S290" s="3034"/>
      <c r="T290" s="3034" t="s">
        <v>37457</v>
      </c>
      <c r="U290" s="3034" t="s">
        <v>37464</v>
      </c>
      <c r="V290" s="3034" t="s">
        <v>35956</v>
      </c>
      <c r="W290" s="3034" t="s">
        <v>37458</v>
      </c>
      <c r="X290" s="3034" t="s">
        <v>37458</v>
      </c>
      <c r="Y290" s="3037" t="s">
        <v>37459</v>
      </c>
      <c r="Z290" s="3038"/>
      <c r="AA290" s="3038"/>
      <c r="AB290" s="3038"/>
      <c r="AC290" s="3038"/>
      <c r="AD290" s="3038"/>
      <c r="AE290" s="3038"/>
    </row>
    <row r="291" spans="1:31" s="3039" customFormat="1" ht="15">
      <c r="A291" s="3040">
        <v>45683.83601407407</v>
      </c>
      <c r="B291" s="3041" t="s">
        <v>36832</v>
      </c>
      <c r="C291" s="3041">
        <v>5732309</v>
      </c>
      <c r="D291" s="3041" t="s">
        <v>36832</v>
      </c>
      <c r="E291" s="3041" t="s">
        <v>37449</v>
      </c>
      <c r="F291" s="3041" t="s">
        <v>36833</v>
      </c>
      <c r="G291" s="3041" t="s">
        <v>36834</v>
      </c>
      <c r="H291" s="3042">
        <v>37391</v>
      </c>
      <c r="I291" s="3044" t="s">
        <v>36835</v>
      </c>
      <c r="J291" s="3041" t="s">
        <v>37375</v>
      </c>
      <c r="K291" s="3041" t="s">
        <v>38362</v>
      </c>
      <c r="L291" s="3045" t="s">
        <v>38363</v>
      </c>
      <c r="M291" s="3041" t="s">
        <v>37527</v>
      </c>
      <c r="N291" s="3041" t="s">
        <v>37477</v>
      </c>
      <c r="O291" s="3041" t="s">
        <v>37487</v>
      </c>
      <c r="P291" s="3041" t="s">
        <v>37454</v>
      </c>
      <c r="Q291" s="3041" t="s">
        <v>37455</v>
      </c>
      <c r="R291" s="3041" t="s">
        <v>37456</v>
      </c>
      <c r="S291" s="3041"/>
      <c r="T291" s="3041" t="s">
        <v>37463</v>
      </c>
      <c r="U291" s="3041" t="s">
        <v>37464</v>
      </c>
      <c r="V291" s="3041" t="s">
        <v>38364</v>
      </c>
      <c r="W291" s="3041" t="s">
        <v>37458</v>
      </c>
      <c r="X291" s="3041" t="s">
        <v>37458</v>
      </c>
      <c r="Y291" s="3043" t="s">
        <v>37459</v>
      </c>
      <c r="Z291" s="3038"/>
      <c r="AA291" s="3038"/>
      <c r="AB291" s="3038"/>
      <c r="AC291" s="3038"/>
      <c r="AD291" s="3038"/>
      <c r="AE291" s="3038"/>
    </row>
    <row r="292" spans="1:31" s="3039" customFormat="1" ht="15">
      <c r="A292" s="3033">
        <v>45683.897519386577</v>
      </c>
      <c r="B292" s="3034" t="s">
        <v>36715</v>
      </c>
      <c r="C292" s="3034">
        <v>6144156</v>
      </c>
      <c r="D292" s="3034" t="s">
        <v>36715</v>
      </c>
      <c r="E292" s="3034" t="s">
        <v>37467</v>
      </c>
      <c r="F292" s="3034" t="s">
        <v>36312</v>
      </c>
      <c r="G292" s="3034" t="s">
        <v>36716</v>
      </c>
      <c r="H292" s="3036">
        <v>35592</v>
      </c>
      <c r="I292" s="3035" t="s">
        <v>36717</v>
      </c>
      <c r="J292" s="3034" t="s">
        <v>37375</v>
      </c>
      <c r="K292" s="3034" t="s">
        <v>38365</v>
      </c>
      <c r="L292" s="3046" t="s">
        <v>38366</v>
      </c>
      <c r="M292" s="3034" t="s">
        <v>37451</v>
      </c>
      <c r="N292" s="3034" t="s">
        <v>37477</v>
      </c>
      <c r="O292" s="3034" t="s">
        <v>38367</v>
      </c>
      <c r="P292" s="3034" t="s">
        <v>37454</v>
      </c>
      <c r="Q292" s="3034" t="s">
        <v>37462</v>
      </c>
      <c r="R292" s="3034" t="s">
        <v>37456</v>
      </c>
      <c r="S292" s="3034"/>
      <c r="T292" s="3034" t="s">
        <v>37479</v>
      </c>
      <c r="U292" s="3034" t="s">
        <v>37496</v>
      </c>
      <c r="V292" s="3034" t="s">
        <v>38368</v>
      </c>
      <c r="W292" s="3034" t="s">
        <v>37458</v>
      </c>
      <c r="X292" s="3034" t="s">
        <v>37458</v>
      </c>
      <c r="Y292" s="3037" t="s">
        <v>37459</v>
      </c>
      <c r="Z292" s="3038"/>
      <c r="AA292" s="3038"/>
      <c r="AB292" s="3038"/>
      <c r="AC292" s="3038"/>
      <c r="AD292" s="3038"/>
      <c r="AE292" s="3038"/>
    </row>
    <row r="293" spans="1:31" s="3039" customFormat="1" ht="15">
      <c r="A293" s="3040">
        <v>45684.417133009258</v>
      </c>
      <c r="B293" s="3041" t="s">
        <v>38369</v>
      </c>
      <c r="C293" s="3041">
        <v>5529165</v>
      </c>
      <c r="D293" s="3041" t="s">
        <v>36721</v>
      </c>
      <c r="E293" s="3041" t="s">
        <v>37467</v>
      </c>
      <c r="F293" s="3041" t="s">
        <v>36722</v>
      </c>
      <c r="G293" s="3041" t="s">
        <v>36723</v>
      </c>
      <c r="H293" s="3042">
        <v>35007</v>
      </c>
      <c r="I293" s="3044" t="s">
        <v>36724</v>
      </c>
      <c r="J293" s="3041" t="s">
        <v>37375</v>
      </c>
      <c r="K293" s="3041" t="s">
        <v>38370</v>
      </c>
      <c r="L293" s="3045" t="s">
        <v>38371</v>
      </c>
      <c r="M293" s="3041" t="s">
        <v>37451</v>
      </c>
      <c r="N293" s="3041" t="s">
        <v>37477</v>
      </c>
      <c r="O293" s="3041" t="s">
        <v>37492</v>
      </c>
      <c r="P293" s="3041" t="s">
        <v>37454</v>
      </c>
      <c r="Q293" s="3041" t="s">
        <v>37462</v>
      </c>
      <c r="R293" s="3041" t="s">
        <v>37456</v>
      </c>
      <c r="S293" s="3041"/>
      <c r="T293" s="3041" t="s">
        <v>37479</v>
      </c>
      <c r="U293" s="3041" t="s">
        <v>37677</v>
      </c>
      <c r="V293" s="3041" t="s">
        <v>1538</v>
      </c>
      <c r="W293" s="3041" t="s">
        <v>37458</v>
      </c>
      <c r="X293" s="3041" t="s">
        <v>37458</v>
      </c>
      <c r="Y293" s="3043" t="s">
        <v>37459</v>
      </c>
      <c r="Z293" s="3038"/>
      <c r="AA293" s="3038"/>
      <c r="AB293" s="3038"/>
      <c r="AC293" s="3038"/>
      <c r="AD293" s="3038"/>
      <c r="AE293" s="3038"/>
    </row>
    <row r="294" spans="1:31" s="3039" customFormat="1" ht="15">
      <c r="A294" s="3033">
        <v>45684.533958692133</v>
      </c>
      <c r="B294" s="3034" t="s">
        <v>36730</v>
      </c>
      <c r="C294" s="3034">
        <v>6175458</v>
      </c>
      <c r="D294" s="3034" t="s">
        <v>36730</v>
      </c>
      <c r="E294" s="3034" t="s">
        <v>37449</v>
      </c>
      <c r="F294" s="3034" t="s">
        <v>36731</v>
      </c>
      <c r="G294" s="3034" t="s">
        <v>36085</v>
      </c>
      <c r="H294" s="3036">
        <v>37182</v>
      </c>
      <c r="I294" s="3035" t="s">
        <v>36732</v>
      </c>
      <c r="J294" s="3034" t="s">
        <v>37375</v>
      </c>
      <c r="K294" s="3034" t="s">
        <v>38372</v>
      </c>
      <c r="L294" s="3046" t="s">
        <v>38373</v>
      </c>
      <c r="M294" s="3034" t="s">
        <v>37451</v>
      </c>
      <c r="N294" s="3034" t="s">
        <v>37477</v>
      </c>
      <c r="O294" s="3034" t="s">
        <v>37697</v>
      </c>
      <c r="P294" s="3034" t="s">
        <v>37454</v>
      </c>
      <c r="Q294" s="3034" t="s">
        <v>37462</v>
      </c>
      <c r="R294" s="3034" t="s">
        <v>37456</v>
      </c>
      <c r="S294" s="3034"/>
      <c r="T294" s="3034" t="s">
        <v>37457</v>
      </c>
      <c r="U294" s="3034" t="s">
        <v>37464</v>
      </c>
      <c r="V294" s="3034" t="s">
        <v>38374</v>
      </c>
      <c r="W294" s="3034" t="s">
        <v>37458</v>
      </c>
      <c r="X294" s="3034" t="s">
        <v>37458</v>
      </c>
      <c r="Y294" s="3037" t="s">
        <v>37459</v>
      </c>
      <c r="Z294" s="3038"/>
      <c r="AA294" s="3038"/>
      <c r="AB294" s="3038"/>
      <c r="AC294" s="3038"/>
      <c r="AD294" s="3038"/>
      <c r="AE294" s="3038"/>
    </row>
    <row r="295" spans="1:31" s="3039" customFormat="1" ht="15">
      <c r="A295" s="3040">
        <v>45684.580605532406</v>
      </c>
      <c r="B295" s="3041" t="s">
        <v>37101</v>
      </c>
      <c r="C295" s="3041">
        <v>6023638</v>
      </c>
      <c r="D295" s="3041" t="s">
        <v>37101</v>
      </c>
      <c r="E295" s="3041" t="s">
        <v>37449</v>
      </c>
      <c r="F295" s="3041" t="s">
        <v>37102</v>
      </c>
      <c r="G295" s="3041" t="s">
        <v>37103</v>
      </c>
      <c r="H295" s="3042">
        <v>35539</v>
      </c>
      <c r="I295" s="3044" t="s">
        <v>37104</v>
      </c>
      <c r="J295" s="3041" t="s">
        <v>37375</v>
      </c>
      <c r="K295" s="3041" t="s">
        <v>38375</v>
      </c>
      <c r="L295" s="3045" t="s">
        <v>38376</v>
      </c>
      <c r="M295" s="3041" t="s">
        <v>37451</v>
      </c>
      <c r="N295" s="3041" t="s">
        <v>37452</v>
      </c>
      <c r="O295" s="3041" t="s">
        <v>37538</v>
      </c>
      <c r="P295" s="3041" t="s">
        <v>37454</v>
      </c>
      <c r="Q295" s="3041" t="s">
        <v>37462</v>
      </c>
      <c r="R295" s="3041" t="s">
        <v>37456</v>
      </c>
      <c r="S295" s="3041"/>
      <c r="T295" s="3041" t="s">
        <v>37457</v>
      </c>
      <c r="U295" s="3041" t="s">
        <v>37464</v>
      </c>
      <c r="V295" s="3041" t="s">
        <v>38377</v>
      </c>
      <c r="W295" s="3041" t="s">
        <v>37458</v>
      </c>
      <c r="X295" s="3041" t="s">
        <v>37458</v>
      </c>
      <c r="Y295" s="3043" t="s">
        <v>37459</v>
      </c>
      <c r="Z295" s="3038"/>
      <c r="AA295" s="3038"/>
      <c r="AB295" s="3038"/>
      <c r="AC295" s="3038"/>
      <c r="AD295" s="3038"/>
      <c r="AE295" s="3038"/>
    </row>
    <row r="296" spans="1:31" s="3039" customFormat="1" ht="15">
      <c r="A296" s="3033">
        <v>45684.876082546296</v>
      </c>
      <c r="B296" s="3034" t="s">
        <v>36822</v>
      </c>
      <c r="C296" s="3034">
        <v>2013089</v>
      </c>
      <c r="D296" s="3034" t="s">
        <v>36822</v>
      </c>
      <c r="E296" s="3034" t="s">
        <v>37467</v>
      </c>
      <c r="F296" s="3034" t="s">
        <v>36823</v>
      </c>
      <c r="G296" s="3034" t="s">
        <v>36824</v>
      </c>
      <c r="H296" s="3036">
        <v>30868</v>
      </c>
      <c r="I296" s="3034" t="s">
        <v>36825</v>
      </c>
      <c r="J296" s="3034" t="s">
        <v>37375</v>
      </c>
      <c r="K296" s="3034" t="s">
        <v>36822</v>
      </c>
      <c r="L296" s="3046" t="s">
        <v>38378</v>
      </c>
      <c r="M296" s="3034" t="s">
        <v>37451</v>
      </c>
      <c r="N296" s="3034" t="s">
        <v>37452</v>
      </c>
      <c r="O296" s="3034" t="s">
        <v>37810</v>
      </c>
      <c r="P296" s="3034" t="s">
        <v>37454</v>
      </c>
      <c r="Q296" s="3034" t="s">
        <v>37455</v>
      </c>
      <c r="R296" s="3034" t="s">
        <v>37456</v>
      </c>
      <c r="S296" s="3034"/>
      <c r="T296" s="3034" t="s">
        <v>37479</v>
      </c>
      <c r="U296" s="3034" t="s">
        <v>37464</v>
      </c>
      <c r="V296" s="3034" t="s">
        <v>38379</v>
      </c>
      <c r="W296" s="3034" t="s">
        <v>37458</v>
      </c>
      <c r="X296" s="3034" t="s">
        <v>37586</v>
      </c>
      <c r="Y296" s="3037" t="s">
        <v>37459</v>
      </c>
      <c r="Z296" s="3038"/>
      <c r="AA296" s="3038"/>
      <c r="AB296" s="3038"/>
      <c r="AC296" s="3038"/>
      <c r="AD296" s="3038"/>
      <c r="AE296" s="3038"/>
    </row>
    <row r="297" spans="1:31" s="3039" customFormat="1" ht="15">
      <c r="A297" s="3040">
        <v>45685.380402037037</v>
      </c>
      <c r="B297" s="3041" t="s">
        <v>36746</v>
      </c>
      <c r="C297" s="3041">
        <v>4262707</v>
      </c>
      <c r="D297" s="3041" t="s">
        <v>36746</v>
      </c>
      <c r="E297" s="3041" t="s">
        <v>37449</v>
      </c>
      <c r="F297" s="3041" t="s">
        <v>36747</v>
      </c>
      <c r="G297" s="3041" t="s">
        <v>35726</v>
      </c>
      <c r="H297" s="3042">
        <v>36339</v>
      </c>
      <c r="I297" s="3044" t="s">
        <v>36748</v>
      </c>
      <c r="J297" s="3041" t="s">
        <v>37375</v>
      </c>
      <c r="K297" s="3041" t="s">
        <v>38380</v>
      </c>
      <c r="L297" s="3045" t="s">
        <v>38638</v>
      </c>
      <c r="M297" s="3041" t="s">
        <v>37451</v>
      </c>
      <c r="N297" s="3041" t="s">
        <v>37452</v>
      </c>
      <c r="O297" s="3041" t="s">
        <v>37508</v>
      </c>
      <c r="P297" s="3041" t="s">
        <v>37454</v>
      </c>
      <c r="Q297" s="3041" t="s">
        <v>37462</v>
      </c>
      <c r="R297" s="3041" t="s">
        <v>37456</v>
      </c>
      <c r="S297" s="3041"/>
      <c r="T297" s="3041" t="s">
        <v>37463</v>
      </c>
      <c r="U297" s="3041" t="s">
        <v>37677</v>
      </c>
      <c r="V297" s="3041" t="s">
        <v>37629</v>
      </c>
      <c r="W297" s="3041" t="s">
        <v>37458</v>
      </c>
      <c r="X297" s="3041" t="s">
        <v>37458</v>
      </c>
      <c r="Y297" s="3043" t="s">
        <v>37459</v>
      </c>
      <c r="Z297" s="3038"/>
      <c r="AA297" s="3038"/>
      <c r="AB297" s="3038"/>
      <c r="AC297" s="3038"/>
      <c r="AD297" s="3038"/>
      <c r="AE297" s="3038"/>
    </row>
    <row r="298" spans="1:31" s="3039" customFormat="1" ht="15">
      <c r="A298" s="3033">
        <v>45685.462635787037</v>
      </c>
      <c r="B298" s="3034" t="s">
        <v>36749</v>
      </c>
      <c r="C298" s="3034">
        <v>6060386</v>
      </c>
      <c r="D298" s="3034" t="s">
        <v>36749</v>
      </c>
      <c r="E298" s="3034" t="s">
        <v>37449</v>
      </c>
      <c r="F298" s="3034" t="s">
        <v>36750</v>
      </c>
      <c r="G298" s="3034" t="s">
        <v>36751</v>
      </c>
      <c r="H298" s="3036">
        <v>36258</v>
      </c>
      <c r="I298" s="3035" t="s">
        <v>36752</v>
      </c>
      <c r="J298" s="3034" t="s">
        <v>37375</v>
      </c>
      <c r="K298" s="3034" t="s">
        <v>38381</v>
      </c>
      <c r="L298" s="3046" t="s">
        <v>38382</v>
      </c>
      <c r="M298" s="3034" t="s">
        <v>37451</v>
      </c>
      <c r="N298" s="3034" t="s">
        <v>37477</v>
      </c>
      <c r="O298" s="3034" t="s">
        <v>37547</v>
      </c>
      <c r="P298" s="3034" t="s">
        <v>37454</v>
      </c>
      <c r="Q298" s="3034" t="s">
        <v>37462</v>
      </c>
      <c r="R298" s="3034" t="s">
        <v>37456</v>
      </c>
      <c r="S298" s="3034"/>
      <c r="T298" s="3034" t="s">
        <v>37457</v>
      </c>
      <c r="U298" s="3034" t="s">
        <v>37496</v>
      </c>
      <c r="V298" s="3034" t="s">
        <v>37488</v>
      </c>
      <c r="W298" s="3034" t="s">
        <v>37458</v>
      </c>
      <c r="X298" s="3034" t="s">
        <v>37458</v>
      </c>
      <c r="Y298" s="3037" t="s">
        <v>37459</v>
      </c>
      <c r="Z298" s="3038"/>
      <c r="AA298" s="3038"/>
      <c r="AB298" s="3038"/>
      <c r="AC298" s="3038"/>
      <c r="AD298" s="3038"/>
      <c r="AE298" s="3038"/>
    </row>
    <row r="299" spans="1:31" s="3039" customFormat="1" ht="15">
      <c r="A299" s="3040">
        <v>45685.479644664352</v>
      </c>
      <c r="B299" s="3041" t="s">
        <v>36742</v>
      </c>
      <c r="C299" s="3041">
        <v>6275671</v>
      </c>
      <c r="D299" s="3041" t="s">
        <v>36742</v>
      </c>
      <c r="E299" s="3041" t="s">
        <v>37474</v>
      </c>
      <c r="F299" s="3041" t="s">
        <v>36743</v>
      </c>
      <c r="G299" s="3041" t="s">
        <v>36744</v>
      </c>
      <c r="H299" s="3042">
        <v>37925</v>
      </c>
      <c r="I299" s="3044" t="s">
        <v>36745</v>
      </c>
      <c r="J299" s="3041" t="s">
        <v>37368</v>
      </c>
      <c r="K299" s="3041" t="s">
        <v>38383</v>
      </c>
      <c r="L299" s="3045" t="s">
        <v>38384</v>
      </c>
      <c r="M299" s="3041" t="s">
        <v>37527</v>
      </c>
      <c r="N299" s="3041" t="s">
        <v>37452</v>
      </c>
      <c r="O299" s="3041" t="s">
        <v>38385</v>
      </c>
      <c r="P299" s="3041" t="s">
        <v>37454</v>
      </c>
      <c r="Q299" s="3041" t="s">
        <v>37462</v>
      </c>
      <c r="R299" s="3041" t="s">
        <v>37456</v>
      </c>
      <c r="S299" s="3041"/>
      <c r="T299" s="3041" t="s">
        <v>37463</v>
      </c>
      <c r="U299" s="3041" t="s">
        <v>5279</v>
      </c>
      <c r="V299" s="3041" t="s">
        <v>38386</v>
      </c>
      <c r="W299" s="3041" t="s">
        <v>37458</v>
      </c>
      <c r="X299" s="3041" t="s">
        <v>37458</v>
      </c>
      <c r="Y299" s="3043" t="s">
        <v>37459</v>
      </c>
      <c r="Z299" s="3038"/>
      <c r="AA299" s="3038"/>
      <c r="AB299" s="3038"/>
      <c r="AC299" s="3038"/>
      <c r="AD299" s="3038"/>
      <c r="AE299" s="3038"/>
    </row>
    <row r="300" spans="1:31" s="3039" customFormat="1" ht="15">
      <c r="A300" s="3033">
        <v>45685.517701874996</v>
      </c>
      <c r="B300" s="3034" t="s">
        <v>38387</v>
      </c>
      <c r="C300" s="3034">
        <v>6326982</v>
      </c>
      <c r="D300" s="3034" t="s">
        <v>36737</v>
      </c>
      <c r="E300" s="3034" t="s">
        <v>37474</v>
      </c>
      <c r="F300" s="3034" t="s">
        <v>36738</v>
      </c>
      <c r="G300" s="3034" t="s">
        <v>36739</v>
      </c>
      <c r="H300" s="3036">
        <v>33352</v>
      </c>
      <c r="I300" s="3034" t="s">
        <v>36740</v>
      </c>
      <c r="J300" s="3034" t="s">
        <v>37368</v>
      </c>
      <c r="K300" s="3034" t="s">
        <v>38388</v>
      </c>
      <c r="L300" s="3046" t="s">
        <v>38389</v>
      </c>
      <c r="M300" s="3034" t="s">
        <v>37451</v>
      </c>
      <c r="N300" s="3034" t="s">
        <v>37452</v>
      </c>
      <c r="O300" s="3034" t="s">
        <v>37483</v>
      </c>
      <c r="P300" s="3034" t="s">
        <v>37454</v>
      </c>
      <c r="Q300" s="3034" t="s">
        <v>37462</v>
      </c>
      <c r="R300" s="3034" t="s">
        <v>37456</v>
      </c>
      <c r="S300" s="3034"/>
      <c r="T300" s="3034" t="s">
        <v>37457</v>
      </c>
      <c r="U300" s="3034" t="s">
        <v>37496</v>
      </c>
      <c r="V300" s="3034" t="s">
        <v>38390</v>
      </c>
      <c r="W300" s="3034" t="s">
        <v>37458</v>
      </c>
      <c r="X300" s="3034" t="s">
        <v>37458</v>
      </c>
      <c r="Y300" s="3037" t="s">
        <v>37459</v>
      </c>
      <c r="Z300" s="3038"/>
      <c r="AA300" s="3038"/>
      <c r="AB300" s="3038"/>
      <c r="AC300" s="3038"/>
      <c r="AD300" s="3038"/>
      <c r="AE300" s="3038"/>
    </row>
    <row r="301" spans="1:31" s="3039" customFormat="1" ht="15">
      <c r="A301" s="3040">
        <v>45685.620559722222</v>
      </c>
      <c r="B301" s="3041" t="s">
        <v>38391</v>
      </c>
      <c r="C301" s="3041">
        <v>4847717</v>
      </c>
      <c r="D301" s="3041" t="s">
        <v>37105</v>
      </c>
      <c r="E301" s="3041" t="s">
        <v>37474</v>
      </c>
      <c r="F301" s="3041" t="s">
        <v>37106</v>
      </c>
      <c r="G301" s="3041" t="s">
        <v>37107</v>
      </c>
      <c r="H301" s="3042">
        <v>36226</v>
      </c>
      <c r="I301" s="3041" t="s">
        <v>37108</v>
      </c>
      <c r="J301" s="3041" t="s">
        <v>37368</v>
      </c>
      <c r="K301" s="3041" t="s">
        <v>38392</v>
      </c>
      <c r="L301" s="3045" t="s">
        <v>38393</v>
      </c>
      <c r="M301" s="3041" t="s">
        <v>37527</v>
      </c>
      <c r="N301" s="3041" t="s">
        <v>37477</v>
      </c>
      <c r="O301" s="3041" t="s">
        <v>37498</v>
      </c>
      <c r="P301" s="3041" t="s">
        <v>37454</v>
      </c>
      <c r="Q301" s="3041" t="s">
        <v>37455</v>
      </c>
      <c r="R301" s="3041" t="s">
        <v>37456</v>
      </c>
      <c r="S301" s="3041"/>
      <c r="T301" s="3041" t="s">
        <v>37463</v>
      </c>
      <c r="U301" s="3041" t="s">
        <v>37677</v>
      </c>
      <c r="V301" s="3041" t="s">
        <v>38394</v>
      </c>
      <c r="W301" s="3041" t="s">
        <v>37458</v>
      </c>
      <c r="X301" s="3041" t="s">
        <v>37458</v>
      </c>
      <c r="Y301" s="3043" t="s">
        <v>37459</v>
      </c>
      <c r="Z301" s="3038"/>
      <c r="AA301" s="3038"/>
      <c r="AB301" s="3038"/>
      <c r="AC301" s="3038"/>
      <c r="AD301" s="3038"/>
      <c r="AE301" s="3038"/>
    </row>
    <row r="302" spans="1:31" s="3039" customFormat="1" ht="15">
      <c r="A302" s="3033">
        <v>45685.626963564813</v>
      </c>
      <c r="B302" s="3034" t="s">
        <v>38391</v>
      </c>
      <c r="C302" s="3034">
        <v>4847717</v>
      </c>
      <c r="D302" s="3034" t="s">
        <v>37105</v>
      </c>
      <c r="E302" s="3034" t="s">
        <v>37474</v>
      </c>
      <c r="F302" s="3034" t="s">
        <v>37106</v>
      </c>
      <c r="G302" s="3034" t="s">
        <v>37107</v>
      </c>
      <c r="H302" s="3036">
        <v>36226</v>
      </c>
      <c r="I302" s="3034" t="s">
        <v>37108</v>
      </c>
      <c r="J302" s="3034" t="s">
        <v>37368</v>
      </c>
      <c r="K302" s="3034" t="s">
        <v>38392</v>
      </c>
      <c r="L302" s="3046" t="s">
        <v>38395</v>
      </c>
      <c r="M302" s="3034" t="s">
        <v>37527</v>
      </c>
      <c r="N302" s="3034" t="s">
        <v>37477</v>
      </c>
      <c r="O302" s="3034" t="s">
        <v>37498</v>
      </c>
      <c r="P302" s="3034" t="s">
        <v>37499</v>
      </c>
      <c r="Q302" s="3034" t="s">
        <v>37455</v>
      </c>
      <c r="R302" s="3034" t="s">
        <v>37456</v>
      </c>
      <c r="S302" s="3034"/>
      <c r="T302" s="3034" t="s">
        <v>37463</v>
      </c>
      <c r="U302" s="3034" t="s">
        <v>37677</v>
      </c>
      <c r="V302" s="3034" t="s">
        <v>38394</v>
      </c>
      <c r="W302" s="3034" t="s">
        <v>37458</v>
      </c>
      <c r="X302" s="3034" t="s">
        <v>37458</v>
      </c>
      <c r="Y302" s="3037" t="s">
        <v>37459</v>
      </c>
      <c r="Z302" s="3038"/>
      <c r="AA302" s="3038"/>
      <c r="AB302" s="3038"/>
      <c r="AC302" s="3038"/>
      <c r="AD302" s="3038"/>
      <c r="AE302" s="3038"/>
    </row>
    <row r="303" spans="1:31" s="3039" customFormat="1" ht="15">
      <c r="A303" s="3040">
        <v>45685.816995231478</v>
      </c>
      <c r="B303" s="3041" t="s">
        <v>2300</v>
      </c>
      <c r="C303" s="3041">
        <v>2001215</v>
      </c>
      <c r="D303" s="3041" t="s">
        <v>2300</v>
      </c>
      <c r="E303" s="3041" t="s">
        <v>37474</v>
      </c>
      <c r="F303" s="3041" t="s">
        <v>142</v>
      </c>
      <c r="G303" s="3041" t="s">
        <v>2223</v>
      </c>
      <c r="H303" s="3042">
        <v>31614</v>
      </c>
      <c r="I303" s="3044" t="s">
        <v>2299</v>
      </c>
      <c r="J303" s="3041" t="s">
        <v>37368</v>
      </c>
      <c r="K303" s="3041" t="s">
        <v>38396</v>
      </c>
      <c r="L303" s="3045" t="s">
        <v>38397</v>
      </c>
      <c r="M303" s="3041" t="s">
        <v>37451</v>
      </c>
      <c r="N303" s="3041" t="s">
        <v>37477</v>
      </c>
      <c r="O303" s="3041" t="s">
        <v>38398</v>
      </c>
      <c r="P303" s="3041" t="s">
        <v>37454</v>
      </c>
      <c r="Q303" s="3041" t="s">
        <v>37462</v>
      </c>
      <c r="R303" s="3041" t="s">
        <v>37456</v>
      </c>
      <c r="S303" s="3041"/>
      <c r="T303" s="3041" t="s">
        <v>37463</v>
      </c>
      <c r="U303" s="3041" t="s">
        <v>37496</v>
      </c>
      <c r="V303" s="3041" t="s">
        <v>37539</v>
      </c>
      <c r="W303" s="3041" t="s">
        <v>37458</v>
      </c>
      <c r="X303" s="3041" t="s">
        <v>37458</v>
      </c>
      <c r="Y303" s="3043" t="s">
        <v>37459</v>
      </c>
      <c r="Z303" s="3038"/>
      <c r="AA303" s="3038"/>
      <c r="AB303" s="3038"/>
      <c r="AC303" s="3038"/>
      <c r="AD303" s="3038"/>
      <c r="AE303" s="3038"/>
    </row>
    <row r="304" spans="1:31" s="3039" customFormat="1" ht="15">
      <c r="A304" s="3033">
        <v>45685.885040208334</v>
      </c>
      <c r="B304" s="3034" t="s">
        <v>37109</v>
      </c>
      <c r="C304" s="3034">
        <v>6417580</v>
      </c>
      <c r="D304" s="3034" t="s">
        <v>37109</v>
      </c>
      <c r="E304" s="3034" t="s">
        <v>37474</v>
      </c>
      <c r="F304" s="3034" t="s">
        <v>37110</v>
      </c>
      <c r="G304" s="3034" t="s">
        <v>37111</v>
      </c>
      <c r="H304" s="3036">
        <v>28816</v>
      </c>
      <c r="I304" s="3035" t="s">
        <v>37112</v>
      </c>
      <c r="J304" s="3034" t="s">
        <v>37368</v>
      </c>
      <c r="K304" s="3034" t="s">
        <v>38399</v>
      </c>
      <c r="L304" s="3046" t="s">
        <v>38400</v>
      </c>
      <c r="M304" s="3034" t="s">
        <v>37451</v>
      </c>
      <c r="N304" s="3034" t="s">
        <v>37452</v>
      </c>
      <c r="O304" s="3034" t="s">
        <v>37501</v>
      </c>
      <c r="P304" s="3034" t="s">
        <v>37454</v>
      </c>
      <c r="Q304" s="3034" t="s">
        <v>37462</v>
      </c>
      <c r="R304" s="3034" t="s">
        <v>37456</v>
      </c>
      <c r="S304" s="3034"/>
      <c r="T304" s="3034" t="s">
        <v>37463</v>
      </c>
      <c r="U304" s="3034" t="s">
        <v>5279</v>
      </c>
      <c r="V304" s="3034" t="s">
        <v>38401</v>
      </c>
      <c r="W304" s="3034" t="s">
        <v>37458</v>
      </c>
      <c r="X304" s="3034" t="s">
        <v>37458</v>
      </c>
      <c r="Y304" s="3037" t="s">
        <v>37459</v>
      </c>
      <c r="Z304" s="3038"/>
      <c r="AA304" s="3038"/>
      <c r="AB304" s="3038"/>
      <c r="AC304" s="3038"/>
      <c r="AD304" s="3038"/>
      <c r="AE304" s="3038"/>
    </row>
    <row r="305" spans="1:31" s="3039" customFormat="1" ht="15">
      <c r="A305" s="3040">
        <v>45686.61967644676</v>
      </c>
      <c r="B305" s="3041" t="s">
        <v>36895</v>
      </c>
      <c r="C305" s="3044" t="s">
        <v>35356</v>
      </c>
      <c r="D305" s="3041" t="s">
        <v>36895</v>
      </c>
      <c r="E305" s="3041" t="s">
        <v>37467</v>
      </c>
      <c r="F305" s="3041" t="s">
        <v>36896</v>
      </c>
      <c r="G305" s="3041" t="s">
        <v>36897</v>
      </c>
      <c r="H305" s="3042">
        <v>45625</v>
      </c>
      <c r="I305" s="3044" t="s">
        <v>36898</v>
      </c>
      <c r="J305" s="3041" t="s">
        <v>37375</v>
      </c>
      <c r="K305" s="3041" t="s">
        <v>38402</v>
      </c>
      <c r="L305" s="3045" t="s">
        <v>38403</v>
      </c>
      <c r="M305" s="3041" t="s">
        <v>37451</v>
      </c>
      <c r="N305" s="3041" t="s">
        <v>37477</v>
      </c>
      <c r="O305" s="3041" t="s">
        <v>37538</v>
      </c>
      <c r="P305" s="3041" t="s">
        <v>37454</v>
      </c>
      <c r="Q305" s="3041" t="s">
        <v>37462</v>
      </c>
      <c r="R305" s="3041" t="s">
        <v>37456</v>
      </c>
      <c r="S305" s="3041"/>
      <c r="T305" s="3041" t="s">
        <v>37457</v>
      </c>
      <c r="U305" s="3041" t="s">
        <v>37677</v>
      </c>
      <c r="V305" s="3041" t="s">
        <v>37463</v>
      </c>
      <c r="W305" s="3041" t="s">
        <v>37458</v>
      </c>
      <c r="X305" s="3041" t="s">
        <v>37586</v>
      </c>
      <c r="Y305" s="3043" t="s">
        <v>37459</v>
      </c>
      <c r="Z305" s="3038"/>
      <c r="AA305" s="3038"/>
      <c r="AB305" s="3038"/>
      <c r="AC305" s="3038"/>
      <c r="AD305" s="3038"/>
      <c r="AE305" s="3038"/>
    </row>
    <row r="306" spans="1:31" s="3039" customFormat="1" ht="15">
      <c r="A306" s="3033">
        <v>45686.628271643523</v>
      </c>
      <c r="B306" s="3034" t="s">
        <v>37113</v>
      </c>
      <c r="C306" s="3035" t="s">
        <v>35356</v>
      </c>
      <c r="D306" s="3034" t="s">
        <v>37113</v>
      </c>
      <c r="E306" s="3034" t="s">
        <v>37474</v>
      </c>
      <c r="F306" s="3034" t="s">
        <v>37114</v>
      </c>
      <c r="G306" s="3034" t="s">
        <v>36241</v>
      </c>
      <c r="H306" s="3036">
        <v>25864</v>
      </c>
      <c r="I306" s="3035" t="s">
        <v>37115</v>
      </c>
      <c r="J306" s="3034" t="s">
        <v>37368</v>
      </c>
      <c r="K306" s="3034" t="s">
        <v>38404</v>
      </c>
      <c r="L306" s="3046" t="s">
        <v>38405</v>
      </c>
      <c r="M306" s="3034" t="s">
        <v>37451</v>
      </c>
      <c r="N306" s="3034" t="s">
        <v>37452</v>
      </c>
      <c r="O306" s="3034" t="s">
        <v>38406</v>
      </c>
      <c r="P306" s="3034" t="s">
        <v>37454</v>
      </c>
      <c r="Q306" s="3034" t="s">
        <v>37455</v>
      </c>
      <c r="R306" s="3034" t="s">
        <v>37456</v>
      </c>
      <c r="S306" s="3034"/>
      <c r="T306" s="3034" t="s">
        <v>37457</v>
      </c>
      <c r="U306" s="3034" t="s">
        <v>37677</v>
      </c>
      <c r="V306" s="3035" t="s">
        <v>37115</v>
      </c>
      <c r="W306" s="3034" t="s">
        <v>37458</v>
      </c>
      <c r="X306" s="3034" t="s">
        <v>37458</v>
      </c>
      <c r="Y306" s="3037" t="s">
        <v>37459</v>
      </c>
      <c r="Z306" s="3038"/>
      <c r="AA306" s="3038"/>
      <c r="AB306" s="3038"/>
      <c r="AC306" s="3038"/>
      <c r="AD306" s="3038"/>
      <c r="AE306" s="3038"/>
    </row>
    <row r="307" spans="1:31" s="3039" customFormat="1" ht="15">
      <c r="A307" s="3040">
        <v>45686.646958101854</v>
      </c>
      <c r="B307" s="3041" t="s">
        <v>38407</v>
      </c>
      <c r="C307" s="3041">
        <v>6195744</v>
      </c>
      <c r="D307" s="3041" t="s">
        <v>36903</v>
      </c>
      <c r="E307" s="3041" t="s">
        <v>37474</v>
      </c>
      <c r="F307" s="3041" t="s">
        <v>36904</v>
      </c>
      <c r="G307" s="3041" t="s">
        <v>36905</v>
      </c>
      <c r="H307" s="3042">
        <v>30917</v>
      </c>
      <c r="I307" s="3041" t="s">
        <v>36906</v>
      </c>
      <c r="J307" s="3041" t="s">
        <v>37368</v>
      </c>
      <c r="K307" s="3041" t="s">
        <v>38408</v>
      </c>
      <c r="L307" s="3045" t="s">
        <v>38409</v>
      </c>
      <c r="M307" s="3041" t="s">
        <v>37451</v>
      </c>
      <c r="N307" s="3041" t="s">
        <v>37477</v>
      </c>
      <c r="O307" s="3041" t="s">
        <v>37498</v>
      </c>
      <c r="P307" s="3041" t="s">
        <v>37454</v>
      </c>
      <c r="Q307" s="3041" t="s">
        <v>37462</v>
      </c>
      <c r="R307" s="3041" t="s">
        <v>37456</v>
      </c>
      <c r="S307" s="3041"/>
      <c r="T307" s="3041" t="s">
        <v>37457</v>
      </c>
      <c r="U307" s="3041" t="s">
        <v>37464</v>
      </c>
      <c r="V307" s="3041" t="s">
        <v>38410</v>
      </c>
      <c r="W307" s="3041" t="s">
        <v>37458</v>
      </c>
      <c r="X307" s="3041" t="s">
        <v>37458</v>
      </c>
      <c r="Y307" s="3043" t="s">
        <v>37459</v>
      </c>
      <c r="Z307" s="3038"/>
      <c r="AA307" s="3038"/>
      <c r="AB307" s="3038"/>
      <c r="AC307" s="3038"/>
      <c r="AD307" s="3038"/>
      <c r="AE307" s="3038"/>
    </row>
    <row r="308" spans="1:31" s="3039" customFormat="1" ht="15">
      <c r="A308" s="3033">
        <v>45687.350164722222</v>
      </c>
      <c r="B308" s="3034" t="s">
        <v>38411</v>
      </c>
      <c r="C308" s="3034">
        <v>2855938</v>
      </c>
      <c r="D308" s="3034" t="s">
        <v>36943</v>
      </c>
      <c r="E308" s="3034" t="s">
        <v>37467</v>
      </c>
      <c r="F308" s="3034" t="s">
        <v>36944</v>
      </c>
      <c r="G308" s="3034" t="s">
        <v>36945</v>
      </c>
      <c r="H308" s="3036">
        <v>32774</v>
      </c>
      <c r="I308" s="3035" t="s">
        <v>36946</v>
      </c>
      <c r="J308" s="3034" t="s">
        <v>37375</v>
      </c>
      <c r="K308" s="3034" t="s">
        <v>38412</v>
      </c>
      <c r="L308" s="3046" t="s">
        <v>38413</v>
      </c>
      <c r="M308" s="3034" t="s">
        <v>37451</v>
      </c>
      <c r="N308" s="3034" t="s">
        <v>37477</v>
      </c>
      <c r="O308" s="3034" t="s">
        <v>37628</v>
      </c>
      <c r="P308" s="3034" t="s">
        <v>37454</v>
      </c>
      <c r="Q308" s="3034" t="s">
        <v>37455</v>
      </c>
      <c r="R308" s="3034" t="s">
        <v>37456</v>
      </c>
      <c r="S308" s="3034"/>
      <c r="T308" s="3034" t="s">
        <v>37463</v>
      </c>
      <c r="U308" s="3034" t="s">
        <v>5279</v>
      </c>
      <c r="V308" s="3034" t="s">
        <v>37488</v>
      </c>
      <c r="W308" s="3034" t="s">
        <v>37458</v>
      </c>
      <c r="X308" s="3034" t="s">
        <v>37458</v>
      </c>
      <c r="Y308" s="3037" t="s">
        <v>37459</v>
      </c>
      <c r="Z308" s="3038"/>
      <c r="AA308" s="3038"/>
      <c r="AB308" s="3038"/>
      <c r="AC308" s="3038"/>
      <c r="AD308" s="3038"/>
      <c r="AE308" s="3038"/>
    </row>
    <row r="309" spans="1:31" s="3039" customFormat="1" ht="15">
      <c r="A309" s="3040">
        <v>45687.363030405089</v>
      </c>
      <c r="B309" s="3041" t="s">
        <v>36907</v>
      </c>
      <c r="C309" s="3041">
        <v>6188924</v>
      </c>
      <c r="D309" s="3041" t="s">
        <v>36907</v>
      </c>
      <c r="E309" s="3041" t="s">
        <v>37449</v>
      </c>
      <c r="F309" s="3041" t="s">
        <v>36750</v>
      </c>
      <c r="G309" s="3041" t="s">
        <v>36672</v>
      </c>
      <c r="H309" s="3042">
        <v>36084</v>
      </c>
      <c r="I309" s="3044" t="s">
        <v>36908</v>
      </c>
      <c r="J309" s="3041" t="s">
        <v>37375</v>
      </c>
      <c r="K309" s="3041" t="s">
        <v>38414</v>
      </c>
      <c r="L309" s="3045" t="s">
        <v>38415</v>
      </c>
      <c r="M309" s="3041" t="s">
        <v>37451</v>
      </c>
      <c r="N309" s="3041" t="s">
        <v>37477</v>
      </c>
      <c r="O309" s="3041" t="s">
        <v>37461</v>
      </c>
      <c r="P309" s="3041" t="s">
        <v>37454</v>
      </c>
      <c r="Q309" s="3041" t="s">
        <v>37462</v>
      </c>
      <c r="R309" s="3041" t="s">
        <v>37456</v>
      </c>
      <c r="S309" s="3041"/>
      <c r="T309" s="3041" t="s">
        <v>37457</v>
      </c>
      <c r="U309" s="3041" t="s">
        <v>37496</v>
      </c>
      <c r="V309" s="3041" t="s">
        <v>37463</v>
      </c>
      <c r="W309" s="3041" t="s">
        <v>37458</v>
      </c>
      <c r="X309" s="3041" t="s">
        <v>37458</v>
      </c>
      <c r="Y309" s="3043" t="s">
        <v>37459</v>
      </c>
      <c r="Z309" s="3038"/>
      <c r="AA309" s="3038"/>
      <c r="AB309" s="3038"/>
      <c r="AC309" s="3038"/>
      <c r="AD309" s="3038"/>
      <c r="AE309" s="3038"/>
    </row>
    <row r="310" spans="1:31" s="3039" customFormat="1" ht="15">
      <c r="A310" s="3033">
        <v>45687.817526678242</v>
      </c>
      <c r="B310" s="3034" t="s">
        <v>36953</v>
      </c>
      <c r="C310" s="3034">
        <v>2009082</v>
      </c>
      <c r="D310" s="3034" t="s">
        <v>36953</v>
      </c>
      <c r="E310" s="3034" t="s">
        <v>37474</v>
      </c>
      <c r="F310" s="3034" t="s">
        <v>36954</v>
      </c>
      <c r="G310" s="3034" t="s">
        <v>36955</v>
      </c>
      <c r="H310" s="3036">
        <v>30223</v>
      </c>
      <c r="I310" s="3034">
        <v>8032176322</v>
      </c>
      <c r="J310" s="3034" t="s">
        <v>37368</v>
      </c>
      <c r="K310" s="3034" t="s">
        <v>38416</v>
      </c>
      <c r="L310" s="3046" t="s">
        <v>38417</v>
      </c>
      <c r="M310" s="3034" t="s">
        <v>37451</v>
      </c>
      <c r="N310" s="3034" t="s">
        <v>37477</v>
      </c>
      <c r="O310" s="3034" t="s">
        <v>37492</v>
      </c>
      <c r="P310" s="3034" t="s">
        <v>37454</v>
      </c>
      <c r="Q310" s="3034" t="s">
        <v>37455</v>
      </c>
      <c r="R310" s="3034" t="s">
        <v>37456</v>
      </c>
      <c r="S310" s="3034"/>
      <c r="T310" s="3034" t="s">
        <v>37463</v>
      </c>
      <c r="U310" s="3034" t="s">
        <v>37496</v>
      </c>
      <c r="V310" s="3034" t="s">
        <v>37901</v>
      </c>
      <c r="W310" s="3034" t="s">
        <v>37458</v>
      </c>
      <c r="X310" s="3034" t="s">
        <v>37458</v>
      </c>
      <c r="Y310" s="3037" t="s">
        <v>37459</v>
      </c>
      <c r="Z310" s="3038"/>
      <c r="AA310" s="3038"/>
      <c r="AB310" s="3038"/>
      <c r="AC310" s="3038"/>
      <c r="AD310" s="3038"/>
      <c r="AE310" s="3038"/>
    </row>
    <row r="311" spans="1:31" s="3039" customFormat="1" ht="15">
      <c r="A311" s="3040">
        <v>45687.865945196754</v>
      </c>
      <c r="B311" s="3041" t="s">
        <v>38418</v>
      </c>
      <c r="C311" s="3041">
        <v>2852316</v>
      </c>
      <c r="D311" s="3041" t="s">
        <v>36913</v>
      </c>
      <c r="E311" s="3041" t="s">
        <v>37467</v>
      </c>
      <c r="F311" s="3041" t="s">
        <v>36914</v>
      </c>
      <c r="G311" s="3041" t="s">
        <v>36915</v>
      </c>
      <c r="H311" s="3042">
        <v>32047</v>
      </c>
      <c r="I311" s="3044" t="s">
        <v>36916</v>
      </c>
      <c r="J311" s="3041" t="s">
        <v>37375</v>
      </c>
      <c r="K311" s="3041" t="s">
        <v>36913</v>
      </c>
      <c r="L311" s="3045" t="s">
        <v>38419</v>
      </c>
      <c r="M311" s="3041" t="s">
        <v>37451</v>
      </c>
      <c r="N311" s="3041" t="s">
        <v>37477</v>
      </c>
      <c r="O311" s="3041" t="s">
        <v>37528</v>
      </c>
      <c r="P311" s="3041" t="s">
        <v>37454</v>
      </c>
      <c r="Q311" s="3041" t="s">
        <v>37462</v>
      </c>
      <c r="R311" s="3041" t="s">
        <v>37456</v>
      </c>
      <c r="S311" s="3041"/>
      <c r="T311" s="3041" t="s">
        <v>37463</v>
      </c>
      <c r="U311" s="3041" t="s">
        <v>37496</v>
      </c>
      <c r="V311" s="3041" t="s">
        <v>37463</v>
      </c>
      <c r="W311" s="3041" t="s">
        <v>37458</v>
      </c>
      <c r="X311" s="3041" t="s">
        <v>37458</v>
      </c>
      <c r="Y311" s="3043" t="s">
        <v>37459</v>
      </c>
      <c r="Z311" s="3038"/>
      <c r="AA311" s="3038"/>
      <c r="AB311" s="3038"/>
      <c r="AC311" s="3038"/>
      <c r="AD311" s="3038"/>
      <c r="AE311" s="3038"/>
    </row>
    <row r="312" spans="1:31" s="3039" customFormat="1" ht="15">
      <c r="A312" s="3033">
        <v>45687.95685574074</v>
      </c>
      <c r="B312" s="3034" t="s">
        <v>38420</v>
      </c>
      <c r="C312" s="3034">
        <v>3341698</v>
      </c>
      <c r="D312" s="3034" t="s">
        <v>36947</v>
      </c>
      <c r="E312" s="3034" t="s">
        <v>37474</v>
      </c>
      <c r="F312" s="3034" t="s">
        <v>36948</v>
      </c>
      <c r="G312" s="3034" t="s">
        <v>36949</v>
      </c>
      <c r="H312" s="3036">
        <v>34918</v>
      </c>
      <c r="I312" s="3035" t="s">
        <v>4627</v>
      </c>
      <c r="J312" s="3034" t="s">
        <v>37368</v>
      </c>
      <c r="K312" s="3034" t="s">
        <v>38421</v>
      </c>
      <c r="L312" s="3046" t="s">
        <v>38422</v>
      </c>
      <c r="M312" s="3034" t="s">
        <v>37451</v>
      </c>
      <c r="N312" s="3034" t="s">
        <v>37477</v>
      </c>
      <c r="O312" s="3034" t="s">
        <v>37522</v>
      </c>
      <c r="P312" s="3034" t="s">
        <v>37454</v>
      </c>
      <c r="Q312" s="3034" t="s">
        <v>37455</v>
      </c>
      <c r="R312" s="3034" t="s">
        <v>37456</v>
      </c>
      <c r="S312" s="3034"/>
      <c r="T312" s="3034" t="s">
        <v>37457</v>
      </c>
      <c r="U312" s="3034" t="s">
        <v>37464</v>
      </c>
      <c r="V312" s="3034" t="s">
        <v>37629</v>
      </c>
      <c r="W312" s="3034" t="s">
        <v>37458</v>
      </c>
      <c r="X312" s="3034" t="s">
        <v>37458</v>
      </c>
      <c r="Y312" s="3037" t="s">
        <v>37459</v>
      </c>
      <c r="Z312" s="3038"/>
      <c r="AA312" s="3038"/>
      <c r="AB312" s="3038"/>
      <c r="AC312" s="3038"/>
      <c r="AD312" s="3038"/>
      <c r="AE312" s="3038"/>
    </row>
    <row r="313" spans="1:31" s="3039" customFormat="1" ht="15">
      <c r="A313" s="3040">
        <v>45688.474116412035</v>
      </c>
      <c r="B313" s="3041" t="s">
        <v>38423</v>
      </c>
      <c r="C313" s="3044" t="s">
        <v>35356</v>
      </c>
      <c r="D313" s="3041" t="s">
        <v>38423</v>
      </c>
      <c r="E313" s="3041" t="s">
        <v>37449</v>
      </c>
      <c r="F313" s="3041" t="s">
        <v>35389</v>
      </c>
      <c r="G313" s="3041" t="s">
        <v>36922</v>
      </c>
      <c r="H313" s="3042">
        <v>34272</v>
      </c>
      <c r="I313" s="3044" t="s">
        <v>38424</v>
      </c>
      <c r="J313" s="3041" t="s">
        <v>37375</v>
      </c>
      <c r="K313" s="3041" t="s">
        <v>38425</v>
      </c>
      <c r="L313" s="3045" t="s">
        <v>38426</v>
      </c>
      <c r="M313" s="3041" t="s">
        <v>37451</v>
      </c>
      <c r="N313" s="3041" t="s">
        <v>37452</v>
      </c>
      <c r="O313" s="3041" t="s">
        <v>37703</v>
      </c>
      <c r="P313" s="3041" t="s">
        <v>37454</v>
      </c>
      <c r="Q313" s="3041" t="s">
        <v>37462</v>
      </c>
      <c r="R313" s="3041" t="s">
        <v>37456</v>
      </c>
      <c r="S313" s="3041"/>
      <c r="T313" s="3041" t="s">
        <v>37463</v>
      </c>
      <c r="U313" s="3041" t="s">
        <v>37496</v>
      </c>
      <c r="V313" s="3044" t="s">
        <v>38424</v>
      </c>
      <c r="W313" s="3041" t="s">
        <v>37458</v>
      </c>
      <c r="X313" s="3041" t="s">
        <v>37458</v>
      </c>
      <c r="Y313" s="3043" t="s">
        <v>37459</v>
      </c>
      <c r="Z313" s="3038"/>
      <c r="AA313" s="3038"/>
      <c r="AB313" s="3038"/>
      <c r="AC313" s="3038"/>
      <c r="AD313" s="3038"/>
      <c r="AE313" s="3038"/>
    </row>
    <row r="314" spans="1:31" s="3039" customFormat="1" ht="15">
      <c r="A314" s="3033">
        <v>45688.476357488427</v>
      </c>
      <c r="B314" s="3034" t="s">
        <v>38427</v>
      </c>
      <c r="C314" s="3034">
        <v>1615332</v>
      </c>
      <c r="D314" s="3034" t="s">
        <v>36923</v>
      </c>
      <c r="E314" s="3034" t="s">
        <v>37449</v>
      </c>
      <c r="F314" s="3034" t="s">
        <v>36924</v>
      </c>
      <c r="G314" s="3034" t="s">
        <v>36925</v>
      </c>
      <c r="H314" s="3036">
        <v>29802</v>
      </c>
      <c r="I314" s="3034">
        <v>2347058777757</v>
      </c>
      <c r="J314" s="3034" t="s">
        <v>37375</v>
      </c>
      <c r="K314" s="3034" t="s">
        <v>38428</v>
      </c>
      <c r="L314" s="3046" t="s">
        <v>38429</v>
      </c>
      <c r="M314" s="3034" t="s">
        <v>37451</v>
      </c>
      <c r="N314" s="3034" t="s">
        <v>37477</v>
      </c>
      <c r="O314" s="3034" t="s">
        <v>37469</v>
      </c>
      <c r="P314" s="3034" t="s">
        <v>37454</v>
      </c>
      <c r="Q314" s="3034" t="s">
        <v>37462</v>
      </c>
      <c r="R314" s="3034" t="s">
        <v>37456</v>
      </c>
      <c r="S314" s="3034"/>
      <c r="T314" s="3034" t="s">
        <v>37457</v>
      </c>
      <c r="U314" s="3034" t="s">
        <v>37496</v>
      </c>
      <c r="V314" s="3034" t="s">
        <v>38238</v>
      </c>
      <c r="W314" s="3034" t="s">
        <v>37458</v>
      </c>
      <c r="X314" s="3034" t="s">
        <v>37458</v>
      </c>
      <c r="Y314" s="3037" t="s">
        <v>37459</v>
      </c>
      <c r="Z314" s="3038"/>
      <c r="AA314" s="3038"/>
      <c r="AB314" s="3038"/>
      <c r="AC314" s="3038"/>
      <c r="AD314" s="3038"/>
      <c r="AE314" s="3038"/>
    </row>
    <row r="315" spans="1:31" s="3039" customFormat="1" ht="15">
      <c r="A315" s="3040">
        <v>45688.483869699077</v>
      </c>
      <c r="B315" s="3041" t="s">
        <v>36917</v>
      </c>
      <c r="C315" s="3041">
        <v>5684007</v>
      </c>
      <c r="D315" s="3041" t="s">
        <v>36917</v>
      </c>
      <c r="E315" s="3041" t="s">
        <v>37467</v>
      </c>
      <c r="F315" s="3041" t="s">
        <v>35333</v>
      </c>
      <c r="G315" s="3041" t="s">
        <v>36918</v>
      </c>
      <c r="H315" s="3042">
        <v>35555</v>
      </c>
      <c r="I315" s="3041" t="s">
        <v>36919</v>
      </c>
      <c r="J315" s="3041" t="s">
        <v>37375</v>
      </c>
      <c r="K315" s="3041" t="s">
        <v>38430</v>
      </c>
      <c r="L315" s="3045" t="s">
        <v>38431</v>
      </c>
      <c r="M315" s="3041" t="s">
        <v>37451</v>
      </c>
      <c r="N315" s="3041" t="s">
        <v>37477</v>
      </c>
      <c r="O315" s="3041" t="s">
        <v>37469</v>
      </c>
      <c r="P315" s="3041" t="s">
        <v>37454</v>
      </c>
      <c r="Q315" s="3041" t="s">
        <v>37462</v>
      </c>
      <c r="R315" s="3041" t="s">
        <v>37456</v>
      </c>
      <c r="S315" s="3041"/>
      <c r="T315" s="3041" t="s">
        <v>37463</v>
      </c>
      <c r="U315" s="3041" t="s">
        <v>5279</v>
      </c>
      <c r="V315" s="3041" t="s">
        <v>37488</v>
      </c>
      <c r="W315" s="3041" t="s">
        <v>37458</v>
      </c>
      <c r="X315" s="3041" t="s">
        <v>37458</v>
      </c>
      <c r="Y315" s="3043" t="s">
        <v>37459</v>
      </c>
      <c r="Z315" s="3038"/>
      <c r="AA315" s="3038"/>
      <c r="AB315" s="3038"/>
      <c r="AC315" s="3038"/>
      <c r="AD315" s="3038"/>
      <c r="AE315" s="3038"/>
    </row>
    <row r="316" spans="1:31" s="3039" customFormat="1" ht="15">
      <c r="A316" s="3033">
        <v>45688.487111388888</v>
      </c>
      <c r="B316" s="3034" t="s">
        <v>36899</v>
      </c>
      <c r="C316" s="3034">
        <v>1993881</v>
      </c>
      <c r="D316" s="3034" t="s">
        <v>36899</v>
      </c>
      <c r="E316" s="3034" t="s">
        <v>37449</v>
      </c>
      <c r="F316" s="3034" t="s">
        <v>36900</v>
      </c>
      <c r="G316" s="3034" t="s">
        <v>36901</v>
      </c>
      <c r="H316" s="3036">
        <v>28223</v>
      </c>
      <c r="I316" s="3035" t="s">
        <v>36902</v>
      </c>
      <c r="J316" s="3034" t="s">
        <v>37375</v>
      </c>
      <c r="K316" s="3034" t="s">
        <v>38432</v>
      </c>
      <c r="L316" s="3046" t="s">
        <v>38433</v>
      </c>
      <c r="M316" s="3034" t="s">
        <v>37451</v>
      </c>
      <c r="N316" s="3034" t="s">
        <v>37477</v>
      </c>
      <c r="O316" s="3034" t="s">
        <v>37628</v>
      </c>
      <c r="P316" s="3034" t="s">
        <v>37454</v>
      </c>
      <c r="Q316" s="3034" t="s">
        <v>37462</v>
      </c>
      <c r="R316" s="3034" t="s">
        <v>37598</v>
      </c>
      <c r="S316" s="3034"/>
      <c r="T316" s="3034" t="s">
        <v>37463</v>
      </c>
      <c r="U316" s="3034" t="s">
        <v>5279</v>
      </c>
      <c r="V316" s="3034" t="s">
        <v>1538</v>
      </c>
      <c r="W316" s="3034" t="s">
        <v>37458</v>
      </c>
      <c r="X316" s="3034" t="s">
        <v>37586</v>
      </c>
      <c r="Y316" s="3037" t="s">
        <v>37459</v>
      </c>
      <c r="Z316" s="3038"/>
      <c r="AA316" s="3038"/>
      <c r="AB316" s="3038"/>
      <c r="AC316" s="3038"/>
      <c r="AD316" s="3038"/>
      <c r="AE316" s="3038"/>
    </row>
    <row r="317" spans="1:31" s="3039" customFormat="1" ht="15">
      <c r="A317" s="3040">
        <v>45688.633650833333</v>
      </c>
      <c r="B317" s="3041" t="s">
        <v>36931</v>
      </c>
      <c r="C317" s="3041">
        <v>3499717</v>
      </c>
      <c r="D317" s="3041" t="s">
        <v>36931</v>
      </c>
      <c r="E317" s="3041" t="s">
        <v>37467</v>
      </c>
      <c r="F317" s="3041" t="s">
        <v>36042</v>
      </c>
      <c r="G317" s="3041" t="s">
        <v>36932</v>
      </c>
      <c r="H317" s="3042">
        <v>33611</v>
      </c>
      <c r="I317" s="3044" t="s">
        <v>36933</v>
      </c>
      <c r="J317" s="3041" t="s">
        <v>37375</v>
      </c>
      <c r="K317" s="3041" t="s">
        <v>38434</v>
      </c>
      <c r="L317" s="3045" t="s">
        <v>38435</v>
      </c>
      <c r="M317" s="3041" t="s">
        <v>37451</v>
      </c>
      <c r="N317" s="3041" t="s">
        <v>37452</v>
      </c>
      <c r="O317" s="3041" t="s">
        <v>37601</v>
      </c>
      <c r="P317" s="3041" t="s">
        <v>37454</v>
      </c>
      <c r="Q317" s="3041" t="s">
        <v>37462</v>
      </c>
      <c r="R317" s="3041" t="s">
        <v>37456</v>
      </c>
      <c r="S317" s="3041"/>
      <c r="T317" s="3041" t="s">
        <v>37479</v>
      </c>
      <c r="U317" s="3041" t="s">
        <v>5279</v>
      </c>
      <c r="V317" s="3041" t="s">
        <v>38436</v>
      </c>
      <c r="W317" s="3041" t="s">
        <v>37458</v>
      </c>
      <c r="X317" s="3041" t="s">
        <v>37458</v>
      </c>
      <c r="Y317" s="3043" t="s">
        <v>37459</v>
      </c>
      <c r="Z317" s="3038"/>
      <c r="AA317" s="3038"/>
      <c r="AB317" s="3038"/>
      <c r="AC317" s="3038"/>
      <c r="AD317" s="3038"/>
      <c r="AE317" s="3038"/>
    </row>
    <row r="318" spans="1:31" s="3039" customFormat="1" ht="15">
      <c r="A318" s="3033">
        <v>45688.68935148148</v>
      </c>
      <c r="B318" s="3034" t="s">
        <v>36909</v>
      </c>
      <c r="C318" s="3034">
        <v>6453877</v>
      </c>
      <c r="D318" s="3034" t="s">
        <v>36909</v>
      </c>
      <c r="E318" s="3034" t="s">
        <v>37449</v>
      </c>
      <c r="F318" s="3034" t="s">
        <v>36910</v>
      </c>
      <c r="G318" s="3034" t="s">
        <v>36911</v>
      </c>
      <c r="H318" s="3036">
        <v>35447</v>
      </c>
      <c r="I318" s="3035" t="s">
        <v>36912</v>
      </c>
      <c r="J318" s="3034" t="s">
        <v>37375</v>
      </c>
      <c r="K318" s="3034" t="s">
        <v>38437</v>
      </c>
      <c r="L318" s="3046" t="s">
        <v>38438</v>
      </c>
      <c r="M318" s="3034" t="s">
        <v>37451</v>
      </c>
      <c r="N318" s="3034" t="s">
        <v>37452</v>
      </c>
      <c r="O318" s="3034" t="s">
        <v>37533</v>
      </c>
      <c r="P318" s="3034" t="s">
        <v>37454</v>
      </c>
      <c r="Q318" s="3034" t="s">
        <v>37462</v>
      </c>
      <c r="R318" s="3034" t="s">
        <v>37456</v>
      </c>
      <c r="S318" s="3034"/>
      <c r="T318" s="3034" t="s">
        <v>37457</v>
      </c>
      <c r="U318" s="3034" t="s">
        <v>37496</v>
      </c>
      <c r="V318" s="3034" t="s">
        <v>38439</v>
      </c>
      <c r="W318" s="3034" t="s">
        <v>37458</v>
      </c>
      <c r="X318" s="3034" t="s">
        <v>37458</v>
      </c>
      <c r="Y318" s="3037" t="s">
        <v>37459</v>
      </c>
      <c r="Z318" s="3038"/>
      <c r="AA318" s="3038"/>
      <c r="AB318" s="3038"/>
      <c r="AC318" s="3038"/>
      <c r="AD318" s="3038"/>
      <c r="AE318" s="3038"/>
    </row>
    <row r="319" spans="1:31" s="3039" customFormat="1" ht="15">
      <c r="A319" s="3040">
        <v>45688.699384560183</v>
      </c>
      <c r="B319" s="3041" t="s">
        <v>38440</v>
      </c>
      <c r="C319" s="3041">
        <v>5904284</v>
      </c>
      <c r="D319" s="3041" t="s">
        <v>36938</v>
      </c>
      <c r="E319" s="3041" t="s">
        <v>37449</v>
      </c>
      <c r="F319" s="3041" t="s">
        <v>36757</v>
      </c>
      <c r="G319" s="3041" t="s">
        <v>35467</v>
      </c>
      <c r="H319" s="3042">
        <v>36701</v>
      </c>
      <c r="I319" s="3044" t="s">
        <v>36939</v>
      </c>
      <c r="J319" s="3041" t="s">
        <v>37375</v>
      </c>
      <c r="K319" s="3041" t="s">
        <v>38441</v>
      </c>
      <c r="L319" s="3045" t="s">
        <v>38442</v>
      </c>
      <c r="M319" s="3041" t="s">
        <v>37451</v>
      </c>
      <c r="N319" s="3041" t="s">
        <v>37452</v>
      </c>
      <c r="O319" s="3041" t="s">
        <v>37483</v>
      </c>
      <c r="P319" s="3041" t="s">
        <v>37454</v>
      </c>
      <c r="Q319" s="3041" t="s">
        <v>37462</v>
      </c>
      <c r="R319" s="3041" t="s">
        <v>37456</v>
      </c>
      <c r="S319" s="3041"/>
      <c r="T319" s="3041" t="s">
        <v>37463</v>
      </c>
      <c r="U319" s="3041" t="s">
        <v>37464</v>
      </c>
      <c r="V319" s="3041" t="s">
        <v>37488</v>
      </c>
      <c r="W319" s="3041" t="s">
        <v>37458</v>
      </c>
      <c r="X319" s="3041" t="s">
        <v>37458</v>
      </c>
      <c r="Y319" s="3043" t="s">
        <v>37459</v>
      </c>
      <c r="Z319" s="3038"/>
      <c r="AA319" s="3038"/>
      <c r="AB319" s="3038"/>
      <c r="AC319" s="3038"/>
      <c r="AD319" s="3038"/>
      <c r="AE319" s="3038"/>
    </row>
    <row r="320" spans="1:31" s="3039" customFormat="1" ht="15">
      <c r="A320" s="3033">
        <v>45688.848145474534</v>
      </c>
      <c r="B320" s="3034" t="s">
        <v>36926</v>
      </c>
      <c r="C320" s="3034">
        <v>5546073</v>
      </c>
      <c r="D320" s="3034" t="s">
        <v>36926</v>
      </c>
      <c r="E320" s="3034" t="s">
        <v>37449</v>
      </c>
      <c r="F320" s="3034" t="s">
        <v>36927</v>
      </c>
      <c r="G320" s="3034" t="s">
        <v>36928</v>
      </c>
      <c r="H320" s="3036">
        <v>35680</v>
      </c>
      <c r="I320" s="3035" t="s">
        <v>36929</v>
      </c>
      <c r="J320" s="3034" t="s">
        <v>37375</v>
      </c>
      <c r="K320" s="3034" t="s">
        <v>38443</v>
      </c>
      <c r="L320" s="3046" t="s">
        <v>38444</v>
      </c>
      <c r="M320" s="3034" t="s">
        <v>37451</v>
      </c>
      <c r="N320" s="3034" t="s">
        <v>37477</v>
      </c>
      <c r="O320" s="3034" t="s">
        <v>37483</v>
      </c>
      <c r="P320" s="3034" t="s">
        <v>37454</v>
      </c>
      <c r="Q320" s="3034" t="s">
        <v>37462</v>
      </c>
      <c r="R320" s="3034" t="s">
        <v>37456</v>
      </c>
      <c r="S320" s="3034"/>
      <c r="T320" s="3034" t="s">
        <v>37463</v>
      </c>
      <c r="U320" s="3034" t="s">
        <v>37464</v>
      </c>
      <c r="V320" s="3034" t="s">
        <v>1538</v>
      </c>
      <c r="W320" s="3034" t="s">
        <v>37458</v>
      </c>
      <c r="X320" s="3034" t="s">
        <v>37458</v>
      </c>
      <c r="Y320" s="3037" t="s">
        <v>37459</v>
      </c>
      <c r="Z320" s="3038"/>
      <c r="AA320" s="3038"/>
      <c r="AB320" s="3038"/>
      <c r="AC320" s="3038"/>
      <c r="AD320" s="3038"/>
      <c r="AE320" s="3038"/>
    </row>
    <row r="321" spans="1:31" s="3039" customFormat="1" ht="15">
      <c r="A321" s="3040">
        <v>45688.880851875001</v>
      </c>
      <c r="B321" s="3041" t="s">
        <v>36934</v>
      </c>
      <c r="C321" s="3041">
        <v>4937731</v>
      </c>
      <c r="D321" s="3041" t="s">
        <v>36934</v>
      </c>
      <c r="E321" s="3041" t="s">
        <v>37449</v>
      </c>
      <c r="F321" s="3041" t="s">
        <v>36935</v>
      </c>
      <c r="G321" s="3041" t="s">
        <v>35952</v>
      </c>
      <c r="H321" s="3042">
        <v>35245</v>
      </c>
      <c r="I321" s="3044" t="s">
        <v>36936</v>
      </c>
      <c r="J321" s="3041" t="s">
        <v>37375</v>
      </c>
      <c r="K321" s="3041" t="s">
        <v>38445</v>
      </c>
      <c r="L321" s="3045" t="s">
        <v>38446</v>
      </c>
      <c r="M321" s="3041" t="s">
        <v>37451</v>
      </c>
      <c r="N321" s="3041" t="s">
        <v>37452</v>
      </c>
      <c r="O321" s="3041" t="s">
        <v>38447</v>
      </c>
      <c r="P321" s="3041" t="s">
        <v>37454</v>
      </c>
      <c r="Q321" s="3041" t="s">
        <v>37462</v>
      </c>
      <c r="R321" s="3041" t="s">
        <v>37456</v>
      </c>
      <c r="S321" s="3041"/>
      <c r="T321" s="3041" t="s">
        <v>37457</v>
      </c>
      <c r="U321" s="3041" t="s">
        <v>37496</v>
      </c>
      <c r="V321" s="3041" t="s">
        <v>37488</v>
      </c>
      <c r="W321" s="3041" t="s">
        <v>37458</v>
      </c>
      <c r="X321" s="3041" t="s">
        <v>37458</v>
      </c>
      <c r="Y321" s="3043" t="s">
        <v>37459</v>
      </c>
      <c r="Z321" s="3038"/>
      <c r="AA321" s="3038"/>
      <c r="AB321" s="3038"/>
      <c r="AC321" s="3038"/>
      <c r="AD321" s="3038"/>
      <c r="AE321" s="3038"/>
    </row>
    <row r="322" spans="1:31" s="3039" customFormat="1" ht="15">
      <c r="A322" s="3033">
        <v>45688.939370925931</v>
      </c>
      <c r="B322" s="3034" t="s">
        <v>37018</v>
      </c>
      <c r="C322" s="3034">
        <v>6159539</v>
      </c>
      <c r="D322" s="3034" t="s">
        <v>37018</v>
      </c>
      <c r="E322" s="3034" t="s">
        <v>37467</v>
      </c>
      <c r="F322" s="3034" t="s">
        <v>37019</v>
      </c>
      <c r="G322" s="3034" t="s">
        <v>37020</v>
      </c>
      <c r="H322" s="3036">
        <v>34520</v>
      </c>
      <c r="I322" s="3035" t="s">
        <v>37021</v>
      </c>
      <c r="J322" s="3034" t="s">
        <v>37375</v>
      </c>
      <c r="K322" s="3034" t="s">
        <v>38448</v>
      </c>
      <c r="L322" s="3046" t="s">
        <v>38449</v>
      </c>
      <c r="M322" s="3034" t="s">
        <v>37451</v>
      </c>
      <c r="N322" s="3034" t="s">
        <v>37477</v>
      </c>
      <c r="O322" s="3034" t="s">
        <v>37776</v>
      </c>
      <c r="P322" s="3034" t="s">
        <v>37454</v>
      </c>
      <c r="Q322" s="3034" t="s">
        <v>37462</v>
      </c>
      <c r="R322" s="3034" t="s">
        <v>37456</v>
      </c>
      <c r="S322" s="3034"/>
      <c r="T322" s="3034" t="s">
        <v>37457</v>
      </c>
      <c r="U322" s="3034" t="s">
        <v>5279</v>
      </c>
      <c r="V322" s="3034" t="s">
        <v>2320</v>
      </c>
      <c r="W322" s="3034" t="s">
        <v>37458</v>
      </c>
      <c r="X322" s="3034" t="s">
        <v>37458</v>
      </c>
      <c r="Y322" s="3037" t="s">
        <v>37459</v>
      </c>
      <c r="Z322" s="3038"/>
      <c r="AA322" s="3038"/>
      <c r="AB322" s="3038"/>
      <c r="AC322" s="3038"/>
      <c r="AD322" s="3038"/>
      <c r="AE322" s="3038"/>
    </row>
    <row r="323" spans="1:31" s="3039" customFormat="1" ht="15">
      <c r="A323" s="3040">
        <v>45688.94982918982</v>
      </c>
      <c r="B323" s="3041" t="s">
        <v>38450</v>
      </c>
      <c r="C323" s="3041">
        <v>3556432</v>
      </c>
      <c r="D323" s="3041" t="s">
        <v>37022</v>
      </c>
      <c r="E323" s="3041" t="s">
        <v>37474</v>
      </c>
      <c r="F323" s="3041" t="s">
        <v>37023</v>
      </c>
      <c r="G323" s="3041" t="s">
        <v>37024</v>
      </c>
      <c r="H323" s="3042">
        <v>35875</v>
      </c>
      <c r="I323" s="3044" t="s">
        <v>4209</v>
      </c>
      <c r="J323" s="3041" t="s">
        <v>37368</v>
      </c>
      <c r="K323" s="3041" t="s">
        <v>38451</v>
      </c>
      <c r="L323" s="3045" t="s">
        <v>38452</v>
      </c>
      <c r="M323" s="3041" t="s">
        <v>37451</v>
      </c>
      <c r="N323" s="3041" t="s">
        <v>37477</v>
      </c>
      <c r="O323" s="3041" t="s">
        <v>37543</v>
      </c>
      <c r="P323" s="3041" t="s">
        <v>38034</v>
      </c>
      <c r="Q323" s="3041" t="s">
        <v>37462</v>
      </c>
      <c r="R323" s="3041" t="s">
        <v>37456</v>
      </c>
      <c r="S323" s="3041" t="s">
        <v>1013</v>
      </c>
      <c r="T323" s="3041" t="s">
        <v>37463</v>
      </c>
      <c r="U323" s="3041" t="s">
        <v>5279</v>
      </c>
      <c r="V323" s="3041" t="s">
        <v>10</v>
      </c>
      <c r="W323" s="3041" t="s">
        <v>37879</v>
      </c>
      <c r="X323" s="3041" t="s">
        <v>37586</v>
      </c>
      <c r="Y323" s="3043" t="s">
        <v>37459</v>
      </c>
      <c r="Z323" s="3038"/>
      <c r="AA323" s="3038"/>
      <c r="AB323" s="3038"/>
      <c r="AC323" s="3038"/>
      <c r="AD323" s="3038"/>
      <c r="AE323" s="3038"/>
    </row>
    <row r="324" spans="1:31" s="3039" customFormat="1" ht="15">
      <c r="A324" s="3033">
        <v>45688.95740605324</v>
      </c>
      <c r="B324" s="3034" t="s">
        <v>36958</v>
      </c>
      <c r="C324" s="3034">
        <v>6453956</v>
      </c>
      <c r="D324" s="3034" t="s">
        <v>36958</v>
      </c>
      <c r="E324" s="3034" t="s">
        <v>37467</v>
      </c>
      <c r="F324" s="3034" t="s">
        <v>35343</v>
      </c>
      <c r="G324" s="3034" t="s">
        <v>36959</v>
      </c>
      <c r="H324" s="3036">
        <v>30660</v>
      </c>
      <c r="I324" s="3035" t="s">
        <v>36960</v>
      </c>
      <c r="J324" s="3034" t="s">
        <v>37375</v>
      </c>
      <c r="K324" s="3034" t="s">
        <v>38453</v>
      </c>
      <c r="L324" s="3046" t="s">
        <v>38454</v>
      </c>
      <c r="M324" s="3034" t="s">
        <v>37451</v>
      </c>
      <c r="N324" s="3034" t="s">
        <v>37452</v>
      </c>
      <c r="O324" s="3034" t="s">
        <v>38455</v>
      </c>
      <c r="P324" s="3034" t="s">
        <v>37454</v>
      </c>
      <c r="Q324" s="3034" t="s">
        <v>37455</v>
      </c>
      <c r="R324" s="3034" t="s">
        <v>37456</v>
      </c>
      <c r="S324" s="3034"/>
      <c r="T324" s="3034" t="s">
        <v>37463</v>
      </c>
      <c r="U324" s="3034" t="s">
        <v>37464</v>
      </c>
      <c r="V324" s="3034" t="s">
        <v>38456</v>
      </c>
      <c r="W324" s="3034" t="s">
        <v>37458</v>
      </c>
      <c r="X324" s="3034" t="s">
        <v>37458</v>
      </c>
      <c r="Y324" s="3037" t="s">
        <v>37459</v>
      </c>
      <c r="Z324" s="3038"/>
      <c r="AA324" s="3038"/>
      <c r="AB324" s="3038"/>
      <c r="AC324" s="3038"/>
      <c r="AD324" s="3038"/>
      <c r="AE324" s="3038"/>
    </row>
    <row r="325" spans="1:31" s="3039" customFormat="1" ht="15">
      <c r="A325" s="3040">
        <v>45689.366319733796</v>
      </c>
      <c r="B325" s="3041" t="s">
        <v>37117</v>
      </c>
      <c r="C325" s="3041">
        <v>5780207</v>
      </c>
      <c r="D325" s="3041" t="s">
        <v>37117</v>
      </c>
      <c r="E325" s="3041" t="s">
        <v>37474</v>
      </c>
      <c r="F325" s="3041" t="s">
        <v>37118</v>
      </c>
      <c r="G325" s="3041" t="s">
        <v>37119</v>
      </c>
      <c r="H325" s="3042">
        <v>35247</v>
      </c>
      <c r="I325" s="3041" t="s">
        <v>37120</v>
      </c>
      <c r="J325" s="3041" t="s">
        <v>37368</v>
      </c>
      <c r="K325" s="3041" t="s">
        <v>38457</v>
      </c>
      <c r="L325" s="3045" t="s">
        <v>38458</v>
      </c>
      <c r="M325" s="3041" t="s">
        <v>37451</v>
      </c>
      <c r="N325" s="3041" t="s">
        <v>37452</v>
      </c>
      <c r="O325" s="3041" t="s">
        <v>37508</v>
      </c>
      <c r="P325" s="3041" t="s">
        <v>37454</v>
      </c>
      <c r="Q325" s="3041" t="s">
        <v>37462</v>
      </c>
      <c r="R325" s="3041" t="s">
        <v>37456</v>
      </c>
      <c r="S325" s="3041"/>
      <c r="T325" s="3041" t="s">
        <v>37463</v>
      </c>
      <c r="U325" s="3041" t="s">
        <v>37496</v>
      </c>
      <c r="V325" s="3041" t="s">
        <v>37463</v>
      </c>
      <c r="W325" s="3041" t="s">
        <v>37458</v>
      </c>
      <c r="X325" s="3041" t="s">
        <v>37458</v>
      </c>
      <c r="Y325" s="3043" t="s">
        <v>37459</v>
      </c>
      <c r="Z325" s="3038"/>
      <c r="AA325" s="3038"/>
      <c r="AB325" s="3038"/>
      <c r="AC325" s="3038"/>
      <c r="AD325" s="3038"/>
      <c r="AE325" s="3038"/>
    </row>
    <row r="326" spans="1:31" s="3039" customFormat="1" ht="15">
      <c r="A326" s="3033">
        <v>45689.380454618055</v>
      </c>
      <c r="B326" s="3034" t="s">
        <v>36962</v>
      </c>
      <c r="C326" s="3035" t="s">
        <v>35356</v>
      </c>
      <c r="D326" s="3034" t="s">
        <v>36962</v>
      </c>
      <c r="E326" s="3034" t="s">
        <v>37449</v>
      </c>
      <c r="F326" s="3034" t="s">
        <v>36963</v>
      </c>
      <c r="G326" s="3034" t="s">
        <v>36964</v>
      </c>
      <c r="H326" s="3036">
        <v>37621</v>
      </c>
      <c r="I326" s="3035" t="s">
        <v>36965</v>
      </c>
      <c r="J326" s="3034" t="s">
        <v>37375</v>
      </c>
      <c r="K326" s="3034" t="s">
        <v>38459</v>
      </c>
      <c r="L326" s="3046" t="s">
        <v>38460</v>
      </c>
      <c r="M326" s="3034" t="s">
        <v>37451</v>
      </c>
      <c r="N326" s="3034" t="s">
        <v>37452</v>
      </c>
      <c r="O326" s="3034" t="s">
        <v>37483</v>
      </c>
      <c r="P326" s="3034" t="s">
        <v>37454</v>
      </c>
      <c r="Q326" s="3034" t="s">
        <v>37455</v>
      </c>
      <c r="R326" s="3034" t="s">
        <v>37456</v>
      </c>
      <c r="S326" s="3034"/>
      <c r="T326" s="3034" t="s">
        <v>37463</v>
      </c>
      <c r="U326" s="3034" t="s">
        <v>37464</v>
      </c>
      <c r="V326" s="3034" t="s">
        <v>38461</v>
      </c>
      <c r="W326" s="3034" t="s">
        <v>37458</v>
      </c>
      <c r="X326" s="3034" t="s">
        <v>37458</v>
      </c>
      <c r="Y326" s="3037" t="s">
        <v>37459</v>
      </c>
      <c r="Z326" s="3038"/>
      <c r="AA326" s="3038"/>
      <c r="AB326" s="3038"/>
      <c r="AC326" s="3038"/>
      <c r="AD326" s="3038"/>
      <c r="AE326" s="3038"/>
    </row>
    <row r="327" spans="1:31" s="3039" customFormat="1" ht="15">
      <c r="A327" s="3040">
        <v>45689.384389016202</v>
      </c>
      <c r="B327" s="3041" t="s">
        <v>37026</v>
      </c>
      <c r="C327" s="3041">
        <v>5687633</v>
      </c>
      <c r="D327" s="3041" t="s">
        <v>37026</v>
      </c>
      <c r="E327" s="3041" t="s">
        <v>37449</v>
      </c>
      <c r="F327" s="3041" t="s">
        <v>37027</v>
      </c>
      <c r="G327" s="3041" t="s">
        <v>35852</v>
      </c>
      <c r="H327" s="3042">
        <v>34790</v>
      </c>
      <c r="I327" s="3044" t="s">
        <v>37028</v>
      </c>
      <c r="J327" s="3041" t="s">
        <v>37375</v>
      </c>
      <c r="K327" s="3041" t="s">
        <v>37539</v>
      </c>
      <c r="L327" s="3045" t="s">
        <v>38462</v>
      </c>
      <c r="M327" s="3041" t="s">
        <v>37451</v>
      </c>
      <c r="N327" s="3041" t="s">
        <v>37477</v>
      </c>
      <c r="O327" s="3041" t="s">
        <v>37522</v>
      </c>
      <c r="P327" s="3041" t="s">
        <v>37454</v>
      </c>
      <c r="Q327" s="3041" t="s">
        <v>37462</v>
      </c>
      <c r="R327" s="3041" t="s">
        <v>37456</v>
      </c>
      <c r="S327" s="3041"/>
      <c r="T327" s="3041" t="s">
        <v>37463</v>
      </c>
      <c r="U327" s="3041" t="s">
        <v>5279</v>
      </c>
      <c r="V327" s="3041" t="s">
        <v>1538</v>
      </c>
      <c r="W327" s="3041" t="s">
        <v>37458</v>
      </c>
      <c r="X327" s="3041" t="s">
        <v>37458</v>
      </c>
      <c r="Y327" s="3043" t="s">
        <v>37459</v>
      </c>
      <c r="Z327" s="3038"/>
      <c r="AA327" s="3038"/>
      <c r="AB327" s="3038"/>
      <c r="AC327" s="3038"/>
      <c r="AD327" s="3038"/>
      <c r="AE327" s="3038"/>
    </row>
    <row r="328" spans="1:31" s="3039" customFormat="1" ht="15">
      <c r="A328" s="3033">
        <v>45689.442409479168</v>
      </c>
      <c r="B328" s="3034" t="s">
        <v>36966</v>
      </c>
      <c r="C328" s="3034">
        <v>301</v>
      </c>
      <c r="D328" s="3034" t="s">
        <v>36966</v>
      </c>
      <c r="E328" s="3034" t="s">
        <v>37449</v>
      </c>
      <c r="F328" s="3034" t="s">
        <v>36967</v>
      </c>
      <c r="G328" s="3034" t="s">
        <v>36968</v>
      </c>
      <c r="H328" s="3036">
        <v>34640</v>
      </c>
      <c r="I328" s="3035" t="s">
        <v>36969</v>
      </c>
      <c r="J328" s="3034" t="s">
        <v>37375</v>
      </c>
      <c r="K328" s="3034" t="s">
        <v>37471</v>
      </c>
      <c r="L328" s="3046" t="s">
        <v>38463</v>
      </c>
      <c r="M328" s="3034" t="s">
        <v>37451</v>
      </c>
      <c r="N328" s="3034" t="s">
        <v>37477</v>
      </c>
      <c r="O328" s="3034" t="s">
        <v>37776</v>
      </c>
      <c r="P328" s="3034" t="s">
        <v>37454</v>
      </c>
      <c r="Q328" s="3034" t="s">
        <v>37455</v>
      </c>
      <c r="R328" s="3034" t="s">
        <v>37456</v>
      </c>
      <c r="S328" s="3034"/>
      <c r="T328" s="3034" t="s">
        <v>37479</v>
      </c>
      <c r="U328" s="3034" t="s">
        <v>5279</v>
      </c>
      <c r="V328" s="3034" t="s">
        <v>37488</v>
      </c>
      <c r="W328" s="3034" t="s">
        <v>37458</v>
      </c>
      <c r="X328" s="3034" t="s">
        <v>37458</v>
      </c>
      <c r="Y328" s="3037" t="s">
        <v>37459</v>
      </c>
      <c r="Z328" s="3038"/>
      <c r="AA328" s="3038"/>
      <c r="AB328" s="3038"/>
      <c r="AC328" s="3038"/>
      <c r="AD328" s="3038"/>
      <c r="AE328" s="3038"/>
    </row>
    <row r="329" spans="1:31" s="3039" customFormat="1" ht="15">
      <c r="A329" s="3040">
        <v>45689.476621215275</v>
      </c>
      <c r="B329" s="3041" t="s">
        <v>37121</v>
      </c>
      <c r="C329" s="3041">
        <v>4091672</v>
      </c>
      <c r="D329" s="3041" t="s">
        <v>37121</v>
      </c>
      <c r="E329" s="3041" t="s">
        <v>37474</v>
      </c>
      <c r="F329" s="3041" t="s">
        <v>37122</v>
      </c>
      <c r="G329" s="3041" t="s">
        <v>37123</v>
      </c>
      <c r="H329" s="3042">
        <v>32236</v>
      </c>
      <c r="I329" s="3044" t="s">
        <v>37124</v>
      </c>
      <c r="J329" s="3041" t="s">
        <v>37368</v>
      </c>
      <c r="K329" s="3041" t="s">
        <v>38464</v>
      </c>
      <c r="L329" s="3045" t="s">
        <v>38465</v>
      </c>
      <c r="M329" s="3041" t="s">
        <v>37451</v>
      </c>
      <c r="N329" s="3041" t="s">
        <v>37477</v>
      </c>
      <c r="O329" s="3041" t="s">
        <v>37501</v>
      </c>
      <c r="P329" s="3041" t="s">
        <v>37454</v>
      </c>
      <c r="Q329" s="3041" t="s">
        <v>37462</v>
      </c>
      <c r="R329" s="3041" t="s">
        <v>37456</v>
      </c>
      <c r="S329" s="3041"/>
      <c r="T329" s="3041" t="s">
        <v>37457</v>
      </c>
      <c r="U329" s="3041" t="s">
        <v>37496</v>
      </c>
      <c r="V329" s="3041" t="s">
        <v>37539</v>
      </c>
      <c r="W329" s="3041" t="s">
        <v>37458</v>
      </c>
      <c r="X329" s="3041" t="s">
        <v>37458</v>
      </c>
      <c r="Y329" s="3043" t="s">
        <v>37459</v>
      </c>
      <c r="Z329" s="3038"/>
      <c r="AA329" s="3038"/>
      <c r="AB329" s="3038"/>
      <c r="AC329" s="3038"/>
      <c r="AD329" s="3038"/>
      <c r="AE329" s="3038"/>
    </row>
    <row r="330" spans="1:31" s="3039" customFormat="1" ht="15">
      <c r="A330" s="3033">
        <v>45689.492996076384</v>
      </c>
      <c r="B330" s="3034" t="s">
        <v>38466</v>
      </c>
      <c r="C330" s="3034">
        <v>3279410</v>
      </c>
      <c r="D330" s="3034" t="s">
        <v>36725</v>
      </c>
      <c r="E330" s="3034" t="s">
        <v>37467</v>
      </c>
      <c r="F330" s="3034" t="s">
        <v>36726</v>
      </c>
      <c r="G330" s="3034" t="s">
        <v>38467</v>
      </c>
      <c r="H330" s="3036">
        <v>32978</v>
      </c>
      <c r="I330" s="3035" t="s">
        <v>36728</v>
      </c>
      <c r="J330" s="3034" t="s">
        <v>37375</v>
      </c>
      <c r="K330" s="3034" t="s">
        <v>38468</v>
      </c>
      <c r="L330" s="3046" t="s">
        <v>38639</v>
      </c>
      <c r="M330" s="3034" t="s">
        <v>37451</v>
      </c>
      <c r="N330" s="3034" t="s">
        <v>37452</v>
      </c>
      <c r="O330" s="3034" t="s">
        <v>37647</v>
      </c>
      <c r="P330" s="3034" t="s">
        <v>37454</v>
      </c>
      <c r="Q330" s="3034" t="s">
        <v>37462</v>
      </c>
      <c r="R330" s="3034" t="s">
        <v>37456</v>
      </c>
      <c r="S330" s="3034"/>
      <c r="T330" s="3034" t="s">
        <v>37479</v>
      </c>
      <c r="U330" s="3034" t="s">
        <v>37464</v>
      </c>
      <c r="V330" s="3034" t="s">
        <v>38469</v>
      </c>
      <c r="W330" s="3034" t="s">
        <v>37458</v>
      </c>
      <c r="X330" s="3034" t="s">
        <v>37458</v>
      </c>
      <c r="Y330" s="3037" t="s">
        <v>37459</v>
      </c>
      <c r="Z330" s="3038"/>
      <c r="AA330" s="3038"/>
      <c r="AB330" s="3038"/>
      <c r="AC330" s="3038"/>
      <c r="AD330" s="3038"/>
      <c r="AE330" s="3038"/>
    </row>
    <row r="331" spans="1:31" s="3039" customFormat="1" ht="15">
      <c r="A331" s="3040">
        <v>45689.523760011572</v>
      </c>
      <c r="B331" s="3041" t="s">
        <v>37205</v>
      </c>
      <c r="C331" s="3044" t="s">
        <v>35356</v>
      </c>
      <c r="D331" s="3041" t="s">
        <v>37205</v>
      </c>
      <c r="E331" s="3041" t="s">
        <v>37474</v>
      </c>
      <c r="F331" s="3041" t="s">
        <v>37203</v>
      </c>
      <c r="G331" s="3041" t="s">
        <v>37204</v>
      </c>
      <c r="H331" s="3042">
        <v>34254</v>
      </c>
      <c r="I331" s="3044" t="s">
        <v>36930</v>
      </c>
      <c r="J331" s="3041" t="s">
        <v>37368</v>
      </c>
      <c r="K331" s="3041" t="s">
        <v>38470</v>
      </c>
      <c r="L331" s="3045" t="s">
        <v>38471</v>
      </c>
      <c r="M331" s="3041" t="s">
        <v>37451</v>
      </c>
      <c r="N331" s="3041" t="s">
        <v>37452</v>
      </c>
      <c r="O331" s="3041" t="s">
        <v>37703</v>
      </c>
      <c r="P331" s="3041" t="s">
        <v>37454</v>
      </c>
      <c r="Q331" s="3041" t="s">
        <v>37462</v>
      </c>
      <c r="R331" s="3041" t="s">
        <v>37456</v>
      </c>
      <c r="S331" s="3041"/>
      <c r="T331" s="3041" t="s">
        <v>37463</v>
      </c>
      <c r="U331" s="3041" t="s">
        <v>37496</v>
      </c>
      <c r="V331" s="3041" t="s">
        <v>37519</v>
      </c>
      <c r="W331" s="3041" t="s">
        <v>37458</v>
      </c>
      <c r="X331" s="3041" t="s">
        <v>37458</v>
      </c>
      <c r="Y331" s="3043" t="s">
        <v>37459</v>
      </c>
      <c r="Z331" s="3038"/>
      <c r="AA331" s="3038"/>
      <c r="AB331" s="3038"/>
      <c r="AC331" s="3038"/>
      <c r="AD331" s="3038"/>
      <c r="AE331" s="3038"/>
    </row>
    <row r="332" spans="1:31" s="3039" customFormat="1" ht="15">
      <c r="A332" s="3033">
        <v>45689.585964745369</v>
      </c>
      <c r="B332" s="3034" t="s">
        <v>38472</v>
      </c>
      <c r="C332" s="3035" t="s">
        <v>35356</v>
      </c>
      <c r="D332" s="3034" t="s">
        <v>36940</v>
      </c>
      <c r="E332" s="3034" t="s">
        <v>37449</v>
      </c>
      <c r="F332" s="3034" t="s">
        <v>36941</v>
      </c>
      <c r="G332" s="3034" t="s">
        <v>36942</v>
      </c>
      <c r="H332" s="3036">
        <v>36959</v>
      </c>
      <c r="I332" s="3034">
        <v>7086834145</v>
      </c>
      <c r="J332" s="3034" t="s">
        <v>37375</v>
      </c>
      <c r="K332" s="3034" t="s">
        <v>38473</v>
      </c>
      <c r="L332" s="3046" t="s">
        <v>38474</v>
      </c>
      <c r="M332" s="3034" t="s">
        <v>37451</v>
      </c>
      <c r="N332" s="3034" t="s">
        <v>37452</v>
      </c>
      <c r="O332" s="3034" t="s">
        <v>37508</v>
      </c>
      <c r="P332" s="3034" t="s">
        <v>37454</v>
      </c>
      <c r="Q332" s="3034" t="s">
        <v>37462</v>
      </c>
      <c r="R332" s="3034" t="s">
        <v>37456</v>
      </c>
      <c r="S332" s="3034"/>
      <c r="T332" s="3034" t="s">
        <v>37457</v>
      </c>
      <c r="U332" s="3034" t="s">
        <v>37496</v>
      </c>
      <c r="V332" s="3034" t="s">
        <v>38475</v>
      </c>
      <c r="W332" s="3034" t="s">
        <v>37458</v>
      </c>
      <c r="X332" s="3034" t="s">
        <v>37458</v>
      </c>
      <c r="Y332" s="3037" t="s">
        <v>37459</v>
      </c>
      <c r="Z332" s="3038"/>
      <c r="AA332" s="3038"/>
      <c r="AB332" s="3038"/>
      <c r="AC332" s="3038"/>
      <c r="AD332" s="3038"/>
      <c r="AE332" s="3038"/>
    </row>
    <row r="333" spans="1:31" s="3039" customFormat="1" ht="15">
      <c r="A333" s="3040">
        <v>45689.59001969907</v>
      </c>
      <c r="B333" s="3041" t="s">
        <v>37034</v>
      </c>
      <c r="C333" s="3041">
        <v>2860525</v>
      </c>
      <c r="D333" s="3041" t="s">
        <v>37034</v>
      </c>
      <c r="E333" s="3041" t="s">
        <v>37449</v>
      </c>
      <c r="F333" s="3041" t="s">
        <v>37035</v>
      </c>
      <c r="G333" s="3041" t="s">
        <v>37036</v>
      </c>
      <c r="H333" s="3042">
        <v>34696</v>
      </c>
      <c r="I333" s="3044" t="s">
        <v>8133</v>
      </c>
      <c r="J333" s="3041" t="s">
        <v>37375</v>
      </c>
      <c r="K333" s="3041" t="s">
        <v>38476</v>
      </c>
      <c r="L333" s="3045" t="s">
        <v>38477</v>
      </c>
      <c r="M333" s="3041" t="s">
        <v>37451</v>
      </c>
      <c r="N333" s="3041" t="s">
        <v>37477</v>
      </c>
      <c r="O333" s="3041" t="s">
        <v>37483</v>
      </c>
      <c r="P333" s="3041" t="s">
        <v>37454</v>
      </c>
      <c r="Q333" s="3041" t="s">
        <v>37462</v>
      </c>
      <c r="R333" s="3041" t="s">
        <v>37456</v>
      </c>
      <c r="S333" s="3041"/>
      <c r="T333" s="3041" t="s">
        <v>37479</v>
      </c>
      <c r="U333" s="3041" t="s">
        <v>37464</v>
      </c>
      <c r="V333" s="3041" t="s">
        <v>37488</v>
      </c>
      <c r="W333" s="3041" t="s">
        <v>37458</v>
      </c>
      <c r="X333" s="3041" t="s">
        <v>37458</v>
      </c>
      <c r="Y333" s="3043" t="s">
        <v>37459</v>
      </c>
      <c r="Z333" s="3038"/>
      <c r="AA333" s="3038"/>
      <c r="AB333" s="3038"/>
      <c r="AC333" s="3038"/>
      <c r="AD333" s="3038"/>
      <c r="AE333" s="3038"/>
    </row>
    <row r="334" spans="1:31" s="3039" customFormat="1" ht="15">
      <c r="A334" s="3033">
        <v>45689.72335414352</v>
      </c>
      <c r="B334" s="3034" t="s">
        <v>38478</v>
      </c>
      <c r="C334" s="3034">
        <v>1578112</v>
      </c>
      <c r="D334" s="3034" t="s">
        <v>37038</v>
      </c>
      <c r="E334" s="3034" t="s">
        <v>37467</v>
      </c>
      <c r="F334" s="3034" t="s">
        <v>35440</v>
      </c>
      <c r="G334" s="3034" t="s">
        <v>36710</v>
      </c>
      <c r="H334" s="3036">
        <v>27840</v>
      </c>
      <c r="I334" s="3035" t="s">
        <v>37039</v>
      </c>
      <c r="J334" s="3034" t="s">
        <v>37375</v>
      </c>
      <c r="K334" s="3034" t="s">
        <v>38479</v>
      </c>
      <c r="L334" s="3046" t="s">
        <v>38480</v>
      </c>
      <c r="M334" s="3034" t="s">
        <v>37451</v>
      </c>
      <c r="N334" s="3034" t="s">
        <v>37452</v>
      </c>
      <c r="O334" s="3034" t="s">
        <v>37842</v>
      </c>
      <c r="P334" s="3034" t="s">
        <v>37454</v>
      </c>
      <c r="Q334" s="3034" t="s">
        <v>37462</v>
      </c>
      <c r="R334" s="3034" t="s">
        <v>37456</v>
      </c>
      <c r="S334" s="3034"/>
      <c r="T334" s="3034" t="s">
        <v>37479</v>
      </c>
      <c r="U334" s="3034" t="s">
        <v>5279</v>
      </c>
      <c r="V334" s="3034" t="s">
        <v>5252</v>
      </c>
      <c r="W334" s="3034" t="s">
        <v>37458</v>
      </c>
      <c r="X334" s="3034" t="s">
        <v>37458</v>
      </c>
      <c r="Y334" s="3037" t="s">
        <v>37459</v>
      </c>
      <c r="Z334" s="3038"/>
      <c r="AA334" s="3038"/>
      <c r="AB334" s="3038"/>
      <c r="AC334" s="3038"/>
      <c r="AD334" s="3038"/>
      <c r="AE334" s="3038"/>
    </row>
    <row r="335" spans="1:31" s="3039" customFormat="1" ht="15">
      <c r="A335" s="3040">
        <v>45690.057824837961</v>
      </c>
      <c r="B335" s="3041" t="s">
        <v>38481</v>
      </c>
      <c r="C335" s="3041">
        <v>4524682</v>
      </c>
      <c r="D335" s="3041" t="s">
        <v>37040</v>
      </c>
      <c r="E335" s="3041" t="s">
        <v>37474</v>
      </c>
      <c r="F335" s="3041" t="s">
        <v>35984</v>
      </c>
      <c r="G335" s="3041" t="s">
        <v>37041</v>
      </c>
      <c r="H335" s="3042">
        <v>32738</v>
      </c>
      <c r="I335" s="3044" t="s">
        <v>37042</v>
      </c>
      <c r="J335" s="3041" t="s">
        <v>37368</v>
      </c>
      <c r="K335" s="3041" t="s">
        <v>38482</v>
      </c>
      <c r="L335" s="3045" t="s">
        <v>38483</v>
      </c>
      <c r="M335" s="3041" t="s">
        <v>37451</v>
      </c>
      <c r="N335" s="3041" t="s">
        <v>37477</v>
      </c>
      <c r="O335" s="3041" t="s">
        <v>38484</v>
      </c>
      <c r="P335" s="3041" t="s">
        <v>37454</v>
      </c>
      <c r="Q335" s="3041" t="s">
        <v>37462</v>
      </c>
      <c r="R335" s="3041" t="s">
        <v>37456</v>
      </c>
      <c r="S335" s="3041"/>
      <c r="T335" s="3041" t="s">
        <v>37463</v>
      </c>
      <c r="U335" s="3041" t="s">
        <v>37677</v>
      </c>
      <c r="V335" s="3041" t="s">
        <v>37539</v>
      </c>
      <c r="W335" s="3041" t="s">
        <v>37458</v>
      </c>
      <c r="X335" s="3041" t="s">
        <v>37458</v>
      </c>
      <c r="Y335" s="3043" t="s">
        <v>37459</v>
      </c>
      <c r="Z335" s="3038"/>
      <c r="AA335" s="3038"/>
      <c r="AB335" s="3038"/>
      <c r="AC335" s="3038"/>
      <c r="AD335" s="3038"/>
      <c r="AE335" s="3038"/>
    </row>
    <row r="336" spans="1:31" s="3039" customFormat="1" ht="15">
      <c r="A336" s="3033">
        <v>45690.37030383102</v>
      </c>
      <c r="B336" s="3034" t="s">
        <v>37125</v>
      </c>
      <c r="C336" s="3034">
        <v>6331568</v>
      </c>
      <c r="D336" s="3034" t="s">
        <v>37125</v>
      </c>
      <c r="E336" s="3034" t="s">
        <v>37467</v>
      </c>
      <c r="F336" s="3034" t="s">
        <v>36750</v>
      </c>
      <c r="G336" s="3034" t="s">
        <v>37126</v>
      </c>
      <c r="H336" s="3036">
        <v>34310</v>
      </c>
      <c r="I336" s="3035" t="s">
        <v>37127</v>
      </c>
      <c r="J336" s="3034" t="s">
        <v>37375</v>
      </c>
      <c r="K336" s="3034" t="s">
        <v>38485</v>
      </c>
      <c r="L336" s="3046" t="s">
        <v>38486</v>
      </c>
      <c r="M336" s="3034" t="s">
        <v>37451</v>
      </c>
      <c r="N336" s="3034" t="s">
        <v>37477</v>
      </c>
      <c r="O336" s="3034" t="s">
        <v>37473</v>
      </c>
      <c r="P336" s="3034" t="s">
        <v>37454</v>
      </c>
      <c r="Q336" s="3034" t="s">
        <v>37462</v>
      </c>
      <c r="R336" s="3034" t="s">
        <v>37456</v>
      </c>
      <c r="S336" s="3034"/>
      <c r="T336" s="3034" t="s">
        <v>37457</v>
      </c>
      <c r="U336" s="3034" t="s">
        <v>37496</v>
      </c>
      <c r="V336" s="3034" t="s">
        <v>37488</v>
      </c>
      <c r="W336" s="3034" t="s">
        <v>37458</v>
      </c>
      <c r="X336" s="3034" t="s">
        <v>37458</v>
      </c>
      <c r="Y336" s="3037" t="s">
        <v>37459</v>
      </c>
      <c r="Z336" s="3038"/>
      <c r="AA336" s="3038"/>
      <c r="AB336" s="3038"/>
      <c r="AC336" s="3038"/>
      <c r="AD336" s="3038"/>
      <c r="AE336" s="3038"/>
    </row>
    <row r="337" spans="1:31" s="3039" customFormat="1" ht="15">
      <c r="A337" s="3040">
        <v>45690.371782986113</v>
      </c>
      <c r="B337" s="3041" t="s">
        <v>37048</v>
      </c>
      <c r="C337" s="3041">
        <v>4269434</v>
      </c>
      <c r="D337" s="3041" t="s">
        <v>37048</v>
      </c>
      <c r="E337" s="3041" t="s">
        <v>37449</v>
      </c>
      <c r="F337" s="3041" t="s">
        <v>36813</v>
      </c>
      <c r="G337" s="3041" t="s">
        <v>37049</v>
      </c>
      <c r="H337" s="3042">
        <v>35906</v>
      </c>
      <c r="I337" s="3044" t="s">
        <v>37050</v>
      </c>
      <c r="J337" s="3041" t="s">
        <v>37375</v>
      </c>
      <c r="K337" s="3041" t="s">
        <v>38487</v>
      </c>
      <c r="L337" s="3045" t="s">
        <v>38488</v>
      </c>
      <c r="M337" s="3041" t="s">
        <v>37451</v>
      </c>
      <c r="N337" s="3041" t="s">
        <v>37477</v>
      </c>
      <c r="O337" s="3041" t="s">
        <v>37461</v>
      </c>
      <c r="P337" s="3041" t="s">
        <v>37454</v>
      </c>
      <c r="Q337" s="3041" t="s">
        <v>37462</v>
      </c>
      <c r="R337" s="3041" t="s">
        <v>37456</v>
      </c>
      <c r="S337" s="3041"/>
      <c r="T337" s="3041" t="s">
        <v>37479</v>
      </c>
      <c r="U337" s="3041" t="s">
        <v>5279</v>
      </c>
      <c r="V337" s="3041" t="s">
        <v>38489</v>
      </c>
      <c r="W337" s="3041" t="s">
        <v>37458</v>
      </c>
      <c r="X337" s="3041" t="s">
        <v>37458</v>
      </c>
      <c r="Y337" s="3043" t="s">
        <v>37459</v>
      </c>
      <c r="Z337" s="3038"/>
      <c r="AA337" s="3038"/>
      <c r="AB337" s="3038"/>
      <c r="AC337" s="3038"/>
      <c r="AD337" s="3038"/>
      <c r="AE337" s="3038"/>
    </row>
    <row r="338" spans="1:31" s="3039" customFormat="1" ht="15">
      <c r="A338" s="3033">
        <v>45690.442756099539</v>
      </c>
      <c r="B338" s="3034" t="s">
        <v>37044</v>
      </c>
      <c r="C338" s="3034">
        <v>4641804</v>
      </c>
      <c r="D338" s="3034" t="s">
        <v>37044</v>
      </c>
      <c r="E338" s="3034" t="s">
        <v>37474</v>
      </c>
      <c r="F338" s="3034" t="s">
        <v>35593</v>
      </c>
      <c r="G338" s="3034" t="s">
        <v>37045</v>
      </c>
      <c r="H338" s="3036">
        <v>28459</v>
      </c>
      <c r="I338" s="3035" t="s">
        <v>37046</v>
      </c>
      <c r="J338" s="3034" t="s">
        <v>37368</v>
      </c>
      <c r="K338" s="3034" t="s">
        <v>38490</v>
      </c>
      <c r="L338" s="3046" t="s">
        <v>38491</v>
      </c>
      <c r="M338" s="3034" t="s">
        <v>37451</v>
      </c>
      <c r="N338" s="3034" t="s">
        <v>37452</v>
      </c>
      <c r="O338" s="3034" t="s">
        <v>37611</v>
      </c>
      <c r="P338" s="3034" t="s">
        <v>37454</v>
      </c>
      <c r="Q338" s="3034" t="s">
        <v>37462</v>
      </c>
      <c r="R338" s="3034" t="s">
        <v>37456</v>
      </c>
      <c r="S338" s="3034"/>
      <c r="T338" s="3034" t="s">
        <v>37463</v>
      </c>
      <c r="U338" s="3034" t="s">
        <v>37464</v>
      </c>
      <c r="V338" s="3034" t="s">
        <v>38492</v>
      </c>
      <c r="W338" s="3034" t="s">
        <v>37458</v>
      </c>
      <c r="X338" s="3034" t="s">
        <v>37458</v>
      </c>
      <c r="Y338" s="3037" t="s">
        <v>37459</v>
      </c>
      <c r="Z338" s="3038"/>
      <c r="AA338" s="3038"/>
      <c r="AB338" s="3038"/>
      <c r="AC338" s="3038"/>
      <c r="AD338" s="3038"/>
      <c r="AE338" s="3038"/>
    </row>
    <row r="339" spans="1:31" s="3039" customFormat="1" ht="15">
      <c r="A339" s="3040">
        <v>45690.464754050925</v>
      </c>
      <c r="B339" s="3041" t="s">
        <v>37030</v>
      </c>
      <c r="C339" s="3041">
        <v>6254735</v>
      </c>
      <c r="D339" s="3041" t="s">
        <v>37030</v>
      </c>
      <c r="E339" s="3041" t="s">
        <v>37467</v>
      </c>
      <c r="F339" s="3041" t="s">
        <v>37031</v>
      </c>
      <c r="G339" s="3041" t="s">
        <v>37032</v>
      </c>
      <c r="H339" s="3042">
        <v>35706</v>
      </c>
      <c r="I339" s="3044" t="s">
        <v>37033</v>
      </c>
      <c r="J339" s="3041" t="s">
        <v>37375</v>
      </c>
      <c r="K339" s="3041" t="s">
        <v>38493</v>
      </c>
      <c r="L339" s="3045" t="s">
        <v>38494</v>
      </c>
      <c r="M339" s="3041" t="s">
        <v>37451</v>
      </c>
      <c r="N339" s="3041" t="s">
        <v>37452</v>
      </c>
      <c r="O339" s="3041" t="s">
        <v>37483</v>
      </c>
      <c r="P339" s="3041" t="s">
        <v>37454</v>
      </c>
      <c r="Q339" s="3041" t="s">
        <v>37462</v>
      </c>
      <c r="R339" s="3041" t="s">
        <v>37456</v>
      </c>
      <c r="S339" s="3041"/>
      <c r="T339" s="3041" t="s">
        <v>37463</v>
      </c>
      <c r="U339" s="3041" t="s">
        <v>37464</v>
      </c>
      <c r="V339" s="3041" t="s">
        <v>38495</v>
      </c>
      <c r="W339" s="3041" t="s">
        <v>37458</v>
      </c>
      <c r="X339" s="3041" t="s">
        <v>37586</v>
      </c>
      <c r="Y339" s="3043" t="s">
        <v>37459</v>
      </c>
      <c r="Z339" s="3038"/>
      <c r="AA339" s="3038"/>
      <c r="AB339" s="3038"/>
      <c r="AC339" s="3038"/>
      <c r="AD339" s="3038"/>
      <c r="AE339" s="3038"/>
    </row>
    <row r="340" spans="1:31" s="3039" customFormat="1" ht="15">
      <c r="A340" s="3033">
        <v>45690.616860567126</v>
      </c>
      <c r="B340" s="3034" t="s">
        <v>37051</v>
      </c>
      <c r="C340" s="3034">
        <v>3817836</v>
      </c>
      <c r="D340" s="3034" t="s">
        <v>37051</v>
      </c>
      <c r="E340" s="3034" t="s">
        <v>37449</v>
      </c>
      <c r="F340" s="3034" t="s">
        <v>37052</v>
      </c>
      <c r="G340" s="3034" t="s">
        <v>37053</v>
      </c>
      <c r="H340" s="3036">
        <v>33896</v>
      </c>
      <c r="I340" s="3035" t="s">
        <v>37054</v>
      </c>
      <c r="J340" s="3034" t="s">
        <v>37375</v>
      </c>
      <c r="K340" s="3034" t="s">
        <v>38496</v>
      </c>
      <c r="L340" s="3046" t="s">
        <v>38497</v>
      </c>
      <c r="M340" s="3034" t="s">
        <v>37451</v>
      </c>
      <c r="N340" s="3034" t="s">
        <v>37452</v>
      </c>
      <c r="O340" s="3034" t="s">
        <v>37483</v>
      </c>
      <c r="P340" s="3034" t="s">
        <v>37454</v>
      </c>
      <c r="Q340" s="3034" t="s">
        <v>37462</v>
      </c>
      <c r="R340" s="3034" t="s">
        <v>37456</v>
      </c>
      <c r="S340" s="3034"/>
      <c r="T340" s="3034" t="s">
        <v>37463</v>
      </c>
      <c r="U340" s="3034" t="s">
        <v>37464</v>
      </c>
      <c r="V340" s="3034">
        <v>8059375824</v>
      </c>
      <c r="W340" s="3034" t="s">
        <v>37458</v>
      </c>
      <c r="X340" s="3034" t="s">
        <v>37458</v>
      </c>
      <c r="Y340" s="3037" t="s">
        <v>37459</v>
      </c>
      <c r="Z340" s="3038"/>
      <c r="AA340" s="3038"/>
      <c r="AB340" s="3038"/>
      <c r="AC340" s="3038"/>
      <c r="AD340" s="3038"/>
      <c r="AE340" s="3038"/>
    </row>
    <row r="341" spans="1:31" s="3039" customFormat="1" ht="15">
      <c r="A341" s="3040">
        <v>45690.662236099539</v>
      </c>
      <c r="B341" s="3041" t="s">
        <v>37055</v>
      </c>
      <c r="C341" s="3041">
        <v>6172068</v>
      </c>
      <c r="D341" s="3041" t="s">
        <v>37055</v>
      </c>
      <c r="E341" s="3041" t="s">
        <v>37474</v>
      </c>
      <c r="F341" s="3041" t="s">
        <v>75</v>
      </c>
      <c r="G341" s="3041" t="s">
        <v>168</v>
      </c>
      <c r="H341" s="3042">
        <v>34660</v>
      </c>
      <c r="I341" s="3044" t="s">
        <v>37056</v>
      </c>
      <c r="J341" s="3041" t="s">
        <v>37368</v>
      </c>
      <c r="K341" s="3041" t="s">
        <v>38498</v>
      </c>
      <c r="L341" s="3041" t="s">
        <v>38499</v>
      </c>
      <c r="M341" s="3041" t="s">
        <v>37451</v>
      </c>
      <c r="N341" s="3041" t="s">
        <v>37452</v>
      </c>
      <c r="O341" s="3041" t="s">
        <v>37628</v>
      </c>
      <c r="P341" s="3041" t="s">
        <v>37454</v>
      </c>
      <c r="Q341" s="3041" t="s">
        <v>37462</v>
      </c>
      <c r="R341" s="3041" t="s">
        <v>37456</v>
      </c>
      <c r="S341" s="3041"/>
      <c r="T341" s="3041" t="s">
        <v>37463</v>
      </c>
      <c r="U341" s="3041" t="s">
        <v>37496</v>
      </c>
      <c r="V341" s="3044" t="s">
        <v>37056</v>
      </c>
      <c r="W341" s="3041" t="s">
        <v>37458</v>
      </c>
      <c r="X341" s="3041" t="s">
        <v>37458</v>
      </c>
      <c r="Y341" s="3043" t="s">
        <v>37459</v>
      </c>
      <c r="Z341" s="3038"/>
      <c r="AA341" s="3038"/>
      <c r="AB341" s="3038"/>
      <c r="AC341" s="3038"/>
      <c r="AD341" s="3038"/>
      <c r="AE341" s="3038"/>
    </row>
    <row r="342" spans="1:31" s="3039" customFormat="1" ht="15">
      <c r="A342" s="3033">
        <v>45690.701436180556</v>
      </c>
      <c r="B342" s="3034" t="s">
        <v>37057</v>
      </c>
      <c r="C342" s="3034">
        <v>5692478</v>
      </c>
      <c r="D342" s="3034" t="s">
        <v>37057</v>
      </c>
      <c r="E342" s="3034" t="s">
        <v>37449</v>
      </c>
      <c r="F342" s="3034" t="s">
        <v>37058</v>
      </c>
      <c r="G342" s="3034" t="s">
        <v>37059</v>
      </c>
      <c r="H342" s="3036">
        <v>36292</v>
      </c>
      <c r="I342" s="3035" t="s">
        <v>37060</v>
      </c>
      <c r="J342" s="3034" t="s">
        <v>37375</v>
      </c>
      <c r="K342" s="3034" t="s">
        <v>38500</v>
      </c>
      <c r="L342" s="3046" t="s">
        <v>38501</v>
      </c>
      <c r="M342" s="3034" t="s">
        <v>37451</v>
      </c>
      <c r="N342" s="3034" t="s">
        <v>37477</v>
      </c>
      <c r="O342" s="3034" t="s">
        <v>37749</v>
      </c>
      <c r="P342" s="3034" t="s">
        <v>37454</v>
      </c>
      <c r="Q342" s="3034" t="s">
        <v>37462</v>
      </c>
      <c r="R342" s="3034" t="s">
        <v>37456</v>
      </c>
      <c r="S342" s="3034"/>
      <c r="T342" s="3034" t="s">
        <v>37457</v>
      </c>
      <c r="U342" s="3034" t="s">
        <v>37464</v>
      </c>
      <c r="V342" s="3034" t="s">
        <v>38502</v>
      </c>
      <c r="W342" s="3034" t="s">
        <v>37458</v>
      </c>
      <c r="X342" s="3034" t="s">
        <v>37458</v>
      </c>
      <c r="Y342" s="3037" t="s">
        <v>37459</v>
      </c>
      <c r="Z342" s="3038"/>
      <c r="AA342" s="3038"/>
      <c r="AB342" s="3038"/>
      <c r="AC342" s="3038"/>
      <c r="AD342" s="3038"/>
      <c r="AE342" s="3038"/>
    </row>
    <row r="343" spans="1:31" s="3039" customFormat="1" ht="15">
      <c r="A343" s="3040">
        <v>45690.710451435181</v>
      </c>
      <c r="B343" s="3041" t="s">
        <v>36972</v>
      </c>
      <c r="C343" s="3041">
        <v>3997288</v>
      </c>
      <c r="D343" s="3041" t="s">
        <v>36972</v>
      </c>
      <c r="E343" s="3041" t="s">
        <v>37449</v>
      </c>
      <c r="F343" s="3041" t="s">
        <v>36973</v>
      </c>
      <c r="G343" s="3041" t="s">
        <v>36974</v>
      </c>
      <c r="H343" s="3042">
        <v>36307</v>
      </c>
      <c r="I343" s="3044" t="s">
        <v>36975</v>
      </c>
      <c r="J343" s="3041" t="s">
        <v>37375</v>
      </c>
      <c r="K343" s="3041" t="s">
        <v>38503</v>
      </c>
      <c r="L343" s="3045" t="s">
        <v>38504</v>
      </c>
      <c r="M343" s="3041" t="s">
        <v>37451</v>
      </c>
      <c r="N343" s="3041" t="s">
        <v>37452</v>
      </c>
      <c r="O343" s="3041" t="s">
        <v>37483</v>
      </c>
      <c r="P343" s="3041" t="s">
        <v>37454</v>
      </c>
      <c r="Q343" s="3041" t="s">
        <v>37455</v>
      </c>
      <c r="R343" s="3041" t="s">
        <v>37456</v>
      </c>
      <c r="S343" s="3041"/>
      <c r="T343" s="3041" t="s">
        <v>37463</v>
      </c>
      <c r="U343" s="3041" t="s">
        <v>5279</v>
      </c>
      <c r="V343" s="3041" t="s">
        <v>37463</v>
      </c>
      <c r="W343" s="3041" t="s">
        <v>37458</v>
      </c>
      <c r="X343" s="3041" t="s">
        <v>37586</v>
      </c>
      <c r="Y343" s="3043" t="s">
        <v>37459</v>
      </c>
      <c r="Z343" s="3038"/>
      <c r="AA343" s="3038"/>
      <c r="AB343" s="3038"/>
      <c r="AC343" s="3038"/>
      <c r="AD343" s="3038"/>
      <c r="AE343" s="3038"/>
    </row>
    <row r="344" spans="1:31" s="3039" customFormat="1" ht="15">
      <c r="A344" s="3033">
        <v>45690.890381516205</v>
      </c>
      <c r="B344" s="3034" t="s">
        <v>37061</v>
      </c>
      <c r="C344" s="3034">
        <v>5780011</v>
      </c>
      <c r="D344" s="3034" t="s">
        <v>37061</v>
      </c>
      <c r="E344" s="3034" t="s">
        <v>37449</v>
      </c>
      <c r="F344" s="3034" t="s">
        <v>37062</v>
      </c>
      <c r="G344" s="3034" t="s">
        <v>37063</v>
      </c>
      <c r="H344" s="3036">
        <v>36665</v>
      </c>
      <c r="I344" s="3035" t="s">
        <v>37064</v>
      </c>
      <c r="J344" s="3034" t="s">
        <v>37375</v>
      </c>
      <c r="K344" s="3034" t="s">
        <v>38505</v>
      </c>
      <c r="L344" s="3046" t="s">
        <v>38506</v>
      </c>
      <c r="M344" s="3034" t="s">
        <v>37451</v>
      </c>
      <c r="N344" s="3034" t="s">
        <v>37477</v>
      </c>
      <c r="O344" s="3034" t="s">
        <v>37483</v>
      </c>
      <c r="P344" s="3034" t="s">
        <v>37454</v>
      </c>
      <c r="Q344" s="3034" t="s">
        <v>37462</v>
      </c>
      <c r="R344" s="3034" t="s">
        <v>37456</v>
      </c>
      <c r="S344" s="3034"/>
      <c r="T344" s="3034" t="s">
        <v>37463</v>
      </c>
      <c r="U344" s="3034" t="s">
        <v>37496</v>
      </c>
      <c r="V344" s="3035" t="s">
        <v>37064</v>
      </c>
      <c r="W344" s="3034" t="s">
        <v>37458</v>
      </c>
      <c r="X344" s="3034" t="s">
        <v>37458</v>
      </c>
      <c r="Y344" s="3037" t="s">
        <v>37459</v>
      </c>
      <c r="Z344" s="3038"/>
      <c r="AA344" s="3038"/>
      <c r="AB344" s="3038"/>
      <c r="AC344" s="3038"/>
      <c r="AD344" s="3038"/>
      <c r="AE344" s="3038"/>
    </row>
    <row r="345" spans="1:31" s="3039" customFormat="1" ht="15">
      <c r="A345" s="3040">
        <v>45691.692662789355</v>
      </c>
      <c r="B345" s="3041" t="s">
        <v>37065</v>
      </c>
      <c r="C345" s="3041">
        <v>5152588</v>
      </c>
      <c r="D345" s="3041" t="s">
        <v>37065</v>
      </c>
      <c r="E345" s="3041" t="s">
        <v>37474</v>
      </c>
      <c r="F345" s="3041" t="s">
        <v>37066</v>
      </c>
      <c r="G345" s="3041" t="s">
        <v>37067</v>
      </c>
      <c r="H345" s="3042">
        <v>25633</v>
      </c>
      <c r="I345" s="3041">
        <v>8083132954</v>
      </c>
      <c r="J345" s="3041" t="s">
        <v>37368</v>
      </c>
      <c r="K345" s="3041" t="s">
        <v>38507</v>
      </c>
      <c r="L345" s="3045" t="s">
        <v>38508</v>
      </c>
      <c r="M345" s="3041" t="s">
        <v>37451</v>
      </c>
      <c r="N345" s="3041" t="s">
        <v>37477</v>
      </c>
      <c r="O345" s="3041" t="s">
        <v>37749</v>
      </c>
      <c r="P345" s="3041" t="s">
        <v>37454</v>
      </c>
      <c r="Q345" s="3041" t="s">
        <v>37462</v>
      </c>
      <c r="R345" s="3041" t="s">
        <v>37456</v>
      </c>
      <c r="S345" s="3041"/>
      <c r="T345" s="3041" t="s">
        <v>37479</v>
      </c>
      <c r="U345" s="3041" t="s">
        <v>5279</v>
      </c>
      <c r="V345" s="3044" t="s">
        <v>38509</v>
      </c>
      <c r="W345" s="3041" t="s">
        <v>37458</v>
      </c>
      <c r="X345" s="3041" t="s">
        <v>37458</v>
      </c>
      <c r="Y345" s="3043" t="s">
        <v>37459</v>
      </c>
      <c r="Z345" s="3038"/>
      <c r="AA345" s="3038"/>
      <c r="AB345" s="3038"/>
      <c r="AC345" s="3038"/>
      <c r="AD345" s="3038"/>
      <c r="AE345" s="3038"/>
    </row>
    <row r="346" spans="1:31" s="3039" customFormat="1" ht="15">
      <c r="A346" s="3033">
        <v>45692.532754398148</v>
      </c>
      <c r="B346" s="3034" t="s">
        <v>38391</v>
      </c>
      <c r="C346" s="3034">
        <v>4847717</v>
      </c>
      <c r="D346" s="3034" t="s">
        <v>37105</v>
      </c>
      <c r="E346" s="3034" t="s">
        <v>37474</v>
      </c>
      <c r="F346" s="3034" t="s">
        <v>37106</v>
      </c>
      <c r="G346" s="3034" t="s">
        <v>38510</v>
      </c>
      <c r="H346" s="3036">
        <v>36226</v>
      </c>
      <c r="I346" s="3034" t="s">
        <v>37108</v>
      </c>
      <c r="J346" s="3034" t="s">
        <v>37368</v>
      </c>
      <c r="K346" s="3034" t="s">
        <v>38511</v>
      </c>
      <c r="L346" s="3046" t="s">
        <v>38512</v>
      </c>
      <c r="M346" s="3034" t="s">
        <v>37742</v>
      </c>
      <c r="N346" s="3034" t="s">
        <v>37477</v>
      </c>
      <c r="O346" s="3034" t="s">
        <v>37492</v>
      </c>
      <c r="P346" s="3034" t="s">
        <v>37454</v>
      </c>
      <c r="Q346" s="3034" t="s">
        <v>37455</v>
      </c>
      <c r="R346" s="3034" t="s">
        <v>37456</v>
      </c>
      <c r="S346" s="3034"/>
      <c r="T346" s="3034" t="s">
        <v>37463</v>
      </c>
      <c r="U346" s="3034" t="s">
        <v>37677</v>
      </c>
      <c r="V346" s="3034" t="s">
        <v>38513</v>
      </c>
      <c r="W346" s="3034" t="s">
        <v>37458</v>
      </c>
      <c r="X346" s="3034" t="s">
        <v>37458</v>
      </c>
      <c r="Y346" s="3037" t="s">
        <v>37459</v>
      </c>
      <c r="Z346" s="3038"/>
      <c r="AA346" s="3038"/>
      <c r="AB346" s="3038"/>
      <c r="AC346" s="3038"/>
      <c r="AD346" s="3038"/>
      <c r="AE346" s="3038"/>
    </row>
    <row r="347" spans="1:31" s="3039" customFormat="1" ht="15">
      <c r="A347" s="3040">
        <v>45692.656304756943</v>
      </c>
      <c r="B347" s="3041" t="s">
        <v>37365</v>
      </c>
      <c r="C347" s="3044" t="s">
        <v>35356</v>
      </c>
      <c r="D347" s="3041" t="s">
        <v>37365</v>
      </c>
      <c r="E347" s="3041" t="s">
        <v>37474</v>
      </c>
      <c r="F347" s="3041" t="s">
        <v>35436</v>
      </c>
      <c r="G347" s="3041" t="s">
        <v>37259</v>
      </c>
      <c r="H347" s="3042">
        <v>30600</v>
      </c>
      <c r="I347" s="3044" t="s">
        <v>38514</v>
      </c>
      <c r="J347" s="3041" t="s">
        <v>37368</v>
      </c>
      <c r="K347" s="3041" t="s">
        <v>38515</v>
      </c>
      <c r="L347" s="3045" t="s">
        <v>38516</v>
      </c>
      <c r="M347" s="3041" t="s">
        <v>37451</v>
      </c>
      <c r="N347" s="3041" t="s">
        <v>37452</v>
      </c>
      <c r="O347" s="3041" t="s">
        <v>37703</v>
      </c>
      <c r="P347" s="3041" t="s">
        <v>37454</v>
      </c>
      <c r="Q347" s="3041" t="s">
        <v>37462</v>
      </c>
      <c r="R347" s="3041" t="s">
        <v>37456</v>
      </c>
      <c r="S347" s="3041"/>
      <c r="T347" s="3041" t="s">
        <v>37457</v>
      </c>
      <c r="U347" s="3041" t="s">
        <v>37496</v>
      </c>
      <c r="V347" s="3041" t="s">
        <v>37463</v>
      </c>
      <c r="W347" s="3041" t="s">
        <v>37458</v>
      </c>
      <c r="X347" s="3041" t="s">
        <v>37458</v>
      </c>
      <c r="Y347" s="3043" t="s">
        <v>37459</v>
      </c>
      <c r="Z347" s="3038"/>
      <c r="AA347" s="3038"/>
      <c r="AB347" s="3038"/>
      <c r="AC347" s="3038"/>
      <c r="AD347" s="3038"/>
      <c r="AE347" s="3038"/>
    </row>
    <row r="348" spans="1:31" s="3039" customFormat="1" ht="15">
      <c r="A348" s="3033">
        <v>45692.753448773146</v>
      </c>
      <c r="B348" s="3034" t="s">
        <v>37260</v>
      </c>
      <c r="C348" s="3034">
        <v>1780230</v>
      </c>
      <c r="D348" s="3034" t="s">
        <v>37260</v>
      </c>
      <c r="E348" s="3034" t="s">
        <v>37449</v>
      </c>
      <c r="F348" s="3034" t="s">
        <v>37261</v>
      </c>
      <c r="G348" s="3034" t="s">
        <v>37262</v>
      </c>
      <c r="H348" s="3036">
        <v>32330</v>
      </c>
      <c r="I348" s="3035" t="s">
        <v>37263</v>
      </c>
      <c r="J348" s="3034" t="s">
        <v>37375</v>
      </c>
      <c r="K348" s="3034" t="s">
        <v>38517</v>
      </c>
      <c r="L348" s="3046" t="s">
        <v>38518</v>
      </c>
      <c r="M348" s="3034" t="s">
        <v>37451</v>
      </c>
      <c r="N348" s="3034" t="s">
        <v>37477</v>
      </c>
      <c r="O348" s="3034" t="s">
        <v>37697</v>
      </c>
      <c r="P348" s="3034" t="s">
        <v>37454</v>
      </c>
      <c r="Q348" s="3034" t="s">
        <v>37462</v>
      </c>
      <c r="R348" s="3034" t="s">
        <v>37456</v>
      </c>
      <c r="S348" s="3034"/>
      <c r="T348" s="3034" t="s">
        <v>37457</v>
      </c>
      <c r="U348" s="3034" t="s">
        <v>37464</v>
      </c>
      <c r="V348" s="3034" t="s">
        <v>38519</v>
      </c>
      <c r="W348" s="3034" t="s">
        <v>37458</v>
      </c>
      <c r="X348" s="3034" t="s">
        <v>37458</v>
      </c>
      <c r="Y348" s="3037" t="s">
        <v>37459</v>
      </c>
      <c r="Z348" s="3038"/>
      <c r="AA348" s="3038"/>
      <c r="AB348" s="3038"/>
      <c r="AC348" s="3038"/>
      <c r="AD348" s="3038"/>
      <c r="AE348" s="3038"/>
    </row>
    <row r="349" spans="1:31" s="3039" customFormat="1" ht="15">
      <c r="A349" s="3040">
        <v>45693.417252187501</v>
      </c>
      <c r="B349" s="3041" t="s">
        <v>37315</v>
      </c>
      <c r="C349" s="3041">
        <v>5689775</v>
      </c>
      <c r="D349" s="3041" t="s">
        <v>37315</v>
      </c>
      <c r="E349" s="3041" t="s">
        <v>37474</v>
      </c>
      <c r="F349" s="3041" t="s">
        <v>37316</v>
      </c>
      <c r="G349" s="3041" t="s">
        <v>37317</v>
      </c>
      <c r="H349" s="3042">
        <v>28776</v>
      </c>
      <c r="I349" s="3041">
        <v>447733812118</v>
      </c>
      <c r="J349" s="3041" t="s">
        <v>37368</v>
      </c>
      <c r="K349" s="3041" t="s">
        <v>38520</v>
      </c>
      <c r="L349" s="3045" t="s">
        <v>38521</v>
      </c>
      <c r="M349" s="3041" t="s">
        <v>37451</v>
      </c>
      <c r="N349" s="3041" t="s">
        <v>37452</v>
      </c>
      <c r="O349" s="3041" t="s">
        <v>37865</v>
      </c>
      <c r="P349" s="3041" t="s">
        <v>37454</v>
      </c>
      <c r="Q349" s="3041" t="s">
        <v>37455</v>
      </c>
      <c r="R349" s="3041" t="s">
        <v>37456</v>
      </c>
      <c r="S349" s="3041"/>
      <c r="T349" s="3041" t="s">
        <v>37463</v>
      </c>
      <c r="U349" s="3041" t="s">
        <v>37464</v>
      </c>
      <c r="V349" s="3041" t="s">
        <v>38522</v>
      </c>
      <c r="W349" s="3041" t="s">
        <v>37458</v>
      </c>
      <c r="X349" s="3041" t="s">
        <v>37458</v>
      </c>
      <c r="Y349" s="3043" t="s">
        <v>37459</v>
      </c>
      <c r="Z349" s="3038"/>
      <c r="AA349" s="3038"/>
      <c r="AB349" s="3038"/>
      <c r="AC349" s="3038"/>
      <c r="AD349" s="3038"/>
      <c r="AE349" s="3038"/>
    </row>
    <row r="350" spans="1:31" s="3039" customFormat="1" ht="15">
      <c r="A350" s="3033">
        <v>45693.625649259258</v>
      </c>
      <c r="B350" s="3034" t="s">
        <v>37272</v>
      </c>
      <c r="C350" s="3034">
        <v>6389396</v>
      </c>
      <c r="D350" s="3034" t="s">
        <v>37272</v>
      </c>
      <c r="E350" s="3034" t="s">
        <v>37449</v>
      </c>
      <c r="F350" s="3034" t="s">
        <v>37273</v>
      </c>
      <c r="G350" s="3034" t="s">
        <v>37274</v>
      </c>
      <c r="H350" s="3036">
        <v>36821</v>
      </c>
      <c r="I350" s="3035" t="s">
        <v>37275</v>
      </c>
      <c r="J350" s="3034" t="s">
        <v>37375</v>
      </c>
      <c r="K350" s="3034" t="s">
        <v>38523</v>
      </c>
      <c r="L350" s="3046" t="s">
        <v>38524</v>
      </c>
      <c r="M350" s="3034" t="s">
        <v>37451</v>
      </c>
      <c r="N350" s="3034" t="s">
        <v>37452</v>
      </c>
      <c r="O350" s="3034" t="s">
        <v>37776</v>
      </c>
      <c r="P350" s="3034" t="s">
        <v>37454</v>
      </c>
      <c r="Q350" s="3034" t="s">
        <v>37462</v>
      </c>
      <c r="R350" s="3034" t="s">
        <v>37456</v>
      </c>
      <c r="S350" s="3034"/>
      <c r="T350" s="3034" t="s">
        <v>37457</v>
      </c>
      <c r="U350" s="3034" t="s">
        <v>37464</v>
      </c>
      <c r="V350" s="3034" t="s">
        <v>38525</v>
      </c>
      <c r="W350" s="3034" t="s">
        <v>37458</v>
      </c>
      <c r="X350" s="3034" t="s">
        <v>37458</v>
      </c>
      <c r="Y350" s="3037" t="s">
        <v>37459</v>
      </c>
      <c r="Z350" s="3038"/>
      <c r="AA350" s="3038"/>
      <c r="AB350" s="3038"/>
      <c r="AC350" s="3038"/>
      <c r="AD350" s="3038"/>
      <c r="AE350" s="3038"/>
    </row>
    <row r="351" spans="1:31" s="3039" customFormat="1" ht="15">
      <c r="A351" s="3040">
        <v>45693.63720405093</v>
      </c>
      <c r="B351" s="3041" t="s">
        <v>37264</v>
      </c>
      <c r="C351" s="3041">
        <v>6145468</v>
      </c>
      <c r="D351" s="3041" t="s">
        <v>37264</v>
      </c>
      <c r="E351" s="3041" t="s">
        <v>37449</v>
      </c>
      <c r="F351" s="3041" t="s">
        <v>36114</v>
      </c>
      <c r="G351" s="3041" t="s">
        <v>37265</v>
      </c>
      <c r="H351" s="3042">
        <v>37019</v>
      </c>
      <c r="I351" s="3044" t="s">
        <v>37266</v>
      </c>
      <c r="J351" s="3041" t="s">
        <v>37375</v>
      </c>
      <c r="K351" s="3041" t="s">
        <v>38526</v>
      </c>
      <c r="L351" s="3045" t="s">
        <v>38527</v>
      </c>
      <c r="M351" s="3041" t="s">
        <v>37451</v>
      </c>
      <c r="N351" s="3041" t="s">
        <v>37452</v>
      </c>
      <c r="O351" s="3041" t="s">
        <v>37508</v>
      </c>
      <c r="P351" s="3041" t="s">
        <v>37454</v>
      </c>
      <c r="Q351" s="3041" t="s">
        <v>37462</v>
      </c>
      <c r="R351" s="3041" t="s">
        <v>37456</v>
      </c>
      <c r="S351" s="3041"/>
      <c r="T351" s="3041" t="s">
        <v>37463</v>
      </c>
      <c r="U351" s="3041" t="s">
        <v>37464</v>
      </c>
      <c r="V351" s="3041" t="s">
        <v>38528</v>
      </c>
      <c r="W351" s="3041" t="s">
        <v>37458</v>
      </c>
      <c r="X351" s="3041" t="s">
        <v>37458</v>
      </c>
      <c r="Y351" s="3043" t="s">
        <v>37459</v>
      </c>
      <c r="Z351" s="3038"/>
      <c r="AA351" s="3038"/>
      <c r="AB351" s="3038"/>
      <c r="AC351" s="3038"/>
      <c r="AD351" s="3038"/>
      <c r="AE351" s="3038"/>
    </row>
    <row r="352" spans="1:31" s="3039" customFormat="1" ht="15">
      <c r="A352" s="3033">
        <v>45693.763361458332</v>
      </c>
      <c r="B352" s="3034" t="s">
        <v>37320</v>
      </c>
      <c r="C352" s="3034">
        <v>5711892</v>
      </c>
      <c r="D352" s="3034" t="s">
        <v>37320</v>
      </c>
      <c r="E352" s="3034" t="s">
        <v>37467</v>
      </c>
      <c r="F352" s="3034" t="s">
        <v>37321</v>
      </c>
      <c r="G352" s="3034" t="s">
        <v>37322</v>
      </c>
      <c r="H352" s="3036">
        <v>34829</v>
      </c>
      <c r="I352" s="3035" t="s">
        <v>37323</v>
      </c>
      <c r="J352" s="3034" t="s">
        <v>37375</v>
      </c>
      <c r="K352" s="3034" t="s">
        <v>38529</v>
      </c>
      <c r="L352" s="3046" t="s">
        <v>38530</v>
      </c>
      <c r="M352" s="3034" t="s">
        <v>37451</v>
      </c>
      <c r="N352" s="3034" t="s">
        <v>37477</v>
      </c>
      <c r="O352" s="3034" t="s">
        <v>37508</v>
      </c>
      <c r="P352" s="3034" t="s">
        <v>37454</v>
      </c>
      <c r="Q352" s="3034" t="s">
        <v>37455</v>
      </c>
      <c r="R352" s="3034" t="s">
        <v>37456</v>
      </c>
      <c r="S352" s="3034"/>
      <c r="T352" s="3034" t="s">
        <v>37457</v>
      </c>
      <c r="U352" s="3034" t="s">
        <v>37496</v>
      </c>
      <c r="V352" s="3034" t="s">
        <v>37463</v>
      </c>
      <c r="W352" s="3034" t="s">
        <v>37458</v>
      </c>
      <c r="X352" s="3034" t="s">
        <v>37458</v>
      </c>
      <c r="Y352" s="3037" t="s">
        <v>37459</v>
      </c>
      <c r="Z352" s="3038"/>
      <c r="AA352" s="3038"/>
      <c r="AB352" s="3038"/>
      <c r="AC352" s="3038"/>
      <c r="AD352" s="3038"/>
      <c r="AE352" s="3038"/>
    </row>
    <row r="353" spans="1:31" s="3039" customFormat="1" ht="15">
      <c r="A353" s="3040">
        <v>45693.81056701389</v>
      </c>
      <c r="B353" s="3041" t="s">
        <v>38531</v>
      </c>
      <c r="C353" s="3041">
        <v>3122414</v>
      </c>
      <c r="D353" s="3041" t="s">
        <v>38531</v>
      </c>
      <c r="E353" s="3041" t="s">
        <v>37474</v>
      </c>
      <c r="F353" s="3041" t="s">
        <v>37308</v>
      </c>
      <c r="G353" s="3041" t="s">
        <v>37319</v>
      </c>
      <c r="H353" s="3042">
        <v>31314</v>
      </c>
      <c r="I353" s="3044" t="s">
        <v>38532</v>
      </c>
      <c r="J353" s="3041" t="s">
        <v>37368</v>
      </c>
      <c r="K353" s="3041" t="s">
        <v>37471</v>
      </c>
      <c r="L353" s="3045" t="s">
        <v>38533</v>
      </c>
      <c r="M353" s="3041" t="s">
        <v>37451</v>
      </c>
      <c r="N353" s="3041" t="s">
        <v>37477</v>
      </c>
      <c r="O353" s="3041" t="s">
        <v>37703</v>
      </c>
      <c r="P353" s="3041" t="s">
        <v>37454</v>
      </c>
      <c r="Q353" s="3041" t="s">
        <v>37455</v>
      </c>
      <c r="R353" s="3041" t="s">
        <v>37456</v>
      </c>
      <c r="S353" s="3041"/>
      <c r="T353" s="3041" t="s">
        <v>37463</v>
      </c>
      <c r="U353" s="3041" t="s">
        <v>37496</v>
      </c>
      <c r="V353" s="3041" t="s">
        <v>1538</v>
      </c>
      <c r="W353" s="3041" t="s">
        <v>37458</v>
      </c>
      <c r="X353" s="3041" t="s">
        <v>37458</v>
      </c>
      <c r="Y353" s="3043" t="s">
        <v>37459</v>
      </c>
      <c r="Z353" s="3038"/>
      <c r="AA353" s="3038"/>
      <c r="AB353" s="3038"/>
      <c r="AC353" s="3038"/>
      <c r="AD353" s="3038"/>
      <c r="AE353" s="3038"/>
    </row>
    <row r="354" spans="1:31" s="3039" customFormat="1" ht="15">
      <c r="A354" s="3033">
        <v>45693.82669076389</v>
      </c>
      <c r="B354" s="3034" t="s">
        <v>37280</v>
      </c>
      <c r="C354" s="3035" t="s">
        <v>35356</v>
      </c>
      <c r="D354" s="3034" t="s">
        <v>37280</v>
      </c>
      <c r="E354" s="3034" t="s">
        <v>37449</v>
      </c>
      <c r="F354" s="3034" t="s">
        <v>37281</v>
      </c>
      <c r="G354" s="3034" t="s">
        <v>37282</v>
      </c>
      <c r="H354" s="3036">
        <v>36675</v>
      </c>
      <c r="I354" s="3035" t="s">
        <v>37283</v>
      </c>
      <c r="J354" s="3034" t="s">
        <v>37375</v>
      </c>
      <c r="K354" s="3034" t="s">
        <v>38534</v>
      </c>
      <c r="L354" s="3046" t="s">
        <v>38535</v>
      </c>
      <c r="M354" s="3034" t="s">
        <v>37527</v>
      </c>
      <c r="N354" s="3034" t="s">
        <v>37452</v>
      </c>
      <c r="O354" s="3034" t="s">
        <v>37461</v>
      </c>
      <c r="P354" s="3034" t="s">
        <v>37454</v>
      </c>
      <c r="Q354" s="3034" t="s">
        <v>37462</v>
      </c>
      <c r="R354" s="3034" t="s">
        <v>37456</v>
      </c>
      <c r="S354" s="3034"/>
      <c r="T354" s="3034" t="s">
        <v>37463</v>
      </c>
      <c r="U354" s="3034" t="s">
        <v>37464</v>
      </c>
      <c r="V354" s="3035" t="s">
        <v>38536</v>
      </c>
      <c r="W354" s="3034" t="s">
        <v>37458</v>
      </c>
      <c r="X354" s="3034" t="s">
        <v>37458</v>
      </c>
      <c r="Y354" s="3037" t="s">
        <v>37459</v>
      </c>
      <c r="Z354" s="3038"/>
      <c r="AA354" s="3038"/>
      <c r="AB354" s="3038"/>
      <c r="AC354" s="3038"/>
      <c r="AD354" s="3038"/>
      <c r="AE354" s="3038"/>
    </row>
    <row r="355" spans="1:31" s="3039" customFormat="1" ht="15">
      <c r="A355" s="3040">
        <v>45693.830519062496</v>
      </c>
      <c r="B355" s="3041" t="s">
        <v>37280</v>
      </c>
      <c r="C355" s="3041">
        <v>6469209</v>
      </c>
      <c r="D355" s="3041" t="s">
        <v>37280</v>
      </c>
      <c r="E355" s="3041" t="s">
        <v>37449</v>
      </c>
      <c r="F355" s="3041" t="s">
        <v>37281</v>
      </c>
      <c r="G355" s="3041" t="s">
        <v>37282</v>
      </c>
      <c r="H355" s="3042">
        <v>36675</v>
      </c>
      <c r="I355" s="3044" t="s">
        <v>37283</v>
      </c>
      <c r="J355" s="3041" t="s">
        <v>37375</v>
      </c>
      <c r="K355" s="3041" t="s">
        <v>38537</v>
      </c>
      <c r="L355" s="3045" t="s">
        <v>38538</v>
      </c>
      <c r="M355" s="3041" t="s">
        <v>37527</v>
      </c>
      <c r="N355" s="3041" t="s">
        <v>37452</v>
      </c>
      <c r="O355" s="3041" t="s">
        <v>37461</v>
      </c>
      <c r="P355" s="3041" t="s">
        <v>37454</v>
      </c>
      <c r="Q355" s="3041" t="s">
        <v>37462</v>
      </c>
      <c r="R355" s="3041" t="s">
        <v>37456</v>
      </c>
      <c r="S355" s="3041"/>
      <c r="T355" s="3041" t="s">
        <v>37463</v>
      </c>
      <c r="U355" s="3041" t="s">
        <v>37464</v>
      </c>
      <c r="V355" s="3044" t="s">
        <v>38536</v>
      </c>
      <c r="W355" s="3041" t="s">
        <v>37458</v>
      </c>
      <c r="X355" s="3041" t="s">
        <v>37458</v>
      </c>
      <c r="Y355" s="3043" t="s">
        <v>37459</v>
      </c>
      <c r="Z355" s="3038"/>
      <c r="AA355" s="3038"/>
      <c r="AB355" s="3038"/>
      <c r="AC355" s="3038"/>
      <c r="AD355" s="3038"/>
      <c r="AE355" s="3038"/>
    </row>
    <row r="356" spans="1:31" s="3039" customFormat="1" ht="15">
      <c r="A356" s="3033">
        <v>45693.838089108795</v>
      </c>
      <c r="B356" s="3034" t="s">
        <v>1903</v>
      </c>
      <c r="C356" s="3034">
        <v>3185525</v>
      </c>
      <c r="D356" s="3034" t="s">
        <v>1903</v>
      </c>
      <c r="E356" s="3034" t="s">
        <v>37467</v>
      </c>
      <c r="F356" s="3034" t="s">
        <v>37346</v>
      </c>
      <c r="G356" s="3034" t="s">
        <v>36921</v>
      </c>
      <c r="H356" s="3036">
        <v>32135</v>
      </c>
      <c r="I356" s="3034" t="s">
        <v>38539</v>
      </c>
      <c r="J356" s="3034" t="s">
        <v>37375</v>
      </c>
      <c r="K356" s="3034" t="s">
        <v>38540</v>
      </c>
      <c r="L356" s="3046" t="s">
        <v>38541</v>
      </c>
      <c r="M356" s="3034" t="s">
        <v>37451</v>
      </c>
      <c r="N356" s="3034" t="s">
        <v>37477</v>
      </c>
      <c r="O356" s="3034" t="s">
        <v>37483</v>
      </c>
      <c r="P356" s="3034" t="s">
        <v>37454</v>
      </c>
      <c r="Q356" s="3034" t="s">
        <v>37462</v>
      </c>
      <c r="R356" s="3034" t="s">
        <v>37456</v>
      </c>
      <c r="S356" s="3034"/>
      <c r="T356" s="3034" t="s">
        <v>37463</v>
      </c>
      <c r="U356" s="3034" t="s">
        <v>37464</v>
      </c>
      <c r="V356" s="3034" t="s">
        <v>1538</v>
      </c>
      <c r="W356" s="3034" t="s">
        <v>37458</v>
      </c>
      <c r="X356" s="3034" t="s">
        <v>37458</v>
      </c>
      <c r="Y356" s="3037" t="s">
        <v>37459</v>
      </c>
      <c r="Z356" s="3038"/>
      <c r="AA356" s="3038"/>
      <c r="AB356" s="3038"/>
      <c r="AC356" s="3038"/>
      <c r="AD356" s="3038"/>
      <c r="AE356" s="3038"/>
    </row>
    <row r="357" spans="1:31" s="3039" customFormat="1" ht="15">
      <c r="A357" s="3040">
        <v>45693.847599004628</v>
      </c>
      <c r="B357" s="3041" t="s">
        <v>37347</v>
      </c>
      <c r="C357" s="3041">
        <v>5077492</v>
      </c>
      <c r="D357" s="3041" t="s">
        <v>37347</v>
      </c>
      <c r="E357" s="3041" t="s">
        <v>37449</v>
      </c>
      <c r="F357" s="3041" t="s">
        <v>37348</v>
      </c>
      <c r="G357" s="3041" t="s">
        <v>35376</v>
      </c>
      <c r="H357" s="3042">
        <v>35482</v>
      </c>
      <c r="I357" s="3044" t="s">
        <v>37349</v>
      </c>
      <c r="J357" s="3041" t="s">
        <v>37375</v>
      </c>
      <c r="K357" s="3041" t="s">
        <v>38542</v>
      </c>
      <c r="L357" s="3045" t="s">
        <v>38543</v>
      </c>
      <c r="M357" s="3041" t="s">
        <v>37451</v>
      </c>
      <c r="N357" s="3041" t="s">
        <v>37477</v>
      </c>
      <c r="O357" s="3041" t="s">
        <v>37810</v>
      </c>
      <c r="P357" s="3041" t="s">
        <v>37454</v>
      </c>
      <c r="Q357" s="3041" t="s">
        <v>37462</v>
      </c>
      <c r="R357" s="3041" t="s">
        <v>37456</v>
      </c>
      <c r="S357" s="3041"/>
      <c r="T357" s="3041" t="s">
        <v>37479</v>
      </c>
      <c r="U357" s="3041" t="s">
        <v>37464</v>
      </c>
      <c r="V357" s="3041" t="s">
        <v>36967</v>
      </c>
      <c r="W357" s="3041" t="s">
        <v>37458</v>
      </c>
      <c r="X357" s="3041" t="s">
        <v>37458</v>
      </c>
      <c r="Y357" s="3043" t="s">
        <v>37459</v>
      </c>
      <c r="Z357" s="3038"/>
      <c r="AA357" s="3038"/>
      <c r="AB357" s="3038"/>
      <c r="AC357" s="3038"/>
      <c r="AD357" s="3038"/>
      <c r="AE357" s="3038"/>
    </row>
    <row r="358" spans="1:31" s="3039" customFormat="1" ht="15">
      <c r="A358" s="3033">
        <v>45694.224536574075</v>
      </c>
      <c r="B358" s="3034" t="s">
        <v>37350</v>
      </c>
      <c r="C358" s="3034">
        <v>2946086</v>
      </c>
      <c r="D358" s="3034" t="s">
        <v>37350</v>
      </c>
      <c r="E358" s="3034" t="s">
        <v>37449</v>
      </c>
      <c r="F358" s="3034" t="s">
        <v>38544</v>
      </c>
      <c r="G358" s="3034" t="s">
        <v>38545</v>
      </c>
      <c r="H358" s="3036">
        <v>35684</v>
      </c>
      <c r="I358" s="3034">
        <v>9069239983</v>
      </c>
      <c r="J358" s="3034" t="s">
        <v>37375</v>
      </c>
      <c r="K358" s="3034" t="s">
        <v>37350</v>
      </c>
      <c r="L358" s="3046" t="s">
        <v>38546</v>
      </c>
      <c r="M358" s="3034" t="s">
        <v>37451</v>
      </c>
      <c r="N358" s="3034" t="s">
        <v>37477</v>
      </c>
      <c r="O358" s="3034" t="s">
        <v>37601</v>
      </c>
      <c r="P358" s="3034" t="s">
        <v>37454</v>
      </c>
      <c r="Q358" s="3034" t="s">
        <v>37455</v>
      </c>
      <c r="R358" s="3034" t="s">
        <v>37456</v>
      </c>
      <c r="S358" s="3034"/>
      <c r="T358" s="3034" t="s">
        <v>37463</v>
      </c>
      <c r="U358" s="3034" t="s">
        <v>37677</v>
      </c>
      <c r="V358" s="3034" t="s">
        <v>37463</v>
      </c>
      <c r="W358" s="3034" t="s">
        <v>37458</v>
      </c>
      <c r="X358" s="3034" t="s">
        <v>37458</v>
      </c>
      <c r="Y358" s="3037" t="s">
        <v>37459</v>
      </c>
      <c r="Z358" s="3038"/>
      <c r="AA358" s="3038"/>
      <c r="AB358" s="3038"/>
      <c r="AC358" s="3038"/>
      <c r="AD358" s="3038"/>
      <c r="AE358" s="3038"/>
    </row>
    <row r="359" spans="1:31" s="3039" customFormat="1" ht="15">
      <c r="A359" s="3040">
        <v>45694.525823460644</v>
      </c>
      <c r="B359" s="3041" t="s">
        <v>38547</v>
      </c>
      <c r="C359" s="3041">
        <v>5206511</v>
      </c>
      <c r="D359" s="3041" t="s">
        <v>38548</v>
      </c>
      <c r="E359" s="3041" t="s">
        <v>37474</v>
      </c>
      <c r="F359" s="3041" t="s">
        <v>36568</v>
      </c>
      <c r="G359" s="3041" t="s">
        <v>36569</v>
      </c>
      <c r="H359" s="3042">
        <v>34601</v>
      </c>
      <c r="I359" s="3044" t="s">
        <v>38549</v>
      </c>
      <c r="J359" s="3041" t="s">
        <v>37368</v>
      </c>
      <c r="K359" s="3041" t="s">
        <v>38550</v>
      </c>
      <c r="L359" s="3045" t="s">
        <v>38551</v>
      </c>
      <c r="M359" s="3041" t="s">
        <v>37451</v>
      </c>
      <c r="N359" s="3041" t="s">
        <v>37452</v>
      </c>
      <c r="O359" s="3041" t="s">
        <v>37703</v>
      </c>
      <c r="P359" s="3041" t="s">
        <v>37454</v>
      </c>
      <c r="Q359" s="3041" t="s">
        <v>37462</v>
      </c>
      <c r="R359" s="3041" t="s">
        <v>37456</v>
      </c>
      <c r="S359" s="3041"/>
      <c r="T359" s="3041" t="s">
        <v>37463</v>
      </c>
      <c r="U359" s="3041" t="s">
        <v>37464</v>
      </c>
      <c r="V359" s="3041" t="s">
        <v>35736</v>
      </c>
      <c r="W359" s="3041" t="s">
        <v>37458</v>
      </c>
      <c r="X359" s="3041" t="s">
        <v>37458</v>
      </c>
      <c r="Y359" s="3043" t="s">
        <v>37459</v>
      </c>
      <c r="Z359" s="3038"/>
      <c r="AA359" s="3038"/>
      <c r="AB359" s="3038"/>
      <c r="AC359" s="3038"/>
      <c r="AD359" s="3038"/>
      <c r="AE359" s="3038"/>
    </row>
    <row r="360" spans="1:31" s="3039" customFormat="1" ht="15">
      <c r="A360" s="3033">
        <v>45694.528371678243</v>
      </c>
      <c r="B360" s="3034" t="s">
        <v>37034</v>
      </c>
      <c r="C360" s="3034">
        <v>2860525</v>
      </c>
      <c r="D360" s="3034" t="s">
        <v>38552</v>
      </c>
      <c r="E360" s="3034" t="s">
        <v>37449</v>
      </c>
      <c r="F360" s="3034" t="s">
        <v>36659</v>
      </c>
      <c r="G360" s="3034" t="s">
        <v>37036</v>
      </c>
      <c r="H360" s="3036">
        <v>34696</v>
      </c>
      <c r="I360" s="3035" t="s">
        <v>8133</v>
      </c>
      <c r="J360" s="3034" t="s">
        <v>37375</v>
      </c>
      <c r="K360" s="3034" t="s">
        <v>37471</v>
      </c>
      <c r="L360" s="3046" t="s">
        <v>38553</v>
      </c>
      <c r="M360" s="3034" t="s">
        <v>37451</v>
      </c>
      <c r="N360" s="3034" t="s">
        <v>37477</v>
      </c>
      <c r="O360" s="3034" t="s">
        <v>37628</v>
      </c>
      <c r="P360" s="3034" t="s">
        <v>37454</v>
      </c>
      <c r="Q360" s="3034" t="s">
        <v>37462</v>
      </c>
      <c r="R360" s="3034" t="s">
        <v>37456</v>
      </c>
      <c r="S360" s="3034"/>
      <c r="T360" s="3034" t="s">
        <v>37479</v>
      </c>
      <c r="U360" s="3034" t="s">
        <v>37677</v>
      </c>
      <c r="V360" s="3034" t="s">
        <v>37488</v>
      </c>
      <c r="W360" s="3034" t="s">
        <v>37458</v>
      </c>
      <c r="X360" s="3034" t="s">
        <v>37458</v>
      </c>
      <c r="Y360" s="3037" t="s">
        <v>37459</v>
      </c>
      <c r="Z360" s="3038"/>
      <c r="AA360" s="3038"/>
      <c r="AB360" s="3038"/>
      <c r="AC360" s="3038"/>
      <c r="AD360" s="3038"/>
      <c r="AE360" s="3038"/>
    </row>
    <row r="361" spans="1:31" s="3039" customFormat="1" ht="15">
      <c r="A361" s="3040">
        <v>45694.546113356482</v>
      </c>
      <c r="B361" s="3041" t="s">
        <v>37324</v>
      </c>
      <c r="C361" s="3041">
        <v>2821760</v>
      </c>
      <c r="D361" s="3041" t="s">
        <v>37324</v>
      </c>
      <c r="E361" s="3041" t="s">
        <v>37467</v>
      </c>
      <c r="F361" s="3041" t="s">
        <v>37325</v>
      </c>
      <c r="G361" s="3041" t="s">
        <v>37326</v>
      </c>
      <c r="H361" s="3042">
        <v>32346</v>
      </c>
      <c r="I361" s="3044" t="s">
        <v>37327</v>
      </c>
      <c r="J361" s="3041" t="s">
        <v>37375</v>
      </c>
      <c r="K361" s="3041" t="s">
        <v>38554</v>
      </c>
      <c r="L361" s="3045" t="s">
        <v>38555</v>
      </c>
      <c r="M361" s="3041" t="s">
        <v>37451</v>
      </c>
      <c r="N361" s="3041" t="s">
        <v>37452</v>
      </c>
      <c r="O361" s="3041" t="s">
        <v>37469</v>
      </c>
      <c r="P361" s="3041" t="s">
        <v>37454</v>
      </c>
      <c r="Q361" s="3041" t="s">
        <v>37455</v>
      </c>
      <c r="R361" s="3041" t="s">
        <v>37456</v>
      </c>
      <c r="S361" s="3041"/>
      <c r="T361" s="3041" t="s">
        <v>37457</v>
      </c>
      <c r="U361" s="3041" t="s">
        <v>5279</v>
      </c>
      <c r="V361" s="3041" t="s">
        <v>38556</v>
      </c>
      <c r="W361" s="3041" t="s">
        <v>37458</v>
      </c>
      <c r="X361" s="3041" t="s">
        <v>37458</v>
      </c>
      <c r="Y361" s="3043" t="s">
        <v>37459</v>
      </c>
      <c r="Z361" s="3038"/>
      <c r="AA361" s="3038"/>
      <c r="AB361" s="3038"/>
      <c r="AC361" s="3038"/>
      <c r="AD361" s="3038"/>
      <c r="AE361" s="3038"/>
    </row>
    <row r="362" spans="1:31" s="3039" customFormat="1" ht="15">
      <c r="A362" s="3033">
        <v>45694.559761388889</v>
      </c>
      <c r="B362" s="3034" t="s">
        <v>37289</v>
      </c>
      <c r="C362" s="3034">
        <v>1580719</v>
      </c>
      <c r="D362" s="3034" t="s">
        <v>37289</v>
      </c>
      <c r="E362" s="3034" t="s">
        <v>37467</v>
      </c>
      <c r="F362" s="3034" t="s">
        <v>37290</v>
      </c>
      <c r="G362" s="3034" t="s">
        <v>37291</v>
      </c>
      <c r="H362" s="3036">
        <v>31181</v>
      </c>
      <c r="I362" s="3035" t="s">
        <v>37292</v>
      </c>
      <c r="J362" s="3034" t="s">
        <v>37375</v>
      </c>
      <c r="K362" s="3034" t="s">
        <v>38557</v>
      </c>
      <c r="L362" s="3046" t="s">
        <v>38558</v>
      </c>
      <c r="M362" s="3034" t="s">
        <v>37451</v>
      </c>
      <c r="N362" s="3034" t="s">
        <v>37477</v>
      </c>
      <c r="O362" s="3034" t="s">
        <v>37483</v>
      </c>
      <c r="P362" s="3034" t="s">
        <v>37499</v>
      </c>
      <c r="Q362" s="3034" t="s">
        <v>37462</v>
      </c>
      <c r="R362" s="3034" t="s">
        <v>37456</v>
      </c>
      <c r="S362" s="3034"/>
      <c r="T362" s="3034" t="s">
        <v>37479</v>
      </c>
      <c r="U362" s="3034" t="s">
        <v>37496</v>
      </c>
      <c r="V362" s="3034" t="s">
        <v>37463</v>
      </c>
      <c r="W362" s="3034" t="s">
        <v>37458</v>
      </c>
      <c r="X362" s="3034" t="s">
        <v>37586</v>
      </c>
      <c r="Y362" s="3037" t="s">
        <v>37459</v>
      </c>
      <c r="Z362" s="3038"/>
      <c r="AA362" s="3038"/>
      <c r="AB362" s="3038"/>
      <c r="AC362" s="3038"/>
      <c r="AD362" s="3038"/>
      <c r="AE362" s="3038"/>
    </row>
    <row r="363" spans="1:31" s="3039" customFormat="1" ht="15">
      <c r="A363" s="3040">
        <v>45694.616676678241</v>
      </c>
      <c r="B363" s="3041" t="s">
        <v>37328</v>
      </c>
      <c r="C363" s="3044" t="s">
        <v>35356</v>
      </c>
      <c r="D363" s="3041" t="s">
        <v>37328</v>
      </c>
      <c r="E363" s="3041" t="s">
        <v>37474</v>
      </c>
      <c r="F363" s="3041" t="s">
        <v>35593</v>
      </c>
      <c r="G363" s="3041" t="s">
        <v>35598</v>
      </c>
      <c r="H363" s="3042">
        <v>37646</v>
      </c>
      <c r="I363" s="3044" t="s">
        <v>37329</v>
      </c>
      <c r="J363" s="3041" t="s">
        <v>37368</v>
      </c>
      <c r="K363" s="3041" t="s">
        <v>38559</v>
      </c>
      <c r="L363" s="3045" t="s">
        <v>38560</v>
      </c>
      <c r="M363" s="3041" t="s">
        <v>37527</v>
      </c>
      <c r="N363" s="3041" t="s">
        <v>37452</v>
      </c>
      <c r="O363" s="3041" t="s">
        <v>37776</v>
      </c>
      <c r="P363" s="3041" t="s">
        <v>37454</v>
      </c>
      <c r="Q363" s="3041" t="s">
        <v>37455</v>
      </c>
      <c r="R363" s="3041" t="s">
        <v>37456</v>
      </c>
      <c r="S363" s="3041"/>
      <c r="T363" s="3041" t="s">
        <v>37479</v>
      </c>
      <c r="U363" s="3041" t="s">
        <v>37464</v>
      </c>
      <c r="V363" s="3041" t="s">
        <v>38561</v>
      </c>
      <c r="W363" s="3041" t="s">
        <v>37458</v>
      </c>
      <c r="X363" s="3041" t="s">
        <v>37458</v>
      </c>
      <c r="Y363" s="3043" t="s">
        <v>37459</v>
      </c>
      <c r="Z363" s="3038"/>
      <c r="AA363" s="3038"/>
      <c r="AB363" s="3038"/>
      <c r="AC363" s="3038"/>
      <c r="AD363" s="3038"/>
      <c r="AE363" s="3038"/>
    </row>
    <row r="364" spans="1:31" s="3039" customFormat="1" ht="15">
      <c r="A364" s="3033">
        <v>45694.700117476852</v>
      </c>
      <c r="B364" s="3034" t="s">
        <v>37366</v>
      </c>
      <c r="C364" s="3035" t="s">
        <v>35356</v>
      </c>
      <c r="D364" s="3034" t="s">
        <v>37366</v>
      </c>
      <c r="E364" s="3034" t="s">
        <v>37467</v>
      </c>
      <c r="F364" s="3034" t="s">
        <v>35551</v>
      </c>
      <c r="G364" s="3034" t="s">
        <v>37288</v>
      </c>
      <c r="H364" s="3036">
        <v>27791</v>
      </c>
      <c r="I364" s="3035" t="s">
        <v>38562</v>
      </c>
      <c r="J364" s="3034" t="s">
        <v>37375</v>
      </c>
      <c r="K364" s="3034" t="s">
        <v>38563</v>
      </c>
      <c r="L364" s="3046" t="s">
        <v>38564</v>
      </c>
      <c r="M364" s="3034" t="s">
        <v>37451</v>
      </c>
      <c r="N364" s="3034" t="s">
        <v>37452</v>
      </c>
      <c r="O364" s="3034" t="s">
        <v>37703</v>
      </c>
      <c r="P364" s="3034" t="s">
        <v>37454</v>
      </c>
      <c r="Q364" s="3034" t="s">
        <v>37462</v>
      </c>
      <c r="R364" s="3034" t="s">
        <v>37456</v>
      </c>
      <c r="S364" s="3034"/>
      <c r="T364" s="3034" t="s">
        <v>37463</v>
      </c>
      <c r="U364" s="3034" t="s">
        <v>37464</v>
      </c>
      <c r="V364" s="3034" t="s">
        <v>38565</v>
      </c>
      <c r="W364" s="3034" t="s">
        <v>37458</v>
      </c>
      <c r="X364" s="3034" t="s">
        <v>37458</v>
      </c>
      <c r="Y364" s="3037" t="s">
        <v>37459</v>
      </c>
      <c r="Z364" s="3038"/>
      <c r="AA364" s="3038"/>
      <c r="AB364" s="3038"/>
      <c r="AC364" s="3038"/>
      <c r="AD364" s="3038"/>
      <c r="AE364" s="3038"/>
    </row>
    <row r="365" spans="1:31" s="3039" customFormat="1" ht="15">
      <c r="A365" s="3040">
        <v>45694.747738831022</v>
      </c>
      <c r="B365" s="3041" t="s">
        <v>37352</v>
      </c>
      <c r="C365" s="3044" t="s">
        <v>35356</v>
      </c>
      <c r="D365" s="3041" t="s">
        <v>37352</v>
      </c>
      <c r="E365" s="3041" t="s">
        <v>37449</v>
      </c>
      <c r="F365" s="3041" t="s">
        <v>37353</v>
      </c>
      <c r="G365" s="3041" t="s">
        <v>37354</v>
      </c>
      <c r="H365" s="3042">
        <v>35545</v>
      </c>
      <c r="I365" s="3044" t="s">
        <v>37355</v>
      </c>
      <c r="J365" s="3041" t="s">
        <v>37375</v>
      </c>
      <c r="K365" s="3041" t="s">
        <v>38566</v>
      </c>
      <c r="L365" s="3045" t="s">
        <v>38567</v>
      </c>
      <c r="M365" s="3041" t="s">
        <v>37451</v>
      </c>
      <c r="N365" s="3041" t="s">
        <v>37452</v>
      </c>
      <c r="O365" s="3041" t="s">
        <v>37824</v>
      </c>
      <c r="P365" s="3041" t="s">
        <v>37454</v>
      </c>
      <c r="Q365" s="3041" t="s">
        <v>37462</v>
      </c>
      <c r="R365" s="3041" t="s">
        <v>37456</v>
      </c>
      <c r="S365" s="3041"/>
      <c r="T365" s="3041" t="s">
        <v>37463</v>
      </c>
      <c r="U365" s="3041" t="s">
        <v>37464</v>
      </c>
      <c r="V365" s="3041" t="s">
        <v>1538</v>
      </c>
      <c r="W365" s="3041" t="s">
        <v>37458</v>
      </c>
      <c r="X365" s="3041" t="s">
        <v>37458</v>
      </c>
      <c r="Y365" s="3043" t="s">
        <v>37459</v>
      </c>
      <c r="Z365" s="3038"/>
      <c r="AA365" s="3038"/>
      <c r="AB365" s="3038"/>
      <c r="AC365" s="3038"/>
      <c r="AD365" s="3038"/>
      <c r="AE365" s="3038"/>
    </row>
    <row r="366" spans="1:31" s="3039" customFormat="1" ht="15">
      <c r="A366" s="3033">
        <v>45695.345057615741</v>
      </c>
      <c r="B366" s="3034" t="s">
        <v>38568</v>
      </c>
      <c r="C366" s="3034">
        <v>4578758</v>
      </c>
      <c r="D366" s="3034" t="s">
        <v>37357</v>
      </c>
      <c r="E366" s="3034" t="s">
        <v>37449</v>
      </c>
      <c r="F366" s="3034" t="s">
        <v>38569</v>
      </c>
      <c r="G366" s="3034" t="s">
        <v>35702</v>
      </c>
      <c r="H366" s="3036">
        <v>35723</v>
      </c>
      <c r="I366" s="3035" t="s">
        <v>37358</v>
      </c>
      <c r="J366" s="3034" t="s">
        <v>37375</v>
      </c>
      <c r="K366" s="3034" t="s">
        <v>38570</v>
      </c>
      <c r="L366" s="3046" t="s">
        <v>38571</v>
      </c>
      <c r="M366" s="3034" t="s">
        <v>37451</v>
      </c>
      <c r="N366" s="3034" t="s">
        <v>37477</v>
      </c>
      <c r="O366" s="3034" t="s">
        <v>37483</v>
      </c>
      <c r="P366" s="3034" t="s">
        <v>37454</v>
      </c>
      <c r="Q366" s="3034" t="s">
        <v>37462</v>
      </c>
      <c r="R366" s="3034" t="s">
        <v>37456</v>
      </c>
      <c r="S366" s="3034"/>
      <c r="T366" s="3034" t="s">
        <v>37457</v>
      </c>
      <c r="U366" s="3034" t="s">
        <v>37464</v>
      </c>
      <c r="V366" s="3034" t="s">
        <v>38572</v>
      </c>
      <c r="W366" s="3034" t="s">
        <v>37458</v>
      </c>
      <c r="X366" s="3034" t="s">
        <v>37458</v>
      </c>
      <c r="Y366" s="3037" t="s">
        <v>37459</v>
      </c>
      <c r="Z366" s="3038"/>
      <c r="AA366" s="3038"/>
      <c r="AB366" s="3038"/>
      <c r="AC366" s="3038"/>
      <c r="AD366" s="3038"/>
      <c r="AE366" s="3038"/>
    </row>
    <row r="367" spans="1:31" s="3039" customFormat="1" ht="15">
      <c r="A367" s="3040">
        <v>45695.471194490739</v>
      </c>
      <c r="B367" s="3041" t="s">
        <v>37330</v>
      </c>
      <c r="C367" s="3041">
        <v>6439017</v>
      </c>
      <c r="D367" s="3041" t="s">
        <v>37330</v>
      </c>
      <c r="E367" s="3041" t="s">
        <v>37474</v>
      </c>
      <c r="F367" s="3041" t="s">
        <v>37331</v>
      </c>
      <c r="G367" s="3041" t="s">
        <v>37332</v>
      </c>
      <c r="H367" s="3042">
        <v>36249</v>
      </c>
      <c r="I367" s="3044" t="s">
        <v>37333</v>
      </c>
      <c r="J367" s="3041" t="s">
        <v>37368</v>
      </c>
      <c r="K367" s="3041" t="s">
        <v>38573</v>
      </c>
      <c r="L367" s="3045" t="s">
        <v>38574</v>
      </c>
      <c r="M367" s="3041" t="s">
        <v>37527</v>
      </c>
      <c r="N367" s="3041" t="s">
        <v>37452</v>
      </c>
      <c r="O367" s="3041" t="s">
        <v>37483</v>
      </c>
      <c r="P367" s="3041" t="s">
        <v>37454</v>
      </c>
      <c r="Q367" s="3041" t="s">
        <v>37455</v>
      </c>
      <c r="R367" s="3041" t="s">
        <v>37456</v>
      </c>
      <c r="S367" s="3041"/>
      <c r="T367" s="3041" t="s">
        <v>37463</v>
      </c>
      <c r="U367" s="3041" t="s">
        <v>5279</v>
      </c>
      <c r="V367" s="3041" t="s">
        <v>1538</v>
      </c>
      <c r="W367" s="3041" t="s">
        <v>37458</v>
      </c>
      <c r="X367" s="3041" t="s">
        <v>37458</v>
      </c>
      <c r="Y367" s="3043" t="s">
        <v>37459</v>
      </c>
      <c r="Z367" s="3038"/>
      <c r="AA367" s="3038"/>
      <c r="AB367" s="3038"/>
      <c r="AC367" s="3038"/>
      <c r="AD367" s="3038"/>
      <c r="AE367" s="3038"/>
    </row>
    <row r="368" spans="1:31" s="3039" customFormat="1" ht="15">
      <c r="A368" s="3033">
        <v>45695.479848703704</v>
      </c>
      <c r="B368" s="3034" t="s">
        <v>38575</v>
      </c>
      <c r="C368" s="3034">
        <v>5781879</v>
      </c>
      <c r="D368" s="3034" t="s">
        <v>37359</v>
      </c>
      <c r="E368" s="3034" t="s">
        <v>37467</v>
      </c>
      <c r="F368" s="3034" t="s">
        <v>36750</v>
      </c>
      <c r="G368" s="3034" t="s">
        <v>38576</v>
      </c>
      <c r="H368" s="3036">
        <v>35123</v>
      </c>
      <c r="I368" s="3035" t="s">
        <v>37360</v>
      </c>
      <c r="J368" s="3034" t="s">
        <v>37375</v>
      </c>
      <c r="K368" s="3034" t="s">
        <v>38577</v>
      </c>
      <c r="L368" s="3046" t="s">
        <v>38578</v>
      </c>
      <c r="M368" s="3034" t="s">
        <v>37742</v>
      </c>
      <c r="N368" s="3034" t="s">
        <v>37452</v>
      </c>
      <c r="O368" s="3034" t="s">
        <v>37498</v>
      </c>
      <c r="P368" s="3034" t="s">
        <v>37454</v>
      </c>
      <c r="Q368" s="3034" t="s">
        <v>37455</v>
      </c>
      <c r="R368" s="3034" t="s">
        <v>37456</v>
      </c>
      <c r="S368" s="3034"/>
      <c r="T368" s="3034" t="s">
        <v>37457</v>
      </c>
      <c r="U368" s="3034" t="s">
        <v>37464</v>
      </c>
      <c r="V368" s="3034" t="s">
        <v>38579</v>
      </c>
      <c r="W368" s="3034" t="s">
        <v>37458</v>
      </c>
      <c r="X368" s="3034" t="s">
        <v>37458</v>
      </c>
      <c r="Y368" s="3037" t="s">
        <v>37459</v>
      </c>
      <c r="Z368" s="3038"/>
      <c r="AA368" s="3038"/>
      <c r="AB368" s="3038"/>
      <c r="AC368" s="3038"/>
      <c r="AD368" s="3038"/>
      <c r="AE368" s="3038"/>
    </row>
    <row r="369" spans="1:31" s="3039" customFormat="1" ht="15">
      <c r="A369" s="3040">
        <v>45695.486313298607</v>
      </c>
      <c r="B369" s="3041" t="s">
        <v>37297</v>
      </c>
      <c r="C369" s="3041">
        <v>6465079</v>
      </c>
      <c r="D369" s="3041" t="s">
        <v>37297</v>
      </c>
      <c r="E369" s="3041" t="s">
        <v>37449</v>
      </c>
      <c r="F369" s="3041" t="s">
        <v>37298</v>
      </c>
      <c r="G369" s="3041" t="s">
        <v>37299</v>
      </c>
      <c r="H369" s="3042">
        <v>34653</v>
      </c>
      <c r="I369" s="3044" t="s">
        <v>37300</v>
      </c>
      <c r="J369" s="3041" t="s">
        <v>37375</v>
      </c>
      <c r="K369" s="3041" t="s">
        <v>38580</v>
      </c>
      <c r="L369" s="3045" t="s">
        <v>38581</v>
      </c>
      <c r="M369" s="3041" t="s">
        <v>37451</v>
      </c>
      <c r="N369" s="3041" t="s">
        <v>37452</v>
      </c>
      <c r="O369" s="3041" t="s">
        <v>37533</v>
      </c>
      <c r="P369" s="3041" t="s">
        <v>37454</v>
      </c>
      <c r="Q369" s="3041" t="s">
        <v>37462</v>
      </c>
      <c r="R369" s="3041" t="s">
        <v>37456</v>
      </c>
      <c r="S369" s="3041"/>
      <c r="T369" s="3041" t="s">
        <v>37463</v>
      </c>
      <c r="U369" s="3041" t="s">
        <v>37464</v>
      </c>
      <c r="V369" s="3044" t="s">
        <v>38424</v>
      </c>
      <c r="W369" s="3041" t="s">
        <v>37458</v>
      </c>
      <c r="X369" s="3041" t="s">
        <v>37458</v>
      </c>
      <c r="Y369" s="3043" t="s">
        <v>37459</v>
      </c>
      <c r="Z369" s="3038"/>
      <c r="AA369" s="3038"/>
      <c r="AB369" s="3038"/>
      <c r="AC369" s="3038"/>
      <c r="AD369" s="3038"/>
      <c r="AE369" s="3038"/>
    </row>
    <row r="370" spans="1:31" s="3039" customFormat="1" ht="15">
      <c r="A370" s="3033">
        <v>45695.537040555559</v>
      </c>
      <c r="B370" s="3034" t="s">
        <v>38440</v>
      </c>
      <c r="C370" s="3034">
        <v>5904284</v>
      </c>
      <c r="D370" s="3034" t="s">
        <v>36938</v>
      </c>
      <c r="E370" s="3034" t="s">
        <v>37449</v>
      </c>
      <c r="F370" s="3034" t="s">
        <v>36757</v>
      </c>
      <c r="G370" s="3034" t="s">
        <v>35467</v>
      </c>
      <c r="H370" s="3036">
        <v>36701</v>
      </c>
      <c r="I370" s="3035" t="s">
        <v>36939</v>
      </c>
      <c r="J370" s="3034" t="s">
        <v>37375</v>
      </c>
      <c r="K370" s="3034" t="s">
        <v>38582</v>
      </c>
      <c r="L370" s="3046" t="s">
        <v>38583</v>
      </c>
      <c r="M370" s="3034" t="s">
        <v>37451</v>
      </c>
      <c r="N370" s="3034" t="s">
        <v>37452</v>
      </c>
      <c r="O370" s="3034" t="s">
        <v>37522</v>
      </c>
      <c r="P370" s="3034" t="s">
        <v>37454</v>
      </c>
      <c r="Q370" s="3034" t="s">
        <v>37462</v>
      </c>
      <c r="R370" s="3034" t="s">
        <v>37456</v>
      </c>
      <c r="S370" s="3034"/>
      <c r="T370" s="3034" t="s">
        <v>37463</v>
      </c>
      <c r="U370" s="3034" t="s">
        <v>37464</v>
      </c>
      <c r="V370" s="3034" t="s">
        <v>37488</v>
      </c>
      <c r="W370" s="3034" t="s">
        <v>37458</v>
      </c>
      <c r="X370" s="3034" t="s">
        <v>37458</v>
      </c>
      <c r="Y370" s="3037" t="s">
        <v>37459</v>
      </c>
      <c r="Z370" s="3038"/>
      <c r="AA370" s="3038"/>
      <c r="AB370" s="3038"/>
      <c r="AC370" s="3038"/>
      <c r="AD370" s="3038"/>
      <c r="AE370" s="3038"/>
    </row>
    <row r="371" spans="1:31" s="3039" customFormat="1" ht="15">
      <c r="A371" s="3040">
        <v>45695.774178553242</v>
      </c>
      <c r="B371" s="3041" t="s">
        <v>37293</v>
      </c>
      <c r="C371" s="3041">
        <v>4566842</v>
      </c>
      <c r="D371" s="3041" t="s">
        <v>37293</v>
      </c>
      <c r="E371" s="3041" t="s">
        <v>37449</v>
      </c>
      <c r="F371" s="3041" t="s">
        <v>37294</v>
      </c>
      <c r="G371" s="3041" t="s">
        <v>37295</v>
      </c>
      <c r="H371" s="3042">
        <v>33894</v>
      </c>
      <c r="I371" s="3044" t="s">
        <v>37296</v>
      </c>
      <c r="J371" s="3041" t="s">
        <v>37375</v>
      </c>
      <c r="K371" s="3041" t="s">
        <v>38584</v>
      </c>
      <c r="L371" s="3045" t="s">
        <v>38585</v>
      </c>
      <c r="M371" s="3041" t="s">
        <v>37451</v>
      </c>
      <c r="N371" s="3041" t="s">
        <v>37452</v>
      </c>
      <c r="O371" s="3041" t="s">
        <v>37492</v>
      </c>
      <c r="P371" s="3041" t="s">
        <v>37454</v>
      </c>
      <c r="Q371" s="3041" t="s">
        <v>37462</v>
      </c>
      <c r="R371" s="3041" t="s">
        <v>37456</v>
      </c>
      <c r="S371" s="3041"/>
      <c r="T371" s="3041" t="s">
        <v>37479</v>
      </c>
      <c r="U371" s="3041" t="s">
        <v>5279</v>
      </c>
      <c r="V371" s="3041" t="s">
        <v>37805</v>
      </c>
      <c r="W371" s="3041" t="s">
        <v>37458</v>
      </c>
      <c r="X371" s="3041" t="s">
        <v>37458</v>
      </c>
      <c r="Y371" s="3043" t="s">
        <v>37459</v>
      </c>
      <c r="Z371" s="3038"/>
      <c r="AA371" s="3038"/>
      <c r="AB371" s="3038"/>
      <c r="AC371" s="3038"/>
      <c r="AD371" s="3038"/>
      <c r="AE371" s="3038"/>
    </row>
    <row r="372" spans="1:31" s="3039" customFormat="1" ht="15">
      <c r="A372" s="3033">
        <v>45695.881904837966</v>
      </c>
      <c r="B372" s="3034" t="s">
        <v>37367</v>
      </c>
      <c r="C372" s="3035" t="s">
        <v>35356</v>
      </c>
      <c r="D372" s="3034" t="s">
        <v>38586</v>
      </c>
      <c r="E372" s="3034" t="s">
        <v>37449</v>
      </c>
      <c r="F372" s="3034" t="s">
        <v>37301</v>
      </c>
      <c r="G372" s="3034" t="s">
        <v>37302</v>
      </c>
      <c r="H372" s="3036">
        <v>34979</v>
      </c>
      <c r="I372" s="3035" t="s">
        <v>38587</v>
      </c>
      <c r="J372" s="3034" t="s">
        <v>37375</v>
      </c>
      <c r="K372" s="3034" t="s">
        <v>38588</v>
      </c>
      <c r="L372" s="3046" t="s">
        <v>38589</v>
      </c>
      <c r="M372" s="3034" t="s">
        <v>37451</v>
      </c>
      <c r="N372" s="3034" t="s">
        <v>37452</v>
      </c>
      <c r="O372" s="3034" t="s">
        <v>37703</v>
      </c>
      <c r="P372" s="3034" t="s">
        <v>37454</v>
      </c>
      <c r="Q372" s="3034" t="s">
        <v>37462</v>
      </c>
      <c r="R372" s="3034" t="s">
        <v>37456</v>
      </c>
      <c r="S372" s="3034"/>
      <c r="T372" s="3034" t="s">
        <v>37457</v>
      </c>
      <c r="U372" s="3034" t="s">
        <v>37464</v>
      </c>
      <c r="V372" s="3034" t="s">
        <v>37488</v>
      </c>
      <c r="W372" s="3034" t="s">
        <v>37458</v>
      </c>
      <c r="X372" s="3034" t="s">
        <v>37458</v>
      </c>
      <c r="Y372" s="3037" t="s">
        <v>37459</v>
      </c>
      <c r="Z372" s="3038"/>
      <c r="AA372" s="3038"/>
      <c r="AB372" s="3038"/>
      <c r="AC372" s="3038"/>
      <c r="AD372" s="3038"/>
      <c r="AE372" s="3038"/>
    </row>
    <row r="373" spans="1:31" s="3039" customFormat="1" ht="15">
      <c r="A373" s="3040">
        <v>45696.325781886575</v>
      </c>
      <c r="B373" s="3041" t="s">
        <v>37361</v>
      </c>
      <c r="C373" s="3041">
        <v>5626776</v>
      </c>
      <c r="D373" s="3041" t="s">
        <v>37361</v>
      </c>
      <c r="E373" s="3041" t="s">
        <v>37449</v>
      </c>
      <c r="F373" s="3041" t="s">
        <v>4962</v>
      </c>
      <c r="G373" s="3041" t="s">
        <v>38590</v>
      </c>
      <c r="H373" s="3042">
        <v>33425</v>
      </c>
      <c r="I373" s="3041" t="s">
        <v>37362</v>
      </c>
      <c r="J373" s="3041" t="s">
        <v>37375</v>
      </c>
      <c r="K373" s="3041" t="s">
        <v>38591</v>
      </c>
      <c r="L373" s="3045" t="s">
        <v>38592</v>
      </c>
      <c r="M373" s="3041" t="s">
        <v>37451</v>
      </c>
      <c r="N373" s="3041" t="s">
        <v>37452</v>
      </c>
      <c r="O373" s="3041" t="s">
        <v>37733</v>
      </c>
      <c r="P373" s="3041" t="s">
        <v>37454</v>
      </c>
      <c r="Q373" s="3041" t="s">
        <v>37455</v>
      </c>
      <c r="R373" s="3041" t="s">
        <v>37456</v>
      </c>
      <c r="S373" s="3041"/>
      <c r="T373" s="3041" t="s">
        <v>37457</v>
      </c>
      <c r="U373" s="3041" t="s">
        <v>37464</v>
      </c>
      <c r="V373" s="3041" t="s">
        <v>38593</v>
      </c>
      <c r="W373" s="3041" t="s">
        <v>37458</v>
      </c>
      <c r="X373" s="3041" t="s">
        <v>37458</v>
      </c>
      <c r="Y373" s="3043" t="s">
        <v>37459</v>
      </c>
      <c r="Z373" s="3038"/>
      <c r="AA373" s="3038"/>
      <c r="AB373" s="3038"/>
      <c r="AC373" s="3038"/>
      <c r="AD373" s="3038"/>
      <c r="AE373" s="3038"/>
    </row>
    <row r="374" spans="1:31" s="3039" customFormat="1" ht="15">
      <c r="A374" s="3033">
        <v>45696.383595787032</v>
      </c>
      <c r="B374" s="3034" t="s">
        <v>38594</v>
      </c>
      <c r="C374" s="3034">
        <v>5501597</v>
      </c>
      <c r="D374" s="3034" t="s">
        <v>37303</v>
      </c>
      <c r="E374" s="3034" t="s">
        <v>37449</v>
      </c>
      <c r="F374" s="3034" t="s">
        <v>37304</v>
      </c>
      <c r="G374" s="3034" t="s">
        <v>37305</v>
      </c>
      <c r="H374" s="3036">
        <v>45366</v>
      </c>
      <c r="I374" s="3035" t="s">
        <v>37306</v>
      </c>
      <c r="J374" s="3034" t="s">
        <v>37375</v>
      </c>
      <c r="K374" s="3034" t="s">
        <v>38595</v>
      </c>
      <c r="L374" s="3046" t="s">
        <v>38596</v>
      </c>
      <c r="M374" s="3034" t="s">
        <v>37451</v>
      </c>
      <c r="N374" s="3034" t="s">
        <v>37477</v>
      </c>
      <c r="O374" s="3034" t="s">
        <v>37461</v>
      </c>
      <c r="P374" s="3034" t="s">
        <v>37454</v>
      </c>
      <c r="Q374" s="3034" t="s">
        <v>37462</v>
      </c>
      <c r="R374" s="3034" t="s">
        <v>37456</v>
      </c>
      <c r="S374" s="3034"/>
      <c r="T374" s="3034" t="s">
        <v>37479</v>
      </c>
      <c r="U374" s="3034" t="s">
        <v>5279</v>
      </c>
      <c r="V374" s="3034" t="s">
        <v>37488</v>
      </c>
      <c r="W374" s="3034" t="s">
        <v>37458</v>
      </c>
      <c r="X374" s="3034" t="s">
        <v>37458</v>
      </c>
      <c r="Y374" s="3037" t="s">
        <v>37459</v>
      </c>
      <c r="Z374" s="3038"/>
      <c r="AA374" s="3038"/>
      <c r="AB374" s="3038"/>
      <c r="AC374" s="3038"/>
      <c r="AD374" s="3038"/>
      <c r="AE374" s="3038"/>
    </row>
    <row r="375" spans="1:31" s="3039" customFormat="1" ht="15">
      <c r="A375" s="3040">
        <v>45696.424942118058</v>
      </c>
      <c r="B375" s="3041" t="s">
        <v>37307</v>
      </c>
      <c r="C375" s="3041">
        <v>4993338</v>
      </c>
      <c r="D375" s="3041" t="s">
        <v>37307</v>
      </c>
      <c r="E375" s="3041" t="s">
        <v>37467</v>
      </c>
      <c r="F375" s="3041" t="s">
        <v>37308</v>
      </c>
      <c r="G375" s="3041" t="s">
        <v>37309</v>
      </c>
      <c r="H375" s="3042">
        <v>30464</v>
      </c>
      <c r="I375" s="3044" t="s">
        <v>37310</v>
      </c>
      <c r="J375" s="3041" t="s">
        <v>37375</v>
      </c>
      <c r="K375" s="3041" t="s">
        <v>38597</v>
      </c>
      <c r="L375" s="3045" t="s">
        <v>38598</v>
      </c>
      <c r="M375" s="3041" t="s">
        <v>37451</v>
      </c>
      <c r="N375" s="3041" t="s">
        <v>37477</v>
      </c>
      <c r="O375" s="3041" t="s">
        <v>37528</v>
      </c>
      <c r="P375" s="3041" t="s">
        <v>37454</v>
      </c>
      <c r="Q375" s="3041" t="s">
        <v>37462</v>
      </c>
      <c r="R375" s="3041" t="s">
        <v>37456</v>
      </c>
      <c r="S375" s="3041"/>
      <c r="T375" s="3041" t="s">
        <v>37463</v>
      </c>
      <c r="U375" s="3041" t="s">
        <v>37464</v>
      </c>
      <c r="V375" s="3041" t="s">
        <v>38035</v>
      </c>
      <c r="W375" s="3041" t="s">
        <v>37458</v>
      </c>
      <c r="X375" s="3041" t="s">
        <v>37458</v>
      </c>
      <c r="Y375" s="3043" t="s">
        <v>37459</v>
      </c>
      <c r="Z375" s="3038"/>
      <c r="AA375" s="3038"/>
      <c r="AB375" s="3038"/>
      <c r="AC375" s="3038"/>
      <c r="AD375" s="3038"/>
      <c r="AE375" s="3038"/>
    </row>
    <row r="376" spans="1:31" s="3039" customFormat="1" ht="15">
      <c r="A376" s="3033">
        <v>45696.424987175924</v>
      </c>
      <c r="B376" s="3034" t="s">
        <v>38599</v>
      </c>
      <c r="C376" s="3034">
        <v>2234496</v>
      </c>
      <c r="D376" s="3034" t="s">
        <v>37334</v>
      </c>
      <c r="E376" s="3034" t="s">
        <v>37467</v>
      </c>
      <c r="F376" s="3034" t="s">
        <v>37335</v>
      </c>
      <c r="G376" s="3034" t="s">
        <v>37336</v>
      </c>
      <c r="H376" s="3036">
        <v>30003</v>
      </c>
      <c r="I376" s="3035" t="s">
        <v>37337</v>
      </c>
      <c r="J376" s="3034" t="s">
        <v>37375</v>
      </c>
      <c r="K376" s="3034" t="s">
        <v>38600</v>
      </c>
      <c r="L376" s="3046" t="s">
        <v>38601</v>
      </c>
      <c r="M376" s="3034" t="s">
        <v>37451</v>
      </c>
      <c r="N376" s="3034" t="s">
        <v>37477</v>
      </c>
      <c r="O376" s="3034" t="s">
        <v>37522</v>
      </c>
      <c r="P376" s="3034" t="s">
        <v>37454</v>
      </c>
      <c r="Q376" s="3034" t="s">
        <v>37455</v>
      </c>
      <c r="R376" s="3034" t="s">
        <v>37456</v>
      </c>
      <c r="S376" s="3034"/>
      <c r="T376" s="3034" t="s">
        <v>37463</v>
      </c>
      <c r="U376" s="3034" t="s">
        <v>37464</v>
      </c>
      <c r="V376" s="3034" t="s">
        <v>38602</v>
      </c>
      <c r="W376" s="3034" t="s">
        <v>37458</v>
      </c>
      <c r="X376" s="3034" t="s">
        <v>37458</v>
      </c>
      <c r="Y376" s="3037" t="s">
        <v>37459</v>
      </c>
      <c r="Z376" s="3038"/>
      <c r="AA376" s="3038"/>
      <c r="AB376" s="3038"/>
      <c r="AC376" s="3038"/>
      <c r="AD376" s="3038"/>
      <c r="AE376" s="3038"/>
    </row>
    <row r="377" spans="1:31" s="3039" customFormat="1" ht="15">
      <c r="A377" s="3040">
        <v>45696.637303043986</v>
      </c>
      <c r="B377" s="3041" t="s">
        <v>37338</v>
      </c>
      <c r="C377" s="3041">
        <v>6333255</v>
      </c>
      <c r="D377" s="3041" t="s">
        <v>37338</v>
      </c>
      <c r="E377" s="3041" t="s">
        <v>37449</v>
      </c>
      <c r="F377" s="3041" t="s">
        <v>37339</v>
      </c>
      <c r="G377" s="3041" t="s">
        <v>37340</v>
      </c>
      <c r="H377" s="3042">
        <v>35936</v>
      </c>
      <c r="I377" s="3044" t="s">
        <v>37341</v>
      </c>
      <c r="J377" s="3041" t="s">
        <v>37375</v>
      </c>
      <c r="K377" s="3041" t="s">
        <v>38603</v>
      </c>
      <c r="L377" s="3045" t="s">
        <v>38604</v>
      </c>
      <c r="M377" s="3041" t="s">
        <v>37451</v>
      </c>
      <c r="N377" s="3041" t="s">
        <v>37452</v>
      </c>
      <c r="O377" s="3041" t="s">
        <v>37487</v>
      </c>
      <c r="P377" s="3041" t="s">
        <v>37454</v>
      </c>
      <c r="Q377" s="3041" t="s">
        <v>37455</v>
      </c>
      <c r="R377" s="3041" t="s">
        <v>37456</v>
      </c>
      <c r="S377" s="3041"/>
      <c r="T377" s="3041" t="s">
        <v>37463</v>
      </c>
      <c r="U377" s="3041" t="s">
        <v>37496</v>
      </c>
      <c r="V377" s="3041" t="s">
        <v>38605</v>
      </c>
      <c r="W377" s="3041" t="s">
        <v>37458</v>
      </c>
      <c r="X377" s="3041" t="s">
        <v>37458</v>
      </c>
      <c r="Y377" s="3043" t="s">
        <v>37459</v>
      </c>
      <c r="Z377" s="3038"/>
      <c r="AA377" s="3038"/>
      <c r="AB377" s="3038"/>
      <c r="AC377" s="3038"/>
      <c r="AD377" s="3038"/>
      <c r="AE377" s="3038"/>
    </row>
    <row r="378" spans="1:31" s="3039" customFormat="1" ht="15">
      <c r="A378" s="3033">
        <v>45696.69359836806</v>
      </c>
      <c r="B378" s="3034" t="s">
        <v>37311</v>
      </c>
      <c r="C378" s="3034">
        <v>6058602</v>
      </c>
      <c r="D378" s="3034" t="s">
        <v>37311</v>
      </c>
      <c r="E378" s="3034" t="s">
        <v>37449</v>
      </c>
      <c r="F378" s="3034" t="s">
        <v>36377</v>
      </c>
      <c r="G378" s="3034" t="s">
        <v>37312</v>
      </c>
      <c r="H378" s="3036">
        <v>37457</v>
      </c>
      <c r="I378" s="3035" t="s">
        <v>37313</v>
      </c>
      <c r="J378" s="3034" t="s">
        <v>37375</v>
      </c>
      <c r="K378" s="3034" t="s">
        <v>38606</v>
      </c>
      <c r="L378" s="3046" t="s">
        <v>38607</v>
      </c>
      <c r="M378" s="3034" t="s">
        <v>37451</v>
      </c>
      <c r="N378" s="3034" t="s">
        <v>37452</v>
      </c>
      <c r="O378" s="3034" t="s">
        <v>37522</v>
      </c>
      <c r="P378" s="3034" t="s">
        <v>37454</v>
      </c>
      <c r="Q378" s="3034" t="s">
        <v>37462</v>
      </c>
      <c r="R378" s="3034" t="s">
        <v>37456</v>
      </c>
      <c r="S378" s="3034"/>
      <c r="T378" s="3034" t="s">
        <v>37457</v>
      </c>
      <c r="U378" s="3034" t="s">
        <v>37464</v>
      </c>
      <c r="V378" s="3034" t="s">
        <v>38608</v>
      </c>
      <c r="W378" s="3034" t="s">
        <v>37458</v>
      </c>
      <c r="X378" s="3034" t="s">
        <v>37458</v>
      </c>
      <c r="Y378" s="3037" t="s">
        <v>37459</v>
      </c>
      <c r="Z378" s="3038"/>
      <c r="AA378" s="3038"/>
      <c r="AB378" s="3038"/>
      <c r="AC378" s="3038"/>
      <c r="AD378" s="3038"/>
      <c r="AE378" s="3038"/>
    </row>
    <row r="379" spans="1:31" s="3039" customFormat="1" ht="15">
      <c r="A379" s="3040">
        <v>45697.37095798611</v>
      </c>
      <c r="B379" s="3041" t="s">
        <v>38609</v>
      </c>
      <c r="C379" s="3041">
        <v>4573722</v>
      </c>
      <c r="D379" s="3041" t="s">
        <v>37363</v>
      </c>
      <c r="E379" s="3041" t="s">
        <v>37474</v>
      </c>
      <c r="F379" s="3041" t="s">
        <v>38610</v>
      </c>
      <c r="G379" s="3041" t="s">
        <v>35997</v>
      </c>
      <c r="H379" s="3042">
        <v>33645</v>
      </c>
      <c r="I379" s="3044" t="s">
        <v>37364</v>
      </c>
      <c r="J379" s="3041" t="s">
        <v>37368</v>
      </c>
      <c r="K379" s="3041" t="s">
        <v>38611</v>
      </c>
      <c r="L379" s="3045" t="s">
        <v>38612</v>
      </c>
      <c r="M379" s="3041" t="s">
        <v>37451</v>
      </c>
      <c r="N379" s="3041" t="s">
        <v>37477</v>
      </c>
      <c r="O379" s="3041" t="s">
        <v>37511</v>
      </c>
      <c r="P379" s="3041" t="s">
        <v>37454</v>
      </c>
      <c r="Q379" s="3041" t="s">
        <v>37455</v>
      </c>
      <c r="R379" s="3041" t="s">
        <v>37456</v>
      </c>
      <c r="S379" s="3041"/>
      <c r="T379" s="3041" t="s">
        <v>37463</v>
      </c>
      <c r="U379" s="3041" t="s">
        <v>5279</v>
      </c>
      <c r="V379" s="3041" t="s">
        <v>2320</v>
      </c>
      <c r="W379" s="3041" t="s">
        <v>37879</v>
      </c>
      <c r="X379" s="3041" t="s">
        <v>37586</v>
      </c>
      <c r="Y379" s="3043" t="s">
        <v>37459</v>
      </c>
      <c r="Z379" s="3038"/>
      <c r="AA379" s="3038"/>
      <c r="AB379" s="3038"/>
      <c r="AC379" s="3038"/>
      <c r="AD379" s="3038"/>
      <c r="AE379" s="3038"/>
    </row>
    <row r="380" spans="1:31" s="3039" customFormat="1" ht="15">
      <c r="A380" s="3033">
        <v>45697.373382210644</v>
      </c>
      <c r="B380" s="3034" t="s">
        <v>37342</v>
      </c>
      <c r="C380" s="3034">
        <v>4350563</v>
      </c>
      <c r="D380" s="3034" t="s">
        <v>37342</v>
      </c>
      <c r="E380" s="3034" t="s">
        <v>37474</v>
      </c>
      <c r="F380" s="3034" t="s">
        <v>35436</v>
      </c>
      <c r="G380" s="3034" t="s">
        <v>37343</v>
      </c>
      <c r="H380" s="3036">
        <v>31571</v>
      </c>
      <c r="I380" s="3035" t="s">
        <v>37344</v>
      </c>
      <c r="J380" s="3034" t="s">
        <v>37368</v>
      </c>
      <c r="K380" s="3034" t="s">
        <v>38613</v>
      </c>
      <c r="L380" s="3046" t="s">
        <v>38614</v>
      </c>
      <c r="M380" s="3034" t="s">
        <v>37451</v>
      </c>
      <c r="N380" s="3034" t="s">
        <v>37477</v>
      </c>
      <c r="O380" s="3034" t="s">
        <v>37511</v>
      </c>
      <c r="P380" s="3034" t="s">
        <v>37454</v>
      </c>
      <c r="Q380" s="3034" t="s">
        <v>37455</v>
      </c>
      <c r="R380" s="3034" t="s">
        <v>37456</v>
      </c>
      <c r="S380" s="3034"/>
      <c r="T380" s="3034" t="s">
        <v>37463</v>
      </c>
      <c r="U380" s="3034" t="s">
        <v>37496</v>
      </c>
      <c r="V380" s="3034" t="s">
        <v>2320</v>
      </c>
      <c r="W380" s="3034" t="s">
        <v>37458</v>
      </c>
      <c r="X380" s="3034" t="s">
        <v>37458</v>
      </c>
      <c r="Y380" s="3037" t="s">
        <v>37459</v>
      </c>
      <c r="Z380" s="3038"/>
      <c r="AA380" s="3038"/>
      <c r="AB380" s="3038"/>
      <c r="AC380" s="3038"/>
      <c r="AD380" s="3038"/>
      <c r="AE380" s="3038"/>
    </row>
    <row r="381" spans="1:31" s="3039" customFormat="1" ht="15">
      <c r="A381" s="3040">
        <v>45698.362697534722</v>
      </c>
      <c r="B381" s="3041" t="s">
        <v>38615</v>
      </c>
      <c r="C381" s="3041">
        <v>3641337</v>
      </c>
      <c r="D381" s="3041" t="s">
        <v>37431</v>
      </c>
      <c r="E381" s="3041" t="s">
        <v>37467</v>
      </c>
      <c r="F381" s="3041" t="s">
        <v>35747</v>
      </c>
      <c r="G381" s="3041" t="s">
        <v>35702</v>
      </c>
      <c r="H381" s="3042">
        <v>34637</v>
      </c>
      <c r="I381" s="3044" t="s">
        <v>1493</v>
      </c>
      <c r="J381" s="3041" t="s">
        <v>37375</v>
      </c>
      <c r="K381" s="3041" t="s">
        <v>38616</v>
      </c>
      <c r="L381" s="3045" t="s">
        <v>38617</v>
      </c>
      <c r="M381" s="3041" t="s">
        <v>37451</v>
      </c>
      <c r="N381" s="3041" t="s">
        <v>37477</v>
      </c>
      <c r="O381" s="3041" t="s">
        <v>37522</v>
      </c>
      <c r="P381" s="3041" t="s">
        <v>37454</v>
      </c>
      <c r="Q381" s="3041" t="s">
        <v>37462</v>
      </c>
      <c r="R381" s="3041" t="s">
        <v>37456</v>
      </c>
      <c r="S381" s="3041"/>
      <c r="T381" s="3041" t="s">
        <v>37463</v>
      </c>
      <c r="U381" s="3041" t="s">
        <v>37496</v>
      </c>
      <c r="V381" s="3041" t="s">
        <v>37539</v>
      </c>
      <c r="W381" s="3041" t="s">
        <v>37458</v>
      </c>
      <c r="X381" s="3041" t="s">
        <v>37458</v>
      </c>
      <c r="Y381" s="3043" t="s">
        <v>37459</v>
      </c>
      <c r="Z381" s="3038"/>
      <c r="AA381" s="3038"/>
      <c r="AB381" s="3038"/>
      <c r="AC381" s="3038"/>
      <c r="AD381" s="3038"/>
      <c r="AE381" s="3038"/>
    </row>
    <row r="382" spans="1:31" s="3039" customFormat="1" ht="15">
      <c r="A382" s="3033">
        <v>45698.568440856485</v>
      </c>
      <c r="B382" s="3034" t="s">
        <v>38618</v>
      </c>
      <c r="C382" s="3034">
        <v>5474954</v>
      </c>
      <c r="D382" s="3034" t="s">
        <v>38618</v>
      </c>
      <c r="E382" s="3034" t="s">
        <v>37449</v>
      </c>
      <c r="F382" s="3034" t="s">
        <v>38619</v>
      </c>
      <c r="G382" s="3034" t="s">
        <v>38620</v>
      </c>
      <c r="H382" s="3036">
        <v>35204</v>
      </c>
      <c r="I382" s="3035" t="s">
        <v>38621</v>
      </c>
      <c r="J382" s="3034" t="s">
        <v>37375</v>
      </c>
      <c r="K382" s="3034" t="s">
        <v>38622</v>
      </c>
      <c r="L382" s="3046" t="s">
        <v>38623</v>
      </c>
      <c r="M382" s="3034" t="s">
        <v>37451</v>
      </c>
      <c r="N382" s="3034" t="s">
        <v>37452</v>
      </c>
      <c r="O382" s="3034" t="s">
        <v>37492</v>
      </c>
      <c r="P382" s="3034" t="s">
        <v>37454</v>
      </c>
      <c r="Q382" s="3034" t="s">
        <v>37455</v>
      </c>
      <c r="R382" s="3034" t="s">
        <v>37456</v>
      </c>
      <c r="S382" s="3034"/>
      <c r="T382" s="3034" t="s">
        <v>37457</v>
      </c>
      <c r="U382" s="3034" t="s">
        <v>37496</v>
      </c>
      <c r="V382" s="3034" t="s">
        <v>37463</v>
      </c>
      <c r="W382" s="3034" t="s">
        <v>37458</v>
      </c>
      <c r="X382" s="3034" t="s">
        <v>37458</v>
      </c>
      <c r="Y382" s="3037" t="s">
        <v>37459</v>
      </c>
      <c r="Z382" s="3038"/>
      <c r="AA382" s="3038"/>
      <c r="AB382" s="3038"/>
      <c r="AC382" s="3038"/>
      <c r="AD382" s="3038"/>
      <c r="AE382" s="3038"/>
    </row>
    <row r="383" spans="1:31" s="3039" customFormat="1" ht="15">
      <c r="A383" s="3040">
        <v>45698.688288877311</v>
      </c>
      <c r="B383" s="3041" t="s">
        <v>38624</v>
      </c>
      <c r="C383" s="3041">
        <v>1386319</v>
      </c>
      <c r="D383" s="3041" t="s">
        <v>37438</v>
      </c>
      <c r="E383" s="3041" t="s">
        <v>37467</v>
      </c>
      <c r="F383" s="3041" t="s">
        <v>37439</v>
      </c>
      <c r="G383" s="3041" t="s">
        <v>37440</v>
      </c>
      <c r="H383" s="3042">
        <v>26748</v>
      </c>
      <c r="I383" s="3041" t="s">
        <v>37441</v>
      </c>
      <c r="J383" s="3041" t="s">
        <v>37375</v>
      </c>
      <c r="K383" s="3041" t="s">
        <v>38625</v>
      </c>
      <c r="L383" s="3045" t="s">
        <v>38626</v>
      </c>
      <c r="M383" s="3041" t="s">
        <v>37451</v>
      </c>
      <c r="N383" s="3041" t="s">
        <v>37477</v>
      </c>
      <c r="O383" s="3041" t="s">
        <v>37697</v>
      </c>
      <c r="P383" s="3041" t="s">
        <v>37454</v>
      </c>
      <c r="Q383" s="3041" t="s">
        <v>37455</v>
      </c>
      <c r="R383" s="3041" t="s">
        <v>37456</v>
      </c>
      <c r="T383" s="3041" t="s">
        <v>37479</v>
      </c>
      <c r="U383" s="3041" t="s">
        <v>37496</v>
      </c>
      <c r="V383" s="3041" t="s">
        <v>1538</v>
      </c>
      <c r="W383" s="3041" t="s">
        <v>37458</v>
      </c>
      <c r="X383" s="3041" t="s">
        <v>37458</v>
      </c>
      <c r="Y383" s="3043" t="s">
        <v>37459</v>
      </c>
    </row>
    <row r="384" spans="1:31" s="3039" customFormat="1" ht="15">
      <c r="A384" s="3033">
        <v>45698.830741053243</v>
      </c>
      <c r="B384" s="3034" t="s">
        <v>38627</v>
      </c>
      <c r="C384" s="3034">
        <v>6447683</v>
      </c>
      <c r="D384" s="3034" t="s">
        <v>37432</v>
      </c>
      <c r="E384" s="3034" t="s">
        <v>37474</v>
      </c>
      <c r="F384" s="3034" t="s">
        <v>37433</v>
      </c>
      <c r="G384" s="3034" t="s">
        <v>36767</v>
      </c>
      <c r="H384" s="3036">
        <v>36270</v>
      </c>
      <c r="I384" s="3034">
        <v>9091821282</v>
      </c>
      <c r="J384" s="3034" t="s">
        <v>37368</v>
      </c>
      <c r="K384" s="3034" t="s">
        <v>38628</v>
      </c>
      <c r="L384" s="3046" t="s">
        <v>38629</v>
      </c>
      <c r="M384" s="3034" t="s">
        <v>37451</v>
      </c>
      <c r="N384" s="3034" t="s">
        <v>37452</v>
      </c>
      <c r="O384" s="3034" t="s">
        <v>37501</v>
      </c>
      <c r="P384" s="3034" t="s">
        <v>37454</v>
      </c>
      <c r="Q384" s="3034" t="s">
        <v>37462</v>
      </c>
      <c r="R384" s="3034" t="s">
        <v>37456</v>
      </c>
      <c r="T384" s="3034" t="s">
        <v>37479</v>
      </c>
      <c r="U384" s="3034" t="s">
        <v>37464</v>
      </c>
      <c r="V384" s="3034" t="s">
        <v>38630</v>
      </c>
      <c r="W384" s="3034" t="s">
        <v>37458</v>
      </c>
      <c r="X384" s="3034" t="s">
        <v>37458</v>
      </c>
      <c r="Y384" s="3037" t="s">
        <v>37459</v>
      </c>
    </row>
    <row r="385" spans="1:31" s="3039" customFormat="1" ht="15">
      <c r="A385" s="3032">
        <v>45699.330059236112</v>
      </c>
      <c r="B385" s="3041" t="s">
        <v>37434</v>
      </c>
      <c r="C385" s="3041">
        <v>6448304</v>
      </c>
      <c r="D385" s="3041" t="s">
        <v>37434</v>
      </c>
      <c r="E385" s="3041" t="s">
        <v>37449</v>
      </c>
      <c r="F385" s="3041" t="s">
        <v>37435</v>
      </c>
      <c r="G385" s="3041" t="s">
        <v>37436</v>
      </c>
      <c r="H385" s="3042">
        <v>36075</v>
      </c>
      <c r="I385" s="3044" t="s">
        <v>37437</v>
      </c>
      <c r="J385" s="3041" t="s">
        <v>37375</v>
      </c>
      <c r="K385" s="3041" t="s">
        <v>38631</v>
      </c>
      <c r="L385" s="3045" t="s">
        <v>38632</v>
      </c>
      <c r="M385" s="3041" t="s">
        <v>37451</v>
      </c>
      <c r="N385" s="3041" t="s">
        <v>37452</v>
      </c>
      <c r="O385" s="3041" t="s">
        <v>37661</v>
      </c>
      <c r="P385" s="3041" t="s">
        <v>37454</v>
      </c>
      <c r="Q385" s="3041" t="s">
        <v>37462</v>
      </c>
      <c r="R385" s="3041" t="s">
        <v>37456</v>
      </c>
      <c r="T385" s="3041" t="s">
        <v>37457</v>
      </c>
      <c r="U385" s="3041" t="s">
        <v>5279</v>
      </c>
      <c r="V385" s="3041" t="s">
        <v>38633</v>
      </c>
      <c r="W385" s="3041" t="s">
        <v>37458</v>
      </c>
      <c r="X385" s="3041" t="s">
        <v>37458</v>
      </c>
      <c r="Y385" s="3043" t="s">
        <v>37459</v>
      </c>
    </row>
    <row r="386" spans="1:31" s="3039" customFormat="1" ht="15">
      <c r="A386" s="3033">
        <v>45637.988561122685</v>
      </c>
      <c r="B386" s="3034" t="s">
        <v>38640</v>
      </c>
      <c r="C386" s="3034">
        <v>3662450</v>
      </c>
      <c r="D386" s="3034" t="s">
        <v>37128</v>
      </c>
      <c r="E386" s="3034" t="s">
        <v>37449</v>
      </c>
      <c r="F386" s="3034" t="s">
        <v>37129</v>
      </c>
      <c r="G386" s="3034" t="s">
        <v>37130</v>
      </c>
      <c r="H386" s="3036">
        <v>35294</v>
      </c>
      <c r="I386" s="3035" t="s">
        <v>37131</v>
      </c>
      <c r="J386" s="3034" t="s">
        <v>37375</v>
      </c>
      <c r="K386" s="3034" t="s">
        <v>37128</v>
      </c>
      <c r="L386" s="3034"/>
      <c r="M386" s="3034" t="s">
        <v>37451</v>
      </c>
      <c r="N386" s="3034" t="s">
        <v>37477</v>
      </c>
      <c r="O386" s="3034" t="s">
        <v>37461</v>
      </c>
      <c r="P386" s="3034" t="s">
        <v>37454</v>
      </c>
      <c r="Q386" s="3034" t="s">
        <v>37462</v>
      </c>
      <c r="R386" s="3034" t="s">
        <v>37456</v>
      </c>
      <c r="S386" s="3034"/>
      <c r="T386" s="3034" t="s">
        <v>37463</v>
      </c>
      <c r="U386" s="3034" t="s">
        <v>37464</v>
      </c>
      <c r="V386" s="3034" t="s">
        <v>37348</v>
      </c>
      <c r="W386" s="3034" t="s">
        <v>37458</v>
      </c>
      <c r="X386" s="3034" t="s">
        <v>37458</v>
      </c>
      <c r="Y386" s="3037" t="s">
        <v>37459</v>
      </c>
      <c r="Z386" s="3038"/>
      <c r="AA386" s="3038"/>
      <c r="AB386" s="3038"/>
      <c r="AC386" s="3038"/>
      <c r="AD386" s="3038"/>
      <c r="AE386" s="3038"/>
    </row>
    <row r="387" spans="1:31" s="3039" customFormat="1" ht="15">
      <c r="A387" s="3040">
        <v>45647.630679814814</v>
      </c>
      <c r="B387" s="3041" t="s">
        <v>38641</v>
      </c>
      <c r="C387" s="3041">
        <v>4297151</v>
      </c>
      <c r="D387" s="3041" t="s">
        <v>37132</v>
      </c>
      <c r="E387" s="3041" t="s">
        <v>37474</v>
      </c>
      <c r="F387" s="3041" t="s">
        <v>37133</v>
      </c>
      <c r="G387" s="3041" t="s">
        <v>37134</v>
      </c>
      <c r="H387" s="3042">
        <v>32583</v>
      </c>
      <c r="I387" s="3044" t="s">
        <v>37135</v>
      </c>
      <c r="J387" s="3041" t="s">
        <v>37368</v>
      </c>
      <c r="K387" s="3041" t="s">
        <v>38642</v>
      </c>
      <c r="L387" s="3045" t="s">
        <v>38643</v>
      </c>
      <c r="M387" s="3041" t="s">
        <v>37451</v>
      </c>
      <c r="N387" s="3041" t="s">
        <v>37452</v>
      </c>
      <c r="O387" s="3041" t="s">
        <v>37628</v>
      </c>
      <c r="P387" s="3041" t="s">
        <v>37454</v>
      </c>
      <c r="Q387" s="3041" t="s">
        <v>37462</v>
      </c>
      <c r="R387" s="3041" t="s">
        <v>37456</v>
      </c>
      <c r="S387" s="3041"/>
      <c r="T387" s="3041" t="s">
        <v>37463</v>
      </c>
      <c r="U387" s="3041" t="s">
        <v>37496</v>
      </c>
      <c r="V387" s="3041" t="s">
        <v>37463</v>
      </c>
      <c r="W387" s="3041" t="s">
        <v>37458</v>
      </c>
      <c r="X387" s="3041" t="s">
        <v>37458</v>
      </c>
      <c r="Y387" s="3043" t="s">
        <v>37459</v>
      </c>
      <c r="Z387" s="3038"/>
      <c r="AA387" s="3038"/>
      <c r="AB387" s="3038"/>
      <c r="AC387" s="3038"/>
      <c r="AD387" s="3038"/>
      <c r="AE387" s="3038"/>
    </row>
    <row r="388" spans="1:31" s="3039" customFormat="1" ht="15">
      <c r="A388" s="3033">
        <v>45649.507786331014</v>
      </c>
      <c r="B388" s="3034" t="s">
        <v>37136</v>
      </c>
      <c r="C388" s="3034">
        <v>6161552</v>
      </c>
      <c r="D388" s="3034" t="s">
        <v>37136</v>
      </c>
      <c r="E388" s="3034" t="s">
        <v>37474</v>
      </c>
      <c r="F388" s="3034" t="s">
        <v>37137</v>
      </c>
      <c r="G388" s="3034" t="s">
        <v>37138</v>
      </c>
      <c r="H388" s="3036">
        <v>34967</v>
      </c>
      <c r="I388" s="3035" t="s">
        <v>37139</v>
      </c>
      <c r="J388" s="3034" t="s">
        <v>37368</v>
      </c>
      <c r="K388" s="3034" t="s">
        <v>38644</v>
      </c>
      <c r="L388" s="3046" t="s">
        <v>38645</v>
      </c>
      <c r="M388" s="3034" t="s">
        <v>37451</v>
      </c>
      <c r="N388" s="3034" t="s">
        <v>37452</v>
      </c>
      <c r="O388" s="3034" t="s">
        <v>37501</v>
      </c>
      <c r="P388" s="3034" t="s">
        <v>37454</v>
      </c>
      <c r="Q388" s="3034" t="s">
        <v>37462</v>
      </c>
      <c r="R388" s="3034" t="s">
        <v>37456</v>
      </c>
      <c r="S388" s="3034"/>
      <c r="T388" s="3034" t="s">
        <v>37479</v>
      </c>
      <c r="U388" s="3034" t="s">
        <v>5279</v>
      </c>
      <c r="V388" s="3034" t="s">
        <v>37488</v>
      </c>
      <c r="W388" s="3034" t="s">
        <v>37458</v>
      </c>
      <c r="X388" s="3034" t="s">
        <v>37458</v>
      </c>
      <c r="Y388" s="3037" t="s">
        <v>37459</v>
      </c>
      <c r="Z388" s="3038"/>
      <c r="AA388" s="3038"/>
      <c r="AB388" s="3038"/>
      <c r="AC388" s="3038"/>
      <c r="AD388" s="3038"/>
      <c r="AE388" s="3038"/>
    </row>
    <row r="389" spans="1:31" s="3039" customFormat="1" ht="15">
      <c r="A389" s="3040">
        <v>45649.645299247684</v>
      </c>
      <c r="B389" s="3041" t="s">
        <v>37140</v>
      </c>
      <c r="C389" s="3041">
        <v>4555215</v>
      </c>
      <c r="D389" s="3041" t="s">
        <v>37140</v>
      </c>
      <c r="E389" s="3041" t="s">
        <v>37449</v>
      </c>
      <c r="F389" s="3041" t="s">
        <v>37141</v>
      </c>
      <c r="G389" s="3041" t="s">
        <v>37142</v>
      </c>
      <c r="H389" s="3042">
        <v>35686</v>
      </c>
      <c r="I389" s="3044" t="s">
        <v>37143</v>
      </c>
      <c r="J389" s="3041" t="s">
        <v>37375</v>
      </c>
      <c r="K389" s="3041" t="s">
        <v>37471</v>
      </c>
      <c r="L389" s="3045" t="s">
        <v>38646</v>
      </c>
      <c r="M389" s="3041" t="s">
        <v>37451</v>
      </c>
      <c r="N389" s="3041" t="s">
        <v>37452</v>
      </c>
      <c r="O389" s="3041" t="s">
        <v>37522</v>
      </c>
      <c r="P389" s="3041" t="s">
        <v>37454</v>
      </c>
      <c r="Q389" s="3041" t="s">
        <v>37462</v>
      </c>
      <c r="R389" s="3041" t="s">
        <v>37456</v>
      </c>
      <c r="S389" s="3041"/>
      <c r="T389" s="3041" t="s">
        <v>37463</v>
      </c>
      <c r="U389" s="3041" t="s">
        <v>37464</v>
      </c>
      <c r="V389" s="3041" t="s">
        <v>38647</v>
      </c>
      <c r="W389" s="3041" t="s">
        <v>37458</v>
      </c>
      <c r="X389" s="3041" t="s">
        <v>37458</v>
      </c>
      <c r="Y389" s="3043" t="s">
        <v>37459</v>
      </c>
      <c r="Z389" s="3038"/>
      <c r="AA389" s="3038"/>
      <c r="AB389" s="3038"/>
      <c r="AC389" s="3038"/>
      <c r="AD389" s="3038"/>
      <c r="AE389" s="3038"/>
    </row>
    <row r="390" spans="1:31" s="3039" customFormat="1" ht="15">
      <c r="A390" s="3033">
        <v>45650.960263032408</v>
      </c>
      <c r="B390" s="3034" t="s">
        <v>38466</v>
      </c>
      <c r="C390" s="3034">
        <v>3279410</v>
      </c>
      <c r="D390" s="3034" t="s">
        <v>36725</v>
      </c>
      <c r="E390" s="3034" t="s">
        <v>37467</v>
      </c>
      <c r="F390" s="3034" t="s">
        <v>36726</v>
      </c>
      <c r="G390" s="3034" t="s">
        <v>36727</v>
      </c>
      <c r="H390" s="3036">
        <v>32978</v>
      </c>
      <c r="I390" s="3035" t="s">
        <v>36728</v>
      </c>
      <c r="J390" s="3034" t="s">
        <v>37375</v>
      </c>
      <c r="K390" s="3034" t="s">
        <v>38648</v>
      </c>
      <c r="L390" s="3046" t="s">
        <v>39000</v>
      </c>
      <c r="M390" s="3034" t="s">
        <v>37451</v>
      </c>
      <c r="N390" s="3034" t="s">
        <v>37452</v>
      </c>
      <c r="O390" s="3034" t="s">
        <v>37461</v>
      </c>
      <c r="P390" s="3034" t="s">
        <v>37454</v>
      </c>
      <c r="Q390" s="3034" t="s">
        <v>37462</v>
      </c>
      <c r="R390" s="3034" t="s">
        <v>37456</v>
      </c>
      <c r="S390" s="3034"/>
      <c r="T390" s="3034" t="s">
        <v>37479</v>
      </c>
      <c r="U390" s="3034" t="s">
        <v>37464</v>
      </c>
      <c r="V390" s="3034" t="s">
        <v>38469</v>
      </c>
      <c r="W390" s="3034" t="s">
        <v>37458</v>
      </c>
      <c r="X390" s="3034" t="s">
        <v>37458</v>
      </c>
      <c r="Y390" s="3037" t="s">
        <v>37459</v>
      </c>
      <c r="Z390" s="3038"/>
      <c r="AA390" s="3038"/>
      <c r="AB390" s="3038"/>
      <c r="AC390" s="3038"/>
      <c r="AD390" s="3038"/>
      <c r="AE390" s="3038"/>
    </row>
    <row r="391" spans="1:31" s="3039" customFormat="1" ht="15">
      <c r="A391" s="3040">
        <v>45654.825101076392</v>
      </c>
      <c r="B391" s="3041" t="s">
        <v>37068</v>
      </c>
      <c r="C391" s="3041">
        <v>6441035</v>
      </c>
      <c r="D391" s="3041" t="s">
        <v>37068</v>
      </c>
      <c r="E391" s="3041" t="s">
        <v>37449</v>
      </c>
      <c r="F391" s="3041" t="s">
        <v>37069</v>
      </c>
      <c r="G391" s="3041" t="s">
        <v>36602</v>
      </c>
      <c r="H391" s="3042">
        <v>45789</v>
      </c>
      <c r="I391" s="3044" t="s">
        <v>37070</v>
      </c>
      <c r="J391" s="3041" t="s">
        <v>37375</v>
      </c>
      <c r="K391" s="3041" t="s">
        <v>38649</v>
      </c>
      <c r="L391" s="3045" t="s">
        <v>38650</v>
      </c>
      <c r="M391" s="3041" t="s">
        <v>37451</v>
      </c>
      <c r="N391" s="3041" t="s">
        <v>37452</v>
      </c>
      <c r="O391" s="3041" t="s">
        <v>37487</v>
      </c>
      <c r="P391" s="3041" t="s">
        <v>37454</v>
      </c>
      <c r="Q391" s="3041" t="s">
        <v>37462</v>
      </c>
      <c r="R391" s="3041" t="s">
        <v>37456</v>
      </c>
      <c r="S391" s="3041"/>
      <c r="T391" s="3041" t="s">
        <v>37457</v>
      </c>
      <c r="U391" s="3041" t="s">
        <v>37496</v>
      </c>
      <c r="V391" s="3041" t="s">
        <v>37488</v>
      </c>
      <c r="W391" s="3041" t="s">
        <v>37458</v>
      </c>
      <c r="X391" s="3041" t="s">
        <v>37458</v>
      </c>
      <c r="Y391" s="3043" t="s">
        <v>37459</v>
      </c>
      <c r="Z391" s="3038"/>
      <c r="AA391" s="3038"/>
      <c r="AB391" s="3038"/>
      <c r="AC391" s="3038"/>
      <c r="AD391" s="3038"/>
      <c r="AE391" s="3038"/>
    </row>
    <row r="392" spans="1:31" s="3039" customFormat="1" ht="15">
      <c r="A392" s="3033">
        <v>45656.717302129633</v>
      </c>
      <c r="B392" s="3034" t="s">
        <v>37144</v>
      </c>
      <c r="C392" s="3034">
        <v>1789427</v>
      </c>
      <c r="D392" s="3034" t="s">
        <v>37144</v>
      </c>
      <c r="E392" s="3034" t="s">
        <v>37467</v>
      </c>
      <c r="F392" s="3034" t="s">
        <v>37145</v>
      </c>
      <c r="G392" s="3034" t="s">
        <v>37146</v>
      </c>
      <c r="H392" s="3036">
        <v>30491</v>
      </c>
      <c r="I392" s="3035" t="s">
        <v>2245</v>
      </c>
      <c r="J392" s="3034" t="s">
        <v>37375</v>
      </c>
      <c r="K392" s="3034" t="s">
        <v>38651</v>
      </c>
      <c r="L392" s="3046" t="s">
        <v>38652</v>
      </c>
      <c r="M392" s="3034" t="s">
        <v>37451</v>
      </c>
      <c r="N392" s="3034" t="s">
        <v>37477</v>
      </c>
      <c r="O392" s="3034" t="s">
        <v>37614</v>
      </c>
      <c r="P392" s="3034" t="s">
        <v>37454</v>
      </c>
      <c r="Q392" s="3034" t="s">
        <v>37455</v>
      </c>
      <c r="R392" s="3034" t="s">
        <v>37456</v>
      </c>
      <c r="S392" s="3034"/>
      <c r="T392" s="3034" t="s">
        <v>37463</v>
      </c>
      <c r="U392" s="3034" t="s">
        <v>37464</v>
      </c>
      <c r="V392" s="3034" t="s">
        <v>38653</v>
      </c>
      <c r="W392" s="3034" t="s">
        <v>37458</v>
      </c>
      <c r="X392" s="3034" t="s">
        <v>37458</v>
      </c>
      <c r="Y392" s="3037" t="s">
        <v>37459</v>
      </c>
      <c r="Z392" s="3038"/>
      <c r="AA392" s="3038"/>
      <c r="AB392" s="3038"/>
      <c r="AC392" s="3038"/>
      <c r="AD392" s="3038"/>
      <c r="AE392" s="3038"/>
    </row>
    <row r="393" spans="1:31" s="3039" customFormat="1" ht="15">
      <c r="A393" s="3040">
        <v>45656.958872777774</v>
      </c>
      <c r="B393" s="3041" t="s">
        <v>37147</v>
      </c>
      <c r="C393" s="3041">
        <v>6313123</v>
      </c>
      <c r="D393" s="3041" t="s">
        <v>37147</v>
      </c>
      <c r="E393" s="3041" t="s">
        <v>37449</v>
      </c>
      <c r="F393" s="3041" t="s">
        <v>37148</v>
      </c>
      <c r="G393" s="3041" t="s">
        <v>37149</v>
      </c>
      <c r="H393" s="3042">
        <v>37168</v>
      </c>
      <c r="I393" s="3044" t="s">
        <v>37150</v>
      </c>
      <c r="J393" s="3041" t="s">
        <v>37375</v>
      </c>
      <c r="K393" s="3041" t="s">
        <v>38654</v>
      </c>
      <c r="L393" s="3045" t="s">
        <v>38655</v>
      </c>
      <c r="M393" s="3041" t="s">
        <v>37451</v>
      </c>
      <c r="N393" s="3041" t="s">
        <v>37452</v>
      </c>
      <c r="O393" s="3041" t="s">
        <v>37671</v>
      </c>
      <c r="P393" s="3041" t="s">
        <v>37454</v>
      </c>
      <c r="Q393" s="3041" t="s">
        <v>37462</v>
      </c>
      <c r="R393" s="3041" t="s">
        <v>37456</v>
      </c>
      <c r="S393" s="3041"/>
      <c r="T393" s="3041" t="s">
        <v>37457</v>
      </c>
      <c r="U393" s="3041" t="s">
        <v>37464</v>
      </c>
      <c r="V393" s="3041" t="s">
        <v>38656</v>
      </c>
      <c r="W393" s="3041" t="s">
        <v>37458</v>
      </c>
      <c r="X393" s="3041" t="s">
        <v>37458</v>
      </c>
      <c r="Y393" s="3043" t="s">
        <v>37459</v>
      </c>
      <c r="Z393" s="3038"/>
      <c r="AA393" s="3038"/>
      <c r="AB393" s="3038"/>
      <c r="AC393" s="3038"/>
      <c r="AD393" s="3038"/>
      <c r="AE393" s="3038"/>
    </row>
    <row r="394" spans="1:31" s="3039" customFormat="1" ht="15">
      <c r="A394" s="3033">
        <v>45657.004354375</v>
      </c>
      <c r="B394" s="3034" t="s">
        <v>36303</v>
      </c>
      <c r="C394" s="3034">
        <v>5309693</v>
      </c>
      <c r="D394" s="3034" t="s">
        <v>36303</v>
      </c>
      <c r="E394" s="3034" t="s">
        <v>37449</v>
      </c>
      <c r="F394" s="3034" t="s">
        <v>38657</v>
      </c>
      <c r="G394" s="3034" t="s">
        <v>38658</v>
      </c>
      <c r="H394" s="3036">
        <v>35605</v>
      </c>
      <c r="I394" s="3035" t="s">
        <v>36306</v>
      </c>
      <c r="J394" s="3034" t="s">
        <v>37375</v>
      </c>
      <c r="K394" s="3034" t="s">
        <v>37503</v>
      </c>
      <c r="L394" s="3046" t="s">
        <v>38659</v>
      </c>
      <c r="M394" s="3034" t="s">
        <v>37451</v>
      </c>
      <c r="N394" s="3034" t="s">
        <v>37452</v>
      </c>
      <c r="O394" s="3034" t="s">
        <v>37697</v>
      </c>
      <c r="P394" s="3034" t="s">
        <v>37454</v>
      </c>
      <c r="Q394" s="3034" t="s">
        <v>37462</v>
      </c>
      <c r="R394" s="3034" t="s">
        <v>37456</v>
      </c>
      <c r="S394" s="3034"/>
      <c r="T394" s="3034" t="s">
        <v>37479</v>
      </c>
      <c r="U394" s="3034" t="s">
        <v>37464</v>
      </c>
      <c r="V394" s="3035" t="s">
        <v>7943</v>
      </c>
      <c r="W394" s="3034" t="s">
        <v>37458</v>
      </c>
      <c r="X394" s="3034" t="s">
        <v>37458</v>
      </c>
      <c r="Y394" s="3037" t="s">
        <v>37459</v>
      </c>
      <c r="Z394" s="3038"/>
      <c r="AA394" s="3038"/>
      <c r="AB394" s="3038"/>
      <c r="AC394" s="3038"/>
      <c r="AD394" s="3038"/>
      <c r="AE394" s="3038"/>
    </row>
    <row r="395" spans="1:31" s="3039" customFormat="1" ht="15">
      <c r="A395" s="3040">
        <v>45657.669429583329</v>
      </c>
      <c r="B395" s="3041" t="s">
        <v>35813</v>
      </c>
      <c r="C395" s="3041">
        <v>6038736</v>
      </c>
      <c r="D395" s="3041" t="s">
        <v>35813</v>
      </c>
      <c r="E395" s="3041" t="s">
        <v>37467</v>
      </c>
      <c r="F395" s="3041" t="s">
        <v>37151</v>
      </c>
      <c r="G395" s="3041" t="s">
        <v>35815</v>
      </c>
      <c r="H395" s="3042">
        <v>44631</v>
      </c>
      <c r="I395" s="3044" t="s">
        <v>35816</v>
      </c>
      <c r="J395" s="3041" t="s">
        <v>37375</v>
      </c>
      <c r="K395" s="3041" t="s">
        <v>38660</v>
      </c>
      <c r="L395" s="3045" t="s">
        <v>38661</v>
      </c>
      <c r="M395" s="3041" t="s">
        <v>37451</v>
      </c>
      <c r="N395" s="3041" t="s">
        <v>37477</v>
      </c>
      <c r="O395" s="3041" t="s">
        <v>37483</v>
      </c>
      <c r="P395" s="3041" t="s">
        <v>37454</v>
      </c>
      <c r="Q395" s="3041" t="s">
        <v>37462</v>
      </c>
      <c r="R395" s="3041" t="s">
        <v>37456</v>
      </c>
      <c r="S395" s="3041"/>
      <c r="T395" s="3041" t="s">
        <v>37457</v>
      </c>
      <c r="U395" s="3041" t="s">
        <v>37496</v>
      </c>
      <c r="V395" s="3041" t="s">
        <v>37463</v>
      </c>
      <c r="W395" s="3041" t="s">
        <v>37458</v>
      </c>
      <c r="X395" s="3041" t="s">
        <v>37458</v>
      </c>
      <c r="Y395" s="3043" t="s">
        <v>37459</v>
      </c>
      <c r="Z395" s="3038"/>
      <c r="AA395" s="3038"/>
      <c r="AB395" s="3038"/>
      <c r="AC395" s="3038"/>
      <c r="AD395" s="3038"/>
      <c r="AE395" s="3038"/>
    </row>
    <row r="396" spans="1:31" s="3039" customFormat="1" ht="15">
      <c r="A396" s="3033">
        <v>45659.582888715275</v>
      </c>
      <c r="B396" s="3034" t="s">
        <v>35328</v>
      </c>
      <c r="C396" s="3034">
        <v>5170312</v>
      </c>
      <c r="D396" s="3034" t="s">
        <v>35328</v>
      </c>
      <c r="E396" s="3034" t="s">
        <v>37467</v>
      </c>
      <c r="F396" s="3034" t="s">
        <v>35329</v>
      </c>
      <c r="G396" s="3034" t="s">
        <v>35330</v>
      </c>
      <c r="H396" s="3036">
        <v>33626</v>
      </c>
      <c r="I396" s="3035" t="s">
        <v>35331</v>
      </c>
      <c r="J396" s="3034" t="s">
        <v>37375</v>
      </c>
      <c r="K396" s="3034" t="s">
        <v>35328</v>
      </c>
      <c r="L396" s="3046" t="s">
        <v>38662</v>
      </c>
      <c r="M396" s="3034" t="s">
        <v>37451</v>
      </c>
      <c r="N396" s="3034" t="s">
        <v>37477</v>
      </c>
      <c r="O396" s="3034" t="s">
        <v>37522</v>
      </c>
      <c r="P396" s="3034" t="s">
        <v>37454</v>
      </c>
      <c r="Q396" s="3034" t="s">
        <v>37462</v>
      </c>
      <c r="R396" s="3034" t="s">
        <v>37456</v>
      </c>
      <c r="S396" s="3034"/>
      <c r="T396" s="3034" t="s">
        <v>37463</v>
      </c>
      <c r="U396" s="3034" t="s">
        <v>5279</v>
      </c>
      <c r="V396" s="3034" t="s">
        <v>1538</v>
      </c>
      <c r="W396" s="3034" t="s">
        <v>37458</v>
      </c>
      <c r="X396" s="3034" t="s">
        <v>37586</v>
      </c>
      <c r="Y396" s="3037" t="s">
        <v>37459</v>
      </c>
      <c r="Z396" s="3038"/>
      <c r="AA396" s="3038"/>
      <c r="AB396" s="3038"/>
      <c r="AC396" s="3038"/>
      <c r="AD396" s="3038"/>
      <c r="AE396" s="3038"/>
    </row>
    <row r="397" spans="1:31" s="3039" customFormat="1" ht="15">
      <c r="A397" s="3040">
        <v>45660.000117673611</v>
      </c>
      <c r="B397" s="3041" t="s">
        <v>38663</v>
      </c>
      <c r="C397" s="3041">
        <v>4597841</v>
      </c>
      <c r="D397" s="3041" t="s">
        <v>35338</v>
      </c>
      <c r="E397" s="3041" t="s">
        <v>37449</v>
      </c>
      <c r="F397" s="3041" t="s">
        <v>35339</v>
      </c>
      <c r="G397" s="3041" t="s">
        <v>35340</v>
      </c>
      <c r="H397" s="3042">
        <v>37295</v>
      </c>
      <c r="I397" s="3044" t="s">
        <v>35341</v>
      </c>
      <c r="J397" s="3041" t="s">
        <v>37375</v>
      </c>
      <c r="K397" s="3041" t="s">
        <v>38664</v>
      </c>
      <c r="L397" s="3045" t="s">
        <v>38665</v>
      </c>
      <c r="M397" s="3041" t="s">
        <v>37451</v>
      </c>
      <c r="N397" s="3041" t="s">
        <v>37477</v>
      </c>
      <c r="O397" s="3041" t="s">
        <v>37492</v>
      </c>
      <c r="P397" s="3041" t="s">
        <v>37454</v>
      </c>
      <c r="Q397" s="3041" t="s">
        <v>37462</v>
      </c>
      <c r="R397" s="3041" t="s">
        <v>37456</v>
      </c>
      <c r="S397" s="3041"/>
      <c r="T397" s="3041" t="s">
        <v>37463</v>
      </c>
      <c r="U397" s="3041" t="s">
        <v>5279</v>
      </c>
      <c r="V397" s="3041" t="s">
        <v>38666</v>
      </c>
      <c r="W397" s="3041" t="s">
        <v>37458</v>
      </c>
      <c r="X397" s="3041" t="s">
        <v>37458</v>
      </c>
      <c r="Y397" s="3043" t="s">
        <v>37459</v>
      </c>
      <c r="Z397" s="3038"/>
      <c r="AA397" s="3038"/>
      <c r="AB397" s="3038"/>
      <c r="AC397" s="3038"/>
      <c r="AD397" s="3038"/>
      <c r="AE397" s="3038"/>
    </row>
    <row r="398" spans="1:31" s="3039" customFormat="1" ht="15">
      <c r="A398" s="3033">
        <v>45660.393957152774</v>
      </c>
      <c r="B398" s="3034" t="s">
        <v>38667</v>
      </c>
      <c r="C398" s="3034">
        <v>1456399</v>
      </c>
      <c r="D398" s="3034" t="s">
        <v>35967</v>
      </c>
      <c r="E398" s="3034" t="s">
        <v>37474</v>
      </c>
      <c r="F398" s="3034" t="s">
        <v>35968</v>
      </c>
      <c r="G398" s="3034" t="s">
        <v>35968</v>
      </c>
      <c r="H398" s="3036">
        <v>28610</v>
      </c>
      <c r="I398" s="3035" t="s">
        <v>35969</v>
      </c>
      <c r="J398" s="3034" t="s">
        <v>37368</v>
      </c>
      <c r="K398" s="3034" t="s">
        <v>37471</v>
      </c>
      <c r="L398" s="3046" t="s">
        <v>38668</v>
      </c>
      <c r="M398" s="3034" t="s">
        <v>37451</v>
      </c>
      <c r="N398" s="3034" t="s">
        <v>37477</v>
      </c>
      <c r="O398" s="3034" t="s">
        <v>37483</v>
      </c>
      <c r="P398" s="3034" t="s">
        <v>37454</v>
      </c>
      <c r="Q398" s="3034" t="s">
        <v>37455</v>
      </c>
      <c r="R398" s="3034" t="s">
        <v>37456</v>
      </c>
      <c r="S398" s="3034"/>
      <c r="T398" s="3034" t="s">
        <v>37463</v>
      </c>
      <c r="U398" s="3034" t="s">
        <v>37677</v>
      </c>
      <c r="V398" s="3034" t="s">
        <v>2320</v>
      </c>
      <c r="W398" s="3034" t="s">
        <v>37458</v>
      </c>
      <c r="X398" s="3034" t="s">
        <v>37458</v>
      </c>
      <c r="Y398" s="3037" t="s">
        <v>37459</v>
      </c>
      <c r="Z398" s="3038"/>
      <c r="AA398" s="3038"/>
      <c r="AB398" s="3038"/>
      <c r="AC398" s="3038"/>
      <c r="AD398" s="3038"/>
      <c r="AE398" s="3038"/>
    </row>
    <row r="399" spans="1:31" s="3039" customFormat="1" ht="15">
      <c r="A399" s="3040">
        <v>45660.649770439813</v>
      </c>
      <c r="B399" s="3041" t="s">
        <v>35361</v>
      </c>
      <c r="C399" s="3041">
        <v>5689069</v>
      </c>
      <c r="D399" s="3041" t="s">
        <v>35361</v>
      </c>
      <c r="E399" s="3041" t="s">
        <v>37449</v>
      </c>
      <c r="F399" s="3041" t="s">
        <v>35362</v>
      </c>
      <c r="G399" s="3041" t="s">
        <v>35363</v>
      </c>
      <c r="H399" s="3042">
        <v>35405</v>
      </c>
      <c r="I399" s="3044" t="s">
        <v>35364</v>
      </c>
      <c r="J399" s="3041" t="s">
        <v>37375</v>
      </c>
      <c r="K399" s="3041" t="s">
        <v>38669</v>
      </c>
      <c r="L399" s="3045" t="s">
        <v>38670</v>
      </c>
      <c r="M399" s="3041" t="s">
        <v>37451</v>
      </c>
      <c r="N399" s="3041" t="s">
        <v>37452</v>
      </c>
      <c r="O399" s="3041" t="s">
        <v>37776</v>
      </c>
      <c r="P399" s="3041" t="s">
        <v>37454</v>
      </c>
      <c r="Q399" s="3041" t="s">
        <v>37462</v>
      </c>
      <c r="R399" s="3041" t="s">
        <v>37456</v>
      </c>
      <c r="S399" s="3041"/>
      <c r="T399" s="3041" t="s">
        <v>37479</v>
      </c>
      <c r="U399" s="3041" t="s">
        <v>37464</v>
      </c>
      <c r="V399" s="3041" t="s">
        <v>38671</v>
      </c>
      <c r="W399" s="3041" t="s">
        <v>37458</v>
      </c>
      <c r="X399" s="3041" t="s">
        <v>37458</v>
      </c>
      <c r="Y399" s="3043" t="s">
        <v>37459</v>
      </c>
      <c r="Z399" s="3038"/>
      <c r="AA399" s="3038"/>
      <c r="AB399" s="3038"/>
      <c r="AC399" s="3038"/>
      <c r="AD399" s="3038"/>
      <c r="AE399" s="3038"/>
    </row>
    <row r="400" spans="1:31" s="3039" customFormat="1" ht="15">
      <c r="A400" s="3033">
        <v>45660.649877361109</v>
      </c>
      <c r="B400" s="3034" t="s">
        <v>38672</v>
      </c>
      <c r="C400" s="3034">
        <v>6277881</v>
      </c>
      <c r="D400" s="3034" t="s">
        <v>35975</v>
      </c>
      <c r="E400" s="3034" t="s">
        <v>37449</v>
      </c>
      <c r="F400" s="3034" t="s">
        <v>35976</v>
      </c>
      <c r="G400" s="3034" t="s">
        <v>35715</v>
      </c>
      <c r="H400" s="3036">
        <v>36218</v>
      </c>
      <c r="I400" s="3035" t="s">
        <v>35977</v>
      </c>
      <c r="J400" s="3034" t="s">
        <v>37375</v>
      </c>
      <c r="K400" s="3034" t="s">
        <v>38673</v>
      </c>
      <c r="L400" s="3046" t="s">
        <v>38674</v>
      </c>
      <c r="M400" s="3034" t="s">
        <v>37451</v>
      </c>
      <c r="N400" s="3034" t="s">
        <v>37452</v>
      </c>
      <c r="O400" s="3034" t="s">
        <v>37483</v>
      </c>
      <c r="P400" s="3034" t="s">
        <v>37454</v>
      </c>
      <c r="Q400" s="3034" t="s">
        <v>37455</v>
      </c>
      <c r="R400" s="3034" t="s">
        <v>37456</v>
      </c>
      <c r="S400" s="3034"/>
      <c r="T400" s="3034" t="s">
        <v>37463</v>
      </c>
      <c r="U400" s="3034" t="s">
        <v>5279</v>
      </c>
      <c r="V400" s="3034" t="s">
        <v>37488</v>
      </c>
      <c r="W400" s="3034" t="s">
        <v>37458</v>
      </c>
      <c r="X400" s="3034" t="s">
        <v>37458</v>
      </c>
      <c r="Y400" s="3037" t="s">
        <v>37459</v>
      </c>
      <c r="Z400" s="3038"/>
      <c r="AA400" s="3038"/>
      <c r="AB400" s="3038"/>
      <c r="AC400" s="3038"/>
      <c r="AD400" s="3038"/>
      <c r="AE400" s="3038"/>
    </row>
    <row r="401" spans="1:31" s="3039" customFormat="1" ht="15">
      <c r="A401" s="3040">
        <v>45660.894189236111</v>
      </c>
      <c r="B401" s="3041" t="s">
        <v>35369</v>
      </c>
      <c r="C401" s="3041">
        <v>6223436</v>
      </c>
      <c r="D401" s="3041" t="s">
        <v>35369</v>
      </c>
      <c r="E401" s="3041" t="s">
        <v>37467</v>
      </c>
      <c r="F401" s="3041" t="s">
        <v>35370</v>
      </c>
      <c r="G401" s="3041" t="s">
        <v>35371</v>
      </c>
      <c r="H401" s="3042">
        <v>28316</v>
      </c>
      <c r="I401" s="3044" t="s">
        <v>35372</v>
      </c>
      <c r="J401" s="3041" t="s">
        <v>37375</v>
      </c>
      <c r="K401" s="3041" t="s">
        <v>38675</v>
      </c>
      <c r="L401" s="3045" t="s">
        <v>38676</v>
      </c>
      <c r="M401" s="3041" t="s">
        <v>37451</v>
      </c>
      <c r="N401" s="3041" t="s">
        <v>37452</v>
      </c>
      <c r="O401" s="3041" t="s">
        <v>37733</v>
      </c>
      <c r="P401" s="3041" t="s">
        <v>37454</v>
      </c>
      <c r="Q401" s="3041" t="s">
        <v>37462</v>
      </c>
      <c r="R401" s="3041" t="s">
        <v>37456</v>
      </c>
      <c r="S401" s="3041"/>
      <c r="T401" s="3041" t="s">
        <v>37463</v>
      </c>
      <c r="U401" s="3041" t="s">
        <v>5279</v>
      </c>
      <c r="V401" s="3041" t="s">
        <v>5416</v>
      </c>
      <c r="W401" s="3041" t="s">
        <v>37458</v>
      </c>
      <c r="X401" s="3041" t="s">
        <v>37458</v>
      </c>
      <c r="Y401" s="3043" t="s">
        <v>37459</v>
      </c>
      <c r="Z401" s="3038"/>
      <c r="AA401" s="3038"/>
      <c r="AB401" s="3038"/>
      <c r="AC401" s="3038"/>
      <c r="AD401" s="3038"/>
      <c r="AE401" s="3038"/>
    </row>
    <row r="402" spans="1:31" s="3039" customFormat="1" ht="15">
      <c r="A402" s="3033">
        <v>45661.522387916666</v>
      </c>
      <c r="B402" s="3034" t="s">
        <v>37152</v>
      </c>
      <c r="C402" s="3034">
        <v>4721377</v>
      </c>
      <c r="D402" s="3034" t="s">
        <v>37152</v>
      </c>
      <c r="E402" s="3034" t="s">
        <v>37449</v>
      </c>
      <c r="F402" s="3034" t="s">
        <v>36897</v>
      </c>
      <c r="G402" s="3034" t="s">
        <v>35418</v>
      </c>
      <c r="H402" s="3036">
        <v>34882</v>
      </c>
      <c r="I402" s="3035" t="s">
        <v>37153</v>
      </c>
      <c r="J402" s="3034" t="s">
        <v>37375</v>
      </c>
      <c r="K402" s="3034" t="s">
        <v>38677</v>
      </c>
      <c r="L402" s="3046" t="s">
        <v>38678</v>
      </c>
      <c r="M402" s="3034" t="s">
        <v>37451</v>
      </c>
      <c r="N402" s="3034" t="s">
        <v>37452</v>
      </c>
      <c r="O402" s="3034" t="s">
        <v>37483</v>
      </c>
      <c r="P402" s="3034" t="s">
        <v>37454</v>
      </c>
      <c r="Q402" s="3034" t="s">
        <v>37462</v>
      </c>
      <c r="R402" s="3034" t="s">
        <v>37456</v>
      </c>
      <c r="S402" s="3034"/>
      <c r="T402" s="3034" t="s">
        <v>37463</v>
      </c>
      <c r="U402" s="3034" t="s">
        <v>37496</v>
      </c>
      <c r="V402" s="3034" t="s">
        <v>38104</v>
      </c>
      <c r="W402" s="3034" t="s">
        <v>37879</v>
      </c>
      <c r="X402" s="3034" t="s">
        <v>37586</v>
      </c>
      <c r="Y402" s="3037" t="s">
        <v>37459</v>
      </c>
      <c r="Z402" s="3038"/>
      <c r="AA402" s="3038"/>
      <c r="AB402" s="3038"/>
      <c r="AC402" s="3038"/>
      <c r="AD402" s="3038"/>
      <c r="AE402" s="3038"/>
    </row>
    <row r="403" spans="1:31" s="3039" customFormat="1" ht="15">
      <c r="A403" s="3040">
        <v>45661.8969549537</v>
      </c>
      <c r="B403" s="3041" t="s">
        <v>38679</v>
      </c>
      <c r="C403" s="3041">
        <v>5903871</v>
      </c>
      <c r="D403" s="3041" t="s">
        <v>36697</v>
      </c>
      <c r="E403" s="3041" t="s">
        <v>37467</v>
      </c>
      <c r="F403" s="3041" t="s">
        <v>36698</v>
      </c>
      <c r="G403" s="3041" t="s">
        <v>36699</v>
      </c>
      <c r="H403" s="3042">
        <v>29686</v>
      </c>
      <c r="I403" s="3044" t="s">
        <v>38680</v>
      </c>
      <c r="J403" s="3041" t="s">
        <v>37375</v>
      </c>
      <c r="K403" s="3041" t="s">
        <v>38681</v>
      </c>
      <c r="L403" s="3045" t="s">
        <v>38682</v>
      </c>
      <c r="M403" s="3041" t="s">
        <v>37451</v>
      </c>
      <c r="N403" s="3041" t="s">
        <v>37477</v>
      </c>
      <c r="O403" s="3041" t="s">
        <v>37538</v>
      </c>
      <c r="P403" s="3041" t="s">
        <v>37529</v>
      </c>
      <c r="Q403" s="3041" t="s">
        <v>37462</v>
      </c>
      <c r="R403" s="3041" t="s">
        <v>37456</v>
      </c>
      <c r="S403" s="3041"/>
      <c r="T403" s="3041" t="s">
        <v>37479</v>
      </c>
      <c r="U403" s="3041" t="s">
        <v>37464</v>
      </c>
      <c r="V403" s="3041" t="s">
        <v>38683</v>
      </c>
      <c r="W403" s="3041" t="s">
        <v>37458</v>
      </c>
      <c r="X403" s="3041" t="s">
        <v>37458</v>
      </c>
      <c r="Y403" s="3043" t="s">
        <v>37459</v>
      </c>
      <c r="Z403" s="3038"/>
      <c r="AA403" s="3038"/>
      <c r="AB403" s="3038"/>
      <c r="AC403" s="3038"/>
      <c r="AD403" s="3038"/>
      <c r="AE403" s="3038"/>
    </row>
    <row r="404" spans="1:31" s="3039" customFormat="1" ht="15">
      <c r="A404" s="3033">
        <v>45662.409598819446</v>
      </c>
      <c r="B404" s="3034" t="s">
        <v>37154</v>
      </c>
      <c r="C404" s="3034">
        <v>5122413</v>
      </c>
      <c r="D404" s="3034" t="s">
        <v>37154</v>
      </c>
      <c r="E404" s="3034" t="s">
        <v>37474</v>
      </c>
      <c r="F404" s="3034" t="s">
        <v>37155</v>
      </c>
      <c r="G404" s="3034" t="s">
        <v>35824</v>
      </c>
      <c r="H404" s="3036">
        <v>30670</v>
      </c>
      <c r="I404" s="3034">
        <v>8033704670</v>
      </c>
      <c r="J404" s="3034" t="s">
        <v>37368</v>
      </c>
      <c r="K404" s="3034" t="s">
        <v>38684</v>
      </c>
      <c r="L404" s="3046" t="s">
        <v>38685</v>
      </c>
      <c r="M404" s="3034" t="s">
        <v>37451</v>
      </c>
      <c r="N404" s="3034" t="s">
        <v>37452</v>
      </c>
      <c r="O404" s="3034" t="s">
        <v>37749</v>
      </c>
      <c r="P404" s="3034" t="s">
        <v>37454</v>
      </c>
      <c r="Q404" s="3034" t="s">
        <v>37462</v>
      </c>
      <c r="R404" s="3034" t="s">
        <v>37456</v>
      </c>
      <c r="S404" s="3034"/>
      <c r="T404" s="3034" t="s">
        <v>37479</v>
      </c>
      <c r="U404" s="3034" t="s">
        <v>37464</v>
      </c>
      <c r="V404" s="3034" t="s">
        <v>38686</v>
      </c>
      <c r="W404" s="3034" t="s">
        <v>37458</v>
      </c>
      <c r="X404" s="3034" t="s">
        <v>37458</v>
      </c>
      <c r="Y404" s="3037" t="s">
        <v>37459</v>
      </c>
      <c r="Z404" s="3038"/>
      <c r="AA404" s="3038"/>
      <c r="AB404" s="3038"/>
      <c r="AC404" s="3038"/>
      <c r="AD404" s="3038"/>
      <c r="AE404" s="3038"/>
    </row>
    <row r="405" spans="1:31" s="3039" customFormat="1" ht="15">
      <c r="A405" s="3040">
        <v>45662.561552824074</v>
      </c>
      <c r="B405" s="3041" t="s">
        <v>35982</v>
      </c>
      <c r="C405" s="3041">
        <v>5422880</v>
      </c>
      <c r="D405" s="3041" t="s">
        <v>35982</v>
      </c>
      <c r="E405" s="3041" t="s">
        <v>37467</v>
      </c>
      <c r="F405" s="3041" t="s">
        <v>35983</v>
      </c>
      <c r="G405" s="3041" t="s">
        <v>35984</v>
      </c>
      <c r="H405" s="3042">
        <v>33337</v>
      </c>
      <c r="I405" s="3041" t="s">
        <v>35985</v>
      </c>
      <c r="J405" s="3041" t="s">
        <v>37375</v>
      </c>
      <c r="K405" s="3041" t="s">
        <v>35982</v>
      </c>
      <c r="L405" s="3045" t="s">
        <v>38687</v>
      </c>
      <c r="M405" s="3041" t="s">
        <v>37451</v>
      </c>
      <c r="N405" s="3041" t="s">
        <v>37477</v>
      </c>
      <c r="O405" s="3041" t="s">
        <v>37511</v>
      </c>
      <c r="P405" s="3041" t="s">
        <v>37454</v>
      </c>
      <c r="Q405" s="3041" t="s">
        <v>37455</v>
      </c>
      <c r="R405" s="3041" t="s">
        <v>37456</v>
      </c>
      <c r="S405" s="3041"/>
      <c r="T405" s="3041" t="s">
        <v>37463</v>
      </c>
      <c r="U405" s="3041" t="s">
        <v>5279</v>
      </c>
      <c r="V405" s="3041" t="s">
        <v>2320</v>
      </c>
      <c r="W405" s="3041" t="s">
        <v>37458</v>
      </c>
      <c r="X405" s="3041" t="s">
        <v>37458</v>
      </c>
      <c r="Y405" s="3043" t="s">
        <v>37459</v>
      </c>
      <c r="Z405" s="3038"/>
      <c r="AA405" s="3038"/>
      <c r="AB405" s="3038"/>
      <c r="AC405" s="3038"/>
      <c r="AD405" s="3038"/>
      <c r="AE405" s="3038"/>
    </row>
    <row r="406" spans="1:31" s="3039" customFormat="1" ht="15">
      <c r="A406" s="3033">
        <v>45662.574840543981</v>
      </c>
      <c r="B406" s="3034" t="s">
        <v>36331</v>
      </c>
      <c r="C406" s="3034">
        <v>4960707</v>
      </c>
      <c r="D406" s="3034" t="s">
        <v>36331</v>
      </c>
      <c r="E406" s="3034" t="s">
        <v>37467</v>
      </c>
      <c r="F406" s="3034" t="s">
        <v>36332</v>
      </c>
      <c r="G406" s="3034" t="s">
        <v>36333</v>
      </c>
      <c r="H406" s="3036">
        <v>34104</v>
      </c>
      <c r="I406" s="3034" t="s">
        <v>38688</v>
      </c>
      <c r="J406" s="3034" t="s">
        <v>37375</v>
      </c>
      <c r="K406" s="3034" t="s">
        <v>38689</v>
      </c>
      <c r="L406" s="3046" t="s">
        <v>38690</v>
      </c>
      <c r="M406" s="3034" t="s">
        <v>37451</v>
      </c>
      <c r="N406" s="3034" t="s">
        <v>37452</v>
      </c>
      <c r="O406" s="3034" t="s">
        <v>37628</v>
      </c>
      <c r="P406" s="3034" t="s">
        <v>37454</v>
      </c>
      <c r="Q406" s="3034" t="s">
        <v>37462</v>
      </c>
      <c r="R406" s="3034" t="s">
        <v>37456</v>
      </c>
      <c r="S406" s="3034"/>
      <c r="T406" s="3034" t="s">
        <v>37463</v>
      </c>
      <c r="U406" s="3034" t="s">
        <v>37464</v>
      </c>
      <c r="V406" s="3034" t="s">
        <v>38691</v>
      </c>
      <c r="W406" s="3034" t="s">
        <v>37458</v>
      </c>
      <c r="X406" s="3034" t="s">
        <v>37458</v>
      </c>
      <c r="Y406" s="3037" t="s">
        <v>37459</v>
      </c>
      <c r="Z406" s="3038"/>
      <c r="AA406" s="3038"/>
      <c r="AB406" s="3038"/>
      <c r="AC406" s="3038"/>
      <c r="AD406" s="3038"/>
      <c r="AE406" s="3038"/>
    </row>
    <row r="407" spans="1:31" s="3039" customFormat="1" ht="15">
      <c r="A407" s="3040">
        <v>45663.266334525462</v>
      </c>
      <c r="B407" s="3041" t="s">
        <v>35978</v>
      </c>
      <c r="C407" s="3041">
        <v>6196751</v>
      </c>
      <c r="D407" s="3041" t="s">
        <v>35978</v>
      </c>
      <c r="E407" s="3041" t="s">
        <v>37474</v>
      </c>
      <c r="F407" s="3041" t="s">
        <v>35979</v>
      </c>
      <c r="G407" s="3041" t="s">
        <v>35980</v>
      </c>
      <c r="H407" s="3042">
        <v>33358</v>
      </c>
      <c r="I407" s="3044" t="s">
        <v>35981</v>
      </c>
      <c r="J407" s="3041" t="s">
        <v>37368</v>
      </c>
      <c r="K407" s="3041" t="s">
        <v>38692</v>
      </c>
      <c r="L407" s="3045" t="s">
        <v>38693</v>
      </c>
      <c r="M407" s="3041" t="s">
        <v>37451</v>
      </c>
      <c r="N407" s="3041" t="s">
        <v>37452</v>
      </c>
      <c r="O407" s="3041" t="s">
        <v>37518</v>
      </c>
      <c r="P407" s="3041" t="s">
        <v>37454</v>
      </c>
      <c r="Q407" s="3041" t="s">
        <v>37455</v>
      </c>
      <c r="R407" s="3041" t="s">
        <v>37456</v>
      </c>
      <c r="S407" s="3041"/>
      <c r="T407" s="3041" t="s">
        <v>37463</v>
      </c>
      <c r="U407" s="3041" t="s">
        <v>37464</v>
      </c>
      <c r="V407" s="3041" t="s">
        <v>38694</v>
      </c>
      <c r="W407" s="3041" t="s">
        <v>37458</v>
      </c>
      <c r="X407" s="3041" t="s">
        <v>37458</v>
      </c>
      <c r="Y407" s="3043" t="s">
        <v>37459</v>
      </c>
      <c r="Z407" s="3038"/>
      <c r="AA407" s="3038"/>
      <c r="AB407" s="3038"/>
      <c r="AC407" s="3038"/>
      <c r="AD407" s="3038"/>
      <c r="AE407" s="3038"/>
    </row>
    <row r="408" spans="1:31" s="3039" customFormat="1" ht="15">
      <c r="A408" s="3033">
        <v>45663.417127731482</v>
      </c>
      <c r="B408" s="3034" t="s">
        <v>38695</v>
      </c>
      <c r="C408" s="3034">
        <v>5695749</v>
      </c>
      <c r="D408" s="3034" t="s">
        <v>37156</v>
      </c>
      <c r="E408" s="3034" t="s">
        <v>37474</v>
      </c>
      <c r="F408" s="3034" t="s">
        <v>37157</v>
      </c>
      <c r="G408" s="3034" t="s">
        <v>37158</v>
      </c>
      <c r="H408" s="3036">
        <v>36287</v>
      </c>
      <c r="I408" s="3034" t="s">
        <v>37159</v>
      </c>
      <c r="J408" s="3034" t="s">
        <v>37368</v>
      </c>
      <c r="K408" s="3034" t="s">
        <v>38696</v>
      </c>
      <c r="L408" s="3046" t="s">
        <v>39001</v>
      </c>
      <c r="M408" s="3034" t="s">
        <v>37451</v>
      </c>
      <c r="N408" s="3034" t="s">
        <v>37452</v>
      </c>
      <c r="O408" s="3034" t="s">
        <v>37498</v>
      </c>
      <c r="P408" s="3034" t="s">
        <v>37454</v>
      </c>
      <c r="Q408" s="3034" t="s">
        <v>37462</v>
      </c>
      <c r="R408" s="3034" t="s">
        <v>37456</v>
      </c>
      <c r="S408" s="3034"/>
      <c r="T408" s="3034" t="s">
        <v>37463</v>
      </c>
      <c r="U408" s="3034" t="s">
        <v>37496</v>
      </c>
      <c r="V408" s="3034" t="s">
        <v>37539</v>
      </c>
      <c r="W408" s="3034" t="s">
        <v>37458</v>
      </c>
      <c r="X408" s="3034" t="s">
        <v>37458</v>
      </c>
      <c r="Y408" s="3037" t="s">
        <v>37459</v>
      </c>
      <c r="Z408" s="3038"/>
      <c r="AA408" s="3038"/>
      <c r="AB408" s="3038"/>
      <c r="AC408" s="3038"/>
      <c r="AD408" s="3038"/>
      <c r="AE408" s="3038"/>
    </row>
    <row r="409" spans="1:31" s="3039" customFormat="1" ht="15">
      <c r="A409" s="3040">
        <v>45663.635034340274</v>
      </c>
      <c r="B409" s="3041" t="s">
        <v>38697</v>
      </c>
      <c r="C409" s="3041">
        <v>4909414</v>
      </c>
      <c r="D409" s="3041" t="s">
        <v>35971</v>
      </c>
      <c r="E409" s="3041" t="s">
        <v>37474</v>
      </c>
      <c r="F409" s="3041" t="s">
        <v>35972</v>
      </c>
      <c r="G409" s="3041" t="s">
        <v>35973</v>
      </c>
      <c r="H409" s="3042">
        <v>35527</v>
      </c>
      <c r="I409" s="3044" t="s">
        <v>35974</v>
      </c>
      <c r="J409" s="3041" t="s">
        <v>37368</v>
      </c>
      <c r="K409" s="3041" t="s">
        <v>38698</v>
      </c>
      <c r="L409" s="3045" t="s">
        <v>38699</v>
      </c>
      <c r="M409" s="3041" t="s">
        <v>37451</v>
      </c>
      <c r="N409" s="3041" t="s">
        <v>37477</v>
      </c>
      <c r="O409" s="3041" t="s">
        <v>37511</v>
      </c>
      <c r="P409" s="3041" t="s">
        <v>37454</v>
      </c>
      <c r="Q409" s="3041" t="s">
        <v>37455</v>
      </c>
      <c r="R409" s="3041" t="s">
        <v>37456</v>
      </c>
      <c r="S409" s="3041"/>
      <c r="T409" s="3041" t="s">
        <v>37479</v>
      </c>
      <c r="U409" s="3041" t="s">
        <v>37677</v>
      </c>
      <c r="V409" s="3041" t="s">
        <v>37582</v>
      </c>
      <c r="W409" s="3041" t="s">
        <v>37458</v>
      </c>
      <c r="X409" s="3041" t="s">
        <v>37458</v>
      </c>
      <c r="Y409" s="3043" t="s">
        <v>37459</v>
      </c>
      <c r="Z409" s="3038"/>
      <c r="AA409" s="3038"/>
      <c r="AB409" s="3038"/>
      <c r="AC409" s="3038"/>
      <c r="AD409" s="3038"/>
      <c r="AE409" s="3038"/>
    </row>
    <row r="410" spans="1:31" s="3039" customFormat="1" ht="15">
      <c r="A410" s="3033">
        <v>45663.74306706019</v>
      </c>
      <c r="B410" s="3034" t="s">
        <v>35393</v>
      </c>
      <c r="C410" s="3034">
        <v>3109953</v>
      </c>
      <c r="D410" s="3034" t="s">
        <v>35393</v>
      </c>
      <c r="E410" s="3034" t="s">
        <v>37474</v>
      </c>
      <c r="F410" s="3034" t="s">
        <v>35994</v>
      </c>
      <c r="G410" s="3034" t="s">
        <v>35395</v>
      </c>
      <c r="H410" s="3036">
        <v>32873</v>
      </c>
      <c r="I410" s="3035" t="s">
        <v>5721</v>
      </c>
      <c r="J410" s="3034" t="s">
        <v>37368</v>
      </c>
      <c r="K410" s="3034" t="s">
        <v>38700</v>
      </c>
      <c r="L410" s="3046" t="s">
        <v>38701</v>
      </c>
      <c r="M410" s="3034" t="s">
        <v>37451</v>
      </c>
      <c r="N410" s="3034" t="s">
        <v>37477</v>
      </c>
      <c r="O410" s="3034" t="s">
        <v>37498</v>
      </c>
      <c r="P410" s="3034" t="s">
        <v>37454</v>
      </c>
      <c r="Q410" s="3034" t="s">
        <v>37462</v>
      </c>
      <c r="R410" s="3034" t="s">
        <v>37456</v>
      </c>
      <c r="S410" s="3034"/>
      <c r="T410" s="3034" t="s">
        <v>37479</v>
      </c>
      <c r="U410" s="3034" t="s">
        <v>5279</v>
      </c>
      <c r="V410" s="3034">
        <v>0</v>
      </c>
      <c r="W410" s="3034" t="s">
        <v>37458</v>
      </c>
      <c r="X410" s="3034" t="s">
        <v>37458</v>
      </c>
      <c r="Y410" s="3037" t="s">
        <v>37459</v>
      </c>
      <c r="Z410" s="3038"/>
      <c r="AA410" s="3038"/>
      <c r="AB410" s="3038"/>
      <c r="AC410" s="3038"/>
      <c r="AD410" s="3038"/>
      <c r="AE410" s="3038"/>
    </row>
    <row r="411" spans="1:31" s="3039" customFormat="1" ht="15">
      <c r="A411" s="3040">
        <v>45663.754591655088</v>
      </c>
      <c r="B411" s="3041" t="s">
        <v>550</v>
      </c>
      <c r="C411" s="3041">
        <v>3229723</v>
      </c>
      <c r="D411" s="3041" t="s">
        <v>550</v>
      </c>
      <c r="E411" s="3041" t="s">
        <v>37449</v>
      </c>
      <c r="F411" s="3041" t="s">
        <v>35343</v>
      </c>
      <c r="G411" s="3041" t="s">
        <v>35379</v>
      </c>
      <c r="H411" s="3042">
        <v>31965</v>
      </c>
      <c r="I411" s="3041">
        <v>8063713696</v>
      </c>
      <c r="J411" s="3041" t="s">
        <v>37375</v>
      </c>
      <c r="K411" s="3041" t="s">
        <v>38702</v>
      </c>
      <c r="L411" s="3045" t="s">
        <v>38703</v>
      </c>
      <c r="M411" s="3041" t="s">
        <v>37451</v>
      </c>
      <c r="N411" s="3041" t="s">
        <v>37477</v>
      </c>
      <c r="O411" s="3041" t="s">
        <v>37522</v>
      </c>
      <c r="P411" s="3041" t="s">
        <v>37454</v>
      </c>
      <c r="Q411" s="3041" t="s">
        <v>37462</v>
      </c>
      <c r="R411" s="3041" t="s">
        <v>37456</v>
      </c>
      <c r="S411" s="3041"/>
      <c r="T411" s="3041" t="s">
        <v>37479</v>
      </c>
      <c r="U411" s="3041" t="s">
        <v>37496</v>
      </c>
      <c r="V411" s="3041" t="s">
        <v>37814</v>
      </c>
      <c r="W411" s="3041" t="s">
        <v>37458</v>
      </c>
      <c r="X411" s="3041" t="s">
        <v>37458</v>
      </c>
      <c r="Y411" s="3043" t="s">
        <v>37459</v>
      </c>
      <c r="Z411" s="3038"/>
      <c r="AA411" s="3038"/>
      <c r="AB411" s="3038"/>
      <c r="AC411" s="3038"/>
      <c r="AD411" s="3038"/>
      <c r="AE411" s="3038"/>
    </row>
    <row r="412" spans="1:31" s="3039" customFormat="1" ht="15">
      <c r="A412" s="3033">
        <v>45664.432496493057</v>
      </c>
      <c r="B412" s="3034" t="s">
        <v>35993</v>
      </c>
      <c r="C412" s="3034">
        <v>3681482</v>
      </c>
      <c r="D412" s="3034" t="s">
        <v>35993</v>
      </c>
      <c r="E412" s="3034" t="s">
        <v>37449</v>
      </c>
      <c r="F412" s="3034" t="s">
        <v>35994</v>
      </c>
      <c r="G412" s="3034" t="s">
        <v>35995</v>
      </c>
      <c r="H412" s="3036">
        <v>35642</v>
      </c>
      <c r="I412" s="3035" t="s">
        <v>35996</v>
      </c>
      <c r="J412" s="3034" t="s">
        <v>37375</v>
      </c>
      <c r="K412" s="3034" t="s">
        <v>37583</v>
      </c>
      <c r="L412" s="3046" t="s">
        <v>38704</v>
      </c>
      <c r="M412" s="3034" t="s">
        <v>37451</v>
      </c>
      <c r="N412" s="3034" t="s">
        <v>37477</v>
      </c>
      <c r="O412" s="3034" t="s">
        <v>37498</v>
      </c>
      <c r="P412" s="3034" t="s">
        <v>37454</v>
      </c>
      <c r="Q412" s="3034" t="s">
        <v>37455</v>
      </c>
      <c r="R412" s="3034" t="s">
        <v>37456</v>
      </c>
      <c r="S412" s="3034"/>
      <c r="T412" s="3034" t="s">
        <v>37463</v>
      </c>
      <c r="U412" s="3034" t="s">
        <v>37464</v>
      </c>
      <c r="V412" s="3034" t="s">
        <v>37585</v>
      </c>
      <c r="W412" s="3034" t="s">
        <v>37458</v>
      </c>
      <c r="X412" s="3034" t="s">
        <v>37586</v>
      </c>
      <c r="Y412" s="3037" t="s">
        <v>37459</v>
      </c>
      <c r="Z412" s="3038"/>
      <c r="AA412" s="3038"/>
      <c r="AB412" s="3038"/>
      <c r="AC412" s="3038"/>
      <c r="AD412" s="3038"/>
      <c r="AE412" s="3038"/>
    </row>
    <row r="413" spans="1:31" s="3039" customFormat="1" ht="15">
      <c r="A413" s="3040">
        <v>45664.465654247688</v>
      </c>
      <c r="B413" s="3041" t="s">
        <v>37590</v>
      </c>
      <c r="C413" s="3041">
        <v>5685159</v>
      </c>
      <c r="D413" s="3041" t="s">
        <v>35323</v>
      </c>
      <c r="E413" s="3041" t="s">
        <v>37467</v>
      </c>
      <c r="F413" s="3041" t="s">
        <v>35321</v>
      </c>
      <c r="G413" s="3041" t="s">
        <v>35322</v>
      </c>
      <c r="H413" s="3042">
        <v>34655</v>
      </c>
      <c r="I413" s="3041" t="s">
        <v>35324</v>
      </c>
      <c r="J413" s="3041" t="s">
        <v>37375</v>
      </c>
      <c r="K413" s="3041" t="s">
        <v>38705</v>
      </c>
      <c r="L413" s="3045" t="s">
        <v>38706</v>
      </c>
      <c r="M413" s="3041" t="s">
        <v>37451</v>
      </c>
      <c r="N413" s="3041" t="s">
        <v>37477</v>
      </c>
      <c r="O413" s="3041" t="s">
        <v>37522</v>
      </c>
      <c r="P413" s="3041" t="s">
        <v>37454</v>
      </c>
      <c r="Q413" s="3041" t="s">
        <v>37462</v>
      </c>
      <c r="R413" s="3041" t="s">
        <v>37456</v>
      </c>
      <c r="S413" s="3041"/>
      <c r="T413" s="3041" t="s">
        <v>37463</v>
      </c>
      <c r="U413" s="3041" t="s">
        <v>37464</v>
      </c>
      <c r="V413" s="3041" t="s">
        <v>37594</v>
      </c>
      <c r="W413" s="3041" t="s">
        <v>37458</v>
      </c>
      <c r="X413" s="3041" t="s">
        <v>37458</v>
      </c>
      <c r="Y413" s="3043" t="s">
        <v>37459</v>
      </c>
      <c r="Z413" s="3038"/>
      <c r="AA413" s="3038"/>
      <c r="AB413" s="3038"/>
      <c r="AC413" s="3038"/>
      <c r="AD413" s="3038"/>
      <c r="AE413" s="3038"/>
    </row>
    <row r="414" spans="1:31" s="3039" customFormat="1" ht="15">
      <c r="A414" s="3033">
        <v>45665.253852766204</v>
      </c>
      <c r="B414" s="3034" t="s">
        <v>38707</v>
      </c>
      <c r="C414" s="3034">
        <v>4615136</v>
      </c>
      <c r="D414" s="3034" t="s">
        <v>36003</v>
      </c>
      <c r="E414" s="3034" t="s">
        <v>37474</v>
      </c>
      <c r="F414" s="3034" t="s">
        <v>33735</v>
      </c>
      <c r="G414" s="3034" t="s">
        <v>35888</v>
      </c>
      <c r="H414" s="3036">
        <v>32507</v>
      </c>
      <c r="I414" s="3035" t="s">
        <v>36004</v>
      </c>
      <c r="J414" s="3034" t="s">
        <v>37368</v>
      </c>
      <c r="K414" s="3034" t="s">
        <v>38708</v>
      </c>
      <c r="L414" s="3046" t="s">
        <v>38709</v>
      </c>
      <c r="M414" s="3034" t="s">
        <v>37451</v>
      </c>
      <c r="N414" s="3034" t="s">
        <v>37477</v>
      </c>
      <c r="O414" s="3034" t="s">
        <v>37461</v>
      </c>
      <c r="P414" s="3034" t="s">
        <v>37454</v>
      </c>
      <c r="Q414" s="3034" t="s">
        <v>37455</v>
      </c>
      <c r="R414" s="3034" t="s">
        <v>37456</v>
      </c>
      <c r="S414" s="3034"/>
      <c r="T414" s="3034" t="s">
        <v>37457</v>
      </c>
      <c r="U414" s="3034" t="s">
        <v>37496</v>
      </c>
      <c r="V414" s="3035" t="s">
        <v>36004</v>
      </c>
      <c r="W414" s="3034" t="s">
        <v>37458</v>
      </c>
      <c r="X414" s="3034" t="s">
        <v>37458</v>
      </c>
      <c r="Y414" s="3037" t="s">
        <v>37459</v>
      </c>
      <c r="Z414" s="3038"/>
      <c r="AA414" s="3038"/>
      <c r="AB414" s="3038"/>
      <c r="AC414" s="3038"/>
      <c r="AD414" s="3038"/>
      <c r="AE414" s="3038"/>
    </row>
    <row r="415" spans="1:31" s="3039" customFormat="1" ht="15">
      <c r="A415" s="3040">
        <v>45665.377893738427</v>
      </c>
      <c r="B415" s="3041" t="s">
        <v>37595</v>
      </c>
      <c r="C415" s="3041">
        <v>6054807</v>
      </c>
      <c r="D415" s="3045" t="s">
        <v>36335</v>
      </c>
      <c r="E415" s="3041" t="s">
        <v>37449</v>
      </c>
      <c r="F415" s="3041" t="s">
        <v>36336</v>
      </c>
      <c r="G415" s="3041" t="s">
        <v>36337</v>
      </c>
      <c r="H415" s="3042">
        <v>34094</v>
      </c>
      <c r="I415" s="3044" t="s">
        <v>36338</v>
      </c>
      <c r="J415" s="3041" t="s">
        <v>37375</v>
      </c>
      <c r="K415" s="3041" t="s">
        <v>38710</v>
      </c>
      <c r="L415" s="3045" t="s">
        <v>38711</v>
      </c>
      <c r="M415" s="3041" t="s">
        <v>37451</v>
      </c>
      <c r="N415" s="3041" t="s">
        <v>37452</v>
      </c>
      <c r="O415" s="3041" t="s">
        <v>37483</v>
      </c>
      <c r="P415" s="3041" t="s">
        <v>37454</v>
      </c>
      <c r="Q415" s="3041" t="s">
        <v>37462</v>
      </c>
      <c r="R415" s="3041" t="s">
        <v>37598</v>
      </c>
      <c r="S415" s="3041"/>
      <c r="T415" s="3041" t="s">
        <v>37457</v>
      </c>
      <c r="U415" s="3041" t="s">
        <v>37496</v>
      </c>
      <c r="V415" s="3041" t="s">
        <v>37539</v>
      </c>
      <c r="W415" s="3041" t="s">
        <v>37458</v>
      </c>
      <c r="X415" s="3041" t="s">
        <v>37458</v>
      </c>
      <c r="Y415" s="3043" t="s">
        <v>37459</v>
      </c>
      <c r="Z415" s="3038"/>
      <c r="AA415" s="3038"/>
      <c r="AB415" s="3038"/>
      <c r="AC415" s="3038"/>
      <c r="AD415" s="3038"/>
      <c r="AE415" s="3038"/>
    </row>
    <row r="416" spans="1:31" s="3039" customFormat="1" ht="15">
      <c r="A416" s="3033">
        <v>45665.661183321761</v>
      </c>
      <c r="B416" s="3034" t="s">
        <v>38712</v>
      </c>
      <c r="C416" s="3034">
        <v>4432206</v>
      </c>
      <c r="D416" s="3034" t="s">
        <v>37160</v>
      </c>
      <c r="E416" s="3034" t="s">
        <v>37449</v>
      </c>
      <c r="F416" s="3034" t="s">
        <v>37161</v>
      </c>
      <c r="G416" s="3034" t="s">
        <v>37162</v>
      </c>
      <c r="H416" s="3036">
        <v>34777</v>
      </c>
      <c r="I416" s="3034" t="s">
        <v>37163</v>
      </c>
      <c r="J416" s="3034" t="s">
        <v>37375</v>
      </c>
      <c r="K416" s="3034" t="s">
        <v>38713</v>
      </c>
      <c r="L416" s="3046" t="s">
        <v>38714</v>
      </c>
      <c r="M416" s="3034" t="s">
        <v>37451</v>
      </c>
      <c r="N416" s="3034" t="s">
        <v>37452</v>
      </c>
      <c r="O416" s="3034" t="s">
        <v>37538</v>
      </c>
      <c r="P416" s="3034" t="s">
        <v>37454</v>
      </c>
      <c r="Q416" s="3034" t="s">
        <v>37462</v>
      </c>
      <c r="R416" s="3034" t="s">
        <v>37456</v>
      </c>
      <c r="S416" s="3034"/>
      <c r="T416" s="3034" t="s">
        <v>37463</v>
      </c>
      <c r="U416" s="3034" t="s">
        <v>37496</v>
      </c>
      <c r="V416" s="3034" t="s">
        <v>37539</v>
      </c>
      <c r="W416" s="3034" t="s">
        <v>37458</v>
      </c>
      <c r="X416" s="3034" t="s">
        <v>37586</v>
      </c>
      <c r="Y416" s="3037" t="s">
        <v>37459</v>
      </c>
      <c r="Z416" s="3038"/>
      <c r="AA416" s="3038"/>
      <c r="AB416" s="3038"/>
      <c r="AC416" s="3038"/>
      <c r="AD416" s="3038"/>
      <c r="AE416" s="3038"/>
    </row>
    <row r="417" spans="1:31" s="3039" customFormat="1" ht="15">
      <c r="A417" s="3040">
        <v>45665.662234328702</v>
      </c>
      <c r="B417" s="3041" t="s">
        <v>38715</v>
      </c>
      <c r="C417" s="3041">
        <v>6056446</v>
      </c>
      <c r="D417" s="3041" t="s">
        <v>35427</v>
      </c>
      <c r="E417" s="3041" t="s">
        <v>37474</v>
      </c>
      <c r="F417" s="3041" t="s">
        <v>35428</v>
      </c>
      <c r="G417" s="3041" t="s">
        <v>35429</v>
      </c>
      <c r="H417" s="3042">
        <v>34984</v>
      </c>
      <c r="I417" s="3041" t="s">
        <v>35430</v>
      </c>
      <c r="J417" s="3041" t="s">
        <v>37368</v>
      </c>
      <c r="K417" s="3041" t="s">
        <v>37471</v>
      </c>
      <c r="L417" s="3045" t="s">
        <v>38716</v>
      </c>
      <c r="M417" s="3041" t="s">
        <v>37451</v>
      </c>
      <c r="N417" s="3041" t="s">
        <v>37477</v>
      </c>
      <c r="O417" s="3041" t="s">
        <v>37483</v>
      </c>
      <c r="P417" s="3041" t="s">
        <v>37454</v>
      </c>
      <c r="Q417" s="3041" t="s">
        <v>37462</v>
      </c>
      <c r="R417" s="3041" t="s">
        <v>37456</v>
      </c>
      <c r="S417" s="3041"/>
      <c r="T417" s="3041" t="s">
        <v>37457</v>
      </c>
      <c r="U417" s="3041" t="s">
        <v>37464</v>
      </c>
      <c r="V417" s="3041" t="s">
        <v>2320</v>
      </c>
      <c r="W417" s="3041" t="s">
        <v>37458</v>
      </c>
      <c r="X417" s="3041" t="s">
        <v>37458</v>
      </c>
      <c r="Y417" s="3043" t="s">
        <v>37459</v>
      </c>
      <c r="Z417" s="3038"/>
      <c r="AA417" s="3038"/>
      <c r="AB417" s="3038"/>
      <c r="AC417" s="3038"/>
      <c r="AD417" s="3038"/>
      <c r="AE417" s="3038"/>
    </row>
    <row r="418" spans="1:31" s="3039" customFormat="1" ht="15">
      <c r="A418" s="3033">
        <v>45665.804068310186</v>
      </c>
      <c r="B418" s="3034" t="s">
        <v>35431</v>
      </c>
      <c r="C418" s="3034">
        <v>2851284</v>
      </c>
      <c r="D418" s="3034" t="s">
        <v>35431</v>
      </c>
      <c r="E418" s="3034" t="s">
        <v>37474</v>
      </c>
      <c r="F418" s="3034" t="s">
        <v>35432</v>
      </c>
      <c r="G418" s="3034" t="s">
        <v>35433</v>
      </c>
      <c r="H418" s="3036">
        <v>33407</v>
      </c>
      <c r="I418" s="3035" t="s">
        <v>35434</v>
      </c>
      <c r="J418" s="3034" t="s">
        <v>37368</v>
      </c>
      <c r="K418" s="3034" t="s">
        <v>38717</v>
      </c>
      <c r="L418" s="3046" t="s">
        <v>38718</v>
      </c>
      <c r="M418" s="3034" t="s">
        <v>37451</v>
      </c>
      <c r="N418" s="3034" t="s">
        <v>37452</v>
      </c>
      <c r="O418" s="3034" t="s">
        <v>37697</v>
      </c>
      <c r="P418" s="3034" t="s">
        <v>37454</v>
      </c>
      <c r="Q418" s="3034" t="s">
        <v>37462</v>
      </c>
      <c r="R418" s="3034" t="s">
        <v>37456</v>
      </c>
      <c r="S418" s="3034"/>
      <c r="T418" s="3034" t="s">
        <v>37463</v>
      </c>
      <c r="U418" s="3034" t="s">
        <v>37496</v>
      </c>
      <c r="V418" s="3034" t="s">
        <v>38719</v>
      </c>
      <c r="W418" s="3034" t="s">
        <v>37458</v>
      </c>
      <c r="X418" s="3034" t="s">
        <v>37458</v>
      </c>
      <c r="Y418" s="3037" t="s">
        <v>37459</v>
      </c>
      <c r="Z418" s="3038"/>
      <c r="AA418" s="3038"/>
      <c r="AB418" s="3038"/>
      <c r="AC418" s="3038"/>
      <c r="AD418" s="3038"/>
      <c r="AE418" s="3038"/>
    </row>
    <row r="419" spans="1:31" s="3039" customFormat="1" ht="15">
      <c r="A419" s="3040">
        <v>45665.888629953704</v>
      </c>
      <c r="B419" s="3041" t="s">
        <v>35435</v>
      </c>
      <c r="C419" s="3041">
        <v>6361624</v>
      </c>
      <c r="D419" s="3041" t="s">
        <v>35435</v>
      </c>
      <c r="E419" s="3041" t="s">
        <v>37474</v>
      </c>
      <c r="F419" s="3041" t="s">
        <v>35436</v>
      </c>
      <c r="G419" s="3041" t="s">
        <v>35437</v>
      </c>
      <c r="H419" s="3042">
        <v>37445</v>
      </c>
      <c r="I419" s="3044" t="s">
        <v>35438</v>
      </c>
      <c r="J419" s="3041" t="s">
        <v>37368</v>
      </c>
      <c r="K419" s="3041" t="s">
        <v>38720</v>
      </c>
      <c r="L419" s="3045" t="s">
        <v>38721</v>
      </c>
      <c r="M419" s="3041" t="s">
        <v>37527</v>
      </c>
      <c r="N419" s="3041" t="s">
        <v>37452</v>
      </c>
      <c r="O419" s="3041" t="s">
        <v>37522</v>
      </c>
      <c r="P419" s="3041" t="s">
        <v>37454</v>
      </c>
      <c r="Q419" s="3041" t="s">
        <v>37462</v>
      </c>
      <c r="R419" s="3041" t="s">
        <v>37456</v>
      </c>
      <c r="S419" s="3041"/>
      <c r="T419" s="3041" t="s">
        <v>37463</v>
      </c>
      <c r="U419" s="3041" t="s">
        <v>37677</v>
      </c>
      <c r="V419" s="3041" t="s">
        <v>37488</v>
      </c>
      <c r="W419" s="3041" t="s">
        <v>37458</v>
      </c>
      <c r="X419" s="3041" t="s">
        <v>37458</v>
      </c>
      <c r="Y419" s="3043" t="s">
        <v>37459</v>
      </c>
      <c r="Z419" s="3038"/>
      <c r="AA419" s="3038"/>
      <c r="AB419" s="3038"/>
      <c r="AC419" s="3038"/>
      <c r="AD419" s="3038"/>
      <c r="AE419" s="3038"/>
    </row>
    <row r="420" spans="1:31" s="3039" customFormat="1" ht="15">
      <c r="A420" s="3033">
        <v>45665.95528962963</v>
      </c>
      <c r="B420" s="3034" t="s">
        <v>38722</v>
      </c>
      <c r="C420" s="3034">
        <v>4000847</v>
      </c>
      <c r="D420" s="3034" t="s">
        <v>38723</v>
      </c>
      <c r="E420" s="3034" t="s">
        <v>37474</v>
      </c>
      <c r="F420" s="3034" t="s">
        <v>35406</v>
      </c>
      <c r="G420" s="3034" t="s">
        <v>38724</v>
      </c>
      <c r="H420" s="3036">
        <v>30438</v>
      </c>
      <c r="I420" s="3034" t="s">
        <v>38725</v>
      </c>
      <c r="J420" s="3034" t="s">
        <v>37368</v>
      </c>
      <c r="K420" s="3034" t="s">
        <v>38726</v>
      </c>
      <c r="L420" s="3046" t="s">
        <v>38727</v>
      </c>
      <c r="M420" s="3034" t="s">
        <v>37451</v>
      </c>
      <c r="N420" s="3034" t="s">
        <v>37452</v>
      </c>
      <c r="O420" s="3034" t="s">
        <v>37492</v>
      </c>
      <c r="P420" s="3034" t="s">
        <v>37454</v>
      </c>
      <c r="Q420" s="3034" t="s">
        <v>37462</v>
      </c>
      <c r="R420" s="3034" t="s">
        <v>37456</v>
      </c>
      <c r="S420" s="3034"/>
      <c r="T420" s="3034" t="s">
        <v>37479</v>
      </c>
      <c r="U420" s="3034" t="s">
        <v>37496</v>
      </c>
      <c r="V420" s="3034" t="s">
        <v>2320</v>
      </c>
      <c r="W420" s="3034" t="s">
        <v>37458</v>
      </c>
      <c r="X420" s="3034" t="s">
        <v>37458</v>
      </c>
      <c r="Y420" s="3037" t="s">
        <v>37459</v>
      </c>
      <c r="Z420" s="3038"/>
      <c r="AA420" s="3038"/>
      <c r="AB420" s="3038"/>
      <c r="AC420" s="3038"/>
      <c r="AD420" s="3038"/>
      <c r="AE420" s="3038"/>
    </row>
    <row r="421" spans="1:31" s="3039" customFormat="1" ht="15">
      <c r="A421" s="3040">
        <v>45666.409770740742</v>
      </c>
      <c r="B421" s="3041" t="s">
        <v>35448</v>
      </c>
      <c r="C421" s="3041">
        <v>4862724</v>
      </c>
      <c r="D421" s="3041" t="s">
        <v>35448</v>
      </c>
      <c r="E421" s="3041" t="s">
        <v>37449</v>
      </c>
      <c r="F421" s="3041" t="s">
        <v>35449</v>
      </c>
      <c r="G421" s="3041" t="s">
        <v>35450</v>
      </c>
      <c r="H421" s="3042">
        <v>34451</v>
      </c>
      <c r="I421" s="3044" t="s">
        <v>35451</v>
      </c>
      <c r="J421" s="3041" t="s">
        <v>37375</v>
      </c>
      <c r="K421" s="3041" t="s">
        <v>38728</v>
      </c>
      <c r="L421" s="3045" t="s">
        <v>38729</v>
      </c>
      <c r="M421" s="3041" t="s">
        <v>37451</v>
      </c>
      <c r="N421" s="3041" t="s">
        <v>37477</v>
      </c>
      <c r="O421" s="3041" t="s">
        <v>37522</v>
      </c>
      <c r="P421" s="3041" t="s">
        <v>37454</v>
      </c>
      <c r="Q421" s="3041" t="s">
        <v>37462</v>
      </c>
      <c r="R421" s="3041" t="s">
        <v>37456</v>
      </c>
      <c r="S421" s="3041" t="s">
        <v>50</v>
      </c>
      <c r="T421" s="3041" t="s">
        <v>37457</v>
      </c>
      <c r="U421" s="3041" t="s">
        <v>5279</v>
      </c>
      <c r="V421" s="3041" t="s">
        <v>6036</v>
      </c>
      <c r="W421" s="3041" t="s">
        <v>37458</v>
      </c>
      <c r="X421" s="3041" t="s">
        <v>37458</v>
      </c>
      <c r="Y421" s="3043" t="s">
        <v>37459</v>
      </c>
      <c r="Z421" s="3038"/>
      <c r="AA421" s="3038"/>
      <c r="AB421" s="3038"/>
      <c r="AC421" s="3038"/>
      <c r="AD421" s="3038"/>
      <c r="AE421" s="3038"/>
    </row>
    <row r="422" spans="1:31" s="3039" customFormat="1" ht="15">
      <c r="A422" s="3033">
        <v>45666.49055667824</v>
      </c>
      <c r="B422" s="3034" t="s">
        <v>36016</v>
      </c>
      <c r="C422" s="3034">
        <v>4340414</v>
      </c>
      <c r="D422" s="3034" t="s">
        <v>36016</v>
      </c>
      <c r="E422" s="3034" t="s">
        <v>37474</v>
      </c>
      <c r="F422" s="3034" t="s">
        <v>36017</v>
      </c>
      <c r="G422" s="3034" t="s">
        <v>36018</v>
      </c>
      <c r="H422" s="3036">
        <v>33535</v>
      </c>
      <c r="I422" s="3035" t="s">
        <v>36019</v>
      </c>
      <c r="J422" s="3034" t="s">
        <v>37368</v>
      </c>
      <c r="K422" s="3034" t="s">
        <v>38730</v>
      </c>
      <c r="L422" s="3046" t="s">
        <v>38731</v>
      </c>
      <c r="M422" s="3034" t="s">
        <v>37451</v>
      </c>
      <c r="N422" s="3034" t="s">
        <v>37477</v>
      </c>
      <c r="O422" s="3034" t="s">
        <v>38732</v>
      </c>
      <c r="P422" s="3034" t="s">
        <v>37454</v>
      </c>
      <c r="Q422" s="3034" t="s">
        <v>37462</v>
      </c>
      <c r="R422" s="3034" t="s">
        <v>37456</v>
      </c>
      <c r="S422" s="3034"/>
      <c r="T422" s="3034" t="s">
        <v>37463</v>
      </c>
      <c r="U422" s="3034" t="s">
        <v>37496</v>
      </c>
      <c r="V422" s="3034" t="s">
        <v>37463</v>
      </c>
      <c r="W422" s="3034" t="s">
        <v>37458</v>
      </c>
      <c r="X422" s="3034" t="s">
        <v>37458</v>
      </c>
      <c r="Y422" s="3037" t="s">
        <v>37459</v>
      </c>
      <c r="Z422" s="3038"/>
      <c r="AA422" s="3038"/>
      <c r="AB422" s="3038"/>
      <c r="AC422" s="3038"/>
      <c r="AD422" s="3038"/>
      <c r="AE422" s="3038"/>
    </row>
    <row r="423" spans="1:31" s="3039" customFormat="1" ht="15">
      <c r="A423" s="3040">
        <v>45666.505738310181</v>
      </c>
      <c r="B423" s="3041" t="s">
        <v>35420</v>
      </c>
      <c r="C423" s="3041">
        <v>5551546</v>
      </c>
      <c r="D423" s="3041" t="s">
        <v>35420</v>
      </c>
      <c r="E423" s="3041" t="s">
        <v>37474</v>
      </c>
      <c r="F423" s="3041" t="s">
        <v>35421</v>
      </c>
      <c r="G423" s="3041" t="s">
        <v>35422</v>
      </c>
      <c r="H423" s="3042">
        <v>35912</v>
      </c>
      <c r="I423" s="3044" t="s">
        <v>35423</v>
      </c>
      <c r="J423" s="3041" t="s">
        <v>37368</v>
      </c>
      <c r="K423" s="3041" t="s">
        <v>38733</v>
      </c>
      <c r="L423" s="3045" t="s">
        <v>38734</v>
      </c>
      <c r="M423" s="3041" t="s">
        <v>37451</v>
      </c>
      <c r="N423" s="3041" t="s">
        <v>37477</v>
      </c>
      <c r="O423" s="3041" t="s">
        <v>37498</v>
      </c>
      <c r="P423" s="3041" t="s">
        <v>37454</v>
      </c>
      <c r="Q423" s="3041" t="s">
        <v>37462</v>
      </c>
      <c r="R423" s="3041" t="s">
        <v>37456</v>
      </c>
      <c r="S423" s="3041"/>
      <c r="T423" s="3041" t="s">
        <v>37463</v>
      </c>
      <c r="U423" s="3041" t="s">
        <v>5279</v>
      </c>
      <c r="V423" s="3041" t="s">
        <v>37463</v>
      </c>
      <c r="W423" s="3041" t="s">
        <v>37458</v>
      </c>
      <c r="X423" s="3041" t="s">
        <v>37458</v>
      </c>
      <c r="Y423" s="3043" t="s">
        <v>37459</v>
      </c>
      <c r="Z423" s="3038"/>
      <c r="AA423" s="3038"/>
      <c r="AB423" s="3038"/>
      <c r="AC423" s="3038"/>
      <c r="AD423" s="3038"/>
      <c r="AE423" s="3038"/>
    </row>
    <row r="424" spans="1:31" s="3039" customFormat="1" ht="15">
      <c r="A424" s="3033">
        <v>45666.588089328703</v>
      </c>
      <c r="B424" s="3034" t="s">
        <v>38735</v>
      </c>
      <c r="C424" s="3034">
        <v>1456612</v>
      </c>
      <c r="D424" s="3034" t="s">
        <v>35452</v>
      </c>
      <c r="E424" s="3034" t="s">
        <v>37449</v>
      </c>
      <c r="F424" s="3034" t="s">
        <v>35453</v>
      </c>
      <c r="G424" s="3034" t="s">
        <v>35454</v>
      </c>
      <c r="H424" s="3036">
        <v>31389</v>
      </c>
      <c r="I424" s="3035" t="s">
        <v>35455</v>
      </c>
      <c r="J424" s="3034" t="s">
        <v>37375</v>
      </c>
      <c r="K424" s="3034" t="s">
        <v>38736</v>
      </c>
      <c r="L424" s="3046" t="s">
        <v>38737</v>
      </c>
      <c r="M424" s="3034" t="s">
        <v>37451</v>
      </c>
      <c r="N424" s="3034" t="s">
        <v>37477</v>
      </c>
      <c r="O424" s="3034" t="s">
        <v>37518</v>
      </c>
      <c r="P424" s="3034" t="s">
        <v>37454</v>
      </c>
      <c r="Q424" s="3034" t="s">
        <v>37462</v>
      </c>
      <c r="R424" s="3034" t="s">
        <v>37456</v>
      </c>
      <c r="S424" s="3034"/>
      <c r="T424" s="3034" t="s">
        <v>37463</v>
      </c>
      <c r="U424" s="3034" t="s">
        <v>37677</v>
      </c>
      <c r="V424" s="3034" t="s">
        <v>38738</v>
      </c>
      <c r="W424" s="3034" t="s">
        <v>37458</v>
      </c>
      <c r="X424" s="3034" t="s">
        <v>37458</v>
      </c>
      <c r="Y424" s="3037" t="s">
        <v>37459</v>
      </c>
      <c r="Z424" s="3038"/>
      <c r="AA424" s="3038"/>
      <c r="AB424" s="3038"/>
      <c r="AC424" s="3038"/>
      <c r="AD424" s="3038"/>
      <c r="AE424" s="3038"/>
    </row>
    <row r="425" spans="1:31" s="3039" customFormat="1" ht="15">
      <c r="A425" s="3040">
        <v>45666.607814490737</v>
      </c>
      <c r="B425" s="3041" t="s">
        <v>35456</v>
      </c>
      <c r="C425" s="3041">
        <v>6071868</v>
      </c>
      <c r="D425" s="3041" t="s">
        <v>35456</v>
      </c>
      <c r="E425" s="3041" t="s">
        <v>37449</v>
      </c>
      <c r="F425" s="3041" t="s">
        <v>35457</v>
      </c>
      <c r="G425" s="3041" t="s">
        <v>35458</v>
      </c>
      <c r="H425" s="3042">
        <v>34592</v>
      </c>
      <c r="I425" s="3044" t="s">
        <v>35459</v>
      </c>
      <c r="J425" s="3041" t="s">
        <v>37375</v>
      </c>
      <c r="K425" s="3041" t="s">
        <v>38739</v>
      </c>
      <c r="L425" s="3045" t="s">
        <v>38740</v>
      </c>
      <c r="M425" s="3041" t="s">
        <v>37451</v>
      </c>
      <c r="N425" s="3041" t="s">
        <v>37477</v>
      </c>
      <c r="O425" s="3041" t="s">
        <v>37614</v>
      </c>
      <c r="P425" s="3041" t="s">
        <v>37454</v>
      </c>
      <c r="Q425" s="3041" t="s">
        <v>37462</v>
      </c>
      <c r="R425" s="3041" t="s">
        <v>37456</v>
      </c>
      <c r="S425" s="3041"/>
      <c r="T425" s="3041" t="s">
        <v>37457</v>
      </c>
      <c r="U425" s="3041" t="s">
        <v>37677</v>
      </c>
      <c r="V425" s="3041" t="s">
        <v>37463</v>
      </c>
      <c r="W425" s="3041" t="s">
        <v>37458</v>
      </c>
      <c r="X425" s="3041" t="s">
        <v>37458</v>
      </c>
      <c r="Y425" s="3043" t="s">
        <v>37459</v>
      </c>
      <c r="Z425" s="3038"/>
      <c r="AA425" s="3038"/>
      <c r="AB425" s="3038"/>
      <c r="AC425" s="3038"/>
      <c r="AD425" s="3038"/>
      <c r="AE425" s="3038"/>
    </row>
    <row r="426" spans="1:31" s="3039" customFormat="1" ht="15">
      <c r="A426" s="3033">
        <v>45666.659170312501</v>
      </c>
      <c r="B426" s="3034" t="s">
        <v>35465</v>
      </c>
      <c r="C426" s="3034">
        <v>5208024</v>
      </c>
      <c r="D426" s="3034" t="s">
        <v>35465</v>
      </c>
      <c r="E426" s="3034" t="s">
        <v>37467</v>
      </c>
      <c r="F426" s="3034" t="s">
        <v>35466</v>
      </c>
      <c r="G426" s="3034" t="s">
        <v>35467</v>
      </c>
      <c r="H426" s="3036">
        <v>34800</v>
      </c>
      <c r="I426" s="3034" t="s">
        <v>35468</v>
      </c>
      <c r="J426" s="3034" t="s">
        <v>37375</v>
      </c>
      <c r="K426" s="3034" t="s">
        <v>37626</v>
      </c>
      <c r="L426" s="3046" t="s">
        <v>38741</v>
      </c>
      <c r="M426" s="3034" t="s">
        <v>37451</v>
      </c>
      <c r="N426" s="3034" t="s">
        <v>37477</v>
      </c>
      <c r="O426" s="3034" t="s">
        <v>37511</v>
      </c>
      <c r="P426" s="3034" t="s">
        <v>37454</v>
      </c>
      <c r="Q426" s="3034" t="s">
        <v>37462</v>
      </c>
      <c r="R426" s="3034" t="s">
        <v>37456</v>
      </c>
      <c r="S426" s="3034"/>
      <c r="T426" s="3034" t="s">
        <v>37479</v>
      </c>
      <c r="U426" s="3034" t="s">
        <v>37464</v>
      </c>
      <c r="V426" s="3034" t="s">
        <v>37629</v>
      </c>
      <c r="W426" s="3034" t="s">
        <v>37458</v>
      </c>
      <c r="X426" s="3034" t="s">
        <v>37458</v>
      </c>
      <c r="Y426" s="3037" t="s">
        <v>37459</v>
      </c>
      <c r="Z426" s="3038"/>
      <c r="AA426" s="3038"/>
      <c r="AB426" s="3038"/>
      <c r="AC426" s="3038"/>
      <c r="AD426" s="3038"/>
      <c r="AE426" s="3038"/>
    </row>
    <row r="427" spans="1:31" s="3039" customFormat="1" ht="15">
      <c r="A427" s="3040">
        <v>45666.694520370365</v>
      </c>
      <c r="B427" s="3041" t="s">
        <v>35461</v>
      </c>
      <c r="C427" s="3041">
        <v>4860004</v>
      </c>
      <c r="D427" s="3041" t="s">
        <v>35461</v>
      </c>
      <c r="E427" s="3041" t="s">
        <v>37474</v>
      </c>
      <c r="F427" s="3041" t="s">
        <v>129</v>
      </c>
      <c r="G427" s="3041" t="s">
        <v>35462</v>
      </c>
      <c r="H427" s="3042">
        <v>35551</v>
      </c>
      <c r="I427" s="3041" t="s">
        <v>35463</v>
      </c>
      <c r="J427" s="3041" t="s">
        <v>37368</v>
      </c>
      <c r="K427" s="3041" t="s">
        <v>37636</v>
      </c>
      <c r="L427" s="3045" t="s">
        <v>38742</v>
      </c>
      <c r="M427" s="3041" t="s">
        <v>37451</v>
      </c>
      <c r="N427" s="3041" t="s">
        <v>37477</v>
      </c>
      <c r="O427" s="3041" t="s">
        <v>37508</v>
      </c>
      <c r="P427" s="3041" t="s">
        <v>37454</v>
      </c>
      <c r="Q427" s="3041" t="s">
        <v>37462</v>
      </c>
      <c r="R427" s="3041" t="s">
        <v>37456</v>
      </c>
      <c r="S427" s="3041"/>
      <c r="T427" s="3041" t="s">
        <v>37463</v>
      </c>
      <c r="U427" s="3041" t="s">
        <v>37496</v>
      </c>
      <c r="V427" s="3041" t="s">
        <v>37639</v>
      </c>
      <c r="W427" s="3041" t="s">
        <v>37458</v>
      </c>
      <c r="X427" s="3041" t="s">
        <v>37458</v>
      </c>
      <c r="Y427" s="3043" t="s">
        <v>37459</v>
      </c>
      <c r="Z427" s="3038"/>
      <c r="AA427" s="3038"/>
      <c r="AB427" s="3038"/>
      <c r="AC427" s="3038"/>
      <c r="AD427" s="3038"/>
      <c r="AE427" s="3038"/>
    </row>
    <row r="428" spans="1:31" s="3039" customFormat="1" ht="15">
      <c r="A428" s="3033">
        <v>45666.702224699075</v>
      </c>
      <c r="B428" s="3034" t="s">
        <v>35499</v>
      </c>
      <c r="C428" s="3034">
        <v>3926687</v>
      </c>
      <c r="D428" s="3034" t="s">
        <v>35499</v>
      </c>
      <c r="E428" s="3034" t="s">
        <v>37467</v>
      </c>
      <c r="F428" s="3034" t="s">
        <v>35500</v>
      </c>
      <c r="G428" s="3034" t="s">
        <v>35501</v>
      </c>
      <c r="H428" s="3036">
        <v>31748</v>
      </c>
      <c r="I428" s="3035" t="s">
        <v>35502</v>
      </c>
      <c r="J428" s="3034" t="s">
        <v>37375</v>
      </c>
      <c r="K428" s="3034" t="s">
        <v>38743</v>
      </c>
      <c r="L428" s="3046" t="s">
        <v>38744</v>
      </c>
      <c r="M428" s="3034" t="s">
        <v>37451</v>
      </c>
      <c r="N428" s="3034" t="s">
        <v>37477</v>
      </c>
      <c r="O428" s="3034" t="s">
        <v>37628</v>
      </c>
      <c r="P428" s="3034" t="s">
        <v>37454</v>
      </c>
      <c r="Q428" s="3034" t="s">
        <v>37462</v>
      </c>
      <c r="R428" s="3034" t="s">
        <v>37456</v>
      </c>
      <c r="S428" s="3034"/>
      <c r="T428" s="3034" t="s">
        <v>37457</v>
      </c>
      <c r="U428" s="3034" t="s">
        <v>37496</v>
      </c>
      <c r="V428" s="3034" t="s">
        <v>2320</v>
      </c>
      <c r="W428" s="3034" t="s">
        <v>37458</v>
      </c>
      <c r="X428" s="3034" t="s">
        <v>37458</v>
      </c>
      <c r="Y428" s="3037" t="s">
        <v>38745</v>
      </c>
      <c r="Z428" s="3038"/>
      <c r="AA428" s="3038"/>
      <c r="AB428" s="3038"/>
      <c r="AC428" s="3038"/>
      <c r="AD428" s="3038"/>
      <c r="AE428" s="3038"/>
    </row>
    <row r="429" spans="1:31" s="3039" customFormat="1" ht="15">
      <c r="A429" s="3040">
        <v>45666.708690821761</v>
      </c>
      <c r="B429" s="3041" t="s">
        <v>35473</v>
      </c>
      <c r="C429" s="3041">
        <v>6441474</v>
      </c>
      <c r="D429" s="3041" t="s">
        <v>35473</v>
      </c>
      <c r="E429" s="3041" t="s">
        <v>37474</v>
      </c>
      <c r="F429" s="3041" t="s">
        <v>35474</v>
      </c>
      <c r="G429" s="3041" t="s">
        <v>35475</v>
      </c>
      <c r="H429" s="3042">
        <v>36636</v>
      </c>
      <c r="I429" s="3044" t="s">
        <v>35476</v>
      </c>
      <c r="J429" s="3041" t="s">
        <v>37368</v>
      </c>
      <c r="K429" s="3041" t="s">
        <v>38746</v>
      </c>
      <c r="L429" s="3045" t="s">
        <v>38747</v>
      </c>
      <c r="M429" s="3041" t="s">
        <v>37451</v>
      </c>
      <c r="N429" s="3041" t="s">
        <v>37452</v>
      </c>
      <c r="O429" s="3041" t="s">
        <v>37461</v>
      </c>
      <c r="P429" s="3041" t="s">
        <v>37454</v>
      </c>
      <c r="Q429" s="3041" t="s">
        <v>37462</v>
      </c>
      <c r="R429" s="3041" t="s">
        <v>37456</v>
      </c>
      <c r="S429" s="3041"/>
      <c r="T429" s="3041" t="s">
        <v>37463</v>
      </c>
      <c r="U429" s="3041" t="s">
        <v>37464</v>
      </c>
      <c r="V429" s="3041" t="s">
        <v>38748</v>
      </c>
      <c r="W429" s="3041" t="s">
        <v>37458</v>
      </c>
      <c r="X429" s="3041" t="s">
        <v>37458</v>
      </c>
      <c r="Y429" s="3043" t="s">
        <v>37459</v>
      </c>
      <c r="Z429" s="3038"/>
      <c r="AA429" s="3038"/>
      <c r="AB429" s="3038"/>
      <c r="AC429" s="3038"/>
      <c r="AD429" s="3038"/>
      <c r="AE429" s="3038"/>
    </row>
    <row r="430" spans="1:31" s="3039" customFormat="1" ht="15">
      <c r="A430" s="3033">
        <v>45666.719989201389</v>
      </c>
      <c r="B430" s="3034" t="s">
        <v>36021</v>
      </c>
      <c r="C430" s="3034">
        <v>6146939</v>
      </c>
      <c r="D430" s="3034" t="s">
        <v>36021</v>
      </c>
      <c r="E430" s="3034" t="s">
        <v>37474</v>
      </c>
      <c r="F430" s="3034" t="s">
        <v>36022</v>
      </c>
      <c r="G430" s="3034" t="s">
        <v>36023</v>
      </c>
      <c r="H430" s="3036">
        <v>32801</v>
      </c>
      <c r="I430" s="3035" t="s">
        <v>36024</v>
      </c>
      <c r="J430" s="3034" t="s">
        <v>37368</v>
      </c>
      <c r="K430" s="3034" t="s">
        <v>37640</v>
      </c>
      <c r="L430" s="3046" t="s">
        <v>38749</v>
      </c>
      <c r="M430" s="3034" t="s">
        <v>37451</v>
      </c>
      <c r="N430" s="3034" t="s">
        <v>37477</v>
      </c>
      <c r="O430" s="3034" t="s">
        <v>37483</v>
      </c>
      <c r="P430" s="3034" t="s">
        <v>37454</v>
      </c>
      <c r="Q430" s="3034" t="s">
        <v>37455</v>
      </c>
      <c r="R430" s="3034" t="s">
        <v>37456</v>
      </c>
      <c r="S430" s="3034"/>
      <c r="T430" s="3034" t="s">
        <v>37457</v>
      </c>
      <c r="U430" s="3034" t="s">
        <v>37464</v>
      </c>
      <c r="V430" s="3034" t="s">
        <v>38750</v>
      </c>
      <c r="W430" s="3034" t="s">
        <v>37458</v>
      </c>
      <c r="X430" s="3034" t="s">
        <v>37458</v>
      </c>
      <c r="Y430" s="3037" t="s">
        <v>37459</v>
      </c>
      <c r="Z430" s="3038"/>
      <c r="AA430" s="3038"/>
      <c r="AB430" s="3038"/>
      <c r="AC430" s="3038"/>
      <c r="AD430" s="3038"/>
      <c r="AE430" s="3038"/>
    </row>
    <row r="431" spans="1:31" s="3039" customFormat="1" ht="15">
      <c r="A431" s="3040">
        <v>45666.726829108797</v>
      </c>
      <c r="B431" s="3041" t="s">
        <v>38751</v>
      </c>
      <c r="C431" s="3041">
        <v>5011054</v>
      </c>
      <c r="D431" s="3041" t="s">
        <v>35469</v>
      </c>
      <c r="E431" s="3041" t="s">
        <v>37449</v>
      </c>
      <c r="F431" s="3041" t="s">
        <v>35470</v>
      </c>
      <c r="G431" s="3041" t="s">
        <v>35471</v>
      </c>
      <c r="H431" s="3042">
        <v>36756</v>
      </c>
      <c r="I431" s="3044" t="s">
        <v>35472</v>
      </c>
      <c r="J431" s="3041" t="s">
        <v>37375</v>
      </c>
      <c r="K431" s="3041" t="s">
        <v>38752</v>
      </c>
      <c r="L431" s="3045" t="s">
        <v>38753</v>
      </c>
      <c r="M431" s="3041" t="s">
        <v>37451</v>
      </c>
      <c r="N431" s="3041" t="s">
        <v>37477</v>
      </c>
      <c r="O431" s="3041" t="s">
        <v>37483</v>
      </c>
      <c r="P431" s="3041" t="s">
        <v>37454</v>
      </c>
      <c r="Q431" s="3041" t="s">
        <v>37462</v>
      </c>
      <c r="R431" s="3041" t="s">
        <v>37456</v>
      </c>
      <c r="S431" s="3041"/>
      <c r="T431" s="3041" t="s">
        <v>37479</v>
      </c>
      <c r="U431" s="3041" t="s">
        <v>37464</v>
      </c>
      <c r="V431" s="3041" t="s">
        <v>38754</v>
      </c>
      <c r="W431" s="3041" t="s">
        <v>37458</v>
      </c>
      <c r="X431" s="3041" t="s">
        <v>37458</v>
      </c>
      <c r="Y431" s="3043" t="s">
        <v>37459</v>
      </c>
      <c r="Z431" s="3038"/>
      <c r="AA431" s="3038"/>
      <c r="AB431" s="3038"/>
      <c r="AC431" s="3038"/>
      <c r="AD431" s="3038"/>
      <c r="AE431" s="3038"/>
    </row>
    <row r="432" spans="1:31" s="3039" customFormat="1" ht="15">
      <c r="A432" s="3033">
        <v>45667.387259594907</v>
      </c>
      <c r="B432" s="3034" t="s">
        <v>35488</v>
      </c>
      <c r="C432" s="3034">
        <v>5696647</v>
      </c>
      <c r="D432" s="3034" t="s">
        <v>35488</v>
      </c>
      <c r="E432" s="3034" t="s">
        <v>37449</v>
      </c>
      <c r="F432" s="3034" t="s">
        <v>35489</v>
      </c>
      <c r="G432" s="3034" t="s">
        <v>35490</v>
      </c>
      <c r="H432" s="3036">
        <v>39006</v>
      </c>
      <c r="I432" s="3035" t="s">
        <v>35491</v>
      </c>
      <c r="J432" s="3034" t="s">
        <v>37375</v>
      </c>
      <c r="K432" s="3034" t="s">
        <v>38755</v>
      </c>
      <c r="L432" s="3046" t="s">
        <v>38756</v>
      </c>
      <c r="M432" s="3034" t="s">
        <v>37552</v>
      </c>
      <c r="N432" s="3034" t="s">
        <v>37452</v>
      </c>
      <c r="O432" s="3034" t="s">
        <v>37498</v>
      </c>
      <c r="P432" s="3034" t="s">
        <v>37454</v>
      </c>
      <c r="Q432" s="3034" t="s">
        <v>37462</v>
      </c>
      <c r="R432" s="3034" t="s">
        <v>37456</v>
      </c>
      <c r="S432" s="3034"/>
      <c r="T432" s="3034" t="s">
        <v>37479</v>
      </c>
      <c r="U432" s="3034" t="s">
        <v>37496</v>
      </c>
      <c r="V432" s="3034" t="s">
        <v>37463</v>
      </c>
      <c r="W432" s="3034" t="s">
        <v>37458</v>
      </c>
      <c r="X432" s="3034" t="s">
        <v>37458</v>
      </c>
      <c r="Y432" s="3037" t="s">
        <v>37459</v>
      </c>
      <c r="Z432" s="3038"/>
      <c r="AA432" s="3038"/>
      <c r="AB432" s="3038"/>
      <c r="AC432" s="3038"/>
      <c r="AD432" s="3038"/>
      <c r="AE432" s="3038"/>
    </row>
    <row r="433" spans="1:31" s="3039" customFormat="1" ht="15">
      <c r="A433" s="3040">
        <v>45667.471207037037</v>
      </c>
      <c r="B433" s="3041" t="s">
        <v>35492</v>
      </c>
      <c r="C433" s="3041">
        <v>6085948</v>
      </c>
      <c r="D433" s="3041" t="s">
        <v>35492</v>
      </c>
      <c r="E433" s="3041" t="s">
        <v>37449</v>
      </c>
      <c r="F433" s="3041" t="s">
        <v>35493</v>
      </c>
      <c r="G433" s="3041" t="s">
        <v>35494</v>
      </c>
      <c r="H433" s="3042">
        <v>35684</v>
      </c>
      <c r="I433" s="3044" t="s">
        <v>35495</v>
      </c>
      <c r="J433" s="3041" t="s">
        <v>37375</v>
      </c>
      <c r="K433" s="3041" t="s">
        <v>38757</v>
      </c>
      <c r="L433" s="3045" t="s">
        <v>38758</v>
      </c>
      <c r="M433" s="3041" t="s">
        <v>37451</v>
      </c>
      <c r="N433" s="3041" t="s">
        <v>37477</v>
      </c>
      <c r="O433" s="3041" t="s">
        <v>37628</v>
      </c>
      <c r="P433" s="3041" t="s">
        <v>37454</v>
      </c>
      <c r="Q433" s="3041" t="s">
        <v>37462</v>
      </c>
      <c r="R433" s="3041" t="s">
        <v>37456</v>
      </c>
      <c r="S433" s="3041"/>
      <c r="T433" s="3041" t="s">
        <v>37463</v>
      </c>
      <c r="U433" s="3041" t="s">
        <v>37677</v>
      </c>
      <c r="V433" s="3041" t="s">
        <v>37623</v>
      </c>
      <c r="W433" s="3041" t="s">
        <v>37458</v>
      </c>
      <c r="X433" s="3041" t="s">
        <v>37458</v>
      </c>
      <c r="Y433" s="3043" t="s">
        <v>37459</v>
      </c>
      <c r="Z433" s="3038"/>
      <c r="AA433" s="3038"/>
      <c r="AB433" s="3038"/>
      <c r="AC433" s="3038"/>
      <c r="AD433" s="3038"/>
      <c r="AE433" s="3038"/>
    </row>
    <row r="434" spans="1:31" s="3039" customFormat="1" ht="15">
      <c r="A434" s="3033">
        <v>45667.484513009258</v>
      </c>
      <c r="B434" s="3034" t="s">
        <v>37164</v>
      </c>
      <c r="C434" s="3035" t="s">
        <v>35356</v>
      </c>
      <c r="D434" s="3034" t="s">
        <v>37164</v>
      </c>
      <c r="E434" s="3034" t="s">
        <v>37449</v>
      </c>
      <c r="F434" s="3034" t="s">
        <v>37165</v>
      </c>
      <c r="G434" s="3034" t="s">
        <v>37166</v>
      </c>
      <c r="H434" s="3036">
        <v>36483</v>
      </c>
      <c r="I434" s="3035" t="s">
        <v>37167</v>
      </c>
      <c r="J434" s="3034" t="s">
        <v>37375</v>
      </c>
      <c r="K434" s="3034" t="s">
        <v>38759</v>
      </c>
      <c r="L434" s="3046" t="s">
        <v>38760</v>
      </c>
      <c r="M434" s="3034" t="s">
        <v>37451</v>
      </c>
      <c r="N434" s="3034" t="s">
        <v>37452</v>
      </c>
      <c r="O434" s="3034" t="s">
        <v>37492</v>
      </c>
      <c r="P434" s="3034" t="s">
        <v>37454</v>
      </c>
      <c r="Q434" s="3034" t="s">
        <v>37462</v>
      </c>
      <c r="R434" s="3034" t="s">
        <v>37456</v>
      </c>
      <c r="S434" s="3034"/>
      <c r="T434" s="3034" t="s">
        <v>37457</v>
      </c>
      <c r="U434" s="3034" t="s">
        <v>5279</v>
      </c>
      <c r="V434" s="3034" t="s">
        <v>38605</v>
      </c>
      <c r="W434" s="3034" t="s">
        <v>37458</v>
      </c>
      <c r="X434" s="3034" t="s">
        <v>37458</v>
      </c>
      <c r="Y434" s="3037" t="s">
        <v>37459</v>
      </c>
      <c r="Z434" s="3038"/>
      <c r="AA434" s="3038"/>
      <c r="AB434" s="3038"/>
      <c r="AC434" s="3038"/>
      <c r="AD434" s="3038"/>
      <c r="AE434" s="3038"/>
    </row>
    <row r="435" spans="1:31" s="3039" customFormat="1" ht="15">
      <c r="A435" s="3040">
        <v>45667.593049039351</v>
      </c>
      <c r="B435" s="3041" t="s">
        <v>36025</v>
      </c>
      <c r="C435" s="3041">
        <v>4640196</v>
      </c>
      <c r="D435" s="3041" t="s">
        <v>36025</v>
      </c>
      <c r="E435" s="3041" t="s">
        <v>37474</v>
      </c>
      <c r="F435" s="3041" t="s">
        <v>36026</v>
      </c>
      <c r="G435" s="3041" t="s">
        <v>36027</v>
      </c>
      <c r="H435" s="3042">
        <v>33624</v>
      </c>
      <c r="I435" s="3044" t="s">
        <v>36028</v>
      </c>
      <c r="J435" s="3041" t="s">
        <v>37368</v>
      </c>
      <c r="K435" s="3041" t="s">
        <v>38761</v>
      </c>
      <c r="L435" s="3045" t="s">
        <v>38762</v>
      </c>
      <c r="M435" s="3041" t="s">
        <v>37451</v>
      </c>
      <c r="N435" s="3041" t="s">
        <v>37477</v>
      </c>
      <c r="O435" s="3041" t="s">
        <v>37483</v>
      </c>
      <c r="P435" s="3041" t="s">
        <v>37454</v>
      </c>
      <c r="Q435" s="3041" t="s">
        <v>37455</v>
      </c>
      <c r="R435" s="3041" t="s">
        <v>37456</v>
      </c>
      <c r="S435" s="3041"/>
      <c r="T435" s="3041" t="s">
        <v>37457</v>
      </c>
      <c r="U435" s="3041" t="s">
        <v>5279</v>
      </c>
      <c r="V435" s="3041" t="s">
        <v>35593</v>
      </c>
      <c r="W435" s="3041" t="s">
        <v>37458</v>
      </c>
      <c r="X435" s="3041" t="s">
        <v>37458</v>
      </c>
      <c r="Y435" s="3043" t="s">
        <v>37459</v>
      </c>
      <c r="Z435" s="3038"/>
      <c r="AA435" s="3038"/>
      <c r="AB435" s="3038"/>
      <c r="AC435" s="3038"/>
      <c r="AD435" s="3038"/>
      <c r="AE435" s="3038"/>
    </row>
    <row r="436" spans="1:31" s="3039" customFormat="1" ht="15">
      <c r="A436" s="3033">
        <v>45667.611326840277</v>
      </c>
      <c r="B436" s="3034" t="s">
        <v>36012</v>
      </c>
      <c r="C436" s="3034">
        <v>5457656</v>
      </c>
      <c r="D436" s="3034" t="s">
        <v>36012</v>
      </c>
      <c r="E436" s="3034" t="s">
        <v>37449</v>
      </c>
      <c r="F436" s="3034" t="s">
        <v>36013</v>
      </c>
      <c r="G436" s="3034" t="s">
        <v>36014</v>
      </c>
      <c r="H436" s="3036">
        <v>35228</v>
      </c>
      <c r="I436" s="3035" t="s">
        <v>36015</v>
      </c>
      <c r="J436" s="3034" t="s">
        <v>37375</v>
      </c>
      <c r="K436" s="3034" t="s">
        <v>38763</v>
      </c>
      <c r="L436" s="3046" t="s">
        <v>38764</v>
      </c>
      <c r="M436" s="3034" t="s">
        <v>37451</v>
      </c>
      <c r="N436" s="3034" t="s">
        <v>37477</v>
      </c>
      <c r="O436" s="3034" t="s">
        <v>37483</v>
      </c>
      <c r="P436" s="3034" t="s">
        <v>37454</v>
      </c>
      <c r="Q436" s="3034" t="s">
        <v>37455</v>
      </c>
      <c r="R436" s="3034" t="s">
        <v>37456</v>
      </c>
      <c r="S436" s="3034"/>
      <c r="T436" s="3034" t="s">
        <v>37463</v>
      </c>
      <c r="U436" s="3034" t="s">
        <v>37464</v>
      </c>
      <c r="V436" s="3034" t="s">
        <v>1538</v>
      </c>
      <c r="W436" s="3034" t="s">
        <v>37458</v>
      </c>
      <c r="X436" s="3034" t="s">
        <v>37458</v>
      </c>
      <c r="Y436" s="3037" t="s">
        <v>37459</v>
      </c>
      <c r="Z436" s="3038"/>
      <c r="AA436" s="3038"/>
      <c r="AB436" s="3038"/>
      <c r="AC436" s="3038"/>
      <c r="AD436" s="3038"/>
      <c r="AE436" s="3038"/>
    </row>
    <row r="437" spans="1:31" s="3039" customFormat="1" ht="15">
      <c r="A437" s="3040">
        <v>45667.630374108798</v>
      </c>
      <c r="B437" s="3041" t="s">
        <v>36029</v>
      </c>
      <c r="C437" s="3041">
        <v>4906368</v>
      </c>
      <c r="D437" s="3041" t="s">
        <v>36029</v>
      </c>
      <c r="E437" s="3041" t="s">
        <v>37474</v>
      </c>
      <c r="F437" s="3041" t="s">
        <v>36030</v>
      </c>
      <c r="G437" s="3041" t="s">
        <v>36031</v>
      </c>
      <c r="H437" s="3042">
        <v>32820</v>
      </c>
      <c r="I437" s="3044" t="s">
        <v>36032</v>
      </c>
      <c r="J437" s="3041" t="s">
        <v>37368</v>
      </c>
      <c r="K437" s="3041" t="s">
        <v>38765</v>
      </c>
      <c r="L437" s="3045" t="s">
        <v>38766</v>
      </c>
      <c r="M437" s="3041" t="s">
        <v>37451</v>
      </c>
      <c r="N437" s="3041" t="s">
        <v>37477</v>
      </c>
      <c r="O437" s="3041" t="s">
        <v>37628</v>
      </c>
      <c r="P437" s="3041" t="s">
        <v>37454</v>
      </c>
      <c r="Q437" s="3041" t="s">
        <v>37455</v>
      </c>
      <c r="R437" s="3041" t="s">
        <v>37456</v>
      </c>
      <c r="S437" s="3041"/>
      <c r="T437" s="3041" t="s">
        <v>37463</v>
      </c>
      <c r="U437" s="3041" t="s">
        <v>5279</v>
      </c>
      <c r="V437" s="3041" t="s">
        <v>37629</v>
      </c>
      <c r="W437" s="3041" t="s">
        <v>37458</v>
      </c>
      <c r="X437" s="3041" t="s">
        <v>37458</v>
      </c>
      <c r="Y437" s="3043" t="s">
        <v>37459</v>
      </c>
      <c r="Z437" s="3038"/>
      <c r="AA437" s="3038"/>
      <c r="AB437" s="3038"/>
      <c r="AC437" s="3038"/>
      <c r="AD437" s="3038"/>
      <c r="AE437" s="3038"/>
    </row>
    <row r="438" spans="1:31" s="3039" customFormat="1" ht="15">
      <c r="A438" s="3033">
        <v>45667.632671620369</v>
      </c>
      <c r="B438" s="3034" t="s">
        <v>35507</v>
      </c>
      <c r="C438" s="3034">
        <v>6043258</v>
      </c>
      <c r="D438" s="3034" t="s">
        <v>35507</v>
      </c>
      <c r="E438" s="3034" t="s">
        <v>37474</v>
      </c>
      <c r="F438" s="3034" t="s">
        <v>35508</v>
      </c>
      <c r="G438" s="3034" t="s">
        <v>35509</v>
      </c>
      <c r="H438" s="3036">
        <v>30819</v>
      </c>
      <c r="I438" s="3035" t="s">
        <v>35510</v>
      </c>
      <c r="J438" s="3034" t="s">
        <v>37368</v>
      </c>
      <c r="K438" s="3034" t="s">
        <v>38767</v>
      </c>
      <c r="L438" s="3046" t="s">
        <v>38768</v>
      </c>
      <c r="M438" s="3034" t="s">
        <v>37451</v>
      </c>
      <c r="N438" s="3034" t="s">
        <v>37452</v>
      </c>
      <c r="O438" s="3034" t="s">
        <v>37483</v>
      </c>
      <c r="P438" s="3034" t="s">
        <v>37454</v>
      </c>
      <c r="Q438" s="3034" t="s">
        <v>37462</v>
      </c>
      <c r="R438" s="3034" t="s">
        <v>37456</v>
      </c>
      <c r="S438" s="3034"/>
      <c r="T438" s="3034" t="s">
        <v>37463</v>
      </c>
      <c r="U438" s="3034" t="s">
        <v>37496</v>
      </c>
      <c r="V438" s="3034" t="s">
        <v>37463</v>
      </c>
      <c r="W438" s="3034" t="s">
        <v>37458</v>
      </c>
      <c r="X438" s="3034" t="s">
        <v>37458</v>
      </c>
      <c r="Y438" s="3037" t="s">
        <v>37459</v>
      </c>
      <c r="Z438" s="3038"/>
      <c r="AA438" s="3038"/>
      <c r="AB438" s="3038"/>
      <c r="AC438" s="3038"/>
      <c r="AD438" s="3038"/>
      <c r="AE438" s="3038"/>
    </row>
    <row r="439" spans="1:31" s="3039" customFormat="1" ht="15">
      <c r="A439" s="3040">
        <v>45667.703691817129</v>
      </c>
      <c r="B439" s="3041" t="s">
        <v>36035</v>
      </c>
      <c r="C439" s="3041">
        <v>4905207</v>
      </c>
      <c r="D439" s="3041" t="s">
        <v>36035</v>
      </c>
      <c r="E439" s="3041" t="s">
        <v>37449</v>
      </c>
      <c r="F439" s="3041" t="s">
        <v>36033</v>
      </c>
      <c r="G439" s="3041" t="s">
        <v>36034</v>
      </c>
      <c r="H439" s="3042">
        <v>34572</v>
      </c>
      <c r="I439" s="3044" t="s">
        <v>36036</v>
      </c>
      <c r="J439" s="3041" t="s">
        <v>37375</v>
      </c>
      <c r="K439" s="3041" t="s">
        <v>38769</v>
      </c>
      <c r="L439" s="3045" t="s">
        <v>38770</v>
      </c>
      <c r="M439" s="3041" t="s">
        <v>37451</v>
      </c>
      <c r="N439" s="3041" t="s">
        <v>37477</v>
      </c>
      <c r="O439" s="3041" t="s">
        <v>37498</v>
      </c>
      <c r="P439" s="3041" t="s">
        <v>37454</v>
      </c>
      <c r="Q439" s="3041" t="s">
        <v>37455</v>
      </c>
      <c r="R439" s="3041" t="s">
        <v>37456</v>
      </c>
      <c r="S439" s="3041"/>
      <c r="T439" s="3041" t="s">
        <v>37463</v>
      </c>
      <c r="U439" s="3041" t="s">
        <v>37496</v>
      </c>
      <c r="V439" s="3041" t="s">
        <v>1538</v>
      </c>
      <c r="W439" s="3041" t="s">
        <v>37458</v>
      </c>
      <c r="X439" s="3041" t="s">
        <v>37586</v>
      </c>
      <c r="Y439" s="3043" t="s">
        <v>37459</v>
      </c>
      <c r="Z439" s="3038"/>
      <c r="AA439" s="3038"/>
      <c r="AB439" s="3038"/>
      <c r="AC439" s="3038"/>
      <c r="AD439" s="3038"/>
      <c r="AE439" s="3038"/>
    </row>
    <row r="440" spans="1:31" s="3039" customFormat="1" ht="15">
      <c r="A440" s="3033">
        <v>45667.725402546297</v>
      </c>
      <c r="B440" s="3034" t="s">
        <v>36347</v>
      </c>
      <c r="C440" s="3034">
        <v>5186380</v>
      </c>
      <c r="D440" s="3034" t="s">
        <v>36347</v>
      </c>
      <c r="E440" s="3034" t="s">
        <v>37449</v>
      </c>
      <c r="F440" s="3034" t="s">
        <v>38050</v>
      </c>
      <c r="G440" s="3034" t="s">
        <v>38771</v>
      </c>
      <c r="H440" s="3036">
        <v>35635</v>
      </c>
      <c r="I440" s="3035" t="s">
        <v>36349</v>
      </c>
      <c r="J440" s="3034" t="s">
        <v>37375</v>
      </c>
      <c r="K440" s="3034" t="s">
        <v>38772</v>
      </c>
      <c r="L440" s="3046" t="s">
        <v>38773</v>
      </c>
      <c r="M440" s="3034" t="s">
        <v>37451</v>
      </c>
      <c r="N440" s="3034" t="s">
        <v>37477</v>
      </c>
      <c r="O440" s="3034" t="s">
        <v>37461</v>
      </c>
      <c r="P440" s="3034" t="s">
        <v>37454</v>
      </c>
      <c r="Q440" s="3034" t="s">
        <v>37462</v>
      </c>
      <c r="R440" s="3034" t="s">
        <v>37456</v>
      </c>
      <c r="S440" s="3034"/>
      <c r="T440" s="3034" t="s">
        <v>37479</v>
      </c>
      <c r="U440" s="3034" t="s">
        <v>37496</v>
      </c>
      <c r="V440" s="3034" t="s">
        <v>37488</v>
      </c>
      <c r="W440" s="3034" t="s">
        <v>37458</v>
      </c>
      <c r="X440" s="3034" t="s">
        <v>37458</v>
      </c>
      <c r="Y440" s="3037" t="s">
        <v>37459</v>
      </c>
      <c r="Z440" s="3038"/>
      <c r="AA440" s="3038"/>
      <c r="AB440" s="3038"/>
      <c r="AC440" s="3038"/>
      <c r="AD440" s="3038"/>
      <c r="AE440" s="3038"/>
    </row>
    <row r="441" spans="1:31" s="3039" customFormat="1" ht="15">
      <c r="A441" s="3040">
        <v>45667.799869085648</v>
      </c>
      <c r="B441" s="3041" t="s">
        <v>35503</v>
      </c>
      <c r="C441" s="3041">
        <v>6273941</v>
      </c>
      <c r="D441" s="3041" t="s">
        <v>35503</v>
      </c>
      <c r="E441" s="3041" t="s">
        <v>37474</v>
      </c>
      <c r="F441" s="3041" t="s">
        <v>35504</v>
      </c>
      <c r="G441" s="3041" t="s">
        <v>35505</v>
      </c>
      <c r="H441" s="3042">
        <v>28588</v>
      </c>
      <c r="I441" s="3044" t="s">
        <v>35506</v>
      </c>
      <c r="J441" s="3041" t="s">
        <v>37368</v>
      </c>
      <c r="K441" s="3041" t="s">
        <v>38774</v>
      </c>
      <c r="L441" s="3045" t="s">
        <v>38775</v>
      </c>
      <c r="M441" s="3041" t="s">
        <v>37451</v>
      </c>
      <c r="N441" s="3041" t="s">
        <v>37477</v>
      </c>
      <c r="O441" s="3041" t="s">
        <v>37522</v>
      </c>
      <c r="P441" s="3041" t="s">
        <v>37454</v>
      </c>
      <c r="Q441" s="3041" t="s">
        <v>37462</v>
      </c>
      <c r="R441" s="3041" t="s">
        <v>37456</v>
      </c>
      <c r="S441" s="3041"/>
      <c r="T441" s="3041" t="s">
        <v>37457</v>
      </c>
      <c r="U441" s="3041" t="s">
        <v>5279</v>
      </c>
      <c r="V441" s="3041" t="s">
        <v>1538</v>
      </c>
      <c r="W441" s="3041" t="s">
        <v>37458</v>
      </c>
      <c r="X441" s="3041" t="s">
        <v>37458</v>
      </c>
      <c r="Y441" s="3043" t="s">
        <v>37459</v>
      </c>
      <c r="Z441" s="3038"/>
      <c r="AA441" s="3038"/>
      <c r="AB441" s="3038"/>
      <c r="AC441" s="3038"/>
      <c r="AD441" s="3038"/>
      <c r="AE441" s="3038"/>
    </row>
    <row r="442" spans="1:31" s="3039" customFormat="1" ht="15">
      <c r="A442" s="3033">
        <v>45667.801475729168</v>
      </c>
      <c r="B442" s="3034" t="s">
        <v>38776</v>
      </c>
      <c r="C442" s="3034">
        <v>4381292</v>
      </c>
      <c r="D442" s="3034" t="s">
        <v>36037</v>
      </c>
      <c r="E442" s="3034" t="s">
        <v>37467</v>
      </c>
      <c r="F442" s="3034" t="s">
        <v>36038</v>
      </c>
      <c r="G442" s="3034" t="s">
        <v>36039</v>
      </c>
      <c r="H442" s="3036">
        <v>32313</v>
      </c>
      <c r="I442" s="3035" t="s">
        <v>36040</v>
      </c>
      <c r="J442" s="3034" t="s">
        <v>37375</v>
      </c>
      <c r="K442" s="3034" t="s">
        <v>36037</v>
      </c>
      <c r="L442" s="3046" t="s">
        <v>38777</v>
      </c>
      <c r="M442" s="3034" t="s">
        <v>37451</v>
      </c>
      <c r="N442" s="3034" t="s">
        <v>37452</v>
      </c>
      <c r="O442" s="3034" t="s">
        <v>37511</v>
      </c>
      <c r="P442" s="3034" t="s">
        <v>37454</v>
      </c>
      <c r="Q442" s="3034" t="s">
        <v>37455</v>
      </c>
      <c r="R442" s="3034" t="s">
        <v>37456</v>
      </c>
      <c r="S442" s="3034"/>
      <c r="T442" s="3034" t="s">
        <v>37463</v>
      </c>
      <c r="U442" s="3034" t="s">
        <v>37496</v>
      </c>
      <c r="V442" s="3034" t="s">
        <v>38778</v>
      </c>
      <c r="W442" s="3034" t="s">
        <v>37458</v>
      </c>
      <c r="X442" s="3034" t="s">
        <v>37458</v>
      </c>
      <c r="Y442" s="3037" t="s">
        <v>37459</v>
      </c>
      <c r="Z442" s="3038"/>
      <c r="AA442" s="3038"/>
      <c r="AB442" s="3038"/>
      <c r="AC442" s="3038"/>
      <c r="AD442" s="3038"/>
      <c r="AE442" s="3038"/>
    </row>
    <row r="443" spans="1:31" s="3039" customFormat="1" ht="15">
      <c r="A443" s="3040">
        <v>45667.841030474534</v>
      </c>
      <c r="B443" s="3041" t="s">
        <v>38779</v>
      </c>
      <c r="C443" s="3041">
        <v>3737937</v>
      </c>
      <c r="D443" s="3041" t="s">
        <v>35525</v>
      </c>
      <c r="E443" s="3041" t="s">
        <v>37467</v>
      </c>
      <c r="F443" s="3041" t="s">
        <v>35526</v>
      </c>
      <c r="G443" s="3041" t="s">
        <v>35527</v>
      </c>
      <c r="H443" s="3042">
        <v>28957</v>
      </c>
      <c r="I443" s="3044" t="s">
        <v>35528</v>
      </c>
      <c r="J443" s="3041" t="s">
        <v>37375</v>
      </c>
      <c r="K443" s="3041" t="s">
        <v>38780</v>
      </c>
      <c r="L443" s="3045" t="s">
        <v>38781</v>
      </c>
      <c r="M443" s="3041" t="s">
        <v>37451</v>
      </c>
      <c r="N443" s="3041" t="s">
        <v>37477</v>
      </c>
      <c r="O443" s="3041" t="s">
        <v>37483</v>
      </c>
      <c r="P443" s="3041" t="s">
        <v>37454</v>
      </c>
      <c r="Q443" s="3041" t="s">
        <v>37462</v>
      </c>
      <c r="R443" s="3041" t="s">
        <v>37456</v>
      </c>
      <c r="S443" s="3041"/>
      <c r="T443" s="3041" t="s">
        <v>37463</v>
      </c>
      <c r="U443" s="3041" t="s">
        <v>37496</v>
      </c>
      <c r="V443" s="3041" t="s">
        <v>37629</v>
      </c>
      <c r="W443" s="3041" t="s">
        <v>37458</v>
      </c>
      <c r="X443" s="3041" t="s">
        <v>37458</v>
      </c>
      <c r="Y443" s="3043" t="s">
        <v>37459</v>
      </c>
      <c r="Z443" s="3038"/>
      <c r="AA443" s="3038"/>
      <c r="AB443" s="3038"/>
      <c r="AC443" s="3038"/>
      <c r="AD443" s="3038"/>
      <c r="AE443" s="3038"/>
    </row>
    <row r="444" spans="1:31" s="3039" customFormat="1" ht="15">
      <c r="A444" s="3033">
        <v>45667.959250324071</v>
      </c>
      <c r="B444" s="3034" t="s">
        <v>35534</v>
      </c>
      <c r="C444" s="3034">
        <v>6281304</v>
      </c>
      <c r="D444" s="3034" t="s">
        <v>35534</v>
      </c>
      <c r="E444" s="3034" t="s">
        <v>37474</v>
      </c>
      <c r="F444" s="3034" t="s">
        <v>35535</v>
      </c>
      <c r="G444" s="3034" t="s">
        <v>35536</v>
      </c>
      <c r="H444" s="3036">
        <v>35249</v>
      </c>
      <c r="I444" s="3035" t="s">
        <v>35537</v>
      </c>
      <c r="J444" s="3034" t="s">
        <v>37368</v>
      </c>
      <c r="K444" s="3034" t="s">
        <v>38782</v>
      </c>
      <c r="L444" s="3046" t="s">
        <v>38783</v>
      </c>
      <c r="M444" s="3034" t="s">
        <v>37527</v>
      </c>
      <c r="N444" s="3034" t="s">
        <v>37452</v>
      </c>
      <c r="O444" s="3034" t="s">
        <v>37538</v>
      </c>
      <c r="P444" s="3034" t="s">
        <v>37454</v>
      </c>
      <c r="Q444" s="3034" t="s">
        <v>37462</v>
      </c>
      <c r="R444" s="3034" t="s">
        <v>37456</v>
      </c>
      <c r="S444" s="3034"/>
      <c r="T444" s="3034" t="s">
        <v>37479</v>
      </c>
      <c r="U444" s="3034" t="s">
        <v>5279</v>
      </c>
      <c r="V444" s="3034" t="s">
        <v>38784</v>
      </c>
      <c r="W444" s="3034" t="s">
        <v>37458</v>
      </c>
      <c r="X444" s="3034" t="s">
        <v>37458</v>
      </c>
      <c r="Y444" s="3037" t="s">
        <v>37459</v>
      </c>
      <c r="Z444" s="3038"/>
      <c r="AA444" s="3038"/>
      <c r="AB444" s="3038"/>
      <c r="AC444" s="3038"/>
      <c r="AD444" s="3038"/>
      <c r="AE444" s="3038"/>
    </row>
    <row r="445" spans="1:31" s="3039" customFormat="1" ht="15">
      <c r="A445" s="3040">
        <v>45667.967050185187</v>
      </c>
      <c r="B445" s="3041" t="s">
        <v>38785</v>
      </c>
      <c r="C445" s="3041">
        <v>3117376</v>
      </c>
      <c r="D445" s="3041" t="s">
        <v>35529</v>
      </c>
      <c r="E445" s="3041" t="s">
        <v>37449</v>
      </c>
      <c r="F445" s="3041" t="s">
        <v>35530</v>
      </c>
      <c r="G445" s="3041" t="s">
        <v>35531</v>
      </c>
      <c r="H445" s="3042">
        <v>32482</v>
      </c>
      <c r="I445" s="3041" t="s">
        <v>35532</v>
      </c>
      <c r="J445" s="3041" t="s">
        <v>37375</v>
      </c>
      <c r="K445" s="3041" t="s">
        <v>38786</v>
      </c>
      <c r="L445" s="3045" t="s">
        <v>38787</v>
      </c>
      <c r="M445" s="3041" t="s">
        <v>37451</v>
      </c>
      <c r="N445" s="3041" t="s">
        <v>37452</v>
      </c>
      <c r="O445" s="3041" t="s">
        <v>37628</v>
      </c>
      <c r="P445" s="3041" t="s">
        <v>37454</v>
      </c>
      <c r="Q445" s="3041" t="s">
        <v>37462</v>
      </c>
      <c r="R445" s="3041" t="s">
        <v>37456</v>
      </c>
      <c r="S445" s="3041"/>
      <c r="T445" s="3041" t="s">
        <v>37463</v>
      </c>
      <c r="U445" s="3041" t="s">
        <v>37464</v>
      </c>
      <c r="V445" s="3041" t="s">
        <v>37173</v>
      </c>
      <c r="W445" s="3041" t="s">
        <v>37458</v>
      </c>
      <c r="X445" s="3041" t="s">
        <v>37458</v>
      </c>
      <c r="Y445" s="3043" t="s">
        <v>37459</v>
      </c>
      <c r="Z445" s="3038"/>
      <c r="AA445" s="3038"/>
      <c r="AB445" s="3038"/>
      <c r="AC445" s="3038"/>
      <c r="AD445" s="3038"/>
      <c r="AE445" s="3038"/>
    </row>
    <row r="446" spans="1:31" s="3039" customFormat="1" ht="15">
      <c r="A446" s="3033">
        <v>45668.311079814812</v>
      </c>
      <c r="B446" s="3034" t="s">
        <v>35520</v>
      </c>
      <c r="C446" s="3034">
        <v>5796327</v>
      </c>
      <c r="D446" s="3034" t="s">
        <v>35520</v>
      </c>
      <c r="E446" s="3034" t="s">
        <v>37449</v>
      </c>
      <c r="F446" s="3034" t="s">
        <v>35521</v>
      </c>
      <c r="G446" s="3034" t="s">
        <v>36551</v>
      </c>
      <c r="H446" s="3036">
        <v>37095</v>
      </c>
      <c r="I446" s="3035" t="s">
        <v>36552</v>
      </c>
      <c r="J446" s="3034" t="s">
        <v>37375</v>
      </c>
      <c r="K446" s="3034" t="s">
        <v>38788</v>
      </c>
      <c r="L446" s="3046" t="s">
        <v>38789</v>
      </c>
      <c r="M446" s="3034" t="s">
        <v>37527</v>
      </c>
      <c r="N446" s="3034" t="s">
        <v>37452</v>
      </c>
      <c r="O446" s="3034" t="s">
        <v>37749</v>
      </c>
      <c r="P446" s="3034" t="s">
        <v>37454</v>
      </c>
      <c r="Q446" s="3034" t="s">
        <v>37462</v>
      </c>
      <c r="R446" s="3034" t="s">
        <v>37456</v>
      </c>
      <c r="S446" s="3034"/>
      <c r="T446" s="3034" t="s">
        <v>37457</v>
      </c>
      <c r="U446" s="3034" t="s">
        <v>5279</v>
      </c>
      <c r="V446" s="3034" t="s">
        <v>38790</v>
      </c>
      <c r="W446" s="3034" t="s">
        <v>37458</v>
      </c>
      <c r="X446" s="3034" t="s">
        <v>37458</v>
      </c>
      <c r="Y446" s="3037" t="s">
        <v>37459</v>
      </c>
      <c r="Z446" s="3038"/>
      <c r="AA446" s="3038"/>
      <c r="AB446" s="3038"/>
      <c r="AC446" s="3038"/>
      <c r="AD446" s="3038"/>
      <c r="AE446" s="3038"/>
    </row>
    <row r="447" spans="1:31" s="3039" customFormat="1" ht="15">
      <c r="A447" s="3040">
        <v>45668.317759745369</v>
      </c>
      <c r="B447" s="3041" t="s">
        <v>37168</v>
      </c>
      <c r="C447" s="3041">
        <v>5728871</v>
      </c>
      <c r="D447" s="3041" t="s">
        <v>37168</v>
      </c>
      <c r="E447" s="3041" t="s">
        <v>37474</v>
      </c>
      <c r="F447" s="3041" t="s">
        <v>37169</v>
      </c>
      <c r="G447" s="3041" t="s">
        <v>37170</v>
      </c>
      <c r="H447" s="3042">
        <v>30407</v>
      </c>
      <c r="I447" s="3044" t="s">
        <v>37171</v>
      </c>
      <c r="J447" s="3041" t="s">
        <v>37368</v>
      </c>
      <c r="K447" s="3041" t="s">
        <v>38791</v>
      </c>
      <c r="L447" s="3045" t="s">
        <v>38792</v>
      </c>
      <c r="M447" s="3041" t="s">
        <v>37451</v>
      </c>
      <c r="N447" s="3041" t="s">
        <v>37452</v>
      </c>
      <c r="O447" s="3041" t="s">
        <v>37508</v>
      </c>
      <c r="P447" s="3041" t="s">
        <v>37454</v>
      </c>
      <c r="Q447" s="3041" t="s">
        <v>37462</v>
      </c>
      <c r="R447" s="3041" t="s">
        <v>37456</v>
      </c>
      <c r="S447" s="3041"/>
      <c r="T447" s="3041" t="s">
        <v>37457</v>
      </c>
      <c r="U447" s="3041" t="s">
        <v>5279</v>
      </c>
      <c r="V447" s="3044" t="s">
        <v>38793</v>
      </c>
      <c r="W447" s="3041" t="s">
        <v>37458</v>
      </c>
      <c r="X447" s="3041" t="s">
        <v>37458</v>
      </c>
      <c r="Y447" s="3043" t="s">
        <v>37459</v>
      </c>
      <c r="Z447" s="3038"/>
      <c r="AA447" s="3038"/>
      <c r="AB447" s="3038"/>
      <c r="AC447" s="3038"/>
      <c r="AD447" s="3038"/>
      <c r="AE447" s="3038"/>
    </row>
    <row r="448" spans="1:31" s="3039" customFormat="1" ht="15">
      <c r="A448" s="3033">
        <v>45668.337527488431</v>
      </c>
      <c r="B448" s="3034" t="s">
        <v>37172</v>
      </c>
      <c r="C448" s="3034">
        <v>6446125</v>
      </c>
      <c r="D448" s="3034" t="s">
        <v>37172</v>
      </c>
      <c r="E448" s="3034" t="s">
        <v>37467</v>
      </c>
      <c r="F448" s="3034" t="s">
        <v>37173</v>
      </c>
      <c r="G448" s="3034" t="s">
        <v>36085</v>
      </c>
      <c r="H448" s="3036">
        <v>33410</v>
      </c>
      <c r="I448" s="3034" t="s">
        <v>37174</v>
      </c>
      <c r="J448" s="3034" t="s">
        <v>37375</v>
      </c>
      <c r="K448" s="3034" t="s">
        <v>38794</v>
      </c>
      <c r="L448" s="3046" t="s">
        <v>38795</v>
      </c>
      <c r="M448" s="3034" t="s">
        <v>37451</v>
      </c>
      <c r="N448" s="3034" t="s">
        <v>37452</v>
      </c>
      <c r="O448" s="3034" t="s">
        <v>38796</v>
      </c>
      <c r="P448" s="3034" t="s">
        <v>37454</v>
      </c>
      <c r="Q448" s="3034" t="s">
        <v>37462</v>
      </c>
      <c r="R448" s="3034" t="s">
        <v>37456</v>
      </c>
      <c r="S448" s="3034"/>
      <c r="T448" s="3034" t="s">
        <v>37463</v>
      </c>
      <c r="U448" s="3034" t="s">
        <v>37464</v>
      </c>
      <c r="V448" s="3034" t="s">
        <v>38797</v>
      </c>
      <c r="W448" s="3034" t="s">
        <v>37458</v>
      </c>
      <c r="X448" s="3034" t="s">
        <v>37458</v>
      </c>
      <c r="Y448" s="3037" t="s">
        <v>37459</v>
      </c>
      <c r="Z448" s="3038"/>
      <c r="AA448" s="3038"/>
      <c r="AB448" s="3038"/>
      <c r="AC448" s="3038"/>
      <c r="AD448" s="3038"/>
      <c r="AE448" s="3038"/>
    </row>
    <row r="449" spans="1:31" s="3039" customFormat="1" ht="15">
      <c r="A449" s="3040">
        <v>45668.34303444445</v>
      </c>
      <c r="B449" s="3041" t="s">
        <v>35516</v>
      </c>
      <c r="C449" s="3041">
        <v>5661283</v>
      </c>
      <c r="D449" s="3041" t="s">
        <v>35516</v>
      </c>
      <c r="E449" s="3041" t="s">
        <v>37449</v>
      </c>
      <c r="F449" s="3041" t="s">
        <v>35517</v>
      </c>
      <c r="G449" s="3041" t="s">
        <v>35518</v>
      </c>
      <c r="H449" s="3042">
        <v>31978</v>
      </c>
      <c r="I449" s="3044" t="s">
        <v>35519</v>
      </c>
      <c r="J449" s="3041" t="s">
        <v>37375</v>
      </c>
      <c r="K449" s="3041" t="s">
        <v>38798</v>
      </c>
      <c r="L449" s="3045" t="s">
        <v>38799</v>
      </c>
      <c r="M449" s="3041" t="s">
        <v>37451</v>
      </c>
      <c r="N449" s="3041" t="s">
        <v>37477</v>
      </c>
      <c r="O449" s="3041" t="s">
        <v>37483</v>
      </c>
      <c r="P449" s="3041" t="s">
        <v>37454</v>
      </c>
      <c r="Q449" s="3041" t="s">
        <v>37462</v>
      </c>
      <c r="R449" s="3041" t="s">
        <v>37456</v>
      </c>
      <c r="S449" s="3041"/>
      <c r="T449" s="3041" t="s">
        <v>37463</v>
      </c>
      <c r="U449" s="3041" t="s">
        <v>37496</v>
      </c>
      <c r="V449" s="3041" t="s">
        <v>1538</v>
      </c>
      <c r="W449" s="3041" t="s">
        <v>37458</v>
      </c>
      <c r="X449" s="3041" t="s">
        <v>37586</v>
      </c>
      <c r="Y449" s="3043" t="s">
        <v>37459</v>
      </c>
      <c r="Z449" s="3038"/>
      <c r="AA449" s="3038"/>
      <c r="AB449" s="3038"/>
      <c r="AC449" s="3038"/>
      <c r="AD449" s="3038"/>
      <c r="AE449" s="3038"/>
    </row>
    <row r="450" spans="1:31" s="3039" customFormat="1" ht="15">
      <c r="A450" s="3033">
        <v>45668.344009224536</v>
      </c>
      <c r="B450" s="3034" t="s">
        <v>37175</v>
      </c>
      <c r="C450" s="3034">
        <v>6057231</v>
      </c>
      <c r="D450" s="3034" t="s">
        <v>37175</v>
      </c>
      <c r="E450" s="3034" t="s">
        <v>37474</v>
      </c>
      <c r="F450" s="3034" t="s">
        <v>37176</v>
      </c>
      <c r="G450" s="3034" t="s">
        <v>36313</v>
      </c>
      <c r="H450" s="3036">
        <v>37683</v>
      </c>
      <c r="I450" s="3035" t="s">
        <v>37177</v>
      </c>
      <c r="J450" s="3034" t="s">
        <v>37368</v>
      </c>
      <c r="K450" s="3034" t="s">
        <v>38800</v>
      </c>
      <c r="L450" s="3046" t="s">
        <v>38801</v>
      </c>
      <c r="M450" s="3034" t="s">
        <v>37527</v>
      </c>
      <c r="N450" s="3034" t="s">
        <v>37477</v>
      </c>
      <c r="O450" s="3034" t="s">
        <v>37697</v>
      </c>
      <c r="P450" s="3034" t="s">
        <v>37454</v>
      </c>
      <c r="Q450" s="3034" t="s">
        <v>37462</v>
      </c>
      <c r="R450" s="3034" t="s">
        <v>37456</v>
      </c>
      <c r="S450" s="3034"/>
      <c r="T450" s="3034" t="s">
        <v>37463</v>
      </c>
      <c r="U450" s="3034" t="s">
        <v>37677</v>
      </c>
      <c r="V450" s="3034" t="s">
        <v>1538</v>
      </c>
      <c r="W450" s="3034" t="s">
        <v>37458</v>
      </c>
      <c r="X450" s="3034" t="s">
        <v>37458</v>
      </c>
      <c r="Y450" s="3037" t="s">
        <v>37459</v>
      </c>
      <c r="Z450" s="3038"/>
      <c r="AA450" s="3038"/>
      <c r="AB450" s="3038"/>
      <c r="AC450" s="3038"/>
      <c r="AD450" s="3038"/>
      <c r="AE450" s="3038"/>
    </row>
    <row r="451" spans="1:31" s="3039" customFormat="1" ht="15">
      <c r="A451" s="3040">
        <v>45668.352075682866</v>
      </c>
      <c r="B451" s="3041" t="s">
        <v>38802</v>
      </c>
      <c r="C451" s="3041">
        <v>5735477</v>
      </c>
      <c r="D451" s="3041" t="s">
        <v>35538</v>
      </c>
      <c r="E451" s="3041" t="s">
        <v>37467</v>
      </c>
      <c r="F451" s="3041" t="s">
        <v>35539</v>
      </c>
      <c r="G451" s="3041" t="s">
        <v>35540</v>
      </c>
      <c r="H451" s="3042">
        <v>31508</v>
      </c>
      <c r="I451" s="3041">
        <v>8136657348</v>
      </c>
      <c r="J451" s="3041" t="s">
        <v>37375</v>
      </c>
      <c r="K451" s="3041" t="s">
        <v>37952</v>
      </c>
      <c r="L451" s="3045" t="s">
        <v>38803</v>
      </c>
      <c r="M451" s="3041" t="s">
        <v>37451</v>
      </c>
      <c r="N451" s="3041" t="s">
        <v>37477</v>
      </c>
      <c r="O451" s="3041" t="s">
        <v>37508</v>
      </c>
      <c r="P451" s="3041" t="s">
        <v>37454</v>
      </c>
      <c r="Q451" s="3041" t="s">
        <v>37462</v>
      </c>
      <c r="R451" s="3041" t="s">
        <v>37456</v>
      </c>
      <c r="S451" s="3041"/>
      <c r="T451" s="3041" t="s">
        <v>37463</v>
      </c>
      <c r="U451" s="3041" t="s">
        <v>5279</v>
      </c>
      <c r="V451" s="3041" t="s">
        <v>37463</v>
      </c>
      <c r="W451" s="3041" t="s">
        <v>37458</v>
      </c>
      <c r="X451" s="3041" t="s">
        <v>37458</v>
      </c>
      <c r="Y451" s="3043" t="s">
        <v>37459</v>
      </c>
      <c r="Z451" s="3038"/>
      <c r="AA451" s="3038"/>
      <c r="AB451" s="3038"/>
      <c r="AC451" s="3038"/>
      <c r="AD451" s="3038"/>
      <c r="AE451" s="3038"/>
    </row>
    <row r="452" spans="1:31" s="3039" customFormat="1" ht="15">
      <c r="A452" s="3033">
        <v>45668.437335011578</v>
      </c>
      <c r="B452" s="3034" t="s">
        <v>36049</v>
      </c>
      <c r="C452" s="3034">
        <v>5892063</v>
      </c>
      <c r="D452" s="3034" t="s">
        <v>36049</v>
      </c>
      <c r="E452" s="3034" t="s">
        <v>37474</v>
      </c>
      <c r="F452" s="3034" t="s">
        <v>36050</v>
      </c>
      <c r="G452" s="3034" t="s">
        <v>36051</v>
      </c>
      <c r="H452" s="3036">
        <v>36221</v>
      </c>
      <c r="I452" s="3035" t="s">
        <v>36052</v>
      </c>
      <c r="J452" s="3034" t="s">
        <v>37368</v>
      </c>
      <c r="K452" s="3034" t="s">
        <v>38804</v>
      </c>
      <c r="L452" s="3046" t="s">
        <v>38805</v>
      </c>
      <c r="M452" s="3034" t="s">
        <v>37451</v>
      </c>
      <c r="N452" s="3034" t="s">
        <v>37477</v>
      </c>
      <c r="O452" s="3034" t="s">
        <v>37697</v>
      </c>
      <c r="P452" s="3034" t="s">
        <v>37454</v>
      </c>
      <c r="Q452" s="3034" t="s">
        <v>37455</v>
      </c>
      <c r="R452" s="3034" t="s">
        <v>37456</v>
      </c>
      <c r="S452" s="3034"/>
      <c r="T452" s="3034" t="s">
        <v>37463</v>
      </c>
      <c r="U452" s="3034" t="s">
        <v>37496</v>
      </c>
      <c r="V452" s="3034" t="s">
        <v>37539</v>
      </c>
      <c r="W452" s="3034" t="s">
        <v>37458</v>
      </c>
      <c r="X452" s="3034" t="s">
        <v>37458</v>
      </c>
      <c r="Y452" s="3037" t="s">
        <v>37459</v>
      </c>
      <c r="Z452" s="3038"/>
      <c r="AA452" s="3038"/>
      <c r="AB452" s="3038"/>
      <c r="AC452" s="3038"/>
      <c r="AD452" s="3038"/>
      <c r="AE452" s="3038"/>
    </row>
    <row r="453" spans="1:31" s="3039" customFormat="1" ht="15">
      <c r="A453" s="3040">
        <v>45668.485265104166</v>
      </c>
      <c r="B453" s="3041" t="s">
        <v>35481</v>
      </c>
      <c r="C453" s="3041">
        <v>4691005</v>
      </c>
      <c r="D453" s="3041" t="s">
        <v>35481</v>
      </c>
      <c r="E453" s="3041" t="s">
        <v>37474</v>
      </c>
      <c r="F453" s="3041" t="s">
        <v>35482</v>
      </c>
      <c r="G453" s="3041" t="s">
        <v>35483</v>
      </c>
      <c r="H453" s="3042">
        <v>28216</v>
      </c>
      <c r="I453" s="3044" t="s">
        <v>7004</v>
      </c>
      <c r="J453" s="3041" t="s">
        <v>37368</v>
      </c>
      <c r="K453" s="3041" t="s">
        <v>38806</v>
      </c>
      <c r="L453" s="3045" t="s">
        <v>38807</v>
      </c>
      <c r="M453" s="3041" t="s">
        <v>37451</v>
      </c>
      <c r="N453" s="3041" t="s">
        <v>37477</v>
      </c>
      <c r="O453" s="3041" t="s">
        <v>37483</v>
      </c>
      <c r="P453" s="3041" t="s">
        <v>37454</v>
      </c>
      <c r="Q453" s="3041" t="s">
        <v>37462</v>
      </c>
      <c r="R453" s="3041" t="s">
        <v>37456</v>
      </c>
      <c r="S453" s="3041"/>
      <c r="T453" s="3041" t="s">
        <v>37457</v>
      </c>
      <c r="U453" s="3041" t="s">
        <v>5279</v>
      </c>
      <c r="V453" s="3044" t="s">
        <v>38808</v>
      </c>
      <c r="W453" s="3041" t="s">
        <v>37458</v>
      </c>
      <c r="X453" s="3041" t="s">
        <v>37458</v>
      </c>
      <c r="Y453" s="3043" t="s">
        <v>37459</v>
      </c>
      <c r="Z453" s="3038"/>
      <c r="AA453" s="3038"/>
      <c r="AB453" s="3038"/>
      <c r="AC453" s="3038"/>
      <c r="AD453" s="3038"/>
      <c r="AE453" s="3038"/>
    </row>
    <row r="454" spans="1:31" s="3039" customFormat="1" ht="15">
      <c r="A454" s="3033">
        <v>45668.555122951388</v>
      </c>
      <c r="B454" s="3034" t="s">
        <v>35545</v>
      </c>
      <c r="C454" s="3034">
        <v>1786738</v>
      </c>
      <c r="D454" s="3034" t="s">
        <v>35545</v>
      </c>
      <c r="E454" s="3034" t="s">
        <v>37474</v>
      </c>
      <c r="F454" s="3034" t="s">
        <v>35546</v>
      </c>
      <c r="G454" s="3034" t="s">
        <v>35547</v>
      </c>
      <c r="H454" s="3036" t="s">
        <v>35548</v>
      </c>
      <c r="I454" s="3035" t="s">
        <v>35549</v>
      </c>
      <c r="J454" s="3034" t="s">
        <v>37368</v>
      </c>
      <c r="K454" s="3034" t="s">
        <v>38809</v>
      </c>
      <c r="L454" s="3034" t="s">
        <v>38810</v>
      </c>
      <c r="M454" s="3034" t="s">
        <v>37451</v>
      </c>
      <c r="N454" s="3034" t="s">
        <v>37477</v>
      </c>
      <c r="O454" s="3034" t="s">
        <v>37538</v>
      </c>
      <c r="P454" s="3034" t="s">
        <v>37454</v>
      </c>
      <c r="Q454" s="3034" t="s">
        <v>37462</v>
      </c>
      <c r="R454" s="3034" t="s">
        <v>37456</v>
      </c>
      <c r="S454" s="3034"/>
      <c r="T454" s="3034" t="s">
        <v>37457</v>
      </c>
      <c r="U454" s="3034" t="s">
        <v>5279</v>
      </c>
      <c r="V454" s="3034" t="s">
        <v>38262</v>
      </c>
      <c r="W454" s="3034" t="s">
        <v>37458</v>
      </c>
      <c r="X454" s="3034" t="s">
        <v>37458</v>
      </c>
      <c r="Y454" s="3037" t="s">
        <v>37459</v>
      </c>
      <c r="Z454" s="3038"/>
      <c r="AA454" s="3038"/>
      <c r="AB454" s="3038"/>
      <c r="AC454" s="3038"/>
      <c r="AD454" s="3038"/>
      <c r="AE454" s="3038"/>
    </row>
    <row r="455" spans="1:31" s="3039" customFormat="1" ht="15">
      <c r="A455" s="3040">
        <v>45668.567378981483</v>
      </c>
      <c r="B455" s="3041" t="s">
        <v>37674</v>
      </c>
      <c r="C455" s="3041">
        <v>3362194</v>
      </c>
      <c r="D455" s="3041" t="s">
        <v>35541</v>
      </c>
      <c r="E455" s="3041" t="s">
        <v>37449</v>
      </c>
      <c r="F455" s="3041" t="s">
        <v>35542</v>
      </c>
      <c r="G455" s="3041" t="s">
        <v>38811</v>
      </c>
      <c r="H455" s="3042">
        <v>33619</v>
      </c>
      <c r="I455" s="3044" t="s">
        <v>35544</v>
      </c>
      <c r="J455" s="3041" t="s">
        <v>37375</v>
      </c>
      <c r="K455" s="3041" t="s">
        <v>38812</v>
      </c>
      <c r="L455" s="3045" t="s">
        <v>38813</v>
      </c>
      <c r="M455" s="3041" t="s">
        <v>37451</v>
      </c>
      <c r="N455" s="3041" t="s">
        <v>37477</v>
      </c>
      <c r="O455" s="3041" t="s">
        <v>37522</v>
      </c>
      <c r="P455" s="3041" t="s">
        <v>37454</v>
      </c>
      <c r="Q455" s="3041" t="s">
        <v>37462</v>
      </c>
      <c r="R455" s="3041" t="s">
        <v>37456</v>
      </c>
      <c r="S455" s="3041"/>
      <c r="T455" s="3041" t="s">
        <v>37457</v>
      </c>
      <c r="U455" s="3041" t="s">
        <v>37677</v>
      </c>
      <c r="V455" s="3041" t="s">
        <v>38814</v>
      </c>
      <c r="W455" s="3041" t="s">
        <v>37458</v>
      </c>
      <c r="X455" s="3041" t="s">
        <v>37586</v>
      </c>
      <c r="Y455" s="3043" t="s">
        <v>37459</v>
      </c>
      <c r="Z455" s="3038"/>
      <c r="AA455" s="3038"/>
      <c r="AB455" s="3038"/>
      <c r="AC455" s="3038"/>
      <c r="AD455" s="3038"/>
      <c r="AE455" s="3038"/>
    </row>
    <row r="456" spans="1:31" s="3039" customFormat="1" ht="15">
      <c r="A456" s="3033">
        <v>45668.610785324076</v>
      </c>
      <c r="B456" s="3034" t="s">
        <v>36053</v>
      </c>
      <c r="C456" s="3034">
        <v>1175861</v>
      </c>
      <c r="D456" s="3034" t="s">
        <v>36053</v>
      </c>
      <c r="E456" s="3034" t="s">
        <v>37467</v>
      </c>
      <c r="F456" s="3034" t="s">
        <v>35994</v>
      </c>
      <c r="G456" s="3034" t="s">
        <v>36054</v>
      </c>
      <c r="H456" s="3036">
        <v>28953</v>
      </c>
      <c r="I456" s="3035" t="s">
        <v>36055</v>
      </c>
      <c r="J456" s="3034" t="s">
        <v>37375</v>
      </c>
      <c r="K456" s="3034" t="s">
        <v>38815</v>
      </c>
      <c r="L456" s="3046" t="s">
        <v>38816</v>
      </c>
      <c r="M456" s="3034" t="s">
        <v>37451</v>
      </c>
      <c r="N456" s="3034" t="s">
        <v>37477</v>
      </c>
      <c r="O456" s="3034" t="s">
        <v>37498</v>
      </c>
      <c r="P456" s="3034" t="s">
        <v>37454</v>
      </c>
      <c r="Q456" s="3034" t="s">
        <v>37455</v>
      </c>
      <c r="R456" s="3034" t="s">
        <v>37456</v>
      </c>
      <c r="S456" s="3034"/>
      <c r="T456" s="3034" t="s">
        <v>37457</v>
      </c>
      <c r="U456" s="3034" t="s">
        <v>37677</v>
      </c>
      <c r="V456" s="3034" t="s">
        <v>37677</v>
      </c>
      <c r="W456" s="3034" t="s">
        <v>37458</v>
      </c>
      <c r="X456" s="3034" t="s">
        <v>37458</v>
      </c>
      <c r="Y456" s="3037" t="s">
        <v>37459</v>
      </c>
      <c r="Z456" s="3038"/>
      <c r="AA456" s="3038"/>
      <c r="AB456" s="3038"/>
      <c r="AC456" s="3038"/>
      <c r="AD456" s="3038"/>
      <c r="AE456" s="3038"/>
    </row>
    <row r="457" spans="1:31" s="3039" customFormat="1" ht="15">
      <c r="A457" s="3040">
        <v>45668.622089097218</v>
      </c>
      <c r="B457" s="3041" t="s">
        <v>37648</v>
      </c>
      <c r="C457" s="3041">
        <v>3781921</v>
      </c>
      <c r="D457" s="3041" t="s">
        <v>36343</v>
      </c>
      <c r="E457" s="3041" t="s">
        <v>37467</v>
      </c>
      <c r="F457" s="3041" t="s">
        <v>36344</v>
      </c>
      <c r="G457" s="3041" t="s">
        <v>36345</v>
      </c>
      <c r="H457" s="3042">
        <v>34885</v>
      </c>
      <c r="I457" s="3044" t="s">
        <v>36346</v>
      </c>
      <c r="J457" s="3041" t="s">
        <v>37375</v>
      </c>
      <c r="K457" s="3041" t="s">
        <v>38817</v>
      </c>
      <c r="L457" s="3045" t="s">
        <v>38818</v>
      </c>
      <c r="M457" s="3041" t="s">
        <v>37527</v>
      </c>
      <c r="N457" s="3041" t="s">
        <v>37477</v>
      </c>
      <c r="O457" s="3041" t="s">
        <v>37511</v>
      </c>
      <c r="P457" s="3041" t="s">
        <v>37454</v>
      </c>
      <c r="Q457" s="3041" t="s">
        <v>37462</v>
      </c>
      <c r="R457" s="3041" t="s">
        <v>37456</v>
      </c>
      <c r="S457" s="3041"/>
      <c r="T457" s="3041" t="s">
        <v>37463</v>
      </c>
      <c r="U457" s="3041" t="s">
        <v>5279</v>
      </c>
      <c r="V457" s="3041" t="s">
        <v>38819</v>
      </c>
      <c r="W457" s="3041" t="s">
        <v>37458</v>
      </c>
      <c r="X457" s="3041" t="s">
        <v>37458</v>
      </c>
      <c r="Y457" s="3043" t="s">
        <v>37459</v>
      </c>
      <c r="Z457" s="3038"/>
      <c r="AA457" s="3038"/>
      <c r="AB457" s="3038"/>
      <c r="AC457" s="3038"/>
      <c r="AD457" s="3038"/>
      <c r="AE457" s="3038"/>
    </row>
    <row r="458" spans="1:31" s="3039" customFormat="1" ht="15">
      <c r="A458" s="3033">
        <v>45668.654372199075</v>
      </c>
      <c r="B458" s="3034" t="s">
        <v>37575</v>
      </c>
      <c r="C458" s="3034">
        <v>6146622</v>
      </c>
      <c r="D458" s="3034" t="s">
        <v>35396</v>
      </c>
      <c r="E458" s="3034" t="s">
        <v>37449</v>
      </c>
      <c r="F458" s="3034" t="s">
        <v>35397</v>
      </c>
      <c r="G458" s="3034" t="s">
        <v>35398</v>
      </c>
      <c r="H458" s="3036">
        <v>33223</v>
      </c>
      <c r="I458" s="3035" t="s">
        <v>35399</v>
      </c>
      <c r="J458" s="3034" t="s">
        <v>37375</v>
      </c>
      <c r="K458" s="3034" t="s">
        <v>35396</v>
      </c>
      <c r="L458" s="3046" t="s">
        <v>38820</v>
      </c>
      <c r="M458" s="3034" t="s">
        <v>37451</v>
      </c>
      <c r="N458" s="3034" t="s">
        <v>37477</v>
      </c>
      <c r="O458" s="3034" t="s">
        <v>37511</v>
      </c>
      <c r="P458" s="3034" t="s">
        <v>37454</v>
      </c>
      <c r="Q458" s="3034" t="s">
        <v>37462</v>
      </c>
      <c r="R458" s="3034" t="s">
        <v>37456</v>
      </c>
      <c r="S458" s="3034"/>
      <c r="T458" s="3034" t="s">
        <v>37463</v>
      </c>
      <c r="U458" s="3034" t="s">
        <v>5279</v>
      </c>
      <c r="V458" s="3034" t="s">
        <v>37629</v>
      </c>
      <c r="W458" s="3034" t="s">
        <v>37458</v>
      </c>
      <c r="X458" s="3034" t="s">
        <v>37458</v>
      </c>
      <c r="Y458" s="3037" t="s">
        <v>37459</v>
      </c>
      <c r="Z458" s="3038"/>
      <c r="AA458" s="3038"/>
      <c r="AB458" s="3038"/>
      <c r="AC458" s="3038"/>
      <c r="AD458" s="3038"/>
      <c r="AE458" s="3038"/>
    </row>
    <row r="459" spans="1:31" s="3039" customFormat="1" ht="15">
      <c r="A459" s="3040">
        <v>45668.66228827546</v>
      </c>
      <c r="B459" s="3041" t="s">
        <v>443</v>
      </c>
      <c r="C459" s="3041">
        <v>4054359</v>
      </c>
      <c r="D459" s="3041" t="s">
        <v>443</v>
      </c>
      <c r="E459" s="3041" t="s">
        <v>37474</v>
      </c>
      <c r="F459" s="3041" t="s">
        <v>36062</v>
      </c>
      <c r="G459" s="3041" t="s">
        <v>35598</v>
      </c>
      <c r="H459" s="3042">
        <v>45668</v>
      </c>
      <c r="I459" s="3044" t="s">
        <v>1344</v>
      </c>
      <c r="J459" s="3041" t="s">
        <v>37368</v>
      </c>
      <c r="K459" s="3041" t="s">
        <v>38821</v>
      </c>
      <c r="L459" s="3045" t="s">
        <v>38822</v>
      </c>
      <c r="M459" s="3041" t="s">
        <v>37451</v>
      </c>
      <c r="N459" s="3041" t="s">
        <v>37477</v>
      </c>
      <c r="O459" s="3041" t="s">
        <v>37671</v>
      </c>
      <c r="P459" s="3041" t="s">
        <v>37454</v>
      </c>
      <c r="Q459" s="3041" t="s">
        <v>37455</v>
      </c>
      <c r="R459" s="3041" t="s">
        <v>37456</v>
      </c>
      <c r="S459" s="3041"/>
      <c r="T459" s="3041" t="s">
        <v>37463</v>
      </c>
      <c r="U459" s="3041" t="s">
        <v>5279</v>
      </c>
      <c r="V459" s="3041" t="s">
        <v>37539</v>
      </c>
      <c r="W459" s="3041" t="s">
        <v>37458</v>
      </c>
      <c r="X459" s="3041" t="s">
        <v>37458</v>
      </c>
      <c r="Y459" s="3043" t="s">
        <v>37459</v>
      </c>
      <c r="Z459" s="3038"/>
      <c r="AA459" s="3038"/>
      <c r="AB459" s="3038"/>
      <c r="AC459" s="3038"/>
      <c r="AD459" s="3038"/>
      <c r="AE459" s="3038"/>
    </row>
    <row r="460" spans="1:31" s="3039" customFormat="1" ht="15">
      <c r="A460" s="3033">
        <v>45668.886592835654</v>
      </c>
      <c r="B460" s="3034" t="s">
        <v>36063</v>
      </c>
      <c r="C460" s="3034">
        <v>1570241</v>
      </c>
      <c r="D460" s="3034" t="s">
        <v>36063</v>
      </c>
      <c r="E460" s="3034" t="s">
        <v>37467</v>
      </c>
      <c r="F460" s="3034" t="s">
        <v>36064</v>
      </c>
      <c r="G460" s="3034" t="s">
        <v>36065</v>
      </c>
      <c r="H460" s="3036">
        <v>30092</v>
      </c>
      <c r="I460" s="3035" t="s">
        <v>36066</v>
      </c>
      <c r="J460" s="3034" t="s">
        <v>37375</v>
      </c>
      <c r="K460" s="3034" t="s">
        <v>37656</v>
      </c>
      <c r="L460" s="3046" t="s">
        <v>38823</v>
      </c>
      <c r="M460" s="3034" t="s">
        <v>37451</v>
      </c>
      <c r="N460" s="3034" t="s">
        <v>37477</v>
      </c>
      <c r="O460" s="3034" t="s">
        <v>37511</v>
      </c>
      <c r="P460" s="3034" t="s">
        <v>37454</v>
      </c>
      <c r="Q460" s="3034" t="s">
        <v>37455</v>
      </c>
      <c r="R460" s="3034" t="s">
        <v>37456</v>
      </c>
      <c r="S460" s="3034"/>
      <c r="T460" s="3034" t="s">
        <v>37463</v>
      </c>
      <c r="U460" s="3034" t="s">
        <v>37496</v>
      </c>
      <c r="V460" s="3034" t="s">
        <v>37658</v>
      </c>
      <c r="W460" s="3034" t="s">
        <v>37458</v>
      </c>
      <c r="X460" s="3034" t="s">
        <v>37458</v>
      </c>
      <c r="Y460" s="3037" t="s">
        <v>37459</v>
      </c>
      <c r="Z460" s="3038"/>
      <c r="AA460" s="3038"/>
      <c r="AB460" s="3038"/>
      <c r="AC460" s="3038"/>
      <c r="AD460" s="3038"/>
      <c r="AE460" s="3038"/>
    </row>
    <row r="461" spans="1:31" s="3039" customFormat="1" ht="15">
      <c r="A461" s="3040">
        <v>45669.012613344908</v>
      </c>
      <c r="B461" s="3041" t="s">
        <v>35484</v>
      </c>
      <c r="C461" s="3044" t="s">
        <v>35356</v>
      </c>
      <c r="D461" s="3041" t="s">
        <v>35484</v>
      </c>
      <c r="E461" s="3041" t="s">
        <v>37467</v>
      </c>
      <c r="F461" s="3041" t="s">
        <v>35485</v>
      </c>
      <c r="G461" s="3041" t="s">
        <v>35486</v>
      </c>
      <c r="H461" s="3042">
        <v>31626</v>
      </c>
      <c r="I461" s="3044" t="s">
        <v>35487</v>
      </c>
      <c r="J461" s="3041" t="s">
        <v>37375</v>
      </c>
      <c r="K461" s="3041" t="s">
        <v>38824</v>
      </c>
      <c r="L461" s="3045" t="s">
        <v>38825</v>
      </c>
      <c r="M461" s="3041" t="s">
        <v>37451</v>
      </c>
      <c r="N461" s="3041" t="s">
        <v>37452</v>
      </c>
      <c r="O461" s="3041" t="s">
        <v>37511</v>
      </c>
      <c r="P461" s="3041" t="s">
        <v>37454</v>
      </c>
      <c r="Q461" s="3041" t="s">
        <v>37462</v>
      </c>
      <c r="R461" s="3041" t="s">
        <v>37456</v>
      </c>
      <c r="S461" s="3041"/>
      <c r="T461" s="3041" t="s">
        <v>37463</v>
      </c>
      <c r="U461" s="3041" t="s">
        <v>37464</v>
      </c>
      <c r="V461" s="3041" t="s">
        <v>38826</v>
      </c>
      <c r="W461" s="3041" t="s">
        <v>37458</v>
      </c>
      <c r="X461" s="3041" t="s">
        <v>37458</v>
      </c>
      <c r="Y461" s="3043" t="s">
        <v>37459</v>
      </c>
      <c r="Z461" s="3038"/>
      <c r="AA461" s="3038"/>
      <c r="AB461" s="3038"/>
      <c r="AC461" s="3038"/>
      <c r="AD461" s="3038"/>
      <c r="AE461" s="3038"/>
    </row>
    <row r="462" spans="1:31" s="3039" customFormat="1" ht="15">
      <c r="A462" s="3033">
        <v>45669.351438831014</v>
      </c>
      <c r="B462" s="3034" t="s">
        <v>35567</v>
      </c>
      <c r="C462" s="3034">
        <v>4757719</v>
      </c>
      <c r="D462" s="3034" t="s">
        <v>35567</v>
      </c>
      <c r="E462" s="3034" t="s">
        <v>37474</v>
      </c>
      <c r="F462" s="3034" t="s">
        <v>35568</v>
      </c>
      <c r="G462" s="3034" t="s">
        <v>35569</v>
      </c>
      <c r="H462" s="3036">
        <v>34927</v>
      </c>
      <c r="I462" s="3034" t="s">
        <v>35570</v>
      </c>
      <c r="J462" s="3034" t="s">
        <v>37368</v>
      </c>
      <c r="K462" s="3034" t="s">
        <v>38827</v>
      </c>
      <c r="L462" s="3046" t="s">
        <v>38828</v>
      </c>
      <c r="M462" s="3034" t="s">
        <v>37527</v>
      </c>
      <c r="N462" s="3034" t="s">
        <v>37477</v>
      </c>
      <c r="O462" s="3034" t="s">
        <v>37514</v>
      </c>
      <c r="P462" s="3034" t="s">
        <v>37454</v>
      </c>
      <c r="Q462" s="3034" t="s">
        <v>37462</v>
      </c>
      <c r="R462" s="3034" t="s">
        <v>37456</v>
      </c>
      <c r="S462" s="3034"/>
      <c r="T462" s="3034" t="s">
        <v>37463</v>
      </c>
      <c r="U462" s="3034" t="s">
        <v>37464</v>
      </c>
      <c r="V462" s="3034" t="s">
        <v>38829</v>
      </c>
      <c r="W462" s="3034" t="s">
        <v>37458</v>
      </c>
      <c r="X462" s="3034" t="s">
        <v>37458</v>
      </c>
      <c r="Y462" s="3037" t="s">
        <v>37459</v>
      </c>
      <c r="Z462" s="3038"/>
      <c r="AA462" s="3038"/>
      <c r="AB462" s="3038"/>
      <c r="AC462" s="3038"/>
      <c r="AD462" s="3038"/>
      <c r="AE462" s="3038"/>
    </row>
    <row r="463" spans="1:31" s="3039" customFormat="1" ht="15">
      <c r="A463" s="3040">
        <v>45669.463354942127</v>
      </c>
      <c r="B463" s="3041" t="s">
        <v>35576</v>
      </c>
      <c r="C463" s="3041">
        <v>5459427</v>
      </c>
      <c r="D463" s="3041" t="s">
        <v>35576</v>
      </c>
      <c r="E463" s="3041" t="s">
        <v>37449</v>
      </c>
      <c r="F463" s="3041" t="s">
        <v>35577</v>
      </c>
      <c r="G463" s="3041" t="s">
        <v>35578</v>
      </c>
      <c r="H463" s="3042">
        <v>37647</v>
      </c>
      <c r="I463" s="3044" t="s">
        <v>35579</v>
      </c>
      <c r="J463" s="3041" t="s">
        <v>37375</v>
      </c>
      <c r="K463" s="3041" t="s">
        <v>38830</v>
      </c>
      <c r="L463" s="3045" t="s">
        <v>38831</v>
      </c>
      <c r="M463" s="3041" t="s">
        <v>37527</v>
      </c>
      <c r="N463" s="3041" t="s">
        <v>37477</v>
      </c>
      <c r="O463" s="3041" t="s">
        <v>37492</v>
      </c>
      <c r="P463" s="3041" t="s">
        <v>37454</v>
      </c>
      <c r="Q463" s="3041" t="s">
        <v>37462</v>
      </c>
      <c r="R463" s="3041" t="s">
        <v>37456</v>
      </c>
      <c r="S463" s="3041"/>
      <c r="T463" s="3041" t="s">
        <v>37457</v>
      </c>
      <c r="U463" s="3041" t="s">
        <v>37496</v>
      </c>
      <c r="V463" s="3041" t="s">
        <v>38832</v>
      </c>
      <c r="W463" s="3041" t="s">
        <v>37458</v>
      </c>
      <c r="X463" s="3041" t="s">
        <v>37458</v>
      </c>
      <c r="Y463" s="3043" t="s">
        <v>37459</v>
      </c>
      <c r="Z463" s="3038"/>
      <c r="AA463" s="3038"/>
      <c r="AB463" s="3038"/>
      <c r="AC463" s="3038"/>
      <c r="AD463" s="3038"/>
      <c r="AE463" s="3038"/>
    </row>
    <row r="464" spans="1:31" s="3039" customFormat="1" ht="15">
      <c r="A464" s="3033">
        <v>45669.576328553245</v>
      </c>
      <c r="B464" s="3034" t="s">
        <v>38833</v>
      </c>
      <c r="C464" s="3034">
        <v>6280490</v>
      </c>
      <c r="D464" s="3034" t="s">
        <v>36079</v>
      </c>
      <c r="E464" s="3034" t="s">
        <v>37474</v>
      </c>
      <c r="F464" s="3034" t="s">
        <v>36080</v>
      </c>
      <c r="G464" s="3034" t="s">
        <v>36081</v>
      </c>
      <c r="H464" s="3036">
        <v>37877</v>
      </c>
      <c r="I464" s="3035" t="s">
        <v>36082</v>
      </c>
      <c r="J464" s="3034" t="s">
        <v>37368</v>
      </c>
      <c r="K464" s="3034" t="s">
        <v>38834</v>
      </c>
      <c r="L464" s="3046" t="s">
        <v>38835</v>
      </c>
      <c r="M464" s="3034" t="s">
        <v>37527</v>
      </c>
      <c r="N464" s="3034" t="s">
        <v>37452</v>
      </c>
      <c r="O464" s="3034" t="s">
        <v>37498</v>
      </c>
      <c r="P464" s="3034" t="s">
        <v>37454</v>
      </c>
      <c r="Q464" s="3034" t="s">
        <v>37455</v>
      </c>
      <c r="R464" s="3034" t="s">
        <v>37456</v>
      </c>
      <c r="S464" s="3034"/>
      <c r="T464" s="3034" t="s">
        <v>37479</v>
      </c>
      <c r="U464" s="3034" t="s">
        <v>37496</v>
      </c>
      <c r="V464" s="3034" t="s">
        <v>38836</v>
      </c>
      <c r="W464" s="3034" t="s">
        <v>37458</v>
      </c>
      <c r="X464" s="3034" t="s">
        <v>37458</v>
      </c>
      <c r="Y464" s="3037" t="s">
        <v>37459</v>
      </c>
      <c r="Z464" s="3038"/>
      <c r="AA464" s="3038"/>
      <c r="AB464" s="3038"/>
      <c r="AC464" s="3038"/>
      <c r="AD464" s="3038"/>
      <c r="AE464" s="3038"/>
    </row>
    <row r="465" spans="1:31" s="3039" customFormat="1" ht="15">
      <c r="A465" s="3040">
        <v>45669.618071122684</v>
      </c>
      <c r="B465" s="3041" t="s">
        <v>38837</v>
      </c>
      <c r="C465" s="3041">
        <v>4054359</v>
      </c>
      <c r="D465" s="3041" t="s">
        <v>443</v>
      </c>
      <c r="E465" s="3041" t="s">
        <v>37474</v>
      </c>
      <c r="F465" s="3041" t="s">
        <v>36829</v>
      </c>
      <c r="G465" s="3041" t="s">
        <v>36241</v>
      </c>
      <c r="H465" s="3042">
        <v>33937</v>
      </c>
      <c r="I465" s="3044" t="s">
        <v>1344</v>
      </c>
      <c r="J465" s="3041" t="s">
        <v>37368</v>
      </c>
      <c r="K465" s="3041" t="s">
        <v>38838</v>
      </c>
      <c r="L465" s="3045" t="s">
        <v>38839</v>
      </c>
      <c r="M465" s="3041" t="s">
        <v>37451</v>
      </c>
      <c r="N465" s="3041" t="s">
        <v>37477</v>
      </c>
      <c r="O465" s="3041" t="s">
        <v>37671</v>
      </c>
      <c r="P465" s="3041" t="s">
        <v>37454</v>
      </c>
      <c r="Q465" s="3041" t="s">
        <v>37455</v>
      </c>
      <c r="R465" s="3041" t="s">
        <v>37456</v>
      </c>
      <c r="S465" s="3041"/>
      <c r="T465" s="3041" t="s">
        <v>37463</v>
      </c>
      <c r="U465" s="3041" t="s">
        <v>5279</v>
      </c>
      <c r="V465" s="3041" t="s">
        <v>38301</v>
      </c>
      <c r="W465" s="3041" t="s">
        <v>37458</v>
      </c>
      <c r="X465" s="3041" t="s">
        <v>37458</v>
      </c>
      <c r="Y465" s="3043" t="s">
        <v>37459</v>
      </c>
      <c r="Z465" s="3038"/>
      <c r="AA465" s="3038"/>
      <c r="AB465" s="3038"/>
      <c r="AC465" s="3038"/>
      <c r="AD465" s="3038"/>
      <c r="AE465" s="3038"/>
    </row>
    <row r="466" spans="1:31" s="3039" customFormat="1" ht="15">
      <c r="A466" s="3033">
        <v>45669.667464016209</v>
      </c>
      <c r="B466" s="3034" t="s">
        <v>36071</v>
      </c>
      <c r="C466" s="3034">
        <v>5116901</v>
      </c>
      <c r="D466" s="3034" t="s">
        <v>36071</v>
      </c>
      <c r="E466" s="3034" t="s">
        <v>37449</v>
      </c>
      <c r="F466" s="3034" t="s">
        <v>36072</v>
      </c>
      <c r="G466" s="3034" t="s">
        <v>36073</v>
      </c>
      <c r="H466" s="3036">
        <v>38055</v>
      </c>
      <c r="I466" s="3034" t="s">
        <v>36074</v>
      </c>
      <c r="J466" s="3034" t="s">
        <v>37375</v>
      </c>
      <c r="K466" s="3034" t="s">
        <v>38840</v>
      </c>
      <c r="L466" s="3046" t="s">
        <v>38841</v>
      </c>
      <c r="M466" s="3034" t="s">
        <v>37552</v>
      </c>
      <c r="N466" s="3034" t="s">
        <v>37452</v>
      </c>
      <c r="O466" s="3034" t="s">
        <v>37498</v>
      </c>
      <c r="P466" s="3034" t="s">
        <v>37454</v>
      </c>
      <c r="Q466" s="3034" t="s">
        <v>37455</v>
      </c>
      <c r="R466" s="3034" t="s">
        <v>37456</v>
      </c>
      <c r="S466" s="3034"/>
      <c r="T466" s="3034" t="s">
        <v>37479</v>
      </c>
      <c r="U466" s="3034" t="s">
        <v>37677</v>
      </c>
      <c r="V466" s="3034" t="s">
        <v>38842</v>
      </c>
      <c r="W466" s="3034" t="s">
        <v>37458</v>
      </c>
      <c r="X466" s="3034" t="s">
        <v>37458</v>
      </c>
      <c r="Y466" s="3037" t="s">
        <v>37459</v>
      </c>
      <c r="Z466" s="3038"/>
      <c r="AA466" s="3038"/>
      <c r="AB466" s="3038"/>
      <c r="AC466" s="3038"/>
      <c r="AD466" s="3038"/>
      <c r="AE466" s="3038"/>
    </row>
    <row r="467" spans="1:31" s="3039" customFormat="1" ht="15">
      <c r="A467" s="3040">
        <v>45670.040814201391</v>
      </c>
      <c r="B467" s="3041" t="s">
        <v>35572</v>
      </c>
      <c r="C467" s="3041">
        <v>5489648</v>
      </c>
      <c r="D467" s="3041" t="s">
        <v>35572</v>
      </c>
      <c r="E467" s="3041" t="s">
        <v>37449</v>
      </c>
      <c r="F467" s="3041" t="s">
        <v>35573</v>
      </c>
      <c r="G467" s="3041" t="s">
        <v>35573</v>
      </c>
      <c r="H467" s="3042">
        <v>37630</v>
      </c>
      <c r="I467" s="3044" t="s">
        <v>35575</v>
      </c>
      <c r="J467" s="3041" t="s">
        <v>37375</v>
      </c>
      <c r="K467" s="3041" t="s">
        <v>38843</v>
      </c>
      <c r="L467" s="3045" t="s">
        <v>38844</v>
      </c>
      <c r="M467" s="3041" t="s">
        <v>37552</v>
      </c>
      <c r="N467" s="3041" t="s">
        <v>37477</v>
      </c>
      <c r="O467" s="3041" t="s">
        <v>37461</v>
      </c>
      <c r="P467" s="3041" t="s">
        <v>37454</v>
      </c>
      <c r="Q467" s="3041" t="s">
        <v>37462</v>
      </c>
      <c r="R467" s="3041" t="s">
        <v>37456</v>
      </c>
      <c r="S467" s="3041"/>
      <c r="T467" s="3041" t="s">
        <v>37479</v>
      </c>
      <c r="U467" s="3041" t="s">
        <v>37496</v>
      </c>
      <c r="V467" s="3041" t="s">
        <v>37463</v>
      </c>
      <c r="W467" s="3041" t="s">
        <v>37458</v>
      </c>
      <c r="X467" s="3041" t="s">
        <v>37458</v>
      </c>
      <c r="Y467" s="3043" t="s">
        <v>37459</v>
      </c>
      <c r="Z467" s="3038"/>
      <c r="AA467" s="3038"/>
      <c r="AB467" s="3038"/>
      <c r="AC467" s="3038"/>
      <c r="AD467" s="3038"/>
      <c r="AE467" s="3038"/>
    </row>
    <row r="468" spans="1:31" s="3039" customFormat="1" ht="15">
      <c r="A468" s="3033">
        <v>45670.593056238431</v>
      </c>
      <c r="B468" s="3034" t="s">
        <v>36351</v>
      </c>
      <c r="C468" s="3034">
        <v>5608592</v>
      </c>
      <c r="D468" s="3034" t="s">
        <v>36351</v>
      </c>
      <c r="E468" s="3034" t="s">
        <v>37449</v>
      </c>
      <c r="F468" s="3034" t="s">
        <v>36352</v>
      </c>
      <c r="G468" s="3034" t="s">
        <v>36353</v>
      </c>
      <c r="H468" s="3036">
        <v>34404</v>
      </c>
      <c r="I468" s="3035" t="s">
        <v>36354</v>
      </c>
      <c r="J468" s="3034" t="s">
        <v>37375</v>
      </c>
      <c r="K468" s="3034" t="s">
        <v>38845</v>
      </c>
      <c r="L468" s="3046" t="s">
        <v>38846</v>
      </c>
      <c r="M468" s="3034" t="s">
        <v>37451</v>
      </c>
      <c r="N468" s="3034" t="s">
        <v>37452</v>
      </c>
      <c r="O468" s="3034" t="s">
        <v>37776</v>
      </c>
      <c r="P468" s="3034" t="s">
        <v>37454</v>
      </c>
      <c r="Q468" s="3034" t="s">
        <v>37462</v>
      </c>
      <c r="R468" s="3034" t="s">
        <v>37456</v>
      </c>
      <c r="S468" s="3034"/>
      <c r="T468" s="3034" t="s">
        <v>37479</v>
      </c>
      <c r="U468" s="3034" t="s">
        <v>37464</v>
      </c>
      <c r="V468" s="3034" t="s">
        <v>37692</v>
      </c>
      <c r="W468" s="3034" t="s">
        <v>37458</v>
      </c>
      <c r="X468" s="3034" t="s">
        <v>37458</v>
      </c>
      <c r="Y468" s="3037" t="s">
        <v>37459</v>
      </c>
      <c r="Z468" s="3038"/>
      <c r="AA468" s="3038"/>
      <c r="AB468" s="3038"/>
      <c r="AC468" s="3038"/>
      <c r="AD468" s="3038"/>
      <c r="AE468" s="3038"/>
    </row>
    <row r="469" spans="1:31" s="3039" customFormat="1" ht="15">
      <c r="A469" s="3040">
        <v>45670.608256261577</v>
      </c>
      <c r="B469" s="3041" t="s">
        <v>36311</v>
      </c>
      <c r="C469" s="3041">
        <v>4451321</v>
      </c>
      <c r="D469" s="3041" t="s">
        <v>36311</v>
      </c>
      <c r="E469" s="3041" t="s">
        <v>37449</v>
      </c>
      <c r="F469" s="3041" t="s">
        <v>36312</v>
      </c>
      <c r="G469" s="3041" t="s">
        <v>36313</v>
      </c>
      <c r="H469" s="3042">
        <v>32890</v>
      </c>
      <c r="I469" s="3044" t="s">
        <v>36314</v>
      </c>
      <c r="J469" s="3041" t="s">
        <v>37375</v>
      </c>
      <c r="K469" s="3041" t="s">
        <v>37509</v>
      </c>
      <c r="L469" s="3045" t="s">
        <v>38847</v>
      </c>
      <c r="M469" s="3041" t="s">
        <v>37451</v>
      </c>
      <c r="N469" s="3041" t="s">
        <v>37477</v>
      </c>
      <c r="O469" s="3041" t="s">
        <v>38848</v>
      </c>
      <c r="P469" s="3041" t="s">
        <v>37454</v>
      </c>
      <c r="Q469" s="3041" t="s">
        <v>37455</v>
      </c>
      <c r="R469" s="3041" t="s">
        <v>37456</v>
      </c>
      <c r="S469" s="3041"/>
      <c r="T469" s="3041" t="s">
        <v>37463</v>
      </c>
      <c r="U469" s="3041" t="s">
        <v>37496</v>
      </c>
      <c r="V469" s="3041" t="s">
        <v>2320</v>
      </c>
      <c r="W469" s="3041" t="s">
        <v>37458</v>
      </c>
      <c r="X469" s="3041" t="s">
        <v>37458</v>
      </c>
      <c r="Y469" s="3043" t="s">
        <v>37459</v>
      </c>
      <c r="Z469" s="3038"/>
      <c r="AA469" s="3038"/>
      <c r="AB469" s="3038"/>
      <c r="AC469" s="3038"/>
      <c r="AD469" s="3038"/>
      <c r="AE469" s="3038"/>
    </row>
    <row r="470" spans="1:31" s="3039" customFormat="1" ht="15">
      <c r="A470" s="3033">
        <v>45670.610843113427</v>
      </c>
      <c r="B470" s="3034" t="s">
        <v>36067</v>
      </c>
      <c r="C470" s="3034">
        <v>5066276</v>
      </c>
      <c r="D470" s="3034" t="s">
        <v>36067</v>
      </c>
      <c r="E470" s="3034" t="s">
        <v>37467</v>
      </c>
      <c r="F470" s="3034" t="s">
        <v>36068</v>
      </c>
      <c r="G470" s="3034" t="s">
        <v>36069</v>
      </c>
      <c r="H470" s="3036">
        <v>32997</v>
      </c>
      <c r="I470" s="3035" t="s">
        <v>36070</v>
      </c>
      <c r="J470" s="3034" t="s">
        <v>37375</v>
      </c>
      <c r="K470" s="3034" t="s">
        <v>38849</v>
      </c>
      <c r="L470" s="3046" t="s">
        <v>38850</v>
      </c>
      <c r="M470" s="3034" t="s">
        <v>37451</v>
      </c>
      <c r="N470" s="3034" t="s">
        <v>37477</v>
      </c>
      <c r="O470" s="3034" t="s">
        <v>38848</v>
      </c>
      <c r="P470" s="3034" t="s">
        <v>37454</v>
      </c>
      <c r="Q470" s="3034" t="s">
        <v>37455</v>
      </c>
      <c r="R470" s="3034" t="s">
        <v>37456</v>
      </c>
      <c r="S470" s="3034"/>
      <c r="T470" s="3034" t="s">
        <v>37463</v>
      </c>
      <c r="U470" s="3034" t="s">
        <v>37496</v>
      </c>
      <c r="V470" s="3034" t="s">
        <v>37463</v>
      </c>
      <c r="W470" s="3034" t="s">
        <v>37458</v>
      </c>
      <c r="X470" s="3034" t="s">
        <v>37458</v>
      </c>
      <c r="Y470" s="3037" t="s">
        <v>37459</v>
      </c>
      <c r="Z470" s="3038"/>
      <c r="AA470" s="3038"/>
      <c r="AB470" s="3038"/>
      <c r="AC470" s="3038"/>
      <c r="AD470" s="3038"/>
      <c r="AE470" s="3038"/>
    </row>
    <row r="471" spans="1:31" s="3039" customFormat="1" ht="15">
      <c r="A471" s="3040">
        <v>45670.611245613429</v>
      </c>
      <c r="B471" s="3041" t="s">
        <v>35496</v>
      </c>
      <c r="C471" s="3041">
        <v>4986222</v>
      </c>
      <c r="D471" s="3041" t="s">
        <v>35496</v>
      </c>
      <c r="E471" s="3041" t="s">
        <v>37474</v>
      </c>
      <c r="F471" s="3041" t="s">
        <v>35497</v>
      </c>
      <c r="G471" s="3041" t="s">
        <v>35498</v>
      </c>
      <c r="H471" s="3042">
        <v>37147</v>
      </c>
      <c r="I471" s="3041">
        <v>3175400581</v>
      </c>
      <c r="J471" s="3041" t="s">
        <v>37368</v>
      </c>
      <c r="K471" s="3041" t="s">
        <v>38851</v>
      </c>
      <c r="L471" s="3045" t="s">
        <v>38852</v>
      </c>
      <c r="M471" s="3041" t="s">
        <v>37451</v>
      </c>
      <c r="N471" s="3041" t="s">
        <v>37477</v>
      </c>
      <c r="O471" s="3041" t="s">
        <v>38848</v>
      </c>
      <c r="P471" s="3041" t="s">
        <v>37454</v>
      </c>
      <c r="Q471" s="3041" t="s">
        <v>37462</v>
      </c>
      <c r="R471" s="3041" t="s">
        <v>37456</v>
      </c>
      <c r="S471" s="3041"/>
      <c r="T471" s="3041" t="s">
        <v>37479</v>
      </c>
      <c r="U471" s="3041" t="s">
        <v>37464</v>
      </c>
      <c r="V471" s="3041" t="s">
        <v>38853</v>
      </c>
      <c r="W471" s="3041" t="s">
        <v>37458</v>
      </c>
      <c r="X471" s="3041" t="s">
        <v>37458</v>
      </c>
      <c r="Y471" s="3043" t="s">
        <v>37459</v>
      </c>
      <c r="Z471" s="3038"/>
      <c r="AA471" s="3038"/>
      <c r="AB471" s="3038"/>
      <c r="AC471" s="3038"/>
      <c r="AD471" s="3038"/>
      <c r="AE471" s="3038"/>
    </row>
    <row r="472" spans="1:31" s="3039" customFormat="1" ht="15">
      <c r="A472" s="3033">
        <v>45670.644275601851</v>
      </c>
      <c r="B472" s="3034" t="s">
        <v>35592</v>
      </c>
      <c r="C472" s="3034">
        <v>5064623</v>
      </c>
      <c r="D472" s="3034" t="s">
        <v>35592</v>
      </c>
      <c r="E472" s="3034" t="s">
        <v>37474</v>
      </c>
      <c r="F472" s="3034" t="s">
        <v>35593</v>
      </c>
      <c r="G472" s="3034" t="s">
        <v>35594</v>
      </c>
      <c r="H472" s="3036">
        <v>32485</v>
      </c>
      <c r="I472" s="3035" t="s">
        <v>35595</v>
      </c>
      <c r="J472" s="3034" t="s">
        <v>37368</v>
      </c>
      <c r="K472" s="3034" t="s">
        <v>37686</v>
      </c>
      <c r="L472" s="3046" t="s">
        <v>38854</v>
      </c>
      <c r="M472" s="3034" t="s">
        <v>37451</v>
      </c>
      <c r="N472" s="3034" t="s">
        <v>37452</v>
      </c>
      <c r="O472" s="3034" t="s">
        <v>38848</v>
      </c>
      <c r="P472" s="3034" t="s">
        <v>37454</v>
      </c>
      <c r="Q472" s="3034" t="s">
        <v>37462</v>
      </c>
      <c r="R472" s="3034" t="s">
        <v>37456</v>
      </c>
      <c r="S472" s="3034"/>
      <c r="T472" s="3034" t="s">
        <v>37463</v>
      </c>
      <c r="U472" s="3034" t="s">
        <v>37464</v>
      </c>
      <c r="V472" s="3034" t="s">
        <v>38855</v>
      </c>
      <c r="W472" s="3034" t="s">
        <v>37458</v>
      </c>
      <c r="X472" s="3034" t="s">
        <v>37458</v>
      </c>
      <c r="Y472" s="3037" t="s">
        <v>37459</v>
      </c>
      <c r="Z472" s="3038"/>
      <c r="AA472" s="3038"/>
      <c r="AB472" s="3038"/>
      <c r="AC472" s="3038"/>
      <c r="AD472" s="3038"/>
      <c r="AE472" s="3038"/>
    </row>
    <row r="473" spans="1:31" s="3039" customFormat="1" ht="15">
      <c r="A473" s="3040">
        <v>45670.678747627317</v>
      </c>
      <c r="B473" s="3041" t="s">
        <v>36090</v>
      </c>
      <c r="C473" s="3041">
        <v>6143922</v>
      </c>
      <c r="D473" s="3041" t="s">
        <v>36090</v>
      </c>
      <c r="E473" s="3041" t="s">
        <v>37474</v>
      </c>
      <c r="F473" s="3041" t="s">
        <v>36091</v>
      </c>
      <c r="G473" s="3041" t="s">
        <v>36092</v>
      </c>
      <c r="H473" s="3042">
        <v>34795</v>
      </c>
      <c r="I473" s="3044" t="s">
        <v>36093</v>
      </c>
      <c r="J473" s="3041" t="s">
        <v>37368</v>
      </c>
      <c r="K473" s="3041" t="s">
        <v>38856</v>
      </c>
      <c r="L473" s="3045" t="s">
        <v>38857</v>
      </c>
      <c r="M473" s="3041" t="s">
        <v>37451</v>
      </c>
      <c r="N473" s="3041" t="s">
        <v>37452</v>
      </c>
      <c r="O473" s="3041" t="s">
        <v>37511</v>
      </c>
      <c r="P473" s="3041" t="s">
        <v>37454</v>
      </c>
      <c r="Q473" s="3041" t="s">
        <v>37455</v>
      </c>
      <c r="R473" s="3041" t="s">
        <v>37456</v>
      </c>
      <c r="S473" s="3041"/>
      <c r="T473" s="3041" t="s">
        <v>37463</v>
      </c>
      <c r="U473" s="3041" t="s">
        <v>37677</v>
      </c>
      <c r="V473" s="3041" t="s">
        <v>38858</v>
      </c>
      <c r="W473" s="3041" t="s">
        <v>37879</v>
      </c>
      <c r="X473" s="3041" t="s">
        <v>37458</v>
      </c>
      <c r="Y473" s="3043" t="s">
        <v>37459</v>
      </c>
      <c r="Z473" s="3038"/>
      <c r="AA473" s="3038"/>
      <c r="AB473" s="3038"/>
      <c r="AC473" s="3038"/>
      <c r="AD473" s="3038"/>
      <c r="AE473" s="3038"/>
    </row>
    <row r="474" spans="1:31" s="3039" customFormat="1" ht="15">
      <c r="A474" s="3033">
        <v>45670.758112557873</v>
      </c>
      <c r="B474" s="3034" t="s">
        <v>38859</v>
      </c>
      <c r="C474" s="3034">
        <v>4757719</v>
      </c>
      <c r="D474" s="3034" t="s">
        <v>38860</v>
      </c>
      <c r="E474" s="3034" t="s">
        <v>37474</v>
      </c>
      <c r="F474" s="3034" t="s">
        <v>35568</v>
      </c>
      <c r="G474" s="3034" t="s">
        <v>35569</v>
      </c>
      <c r="H474" s="3036">
        <v>34927</v>
      </c>
      <c r="I474" s="3035" t="s">
        <v>38861</v>
      </c>
      <c r="J474" s="3034" t="s">
        <v>37368</v>
      </c>
      <c r="K474" s="3034" t="s">
        <v>38862</v>
      </c>
      <c r="L474" s="3046" t="s">
        <v>38863</v>
      </c>
      <c r="M474" s="3034" t="s">
        <v>37451</v>
      </c>
      <c r="N474" s="3034" t="s">
        <v>37477</v>
      </c>
      <c r="O474" s="3034" t="s">
        <v>37514</v>
      </c>
      <c r="P474" s="3034" t="s">
        <v>37454</v>
      </c>
      <c r="Q474" s="3034" t="s">
        <v>37462</v>
      </c>
      <c r="R474" s="3034" t="s">
        <v>37456</v>
      </c>
      <c r="S474" s="3034"/>
      <c r="T474" s="3034" t="s">
        <v>37463</v>
      </c>
      <c r="U474" s="3034" t="s">
        <v>37464</v>
      </c>
      <c r="V474" s="3034" t="s">
        <v>38864</v>
      </c>
      <c r="W474" s="3034" t="s">
        <v>37458</v>
      </c>
      <c r="X474" s="3034" t="s">
        <v>37458</v>
      </c>
      <c r="Y474" s="3037" t="s">
        <v>37459</v>
      </c>
      <c r="Z474" s="3038"/>
      <c r="AA474" s="3038"/>
      <c r="AB474" s="3038"/>
      <c r="AC474" s="3038"/>
      <c r="AD474" s="3038"/>
      <c r="AE474" s="3038"/>
    </row>
    <row r="475" spans="1:31" s="3039" customFormat="1" ht="15">
      <c r="A475" s="3040">
        <v>45671.386066053237</v>
      </c>
      <c r="B475" s="3041" t="s">
        <v>36059</v>
      </c>
      <c r="C475" s="3041">
        <v>5570667</v>
      </c>
      <c r="D475" s="3041" t="s">
        <v>36059</v>
      </c>
      <c r="E475" s="3041" t="s">
        <v>37449</v>
      </c>
      <c r="F475" s="3041" t="s">
        <v>35843</v>
      </c>
      <c r="G475" s="3041" t="s">
        <v>36060</v>
      </c>
      <c r="H475" s="3042">
        <v>35264</v>
      </c>
      <c r="I475" s="3044" t="s">
        <v>36061</v>
      </c>
      <c r="J475" s="3041" t="s">
        <v>37375</v>
      </c>
      <c r="K475" s="3041" t="s">
        <v>38865</v>
      </c>
      <c r="L475" s="3045" t="s">
        <v>38866</v>
      </c>
      <c r="M475" s="3041" t="s">
        <v>37451</v>
      </c>
      <c r="N475" s="3041" t="s">
        <v>37477</v>
      </c>
      <c r="O475" s="3041" t="s">
        <v>37628</v>
      </c>
      <c r="P475" s="3041" t="s">
        <v>37454</v>
      </c>
      <c r="Q475" s="3041" t="s">
        <v>37455</v>
      </c>
      <c r="R475" s="3041" t="s">
        <v>37456</v>
      </c>
      <c r="S475" s="3041"/>
      <c r="T475" s="3041" t="s">
        <v>37457</v>
      </c>
      <c r="U475" s="3041" t="s">
        <v>37496</v>
      </c>
      <c r="V475" s="3041" t="s">
        <v>38867</v>
      </c>
      <c r="W475" s="3041" t="s">
        <v>37458</v>
      </c>
      <c r="X475" s="3041" t="s">
        <v>37458</v>
      </c>
      <c r="Y475" s="3043" t="s">
        <v>37459</v>
      </c>
      <c r="Z475" s="3038"/>
      <c r="AA475" s="3038"/>
      <c r="AB475" s="3038"/>
      <c r="AC475" s="3038"/>
      <c r="AD475" s="3038"/>
      <c r="AE475" s="3038"/>
    </row>
    <row r="476" spans="1:31" s="3039" customFormat="1" ht="15">
      <c r="A476" s="3033">
        <v>45671.387898958332</v>
      </c>
      <c r="B476" s="3034" t="s">
        <v>35610</v>
      </c>
      <c r="C476" s="3034">
        <v>6315470</v>
      </c>
      <c r="D476" s="3034" t="s">
        <v>35610</v>
      </c>
      <c r="E476" s="3034" t="s">
        <v>37467</v>
      </c>
      <c r="F476" s="3034" t="s">
        <v>35611</v>
      </c>
      <c r="G476" s="3034" t="s">
        <v>35612</v>
      </c>
      <c r="H476" s="3036">
        <v>31392</v>
      </c>
      <c r="I476" s="3035" t="s">
        <v>35613</v>
      </c>
      <c r="J476" s="3034" t="s">
        <v>37375</v>
      </c>
      <c r="K476" s="3034" t="s">
        <v>38868</v>
      </c>
      <c r="L476" s="3046" t="s">
        <v>38869</v>
      </c>
      <c r="M476" s="3034" t="s">
        <v>37527</v>
      </c>
      <c r="N476" s="3034" t="s">
        <v>37452</v>
      </c>
      <c r="O476" s="3034" t="s">
        <v>37776</v>
      </c>
      <c r="P476" s="3034" t="s">
        <v>37454</v>
      </c>
      <c r="Q476" s="3034" t="s">
        <v>37455</v>
      </c>
      <c r="R476" s="3034" t="s">
        <v>37456</v>
      </c>
      <c r="S476" s="3034"/>
      <c r="T476" s="3034" t="s">
        <v>37463</v>
      </c>
      <c r="U476" s="3034" t="s">
        <v>37464</v>
      </c>
      <c r="V476" s="3035" t="s">
        <v>6789</v>
      </c>
      <c r="W476" s="3034" t="s">
        <v>37458</v>
      </c>
      <c r="X476" s="3034" t="s">
        <v>37458</v>
      </c>
      <c r="Y476" s="3037" t="s">
        <v>37459</v>
      </c>
      <c r="Z476" s="3038"/>
      <c r="AA476" s="3038"/>
      <c r="AB476" s="3038"/>
      <c r="AC476" s="3038"/>
      <c r="AD476" s="3038"/>
      <c r="AE476" s="3038"/>
    </row>
    <row r="477" spans="1:31" s="3039" customFormat="1" ht="15">
      <c r="A477" s="3040">
        <v>45672.030882789353</v>
      </c>
      <c r="B477" s="3041" t="s">
        <v>38870</v>
      </c>
      <c r="C477" s="3041">
        <v>5553277</v>
      </c>
      <c r="D477" s="3041" t="s">
        <v>37178</v>
      </c>
      <c r="E477" s="3041" t="s">
        <v>37474</v>
      </c>
      <c r="F477" s="3041" t="s">
        <v>37179</v>
      </c>
      <c r="G477" s="3041" t="s">
        <v>37180</v>
      </c>
      <c r="H477" s="3042">
        <v>34088</v>
      </c>
      <c r="I477" s="3044" t="s">
        <v>37181</v>
      </c>
      <c r="J477" s="3041" t="s">
        <v>37368</v>
      </c>
      <c r="K477" s="3041" t="s">
        <v>38871</v>
      </c>
      <c r="L477" s="3045" t="s">
        <v>38872</v>
      </c>
      <c r="M477" s="3041" t="s">
        <v>37527</v>
      </c>
      <c r="N477" s="3041" t="s">
        <v>37477</v>
      </c>
      <c r="O477" s="3041" t="s">
        <v>37483</v>
      </c>
      <c r="P477" s="3041" t="s">
        <v>37454</v>
      </c>
      <c r="Q477" s="3041" t="s">
        <v>37462</v>
      </c>
      <c r="R477" s="3041" t="s">
        <v>37456</v>
      </c>
      <c r="S477" s="3041"/>
      <c r="T477" s="3041" t="s">
        <v>37457</v>
      </c>
      <c r="U477" s="3041" t="s">
        <v>37496</v>
      </c>
      <c r="V477" s="3041" t="s">
        <v>37463</v>
      </c>
      <c r="W477" s="3041" t="s">
        <v>37458</v>
      </c>
      <c r="X477" s="3041" t="s">
        <v>37458</v>
      </c>
      <c r="Y477" s="3043" t="s">
        <v>37459</v>
      </c>
      <c r="Z477" s="3038"/>
      <c r="AA477" s="3038"/>
      <c r="AB477" s="3038"/>
      <c r="AC477" s="3038"/>
      <c r="AD477" s="3038"/>
      <c r="AE477" s="3038"/>
    </row>
    <row r="478" spans="1:31" s="3039" customFormat="1" ht="15">
      <c r="A478" s="3033">
        <v>45672.148356168982</v>
      </c>
      <c r="B478" s="3034" t="s">
        <v>38873</v>
      </c>
      <c r="C478" s="3034">
        <v>2170539</v>
      </c>
      <c r="D478" s="3034" t="s">
        <v>35990</v>
      </c>
      <c r="E478" s="3034" t="s">
        <v>37449</v>
      </c>
      <c r="F478" s="3034" t="s">
        <v>35991</v>
      </c>
      <c r="G478" s="3034" t="s">
        <v>35992</v>
      </c>
      <c r="H478" s="3036">
        <v>33027</v>
      </c>
      <c r="I478" s="3034">
        <v>5192009552</v>
      </c>
      <c r="J478" s="3034" t="s">
        <v>37375</v>
      </c>
      <c r="K478" s="3034" t="s">
        <v>38874</v>
      </c>
      <c r="L478" s="3046" t="s">
        <v>38875</v>
      </c>
      <c r="M478" s="3034" t="s">
        <v>37451</v>
      </c>
      <c r="N478" s="3034" t="s">
        <v>37477</v>
      </c>
      <c r="O478" s="3034" t="s">
        <v>37483</v>
      </c>
      <c r="P478" s="3034" t="s">
        <v>37454</v>
      </c>
      <c r="Q478" s="3034" t="s">
        <v>37455</v>
      </c>
      <c r="R478" s="3034" t="s">
        <v>37456</v>
      </c>
      <c r="S478" s="3034"/>
      <c r="T478" s="3034" t="s">
        <v>37463</v>
      </c>
      <c r="U478" s="3034" t="s">
        <v>37464</v>
      </c>
      <c r="V478" s="3034">
        <v>5192009552</v>
      </c>
      <c r="W478" s="3034" t="s">
        <v>37458</v>
      </c>
      <c r="X478" s="3034" t="s">
        <v>37458</v>
      </c>
      <c r="Y478" s="3037" t="s">
        <v>37459</v>
      </c>
      <c r="Z478" s="3038"/>
      <c r="AA478" s="3038"/>
      <c r="AB478" s="3038"/>
      <c r="AC478" s="3038"/>
      <c r="AD478" s="3038"/>
      <c r="AE478" s="3038"/>
    </row>
    <row r="479" spans="1:31" s="3039" customFormat="1" ht="15">
      <c r="A479" s="3040">
        <v>45672.221529895833</v>
      </c>
      <c r="B479" s="3041" t="s">
        <v>38876</v>
      </c>
      <c r="C479" s="3041">
        <v>5601230</v>
      </c>
      <c r="D479" s="3041" t="s">
        <v>35584</v>
      </c>
      <c r="E479" s="3041" t="s">
        <v>37474</v>
      </c>
      <c r="F479" s="3041" t="s">
        <v>35585</v>
      </c>
      <c r="G479" s="3041" t="s">
        <v>35586</v>
      </c>
      <c r="H479" s="3042">
        <v>33501</v>
      </c>
      <c r="I479" s="3044" t="s">
        <v>35587</v>
      </c>
      <c r="J479" s="3041" t="s">
        <v>37368</v>
      </c>
      <c r="K479" s="3041" t="s">
        <v>38877</v>
      </c>
      <c r="L479" s="3045" t="s">
        <v>38878</v>
      </c>
      <c r="M479" s="3041" t="s">
        <v>37451</v>
      </c>
      <c r="N479" s="3041" t="s">
        <v>37477</v>
      </c>
      <c r="O479" s="3041" t="s">
        <v>38848</v>
      </c>
      <c r="P479" s="3041" t="s">
        <v>37454</v>
      </c>
      <c r="Q479" s="3041" t="s">
        <v>37462</v>
      </c>
      <c r="R479" s="3041" t="s">
        <v>37456</v>
      </c>
      <c r="S479" s="3041"/>
      <c r="T479" s="3041" t="s">
        <v>37463</v>
      </c>
      <c r="U479" s="3041" t="s">
        <v>37496</v>
      </c>
      <c r="V479" s="3041" t="s">
        <v>2320</v>
      </c>
      <c r="W479" s="3041" t="s">
        <v>37458</v>
      </c>
      <c r="X479" s="3041" t="s">
        <v>37458</v>
      </c>
      <c r="Y479" s="3043" t="s">
        <v>37459</v>
      </c>
      <c r="Z479" s="3038"/>
      <c r="AA479" s="3038"/>
      <c r="AB479" s="3038"/>
      <c r="AC479" s="3038"/>
      <c r="AD479" s="3038"/>
      <c r="AE479" s="3038"/>
    </row>
    <row r="480" spans="1:31" s="3039" customFormat="1" ht="15">
      <c r="A480" s="3033">
        <v>45672.379733124995</v>
      </c>
      <c r="B480" s="3034" t="s">
        <v>38879</v>
      </c>
      <c r="C480" s="3034">
        <v>6196760</v>
      </c>
      <c r="D480" s="3034" t="s">
        <v>36041</v>
      </c>
      <c r="E480" s="3034" t="s">
        <v>37467</v>
      </c>
      <c r="F480" s="3034" t="s">
        <v>36042</v>
      </c>
      <c r="G480" s="3034" t="s">
        <v>36043</v>
      </c>
      <c r="H480" s="3036">
        <v>35447</v>
      </c>
      <c r="I480" s="3035" t="s">
        <v>36044</v>
      </c>
      <c r="J480" s="3034" t="s">
        <v>37375</v>
      </c>
      <c r="K480" s="3034" t="s">
        <v>38880</v>
      </c>
      <c r="L480" s="3046" t="s">
        <v>38881</v>
      </c>
      <c r="M480" s="3034" t="s">
        <v>37451</v>
      </c>
      <c r="N480" s="3034" t="s">
        <v>37452</v>
      </c>
      <c r="O480" s="3034" t="s">
        <v>37483</v>
      </c>
      <c r="P480" s="3034" t="s">
        <v>37454</v>
      </c>
      <c r="Q480" s="3034" t="s">
        <v>37455</v>
      </c>
      <c r="R480" s="3034" t="s">
        <v>37456</v>
      </c>
      <c r="S480" s="3034"/>
      <c r="T480" s="3034" t="s">
        <v>37463</v>
      </c>
      <c r="U480" s="3034" t="s">
        <v>5279</v>
      </c>
      <c r="V480" s="3034" t="s">
        <v>37639</v>
      </c>
      <c r="W480" s="3034" t="s">
        <v>37458</v>
      </c>
      <c r="X480" s="3034" t="s">
        <v>37458</v>
      </c>
      <c r="Y480" s="3037" t="s">
        <v>37459</v>
      </c>
      <c r="Z480" s="3038"/>
      <c r="AA480" s="3038"/>
      <c r="AB480" s="3038"/>
      <c r="AC480" s="3038"/>
      <c r="AD480" s="3038"/>
      <c r="AE480" s="3038"/>
    </row>
    <row r="481" spans="1:31" s="3039" customFormat="1" ht="15">
      <c r="A481" s="3040">
        <v>45672.53883341435</v>
      </c>
      <c r="B481" s="3041" t="s">
        <v>35550</v>
      </c>
      <c r="C481" s="3041">
        <v>6180524</v>
      </c>
      <c r="D481" s="3041" t="s">
        <v>35550</v>
      </c>
      <c r="E481" s="3041" t="s">
        <v>37449</v>
      </c>
      <c r="F481" s="3041" t="s">
        <v>35551</v>
      </c>
      <c r="G481" s="3041" t="s">
        <v>35552</v>
      </c>
      <c r="H481" s="3042">
        <v>34678</v>
      </c>
      <c r="I481" s="3044" t="s">
        <v>35553</v>
      </c>
      <c r="J481" s="3041" t="s">
        <v>37375</v>
      </c>
      <c r="K481" s="3041" t="s">
        <v>38882</v>
      </c>
      <c r="L481" s="3045" t="s">
        <v>38883</v>
      </c>
      <c r="M481" s="3041" t="s">
        <v>37451</v>
      </c>
      <c r="N481" s="3041" t="s">
        <v>37452</v>
      </c>
      <c r="O481" s="3041" t="s">
        <v>37628</v>
      </c>
      <c r="P481" s="3041" t="s">
        <v>37454</v>
      </c>
      <c r="Q481" s="3041" t="s">
        <v>37462</v>
      </c>
      <c r="R481" s="3041" t="s">
        <v>37456</v>
      </c>
      <c r="S481" s="3041"/>
      <c r="T481" s="3041" t="s">
        <v>37457</v>
      </c>
      <c r="U481" s="3041" t="s">
        <v>37677</v>
      </c>
      <c r="V481" s="3041" t="s">
        <v>38104</v>
      </c>
      <c r="W481" s="3041" t="s">
        <v>37458</v>
      </c>
      <c r="X481" s="3041" t="s">
        <v>37458</v>
      </c>
      <c r="Y481" s="3043" t="s">
        <v>37459</v>
      </c>
      <c r="Z481" s="3038"/>
      <c r="AA481" s="3038"/>
      <c r="AB481" s="3038"/>
      <c r="AC481" s="3038"/>
      <c r="AD481" s="3038"/>
      <c r="AE481" s="3038"/>
    </row>
    <row r="482" spans="1:31" s="3039" customFormat="1" ht="15">
      <c r="A482" s="3033">
        <v>45672.857733379627</v>
      </c>
      <c r="B482" s="3034" t="s">
        <v>36118</v>
      </c>
      <c r="C482" s="3034">
        <v>6184805</v>
      </c>
      <c r="D482" s="3034" t="s">
        <v>36118</v>
      </c>
      <c r="E482" s="3034" t="s">
        <v>37449</v>
      </c>
      <c r="F482" s="3034" t="s">
        <v>36119</v>
      </c>
      <c r="G482" s="3034" t="s">
        <v>36120</v>
      </c>
      <c r="H482" s="3036">
        <v>36258</v>
      </c>
      <c r="I482" s="3035" t="s">
        <v>36121</v>
      </c>
      <c r="J482" s="3034" t="s">
        <v>37375</v>
      </c>
      <c r="K482" s="3034" t="s">
        <v>38884</v>
      </c>
      <c r="L482" s="3046" t="s">
        <v>38885</v>
      </c>
      <c r="M482" s="3034" t="s">
        <v>37451</v>
      </c>
      <c r="N482" s="3034" t="s">
        <v>37477</v>
      </c>
      <c r="O482" s="3034" t="s">
        <v>37483</v>
      </c>
      <c r="P482" s="3034" t="s">
        <v>37454</v>
      </c>
      <c r="Q482" s="3034" t="s">
        <v>37455</v>
      </c>
      <c r="R482" s="3034" t="s">
        <v>37456</v>
      </c>
      <c r="S482" s="3034"/>
      <c r="T482" s="3034" t="s">
        <v>37457</v>
      </c>
      <c r="U482" s="3034" t="s">
        <v>37464</v>
      </c>
      <c r="V482" s="3034" t="s">
        <v>2320</v>
      </c>
      <c r="W482" s="3034" t="s">
        <v>37458</v>
      </c>
      <c r="X482" s="3034" t="s">
        <v>37458</v>
      </c>
      <c r="Y482" s="3037" t="s">
        <v>37459</v>
      </c>
      <c r="Z482" s="3038"/>
      <c r="AA482" s="3038"/>
      <c r="AB482" s="3038"/>
      <c r="AC482" s="3038"/>
      <c r="AD482" s="3038"/>
      <c r="AE482" s="3038"/>
    </row>
    <row r="483" spans="1:31" s="3039" customFormat="1" ht="15">
      <c r="A483" s="3040">
        <v>45672.908365439813</v>
      </c>
      <c r="B483" s="3041" t="s">
        <v>35677</v>
      </c>
      <c r="C483" s="3041">
        <v>4636665</v>
      </c>
      <c r="D483" s="3041" t="s">
        <v>35677</v>
      </c>
      <c r="E483" s="3041" t="s">
        <v>37467</v>
      </c>
      <c r="F483" s="3041" t="s">
        <v>35678</v>
      </c>
      <c r="G483" s="3041" t="s">
        <v>35679</v>
      </c>
      <c r="H483" s="3042">
        <v>32121</v>
      </c>
      <c r="I483" s="3044" t="s">
        <v>35680</v>
      </c>
      <c r="J483" s="3041" t="s">
        <v>37375</v>
      </c>
      <c r="K483" s="3041" t="s">
        <v>38329</v>
      </c>
      <c r="L483" s="3041" t="s">
        <v>38886</v>
      </c>
      <c r="M483" s="3041" t="s">
        <v>37451</v>
      </c>
      <c r="N483" s="3041" t="s">
        <v>37477</v>
      </c>
      <c r="O483" s="3041" t="s">
        <v>37628</v>
      </c>
      <c r="P483" s="3041" t="s">
        <v>37454</v>
      </c>
      <c r="Q483" s="3041" t="s">
        <v>37462</v>
      </c>
      <c r="R483" s="3041" t="s">
        <v>37456</v>
      </c>
      <c r="S483" s="3041"/>
      <c r="T483" s="3041" t="s">
        <v>37463</v>
      </c>
      <c r="U483" s="3041" t="s">
        <v>37496</v>
      </c>
      <c r="V483" s="3041" t="s">
        <v>38887</v>
      </c>
      <c r="W483" s="3041" t="s">
        <v>37458</v>
      </c>
      <c r="X483" s="3041" t="s">
        <v>37458</v>
      </c>
      <c r="Y483" s="3043" t="s">
        <v>37459</v>
      </c>
      <c r="Z483" s="3038"/>
      <c r="AA483" s="3038"/>
      <c r="AB483" s="3038"/>
      <c r="AC483" s="3038"/>
      <c r="AD483" s="3038"/>
      <c r="AE483" s="3038"/>
    </row>
    <row r="484" spans="1:31" s="3039" customFormat="1" ht="15">
      <c r="A484" s="3033">
        <v>45673.559582523143</v>
      </c>
      <c r="B484" s="3034" t="s">
        <v>38888</v>
      </c>
      <c r="C484" s="3034">
        <v>2861638</v>
      </c>
      <c r="D484" s="3034" t="s">
        <v>35696</v>
      </c>
      <c r="E484" s="3034" t="s">
        <v>37467</v>
      </c>
      <c r="F484" s="3034" t="s">
        <v>35697</v>
      </c>
      <c r="G484" s="3034" t="s">
        <v>35698</v>
      </c>
      <c r="H484" s="3036">
        <v>32120</v>
      </c>
      <c r="I484" s="3035" t="s">
        <v>35699</v>
      </c>
      <c r="J484" s="3034" t="s">
        <v>37375</v>
      </c>
      <c r="K484" s="3034" t="s">
        <v>38889</v>
      </c>
      <c r="L484" s="3046" t="s">
        <v>38890</v>
      </c>
      <c r="M484" s="3034" t="s">
        <v>37451</v>
      </c>
      <c r="N484" s="3034" t="s">
        <v>37477</v>
      </c>
      <c r="O484" s="3034" t="s">
        <v>37522</v>
      </c>
      <c r="P484" s="3034" t="s">
        <v>37454</v>
      </c>
      <c r="Q484" s="3034" t="s">
        <v>37462</v>
      </c>
      <c r="R484" s="3034" t="s">
        <v>37456</v>
      </c>
      <c r="S484" s="3034"/>
      <c r="T484" s="3034" t="s">
        <v>37463</v>
      </c>
      <c r="U484" s="3034" t="s">
        <v>5279</v>
      </c>
      <c r="V484" s="3034" t="s">
        <v>37539</v>
      </c>
      <c r="W484" s="3034" t="s">
        <v>37458</v>
      </c>
      <c r="X484" s="3034" t="s">
        <v>37458</v>
      </c>
      <c r="Y484" s="3037" t="s">
        <v>37459</v>
      </c>
      <c r="Z484" s="3038"/>
      <c r="AA484" s="3038"/>
      <c r="AB484" s="3038"/>
      <c r="AC484" s="3038"/>
      <c r="AD484" s="3038"/>
      <c r="AE484" s="3038"/>
    </row>
    <row r="485" spans="1:31" s="3039" customFormat="1" ht="15">
      <c r="A485" s="3040">
        <v>45673.648884247683</v>
      </c>
      <c r="B485" s="3041" t="s">
        <v>36364</v>
      </c>
      <c r="C485" s="3041">
        <v>6071872</v>
      </c>
      <c r="D485" s="3041" t="s">
        <v>36364</v>
      </c>
      <c r="E485" s="3041" t="s">
        <v>37449</v>
      </c>
      <c r="F485" s="3041" t="s">
        <v>36743</v>
      </c>
      <c r="G485" s="3041" t="s">
        <v>36366</v>
      </c>
      <c r="H485" s="3042">
        <v>37461</v>
      </c>
      <c r="I485" s="3044" t="s">
        <v>36367</v>
      </c>
      <c r="J485" s="3041" t="s">
        <v>37375</v>
      </c>
      <c r="K485" s="3041" t="s">
        <v>37744</v>
      </c>
      <c r="L485" s="3045" t="s">
        <v>38891</v>
      </c>
      <c r="M485" s="3041" t="s">
        <v>37527</v>
      </c>
      <c r="N485" s="3041" t="s">
        <v>37477</v>
      </c>
      <c r="O485" s="3041" t="s">
        <v>37538</v>
      </c>
      <c r="P485" s="3041" t="s">
        <v>37454</v>
      </c>
      <c r="Q485" s="3041" t="s">
        <v>37462</v>
      </c>
      <c r="R485" s="3041" t="s">
        <v>37456</v>
      </c>
      <c r="S485" s="3041"/>
      <c r="T485" s="3041" t="s">
        <v>37479</v>
      </c>
      <c r="U485" s="3041" t="s">
        <v>37677</v>
      </c>
      <c r="V485" s="3041" t="s">
        <v>37539</v>
      </c>
      <c r="W485" s="3041" t="s">
        <v>37458</v>
      </c>
      <c r="X485" s="3041" t="s">
        <v>37458</v>
      </c>
      <c r="Y485" s="3043" t="s">
        <v>37459</v>
      </c>
      <c r="Z485" s="3038"/>
      <c r="AA485" s="3038"/>
      <c r="AB485" s="3038"/>
      <c r="AC485" s="3038"/>
      <c r="AD485" s="3038"/>
      <c r="AE485" s="3038"/>
    </row>
    <row r="486" spans="1:31" s="3039" customFormat="1" ht="15">
      <c r="A486" s="3033">
        <v>45673.729826793977</v>
      </c>
      <c r="B486" s="3034" t="s">
        <v>35713</v>
      </c>
      <c r="C486" s="3034">
        <v>3745816</v>
      </c>
      <c r="D486" s="3034" t="s">
        <v>35713</v>
      </c>
      <c r="E486" s="3034" t="s">
        <v>37467</v>
      </c>
      <c r="F486" s="3034" t="s">
        <v>35714</v>
      </c>
      <c r="G486" s="3034" t="s">
        <v>35715</v>
      </c>
      <c r="H486" s="3036">
        <v>35969</v>
      </c>
      <c r="I486" s="3035" t="s">
        <v>35716</v>
      </c>
      <c r="J486" s="3034" t="s">
        <v>37375</v>
      </c>
      <c r="K486" s="3034" t="s">
        <v>38892</v>
      </c>
      <c r="L486" s="3046" t="s">
        <v>38893</v>
      </c>
      <c r="M486" s="3034" t="s">
        <v>37451</v>
      </c>
      <c r="N486" s="3034" t="s">
        <v>37452</v>
      </c>
      <c r="O486" s="3034" t="s">
        <v>37522</v>
      </c>
      <c r="P486" s="3034" t="s">
        <v>37454</v>
      </c>
      <c r="Q486" s="3034" t="s">
        <v>37462</v>
      </c>
      <c r="R486" s="3034" t="s">
        <v>37456</v>
      </c>
      <c r="S486" s="3034"/>
      <c r="T486" s="3034" t="s">
        <v>37457</v>
      </c>
      <c r="U486" s="3034" t="s">
        <v>37496</v>
      </c>
      <c r="V486" s="3034" t="s">
        <v>38894</v>
      </c>
      <c r="W486" s="3034" t="s">
        <v>37458</v>
      </c>
      <c r="X486" s="3034" t="s">
        <v>37458</v>
      </c>
      <c r="Y486" s="3037" t="s">
        <v>37459</v>
      </c>
      <c r="Z486" s="3038"/>
      <c r="AA486" s="3038"/>
      <c r="AB486" s="3038"/>
      <c r="AC486" s="3038"/>
      <c r="AD486" s="3038"/>
      <c r="AE486" s="3038"/>
    </row>
    <row r="487" spans="1:31" s="3039" customFormat="1" ht="15">
      <c r="A487" s="3040">
        <v>45674.381092094904</v>
      </c>
      <c r="B487" s="3041" t="s">
        <v>38895</v>
      </c>
      <c r="C487" s="3044" t="s">
        <v>35356</v>
      </c>
      <c r="D487" s="3041" t="s">
        <v>35742</v>
      </c>
      <c r="E487" s="3041" t="s">
        <v>37467</v>
      </c>
      <c r="F487" s="3041" t="s">
        <v>35743</v>
      </c>
      <c r="G487" s="3041" t="s">
        <v>35744</v>
      </c>
      <c r="H487" s="3042">
        <v>29650</v>
      </c>
      <c r="I487" s="3044" t="s">
        <v>35745</v>
      </c>
      <c r="J487" s="3041" t="s">
        <v>37375</v>
      </c>
      <c r="K487" s="3041" t="s">
        <v>38896</v>
      </c>
      <c r="L487" s="3045" t="s">
        <v>38897</v>
      </c>
      <c r="M487" s="3041" t="s">
        <v>37451</v>
      </c>
      <c r="N487" s="3041" t="s">
        <v>37477</v>
      </c>
      <c r="O487" s="3041" t="s">
        <v>37749</v>
      </c>
      <c r="P487" s="3041" t="s">
        <v>37454</v>
      </c>
      <c r="Q487" s="3041" t="s">
        <v>37462</v>
      </c>
      <c r="R487" s="3041" t="s">
        <v>37456</v>
      </c>
      <c r="S487" s="3041"/>
      <c r="T487" s="3041" t="s">
        <v>37479</v>
      </c>
      <c r="U487" s="3041" t="s">
        <v>37464</v>
      </c>
      <c r="V487" s="3041" t="s">
        <v>38898</v>
      </c>
      <c r="W487" s="3041" t="s">
        <v>37458</v>
      </c>
      <c r="X487" s="3041" t="s">
        <v>37458</v>
      </c>
      <c r="Y487" s="3043" t="s">
        <v>37459</v>
      </c>
      <c r="Z487" s="3038"/>
      <c r="AA487" s="3038"/>
      <c r="AB487" s="3038"/>
      <c r="AC487" s="3038"/>
      <c r="AD487" s="3038"/>
      <c r="AE487" s="3038"/>
    </row>
    <row r="488" spans="1:31" s="3039" customFormat="1" ht="15">
      <c r="A488" s="3033">
        <v>45674.397137685184</v>
      </c>
      <c r="B488" s="3034" t="s">
        <v>38899</v>
      </c>
      <c r="C488" s="3034">
        <v>1587209</v>
      </c>
      <c r="D488" s="3034" t="s">
        <v>35756</v>
      </c>
      <c r="E488" s="3034" t="s">
        <v>37474</v>
      </c>
      <c r="F488" s="3034" t="s">
        <v>35757</v>
      </c>
      <c r="G488" s="3034" t="s">
        <v>35758</v>
      </c>
      <c r="H488" s="3036">
        <v>29672</v>
      </c>
      <c r="I488" s="3034">
        <v>2348039196512</v>
      </c>
      <c r="J488" s="3034" t="s">
        <v>37368</v>
      </c>
      <c r="K488" s="3034" t="s">
        <v>38900</v>
      </c>
      <c r="L488" s="3046" t="s">
        <v>38901</v>
      </c>
      <c r="M488" s="3034" t="s">
        <v>37451</v>
      </c>
      <c r="N488" s="3034" t="s">
        <v>37477</v>
      </c>
      <c r="O488" s="3034" t="s">
        <v>37511</v>
      </c>
      <c r="P488" s="3034" t="s">
        <v>37454</v>
      </c>
      <c r="Q488" s="3034" t="s">
        <v>37462</v>
      </c>
      <c r="R488" s="3034" t="s">
        <v>37456</v>
      </c>
      <c r="S488" s="3034"/>
      <c r="T488" s="3034" t="s">
        <v>37463</v>
      </c>
      <c r="U488" s="3034" t="s">
        <v>37496</v>
      </c>
      <c r="V488" s="3034" t="s">
        <v>37463</v>
      </c>
      <c r="W488" s="3034" t="s">
        <v>37458</v>
      </c>
      <c r="X488" s="3034" t="s">
        <v>37458</v>
      </c>
      <c r="Y488" s="3037" t="s">
        <v>37459</v>
      </c>
      <c r="Z488" s="3038"/>
      <c r="AA488" s="3038"/>
      <c r="AB488" s="3038"/>
      <c r="AC488" s="3038"/>
      <c r="AD488" s="3038"/>
      <c r="AE488" s="3038"/>
    </row>
    <row r="489" spans="1:31" s="3039" customFormat="1" ht="15">
      <c r="A489" s="3040">
        <v>45674.562468761578</v>
      </c>
      <c r="B489" s="3041" t="s">
        <v>38902</v>
      </c>
      <c r="C489" s="3041">
        <v>2177358</v>
      </c>
      <c r="D489" s="3041" t="s">
        <v>35767</v>
      </c>
      <c r="E489" s="3041" t="s">
        <v>37474</v>
      </c>
      <c r="F489" s="3041" t="s">
        <v>35768</v>
      </c>
      <c r="G489" s="3041" t="s">
        <v>35769</v>
      </c>
      <c r="H489" s="3042">
        <v>31839</v>
      </c>
      <c r="I489" s="3044" t="s">
        <v>35770</v>
      </c>
      <c r="J489" s="3041" t="s">
        <v>37368</v>
      </c>
      <c r="K489" s="3041" t="s">
        <v>38903</v>
      </c>
      <c r="L489" s="3045" t="s">
        <v>38904</v>
      </c>
      <c r="M489" s="3041" t="s">
        <v>37451</v>
      </c>
      <c r="N489" s="3041" t="s">
        <v>37477</v>
      </c>
      <c r="O489" s="3041" t="s">
        <v>37483</v>
      </c>
      <c r="P489" s="3041" t="s">
        <v>37454</v>
      </c>
      <c r="Q489" s="3041" t="s">
        <v>37462</v>
      </c>
      <c r="R489" s="3041" t="s">
        <v>37456</v>
      </c>
      <c r="S489" s="3041"/>
      <c r="T489" s="3041" t="s">
        <v>37479</v>
      </c>
      <c r="U489" s="3041" t="s">
        <v>37677</v>
      </c>
      <c r="V489" s="3041" t="s">
        <v>37639</v>
      </c>
      <c r="W489" s="3041" t="s">
        <v>37458</v>
      </c>
      <c r="X489" s="3041" t="s">
        <v>37586</v>
      </c>
      <c r="Y489" s="3043" t="s">
        <v>37459</v>
      </c>
      <c r="Z489" s="3038"/>
      <c r="AA489" s="3038"/>
      <c r="AB489" s="3038"/>
      <c r="AC489" s="3038"/>
      <c r="AD489" s="3038"/>
      <c r="AE489" s="3038"/>
    </row>
    <row r="490" spans="1:31" s="3039" customFormat="1" ht="15">
      <c r="A490" s="3033">
        <v>45674.580819502313</v>
      </c>
      <c r="B490" s="3034" t="s">
        <v>38905</v>
      </c>
      <c r="C490" s="3034">
        <v>5420783</v>
      </c>
      <c r="D490" s="3034" t="s">
        <v>37183</v>
      </c>
      <c r="E490" s="3034" t="s">
        <v>37449</v>
      </c>
      <c r="F490" s="3034" t="s">
        <v>37184</v>
      </c>
      <c r="G490" s="3034" t="s">
        <v>37185</v>
      </c>
      <c r="H490" s="3036">
        <v>35275</v>
      </c>
      <c r="I490" s="3035" t="s">
        <v>37186</v>
      </c>
      <c r="J490" s="3034" t="s">
        <v>37375</v>
      </c>
      <c r="K490" s="3034" t="s">
        <v>37471</v>
      </c>
      <c r="L490" s="3046" t="s">
        <v>38906</v>
      </c>
      <c r="M490" s="3034" t="s">
        <v>37451</v>
      </c>
      <c r="N490" s="3034" t="s">
        <v>37477</v>
      </c>
      <c r="O490" s="3034" t="s">
        <v>38732</v>
      </c>
      <c r="P490" s="3034" t="s">
        <v>37454</v>
      </c>
      <c r="Q490" s="3034" t="s">
        <v>37462</v>
      </c>
      <c r="R490" s="3034" t="s">
        <v>37456</v>
      </c>
      <c r="S490" s="3034"/>
      <c r="T490" s="3034" t="s">
        <v>37463</v>
      </c>
      <c r="U490" s="3034" t="s">
        <v>37464</v>
      </c>
      <c r="V490" s="3034" t="s">
        <v>38907</v>
      </c>
      <c r="W490" s="3034" t="s">
        <v>37458</v>
      </c>
      <c r="X490" s="3034" t="s">
        <v>37458</v>
      </c>
      <c r="Y490" s="3037" t="s">
        <v>37459</v>
      </c>
      <c r="Z490" s="3038"/>
      <c r="AA490" s="3038"/>
      <c r="AB490" s="3038"/>
      <c r="AC490" s="3038"/>
      <c r="AD490" s="3038"/>
      <c r="AE490" s="3038"/>
    </row>
    <row r="491" spans="1:31" s="3039" customFormat="1" ht="15">
      <c r="A491" s="3040">
        <v>45674.68099591435</v>
      </c>
      <c r="B491" s="3041" t="s">
        <v>35785</v>
      </c>
      <c r="C491" s="3041">
        <v>4637426</v>
      </c>
      <c r="D491" s="3041" t="s">
        <v>35785</v>
      </c>
      <c r="E491" s="3041" t="s">
        <v>37449</v>
      </c>
      <c r="F491" s="3041" t="s">
        <v>15</v>
      </c>
      <c r="G491" s="3041" t="s">
        <v>35786</v>
      </c>
      <c r="H491" s="3042">
        <v>32661</v>
      </c>
      <c r="I491" s="3044" t="s">
        <v>35787</v>
      </c>
      <c r="J491" s="3041" t="s">
        <v>37375</v>
      </c>
      <c r="K491" s="3041" t="s">
        <v>38908</v>
      </c>
      <c r="L491" s="3045" t="s">
        <v>38909</v>
      </c>
      <c r="M491" s="3041" t="s">
        <v>37451</v>
      </c>
      <c r="N491" s="3041" t="s">
        <v>37477</v>
      </c>
      <c r="O491" s="3041" t="s">
        <v>37511</v>
      </c>
      <c r="P491" s="3041" t="s">
        <v>37454</v>
      </c>
      <c r="Q491" s="3041" t="s">
        <v>37462</v>
      </c>
      <c r="R491" s="3041" t="s">
        <v>37456</v>
      </c>
      <c r="S491" s="3041"/>
      <c r="T491" s="3041" t="s">
        <v>37463</v>
      </c>
      <c r="U491" s="3041" t="s">
        <v>37464</v>
      </c>
      <c r="V491" s="3041" t="s">
        <v>2320</v>
      </c>
      <c r="W491" s="3041" t="s">
        <v>37458</v>
      </c>
      <c r="X491" s="3041" t="s">
        <v>37458</v>
      </c>
      <c r="Y491" s="3043" t="s">
        <v>37459</v>
      </c>
      <c r="Z491" s="3038"/>
      <c r="AA491" s="3038"/>
      <c r="AB491" s="3038"/>
      <c r="AC491" s="3038"/>
      <c r="AD491" s="3038"/>
      <c r="AE491" s="3038"/>
    </row>
    <row r="492" spans="1:31" s="3039" customFormat="1" ht="15">
      <c r="A492" s="3033">
        <v>45674.731843321759</v>
      </c>
      <c r="B492" s="3034" t="s">
        <v>35823</v>
      </c>
      <c r="C492" s="3034">
        <v>5081995</v>
      </c>
      <c r="D492" s="3034" t="s">
        <v>35823</v>
      </c>
      <c r="E492" s="3034" t="s">
        <v>37474</v>
      </c>
      <c r="F492" s="3034" t="s">
        <v>35824</v>
      </c>
      <c r="G492" s="3034" t="s">
        <v>35825</v>
      </c>
      <c r="H492" s="3036">
        <v>36840</v>
      </c>
      <c r="I492" s="3035" t="s">
        <v>35826</v>
      </c>
      <c r="J492" s="3034" t="s">
        <v>37368</v>
      </c>
      <c r="K492" s="3034" t="s">
        <v>38910</v>
      </c>
      <c r="L492" s="3046" t="s">
        <v>38911</v>
      </c>
      <c r="M492" s="3034" t="s">
        <v>37451</v>
      </c>
      <c r="N492" s="3034" t="s">
        <v>37477</v>
      </c>
      <c r="O492" s="3034" t="s">
        <v>37483</v>
      </c>
      <c r="P492" s="3034" t="s">
        <v>37454</v>
      </c>
      <c r="Q492" s="3034" t="s">
        <v>37462</v>
      </c>
      <c r="R492" s="3034" t="s">
        <v>37456</v>
      </c>
      <c r="S492" s="3034"/>
      <c r="T492" s="3034" t="s">
        <v>37457</v>
      </c>
      <c r="U492" s="3034" t="s">
        <v>37496</v>
      </c>
      <c r="V492" s="3034" t="s">
        <v>37539</v>
      </c>
      <c r="W492" s="3034" t="s">
        <v>37458</v>
      </c>
      <c r="X492" s="3034" t="s">
        <v>37458</v>
      </c>
      <c r="Y492" s="3037" t="s">
        <v>37459</v>
      </c>
      <c r="Z492" s="3038"/>
      <c r="AA492" s="3038"/>
      <c r="AB492" s="3038"/>
      <c r="AC492" s="3038"/>
      <c r="AD492" s="3038"/>
      <c r="AE492" s="3038"/>
    </row>
    <row r="493" spans="1:31" s="3039" customFormat="1" ht="15">
      <c r="A493" s="3040">
        <v>45674.73589329861</v>
      </c>
      <c r="B493" s="3041" t="s">
        <v>36194</v>
      </c>
      <c r="C493" s="3041">
        <v>4968708</v>
      </c>
      <c r="D493" s="3041" t="s">
        <v>36194</v>
      </c>
      <c r="E493" s="3041" t="s">
        <v>37449</v>
      </c>
      <c r="F493" s="3041" t="s">
        <v>36195</v>
      </c>
      <c r="G493" s="3041" t="s">
        <v>36196</v>
      </c>
      <c r="H493" s="3042">
        <v>37850</v>
      </c>
      <c r="I493" s="3044" t="s">
        <v>36197</v>
      </c>
      <c r="J493" s="3041" t="s">
        <v>37375</v>
      </c>
      <c r="K493" s="3041" t="s">
        <v>37471</v>
      </c>
      <c r="L493" s="3045" t="s">
        <v>38912</v>
      </c>
      <c r="M493" s="3041" t="s">
        <v>37552</v>
      </c>
      <c r="N493" s="3041" t="s">
        <v>37477</v>
      </c>
      <c r="O493" s="3041" t="s">
        <v>37538</v>
      </c>
      <c r="P493" s="3041" t="s">
        <v>37454</v>
      </c>
      <c r="Q493" s="3041" t="s">
        <v>37462</v>
      </c>
      <c r="R493" s="3041" t="s">
        <v>37456</v>
      </c>
      <c r="S493" s="3041"/>
      <c r="T493" s="3041" t="s">
        <v>37479</v>
      </c>
      <c r="U493" s="3041" t="s">
        <v>37496</v>
      </c>
      <c r="V493" s="3041" t="s">
        <v>2320</v>
      </c>
      <c r="W493" s="3041" t="s">
        <v>37458</v>
      </c>
      <c r="X493" s="3041" t="s">
        <v>37458</v>
      </c>
      <c r="Y493" s="3043" t="s">
        <v>37459</v>
      </c>
      <c r="Z493" s="3038"/>
      <c r="AA493" s="3038"/>
      <c r="AB493" s="3038"/>
      <c r="AC493" s="3038"/>
      <c r="AD493" s="3038"/>
      <c r="AE493" s="3038"/>
    </row>
    <row r="494" spans="1:31" s="3039" customFormat="1" ht="15">
      <c r="A494" s="3033">
        <v>45674.74229652778</v>
      </c>
      <c r="B494" s="3034" t="s">
        <v>35805</v>
      </c>
      <c r="C494" s="3034">
        <v>4700556</v>
      </c>
      <c r="D494" s="3034" t="s">
        <v>35805</v>
      </c>
      <c r="E494" s="3034" t="s">
        <v>37467</v>
      </c>
      <c r="F494" s="3034" t="s">
        <v>35806</v>
      </c>
      <c r="G494" s="3034" t="s">
        <v>35807</v>
      </c>
      <c r="H494" s="3036">
        <v>34008</v>
      </c>
      <c r="I494" s="3034">
        <v>8131119109</v>
      </c>
      <c r="J494" s="3034" t="s">
        <v>37375</v>
      </c>
      <c r="K494" s="3034" t="s">
        <v>38913</v>
      </c>
      <c r="L494" s="3046" t="s">
        <v>38914</v>
      </c>
      <c r="M494" s="3034" t="s">
        <v>37451</v>
      </c>
      <c r="N494" s="3034" t="s">
        <v>37477</v>
      </c>
      <c r="O494" s="3034" t="s">
        <v>37522</v>
      </c>
      <c r="P494" s="3034" t="s">
        <v>37454</v>
      </c>
      <c r="Q494" s="3034" t="s">
        <v>37462</v>
      </c>
      <c r="R494" s="3034" t="s">
        <v>37456</v>
      </c>
      <c r="S494" s="3034"/>
      <c r="T494" s="3034" t="s">
        <v>37463</v>
      </c>
      <c r="U494" s="3034" t="s">
        <v>37464</v>
      </c>
      <c r="V494" s="3034" t="s">
        <v>1538</v>
      </c>
      <c r="W494" s="3034" t="s">
        <v>37458</v>
      </c>
      <c r="X494" s="3034" t="s">
        <v>37458</v>
      </c>
      <c r="Y494" s="3037" t="s">
        <v>37459</v>
      </c>
      <c r="Z494" s="3038"/>
      <c r="AA494" s="3038"/>
      <c r="AB494" s="3038"/>
      <c r="AC494" s="3038"/>
      <c r="AD494" s="3038"/>
      <c r="AE494" s="3038"/>
    </row>
    <row r="495" spans="1:31" s="3039" customFormat="1" ht="15">
      <c r="A495" s="3040">
        <v>45674.754385972221</v>
      </c>
      <c r="B495" s="3041" t="s">
        <v>37921</v>
      </c>
      <c r="C495" s="3041">
        <v>2852298</v>
      </c>
      <c r="D495" s="3041" t="s">
        <v>37921</v>
      </c>
      <c r="E495" s="3041" t="s">
        <v>37467</v>
      </c>
      <c r="F495" s="3041" t="s">
        <v>35662</v>
      </c>
      <c r="G495" s="3041" t="s">
        <v>38915</v>
      </c>
      <c r="H495" s="3042">
        <v>33414</v>
      </c>
      <c r="I495" s="3044" t="s">
        <v>38916</v>
      </c>
      <c r="J495" s="3041" t="s">
        <v>37375</v>
      </c>
      <c r="K495" s="3041" t="s">
        <v>38917</v>
      </c>
      <c r="L495" s="3045" t="s">
        <v>38918</v>
      </c>
      <c r="M495" s="3041" t="s">
        <v>37451</v>
      </c>
      <c r="N495" s="3041" t="s">
        <v>37477</v>
      </c>
      <c r="O495" s="3041" t="s">
        <v>38848</v>
      </c>
      <c r="P495" s="3041" t="s">
        <v>37454</v>
      </c>
      <c r="Q495" s="3041" t="s">
        <v>37462</v>
      </c>
      <c r="R495" s="3041" t="s">
        <v>37456</v>
      </c>
      <c r="S495" s="3041"/>
      <c r="T495" s="3041" t="s">
        <v>37463</v>
      </c>
      <c r="U495" s="3041" t="s">
        <v>37677</v>
      </c>
      <c r="V495" s="3041" t="s">
        <v>37488</v>
      </c>
      <c r="W495" s="3041" t="s">
        <v>37458</v>
      </c>
      <c r="X495" s="3041" t="s">
        <v>37458</v>
      </c>
      <c r="Y495" s="3043" t="s">
        <v>37459</v>
      </c>
      <c r="Z495" s="3038"/>
      <c r="AA495" s="3038"/>
      <c r="AB495" s="3038"/>
      <c r="AC495" s="3038"/>
      <c r="AD495" s="3038"/>
      <c r="AE495" s="3038"/>
    </row>
    <row r="496" spans="1:31" s="3039" customFormat="1" ht="15">
      <c r="A496" s="3033">
        <v>45674.755210393516</v>
      </c>
      <c r="B496" s="3034" t="s">
        <v>36209</v>
      </c>
      <c r="C496" s="3034">
        <v>4842475</v>
      </c>
      <c r="D496" s="3034" t="s">
        <v>36209</v>
      </c>
      <c r="E496" s="3034" t="s">
        <v>37449</v>
      </c>
      <c r="F496" s="3034" t="s">
        <v>36210</v>
      </c>
      <c r="G496" s="3034" t="s">
        <v>36211</v>
      </c>
      <c r="H496" s="3036">
        <v>35322</v>
      </c>
      <c r="I496" s="3035" t="s">
        <v>36212</v>
      </c>
      <c r="J496" s="3034" t="s">
        <v>37375</v>
      </c>
      <c r="K496" s="3034" t="s">
        <v>37954</v>
      </c>
      <c r="L496" s="3046" t="s">
        <v>38919</v>
      </c>
      <c r="M496" s="3034" t="s">
        <v>37451</v>
      </c>
      <c r="N496" s="3034" t="s">
        <v>37452</v>
      </c>
      <c r="O496" s="3034" t="s">
        <v>37492</v>
      </c>
      <c r="P496" s="3034" t="s">
        <v>37454</v>
      </c>
      <c r="Q496" s="3034" t="s">
        <v>37455</v>
      </c>
      <c r="R496" s="3034" t="s">
        <v>37456</v>
      </c>
      <c r="S496" s="3034"/>
      <c r="T496" s="3034" t="s">
        <v>37463</v>
      </c>
      <c r="U496" s="3034" t="s">
        <v>37464</v>
      </c>
      <c r="V496" s="3034" t="s">
        <v>37956</v>
      </c>
      <c r="W496" s="3034" t="s">
        <v>37458</v>
      </c>
      <c r="X496" s="3034" t="s">
        <v>37458</v>
      </c>
      <c r="Y496" s="3037" t="s">
        <v>37459</v>
      </c>
      <c r="Z496" s="3038"/>
      <c r="AA496" s="3038"/>
      <c r="AB496" s="3038"/>
      <c r="AC496" s="3038"/>
      <c r="AD496" s="3038"/>
      <c r="AE496" s="3038"/>
    </row>
    <row r="497" spans="1:31" s="3039" customFormat="1" ht="15">
      <c r="A497" s="3040">
        <v>45674.854665405088</v>
      </c>
      <c r="B497" s="3041" t="s">
        <v>36206</v>
      </c>
      <c r="C497" s="3041">
        <v>4149210</v>
      </c>
      <c r="D497" s="3041" t="s">
        <v>36206</v>
      </c>
      <c r="E497" s="3041" t="s">
        <v>37449</v>
      </c>
      <c r="F497" s="3041" t="s">
        <v>36207</v>
      </c>
      <c r="G497" s="3041" t="s">
        <v>35598</v>
      </c>
      <c r="H497" s="3042">
        <v>35823</v>
      </c>
      <c r="I497" s="3044" t="s">
        <v>36208</v>
      </c>
      <c r="J497" s="3041" t="s">
        <v>37375</v>
      </c>
      <c r="K497" s="3041" t="s">
        <v>38920</v>
      </c>
      <c r="L497" s="3045" t="s">
        <v>38921</v>
      </c>
      <c r="M497" s="3041" t="s">
        <v>37527</v>
      </c>
      <c r="N497" s="3041" t="s">
        <v>37477</v>
      </c>
      <c r="O497" s="3041" t="s">
        <v>37501</v>
      </c>
      <c r="P497" s="3041" t="s">
        <v>37454</v>
      </c>
      <c r="Q497" s="3041" t="s">
        <v>37455</v>
      </c>
      <c r="R497" s="3041" t="s">
        <v>37456</v>
      </c>
      <c r="S497" s="3041"/>
      <c r="T497" s="3041" t="s">
        <v>37479</v>
      </c>
      <c r="U497" s="3041" t="s">
        <v>37496</v>
      </c>
      <c r="V497" s="3041" t="s">
        <v>37463</v>
      </c>
      <c r="W497" s="3041" t="s">
        <v>37879</v>
      </c>
      <c r="X497" s="3041" t="s">
        <v>37586</v>
      </c>
      <c r="Y497" s="3043" t="s">
        <v>37459</v>
      </c>
      <c r="Z497" s="3038"/>
      <c r="AA497" s="3038"/>
      <c r="AB497" s="3038"/>
      <c r="AC497" s="3038"/>
      <c r="AD497" s="3038"/>
      <c r="AE497" s="3038"/>
    </row>
    <row r="498" spans="1:31" s="3039" customFormat="1" ht="15">
      <c r="A498" s="3033">
        <v>45675.130388958336</v>
      </c>
      <c r="B498" s="3034" t="s">
        <v>38922</v>
      </c>
      <c r="C498" s="3034">
        <v>3478411</v>
      </c>
      <c r="D498" s="3034" t="s">
        <v>35794</v>
      </c>
      <c r="E498" s="3034" t="s">
        <v>37449</v>
      </c>
      <c r="F498" s="3034" t="s">
        <v>35795</v>
      </c>
      <c r="G498" s="3034" t="s">
        <v>35796</v>
      </c>
      <c r="H498" s="3036">
        <v>34131</v>
      </c>
      <c r="I498" s="3035" t="s">
        <v>5500</v>
      </c>
      <c r="J498" s="3034" t="s">
        <v>37375</v>
      </c>
      <c r="K498" s="3034" t="s">
        <v>38923</v>
      </c>
      <c r="L498" s="3046" t="s">
        <v>38924</v>
      </c>
      <c r="M498" s="3034" t="s">
        <v>37451</v>
      </c>
      <c r="N498" s="3034" t="s">
        <v>37477</v>
      </c>
      <c r="O498" s="3034" t="s">
        <v>37511</v>
      </c>
      <c r="P498" s="3034" t="s">
        <v>37454</v>
      </c>
      <c r="Q498" s="3034" t="s">
        <v>37462</v>
      </c>
      <c r="R498" s="3034" t="s">
        <v>37456</v>
      </c>
      <c r="S498" s="3034"/>
      <c r="T498" s="3034" t="s">
        <v>37463</v>
      </c>
      <c r="U498" s="3034" t="s">
        <v>37464</v>
      </c>
      <c r="V498" s="3034" t="s">
        <v>38925</v>
      </c>
      <c r="W498" s="3034" t="s">
        <v>37458</v>
      </c>
      <c r="X498" s="3034" t="s">
        <v>37586</v>
      </c>
      <c r="Y498" s="3037" t="s">
        <v>37459</v>
      </c>
      <c r="Z498" s="3038"/>
      <c r="AA498" s="3038"/>
      <c r="AB498" s="3038"/>
      <c r="AC498" s="3038"/>
      <c r="AD498" s="3038"/>
      <c r="AE498" s="3038"/>
    </row>
    <row r="499" spans="1:31" s="3039" customFormat="1" ht="15">
      <c r="A499" s="3040">
        <v>45675.418277997684</v>
      </c>
      <c r="B499" s="3041" t="s">
        <v>38926</v>
      </c>
      <c r="C499" s="3041">
        <v>3716233</v>
      </c>
      <c r="D499" s="3041" t="s">
        <v>1889</v>
      </c>
      <c r="E499" s="3041" t="s">
        <v>37474</v>
      </c>
      <c r="F499" s="3041" t="s">
        <v>35885</v>
      </c>
      <c r="G499" s="3041" t="s">
        <v>35886</v>
      </c>
      <c r="H499" s="3042">
        <v>29347</v>
      </c>
      <c r="I499" s="3041">
        <v>234018034126385</v>
      </c>
      <c r="J499" s="3041" t="s">
        <v>37368</v>
      </c>
      <c r="K499" s="3041" t="s">
        <v>38927</v>
      </c>
      <c r="L499" s="3045" t="s">
        <v>38928</v>
      </c>
      <c r="M499" s="3041" t="s">
        <v>37451</v>
      </c>
      <c r="N499" s="3041" t="s">
        <v>37477</v>
      </c>
      <c r="O499" s="3041" t="s">
        <v>37697</v>
      </c>
      <c r="P499" s="3041" t="s">
        <v>37454</v>
      </c>
      <c r="Q499" s="3041" t="s">
        <v>37462</v>
      </c>
      <c r="R499" s="3041" t="s">
        <v>37456</v>
      </c>
      <c r="S499" s="3041"/>
      <c r="T499" s="3041" t="s">
        <v>37479</v>
      </c>
      <c r="U499" s="3041" t="s">
        <v>37496</v>
      </c>
      <c r="V499" s="3041" t="s">
        <v>37463</v>
      </c>
      <c r="W499" s="3041" t="s">
        <v>37458</v>
      </c>
      <c r="X499" s="3041" t="s">
        <v>37586</v>
      </c>
      <c r="Y499" s="3043" t="s">
        <v>37459</v>
      </c>
      <c r="Z499" s="3038"/>
      <c r="AA499" s="3038"/>
      <c r="AB499" s="3038"/>
      <c r="AC499" s="3038"/>
      <c r="AD499" s="3038"/>
      <c r="AE499" s="3038"/>
    </row>
    <row r="500" spans="1:31" s="3039" customFormat="1" ht="15">
      <c r="A500" s="3033">
        <v>45675.430301736109</v>
      </c>
      <c r="B500" s="3034" t="s">
        <v>37187</v>
      </c>
      <c r="C500" s="3034">
        <v>6262883</v>
      </c>
      <c r="D500" s="3034" t="s">
        <v>37187</v>
      </c>
      <c r="E500" s="3034" t="s">
        <v>37474</v>
      </c>
      <c r="F500" s="3034" t="s">
        <v>35333</v>
      </c>
      <c r="G500" s="3034" t="s">
        <v>37188</v>
      </c>
      <c r="H500" s="3036">
        <v>34747</v>
      </c>
      <c r="I500" s="3035" t="s">
        <v>37189</v>
      </c>
      <c r="J500" s="3034" t="s">
        <v>37368</v>
      </c>
      <c r="K500" s="3034" t="s">
        <v>38929</v>
      </c>
      <c r="L500" s="3046" t="s">
        <v>38930</v>
      </c>
      <c r="M500" s="3034" t="s">
        <v>37451</v>
      </c>
      <c r="N500" s="3034" t="s">
        <v>37477</v>
      </c>
      <c r="O500" s="3034" t="s">
        <v>37522</v>
      </c>
      <c r="P500" s="3034" t="s">
        <v>37499</v>
      </c>
      <c r="Q500" s="3034" t="s">
        <v>37462</v>
      </c>
      <c r="R500" s="3034" t="s">
        <v>37456</v>
      </c>
      <c r="S500" s="3034"/>
      <c r="T500" s="3034" t="s">
        <v>37463</v>
      </c>
      <c r="U500" s="3034" t="s">
        <v>37464</v>
      </c>
      <c r="V500" s="3035" t="s">
        <v>37189</v>
      </c>
      <c r="W500" s="3034" t="s">
        <v>37458</v>
      </c>
      <c r="X500" s="3034" t="s">
        <v>37458</v>
      </c>
      <c r="Y500" s="3037" t="s">
        <v>37459</v>
      </c>
      <c r="Z500" s="3038"/>
      <c r="AA500" s="3038"/>
      <c r="AB500" s="3038"/>
      <c r="AC500" s="3038"/>
      <c r="AD500" s="3038"/>
      <c r="AE500" s="3038"/>
    </row>
    <row r="501" spans="1:31" s="3039" customFormat="1" ht="15">
      <c r="A501" s="3040">
        <v>45675.535824849532</v>
      </c>
      <c r="B501" s="3041" t="s">
        <v>35912</v>
      </c>
      <c r="C501" s="3041">
        <v>4885433</v>
      </c>
      <c r="D501" s="3041" t="s">
        <v>35912</v>
      </c>
      <c r="E501" s="3041" t="s">
        <v>37467</v>
      </c>
      <c r="F501" s="3041" t="s">
        <v>35343</v>
      </c>
      <c r="G501" s="3041" t="s">
        <v>35913</v>
      </c>
      <c r="H501" s="3042">
        <v>35784</v>
      </c>
      <c r="I501" s="3044" t="s">
        <v>35914</v>
      </c>
      <c r="J501" s="3041" t="s">
        <v>37375</v>
      </c>
      <c r="K501" s="3041" t="s">
        <v>38931</v>
      </c>
      <c r="L501" s="3045" t="s">
        <v>38932</v>
      </c>
      <c r="M501" s="3041" t="s">
        <v>37451</v>
      </c>
      <c r="N501" s="3041" t="s">
        <v>37477</v>
      </c>
      <c r="O501" s="3041" t="s">
        <v>37522</v>
      </c>
      <c r="P501" s="3041" t="s">
        <v>37454</v>
      </c>
      <c r="Q501" s="3041" t="s">
        <v>37462</v>
      </c>
      <c r="R501" s="3041" t="s">
        <v>37456</v>
      </c>
      <c r="S501" s="3041"/>
      <c r="T501" s="3041" t="s">
        <v>37463</v>
      </c>
      <c r="U501" s="3041" t="s">
        <v>37464</v>
      </c>
      <c r="V501" s="3044" t="s">
        <v>35914</v>
      </c>
      <c r="W501" s="3041" t="s">
        <v>37458</v>
      </c>
      <c r="X501" s="3041" t="s">
        <v>37458</v>
      </c>
      <c r="Y501" s="3043" t="s">
        <v>37459</v>
      </c>
      <c r="Z501" s="3038"/>
      <c r="AA501" s="3038"/>
      <c r="AB501" s="3038"/>
      <c r="AC501" s="3038"/>
      <c r="AD501" s="3038"/>
      <c r="AE501" s="3038"/>
    </row>
    <row r="502" spans="1:31" s="3039" customFormat="1" ht="15">
      <c r="A502" s="3033">
        <v>45675.673249444444</v>
      </c>
      <c r="B502" s="3034" t="s">
        <v>37190</v>
      </c>
      <c r="C502" s="3034">
        <v>6266560</v>
      </c>
      <c r="D502" s="3034" t="s">
        <v>37190</v>
      </c>
      <c r="E502" s="3034" t="s">
        <v>37474</v>
      </c>
      <c r="F502" s="3034" t="s">
        <v>35819</v>
      </c>
      <c r="G502" s="3034" t="s">
        <v>37191</v>
      </c>
      <c r="H502" s="3036">
        <v>37436</v>
      </c>
      <c r="I502" s="3035" t="s">
        <v>37192</v>
      </c>
      <c r="J502" s="3034" t="s">
        <v>37368</v>
      </c>
      <c r="K502" s="3034" t="s">
        <v>38933</v>
      </c>
      <c r="L502" s="3046" t="s">
        <v>38934</v>
      </c>
      <c r="M502" s="3034" t="s">
        <v>37451</v>
      </c>
      <c r="N502" s="3034" t="s">
        <v>37452</v>
      </c>
      <c r="O502" s="3034" t="s">
        <v>37498</v>
      </c>
      <c r="P502" s="3034" t="s">
        <v>37454</v>
      </c>
      <c r="Q502" s="3034" t="s">
        <v>37462</v>
      </c>
      <c r="R502" s="3034" t="s">
        <v>37456</v>
      </c>
      <c r="S502" s="3034"/>
      <c r="T502" s="3034" t="s">
        <v>37479</v>
      </c>
      <c r="U502" s="3034" t="s">
        <v>37464</v>
      </c>
      <c r="V502" s="3034" t="s">
        <v>38935</v>
      </c>
      <c r="W502" s="3034" t="s">
        <v>37458</v>
      </c>
      <c r="X502" s="3034" t="s">
        <v>37458</v>
      </c>
      <c r="Y502" s="3037" t="s">
        <v>37459</v>
      </c>
      <c r="Z502" s="3038"/>
      <c r="AA502" s="3038"/>
      <c r="AB502" s="3038"/>
      <c r="AC502" s="3038"/>
      <c r="AD502" s="3038"/>
      <c r="AE502" s="3038"/>
    </row>
    <row r="503" spans="1:31" s="3039" customFormat="1" ht="15">
      <c r="A503" s="3040">
        <v>45675.709328101853</v>
      </c>
      <c r="B503" s="3041" t="s">
        <v>38936</v>
      </c>
      <c r="C503" s="3041">
        <v>5491368</v>
      </c>
      <c r="D503" s="3041" t="s">
        <v>35887</v>
      </c>
      <c r="E503" s="3041" t="s">
        <v>37474</v>
      </c>
      <c r="F503" s="3041" t="s">
        <v>35736</v>
      </c>
      <c r="G503" s="3041" t="s">
        <v>35888</v>
      </c>
      <c r="H503" s="3042">
        <v>33869</v>
      </c>
      <c r="I503" s="3041" t="s">
        <v>35889</v>
      </c>
      <c r="J503" s="3041" t="s">
        <v>37368</v>
      </c>
      <c r="K503" s="3041" t="s">
        <v>38937</v>
      </c>
      <c r="L503" s="3045" t="s">
        <v>38938</v>
      </c>
      <c r="M503" s="3041" t="s">
        <v>37451</v>
      </c>
      <c r="N503" s="3041" t="s">
        <v>37477</v>
      </c>
      <c r="O503" s="3041" t="s">
        <v>37522</v>
      </c>
      <c r="P503" s="3041" t="s">
        <v>37454</v>
      </c>
      <c r="Q503" s="3041" t="s">
        <v>37462</v>
      </c>
      <c r="R503" s="3041" t="s">
        <v>37456</v>
      </c>
      <c r="S503" s="3041"/>
      <c r="T503" s="3041" t="s">
        <v>37463</v>
      </c>
      <c r="U503" s="3041" t="s">
        <v>37464</v>
      </c>
      <c r="V503" s="3041" t="s">
        <v>1538</v>
      </c>
      <c r="W503" s="3041" t="s">
        <v>37458</v>
      </c>
      <c r="X503" s="3041" t="s">
        <v>37458</v>
      </c>
      <c r="Y503" s="3043" t="s">
        <v>37459</v>
      </c>
      <c r="Z503" s="3038"/>
      <c r="AA503" s="3038"/>
      <c r="AB503" s="3038"/>
      <c r="AC503" s="3038"/>
      <c r="AD503" s="3038"/>
      <c r="AE503" s="3038"/>
    </row>
    <row r="504" spans="1:31" s="3039" customFormat="1" ht="15">
      <c r="A504" s="3033">
        <v>45675.731720173615</v>
      </c>
      <c r="B504" s="3034" t="s">
        <v>35920</v>
      </c>
      <c r="C504" s="3034">
        <v>6194513</v>
      </c>
      <c r="D504" s="3034" t="s">
        <v>35920</v>
      </c>
      <c r="E504" s="3034" t="s">
        <v>37467</v>
      </c>
      <c r="F504" s="3034" t="s">
        <v>35921</v>
      </c>
      <c r="G504" s="3034" t="s">
        <v>35922</v>
      </c>
      <c r="H504" s="3036">
        <v>28499</v>
      </c>
      <c r="I504" s="3035" t="s">
        <v>35923</v>
      </c>
      <c r="J504" s="3034" t="s">
        <v>37375</v>
      </c>
      <c r="K504" s="3034" t="s">
        <v>38939</v>
      </c>
      <c r="L504" s="3046" t="s">
        <v>38940</v>
      </c>
      <c r="M504" s="3034" t="s">
        <v>37451</v>
      </c>
      <c r="N504" s="3034" t="s">
        <v>37477</v>
      </c>
      <c r="O504" s="3034" t="s">
        <v>37461</v>
      </c>
      <c r="P504" s="3034" t="s">
        <v>37454</v>
      </c>
      <c r="Q504" s="3034" t="s">
        <v>37462</v>
      </c>
      <c r="R504" s="3034" t="s">
        <v>37456</v>
      </c>
      <c r="S504" s="3034"/>
      <c r="T504" s="3034" t="s">
        <v>37463</v>
      </c>
      <c r="U504" s="3034" t="s">
        <v>5279</v>
      </c>
      <c r="V504" s="3034" t="s">
        <v>37463</v>
      </c>
      <c r="W504" s="3034" t="s">
        <v>37458</v>
      </c>
      <c r="X504" s="3034" t="s">
        <v>37458</v>
      </c>
      <c r="Y504" s="3037" t="s">
        <v>37459</v>
      </c>
      <c r="Z504" s="3038"/>
      <c r="AA504" s="3038"/>
      <c r="AB504" s="3038"/>
      <c r="AC504" s="3038"/>
      <c r="AD504" s="3038"/>
      <c r="AE504" s="3038"/>
    </row>
    <row r="505" spans="1:31" s="3039" customFormat="1" ht="15">
      <c r="A505" s="3040">
        <v>45676.563422858795</v>
      </c>
      <c r="B505" s="3041" t="s">
        <v>35955</v>
      </c>
      <c r="C505" s="3041">
        <v>1516667</v>
      </c>
      <c r="D505" s="3041" t="s">
        <v>35955</v>
      </c>
      <c r="E505" s="3041" t="s">
        <v>37467</v>
      </c>
      <c r="F505" s="3041" t="s">
        <v>35956</v>
      </c>
      <c r="G505" s="3041" t="s">
        <v>35957</v>
      </c>
      <c r="H505" s="3042">
        <v>28723</v>
      </c>
      <c r="I505" s="3044" t="s">
        <v>35958</v>
      </c>
      <c r="J505" s="3041" t="s">
        <v>37375</v>
      </c>
      <c r="K505" s="3041" t="s">
        <v>38941</v>
      </c>
      <c r="L505" s="3045" t="s">
        <v>38942</v>
      </c>
      <c r="M505" s="3041" t="s">
        <v>37451</v>
      </c>
      <c r="N505" s="3041" t="s">
        <v>37477</v>
      </c>
      <c r="O505" s="3041" t="s">
        <v>37628</v>
      </c>
      <c r="P505" s="3041" t="s">
        <v>37454</v>
      </c>
      <c r="Q505" s="3041" t="s">
        <v>37462</v>
      </c>
      <c r="R505" s="3041" t="s">
        <v>37456</v>
      </c>
      <c r="S505" s="3041"/>
      <c r="T505" s="3041" t="s">
        <v>37463</v>
      </c>
      <c r="U505" s="3041" t="s">
        <v>37464</v>
      </c>
      <c r="V505" s="3041" t="s">
        <v>38943</v>
      </c>
      <c r="W505" s="3041" t="s">
        <v>37458</v>
      </c>
      <c r="X505" s="3041" t="s">
        <v>37458</v>
      </c>
      <c r="Y505" s="3043" t="s">
        <v>37459</v>
      </c>
      <c r="Z505" s="3038"/>
      <c r="AA505" s="3038"/>
      <c r="AB505" s="3038"/>
      <c r="AC505" s="3038"/>
      <c r="AD505" s="3038"/>
      <c r="AE505" s="3038"/>
    </row>
    <row r="506" spans="1:31" s="3039" customFormat="1" ht="15">
      <c r="A506" s="3033">
        <v>45676.606919849539</v>
      </c>
      <c r="B506" s="3034" t="s">
        <v>35850</v>
      </c>
      <c r="C506" s="3034">
        <v>5548725</v>
      </c>
      <c r="D506" s="3034" t="s">
        <v>35850</v>
      </c>
      <c r="E506" s="3034" t="s">
        <v>37449</v>
      </c>
      <c r="F506" s="3034" t="s">
        <v>35851</v>
      </c>
      <c r="G506" s="3034" t="s">
        <v>35852</v>
      </c>
      <c r="H506" s="3036">
        <v>35293</v>
      </c>
      <c r="I506" s="3034">
        <v>8106585210</v>
      </c>
      <c r="J506" s="3034" t="s">
        <v>37375</v>
      </c>
      <c r="K506" s="3034" t="s">
        <v>38944</v>
      </c>
      <c r="L506" s="3046" t="s">
        <v>38945</v>
      </c>
      <c r="M506" s="3034" t="s">
        <v>37451</v>
      </c>
      <c r="N506" s="3034" t="s">
        <v>37477</v>
      </c>
      <c r="O506" s="3034" t="s">
        <v>37498</v>
      </c>
      <c r="P506" s="3034" t="s">
        <v>37454</v>
      </c>
      <c r="Q506" s="3034" t="s">
        <v>37462</v>
      </c>
      <c r="R506" s="3034" t="s">
        <v>37456</v>
      </c>
      <c r="S506" s="3034"/>
      <c r="T506" s="3034" t="s">
        <v>37479</v>
      </c>
      <c r="U506" s="3034" t="s">
        <v>37496</v>
      </c>
      <c r="V506" s="3034" t="s">
        <v>1538</v>
      </c>
      <c r="W506" s="3034" t="s">
        <v>37458</v>
      </c>
      <c r="X506" s="3034" t="s">
        <v>37458</v>
      </c>
      <c r="Y506" s="3037" t="s">
        <v>37459</v>
      </c>
      <c r="Z506" s="3038"/>
      <c r="AA506" s="3038"/>
      <c r="AB506" s="3038"/>
      <c r="AC506" s="3038"/>
      <c r="AD506" s="3038"/>
      <c r="AE506" s="3038"/>
    </row>
    <row r="507" spans="1:31" s="3039" customFormat="1" ht="15">
      <c r="A507" s="3040">
        <v>45677.288991111112</v>
      </c>
      <c r="B507" s="3041" t="s">
        <v>38121</v>
      </c>
      <c r="C507" s="3041">
        <v>4967749</v>
      </c>
      <c r="D507" s="3041" t="s">
        <v>37193</v>
      </c>
      <c r="E507" s="3041" t="s">
        <v>37449</v>
      </c>
      <c r="F507" s="3041" t="s">
        <v>36379</v>
      </c>
      <c r="G507" s="3041" t="s">
        <v>36380</v>
      </c>
      <c r="H507" s="3042">
        <v>34753</v>
      </c>
      <c r="I507" s="3044" t="s">
        <v>36389</v>
      </c>
      <c r="J507" s="3041" t="s">
        <v>37375</v>
      </c>
      <c r="K507" s="3041" t="s">
        <v>38946</v>
      </c>
      <c r="L507" s="3045" t="s">
        <v>38947</v>
      </c>
      <c r="M507" s="3041" t="s">
        <v>37451</v>
      </c>
      <c r="N507" s="3041" t="s">
        <v>37477</v>
      </c>
      <c r="O507" s="3041" t="s">
        <v>37715</v>
      </c>
      <c r="P507" s="3041" t="s">
        <v>37529</v>
      </c>
      <c r="Q507" s="3041" t="s">
        <v>37634</v>
      </c>
      <c r="R507" s="3041" t="s">
        <v>37634</v>
      </c>
      <c r="S507" s="3041" t="s">
        <v>53</v>
      </c>
      <c r="T507" s="3041" t="s">
        <v>37463</v>
      </c>
      <c r="U507" s="3041" t="s">
        <v>37464</v>
      </c>
      <c r="V507" s="3041" t="s">
        <v>38124</v>
      </c>
      <c r="W507" s="3041" t="s">
        <v>37458</v>
      </c>
      <c r="X507" s="3041" t="s">
        <v>37586</v>
      </c>
      <c r="Y507" s="3043" t="s">
        <v>37459</v>
      </c>
      <c r="Z507" s="3038"/>
      <c r="AA507" s="3038"/>
      <c r="AB507" s="3038"/>
      <c r="AC507" s="3038"/>
      <c r="AD507" s="3038"/>
      <c r="AE507" s="3038"/>
    </row>
    <row r="508" spans="1:31" s="3039" customFormat="1" ht="15">
      <c r="A508" s="3033">
        <v>45677.306409745375</v>
      </c>
      <c r="B508" s="3034" t="s">
        <v>35791</v>
      </c>
      <c r="C508" s="3034">
        <v>2570436</v>
      </c>
      <c r="D508" s="3034" t="s">
        <v>35791</v>
      </c>
      <c r="E508" s="3034" t="s">
        <v>37474</v>
      </c>
      <c r="F508" s="3034" t="s">
        <v>35792</v>
      </c>
      <c r="G508" s="3034" t="s">
        <v>35793</v>
      </c>
      <c r="H508" s="3036">
        <v>33445</v>
      </c>
      <c r="I508" s="3034">
        <v>8099225853</v>
      </c>
      <c r="J508" s="3034" t="s">
        <v>37368</v>
      </c>
      <c r="K508" s="3034" t="s">
        <v>38948</v>
      </c>
      <c r="L508" s="3046" t="s">
        <v>38949</v>
      </c>
      <c r="M508" s="3034" t="s">
        <v>37451</v>
      </c>
      <c r="N508" s="3034" t="s">
        <v>37477</v>
      </c>
      <c r="O508" s="3034" t="s">
        <v>37671</v>
      </c>
      <c r="P508" s="3034" t="s">
        <v>37454</v>
      </c>
      <c r="Q508" s="3034" t="s">
        <v>37462</v>
      </c>
      <c r="R508" s="3034" t="s">
        <v>37456</v>
      </c>
      <c r="S508" s="3034"/>
      <c r="T508" s="3034" t="s">
        <v>37463</v>
      </c>
      <c r="U508" s="3034" t="s">
        <v>37496</v>
      </c>
      <c r="V508" s="3034" t="s">
        <v>37539</v>
      </c>
      <c r="W508" s="3034" t="s">
        <v>37458</v>
      </c>
      <c r="X508" s="3034" t="s">
        <v>37458</v>
      </c>
      <c r="Y508" s="3037" t="s">
        <v>37459</v>
      </c>
      <c r="Z508" s="3038"/>
      <c r="AA508" s="3038"/>
      <c r="AB508" s="3038"/>
      <c r="AC508" s="3038"/>
      <c r="AD508" s="3038"/>
      <c r="AE508" s="3038"/>
    </row>
    <row r="509" spans="1:31" s="3039" customFormat="1" ht="15">
      <c r="A509" s="3040">
        <v>45677.704449097218</v>
      </c>
      <c r="B509" s="3041" t="s">
        <v>38950</v>
      </c>
      <c r="C509" s="3041">
        <v>2954910</v>
      </c>
      <c r="D509" s="3041" t="s">
        <v>36553</v>
      </c>
      <c r="E509" s="3041" t="s">
        <v>37449</v>
      </c>
      <c r="F509" s="3041" t="s">
        <v>36554</v>
      </c>
      <c r="G509" s="3041" t="s">
        <v>36555</v>
      </c>
      <c r="H509" s="3042">
        <v>35677</v>
      </c>
      <c r="I509" s="3044" t="s">
        <v>36556</v>
      </c>
      <c r="J509" s="3041" t="s">
        <v>37375</v>
      </c>
      <c r="K509" s="3041" t="s">
        <v>38951</v>
      </c>
      <c r="L509" s="3045" t="s">
        <v>38952</v>
      </c>
      <c r="M509" s="3041" t="s">
        <v>37451</v>
      </c>
      <c r="N509" s="3041" t="s">
        <v>37477</v>
      </c>
      <c r="O509" s="3041" t="s">
        <v>37522</v>
      </c>
      <c r="P509" s="3041" t="s">
        <v>37454</v>
      </c>
      <c r="Q509" s="3041" t="s">
        <v>37462</v>
      </c>
      <c r="R509" s="3041" t="s">
        <v>37456</v>
      </c>
      <c r="S509" s="3041"/>
      <c r="T509" s="3041" t="s">
        <v>37463</v>
      </c>
      <c r="U509" s="3041" t="s">
        <v>37677</v>
      </c>
      <c r="V509" s="3041" t="s">
        <v>1538</v>
      </c>
      <c r="W509" s="3041" t="s">
        <v>37458</v>
      </c>
      <c r="X509" s="3041" t="s">
        <v>37586</v>
      </c>
      <c r="Y509" s="3043" t="s">
        <v>37459</v>
      </c>
      <c r="Z509" s="3038"/>
      <c r="AA509" s="3038"/>
      <c r="AB509" s="3038"/>
      <c r="AC509" s="3038"/>
      <c r="AD509" s="3038"/>
      <c r="AE509" s="3038"/>
    </row>
    <row r="510" spans="1:31" s="3039" customFormat="1" ht="15">
      <c r="A510" s="3033">
        <v>45677.729298333332</v>
      </c>
      <c r="B510" s="3034" t="s">
        <v>36577</v>
      </c>
      <c r="C510" s="3034">
        <v>6312118</v>
      </c>
      <c r="D510" s="3034" t="s">
        <v>36577</v>
      </c>
      <c r="E510" s="3034" t="s">
        <v>37474</v>
      </c>
      <c r="F510" s="3034" t="s">
        <v>36578</v>
      </c>
      <c r="G510" s="3034" t="s">
        <v>36579</v>
      </c>
      <c r="H510" s="3036">
        <v>37864</v>
      </c>
      <c r="I510" s="3035" t="s">
        <v>36580</v>
      </c>
      <c r="J510" s="3034" t="s">
        <v>37368</v>
      </c>
      <c r="K510" s="3034" t="s">
        <v>38953</v>
      </c>
      <c r="L510" s="3046" t="s">
        <v>38954</v>
      </c>
      <c r="M510" s="3034" t="s">
        <v>37552</v>
      </c>
      <c r="N510" s="3034" t="s">
        <v>37477</v>
      </c>
      <c r="O510" s="3034" t="s">
        <v>37671</v>
      </c>
      <c r="P510" s="3034" t="s">
        <v>37454</v>
      </c>
      <c r="Q510" s="3034" t="s">
        <v>37462</v>
      </c>
      <c r="R510" s="3034" t="s">
        <v>37456</v>
      </c>
      <c r="S510" s="3034"/>
      <c r="T510" s="3034" t="s">
        <v>37457</v>
      </c>
      <c r="U510" s="3034" t="s">
        <v>37677</v>
      </c>
      <c r="V510" s="3034" t="s">
        <v>37539</v>
      </c>
      <c r="W510" s="3034" t="s">
        <v>37458</v>
      </c>
      <c r="X510" s="3034" t="s">
        <v>37458</v>
      </c>
      <c r="Y510" s="3037" t="s">
        <v>37459</v>
      </c>
      <c r="Z510" s="3038"/>
      <c r="AA510" s="3038"/>
      <c r="AB510" s="3038"/>
      <c r="AC510" s="3038"/>
      <c r="AD510" s="3038"/>
      <c r="AE510" s="3038"/>
    </row>
    <row r="511" spans="1:31" s="3039" customFormat="1" ht="15">
      <c r="A511" s="3040">
        <v>45678.658919247682</v>
      </c>
      <c r="B511" s="3041" t="s">
        <v>38548</v>
      </c>
      <c r="C511" s="3041">
        <v>5206511</v>
      </c>
      <c r="D511" s="3041" t="s">
        <v>38548</v>
      </c>
      <c r="E511" s="3041" t="s">
        <v>37474</v>
      </c>
      <c r="F511" s="3041" t="s">
        <v>36568</v>
      </c>
      <c r="G511" s="3041" t="s">
        <v>36569</v>
      </c>
      <c r="H511" s="3042">
        <v>34601</v>
      </c>
      <c r="I511" s="3044" t="s">
        <v>38549</v>
      </c>
      <c r="J511" s="3041" t="s">
        <v>37368</v>
      </c>
      <c r="K511" s="3041" t="s">
        <v>38955</v>
      </c>
      <c r="L511" s="3045" t="s">
        <v>38956</v>
      </c>
      <c r="M511" s="3041" t="s">
        <v>37451</v>
      </c>
      <c r="N511" s="3041" t="s">
        <v>37452</v>
      </c>
      <c r="O511" s="3041" t="s">
        <v>38079</v>
      </c>
      <c r="P511" s="3041" t="s">
        <v>37454</v>
      </c>
      <c r="Q511" s="3041" t="s">
        <v>37462</v>
      </c>
      <c r="R511" s="3041" t="s">
        <v>37456</v>
      </c>
      <c r="S511" s="3041"/>
      <c r="T511" s="3041" t="s">
        <v>37463</v>
      </c>
      <c r="U511" s="3041" t="s">
        <v>37464</v>
      </c>
      <c r="V511" s="3041" t="s">
        <v>38957</v>
      </c>
      <c r="W511" s="3041" t="s">
        <v>37458</v>
      </c>
      <c r="X511" s="3041" t="s">
        <v>37458</v>
      </c>
      <c r="Y511" s="3043" t="s">
        <v>37459</v>
      </c>
      <c r="Z511" s="3038"/>
      <c r="AA511" s="3038"/>
      <c r="AB511" s="3038"/>
      <c r="AC511" s="3038"/>
      <c r="AD511" s="3038"/>
      <c r="AE511" s="3038"/>
    </row>
    <row r="512" spans="1:31" s="3039" customFormat="1" ht="15">
      <c r="A512" s="3033">
        <v>45679.690762060185</v>
      </c>
      <c r="B512" s="3034" t="s">
        <v>38958</v>
      </c>
      <c r="C512" s="3034">
        <v>4786419</v>
      </c>
      <c r="D512" s="3034" t="s">
        <v>36570</v>
      </c>
      <c r="E512" s="3034" t="s">
        <v>37449</v>
      </c>
      <c r="F512" s="3034" t="s">
        <v>36571</v>
      </c>
      <c r="G512" s="3034" t="s">
        <v>36572</v>
      </c>
      <c r="H512" s="3036">
        <v>34956</v>
      </c>
      <c r="I512" s="3035" t="s">
        <v>7665</v>
      </c>
      <c r="J512" s="3034" t="s">
        <v>37375</v>
      </c>
      <c r="K512" s="3034" t="s">
        <v>38959</v>
      </c>
      <c r="L512" s="3046" t="s">
        <v>38960</v>
      </c>
      <c r="M512" s="3034" t="s">
        <v>37451</v>
      </c>
      <c r="N512" s="3034" t="s">
        <v>37477</v>
      </c>
      <c r="O512" s="3034" t="s">
        <v>37522</v>
      </c>
      <c r="P512" s="3034" t="s">
        <v>37454</v>
      </c>
      <c r="Q512" s="3034" t="s">
        <v>37462</v>
      </c>
      <c r="R512" s="3034" t="s">
        <v>37456</v>
      </c>
      <c r="S512" s="3034"/>
      <c r="T512" s="3034" t="s">
        <v>37463</v>
      </c>
      <c r="U512" s="3034" t="s">
        <v>5279</v>
      </c>
      <c r="V512" s="3034" t="s">
        <v>37463</v>
      </c>
      <c r="W512" s="3034" t="s">
        <v>37458</v>
      </c>
      <c r="X512" s="3034" t="s">
        <v>37458</v>
      </c>
      <c r="Y512" s="3037" t="s">
        <v>37459</v>
      </c>
      <c r="Z512" s="3038"/>
      <c r="AA512" s="3038"/>
      <c r="AB512" s="3038"/>
      <c r="AC512" s="3038"/>
      <c r="AD512" s="3038"/>
      <c r="AE512" s="3038"/>
    </row>
    <row r="513" spans="1:31" s="3039" customFormat="1" ht="15">
      <c r="A513" s="3040">
        <v>45681.523540960647</v>
      </c>
      <c r="B513" s="3041" t="s">
        <v>36616</v>
      </c>
      <c r="C513" s="3041">
        <v>5499422</v>
      </c>
      <c r="D513" s="3041" t="s">
        <v>36616</v>
      </c>
      <c r="E513" s="3041" t="s">
        <v>37474</v>
      </c>
      <c r="F513" s="3041" t="s">
        <v>35619</v>
      </c>
      <c r="G513" s="3041" t="s">
        <v>35411</v>
      </c>
      <c r="H513" s="3042">
        <v>34117</v>
      </c>
      <c r="I513" s="3044" t="s">
        <v>36617</v>
      </c>
      <c r="J513" s="3041" t="s">
        <v>37368</v>
      </c>
      <c r="K513" s="3041" t="s">
        <v>38961</v>
      </c>
      <c r="L513" s="3045" t="s">
        <v>38962</v>
      </c>
      <c r="M513" s="3041" t="s">
        <v>37451</v>
      </c>
      <c r="N513" s="3041" t="s">
        <v>37477</v>
      </c>
      <c r="O513" s="3041" t="s">
        <v>37511</v>
      </c>
      <c r="P513" s="3041" t="s">
        <v>37454</v>
      </c>
      <c r="Q513" s="3041" t="s">
        <v>37462</v>
      </c>
      <c r="R513" s="3041" t="s">
        <v>37456</v>
      </c>
      <c r="S513" s="3041"/>
      <c r="T513" s="3041" t="s">
        <v>37479</v>
      </c>
      <c r="U513" s="3041" t="s">
        <v>5279</v>
      </c>
      <c r="V513" s="3041" t="s">
        <v>2320</v>
      </c>
      <c r="W513" s="3041" t="s">
        <v>37458</v>
      </c>
      <c r="X513" s="3041" t="s">
        <v>37458</v>
      </c>
      <c r="Y513" s="3043" t="s">
        <v>37459</v>
      </c>
      <c r="Z513" s="3038"/>
      <c r="AA513" s="3038"/>
      <c r="AB513" s="3038"/>
      <c r="AC513" s="3038"/>
      <c r="AD513" s="3038"/>
      <c r="AE513" s="3038"/>
    </row>
    <row r="514" spans="1:31" s="3039" customFormat="1" ht="15">
      <c r="A514" s="3033">
        <v>45681.592430462959</v>
      </c>
      <c r="B514" s="3034" t="s">
        <v>36628</v>
      </c>
      <c r="C514" s="3034">
        <v>1580351</v>
      </c>
      <c r="D514" s="3034" t="s">
        <v>36628</v>
      </c>
      <c r="E514" s="3034" t="s">
        <v>37474</v>
      </c>
      <c r="F514" s="3034" t="s">
        <v>35593</v>
      </c>
      <c r="G514" s="3034" t="s">
        <v>36629</v>
      </c>
      <c r="H514" s="3036">
        <v>29237</v>
      </c>
      <c r="I514" s="3035" t="s">
        <v>36630</v>
      </c>
      <c r="J514" s="3034" t="s">
        <v>37368</v>
      </c>
      <c r="K514" s="3035" t="s">
        <v>36630</v>
      </c>
      <c r="L514" s="3046" t="s">
        <v>38963</v>
      </c>
      <c r="M514" s="3034" t="s">
        <v>37451</v>
      </c>
      <c r="N514" s="3034" t="s">
        <v>37477</v>
      </c>
      <c r="O514" s="3034" t="s">
        <v>37508</v>
      </c>
      <c r="P514" s="3034" t="s">
        <v>37454</v>
      </c>
      <c r="Q514" s="3034" t="s">
        <v>37462</v>
      </c>
      <c r="R514" s="3034" t="s">
        <v>37456</v>
      </c>
      <c r="S514" s="3034"/>
      <c r="T514" s="3034" t="s">
        <v>37457</v>
      </c>
      <c r="U514" s="3034" t="s">
        <v>37677</v>
      </c>
      <c r="V514" s="3034" t="s">
        <v>37463</v>
      </c>
      <c r="W514" s="3034" t="s">
        <v>37458</v>
      </c>
      <c r="X514" s="3034" t="s">
        <v>37458</v>
      </c>
      <c r="Y514" s="3037" t="s">
        <v>37459</v>
      </c>
      <c r="Z514" s="3038"/>
      <c r="AA514" s="3038"/>
      <c r="AB514" s="3038"/>
      <c r="AC514" s="3038"/>
      <c r="AD514" s="3038"/>
      <c r="AE514" s="3038"/>
    </row>
    <row r="515" spans="1:31" s="3039" customFormat="1" ht="15">
      <c r="A515" s="3040">
        <v>45681.633019085653</v>
      </c>
      <c r="B515" s="3041" t="s">
        <v>36635</v>
      </c>
      <c r="C515" s="3041">
        <v>4969568</v>
      </c>
      <c r="D515" s="3041" t="s">
        <v>36635</v>
      </c>
      <c r="E515" s="3041" t="s">
        <v>37474</v>
      </c>
      <c r="F515" s="3041" t="s">
        <v>36636</v>
      </c>
      <c r="G515" s="3041" t="s">
        <v>36637</v>
      </c>
      <c r="H515" s="3042">
        <v>37262</v>
      </c>
      <c r="I515" s="3044" t="s">
        <v>36638</v>
      </c>
      <c r="J515" s="3041" t="s">
        <v>37368</v>
      </c>
      <c r="K515" s="3041" t="s">
        <v>38964</v>
      </c>
      <c r="L515" s="3045" t="s">
        <v>38965</v>
      </c>
      <c r="M515" s="3041" t="s">
        <v>37527</v>
      </c>
      <c r="N515" s="3041" t="s">
        <v>37477</v>
      </c>
      <c r="O515" s="3041" t="s">
        <v>37522</v>
      </c>
      <c r="P515" s="3041" t="s">
        <v>37454</v>
      </c>
      <c r="Q515" s="3041" t="s">
        <v>37462</v>
      </c>
      <c r="R515" s="3041" t="s">
        <v>37456</v>
      </c>
      <c r="S515" s="3041"/>
      <c r="T515" s="3041" t="s">
        <v>37479</v>
      </c>
      <c r="U515" s="3041" t="s">
        <v>37496</v>
      </c>
      <c r="V515" s="3041" t="s">
        <v>38301</v>
      </c>
      <c r="W515" s="3041" t="s">
        <v>37458</v>
      </c>
      <c r="X515" s="3041" t="s">
        <v>37458</v>
      </c>
      <c r="Y515" s="3043" t="s">
        <v>37459</v>
      </c>
      <c r="Z515" s="3038"/>
      <c r="AA515" s="3038"/>
      <c r="AB515" s="3038"/>
      <c r="AC515" s="3038"/>
      <c r="AD515" s="3038"/>
      <c r="AE515" s="3038"/>
    </row>
    <row r="516" spans="1:31" s="3039" customFormat="1" ht="15">
      <c r="A516" s="3033">
        <v>45681.858861157409</v>
      </c>
      <c r="B516" s="3034" t="s">
        <v>38966</v>
      </c>
      <c r="C516" s="3034">
        <v>1787147</v>
      </c>
      <c r="D516" s="3034" t="s">
        <v>36631</v>
      </c>
      <c r="E516" s="3034" t="s">
        <v>37467</v>
      </c>
      <c r="F516" s="3034" t="s">
        <v>36632</v>
      </c>
      <c r="G516" s="3034" t="s">
        <v>36633</v>
      </c>
      <c r="H516" s="3036">
        <v>30440</v>
      </c>
      <c r="I516" s="3035" t="s">
        <v>36634</v>
      </c>
      <c r="J516" s="3034" t="s">
        <v>37375</v>
      </c>
      <c r="K516" s="3034" t="s">
        <v>38967</v>
      </c>
      <c r="L516" s="3046" t="s">
        <v>38968</v>
      </c>
      <c r="M516" s="3034" t="s">
        <v>37451</v>
      </c>
      <c r="N516" s="3034" t="s">
        <v>37477</v>
      </c>
      <c r="O516" s="3034" t="s">
        <v>37483</v>
      </c>
      <c r="P516" s="3034" t="s">
        <v>37454</v>
      </c>
      <c r="Q516" s="3034" t="s">
        <v>37462</v>
      </c>
      <c r="R516" s="3034" t="s">
        <v>37456</v>
      </c>
      <c r="S516" s="3034"/>
      <c r="T516" s="3034" t="s">
        <v>37479</v>
      </c>
      <c r="U516" s="3034" t="s">
        <v>5279</v>
      </c>
      <c r="V516" s="3034" t="s">
        <v>37463</v>
      </c>
      <c r="W516" s="3034" t="s">
        <v>37458</v>
      </c>
      <c r="X516" s="3034" t="s">
        <v>37458</v>
      </c>
      <c r="Y516" s="3037" t="s">
        <v>37459</v>
      </c>
      <c r="Z516" s="3038"/>
      <c r="AA516" s="3038"/>
      <c r="AB516" s="3038"/>
      <c r="AC516" s="3038"/>
      <c r="AD516" s="3038"/>
      <c r="AE516" s="3038"/>
    </row>
    <row r="517" spans="1:31" s="3039" customFormat="1" ht="15">
      <c r="A517" s="3040">
        <v>45682.344718321758</v>
      </c>
      <c r="B517" s="3041" t="s">
        <v>37194</v>
      </c>
      <c r="C517" s="3041">
        <v>5845733</v>
      </c>
      <c r="D517" s="3041" t="s">
        <v>37194</v>
      </c>
      <c r="E517" s="3041" t="s">
        <v>37449</v>
      </c>
      <c r="F517" s="3041" t="s">
        <v>37195</v>
      </c>
      <c r="G517" s="3041" t="s">
        <v>37196</v>
      </c>
      <c r="H517" s="3042">
        <v>36730</v>
      </c>
      <c r="I517" s="3044" t="s">
        <v>37197</v>
      </c>
      <c r="J517" s="3041" t="s">
        <v>37375</v>
      </c>
      <c r="K517" s="3041" t="s">
        <v>38969</v>
      </c>
      <c r="L517" s="3045" t="s">
        <v>38970</v>
      </c>
      <c r="M517" s="3041" t="s">
        <v>37451</v>
      </c>
      <c r="N517" s="3041" t="s">
        <v>37477</v>
      </c>
      <c r="O517" s="3041" t="s">
        <v>37697</v>
      </c>
      <c r="P517" s="3041" t="s">
        <v>37454</v>
      </c>
      <c r="Q517" s="3041" t="s">
        <v>37462</v>
      </c>
      <c r="R517" s="3041" t="s">
        <v>37456</v>
      </c>
      <c r="S517" s="3041"/>
      <c r="T517" s="3041" t="s">
        <v>37457</v>
      </c>
      <c r="U517" s="3041" t="s">
        <v>37464</v>
      </c>
      <c r="V517" s="3041" t="s">
        <v>38971</v>
      </c>
      <c r="W517" s="3041" t="s">
        <v>37458</v>
      </c>
      <c r="X517" s="3041" t="s">
        <v>37458</v>
      </c>
      <c r="Y517" s="3043" t="s">
        <v>37459</v>
      </c>
      <c r="Z517" s="3038"/>
      <c r="AA517" s="3038"/>
      <c r="AB517" s="3038"/>
      <c r="AC517" s="3038"/>
      <c r="AD517" s="3038"/>
      <c r="AE517" s="3038"/>
    </row>
    <row r="518" spans="1:31" s="3039" customFormat="1" ht="15">
      <c r="A518" s="3033">
        <v>45682.706386944439</v>
      </c>
      <c r="B518" s="3034" t="s">
        <v>2643</v>
      </c>
      <c r="C518" s="3034">
        <v>1567973</v>
      </c>
      <c r="D518" s="3034" t="s">
        <v>2643</v>
      </c>
      <c r="E518" s="3034" t="s">
        <v>37474</v>
      </c>
      <c r="F518" s="3034" t="s">
        <v>36826</v>
      </c>
      <c r="G518" s="3034" t="s">
        <v>36827</v>
      </c>
      <c r="H518" s="3036">
        <v>27283</v>
      </c>
      <c r="I518" s="3035" t="s">
        <v>1502</v>
      </c>
      <c r="J518" s="3034" t="s">
        <v>37368</v>
      </c>
      <c r="K518" s="3034" t="s">
        <v>38972</v>
      </c>
      <c r="L518" s="3046" t="s">
        <v>38973</v>
      </c>
      <c r="M518" s="3034" t="s">
        <v>37451</v>
      </c>
      <c r="N518" s="3034" t="s">
        <v>37477</v>
      </c>
      <c r="O518" s="3034" t="s">
        <v>37671</v>
      </c>
      <c r="P518" s="3034" t="s">
        <v>37454</v>
      </c>
      <c r="Q518" s="3034" t="s">
        <v>37455</v>
      </c>
      <c r="R518" s="3034" t="s">
        <v>37456</v>
      </c>
      <c r="S518" s="3034"/>
      <c r="T518" s="3034" t="s">
        <v>37463</v>
      </c>
      <c r="U518" s="3034" t="s">
        <v>37677</v>
      </c>
      <c r="V518" s="3034" t="s">
        <v>37463</v>
      </c>
      <c r="W518" s="3034" t="s">
        <v>37458</v>
      </c>
      <c r="X518" s="3034" t="s">
        <v>37458</v>
      </c>
      <c r="Y518" s="3037" t="s">
        <v>37459</v>
      </c>
      <c r="Z518" s="3038"/>
      <c r="AA518" s="3038"/>
      <c r="AB518" s="3038"/>
      <c r="AC518" s="3038"/>
      <c r="AD518" s="3038"/>
      <c r="AE518" s="3038"/>
    </row>
    <row r="519" spans="1:31" s="3039" customFormat="1" ht="15">
      <c r="A519" s="3040">
        <v>45682.728966689814</v>
      </c>
      <c r="B519" s="3041" t="s">
        <v>36819</v>
      </c>
      <c r="C519" s="3041">
        <v>4290059</v>
      </c>
      <c r="D519" s="3041" t="s">
        <v>36819</v>
      </c>
      <c r="E519" s="3041" t="s">
        <v>37449</v>
      </c>
      <c r="F519" s="3041" t="s">
        <v>2713</v>
      </c>
      <c r="G519" s="3041" t="s">
        <v>36820</v>
      </c>
      <c r="H519" s="3042">
        <v>35140</v>
      </c>
      <c r="I519" s="3044" t="s">
        <v>36821</v>
      </c>
      <c r="J519" s="3041" t="s">
        <v>37375</v>
      </c>
      <c r="K519" s="3041" t="s">
        <v>38974</v>
      </c>
      <c r="L519" s="3045" t="s">
        <v>38975</v>
      </c>
      <c r="M519" s="3041" t="s">
        <v>37451</v>
      </c>
      <c r="N519" s="3041" t="s">
        <v>37477</v>
      </c>
      <c r="O519" s="3041" t="s">
        <v>37522</v>
      </c>
      <c r="P519" s="3041" t="s">
        <v>37454</v>
      </c>
      <c r="Q519" s="3041" t="s">
        <v>37455</v>
      </c>
      <c r="R519" s="3041" t="s">
        <v>37456</v>
      </c>
      <c r="S519" s="3041" t="s">
        <v>53</v>
      </c>
      <c r="T519" s="3041" t="s">
        <v>37463</v>
      </c>
      <c r="U519" s="3041" t="s">
        <v>5279</v>
      </c>
      <c r="V519" s="3041" t="s">
        <v>53</v>
      </c>
      <c r="W519" s="3041" t="s">
        <v>37458</v>
      </c>
      <c r="X519" s="3041" t="s">
        <v>37458</v>
      </c>
      <c r="Y519" s="3043" t="s">
        <v>37459</v>
      </c>
      <c r="Z519" s="3038"/>
      <c r="AA519" s="3038"/>
      <c r="AB519" s="3038"/>
      <c r="AC519" s="3038"/>
      <c r="AD519" s="3038"/>
      <c r="AE519" s="3038"/>
    </row>
    <row r="520" spans="1:31" s="3039" customFormat="1" ht="15">
      <c r="A520" s="3033">
        <v>45683.463334918983</v>
      </c>
      <c r="B520" s="3034" t="s">
        <v>36697</v>
      </c>
      <c r="C520" s="3034">
        <v>5903871</v>
      </c>
      <c r="D520" s="3034" t="s">
        <v>36697</v>
      </c>
      <c r="E520" s="3034" t="s">
        <v>37467</v>
      </c>
      <c r="F520" s="3034" t="s">
        <v>36698</v>
      </c>
      <c r="G520" s="3034" t="s">
        <v>36699</v>
      </c>
      <c r="H520" s="3036">
        <v>29863</v>
      </c>
      <c r="I520" s="3035" t="s">
        <v>36700</v>
      </c>
      <c r="J520" s="3034" t="s">
        <v>37375</v>
      </c>
      <c r="K520" s="3034" t="s">
        <v>38976</v>
      </c>
      <c r="L520" s="3046" t="s">
        <v>38977</v>
      </c>
      <c r="M520" s="3034" t="s">
        <v>37451</v>
      </c>
      <c r="N520" s="3034" t="s">
        <v>37477</v>
      </c>
      <c r="O520" s="3034" t="s">
        <v>37538</v>
      </c>
      <c r="P520" s="3034" t="s">
        <v>37454</v>
      </c>
      <c r="Q520" s="3034" t="s">
        <v>37462</v>
      </c>
      <c r="R520" s="3034" t="s">
        <v>37456</v>
      </c>
      <c r="S520" s="3034"/>
      <c r="T520" s="3034" t="s">
        <v>37479</v>
      </c>
      <c r="U520" s="3034" t="s">
        <v>37464</v>
      </c>
      <c r="V520" s="3034" t="s">
        <v>38978</v>
      </c>
      <c r="W520" s="3034" t="s">
        <v>37458</v>
      </c>
      <c r="X520" s="3034" t="s">
        <v>37458</v>
      </c>
      <c r="Y520" s="3037" t="s">
        <v>37459</v>
      </c>
      <c r="Z520" s="3038"/>
      <c r="AA520" s="3038"/>
      <c r="AB520" s="3038"/>
      <c r="AC520" s="3038"/>
      <c r="AD520" s="3038"/>
      <c r="AE520" s="3038"/>
    </row>
    <row r="521" spans="1:31" s="3039" customFormat="1" ht="15">
      <c r="A521" s="3040">
        <v>45683.69029885417</v>
      </c>
      <c r="B521" s="3041" t="s">
        <v>36711</v>
      </c>
      <c r="C521" s="3041">
        <v>5487277</v>
      </c>
      <c r="D521" s="3041" t="s">
        <v>36711</v>
      </c>
      <c r="E521" s="3041" t="s">
        <v>37449</v>
      </c>
      <c r="F521" s="3041" t="s">
        <v>36712</v>
      </c>
      <c r="G521" s="3041" t="s">
        <v>36713</v>
      </c>
      <c r="H521" s="3042">
        <v>34987</v>
      </c>
      <c r="I521" s="3044" t="s">
        <v>36714</v>
      </c>
      <c r="J521" s="3041" t="s">
        <v>37375</v>
      </c>
      <c r="K521" s="3041" t="s">
        <v>38979</v>
      </c>
      <c r="L521" s="3045" t="s">
        <v>38980</v>
      </c>
      <c r="M521" s="3041" t="s">
        <v>37451</v>
      </c>
      <c r="N521" s="3041" t="s">
        <v>37477</v>
      </c>
      <c r="O521" s="3041" t="s">
        <v>37538</v>
      </c>
      <c r="P521" s="3041" t="s">
        <v>37454</v>
      </c>
      <c r="Q521" s="3041" t="s">
        <v>37462</v>
      </c>
      <c r="R521" s="3041" t="s">
        <v>37456</v>
      </c>
      <c r="S521" s="3041"/>
      <c r="T521" s="3041" t="s">
        <v>37479</v>
      </c>
      <c r="U521" s="3041" t="s">
        <v>37496</v>
      </c>
      <c r="V521" s="3041" t="s">
        <v>38026</v>
      </c>
      <c r="W521" s="3041" t="s">
        <v>37458</v>
      </c>
      <c r="X521" s="3041" t="s">
        <v>37458</v>
      </c>
      <c r="Y521" s="3043" t="s">
        <v>38745</v>
      </c>
      <c r="Z521" s="3038"/>
      <c r="AA521" s="3038"/>
      <c r="AB521" s="3038"/>
      <c r="AC521" s="3038"/>
      <c r="AD521" s="3038"/>
      <c r="AE521" s="3038"/>
    </row>
    <row r="522" spans="1:31" s="3039" customFormat="1" ht="15">
      <c r="A522" s="3033">
        <v>45684.536775358793</v>
      </c>
      <c r="B522" s="3034" t="s">
        <v>37198</v>
      </c>
      <c r="C522" s="3035" t="s">
        <v>35356</v>
      </c>
      <c r="D522" s="3034" t="s">
        <v>37198</v>
      </c>
      <c r="E522" s="3034" t="s">
        <v>37467</v>
      </c>
      <c r="F522" s="3034" t="s">
        <v>36301</v>
      </c>
      <c r="G522" s="3034" t="s">
        <v>37199</v>
      </c>
      <c r="H522" s="3036">
        <v>33894</v>
      </c>
      <c r="I522" s="3034" t="s">
        <v>37200</v>
      </c>
      <c r="J522" s="3034" t="s">
        <v>37375</v>
      </c>
      <c r="K522" s="3034" t="s">
        <v>38981</v>
      </c>
      <c r="L522" s="3046" t="s">
        <v>39002</v>
      </c>
      <c r="M522" s="3034" t="s">
        <v>37451</v>
      </c>
      <c r="N522" s="3034" t="s">
        <v>37452</v>
      </c>
      <c r="O522" s="3034" t="s">
        <v>37518</v>
      </c>
      <c r="P522" s="3034" t="s">
        <v>37454</v>
      </c>
      <c r="Q522" s="3034" t="s">
        <v>37462</v>
      </c>
      <c r="R522" s="3034" t="s">
        <v>37456</v>
      </c>
      <c r="S522" s="3034"/>
      <c r="T522" s="3034" t="s">
        <v>37457</v>
      </c>
      <c r="U522" s="3034" t="s">
        <v>5279</v>
      </c>
      <c r="V522" s="3034" t="s">
        <v>37623</v>
      </c>
      <c r="W522" s="3034" t="s">
        <v>37458</v>
      </c>
      <c r="X522" s="3034" t="s">
        <v>37458</v>
      </c>
      <c r="Y522" s="3037" t="s">
        <v>37459</v>
      </c>
      <c r="Z522" s="3038"/>
      <c r="AA522" s="3038"/>
      <c r="AB522" s="3038"/>
      <c r="AC522" s="3038"/>
      <c r="AD522" s="3038"/>
      <c r="AE522" s="3038"/>
    </row>
    <row r="523" spans="1:31" s="3039" customFormat="1" ht="15">
      <c r="A523" s="3040">
        <v>45684.584659976856</v>
      </c>
      <c r="B523" s="3041" t="s">
        <v>38982</v>
      </c>
      <c r="C523" s="3041">
        <v>5594593</v>
      </c>
      <c r="D523" s="3041" t="s">
        <v>36733</v>
      </c>
      <c r="E523" s="3041" t="s">
        <v>37449</v>
      </c>
      <c r="F523" s="3041" t="s">
        <v>36734</v>
      </c>
      <c r="G523" s="3041" t="s">
        <v>36735</v>
      </c>
      <c r="H523" s="3042">
        <v>35162</v>
      </c>
      <c r="I523" s="3041" t="s">
        <v>36736</v>
      </c>
      <c r="J523" s="3041" t="s">
        <v>37375</v>
      </c>
      <c r="K523" s="3041" t="s">
        <v>38983</v>
      </c>
      <c r="L523" s="3045" t="s">
        <v>38984</v>
      </c>
      <c r="M523" s="3041" t="s">
        <v>37451</v>
      </c>
      <c r="N523" s="3041" t="s">
        <v>37452</v>
      </c>
      <c r="O523" s="3041" t="s">
        <v>37483</v>
      </c>
      <c r="P523" s="3041" t="s">
        <v>37454</v>
      </c>
      <c r="Q523" s="3041" t="s">
        <v>37455</v>
      </c>
      <c r="R523" s="3041" t="s">
        <v>37456</v>
      </c>
      <c r="S523" s="3041"/>
      <c r="T523" s="3041" t="s">
        <v>37463</v>
      </c>
      <c r="U523" s="3041" t="s">
        <v>37496</v>
      </c>
      <c r="V523" s="3041" t="s">
        <v>38985</v>
      </c>
      <c r="W523" s="3041" t="s">
        <v>37458</v>
      </c>
      <c r="X523" s="3041" t="s">
        <v>37458</v>
      </c>
      <c r="Y523" s="3043" t="s">
        <v>37459</v>
      </c>
      <c r="Z523" s="3038"/>
      <c r="AA523" s="3038"/>
      <c r="AB523" s="3038"/>
      <c r="AC523" s="3038"/>
      <c r="AD523" s="3038"/>
      <c r="AE523" s="3038"/>
    </row>
    <row r="524" spans="1:31" s="3039" customFormat="1" ht="15">
      <c r="A524" s="3033">
        <v>45685.747147685186</v>
      </c>
      <c r="B524" s="3034" t="s">
        <v>36753</v>
      </c>
      <c r="C524" s="3034">
        <v>1648280</v>
      </c>
      <c r="D524" s="3034" t="s">
        <v>36753</v>
      </c>
      <c r="E524" s="3034" t="s">
        <v>37467</v>
      </c>
      <c r="F524" s="3034" t="s">
        <v>35662</v>
      </c>
      <c r="G524" s="3034" t="s">
        <v>36754</v>
      </c>
      <c r="H524" s="3036">
        <v>31208</v>
      </c>
      <c r="I524" s="3034" t="s">
        <v>36755</v>
      </c>
      <c r="J524" s="3034" t="s">
        <v>37375</v>
      </c>
      <c r="K524" s="3034" t="s">
        <v>38986</v>
      </c>
      <c r="L524" s="3046" t="s">
        <v>38987</v>
      </c>
      <c r="M524" s="3034" t="s">
        <v>37451</v>
      </c>
      <c r="N524" s="3034" t="s">
        <v>37477</v>
      </c>
      <c r="O524" s="3034" t="s">
        <v>37628</v>
      </c>
      <c r="P524" s="3034" t="s">
        <v>37454</v>
      </c>
      <c r="Q524" s="3034" t="s">
        <v>37462</v>
      </c>
      <c r="R524" s="3034" t="s">
        <v>37456</v>
      </c>
      <c r="S524" s="3034"/>
      <c r="T524" s="3034" t="s">
        <v>37463</v>
      </c>
      <c r="U524" s="3034" t="s">
        <v>37464</v>
      </c>
      <c r="V524" s="3034" t="s">
        <v>38988</v>
      </c>
      <c r="W524" s="3034" t="s">
        <v>37458</v>
      </c>
      <c r="X524" s="3034" t="s">
        <v>37458</v>
      </c>
      <c r="Y524" s="3037" t="s">
        <v>37459</v>
      </c>
      <c r="Z524" s="3038"/>
      <c r="AA524" s="3038"/>
      <c r="AB524" s="3038"/>
      <c r="AC524" s="3038"/>
      <c r="AD524" s="3038"/>
      <c r="AE524" s="3038"/>
    </row>
    <row r="525" spans="1:31" s="3039" customFormat="1" ht="15">
      <c r="A525" s="3040">
        <v>45693.678910717594</v>
      </c>
      <c r="B525" s="3041" t="s">
        <v>38989</v>
      </c>
      <c r="C525" s="3041">
        <v>558087</v>
      </c>
      <c r="D525" s="3041" t="s">
        <v>37276</v>
      </c>
      <c r="E525" s="3041" t="s">
        <v>37449</v>
      </c>
      <c r="F525" s="3041" t="s">
        <v>37277</v>
      </c>
      <c r="G525" s="3041" t="s">
        <v>37278</v>
      </c>
      <c r="H525" s="3042">
        <v>27546</v>
      </c>
      <c r="I525" s="3041" t="s">
        <v>37279</v>
      </c>
      <c r="J525" s="3041" t="s">
        <v>37375</v>
      </c>
      <c r="K525" s="3041" t="s">
        <v>38990</v>
      </c>
      <c r="L525" s="3045" t="s">
        <v>38991</v>
      </c>
      <c r="M525" s="3041" t="s">
        <v>37451</v>
      </c>
      <c r="N525" s="3041" t="s">
        <v>37452</v>
      </c>
      <c r="O525" s="3041" t="s">
        <v>37461</v>
      </c>
      <c r="P525" s="3041" t="s">
        <v>37454</v>
      </c>
      <c r="Q525" s="3041" t="s">
        <v>37462</v>
      </c>
      <c r="R525" s="3041" t="s">
        <v>37456</v>
      </c>
      <c r="S525" s="3041"/>
      <c r="T525" s="3041" t="s">
        <v>37463</v>
      </c>
      <c r="U525" s="3041" t="s">
        <v>37464</v>
      </c>
      <c r="V525" s="3041" t="s">
        <v>38992</v>
      </c>
      <c r="W525" s="3041" t="s">
        <v>37458</v>
      </c>
      <c r="X525" s="3041" t="s">
        <v>37458</v>
      </c>
      <c r="Y525" s="3043" t="s">
        <v>37459</v>
      </c>
      <c r="Z525" s="3038"/>
      <c r="AA525" s="3038"/>
      <c r="AB525" s="3038"/>
      <c r="AC525" s="3038"/>
      <c r="AD525" s="3038"/>
      <c r="AE525" s="3038"/>
    </row>
    <row r="526" spans="1:31" s="3039" customFormat="1" ht="15">
      <c r="A526" s="3033">
        <v>45694.515457187503</v>
      </c>
      <c r="B526" s="3034" t="s">
        <v>37284</v>
      </c>
      <c r="C526" s="3034">
        <v>6219935</v>
      </c>
      <c r="D526" s="3034" t="s">
        <v>37284</v>
      </c>
      <c r="E526" s="3034" t="s">
        <v>37467</v>
      </c>
      <c r="F526" s="3034" t="s">
        <v>37285</v>
      </c>
      <c r="G526" s="3034" t="s">
        <v>37286</v>
      </c>
      <c r="H526" s="3036">
        <v>34707</v>
      </c>
      <c r="I526" s="3035" t="s">
        <v>37287</v>
      </c>
      <c r="J526" s="3034" t="s">
        <v>37375</v>
      </c>
      <c r="K526" s="3034" t="s">
        <v>38993</v>
      </c>
      <c r="L526" s="3046" t="s">
        <v>38994</v>
      </c>
      <c r="M526" s="3034" t="s">
        <v>37451</v>
      </c>
      <c r="N526" s="3034" t="s">
        <v>37452</v>
      </c>
      <c r="O526" s="3034" t="s">
        <v>37538</v>
      </c>
      <c r="P526" s="3034" t="s">
        <v>37454</v>
      </c>
      <c r="Q526" s="3034" t="s">
        <v>37462</v>
      </c>
      <c r="R526" s="3034" t="s">
        <v>37456</v>
      </c>
      <c r="S526" s="3034"/>
      <c r="T526" s="3034" t="s">
        <v>37457</v>
      </c>
      <c r="U526" s="3034" t="s">
        <v>37464</v>
      </c>
      <c r="V526" s="3034" t="s">
        <v>38995</v>
      </c>
      <c r="W526" s="3034" t="s">
        <v>37458</v>
      </c>
      <c r="X526" s="3034" t="s">
        <v>37458</v>
      </c>
      <c r="Y526" s="3037" t="s">
        <v>37459</v>
      </c>
      <c r="Z526" s="3038"/>
      <c r="AA526" s="3038"/>
      <c r="AB526" s="3038"/>
      <c r="AC526" s="3038"/>
      <c r="AD526" s="3038"/>
      <c r="AE526" s="3038"/>
    </row>
    <row r="527" spans="1:31" s="3039" customFormat="1" ht="15">
      <c r="A527" s="3047">
        <v>45687.581361539356</v>
      </c>
      <c r="B527" s="3048" t="s">
        <v>38996</v>
      </c>
      <c r="C527" s="3049">
        <v>5625421</v>
      </c>
      <c r="D527" s="3048" t="s">
        <v>36950</v>
      </c>
      <c r="E527" s="3048" t="s">
        <v>37449</v>
      </c>
      <c r="F527" s="3048" t="s">
        <v>36951</v>
      </c>
      <c r="G527" s="3048" t="s">
        <v>36313</v>
      </c>
      <c r="H527" s="3050">
        <v>39562</v>
      </c>
      <c r="I527" s="3051" t="s">
        <v>36952</v>
      </c>
      <c r="J527" s="3048" t="s">
        <v>37375</v>
      </c>
      <c r="K527" s="3048" t="s">
        <v>38997</v>
      </c>
      <c r="L527" s="3052" t="s">
        <v>38998</v>
      </c>
      <c r="M527" s="3048" t="s">
        <v>37552</v>
      </c>
      <c r="N527" s="3048" t="s">
        <v>37452</v>
      </c>
      <c r="O527" s="3048" t="s">
        <v>37776</v>
      </c>
      <c r="P527" s="3048" t="s">
        <v>37454</v>
      </c>
      <c r="Q527" s="3048" t="s">
        <v>37455</v>
      </c>
      <c r="R527" s="3048" t="s">
        <v>37456</v>
      </c>
      <c r="S527" s="3053"/>
      <c r="T527" s="3048" t="s">
        <v>37479</v>
      </c>
      <c r="U527" s="3048" t="s">
        <v>5279</v>
      </c>
      <c r="V527" s="3051" t="s">
        <v>38999</v>
      </c>
      <c r="W527" s="3048" t="s">
        <v>37458</v>
      </c>
      <c r="X527" s="3048" t="s">
        <v>37458</v>
      </c>
      <c r="Y527" s="3054" t="s">
        <v>37459</v>
      </c>
      <c r="Z527" s="3055"/>
      <c r="AA527" s="3055"/>
      <c r="AB527" s="3055"/>
      <c r="AC527" s="3055"/>
      <c r="AD527" s="3055"/>
      <c r="AE527" s="3055"/>
    </row>
    <row r="528" spans="1:31" customFormat="1" ht="15">
      <c r="A528" s="2484"/>
      <c r="B528" s="2481"/>
      <c r="C528" s="2481"/>
      <c r="D528" s="2481"/>
      <c r="E528" s="2481"/>
      <c r="F528" s="2481"/>
      <c r="G528" s="2481"/>
      <c r="H528" s="2482"/>
      <c r="I528" s="2483"/>
      <c r="J528" s="2481"/>
      <c r="K528" s="2481"/>
      <c r="L528" s="2481"/>
      <c r="M528" s="2481"/>
      <c r="N528" s="2481"/>
      <c r="O528" s="2481"/>
      <c r="P528" s="2481"/>
      <c r="Q528" s="2481"/>
      <c r="R528" s="2481"/>
      <c r="S528" s="2481"/>
      <c r="T528" s="2481"/>
      <c r="U528" s="2481"/>
      <c r="V528" s="2481"/>
      <c r="W528" s="2481"/>
      <c r="X528" s="2481"/>
      <c r="Y528" s="2481"/>
      <c r="Z528" s="2481"/>
      <c r="AA528" s="2481"/>
      <c r="AB528" s="2481"/>
      <c r="AC528" s="2481"/>
      <c r="AD528" s="2481"/>
    </row>
    <row r="529" spans="1:30" customFormat="1" ht="15">
      <c r="A529" s="2477"/>
      <c r="B529" s="2478"/>
      <c r="C529" s="2478"/>
      <c r="D529" s="2478"/>
      <c r="E529" s="2478"/>
      <c r="F529" s="2478"/>
      <c r="G529" s="2478"/>
      <c r="H529" s="2479"/>
      <c r="I529" s="2480"/>
      <c r="J529" s="2478"/>
      <c r="K529" s="2478"/>
      <c r="L529" s="2478"/>
      <c r="M529" s="2478"/>
      <c r="N529" s="2478"/>
      <c r="O529" s="2478"/>
      <c r="P529" s="2478"/>
      <c r="Q529" s="2478"/>
      <c r="R529" s="2478"/>
      <c r="S529" s="2478"/>
      <c r="T529" s="2478"/>
      <c r="U529" s="2478"/>
      <c r="V529" s="2478"/>
      <c r="W529" s="2478"/>
      <c r="X529" s="2478"/>
      <c r="Y529" s="2478"/>
      <c r="Z529" s="2478"/>
      <c r="AA529" s="2478"/>
      <c r="AB529" s="2478"/>
      <c r="AC529" s="2478"/>
      <c r="AD529" s="2478"/>
    </row>
    <row r="530" spans="1:30" customFormat="1" ht="15">
      <c r="A530" s="2477"/>
      <c r="B530" s="2478"/>
      <c r="C530" s="2478"/>
      <c r="D530" s="2478"/>
      <c r="E530" s="2478"/>
      <c r="F530" s="2478"/>
      <c r="G530" s="2478"/>
      <c r="H530" s="2479"/>
      <c r="I530" s="2478"/>
      <c r="J530" s="2478"/>
      <c r="K530" s="2478"/>
      <c r="L530" s="2478"/>
      <c r="M530" s="2478"/>
      <c r="N530" s="2478"/>
      <c r="O530" s="2478"/>
      <c r="P530" s="2478"/>
      <c r="Q530" s="2478"/>
      <c r="R530" s="2478"/>
      <c r="S530" s="2478"/>
      <c r="T530" s="2478"/>
      <c r="U530" s="2478"/>
      <c r="V530" s="2478"/>
      <c r="W530" s="2478"/>
      <c r="X530" s="2478"/>
      <c r="Y530" s="2478"/>
      <c r="Z530" s="2478"/>
      <c r="AA530" s="2478"/>
      <c r="AB530" s="2478"/>
      <c r="AC530" s="2478"/>
      <c r="AD530" s="2478"/>
    </row>
    <row r="531" spans="1:30" customFormat="1" ht="15">
      <c r="A531" s="2477"/>
      <c r="B531" s="2478"/>
      <c r="C531" s="2480"/>
      <c r="D531" s="2478"/>
      <c r="E531" s="2478"/>
      <c r="F531" s="2478"/>
      <c r="G531" s="2478"/>
      <c r="H531" s="2479"/>
      <c r="I531" s="2480"/>
      <c r="J531" s="2478"/>
      <c r="K531" s="2478"/>
      <c r="L531" s="2478"/>
      <c r="M531" s="2478"/>
      <c r="N531" s="2478"/>
      <c r="O531" s="2478"/>
      <c r="P531" s="2478"/>
      <c r="Q531" s="2478"/>
      <c r="R531" s="2478"/>
      <c r="S531" s="2478"/>
      <c r="T531" s="2478"/>
      <c r="U531" s="2478"/>
      <c r="V531" s="2478"/>
      <c r="W531" s="2478"/>
      <c r="X531" s="2478"/>
      <c r="Y531" s="2478"/>
      <c r="Z531" s="2478"/>
      <c r="AA531" s="2478"/>
      <c r="AB531" s="2478"/>
      <c r="AC531" s="2478"/>
      <c r="AD531" s="2478"/>
    </row>
    <row r="532" spans="1:30" customFormat="1" ht="15">
      <c r="A532" s="2477"/>
      <c r="B532" s="2478"/>
      <c r="C532" s="2478"/>
      <c r="D532" s="2478"/>
      <c r="E532" s="2478"/>
      <c r="F532" s="2478"/>
      <c r="G532" s="2478"/>
      <c r="H532" s="2479"/>
      <c r="I532" s="2478"/>
      <c r="J532" s="2478"/>
      <c r="K532" s="2478"/>
      <c r="L532" s="2478"/>
      <c r="M532" s="2478"/>
      <c r="N532" s="2478"/>
      <c r="O532" s="2478"/>
      <c r="P532" s="2478"/>
      <c r="Q532" s="2478"/>
      <c r="R532" s="2478"/>
      <c r="S532" s="2478"/>
      <c r="T532" s="2478"/>
      <c r="U532" s="2478"/>
      <c r="V532" s="2478"/>
      <c r="W532" s="2478"/>
      <c r="X532" s="2478"/>
      <c r="Y532" s="2478"/>
      <c r="Z532" s="2478"/>
      <c r="AA532" s="2478"/>
      <c r="AB532" s="2478"/>
      <c r="AC532" s="2478"/>
      <c r="AD532" s="2478"/>
    </row>
    <row r="533" spans="1:30" s="2518" customFormat="1" ht="12.75">
      <c r="A533" s="2517"/>
      <c r="H533" s="2519"/>
      <c r="I533" s="2520"/>
    </row>
    <row r="534" spans="1:30" s="2518" customFormat="1" ht="12.75">
      <c r="A534" s="2517"/>
      <c r="H534" s="2519"/>
      <c r="I534" s="2520"/>
    </row>
    <row r="535" spans="1:30" s="2518" customFormat="1" ht="12.75">
      <c r="A535" s="2517"/>
      <c r="H535" s="2519"/>
      <c r="I535" s="2520"/>
    </row>
    <row r="536" spans="1:30" s="2518" customFormat="1" ht="12.75">
      <c r="A536" s="2517"/>
      <c r="H536" s="2519"/>
      <c r="U536" s="2520"/>
    </row>
    <row r="537" spans="1:30" s="2518" customFormat="1" ht="12.75">
      <c r="A537" s="2517"/>
      <c r="H537" s="2519"/>
      <c r="I537" s="2520"/>
    </row>
    <row r="538" spans="1:30" s="2518" customFormat="1" ht="12.75">
      <c r="A538" s="2517"/>
      <c r="H538" s="2519"/>
      <c r="I538" s="2520"/>
    </row>
    <row r="539" spans="1:30" s="2518" customFormat="1" ht="12.75">
      <c r="A539" s="2517"/>
      <c r="H539" s="2519"/>
      <c r="I539" s="2520"/>
    </row>
    <row r="540" spans="1:30" s="2518" customFormat="1" ht="12.75">
      <c r="A540" s="2517"/>
      <c r="H540" s="2519"/>
      <c r="I540" s="2520"/>
    </row>
    <row r="541" spans="1:30" s="2518" customFormat="1" ht="12.75">
      <c r="A541" s="2517"/>
      <c r="C541" s="2520"/>
      <c r="H541" s="2519"/>
      <c r="I541" s="2520"/>
    </row>
    <row r="542" spans="1:30" s="2518" customFormat="1" ht="12.75">
      <c r="A542" s="2517"/>
      <c r="H542" s="2519"/>
      <c r="I542" s="2520"/>
    </row>
    <row r="543" spans="1:30" s="2518" customFormat="1" ht="12.75">
      <c r="A543" s="2517"/>
      <c r="H543" s="2519"/>
      <c r="I543" s="2520"/>
    </row>
    <row r="544" spans="1:30" s="2518" customFormat="1" ht="12.75">
      <c r="A544" s="2517"/>
      <c r="H544" s="2519"/>
      <c r="I544" s="2520"/>
    </row>
    <row r="545" spans="1:30" s="2518" customFormat="1" ht="12.75">
      <c r="A545" s="2517"/>
      <c r="H545" s="2519"/>
      <c r="I545" s="2520"/>
    </row>
    <row r="546" spans="1:30" s="2518" customFormat="1" ht="12.75">
      <c r="A546" s="2517"/>
      <c r="H546" s="2519"/>
      <c r="I546" s="2520"/>
    </row>
    <row r="547" spans="1:30" s="2518" customFormat="1" ht="12.75">
      <c r="A547" s="2517"/>
      <c r="H547" s="2519"/>
      <c r="I547" s="2520"/>
    </row>
    <row r="548" spans="1:30" s="2518" customFormat="1" ht="12.75">
      <c r="A548" s="2517"/>
      <c r="H548" s="2519"/>
      <c r="I548" s="2520"/>
    </row>
    <row r="549" spans="1:30" s="2518" customFormat="1" ht="12.75">
      <c r="A549" s="2517"/>
      <c r="C549" s="2520"/>
      <c r="H549" s="2519"/>
      <c r="I549" s="2520"/>
    </row>
    <row r="550" spans="1:30" s="1628" customFormat="1" ht="12.75">
      <c r="A550" s="1635"/>
      <c r="H550" s="1834"/>
      <c r="I550" s="1777"/>
    </row>
    <row r="551" spans="1:30" s="1628" customFormat="1" ht="12.75">
      <c r="A551" s="1635"/>
      <c r="H551" s="1834"/>
      <c r="I551" s="1777"/>
    </row>
    <row r="552" spans="1:30" s="1628" customFormat="1" ht="12.75">
      <c r="A552" s="1635"/>
      <c r="H552" s="1834"/>
      <c r="I552" s="1777"/>
    </row>
    <row r="553" spans="1:30" customFormat="1" ht="15">
      <c r="A553" s="2477"/>
      <c r="B553" s="2478"/>
      <c r="C553" s="2478"/>
      <c r="D553" s="2478"/>
      <c r="E553" s="2478"/>
      <c r="F553" s="2478"/>
      <c r="G553" s="2478"/>
      <c r="H553" s="2479"/>
      <c r="I553" s="2480"/>
      <c r="J553" s="2478"/>
      <c r="K553" s="2478"/>
      <c r="L553" s="2478"/>
      <c r="M553" s="2478"/>
      <c r="N553" s="2478"/>
      <c r="O553" s="2478"/>
      <c r="P553" s="2478"/>
      <c r="Q553" s="2478"/>
      <c r="R553" s="2478"/>
      <c r="S553" s="2478"/>
      <c r="T553" s="2478"/>
      <c r="U553" s="2478"/>
      <c r="V553" s="2478"/>
      <c r="W553" s="2478"/>
      <c r="X553" s="2478"/>
      <c r="Y553" s="2478"/>
      <c r="Z553" s="2478"/>
      <c r="AA553" s="2478"/>
      <c r="AB553" s="2478"/>
      <c r="AC553" s="2478"/>
      <c r="AD553" s="2478"/>
    </row>
    <row r="554" spans="1:30" s="1628" customFormat="1" ht="12.75">
      <c r="A554" s="1635"/>
      <c r="H554" s="1834"/>
      <c r="I554" s="1777"/>
    </row>
    <row r="555" spans="1:30" s="2526" customFormat="1" ht="12.75">
      <c r="A555" s="2530"/>
      <c r="H555" s="2527"/>
      <c r="I555" s="2528"/>
    </row>
    <row r="556" spans="1:30" s="1628" customFormat="1" ht="12.75">
      <c r="A556" s="1635"/>
      <c r="H556" s="1834"/>
      <c r="I556" s="1777"/>
    </row>
    <row r="557" spans="1:30" s="1628" customFormat="1" ht="12.75">
      <c r="A557" s="1635"/>
      <c r="H557" s="1834"/>
      <c r="I557" s="1777"/>
    </row>
    <row r="558" spans="1:30" s="1628" customFormat="1" ht="12.75">
      <c r="A558" s="1635"/>
      <c r="H558" s="1834"/>
      <c r="I558" s="1777"/>
      <c r="U558" s="1777"/>
    </row>
    <row r="559" spans="1:30" s="1628" customFormat="1" ht="12.75">
      <c r="A559" s="1635"/>
      <c r="C559" s="1777"/>
      <c r="H559" s="1834"/>
      <c r="I559" s="1777"/>
    </row>
    <row r="560" spans="1:30" s="2523" customFormat="1" ht="12.75">
      <c r="A560" s="2531"/>
      <c r="H560" s="2524"/>
      <c r="I560" s="2525"/>
    </row>
    <row r="561" spans="1:30" s="1628" customFormat="1" ht="12.75">
      <c r="A561" s="1635"/>
      <c r="H561" s="1834"/>
      <c r="I561" s="1777"/>
    </row>
    <row r="562" spans="1:30" customFormat="1" ht="15">
      <c r="A562" s="2477"/>
      <c r="B562" s="2478"/>
      <c r="C562" s="2478"/>
      <c r="D562" s="2478"/>
      <c r="E562" s="2478"/>
      <c r="F562" s="2478"/>
      <c r="G562" s="2478"/>
      <c r="H562" s="2479"/>
      <c r="I562" s="2480"/>
      <c r="J562" s="2478"/>
      <c r="K562" s="2478"/>
      <c r="L562" s="2478"/>
      <c r="M562" s="2478"/>
      <c r="N562" s="2478"/>
      <c r="O562" s="2478"/>
      <c r="P562" s="2478"/>
      <c r="Q562" s="2478"/>
      <c r="R562" s="2478"/>
      <c r="S562" s="2478"/>
      <c r="T562" s="2478"/>
      <c r="U562" s="2478"/>
      <c r="V562" s="2478"/>
      <c r="W562" s="2478"/>
      <c r="X562" s="2478"/>
      <c r="Y562" s="2478"/>
      <c r="Z562" s="2478"/>
      <c r="AA562" s="2478"/>
      <c r="AB562" s="2478"/>
      <c r="AC562" s="2478"/>
      <c r="AD562" s="2478"/>
    </row>
    <row r="563" spans="1:30" s="1628" customFormat="1" ht="12.75">
      <c r="A563" s="1635"/>
      <c r="H563" s="1834"/>
      <c r="I563" s="1777"/>
    </row>
    <row r="564" spans="1:30" s="1628" customFormat="1" ht="12.75">
      <c r="A564" s="1635"/>
      <c r="H564" s="1834"/>
      <c r="I564" s="1777"/>
    </row>
    <row r="565" spans="1:30" s="2526" customFormat="1" ht="12.75">
      <c r="A565" s="2530"/>
      <c r="H565" s="2527"/>
      <c r="I565" s="2528"/>
    </row>
    <row r="566" spans="1:30" s="1628" customFormat="1" ht="12.75">
      <c r="A566" s="1635"/>
      <c r="H566" s="1834"/>
      <c r="I566" s="1777"/>
    </row>
    <row r="567" spans="1:30" s="1628" customFormat="1" ht="12.75">
      <c r="A567" s="1635"/>
      <c r="H567" s="1834"/>
      <c r="I567" s="1777"/>
    </row>
    <row r="568" spans="1:30" s="2526" customFormat="1" ht="12.75">
      <c r="A568" s="2530"/>
      <c r="H568" s="2527"/>
      <c r="I568" s="2528"/>
    </row>
    <row r="569" spans="1:30" s="1628" customFormat="1" ht="12.75">
      <c r="A569" s="1635"/>
      <c r="H569" s="1834"/>
    </row>
    <row r="570" spans="1:30" customFormat="1" ht="15">
      <c r="H570" s="521"/>
    </row>
    <row r="571" spans="1:30" customFormat="1" ht="15">
      <c r="H571" s="521"/>
    </row>
    <row r="572" spans="1:30" customFormat="1" ht="15">
      <c r="H572" s="521"/>
    </row>
    <row r="573" spans="1:30" customFormat="1" ht="15">
      <c r="H573" s="521"/>
    </row>
    <row r="574" spans="1:30" customFormat="1" ht="15">
      <c r="H574" s="521"/>
    </row>
    <row r="575" spans="1:30" customFormat="1" ht="15">
      <c r="H575" s="521"/>
    </row>
    <row r="576" spans="1:30" customFormat="1" ht="15">
      <c r="H576" s="521"/>
    </row>
    <row r="577" spans="1:9" customFormat="1" ht="15">
      <c r="H577" s="521"/>
    </row>
    <row r="578" spans="1:9" customFormat="1" ht="15">
      <c r="H578" s="521"/>
    </row>
    <row r="579" spans="1:9" customFormat="1" ht="15"/>
    <row r="580" spans="1:9" customFormat="1" ht="15">
      <c r="H580" s="521"/>
    </row>
    <row r="581" spans="1:9" customFormat="1" ht="15">
      <c r="H581" s="521"/>
    </row>
    <row r="582" spans="1:9" customFormat="1" ht="15">
      <c r="H582" s="521"/>
    </row>
    <row r="583" spans="1:9" customFormat="1" ht="15">
      <c r="H583" s="521"/>
    </row>
    <row r="584" spans="1:9" customFormat="1" ht="15">
      <c r="H584" s="521"/>
    </row>
    <row r="585" spans="1:9" customFormat="1" ht="15">
      <c r="H585" s="521"/>
    </row>
    <row r="586" spans="1:9" s="1628" customFormat="1" ht="12.75">
      <c r="A586" s="2537"/>
      <c r="H586" s="1834"/>
      <c r="I586" s="1777"/>
    </row>
    <row r="587" spans="1:9" s="1628" customFormat="1" ht="12.75">
      <c r="A587" s="2537"/>
      <c r="H587" s="1834"/>
    </row>
    <row r="588" spans="1:9" s="1628" customFormat="1" ht="12.75">
      <c r="A588" s="2537"/>
      <c r="H588" s="1834"/>
      <c r="I588" s="1777"/>
    </row>
    <row r="589" spans="1:9" s="1628" customFormat="1" ht="12.75">
      <c r="A589" s="2537"/>
      <c r="H589" s="1834"/>
      <c r="I589" s="1777"/>
    </row>
    <row r="590" spans="1:9" s="1628" customFormat="1" ht="12.75">
      <c r="A590" s="2537"/>
      <c r="H590" s="1834"/>
      <c r="I590" s="1777"/>
    </row>
    <row r="591" spans="1:9" s="1628" customFormat="1" ht="12.75">
      <c r="A591" s="2537"/>
      <c r="H591" s="1834"/>
    </row>
    <row r="592" spans="1:9" s="1628" customFormat="1" ht="12.75">
      <c r="A592" s="2537"/>
      <c r="H592" s="1834"/>
      <c r="I592" s="1777"/>
    </row>
    <row r="593" spans="1:26" s="1628" customFormat="1" ht="12.75">
      <c r="A593" s="2537"/>
      <c r="C593" s="1777"/>
      <c r="H593" s="1834"/>
      <c r="I593" s="1777"/>
    </row>
    <row r="594" spans="1:26" s="1628" customFormat="1" ht="12.75">
      <c r="A594" s="2537"/>
      <c r="H594" s="1834"/>
      <c r="I594" s="1777"/>
    </row>
    <row r="595" spans="1:26" s="1628" customFormat="1" ht="12.75">
      <c r="A595" s="2537"/>
      <c r="H595" s="1834"/>
      <c r="I595" s="1777"/>
    </row>
    <row r="596" spans="1:26" s="1628" customFormat="1" ht="12.75">
      <c r="A596" s="2537"/>
      <c r="H596" s="1834"/>
    </row>
    <row r="597" spans="1:26" s="1628" customFormat="1" ht="12.75">
      <c r="A597" s="2537"/>
      <c r="H597" s="1834"/>
      <c r="I597" s="1777"/>
    </row>
    <row r="598" spans="1:26" s="1628" customFormat="1" ht="11.25" customHeight="1">
      <c r="A598" s="2537"/>
      <c r="H598" s="1834"/>
      <c r="I598" s="1777"/>
    </row>
    <row r="599" spans="1:26" s="1628" customFormat="1" ht="12.75">
      <c r="A599" s="2537"/>
      <c r="H599" s="1834"/>
      <c r="I599" s="2536"/>
    </row>
    <row r="600" spans="1:26" s="1628" customFormat="1" ht="12.75">
      <c r="A600" s="2537"/>
      <c r="H600" s="1834"/>
    </row>
    <row r="601" spans="1:26" s="1075" customFormat="1">
      <c r="A601" s="1064"/>
      <c r="B601" s="1064"/>
      <c r="C601" s="1064"/>
      <c r="D601" s="1064"/>
      <c r="E601" s="1064"/>
      <c r="F601" s="1064"/>
      <c r="G601" s="1064"/>
      <c r="H601" s="1523"/>
      <c r="I601" s="1064"/>
      <c r="J601" s="1064"/>
      <c r="K601" s="1064"/>
      <c r="L601" s="1064"/>
      <c r="M601" s="1064"/>
      <c r="N601" s="1064"/>
      <c r="O601" s="1064"/>
      <c r="P601" s="1064"/>
      <c r="Q601" s="1064"/>
      <c r="R601" s="1064"/>
      <c r="S601" s="1064"/>
      <c r="T601" s="1064"/>
      <c r="U601" s="1064"/>
      <c r="V601" s="1064"/>
      <c r="W601" s="1064"/>
      <c r="X601" s="1064"/>
      <c r="Y601" s="1064"/>
      <c r="Z601" s="1064"/>
    </row>
    <row r="602" spans="1:26" s="1075" customFormat="1">
      <c r="A602" s="1064"/>
      <c r="B602" s="1064"/>
      <c r="C602" s="1064"/>
      <c r="D602" s="1064"/>
      <c r="E602" s="1064"/>
      <c r="F602" s="1064"/>
      <c r="G602" s="1064"/>
      <c r="H602" s="1523"/>
      <c r="I602" s="1064"/>
      <c r="J602" s="1064"/>
      <c r="K602" s="1064"/>
      <c r="L602" s="1064"/>
      <c r="M602" s="1064"/>
      <c r="N602" s="1064"/>
      <c r="O602" s="1064"/>
      <c r="P602" s="1064"/>
      <c r="Q602" s="1064"/>
      <c r="R602" s="1064"/>
      <c r="S602" s="1064"/>
      <c r="T602" s="1064"/>
      <c r="U602" s="1064"/>
      <c r="V602" s="1064"/>
      <c r="W602" s="1064"/>
      <c r="X602" s="1064"/>
      <c r="Y602" s="1064"/>
      <c r="Z602" s="1064"/>
    </row>
    <row r="603" spans="1:26" s="1075" customFormat="1">
      <c r="A603" s="1064"/>
      <c r="B603" s="1064"/>
      <c r="C603" s="1064"/>
      <c r="D603" s="1064"/>
      <c r="E603" s="1064"/>
      <c r="F603" s="1064"/>
      <c r="G603" s="1064"/>
      <c r="H603" s="1523"/>
      <c r="I603" s="1064"/>
      <c r="J603" s="1064"/>
      <c r="K603" s="1064"/>
      <c r="L603" s="1064"/>
      <c r="M603" s="1064"/>
      <c r="N603" s="1064"/>
      <c r="O603" s="1064"/>
      <c r="P603" s="1064"/>
      <c r="Q603" s="1064"/>
      <c r="R603" s="1064"/>
      <c r="S603" s="1064"/>
      <c r="T603" s="1064"/>
      <c r="U603" s="1064"/>
      <c r="V603" s="1064"/>
      <c r="W603" s="1064"/>
      <c r="X603" s="1064"/>
      <c r="Y603" s="1064"/>
      <c r="Z603" s="1064"/>
    </row>
    <row r="604" spans="1:26" s="1075" customFormat="1">
      <c r="A604" s="1064"/>
      <c r="B604" s="1064"/>
      <c r="C604" s="1064"/>
      <c r="D604" s="1064"/>
      <c r="E604" s="1064"/>
      <c r="F604" s="1064"/>
      <c r="G604" s="1064"/>
      <c r="H604" s="1523"/>
      <c r="I604" s="1064"/>
      <c r="J604" s="1064"/>
      <c r="K604" s="1064"/>
      <c r="L604" s="1064"/>
      <c r="M604" s="1064"/>
      <c r="N604" s="1064"/>
      <c r="O604" s="1064"/>
      <c r="P604" s="1064"/>
      <c r="Q604" s="1064"/>
      <c r="R604" s="1064"/>
      <c r="S604" s="1064"/>
      <c r="T604" s="1064"/>
      <c r="U604" s="1064"/>
      <c r="V604" s="1064"/>
      <c r="W604" s="1064"/>
      <c r="X604" s="1064"/>
      <c r="Y604" s="1064"/>
      <c r="Z604" s="1064"/>
    </row>
    <row r="605" spans="1:26" s="1075" customFormat="1">
      <c r="A605" s="1064"/>
      <c r="B605" s="1064"/>
      <c r="C605" s="1064"/>
      <c r="D605" s="1064"/>
      <c r="E605" s="1064"/>
      <c r="F605" s="1064"/>
      <c r="G605" s="1064"/>
      <c r="H605" s="1523"/>
      <c r="I605" s="1064"/>
      <c r="J605" s="1064"/>
      <c r="K605" s="1064"/>
      <c r="L605" s="1064"/>
      <c r="M605" s="1064"/>
      <c r="N605" s="1064"/>
      <c r="O605" s="1064"/>
      <c r="P605" s="1064"/>
      <c r="Q605" s="1064"/>
      <c r="R605" s="1064"/>
      <c r="S605" s="1064"/>
    </row>
    <row r="606" spans="1:26" s="1075" customFormat="1">
      <c r="A606" s="1064"/>
      <c r="B606" s="1064"/>
      <c r="C606" s="1064"/>
      <c r="D606" s="1064"/>
      <c r="E606" s="1064"/>
      <c r="F606" s="1064"/>
      <c r="G606" s="1064"/>
      <c r="H606" s="1523"/>
      <c r="I606" s="1064"/>
      <c r="J606" s="1064"/>
      <c r="K606" s="1064"/>
      <c r="L606" s="1064"/>
      <c r="M606" s="1064"/>
      <c r="N606" s="1064"/>
      <c r="O606" s="1064"/>
      <c r="P606" s="1064"/>
      <c r="Q606" s="1064"/>
      <c r="R606" s="1064"/>
      <c r="S606" s="1064"/>
    </row>
    <row r="607" spans="1:26" s="1075" customFormat="1">
      <c r="A607" s="1064"/>
      <c r="B607" s="1064"/>
      <c r="C607" s="1064"/>
      <c r="D607" s="1064"/>
      <c r="E607" s="1064"/>
      <c r="F607" s="1064"/>
      <c r="G607" s="1064"/>
      <c r="H607" s="1523"/>
      <c r="I607" s="1064"/>
      <c r="J607" s="1064"/>
      <c r="K607" s="1064"/>
      <c r="L607" s="1064"/>
      <c r="M607" s="1064"/>
      <c r="N607" s="1064"/>
      <c r="O607" s="1064"/>
      <c r="P607" s="1064"/>
      <c r="Q607" s="1064"/>
      <c r="R607" s="1064"/>
      <c r="S607" s="1064"/>
    </row>
    <row r="608" spans="1:26" s="1075" customFormat="1">
      <c r="A608" s="1064"/>
      <c r="B608" s="1064"/>
      <c r="C608" s="1064"/>
      <c r="D608" s="1064"/>
      <c r="E608" s="1064"/>
      <c r="F608" s="1064"/>
      <c r="G608" s="1064"/>
      <c r="H608" s="1523"/>
      <c r="I608" s="1064"/>
      <c r="J608" s="1064"/>
      <c r="K608" s="1064"/>
      <c r="L608" s="1064"/>
      <c r="M608" s="1064"/>
      <c r="N608" s="1064"/>
      <c r="O608" s="1064"/>
      <c r="P608" s="1064"/>
      <c r="Q608" s="1064"/>
      <c r="R608" s="1064"/>
      <c r="S608" s="1064"/>
    </row>
    <row r="609" spans="1:19" s="1075" customFormat="1">
      <c r="A609" s="1064"/>
      <c r="B609" s="1064"/>
      <c r="C609" s="1064"/>
      <c r="D609" s="1064"/>
      <c r="E609" s="1064"/>
      <c r="F609" s="1064"/>
      <c r="G609" s="1064"/>
      <c r="H609" s="1523"/>
      <c r="I609" s="1064"/>
      <c r="J609" s="1064"/>
      <c r="K609" s="1064"/>
      <c r="L609" s="1064"/>
      <c r="M609" s="1064"/>
      <c r="N609" s="1064"/>
      <c r="O609" s="1064"/>
      <c r="P609" s="1064"/>
      <c r="Q609" s="1064"/>
      <c r="R609" s="1064"/>
      <c r="S609" s="1064"/>
    </row>
    <row r="610" spans="1:19" s="1075" customFormat="1">
      <c r="A610" s="1064"/>
      <c r="B610" s="1064"/>
      <c r="C610" s="1064"/>
      <c r="D610" s="1064"/>
      <c r="E610" s="1064"/>
      <c r="F610" s="1064"/>
      <c r="G610" s="1064"/>
      <c r="H610" s="1523"/>
      <c r="I610" s="1064"/>
      <c r="J610" s="1064"/>
      <c r="K610" s="1064"/>
      <c r="L610" s="1064"/>
      <c r="M610" s="1064"/>
      <c r="N610" s="1064"/>
      <c r="O610" s="1064"/>
      <c r="P610" s="1064"/>
      <c r="Q610" s="1064"/>
      <c r="R610" s="1064"/>
      <c r="S610" s="1064"/>
    </row>
    <row r="611" spans="1:19" s="1075" customFormat="1">
      <c r="A611" s="1064"/>
      <c r="B611" s="1064"/>
      <c r="C611" s="1064"/>
      <c r="D611" s="1064"/>
      <c r="E611" s="1064"/>
      <c r="F611" s="1064"/>
      <c r="G611" s="1064"/>
      <c r="H611" s="1523"/>
      <c r="I611" s="1064"/>
      <c r="J611" s="1064"/>
      <c r="K611" s="1064"/>
      <c r="L611" s="1064"/>
      <c r="M611" s="1064"/>
      <c r="N611" s="1064"/>
      <c r="O611" s="1064"/>
      <c r="P611" s="1064"/>
      <c r="Q611" s="1064"/>
      <c r="R611" s="1064"/>
      <c r="S611" s="1064"/>
    </row>
    <row r="612" spans="1:19" s="1075" customFormat="1">
      <c r="A612" s="1064"/>
      <c r="B612" s="1064"/>
      <c r="C612" s="1064"/>
      <c r="D612" s="1064"/>
      <c r="E612" s="1064"/>
      <c r="F612" s="1064"/>
      <c r="G612" s="1064"/>
      <c r="H612" s="1523"/>
      <c r="I612" s="1064"/>
      <c r="J612" s="1064"/>
      <c r="K612" s="1064"/>
      <c r="L612" s="1064"/>
      <c r="M612" s="1064"/>
      <c r="N612" s="1064"/>
      <c r="O612" s="1064"/>
      <c r="P612" s="1064"/>
      <c r="Q612" s="1064"/>
      <c r="R612" s="1064"/>
      <c r="S612" s="1064"/>
    </row>
    <row r="613" spans="1:19" s="1075" customFormat="1">
      <c r="A613" s="1064"/>
      <c r="B613" s="1064"/>
      <c r="C613" s="1064"/>
      <c r="D613" s="1064"/>
      <c r="E613" s="1064"/>
      <c r="F613" s="1064"/>
      <c r="G613" s="1064"/>
      <c r="H613" s="1523"/>
      <c r="I613" s="1064"/>
      <c r="J613" s="1064"/>
      <c r="K613" s="1064"/>
      <c r="L613" s="1064"/>
      <c r="M613" s="1064"/>
      <c r="N613" s="1064"/>
      <c r="O613" s="1064"/>
      <c r="P613" s="1064"/>
      <c r="Q613" s="1064"/>
      <c r="R613" s="1064"/>
      <c r="S613" s="1064"/>
    </row>
    <row r="614" spans="1:19" s="1075" customFormat="1">
      <c r="A614" s="1064"/>
      <c r="B614" s="1064"/>
      <c r="C614" s="1064"/>
      <c r="D614" s="1064"/>
      <c r="E614" s="1064"/>
      <c r="F614" s="1064"/>
      <c r="G614" s="1064"/>
      <c r="H614" s="1523"/>
      <c r="I614" s="1064"/>
      <c r="J614" s="1064"/>
      <c r="K614" s="1064"/>
      <c r="L614" s="1064"/>
      <c r="M614" s="1064"/>
      <c r="N614" s="1064"/>
      <c r="O614" s="1064"/>
      <c r="P614" s="1064"/>
      <c r="Q614" s="1064"/>
      <c r="R614" s="1064"/>
      <c r="S614" s="1064"/>
    </row>
    <row r="615" spans="1:19" s="1075" customFormat="1">
      <c r="A615" s="1064"/>
      <c r="B615" s="1064"/>
      <c r="C615" s="1064"/>
      <c r="D615" s="1064"/>
      <c r="E615" s="1064"/>
      <c r="F615" s="1064"/>
      <c r="G615" s="1064"/>
      <c r="H615" s="1523"/>
      <c r="I615" s="1064"/>
      <c r="J615" s="1064"/>
      <c r="K615" s="1064"/>
      <c r="L615" s="1064"/>
      <c r="M615" s="1064"/>
      <c r="N615" s="1064"/>
      <c r="O615" s="1064"/>
      <c r="P615" s="1064"/>
      <c r="Q615" s="1064"/>
      <c r="R615" s="1064"/>
      <c r="S615" s="1064"/>
    </row>
    <row r="616" spans="1:19" s="1075" customFormat="1">
      <c r="A616" s="1064"/>
      <c r="B616" s="1064"/>
      <c r="C616" s="1064"/>
      <c r="D616" s="1064"/>
      <c r="E616" s="1064"/>
      <c r="F616" s="1064"/>
      <c r="G616" s="1064"/>
      <c r="H616" s="1523"/>
      <c r="I616" s="1064"/>
      <c r="J616" s="1064"/>
      <c r="K616" s="1064"/>
      <c r="L616" s="1064"/>
      <c r="M616" s="1064"/>
      <c r="N616" s="1064"/>
      <c r="O616" s="1064"/>
      <c r="P616" s="1064"/>
      <c r="Q616" s="1064"/>
      <c r="R616" s="1064"/>
      <c r="S616" s="1064"/>
    </row>
    <row r="617" spans="1:19" s="1075" customFormat="1">
      <c r="A617" s="1064"/>
      <c r="B617" s="1064"/>
      <c r="C617" s="1064"/>
      <c r="D617" s="1064"/>
      <c r="E617" s="1064"/>
      <c r="F617" s="1064"/>
      <c r="G617" s="1064"/>
      <c r="H617" s="1523"/>
      <c r="I617" s="1064"/>
      <c r="J617" s="1064"/>
      <c r="K617" s="1064"/>
      <c r="L617" s="1064"/>
      <c r="M617" s="1064"/>
      <c r="N617" s="1064"/>
      <c r="O617" s="1064"/>
      <c r="P617" s="1064"/>
      <c r="Q617" s="1064"/>
      <c r="R617" s="1064"/>
      <c r="S617" s="1064"/>
    </row>
    <row r="618" spans="1:19" s="1075" customFormat="1">
      <c r="A618" s="1064"/>
      <c r="B618" s="1064"/>
      <c r="C618" s="1064"/>
      <c r="D618" s="1064"/>
      <c r="E618" s="1064"/>
      <c r="F618" s="1064"/>
      <c r="G618" s="1064"/>
      <c r="H618" s="1523"/>
      <c r="I618" s="1064"/>
      <c r="J618" s="1064"/>
      <c r="K618" s="1064"/>
      <c r="L618" s="1064"/>
      <c r="M618" s="1064"/>
      <c r="N618" s="1064"/>
      <c r="O618" s="1064"/>
      <c r="P618" s="1064"/>
      <c r="Q618" s="1064"/>
      <c r="R618" s="1064"/>
      <c r="S618" s="1064"/>
    </row>
    <row r="619" spans="1:19" s="1075" customFormat="1">
      <c r="A619" s="1064"/>
      <c r="B619" s="1064"/>
      <c r="C619" s="1064"/>
      <c r="D619" s="1064"/>
      <c r="E619" s="1064"/>
      <c r="F619" s="1064"/>
      <c r="G619" s="1064"/>
      <c r="H619" s="1523"/>
      <c r="I619" s="1064"/>
      <c r="J619" s="1064"/>
      <c r="K619" s="1064"/>
      <c r="L619" s="1064"/>
      <c r="M619" s="1064"/>
      <c r="N619" s="1064"/>
      <c r="O619" s="1064"/>
      <c r="P619" s="1064"/>
      <c r="Q619" s="1064"/>
      <c r="R619" s="1064"/>
      <c r="S619" s="1064"/>
    </row>
    <row r="620" spans="1:19" s="1075" customFormat="1">
      <c r="A620" s="1064"/>
      <c r="B620" s="1064"/>
      <c r="C620" s="1064"/>
      <c r="D620" s="1064"/>
      <c r="E620" s="1064"/>
      <c r="F620" s="1064"/>
      <c r="G620" s="1064"/>
      <c r="H620" s="1523"/>
      <c r="I620" s="1064"/>
      <c r="J620" s="1064"/>
      <c r="K620" s="1064"/>
      <c r="L620" s="1064"/>
      <c r="M620" s="1064"/>
      <c r="N620" s="1064"/>
      <c r="O620" s="1064"/>
      <c r="P620" s="1064"/>
      <c r="Q620" s="1064"/>
      <c r="R620" s="1064"/>
      <c r="S620" s="1064"/>
    </row>
    <row r="621" spans="1:19" s="1075" customFormat="1">
      <c r="A621" s="1064"/>
      <c r="B621" s="1064"/>
      <c r="C621" s="1064"/>
      <c r="D621" s="1064"/>
      <c r="E621" s="1064"/>
      <c r="F621" s="1064"/>
      <c r="G621" s="1064"/>
      <c r="H621" s="1523"/>
      <c r="I621" s="1064"/>
      <c r="J621" s="1064"/>
      <c r="K621" s="1064"/>
      <c r="L621" s="1064"/>
      <c r="M621" s="1064"/>
      <c r="N621" s="1064"/>
      <c r="O621" s="1064"/>
      <c r="P621" s="1064"/>
      <c r="Q621" s="1064"/>
      <c r="R621" s="1064"/>
      <c r="S621" s="1064"/>
    </row>
    <row r="622" spans="1:19" s="1075" customFormat="1">
      <c r="A622" s="1064"/>
      <c r="B622" s="1064"/>
      <c r="C622" s="1064"/>
      <c r="D622" s="1064"/>
      <c r="E622" s="1064"/>
      <c r="F622" s="1064"/>
      <c r="G622" s="1064"/>
      <c r="H622" s="1523"/>
      <c r="I622" s="1064"/>
      <c r="J622" s="1064"/>
      <c r="K622" s="1064"/>
      <c r="L622" s="1064"/>
      <c r="M622" s="1064"/>
      <c r="N622" s="1064"/>
      <c r="O622" s="1064"/>
      <c r="P622" s="1064"/>
      <c r="Q622" s="1064"/>
      <c r="R622" s="1064"/>
      <c r="S622" s="1064"/>
    </row>
    <row r="623" spans="1:19" s="1075" customFormat="1">
      <c r="A623" s="1064"/>
      <c r="B623" s="1064"/>
      <c r="C623" s="1064"/>
      <c r="D623" s="1064"/>
      <c r="E623" s="1064"/>
      <c r="F623" s="1064"/>
      <c r="G623" s="1064"/>
      <c r="H623" s="1523"/>
      <c r="I623" s="1064"/>
      <c r="J623" s="1064"/>
      <c r="K623" s="1064"/>
      <c r="L623" s="1064"/>
      <c r="M623" s="1064"/>
      <c r="N623" s="1064"/>
      <c r="O623" s="1064"/>
      <c r="P623" s="1064"/>
      <c r="Q623" s="1064"/>
      <c r="R623" s="1064"/>
      <c r="S623" s="1064"/>
    </row>
    <row r="624" spans="1:19" s="1075" customFormat="1">
      <c r="A624" s="1064"/>
      <c r="B624" s="1064"/>
      <c r="C624" s="1064"/>
      <c r="D624" s="1064"/>
      <c r="E624" s="1064"/>
      <c r="F624" s="1064"/>
      <c r="G624" s="1064"/>
      <c r="H624" s="1523"/>
      <c r="I624" s="1064"/>
      <c r="J624" s="1064"/>
      <c r="K624" s="1064"/>
      <c r="L624" s="1064"/>
      <c r="M624" s="1064"/>
      <c r="N624" s="1064"/>
      <c r="O624" s="1064"/>
      <c r="P624" s="1064"/>
      <c r="Q624" s="1064"/>
      <c r="R624" s="1064"/>
      <c r="S624" s="1064"/>
    </row>
    <row r="625" spans="1:19" s="1075" customFormat="1">
      <c r="A625" s="1064"/>
      <c r="B625" s="1064"/>
      <c r="C625" s="1064"/>
      <c r="D625" s="1064"/>
      <c r="E625" s="1064"/>
      <c r="F625" s="1064"/>
      <c r="G625" s="1064"/>
      <c r="H625" s="1523"/>
      <c r="I625" s="1064"/>
      <c r="J625" s="1064"/>
      <c r="K625" s="1064"/>
      <c r="L625" s="1064"/>
      <c r="M625" s="1064"/>
      <c r="N625" s="1064"/>
      <c r="O625" s="1064"/>
      <c r="P625" s="1064"/>
      <c r="Q625" s="1064"/>
      <c r="R625" s="1064"/>
      <c r="S625" s="1064"/>
    </row>
    <row r="626" spans="1:19" s="1075" customFormat="1">
      <c r="A626" s="1064"/>
      <c r="B626" s="1064"/>
      <c r="C626" s="1064"/>
      <c r="D626" s="1064"/>
      <c r="E626" s="1064"/>
      <c r="F626" s="1064"/>
      <c r="G626" s="1064"/>
      <c r="H626" s="1523"/>
      <c r="I626" s="1064"/>
      <c r="J626" s="1064"/>
      <c r="K626" s="1064"/>
      <c r="L626" s="1064"/>
      <c r="M626" s="1064"/>
      <c r="N626" s="1064"/>
      <c r="O626" s="1064"/>
      <c r="P626" s="1064"/>
      <c r="Q626" s="1064"/>
      <c r="R626" s="1064"/>
      <c r="S626" s="1064"/>
    </row>
    <row r="627" spans="1:19" s="1075" customFormat="1">
      <c r="A627" s="1064"/>
      <c r="B627" s="1064"/>
      <c r="C627" s="1064"/>
      <c r="D627" s="1064"/>
      <c r="E627" s="1064"/>
      <c r="F627" s="1064"/>
      <c r="G627" s="1064"/>
      <c r="H627" s="1523"/>
      <c r="I627" s="1064"/>
      <c r="J627" s="1064"/>
      <c r="K627" s="1064"/>
      <c r="L627" s="1064"/>
      <c r="M627" s="1064"/>
      <c r="N627" s="1064"/>
      <c r="O627" s="1064"/>
      <c r="P627" s="1064"/>
      <c r="Q627" s="1064"/>
      <c r="R627" s="1064"/>
      <c r="S627" s="1064"/>
    </row>
    <row r="628" spans="1:19" s="1075" customFormat="1">
      <c r="A628" s="1064"/>
      <c r="B628" s="1064"/>
      <c r="C628" s="1064"/>
      <c r="D628" s="1064"/>
      <c r="E628" s="1064"/>
      <c r="F628" s="1064"/>
      <c r="G628" s="1064"/>
      <c r="H628" s="1523"/>
      <c r="I628" s="1064"/>
      <c r="J628" s="1064"/>
      <c r="K628" s="1064"/>
      <c r="L628" s="1064"/>
      <c r="M628" s="1064"/>
      <c r="N628" s="1064"/>
      <c r="O628" s="1064"/>
      <c r="P628" s="1064"/>
      <c r="Q628" s="1064"/>
      <c r="R628" s="1064"/>
      <c r="S628" s="1064"/>
    </row>
    <row r="629" spans="1:19" s="1075" customFormat="1">
      <c r="A629" s="1064"/>
      <c r="B629" s="1064"/>
      <c r="C629" s="1064"/>
      <c r="D629" s="1064"/>
      <c r="E629" s="1064"/>
      <c r="F629" s="1064"/>
      <c r="G629" s="1064"/>
      <c r="H629" s="1523"/>
      <c r="I629" s="1064"/>
      <c r="J629" s="1064"/>
      <c r="K629" s="1064"/>
      <c r="L629" s="1064"/>
      <c r="M629" s="1064"/>
      <c r="N629" s="1064"/>
      <c r="O629" s="1064"/>
      <c r="P629" s="1064"/>
      <c r="Q629" s="1064"/>
      <c r="R629" s="1064"/>
      <c r="S629" s="1064"/>
    </row>
    <row r="630" spans="1:19" s="1075" customFormat="1">
      <c r="A630" s="1064"/>
      <c r="B630" s="1064"/>
      <c r="C630" s="1064"/>
      <c r="D630" s="1064"/>
      <c r="E630" s="1064"/>
      <c r="F630" s="1064"/>
      <c r="G630" s="1064"/>
      <c r="H630" s="1523"/>
      <c r="I630" s="1064"/>
      <c r="J630" s="1064"/>
      <c r="K630" s="1064"/>
      <c r="L630" s="1064"/>
      <c r="M630" s="1064"/>
      <c r="N630" s="1064"/>
      <c r="O630" s="1064"/>
      <c r="P630" s="1064"/>
      <c r="Q630" s="1064"/>
      <c r="R630" s="1064"/>
      <c r="S630" s="1064"/>
    </row>
    <row r="631" spans="1:19" s="1075" customFormat="1">
      <c r="A631" s="1064"/>
      <c r="B631" s="1064"/>
      <c r="C631" s="1064"/>
      <c r="D631" s="1064"/>
      <c r="E631" s="1064"/>
      <c r="F631" s="1064"/>
      <c r="G631" s="1064"/>
      <c r="H631" s="1523"/>
      <c r="I631" s="1064"/>
      <c r="J631" s="1064"/>
      <c r="K631" s="1064"/>
      <c r="L631" s="1064"/>
      <c r="M631" s="1064"/>
      <c r="N631" s="1064"/>
      <c r="O631" s="1064"/>
      <c r="P631" s="1064"/>
      <c r="Q631" s="1064"/>
      <c r="R631" s="1064"/>
      <c r="S631" s="1064"/>
    </row>
    <row r="632" spans="1:19" s="1075" customFormat="1">
      <c r="A632" s="1064"/>
      <c r="B632" s="1064"/>
      <c r="C632" s="1064"/>
      <c r="D632" s="1064"/>
      <c r="E632" s="1064"/>
      <c r="F632" s="1064"/>
      <c r="G632" s="1064"/>
      <c r="H632" s="1523"/>
      <c r="I632" s="1064"/>
      <c r="J632" s="1064"/>
      <c r="K632" s="1064"/>
      <c r="L632" s="1064"/>
      <c r="M632" s="1064"/>
      <c r="N632" s="1064"/>
      <c r="O632" s="1064"/>
      <c r="P632" s="1064"/>
      <c r="Q632" s="1064"/>
      <c r="R632" s="1064"/>
      <c r="S632" s="1064"/>
    </row>
    <row r="633" spans="1:19" s="1075" customFormat="1">
      <c r="A633" s="1064"/>
      <c r="B633" s="1064"/>
      <c r="C633" s="1064"/>
      <c r="D633" s="1064"/>
      <c r="E633" s="1064"/>
      <c r="F633" s="1064"/>
      <c r="G633" s="1064"/>
      <c r="H633" s="1523"/>
      <c r="I633" s="1064"/>
      <c r="J633" s="1064"/>
      <c r="K633" s="1064"/>
      <c r="L633" s="1064"/>
      <c r="M633" s="1064"/>
      <c r="N633" s="1064"/>
      <c r="O633" s="1064"/>
      <c r="P633" s="1064"/>
      <c r="Q633" s="1064"/>
      <c r="R633" s="1064"/>
      <c r="S633" s="1064"/>
    </row>
    <row r="634" spans="1:19" s="1075" customFormat="1">
      <c r="A634" s="1064"/>
      <c r="B634" s="1064"/>
      <c r="C634" s="1064"/>
      <c r="D634" s="1064"/>
      <c r="E634" s="1064"/>
      <c r="F634" s="1064"/>
      <c r="G634" s="1064"/>
      <c r="H634" s="1523"/>
      <c r="I634" s="1064"/>
      <c r="J634" s="1064"/>
      <c r="K634" s="1064"/>
      <c r="L634" s="1064"/>
      <c r="M634" s="1064"/>
      <c r="N634" s="1064"/>
      <c r="O634" s="1064"/>
      <c r="P634" s="1064"/>
      <c r="Q634" s="1064"/>
      <c r="R634" s="1064"/>
      <c r="S634" s="1064"/>
    </row>
    <row r="635" spans="1:19" s="1075" customFormat="1">
      <c r="A635" s="1064"/>
      <c r="B635" s="1064"/>
      <c r="C635" s="1064"/>
      <c r="D635" s="1064"/>
      <c r="E635" s="1064"/>
      <c r="F635" s="1064"/>
      <c r="G635" s="1064"/>
      <c r="H635" s="1523"/>
      <c r="I635" s="1064"/>
      <c r="J635" s="1064"/>
      <c r="K635" s="1064"/>
      <c r="L635" s="1064"/>
      <c r="M635" s="1064"/>
      <c r="N635" s="1064"/>
      <c r="O635" s="1064"/>
      <c r="P635" s="1064"/>
      <c r="Q635" s="1064"/>
      <c r="R635" s="1064"/>
      <c r="S635" s="1064"/>
    </row>
    <row r="636" spans="1:19" s="1075" customFormat="1">
      <c r="A636" s="1064"/>
      <c r="B636" s="1064"/>
      <c r="C636" s="1064"/>
      <c r="D636" s="1064"/>
      <c r="E636" s="1064"/>
      <c r="F636" s="1064"/>
      <c r="G636" s="1064"/>
      <c r="H636" s="1523"/>
      <c r="I636" s="1064"/>
      <c r="J636" s="1064"/>
      <c r="K636" s="1064"/>
      <c r="L636" s="1064"/>
      <c r="M636" s="1064"/>
      <c r="N636" s="1064"/>
      <c r="O636" s="1064"/>
      <c r="P636" s="1064"/>
      <c r="Q636" s="1064"/>
      <c r="R636" s="1064"/>
      <c r="S636" s="1064"/>
    </row>
    <row r="637" spans="1:19" s="1075" customFormat="1">
      <c r="A637" s="1064"/>
      <c r="B637" s="1064"/>
      <c r="C637" s="1064"/>
      <c r="D637" s="1064"/>
      <c r="E637" s="1064"/>
      <c r="F637" s="1064"/>
      <c r="G637" s="1064"/>
      <c r="H637" s="1523"/>
      <c r="I637" s="1064"/>
      <c r="J637" s="1064"/>
      <c r="K637" s="1064"/>
      <c r="L637" s="1064"/>
      <c r="M637" s="1064"/>
      <c r="N637" s="1064"/>
      <c r="O637" s="1064"/>
      <c r="P637" s="1064"/>
      <c r="Q637" s="1064"/>
      <c r="R637" s="1064"/>
      <c r="S637" s="1064"/>
    </row>
    <row r="638" spans="1:19" s="1075" customFormat="1">
      <c r="A638" s="1064"/>
      <c r="B638" s="1064"/>
      <c r="C638" s="1064"/>
      <c r="D638" s="1064"/>
      <c r="E638" s="1064"/>
      <c r="F638" s="1064"/>
      <c r="G638" s="1064"/>
      <c r="H638" s="1523"/>
      <c r="I638" s="1064"/>
      <c r="J638" s="1064"/>
      <c r="K638" s="1064"/>
      <c r="L638" s="1064"/>
      <c r="M638" s="1064"/>
      <c r="N638" s="1064"/>
      <c r="O638" s="1064"/>
      <c r="P638" s="1064"/>
      <c r="Q638" s="1064"/>
      <c r="R638" s="1064"/>
      <c r="S638" s="1064"/>
    </row>
    <row r="639" spans="1:19" s="1075" customFormat="1">
      <c r="A639" s="1064"/>
      <c r="B639" s="1064"/>
      <c r="C639" s="1064"/>
      <c r="D639" s="1064"/>
      <c r="E639" s="1064"/>
      <c r="F639" s="1064"/>
      <c r="G639" s="1064"/>
      <c r="H639" s="1523"/>
      <c r="I639" s="1064"/>
      <c r="J639" s="1064"/>
      <c r="K639" s="1064"/>
      <c r="L639" s="1064"/>
      <c r="M639" s="1064"/>
      <c r="N639" s="1064"/>
      <c r="O639" s="1064"/>
      <c r="P639" s="1064"/>
      <c r="Q639" s="1064"/>
      <c r="R639" s="1064"/>
      <c r="S639" s="1064"/>
    </row>
    <row r="640" spans="1:19" s="1075" customFormat="1">
      <c r="A640" s="1064"/>
      <c r="B640" s="1064"/>
      <c r="C640" s="1064"/>
      <c r="D640" s="1064"/>
      <c r="E640" s="1064"/>
      <c r="F640" s="1064"/>
      <c r="G640" s="1064"/>
      <c r="H640" s="1523"/>
      <c r="I640" s="1064"/>
      <c r="J640" s="1064"/>
      <c r="K640" s="1064"/>
      <c r="L640" s="1064"/>
      <c r="M640" s="1064"/>
      <c r="N640" s="1064"/>
      <c r="O640" s="1064"/>
      <c r="P640" s="1064"/>
      <c r="Q640" s="1064"/>
      <c r="R640" s="1064"/>
      <c r="S640" s="1064"/>
    </row>
    <row r="641" spans="1:19" s="1075" customFormat="1">
      <c r="A641" s="1064"/>
      <c r="B641" s="1064"/>
      <c r="C641" s="1064"/>
      <c r="D641" s="1064"/>
      <c r="E641" s="1064"/>
      <c r="F641" s="1064"/>
      <c r="G641" s="1064"/>
      <c r="H641" s="1523"/>
      <c r="I641" s="1064"/>
      <c r="J641" s="1064"/>
      <c r="K641" s="1064"/>
      <c r="L641" s="1064"/>
      <c r="M641" s="1064"/>
      <c r="N641" s="1064"/>
      <c r="O641" s="1064"/>
      <c r="P641" s="1064"/>
      <c r="Q641" s="1064"/>
      <c r="R641" s="1064"/>
      <c r="S641" s="1064"/>
    </row>
    <row r="642" spans="1:19" s="1075" customFormat="1">
      <c r="A642" s="1064"/>
      <c r="B642" s="1064"/>
      <c r="C642" s="1064"/>
      <c r="D642" s="1064"/>
      <c r="E642" s="1064"/>
      <c r="F642" s="1064"/>
      <c r="G642" s="1064"/>
      <c r="H642" s="1523"/>
      <c r="I642" s="1064"/>
      <c r="J642" s="1064"/>
      <c r="K642" s="1064"/>
      <c r="L642" s="1064"/>
      <c r="M642" s="1064"/>
      <c r="N642" s="1064"/>
      <c r="O642" s="1064"/>
      <c r="P642" s="1064"/>
      <c r="Q642" s="1064"/>
      <c r="R642" s="1064"/>
      <c r="S642" s="1064"/>
    </row>
    <row r="643" spans="1:19" s="1075" customFormat="1">
      <c r="A643" s="1064"/>
      <c r="B643" s="1064"/>
      <c r="C643" s="1064"/>
      <c r="D643" s="1064"/>
      <c r="E643" s="1064"/>
      <c r="F643" s="1064"/>
      <c r="G643" s="1064"/>
      <c r="H643" s="1523"/>
      <c r="I643" s="1064"/>
      <c r="J643" s="1064"/>
      <c r="K643" s="1064"/>
      <c r="L643" s="1064"/>
      <c r="M643" s="1064"/>
      <c r="N643" s="1064"/>
      <c r="O643" s="1064"/>
      <c r="P643" s="1064"/>
      <c r="Q643" s="1064"/>
      <c r="R643" s="1064"/>
      <c r="S643" s="1064"/>
    </row>
    <row r="644" spans="1:19" s="1075" customFormat="1">
      <c r="A644" s="1064"/>
      <c r="B644" s="1064"/>
      <c r="C644" s="1064"/>
      <c r="D644" s="1064"/>
      <c r="E644" s="1064"/>
      <c r="F644" s="1064"/>
      <c r="G644" s="1064"/>
      <c r="H644" s="1523"/>
      <c r="I644" s="1064"/>
      <c r="J644" s="1064"/>
      <c r="K644" s="1064"/>
      <c r="L644" s="1064"/>
      <c r="M644" s="1064"/>
      <c r="N644" s="1064"/>
      <c r="O644" s="1064"/>
      <c r="P644" s="1064"/>
      <c r="Q644" s="1064"/>
      <c r="R644" s="1064"/>
      <c r="S644" s="1064"/>
    </row>
    <row r="645" spans="1:19" s="1075" customFormat="1">
      <c r="A645" s="1064"/>
      <c r="B645" s="1064"/>
      <c r="C645" s="1064"/>
      <c r="D645" s="1064"/>
      <c r="E645" s="1064"/>
      <c r="F645" s="1064"/>
      <c r="G645" s="1064"/>
      <c r="H645" s="1523"/>
      <c r="I645" s="1064"/>
      <c r="J645" s="1064"/>
      <c r="K645" s="1064"/>
      <c r="L645" s="1064"/>
      <c r="M645" s="1064"/>
      <c r="N645" s="1064"/>
      <c r="O645" s="1064"/>
      <c r="P645" s="1064"/>
      <c r="Q645" s="1064"/>
      <c r="R645" s="1064"/>
      <c r="S645" s="1064"/>
    </row>
    <row r="646" spans="1:19" s="1075" customFormat="1">
      <c r="A646" s="1064"/>
      <c r="B646" s="1064"/>
      <c r="C646" s="1064"/>
      <c r="D646" s="1064"/>
      <c r="E646" s="1064"/>
      <c r="F646" s="1064"/>
      <c r="G646" s="1064"/>
      <c r="H646" s="1523"/>
      <c r="I646" s="1064"/>
      <c r="J646" s="1064"/>
      <c r="K646" s="1064"/>
      <c r="L646" s="1064"/>
      <c r="M646" s="1064"/>
      <c r="N646" s="1064"/>
      <c r="O646" s="1064"/>
      <c r="P646" s="1064"/>
      <c r="Q646" s="1064"/>
      <c r="R646" s="1064"/>
      <c r="S646" s="1064"/>
    </row>
    <row r="647" spans="1:19" s="1075" customFormat="1">
      <c r="A647" s="1064"/>
      <c r="B647" s="1064"/>
      <c r="C647" s="1064"/>
      <c r="D647" s="1064"/>
      <c r="E647" s="1064"/>
      <c r="F647" s="1064"/>
      <c r="G647" s="1064"/>
      <c r="H647" s="1523"/>
      <c r="I647" s="1064"/>
      <c r="J647" s="1064"/>
      <c r="K647" s="1064"/>
      <c r="L647" s="1064"/>
      <c r="M647" s="1064"/>
      <c r="N647" s="1064"/>
      <c r="O647" s="1064"/>
      <c r="P647" s="1064"/>
      <c r="Q647" s="1064"/>
      <c r="R647" s="1064"/>
      <c r="S647" s="1064"/>
    </row>
    <row r="648" spans="1:19" s="1075" customFormat="1">
      <c r="A648" s="1064"/>
      <c r="B648" s="1064"/>
      <c r="C648" s="1064"/>
      <c r="D648" s="1064"/>
      <c r="E648" s="1064"/>
      <c r="F648" s="1064"/>
      <c r="G648" s="1064"/>
      <c r="H648" s="1523"/>
      <c r="I648" s="1064"/>
      <c r="J648" s="1064"/>
      <c r="K648" s="1064"/>
      <c r="L648" s="1064"/>
      <c r="M648" s="1064"/>
      <c r="N648" s="1064"/>
      <c r="O648" s="1064"/>
      <c r="P648" s="1064"/>
      <c r="Q648" s="1064"/>
      <c r="R648" s="1064"/>
      <c r="S648" s="1064"/>
    </row>
    <row r="649" spans="1:19" s="1075" customFormat="1">
      <c r="A649" s="1064"/>
      <c r="B649" s="1064"/>
      <c r="C649" s="1064"/>
      <c r="D649" s="1064"/>
      <c r="E649" s="1064"/>
      <c r="F649" s="1064"/>
      <c r="G649" s="1064"/>
      <c r="H649" s="1523"/>
      <c r="I649" s="1064"/>
      <c r="J649" s="1064"/>
      <c r="K649" s="1064"/>
      <c r="L649" s="1064"/>
      <c r="M649" s="1064"/>
      <c r="N649" s="1064"/>
      <c r="O649" s="1064"/>
      <c r="P649" s="1064"/>
      <c r="Q649" s="1064"/>
      <c r="R649" s="1064"/>
      <c r="S649" s="1064"/>
    </row>
    <row r="650" spans="1:19" s="1075" customFormat="1">
      <c r="A650" s="1064"/>
      <c r="B650" s="1064"/>
      <c r="C650" s="1064"/>
      <c r="D650" s="1064"/>
      <c r="E650" s="1064"/>
      <c r="F650" s="1064"/>
      <c r="G650" s="1064"/>
      <c r="H650" s="1523"/>
      <c r="I650" s="1064"/>
      <c r="J650" s="1064"/>
      <c r="K650" s="1064"/>
      <c r="L650" s="1064"/>
      <c r="M650" s="1064"/>
      <c r="N650" s="1064"/>
      <c r="O650" s="1064"/>
      <c r="P650" s="1064"/>
      <c r="Q650" s="1064"/>
      <c r="R650" s="1064"/>
      <c r="S650" s="1064"/>
    </row>
    <row r="651" spans="1:19" s="1075" customFormat="1">
      <c r="A651" s="1064"/>
      <c r="B651" s="1064"/>
      <c r="C651" s="1064"/>
      <c r="D651" s="1064"/>
      <c r="E651" s="1064"/>
      <c r="F651" s="1064"/>
      <c r="G651" s="1064"/>
      <c r="H651" s="1523"/>
      <c r="I651" s="1064"/>
      <c r="J651" s="1064"/>
      <c r="K651" s="1064"/>
      <c r="L651" s="1064"/>
      <c r="M651" s="1064"/>
      <c r="N651" s="1064"/>
      <c r="O651" s="1064"/>
      <c r="P651" s="1064"/>
      <c r="Q651" s="1064"/>
      <c r="R651" s="1064"/>
      <c r="S651" s="1064"/>
    </row>
    <row r="652" spans="1:19" s="1075" customFormat="1">
      <c r="A652" s="1064"/>
      <c r="B652" s="1064"/>
      <c r="C652" s="1064"/>
      <c r="D652" s="1064"/>
      <c r="E652" s="1064"/>
      <c r="F652" s="1064"/>
      <c r="G652" s="1064"/>
      <c r="H652" s="1523"/>
      <c r="I652" s="1064"/>
      <c r="J652" s="1064"/>
      <c r="K652" s="1064"/>
      <c r="L652" s="1064"/>
      <c r="M652" s="1064"/>
      <c r="N652" s="1064"/>
      <c r="O652" s="1064"/>
      <c r="P652" s="1064"/>
      <c r="Q652" s="1064"/>
      <c r="R652" s="1064"/>
      <c r="S652" s="1064"/>
    </row>
    <row r="653" spans="1:19" s="1075" customFormat="1" ht="18" customHeight="1">
      <c r="A653" s="1064"/>
      <c r="B653" s="1064"/>
      <c r="C653" s="1064"/>
      <c r="D653" s="1064"/>
      <c r="E653" s="1064"/>
      <c r="F653" s="1064"/>
      <c r="G653" s="1064"/>
      <c r="H653" s="1523"/>
      <c r="I653" s="1064"/>
      <c r="J653" s="1064"/>
      <c r="K653" s="1064"/>
      <c r="L653" s="1064"/>
      <c r="M653" s="1064"/>
      <c r="N653" s="1064"/>
      <c r="O653" s="1064"/>
      <c r="P653" s="1064"/>
      <c r="Q653" s="1064"/>
      <c r="R653" s="1064"/>
      <c r="S653" s="1064"/>
    </row>
    <row r="654" spans="1:19" s="1075" customFormat="1">
      <c r="A654" s="1064"/>
      <c r="B654" s="1064"/>
      <c r="C654" s="1064"/>
      <c r="D654" s="1064"/>
      <c r="E654" s="1064"/>
      <c r="F654" s="1064"/>
      <c r="G654" s="1064"/>
      <c r="H654" s="1523"/>
      <c r="I654" s="1064"/>
      <c r="J654" s="1064"/>
      <c r="K654" s="1064"/>
      <c r="L654" s="1064"/>
      <c r="M654" s="1064"/>
      <c r="N654" s="1064"/>
      <c r="O654" s="1064"/>
      <c r="P654" s="1064"/>
      <c r="Q654" s="1064"/>
      <c r="R654" s="1064"/>
      <c r="S654" s="1064"/>
    </row>
    <row r="655" spans="1:19" s="1075" customFormat="1">
      <c r="A655" s="1064"/>
      <c r="B655" s="1064"/>
      <c r="C655" s="1064"/>
      <c r="D655" s="1064"/>
      <c r="E655" s="1064"/>
      <c r="F655" s="1064"/>
      <c r="G655" s="1064"/>
      <c r="H655" s="1523"/>
      <c r="I655" s="1064"/>
      <c r="J655" s="1064"/>
      <c r="K655" s="1064"/>
      <c r="L655" s="1064"/>
      <c r="M655" s="1064"/>
      <c r="N655" s="1064"/>
      <c r="O655" s="1064"/>
      <c r="P655" s="1064"/>
      <c r="Q655" s="1064"/>
      <c r="R655" s="1064"/>
      <c r="S655" s="1064"/>
    </row>
    <row r="656" spans="1:19" s="1075" customFormat="1">
      <c r="A656" s="1064"/>
      <c r="B656" s="1064"/>
      <c r="C656" s="1064"/>
      <c r="D656" s="1064"/>
      <c r="E656" s="1064"/>
      <c r="F656" s="1064"/>
      <c r="G656" s="1064"/>
      <c r="H656" s="1523"/>
      <c r="I656" s="1064"/>
      <c r="J656" s="1064"/>
      <c r="K656" s="1064"/>
      <c r="L656" s="1064"/>
      <c r="M656" s="1064"/>
      <c r="N656" s="1064"/>
      <c r="O656" s="1064"/>
      <c r="P656" s="1064"/>
      <c r="Q656" s="1064"/>
      <c r="R656" s="1064"/>
      <c r="S656" s="1064"/>
    </row>
    <row r="657" spans="1:19" s="1075" customFormat="1">
      <c r="A657" s="1064"/>
      <c r="B657" s="1064"/>
      <c r="C657" s="1064"/>
      <c r="D657" s="1064"/>
      <c r="E657" s="1064"/>
      <c r="F657" s="1064"/>
      <c r="G657" s="1064"/>
      <c r="H657" s="1523"/>
      <c r="I657" s="1064"/>
      <c r="J657" s="1064"/>
      <c r="K657" s="1064"/>
      <c r="L657" s="1064"/>
      <c r="M657" s="1064"/>
      <c r="N657" s="1064"/>
      <c r="O657" s="1064"/>
      <c r="P657" s="1064"/>
      <c r="Q657" s="1064"/>
      <c r="R657" s="1064"/>
      <c r="S657" s="1064"/>
    </row>
    <row r="658" spans="1:19" s="1075" customFormat="1">
      <c r="A658" s="1064"/>
      <c r="B658" s="1064"/>
      <c r="C658" s="1064"/>
      <c r="D658" s="1064"/>
      <c r="E658" s="1064"/>
      <c r="F658" s="1064"/>
      <c r="G658" s="1064"/>
      <c r="H658" s="1523"/>
      <c r="I658" s="1064"/>
      <c r="J658" s="1064"/>
      <c r="K658" s="1064"/>
      <c r="L658" s="1064"/>
      <c r="M658" s="1064"/>
      <c r="N658" s="1064"/>
      <c r="O658" s="1064"/>
      <c r="P658" s="1064"/>
      <c r="Q658" s="1064"/>
      <c r="R658" s="1064"/>
      <c r="S658" s="1064"/>
    </row>
    <row r="659" spans="1:19" s="1075" customFormat="1">
      <c r="A659" s="1110"/>
      <c r="B659" s="1110"/>
      <c r="C659" s="1110"/>
      <c r="D659" s="1110"/>
      <c r="E659" s="1110"/>
      <c r="F659" s="1110"/>
      <c r="G659" s="1110"/>
      <c r="H659" s="1524"/>
      <c r="I659" s="1110"/>
      <c r="J659" s="1110"/>
      <c r="K659" s="1110"/>
      <c r="L659" s="1110"/>
      <c r="M659" s="1110"/>
      <c r="N659" s="1110"/>
      <c r="O659" s="1110"/>
      <c r="P659" s="1110"/>
      <c r="Q659" s="1110"/>
      <c r="R659" s="1110"/>
      <c r="S659" s="1110"/>
    </row>
    <row r="660" spans="1:19">
      <c r="A660" s="1075"/>
      <c r="B660" s="1075"/>
      <c r="C660" s="1075"/>
      <c r="D660" s="1075"/>
      <c r="E660" s="1076"/>
      <c r="F660" s="1075"/>
      <c r="H660" s="1141"/>
      <c r="I660" s="1075"/>
      <c r="J660" s="1075"/>
      <c r="L660" s="1075"/>
      <c r="M660" s="1075"/>
      <c r="N660" s="1075"/>
      <c r="O660" s="1075"/>
      <c r="P660" s="1075"/>
      <c r="Q660" s="1075"/>
      <c r="R660" s="1075"/>
      <c r="S660" s="1075"/>
    </row>
    <row r="661" spans="1:19">
      <c r="A661" s="1075"/>
      <c r="B661" s="1075"/>
      <c r="C661" s="1075"/>
      <c r="D661" s="1075"/>
      <c r="E661" s="1076"/>
      <c r="F661" s="1075"/>
      <c r="H661" s="1141"/>
      <c r="I661" s="1075"/>
      <c r="J661" s="1075"/>
      <c r="L661" s="1075"/>
      <c r="M661" s="1075"/>
      <c r="N661" s="1075"/>
      <c r="O661" s="1075"/>
      <c r="P661" s="1075"/>
      <c r="Q661" s="1075"/>
      <c r="R661" s="1075"/>
      <c r="S661" s="1075"/>
    </row>
    <row r="662" spans="1:19">
      <c r="A662" s="1075"/>
      <c r="B662" s="1075"/>
      <c r="C662" s="1075"/>
      <c r="D662" s="1075"/>
      <c r="E662" s="1076"/>
      <c r="F662" s="1075"/>
      <c r="H662" s="1141"/>
      <c r="I662" s="1075"/>
      <c r="J662" s="1075"/>
      <c r="L662" s="1075"/>
      <c r="M662" s="1075"/>
      <c r="N662" s="1075"/>
      <c r="O662" s="1075"/>
      <c r="P662" s="1075"/>
      <c r="Q662" s="1075"/>
      <c r="R662" s="1075"/>
      <c r="S662" s="1075"/>
    </row>
    <row r="663" spans="1:19">
      <c r="A663" s="1075"/>
      <c r="B663" s="1075"/>
      <c r="C663" s="1075"/>
      <c r="D663" s="1075"/>
      <c r="E663" s="1076"/>
      <c r="F663" s="1075"/>
      <c r="H663" s="1141"/>
      <c r="I663" s="1075"/>
      <c r="J663" s="1075"/>
      <c r="L663" s="1075"/>
      <c r="M663" s="1075"/>
      <c r="N663" s="1075"/>
      <c r="O663" s="1075"/>
      <c r="P663" s="1075"/>
      <c r="Q663" s="1075"/>
      <c r="R663" s="1075"/>
      <c r="S663" s="1075"/>
    </row>
    <row r="664" spans="1:19">
      <c r="A664" s="1075"/>
      <c r="B664" s="1075"/>
      <c r="C664" s="1075"/>
      <c r="D664" s="1075"/>
      <c r="E664" s="1076"/>
      <c r="F664" s="1075"/>
      <c r="H664" s="1141"/>
      <c r="I664" s="1075"/>
      <c r="J664" s="1075"/>
      <c r="L664" s="1075"/>
      <c r="M664" s="1075"/>
      <c r="N664" s="1075"/>
      <c r="O664" s="1075"/>
      <c r="P664" s="1075"/>
      <c r="Q664" s="1075"/>
      <c r="R664" s="1075"/>
      <c r="S664" s="1075"/>
    </row>
    <row r="665" spans="1:19">
      <c r="A665" s="1075"/>
      <c r="B665" s="1075"/>
      <c r="C665" s="1075"/>
      <c r="D665" s="1075"/>
      <c r="E665" s="1076"/>
      <c r="F665" s="1075"/>
      <c r="H665" s="1141"/>
      <c r="I665" s="1075"/>
      <c r="J665" s="1075"/>
      <c r="L665" s="1075"/>
      <c r="M665" s="1075"/>
      <c r="N665" s="1075"/>
      <c r="O665" s="1075"/>
      <c r="P665" s="1075"/>
      <c r="Q665" s="1075"/>
      <c r="R665" s="1075"/>
      <c r="S665" s="1075"/>
    </row>
    <row r="666" spans="1:19">
      <c r="A666" s="1075"/>
      <c r="B666" s="1075"/>
      <c r="C666" s="1075"/>
      <c r="D666" s="1075"/>
      <c r="E666" s="1076"/>
      <c r="F666" s="1075"/>
      <c r="H666" s="1141"/>
      <c r="I666" s="1075"/>
      <c r="J666" s="1075"/>
      <c r="L666" s="1075"/>
      <c r="M666" s="1075"/>
      <c r="N666" s="1075"/>
      <c r="O666" s="1075"/>
      <c r="P666" s="1075"/>
      <c r="Q666" s="1075"/>
      <c r="R666" s="1075"/>
      <c r="S666" s="1075"/>
    </row>
    <row r="667" spans="1:19">
      <c r="A667" s="1075"/>
      <c r="B667" s="1075"/>
      <c r="C667" s="1075"/>
      <c r="D667" s="1075"/>
      <c r="E667" s="1076"/>
      <c r="F667" s="1075"/>
      <c r="H667" s="1141"/>
      <c r="I667" s="1075"/>
      <c r="J667" s="1075"/>
      <c r="L667" s="1075"/>
      <c r="M667" s="1075"/>
      <c r="N667" s="1075"/>
      <c r="O667" s="1075"/>
      <c r="P667" s="1075"/>
      <c r="Q667" s="1075"/>
      <c r="R667" s="1075"/>
      <c r="S667" s="1075"/>
    </row>
    <row r="668" spans="1:19">
      <c r="A668" s="1075"/>
      <c r="B668" s="1075"/>
      <c r="C668" s="1075"/>
      <c r="D668" s="1075"/>
      <c r="E668" s="1076"/>
      <c r="F668" s="1075"/>
      <c r="H668" s="1141"/>
      <c r="I668" s="1075"/>
      <c r="J668" s="1075"/>
      <c r="L668" s="1075"/>
      <c r="M668" s="1075"/>
      <c r="N668" s="1075"/>
      <c r="O668" s="1075"/>
      <c r="P668" s="1075"/>
      <c r="Q668" s="1075"/>
      <c r="R668" s="1075"/>
      <c r="S668" s="1075"/>
    </row>
    <row r="669" spans="1:19">
      <c r="A669" s="1075"/>
      <c r="B669" s="1075"/>
      <c r="C669" s="1075"/>
      <c r="D669" s="1075"/>
      <c r="E669" s="1076"/>
      <c r="F669" s="1075"/>
      <c r="H669" s="1141"/>
      <c r="I669" s="1075"/>
      <c r="J669" s="1075"/>
      <c r="L669" s="1075"/>
      <c r="M669" s="1075"/>
      <c r="N669" s="1075"/>
      <c r="O669" s="1075"/>
      <c r="P669" s="1075"/>
      <c r="Q669" s="1075"/>
      <c r="R669" s="1075"/>
      <c r="S669" s="1075"/>
    </row>
    <row r="670" spans="1:19">
      <c r="A670" s="1075"/>
      <c r="B670" s="1075"/>
      <c r="C670" s="1075"/>
      <c r="D670" s="1075"/>
      <c r="E670" s="1076"/>
      <c r="F670" s="1075"/>
      <c r="H670" s="1141"/>
      <c r="I670" s="1075"/>
      <c r="J670" s="1075"/>
      <c r="L670" s="1075"/>
      <c r="M670" s="1075"/>
      <c r="N670" s="1075"/>
      <c r="O670" s="1075"/>
      <c r="P670" s="1075"/>
      <c r="Q670" s="1075"/>
      <c r="R670" s="1075"/>
      <c r="S670" s="1075"/>
    </row>
    <row r="671" spans="1:19">
      <c r="A671" s="1075"/>
      <c r="B671" s="1075"/>
      <c r="C671" s="1075"/>
      <c r="D671" s="1075"/>
      <c r="E671" s="1076"/>
      <c r="F671" s="1075"/>
      <c r="H671" s="1141"/>
      <c r="I671" s="1075"/>
      <c r="J671" s="1075"/>
      <c r="L671" s="1075"/>
      <c r="M671" s="1075"/>
      <c r="N671" s="1075"/>
      <c r="O671" s="1075"/>
      <c r="P671" s="1075"/>
      <c r="Q671" s="1075"/>
      <c r="R671" s="1075"/>
      <c r="S671" s="1075"/>
    </row>
    <row r="672" spans="1:19">
      <c r="A672" s="1075"/>
      <c r="B672" s="1075"/>
      <c r="C672" s="1075"/>
      <c r="D672" s="1075"/>
      <c r="E672" s="1076"/>
      <c r="F672" s="1075"/>
      <c r="H672" s="1141"/>
      <c r="I672" s="1075"/>
      <c r="J672" s="1075"/>
      <c r="L672" s="1075"/>
      <c r="M672" s="1075"/>
      <c r="N672" s="1075"/>
      <c r="O672" s="1075"/>
      <c r="P672" s="1075"/>
      <c r="Q672" s="1075"/>
      <c r="R672" s="1075"/>
      <c r="S672" s="1075"/>
    </row>
    <row r="673" spans="1:19">
      <c r="A673" s="1075"/>
      <c r="B673" s="1075"/>
      <c r="C673" s="1075"/>
      <c r="D673" s="1075"/>
      <c r="E673" s="1076"/>
      <c r="F673" s="1075"/>
      <c r="H673" s="1141"/>
      <c r="I673" s="1075"/>
      <c r="J673" s="1075"/>
      <c r="L673" s="1075"/>
      <c r="M673" s="1075"/>
      <c r="N673" s="1075"/>
      <c r="O673" s="1075"/>
      <c r="P673" s="1075"/>
      <c r="Q673" s="1075"/>
      <c r="R673" s="1075"/>
      <c r="S673" s="1075"/>
    </row>
    <row r="674" spans="1:19">
      <c r="A674" s="1075"/>
      <c r="B674" s="1075"/>
      <c r="C674" s="1075"/>
      <c r="D674" s="1075"/>
      <c r="E674" s="1076"/>
      <c r="F674" s="1075"/>
      <c r="H674" s="1141"/>
      <c r="I674" s="1075"/>
      <c r="J674" s="1075"/>
      <c r="L674" s="1075"/>
      <c r="M674" s="1075"/>
      <c r="N674" s="1075"/>
      <c r="O674" s="1075"/>
      <c r="P674" s="1075"/>
      <c r="Q674" s="1075"/>
      <c r="R674" s="1075"/>
      <c r="S674" s="1075"/>
    </row>
    <row r="675" spans="1:19">
      <c r="A675" s="1075"/>
      <c r="B675" s="1075"/>
      <c r="C675" s="1075"/>
      <c r="D675" s="1075"/>
      <c r="E675" s="1076"/>
      <c r="F675" s="1075"/>
      <c r="H675" s="1141"/>
      <c r="I675" s="1075"/>
      <c r="J675" s="1075"/>
      <c r="L675" s="1075"/>
      <c r="M675" s="1075"/>
      <c r="N675" s="1075"/>
      <c r="O675" s="1075"/>
      <c r="P675" s="1075"/>
      <c r="Q675" s="1075"/>
      <c r="R675" s="1075"/>
      <c r="S675" s="1075"/>
    </row>
    <row r="676" spans="1:19">
      <c r="A676" s="1075"/>
      <c r="B676" s="1075"/>
      <c r="C676" s="1075"/>
      <c r="D676" s="1075"/>
      <c r="E676" s="1076"/>
      <c r="F676" s="1075"/>
      <c r="H676" s="1141"/>
      <c r="I676" s="1075"/>
      <c r="J676" s="1075"/>
      <c r="L676" s="1075"/>
      <c r="M676" s="1075"/>
      <c r="N676" s="1075"/>
      <c r="O676" s="1075"/>
      <c r="P676" s="1075"/>
      <c r="Q676" s="1075"/>
      <c r="R676" s="1075"/>
      <c r="S676" s="1075"/>
    </row>
    <row r="677" spans="1:19">
      <c r="A677" s="1075"/>
      <c r="B677" s="1075"/>
      <c r="C677" s="1075"/>
      <c r="D677" s="1075"/>
      <c r="E677" s="1076"/>
      <c r="F677" s="1075"/>
      <c r="H677" s="1141"/>
      <c r="I677" s="1075"/>
      <c r="J677" s="1075"/>
      <c r="L677" s="1075"/>
      <c r="M677" s="1075"/>
      <c r="N677" s="1075"/>
      <c r="O677" s="1075"/>
      <c r="P677" s="1075"/>
      <c r="Q677" s="1075"/>
      <c r="R677" s="1075"/>
      <c r="S677" s="1075"/>
    </row>
    <row r="678" spans="1:19">
      <c r="A678" s="1075"/>
      <c r="B678" s="1075"/>
      <c r="C678" s="1075"/>
      <c r="D678" s="1075"/>
      <c r="E678" s="1076"/>
      <c r="F678" s="1075"/>
      <c r="H678" s="1141"/>
      <c r="I678" s="1075"/>
      <c r="J678" s="1075"/>
      <c r="L678" s="1075"/>
      <c r="M678" s="1075"/>
      <c r="N678" s="1075"/>
      <c r="O678" s="1075"/>
      <c r="P678" s="1075"/>
      <c r="Q678" s="1075"/>
      <c r="R678" s="1075"/>
      <c r="S678" s="1075"/>
    </row>
    <row r="679" spans="1:19">
      <c r="A679" s="1075"/>
      <c r="B679" s="1075"/>
      <c r="C679" s="1075"/>
      <c r="D679" s="1075"/>
      <c r="E679" s="1076"/>
      <c r="F679" s="1075"/>
      <c r="H679" s="1141"/>
      <c r="I679" s="1075"/>
      <c r="J679" s="1075"/>
      <c r="L679" s="1075"/>
      <c r="M679" s="1075"/>
      <c r="N679" s="1075"/>
      <c r="O679" s="1075"/>
      <c r="P679" s="1075"/>
      <c r="Q679" s="1075"/>
      <c r="R679" s="1075"/>
      <c r="S679" s="1075"/>
    </row>
    <row r="680" spans="1:19">
      <c r="A680" s="1075"/>
      <c r="B680" s="1075"/>
      <c r="C680" s="1075"/>
      <c r="D680" s="1075"/>
      <c r="E680" s="1076"/>
      <c r="F680" s="1075"/>
      <c r="H680" s="1141"/>
      <c r="I680" s="1075"/>
      <c r="J680" s="1075"/>
      <c r="L680" s="1075"/>
      <c r="M680" s="1075"/>
      <c r="N680" s="1075"/>
      <c r="O680" s="1075"/>
      <c r="P680" s="1075"/>
      <c r="Q680" s="1075"/>
      <c r="R680" s="1075"/>
      <c r="S680" s="1075"/>
    </row>
    <row r="681" spans="1:19">
      <c r="A681" s="1075"/>
      <c r="B681" s="1075"/>
      <c r="C681" s="1075"/>
      <c r="D681" s="1075"/>
      <c r="E681" s="1076"/>
      <c r="F681" s="1075"/>
      <c r="H681" s="1141"/>
      <c r="I681" s="1075"/>
      <c r="J681" s="1075"/>
      <c r="L681" s="1075"/>
      <c r="M681" s="1075"/>
      <c r="N681" s="1075"/>
      <c r="O681" s="1075"/>
      <c r="P681" s="1075"/>
      <c r="Q681" s="1075"/>
      <c r="R681" s="1075"/>
      <c r="S681" s="1075"/>
    </row>
    <row r="682" spans="1:19">
      <c r="A682" s="1075"/>
      <c r="B682" s="1075"/>
      <c r="C682" s="1075"/>
      <c r="D682" s="1075"/>
      <c r="E682" s="1076"/>
      <c r="F682" s="1075"/>
      <c r="H682" s="1141"/>
      <c r="I682" s="1075"/>
      <c r="J682" s="1075"/>
      <c r="L682" s="1075"/>
      <c r="M682" s="1075"/>
      <c r="N682" s="1075"/>
      <c r="O682" s="1075"/>
      <c r="P682" s="1075"/>
      <c r="Q682" s="1075"/>
      <c r="R682" s="1075"/>
      <c r="S682" s="1075"/>
    </row>
    <row r="683" spans="1:19">
      <c r="A683" s="1075"/>
      <c r="B683" s="1075"/>
      <c r="C683" s="1075"/>
      <c r="D683" s="1075"/>
      <c r="E683" s="1076"/>
      <c r="F683" s="1075"/>
      <c r="H683" s="1141"/>
      <c r="I683" s="1075"/>
      <c r="J683" s="1075"/>
      <c r="L683" s="1075"/>
      <c r="M683" s="1075"/>
      <c r="N683" s="1075"/>
      <c r="O683" s="1075"/>
      <c r="P683" s="1075"/>
      <c r="Q683" s="1075"/>
      <c r="R683" s="1075"/>
      <c r="S683" s="1075"/>
    </row>
    <row r="684" spans="1:19">
      <c r="A684" s="1075"/>
      <c r="B684" s="1075"/>
      <c r="C684" s="1075"/>
      <c r="D684" s="1075"/>
      <c r="E684" s="1076"/>
      <c r="F684" s="1075"/>
      <c r="H684" s="1141"/>
      <c r="I684" s="1075"/>
      <c r="J684" s="1075"/>
      <c r="L684" s="1075"/>
      <c r="M684" s="1075"/>
      <c r="N684" s="1075"/>
      <c r="O684" s="1075"/>
      <c r="P684" s="1075"/>
      <c r="Q684" s="1075"/>
      <c r="R684" s="1075"/>
      <c r="S684" s="1075"/>
    </row>
    <row r="685" spans="1:19">
      <c r="A685" s="1075"/>
      <c r="B685" s="1075"/>
      <c r="C685" s="1075"/>
      <c r="D685" s="1075"/>
      <c r="E685" s="1076"/>
      <c r="F685" s="1075"/>
      <c r="H685" s="1141"/>
      <c r="I685" s="1075"/>
      <c r="J685" s="1075"/>
      <c r="L685" s="1075"/>
      <c r="M685" s="1075"/>
      <c r="N685" s="1075"/>
      <c r="O685" s="1075"/>
      <c r="P685" s="1075"/>
      <c r="Q685" s="1075"/>
      <c r="R685" s="1075"/>
      <c r="S685" s="1075"/>
    </row>
    <row r="686" spans="1:19">
      <c r="A686" s="1075"/>
      <c r="B686" s="1075"/>
      <c r="C686" s="1075"/>
      <c r="D686" s="1075"/>
      <c r="E686" s="1076"/>
      <c r="F686" s="1075"/>
      <c r="H686" s="1141"/>
      <c r="I686" s="1075"/>
      <c r="J686" s="1075"/>
      <c r="L686" s="1075"/>
      <c r="M686" s="1075"/>
      <c r="N686" s="1075"/>
      <c r="O686" s="1075"/>
      <c r="P686" s="1075"/>
      <c r="Q686" s="1075"/>
      <c r="R686" s="1075"/>
      <c r="S686" s="1075"/>
    </row>
    <row r="687" spans="1:19">
      <c r="A687" s="1075"/>
      <c r="B687" s="1075"/>
      <c r="C687" s="1075"/>
      <c r="D687" s="1075"/>
      <c r="E687" s="1076"/>
      <c r="F687" s="1075"/>
      <c r="H687" s="1141"/>
      <c r="I687" s="1075"/>
      <c r="J687" s="1075"/>
      <c r="L687" s="1075"/>
      <c r="M687" s="1075"/>
      <c r="N687" s="1075"/>
      <c r="O687" s="1075"/>
      <c r="P687" s="1075"/>
      <c r="Q687" s="1075"/>
      <c r="R687" s="1075"/>
      <c r="S687" s="1075"/>
    </row>
    <row r="688" spans="1:19">
      <c r="A688" s="1075"/>
      <c r="B688" s="1075"/>
      <c r="C688" s="1075"/>
      <c r="D688" s="1075"/>
      <c r="E688" s="1076"/>
      <c r="F688" s="1075"/>
      <c r="H688" s="1141"/>
      <c r="I688" s="1075"/>
      <c r="J688" s="1075"/>
      <c r="L688" s="1075"/>
      <c r="M688" s="1075"/>
      <c r="N688" s="1075"/>
      <c r="O688" s="1075"/>
      <c r="P688" s="1075"/>
      <c r="Q688" s="1075"/>
      <c r="R688" s="1075"/>
      <c r="S688" s="1075"/>
    </row>
    <row r="689" spans="1:19">
      <c r="A689" s="1075"/>
      <c r="B689" s="1075"/>
      <c r="C689" s="1075"/>
      <c r="D689" s="1075"/>
      <c r="E689" s="1076"/>
      <c r="F689" s="1075"/>
      <c r="H689" s="1141"/>
      <c r="I689" s="1075"/>
      <c r="J689" s="1075"/>
      <c r="L689" s="1075"/>
      <c r="M689" s="1075"/>
      <c r="N689" s="1075"/>
      <c r="O689" s="1075"/>
      <c r="P689" s="1075"/>
      <c r="Q689" s="1075"/>
      <c r="R689" s="1075"/>
      <c r="S689" s="1075"/>
    </row>
    <row r="690" spans="1:19">
      <c r="A690" s="1075"/>
      <c r="B690" s="1075"/>
      <c r="C690" s="1075"/>
      <c r="D690" s="1075"/>
      <c r="E690" s="1076"/>
      <c r="F690" s="1075"/>
      <c r="H690" s="1141"/>
      <c r="I690" s="1075"/>
      <c r="J690" s="1075"/>
      <c r="L690" s="1075"/>
      <c r="M690" s="1075"/>
      <c r="N690" s="1075"/>
      <c r="O690" s="1075"/>
      <c r="P690" s="1075"/>
      <c r="Q690" s="1075"/>
      <c r="R690" s="1075"/>
      <c r="S690" s="1075"/>
    </row>
    <row r="691" spans="1:19">
      <c r="A691" s="1075"/>
      <c r="B691" s="1075"/>
      <c r="C691" s="1075"/>
      <c r="D691" s="1075"/>
      <c r="E691" s="1076"/>
      <c r="F691" s="1075"/>
      <c r="H691" s="1141"/>
      <c r="I691" s="1075"/>
      <c r="J691" s="1075"/>
      <c r="L691" s="1075"/>
      <c r="M691" s="1075"/>
      <c r="N691" s="1075"/>
      <c r="O691" s="1075"/>
      <c r="P691" s="1075"/>
      <c r="Q691" s="1075"/>
      <c r="R691" s="1075"/>
      <c r="S691" s="1075"/>
    </row>
    <row r="692" spans="1:19">
      <c r="A692" s="1075"/>
      <c r="B692" s="1075"/>
      <c r="C692" s="1075"/>
      <c r="D692" s="1075"/>
      <c r="E692" s="1076"/>
      <c r="F692" s="1075"/>
      <c r="H692" s="1141"/>
      <c r="I692" s="1075"/>
      <c r="J692" s="1075"/>
      <c r="L692" s="1075"/>
      <c r="M692" s="1075"/>
      <c r="N692" s="1075"/>
      <c r="O692" s="1075"/>
      <c r="P692" s="1075"/>
      <c r="Q692" s="1075"/>
      <c r="R692" s="1075"/>
      <c r="S692" s="1075"/>
    </row>
    <row r="693" spans="1:19">
      <c r="A693" s="1075"/>
      <c r="B693" s="1075"/>
      <c r="C693" s="1075"/>
      <c r="D693" s="1075"/>
      <c r="E693" s="1076"/>
      <c r="F693" s="1075"/>
      <c r="H693" s="1141"/>
      <c r="I693" s="1075"/>
      <c r="J693" s="1075"/>
      <c r="L693" s="1075"/>
      <c r="M693" s="1075"/>
      <c r="N693" s="1075"/>
      <c r="O693" s="1075"/>
      <c r="P693" s="1075"/>
      <c r="Q693" s="1075"/>
      <c r="R693" s="1075"/>
      <c r="S693" s="1075"/>
    </row>
    <row r="694" spans="1:19">
      <c r="A694" s="1075"/>
      <c r="B694" s="1075"/>
      <c r="C694" s="1075"/>
      <c r="D694" s="1075"/>
      <c r="E694" s="1076"/>
      <c r="F694" s="1075"/>
      <c r="H694" s="1141"/>
      <c r="I694" s="1075"/>
      <c r="J694" s="1075"/>
      <c r="L694" s="1075"/>
      <c r="M694" s="1075"/>
      <c r="N694" s="1075"/>
      <c r="O694" s="1075"/>
      <c r="P694" s="1075"/>
      <c r="Q694" s="1075"/>
      <c r="R694" s="1075"/>
      <c r="S694" s="1075"/>
    </row>
    <row r="695" spans="1:19">
      <c r="A695" s="1075"/>
      <c r="B695" s="1075"/>
      <c r="C695" s="1075"/>
      <c r="D695" s="1075"/>
      <c r="E695" s="1076"/>
      <c r="F695" s="1075"/>
      <c r="H695" s="1141"/>
      <c r="I695" s="1075"/>
      <c r="J695" s="1075"/>
      <c r="L695" s="1075"/>
      <c r="M695" s="1075"/>
      <c r="N695" s="1075"/>
      <c r="O695" s="1075"/>
      <c r="P695" s="1075"/>
      <c r="Q695" s="1075"/>
      <c r="R695" s="1075"/>
      <c r="S695" s="1075"/>
    </row>
    <row r="696" spans="1:19">
      <c r="A696" s="1075"/>
      <c r="B696" s="1075"/>
      <c r="C696" s="1075"/>
      <c r="D696" s="1075"/>
      <c r="E696" s="1076"/>
      <c r="F696" s="1075"/>
      <c r="H696" s="1141"/>
      <c r="I696" s="1075"/>
      <c r="J696" s="1075"/>
      <c r="L696" s="1075"/>
      <c r="M696" s="1075"/>
      <c r="N696" s="1075"/>
      <c r="O696" s="1075"/>
      <c r="P696" s="1075"/>
      <c r="Q696" s="1075"/>
      <c r="R696" s="1075"/>
      <c r="S696" s="1075"/>
    </row>
    <row r="697" spans="1:19">
      <c r="A697" s="1075"/>
      <c r="B697" s="1075"/>
      <c r="C697" s="1075"/>
      <c r="D697" s="1075"/>
      <c r="E697" s="1076"/>
      <c r="F697" s="1075"/>
      <c r="H697" s="1141"/>
      <c r="I697" s="1075"/>
      <c r="J697" s="1075"/>
      <c r="L697" s="1075"/>
      <c r="M697" s="1075"/>
      <c r="N697" s="1075"/>
      <c r="O697" s="1075"/>
      <c r="P697" s="1075"/>
      <c r="Q697" s="1075"/>
      <c r="R697" s="1075"/>
      <c r="S697" s="1075"/>
    </row>
    <row r="698" spans="1:19">
      <c r="A698" s="1075"/>
      <c r="B698" s="1075"/>
      <c r="C698" s="1075"/>
      <c r="D698" s="1075"/>
      <c r="E698" s="1076"/>
      <c r="F698" s="1075"/>
      <c r="H698" s="1141"/>
      <c r="I698" s="1075"/>
      <c r="J698" s="1075"/>
      <c r="L698" s="1075"/>
      <c r="M698" s="1075"/>
      <c r="N698" s="1075"/>
      <c r="O698" s="1075"/>
      <c r="P698" s="1075"/>
      <c r="Q698" s="1075"/>
      <c r="R698" s="1075"/>
      <c r="S698" s="1075"/>
    </row>
    <row r="699" spans="1:19">
      <c r="A699" s="1075"/>
      <c r="B699" s="1075"/>
      <c r="C699" s="1075"/>
      <c r="D699" s="1075"/>
      <c r="E699" s="1076"/>
      <c r="F699" s="1075"/>
      <c r="H699" s="1141"/>
      <c r="I699" s="1075"/>
      <c r="J699" s="1075"/>
      <c r="L699" s="1075"/>
      <c r="M699" s="1075"/>
      <c r="N699" s="1075"/>
      <c r="O699" s="1075"/>
      <c r="P699" s="1075"/>
      <c r="Q699" s="1075"/>
      <c r="R699" s="1075"/>
      <c r="S699" s="1075"/>
    </row>
    <row r="700" spans="1:19">
      <c r="A700" s="1075"/>
      <c r="B700" s="1075"/>
      <c r="C700" s="1075"/>
      <c r="D700" s="1075"/>
      <c r="E700" s="1076"/>
      <c r="F700" s="1075"/>
      <c r="H700" s="1141"/>
      <c r="I700" s="1075"/>
      <c r="J700" s="1075"/>
      <c r="L700" s="1075"/>
      <c r="M700" s="1075"/>
      <c r="N700" s="1075"/>
      <c r="O700" s="1075"/>
      <c r="P700" s="1075"/>
      <c r="Q700" s="1075"/>
      <c r="R700" s="1075"/>
      <c r="S700" s="1075"/>
    </row>
    <row r="701" spans="1:19">
      <c r="A701" s="1075"/>
      <c r="B701" s="1075"/>
      <c r="C701" s="1075"/>
      <c r="D701" s="1075"/>
      <c r="E701" s="1076"/>
      <c r="F701" s="1075"/>
      <c r="H701" s="1141"/>
      <c r="I701" s="1075"/>
      <c r="J701" s="1075"/>
      <c r="L701" s="1075"/>
      <c r="M701" s="1075"/>
      <c r="N701" s="1075"/>
      <c r="O701" s="1075"/>
      <c r="P701" s="1075"/>
      <c r="Q701" s="1075"/>
      <c r="R701" s="1075"/>
      <c r="S701" s="1075"/>
    </row>
    <row r="702" spans="1:19">
      <c r="A702" s="1075"/>
      <c r="B702" s="1075"/>
      <c r="C702" s="1075"/>
      <c r="D702" s="1075"/>
      <c r="E702" s="1076"/>
      <c r="F702" s="1075"/>
      <c r="H702" s="1141"/>
      <c r="I702" s="1075"/>
      <c r="J702" s="1075"/>
      <c r="L702" s="1075"/>
      <c r="M702" s="1075"/>
      <c r="N702" s="1075"/>
      <c r="O702" s="1075"/>
      <c r="P702" s="1075"/>
      <c r="Q702" s="1075"/>
      <c r="R702" s="1075"/>
      <c r="S702" s="1075"/>
    </row>
    <row r="703" spans="1:19">
      <c r="A703" s="1075"/>
      <c r="B703" s="1075"/>
      <c r="C703" s="1075"/>
      <c r="D703" s="1075"/>
      <c r="E703" s="1076"/>
      <c r="F703" s="1075"/>
      <c r="H703" s="1141"/>
      <c r="I703" s="1075"/>
      <c r="J703" s="1075"/>
      <c r="L703" s="1075"/>
      <c r="M703" s="1075"/>
      <c r="N703" s="1075"/>
      <c r="O703" s="1075"/>
      <c r="P703" s="1075"/>
      <c r="Q703" s="1075"/>
      <c r="R703" s="1075"/>
      <c r="S703" s="1075"/>
    </row>
    <row r="704" spans="1:19">
      <c r="A704" s="1075"/>
      <c r="B704" s="1075"/>
      <c r="C704" s="1075"/>
      <c r="D704" s="1075"/>
      <c r="E704" s="1076"/>
      <c r="F704" s="1075"/>
      <c r="H704" s="1141"/>
      <c r="I704" s="1075"/>
      <c r="J704" s="1075"/>
      <c r="L704" s="1075"/>
      <c r="M704" s="1075"/>
      <c r="N704" s="1075"/>
      <c r="O704" s="1075"/>
      <c r="P704" s="1075"/>
      <c r="Q704" s="1075"/>
      <c r="R704" s="1075"/>
      <c r="S704" s="1075"/>
    </row>
    <row r="705" spans="1:19">
      <c r="A705" s="1075"/>
      <c r="B705" s="1075"/>
      <c r="C705" s="1075"/>
      <c r="D705" s="1075"/>
      <c r="E705" s="1076"/>
      <c r="F705" s="1075"/>
      <c r="H705" s="1141"/>
      <c r="I705" s="1075"/>
      <c r="J705" s="1075"/>
      <c r="L705" s="1075"/>
      <c r="M705" s="1075"/>
      <c r="N705" s="1075"/>
      <c r="O705" s="1075"/>
      <c r="P705" s="1075"/>
      <c r="Q705" s="1075"/>
      <c r="R705" s="1075"/>
      <c r="S705" s="1075"/>
    </row>
    <row r="706" spans="1:19">
      <c r="A706" s="1075"/>
      <c r="B706" s="1075"/>
      <c r="C706" s="1075"/>
      <c r="D706" s="1075"/>
      <c r="E706" s="1076"/>
      <c r="F706" s="1075"/>
      <c r="H706" s="1141"/>
      <c r="I706" s="1075"/>
      <c r="J706" s="1075"/>
      <c r="L706" s="1075"/>
      <c r="M706" s="1075"/>
      <c r="N706" s="1075"/>
      <c r="O706" s="1075"/>
      <c r="P706" s="1075"/>
      <c r="Q706" s="1075"/>
      <c r="R706" s="1075"/>
      <c r="S706" s="1075"/>
    </row>
    <row r="707" spans="1:19">
      <c r="A707" s="1075"/>
      <c r="B707" s="1075"/>
      <c r="C707" s="1075"/>
      <c r="D707" s="1075"/>
      <c r="E707" s="1076"/>
      <c r="F707" s="1075"/>
      <c r="H707" s="1141"/>
      <c r="I707" s="1075"/>
      <c r="J707" s="1075"/>
      <c r="L707" s="1075"/>
      <c r="M707" s="1075"/>
      <c r="N707" s="1075"/>
      <c r="O707" s="1075"/>
      <c r="P707" s="1075"/>
      <c r="Q707" s="1075"/>
      <c r="R707" s="1075"/>
      <c r="S707" s="1075"/>
    </row>
    <row r="708" spans="1:19">
      <c r="A708" s="1075"/>
      <c r="B708" s="1075"/>
      <c r="C708" s="1075"/>
      <c r="D708" s="1075"/>
      <c r="E708" s="1076"/>
      <c r="F708" s="1075"/>
      <c r="H708" s="1141"/>
      <c r="I708" s="1075"/>
      <c r="J708" s="1075"/>
      <c r="L708" s="1075"/>
      <c r="M708" s="1075"/>
      <c r="N708" s="1075"/>
      <c r="O708" s="1075"/>
      <c r="P708" s="1075"/>
      <c r="Q708" s="1075"/>
      <c r="R708" s="1075"/>
      <c r="S708" s="1075"/>
    </row>
    <row r="709" spans="1:19">
      <c r="A709" s="1075"/>
      <c r="B709" s="1075"/>
      <c r="C709" s="1075"/>
      <c r="D709" s="1075"/>
      <c r="E709" s="1076"/>
      <c r="F709" s="1075"/>
      <c r="H709" s="1141"/>
      <c r="I709" s="1075"/>
      <c r="J709" s="1075"/>
      <c r="L709" s="1075"/>
      <c r="M709" s="1075"/>
      <c r="N709" s="1075"/>
      <c r="O709" s="1075"/>
      <c r="P709" s="1075"/>
      <c r="Q709" s="1075"/>
      <c r="R709" s="1075"/>
      <c r="S709" s="1075"/>
    </row>
    <row r="710" spans="1:19">
      <c r="A710" s="1075"/>
      <c r="B710" s="1075"/>
      <c r="C710" s="1075"/>
      <c r="D710" s="1075"/>
      <c r="E710" s="1076"/>
      <c r="F710" s="1075"/>
      <c r="H710" s="1141"/>
      <c r="I710" s="1075"/>
      <c r="J710" s="1075"/>
      <c r="L710" s="1075"/>
      <c r="M710" s="1075"/>
      <c r="N710" s="1075"/>
      <c r="O710" s="1075"/>
      <c r="P710" s="1075"/>
      <c r="Q710" s="1075"/>
      <c r="R710" s="1075"/>
      <c r="S710" s="1075"/>
    </row>
    <row r="711" spans="1:19">
      <c r="A711" s="1075"/>
      <c r="B711" s="1075"/>
      <c r="C711" s="1075"/>
      <c r="D711" s="1075"/>
      <c r="E711" s="1076"/>
      <c r="F711" s="1075"/>
      <c r="H711" s="1141"/>
      <c r="I711" s="1075"/>
      <c r="J711" s="1075"/>
      <c r="L711" s="1075"/>
      <c r="M711" s="1075"/>
      <c r="N711" s="1075"/>
      <c r="O711" s="1075"/>
      <c r="P711" s="1075"/>
      <c r="Q711" s="1075"/>
      <c r="R711" s="1075"/>
      <c r="S711" s="1075"/>
    </row>
    <row r="712" spans="1:19">
      <c r="A712" s="1075"/>
      <c r="B712" s="1075"/>
      <c r="C712" s="1075"/>
      <c r="D712" s="1075"/>
      <c r="E712" s="1076"/>
      <c r="F712" s="1075"/>
      <c r="H712" s="1141"/>
      <c r="I712" s="1075"/>
      <c r="J712" s="1075"/>
      <c r="L712" s="1075"/>
      <c r="M712" s="1075"/>
      <c r="N712" s="1075"/>
      <c r="O712" s="1075"/>
      <c r="P712" s="1075"/>
      <c r="Q712" s="1075"/>
      <c r="R712" s="1075"/>
      <c r="S712" s="1075"/>
    </row>
    <row r="713" spans="1:19">
      <c r="A713" s="1075"/>
      <c r="B713" s="1075"/>
      <c r="C713" s="1075"/>
      <c r="D713" s="1075"/>
      <c r="E713" s="1076"/>
      <c r="F713" s="1075"/>
      <c r="H713" s="1141"/>
      <c r="I713" s="1075"/>
      <c r="J713" s="1075"/>
      <c r="L713" s="1075"/>
      <c r="M713" s="1075"/>
      <c r="N713" s="1075"/>
      <c r="O713" s="1075"/>
      <c r="P713" s="1075"/>
      <c r="Q713" s="1075"/>
      <c r="R713" s="1075"/>
      <c r="S713" s="1075"/>
    </row>
    <row r="714" spans="1:19">
      <c r="A714" s="1075"/>
      <c r="B714" s="1075"/>
      <c r="C714" s="1075"/>
      <c r="D714" s="1075"/>
      <c r="E714" s="1076"/>
      <c r="F714" s="1075"/>
      <c r="H714" s="1141"/>
      <c r="I714" s="1075"/>
      <c r="J714" s="1075"/>
      <c r="L714" s="1075"/>
      <c r="M714" s="1075"/>
      <c r="N714" s="1075"/>
      <c r="O714" s="1075"/>
      <c r="P714" s="1075"/>
      <c r="Q714" s="1075"/>
      <c r="R714" s="1075"/>
      <c r="S714" s="1075"/>
    </row>
    <row r="715" spans="1:19">
      <c r="A715" s="1075"/>
      <c r="B715" s="1075"/>
      <c r="C715" s="1075"/>
      <c r="D715" s="1075"/>
      <c r="E715" s="1076"/>
      <c r="F715" s="1075"/>
      <c r="H715" s="1141"/>
      <c r="I715" s="1075"/>
      <c r="J715" s="1075"/>
      <c r="L715" s="1075"/>
      <c r="M715" s="1075"/>
      <c r="N715" s="1075"/>
      <c r="O715" s="1075"/>
      <c r="P715" s="1075"/>
      <c r="Q715" s="1075"/>
      <c r="R715" s="1075"/>
      <c r="S715" s="1075"/>
    </row>
    <row r="716" spans="1:19">
      <c r="A716" s="1075"/>
      <c r="B716" s="1075"/>
      <c r="C716" s="1075"/>
      <c r="D716" s="1075"/>
      <c r="E716" s="1076"/>
      <c r="F716" s="1075"/>
      <c r="H716" s="1141"/>
      <c r="I716" s="1075"/>
      <c r="J716" s="1075"/>
      <c r="L716" s="1075"/>
      <c r="M716" s="1075"/>
      <c r="N716" s="1075"/>
      <c r="O716" s="1075"/>
      <c r="P716" s="1075"/>
      <c r="Q716" s="1075"/>
      <c r="R716" s="1075"/>
      <c r="S716" s="1075"/>
    </row>
    <row r="717" spans="1:19">
      <c r="A717" s="1075"/>
      <c r="B717" s="1075"/>
      <c r="C717" s="1075"/>
      <c r="D717" s="1075"/>
      <c r="E717" s="1076"/>
      <c r="F717" s="1075"/>
      <c r="H717" s="1141"/>
      <c r="I717" s="1075"/>
      <c r="J717" s="1075"/>
      <c r="L717" s="1075"/>
      <c r="M717" s="1075"/>
      <c r="N717" s="1075"/>
      <c r="O717" s="1075"/>
      <c r="P717" s="1075"/>
      <c r="Q717" s="1075"/>
      <c r="R717" s="1075"/>
      <c r="S717" s="1075"/>
    </row>
    <row r="718" spans="1:19">
      <c r="A718" s="1075"/>
      <c r="B718" s="1075"/>
      <c r="C718" s="1075"/>
      <c r="D718" s="1075"/>
      <c r="E718" s="1076"/>
      <c r="F718" s="1075"/>
      <c r="H718" s="1141"/>
      <c r="I718" s="1075"/>
      <c r="J718" s="1075"/>
      <c r="L718" s="1075"/>
      <c r="M718" s="1075"/>
      <c r="N718" s="1075"/>
      <c r="O718" s="1075"/>
      <c r="P718" s="1075"/>
      <c r="Q718" s="1075"/>
      <c r="R718" s="1075"/>
      <c r="S718" s="1075"/>
    </row>
    <row r="719" spans="1:19">
      <c r="A719" s="1075"/>
      <c r="B719" s="1075"/>
      <c r="C719" s="1075"/>
      <c r="D719" s="1075"/>
      <c r="E719" s="1076"/>
      <c r="F719" s="1075"/>
      <c r="H719" s="1141"/>
      <c r="I719" s="1075"/>
      <c r="J719" s="1075"/>
      <c r="L719" s="1075"/>
      <c r="M719" s="1075"/>
      <c r="N719" s="1075"/>
      <c r="O719" s="1075"/>
      <c r="P719" s="1075"/>
      <c r="Q719" s="1075"/>
      <c r="R719" s="1075"/>
      <c r="S719" s="1075"/>
    </row>
    <row r="720" spans="1:19">
      <c r="A720" s="1075"/>
      <c r="B720" s="1075"/>
      <c r="C720" s="1075"/>
      <c r="D720" s="1075"/>
      <c r="E720" s="1076"/>
      <c r="F720" s="1075"/>
      <c r="H720" s="1141"/>
      <c r="I720" s="1075"/>
      <c r="J720" s="1075"/>
      <c r="L720" s="1075"/>
      <c r="M720" s="1075"/>
      <c r="N720" s="1075"/>
      <c r="O720" s="1075"/>
      <c r="P720" s="1075"/>
      <c r="Q720" s="1075"/>
      <c r="R720" s="1075"/>
      <c r="S720" s="1075"/>
    </row>
    <row r="721" spans="1:19">
      <c r="A721" s="1075"/>
      <c r="B721" s="1075"/>
      <c r="C721" s="1075"/>
      <c r="D721" s="1075"/>
      <c r="E721" s="1076"/>
      <c r="F721" s="1075"/>
      <c r="H721" s="1141"/>
      <c r="I721" s="1075"/>
      <c r="J721" s="1075"/>
      <c r="L721" s="1075"/>
      <c r="M721" s="1075"/>
      <c r="N721" s="1075"/>
      <c r="O721" s="1075"/>
      <c r="P721" s="1075"/>
      <c r="Q721" s="1075"/>
      <c r="R721" s="1075"/>
      <c r="S721" s="1075"/>
    </row>
    <row r="722" spans="1:19">
      <c r="A722" s="1075"/>
      <c r="B722" s="1075"/>
      <c r="C722" s="1075"/>
      <c r="D722" s="1075"/>
      <c r="E722" s="1076"/>
      <c r="F722" s="1075"/>
      <c r="H722" s="1141"/>
      <c r="I722" s="1075"/>
      <c r="J722" s="1075"/>
      <c r="L722" s="1075"/>
      <c r="M722" s="1075"/>
      <c r="N722" s="1075"/>
      <c r="O722" s="1075"/>
      <c r="P722" s="1075"/>
      <c r="Q722" s="1075"/>
      <c r="R722" s="1075"/>
      <c r="S722" s="1075"/>
    </row>
    <row r="723" spans="1:19">
      <c r="A723" s="1075"/>
      <c r="B723" s="1075"/>
      <c r="C723" s="1075"/>
      <c r="D723" s="1075"/>
      <c r="E723" s="1076"/>
      <c r="F723" s="1075"/>
      <c r="H723" s="1141"/>
      <c r="I723" s="1075"/>
      <c r="J723" s="1075"/>
      <c r="L723" s="1075"/>
      <c r="M723" s="1075"/>
      <c r="N723" s="1075"/>
      <c r="O723" s="1075"/>
      <c r="P723" s="1075"/>
      <c r="Q723" s="1075"/>
      <c r="R723" s="1075"/>
      <c r="S723" s="1075"/>
    </row>
    <row r="724" spans="1:19">
      <c r="A724" s="1075"/>
      <c r="B724" s="1075"/>
      <c r="C724" s="1075"/>
      <c r="D724" s="1075"/>
      <c r="E724" s="1076"/>
      <c r="F724" s="1075"/>
      <c r="H724" s="1141"/>
      <c r="I724" s="1075"/>
      <c r="J724" s="1075"/>
      <c r="L724" s="1075"/>
      <c r="M724" s="1075"/>
      <c r="N724" s="1075"/>
      <c r="O724" s="1075"/>
      <c r="P724" s="1075"/>
      <c r="Q724" s="1075"/>
      <c r="R724" s="1075"/>
      <c r="S724" s="1075"/>
    </row>
    <row r="725" spans="1:19">
      <c r="A725" s="1075"/>
      <c r="B725" s="1075"/>
      <c r="C725" s="1075"/>
      <c r="D725" s="1075"/>
      <c r="E725" s="1076"/>
      <c r="F725" s="1075"/>
      <c r="H725" s="1141"/>
      <c r="I725" s="1075"/>
      <c r="J725" s="1075"/>
      <c r="L725" s="1075"/>
      <c r="M725" s="1075"/>
      <c r="N725" s="1075"/>
      <c r="O725" s="1075"/>
      <c r="P725" s="1075"/>
      <c r="Q725" s="1075"/>
      <c r="R725" s="1075"/>
      <c r="S725" s="1075"/>
    </row>
    <row r="726" spans="1:19">
      <c r="A726" s="1075"/>
      <c r="B726" s="1075"/>
      <c r="C726" s="1075"/>
      <c r="D726" s="1075"/>
      <c r="E726" s="1076"/>
      <c r="F726" s="1075"/>
      <c r="H726" s="1141"/>
      <c r="I726" s="1075"/>
      <c r="J726" s="1075"/>
      <c r="L726" s="1075"/>
      <c r="M726" s="1075"/>
      <c r="N726" s="1075"/>
      <c r="O726" s="1075"/>
      <c r="P726" s="1075"/>
      <c r="Q726" s="1075"/>
      <c r="R726" s="1075"/>
      <c r="S726" s="1075"/>
    </row>
    <row r="727" spans="1:19">
      <c r="A727" s="1075"/>
      <c r="B727" s="1075"/>
      <c r="C727" s="1075"/>
      <c r="D727" s="1075"/>
      <c r="E727" s="1076"/>
      <c r="F727" s="1075"/>
      <c r="H727" s="1141"/>
      <c r="I727" s="1075"/>
      <c r="J727" s="1075"/>
      <c r="L727" s="1075"/>
      <c r="M727" s="1075"/>
      <c r="N727" s="1075"/>
      <c r="O727" s="1075"/>
      <c r="P727" s="1075"/>
      <c r="Q727" s="1075"/>
      <c r="R727" s="1075"/>
      <c r="S727" s="1075"/>
    </row>
    <row r="728" spans="1:19">
      <c r="A728" s="1075"/>
      <c r="B728" s="1075"/>
      <c r="C728" s="1075"/>
      <c r="D728" s="1075"/>
      <c r="E728" s="1076"/>
      <c r="F728" s="1075"/>
      <c r="H728" s="1141"/>
      <c r="I728" s="1075"/>
      <c r="J728" s="1075"/>
      <c r="L728" s="1075"/>
      <c r="M728" s="1075"/>
      <c r="N728" s="1075"/>
      <c r="O728" s="1075"/>
      <c r="P728" s="1075"/>
      <c r="Q728" s="1075"/>
      <c r="R728" s="1075"/>
      <c r="S728" s="1075"/>
    </row>
    <row r="729" spans="1:19">
      <c r="A729" s="1075"/>
      <c r="B729" s="1075"/>
      <c r="C729" s="1075"/>
      <c r="D729" s="1075"/>
      <c r="E729" s="1076"/>
      <c r="F729" s="1075"/>
      <c r="H729" s="1141"/>
      <c r="I729" s="1075"/>
      <c r="J729" s="1075"/>
      <c r="L729" s="1075"/>
      <c r="M729" s="1075"/>
      <c r="N729" s="1075"/>
      <c r="O729" s="1075"/>
      <c r="P729" s="1075"/>
      <c r="Q729" s="1075"/>
      <c r="R729" s="1075"/>
      <c r="S729" s="1075"/>
    </row>
    <row r="730" spans="1:19">
      <c r="A730" s="1075"/>
      <c r="B730" s="1075"/>
      <c r="C730" s="1075"/>
      <c r="D730" s="1075"/>
      <c r="E730" s="1076"/>
      <c r="F730" s="1075"/>
      <c r="H730" s="1141"/>
      <c r="I730" s="1075"/>
      <c r="J730" s="1075"/>
      <c r="L730" s="1075"/>
      <c r="M730" s="1075"/>
      <c r="N730" s="1075"/>
      <c r="O730" s="1075"/>
      <c r="P730" s="1075"/>
      <c r="Q730" s="1075"/>
      <c r="R730" s="1075"/>
      <c r="S730" s="1075"/>
    </row>
    <row r="731" spans="1:19">
      <c r="A731" s="1075"/>
      <c r="B731" s="1075"/>
      <c r="C731" s="1075"/>
      <c r="D731" s="1075"/>
      <c r="E731" s="1076"/>
      <c r="F731" s="1075"/>
      <c r="H731" s="1141"/>
      <c r="I731" s="1075"/>
      <c r="J731" s="1075"/>
      <c r="L731" s="1075"/>
      <c r="M731" s="1075"/>
      <c r="N731" s="1075"/>
      <c r="O731" s="1075"/>
      <c r="P731" s="1075"/>
      <c r="Q731" s="1075"/>
      <c r="R731" s="1075"/>
      <c r="S731" s="1075"/>
    </row>
    <row r="732" spans="1:19">
      <c r="A732" s="1075"/>
      <c r="B732" s="1075"/>
      <c r="C732" s="1075"/>
      <c r="D732" s="1075"/>
      <c r="E732" s="1076"/>
      <c r="F732" s="1075"/>
      <c r="H732" s="1141"/>
      <c r="I732" s="1075"/>
      <c r="J732" s="1075"/>
      <c r="L732" s="1075"/>
      <c r="M732" s="1075"/>
      <c r="N732" s="1075"/>
      <c r="O732" s="1075"/>
      <c r="P732" s="1075"/>
      <c r="Q732" s="1075"/>
      <c r="R732" s="1075"/>
      <c r="S732" s="1075"/>
    </row>
    <row r="733" spans="1:19">
      <c r="A733" s="1075"/>
      <c r="B733" s="1075"/>
      <c r="C733" s="1075"/>
      <c r="D733" s="1075"/>
      <c r="E733" s="1076"/>
      <c r="F733" s="1075"/>
      <c r="H733" s="1141"/>
      <c r="I733" s="1075"/>
      <c r="J733" s="1075"/>
      <c r="L733" s="1075"/>
      <c r="M733" s="1075"/>
      <c r="N733" s="1075"/>
      <c r="O733" s="1075"/>
      <c r="P733" s="1075"/>
      <c r="Q733" s="1075"/>
      <c r="R733" s="1075"/>
      <c r="S733" s="1075"/>
    </row>
    <row r="734" spans="1:19">
      <c r="A734" s="1075"/>
      <c r="B734" s="1075"/>
      <c r="C734" s="1075"/>
      <c r="D734" s="1075"/>
      <c r="E734" s="1076"/>
      <c r="F734" s="1075"/>
      <c r="H734" s="1141"/>
      <c r="I734" s="1075"/>
      <c r="J734" s="1075"/>
      <c r="L734" s="1075"/>
      <c r="M734" s="1075"/>
      <c r="N734" s="1075"/>
      <c r="O734" s="1075"/>
      <c r="P734" s="1075"/>
      <c r="Q734" s="1075"/>
      <c r="R734" s="1075"/>
      <c r="S734" s="1075"/>
    </row>
    <row r="735" spans="1:19">
      <c r="A735" s="1075"/>
      <c r="B735" s="1075"/>
      <c r="C735" s="1075"/>
      <c r="D735" s="1075"/>
      <c r="E735" s="1076"/>
      <c r="F735" s="1075"/>
      <c r="H735" s="1141"/>
      <c r="I735" s="1075"/>
      <c r="J735" s="1075"/>
      <c r="L735" s="1075"/>
      <c r="M735" s="1075"/>
      <c r="N735" s="1075"/>
      <c r="O735" s="1075"/>
      <c r="P735" s="1075"/>
      <c r="Q735" s="1075"/>
      <c r="R735" s="1075"/>
      <c r="S735" s="1075"/>
    </row>
    <row r="736" spans="1:19">
      <c r="A736" s="1075"/>
      <c r="B736" s="1075"/>
      <c r="C736" s="1075"/>
      <c r="D736" s="1075"/>
      <c r="E736" s="1076"/>
      <c r="F736" s="1075"/>
      <c r="H736" s="1141"/>
      <c r="I736" s="1075"/>
      <c r="J736" s="1075"/>
      <c r="L736" s="1075"/>
      <c r="M736" s="1075"/>
      <c r="N736" s="1075"/>
      <c r="O736" s="1075"/>
      <c r="P736" s="1075"/>
      <c r="Q736" s="1075"/>
      <c r="R736" s="1075"/>
      <c r="S736" s="1075"/>
    </row>
    <row r="737" spans="1:19">
      <c r="A737" s="1075"/>
      <c r="B737" s="1075"/>
      <c r="C737" s="1075"/>
      <c r="D737" s="1075"/>
      <c r="E737" s="1076"/>
      <c r="F737" s="1075"/>
      <c r="H737" s="1141"/>
      <c r="I737" s="1075"/>
      <c r="J737" s="1075"/>
      <c r="L737" s="1075"/>
      <c r="M737" s="1075"/>
      <c r="N737" s="1075"/>
      <c r="O737" s="1075"/>
      <c r="P737" s="1075"/>
      <c r="Q737" s="1075"/>
      <c r="R737" s="1075"/>
      <c r="S737" s="1075"/>
    </row>
    <row r="738" spans="1:19">
      <c r="A738" s="1075"/>
      <c r="B738" s="1075"/>
      <c r="C738" s="1075"/>
      <c r="D738" s="1075"/>
      <c r="E738" s="1076"/>
      <c r="F738" s="1075"/>
      <c r="H738" s="1141"/>
      <c r="I738" s="1075"/>
      <c r="J738" s="1075"/>
      <c r="L738" s="1075"/>
      <c r="M738" s="1075"/>
      <c r="N738" s="1075"/>
      <c r="O738" s="1075"/>
      <c r="P738" s="1075"/>
      <c r="Q738" s="1075"/>
      <c r="R738" s="1075"/>
      <c r="S738" s="1075"/>
    </row>
    <row r="739" spans="1:19">
      <c r="A739" s="1075"/>
      <c r="B739" s="1075"/>
      <c r="C739" s="1075"/>
      <c r="D739" s="1075"/>
      <c r="E739" s="1076"/>
      <c r="F739" s="1075"/>
      <c r="H739" s="1141"/>
      <c r="I739" s="1075"/>
      <c r="J739" s="1075"/>
      <c r="L739" s="1075"/>
      <c r="M739" s="1075"/>
      <c r="N739" s="1075"/>
      <c r="O739" s="1075"/>
      <c r="P739" s="1075"/>
      <c r="Q739" s="1075"/>
      <c r="R739" s="1075"/>
      <c r="S739" s="1075"/>
    </row>
    <row r="740" spans="1:19">
      <c r="A740" s="1075"/>
      <c r="B740" s="1075"/>
      <c r="C740" s="1075"/>
      <c r="D740" s="1075"/>
      <c r="E740" s="1076"/>
      <c r="F740" s="1075"/>
      <c r="H740" s="1141"/>
      <c r="I740" s="1075"/>
      <c r="J740" s="1075"/>
      <c r="L740" s="1075"/>
      <c r="M740" s="1075"/>
      <c r="N740" s="1075"/>
      <c r="O740" s="1075"/>
      <c r="P740" s="1075"/>
      <c r="Q740" s="1075"/>
      <c r="R740" s="1075"/>
      <c r="S740" s="1075"/>
    </row>
    <row r="741" spans="1:19">
      <c r="A741" s="1075"/>
      <c r="B741" s="1075"/>
      <c r="C741" s="1075"/>
      <c r="D741" s="1075"/>
      <c r="E741" s="1076"/>
      <c r="F741" s="1075"/>
      <c r="H741" s="1141"/>
      <c r="I741" s="1075"/>
      <c r="J741" s="1075"/>
      <c r="L741" s="1075"/>
      <c r="M741" s="1075"/>
      <c r="N741" s="1075"/>
      <c r="O741" s="1075"/>
      <c r="P741" s="1075"/>
      <c r="Q741" s="1075"/>
      <c r="R741" s="1075"/>
      <c r="S741" s="1075"/>
    </row>
    <row r="742" spans="1:19">
      <c r="A742" s="1075"/>
      <c r="B742" s="1075"/>
      <c r="C742" s="1075"/>
      <c r="D742" s="1075"/>
      <c r="E742" s="1076"/>
      <c r="F742" s="1075"/>
      <c r="H742" s="1141"/>
      <c r="I742" s="1075"/>
      <c r="J742" s="1075"/>
      <c r="L742" s="1075"/>
      <c r="M742" s="1075"/>
      <c r="N742" s="1075"/>
      <c r="O742" s="1075"/>
      <c r="P742" s="1075"/>
      <c r="Q742" s="1075"/>
      <c r="R742" s="1075"/>
      <c r="S742" s="1075"/>
    </row>
    <row r="743" spans="1:19">
      <c r="A743" s="1075"/>
      <c r="B743" s="1075"/>
      <c r="C743" s="1075"/>
      <c r="D743" s="1075"/>
      <c r="E743" s="1076"/>
      <c r="F743" s="1075"/>
      <c r="H743" s="1141"/>
      <c r="I743" s="1075"/>
      <c r="J743" s="1075"/>
      <c r="L743" s="1075"/>
      <c r="M743" s="1075"/>
      <c r="N743" s="1075"/>
      <c r="O743" s="1075"/>
      <c r="P743" s="1075"/>
      <c r="Q743" s="1075"/>
      <c r="R743" s="1075"/>
      <c r="S743" s="1075"/>
    </row>
    <row r="744" spans="1:19">
      <c r="A744" s="1075"/>
      <c r="B744" s="1075"/>
      <c r="C744" s="1075"/>
      <c r="D744" s="1075"/>
      <c r="E744" s="1076"/>
      <c r="F744" s="1075"/>
      <c r="H744" s="1141"/>
      <c r="I744" s="1075"/>
      <c r="J744" s="1075"/>
      <c r="L744" s="1075"/>
      <c r="M744" s="1075"/>
      <c r="N744" s="1075"/>
      <c r="O744" s="1075"/>
      <c r="P744" s="1075"/>
      <c r="Q744" s="1075"/>
      <c r="R744" s="1075"/>
      <c r="S744" s="1075"/>
    </row>
    <row r="745" spans="1:19">
      <c r="A745" s="1075"/>
      <c r="B745" s="1075"/>
      <c r="C745" s="1075"/>
      <c r="D745" s="1075"/>
      <c r="E745" s="1076"/>
      <c r="F745" s="1075"/>
      <c r="H745" s="1141"/>
      <c r="I745" s="1075"/>
      <c r="J745" s="1075"/>
      <c r="L745" s="1075"/>
      <c r="M745" s="1075"/>
      <c r="N745" s="1075"/>
      <c r="O745" s="1075"/>
      <c r="P745" s="1075"/>
      <c r="Q745" s="1075"/>
      <c r="R745" s="1075"/>
      <c r="S745" s="1075"/>
    </row>
    <row r="746" spans="1:19">
      <c r="A746" s="1075"/>
      <c r="B746" s="1075"/>
      <c r="C746" s="1075"/>
      <c r="D746" s="1075"/>
      <c r="E746" s="1076"/>
      <c r="F746" s="1075"/>
      <c r="H746" s="1141"/>
      <c r="I746" s="1075"/>
      <c r="J746" s="1075"/>
      <c r="L746" s="1075"/>
      <c r="M746" s="1075"/>
      <c r="N746" s="1075"/>
      <c r="O746" s="1075"/>
      <c r="P746" s="1075"/>
      <c r="Q746" s="1075"/>
      <c r="R746" s="1075"/>
      <c r="S746" s="1075"/>
    </row>
    <row r="747" spans="1:19">
      <c r="A747" s="1075"/>
      <c r="B747" s="1075"/>
      <c r="C747" s="1075"/>
      <c r="D747" s="1075"/>
      <c r="E747" s="1076"/>
      <c r="F747" s="1075"/>
      <c r="H747" s="1141"/>
      <c r="I747" s="1075"/>
      <c r="J747" s="1075"/>
      <c r="L747" s="1075"/>
      <c r="M747" s="1075"/>
      <c r="N747" s="1075"/>
      <c r="O747" s="1075"/>
      <c r="P747" s="1075"/>
      <c r="Q747" s="1075"/>
      <c r="R747" s="1075"/>
      <c r="S747" s="1075"/>
    </row>
    <row r="748" spans="1:19">
      <c r="A748" s="1075"/>
      <c r="B748" s="1075"/>
      <c r="C748" s="1075"/>
      <c r="D748" s="1075"/>
      <c r="E748" s="1076"/>
      <c r="F748" s="1075"/>
      <c r="H748" s="1141"/>
      <c r="I748" s="1075"/>
      <c r="J748" s="1075"/>
      <c r="L748" s="1075"/>
      <c r="M748" s="1075"/>
      <c r="N748" s="1075"/>
      <c r="O748" s="1075"/>
      <c r="P748" s="1075"/>
      <c r="Q748" s="1075"/>
      <c r="R748" s="1075"/>
      <c r="S748" s="1075"/>
    </row>
    <row r="749" spans="1:19">
      <c r="A749" s="1075"/>
      <c r="B749" s="1075"/>
      <c r="C749" s="1075"/>
      <c r="D749" s="1075"/>
      <c r="E749" s="1076"/>
      <c r="F749" s="1075"/>
      <c r="H749" s="1141"/>
      <c r="I749" s="1075"/>
      <c r="J749" s="1075"/>
      <c r="L749" s="1075"/>
      <c r="M749" s="1075"/>
      <c r="N749" s="1075"/>
      <c r="O749" s="1075"/>
      <c r="P749" s="1075"/>
      <c r="Q749" s="1075"/>
      <c r="R749" s="1075"/>
      <c r="S749" s="1075"/>
    </row>
    <row r="750" spans="1:19">
      <c r="A750" s="1075"/>
      <c r="B750" s="1075"/>
      <c r="C750" s="1075"/>
      <c r="D750" s="1075"/>
      <c r="E750" s="1076"/>
      <c r="F750" s="1075"/>
      <c r="H750" s="1141"/>
      <c r="I750" s="1075"/>
      <c r="J750" s="1075"/>
      <c r="L750" s="1075"/>
      <c r="M750" s="1075"/>
      <c r="N750" s="1075"/>
      <c r="O750" s="1075"/>
      <c r="P750" s="1075"/>
      <c r="Q750" s="1075"/>
      <c r="R750" s="1075"/>
      <c r="S750" s="1075"/>
    </row>
    <row r="751" spans="1:19">
      <c r="A751" s="1075"/>
      <c r="B751" s="1075"/>
      <c r="C751" s="1075"/>
      <c r="D751" s="1075"/>
      <c r="E751" s="1076"/>
      <c r="F751" s="1075"/>
      <c r="H751" s="1141"/>
      <c r="I751" s="1075"/>
      <c r="J751" s="1075"/>
      <c r="L751" s="1075"/>
      <c r="M751" s="1075"/>
      <c r="N751" s="1075"/>
      <c r="O751" s="1075"/>
      <c r="P751" s="1075"/>
      <c r="Q751" s="1075"/>
      <c r="R751" s="1075"/>
      <c r="S751" s="1075"/>
    </row>
    <row r="3657" spans="1:11" s="2577" customFormat="1">
      <c r="G3657" s="2578"/>
      <c r="H3657" s="2579"/>
      <c r="K3657" s="2578"/>
    </row>
    <row r="3658" spans="1:11">
      <c r="A3658" s="2814"/>
      <c r="B3658" s="2599" t="s">
        <v>34789</v>
      </c>
      <c r="C3658" s="2796"/>
      <c r="D3658" s="2796"/>
      <c r="E3658" s="2602"/>
    </row>
    <row r="3659" spans="1:11">
      <c r="A3659" s="2796"/>
      <c r="B3659" s="2592" t="s">
        <v>33735</v>
      </c>
      <c r="C3659" s="2796"/>
      <c r="D3659" s="2796"/>
      <c r="E3659" s="2602"/>
    </row>
    <row r="3660" spans="1:11">
      <c r="A3660" s="2796"/>
      <c r="B3660" s="2592"/>
      <c r="C3660" s="2796"/>
      <c r="D3660" s="2796"/>
      <c r="E3660" s="2602"/>
    </row>
    <row r="3661" spans="1:11">
      <c r="A3661" s="2796"/>
      <c r="B3661" s="2592"/>
      <c r="C3661" s="2796"/>
      <c r="D3661" s="2796"/>
      <c r="E3661" s="2602"/>
    </row>
    <row r="3662" spans="1:11">
      <c r="A3662" s="2796"/>
      <c r="B3662" s="2592"/>
      <c r="C3662" s="2796"/>
      <c r="D3662" s="2796"/>
      <c r="E3662" s="2602"/>
    </row>
    <row r="3663" spans="1:11">
      <c r="A3663" s="2796"/>
      <c r="B3663" s="2592"/>
      <c r="C3663" s="2796"/>
      <c r="D3663" s="2796"/>
      <c r="E3663" s="2602"/>
    </row>
    <row r="3664" spans="1:11">
      <c r="A3664" s="2796"/>
      <c r="B3664" s="2592"/>
      <c r="C3664" s="2796"/>
      <c r="D3664" s="2796"/>
      <c r="E3664" s="2602"/>
    </row>
    <row r="3665" spans="1:11">
      <c r="A3665" s="2796"/>
      <c r="B3665" s="2592"/>
      <c r="C3665" s="2796"/>
      <c r="D3665" s="2796"/>
      <c r="E3665" s="2602"/>
    </row>
    <row r="3666" spans="1:11">
      <c r="A3666" s="2796"/>
      <c r="B3666" s="2592"/>
      <c r="C3666" s="2796"/>
      <c r="D3666" s="2796"/>
      <c r="E3666" s="2602"/>
    </row>
    <row r="3667" spans="1:11">
      <c r="A3667" s="2796"/>
      <c r="B3667" s="2592"/>
      <c r="C3667" s="2796"/>
      <c r="D3667" s="2796"/>
      <c r="E3667" s="2602"/>
    </row>
    <row r="3668" spans="1:11">
      <c r="A3668" s="2796"/>
      <c r="B3668" s="2592"/>
      <c r="C3668" s="2796"/>
      <c r="D3668" s="2796"/>
      <c r="E3668" s="2602"/>
    </row>
    <row r="3669" spans="1:11">
      <c r="A3669" s="2796"/>
      <c r="B3669" s="2592"/>
      <c r="C3669" s="2796"/>
      <c r="D3669" s="2796"/>
      <c r="E3669" s="2602"/>
    </row>
    <row r="3670" spans="1:11">
      <c r="A3670" s="2796"/>
      <c r="B3670" s="2592"/>
      <c r="C3670" s="2796"/>
      <c r="D3670" s="2796"/>
      <c r="E3670" s="2602"/>
    </row>
    <row r="3671" spans="1:11">
      <c r="A3671" s="2796"/>
      <c r="B3671" s="2592"/>
      <c r="C3671" s="2796"/>
      <c r="D3671" s="2796"/>
      <c r="E3671" s="2602"/>
    </row>
    <row r="3672" spans="1:11">
      <c r="A3672" s="2796"/>
      <c r="B3672" s="2592"/>
      <c r="C3672" s="2796"/>
      <c r="D3672" s="2796"/>
      <c r="E3672" s="2602"/>
    </row>
    <row r="3673" spans="1:11">
      <c r="A3673" s="2796"/>
      <c r="B3673" s="2592"/>
      <c r="C3673" s="2796"/>
      <c r="D3673" s="2796"/>
      <c r="E3673" s="2602"/>
    </row>
    <row r="3674" spans="1:11">
      <c r="A3674" s="2796"/>
      <c r="B3674" s="2592"/>
      <c r="C3674" s="2796"/>
      <c r="D3674" s="2796"/>
      <c r="E3674" s="2602"/>
    </row>
    <row r="3675" spans="1:11">
      <c r="A3675" s="2796"/>
      <c r="B3675" s="2592"/>
      <c r="C3675" s="2796"/>
      <c r="D3675" s="2796"/>
      <c r="E3675" s="2602"/>
    </row>
    <row r="3676" spans="1:11">
      <c r="A3676" s="2796"/>
      <c r="B3676" s="2592"/>
      <c r="C3676" s="2796"/>
      <c r="D3676" s="2796"/>
      <c r="E3676" s="2602"/>
    </row>
    <row r="3677" spans="1:11" s="2781" customFormat="1">
      <c r="G3677" s="2782"/>
      <c r="H3677" s="2783"/>
      <c r="K3677" s="2782"/>
    </row>
    <row r="9068" spans="1:11" s="2577" customFormat="1">
      <c r="E9068" s="1111"/>
      <c r="G9068" s="2578"/>
      <c r="H9068" s="2579"/>
      <c r="K9068" s="2578"/>
    </row>
    <row r="9069" spans="1:11" s="2602" customFormat="1" ht="15">
      <c r="A9069" s="2592"/>
      <c r="B9069" s="2592"/>
      <c r="C9069" s="2593"/>
      <c r="D9069" s="2592"/>
      <c r="G9069" s="2603"/>
      <c r="H9069" s="2604"/>
      <c r="K9069" s="2603"/>
    </row>
    <row r="9070" spans="1:11" s="2602" customFormat="1" ht="15">
      <c r="A9070" s="2592"/>
      <c r="B9070" s="2592"/>
      <c r="C9070" s="2593"/>
      <c r="D9070" s="2592"/>
      <c r="G9070" s="2603"/>
      <c r="H9070" s="2604"/>
      <c r="K9070" s="2603"/>
    </row>
    <row r="9071" spans="1:11" s="2602" customFormat="1" ht="15">
      <c r="A9071" s="2592"/>
      <c r="B9071" s="2592" t="s">
        <v>34461</v>
      </c>
      <c r="C9071" s="2593"/>
      <c r="D9071" s="2592"/>
      <c r="G9071" s="2603"/>
      <c r="H9071" s="2604"/>
      <c r="K9071" s="2603"/>
    </row>
    <row r="9072" spans="1:11" s="2602" customFormat="1" ht="27.75" customHeight="1">
      <c r="A9072" s="2592"/>
      <c r="B9072" s="2592" t="s">
        <v>34462</v>
      </c>
      <c r="C9072" s="2593"/>
      <c r="D9072" s="2592"/>
      <c r="G9072" s="2603"/>
      <c r="H9072" s="2604"/>
      <c r="K9072" s="2603"/>
    </row>
    <row r="9073" spans="1:11" s="2602" customFormat="1" ht="15">
      <c r="A9073" s="2592"/>
      <c r="B9073" s="2592"/>
      <c r="C9073" s="2593"/>
      <c r="D9073" s="2592"/>
      <c r="G9073" s="2603"/>
      <c r="H9073" s="2604"/>
      <c r="K9073" s="2603"/>
    </row>
    <row r="9074" spans="1:11" s="2602" customFormat="1" ht="15">
      <c r="A9074" s="2592"/>
      <c r="B9074" s="2599" t="s">
        <v>34454</v>
      </c>
      <c r="C9074" s="2593"/>
      <c r="D9074" s="2592"/>
      <c r="G9074" s="2603"/>
      <c r="H9074" s="2604"/>
      <c r="K9074" s="2603"/>
    </row>
    <row r="9075" spans="1:11" s="2602" customFormat="1" ht="15">
      <c r="A9075" s="2592"/>
      <c r="B9075" s="2592"/>
      <c r="C9075" s="2593"/>
      <c r="D9075" s="2592"/>
      <c r="G9075" s="2603"/>
      <c r="H9075" s="2604"/>
      <c r="K9075" s="2603"/>
    </row>
    <row r="9076" spans="1:11" s="2602" customFormat="1" ht="15">
      <c r="A9076" s="2592"/>
      <c r="B9076" s="2599" t="s">
        <v>34455</v>
      </c>
      <c r="C9076" s="2593"/>
      <c r="D9076" s="2592"/>
      <c r="G9076" s="2603"/>
      <c r="H9076" s="2604"/>
      <c r="K9076" s="2603"/>
    </row>
    <row r="9077" spans="1:11" s="2602" customFormat="1" ht="15">
      <c r="A9077" s="2592"/>
      <c r="B9077" s="2592"/>
      <c r="C9077" s="2593"/>
      <c r="D9077" s="2592"/>
      <c r="G9077" s="2603"/>
      <c r="H9077" s="2604"/>
      <c r="K9077" s="2603"/>
    </row>
    <row r="9078" spans="1:11" s="2602" customFormat="1" ht="15">
      <c r="A9078" s="2592"/>
      <c r="B9078" s="2592"/>
      <c r="C9078" s="2593"/>
      <c r="D9078" s="2592"/>
      <c r="G9078" s="2603"/>
      <c r="H9078" s="2604"/>
      <c r="K9078" s="2603"/>
    </row>
    <row r="9079" spans="1:11" s="2602" customFormat="1" ht="15">
      <c r="A9079" s="2592"/>
      <c r="B9079" s="2592"/>
      <c r="C9079" s="2593"/>
      <c r="D9079" s="2592"/>
      <c r="G9079" s="2603"/>
      <c r="H9079" s="2604"/>
      <c r="K9079" s="2603"/>
    </row>
    <row r="9080" spans="1:11" s="2602" customFormat="1" ht="15">
      <c r="A9080" s="2592"/>
      <c r="B9080" s="2599" t="s">
        <v>34456</v>
      </c>
      <c r="C9080" s="2593"/>
      <c r="D9080" s="2592"/>
      <c r="G9080" s="2603"/>
      <c r="H9080" s="2604"/>
      <c r="K9080" s="2603"/>
    </row>
    <row r="9081" spans="1:11" s="2602" customFormat="1" ht="15">
      <c r="A9081" s="2592"/>
      <c r="B9081" s="2592"/>
      <c r="C9081" s="2593"/>
      <c r="D9081" s="2592"/>
      <c r="G9081" s="2603"/>
      <c r="H9081" s="2604"/>
      <c r="K9081" s="2603"/>
    </row>
    <row r="9082" spans="1:11" s="2588" customFormat="1">
      <c r="A9082" s="2580"/>
      <c r="G9082" s="2589"/>
      <c r="H9082" s="2590"/>
      <c r="K9082" s="2589"/>
    </row>
    <row r="9083" spans="1:11" s="2586" customFormat="1">
      <c r="A9083" s="2580"/>
      <c r="G9083" s="1707"/>
      <c r="H9083" s="2587"/>
      <c r="K9083" s="1707"/>
    </row>
    <row r="9084" spans="1:11" s="2586" customFormat="1">
      <c r="A9084" s="2580"/>
      <c r="G9084" s="1707"/>
      <c r="H9084" s="2587"/>
      <c r="K9084" s="1707"/>
    </row>
    <row r="9085" spans="1:11" s="2586" customFormat="1">
      <c r="A9085" s="2580"/>
      <c r="G9085" s="1707"/>
      <c r="H9085" s="2587"/>
      <c r="K9085" s="1707"/>
    </row>
    <row r="9286" spans="1:11" s="2577" customFormat="1">
      <c r="G9286" s="2578"/>
      <c r="H9286" s="2579"/>
      <c r="K9286" s="2578"/>
    </row>
    <row r="9287" spans="1:11" s="2602" customFormat="1" ht="165">
      <c r="A9287" s="2812">
        <v>45630</v>
      </c>
      <c r="B9287" s="2602" t="s">
        <v>34806</v>
      </c>
      <c r="C9287" s="2806">
        <v>35000</v>
      </c>
      <c r="D9287" s="2807">
        <v>0</v>
      </c>
      <c r="G9287" s="2603"/>
      <c r="H9287" s="2604"/>
      <c r="K9287" s="2603"/>
    </row>
    <row r="9288" spans="1:11" s="2602" customFormat="1" ht="165">
      <c r="A9288" s="2539">
        <v>45630</v>
      </c>
      <c r="B9288" s="2602" t="s">
        <v>34808</v>
      </c>
      <c r="C9288" s="2806">
        <v>80000</v>
      </c>
      <c r="D9288" s="2807">
        <v>0</v>
      </c>
      <c r="G9288" s="2603"/>
      <c r="H9288" s="2604"/>
      <c r="K9288" s="2603"/>
    </row>
    <row r="9289" spans="1:11" s="2602" customFormat="1" ht="120">
      <c r="A9289" s="2539">
        <v>45631</v>
      </c>
      <c r="B9289" s="2602" t="s">
        <v>34807</v>
      </c>
      <c r="C9289" s="2806">
        <v>5000000</v>
      </c>
      <c r="D9289" s="2807">
        <v>0</v>
      </c>
      <c r="G9289" s="2603"/>
      <c r="H9289" s="2604"/>
      <c r="K9289" s="2603"/>
    </row>
    <row r="9290" spans="1:11" s="2602" customFormat="1" ht="120">
      <c r="A9290" s="2539">
        <v>45632</v>
      </c>
      <c r="B9290" s="2602" t="s">
        <v>34809</v>
      </c>
      <c r="C9290" s="2806">
        <v>35000</v>
      </c>
      <c r="D9290" s="2807">
        <v>0</v>
      </c>
      <c r="G9290" s="2603"/>
      <c r="H9290" s="2604"/>
      <c r="K9290" s="2603"/>
    </row>
    <row r="9291" spans="1:11" s="2602" customFormat="1" ht="105">
      <c r="A9291" s="2539">
        <v>45632</v>
      </c>
      <c r="B9291" s="2602" t="s">
        <v>34810</v>
      </c>
      <c r="C9291" s="2807">
        <v>0</v>
      </c>
      <c r="D9291" s="2806">
        <v>509176</v>
      </c>
      <c r="G9291" s="2603"/>
      <c r="H9291" s="2604"/>
      <c r="K9291" s="2603"/>
    </row>
    <row r="9292" spans="1:11" s="2602" customFormat="1" ht="30">
      <c r="A9292" s="2539">
        <v>45632</v>
      </c>
      <c r="B9292" s="2792" t="s">
        <v>34507</v>
      </c>
      <c r="C9292" s="2808">
        <v>0</v>
      </c>
      <c r="D9292" s="2543">
        <v>53.75</v>
      </c>
      <c r="G9292" s="2603"/>
      <c r="H9292" s="2604"/>
      <c r="K9292" s="2603"/>
    </row>
    <row r="9293" spans="1:11" s="2602" customFormat="1" ht="105">
      <c r="A9293" s="2539">
        <v>45632</v>
      </c>
      <c r="B9293" s="2792" t="s">
        <v>34812</v>
      </c>
      <c r="C9293" s="2808">
        <v>0</v>
      </c>
      <c r="D9293" s="2541">
        <v>351500</v>
      </c>
      <c r="G9293" s="2603"/>
      <c r="H9293" s="2604"/>
      <c r="K9293" s="2603"/>
    </row>
    <row r="9294" spans="1:11" s="2602" customFormat="1" ht="30">
      <c r="A9294" s="2539">
        <v>45632</v>
      </c>
      <c r="B9294" s="2792" t="s">
        <v>34507</v>
      </c>
      <c r="C9294" s="2808">
        <v>0</v>
      </c>
      <c r="D9294" s="2543">
        <v>53.75</v>
      </c>
      <c r="G9294" s="2603"/>
      <c r="H9294" s="2604"/>
      <c r="K9294" s="2603"/>
    </row>
    <row r="9295" spans="1:11" s="2602" customFormat="1" ht="105">
      <c r="A9295" s="2539">
        <v>45632</v>
      </c>
      <c r="B9295" s="2792" t="s">
        <v>34813</v>
      </c>
      <c r="C9295" s="2808">
        <v>0</v>
      </c>
      <c r="D9295" s="2541">
        <v>170050</v>
      </c>
      <c r="G9295" s="2603"/>
      <c r="H9295" s="2604"/>
      <c r="K9295" s="2603"/>
    </row>
    <row r="9296" spans="1:11" s="2602" customFormat="1" ht="30">
      <c r="A9296" s="2539">
        <v>45632</v>
      </c>
      <c r="B9296" s="2792" t="s">
        <v>34507</v>
      </c>
      <c r="C9296" s="2808">
        <v>0</v>
      </c>
      <c r="D9296" s="2543">
        <v>53.75</v>
      </c>
      <c r="G9296" s="2603"/>
      <c r="H9296" s="2604"/>
      <c r="K9296" s="2603"/>
    </row>
    <row r="9297" spans="1:11" s="2602" customFormat="1" ht="120">
      <c r="A9297" s="2539">
        <v>45632</v>
      </c>
      <c r="B9297" s="2792" t="s">
        <v>34814</v>
      </c>
      <c r="C9297" s="2808">
        <v>0</v>
      </c>
      <c r="D9297" s="2541">
        <v>246525</v>
      </c>
      <c r="G9297" s="2603"/>
      <c r="H9297" s="2604"/>
      <c r="K9297" s="2603"/>
    </row>
    <row r="9298" spans="1:11" s="2602" customFormat="1" ht="30">
      <c r="A9298" s="2539">
        <v>45632</v>
      </c>
      <c r="B9298" s="2792" t="s">
        <v>34507</v>
      </c>
      <c r="C9298" s="2808">
        <v>0</v>
      </c>
      <c r="D9298" s="2543">
        <v>53.75</v>
      </c>
      <c r="G9298" s="2603"/>
      <c r="H9298" s="2604"/>
      <c r="K9298" s="2603"/>
    </row>
    <row r="9299" spans="1:11" s="2602" customFormat="1" ht="120">
      <c r="A9299" s="2539">
        <v>45632</v>
      </c>
      <c r="B9299" s="2792" t="s">
        <v>34815</v>
      </c>
      <c r="C9299" s="2808">
        <v>0</v>
      </c>
      <c r="D9299" s="2541">
        <v>132050</v>
      </c>
      <c r="G9299" s="2603"/>
      <c r="H9299" s="2604"/>
      <c r="K9299" s="2603"/>
    </row>
    <row r="9300" spans="1:11" s="2602" customFormat="1" ht="30">
      <c r="A9300" s="2539">
        <v>45632</v>
      </c>
      <c r="B9300" s="2792" t="s">
        <v>34507</v>
      </c>
      <c r="C9300" s="2808">
        <v>0</v>
      </c>
      <c r="D9300" s="2543">
        <v>53.75</v>
      </c>
      <c r="G9300" s="2603"/>
      <c r="H9300" s="2604"/>
      <c r="K9300" s="2603"/>
    </row>
    <row r="9301" spans="1:11" s="2602" customFormat="1" ht="120">
      <c r="A9301" s="2539">
        <v>45632</v>
      </c>
      <c r="B9301" s="2792" t="s">
        <v>34816</v>
      </c>
      <c r="C9301" s="2808">
        <v>0</v>
      </c>
      <c r="D9301" s="2541">
        <v>72913</v>
      </c>
      <c r="G9301" s="2603"/>
      <c r="H9301" s="2604"/>
      <c r="K9301" s="2603"/>
    </row>
    <row r="9302" spans="1:11" s="2602" customFormat="1" ht="30">
      <c r="A9302" s="2539">
        <v>45632</v>
      </c>
      <c r="B9302" s="2792" t="s">
        <v>34507</v>
      </c>
      <c r="C9302" s="2808">
        <v>0</v>
      </c>
      <c r="D9302" s="2543">
        <v>53.75</v>
      </c>
      <c r="G9302" s="2603"/>
      <c r="H9302" s="2604"/>
      <c r="K9302" s="2603"/>
    </row>
    <row r="9303" spans="1:11" s="2602" customFormat="1" ht="120">
      <c r="A9303" s="2539">
        <v>45632</v>
      </c>
      <c r="B9303" s="2792" t="s">
        <v>34817</v>
      </c>
      <c r="C9303" s="2808">
        <v>0</v>
      </c>
      <c r="D9303" s="2541">
        <v>858420</v>
      </c>
      <c r="G9303" s="2603"/>
      <c r="H9303" s="2604"/>
      <c r="K9303" s="2603"/>
    </row>
    <row r="9304" spans="1:11" s="2602" customFormat="1" ht="30">
      <c r="A9304" s="2539">
        <v>45632</v>
      </c>
      <c r="B9304" s="2792" t="s">
        <v>34507</v>
      </c>
      <c r="C9304" s="2808">
        <v>0</v>
      </c>
      <c r="D9304" s="2543">
        <v>53.75</v>
      </c>
      <c r="G9304" s="2603"/>
      <c r="H9304" s="2604"/>
      <c r="K9304" s="2603"/>
    </row>
    <row r="9305" spans="1:11" s="2602" customFormat="1" ht="105">
      <c r="A9305" s="2539">
        <v>45632</v>
      </c>
      <c r="B9305" s="2792" t="s">
        <v>34818</v>
      </c>
      <c r="C9305" s="2808">
        <v>0</v>
      </c>
      <c r="D9305" s="2541">
        <v>559075</v>
      </c>
      <c r="G9305" s="2603"/>
      <c r="H9305" s="2604"/>
      <c r="K9305" s="2603"/>
    </row>
    <row r="9306" spans="1:11" s="2602" customFormat="1" ht="30">
      <c r="A9306" s="2539">
        <v>45632</v>
      </c>
      <c r="B9306" s="2792" t="s">
        <v>34507</v>
      </c>
      <c r="C9306" s="2808">
        <v>0</v>
      </c>
      <c r="D9306" s="2543">
        <v>53.75</v>
      </c>
      <c r="G9306" s="2603"/>
      <c r="H9306" s="2604"/>
      <c r="K9306" s="2603"/>
    </row>
    <row r="9307" spans="1:11" s="2602" customFormat="1" ht="105">
      <c r="A9307" s="2539">
        <v>45632</v>
      </c>
      <c r="B9307" s="2792" t="s">
        <v>34819</v>
      </c>
      <c r="C9307" s="2808">
        <v>0</v>
      </c>
      <c r="D9307" s="2541">
        <v>34200</v>
      </c>
      <c r="G9307" s="2603"/>
      <c r="H9307" s="2604"/>
      <c r="K9307" s="2603"/>
    </row>
    <row r="9308" spans="1:11" s="2602" customFormat="1" ht="30">
      <c r="A9308" s="2539">
        <v>45632</v>
      </c>
      <c r="B9308" s="2792" t="s">
        <v>34507</v>
      </c>
      <c r="C9308" s="2808">
        <v>0</v>
      </c>
      <c r="D9308" s="2543">
        <v>26.88</v>
      </c>
      <c r="G9308" s="2603"/>
      <c r="H9308" s="2604"/>
      <c r="K9308" s="2603"/>
    </row>
    <row r="9309" spans="1:11" s="2602" customFormat="1" ht="120">
      <c r="A9309" s="2539">
        <v>45632</v>
      </c>
      <c r="B9309" s="2792" t="s">
        <v>34820</v>
      </c>
      <c r="C9309" s="2808">
        <v>0</v>
      </c>
      <c r="D9309" s="2541">
        <v>47500</v>
      </c>
      <c r="G9309" s="2603"/>
      <c r="H9309" s="2604"/>
      <c r="K9309" s="2603"/>
    </row>
    <row r="9310" spans="1:11" s="2602" customFormat="1" ht="30">
      <c r="A9310" s="2539">
        <v>45632</v>
      </c>
      <c r="B9310" s="2792" t="s">
        <v>34507</v>
      </c>
      <c r="C9310" s="2808">
        <v>0</v>
      </c>
      <c r="D9310" s="2543">
        <v>26.88</v>
      </c>
      <c r="G9310" s="2603"/>
      <c r="H9310" s="2604"/>
      <c r="K9310" s="2603"/>
    </row>
    <row r="9311" spans="1:11" s="2602" customFormat="1" ht="30">
      <c r="A9311" s="2539">
        <v>45632</v>
      </c>
      <c r="B9311" s="2792" t="s">
        <v>34507</v>
      </c>
      <c r="C9311" s="2808">
        <v>0</v>
      </c>
      <c r="D9311" s="2543">
        <v>53.75</v>
      </c>
      <c r="G9311" s="2603"/>
      <c r="H9311" s="2604"/>
      <c r="K9311" s="2603"/>
    </row>
    <row r="9312" spans="1:11" s="2602" customFormat="1" ht="105">
      <c r="A9312" s="2539">
        <v>45632</v>
      </c>
      <c r="B9312" s="2792" t="s">
        <v>34821</v>
      </c>
      <c r="C9312" s="2808">
        <v>0</v>
      </c>
      <c r="D9312" s="2541">
        <v>61988</v>
      </c>
      <c r="G9312" s="2603"/>
      <c r="H9312" s="2604"/>
      <c r="K9312" s="2603"/>
    </row>
    <row r="9313" spans="1:11" s="2602" customFormat="1" ht="105">
      <c r="A9313" s="2539">
        <v>45632</v>
      </c>
      <c r="B9313" s="2792" t="s">
        <v>34822</v>
      </c>
      <c r="C9313" s="2808">
        <v>0</v>
      </c>
      <c r="D9313" s="2541">
        <v>198550</v>
      </c>
      <c r="G9313" s="2603"/>
      <c r="H9313" s="2604"/>
      <c r="K9313" s="2603"/>
    </row>
    <row r="9314" spans="1:11" s="2602" customFormat="1" ht="30">
      <c r="A9314" s="2539">
        <v>45632</v>
      </c>
      <c r="B9314" s="2792" t="s">
        <v>34507</v>
      </c>
      <c r="C9314" s="2808">
        <v>0</v>
      </c>
      <c r="D9314" s="2543">
        <v>53.75</v>
      </c>
      <c r="G9314" s="2603"/>
      <c r="H9314" s="2604"/>
      <c r="K9314" s="2603"/>
    </row>
    <row r="9315" spans="1:11" s="2602" customFormat="1" ht="105">
      <c r="A9315" s="2539">
        <v>45632</v>
      </c>
      <c r="B9315" s="2792" t="s">
        <v>34823</v>
      </c>
      <c r="C9315" s="2808">
        <v>0</v>
      </c>
      <c r="D9315" s="2541">
        <v>82650</v>
      </c>
      <c r="G9315" s="2603"/>
      <c r="H9315" s="2604"/>
      <c r="K9315" s="2603"/>
    </row>
    <row r="9316" spans="1:11" s="2602" customFormat="1" ht="30">
      <c r="A9316" s="2539">
        <v>45632</v>
      </c>
      <c r="B9316" s="2792" t="s">
        <v>34507</v>
      </c>
      <c r="C9316" s="2808">
        <v>0</v>
      </c>
      <c r="D9316" s="2543">
        <v>53.75</v>
      </c>
      <c r="G9316" s="2603"/>
      <c r="H9316" s="2604"/>
      <c r="K9316" s="2603"/>
    </row>
    <row r="9317" spans="1:11" s="2602" customFormat="1" ht="90">
      <c r="A9317" s="2539">
        <v>45632</v>
      </c>
      <c r="B9317" s="2792" t="s">
        <v>34824</v>
      </c>
      <c r="C9317" s="2808">
        <v>0</v>
      </c>
      <c r="D9317" s="2541">
        <v>217788</v>
      </c>
      <c r="G9317" s="2603"/>
      <c r="H9317" s="2604"/>
      <c r="K9317" s="2603"/>
    </row>
    <row r="9318" spans="1:11" s="2602" customFormat="1" ht="60">
      <c r="A9318" s="2539">
        <v>45632</v>
      </c>
      <c r="B9318" s="2792" t="s">
        <v>34825</v>
      </c>
      <c r="C9318" s="2808">
        <v>0</v>
      </c>
      <c r="D9318" s="2541">
        <v>15000</v>
      </c>
      <c r="G9318" s="2603"/>
      <c r="H9318" s="2604"/>
      <c r="K9318" s="2603"/>
    </row>
    <row r="9319" spans="1:11" s="2602" customFormat="1" ht="90">
      <c r="A9319" s="2539">
        <v>45632</v>
      </c>
      <c r="B9319" s="2792" t="s">
        <v>34826</v>
      </c>
      <c r="C9319" s="2808">
        <v>0</v>
      </c>
      <c r="D9319" s="2543">
        <v>26.88</v>
      </c>
      <c r="G9319" s="2603"/>
      <c r="H9319" s="2604"/>
      <c r="K9319" s="2603"/>
    </row>
    <row r="9320" spans="1:11" s="2602" customFormat="1" ht="105">
      <c r="A9320" s="2539">
        <v>45632</v>
      </c>
      <c r="B9320" s="2792" t="s">
        <v>34827</v>
      </c>
      <c r="C9320" s="2808">
        <v>0</v>
      </c>
      <c r="D9320" s="2541">
        <v>171950</v>
      </c>
      <c r="G9320" s="2603"/>
      <c r="H9320" s="2604"/>
      <c r="K9320" s="2603"/>
    </row>
    <row r="9321" spans="1:11" s="2602" customFormat="1" ht="30">
      <c r="A9321" s="2539">
        <v>45632</v>
      </c>
      <c r="B9321" s="2792" t="s">
        <v>34507</v>
      </c>
      <c r="C9321" s="2808">
        <v>0</v>
      </c>
      <c r="D9321" s="2543">
        <v>53.75</v>
      </c>
      <c r="G9321" s="2603"/>
      <c r="H9321" s="2604"/>
      <c r="K9321" s="2603"/>
    </row>
    <row r="9322" spans="1:11" s="2602" customFormat="1" ht="120">
      <c r="A9322" s="2539">
        <v>45632</v>
      </c>
      <c r="B9322" s="2792" t="s">
        <v>34828</v>
      </c>
      <c r="C9322" s="2808">
        <v>0</v>
      </c>
      <c r="D9322" s="2541">
        <v>16625</v>
      </c>
      <c r="G9322" s="2603"/>
      <c r="H9322" s="2604"/>
      <c r="K9322" s="2603"/>
    </row>
    <row r="9323" spans="1:11" s="2602" customFormat="1" ht="30">
      <c r="A9323" s="2539">
        <v>45632</v>
      </c>
      <c r="B9323" s="2792" t="s">
        <v>34507</v>
      </c>
      <c r="C9323" s="2808">
        <v>0</v>
      </c>
      <c r="D9323" s="2543">
        <v>26.88</v>
      </c>
      <c r="G9323" s="2603"/>
      <c r="H9323" s="2604"/>
      <c r="K9323" s="2603"/>
    </row>
    <row r="9324" spans="1:11" s="2602" customFormat="1" ht="105">
      <c r="A9324" s="2539">
        <v>45632</v>
      </c>
      <c r="B9324" s="2792" t="s">
        <v>34829</v>
      </c>
      <c r="C9324" s="2808">
        <v>0</v>
      </c>
      <c r="D9324" s="2541">
        <v>447878</v>
      </c>
      <c r="G9324" s="2603"/>
      <c r="H9324" s="2604"/>
      <c r="K9324" s="2603"/>
    </row>
    <row r="9325" spans="1:11" s="2602" customFormat="1" ht="30">
      <c r="A9325" s="2539">
        <v>45632</v>
      </c>
      <c r="B9325" s="2792" t="s">
        <v>34507</v>
      </c>
      <c r="C9325" s="2808">
        <v>0</v>
      </c>
      <c r="D9325" s="2543">
        <v>53.75</v>
      </c>
      <c r="G9325" s="2603"/>
      <c r="H9325" s="2604"/>
      <c r="K9325" s="2603"/>
    </row>
    <row r="9326" spans="1:11" s="2602" customFormat="1" ht="90">
      <c r="A9326" s="2539">
        <v>45632</v>
      </c>
      <c r="B9326" s="2792" t="s">
        <v>34811</v>
      </c>
      <c r="C9326" s="2808">
        <v>0</v>
      </c>
      <c r="D9326" s="2541">
        <v>2850</v>
      </c>
      <c r="G9326" s="2603"/>
      <c r="H9326" s="2604"/>
      <c r="K9326" s="2603"/>
    </row>
    <row r="9327" spans="1:11" s="2602" customFormat="1" ht="30">
      <c r="A9327" s="2539">
        <v>45632</v>
      </c>
      <c r="B9327" s="2540" t="s">
        <v>34507</v>
      </c>
      <c r="C9327" s="2808">
        <v>0</v>
      </c>
      <c r="D9327" s="2543">
        <v>10.75</v>
      </c>
      <c r="G9327" s="2603"/>
      <c r="H9327" s="2604"/>
      <c r="K9327" s="2603"/>
    </row>
    <row r="9328" spans="1:11" s="2602" customFormat="1" ht="21" customHeight="1">
      <c r="A9328" s="2539">
        <v>45632</v>
      </c>
      <c r="B9328" s="2540" t="s">
        <v>34830</v>
      </c>
      <c r="C9328" s="2808">
        <v>0</v>
      </c>
      <c r="D9328" s="2541">
        <v>188876</v>
      </c>
      <c r="G9328" s="2603"/>
      <c r="H9328" s="2604"/>
      <c r="K9328" s="2603"/>
    </row>
    <row r="9329" spans="1:11" s="2602" customFormat="1" ht="30">
      <c r="A9329" s="2539">
        <v>45632</v>
      </c>
      <c r="B9329" s="2540" t="s">
        <v>34507</v>
      </c>
      <c r="C9329" s="2808">
        <v>0</v>
      </c>
      <c r="D9329" s="2543">
        <v>53.75</v>
      </c>
      <c r="G9329" s="2603"/>
      <c r="H9329" s="2604"/>
      <c r="K9329" s="2603"/>
    </row>
    <row r="9330" spans="1:11" s="2602" customFormat="1" ht="21" customHeight="1">
      <c r="A9330" s="2539">
        <v>45632</v>
      </c>
      <c r="B9330" s="2540" t="s">
        <v>34831</v>
      </c>
      <c r="C9330" s="2808">
        <v>0</v>
      </c>
      <c r="D9330" s="2541">
        <v>6650</v>
      </c>
      <c r="G9330" s="2603"/>
      <c r="H9330" s="2604"/>
      <c r="K9330" s="2603"/>
    </row>
    <row r="9331" spans="1:11" s="2602" customFormat="1" ht="30">
      <c r="A9331" s="2539">
        <v>45632</v>
      </c>
      <c r="B9331" s="2540" t="s">
        <v>34507</v>
      </c>
      <c r="C9331" s="2808">
        <v>0</v>
      </c>
      <c r="D9331" s="2543">
        <v>26.88</v>
      </c>
      <c r="G9331" s="2603"/>
      <c r="H9331" s="2604"/>
      <c r="K9331" s="2603"/>
    </row>
    <row r="9332" spans="1:11" s="2602" customFormat="1" ht="21" customHeight="1">
      <c r="A9332" s="2539">
        <v>45632</v>
      </c>
      <c r="B9332" s="2573" t="s">
        <v>34846</v>
      </c>
      <c r="C9332" s="2808">
        <v>0</v>
      </c>
      <c r="D9332" s="2541">
        <v>1214860</v>
      </c>
      <c r="G9332" s="2603"/>
      <c r="H9332" s="2604"/>
      <c r="K9332" s="2603"/>
    </row>
    <row r="9333" spans="1:11" s="2602" customFormat="1" ht="21" customHeight="1">
      <c r="A9333" s="2539">
        <v>45632</v>
      </c>
      <c r="B9333" s="2540" t="s">
        <v>34832</v>
      </c>
      <c r="C9333" s="2808">
        <v>0</v>
      </c>
      <c r="D9333" s="2541">
        <v>101175</v>
      </c>
      <c r="G9333" s="2603"/>
      <c r="H9333" s="2604"/>
      <c r="K9333" s="2603"/>
    </row>
    <row r="9334" spans="1:11" s="2602" customFormat="1" ht="30">
      <c r="A9334" s="2539">
        <v>45632</v>
      </c>
      <c r="B9334" s="2540" t="s">
        <v>34507</v>
      </c>
      <c r="C9334" s="2808">
        <v>0</v>
      </c>
      <c r="D9334" s="2543">
        <v>53.75</v>
      </c>
      <c r="G9334" s="2603"/>
      <c r="H9334" s="2604"/>
      <c r="K9334" s="2603"/>
    </row>
    <row r="9335" spans="1:11" s="2602" customFormat="1" ht="21" customHeight="1">
      <c r="A9335" s="2539">
        <v>45632</v>
      </c>
      <c r="B9335" s="2540" t="s">
        <v>34833</v>
      </c>
      <c r="C9335" s="2808">
        <v>0</v>
      </c>
      <c r="D9335" s="2541">
        <v>314023</v>
      </c>
      <c r="G9335" s="2603"/>
      <c r="H9335" s="2604"/>
      <c r="K9335" s="2603"/>
    </row>
    <row r="9336" spans="1:11" s="2602" customFormat="1" ht="30">
      <c r="A9336" s="2539">
        <v>45632</v>
      </c>
      <c r="B9336" s="2540" t="s">
        <v>34507</v>
      </c>
      <c r="C9336" s="2808">
        <v>0</v>
      </c>
      <c r="D9336" s="2543">
        <v>53.75</v>
      </c>
      <c r="G9336" s="2603"/>
      <c r="H9336" s="2604"/>
      <c r="K9336" s="2603"/>
    </row>
    <row r="9337" spans="1:11" s="2602" customFormat="1" ht="30">
      <c r="A9337" s="2539">
        <v>45632</v>
      </c>
      <c r="B9337" s="2540" t="s">
        <v>34507</v>
      </c>
      <c r="C9337" s="2808">
        <v>0</v>
      </c>
      <c r="D9337" s="2543">
        <v>53.75</v>
      </c>
      <c r="G9337" s="2603"/>
      <c r="H9337" s="2604"/>
      <c r="K9337" s="2603"/>
    </row>
    <row r="9338" spans="1:11" s="2602" customFormat="1" ht="21" customHeight="1">
      <c r="A9338" s="2539">
        <v>45632</v>
      </c>
      <c r="B9338" s="2540" t="s">
        <v>34834</v>
      </c>
      <c r="C9338" s="2808">
        <v>0</v>
      </c>
      <c r="D9338" s="2541">
        <v>228476</v>
      </c>
      <c r="G9338" s="2603"/>
      <c r="H9338" s="2604"/>
      <c r="K9338" s="2603"/>
    </row>
    <row r="9339" spans="1:11" s="2602" customFormat="1" ht="30">
      <c r="A9339" s="2539">
        <v>45632</v>
      </c>
      <c r="B9339" s="2540" t="s">
        <v>34507</v>
      </c>
      <c r="C9339" s="2808">
        <v>0</v>
      </c>
      <c r="D9339" s="2543">
        <v>53.75</v>
      </c>
      <c r="G9339" s="2603"/>
      <c r="H9339" s="2604"/>
      <c r="K9339" s="2603"/>
    </row>
    <row r="9340" spans="1:11" s="2602" customFormat="1" ht="21" customHeight="1">
      <c r="A9340" s="2539">
        <v>45632</v>
      </c>
      <c r="B9340" s="2540" t="s">
        <v>34835</v>
      </c>
      <c r="C9340" s="2808">
        <v>0</v>
      </c>
      <c r="D9340" s="2541">
        <v>314292</v>
      </c>
      <c r="G9340" s="2603"/>
      <c r="H9340" s="2604"/>
      <c r="K9340" s="2603"/>
    </row>
    <row r="9341" spans="1:11" s="2602" customFormat="1" ht="21" customHeight="1">
      <c r="A9341" s="2539">
        <v>45632</v>
      </c>
      <c r="B9341" s="2540" t="s">
        <v>34836</v>
      </c>
      <c r="C9341" s="2808">
        <v>0</v>
      </c>
      <c r="D9341" s="2541">
        <v>285792</v>
      </c>
      <c r="G9341" s="2603"/>
      <c r="H9341" s="2604"/>
      <c r="K9341" s="2603"/>
    </row>
    <row r="9342" spans="1:11" s="2602" customFormat="1" ht="30">
      <c r="A9342" s="2539">
        <v>45632</v>
      </c>
      <c r="B9342" s="2540" t="s">
        <v>34507</v>
      </c>
      <c r="C9342" s="2808">
        <v>0</v>
      </c>
      <c r="D9342" s="2543">
        <v>53.75</v>
      </c>
      <c r="G9342" s="2603"/>
      <c r="H9342" s="2604"/>
      <c r="K9342" s="2603"/>
    </row>
    <row r="9343" spans="1:11" s="2602" customFormat="1" ht="21" customHeight="1">
      <c r="A9343" s="2539">
        <v>45633</v>
      </c>
      <c r="B9343" s="2540" t="s">
        <v>34837</v>
      </c>
      <c r="C9343" s="2809">
        <v>30000</v>
      </c>
      <c r="D9343" s="2543">
        <v>0</v>
      </c>
      <c r="G9343" s="2603"/>
      <c r="H9343" s="2604"/>
      <c r="K9343" s="2603"/>
    </row>
    <row r="9344" spans="1:11" s="2602" customFormat="1" ht="21" customHeight="1">
      <c r="A9344" s="2539">
        <v>45634</v>
      </c>
      <c r="B9344" s="2540" t="s">
        <v>34838</v>
      </c>
      <c r="C9344" s="2808">
        <v>0</v>
      </c>
      <c r="D9344" s="2541">
        <v>472863</v>
      </c>
      <c r="G9344" s="2603"/>
      <c r="H9344" s="2604"/>
      <c r="K9344" s="2603"/>
    </row>
    <row r="9345" spans="1:11" s="2602" customFormat="1" ht="21" customHeight="1">
      <c r="A9345" s="2539">
        <v>45634</v>
      </c>
      <c r="B9345" s="2540" t="s">
        <v>34839</v>
      </c>
      <c r="C9345" s="2808">
        <v>0</v>
      </c>
      <c r="D9345" s="2543">
        <v>53.75</v>
      </c>
      <c r="G9345" s="2603"/>
      <c r="H9345" s="2604"/>
      <c r="K9345" s="2603"/>
    </row>
    <row r="9346" spans="1:11" s="2602" customFormat="1" ht="21" customHeight="1">
      <c r="A9346" s="2539">
        <v>45634</v>
      </c>
      <c r="B9346" s="2540" t="s">
        <v>34840</v>
      </c>
      <c r="C9346" s="2808">
        <v>0</v>
      </c>
      <c r="D9346" s="2541">
        <v>544849</v>
      </c>
      <c r="G9346" s="2603"/>
      <c r="H9346" s="2604"/>
      <c r="K9346" s="2603"/>
    </row>
    <row r="9347" spans="1:11" s="2602" customFormat="1" ht="30">
      <c r="A9347" s="2539">
        <v>45634</v>
      </c>
      <c r="B9347" s="2540" t="s">
        <v>34507</v>
      </c>
      <c r="C9347" s="2808">
        <v>0</v>
      </c>
      <c r="D9347" s="2543">
        <v>53.75</v>
      </c>
      <c r="G9347" s="2603"/>
      <c r="H9347" s="2604"/>
      <c r="K9347" s="2603"/>
    </row>
    <row r="9348" spans="1:11" s="2602" customFormat="1" ht="21" customHeight="1">
      <c r="A9348" s="2539">
        <v>45634</v>
      </c>
      <c r="B9348" s="2540" t="s">
        <v>34841</v>
      </c>
      <c r="C9348" s="2808">
        <v>0</v>
      </c>
      <c r="D9348" s="2541">
        <v>273070</v>
      </c>
      <c r="G9348" s="2603"/>
      <c r="H9348" s="2604"/>
      <c r="K9348" s="2603"/>
    </row>
    <row r="9349" spans="1:11" s="2602" customFormat="1" ht="30">
      <c r="A9349" s="2539">
        <v>45634</v>
      </c>
      <c r="B9349" s="2540" t="s">
        <v>34507</v>
      </c>
      <c r="C9349" s="2808">
        <v>0</v>
      </c>
      <c r="D9349" s="2543">
        <v>53.75</v>
      </c>
      <c r="G9349" s="2603"/>
      <c r="H9349" s="2604"/>
      <c r="K9349" s="2603"/>
    </row>
    <row r="9350" spans="1:11" s="2602" customFormat="1" ht="21" customHeight="1">
      <c r="A9350" s="2539">
        <v>45634</v>
      </c>
      <c r="B9350" s="2573" t="s">
        <v>34847</v>
      </c>
      <c r="C9350" s="2809">
        <v>2200000</v>
      </c>
      <c r="D9350" s="2543">
        <v>0</v>
      </c>
      <c r="G9350" s="2603"/>
      <c r="H9350" s="2604"/>
      <c r="K9350" s="2603"/>
    </row>
    <row r="9351" spans="1:11" s="2602" customFormat="1" ht="21" customHeight="1">
      <c r="A9351" s="2539">
        <v>45634</v>
      </c>
      <c r="B9351" s="2573" t="s">
        <v>34848</v>
      </c>
      <c r="C9351" s="2808">
        <v>0</v>
      </c>
      <c r="D9351" s="2541">
        <v>58560</v>
      </c>
      <c r="G9351" s="2603"/>
      <c r="H9351" s="2604"/>
      <c r="K9351" s="2603"/>
    </row>
    <row r="9352" spans="1:11" s="2602" customFormat="1" ht="21" customHeight="1">
      <c r="A9352" s="2539">
        <v>45634</v>
      </c>
      <c r="B9352" s="2540" t="s">
        <v>34842</v>
      </c>
      <c r="C9352" s="2808">
        <v>0</v>
      </c>
      <c r="D9352" s="2541">
        <v>573325</v>
      </c>
      <c r="G9352" s="2603"/>
      <c r="H9352" s="2604"/>
      <c r="K9352" s="2603"/>
    </row>
    <row r="9353" spans="1:11" s="2602" customFormat="1" ht="30">
      <c r="A9353" s="2539">
        <v>45634</v>
      </c>
      <c r="B9353" s="2540" t="s">
        <v>34507</v>
      </c>
      <c r="C9353" s="2808">
        <v>0</v>
      </c>
      <c r="D9353" s="2543">
        <v>53.75</v>
      </c>
      <c r="G9353" s="2603"/>
      <c r="H9353" s="2604"/>
      <c r="K9353" s="2603"/>
    </row>
    <row r="9354" spans="1:11" s="2602" customFormat="1" ht="21" customHeight="1">
      <c r="A9354" s="2539">
        <v>45634</v>
      </c>
      <c r="B9354" s="2540" t="s">
        <v>34843</v>
      </c>
      <c r="C9354" s="2808">
        <v>0</v>
      </c>
      <c r="D9354" s="2541">
        <v>565123</v>
      </c>
      <c r="G9354" s="2603"/>
      <c r="H9354" s="2604"/>
      <c r="K9354" s="2603"/>
    </row>
    <row r="9355" spans="1:11" s="2602" customFormat="1" ht="30">
      <c r="A9355" s="2539">
        <v>45634</v>
      </c>
      <c r="B9355" s="2540" t="s">
        <v>34507</v>
      </c>
      <c r="C9355" s="2808">
        <v>0</v>
      </c>
      <c r="D9355" s="2543">
        <v>53.75</v>
      </c>
      <c r="G9355" s="2603"/>
      <c r="H9355" s="2604"/>
      <c r="K9355" s="2603"/>
    </row>
    <row r="9356" spans="1:11" s="2602" customFormat="1" ht="21" customHeight="1">
      <c r="A9356" s="2539">
        <v>45634</v>
      </c>
      <c r="B9356" s="2540" t="s">
        <v>34844</v>
      </c>
      <c r="C9356" s="2808">
        <v>0</v>
      </c>
      <c r="D9356" s="2541">
        <v>678775</v>
      </c>
      <c r="G9356" s="2603"/>
      <c r="H9356" s="2604"/>
      <c r="K9356" s="2603"/>
    </row>
    <row r="9357" spans="1:11" s="2602" customFormat="1" ht="30">
      <c r="A9357" s="2539">
        <v>45634</v>
      </c>
      <c r="B9357" s="2540" t="s">
        <v>34507</v>
      </c>
      <c r="C9357" s="2808">
        <v>0</v>
      </c>
      <c r="D9357" s="2543">
        <v>53.75</v>
      </c>
      <c r="G9357" s="2603"/>
      <c r="H9357" s="2604"/>
      <c r="K9357" s="2603"/>
    </row>
    <row r="9358" spans="1:11" s="2602" customFormat="1" ht="30">
      <c r="A9358" s="2539">
        <v>45635</v>
      </c>
      <c r="B9358" s="2540" t="s">
        <v>34845</v>
      </c>
      <c r="C9358" s="2808">
        <v>0</v>
      </c>
      <c r="D9358" s="2541">
        <v>69600</v>
      </c>
      <c r="G9358" s="2603"/>
      <c r="H9358" s="2604"/>
      <c r="K9358" s="2603"/>
    </row>
    <row r="9359" spans="1:11" s="2781" customFormat="1">
      <c r="G9359" s="2782"/>
      <c r="H9359" s="2783"/>
      <c r="K9359" s="2782"/>
    </row>
  </sheetData>
  <autoFilter ref="A1:AA521" xr:uid="{00000000-0009-0000-0000-000007000000}"/>
  <hyperlinks>
    <hyperlink ref="L5" r:id="rId1" xr:uid="{9439DCA2-7CBD-49F0-81DA-6A3CD5D9A7EB}"/>
    <hyperlink ref="L6" r:id="rId2" xr:uid="{F398F8C1-6B0A-4074-A7A2-98DAAD5FAEB1}"/>
    <hyperlink ref="L7" r:id="rId3" xr:uid="{1D0EDECB-7B17-4A3D-A4AB-467A288D1339}"/>
    <hyperlink ref="L8" r:id="rId4" xr:uid="{D7C9B92A-8537-4899-8658-3C3616D956E0}"/>
    <hyperlink ref="L9" r:id="rId5" xr:uid="{81901489-8A37-4450-BC78-7888FE6A71BF}"/>
    <hyperlink ref="L10" r:id="rId6" xr:uid="{C177FD49-463A-4E55-9B15-1B8701D214AD}"/>
    <hyperlink ref="L11" r:id="rId7" xr:uid="{045E9117-9C3C-478D-94F6-31D7D927E863}"/>
    <hyperlink ref="L12" r:id="rId8" xr:uid="{EBD8B0B5-DD30-4197-B41A-E4E463618020}"/>
    <hyperlink ref="L13" r:id="rId9" xr:uid="{453BE68B-149A-4DD8-859C-C79901697EF4}"/>
    <hyperlink ref="L14" r:id="rId10" xr:uid="{484C5F21-E33F-4177-A357-9AA4392484C7}"/>
    <hyperlink ref="L15" r:id="rId11" xr:uid="{C1C26187-AF70-401B-8F55-1E9ACE7CAC94}"/>
    <hyperlink ref="L16" r:id="rId12" xr:uid="{75A7BE37-76AB-4230-B217-D9A7DA7F26F6}"/>
    <hyperlink ref="L17" r:id="rId13" xr:uid="{F133A31C-A5DD-4CCE-9DE6-162D3D3940A0}"/>
    <hyperlink ref="L18" r:id="rId14" xr:uid="{E90D3761-4F19-4FD8-8E08-B6DD14B37C88}"/>
    <hyperlink ref="L19" r:id="rId15" xr:uid="{43CAA2D8-0079-4C20-B456-2902D200763A}"/>
    <hyperlink ref="L20" r:id="rId16" xr:uid="{E76BF69E-3D85-486B-8DDC-DB2100FB17A2}"/>
    <hyperlink ref="L21" r:id="rId17" xr:uid="{4377FC77-9C91-476E-97D2-406300733132}"/>
    <hyperlink ref="L22" r:id="rId18" xr:uid="{87D6AA72-CC47-44F4-B672-9D9010C7B988}"/>
    <hyperlink ref="L23" r:id="rId19" xr:uid="{53E873B0-3DF7-4922-9F6A-3D5937584A22}"/>
    <hyperlink ref="L24" r:id="rId20" xr:uid="{9C05B721-DA97-4517-9F05-E29690B1A265}"/>
    <hyperlink ref="L25" r:id="rId21" xr:uid="{A6FC8D92-6937-4D15-81C9-382C62077AAD}"/>
    <hyperlink ref="L26" r:id="rId22" xr:uid="{9E4A4648-D1EF-48D6-94F7-FEB064112047}"/>
    <hyperlink ref="L27" r:id="rId23" xr:uid="{1A152ED9-74E3-471A-8DEE-5E0AF250F040}"/>
    <hyperlink ref="L28" r:id="rId24" xr:uid="{16391E33-7262-4ABB-BEC3-0A57C37FBDEC}"/>
    <hyperlink ref="L29" r:id="rId25" xr:uid="{96C3DCFF-7B4C-4115-AF75-7D0F3E953356}"/>
    <hyperlink ref="L30" r:id="rId26" xr:uid="{F5DB0332-409B-43D1-B14F-523799AED8BC}"/>
    <hyperlink ref="L31" r:id="rId27" xr:uid="{35245695-DC5B-4843-8EEA-B29AC79EF1A3}"/>
    <hyperlink ref="L32" r:id="rId28" xr:uid="{C764FF8D-4620-41D0-BA7A-1CBD808DEEF0}"/>
    <hyperlink ref="L33" r:id="rId29" xr:uid="{8436CC55-DF5E-42DA-B560-4140A6C5680F}"/>
    <hyperlink ref="L34" r:id="rId30" xr:uid="{D68250D6-EDFD-4180-8DA8-07CFDFACF243}"/>
    <hyperlink ref="L35" r:id="rId31" xr:uid="{99E1E8BE-4595-4B75-AA67-D4E92847654F}"/>
    <hyperlink ref="L36" r:id="rId32" xr:uid="{8DF7278B-7506-441E-86C5-A76668F3395D}"/>
    <hyperlink ref="L38" r:id="rId33" xr:uid="{F9F411A7-A265-405D-AB8E-C2D6CD874CB9}"/>
    <hyperlink ref="L39" r:id="rId34" xr:uid="{9AF3D08E-66A0-425B-A325-E3116E50B2CB}"/>
    <hyperlink ref="L40" r:id="rId35" xr:uid="{917363E7-3643-42A4-B8FE-9E3DCA590AF4}"/>
    <hyperlink ref="L41" r:id="rId36" xr:uid="{52D23EE5-4158-4390-9672-3CA03E03482C}"/>
    <hyperlink ref="L42" r:id="rId37" xr:uid="{E1766AD6-9174-482C-8EAA-70605BC61CC2}"/>
    <hyperlink ref="L43" r:id="rId38" xr:uid="{0D2B078A-1AE7-467F-929C-0A930F2A559A}"/>
    <hyperlink ref="L44" r:id="rId39" xr:uid="{74339965-C2D1-434C-A9D5-F70BF7C32E5A}"/>
    <hyperlink ref="L45" r:id="rId40" xr:uid="{BE89D72E-B452-4331-9205-EA82F5BCC6CC}"/>
    <hyperlink ref="L46" r:id="rId41" xr:uid="{D83732BC-61DF-443D-8E7D-6422431F7126}"/>
    <hyperlink ref="L47" r:id="rId42" xr:uid="{1AF053F8-752F-4108-BAFF-72786D8CD1C8}"/>
    <hyperlink ref="L48" r:id="rId43" xr:uid="{7AEB2E63-949C-45F1-9710-C5DE34B06D42}"/>
    <hyperlink ref="L49" r:id="rId44" xr:uid="{615E4445-8C09-486D-B6E5-847028783581}"/>
    <hyperlink ref="L50" r:id="rId45" xr:uid="{86D1055C-AC9A-4133-92DF-95CEB2AD579C}"/>
    <hyperlink ref="L51" r:id="rId46" xr:uid="{78F056C7-34B6-4BF3-B805-A855DA34758A}"/>
    <hyperlink ref="L52" r:id="rId47" xr:uid="{B981A8F7-D367-4E39-B42F-2087E8A2C6AB}"/>
    <hyperlink ref="L53" r:id="rId48" xr:uid="{C648407A-55DF-43AE-BBAC-C0259E4FBA14}"/>
    <hyperlink ref="L54" r:id="rId49" xr:uid="{6F1D0B26-3F73-45C2-89FA-BB410636A24C}"/>
    <hyperlink ref="L55" r:id="rId50" xr:uid="{4AD68EE5-A6C8-4AAD-818D-1D023D1B1A65}"/>
    <hyperlink ref="L56" r:id="rId51" xr:uid="{929C2CA6-EA00-402D-B055-3F7311B1C4A3}"/>
    <hyperlink ref="L57" r:id="rId52" xr:uid="{5F688968-E561-407F-8A9C-7FD8B938128C}"/>
    <hyperlink ref="L58" r:id="rId53" xr:uid="{20BC5927-FC8B-4F88-80DB-F866444BF0DD}"/>
    <hyperlink ref="L59" r:id="rId54" xr:uid="{DB6067E1-ECBF-45BE-829C-E91480428556}"/>
    <hyperlink ref="L60" r:id="rId55" xr:uid="{4B16F703-446C-43D9-A2B5-5378CDEF63C0}"/>
    <hyperlink ref="L61" r:id="rId56" xr:uid="{1FA200E1-9F13-448B-823C-BD14F61B2BC7}"/>
    <hyperlink ref="L62" r:id="rId57" xr:uid="{B195F6A2-ED39-489A-AB40-9010D50F8743}"/>
    <hyperlink ref="L63" r:id="rId58" xr:uid="{A7020622-6281-499B-B8CB-FE5E2B674009}"/>
    <hyperlink ref="L64" r:id="rId59" xr:uid="{966C8B78-C512-44C0-8F34-79624470FEB6}"/>
    <hyperlink ref="L65" r:id="rId60" xr:uid="{E6B49613-281C-4CB4-AED7-22BEC01B82DB}"/>
    <hyperlink ref="L66" r:id="rId61" xr:uid="{7516636B-5C1A-403A-8C79-262D94A684ED}"/>
    <hyperlink ref="L67" r:id="rId62" xr:uid="{2770800E-C82D-436F-B946-995AB4D179FB}"/>
    <hyperlink ref="L68" r:id="rId63" xr:uid="{6FE73D4E-9630-4260-AF0F-F0D4B1726156}"/>
    <hyperlink ref="L69" r:id="rId64" xr:uid="{FC55B53D-AA84-4FBD-A19A-9D6DEB89072F}"/>
    <hyperlink ref="L70" r:id="rId65" xr:uid="{E91B56C7-A50B-4F74-B509-4FBEBBE84220}"/>
    <hyperlink ref="L71" r:id="rId66" xr:uid="{7BC628AA-05DA-4182-AEB2-36B8302A1661}"/>
    <hyperlink ref="L72" r:id="rId67" xr:uid="{7113B0DF-FAEB-4223-A9CD-0386A6626E16}"/>
    <hyperlink ref="L73" r:id="rId68" xr:uid="{E0AFE695-4200-44D3-A151-1249F1BD79C6}"/>
    <hyperlink ref="L74" r:id="rId69" xr:uid="{B05BF8A1-1FCB-43B4-A0E0-EF5B74B0C9E0}"/>
    <hyperlink ref="L75" r:id="rId70" xr:uid="{4B00C856-AEEA-4C11-BDCA-240B75ECE7F0}"/>
    <hyperlink ref="L76" r:id="rId71" xr:uid="{7F05D9AD-2810-4B44-B78E-7496BBEB7CD5}"/>
    <hyperlink ref="L77" r:id="rId72" xr:uid="{4D1845DF-24AA-4B49-A017-BA39B083F481}"/>
    <hyperlink ref="L78" r:id="rId73" xr:uid="{FE47A4C6-385B-4515-8879-27327D34822E}"/>
    <hyperlink ref="L79" r:id="rId74" xr:uid="{F3ED1BC0-4D3A-4409-9320-C9B2193D790D}"/>
    <hyperlink ref="L80" r:id="rId75" xr:uid="{8305EBA5-5EF9-4E70-8D13-98E784C11E96}"/>
    <hyperlink ref="L81" r:id="rId76" xr:uid="{A584F93C-1B75-4B7B-8C96-5DAA0BF79AFF}"/>
    <hyperlink ref="L82" r:id="rId77" xr:uid="{5C07C74E-F879-4056-9FE7-09CD39830C38}"/>
    <hyperlink ref="L83" r:id="rId78" xr:uid="{92BBB7D2-8A89-415B-B837-89BF3BCCF151}"/>
    <hyperlink ref="L85" r:id="rId79" xr:uid="{B8BDA254-6943-435A-8878-71E2AD420F54}"/>
    <hyperlink ref="L86" r:id="rId80" xr:uid="{96ABD941-7AD3-4973-94BA-E0380C2BA9B5}"/>
    <hyperlink ref="L87" r:id="rId81" xr:uid="{81E98B51-10B2-439E-BD3D-A8FBADA05052}"/>
    <hyperlink ref="L88" r:id="rId82" xr:uid="{6DDF1F5A-1402-4089-9CB8-D56E6FEBFA9F}"/>
    <hyperlink ref="L89" r:id="rId83" xr:uid="{678B4DE8-94D4-476B-A47E-5679C17737C9}"/>
    <hyperlink ref="L90" r:id="rId84" xr:uid="{528F3C42-EA97-47AA-934E-69F828144E7A}"/>
    <hyperlink ref="L91" r:id="rId85" xr:uid="{92C63276-8CE2-4526-B852-81F89593F67D}"/>
    <hyperlink ref="L92" r:id="rId86" xr:uid="{5B43B0B2-2A4D-4F87-8F83-5284616D4C04}"/>
    <hyperlink ref="L93" r:id="rId87" xr:uid="{6CE515BA-0C4D-47FC-84C2-973D8A40715E}"/>
    <hyperlink ref="L94" r:id="rId88" xr:uid="{3E39D467-1C82-4E40-8B66-6FE0AB3B20F8}"/>
    <hyperlink ref="L95" r:id="rId89" xr:uid="{52C96774-124B-4007-B58E-9931814BEE40}"/>
    <hyperlink ref="L96" r:id="rId90" xr:uid="{88444683-77F0-417E-87ED-2B82D4DB63F2}"/>
    <hyperlink ref="L97" r:id="rId91" xr:uid="{70710E87-14B8-4E5E-8AB8-93409400B085}"/>
    <hyperlink ref="L98" r:id="rId92" xr:uid="{157DEC6F-19C3-4E3A-AC56-CE101AEFE6AB}"/>
    <hyperlink ref="L99" r:id="rId93" xr:uid="{01E0A065-3953-401A-B3E1-CCC3925977E0}"/>
    <hyperlink ref="L100" r:id="rId94" xr:uid="{40BB9040-A0A5-49C1-9053-EF4EDE6334FC}"/>
    <hyperlink ref="L101" r:id="rId95" xr:uid="{D7B1AC2E-34F3-4DDA-93C7-60906F07BB17}"/>
    <hyperlink ref="L102" r:id="rId96" xr:uid="{889EE0C3-7FF3-4479-B837-C9420CE1BB0A}"/>
    <hyperlink ref="L103" r:id="rId97" xr:uid="{F552AF4F-F4A3-4794-A9B1-60D0256A0B86}"/>
    <hyperlink ref="L104" r:id="rId98" xr:uid="{1C9C42DA-92E8-427C-AC38-91F1187E1271}"/>
    <hyperlink ref="L105" r:id="rId99" xr:uid="{7945DE20-9B8A-4742-8B19-4AC6529BABB2}"/>
    <hyperlink ref="L106" r:id="rId100" xr:uid="{58C1C559-7469-445D-8CFA-83382D920A27}"/>
    <hyperlink ref="L107" r:id="rId101" xr:uid="{38463256-D575-440E-A754-A40D71A99AE2}"/>
    <hyperlink ref="L108" r:id="rId102" xr:uid="{E186E5A7-48C9-4BCF-B93F-771349154584}"/>
    <hyperlink ref="L109" r:id="rId103" xr:uid="{1F0F16C7-8E27-4A27-AD0B-4AC66FB57ECB}"/>
    <hyperlink ref="L110" r:id="rId104" xr:uid="{3294EB86-5912-4A89-B470-677D164BF471}"/>
    <hyperlink ref="L111" r:id="rId105" xr:uid="{012EA150-ACF9-423D-A0B9-D1DD1DDBB4EC}"/>
    <hyperlink ref="L112" r:id="rId106" xr:uid="{AD063AF5-15EB-49BF-9808-1DEEA953097A}"/>
    <hyperlink ref="L113" r:id="rId107" xr:uid="{EEA22F30-496B-478B-B23D-E0C43E6B90BA}"/>
    <hyperlink ref="L114" r:id="rId108" xr:uid="{54E57175-9F84-4626-B24A-F3C2895590F5}"/>
    <hyperlink ref="L115" r:id="rId109" xr:uid="{F3AEE934-969D-418E-B741-EEE35B152311}"/>
    <hyperlink ref="L116" r:id="rId110" xr:uid="{15BAAB0F-1E80-4BFF-ABED-A0F2D20E0AD6}"/>
    <hyperlink ref="L117" r:id="rId111" xr:uid="{C6C865A8-3DEE-426F-840F-84C8DCA326D7}"/>
    <hyperlink ref="L118" r:id="rId112" xr:uid="{F0A14260-D155-4288-9EF5-E03468390462}"/>
    <hyperlink ref="L119" r:id="rId113" xr:uid="{9AA5D73C-CA2C-41E8-AE2F-7B52ED1D40BA}"/>
    <hyperlink ref="L121" r:id="rId114" xr:uid="{F408C282-A528-4EB2-AF02-4CF62C687B06}"/>
    <hyperlink ref="L122" r:id="rId115" xr:uid="{95310B82-3BBE-4F82-9128-D53E2252DD28}"/>
    <hyperlink ref="L123" r:id="rId116" xr:uid="{431C2371-FF7F-4D14-8354-AF48649F0CDD}"/>
    <hyperlink ref="L124" r:id="rId117" xr:uid="{1737F002-A643-498D-A401-E6E5415260A1}"/>
    <hyperlink ref="L125" r:id="rId118" xr:uid="{ED1380D3-61A6-4F4D-B812-68F65F1D8167}"/>
    <hyperlink ref="L126" r:id="rId119" xr:uid="{3D92C24C-7041-4F18-ADF7-125B07BEBCB8}"/>
    <hyperlink ref="L127" r:id="rId120" xr:uid="{83BCDBBE-546E-40BB-AEBD-B21F73074E24}"/>
    <hyperlink ref="L128" r:id="rId121" xr:uid="{5F8487BA-E673-4DA6-A81B-44836A0CB31B}"/>
    <hyperlink ref="L129" r:id="rId122" xr:uid="{AF76E227-C7F9-46F9-A071-A3737D237474}"/>
    <hyperlink ref="L130" r:id="rId123" xr:uid="{DA459906-91BC-44E8-B11C-0B1742E6793B}"/>
    <hyperlink ref="L131" r:id="rId124" xr:uid="{45B63366-36EC-4121-B1CF-DE502C748963}"/>
    <hyperlink ref="L132" r:id="rId125" xr:uid="{A92639D6-F46D-4EDB-8A96-5E4F3D3D2F03}"/>
    <hyperlink ref="L133" r:id="rId126" xr:uid="{2FA61A47-9ED1-4138-BBEE-FDAE223A5B13}"/>
    <hyperlink ref="L134" r:id="rId127" xr:uid="{790D56F1-35D3-4CD1-A4CE-7B4ABFAC8B61}"/>
    <hyperlink ref="L135" r:id="rId128" xr:uid="{387E2E32-7C71-4BDF-A699-14F6C13AD4D4}"/>
    <hyperlink ref="L136" r:id="rId129" xr:uid="{8136631F-5EA2-40EB-9CB8-6D819362F3F8}"/>
    <hyperlink ref="L137" r:id="rId130" xr:uid="{9B147A46-11E1-48D4-BA9A-312E9D208CA7}"/>
    <hyperlink ref="L138" r:id="rId131" xr:uid="{66D07E62-7B97-4D47-AF1F-BD05B32E0C3E}"/>
    <hyperlink ref="L139" r:id="rId132" xr:uid="{AD010F80-57A6-40F8-B5CB-934E5CEC1B83}"/>
    <hyperlink ref="L140" r:id="rId133" xr:uid="{D48B1A0F-6ED5-4329-8D22-BC6A5589FF08}"/>
    <hyperlink ref="L141" r:id="rId134" xr:uid="{21F8915C-84CF-4BA6-A29E-66606A61CE8E}"/>
    <hyperlink ref="L142" r:id="rId135" xr:uid="{CD68AB48-65EF-4E28-910E-9D7B6F6CEE30}"/>
    <hyperlink ref="L143" r:id="rId136" xr:uid="{A4A4CE78-5219-4D6F-8CE5-A9CBCAE4D5F9}"/>
    <hyperlink ref="L144" r:id="rId137" xr:uid="{6AF93FAD-A95E-4648-AD23-BEAF59F09EC0}"/>
    <hyperlink ref="L145" r:id="rId138" xr:uid="{2A376981-EC55-413E-BDCA-599E82BECA29}"/>
    <hyperlink ref="L146" r:id="rId139" xr:uid="{ACBC56E9-8E5B-4DEE-BFC0-EA06390D5EF0}"/>
    <hyperlink ref="L147" r:id="rId140" xr:uid="{EB1BD399-B5EE-4F36-8131-1E9DDD8A9B6D}"/>
    <hyperlink ref="L148" r:id="rId141" xr:uid="{05D7D6D3-2259-4BA6-9A50-9674F2789E4C}"/>
    <hyperlink ref="L149" r:id="rId142" xr:uid="{DCD3B86D-D6B2-4A27-8C37-06161B014180}"/>
    <hyperlink ref="L150" r:id="rId143" xr:uid="{D6E6E12A-2ACC-4FE7-ABE8-C6DC4A58DF05}"/>
    <hyperlink ref="L151" r:id="rId144" xr:uid="{E08C7788-B1E6-49A8-BC58-4C0DDFA1FAED}"/>
    <hyperlink ref="L152" r:id="rId145" xr:uid="{2BC08F8E-12CE-4A3D-BB60-83A9FDBFC900}"/>
    <hyperlink ref="L153" r:id="rId146" xr:uid="{74D0A05D-3624-4EF6-97F2-0116ED0AE5B2}"/>
    <hyperlink ref="L154" r:id="rId147" xr:uid="{FBF96232-680B-44E7-A865-6B0C9FCF054D}"/>
    <hyperlink ref="L155" r:id="rId148" xr:uid="{1F8D2C47-56C2-499A-84EB-6D260C6BA0DE}"/>
    <hyperlink ref="L156" r:id="rId149" xr:uid="{9690A9A8-0461-4950-8B9D-15ADC6398EF1}"/>
    <hyperlink ref="L157" r:id="rId150" xr:uid="{6837D804-25A2-4DA0-9FED-0469D5F035BB}"/>
    <hyperlink ref="L158" r:id="rId151" xr:uid="{50202AC8-AB04-4CBC-8F32-81A32BA9D3E1}"/>
    <hyperlink ref="L159" r:id="rId152" xr:uid="{939187CD-3D83-4612-A649-6ED4BF8B004C}"/>
    <hyperlink ref="L160" r:id="rId153" xr:uid="{03B50846-77F6-40D0-AC0C-338E148F65E3}"/>
    <hyperlink ref="L161" r:id="rId154" xr:uid="{97ADB9F9-7AFA-4754-A3C0-3066E5872D55}"/>
    <hyperlink ref="L162" r:id="rId155" xr:uid="{3314DBE3-56FE-4F6A-9E93-3401DF36AFFF}"/>
    <hyperlink ref="L163" r:id="rId156" xr:uid="{8BEED98D-0CF0-484A-9B4D-D8A9A81CD917}"/>
    <hyperlink ref="L164" r:id="rId157" xr:uid="{BFC865A9-F8EB-4942-AAB3-857FCA1E13BC}"/>
    <hyperlink ref="L165" r:id="rId158" xr:uid="{057E9AA0-FC16-4032-827F-46FBADFFB857}"/>
    <hyperlink ref="L166" r:id="rId159" xr:uid="{D69C9A67-FC3E-4F93-8967-34BA14566C73}"/>
    <hyperlink ref="L167" r:id="rId160" xr:uid="{22B7C2C5-8181-4543-AD7F-3903B188BC96}"/>
    <hyperlink ref="L168" r:id="rId161" xr:uid="{B5ADB660-A1DA-4160-82BD-450ECBB45B59}"/>
    <hyperlink ref="L169" r:id="rId162" xr:uid="{F92B7CD6-FD61-4DC9-86C0-4CAF6AF04349}"/>
    <hyperlink ref="L171" r:id="rId163" xr:uid="{751C2678-2DA7-47F6-A7E8-C3F8B5D42896}"/>
    <hyperlink ref="L172" r:id="rId164" xr:uid="{303EBBE1-1323-4F53-AE49-15FDA6FDF362}"/>
    <hyperlink ref="L173" r:id="rId165" xr:uid="{55EF6D93-F91D-44AC-85C2-B73A42AA5DC7}"/>
    <hyperlink ref="L174" r:id="rId166" xr:uid="{EF4FA131-3586-4379-B39F-13270C3E9C52}"/>
    <hyperlink ref="L175" r:id="rId167" xr:uid="{29DDADC1-A560-44F9-9A21-AB6D9ED575FE}"/>
    <hyperlink ref="L176" r:id="rId168" xr:uid="{11F2F841-01C9-4E1A-8E57-68D7DAE23955}"/>
    <hyperlink ref="L177" r:id="rId169" xr:uid="{ED14701B-3FF9-4D57-8FC7-4AE04394627B}"/>
    <hyperlink ref="L178" r:id="rId170" xr:uid="{75A2A285-70EA-42E7-A1C9-63070E129789}"/>
    <hyperlink ref="L179" r:id="rId171" xr:uid="{BED83759-A3F4-46E0-A5A1-F16DFC6C7AC0}"/>
    <hyperlink ref="L180" r:id="rId172" xr:uid="{53890DCC-5FD4-42F7-BCC1-C18CEC1DE4F1}"/>
    <hyperlink ref="L181" r:id="rId173" xr:uid="{6A45B833-01DF-4BD6-9BEE-3F74466E05AE}"/>
    <hyperlink ref="L182" r:id="rId174" xr:uid="{45059241-D089-41AA-9ADC-72D963EB364C}"/>
    <hyperlink ref="L183" r:id="rId175" xr:uid="{0DF94136-9BBA-4EAC-8673-B9365B92FEA0}"/>
    <hyperlink ref="L184" r:id="rId176" xr:uid="{9D6C8ECE-422D-457D-BF86-8192510EFC66}"/>
    <hyperlink ref="L185" r:id="rId177" xr:uid="{81853D1A-C6AB-4BD8-B5D1-785DA50DD209}"/>
    <hyperlink ref="L186" r:id="rId178" xr:uid="{E66ED655-1A94-4B62-9D09-8A75B9650486}"/>
    <hyperlink ref="L187" r:id="rId179" xr:uid="{FD6E0B8C-186D-409A-A033-62C578BD5B6D}"/>
    <hyperlink ref="L188" r:id="rId180" xr:uid="{391FDB05-AE1A-4A4E-B440-B3F0DA2204B2}"/>
    <hyperlink ref="L189" r:id="rId181" xr:uid="{2AD66E7E-9C52-43E6-998F-7E70D4EAE5CE}"/>
    <hyperlink ref="L190" r:id="rId182" xr:uid="{DCD9EC55-A816-4F5A-A604-C342209DDC08}"/>
    <hyperlink ref="L191" r:id="rId183" xr:uid="{6DEFC846-C7B2-472A-9863-28273E3226A0}"/>
    <hyperlink ref="L192" r:id="rId184" xr:uid="{BB683B6B-C999-4CCB-96A1-B69D5BAC1128}"/>
    <hyperlink ref="L193" r:id="rId185" xr:uid="{DC77C611-2AF7-4589-8BA3-41D887A4F506}"/>
    <hyperlink ref="L195" r:id="rId186" xr:uid="{F0A8777B-2E56-4715-93E1-C255AD635C31}"/>
    <hyperlink ref="L196" r:id="rId187" xr:uid="{350C755D-A393-42CD-9ED2-8246D01EF70A}"/>
    <hyperlink ref="L197" r:id="rId188" xr:uid="{8DFCC038-A05C-4E9D-934C-925806D7BFED}"/>
    <hyperlink ref="L198" r:id="rId189" xr:uid="{DD68A685-FD82-45CC-A58A-CFED67F13AAA}"/>
    <hyperlink ref="L199" r:id="rId190" xr:uid="{16B09DA5-6973-4CC1-A154-A93A17D9B4E3}"/>
    <hyperlink ref="L200" r:id="rId191" xr:uid="{257721ED-E121-4A1D-A76D-CEB8645E3932}"/>
    <hyperlink ref="L201" r:id="rId192" xr:uid="{3154E187-DE3E-4439-9003-CF533F96A1F2}"/>
    <hyperlink ref="L202" r:id="rId193" xr:uid="{834AB7E7-61AA-4985-906B-220A526E6B4D}"/>
    <hyperlink ref="L203" r:id="rId194" xr:uid="{0831A628-2142-42C0-B2ED-B9E3908E52CB}"/>
    <hyperlink ref="L204" r:id="rId195" xr:uid="{A7B6DE1F-96E1-411D-AC19-4D2210E67D6E}"/>
    <hyperlink ref="L205" r:id="rId196" xr:uid="{55107A45-C002-4D9D-89BA-772E50C2418A}"/>
    <hyperlink ref="L206" r:id="rId197" xr:uid="{5B7DF088-25FF-4FFF-992C-0E426A1327E3}"/>
    <hyperlink ref="L207" r:id="rId198" xr:uid="{BE0B2507-8CEF-4531-9D43-FD2D86B92632}"/>
    <hyperlink ref="L208" r:id="rId199" xr:uid="{E527627A-3327-4307-B6E2-4DBBDB5614A8}"/>
    <hyperlink ref="L209" r:id="rId200" xr:uid="{D2B9CE82-D03B-4386-BC92-B156E2635BEC}"/>
    <hyperlink ref="L210" r:id="rId201" xr:uid="{8FEF9B83-FCE1-49BF-9E7E-280205EC9090}"/>
    <hyperlink ref="L211" r:id="rId202" xr:uid="{2AB04317-2D42-4059-BEC0-FD0A6AF61C54}"/>
    <hyperlink ref="L212" r:id="rId203" xr:uid="{59E0DF2D-40A8-42E2-9A58-457F60DC3DC5}"/>
    <hyperlink ref="L213" r:id="rId204" xr:uid="{5E85B041-558F-4C42-970E-0B8E05807A5C}"/>
    <hyperlink ref="L214" r:id="rId205" xr:uid="{97EEFBE6-F4C1-44AB-B513-F32D02C6D9E1}"/>
    <hyperlink ref="L215" r:id="rId206" xr:uid="{F97A2A65-34D7-4915-AA2D-76353173C832}"/>
    <hyperlink ref="L216" r:id="rId207" xr:uid="{B9EC71AF-7745-4932-B102-444FFCEAE670}"/>
    <hyperlink ref="L217" r:id="rId208" xr:uid="{B86940C2-21E2-4DEA-84AA-F4592AC0AC60}"/>
    <hyperlink ref="L218" r:id="rId209" xr:uid="{C383EC45-B80C-46D7-85E9-7B0D62226BC7}"/>
    <hyperlink ref="L219" r:id="rId210" xr:uid="{79F6AA13-5D9D-4F20-A0B1-C96ED200E8A3}"/>
    <hyperlink ref="L220" r:id="rId211" xr:uid="{C67B46BE-E659-4436-A3A0-AFE306FDBBCD}"/>
    <hyperlink ref="L221" r:id="rId212" xr:uid="{EDCB1921-9B9E-4FB2-AC0E-E2A14D4B2F0F}"/>
    <hyperlink ref="L223" r:id="rId213" xr:uid="{8A6F67EE-0386-4B96-AFA9-D4D0B8535383}"/>
    <hyperlink ref="L224" r:id="rId214" xr:uid="{08029BF1-7245-4F19-87E2-99A32E89969E}"/>
    <hyperlink ref="L225" r:id="rId215" xr:uid="{D9E1F263-57AC-45CA-8C78-3E36C74D21C1}"/>
    <hyperlink ref="L226" r:id="rId216" xr:uid="{70FEA7D8-DB7C-49A1-8DE8-FD9A82406920}"/>
    <hyperlink ref="L227" r:id="rId217" xr:uid="{0B3F8DAF-9540-4BAF-B955-83C54D62459F}"/>
    <hyperlink ref="L228" r:id="rId218" xr:uid="{3E946370-ACC2-4BC7-88AF-6A2A01CB80D3}"/>
    <hyperlink ref="L229" r:id="rId219" xr:uid="{20113C62-37E3-4B2B-8B97-D165FF038A8B}"/>
    <hyperlink ref="L230" r:id="rId220" xr:uid="{4ADF4A84-012D-4454-A636-506B96DC6D8B}"/>
    <hyperlink ref="L231" r:id="rId221" xr:uid="{4A02DA4D-444D-471C-A84C-120C005D1D0A}"/>
    <hyperlink ref="L232" r:id="rId222" xr:uid="{E0CF68AD-A6D6-49ED-912A-3DDDF9C5A1A7}"/>
    <hyperlink ref="L233" r:id="rId223" xr:uid="{579A3330-3F13-4138-8A0C-5256F96846EF}"/>
    <hyperlink ref="L234" r:id="rId224" xr:uid="{41D08055-05B9-47C8-AEEC-AD42B60DC739}"/>
    <hyperlink ref="L235" r:id="rId225" xr:uid="{58C271BA-32EB-4E1A-A99B-C7ECE927451D}"/>
    <hyperlink ref="L236" r:id="rId226" xr:uid="{BB1946E2-6D61-45B5-AE9E-A5560BFBA1CA}"/>
    <hyperlink ref="L237" r:id="rId227" xr:uid="{0795068D-CCCE-418B-BEA7-529D5A049CEB}"/>
    <hyperlink ref="L238" r:id="rId228" xr:uid="{78F4CA02-DFD0-4CA8-B2AD-850F13C2395B}"/>
    <hyperlink ref="L239" r:id="rId229" xr:uid="{7D6C6BC8-76D9-4FAD-88CA-FAAE23A7E491}"/>
    <hyperlink ref="L240" r:id="rId230" xr:uid="{35C966ED-022A-4F70-A49E-B7CF5942127C}"/>
    <hyperlink ref="L241" r:id="rId231" xr:uid="{84CE8012-DE8E-4809-AA28-26FA410E41B3}"/>
    <hyperlink ref="L242" r:id="rId232" xr:uid="{BC297EF5-AF2C-487A-A685-BA5925285FA6}"/>
    <hyperlink ref="L243" r:id="rId233" xr:uid="{92C9D5AE-55D2-42D6-901B-824B13A2C35F}"/>
    <hyperlink ref="L244" r:id="rId234" xr:uid="{E62A3801-0D9A-4618-8482-8F4EF9727ADC}"/>
    <hyperlink ref="L245" r:id="rId235" xr:uid="{57ED98EF-A62D-46DB-BECB-85CC8CD1EF40}"/>
    <hyperlink ref="L246" r:id="rId236" xr:uid="{570BFA6D-1EFE-4BC4-A8E6-7F77F994B987}"/>
    <hyperlink ref="L247" r:id="rId237" xr:uid="{E7D5D60A-7B2E-478A-A96F-11B600041433}"/>
    <hyperlink ref="L248" r:id="rId238" xr:uid="{012020A0-2F3A-4655-98C8-2B7845FBDD2F}"/>
    <hyperlink ref="L249" r:id="rId239" xr:uid="{D468CB6E-E316-4EB0-9507-91A74A6AFFD7}"/>
    <hyperlink ref="L250" r:id="rId240" xr:uid="{8E3B7D8A-C8BE-4570-A72B-881DFB36E88D}"/>
    <hyperlink ref="L251" r:id="rId241" xr:uid="{86795737-2E09-4009-B57B-AEC6DD987354}"/>
    <hyperlink ref="L252" r:id="rId242" xr:uid="{B746DB84-CB22-42E9-865C-CE84931D91FE}"/>
    <hyperlink ref="L253" r:id="rId243" xr:uid="{EB1A5E6D-E4F9-4883-B27E-49432BFF6782}"/>
    <hyperlink ref="L254" r:id="rId244" xr:uid="{9A7E514E-5EF4-4F5F-91CE-C1B548243ABC}"/>
    <hyperlink ref="L255" r:id="rId245" xr:uid="{D3127B09-0248-4DA5-88AD-6775BE7F4B7B}"/>
    <hyperlink ref="L256" r:id="rId246" xr:uid="{22F40B67-DDD1-408C-897C-47115490BEF2}"/>
    <hyperlink ref="L257" r:id="rId247" xr:uid="{B06D8F02-0181-40CD-B6C9-F8B38B2A2D0A}"/>
    <hyperlink ref="L258" r:id="rId248" xr:uid="{D1E9B5CC-1DAA-4582-8A01-96D8AF3468F5}"/>
    <hyperlink ref="L259" r:id="rId249" xr:uid="{DE0376B6-D8FC-4815-AC1A-2DBD45E90C47}"/>
    <hyperlink ref="L260" r:id="rId250" xr:uid="{43268E5B-1A4E-41FE-B101-208A9E600C3D}"/>
    <hyperlink ref="L261" r:id="rId251" xr:uid="{13B34ED0-A8A8-45C4-9AEE-155CC0E5F16F}"/>
    <hyperlink ref="L262" r:id="rId252" xr:uid="{DC5A011F-B6AE-4891-AD68-93B66A99B9F1}"/>
    <hyperlink ref="L263" r:id="rId253" xr:uid="{3CE3DB60-1C5D-406A-AF0B-099546D6CF65}"/>
    <hyperlink ref="L264" r:id="rId254" xr:uid="{45296819-AF22-4903-A565-EEA8AA593CFA}"/>
    <hyperlink ref="L265" r:id="rId255" xr:uid="{BD5DEDFB-4A74-4B5A-9948-6A6DB2CD94D4}"/>
    <hyperlink ref="L266" r:id="rId256" xr:uid="{166E6A70-238A-48D1-9D7A-7ECEBCD511F0}"/>
    <hyperlink ref="L267" r:id="rId257" xr:uid="{BC584540-CEAD-403C-AE39-F303782F1CE2}"/>
    <hyperlink ref="L268" r:id="rId258" xr:uid="{D756B34D-DBBC-48D2-95C5-C9F9A18696D4}"/>
    <hyperlink ref="L269" r:id="rId259" xr:uid="{527F3225-B519-491D-AE31-CCF2C065395E}"/>
    <hyperlink ref="L270" r:id="rId260" xr:uid="{97846102-1DFA-4208-B07D-75EC69073753}"/>
    <hyperlink ref="L271" r:id="rId261" xr:uid="{321B9A99-DBA1-4A92-8BC7-9ED8D4902ED9}"/>
    <hyperlink ref="L272" r:id="rId262" xr:uid="{245E27C7-2E78-4121-AE4C-C1C036BB19DA}"/>
    <hyperlink ref="L273" r:id="rId263" xr:uid="{F5401C84-6970-45E5-8B73-AFFFC504D1B1}"/>
    <hyperlink ref="L274" r:id="rId264" xr:uid="{E93781B5-2326-4EA2-A6C9-4CC98A3B1261}"/>
    <hyperlink ref="L275" r:id="rId265" xr:uid="{23D64425-11E7-4587-989F-7113CAAA46EC}"/>
    <hyperlink ref="L276" r:id="rId266" xr:uid="{BA59F397-5382-4866-8385-51D95EC9D161}"/>
    <hyperlink ref="L277" r:id="rId267" xr:uid="{77A01CEC-DFAF-473C-B5CC-14956375E064}"/>
    <hyperlink ref="L278" r:id="rId268" xr:uid="{0404091E-3CB6-477F-9E50-C5261E81EB83}"/>
    <hyperlink ref="L279" r:id="rId269" xr:uid="{CB2958D0-27AA-45AE-BB12-5C9117CCB2BC}"/>
    <hyperlink ref="L280" r:id="rId270" xr:uid="{9A326547-870F-44B4-964C-EDB776D13E74}"/>
    <hyperlink ref="L281" r:id="rId271" xr:uid="{3DD8FCE0-73E1-4A1C-80C5-AA38347AD112}"/>
    <hyperlink ref="L282" r:id="rId272" xr:uid="{B943D906-62DC-42F9-A9C9-AA92B0DD1BE1}"/>
    <hyperlink ref="L283" r:id="rId273" xr:uid="{6BBD6864-60AA-4835-BFBC-C8C5BA0C3CF3}"/>
    <hyperlink ref="L284" r:id="rId274" xr:uid="{3C448B64-0221-40B3-8536-ECE76E58A884}"/>
    <hyperlink ref="L285" r:id="rId275" xr:uid="{56B22E35-ADA2-420B-A44B-1B36B0F339E7}"/>
    <hyperlink ref="L286" r:id="rId276" xr:uid="{89063835-BB2A-413F-98F1-B089AF54DDF3}"/>
    <hyperlink ref="L287" r:id="rId277" xr:uid="{54BE5555-3B33-4ED8-8592-5B97A8A89C8E}"/>
    <hyperlink ref="L288" r:id="rId278" xr:uid="{F21E7871-7405-45AD-803B-9B5DE6F40979}"/>
    <hyperlink ref="L289" r:id="rId279" xr:uid="{1EF52CB3-52F9-42A3-B8A4-4D8C26DC55CB}"/>
    <hyperlink ref="L290" r:id="rId280" xr:uid="{B59EA73A-BC10-459D-8582-68044B2A6729}"/>
    <hyperlink ref="L291" r:id="rId281" xr:uid="{56AF4EE6-BDC4-49CF-88A2-F0AE40A51C78}"/>
    <hyperlink ref="L292" r:id="rId282" xr:uid="{0CCD86BB-E977-4AB6-9B1A-70E1690271A3}"/>
    <hyperlink ref="L293" r:id="rId283" xr:uid="{020E926E-4435-4803-B506-F3FAE994D455}"/>
    <hyperlink ref="L294" r:id="rId284" xr:uid="{F8F6D620-9542-4A68-AF01-819B7BC22298}"/>
    <hyperlink ref="L295" r:id="rId285" xr:uid="{F621957B-F289-4BF1-8FB1-D4A7254A2BCA}"/>
    <hyperlink ref="L296" r:id="rId286" xr:uid="{99DE4B03-F8FC-458D-92A0-246690A6A8ED}"/>
    <hyperlink ref="L297" r:id="rId287" xr:uid="{935F8A33-6A8E-4053-877B-C44AB68427F4}"/>
    <hyperlink ref="L298" r:id="rId288" xr:uid="{11B658DF-188E-4D86-9220-4B76FCAA0B82}"/>
    <hyperlink ref="L299" r:id="rId289" xr:uid="{A2A38F22-6B28-4B56-B9B2-90A6B1BEFC26}"/>
    <hyperlink ref="L300" r:id="rId290" xr:uid="{90D2CF86-45FC-41E4-953A-DA6A1DE95FF7}"/>
    <hyperlink ref="L301" r:id="rId291" xr:uid="{5A33CAA2-3D34-499F-A7CD-0CD6EF49E7C5}"/>
    <hyperlink ref="L302" r:id="rId292" xr:uid="{AAFE3081-2E13-468B-9071-CB3A0C5B843E}"/>
    <hyperlink ref="L303" r:id="rId293" xr:uid="{DF3F00A0-2086-4E1C-B0E8-3E1207D4F187}"/>
    <hyperlink ref="L304" r:id="rId294" xr:uid="{B66BF6AF-8D0F-49FC-AA62-A3CC27CAD5DF}"/>
    <hyperlink ref="L305" r:id="rId295" xr:uid="{D17EB6D7-AD2B-450A-B0F2-18FA5B224C50}"/>
    <hyperlink ref="L306" r:id="rId296" xr:uid="{658C4F97-A15B-4319-8C48-C4CAAFD79836}"/>
    <hyperlink ref="L307" r:id="rId297" xr:uid="{12EA540C-0C04-424C-85C6-5C819963399F}"/>
    <hyperlink ref="L308" r:id="rId298" xr:uid="{64C291A5-8F62-4DDD-BC49-AC17458A21F6}"/>
    <hyperlink ref="L309" r:id="rId299" xr:uid="{1F7D8011-DF86-46B6-AC2D-0208D52D21C9}"/>
    <hyperlink ref="L310" r:id="rId300" xr:uid="{C32850C6-B542-4A1D-B86D-F80469231BD7}"/>
    <hyperlink ref="L311" r:id="rId301" xr:uid="{60D5C4AA-7ED2-4232-A2FE-38B2F20C4850}"/>
    <hyperlink ref="L312" r:id="rId302" xr:uid="{CE71594C-5642-4C17-A368-A08F6FBF4C2D}"/>
    <hyperlink ref="L313" r:id="rId303" xr:uid="{F31E091F-F0EA-40B9-8B6E-065D2B415388}"/>
    <hyperlink ref="L314" r:id="rId304" xr:uid="{F3946438-7F5C-4492-ADD1-3C26DEEB0CBF}"/>
    <hyperlink ref="L315" r:id="rId305" xr:uid="{0D2C9BDD-77EA-4FC7-BB9D-6A222683DB0A}"/>
    <hyperlink ref="L316" r:id="rId306" xr:uid="{95CA6989-9E33-4CF3-9766-653C254EFA60}"/>
    <hyperlink ref="L317" r:id="rId307" xr:uid="{47473EB2-A140-433D-A87D-EC384D77866D}"/>
    <hyperlink ref="L318" r:id="rId308" xr:uid="{762E6B3D-56DD-48D6-8B48-DEDC149DFE68}"/>
    <hyperlink ref="L319" r:id="rId309" xr:uid="{B91647F2-9511-4C94-9C06-EDFA3B8C915C}"/>
    <hyperlink ref="L320" r:id="rId310" xr:uid="{77E02EE6-CE55-4567-92FF-222011309234}"/>
    <hyperlink ref="L321" r:id="rId311" xr:uid="{4E03C218-828C-494F-BBC6-F112ADFD0827}"/>
    <hyperlink ref="L322" r:id="rId312" xr:uid="{7F5F99D5-A981-4253-8D83-7A06F38213E8}"/>
    <hyperlink ref="L323" r:id="rId313" xr:uid="{9A06F93A-DB9C-40E1-83F9-BA5E204425EF}"/>
    <hyperlink ref="L324" r:id="rId314" xr:uid="{A9EECB68-80D3-4442-8221-A83E721D4EEE}"/>
    <hyperlink ref="L325" r:id="rId315" xr:uid="{ECD34BDE-2D95-4669-B8AD-84D4D04729E6}"/>
    <hyperlink ref="L326" r:id="rId316" xr:uid="{CE2EB7C3-1F0A-4683-AA3A-35475BF1804A}"/>
    <hyperlink ref="L327" r:id="rId317" xr:uid="{F7C4A5D9-8765-4488-928B-611AF7FDFB3B}"/>
    <hyperlink ref="L328" r:id="rId318" xr:uid="{32AD6C0B-E524-48BA-9370-50A3944E5E9E}"/>
    <hyperlink ref="L329" r:id="rId319" xr:uid="{A5436F6F-78C0-468C-9D40-3B558B4FBC79}"/>
    <hyperlink ref="L330" r:id="rId320" xr:uid="{4766B335-7F54-4CEC-BC27-6204AB78F96E}"/>
    <hyperlink ref="L331" r:id="rId321" xr:uid="{532A23F6-8B93-41B6-B637-F688C3B95EC6}"/>
    <hyperlink ref="L332" r:id="rId322" xr:uid="{548C281B-2BE7-43EA-843E-622EB5BA8FAD}"/>
    <hyperlink ref="L333" r:id="rId323" xr:uid="{753D8265-A2D0-4783-80A3-6CFBAF47AB99}"/>
    <hyperlink ref="L334" r:id="rId324" xr:uid="{5110AA39-488D-44AA-A4EF-155130E609FB}"/>
    <hyperlink ref="L335" r:id="rId325" xr:uid="{92E999ED-6764-46C6-8217-DBE494B7F66B}"/>
    <hyperlink ref="L336" r:id="rId326" xr:uid="{A4CDA4BE-323E-4506-8449-85A3E5F2A36F}"/>
    <hyperlink ref="L337" r:id="rId327" xr:uid="{DCBAB260-5D00-4511-924B-ABA473E78C1A}"/>
    <hyperlink ref="L338" r:id="rId328" xr:uid="{326A48E2-0EB2-4355-A72D-6E893D4F776D}"/>
    <hyperlink ref="L339" r:id="rId329" xr:uid="{73C48432-E157-45CA-BF82-A3223F583B3E}"/>
    <hyperlink ref="L340" r:id="rId330" xr:uid="{3C772C73-0261-40A2-B649-B983CAA6470B}"/>
    <hyperlink ref="L342" r:id="rId331" xr:uid="{A2A3B900-BE4A-444F-AA27-78272844482A}"/>
    <hyperlink ref="L343" r:id="rId332" xr:uid="{B16DF71B-3945-4499-9C12-FF0C55A11415}"/>
    <hyperlink ref="L344" r:id="rId333" xr:uid="{889599A4-E402-4E09-964F-7AEEFCDFE5F4}"/>
    <hyperlink ref="L345" r:id="rId334" xr:uid="{A750313D-270B-4282-AE27-E6DD3C0D6212}"/>
    <hyperlink ref="L346" r:id="rId335" xr:uid="{15588C81-954B-47EF-BB21-7613847D2E8F}"/>
    <hyperlink ref="L347" r:id="rId336" xr:uid="{F21DAE86-C437-4133-A726-FD68F4CEA4AA}"/>
    <hyperlink ref="L348" r:id="rId337" xr:uid="{7CC3E04D-D7B3-4489-8FCD-3739390A89C1}"/>
    <hyperlink ref="L349" r:id="rId338" xr:uid="{8BF2B187-4AD6-4DB7-832B-BD0B1BCE05F8}"/>
    <hyperlink ref="L350" r:id="rId339" xr:uid="{A9F30FF1-D431-4443-A2CD-D013ADB72FCA}"/>
    <hyperlink ref="L351" r:id="rId340" xr:uid="{199CDC7F-BF26-45D0-A763-605B86527596}"/>
    <hyperlink ref="L352" r:id="rId341" xr:uid="{1FF6A6D4-3CB5-4567-8F61-E57751A13E33}"/>
    <hyperlink ref="L353" r:id="rId342" xr:uid="{6AE7CF0F-2E17-4F7E-AFD0-49DB851EEE30}"/>
    <hyperlink ref="L354" r:id="rId343" xr:uid="{ED7C7918-D220-493E-9626-F30E7E94AE39}"/>
    <hyperlink ref="L355" r:id="rId344" xr:uid="{78E90B95-B083-47E6-ADDE-1E20E8C78860}"/>
    <hyperlink ref="L356" r:id="rId345" xr:uid="{AB1E730A-DCB7-40CA-AD92-88477008240D}"/>
    <hyperlink ref="L357" r:id="rId346" xr:uid="{C3699B25-F2F3-43E9-AB73-2E633CA42F19}"/>
    <hyperlink ref="L358" r:id="rId347" xr:uid="{39DB4711-4812-4DE8-B99D-577999C0CAC5}"/>
    <hyperlink ref="L359" r:id="rId348" xr:uid="{4E43AD49-44A5-484E-8610-0A581C7A6F06}"/>
    <hyperlink ref="L360" r:id="rId349" xr:uid="{1E06B162-5376-459B-ABC2-C80B66DA790D}"/>
    <hyperlink ref="L361" r:id="rId350" xr:uid="{3615D279-34C0-4D08-9989-A0352E3D8D5D}"/>
    <hyperlink ref="L362" r:id="rId351" xr:uid="{4718ECD6-BC7B-4533-846D-E68DBEB1EBAA}"/>
    <hyperlink ref="L363" r:id="rId352" xr:uid="{C23B919B-B766-4373-916D-ECE253CEBECA}"/>
    <hyperlink ref="L364" r:id="rId353" xr:uid="{104CBD54-C376-40E7-BB5B-06A09A1103FA}"/>
    <hyperlink ref="L365" r:id="rId354" xr:uid="{E4C80576-5ED4-426E-AA3E-6D17E7E7C4E6}"/>
    <hyperlink ref="L366" r:id="rId355" xr:uid="{95B9467E-B5D4-4F68-899E-72DABD8E56DF}"/>
    <hyperlink ref="L367" r:id="rId356" xr:uid="{71E0361F-D3E7-4165-9A28-083751E94B2A}"/>
    <hyperlink ref="L368" r:id="rId357" xr:uid="{57FAB991-2972-4D25-A2A1-2A8D0284CF19}"/>
    <hyperlink ref="L369" r:id="rId358" xr:uid="{B55C9CF5-D37E-4DB8-94B1-AB6982629B6D}"/>
    <hyperlink ref="L370" r:id="rId359" xr:uid="{FEC8819D-43AE-41BB-A74C-6894B31D295E}"/>
    <hyperlink ref="L371" r:id="rId360" xr:uid="{72F5260A-4BC1-4A42-B2AB-1B29DFE562A3}"/>
    <hyperlink ref="L372" r:id="rId361" xr:uid="{E52AE508-18AC-465A-BBDF-57EB88ED114E}"/>
    <hyperlink ref="L373" r:id="rId362" xr:uid="{2C4F0FF2-8625-415D-8E05-47DCBB68686F}"/>
    <hyperlink ref="L374" r:id="rId363" xr:uid="{8A442DD6-C873-4021-89C8-F4663CF19AA1}"/>
    <hyperlink ref="L375" r:id="rId364" xr:uid="{CDC7D855-5835-47A1-A954-0DA2B8FEE18B}"/>
    <hyperlink ref="L376" r:id="rId365" xr:uid="{747AB251-2C6E-4190-98A6-F2F14C12EEA4}"/>
    <hyperlink ref="L377" r:id="rId366" xr:uid="{826C9463-A365-41D9-86C9-058E06F77F9C}"/>
    <hyperlink ref="L378" r:id="rId367" xr:uid="{B417D3DA-8D51-4CBB-8497-A27103D29147}"/>
    <hyperlink ref="L379" r:id="rId368" xr:uid="{5C47E6A2-BBB6-4769-9646-EEA673C79BF6}"/>
    <hyperlink ref="L380" r:id="rId369" xr:uid="{06C067F3-BE4E-4A08-84B6-1990D934A66E}"/>
    <hyperlink ref="L381" r:id="rId370" xr:uid="{D594BF8A-2FD3-4D32-83BA-9DB2BDDBD1F6}"/>
    <hyperlink ref="L382" r:id="rId371" xr:uid="{49C93EFC-1CE7-4DFB-89FB-85F7B2A0FFA0}"/>
    <hyperlink ref="L383" r:id="rId372" xr:uid="{DB3B3B64-E487-4333-9D2B-2094CFE0C2AA}"/>
    <hyperlink ref="L384" r:id="rId373" xr:uid="{48690F3B-3B51-4CF3-AA7E-B94400AAB1A1}"/>
    <hyperlink ref="L385" r:id="rId374" xr:uid="{3554601E-70A2-49BB-96CD-9AF2C2E34E4E}"/>
    <hyperlink ref="L387" r:id="rId375" xr:uid="{0751EACB-A952-4ABD-A86A-98313A322C6B}"/>
    <hyperlink ref="L388" r:id="rId376" xr:uid="{F6A9F811-C36F-4840-81F0-03C68879AFEB}"/>
    <hyperlink ref="L389" r:id="rId377" xr:uid="{5CD6E030-BC8C-4A17-B636-BA5875F68887}"/>
    <hyperlink ref="L390" r:id="rId378" xr:uid="{239E1676-82BF-4754-A083-3A9FD9A0F326}"/>
    <hyperlink ref="L391" r:id="rId379" xr:uid="{700C3F6B-8E3F-4A3F-A214-201267340FEF}"/>
    <hyperlink ref="L392" r:id="rId380" xr:uid="{F69C6C10-3105-4DBF-B140-463306B3837F}"/>
    <hyperlink ref="L393" r:id="rId381" xr:uid="{BAA26D1B-03F3-4C24-814D-E785A6E3A670}"/>
    <hyperlink ref="L394" r:id="rId382" xr:uid="{B2F7D625-175E-4964-B1C7-86C02F5D6954}"/>
    <hyperlink ref="L395" r:id="rId383" xr:uid="{B573F55F-E033-4BE2-A2CF-8CF996A9D5E2}"/>
    <hyperlink ref="L396" r:id="rId384" xr:uid="{65793677-E766-414D-B601-80E35EC3309D}"/>
    <hyperlink ref="L397" r:id="rId385" xr:uid="{C81800F8-256D-43CB-948B-C21AE23D3B77}"/>
    <hyperlink ref="L398" r:id="rId386" xr:uid="{943F1537-11CF-4B2F-AF65-8B1BF33AC46A}"/>
    <hyperlink ref="L399" r:id="rId387" xr:uid="{AE504F2C-F64B-45B0-9C8C-72AB0B491FDA}"/>
    <hyperlink ref="L400" r:id="rId388" xr:uid="{D7D6E6D8-D9B9-4320-846A-2A585DE78582}"/>
    <hyperlink ref="L401" r:id="rId389" xr:uid="{A00ACA63-CB8D-4BE5-AD9B-531F9AFA2E88}"/>
    <hyperlink ref="L402" r:id="rId390" xr:uid="{C8424874-1924-4A27-9710-A3BC5F45B504}"/>
    <hyperlink ref="L403" r:id="rId391" xr:uid="{649A3DB0-806A-400B-A144-8B22BC7D4E41}"/>
    <hyperlink ref="L404" r:id="rId392" xr:uid="{2A4EED87-4384-4C2D-A64D-CEA6D0D3EC96}"/>
    <hyperlink ref="L405" r:id="rId393" xr:uid="{27679B37-F7E5-4AA8-BD12-A7D84237656D}"/>
    <hyperlink ref="L406" r:id="rId394" xr:uid="{E9AFA1F3-361F-401D-A6B5-739781DB6720}"/>
    <hyperlink ref="L407" r:id="rId395" xr:uid="{4B035E43-C337-48C4-A512-91A3F760DCF7}"/>
    <hyperlink ref="L408" r:id="rId396" xr:uid="{BA44DAF0-9956-4045-97F4-D6F0835B7AD8}"/>
    <hyperlink ref="L409" r:id="rId397" xr:uid="{D41D4A2F-6542-4CD5-B31D-E57D53AE2410}"/>
    <hyperlink ref="L410" r:id="rId398" xr:uid="{2F5147E9-8133-46D2-B3F3-F7B7E4435789}"/>
    <hyperlink ref="L411" r:id="rId399" xr:uid="{082FE0B2-374E-48B6-A576-4014B377F480}"/>
    <hyperlink ref="L412" r:id="rId400" xr:uid="{902707EF-C900-47E8-B3BD-7B90F0A6CA37}"/>
    <hyperlink ref="L413" r:id="rId401" xr:uid="{7A05D836-4ACD-490D-968E-D92C04F8F146}"/>
    <hyperlink ref="L414" r:id="rId402" xr:uid="{21BE80A2-987F-4869-9315-F88EA192BDB0}"/>
    <hyperlink ref="D415" r:id="rId403" xr:uid="{ADED7D0A-48AE-47D7-87CB-0026075F7D52}"/>
    <hyperlink ref="L415" r:id="rId404" xr:uid="{BEBBDD09-B9E4-4D45-BBA2-784A700FBE54}"/>
    <hyperlink ref="L416" r:id="rId405" xr:uid="{BB92401B-CF24-4C32-AA85-6F4B492CB5DE}"/>
    <hyperlink ref="L417" r:id="rId406" xr:uid="{B648DF73-EF69-43C1-9267-725B77B2E81F}"/>
    <hyperlink ref="L418" r:id="rId407" xr:uid="{7EE528B5-8672-4683-9BB4-89849EBB150B}"/>
    <hyperlink ref="L419" r:id="rId408" xr:uid="{57504F9F-8849-465A-AA2F-C74B4B3D4027}"/>
    <hyperlink ref="L420" r:id="rId409" xr:uid="{7681E80A-A44D-4A4A-ABD9-110FD0E09ACD}"/>
    <hyperlink ref="L421" r:id="rId410" xr:uid="{E6BF8CB6-1856-4327-B393-FDE78953C04C}"/>
    <hyperlink ref="L422" r:id="rId411" xr:uid="{67EA7C9A-313D-4D32-BDCE-D145CF8F3479}"/>
    <hyperlink ref="L423" r:id="rId412" xr:uid="{42FFECAA-015B-47BA-A389-B5BF46219378}"/>
    <hyperlink ref="L424" r:id="rId413" xr:uid="{22A2A451-736C-47D3-B31E-5D06513CB488}"/>
    <hyperlink ref="L425" r:id="rId414" xr:uid="{941C619B-DF86-4B84-97E3-01A496CF6B12}"/>
    <hyperlink ref="L426" r:id="rId415" xr:uid="{EE75AD69-DF78-4FB9-B44D-4AAAA2643284}"/>
    <hyperlink ref="L427" r:id="rId416" xr:uid="{A211379C-0790-45D3-AE58-03FC8C41313B}"/>
    <hyperlink ref="L428" r:id="rId417" xr:uid="{B0A6D462-136D-4E8A-9C91-28BA328FCDF6}"/>
    <hyperlink ref="L429" r:id="rId418" xr:uid="{98EEAF81-1D73-45EF-93A3-AF5AA157522F}"/>
    <hyperlink ref="L430" r:id="rId419" xr:uid="{9FAE26D0-F7CD-4160-9E89-EF538507D3CE}"/>
    <hyperlink ref="L431" r:id="rId420" xr:uid="{35F36BA8-E10E-4613-B254-C5DE92F2644A}"/>
    <hyperlink ref="L432" r:id="rId421" xr:uid="{307E4E4F-F763-4D43-9E97-059D802AA2B7}"/>
    <hyperlink ref="L433" r:id="rId422" xr:uid="{A324801A-9744-4982-9AAF-022094A7D5FB}"/>
    <hyperlink ref="L434" r:id="rId423" xr:uid="{802FE31C-B9E9-4995-BBB1-F8EBD4A7A143}"/>
    <hyperlink ref="L435" r:id="rId424" xr:uid="{3DAC5E43-55D2-40BE-8D96-8D23CCD73D94}"/>
    <hyperlink ref="L436" r:id="rId425" xr:uid="{71BEC4A8-142B-421A-A111-85F34E37B79B}"/>
    <hyperlink ref="L437" r:id="rId426" xr:uid="{18A763CC-B64B-4CDB-8A38-AA7F12103BC5}"/>
    <hyperlink ref="L438" r:id="rId427" xr:uid="{986F2B6D-F641-4CAB-9133-0E78558AF9E4}"/>
    <hyperlink ref="L439" r:id="rId428" xr:uid="{0B368694-E39D-4734-B32E-295B9FDE5F79}"/>
    <hyperlink ref="L440" r:id="rId429" xr:uid="{7BDF49F3-75AE-4651-AF76-BE1635E33E02}"/>
    <hyperlink ref="L441" r:id="rId430" xr:uid="{0A00B048-3E39-4EDF-B6F2-7C9F97666CE0}"/>
    <hyperlink ref="L442" r:id="rId431" xr:uid="{EF411861-F91E-499B-817F-553CA284551A}"/>
    <hyperlink ref="L443" r:id="rId432" xr:uid="{A09DDAC6-79A8-4596-B2F7-E9699E37BDCA}"/>
    <hyperlink ref="L444" r:id="rId433" xr:uid="{8CD9159D-C2E1-416D-A31D-E553A14D2AC3}"/>
    <hyperlink ref="L445" r:id="rId434" xr:uid="{1FDE2266-ADBA-4BEE-A530-478C89B5EB29}"/>
    <hyperlink ref="L446" r:id="rId435" xr:uid="{574A1F27-E962-4259-9555-511D3198D68F}"/>
    <hyperlink ref="L447" r:id="rId436" xr:uid="{FF7D268E-CCF0-4425-A4B2-BEF6D2517500}"/>
    <hyperlink ref="L448" r:id="rId437" xr:uid="{305143CB-67DB-4550-BBE9-1E60B50CF0F3}"/>
    <hyperlink ref="L449" r:id="rId438" xr:uid="{56D85322-049A-4C9F-BF01-0B5ECDFA4133}"/>
    <hyperlink ref="L450" r:id="rId439" xr:uid="{2C734F7F-2BE1-4D89-B3C8-CD18B5919092}"/>
    <hyperlink ref="L451" r:id="rId440" xr:uid="{699727FE-FDD9-44BD-BAC9-731CFDFF1D78}"/>
    <hyperlink ref="L452" r:id="rId441" xr:uid="{C1C76E5B-9CA9-4069-A8B1-63712A9DECFE}"/>
    <hyperlink ref="L453" r:id="rId442" xr:uid="{F4E1CAE2-0539-41E4-B997-AA6D5A55796C}"/>
    <hyperlink ref="L455" r:id="rId443" xr:uid="{7FD78898-F5BD-47F2-8640-83CE8DF94A88}"/>
    <hyperlink ref="L456" r:id="rId444" xr:uid="{9F269153-CAB1-45B3-8778-D2C8F9861F82}"/>
    <hyperlink ref="L457" r:id="rId445" xr:uid="{D31FDAAA-D4AD-4718-BCC1-36D21A2D7596}"/>
    <hyperlink ref="L458" r:id="rId446" xr:uid="{8F3368E4-E4F8-4ADE-804D-3282DF15CFA2}"/>
    <hyperlink ref="L459" r:id="rId447" xr:uid="{44558942-BB93-406B-933D-F0949F5F2B1C}"/>
    <hyperlink ref="L460" r:id="rId448" xr:uid="{90B9F72B-26CC-43CB-80C5-33EA2896EB2B}"/>
    <hyperlink ref="L461" r:id="rId449" xr:uid="{7BA2FC82-E053-458C-9308-260D7784F1A5}"/>
    <hyperlink ref="L462" r:id="rId450" xr:uid="{CD2C8C59-40AC-4913-9FCE-C20DD78E3046}"/>
    <hyperlink ref="L463" r:id="rId451" xr:uid="{ED1B9390-E1E3-417B-A056-6CB832D418A8}"/>
    <hyperlink ref="L464" r:id="rId452" xr:uid="{02D0F947-650E-4EFA-8D73-E95A5AA19882}"/>
    <hyperlink ref="L465" r:id="rId453" xr:uid="{A72AFD9B-6769-4BC1-9A0C-C4F909BF9BF5}"/>
    <hyperlink ref="L466" r:id="rId454" xr:uid="{473CFD23-73DA-4C9D-8E08-B7E862AB3BC6}"/>
    <hyperlink ref="L467" r:id="rId455" xr:uid="{0F5ED1A2-39CB-40C8-BFAA-E48332799C9A}"/>
    <hyperlink ref="L468" r:id="rId456" xr:uid="{13A42518-BB21-46EF-8633-30C7F06E43D4}"/>
    <hyperlink ref="L469" r:id="rId457" xr:uid="{C608BE9A-B0B5-4641-8FAC-880D89C082C4}"/>
    <hyperlink ref="L470" r:id="rId458" xr:uid="{2B6FB568-7B39-4815-8357-823C55C88425}"/>
    <hyperlink ref="L471" r:id="rId459" xr:uid="{F86F911B-6E2E-4374-A5FE-6FE762A2D2FF}"/>
    <hyperlink ref="L472" r:id="rId460" xr:uid="{D76EFC2A-AA31-44EE-8578-3A83A1DDFE96}"/>
    <hyperlink ref="L473" r:id="rId461" xr:uid="{7864D759-F59C-4836-A582-8AD29A3EF7BC}"/>
    <hyperlink ref="L474" r:id="rId462" xr:uid="{F2C954F8-3EB2-4FC0-BFC0-2B186EC25BD0}"/>
    <hyperlink ref="L475" r:id="rId463" xr:uid="{E140D34C-48DB-4C3C-85C5-DD744C82CB0A}"/>
    <hyperlink ref="L476" r:id="rId464" xr:uid="{FF51ECE8-CC93-4288-AD82-A982610D7E5F}"/>
    <hyperlink ref="L477" r:id="rId465" xr:uid="{5646D470-1F04-4146-8406-0B515E5A2FAF}"/>
    <hyperlink ref="L478" r:id="rId466" xr:uid="{FDEAB6FA-D31B-4000-B632-EB05953673B4}"/>
    <hyperlink ref="L479" r:id="rId467" xr:uid="{544AC545-7F11-4850-9454-BCEC5F5AFD49}"/>
    <hyperlink ref="L480" r:id="rId468" xr:uid="{70D0AC94-B09D-4368-957D-AD4F49B3220E}"/>
    <hyperlink ref="L481" r:id="rId469" xr:uid="{20D04C7C-3F10-4E08-B8DA-DE9C793BC93C}"/>
    <hyperlink ref="L482" r:id="rId470" xr:uid="{17CA2E03-E1F7-41B9-B176-07EC3371187D}"/>
    <hyperlink ref="L484" r:id="rId471" xr:uid="{0678010C-D867-4402-BBCE-5D8F85B34A9E}"/>
    <hyperlink ref="L485" r:id="rId472" xr:uid="{A6ACFCF8-F197-4AF3-8651-B39C733A3BD5}"/>
    <hyperlink ref="L486" r:id="rId473" xr:uid="{CB16382F-3840-4433-AE6E-744937DD8B88}"/>
    <hyperlink ref="L487" r:id="rId474" xr:uid="{CB7E07B4-F56B-42EF-8671-E4BD72298DB7}"/>
    <hyperlink ref="L488" r:id="rId475" xr:uid="{2F1E5263-6F3E-4FF6-8E2F-1AAC9D57FE8B}"/>
    <hyperlink ref="L489" r:id="rId476" xr:uid="{E399CC3C-C2A7-4187-8231-DA0BDDFEFF30}"/>
    <hyperlink ref="L490" r:id="rId477" xr:uid="{12F8F9D8-0ED3-4469-ACB0-93F8554BA354}"/>
    <hyperlink ref="L491" r:id="rId478" xr:uid="{39CA4139-A47A-406C-976E-97F643C98038}"/>
    <hyperlink ref="L492" r:id="rId479" xr:uid="{BD932565-C76B-483D-AC33-EEE0B09E3236}"/>
    <hyperlink ref="L493" r:id="rId480" xr:uid="{8EDD1AD7-9287-4F38-B88E-44C92C53CEC2}"/>
    <hyperlink ref="L494" r:id="rId481" xr:uid="{3FB5D7B4-E2A2-4A9B-85BA-6754F500C270}"/>
    <hyperlink ref="L495" r:id="rId482" xr:uid="{9AD3B1B1-532A-47A1-83FA-1E3908C85CE5}"/>
    <hyperlink ref="L496" r:id="rId483" xr:uid="{EA96E5E5-B11A-4719-A13D-3F97438A548A}"/>
    <hyperlink ref="L497" r:id="rId484" xr:uid="{72997044-85D3-40A6-A88F-35D53403A94C}"/>
    <hyperlink ref="L498" r:id="rId485" xr:uid="{3B3F40E7-F7B4-4772-876B-3088EBF1D0B8}"/>
    <hyperlink ref="L499" r:id="rId486" xr:uid="{81BD168D-7E1C-4AC0-8297-9AD813F3D5D8}"/>
    <hyperlink ref="L500" r:id="rId487" xr:uid="{90CEAC8D-A5BD-4149-9F47-1EF0C090DB2A}"/>
    <hyperlink ref="L501" r:id="rId488" xr:uid="{0D455477-6550-48C6-9A0E-F6CFEC3BD17A}"/>
    <hyperlink ref="L502" r:id="rId489" xr:uid="{1A9BC565-255E-46C6-B4C9-982A8F8FB77D}"/>
    <hyperlink ref="L503" r:id="rId490" xr:uid="{C5387F88-F7F6-4607-83D9-199A15B82F0C}"/>
    <hyperlink ref="L504" r:id="rId491" xr:uid="{A61C6960-A6F8-4C89-8875-D0F01E587A94}"/>
    <hyperlink ref="L505" r:id="rId492" xr:uid="{70DAAF08-1013-4ABF-8FD6-77B77B2F59DA}"/>
    <hyperlink ref="L506" r:id="rId493" xr:uid="{C1859ADB-63CA-463C-98EA-153739E5AD7B}"/>
    <hyperlink ref="L507" r:id="rId494" xr:uid="{77FBDD35-F6BA-4A16-9C88-AD5909986C7B}"/>
    <hyperlink ref="L508" r:id="rId495" xr:uid="{4533426E-D55E-4CEA-B2F8-684A1730237C}"/>
    <hyperlink ref="L509" r:id="rId496" xr:uid="{10E4C848-8D8E-4CE0-8B04-D5C06EE8B405}"/>
    <hyperlink ref="L510" r:id="rId497" xr:uid="{D33A499D-8613-49B0-8080-826A2964D60E}"/>
    <hyperlink ref="L511" r:id="rId498" xr:uid="{95F11B36-8C46-4C87-9F37-6C6D54CD0E6F}"/>
    <hyperlink ref="L512" r:id="rId499" xr:uid="{E8ACACF9-EA4A-444F-9AEA-A8BA9F1970FA}"/>
    <hyperlink ref="L513" r:id="rId500" xr:uid="{F38ABA70-7A7D-4A5E-AC3E-97C3DF5CA7CE}"/>
    <hyperlink ref="L514" r:id="rId501" xr:uid="{4A2AFEBA-4B34-41BD-AD27-7A7AF903C510}"/>
    <hyperlink ref="L515" r:id="rId502" xr:uid="{3D841E7B-289F-4679-8C60-524EBD86AA34}"/>
    <hyperlink ref="L516" r:id="rId503" xr:uid="{3242D8B4-CE30-4906-80C4-CF1ECD196103}"/>
    <hyperlink ref="L517" r:id="rId504" xr:uid="{D922FF76-AE2D-4E9C-84A3-A196DA9A76E7}"/>
    <hyperlink ref="L518" r:id="rId505" xr:uid="{67742C5E-4611-4D87-BA0D-F0762A36CD9C}"/>
    <hyperlink ref="L519" r:id="rId506" xr:uid="{E8B5ABE1-CC01-4E22-88E8-0E3375C100C9}"/>
    <hyperlink ref="L520" r:id="rId507" xr:uid="{0712D769-65E6-46AD-835F-AA9053ED7984}"/>
    <hyperlink ref="L521" r:id="rId508" xr:uid="{1F6ECEDA-E741-4952-9E20-F2E462EFC1B4}"/>
    <hyperlink ref="L522" r:id="rId509" xr:uid="{DDDB2EB6-EAD4-41A5-8E57-CBE1C5DB3E5F}"/>
    <hyperlink ref="L523" r:id="rId510" xr:uid="{76A4938A-FCE8-4BA8-A1EA-5F46C95DFBAE}"/>
    <hyperlink ref="L524" r:id="rId511" xr:uid="{20F71B92-54CC-4CD8-87CB-90E1B6910429}"/>
    <hyperlink ref="L525" r:id="rId512" xr:uid="{308A47BC-C1A9-4C60-8766-13347883AFD7}"/>
    <hyperlink ref="L526" r:id="rId513" xr:uid="{8E819BC0-DC28-41F0-A778-B3358C411716}"/>
    <hyperlink ref="L527" r:id="rId514" xr:uid="{3D13CA0E-1BD0-4C77-ABE3-2607909B2CA8}"/>
  </hyperlinks>
  <pageMargins left="0.7" right="0.7" top="0.75" bottom="0.75" header="0.3" footer="0.3"/>
  <pageSetup orientation="portrait" r:id="rId515"/>
  <tableParts count="1">
    <tablePart r:id="rId516"/>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AU1043159"/>
  <sheetViews>
    <sheetView tabSelected="1" zoomScale="60" zoomScaleNormal="60" zoomScaleSheetLayoutView="55" workbookViewId="0">
      <pane ySplit="1" topLeftCell="A309" activePane="bottomLeft" state="frozen"/>
      <selection pane="bottomLeft" activeCell="I323" sqref="I323"/>
    </sheetView>
  </sheetViews>
  <sheetFormatPr defaultColWidth="9.140625" defaultRowHeight="20.25"/>
  <cols>
    <col min="1" max="1" width="9.7109375" style="12" customWidth="1"/>
    <col min="2" max="2" width="18.85546875" style="17" customWidth="1"/>
    <col min="3" max="3" width="28.7109375" style="1449" customWidth="1"/>
    <col min="4" max="4" width="24" style="1449" customWidth="1"/>
    <col min="5" max="5" width="19.28515625" style="1155" customWidth="1"/>
    <col min="6" max="6" width="34.28515625" style="1083" customWidth="1"/>
    <col min="7" max="7" width="18.5703125" style="1155" customWidth="1"/>
    <col min="8" max="8" width="25.28515625" style="2438" customWidth="1"/>
    <col min="9" max="9" width="18" style="3" customWidth="1"/>
    <col min="10" max="11" width="14" style="12" customWidth="1"/>
    <col min="12" max="12" width="20.28515625" style="12" customWidth="1"/>
    <col min="13" max="13" width="17.7109375" style="12" customWidth="1"/>
    <col min="14" max="14" width="19.7109375" style="12" customWidth="1"/>
    <col min="15" max="15" width="25.28515625" style="12" customWidth="1"/>
    <col min="16" max="16" width="25.28515625" style="59" customWidth="1"/>
    <col min="17" max="17" width="27.7109375" style="595" customWidth="1"/>
    <col min="18" max="18" width="27.7109375" style="490" customWidth="1"/>
    <col min="19" max="19" width="28.28515625" style="14" customWidth="1"/>
    <col min="20" max="20" width="24.85546875" style="14" customWidth="1"/>
    <col min="21" max="22" width="25.28515625" style="14" customWidth="1"/>
    <col min="23" max="23" width="30.42578125" style="490" customWidth="1"/>
    <col min="24" max="25" width="30.42578125" style="355" customWidth="1"/>
    <col min="26" max="26" width="7.42578125" style="300" customWidth="1"/>
    <col min="27" max="27" width="8.7109375" style="300" customWidth="1"/>
    <col min="28" max="28" width="8.28515625" style="300" customWidth="1"/>
    <col min="29" max="29" width="9.5703125" style="300" customWidth="1"/>
    <col min="30" max="30" width="13.140625" style="300" bestFit="1" customWidth="1"/>
    <col min="31" max="31" width="12.7109375" style="300" bestFit="1" customWidth="1"/>
    <col min="32" max="32" width="12.5703125" style="300" customWidth="1"/>
    <col min="33" max="33" width="12" style="300" customWidth="1"/>
    <col min="34" max="34" width="11.85546875" style="300" customWidth="1"/>
    <col min="35" max="35" width="12.140625" style="300" customWidth="1"/>
    <col min="36" max="36" width="12" style="300" customWidth="1"/>
    <col min="37" max="37" width="13" style="300" customWidth="1"/>
    <col min="38" max="39" width="12.28515625" style="300" customWidth="1"/>
    <col min="40" max="40" width="12" style="291" customWidth="1"/>
    <col min="41" max="41" width="5.85546875" style="662" customWidth="1"/>
    <col min="42" max="42" width="11.28515625" style="12" customWidth="1"/>
    <col min="43" max="43" width="11.85546875" style="12" customWidth="1"/>
    <col min="44" max="44" width="14.42578125" style="12" customWidth="1"/>
    <col min="45" max="45" width="13.5703125" style="12" customWidth="1"/>
    <col min="46" max="46" width="15.140625" style="12" customWidth="1"/>
    <col min="47" max="47" width="14.28515625" style="12" customWidth="1"/>
    <col min="48" max="16384" width="9.140625" style="1"/>
  </cols>
  <sheetData>
    <row r="1" spans="1:47" s="2" customFormat="1" ht="91.5" customHeight="1">
      <c r="A1" s="1112" t="s">
        <v>0</v>
      </c>
      <c r="B1" s="1250" t="s">
        <v>7</v>
      </c>
      <c r="C1" s="2139" t="s">
        <v>21178</v>
      </c>
      <c r="D1" s="2139" t="s">
        <v>21179</v>
      </c>
      <c r="E1" s="666" t="s">
        <v>42</v>
      </c>
      <c r="F1" s="666" t="s">
        <v>8276</v>
      </c>
      <c r="G1" s="666" t="s">
        <v>41</v>
      </c>
      <c r="H1" s="2425" t="s">
        <v>38</v>
      </c>
      <c r="I1" s="2106" t="s">
        <v>8</v>
      </c>
      <c r="J1" s="668" t="s">
        <v>11</v>
      </c>
      <c r="K1" s="666" t="s">
        <v>17</v>
      </c>
      <c r="L1" s="666" t="s">
        <v>3</v>
      </c>
      <c r="M1" s="667" t="s">
        <v>8313</v>
      </c>
      <c r="N1" s="667" t="s">
        <v>8275</v>
      </c>
      <c r="O1" s="667" t="s">
        <v>31943</v>
      </c>
      <c r="P1" s="2106" t="s">
        <v>30469</v>
      </c>
      <c r="Q1" s="2105" t="s">
        <v>21</v>
      </c>
      <c r="R1" s="669" t="s">
        <v>5</v>
      </c>
      <c r="S1" s="350" t="s">
        <v>27072</v>
      </c>
      <c r="T1" s="357" t="s">
        <v>27071</v>
      </c>
      <c r="U1" s="350" t="s">
        <v>25554</v>
      </c>
      <c r="V1" s="463" t="s">
        <v>3026</v>
      </c>
      <c r="W1" s="2927" t="s">
        <v>28206</v>
      </c>
      <c r="X1" s="2092" t="s">
        <v>34619</v>
      </c>
      <c r="Y1" s="704" t="s">
        <v>28217</v>
      </c>
      <c r="Z1" s="1258" t="s">
        <v>35</v>
      </c>
      <c r="AA1" s="1259" t="s">
        <v>34</v>
      </c>
      <c r="AB1" s="1259" t="s">
        <v>33</v>
      </c>
      <c r="AC1" s="1259" t="s">
        <v>32</v>
      </c>
      <c r="AD1" s="1259" t="s">
        <v>31</v>
      </c>
      <c r="AE1" s="1259" t="s">
        <v>30</v>
      </c>
      <c r="AF1" s="1260" t="s">
        <v>29</v>
      </c>
      <c r="AG1" s="1259" t="s">
        <v>28</v>
      </c>
      <c r="AH1" s="1259" t="s">
        <v>27</v>
      </c>
      <c r="AI1" s="1259" t="s">
        <v>23</v>
      </c>
      <c r="AJ1" s="1259" t="s">
        <v>22</v>
      </c>
      <c r="AK1" s="1259" t="s">
        <v>24</v>
      </c>
      <c r="AL1" s="1259" t="s">
        <v>25</v>
      </c>
      <c r="AM1" s="1261" t="s">
        <v>26</v>
      </c>
      <c r="AN1" s="1262" t="s">
        <v>8300</v>
      </c>
      <c r="AO1" s="1263"/>
      <c r="AP1" s="1257" t="s">
        <v>34</v>
      </c>
      <c r="AQ1" s="1257" t="s">
        <v>33</v>
      </c>
      <c r="AR1" s="1257" t="s">
        <v>31</v>
      </c>
      <c r="AS1" s="1257" t="s">
        <v>27</v>
      </c>
      <c r="AT1" s="1257" t="s">
        <v>23</v>
      </c>
      <c r="AU1" s="1257" t="s">
        <v>24</v>
      </c>
    </row>
    <row r="2" spans="1:47" s="3183" customFormat="1" ht="20.25" customHeight="1">
      <c r="A2" s="3171">
        <v>1</v>
      </c>
      <c r="B2" s="3184">
        <v>45659</v>
      </c>
      <c r="C2" s="3191" t="s">
        <v>35333</v>
      </c>
      <c r="D2" s="3191" t="s">
        <v>35334</v>
      </c>
      <c r="E2" s="3191">
        <v>4795987</v>
      </c>
      <c r="F2" s="3191" t="s">
        <v>35332</v>
      </c>
      <c r="G2" s="3192">
        <v>35814</v>
      </c>
      <c r="H2" s="3193" t="s">
        <v>35335</v>
      </c>
      <c r="I2" s="3187" t="s">
        <v>35325</v>
      </c>
      <c r="J2" s="3188"/>
      <c r="K2" s="3171" t="s">
        <v>14</v>
      </c>
      <c r="L2" s="3171" t="s">
        <v>35336</v>
      </c>
      <c r="M2" s="3171" t="s">
        <v>35337</v>
      </c>
      <c r="N2" s="3171" t="s">
        <v>35327</v>
      </c>
      <c r="O2" s="3178">
        <v>80000</v>
      </c>
      <c r="P2" s="3179">
        <v>20000</v>
      </c>
      <c r="Q2" s="3180">
        <f t="shared" ref="Q2:Q35" si="0">O2+P2</f>
        <v>100000</v>
      </c>
      <c r="R2" s="3180">
        <v>100000</v>
      </c>
      <c r="S2" s="3180"/>
      <c r="T2" s="3180"/>
      <c r="U2" s="3180"/>
      <c r="V2" s="3180"/>
      <c r="W2" s="3180">
        <f>Q2-R2-S2-T2-V2</f>
        <v>0</v>
      </c>
      <c r="X2" s="3180"/>
      <c r="Y2" s="3180">
        <f>R2+S2+T2+V2+W2-X2</f>
        <v>100000</v>
      </c>
      <c r="Z2" s="3181"/>
      <c r="AA2" s="3181"/>
      <c r="AB2" s="3181"/>
      <c r="AC2" s="3181"/>
      <c r="AD2" s="3181"/>
      <c r="AE2" s="3181"/>
      <c r="AF2" s="3181"/>
      <c r="AG2" s="3181"/>
      <c r="AH2" s="3181"/>
      <c r="AI2" s="3181" t="s">
        <v>14</v>
      </c>
      <c r="AJ2" s="3181" t="s">
        <v>14</v>
      </c>
      <c r="AK2" s="3181"/>
      <c r="AL2" s="3181"/>
      <c r="AM2" s="3181"/>
      <c r="AN2" s="3181"/>
      <c r="AO2" s="3182"/>
      <c r="AP2" s="3171"/>
      <c r="AQ2" s="3171"/>
      <c r="AR2" s="3171"/>
      <c r="AS2" s="3171"/>
      <c r="AT2" s="3171"/>
      <c r="AU2" s="3171"/>
    </row>
    <row r="3" spans="1:47" s="3183" customFormat="1" ht="20.25" customHeight="1">
      <c r="A3" s="3171">
        <v>2</v>
      </c>
      <c r="B3" s="3172" t="s">
        <v>34973</v>
      </c>
      <c r="C3" s="3173" t="s">
        <v>35321</v>
      </c>
      <c r="D3" s="3173" t="s">
        <v>35322</v>
      </c>
      <c r="E3" s="3173">
        <v>5685159</v>
      </c>
      <c r="F3" s="3173" t="s">
        <v>35323</v>
      </c>
      <c r="G3" s="3174">
        <v>34655</v>
      </c>
      <c r="H3" s="3173" t="s">
        <v>35324</v>
      </c>
      <c r="I3" s="3175" t="s">
        <v>35325</v>
      </c>
      <c r="J3" s="3176"/>
      <c r="K3" s="3176" t="s">
        <v>14</v>
      </c>
      <c r="L3" s="3176" t="s">
        <v>24</v>
      </c>
      <c r="M3" s="3177" t="s">
        <v>35337</v>
      </c>
      <c r="N3" s="3176" t="s">
        <v>35327</v>
      </c>
      <c r="O3" s="3178">
        <v>35000</v>
      </c>
      <c r="P3" s="3179">
        <v>10000</v>
      </c>
      <c r="Q3" s="3180">
        <f t="shared" si="0"/>
        <v>45000</v>
      </c>
      <c r="R3" s="3279">
        <v>45000</v>
      </c>
      <c r="S3" s="3180"/>
      <c r="T3" s="3180"/>
      <c r="U3" s="3180"/>
      <c r="V3" s="3180"/>
      <c r="W3" s="3180"/>
      <c r="X3" s="3180"/>
      <c r="Y3" s="3180">
        <f>R3+S3+T3+V3+W3-X3</f>
        <v>45000</v>
      </c>
      <c r="Z3" s="3181"/>
      <c r="AA3" s="3181"/>
      <c r="AB3" s="3181"/>
      <c r="AC3" s="3181"/>
      <c r="AD3" s="3181"/>
      <c r="AE3" s="3181"/>
      <c r="AF3" s="3181"/>
      <c r="AG3" s="3181"/>
      <c r="AH3" s="3181"/>
      <c r="AI3" s="3181"/>
      <c r="AJ3" s="3181"/>
      <c r="AK3" s="3181" t="s">
        <v>14</v>
      </c>
      <c r="AL3" s="3181"/>
      <c r="AM3" s="3181"/>
      <c r="AN3" s="3181"/>
      <c r="AO3" s="3182"/>
      <c r="AP3" s="3171"/>
      <c r="AQ3" s="3171"/>
      <c r="AR3" s="3171"/>
      <c r="AS3" s="3171"/>
      <c r="AT3" s="3171"/>
      <c r="AU3" s="3171"/>
    </row>
    <row r="4" spans="1:47" s="3183" customFormat="1" ht="20.25" customHeight="1">
      <c r="A4" s="3171">
        <v>2</v>
      </c>
      <c r="B4" s="3184">
        <v>45660</v>
      </c>
      <c r="C4" s="3191" t="s">
        <v>35343</v>
      </c>
      <c r="D4" s="3191" t="s">
        <v>35344</v>
      </c>
      <c r="E4" s="3191">
        <v>4746303</v>
      </c>
      <c r="F4" s="3191" t="s">
        <v>35342</v>
      </c>
      <c r="G4" s="3192">
        <v>36682</v>
      </c>
      <c r="H4" s="3193" t="s">
        <v>35345</v>
      </c>
      <c r="I4" s="3187" t="s">
        <v>35325</v>
      </c>
      <c r="J4" s="3188"/>
      <c r="K4" s="3171" t="s">
        <v>14</v>
      </c>
      <c r="L4" s="3171" t="s">
        <v>35346</v>
      </c>
      <c r="M4" s="3171" t="s">
        <v>35337</v>
      </c>
      <c r="N4" s="3171" t="s">
        <v>35327</v>
      </c>
      <c r="O4" s="3178">
        <v>70000</v>
      </c>
      <c r="P4" s="3179">
        <v>20000</v>
      </c>
      <c r="Q4" s="3180">
        <f t="shared" si="0"/>
        <v>90000</v>
      </c>
      <c r="R4" s="3180">
        <v>90000</v>
      </c>
      <c r="S4" s="3180"/>
      <c r="T4" s="3180"/>
      <c r="U4" s="3180"/>
      <c r="V4" s="3180"/>
      <c r="W4" s="3180">
        <f t="shared" ref="W4:W62" si="1">Q4-R4-S4-T4-V4</f>
        <v>0</v>
      </c>
      <c r="X4" s="3180"/>
      <c r="Y4" s="3180">
        <f t="shared" ref="Y4:Y62" si="2">R4+S4+T4+V4+W4-X4</f>
        <v>90000</v>
      </c>
      <c r="Z4" s="3181"/>
      <c r="AA4" s="3181"/>
      <c r="AB4" s="3181"/>
      <c r="AC4" s="3181"/>
      <c r="AD4" s="3181"/>
      <c r="AE4" s="3181"/>
      <c r="AF4" s="3181"/>
      <c r="AG4" s="3181"/>
      <c r="AH4" s="3181"/>
      <c r="AI4" s="3181" t="s">
        <v>14</v>
      </c>
      <c r="AJ4" s="3181"/>
      <c r="AK4" s="3181"/>
      <c r="AL4" s="3181"/>
      <c r="AM4" s="3181"/>
      <c r="AN4" s="3181" t="s">
        <v>14</v>
      </c>
      <c r="AO4" s="3182"/>
      <c r="AP4" s="3171"/>
      <c r="AQ4" s="3171"/>
      <c r="AR4" s="3171"/>
      <c r="AS4" s="3171"/>
      <c r="AT4" s="3171"/>
      <c r="AU4" s="3171"/>
    </row>
    <row r="5" spans="1:47" s="3183" customFormat="1" ht="20.25" customHeight="1">
      <c r="A5" s="3171">
        <v>3</v>
      </c>
      <c r="B5" s="3184">
        <v>45660</v>
      </c>
      <c r="C5" s="3191" t="s">
        <v>35348</v>
      </c>
      <c r="D5" s="3191" t="s">
        <v>35349</v>
      </c>
      <c r="E5" s="3191">
        <v>4949430</v>
      </c>
      <c r="F5" s="3191" t="s">
        <v>35347</v>
      </c>
      <c r="G5" s="3192">
        <v>35165</v>
      </c>
      <c r="H5" s="3193" t="s">
        <v>35350</v>
      </c>
      <c r="I5" s="3187" t="s">
        <v>35325</v>
      </c>
      <c r="J5" s="3188"/>
      <c r="K5" s="3171" t="s">
        <v>14</v>
      </c>
      <c r="L5" s="3171" t="s">
        <v>28</v>
      </c>
      <c r="M5" s="3171" t="s">
        <v>35337</v>
      </c>
      <c r="N5" s="3171" t="s">
        <v>35327</v>
      </c>
      <c r="O5" s="3178">
        <v>30000</v>
      </c>
      <c r="P5" s="3179"/>
      <c r="Q5" s="3180">
        <f t="shared" si="0"/>
        <v>30000</v>
      </c>
      <c r="R5" s="3180">
        <v>30000</v>
      </c>
      <c r="S5" s="3180"/>
      <c r="T5" s="3180"/>
      <c r="U5" s="3180"/>
      <c r="V5" s="3180"/>
      <c r="W5" s="3180">
        <f t="shared" si="1"/>
        <v>0</v>
      </c>
      <c r="X5" s="3180"/>
      <c r="Y5" s="3180">
        <f t="shared" si="2"/>
        <v>30000</v>
      </c>
      <c r="Z5" s="3181"/>
      <c r="AA5" s="3181"/>
      <c r="AB5" s="3181"/>
      <c r="AC5" s="3181"/>
      <c r="AD5" s="3181"/>
      <c r="AE5" s="3181"/>
      <c r="AF5" s="3181"/>
      <c r="AG5" s="3181" t="s">
        <v>14</v>
      </c>
      <c r="AH5" s="3181"/>
      <c r="AI5" s="3181"/>
      <c r="AJ5" s="3181"/>
      <c r="AK5" s="3181"/>
      <c r="AL5" s="3181"/>
      <c r="AM5" s="3181"/>
      <c r="AN5" s="3181"/>
      <c r="AO5" s="3182"/>
      <c r="AP5" s="3171"/>
      <c r="AQ5" s="3171"/>
      <c r="AR5" s="3171"/>
      <c r="AS5" s="3171"/>
      <c r="AT5" s="3171"/>
      <c r="AU5" s="3171"/>
    </row>
    <row r="6" spans="1:47" s="3183" customFormat="1" ht="20.25" customHeight="1">
      <c r="A6" s="3171">
        <v>4</v>
      </c>
      <c r="B6" s="3184">
        <v>45660</v>
      </c>
      <c r="C6" s="3185" t="s">
        <v>35352</v>
      </c>
      <c r="D6" s="3185" t="s">
        <v>35353</v>
      </c>
      <c r="E6" s="3185">
        <v>6441081</v>
      </c>
      <c r="F6" s="3185" t="s">
        <v>35351</v>
      </c>
      <c r="G6" s="3186">
        <v>37102</v>
      </c>
      <c r="H6" s="3190" t="s">
        <v>35354</v>
      </c>
      <c r="I6" s="3187" t="s">
        <v>35325</v>
      </c>
      <c r="J6" s="3188" t="s">
        <v>14</v>
      </c>
      <c r="K6" s="3171" t="s">
        <v>14</v>
      </c>
      <c r="L6" s="3171" t="s">
        <v>35355</v>
      </c>
      <c r="M6" s="3171" t="s">
        <v>35337</v>
      </c>
      <c r="N6" s="3171" t="s">
        <v>35327</v>
      </c>
      <c r="O6" s="3178">
        <v>75000</v>
      </c>
      <c r="P6" s="3179">
        <v>20000</v>
      </c>
      <c r="Q6" s="3180">
        <f t="shared" si="0"/>
        <v>95000</v>
      </c>
      <c r="R6" s="3180">
        <v>95000</v>
      </c>
      <c r="S6" s="3180"/>
      <c r="T6" s="3180"/>
      <c r="U6" s="3180"/>
      <c r="V6" s="3180"/>
      <c r="W6" s="3180"/>
      <c r="X6" s="3180"/>
      <c r="Y6" s="3180">
        <f t="shared" si="2"/>
        <v>95000</v>
      </c>
      <c r="Z6" s="3181"/>
      <c r="AA6" s="3181"/>
      <c r="AB6" s="3181"/>
      <c r="AC6" s="3181"/>
      <c r="AD6" s="3181"/>
      <c r="AE6" s="3181"/>
      <c r="AF6" s="3181"/>
      <c r="AG6" s="3181"/>
      <c r="AH6" s="3181"/>
      <c r="AI6" s="3181" t="s">
        <v>14</v>
      </c>
      <c r="AJ6" s="3181"/>
      <c r="AK6" s="3181"/>
      <c r="AL6" s="3181"/>
      <c r="AM6" s="3181" t="s">
        <v>14</v>
      </c>
      <c r="AN6" s="3181"/>
      <c r="AO6" s="3182"/>
      <c r="AP6" s="3171"/>
      <c r="AQ6" s="3171"/>
      <c r="AR6" s="3171"/>
      <c r="AS6" s="3171"/>
      <c r="AT6" s="3171"/>
      <c r="AU6" s="3171"/>
    </row>
    <row r="7" spans="1:47" s="3183" customFormat="1" ht="20.25" customHeight="1">
      <c r="A7" s="3171">
        <v>5</v>
      </c>
      <c r="B7" s="3184">
        <v>45660</v>
      </c>
      <c r="C7" s="3191" t="s">
        <v>35358</v>
      </c>
      <c r="D7" s="3191" t="s">
        <v>35359</v>
      </c>
      <c r="E7" s="3193" t="s">
        <v>35356</v>
      </c>
      <c r="F7" s="3191" t="s">
        <v>35357</v>
      </c>
      <c r="G7" s="3192">
        <v>37318</v>
      </c>
      <c r="H7" s="3191">
        <v>9072084275</v>
      </c>
      <c r="I7" s="3187" t="s">
        <v>35325</v>
      </c>
      <c r="J7" s="3188" t="s">
        <v>14</v>
      </c>
      <c r="K7" s="3171" t="s">
        <v>14</v>
      </c>
      <c r="L7" s="3171" t="s">
        <v>35360</v>
      </c>
      <c r="M7" s="3171" t="s">
        <v>35337</v>
      </c>
      <c r="N7" s="3171" t="s">
        <v>35327</v>
      </c>
      <c r="O7" s="3178">
        <v>95000</v>
      </c>
      <c r="P7" s="3179"/>
      <c r="Q7" s="3180">
        <f t="shared" si="0"/>
        <v>95000</v>
      </c>
      <c r="R7" s="3180">
        <v>95000</v>
      </c>
      <c r="S7" s="3180"/>
      <c r="T7" s="3180"/>
      <c r="U7" s="3180"/>
      <c r="V7" s="3180"/>
      <c r="W7" s="3180">
        <f t="shared" si="1"/>
        <v>0</v>
      </c>
      <c r="X7" s="3180"/>
      <c r="Y7" s="3180">
        <f t="shared" si="2"/>
        <v>95000</v>
      </c>
      <c r="Z7" s="3181"/>
      <c r="AA7" s="3181"/>
      <c r="AB7" s="3181"/>
      <c r="AC7" s="3181" t="s">
        <v>14</v>
      </c>
      <c r="AD7" s="3181"/>
      <c r="AE7" s="3181"/>
      <c r="AF7" s="3181" t="s">
        <v>14</v>
      </c>
      <c r="AG7" s="3181" t="s">
        <v>14</v>
      </c>
      <c r="AH7" s="3181"/>
      <c r="AI7" s="3181"/>
      <c r="AJ7" s="3181"/>
      <c r="AK7" s="3181"/>
      <c r="AL7" s="3181"/>
      <c r="AM7" s="3181"/>
      <c r="AN7" s="3181"/>
      <c r="AO7" s="3182"/>
      <c r="AP7" s="3171"/>
      <c r="AQ7" s="3171"/>
      <c r="AR7" s="3171"/>
      <c r="AS7" s="3171"/>
      <c r="AT7" s="3171"/>
      <c r="AU7" s="3171"/>
    </row>
    <row r="8" spans="1:47" s="3183" customFormat="1" ht="20.25" customHeight="1">
      <c r="A8" s="3171">
        <v>6</v>
      </c>
      <c r="B8" s="3184">
        <v>45660</v>
      </c>
      <c r="C8" s="3191" t="s">
        <v>35352</v>
      </c>
      <c r="D8" s="3191" t="s">
        <v>35367</v>
      </c>
      <c r="E8" s="3191">
        <v>6181777</v>
      </c>
      <c r="F8" s="3191" t="s">
        <v>35366</v>
      </c>
      <c r="G8" s="3192">
        <v>34762</v>
      </c>
      <c r="H8" s="3193" t="s">
        <v>35368</v>
      </c>
      <c r="I8" s="3187" t="s">
        <v>35325</v>
      </c>
      <c r="J8" s="3188" t="s">
        <v>14</v>
      </c>
      <c r="K8" s="3171" t="s">
        <v>14</v>
      </c>
      <c r="L8" s="3171" t="s">
        <v>34</v>
      </c>
      <c r="M8" s="3171" t="s">
        <v>35337</v>
      </c>
      <c r="N8" s="3171" t="s">
        <v>35327</v>
      </c>
      <c r="O8" s="3178">
        <v>35000</v>
      </c>
      <c r="P8" s="3179">
        <v>10000</v>
      </c>
      <c r="Q8" s="3180">
        <f t="shared" si="0"/>
        <v>45000</v>
      </c>
      <c r="R8" s="3180">
        <v>45000</v>
      </c>
      <c r="S8" s="3180"/>
      <c r="T8" s="3180"/>
      <c r="U8" s="3180"/>
      <c r="V8" s="3180"/>
      <c r="W8" s="3180">
        <f t="shared" si="1"/>
        <v>0</v>
      </c>
      <c r="X8" s="3180"/>
      <c r="Y8" s="3180">
        <f t="shared" si="2"/>
        <v>45000</v>
      </c>
      <c r="Z8" s="3181"/>
      <c r="AA8" s="3181" t="s">
        <v>14</v>
      </c>
      <c r="AB8" s="3181"/>
      <c r="AC8" s="3181"/>
      <c r="AD8" s="3181"/>
      <c r="AE8" s="3181"/>
      <c r="AF8" s="3181"/>
      <c r="AG8" s="3181"/>
      <c r="AH8" s="3181"/>
      <c r="AI8" s="3181"/>
      <c r="AJ8" s="3181"/>
      <c r="AK8" s="3181"/>
      <c r="AL8" s="3181"/>
      <c r="AM8" s="3181"/>
      <c r="AN8" s="3181"/>
      <c r="AO8" s="3182"/>
      <c r="AP8" s="3171"/>
      <c r="AQ8" s="3171"/>
      <c r="AR8" s="3171"/>
      <c r="AS8" s="3171"/>
      <c r="AT8" s="3171"/>
      <c r="AU8" s="3171"/>
    </row>
    <row r="9" spans="1:47" s="3183" customFormat="1" ht="20.25" customHeight="1">
      <c r="A9" s="3171">
        <v>7</v>
      </c>
      <c r="B9" s="3184">
        <v>45660</v>
      </c>
      <c r="C9" s="3191" t="s">
        <v>35370</v>
      </c>
      <c r="D9" s="3191" t="s">
        <v>35371</v>
      </c>
      <c r="E9" s="3191">
        <v>6223436</v>
      </c>
      <c r="F9" s="3191" t="s">
        <v>35369</v>
      </c>
      <c r="G9" s="3192">
        <v>28316</v>
      </c>
      <c r="H9" s="3193" t="s">
        <v>35372</v>
      </c>
      <c r="I9" s="3187" t="s">
        <v>35325</v>
      </c>
      <c r="J9" s="3188" t="s">
        <v>14</v>
      </c>
      <c r="K9" s="3171" t="s">
        <v>14</v>
      </c>
      <c r="L9" s="3171" t="s">
        <v>35373</v>
      </c>
      <c r="M9" s="3171" t="s">
        <v>35337</v>
      </c>
      <c r="N9" s="3171" t="s">
        <v>35327</v>
      </c>
      <c r="O9" s="3178">
        <v>85000</v>
      </c>
      <c r="P9" s="3179">
        <v>10000</v>
      </c>
      <c r="Q9" s="3180">
        <f t="shared" si="0"/>
        <v>95000</v>
      </c>
      <c r="R9" s="3180">
        <v>95000</v>
      </c>
      <c r="S9" s="3180"/>
      <c r="T9" s="3180"/>
      <c r="U9" s="3180"/>
      <c r="V9" s="3180"/>
      <c r="W9" s="3180">
        <f t="shared" si="1"/>
        <v>0</v>
      </c>
      <c r="X9" s="3180"/>
      <c r="Y9" s="3180">
        <f t="shared" si="2"/>
        <v>95000</v>
      </c>
      <c r="Z9" s="3181"/>
      <c r="AA9" s="3181"/>
      <c r="AB9" s="3181"/>
      <c r="AC9" s="3181"/>
      <c r="AD9" s="3181"/>
      <c r="AE9" s="3181"/>
      <c r="AF9" s="3181"/>
      <c r="AG9" s="3181"/>
      <c r="AH9" s="3181"/>
      <c r="AI9" s="3181"/>
      <c r="AJ9" s="3181" t="s">
        <v>14</v>
      </c>
      <c r="AK9" s="3181" t="s">
        <v>14</v>
      </c>
      <c r="AL9" s="3181"/>
      <c r="AM9" s="3181"/>
      <c r="AN9" s="3181"/>
      <c r="AO9" s="3182"/>
      <c r="AP9" s="3171"/>
      <c r="AQ9" s="3171"/>
      <c r="AR9" s="3171"/>
      <c r="AS9" s="3171"/>
      <c r="AT9" s="3171"/>
      <c r="AU9" s="3171"/>
    </row>
    <row r="10" spans="1:47" s="3183" customFormat="1" ht="20.25" customHeight="1">
      <c r="A10" s="3171">
        <v>8</v>
      </c>
      <c r="B10" s="3184">
        <v>45661</v>
      </c>
      <c r="C10" s="3185" t="s">
        <v>36328</v>
      </c>
      <c r="D10" s="3185" t="s">
        <v>36329</v>
      </c>
      <c r="E10" s="3185">
        <v>6353533</v>
      </c>
      <c r="F10" s="3185" t="s">
        <v>36327</v>
      </c>
      <c r="G10" s="3186">
        <v>37786</v>
      </c>
      <c r="H10" s="3190" t="s">
        <v>36330</v>
      </c>
      <c r="I10" s="3187" t="s">
        <v>35325</v>
      </c>
      <c r="J10" s="3188" t="s">
        <v>14</v>
      </c>
      <c r="K10" s="3171" t="s">
        <v>14</v>
      </c>
      <c r="L10" s="3171" t="s">
        <v>23</v>
      </c>
      <c r="M10" s="3171" t="s">
        <v>35337</v>
      </c>
      <c r="N10" s="3171" t="s">
        <v>35327</v>
      </c>
      <c r="O10" s="3178">
        <v>40000</v>
      </c>
      <c r="P10" s="3179">
        <v>10000</v>
      </c>
      <c r="Q10" s="3180">
        <f t="shared" si="0"/>
        <v>50000</v>
      </c>
      <c r="R10" s="3180">
        <v>50000</v>
      </c>
      <c r="S10" s="3180"/>
      <c r="T10" s="3180"/>
      <c r="U10" s="3180"/>
      <c r="V10" s="3180"/>
      <c r="W10" s="3180">
        <f t="shared" si="1"/>
        <v>0</v>
      </c>
      <c r="X10" s="3180"/>
      <c r="Y10" s="3180">
        <f t="shared" si="2"/>
        <v>50000</v>
      </c>
      <c r="Z10" s="3181"/>
      <c r="AA10" s="3181"/>
      <c r="AB10" s="3181"/>
      <c r="AC10" s="3181"/>
      <c r="AD10" s="3181"/>
      <c r="AE10" s="3181"/>
      <c r="AF10" s="3181"/>
      <c r="AG10" s="3181"/>
      <c r="AH10" s="3181"/>
      <c r="AI10" s="3181"/>
      <c r="AJ10" s="3181"/>
      <c r="AK10" s="3181"/>
      <c r="AL10" s="3181"/>
      <c r="AM10" s="3181" t="s">
        <v>14</v>
      </c>
      <c r="AN10" s="3181"/>
      <c r="AO10" s="3182"/>
      <c r="AP10" s="3171"/>
      <c r="AQ10" s="3171"/>
      <c r="AR10" s="3171"/>
      <c r="AS10" s="3171"/>
      <c r="AT10" s="3171"/>
      <c r="AU10" s="3171"/>
    </row>
    <row r="11" spans="1:47" s="3183" customFormat="1" ht="20.25" customHeight="1">
      <c r="A11" s="3171">
        <v>9</v>
      </c>
      <c r="B11" s="3184">
        <v>45661</v>
      </c>
      <c r="C11" s="3191" t="s">
        <v>35376</v>
      </c>
      <c r="D11" s="3191" t="s">
        <v>35377</v>
      </c>
      <c r="E11" s="3191">
        <v>3918680</v>
      </c>
      <c r="F11" s="3191" t="s">
        <v>35375</v>
      </c>
      <c r="G11" s="3192">
        <v>34560</v>
      </c>
      <c r="H11" s="3191" t="s">
        <v>35378</v>
      </c>
      <c r="I11" s="3187" t="s">
        <v>35325</v>
      </c>
      <c r="J11" s="3188" t="s">
        <v>14</v>
      </c>
      <c r="K11" s="3171" t="s">
        <v>14</v>
      </c>
      <c r="L11" s="3171" t="s">
        <v>39935</v>
      </c>
      <c r="M11" s="3171" t="s">
        <v>35337</v>
      </c>
      <c r="N11" s="3171" t="s">
        <v>35327</v>
      </c>
      <c r="O11" s="3178">
        <v>80000</v>
      </c>
      <c r="P11" s="3179"/>
      <c r="Q11" s="3180">
        <f t="shared" si="0"/>
        <v>80000</v>
      </c>
      <c r="R11" s="3180">
        <v>70000</v>
      </c>
      <c r="S11" s="3180"/>
      <c r="T11" s="3180"/>
      <c r="U11" s="3180"/>
      <c r="V11" s="3180"/>
      <c r="W11" s="3180">
        <f t="shared" si="1"/>
        <v>10000</v>
      </c>
      <c r="X11" s="3180"/>
      <c r="Y11" s="3180">
        <f t="shared" si="2"/>
        <v>80000</v>
      </c>
      <c r="Z11" s="3181"/>
      <c r="AA11" s="3181"/>
      <c r="AB11" s="3181"/>
      <c r="AC11" s="3181"/>
      <c r="AD11" s="3181"/>
      <c r="AE11" s="3181"/>
      <c r="AF11" s="3181"/>
      <c r="AG11" s="3181"/>
      <c r="AH11" s="3181"/>
      <c r="AI11" s="3181" t="s">
        <v>14</v>
      </c>
      <c r="AJ11" s="3181" t="s">
        <v>14</v>
      </c>
      <c r="AK11" s="3181"/>
      <c r="AL11" s="3181"/>
      <c r="AM11" s="3181"/>
      <c r="AN11" s="3181"/>
      <c r="AO11" s="3182"/>
      <c r="AP11" s="3171"/>
      <c r="AQ11" s="3171"/>
      <c r="AR11" s="3171"/>
      <c r="AS11" s="3171"/>
      <c r="AT11" s="3171"/>
      <c r="AU11" s="3171"/>
    </row>
    <row r="12" spans="1:47" s="3183" customFormat="1" ht="20.25" customHeight="1">
      <c r="A12" s="3171">
        <v>10</v>
      </c>
      <c r="B12" s="3184">
        <v>45662</v>
      </c>
      <c r="C12" s="3191" t="s">
        <v>36332</v>
      </c>
      <c r="D12" s="3191" t="s">
        <v>36333</v>
      </c>
      <c r="E12" s="3191">
        <v>4960707</v>
      </c>
      <c r="F12" s="3191" t="s">
        <v>36331</v>
      </c>
      <c r="G12" s="3192">
        <v>34104</v>
      </c>
      <c r="H12" s="3191" t="s">
        <v>36334</v>
      </c>
      <c r="I12" s="3187" t="s">
        <v>35325</v>
      </c>
      <c r="J12" s="3188" t="s">
        <v>14</v>
      </c>
      <c r="K12" s="3171" t="s">
        <v>14</v>
      </c>
      <c r="L12" s="3171" t="s">
        <v>8301</v>
      </c>
      <c r="M12" s="3171" t="s">
        <v>35337</v>
      </c>
      <c r="N12" s="3171" t="s">
        <v>35327</v>
      </c>
      <c r="O12" s="3178">
        <v>40000</v>
      </c>
      <c r="P12" s="3179">
        <v>10000</v>
      </c>
      <c r="Q12" s="3180">
        <f t="shared" si="0"/>
        <v>50000</v>
      </c>
      <c r="R12" s="3279">
        <v>50000</v>
      </c>
      <c r="S12" s="3180"/>
      <c r="T12" s="3180"/>
      <c r="U12" s="3180"/>
      <c r="V12" s="3180"/>
      <c r="W12" s="3180">
        <f t="shared" si="1"/>
        <v>0</v>
      </c>
      <c r="X12" s="3180"/>
      <c r="Y12" s="3180">
        <f t="shared" si="2"/>
        <v>50000</v>
      </c>
      <c r="Z12" s="3181"/>
      <c r="AA12" s="3181"/>
      <c r="AB12" s="3181"/>
      <c r="AC12" s="3181"/>
      <c r="AD12" s="3181"/>
      <c r="AE12" s="3181"/>
      <c r="AF12" s="3181"/>
      <c r="AG12" s="3181"/>
      <c r="AH12" s="3181"/>
      <c r="AI12" s="3181"/>
      <c r="AJ12" s="3181"/>
      <c r="AK12" s="3181"/>
      <c r="AL12" s="3181"/>
      <c r="AM12" s="3181"/>
      <c r="AN12" s="3181" t="s">
        <v>14</v>
      </c>
      <c r="AO12" s="3182"/>
      <c r="AP12" s="3171"/>
      <c r="AQ12" s="3171"/>
      <c r="AR12" s="3171"/>
      <c r="AS12" s="3171"/>
      <c r="AT12" s="3171"/>
      <c r="AU12" s="3171"/>
    </row>
    <row r="13" spans="1:47" s="3183" customFormat="1" ht="20.25" customHeight="1">
      <c r="A13" s="3171">
        <v>11</v>
      </c>
      <c r="B13" s="3184">
        <v>45663</v>
      </c>
      <c r="C13" s="3185" t="s">
        <v>35381</v>
      </c>
      <c r="D13" s="3185" t="s">
        <v>35382</v>
      </c>
      <c r="E13" s="3185">
        <v>6008680</v>
      </c>
      <c r="F13" s="3185" t="s">
        <v>35380</v>
      </c>
      <c r="G13" s="3186">
        <v>35159</v>
      </c>
      <c r="H13" s="3190" t="s">
        <v>35383</v>
      </c>
      <c r="I13" s="3187" t="s">
        <v>35325</v>
      </c>
      <c r="J13" s="3188" t="s">
        <v>14</v>
      </c>
      <c r="K13" s="3171" t="s">
        <v>14</v>
      </c>
      <c r="L13" s="3171" t="s">
        <v>35346</v>
      </c>
      <c r="M13" s="3171" t="s">
        <v>35337</v>
      </c>
      <c r="N13" s="3171" t="s">
        <v>35327</v>
      </c>
      <c r="O13" s="3178">
        <v>75000</v>
      </c>
      <c r="P13" s="3181"/>
      <c r="Q13" s="3180">
        <f t="shared" si="0"/>
        <v>75000</v>
      </c>
      <c r="R13" s="3180">
        <v>80000</v>
      </c>
      <c r="S13" s="3180"/>
      <c r="T13" s="3180"/>
      <c r="U13" s="3180"/>
      <c r="V13" s="3180"/>
      <c r="W13" s="3180"/>
      <c r="X13" s="3180">
        <v>5000</v>
      </c>
      <c r="Y13" s="3180">
        <f t="shared" si="2"/>
        <v>75000</v>
      </c>
      <c r="Z13" s="3181"/>
      <c r="AA13" s="3181"/>
      <c r="AB13" s="3181"/>
      <c r="AC13" s="3181"/>
      <c r="AD13" s="3181"/>
      <c r="AE13" s="3181"/>
      <c r="AF13" s="3181"/>
      <c r="AG13" s="3181"/>
      <c r="AH13" s="3181"/>
      <c r="AI13" s="3181" t="s">
        <v>14</v>
      </c>
      <c r="AJ13" s="3181"/>
      <c r="AK13" s="3181"/>
      <c r="AL13" s="3181"/>
      <c r="AM13" s="3181"/>
      <c r="AN13" s="3181" t="s">
        <v>14</v>
      </c>
      <c r="AO13" s="3182"/>
      <c r="AP13" s="3171"/>
      <c r="AQ13" s="3171"/>
      <c r="AR13" s="3171"/>
      <c r="AS13" s="3171"/>
      <c r="AT13" s="3171"/>
      <c r="AU13" s="3171"/>
    </row>
    <row r="14" spans="1:47" s="3183" customFormat="1" ht="20.25" customHeight="1">
      <c r="A14" s="3171">
        <v>12</v>
      </c>
      <c r="B14" s="3184">
        <v>45663</v>
      </c>
      <c r="C14" s="3191" t="s">
        <v>35386</v>
      </c>
      <c r="D14" s="3191" t="s">
        <v>35387</v>
      </c>
      <c r="E14" s="3191">
        <v>3649079</v>
      </c>
      <c r="F14" s="3191" t="s">
        <v>35384</v>
      </c>
      <c r="G14" s="3192">
        <v>34687</v>
      </c>
      <c r="H14" s="3193" t="s">
        <v>35385</v>
      </c>
      <c r="I14" s="3187" t="s">
        <v>35325</v>
      </c>
      <c r="J14" s="3188"/>
      <c r="K14" s="3171" t="s">
        <v>14</v>
      </c>
      <c r="L14" s="3171" t="s">
        <v>23</v>
      </c>
      <c r="M14" s="3171" t="s">
        <v>35337</v>
      </c>
      <c r="N14" s="3171" t="s">
        <v>35327</v>
      </c>
      <c r="O14" s="3178">
        <v>35000</v>
      </c>
      <c r="P14" s="3179">
        <v>10000</v>
      </c>
      <c r="Q14" s="3180">
        <f t="shared" si="0"/>
        <v>45000</v>
      </c>
      <c r="R14" s="3180">
        <v>45000</v>
      </c>
      <c r="S14" s="3180"/>
      <c r="T14" s="3180"/>
      <c r="U14" s="3180"/>
      <c r="V14" s="3180"/>
      <c r="W14" s="3180">
        <f t="shared" si="1"/>
        <v>0</v>
      </c>
      <c r="X14" s="3180"/>
      <c r="Y14" s="3180">
        <f t="shared" si="2"/>
        <v>45000</v>
      </c>
      <c r="Z14" s="3181"/>
      <c r="AA14" s="3181"/>
      <c r="AB14" s="3181"/>
      <c r="AC14" s="3181"/>
      <c r="AD14" s="3181"/>
      <c r="AE14" s="3181"/>
      <c r="AF14" s="3181"/>
      <c r="AG14" s="3181"/>
      <c r="AH14" s="3181"/>
      <c r="AI14" s="3181" t="s">
        <v>14</v>
      </c>
      <c r="AJ14" s="3181"/>
      <c r="AK14" s="3181"/>
      <c r="AL14" s="3181"/>
      <c r="AM14" s="3181"/>
      <c r="AN14" s="3181"/>
      <c r="AO14" s="3182"/>
      <c r="AP14" s="3171"/>
      <c r="AQ14" s="3171"/>
      <c r="AR14" s="3171"/>
      <c r="AS14" s="3171"/>
      <c r="AT14" s="3171"/>
      <c r="AU14" s="3171"/>
    </row>
    <row r="15" spans="1:47" s="3183" customFormat="1" ht="20.25" customHeight="1">
      <c r="A15" s="3171">
        <v>13</v>
      </c>
      <c r="B15" s="3184">
        <v>45663</v>
      </c>
      <c r="C15" s="3191" t="s">
        <v>35389</v>
      </c>
      <c r="D15" s="3191" t="s">
        <v>35390</v>
      </c>
      <c r="E15" s="3191">
        <v>6227028</v>
      </c>
      <c r="F15" s="3191" t="s">
        <v>35388</v>
      </c>
      <c r="G15" s="3192">
        <v>32821</v>
      </c>
      <c r="H15" s="3193" t="s">
        <v>35391</v>
      </c>
      <c r="I15" s="3187" t="s">
        <v>35325</v>
      </c>
      <c r="J15" s="3188" t="s">
        <v>14</v>
      </c>
      <c r="K15" s="3171" t="s">
        <v>14</v>
      </c>
      <c r="L15" s="3171" t="s">
        <v>35392</v>
      </c>
      <c r="M15" s="3171" t="s">
        <v>35337</v>
      </c>
      <c r="N15" s="3171" t="s">
        <v>35327</v>
      </c>
      <c r="O15" s="3178">
        <v>95000</v>
      </c>
      <c r="P15" s="3179">
        <v>30000</v>
      </c>
      <c r="Q15" s="3180">
        <f t="shared" si="0"/>
        <v>125000</v>
      </c>
      <c r="R15" s="3180">
        <v>125000</v>
      </c>
      <c r="S15" s="3180"/>
      <c r="T15" s="3180"/>
      <c r="U15" s="3180"/>
      <c r="V15" s="3180"/>
      <c r="W15" s="3180">
        <f t="shared" si="1"/>
        <v>0</v>
      </c>
      <c r="X15" s="3180"/>
      <c r="Y15" s="3180">
        <f t="shared" si="2"/>
        <v>125000</v>
      </c>
      <c r="Z15" s="3181" t="s">
        <v>14</v>
      </c>
      <c r="AA15" s="3181" t="s">
        <v>14</v>
      </c>
      <c r="AB15" s="3181" t="s">
        <v>14</v>
      </c>
      <c r="AC15" s="3181"/>
      <c r="AD15" s="3181"/>
      <c r="AE15" s="3181"/>
      <c r="AF15" s="3181"/>
      <c r="AG15" s="3181"/>
      <c r="AH15" s="3181"/>
      <c r="AI15" s="3181"/>
      <c r="AJ15" s="3181"/>
      <c r="AK15" s="3181"/>
      <c r="AL15" s="3181"/>
      <c r="AM15" s="3181"/>
      <c r="AN15" s="3181"/>
      <c r="AO15" s="3182"/>
      <c r="AP15" s="3171"/>
      <c r="AQ15" s="3171"/>
      <c r="AR15" s="3171"/>
      <c r="AS15" s="3171"/>
      <c r="AT15" s="3171"/>
      <c r="AU15" s="3171"/>
    </row>
    <row r="16" spans="1:47" s="3183" customFormat="1" ht="20.25" customHeight="1">
      <c r="A16" s="3171">
        <v>14</v>
      </c>
      <c r="B16" s="3184">
        <v>45663</v>
      </c>
      <c r="C16" s="3185" t="s">
        <v>35394</v>
      </c>
      <c r="D16" s="3185" t="s">
        <v>35395</v>
      </c>
      <c r="E16" s="3185">
        <v>3109953</v>
      </c>
      <c r="F16" s="3185" t="s">
        <v>35393</v>
      </c>
      <c r="G16" s="3186">
        <v>32873</v>
      </c>
      <c r="H16" s="3190" t="s">
        <v>5721</v>
      </c>
      <c r="I16" s="3187" t="s">
        <v>35325</v>
      </c>
      <c r="J16" s="3188"/>
      <c r="K16" s="3171" t="s">
        <v>14</v>
      </c>
      <c r="L16" s="3171" t="s">
        <v>24</v>
      </c>
      <c r="M16" s="3171" t="s">
        <v>35337</v>
      </c>
      <c r="N16" s="3171" t="s">
        <v>35327</v>
      </c>
      <c r="O16" s="3178">
        <v>35000</v>
      </c>
      <c r="P16" s="3179">
        <v>10000</v>
      </c>
      <c r="Q16" s="3180">
        <f t="shared" si="0"/>
        <v>45000</v>
      </c>
      <c r="R16" s="3279">
        <v>45000</v>
      </c>
      <c r="S16" s="3180"/>
      <c r="T16" s="3180"/>
      <c r="U16" s="3180"/>
      <c r="V16" s="3180"/>
      <c r="W16" s="3180">
        <f t="shared" si="1"/>
        <v>0</v>
      </c>
      <c r="X16" s="3180"/>
      <c r="Y16" s="3180">
        <f t="shared" si="2"/>
        <v>45000</v>
      </c>
      <c r="Z16" s="3181"/>
      <c r="AA16" s="3181"/>
      <c r="AB16" s="3181"/>
      <c r="AC16" s="3181"/>
      <c r="AD16" s="3181"/>
      <c r="AE16" s="3181"/>
      <c r="AF16" s="3181"/>
      <c r="AG16" s="3181"/>
      <c r="AH16" s="3181"/>
      <c r="AI16" s="3181"/>
      <c r="AJ16" s="3181"/>
      <c r="AK16" s="3181" t="s">
        <v>14</v>
      </c>
      <c r="AL16" s="3181"/>
      <c r="AM16" s="3181"/>
      <c r="AN16" s="3181"/>
      <c r="AO16" s="3182"/>
      <c r="AP16" s="3171"/>
      <c r="AQ16" s="3171"/>
      <c r="AR16" s="3171"/>
      <c r="AS16" s="3171"/>
      <c r="AT16" s="3171"/>
      <c r="AU16" s="3171"/>
    </row>
    <row r="17" spans="1:47" s="3183" customFormat="1" ht="20.25" customHeight="1">
      <c r="A17" s="3171">
        <v>15</v>
      </c>
      <c r="B17" s="3184">
        <v>45663</v>
      </c>
      <c r="C17" s="3191" t="s">
        <v>35397</v>
      </c>
      <c r="D17" s="3191" t="s">
        <v>35398</v>
      </c>
      <c r="E17" s="3191">
        <v>6146622</v>
      </c>
      <c r="F17" s="3191" t="s">
        <v>35396</v>
      </c>
      <c r="G17" s="3192">
        <v>33223</v>
      </c>
      <c r="H17" s="3193" t="s">
        <v>35399</v>
      </c>
      <c r="I17" s="3187" t="s">
        <v>35325</v>
      </c>
      <c r="J17" s="3188" t="s">
        <v>14</v>
      </c>
      <c r="K17" s="3171" t="s">
        <v>14</v>
      </c>
      <c r="L17" s="3171" t="s">
        <v>35400</v>
      </c>
      <c r="M17" s="3171" t="s">
        <v>35337</v>
      </c>
      <c r="N17" s="3171" t="s">
        <v>35327</v>
      </c>
      <c r="O17" s="3178">
        <v>75000</v>
      </c>
      <c r="P17" s="3179">
        <v>20000</v>
      </c>
      <c r="Q17" s="3180">
        <f t="shared" si="0"/>
        <v>95000</v>
      </c>
      <c r="R17" s="3279">
        <v>76500</v>
      </c>
      <c r="S17" s="3180"/>
      <c r="T17" s="3180">
        <v>18500</v>
      </c>
      <c r="U17" s="3180"/>
      <c r="V17" s="3180"/>
      <c r="W17" s="3180">
        <f t="shared" si="1"/>
        <v>0</v>
      </c>
      <c r="X17" s="3180"/>
      <c r="Y17" s="3180">
        <f t="shared" si="2"/>
        <v>95000</v>
      </c>
      <c r="Z17" s="3181"/>
      <c r="AA17" s="3181"/>
      <c r="AB17" s="3181"/>
      <c r="AC17" s="3181"/>
      <c r="AD17" s="3181"/>
      <c r="AE17" s="3181"/>
      <c r="AF17" s="3181"/>
      <c r="AG17" s="3181"/>
      <c r="AH17" s="3181"/>
      <c r="AI17" s="3181" t="s">
        <v>14</v>
      </c>
      <c r="AJ17" s="3181"/>
      <c r="AK17" s="3181" t="s">
        <v>14</v>
      </c>
      <c r="AL17" s="3181"/>
      <c r="AM17" s="3181"/>
      <c r="AN17" s="3181"/>
      <c r="AO17" s="3182"/>
      <c r="AP17" s="3171"/>
      <c r="AQ17" s="3171"/>
      <c r="AR17" s="3171"/>
      <c r="AS17" s="3171"/>
      <c r="AT17" s="3171"/>
      <c r="AU17" s="3171"/>
    </row>
    <row r="18" spans="1:47" s="3183" customFormat="1" ht="20.25" customHeight="1">
      <c r="A18" s="3171">
        <v>16</v>
      </c>
      <c r="B18" s="3184">
        <v>45663</v>
      </c>
      <c r="C18" s="3185" t="s">
        <v>35402</v>
      </c>
      <c r="D18" s="3185" t="s">
        <v>35403</v>
      </c>
      <c r="E18" s="3185">
        <v>5341158</v>
      </c>
      <c r="F18" s="3185" t="s">
        <v>35401</v>
      </c>
      <c r="G18" s="3186">
        <v>35889</v>
      </c>
      <c r="H18" s="3185" t="s">
        <v>35404</v>
      </c>
      <c r="I18" s="3187" t="s">
        <v>35325</v>
      </c>
      <c r="J18" s="3188"/>
      <c r="K18" s="3171" t="s">
        <v>14</v>
      </c>
      <c r="L18" s="3171" t="s">
        <v>23</v>
      </c>
      <c r="M18" s="3171" t="s">
        <v>35337</v>
      </c>
      <c r="N18" s="3171" t="s">
        <v>35327</v>
      </c>
      <c r="O18" s="3178">
        <v>35000</v>
      </c>
      <c r="P18" s="3179">
        <v>10000</v>
      </c>
      <c r="Q18" s="3180">
        <f t="shared" si="0"/>
        <v>45000</v>
      </c>
      <c r="R18" s="3180">
        <v>45000</v>
      </c>
      <c r="S18" s="3180"/>
      <c r="T18" s="3180"/>
      <c r="U18" s="3180"/>
      <c r="V18" s="3180"/>
      <c r="W18" s="3180">
        <f t="shared" si="1"/>
        <v>0</v>
      </c>
      <c r="X18" s="3180"/>
      <c r="Y18" s="3180">
        <f t="shared" si="2"/>
        <v>45000</v>
      </c>
      <c r="Z18" s="3181"/>
      <c r="AA18" s="3181"/>
      <c r="AB18" s="3181"/>
      <c r="AC18" s="3181"/>
      <c r="AD18" s="3181"/>
      <c r="AE18" s="3181"/>
      <c r="AF18" s="3181"/>
      <c r="AG18" s="3181"/>
      <c r="AH18" s="3181"/>
      <c r="AI18" s="3181" t="s">
        <v>14</v>
      </c>
      <c r="AJ18" s="3181"/>
      <c r="AK18" s="3181"/>
      <c r="AL18" s="3181"/>
      <c r="AM18" s="3181"/>
      <c r="AN18" s="3181"/>
      <c r="AO18" s="3182"/>
      <c r="AP18" s="3171"/>
      <c r="AQ18" s="3171"/>
      <c r="AR18" s="3171"/>
      <c r="AS18" s="3171"/>
      <c r="AT18" s="3171"/>
      <c r="AU18" s="3171"/>
    </row>
    <row r="19" spans="1:47" s="3183" customFormat="1" ht="20.25" customHeight="1">
      <c r="A19" s="3171">
        <v>17</v>
      </c>
      <c r="B19" s="3184">
        <v>45663</v>
      </c>
      <c r="C19" s="3191" t="s">
        <v>35406</v>
      </c>
      <c r="D19" s="3191" t="s">
        <v>35407</v>
      </c>
      <c r="E19" s="3191">
        <v>4000847</v>
      </c>
      <c r="F19" s="3191" t="s">
        <v>35405</v>
      </c>
      <c r="G19" s="3192">
        <v>30438</v>
      </c>
      <c r="H19" s="3193" t="s">
        <v>35408</v>
      </c>
      <c r="I19" s="3187" t="s">
        <v>35325</v>
      </c>
      <c r="J19" s="3188" t="s">
        <v>14</v>
      </c>
      <c r="K19" s="3171" t="s">
        <v>14</v>
      </c>
      <c r="L19" s="3171" t="s">
        <v>29</v>
      </c>
      <c r="M19" s="3171" t="s">
        <v>35337</v>
      </c>
      <c r="N19" s="3171" t="s">
        <v>35327</v>
      </c>
      <c r="O19" s="3178">
        <v>35000</v>
      </c>
      <c r="P19" s="3179">
        <v>10000</v>
      </c>
      <c r="Q19" s="3180">
        <f t="shared" si="0"/>
        <v>45000</v>
      </c>
      <c r="R19" s="3279">
        <v>45000</v>
      </c>
      <c r="S19" s="3180"/>
      <c r="T19" s="3180"/>
      <c r="U19" s="3180"/>
      <c r="V19" s="3180"/>
      <c r="W19" s="3180">
        <f t="shared" si="1"/>
        <v>0</v>
      </c>
      <c r="X19" s="3180"/>
      <c r="Y19" s="3180">
        <f t="shared" si="2"/>
        <v>45000</v>
      </c>
      <c r="Z19" s="3181"/>
      <c r="AA19" s="3181"/>
      <c r="AB19" s="3181"/>
      <c r="AC19" s="3181"/>
      <c r="AD19" s="3181"/>
      <c r="AE19" s="3181"/>
      <c r="AF19" s="3181" t="s">
        <v>14</v>
      </c>
      <c r="AG19" s="3181"/>
      <c r="AH19" s="3181"/>
      <c r="AI19" s="3181"/>
      <c r="AJ19" s="3181"/>
      <c r="AK19" s="3181"/>
      <c r="AL19" s="3181"/>
      <c r="AM19" s="3181"/>
      <c r="AN19" s="3181"/>
      <c r="AO19" s="3182"/>
      <c r="AP19" s="3171"/>
      <c r="AQ19" s="3171"/>
      <c r="AR19" s="3171"/>
      <c r="AS19" s="3171"/>
      <c r="AT19" s="3171"/>
      <c r="AU19" s="3171"/>
    </row>
    <row r="20" spans="1:47" s="3183" customFormat="1" ht="20.25" customHeight="1">
      <c r="A20" s="3171">
        <v>18</v>
      </c>
      <c r="B20" s="3184">
        <v>45664</v>
      </c>
      <c r="C20" s="3191" t="s">
        <v>35410</v>
      </c>
      <c r="D20" s="3191" t="s">
        <v>35411</v>
      </c>
      <c r="E20" s="3191">
        <v>6021408</v>
      </c>
      <c r="F20" s="3191" t="s">
        <v>35409</v>
      </c>
      <c r="G20" s="3192">
        <v>37323</v>
      </c>
      <c r="H20" s="3191" t="s">
        <v>35412</v>
      </c>
      <c r="I20" s="3187" t="s">
        <v>35325</v>
      </c>
      <c r="J20" s="3188" t="s">
        <v>14</v>
      </c>
      <c r="K20" s="3171" t="s">
        <v>14</v>
      </c>
      <c r="L20" s="3171" t="s">
        <v>35413</v>
      </c>
      <c r="M20" s="3171" t="s">
        <v>35337</v>
      </c>
      <c r="N20" s="3171" t="s">
        <v>35327</v>
      </c>
      <c r="O20" s="3178">
        <v>65000</v>
      </c>
      <c r="P20" s="3179">
        <v>20000</v>
      </c>
      <c r="Q20" s="3180">
        <f t="shared" si="0"/>
        <v>85000</v>
      </c>
      <c r="R20" s="3180">
        <v>85000</v>
      </c>
      <c r="S20" s="3180"/>
      <c r="T20" s="3180"/>
      <c r="U20" s="3180"/>
      <c r="V20" s="3180"/>
      <c r="W20" s="3180">
        <f t="shared" si="1"/>
        <v>0</v>
      </c>
      <c r="X20" s="3180"/>
      <c r="Y20" s="3180">
        <f t="shared" si="2"/>
        <v>85000</v>
      </c>
      <c r="Z20" s="3181"/>
      <c r="AA20" s="3181"/>
      <c r="AB20" s="3181"/>
      <c r="AC20" s="3181" t="s">
        <v>14</v>
      </c>
      <c r="AD20" s="3181"/>
      <c r="AE20" s="3181"/>
      <c r="AF20" s="3181"/>
      <c r="AG20" s="3181"/>
      <c r="AH20" s="3181" t="s">
        <v>14</v>
      </c>
      <c r="AI20" s="3181"/>
      <c r="AJ20" s="3181"/>
      <c r="AK20" s="3181"/>
      <c r="AL20" s="3181"/>
      <c r="AM20" s="3181"/>
      <c r="AN20" s="3181"/>
      <c r="AO20" s="3182"/>
      <c r="AP20" s="3171"/>
      <c r="AQ20" s="3171"/>
      <c r="AR20" s="3171"/>
      <c r="AS20" s="3171"/>
      <c r="AT20" s="3171"/>
      <c r="AU20" s="3171"/>
    </row>
    <row r="21" spans="1:47" s="3183" customFormat="1" ht="20.25" customHeight="1">
      <c r="A21" s="3171">
        <v>19</v>
      </c>
      <c r="B21" s="3184">
        <v>45664</v>
      </c>
      <c r="C21" s="3194" t="s">
        <v>35414</v>
      </c>
      <c r="D21" s="3194" t="s">
        <v>35415</v>
      </c>
      <c r="E21" s="3194" t="s">
        <v>35374</v>
      </c>
      <c r="F21" s="3194" t="s">
        <v>35374</v>
      </c>
      <c r="G21" s="3194" t="s">
        <v>35374</v>
      </c>
      <c r="H21" s="3194" t="s">
        <v>35374</v>
      </c>
      <c r="I21" s="3187" t="s">
        <v>35325</v>
      </c>
      <c r="J21" s="3188"/>
      <c r="K21" s="3171" t="s">
        <v>14</v>
      </c>
      <c r="L21" s="3171"/>
      <c r="M21" s="3171" t="s">
        <v>35337</v>
      </c>
      <c r="N21" s="3171" t="s">
        <v>35327</v>
      </c>
      <c r="O21" s="3178">
        <v>20000</v>
      </c>
      <c r="P21" s="3179"/>
      <c r="Q21" s="3180">
        <f t="shared" si="0"/>
        <v>20000</v>
      </c>
      <c r="R21" s="3180">
        <v>20000</v>
      </c>
      <c r="S21" s="3180"/>
      <c r="T21" s="3180"/>
      <c r="U21" s="3180"/>
      <c r="V21" s="3180"/>
      <c r="W21" s="3180">
        <f t="shared" si="1"/>
        <v>0</v>
      </c>
      <c r="X21" s="3180"/>
      <c r="Y21" s="3180">
        <f t="shared" si="2"/>
        <v>20000</v>
      </c>
      <c r="Z21" s="3181"/>
      <c r="AA21" s="3181"/>
      <c r="AB21" s="3181"/>
      <c r="AC21" s="3181"/>
      <c r="AD21" s="3181"/>
      <c r="AE21" s="3181"/>
      <c r="AF21" s="3181"/>
      <c r="AG21" s="3181"/>
      <c r="AH21" s="3181"/>
      <c r="AI21" s="3181"/>
      <c r="AJ21" s="3181"/>
      <c r="AK21" s="3181"/>
      <c r="AL21" s="3181"/>
      <c r="AM21" s="3181"/>
      <c r="AN21" s="3181"/>
      <c r="AO21" s="3182"/>
      <c r="AP21" s="3171"/>
      <c r="AQ21" s="3171"/>
      <c r="AR21" s="3171"/>
      <c r="AS21" s="3171"/>
      <c r="AT21" s="3171"/>
      <c r="AU21" s="3171"/>
    </row>
    <row r="22" spans="1:47" s="3183" customFormat="1" ht="20.25" customHeight="1">
      <c r="A22" s="3171">
        <v>20</v>
      </c>
      <c r="B22" s="3184">
        <v>45664</v>
      </c>
      <c r="C22" s="3191" t="s">
        <v>35417</v>
      </c>
      <c r="D22" s="3191" t="s">
        <v>35418</v>
      </c>
      <c r="E22" s="3193" t="s">
        <v>35356</v>
      </c>
      <c r="F22" s="3191" t="s">
        <v>35416</v>
      </c>
      <c r="G22" s="3192">
        <v>33853</v>
      </c>
      <c r="H22" s="3191" t="s">
        <v>35419</v>
      </c>
      <c r="I22" s="3187" t="s">
        <v>35325</v>
      </c>
      <c r="J22" s="3188"/>
      <c r="K22" s="3171" t="s">
        <v>14</v>
      </c>
      <c r="L22" s="3171" t="s">
        <v>35355</v>
      </c>
      <c r="M22" s="3171" t="s">
        <v>35337</v>
      </c>
      <c r="N22" s="3171" t="s">
        <v>35327</v>
      </c>
      <c r="O22" s="3178">
        <v>75000</v>
      </c>
      <c r="P22" s="3179">
        <v>20000</v>
      </c>
      <c r="Q22" s="3180">
        <f t="shared" si="0"/>
        <v>95000</v>
      </c>
      <c r="R22" s="3180">
        <v>95000</v>
      </c>
      <c r="S22" s="3180"/>
      <c r="T22" s="3180"/>
      <c r="U22" s="3180"/>
      <c r="V22" s="3180"/>
      <c r="W22" s="3180">
        <f t="shared" si="1"/>
        <v>0</v>
      </c>
      <c r="X22" s="3180"/>
      <c r="Y22" s="3180">
        <f t="shared" si="2"/>
        <v>95000</v>
      </c>
      <c r="Z22" s="3181"/>
      <c r="AA22" s="3181"/>
      <c r="AB22" s="3181"/>
      <c r="AC22" s="3181"/>
      <c r="AD22" s="3181"/>
      <c r="AE22" s="3181"/>
      <c r="AF22" s="3181"/>
      <c r="AG22" s="3181"/>
      <c r="AH22" s="3181"/>
      <c r="AI22" s="3181" t="s">
        <v>14</v>
      </c>
      <c r="AJ22" s="3181"/>
      <c r="AK22" s="3181"/>
      <c r="AL22" s="3181"/>
      <c r="AM22" s="3181" t="s">
        <v>14</v>
      </c>
      <c r="AN22" s="3181"/>
      <c r="AO22" s="3182"/>
      <c r="AP22" s="3171"/>
      <c r="AQ22" s="3171"/>
      <c r="AR22" s="3171"/>
      <c r="AS22" s="3171"/>
      <c r="AT22" s="3171"/>
      <c r="AU22" s="3171"/>
    </row>
    <row r="23" spans="1:47" s="3183" customFormat="1" ht="20.25" customHeight="1">
      <c r="A23" s="3171">
        <v>21</v>
      </c>
      <c r="B23" s="3184">
        <v>45665</v>
      </c>
      <c r="C23" s="3185" t="s">
        <v>37161</v>
      </c>
      <c r="D23" s="3185" t="s">
        <v>37162</v>
      </c>
      <c r="E23" s="3185">
        <v>4432206</v>
      </c>
      <c r="F23" s="3185" t="s">
        <v>37160</v>
      </c>
      <c r="G23" s="3186">
        <v>34777</v>
      </c>
      <c r="H23" s="3185" t="s">
        <v>37163</v>
      </c>
      <c r="I23" s="3187" t="s">
        <v>35325</v>
      </c>
      <c r="J23" s="3188" t="s">
        <v>14</v>
      </c>
      <c r="K23" s="3171" t="s">
        <v>14</v>
      </c>
      <c r="L23" s="3171" t="s">
        <v>28</v>
      </c>
      <c r="M23" s="3171" t="s">
        <v>35337</v>
      </c>
      <c r="N23" s="3171" t="s">
        <v>35327</v>
      </c>
      <c r="O23" s="3178">
        <v>35000</v>
      </c>
      <c r="P23" s="3179">
        <v>10000</v>
      </c>
      <c r="Q23" s="3180">
        <f t="shared" si="0"/>
        <v>45000</v>
      </c>
      <c r="R23" s="3180">
        <v>50000</v>
      </c>
      <c r="S23" s="3180"/>
      <c r="T23" s="3180"/>
      <c r="U23" s="3180"/>
      <c r="V23" s="3180"/>
      <c r="W23" s="3180"/>
      <c r="X23" s="3180">
        <v>5000</v>
      </c>
      <c r="Y23" s="3180">
        <f t="shared" si="2"/>
        <v>45000</v>
      </c>
      <c r="Z23" s="3181"/>
      <c r="AA23" s="3181"/>
      <c r="AB23" s="3181"/>
      <c r="AC23" s="3181"/>
      <c r="AD23" s="3181"/>
      <c r="AE23" s="3181"/>
      <c r="AF23" s="3181"/>
      <c r="AG23" s="3181" t="s">
        <v>14</v>
      </c>
      <c r="AH23" s="3181"/>
      <c r="AI23" s="3181"/>
      <c r="AJ23" s="3181"/>
      <c r="AK23" s="3181"/>
      <c r="AL23" s="3181"/>
      <c r="AM23" s="3181"/>
      <c r="AN23" s="3181"/>
      <c r="AO23" s="3182"/>
      <c r="AP23" s="3171"/>
      <c r="AQ23" s="3171"/>
      <c r="AR23" s="3171"/>
      <c r="AS23" s="3171"/>
      <c r="AT23" s="3171"/>
      <c r="AU23" s="3171"/>
    </row>
    <row r="24" spans="1:47" s="3183" customFormat="1" ht="20.25" customHeight="1">
      <c r="A24" s="3171">
        <v>22</v>
      </c>
      <c r="B24" s="3184">
        <v>45665</v>
      </c>
      <c r="C24" s="3191" t="s">
        <v>33735</v>
      </c>
      <c r="D24" s="3191" t="s">
        <v>35425</v>
      </c>
      <c r="E24" s="3191">
        <v>5748482</v>
      </c>
      <c r="F24" s="3191" t="s">
        <v>35424</v>
      </c>
      <c r="G24" s="3192">
        <v>31667</v>
      </c>
      <c r="H24" s="3193" t="s">
        <v>35426</v>
      </c>
      <c r="I24" s="3187" t="s">
        <v>35325</v>
      </c>
      <c r="J24" s="3188"/>
      <c r="K24" s="3171" t="s">
        <v>14</v>
      </c>
      <c r="L24" s="3171" t="s">
        <v>23</v>
      </c>
      <c r="M24" s="3171" t="s">
        <v>35337</v>
      </c>
      <c r="N24" s="3171" t="s">
        <v>35327</v>
      </c>
      <c r="O24" s="3178">
        <v>35000</v>
      </c>
      <c r="P24" s="3179">
        <v>10000</v>
      </c>
      <c r="Q24" s="3180">
        <f t="shared" si="0"/>
        <v>45000</v>
      </c>
      <c r="R24" s="3180">
        <v>45000</v>
      </c>
      <c r="S24" s="3180"/>
      <c r="T24" s="3180"/>
      <c r="U24" s="3180"/>
      <c r="V24" s="3180"/>
      <c r="W24" s="3180">
        <f t="shared" si="1"/>
        <v>0</v>
      </c>
      <c r="X24" s="3180"/>
      <c r="Y24" s="3180">
        <f t="shared" si="2"/>
        <v>45000</v>
      </c>
      <c r="Z24" s="3181"/>
      <c r="AA24" s="3181"/>
      <c r="AB24" s="3181"/>
      <c r="AC24" s="3181"/>
      <c r="AD24" s="3181"/>
      <c r="AE24" s="3181"/>
      <c r="AF24" s="3181"/>
      <c r="AG24" s="3181"/>
      <c r="AH24" s="3181"/>
      <c r="AI24" s="3181" t="s">
        <v>14</v>
      </c>
      <c r="AJ24" s="3181"/>
      <c r="AK24" s="3181"/>
      <c r="AL24" s="3181"/>
      <c r="AM24" s="3181"/>
      <c r="AN24" s="3181"/>
      <c r="AO24" s="3182"/>
      <c r="AP24" s="3171"/>
      <c r="AQ24" s="3171"/>
      <c r="AR24" s="3171"/>
      <c r="AS24" s="3171"/>
      <c r="AT24" s="3171"/>
      <c r="AU24" s="3171"/>
    </row>
    <row r="25" spans="1:47" s="3183" customFormat="1" ht="20.25" customHeight="1">
      <c r="A25" s="3171">
        <v>23</v>
      </c>
      <c r="B25" s="3184">
        <v>45665</v>
      </c>
      <c r="C25" s="3215" t="s">
        <v>35428</v>
      </c>
      <c r="D25" s="3215" t="s">
        <v>35429</v>
      </c>
      <c r="E25" s="3215">
        <v>6056446</v>
      </c>
      <c r="F25" s="3215" t="s">
        <v>35427</v>
      </c>
      <c r="G25" s="3216">
        <v>34984</v>
      </c>
      <c r="H25" s="3215" t="s">
        <v>35430</v>
      </c>
      <c r="I25" s="3187" t="s">
        <v>35325</v>
      </c>
      <c r="J25" s="3171"/>
      <c r="K25" s="3171" t="s">
        <v>14</v>
      </c>
      <c r="L25" s="3171" t="s">
        <v>23</v>
      </c>
      <c r="M25" s="3188" t="s">
        <v>35337</v>
      </c>
      <c r="N25" s="3171" t="s">
        <v>35327</v>
      </c>
      <c r="O25" s="3180">
        <v>35000</v>
      </c>
      <c r="P25" s="3179">
        <v>10000</v>
      </c>
      <c r="Q25" s="3180">
        <f t="shared" si="0"/>
        <v>45000</v>
      </c>
      <c r="R25" s="3180">
        <v>45000</v>
      </c>
      <c r="S25" s="3180"/>
      <c r="T25" s="3180"/>
      <c r="U25" s="3180"/>
      <c r="V25" s="3180"/>
      <c r="W25" s="3180">
        <f t="shared" si="1"/>
        <v>0</v>
      </c>
      <c r="X25" s="3180"/>
      <c r="Y25" s="3180">
        <f t="shared" si="2"/>
        <v>45000</v>
      </c>
      <c r="Z25" s="3181"/>
      <c r="AA25" s="3181"/>
      <c r="AB25" s="3181"/>
      <c r="AC25" s="3181"/>
      <c r="AD25" s="3181"/>
      <c r="AE25" s="3181"/>
      <c r="AF25" s="3181"/>
      <c r="AG25" s="3181"/>
      <c r="AH25" s="3181"/>
      <c r="AI25" s="3181" t="s">
        <v>14</v>
      </c>
      <c r="AJ25" s="3181"/>
      <c r="AK25" s="3181"/>
      <c r="AL25" s="3181"/>
      <c r="AM25" s="3181"/>
      <c r="AN25" s="3181"/>
      <c r="AO25" s="3182"/>
      <c r="AP25" s="3171"/>
      <c r="AQ25" s="3171"/>
      <c r="AR25" s="3171"/>
      <c r="AS25" s="3171"/>
      <c r="AT25" s="3171"/>
      <c r="AU25" s="3171"/>
    </row>
    <row r="26" spans="1:47" s="3183" customFormat="1" ht="20.25" customHeight="1">
      <c r="A26" s="3171">
        <v>24</v>
      </c>
      <c r="B26" s="3184">
        <v>45666</v>
      </c>
      <c r="C26" s="3185" t="s">
        <v>35440</v>
      </c>
      <c r="D26" s="3185" t="s">
        <v>35441</v>
      </c>
      <c r="E26" s="3185">
        <v>2372606</v>
      </c>
      <c r="F26" s="3185" t="s">
        <v>35439</v>
      </c>
      <c r="G26" s="3186">
        <v>31228</v>
      </c>
      <c r="H26" s="3190" t="s">
        <v>35442</v>
      </c>
      <c r="I26" s="3187" t="s">
        <v>35325</v>
      </c>
      <c r="J26" s="3188"/>
      <c r="K26" s="3171" t="s">
        <v>14</v>
      </c>
      <c r="L26" s="3171" t="s">
        <v>35443</v>
      </c>
      <c r="M26" s="3171" t="s">
        <v>35337</v>
      </c>
      <c r="N26" s="3171" t="s">
        <v>35327</v>
      </c>
      <c r="O26" s="3178">
        <v>60000</v>
      </c>
      <c r="P26" s="3179">
        <v>20000</v>
      </c>
      <c r="Q26" s="3180">
        <f t="shared" si="0"/>
        <v>80000</v>
      </c>
      <c r="R26" s="3279">
        <v>80000</v>
      </c>
      <c r="S26" s="3180"/>
      <c r="T26" s="3180"/>
      <c r="U26" s="3195"/>
      <c r="V26" s="3195"/>
      <c r="W26" s="3180">
        <f t="shared" si="1"/>
        <v>0</v>
      </c>
      <c r="X26" s="3180"/>
      <c r="Y26" s="3180">
        <f t="shared" si="2"/>
        <v>80000</v>
      </c>
      <c r="Z26" s="3181"/>
      <c r="AA26" s="3181"/>
      <c r="AB26" s="3181"/>
      <c r="AC26" s="3181"/>
      <c r="AD26" s="3181" t="s">
        <v>14</v>
      </c>
      <c r="AE26" s="3181"/>
      <c r="AF26" s="3181" t="s">
        <v>14</v>
      </c>
      <c r="AG26" s="3181"/>
      <c r="AH26" s="3181"/>
      <c r="AI26" s="3181"/>
      <c r="AJ26" s="3181"/>
      <c r="AK26" s="3181"/>
      <c r="AL26" s="3181"/>
      <c r="AM26" s="3181"/>
      <c r="AN26" s="3181"/>
      <c r="AO26" s="3182"/>
      <c r="AP26" s="3171"/>
      <c r="AQ26" s="3171"/>
      <c r="AR26" s="3171"/>
      <c r="AS26" s="3171"/>
      <c r="AT26" s="3171"/>
      <c r="AU26" s="3171"/>
    </row>
    <row r="27" spans="1:47" s="3203" customFormat="1" ht="21" customHeight="1">
      <c r="A27" s="3171">
        <v>25</v>
      </c>
      <c r="B27" s="3184">
        <v>45666</v>
      </c>
      <c r="C27" s="3185" t="s">
        <v>35445</v>
      </c>
      <c r="D27" s="3185" t="s">
        <v>35446</v>
      </c>
      <c r="E27" s="3185">
        <v>4341311</v>
      </c>
      <c r="F27" s="3185" t="s">
        <v>35444</v>
      </c>
      <c r="G27" s="3186">
        <v>34967</v>
      </c>
      <c r="H27" s="3190" t="s">
        <v>35447</v>
      </c>
      <c r="I27" s="3187" t="s">
        <v>35325</v>
      </c>
      <c r="J27" s="3196"/>
      <c r="K27" s="3197" t="s">
        <v>14</v>
      </c>
      <c r="L27" s="3197" t="s">
        <v>33</v>
      </c>
      <c r="M27" s="3171" t="s">
        <v>35337</v>
      </c>
      <c r="N27" s="3171" t="s">
        <v>35327</v>
      </c>
      <c r="O27" s="3198">
        <v>30000</v>
      </c>
      <c r="P27" s="3179">
        <v>10000</v>
      </c>
      <c r="Q27" s="3180">
        <f t="shared" si="0"/>
        <v>40000</v>
      </c>
      <c r="R27" s="3198">
        <v>34000</v>
      </c>
      <c r="S27" s="3198"/>
      <c r="T27" s="3198">
        <v>6000</v>
      </c>
      <c r="U27" s="3198"/>
      <c r="V27" s="3198"/>
      <c r="W27" s="3180">
        <f t="shared" si="1"/>
        <v>0</v>
      </c>
      <c r="X27" s="3180"/>
      <c r="Y27" s="3180">
        <f t="shared" si="2"/>
        <v>40000</v>
      </c>
      <c r="Z27" s="3198"/>
      <c r="AA27" s="3198"/>
      <c r="AB27" s="3199" t="s">
        <v>14</v>
      </c>
      <c r="AC27" s="3200"/>
      <c r="AD27" s="3200"/>
      <c r="AE27" s="3200"/>
      <c r="AF27" s="3200"/>
      <c r="AG27" s="3200"/>
      <c r="AH27" s="3200"/>
      <c r="AI27" s="3200"/>
      <c r="AJ27" s="3200"/>
      <c r="AK27" s="3200"/>
      <c r="AL27" s="3200"/>
      <c r="AM27" s="3201"/>
      <c r="AN27" s="3201"/>
      <c r="AO27" s="3202"/>
    </row>
    <row r="28" spans="1:47" s="3183" customFormat="1" ht="20.25" customHeight="1">
      <c r="A28" s="3171">
        <v>26</v>
      </c>
      <c r="B28" s="3184">
        <v>45666</v>
      </c>
      <c r="C28" s="3191" t="s">
        <v>129</v>
      </c>
      <c r="D28" s="3191" t="s">
        <v>35462</v>
      </c>
      <c r="E28" s="3191">
        <v>4860004</v>
      </c>
      <c r="F28" s="3191" t="s">
        <v>35461</v>
      </c>
      <c r="G28" s="3192">
        <v>35551</v>
      </c>
      <c r="H28" s="3191" t="s">
        <v>35463</v>
      </c>
      <c r="I28" s="3187" t="s">
        <v>35325</v>
      </c>
      <c r="J28" s="3188"/>
      <c r="K28" s="3171" t="s">
        <v>14</v>
      </c>
      <c r="L28" s="3171" t="s">
        <v>35464</v>
      </c>
      <c r="M28" s="3171" t="s">
        <v>35337</v>
      </c>
      <c r="N28" s="3171" t="s">
        <v>35327</v>
      </c>
      <c r="O28" s="3178">
        <v>115000</v>
      </c>
      <c r="P28" s="3179">
        <v>20000</v>
      </c>
      <c r="Q28" s="3180">
        <f t="shared" si="0"/>
        <v>135000</v>
      </c>
      <c r="R28" s="3180">
        <v>135000</v>
      </c>
      <c r="S28" s="3180"/>
      <c r="T28" s="3198"/>
      <c r="U28" s="3180"/>
      <c r="V28" s="3180"/>
      <c r="W28" s="3180">
        <f t="shared" si="1"/>
        <v>0</v>
      </c>
      <c r="X28" s="3180"/>
      <c r="Y28" s="3180">
        <f t="shared" si="2"/>
        <v>135000</v>
      </c>
      <c r="Z28" s="3181"/>
      <c r="AA28" s="3181"/>
      <c r="AB28" s="3181"/>
      <c r="AC28" s="3181"/>
      <c r="AD28" s="3181"/>
      <c r="AE28" s="3181"/>
      <c r="AF28" s="3181"/>
      <c r="AG28" s="3181"/>
      <c r="AH28" s="3181"/>
      <c r="AI28" s="3181" t="s">
        <v>14</v>
      </c>
      <c r="AJ28" s="3181" t="s">
        <v>14</v>
      </c>
      <c r="AK28" s="3181" t="s">
        <v>14</v>
      </c>
      <c r="AL28" s="3181"/>
      <c r="AM28" s="3181"/>
      <c r="AN28" s="3181"/>
      <c r="AO28" s="3182"/>
      <c r="AP28" s="3171"/>
      <c r="AQ28" s="3171"/>
      <c r="AR28" s="3171"/>
      <c r="AS28" s="3171"/>
      <c r="AT28" s="3171"/>
      <c r="AU28" s="3171"/>
    </row>
    <row r="29" spans="1:47" s="3183" customFormat="1" ht="20.25" customHeight="1">
      <c r="A29" s="3171">
        <v>27</v>
      </c>
      <c r="B29" s="3184">
        <v>45666</v>
      </c>
      <c r="C29" s="3191" t="s">
        <v>35466</v>
      </c>
      <c r="D29" s="3191" t="s">
        <v>35467</v>
      </c>
      <c r="E29" s="3191">
        <v>5208024</v>
      </c>
      <c r="F29" s="3191" t="s">
        <v>35465</v>
      </c>
      <c r="G29" s="3192">
        <v>34800</v>
      </c>
      <c r="H29" s="3191" t="s">
        <v>35468</v>
      </c>
      <c r="I29" s="3187" t="s">
        <v>35325</v>
      </c>
      <c r="J29" s="3188"/>
      <c r="K29" s="3171" t="s">
        <v>14</v>
      </c>
      <c r="L29" s="3171" t="s">
        <v>26</v>
      </c>
      <c r="M29" s="3171" t="s">
        <v>35337</v>
      </c>
      <c r="N29" s="3171" t="s">
        <v>35327</v>
      </c>
      <c r="O29" s="3178">
        <v>35000</v>
      </c>
      <c r="P29" s="3179">
        <v>10000</v>
      </c>
      <c r="Q29" s="3180">
        <f t="shared" si="0"/>
        <v>45000</v>
      </c>
      <c r="R29" s="3279">
        <v>45000</v>
      </c>
      <c r="S29" s="3180"/>
      <c r="T29" s="3180"/>
      <c r="U29" s="3195"/>
      <c r="V29" s="3195"/>
      <c r="W29" s="3180">
        <f t="shared" si="1"/>
        <v>0</v>
      </c>
      <c r="X29" s="3180"/>
      <c r="Y29" s="3180">
        <f t="shared" si="2"/>
        <v>45000</v>
      </c>
      <c r="Z29" s="3181"/>
      <c r="AA29" s="3181"/>
      <c r="AB29" s="3181"/>
      <c r="AC29" s="3181"/>
      <c r="AD29" s="3181"/>
      <c r="AE29" s="3181"/>
      <c r="AF29" s="3181"/>
      <c r="AG29" s="3181"/>
      <c r="AH29" s="3181"/>
      <c r="AI29" s="3181"/>
      <c r="AJ29" s="3181"/>
      <c r="AK29" s="3181"/>
      <c r="AL29" s="3181"/>
      <c r="AM29" s="3181" t="s">
        <v>14</v>
      </c>
      <c r="AN29" s="3181"/>
      <c r="AO29" s="3182"/>
      <c r="AP29" s="3171"/>
      <c r="AQ29" s="3171"/>
      <c r="AR29" s="3171"/>
      <c r="AS29" s="3171"/>
      <c r="AT29" s="3171"/>
      <c r="AU29" s="3171"/>
    </row>
    <row r="30" spans="1:47" s="3183" customFormat="1" ht="20.25" customHeight="1">
      <c r="A30" s="3171">
        <v>28</v>
      </c>
      <c r="B30" s="3184">
        <v>45666</v>
      </c>
      <c r="C30" s="3185" t="s">
        <v>35478</v>
      </c>
      <c r="D30" s="3185" t="s">
        <v>35479</v>
      </c>
      <c r="E30" s="3185">
        <v>6346074</v>
      </c>
      <c r="F30" s="3185" t="s">
        <v>35477</v>
      </c>
      <c r="G30" s="3186">
        <v>37848</v>
      </c>
      <c r="H30" s="3190" t="s">
        <v>35480</v>
      </c>
      <c r="I30" s="3187" t="s">
        <v>35325</v>
      </c>
      <c r="J30" s="3188" t="s">
        <v>14</v>
      </c>
      <c r="K30" s="3171" t="s">
        <v>14</v>
      </c>
      <c r="L30" s="3171" t="s">
        <v>35392</v>
      </c>
      <c r="M30" s="3171" t="s">
        <v>35337</v>
      </c>
      <c r="N30" s="3171" t="s">
        <v>35327</v>
      </c>
      <c r="O30" s="3178">
        <v>90000</v>
      </c>
      <c r="P30" s="3179">
        <v>30000</v>
      </c>
      <c r="Q30" s="3180">
        <f t="shared" si="0"/>
        <v>120000</v>
      </c>
      <c r="R30" s="3180">
        <v>120000</v>
      </c>
      <c r="S30" s="3180"/>
      <c r="T30" s="3180"/>
      <c r="U30" s="3195"/>
      <c r="V30" s="3195"/>
      <c r="W30" s="3180">
        <f t="shared" si="1"/>
        <v>0</v>
      </c>
      <c r="X30" s="3180"/>
      <c r="Y30" s="3180">
        <f t="shared" si="2"/>
        <v>120000</v>
      </c>
      <c r="Z30" s="3181" t="s">
        <v>14</v>
      </c>
      <c r="AA30" s="3181" t="s">
        <v>14</v>
      </c>
      <c r="AB30" s="3181" t="s">
        <v>14</v>
      </c>
      <c r="AC30" s="3181"/>
      <c r="AD30" s="3181"/>
      <c r="AE30" s="3181"/>
      <c r="AF30" s="3181"/>
      <c r="AG30" s="3181"/>
      <c r="AH30" s="3181"/>
      <c r="AI30" s="3181"/>
      <c r="AJ30" s="3181"/>
      <c r="AK30" s="3181"/>
      <c r="AL30" s="3181"/>
      <c r="AM30" s="3181"/>
      <c r="AN30" s="3181"/>
      <c r="AO30" s="3182"/>
      <c r="AP30" s="3171"/>
      <c r="AQ30" s="3171"/>
      <c r="AR30" s="3171"/>
      <c r="AS30" s="3171"/>
      <c r="AT30" s="3171"/>
      <c r="AU30" s="3171"/>
    </row>
    <row r="31" spans="1:47" s="3183" customFormat="1" ht="20.25" customHeight="1">
      <c r="A31" s="3171">
        <v>29</v>
      </c>
      <c r="B31" s="3184">
        <v>45667</v>
      </c>
      <c r="C31" s="3185" t="s">
        <v>35512</v>
      </c>
      <c r="D31" s="3185" t="s">
        <v>35513</v>
      </c>
      <c r="E31" s="3185">
        <v>6240059</v>
      </c>
      <c r="F31" s="3185" t="s">
        <v>35511</v>
      </c>
      <c r="G31" s="3186">
        <v>37747</v>
      </c>
      <c r="H31" s="3190" t="s">
        <v>35514</v>
      </c>
      <c r="I31" s="3187" t="s">
        <v>35325</v>
      </c>
      <c r="J31" s="3188"/>
      <c r="K31" s="3171" t="s">
        <v>14</v>
      </c>
      <c r="L31" s="3171" t="s">
        <v>35515</v>
      </c>
      <c r="M31" s="3171" t="s">
        <v>35337</v>
      </c>
      <c r="N31" s="3171" t="s">
        <v>35327</v>
      </c>
      <c r="O31" s="3178">
        <v>90000</v>
      </c>
      <c r="P31" s="3179">
        <v>30000</v>
      </c>
      <c r="Q31" s="3180">
        <f t="shared" si="0"/>
        <v>120000</v>
      </c>
      <c r="R31" s="3180">
        <v>120000</v>
      </c>
      <c r="S31" s="3180"/>
      <c r="T31" s="3180"/>
      <c r="U31" s="3180"/>
      <c r="V31" s="3180"/>
      <c r="W31" s="3180">
        <f t="shared" si="1"/>
        <v>0</v>
      </c>
      <c r="X31" s="3180"/>
      <c r="Y31" s="3180">
        <f t="shared" si="2"/>
        <v>120000</v>
      </c>
      <c r="Z31" s="3181"/>
      <c r="AA31" s="3181"/>
      <c r="AB31" s="3181"/>
      <c r="AC31" s="3181"/>
      <c r="AD31" s="3181" t="s">
        <v>14</v>
      </c>
      <c r="AE31" s="3181"/>
      <c r="AF31" s="3181" t="s">
        <v>14</v>
      </c>
      <c r="AG31" s="3181"/>
      <c r="AH31" s="3181" t="s">
        <v>14</v>
      </c>
      <c r="AI31" s="3181"/>
      <c r="AJ31" s="3181"/>
      <c r="AK31" s="3181"/>
      <c r="AL31" s="3181"/>
      <c r="AM31" s="3181"/>
      <c r="AN31" s="3181"/>
      <c r="AO31" s="3182"/>
      <c r="AP31" s="3171"/>
      <c r="AQ31" s="3171"/>
      <c r="AR31" s="3171"/>
      <c r="AS31" s="3171"/>
      <c r="AT31" s="3171"/>
      <c r="AU31" s="3171"/>
    </row>
    <row r="32" spans="1:47" s="3189" customFormat="1" ht="20.25" customHeight="1">
      <c r="A32" s="3171">
        <v>30</v>
      </c>
      <c r="B32" s="3184">
        <v>45667</v>
      </c>
      <c r="C32" s="3191" t="s">
        <v>35530</v>
      </c>
      <c r="D32" s="3191" t="s">
        <v>35531</v>
      </c>
      <c r="E32" s="3191">
        <v>3117376</v>
      </c>
      <c r="F32" s="3191" t="s">
        <v>35529</v>
      </c>
      <c r="G32" s="3192">
        <v>32482</v>
      </c>
      <c r="H32" s="3191" t="s">
        <v>35532</v>
      </c>
      <c r="I32" s="3187" t="s">
        <v>35325</v>
      </c>
      <c r="J32" s="3188" t="s">
        <v>14</v>
      </c>
      <c r="K32" s="3171" t="s">
        <v>14</v>
      </c>
      <c r="L32" s="3171" t="s">
        <v>35533</v>
      </c>
      <c r="M32" s="3171" t="s">
        <v>35337</v>
      </c>
      <c r="N32" s="3171" t="s">
        <v>35327</v>
      </c>
      <c r="O32" s="3178">
        <v>85000</v>
      </c>
      <c r="P32" s="3179"/>
      <c r="Q32" s="3180">
        <f t="shared" si="0"/>
        <v>85000</v>
      </c>
      <c r="R32" s="3180">
        <v>75000</v>
      </c>
      <c r="S32" s="3180"/>
      <c r="T32" s="3180"/>
      <c r="U32" s="3195"/>
      <c r="V32" s="3195"/>
      <c r="W32" s="3180">
        <f t="shared" si="1"/>
        <v>10000</v>
      </c>
      <c r="X32" s="3180"/>
      <c r="Y32" s="3180">
        <f t="shared" si="2"/>
        <v>85000</v>
      </c>
      <c r="Z32" s="3181"/>
      <c r="AA32" s="3181"/>
      <c r="AB32" s="3181"/>
      <c r="AC32" s="3181"/>
      <c r="AD32" s="3181"/>
      <c r="AE32" s="3181"/>
      <c r="AF32" s="3181"/>
      <c r="AG32" s="3181"/>
      <c r="AH32" s="3181"/>
      <c r="AI32" s="3181"/>
      <c r="AJ32" s="3181" t="s">
        <v>14</v>
      </c>
      <c r="AK32" s="3181"/>
      <c r="AL32" s="3181"/>
      <c r="AM32" s="3181"/>
      <c r="AN32" s="3181" t="s">
        <v>14</v>
      </c>
      <c r="AO32" s="3182"/>
      <c r="AP32" s="3171"/>
      <c r="AQ32" s="3171"/>
      <c r="AR32" s="3171"/>
      <c r="AS32" s="3171"/>
      <c r="AT32" s="3171"/>
      <c r="AU32" s="3171"/>
    </row>
    <row r="33" spans="1:47" s="3189" customFormat="1" ht="20.25" customHeight="1">
      <c r="A33" s="3171">
        <v>31</v>
      </c>
      <c r="B33" s="3184">
        <v>45668</v>
      </c>
      <c r="C33" s="3191" t="s">
        <v>35542</v>
      </c>
      <c r="D33" s="3191" t="s">
        <v>35543</v>
      </c>
      <c r="E33" s="3191">
        <v>3362194</v>
      </c>
      <c r="F33" s="3191" t="s">
        <v>35541</v>
      </c>
      <c r="G33" s="3192">
        <v>33619</v>
      </c>
      <c r="H33" s="3193" t="s">
        <v>35544</v>
      </c>
      <c r="I33" s="3187" t="s">
        <v>35325</v>
      </c>
      <c r="J33" s="3188"/>
      <c r="K33" s="3171" t="s">
        <v>14</v>
      </c>
      <c r="L33" s="3171" t="s">
        <v>25</v>
      </c>
      <c r="M33" s="3171" t="s">
        <v>35337</v>
      </c>
      <c r="N33" s="3171" t="s">
        <v>35327</v>
      </c>
      <c r="O33" s="3178">
        <v>35000</v>
      </c>
      <c r="P33" s="3179">
        <v>10000</v>
      </c>
      <c r="Q33" s="3180">
        <f t="shared" si="0"/>
        <v>45000</v>
      </c>
      <c r="R33" s="3279">
        <v>45000</v>
      </c>
      <c r="S33" s="3180"/>
      <c r="T33" s="3180"/>
      <c r="U33" s="3195"/>
      <c r="V33" s="3195"/>
      <c r="W33" s="3180">
        <f t="shared" si="1"/>
        <v>0</v>
      </c>
      <c r="X33" s="3180"/>
      <c r="Y33" s="3180">
        <f t="shared" si="2"/>
        <v>45000</v>
      </c>
      <c r="Z33" s="3181"/>
      <c r="AA33" s="3181"/>
      <c r="AB33" s="3181"/>
      <c r="AC33" s="3181"/>
      <c r="AD33" s="3181"/>
      <c r="AE33" s="3181"/>
      <c r="AF33" s="3181"/>
      <c r="AG33" s="3181"/>
      <c r="AH33" s="3181"/>
      <c r="AI33" s="3181"/>
      <c r="AJ33" s="3181"/>
      <c r="AK33" s="3181"/>
      <c r="AL33" s="3181" t="s">
        <v>14</v>
      </c>
      <c r="AM33" s="3181"/>
      <c r="AN33" s="3181"/>
      <c r="AO33" s="3182"/>
      <c r="AP33" s="3171"/>
      <c r="AQ33" s="3171"/>
      <c r="AR33" s="3171"/>
      <c r="AS33" s="3171"/>
      <c r="AT33" s="3171"/>
      <c r="AU33" s="3171"/>
    </row>
    <row r="34" spans="1:47" s="3189" customFormat="1" ht="20.25" customHeight="1">
      <c r="A34" s="3171">
        <v>32</v>
      </c>
      <c r="B34" s="3184">
        <v>45668</v>
      </c>
      <c r="C34" s="3191" t="s">
        <v>35555</v>
      </c>
      <c r="D34" s="3191" t="s">
        <v>35556</v>
      </c>
      <c r="E34" s="3191">
        <v>6080425</v>
      </c>
      <c r="F34" s="3191" t="s">
        <v>35554</v>
      </c>
      <c r="G34" s="3192">
        <v>31019</v>
      </c>
      <c r="H34" s="3193" t="s">
        <v>35557</v>
      </c>
      <c r="I34" s="3187" t="s">
        <v>35325</v>
      </c>
      <c r="J34" s="3188" t="s">
        <v>14</v>
      </c>
      <c r="K34" s="3171" t="s">
        <v>14</v>
      </c>
      <c r="L34" s="3171" t="s">
        <v>35355</v>
      </c>
      <c r="M34" s="3171" t="s">
        <v>35337</v>
      </c>
      <c r="N34" s="3171" t="s">
        <v>35327</v>
      </c>
      <c r="O34" s="3178">
        <v>75000</v>
      </c>
      <c r="P34" s="3179">
        <v>20000</v>
      </c>
      <c r="Q34" s="3180">
        <f t="shared" si="0"/>
        <v>95000</v>
      </c>
      <c r="R34" s="3180">
        <v>95000</v>
      </c>
      <c r="S34" s="3180"/>
      <c r="T34" s="3180"/>
      <c r="U34" s="3195"/>
      <c r="V34" s="3195"/>
      <c r="W34" s="3180">
        <f t="shared" si="1"/>
        <v>0</v>
      </c>
      <c r="X34" s="3180"/>
      <c r="Y34" s="3180">
        <f t="shared" si="2"/>
        <v>95000</v>
      </c>
      <c r="Z34" s="3181"/>
      <c r="AA34" s="3181"/>
      <c r="AB34" s="3181"/>
      <c r="AC34" s="3181"/>
      <c r="AD34" s="3181"/>
      <c r="AE34" s="3181"/>
      <c r="AF34" s="3181"/>
      <c r="AG34" s="3181"/>
      <c r="AH34" s="3181"/>
      <c r="AI34" s="3181" t="s">
        <v>14</v>
      </c>
      <c r="AJ34" s="3181"/>
      <c r="AK34" s="3181"/>
      <c r="AL34" s="3181"/>
      <c r="AM34" s="3181" t="s">
        <v>14</v>
      </c>
      <c r="AN34" s="3181"/>
      <c r="AO34" s="3182"/>
      <c r="AP34" s="3171"/>
      <c r="AQ34" s="3171"/>
      <c r="AR34" s="3171"/>
      <c r="AS34" s="3171"/>
      <c r="AT34" s="3171"/>
      <c r="AU34" s="3171"/>
    </row>
    <row r="35" spans="1:47" s="3189" customFormat="1" ht="20.25" customHeight="1">
      <c r="A35" s="3171">
        <v>33</v>
      </c>
      <c r="B35" s="3184">
        <v>45669</v>
      </c>
      <c r="C35" s="3185" t="s">
        <v>35559</v>
      </c>
      <c r="D35" s="3185" t="s">
        <v>35560</v>
      </c>
      <c r="E35" s="3185">
        <v>6445296</v>
      </c>
      <c r="F35" s="3185" t="s">
        <v>35558</v>
      </c>
      <c r="G35" s="3186">
        <v>36772</v>
      </c>
      <c r="H35" s="3190" t="s">
        <v>35561</v>
      </c>
      <c r="I35" s="3187" t="s">
        <v>35325</v>
      </c>
      <c r="J35" s="3188" t="s">
        <v>14</v>
      </c>
      <c r="K35" s="3171" t="s">
        <v>14</v>
      </c>
      <c r="L35" s="3171" t="s">
        <v>35562</v>
      </c>
      <c r="M35" s="3171" t="s">
        <v>35337</v>
      </c>
      <c r="N35" s="3171" t="s">
        <v>35327</v>
      </c>
      <c r="O35" s="3178">
        <v>65000</v>
      </c>
      <c r="P35" s="3179">
        <v>20000</v>
      </c>
      <c r="Q35" s="3180">
        <f t="shared" si="0"/>
        <v>85000</v>
      </c>
      <c r="R35" s="3180">
        <v>85000</v>
      </c>
      <c r="S35" s="3180"/>
      <c r="T35" s="3180"/>
      <c r="U35" s="3195"/>
      <c r="V35" s="3195"/>
      <c r="W35" s="3180">
        <f t="shared" si="1"/>
        <v>0</v>
      </c>
      <c r="X35" s="3180"/>
      <c r="Y35" s="3180">
        <f t="shared" si="2"/>
        <v>85000</v>
      </c>
      <c r="Z35" s="3181"/>
      <c r="AA35" s="3181" t="s">
        <v>14</v>
      </c>
      <c r="AB35" s="3181" t="s">
        <v>14</v>
      </c>
      <c r="AC35" s="3181"/>
      <c r="AD35" s="3181"/>
      <c r="AE35" s="3181"/>
      <c r="AF35" s="3181"/>
      <c r="AG35" s="3181"/>
      <c r="AH35" s="3181"/>
      <c r="AI35" s="3181"/>
      <c r="AJ35" s="3181"/>
      <c r="AK35" s="3181"/>
      <c r="AL35" s="3181"/>
      <c r="AM35" s="3181"/>
      <c r="AN35" s="3181"/>
      <c r="AO35" s="3182"/>
      <c r="AP35" s="3171"/>
      <c r="AQ35" s="3171"/>
      <c r="AR35" s="3171"/>
      <c r="AS35" s="3171"/>
      <c r="AT35" s="3171"/>
      <c r="AU35" s="3171"/>
    </row>
    <row r="36" spans="1:47" s="3189" customFormat="1" ht="20.25" customHeight="1">
      <c r="A36" s="3171">
        <v>34</v>
      </c>
      <c r="B36" s="3184">
        <v>45669</v>
      </c>
      <c r="C36" s="3191" t="s">
        <v>35564</v>
      </c>
      <c r="D36" s="3191" t="s">
        <v>35565</v>
      </c>
      <c r="E36" s="3191">
        <v>1891565</v>
      </c>
      <c r="F36" s="3191" t="s">
        <v>35563</v>
      </c>
      <c r="G36" s="3192">
        <v>31910</v>
      </c>
      <c r="H36" s="3193" t="s">
        <v>35566</v>
      </c>
      <c r="I36" s="3187" t="s">
        <v>35325</v>
      </c>
      <c r="J36" s="3188"/>
      <c r="K36" s="3171" t="s">
        <v>14</v>
      </c>
      <c r="L36" s="3171" t="s">
        <v>25</v>
      </c>
      <c r="M36" s="3171" t="s">
        <v>35337</v>
      </c>
      <c r="N36" s="3171" t="s">
        <v>35327</v>
      </c>
      <c r="O36" s="3178">
        <v>35000</v>
      </c>
      <c r="P36" s="3179"/>
      <c r="Q36" s="3180">
        <f t="shared" ref="Q36:Q67" si="3">O36+P36</f>
        <v>35000</v>
      </c>
      <c r="R36" s="3180">
        <v>35000</v>
      </c>
      <c r="S36" s="3180"/>
      <c r="T36" s="3180"/>
      <c r="U36" s="3195"/>
      <c r="V36" s="3195"/>
      <c r="W36" s="3180">
        <f t="shared" si="1"/>
        <v>0</v>
      </c>
      <c r="X36" s="3180"/>
      <c r="Y36" s="3180">
        <f t="shared" si="2"/>
        <v>35000</v>
      </c>
      <c r="Z36" s="3181"/>
      <c r="AA36" s="3181"/>
      <c r="AB36" s="3181"/>
      <c r="AC36" s="3181"/>
      <c r="AD36" s="3181"/>
      <c r="AE36" s="3181"/>
      <c r="AF36" s="3181"/>
      <c r="AG36" s="3181"/>
      <c r="AH36" s="3181"/>
      <c r="AI36" s="3181"/>
      <c r="AJ36" s="3181"/>
      <c r="AK36" s="3181"/>
      <c r="AL36" s="3181" t="s">
        <v>14</v>
      </c>
      <c r="AM36" s="3181"/>
      <c r="AN36" s="3181"/>
      <c r="AO36" s="3182"/>
      <c r="AP36" s="3171"/>
      <c r="AQ36" s="3171"/>
      <c r="AR36" s="3171"/>
      <c r="AS36" s="3171"/>
      <c r="AT36" s="3171"/>
      <c r="AU36" s="3171"/>
    </row>
    <row r="37" spans="1:47" s="3189" customFormat="1" ht="20.25" customHeight="1">
      <c r="A37" s="3171">
        <v>35</v>
      </c>
      <c r="B37" s="3184">
        <v>45669</v>
      </c>
      <c r="C37" s="3185" t="s">
        <v>35581</v>
      </c>
      <c r="D37" s="3185" t="s">
        <v>35582</v>
      </c>
      <c r="E37" s="3185">
        <v>4575689</v>
      </c>
      <c r="F37" s="3185" t="s">
        <v>35580</v>
      </c>
      <c r="G37" s="3186">
        <v>36718</v>
      </c>
      <c r="H37" s="3185" t="s">
        <v>35583</v>
      </c>
      <c r="I37" s="3187" t="s">
        <v>35325</v>
      </c>
      <c r="J37" s="3188"/>
      <c r="K37" s="3171" t="s">
        <v>14</v>
      </c>
      <c r="L37" s="3171" t="s">
        <v>35336</v>
      </c>
      <c r="M37" s="3171" t="s">
        <v>35337</v>
      </c>
      <c r="N37" s="3171" t="s">
        <v>35327</v>
      </c>
      <c r="O37" s="3178">
        <v>80000</v>
      </c>
      <c r="P37" s="3179">
        <v>20000</v>
      </c>
      <c r="Q37" s="3180">
        <f t="shared" si="3"/>
        <v>100000</v>
      </c>
      <c r="R37" s="3180">
        <v>100000</v>
      </c>
      <c r="S37" s="3180"/>
      <c r="T37" s="3180"/>
      <c r="U37" s="3180"/>
      <c r="V37" s="3180"/>
      <c r="W37" s="3180">
        <f t="shared" si="1"/>
        <v>0</v>
      </c>
      <c r="X37" s="3180"/>
      <c r="Y37" s="3180">
        <f t="shared" si="2"/>
        <v>100000</v>
      </c>
      <c r="Z37" s="3181"/>
      <c r="AA37" s="3181"/>
      <c r="AB37" s="3181"/>
      <c r="AC37" s="3181"/>
      <c r="AD37" s="3181"/>
      <c r="AE37" s="3181"/>
      <c r="AF37" s="3181"/>
      <c r="AG37" s="3181"/>
      <c r="AH37" s="3181"/>
      <c r="AI37" s="3181" t="s">
        <v>14</v>
      </c>
      <c r="AJ37" s="3181" t="s">
        <v>14</v>
      </c>
      <c r="AK37" s="3181"/>
      <c r="AL37" s="3181"/>
      <c r="AM37" s="3181"/>
      <c r="AN37" s="3181"/>
      <c r="AO37" s="3182"/>
      <c r="AP37" s="3171"/>
      <c r="AQ37" s="3171"/>
      <c r="AR37" s="3171"/>
      <c r="AS37" s="3171"/>
      <c r="AT37" s="3171"/>
      <c r="AU37" s="3171"/>
    </row>
    <row r="38" spans="1:47" s="3189" customFormat="1" ht="20.25" customHeight="1">
      <c r="A38" s="3171">
        <v>36</v>
      </c>
      <c r="B38" s="3184">
        <v>45670</v>
      </c>
      <c r="C38" s="3185" t="s">
        <v>35589</v>
      </c>
      <c r="D38" s="3185" t="s">
        <v>35590</v>
      </c>
      <c r="E38" s="3185">
        <v>1747225</v>
      </c>
      <c r="F38" s="3185" t="s">
        <v>35588</v>
      </c>
      <c r="G38" s="3186">
        <v>32482</v>
      </c>
      <c r="H38" s="3190" t="s">
        <v>35591</v>
      </c>
      <c r="I38" s="3187" t="s">
        <v>35325</v>
      </c>
      <c r="J38" s="3188"/>
      <c r="K38" s="3171" t="s">
        <v>14</v>
      </c>
      <c r="L38" s="3171" t="s">
        <v>29</v>
      </c>
      <c r="M38" s="3171" t="s">
        <v>35337</v>
      </c>
      <c r="N38" s="3171" t="s">
        <v>35327</v>
      </c>
      <c r="O38" s="3178">
        <v>30000</v>
      </c>
      <c r="P38" s="3179">
        <v>10000</v>
      </c>
      <c r="Q38" s="3180">
        <f t="shared" si="3"/>
        <v>40000</v>
      </c>
      <c r="R38" s="3180">
        <v>40000</v>
      </c>
      <c r="S38" s="3180"/>
      <c r="T38" s="3180"/>
      <c r="U38" s="3180"/>
      <c r="V38" s="3180"/>
      <c r="W38" s="3180">
        <f t="shared" si="1"/>
        <v>0</v>
      </c>
      <c r="X38" s="3180"/>
      <c r="Y38" s="3180">
        <f t="shared" si="2"/>
        <v>40000</v>
      </c>
      <c r="Z38" s="3181"/>
      <c r="AA38" s="3181"/>
      <c r="AB38" s="3181"/>
      <c r="AC38" s="3181"/>
      <c r="AD38" s="3181"/>
      <c r="AE38" s="3181"/>
      <c r="AF38" s="3181" t="s">
        <v>14</v>
      </c>
      <c r="AG38" s="3181"/>
      <c r="AH38" s="3181"/>
      <c r="AI38" s="3181"/>
      <c r="AJ38" s="3181"/>
      <c r="AK38" s="3181"/>
      <c r="AL38" s="3181"/>
      <c r="AM38" s="3181"/>
      <c r="AN38" s="3181"/>
      <c r="AO38" s="3182"/>
      <c r="AP38" s="3171"/>
      <c r="AQ38" s="3171"/>
      <c r="AR38" s="3171"/>
      <c r="AS38" s="3171"/>
      <c r="AT38" s="3171"/>
      <c r="AU38" s="3171"/>
    </row>
    <row r="39" spans="1:47" s="3189" customFormat="1" ht="20.25" customHeight="1">
      <c r="A39" s="3171">
        <v>37</v>
      </c>
      <c r="B39" s="3184">
        <v>45670</v>
      </c>
      <c r="C39" s="3191" t="s">
        <v>35593</v>
      </c>
      <c r="D39" s="3191" t="s">
        <v>35594</v>
      </c>
      <c r="E39" s="3191">
        <v>5064623</v>
      </c>
      <c r="F39" s="3191" t="s">
        <v>35592</v>
      </c>
      <c r="G39" s="3192">
        <v>32485</v>
      </c>
      <c r="H39" s="3193" t="s">
        <v>35595</v>
      </c>
      <c r="I39" s="3187" t="s">
        <v>35325</v>
      </c>
      <c r="J39" s="3188" t="s">
        <v>14</v>
      </c>
      <c r="K39" s="3171" t="s">
        <v>14</v>
      </c>
      <c r="L39" s="3171" t="s">
        <v>35464</v>
      </c>
      <c r="M39" s="3171" t="s">
        <v>35337</v>
      </c>
      <c r="N39" s="3171" t="s">
        <v>35327</v>
      </c>
      <c r="O39" s="3178">
        <v>120000</v>
      </c>
      <c r="P39" s="3178">
        <v>30000</v>
      </c>
      <c r="Q39" s="3180">
        <f t="shared" si="3"/>
        <v>150000</v>
      </c>
      <c r="R39" s="3279">
        <v>128250</v>
      </c>
      <c r="S39" s="3195"/>
      <c r="T39" s="3180">
        <v>21750</v>
      </c>
      <c r="U39" s="3195"/>
      <c r="V39" s="3195"/>
      <c r="W39" s="3180">
        <f t="shared" si="1"/>
        <v>0</v>
      </c>
      <c r="X39" s="3180"/>
      <c r="Y39" s="3180">
        <f t="shared" si="2"/>
        <v>150000</v>
      </c>
      <c r="Z39" s="3181"/>
      <c r="AA39" s="3181"/>
      <c r="AB39" s="3181"/>
      <c r="AC39" s="3181"/>
      <c r="AD39" s="3181"/>
      <c r="AE39" s="3181"/>
      <c r="AF39" s="3181"/>
      <c r="AG39" s="3181"/>
      <c r="AH39" s="3181"/>
      <c r="AI39" s="3181" t="s">
        <v>14</v>
      </c>
      <c r="AJ39" s="3181" t="s">
        <v>14</v>
      </c>
      <c r="AK39" s="3181" t="s">
        <v>14</v>
      </c>
      <c r="AL39" s="3181"/>
      <c r="AM39" s="3181"/>
      <c r="AN39" s="3181"/>
      <c r="AO39" s="3204"/>
      <c r="AP39" s="3171"/>
      <c r="AQ39" s="3171"/>
      <c r="AR39" s="3171"/>
      <c r="AS39" s="3171"/>
      <c r="AT39" s="3171"/>
      <c r="AU39" s="3171"/>
    </row>
    <row r="40" spans="1:47" s="3189" customFormat="1" ht="20.25" customHeight="1">
      <c r="A40" s="3171">
        <v>38</v>
      </c>
      <c r="B40" s="3184">
        <v>45670</v>
      </c>
      <c r="C40" s="3191" t="s">
        <v>35597</v>
      </c>
      <c r="D40" s="3191" t="s">
        <v>35598</v>
      </c>
      <c r="E40" s="3191">
        <v>4294687</v>
      </c>
      <c r="F40" s="3191" t="s">
        <v>35596</v>
      </c>
      <c r="G40" s="3192">
        <v>31241</v>
      </c>
      <c r="H40" s="3191">
        <v>8032453985</v>
      </c>
      <c r="I40" s="3187" t="s">
        <v>35325</v>
      </c>
      <c r="J40" s="3188" t="s">
        <v>14</v>
      </c>
      <c r="K40" s="3171" t="s">
        <v>14</v>
      </c>
      <c r="L40" s="3171" t="s">
        <v>35336</v>
      </c>
      <c r="M40" s="3171" t="s">
        <v>35337</v>
      </c>
      <c r="N40" s="3171" t="s">
        <v>35327</v>
      </c>
      <c r="O40" s="3178">
        <v>85000</v>
      </c>
      <c r="P40" s="3179">
        <v>20000</v>
      </c>
      <c r="Q40" s="3180">
        <f t="shared" si="3"/>
        <v>105000</v>
      </c>
      <c r="R40" s="3195">
        <v>105000</v>
      </c>
      <c r="S40" s="3195"/>
      <c r="T40" s="3180"/>
      <c r="U40" s="3195"/>
      <c r="V40" s="3195"/>
      <c r="W40" s="3180">
        <f t="shared" si="1"/>
        <v>0</v>
      </c>
      <c r="X40" s="3180"/>
      <c r="Y40" s="3180">
        <f t="shared" si="2"/>
        <v>105000</v>
      </c>
      <c r="Z40" s="3181"/>
      <c r="AA40" s="3181"/>
      <c r="AB40" s="3181"/>
      <c r="AC40" s="3181"/>
      <c r="AD40" s="3181"/>
      <c r="AE40" s="3181"/>
      <c r="AF40" s="3181"/>
      <c r="AG40" s="3181"/>
      <c r="AH40" s="3181"/>
      <c r="AI40" s="3181" t="s">
        <v>14</v>
      </c>
      <c r="AJ40" s="3181" t="s">
        <v>14</v>
      </c>
      <c r="AK40" s="3181"/>
      <c r="AL40" s="3181"/>
      <c r="AM40" s="3181"/>
      <c r="AN40" s="3181"/>
      <c r="AO40" s="3204"/>
      <c r="AP40" s="3171"/>
      <c r="AQ40" s="3171"/>
      <c r="AR40" s="3171"/>
      <c r="AS40" s="3171"/>
      <c r="AT40" s="3171"/>
      <c r="AU40" s="3171"/>
    </row>
    <row r="41" spans="1:47" s="3189" customFormat="1" ht="20.25" customHeight="1">
      <c r="A41" s="3171">
        <v>39</v>
      </c>
      <c r="B41" s="3184">
        <v>45671</v>
      </c>
      <c r="C41" s="3185" t="s">
        <v>35604</v>
      </c>
      <c r="D41" s="3185" t="s">
        <v>35605</v>
      </c>
      <c r="E41" s="3185">
        <v>6288638</v>
      </c>
      <c r="F41" s="3185" t="s">
        <v>35603</v>
      </c>
      <c r="G41" s="3186">
        <v>37939</v>
      </c>
      <c r="H41" s="3190" t="s">
        <v>35606</v>
      </c>
      <c r="I41" s="3187" t="s">
        <v>35325</v>
      </c>
      <c r="J41" s="3188" t="s">
        <v>14</v>
      </c>
      <c r="K41" s="3171" t="s">
        <v>14</v>
      </c>
      <c r="L41" s="3207" t="s">
        <v>35571</v>
      </c>
      <c r="M41" s="3171" t="s">
        <v>35337</v>
      </c>
      <c r="N41" s="3171" t="s">
        <v>35327</v>
      </c>
      <c r="O41" s="3178">
        <v>65000</v>
      </c>
      <c r="P41" s="3179">
        <v>20000</v>
      </c>
      <c r="Q41" s="3180">
        <f t="shared" si="3"/>
        <v>85000</v>
      </c>
      <c r="R41" s="3195">
        <v>85000</v>
      </c>
      <c r="S41" s="3195"/>
      <c r="T41" s="3180"/>
      <c r="U41" s="3195"/>
      <c r="V41" s="3195"/>
      <c r="W41" s="3180">
        <f t="shared" si="1"/>
        <v>0</v>
      </c>
      <c r="X41" s="3180"/>
      <c r="Y41" s="3180">
        <f t="shared" si="2"/>
        <v>85000</v>
      </c>
      <c r="Z41" s="3181"/>
      <c r="AA41" s="3181"/>
      <c r="AB41" s="3181"/>
      <c r="AC41" s="3181"/>
      <c r="AD41" s="3181"/>
      <c r="AE41" s="3181"/>
      <c r="AF41" s="3181"/>
      <c r="AG41" s="3181" t="s">
        <v>14</v>
      </c>
      <c r="AH41" s="3181" t="s">
        <v>14</v>
      </c>
      <c r="AI41" s="3181"/>
      <c r="AJ41" s="3181"/>
      <c r="AK41" s="3181"/>
      <c r="AL41" s="3181"/>
      <c r="AM41" s="3181"/>
      <c r="AN41" s="3181"/>
      <c r="AO41" s="3204"/>
      <c r="AP41" s="3171"/>
      <c r="AQ41" s="3171"/>
      <c r="AR41" s="3171"/>
      <c r="AS41" s="3171"/>
      <c r="AT41" s="3171"/>
      <c r="AU41" s="3171"/>
    </row>
    <row r="42" spans="1:47" s="3189" customFormat="1" ht="20.25" customHeight="1">
      <c r="A42" s="3171">
        <v>40</v>
      </c>
      <c r="B42" s="3184">
        <v>45671</v>
      </c>
      <c r="C42" s="3191" t="s">
        <v>35615</v>
      </c>
      <c r="D42" s="3191" t="s">
        <v>35616</v>
      </c>
      <c r="E42" s="3191">
        <v>4766030</v>
      </c>
      <c r="F42" s="3191" t="s">
        <v>35614</v>
      </c>
      <c r="G42" s="3192">
        <v>34564</v>
      </c>
      <c r="H42" s="3193" t="s">
        <v>35617</v>
      </c>
      <c r="I42" s="3187" t="s">
        <v>35325</v>
      </c>
      <c r="J42" s="3188"/>
      <c r="K42" s="3188" t="s">
        <v>14</v>
      </c>
      <c r="L42" s="3171" t="s">
        <v>23</v>
      </c>
      <c r="M42" s="3171" t="s">
        <v>35337</v>
      </c>
      <c r="N42" s="3171" t="s">
        <v>35327</v>
      </c>
      <c r="O42" s="3178">
        <v>35000</v>
      </c>
      <c r="P42" s="3179">
        <v>10000</v>
      </c>
      <c r="Q42" s="3180">
        <f t="shared" si="3"/>
        <v>45000</v>
      </c>
      <c r="R42" s="3195">
        <v>45000</v>
      </c>
      <c r="S42" s="3195"/>
      <c r="T42" s="3180"/>
      <c r="U42" s="3195"/>
      <c r="V42" s="3195"/>
      <c r="W42" s="3180">
        <f t="shared" si="1"/>
        <v>0</v>
      </c>
      <c r="X42" s="3180"/>
      <c r="Y42" s="3180">
        <f t="shared" si="2"/>
        <v>45000</v>
      </c>
      <c r="Z42" s="3181"/>
      <c r="AA42" s="3181"/>
      <c r="AB42" s="3181"/>
      <c r="AC42" s="3181"/>
      <c r="AD42" s="3181"/>
      <c r="AE42" s="3181"/>
      <c r="AF42" s="3181"/>
      <c r="AG42" s="3181"/>
      <c r="AH42" s="3181"/>
      <c r="AI42" s="3181" t="s">
        <v>14</v>
      </c>
      <c r="AJ42" s="3181"/>
      <c r="AK42" s="3181"/>
      <c r="AL42" s="3181"/>
      <c r="AM42" s="3181"/>
      <c r="AN42" s="3181"/>
      <c r="AO42" s="3204"/>
      <c r="AP42" s="3171"/>
      <c r="AQ42" s="3171"/>
      <c r="AR42" s="3171"/>
      <c r="AS42" s="3171"/>
      <c r="AT42" s="3171"/>
      <c r="AU42" s="3171"/>
    </row>
    <row r="43" spans="1:47" s="3189" customFormat="1" ht="20.25" customHeight="1">
      <c r="A43" s="3171">
        <v>41</v>
      </c>
      <c r="B43" s="3184">
        <v>45671</v>
      </c>
      <c r="C43" s="3191" t="s">
        <v>35619</v>
      </c>
      <c r="D43" s="3191" t="s">
        <v>35620</v>
      </c>
      <c r="E43" s="3191">
        <v>5771663</v>
      </c>
      <c r="F43" s="3191" t="s">
        <v>35618</v>
      </c>
      <c r="G43" s="3192">
        <v>35853</v>
      </c>
      <c r="H43" s="3193" t="s">
        <v>35621</v>
      </c>
      <c r="I43" s="3187" t="s">
        <v>35325</v>
      </c>
      <c r="J43" s="3188"/>
      <c r="K43" s="3171" t="s">
        <v>14</v>
      </c>
      <c r="L43" s="3171" t="s">
        <v>35336</v>
      </c>
      <c r="M43" s="3171" t="s">
        <v>35337</v>
      </c>
      <c r="N43" s="3171" t="s">
        <v>35327</v>
      </c>
      <c r="O43" s="3178">
        <v>80000</v>
      </c>
      <c r="P43" s="3179">
        <v>20000</v>
      </c>
      <c r="Q43" s="3180">
        <f t="shared" si="3"/>
        <v>100000</v>
      </c>
      <c r="R43" s="3195">
        <v>100000</v>
      </c>
      <c r="S43" s="3195"/>
      <c r="T43" s="3180"/>
      <c r="U43" s="3195"/>
      <c r="V43" s="3195"/>
      <c r="W43" s="3180">
        <f t="shared" si="1"/>
        <v>0</v>
      </c>
      <c r="X43" s="3180"/>
      <c r="Y43" s="3180">
        <f t="shared" si="2"/>
        <v>100000</v>
      </c>
      <c r="Z43" s="3181"/>
      <c r="AA43" s="3181"/>
      <c r="AB43" s="3181"/>
      <c r="AC43" s="3181"/>
      <c r="AD43" s="3181"/>
      <c r="AE43" s="3181"/>
      <c r="AF43" s="3181"/>
      <c r="AG43" s="3181"/>
      <c r="AH43" s="3181"/>
      <c r="AI43" s="3181" t="s">
        <v>14</v>
      </c>
      <c r="AJ43" s="3181" t="s">
        <v>14</v>
      </c>
      <c r="AK43" s="3181"/>
      <c r="AL43" s="3181"/>
      <c r="AM43" s="3181"/>
      <c r="AN43" s="3181"/>
      <c r="AO43" s="3204"/>
      <c r="AP43" s="3171"/>
      <c r="AQ43" s="3171"/>
      <c r="AR43" s="3171"/>
      <c r="AS43" s="3171"/>
      <c r="AT43" s="3171"/>
      <c r="AU43" s="3171"/>
    </row>
    <row r="44" spans="1:47" s="3189" customFormat="1" ht="20.25" customHeight="1">
      <c r="A44" s="3171">
        <v>42</v>
      </c>
      <c r="B44" s="3184">
        <v>45671</v>
      </c>
      <c r="C44" s="3185" t="s">
        <v>35623</v>
      </c>
      <c r="D44" s="3185" t="s">
        <v>35624</v>
      </c>
      <c r="E44" s="3185">
        <v>6438021</v>
      </c>
      <c r="F44" s="3185" t="s">
        <v>35622</v>
      </c>
      <c r="G44" s="3186">
        <v>35825</v>
      </c>
      <c r="H44" s="3190" t="s">
        <v>35625</v>
      </c>
      <c r="I44" s="3187" t="s">
        <v>35325</v>
      </c>
      <c r="J44" s="3188" t="s">
        <v>14</v>
      </c>
      <c r="K44" s="3171" t="s">
        <v>14</v>
      </c>
      <c r="L44" s="3171" t="s">
        <v>23</v>
      </c>
      <c r="M44" s="3171" t="s">
        <v>35337</v>
      </c>
      <c r="N44" s="3171" t="s">
        <v>35327</v>
      </c>
      <c r="O44" s="3178">
        <v>40000</v>
      </c>
      <c r="P44" s="3179">
        <v>10000</v>
      </c>
      <c r="Q44" s="3180">
        <f t="shared" si="3"/>
        <v>50000</v>
      </c>
      <c r="R44" s="3195">
        <v>50000</v>
      </c>
      <c r="S44" s="3195"/>
      <c r="T44" s="3180"/>
      <c r="U44" s="3195"/>
      <c r="V44" s="3195"/>
      <c r="W44" s="3180">
        <f t="shared" si="1"/>
        <v>0</v>
      </c>
      <c r="X44" s="3180"/>
      <c r="Y44" s="3180">
        <f t="shared" si="2"/>
        <v>50000</v>
      </c>
      <c r="Z44" s="3181"/>
      <c r="AA44" s="3181"/>
      <c r="AB44" s="3181"/>
      <c r="AC44" s="3181"/>
      <c r="AD44" s="3181"/>
      <c r="AE44" s="3181"/>
      <c r="AF44" s="3181"/>
      <c r="AG44" s="3181"/>
      <c r="AH44" s="3181"/>
      <c r="AI44" s="3181" t="s">
        <v>14</v>
      </c>
      <c r="AJ44" s="3181"/>
      <c r="AK44" s="3181"/>
      <c r="AL44" s="3181"/>
      <c r="AM44" s="3181"/>
      <c r="AN44" s="3181"/>
      <c r="AO44" s="3204"/>
      <c r="AP44" s="3171"/>
      <c r="AQ44" s="3171"/>
      <c r="AR44" s="3171"/>
      <c r="AS44" s="3171"/>
      <c r="AT44" s="3171"/>
      <c r="AU44" s="3171"/>
    </row>
    <row r="45" spans="1:47" s="3189" customFormat="1" ht="20.25" customHeight="1">
      <c r="A45" s="3171">
        <v>43</v>
      </c>
      <c r="B45" s="3184">
        <v>45671</v>
      </c>
      <c r="C45" s="3191" t="s">
        <v>35627</v>
      </c>
      <c r="D45" s="3191" t="s">
        <v>35628</v>
      </c>
      <c r="E45" s="3191">
        <v>6084046</v>
      </c>
      <c r="F45" s="3191" t="s">
        <v>35626</v>
      </c>
      <c r="G45" s="3192">
        <v>31122</v>
      </c>
      <c r="H45" s="3193" t="s">
        <v>35629</v>
      </c>
      <c r="I45" s="3187" t="s">
        <v>35325</v>
      </c>
      <c r="J45" s="3188"/>
      <c r="K45" s="3171" t="s">
        <v>14</v>
      </c>
      <c r="L45" s="3171" t="s">
        <v>35630</v>
      </c>
      <c r="M45" s="3171" t="s">
        <v>35337</v>
      </c>
      <c r="N45" s="3171" t="s">
        <v>35327</v>
      </c>
      <c r="O45" s="3178">
        <v>60000</v>
      </c>
      <c r="P45" s="3181"/>
      <c r="Q45" s="3180">
        <f t="shared" si="3"/>
        <v>60000</v>
      </c>
      <c r="R45" s="3180">
        <v>55000</v>
      </c>
      <c r="S45" s="3180"/>
      <c r="T45" s="3180">
        <v>5000</v>
      </c>
      <c r="U45" s="3195"/>
      <c r="V45" s="3195"/>
      <c r="W45" s="3180">
        <f t="shared" si="1"/>
        <v>0</v>
      </c>
      <c r="X45" s="3180"/>
      <c r="Y45" s="3180">
        <f t="shared" si="2"/>
        <v>60000</v>
      </c>
      <c r="Z45" s="3181"/>
      <c r="AA45" s="3181"/>
      <c r="AB45" s="3181"/>
      <c r="AC45" s="3181" t="s">
        <v>14</v>
      </c>
      <c r="AD45" s="3181"/>
      <c r="AE45" s="3181"/>
      <c r="AF45" s="3181"/>
      <c r="AG45" s="3181" t="s">
        <v>14</v>
      </c>
      <c r="AH45" s="3181"/>
      <c r="AI45" s="3181"/>
      <c r="AJ45" s="3181"/>
      <c r="AK45" s="3181"/>
      <c r="AL45" s="3181"/>
      <c r="AM45" s="3181"/>
      <c r="AN45" s="3181"/>
      <c r="AO45" s="3182"/>
      <c r="AP45" s="3171"/>
      <c r="AQ45" s="3171"/>
      <c r="AR45" s="3171"/>
      <c r="AS45" s="3171"/>
      <c r="AT45" s="3171"/>
      <c r="AU45" s="3171"/>
    </row>
    <row r="46" spans="1:47" s="3189" customFormat="1" ht="20.25" customHeight="1">
      <c r="A46" s="3171">
        <v>44</v>
      </c>
      <c r="B46" s="3184">
        <v>45671</v>
      </c>
      <c r="C46" s="3191" t="s">
        <v>35632</v>
      </c>
      <c r="D46" s="3191" t="s">
        <v>35633</v>
      </c>
      <c r="E46" s="3191">
        <v>1612964</v>
      </c>
      <c r="F46" s="3191" t="s">
        <v>35631</v>
      </c>
      <c r="G46" s="3192">
        <v>23039</v>
      </c>
      <c r="H46" s="3193" t="s">
        <v>35634</v>
      </c>
      <c r="I46" s="3187" t="s">
        <v>35325</v>
      </c>
      <c r="J46" s="3188" t="s">
        <v>14</v>
      </c>
      <c r="K46" s="3171" t="s">
        <v>14</v>
      </c>
      <c r="L46" s="3171" t="s">
        <v>35635</v>
      </c>
      <c r="M46" s="3171" t="s">
        <v>35337</v>
      </c>
      <c r="N46" s="3171" t="s">
        <v>35327</v>
      </c>
      <c r="O46" s="3178">
        <v>70000</v>
      </c>
      <c r="P46" s="3179">
        <v>20000</v>
      </c>
      <c r="Q46" s="3180">
        <f t="shared" si="3"/>
        <v>90000</v>
      </c>
      <c r="R46" s="3180">
        <v>90000</v>
      </c>
      <c r="S46" s="3180"/>
      <c r="T46" s="3180"/>
      <c r="U46" s="3195"/>
      <c r="V46" s="3195"/>
      <c r="W46" s="3180">
        <f t="shared" si="1"/>
        <v>0</v>
      </c>
      <c r="X46" s="3180"/>
      <c r="Y46" s="3180">
        <f t="shared" si="2"/>
        <v>90000</v>
      </c>
      <c r="Z46" s="3181"/>
      <c r="AA46" s="3181"/>
      <c r="AB46" s="3181"/>
      <c r="AC46" s="3181"/>
      <c r="AD46" s="3181"/>
      <c r="AE46" s="3181"/>
      <c r="AF46" s="3181" t="s">
        <v>14</v>
      </c>
      <c r="AG46" s="3181"/>
      <c r="AH46" s="3181"/>
      <c r="AI46" s="3181" t="s">
        <v>14</v>
      </c>
      <c r="AJ46" s="3181"/>
      <c r="AK46" s="3181"/>
      <c r="AL46" s="3181"/>
      <c r="AM46" s="3181"/>
      <c r="AN46" s="3181"/>
      <c r="AO46" s="3182"/>
      <c r="AP46" s="3171"/>
      <c r="AQ46" s="3171"/>
      <c r="AR46" s="3171"/>
      <c r="AS46" s="3171"/>
      <c r="AT46" s="3171"/>
      <c r="AU46" s="3171"/>
    </row>
    <row r="47" spans="1:47" s="3189" customFormat="1" ht="20.25" customHeight="1">
      <c r="A47" s="3171">
        <v>45</v>
      </c>
      <c r="B47" s="3184">
        <v>45671</v>
      </c>
      <c r="C47" s="3191" t="s">
        <v>35637</v>
      </c>
      <c r="D47" s="3191" t="s">
        <v>35638</v>
      </c>
      <c r="E47" s="3191">
        <v>6224850</v>
      </c>
      <c r="F47" s="3191" t="s">
        <v>35636</v>
      </c>
      <c r="G47" s="3192">
        <v>31702</v>
      </c>
      <c r="H47" s="3193" t="s">
        <v>35639</v>
      </c>
      <c r="I47" s="3187" t="s">
        <v>35325</v>
      </c>
      <c r="J47" s="3188" t="s">
        <v>14</v>
      </c>
      <c r="K47" s="3171" t="s">
        <v>14</v>
      </c>
      <c r="L47" s="3171" t="s">
        <v>23</v>
      </c>
      <c r="M47" s="3171" t="s">
        <v>35337</v>
      </c>
      <c r="N47" s="3171" t="s">
        <v>35327</v>
      </c>
      <c r="O47" s="3178">
        <v>40000</v>
      </c>
      <c r="P47" s="3179">
        <v>10000</v>
      </c>
      <c r="Q47" s="3180">
        <f t="shared" si="3"/>
        <v>50000</v>
      </c>
      <c r="R47" s="3180">
        <v>50000</v>
      </c>
      <c r="S47" s="3180"/>
      <c r="T47" s="3180"/>
      <c r="U47" s="3180"/>
      <c r="V47" s="3180"/>
      <c r="W47" s="3180">
        <f t="shared" si="1"/>
        <v>0</v>
      </c>
      <c r="X47" s="3180"/>
      <c r="Y47" s="3180">
        <f t="shared" si="2"/>
        <v>50000</v>
      </c>
      <c r="Z47" s="3181"/>
      <c r="AA47" s="3181"/>
      <c r="AB47" s="3181"/>
      <c r="AC47" s="3181"/>
      <c r="AD47" s="3181"/>
      <c r="AE47" s="3181"/>
      <c r="AF47" s="3181"/>
      <c r="AG47" s="3181"/>
      <c r="AH47" s="3181"/>
      <c r="AI47" s="3181" t="s">
        <v>14</v>
      </c>
      <c r="AJ47" s="3181"/>
      <c r="AK47" s="3181"/>
      <c r="AL47" s="3181"/>
      <c r="AM47" s="3181"/>
      <c r="AN47" s="3181"/>
      <c r="AO47" s="3182"/>
      <c r="AP47" s="3171"/>
      <c r="AQ47" s="3171"/>
      <c r="AR47" s="3171"/>
      <c r="AS47" s="3171"/>
      <c r="AT47" s="3171"/>
      <c r="AU47" s="3171"/>
    </row>
    <row r="48" spans="1:47" s="3189" customFormat="1" ht="20.25" customHeight="1">
      <c r="A48" s="3171">
        <v>46</v>
      </c>
      <c r="B48" s="3184">
        <v>45671</v>
      </c>
      <c r="C48" s="3185" t="s">
        <v>35640</v>
      </c>
      <c r="D48" s="3185" t="s">
        <v>35641</v>
      </c>
      <c r="E48" s="3185">
        <v>4378340</v>
      </c>
      <c r="F48" s="3185" t="s">
        <v>365</v>
      </c>
      <c r="G48" s="3186">
        <v>35805</v>
      </c>
      <c r="H48" s="3185" t="s">
        <v>35642</v>
      </c>
      <c r="I48" s="3187" t="s">
        <v>35325</v>
      </c>
      <c r="J48" s="3188"/>
      <c r="K48" s="3171" t="s">
        <v>14</v>
      </c>
      <c r="L48" s="3171" t="s">
        <v>26</v>
      </c>
      <c r="M48" s="3171" t="s">
        <v>35337</v>
      </c>
      <c r="N48" s="3171" t="s">
        <v>35327</v>
      </c>
      <c r="O48" s="3178">
        <v>35000</v>
      </c>
      <c r="P48" s="3179">
        <v>10000</v>
      </c>
      <c r="Q48" s="3180">
        <f t="shared" si="3"/>
        <v>45000</v>
      </c>
      <c r="R48" s="3180">
        <v>45000</v>
      </c>
      <c r="S48" s="3180"/>
      <c r="T48" s="3180"/>
      <c r="U48" s="3180"/>
      <c r="V48" s="3180"/>
      <c r="W48" s="3180">
        <f t="shared" si="1"/>
        <v>0</v>
      </c>
      <c r="X48" s="3180"/>
      <c r="Y48" s="3180">
        <f t="shared" si="2"/>
        <v>45000</v>
      </c>
      <c r="Z48" s="3181"/>
      <c r="AA48" s="3181"/>
      <c r="AB48" s="3181"/>
      <c r="AC48" s="3181"/>
      <c r="AD48" s="3181"/>
      <c r="AE48" s="3181"/>
      <c r="AF48" s="3181"/>
      <c r="AG48" s="3181"/>
      <c r="AH48" s="3181"/>
      <c r="AI48" s="3181"/>
      <c r="AJ48" s="3181"/>
      <c r="AK48" s="3181"/>
      <c r="AL48" s="3181"/>
      <c r="AM48" s="3181" t="s">
        <v>14</v>
      </c>
      <c r="AN48" s="3181"/>
      <c r="AO48" s="3182"/>
      <c r="AP48" s="3171"/>
      <c r="AQ48" s="3171"/>
      <c r="AR48" s="3171"/>
      <c r="AS48" s="3171"/>
      <c r="AT48" s="3171"/>
      <c r="AU48" s="3171"/>
    </row>
    <row r="49" spans="1:47" s="3189" customFormat="1" ht="20.25" customHeight="1">
      <c r="A49" s="3171">
        <v>47</v>
      </c>
      <c r="B49" s="3184">
        <v>45672</v>
      </c>
      <c r="C49" s="3191" t="s">
        <v>35644</v>
      </c>
      <c r="D49" s="3191" t="s">
        <v>35645</v>
      </c>
      <c r="E49" s="3191">
        <v>1249854</v>
      </c>
      <c r="F49" s="3191" t="s">
        <v>35643</v>
      </c>
      <c r="G49" s="3192">
        <v>29851</v>
      </c>
      <c r="H49" s="3193" t="s">
        <v>35646</v>
      </c>
      <c r="I49" s="3187" t="s">
        <v>35325</v>
      </c>
      <c r="J49" s="3188" t="s">
        <v>14</v>
      </c>
      <c r="K49" s="3171" t="s">
        <v>14</v>
      </c>
      <c r="L49" s="3171" t="s">
        <v>35355</v>
      </c>
      <c r="M49" s="3171" t="s">
        <v>35337</v>
      </c>
      <c r="N49" s="3171" t="s">
        <v>35327</v>
      </c>
      <c r="O49" s="3178">
        <v>75000</v>
      </c>
      <c r="P49" s="3179">
        <v>20000</v>
      </c>
      <c r="Q49" s="3180">
        <f t="shared" si="3"/>
        <v>95000</v>
      </c>
      <c r="R49" s="3180">
        <v>95000</v>
      </c>
      <c r="S49" s="3180"/>
      <c r="T49" s="3180"/>
      <c r="U49" s="3180"/>
      <c r="V49" s="3180"/>
      <c r="W49" s="3180">
        <f t="shared" si="1"/>
        <v>0</v>
      </c>
      <c r="X49" s="3180"/>
      <c r="Y49" s="3180">
        <f t="shared" si="2"/>
        <v>95000</v>
      </c>
      <c r="Z49" s="3181"/>
      <c r="AA49" s="3181"/>
      <c r="AB49" s="3181"/>
      <c r="AC49" s="3181"/>
      <c r="AD49" s="3181"/>
      <c r="AE49" s="3181"/>
      <c r="AF49" s="3181"/>
      <c r="AG49" s="3181"/>
      <c r="AH49" s="3181"/>
      <c r="AI49" s="3181" t="s">
        <v>14</v>
      </c>
      <c r="AJ49" s="3181"/>
      <c r="AK49" s="3181"/>
      <c r="AL49" s="3181"/>
      <c r="AM49" s="3181" t="s">
        <v>14</v>
      </c>
      <c r="AN49" s="3181"/>
      <c r="AO49" s="3182"/>
      <c r="AP49" s="3171"/>
      <c r="AQ49" s="3171"/>
      <c r="AR49" s="3171"/>
      <c r="AS49" s="3171"/>
      <c r="AT49" s="3171"/>
      <c r="AU49" s="3171"/>
    </row>
    <row r="50" spans="1:47" s="3189" customFormat="1" ht="20.25" customHeight="1">
      <c r="A50" s="3171">
        <v>48</v>
      </c>
      <c r="B50" s="3184">
        <v>45672</v>
      </c>
      <c r="C50" s="3185" t="s">
        <v>35648</v>
      </c>
      <c r="D50" s="3185" t="s">
        <v>35649</v>
      </c>
      <c r="E50" s="3185">
        <v>6089543</v>
      </c>
      <c r="F50" s="3185" t="s">
        <v>35647</v>
      </c>
      <c r="G50" s="3186">
        <v>36621</v>
      </c>
      <c r="H50" s="3190" t="s">
        <v>35650</v>
      </c>
      <c r="I50" s="3187" t="s">
        <v>35325</v>
      </c>
      <c r="J50" s="3188"/>
      <c r="K50" s="3171" t="s">
        <v>14</v>
      </c>
      <c r="L50" s="3171" t="s">
        <v>35651</v>
      </c>
      <c r="M50" s="3171" t="s">
        <v>35337</v>
      </c>
      <c r="N50" s="3171" t="s">
        <v>35327</v>
      </c>
      <c r="O50" s="3178">
        <v>60000</v>
      </c>
      <c r="P50" s="3179">
        <v>20000</v>
      </c>
      <c r="Q50" s="3180">
        <f t="shared" si="3"/>
        <v>80000</v>
      </c>
      <c r="R50" s="3180">
        <v>80000</v>
      </c>
      <c r="S50" s="3180"/>
      <c r="T50" s="3180"/>
      <c r="U50" s="3180"/>
      <c r="V50" s="3180"/>
      <c r="W50" s="3180">
        <f t="shared" si="1"/>
        <v>0</v>
      </c>
      <c r="X50" s="3180"/>
      <c r="Y50" s="3180">
        <f t="shared" si="2"/>
        <v>80000</v>
      </c>
      <c r="Z50" s="3181"/>
      <c r="AA50" s="3181"/>
      <c r="AB50" s="3181"/>
      <c r="AC50" s="3181"/>
      <c r="AD50" s="3181"/>
      <c r="AE50" s="3181"/>
      <c r="AF50" s="3181" t="s">
        <v>14</v>
      </c>
      <c r="AG50" s="3181"/>
      <c r="AH50" s="3181" t="s">
        <v>14</v>
      </c>
      <c r="AI50" s="3181"/>
      <c r="AJ50" s="3181"/>
      <c r="AK50" s="3181"/>
      <c r="AL50" s="3181"/>
      <c r="AM50" s="3181"/>
      <c r="AN50" s="3181"/>
      <c r="AO50" s="3182"/>
      <c r="AP50" s="3171"/>
      <c r="AQ50" s="3171"/>
      <c r="AR50" s="3171"/>
      <c r="AS50" s="3171"/>
      <c r="AT50" s="3171"/>
      <c r="AU50" s="3171"/>
    </row>
    <row r="51" spans="1:47" s="3189" customFormat="1" ht="20.25" customHeight="1">
      <c r="A51" s="3171">
        <v>49</v>
      </c>
      <c r="B51" s="3184">
        <v>45672</v>
      </c>
      <c r="C51" s="3185" t="s">
        <v>35653</v>
      </c>
      <c r="D51" s="3185" t="s">
        <v>35654</v>
      </c>
      <c r="E51" s="3185">
        <v>6025685</v>
      </c>
      <c r="F51" s="3185" t="s">
        <v>35652</v>
      </c>
      <c r="G51" s="3186">
        <v>32131</v>
      </c>
      <c r="H51" s="3190" t="s">
        <v>35655</v>
      </c>
      <c r="I51" s="3187" t="s">
        <v>35325</v>
      </c>
      <c r="J51" s="3188" t="s">
        <v>14</v>
      </c>
      <c r="K51" s="3171" t="s">
        <v>14</v>
      </c>
      <c r="L51" s="3171" t="s">
        <v>35443</v>
      </c>
      <c r="M51" s="3171" t="s">
        <v>35337</v>
      </c>
      <c r="N51" s="3171" t="s">
        <v>35327</v>
      </c>
      <c r="O51" s="3178">
        <v>65000</v>
      </c>
      <c r="P51" s="3179">
        <v>10000</v>
      </c>
      <c r="Q51" s="3180">
        <f t="shared" si="3"/>
        <v>75000</v>
      </c>
      <c r="R51" s="3180">
        <v>75000</v>
      </c>
      <c r="S51" s="3180"/>
      <c r="T51" s="3180"/>
      <c r="U51" s="3180"/>
      <c r="V51" s="3180"/>
      <c r="W51" s="3180">
        <f t="shared" si="1"/>
        <v>0</v>
      </c>
      <c r="X51" s="3180"/>
      <c r="Y51" s="3180">
        <f t="shared" si="2"/>
        <v>75000</v>
      </c>
      <c r="Z51" s="3181"/>
      <c r="AA51" s="3181"/>
      <c r="AB51" s="3181"/>
      <c r="AC51" s="3181"/>
      <c r="AD51" s="3181" t="s">
        <v>14</v>
      </c>
      <c r="AE51" s="3181"/>
      <c r="AF51" s="3181"/>
      <c r="AG51" s="3181"/>
      <c r="AH51" s="3181" t="s">
        <v>14</v>
      </c>
      <c r="AI51" s="3181"/>
      <c r="AJ51" s="3181"/>
      <c r="AK51" s="3181"/>
      <c r="AL51" s="3181"/>
      <c r="AM51" s="3181"/>
      <c r="AN51" s="3181"/>
      <c r="AO51" s="3182"/>
      <c r="AP51" s="3171"/>
      <c r="AQ51" s="3171"/>
      <c r="AR51" s="3171"/>
      <c r="AS51" s="3171"/>
      <c r="AT51" s="3171"/>
      <c r="AU51" s="3171"/>
    </row>
    <row r="52" spans="1:47" s="3189" customFormat="1" ht="20.25" customHeight="1">
      <c r="A52" s="3171">
        <v>50</v>
      </c>
      <c r="B52" s="3184">
        <v>45672</v>
      </c>
      <c r="C52" s="3191" t="s">
        <v>35657</v>
      </c>
      <c r="D52" s="3191" t="s">
        <v>35658</v>
      </c>
      <c r="E52" s="3193" t="s">
        <v>35356</v>
      </c>
      <c r="F52" s="3191" t="s">
        <v>35656</v>
      </c>
      <c r="G52" s="3192">
        <v>35175</v>
      </c>
      <c r="H52" s="3193" t="s">
        <v>35659</v>
      </c>
      <c r="I52" s="3187" t="s">
        <v>35325</v>
      </c>
      <c r="J52" s="3188" t="s">
        <v>14</v>
      </c>
      <c r="K52" s="3171" t="s">
        <v>14</v>
      </c>
      <c r="L52" s="3171" t="s">
        <v>35660</v>
      </c>
      <c r="M52" s="3171" t="s">
        <v>35337</v>
      </c>
      <c r="N52" s="3171" t="s">
        <v>35327</v>
      </c>
      <c r="O52" s="3178">
        <v>65000</v>
      </c>
      <c r="P52" s="3179">
        <v>20000</v>
      </c>
      <c r="Q52" s="3180">
        <f t="shared" si="3"/>
        <v>85000</v>
      </c>
      <c r="R52" s="3180">
        <v>85000</v>
      </c>
      <c r="S52" s="3180"/>
      <c r="T52" s="3180"/>
      <c r="U52" s="3180"/>
      <c r="V52" s="3180"/>
      <c r="W52" s="3180">
        <f t="shared" si="1"/>
        <v>0</v>
      </c>
      <c r="X52" s="3180"/>
      <c r="Y52" s="3180">
        <f t="shared" si="2"/>
        <v>85000</v>
      </c>
      <c r="Z52" s="3181"/>
      <c r="AA52" s="3181"/>
      <c r="AB52" s="3181"/>
      <c r="AC52" s="3181"/>
      <c r="AD52" s="3181" t="s">
        <v>14</v>
      </c>
      <c r="AE52" s="3181" t="s">
        <v>14</v>
      </c>
      <c r="AF52" s="3181"/>
      <c r="AG52" s="3181"/>
      <c r="AH52" s="3181"/>
      <c r="AI52" s="3181"/>
      <c r="AJ52" s="3181"/>
      <c r="AK52" s="3181"/>
      <c r="AL52" s="3181"/>
      <c r="AM52" s="3181"/>
      <c r="AN52" s="3181"/>
      <c r="AO52" s="3182"/>
      <c r="AP52" s="3171"/>
      <c r="AQ52" s="3171"/>
      <c r="AR52" s="3171"/>
      <c r="AS52" s="3171"/>
      <c r="AT52" s="3171"/>
      <c r="AU52" s="3171"/>
    </row>
    <row r="53" spans="1:47" s="3189" customFormat="1" ht="20.25" customHeight="1">
      <c r="A53" s="3171">
        <v>51</v>
      </c>
      <c r="B53" s="3184">
        <v>45672</v>
      </c>
      <c r="C53" s="3185" t="s">
        <v>35662</v>
      </c>
      <c r="D53" s="3185" t="s">
        <v>35663</v>
      </c>
      <c r="E53" s="3190" t="s">
        <v>35356</v>
      </c>
      <c r="F53" s="3185" t="s">
        <v>35661</v>
      </c>
      <c r="G53" s="3186">
        <v>30953</v>
      </c>
      <c r="H53" s="3190" t="s">
        <v>35664</v>
      </c>
      <c r="I53" s="3187" t="s">
        <v>35325</v>
      </c>
      <c r="J53" s="3188"/>
      <c r="K53" s="3171" t="s">
        <v>14</v>
      </c>
      <c r="L53" s="3171" t="s">
        <v>23</v>
      </c>
      <c r="M53" s="3171" t="s">
        <v>35337</v>
      </c>
      <c r="N53" s="3171" t="s">
        <v>35327</v>
      </c>
      <c r="O53" s="3178">
        <v>35000</v>
      </c>
      <c r="P53" s="3179">
        <v>10000</v>
      </c>
      <c r="Q53" s="3180">
        <f t="shared" si="3"/>
        <v>45000</v>
      </c>
      <c r="R53" s="3279">
        <v>45000</v>
      </c>
      <c r="S53" s="3180"/>
      <c r="T53" s="3180"/>
      <c r="U53" s="3180"/>
      <c r="V53" s="3180"/>
      <c r="W53" s="3180">
        <f t="shared" si="1"/>
        <v>0</v>
      </c>
      <c r="X53" s="3180"/>
      <c r="Y53" s="3180">
        <f t="shared" si="2"/>
        <v>45000</v>
      </c>
      <c r="Z53" s="3181"/>
      <c r="AA53" s="3181"/>
      <c r="AB53" s="3181"/>
      <c r="AC53" s="3181"/>
      <c r="AD53" s="3181"/>
      <c r="AE53" s="3181"/>
      <c r="AF53" s="3181"/>
      <c r="AG53" s="3181"/>
      <c r="AH53" s="3181"/>
      <c r="AI53" s="3181" t="s">
        <v>14</v>
      </c>
      <c r="AJ53" s="3181"/>
      <c r="AK53" s="3181"/>
      <c r="AL53" s="3181"/>
      <c r="AM53" s="3181"/>
      <c r="AN53" s="3181"/>
      <c r="AO53" s="3182"/>
      <c r="AP53" s="3171"/>
      <c r="AQ53" s="3171"/>
      <c r="AR53" s="3171"/>
      <c r="AS53" s="3171"/>
      <c r="AT53" s="3171"/>
      <c r="AU53" s="3171"/>
    </row>
    <row r="54" spans="1:47" s="3189" customFormat="1" ht="20.25" customHeight="1">
      <c r="A54" s="3171">
        <v>52</v>
      </c>
      <c r="B54" s="3184">
        <v>45672</v>
      </c>
      <c r="C54" s="3191" t="s">
        <v>35666</v>
      </c>
      <c r="D54" s="3191" t="s">
        <v>35667</v>
      </c>
      <c r="E54" s="3191">
        <v>5520109</v>
      </c>
      <c r="F54" s="3191" t="s">
        <v>35665</v>
      </c>
      <c r="G54" s="3192">
        <v>33995</v>
      </c>
      <c r="H54" s="3193" t="s">
        <v>35668</v>
      </c>
      <c r="I54" s="3187" t="s">
        <v>35325</v>
      </c>
      <c r="J54" s="3188" t="s">
        <v>14</v>
      </c>
      <c r="K54" s="3188" t="s">
        <v>14</v>
      </c>
      <c r="L54" s="3171" t="s">
        <v>30</v>
      </c>
      <c r="M54" s="3171" t="s">
        <v>35337</v>
      </c>
      <c r="N54" s="3171" t="s">
        <v>35327</v>
      </c>
      <c r="O54" s="3178">
        <v>35000</v>
      </c>
      <c r="P54" s="3179">
        <v>10000</v>
      </c>
      <c r="Q54" s="3180">
        <f t="shared" si="3"/>
        <v>45000</v>
      </c>
      <c r="R54" s="3180">
        <v>45000</v>
      </c>
      <c r="S54" s="3180"/>
      <c r="T54" s="3180"/>
      <c r="U54" s="3180"/>
      <c r="V54" s="3180"/>
      <c r="W54" s="3180">
        <f t="shared" si="1"/>
        <v>0</v>
      </c>
      <c r="X54" s="3180"/>
      <c r="Y54" s="3180">
        <f t="shared" si="2"/>
        <v>45000</v>
      </c>
      <c r="Z54" s="3181"/>
      <c r="AA54" s="3181"/>
      <c r="AB54" s="3181"/>
      <c r="AC54" s="3181"/>
      <c r="AD54" s="3181"/>
      <c r="AE54" s="3181" t="s">
        <v>14</v>
      </c>
      <c r="AF54" s="3181"/>
      <c r="AG54" s="3181"/>
      <c r="AH54" s="3181"/>
      <c r="AI54" s="3181"/>
      <c r="AJ54" s="3181"/>
      <c r="AK54" s="3181"/>
      <c r="AL54" s="3181"/>
      <c r="AM54" s="3181"/>
      <c r="AN54" s="3181"/>
      <c r="AO54" s="3182"/>
      <c r="AP54" s="3171"/>
      <c r="AQ54" s="3171"/>
      <c r="AR54" s="3171"/>
      <c r="AS54" s="3171"/>
      <c r="AT54" s="3171"/>
      <c r="AU54" s="3171"/>
    </row>
    <row r="55" spans="1:47" s="3189" customFormat="1" ht="20.25" customHeight="1">
      <c r="A55" s="3171">
        <v>53</v>
      </c>
      <c r="B55" s="3184">
        <v>45672</v>
      </c>
      <c r="C55" s="3191" t="s">
        <v>35670</v>
      </c>
      <c r="D55" s="3191" t="s">
        <v>35671</v>
      </c>
      <c r="E55" s="3191">
        <v>5500817</v>
      </c>
      <c r="F55" s="3191" t="s">
        <v>35669</v>
      </c>
      <c r="G55" s="3192">
        <v>34465</v>
      </c>
      <c r="H55" s="3193" t="s">
        <v>35672</v>
      </c>
      <c r="I55" s="3187" t="s">
        <v>35325</v>
      </c>
      <c r="J55" s="3188" t="s">
        <v>14</v>
      </c>
      <c r="K55" s="3171" t="s">
        <v>14</v>
      </c>
      <c r="L55" s="3171" t="s">
        <v>35346</v>
      </c>
      <c r="M55" s="3171" t="s">
        <v>35337</v>
      </c>
      <c r="N55" s="3171" t="s">
        <v>35327</v>
      </c>
      <c r="O55" s="3178">
        <v>75000</v>
      </c>
      <c r="P55" s="3179">
        <v>20000</v>
      </c>
      <c r="Q55" s="3180">
        <f t="shared" si="3"/>
        <v>95000</v>
      </c>
      <c r="R55" s="3180">
        <v>95000</v>
      </c>
      <c r="S55" s="3180"/>
      <c r="T55" s="3180"/>
      <c r="U55" s="3180"/>
      <c r="V55" s="3180"/>
      <c r="W55" s="3180">
        <f t="shared" si="1"/>
        <v>0</v>
      </c>
      <c r="X55" s="3180"/>
      <c r="Y55" s="3180">
        <f t="shared" si="2"/>
        <v>95000</v>
      </c>
      <c r="Z55" s="3181"/>
      <c r="AA55" s="3181"/>
      <c r="AB55" s="3181"/>
      <c r="AC55" s="3181"/>
      <c r="AD55" s="3181"/>
      <c r="AE55" s="3181"/>
      <c r="AF55" s="3181"/>
      <c r="AG55" s="3181"/>
      <c r="AH55" s="3181"/>
      <c r="AI55" s="3181" t="s">
        <v>14</v>
      </c>
      <c r="AJ55" s="3181"/>
      <c r="AK55" s="3181"/>
      <c r="AL55" s="3181"/>
      <c r="AM55" s="3181"/>
      <c r="AN55" s="3181" t="s">
        <v>14</v>
      </c>
      <c r="AO55" s="3182"/>
      <c r="AP55" s="3171"/>
      <c r="AQ55" s="3171"/>
      <c r="AR55" s="3171"/>
      <c r="AS55" s="3171"/>
      <c r="AT55" s="3171"/>
      <c r="AU55" s="3171"/>
    </row>
    <row r="56" spans="1:47" s="3189" customFormat="1" ht="20.25" customHeight="1">
      <c r="A56" s="3171">
        <v>54</v>
      </c>
      <c r="B56" s="3184">
        <v>45672</v>
      </c>
      <c r="C56" s="3191" t="s">
        <v>35674</v>
      </c>
      <c r="D56" s="3191" t="s">
        <v>35675</v>
      </c>
      <c r="E56" s="3193" t="s">
        <v>35356</v>
      </c>
      <c r="F56" s="3191" t="s">
        <v>35673</v>
      </c>
      <c r="G56" s="3192">
        <v>35896</v>
      </c>
      <c r="H56" s="3193" t="s">
        <v>35676</v>
      </c>
      <c r="I56" s="3187" t="s">
        <v>35325</v>
      </c>
      <c r="J56" s="3188" t="s">
        <v>14</v>
      </c>
      <c r="K56" s="3171" t="s">
        <v>14</v>
      </c>
      <c r="L56" s="3171" t="s">
        <v>35365</v>
      </c>
      <c r="M56" s="3171" t="s">
        <v>35337</v>
      </c>
      <c r="N56" s="3171" t="s">
        <v>35327</v>
      </c>
      <c r="O56" s="3178">
        <v>65000</v>
      </c>
      <c r="P56" s="3179">
        <v>20000</v>
      </c>
      <c r="Q56" s="3180">
        <f t="shared" si="3"/>
        <v>85000</v>
      </c>
      <c r="R56" s="3180">
        <v>85000</v>
      </c>
      <c r="S56" s="3180"/>
      <c r="T56" s="3180"/>
      <c r="U56" s="3195"/>
      <c r="V56" s="3195"/>
      <c r="W56" s="3180">
        <f t="shared" si="1"/>
        <v>0</v>
      </c>
      <c r="X56" s="3180"/>
      <c r="Y56" s="3180">
        <f t="shared" si="2"/>
        <v>85000</v>
      </c>
      <c r="Z56" s="3181"/>
      <c r="AA56" s="3181"/>
      <c r="AB56" s="3181"/>
      <c r="AC56" s="3181"/>
      <c r="AD56" s="3181"/>
      <c r="AE56" s="3181"/>
      <c r="AF56" s="3181" t="s">
        <v>14</v>
      </c>
      <c r="AG56" s="3181" t="s">
        <v>14</v>
      </c>
      <c r="AH56" s="3181"/>
      <c r="AI56" s="3181"/>
      <c r="AJ56" s="3181"/>
      <c r="AK56" s="3181"/>
      <c r="AL56" s="3181"/>
      <c r="AM56" s="3181"/>
      <c r="AN56" s="3181"/>
      <c r="AO56" s="3182"/>
      <c r="AP56" s="3171"/>
      <c r="AQ56" s="3171"/>
      <c r="AR56" s="3171"/>
      <c r="AS56" s="3171"/>
      <c r="AT56" s="3171"/>
      <c r="AU56" s="3171"/>
    </row>
    <row r="57" spans="1:47" s="3189" customFormat="1" ht="20.25" customHeight="1">
      <c r="A57" s="3171">
        <v>55</v>
      </c>
      <c r="B57" s="3184">
        <v>45672</v>
      </c>
      <c r="C57" s="3185" t="s">
        <v>35678</v>
      </c>
      <c r="D57" s="3185" t="s">
        <v>35679</v>
      </c>
      <c r="E57" s="3185">
        <v>4636665</v>
      </c>
      <c r="F57" s="3185" t="s">
        <v>35677</v>
      </c>
      <c r="G57" s="3186">
        <v>32121</v>
      </c>
      <c r="H57" s="3190" t="s">
        <v>35680</v>
      </c>
      <c r="I57" s="3187" t="s">
        <v>35325</v>
      </c>
      <c r="J57" s="3188"/>
      <c r="K57" s="3171" t="s">
        <v>14</v>
      </c>
      <c r="L57" s="3207" t="s">
        <v>36020</v>
      </c>
      <c r="M57" s="3171" t="s">
        <v>35337</v>
      </c>
      <c r="N57" s="3171" t="s">
        <v>35327</v>
      </c>
      <c r="O57" s="3180">
        <v>70000</v>
      </c>
      <c r="P57" s="3179">
        <v>20000</v>
      </c>
      <c r="Q57" s="3180">
        <f t="shared" si="3"/>
        <v>90000</v>
      </c>
      <c r="R57" s="3180">
        <v>90000</v>
      </c>
      <c r="S57" s="3180"/>
      <c r="T57" s="3180"/>
      <c r="U57" s="3180"/>
      <c r="V57" s="3180"/>
      <c r="W57" s="3180">
        <f t="shared" si="1"/>
        <v>0</v>
      </c>
      <c r="X57" s="3180"/>
      <c r="Y57" s="3180">
        <f t="shared" si="2"/>
        <v>90000</v>
      </c>
      <c r="Z57" s="3180"/>
      <c r="AA57" s="3180"/>
      <c r="AB57" s="3180"/>
      <c r="AC57" s="3180"/>
      <c r="AD57" s="3181"/>
      <c r="AE57" s="3181"/>
      <c r="AF57" s="3181"/>
      <c r="AG57" s="3181"/>
      <c r="AH57" s="3181"/>
      <c r="AI57" s="3181"/>
      <c r="AJ57" s="3181"/>
      <c r="AK57" s="3181" t="s">
        <v>14</v>
      </c>
      <c r="AL57" s="3181"/>
      <c r="AM57" s="3181" t="s">
        <v>14</v>
      </c>
      <c r="AN57" s="3181"/>
      <c r="AO57" s="3182"/>
      <c r="AP57" s="3171"/>
      <c r="AQ57" s="3171"/>
      <c r="AR57" s="3171"/>
      <c r="AS57" s="3171"/>
      <c r="AT57" s="3171"/>
      <c r="AU57" s="3171"/>
    </row>
    <row r="58" spans="1:47" s="3189" customFormat="1" ht="20.25" customHeight="1">
      <c r="A58" s="3171">
        <v>56</v>
      </c>
      <c r="B58" s="3184">
        <v>45673</v>
      </c>
      <c r="C58" s="3191" t="s">
        <v>35682</v>
      </c>
      <c r="D58" s="3191" t="s">
        <v>35683</v>
      </c>
      <c r="E58" s="3193" t="s">
        <v>35356</v>
      </c>
      <c r="F58" s="3191" t="s">
        <v>35681</v>
      </c>
      <c r="G58" s="3192">
        <v>34291</v>
      </c>
      <c r="H58" s="3191" t="s">
        <v>35684</v>
      </c>
      <c r="I58" s="3187" t="s">
        <v>35325</v>
      </c>
      <c r="J58" s="3188"/>
      <c r="K58" s="3171" t="s">
        <v>14</v>
      </c>
      <c r="L58" s="3171" t="s">
        <v>35400</v>
      </c>
      <c r="M58" s="3171" t="s">
        <v>35337</v>
      </c>
      <c r="N58" s="3171" t="s">
        <v>35327</v>
      </c>
      <c r="O58" s="3178">
        <v>70000</v>
      </c>
      <c r="P58" s="3179"/>
      <c r="Q58" s="3180">
        <f t="shared" si="3"/>
        <v>70000</v>
      </c>
      <c r="R58" s="3180">
        <v>70000</v>
      </c>
      <c r="S58" s="3180"/>
      <c r="T58" s="3180"/>
      <c r="U58" s="3180"/>
      <c r="V58" s="3180"/>
      <c r="W58" s="3180">
        <f t="shared" si="1"/>
        <v>0</v>
      </c>
      <c r="X58" s="3180"/>
      <c r="Y58" s="3180">
        <f t="shared" si="2"/>
        <v>70000</v>
      </c>
      <c r="Z58" s="3180"/>
      <c r="AA58" s="3180"/>
      <c r="AB58" s="3180"/>
      <c r="AC58" s="3180"/>
      <c r="AD58" s="3181"/>
      <c r="AE58" s="3181"/>
      <c r="AF58" s="3181"/>
      <c r="AG58" s="3181"/>
      <c r="AH58" s="3181"/>
      <c r="AI58" s="3181" t="s">
        <v>14</v>
      </c>
      <c r="AJ58" s="3181"/>
      <c r="AK58" s="3181" t="s">
        <v>14</v>
      </c>
      <c r="AL58" s="3181"/>
      <c r="AM58" s="3181"/>
      <c r="AN58" s="3181"/>
      <c r="AO58" s="3182"/>
      <c r="AP58" s="3171"/>
      <c r="AQ58" s="3171"/>
      <c r="AR58" s="3171"/>
      <c r="AS58" s="3171"/>
      <c r="AT58" s="3171"/>
      <c r="AU58" s="3171"/>
    </row>
    <row r="59" spans="1:47" s="3189" customFormat="1" ht="20.25" customHeight="1">
      <c r="A59" s="3171">
        <v>57</v>
      </c>
      <c r="B59" s="3184">
        <v>45673</v>
      </c>
      <c r="C59" s="3191" t="s">
        <v>35686</v>
      </c>
      <c r="D59" s="3191" t="s">
        <v>35687</v>
      </c>
      <c r="E59" s="3191">
        <v>5389619</v>
      </c>
      <c r="F59" s="3191" t="s">
        <v>35685</v>
      </c>
      <c r="G59" s="3192">
        <v>34132</v>
      </c>
      <c r="H59" s="3193" t="s">
        <v>35688</v>
      </c>
      <c r="I59" s="3187" t="s">
        <v>35325</v>
      </c>
      <c r="J59" s="3188"/>
      <c r="K59" s="3171" t="s">
        <v>14</v>
      </c>
      <c r="L59" s="3171" t="s">
        <v>35689</v>
      </c>
      <c r="M59" s="3171" t="s">
        <v>35337</v>
      </c>
      <c r="N59" s="3171" t="s">
        <v>35327</v>
      </c>
      <c r="O59" s="3178">
        <v>60000</v>
      </c>
      <c r="P59" s="3179">
        <v>20000</v>
      </c>
      <c r="Q59" s="3180">
        <f t="shared" si="3"/>
        <v>80000</v>
      </c>
      <c r="R59" s="3180">
        <v>60000</v>
      </c>
      <c r="S59" s="3180"/>
      <c r="T59" s="3180"/>
      <c r="U59" s="3180"/>
      <c r="V59" s="3180">
        <v>20000</v>
      </c>
      <c r="W59" s="3180">
        <f t="shared" si="1"/>
        <v>0</v>
      </c>
      <c r="X59" s="3180"/>
      <c r="Y59" s="3180">
        <f t="shared" si="2"/>
        <v>80000</v>
      </c>
      <c r="Z59" s="3180"/>
      <c r="AA59" s="3180"/>
      <c r="AB59" s="3180"/>
      <c r="AC59" s="3195" t="s">
        <v>14</v>
      </c>
      <c r="AD59" s="3181" t="s">
        <v>14</v>
      </c>
      <c r="AE59" s="3181"/>
      <c r="AF59" s="3181"/>
      <c r="AG59" s="3181"/>
      <c r="AH59" s="3181"/>
      <c r="AI59" s="3181"/>
      <c r="AJ59" s="3181"/>
      <c r="AK59" s="3181"/>
      <c r="AL59" s="3181"/>
      <c r="AM59" s="3181"/>
      <c r="AN59" s="3181"/>
      <c r="AO59" s="3182"/>
      <c r="AP59" s="3171"/>
      <c r="AQ59" s="3171"/>
      <c r="AR59" s="3171"/>
      <c r="AS59" s="3171"/>
      <c r="AT59" s="3171"/>
      <c r="AU59" s="3171"/>
    </row>
    <row r="60" spans="1:47" s="3189" customFormat="1" ht="20.25" customHeight="1">
      <c r="A60" s="3171">
        <v>58</v>
      </c>
      <c r="B60" s="3184">
        <v>45673</v>
      </c>
      <c r="C60" s="3191" t="s">
        <v>35690</v>
      </c>
      <c r="D60" s="3191" t="s">
        <v>35691</v>
      </c>
      <c r="E60" s="3191">
        <v>1788752</v>
      </c>
      <c r="F60" s="3191" t="s">
        <v>3091</v>
      </c>
      <c r="G60" s="3192">
        <v>30709</v>
      </c>
      <c r="H60" s="3193" t="s">
        <v>3090</v>
      </c>
      <c r="I60" s="3187" t="s">
        <v>35325</v>
      </c>
      <c r="J60" s="3188"/>
      <c r="K60" s="3171" t="s">
        <v>14</v>
      </c>
      <c r="L60" s="3171" t="s">
        <v>35336</v>
      </c>
      <c r="M60" s="3171" t="s">
        <v>35337</v>
      </c>
      <c r="N60" s="3171" t="s">
        <v>35327</v>
      </c>
      <c r="O60" s="3178">
        <v>80000</v>
      </c>
      <c r="P60" s="3179">
        <v>20000</v>
      </c>
      <c r="Q60" s="3180">
        <f t="shared" si="3"/>
        <v>100000</v>
      </c>
      <c r="R60" s="3180">
        <v>100000</v>
      </c>
      <c r="S60" s="3180"/>
      <c r="T60" s="3180"/>
      <c r="U60" s="3195"/>
      <c r="V60" s="3195"/>
      <c r="W60" s="3180">
        <f t="shared" si="1"/>
        <v>0</v>
      </c>
      <c r="X60" s="3180"/>
      <c r="Y60" s="3180">
        <f t="shared" si="2"/>
        <v>100000</v>
      </c>
      <c r="Z60" s="3181"/>
      <c r="AA60" s="3181"/>
      <c r="AB60" s="3181"/>
      <c r="AC60" s="3181"/>
      <c r="AD60" s="3181"/>
      <c r="AE60" s="3181"/>
      <c r="AF60" s="3181"/>
      <c r="AG60" s="3181"/>
      <c r="AH60" s="3181"/>
      <c r="AI60" s="3181" t="s">
        <v>14</v>
      </c>
      <c r="AJ60" s="3181" t="s">
        <v>14</v>
      </c>
      <c r="AK60" s="3181"/>
      <c r="AL60" s="3181"/>
      <c r="AM60" s="3181"/>
      <c r="AN60" s="3181"/>
      <c r="AO60" s="3182"/>
      <c r="AP60" s="3171"/>
      <c r="AQ60" s="3171"/>
      <c r="AR60" s="3171"/>
      <c r="AS60" s="3171"/>
      <c r="AT60" s="3171"/>
      <c r="AU60" s="3171"/>
    </row>
    <row r="61" spans="1:47" s="3189" customFormat="1" ht="20.25" customHeight="1">
      <c r="A61" s="3171">
        <v>59</v>
      </c>
      <c r="B61" s="3184">
        <v>45673</v>
      </c>
      <c r="C61" s="3185" t="s">
        <v>35693</v>
      </c>
      <c r="D61" s="3185" t="s">
        <v>35694</v>
      </c>
      <c r="E61" s="3185">
        <v>5922004</v>
      </c>
      <c r="F61" s="3185" t="s">
        <v>35692</v>
      </c>
      <c r="G61" s="3186">
        <v>29023</v>
      </c>
      <c r="H61" s="3190" t="s">
        <v>35695</v>
      </c>
      <c r="I61" s="3187" t="s">
        <v>35325</v>
      </c>
      <c r="J61" s="3188" t="s">
        <v>14</v>
      </c>
      <c r="K61" s="3171" t="s">
        <v>14</v>
      </c>
      <c r="L61" s="3171" t="s">
        <v>29</v>
      </c>
      <c r="M61" s="3171" t="s">
        <v>35337</v>
      </c>
      <c r="N61" s="3171" t="s">
        <v>35327</v>
      </c>
      <c r="O61" s="3178">
        <v>35000</v>
      </c>
      <c r="P61" s="3179">
        <v>10000</v>
      </c>
      <c r="Q61" s="3180">
        <f t="shared" si="3"/>
        <v>45000</v>
      </c>
      <c r="R61" s="3180">
        <v>45000</v>
      </c>
      <c r="S61" s="3180"/>
      <c r="T61" s="3180"/>
      <c r="U61" s="3180"/>
      <c r="V61" s="3180"/>
      <c r="W61" s="3180">
        <f t="shared" si="1"/>
        <v>0</v>
      </c>
      <c r="X61" s="3180"/>
      <c r="Y61" s="3180">
        <f t="shared" si="2"/>
        <v>45000</v>
      </c>
      <c r="Z61" s="3181"/>
      <c r="AA61" s="3181"/>
      <c r="AB61" s="3181"/>
      <c r="AC61" s="3181"/>
      <c r="AD61" s="3181"/>
      <c r="AE61" s="3181"/>
      <c r="AF61" s="3181" t="s">
        <v>14</v>
      </c>
      <c r="AG61" s="3181"/>
      <c r="AH61" s="3181"/>
      <c r="AI61" s="3181"/>
      <c r="AJ61" s="3181"/>
      <c r="AK61" s="3181"/>
      <c r="AL61" s="3181"/>
      <c r="AM61" s="3181"/>
      <c r="AN61" s="3181"/>
      <c r="AO61" s="3182"/>
      <c r="AP61" s="3171"/>
      <c r="AQ61" s="3171"/>
      <c r="AR61" s="3171"/>
      <c r="AS61" s="3171"/>
      <c r="AT61" s="3171"/>
      <c r="AU61" s="3171"/>
    </row>
    <row r="62" spans="1:47" s="3189" customFormat="1" ht="20.25" customHeight="1">
      <c r="A62" s="3171">
        <v>60</v>
      </c>
      <c r="B62" s="3184">
        <v>45673</v>
      </c>
      <c r="C62" s="3191" t="s">
        <v>35697</v>
      </c>
      <c r="D62" s="3191" t="s">
        <v>35698</v>
      </c>
      <c r="E62" s="3191">
        <v>2861638</v>
      </c>
      <c r="F62" s="3191" t="s">
        <v>35696</v>
      </c>
      <c r="G62" s="3192">
        <v>32120</v>
      </c>
      <c r="H62" s="3193" t="s">
        <v>35699</v>
      </c>
      <c r="I62" s="3187" t="s">
        <v>35325</v>
      </c>
      <c r="J62" s="3188"/>
      <c r="K62" s="3171" t="s">
        <v>14</v>
      </c>
      <c r="L62" s="3171" t="s">
        <v>24</v>
      </c>
      <c r="M62" s="3171" t="s">
        <v>35337</v>
      </c>
      <c r="N62" s="3171" t="s">
        <v>35327</v>
      </c>
      <c r="O62" s="3178">
        <v>35000</v>
      </c>
      <c r="P62" s="3179"/>
      <c r="Q62" s="3180">
        <f t="shared" si="3"/>
        <v>35000</v>
      </c>
      <c r="R62" s="3180">
        <v>35000</v>
      </c>
      <c r="S62" s="3180"/>
      <c r="T62" s="3180"/>
      <c r="U62" s="3180"/>
      <c r="V62" s="3180"/>
      <c r="W62" s="3180">
        <f t="shared" si="1"/>
        <v>0</v>
      </c>
      <c r="X62" s="3180"/>
      <c r="Y62" s="3180">
        <f t="shared" si="2"/>
        <v>35000</v>
      </c>
      <c r="Z62" s="3181"/>
      <c r="AA62" s="3181"/>
      <c r="AB62" s="3181"/>
      <c r="AC62" s="3181"/>
      <c r="AD62" s="3181"/>
      <c r="AE62" s="3181"/>
      <c r="AF62" s="3181"/>
      <c r="AG62" s="3181"/>
      <c r="AH62" s="3181"/>
      <c r="AI62" s="3181"/>
      <c r="AJ62" s="3181"/>
      <c r="AK62" s="3181" t="s">
        <v>14</v>
      </c>
      <c r="AL62" s="3181"/>
      <c r="AM62" s="3181"/>
      <c r="AN62" s="3181"/>
      <c r="AO62" s="3182"/>
      <c r="AP62" s="3171"/>
      <c r="AQ62" s="3171"/>
      <c r="AR62" s="3171"/>
      <c r="AS62" s="3171"/>
      <c r="AT62" s="3171"/>
      <c r="AU62" s="3171"/>
    </row>
    <row r="63" spans="1:47" s="3189" customFormat="1" ht="20.25" customHeight="1">
      <c r="A63" s="3171">
        <v>61</v>
      </c>
      <c r="B63" s="3184">
        <v>45673</v>
      </c>
      <c r="C63" s="3191" t="s">
        <v>35701</v>
      </c>
      <c r="D63" s="3191" t="s">
        <v>35702</v>
      </c>
      <c r="E63" s="3191">
        <v>4821771</v>
      </c>
      <c r="F63" s="3191" t="s">
        <v>35700</v>
      </c>
      <c r="G63" s="3192">
        <v>34757</v>
      </c>
      <c r="H63" s="3193" t="s">
        <v>35703</v>
      </c>
      <c r="I63" s="3187" t="s">
        <v>35325</v>
      </c>
      <c r="J63" s="3188"/>
      <c r="K63" s="3171" t="s">
        <v>14</v>
      </c>
      <c r="L63" s="3171" t="s">
        <v>35373</v>
      </c>
      <c r="M63" s="3171" t="s">
        <v>35337</v>
      </c>
      <c r="N63" s="3171" t="s">
        <v>35327</v>
      </c>
      <c r="O63" s="3178">
        <v>80000</v>
      </c>
      <c r="P63" s="3179">
        <v>20000</v>
      </c>
      <c r="Q63" s="3180">
        <f t="shared" si="3"/>
        <v>100000</v>
      </c>
      <c r="R63" s="3180">
        <v>100000</v>
      </c>
      <c r="S63" s="3180"/>
      <c r="T63" s="3180"/>
      <c r="U63" s="3180"/>
      <c r="V63" s="3180"/>
      <c r="W63" s="3180">
        <f t="shared" ref="W63:W125" si="4">Q63-R63-S63-T63-V63</f>
        <v>0</v>
      </c>
      <c r="X63" s="3180"/>
      <c r="Y63" s="3180">
        <f t="shared" ref="Y63:Y125" si="5">R63+S63+T63+V63+W63-X63</f>
        <v>100000</v>
      </c>
      <c r="Z63" s="3181"/>
      <c r="AA63" s="3181"/>
      <c r="AB63" s="3181"/>
      <c r="AC63" s="3181"/>
      <c r="AD63" s="3181"/>
      <c r="AE63" s="3181"/>
      <c r="AF63" s="3181"/>
      <c r="AG63" s="3181"/>
      <c r="AH63" s="3181"/>
      <c r="AI63" s="3181"/>
      <c r="AJ63" s="3181" t="s">
        <v>14</v>
      </c>
      <c r="AK63" s="3181" t="s">
        <v>14</v>
      </c>
      <c r="AL63" s="3181"/>
      <c r="AM63" s="3181"/>
      <c r="AN63" s="3181"/>
      <c r="AO63" s="3182"/>
      <c r="AP63" s="3171"/>
      <c r="AQ63" s="3171"/>
      <c r="AR63" s="3171"/>
      <c r="AS63" s="3171"/>
      <c r="AT63" s="3171"/>
      <c r="AU63" s="3171"/>
    </row>
    <row r="64" spans="1:47" s="3189" customFormat="1" ht="20.25" customHeight="1">
      <c r="A64" s="3171">
        <v>62</v>
      </c>
      <c r="B64" s="3184">
        <v>45673</v>
      </c>
      <c r="C64" s="3185" t="s">
        <v>35343</v>
      </c>
      <c r="D64" s="3185" t="s">
        <v>35705</v>
      </c>
      <c r="E64" s="3185">
        <v>4584373</v>
      </c>
      <c r="F64" s="3185" t="s">
        <v>35704</v>
      </c>
      <c r="G64" s="3186">
        <v>35761</v>
      </c>
      <c r="H64" s="3190" t="s">
        <v>35706</v>
      </c>
      <c r="I64" s="3187" t="s">
        <v>35325</v>
      </c>
      <c r="J64" s="3188"/>
      <c r="K64" s="3171" t="s">
        <v>14</v>
      </c>
      <c r="L64" s="3171" t="s">
        <v>35707</v>
      </c>
      <c r="M64" s="3171" t="s">
        <v>35337</v>
      </c>
      <c r="N64" s="3171" t="s">
        <v>35327</v>
      </c>
      <c r="O64" s="3178">
        <v>60000</v>
      </c>
      <c r="P64" s="3179">
        <v>20000</v>
      </c>
      <c r="Q64" s="3180">
        <f t="shared" si="3"/>
        <v>80000</v>
      </c>
      <c r="R64" s="3180">
        <v>80000</v>
      </c>
      <c r="S64" s="3180"/>
      <c r="T64" s="3180"/>
      <c r="U64" s="3180"/>
      <c r="V64" s="3180"/>
      <c r="W64" s="3180">
        <f t="shared" si="4"/>
        <v>0</v>
      </c>
      <c r="X64" s="3180"/>
      <c r="Y64" s="3180">
        <f t="shared" si="5"/>
        <v>80000</v>
      </c>
      <c r="Z64" s="3181"/>
      <c r="AA64" s="3181"/>
      <c r="AB64" s="3181"/>
      <c r="AC64" s="3181"/>
      <c r="AD64" s="3181" t="s">
        <v>14</v>
      </c>
      <c r="AE64" s="3181"/>
      <c r="AF64" s="3181"/>
      <c r="AG64" s="3181" t="s">
        <v>14</v>
      </c>
      <c r="AH64" s="3181"/>
      <c r="AI64" s="3181"/>
      <c r="AJ64" s="3181"/>
      <c r="AK64" s="3181"/>
      <c r="AL64" s="3181"/>
      <c r="AM64" s="3181"/>
      <c r="AN64" s="3181"/>
      <c r="AO64" s="3182"/>
      <c r="AP64" s="3171"/>
      <c r="AQ64" s="3171"/>
      <c r="AR64" s="3171"/>
      <c r="AS64" s="3171"/>
      <c r="AT64" s="3171"/>
      <c r="AU64" s="3171"/>
    </row>
    <row r="65" spans="1:47" s="3189" customFormat="1" ht="20.25" customHeight="1">
      <c r="A65" s="3171">
        <v>63</v>
      </c>
      <c r="B65" s="3184">
        <v>45673</v>
      </c>
      <c r="C65" s="3191" t="s">
        <v>36406</v>
      </c>
      <c r="D65" s="3191" t="s">
        <v>36407</v>
      </c>
      <c r="E65" s="3193" t="s">
        <v>35356</v>
      </c>
      <c r="F65" s="3191" t="s">
        <v>36405</v>
      </c>
      <c r="G65" s="3192">
        <v>33198</v>
      </c>
      <c r="H65" s="3193" t="s">
        <v>36408</v>
      </c>
      <c r="I65" s="3187" t="s">
        <v>35325</v>
      </c>
      <c r="J65" s="3188"/>
      <c r="K65" s="3171" t="s">
        <v>14</v>
      </c>
      <c r="L65" s="3171" t="s">
        <v>27</v>
      </c>
      <c r="M65" s="3171" t="s">
        <v>35337</v>
      </c>
      <c r="N65" s="3171" t="s">
        <v>35327</v>
      </c>
      <c r="O65" s="3178">
        <v>35000</v>
      </c>
      <c r="P65" s="3180">
        <v>10000</v>
      </c>
      <c r="Q65" s="3180">
        <f t="shared" si="3"/>
        <v>45000</v>
      </c>
      <c r="R65" s="3279">
        <v>45000</v>
      </c>
      <c r="S65" s="3180"/>
      <c r="T65" s="3180"/>
      <c r="U65" s="3180"/>
      <c r="V65" s="3180"/>
      <c r="W65" s="3180">
        <f t="shared" si="4"/>
        <v>0</v>
      </c>
      <c r="X65" s="3180"/>
      <c r="Y65" s="3180">
        <f t="shared" si="5"/>
        <v>45000</v>
      </c>
      <c r="Z65" s="3181"/>
      <c r="AA65" s="3181"/>
      <c r="AB65" s="3181"/>
      <c r="AC65" s="3181"/>
      <c r="AD65" s="3181"/>
      <c r="AE65" s="3181"/>
      <c r="AF65" s="3181"/>
      <c r="AG65" s="3181"/>
      <c r="AH65" s="3181" t="s">
        <v>14</v>
      </c>
      <c r="AI65" s="3181"/>
      <c r="AJ65" s="3181"/>
      <c r="AK65" s="3181"/>
      <c r="AL65" s="3181"/>
      <c r="AM65" s="3181"/>
      <c r="AN65" s="3181"/>
      <c r="AO65" s="3182"/>
      <c r="AP65" s="3171"/>
      <c r="AQ65" s="3171"/>
      <c r="AR65" s="3171"/>
      <c r="AS65" s="3171"/>
      <c r="AT65" s="3171"/>
      <c r="AU65" s="3171"/>
    </row>
    <row r="66" spans="1:47" s="3189" customFormat="1" ht="20.25" customHeight="1">
      <c r="A66" s="3171">
        <v>64</v>
      </c>
      <c r="B66" s="3184">
        <v>45673</v>
      </c>
      <c r="C66" s="3185" t="s">
        <v>35709</v>
      </c>
      <c r="D66" s="3185" t="s">
        <v>35710</v>
      </c>
      <c r="E66" s="3185">
        <v>6072865</v>
      </c>
      <c r="F66" s="3185" t="s">
        <v>35708</v>
      </c>
      <c r="G66" s="3186">
        <v>35322</v>
      </c>
      <c r="H66" s="3190" t="s">
        <v>35711</v>
      </c>
      <c r="I66" s="3187" t="s">
        <v>35325</v>
      </c>
      <c r="J66" s="3188"/>
      <c r="K66" s="3171" t="s">
        <v>14</v>
      </c>
      <c r="L66" s="3171" t="s">
        <v>35712</v>
      </c>
      <c r="M66" s="3171" t="s">
        <v>35337</v>
      </c>
      <c r="N66" s="3171" t="s">
        <v>35327</v>
      </c>
      <c r="O66" s="3178">
        <v>90000</v>
      </c>
      <c r="P66" s="3180"/>
      <c r="Q66" s="3180">
        <f t="shared" si="3"/>
        <v>90000</v>
      </c>
      <c r="R66" s="3180">
        <v>76500</v>
      </c>
      <c r="S66" s="3180"/>
      <c r="T66" s="3180">
        <v>13500</v>
      </c>
      <c r="U66" s="3180"/>
      <c r="V66" s="3180"/>
      <c r="W66" s="3180">
        <f t="shared" si="4"/>
        <v>0</v>
      </c>
      <c r="X66" s="3180"/>
      <c r="Y66" s="3180">
        <f t="shared" si="5"/>
        <v>90000</v>
      </c>
      <c r="Z66" s="3181"/>
      <c r="AA66" s="3181"/>
      <c r="AB66" s="3181"/>
      <c r="AC66" s="3181"/>
      <c r="AD66" s="3181" t="s">
        <v>14</v>
      </c>
      <c r="AE66" s="3181"/>
      <c r="AF66" s="3181"/>
      <c r="AG66" s="3181" t="s">
        <v>14</v>
      </c>
      <c r="AH66" s="3181" t="s">
        <v>14</v>
      </c>
      <c r="AI66" s="3181"/>
      <c r="AJ66" s="3181"/>
      <c r="AK66" s="3181"/>
      <c r="AL66" s="3181"/>
      <c r="AM66" s="3181"/>
      <c r="AN66" s="3181"/>
      <c r="AO66" s="3182"/>
      <c r="AP66" s="3171"/>
      <c r="AQ66" s="3171"/>
      <c r="AR66" s="3171"/>
      <c r="AS66" s="3171"/>
      <c r="AT66" s="3171"/>
      <c r="AU66" s="3171"/>
    </row>
    <row r="67" spans="1:47" s="3189" customFormat="1" ht="20.25" customHeight="1">
      <c r="A67" s="3171">
        <v>65</v>
      </c>
      <c r="B67" s="3184">
        <v>45673</v>
      </c>
      <c r="C67" s="3185" t="s">
        <v>36410</v>
      </c>
      <c r="D67" s="3185" t="s">
        <v>36411</v>
      </c>
      <c r="E67" s="3185">
        <v>4822707</v>
      </c>
      <c r="F67" s="3185" t="s">
        <v>36409</v>
      </c>
      <c r="G67" s="3186">
        <v>36176</v>
      </c>
      <c r="H67" s="3185" t="s">
        <v>36412</v>
      </c>
      <c r="I67" s="3187" t="s">
        <v>35325</v>
      </c>
      <c r="J67" s="3188"/>
      <c r="K67" s="3171" t="s">
        <v>14</v>
      </c>
      <c r="L67" s="3171" t="s">
        <v>35373</v>
      </c>
      <c r="M67" s="3171" t="s">
        <v>35337</v>
      </c>
      <c r="N67" s="3171" t="s">
        <v>35327</v>
      </c>
      <c r="O67" s="3178">
        <v>80000</v>
      </c>
      <c r="P67" s="3179">
        <v>20000</v>
      </c>
      <c r="Q67" s="3180">
        <f t="shared" si="3"/>
        <v>100000</v>
      </c>
      <c r="R67" s="3180">
        <v>100000</v>
      </c>
      <c r="S67" s="3180"/>
      <c r="T67" s="3180"/>
      <c r="U67" s="3180"/>
      <c r="V67" s="3180"/>
      <c r="W67" s="3180">
        <f t="shared" si="4"/>
        <v>0</v>
      </c>
      <c r="X67" s="3180"/>
      <c r="Y67" s="3180">
        <f t="shared" si="5"/>
        <v>100000</v>
      </c>
      <c r="Z67" s="3181"/>
      <c r="AA67" s="3181"/>
      <c r="AB67" s="3181"/>
      <c r="AC67" s="3181"/>
      <c r="AD67" s="3181"/>
      <c r="AE67" s="3181"/>
      <c r="AF67" s="3181"/>
      <c r="AG67" s="3181"/>
      <c r="AH67" s="3181"/>
      <c r="AI67" s="3181"/>
      <c r="AJ67" s="3181" t="s">
        <v>14</v>
      </c>
      <c r="AK67" s="3181" t="s">
        <v>14</v>
      </c>
      <c r="AL67" s="3181"/>
      <c r="AM67" s="3181"/>
      <c r="AN67" s="3181"/>
      <c r="AO67" s="3182"/>
      <c r="AP67" s="3171"/>
      <c r="AQ67" s="3171"/>
      <c r="AR67" s="3171"/>
      <c r="AS67" s="3171"/>
      <c r="AT67" s="3171"/>
      <c r="AU67" s="3171"/>
    </row>
    <row r="68" spans="1:47" s="3189" customFormat="1" ht="20.25" customHeight="1">
      <c r="A68" s="3171">
        <v>66</v>
      </c>
      <c r="B68" s="3184">
        <v>45673</v>
      </c>
      <c r="C68" s="3191" t="s">
        <v>35718</v>
      </c>
      <c r="D68" s="3191" t="s">
        <v>35719</v>
      </c>
      <c r="E68" s="3191">
        <v>6404814</v>
      </c>
      <c r="F68" s="3191" t="s">
        <v>35717</v>
      </c>
      <c r="G68" s="3192">
        <v>33042</v>
      </c>
      <c r="H68" s="3193" t="s">
        <v>35720</v>
      </c>
      <c r="I68" s="3187" t="s">
        <v>35325</v>
      </c>
      <c r="J68" s="3188" t="s">
        <v>14</v>
      </c>
      <c r="K68" s="3171" t="s">
        <v>14</v>
      </c>
      <c r="L68" s="3171" t="s">
        <v>35400</v>
      </c>
      <c r="M68" s="3171" t="s">
        <v>35337</v>
      </c>
      <c r="N68" s="3171" t="s">
        <v>35327</v>
      </c>
      <c r="O68" s="3178">
        <v>75000</v>
      </c>
      <c r="P68" s="3180"/>
      <c r="Q68" s="3180">
        <f t="shared" ref="Q68:Q98" si="6">O68+P68</f>
        <v>75000</v>
      </c>
      <c r="R68" s="3180">
        <v>75000</v>
      </c>
      <c r="S68" s="3180"/>
      <c r="T68" s="3180"/>
      <c r="U68" s="3180"/>
      <c r="V68" s="3180"/>
      <c r="W68" s="3180">
        <f t="shared" si="4"/>
        <v>0</v>
      </c>
      <c r="X68" s="3180"/>
      <c r="Y68" s="3180">
        <f t="shared" si="5"/>
        <v>75000</v>
      </c>
      <c r="Z68" s="3181"/>
      <c r="AA68" s="3181"/>
      <c r="AB68" s="3181"/>
      <c r="AC68" s="3181"/>
      <c r="AD68" s="3181"/>
      <c r="AE68" s="3181"/>
      <c r="AF68" s="3181"/>
      <c r="AG68" s="3181"/>
      <c r="AH68" s="3181"/>
      <c r="AI68" s="3181" t="s">
        <v>14</v>
      </c>
      <c r="AJ68" s="3181"/>
      <c r="AK68" s="3181" t="s">
        <v>14</v>
      </c>
      <c r="AL68" s="3181"/>
      <c r="AM68" s="3181"/>
      <c r="AN68" s="3181"/>
      <c r="AO68" s="3182"/>
      <c r="AP68" s="3171"/>
      <c r="AQ68" s="3171"/>
      <c r="AR68" s="3171"/>
      <c r="AS68" s="3171"/>
      <c r="AT68" s="3171"/>
      <c r="AU68" s="3171"/>
    </row>
    <row r="69" spans="1:47" s="3189" customFormat="1" ht="20.25" customHeight="1">
      <c r="A69" s="3171">
        <v>67</v>
      </c>
      <c r="B69" s="3184">
        <v>45673</v>
      </c>
      <c r="C69" s="3191" t="s">
        <v>35429</v>
      </c>
      <c r="D69" s="3191" t="s">
        <v>35722</v>
      </c>
      <c r="E69" s="3191">
        <v>5055026</v>
      </c>
      <c r="F69" s="3191" t="s">
        <v>35721</v>
      </c>
      <c r="G69" s="3192">
        <v>33174</v>
      </c>
      <c r="H69" s="3193" t="s">
        <v>35723</v>
      </c>
      <c r="I69" s="3187" t="s">
        <v>35325</v>
      </c>
      <c r="J69" s="3188" t="s">
        <v>14</v>
      </c>
      <c r="K69" s="3171" t="s">
        <v>14</v>
      </c>
      <c r="L69" s="3171" t="s">
        <v>27</v>
      </c>
      <c r="M69" s="3171" t="s">
        <v>35337</v>
      </c>
      <c r="N69" s="3171" t="s">
        <v>35327</v>
      </c>
      <c r="O69" s="3178">
        <v>35000</v>
      </c>
      <c r="P69" s="3179">
        <v>10000</v>
      </c>
      <c r="Q69" s="3180">
        <f t="shared" si="6"/>
        <v>45000</v>
      </c>
      <c r="R69" s="3180">
        <v>45000</v>
      </c>
      <c r="S69" s="3180"/>
      <c r="T69" s="3180"/>
      <c r="U69" s="3180"/>
      <c r="V69" s="3180"/>
      <c r="W69" s="3180">
        <f t="shared" si="4"/>
        <v>0</v>
      </c>
      <c r="X69" s="3180"/>
      <c r="Y69" s="3180">
        <f t="shared" si="5"/>
        <v>45000</v>
      </c>
      <c r="Z69" s="3181"/>
      <c r="AA69" s="3181"/>
      <c r="AB69" s="3181"/>
      <c r="AC69" s="3181"/>
      <c r="AD69" s="3181"/>
      <c r="AE69" s="3181"/>
      <c r="AF69" s="3181"/>
      <c r="AG69" s="3181"/>
      <c r="AH69" s="3181" t="s">
        <v>14</v>
      </c>
      <c r="AI69" s="3181"/>
      <c r="AJ69" s="3181"/>
      <c r="AK69" s="3181"/>
      <c r="AL69" s="3181"/>
      <c r="AM69" s="3181"/>
      <c r="AN69" s="3181"/>
      <c r="AO69" s="3182"/>
      <c r="AP69" s="3171"/>
      <c r="AQ69" s="3171"/>
      <c r="AR69" s="3171"/>
      <c r="AS69" s="3171"/>
      <c r="AT69" s="3171"/>
      <c r="AU69" s="3171"/>
    </row>
    <row r="70" spans="1:47" s="3189" customFormat="1" ht="20.25" customHeight="1">
      <c r="A70" s="3171">
        <v>68</v>
      </c>
      <c r="B70" s="3184">
        <v>45673</v>
      </c>
      <c r="C70" s="3191" t="s">
        <v>36414</v>
      </c>
      <c r="D70" s="3191" t="s">
        <v>36415</v>
      </c>
      <c r="E70" s="3191">
        <v>6394447</v>
      </c>
      <c r="F70" s="3191" t="s">
        <v>36413</v>
      </c>
      <c r="G70" s="3192">
        <v>29453</v>
      </c>
      <c r="H70" s="3193" t="s">
        <v>36416</v>
      </c>
      <c r="I70" s="3187" t="s">
        <v>35325</v>
      </c>
      <c r="J70" s="3188" t="s">
        <v>14</v>
      </c>
      <c r="K70" s="3188" t="s">
        <v>14</v>
      </c>
      <c r="L70" s="3171" t="s">
        <v>36417</v>
      </c>
      <c r="M70" s="3171" t="s">
        <v>35337</v>
      </c>
      <c r="N70" s="3171" t="s">
        <v>35327</v>
      </c>
      <c r="O70" s="3178">
        <v>115000</v>
      </c>
      <c r="P70" s="3180">
        <v>10000</v>
      </c>
      <c r="Q70" s="3180">
        <f t="shared" si="6"/>
        <v>125000</v>
      </c>
      <c r="R70" s="3180">
        <v>106250</v>
      </c>
      <c r="S70" s="3180"/>
      <c r="T70" s="3180">
        <v>18750</v>
      </c>
      <c r="U70" s="3180"/>
      <c r="V70" s="3180"/>
      <c r="W70" s="3180">
        <f t="shared" si="4"/>
        <v>0</v>
      </c>
      <c r="X70" s="3180"/>
      <c r="Y70" s="3180">
        <f t="shared" si="5"/>
        <v>125000</v>
      </c>
      <c r="Z70" s="3181"/>
      <c r="AA70" s="3181"/>
      <c r="AB70" s="3181"/>
      <c r="AC70" s="3181"/>
      <c r="AD70" s="3181"/>
      <c r="AE70" s="3181"/>
      <c r="AF70" s="3181"/>
      <c r="AG70" s="3181"/>
      <c r="AH70" s="3181"/>
      <c r="AI70" s="3181" t="s">
        <v>14</v>
      </c>
      <c r="AJ70" s="3181" t="s">
        <v>14</v>
      </c>
      <c r="AK70" s="3181"/>
      <c r="AL70" s="3181"/>
      <c r="AM70" s="3181" t="s">
        <v>14</v>
      </c>
      <c r="AN70" s="3181"/>
      <c r="AO70" s="3182"/>
      <c r="AP70" s="3171"/>
      <c r="AQ70" s="3171"/>
      <c r="AR70" s="3171"/>
      <c r="AS70" s="3171"/>
      <c r="AT70" s="3171"/>
      <c r="AU70" s="3171"/>
    </row>
    <row r="71" spans="1:47" s="3189" customFormat="1" ht="20.25" customHeight="1">
      <c r="A71" s="3171">
        <v>69</v>
      </c>
      <c r="B71" s="3184">
        <v>45673</v>
      </c>
      <c r="C71" s="3185" t="s">
        <v>35725</v>
      </c>
      <c r="D71" s="3185" t="s">
        <v>35726</v>
      </c>
      <c r="E71" s="3185">
        <v>1829541</v>
      </c>
      <c r="F71" s="3185" t="s">
        <v>35724</v>
      </c>
      <c r="G71" s="3186">
        <v>29767</v>
      </c>
      <c r="H71" s="3190" t="s">
        <v>35727</v>
      </c>
      <c r="I71" s="3187" t="s">
        <v>35325</v>
      </c>
      <c r="J71" s="3188"/>
      <c r="K71" s="3188" t="s">
        <v>14</v>
      </c>
      <c r="L71" s="3171" t="s">
        <v>35515</v>
      </c>
      <c r="M71" s="3171" t="s">
        <v>35337</v>
      </c>
      <c r="N71" s="3171" t="s">
        <v>35327</v>
      </c>
      <c r="O71" s="3178">
        <v>90000</v>
      </c>
      <c r="P71" s="3179">
        <v>30000</v>
      </c>
      <c r="Q71" s="3180">
        <f t="shared" si="6"/>
        <v>120000</v>
      </c>
      <c r="R71" s="3180">
        <v>102000</v>
      </c>
      <c r="S71" s="3180"/>
      <c r="T71" s="3180">
        <v>18000</v>
      </c>
      <c r="U71" s="3180"/>
      <c r="V71" s="3180"/>
      <c r="W71" s="3180">
        <f t="shared" si="4"/>
        <v>0</v>
      </c>
      <c r="X71" s="3180"/>
      <c r="Y71" s="3180">
        <f t="shared" si="5"/>
        <v>120000</v>
      </c>
      <c r="Z71" s="3181"/>
      <c r="AA71" s="3181"/>
      <c r="AB71" s="3181"/>
      <c r="AC71" s="3181"/>
      <c r="AD71" s="3181" t="s">
        <v>14</v>
      </c>
      <c r="AE71" s="3181"/>
      <c r="AF71" s="3181" t="s">
        <v>14</v>
      </c>
      <c r="AG71" s="3181"/>
      <c r="AH71" s="3181" t="s">
        <v>14</v>
      </c>
      <c r="AI71" s="3181"/>
      <c r="AJ71" s="3181"/>
      <c r="AK71" s="3181"/>
      <c r="AL71" s="3181"/>
      <c r="AM71" s="3181"/>
      <c r="AN71" s="3181"/>
      <c r="AO71" s="3182"/>
      <c r="AP71" s="3171"/>
      <c r="AQ71" s="3171"/>
      <c r="AR71" s="3171"/>
      <c r="AS71" s="3171"/>
      <c r="AT71" s="3171"/>
      <c r="AU71" s="3171"/>
    </row>
    <row r="72" spans="1:47" s="3189" customFormat="1" ht="20.25" customHeight="1">
      <c r="A72" s="3171">
        <v>70</v>
      </c>
      <c r="B72" s="3184">
        <v>45673</v>
      </c>
      <c r="C72" s="3185" t="s">
        <v>35729</v>
      </c>
      <c r="D72" s="3185" t="s">
        <v>35730</v>
      </c>
      <c r="E72" s="3185">
        <v>2932931</v>
      </c>
      <c r="F72" s="3185" t="s">
        <v>35728</v>
      </c>
      <c r="G72" s="3186">
        <v>32191</v>
      </c>
      <c r="H72" s="3190" t="s">
        <v>35731</v>
      </c>
      <c r="I72" s="3187" t="s">
        <v>35325</v>
      </c>
      <c r="J72" s="3188"/>
      <c r="K72" s="3188" t="s">
        <v>14</v>
      </c>
      <c r="L72" s="3171" t="s">
        <v>26</v>
      </c>
      <c r="M72" s="3171" t="s">
        <v>35337</v>
      </c>
      <c r="N72" s="3171" t="s">
        <v>35327</v>
      </c>
      <c r="O72" s="3178">
        <v>35000</v>
      </c>
      <c r="P72" s="3179">
        <v>10000</v>
      </c>
      <c r="Q72" s="3180">
        <f t="shared" si="6"/>
        <v>45000</v>
      </c>
      <c r="R72" s="3180">
        <v>45000</v>
      </c>
      <c r="S72" s="3180"/>
      <c r="T72" s="3180"/>
      <c r="U72" s="3180"/>
      <c r="V72" s="3180"/>
      <c r="W72" s="3180">
        <f t="shared" si="4"/>
        <v>0</v>
      </c>
      <c r="X72" s="3180"/>
      <c r="Y72" s="3180">
        <f t="shared" si="5"/>
        <v>45000</v>
      </c>
      <c r="Z72" s="3181"/>
      <c r="AA72" s="3181"/>
      <c r="AB72" s="3181"/>
      <c r="AC72" s="3181"/>
      <c r="AD72" s="3181"/>
      <c r="AE72" s="3181"/>
      <c r="AF72" s="3181"/>
      <c r="AG72" s="3181"/>
      <c r="AH72" s="3181"/>
      <c r="AI72" s="3181"/>
      <c r="AJ72" s="3181"/>
      <c r="AK72" s="3181"/>
      <c r="AL72" s="3181"/>
      <c r="AM72" s="3181" t="s">
        <v>14</v>
      </c>
      <c r="AN72" s="3181"/>
      <c r="AO72" s="3182"/>
      <c r="AP72" s="3171"/>
      <c r="AQ72" s="3171"/>
      <c r="AR72" s="3171"/>
      <c r="AS72" s="3171"/>
      <c r="AT72" s="3171"/>
      <c r="AU72" s="3171"/>
    </row>
    <row r="73" spans="1:47" s="3189" customFormat="1" ht="20.25" customHeight="1">
      <c r="A73" s="3171">
        <v>71</v>
      </c>
      <c r="B73" s="3184">
        <v>45674</v>
      </c>
      <c r="C73" s="3191" t="s">
        <v>35733</v>
      </c>
      <c r="D73" s="3191" t="s">
        <v>35734</v>
      </c>
      <c r="E73" s="3191">
        <v>5277291</v>
      </c>
      <c r="F73" s="3191" t="s">
        <v>35732</v>
      </c>
      <c r="G73" s="3192">
        <v>35428</v>
      </c>
      <c r="H73" s="3193" t="s">
        <v>35735</v>
      </c>
      <c r="I73" s="3187" t="s">
        <v>35325</v>
      </c>
      <c r="J73" s="3188" t="s">
        <v>14</v>
      </c>
      <c r="K73" s="3188" t="s">
        <v>14</v>
      </c>
      <c r="L73" s="3171" t="s">
        <v>35355</v>
      </c>
      <c r="M73" s="3171" t="s">
        <v>35337</v>
      </c>
      <c r="N73" s="3171" t="s">
        <v>35327</v>
      </c>
      <c r="O73" s="3178">
        <v>80000</v>
      </c>
      <c r="P73" s="3180">
        <v>20000</v>
      </c>
      <c r="Q73" s="3180">
        <f t="shared" si="6"/>
        <v>100000</v>
      </c>
      <c r="R73" s="3180">
        <v>100000</v>
      </c>
      <c r="S73" s="3180"/>
      <c r="T73" s="3180"/>
      <c r="U73" s="3180"/>
      <c r="V73" s="3180"/>
      <c r="W73" s="3180">
        <f t="shared" si="4"/>
        <v>0</v>
      </c>
      <c r="X73" s="3180"/>
      <c r="Y73" s="3180">
        <f t="shared" si="5"/>
        <v>100000</v>
      </c>
      <c r="Z73" s="3181"/>
      <c r="AA73" s="3181"/>
      <c r="AB73" s="3181"/>
      <c r="AC73" s="3181"/>
      <c r="AD73" s="3181"/>
      <c r="AE73" s="3181"/>
      <c r="AF73" s="3181"/>
      <c r="AG73" s="3181"/>
      <c r="AH73" s="3181"/>
      <c r="AI73" s="3181" t="s">
        <v>14</v>
      </c>
      <c r="AJ73" s="3181"/>
      <c r="AK73" s="3181"/>
      <c r="AL73" s="3181"/>
      <c r="AM73" s="3181" t="s">
        <v>14</v>
      </c>
      <c r="AN73" s="3181"/>
      <c r="AO73" s="3182"/>
      <c r="AP73" s="3171"/>
      <c r="AQ73" s="3171"/>
      <c r="AR73" s="3171"/>
      <c r="AS73" s="3171"/>
      <c r="AT73" s="3171"/>
      <c r="AU73" s="3171"/>
    </row>
    <row r="74" spans="1:47" s="3189" customFormat="1" ht="20.25" customHeight="1">
      <c r="A74" s="3171">
        <v>72</v>
      </c>
      <c r="B74" s="3184">
        <v>45674</v>
      </c>
      <c r="C74" s="3185" t="s">
        <v>35738</v>
      </c>
      <c r="D74" s="3185" t="s">
        <v>35739</v>
      </c>
      <c r="E74" s="3185">
        <v>6281275</v>
      </c>
      <c r="F74" s="3185" t="s">
        <v>35737</v>
      </c>
      <c r="G74" s="3186">
        <v>37204</v>
      </c>
      <c r="H74" s="3190" t="s">
        <v>35740</v>
      </c>
      <c r="I74" s="3187" t="s">
        <v>35325</v>
      </c>
      <c r="J74" s="3188"/>
      <c r="K74" s="3171" t="s">
        <v>14</v>
      </c>
      <c r="L74" s="3171" t="s">
        <v>35651</v>
      </c>
      <c r="M74" s="3171" t="s">
        <v>35337</v>
      </c>
      <c r="N74" s="3171" t="s">
        <v>35327</v>
      </c>
      <c r="O74" s="3178">
        <v>60000</v>
      </c>
      <c r="P74" s="3179">
        <v>20000</v>
      </c>
      <c r="Q74" s="3180">
        <f t="shared" si="6"/>
        <v>80000</v>
      </c>
      <c r="R74" s="3180">
        <v>80000</v>
      </c>
      <c r="S74" s="3180"/>
      <c r="T74" s="3180"/>
      <c r="U74" s="3180"/>
      <c r="V74" s="3180"/>
      <c r="W74" s="3180">
        <f t="shared" si="4"/>
        <v>0</v>
      </c>
      <c r="X74" s="3180"/>
      <c r="Y74" s="3180">
        <f t="shared" si="5"/>
        <v>80000</v>
      </c>
      <c r="Z74" s="3181"/>
      <c r="AA74" s="3181"/>
      <c r="AB74" s="3181"/>
      <c r="AC74" s="3181"/>
      <c r="AD74" s="3181"/>
      <c r="AE74" s="3181"/>
      <c r="AF74" s="3181" t="s">
        <v>14</v>
      </c>
      <c r="AG74" s="3181"/>
      <c r="AH74" s="3181" t="s">
        <v>14</v>
      </c>
      <c r="AI74" s="3181"/>
      <c r="AJ74" s="3181"/>
      <c r="AK74" s="3181"/>
      <c r="AL74" s="3181"/>
      <c r="AM74" s="3181"/>
      <c r="AN74" s="3181"/>
      <c r="AO74" s="3182"/>
      <c r="AP74" s="3171"/>
      <c r="AQ74" s="3171"/>
      <c r="AR74" s="3171"/>
      <c r="AS74" s="3171"/>
      <c r="AT74" s="3171"/>
      <c r="AU74" s="3171"/>
    </row>
    <row r="75" spans="1:47" s="3189" customFormat="1" ht="20.25" customHeight="1">
      <c r="A75" s="3171">
        <v>73</v>
      </c>
      <c r="B75" s="3184">
        <v>45674</v>
      </c>
      <c r="C75" s="3185" t="s">
        <v>35321</v>
      </c>
      <c r="D75" s="3185" t="s">
        <v>35322</v>
      </c>
      <c r="E75" s="3185">
        <v>5685159</v>
      </c>
      <c r="F75" s="3185" t="s">
        <v>35741</v>
      </c>
      <c r="G75" s="3186">
        <v>34655</v>
      </c>
      <c r="H75" s="3185" t="s">
        <v>35324</v>
      </c>
      <c r="I75" s="3187" t="s">
        <v>35325</v>
      </c>
      <c r="J75" s="3188"/>
      <c r="K75" s="3171" t="s">
        <v>14</v>
      </c>
      <c r="L75" s="3171" t="s">
        <v>23</v>
      </c>
      <c r="M75" s="3171" t="s">
        <v>35337</v>
      </c>
      <c r="N75" s="3171" t="s">
        <v>35327</v>
      </c>
      <c r="O75" s="3178">
        <v>35000</v>
      </c>
      <c r="P75" s="3179">
        <v>10000</v>
      </c>
      <c r="Q75" s="3180">
        <f t="shared" si="6"/>
        <v>45000</v>
      </c>
      <c r="R75" s="3180">
        <v>45000</v>
      </c>
      <c r="S75" s="3180"/>
      <c r="T75" s="3180"/>
      <c r="U75" s="3180"/>
      <c r="V75" s="3180"/>
      <c r="W75" s="3180"/>
      <c r="X75" s="3180"/>
      <c r="Y75" s="3180">
        <f t="shared" si="5"/>
        <v>45000</v>
      </c>
      <c r="Z75" s="3180"/>
      <c r="AA75" s="3180"/>
      <c r="AB75" s="3180"/>
      <c r="AC75" s="3180"/>
      <c r="AD75" s="3181"/>
      <c r="AE75" s="3181"/>
      <c r="AF75" s="3181"/>
      <c r="AG75" s="3181"/>
      <c r="AH75" s="3181"/>
      <c r="AI75" s="3181" t="s">
        <v>14</v>
      </c>
      <c r="AJ75" s="3181"/>
      <c r="AK75" s="3181"/>
      <c r="AL75" s="3181"/>
      <c r="AM75" s="3181"/>
      <c r="AN75" s="3181"/>
      <c r="AO75" s="3182"/>
      <c r="AP75" s="3171"/>
      <c r="AQ75" s="3171"/>
      <c r="AR75" s="3171"/>
      <c r="AS75" s="3171"/>
      <c r="AT75" s="3171"/>
      <c r="AU75" s="3171"/>
    </row>
    <row r="76" spans="1:47" s="3189" customFormat="1" ht="20.25" customHeight="1">
      <c r="A76" s="3171">
        <v>74</v>
      </c>
      <c r="B76" s="3184">
        <v>45674</v>
      </c>
      <c r="C76" s="3191" t="s">
        <v>35747</v>
      </c>
      <c r="D76" s="3191" t="s">
        <v>35748</v>
      </c>
      <c r="E76" s="3191">
        <v>6406450</v>
      </c>
      <c r="F76" s="3191" t="s">
        <v>35746</v>
      </c>
      <c r="G76" s="3192">
        <v>35900</v>
      </c>
      <c r="H76" s="3193" t="s">
        <v>35749</v>
      </c>
      <c r="I76" s="3187" t="s">
        <v>35325</v>
      </c>
      <c r="J76" s="3188" t="s">
        <v>14</v>
      </c>
      <c r="K76" s="3171" t="s">
        <v>14</v>
      </c>
      <c r="L76" s="3208" t="s">
        <v>35355</v>
      </c>
      <c r="M76" s="3171" t="s">
        <v>35337</v>
      </c>
      <c r="N76" s="3171" t="s">
        <v>35327</v>
      </c>
      <c r="O76" s="3178">
        <v>75000</v>
      </c>
      <c r="P76" s="3179">
        <v>20000</v>
      </c>
      <c r="Q76" s="3180">
        <f t="shared" si="6"/>
        <v>95000</v>
      </c>
      <c r="R76" s="3180">
        <v>95000</v>
      </c>
      <c r="S76" s="3180"/>
      <c r="T76" s="3180"/>
      <c r="U76" s="3180"/>
      <c r="V76" s="3180"/>
      <c r="W76" s="3180">
        <f t="shared" si="4"/>
        <v>0</v>
      </c>
      <c r="X76" s="3180"/>
      <c r="Y76" s="3180">
        <f t="shared" si="5"/>
        <v>95000</v>
      </c>
      <c r="Z76" s="3180"/>
      <c r="AA76" s="3180"/>
      <c r="AB76" s="3180"/>
      <c r="AC76" s="3180"/>
      <c r="AD76" s="3181"/>
      <c r="AE76" s="3181"/>
      <c r="AF76" s="3181"/>
      <c r="AG76" s="3181"/>
      <c r="AH76" s="3181"/>
      <c r="AI76" s="3181" t="s">
        <v>14</v>
      </c>
      <c r="AJ76" s="3181"/>
      <c r="AK76" s="3181"/>
      <c r="AL76" s="3181"/>
      <c r="AM76" s="3181" t="s">
        <v>14</v>
      </c>
      <c r="AN76" s="3181"/>
      <c r="AO76" s="3182"/>
      <c r="AP76" s="3171"/>
      <c r="AQ76" s="3171"/>
      <c r="AR76" s="3171"/>
      <c r="AS76" s="3171"/>
      <c r="AT76" s="3171"/>
      <c r="AU76" s="3171"/>
    </row>
    <row r="77" spans="1:47" s="3189" customFormat="1" ht="20.25" customHeight="1">
      <c r="A77" s="3171">
        <v>75</v>
      </c>
      <c r="B77" s="3184">
        <v>45674</v>
      </c>
      <c r="C77" s="3185" t="s">
        <v>35753</v>
      </c>
      <c r="D77" s="3185" t="s">
        <v>35754</v>
      </c>
      <c r="E77" s="3185">
        <v>6044303</v>
      </c>
      <c r="F77" s="3185" t="s">
        <v>35752</v>
      </c>
      <c r="G77" s="3186">
        <v>26473</v>
      </c>
      <c r="H77" s="3190" t="s">
        <v>35755</v>
      </c>
      <c r="I77" s="3187" t="s">
        <v>35325</v>
      </c>
      <c r="J77" s="3188" t="s">
        <v>14</v>
      </c>
      <c r="K77" s="3171" t="s">
        <v>14</v>
      </c>
      <c r="L77" s="3208" t="s">
        <v>35443</v>
      </c>
      <c r="M77" s="3171" t="s">
        <v>35337</v>
      </c>
      <c r="N77" s="3171" t="s">
        <v>35327</v>
      </c>
      <c r="O77" s="3178">
        <v>65000</v>
      </c>
      <c r="P77" s="3179">
        <v>20000</v>
      </c>
      <c r="Q77" s="3180">
        <f t="shared" si="6"/>
        <v>85000</v>
      </c>
      <c r="R77" s="3180">
        <v>85000</v>
      </c>
      <c r="S77" s="3180"/>
      <c r="T77" s="3180"/>
      <c r="U77" s="3180"/>
      <c r="V77" s="3180"/>
      <c r="W77" s="3180">
        <f t="shared" si="4"/>
        <v>0</v>
      </c>
      <c r="X77" s="3180"/>
      <c r="Y77" s="3180">
        <f t="shared" si="5"/>
        <v>85000</v>
      </c>
      <c r="Z77" s="3180"/>
      <c r="AA77" s="3180"/>
      <c r="AB77" s="3180"/>
      <c r="AC77" s="3180"/>
      <c r="AD77" s="3181" t="s">
        <v>14</v>
      </c>
      <c r="AE77" s="3181"/>
      <c r="AF77" s="3181" t="s">
        <v>14</v>
      </c>
      <c r="AG77" s="3181"/>
      <c r="AH77" s="3181"/>
      <c r="AI77" s="3181"/>
      <c r="AJ77" s="3181"/>
      <c r="AK77" s="3181"/>
      <c r="AL77" s="3181"/>
      <c r="AM77" s="3181"/>
      <c r="AN77" s="3181"/>
      <c r="AO77" s="3182"/>
      <c r="AP77" s="3171"/>
      <c r="AQ77" s="3171"/>
      <c r="AR77" s="3171"/>
      <c r="AS77" s="3171"/>
      <c r="AT77" s="3171"/>
      <c r="AU77" s="3171"/>
    </row>
    <row r="78" spans="1:47" s="3189" customFormat="1" ht="20.25" customHeight="1">
      <c r="A78" s="3171">
        <v>76</v>
      </c>
      <c r="B78" s="3184">
        <v>45674</v>
      </c>
      <c r="C78" s="3191" t="s">
        <v>35761</v>
      </c>
      <c r="D78" s="3191" t="s">
        <v>35762</v>
      </c>
      <c r="E78" s="3191">
        <v>3924321</v>
      </c>
      <c r="F78" s="3191" t="s">
        <v>35759</v>
      </c>
      <c r="G78" s="3192">
        <v>33858</v>
      </c>
      <c r="H78" s="3193" t="s">
        <v>35760</v>
      </c>
      <c r="I78" s="3187" t="s">
        <v>35325</v>
      </c>
      <c r="J78" s="3188"/>
      <c r="K78" s="3171" t="s">
        <v>14</v>
      </c>
      <c r="L78" s="3171" t="s">
        <v>35346</v>
      </c>
      <c r="M78" s="3171" t="s">
        <v>35337</v>
      </c>
      <c r="N78" s="3171" t="s">
        <v>35327</v>
      </c>
      <c r="O78" s="3178">
        <v>70000</v>
      </c>
      <c r="P78" s="3179">
        <v>20000</v>
      </c>
      <c r="Q78" s="3180">
        <f t="shared" si="6"/>
        <v>90000</v>
      </c>
      <c r="R78" s="3180">
        <v>25000</v>
      </c>
      <c r="S78" s="3180"/>
      <c r="T78" s="3180"/>
      <c r="U78" s="3195"/>
      <c r="V78" s="3195">
        <v>65000</v>
      </c>
      <c r="W78" s="3180">
        <f t="shared" si="4"/>
        <v>0</v>
      </c>
      <c r="X78" s="3180"/>
      <c r="Y78" s="3180">
        <f t="shared" si="5"/>
        <v>90000</v>
      </c>
      <c r="Z78" s="3181"/>
      <c r="AA78" s="3181"/>
      <c r="AB78" s="3181"/>
      <c r="AC78" s="3181"/>
      <c r="AD78" s="3181"/>
      <c r="AE78" s="3181"/>
      <c r="AF78" s="3181"/>
      <c r="AG78" s="3181"/>
      <c r="AH78" s="3181"/>
      <c r="AI78" s="3181" t="s">
        <v>14</v>
      </c>
      <c r="AJ78" s="3181"/>
      <c r="AK78" s="3181"/>
      <c r="AL78" s="3181"/>
      <c r="AM78" s="3181"/>
      <c r="AN78" s="3181" t="s">
        <v>14</v>
      </c>
      <c r="AO78" s="3182"/>
      <c r="AP78" s="3171"/>
      <c r="AQ78" s="3171"/>
      <c r="AR78" s="3171"/>
      <c r="AS78" s="3171"/>
      <c r="AT78" s="3171"/>
      <c r="AU78" s="3171"/>
    </row>
    <row r="79" spans="1:47" s="3189" customFormat="1" ht="20.25" customHeight="1">
      <c r="A79" s="3171">
        <v>77</v>
      </c>
      <c r="B79" s="3184">
        <v>45674</v>
      </c>
      <c r="C79" s="3191" t="s">
        <v>35764</v>
      </c>
      <c r="D79" s="3191" t="s">
        <v>35765</v>
      </c>
      <c r="E79" s="3191">
        <v>6053412</v>
      </c>
      <c r="F79" s="3191" t="s">
        <v>35763</v>
      </c>
      <c r="G79" s="3192">
        <v>37027</v>
      </c>
      <c r="H79" s="3193" t="s">
        <v>35766</v>
      </c>
      <c r="I79" s="3187" t="s">
        <v>35325</v>
      </c>
      <c r="J79" s="3188" t="s">
        <v>14</v>
      </c>
      <c r="K79" s="3171" t="s">
        <v>14</v>
      </c>
      <c r="L79" s="3171" t="s">
        <v>35355</v>
      </c>
      <c r="M79" s="3171" t="s">
        <v>35337</v>
      </c>
      <c r="N79" s="3171" t="s">
        <v>35327</v>
      </c>
      <c r="O79" s="3178">
        <v>75000</v>
      </c>
      <c r="P79" s="3179">
        <v>20000</v>
      </c>
      <c r="Q79" s="3180">
        <f t="shared" si="6"/>
        <v>95000</v>
      </c>
      <c r="R79" s="3180">
        <v>95000</v>
      </c>
      <c r="S79" s="3180"/>
      <c r="T79" s="3180"/>
      <c r="U79" s="3195"/>
      <c r="V79" s="3195"/>
      <c r="W79" s="3180">
        <f t="shared" si="4"/>
        <v>0</v>
      </c>
      <c r="X79" s="3180"/>
      <c r="Y79" s="3180">
        <f t="shared" si="5"/>
        <v>95000</v>
      </c>
      <c r="Z79" s="3181"/>
      <c r="AA79" s="3181"/>
      <c r="AB79" s="3181"/>
      <c r="AC79" s="3181"/>
      <c r="AD79" s="3181"/>
      <c r="AE79" s="3181"/>
      <c r="AF79" s="3181"/>
      <c r="AG79" s="3181"/>
      <c r="AH79" s="3181"/>
      <c r="AI79" s="3181" t="s">
        <v>14</v>
      </c>
      <c r="AJ79" s="3181"/>
      <c r="AK79" s="3181"/>
      <c r="AL79" s="3181"/>
      <c r="AM79" s="3181" t="s">
        <v>14</v>
      </c>
      <c r="AN79" s="3181"/>
      <c r="AO79" s="3182"/>
      <c r="AP79" s="3171"/>
      <c r="AQ79" s="3171"/>
      <c r="AR79" s="3171"/>
      <c r="AS79" s="3171"/>
      <c r="AT79" s="3171"/>
      <c r="AU79" s="3171"/>
    </row>
    <row r="80" spans="1:47" s="3189" customFormat="1" ht="20.25" customHeight="1">
      <c r="A80" s="3171">
        <v>78</v>
      </c>
      <c r="B80" s="3184">
        <v>45674</v>
      </c>
      <c r="C80" s="3191" t="s">
        <v>35772</v>
      </c>
      <c r="D80" s="3191" t="s">
        <v>35773</v>
      </c>
      <c r="E80" s="3191">
        <v>6180655</v>
      </c>
      <c r="F80" s="3191" t="s">
        <v>35771</v>
      </c>
      <c r="G80" s="3192">
        <v>26761</v>
      </c>
      <c r="H80" s="3193" t="s">
        <v>35774</v>
      </c>
      <c r="I80" s="3187" t="s">
        <v>35325</v>
      </c>
      <c r="J80" s="3188"/>
      <c r="K80" s="3171" t="s">
        <v>14</v>
      </c>
      <c r="L80" s="3171" t="s">
        <v>35775</v>
      </c>
      <c r="M80" s="3171" t="s">
        <v>35337</v>
      </c>
      <c r="N80" s="3171" t="s">
        <v>35327</v>
      </c>
      <c r="O80" s="3178">
        <v>150000</v>
      </c>
      <c r="P80" s="3179">
        <v>40000</v>
      </c>
      <c r="Q80" s="3180">
        <f t="shared" si="6"/>
        <v>190000</v>
      </c>
      <c r="R80" s="3180">
        <v>121500</v>
      </c>
      <c r="S80" s="3180"/>
      <c r="T80" s="3180">
        <v>28500</v>
      </c>
      <c r="U80" s="3195"/>
      <c r="V80" s="3195">
        <v>40000</v>
      </c>
      <c r="W80" s="3180">
        <f t="shared" si="4"/>
        <v>0</v>
      </c>
      <c r="X80" s="3180"/>
      <c r="Y80" s="3180">
        <f t="shared" si="5"/>
        <v>190000</v>
      </c>
      <c r="Z80" s="3181"/>
      <c r="AA80" s="3181"/>
      <c r="AB80" s="3181"/>
      <c r="AC80" s="3181"/>
      <c r="AD80" s="3181"/>
      <c r="AE80" s="3181"/>
      <c r="AF80" s="3181"/>
      <c r="AG80" s="3181"/>
      <c r="AH80" s="3181"/>
      <c r="AI80" s="3181" t="s">
        <v>14</v>
      </c>
      <c r="AJ80" s="3181" t="s">
        <v>14</v>
      </c>
      <c r="AK80" s="3181"/>
      <c r="AL80" s="3181"/>
      <c r="AM80" s="3181" t="s">
        <v>14</v>
      </c>
      <c r="AN80" s="3181" t="s">
        <v>14</v>
      </c>
      <c r="AO80" s="3182"/>
      <c r="AP80" s="3171"/>
      <c r="AQ80" s="3171"/>
      <c r="AR80" s="3171"/>
      <c r="AS80" s="3171"/>
      <c r="AT80" s="3171"/>
      <c r="AU80" s="3171"/>
    </row>
    <row r="81" spans="1:47" s="3189" customFormat="1" ht="20.25" customHeight="1">
      <c r="A81" s="3171">
        <v>79</v>
      </c>
      <c r="B81" s="3184">
        <v>45674</v>
      </c>
      <c r="C81" s="3191" t="s">
        <v>36836</v>
      </c>
      <c r="D81" s="3191" t="s">
        <v>36837</v>
      </c>
      <c r="E81" s="3191">
        <v>5663095</v>
      </c>
      <c r="F81" s="3191" t="s">
        <v>1538</v>
      </c>
      <c r="G81" s="3192">
        <v>28624</v>
      </c>
      <c r="H81" s="3193" t="s">
        <v>36838</v>
      </c>
      <c r="I81" s="3187" t="s">
        <v>35325</v>
      </c>
      <c r="J81" s="3188" t="s">
        <v>14</v>
      </c>
      <c r="K81" s="3171" t="s">
        <v>14</v>
      </c>
      <c r="L81" s="3171" t="s">
        <v>36839</v>
      </c>
      <c r="M81" s="3171" t="s">
        <v>35337</v>
      </c>
      <c r="N81" s="3171" t="s">
        <v>35327</v>
      </c>
      <c r="O81" s="3178">
        <v>75000</v>
      </c>
      <c r="P81" s="3179">
        <v>20000</v>
      </c>
      <c r="Q81" s="3180">
        <f t="shared" si="6"/>
        <v>95000</v>
      </c>
      <c r="R81" s="3180">
        <v>95000</v>
      </c>
      <c r="S81" s="3180"/>
      <c r="T81" s="3180"/>
      <c r="U81" s="3180"/>
      <c r="V81" s="3180"/>
      <c r="W81" s="3180">
        <f t="shared" si="4"/>
        <v>0</v>
      </c>
      <c r="X81" s="3180"/>
      <c r="Y81" s="3180">
        <f t="shared" si="5"/>
        <v>95000</v>
      </c>
      <c r="Z81" s="3180"/>
      <c r="AA81" s="3180"/>
      <c r="AB81" s="3180"/>
      <c r="AC81" s="3180"/>
      <c r="AD81" s="3181"/>
      <c r="AE81" s="3181"/>
      <c r="AF81" s="3181"/>
      <c r="AG81" s="3181"/>
      <c r="AH81" s="3181"/>
      <c r="AI81" s="3181"/>
      <c r="AJ81" s="3181"/>
      <c r="AK81" s="3181"/>
      <c r="AL81" s="3181"/>
      <c r="AM81" s="3181" t="s">
        <v>14</v>
      </c>
      <c r="AN81" s="3181" t="s">
        <v>14</v>
      </c>
      <c r="AO81" s="3182"/>
      <c r="AP81" s="3171"/>
      <c r="AQ81" s="3171"/>
      <c r="AR81" s="3171"/>
      <c r="AS81" s="3171"/>
      <c r="AT81" s="3171"/>
      <c r="AU81" s="3171"/>
    </row>
    <row r="82" spans="1:47" s="3189" customFormat="1" ht="20.25" customHeight="1">
      <c r="A82" s="3171">
        <v>80</v>
      </c>
      <c r="B82" s="3184">
        <v>45674</v>
      </c>
      <c r="C82" s="3185" t="s">
        <v>35777</v>
      </c>
      <c r="D82" s="3185" t="s">
        <v>35778</v>
      </c>
      <c r="E82" s="3185">
        <v>3672972</v>
      </c>
      <c r="F82" s="3185" t="s">
        <v>35776</v>
      </c>
      <c r="G82" s="3186">
        <v>35568</v>
      </c>
      <c r="H82" s="3185" t="s">
        <v>35779</v>
      </c>
      <c r="I82" s="3187" t="s">
        <v>35325</v>
      </c>
      <c r="J82" s="3188"/>
      <c r="K82" s="3171" t="s">
        <v>14</v>
      </c>
      <c r="L82" s="3171" t="s">
        <v>35780</v>
      </c>
      <c r="M82" s="3171" t="s">
        <v>35337</v>
      </c>
      <c r="N82" s="3171" t="s">
        <v>35327</v>
      </c>
      <c r="O82" s="3178">
        <v>105000</v>
      </c>
      <c r="P82" s="3179">
        <v>30000</v>
      </c>
      <c r="Q82" s="3180">
        <f t="shared" si="6"/>
        <v>135000</v>
      </c>
      <c r="R82" s="3180">
        <v>135000</v>
      </c>
      <c r="S82" s="3180"/>
      <c r="T82" s="3180"/>
      <c r="U82" s="3180"/>
      <c r="V82" s="3180"/>
      <c r="W82" s="3180">
        <f t="shared" si="4"/>
        <v>0</v>
      </c>
      <c r="X82" s="3180"/>
      <c r="Y82" s="3180">
        <f t="shared" si="5"/>
        <v>135000</v>
      </c>
      <c r="Z82" s="3180"/>
      <c r="AA82" s="3180"/>
      <c r="AB82" s="3180"/>
      <c r="AC82" s="3180"/>
      <c r="AD82" s="3181"/>
      <c r="AE82" s="3181"/>
      <c r="AF82" s="3181"/>
      <c r="AG82" s="3181"/>
      <c r="AH82" s="3181"/>
      <c r="AI82" s="3181" t="s">
        <v>14</v>
      </c>
      <c r="AJ82" s="3181"/>
      <c r="AK82" s="3181" t="s">
        <v>14</v>
      </c>
      <c r="AL82" s="3181"/>
      <c r="AM82" s="3181" t="s">
        <v>14</v>
      </c>
      <c r="AN82" s="3181"/>
      <c r="AO82" s="3182"/>
      <c r="AP82" s="3171"/>
      <c r="AQ82" s="3171"/>
      <c r="AR82" s="3171"/>
      <c r="AS82" s="3171"/>
      <c r="AT82" s="3171"/>
      <c r="AU82" s="3171"/>
    </row>
    <row r="83" spans="1:47" s="3189" customFormat="1" ht="20.25" customHeight="1">
      <c r="A83" s="3171">
        <v>81</v>
      </c>
      <c r="B83" s="3184">
        <v>45674</v>
      </c>
      <c r="C83" s="3191" t="s">
        <v>35782</v>
      </c>
      <c r="D83" s="3191" t="s">
        <v>35783</v>
      </c>
      <c r="E83" s="3191">
        <v>6278851</v>
      </c>
      <c r="F83" s="3191" t="s">
        <v>35781</v>
      </c>
      <c r="G83" s="3192">
        <v>33035</v>
      </c>
      <c r="H83" s="3191" t="s">
        <v>35784</v>
      </c>
      <c r="I83" s="3187" t="s">
        <v>35325</v>
      </c>
      <c r="J83" s="3188" t="s">
        <v>14</v>
      </c>
      <c r="K83" s="3171" t="s">
        <v>14</v>
      </c>
      <c r="L83" s="3171" t="s">
        <v>35562</v>
      </c>
      <c r="M83" s="3171" t="s">
        <v>35337</v>
      </c>
      <c r="N83" s="3171" t="s">
        <v>35327</v>
      </c>
      <c r="O83" s="3178">
        <v>65000</v>
      </c>
      <c r="P83" s="3179">
        <v>20000</v>
      </c>
      <c r="Q83" s="3180">
        <f t="shared" si="6"/>
        <v>85000</v>
      </c>
      <c r="R83" s="3180">
        <v>85000</v>
      </c>
      <c r="S83" s="3180"/>
      <c r="T83" s="3180"/>
      <c r="U83" s="3180"/>
      <c r="V83" s="3180"/>
      <c r="W83" s="3180">
        <f t="shared" si="4"/>
        <v>0</v>
      </c>
      <c r="X83" s="3180"/>
      <c r="Y83" s="3180">
        <f t="shared" si="5"/>
        <v>85000</v>
      </c>
      <c r="Z83" s="3180"/>
      <c r="AA83" s="3195" t="s">
        <v>14</v>
      </c>
      <c r="AB83" s="3195" t="s">
        <v>14</v>
      </c>
      <c r="AC83" s="3181"/>
      <c r="AD83" s="3181"/>
      <c r="AE83" s="3181"/>
      <c r="AF83" s="3181"/>
      <c r="AG83" s="3181"/>
      <c r="AH83" s="3181"/>
      <c r="AI83" s="3181"/>
      <c r="AJ83" s="3181"/>
      <c r="AK83" s="3181"/>
      <c r="AL83" s="3181"/>
      <c r="AM83" s="3171"/>
      <c r="AN83" s="3183"/>
      <c r="AO83" s="3182"/>
      <c r="AP83" s="3183"/>
      <c r="AQ83" s="3183"/>
      <c r="AR83" s="3183"/>
      <c r="AS83" s="3183"/>
      <c r="AT83" s="3183"/>
      <c r="AU83" s="3183"/>
    </row>
    <row r="84" spans="1:47" s="3189" customFormat="1" ht="20.25" customHeight="1">
      <c r="A84" s="3171">
        <v>82</v>
      </c>
      <c r="B84" s="3184">
        <v>45674</v>
      </c>
      <c r="C84" s="3185" t="s">
        <v>36841</v>
      </c>
      <c r="D84" s="3185" t="s">
        <v>36842</v>
      </c>
      <c r="E84" s="3185">
        <v>5672569</v>
      </c>
      <c r="F84" s="3185" t="s">
        <v>36840</v>
      </c>
      <c r="G84" s="3186">
        <v>30682</v>
      </c>
      <c r="H84" s="3185">
        <v>2348028102283</v>
      </c>
      <c r="I84" s="3187" t="s">
        <v>35325</v>
      </c>
      <c r="J84" s="3188" t="s">
        <v>14</v>
      </c>
      <c r="K84" s="3171" t="s">
        <v>14</v>
      </c>
      <c r="L84" s="3171" t="s">
        <v>36020</v>
      </c>
      <c r="M84" s="3171" t="s">
        <v>35337</v>
      </c>
      <c r="N84" s="3171" t="s">
        <v>35327</v>
      </c>
      <c r="O84" s="3178">
        <v>75000</v>
      </c>
      <c r="P84" s="3179">
        <v>10000</v>
      </c>
      <c r="Q84" s="3180">
        <f t="shared" si="6"/>
        <v>85000</v>
      </c>
      <c r="R84" s="3180">
        <v>85000</v>
      </c>
      <c r="S84" s="3180"/>
      <c r="T84" s="3180"/>
      <c r="U84" s="3180"/>
      <c r="V84" s="3180"/>
      <c r="W84" s="3180"/>
      <c r="X84" s="3180"/>
      <c r="Y84" s="3180">
        <f t="shared" si="5"/>
        <v>85000</v>
      </c>
      <c r="Z84" s="3180"/>
      <c r="AA84" s="3180"/>
      <c r="AB84" s="3180"/>
      <c r="AC84" s="3181"/>
      <c r="AD84" s="3181"/>
      <c r="AE84" s="3181"/>
      <c r="AF84" s="3181"/>
      <c r="AG84" s="3181"/>
      <c r="AH84" s="3181"/>
      <c r="AI84" s="3181"/>
      <c r="AJ84" s="3181"/>
      <c r="AK84" s="3181" t="s">
        <v>14</v>
      </c>
      <c r="AL84" s="3181"/>
      <c r="AM84" s="3181" t="s">
        <v>14</v>
      </c>
      <c r="AN84" s="3183"/>
      <c r="AO84" s="3182"/>
      <c r="AP84" s="3183"/>
      <c r="AQ84" s="3183"/>
      <c r="AR84" s="3183"/>
      <c r="AS84" s="3183"/>
      <c r="AT84" s="3183"/>
      <c r="AU84" s="3183"/>
    </row>
    <row r="85" spans="1:47" s="3211" customFormat="1" ht="20.25" customHeight="1">
      <c r="A85" s="3171">
        <v>83</v>
      </c>
      <c r="B85" s="3184">
        <v>45674</v>
      </c>
      <c r="C85" s="3194" t="s">
        <v>35788</v>
      </c>
      <c r="D85" s="3194" t="s">
        <v>35789</v>
      </c>
      <c r="E85" s="3194"/>
      <c r="F85" s="3194"/>
      <c r="G85" s="3209"/>
      <c r="H85" s="3210"/>
      <c r="I85" s="3187" t="s">
        <v>35325</v>
      </c>
      <c r="J85" s="3188"/>
      <c r="K85" s="3171" t="s">
        <v>14</v>
      </c>
      <c r="L85" s="3171" t="s">
        <v>35790</v>
      </c>
      <c r="M85" s="3171" t="s">
        <v>35337</v>
      </c>
      <c r="N85" s="3171" t="s">
        <v>35327</v>
      </c>
      <c r="O85" s="3178">
        <v>70000</v>
      </c>
      <c r="P85" s="3181"/>
      <c r="Q85" s="3180">
        <f t="shared" si="6"/>
        <v>70000</v>
      </c>
      <c r="R85" s="3180">
        <v>49000</v>
      </c>
      <c r="S85" s="3180"/>
      <c r="T85" s="3180">
        <v>21000</v>
      </c>
      <c r="U85" s="3180"/>
      <c r="V85" s="3180"/>
      <c r="W85" s="3180">
        <f t="shared" si="4"/>
        <v>0</v>
      </c>
      <c r="X85" s="3180"/>
      <c r="Y85" s="3180">
        <f t="shared" si="5"/>
        <v>70000</v>
      </c>
      <c r="Z85" s="3180"/>
      <c r="AA85" s="3180"/>
      <c r="AB85" s="3180"/>
      <c r="AC85" s="3180"/>
      <c r="AD85" s="3181"/>
      <c r="AE85" s="3181"/>
      <c r="AF85" s="3181"/>
      <c r="AG85" s="3181"/>
      <c r="AH85" s="3181"/>
      <c r="AI85" s="3181"/>
      <c r="AJ85" s="3181"/>
      <c r="AK85" s="3181"/>
      <c r="AL85" s="3181"/>
      <c r="AM85" s="3181" t="s">
        <v>14</v>
      </c>
      <c r="AN85" s="3181" t="s">
        <v>14</v>
      </c>
      <c r="AO85" s="3182"/>
      <c r="AP85" s="3171"/>
      <c r="AQ85" s="3171"/>
      <c r="AR85" s="3171"/>
      <c r="AS85" s="3171"/>
      <c r="AT85" s="3171"/>
      <c r="AU85" s="3171"/>
    </row>
    <row r="86" spans="1:47" s="3211" customFormat="1" ht="20.25" customHeight="1">
      <c r="A86" s="3171">
        <v>84</v>
      </c>
      <c r="B86" s="3184">
        <v>45674</v>
      </c>
      <c r="C86" s="3191" t="s">
        <v>37110</v>
      </c>
      <c r="D86" s="3191" t="s">
        <v>37111</v>
      </c>
      <c r="E86" s="3191">
        <v>6417580</v>
      </c>
      <c r="F86" s="3191" t="s">
        <v>37109</v>
      </c>
      <c r="G86" s="3192">
        <v>28816</v>
      </c>
      <c r="H86" s="3193" t="s">
        <v>37112</v>
      </c>
      <c r="I86" s="3187" t="s">
        <v>35325</v>
      </c>
      <c r="J86" s="3188"/>
      <c r="K86" s="3171" t="s">
        <v>14</v>
      </c>
      <c r="L86" s="3171" t="s">
        <v>35443</v>
      </c>
      <c r="M86" s="3171" t="s">
        <v>35337</v>
      </c>
      <c r="N86" s="3171" t="s">
        <v>35327</v>
      </c>
      <c r="O86" s="3178">
        <v>60000</v>
      </c>
      <c r="P86" s="3180"/>
      <c r="Q86" s="3180">
        <f t="shared" si="6"/>
        <v>60000</v>
      </c>
      <c r="R86" s="3180">
        <v>60000</v>
      </c>
      <c r="S86" s="3180"/>
      <c r="T86" s="3180"/>
      <c r="U86" s="3180"/>
      <c r="V86" s="3180"/>
      <c r="W86" s="3180">
        <f t="shared" si="4"/>
        <v>0</v>
      </c>
      <c r="X86" s="3180"/>
      <c r="Y86" s="3180">
        <f t="shared" si="5"/>
        <v>60000</v>
      </c>
      <c r="Z86" s="3180"/>
      <c r="AA86" s="3180"/>
      <c r="AB86" s="3180"/>
      <c r="AC86" s="3180"/>
      <c r="AD86" s="3181" t="s">
        <v>14</v>
      </c>
      <c r="AE86" s="3181"/>
      <c r="AF86" s="3181" t="s">
        <v>14</v>
      </c>
      <c r="AG86" s="3181"/>
      <c r="AH86" s="3181"/>
      <c r="AI86" s="3181"/>
      <c r="AJ86" s="3181"/>
      <c r="AK86" s="3181"/>
      <c r="AL86" s="3181"/>
      <c r="AM86" s="3181"/>
      <c r="AN86" s="3181"/>
      <c r="AO86" s="3182"/>
      <c r="AP86" s="3171"/>
      <c r="AQ86" s="3171"/>
      <c r="AR86" s="3171"/>
      <c r="AS86" s="3171"/>
      <c r="AT86" s="3171"/>
      <c r="AU86" s="3171"/>
    </row>
    <row r="87" spans="1:47" s="3211" customFormat="1" ht="20.25" customHeight="1">
      <c r="A87" s="3171">
        <v>85</v>
      </c>
      <c r="B87" s="3184">
        <v>45674</v>
      </c>
      <c r="C87" s="3185" t="s">
        <v>35798</v>
      </c>
      <c r="D87" s="3185" t="s">
        <v>35799</v>
      </c>
      <c r="E87" s="3185">
        <v>4518166</v>
      </c>
      <c r="F87" s="3185" t="s">
        <v>35797</v>
      </c>
      <c r="G87" s="3186">
        <v>34597</v>
      </c>
      <c r="H87" s="3190" t="s">
        <v>35800</v>
      </c>
      <c r="I87" s="3187" t="s">
        <v>35325</v>
      </c>
      <c r="J87" s="3188"/>
      <c r="K87" s="3171" t="s">
        <v>14</v>
      </c>
      <c r="L87" s="3171" t="s">
        <v>23</v>
      </c>
      <c r="M87" s="3171" t="s">
        <v>35337</v>
      </c>
      <c r="N87" s="3171" t="s">
        <v>35327</v>
      </c>
      <c r="O87" s="3178">
        <v>35000</v>
      </c>
      <c r="P87" s="3179">
        <v>10000</v>
      </c>
      <c r="Q87" s="3180">
        <f t="shared" si="6"/>
        <v>45000</v>
      </c>
      <c r="R87" s="3180">
        <v>45000</v>
      </c>
      <c r="S87" s="3180"/>
      <c r="T87" s="3180"/>
      <c r="U87" s="3180"/>
      <c r="V87" s="3180"/>
      <c r="W87" s="3180">
        <f t="shared" si="4"/>
        <v>0</v>
      </c>
      <c r="X87" s="3180"/>
      <c r="Y87" s="3180">
        <f t="shared" si="5"/>
        <v>45000</v>
      </c>
      <c r="Z87" s="3180"/>
      <c r="AA87" s="3180"/>
      <c r="AB87" s="3180"/>
      <c r="AC87" s="3180"/>
      <c r="AD87" s="3181"/>
      <c r="AE87" s="3181"/>
      <c r="AF87" s="3181"/>
      <c r="AG87" s="3181"/>
      <c r="AH87" s="3181"/>
      <c r="AI87" s="3181" t="s">
        <v>14</v>
      </c>
      <c r="AJ87" s="3181"/>
      <c r="AK87" s="3181"/>
      <c r="AL87" s="3181"/>
      <c r="AM87" s="3181"/>
      <c r="AN87" s="3181"/>
      <c r="AO87" s="3182"/>
      <c r="AP87" s="3171"/>
      <c r="AQ87" s="3171"/>
      <c r="AR87" s="3171"/>
      <c r="AS87" s="3171"/>
      <c r="AT87" s="3171"/>
      <c r="AU87" s="3171"/>
    </row>
    <row r="88" spans="1:47" s="3211" customFormat="1" ht="20.25" customHeight="1">
      <c r="A88" s="3171">
        <v>86</v>
      </c>
      <c r="B88" s="3184">
        <v>45674</v>
      </c>
      <c r="C88" s="3185" t="s">
        <v>35802</v>
      </c>
      <c r="D88" s="3185" t="s">
        <v>35803</v>
      </c>
      <c r="E88" s="3185">
        <v>6404819</v>
      </c>
      <c r="F88" s="3185" t="s">
        <v>35801</v>
      </c>
      <c r="G88" s="3186">
        <v>32276</v>
      </c>
      <c r="H88" s="3190" t="s">
        <v>35804</v>
      </c>
      <c r="I88" s="3187" t="s">
        <v>35325</v>
      </c>
      <c r="J88" s="3188" t="s">
        <v>14</v>
      </c>
      <c r="K88" s="3171" t="s">
        <v>14</v>
      </c>
      <c r="L88" s="3171" t="s">
        <v>23</v>
      </c>
      <c r="M88" s="3171" t="s">
        <v>35337</v>
      </c>
      <c r="N88" s="3171" t="s">
        <v>35327</v>
      </c>
      <c r="O88" s="3178">
        <v>40000</v>
      </c>
      <c r="P88" s="3179"/>
      <c r="Q88" s="3180">
        <f t="shared" si="6"/>
        <v>40000</v>
      </c>
      <c r="R88" s="3180">
        <v>40000</v>
      </c>
      <c r="S88" s="3180"/>
      <c r="T88" s="3180"/>
      <c r="U88" s="3180"/>
      <c r="V88" s="3180"/>
      <c r="W88" s="3180">
        <f t="shared" si="4"/>
        <v>0</v>
      </c>
      <c r="X88" s="3180"/>
      <c r="Y88" s="3180">
        <f t="shared" si="5"/>
        <v>40000</v>
      </c>
      <c r="Z88" s="3180"/>
      <c r="AA88" s="3180"/>
      <c r="AB88" s="3180"/>
      <c r="AC88" s="3180"/>
      <c r="AD88" s="3181"/>
      <c r="AE88" s="3181"/>
      <c r="AF88" s="3181"/>
      <c r="AG88" s="3181"/>
      <c r="AH88" s="3181"/>
      <c r="AI88" s="3181" t="s">
        <v>14</v>
      </c>
      <c r="AJ88" s="3181"/>
      <c r="AK88" s="3181"/>
      <c r="AL88" s="3181"/>
      <c r="AM88" s="3181"/>
      <c r="AN88" s="3181"/>
      <c r="AO88" s="3182"/>
      <c r="AP88" s="3171"/>
      <c r="AQ88" s="3171"/>
      <c r="AR88" s="3171"/>
      <c r="AS88" s="3171"/>
      <c r="AT88" s="3171"/>
      <c r="AU88" s="3171"/>
    </row>
    <row r="89" spans="1:47" s="3211" customFormat="1" ht="20.25" customHeight="1">
      <c r="A89" s="3171">
        <v>87</v>
      </c>
      <c r="B89" s="3184">
        <v>45674</v>
      </c>
      <c r="C89" s="3185" t="s">
        <v>35806</v>
      </c>
      <c r="D89" s="3185" t="s">
        <v>35807</v>
      </c>
      <c r="E89" s="3185">
        <v>4700555</v>
      </c>
      <c r="F89" s="3185" t="s">
        <v>35805</v>
      </c>
      <c r="G89" s="3186">
        <v>34008</v>
      </c>
      <c r="H89" s="3185">
        <v>8131119109</v>
      </c>
      <c r="I89" s="3187" t="s">
        <v>35325</v>
      </c>
      <c r="J89" s="3188"/>
      <c r="K89" s="3171" t="s">
        <v>14</v>
      </c>
      <c r="L89" s="3171" t="s">
        <v>22</v>
      </c>
      <c r="M89" s="3171" t="s">
        <v>35337</v>
      </c>
      <c r="N89" s="3171" t="s">
        <v>35327</v>
      </c>
      <c r="O89" s="3178">
        <v>45000</v>
      </c>
      <c r="P89" s="3179">
        <v>10000</v>
      </c>
      <c r="Q89" s="3180">
        <f t="shared" si="6"/>
        <v>55000</v>
      </c>
      <c r="R89" s="3279">
        <v>55000</v>
      </c>
      <c r="S89" s="3180"/>
      <c r="T89" s="3180"/>
      <c r="U89" s="3180"/>
      <c r="V89" s="3180"/>
      <c r="W89" s="3180">
        <f t="shared" si="4"/>
        <v>0</v>
      </c>
      <c r="X89" s="3180"/>
      <c r="Y89" s="3180">
        <f t="shared" si="5"/>
        <v>55000</v>
      </c>
      <c r="Z89" s="3180"/>
      <c r="AA89" s="3180"/>
      <c r="AB89" s="3180"/>
      <c r="AC89" s="3180"/>
      <c r="AD89" s="3181"/>
      <c r="AE89" s="3181"/>
      <c r="AF89" s="3181"/>
      <c r="AG89" s="3181"/>
      <c r="AH89" s="3181"/>
      <c r="AI89" s="3181"/>
      <c r="AJ89" s="3181" t="s">
        <v>14</v>
      </c>
      <c r="AK89" s="3181"/>
      <c r="AL89" s="3181"/>
      <c r="AM89" s="3181"/>
      <c r="AN89" s="3181"/>
      <c r="AO89" s="3182"/>
      <c r="AP89" s="3171"/>
      <c r="AQ89" s="3171"/>
      <c r="AR89" s="3171"/>
      <c r="AS89" s="3171"/>
      <c r="AT89" s="3171"/>
      <c r="AU89" s="3171"/>
    </row>
    <row r="90" spans="1:47" s="3211" customFormat="1" ht="20.25" customHeight="1">
      <c r="A90" s="3171">
        <v>88</v>
      </c>
      <c r="B90" s="3184">
        <v>45674</v>
      </c>
      <c r="C90" s="3185" t="s">
        <v>35809</v>
      </c>
      <c r="D90" s="3185" t="s">
        <v>35810</v>
      </c>
      <c r="E90" s="3185">
        <v>4259104</v>
      </c>
      <c r="F90" s="3185" t="s">
        <v>35808</v>
      </c>
      <c r="G90" s="3186">
        <v>36193</v>
      </c>
      <c r="H90" s="3190" t="s">
        <v>35811</v>
      </c>
      <c r="I90" s="3187" t="s">
        <v>35325</v>
      </c>
      <c r="J90" s="3188"/>
      <c r="K90" s="3171" t="s">
        <v>14</v>
      </c>
      <c r="L90" s="3171" t="s">
        <v>35812</v>
      </c>
      <c r="M90" s="3171" t="s">
        <v>35337</v>
      </c>
      <c r="N90" s="3171" t="s">
        <v>35327</v>
      </c>
      <c r="O90" s="3178">
        <v>120000</v>
      </c>
      <c r="P90" s="3179">
        <v>40000</v>
      </c>
      <c r="Q90" s="3180">
        <f t="shared" si="6"/>
        <v>160000</v>
      </c>
      <c r="R90" s="3180">
        <v>136000</v>
      </c>
      <c r="S90" s="3180"/>
      <c r="T90" s="3180">
        <v>24000</v>
      </c>
      <c r="U90" s="3180"/>
      <c r="V90" s="3180"/>
      <c r="W90" s="3180">
        <f t="shared" si="4"/>
        <v>0</v>
      </c>
      <c r="X90" s="3180"/>
      <c r="Y90" s="3180">
        <f t="shared" si="5"/>
        <v>160000</v>
      </c>
      <c r="Z90" s="3180"/>
      <c r="AA90" s="3180"/>
      <c r="AB90" s="3180"/>
      <c r="AC90" s="3180"/>
      <c r="AD90" s="3181" t="s">
        <v>14</v>
      </c>
      <c r="AE90" s="3181"/>
      <c r="AF90" s="3181" t="s">
        <v>14</v>
      </c>
      <c r="AG90" s="3181" t="s">
        <v>14</v>
      </c>
      <c r="AH90" s="3181" t="s">
        <v>14</v>
      </c>
      <c r="AI90" s="3181"/>
      <c r="AJ90" s="3181"/>
      <c r="AK90" s="3181"/>
      <c r="AL90" s="3181"/>
      <c r="AM90" s="3181"/>
      <c r="AN90" s="3181"/>
      <c r="AO90" s="3182"/>
      <c r="AP90" s="3171"/>
      <c r="AQ90" s="3171"/>
      <c r="AR90" s="3171"/>
      <c r="AS90" s="3171"/>
      <c r="AT90" s="3171"/>
      <c r="AU90" s="3171"/>
    </row>
    <row r="91" spans="1:47" s="3211" customFormat="1" ht="20.25" customHeight="1">
      <c r="A91" s="3171">
        <v>89</v>
      </c>
      <c r="B91" s="3184">
        <v>45674</v>
      </c>
      <c r="C91" s="3191" t="s">
        <v>35814</v>
      </c>
      <c r="D91" s="3191" t="s">
        <v>35815</v>
      </c>
      <c r="E91" s="3191">
        <v>6038736</v>
      </c>
      <c r="F91" s="3191" t="s">
        <v>35813</v>
      </c>
      <c r="G91" s="3192">
        <v>44631</v>
      </c>
      <c r="H91" s="3193" t="s">
        <v>35816</v>
      </c>
      <c r="I91" s="3187" t="s">
        <v>35325</v>
      </c>
      <c r="J91" s="3188"/>
      <c r="K91" s="3188" t="s">
        <v>14</v>
      </c>
      <c r="L91" s="3171" t="s">
        <v>26</v>
      </c>
      <c r="M91" s="3171" t="s">
        <v>35337</v>
      </c>
      <c r="N91" s="3171" t="s">
        <v>35327</v>
      </c>
      <c r="O91" s="3178">
        <v>35000</v>
      </c>
      <c r="P91" s="3179"/>
      <c r="Q91" s="3180">
        <f t="shared" si="6"/>
        <v>35000</v>
      </c>
      <c r="R91" s="3180">
        <v>35000</v>
      </c>
      <c r="S91" s="3180"/>
      <c r="T91" s="3180"/>
      <c r="U91" s="3180"/>
      <c r="V91" s="3180"/>
      <c r="W91" s="3180">
        <f t="shared" si="4"/>
        <v>0</v>
      </c>
      <c r="X91" s="3180"/>
      <c r="Y91" s="3180">
        <f t="shared" si="5"/>
        <v>35000</v>
      </c>
      <c r="Z91" s="3180"/>
      <c r="AA91" s="3180"/>
      <c r="AB91" s="3180"/>
      <c r="AC91" s="3180"/>
      <c r="AD91" s="3181"/>
      <c r="AE91" s="3181"/>
      <c r="AF91" s="3181"/>
      <c r="AG91" s="3181"/>
      <c r="AH91" s="3181"/>
      <c r="AI91" s="3181"/>
      <c r="AJ91" s="3181"/>
      <c r="AK91" s="3181"/>
      <c r="AL91" s="3181"/>
      <c r="AM91" s="3181"/>
      <c r="AN91" s="3181"/>
      <c r="AO91" s="3182"/>
      <c r="AP91" s="3171"/>
      <c r="AQ91" s="3171"/>
      <c r="AR91" s="3171"/>
      <c r="AS91" s="3171"/>
      <c r="AT91" s="3171"/>
      <c r="AU91" s="3171"/>
    </row>
    <row r="92" spans="1:47" s="3211" customFormat="1" ht="20.25" customHeight="1">
      <c r="A92" s="3171">
        <v>90</v>
      </c>
      <c r="B92" s="3184">
        <v>45674</v>
      </c>
      <c r="C92" s="3185" t="s">
        <v>35819</v>
      </c>
      <c r="D92" s="3185" t="s">
        <v>35820</v>
      </c>
      <c r="E92" s="3185">
        <v>6434820</v>
      </c>
      <c r="F92" s="3185" t="s">
        <v>35818</v>
      </c>
      <c r="G92" s="3186">
        <v>35927</v>
      </c>
      <c r="H92" s="3190" t="s">
        <v>35821</v>
      </c>
      <c r="I92" s="3187" t="s">
        <v>35325</v>
      </c>
      <c r="J92" s="3188" t="s">
        <v>14</v>
      </c>
      <c r="K92" s="3188" t="s">
        <v>14</v>
      </c>
      <c r="L92" s="3171" t="s">
        <v>36368</v>
      </c>
      <c r="M92" s="3171" t="s">
        <v>35337</v>
      </c>
      <c r="N92" s="3171" t="s">
        <v>35327</v>
      </c>
      <c r="O92" s="3178">
        <v>65000</v>
      </c>
      <c r="P92" s="3179">
        <v>20000</v>
      </c>
      <c r="Q92" s="3180">
        <f t="shared" si="6"/>
        <v>85000</v>
      </c>
      <c r="R92" s="3180">
        <v>107000</v>
      </c>
      <c r="S92" s="3180"/>
      <c r="T92" s="3180"/>
      <c r="U92" s="3180">
        <v>22000</v>
      </c>
      <c r="V92" s="3180"/>
      <c r="W92" s="3180"/>
      <c r="X92" s="3180">
        <v>22000</v>
      </c>
      <c r="Y92" s="3180">
        <f t="shared" si="5"/>
        <v>85000</v>
      </c>
      <c r="Z92" s="3180"/>
      <c r="AA92" s="3180"/>
      <c r="AB92" s="3180"/>
      <c r="AC92" s="3180"/>
      <c r="AD92" s="3181"/>
      <c r="AE92" s="3181" t="s">
        <v>14</v>
      </c>
      <c r="AF92" s="3181"/>
      <c r="AG92" s="3181"/>
      <c r="AH92" s="3181" t="s">
        <v>14</v>
      </c>
      <c r="AI92" s="3181"/>
      <c r="AJ92" s="3181"/>
      <c r="AK92" s="3181"/>
      <c r="AL92" s="3181"/>
      <c r="AM92" s="3181"/>
      <c r="AN92" s="3181"/>
      <c r="AO92" s="3182"/>
      <c r="AP92" s="3171"/>
      <c r="AQ92" s="3171"/>
      <c r="AR92" s="3171"/>
      <c r="AS92" s="3171"/>
      <c r="AT92" s="3171"/>
      <c r="AU92" s="3171"/>
    </row>
    <row r="93" spans="1:47" s="1099" customFormat="1" ht="20.25" customHeight="1">
      <c r="A93" s="3171">
        <v>91</v>
      </c>
      <c r="B93" s="3184">
        <v>45674</v>
      </c>
      <c r="C93" s="3191" t="s">
        <v>35828</v>
      </c>
      <c r="D93" s="3191" t="s">
        <v>35829</v>
      </c>
      <c r="E93" s="3193" t="s">
        <v>35356</v>
      </c>
      <c r="F93" s="3191" t="s">
        <v>35827</v>
      </c>
      <c r="G93" s="3192">
        <v>36236</v>
      </c>
      <c r="H93" s="3193" t="s">
        <v>35830</v>
      </c>
      <c r="I93" s="3187" t="s">
        <v>35325</v>
      </c>
      <c r="J93" s="3212"/>
      <c r="K93" s="3171" t="s">
        <v>14</v>
      </c>
      <c r="L93" s="3213" t="s">
        <v>35355</v>
      </c>
      <c r="M93" s="3171" t="s">
        <v>35337</v>
      </c>
      <c r="N93" s="3171" t="s">
        <v>35327</v>
      </c>
      <c r="O93" s="3205">
        <v>70000</v>
      </c>
      <c r="P93" s="3206">
        <v>20000</v>
      </c>
      <c r="Q93" s="3159">
        <f t="shared" si="6"/>
        <v>90000</v>
      </c>
      <c r="R93" s="3159">
        <v>90000</v>
      </c>
      <c r="S93" s="1097"/>
      <c r="T93" s="1097"/>
      <c r="U93" s="1097"/>
      <c r="V93" s="1097"/>
      <c r="W93" s="1097">
        <f t="shared" si="4"/>
        <v>0</v>
      </c>
      <c r="X93" s="1097"/>
      <c r="Y93" s="1097">
        <f t="shared" si="5"/>
        <v>90000</v>
      </c>
      <c r="Z93" s="1097"/>
      <c r="AA93" s="1097"/>
      <c r="AB93" s="1097"/>
      <c r="AC93" s="1097"/>
      <c r="AD93" s="1139"/>
      <c r="AE93" s="1139"/>
      <c r="AF93" s="1139"/>
      <c r="AG93" s="1139"/>
      <c r="AH93" s="1139"/>
      <c r="AI93" s="1139" t="s">
        <v>14</v>
      </c>
      <c r="AJ93" s="1139"/>
      <c r="AK93" s="1139"/>
      <c r="AL93" s="1139"/>
      <c r="AM93" s="1139" t="s">
        <v>14</v>
      </c>
      <c r="AN93" s="1139"/>
      <c r="AO93" s="676"/>
      <c r="AP93" s="1094"/>
      <c r="AQ93" s="1094"/>
      <c r="AR93" s="1094"/>
      <c r="AS93" s="1094"/>
      <c r="AT93" s="1094"/>
      <c r="AU93" s="1094"/>
    </row>
    <row r="94" spans="1:47" s="3189" customFormat="1" ht="20.25" customHeight="1">
      <c r="A94" s="3171">
        <v>92</v>
      </c>
      <c r="B94" s="3184">
        <v>45674</v>
      </c>
      <c r="C94" s="3185" t="s">
        <v>35832</v>
      </c>
      <c r="D94" s="3185" t="s">
        <v>35833</v>
      </c>
      <c r="E94" s="3185">
        <v>6371846</v>
      </c>
      <c r="F94" s="3185" t="s">
        <v>35831</v>
      </c>
      <c r="G94" s="3186">
        <v>35593</v>
      </c>
      <c r="H94" s="3185">
        <v>9031860745</v>
      </c>
      <c r="I94" s="3187" t="s">
        <v>35325</v>
      </c>
      <c r="J94" s="3188" t="s">
        <v>14</v>
      </c>
      <c r="K94" s="3211" t="s">
        <v>14</v>
      </c>
      <c r="L94" s="3171" t="s">
        <v>25</v>
      </c>
      <c r="M94" s="3171" t="s">
        <v>35337</v>
      </c>
      <c r="N94" s="3171" t="s">
        <v>35327</v>
      </c>
      <c r="O94" s="3178">
        <v>40000</v>
      </c>
      <c r="P94" s="3179">
        <v>10000</v>
      </c>
      <c r="Q94" s="3180">
        <f t="shared" si="6"/>
        <v>50000</v>
      </c>
      <c r="R94" s="3180">
        <v>50000</v>
      </c>
      <c r="S94" s="3180"/>
      <c r="T94" s="3180"/>
      <c r="U94" s="3180"/>
      <c r="V94" s="3180"/>
      <c r="W94" s="3180">
        <f t="shared" si="4"/>
        <v>0</v>
      </c>
      <c r="X94" s="3180"/>
      <c r="Y94" s="3180">
        <f t="shared" si="5"/>
        <v>50000</v>
      </c>
      <c r="Z94" s="3181"/>
      <c r="AA94" s="3181"/>
      <c r="AB94" s="3181"/>
      <c r="AC94" s="3181"/>
      <c r="AD94" s="3181"/>
      <c r="AE94" s="3181"/>
      <c r="AF94" s="3181"/>
      <c r="AG94" s="3181"/>
      <c r="AH94" s="3181"/>
      <c r="AI94" s="3181"/>
      <c r="AJ94" s="3181"/>
      <c r="AK94" s="3181"/>
      <c r="AL94" s="3181" t="s">
        <v>14</v>
      </c>
      <c r="AM94" s="3181"/>
      <c r="AN94" s="3181"/>
      <c r="AO94" s="3182"/>
      <c r="AP94" s="3171"/>
      <c r="AQ94" s="3171"/>
      <c r="AR94" s="3171"/>
      <c r="AS94" s="3171"/>
      <c r="AT94" s="3171"/>
      <c r="AU94" s="3171"/>
    </row>
    <row r="95" spans="1:47" s="3189" customFormat="1" ht="20.25" customHeight="1">
      <c r="A95" s="3171">
        <v>93</v>
      </c>
      <c r="B95" s="3184">
        <v>45674</v>
      </c>
      <c r="C95" s="3191" t="s">
        <v>35835</v>
      </c>
      <c r="D95" s="3191" t="s">
        <v>35836</v>
      </c>
      <c r="E95" s="3191">
        <v>6243120</v>
      </c>
      <c r="F95" s="3191" t="s">
        <v>35834</v>
      </c>
      <c r="G95" s="3192">
        <v>35699</v>
      </c>
      <c r="H95" s="3193" t="s">
        <v>35837</v>
      </c>
      <c r="I95" s="3187" t="s">
        <v>35325</v>
      </c>
      <c r="J95" s="3188"/>
      <c r="K95" s="3171" t="s">
        <v>14</v>
      </c>
      <c r="L95" s="3171" t="s">
        <v>24</v>
      </c>
      <c r="M95" s="3171" t="s">
        <v>35337</v>
      </c>
      <c r="N95" s="3171" t="s">
        <v>35327</v>
      </c>
      <c r="O95" s="3178">
        <v>35000</v>
      </c>
      <c r="P95" s="3179">
        <v>10000</v>
      </c>
      <c r="Q95" s="3180">
        <f t="shared" si="6"/>
        <v>45000</v>
      </c>
      <c r="R95" s="3279">
        <v>45000</v>
      </c>
      <c r="S95" s="3180"/>
      <c r="T95" s="3180"/>
      <c r="U95" s="3195"/>
      <c r="V95" s="3195"/>
      <c r="W95" s="3180">
        <f t="shared" si="4"/>
        <v>0</v>
      </c>
      <c r="X95" s="3180"/>
      <c r="Y95" s="3180">
        <f t="shared" si="5"/>
        <v>45000</v>
      </c>
      <c r="Z95" s="3181"/>
      <c r="AA95" s="3181"/>
      <c r="AB95" s="3181"/>
      <c r="AC95" s="3181"/>
      <c r="AD95" s="3181"/>
      <c r="AE95" s="3181"/>
      <c r="AF95" s="3181"/>
      <c r="AG95" s="3181"/>
      <c r="AH95" s="3181"/>
      <c r="AI95" s="3181"/>
      <c r="AJ95" s="3181"/>
      <c r="AK95" s="3181" t="s">
        <v>14</v>
      </c>
      <c r="AL95" s="3181"/>
      <c r="AM95" s="3181"/>
      <c r="AN95" s="3181"/>
      <c r="AO95" s="3182"/>
      <c r="AP95" s="3171"/>
      <c r="AQ95" s="3171"/>
      <c r="AR95" s="3171"/>
      <c r="AS95" s="3171"/>
      <c r="AT95" s="3171"/>
      <c r="AU95" s="3171"/>
    </row>
    <row r="96" spans="1:47" s="3189" customFormat="1" ht="20.25" customHeight="1">
      <c r="A96" s="3171">
        <v>94</v>
      </c>
      <c r="B96" s="3184">
        <v>45674</v>
      </c>
      <c r="C96" s="3191" t="s">
        <v>35839</v>
      </c>
      <c r="D96" s="3191" t="s">
        <v>35840</v>
      </c>
      <c r="E96" s="3193" t="s">
        <v>35356</v>
      </c>
      <c r="F96" s="3191" t="s">
        <v>35838</v>
      </c>
      <c r="G96" s="3192">
        <v>36540</v>
      </c>
      <c r="H96" s="3193" t="s">
        <v>35841</v>
      </c>
      <c r="I96" s="3187" t="s">
        <v>35325</v>
      </c>
      <c r="J96" s="3188" t="s">
        <v>14</v>
      </c>
      <c r="K96" s="3171" t="s">
        <v>14</v>
      </c>
      <c r="L96" s="3171" t="s">
        <v>35336</v>
      </c>
      <c r="M96" s="3171" t="s">
        <v>35337</v>
      </c>
      <c r="N96" s="3171" t="s">
        <v>35327</v>
      </c>
      <c r="O96" s="3178">
        <v>85000</v>
      </c>
      <c r="P96" s="3179"/>
      <c r="Q96" s="3180">
        <f t="shared" si="6"/>
        <v>85000</v>
      </c>
      <c r="R96" s="3180">
        <v>85000</v>
      </c>
      <c r="S96" s="3180"/>
      <c r="T96" s="3180"/>
      <c r="U96" s="3180"/>
      <c r="V96" s="3180"/>
      <c r="W96" s="3180">
        <f t="shared" si="4"/>
        <v>0</v>
      </c>
      <c r="X96" s="3180"/>
      <c r="Y96" s="3180">
        <f t="shared" si="5"/>
        <v>85000</v>
      </c>
      <c r="Z96" s="3181"/>
      <c r="AA96" s="3181"/>
      <c r="AB96" s="3181"/>
      <c r="AC96" s="3181"/>
      <c r="AD96" s="3181"/>
      <c r="AE96" s="3181"/>
      <c r="AF96" s="3181"/>
      <c r="AG96" s="3181"/>
      <c r="AH96" s="3181"/>
      <c r="AI96" s="3181" t="s">
        <v>14</v>
      </c>
      <c r="AJ96" s="3181" t="s">
        <v>14</v>
      </c>
      <c r="AK96" s="3181"/>
      <c r="AL96" s="3181"/>
      <c r="AM96" s="3181"/>
      <c r="AN96" s="3181"/>
      <c r="AO96" s="3182"/>
      <c r="AP96" s="3171"/>
      <c r="AQ96" s="3171"/>
      <c r="AR96" s="3171"/>
      <c r="AS96" s="3171"/>
      <c r="AT96" s="3171"/>
      <c r="AU96" s="3171"/>
    </row>
    <row r="97" spans="1:47" s="3189" customFormat="1" ht="20.25" customHeight="1">
      <c r="A97" s="3171">
        <v>95</v>
      </c>
      <c r="B97" s="3184">
        <v>45674</v>
      </c>
      <c r="C97" s="3185" t="s">
        <v>35843</v>
      </c>
      <c r="D97" s="3185" t="s">
        <v>35844</v>
      </c>
      <c r="E97" s="3185">
        <v>3656225</v>
      </c>
      <c r="F97" s="3185" t="s">
        <v>35842</v>
      </c>
      <c r="G97" s="3186">
        <v>35143</v>
      </c>
      <c r="H97" s="3190" t="s">
        <v>35845</v>
      </c>
      <c r="I97" s="3187" t="s">
        <v>35325</v>
      </c>
      <c r="J97" s="3188" t="s">
        <v>14</v>
      </c>
      <c r="K97" s="3171" t="s">
        <v>14</v>
      </c>
      <c r="L97" s="3171" t="s">
        <v>26</v>
      </c>
      <c r="M97" s="3171" t="s">
        <v>35337</v>
      </c>
      <c r="N97" s="3171" t="s">
        <v>35327</v>
      </c>
      <c r="O97" s="3178">
        <v>40000</v>
      </c>
      <c r="P97" s="3179">
        <v>10000</v>
      </c>
      <c r="Q97" s="3180">
        <f t="shared" si="6"/>
        <v>50000</v>
      </c>
      <c r="R97" s="3279">
        <v>50000</v>
      </c>
      <c r="S97" s="3180"/>
      <c r="T97" s="3180"/>
      <c r="U97" s="3180"/>
      <c r="V97" s="3180"/>
      <c r="W97" s="3180">
        <f t="shared" si="4"/>
        <v>0</v>
      </c>
      <c r="X97" s="3180"/>
      <c r="Y97" s="3180">
        <f t="shared" si="5"/>
        <v>50000</v>
      </c>
      <c r="Z97" s="3181"/>
      <c r="AA97" s="3181"/>
      <c r="AB97" s="3181"/>
      <c r="AC97" s="3181"/>
      <c r="AD97" s="3181"/>
      <c r="AE97" s="3181"/>
      <c r="AF97" s="3181"/>
      <c r="AG97" s="3181"/>
      <c r="AH97" s="3181"/>
      <c r="AI97" s="3181"/>
      <c r="AJ97" s="3181"/>
      <c r="AK97" s="3181"/>
      <c r="AL97" s="3181"/>
      <c r="AM97" s="3181" t="s">
        <v>14</v>
      </c>
      <c r="AN97" s="3181"/>
      <c r="AO97" s="3182"/>
      <c r="AP97" s="3171"/>
      <c r="AQ97" s="3171"/>
      <c r="AR97" s="3171"/>
      <c r="AS97" s="3171"/>
      <c r="AT97" s="3171"/>
      <c r="AU97" s="3171"/>
    </row>
    <row r="98" spans="1:47" s="3189" customFormat="1" ht="20.25" customHeight="1">
      <c r="A98" s="3171">
        <v>96</v>
      </c>
      <c r="B98" s="3184">
        <v>45674</v>
      </c>
      <c r="C98" s="3191" t="s">
        <v>35847</v>
      </c>
      <c r="D98" s="3191" t="s">
        <v>35848</v>
      </c>
      <c r="E98" s="3191">
        <v>6053179</v>
      </c>
      <c r="F98" s="3191" t="s">
        <v>35846</v>
      </c>
      <c r="G98" s="3192">
        <v>38828</v>
      </c>
      <c r="H98" s="3193" t="s">
        <v>35849</v>
      </c>
      <c r="I98" s="3187" t="s">
        <v>35325</v>
      </c>
      <c r="J98" s="3188"/>
      <c r="K98" s="3171" t="s">
        <v>14</v>
      </c>
      <c r="L98" s="3171" t="s">
        <v>35443</v>
      </c>
      <c r="M98" s="3171" t="s">
        <v>35337</v>
      </c>
      <c r="N98" s="3171" t="s">
        <v>35327</v>
      </c>
      <c r="O98" s="3178">
        <v>60000</v>
      </c>
      <c r="P98" s="3180">
        <v>10000</v>
      </c>
      <c r="Q98" s="3180">
        <f t="shared" si="6"/>
        <v>70000</v>
      </c>
      <c r="R98" s="3180">
        <v>70000</v>
      </c>
      <c r="S98" s="3180"/>
      <c r="T98" s="3180"/>
      <c r="U98" s="3180"/>
      <c r="V98" s="3180"/>
      <c r="W98" s="3180">
        <f t="shared" si="4"/>
        <v>0</v>
      </c>
      <c r="X98" s="3180"/>
      <c r="Y98" s="3180">
        <f t="shared" si="5"/>
        <v>70000</v>
      </c>
      <c r="Z98" s="3181"/>
      <c r="AA98" s="3181"/>
      <c r="AB98" s="3181"/>
      <c r="AC98" s="3181"/>
      <c r="AD98" s="3181" t="s">
        <v>14</v>
      </c>
      <c r="AE98" s="3181"/>
      <c r="AF98" s="3181" t="s">
        <v>14</v>
      </c>
      <c r="AG98" s="3181"/>
      <c r="AH98" s="3181"/>
      <c r="AI98" s="3181"/>
      <c r="AJ98" s="3181"/>
      <c r="AK98" s="3181"/>
      <c r="AL98" s="3181"/>
      <c r="AM98" s="3181"/>
      <c r="AN98" s="3181"/>
      <c r="AO98" s="3182"/>
      <c r="AP98" s="3171"/>
      <c r="AQ98" s="3171"/>
      <c r="AR98" s="3171"/>
      <c r="AS98" s="3171"/>
      <c r="AT98" s="3171"/>
      <c r="AU98" s="3171"/>
    </row>
    <row r="99" spans="1:47" s="3189" customFormat="1" ht="20.25" customHeight="1">
      <c r="A99" s="3171">
        <v>97</v>
      </c>
      <c r="B99" s="3184">
        <v>45674</v>
      </c>
      <c r="C99" s="3185" t="s">
        <v>35854</v>
      </c>
      <c r="D99" s="3185" t="s">
        <v>35855</v>
      </c>
      <c r="E99" s="3185">
        <v>6446834</v>
      </c>
      <c r="F99" s="3185" t="s">
        <v>35853</v>
      </c>
      <c r="G99" s="3186">
        <v>39675</v>
      </c>
      <c r="H99" s="3190" t="s">
        <v>35856</v>
      </c>
      <c r="I99" s="3187" t="s">
        <v>35325</v>
      </c>
      <c r="J99" s="3188" t="s">
        <v>14</v>
      </c>
      <c r="K99" s="3171" t="s">
        <v>14</v>
      </c>
      <c r="L99" s="3171" t="s">
        <v>35392</v>
      </c>
      <c r="M99" s="3171" t="s">
        <v>35337</v>
      </c>
      <c r="N99" s="3171" t="s">
        <v>35327</v>
      </c>
      <c r="O99" s="3178">
        <v>95000</v>
      </c>
      <c r="P99" s="3179"/>
      <c r="Q99" s="3180">
        <f t="shared" ref="Q99:Q125" si="7">O99+P99</f>
        <v>95000</v>
      </c>
      <c r="R99" s="3180">
        <v>81500</v>
      </c>
      <c r="S99" s="3180"/>
      <c r="T99" s="3180">
        <v>13500</v>
      </c>
      <c r="U99" s="3180"/>
      <c r="V99" s="3180"/>
      <c r="W99" s="3180">
        <f t="shared" si="4"/>
        <v>0</v>
      </c>
      <c r="X99" s="3180"/>
      <c r="Y99" s="3180">
        <f t="shared" si="5"/>
        <v>95000</v>
      </c>
      <c r="Z99" s="3181" t="s">
        <v>14</v>
      </c>
      <c r="AA99" s="3181" t="s">
        <v>14</v>
      </c>
      <c r="AB99" s="3181" t="s">
        <v>14</v>
      </c>
      <c r="AC99" s="3181"/>
      <c r="AD99" s="3181"/>
      <c r="AE99" s="3181"/>
      <c r="AF99" s="3181"/>
      <c r="AG99" s="3181"/>
      <c r="AH99" s="3181"/>
      <c r="AI99" s="3181"/>
      <c r="AJ99" s="3181"/>
      <c r="AK99" s="3181"/>
      <c r="AL99" s="3181"/>
      <c r="AM99" s="3181"/>
      <c r="AN99" s="3181"/>
      <c r="AO99" s="3182"/>
      <c r="AP99" s="3171"/>
      <c r="AQ99" s="3171"/>
      <c r="AR99" s="3171"/>
      <c r="AS99" s="3171"/>
      <c r="AT99" s="3171"/>
      <c r="AU99" s="3171"/>
    </row>
    <row r="100" spans="1:47" s="3189" customFormat="1" ht="20.25" customHeight="1">
      <c r="A100" s="3171">
        <v>98</v>
      </c>
      <c r="B100" s="3184">
        <v>45674</v>
      </c>
      <c r="C100" s="3185" t="s">
        <v>36419</v>
      </c>
      <c r="D100" s="3185" t="s">
        <v>36420</v>
      </c>
      <c r="E100" s="3185">
        <v>4366284</v>
      </c>
      <c r="F100" s="3185" t="s">
        <v>36418</v>
      </c>
      <c r="G100" s="3186">
        <v>33608</v>
      </c>
      <c r="H100" s="3190" t="s">
        <v>36421</v>
      </c>
      <c r="I100" s="3187" t="s">
        <v>35325</v>
      </c>
      <c r="J100" s="3188"/>
      <c r="K100" s="3171" t="s">
        <v>14</v>
      </c>
      <c r="L100" s="3171" t="s">
        <v>24</v>
      </c>
      <c r="M100" s="3171" t="s">
        <v>35337</v>
      </c>
      <c r="N100" s="3171" t="s">
        <v>35327</v>
      </c>
      <c r="O100" s="3178">
        <v>35000</v>
      </c>
      <c r="P100" s="3179">
        <v>10000</v>
      </c>
      <c r="Q100" s="3180">
        <f t="shared" si="7"/>
        <v>45000</v>
      </c>
      <c r="R100" s="3180">
        <v>45000</v>
      </c>
      <c r="S100" s="3180"/>
      <c r="T100" s="3180"/>
      <c r="U100" s="3180"/>
      <c r="V100" s="3180"/>
      <c r="W100" s="3180">
        <f t="shared" si="4"/>
        <v>0</v>
      </c>
      <c r="X100" s="3180"/>
      <c r="Y100" s="3180">
        <f t="shared" si="5"/>
        <v>45000</v>
      </c>
      <c r="Z100" s="3181"/>
      <c r="AA100" s="3181"/>
      <c r="AB100" s="3181"/>
      <c r="AC100" s="3181"/>
      <c r="AD100" s="3181"/>
      <c r="AE100" s="3181"/>
      <c r="AF100" s="3181"/>
      <c r="AG100" s="3181"/>
      <c r="AH100" s="3181"/>
      <c r="AI100" s="3181"/>
      <c r="AJ100" s="3181"/>
      <c r="AK100" s="3181" t="s">
        <v>14</v>
      </c>
      <c r="AL100" s="3181"/>
      <c r="AM100" s="3181"/>
      <c r="AN100" s="3181"/>
      <c r="AO100" s="3182"/>
      <c r="AP100" s="3171"/>
      <c r="AQ100" s="3171"/>
      <c r="AR100" s="3171"/>
      <c r="AS100" s="3171"/>
      <c r="AT100" s="3171"/>
      <c r="AU100" s="3171"/>
    </row>
    <row r="101" spans="1:47" s="3189" customFormat="1" ht="20.25" customHeight="1">
      <c r="A101" s="3171">
        <v>99</v>
      </c>
      <c r="B101" s="3184">
        <v>45674</v>
      </c>
      <c r="C101" s="3191" t="s">
        <v>35858</v>
      </c>
      <c r="D101" s="3191" t="s">
        <v>35859</v>
      </c>
      <c r="E101" s="3191">
        <v>6199461</v>
      </c>
      <c r="F101" s="3191" t="s">
        <v>35857</v>
      </c>
      <c r="G101" s="3192">
        <v>35848</v>
      </c>
      <c r="H101" s="3193" t="s">
        <v>35860</v>
      </c>
      <c r="I101" s="3187" t="s">
        <v>35325</v>
      </c>
      <c r="J101" s="3188"/>
      <c r="K101" s="3171" t="s">
        <v>14</v>
      </c>
      <c r="L101" s="3171" t="s">
        <v>28</v>
      </c>
      <c r="M101" s="3171" t="s">
        <v>35337</v>
      </c>
      <c r="N101" s="3171" t="s">
        <v>35327</v>
      </c>
      <c r="O101" s="3178">
        <v>30000</v>
      </c>
      <c r="P101" s="3179">
        <v>10000</v>
      </c>
      <c r="Q101" s="3180">
        <f t="shared" si="7"/>
        <v>40000</v>
      </c>
      <c r="R101" s="3180">
        <v>40000</v>
      </c>
      <c r="S101" s="3180"/>
      <c r="T101" s="3180"/>
      <c r="U101" s="3180"/>
      <c r="V101" s="3180"/>
      <c r="W101" s="3180">
        <f t="shared" si="4"/>
        <v>0</v>
      </c>
      <c r="X101" s="3180"/>
      <c r="Y101" s="3180">
        <f t="shared" si="5"/>
        <v>40000</v>
      </c>
      <c r="Z101" s="3181"/>
      <c r="AA101" s="3181"/>
      <c r="AB101" s="3181"/>
      <c r="AC101" s="3181"/>
      <c r="AD101" s="3181"/>
      <c r="AE101" s="3181"/>
      <c r="AF101" s="3181"/>
      <c r="AG101" s="3181" t="s">
        <v>14</v>
      </c>
      <c r="AH101" s="3181"/>
      <c r="AI101" s="3181"/>
      <c r="AJ101" s="3181"/>
      <c r="AK101" s="3181"/>
      <c r="AL101" s="3181"/>
      <c r="AM101" s="3181"/>
      <c r="AN101" s="3181"/>
      <c r="AO101" s="3182"/>
      <c r="AP101" s="3171"/>
      <c r="AQ101" s="3171"/>
      <c r="AR101" s="3171"/>
      <c r="AS101" s="3171"/>
      <c r="AT101" s="3171"/>
      <c r="AU101" s="3171"/>
    </row>
    <row r="102" spans="1:47" s="3189" customFormat="1" ht="20.25" customHeight="1">
      <c r="A102" s="3171">
        <v>100</v>
      </c>
      <c r="B102" s="3184">
        <v>45674</v>
      </c>
      <c r="C102" s="3191" t="s">
        <v>39221</v>
      </c>
      <c r="D102" s="3191" t="s">
        <v>39222</v>
      </c>
      <c r="E102" s="3191">
        <v>3912428</v>
      </c>
      <c r="F102" s="3191" t="s">
        <v>39220</v>
      </c>
      <c r="G102" s="3192">
        <v>34094</v>
      </c>
      <c r="H102" s="3193" t="s">
        <v>39223</v>
      </c>
      <c r="I102" s="3187" t="s">
        <v>35325</v>
      </c>
      <c r="J102" s="3188"/>
      <c r="K102" s="3188" t="s">
        <v>14</v>
      </c>
      <c r="L102" s="3171" t="s">
        <v>22</v>
      </c>
      <c r="M102" s="3171" t="s">
        <v>35337</v>
      </c>
      <c r="N102" s="3171" t="s">
        <v>35327</v>
      </c>
      <c r="O102" s="3178">
        <v>45000</v>
      </c>
      <c r="P102" s="3179"/>
      <c r="Q102" s="3180">
        <v>45000</v>
      </c>
      <c r="R102" s="3180">
        <v>45000</v>
      </c>
      <c r="S102" s="3180"/>
      <c r="T102" s="3180"/>
      <c r="U102" s="3180"/>
      <c r="V102" s="3180"/>
      <c r="W102" s="3180">
        <f t="shared" si="4"/>
        <v>0</v>
      </c>
      <c r="X102" s="3180"/>
      <c r="Y102" s="3180">
        <f t="shared" si="5"/>
        <v>45000</v>
      </c>
      <c r="Z102" s="3181"/>
      <c r="AA102" s="3181"/>
      <c r="AB102" s="3181"/>
      <c r="AC102" s="3181"/>
      <c r="AD102" s="3181"/>
      <c r="AE102" s="3181"/>
      <c r="AF102" s="3181"/>
      <c r="AG102" s="3181"/>
      <c r="AH102" s="3181"/>
      <c r="AI102" s="3181"/>
      <c r="AJ102" s="3181" t="s">
        <v>14</v>
      </c>
      <c r="AK102" s="3181"/>
      <c r="AL102" s="3181"/>
      <c r="AM102" s="3181"/>
      <c r="AN102" s="3181"/>
      <c r="AO102" s="3182"/>
      <c r="AP102" s="3171"/>
      <c r="AQ102" s="3171"/>
      <c r="AR102" s="3171"/>
      <c r="AS102" s="3171"/>
      <c r="AT102" s="3171"/>
      <c r="AU102" s="3171"/>
    </row>
    <row r="103" spans="1:47" s="3189" customFormat="1" ht="20.25" customHeight="1">
      <c r="A103" s="3171">
        <v>101</v>
      </c>
      <c r="B103" s="3184">
        <v>45675</v>
      </c>
      <c r="C103" s="3191" t="s">
        <v>35861</v>
      </c>
      <c r="D103" s="3191" t="s">
        <v>35862</v>
      </c>
      <c r="E103" s="3193" t="s">
        <v>35356</v>
      </c>
      <c r="F103" s="3191" t="s">
        <v>2868</v>
      </c>
      <c r="G103" s="3192">
        <v>28391</v>
      </c>
      <c r="H103" s="3191" t="s">
        <v>35863</v>
      </c>
      <c r="I103" s="3187" t="s">
        <v>35325</v>
      </c>
      <c r="J103" s="3188"/>
      <c r="K103" s="3188" t="s">
        <v>14</v>
      </c>
      <c r="L103" s="3171" t="s">
        <v>35864</v>
      </c>
      <c r="M103" s="3171" t="s">
        <v>35337</v>
      </c>
      <c r="N103" s="3171" t="s">
        <v>35327</v>
      </c>
      <c r="O103" s="3178">
        <v>65000</v>
      </c>
      <c r="P103" s="3179">
        <v>20000</v>
      </c>
      <c r="Q103" s="3180">
        <f t="shared" si="7"/>
        <v>85000</v>
      </c>
      <c r="R103" s="3180">
        <v>68000</v>
      </c>
      <c r="S103" s="3180"/>
      <c r="T103" s="3180">
        <v>17000</v>
      </c>
      <c r="U103" s="3180"/>
      <c r="V103" s="3180"/>
      <c r="W103" s="3180">
        <f t="shared" si="4"/>
        <v>0</v>
      </c>
      <c r="X103" s="3180"/>
      <c r="Y103" s="3180">
        <f t="shared" si="5"/>
        <v>85000</v>
      </c>
      <c r="Z103" s="3181"/>
      <c r="AA103" s="3181"/>
      <c r="AB103" s="3181"/>
      <c r="AC103" s="3181"/>
      <c r="AD103" s="3181"/>
      <c r="AE103" s="3181" t="s">
        <v>14</v>
      </c>
      <c r="AF103" s="3181"/>
      <c r="AG103" s="3181"/>
      <c r="AH103" s="3181"/>
      <c r="AI103" s="3181"/>
      <c r="AJ103" s="3181"/>
      <c r="AK103" s="3181"/>
      <c r="AL103" s="3181"/>
      <c r="AM103" s="3181"/>
      <c r="AN103" s="3181" t="s">
        <v>14</v>
      </c>
      <c r="AO103" s="3182"/>
      <c r="AP103" s="3171"/>
      <c r="AQ103" s="3171"/>
      <c r="AR103" s="3171"/>
      <c r="AS103" s="3171"/>
      <c r="AT103" s="3171"/>
      <c r="AU103" s="3171"/>
    </row>
    <row r="104" spans="1:47" s="3189" customFormat="1" ht="20.25" customHeight="1">
      <c r="A104" s="3171">
        <v>102</v>
      </c>
      <c r="B104" s="3184">
        <v>45675</v>
      </c>
      <c r="C104" s="3191" t="s">
        <v>35866</v>
      </c>
      <c r="D104" s="3191" t="s">
        <v>35867</v>
      </c>
      <c r="E104" s="3191">
        <v>4920135</v>
      </c>
      <c r="F104" s="3191" t="s">
        <v>35865</v>
      </c>
      <c r="G104" s="3192">
        <v>34095</v>
      </c>
      <c r="H104" s="3193" t="s">
        <v>35868</v>
      </c>
      <c r="I104" s="3187" t="s">
        <v>35325</v>
      </c>
      <c r="J104" s="3188"/>
      <c r="K104" s="3171" t="s">
        <v>14</v>
      </c>
      <c r="L104" s="3171" t="s">
        <v>35460</v>
      </c>
      <c r="M104" s="3171" t="s">
        <v>35337</v>
      </c>
      <c r="N104" s="3171" t="s">
        <v>35327</v>
      </c>
      <c r="O104" s="3178">
        <v>70000</v>
      </c>
      <c r="P104" s="3180">
        <v>10000</v>
      </c>
      <c r="Q104" s="3180">
        <f t="shared" si="7"/>
        <v>80000</v>
      </c>
      <c r="R104" s="3279">
        <v>80000</v>
      </c>
      <c r="S104" s="3180"/>
      <c r="T104" s="3180"/>
      <c r="U104" s="3180"/>
      <c r="V104" s="3180"/>
      <c r="W104" s="3180">
        <f t="shared" si="4"/>
        <v>0</v>
      </c>
      <c r="X104" s="3180"/>
      <c r="Y104" s="3180">
        <f t="shared" si="5"/>
        <v>80000</v>
      </c>
      <c r="Z104" s="3181"/>
      <c r="AA104" s="3181"/>
      <c r="AB104" s="3181"/>
      <c r="AC104" s="3181"/>
      <c r="AD104" s="3181"/>
      <c r="AE104" s="3181"/>
      <c r="AF104" s="3181"/>
      <c r="AG104" s="3181"/>
      <c r="AH104" s="3181"/>
      <c r="AI104" s="3181" t="s">
        <v>14</v>
      </c>
      <c r="AJ104" s="3181"/>
      <c r="AK104" s="3181"/>
      <c r="AL104" s="3181" t="s">
        <v>14</v>
      </c>
      <c r="AM104" s="3181"/>
      <c r="AN104" s="3181"/>
      <c r="AO104" s="3182"/>
      <c r="AP104" s="3171"/>
      <c r="AQ104" s="3171"/>
      <c r="AR104" s="3171"/>
      <c r="AS104" s="3171"/>
      <c r="AT104" s="3171"/>
      <c r="AU104" s="3171"/>
    </row>
    <row r="105" spans="1:47" s="3189" customFormat="1" ht="20.25" customHeight="1">
      <c r="A105" s="3171">
        <v>103</v>
      </c>
      <c r="B105" s="3184">
        <v>45675</v>
      </c>
      <c r="C105" s="3185" t="s">
        <v>35870</v>
      </c>
      <c r="D105" s="3185" t="s">
        <v>35871</v>
      </c>
      <c r="E105" s="3185">
        <v>1208452</v>
      </c>
      <c r="F105" s="3185" t="s">
        <v>35869</v>
      </c>
      <c r="G105" s="3186">
        <v>27480</v>
      </c>
      <c r="H105" s="3190" t="s">
        <v>35872</v>
      </c>
      <c r="I105" s="3187" t="s">
        <v>35325</v>
      </c>
      <c r="J105" s="3188"/>
      <c r="K105" s="3171" t="s">
        <v>14</v>
      </c>
      <c r="L105" s="3171" t="s">
        <v>24</v>
      </c>
      <c r="M105" s="3171" t="s">
        <v>35337</v>
      </c>
      <c r="N105" s="3171" t="s">
        <v>35327</v>
      </c>
      <c r="O105" s="3178">
        <v>35000</v>
      </c>
      <c r="P105" s="3179">
        <v>10000</v>
      </c>
      <c r="Q105" s="3180">
        <f t="shared" si="7"/>
        <v>45000</v>
      </c>
      <c r="R105" s="3180">
        <v>45000</v>
      </c>
      <c r="S105" s="3180"/>
      <c r="T105" s="3180"/>
      <c r="U105" s="3180"/>
      <c r="V105" s="3180"/>
      <c r="W105" s="3180">
        <f t="shared" si="4"/>
        <v>0</v>
      </c>
      <c r="X105" s="3180"/>
      <c r="Y105" s="3180">
        <f t="shared" si="5"/>
        <v>45000</v>
      </c>
      <c r="Z105" s="3181"/>
      <c r="AA105" s="3181"/>
      <c r="AB105" s="3181"/>
      <c r="AC105" s="3181"/>
      <c r="AD105" s="3181"/>
      <c r="AE105" s="3181"/>
      <c r="AF105" s="3181"/>
      <c r="AG105" s="3181"/>
      <c r="AH105" s="3181"/>
      <c r="AI105" s="3181"/>
      <c r="AJ105" s="3181"/>
      <c r="AK105" s="3181" t="s">
        <v>14</v>
      </c>
      <c r="AL105" s="3181"/>
      <c r="AM105" s="3181"/>
      <c r="AN105" s="3181"/>
      <c r="AO105" s="3182"/>
      <c r="AP105" s="3171"/>
      <c r="AQ105" s="3171"/>
      <c r="AR105" s="3171"/>
      <c r="AS105" s="3171"/>
      <c r="AT105" s="3171"/>
      <c r="AU105" s="3171"/>
    </row>
    <row r="106" spans="1:47" s="3189" customFormat="1" ht="20.25" customHeight="1">
      <c r="A106" s="3171">
        <v>104</v>
      </c>
      <c r="B106" s="3184">
        <v>45675</v>
      </c>
      <c r="C106" s="3191" t="s">
        <v>35782</v>
      </c>
      <c r="D106" s="3191" t="s">
        <v>35874</v>
      </c>
      <c r="E106" s="3191">
        <v>6190698</v>
      </c>
      <c r="F106" s="3191" t="s">
        <v>35873</v>
      </c>
      <c r="G106" s="3192">
        <v>29351</v>
      </c>
      <c r="H106" s="3193" t="s">
        <v>35875</v>
      </c>
      <c r="I106" s="3187" t="s">
        <v>35325</v>
      </c>
      <c r="J106" s="3188"/>
      <c r="K106" s="3188" t="s">
        <v>14</v>
      </c>
      <c r="L106" s="3171" t="s">
        <v>23</v>
      </c>
      <c r="M106" s="3171" t="s">
        <v>35337</v>
      </c>
      <c r="N106" s="3171" t="s">
        <v>35327</v>
      </c>
      <c r="O106" s="3178">
        <v>35000</v>
      </c>
      <c r="P106" s="3180"/>
      <c r="Q106" s="3180">
        <f t="shared" si="7"/>
        <v>35000</v>
      </c>
      <c r="R106" s="3180">
        <v>35000</v>
      </c>
      <c r="S106" s="3180"/>
      <c r="T106" s="3180"/>
      <c r="U106" s="3180"/>
      <c r="V106" s="3180"/>
      <c r="W106" s="3180">
        <f t="shared" si="4"/>
        <v>0</v>
      </c>
      <c r="X106" s="3180"/>
      <c r="Y106" s="3180">
        <f t="shared" si="5"/>
        <v>35000</v>
      </c>
      <c r="Z106" s="3181"/>
      <c r="AA106" s="3181"/>
      <c r="AB106" s="3181"/>
      <c r="AC106" s="3181"/>
      <c r="AD106" s="3181"/>
      <c r="AE106" s="3181"/>
      <c r="AF106" s="3181"/>
      <c r="AG106" s="3181"/>
      <c r="AH106" s="3181"/>
      <c r="AI106" s="3181" t="s">
        <v>14</v>
      </c>
      <c r="AJ106" s="3181"/>
      <c r="AK106" s="3181"/>
      <c r="AL106" s="3181"/>
      <c r="AM106" s="3181"/>
      <c r="AN106" s="3181"/>
      <c r="AO106" s="3182"/>
      <c r="AP106" s="3171"/>
      <c r="AQ106" s="3171"/>
      <c r="AR106" s="3171"/>
      <c r="AS106" s="3171"/>
      <c r="AT106" s="3171"/>
      <c r="AU106" s="3171"/>
    </row>
    <row r="107" spans="1:47" s="3189" customFormat="1" ht="20.25" customHeight="1">
      <c r="A107" s="3171">
        <v>105</v>
      </c>
      <c r="B107" s="3184">
        <v>45675</v>
      </c>
      <c r="C107" s="3191" t="s">
        <v>35877</v>
      </c>
      <c r="D107" s="3191" t="s">
        <v>35878</v>
      </c>
      <c r="E107" s="3193" t="s">
        <v>35356</v>
      </c>
      <c r="F107" s="3191" t="s">
        <v>35876</v>
      </c>
      <c r="G107" s="3192">
        <v>35842</v>
      </c>
      <c r="H107" s="3193" t="s">
        <v>35879</v>
      </c>
      <c r="I107" s="3187" t="s">
        <v>35325</v>
      </c>
      <c r="J107" s="3188" t="s">
        <v>14</v>
      </c>
      <c r="K107" s="3171" t="s">
        <v>14</v>
      </c>
      <c r="L107" s="3171" t="s">
        <v>35336</v>
      </c>
      <c r="M107" s="3171" t="s">
        <v>35337</v>
      </c>
      <c r="N107" s="3171" t="s">
        <v>35327</v>
      </c>
      <c r="O107" s="3178">
        <v>85000</v>
      </c>
      <c r="P107" s="3179">
        <v>20000</v>
      </c>
      <c r="Q107" s="3180">
        <f t="shared" si="7"/>
        <v>105000</v>
      </c>
      <c r="R107" s="3180">
        <v>105000</v>
      </c>
      <c r="S107" s="3180"/>
      <c r="T107" s="3180"/>
      <c r="U107" s="3180"/>
      <c r="V107" s="3180"/>
      <c r="W107" s="3180">
        <f t="shared" si="4"/>
        <v>0</v>
      </c>
      <c r="X107" s="3180"/>
      <c r="Y107" s="3180">
        <f t="shared" si="5"/>
        <v>105000</v>
      </c>
      <c r="Z107" s="3181"/>
      <c r="AA107" s="3181"/>
      <c r="AB107" s="3181"/>
      <c r="AC107" s="3181"/>
      <c r="AD107" s="3181"/>
      <c r="AE107" s="3181"/>
      <c r="AF107" s="3181"/>
      <c r="AG107" s="3181"/>
      <c r="AH107" s="3181"/>
      <c r="AI107" s="3181" t="s">
        <v>14</v>
      </c>
      <c r="AJ107" s="3181" t="s">
        <v>14</v>
      </c>
      <c r="AK107" s="3181"/>
      <c r="AL107" s="3181"/>
      <c r="AM107" s="3181"/>
      <c r="AN107" s="3181"/>
      <c r="AO107" s="3182"/>
      <c r="AP107" s="3171"/>
      <c r="AQ107" s="3171"/>
      <c r="AR107" s="3171"/>
      <c r="AS107" s="3171"/>
      <c r="AT107" s="3171"/>
      <c r="AU107" s="3171"/>
    </row>
    <row r="108" spans="1:47" s="3189" customFormat="1" ht="20.25" customHeight="1">
      <c r="A108" s="3171">
        <v>106</v>
      </c>
      <c r="B108" s="3184">
        <v>45675</v>
      </c>
      <c r="C108" s="3191" t="s">
        <v>35881</v>
      </c>
      <c r="D108" s="3191" t="s">
        <v>35882</v>
      </c>
      <c r="E108" s="3193" t="s">
        <v>35356</v>
      </c>
      <c r="F108" s="3191" t="s">
        <v>35880</v>
      </c>
      <c r="G108" s="3192">
        <v>37137</v>
      </c>
      <c r="H108" s="3193" t="s">
        <v>35883</v>
      </c>
      <c r="I108" s="3187" t="s">
        <v>35325</v>
      </c>
      <c r="J108" s="3188" t="s">
        <v>14</v>
      </c>
      <c r="K108" s="3188" t="s">
        <v>14</v>
      </c>
      <c r="L108" s="3171" t="s">
        <v>35392</v>
      </c>
      <c r="M108" s="3171" t="s">
        <v>35337</v>
      </c>
      <c r="N108" s="3171" t="s">
        <v>35327</v>
      </c>
      <c r="O108" s="3178">
        <v>95000</v>
      </c>
      <c r="P108" s="3179">
        <v>30000</v>
      </c>
      <c r="Q108" s="3180">
        <f t="shared" si="7"/>
        <v>125000</v>
      </c>
      <c r="R108" s="3180">
        <v>107000</v>
      </c>
      <c r="S108" s="3180"/>
      <c r="T108" s="3180">
        <v>18000</v>
      </c>
      <c r="U108" s="3180"/>
      <c r="V108" s="3180"/>
      <c r="W108" s="3180">
        <f t="shared" si="4"/>
        <v>0</v>
      </c>
      <c r="X108" s="3180"/>
      <c r="Y108" s="3180">
        <f t="shared" si="5"/>
        <v>125000</v>
      </c>
      <c r="Z108" s="3181" t="s">
        <v>14</v>
      </c>
      <c r="AA108" s="3181" t="s">
        <v>14</v>
      </c>
      <c r="AB108" s="3181" t="s">
        <v>14</v>
      </c>
      <c r="AC108" s="3181"/>
      <c r="AD108" s="3181"/>
      <c r="AE108" s="3181"/>
      <c r="AF108" s="3181"/>
      <c r="AG108" s="3181"/>
      <c r="AH108" s="3181"/>
      <c r="AI108" s="3181"/>
      <c r="AJ108" s="3181"/>
      <c r="AK108" s="3181"/>
      <c r="AL108" s="3181"/>
      <c r="AM108" s="3181"/>
      <c r="AN108" s="3181"/>
      <c r="AO108" s="3182"/>
      <c r="AP108" s="3171"/>
      <c r="AQ108" s="3171"/>
      <c r="AR108" s="3171"/>
      <c r="AS108" s="3171"/>
      <c r="AT108" s="3171"/>
      <c r="AU108" s="3171"/>
    </row>
    <row r="109" spans="1:47" s="3189" customFormat="1" ht="20.25" customHeight="1">
      <c r="A109" s="3171">
        <v>107</v>
      </c>
      <c r="B109" s="3184">
        <v>45675</v>
      </c>
      <c r="C109" s="3191" t="s">
        <v>35551</v>
      </c>
      <c r="D109" s="3191" t="s">
        <v>35552</v>
      </c>
      <c r="E109" s="3191">
        <v>6180524</v>
      </c>
      <c r="F109" s="3191" t="s">
        <v>35550</v>
      </c>
      <c r="G109" s="3192">
        <v>34678</v>
      </c>
      <c r="H109" s="3193" t="s">
        <v>35553</v>
      </c>
      <c r="I109" s="3187" t="s">
        <v>35325</v>
      </c>
      <c r="J109" s="3188"/>
      <c r="K109" s="3171" t="s">
        <v>14</v>
      </c>
      <c r="L109" s="3171" t="s">
        <v>39852</v>
      </c>
      <c r="M109" s="3171" t="s">
        <v>35337</v>
      </c>
      <c r="N109" s="3171" t="s">
        <v>35327</v>
      </c>
      <c r="O109" s="3178">
        <v>70000</v>
      </c>
      <c r="P109" s="3179">
        <v>20000</v>
      </c>
      <c r="Q109" s="3180">
        <f t="shared" si="7"/>
        <v>90000</v>
      </c>
      <c r="R109" s="3180">
        <v>79750</v>
      </c>
      <c r="S109" s="3180"/>
      <c r="T109" s="3180">
        <v>10250</v>
      </c>
      <c r="U109" s="3180"/>
      <c r="V109" s="3180"/>
      <c r="W109" s="3180">
        <f t="shared" si="4"/>
        <v>0</v>
      </c>
      <c r="X109" s="3180"/>
      <c r="Y109" s="3180">
        <f t="shared" si="5"/>
        <v>90000</v>
      </c>
      <c r="Z109" s="3181"/>
      <c r="AA109" s="3181"/>
      <c r="AB109" s="3181"/>
      <c r="AC109" s="3181"/>
      <c r="AD109" s="3181"/>
      <c r="AE109" s="3181"/>
      <c r="AF109" s="3181"/>
      <c r="AG109" s="3181"/>
      <c r="AH109" s="3181"/>
      <c r="AI109" s="3181"/>
      <c r="AJ109" s="3181" t="s">
        <v>14</v>
      </c>
      <c r="AK109" s="3181" t="s">
        <v>14</v>
      </c>
      <c r="AL109" s="3181"/>
      <c r="AM109" s="3181"/>
      <c r="AN109" s="3181"/>
      <c r="AO109" s="3182"/>
      <c r="AP109" s="3171"/>
      <c r="AQ109" s="3171"/>
      <c r="AR109" s="3171"/>
      <c r="AS109" s="3171"/>
      <c r="AT109" s="3171"/>
      <c r="AU109" s="3171"/>
    </row>
    <row r="110" spans="1:47" s="3189" customFormat="1" ht="20.25" customHeight="1">
      <c r="A110" s="3171">
        <v>108</v>
      </c>
      <c r="B110" s="3184">
        <v>45675</v>
      </c>
      <c r="C110" s="3185" t="s">
        <v>35891</v>
      </c>
      <c r="D110" s="3185" t="s">
        <v>35892</v>
      </c>
      <c r="E110" s="3185">
        <v>1303793</v>
      </c>
      <c r="F110" s="3185" t="s">
        <v>35890</v>
      </c>
      <c r="G110" s="3186">
        <v>29380</v>
      </c>
      <c r="H110" s="3190" t="s">
        <v>7173</v>
      </c>
      <c r="I110" s="3187" t="s">
        <v>35325</v>
      </c>
      <c r="J110" s="3188"/>
      <c r="K110" s="3188" t="s">
        <v>14</v>
      </c>
      <c r="L110" s="3171" t="s">
        <v>35355</v>
      </c>
      <c r="M110" s="3171" t="s">
        <v>35337</v>
      </c>
      <c r="N110" s="3171" t="s">
        <v>35327</v>
      </c>
      <c r="O110" s="3178">
        <v>70000</v>
      </c>
      <c r="P110" s="3179">
        <v>20000</v>
      </c>
      <c r="Q110" s="3180">
        <f t="shared" si="7"/>
        <v>90000</v>
      </c>
      <c r="R110" s="3180">
        <v>90000</v>
      </c>
      <c r="S110" s="3180"/>
      <c r="T110" s="3180"/>
      <c r="U110" s="3180"/>
      <c r="V110" s="3180"/>
      <c r="W110" s="3180">
        <f t="shared" si="4"/>
        <v>0</v>
      </c>
      <c r="X110" s="3180"/>
      <c r="Y110" s="3180">
        <f t="shared" si="5"/>
        <v>90000</v>
      </c>
      <c r="Z110" s="3181"/>
      <c r="AA110" s="3181"/>
      <c r="AB110" s="3181"/>
      <c r="AC110" s="3181"/>
      <c r="AD110" s="3181"/>
      <c r="AE110" s="3181"/>
      <c r="AF110" s="3181"/>
      <c r="AG110" s="3181"/>
      <c r="AH110" s="3181"/>
      <c r="AI110" s="3181" t="s">
        <v>14</v>
      </c>
      <c r="AJ110" s="3181"/>
      <c r="AK110" s="3181"/>
      <c r="AL110" s="3181"/>
      <c r="AM110" s="3181" t="s">
        <v>14</v>
      </c>
      <c r="AN110" s="3181"/>
      <c r="AO110" s="3182"/>
      <c r="AP110" s="3171"/>
      <c r="AQ110" s="3171"/>
      <c r="AR110" s="3171"/>
      <c r="AS110" s="3171"/>
      <c r="AT110" s="3171"/>
      <c r="AU110" s="3171"/>
    </row>
    <row r="111" spans="1:47" s="3189" customFormat="1" ht="20.25" customHeight="1">
      <c r="A111" s="3171">
        <v>109</v>
      </c>
      <c r="B111" s="3184">
        <v>45675</v>
      </c>
      <c r="C111" s="3191" t="s">
        <v>35894</v>
      </c>
      <c r="D111" s="3191" t="s">
        <v>35895</v>
      </c>
      <c r="E111" s="3191">
        <v>4357200</v>
      </c>
      <c r="F111" s="3191" t="s">
        <v>35893</v>
      </c>
      <c r="G111" s="3192">
        <v>37086</v>
      </c>
      <c r="H111" s="3193" t="s">
        <v>35896</v>
      </c>
      <c r="I111" s="3187" t="s">
        <v>35325</v>
      </c>
      <c r="J111" s="3188"/>
      <c r="K111" s="3188" t="s">
        <v>14</v>
      </c>
      <c r="L111" s="3171" t="s">
        <v>8301</v>
      </c>
      <c r="M111" s="3171" t="s">
        <v>35337</v>
      </c>
      <c r="N111" s="3171" t="s">
        <v>35327</v>
      </c>
      <c r="O111" s="3178">
        <v>35000</v>
      </c>
      <c r="P111" s="3179">
        <v>10000</v>
      </c>
      <c r="Q111" s="3180">
        <f t="shared" si="7"/>
        <v>45000</v>
      </c>
      <c r="R111" s="3180">
        <v>45000</v>
      </c>
      <c r="S111" s="3180"/>
      <c r="T111" s="3180"/>
      <c r="U111" s="3180"/>
      <c r="V111" s="3180"/>
      <c r="W111" s="3180">
        <f t="shared" si="4"/>
        <v>0</v>
      </c>
      <c r="X111" s="3180"/>
      <c r="Y111" s="3180">
        <f t="shared" si="5"/>
        <v>45000</v>
      </c>
      <c r="Z111" s="3181"/>
      <c r="AA111" s="3181"/>
      <c r="AB111" s="3181"/>
      <c r="AC111" s="3181"/>
      <c r="AD111" s="3181"/>
      <c r="AE111" s="3181"/>
      <c r="AF111" s="3181"/>
      <c r="AG111" s="3181"/>
      <c r="AH111" s="3181"/>
      <c r="AI111" s="3181"/>
      <c r="AJ111" s="3181"/>
      <c r="AK111" s="3181"/>
      <c r="AL111" s="3181"/>
      <c r="AM111" s="3181"/>
      <c r="AN111" s="3181" t="s">
        <v>14</v>
      </c>
      <c r="AO111" s="3182"/>
      <c r="AP111" s="3171"/>
      <c r="AQ111" s="3171"/>
      <c r="AR111" s="3171"/>
      <c r="AS111" s="3171"/>
      <c r="AT111" s="3171"/>
      <c r="AU111" s="3171"/>
    </row>
    <row r="112" spans="1:47" s="3189" customFormat="1" ht="20.25" customHeight="1">
      <c r="A112" s="3171">
        <v>110</v>
      </c>
      <c r="B112" s="3184">
        <v>45675</v>
      </c>
      <c r="C112" s="3191" t="s">
        <v>35898</v>
      </c>
      <c r="D112" s="3191" t="s">
        <v>35899</v>
      </c>
      <c r="E112" s="3191">
        <v>5390963</v>
      </c>
      <c r="F112" s="3191" t="s">
        <v>35897</v>
      </c>
      <c r="G112" s="3192">
        <v>35577</v>
      </c>
      <c r="H112" s="3193" t="s">
        <v>35900</v>
      </c>
      <c r="I112" s="3187" t="s">
        <v>35325</v>
      </c>
      <c r="J112" s="3188"/>
      <c r="K112" s="3188" t="s">
        <v>14</v>
      </c>
      <c r="L112" s="3171" t="s">
        <v>28</v>
      </c>
      <c r="M112" s="3171" t="s">
        <v>35337</v>
      </c>
      <c r="N112" s="3171" t="s">
        <v>35327</v>
      </c>
      <c r="O112" s="3178">
        <v>30000</v>
      </c>
      <c r="P112" s="3179">
        <v>10000</v>
      </c>
      <c r="Q112" s="3180">
        <f t="shared" si="7"/>
        <v>40000</v>
      </c>
      <c r="R112" s="3180">
        <v>40000</v>
      </c>
      <c r="S112" s="3180"/>
      <c r="T112" s="3180"/>
      <c r="U112" s="3180"/>
      <c r="V112" s="3180"/>
      <c r="W112" s="3180">
        <f t="shared" si="4"/>
        <v>0</v>
      </c>
      <c r="X112" s="3180"/>
      <c r="Y112" s="3180">
        <f t="shared" si="5"/>
        <v>40000</v>
      </c>
      <c r="Z112" s="3181"/>
      <c r="AA112" s="3181"/>
      <c r="AB112" s="3181"/>
      <c r="AC112" s="3181"/>
      <c r="AD112" s="3181"/>
      <c r="AE112" s="3181"/>
      <c r="AF112" s="3181"/>
      <c r="AG112" s="3181" t="s">
        <v>14</v>
      </c>
      <c r="AH112" s="3181"/>
      <c r="AI112" s="3181"/>
      <c r="AJ112" s="3181"/>
      <c r="AK112" s="3181"/>
      <c r="AL112" s="3181"/>
      <c r="AM112" s="3181"/>
      <c r="AN112" s="3181"/>
      <c r="AO112" s="3182"/>
      <c r="AP112" s="3171"/>
      <c r="AQ112" s="3171"/>
      <c r="AR112" s="3171"/>
      <c r="AS112" s="3171"/>
      <c r="AT112" s="3171"/>
      <c r="AU112" s="3171"/>
    </row>
    <row r="113" spans="1:47" s="3189" customFormat="1" ht="20.25" customHeight="1">
      <c r="A113" s="3171">
        <v>111</v>
      </c>
      <c r="B113" s="3184">
        <v>45675</v>
      </c>
      <c r="C113" s="3191" t="s">
        <v>35902</v>
      </c>
      <c r="D113" s="3191" t="s">
        <v>35903</v>
      </c>
      <c r="E113" s="3193" t="s">
        <v>35356</v>
      </c>
      <c r="F113" s="3191" t="s">
        <v>35901</v>
      </c>
      <c r="G113" s="3192">
        <v>29031</v>
      </c>
      <c r="H113" s="3193" t="s">
        <v>1398</v>
      </c>
      <c r="I113" s="3187" t="s">
        <v>35325</v>
      </c>
      <c r="J113" s="3188"/>
      <c r="K113" s="3188" t="s">
        <v>14</v>
      </c>
      <c r="L113" s="3171" t="s">
        <v>29</v>
      </c>
      <c r="M113" s="3171" t="s">
        <v>35337</v>
      </c>
      <c r="N113" s="3171" t="s">
        <v>35327</v>
      </c>
      <c r="O113" s="3178">
        <v>30000</v>
      </c>
      <c r="P113" s="3180"/>
      <c r="Q113" s="3180">
        <f t="shared" si="7"/>
        <v>30000</v>
      </c>
      <c r="R113" s="3180">
        <v>30000</v>
      </c>
      <c r="S113" s="3180"/>
      <c r="T113" s="3180"/>
      <c r="U113" s="3180"/>
      <c r="V113" s="3180"/>
      <c r="W113" s="3180">
        <f t="shared" si="4"/>
        <v>0</v>
      </c>
      <c r="X113" s="3180"/>
      <c r="Y113" s="3180">
        <f t="shared" si="5"/>
        <v>30000</v>
      </c>
      <c r="Z113" s="3181"/>
      <c r="AA113" s="3181"/>
      <c r="AB113" s="3181"/>
      <c r="AC113" s="3181"/>
      <c r="AD113" s="3181"/>
      <c r="AE113" s="3181"/>
      <c r="AF113" s="3181" t="s">
        <v>14</v>
      </c>
      <c r="AG113" s="3181"/>
      <c r="AH113" s="3181"/>
      <c r="AI113" s="3181"/>
      <c r="AJ113" s="3181"/>
      <c r="AK113" s="3181"/>
      <c r="AL113" s="3181"/>
      <c r="AM113" s="3181"/>
      <c r="AN113" s="3181"/>
      <c r="AO113" s="3182"/>
      <c r="AP113" s="3171"/>
      <c r="AQ113" s="3171"/>
      <c r="AR113" s="3171"/>
      <c r="AS113" s="3171"/>
      <c r="AT113" s="3171"/>
      <c r="AU113" s="3171"/>
    </row>
    <row r="114" spans="1:47" s="3189" customFormat="1" ht="20.25" customHeight="1">
      <c r="A114" s="3171">
        <v>112</v>
      </c>
      <c r="B114" s="3184">
        <v>45675</v>
      </c>
      <c r="C114" s="3214" t="s">
        <v>35905</v>
      </c>
      <c r="D114" s="3214" t="s">
        <v>35906</v>
      </c>
      <c r="E114" s="3214">
        <v>1</v>
      </c>
      <c r="F114" s="3214" t="s">
        <v>35904</v>
      </c>
      <c r="G114" s="3214" t="s">
        <v>35907</v>
      </c>
      <c r="H114" s="3214">
        <v>2347031510150</v>
      </c>
      <c r="I114" s="3187" t="s">
        <v>35325</v>
      </c>
      <c r="J114" s="3188" t="s">
        <v>14</v>
      </c>
      <c r="K114" s="3188" t="s">
        <v>14</v>
      </c>
      <c r="L114" s="3171" t="s">
        <v>35373</v>
      </c>
      <c r="M114" s="3171" t="s">
        <v>35337</v>
      </c>
      <c r="N114" s="3171" t="s">
        <v>35327</v>
      </c>
      <c r="O114" s="3178">
        <v>85000</v>
      </c>
      <c r="P114" s="3179">
        <v>20000</v>
      </c>
      <c r="Q114" s="3180">
        <f t="shared" si="7"/>
        <v>105000</v>
      </c>
      <c r="R114" s="3180">
        <v>105000</v>
      </c>
      <c r="S114" s="3180"/>
      <c r="T114" s="3180"/>
      <c r="U114" s="3180"/>
      <c r="V114" s="3180"/>
      <c r="W114" s="3180">
        <f t="shared" si="4"/>
        <v>0</v>
      </c>
      <c r="X114" s="3180"/>
      <c r="Y114" s="3180">
        <f t="shared" si="5"/>
        <v>105000</v>
      </c>
      <c r="Z114" s="3181"/>
      <c r="AA114" s="3181"/>
      <c r="AB114" s="3181"/>
      <c r="AC114" s="3181"/>
      <c r="AD114" s="3181"/>
      <c r="AE114" s="3181"/>
      <c r="AF114" s="3181"/>
      <c r="AG114" s="3181"/>
      <c r="AH114" s="3181"/>
      <c r="AI114" s="3181"/>
      <c r="AJ114" s="3181" t="s">
        <v>14</v>
      </c>
      <c r="AK114" s="3181" t="s">
        <v>14</v>
      </c>
      <c r="AL114" s="3181"/>
      <c r="AM114" s="3181"/>
      <c r="AN114" s="3181"/>
      <c r="AO114" s="3182"/>
      <c r="AP114" s="3171"/>
      <c r="AQ114" s="3171"/>
      <c r="AR114" s="3171"/>
      <c r="AS114" s="3171"/>
      <c r="AT114" s="3171"/>
      <c r="AU114" s="3171"/>
    </row>
    <row r="115" spans="1:47" s="3189" customFormat="1" ht="20.25" customHeight="1">
      <c r="A115" s="3171">
        <v>113</v>
      </c>
      <c r="B115" s="3184">
        <v>45675</v>
      </c>
      <c r="C115" s="3185" t="s">
        <v>35909</v>
      </c>
      <c r="D115" s="3185" t="s">
        <v>35910</v>
      </c>
      <c r="E115" s="3185">
        <v>2836816</v>
      </c>
      <c r="F115" s="3185" t="s">
        <v>35908</v>
      </c>
      <c r="G115" s="3186">
        <v>32601</v>
      </c>
      <c r="H115" s="3185" t="s">
        <v>35911</v>
      </c>
      <c r="I115" s="3187" t="s">
        <v>35325</v>
      </c>
      <c r="J115" s="3188"/>
      <c r="K115" s="3188" t="s">
        <v>14</v>
      </c>
      <c r="L115" s="3171" t="s">
        <v>23</v>
      </c>
      <c r="M115" s="3171" t="s">
        <v>35337</v>
      </c>
      <c r="N115" s="3171" t="s">
        <v>35327</v>
      </c>
      <c r="O115" s="3178">
        <v>35000</v>
      </c>
      <c r="P115" s="3179">
        <v>10000</v>
      </c>
      <c r="Q115" s="3180">
        <f t="shared" si="7"/>
        <v>45000</v>
      </c>
      <c r="R115" s="3180">
        <v>45000</v>
      </c>
      <c r="S115" s="3180"/>
      <c r="T115" s="3180"/>
      <c r="U115" s="3180"/>
      <c r="V115" s="3180"/>
      <c r="W115" s="3180">
        <f t="shared" si="4"/>
        <v>0</v>
      </c>
      <c r="X115" s="3180"/>
      <c r="Y115" s="3180">
        <f t="shared" si="5"/>
        <v>45000</v>
      </c>
      <c r="Z115" s="3181"/>
      <c r="AA115" s="3181"/>
      <c r="AB115" s="3181"/>
      <c r="AC115" s="3181"/>
      <c r="AD115" s="3181"/>
      <c r="AE115" s="3181"/>
      <c r="AF115" s="3181"/>
      <c r="AG115" s="3181"/>
      <c r="AH115" s="3181"/>
      <c r="AI115" s="3181" t="s">
        <v>14</v>
      </c>
      <c r="AJ115" s="3181"/>
      <c r="AK115" s="3181"/>
      <c r="AL115" s="3181"/>
      <c r="AM115" s="3181"/>
      <c r="AN115" s="3181"/>
      <c r="AO115" s="3182"/>
      <c r="AP115" s="3171"/>
      <c r="AQ115" s="3171"/>
      <c r="AR115" s="3171"/>
      <c r="AS115" s="3171"/>
      <c r="AT115" s="3171"/>
      <c r="AU115" s="3171"/>
    </row>
    <row r="116" spans="1:47" s="3189" customFormat="1" ht="20.25" customHeight="1">
      <c r="A116" s="3171">
        <v>114</v>
      </c>
      <c r="B116" s="3184">
        <v>45675</v>
      </c>
      <c r="C116" s="3185" t="s">
        <v>36845</v>
      </c>
      <c r="D116" s="3185" t="s">
        <v>36846</v>
      </c>
      <c r="E116" s="3190" t="s">
        <v>35356</v>
      </c>
      <c r="F116" s="3190" t="s">
        <v>35356</v>
      </c>
      <c r="G116" s="3186">
        <v>36746</v>
      </c>
      <c r="H116" s="3190" t="s">
        <v>36847</v>
      </c>
      <c r="I116" s="3187" t="s">
        <v>35325</v>
      </c>
      <c r="J116" s="3188"/>
      <c r="K116" s="3188" t="s">
        <v>14</v>
      </c>
      <c r="L116" s="3171" t="s">
        <v>35946</v>
      </c>
      <c r="M116" s="3171" t="s">
        <v>35337</v>
      </c>
      <c r="N116" s="3171" t="s">
        <v>35327</v>
      </c>
      <c r="O116" s="3178">
        <v>85000</v>
      </c>
      <c r="P116" s="3180"/>
      <c r="Q116" s="3180">
        <f t="shared" si="7"/>
        <v>85000</v>
      </c>
      <c r="R116" s="3180">
        <v>85000</v>
      </c>
      <c r="S116" s="3180"/>
      <c r="T116" s="3180"/>
      <c r="U116" s="3180"/>
      <c r="V116" s="3180"/>
      <c r="W116" s="3180">
        <f t="shared" si="4"/>
        <v>0</v>
      </c>
      <c r="X116" s="3180"/>
      <c r="Y116" s="3180">
        <f t="shared" si="5"/>
        <v>85000</v>
      </c>
      <c r="Z116" s="3181"/>
      <c r="AA116" s="3181"/>
      <c r="AB116" s="3181"/>
      <c r="AC116" s="3181"/>
      <c r="AD116" s="3181"/>
      <c r="AE116" s="3181"/>
      <c r="AF116" s="3181"/>
      <c r="AG116" s="3181"/>
      <c r="AH116" s="3181"/>
      <c r="AI116" s="3181"/>
      <c r="AJ116" s="3181" t="s">
        <v>14</v>
      </c>
      <c r="AK116" s="3181"/>
      <c r="AL116" s="3181"/>
      <c r="AM116" s="3181" t="s">
        <v>14</v>
      </c>
      <c r="AN116" s="3181"/>
      <c r="AO116" s="3182"/>
      <c r="AP116" s="3171"/>
      <c r="AQ116" s="3171"/>
      <c r="AR116" s="3171"/>
      <c r="AS116" s="3171"/>
      <c r="AT116" s="3171"/>
      <c r="AU116" s="3171"/>
    </row>
    <row r="117" spans="1:47" s="3189" customFormat="1" ht="20.25" customHeight="1">
      <c r="A117" s="3171">
        <v>115</v>
      </c>
      <c r="B117" s="3184">
        <v>45675</v>
      </c>
      <c r="C117" s="3191" t="s">
        <v>35916</v>
      </c>
      <c r="D117" s="3191" t="s">
        <v>35917</v>
      </c>
      <c r="E117" s="3191">
        <v>4019132</v>
      </c>
      <c r="F117" s="3191" t="s">
        <v>35915</v>
      </c>
      <c r="G117" s="3192">
        <v>35393</v>
      </c>
      <c r="H117" s="3193" t="s">
        <v>35918</v>
      </c>
      <c r="I117" s="3187" t="s">
        <v>35325</v>
      </c>
      <c r="J117" s="3188"/>
      <c r="K117" s="3188" t="s">
        <v>14</v>
      </c>
      <c r="L117" s="3171" t="s">
        <v>35919</v>
      </c>
      <c r="M117" s="3171" t="s">
        <v>35337</v>
      </c>
      <c r="N117" s="3171" t="s">
        <v>35327</v>
      </c>
      <c r="O117" s="3178">
        <v>110000</v>
      </c>
      <c r="P117" s="3179">
        <v>30000</v>
      </c>
      <c r="Q117" s="3180">
        <f t="shared" si="7"/>
        <v>140000</v>
      </c>
      <c r="R117" s="3180">
        <v>123250</v>
      </c>
      <c r="S117" s="3180"/>
      <c r="T117" s="3180">
        <v>21000</v>
      </c>
      <c r="U117" s="3180"/>
      <c r="V117" s="3180"/>
      <c r="W117" s="3180"/>
      <c r="X117" s="3180">
        <v>4250</v>
      </c>
      <c r="Y117" s="3180">
        <f t="shared" si="5"/>
        <v>140000</v>
      </c>
      <c r="Z117" s="3181"/>
      <c r="AA117" s="3181"/>
      <c r="AB117" s="3181"/>
      <c r="AC117" s="3181"/>
      <c r="AD117" s="3181"/>
      <c r="AE117" s="3181"/>
      <c r="AF117" s="3181"/>
      <c r="AG117" s="3181" t="s">
        <v>14</v>
      </c>
      <c r="AH117" s="3181"/>
      <c r="AI117" s="3181"/>
      <c r="AJ117" s="3181" t="s">
        <v>14</v>
      </c>
      <c r="AK117" s="3181" t="s">
        <v>14</v>
      </c>
      <c r="AL117" s="3181"/>
      <c r="AM117" s="3181"/>
      <c r="AN117" s="3181"/>
      <c r="AO117" s="3182"/>
      <c r="AP117" s="3171"/>
      <c r="AQ117" s="3171"/>
      <c r="AR117" s="3171"/>
      <c r="AS117" s="3171"/>
      <c r="AT117" s="3171"/>
      <c r="AU117" s="3171"/>
    </row>
    <row r="118" spans="1:47" s="3189" customFormat="1" ht="20.25" customHeight="1">
      <c r="A118" s="3171">
        <v>116</v>
      </c>
      <c r="B118" s="3184">
        <v>45675</v>
      </c>
      <c r="C118" s="3185" t="s">
        <v>35352</v>
      </c>
      <c r="D118" s="3185" t="s">
        <v>35925</v>
      </c>
      <c r="E118" s="3185">
        <v>3378824</v>
      </c>
      <c r="F118" s="3185" t="s">
        <v>35924</v>
      </c>
      <c r="G118" s="3186">
        <v>35605</v>
      </c>
      <c r="H118" s="3190" t="s">
        <v>3554</v>
      </c>
      <c r="I118" s="3187" t="s">
        <v>35325</v>
      </c>
      <c r="J118" s="3188"/>
      <c r="K118" s="3188" t="s">
        <v>14</v>
      </c>
      <c r="L118" s="3171" t="s">
        <v>22</v>
      </c>
      <c r="M118" s="3171" t="s">
        <v>35337</v>
      </c>
      <c r="N118" s="3171" t="s">
        <v>35327</v>
      </c>
      <c r="O118" s="3178">
        <v>45000</v>
      </c>
      <c r="P118" s="3180">
        <v>10000</v>
      </c>
      <c r="Q118" s="3180">
        <f t="shared" si="7"/>
        <v>55000</v>
      </c>
      <c r="R118" s="3180">
        <v>55000</v>
      </c>
      <c r="S118" s="3180"/>
      <c r="T118" s="3180"/>
      <c r="U118" s="3180"/>
      <c r="V118" s="3180"/>
      <c r="W118" s="3180">
        <f t="shared" si="4"/>
        <v>0</v>
      </c>
      <c r="X118" s="3180"/>
      <c r="Y118" s="3180">
        <f t="shared" si="5"/>
        <v>55000</v>
      </c>
      <c r="Z118" s="3181"/>
      <c r="AA118" s="3181"/>
      <c r="AB118" s="3181"/>
      <c r="AC118" s="3181"/>
      <c r="AD118" s="3181"/>
      <c r="AE118" s="3181"/>
      <c r="AF118" s="3181"/>
      <c r="AG118" s="3181"/>
      <c r="AH118" s="3181"/>
      <c r="AI118" s="3181"/>
      <c r="AJ118" s="3181" t="s">
        <v>14</v>
      </c>
      <c r="AK118" s="3181"/>
      <c r="AL118" s="3181"/>
      <c r="AM118" s="3181"/>
      <c r="AN118" s="3181"/>
      <c r="AO118" s="3182"/>
      <c r="AP118" s="3171"/>
      <c r="AQ118" s="3171"/>
      <c r="AR118" s="3171"/>
      <c r="AS118" s="3171"/>
      <c r="AT118" s="3171"/>
      <c r="AU118" s="3171"/>
    </row>
    <row r="119" spans="1:47" s="3189" customFormat="1" ht="20.25" customHeight="1">
      <c r="A119" s="3171">
        <v>117</v>
      </c>
      <c r="B119" s="3184">
        <v>45675</v>
      </c>
      <c r="C119" s="3185" t="s">
        <v>35927</v>
      </c>
      <c r="D119" s="3185" t="s">
        <v>35928</v>
      </c>
      <c r="E119" s="3185">
        <v>6273890</v>
      </c>
      <c r="F119" s="3185" t="s">
        <v>35926</v>
      </c>
      <c r="G119" s="3186">
        <v>37278</v>
      </c>
      <c r="H119" s="3190" t="s">
        <v>35929</v>
      </c>
      <c r="I119" s="3187" t="s">
        <v>35325</v>
      </c>
      <c r="J119" s="3188"/>
      <c r="K119" s="3188" t="s">
        <v>14</v>
      </c>
      <c r="L119" s="3171" t="s">
        <v>35930</v>
      </c>
      <c r="M119" s="3171" t="s">
        <v>35337</v>
      </c>
      <c r="N119" s="3171" t="s">
        <v>35327</v>
      </c>
      <c r="O119" s="3178">
        <v>80000</v>
      </c>
      <c r="P119" s="3179">
        <v>20000</v>
      </c>
      <c r="Q119" s="3180">
        <f t="shared" si="7"/>
        <v>100000</v>
      </c>
      <c r="R119" s="3180">
        <v>100000</v>
      </c>
      <c r="S119" s="3180"/>
      <c r="T119" s="3180"/>
      <c r="U119" s="3180"/>
      <c r="V119" s="3180"/>
      <c r="W119" s="3180"/>
      <c r="X119" s="3159"/>
      <c r="Y119" s="3180">
        <f t="shared" si="5"/>
        <v>100000</v>
      </c>
      <c r="Z119" s="3181"/>
      <c r="AA119" s="3181"/>
      <c r="AB119" s="3181"/>
      <c r="AC119" s="3181"/>
      <c r="AD119" s="3181"/>
      <c r="AE119" s="3181"/>
      <c r="AF119" s="3181"/>
      <c r="AG119" s="3181"/>
      <c r="AH119" s="3181"/>
      <c r="AI119" s="3181"/>
      <c r="AJ119" s="3181" t="s">
        <v>14</v>
      </c>
      <c r="AK119" s="3181"/>
      <c r="AL119" s="3181"/>
      <c r="AM119" s="3181"/>
      <c r="AN119" s="3181" t="s">
        <v>14</v>
      </c>
      <c r="AO119" s="3182"/>
      <c r="AP119" s="3171"/>
      <c r="AQ119" s="3171"/>
      <c r="AR119" s="3171"/>
      <c r="AS119" s="3171"/>
      <c r="AT119" s="3171"/>
      <c r="AU119" s="3171"/>
    </row>
    <row r="120" spans="1:47" s="3189" customFormat="1" ht="20.25" customHeight="1">
      <c r="A120" s="3171">
        <v>118</v>
      </c>
      <c r="B120" s="3184">
        <v>45675</v>
      </c>
      <c r="C120" s="3191" t="s">
        <v>35932</v>
      </c>
      <c r="D120" s="3191" t="s">
        <v>35933</v>
      </c>
      <c r="E120" s="3191">
        <v>6347628</v>
      </c>
      <c r="F120" s="3191" t="s">
        <v>35931</v>
      </c>
      <c r="G120" s="3192">
        <v>36115</v>
      </c>
      <c r="H120" s="3191" t="s">
        <v>35934</v>
      </c>
      <c r="I120" s="3187" t="s">
        <v>35325</v>
      </c>
      <c r="J120" s="3188" t="s">
        <v>14</v>
      </c>
      <c r="K120" s="3188" t="s">
        <v>14</v>
      </c>
      <c r="L120" s="3171" t="s">
        <v>35930</v>
      </c>
      <c r="M120" s="3171" t="s">
        <v>35337</v>
      </c>
      <c r="N120" s="3171" t="s">
        <v>35327</v>
      </c>
      <c r="O120" s="3178">
        <v>85000</v>
      </c>
      <c r="P120" s="3179">
        <v>20000</v>
      </c>
      <c r="Q120" s="3180">
        <f t="shared" si="7"/>
        <v>105000</v>
      </c>
      <c r="R120" s="3180">
        <v>105000</v>
      </c>
      <c r="S120" s="3180"/>
      <c r="T120" s="3180"/>
      <c r="U120" s="3180"/>
      <c r="V120" s="3180"/>
      <c r="W120" s="3180">
        <f t="shared" si="4"/>
        <v>0</v>
      </c>
      <c r="X120" s="3180"/>
      <c r="Y120" s="3180">
        <f t="shared" si="5"/>
        <v>105000</v>
      </c>
      <c r="Z120" s="3181"/>
      <c r="AA120" s="3181"/>
      <c r="AB120" s="3181"/>
      <c r="AC120" s="3181"/>
      <c r="AD120" s="3181"/>
      <c r="AE120" s="3181"/>
      <c r="AF120" s="3181"/>
      <c r="AG120" s="3181"/>
      <c r="AH120" s="3181"/>
      <c r="AI120" s="3181"/>
      <c r="AJ120" s="3181" t="s">
        <v>14</v>
      </c>
      <c r="AK120" s="3181"/>
      <c r="AL120" s="3181"/>
      <c r="AM120" s="3181"/>
      <c r="AN120" s="3181" t="s">
        <v>14</v>
      </c>
      <c r="AO120" s="3182"/>
      <c r="AP120" s="3171"/>
      <c r="AQ120" s="3171"/>
      <c r="AR120" s="3171"/>
      <c r="AS120" s="3171"/>
      <c r="AT120" s="3171"/>
      <c r="AU120" s="3171"/>
    </row>
    <row r="121" spans="1:47" s="3189" customFormat="1" ht="20.25" customHeight="1">
      <c r="A121" s="3171">
        <v>119</v>
      </c>
      <c r="B121" s="3184">
        <v>45675</v>
      </c>
      <c r="C121" s="3185" t="s">
        <v>35936</v>
      </c>
      <c r="D121" s="3185" t="s">
        <v>35937</v>
      </c>
      <c r="E121" s="3185">
        <v>3997305</v>
      </c>
      <c r="F121" s="3185" t="s">
        <v>35935</v>
      </c>
      <c r="G121" s="3186">
        <v>35744</v>
      </c>
      <c r="H121" s="3185">
        <v>8034273813</v>
      </c>
      <c r="I121" s="3187" t="s">
        <v>35325</v>
      </c>
      <c r="J121" s="3188"/>
      <c r="K121" s="3188" t="s">
        <v>14</v>
      </c>
      <c r="L121" s="3171" t="s">
        <v>23</v>
      </c>
      <c r="M121" s="3171" t="s">
        <v>35337</v>
      </c>
      <c r="N121" s="3171" t="s">
        <v>35327</v>
      </c>
      <c r="O121" s="3178">
        <v>35000</v>
      </c>
      <c r="P121" s="3179">
        <v>10000</v>
      </c>
      <c r="Q121" s="3180">
        <f t="shared" si="7"/>
        <v>45000</v>
      </c>
      <c r="R121" s="3180">
        <v>45000</v>
      </c>
      <c r="S121" s="3180"/>
      <c r="T121" s="3180"/>
      <c r="U121" s="3180"/>
      <c r="V121" s="3180"/>
      <c r="W121" s="3180">
        <f t="shared" si="4"/>
        <v>0</v>
      </c>
      <c r="X121" s="3180"/>
      <c r="Y121" s="3180">
        <f t="shared" si="5"/>
        <v>45000</v>
      </c>
      <c r="Z121" s="3181"/>
      <c r="AA121" s="3181"/>
      <c r="AB121" s="3181"/>
      <c r="AC121" s="3181"/>
      <c r="AD121" s="3181"/>
      <c r="AE121" s="3181"/>
      <c r="AF121" s="3181"/>
      <c r="AG121" s="3181"/>
      <c r="AH121" s="3181"/>
      <c r="AI121" s="3181" t="s">
        <v>14</v>
      </c>
      <c r="AJ121" s="3181"/>
      <c r="AK121" s="3181"/>
      <c r="AL121" s="3181"/>
      <c r="AM121" s="3181"/>
      <c r="AN121" s="3181"/>
      <c r="AO121" s="3182"/>
      <c r="AP121" s="3171"/>
      <c r="AQ121" s="3171"/>
      <c r="AR121" s="3171"/>
      <c r="AS121" s="3171"/>
      <c r="AT121" s="3171"/>
      <c r="AU121" s="3171"/>
    </row>
    <row r="122" spans="1:47" s="3189" customFormat="1" ht="20.25" customHeight="1">
      <c r="A122" s="3171">
        <v>120</v>
      </c>
      <c r="B122" s="3184">
        <v>45675</v>
      </c>
      <c r="C122" s="3191" t="s">
        <v>35939</v>
      </c>
      <c r="D122" s="3191" t="s">
        <v>35940</v>
      </c>
      <c r="E122" s="3191">
        <v>1664088</v>
      </c>
      <c r="F122" s="3191" t="s">
        <v>35938</v>
      </c>
      <c r="G122" s="3192">
        <v>31800</v>
      </c>
      <c r="H122" s="3193" t="s">
        <v>35941</v>
      </c>
      <c r="I122" s="3187" t="s">
        <v>35325</v>
      </c>
      <c r="J122" s="3196" t="s">
        <v>14</v>
      </c>
      <c r="K122" s="3171" t="s">
        <v>14</v>
      </c>
      <c r="L122" s="3197" t="s">
        <v>24</v>
      </c>
      <c r="M122" s="3171" t="s">
        <v>35337</v>
      </c>
      <c r="N122" s="3171" t="s">
        <v>35327</v>
      </c>
      <c r="O122" s="3180">
        <v>35000</v>
      </c>
      <c r="P122" s="3180">
        <v>10000</v>
      </c>
      <c r="Q122" s="3180">
        <f t="shared" si="7"/>
        <v>45000</v>
      </c>
      <c r="R122" s="3180">
        <v>45000</v>
      </c>
      <c r="S122" s="3180"/>
      <c r="T122" s="3180"/>
      <c r="U122" s="3180"/>
      <c r="V122" s="3180"/>
      <c r="W122" s="3180">
        <f t="shared" si="4"/>
        <v>0</v>
      </c>
      <c r="X122" s="3180"/>
      <c r="Y122" s="3180">
        <f t="shared" si="5"/>
        <v>45000</v>
      </c>
      <c r="Z122" s="3181"/>
      <c r="AA122" s="3181"/>
      <c r="AB122" s="3181"/>
      <c r="AC122" s="3181"/>
      <c r="AD122" s="3181"/>
      <c r="AE122" s="3181"/>
      <c r="AF122" s="3181"/>
      <c r="AG122" s="3181"/>
      <c r="AH122" s="3181"/>
      <c r="AI122" s="3181"/>
      <c r="AJ122" s="3181"/>
      <c r="AK122" s="3181" t="s">
        <v>14</v>
      </c>
      <c r="AL122" s="3181"/>
      <c r="AM122" s="3181"/>
      <c r="AN122" s="3181"/>
      <c r="AO122" s="3182"/>
      <c r="AP122" s="3171"/>
      <c r="AQ122" s="3171"/>
      <c r="AR122" s="3171"/>
      <c r="AS122" s="3171"/>
      <c r="AT122" s="3171"/>
      <c r="AU122" s="3171"/>
    </row>
    <row r="123" spans="1:47" s="3189" customFormat="1" ht="20.25" customHeight="1">
      <c r="A123" s="3171">
        <v>121</v>
      </c>
      <c r="B123" s="3184">
        <v>45675</v>
      </c>
      <c r="C123" s="3185" t="s">
        <v>35943</v>
      </c>
      <c r="D123" s="3185" t="s">
        <v>35944</v>
      </c>
      <c r="E123" s="3185">
        <v>5422294</v>
      </c>
      <c r="F123" s="3185" t="s">
        <v>35942</v>
      </c>
      <c r="G123" s="3186">
        <v>33234</v>
      </c>
      <c r="H123" s="3190" t="s">
        <v>35945</v>
      </c>
      <c r="I123" s="3187" t="s">
        <v>35325</v>
      </c>
      <c r="J123" s="3188"/>
      <c r="K123" s="3188" t="s">
        <v>14</v>
      </c>
      <c r="L123" s="3171" t="s">
        <v>35946</v>
      </c>
      <c r="M123" s="3171" t="s">
        <v>35337</v>
      </c>
      <c r="N123" s="3171" t="s">
        <v>35327</v>
      </c>
      <c r="O123" s="3178">
        <v>80000</v>
      </c>
      <c r="P123" s="3180"/>
      <c r="Q123" s="3180">
        <f t="shared" si="7"/>
        <v>80000</v>
      </c>
      <c r="R123" s="3180">
        <v>55000</v>
      </c>
      <c r="S123" s="3180"/>
      <c r="T123" s="3180"/>
      <c r="U123" s="3180"/>
      <c r="V123" s="3180">
        <v>25000</v>
      </c>
      <c r="W123" s="3180">
        <f t="shared" si="4"/>
        <v>0</v>
      </c>
      <c r="X123" s="3180"/>
      <c r="Y123" s="3180">
        <f t="shared" si="5"/>
        <v>80000</v>
      </c>
      <c r="Z123" s="3181"/>
      <c r="AA123" s="3181"/>
      <c r="AB123" s="3181"/>
      <c r="AC123" s="3181"/>
      <c r="AD123" s="3181"/>
      <c r="AE123" s="3181"/>
      <c r="AF123" s="3181"/>
      <c r="AG123" s="3181"/>
      <c r="AH123" s="3181"/>
      <c r="AI123" s="3181"/>
      <c r="AJ123" s="3181" t="s">
        <v>14</v>
      </c>
      <c r="AK123" s="3181"/>
      <c r="AL123" s="3181"/>
      <c r="AM123" s="3181" t="s">
        <v>14</v>
      </c>
      <c r="AN123" s="3181"/>
      <c r="AO123" s="3182"/>
      <c r="AP123" s="3171"/>
      <c r="AQ123" s="3171"/>
      <c r="AR123" s="3171"/>
      <c r="AS123" s="3171"/>
      <c r="AT123" s="3171"/>
      <c r="AU123" s="3171"/>
    </row>
    <row r="124" spans="1:47" s="3189" customFormat="1" ht="20.25" customHeight="1">
      <c r="A124" s="3171">
        <v>122</v>
      </c>
      <c r="B124" s="3184">
        <v>45676</v>
      </c>
      <c r="C124" s="3185" t="s">
        <v>35948</v>
      </c>
      <c r="D124" s="3185" t="s">
        <v>35949</v>
      </c>
      <c r="E124" s="3185">
        <v>5525873</v>
      </c>
      <c r="F124" s="3185" t="s">
        <v>35947</v>
      </c>
      <c r="G124" s="3186">
        <v>37029</v>
      </c>
      <c r="H124" s="3190" t="s">
        <v>35950</v>
      </c>
      <c r="I124" s="3187" t="s">
        <v>35325</v>
      </c>
      <c r="J124" s="3188" t="s">
        <v>14</v>
      </c>
      <c r="K124" s="3188" t="s">
        <v>14</v>
      </c>
      <c r="L124" s="3171" t="s">
        <v>35689</v>
      </c>
      <c r="M124" s="3171" t="s">
        <v>35337</v>
      </c>
      <c r="N124" s="3171" t="s">
        <v>35327</v>
      </c>
      <c r="O124" s="3178">
        <v>65000</v>
      </c>
      <c r="P124" s="3179">
        <v>20000</v>
      </c>
      <c r="Q124" s="3180">
        <f t="shared" si="7"/>
        <v>85000</v>
      </c>
      <c r="R124" s="3180">
        <v>85000</v>
      </c>
      <c r="S124" s="3180"/>
      <c r="T124" s="3180"/>
      <c r="U124" s="3180"/>
      <c r="V124" s="3180"/>
      <c r="W124" s="3180">
        <f t="shared" si="4"/>
        <v>0</v>
      </c>
      <c r="X124" s="3180"/>
      <c r="Y124" s="3180">
        <f t="shared" si="5"/>
        <v>85000</v>
      </c>
      <c r="Z124" s="3181"/>
      <c r="AA124" s="3181"/>
      <c r="AB124" s="3181"/>
      <c r="AC124" s="3181" t="s">
        <v>14</v>
      </c>
      <c r="AD124" s="3181" t="s">
        <v>14</v>
      </c>
      <c r="AE124" s="3181"/>
      <c r="AF124" s="3181"/>
      <c r="AG124" s="3181"/>
      <c r="AH124" s="3181"/>
      <c r="AI124" s="3181"/>
      <c r="AJ124" s="3181"/>
      <c r="AK124" s="3181"/>
      <c r="AL124" s="3181"/>
      <c r="AM124" s="3181"/>
      <c r="AN124" s="3181"/>
      <c r="AO124" s="3182"/>
      <c r="AP124" s="3171"/>
      <c r="AQ124" s="3171"/>
      <c r="AR124" s="3171"/>
      <c r="AS124" s="3171"/>
      <c r="AT124" s="3171"/>
      <c r="AU124" s="3171"/>
    </row>
    <row r="125" spans="1:47" s="3189" customFormat="1" ht="20.25" customHeight="1">
      <c r="A125" s="3171">
        <v>123</v>
      </c>
      <c r="B125" s="3184">
        <v>45676</v>
      </c>
      <c r="C125" s="3185" t="s">
        <v>35952</v>
      </c>
      <c r="D125" s="3185" t="s">
        <v>35953</v>
      </c>
      <c r="E125" s="3185">
        <v>4747038</v>
      </c>
      <c r="F125" s="3185" t="s">
        <v>35951</v>
      </c>
      <c r="G125" s="3186">
        <v>31632</v>
      </c>
      <c r="H125" s="3185" t="s">
        <v>35954</v>
      </c>
      <c r="I125" s="3187" t="s">
        <v>35325</v>
      </c>
      <c r="J125" s="3188"/>
      <c r="K125" s="3188" t="s">
        <v>14</v>
      </c>
      <c r="L125" s="3171" t="s">
        <v>33</v>
      </c>
      <c r="M125" s="3171" t="s">
        <v>35337</v>
      </c>
      <c r="N125" s="3171" t="s">
        <v>35327</v>
      </c>
      <c r="O125" s="3178">
        <v>30000</v>
      </c>
      <c r="P125" s="3180"/>
      <c r="Q125" s="3180">
        <f t="shared" si="7"/>
        <v>30000</v>
      </c>
      <c r="R125" s="3180">
        <v>30000</v>
      </c>
      <c r="S125" s="3180"/>
      <c r="T125" s="3180"/>
      <c r="U125" s="3180"/>
      <c r="V125" s="3180"/>
      <c r="W125" s="3180">
        <f t="shared" si="4"/>
        <v>0</v>
      </c>
      <c r="X125" s="3180"/>
      <c r="Y125" s="3180">
        <f t="shared" si="5"/>
        <v>30000</v>
      </c>
      <c r="Z125" s="3181"/>
      <c r="AA125" s="3181"/>
      <c r="AB125" s="3181" t="s">
        <v>14</v>
      </c>
      <c r="AC125" s="3181"/>
      <c r="AD125" s="3181"/>
      <c r="AE125" s="3181"/>
      <c r="AF125" s="3181"/>
      <c r="AG125" s="3181"/>
      <c r="AH125" s="3181"/>
      <c r="AI125" s="3181"/>
      <c r="AJ125" s="3181"/>
      <c r="AK125" s="3181"/>
      <c r="AL125" s="3181"/>
      <c r="AM125" s="3181"/>
      <c r="AN125" s="3181"/>
      <c r="AO125" s="3182"/>
      <c r="AP125" s="3171"/>
      <c r="AQ125" s="3171"/>
      <c r="AR125" s="3171"/>
      <c r="AS125" s="3171"/>
      <c r="AT125" s="3171"/>
      <c r="AU125" s="3171"/>
    </row>
    <row r="126" spans="1:47" s="3189" customFormat="1" ht="20.25" customHeight="1">
      <c r="A126" s="3171">
        <v>124</v>
      </c>
      <c r="B126" s="3184">
        <v>45676</v>
      </c>
      <c r="C126" s="3191" t="s">
        <v>37079</v>
      </c>
      <c r="D126" s="3191" t="s">
        <v>37080</v>
      </c>
      <c r="E126" s="3191">
        <v>1694234</v>
      </c>
      <c r="F126" s="3191" t="s">
        <v>37078</v>
      </c>
      <c r="G126" s="3192">
        <v>30898</v>
      </c>
      <c r="H126" s="3193" t="s">
        <v>37081</v>
      </c>
      <c r="I126" s="3187" t="s">
        <v>35325</v>
      </c>
      <c r="J126" s="3188"/>
      <c r="K126" s="3188" t="s">
        <v>14</v>
      </c>
      <c r="L126" s="3171" t="s">
        <v>35460</v>
      </c>
      <c r="M126" s="3171" t="s">
        <v>35337</v>
      </c>
      <c r="N126" s="3171" t="s">
        <v>35327</v>
      </c>
      <c r="O126" s="3178">
        <v>70000</v>
      </c>
      <c r="P126" s="3179">
        <v>20000</v>
      </c>
      <c r="Q126" s="3180">
        <f t="shared" ref="Q126:Q189" si="8">O126+P126</f>
        <v>90000</v>
      </c>
      <c r="R126" s="3180">
        <v>90000</v>
      </c>
      <c r="S126" s="3180"/>
      <c r="T126" s="3180"/>
      <c r="U126" s="3180"/>
      <c r="V126" s="3180"/>
      <c r="W126" s="3180">
        <f t="shared" ref="W126:W189" si="9">Q126-R126-S126-T126-V126</f>
        <v>0</v>
      </c>
      <c r="X126" s="3180"/>
      <c r="Y126" s="3180">
        <f t="shared" ref="Y126:Y189" si="10">R126+S126+T126+V126+W126-X126</f>
        <v>90000</v>
      </c>
      <c r="Z126" s="3181"/>
      <c r="AA126" s="3181"/>
      <c r="AB126" s="3181"/>
      <c r="AC126" s="3181"/>
      <c r="AD126" s="3181"/>
      <c r="AE126" s="3181"/>
      <c r="AF126" s="3181"/>
      <c r="AG126" s="3181"/>
      <c r="AH126" s="3181"/>
      <c r="AI126" s="3181" t="s">
        <v>14</v>
      </c>
      <c r="AJ126" s="3181"/>
      <c r="AK126" s="3181"/>
      <c r="AL126" s="3181" t="s">
        <v>14</v>
      </c>
      <c r="AM126" s="3181"/>
      <c r="AN126" s="3181"/>
      <c r="AO126" s="3182"/>
      <c r="AP126" s="3171"/>
      <c r="AQ126" s="3171"/>
      <c r="AR126" s="3171"/>
      <c r="AS126" s="3171"/>
      <c r="AT126" s="3171"/>
      <c r="AU126" s="3171"/>
    </row>
    <row r="127" spans="1:47" s="3189" customFormat="1" ht="20.25" customHeight="1">
      <c r="A127" s="3171">
        <v>125</v>
      </c>
      <c r="B127" s="3184">
        <v>45676</v>
      </c>
      <c r="C127" s="3191" t="s">
        <v>35960</v>
      </c>
      <c r="D127" s="3191" t="s">
        <v>35961</v>
      </c>
      <c r="E127" s="3191">
        <v>5021664</v>
      </c>
      <c r="F127" s="3191" t="s">
        <v>35959</v>
      </c>
      <c r="G127" s="3192">
        <v>35713</v>
      </c>
      <c r="H127" s="3191" t="s">
        <v>35962</v>
      </c>
      <c r="I127" s="3187" t="s">
        <v>35325</v>
      </c>
      <c r="J127" s="3188"/>
      <c r="K127" s="3188" t="s">
        <v>14</v>
      </c>
      <c r="L127" s="3171" t="s">
        <v>22</v>
      </c>
      <c r="M127" s="3171" t="s">
        <v>35337</v>
      </c>
      <c r="N127" s="3171" t="s">
        <v>35327</v>
      </c>
      <c r="O127" s="3178">
        <v>45000</v>
      </c>
      <c r="P127" s="3179">
        <v>10000</v>
      </c>
      <c r="Q127" s="3180">
        <f t="shared" si="8"/>
        <v>55000</v>
      </c>
      <c r="R127" s="3180">
        <v>55000</v>
      </c>
      <c r="S127" s="3180"/>
      <c r="T127" s="3180"/>
      <c r="U127" s="3180"/>
      <c r="V127" s="3180"/>
      <c r="W127" s="3180">
        <f t="shared" si="9"/>
        <v>0</v>
      </c>
      <c r="X127" s="3180"/>
      <c r="Y127" s="3180">
        <f t="shared" si="10"/>
        <v>55000</v>
      </c>
      <c r="Z127" s="3181"/>
      <c r="AA127" s="3181"/>
      <c r="AB127" s="3181"/>
      <c r="AC127" s="3181"/>
      <c r="AD127" s="3181"/>
      <c r="AE127" s="3181"/>
      <c r="AF127" s="3181"/>
      <c r="AG127" s="3181"/>
      <c r="AH127" s="3181"/>
      <c r="AI127" s="3181"/>
      <c r="AJ127" s="3181" t="s">
        <v>14</v>
      </c>
      <c r="AK127" s="3181"/>
      <c r="AL127" s="3181"/>
      <c r="AM127" s="3181"/>
      <c r="AN127" s="3181"/>
      <c r="AO127" s="3182"/>
      <c r="AP127" s="3171"/>
      <c r="AQ127" s="3171"/>
      <c r="AR127" s="3171"/>
      <c r="AS127" s="3171"/>
      <c r="AT127" s="3171"/>
      <c r="AU127" s="3171"/>
    </row>
    <row r="128" spans="1:47" s="3189" customFormat="1" ht="20.25" customHeight="1">
      <c r="A128" s="3171">
        <v>126</v>
      </c>
      <c r="B128" s="3184">
        <v>45659</v>
      </c>
      <c r="C128" s="3185" t="s">
        <v>35964</v>
      </c>
      <c r="D128" s="3185" t="s">
        <v>35965</v>
      </c>
      <c r="E128" s="3185">
        <v>5031596</v>
      </c>
      <c r="F128" s="3185" t="s">
        <v>35963</v>
      </c>
      <c r="G128" s="3186">
        <v>32544</v>
      </c>
      <c r="H128" s="3190" t="s">
        <v>35966</v>
      </c>
      <c r="I128" s="3187" t="s">
        <v>35325</v>
      </c>
      <c r="J128" s="3188"/>
      <c r="K128" s="3188" t="s">
        <v>14</v>
      </c>
      <c r="L128" s="3171" t="s">
        <v>24</v>
      </c>
      <c r="M128" s="3171" t="s">
        <v>35337</v>
      </c>
      <c r="N128" s="3171" t="s">
        <v>35970</v>
      </c>
      <c r="O128" s="3178">
        <v>35000</v>
      </c>
      <c r="P128" s="3179">
        <v>10000</v>
      </c>
      <c r="Q128" s="3180">
        <f t="shared" si="8"/>
        <v>45000</v>
      </c>
      <c r="R128" s="3180">
        <v>45000</v>
      </c>
      <c r="S128" s="3180"/>
      <c r="T128" s="3180"/>
      <c r="U128" s="3180"/>
      <c r="V128" s="3180"/>
      <c r="W128" s="3180">
        <f t="shared" si="9"/>
        <v>0</v>
      </c>
      <c r="X128" s="3180"/>
      <c r="Y128" s="3180">
        <f t="shared" si="10"/>
        <v>45000</v>
      </c>
      <c r="Z128" s="3181"/>
      <c r="AA128" s="3181"/>
      <c r="AB128" s="3181"/>
      <c r="AC128" s="3181"/>
      <c r="AD128" s="3181"/>
      <c r="AE128" s="3181"/>
      <c r="AF128" s="3181"/>
      <c r="AG128" s="3181"/>
      <c r="AH128" s="3181"/>
      <c r="AI128" s="3181"/>
      <c r="AJ128" s="3181"/>
      <c r="AK128" s="3181" t="s">
        <v>14</v>
      </c>
      <c r="AL128" s="3181"/>
      <c r="AM128" s="3181"/>
      <c r="AN128" s="3181"/>
      <c r="AO128" s="3182"/>
      <c r="AP128" s="3171"/>
      <c r="AQ128" s="3171"/>
      <c r="AR128" s="3171"/>
      <c r="AS128" s="3171"/>
      <c r="AT128" s="3171"/>
      <c r="AU128" s="3171"/>
    </row>
    <row r="129" spans="1:47" s="3189" customFormat="1" ht="20.25" customHeight="1">
      <c r="A129" s="3171">
        <v>127</v>
      </c>
      <c r="B129" s="3184">
        <v>45663</v>
      </c>
      <c r="C129" s="3185" t="s">
        <v>35987</v>
      </c>
      <c r="D129" s="3185" t="s">
        <v>35988</v>
      </c>
      <c r="E129" s="3185">
        <v>6445392</v>
      </c>
      <c r="F129" s="3185" t="s">
        <v>35986</v>
      </c>
      <c r="G129" s="3186">
        <v>35606</v>
      </c>
      <c r="H129" s="3190" t="s">
        <v>35989</v>
      </c>
      <c r="I129" s="3187" t="s">
        <v>35325</v>
      </c>
      <c r="J129" s="3188" t="s">
        <v>14</v>
      </c>
      <c r="K129" s="3188" t="s">
        <v>14</v>
      </c>
      <c r="L129" s="3171" t="s">
        <v>35660</v>
      </c>
      <c r="M129" s="3171" t="s">
        <v>35337</v>
      </c>
      <c r="N129" s="3171" t="s">
        <v>35970</v>
      </c>
      <c r="O129" s="3178">
        <v>65000</v>
      </c>
      <c r="P129" s="3179">
        <v>20000</v>
      </c>
      <c r="Q129" s="3180">
        <f t="shared" si="8"/>
        <v>85000</v>
      </c>
      <c r="R129" s="3279">
        <v>85000</v>
      </c>
      <c r="S129" s="3180"/>
      <c r="T129" s="3180"/>
      <c r="U129" s="3180"/>
      <c r="V129" s="3180"/>
      <c r="W129" s="3180">
        <f t="shared" si="9"/>
        <v>0</v>
      </c>
      <c r="X129" s="3180"/>
      <c r="Y129" s="3180">
        <f t="shared" si="10"/>
        <v>85000</v>
      </c>
      <c r="Z129" s="3181"/>
      <c r="AA129" s="3181"/>
      <c r="AB129" s="3181"/>
      <c r="AC129" s="3181"/>
      <c r="AD129" s="3181" t="s">
        <v>14</v>
      </c>
      <c r="AE129" s="3181" t="s">
        <v>14</v>
      </c>
      <c r="AF129" s="3181"/>
      <c r="AG129" s="3181"/>
      <c r="AH129" s="3181"/>
      <c r="AI129" s="3181"/>
      <c r="AJ129" s="3181"/>
      <c r="AK129" s="3181"/>
      <c r="AL129" s="3181"/>
      <c r="AM129" s="3181"/>
      <c r="AN129" s="3181"/>
      <c r="AO129" s="3182"/>
      <c r="AP129" s="3171"/>
      <c r="AQ129" s="3171"/>
      <c r="AR129" s="3171"/>
      <c r="AS129" s="3171"/>
      <c r="AT129" s="3171"/>
      <c r="AU129" s="3171"/>
    </row>
    <row r="130" spans="1:47" s="3189" customFormat="1" ht="20.25" customHeight="1">
      <c r="A130" s="3171">
        <v>128</v>
      </c>
      <c r="B130" s="3184">
        <v>45664</v>
      </c>
      <c r="C130" s="3185" t="s">
        <v>35994</v>
      </c>
      <c r="D130" s="3185" t="s">
        <v>35995</v>
      </c>
      <c r="E130" s="3185">
        <v>3681482</v>
      </c>
      <c r="F130" s="3185" t="s">
        <v>35993</v>
      </c>
      <c r="G130" s="3186">
        <v>35642</v>
      </c>
      <c r="H130" s="3190" t="s">
        <v>35996</v>
      </c>
      <c r="I130" s="3187" t="s">
        <v>35325</v>
      </c>
      <c r="J130" s="3188"/>
      <c r="K130" s="3171" t="s">
        <v>14</v>
      </c>
      <c r="L130" s="3171" t="s">
        <v>31</v>
      </c>
      <c r="M130" s="3171" t="s">
        <v>35337</v>
      </c>
      <c r="N130" s="3171" t="s">
        <v>35970</v>
      </c>
      <c r="O130" s="3178">
        <v>30000</v>
      </c>
      <c r="P130" s="3179"/>
      <c r="Q130" s="3180">
        <f t="shared" si="8"/>
        <v>30000</v>
      </c>
      <c r="R130" s="3279">
        <v>30000</v>
      </c>
      <c r="S130" s="3180"/>
      <c r="T130" s="3180"/>
      <c r="U130" s="3180"/>
      <c r="V130" s="3180"/>
      <c r="W130" s="3180">
        <f t="shared" si="9"/>
        <v>0</v>
      </c>
      <c r="X130" s="3180"/>
      <c r="Y130" s="3180">
        <f t="shared" si="10"/>
        <v>30000</v>
      </c>
      <c r="Z130" s="3181"/>
      <c r="AA130" s="3181"/>
      <c r="AB130" s="3181"/>
      <c r="AC130" s="3181"/>
      <c r="AD130" s="3181" t="s">
        <v>14</v>
      </c>
      <c r="AE130" s="3181"/>
      <c r="AF130" s="3181"/>
      <c r="AG130" s="3181"/>
      <c r="AH130" s="3181"/>
      <c r="AI130" s="3181"/>
      <c r="AJ130" s="3181"/>
      <c r="AK130" s="3181"/>
      <c r="AL130" s="3181"/>
      <c r="AM130" s="3181"/>
      <c r="AN130" s="3181"/>
      <c r="AO130" s="3182"/>
      <c r="AP130" s="3171"/>
      <c r="AQ130" s="3171"/>
      <c r="AR130" s="3171"/>
      <c r="AS130" s="3171"/>
      <c r="AT130" s="3171"/>
      <c r="AU130" s="3171"/>
    </row>
    <row r="131" spans="1:47" s="3189" customFormat="1" ht="20.25" customHeight="1">
      <c r="A131" s="3171">
        <v>129</v>
      </c>
      <c r="B131" s="3184">
        <v>45664</v>
      </c>
      <c r="C131" s="3194" t="s">
        <v>35997</v>
      </c>
      <c r="D131" s="3194" t="s">
        <v>35998</v>
      </c>
      <c r="E131" s="3218">
        <v>4573722</v>
      </c>
      <c r="F131" s="3218" t="s">
        <v>37363</v>
      </c>
      <c r="G131" s="3219">
        <v>33645</v>
      </c>
      <c r="H131" s="3220" t="s">
        <v>37364</v>
      </c>
      <c r="I131" s="3187" t="s">
        <v>35325</v>
      </c>
      <c r="J131" s="3188"/>
      <c r="K131" s="3171" t="s">
        <v>14</v>
      </c>
      <c r="L131" s="3171" t="s">
        <v>22</v>
      </c>
      <c r="M131" s="3171" t="s">
        <v>35337</v>
      </c>
      <c r="N131" s="3171" t="s">
        <v>35970</v>
      </c>
      <c r="O131" s="3178">
        <v>45000</v>
      </c>
      <c r="P131" s="3179">
        <v>10000</v>
      </c>
      <c r="Q131" s="3180">
        <f t="shared" si="8"/>
        <v>55000</v>
      </c>
      <c r="R131" s="3180">
        <v>55000</v>
      </c>
      <c r="S131" s="3180"/>
      <c r="T131" s="3180"/>
      <c r="U131" s="3180"/>
      <c r="V131" s="3180"/>
      <c r="W131" s="3180">
        <f t="shared" si="9"/>
        <v>0</v>
      </c>
      <c r="X131" s="3180"/>
      <c r="Y131" s="3180">
        <f t="shared" si="10"/>
        <v>55000</v>
      </c>
      <c r="Z131" s="3181"/>
      <c r="AA131" s="3181"/>
      <c r="AB131" s="3181"/>
      <c r="AC131" s="3181"/>
      <c r="AD131" s="3181"/>
      <c r="AE131" s="3181"/>
      <c r="AF131" s="3181"/>
      <c r="AG131" s="3181"/>
      <c r="AH131" s="3181"/>
      <c r="AI131" s="3181"/>
      <c r="AJ131" s="3181" t="s">
        <v>14</v>
      </c>
      <c r="AK131" s="3181"/>
      <c r="AL131" s="3181"/>
      <c r="AM131" s="3181"/>
      <c r="AN131" s="3181"/>
      <c r="AO131" s="3182"/>
      <c r="AP131" s="3171"/>
      <c r="AQ131" s="3171"/>
      <c r="AR131" s="3171"/>
      <c r="AS131" s="3171"/>
      <c r="AT131" s="3171"/>
      <c r="AU131" s="3171"/>
    </row>
    <row r="132" spans="1:47" s="3189" customFormat="1" ht="20.25" customHeight="1">
      <c r="A132" s="3171">
        <v>130</v>
      </c>
      <c r="B132" s="3184">
        <v>45664</v>
      </c>
      <c r="C132" s="3185" t="s">
        <v>36000</v>
      </c>
      <c r="D132" s="3185" t="s">
        <v>36001</v>
      </c>
      <c r="E132" s="3185">
        <v>6190502</v>
      </c>
      <c r="F132" s="3185" t="s">
        <v>35999</v>
      </c>
      <c r="G132" s="3186">
        <v>36065</v>
      </c>
      <c r="H132" s="3190" t="s">
        <v>36002</v>
      </c>
      <c r="I132" s="3187" t="s">
        <v>35325</v>
      </c>
      <c r="J132" s="3188" t="s">
        <v>14</v>
      </c>
      <c r="K132" s="3171" t="s">
        <v>14</v>
      </c>
      <c r="L132" s="3171" t="s">
        <v>35460</v>
      </c>
      <c r="M132" s="3171" t="s">
        <v>35337</v>
      </c>
      <c r="N132" s="3171" t="s">
        <v>35970</v>
      </c>
      <c r="O132" s="3178">
        <v>75000</v>
      </c>
      <c r="P132" s="3179">
        <v>20000</v>
      </c>
      <c r="Q132" s="3180">
        <f t="shared" si="8"/>
        <v>95000</v>
      </c>
      <c r="R132" s="3180">
        <v>95000</v>
      </c>
      <c r="S132" s="3180"/>
      <c r="T132" s="3180"/>
      <c r="U132" s="3180"/>
      <c r="V132" s="3180"/>
      <c r="W132" s="3180">
        <f t="shared" si="9"/>
        <v>0</v>
      </c>
      <c r="X132" s="3180"/>
      <c r="Y132" s="3180">
        <f t="shared" si="10"/>
        <v>95000</v>
      </c>
      <c r="Z132" s="3181"/>
      <c r="AA132" s="3181"/>
      <c r="AB132" s="3181"/>
      <c r="AC132" s="3181"/>
      <c r="AD132" s="3181"/>
      <c r="AE132" s="3181"/>
      <c r="AF132" s="3181"/>
      <c r="AG132" s="3181"/>
      <c r="AH132" s="3181"/>
      <c r="AI132" s="3181" t="s">
        <v>14</v>
      </c>
      <c r="AJ132" s="3181"/>
      <c r="AK132" s="3181"/>
      <c r="AL132" s="3181" t="s">
        <v>14</v>
      </c>
      <c r="AM132" s="3181"/>
      <c r="AN132" s="3181"/>
      <c r="AO132" s="3182"/>
      <c r="AP132" s="3171"/>
      <c r="AQ132" s="3171"/>
      <c r="AR132" s="3171"/>
      <c r="AS132" s="3171"/>
      <c r="AT132" s="3171"/>
      <c r="AU132" s="3171"/>
    </row>
    <row r="133" spans="1:47" s="3189" customFormat="1" ht="20.25" customHeight="1">
      <c r="A133" s="3171">
        <v>131</v>
      </c>
      <c r="B133" s="3184">
        <v>45664</v>
      </c>
      <c r="C133" s="3191" t="s">
        <v>36006</v>
      </c>
      <c r="D133" s="3191" t="s">
        <v>35922</v>
      </c>
      <c r="E133" s="3191">
        <v>6312126</v>
      </c>
      <c r="F133" s="3191" t="s">
        <v>36005</v>
      </c>
      <c r="G133" s="3192">
        <v>34797</v>
      </c>
      <c r="H133" s="3193" t="s">
        <v>36007</v>
      </c>
      <c r="I133" s="3187" t="s">
        <v>35325</v>
      </c>
      <c r="J133" s="3188" t="s">
        <v>14</v>
      </c>
      <c r="K133" s="3171" t="s">
        <v>14</v>
      </c>
      <c r="L133" s="3171" t="s">
        <v>36008</v>
      </c>
      <c r="M133" s="3171" t="s">
        <v>35337</v>
      </c>
      <c r="N133" s="3171" t="s">
        <v>35970</v>
      </c>
      <c r="O133" s="3178">
        <v>95000</v>
      </c>
      <c r="P133" s="3179"/>
      <c r="Q133" s="3180">
        <f t="shared" si="8"/>
        <v>95000</v>
      </c>
      <c r="R133" s="3180">
        <v>95000</v>
      </c>
      <c r="S133" s="3180"/>
      <c r="T133" s="3180"/>
      <c r="U133" s="3180"/>
      <c r="V133" s="3180"/>
      <c r="W133" s="3180">
        <f t="shared" si="9"/>
        <v>0</v>
      </c>
      <c r="X133" s="3180"/>
      <c r="Y133" s="3180">
        <f t="shared" si="10"/>
        <v>95000</v>
      </c>
      <c r="Z133" s="3181"/>
      <c r="AA133" s="3181"/>
      <c r="AB133" s="3181"/>
      <c r="AC133" s="3181"/>
      <c r="AD133" s="3181" t="s">
        <v>14</v>
      </c>
      <c r="AE133" s="3181" t="s">
        <v>14</v>
      </c>
      <c r="AF133" s="3181"/>
      <c r="AG133" s="3181"/>
      <c r="AH133" s="3181" t="s">
        <v>14</v>
      </c>
      <c r="AI133" s="3181"/>
      <c r="AJ133" s="3181"/>
      <c r="AK133" s="3181"/>
      <c r="AL133" s="3181"/>
      <c r="AM133" s="3181"/>
      <c r="AN133" s="3181"/>
      <c r="AO133" s="3182"/>
      <c r="AP133" s="3171"/>
      <c r="AQ133" s="3171"/>
      <c r="AR133" s="3171"/>
      <c r="AS133" s="3171"/>
      <c r="AT133" s="3171"/>
      <c r="AU133" s="3171"/>
    </row>
    <row r="134" spans="1:47" s="3189" customFormat="1" ht="20.25" customHeight="1">
      <c r="A134" s="3171">
        <v>132</v>
      </c>
      <c r="B134" s="3184">
        <v>45665</v>
      </c>
      <c r="C134" s="3185" t="s">
        <v>35936</v>
      </c>
      <c r="D134" s="3185" t="s">
        <v>36010</v>
      </c>
      <c r="E134" s="3190" t="s">
        <v>35356</v>
      </c>
      <c r="F134" s="3185" t="s">
        <v>36009</v>
      </c>
      <c r="G134" s="3186">
        <v>34752</v>
      </c>
      <c r="H134" s="3190" t="s">
        <v>36011</v>
      </c>
      <c r="I134" s="3187" t="s">
        <v>35325</v>
      </c>
      <c r="J134" s="3188" t="s">
        <v>14</v>
      </c>
      <c r="K134" s="3171" t="s">
        <v>14</v>
      </c>
      <c r="L134" s="3171" t="s">
        <v>35392</v>
      </c>
      <c r="M134" s="3171" t="s">
        <v>35337</v>
      </c>
      <c r="N134" s="3171" t="s">
        <v>35970</v>
      </c>
      <c r="O134" s="3178">
        <v>95000</v>
      </c>
      <c r="P134" s="3179">
        <v>30000</v>
      </c>
      <c r="Q134" s="3180">
        <f t="shared" si="8"/>
        <v>125000</v>
      </c>
      <c r="R134" s="3180">
        <v>125000</v>
      </c>
      <c r="S134" s="3180"/>
      <c r="T134" s="3180"/>
      <c r="U134" s="3180"/>
      <c r="V134" s="3180"/>
      <c r="W134" s="3180">
        <f t="shared" si="9"/>
        <v>0</v>
      </c>
      <c r="X134" s="3180"/>
      <c r="Y134" s="3180">
        <f t="shared" si="10"/>
        <v>125000</v>
      </c>
      <c r="Z134" s="3181" t="s">
        <v>14</v>
      </c>
      <c r="AA134" s="3181" t="s">
        <v>14</v>
      </c>
      <c r="AB134" s="3181" t="s">
        <v>14</v>
      </c>
      <c r="AC134" s="3181"/>
      <c r="AD134" s="3181"/>
      <c r="AE134" s="3181"/>
      <c r="AF134" s="3181"/>
      <c r="AG134" s="3181"/>
      <c r="AH134" s="3181"/>
      <c r="AI134" s="3181"/>
      <c r="AJ134" s="3181"/>
      <c r="AK134" s="3181"/>
      <c r="AL134" s="3181"/>
      <c r="AM134" s="3181"/>
      <c r="AN134" s="3181"/>
      <c r="AO134" s="3182"/>
      <c r="AP134" s="3171"/>
      <c r="AQ134" s="3171"/>
      <c r="AR134" s="3171"/>
      <c r="AS134" s="3171"/>
      <c r="AT134" s="3171"/>
      <c r="AU134" s="3171"/>
    </row>
    <row r="135" spans="1:47" s="3189" customFormat="1" ht="20.25" customHeight="1">
      <c r="A135" s="3171">
        <v>133</v>
      </c>
      <c r="B135" s="3184">
        <v>45665</v>
      </c>
      <c r="C135" s="3191" t="s">
        <v>36360</v>
      </c>
      <c r="D135" s="3191" t="s">
        <v>36361</v>
      </c>
      <c r="E135" s="3191">
        <v>1761933</v>
      </c>
      <c r="F135" s="3191" t="s">
        <v>36359</v>
      </c>
      <c r="G135" s="3192">
        <v>31730</v>
      </c>
      <c r="H135" s="3193" t="s">
        <v>36362</v>
      </c>
      <c r="I135" s="3187" t="s">
        <v>35325</v>
      </c>
      <c r="J135" s="3212"/>
      <c r="K135" s="3213" t="s">
        <v>14</v>
      </c>
      <c r="L135" s="3221" t="s">
        <v>26</v>
      </c>
      <c r="M135" s="3171" t="s">
        <v>35337</v>
      </c>
      <c r="N135" s="3171" t="s">
        <v>35970</v>
      </c>
      <c r="O135" s="3178">
        <v>35000</v>
      </c>
      <c r="P135" s="3179">
        <v>10000</v>
      </c>
      <c r="Q135" s="3180">
        <f t="shared" si="8"/>
        <v>45000</v>
      </c>
      <c r="R135" s="3222">
        <v>45000</v>
      </c>
      <c r="S135" s="3222"/>
      <c r="T135" s="3222"/>
      <c r="U135" s="3222"/>
      <c r="V135" s="3222"/>
      <c r="W135" s="3180">
        <f t="shared" si="9"/>
        <v>0</v>
      </c>
      <c r="X135" s="3180"/>
      <c r="Y135" s="3180">
        <f t="shared" si="10"/>
        <v>45000</v>
      </c>
      <c r="Z135" s="3222"/>
      <c r="AA135" s="3222"/>
      <c r="AB135" s="3222"/>
      <c r="AC135" s="3222"/>
      <c r="AD135" s="3223"/>
      <c r="AE135" s="3223"/>
      <c r="AF135" s="3223"/>
      <c r="AG135" s="3223"/>
      <c r="AH135" s="3223"/>
      <c r="AI135" s="3223"/>
      <c r="AJ135" s="3223"/>
      <c r="AK135" s="3223"/>
      <c r="AL135" s="3223"/>
      <c r="AM135" s="3223" t="s">
        <v>14</v>
      </c>
      <c r="AN135" s="3223"/>
      <c r="AO135" s="3224"/>
      <c r="AP135" s="3213"/>
      <c r="AQ135" s="3213"/>
      <c r="AR135" s="3213"/>
      <c r="AS135" s="3213"/>
      <c r="AT135" s="3213"/>
      <c r="AU135" s="3213"/>
    </row>
    <row r="136" spans="1:47" s="3171" customFormat="1" ht="20.25" customHeight="1">
      <c r="A136" s="3171">
        <v>134</v>
      </c>
      <c r="B136" s="3184">
        <v>45666</v>
      </c>
      <c r="C136" s="3185" t="s">
        <v>36022</v>
      </c>
      <c r="D136" s="3185" t="s">
        <v>36023</v>
      </c>
      <c r="E136" s="3185">
        <v>6146939</v>
      </c>
      <c r="F136" s="3185" t="s">
        <v>36021</v>
      </c>
      <c r="G136" s="3186">
        <v>32801</v>
      </c>
      <c r="H136" s="3190" t="s">
        <v>36024</v>
      </c>
      <c r="I136" s="3187" t="s">
        <v>35325</v>
      </c>
      <c r="J136" s="3188"/>
      <c r="K136" s="3213" t="s">
        <v>14</v>
      </c>
      <c r="L136" s="3171" t="s">
        <v>22</v>
      </c>
      <c r="M136" s="3171" t="s">
        <v>35337</v>
      </c>
      <c r="N136" s="3171" t="s">
        <v>35970</v>
      </c>
      <c r="O136" s="3178">
        <v>45000</v>
      </c>
      <c r="P136" s="3179">
        <v>10000</v>
      </c>
      <c r="Q136" s="3180">
        <f t="shared" si="8"/>
        <v>55000</v>
      </c>
      <c r="R136" s="3280">
        <v>55000</v>
      </c>
      <c r="S136" s="3195"/>
      <c r="T136" s="3195"/>
      <c r="U136" s="3195"/>
      <c r="V136" s="3195"/>
      <c r="W136" s="3180">
        <f t="shared" si="9"/>
        <v>0</v>
      </c>
      <c r="X136" s="3180"/>
      <c r="Y136" s="3180">
        <f t="shared" si="10"/>
        <v>55000</v>
      </c>
      <c r="Z136" s="3181"/>
      <c r="AA136" s="3181"/>
      <c r="AB136" s="3181"/>
      <c r="AC136" s="3181"/>
      <c r="AD136" s="3181"/>
      <c r="AE136" s="3181"/>
      <c r="AF136" s="3181"/>
      <c r="AG136" s="3181"/>
      <c r="AH136" s="3181"/>
      <c r="AI136" s="3181"/>
      <c r="AJ136" s="3181" t="s">
        <v>14</v>
      </c>
      <c r="AK136" s="3181"/>
      <c r="AL136" s="3181"/>
      <c r="AM136" s="3181"/>
      <c r="AN136" s="3181"/>
      <c r="AO136" s="3204"/>
    </row>
    <row r="137" spans="1:47" s="3189" customFormat="1" ht="20.25" customHeight="1">
      <c r="A137" s="3171">
        <v>135</v>
      </c>
      <c r="B137" s="3184">
        <v>45668</v>
      </c>
      <c r="C137" s="3191" t="s">
        <v>36046</v>
      </c>
      <c r="D137" s="3191" t="s">
        <v>36047</v>
      </c>
      <c r="E137" s="3191">
        <v>6088277</v>
      </c>
      <c r="F137" s="3191" t="s">
        <v>36045</v>
      </c>
      <c r="G137" s="3192">
        <v>32994</v>
      </c>
      <c r="H137" s="3193" t="s">
        <v>36048</v>
      </c>
      <c r="I137" s="3187" t="s">
        <v>35325</v>
      </c>
      <c r="J137" s="3188"/>
      <c r="K137" s="3213" t="s">
        <v>14</v>
      </c>
      <c r="L137" s="3176" t="s">
        <v>35355</v>
      </c>
      <c r="M137" s="3171" t="s">
        <v>35337</v>
      </c>
      <c r="N137" s="3171" t="s">
        <v>35970</v>
      </c>
      <c r="O137" s="3178">
        <v>70000</v>
      </c>
      <c r="P137" s="3179">
        <v>20000</v>
      </c>
      <c r="Q137" s="3180">
        <f t="shared" si="8"/>
        <v>90000</v>
      </c>
      <c r="R137" s="3225">
        <v>90000</v>
      </c>
      <c r="S137" s="3225"/>
      <c r="T137" s="3225"/>
      <c r="U137" s="3226"/>
      <c r="V137" s="3226"/>
      <c r="W137" s="3180">
        <f t="shared" si="9"/>
        <v>0</v>
      </c>
      <c r="X137" s="3180"/>
      <c r="Y137" s="3180">
        <f t="shared" si="10"/>
        <v>90000</v>
      </c>
      <c r="Z137" s="3227"/>
      <c r="AA137" s="3227"/>
      <c r="AB137" s="3227"/>
      <c r="AC137" s="3227"/>
      <c r="AD137" s="3227"/>
      <c r="AE137" s="3227"/>
      <c r="AF137" s="3227"/>
      <c r="AG137" s="3227"/>
      <c r="AH137" s="3227"/>
      <c r="AI137" s="3227" t="s">
        <v>14</v>
      </c>
      <c r="AJ137" s="3227"/>
      <c r="AK137" s="3227"/>
      <c r="AL137" s="3227"/>
      <c r="AM137" s="3227" t="s">
        <v>14</v>
      </c>
      <c r="AN137" s="3227"/>
      <c r="AO137" s="3228"/>
      <c r="AP137" s="3176"/>
      <c r="AQ137" s="3176"/>
      <c r="AR137" s="3176"/>
      <c r="AS137" s="3176"/>
      <c r="AT137" s="3176"/>
      <c r="AU137" s="3176"/>
    </row>
    <row r="138" spans="1:47" s="3189" customFormat="1" ht="20.25" customHeight="1">
      <c r="A138" s="3171">
        <v>136</v>
      </c>
      <c r="B138" s="3184">
        <v>45668</v>
      </c>
      <c r="C138" s="3185" t="s">
        <v>35768</v>
      </c>
      <c r="D138" s="3185" t="s">
        <v>36057</v>
      </c>
      <c r="E138" s="3185">
        <v>6056198</v>
      </c>
      <c r="F138" s="3185" t="s">
        <v>36056</v>
      </c>
      <c r="G138" s="3186">
        <v>34491</v>
      </c>
      <c r="H138" s="3185" t="s">
        <v>36058</v>
      </c>
      <c r="I138" s="3187" t="s">
        <v>35325</v>
      </c>
      <c r="J138" s="3188"/>
      <c r="K138" s="3171" t="s">
        <v>14</v>
      </c>
      <c r="L138" s="3171" t="s">
        <v>35400</v>
      </c>
      <c r="M138" s="3171" t="s">
        <v>35337</v>
      </c>
      <c r="N138" s="3171" t="s">
        <v>35970</v>
      </c>
      <c r="O138" s="3178">
        <v>75000</v>
      </c>
      <c r="P138" s="3179">
        <v>20000</v>
      </c>
      <c r="Q138" s="3180">
        <f t="shared" si="8"/>
        <v>95000</v>
      </c>
      <c r="R138" s="3180">
        <v>95000</v>
      </c>
      <c r="S138" s="3180"/>
      <c r="T138" s="3180"/>
      <c r="U138" s="3195"/>
      <c r="V138" s="3195"/>
      <c r="W138" s="3180">
        <f t="shared" si="9"/>
        <v>0</v>
      </c>
      <c r="X138" s="3180"/>
      <c r="Y138" s="3180">
        <f t="shared" si="10"/>
        <v>95000</v>
      </c>
      <c r="Z138" s="3181"/>
      <c r="AA138" s="3181"/>
      <c r="AB138" s="3181"/>
      <c r="AC138" s="3181"/>
      <c r="AD138" s="3181"/>
      <c r="AE138" s="3181"/>
      <c r="AF138" s="3181"/>
      <c r="AG138" s="3181"/>
      <c r="AH138" s="3181"/>
      <c r="AI138" s="3181" t="s">
        <v>14</v>
      </c>
      <c r="AJ138" s="3181"/>
      <c r="AK138" s="3181"/>
      <c r="AL138" s="3181" t="s">
        <v>14</v>
      </c>
      <c r="AM138" s="3181"/>
      <c r="AN138" s="3181"/>
      <c r="AO138" s="3182"/>
      <c r="AP138" s="3171"/>
      <c r="AQ138" s="3171"/>
      <c r="AR138" s="3171"/>
      <c r="AS138" s="3171"/>
      <c r="AT138" s="3171"/>
      <c r="AU138" s="3171"/>
    </row>
    <row r="139" spans="1:47" s="3211" customFormat="1" ht="20.25" customHeight="1">
      <c r="A139" s="3171">
        <v>137</v>
      </c>
      <c r="B139" s="3184">
        <v>45668</v>
      </c>
      <c r="C139" s="3191" t="s">
        <v>36064</v>
      </c>
      <c r="D139" s="3191" t="s">
        <v>36065</v>
      </c>
      <c r="E139" s="3191">
        <v>1570241</v>
      </c>
      <c r="F139" s="3191" t="s">
        <v>36063</v>
      </c>
      <c r="G139" s="3192">
        <v>30092</v>
      </c>
      <c r="H139" s="3193" t="s">
        <v>36066</v>
      </c>
      <c r="I139" s="3187" t="s">
        <v>35325</v>
      </c>
      <c r="J139" s="3188"/>
      <c r="K139" s="3171" t="s">
        <v>14</v>
      </c>
      <c r="L139" s="3171" t="s">
        <v>23</v>
      </c>
      <c r="M139" s="3171" t="s">
        <v>35337</v>
      </c>
      <c r="N139" s="3171" t="s">
        <v>35970</v>
      </c>
      <c r="O139" s="3178">
        <v>35000</v>
      </c>
      <c r="P139" s="3179">
        <v>10000</v>
      </c>
      <c r="Q139" s="3180">
        <f t="shared" si="8"/>
        <v>45000</v>
      </c>
      <c r="R139" s="3279">
        <v>45000</v>
      </c>
      <c r="S139" s="3180"/>
      <c r="T139" s="3180"/>
      <c r="U139" s="3195"/>
      <c r="V139" s="3195"/>
      <c r="W139" s="3180">
        <f t="shared" si="9"/>
        <v>0</v>
      </c>
      <c r="X139" s="3180"/>
      <c r="Y139" s="3180">
        <f t="shared" si="10"/>
        <v>45000</v>
      </c>
      <c r="Z139" s="3181"/>
      <c r="AA139" s="3181"/>
      <c r="AB139" s="3181"/>
      <c r="AC139" s="3181"/>
      <c r="AD139" s="3181"/>
      <c r="AE139" s="3181"/>
      <c r="AF139" s="3181"/>
      <c r="AG139" s="3181"/>
      <c r="AH139" s="3181"/>
      <c r="AI139" s="3181" t="s">
        <v>14</v>
      </c>
      <c r="AJ139" s="3181"/>
      <c r="AK139" s="3181"/>
      <c r="AL139" s="3181"/>
      <c r="AM139" s="3181"/>
      <c r="AN139" s="3181"/>
      <c r="AO139" s="3182"/>
      <c r="AP139" s="3171"/>
      <c r="AQ139" s="3171"/>
      <c r="AR139" s="3171"/>
      <c r="AS139" s="3171"/>
      <c r="AT139" s="3171"/>
      <c r="AU139" s="3171"/>
    </row>
    <row r="140" spans="1:47" s="3189" customFormat="1" ht="20.25" customHeight="1">
      <c r="A140" s="3171">
        <v>138</v>
      </c>
      <c r="B140" s="3184">
        <v>45669</v>
      </c>
      <c r="C140" s="3185" t="s">
        <v>36076</v>
      </c>
      <c r="D140" s="3185" t="s">
        <v>36077</v>
      </c>
      <c r="E140" s="3185">
        <v>1353062</v>
      </c>
      <c r="F140" s="3185" t="s">
        <v>36075</v>
      </c>
      <c r="G140" s="3186">
        <v>24303</v>
      </c>
      <c r="H140" s="3190" t="s">
        <v>36078</v>
      </c>
      <c r="I140" s="3187" t="s">
        <v>35325</v>
      </c>
      <c r="J140" s="3188"/>
      <c r="K140" s="3171" t="s">
        <v>14</v>
      </c>
      <c r="L140" s="3171" t="s">
        <v>23</v>
      </c>
      <c r="M140" s="3171" t="s">
        <v>35337</v>
      </c>
      <c r="N140" s="3171" t="s">
        <v>35970</v>
      </c>
      <c r="O140" s="3178">
        <v>35000</v>
      </c>
      <c r="P140" s="3179">
        <v>10000</v>
      </c>
      <c r="Q140" s="3180">
        <f t="shared" si="8"/>
        <v>45000</v>
      </c>
      <c r="R140" s="3279">
        <v>45000</v>
      </c>
      <c r="S140" s="3180"/>
      <c r="T140" s="3180"/>
      <c r="U140" s="3195"/>
      <c r="V140" s="3195"/>
      <c r="W140" s="3180">
        <f t="shared" si="9"/>
        <v>0</v>
      </c>
      <c r="X140" s="3180"/>
      <c r="Y140" s="3180">
        <f t="shared" si="10"/>
        <v>45000</v>
      </c>
      <c r="Z140" s="3181"/>
      <c r="AA140" s="3181"/>
      <c r="AB140" s="3181"/>
      <c r="AC140" s="3181"/>
      <c r="AD140" s="3181"/>
      <c r="AE140" s="3181"/>
      <c r="AF140" s="3181"/>
      <c r="AG140" s="3181"/>
      <c r="AH140" s="3181"/>
      <c r="AI140" s="3181" t="s">
        <v>14</v>
      </c>
      <c r="AJ140" s="3181"/>
      <c r="AK140" s="3181"/>
      <c r="AL140" s="3181"/>
      <c r="AM140" s="3181"/>
      <c r="AN140" s="3181"/>
      <c r="AO140" s="3182"/>
      <c r="AP140" s="3171"/>
      <c r="AQ140" s="3171"/>
      <c r="AR140" s="3171"/>
      <c r="AS140" s="3171"/>
      <c r="AT140" s="3171"/>
      <c r="AU140" s="3171"/>
    </row>
    <row r="141" spans="1:47" s="3189" customFormat="1" ht="20.25" customHeight="1">
      <c r="A141" s="3171">
        <v>139</v>
      </c>
      <c r="B141" s="3184">
        <v>45669</v>
      </c>
      <c r="C141" s="3191" t="s">
        <v>36084</v>
      </c>
      <c r="D141" s="3191" t="s">
        <v>36085</v>
      </c>
      <c r="E141" s="3191">
        <v>5548605</v>
      </c>
      <c r="F141" s="3191" t="s">
        <v>36083</v>
      </c>
      <c r="G141" s="3192">
        <v>33875</v>
      </c>
      <c r="H141" s="3193" t="s">
        <v>36086</v>
      </c>
      <c r="I141" s="3187" t="s">
        <v>35325</v>
      </c>
      <c r="J141" s="3188"/>
      <c r="K141" s="3171" t="s">
        <v>14</v>
      </c>
      <c r="L141" s="3171" t="s">
        <v>31</v>
      </c>
      <c r="M141" s="3171" t="s">
        <v>35337</v>
      </c>
      <c r="N141" s="3171" t="s">
        <v>35970</v>
      </c>
      <c r="O141" s="3178">
        <v>30000</v>
      </c>
      <c r="P141" s="3179">
        <v>10000</v>
      </c>
      <c r="Q141" s="3180">
        <f t="shared" si="8"/>
        <v>40000</v>
      </c>
      <c r="R141" s="3180">
        <v>40000</v>
      </c>
      <c r="S141" s="3180"/>
      <c r="T141" s="3180"/>
      <c r="U141" s="3195"/>
      <c r="V141" s="3195"/>
      <c r="W141" s="3180">
        <f t="shared" si="9"/>
        <v>0</v>
      </c>
      <c r="X141" s="3180"/>
      <c r="Y141" s="3180">
        <f t="shared" si="10"/>
        <v>40000</v>
      </c>
      <c r="Z141" s="3181"/>
      <c r="AA141" s="3181"/>
      <c r="AB141" s="3181"/>
      <c r="AC141" s="3181"/>
      <c r="AD141" s="3181" t="s">
        <v>14</v>
      </c>
      <c r="AE141" s="3181"/>
      <c r="AF141" s="3181"/>
      <c r="AG141" s="3181"/>
      <c r="AH141" s="3181"/>
      <c r="AI141" s="3181"/>
      <c r="AJ141" s="3181"/>
      <c r="AK141" s="3181"/>
      <c r="AL141" s="3181"/>
      <c r="AM141" s="3181"/>
      <c r="AN141" s="3181"/>
      <c r="AO141" s="3182"/>
      <c r="AP141" s="3171"/>
      <c r="AQ141" s="3171"/>
      <c r="AR141" s="3171"/>
      <c r="AS141" s="3171"/>
      <c r="AT141" s="3171"/>
      <c r="AU141" s="3171"/>
    </row>
    <row r="142" spans="1:47" s="3189" customFormat="1" ht="20.25" customHeight="1">
      <c r="A142" s="3171">
        <v>140</v>
      </c>
      <c r="B142" s="3184">
        <v>45670</v>
      </c>
      <c r="C142" s="3191" t="s">
        <v>36088</v>
      </c>
      <c r="D142" s="3191" t="s">
        <v>36089</v>
      </c>
      <c r="E142" s="3191">
        <v>4446474</v>
      </c>
      <c r="F142" s="3191" t="s">
        <v>36087</v>
      </c>
      <c r="G142" s="3192">
        <v>31474</v>
      </c>
      <c r="H142" s="3193" t="s">
        <v>3878</v>
      </c>
      <c r="I142" s="3187" t="s">
        <v>35325</v>
      </c>
      <c r="J142" s="3188"/>
      <c r="K142" s="3211" t="s">
        <v>14</v>
      </c>
      <c r="L142" s="3171" t="s">
        <v>29</v>
      </c>
      <c r="M142" s="3171" t="s">
        <v>35337</v>
      </c>
      <c r="N142" s="3171" t="s">
        <v>35970</v>
      </c>
      <c r="O142" s="3178">
        <v>30000</v>
      </c>
      <c r="P142" s="3179">
        <v>10000</v>
      </c>
      <c r="Q142" s="3180">
        <f t="shared" si="8"/>
        <v>40000</v>
      </c>
      <c r="R142" s="3180">
        <v>40000</v>
      </c>
      <c r="S142" s="3180"/>
      <c r="T142" s="3180"/>
      <c r="U142" s="3195"/>
      <c r="V142" s="3195"/>
      <c r="W142" s="3180">
        <f t="shared" si="9"/>
        <v>0</v>
      </c>
      <c r="X142" s="3180"/>
      <c r="Y142" s="3180">
        <f t="shared" si="10"/>
        <v>40000</v>
      </c>
      <c r="Z142" s="3181"/>
      <c r="AA142" s="3181"/>
      <c r="AB142" s="3181"/>
      <c r="AC142" s="3181"/>
      <c r="AD142" s="3181"/>
      <c r="AE142" s="3181"/>
      <c r="AF142" s="3181" t="s">
        <v>14</v>
      </c>
      <c r="AG142" s="3181"/>
      <c r="AH142" s="3181"/>
      <c r="AI142" s="3181"/>
      <c r="AJ142" s="3181"/>
      <c r="AK142" s="3181"/>
      <c r="AL142" s="3181"/>
      <c r="AM142" s="3181"/>
      <c r="AN142" s="3181"/>
      <c r="AO142" s="3182"/>
      <c r="AP142" s="3171"/>
      <c r="AQ142" s="3171"/>
      <c r="AR142" s="3171"/>
      <c r="AS142" s="3171"/>
      <c r="AT142" s="3171"/>
      <c r="AU142" s="3171"/>
    </row>
    <row r="143" spans="1:47" s="3189" customFormat="1" ht="20.25" customHeight="1">
      <c r="A143" s="3171">
        <v>141</v>
      </c>
      <c r="B143" s="3184">
        <v>45670</v>
      </c>
      <c r="C143" s="3191" t="s">
        <v>36095</v>
      </c>
      <c r="D143" s="3191" t="s">
        <v>36096</v>
      </c>
      <c r="E143" s="3193" t="s">
        <v>35356</v>
      </c>
      <c r="F143" s="3191" t="s">
        <v>36094</v>
      </c>
      <c r="G143" s="3192">
        <v>33179</v>
      </c>
      <c r="H143" s="3193" t="s">
        <v>36097</v>
      </c>
      <c r="I143" s="3187" t="s">
        <v>35325</v>
      </c>
      <c r="J143" s="3188" t="s">
        <v>14</v>
      </c>
      <c r="K143" s="3171" t="s">
        <v>14</v>
      </c>
      <c r="L143" s="3171" t="s">
        <v>35346</v>
      </c>
      <c r="M143" s="3171" t="s">
        <v>35337</v>
      </c>
      <c r="N143" s="3171" t="s">
        <v>35970</v>
      </c>
      <c r="O143" s="3178">
        <v>75000</v>
      </c>
      <c r="P143" s="3179">
        <v>20000</v>
      </c>
      <c r="Q143" s="3180">
        <f t="shared" si="8"/>
        <v>95000</v>
      </c>
      <c r="R143" s="3180">
        <v>95000</v>
      </c>
      <c r="S143" s="3180"/>
      <c r="T143" s="3180"/>
      <c r="U143" s="3195"/>
      <c r="V143" s="3195"/>
      <c r="W143" s="3180">
        <f t="shared" si="9"/>
        <v>0</v>
      </c>
      <c r="X143" s="3180"/>
      <c r="Y143" s="3180">
        <f t="shared" si="10"/>
        <v>95000</v>
      </c>
      <c r="Z143" s="3181"/>
      <c r="AA143" s="3181"/>
      <c r="AB143" s="3181"/>
      <c r="AC143" s="3181"/>
      <c r="AD143" s="3181"/>
      <c r="AE143" s="3181"/>
      <c r="AF143" s="3181"/>
      <c r="AG143" s="3181"/>
      <c r="AH143" s="3181"/>
      <c r="AI143" s="3181" t="s">
        <v>14</v>
      </c>
      <c r="AJ143" s="3181"/>
      <c r="AK143" s="3181"/>
      <c r="AL143" s="3181"/>
      <c r="AM143" s="3181"/>
      <c r="AN143" s="3181" t="s">
        <v>14</v>
      </c>
      <c r="AO143" s="3182"/>
      <c r="AP143" s="3171"/>
      <c r="AQ143" s="3171"/>
      <c r="AR143" s="3171"/>
      <c r="AS143" s="3171"/>
      <c r="AT143" s="3171"/>
      <c r="AU143" s="3171"/>
    </row>
    <row r="144" spans="1:47" s="3189" customFormat="1" ht="20.25" customHeight="1">
      <c r="A144" s="3171">
        <v>142</v>
      </c>
      <c r="B144" s="3184">
        <v>45670</v>
      </c>
      <c r="C144" s="3185" t="s">
        <v>36099</v>
      </c>
      <c r="D144" s="3185" t="s">
        <v>36100</v>
      </c>
      <c r="E144" s="3185">
        <v>3552975</v>
      </c>
      <c r="F144" s="3185" t="s">
        <v>36098</v>
      </c>
      <c r="G144" s="3186">
        <v>34274</v>
      </c>
      <c r="H144" s="3190" t="s">
        <v>36101</v>
      </c>
      <c r="I144" s="3187" t="s">
        <v>35325</v>
      </c>
      <c r="J144" s="3188"/>
      <c r="K144" s="3171" t="s">
        <v>14</v>
      </c>
      <c r="L144" s="3171" t="s">
        <v>36266</v>
      </c>
      <c r="M144" s="3171" t="s">
        <v>35337</v>
      </c>
      <c r="N144" s="3171" t="s">
        <v>35970</v>
      </c>
      <c r="O144" s="3178">
        <v>60000</v>
      </c>
      <c r="P144" s="3179">
        <v>20000</v>
      </c>
      <c r="Q144" s="3180">
        <f t="shared" si="8"/>
        <v>80000</v>
      </c>
      <c r="R144" s="3180">
        <v>80000</v>
      </c>
      <c r="S144" s="3180"/>
      <c r="T144" s="3180"/>
      <c r="U144" s="3180"/>
      <c r="V144" s="3180"/>
      <c r="W144" s="3180">
        <f t="shared" si="9"/>
        <v>0</v>
      </c>
      <c r="X144" s="3180"/>
      <c r="Y144" s="3180">
        <f t="shared" si="10"/>
        <v>80000</v>
      </c>
      <c r="Z144" s="3181"/>
      <c r="AA144" s="3181"/>
      <c r="AB144" s="3181"/>
      <c r="AC144" s="3181"/>
      <c r="AD144" s="3181"/>
      <c r="AE144" s="3181"/>
      <c r="AF144" s="3181"/>
      <c r="AG144" s="3181" t="s">
        <v>14</v>
      </c>
      <c r="AH144" s="3181" t="s">
        <v>14</v>
      </c>
      <c r="AI144" s="3181"/>
      <c r="AJ144" s="3181"/>
      <c r="AK144" s="3181"/>
      <c r="AL144" s="3181"/>
      <c r="AM144" s="3181"/>
      <c r="AN144" s="3181"/>
      <c r="AO144" s="3182"/>
      <c r="AP144" s="3171"/>
      <c r="AQ144" s="3171"/>
      <c r="AR144" s="3171"/>
      <c r="AS144" s="3171"/>
      <c r="AT144" s="3171"/>
      <c r="AU144" s="3171"/>
    </row>
    <row r="145" spans="1:47" s="3189" customFormat="1" ht="20.25" customHeight="1">
      <c r="A145" s="3171">
        <v>143</v>
      </c>
      <c r="B145" s="3184">
        <v>45671</v>
      </c>
      <c r="C145" s="3191" t="s">
        <v>36356</v>
      </c>
      <c r="D145" s="3191" t="s">
        <v>36357</v>
      </c>
      <c r="E145" s="3191">
        <v>4552697</v>
      </c>
      <c r="F145" s="3191" t="s">
        <v>36355</v>
      </c>
      <c r="G145" s="3192">
        <v>35605</v>
      </c>
      <c r="H145" s="3191" t="s">
        <v>36358</v>
      </c>
      <c r="I145" s="3187" t="s">
        <v>35325</v>
      </c>
      <c r="J145" s="3188"/>
      <c r="K145" s="3171" t="s">
        <v>14</v>
      </c>
      <c r="L145" s="3171" t="s">
        <v>36008</v>
      </c>
      <c r="M145" s="3171" t="s">
        <v>35337</v>
      </c>
      <c r="N145" s="3171" t="s">
        <v>35970</v>
      </c>
      <c r="O145" s="3178">
        <v>90000</v>
      </c>
      <c r="P145" s="3179">
        <v>30000</v>
      </c>
      <c r="Q145" s="3180">
        <f t="shared" si="8"/>
        <v>120000</v>
      </c>
      <c r="R145" s="3180">
        <v>102000</v>
      </c>
      <c r="S145" s="3180"/>
      <c r="T145" s="3180">
        <v>18000</v>
      </c>
      <c r="U145" s="3195"/>
      <c r="V145" s="3195"/>
      <c r="W145" s="3180">
        <f t="shared" si="9"/>
        <v>0</v>
      </c>
      <c r="X145" s="3180"/>
      <c r="Y145" s="3180">
        <f t="shared" si="10"/>
        <v>120000</v>
      </c>
      <c r="Z145" s="3181"/>
      <c r="AA145" s="3181"/>
      <c r="AB145" s="3181"/>
      <c r="AC145" s="3181"/>
      <c r="AD145" s="3181" t="s">
        <v>14</v>
      </c>
      <c r="AE145" s="3181" t="s">
        <v>14</v>
      </c>
      <c r="AF145" s="3181"/>
      <c r="AG145" s="3181"/>
      <c r="AH145" s="3181" t="s">
        <v>14</v>
      </c>
      <c r="AI145" s="3181"/>
      <c r="AJ145" s="3181"/>
      <c r="AK145" s="3181"/>
      <c r="AL145" s="3181"/>
      <c r="AM145" s="3181"/>
      <c r="AN145" s="3181"/>
      <c r="AO145" s="3182"/>
      <c r="AP145" s="3171"/>
      <c r="AQ145" s="3171"/>
      <c r="AR145" s="3171"/>
      <c r="AS145" s="3171"/>
      <c r="AT145" s="3171"/>
      <c r="AU145" s="3171"/>
    </row>
    <row r="146" spans="1:47" s="3189" customFormat="1" ht="20.25" customHeight="1">
      <c r="A146" s="3171">
        <v>144</v>
      </c>
      <c r="B146" s="3184">
        <v>45671</v>
      </c>
      <c r="C146" s="3185" t="s">
        <v>35736</v>
      </c>
      <c r="D146" s="3185" t="s">
        <v>36103</v>
      </c>
      <c r="E146" s="3185">
        <v>6316962</v>
      </c>
      <c r="F146" s="3185" t="s">
        <v>36102</v>
      </c>
      <c r="G146" s="3186">
        <v>37063</v>
      </c>
      <c r="H146" s="3190" t="s">
        <v>36104</v>
      </c>
      <c r="I146" s="3187" t="s">
        <v>35325</v>
      </c>
      <c r="J146" s="3188" t="s">
        <v>14</v>
      </c>
      <c r="K146" s="3171" t="s">
        <v>14</v>
      </c>
      <c r="L146" s="3171" t="s">
        <v>36105</v>
      </c>
      <c r="M146" s="3171" t="s">
        <v>35337</v>
      </c>
      <c r="N146" s="3171" t="s">
        <v>35970</v>
      </c>
      <c r="O146" s="3178">
        <v>155000</v>
      </c>
      <c r="P146" s="3179">
        <v>40000</v>
      </c>
      <c r="Q146" s="3180">
        <f t="shared" si="8"/>
        <v>195000</v>
      </c>
      <c r="R146" s="3180">
        <v>166500</v>
      </c>
      <c r="S146" s="3180"/>
      <c r="T146" s="3180">
        <v>28500</v>
      </c>
      <c r="U146" s="3195"/>
      <c r="V146" s="3195"/>
      <c r="W146" s="3180">
        <f t="shared" si="9"/>
        <v>0</v>
      </c>
      <c r="X146" s="3180"/>
      <c r="Y146" s="3180">
        <f t="shared" si="10"/>
        <v>195000</v>
      </c>
      <c r="Z146" s="3181"/>
      <c r="AA146" s="3181"/>
      <c r="AB146" s="3181"/>
      <c r="AC146" s="3181"/>
      <c r="AD146" s="3181"/>
      <c r="AE146" s="3181"/>
      <c r="AF146" s="3181"/>
      <c r="AG146" s="3181"/>
      <c r="AH146" s="3181"/>
      <c r="AI146" s="3181" t="s">
        <v>14</v>
      </c>
      <c r="AJ146" s="3181" t="s">
        <v>14</v>
      </c>
      <c r="AK146" s="3181"/>
      <c r="AL146" s="3181"/>
      <c r="AM146" s="3181" t="s">
        <v>14</v>
      </c>
      <c r="AN146" s="3181" t="s">
        <v>14</v>
      </c>
      <c r="AO146" s="3182"/>
      <c r="AP146" s="3171"/>
      <c r="AQ146" s="3171"/>
      <c r="AR146" s="3171"/>
      <c r="AS146" s="3171"/>
      <c r="AT146" s="3171"/>
      <c r="AU146" s="3171"/>
    </row>
    <row r="147" spans="1:47" s="3189" customFormat="1" ht="20.25" customHeight="1">
      <c r="A147" s="3171">
        <v>145</v>
      </c>
      <c r="B147" s="3184">
        <v>45671</v>
      </c>
      <c r="C147" s="3185" t="s">
        <v>36108</v>
      </c>
      <c r="D147" s="3185" t="s">
        <v>36109</v>
      </c>
      <c r="E147" s="3185">
        <v>1298605</v>
      </c>
      <c r="F147" s="3185" t="s">
        <v>36106</v>
      </c>
      <c r="G147" s="3186">
        <v>30227</v>
      </c>
      <c r="H147" s="3190" t="s">
        <v>36110</v>
      </c>
      <c r="I147" s="3187" t="s">
        <v>35325</v>
      </c>
      <c r="J147" s="3188" t="s">
        <v>14</v>
      </c>
      <c r="K147" s="3171" t="s">
        <v>14</v>
      </c>
      <c r="L147" s="3171" t="s">
        <v>24</v>
      </c>
      <c r="M147" s="3171" t="s">
        <v>35337</v>
      </c>
      <c r="N147" s="3171" t="s">
        <v>35970</v>
      </c>
      <c r="O147" s="3178">
        <v>40000</v>
      </c>
      <c r="P147" s="3178">
        <v>10000</v>
      </c>
      <c r="Q147" s="3180">
        <f t="shared" si="8"/>
        <v>50000</v>
      </c>
      <c r="R147" s="3180">
        <v>50000</v>
      </c>
      <c r="S147" s="3180"/>
      <c r="T147" s="3180"/>
      <c r="U147" s="3195"/>
      <c r="V147" s="3195"/>
      <c r="W147" s="3180">
        <f t="shared" si="9"/>
        <v>0</v>
      </c>
      <c r="X147" s="3180"/>
      <c r="Y147" s="3180">
        <f t="shared" si="10"/>
        <v>50000</v>
      </c>
      <c r="Z147" s="3181"/>
      <c r="AA147" s="3181"/>
      <c r="AB147" s="3181"/>
      <c r="AC147" s="3181"/>
      <c r="AD147" s="3181"/>
      <c r="AE147" s="3181"/>
      <c r="AF147" s="3181"/>
      <c r="AG147" s="3181"/>
      <c r="AH147" s="3181"/>
      <c r="AI147" s="3181"/>
      <c r="AJ147" s="3181"/>
      <c r="AK147" s="3181" t="s">
        <v>14</v>
      </c>
      <c r="AL147" s="3181"/>
      <c r="AM147" s="3181"/>
      <c r="AN147" s="3181"/>
      <c r="AO147" s="3182"/>
      <c r="AP147" s="3171"/>
      <c r="AQ147" s="3171"/>
      <c r="AR147" s="3171"/>
      <c r="AS147" s="3171"/>
      <c r="AT147" s="3171"/>
      <c r="AU147" s="3171"/>
    </row>
    <row r="148" spans="1:47" s="3189" customFormat="1" ht="20.25" customHeight="1">
      <c r="A148" s="3171">
        <v>146</v>
      </c>
      <c r="B148" s="3184">
        <v>45671</v>
      </c>
      <c r="C148" s="3185" t="s">
        <v>35927</v>
      </c>
      <c r="D148" s="3185" t="s">
        <v>36111</v>
      </c>
      <c r="E148" s="3185">
        <v>6445515</v>
      </c>
      <c r="F148" s="3185" t="s">
        <v>36107</v>
      </c>
      <c r="G148" s="3186">
        <v>33840</v>
      </c>
      <c r="H148" s="3190" t="s">
        <v>36112</v>
      </c>
      <c r="I148" s="3187" t="s">
        <v>35325</v>
      </c>
      <c r="J148" s="3188" t="s">
        <v>14</v>
      </c>
      <c r="K148" s="3171" t="s">
        <v>14</v>
      </c>
      <c r="L148" s="3171" t="s">
        <v>35562</v>
      </c>
      <c r="M148" s="3171" t="s">
        <v>35337</v>
      </c>
      <c r="N148" s="3171" t="s">
        <v>35970</v>
      </c>
      <c r="O148" s="3178">
        <v>65000</v>
      </c>
      <c r="P148" s="3179">
        <v>20000</v>
      </c>
      <c r="Q148" s="3180">
        <f t="shared" si="8"/>
        <v>85000</v>
      </c>
      <c r="R148" s="3180">
        <v>85000</v>
      </c>
      <c r="S148" s="3180"/>
      <c r="T148" s="3180"/>
      <c r="U148" s="3195"/>
      <c r="V148" s="3195"/>
      <c r="W148" s="3180">
        <f t="shared" si="9"/>
        <v>0</v>
      </c>
      <c r="X148" s="3180"/>
      <c r="Y148" s="3180">
        <f t="shared" si="10"/>
        <v>85000</v>
      </c>
      <c r="Z148" s="3181"/>
      <c r="AA148" s="3181" t="s">
        <v>14</v>
      </c>
      <c r="AB148" s="3181" t="s">
        <v>14</v>
      </c>
      <c r="AC148" s="3181"/>
      <c r="AD148" s="3181"/>
      <c r="AE148" s="3181"/>
      <c r="AF148" s="3181"/>
      <c r="AG148" s="3181"/>
      <c r="AH148" s="3181"/>
      <c r="AI148" s="3181"/>
      <c r="AJ148" s="3181"/>
      <c r="AK148" s="3181"/>
      <c r="AL148" s="3181"/>
      <c r="AM148" s="3181"/>
      <c r="AN148" s="3181"/>
      <c r="AO148" s="3182"/>
      <c r="AP148" s="3171"/>
      <c r="AQ148" s="3171"/>
      <c r="AR148" s="3171"/>
      <c r="AS148" s="3171"/>
      <c r="AT148" s="3171"/>
      <c r="AU148" s="3171"/>
    </row>
    <row r="149" spans="1:47" s="3189" customFormat="1" ht="20.25" customHeight="1">
      <c r="A149" s="3171">
        <v>147</v>
      </c>
      <c r="B149" s="3184">
        <v>45672</v>
      </c>
      <c r="C149" s="3185" t="s">
        <v>36114</v>
      </c>
      <c r="D149" s="3185" t="s">
        <v>36115</v>
      </c>
      <c r="E149" s="3185">
        <v>5944431</v>
      </c>
      <c r="F149" s="3185" t="s">
        <v>36113</v>
      </c>
      <c r="G149" s="3186">
        <v>39554</v>
      </c>
      <c r="H149" s="3185" t="s">
        <v>36116</v>
      </c>
      <c r="I149" s="3187" t="s">
        <v>35325</v>
      </c>
      <c r="J149" s="3188" t="s">
        <v>14</v>
      </c>
      <c r="K149" s="3171" t="s">
        <v>14</v>
      </c>
      <c r="L149" s="3171" t="s">
        <v>36117</v>
      </c>
      <c r="M149" s="3171" t="s">
        <v>35337</v>
      </c>
      <c r="N149" s="3171" t="s">
        <v>35970</v>
      </c>
      <c r="O149" s="3178">
        <v>65000</v>
      </c>
      <c r="P149" s="3179">
        <v>20000</v>
      </c>
      <c r="Q149" s="3180">
        <f t="shared" si="8"/>
        <v>85000</v>
      </c>
      <c r="R149" s="3180">
        <v>85000</v>
      </c>
      <c r="S149" s="3180"/>
      <c r="T149" s="3180"/>
      <c r="U149" s="3195"/>
      <c r="V149" s="3195"/>
      <c r="W149" s="3180">
        <f t="shared" si="9"/>
        <v>0</v>
      </c>
      <c r="X149" s="3180"/>
      <c r="Y149" s="3180">
        <f t="shared" si="10"/>
        <v>85000</v>
      </c>
      <c r="Z149" s="3181" t="s">
        <v>14</v>
      </c>
      <c r="AA149" s="3181"/>
      <c r="AB149" s="3181" t="s">
        <v>14</v>
      </c>
      <c r="AC149" s="3181"/>
      <c r="AD149" s="3181"/>
      <c r="AE149" s="3181"/>
      <c r="AF149" s="3181"/>
      <c r="AG149" s="3181"/>
      <c r="AH149" s="3181"/>
      <c r="AI149" s="3181"/>
      <c r="AJ149" s="3181"/>
      <c r="AK149" s="3181"/>
      <c r="AL149" s="3181"/>
      <c r="AM149" s="3181"/>
      <c r="AN149" s="3181"/>
      <c r="AO149" s="3182"/>
      <c r="AP149" s="3171"/>
      <c r="AQ149" s="3171"/>
      <c r="AR149" s="3171"/>
      <c r="AS149" s="3171"/>
      <c r="AT149" s="3171"/>
      <c r="AU149" s="3171"/>
    </row>
    <row r="150" spans="1:47" s="3189" customFormat="1" ht="20.25" customHeight="1">
      <c r="A150" s="3171">
        <v>148</v>
      </c>
      <c r="B150" s="3184">
        <v>45673</v>
      </c>
      <c r="C150" s="3185" t="s">
        <v>36123</v>
      </c>
      <c r="D150" s="3185" t="s">
        <v>36124</v>
      </c>
      <c r="E150" s="3185">
        <v>6233806</v>
      </c>
      <c r="F150" s="3185" t="s">
        <v>36122</v>
      </c>
      <c r="G150" s="3186">
        <v>31495</v>
      </c>
      <c r="H150" s="3190" t="s">
        <v>36125</v>
      </c>
      <c r="I150" s="3187" t="s">
        <v>35325</v>
      </c>
      <c r="J150" s="3188" t="s">
        <v>14</v>
      </c>
      <c r="K150" s="3171" t="s">
        <v>14</v>
      </c>
      <c r="L150" s="3171" t="s">
        <v>23</v>
      </c>
      <c r="M150" s="3171" t="s">
        <v>35337</v>
      </c>
      <c r="N150" s="3171" t="s">
        <v>35970</v>
      </c>
      <c r="O150" s="3178">
        <v>40000</v>
      </c>
      <c r="P150" s="3179">
        <v>10000</v>
      </c>
      <c r="Q150" s="3180">
        <f t="shared" si="8"/>
        <v>50000</v>
      </c>
      <c r="R150" s="3180">
        <v>50000</v>
      </c>
      <c r="S150" s="3180"/>
      <c r="T150" s="3180"/>
      <c r="U150" s="3195"/>
      <c r="V150" s="3195"/>
      <c r="W150" s="3180">
        <f t="shared" si="9"/>
        <v>0</v>
      </c>
      <c r="X150" s="3180"/>
      <c r="Y150" s="3180">
        <f t="shared" si="10"/>
        <v>50000</v>
      </c>
      <c r="Z150" s="3181"/>
      <c r="AA150" s="3181"/>
      <c r="AB150" s="3181"/>
      <c r="AC150" s="3181"/>
      <c r="AD150" s="3181"/>
      <c r="AE150" s="3181"/>
      <c r="AF150" s="3181"/>
      <c r="AG150" s="3181"/>
      <c r="AH150" s="3181"/>
      <c r="AI150" s="3181" t="s">
        <v>14</v>
      </c>
      <c r="AJ150" s="3181"/>
      <c r="AK150" s="3181"/>
      <c r="AL150" s="3181"/>
      <c r="AM150" s="3181"/>
      <c r="AN150" s="3181"/>
      <c r="AO150" s="3182"/>
      <c r="AP150" s="3171"/>
      <c r="AQ150" s="3171"/>
      <c r="AR150" s="3171"/>
      <c r="AS150" s="3171"/>
      <c r="AT150" s="3171"/>
      <c r="AU150" s="3171"/>
    </row>
    <row r="151" spans="1:47" s="3189" customFormat="1" ht="20.25" customHeight="1">
      <c r="A151" s="3171">
        <v>149</v>
      </c>
      <c r="B151" s="3184">
        <v>45673</v>
      </c>
      <c r="C151" s="3185" t="s">
        <v>36127</v>
      </c>
      <c r="D151" s="3185" t="s">
        <v>36128</v>
      </c>
      <c r="E151" s="3185">
        <v>4640907</v>
      </c>
      <c r="F151" s="3185" t="s">
        <v>36126</v>
      </c>
      <c r="G151" s="3186">
        <v>32445</v>
      </c>
      <c r="H151" s="3190" t="s">
        <v>36129</v>
      </c>
      <c r="I151" s="3187" t="s">
        <v>35325</v>
      </c>
      <c r="J151" s="3188"/>
      <c r="K151" s="3171" t="s">
        <v>14</v>
      </c>
      <c r="L151" s="3171" t="s">
        <v>36130</v>
      </c>
      <c r="M151" s="3171" t="s">
        <v>35337</v>
      </c>
      <c r="N151" s="3171" t="s">
        <v>35970</v>
      </c>
      <c r="O151" s="3178">
        <v>70000</v>
      </c>
      <c r="P151" s="3178"/>
      <c r="Q151" s="3180">
        <f t="shared" si="8"/>
        <v>70000</v>
      </c>
      <c r="R151" s="3180">
        <v>70000</v>
      </c>
      <c r="S151" s="3180"/>
      <c r="T151" s="3180"/>
      <c r="U151" s="3195"/>
      <c r="V151" s="3195"/>
      <c r="W151" s="3180">
        <f t="shared" si="9"/>
        <v>0</v>
      </c>
      <c r="X151" s="3180"/>
      <c r="Y151" s="3180">
        <f t="shared" si="10"/>
        <v>70000</v>
      </c>
      <c r="Z151" s="3181"/>
      <c r="AA151" s="3181"/>
      <c r="AB151" s="3181"/>
      <c r="AC151" s="3181"/>
      <c r="AD151" s="3181"/>
      <c r="AE151" s="3181"/>
      <c r="AF151" s="3181"/>
      <c r="AG151" s="3181"/>
      <c r="AH151" s="3181"/>
      <c r="AI151" s="3181"/>
      <c r="AJ151" s="3181"/>
      <c r="AK151" s="3181" t="s">
        <v>14</v>
      </c>
      <c r="AL151" s="3181" t="s">
        <v>14</v>
      </c>
      <c r="AM151" s="3181"/>
      <c r="AN151" s="3181"/>
      <c r="AO151" s="3182"/>
      <c r="AP151" s="3171"/>
      <c r="AQ151" s="3171"/>
      <c r="AR151" s="3171"/>
      <c r="AS151" s="3171"/>
      <c r="AT151" s="3171"/>
      <c r="AU151" s="3171"/>
    </row>
    <row r="152" spans="1:47" s="3189" customFormat="1" ht="20.25" customHeight="1">
      <c r="A152" s="3171">
        <v>150</v>
      </c>
      <c r="B152" s="3184">
        <v>45673</v>
      </c>
      <c r="C152" s="3191" t="s">
        <v>36132</v>
      </c>
      <c r="D152" s="3191" t="s">
        <v>36133</v>
      </c>
      <c r="E152" s="3191">
        <v>5819419</v>
      </c>
      <c r="F152" s="3191" t="s">
        <v>36131</v>
      </c>
      <c r="G152" s="3192">
        <v>31446</v>
      </c>
      <c r="H152" s="3193" t="s">
        <v>36134</v>
      </c>
      <c r="I152" s="3187" t="s">
        <v>35325</v>
      </c>
      <c r="J152" s="3188"/>
      <c r="K152" s="3171" t="s">
        <v>14</v>
      </c>
      <c r="L152" s="3171" t="s">
        <v>22</v>
      </c>
      <c r="M152" s="3171" t="s">
        <v>35337</v>
      </c>
      <c r="N152" s="3171" t="s">
        <v>35970</v>
      </c>
      <c r="O152" s="3178">
        <v>45000</v>
      </c>
      <c r="P152" s="3178"/>
      <c r="Q152" s="3180">
        <f t="shared" si="8"/>
        <v>45000</v>
      </c>
      <c r="R152" s="3180">
        <v>45000</v>
      </c>
      <c r="S152" s="3180"/>
      <c r="T152" s="3180"/>
      <c r="U152" s="3195"/>
      <c r="V152" s="3195"/>
      <c r="W152" s="3180">
        <f t="shared" si="9"/>
        <v>0</v>
      </c>
      <c r="X152" s="3180"/>
      <c r="Y152" s="3180">
        <f t="shared" si="10"/>
        <v>45000</v>
      </c>
      <c r="Z152" s="3181"/>
      <c r="AA152" s="3181"/>
      <c r="AB152" s="3181"/>
      <c r="AC152" s="3181"/>
      <c r="AD152" s="3181"/>
      <c r="AE152" s="3181"/>
      <c r="AF152" s="3181"/>
      <c r="AG152" s="3181"/>
      <c r="AH152" s="3181"/>
      <c r="AI152" s="3181"/>
      <c r="AJ152" s="3181" t="s">
        <v>14</v>
      </c>
      <c r="AK152" s="3181"/>
      <c r="AL152" s="3181"/>
      <c r="AM152" s="3181"/>
      <c r="AN152" s="3181"/>
      <c r="AO152" s="3182"/>
      <c r="AP152" s="3171"/>
      <c r="AQ152" s="3171"/>
      <c r="AR152" s="3171"/>
      <c r="AS152" s="3171"/>
      <c r="AT152" s="3171"/>
      <c r="AU152" s="3171"/>
    </row>
    <row r="153" spans="1:47" s="3189" customFormat="1" ht="20.25" customHeight="1">
      <c r="A153" s="3171">
        <v>151</v>
      </c>
      <c r="B153" s="3184">
        <v>45673</v>
      </c>
      <c r="C153" s="3185" t="s">
        <v>36136</v>
      </c>
      <c r="D153" s="3185" t="s">
        <v>36137</v>
      </c>
      <c r="E153" s="3190" t="s">
        <v>35356</v>
      </c>
      <c r="F153" s="3185" t="s">
        <v>36135</v>
      </c>
      <c r="G153" s="3186">
        <v>35455</v>
      </c>
      <c r="H153" s="3190" t="s">
        <v>4411</v>
      </c>
      <c r="I153" s="3187" t="s">
        <v>35325</v>
      </c>
      <c r="J153" s="3188"/>
      <c r="K153" s="3171" t="s">
        <v>14</v>
      </c>
      <c r="L153" s="3171" t="s">
        <v>22</v>
      </c>
      <c r="M153" s="3171" t="s">
        <v>35337</v>
      </c>
      <c r="N153" s="3171" t="s">
        <v>35970</v>
      </c>
      <c r="O153" s="3178">
        <v>45000</v>
      </c>
      <c r="P153" s="3178"/>
      <c r="Q153" s="3180">
        <f t="shared" si="8"/>
        <v>45000</v>
      </c>
      <c r="R153" s="3180">
        <v>45000</v>
      </c>
      <c r="S153" s="3180"/>
      <c r="T153" s="3180"/>
      <c r="U153" s="3195"/>
      <c r="V153" s="3195"/>
      <c r="W153" s="3180">
        <f t="shared" si="9"/>
        <v>0</v>
      </c>
      <c r="X153" s="3180"/>
      <c r="Y153" s="3180">
        <f t="shared" si="10"/>
        <v>45000</v>
      </c>
      <c r="Z153" s="3181"/>
      <c r="AA153" s="3181"/>
      <c r="AB153" s="3181"/>
      <c r="AC153" s="3181"/>
      <c r="AD153" s="3181"/>
      <c r="AE153" s="3181"/>
      <c r="AF153" s="3181"/>
      <c r="AG153" s="3181"/>
      <c r="AH153" s="3181"/>
      <c r="AI153" s="3181"/>
      <c r="AJ153" s="3181" t="s">
        <v>14</v>
      </c>
      <c r="AK153" s="3181"/>
      <c r="AL153" s="3181"/>
      <c r="AM153" s="3181"/>
      <c r="AN153" s="3181"/>
      <c r="AO153" s="3182"/>
      <c r="AP153" s="3171"/>
      <c r="AQ153" s="3171"/>
      <c r="AR153" s="3171"/>
      <c r="AS153" s="3171"/>
      <c r="AT153" s="3171"/>
      <c r="AU153" s="3171"/>
    </row>
    <row r="154" spans="1:47" s="3189" customFormat="1" ht="20.25" customHeight="1">
      <c r="A154" s="3171">
        <v>152</v>
      </c>
      <c r="B154" s="3184">
        <v>45673</v>
      </c>
      <c r="C154" s="3191" t="s">
        <v>36139</v>
      </c>
      <c r="D154" s="3191" t="s">
        <v>36140</v>
      </c>
      <c r="E154" s="3191">
        <v>3292623</v>
      </c>
      <c r="F154" s="3191" t="s">
        <v>36138</v>
      </c>
      <c r="G154" s="3192">
        <v>31481</v>
      </c>
      <c r="H154" s="3193" t="s">
        <v>1392</v>
      </c>
      <c r="I154" s="3187" t="s">
        <v>35325</v>
      </c>
      <c r="J154" s="3188"/>
      <c r="K154" s="3171" t="s">
        <v>14</v>
      </c>
      <c r="L154" s="3171" t="s">
        <v>27</v>
      </c>
      <c r="M154" s="3171" t="s">
        <v>35337</v>
      </c>
      <c r="N154" s="3171" t="s">
        <v>35970</v>
      </c>
      <c r="O154" s="3178">
        <v>30000</v>
      </c>
      <c r="P154" s="3179">
        <v>10000</v>
      </c>
      <c r="Q154" s="3180">
        <f t="shared" si="8"/>
        <v>40000</v>
      </c>
      <c r="R154" s="3180">
        <v>40000</v>
      </c>
      <c r="S154" s="3180"/>
      <c r="T154" s="3180"/>
      <c r="U154" s="3195"/>
      <c r="V154" s="3195"/>
      <c r="W154" s="3180">
        <f t="shared" si="9"/>
        <v>0</v>
      </c>
      <c r="X154" s="3180"/>
      <c r="Y154" s="3180">
        <f t="shared" si="10"/>
        <v>40000</v>
      </c>
      <c r="Z154" s="3181"/>
      <c r="AA154" s="3181"/>
      <c r="AB154" s="3181"/>
      <c r="AC154" s="3181"/>
      <c r="AD154" s="3181"/>
      <c r="AE154" s="3181"/>
      <c r="AF154" s="3181"/>
      <c r="AG154" s="3181"/>
      <c r="AH154" s="3181" t="s">
        <v>14</v>
      </c>
      <c r="AI154" s="3181"/>
      <c r="AJ154" s="3181"/>
      <c r="AK154" s="3181"/>
      <c r="AL154" s="3181"/>
      <c r="AM154" s="3181"/>
      <c r="AN154" s="3181"/>
      <c r="AO154" s="3182"/>
      <c r="AP154" s="3171"/>
      <c r="AQ154" s="3171"/>
      <c r="AR154" s="3171"/>
      <c r="AS154" s="3171"/>
      <c r="AT154" s="3171"/>
      <c r="AU154" s="3171"/>
    </row>
    <row r="155" spans="1:47" s="3189" customFormat="1" ht="20.25" customHeight="1">
      <c r="A155" s="3171">
        <v>153</v>
      </c>
      <c r="B155" s="3184">
        <v>45673</v>
      </c>
      <c r="C155" s="3191" t="s">
        <v>36142</v>
      </c>
      <c r="D155" s="3191" t="s">
        <v>36143</v>
      </c>
      <c r="E155" s="3193" t="s">
        <v>35356</v>
      </c>
      <c r="F155" s="3191" t="s">
        <v>36141</v>
      </c>
      <c r="G155" s="3192">
        <v>35030</v>
      </c>
      <c r="H155" s="3193" t="s">
        <v>36144</v>
      </c>
      <c r="I155" s="3187" t="s">
        <v>35325</v>
      </c>
      <c r="J155" s="3188" t="s">
        <v>14</v>
      </c>
      <c r="K155" s="3171" t="s">
        <v>14</v>
      </c>
      <c r="L155" s="3171" t="s">
        <v>35365</v>
      </c>
      <c r="M155" s="3171" t="s">
        <v>35337</v>
      </c>
      <c r="N155" s="3171" t="s">
        <v>35970</v>
      </c>
      <c r="O155" s="3178">
        <v>65000</v>
      </c>
      <c r="P155" s="3178">
        <v>20000</v>
      </c>
      <c r="Q155" s="3180">
        <f t="shared" si="8"/>
        <v>85000</v>
      </c>
      <c r="R155" s="3279">
        <v>87000</v>
      </c>
      <c r="S155" s="3180"/>
      <c r="T155" s="3180"/>
      <c r="U155" s="3195"/>
      <c r="V155" s="3195"/>
      <c r="W155" s="3180"/>
      <c r="X155" s="3180">
        <v>2000</v>
      </c>
      <c r="Y155" s="3180">
        <f t="shared" si="10"/>
        <v>85000</v>
      </c>
      <c r="Z155" s="3181"/>
      <c r="AA155" s="3181"/>
      <c r="AB155" s="3181"/>
      <c r="AC155" s="3181"/>
      <c r="AD155" s="3181"/>
      <c r="AE155" s="3181"/>
      <c r="AF155" s="3181" t="s">
        <v>14</v>
      </c>
      <c r="AG155" s="3181" t="s">
        <v>14</v>
      </c>
      <c r="AH155" s="3181"/>
      <c r="AI155" s="3181"/>
      <c r="AJ155" s="3181"/>
      <c r="AK155" s="3181"/>
      <c r="AL155" s="3181"/>
      <c r="AM155" s="3181"/>
      <c r="AN155" s="3181"/>
      <c r="AO155" s="3182"/>
      <c r="AP155" s="3171"/>
      <c r="AQ155" s="3171"/>
      <c r="AR155" s="3171"/>
      <c r="AS155" s="3171"/>
      <c r="AT155" s="3171"/>
      <c r="AU155" s="3171"/>
    </row>
    <row r="156" spans="1:47" s="3189" customFormat="1" ht="20.25" customHeight="1">
      <c r="A156" s="3171">
        <v>154</v>
      </c>
      <c r="B156" s="3184">
        <v>45673</v>
      </c>
      <c r="C156" s="3191" t="s">
        <v>36146</v>
      </c>
      <c r="D156" s="3191" t="s">
        <v>6636</v>
      </c>
      <c r="E156" s="3191">
        <v>5774196</v>
      </c>
      <c r="F156" s="3191" t="s">
        <v>36145</v>
      </c>
      <c r="G156" s="3192">
        <v>31980</v>
      </c>
      <c r="H156" s="3191">
        <v>8028747008</v>
      </c>
      <c r="I156" s="3187" t="s">
        <v>35325</v>
      </c>
      <c r="J156" s="3188" t="s">
        <v>14</v>
      </c>
      <c r="K156" s="3171" t="s">
        <v>14</v>
      </c>
      <c r="L156" s="3171" t="s">
        <v>35355</v>
      </c>
      <c r="M156" s="3171" t="s">
        <v>35337</v>
      </c>
      <c r="N156" s="3171" t="s">
        <v>35970</v>
      </c>
      <c r="O156" s="3178">
        <v>75000</v>
      </c>
      <c r="P156" s="3179">
        <v>20000</v>
      </c>
      <c r="Q156" s="3180">
        <f t="shared" si="8"/>
        <v>95000</v>
      </c>
      <c r="R156" s="3180">
        <v>95000</v>
      </c>
      <c r="S156" s="3180"/>
      <c r="T156" s="3180"/>
      <c r="U156" s="3195"/>
      <c r="V156" s="3195"/>
      <c r="W156" s="3180">
        <f t="shared" si="9"/>
        <v>0</v>
      </c>
      <c r="X156" s="3180"/>
      <c r="Y156" s="3180">
        <f t="shared" si="10"/>
        <v>95000</v>
      </c>
      <c r="Z156" s="3181"/>
      <c r="AA156" s="3181"/>
      <c r="AB156" s="3181"/>
      <c r="AC156" s="3181"/>
      <c r="AD156" s="3181"/>
      <c r="AE156" s="3181"/>
      <c r="AF156" s="3181"/>
      <c r="AG156" s="3181"/>
      <c r="AH156" s="3181"/>
      <c r="AI156" s="3181" t="s">
        <v>14</v>
      </c>
      <c r="AJ156" s="3181"/>
      <c r="AK156" s="3181"/>
      <c r="AL156" s="3181"/>
      <c r="AM156" s="3181" t="s">
        <v>14</v>
      </c>
      <c r="AN156" s="3181"/>
      <c r="AO156" s="3182"/>
      <c r="AP156" s="3171"/>
      <c r="AQ156" s="3171"/>
      <c r="AR156" s="3171"/>
      <c r="AS156" s="3171"/>
      <c r="AT156" s="3171"/>
      <c r="AU156" s="3171"/>
    </row>
    <row r="157" spans="1:47" s="3189" customFormat="1" ht="20.25" customHeight="1">
      <c r="A157" s="3171">
        <v>155</v>
      </c>
      <c r="B157" s="3184">
        <v>45673</v>
      </c>
      <c r="C157" s="3191" t="s">
        <v>36148</v>
      </c>
      <c r="D157" s="3191" t="s">
        <v>36149</v>
      </c>
      <c r="E157" s="3193" t="s">
        <v>35356</v>
      </c>
      <c r="F157" s="3191" t="s">
        <v>36147</v>
      </c>
      <c r="G157" s="3192">
        <v>30458</v>
      </c>
      <c r="H157" s="3193" t="s">
        <v>36150</v>
      </c>
      <c r="I157" s="3187" t="s">
        <v>35325</v>
      </c>
      <c r="J157" s="3188"/>
      <c r="K157" s="3171" t="s">
        <v>14</v>
      </c>
      <c r="L157" s="3171" t="s">
        <v>35346</v>
      </c>
      <c r="M157" s="3171" t="s">
        <v>35337</v>
      </c>
      <c r="N157" s="3171" t="s">
        <v>35970</v>
      </c>
      <c r="O157" s="3178">
        <v>75000</v>
      </c>
      <c r="P157" s="3179">
        <v>20000</v>
      </c>
      <c r="Q157" s="3180">
        <f t="shared" si="8"/>
        <v>95000</v>
      </c>
      <c r="R157" s="3180">
        <v>95000</v>
      </c>
      <c r="S157" s="3180"/>
      <c r="T157" s="3180"/>
      <c r="U157" s="3195"/>
      <c r="V157" s="3195"/>
      <c r="W157" s="3180">
        <f t="shared" si="9"/>
        <v>0</v>
      </c>
      <c r="X157" s="3180"/>
      <c r="Y157" s="3180">
        <f t="shared" si="10"/>
        <v>95000</v>
      </c>
      <c r="Z157" s="3181"/>
      <c r="AA157" s="3181"/>
      <c r="AB157" s="3181"/>
      <c r="AC157" s="3181"/>
      <c r="AD157" s="3181"/>
      <c r="AE157" s="3181"/>
      <c r="AF157" s="3181"/>
      <c r="AG157" s="3181"/>
      <c r="AH157" s="3181"/>
      <c r="AI157" s="3181" t="s">
        <v>14</v>
      </c>
      <c r="AJ157" s="3181"/>
      <c r="AK157" s="3181"/>
      <c r="AL157" s="3181"/>
      <c r="AM157" s="3181"/>
      <c r="AN157" s="3181" t="s">
        <v>14</v>
      </c>
      <c r="AO157" s="3182"/>
      <c r="AP157" s="3171"/>
      <c r="AQ157" s="3171"/>
      <c r="AR157" s="3171"/>
      <c r="AS157" s="3171"/>
      <c r="AT157" s="3171"/>
      <c r="AU157" s="3171"/>
    </row>
    <row r="158" spans="1:47" s="3189" customFormat="1" ht="20.25" customHeight="1">
      <c r="A158" s="3171">
        <v>156</v>
      </c>
      <c r="B158" s="3184">
        <v>45673</v>
      </c>
      <c r="C158" s="3191" t="s">
        <v>36152</v>
      </c>
      <c r="D158" s="3191" t="s">
        <v>36153</v>
      </c>
      <c r="E158" s="3193" t="s">
        <v>35356</v>
      </c>
      <c r="F158" s="3191" t="s">
        <v>36151</v>
      </c>
      <c r="G158" s="3192">
        <v>34063</v>
      </c>
      <c r="H158" s="3193" t="s">
        <v>36154</v>
      </c>
      <c r="I158" s="3187" t="s">
        <v>35325</v>
      </c>
      <c r="J158" s="3188" t="s">
        <v>14</v>
      </c>
      <c r="K158" s="3171" t="s">
        <v>14</v>
      </c>
      <c r="L158" s="3171" t="s">
        <v>35443</v>
      </c>
      <c r="M158" s="3171" t="s">
        <v>35337</v>
      </c>
      <c r="N158" s="3171" t="s">
        <v>35970</v>
      </c>
      <c r="O158" s="3178">
        <v>65000</v>
      </c>
      <c r="P158" s="3179">
        <v>20000</v>
      </c>
      <c r="Q158" s="3180">
        <f t="shared" si="8"/>
        <v>85000</v>
      </c>
      <c r="R158" s="3180">
        <v>85000</v>
      </c>
      <c r="S158" s="3180"/>
      <c r="T158" s="3180"/>
      <c r="U158" s="3195"/>
      <c r="V158" s="3195"/>
      <c r="W158" s="3180">
        <f t="shared" si="9"/>
        <v>0</v>
      </c>
      <c r="X158" s="3180"/>
      <c r="Y158" s="3180">
        <f t="shared" si="10"/>
        <v>85000</v>
      </c>
      <c r="Z158" s="3181"/>
      <c r="AA158" s="3181"/>
      <c r="AB158" s="3181"/>
      <c r="AC158" s="3181"/>
      <c r="AD158" s="3181" t="s">
        <v>14</v>
      </c>
      <c r="AE158" s="3181"/>
      <c r="AF158" s="3181" t="s">
        <v>14</v>
      </c>
      <c r="AG158" s="3181"/>
      <c r="AH158" s="3181"/>
      <c r="AI158" s="3181"/>
      <c r="AJ158" s="3181"/>
      <c r="AK158" s="3181"/>
      <c r="AL158" s="3181"/>
      <c r="AM158" s="3181"/>
      <c r="AN158" s="3181"/>
      <c r="AO158" s="3182"/>
      <c r="AP158" s="3171"/>
      <c r="AQ158" s="3171"/>
      <c r="AR158" s="3171"/>
      <c r="AS158" s="3171"/>
      <c r="AT158" s="3171"/>
      <c r="AU158" s="3171"/>
    </row>
    <row r="159" spans="1:47" s="3189" customFormat="1" ht="20.25" customHeight="1">
      <c r="A159" s="3171">
        <v>157</v>
      </c>
      <c r="B159" s="3184">
        <v>45673</v>
      </c>
      <c r="C159" s="3185" t="s">
        <v>36156</v>
      </c>
      <c r="D159" s="3185" t="s">
        <v>36157</v>
      </c>
      <c r="E159" s="3185">
        <v>6040066</v>
      </c>
      <c r="F159" s="3185" t="s">
        <v>36155</v>
      </c>
      <c r="G159" s="3186">
        <v>35687</v>
      </c>
      <c r="H159" s="3185">
        <v>8105541752</v>
      </c>
      <c r="I159" s="3187" t="s">
        <v>35325</v>
      </c>
      <c r="J159" s="3188" t="s">
        <v>14</v>
      </c>
      <c r="K159" s="3171" t="s">
        <v>14</v>
      </c>
      <c r="L159" s="3171" t="s">
        <v>23</v>
      </c>
      <c r="M159" s="3171" t="s">
        <v>35337</v>
      </c>
      <c r="N159" s="3171" t="s">
        <v>35970</v>
      </c>
      <c r="O159" s="3178">
        <v>40000</v>
      </c>
      <c r="P159" s="3178">
        <v>10000</v>
      </c>
      <c r="Q159" s="3180">
        <f t="shared" si="8"/>
        <v>50000</v>
      </c>
      <c r="R159" s="3180">
        <v>50000</v>
      </c>
      <c r="S159" s="3180"/>
      <c r="T159" s="3180"/>
      <c r="U159" s="3195"/>
      <c r="V159" s="3195"/>
      <c r="W159" s="3180">
        <f t="shared" si="9"/>
        <v>0</v>
      </c>
      <c r="X159" s="3180"/>
      <c r="Y159" s="3180">
        <f t="shared" si="10"/>
        <v>50000</v>
      </c>
      <c r="Z159" s="3181"/>
      <c r="AA159" s="3181"/>
      <c r="AB159" s="3181"/>
      <c r="AC159" s="3181"/>
      <c r="AD159" s="3181"/>
      <c r="AE159" s="3181"/>
      <c r="AF159" s="3181"/>
      <c r="AG159" s="3181"/>
      <c r="AH159" s="3181"/>
      <c r="AI159" s="3181" t="s">
        <v>14</v>
      </c>
      <c r="AJ159" s="3181"/>
      <c r="AK159" s="3181"/>
      <c r="AL159" s="3181"/>
      <c r="AM159" s="3181"/>
      <c r="AN159" s="3181"/>
      <c r="AO159" s="3182"/>
      <c r="AP159" s="3171"/>
      <c r="AQ159" s="3171"/>
      <c r="AR159" s="3171"/>
      <c r="AS159" s="3171"/>
      <c r="AT159" s="3171"/>
      <c r="AU159" s="3171"/>
    </row>
    <row r="160" spans="1:47" s="3189" customFormat="1" ht="20.25" customHeight="1">
      <c r="A160" s="3171">
        <v>158</v>
      </c>
      <c r="B160" s="3184">
        <v>45674</v>
      </c>
      <c r="C160" s="3185" t="s">
        <v>36159</v>
      </c>
      <c r="D160" s="3185" t="s">
        <v>35628</v>
      </c>
      <c r="E160" s="3185">
        <v>4807415</v>
      </c>
      <c r="F160" s="3185" t="s">
        <v>36158</v>
      </c>
      <c r="G160" s="3186">
        <v>34320</v>
      </c>
      <c r="H160" s="3190" t="s">
        <v>36160</v>
      </c>
      <c r="I160" s="3187" t="s">
        <v>35325</v>
      </c>
      <c r="J160" s="3188"/>
      <c r="K160" s="3171" t="s">
        <v>14</v>
      </c>
      <c r="L160" s="3171" t="s">
        <v>8301</v>
      </c>
      <c r="M160" s="3171" t="s">
        <v>35337</v>
      </c>
      <c r="N160" s="3171" t="s">
        <v>35970</v>
      </c>
      <c r="O160" s="3178">
        <v>35000</v>
      </c>
      <c r="P160" s="3178">
        <v>10000</v>
      </c>
      <c r="Q160" s="3180">
        <f t="shared" si="8"/>
        <v>45000</v>
      </c>
      <c r="R160" s="3180">
        <v>45000</v>
      </c>
      <c r="S160" s="3180"/>
      <c r="T160" s="3180"/>
      <c r="U160" s="3195"/>
      <c r="V160" s="3195"/>
      <c r="W160" s="3180">
        <f t="shared" si="9"/>
        <v>0</v>
      </c>
      <c r="X160" s="3180"/>
      <c r="Y160" s="3180">
        <f t="shared" si="10"/>
        <v>45000</v>
      </c>
      <c r="Z160" s="3181"/>
      <c r="AA160" s="3181"/>
      <c r="AB160" s="3181"/>
      <c r="AC160" s="3181"/>
      <c r="AD160" s="3181"/>
      <c r="AE160" s="3181"/>
      <c r="AF160" s="3181"/>
      <c r="AG160" s="3181"/>
      <c r="AH160" s="3181"/>
      <c r="AI160" s="3181"/>
      <c r="AJ160" s="3181"/>
      <c r="AK160" s="3181"/>
      <c r="AL160" s="3181"/>
      <c r="AM160" s="3181"/>
      <c r="AN160" s="3181" t="s">
        <v>14</v>
      </c>
      <c r="AO160" s="3182"/>
      <c r="AP160" s="3171"/>
      <c r="AQ160" s="3171"/>
      <c r="AR160" s="3171"/>
      <c r="AS160" s="3171"/>
      <c r="AT160" s="3171"/>
      <c r="AU160" s="3171"/>
    </row>
    <row r="161" spans="1:47" s="3189" customFormat="1" ht="20.25" customHeight="1">
      <c r="A161" s="3171">
        <v>159</v>
      </c>
      <c r="B161" s="3184">
        <v>45674</v>
      </c>
      <c r="C161" s="3191" t="s">
        <v>36162</v>
      </c>
      <c r="D161" s="3191" t="s">
        <v>36163</v>
      </c>
      <c r="E161" s="3191">
        <v>6064177</v>
      </c>
      <c r="F161" s="3191" t="s">
        <v>36161</v>
      </c>
      <c r="G161" s="3192">
        <v>31987</v>
      </c>
      <c r="H161" s="3193" t="s">
        <v>36164</v>
      </c>
      <c r="I161" s="3187" t="s">
        <v>35325</v>
      </c>
      <c r="J161" s="3188" t="s">
        <v>14</v>
      </c>
      <c r="K161" s="3171" t="s">
        <v>14</v>
      </c>
      <c r="L161" s="3171" t="s">
        <v>35413</v>
      </c>
      <c r="M161" s="3171" t="s">
        <v>35337</v>
      </c>
      <c r="N161" s="3171" t="s">
        <v>35970</v>
      </c>
      <c r="O161" s="3178">
        <v>65000</v>
      </c>
      <c r="P161" s="3178">
        <v>20000</v>
      </c>
      <c r="Q161" s="3180">
        <f t="shared" si="8"/>
        <v>85000</v>
      </c>
      <c r="R161" s="3180">
        <v>85000</v>
      </c>
      <c r="S161" s="3180"/>
      <c r="T161" s="3180"/>
      <c r="U161" s="3195"/>
      <c r="V161" s="3195"/>
      <c r="W161" s="3180">
        <f t="shared" si="9"/>
        <v>0</v>
      </c>
      <c r="X161" s="3180"/>
      <c r="Y161" s="3180">
        <f t="shared" si="10"/>
        <v>85000</v>
      </c>
      <c r="Z161" s="3181"/>
      <c r="AA161" s="3181"/>
      <c r="AB161" s="3181"/>
      <c r="AC161" s="3181" t="s">
        <v>14</v>
      </c>
      <c r="AD161" s="3181"/>
      <c r="AE161" s="3181"/>
      <c r="AF161" s="3181"/>
      <c r="AG161" s="3181"/>
      <c r="AH161" s="3181" t="s">
        <v>14</v>
      </c>
      <c r="AI161" s="3181"/>
      <c r="AJ161" s="3181"/>
      <c r="AK161" s="3181"/>
      <c r="AL161" s="3181"/>
      <c r="AM161" s="3181"/>
      <c r="AN161" s="3181"/>
      <c r="AO161" s="3182"/>
      <c r="AP161" s="3171"/>
      <c r="AQ161" s="3171"/>
      <c r="AR161" s="3171"/>
      <c r="AS161" s="3171"/>
      <c r="AT161" s="3171"/>
      <c r="AU161" s="3171"/>
    </row>
    <row r="162" spans="1:47" s="3189" customFormat="1" ht="20.25" customHeight="1">
      <c r="A162" s="3171">
        <v>160</v>
      </c>
      <c r="B162" s="3184">
        <v>45674</v>
      </c>
      <c r="C162" s="3185" t="s">
        <v>35899</v>
      </c>
      <c r="D162" s="3185" t="s">
        <v>36166</v>
      </c>
      <c r="E162" s="3185">
        <v>6184768</v>
      </c>
      <c r="F162" s="3185" t="s">
        <v>36165</v>
      </c>
      <c r="G162" s="3186">
        <v>35832</v>
      </c>
      <c r="H162" s="3190" t="s">
        <v>36167</v>
      </c>
      <c r="I162" s="3187" t="s">
        <v>35325</v>
      </c>
      <c r="J162" s="3188" t="s">
        <v>14</v>
      </c>
      <c r="K162" s="3171" t="s">
        <v>14</v>
      </c>
      <c r="L162" s="3171" t="s">
        <v>28</v>
      </c>
      <c r="M162" s="3171" t="s">
        <v>35337</v>
      </c>
      <c r="N162" s="3171" t="s">
        <v>35970</v>
      </c>
      <c r="O162" s="3178">
        <v>35000</v>
      </c>
      <c r="P162" s="3178"/>
      <c r="Q162" s="3180">
        <f t="shared" si="8"/>
        <v>35000</v>
      </c>
      <c r="R162" s="3180">
        <v>35000</v>
      </c>
      <c r="S162" s="3180"/>
      <c r="T162" s="3180"/>
      <c r="U162" s="3195"/>
      <c r="V162" s="3195"/>
      <c r="W162" s="3180">
        <f t="shared" si="9"/>
        <v>0</v>
      </c>
      <c r="X162" s="3180"/>
      <c r="Y162" s="3180">
        <f t="shared" si="10"/>
        <v>35000</v>
      </c>
      <c r="Z162" s="3181"/>
      <c r="AA162" s="3181"/>
      <c r="AB162" s="3181"/>
      <c r="AC162" s="3181"/>
      <c r="AD162" s="3181"/>
      <c r="AE162" s="3181"/>
      <c r="AF162" s="3181"/>
      <c r="AG162" s="3181" t="s">
        <v>14</v>
      </c>
      <c r="AH162" s="3181"/>
      <c r="AI162" s="3181"/>
      <c r="AJ162" s="3181"/>
      <c r="AK162" s="3181"/>
      <c r="AL162" s="3181"/>
      <c r="AM162" s="3181"/>
      <c r="AN162" s="3181"/>
      <c r="AO162" s="3182"/>
      <c r="AP162" s="3171"/>
      <c r="AQ162" s="3171"/>
      <c r="AR162" s="3171"/>
      <c r="AS162" s="3171"/>
      <c r="AT162" s="3171"/>
      <c r="AU162" s="3171"/>
    </row>
    <row r="163" spans="1:47" s="3189" customFormat="1" ht="20.25" customHeight="1">
      <c r="A163" s="3171">
        <v>161</v>
      </c>
      <c r="B163" s="3184">
        <v>45674</v>
      </c>
      <c r="C163" s="3191" t="s">
        <v>35573</v>
      </c>
      <c r="D163" s="3191" t="s">
        <v>36169</v>
      </c>
      <c r="E163" s="3191">
        <v>5579633</v>
      </c>
      <c r="F163" s="3191" t="s">
        <v>36168</v>
      </c>
      <c r="G163" s="3192">
        <v>36102</v>
      </c>
      <c r="H163" s="3193" t="s">
        <v>36170</v>
      </c>
      <c r="I163" s="3187" t="s">
        <v>35325</v>
      </c>
      <c r="J163" s="3188"/>
      <c r="K163" s="3171" t="s">
        <v>14</v>
      </c>
      <c r="L163" s="3171" t="s">
        <v>31</v>
      </c>
      <c r="M163" s="3171" t="s">
        <v>35337</v>
      </c>
      <c r="N163" s="3171" t="s">
        <v>35970</v>
      </c>
      <c r="O163" s="3178">
        <v>30000</v>
      </c>
      <c r="P163" s="3178"/>
      <c r="Q163" s="3180">
        <f t="shared" si="8"/>
        <v>30000</v>
      </c>
      <c r="R163" s="3180">
        <v>30000</v>
      </c>
      <c r="S163" s="3180"/>
      <c r="T163" s="3180"/>
      <c r="U163" s="3195"/>
      <c r="V163" s="3195"/>
      <c r="W163" s="3180">
        <f t="shared" si="9"/>
        <v>0</v>
      </c>
      <c r="X163" s="3180"/>
      <c r="Y163" s="3180">
        <f t="shared" si="10"/>
        <v>30000</v>
      </c>
      <c r="Z163" s="3181"/>
      <c r="AA163" s="3181"/>
      <c r="AB163" s="3181"/>
      <c r="AC163" s="3181"/>
      <c r="AD163" s="3181" t="s">
        <v>14</v>
      </c>
      <c r="AE163" s="3181"/>
      <c r="AF163" s="3181"/>
      <c r="AG163" s="3181"/>
      <c r="AH163" s="3181"/>
      <c r="AI163" s="3181"/>
      <c r="AJ163" s="3181"/>
      <c r="AK163" s="3181"/>
      <c r="AL163" s="3181"/>
      <c r="AM163" s="3181"/>
      <c r="AN163" s="3181"/>
      <c r="AO163" s="3182"/>
      <c r="AP163" s="3171"/>
      <c r="AQ163" s="3171"/>
      <c r="AR163" s="3171"/>
      <c r="AS163" s="3171"/>
      <c r="AT163" s="3171"/>
      <c r="AU163" s="3171"/>
    </row>
    <row r="164" spans="1:47" s="3189" customFormat="1" ht="20.25" customHeight="1">
      <c r="A164" s="3171">
        <v>162</v>
      </c>
      <c r="B164" s="3184">
        <v>45674</v>
      </c>
      <c r="C164" s="3185" t="s">
        <v>36172</v>
      </c>
      <c r="D164" s="3185" t="s">
        <v>36173</v>
      </c>
      <c r="E164" s="3185">
        <v>6441324</v>
      </c>
      <c r="F164" s="3185" t="s">
        <v>36171</v>
      </c>
      <c r="G164" s="3186">
        <v>37198</v>
      </c>
      <c r="H164" s="3190" t="s">
        <v>36174</v>
      </c>
      <c r="I164" s="3187" t="s">
        <v>35325</v>
      </c>
      <c r="J164" s="3188" t="s">
        <v>14</v>
      </c>
      <c r="K164" s="3171" t="s">
        <v>14</v>
      </c>
      <c r="L164" s="3171" t="s">
        <v>35562</v>
      </c>
      <c r="M164" s="3171" t="s">
        <v>35337</v>
      </c>
      <c r="N164" s="3171" t="s">
        <v>35970</v>
      </c>
      <c r="O164" s="3178">
        <v>65000</v>
      </c>
      <c r="P164" s="3178">
        <v>20000</v>
      </c>
      <c r="Q164" s="3180">
        <f t="shared" si="8"/>
        <v>85000</v>
      </c>
      <c r="R164" s="3180">
        <v>85000</v>
      </c>
      <c r="S164" s="3180"/>
      <c r="T164" s="3180"/>
      <c r="U164" s="3195"/>
      <c r="V164" s="3195"/>
      <c r="W164" s="3180">
        <f t="shared" si="9"/>
        <v>0</v>
      </c>
      <c r="X164" s="3180"/>
      <c r="Y164" s="3180">
        <f t="shared" si="10"/>
        <v>85000</v>
      </c>
      <c r="Z164" s="3181"/>
      <c r="AA164" s="3181"/>
      <c r="AB164" s="3181" t="s">
        <v>14</v>
      </c>
      <c r="AC164" s="3181"/>
      <c r="AD164" s="3181"/>
      <c r="AE164" s="3181"/>
      <c r="AF164" s="3181"/>
      <c r="AG164" s="3181"/>
      <c r="AH164" s="3181"/>
      <c r="AI164" s="3181"/>
      <c r="AJ164" s="3181"/>
      <c r="AK164" s="3181"/>
      <c r="AL164" s="3181"/>
      <c r="AM164" s="3181"/>
      <c r="AN164" s="3181"/>
      <c r="AO164" s="3182"/>
      <c r="AP164" s="3171"/>
      <c r="AQ164" s="3171"/>
      <c r="AR164" s="3171"/>
      <c r="AS164" s="3171"/>
      <c r="AT164" s="3171"/>
      <c r="AU164" s="3171"/>
    </row>
    <row r="165" spans="1:47" s="3189" customFormat="1" ht="20.25" customHeight="1">
      <c r="A165" s="3171">
        <v>163</v>
      </c>
      <c r="B165" s="3184">
        <v>45674</v>
      </c>
      <c r="C165" s="3191" t="s">
        <v>36175</v>
      </c>
      <c r="D165" s="3191" t="s">
        <v>36176</v>
      </c>
      <c r="E165" s="3191">
        <v>4294131</v>
      </c>
      <c r="F165" s="3191" t="s">
        <v>986</v>
      </c>
      <c r="G165" s="3192">
        <v>31991</v>
      </c>
      <c r="H165" s="3193" t="s">
        <v>1488</v>
      </c>
      <c r="I165" s="3187" t="s">
        <v>35325</v>
      </c>
      <c r="J165" s="3188"/>
      <c r="K165" s="3171" t="s">
        <v>14</v>
      </c>
      <c r="L165" s="3171" t="s">
        <v>35373</v>
      </c>
      <c r="M165" s="3171" t="s">
        <v>35337</v>
      </c>
      <c r="N165" s="3171" t="s">
        <v>35970</v>
      </c>
      <c r="O165" s="3178">
        <v>80000</v>
      </c>
      <c r="P165" s="3178">
        <v>20000</v>
      </c>
      <c r="Q165" s="3180">
        <f t="shared" si="8"/>
        <v>100000</v>
      </c>
      <c r="R165" s="3180">
        <v>100000</v>
      </c>
      <c r="S165" s="3180"/>
      <c r="T165" s="3180"/>
      <c r="U165" s="3195"/>
      <c r="V165" s="3195"/>
      <c r="W165" s="3180">
        <f t="shared" si="9"/>
        <v>0</v>
      </c>
      <c r="X165" s="3180"/>
      <c r="Y165" s="3180">
        <f t="shared" si="10"/>
        <v>100000</v>
      </c>
      <c r="Z165" s="3181"/>
      <c r="AA165" s="3181"/>
      <c r="AB165" s="3181"/>
      <c r="AC165" s="3181"/>
      <c r="AD165" s="3181"/>
      <c r="AE165" s="3181"/>
      <c r="AF165" s="3181"/>
      <c r="AG165" s="3181"/>
      <c r="AH165" s="3181"/>
      <c r="AI165" s="3181"/>
      <c r="AJ165" s="3181" t="s">
        <v>14</v>
      </c>
      <c r="AK165" s="3181" t="s">
        <v>14</v>
      </c>
      <c r="AL165" s="3181"/>
      <c r="AM165" s="3181"/>
      <c r="AN165" s="3181"/>
      <c r="AO165" s="3182"/>
      <c r="AP165" s="3171"/>
      <c r="AQ165" s="3171"/>
      <c r="AR165" s="3171"/>
      <c r="AS165" s="3171"/>
      <c r="AT165" s="3171"/>
      <c r="AU165" s="3171"/>
    </row>
    <row r="166" spans="1:47" s="3189" customFormat="1" ht="20.25" customHeight="1">
      <c r="A166" s="3171">
        <v>164</v>
      </c>
      <c r="B166" s="3184">
        <v>45674</v>
      </c>
      <c r="C166" s="3185" t="s">
        <v>36178</v>
      </c>
      <c r="D166" s="3185" t="s">
        <v>36179</v>
      </c>
      <c r="E166" s="3185">
        <v>3841320</v>
      </c>
      <c r="F166" s="3185" t="s">
        <v>36177</v>
      </c>
      <c r="G166" s="3186">
        <v>29284</v>
      </c>
      <c r="H166" s="3185" t="s">
        <v>36180</v>
      </c>
      <c r="I166" s="3187" t="s">
        <v>35325</v>
      </c>
      <c r="J166" s="3188" t="s">
        <v>14</v>
      </c>
      <c r="K166" s="3171" t="s">
        <v>14</v>
      </c>
      <c r="L166" s="3171" t="s">
        <v>36765</v>
      </c>
      <c r="M166" s="3171" t="s">
        <v>35337</v>
      </c>
      <c r="N166" s="3171" t="s">
        <v>35970</v>
      </c>
      <c r="O166" s="3178">
        <v>125000</v>
      </c>
      <c r="P166" s="3178">
        <v>40000</v>
      </c>
      <c r="Q166" s="3180">
        <f t="shared" si="8"/>
        <v>165000</v>
      </c>
      <c r="R166" s="3180">
        <v>141000</v>
      </c>
      <c r="S166" s="3180"/>
      <c r="T166" s="3180">
        <v>24000</v>
      </c>
      <c r="U166" s="3195"/>
      <c r="V166" s="3195"/>
      <c r="W166" s="3180">
        <f t="shared" si="9"/>
        <v>0</v>
      </c>
      <c r="X166" s="3180"/>
      <c r="Y166" s="3180">
        <f t="shared" si="10"/>
        <v>165000</v>
      </c>
      <c r="Z166" s="3181"/>
      <c r="AA166" s="3181"/>
      <c r="AB166" s="3181"/>
      <c r="AC166" s="3181"/>
      <c r="AD166" s="3181" t="s">
        <v>14</v>
      </c>
      <c r="AE166" s="3181"/>
      <c r="AF166" s="3181" t="s">
        <v>14</v>
      </c>
      <c r="AG166" s="3181" t="s">
        <v>14</v>
      </c>
      <c r="AH166" s="3181" t="s">
        <v>14</v>
      </c>
      <c r="AI166" s="3181"/>
      <c r="AJ166" s="3181"/>
      <c r="AK166" s="3181"/>
      <c r="AL166" s="3181"/>
      <c r="AM166" s="3181"/>
      <c r="AN166" s="3181"/>
      <c r="AO166" s="3182"/>
      <c r="AP166" s="3171"/>
      <c r="AQ166" s="3171"/>
      <c r="AR166" s="3171"/>
      <c r="AS166" s="3171"/>
      <c r="AT166" s="3171"/>
      <c r="AU166" s="3171"/>
    </row>
    <row r="167" spans="1:47" s="3189" customFormat="1" ht="20.25" customHeight="1">
      <c r="A167" s="3171">
        <v>165</v>
      </c>
      <c r="B167" s="3184">
        <v>45674</v>
      </c>
      <c r="C167" s="3185" t="s">
        <v>36182</v>
      </c>
      <c r="D167" s="3185" t="s">
        <v>36183</v>
      </c>
      <c r="E167" s="3190" t="s">
        <v>35356</v>
      </c>
      <c r="F167" s="3185" t="s">
        <v>36181</v>
      </c>
      <c r="G167" s="3186">
        <v>36662</v>
      </c>
      <c r="H167" s="3190" t="s">
        <v>36184</v>
      </c>
      <c r="I167" s="3187" t="s">
        <v>35325</v>
      </c>
      <c r="J167" s="3188" t="s">
        <v>14</v>
      </c>
      <c r="K167" s="3171" t="s">
        <v>14</v>
      </c>
      <c r="L167" s="3171" t="s">
        <v>36185</v>
      </c>
      <c r="M167" s="3171" t="s">
        <v>35337</v>
      </c>
      <c r="N167" s="3171" t="s">
        <v>35970</v>
      </c>
      <c r="O167" s="3178">
        <v>60000</v>
      </c>
      <c r="P167" s="3178">
        <v>20000</v>
      </c>
      <c r="Q167" s="3180">
        <f t="shared" si="8"/>
        <v>80000</v>
      </c>
      <c r="R167" s="3279">
        <v>80000</v>
      </c>
      <c r="S167" s="3180"/>
      <c r="T167" s="3180"/>
      <c r="U167" s="3195"/>
      <c r="V167" s="3195"/>
      <c r="W167" s="3180">
        <f t="shared" si="9"/>
        <v>0</v>
      </c>
      <c r="X167" s="3180"/>
      <c r="Y167" s="3180">
        <f t="shared" si="10"/>
        <v>80000</v>
      </c>
      <c r="Z167" s="3181"/>
      <c r="AA167" s="3181"/>
      <c r="AB167" s="3181"/>
      <c r="AC167" s="3181"/>
      <c r="AD167" s="3181"/>
      <c r="AE167" s="3181" t="s">
        <v>14</v>
      </c>
      <c r="AF167" s="3181" t="s">
        <v>14</v>
      </c>
      <c r="AG167" s="3181"/>
      <c r="AH167" s="3181"/>
      <c r="AI167" s="3181"/>
      <c r="AJ167" s="3181"/>
      <c r="AK167" s="3181"/>
      <c r="AL167" s="3181"/>
      <c r="AM167" s="3181"/>
      <c r="AN167" s="3181"/>
      <c r="AO167" s="3182"/>
      <c r="AP167" s="3171"/>
      <c r="AQ167" s="3171"/>
      <c r="AR167" s="3171"/>
      <c r="AS167" s="3171"/>
      <c r="AT167" s="3171"/>
      <c r="AU167" s="3171"/>
    </row>
    <row r="168" spans="1:47" s="3189" customFormat="1" ht="20.25" customHeight="1">
      <c r="A168" s="3171">
        <v>166</v>
      </c>
      <c r="B168" s="3184">
        <v>45674</v>
      </c>
      <c r="C168" s="3185" t="s">
        <v>36187</v>
      </c>
      <c r="D168" s="3185" t="s">
        <v>36188</v>
      </c>
      <c r="E168" s="3185">
        <v>5703821</v>
      </c>
      <c r="F168" s="3185" t="s">
        <v>36186</v>
      </c>
      <c r="G168" s="3186">
        <v>36305</v>
      </c>
      <c r="H168" s="3190" t="s">
        <v>36189</v>
      </c>
      <c r="I168" s="3187" t="s">
        <v>35325</v>
      </c>
      <c r="J168" s="3188"/>
      <c r="K168" s="3171" t="s">
        <v>14</v>
      </c>
      <c r="L168" s="3171" t="s">
        <v>24</v>
      </c>
      <c r="M168" s="3171" t="s">
        <v>35337</v>
      </c>
      <c r="N168" s="3171" t="s">
        <v>35970</v>
      </c>
      <c r="O168" s="3178">
        <v>35000</v>
      </c>
      <c r="P168" s="3178">
        <v>10000</v>
      </c>
      <c r="Q168" s="3180">
        <f t="shared" si="8"/>
        <v>45000</v>
      </c>
      <c r="R168" s="3180">
        <v>45000</v>
      </c>
      <c r="S168" s="3180"/>
      <c r="T168" s="3180"/>
      <c r="U168" s="3195"/>
      <c r="V168" s="3195"/>
      <c r="W168" s="3180">
        <f t="shared" si="9"/>
        <v>0</v>
      </c>
      <c r="X168" s="3180"/>
      <c r="Y168" s="3180">
        <f t="shared" si="10"/>
        <v>45000</v>
      </c>
      <c r="Z168" s="3181"/>
      <c r="AA168" s="3181"/>
      <c r="AB168" s="3181"/>
      <c r="AC168" s="3181"/>
      <c r="AD168" s="3181"/>
      <c r="AE168" s="3181"/>
      <c r="AF168" s="3181"/>
      <c r="AG168" s="3181"/>
      <c r="AH168" s="3181"/>
      <c r="AI168" s="3181"/>
      <c r="AJ168" s="3181"/>
      <c r="AK168" s="3181" t="s">
        <v>14</v>
      </c>
      <c r="AL168" s="3181"/>
      <c r="AM168" s="3181"/>
      <c r="AN168" s="3181"/>
      <c r="AO168" s="3182"/>
      <c r="AP168" s="3171"/>
      <c r="AQ168" s="3171"/>
      <c r="AR168" s="3171"/>
      <c r="AS168" s="3171"/>
      <c r="AT168" s="3171"/>
      <c r="AU168" s="3171"/>
    </row>
    <row r="169" spans="1:47" s="3189" customFormat="1" ht="20.25" customHeight="1">
      <c r="A169" s="3171">
        <v>167</v>
      </c>
      <c r="B169" s="3184">
        <v>45674</v>
      </c>
      <c r="C169" s="3185" t="s">
        <v>36191</v>
      </c>
      <c r="D169" s="3185" t="s">
        <v>36192</v>
      </c>
      <c r="E169" s="3190" t="s">
        <v>35356</v>
      </c>
      <c r="F169" s="3185" t="s">
        <v>36190</v>
      </c>
      <c r="G169" s="3186">
        <v>31611</v>
      </c>
      <c r="H169" s="3190" t="s">
        <v>36193</v>
      </c>
      <c r="I169" s="3187" t="s">
        <v>35325</v>
      </c>
      <c r="J169" s="3188"/>
      <c r="K169" s="3171" t="s">
        <v>14</v>
      </c>
      <c r="L169" s="3171" t="s">
        <v>30</v>
      </c>
      <c r="M169" s="3171" t="s">
        <v>35337</v>
      </c>
      <c r="N169" s="3171" t="s">
        <v>35970</v>
      </c>
      <c r="O169" s="3178">
        <v>30000</v>
      </c>
      <c r="P169" s="3178">
        <v>10000</v>
      </c>
      <c r="Q169" s="3180">
        <f t="shared" si="8"/>
        <v>40000</v>
      </c>
      <c r="R169" s="3279">
        <v>40000</v>
      </c>
      <c r="S169" s="3180"/>
      <c r="T169" s="3180"/>
      <c r="U169" s="3195"/>
      <c r="V169" s="3195"/>
      <c r="W169" s="3180">
        <f t="shared" si="9"/>
        <v>0</v>
      </c>
      <c r="X169" s="3180"/>
      <c r="Y169" s="3180">
        <f t="shared" si="10"/>
        <v>40000</v>
      </c>
      <c r="Z169" s="3181"/>
      <c r="AA169" s="3181"/>
      <c r="AB169" s="3181"/>
      <c r="AC169" s="3181"/>
      <c r="AD169" s="3181"/>
      <c r="AE169" s="3181" t="s">
        <v>14</v>
      </c>
      <c r="AF169" s="3181"/>
      <c r="AG169" s="3181"/>
      <c r="AH169" s="3181"/>
      <c r="AI169" s="3181"/>
      <c r="AJ169" s="3181"/>
      <c r="AK169" s="3181"/>
      <c r="AL169" s="3181"/>
      <c r="AM169" s="3181"/>
      <c r="AN169" s="3181"/>
      <c r="AO169" s="3182"/>
      <c r="AP169" s="3171"/>
      <c r="AQ169" s="3171"/>
      <c r="AR169" s="3171"/>
      <c r="AS169" s="3171"/>
      <c r="AT169" s="3171"/>
      <c r="AU169" s="3171"/>
    </row>
    <row r="170" spans="1:47" s="3189" customFormat="1" ht="20.25" customHeight="1">
      <c r="A170" s="3171">
        <v>168</v>
      </c>
      <c r="B170" s="3184">
        <v>45674</v>
      </c>
      <c r="C170" s="3185" t="s">
        <v>36199</v>
      </c>
      <c r="D170" s="3185" t="s">
        <v>36200</v>
      </c>
      <c r="E170" s="3185">
        <v>6063999</v>
      </c>
      <c r="F170" s="3185" t="s">
        <v>36198</v>
      </c>
      <c r="G170" s="3186">
        <v>31506</v>
      </c>
      <c r="H170" s="3190" t="s">
        <v>36201</v>
      </c>
      <c r="I170" s="3187" t="s">
        <v>35325</v>
      </c>
      <c r="J170" s="3188"/>
      <c r="K170" s="3171" t="s">
        <v>14</v>
      </c>
      <c r="L170" s="3171" t="s">
        <v>35373</v>
      </c>
      <c r="M170" s="3171" t="s">
        <v>35337</v>
      </c>
      <c r="N170" s="3171" t="s">
        <v>35970</v>
      </c>
      <c r="O170" s="3178">
        <v>80000</v>
      </c>
      <c r="P170" s="3178">
        <v>10000</v>
      </c>
      <c r="Q170" s="3180">
        <f t="shared" si="8"/>
        <v>90000</v>
      </c>
      <c r="R170" s="3180">
        <v>90000</v>
      </c>
      <c r="S170" s="3180"/>
      <c r="T170" s="3180"/>
      <c r="U170" s="3195"/>
      <c r="V170" s="3195"/>
      <c r="W170" s="3180">
        <f t="shared" si="9"/>
        <v>0</v>
      </c>
      <c r="X170" s="3180"/>
      <c r="Y170" s="3180">
        <f t="shared" si="10"/>
        <v>90000</v>
      </c>
      <c r="Z170" s="3181"/>
      <c r="AA170" s="3181"/>
      <c r="AB170" s="3181"/>
      <c r="AC170" s="3181"/>
      <c r="AD170" s="3181"/>
      <c r="AE170" s="3181"/>
      <c r="AF170" s="3181"/>
      <c r="AG170" s="3181"/>
      <c r="AH170" s="3181"/>
      <c r="AI170" s="3181"/>
      <c r="AJ170" s="3181" t="s">
        <v>14</v>
      </c>
      <c r="AK170" s="3181" t="s">
        <v>14</v>
      </c>
      <c r="AL170" s="3181"/>
      <c r="AM170" s="3181"/>
      <c r="AN170" s="3181"/>
      <c r="AO170" s="3182"/>
      <c r="AP170" s="3171"/>
      <c r="AQ170" s="3171"/>
      <c r="AR170" s="3171"/>
      <c r="AS170" s="3171"/>
      <c r="AT170" s="3171"/>
      <c r="AU170" s="3171"/>
    </row>
    <row r="171" spans="1:47" s="3189" customFormat="1" ht="20.25" customHeight="1">
      <c r="A171" s="3171">
        <v>169</v>
      </c>
      <c r="B171" s="3184">
        <v>45674</v>
      </c>
      <c r="C171" s="3185" t="s">
        <v>36203</v>
      </c>
      <c r="D171" s="3185" t="s">
        <v>36204</v>
      </c>
      <c r="E171" s="3185">
        <v>4793120</v>
      </c>
      <c r="F171" s="3185" t="s">
        <v>36202</v>
      </c>
      <c r="G171" s="3186">
        <v>34155</v>
      </c>
      <c r="H171" s="3190" t="s">
        <v>36205</v>
      </c>
      <c r="I171" s="3187" t="s">
        <v>35325</v>
      </c>
      <c r="J171" s="3196"/>
      <c r="K171" s="3197" t="s">
        <v>14</v>
      </c>
      <c r="L171" s="3197" t="s">
        <v>24</v>
      </c>
      <c r="M171" s="3171" t="s">
        <v>35337</v>
      </c>
      <c r="N171" s="3171" t="s">
        <v>35970</v>
      </c>
      <c r="O171" s="3198">
        <v>35000</v>
      </c>
      <c r="P171" s="3178"/>
      <c r="Q171" s="3180">
        <f t="shared" si="8"/>
        <v>35000</v>
      </c>
      <c r="R171" s="3180">
        <v>35000</v>
      </c>
      <c r="S171" s="3180"/>
      <c r="T171" s="3180"/>
      <c r="U171" s="3195"/>
      <c r="V171" s="3195"/>
      <c r="W171" s="3180">
        <f t="shared" si="9"/>
        <v>0</v>
      </c>
      <c r="X171" s="3180"/>
      <c r="Y171" s="3180">
        <f t="shared" si="10"/>
        <v>35000</v>
      </c>
      <c r="Z171" s="3181"/>
      <c r="AA171" s="3181"/>
      <c r="AB171" s="3181"/>
      <c r="AC171" s="3181"/>
      <c r="AD171" s="3181"/>
      <c r="AE171" s="3181"/>
      <c r="AF171" s="3181"/>
      <c r="AG171" s="3181"/>
      <c r="AH171" s="3181"/>
      <c r="AI171" s="3181"/>
      <c r="AJ171" s="3181"/>
      <c r="AK171" s="3181" t="s">
        <v>14</v>
      </c>
      <c r="AL171" s="3181"/>
      <c r="AM171" s="3181"/>
      <c r="AN171" s="3181"/>
      <c r="AO171" s="3182"/>
      <c r="AP171" s="3171"/>
      <c r="AQ171" s="3171"/>
      <c r="AR171" s="3171"/>
      <c r="AS171" s="3171"/>
      <c r="AT171" s="3171"/>
      <c r="AU171" s="3171"/>
    </row>
    <row r="172" spans="1:47" s="3189" customFormat="1" ht="20.25" customHeight="1">
      <c r="A172" s="3171">
        <v>170</v>
      </c>
      <c r="B172" s="3184">
        <v>45674</v>
      </c>
      <c r="C172" s="3185" t="s">
        <v>36210</v>
      </c>
      <c r="D172" s="3185" t="s">
        <v>36211</v>
      </c>
      <c r="E172" s="3185">
        <v>4842475</v>
      </c>
      <c r="F172" s="3185" t="s">
        <v>36209</v>
      </c>
      <c r="G172" s="3186">
        <v>35322</v>
      </c>
      <c r="H172" s="3190" t="s">
        <v>36212</v>
      </c>
      <c r="I172" s="3187" t="s">
        <v>35325</v>
      </c>
      <c r="J172" s="3188" t="s">
        <v>14</v>
      </c>
      <c r="K172" s="3171" t="s">
        <v>14</v>
      </c>
      <c r="L172" s="3171" t="s">
        <v>35365</v>
      </c>
      <c r="M172" s="3171" t="s">
        <v>35337</v>
      </c>
      <c r="N172" s="3171" t="s">
        <v>35970</v>
      </c>
      <c r="O172" s="3178">
        <v>60000</v>
      </c>
      <c r="P172" s="3178"/>
      <c r="Q172" s="3180">
        <f t="shared" si="8"/>
        <v>60000</v>
      </c>
      <c r="R172" s="3180">
        <v>60000</v>
      </c>
      <c r="S172" s="3180"/>
      <c r="T172" s="3180"/>
      <c r="U172" s="3195"/>
      <c r="V172" s="3195"/>
      <c r="W172" s="3180">
        <f t="shared" si="9"/>
        <v>0</v>
      </c>
      <c r="X172" s="3180"/>
      <c r="Y172" s="3180">
        <f t="shared" si="10"/>
        <v>60000</v>
      </c>
      <c r="Z172" s="3181"/>
      <c r="AA172" s="3181"/>
      <c r="AB172" s="3181"/>
      <c r="AC172" s="3181"/>
      <c r="AD172" s="3181"/>
      <c r="AE172" s="3181"/>
      <c r="AF172" s="3181" t="s">
        <v>14</v>
      </c>
      <c r="AG172" s="3181" t="s">
        <v>14</v>
      </c>
      <c r="AH172" s="3181"/>
      <c r="AI172" s="3181"/>
      <c r="AJ172" s="3181"/>
      <c r="AK172" s="3181"/>
      <c r="AL172" s="3181"/>
      <c r="AM172" s="3181"/>
      <c r="AN172" s="3181"/>
      <c r="AO172" s="3182"/>
      <c r="AP172" s="3171"/>
      <c r="AQ172" s="3171"/>
      <c r="AR172" s="3171"/>
      <c r="AS172" s="3171"/>
      <c r="AT172" s="3171"/>
      <c r="AU172" s="3171"/>
    </row>
    <row r="173" spans="1:47" s="3189" customFormat="1" ht="20.25" customHeight="1">
      <c r="A173" s="3171">
        <v>171</v>
      </c>
      <c r="B173" s="3184">
        <v>45674</v>
      </c>
      <c r="C173" s="3185" t="s">
        <v>36214</v>
      </c>
      <c r="D173" s="3185" t="s">
        <v>36215</v>
      </c>
      <c r="E173" s="3190" t="s">
        <v>35356</v>
      </c>
      <c r="F173" s="3185" t="s">
        <v>36213</v>
      </c>
      <c r="G173" s="3186">
        <v>36407</v>
      </c>
      <c r="H173" s="3190" t="s">
        <v>36216</v>
      </c>
      <c r="I173" s="3187" t="s">
        <v>35325</v>
      </c>
      <c r="J173" s="3188" t="s">
        <v>14</v>
      </c>
      <c r="K173" s="3171" t="s">
        <v>14</v>
      </c>
      <c r="L173" s="3171" t="s">
        <v>35392</v>
      </c>
      <c r="M173" s="3171" t="s">
        <v>35337</v>
      </c>
      <c r="N173" s="3171" t="s">
        <v>35970</v>
      </c>
      <c r="O173" s="3178">
        <v>95000</v>
      </c>
      <c r="P173" s="3178">
        <v>30000</v>
      </c>
      <c r="Q173" s="3180">
        <f t="shared" si="8"/>
        <v>125000</v>
      </c>
      <c r="R173" s="3180">
        <v>107000</v>
      </c>
      <c r="S173" s="3180"/>
      <c r="T173" s="3180">
        <v>18000</v>
      </c>
      <c r="U173" s="3195"/>
      <c r="V173" s="3195"/>
      <c r="W173" s="3180">
        <f t="shared" si="9"/>
        <v>0</v>
      </c>
      <c r="X173" s="3180"/>
      <c r="Y173" s="3180">
        <f t="shared" si="10"/>
        <v>125000</v>
      </c>
      <c r="Z173" s="3181" t="s">
        <v>14</v>
      </c>
      <c r="AA173" s="3181" t="s">
        <v>14</v>
      </c>
      <c r="AB173" s="3181" t="s">
        <v>14</v>
      </c>
      <c r="AC173" s="3181"/>
      <c r="AD173" s="3181"/>
      <c r="AE173" s="3181"/>
      <c r="AF173" s="3181"/>
      <c r="AG173" s="3181"/>
      <c r="AH173" s="3181"/>
      <c r="AI173" s="3181"/>
      <c r="AJ173" s="3181"/>
      <c r="AK173" s="3181"/>
      <c r="AL173" s="3181"/>
      <c r="AM173" s="3181"/>
      <c r="AN173" s="3181"/>
      <c r="AO173" s="3182"/>
      <c r="AP173" s="3171"/>
      <c r="AQ173" s="3171"/>
      <c r="AR173" s="3171"/>
      <c r="AS173" s="3171"/>
      <c r="AT173" s="3171"/>
      <c r="AU173" s="3171"/>
    </row>
    <row r="174" spans="1:47" s="3189" customFormat="1" ht="20.25" customHeight="1">
      <c r="A174" s="3171">
        <v>172</v>
      </c>
      <c r="B174" s="3184">
        <v>45674</v>
      </c>
      <c r="C174" s="3185" t="s">
        <v>36218</v>
      </c>
      <c r="D174" s="3185" t="s">
        <v>36219</v>
      </c>
      <c r="E174" s="3185">
        <v>6056799</v>
      </c>
      <c r="F174" s="3185" t="s">
        <v>36217</v>
      </c>
      <c r="G174" s="3186">
        <v>38965</v>
      </c>
      <c r="H174" s="3190" t="s">
        <v>36220</v>
      </c>
      <c r="I174" s="3187" t="s">
        <v>35325</v>
      </c>
      <c r="J174" s="3188" t="s">
        <v>14</v>
      </c>
      <c r="K174" s="3171" t="s">
        <v>14</v>
      </c>
      <c r="L174" s="3171" t="s">
        <v>28</v>
      </c>
      <c r="M174" s="3171" t="s">
        <v>35337</v>
      </c>
      <c r="N174" s="3171" t="s">
        <v>35970</v>
      </c>
      <c r="O174" s="3178">
        <v>35000</v>
      </c>
      <c r="P174" s="3178">
        <v>10000</v>
      </c>
      <c r="Q174" s="3180">
        <f t="shared" si="8"/>
        <v>45000</v>
      </c>
      <c r="R174" s="3180">
        <v>45000</v>
      </c>
      <c r="S174" s="3180"/>
      <c r="T174" s="3180"/>
      <c r="U174" s="3195"/>
      <c r="V174" s="3195"/>
      <c r="W174" s="3180">
        <f t="shared" si="9"/>
        <v>0</v>
      </c>
      <c r="X174" s="3180"/>
      <c r="Y174" s="3180">
        <f t="shared" si="10"/>
        <v>45000</v>
      </c>
      <c r="Z174" s="3181"/>
      <c r="AA174" s="3181"/>
      <c r="AB174" s="3181"/>
      <c r="AC174" s="3181"/>
      <c r="AD174" s="3181"/>
      <c r="AE174" s="3181"/>
      <c r="AF174" s="3181"/>
      <c r="AG174" s="3181" t="s">
        <v>14</v>
      </c>
      <c r="AH174" s="3181"/>
      <c r="AI174" s="3181"/>
      <c r="AJ174" s="3181"/>
      <c r="AK174" s="3181"/>
      <c r="AL174" s="3181"/>
      <c r="AM174" s="3181"/>
      <c r="AN174" s="3181"/>
      <c r="AO174" s="3182"/>
      <c r="AP174" s="3171"/>
      <c r="AQ174" s="3171"/>
      <c r="AR174" s="3171"/>
      <c r="AS174" s="3171"/>
      <c r="AT174" s="3171"/>
      <c r="AU174" s="3171"/>
    </row>
    <row r="175" spans="1:47" s="3189" customFormat="1" ht="20.25" customHeight="1">
      <c r="A175" s="3171">
        <v>173</v>
      </c>
      <c r="B175" s="3184">
        <v>45674</v>
      </c>
      <c r="C175" s="3185" t="s">
        <v>36132</v>
      </c>
      <c r="D175" s="3185" t="s">
        <v>36224</v>
      </c>
      <c r="E175" s="3185">
        <v>6242189</v>
      </c>
      <c r="F175" s="3185" t="s">
        <v>36223</v>
      </c>
      <c r="G175" s="3186">
        <v>35635</v>
      </c>
      <c r="H175" s="3190" t="s">
        <v>36225</v>
      </c>
      <c r="I175" s="3187" t="s">
        <v>35325</v>
      </c>
      <c r="J175" s="3188" t="s">
        <v>14</v>
      </c>
      <c r="K175" s="3171" t="s">
        <v>14</v>
      </c>
      <c r="L175" s="3208" t="s">
        <v>35562</v>
      </c>
      <c r="M175" s="3171" t="s">
        <v>35337</v>
      </c>
      <c r="N175" s="3171" t="s">
        <v>35970</v>
      </c>
      <c r="O175" s="3178">
        <v>60000</v>
      </c>
      <c r="P175" s="3178">
        <v>10000</v>
      </c>
      <c r="Q175" s="3180">
        <f t="shared" si="8"/>
        <v>70000</v>
      </c>
      <c r="R175" s="3180">
        <v>70000</v>
      </c>
      <c r="S175" s="3180"/>
      <c r="T175" s="3180"/>
      <c r="U175" s="3180"/>
      <c r="V175" s="3180"/>
      <c r="W175" s="3180">
        <f t="shared" si="9"/>
        <v>0</v>
      </c>
      <c r="X175" s="3180"/>
      <c r="Y175" s="3180">
        <f t="shared" si="10"/>
        <v>70000</v>
      </c>
      <c r="Z175" s="3180"/>
      <c r="AA175" s="3195" t="s">
        <v>14</v>
      </c>
      <c r="AB175" s="3195" t="s">
        <v>14</v>
      </c>
      <c r="AC175" s="3180"/>
      <c r="AD175" s="3181"/>
      <c r="AE175" s="3181"/>
      <c r="AF175" s="3181"/>
      <c r="AG175" s="3181"/>
      <c r="AH175" s="3181"/>
      <c r="AI175" s="3181"/>
      <c r="AJ175" s="3181"/>
      <c r="AK175" s="3181"/>
      <c r="AL175" s="3181"/>
      <c r="AM175" s="3181"/>
      <c r="AN175" s="3181"/>
      <c r="AO175" s="3182"/>
      <c r="AP175" s="3171"/>
      <c r="AQ175" s="3171"/>
      <c r="AR175" s="3171"/>
      <c r="AS175" s="3171"/>
      <c r="AT175" s="3171"/>
      <c r="AU175" s="3171"/>
    </row>
    <row r="176" spans="1:47" s="3189" customFormat="1" ht="20.25" customHeight="1">
      <c r="A176" s="3171">
        <v>174</v>
      </c>
      <c r="B176" s="3184">
        <v>45674</v>
      </c>
      <c r="C176" s="3191" t="s">
        <v>36227</v>
      </c>
      <c r="D176" s="3191" t="s">
        <v>35628</v>
      </c>
      <c r="E176" s="3191">
        <v>5946597</v>
      </c>
      <c r="F176" s="3191" t="s">
        <v>36226</v>
      </c>
      <c r="G176" s="3192">
        <v>39147</v>
      </c>
      <c r="H176" s="3193" t="s">
        <v>36228</v>
      </c>
      <c r="I176" s="3187" t="s">
        <v>35325</v>
      </c>
      <c r="J176" s="3188" t="s">
        <v>14</v>
      </c>
      <c r="K176" s="3171" t="s">
        <v>14</v>
      </c>
      <c r="L176" s="3171" t="s">
        <v>36117</v>
      </c>
      <c r="M176" s="3171" t="s">
        <v>35337</v>
      </c>
      <c r="N176" s="3171" t="s">
        <v>35970</v>
      </c>
      <c r="O176" s="3178">
        <v>60000</v>
      </c>
      <c r="P176" s="3178">
        <v>20000</v>
      </c>
      <c r="Q176" s="3180">
        <f t="shared" si="8"/>
        <v>80000</v>
      </c>
      <c r="R176" s="3180">
        <v>68000</v>
      </c>
      <c r="S176" s="3180"/>
      <c r="T176" s="3180">
        <v>12000</v>
      </c>
      <c r="U176" s="3180"/>
      <c r="V176" s="3180"/>
      <c r="W176" s="3180">
        <f t="shared" si="9"/>
        <v>0</v>
      </c>
      <c r="X176" s="3180"/>
      <c r="Y176" s="3180">
        <f t="shared" si="10"/>
        <v>80000</v>
      </c>
      <c r="Z176" s="3181" t="s">
        <v>14</v>
      </c>
      <c r="AA176" s="3181"/>
      <c r="AB176" s="3181" t="s">
        <v>14</v>
      </c>
      <c r="AC176" s="3181"/>
      <c r="AD176" s="3181"/>
      <c r="AE176" s="3181"/>
      <c r="AF176" s="3181"/>
      <c r="AG176" s="3181"/>
      <c r="AH176" s="3181"/>
      <c r="AI176" s="3181"/>
      <c r="AJ176" s="3181"/>
      <c r="AK176" s="3181"/>
      <c r="AL176" s="3181"/>
      <c r="AM176" s="3181"/>
      <c r="AN176" s="3181"/>
      <c r="AO176" s="3182"/>
      <c r="AP176" s="3171"/>
      <c r="AQ176" s="3171"/>
      <c r="AR176" s="3171"/>
      <c r="AS176" s="3171"/>
      <c r="AT176" s="3171"/>
      <c r="AU176" s="3171"/>
    </row>
    <row r="177" spans="1:47" s="3189" customFormat="1" ht="20.25" customHeight="1">
      <c r="A177" s="3171">
        <v>175</v>
      </c>
      <c r="B177" s="3184">
        <v>45675</v>
      </c>
      <c r="C177" s="3185" t="s">
        <v>35352</v>
      </c>
      <c r="D177" s="3185" t="s">
        <v>36234</v>
      </c>
      <c r="E177" s="3190" t="s">
        <v>35356</v>
      </c>
      <c r="F177" s="3185" t="s">
        <v>36233</v>
      </c>
      <c r="G177" s="3186">
        <v>35619</v>
      </c>
      <c r="H177" s="3190" t="s">
        <v>36235</v>
      </c>
      <c r="I177" s="3187" t="s">
        <v>35325</v>
      </c>
      <c r="J177" s="3188" t="s">
        <v>14</v>
      </c>
      <c r="K177" s="3171" t="s">
        <v>14</v>
      </c>
      <c r="L177" s="3171" t="s">
        <v>35460</v>
      </c>
      <c r="M177" s="3171" t="s">
        <v>35337</v>
      </c>
      <c r="N177" s="3171" t="s">
        <v>35970</v>
      </c>
      <c r="O177" s="3178">
        <v>75000</v>
      </c>
      <c r="P177" s="3178">
        <v>20000</v>
      </c>
      <c r="Q177" s="3180">
        <f t="shared" si="8"/>
        <v>95000</v>
      </c>
      <c r="R177" s="3180">
        <v>95000</v>
      </c>
      <c r="S177" s="3180"/>
      <c r="T177" s="3180"/>
      <c r="U177" s="3180"/>
      <c r="V177" s="3180"/>
      <c r="W177" s="3180">
        <f t="shared" si="9"/>
        <v>0</v>
      </c>
      <c r="X177" s="3180"/>
      <c r="Y177" s="3180">
        <f t="shared" si="10"/>
        <v>95000</v>
      </c>
      <c r="Z177" s="3180"/>
      <c r="AA177" s="3180"/>
      <c r="AB177" s="3180"/>
      <c r="AC177" s="3180"/>
      <c r="AD177" s="3181"/>
      <c r="AE177" s="3181"/>
      <c r="AF177" s="3181"/>
      <c r="AG177" s="3181"/>
      <c r="AH177" s="3181"/>
      <c r="AI177" s="3181" t="s">
        <v>14</v>
      </c>
      <c r="AJ177" s="3181"/>
      <c r="AK177" s="3181"/>
      <c r="AL177" s="3181" t="s">
        <v>14</v>
      </c>
      <c r="AM177" s="3181"/>
      <c r="AN177" s="3181"/>
      <c r="AO177" s="3182"/>
      <c r="AP177" s="3171"/>
      <c r="AQ177" s="3171"/>
      <c r="AR177" s="3171"/>
      <c r="AS177" s="3171"/>
      <c r="AT177" s="3171"/>
      <c r="AU177" s="3171"/>
    </row>
    <row r="178" spans="1:47" s="3189" customFormat="1" ht="20.25" customHeight="1">
      <c r="A178" s="3171">
        <v>176</v>
      </c>
      <c r="B178" s="3184">
        <v>45675</v>
      </c>
      <c r="C178" s="3185" t="s">
        <v>36237</v>
      </c>
      <c r="D178" s="3185" t="s">
        <v>5202</v>
      </c>
      <c r="E178" s="3185">
        <v>2081893</v>
      </c>
      <c r="F178" s="3185" t="s">
        <v>36236</v>
      </c>
      <c r="G178" s="3186">
        <v>33511</v>
      </c>
      <c r="H178" s="3185" t="s">
        <v>36238</v>
      </c>
      <c r="I178" s="3187" t="s">
        <v>35325</v>
      </c>
      <c r="J178" s="3188"/>
      <c r="K178" s="3171" t="s">
        <v>14</v>
      </c>
      <c r="L178" s="3171" t="s">
        <v>24</v>
      </c>
      <c r="M178" s="3171" t="s">
        <v>35337</v>
      </c>
      <c r="N178" s="3171" t="s">
        <v>35970</v>
      </c>
      <c r="O178" s="3178">
        <v>35000</v>
      </c>
      <c r="P178" s="3178">
        <v>10000</v>
      </c>
      <c r="Q178" s="3180">
        <f t="shared" si="8"/>
        <v>45000</v>
      </c>
      <c r="R178" s="3180">
        <v>45000</v>
      </c>
      <c r="S178" s="3180"/>
      <c r="T178" s="3180"/>
      <c r="U178" s="3180"/>
      <c r="V178" s="3180"/>
      <c r="W178" s="3180">
        <f t="shared" si="9"/>
        <v>0</v>
      </c>
      <c r="X178" s="3180"/>
      <c r="Y178" s="3180">
        <f t="shared" si="10"/>
        <v>45000</v>
      </c>
      <c r="Z178" s="3180"/>
      <c r="AA178" s="3180"/>
      <c r="AB178" s="3180"/>
      <c r="AC178" s="3180"/>
      <c r="AD178" s="3181"/>
      <c r="AE178" s="3181"/>
      <c r="AF178" s="3181"/>
      <c r="AG178" s="3181"/>
      <c r="AH178" s="3181"/>
      <c r="AI178" s="3181"/>
      <c r="AJ178" s="3181"/>
      <c r="AK178" s="3181" t="s">
        <v>14</v>
      </c>
      <c r="AL178" s="3181"/>
      <c r="AM178" s="3181"/>
      <c r="AN178" s="3181"/>
      <c r="AO178" s="3182"/>
      <c r="AP178" s="3171"/>
      <c r="AQ178" s="3171"/>
      <c r="AR178" s="3171"/>
      <c r="AS178" s="3171"/>
      <c r="AT178" s="3171"/>
      <c r="AU178" s="3171"/>
    </row>
    <row r="179" spans="1:47" s="3189" customFormat="1" ht="20.25" customHeight="1">
      <c r="A179" s="3171">
        <v>177</v>
      </c>
      <c r="B179" s="3184">
        <v>45675</v>
      </c>
      <c r="C179" s="3191" t="s">
        <v>36240</v>
      </c>
      <c r="D179" s="3191" t="s">
        <v>36241</v>
      </c>
      <c r="E179" s="3191">
        <v>3587104</v>
      </c>
      <c r="F179" s="3191" t="s">
        <v>36239</v>
      </c>
      <c r="G179" s="3192">
        <v>33508</v>
      </c>
      <c r="H179" s="3193" t="s">
        <v>36242</v>
      </c>
      <c r="I179" s="3187" t="s">
        <v>35325</v>
      </c>
      <c r="J179" s="3188" t="s">
        <v>14</v>
      </c>
      <c r="K179" s="3171" t="s">
        <v>14</v>
      </c>
      <c r="L179" s="3171" t="s">
        <v>36243</v>
      </c>
      <c r="M179" s="3171" t="s">
        <v>35337</v>
      </c>
      <c r="N179" s="3171" t="s">
        <v>35970</v>
      </c>
      <c r="O179" s="3178">
        <v>95000</v>
      </c>
      <c r="P179" s="3178">
        <v>30000</v>
      </c>
      <c r="Q179" s="3180">
        <f t="shared" si="8"/>
        <v>125000</v>
      </c>
      <c r="R179" s="3180">
        <v>107000</v>
      </c>
      <c r="S179" s="3180"/>
      <c r="T179" s="3180">
        <v>18000</v>
      </c>
      <c r="U179" s="3180"/>
      <c r="V179" s="3180"/>
      <c r="W179" s="3180">
        <f t="shared" si="9"/>
        <v>0</v>
      </c>
      <c r="X179" s="3180"/>
      <c r="Y179" s="3180">
        <f t="shared" si="10"/>
        <v>125000</v>
      </c>
      <c r="Z179" s="3180"/>
      <c r="AA179" s="3195" t="s">
        <v>14</v>
      </c>
      <c r="AB179" s="3195" t="s">
        <v>14</v>
      </c>
      <c r="AC179" s="3195" t="s">
        <v>14</v>
      </c>
      <c r="AD179" s="3181"/>
      <c r="AE179" s="3181"/>
      <c r="AF179" s="3181"/>
      <c r="AG179" s="3181"/>
      <c r="AH179" s="3181"/>
      <c r="AI179" s="3181"/>
      <c r="AJ179" s="3181"/>
      <c r="AK179" s="3181"/>
      <c r="AL179" s="3181"/>
      <c r="AM179" s="3181"/>
      <c r="AN179" s="3181"/>
      <c r="AO179" s="3182"/>
      <c r="AP179" s="3171"/>
      <c r="AQ179" s="3171"/>
      <c r="AR179" s="3171"/>
      <c r="AS179" s="3171"/>
      <c r="AT179" s="3171"/>
      <c r="AU179" s="3171"/>
    </row>
    <row r="180" spans="1:47" s="3189" customFormat="1" ht="20.25" customHeight="1">
      <c r="A180" s="3171">
        <v>178</v>
      </c>
      <c r="B180" s="3184">
        <v>45675</v>
      </c>
      <c r="C180" s="3191" t="s">
        <v>36245</v>
      </c>
      <c r="D180" s="3191" t="s">
        <v>36246</v>
      </c>
      <c r="E180" s="3191">
        <v>5624609</v>
      </c>
      <c r="F180" s="3191" t="s">
        <v>36244</v>
      </c>
      <c r="G180" s="3192">
        <v>34332</v>
      </c>
      <c r="H180" s="3191" t="s">
        <v>36247</v>
      </c>
      <c r="I180" s="3187" t="s">
        <v>35325</v>
      </c>
      <c r="J180" s="3188"/>
      <c r="K180" s="3171" t="s">
        <v>14</v>
      </c>
      <c r="L180" s="3171" t="s">
        <v>35365</v>
      </c>
      <c r="M180" s="3171" t="s">
        <v>35337</v>
      </c>
      <c r="N180" s="3171" t="s">
        <v>35970</v>
      </c>
      <c r="O180" s="3178">
        <v>60000</v>
      </c>
      <c r="P180" s="3178">
        <v>20000</v>
      </c>
      <c r="Q180" s="3180">
        <f t="shared" si="8"/>
        <v>80000</v>
      </c>
      <c r="R180" s="3180">
        <v>80000</v>
      </c>
      <c r="S180" s="3180"/>
      <c r="T180" s="3180"/>
      <c r="U180" s="3180"/>
      <c r="V180" s="3180"/>
      <c r="W180" s="3180">
        <f t="shared" si="9"/>
        <v>0</v>
      </c>
      <c r="X180" s="3180"/>
      <c r="Y180" s="3180">
        <f t="shared" si="10"/>
        <v>80000</v>
      </c>
      <c r="Z180" s="3180"/>
      <c r="AA180" s="3180"/>
      <c r="AB180" s="3180"/>
      <c r="AC180" s="3180"/>
      <c r="AD180" s="3181"/>
      <c r="AE180" s="3181"/>
      <c r="AF180" s="3181" t="s">
        <v>14</v>
      </c>
      <c r="AG180" s="3181" t="s">
        <v>14</v>
      </c>
      <c r="AH180" s="3181"/>
      <c r="AI180" s="3181"/>
      <c r="AJ180" s="3181"/>
      <c r="AK180" s="3181"/>
      <c r="AL180" s="3181"/>
      <c r="AM180" s="3181"/>
      <c r="AN180" s="3181"/>
      <c r="AO180" s="3182"/>
      <c r="AP180" s="3171"/>
      <c r="AQ180" s="3171"/>
      <c r="AR180" s="3171"/>
      <c r="AS180" s="3171"/>
      <c r="AT180" s="3171"/>
      <c r="AU180" s="3171"/>
    </row>
    <row r="181" spans="1:47" s="3189" customFormat="1" ht="20.25" customHeight="1">
      <c r="A181" s="3171">
        <v>179</v>
      </c>
      <c r="B181" s="3184">
        <v>45675</v>
      </c>
      <c r="C181" s="3191" t="s">
        <v>36249</v>
      </c>
      <c r="D181" s="3191" t="s">
        <v>36250</v>
      </c>
      <c r="E181" s="3191">
        <v>6362558</v>
      </c>
      <c r="F181" s="3191" t="s">
        <v>36248</v>
      </c>
      <c r="G181" s="3192">
        <v>39174</v>
      </c>
      <c r="H181" s="3193" t="s">
        <v>36251</v>
      </c>
      <c r="I181" s="3187" t="s">
        <v>35325</v>
      </c>
      <c r="J181" s="3188" t="s">
        <v>14</v>
      </c>
      <c r="K181" s="3171" t="s">
        <v>14</v>
      </c>
      <c r="L181" s="3171" t="s">
        <v>35562</v>
      </c>
      <c r="M181" s="3171" t="s">
        <v>35337</v>
      </c>
      <c r="N181" s="3171" t="s">
        <v>35970</v>
      </c>
      <c r="O181" s="3178">
        <v>65000</v>
      </c>
      <c r="P181" s="3178"/>
      <c r="Q181" s="3180">
        <f t="shared" si="8"/>
        <v>65000</v>
      </c>
      <c r="R181" s="3180">
        <v>65000</v>
      </c>
      <c r="S181" s="3180"/>
      <c r="T181" s="3180"/>
      <c r="U181" s="3180"/>
      <c r="V181" s="3180"/>
      <c r="W181" s="3180">
        <f t="shared" si="9"/>
        <v>0</v>
      </c>
      <c r="X181" s="3180"/>
      <c r="Y181" s="3180">
        <f t="shared" si="10"/>
        <v>65000</v>
      </c>
      <c r="Z181" s="3180"/>
      <c r="AA181" s="3195" t="s">
        <v>14</v>
      </c>
      <c r="AB181" s="3195" t="s">
        <v>14</v>
      </c>
      <c r="AC181" s="3180"/>
      <c r="AD181" s="3181"/>
      <c r="AE181" s="3181"/>
      <c r="AF181" s="3181"/>
      <c r="AG181" s="3181"/>
      <c r="AH181" s="3181"/>
      <c r="AI181" s="3181"/>
      <c r="AJ181" s="3181"/>
      <c r="AK181" s="3181"/>
      <c r="AL181" s="3181"/>
      <c r="AM181" s="3181"/>
      <c r="AN181" s="3181"/>
      <c r="AO181" s="3182"/>
      <c r="AP181" s="3171"/>
      <c r="AQ181" s="3171"/>
      <c r="AR181" s="3171"/>
      <c r="AS181" s="3171"/>
      <c r="AT181" s="3171"/>
      <c r="AU181" s="3171"/>
    </row>
    <row r="182" spans="1:47" s="3189" customFormat="1" ht="20.25" customHeight="1">
      <c r="A182" s="3171">
        <v>180</v>
      </c>
      <c r="B182" s="3184">
        <v>45675</v>
      </c>
      <c r="C182" s="3185" t="s">
        <v>36253</v>
      </c>
      <c r="D182" s="3185" t="s">
        <v>36254</v>
      </c>
      <c r="E182" s="3185">
        <v>5094247</v>
      </c>
      <c r="F182" s="3185" t="s">
        <v>36252</v>
      </c>
      <c r="G182" s="3186">
        <v>35937</v>
      </c>
      <c r="H182" s="3190" t="s">
        <v>36255</v>
      </c>
      <c r="I182" s="3187" t="s">
        <v>35325</v>
      </c>
      <c r="J182" s="3188"/>
      <c r="K182" s="3171" t="s">
        <v>14</v>
      </c>
      <c r="L182" s="3171" t="s">
        <v>23</v>
      </c>
      <c r="M182" s="3171" t="s">
        <v>35337</v>
      </c>
      <c r="N182" s="3171" t="s">
        <v>35970</v>
      </c>
      <c r="O182" s="3178">
        <v>35000</v>
      </c>
      <c r="P182" s="3178"/>
      <c r="Q182" s="3180">
        <f t="shared" si="8"/>
        <v>35000</v>
      </c>
      <c r="R182" s="3180">
        <v>31500</v>
      </c>
      <c r="S182" s="3180"/>
      <c r="T182" s="3180"/>
      <c r="U182" s="3180"/>
      <c r="V182" s="3180"/>
      <c r="W182" s="3180">
        <f t="shared" si="9"/>
        <v>3500</v>
      </c>
      <c r="X182" s="3180"/>
      <c r="Y182" s="3180">
        <f t="shared" si="10"/>
        <v>35000</v>
      </c>
      <c r="Z182" s="3180"/>
      <c r="AA182" s="3180"/>
      <c r="AB182" s="3180"/>
      <c r="AC182" s="3180"/>
      <c r="AD182" s="3181"/>
      <c r="AE182" s="3181"/>
      <c r="AF182" s="3181"/>
      <c r="AG182" s="3181"/>
      <c r="AH182" s="3181"/>
      <c r="AI182" s="3181" t="s">
        <v>14</v>
      </c>
      <c r="AJ182" s="3181"/>
      <c r="AK182" s="3181"/>
      <c r="AL182" s="3181"/>
      <c r="AM182" s="3181"/>
      <c r="AN182" s="3181"/>
      <c r="AO182" s="3182"/>
      <c r="AP182" s="3171"/>
      <c r="AQ182" s="3171"/>
      <c r="AR182" s="3171"/>
      <c r="AS182" s="3171"/>
      <c r="AT182" s="3171"/>
      <c r="AU182" s="3171"/>
    </row>
    <row r="183" spans="1:47" s="3189" customFormat="1" ht="20.25" customHeight="1">
      <c r="A183" s="3171">
        <v>181</v>
      </c>
      <c r="B183" s="3184">
        <v>45675</v>
      </c>
      <c r="C183" s="3185" t="s">
        <v>33735</v>
      </c>
      <c r="D183" s="3185" t="s">
        <v>35888</v>
      </c>
      <c r="E183" s="3185">
        <v>4615136</v>
      </c>
      <c r="F183" s="3185" t="s">
        <v>36003</v>
      </c>
      <c r="G183" s="3186">
        <v>32507</v>
      </c>
      <c r="H183" s="3190" t="s">
        <v>36004</v>
      </c>
      <c r="I183" s="3187" t="s">
        <v>35325</v>
      </c>
      <c r="J183" s="3188"/>
      <c r="K183" s="3171" t="s">
        <v>14</v>
      </c>
      <c r="L183" s="3171" t="s">
        <v>39003</v>
      </c>
      <c r="M183" s="3171" t="s">
        <v>35337</v>
      </c>
      <c r="N183" s="3171" t="s">
        <v>35970</v>
      </c>
      <c r="O183" s="3178">
        <v>60000</v>
      </c>
      <c r="P183" s="3178">
        <v>20000</v>
      </c>
      <c r="Q183" s="3180">
        <f t="shared" si="8"/>
        <v>80000</v>
      </c>
      <c r="R183" s="3180">
        <v>80000</v>
      </c>
      <c r="S183" s="3180"/>
      <c r="T183" s="3180"/>
      <c r="U183" s="3180"/>
      <c r="V183" s="3180"/>
      <c r="W183" s="3180">
        <f t="shared" si="9"/>
        <v>0</v>
      </c>
      <c r="X183" s="3180"/>
      <c r="Y183" s="3180">
        <f t="shared" si="10"/>
        <v>80000</v>
      </c>
      <c r="Z183" s="3180"/>
      <c r="AA183" s="3180"/>
      <c r="AB183" s="3180"/>
      <c r="AC183" s="3180"/>
      <c r="AD183" s="3181" t="s">
        <v>14</v>
      </c>
      <c r="AE183" s="3181"/>
      <c r="AF183" s="3181" t="s">
        <v>14</v>
      </c>
      <c r="AG183" s="3181"/>
      <c r="AH183" s="3181"/>
      <c r="AI183" s="3181"/>
      <c r="AJ183" s="3181"/>
      <c r="AK183" s="3181"/>
      <c r="AL183" s="3181"/>
      <c r="AM183" s="3181"/>
      <c r="AN183" s="3181"/>
      <c r="AO183" s="3182"/>
      <c r="AP183" s="3171"/>
      <c r="AQ183" s="3171"/>
      <c r="AR183" s="3171"/>
      <c r="AS183" s="3171"/>
      <c r="AT183" s="3171"/>
      <c r="AU183" s="3171"/>
    </row>
    <row r="184" spans="1:47" s="3189" customFormat="1" ht="20.25" customHeight="1">
      <c r="A184" s="3171">
        <v>182</v>
      </c>
      <c r="B184" s="3184">
        <v>45675</v>
      </c>
      <c r="C184" s="3194" t="s">
        <v>36256</v>
      </c>
      <c r="D184" s="3194" t="s">
        <v>35619</v>
      </c>
      <c r="E184" s="3214">
        <v>1074742</v>
      </c>
      <c r="F184" s="3214" t="s">
        <v>2009</v>
      </c>
      <c r="G184" s="3214" t="s">
        <v>36257</v>
      </c>
      <c r="H184" s="3214">
        <v>8028255885</v>
      </c>
      <c r="I184" s="3187" t="s">
        <v>35325</v>
      </c>
      <c r="J184" s="3188"/>
      <c r="K184" s="3171" t="s">
        <v>14</v>
      </c>
      <c r="L184" s="3208" t="s">
        <v>35571</v>
      </c>
      <c r="M184" s="3171" t="s">
        <v>35337</v>
      </c>
      <c r="N184" s="3171" t="s">
        <v>35970</v>
      </c>
      <c r="O184" s="3178">
        <v>60000</v>
      </c>
      <c r="P184" s="3178">
        <v>20000</v>
      </c>
      <c r="Q184" s="3180">
        <f t="shared" si="8"/>
        <v>80000</v>
      </c>
      <c r="R184" s="3180">
        <v>80000</v>
      </c>
      <c r="S184" s="3180"/>
      <c r="T184" s="3180"/>
      <c r="U184" s="3180"/>
      <c r="V184" s="3180"/>
      <c r="W184" s="3180">
        <f t="shared" si="9"/>
        <v>0</v>
      </c>
      <c r="X184" s="3180"/>
      <c r="Y184" s="3180">
        <f t="shared" si="10"/>
        <v>80000</v>
      </c>
      <c r="Z184" s="3180"/>
      <c r="AA184" s="3180"/>
      <c r="AB184" s="3180"/>
      <c r="AC184" s="3180"/>
      <c r="AD184" s="3181"/>
      <c r="AE184" s="3181"/>
      <c r="AF184" s="3181"/>
      <c r="AG184" s="3181" t="s">
        <v>14</v>
      </c>
      <c r="AH184" s="3181" t="s">
        <v>14</v>
      </c>
      <c r="AI184" s="3181"/>
      <c r="AJ184" s="3181"/>
      <c r="AK184" s="3181"/>
      <c r="AL184" s="3181"/>
      <c r="AM184" s="3181"/>
      <c r="AN184" s="3181"/>
      <c r="AO184" s="3182"/>
      <c r="AP184" s="3171"/>
      <c r="AQ184" s="3171"/>
      <c r="AR184" s="3171"/>
      <c r="AS184" s="3171"/>
      <c r="AT184" s="3171"/>
      <c r="AU184" s="3171"/>
    </row>
    <row r="185" spans="1:47" s="3189" customFormat="1" ht="20.25" customHeight="1">
      <c r="A185" s="3171">
        <v>183</v>
      </c>
      <c r="B185" s="3184">
        <v>45675</v>
      </c>
      <c r="C185" s="3191" t="s">
        <v>37072</v>
      </c>
      <c r="D185" s="3191" t="s">
        <v>37073</v>
      </c>
      <c r="E185" s="3191">
        <v>4300578</v>
      </c>
      <c r="F185" s="3191" t="s">
        <v>37071</v>
      </c>
      <c r="G185" s="3192">
        <v>36500</v>
      </c>
      <c r="H185" s="3191" t="s">
        <v>37074</v>
      </c>
      <c r="I185" s="3187" t="s">
        <v>35325</v>
      </c>
      <c r="J185" s="3188"/>
      <c r="K185" s="3171" t="s">
        <v>14</v>
      </c>
      <c r="L185" s="3208" t="s">
        <v>26</v>
      </c>
      <c r="M185" s="3171" t="s">
        <v>35337</v>
      </c>
      <c r="N185" s="3171" t="s">
        <v>35970</v>
      </c>
      <c r="O185" s="3178">
        <v>35000</v>
      </c>
      <c r="P185" s="3178">
        <v>10000</v>
      </c>
      <c r="Q185" s="3180">
        <f t="shared" si="8"/>
        <v>45000</v>
      </c>
      <c r="R185" s="3180">
        <v>45000</v>
      </c>
      <c r="S185" s="3180"/>
      <c r="T185" s="3180"/>
      <c r="U185" s="3180"/>
      <c r="V185" s="3180"/>
      <c r="W185" s="3180">
        <f t="shared" si="9"/>
        <v>0</v>
      </c>
      <c r="X185" s="3180"/>
      <c r="Y185" s="3180">
        <f t="shared" si="10"/>
        <v>45000</v>
      </c>
      <c r="Z185" s="3180"/>
      <c r="AA185" s="3180"/>
      <c r="AB185" s="3180"/>
      <c r="AC185" s="3180"/>
      <c r="AD185" s="3181"/>
      <c r="AE185" s="3181"/>
      <c r="AF185" s="3181"/>
      <c r="AG185" s="3181"/>
      <c r="AH185" s="3181"/>
      <c r="AI185" s="3181"/>
      <c r="AJ185" s="3181"/>
      <c r="AK185" s="3181"/>
      <c r="AL185" s="3181"/>
      <c r="AM185" s="3181" t="s">
        <v>14</v>
      </c>
      <c r="AN185" s="3181"/>
      <c r="AO185" s="3182"/>
      <c r="AP185" s="3171"/>
      <c r="AQ185" s="3171"/>
      <c r="AR185" s="3171"/>
      <c r="AS185" s="3171"/>
      <c r="AT185" s="3171"/>
      <c r="AU185" s="3171"/>
    </row>
    <row r="186" spans="1:47" s="3189" customFormat="1" ht="20.25" customHeight="1">
      <c r="A186" s="3171">
        <v>184</v>
      </c>
      <c r="B186" s="3184">
        <v>45675</v>
      </c>
      <c r="C186" s="3191" t="s">
        <v>36259</v>
      </c>
      <c r="D186" s="3191" t="s">
        <v>36260</v>
      </c>
      <c r="E186" s="3191">
        <v>5563716</v>
      </c>
      <c r="F186" s="3191" t="s">
        <v>36258</v>
      </c>
      <c r="G186" s="3192">
        <v>29774</v>
      </c>
      <c r="H186" s="3193" t="s">
        <v>36261</v>
      </c>
      <c r="I186" s="3187" t="s">
        <v>35325</v>
      </c>
      <c r="J186" s="3188"/>
      <c r="K186" s="3171" t="s">
        <v>14</v>
      </c>
      <c r="L186" s="3208" t="s">
        <v>23</v>
      </c>
      <c r="M186" s="3171" t="s">
        <v>35337</v>
      </c>
      <c r="N186" s="3171" t="s">
        <v>35970</v>
      </c>
      <c r="O186" s="3178">
        <v>35000</v>
      </c>
      <c r="P186" s="3178"/>
      <c r="Q186" s="3180">
        <f t="shared" si="8"/>
        <v>35000</v>
      </c>
      <c r="R186" s="3180">
        <v>35000</v>
      </c>
      <c r="S186" s="3180"/>
      <c r="T186" s="3180"/>
      <c r="U186" s="3180"/>
      <c r="V186" s="3180"/>
      <c r="W186" s="3180">
        <f t="shared" si="9"/>
        <v>0</v>
      </c>
      <c r="X186" s="3180"/>
      <c r="Y186" s="3180">
        <f t="shared" si="10"/>
        <v>35000</v>
      </c>
      <c r="Z186" s="3180"/>
      <c r="AA186" s="3180"/>
      <c r="AB186" s="3180"/>
      <c r="AC186" s="3180"/>
      <c r="AD186" s="3181"/>
      <c r="AE186" s="3181"/>
      <c r="AF186" s="3181"/>
      <c r="AG186" s="3181"/>
      <c r="AH186" s="3181"/>
      <c r="AI186" s="3181" t="s">
        <v>14</v>
      </c>
      <c r="AJ186" s="3181"/>
      <c r="AK186" s="3181"/>
      <c r="AL186" s="3181"/>
      <c r="AM186" s="3181"/>
      <c r="AN186" s="3181"/>
      <c r="AO186" s="3182"/>
      <c r="AP186" s="3171"/>
      <c r="AQ186" s="3171"/>
      <c r="AR186" s="3171"/>
      <c r="AS186" s="3171"/>
      <c r="AT186" s="3171"/>
      <c r="AU186" s="3171"/>
    </row>
    <row r="187" spans="1:47" s="3189" customFormat="1" ht="20.25" customHeight="1">
      <c r="A187" s="3171">
        <v>185</v>
      </c>
      <c r="B187" s="3184">
        <v>45675</v>
      </c>
      <c r="C187" s="3191" t="s">
        <v>37114</v>
      </c>
      <c r="D187" s="3191" t="s">
        <v>36241</v>
      </c>
      <c r="E187" s="3193" t="s">
        <v>35356</v>
      </c>
      <c r="F187" s="3191" t="s">
        <v>37113</v>
      </c>
      <c r="G187" s="3192">
        <v>25864</v>
      </c>
      <c r="H187" s="3193" t="s">
        <v>37115</v>
      </c>
      <c r="I187" s="3187" t="s">
        <v>35325</v>
      </c>
      <c r="J187" s="3188" t="s">
        <v>14</v>
      </c>
      <c r="K187" s="3171" t="s">
        <v>14</v>
      </c>
      <c r="L187" s="3208" t="s">
        <v>37116</v>
      </c>
      <c r="M187" s="3171" t="s">
        <v>35337</v>
      </c>
      <c r="N187" s="3171" t="s">
        <v>35970</v>
      </c>
      <c r="O187" s="3178">
        <v>120000</v>
      </c>
      <c r="P187" s="3178">
        <v>40000</v>
      </c>
      <c r="Q187" s="3180">
        <f t="shared" si="8"/>
        <v>160000</v>
      </c>
      <c r="R187" s="3180">
        <v>136000</v>
      </c>
      <c r="S187" s="3180"/>
      <c r="T187" s="3180">
        <v>24000</v>
      </c>
      <c r="U187" s="3180"/>
      <c r="V187" s="3180"/>
      <c r="W187" s="3180">
        <f t="shared" si="9"/>
        <v>0</v>
      </c>
      <c r="X187" s="3180"/>
      <c r="Y187" s="3180">
        <f t="shared" si="10"/>
        <v>160000</v>
      </c>
      <c r="Z187" s="3180"/>
      <c r="AA187" s="3180"/>
      <c r="AB187" s="3180"/>
      <c r="AC187" s="3180"/>
      <c r="AD187" s="3181" t="s">
        <v>14</v>
      </c>
      <c r="AE187" s="3181" t="s">
        <v>14</v>
      </c>
      <c r="AF187" s="3181" t="s">
        <v>14</v>
      </c>
      <c r="AG187" s="3181" t="s">
        <v>14</v>
      </c>
      <c r="AH187" s="3181"/>
      <c r="AI187" s="3181"/>
      <c r="AJ187" s="3181"/>
      <c r="AK187" s="3181"/>
      <c r="AL187" s="3181"/>
      <c r="AM187" s="3181"/>
      <c r="AN187" s="3181"/>
      <c r="AO187" s="3182"/>
      <c r="AP187" s="3171"/>
      <c r="AQ187" s="3171"/>
      <c r="AR187" s="3171"/>
      <c r="AS187" s="3171"/>
      <c r="AT187" s="3171"/>
      <c r="AU187" s="3171"/>
    </row>
    <row r="188" spans="1:47" s="3189" customFormat="1" ht="20.25" customHeight="1">
      <c r="A188" s="3171">
        <v>186</v>
      </c>
      <c r="B188" s="3184">
        <v>45675</v>
      </c>
      <c r="C188" s="3191" t="s">
        <v>36263</v>
      </c>
      <c r="D188" s="3191" t="s">
        <v>36264</v>
      </c>
      <c r="E188" s="3191">
        <v>4851483</v>
      </c>
      <c r="F188" s="3191" t="s">
        <v>36262</v>
      </c>
      <c r="G188" s="3192">
        <v>35401</v>
      </c>
      <c r="H188" s="3193" t="s">
        <v>36265</v>
      </c>
      <c r="I188" s="3187" t="s">
        <v>35325</v>
      </c>
      <c r="J188" s="3188"/>
      <c r="K188" s="3171" t="s">
        <v>14</v>
      </c>
      <c r="L188" s="3208" t="s">
        <v>23</v>
      </c>
      <c r="M188" s="3171" t="s">
        <v>35337</v>
      </c>
      <c r="N188" s="3171" t="s">
        <v>35970</v>
      </c>
      <c r="O188" s="3178">
        <v>35000</v>
      </c>
      <c r="P188" s="3178">
        <v>10000</v>
      </c>
      <c r="Q188" s="3180">
        <f t="shared" si="8"/>
        <v>45000</v>
      </c>
      <c r="R188" s="3180">
        <v>45000</v>
      </c>
      <c r="S188" s="3180"/>
      <c r="T188" s="3180"/>
      <c r="U188" s="3180"/>
      <c r="V188" s="3180"/>
      <c r="W188" s="3180">
        <f t="shared" si="9"/>
        <v>0</v>
      </c>
      <c r="X188" s="3180"/>
      <c r="Y188" s="3180">
        <f t="shared" si="10"/>
        <v>45000</v>
      </c>
      <c r="Z188" s="3180"/>
      <c r="AA188" s="3180"/>
      <c r="AB188" s="3180"/>
      <c r="AC188" s="3180"/>
      <c r="AD188" s="3181"/>
      <c r="AE188" s="3181"/>
      <c r="AF188" s="3181"/>
      <c r="AG188" s="3181"/>
      <c r="AH188" s="3181"/>
      <c r="AI188" s="3181" t="s">
        <v>14</v>
      </c>
      <c r="AJ188" s="3181"/>
      <c r="AK188" s="3181"/>
      <c r="AL188" s="3181"/>
      <c r="AM188" s="3181"/>
      <c r="AN188" s="3181"/>
      <c r="AO188" s="3182"/>
      <c r="AP188" s="3171"/>
      <c r="AQ188" s="3171"/>
      <c r="AR188" s="3171"/>
      <c r="AS188" s="3171"/>
      <c r="AT188" s="3171"/>
      <c r="AU188" s="3171"/>
    </row>
    <row r="189" spans="1:47" s="3189" customFormat="1" ht="20.25" customHeight="1">
      <c r="A189" s="3171">
        <v>187</v>
      </c>
      <c r="B189" s="3184">
        <v>45675</v>
      </c>
      <c r="C189" s="3185" t="s">
        <v>36268</v>
      </c>
      <c r="D189" s="3185" t="s">
        <v>36269</v>
      </c>
      <c r="E189" s="3185">
        <v>3236378</v>
      </c>
      <c r="F189" s="3185" t="s">
        <v>36267</v>
      </c>
      <c r="G189" s="3186">
        <v>33403</v>
      </c>
      <c r="H189" s="3190" t="s">
        <v>2486</v>
      </c>
      <c r="I189" s="3187" t="s">
        <v>35325</v>
      </c>
      <c r="J189" s="3188"/>
      <c r="K189" s="3171" t="s">
        <v>14</v>
      </c>
      <c r="L189" s="3208" t="s">
        <v>8301</v>
      </c>
      <c r="M189" s="3171" t="s">
        <v>35337</v>
      </c>
      <c r="N189" s="3171" t="s">
        <v>35970</v>
      </c>
      <c r="O189" s="3178">
        <v>35000</v>
      </c>
      <c r="P189" s="3178">
        <v>10000</v>
      </c>
      <c r="Q189" s="3180">
        <f t="shared" si="8"/>
        <v>45000</v>
      </c>
      <c r="R189" s="3180">
        <v>45000</v>
      </c>
      <c r="S189" s="3180"/>
      <c r="T189" s="3180"/>
      <c r="U189" s="3180"/>
      <c r="V189" s="3180"/>
      <c r="W189" s="3180">
        <f t="shared" si="9"/>
        <v>0</v>
      </c>
      <c r="X189" s="3180"/>
      <c r="Y189" s="3180">
        <f t="shared" si="10"/>
        <v>45000</v>
      </c>
      <c r="Z189" s="3180"/>
      <c r="AA189" s="3180"/>
      <c r="AB189" s="3180"/>
      <c r="AC189" s="3180"/>
      <c r="AD189" s="3181"/>
      <c r="AE189" s="3181"/>
      <c r="AF189" s="3181"/>
      <c r="AG189" s="3181"/>
      <c r="AH189" s="3181"/>
      <c r="AI189" s="3181"/>
      <c r="AJ189" s="3181"/>
      <c r="AK189" s="3181"/>
      <c r="AL189" s="3181"/>
      <c r="AM189" s="3181"/>
      <c r="AN189" s="3181" t="s">
        <v>14</v>
      </c>
      <c r="AO189" s="3182"/>
      <c r="AP189" s="3171"/>
      <c r="AQ189" s="3171"/>
      <c r="AR189" s="3171"/>
      <c r="AS189" s="3171"/>
      <c r="AT189" s="3171"/>
      <c r="AU189" s="3171"/>
    </row>
    <row r="190" spans="1:47" s="1449" customFormat="1" ht="20.25" customHeight="1">
      <c r="A190" s="3171">
        <v>188</v>
      </c>
      <c r="B190" s="1427"/>
      <c r="C190" s="2891" t="s">
        <v>36273</v>
      </c>
      <c r="D190" s="2891" t="s">
        <v>36274</v>
      </c>
      <c r="E190" s="2891">
        <v>6406531</v>
      </c>
      <c r="F190" s="2891" t="s">
        <v>36272</v>
      </c>
      <c r="G190" s="2895">
        <v>32769</v>
      </c>
      <c r="H190" s="2896" t="s">
        <v>36275</v>
      </c>
      <c r="I190" s="1427" t="s">
        <v>35325</v>
      </c>
      <c r="J190" s="1440" t="s">
        <v>14</v>
      </c>
      <c r="K190" s="1094" t="s">
        <v>14</v>
      </c>
      <c r="L190" s="1130" t="s">
        <v>8301</v>
      </c>
      <c r="M190" s="1094" t="s">
        <v>35337</v>
      </c>
      <c r="N190" s="1094" t="s">
        <v>35327</v>
      </c>
      <c r="O190" s="2406">
        <v>40000</v>
      </c>
      <c r="P190" s="2406"/>
      <c r="Q190" s="1097">
        <f t="shared" ref="Q190:Q252" si="11">O190+P190</f>
        <v>40000</v>
      </c>
      <c r="R190" s="1097">
        <v>40000</v>
      </c>
      <c r="S190" s="1097"/>
      <c r="T190" s="1097"/>
      <c r="U190" s="1097"/>
      <c r="V190" s="1097"/>
      <c r="W190" s="1097">
        <f t="shared" ref="W190:W252" si="12">Q190-R190-S190-T190-V190</f>
        <v>0</v>
      </c>
      <c r="X190" s="1097"/>
      <c r="Y190" s="1097">
        <f t="shared" ref="Y190:Y252" si="13">R190+S190+T190+V190+W190-X190</f>
        <v>40000</v>
      </c>
      <c r="Z190" s="1097"/>
      <c r="AA190" s="1097"/>
      <c r="AB190" s="1097"/>
      <c r="AC190" s="1097"/>
      <c r="AD190" s="1139"/>
      <c r="AE190" s="1139"/>
      <c r="AF190" s="1139"/>
      <c r="AG190" s="1139"/>
      <c r="AH190" s="1139"/>
      <c r="AI190" s="1139"/>
      <c r="AJ190" s="1139"/>
      <c r="AK190" s="1139"/>
      <c r="AL190" s="1139"/>
      <c r="AM190" s="1139"/>
      <c r="AN190" s="1139" t="s">
        <v>14</v>
      </c>
      <c r="AO190" s="676"/>
      <c r="AP190" s="1094"/>
      <c r="AQ190" s="1094"/>
      <c r="AR190" s="1094"/>
      <c r="AS190" s="1094"/>
      <c r="AT190" s="1094"/>
      <c r="AU190" s="1094"/>
    </row>
    <row r="191" spans="1:47" s="1449" customFormat="1" ht="20.25" customHeight="1">
      <c r="A191" s="3171">
        <v>189</v>
      </c>
      <c r="B191" s="1427"/>
      <c r="C191" s="2892" t="s">
        <v>36277</v>
      </c>
      <c r="D191" s="2892" t="s">
        <v>36278</v>
      </c>
      <c r="E191" s="2892">
        <v>6389459</v>
      </c>
      <c r="F191" s="2892" t="s">
        <v>36276</v>
      </c>
      <c r="G191" s="2893">
        <v>35570</v>
      </c>
      <c r="H191" s="2894" t="s">
        <v>36279</v>
      </c>
      <c r="I191" s="1427" t="s">
        <v>35325</v>
      </c>
      <c r="J191" s="1440" t="s">
        <v>14</v>
      </c>
      <c r="K191" s="1094" t="s">
        <v>14</v>
      </c>
      <c r="L191" s="1130" t="s">
        <v>26</v>
      </c>
      <c r="M191" s="1094" t="s">
        <v>35337</v>
      </c>
      <c r="N191" s="1094" t="s">
        <v>35327</v>
      </c>
      <c r="O191" s="2406">
        <v>50000</v>
      </c>
      <c r="P191" s="2406"/>
      <c r="Q191" s="1097">
        <f t="shared" si="11"/>
        <v>50000</v>
      </c>
      <c r="R191" s="1097">
        <v>50000</v>
      </c>
      <c r="S191" s="1097"/>
      <c r="T191" s="1097"/>
      <c r="U191" s="1097"/>
      <c r="V191" s="1097"/>
      <c r="W191" s="1097">
        <f t="shared" si="12"/>
        <v>0</v>
      </c>
      <c r="X191" s="1097"/>
      <c r="Y191" s="1097">
        <f t="shared" si="13"/>
        <v>50000</v>
      </c>
      <c r="Z191" s="1097"/>
      <c r="AA191" s="1097"/>
      <c r="AB191" s="1097"/>
      <c r="AC191" s="1097"/>
      <c r="AD191" s="1139"/>
      <c r="AE191" s="1139"/>
      <c r="AF191" s="1139"/>
      <c r="AG191" s="1139"/>
      <c r="AH191" s="1139"/>
      <c r="AI191" s="1139"/>
      <c r="AJ191" s="1139"/>
      <c r="AK191" s="1139"/>
      <c r="AL191" s="1139"/>
      <c r="AM191" s="1139" t="s">
        <v>14</v>
      </c>
      <c r="AN191" s="1139"/>
      <c r="AO191" s="676"/>
      <c r="AP191" s="1094"/>
      <c r="AQ191" s="1094"/>
      <c r="AR191" s="1094"/>
      <c r="AS191" s="1094"/>
      <c r="AT191" s="1094"/>
      <c r="AU191" s="1094"/>
    </row>
    <row r="192" spans="1:47" s="1449" customFormat="1" ht="20.25" customHeight="1">
      <c r="A192" s="3171">
        <v>190</v>
      </c>
      <c r="B192" s="1427"/>
      <c r="C192" s="2891" t="s">
        <v>36282</v>
      </c>
      <c r="D192" s="2891" t="s">
        <v>36283</v>
      </c>
      <c r="E192" s="2891">
        <v>5175868</v>
      </c>
      <c r="F192" s="2891" t="s">
        <v>36281</v>
      </c>
      <c r="G192" s="2895">
        <v>30155</v>
      </c>
      <c r="H192" s="2896" t="s">
        <v>36284</v>
      </c>
      <c r="I192" s="1427" t="s">
        <v>35325</v>
      </c>
      <c r="J192" s="1440"/>
      <c r="K192" s="1094" t="s">
        <v>14</v>
      </c>
      <c r="L192" s="1130" t="s">
        <v>36130</v>
      </c>
      <c r="M192" s="1094" t="s">
        <v>35337</v>
      </c>
      <c r="N192" s="1094" t="s">
        <v>35327</v>
      </c>
      <c r="O192" s="2406">
        <v>70000</v>
      </c>
      <c r="P192" s="2406">
        <v>20000</v>
      </c>
      <c r="Q192" s="1097">
        <f t="shared" si="11"/>
        <v>90000</v>
      </c>
      <c r="R192" s="1097">
        <v>90000</v>
      </c>
      <c r="S192" s="1097"/>
      <c r="T192" s="1097"/>
      <c r="U192" s="1097"/>
      <c r="V192" s="1097"/>
      <c r="W192" s="1097">
        <f t="shared" si="12"/>
        <v>0</v>
      </c>
      <c r="X192" s="1097"/>
      <c r="Y192" s="1097">
        <f t="shared" si="13"/>
        <v>90000</v>
      </c>
      <c r="Z192" s="1097"/>
      <c r="AA192" s="1097"/>
      <c r="AB192" s="1097"/>
      <c r="AC192" s="1097"/>
      <c r="AD192" s="1139"/>
      <c r="AE192" s="1139"/>
      <c r="AF192" s="1139"/>
      <c r="AG192" s="1139"/>
      <c r="AH192" s="1139"/>
      <c r="AI192" s="1139"/>
      <c r="AJ192" s="1139"/>
      <c r="AK192" s="1139" t="s">
        <v>14</v>
      </c>
      <c r="AL192" s="1139" t="s">
        <v>14</v>
      </c>
      <c r="AM192" s="1139"/>
      <c r="AN192" s="1139"/>
      <c r="AO192" s="676"/>
      <c r="AP192" s="1094"/>
      <c r="AQ192" s="1094"/>
      <c r="AR192" s="1094"/>
      <c r="AS192" s="1094"/>
      <c r="AT192" s="1094"/>
      <c r="AU192" s="1094"/>
    </row>
    <row r="193" spans="1:47" s="1449" customFormat="1" ht="20.25" customHeight="1">
      <c r="A193" s="3171">
        <v>191</v>
      </c>
      <c r="B193" s="1427"/>
      <c r="C193" s="2892" t="s">
        <v>35777</v>
      </c>
      <c r="D193" s="2892" t="s">
        <v>36286</v>
      </c>
      <c r="E193" s="2892">
        <v>5470982</v>
      </c>
      <c r="F193" s="2892" t="s">
        <v>36285</v>
      </c>
      <c r="G193" s="2893">
        <v>36924</v>
      </c>
      <c r="H193" s="2894" t="s">
        <v>36287</v>
      </c>
      <c r="I193" s="1427" t="s">
        <v>35325</v>
      </c>
      <c r="J193" s="1440" t="s">
        <v>14</v>
      </c>
      <c r="K193" s="1094" t="s">
        <v>14</v>
      </c>
      <c r="L193" s="1130" t="s">
        <v>23</v>
      </c>
      <c r="M193" s="1094" t="s">
        <v>35337</v>
      </c>
      <c r="N193" s="1094" t="s">
        <v>35327</v>
      </c>
      <c r="O193" s="2406">
        <v>40000</v>
      </c>
      <c r="P193" s="2406"/>
      <c r="Q193" s="1097">
        <f t="shared" si="11"/>
        <v>40000</v>
      </c>
      <c r="R193" s="1097">
        <v>35000</v>
      </c>
      <c r="S193" s="1097"/>
      <c r="T193" s="1097">
        <v>5000</v>
      </c>
      <c r="U193" s="1097"/>
      <c r="V193" s="1097"/>
      <c r="W193" s="1097">
        <f t="shared" si="12"/>
        <v>0</v>
      </c>
      <c r="X193" s="1097"/>
      <c r="Y193" s="1097">
        <f t="shared" si="13"/>
        <v>40000</v>
      </c>
      <c r="Z193" s="1097"/>
      <c r="AA193" s="1097"/>
      <c r="AB193" s="1097"/>
      <c r="AC193" s="1097"/>
      <c r="AD193" s="1139"/>
      <c r="AE193" s="1139"/>
      <c r="AF193" s="1139"/>
      <c r="AG193" s="1139"/>
      <c r="AH193" s="1139"/>
      <c r="AI193" s="1139" t="s">
        <v>14</v>
      </c>
      <c r="AJ193" s="1139"/>
      <c r="AK193" s="1139"/>
      <c r="AL193" s="1139"/>
      <c r="AM193" s="1139"/>
      <c r="AN193" s="1139"/>
      <c r="AO193" s="676"/>
      <c r="AP193" s="1094"/>
      <c r="AQ193" s="1094"/>
      <c r="AR193" s="1094"/>
      <c r="AS193" s="1094"/>
      <c r="AT193" s="1094"/>
      <c r="AU193" s="1094"/>
    </row>
    <row r="194" spans="1:47" s="1449" customFormat="1" ht="20.25" customHeight="1">
      <c r="A194" s="3171">
        <v>192</v>
      </c>
      <c r="B194" s="1427"/>
      <c r="C194" s="2891" t="s">
        <v>36289</v>
      </c>
      <c r="D194" s="2891" t="s">
        <v>36290</v>
      </c>
      <c r="E194" s="2891">
        <v>6311993</v>
      </c>
      <c r="F194" s="2891" t="s">
        <v>36288</v>
      </c>
      <c r="G194" s="2895">
        <v>36072</v>
      </c>
      <c r="H194" s="2896" t="s">
        <v>36291</v>
      </c>
      <c r="I194" s="1427" t="s">
        <v>35325</v>
      </c>
      <c r="J194" s="1440" t="s">
        <v>14</v>
      </c>
      <c r="K194" s="1094" t="s">
        <v>14</v>
      </c>
      <c r="L194" s="1130" t="s">
        <v>35400</v>
      </c>
      <c r="M194" s="1094" t="s">
        <v>35337</v>
      </c>
      <c r="N194" s="1094" t="s">
        <v>35970</v>
      </c>
      <c r="O194" s="2406">
        <v>75000</v>
      </c>
      <c r="P194" s="2406">
        <v>20000</v>
      </c>
      <c r="Q194" s="1097">
        <f t="shared" si="11"/>
        <v>95000</v>
      </c>
      <c r="R194" s="1097">
        <v>95000</v>
      </c>
      <c r="S194" s="1097"/>
      <c r="T194" s="1097"/>
      <c r="U194" s="1097"/>
      <c r="V194" s="1097"/>
      <c r="W194" s="1097">
        <f t="shared" si="12"/>
        <v>0</v>
      </c>
      <c r="X194" s="1097"/>
      <c r="Y194" s="1097">
        <f t="shared" si="13"/>
        <v>95000</v>
      </c>
      <c r="Z194" s="1097"/>
      <c r="AA194" s="1097"/>
      <c r="AB194" s="1097"/>
      <c r="AC194" s="1097"/>
      <c r="AD194" s="1139"/>
      <c r="AE194" s="1139"/>
      <c r="AF194" s="1139"/>
      <c r="AG194" s="1139"/>
      <c r="AH194" s="1139"/>
      <c r="AI194" s="1139" t="s">
        <v>14</v>
      </c>
      <c r="AJ194" s="1139"/>
      <c r="AK194" s="1139" t="s">
        <v>14</v>
      </c>
      <c r="AL194" s="1139"/>
      <c r="AM194" s="1139"/>
      <c r="AN194" s="1139"/>
      <c r="AO194" s="676"/>
      <c r="AP194" s="1094"/>
      <c r="AQ194" s="1094"/>
      <c r="AR194" s="1094"/>
      <c r="AS194" s="1094"/>
      <c r="AT194" s="1094"/>
      <c r="AU194" s="1094"/>
    </row>
    <row r="195" spans="1:47" s="1449" customFormat="1" ht="20.25" customHeight="1">
      <c r="A195" s="3171">
        <v>193</v>
      </c>
      <c r="B195" s="1427"/>
      <c r="C195" s="2892" t="s">
        <v>35333</v>
      </c>
      <c r="D195" s="2892" t="s">
        <v>36293</v>
      </c>
      <c r="E195" s="2892">
        <v>4640224</v>
      </c>
      <c r="F195" s="2892" t="s">
        <v>36292</v>
      </c>
      <c r="G195" s="2893">
        <v>34749</v>
      </c>
      <c r="H195" s="2892" t="s">
        <v>36294</v>
      </c>
      <c r="I195" s="1427" t="s">
        <v>35325</v>
      </c>
      <c r="J195" s="1440"/>
      <c r="K195" s="1094" t="s">
        <v>14</v>
      </c>
      <c r="L195" s="1094" t="s">
        <v>31</v>
      </c>
      <c r="M195" s="1094" t="s">
        <v>35337</v>
      </c>
      <c r="N195" s="1094" t="s">
        <v>35327</v>
      </c>
      <c r="O195" s="2406">
        <v>35000</v>
      </c>
      <c r="P195" s="2406">
        <v>10000</v>
      </c>
      <c r="Q195" s="1097">
        <f t="shared" si="11"/>
        <v>45000</v>
      </c>
      <c r="R195" s="1097">
        <v>45000</v>
      </c>
      <c r="S195" s="1097"/>
      <c r="T195" s="1097"/>
      <c r="U195" s="1484"/>
      <c r="V195" s="1484"/>
      <c r="W195" s="1097">
        <f t="shared" si="12"/>
        <v>0</v>
      </c>
      <c r="X195" s="1097"/>
      <c r="Y195" s="1097">
        <f t="shared" si="13"/>
        <v>45000</v>
      </c>
      <c r="Z195" s="1139"/>
      <c r="AA195" s="1139"/>
      <c r="AB195" s="1139"/>
      <c r="AC195" s="1139"/>
      <c r="AD195" s="1139" t="s">
        <v>14</v>
      </c>
      <c r="AE195" s="1139"/>
      <c r="AF195" s="1139"/>
      <c r="AG195" s="1139"/>
      <c r="AH195" s="1139"/>
      <c r="AI195" s="1139"/>
      <c r="AJ195" s="1139"/>
      <c r="AK195" s="1139"/>
      <c r="AL195" s="1139"/>
      <c r="AM195" s="1139"/>
      <c r="AN195" s="1139"/>
      <c r="AO195" s="676"/>
      <c r="AP195" s="1094"/>
      <c r="AQ195" s="1094"/>
      <c r="AR195" s="1094"/>
      <c r="AS195" s="1094"/>
      <c r="AT195" s="1094"/>
      <c r="AU195" s="1094"/>
    </row>
    <row r="196" spans="1:47" s="1449" customFormat="1" ht="18.75" customHeight="1">
      <c r="A196" s="3171">
        <v>194</v>
      </c>
      <c r="B196" s="1427"/>
      <c r="C196" s="2891" t="s">
        <v>36296</v>
      </c>
      <c r="D196" s="2891" t="s">
        <v>36297</v>
      </c>
      <c r="E196" s="2891">
        <v>6191522</v>
      </c>
      <c r="F196" s="2891" t="s">
        <v>36295</v>
      </c>
      <c r="G196" s="2895">
        <v>29541</v>
      </c>
      <c r="H196" s="2896" t="s">
        <v>36298</v>
      </c>
      <c r="I196" s="1427" t="s">
        <v>35325</v>
      </c>
      <c r="J196" s="1440"/>
      <c r="K196" s="1094" t="s">
        <v>14</v>
      </c>
      <c r="L196" s="1094" t="s">
        <v>36299</v>
      </c>
      <c r="M196" s="1094" t="s">
        <v>35337</v>
      </c>
      <c r="N196" s="1094" t="s">
        <v>35327</v>
      </c>
      <c r="O196" s="2406">
        <v>60000</v>
      </c>
      <c r="P196" s="2406">
        <v>10000</v>
      </c>
      <c r="Q196" s="1097">
        <f t="shared" si="11"/>
        <v>70000</v>
      </c>
      <c r="R196" s="1097">
        <v>40000</v>
      </c>
      <c r="S196" s="1097"/>
      <c r="T196" s="1097"/>
      <c r="U196" s="1484"/>
      <c r="V196" s="1484">
        <v>30000</v>
      </c>
      <c r="W196" s="1097">
        <f t="shared" si="12"/>
        <v>0</v>
      </c>
      <c r="X196" s="1097"/>
      <c r="Y196" s="1097">
        <f t="shared" si="13"/>
        <v>70000</v>
      </c>
      <c r="Z196" s="1139"/>
      <c r="AA196" s="1139"/>
      <c r="AB196" s="1139"/>
      <c r="AC196" s="1139"/>
      <c r="AD196" s="1139"/>
      <c r="AE196" s="1139" t="s">
        <v>14</v>
      </c>
      <c r="AF196" s="1139" t="s">
        <v>14</v>
      </c>
      <c r="AG196" s="1139"/>
      <c r="AH196" s="1139"/>
      <c r="AI196" s="1139"/>
      <c r="AJ196" s="1139"/>
      <c r="AK196" s="1139"/>
      <c r="AL196" s="1139"/>
      <c r="AM196" s="1139"/>
      <c r="AN196" s="1139"/>
      <c r="AO196" s="676"/>
      <c r="AP196" s="1094"/>
      <c r="AQ196" s="1094"/>
      <c r="AR196" s="1094"/>
      <c r="AS196" s="1094"/>
      <c r="AT196" s="1094"/>
      <c r="AU196" s="1094"/>
    </row>
    <row r="197" spans="1:47" s="1449" customFormat="1" ht="18.75" customHeight="1">
      <c r="A197" s="3171">
        <v>195</v>
      </c>
      <c r="B197" s="1427"/>
      <c r="C197" s="2891" t="s">
        <v>36301</v>
      </c>
      <c r="D197" s="2891" t="s">
        <v>36302</v>
      </c>
      <c r="E197" s="2891">
        <v>6429514</v>
      </c>
      <c r="F197" s="2891" t="s">
        <v>36300</v>
      </c>
      <c r="G197" s="2895">
        <v>32874</v>
      </c>
      <c r="H197" s="2891">
        <v>7033715956</v>
      </c>
      <c r="I197" s="1427" t="s">
        <v>35325</v>
      </c>
      <c r="J197" s="1440" t="s">
        <v>14</v>
      </c>
      <c r="K197" s="1094" t="s">
        <v>14</v>
      </c>
      <c r="L197" s="1094" t="s">
        <v>35443</v>
      </c>
      <c r="M197" s="1094" t="s">
        <v>35337</v>
      </c>
      <c r="N197" s="1094" t="s">
        <v>35327</v>
      </c>
      <c r="O197" s="2406">
        <v>65000</v>
      </c>
      <c r="P197" s="2406">
        <v>20000</v>
      </c>
      <c r="Q197" s="1097">
        <f t="shared" si="11"/>
        <v>85000</v>
      </c>
      <c r="R197" s="1097">
        <v>85000</v>
      </c>
      <c r="S197" s="1097"/>
      <c r="T197" s="1097"/>
      <c r="U197" s="1484"/>
      <c r="V197" s="1484"/>
      <c r="W197" s="1097">
        <f t="shared" si="12"/>
        <v>0</v>
      </c>
      <c r="X197" s="1097"/>
      <c r="Y197" s="1097">
        <f t="shared" si="13"/>
        <v>85000</v>
      </c>
      <c r="Z197" s="1139"/>
      <c r="AA197" s="1139"/>
      <c r="AB197" s="1139"/>
      <c r="AC197" s="1139"/>
      <c r="AD197" s="1139" t="s">
        <v>14</v>
      </c>
      <c r="AE197" s="1139"/>
      <c r="AF197" s="1139" t="s">
        <v>14</v>
      </c>
      <c r="AG197" s="1139"/>
      <c r="AH197" s="1139"/>
      <c r="AI197" s="1139"/>
      <c r="AJ197" s="1139"/>
      <c r="AK197" s="1139"/>
      <c r="AL197" s="1139"/>
      <c r="AM197" s="1139"/>
      <c r="AN197" s="1139"/>
      <c r="AO197" s="676"/>
      <c r="AP197" s="1094"/>
      <c r="AQ197" s="1094"/>
      <c r="AR197" s="1094"/>
      <c r="AS197" s="1094"/>
      <c r="AT197" s="1094"/>
      <c r="AU197" s="1094"/>
    </row>
    <row r="198" spans="1:47" s="1449" customFormat="1" ht="18.75" customHeight="1">
      <c r="A198" s="3171">
        <v>196</v>
      </c>
      <c r="B198" s="1427"/>
      <c r="C198" s="2892" t="s">
        <v>36304</v>
      </c>
      <c r="D198" s="2892" t="s">
        <v>36305</v>
      </c>
      <c r="E198" s="2892">
        <v>5309693</v>
      </c>
      <c r="F198" s="2892" t="s">
        <v>36303</v>
      </c>
      <c r="G198" s="2893">
        <v>35605</v>
      </c>
      <c r="H198" s="2894" t="s">
        <v>36306</v>
      </c>
      <c r="I198" s="1427" t="s">
        <v>35325</v>
      </c>
      <c r="J198" s="1440" t="s">
        <v>14</v>
      </c>
      <c r="K198" s="1094" t="s">
        <v>14</v>
      </c>
      <c r="L198" s="1094" t="s">
        <v>29</v>
      </c>
      <c r="M198" s="1094" t="s">
        <v>35337</v>
      </c>
      <c r="N198" s="1094" t="s">
        <v>35327</v>
      </c>
      <c r="O198" s="2406">
        <v>35000</v>
      </c>
      <c r="P198" s="2406">
        <v>10000</v>
      </c>
      <c r="Q198" s="1097">
        <f t="shared" si="11"/>
        <v>45000</v>
      </c>
      <c r="R198" s="1097">
        <v>45000</v>
      </c>
      <c r="S198" s="1097"/>
      <c r="T198" s="1097"/>
      <c r="U198" s="1484"/>
      <c r="V198" s="1484"/>
      <c r="W198" s="1097">
        <f t="shared" si="12"/>
        <v>0</v>
      </c>
      <c r="X198" s="1097"/>
      <c r="Y198" s="1097">
        <f t="shared" si="13"/>
        <v>45000</v>
      </c>
      <c r="Z198" s="1139"/>
      <c r="AA198" s="1139"/>
      <c r="AB198" s="1139"/>
      <c r="AC198" s="1139"/>
      <c r="AD198" s="1139"/>
      <c r="AE198" s="1139"/>
      <c r="AF198" s="1139" t="s">
        <v>14</v>
      </c>
      <c r="AG198" s="1139"/>
      <c r="AH198" s="1139"/>
      <c r="AI198" s="1139"/>
      <c r="AJ198" s="1139"/>
      <c r="AK198" s="1139"/>
      <c r="AL198" s="1139"/>
      <c r="AM198" s="1139"/>
      <c r="AN198" s="1139"/>
      <c r="AO198" s="676"/>
      <c r="AP198" s="1094"/>
      <c r="AQ198" s="1094"/>
      <c r="AR198" s="1094"/>
      <c r="AS198" s="1094"/>
      <c r="AT198" s="1094"/>
      <c r="AU198" s="1094"/>
    </row>
    <row r="199" spans="1:47" s="3189" customFormat="1" ht="18.75" customHeight="1">
      <c r="A199" s="3171">
        <v>197</v>
      </c>
      <c r="B199" s="3187"/>
      <c r="C199" s="3185" t="s">
        <v>36308</v>
      </c>
      <c r="D199" s="3185" t="s">
        <v>36309</v>
      </c>
      <c r="E199" s="3185">
        <v>4744963</v>
      </c>
      <c r="F199" s="3185" t="s">
        <v>36307</v>
      </c>
      <c r="G199" s="3186">
        <v>37003</v>
      </c>
      <c r="H199" s="3190" t="s">
        <v>36310</v>
      </c>
      <c r="I199" s="3187" t="s">
        <v>35325</v>
      </c>
      <c r="J199" s="3188" t="s">
        <v>14</v>
      </c>
      <c r="K199" s="3171" t="s">
        <v>14</v>
      </c>
      <c r="L199" s="3171" t="s">
        <v>35355</v>
      </c>
      <c r="M199" s="3171" t="s">
        <v>35337</v>
      </c>
      <c r="N199" s="3171" t="s">
        <v>35327</v>
      </c>
      <c r="O199" s="3178">
        <v>75000</v>
      </c>
      <c r="P199" s="3178">
        <v>20000</v>
      </c>
      <c r="Q199" s="3180">
        <f t="shared" si="11"/>
        <v>95000</v>
      </c>
      <c r="R199" s="3159">
        <v>95000</v>
      </c>
      <c r="S199" s="3180"/>
      <c r="T199" s="3180"/>
      <c r="U199" s="3195"/>
      <c r="V199" s="3195"/>
      <c r="W199" s="3180">
        <f t="shared" si="12"/>
        <v>0</v>
      </c>
      <c r="X199" s="3180"/>
      <c r="Y199" s="3180">
        <f t="shared" si="13"/>
        <v>95000</v>
      </c>
      <c r="Z199" s="3181"/>
      <c r="AA199" s="3181"/>
      <c r="AB199" s="3181"/>
      <c r="AC199" s="3181"/>
      <c r="AD199" s="3181"/>
      <c r="AE199" s="3181"/>
      <c r="AF199" s="3181"/>
      <c r="AG199" s="3181"/>
      <c r="AH199" s="3181"/>
      <c r="AI199" s="3181" t="s">
        <v>14</v>
      </c>
      <c r="AJ199" s="3181"/>
      <c r="AK199" s="3181" t="s">
        <v>14</v>
      </c>
      <c r="AL199" s="3181"/>
      <c r="AM199" s="3181"/>
      <c r="AN199" s="3181"/>
      <c r="AO199" s="3182"/>
      <c r="AP199" s="3171"/>
      <c r="AQ199" s="3171"/>
      <c r="AR199" s="3171"/>
      <c r="AS199" s="3171"/>
      <c r="AT199" s="3171"/>
      <c r="AU199" s="3171"/>
    </row>
    <row r="200" spans="1:47" s="1449" customFormat="1" ht="18.75" customHeight="1">
      <c r="A200" s="3171">
        <v>198</v>
      </c>
      <c r="B200" s="1427"/>
      <c r="C200" s="2892" t="s">
        <v>36312</v>
      </c>
      <c r="D200" s="2892" t="s">
        <v>36313</v>
      </c>
      <c r="E200" s="2892">
        <v>4451321</v>
      </c>
      <c r="F200" s="2892" t="s">
        <v>36311</v>
      </c>
      <c r="G200" s="2893">
        <v>32890</v>
      </c>
      <c r="H200" s="2894" t="s">
        <v>36314</v>
      </c>
      <c r="I200" s="1427" t="s">
        <v>35325</v>
      </c>
      <c r="J200" s="1440"/>
      <c r="K200" s="1094" t="s">
        <v>14</v>
      </c>
      <c r="L200" s="1094" t="s">
        <v>22</v>
      </c>
      <c r="M200" s="1094" t="s">
        <v>35337</v>
      </c>
      <c r="N200" s="1094" t="s">
        <v>35970</v>
      </c>
      <c r="O200" s="2406">
        <v>45000</v>
      </c>
      <c r="P200" s="2406">
        <v>10000</v>
      </c>
      <c r="Q200" s="1097">
        <f t="shared" si="11"/>
        <v>55000</v>
      </c>
      <c r="R200" s="1097">
        <v>55000</v>
      </c>
      <c r="S200" s="1097"/>
      <c r="T200" s="1097"/>
      <c r="U200" s="1484"/>
      <c r="V200" s="1484"/>
      <c r="W200" s="1097">
        <f t="shared" si="12"/>
        <v>0</v>
      </c>
      <c r="X200" s="1097"/>
      <c r="Y200" s="1097">
        <f t="shared" si="13"/>
        <v>55000</v>
      </c>
      <c r="Z200" s="1139"/>
      <c r="AA200" s="1139"/>
      <c r="AB200" s="1139"/>
      <c r="AC200" s="1139"/>
      <c r="AD200" s="1139"/>
      <c r="AE200" s="1139"/>
      <c r="AF200" s="1139"/>
      <c r="AG200" s="1139"/>
      <c r="AH200" s="1139"/>
      <c r="AI200" s="1139"/>
      <c r="AJ200" s="1139" t="s">
        <v>14</v>
      </c>
      <c r="AK200" s="1139"/>
      <c r="AL200" s="1139"/>
      <c r="AM200" s="1139"/>
      <c r="AN200" s="1139"/>
      <c r="AO200" s="676"/>
      <c r="AP200" s="1094"/>
      <c r="AQ200" s="1094"/>
      <c r="AR200" s="1094"/>
      <c r="AS200" s="1094"/>
      <c r="AT200" s="1094"/>
      <c r="AU200" s="1094"/>
    </row>
    <row r="201" spans="1:47" s="1449" customFormat="1" ht="18.75" customHeight="1">
      <c r="A201" s="3171">
        <v>199</v>
      </c>
      <c r="B201" s="1427"/>
      <c r="C201" s="2891" t="s">
        <v>36316</v>
      </c>
      <c r="D201" s="2891" t="s">
        <v>36317</v>
      </c>
      <c r="E201" s="2891">
        <v>2000674</v>
      </c>
      <c r="F201" s="2891" t="s">
        <v>36315</v>
      </c>
      <c r="G201" s="2895">
        <v>30146</v>
      </c>
      <c r="H201" s="2896" t="s">
        <v>36318</v>
      </c>
      <c r="I201" s="1427" t="s">
        <v>35325</v>
      </c>
      <c r="J201" s="1440" t="s">
        <v>14</v>
      </c>
      <c r="K201" s="1094" t="s">
        <v>14</v>
      </c>
      <c r="L201" s="1094" t="s">
        <v>35571</v>
      </c>
      <c r="M201" s="1094" t="s">
        <v>35337</v>
      </c>
      <c r="N201" s="1094" t="s">
        <v>35327</v>
      </c>
      <c r="O201" s="2406">
        <v>65000</v>
      </c>
      <c r="P201" s="2406"/>
      <c r="Q201" s="1097">
        <f t="shared" si="11"/>
        <v>65000</v>
      </c>
      <c r="R201" s="1097">
        <v>65000</v>
      </c>
      <c r="S201" s="1097"/>
      <c r="T201" s="1097"/>
      <c r="U201" s="1484"/>
      <c r="V201" s="1484"/>
      <c r="W201" s="1097">
        <f t="shared" si="12"/>
        <v>0</v>
      </c>
      <c r="X201" s="1097"/>
      <c r="Y201" s="1097">
        <f t="shared" si="13"/>
        <v>65000</v>
      </c>
      <c r="Z201" s="1139"/>
      <c r="AA201" s="1139"/>
      <c r="AB201" s="1139"/>
      <c r="AC201" s="1139"/>
      <c r="AD201" s="1139"/>
      <c r="AE201" s="1139"/>
      <c r="AF201" s="1139"/>
      <c r="AG201" s="1139" t="s">
        <v>14</v>
      </c>
      <c r="AH201" s="1139" t="s">
        <v>14</v>
      </c>
      <c r="AI201" s="1139"/>
      <c r="AJ201" s="1139"/>
      <c r="AK201" s="1139"/>
      <c r="AL201" s="1139"/>
      <c r="AM201" s="1139"/>
      <c r="AN201" s="1139"/>
      <c r="AO201" s="676"/>
      <c r="AP201" s="1094"/>
      <c r="AQ201" s="1094"/>
      <c r="AR201" s="1094"/>
      <c r="AS201" s="1094"/>
      <c r="AT201" s="1094"/>
      <c r="AU201" s="1094"/>
    </row>
    <row r="202" spans="1:47" s="1449" customFormat="1" ht="18.75" customHeight="1">
      <c r="A202" s="3171">
        <v>200</v>
      </c>
      <c r="B202" s="2460"/>
      <c r="C202" s="2892" t="s">
        <v>35885</v>
      </c>
      <c r="D202" s="2892" t="s">
        <v>36320</v>
      </c>
      <c r="E202" s="2892">
        <v>2639427</v>
      </c>
      <c r="F202" s="2892" t="s">
        <v>36319</v>
      </c>
      <c r="G202" s="2893">
        <v>30570</v>
      </c>
      <c r="H202" s="2894" t="s">
        <v>36321</v>
      </c>
      <c r="I202" s="1427" t="s">
        <v>35325</v>
      </c>
      <c r="J202" s="1440"/>
      <c r="K202" s="1094" t="s">
        <v>14</v>
      </c>
      <c r="L202" s="1094" t="s">
        <v>29</v>
      </c>
      <c r="M202" s="1094" t="s">
        <v>35337</v>
      </c>
      <c r="N202" s="1094" t="s">
        <v>35970</v>
      </c>
      <c r="O202" s="2406">
        <v>30000</v>
      </c>
      <c r="P202" s="2406">
        <v>10000</v>
      </c>
      <c r="Q202" s="1097">
        <f t="shared" si="11"/>
        <v>40000</v>
      </c>
      <c r="R202" s="1097"/>
      <c r="S202" s="1097"/>
      <c r="T202" s="1097"/>
      <c r="U202" s="1484"/>
      <c r="V202" s="1484">
        <v>40000</v>
      </c>
      <c r="W202" s="1097">
        <f t="shared" si="12"/>
        <v>0</v>
      </c>
      <c r="X202" s="1097"/>
      <c r="Y202" s="1097">
        <f t="shared" si="13"/>
        <v>40000</v>
      </c>
      <c r="Z202" s="1139"/>
      <c r="AA202" s="1139"/>
      <c r="AB202" s="1139"/>
      <c r="AC202" s="1139"/>
      <c r="AD202" s="1139"/>
      <c r="AE202" s="1139"/>
      <c r="AF202" s="1139" t="s">
        <v>14</v>
      </c>
      <c r="AG202" s="1139"/>
      <c r="AH202" s="1139"/>
      <c r="AI202" s="1139"/>
      <c r="AJ202" s="1139"/>
      <c r="AK202" s="1139"/>
      <c r="AL202" s="1139"/>
      <c r="AM202" s="1139"/>
      <c r="AN202" s="1139"/>
      <c r="AO202" s="676"/>
      <c r="AP202" s="1094"/>
      <c r="AQ202" s="1094"/>
      <c r="AR202" s="1094"/>
      <c r="AS202" s="1094"/>
      <c r="AT202" s="1094"/>
      <c r="AU202" s="1094"/>
    </row>
    <row r="203" spans="1:47" s="1449" customFormat="1" ht="18.75" customHeight="1">
      <c r="A203" s="3171">
        <v>201</v>
      </c>
      <c r="B203" s="1427"/>
      <c r="C203" s="2891" t="s">
        <v>36323</v>
      </c>
      <c r="D203" s="2891" t="s">
        <v>36324</v>
      </c>
      <c r="E203" s="2891">
        <v>6180613</v>
      </c>
      <c r="F203" s="2891" t="s">
        <v>36322</v>
      </c>
      <c r="G203" s="2895">
        <v>36253</v>
      </c>
      <c r="H203" s="2896" t="s">
        <v>36325</v>
      </c>
      <c r="I203" s="1427" t="s">
        <v>35325</v>
      </c>
      <c r="J203" s="1440" t="s">
        <v>14</v>
      </c>
      <c r="K203" s="1094" t="s">
        <v>14</v>
      </c>
      <c r="L203" s="1094" t="s">
        <v>36326</v>
      </c>
      <c r="M203" s="1094" t="s">
        <v>35337</v>
      </c>
      <c r="N203" s="1094" t="s">
        <v>35327</v>
      </c>
      <c r="O203" s="2406">
        <v>65000</v>
      </c>
      <c r="P203" s="2406">
        <v>20000</v>
      </c>
      <c r="Q203" s="1097">
        <f t="shared" si="11"/>
        <v>85000</v>
      </c>
      <c r="R203" s="1097">
        <v>85000</v>
      </c>
      <c r="S203" s="1097"/>
      <c r="T203" s="1097"/>
      <c r="U203" s="1484"/>
      <c r="V203" s="1484"/>
      <c r="W203" s="1097">
        <f t="shared" si="12"/>
        <v>0</v>
      </c>
      <c r="X203" s="1097"/>
      <c r="Y203" s="1097">
        <f t="shared" si="13"/>
        <v>85000</v>
      </c>
      <c r="Z203" s="1139"/>
      <c r="AA203" s="1139"/>
      <c r="AB203" s="1139"/>
      <c r="AC203" s="1139"/>
      <c r="AD203" s="1139"/>
      <c r="AE203" s="1139"/>
      <c r="AF203" s="1139"/>
      <c r="AG203" s="1139" t="s">
        <v>14</v>
      </c>
      <c r="AH203" s="1139" t="s">
        <v>14</v>
      </c>
      <c r="AI203" s="1139"/>
      <c r="AJ203" s="1139"/>
      <c r="AK203" s="1139"/>
      <c r="AL203" s="1139"/>
      <c r="AM203" s="1139"/>
      <c r="AN203" s="1139"/>
      <c r="AO203" s="676"/>
      <c r="AP203" s="1094"/>
      <c r="AQ203" s="1094"/>
      <c r="AR203" s="1094"/>
      <c r="AS203" s="1094"/>
      <c r="AT203" s="1094"/>
      <c r="AU203" s="1094"/>
    </row>
    <row r="204" spans="1:47" s="3189" customFormat="1" ht="18.75" customHeight="1">
      <c r="A204" s="3171">
        <v>202</v>
      </c>
      <c r="B204" s="3187"/>
      <c r="C204" s="3185" t="s">
        <v>36344</v>
      </c>
      <c r="D204" s="3185" t="s">
        <v>36345</v>
      </c>
      <c r="E204" s="3185">
        <v>3781921</v>
      </c>
      <c r="F204" s="3185" t="s">
        <v>36343</v>
      </c>
      <c r="G204" s="3186">
        <v>34885</v>
      </c>
      <c r="H204" s="3190" t="s">
        <v>36346</v>
      </c>
      <c r="I204" s="3187" t="s">
        <v>35325</v>
      </c>
      <c r="J204" s="3188"/>
      <c r="K204" s="3171" t="s">
        <v>14</v>
      </c>
      <c r="L204" s="3171" t="s">
        <v>35946</v>
      </c>
      <c r="M204" s="3171" t="s">
        <v>35337</v>
      </c>
      <c r="N204" s="3171" t="s">
        <v>35327</v>
      </c>
      <c r="O204" s="3178">
        <v>70000</v>
      </c>
      <c r="P204" s="3178">
        <v>20000</v>
      </c>
      <c r="Q204" s="3180">
        <f t="shared" si="11"/>
        <v>90000</v>
      </c>
      <c r="R204" s="3159">
        <v>90000</v>
      </c>
      <c r="S204" s="3180"/>
      <c r="T204" s="3180"/>
      <c r="U204" s="3195"/>
      <c r="V204" s="3195"/>
      <c r="W204" s="3180">
        <f t="shared" si="12"/>
        <v>0</v>
      </c>
      <c r="X204" s="3180"/>
      <c r="Y204" s="3180">
        <f t="shared" si="13"/>
        <v>90000</v>
      </c>
      <c r="Z204" s="3181"/>
      <c r="AA204" s="3181"/>
      <c r="AB204" s="3181"/>
      <c r="AC204" s="3181"/>
      <c r="AD204" s="3181"/>
      <c r="AE204" s="3181"/>
      <c r="AF204" s="3181"/>
      <c r="AG204" s="3181"/>
      <c r="AH204" s="3181"/>
      <c r="AI204" s="3181"/>
      <c r="AJ204" s="3181" t="s">
        <v>14</v>
      </c>
      <c r="AK204" s="3181"/>
      <c r="AL204" s="3181"/>
      <c r="AM204" s="3181" t="s">
        <v>14</v>
      </c>
      <c r="AN204" s="3181"/>
      <c r="AO204" s="3182"/>
      <c r="AP204" s="3171"/>
      <c r="AQ204" s="3171"/>
      <c r="AR204" s="3171"/>
      <c r="AS204" s="3171"/>
      <c r="AT204" s="3171"/>
      <c r="AU204" s="3171"/>
    </row>
    <row r="205" spans="1:47" s="3189" customFormat="1" ht="18.75" customHeight="1">
      <c r="A205" s="3171">
        <v>203</v>
      </c>
      <c r="B205" s="3230"/>
      <c r="C205" s="3185" t="s">
        <v>35927</v>
      </c>
      <c r="D205" s="3185" t="s">
        <v>36348</v>
      </c>
      <c r="E205" s="3185">
        <v>5186380</v>
      </c>
      <c r="F205" s="3185" t="s">
        <v>36347</v>
      </c>
      <c r="G205" s="3186">
        <v>35635</v>
      </c>
      <c r="H205" s="3190" t="s">
        <v>36349</v>
      </c>
      <c r="I205" s="3187" t="s">
        <v>35325</v>
      </c>
      <c r="J205" s="3188"/>
      <c r="K205" s="3171" t="s">
        <v>14</v>
      </c>
      <c r="L205" s="3171" t="s">
        <v>30</v>
      </c>
      <c r="M205" s="3171" t="s">
        <v>35337</v>
      </c>
      <c r="N205" s="3171" t="s">
        <v>36350</v>
      </c>
      <c r="O205" s="3178">
        <v>30000</v>
      </c>
      <c r="P205" s="3178">
        <v>10000</v>
      </c>
      <c r="Q205" s="3180">
        <f t="shared" si="11"/>
        <v>40000</v>
      </c>
      <c r="R205" s="3180">
        <v>40000</v>
      </c>
      <c r="S205" s="3180"/>
      <c r="T205" s="3180"/>
      <c r="U205" s="3195"/>
      <c r="V205" s="3195"/>
      <c r="W205" s="3180">
        <f t="shared" si="12"/>
        <v>0</v>
      </c>
      <c r="X205" s="3180"/>
      <c r="Y205" s="3180">
        <f t="shared" si="13"/>
        <v>40000</v>
      </c>
      <c r="Z205" s="3181"/>
      <c r="AA205" s="3181"/>
      <c r="AB205" s="3181"/>
      <c r="AC205" s="3181"/>
      <c r="AD205" s="3181"/>
      <c r="AE205" s="3181" t="s">
        <v>14</v>
      </c>
      <c r="AF205" s="3181"/>
      <c r="AG205" s="3181"/>
      <c r="AH205" s="3181"/>
      <c r="AI205" s="3181"/>
      <c r="AJ205" s="3181"/>
      <c r="AK205" s="3181"/>
      <c r="AL205" s="3181"/>
      <c r="AM205" s="3181"/>
      <c r="AN205" s="3181"/>
      <c r="AO205" s="3182"/>
      <c r="AP205" s="3171"/>
      <c r="AQ205" s="3171"/>
      <c r="AR205" s="3171"/>
      <c r="AS205" s="3171"/>
      <c r="AT205" s="3171"/>
      <c r="AU205" s="3171"/>
    </row>
    <row r="206" spans="1:47" s="1449" customFormat="1" ht="18.75" customHeight="1">
      <c r="A206" s="3171">
        <v>204</v>
      </c>
      <c r="B206" s="1427"/>
      <c r="C206" s="2892" t="s">
        <v>36352</v>
      </c>
      <c r="D206" s="2892" t="s">
        <v>36353</v>
      </c>
      <c r="E206" s="2892">
        <v>5608592</v>
      </c>
      <c r="F206" s="2892" t="s">
        <v>36351</v>
      </c>
      <c r="G206" s="2893">
        <v>34404</v>
      </c>
      <c r="H206" s="2894" t="s">
        <v>36354</v>
      </c>
      <c r="I206" s="1427" t="s">
        <v>35325</v>
      </c>
      <c r="J206" s="1440" t="s">
        <v>14</v>
      </c>
      <c r="K206" s="1094" t="s">
        <v>14</v>
      </c>
      <c r="L206" s="1094" t="s">
        <v>31</v>
      </c>
      <c r="M206" s="1094" t="s">
        <v>35337</v>
      </c>
      <c r="N206" s="1094" t="s">
        <v>35327</v>
      </c>
      <c r="O206" s="2406">
        <v>35000</v>
      </c>
      <c r="P206" s="2406">
        <v>10000</v>
      </c>
      <c r="Q206" s="1097">
        <f t="shared" si="11"/>
        <v>45000</v>
      </c>
      <c r="R206" s="1097">
        <v>45000</v>
      </c>
      <c r="S206" s="1097"/>
      <c r="T206" s="1097"/>
      <c r="U206" s="1484"/>
      <c r="V206" s="1484"/>
      <c r="W206" s="1097">
        <f t="shared" si="12"/>
        <v>0</v>
      </c>
      <c r="X206" s="1097"/>
      <c r="Y206" s="1097">
        <f t="shared" si="13"/>
        <v>45000</v>
      </c>
      <c r="Z206" s="1139"/>
      <c r="AA206" s="1139"/>
      <c r="AB206" s="1139"/>
      <c r="AC206" s="1139"/>
      <c r="AD206" s="1139" t="s">
        <v>14</v>
      </c>
      <c r="AE206" s="1139"/>
      <c r="AF206" s="1139"/>
      <c r="AG206" s="1139"/>
      <c r="AH206" s="1139"/>
      <c r="AI206" s="1139"/>
      <c r="AJ206" s="1139"/>
      <c r="AK206" s="1139"/>
      <c r="AL206" s="1139"/>
      <c r="AM206" s="1139"/>
      <c r="AN206" s="1139"/>
      <c r="AO206" s="676"/>
      <c r="AP206" s="1094"/>
      <c r="AQ206" s="1094"/>
      <c r="AR206" s="1094"/>
      <c r="AS206" s="1094"/>
      <c r="AT206" s="1094"/>
      <c r="AU206" s="1094"/>
    </row>
    <row r="207" spans="1:47" s="3189" customFormat="1" ht="18.75" customHeight="1">
      <c r="A207" s="3171">
        <v>205</v>
      </c>
      <c r="B207" s="3184">
        <v>45700</v>
      </c>
      <c r="C207" s="3185" t="s">
        <v>36365</v>
      </c>
      <c r="D207" s="3185" t="s">
        <v>36366</v>
      </c>
      <c r="E207" s="3185">
        <v>6071872</v>
      </c>
      <c r="F207" s="3185" t="s">
        <v>36364</v>
      </c>
      <c r="G207" s="3186">
        <v>37461</v>
      </c>
      <c r="H207" s="3190" t="s">
        <v>36367</v>
      </c>
      <c r="I207" s="3187" t="s">
        <v>35325</v>
      </c>
      <c r="J207" s="3188"/>
      <c r="K207" s="3171" t="s">
        <v>14</v>
      </c>
      <c r="L207" s="3171" t="s">
        <v>36368</v>
      </c>
      <c r="M207" s="3171" t="s">
        <v>35337</v>
      </c>
      <c r="N207" s="3171" t="s">
        <v>36350</v>
      </c>
      <c r="O207" s="3178">
        <v>60000</v>
      </c>
      <c r="P207" s="3178">
        <v>20000</v>
      </c>
      <c r="Q207" s="3180">
        <f t="shared" si="11"/>
        <v>80000</v>
      </c>
      <c r="R207" s="3279">
        <v>68000</v>
      </c>
      <c r="S207" s="3180"/>
      <c r="T207" s="3180">
        <v>12000</v>
      </c>
      <c r="U207" s="3195"/>
      <c r="V207" s="3195"/>
      <c r="W207" s="3180">
        <f t="shared" si="12"/>
        <v>0</v>
      </c>
      <c r="X207" s="3180"/>
      <c r="Y207" s="3180">
        <f t="shared" si="13"/>
        <v>80000</v>
      </c>
      <c r="Z207" s="3181"/>
      <c r="AA207" s="3181"/>
      <c r="AB207" s="3181"/>
      <c r="AC207" s="3181"/>
      <c r="AD207" s="3181"/>
      <c r="AE207" s="3181" t="s">
        <v>14</v>
      </c>
      <c r="AF207" s="3181"/>
      <c r="AG207" s="3181"/>
      <c r="AH207" s="3181" t="s">
        <v>14</v>
      </c>
      <c r="AI207" s="3181"/>
      <c r="AJ207" s="3181"/>
      <c r="AK207" s="3181"/>
      <c r="AL207" s="3181"/>
      <c r="AM207" s="3181"/>
      <c r="AN207" s="3181"/>
      <c r="AO207" s="3182"/>
      <c r="AP207" s="3171"/>
      <c r="AQ207" s="3171"/>
      <c r="AR207" s="3171"/>
      <c r="AS207" s="3171"/>
      <c r="AT207" s="3171"/>
      <c r="AU207" s="3171"/>
    </row>
    <row r="208" spans="1:47" s="3189" customFormat="1" ht="18.75" customHeight="1">
      <c r="A208" s="3171">
        <v>206</v>
      </c>
      <c r="B208" s="3187"/>
      <c r="C208" s="3191" t="s">
        <v>36370</v>
      </c>
      <c r="D208" s="3191" t="s">
        <v>36371</v>
      </c>
      <c r="E208" s="3191">
        <v>5309317</v>
      </c>
      <c r="F208" s="3191" t="s">
        <v>36369</v>
      </c>
      <c r="G208" s="3192">
        <v>35565</v>
      </c>
      <c r="H208" s="3191">
        <v>8142829838</v>
      </c>
      <c r="I208" s="3187" t="s">
        <v>35325</v>
      </c>
      <c r="J208" s="3188"/>
      <c r="K208" s="3171" t="s">
        <v>14</v>
      </c>
      <c r="L208" s="3171" t="s">
        <v>35355</v>
      </c>
      <c r="M208" s="3171" t="s">
        <v>35337</v>
      </c>
      <c r="N208" s="3171" t="s">
        <v>35327</v>
      </c>
      <c r="O208" s="3178">
        <v>70000</v>
      </c>
      <c r="P208" s="3178">
        <v>20000</v>
      </c>
      <c r="Q208" s="3180">
        <f t="shared" si="11"/>
        <v>90000</v>
      </c>
      <c r="R208" s="3180">
        <v>90000</v>
      </c>
      <c r="S208" s="3180"/>
      <c r="T208" s="3180"/>
      <c r="U208" s="3195"/>
      <c r="V208" s="3195"/>
      <c r="W208" s="3180">
        <f t="shared" si="12"/>
        <v>0</v>
      </c>
      <c r="X208" s="3180"/>
      <c r="Y208" s="3180">
        <f t="shared" si="13"/>
        <v>90000</v>
      </c>
      <c r="Z208" s="3181"/>
      <c r="AA208" s="3181"/>
      <c r="AB208" s="3181"/>
      <c r="AC208" s="3181"/>
      <c r="AD208" s="3181"/>
      <c r="AE208" s="3181"/>
      <c r="AF208" s="3181"/>
      <c r="AG208" s="3181"/>
      <c r="AH208" s="3181"/>
      <c r="AI208" s="3181" t="s">
        <v>14</v>
      </c>
      <c r="AJ208" s="3181"/>
      <c r="AK208" s="3181"/>
      <c r="AL208" s="3181"/>
      <c r="AM208" s="3181" t="s">
        <v>14</v>
      </c>
      <c r="AN208" s="3181"/>
      <c r="AO208" s="3182"/>
      <c r="AP208" s="3171"/>
      <c r="AQ208" s="3171"/>
      <c r="AR208" s="3171"/>
      <c r="AS208" s="3171"/>
      <c r="AT208" s="3171"/>
      <c r="AU208" s="3171"/>
    </row>
    <row r="209" spans="1:47" s="1449" customFormat="1" ht="18.75" customHeight="1">
      <c r="A209" s="3171">
        <v>207</v>
      </c>
      <c r="B209" s="1427"/>
      <c r="C209" s="2891" t="s">
        <v>36398</v>
      </c>
      <c r="D209" s="2891" t="s">
        <v>36399</v>
      </c>
      <c r="E209" s="2891">
        <v>5538398</v>
      </c>
      <c r="F209" s="2891" t="s">
        <v>36397</v>
      </c>
      <c r="G209" s="2895">
        <v>37737</v>
      </c>
      <c r="H209" s="2896" t="s">
        <v>36400</v>
      </c>
      <c r="I209" s="1427" t="s">
        <v>35325</v>
      </c>
      <c r="J209" s="1440"/>
      <c r="K209" s="1094" t="s">
        <v>14</v>
      </c>
      <c r="L209" s="1094" t="s">
        <v>24</v>
      </c>
      <c r="M209" s="1094" t="s">
        <v>35337</v>
      </c>
      <c r="N209" s="1094" t="s">
        <v>35327</v>
      </c>
      <c r="O209" s="2406">
        <v>35000</v>
      </c>
      <c r="P209" s="2406">
        <v>10000</v>
      </c>
      <c r="Q209" s="1097">
        <f t="shared" si="11"/>
        <v>45000</v>
      </c>
      <c r="R209" s="1097">
        <v>45000</v>
      </c>
      <c r="S209" s="1097"/>
      <c r="T209" s="1097"/>
      <c r="U209" s="1484"/>
      <c r="V209" s="1484"/>
      <c r="W209" s="1097">
        <f t="shared" si="12"/>
        <v>0</v>
      </c>
      <c r="X209" s="1097"/>
      <c r="Y209" s="1097">
        <f t="shared" si="13"/>
        <v>45000</v>
      </c>
      <c r="Z209" s="1139"/>
      <c r="AA209" s="1139"/>
      <c r="AB209" s="1139"/>
      <c r="AC209" s="1139"/>
      <c r="AD209" s="1139"/>
      <c r="AE209" s="1139"/>
      <c r="AF209" s="1139"/>
      <c r="AG209" s="1139"/>
      <c r="AH209" s="1139"/>
      <c r="AI209" s="1139"/>
      <c r="AJ209" s="1139"/>
      <c r="AK209" s="1139" t="s">
        <v>14</v>
      </c>
      <c r="AL209" s="1139"/>
      <c r="AM209" s="1139"/>
      <c r="AN209" s="1139"/>
      <c r="AO209" s="676"/>
      <c r="AP209" s="1094"/>
      <c r="AQ209" s="1094"/>
      <c r="AR209" s="1094"/>
      <c r="AS209" s="1094"/>
      <c r="AT209" s="1094"/>
      <c r="AU209" s="1094"/>
    </row>
    <row r="210" spans="1:47" s="1449" customFormat="1" ht="18.75" customHeight="1">
      <c r="A210" s="3171">
        <v>208</v>
      </c>
      <c r="B210" s="1427"/>
      <c r="C210" s="2891" t="s">
        <v>36402</v>
      </c>
      <c r="D210" s="2891" t="s">
        <v>36403</v>
      </c>
      <c r="E210" s="2891">
        <v>4906070</v>
      </c>
      <c r="F210" s="2891" t="s">
        <v>36401</v>
      </c>
      <c r="G210" s="2895">
        <v>32757</v>
      </c>
      <c r="H210" s="2896" t="s">
        <v>36404</v>
      </c>
      <c r="I210" s="1427" t="s">
        <v>35325</v>
      </c>
      <c r="J210" s="1440"/>
      <c r="K210" s="1094" t="s">
        <v>14</v>
      </c>
      <c r="L210" s="1094" t="s">
        <v>35355</v>
      </c>
      <c r="M210" s="1094" t="s">
        <v>35337</v>
      </c>
      <c r="N210" s="1094" t="s">
        <v>35327</v>
      </c>
      <c r="O210" s="2406">
        <v>70000</v>
      </c>
      <c r="P210" s="2406">
        <v>20000</v>
      </c>
      <c r="Q210" s="1097">
        <f t="shared" si="11"/>
        <v>90000</v>
      </c>
      <c r="R210" s="1097">
        <v>90000</v>
      </c>
      <c r="S210" s="1097"/>
      <c r="T210" s="1097"/>
      <c r="U210" s="1484"/>
      <c r="V210" s="1484"/>
      <c r="W210" s="1097">
        <f t="shared" si="12"/>
        <v>0</v>
      </c>
      <c r="X210" s="1097"/>
      <c r="Y210" s="1097">
        <f t="shared" si="13"/>
        <v>90000</v>
      </c>
      <c r="Z210" s="1139"/>
      <c r="AA210" s="1139"/>
      <c r="AB210" s="1139"/>
      <c r="AC210" s="1139"/>
      <c r="AD210" s="1139"/>
      <c r="AE210" s="1139"/>
      <c r="AF210" s="1139"/>
      <c r="AG210" s="1139"/>
      <c r="AH210" s="1139"/>
      <c r="AI210" s="1139" t="s">
        <v>14</v>
      </c>
      <c r="AJ210" s="1139"/>
      <c r="AK210" s="1139"/>
      <c r="AL210" s="1139"/>
      <c r="AM210" s="1139" t="s">
        <v>14</v>
      </c>
      <c r="AN210" s="1139"/>
      <c r="AO210" s="676"/>
      <c r="AP210" s="1094"/>
      <c r="AQ210" s="1094"/>
      <c r="AR210" s="1094"/>
      <c r="AS210" s="1094"/>
      <c r="AT210" s="1094"/>
      <c r="AU210" s="1094"/>
    </row>
    <row r="211" spans="1:47" s="3189" customFormat="1" ht="18.75" customHeight="1">
      <c r="A211" s="3171">
        <v>209</v>
      </c>
      <c r="B211" s="3184">
        <v>45677</v>
      </c>
      <c r="C211" s="3185" t="s">
        <v>36547</v>
      </c>
      <c r="D211" s="3185" t="s">
        <v>36548</v>
      </c>
      <c r="E211" s="3185">
        <v>6096969</v>
      </c>
      <c r="F211" s="3185" t="s">
        <v>36546</v>
      </c>
      <c r="G211" s="3186">
        <v>38961</v>
      </c>
      <c r="H211" s="3190" t="s">
        <v>36549</v>
      </c>
      <c r="I211" s="3187" t="s">
        <v>35325</v>
      </c>
      <c r="J211" s="3188"/>
      <c r="K211" s="3171" t="s">
        <v>14</v>
      </c>
      <c r="L211" s="3171" t="s">
        <v>31</v>
      </c>
      <c r="M211" s="3171" t="s">
        <v>35337</v>
      </c>
      <c r="N211" s="3171" t="s">
        <v>35327</v>
      </c>
      <c r="O211" s="3178">
        <v>30000</v>
      </c>
      <c r="P211" s="3178"/>
      <c r="Q211" s="3180">
        <f t="shared" si="11"/>
        <v>30000</v>
      </c>
      <c r="R211" s="3180">
        <v>30000</v>
      </c>
      <c r="S211" s="3180"/>
      <c r="T211" s="3180"/>
      <c r="U211" s="3195"/>
      <c r="V211" s="3195"/>
      <c r="W211" s="3180">
        <f t="shared" si="12"/>
        <v>0</v>
      </c>
      <c r="X211" s="3180"/>
      <c r="Y211" s="3180">
        <f t="shared" si="13"/>
        <v>30000</v>
      </c>
      <c r="Z211" s="3181"/>
      <c r="AA211" s="3181"/>
      <c r="AB211" s="3181"/>
      <c r="AC211" s="3181"/>
      <c r="AD211" s="3181" t="s">
        <v>14</v>
      </c>
      <c r="AE211" s="3181"/>
      <c r="AF211" s="3181"/>
      <c r="AG211" s="3181"/>
      <c r="AH211" s="3181"/>
      <c r="AI211" s="3181"/>
      <c r="AJ211" s="3181"/>
      <c r="AK211" s="3181"/>
      <c r="AL211" s="3181"/>
      <c r="AM211" s="3181"/>
      <c r="AN211" s="3181"/>
      <c r="AO211" s="3182"/>
      <c r="AP211" s="3171"/>
      <c r="AQ211" s="3171"/>
      <c r="AR211" s="3171"/>
      <c r="AS211" s="3171"/>
      <c r="AT211" s="3171"/>
      <c r="AU211" s="3171"/>
    </row>
    <row r="212" spans="1:47" s="3189" customFormat="1" ht="20.25" customHeight="1">
      <c r="A212" s="3171">
        <v>210</v>
      </c>
      <c r="B212" s="3184">
        <v>45677</v>
      </c>
      <c r="C212" s="3185" t="s">
        <v>36550</v>
      </c>
      <c r="D212" s="3185" t="s">
        <v>36551</v>
      </c>
      <c r="E212" s="3185">
        <v>5796327</v>
      </c>
      <c r="F212" s="3185" t="s">
        <v>35520</v>
      </c>
      <c r="G212" s="3186">
        <v>37095</v>
      </c>
      <c r="H212" s="3190" t="s">
        <v>36552</v>
      </c>
      <c r="I212" s="3187" t="s">
        <v>35325</v>
      </c>
      <c r="J212" s="3188"/>
      <c r="K212" s="3171" t="s">
        <v>14</v>
      </c>
      <c r="L212" s="3171" t="s">
        <v>35524</v>
      </c>
      <c r="M212" s="3171" t="s">
        <v>35337</v>
      </c>
      <c r="N212" s="3171" t="s">
        <v>35327</v>
      </c>
      <c r="O212" s="3178">
        <v>90000</v>
      </c>
      <c r="P212" s="3178"/>
      <c r="Q212" s="3180">
        <f t="shared" si="11"/>
        <v>90000</v>
      </c>
      <c r="R212" s="3180">
        <v>76500</v>
      </c>
      <c r="S212" s="3180"/>
      <c r="T212" s="3180">
        <v>13500</v>
      </c>
      <c r="U212" s="3195"/>
      <c r="V212" s="3195"/>
      <c r="W212" s="3180">
        <f t="shared" si="12"/>
        <v>0</v>
      </c>
      <c r="X212" s="3180"/>
      <c r="Y212" s="3180">
        <f t="shared" si="13"/>
        <v>90000</v>
      </c>
      <c r="Z212" s="3181"/>
      <c r="AA212" s="3181"/>
      <c r="AB212" s="3181"/>
      <c r="AC212" s="3181"/>
      <c r="AD212" s="3181" t="s">
        <v>14</v>
      </c>
      <c r="AE212" s="3181" t="s">
        <v>14</v>
      </c>
      <c r="AF212" s="3181"/>
      <c r="AG212" s="3181" t="s">
        <v>14</v>
      </c>
      <c r="AH212" s="3181"/>
      <c r="AI212" s="3181"/>
      <c r="AJ212" s="3181"/>
      <c r="AK212" s="3181"/>
      <c r="AL212" s="3181"/>
      <c r="AM212" s="3181"/>
      <c r="AN212" s="3181"/>
      <c r="AO212" s="3182"/>
      <c r="AP212" s="3171"/>
      <c r="AQ212" s="3171"/>
      <c r="AR212" s="3171"/>
      <c r="AS212" s="3171"/>
      <c r="AT212" s="3171"/>
      <c r="AU212" s="3171"/>
    </row>
    <row r="213" spans="1:47" s="3189" customFormat="1" ht="20.25" customHeight="1">
      <c r="A213" s="3171">
        <v>211</v>
      </c>
      <c r="B213" s="3184">
        <v>45677</v>
      </c>
      <c r="C213" s="3185" t="s">
        <v>36558</v>
      </c>
      <c r="D213" s="3185" t="s">
        <v>36559</v>
      </c>
      <c r="E213" s="3185">
        <v>3190830</v>
      </c>
      <c r="F213" s="3185" t="s">
        <v>36557</v>
      </c>
      <c r="G213" s="3186">
        <v>32853</v>
      </c>
      <c r="H213" s="3190" t="s">
        <v>1411</v>
      </c>
      <c r="I213" s="3187" t="s">
        <v>35325</v>
      </c>
      <c r="J213" s="3188"/>
      <c r="K213" s="3171" t="s">
        <v>14</v>
      </c>
      <c r="L213" s="3171" t="s">
        <v>30</v>
      </c>
      <c r="M213" s="3171" t="s">
        <v>35337</v>
      </c>
      <c r="N213" s="3171" t="s">
        <v>35327</v>
      </c>
      <c r="O213" s="3178">
        <v>30000</v>
      </c>
      <c r="P213" s="3178">
        <v>10000</v>
      </c>
      <c r="Q213" s="3180">
        <f t="shared" si="11"/>
        <v>40000</v>
      </c>
      <c r="R213" s="3180">
        <v>40000</v>
      </c>
      <c r="S213" s="3180"/>
      <c r="T213" s="3180"/>
      <c r="U213" s="3195"/>
      <c r="V213" s="3195"/>
      <c r="W213" s="3180">
        <f t="shared" si="12"/>
        <v>0</v>
      </c>
      <c r="X213" s="3180"/>
      <c r="Y213" s="3180">
        <f t="shared" si="13"/>
        <v>40000</v>
      </c>
      <c r="Z213" s="3181"/>
      <c r="AA213" s="3181"/>
      <c r="AB213" s="3181"/>
      <c r="AC213" s="3181"/>
      <c r="AD213" s="3181"/>
      <c r="AE213" s="3181" t="s">
        <v>14</v>
      </c>
      <c r="AF213" s="3181"/>
      <c r="AG213" s="3181"/>
      <c r="AH213" s="3181"/>
      <c r="AI213" s="3181"/>
      <c r="AJ213" s="3181"/>
      <c r="AK213" s="3181"/>
      <c r="AL213" s="3181"/>
      <c r="AM213" s="3181"/>
      <c r="AN213" s="3181"/>
      <c r="AO213" s="3182"/>
      <c r="AP213" s="3171"/>
      <c r="AQ213" s="3171"/>
      <c r="AR213" s="3171"/>
      <c r="AS213" s="3171"/>
      <c r="AT213" s="3171"/>
      <c r="AU213" s="3171"/>
    </row>
    <row r="214" spans="1:47" s="3189" customFormat="1" ht="20.25" customHeight="1">
      <c r="A214" s="3171">
        <v>212</v>
      </c>
      <c r="B214" s="3184">
        <v>45678</v>
      </c>
      <c r="C214" s="3185" t="s">
        <v>36561</v>
      </c>
      <c r="D214" s="3185" t="s">
        <v>36562</v>
      </c>
      <c r="E214" s="3185">
        <v>5067164</v>
      </c>
      <c r="F214" s="3185" t="s">
        <v>36560</v>
      </c>
      <c r="G214" s="3186">
        <v>35248</v>
      </c>
      <c r="H214" s="3190" t="s">
        <v>36563</v>
      </c>
      <c r="I214" s="3187" t="s">
        <v>35325</v>
      </c>
      <c r="J214" s="3188"/>
      <c r="K214" s="3171" t="s">
        <v>14</v>
      </c>
      <c r="L214" s="3171" t="s">
        <v>27</v>
      </c>
      <c r="M214" s="3171" t="s">
        <v>35337</v>
      </c>
      <c r="N214" s="3171" t="s">
        <v>35327</v>
      </c>
      <c r="O214" s="3178">
        <v>30000</v>
      </c>
      <c r="P214" s="3178"/>
      <c r="Q214" s="3180">
        <f t="shared" si="11"/>
        <v>30000</v>
      </c>
      <c r="R214" s="3180">
        <v>30000</v>
      </c>
      <c r="S214" s="3180"/>
      <c r="T214" s="3180"/>
      <c r="U214" s="3180"/>
      <c r="V214" s="3180"/>
      <c r="W214" s="3180">
        <f t="shared" si="12"/>
        <v>0</v>
      </c>
      <c r="X214" s="3180"/>
      <c r="Y214" s="3180">
        <f t="shared" si="13"/>
        <v>30000</v>
      </c>
      <c r="Z214" s="3181"/>
      <c r="AA214" s="3181"/>
      <c r="AB214" s="3181"/>
      <c r="AC214" s="3181"/>
      <c r="AD214" s="3181"/>
      <c r="AE214" s="3181"/>
      <c r="AF214" s="3181"/>
      <c r="AG214" s="3181"/>
      <c r="AH214" s="3181" t="s">
        <v>14</v>
      </c>
      <c r="AI214" s="3181"/>
      <c r="AJ214" s="3181"/>
      <c r="AK214" s="3181"/>
      <c r="AL214" s="3181"/>
      <c r="AM214" s="3181"/>
      <c r="AN214" s="3181"/>
      <c r="AO214" s="3182"/>
      <c r="AP214" s="3171"/>
      <c r="AQ214" s="3171"/>
      <c r="AR214" s="3171"/>
      <c r="AS214" s="3171"/>
      <c r="AT214" s="3171"/>
      <c r="AU214" s="3171"/>
    </row>
    <row r="215" spans="1:47" s="3189" customFormat="1" ht="20.25" customHeight="1">
      <c r="A215" s="3171">
        <v>213</v>
      </c>
      <c r="B215" s="3184">
        <v>45678</v>
      </c>
      <c r="C215" s="3191" t="s">
        <v>37079</v>
      </c>
      <c r="D215" s="3191" t="s">
        <v>37083</v>
      </c>
      <c r="E215" s="3191">
        <v>4233539</v>
      </c>
      <c r="F215" s="3191" t="s">
        <v>37082</v>
      </c>
      <c r="G215" s="3192">
        <v>34752</v>
      </c>
      <c r="H215" s="3191" t="s">
        <v>37084</v>
      </c>
      <c r="I215" s="3187" t="s">
        <v>35325</v>
      </c>
      <c r="J215" s="3188" t="s">
        <v>14</v>
      </c>
      <c r="K215" s="3171" t="s">
        <v>14</v>
      </c>
      <c r="L215" s="3171" t="s">
        <v>35571</v>
      </c>
      <c r="M215" s="3171" t="s">
        <v>35337</v>
      </c>
      <c r="N215" s="3171" t="s">
        <v>35327</v>
      </c>
      <c r="O215" s="3178">
        <v>65000</v>
      </c>
      <c r="P215" s="3178">
        <v>20000</v>
      </c>
      <c r="Q215" s="3180">
        <f t="shared" si="11"/>
        <v>85000</v>
      </c>
      <c r="R215" s="3180">
        <v>85000</v>
      </c>
      <c r="S215" s="3180"/>
      <c r="T215" s="3180"/>
      <c r="U215" s="3180"/>
      <c r="V215" s="3180"/>
      <c r="W215" s="3180">
        <f t="shared" si="12"/>
        <v>0</v>
      </c>
      <c r="X215" s="3180"/>
      <c r="Y215" s="3180">
        <f t="shared" si="13"/>
        <v>85000</v>
      </c>
      <c r="Z215" s="3181"/>
      <c r="AA215" s="3181"/>
      <c r="AB215" s="3181"/>
      <c r="AC215" s="3181"/>
      <c r="AD215" s="3181"/>
      <c r="AE215" s="3181"/>
      <c r="AF215" s="3181"/>
      <c r="AG215" s="3181" t="s">
        <v>14</v>
      </c>
      <c r="AH215" s="3181" t="s">
        <v>14</v>
      </c>
      <c r="AI215" s="3181"/>
      <c r="AJ215" s="3181"/>
      <c r="AK215" s="3181"/>
      <c r="AL215" s="3181"/>
      <c r="AM215" s="3181"/>
      <c r="AN215" s="3181"/>
      <c r="AO215" s="3182"/>
      <c r="AP215" s="3171"/>
      <c r="AQ215" s="3171"/>
      <c r="AR215" s="3171"/>
      <c r="AS215" s="3171"/>
      <c r="AT215" s="3171"/>
      <c r="AU215" s="3171"/>
    </row>
    <row r="216" spans="1:47" s="3189" customFormat="1" ht="18.75" customHeight="1">
      <c r="A216" s="3171">
        <v>214</v>
      </c>
      <c r="B216" s="3184">
        <v>45678</v>
      </c>
      <c r="C216" s="3185" t="s">
        <v>36565</v>
      </c>
      <c r="D216" s="3185" t="s">
        <v>36566</v>
      </c>
      <c r="E216" s="3185">
        <v>5461482</v>
      </c>
      <c r="F216" s="3185" t="s">
        <v>36564</v>
      </c>
      <c r="G216" s="3186">
        <v>37743</v>
      </c>
      <c r="H216" s="3190" t="s">
        <v>36567</v>
      </c>
      <c r="I216" s="3187" t="s">
        <v>35325</v>
      </c>
      <c r="J216" s="3188"/>
      <c r="K216" s="3171" t="s">
        <v>14</v>
      </c>
      <c r="L216" s="3171" t="s">
        <v>35365</v>
      </c>
      <c r="M216" s="3171" t="s">
        <v>35337</v>
      </c>
      <c r="N216" s="3171" t="s">
        <v>35327</v>
      </c>
      <c r="O216" s="3178">
        <v>60000</v>
      </c>
      <c r="P216" s="3178"/>
      <c r="Q216" s="3180">
        <f t="shared" si="11"/>
        <v>60000</v>
      </c>
      <c r="R216" s="3180">
        <v>60000</v>
      </c>
      <c r="S216" s="3180"/>
      <c r="T216" s="3180"/>
      <c r="U216" s="3180"/>
      <c r="V216" s="3180"/>
      <c r="W216" s="3180">
        <f t="shared" si="12"/>
        <v>0</v>
      </c>
      <c r="X216" s="3180"/>
      <c r="Y216" s="3180">
        <f t="shared" si="13"/>
        <v>60000</v>
      </c>
      <c r="Z216" s="3181"/>
      <c r="AA216" s="3181"/>
      <c r="AB216" s="3181"/>
      <c r="AC216" s="3181"/>
      <c r="AD216" s="3181"/>
      <c r="AE216" s="3181"/>
      <c r="AF216" s="3181" t="s">
        <v>14</v>
      </c>
      <c r="AG216" s="3181" t="s">
        <v>14</v>
      </c>
      <c r="AH216" s="3181"/>
      <c r="AI216" s="3181"/>
      <c r="AJ216" s="3181"/>
      <c r="AK216" s="3181"/>
      <c r="AL216" s="3181"/>
      <c r="AM216" s="3181"/>
      <c r="AN216" s="3181"/>
      <c r="AO216" s="3182"/>
      <c r="AP216" s="3171"/>
      <c r="AQ216" s="3171"/>
      <c r="AR216" s="3171"/>
      <c r="AS216" s="3171"/>
      <c r="AT216" s="3171"/>
      <c r="AU216" s="3171"/>
    </row>
    <row r="217" spans="1:47" s="3189" customFormat="1" ht="20.25" customHeight="1">
      <c r="A217" s="3171">
        <v>215</v>
      </c>
      <c r="B217" s="3184">
        <v>45678</v>
      </c>
      <c r="C217" s="3191" t="s">
        <v>75</v>
      </c>
      <c r="D217" s="3191" t="s">
        <v>55</v>
      </c>
      <c r="E217" s="3191">
        <v>2128949</v>
      </c>
      <c r="F217" s="3191" t="s">
        <v>578</v>
      </c>
      <c r="G217" s="3192">
        <v>29491</v>
      </c>
      <c r="H217" s="3193" t="s">
        <v>1429</v>
      </c>
      <c r="I217" s="3187" t="s">
        <v>35325</v>
      </c>
      <c r="J217" s="3188"/>
      <c r="K217" s="3171" t="s">
        <v>14</v>
      </c>
      <c r="L217" s="3171" t="s">
        <v>35373</v>
      </c>
      <c r="M217" s="3171" t="s">
        <v>35337</v>
      </c>
      <c r="N217" s="3171" t="s">
        <v>35327</v>
      </c>
      <c r="O217" s="3178">
        <v>85000</v>
      </c>
      <c r="P217" s="3178">
        <v>20000</v>
      </c>
      <c r="Q217" s="3180">
        <f t="shared" si="11"/>
        <v>105000</v>
      </c>
      <c r="R217" s="3180">
        <v>105000</v>
      </c>
      <c r="S217" s="3180"/>
      <c r="T217" s="3180"/>
      <c r="U217" s="3195"/>
      <c r="V217" s="3195"/>
      <c r="W217" s="3180">
        <f t="shared" si="12"/>
        <v>0</v>
      </c>
      <c r="X217" s="3180"/>
      <c r="Y217" s="3180">
        <f t="shared" si="13"/>
        <v>105000</v>
      </c>
      <c r="Z217" s="3181"/>
      <c r="AA217" s="3181"/>
      <c r="AB217" s="3181"/>
      <c r="AC217" s="3181"/>
      <c r="AD217" s="3181"/>
      <c r="AE217" s="3181"/>
      <c r="AF217" s="3181"/>
      <c r="AG217" s="3181"/>
      <c r="AH217" s="3181"/>
      <c r="AI217" s="3181"/>
      <c r="AJ217" s="3181" t="s">
        <v>14</v>
      </c>
      <c r="AK217" s="3181" t="s">
        <v>14</v>
      </c>
      <c r="AL217" s="3181"/>
      <c r="AM217" s="3181"/>
      <c r="AN217" s="3181"/>
      <c r="AO217" s="3182"/>
      <c r="AP217" s="3171"/>
      <c r="AQ217" s="3171"/>
      <c r="AR217" s="3171"/>
      <c r="AS217" s="3171"/>
      <c r="AT217" s="3171"/>
      <c r="AU217" s="3171"/>
    </row>
    <row r="218" spans="1:47" s="3189" customFormat="1" ht="20.25" customHeight="1">
      <c r="A218" s="3171">
        <v>216</v>
      </c>
      <c r="B218" s="3184">
        <v>45679</v>
      </c>
      <c r="C218" s="3191" t="s">
        <v>36574</v>
      </c>
      <c r="D218" s="3191" t="s">
        <v>36575</v>
      </c>
      <c r="E218" s="3193" t="s">
        <v>35356</v>
      </c>
      <c r="F218" s="3191" t="s">
        <v>36573</v>
      </c>
      <c r="G218" s="3192">
        <v>37072</v>
      </c>
      <c r="H218" s="3193" t="s">
        <v>36576</v>
      </c>
      <c r="I218" s="3187" t="s">
        <v>35325</v>
      </c>
      <c r="J218" s="3188" t="s">
        <v>14</v>
      </c>
      <c r="K218" s="3171" t="s">
        <v>14</v>
      </c>
      <c r="L218" s="3171" t="s">
        <v>35400</v>
      </c>
      <c r="M218" s="3171" t="s">
        <v>35337</v>
      </c>
      <c r="N218" s="3171" t="s">
        <v>35327</v>
      </c>
      <c r="O218" s="3178">
        <v>75000</v>
      </c>
      <c r="P218" s="3181"/>
      <c r="Q218" s="3180">
        <f t="shared" si="11"/>
        <v>75000</v>
      </c>
      <c r="R218" s="3180">
        <v>70000</v>
      </c>
      <c r="S218" s="3180"/>
      <c r="T218" s="3180"/>
      <c r="U218" s="3195"/>
      <c r="V218" s="3195"/>
      <c r="W218" s="3180">
        <f t="shared" si="12"/>
        <v>5000</v>
      </c>
      <c r="X218" s="3180"/>
      <c r="Y218" s="3180">
        <f t="shared" si="13"/>
        <v>75000</v>
      </c>
      <c r="Z218" s="3181"/>
      <c r="AA218" s="3181"/>
      <c r="AB218" s="3181"/>
      <c r="AC218" s="3181"/>
      <c r="AD218" s="3181"/>
      <c r="AE218" s="3181"/>
      <c r="AF218" s="3181"/>
      <c r="AG218" s="3181"/>
      <c r="AH218" s="3181"/>
      <c r="AI218" s="3181" t="s">
        <v>14</v>
      </c>
      <c r="AJ218" s="3181"/>
      <c r="AK218" s="3181" t="s">
        <v>14</v>
      </c>
      <c r="AL218" s="3181"/>
      <c r="AM218" s="3181"/>
      <c r="AN218" s="3181"/>
      <c r="AO218" s="3182"/>
      <c r="AP218" s="3171"/>
      <c r="AQ218" s="3171"/>
      <c r="AR218" s="3171"/>
      <c r="AS218" s="3171"/>
      <c r="AT218" s="3171"/>
      <c r="AU218" s="3171"/>
    </row>
    <row r="219" spans="1:47" s="3189" customFormat="1" ht="20.25" customHeight="1">
      <c r="A219" s="3171">
        <v>217</v>
      </c>
      <c r="B219" s="3184">
        <v>45679</v>
      </c>
      <c r="C219" s="3194" t="s">
        <v>35374</v>
      </c>
      <c r="D219" s="3194" t="s">
        <v>35374</v>
      </c>
      <c r="E219" s="3194" t="s">
        <v>35374</v>
      </c>
      <c r="F219" s="3194" t="s">
        <v>35374</v>
      </c>
      <c r="G219" s="3194" t="s">
        <v>35374</v>
      </c>
      <c r="H219" s="3194" t="s">
        <v>35374</v>
      </c>
      <c r="I219" s="3187" t="s">
        <v>35325</v>
      </c>
      <c r="J219" s="3188"/>
      <c r="K219" s="3171" t="s">
        <v>14</v>
      </c>
      <c r="L219" s="3171"/>
      <c r="M219" s="3171" t="s">
        <v>35337</v>
      </c>
      <c r="N219" s="3171" t="s">
        <v>35327</v>
      </c>
      <c r="O219" s="3178">
        <v>45000</v>
      </c>
      <c r="P219" s="3178"/>
      <c r="Q219" s="3180">
        <f t="shared" si="11"/>
        <v>45000</v>
      </c>
      <c r="R219" s="3180">
        <v>45000</v>
      </c>
      <c r="S219" s="3180"/>
      <c r="T219" s="3180"/>
      <c r="U219" s="3195"/>
      <c r="V219" s="3195"/>
      <c r="W219" s="3180">
        <f t="shared" si="12"/>
        <v>0</v>
      </c>
      <c r="X219" s="3180"/>
      <c r="Y219" s="3180">
        <f t="shared" si="13"/>
        <v>45000</v>
      </c>
      <c r="Z219" s="3181"/>
      <c r="AA219" s="3181"/>
      <c r="AB219" s="3181"/>
      <c r="AC219" s="3181"/>
      <c r="AD219" s="3181"/>
      <c r="AE219" s="3181"/>
      <c r="AF219" s="3181"/>
      <c r="AG219" s="3181"/>
      <c r="AH219" s="3181"/>
      <c r="AI219" s="3181"/>
      <c r="AJ219" s="3181"/>
      <c r="AK219" s="3181"/>
      <c r="AL219" s="3181"/>
      <c r="AM219" s="3181"/>
      <c r="AN219" s="3181"/>
      <c r="AO219" s="3182"/>
      <c r="AP219" s="3171"/>
      <c r="AQ219" s="3171"/>
      <c r="AR219" s="3171"/>
      <c r="AS219" s="3171"/>
      <c r="AT219" s="3171"/>
      <c r="AU219" s="3171"/>
    </row>
    <row r="220" spans="1:47" s="3189" customFormat="1" ht="20.25" customHeight="1">
      <c r="A220" s="3171">
        <v>218</v>
      </c>
      <c r="B220" s="3184">
        <v>45679</v>
      </c>
      <c r="C220" s="3191" t="s">
        <v>36582</v>
      </c>
      <c r="D220" s="3191" t="s">
        <v>36583</v>
      </c>
      <c r="E220" s="3191">
        <v>5698623</v>
      </c>
      <c r="F220" s="3191" t="s">
        <v>36581</v>
      </c>
      <c r="G220" s="3192">
        <v>35634</v>
      </c>
      <c r="H220" s="3193" t="s">
        <v>36584</v>
      </c>
      <c r="I220" s="3187" t="s">
        <v>35325</v>
      </c>
      <c r="J220" s="3188" t="s">
        <v>14</v>
      </c>
      <c r="K220" s="3171" t="s">
        <v>14</v>
      </c>
      <c r="L220" s="3171" t="s">
        <v>35562</v>
      </c>
      <c r="M220" s="3171" t="s">
        <v>35337</v>
      </c>
      <c r="N220" s="3171" t="s">
        <v>35327</v>
      </c>
      <c r="O220" s="3178">
        <v>65000</v>
      </c>
      <c r="P220" s="3178">
        <v>20000</v>
      </c>
      <c r="Q220" s="3180">
        <f t="shared" si="11"/>
        <v>85000</v>
      </c>
      <c r="R220" s="3180">
        <v>56000</v>
      </c>
      <c r="S220" s="3180"/>
      <c r="T220" s="3180">
        <v>29000</v>
      </c>
      <c r="U220" s="3180"/>
      <c r="V220" s="3180"/>
      <c r="W220" s="3180">
        <f t="shared" si="12"/>
        <v>0</v>
      </c>
      <c r="X220" s="3180"/>
      <c r="Y220" s="3180">
        <f t="shared" si="13"/>
        <v>85000</v>
      </c>
      <c r="Z220" s="3181"/>
      <c r="AA220" s="3181" t="s">
        <v>14</v>
      </c>
      <c r="AB220" s="3181" t="s">
        <v>14</v>
      </c>
      <c r="AC220" s="3181"/>
      <c r="AD220" s="3181"/>
      <c r="AE220" s="3181"/>
      <c r="AF220" s="3181"/>
      <c r="AG220" s="3181"/>
      <c r="AH220" s="3181"/>
      <c r="AI220" s="3181"/>
      <c r="AJ220" s="3181"/>
      <c r="AK220" s="3181"/>
      <c r="AL220" s="3181"/>
      <c r="AM220" s="3181"/>
      <c r="AN220" s="3181"/>
      <c r="AO220" s="3182"/>
      <c r="AP220" s="3171"/>
      <c r="AQ220" s="3171"/>
      <c r="AR220" s="3171"/>
      <c r="AS220" s="3171"/>
      <c r="AT220" s="3171"/>
      <c r="AU220" s="3171"/>
    </row>
    <row r="221" spans="1:47" s="3189" customFormat="1" ht="20.25" customHeight="1">
      <c r="A221" s="3171">
        <v>219</v>
      </c>
      <c r="B221" s="3184">
        <v>45679</v>
      </c>
      <c r="C221" s="3185" t="s">
        <v>36312</v>
      </c>
      <c r="D221" s="3185" t="s">
        <v>36586</v>
      </c>
      <c r="E221" s="3185">
        <v>4830357</v>
      </c>
      <c r="F221" s="3185" t="s">
        <v>36585</v>
      </c>
      <c r="G221" s="3186">
        <v>33757</v>
      </c>
      <c r="H221" s="3190" t="s">
        <v>36587</v>
      </c>
      <c r="I221" s="3187" t="s">
        <v>35325</v>
      </c>
      <c r="J221" s="3188" t="s">
        <v>14</v>
      </c>
      <c r="K221" s="3171" t="s">
        <v>14</v>
      </c>
      <c r="L221" s="3171" t="s">
        <v>36243</v>
      </c>
      <c r="M221" s="3171" t="s">
        <v>35337</v>
      </c>
      <c r="N221" s="3171" t="s">
        <v>35327</v>
      </c>
      <c r="O221" s="3178">
        <v>95000</v>
      </c>
      <c r="P221" s="3178">
        <v>30000</v>
      </c>
      <c r="Q221" s="3180">
        <f t="shared" si="11"/>
        <v>125000</v>
      </c>
      <c r="R221" s="3180">
        <v>107000</v>
      </c>
      <c r="S221" s="3180"/>
      <c r="T221" s="3180">
        <v>18000</v>
      </c>
      <c r="U221" s="3180"/>
      <c r="V221" s="3180"/>
      <c r="W221" s="3180">
        <f t="shared" si="12"/>
        <v>0</v>
      </c>
      <c r="X221" s="3180"/>
      <c r="Y221" s="3180">
        <f t="shared" si="13"/>
        <v>125000</v>
      </c>
      <c r="Z221" s="3181"/>
      <c r="AA221" s="3181" t="s">
        <v>14</v>
      </c>
      <c r="AB221" s="3181" t="s">
        <v>14</v>
      </c>
      <c r="AC221" s="3181" t="s">
        <v>14</v>
      </c>
      <c r="AD221" s="3181"/>
      <c r="AE221" s="3181"/>
      <c r="AF221" s="3181"/>
      <c r="AG221" s="3181"/>
      <c r="AH221" s="3181"/>
      <c r="AI221" s="3181"/>
      <c r="AJ221" s="3181"/>
      <c r="AK221" s="3181"/>
      <c r="AL221" s="3181"/>
      <c r="AM221" s="3181"/>
      <c r="AN221" s="3181"/>
      <c r="AO221" s="3182"/>
      <c r="AP221" s="3171"/>
      <c r="AQ221" s="3171"/>
      <c r="AR221" s="3171"/>
      <c r="AS221" s="3171"/>
      <c r="AT221" s="3171"/>
      <c r="AU221" s="3171"/>
    </row>
    <row r="222" spans="1:47" s="3189" customFormat="1" ht="20.25" customHeight="1">
      <c r="A222" s="3171">
        <v>220</v>
      </c>
      <c r="B222" s="3184">
        <v>45680</v>
      </c>
      <c r="C222" s="3185" t="s">
        <v>36589</v>
      </c>
      <c r="D222" s="3185" t="s">
        <v>36590</v>
      </c>
      <c r="E222" s="3190" t="s">
        <v>35356</v>
      </c>
      <c r="F222" s="3185" t="s">
        <v>36588</v>
      </c>
      <c r="G222" s="3186">
        <v>31292</v>
      </c>
      <c r="H222" s="3190" t="s">
        <v>36591</v>
      </c>
      <c r="I222" s="3187" t="s">
        <v>35325</v>
      </c>
      <c r="J222" s="3188" t="s">
        <v>14</v>
      </c>
      <c r="K222" s="3171" t="s">
        <v>14</v>
      </c>
      <c r="L222" s="3171" t="s">
        <v>29</v>
      </c>
      <c r="M222" s="3171" t="s">
        <v>35337</v>
      </c>
      <c r="N222" s="3171" t="s">
        <v>35327</v>
      </c>
      <c r="O222" s="3178">
        <v>35000</v>
      </c>
      <c r="P222" s="3180">
        <v>10000</v>
      </c>
      <c r="Q222" s="3180">
        <f t="shared" si="11"/>
        <v>45000</v>
      </c>
      <c r="R222" s="3180">
        <v>45000</v>
      </c>
      <c r="S222" s="3180"/>
      <c r="T222" s="3180"/>
      <c r="U222" s="3180"/>
      <c r="V222" s="3180"/>
      <c r="W222" s="3180">
        <f t="shared" si="12"/>
        <v>0</v>
      </c>
      <c r="X222" s="3180"/>
      <c r="Y222" s="3180">
        <f t="shared" si="13"/>
        <v>45000</v>
      </c>
      <c r="Z222" s="3181"/>
      <c r="AA222" s="3181"/>
      <c r="AB222" s="3181"/>
      <c r="AC222" s="3181"/>
      <c r="AD222" s="3181"/>
      <c r="AE222" s="3181"/>
      <c r="AF222" s="3181" t="s">
        <v>14</v>
      </c>
      <c r="AG222" s="3181"/>
      <c r="AH222" s="3181"/>
      <c r="AI222" s="3181"/>
      <c r="AJ222" s="3181"/>
      <c r="AK222" s="3181"/>
      <c r="AL222" s="3181"/>
      <c r="AM222" s="3181"/>
      <c r="AN222" s="3181"/>
      <c r="AO222" s="3182"/>
      <c r="AP222" s="3171"/>
      <c r="AQ222" s="3171"/>
      <c r="AR222" s="3171"/>
      <c r="AS222" s="3171"/>
      <c r="AT222" s="3171"/>
      <c r="AU222" s="3171"/>
    </row>
    <row r="223" spans="1:47" s="3189" customFormat="1" ht="20.25" customHeight="1">
      <c r="A223" s="3171">
        <v>221</v>
      </c>
      <c r="B223" s="3184">
        <v>45680</v>
      </c>
      <c r="C223" s="3191" t="s">
        <v>36156</v>
      </c>
      <c r="D223" s="3191" t="s">
        <v>36593</v>
      </c>
      <c r="E223" s="3191">
        <v>5505565</v>
      </c>
      <c r="F223" s="3191" t="s">
        <v>36592</v>
      </c>
      <c r="G223" s="3192">
        <v>35598</v>
      </c>
      <c r="H223" s="3193" t="s">
        <v>36594</v>
      </c>
      <c r="I223" s="3187" t="s">
        <v>35325</v>
      </c>
      <c r="J223" s="3188"/>
      <c r="K223" s="3171" t="s">
        <v>14</v>
      </c>
      <c r="L223" s="3171" t="s">
        <v>35400</v>
      </c>
      <c r="M223" s="3171" t="s">
        <v>35337</v>
      </c>
      <c r="N223" s="3171" t="s">
        <v>35327</v>
      </c>
      <c r="O223" s="3178">
        <v>70000</v>
      </c>
      <c r="P223" s="3180">
        <v>10000</v>
      </c>
      <c r="Q223" s="3180">
        <f t="shared" si="11"/>
        <v>80000</v>
      </c>
      <c r="R223" s="3180">
        <v>80000</v>
      </c>
      <c r="S223" s="3180"/>
      <c r="T223" s="3180"/>
      <c r="U223" s="3180"/>
      <c r="V223" s="3180"/>
      <c r="W223" s="3180">
        <f t="shared" si="12"/>
        <v>0</v>
      </c>
      <c r="X223" s="3180"/>
      <c r="Y223" s="3180">
        <f t="shared" si="13"/>
        <v>80000</v>
      </c>
      <c r="Z223" s="3181"/>
      <c r="AA223" s="3181"/>
      <c r="AB223" s="3181"/>
      <c r="AC223" s="3181"/>
      <c r="AD223" s="3181"/>
      <c r="AE223" s="3181"/>
      <c r="AF223" s="3181"/>
      <c r="AG223" s="3181"/>
      <c r="AH223" s="3181"/>
      <c r="AI223" s="3181" t="s">
        <v>14</v>
      </c>
      <c r="AJ223" s="3181"/>
      <c r="AK223" s="3181" t="s">
        <v>14</v>
      </c>
      <c r="AL223" s="3181"/>
      <c r="AM223" s="3181"/>
      <c r="AN223" s="3181"/>
      <c r="AO223" s="3182"/>
      <c r="AP223" s="3171"/>
      <c r="AQ223" s="3171"/>
      <c r="AR223" s="3171"/>
      <c r="AS223" s="3171"/>
      <c r="AT223" s="3171"/>
      <c r="AU223" s="3171"/>
    </row>
    <row r="224" spans="1:47" s="3189" customFormat="1" ht="20.25" customHeight="1">
      <c r="A224" s="3171">
        <v>222</v>
      </c>
      <c r="B224" s="3184">
        <v>45680</v>
      </c>
      <c r="C224" s="3191" t="s">
        <v>36595</v>
      </c>
      <c r="D224" s="3191" t="s">
        <v>36596</v>
      </c>
      <c r="E224" s="3191">
        <v>1708967</v>
      </c>
      <c r="F224" s="3191" t="s">
        <v>1213</v>
      </c>
      <c r="G224" s="3192">
        <v>30819</v>
      </c>
      <c r="H224" s="3193" t="s">
        <v>1498</v>
      </c>
      <c r="I224" s="3187" t="s">
        <v>35325</v>
      </c>
      <c r="J224" s="3188"/>
      <c r="K224" s="3171" t="s">
        <v>14</v>
      </c>
      <c r="L224" s="3171" t="s">
        <v>35707</v>
      </c>
      <c r="M224" s="3171" t="s">
        <v>35337</v>
      </c>
      <c r="N224" s="3171" t="s">
        <v>35327</v>
      </c>
      <c r="O224" s="3178">
        <v>60000</v>
      </c>
      <c r="P224" s="3180">
        <v>20000</v>
      </c>
      <c r="Q224" s="3180">
        <f t="shared" si="11"/>
        <v>80000</v>
      </c>
      <c r="R224" s="3180">
        <v>80000</v>
      </c>
      <c r="S224" s="3180"/>
      <c r="T224" s="3180"/>
      <c r="U224" s="3180"/>
      <c r="V224" s="3180"/>
      <c r="W224" s="3180">
        <f t="shared" si="12"/>
        <v>0</v>
      </c>
      <c r="X224" s="3180"/>
      <c r="Y224" s="3180">
        <f t="shared" si="13"/>
        <v>80000</v>
      </c>
      <c r="Z224" s="3181"/>
      <c r="AA224" s="3181"/>
      <c r="AB224" s="3181"/>
      <c r="AC224" s="3181"/>
      <c r="AD224" s="3181" t="s">
        <v>14</v>
      </c>
      <c r="AE224" s="3181"/>
      <c r="AF224" s="3181"/>
      <c r="AG224" s="3181" t="s">
        <v>14</v>
      </c>
      <c r="AH224" s="3181"/>
      <c r="AI224" s="3181"/>
      <c r="AJ224" s="3181"/>
      <c r="AK224" s="3181"/>
      <c r="AL224" s="3181"/>
      <c r="AM224" s="3181"/>
      <c r="AN224" s="3181"/>
      <c r="AO224" s="3182"/>
      <c r="AP224" s="3171"/>
      <c r="AQ224" s="3171"/>
      <c r="AR224" s="3171"/>
      <c r="AS224" s="3171"/>
      <c r="AT224" s="3171"/>
      <c r="AU224" s="3171"/>
    </row>
    <row r="225" spans="1:47" s="3189" customFormat="1" ht="20.25" customHeight="1">
      <c r="A225" s="3171">
        <v>223</v>
      </c>
      <c r="B225" s="3184">
        <v>45680</v>
      </c>
      <c r="C225" s="3185" t="s">
        <v>36598</v>
      </c>
      <c r="D225" s="3185" t="s">
        <v>36599</v>
      </c>
      <c r="E225" s="3185">
        <v>6213027</v>
      </c>
      <c r="F225" s="3185" t="s">
        <v>36597</v>
      </c>
      <c r="G225" s="3186">
        <v>37105</v>
      </c>
      <c r="H225" s="3190" t="s">
        <v>36600</v>
      </c>
      <c r="I225" s="3187" t="s">
        <v>35325</v>
      </c>
      <c r="J225" s="3188" t="s">
        <v>14</v>
      </c>
      <c r="K225" s="3171" t="s">
        <v>14</v>
      </c>
      <c r="L225" s="3171" t="s">
        <v>35355</v>
      </c>
      <c r="M225" s="3171" t="s">
        <v>35337</v>
      </c>
      <c r="N225" s="3171" t="s">
        <v>35327</v>
      </c>
      <c r="O225" s="3178">
        <v>155000</v>
      </c>
      <c r="P225" s="3180">
        <v>40000</v>
      </c>
      <c r="Q225" s="3180">
        <f t="shared" si="11"/>
        <v>195000</v>
      </c>
      <c r="R225" s="3180">
        <v>190000</v>
      </c>
      <c r="S225" s="3180"/>
      <c r="T225" s="3180">
        <v>28500</v>
      </c>
      <c r="U225" s="3180">
        <v>23500</v>
      </c>
      <c r="V225" s="3180"/>
      <c r="W225" s="3180"/>
      <c r="X225" s="3180">
        <v>23500</v>
      </c>
      <c r="Y225" s="3180">
        <f t="shared" si="13"/>
        <v>195000</v>
      </c>
      <c r="Z225" s="3181"/>
      <c r="AA225" s="3181"/>
      <c r="AB225" s="3181"/>
      <c r="AC225" s="3181"/>
      <c r="AD225" s="3181"/>
      <c r="AE225" s="3181"/>
      <c r="AF225" s="3181"/>
      <c r="AG225" s="3181"/>
      <c r="AH225" s="3181"/>
      <c r="AI225" s="3181" t="s">
        <v>14</v>
      </c>
      <c r="AJ225" s="3181"/>
      <c r="AK225" s="3181"/>
      <c r="AL225" s="3181"/>
      <c r="AM225" s="3181" t="s">
        <v>14</v>
      </c>
      <c r="AN225" s="3181"/>
      <c r="AO225" s="3182"/>
      <c r="AP225" s="3171"/>
      <c r="AQ225" s="3171"/>
      <c r="AR225" s="3171"/>
      <c r="AS225" s="3171"/>
      <c r="AT225" s="3171"/>
      <c r="AU225" s="3171"/>
    </row>
    <row r="226" spans="1:47" s="3189" customFormat="1" ht="20.25" customHeight="1">
      <c r="A226" s="3171">
        <v>224</v>
      </c>
      <c r="B226" s="3184">
        <v>45680</v>
      </c>
      <c r="C226" s="3185" t="s">
        <v>36352</v>
      </c>
      <c r="D226" s="3185" t="s">
        <v>36602</v>
      </c>
      <c r="E226" s="3185">
        <v>3383733</v>
      </c>
      <c r="F226" s="3185" t="s">
        <v>36601</v>
      </c>
      <c r="G226" s="3186">
        <v>34225</v>
      </c>
      <c r="H226" s="3190" t="s">
        <v>36603</v>
      </c>
      <c r="I226" s="3187" t="s">
        <v>35325</v>
      </c>
      <c r="J226" s="3188"/>
      <c r="K226" s="3171" t="s">
        <v>14</v>
      </c>
      <c r="L226" s="3171" t="s">
        <v>35443</v>
      </c>
      <c r="M226" s="3171" t="s">
        <v>35337</v>
      </c>
      <c r="N226" s="3171" t="s">
        <v>35327</v>
      </c>
      <c r="O226" s="3178">
        <v>60000</v>
      </c>
      <c r="P226" s="3180">
        <v>20000</v>
      </c>
      <c r="Q226" s="3180">
        <f t="shared" si="11"/>
        <v>80000</v>
      </c>
      <c r="R226" s="3180">
        <v>80000</v>
      </c>
      <c r="S226" s="3180"/>
      <c r="T226" s="3180"/>
      <c r="U226" s="3180"/>
      <c r="V226" s="3180"/>
      <c r="W226" s="3180">
        <f t="shared" si="12"/>
        <v>0</v>
      </c>
      <c r="X226" s="3180"/>
      <c r="Y226" s="3180">
        <f t="shared" si="13"/>
        <v>80000</v>
      </c>
      <c r="Z226" s="3181"/>
      <c r="AA226" s="3181"/>
      <c r="AB226" s="3181"/>
      <c r="AC226" s="3181"/>
      <c r="AD226" s="3181" t="s">
        <v>14</v>
      </c>
      <c r="AE226" s="3181"/>
      <c r="AF226" s="3181" t="s">
        <v>14</v>
      </c>
      <c r="AG226" s="3181"/>
      <c r="AH226" s="3181"/>
      <c r="AI226" s="3181"/>
      <c r="AJ226" s="3181"/>
      <c r="AK226" s="3181"/>
      <c r="AL226" s="3181"/>
      <c r="AM226" s="3181"/>
      <c r="AN226" s="3181"/>
      <c r="AO226" s="3182"/>
      <c r="AP226" s="3171"/>
      <c r="AQ226" s="3171"/>
      <c r="AR226" s="3171"/>
      <c r="AS226" s="3171"/>
      <c r="AT226" s="3171"/>
      <c r="AU226" s="3171"/>
    </row>
    <row r="227" spans="1:47" s="3189" customFormat="1" ht="20.25" customHeight="1">
      <c r="A227" s="3171">
        <v>225</v>
      </c>
      <c r="B227" s="3184">
        <v>45680</v>
      </c>
      <c r="C227" s="3191" t="s">
        <v>36605</v>
      </c>
      <c r="D227" s="3191" t="s">
        <v>36606</v>
      </c>
      <c r="E227" s="3193" t="s">
        <v>35356</v>
      </c>
      <c r="F227" s="3191" t="s">
        <v>36604</v>
      </c>
      <c r="G227" s="3192">
        <v>34139</v>
      </c>
      <c r="H227" s="3193" t="s">
        <v>36607</v>
      </c>
      <c r="I227" s="3187" t="s">
        <v>35325</v>
      </c>
      <c r="J227" s="3188" t="s">
        <v>14</v>
      </c>
      <c r="K227" s="3171" t="s">
        <v>14</v>
      </c>
      <c r="L227" s="3171" t="s">
        <v>31</v>
      </c>
      <c r="M227" s="3171" t="s">
        <v>35337</v>
      </c>
      <c r="N227" s="3171" t="s">
        <v>35327</v>
      </c>
      <c r="O227" s="3178">
        <v>35000</v>
      </c>
      <c r="P227" s="3180"/>
      <c r="Q227" s="3180">
        <f t="shared" si="11"/>
        <v>35000</v>
      </c>
      <c r="R227" s="3180">
        <v>35000</v>
      </c>
      <c r="S227" s="3180"/>
      <c r="T227" s="3180"/>
      <c r="U227" s="3180"/>
      <c r="V227" s="3180"/>
      <c r="W227" s="3180">
        <f t="shared" si="12"/>
        <v>0</v>
      </c>
      <c r="X227" s="3180"/>
      <c r="Y227" s="3180">
        <f t="shared" si="13"/>
        <v>35000</v>
      </c>
      <c r="Z227" s="3181"/>
      <c r="AA227" s="3181"/>
      <c r="AB227" s="3181"/>
      <c r="AC227" s="3181"/>
      <c r="AD227" s="3181" t="s">
        <v>14</v>
      </c>
      <c r="AE227" s="3181"/>
      <c r="AF227" s="3181"/>
      <c r="AG227" s="3181"/>
      <c r="AH227" s="3181"/>
      <c r="AI227" s="3181"/>
      <c r="AJ227" s="3181"/>
      <c r="AK227" s="3181"/>
      <c r="AL227" s="3181"/>
      <c r="AM227" s="3181"/>
      <c r="AN227" s="3181"/>
      <c r="AO227" s="3182"/>
      <c r="AP227" s="3171"/>
      <c r="AQ227" s="3171"/>
      <c r="AR227" s="3171"/>
      <c r="AS227" s="3171"/>
      <c r="AT227" s="3171"/>
      <c r="AU227" s="3171"/>
    </row>
    <row r="228" spans="1:47" s="3189" customFormat="1" ht="20.25" customHeight="1">
      <c r="A228" s="3171">
        <v>226</v>
      </c>
      <c r="B228" s="3184">
        <v>45681</v>
      </c>
      <c r="C228" s="3185" t="s">
        <v>36609</v>
      </c>
      <c r="D228" s="3185" t="s">
        <v>36610</v>
      </c>
      <c r="E228" s="3185">
        <v>5441421</v>
      </c>
      <c r="F228" s="3185" t="s">
        <v>36608</v>
      </c>
      <c r="G228" s="3186">
        <v>36642</v>
      </c>
      <c r="H228" s="3190" t="s">
        <v>36611</v>
      </c>
      <c r="I228" s="3187" t="s">
        <v>35325</v>
      </c>
      <c r="J228" s="3188" t="s">
        <v>14</v>
      </c>
      <c r="K228" s="3171" t="s">
        <v>14</v>
      </c>
      <c r="L228" s="3171" t="s">
        <v>35707</v>
      </c>
      <c r="M228" s="3171" t="s">
        <v>35337</v>
      </c>
      <c r="N228" s="3171" t="s">
        <v>35327</v>
      </c>
      <c r="O228" s="3178">
        <v>65000</v>
      </c>
      <c r="P228" s="3180"/>
      <c r="Q228" s="3180">
        <f t="shared" si="11"/>
        <v>65000</v>
      </c>
      <c r="R228" s="3180">
        <v>65000</v>
      </c>
      <c r="S228" s="3180"/>
      <c r="T228" s="3180"/>
      <c r="U228" s="3180"/>
      <c r="V228" s="3180"/>
      <c r="W228" s="3180">
        <f t="shared" si="12"/>
        <v>0</v>
      </c>
      <c r="X228" s="3180"/>
      <c r="Y228" s="3180">
        <f t="shared" si="13"/>
        <v>65000</v>
      </c>
      <c r="Z228" s="3181"/>
      <c r="AA228" s="3181"/>
      <c r="AB228" s="3181"/>
      <c r="AC228" s="3181"/>
      <c r="AD228" s="3181" t="s">
        <v>14</v>
      </c>
      <c r="AE228" s="3181"/>
      <c r="AF228" s="3181"/>
      <c r="AG228" s="3181" t="s">
        <v>14</v>
      </c>
      <c r="AH228" s="3181"/>
      <c r="AI228" s="3181"/>
      <c r="AJ228" s="3181"/>
      <c r="AK228" s="3181"/>
      <c r="AL228" s="3181"/>
      <c r="AM228" s="3181"/>
      <c r="AN228" s="3181"/>
      <c r="AO228" s="3182"/>
      <c r="AP228" s="3171"/>
      <c r="AQ228" s="3171"/>
      <c r="AR228" s="3171"/>
      <c r="AS228" s="3171"/>
      <c r="AT228" s="3171"/>
      <c r="AU228" s="3171"/>
    </row>
    <row r="229" spans="1:47" s="3189" customFormat="1" ht="20.25" customHeight="1">
      <c r="A229" s="3171">
        <v>227</v>
      </c>
      <c r="B229" s="3184">
        <v>45681</v>
      </c>
      <c r="C229" s="3191" t="s">
        <v>36613</v>
      </c>
      <c r="D229" s="3191" t="s">
        <v>36614</v>
      </c>
      <c r="E229" s="3191">
        <v>4747587</v>
      </c>
      <c r="F229" s="3191" t="s">
        <v>36612</v>
      </c>
      <c r="G229" s="3192">
        <v>35999</v>
      </c>
      <c r="H229" s="3193" t="s">
        <v>36615</v>
      </c>
      <c r="I229" s="3187" t="s">
        <v>35325</v>
      </c>
      <c r="J229" s="3188"/>
      <c r="K229" s="3171" t="s">
        <v>14</v>
      </c>
      <c r="L229" s="3171" t="s">
        <v>26</v>
      </c>
      <c r="M229" s="3171" t="s">
        <v>35337</v>
      </c>
      <c r="N229" s="3171" t="s">
        <v>35327</v>
      </c>
      <c r="O229" s="3178">
        <v>35000</v>
      </c>
      <c r="P229" s="3180">
        <v>10000</v>
      </c>
      <c r="Q229" s="3180">
        <f t="shared" si="11"/>
        <v>45000</v>
      </c>
      <c r="R229" s="3180">
        <v>45000</v>
      </c>
      <c r="S229" s="3180"/>
      <c r="T229" s="3180"/>
      <c r="U229" s="3180"/>
      <c r="V229" s="3180"/>
      <c r="W229" s="3180">
        <f t="shared" si="12"/>
        <v>0</v>
      </c>
      <c r="X229" s="3180"/>
      <c r="Y229" s="3180">
        <f t="shared" si="13"/>
        <v>45000</v>
      </c>
      <c r="Z229" s="3181"/>
      <c r="AA229" s="3181"/>
      <c r="AB229" s="3181"/>
      <c r="AC229" s="3181"/>
      <c r="AD229" s="3181"/>
      <c r="AE229" s="3181"/>
      <c r="AF229" s="3181"/>
      <c r="AG229" s="3181"/>
      <c r="AH229" s="3181"/>
      <c r="AI229" s="3181"/>
      <c r="AJ229" s="3181"/>
      <c r="AK229" s="3181"/>
      <c r="AL229" s="3181"/>
      <c r="AM229" s="3181" t="s">
        <v>14</v>
      </c>
      <c r="AN229" s="3181"/>
      <c r="AO229" s="3182"/>
      <c r="AP229" s="3171"/>
      <c r="AQ229" s="3171"/>
      <c r="AR229" s="3171"/>
      <c r="AS229" s="3171"/>
      <c r="AT229" s="3171"/>
      <c r="AU229" s="3171"/>
    </row>
    <row r="230" spans="1:47" s="3189" customFormat="1" ht="20.25" customHeight="1">
      <c r="A230" s="3171">
        <v>228</v>
      </c>
      <c r="B230" s="3184">
        <v>45681</v>
      </c>
      <c r="C230" s="3191" t="s">
        <v>36619</v>
      </c>
      <c r="D230" s="3191" t="s">
        <v>36620</v>
      </c>
      <c r="E230" s="3191">
        <v>6357370</v>
      </c>
      <c r="F230" s="3191" t="s">
        <v>36618</v>
      </c>
      <c r="G230" s="3192">
        <v>30376</v>
      </c>
      <c r="H230" s="3193" t="s">
        <v>36621</v>
      </c>
      <c r="I230" s="3187" t="s">
        <v>35325</v>
      </c>
      <c r="J230" s="3188" t="s">
        <v>14</v>
      </c>
      <c r="K230" s="3171" t="s">
        <v>14</v>
      </c>
      <c r="L230" s="3171" t="s">
        <v>35651</v>
      </c>
      <c r="M230" s="3171" t="s">
        <v>35337</v>
      </c>
      <c r="N230" s="3171" t="s">
        <v>35327</v>
      </c>
      <c r="O230" s="3178">
        <v>65000</v>
      </c>
      <c r="P230" s="3180">
        <v>20000</v>
      </c>
      <c r="Q230" s="3180">
        <f t="shared" si="11"/>
        <v>85000</v>
      </c>
      <c r="R230" s="3180">
        <v>85000</v>
      </c>
      <c r="S230" s="3180"/>
      <c r="T230" s="3180"/>
      <c r="U230" s="3180"/>
      <c r="V230" s="3180"/>
      <c r="W230" s="3180">
        <f t="shared" si="12"/>
        <v>0</v>
      </c>
      <c r="X230" s="3180"/>
      <c r="Y230" s="3180">
        <f t="shared" si="13"/>
        <v>85000</v>
      </c>
      <c r="Z230" s="3181"/>
      <c r="AA230" s="3181"/>
      <c r="AB230" s="3181"/>
      <c r="AC230" s="3181"/>
      <c r="AD230" s="3181"/>
      <c r="AE230" s="3181"/>
      <c r="AF230" s="3181" t="s">
        <v>14</v>
      </c>
      <c r="AG230" s="3181"/>
      <c r="AH230" s="3181" t="s">
        <v>14</v>
      </c>
      <c r="AI230" s="3181"/>
      <c r="AJ230" s="3181"/>
      <c r="AK230" s="3181"/>
      <c r="AL230" s="3181"/>
      <c r="AM230" s="3181"/>
      <c r="AN230" s="3181"/>
      <c r="AO230" s="3182"/>
      <c r="AP230" s="3171"/>
      <c r="AQ230" s="3171"/>
      <c r="AR230" s="3171"/>
      <c r="AS230" s="3171"/>
      <c r="AT230" s="3171"/>
      <c r="AU230" s="3171"/>
    </row>
    <row r="231" spans="1:47" s="3189" customFormat="1" ht="20.25" customHeight="1">
      <c r="A231" s="3171">
        <v>229</v>
      </c>
      <c r="B231" s="3184">
        <v>45681</v>
      </c>
      <c r="C231" s="3185" t="s">
        <v>36622</v>
      </c>
      <c r="D231" s="3185" t="s">
        <v>36623</v>
      </c>
      <c r="E231" s="3185">
        <v>1506077</v>
      </c>
      <c r="F231" s="3185" t="s">
        <v>1004</v>
      </c>
      <c r="G231" s="3186">
        <v>30282</v>
      </c>
      <c r="H231" s="3190" t="s">
        <v>1457</v>
      </c>
      <c r="I231" s="3187" t="s">
        <v>35325</v>
      </c>
      <c r="J231" s="3188"/>
      <c r="K231" s="3171" t="s">
        <v>14</v>
      </c>
      <c r="L231" s="3171" t="s">
        <v>22</v>
      </c>
      <c r="M231" s="3171" t="s">
        <v>35337</v>
      </c>
      <c r="N231" s="3171" t="s">
        <v>35327</v>
      </c>
      <c r="O231" s="3178">
        <v>45000</v>
      </c>
      <c r="P231" s="3180">
        <v>10000</v>
      </c>
      <c r="Q231" s="3180">
        <f t="shared" si="11"/>
        <v>55000</v>
      </c>
      <c r="R231" s="3180">
        <v>55000</v>
      </c>
      <c r="S231" s="3180"/>
      <c r="T231" s="3180"/>
      <c r="U231" s="3180"/>
      <c r="V231" s="3180"/>
      <c r="W231" s="3180">
        <f t="shared" si="12"/>
        <v>0</v>
      </c>
      <c r="X231" s="3180"/>
      <c r="Y231" s="3180">
        <f t="shared" si="13"/>
        <v>55000</v>
      </c>
      <c r="Z231" s="3181"/>
      <c r="AA231" s="3181"/>
      <c r="AB231" s="3181"/>
      <c r="AC231" s="3181"/>
      <c r="AD231" s="3181"/>
      <c r="AE231" s="3181"/>
      <c r="AF231" s="3181"/>
      <c r="AG231" s="3181"/>
      <c r="AH231" s="3181"/>
      <c r="AI231" s="3181"/>
      <c r="AJ231" s="3181" t="s">
        <v>14</v>
      </c>
      <c r="AK231" s="3181"/>
      <c r="AL231" s="3181"/>
      <c r="AM231" s="3181"/>
      <c r="AN231" s="3181"/>
      <c r="AO231" s="3182"/>
      <c r="AP231" s="3171"/>
      <c r="AQ231" s="3171"/>
      <c r="AR231" s="3171"/>
      <c r="AS231" s="3171"/>
      <c r="AT231" s="3171"/>
      <c r="AU231" s="3171"/>
    </row>
    <row r="232" spans="1:47" s="3189" customFormat="1" ht="20.25" customHeight="1">
      <c r="A232" s="3171">
        <v>230</v>
      </c>
      <c r="B232" s="3184">
        <v>45681</v>
      </c>
      <c r="C232" s="3191" t="s">
        <v>36625</v>
      </c>
      <c r="D232" s="3191" t="s">
        <v>36626</v>
      </c>
      <c r="E232" s="3191">
        <v>2388286</v>
      </c>
      <c r="F232" s="3191" t="s">
        <v>36624</v>
      </c>
      <c r="G232" s="3192">
        <v>31651</v>
      </c>
      <c r="H232" s="3193" t="s">
        <v>36627</v>
      </c>
      <c r="I232" s="3187" t="s">
        <v>35325</v>
      </c>
      <c r="J232" s="3188"/>
      <c r="K232" s="3171" t="s">
        <v>14</v>
      </c>
      <c r="L232" s="3171" t="s">
        <v>26</v>
      </c>
      <c r="M232" s="3171" t="s">
        <v>35337</v>
      </c>
      <c r="N232" s="3171" t="s">
        <v>35327</v>
      </c>
      <c r="O232" s="3178">
        <v>35000</v>
      </c>
      <c r="P232" s="3180"/>
      <c r="Q232" s="3180">
        <f t="shared" si="11"/>
        <v>35000</v>
      </c>
      <c r="R232" s="3180">
        <v>35000</v>
      </c>
      <c r="S232" s="3180"/>
      <c r="T232" s="3180"/>
      <c r="U232" s="3180"/>
      <c r="V232" s="3180"/>
      <c r="W232" s="3180">
        <f t="shared" si="12"/>
        <v>0</v>
      </c>
      <c r="X232" s="3180"/>
      <c r="Y232" s="3180">
        <f t="shared" si="13"/>
        <v>35000</v>
      </c>
      <c r="Z232" s="3181"/>
      <c r="AA232" s="3181"/>
      <c r="AB232" s="3181"/>
      <c r="AC232" s="3181"/>
      <c r="AD232" s="3181"/>
      <c r="AE232" s="3181"/>
      <c r="AF232" s="3181"/>
      <c r="AG232" s="3181"/>
      <c r="AH232" s="3181"/>
      <c r="AI232" s="3181"/>
      <c r="AJ232" s="3181"/>
      <c r="AK232" s="3181"/>
      <c r="AL232" s="3181"/>
      <c r="AM232" s="3181" t="s">
        <v>14</v>
      </c>
      <c r="AN232" s="3181"/>
      <c r="AO232" s="3182"/>
      <c r="AP232" s="3171"/>
      <c r="AQ232" s="3171"/>
      <c r="AR232" s="3171"/>
      <c r="AS232" s="3171"/>
      <c r="AT232" s="3171"/>
      <c r="AU232" s="3171"/>
    </row>
    <row r="233" spans="1:47" s="3189" customFormat="1" ht="20.25" customHeight="1">
      <c r="A233" s="3171">
        <v>231</v>
      </c>
      <c r="B233" s="3184">
        <v>45681</v>
      </c>
      <c r="C233" s="3185" t="s">
        <v>35619</v>
      </c>
      <c r="D233" s="3185" t="s">
        <v>36640</v>
      </c>
      <c r="E233" s="3185">
        <v>6292733</v>
      </c>
      <c r="F233" s="3185" t="s">
        <v>36639</v>
      </c>
      <c r="G233" s="3186">
        <v>34346</v>
      </c>
      <c r="H233" s="3190" t="s">
        <v>36641</v>
      </c>
      <c r="I233" s="3187" t="s">
        <v>35325</v>
      </c>
      <c r="J233" s="3188"/>
      <c r="K233" s="3171" t="s">
        <v>14</v>
      </c>
      <c r="L233" s="3171" t="s">
        <v>35373</v>
      </c>
      <c r="M233" s="3171" t="s">
        <v>35337</v>
      </c>
      <c r="N233" s="3171" t="s">
        <v>35327</v>
      </c>
      <c r="O233" s="3178">
        <v>80000</v>
      </c>
      <c r="P233" s="3180">
        <v>20000</v>
      </c>
      <c r="Q233" s="3180">
        <f t="shared" si="11"/>
        <v>100000</v>
      </c>
      <c r="R233" s="3180">
        <v>100000</v>
      </c>
      <c r="S233" s="3180"/>
      <c r="T233" s="3180"/>
      <c r="U233" s="3180"/>
      <c r="V233" s="3180"/>
      <c r="W233" s="3180">
        <f t="shared" si="12"/>
        <v>0</v>
      </c>
      <c r="X233" s="3180"/>
      <c r="Y233" s="3180">
        <f t="shared" si="13"/>
        <v>100000</v>
      </c>
      <c r="Z233" s="3181"/>
      <c r="AA233" s="3181"/>
      <c r="AB233" s="3181"/>
      <c r="AC233" s="3181"/>
      <c r="AD233" s="3181"/>
      <c r="AE233" s="3181"/>
      <c r="AF233" s="3181"/>
      <c r="AG233" s="3181"/>
      <c r="AH233" s="3181"/>
      <c r="AI233" s="3181"/>
      <c r="AJ233" s="3181" t="s">
        <v>14</v>
      </c>
      <c r="AK233" s="3181" t="s">
        <v>14</v>
      </c>
      <c r="AL233" s="3181"/>
      <c r="AM233" s="3181"/>
      <c r="AN233" s="3181"/>
      <c r="AO233" s="3182"/>
      <c r="AP233" s="3171"/>
      <c r="AQ233" s="3171"/>
      <c r="AR233" s="3171"/>
      <c r="AS233" s="3171"/>
      <c r="AT233" s="3171"/>
      <c r="AU233" s="3171"/>
    </row>
    <row r="234" spans="1:47" s="3189" customFormat="1" ht="20.25" customHeight="1">
      <c r="A234" s="3171">
        <v>232</v>
      </c>
      <c r="B234" s="3184">
        <v>45681</v>
      </c>
      <c r="C234" s="3185" t="s">
        <v>36643</v>
      </c>
      <c r="D234" s="3185" t="s">
        <v>36644</v>
      </c>
      <c r="E234" s="3185">
        <v>3651695</v>
      </c>
      <c r="F234" s="3185" t="s">
        <v>36642</v>
      </c>
      <c r="G234" s="3186">
        <v>35191</v>
      </c>
      <c r="H234" s="3185">
        <v>8100169484</v>
      </c>
      <c r="I234" s="3187" t="s">
        <v>35325</v>
      </c>
      <c r="J234" s="3188"/>
      <c r="K234" s="3171" t="s">
        <v>14</v>
      </c>
      <c r="L234" s="3171" t="s">
        <v>35400</v>
      </c>
      <c r="M234" s="3171" t="s">
        <v>35337</v>
      </c>
      <c r="N234" s="3171" t="s">
        <v>35327</v>
      </c>
      <c r="O234" s="3178">
        <v>35000</v>
      </c>
      <c r="P234" s="3181"/>
      <c r="Q234" s="3180">
        <f t="shared" si="11"/>
        <v>35000</v>
      </c>
      <c r="R234" s="3180">
        <v>35000</v>
      </c>
      <c r="S234" s="3180"/>
      <c r="T234" s="3180"/>
      <c r="U234" s="3180"/>
      <c r="V234" s="3180"/>
      <c r="W234" s="3180">
        <f t="shared" si="12"/>
        <v>0</v>
      </c>
      <c r="X234" s="3180"/>
      <c r="Y234" s="3180">
        <f t="shared" si="13"/>
        <v>35000</v>
      </c>
      <c r="Z234" s="3181"/>
      <c r="AA234" s="3181"/>
      <c r="AB234" s="3181"/>
      <c r="AC234" s="3181"/>
      <c r="AD234" s="3181"/>
      <c r="AE234" s="3181"/>
      <c r="AF234" s="3181"/>
      <c r="AG234" s="3181"/>
      <c r="AH234" s="3181"/>
      <c r="AI234" s="3181" t="s">
        <v>14</v>
      </c>
      <c r="AJ234" s="3181"/>
      <c r="AK234" s="3181" t="s">
        <v>14</v>
      </c>
      <c r="AL234" s="3181"/>
      <c r="AM234" s="3181"/>
      <c r="AN234" s="3181"/>
      <c r="AO234" s="3182"/>
      <c r="AP234" s="3171"/>
      <c r="AQ234" s="3171"/>
      <c r="AR234" s="3171"/>
      <c r="AS234" s="3171"/>
      <c r="AT234" s="3171"/>
      <c r="AU234" s="3171"/>
    </row>
    <row r="235" spans="1:47" s="3189" customFormat="1" ht="20.25" customHeight="1">
      <c r="A235" s="3171">
        <v>233</v>
      </c>
      <c r="B235" s="3184">
        <v>45681</v>
      </c>
      <c r="C235" s="3185" t="s">
        <v>36646</v>
      </c>
      <c r="D235" s="3185" t="s">
        <v>36647</v>
      </c>
      <c r="E235" s="3190" t="s">
        <v>35356</v>
      </c>
      <c r="F235" s="3185" t="s">
        <v>36645</v>
      </c>
      <c r="G235" s="3186">
        <v>37909</v>
      </c>
      <c r="H235" s="3190" t="s">
        <v>36648</v>
      </c>
      <c r="I235" s="3187" t="s">
        <v>35325</v>
      </c>
      <c r="J235" s="3188" t="s">
        <v>14</v>
      </c>
      <c r="K235" s="3171" t="s">
        <v>14</v>
      </c>
      <c r="L235" s="3171" t="s">
        <v>31</v>
      </c>
      <c r="M235" s="3171" t="s">
        <v>35337</v>
      </c>
      <c r="N235" s="3171" t="s">
        <v>35327</v>
      </c>
      <c r="O235" s="3178">
        <v>35000</v>
      </c>
      <c r="P235" s="3180">
        <v>10000</v>
      </c>
      <c r="Q235" s="3180">
        <f t="shared" si="11"/>
        <v>45000</v>
      </c>
      <c r="R235" s="3180">
        <v>45000</v>
      </c>
      <c r="S235" s="3180"/>
      <c r="T235" s="3180"/>
      <c r="U235" s="3180"/>
      <c r="V235" s="3180"/>
      <c r="W235" s="3180">
        <f t="shared" si="12"/>
        <v>0</v>
      </c>
      <c r="X235" s="3180"/>
      <c r="Y235" s="3180">
        <f t="shared" si="13"/>
        <v>45000</v>
      </c>
      <c r="Z235" s="3181"/>
      <c r="AA235" s="3181"/>
      <c r="AB235" s="3181"/>
      <c r="AC235" s="3181"/>
      <c r="AD235" s="3181" t="s">
        <v>14</v>
      </c>
      <c r="AE235" s="3181"/>
      <c r="AF235" s="3181"/>
      <c r="AG235" s="3181"/>
      <c r="AH235" s="3181"/>
      <c r="AI235" s="3181"/>
      <c r="AJ235" s="3181"/>
      <c r="AK235" s="3181"/>
      <c r="AL235" s="3181"/>
      <c r="AM235" s="3181"/>
      <c r="AN235" s="3181"/>
      <c r="AO235" s="3182"/>
      <c r="AP235" s="3171"/>
      <c r="AQ235" s="3171"/>
      <c r="AR235" s="3171"/>
      <c r="AS235" s="3171"/>
      <c r="AT235" s="3171"/>
      <c r="AU235" s="3171"/>
    </row>
    <row r="236" spans="1:47" s="3189" customFormat="1" ht="20.25" customHeight="1">
      <c r="A236" s="3171">
        <v>234</v>
      </c>
      <c r="B236" s="3184">
        <v>45681</v>
      </c>
      <c r="C236" s="3191" t="s">
        <v>35493</v>
      </c>
      <c r="D236" s="3191" t="s">
        <v>35494</v>
      </c>
      <c r="E236" s="3191">
        <v>6085948</v>
      </c>
      <c r="F236" s="3191" t="s">
        <v>35492</v>
      </c>
      <c r="G236" s="3192">
        <v>35684</v>
      </c>
      <c r="H236" s="3193" t="s">
        <v>35495</v>
      </c>
      <c r="I236" s="3187" t="s">
        <v>35325</v>
      </c>
      <c r="J236" s="3188"/>
      <c r="K236" s="3171" t="s">
        <v>14</v>
      </c>
      <c r="L236" s="3171" t="s">
        <v>35355</v>
      </c>
      <c r="M236" s="3171" t="s">
        <v>35337</v>
      </c>
      <c r="N236" s="3171" t="s">
        <v>35327</v>
      </c>
      <c r="O236" s="3178">
        <v>35000</v>
      </c>
      <c r="P236" s="3180">
        <v>10000</v>
      </c>
      <c r="Q236" s="3180">
        <f t="shared" si="11"/>
        <v>45000</v>
      </c>
      <c r="R236" s="3279">
        <v>45000</v>
      </c>
      <c r="S236" s="3180"/>
      <c r="T236" s="3180"/>
      <c r="U236" s="3180"/>
      <c r="V236" s="3180"/>
      <c r="W236" s="3180">
        <f t="shared" si="12"/>
        <v>0</v>
      </c>
      <c r="X236" s="3180"/>
      <c r="Y236" s="3180">
        <f t="shared" si="13"/>
        <v>45000</v>
      </c>
      <c r="Z236" s="3181"/>
      <c r="AA236" s="3181"/>
      <c r="AB236" s="3181"/>
      <c r="AC236" s="3181"/>
      <c r="AD236" s="3181"/>
      <c r="AE236" s="3181"/>
      <c r="AF236" s="3181"/>
      <c r="AG236" s="3181"/>
      <c r="AH236" s="3181"/>
      <c r="AI236" s="3181" t="s">
        <v>14</v>
      </c>
      <c r="AJ236" s="3181"/>
      <c r="AK236" s="3181"/>
      <c r="AL236" s="3181"/>
      <c r="AM236" s="3181" t="s">
        <v>14</v>
      </c>
      <c r="AN236" s="3181"/>
      <c r="AO236" s="3182"/>
      <c r="AP236" s="3171"/>
      <c r="AQ236" s="3171"/>
      <c r="AR236" s="3171"/>
      <c r="AS236" s="3171"/>
      <c r="AT236" s="3171"/>
      <c r="AU236" s="3171"/>
    </row>
    <row r="237" spans="1:47" s="3189" customFormat="1" ht="20.25" customHeight="1">
      <c r="A237" s="3171">
        <v>235</v>
      </c>
      <c r="B237" s="3184">
        <v>45681</v>
      </c>
      <c r="C237" s="3191" t="s">
        <v>36650</v>
      </c>
      <c r="D237" s="3191" t="s">
        <v>36651</v>
      </c>
      <c r="E237" s="3191">
        <v>5393816</v>
      </c>
      <c r="F237" s="3191" t="s">
        <v>36649</v>
      </c>
      <c r="G237" s="3192">
        <v>38143</v>
      </c>
      <c r="H237" s="3191" t="s">
        <v>36652</v>
      </c>
      <c r="I237" s="3187" t="s">
        <v>35325</v>
      </c>
      <c r="J237" s="3188" t="s">
        <v>14</v>
      </c>
      <c r="K237" s="3171" t="s">
        <v>14</v>
      </c>
      <c r="L237" s="3171" t="s">
        <v>36653</v>
      </c>
      <c r="M237" s="3171" t="s">
        <v>35337</v>
      </c>
      <c r="N237" s="3171" t="s">
        <v>35327</v>
      </c>
      <c r="O237" s="3178">
        <v>90000</v>
      </c>
      <c r="P237" s="3180">
        <v>30000</v>
      </c>
      <c r="Q237" s="3180">
        <f t="shared" si="11"/>
        <v>120000</v>
      </c>
      <c r="R237" s="3180">
        <v>102000</v>
      </c>
      <c r="S237" s="3180"/>
      <c r="T237" s="3180">
        <v>18000</v>
      </c>
      <c r="U237" s="3180"/>
      <c r="V237" s="3180"/>
      <c r="W237" s="3180">
        <f t="shared" si="12"/>
        <v>0</v>
      </c>
      <c r="X237" s="3180"/>
      <c r="Y237" s="3180">
        <f t="shared" si="13"/>
        <v>120000</v>
      </c>
      <c r="Z237" s="3181"/>
      <c r="AA237" s="3181"/>
      <c r="AB237" s="3181"/>
      <c r="AC237" s="3181"/>
      <c r="AD237" s="3181" t="s">
        <v>14</v>
      </c>
      <c r="AE237" s="3181"/>
      <c r="AF237" s="3181" t="s">
        <v>14</v>
      </c>
      <c r="AG237" s="3181" t="s">
        <v>14</v>
      </c>
      <c r="AH237" s="3181"/>
      <c r="AI237" s="3181"/>
      <c r="AJ237" s="3181"/>
      <c r="AK237" s="3181"/>
      <c r="AL237" s="3181"/>
      <c r="AM237" s="3181"/>
      <c r="AN237" s="3181"/>
      <c r="AO237" s="3182"/>
      <c r="AP237" s="3171"/>
      <c r="AQ237" s="3171"/>
      <c r="AR237" s="3171"/>
      <c r="AS237" s="3171"/>
      <c r="AT237" s="3171"/>
      <c r="AU237" s="3171"/>
    </row>
    <row r="238" spans="1:47" s="3189" customFormat="1" ht="20.25" customHeight="1">
      <c r="A238" s="3171">
        <v>236</v>
      </c>
      <c r="B238" s="3184">
        <v>45682</v>
      </c>
      <c r="C238" s="3191" t="s">
        <v>36655</v>
      </c>
      <c r="D238" s="3191" t="s">
        <v>36656</v>
      </c>
      <c r="E238" s="3191">
        <v>4979063</v>
      </c>
      <c r="F238" s="3191" t="s">
        <v>36654</v>
      </c>
      <c r="G238" s="3192">
        <v>38322</v>
      </c>
      <c r="H238" s="3193" t="s">
        <v>36657</v>
      </c>
      <c r="I238" s="3187" t="s">
        <v>35325</v>
      </c>
      <c r="J238" s="3188"/>
      <c r="K238" s="3171" t="s">
        <v>14</v>
      </c>
      <c r="L238" s="3171" t="s">
        <v>36368</v>
      </c>
      <c r="M238" s="3171" t="s">
        <v>35337</v>
      </c>
      <c r="N238" s="3171" t="s">
        <v>35327</v>
      </c>
      <c r="O238" s="3178">
        <v>60000</v>
      </c>
      <c r="P238" s="3180"/>
      <c r="Q238" s="3180">
        <f t="shared" si="11"/>
        <v>60000</v>
      </c>
      <c r="R238" s="3180">
        <v>60000</v>
      </c>
      <c r="S238" s="3180"/>
      <c r="T238" s="3180"/>
      <c r="U238" s="3180"/>
      <c r="V238" s="3180"/>
      <c r="W238" s="3180">
        <f t="shared" si="12"/>
        <v>0</v>
      </c>
      <c r="X238" s="3180"/>
      <c r="Y238" s="3180">
        <f t="shared" si="13"/>
        <v>60000</v>
      </c>
      <c r="Z238" s="3181"/>
      <c r="AA238" s="3181"/>
      <c r="AB238" s="3181"/>
      <c r="AC238" s="3181"/>
      <c r="AD238" s="3181"/>
      <c r="AE238" s="3181" t="s">
        <v>14</v>
      </c>
      <c r="AF238" s="3181"/>
      <c r="AG238" s="3181"/>
      <c r="AH238" s="3181" t="s">
        <v>14</v>
      </c>
      <c r="AI238" s="3181"/>
      <c r="AJ238" s="3181"/>
      <c r="AK238" s="3181"/>
      <c r="AL238" s="3181"/>
      <c r="AM238" s="3181"/>
      <c r="AN238" s="3181"/>
      <c r="AO238" s="3182"/>
      <c r="AP238" s="3171"/>
      <c r="AQ238" s="3171"/>
      <c r="AR238" s="3171"/>
      <c r="AS238" s="3171"/>
      <c r="AT238" s="3171"/>
      <c r="AU238" s="3171"/>
    </row>
    <row r="239" spans="1:47" s="3189" customFormat="1" ht="20.25" customHeight="1">
      <c r="A239" s="3171">
        <v>237</v>
      </c>
      <c r="B239" s="3184">
        <v>45682</v>
      </c>
      <c r="C239" s="3191" t="s">
        <v>36659</v>
      </c>
      <c r="D239" s="3191" t="s">
        <v>36660</v>
      </c>
      <c r="E239" s="3191">
        <v>4081114</v>
      </c>
      <c r="F239" s="3191" t="s">
        <v>36658</v>
      </c>
      <c r="G239" s="3192">
        <v>36823</v>
      </c>
      <c r="H239" s="3191" t="s">
        <v>36661</v>
      </c>
      <c r="I239" s="3187" t="s">
        <v>35325</v>
      </c>
      <c r="J239" s="3188"/>
      <c r="K239" s="3171" t="s">
        <v>14</v>
      </c>
      <c r="L239" s="3171" t="s">
        <v>36130</v>
      </c>
      <c r="M239" s="3171" t="s">
        <v>35337</v>
      </c>
      <c r="N239" s="3171" t="s">
        <v>35327</v>
      </c>
      <c r="O239" s="3178">
        <v>70000</v>
      </c>
      <c r="P239" s="3180">
        <v>20000</v>
      </c>
      <c r="Q239" s="3180">
        <f t="shared" si="11"/>
        <v>90000</v>
      </c>
      <c r="R239" s="3180">
        <v>90000</v>
      </c>
      <c r="S239" s="3180"/>
      <c r="T239" s="3180"/>
      <c r="U239" s="3195"/>
      <c r="V239" s="3195"/>
      <c r="W239" s="3180">
        <f t="shared" si="12"/>
        <v>0</v>
      </c>
      <c r="X239" s="3180"/>
      <c r="Y239" s="3180">
        <f t="shared" si="13"/>
        <v>90000</v>
      </c>
      <c r="Z239" s="3181"/>
      <c r="AA239" s="3181"/>
      <c r="AB239" s="3181"/>
      <c r="AC239" s="3181"/>
      <c r="AD239" s="3181"/>
      <c r="AE239" s="3181"/>
      <c r="AF239" s="3181"/>
      <c r="AG239" s="3181"/>
      <c r="AH239" s="3181"/>
      <c r="AI239" s="3181"/>
      <c r="AJ239" s="3181"/>
      <c r="AK239" s="3181" t="s">
        <v>14</v>
      </c>
      <c r="AL239" s="3181" t="s">
        <v>14</v>
      </c>
      <c r="AM239" s="3181"/>
      <c r="AN239" s="3181"/>
      <c r="AO239" s="3182"/>
      <c r="AP239" s="3171"/>
      <c r="AQ239" s="3171"/>
      <c r="AR239" s="3171"/>
      <c r="AS239" s="3171"/>
      <c r="AT239" s="3171"/>
      <c r="AU239" s="3171"/>
    </row>
    <row r="240" spans="1:47" s="3189" customFormat="1" ht="20.25" customHeight="1">
      <c r="A240" s="3171">
        <v>238</v>
      </c>
      <c r="B240" s="3184">
        <v>45682</v>
      </c>
      <c r="C240" s="3191" t="s">
        <v>35619</v>
      </c>
      <c r="D240" s="3191" t="s">
        <v>36663</v>
      </c>
      <c r="E240" s="3191">
        <v>4397986</v>
      </c>
      <c r="F240" s="3191" t="s">
        <v>36662</v>
      </c>
      <c r="G240" s="3192">
        <v>32905</v>
      </c>
      <c r="H240" s="3193" t="s">
        <v>5004</v>
      </c>
      <c r="I240" s="3187" t="s">
        <v>35325</v>
      </c>
      <c r="J240" s="3188"/>
      <c r="K240" s="3171" t="s">
        <v>14</v>
      </c>
      <c r="L240" s="3171" t="s">
        <v>23</v>
      </c>
      <c r="M240" s="3171" t="s">
        <v>35337</v>
      </c>
      <c r="N240" s="3171" t="s">
        <v>35327</v>
      </c>
      <c r="O240" s="3178">
        <v>35000</v>
      </c>
      <c r="P240" s="3181"/>
      <c r="Q240" s="3180">
        <f t="shared" si="11"/>
        <v>35000</v>
      </c>
      <c r="R240" s="3180">
        <v>35000</v>
      </c>
      <c r="S240" s="3180"/>
      <c r="T240" s="3180"/>
      <c r="U240" s="3195"/>
      <c r="V240" s="3195"/>
      <c r="W240" s="3180">
        <f t="shared" si="12"/>
        <v>0</v>
      </c>
      <c r="X240" s="3180"/>
      <c r="Y240" s="3180">
        <f t="shared" si="13"/>
        <v>35000</v>
      </c>
      <c r="Z240" s="3181"/>
      <c r="AA240" s="3181"/>
      <c r="AB240" s="3181"/>
      <c r="AC240" s="3181"/>
      <c r="AD240" s="3181"/>
      <c r="AE240" s="3181"/>
      <c r="AF240" s="3181"/>
      <c r="AG240" s="3181"/>
      <c r="AH240" s="3181"/>
      <c r="AI240" s="3181" t="s">
        <v>14</v>
      </c>
      <c r="AJ240" s="3181"/>
      <c r="AK240" s="3181"/>
      <c r="AL240" s="3181"/>
      <c r="AM240" s="3181"/>
      <c r="AN240" s="3181"/>
      <c r="AO240" s="3182"/>
      <c r="AP240" s="3171"/>
      <c r="AQ240" s="3171"/>
      <c r="AR240" s="3171"/>
      <c r="AS240" s="3171"/>
      <c r="AT240" s="3171"/>
      <c r="AU240" s="3171"/>
    </row>
    <row r="241" spans="1:47" s="3189" customFormat="1" ht="20.25" customHeight="1">
      <c r="A241" s="3171">
        <v>239</v>
      </c>
      <c r="B241" s="3184">
        <v>45682</v>
      </c>
      <c r="C241" s="3185" t="s">
        <v>36062</v>
      </c>
      <c r="D241" s="3185" t="s">
        <v>36665</v>
      </c>
      <c r="E241" s="3185">
        <v>6351109</v>
      </c>
      <c r="F241" s="3185" t="s">
        <v>36664</v>
      </c>
      <c r="G241" s="3186">
        <v>45948</v>
      </c>
      <c r="H241" s="3190" t="s">
        <v>36666</v>
      </c>
      <c r="I241" s="3187" t="s">
        <v>35325</v>
      </c>
      <c r="J241" s="3188" t="s">
        <v>14</v>
      </c>
      <c r="K241" s="3171" t="s">
        <v>14</v>
      </c>
      <c r="L241" s="3171" t="s">
        <v>35392</v>
      </c>
      <c r="M241" s="3171" t="s">
        <v>35337</v>
      </c>
      <c r="N241" s="3171" t="s">
        <v>35327</v>
      </c>
      <c r="O241" s="3178">
        <v>95000</v>
      </c>
      <c r="P241" s="3180">
        <v>30000</v>
      </c>
      <c r="Q241" s="3180">
        <f t="shared" si="11"/>
        <v>125000</v>
      </c>
      <c r="R241" s="3180">
        <v>120000</v>
      </c>
      <c r="S241" s="3180"/>
      <c r="T241" s="3180">
        <v>18000</v>
      </c>
      <c r="U241" s="3195">
        <v>13000</v>
      </c>
      <c r="V241" s="3195"/>
      <c r="W241" s="3180"/>
      <c r="X241" s="3180">
        <v>13000</v>
      </c>
      <c r="Y241" s="3180">
        <f t="shared" si="13"/>
        <v>125000</v>
      </c>
      <c r="Z241" s="3181" t="s">
        <v>14</v>
      </c>
      <c r="AA241" s="3181" t="s">
        <v>14</v>
      </c>
      <c r="AB241" s="3181" t="s">
        <v>14</v>
      </c>
      <c r="AC241" s="3181"/>
      <c r="AD241" s="3181"/>
      <c r="AE241" s="3181"/>
      <c r="AF241" s="3181"/>
      <c r="AG241" s="3181"/>
      <c r="AH241" s="3181"/>
      <c r="AI241" s="3181"/>
      <c r="AJ241" s="3181"/>
      <c r="AK241" s="3181"/>
      <c r="AL241" s="3181"/>
      <c r="AM241" s="3181"/>
      <c r="AN241" s="3181"/>
      <c r="AO241" s="3182"/>
      <c r="AP241" s="3171"/>
      <c r="AQ241" s="3171"/>
      <c r="AR241" s="3171"/>
      <c r="AS241" s="3171"/>
      <c r="AT241" s="3171"/>
      <c r="AU241" s="3171"/>
    </row>
    <row r="242" spans="1:47" s="3189" customFormat="1" ht="20.25" customHeight="1">
      <c r="A242" s="3171">
        <v>240</v>
      </c>
      <c r="B242" s="3184">
        <v>45682</v>
      </c>
      <c r="C242" s="3191" t="s">
        <v>36668</v>
      </c>
      <c r="D242" s="3191" t="s">
        <v>36669</v>
      </c>
      <c r="E242" s="3191">
        <v>2965137</v>
      </c>
      <c r="F242" s="3191" t="s">
        <v>36667</v>
      </c>
      <c r="G242" s="3192">
        <v>31085</v>
      </c>
      <c r="H242" s="3193" t="s">
        <v>1850</v>
      </c>
      <c r="I242" s="3187" t="s">
        <v>35325</v>
      </c>
      <c r="J242" s="3188"/>
      <c r="K242" s="3171" t="s">
        <v>14</v>
      </c>
      <c r="L242" s="3171" t="s">
        <v>26</v>
      </c>
      <c r="M242" s="3207" t="s">
        <v>35337</v>
      </c>
      <c r="N242" s="3171" t="s">
        <v>35327</v>
      </c>
      <c r="O242" s="3178">
        <v>35000</v>
      </c>
      <c r="P242" s="3180">
        <v>10000</v>
      </c>
      <c r="Q242" s="3180">
        <f t="shared" si="11"/>
        <v>45000</v>
      </c>
      <c r="R242" s="3180">
        <v>45000</v>
      </c>
      <c r="S242" s="3180"/>
      <c r="T242" s="3180"/>
      <c r="U242" s="3180"/>
      <c r="V242" s="3180"/>
      <c r="W242" s="3180">
        <f t="shared" si="12"/>
        <v>0</v>
      </c>
      <c r="X242" s="3180"/>
      <c r="Y242" s="3180">
        <f t="shared" si="13"/>
        <v>45000</v>
      </c>
      <c r="Z242" s="3181"/>
      <c r="AA242" s="3181"/>
      <c r="AB242" s="3181"/>
      <c r="AC242" s="3181"/>
      <c r="AD242" s="3181"/>
      <c r="AE242" s="3181"/>
      <c r="AF242" s="3181"/>
      <c r="AG242" s="3181"/>
      <c r="AH242" s="3181"/>
      <c r="AI242" s="3181"/>
      <c r="AJ242" s="3181"/>
      <c r="AK242" s="3181"/>
      <c r="AL242" s="3181"/>
      <c r="AM242" s="3181" t="s">
        <v>14</v>
      </c>
      <c r="AN242" s="3181"/>
      <c r="AO242" s="3182"/>
      <c r="AP242" s="3171"/>
      <c r="AQ242" s="3171"/>
      <c r="AR242" s="3171"/>
      <c r="AS242" s="3171"/>
      <c r="AT242" s="3171"/>
      <c r="AU242" s="3171"/>
    </row>
    <row r="243" spans="1:47" s="3189" customFormat="1" ht="20.25" customHeight="1">
      <c r="A243" s="3171">
        <v>241</v>
      </c>
      <c r="B243" s="3184">
        <v>45682</v>
      </c>
      <c r="C243" s="3185" t="s">
        <v>36671</v>
      </c>
      <c r="D243" s="3185" t="s">
        <v>36672</v>
      </c>
      <c r="E243" s="3185">
        <v>1032578</v>
      </c>
      <c r="F243" s="3185" t="s">
        <v>36670</v>
      </c>
      <c r="G243" s="3186" t="s">
        <v>36673</v>
      </c>
      <c r="H243" s="3190" t="s">
        <v>36674</v>
      </c>
      <c r="I243" s="3187" t="s">
        <v>35325</v>
      </c>
      <c r="J243" s="3188"/>
      <c r="K243" s="3171" t="s">
        <v>14</v>
      </c>
      <c r="L243" s="3171" t="s">
        <v>35355</v>
      </c>
      <c r="M243" s="3171" t="s">
        <v>35337</v>
      </c>
      <c r="N243" s="3171" t="s">
        <v>35327</v>
      </c>
      <c r="O243" s="3178">
        <v>75000</v>
      </c>
      <c r="P243" s="3180">
        <v>10000</v>
      </c>
      <c r="Q243" s="3180">
        <f t="shared" si="11"/>
        <v>85000</v>
      </c>
      <c r="R243" s="3180">
        <v>85000</v>
      </c>
      <c r="S243" s="3180"/>
      <c r="T243" s="3180"/>
      <c r="U243" s="3180"/>
      <c r="V243" s="3180"/>
      <c r="W243" s="3180">
        <f t="shared" si="12"/>
        <v>0</v>
      </c>
      <c r="X243" s="3180"/>
      <c r="Y243" s="3180">
        <f t="shared" si="13"/>
        <v>85000</v>
      </c>
      <c r="Z243" s="3181"/>
      <c r="AA243" s="3181"/>
      <c r="AB243" s="3181"/>
      <c r="AC243" s="3181"/>
      <c r="AD243" s="3181"/>
      <c r="AE243" s="3181"/>
      <c r="AF243" s="3181"/>
      <c r="AG243" s="3181"/>
      <c r="AH243" s="3181"/>
      <c r="AI243" s="3181" t="s">
        <v>14</v>
      </c>
      <c r="AJ243" s="3181"/>
      <c r="AK243" s="3181"/>
      <c r="AL243" s="3181"/>
      <c r="AM243" s="3181" t="s">
        <v>14</v>
      </c>
      <c r="AN243" s="3181"/>
      <c r="AO243" s="3182"/>
      <c r="AP243" s="3171"/>
      <c r="AQ243" s="3171"/>
      <c r="AR243" s="3171"/>
      <c r="AS243" s="3171"/>
      <c r="AT243" s="3171"/>
      <c r="AU243" s="3171"/>
    </row>
    <row r="244" spans="1:47" s="3189" customFormat="1" ht="20.25" customHeight="1">
      <c r="A244" s="3171">
        <v>242</v>
      </c>
      <c r="B244" s="3184">
        <v>45682</v>
      </c>
      <c r="C244" s="3185" t="s">
        <v>36676</v>
      </c>
      <c r="D244" s="3185" t="s">
        <v>36677</v>
      </c>
      <c r="E244" s="3185">
        <v>6150104</v>
      </c>
      <c r="F244" s="3185" t="s">
        <v>36675</v>
      </c>
      <c r="G244" s="3186">
        <v>37393</v>
      </c>
      <c r="H244" s="3190" t="s">
        <v>36678</v>
      </c>
      <c r="I244" s="3187" t="s">
        <v>35325</v>
      </c>
      <c r="J244" s="3188"/>
      <c r="K244" s="3171" t="s">
        <v>14</v>
      </c>
      <c r="L244" s="3171" t="s">
        <v>35689</v>
      </c>
      <c r="M244" s="3171" t="s">
        <v>35337</v>
      </c>
      <c r="N244" s="3171" t="s">
        <v>35327</v>
      </c>
      <c r="O244" s="3178">
        <v>60000</v>
      </c>
      <c r="P244" s="3180">
        <v>20000</v>
      </c>
      <c r="Q244" s="3180">
        <f t="shared" si="11"/>
        <v>80000</v>
      </c>
      <c r="R244" s="3180">
        <v>80000</v>
      </c>
      <c r="S244" s="3180"/>
      <c r="T244" s="3180"/>
      <c r="U244" s="3180"/>
      <c r="V244" s="3180"/>
      <c r="W244" s="3180">
        <f t="shared" si="12"/>
        <v>0</v>
      </c>
      <c r="X244" s="3180"/>
      <c r="Y244" s="3180">
        <f t="shared" si="13"/>
        <v>80000</v>
      </c>
      <c r="Z244" s="3181"/>
      <c r="AA244" s="3181"/>
      <c r="AB244" s="3181"/>
      <c r="AC244" s="3181" t="s">
        <v>14</v>
      </c>
      <c r="AD244" s="3181" t="s">
        <v>14</v>
      </c>
      <c r="AE244" s="3181"/>
      <c r="AF244" s="3181"/>
      <c r="AG244" s="3181"/>
      <c r="AH244" s="3181"/>
      <c r="AI244" s="3181"/>
      <c r="AJ244" s="3181"/>
      <c r="AK244" s="3181"/>
      <c r="AL244" s="3181"/>
      <c r="AM244" s="3181"/>
      <c r="AN244" s="3181"/>
      <c r="AO244" s="3182"/>
      <c r="AP244" s="3171"/>
      <c r="AQ244" s="3171"/>
      <c r="AR244" s="3171"/>
      <c r="AS244" s="3171"/>
      <c r="AT244" s="3171"/>
      <c r="AU244" s="3171"/>
    </row>
    <row r="245" spans="1:47" s="3189" customFormat="1" ht="20.25" customHeight="1">
      <c r="A245" s="3171">
        <v>243</v>
      </c>
      <c r="B245" s="3184">
        <v>45682</v>
      </c>
      <c r="C245" s="3185" t="s">
        <v>35783</v>
      </c>
      <c r="D245" s="3185" t="s">
        <v>36681</v>
      </c>
      <c r="E245" s="3190" t="s">
        <v>36679</v>
      </c>
      <c r="F245" s="3185" t="s">
        <v>36680</v>
      </c>
      <c r="G245" s="3186">
        <v>28703</v>
      </c>
      <c r="H245" s="3190" t="s">
        <v>36682</v>
      </c>
      <c r="I245" s="3187" t="s">
        <v>35325</v>
      </c>
      <c r="J245" s="3188"/>
      <c r="K245" s="3171" t="s">
        <v>14</v>
      </c>
      <c r="L245" s="3171" t="s">
        <v>35651</v>
      </c>
      <c r="M245" s="3171" t="s">
        <v>35337</v>
      </c>
      <c r="N245" s="3171" t="s">
        <v>35327</v>
      </c>
      <c r="O245" s="3178">
        <v>60000</v>
      </c>
      <c r="P245" s="3180"/>
      <c r="Q245" s="3180">
        <f t="shared" si="11"/>
        <v>60000</v>
      </c>
      <c r="R245" s="3180">
        <v>45000</v>
      </c>
      <c r="S245" s="3180"/>
      <c r="T245" s="3180"/>
      <c r="U245" s="3195"/>
      <c r="V245" s="3195"/>
      <c r="W245" s="3180">
        <f t="shared" si="12"/>
        <v>15000</v>
      </c>
      <c r="X245" s="3180"/>
      <c r="Y245" s="3180">
        <f t="shared" si="13"/>
        <v>60000</v>
      </c>
      <c r="Z245" s="3181"/>
      <c r="AA245" s="3181"/>
      <c r="AB245" s="3181"/>
      <c r="AC245" s="3181"/>
      <c r="AD245" s="3181"/>
      <c r="AE245" s="3181"/>
      <c r="AF245" s="3181" t="s">
        <v>14</v>
      </c>
      <c r="AG245" s="3181"/>
      <c r="AH245" s="3181" t="s">
        <v>14</v>
      </c>
      <c r="AI245" s="3181"/>
      <c r="AJ245" s="3181"/>
      <c r="AK245" s="3181"/>
      <c r="AL245" s="3181"/>
      <c r="AM245" s="3181"/>
      <c r="AN245" s="3181"/>
      <c r="AO245" s="3182"/>
      <c r="AP245" s="3171"/>
      <c r="AQ245" s="3171"/>
      <c r="AR245" s="3171"/>
      <c r="AS245" s="3171"/>
      <c r="AT245" s="3171"/>
      <c r="AU245" s="3171"/>
    </row>
    <row r="246" spans="1:47" s="3189" customFormat="1" ht="20.25" customHeight="1">
      <c r="A246" s="3171">
        <v>244</v>
      </c>
      <c r="B246" s="3184">
        <v>45682</v>
      </c>
      <c r="C246" s="3191" t="s">
        <v>36684</v>
      </c>
      <c r="D246" s="3191" t="s">
        <v>36685</v>
      </c>
      <c r="E246" s="3191">
        <v>2000661</v>
      </c>
      <c r="F246" s="3191" t="s">
        <v>36683</v>
      </c>
      <c r="G246" s="3192">
        <v>28628</v>
      </c>
      <c r="H246" s="3193" t="s">
        <v>36686</v>
      </c>
      <c r="I246" s="3187" t="s">
        <v>35325</v>
      </c>
      <c r="J246" s="3188"/>
      <c r="K246" s="3171" t="s">
        <v>14</v>
      </c>
      <c r="L246" s="3171" t="s">
        <v>24</v>
      </c>
      <c r="M246" s="3171" t="s">
        <v>35337</v>
      </c>
      <c r="N246" s="3171" t="s">
        <v>35327</v>
      </c>
      <c r="O246" s="3178">
        <v>35000</v>
      </c>
      <c r="P246" s="3180">
        <v>10000</v>
      </c>
      <c r="Q246" s="3180">
        <f t="shared" si="11"/>
        <v>45000</v>
      </c>
      <c r="R246" s="3180">
        <v>45000</v>
      </c>
      <c r="S246" s="3180"/>
      <c r="T246" s="3180"/>
      <c r="U246" s="3195"/>
      <c r="V246" s="3195"/>
      <c r="W246" s="3180">
        <f t="shared" si="12"/>
        <v>0</v>
      </c>
      <c r="X246" s="3180"/>
      <c r="Y246" s="3180">
        <f t="shared" si="13"/>
        <v>45000</v>
      </c>
      <c r="Z246" s="3181"/>
      <c r="AA246" s="3181"/>
      <c r="AB246" s="3181"/>
      <c r="AC246" s="3181"/>
      <c r="AD246" s="3181"/>
      <c r="AE246" s="3181"/>
      <c r="AF246" s="3181"/>
      <c r="AG246" s="3181"/>
      <c r="AH246" s="3181"/>
      <c r="AI246" s="3181"/>
      <c r="AJ246" s="3181"/>
      <c r="AK246" s="3181" t="s">
        <v>14</v>
      </c>
      <c r="AL246" s="3181"/>
      <c r="AM246" s="3181"/>
      <c r="AN246" s="3181"/>
      <c r="AO246" s="3182"/>
      <c r="AP246" s="3171"/>
      <c r="AQ246" s="3171"/>
      <c r="AR246" s="3171"/>
      <c r="AS246" s="3171"/>
      <c r="AT246" s="3171"/>
      <c r="AU246" s="3171"/>
    </row>
    <row r="247" spans="1:47" s="3189" customFormat="1" ht="20.25" customHeight="1">
      <c r="A247" s="3171">
        <v>245</v>
      </c>
      <c r="B247" s="3184">
        <v>45682</v>
      </c>
      <c r="C247" s="3191" t="s">
        <v>36688</v>
      </c>
      <c r="D247" s="3191" t="s">
        <v>36689</v>
      </c>
      <c r="E247" s="3191">
        <v>5787093</v>
      </c>
      <c r="F247" s="3191" t="s">
        <v>36687</v>
      </c>
      <c r="G247" s="3192">
        <v>38265</v>
      </c>
      <c r="H247" s="3193" t="s">
        <v>36690</v>
      </c>
      <c r="I247" s="3187" t="s">
        <v>35325</v>
      </c>
      <c r="J247" s="3188"/>
      <c r="K247" s="3171" t="s">
        <v>14</v>
      </c>
      <c r="L247" s="3171" t="s">
        <v>27</v>
      </c>
      <c r="M247" s="3171" t="s">
        <v>35337</v>
      </c>
      <c r="N247" s="3171" t="s">
        <v>35327</v>
      </c>
      <c r="O247" s="3178">
        <v>30000</v>
      </c>
      <c r="P247" s="3180">
        <v>10000</v>
      </c>
      <c r="Q247" s="3180">
        <f t="shared" si="11"/>
        <v>40000</v>
      </c>
      <c r="R247" s="3180">
        <v>40000</v>
      </c>
      <c r="S247" s="3180"/>
      <c r="T247" s="3180"/>
      <c r="U247" s="3195"/>
      <c r="V247" s="3195"/>
      <c r="W247" s="3180">
        <f t="shared" si="12"/>
        <v>0</v>
      </c>
      <c r="X247" s="3180"/>
      <c r="Y247" s="3180">
        <f t="shared" si="13"/>
        <v>40000</v>
      </c>
      <c r="Z247" s="3181"/>
      <c r="AA247" s="3181"/>
      <c r="AB247" s="3181"/>
      <c r="AC247" s="3181"/>
      <c r="AD247" s="3181"/>
      <c r="AE247" s="3181"/>
      <c r="AF247" s="3181"/>
      <c r="AG247" s="3181"/>
      <c r="AH247" s="3181" t="s">
        <v>14</v>
      </c>
      <c r="AI247" s="3181"/>
      <c r="AJ247" s="3181"/>
      <c r="AK247" s="3181"/>
      <c r="AL247" s="3181"/>
      <c r="AM247" s="3181"/>
      <c r="AN247" s="3181"/>
      <c r="AO247" s="3182"/>
      <c r="AP247" s="3171"/>
      <c r="AQ247" s="3171"/>
      <c r="AR247" s="3171"/>
      <c r="AS247" s="3171"/>
      <c r="AT247" s="3171"/>
      <c r="AU247" s="3171"/>
    </row>
    <row r="248" spans="1:47" s="3189" customFormat="1" ht="20.25" customHeight="1">
      <c r="A248" s="3171">
        <v>246</v>
      </c>
      <c r="B248" s="3184">
        <v>45682</v>
      </c>
      <c r="C248" s="3185" t="s">
        <v>35479</v>
      </c>
      <c r="D248" s="3185" t="s">
        <v>36692</v>
      </c>
      <c r="E248" s="3185">
        <v>3408797</v>
      </c>
      <c r="F248" s="3185" t="s">
        <v>36691</v>
      </c>
      <c r="G248" s="3186">
        <v>35183</v>
      </c>
      <c r="H248" s="3190" t="s">
        <v>36693</v>
      </c>
      <c r="I248" s="3187" t="s">
        <v>35325</v>
      </c>
      <c r="J248" s="3188"/>
      <c r="K248" s="3171" t="s">
        <v>14</v>
      </c>
      <c r="L248" s="3171" t="s">
        <v>35443</v>
      </c>
      <c r="M248" s="3171" t="s">
        <v>35337</v>
      </c>
      <c r="N248" s="3171" t="s">
        <v>35327</v>
      </c>
      <c r="O248" s="3178">
        <v>60000</v>
      </c>
      <c r="P248" s="3180">
        <v>20000</v>
      </c>
      <c r="Q248" s="3180">
        <f t="shared" si="11"/>
        <v>80000</v>
      </c>
      <c r="R248" s="3180">
        <v>80000</v>
      </c>
      <c r="S248" s="3180"/>
      <c r="T248" s="3180"/>
      <c r="U248" s="3195"/>
      <c r="V248" s="3195"/>
      <c r="W248" s="3180">
        <f t="shared" si="12"/>
        <v>0</v>
      </c>
      <c r="X248" s="3180"/>
      <c r="Y248" s="3180">
        <f t="shared" si="13"/>
        <v>80000</v>
      </c>
      <c r="Z248" s="3181"/>
      <c r="AA248" s="3181"/>
      <c r="AB248" s="3181"/>
      <c r="AC248" s="3181"/>
      <c r="AD248" s="3181" t="s">
        <v>14</v>
      </c>
      <c r="AE248" s="3181"/>
      <c r="AF248" s="3181" t="s">
        <v>14</v>
      </c>
      <c r="AG248" s="3181"/>
      <c r="AH248" s="3181"/>
      <c r="AI248" s="3181"/>
      <c r="AJ248" s="3181"/>
      <c r="AK248" s="3181"/>
      <c r="AL248" s="3181"/>
      <c r="AM248" s="3181"/>
      <c r="AN248" s="3181"/>
      <c r="AO248" s="3182"/>
      <c r="AP248" s="3171"/>
      <c r="AQ248" s="3171"/>
      <c r="AR248" s="3171"/>
      <c r="AS248" s="3171"/>
      <c r="AT248" s="3171"/>
      <c r="AU248" s="3171"/>
    </row>
    <row r="249" spans="1:47" s="3189" customFormat="1" ht="20.25" customHeight="1">
      <c r="A249" s="3171">
        <v>247</v>
      </c>
      <c r="B249" s="3184">
        <v>45682</v>
      </c>
      <c r="C249" s="3191" t="s">
        <v>36623</v>
      </c>
      <c r="D249" s="3191" t="s">
        <v>36695</v>
      </c>
      <c r="E249" s="3191">
        <v>1265768</v>
      </c>
      <c r="F249" s="3191" t="s">
        <v>36694</v>
      </c>
      <c r="G249" s="3192">
        <v>29406</v>
      </c>
      <c r="H249" s="3193" t="s">
        <v>36696</v>
      </c>
      <c r="I249" s="3187" t="s">
        <v>35325</v>
      </c>
      <c r="J249" s="3188"/>
      <c r="K249" s="3171" t="s">
        <v>14</v>
      </c>
      <c r="L249" s="3171" t="s">
        <v>30</v>
      </c>
      <c r="M249" s="3171" t="s">
        <v>35337</v>
      </c>
      <c r="N249" s="3171" t="s">
        <v>35327</v>
      </c>
      <c r="O249" s="3178">
        <v>30000</v>
      </c>
      <c r="P249" s="3180">
        <v>10000</v>
      </c>
      <c r="Q249" s="3180">
        <f t="shared" si="11"/>
        <v>40000</v>
      </c>
      <c r="R249" s="3180">
        <v>40000</v>
      </c>
      <c r="S249" s="3180"/>
      <c r="T249" s="3180"/>
      <c r="U249" s="3195"/>
      <c r="V249" s="3195"/>
      <c r="W249" s="3180">
        <f t="shared" si="12"/>
        <v>0</v>
      </c>
      <c r="X249" s="3180"/>
      <c r="Y249" s="3180">
        <f t="shared" si="13"/>
        <v>40000</v>
      </c>
      <c r="Z249" s="3181"/>
      <c r="AA249" s="3181"/>
      <c r="AB249" s="3181"/>
      <c r="AC249" s="3181"/>
      <c r="AD249" s="3181"/>
      <c r="AE249" s="3181" t="s">
        <v>14</v>
      </c>
      <c r="AF249" s="3181"/>
      <c r="AG249" s="3181"/>
      <c r="AH249" s="3181"/>
      <c r="AI249" s="3181"/>
      <c r="AJ249" s="3181"/>
      <c r="AK249" s="3181"/>
      <c r="AL249" s="3181"/>
      <c r="AM249" s="3181"/>
      <c r="AN249" s="3181"/>
      <c r="AO249" s="3182"/>
      <c r="AP249" s="3171"/>
      <c r="AQ249" s="3171"/>
      <c r="AR249" s="3171"/>
      <c r="AS249" s="3171"/>
      <c r="AT249" s="3171"/>
      <c r="AU249" s="3171"/>
    </row>
    <row r="250" spans="1:47" s="3189" customFormat="1" ht="20.25" customHeight="1">
      <c r="A250" s="3171">
        <v>248</v>
      </c>
      <c r="B250" s="3184">
        <v>45683</v>
      </c>
      <c r="C250" s="3191" t="s">
        <v>37095</v>
      </c>
      <c r="D250" s="3191" t="s">
        <v>37096</v>
      </c>
      <c r="E250" s="3191">
        <v>4807459</v>
      </c>
      <c r="F250" s="3191" t="s">
        <v>37094</v>
      </c>
      <c r="G250" s="3192">
        <v>34589</v>
      </c>
      <c r="H250" s="3193" t="s">
        <v>37097</v>
      </c>
      <c r="I250" s="3187" t="s">
        <v>35325</v>
      </c>
      <c r="J250" s="3188"/>
      <c r="K250" s="3171" t="s">
        <v>14</v>
      </c>
      <c r="L250" s="3171" t="s">
        <v>30</v>
      </c>
      <c r="M250" s="3171" t="s">
        <v>35337</v>
      </c>
      <c r="N250" s="3171" t="s">
        <v>35327</v>
      </c>
      <c r="O250" s="3178">
        <v>30000</v>
      </c>
      <c r="P250" s="3180">
        <v>10000</v>
      </c>
      <c r="Q250" s="3180">
        <f t="shared" si="11"/>
        <v>40000</v>
      </c>
      <c r="R250" s="3180">
        <v>40000</v>
      </c>
      <c r="S250" s="3180"/>
      <c r="T250" s="3180"/>
      <c r="U250" s="3195"/>
      <c r="V250" s="3195"/>
      <c r="W250" s="3180">
        <f t="shared" si="12"/>
        <v>0</v>
      </c>
      <c r="X250" s="3180"/>
      <c r="Y250" s="3180">
        <f t="shared" si="13"/>
        <v>40000</v>
      </c>
      <c r="Z250" s="3181"/>
      <c r="AA250" s="3181"/>
      <c r="AB250" s="3181"/>
      <c r="AC250" s="3181"/>
      <c r="AD250" s="3181"/>
      <c r="AE250" s="3181" t="s">
        <v>14</v>
      </c>
      <c r="AF250" s="3181"/>
      <c r="AG250" s="3181"/>
      <c r="AH250" s="3181"/>
      <c r="AI250" s="3181"/>
      <c r="AJ250" s="3181"/>
      <c r="AK250" s="3181"/>
      <c r="AL250" s="3181"/>
      <c r="AM250" s="3181"/>
      <c r="AN250" s="3181"/>
      <c r="AO250" s="3182"/>
      <c r="AP250" s="3171"/>
      <c r="AQ250" s="3171"/>
      <c r="AR250" s="3171"/>
      <c r="AS250" s="3171"/>
      <c r="AT250" s="3171"/>
      <c r="AU250" s="3171"/>
    </row>
    <row r="251" spans="1:47" s="3189" customFormat="1" ht="20.25" customHeight="1">
      <c r="A251" s="3171">
        <v>249</v>
      </c>
      <c r="B251" s="3184">
        <v>45683</v>
      </c>
      <c r="C251" s="3185" t="s">
        <v>37102</v>
      </c>
      <c r="D251" s="3185" t="s">
        <v>37103</v>
      </c>
      <c r="E251" s="3185">
        <v>6023638</v>
      </c>
      <c r="F251" s="3185" t="s">
        <v>37101</v>
      </c>
      <c r="G251" s="3186">
        <v>35539</v>
      </c>
      <c r="H251" s="3190" t="s">
        <v>37104</v>
      </c>
      <c r="I251" s="3187" t="s">
        <v>35325</v>
      </c>
      <c r="J251" s="3188" t="s">
        <v>14</v>
      </c>
      <c r="K251" s="3171" t="s">
        <v>14</v>
      </c>
      <c r="L251" s="3171" t="s">
        <v>28</v>
      </c>
      <c r="M251" s="3171" t="s">
        <v>35337</v>
      </c>
      <c r="N251" s="3171" t="s">
        <v>35327</v>
      </c>
      <c r="O251" s="3178">
        <v>35000</v>
      </c>
      <c r="P251" s="3180">
        <v>10000</v>
      </c>
      <c r="Q251" s="3180">
        <f t="shared" si="11"/>
        <v>45000</v>
      </c>
      <c r="R251" s="3279">
        <v>45000</v>
      </c>
      <c r="S251" s="3180"/>
      <c r="T251" s="3180"/>
      <c r="U251" s="3195"/>
      <c r="V251" s="3195"/>
      <c r="W251" s="3180">
        <f t="shared" si="12"/>
        <v>0</v>
      </c>
      <c r="X251" s="3180"/>
      <c r="Y251" s="3180">
        <f t="shared" si="13"/>
        <v>45000</v>
      </c>
      <c r="Z251" s="3181"/>
      <c r="AA251" s="3181"/>
      <c r="AB251" s="3181"/>
      <c r="AC251" s="3181"/>
      <c r="AD251" s="3181"/>
      <c r="AE251" s="3181"/>
      <c r="AF251" s="3181" t="s">
        <v>14</v>
      </c>
      <c r="AG251" s="3181"/>
      <c r="AH251" s="3181"/>
      <c r="AI251" s="3181"/>
      <c r="AJ251" s="3181"/>
      <c r="AK251" s="3181"/>
      <c r="AL251" s="3181"/>
      <c r="AM251" s="3181"/>
      <c r="AN251" s="3181"/>
      <c r="AO251" s="3182"/>
      <c r="AP251" s="3171"/>
      <c r="AQ251" s="3171"/>
      <c r="AR251" s="3171"/>
      <c r="AS251" s="3171"/>
      <c r="AT251" s="3171"/>
      <c r="AU251" s="3171"/>
    </row>
    <row r="252" spans="1:47" s="3189" customFormat="1" ht="20.25" customHeight="1">
      <c r="A252" s="3171">
        <v>250</v>
      </c>
      <c r="B252" s="3184">
        <v>45683</v>
      </c>
      <c r="C252" s="3185" t="s">
        <v>36702</v>
      </c>
      <c r="D252" s="3185" t="s">
        <v>36703</v>
      </c>
      <c r="E252" s="3185">
        <v>5171485</v>
      </c>
      <c r="F252" s="3185" t="s">
        <v>36701</v>
      </c>
      <c r="G252" s="3186">
        <v>36217</v>
      </c>
      <c r="H252" s="3190" t="s">
        <v>36704</v>
      </c>
      <c r="I252" s="3187" t="s">
        <v>35325</v>
      </c>
      <c r="J252" s="3188"/>
      <c r="K252" s="3171" t="s">
        <v>14</v>
      </c>
      <c r="L252" s="3171" t="s">
        <v>26</v>
      </c>
      <c r="M252" s="3171" t="s">
        <v>35337</v>
      </c>
      <c r="N252" s="3171" t="s">
        <v>35327</v>
      </c>
      <c r="O252" s="3178">
        <v>35000</v>
      </c>
      <c r="P252" s="3180">
        <v>10000</v>
      </c>
      <c r="Q252" s="3180">
        <f t="shared" si="11"/>
        <v>45000</v>
      </c>
      <c r="R252" s="3180">
        <v>45000</v>
      </c>
      <c r="S252" s="3180"/>
      <c r="T252" s="3180"/>
      <c r="U252" s="3180"/>
      <c r="V252" s="3180"/>
      <c r="W252" s="3180">
        <f t="shared" si="12"/>
        <v>0</v>
      </c>
      <c r="X252" s="3180"/>
      <c r="Y252" s="3180">
        <f t="shared" si="13"/>
        <v>45000</v>
      </c>
      <c r="Z252" s="3181"/>
      <c r="AA252" s="3181"/>
      <c r="AB252" s="3181"/>
      <c r="AC252" s="3181"/>
      <c r="AD252" s="3181"/>
      <c r="AE252" s="3181"/>
      <c r="AF252" s="3181"/>
      <c r="AG252" s="3181"/>
      <c r="AH252" s="3181"/>
      <c r="AI252" s="3181"/>
      <c r="AJ252" s="3181"/>
      <c r="AK252" s="3181"/>
      <c r="AL252" s="3181"/>
      <c r="AM252" s="3181" t="s">
        <v>14</v>
      </c>
      <c r="AN252" s="3181"/>
      <c r="AO252" s="3182"/>
      <c r="AP252" s="3171"/>
      <c r="AQ252" s="3171"/>
      <c r="AR252" s="3171"/>
      <c r="AS252" s="3171"/>
      <c r="AT252" s="3171"/>
      <c r="AU252" s="3171"/>
    </row>
    <row r="253" spans="1:47" s="3189" customFormat="1" ht="20.25" customHeight="1">
      <c r="A253" s="3171">
        <v>251</v>
      </c>
      <c r="B253" s="3184">
        <v>45683</v>
      </c>
      <c r="C253" s="3185" t="s">
        <v>35329</v>
      </c>
      <c r="D253" s="3185" t="s">
        <v>35330</v>
      </c>
      <c r="E253" s="3185">
        <v>5170312</v>
      </c>
      <c r="F253" s="3185" t="s">
        <v>35328</v>
      </c>
      <c r="G253" s="3186">
        <v>33626</v>
      </c>
      <c r="H253" s="3190" t="s">
        <v>35331</v>
      </c>
      <c r="I253" s="3187" t="s">
        <v>35325</v>
      </c>
      <c r="J253" s="3188"/>
      <c r="K253" s="3171" t="s">
        <v>14</v>
      </c>
      <c r="L253" s="3171" t="s">
        <v>39432</v>
      </c>
      <c r="M253" s="3188" t="s">
        <v>35337</v>
      </c>
      <c r="N253" s="3171" t="s">
        <v>35327</v>
      </c>
      <c r="O253" s="3180">
        <v>70000</v>
      </c>
      <c r="P253" s="3180">
        <v>10000</v>
      </c>
      <c r="Q253" s="3180">
        <f t="shared" ref="Q253:Q315" si="14">O253+P253</f>
        <v>80000</v>
      </c>
      <c r="R253" s="3279">
        <v>69500</v>
      </c>
      <c r="S253" s="3180"/>
      <c r="T253" s="3180">
        <v>12000</v>
      </c>
      <c r="U253" s="3180"/>
      <c r="V253" s="3180"/>
      <c r="W253" s="3180"/>
      <c r="X253" s="3180"/>
      <c r="Y253" s="3180">
        <f t="shared" ref="Y253:Y315" si="15">R253+S253+T253+V253+W253-X253</f>
        <v>81500</v>
      </c>
      <c r="Z253" s="3181"/>
      <c r="AA253" s="3181"/>
      <c r="AB253" s="3181"/>
      <c r="AC253" s="3181"/>
      <c r="AD253" s="3181"/>
      <c r="AE253" s="3181"/>
      <c r="AF253" s="3181"/>
      <c r="AG253" s="3181"/>
      <c r="AH253" s="3181"/>
      <c r="AI253" s="3181" t="s">
        <v>14</v>
      </c>
      <c r="AJ253" s="3181"/>
      <c r="AK253" s="3181" t="s">
        <v>14</v>
      </c>
      <c r="AL253" s="3181"/>
      <c r="AM253" s="3181"/>
      <c r="AN253" s="3181"/>
      <c r="AO253" s="3182"/>
      <c r="AP253" s="3171"/>
      <c r="AQ253" s="3171"/>
      <c r="AR253" s="3171"/>
      <c r="AS253" s="3171"/>
      <c r="AT253" s="3171"/>
      <c r="AU253" s="3171"/>
    </row>
    <row r="254" spans="1:47" s="3189" customFormat="1" ht="20.25" customHeight="1">
      <c r="A254" s="3171">
        <v>252</v>
      </c>
      <c r="B254" s="3184">
        <v>45683</v>
      </c>
      <c r="C254" s="3194" t="s">
        <v>36705</v>
      </c>
      <c r="D254" s="3194" t="s">
        <v>35702</v>
      </c>
      <c r="E254" s="3231">
        <v>4578758</v>
      </c>
      <c r="F254" s="3231" t="s">
        <v>37357</v>
      </c>
      <c r="G254" s="3232">
        <v>35723</v>
      </c>
      <c r="H254" s="3233" t="s">
        <v>37358</v>
      </c>
      <c r="I254" s="3187" t="s">
        <v>35325</v>
      </c>
      <c r="J254" s="3188"/>
      <c r="K254" s="3171" t="s">
        <v>14</v>
      </c>
      <c r="L254" s="3171" t="s">
        <v>23</v>
      </c>
      <c r="M254" s="3171" t="s">
        <v>35337</v>
      </c>
      <c r="N254" s="3171" t="s">
        <v>35327</v>
      </c>
      <c r="O254" s="3178">
        <v>35000</v>
      </c>
      <c r="P254" s="3180">
        <v>10000</v>
      </c>
      <c r="Q254" s="3180">
        <f t="shared" si="14"/>
        <v>45000</v>
      </c>
      <c r="R254" s="3180">
        <v>45000</v>
      </c>
      <c r="S254" s="3180"/>
      <c r="T254" s="3180"/>
      <c r="U254" s="3180"/>
      <c r="V254" s="3180"/>
      <c r="W254" s="3180">
        <f t="shared" ref="W254:W316" si="16">Q254-R254-S254-T254-V254</f>
        <v>0</v>
      </c>
      <c r="X254" s="3180"/>
      <c r="Y254" s="3180">
        <f t="shared" si="15"/>
        <v>45000</v>
      </c>
      <c r="Z254" s="3181"/>
      <c r="AA254" s="3181"/>
      <c r="AB254" s="3181"/>
      <c r="AC254" s="3181"/>
      <c r="AD254" s="3181"/>
      <c r="AE254" s="3181"/>
      <c r="AF254" s="3181"/>
      <c r="AG254" s="3181"/>
      <c r="AH254" s="3181"/>
      <c r="AI254" s="3181" t="s">
        <v>14</v>
      </c>
      <c r="AJ254" s="3181"/>
      <c r="AK254" s="3181"/>
      <c r="AL254" s="3181"/>
      <c r="AM254" s="3181"/>
      <c r="AN254" s="3181"/>
      <c r="AO254" s="3182"/>
      <c r="AP254" s="3171"/>
      <c r="AQ254" s="3171"/>
      <c r="AR254" s="3171"/>
      <c r="AS254" s="3171"/>
      <c r="AT254" s="3171"/>
      <c r="AU254" s="3171"/>
    </row>
    <row r="255" spans="1:47" s="3189" customFormat="1" ht="20.25" customHeight="1">
      <c r="A255" s="3171">
        <v>253</v>
      </c>
      <c r="B255" s="3184">
        <v>45683</v>
      </c>
      <c r="C255" s="3185" t="s">
        <v>36707</v>
      </c>
      <c r="D255" s="3185" t="s">
        <v>36708</v>
      </c>
      <c r="E255" s="3185">
        <v>2344898</v>
      </c>
      <c r="F255" s="3185" t="s">
        <v>36706</v>
      </c>
      <c r="G255" s="3186">
        <v>30536</v>
      </c>
      <c r="H255" s="3190" t="s">
        <v>36709</v>
      </c>
      <c r="I255" s="3187" t="s">
        <v>35325</v>
      </c>
      <c r="J255" s="3188"/>
      <c r="K255" s="3171" t="s">
        <v>14</v>
      </c>
      <c r="L255" s="3171" t="s">
        <v>25</v>
      </c>
      <c r="M255" s="3171" t="s">
        <v>35337</v>
      </c>
      <c r="N255" s="3171" t="s">
        <v>35327</v>
      </c>
      <c r="O255" s="3178">
        <v>35000</v>
      </c>
      <c r="P255" s="3180">
        <v>10000</v>
      </c>
      <c r="Q255" s="3180">
        <f t="shared" si="14"/>
        <v>45000</v>
      </c>
      <c r="R255" s="3180">
        <v>45000</v>
      </c>
      <c r="S255" s="3180"/>
      <c r="T255" s="3180"/>
      <c r="U255" s="3180"/>
      <c r="V255" s="3180"/>
      <c r="W255" s="3180">
        <f t="shared" si="16"/>
        <v>0</v>
      </c>
      <c r="X255" s="3180"/>
      <c r="Y255" s="3180">
        <f t="shared" si="15"/>
        <v>45000</v>
      </c>
      <c r="Z255" s="3181"/>
      <c r="AA255" s="3181"/>
      <c r="AB255" s="3181"/>
      <c r="AC255" s="3181"/>
      <c r="AD255" s="3181"/>
      <c r="AE255" s="3181"/>
      <c r="AF255" s="3181"/>
      <c r="AG255" s="3181"/>
      <c r="AH255" s="3181"/>
      <c r="AI255" s="3181"/>
      <c r="AJ255" s="3181"/>
      <c r="AK255" s="3181"/>
      <c r="AL255" s="3181" t="s">
        <v>14</v>
      </c>
      <c r="AM255" s="3181"/>
      <c r="AN255" s="3181"/>
      <c r="AO255" s="3182"/>
      <c r="AP255" s="3171"/>
      <c r="AQ255" s="3171"/>
      <c r="AR255" s="3171"/>
      <c r="AS255" s="3171"/>
      <c r="AT255" s="3171"/>
      <c r="AU255" s="3171"/>
    </row>
    <row r="256" spans="1:47" s="3189" customFormat="1" ht="20.25" customHeight="1">
      <c r="A256" s="3171">
        <v>254</v>
      </c>
      <c r="B256" s="3184">
        <v>45683</v>
      </c>
      <c r="C256" s="3191" t="s">
        <v>36312</v>
      </c>
      <c r="D256" s="3191" t="s">
        <v>36716</v>
      </c>
      <c r="E256" s="3191">
        <v>6144156</v>
      </c>
      <c r="F256" s="3191" t="s">
        <v>36715</v>
      </c>
      <c r="G256" s="3192">
        <v>35592</v>
      </c>
      <c r="H256" s="3193" t="s">
        <v>36717</v>
      </c>
      <c r="I256" s="3187" t="s">
        <v>35325</v>
      </c>
      <c r="J256" s="3188"/>
      <c r="K256" s="3171" t="s">
        <v>14</v>
      </c>
      <c r="L256" s="3171" t="s">
        <v>36718</v>
      </c>
      <c r="M256" s="3171" t="s">
        <v>35337</v>
      </c>
      <c r="N256" s="3171" t="s">
        <v>35327</v>
      </c>
      <c r="O256" s="3178">
        <v>95000</v>
      </c>
      <c r="P256" s="3180"/>
      <c r="Q256" s="3180">
        <f t="shared" si="14"/>
        <v>95000</v>
      </c>
      <c r="R256" s="3180">
        <v>80750</v>
      </c>
      <c r="S256" s="3180"/>
      <c r="T256" s="3180">
        <v>14250</v>
      </c>
      <c r="U256" s="3180"/>
      <c r="V256" s="3180"/>
      <c r="W256" s="3180">
        <f t="shared" si="16"/>
        <v>0</v>
      </c>
      <c r="X256" s="3180"/>
      <c r="Y256" s="3180">
        <f t="shared" si="15"/>
        <v>95000</v>
      </c>
      <c r="Z256" s="3181"/>
      <c r="AA256" s="3181"/>
      <c r="AB256" s="3181"/>
      <c r="AC256" s="3181"/>
      <c r="AD256" s="3181"/>
      <c r="AE256" s="3181"/>
      <c r="AF256" s="3181" t="s">
        <v>14</v>
      </c>
      <c r="AG256" s="3181" t="s">
        <v>14</v>
      </c>
      <c r="AH256" s="3181"/>
      <c r="AI256" s="3181"/>
      <c r="AJ256" s="3181"/>
      <c r="AK256" s="3181" t="s">
        <v>14</v>
      </c>
      <c r="AL256" s="3181"/>
      <c r="AM256" s="3181"/>
      <c r="AN256" s="3181"/>
      <c r="AO256" s="3182"/>
      <c r="AP256" s="3171"/>
      <c r="AQ256" s="3171"/>
      <c r="AR256" s="3171"/>
      <c r="AS256" s="3171"/>
      <c r="AT256" s="3171"/>
      <c r="AU256" s="3171"/>
    </row>
    <row r="257" spans="1:47" s="3189" customFormat="1" ht="20.25" customHeight="1">
      <c r="A257" s="3171">
        <v>255</v>
      </c>
      <c r="B257" s="3184">
        <v>45683</v>
      </c>
      <c r="C257" s="3194" t="s">
        <v>36719</v>
      </c>
      <c r="D257" s="3194" t="s">
        <v>36720</v>
      </c>
      <c r="E257" s="3194"/>
      <c r="F257" s="3194"/>
      <c r="G257" s="3209"/>
      <c r="H257" s="3210"/>
      <c r="I257" s="3187" t="s">
        <v>35325</v>
      </c>
      <c r="J257" s="3188"/>
      <c r="K257" s="3171" t="s">
        <v>14</v>
      </c>
      <c r="L257" s="3171" t="s">
        <v>30</v>
      </c>
      <c r="M257" s="3171" t="s">
        <v>35337</v>
      </c>
      <c r="N257" s="3171" t="s">
        <v>35327</v>
      </c>
      <c r="O257" s="3178">
        <v>30000</v>
      </c>
      <c r="P257" s="3180">
        <v>10000</v>
      </c>
      <c r="Q257" s="3180">
        <f t="shared" si="14"/>
        <v>40000</v>
      </c>
      <c r="R257" s="3180">
        <v>28000</v>
      </c>
      <c r="S257" s="3180"/>
      <c r="T257" s="3180">
        <v>12000</v>
      </c>
      <c r="U257" s="3180"/>
      <c r="V257" s="3180"/>
      <c r="W257" s="3180">
        <f t="shared" si="16"/>
        <v>0</v>
      </c>
      <c r="X257" s="3180"/>
      <c r="Y257" s="3180">
        <f t="shared" si="15"/>
        <v>40000</v>
      </c>
      <c r="Z257" s="3181"/>
      <c r="AA257" s="3181"/>
      <c r="AB257" s="3181"/>
      <c r="AC257" s="3181"/>
      <c r="AD257" s="3181"/>
      <c r="AE257" s="3181" t="s">
        <v>14</v>
      </c>
      <c r="AF257" s="3181"/>
      <c r="AG257" s="3181"/>
      <c r="AH257" s="3181"/>
      <c r="AI257" s="3181"/>
      <c r="AJ257" s="3181"/>
      <c r="AK257" s="3181"/>
      <c r="AL257" s="3181"/>
      <c r="AM257" s="3181"/>
      <c r="AN257" s="3181"/>
      <c r="AO257" s="3182"/>
      <c r="AP257" s="3171"/>
      <c r="AQ257" s="3171"/>
      <c r="AR257" s="3171"/>
      <c r="AS257" s="3171"/>
      <c r="AT257" s="3171"/>
      <c r="AU257" s="3171"/>
    </row>
    <row r="258" spans="1:47" s="3189" customFormat="1" ht="20.25" customHeight="1">
      <c r="A258" s="3171">
        <v>256</v>
      </c>
      <c r="B258" s="3184">
        <v>45684</v>
      </c>
      <c r="C258" s="3185" t="s">
        <v>36722</v>
      </c>
      <c r="D258" s="3185" t="s">
        <v>36723</v>
      </c>
      <c r="E258" s="3185">
        <v>5529165</v>
      </c>
      <c r="F258" s="3185" t="s">
        <v>36721</v>
      </c>
      <c r="G258" s="3186">
        <v>35007</v>
      </c>
      <c r="H258" s="3190" t="s">
        <v>36724</v>
      </c>
      <c r="I258" s="3187" t="s">
        <v>35325</v>
      </c>
      <c r="J258" s="3188"/>
      <c r="K258" s="3171" t="s">
        <v>14</v>
      </c>
      <c r="L258" s="3208" t="s">
        <v>31</v>
      </c>
      <c r="M258" s="3208" t="s">
        <v>35337</v>
      </c>
      <c r="N258" s="3171" t="s">
        <v>35327</v>
      </c>
      <c r="O258" s="3178">
        <v>30000</v>
      </c>
      <c r="P258" s="3180">
        <v>10000</v>
      </c>
      <c r="Q258" s="3180">
        <f t="shared" si="14"/>
        <v>40000</v>
      </c>
      <c r="R258" s="3180">
        <v>40000</v>
      </c>
      <c r="S258" s="3180"/>
      <c r="T258" s="3180"/>
      <c r="U258" s="3180"/>
      <c r="V258" s="3180"/>
      <c r="W258" s="3180">
        <f t="shared" si="16"/>
        <v>0</v>
      </c>
      <c r="X258" s="3180"/>
      <c r="Y258" s="3180">
        <f t="shared" si="15"/>
        <v>40000</v>
      </c>
      <c r="Z258" s="3181"/>
      <c r="AA258" s="3181"/>
      <c r="AB258" s="3181"/>
      <c r="AC258" s="3181"/>
      <c r="AD258" s="3181" t="s">
        <v>14</v>
      </c>
      <c r="AE258" s="3181"/>
      <c r="AF258" s="3181"/>
      <c r="AG258" s="3181"/>
      <c r="AH258" s="3181"/>
      <c r="AI258" s="3181"/>
      <c r="AJ258" s="3181"/>
      <c r="AK258" s="3181"/>
      <c r="AL258" s="3181"/>
      <c r="AM258" s="3181"/>
      <c r="AN258" s="3181"/>
      <c r="AO258" s="3182"/>
      <c r="AP258" s="3171"/>
      <c r="AQ258" s="3171"/>
      <c r="AR258" s="3171"/>
      <c r="AS258" s="3171"/>
      <c r="AT258" s="3171"/>
      <c r="AU258" s="3171"/>
    </row>
    <row r="259" spans="1:47" s="3189" customFormat="1">
      <c r="A259" s="3171">
        <v>257</v>
      </c>
      <c r="B259" s="3184">
        <v>45684</v>
      </c>
      <c r="C259" s="3185" t="s">
        <v>36726</v>
      </c>
      <c r="D259" s="3185" t="s">
        <v>36727</v>
      </c>
      <c r="E259" s="3185">
        <v>3279410</v>
      </c>
      <c r="F259" s="3185" t="s">
        <v>36725</v>
      </c>
      <c r="G259" s="3186">
        <v>32978</v>
      </c>
      <c r="H259" s="3190" t="s">
        <v>36728</v>
      </c>
      <c r="I259" s="3187" t="s">
        <v>35325</v>
      </c>
      <c r="J259" s="3237"/>
      <c r="K259" s="3171" t="s">
        <v>14</v>
      </c>
      <c r="L259" s="3238" t="s">
        <v>36729</v>
      </c>
      <c r="M259" s="3238" t="s">
        <v>35337</v>
      </c>
      <c r="N259" s="3171" t="s">
        <v>35327</v>
      </c>
      <c r="O259" s="3178">
        <v>90000</v>
      </c>
      <c r="P259" s="3180">
        <v>30000</v>
      </c>
      <c r="Q259" s="3180">
        <f t="shared" si="14"/>
        <v>120000</v>
      </c>
      <c r="R259" s="3180">
        <v>102000</v>
      </c>
      <c r="S259" s="3180"/>
      <c r="T259" s="3180">
        <v>18000</v>
      </c>
      <c r="U259" s="3180"/>
      <c r="V259" s="3180"/>
      <c r="W259" s="3180">
        <f t="shared" si="16"/>
        <v>0</v>
      </c>
      <c r="X259" s="3180"/>
      <c r="Y259" s="3180">
        <f t="shared" si="15"/>
        <v>120000</v>
      </c>
      <c r="Z259" s="3181"/>
      <c r="AA259" s="3181"/>
      <c r="AB259" s="3181"/>
      <c r="AC259" s="3181"/>
      <c r="AD259" s="3181" t="s">
        <v>14</v>
      </c>
      <c r="AE259" s="3181"/>
      <c r="AF259" s="3181"/>
      <c r="AG259" s="3181" t="s">
        <v>14</v>
      </c>
      <c r="AH259" s="3181" t="s">
        <v>14</v>
      </c>
      <c r="AI259" s="3181"/>
      <c r="AJ259" s="3181"/>
      <c r="AK259" s="3181"/>
      <c r="AL259" s="3181"/>
      <c r="AM259" s="3181"/>
      <c r="AN259" s="3239"/>
      <c r="AO259" s="3182"/>
      <c r="AP259" s="3171"/>
      <c r="AQ259" s="3171"/>
      <c r="AR259" s="3171"/>
      <c r="AS259" s="3171"/>
      <c r="AT259" s="3171"/>
      <c r="AU259" s="3171"/>
    </row>
    <row r="260" spans="1:47" s="3189" customFormat="1">
      <c r="A260" s="3171">
        <v>258</v>
      </c>
      <c r="B260" s="3184">
        <v>45684</v>
      </c>
      <c r="C260" s="3191" t="s">
        <v>36731</v>
      </c>
      <c r="D260" s="3191" t="s">
        <v>36085</v>
      </c>
      <c r="E260" s="3191">
        <v>6175458</v>
      </c>
      <c r="F260" s="3191" t="s">
        <v>36730</v>
      </c>
      <c r="G260" s="3192">
        <v>37182</v>
      </c>
      <c r="H260" s="3193" t="s">
        <v>36732</v>
      </c>
      <c r="I260" s="3187" t="s">
        <v>35325</v>
      </c>
      <c r="J260" s="3188"/>
      <c r="K260" s="3171" t="s">
        <v>14</v>
      </c>
      <c r="L260" s="3240" t="s">
        <v>27</v>
      </c>
      <c r="M260" s="3238" t="s">
        <v>35337</v>
      </c>
      <c r="N260" s="3171" t="s">
        <v>35327</v>
      </c>
      <c r="O260" s="3178">
        <v>30000</v>
      </c>
      <c r="P260" s="3180">
        <v>10000</v>
      </c>
      <c r="Q260" s="3180">
        <f t="shared" si="14"/>
        <v>40000</v>
      </c>
      <c r="R260" s="3281">
        <v>40000</v>
      </c>
      <c r="S260" s="3179"/>
      <c r="T260" s="3180"/>
      <c r="U260" s="3179"/>
      <c r="V260" s="3179"/>
      <c r="W260" s="3180"/>
      <c r="X260" s="3180"/>
      <c r="Y260" s="3180">
        <f t="shared" si="15"/>
        <v>40000</v>
      </c>
      <c r="Z260" s="3181"/>
      <c r="AA260" s="3181"/>
      <c r="AB260" s="3181"/>
      <c r="AC260" s="3181"/>
      <c r="AD260" s="3181"/>
      <c r="AE260" s="3181"/>
      <c r="AF260" s="3181"/>
      <c r="AG260" s="3181"/>
      <c r="AH260" s="3181" t="s">
        <v>14</v>
      </c>
      <c r="AI260" s="3181"/>
      <c r="AJ260" s="3181"/>
      <c r="AK260" s="3181"/>
      <c r="AL260" s="3181"/>
      <c r="AM260" s="3181"/>
      <c r="AN260" s="3181"/>
      <c r="AO260" s="3182"/>
      <c r="AP260" s="3171"/>
      <c r="AQ260" s="3171"/>
      <c r="AR260" s="3171"/>
      <c r="AS260" s="3171"/>
      <c r="AT260" s="3171"/>
      <c r="AU260" s="3171"/>
    </row>
    <row r="261" spans="1:47" s="3189" customFormat="1" ht="20.25" customHeight="1">
      <c r="A261" s="3171">
        <v>259</v>
      </c>
      <c r="B261" s="3184">
        <v>45684</v>
      </c>
      <c r="C261" s="3191" t="s">
        <v>36738</v>
      </c>
      <c r="D261" s="3191" t="s">
        <v>36739</v>
      </c>
      <c r="E261" s="3191">
        <v>6326982</v>
      </c>
      <c r="F261" s="3191" t="s">
        <v>36737</v>
      </c>
      <c r="G261" s="3192">
        <v>33352</v>
      </c>
      <c r="H261" s="3191" t="s">
        <v>36740</v>
      </c>
      <c r="I261" s="3187" t="s">
        <v>35325</v>
      </c>
      <c r="J261" s="3188" t="s">
        <v>14</v>
      </c>
      <c r="K261" s="3171" t="s">
        <v>14</v>
      </c>
      <c r="L261" s="3171" t="s">
        <v>23</v>
      </c>
      <c r="M261" s="3171" t="s">
        <v>35337</v>
      </c>
      <c r="N261" s="3171" t="s">
        <v>35327</v>
      </c>
      <c r="O261" s="3178">
        <v>40000</v>
      </c>
      <c r="P261" s="3180"/>
      <c r="Q261" s="3180">
        <f t="shared" si="14"/>
        <v>40000</v>
      </c>
      <c r="R261" s="3180">
        <v>40000</v>
      </c>
      <c r="S261" s="3180"/>
      <c r="T261" s="3180"/>
      <c r="U261" s="3180"/>
      <c r="V261" s="3180"/>
      <c r="W261" s="3180">
        <f t="shared" si="16"/>
        <v>0</v>
      </c>
      <c r="X261" s="3180"/>
      <c r="Y261" s="3180">
        <f t="shared" si="15"/>
        <v>40000</v>
      </c>
      <c r="Z261" s="3181"/>
      <c r="AA261" s="3181"/>
      <c r="AB261" s="3181"/>
      <c r="AC261" s="3181"/>
      <c r="AD261" s="3181"/>
      <c r="AE261" s="3181"/>
      <c r="AF261" s="3181"/>
      <c r="AG261" s="3181"/>
      <c r="AH261" s="3181"/>
      <c r="AI261" s="3181" t="s">
        <v>14</v>
      </c>
      <c r="AJ261" s="3181"/>
      <c r="AK261" s="3181"/>
      <c r="AL261" s="3181"/>
      <c r="AM261" s="3181"/>
      <c r="AN261" s="3181"/>
      <c r="AO261" s="3182"/>
      <c r="AP261" s="3171"/>
      <c r="AQ261" s="3171"/>
      <c r="AR261" s="3171"/>
      <c r="AS261" s="3171"/>
      <c r="AT261" s="3171"/>
      <c r="AU261" s="3171"/>
    </row>
    <row r="262" spans="1:47" s="3189" customFormat="1" ht="20.25" customHeight="1">
      <c r="A262" s="3171">
        <v>260</v>
      </c>
      <c r="B262" s="3184">
        <v>45684</v>
      </c>
      <c r="C262" s="3185" t="s">
        <v>142</v>
      </c>
      <c r="D262" s="3185" t="s">
        <v>2223</v>
      </c>
      <c r="E262" s="3185">
        <v>2001215</v>
      </c>
      <c r="F262" s="3185" t="s">
        <v>2300</v>
      </c>
      <c r="G262" s="3186">
        <v>31614</v>
      </c>
      <c r="H262" s="3190" t="s">
        <v>2299</v>
      </c>
      <c r="I262" s="3187" t="s">
        <v>35325</v>
      </c>
      <c r="J262" s="3188"/>
      <c r="K262" s="3171" t="s">
        <v>14</v>
      </c>
      <c r="L262" s="3171" t="s">
        <v>36741</v>
      </c>
      <c r="M262" s="3171" t="s">
        <v>35337</v>
      </c>
      <c r="N262" s="3171" t="s">
        <v>35327</v>
      </c>
      <c r="O262" s="3178">
        <v>65000</v>
      </c>
      <c r="P262" s="3180">
        <v>10000</v>
      </c>
      <c r="Q262" s="3180">
        <f t="shared" si="14"/>
        <v>75000</v>
      </c>
      <c r="R262" s="3180">
        <v>75000</v>
      </c>
      <c r="S262" s="3180"/>
      <c r="T262" s="3180"/>
      <c r="U262" s="3180"/>
      <c r="V262" s="3180"/>
      <c r="W262" s="3180">
        <f t="shared" si="16"/>
        <v>0</v>
      </c>
      <c r="X262" s="3180"/>
      <c r="Y262" s="3180">
        <f t="shared" si="15"/>
        <v>75000</v>
      </c>
      <c r="Z262" s="3181"/>
      <c r="AA262" s="3181"/>
      <c r="AB262" s="3181"/>
      <c r="AC262" s="3181"/>
      <c r="AD262" s="3181"/>
      <c r="AE262" s="3181" t="s">
        <v>14</v>
      </c>
      <c r="AF262" s="3181"/>
      <c r="AG262" s="3181"/>
      <c r="AH262" s="3181"/>
      <c r="AI262" s="3181" t="s">
        <v>14</v>
      </c>
      <c r="AJ262" s="3181"/>
      <c r="AK262" s="3181"/>
      <c r="AL262" s="3181"/>
      <c r="AM262" s="3181"/>
      <c r="AN262" s="3181"/>
      <c r="AO262" s="3182"/>
      <c r="AP262" s="3171"/>
      <c r="AQ262" s="3171"/>
      <c r="AR262" s="3171"/>
      <c r="AS262" s="3171"/>
      <c r="AT262" s="3171"/>
      <c r="AU262" s="3171"/>
    </row>
    <row r="263" spans="1:47" s="3189" customFormat="1" ht="20.25" customHeight="1">
      <c r="A263" s="3171">
        <v>261</v>
      </c>
      <c r="B263" s="3184">
        <v>45685</v>
      </c>
      <c r="C263" s="3185" t="s">
        <v>36743</v>
      </c>
      <c r="D263" s="3185" t="s">
        <v>36744</v>
      </c>
      <c r="E263" s="3185">
        <v>6275671</v>
      </c>
      <c r="F263" s="3185" t="s">
        <v>36742</v>
      </c>
      <c r="G263" s="3186">
        <v>37925</v>
      </c>
      <c r="H263" s="3190" t="s">
        <v>36745</v>
      </c>
      <c r="I263" s="3187" t="s">
        <v>35325</v>
      </c>
      <c r="J263" s="3188" t="s">
        <v>14</v>
      </c>
      <c r="K263" s="3171" t="s">
        <v>14</v>
      </c>
      <c r="L263" s="3171" t="s">
        <v>30</v>
      </c>
      <c r="M263" s="3171" t="s">
        <v>35337</v>
      </c>
      <c r="N263" s="3171" t="s">
        <v>35327</v>
      </c>
      <c r="O263" s="3178">
        <v>35000</v>
      </c>
      <c r="P263" s="3180"/>
      <c r="Q263" s="3180">
        <f t="shared" si="14"/>
        <v>35000</v>
      </c>
      <c r="R263" s="3180">
        <v>35000</v>
      </c>
      <c r="S263" s="3180"/>
      <c r="T263" s="3180"/>
      <c r="U263" s="3180"/>
      <c r="V263" s="3180"/>
      <c r="W263" s="3180">
        <f t="shared" si="16"/>
        <v>0</v>
      </c>
      <c r="X263" s="3180"/>
      <c r="Y263" s="3180">
        <f t="shared" si="15"/>
        <v>35000</v>
      </c>
      <c r="Z263" s="3181"/>
      <c r="AA263" s="3181"/>
      <c r="AB263" s="3181"/>
      <c r="AC263" s="3181"/>
      <c r="AD263" s="3181"/>
      <c r="AE263" s="3181" t="s">
        <v>14</v>
      </c>
      <c r="AF263" s="3181"/>
      <c r="AG263" s="3181"/>
      <c r="AH263" s="3181"/>
      <c r="AI263" s="3181"/>
      <c r="AJ263" s="3181"/>
      <c r="AK263" s="3181"/>
      <c r="AL263" s="3181"/>
      <c r="AM263" s="3181"/>
      <c r="AN263" s="3181"/>
      <c r="AO263" s="3182"/>
      <c r="AP263" s="3171"/>
      <c r="AQ263" s="3171"/>
      <c r="AR263" s="3171"/>
      <c r="AS263" s="3171"/>
      <c r="AT263" s="3171"/>
      <c r="AU263" s="3171"/>
    </row>
    <row r="264" spans="1:47" s="3189" customFormat="1" ht="20.25" customHeight="1">
      <c r="A264" s="3171">
        <v>262</v>
      </c>
      <c r="B264" s="3184">
        <v>45685</v>
      </c>
      <c r="C264" s="3185" t="s">
        <v>36747</v>
      </c>
      <c r="D264" s="3185" t="s">
        <v>35726</v>
      </c>
      <c r="E264" s="3185">
        <v>4262707</v>
      </c>
      <c r="F264" s="3185" t="s">
        <v>36746</v>
      </c>
      <c r="G264" s="3186">
        <v>36339</v>
      </c>
      <c r="H264" s="3190" t="s">
        <v>36748</v>
      </c>
      <c r="I264" s="3187" t="s">
        <v>35325</v>
      </c>
      <c r="J264" s="3188" t="s">
        <v>14</v>
      </c>
      <c r="K264" s="3171" t="s">
        <v>14</v>
      </c>
      <c r="L264" s="3171" t="s">
        <v>35355</v>
      </c>
      <c r="M264" s="3171" t="s">
        <v>35337</v>
      </c>
      <c r="N264" s="3171" t="s">
        <v>35327</v>
      </c>
      <c r="O264" s="3178">
        <v>75000</v>
      </c>
      <c r="P264" s="3180">
        <v>20000</v>
      </c>
      <c r="Q264" s="3180">
        <f t="shared" si="14"/>
        <v>95000</v>
      </c>
      <c r="R264" s="3180">
        <v>95000</v>
      </c>
      <c r="S264" s="3180"/>
      <c r="T264" s="3180"/>
      <c r="U264" s="3180"/>
      <c r="V264" s="3180"/>
      <c r="W264" s="3180">
        <f t="shared" si="16"/>
        <v>0</v>
      </c>
      <c r="X264" s="3180"/>
      <c r="Y264" s="3180">
        <f t="shared" si="15"/>
        <v>95000</v>
      </c>
      <c r="Z264" s="3181"/>
      <c r="AA264" s="3181"/>
      <c r="AB264" s="3181"/>
      <c r="AC264" s="3181"/>
      <c r="AD264" s="3181"/>
      <c r="AE264" s="3181"/>
      <c r="AF264" s="3181"/>
      <c r="AG264" s="3181"/>
      <c r="AH264" s="3181"/>
      <c r="AI264" s="3181" t="s">
        <v>14</v>
      </c>
      <c r="AJ264" s="3181"/>
      <c r="AK264" s="3181"/>
      <c r="AL264" s="3181"/>
      <c r="AM264" s="3181" t="s">
        <v>14</v>
      </c>
      <c r="AN264" s="3181"/>
      <c r="AO264" s="3182"/>
      <c r="AP264" s="3171"/>
      <c r="AQ264" s="3171"/>
      <c r="AR264" s="3171"/>
      <c r="AS264" s="3171"/>
      <c r="AT264" s="3171"/>
      <c r="AU264" s="3171"/>
    </row>
    <row r="265" spans="1:47" s="3189" customFormat="1" ht="20.25" customHeight="1">
      <c r="A265" s="3171">
        <v>263</v>
      </c>
      <c r="B265" s="3184">
        <v>45685</v>
      </c>
      <c r="C265" s="3191" t="s">
        <v>36750</v>
      </c>
      <c r="D265" s="3191" t="s">
        <v>36751</v>
      </c>
      <c r="E265" s="3191">
        <v>6060386</v>
      </c>
      <c r="F265" s="3191" t="s">
        <v>36749</v>
      </c>
      <c r="G265" s="3192">
        <v>36258</v>
      </c>
      <c r="H265" s="3193" t="s">
        <v>36752</v>
      </c>
      <c r="I265" s="3187" t="s">
        <v>35325</v>
      </c>
      <c r="J265" s="3188"/>
      <c r="K265" s="3171" t="s">
        <v>14</v>
      </c>
      <c r="L265" s="3171" t="s">
        <v>34</v>
      </c>
      <c r="M265" s="3171" t="s">
        <v>35337</v>
      </c>
      <c r="N265" s="3171" t="s">
        <v>35327</v>
      </c>
      <c r="O265" s="3178">
        <v>30000</v>
      </c>
      <c r="P265" s="3180">
        <v>10000</v>
      </c>
      <c r="Q265" s="3180">
        <f t="shared" si="14"/>
        <v>40000</v>
      </c>
      <c r="R265" s="3180">
        <v>40000</v>
      </c>
      <c r="S265" s="3180"/>
      <c r="T265" s="3180"/>
      <c r="U265" s="3180"/>
      <c r="V265" s="3180"/>
      <c r="W265" s="3180"/>
      <c r="X265" s="3180"/>
      <c r="Y265" s="3180">
        <f t="shared" si="15"/>
        <v>40000</v>
      </c>
      <c r="Z265" s="3181"/>
      <c r="AA265" s="3181" t="s">
        <v>14</v>
      </c>
      <c r="AB265" s="3181"/>
      <c r="AC265" s="3181"/>
      <c r="AD265" s="3181"/>
      <c r="AE265" s="3181"/>
      <c r="AF265" s="3181"/>
      <c r="AG265" s="3181"/>
      <c r="AH265" s="3181"/>
      <c r="AI265" s="3181"/>
      <c r="AJ265" s="3181"/>
      <c r="AK265" s="3181"/>
      <c r="AL265" s="3181"/>
      <c r="AM265" s="3181"/>
      <c r="AN265" s="3181"/>
      <c r="AO265" s="3182"/>
      <c r="AP265" s="3171"/>
      <c r="AQ265" s="3171"/>
      <c r="AR265" s="3171"/>
      <c r="AS265" s="3171"/>
      <c r="AT265" s="3171"/>
      <c r="AU265" s="3171"/>
    </row>
    <row r="266" spans="1:47" s="3189" customFormat="1" ht="20.25" customHeight="1">
      <c r="A266" s="3171">
        <v>264</v>
      </c>
      <c r="B266" s="3184">
        <v>45677</v>
      </c>
      <c r="C266" s="3185" t="s">
        <v>36757</v>
      </c>
      <c r="D266" s="3185" t="s">
        <v>36758</v>
      </c>
      <c r="E266" s="3185">
        <v>4281536</v>
      </c>
      <c r="F266" s="3185" t="s">
        <v>36756</v>
      </c>
      <c r="G266" s="3186">
        <v>34835</v>
      </c>
      <c r="H266" s="3190" t="s">
        <v>36759</v>
      </c>
      <c r="I266" s="3187" t="s">
        <v>35325</v>
      </c>
      <c r="J266" s="3188"/>
      <c r="K266" s="3171" t="s">
        <v>14</v>
      </c>
      <c r="L266" s="3171" t="s">
        <v>35355</v>
      </c>
      <c r="M266" s="3171" t="s">
        <v>35337</v>
      </c>
      <c r="N266" s="3171" t="s">
        <v>35970</v>
      </c>
      <c r="O266" s="3178">
        <v>70000</v>
      </c>
      <c r="P266" s="3180">
        <v>10000</v>
      </c>
      <c r="Q266" s="3180">
        <f t="shared" si="14"/>
        <v>80000</v>
      </c>
      <c r="R266" s="3180">
        <v>80000</v>
      </c>
      <c r="S266" s="3180"/>
      <c r="T266" s="3180"/>
      <c r="U266" s="3180"/>
      <c r="V266" s="3180"/>
      <c r="W266" s="3180">
        <f t="shared" si="16"/>
        <v>0</v>
      </c>
      <c r="X266" s="3180"/>
      <c r="Y266" s="3180">
        <f t="shared" si="15"/>
        <v>80000</v>
      </c>
      <c r="Z266" s="3181"/>
      <c r="AA266" s="3181"/>
      <c r="AB266" s="3181"/>
      <c r="AC266" s="3181"/>
      <c r="AD266" s="3181"/>
      <c r="AE266" s="3181"/>
      <c r="AF266" s="3181"/>
      <c r="AG266" s="3181"/>
      <c r="AH266" s="3181"/>
      <c r="AI266" s="3181" t="s">
        <v>14</v>
      </c>
      <c r="AJ266" s="3181"/>
      <c r="AK266" s="3181"/>
      <c r="AL266" s="3181"/>
      <c r="AM266" s="3181" t="s">
        <v>14</v>
      </c>
      <c r="AN266" s="3181"/>
      <c r="AO266" s="3182"/>
      <c r="AP266" s="3171"/>
      <c r="AQ266" s="3171"/>
      <c r="AR266" s="3171"/>
      <c r="AS266" s="3171"/>
      <c r="AT266" s="3171"/>
      <c r="AU266" s="3171"/>
    </row>
    <row r="267" spans="1:47" s="3189" customFormat="1" ht="20.25" customHeight="1">
      <c r="A267" s="3171">
        <v>265</v>
      </c>
      <c r="B267" s="3184">
        <v>45677</v>
      </c>
      <c r="C267" s="3191" t="s">
        <v>36622</v>
      </c>
      <c r="D267" s="3191" t="s">
        <v>36270</v>
      </c>
      <c r="E267" s="3191">
        <v>5788043</v>
      </c>
      <c r="F267" s="3191" t="s">
        <v>36760</v>
      </c>
      <c r="G267" s="3192">
        <v>35543</v>
      </c>
      <c r="H267" s="3193" t="s">
        <v>36761</v>
      </c>
      <c r="I267" s="3187" t="s">
        <v>35325</v>
      </c>
      <c r="J267" s="3188"/>
      <c r="K267" s="3171" t="s">
        <v>14</v>
      </c>
      <c r="L267" s="3171" t="s">
        <v>24</v>
      </c>
      <c r="M267" s="3171" t="s">
        <v>35337</v>
      </c>
      <c r="N267" s="3171" t="s">
        <v>35970</v>
      </c>
      <c r="O267" s="3178">
        <v>35000</v>
      </c>
      <c r="P267" s="3180">
        <v>10000</v>
      </c>
      <c r="Q267" s="3180">
        <f t="shared" si="14"/>
        <v>45000</v>
      </c>
      <c r="R267" s="3180">
        <v>45000</v>
      </c>
      <c r="S267" s="3180"/>
      <c r="T267" s="3180"/>
      <c r="U267" s="3180"/>
      <c r="V267" s="3180"/>
      <c r="W267" s="3180">
        <f t="shared" si="16"/>
        <v>0</v>
      </c>
      <c r="X267" s="3180"/>
      <c r="Y267" s="3180">
        <f t="shared" si="15"/>
        <v>45000</v>
      </c>
      <c r="Z267" s="3181"/>
      <c r="AA267" s="3181"/>
      <c r="AB267" s="3181"/>
      <c r="AC267" s="3181"/>
      <c r="AD267" s="3181"/>
      <c r="AE267" s="3181"/>
      <c r="AF267" s="3181"/>
      <c r="AG267" s="3181"/>
      <c r="AH267" s="3181"/>
      <c r="AI267" s="3181"/>
      <c r="AJ267" s="3181"/>
      <c r="AK267" s="3181" t="s">
        <v>14</v>
      </c>
      <c r="AL267" s="3181"/>
      <c r="AM267" s="3181"/>
      <c r="AN267" s="3181"/>
      <c r="AO267" s="3182"/>
      <c r="AP267" s="3171"/>
      <c r="AQ267" s="3171"/>
      <c r="AR267" s="3171"/>
      <c r="AS267" s="3171"/>
      <c r="AT267" s="3171"/>
      <c r="AU267" s="3171"/>
    </row>
    <row r="268" spans="1:47" s="3189" customFormat="1" ht="20.25" customHeight="1">
      <c r="A268" s="3171">
        <v>266</v>
      </c>
      <c r="B268" s="3184">
        <v>45677</v>
      </c>
      <c r="C268" s="3191" t="s">
        <v>36762</v>
      </c>
      <c r="D268" s="3191" t="s">
        <v>36763</v>
      </c>
      <c r="E268" s="3191">
        <v>2555904</v>
      </c>
      <c r="F268" s="3191" t="s">
        <v>2774</v>
      </c>
      <c r="G268" s="3192">
        <v>32733</v>
      </c>
      <c r="H268" s="3193" t="s">
        <v>36764</v>
      </c>
      <c r="I268" s="3187" t="s">
        <v>35325</v>
      </c>
      <c r="J268" s="3188"/>
      <c r="K268" s="3171" t="s">
        <v>14</v>
      </c>
      <c r="L268" s="3171" t="s">
        <v>36653</v>
      </c>
      <c r="M268" s="3171" t="s">
        <v>35337</v>
      </c>
      <c r="N268" s="3171" t="s">
        <v>35970</v>
      </c>
      <c r="O268" s="3178">
        <v>90000</v>
      </c>
      <c r="P268" s="3180">
        <v>30000</v>
      </c>
      <c r="Q268" s="3180">
        <f t="shared" si="14"/>
        <v>120000</v>
      </c>
      <c r="R268" s="3180">
        <v>120000</v>
      </c>
      <c r="S268" s="3180"/>
      <c r="T268" s="3180"/>
      <c r="U268" s="3180"/>
      <c r="V268" s="3180"/>
      <c r="W268" s="3180">
        <f t="shared" si="16"/>
        <v>0</v>
      </c>
      <c r="X268" s="3180"/>
      <c r="Y268" s="3180">
        <f t="shared" si="15"/>
        <v>120000</v>
      </c>
      <c r="Z268" s="3181"/>
      <c r="AA268" s="3181"/>
      <c r="AB268" s="3181"/>
      <c r="AC268" s="3181"/>
      <c r="AD268" s="3181" t="s">
        <v>14</v>
      </c>
      <c r="AE268" s="3181"/>
      <c r="AF268" s="3181" t="s">
        <v>14</v>
      </c>
      <c r="AG268" s="3181" t="s">
        <v>14</v>
      </c>
      <c r="AH268" s="3181"/>
      <c r="AI268" s="3181"/>
      <c r="AJ268" s="3181"/>
      <c r="AK268" s="3181"/>
      <c r="AL268" s="3181"/>
      <c r="AM268" s="3181"/>
      <c r="AN268" s="3181"/>
      <c r="AO268" s="3182"/>
      <c r="AP268" s="3171"/>
      <c r="AQ268" s="3171"/>
      <c r="AR268" s="3171"/>
      <c r="AS268" s="3171"/>
      <c r="AT268" s="3171"/>
      <c r="AU268" s="3171"/>
    </row>
    <row r="269" spans="1:47" s="3189" customFormat="1" ht="20.25" customHeight="1">
      <c r="A269" s="3171">
        <v>267</v>
      </c>
      <c r="B269" s="3184">
        <v>45678</v>
      </c>
      <c r="C269" s="3191" t="s">
        <v>36767</v>
      </c>
      <c r="D269" s="3191" t="s">
        <v>36768</v>
      </c>
      <c r="E269" s="3191">
        <v>3771416</v>
      </c>
      <c r="F269" s="3191" t="s">
        <v>36766</v>
      </c>
      <c r="G269" s="3192">
        <v>32305</v>
      </c>
      <c r="H269" s="3193" t="s">
        <v>36769</v>
      </c>
      <c r="I269" s="3187" t="s">
        <v>35325</v>
      </c>
      <c r="J269" s="3188"/>
      <c r="K269" s="3171" t="s">
        <v>14</v>
      </c>
      <c r="L269" s="3171" t="s">
        <v>23</v>
      </c>
      <c r="M269" s="3171" t="s">
        <v>35337</v>
      </c>
      <c r="N269" s="3171" t="s">
        <v>35970</v>
      </c>
      <c r="O269" s="3178">
        <v>35000</v>
      </c>
      <c r="P269" s="3180">
        <v>10000</v>
      </c>
      <c r="Q269" s="3180">
        <f t="shared" si="14"/>
        <v>45000</v>
      </c>
      <c r="R269" s="3180">
        <v>45000</v>
      </c>
      <c r="S269" s="3180"/>
      <c r="T269" s="3180"/>
      <c r="U269" s="3180"/>
      <c r="V269" s="3180"/>
      <c r="W269" s="3180">
        <f t="shared" si="16"/>
        <v>0</v>
      </c>
      <c r="X269" s="3180"/>
      <c r="Y269" s="3180">
        <f t="shared" si="15"/>
        <v>45000</v>
      </c>
      <c r="Z269" s="3181"/>
      <c r="AA269" s="3181"/>
      <c r="AB269" s="3181"/>
      <c r="AC269" s="3181"/>
      <c r="AD269" s="3181"/>
      <c r="AE269" s="3181"/>
      <c r="AF269" s="3181"/>
      <c r="AG269" s="3181"/>
      <c r="AH269" s="3181"/>
      <c r="AI269" s="3181" t="s">
        <v>14</v>
      </c>
      <c r="AJ269" s="3181"/>
      <c r="AK269" s="3181"/>
      <c r="AL269" s="3181"/>
      <c r="AM269" s="3181"/>
      <c r="AN269" s="3181"/>
      <c r="AO269" s="3182"/>
      <c r="AP269" s="3171"/>
      <c r="AQ269" s="3171"/>
      <c r="AR269" s="3171"/>
      <c r="AS269" s="3171"/>
      <c r="AT269" s="3171"/>
      <c r="AU269" s="3171"/>
    </row>
    <row r="270" spans="1:47" s="3189" customFormat="1" ht="20.25" customHeight="1">
      <c r="A270" s="3171">
        <v>268</v>
      </c>
      <c r="B270" s="3184">
        <v>45678</v>
      </c>
      <c r="C270" s="3191" t="s">
        <v>36771</v>
      </c>
      <c r="D270" s="3191" t="s">
        <v>36772</v>
      </c>
      <c r="E270" s="3191">
        <v>6199861</v>
      </c>
      <c r="F270" s="3191" t="s">
        <v>36770</v>
      </c>
      <c r="G270" s="3192">
        <v>38301</v>
      </c>
      <c r="H270" s="3193" t="s">
        <v>36773</v>
      </c>
      <c r="I270" s="3187" t="s">
        <v>35325</v>
      </c>
      <c r="J270" s="3188"/>
      <c r="K270" s="3171" t="s">
        <v>14</v>
      </c>
      <c r="L270" s="3171" t="s">
        <v>36774</v>
      </c>
      <c r="M270" s="3171" t="s">
        <v>35337</v>
      </c>
      <c r="N270" s="3171" t="s">
        <v>35970</v>
      </c>
      <c r="O270" s="3178">
        <v>125000</v>
      </c>
      <c r="P270" s="3180"/>
      <c r="Q270" s="3180">
        <f t="shared" si="14"/>
        <v>125000</v>
      </c>
      <c r="R270" s="3180">
        <v>100200</v>
      </c>
      <c r="S270" s="3180"/>
      <c r="T270" s="3180">
        <v>18000</v>
      </c>
      <c r="U270" s="3180"/>
      <c r="V270" s="3180"/>
      <c r="W270" s="3180">
        <f t="shared" si="16"/>
        <v>6800</v>
      </c>
      <c r="X270" s="3180"/>
      <c r="Y270" s="3180">
        <f t="shared" si="15"/>
        <v>125000</v>
      </c>
      <c r="Z270" s="3181"/>
      <c r="AA270" s="3181" t="s">
        <v>14</v>
      </c>
      <c r="AB270" s="3181" t="s">
        <v>14</v>
      </c>
      <c r="AC270" s="3181"/>
      <c r="AD270" s="3181"/>
      <c r="AE270" s="3181"/>
      <c r="AF270" s="3181" t="s">
        <v>14</v>
      </c>
      <c r="AG270" s="3181" t="s">
        <v>14</v>
      </c>
      <c r="AH270" s="3181"/>
      <c r="AI270" s="3181"/>
      <c r="AJ270" s="3181"/>
      <c r="AK270" s="3181"/>
      <c r="AL270" s="3181"/>
      <c r="AM270" s="3181"/>
      <c r="AN270" s="3181"/>
      <c r="AO270" s="3182"/>
      <c r="AP270" s="3171"/>
      <c r="AQ270" s="3171"/>
      <c r="AR270" s="3171"/>
      <c r="AS270" s="3171"/>
      <c r="AT270" s="3171"/>
      <c r="AU270" s="3171"/>
    </row>
    <row r="271" spans="1:47" s="3189" customFormat="1" ht="20.25" customHeight="1">
      <c r="A271" s="3171">
        <v>269</v>
      </c>
      <c r="B271" s="3184">
        <v>45678</v>
      </c>
      <c r="C271" s="3191" t="s">
        <v>36776</v>
      </c>
      <c r="D271" s="3191" t="s">
        <v>36569</v>
      </c>
      <c r="E271" s="3191">
        <v>1944781</v>
      </c>
      <c r="F271" s="3191" t="s">
        <v>36775</v>
      </c>
      <c r="G271" s="3192">
        <v>31794</v>
      </c>
      <c r="H271" s="3191">
        <v>6474733141</v>
      </c>
      <c r="I271" s="3187" t="s">
        <v>35325</v>
      </c>
      <c r="J271" s="3188"/>
      <c r="K271" s="3171" t="s">
        <v>14</v>
      </c>
      <c r="L271" s="3171" t="s">
        <v>22</v>
      </c>
      <c r="M271" s="3171" t="s">
        <v>35337</v>
      </c>
      <c r="N271" s="3171" t="s">
        <v>35970</v>
      </c>
      <c r="O271" s="3178">
        <v>45000</v>
      </c>
      <c r="P271" s="3181"/>
      <c r="Q271" s="3180">
        <f t="shared" si="14"/>
        <v>45000</v>
      </c>
      <c r="R271" s="3279">
        <v>45000</v>
      </c>
      <c r="S271" s="3180"/>
      <c r="T271" s="3180"/>
      <c r="U271" s="3180"/>
      <c r="V271" s="3180"/>
      <c r="W271" s="3180">
        <f t="shared" si="16"/>
        <v>0</v>
      </c>
      <c r="X271" s="3180"/>
      <c r="Y271" s="3180">
        <f t="shared" si="15"/>
        <v>45000</v>
      </c>
      <c r="Z271" s="3181"/>
      <c r="AA271" s="3181"/>
      <c r="AB271" s="3181"/>
      <c r="AC271" s="3181"/>
      <c r="AD271" s="3181"/>
      <c r="AE271" s="3181"/>
      <c r="AF271" s="3181"/>
      <c r="AG271" s="3181"/>
      <c r="AH271" s="3181"/>
      <c r="AI271" s="3181"/>
      <c r="AJ271" s="3181" t="s">
        <v>14</v>
      </c>
      <c r="AK271" s="3181"/>
      <c r="AL271" s="3181"/>
      <c r="AM271" s="3181"/>
      <c r="AN271" s="3181"/>
      <c r="AO271" s="3182"/>
      <c r="AP271" s="3171"/>
      <c r="AQ271" s="3171"/>
      <c r="AR271" s="3171"/>
      <c r="AS271" s="3171"/>
      <c r="AT271" s="3171"/>
      <c r="AU271" s="3171"/>
    </row>
    <row r="272" spans="1:47" s="3189" customFormat="1" ht="20.25" customHeight="1">
      <c r="A272" s="3171">
        <v>270</v>
      </c>
      <c r="B272" s="3184">
        <v>45679</v>
      </c>
      <c r="C272" s="3185" t="s">
        <v>36778</v>
      </c>
      <c r="D272" s="3185" t="s">
        <v>36779</v>
      </c>
      <c r="E272" s="3185">
        <v>2043210</v>
      </c>
      <c r="F272" s="3185" t="s">
        <v>36777</v>
      </c>
      <c r="G272" s="3186">
        <v>26705</v>
      </c>
      <c r="H272" s="3190" t="s">
        <v>36780</v>
      </c>
      <c r="I272" s="3187" t="s">
        <v>35325</v>
      </c>
      <c r="J272" s="3188" t="s">
        <v>14</v>
      </c>
      <c r="K272" s="3171" t="s">
        <v>14</v>
      </c>
      <c r="L272" s="3171" t="s">
        <v>35336</v>
      </c>
      <c r="M272" s="3171" t="s">
        <v>35337</v>
      </c>
      <c r="N272" s="3171" t="s">
        <v>35970</v>
      </c>
      <c r="O272" s="3178">
        <v>85000</v>
      </c>
      <c r="P272" s="3180">
        <v>20000</v>
      </c>
      <c r="Q272" s="3180">
        <f t="shared" si="14"/>
        <v>105000</v>
      </c>
      <c r="R272" s="3180">
        <v>105000</v>
      </c>
      <c r="S272" s="3180"/>
      <c r="T272" s="3180"/>
      <c r="U272" s="3180"/>
      <c r="V272" s="3180"/>
      <c r="W272" s="3180">
        <f t="shared" si="16"/>
        <v>0</v>
      </c>
      <c r="X272" s="3180"/>
      <c r="Y272" s="3180">
        <f t="shared" si="15"/>
        <v>105000</v>
      </c>
      <c r="Z272" s="3181"/>
      <c r="AA272" s="3181"/>
      <c r="AB272" s="3181"/>
      <c r="AC272" s="3181"/>
      <c r="AD272" s="3181"/>
      <c r="AE272" s="3181"/>
      <c r="AF272" s="3181"/>
      <c r="AG272" s="3181"/>
      <c r="AH272" s="3181"/>
      <c r="AI272" s="3181" t="s">
        <v>14</v>
      </c>
      <c r="AJ272" s="3181" t="s">
        <v>14</v>
      </c>
      <c r="AK272" s="3181"/>
      <c r="AL272" s="3181"/>
      <c r="AM272" s="3181"/>
      <c r="AN272" s="3181"/>
      <c r="AO272" s="3182"/>
      <c r="AP272" s="3171"/>
      <c r="AQ272" s="3171"/>
      <c r="AR272" s="3171"/>
      <c r="AS272" s="3171"/>
      <c r="AT272" s="3171"/>
      <c r="AU272" s="3171"/>
    </row>
    <row r="273" spans="1:47" s="3189" customFormat="1" ht="20.25" customHeight="1">
      <c r="A273" s="3171">
        <v>271</v>
      </c>
      <c r="B273" s="3184">
        <v>45679</v>
      </c>
      <c r="C273" s="3185" t="s">
        <v>36782</v>
      </c>
      <c r="D273" s="3185" t="s">
        <v>36783</v>
      </c>
      <c r="E273" s="3185">
        <v>5741389</v>
      </c>
      <c r="F273" s="3185" t="s">
        <v>36781</v>
      </c>
      <c r="G273" s="3186">
        <v>37673</v>
      </c>
      <c r="H273" s="3190" t="s">
        <v>36784</v>
      </c>
      <c r="I273" s="3187" t="s">
        <v>35325</v>
      </c>
      <c r="J273" s="3188" t="s">
        <v>14</v>
      </c>
      <c r="K273" s="3171" t="s">
        <v>14</v>
      </c>
      <c r="L273" s="3171" t="s">
        <v>35562</v>
      </c>
      <c r="M273" s="3171" t="s">
        <v>35337</v>
      </c>
      <c r="N273" s="3171" t="s">
        <v>35970</v>
      </c>
      <c r="O273" s="3178">
        <v>65000</v>
      </c>
      <c r="P273" s="3180">
        <v>20000</v>
      </c>
      <c r="Q273" s="3180">
        <f t="shared" si="14"/>
        <v>85000</v>
      </c>
      <c r="R273" s="3180">
        <v>85000</v>
      </c>
      <c r="S273" s="3180"/>
      <c r="T273" s="3180"/>
      <c r="U273" s="3180"/>
      <c r="V273" s="3180"/>
      <c r="W273" s="3180">
        <f t="shared" si="16"/>
        <v>0</v>
      </c>
      <c r="X273" s="3180"/>
      <c r="Y273" s="3180">
        <f t="shared" si="15"/>
        <v>85000</v>
      </c>
      <c r="Z273" s="3181"/>
      <c r="AA273" s="3181" t="s">
        <v>14</v>
      </c>
      <c r="AB273" s="3181" t="s">
        <v>14</v>
      </c>
      <c r="AC273" s="3181"/>
      <c r="AD273" s="3181"/>
      <c r="AE273" s="3181"/>
      <c r="AF273" s="3181"/>
      <c r="AG273" s="3181"/>
      <c r="AH273" s="3181"/>
      <c r="AI273" s="3181"/>
      <c r="AJ273" s="3181"/>
      <c r="AK273" s="3181"/>
      <c r="AL273" s="3181"/>
      <c r="AM273" s="3181"/>
      <c r="AN273" s="3181"/>
      <c r="AO273" s="3182"/>
      <c r="AP273" s="3171"/>
      <c r="AQ273" s="3171"/>
      <c r="AR273" s="3171"/>
      <c r="AS273" s="3171"/>
      <c r="AT273" s="3171"/>
      <c r="AU273" s="3171"/>
    </row>
    <row r="274" spans="1:47" s="3189" customFormat="1" ht="20.25" customHeight="1">
      <c r="A274" s="3171">
        <v>272</v>
      </c>
      <c r="B274" s="3184">
        <v>45679</v>
      </c>
      <c r="C274" s="3185" t="s">
        <v>35843</v>
      </c>
      <c r="D274" s="3185" t="s">
        <v>36060</v>
      </c>
      <c r="E274" s="3185">
        <v>5570667</v>
      </c>
      <c r="F274" s="3185" t="s">
        <v>36059</v>
      </c>
      <c r="G274" s="3186">
        <v>35264</v>
      </c>
      <c r="H274" s="3190" t="s">
        <v>36061</v>
      </c>
      <c r="I274" s="3187" t="s">
        <v>35325</v>
      </c>
      <c r="J274" s="3188"/>
      <c r="K274" s="3171" t="s">
        <v>14</v>
      </c>
      <c r="L274" s="3171" t="s">
        <v>25</v>
      </c>
      <c r="M274" s="3188" t="s">
        <v>35337</v>
      </c>
      <c r="N274" s="3171" t="s">
        <v>35970</v>
      </c>
      <c r="O274" s="3180">
        <v>35000</v>
      </c>
      <c r="P274" s="3180"/>
      <c r="Q274" s="3180">
        <f t="shared" si="14"/>
        <v>35000</v>
      </c>
      <c r="R274" s="3180">
        <v>35000</v>
      </c>
      <c r="S274" s="3180"/>
      <c r="T274" s="3180"/>
      <c r="U274" s="3180"/>
      <c r="V274" s="3180"/>
      <c r="W274" s="3180">
        <f t="shared" si="16"/>
        <v>0</v>
      </c>
      <c r="X274" s="3180"/>
      <c r="Y274" s="3180">
        <f t="shared" si="15"/>
        <v>35000</v>
      </c>
      <c r="Z274" s="3181"/>
      <c r="AA274" s="3181"/>
      <c r="AB274" s="3181"/>
      <c r="AC274" s="3181"/>
      <c r="AD274" s="3181"/>
      <c r="AE274" s="3181"/>
      <c r="AF274" s="3181"/>
      <c r="AG274" s="3181"/>
      <c r="AH274" s="3181"/>
      <c r="AI274" s="3181"/>
      <c r="AJ274" s="3181"/>
      <c r="AK274" s="3181"/>
      <c r="AL274" s="3181" t="s">
        <v>14</v>
      </c>
      <c r="AM274" s="3181"/>
      <c r="AN274" s="3181"/>
      <c r="AO274" s="3182"/>
      <c r="AP274" s="3171"/>
      <c r="AQ274" s="3171"/>
      <c r="AR274" s="3171"/>
      <c r="AS274" s="3171"/>
      <c r="AT274" s="3171"/>
      <c r="AU274" s="3171"/>
    </row>
    <row r="275" spans="1:47" s="3189" customFormat="1" ht="20.25" customHeight="1">
      <c r="A275" s="3171">
        <v>273</v>
      </c>
      <c r="B275" s="3184">
        <v>45679</v>
      </c>
      <c r="C275" s="3191" t="s">
        <v>35948</v>
      </c>
      <c r="D275" s="3191" t="s">
        <v>36786</v>
      </c>
      <c r="E275" s="3191">
        <v>4362512</v>
      </c>
      <c r="F275" s="3191" t="s">
        <v>36785</v>
      </c>
      <c r="G275" s="3192" t="s">
        <v>36787</v>
      </c>
      <c r="H275" s="3193" t="s">
        <v>36788</v>
      </c>
      <c r="I275" s="3187" t="s">
        <v>35325</v>
      </c>
      <c r="J275" s="3188"/>
      <c r="K275" s="3171" t="s">
        <v>14</v>
      </c>
      <c r="L275" s="3171" t="s">
        <v>26</v>
      </c>
      <c r="M275" s="3171" t="s">
        <v>35337</v>
      </c>
      <c r="N275" s="3171" t="s">
        <v>35970</v>
      </c>
      <c r="O275" s="3178">
        <v>35000</v>
      </c>
      <c r="P275" s="3180">
        <v>10000</v>
      </c>
      <c r="Q275" s="3180">
        <f t="shared" si="14"/>
        <v>45000</v>
      </c>
      <c r="R275" s="3180">
        <v>45000</v>
      </c>
      <c r="S275" s="3180"/>
      <c r="T275" s="3180"/>
      <c r="U275" s="3180"/>
      <c r="V275" s="3180"/>
      <c r="W275" s="3180">
        <f t="shared" si="16"/>
        <v>0</v>
      </c>
      <c r="X275" s="3180"/>
      <c r="Y275" s="3180">
        <f t="shared" si="15"/>
        <v>45000</v>
      </c>
      <c r="Z275" s="3181"/>
      <c r="AA275" s="3181"/>
      <c r="AB275" s="3181"/>
      <c r="AC275" s="3181"/>
      <c r="AD275" s="3181"/>
      <c r="AE275" s="3181"/>
      <c r="AF275" s="3181"/>
      <c r="AG275" s="3181"/>
      <c r="AH275" s="3181"/>
      <c r="AI275" s="3181"/>
      <c r="AJ275" s="3181"/>
      <c r="AK275" s="3181"/>
      <c r="AL275" s="3181"/>
      <c r="AM275" s="3181" t="s">
        <v>14</v>
      </c>
      <c r="AN275" s="3181"/>
      <c r="AO275" s="3182"/>
      <c r="AP275" s="3171"/>
      <c r="AQ275" s="3171"/>
      <c r="AR275" s="3171"/>
      <c r="AS275" s="3171"/>
      <c r="AT275" s="3171"/>
      <c r="AU275" s="3171"/>
    </row>
    <row r="276" spans="1:47" s="3211" customFormat="1" ht="20.25" customHeight="1">
      <c r="A276" s="3171">
        <v>274</v>
      </c>
      <c r="B276" s="3184">
        <v>45680</v>
      </c>
      <c r="C276" s="3185" t="s">
        <v>36790</v>
      </c>
      <c r="D276" s="3185" t="s">
        <v>36791</v>
      </c>
      <c r="E276" s="3185">
        <v>4419301</v>
      </c>
      <c r="F276" s="3185" t="s">
        <v>36789</v>
      </c>
      <c r="G276" s="3186">
        <v>33932</v>
      </c>
      <c r="H276" s="3190" t="s">
        <v>36792</v>
      </c>
      <c r="I276" s="3187" t="s">
        <v>35325</v>
      </c>
      <c r="J276" s="3188"/>
      <c r="K276" s="3171" t="s">
        <v>14</v>
      </c>
      <c r="L276" s="3171" t="s">
        <v>35346</v>
      </c>
      <c r="M276" s="3171" t="s">
        <v>35337</v>
      </c>
      <c r="N276" s="3171" t="s">
        <v>35970</v>
      </c>
      <c r="O276" s="3178">
        <v>70000</v>
      </c>
      <c r="P276" s="3181"/>
      <c r="Q276" s="3180">
        <f t="shared" si="14"/>
        <v>70000</v>
      </c>
      <c r="R276" s="3180">
        <v>70000</v>
      </c>
      <c r="S276" s="3180"/>
      <c r="T276" s="3180"/>
      <c r="U276" s="3195"/>
      <c r="V276" s="3195"/>
      <c r="W276" s="3180">
        <f t="shared" si="16"/>
        <v>0</v>
      </c>
      <c r="X276" s="3180"/>
      <c r="Y276" s="3180">
        <f t="shared" si="15"/>
        <v>70000</v>
      </c>
      <c r="Z276" s="3181"/>
      <c r="AA276" s="3181"/>
      <c r="AB276" s="3181"/>
      <c r="AC276" s="3181"/>
      <c r="AD276" s="3181"/>
      <c r="AE276" s="3181"/>
      <c r="AF276" s="3181"/>
      <c r="AG276" s="3181"/>
      <c r="AH276" s="3181"/>
      <c r="AI276" s="3181" t="s">
        <v>14</v>
      </c>
      <c r="AJ276" s="3181"/>
      <c r="AK276" s="3181"/>
      <c r="AL276" s="3181"/>
      <c r="AM276" s="3181"/>
      <c r="AN276" s="3181" t="s">
        <v>14</v>
      </c>
      <c r="AO276" s="3182"/>
      <c r="AP276" s="3171"/>
      <c r="AQ276" s="3171"/>
      <c r="AR276" s="3171"/>
      <c r="AS276" s="3171"/>
      <c r="AT276" s="3171"/>
      <c r="AU276" s="3171"/>
    </row>
    <row r="277" spans="1:47" s="3189" customFormat="1" ht="20.25" customHeight="1">
      <c r="A277" s="3171">
        <v>275</v>
      </c>
      <c r="B277" s="3184">
        <v>45680</v>
      </c>
      <c r="C277" s="3185" t="s">
        <v>36794</v>
      </c>
      <c r="D277" s="3185" t="s">
        <v>36795</v>
      </c>
      <c r="E277" s="3185">
        <v>4151743</v>
      </c>
      <c r="F277" s="3185" t="s">
        <v>36793</v>
      </c>
      <c r="G277" s="3186">
        <v>35079</v>
      </c>
      <c r="H277" s="3190" t="s">
        <v>36796</v>
      </c>
      <c r="I277" s="3187" t="s">
        <v>35325</v>
      </c>
      <c r="J277" s="3188" t="s">
        <v>14</v>
      </c>
      <c r="K277" s="3171" t="s">
        <v>14</v>
      </c>
      <c r="L277" s="3171" t="s">
        <v>24</v>
      </c>
      <c r="M277" s="3171" t="s">
        <v>35337</v>
      </c>
      <c r="N277" s="3171" t="s">
        <v>35970</v>
      </c>
      <c r="O277" s="3178">
        <v>40000</v>
      </c>
      <c r="P277" s="3180">
        <v>10000</v>
      </c>
      <c r="Q277" s="3180">
        <f t="shared" si="14"/>
        <v>50000</v>
      </c>
      <c r="R277" s="3180">
        <v>50000</v>
      </c>
      <c r="S277" s="3180"/>
      <c r="T277" s="3180"/>
      <c r="U277" s="3180"/>
      <c r="V277" s="3180"/>
      <c r="W277" s="3180">
        <f t="shared" si="16"/>
        <v>0</v>
      </c>
      <c r="X277" s="3180"/>
      <c r="Y277" s="3180">
        <f t="shared" si="15"/>
        <v>50000</v>
      </c>
      <c r="Z277" s="3181"/>
      <c r="AA277" s="3181"/>
      <c r="AB277" s="3181"/>
      <c r="AC277" s="3181"/>
      <c r="AD277" s="3181"/>
      <c r="AE277" s="3181"/>
      <c r="AF277" s="3181"/>
      <c r="AG277" s="3181"/>
      <c r="AH277" s="3181"/>
      <c r="AI277" s="3181"/>
      <c r="AJ277" s="3181"/>
      <c r="AK277" s="3181" t="s">
        <v>14</v>
      </c>
      <c r="AL277" s="3181"/>
      <c r="AM277" s="3181"/>
      <c r="AN277" s="3181"/>
      <c r="AO277" s="3182"/>
      <c r="AP277" s="3171"/>
      <c r="AQ277" s="3171"/>
      <c r="AR277" s="3171"/>
      <c r="AS277" s="3171"/>
      <c r="AT277" s="3171"/>
      <c r="AU277" s="3171"/>
    </row>
    <row r="278" spans="1:47" s="3189" customFormat="1" ht="20.25" customHeight="1">
      <c r="A278" s="3171">
        <v>276</v>
      </c>
      <c r="B278" s="3184">
        <v>45680</v>
      </c>
      <c r="C278" s="3191" t="s">
        <v>36798</v>
      </c>
      <c r="D278" s="3191" t="s">
        <v>36799</v>
      </c>
      <c r="E278" s="3191">
        <v>4384947</v>
      </c>
      <c r="F278" s="3191" t="s">
        <v>36797</v>
      </c>
      <c r="G278" s="3192">
        <v>35725</v>
      </c>
      <c r="H278" s="3193" t="s">
        <v>36800</v>
      </c>
      <c r="I278" s="3187" t="s">
        <v>35325</v>
      </c>
      <c r="J278" s="3188"/>
      <c r="K278" s="3171" t="s">
        <v>14</v>
      </c>
      <c r="L278" s="3171" t="s">
        <v>35336</v>
      </c>
      <c r="M278" s="3171" t="s">
        <v>35337</v>
      </c>
      <c r="N278" s="3171" t="s">
        <v>35970</v>
      </c>
      <c r="O278" s="3178">
        <v>80000</v>
      </c>
      <c r="P278" s="3180">
        <v>20000</v>
      </c>
      <c r="Q278" s="3180">
        <f t="shared" si="14"/>
        <v>100000</v>
      </c>
      <c r="R278" s="3180">
        <v>100000</v>
      </c>
      <c r="S278" s="3180"/>
      <c r="T278" s="3180"/>
      <c r="U278" s="3180"/>
      <c r="V278" s="3180"/>
      <c r="W278" s="3180">
        <f t="shared" si="16"/>
        <v>0</v>
      </c>
      <c r="X278" s="3180"/>
      <c r="Y278" s="3180">
        <f t="shared" si="15"/>
        <v>100000</v>
      </c>
      <c r="Z278" s="3181"/>
      <c r="AA278" s="3181"/>
      <c r="AB278" s="3181"/>
      <c r="AC278" s="3181"/>
      <c r="AD278" s="3181"/>
      <c r="AE278" s="3181"/>
      <c r="AF278" s="3181"/>
      <c r="AG278" s="3181"/>
      <c r="AH278" s="3181"/>
      <c r="AI278" s="3181" t="s">
        <v>14</v>
      </c>
      <c r="AJ278" s="3181" t="s">
        <v>14</v>
      </c>
      <c r="AK278" s="3181"/>
      <c r="AL278" s="3181"/>
      <c r="AM278" s="3181"/>
      <c r="AN278" s="3181"/>
      <c r="AO278" s="3182"/>
      <c r="AP278" s="3171"/>
      <c r="AQ278" s="3171"/>
      <c r="AR278" s="3171"/>
      <c r="AS278" s="3171"/>
      <c r="AT278" s="3171"/>
      <c r="AU278" s="3171"/>
    </row>
    <row r="279" spans="1:47" s="3189" customFormat="1" ht="20.25" customHeight="1">
      <c r="A279" s="3171">
        <v>277</v>
      </c>
      <c r="B279" s="3184">
        <v>45681</v>
      </c>
      <c r="C279" s="3191" t="s">
        <v>36802</v>
      </c>
      <c r="D279" s="3191" t="s">
        <v>36803</v>
      </c>
      <c r="E279" s="3191">
        <v>4805468</v>
      </c>
      <c r="F279" s="3191" t="s">
        <v>36801</v>
      </c>
      <c r="G279" s="3192">
        <v>33051</v>
      </c>
      <c r="H279" s="3193" t="s">
        <v>36804</v>
      </c>
      <c r="I279" s="3187" t="s">
        <v>35325</v>
      </c>
      <c r="J279" s="3188"/>
      <c r="K279" s="3171" t="s">
        <v>14</v>
      </c>
      <c r="L279" s="3171" t="s">
        <v>23</v>
      </c>
      <c r="M279" s="3171" t="s">
        <v>35337</v>
      </c>
      <c r="N279" s="3171" t="s">
        <v>35970</v>
      </c>
      <c r="O279" s="3178">
        <v>35000</v>
      </c>
      <c r="P279" s="3180">
        <v>10000</v>
      </c>
      <c r="Q279" s="3180">
        <f t="shared" si="14"/>
        <v>45000</v>
      </c>
      <c r="R279" s="3180">
        <v>45000</v>
      </c>
      <c r="S279" s="3180"/>
      <c r="T279" s="3180"/>
      <c r="U279" s="3180"/>
      <c r="V279" s="3180"/>
      <c r="W279" s="3180">
        <f t="shared" si="16"/>
        <v>0</v>
      </c>
      <c r="X279" s="3180"/>
      <c r="Y279" s="3180">
        <f t="shared" si="15"/>
        <v>45000</v>
      </c>
      <c r="Z279" s="3181"/>
      <c r="AA279" s="3181"/>
      <c r="AB279" s="3181"/>
      <c r="AC279" s="3181"/>
      <c r="AD279" s="3181"/>
      <c r="AE279" s="3181"/>
      <c r="AF279" s="3181"/>
      <c r="AG279" s="3181"/>
      <c r="AH279" s="3181"/>
      <c r="AI279" s="3181" t="s">
        <v>14</v>
      </c>
      <c r="AJ279" s="3181"/>
      <c r="AK279" s="3181"/>
      <c r="AL279" s="3181"/>
      <c r="AM279" s="3181"/>
      <c r="AN279" s="3181"/>
      <c r="AO279" s="3182"/>
      <c r="AP279" s="3171"/>
      <c r="AQ279" s="3171"/>
      <c r="AR279" s="3171"/>
      <c r="AS279" s="3171"/>
      <c r="AT279" s="3171"/>
      <c r="AU279" s="3171"/>
    </row>
    <row r="280" spans="1:47" s="3189" customFormat="1" ht="20.25" customHeight="1">
      <c r="A280" s="3171">
        <v>278</v>
      </c>
      <c r="B280" s="3184">
        <v>45681</v>
      </c>
      <c r="C280" s="3185" t="s">
        <v>36806</v>
      </c>
      <c r="D280" s="3185" t="s">
        <v>36807</v>
      </c>
      <c r="E280" s="3185">
        <v>5771672</v>
      </c>
      <c r="F280" s="3185" t="s">
        <v>36805</v>
      </c>
      <c r="G280" s="3186">
        <v>34473</v>
      </c>
      <c r="H280" s="3185">
        <v>8162512510</v>
      </c>
      <c r="I280" s="3187" t="s">
        <v>35325</v>
      </c>
      <c r="J280" s="3188"/>
      <c r="K280" s="3171" t="s">
        <v>14</v>
      </c>
      <c r="L280" s="3171" t="s">
        <v>36808</v>
      </c>
      <c r="M280" s="3171" t="s">
        <v>35337</v>
      </c>
      <c r="N280" s="3171" t="s">
        <v>35970</v>
      </c>
      <c r="O280" s="3178">
        <v>60000</v>
      </c>
      <c r="P280" s="3180"/>
      <c r="Q280" s="3180">
        <f t="shared" si="14"/>
        <v>60000</v>
      </c>
      <c r="R280" s="3180">
        <v>60000</v>
      </c>
      <c r="S280" s="3180"/>
      <c r="T280" s="3180"/>
      <c r="U280" s="3180"/>
      <c r="V280" s="3180"/>
      <c r="W280" s="3180">
        <f t="shared" si="16"/>
        <v>0</v>
      </c>
      <c r="X280" s="3180"/>
      <c r="Y280" s="3180">
        <f t="shared" si="15"/>
        <v>60000</v>
      </c>
      <c r="Z280" s="3181"/>
      <c r="AA280" s="3181"/>
      <c r="AB280" s="3181"/>
      <c r="AC280" s="3181"/>
      <c r="AD280" s="3181" t="s">
        <v>14</v>
      </c>
      <c r="AE280" s="3181"/>
      <c r="AF280" s="3181"/>
      <c r="AG280" s="3181"/>
      <c r="AH280" s="3181" t="s">
        <v>14</v>
      </c>
      <c r="AI280" s="3181"/>
      <c r="AJ280" s="3181"/>
      <c r="AK280" s="3181"/>
      <c r="AL280" s="3181"/>
      <c r="AM280" s="3181"/>
      <c r="AN280" s="3181"/>
      <c r="AO280" s="3182"/>
      <c r="AP280" s="3171"/>
      <c r="AQ280" s="3171"/>
      <c r="AR280" s="3171"/>
      <c r="AS280" s="3171"/>
      <c r="AT280" s="3171"/>
      <c r="AU280" s="3171"/>
    </row>
    <row r="281" spans="1:47" s="3189" customFormat="1" ht="21.75" customHeight="1">
      <c r="A281" s="3171">
        <v>279</v>
      </c>
      <c r="B281" s="3184">
        <v>45681</v>
      </c>
      <c r="C281" s="3194" t="s">
        <v>35374</v>
      </c>
      <c r="D281" s="3194" t="s">
        <v>35374</v>
      </c>
      <c r="E281" s="3194" t="s">
        <v>35374</v>
      </c>
      <c r="F281" s="3194" t="s">
        <v>35374</v>
      </c>
      <c r="G281" s="3194" t="s">
        <v>35374</v>
      </c>
      <c r="H281" s="3194" t="s">
        <v>35374</v>
      </c>
      <c r="I281" s="3187" t="s">
        <v>35325</v>
      </c>
      <c r="J281" s="3188"/>
      <c r="K281" s="3171" t="s">
        <v>14</v>
      </c>
      <c r="L281" s="3171"/>
      <c r="M281" s="3171" t="s">
        <v>35337</v>
      </c>
      <c r="N281" s="3171" t="s">
        <v>35970</v>
      </c>
      <c r="O281" s="3178">
        <v>45000</v>
      </c>
      <c r="P281" s="3180"/>
      <c r="Q281" s="3180">
        <f t="shared" si="14"/>
        <v>45000</v>
      </c>
      <c r="R281" s="3180">
        <v>45000</v>
      </c>
      <c r="S281" s="3180"/>
      <c r="T281" s="3180"/>
      <c r="U281" s="3180"/>
      <c r="V281" s="3180"/>
      <c r="W281" s="3180">
        <f t="shared" si="16"/>
        <v>0</v>
      </c>
      <c r="X281" s="3180"/>
      <c r="Y281" s="3180">
        <f t="shared" si="15"/>
        <v>45000</v>
      </c>
      <c r="Z281" s="3181"/>
      <c r="AA281" s="3181"/>
      <c r="AB281" s="3181"/>
      <c r="AC281" s="3181"/>
      <c r="AD281" s="3181"/>
      <c r="AE281" s="3181"/>
      <c r="AF281" s="3181"/>
      <c r="AG281" s="3181"/>
      <c r="AH281" s="3181"/>
      <c r="AI281" s="3181"/>
      <c r="AJ281" s="3181"/>
      <c r="AK281" s="3181"/>
      <c r="AL281" s="3181"/>
      <c r="AM281" s="3181"/>
      <c r="AN281" s="3181"/>
      <c r="AO281" s="3182"/>
      <c r="AP281" s="3171"/>
      <c r="AQ281" s="3171"/>
      <c r="AR281" s="3171"/>
      <c r="AS281" s="3171"/>
      <c r="AT281" s="3171"/>
      <c r="AU281" s="3171"/>
    </row>
    <row r="282" spans="1:47" s="3189" customFormat="1" ht="20.25" customHeight="1">
      <c r="A282" s="3171">
        <v>280</v>
      </c>
      <c r="B282" s="3184">
        <v>45681</v>
      </c>
      <c r="C282" s="3185" t="s">
        <v>36810</v>
      </c>
      <c r="D282" s="3185" t="s">
        <v>36699</v>
      </c>
      <c r="E282" s="3185">
        <v>4919301</v>
      </c>
      <c r="F282" s="3185" t="s">
        <v>36809</v>
      </c>
      <c r="G282" s="3186">
        <v>37790</v>
      </c>
      <c r="H282" s="3190" t="s">
        <v>36811</v>
      </c>
      <c r="I282" s="3187" t="s">
        <v>35325</v>
      </c>
      <c r="J282" s="3188"/>
      <c r="K282" s="3171" t="s">
        <v>14</v>
      </c>
      <c r="L282" s="3171" t="s">
        <v>22</v>
      </c>
      <c r="M282" s="3171" t="s">
        <v>35337</v>
      </c>
      <c r="N282" s="3171" t="s">
        <v>35970</v>
      </c>
      <c r="O282" s="3178">
        <v>45000</v>
      </c>
      <c r="P282" s="3180">
        <v>10000</v>
      </c>
      <c r="Q282" s="3180">
        <f t="shared" si="14"/>
        <v>55000</v>
      </c>
      <c r="R282" s="3180">
        <v>55000</v>
      </c>
      <c r="S282" s="3180"/>
      <c r="T282" s="3180"/>
      <c r="U282" s="3180"/>
      <c r="V282" s="3180"/>
      <c r="W282" s="3180">
        <f t="shared" si="16"/>
        <v>0</v>
      </c>
      <c r="X282" s="3180"/>
      <c r="Y282" s="3180">
        <f t="shared" si="15"/>
        <v>55000</v>
      </c>
      <c r="Z282" s="3181"/>
      <c r="AA282" s="3181"/>
      <c r="AB282" s="3181"/>
      <c r="AC282" s="3181"/>
      <c r="AD282" s="3181"/>
      <c r="AE282" s="3181"/>
      <c r="AF282" s="3181"/>
      <c r="AG282" s="3181"/>
      <c r="AH282" s="3181"/>
      <c r="AI282" s="3181"/>
      <c r="AJ282" s="3181" t="s">
        <v>14</v>
      </c>
      <c r="AK282" s="3181"/>
      <c r="AL282" s="3181"/>
      <c r="AM282" s="3181"/>
      <c r="AN282" s="3181"/>
      <c r="AO282" s="3182"/>
      <c r="AP282" s="3171"/>
      <c r="AQ282" s="3171"/>
      <c r="AR282" s="3171"/>
      <c r="AS282" s="3171"/>
      <c r="AT282" s="3171"/>
      <c r="AU282" s="3171"/>
    </row>
    <row r="283" spans="1:47" s="3189" customFormat="1" ht="20.25" customHeight="1">
      <c r="A283" s="3171">
        <v>281</v>
      </c>
      <c r="B283" s="3184">
        <v>45681</v>
      </c>
      <c r="C283" s="3185" t="s">
        <v>36813</v>
      </c>
      <c r="D283" s="3185" t="s">
        <v>36814</v>
      </c>
      <c r="E283" s="3185">
        <v>3834003</v>
      </c>
      <c r="F283" s="3185" t="s">
        <v>36812</v>
      </c>
      <c r="G283" s="3186">
        <v>32592</v>
      </c>
      <c r="H283" s="3190" t="s">
        <v>7567</v>
      </c>
      <c r="I283" s="3187" t="s">
        <v>35325</v>
      </c>
      <c r="J283" s="3188"/>
      <c r="K283" s="3171" t="s">
        <v>14</v>
      </c>
      <c r="L283" s="3171" t="s">
        <v>23</v>
      </c>
      <c r="M283" s="3171" t="s">
        <v>35337</v>
      </c>
      <c r="N283" s="3171" t="s">
        <v>35970</v>
      </c>
      <c r="O283" s="3178">
        <v>35000</v>
      </c>
      <c r="P283" s="3180">
        <v>10000</v>
      </c>
      <c r="Q283" s="3180">
        <f t="shared" si="14"/>
        <v>45000</v>
      </c>
      <c r="R283" s="3180">
        <v>45000</v>
      </c>
      <c r="S283" s="3180"/>
      <c r="T283" s="3180"/>
      <c r="U283" s="3180"/>
      <c r="V283" s="3180"/>
      <c r="W283" s="3180">
        <f t="shared" si="16"/>
        <v>0</v>
      </c>
      <c r="X283" s="3180"/>
      <c r="Y283" s="3180">
        <f t="shared" si="15"/>
        <v>45000</v>
      </c>
      <c r="Z283" s="3181"/>
      <c r="AA283" s="3181"/>
      <c r="AB283" s="3181"/>
      <c r="AC283" s="3181"/>
      <c r="AD283" s="3181"/>
      <c r="AE283" s="3181"/>
      <c r="AF283" s="3181"/>
      <c r="AG283" s="3181"/>
      <c r="AH283" s="3181"/>
      <c r="AI283" s="3181" t="s">
        <v>14</v>
      </c>
      <c r="AJ283" s="3181"/>
      <c r="AK283" s="3181"/>
      <c r="AL283" s="3181"/>
      <c r="AM283" s="3181"/>
      <c r="AN283" s="3181"/>
      <c r="AO283" s="3182"/>
      <c r="AP283" s="3171"/>
      <c r="AQ283" s="3171"/>
      <c r="AR283" s="3171"/>
      <c r="AS283" s="3171"/>
      <c r="AT283" s="3171"/>
      <c r="AU283" s="3171"/>
    </row>
    <row r="284" spans="1:47" s="3189" customFormat="1" ht="20.25" customHeight="1">
      <c r="A284" s="3171">
        <v>282</v>
      </c>
      <c r="B284" s="3184">
        <v>45681</v>
      </c>
      <c r="C284" s="3191" t="s">
        <v>36816</v>
      </c>
      <c r="D284" s="3191" t="s">
        <v>36817</v>
      </c>
      <c r="E284" s="3191">
        <v>6183977</v>
      </c>
      <c r="F284" s="3191" t="s">
        <v>36815</v>
      </c>
      <c r="G284" s="3192">
        <v>32077</v>
      </c>
      <c r="H284" s="3193" t="s">
        <v>36818</v>
      </c>
      <c r="I284" s="3187" t="s">
        <v>35325</v>
      </c>
      <c r="J284" s="3188" t="s">
        <v>14</v>
      </c>
      <c r="K284" s="3171" t="s">
        <v>14</v>
      </c>
      <c r="L284" s="3171" t="s">
        <v>23</v>
      </c>
      <c r="M284" s="3171" t="s">
        <v>35337</v>
      </c>
      <c r="N284" s="3171" t="s">
        <v>35970</v>
      </c>
      <c r="O284" s="3178">
        <v>40000</v>
      </c>
      <c r="P284" s="3180">
        <v>10000</v>
      </c>
      <c r="Q284" s="3180">
        <f t="shared" si="14"/>
        <v>50000</v>
      </c>
      <c r="R284" s="3180">
        <v>50000</v>
      </c>
      <c r="S284" s="3180"/>
      <c r="T284" s="3180"/>
      <c r="U284" s="3180"/>
      <c r="V284" s="3180"/>
      <c r="W284" s="3180">
        <f t="shared" si="16"/>
        <v>0</v>
      </c>
      <c r="X284" s="3180"/>
      <c r="Y284" s="3180">
        <f t="shared" si="15"/>
        <v>50000</v>
      </c>
      <c r="Z284" s="3181"/>
      <c r="AA284" s="3181"/>
      <c r="AB284" s="3181"/>
      <c r="AC284" s="3181"/>
      <c r="AD284" s="3181"/>
      <c r="AE284" s="3181"/>
      <c r="AF284" s="3181"/>
      <c r="AG284" s="3181"/>
      <c r="AH284" s="3181"/>
      <c r="AI284" s="3181" t="s">
        <v>14</v>
      </c>
      <c r="AJ284" s="3181"/>
      <c r="AK284" s="3181"/>
      <c r="AL284" s="3181"/>
      <c r="AM284" s="3181"/>
      <c r="AN284" s="3181"/>
      <c r="AO284" s="3182"/>
      <c r="AP284" s="3171"/>
      <c r="AQ284" s="3171"/>
      <c r="AR284" s="3171"/>
      <c r="AS284" s="3171"/>
      <c r="AT284" s="3171"/>
      <c r="AU284" s="3171"/>
    </row>
    <row r="285" spans="1:47" s="3189" customFormat="1" ht="20.25" customHeight="1">
      <c r="A285" s="3171">
        <v>283</v>
      </c>
      <c r="B285" s="3184">
        <v>45682</v>
      </c>
      <c r="C285" s="3194" t="s">
        <v>35436</v>
      </c>
      <c r="D285" s="3194" t="s">
        <v>37387</v>
      </c>
      <c r="E285" s="3194" t="s">
        <v>35374</v>
      </c>
      <c r="F285" s="3194" t="s">
        <v>35374</v>
      </c>
      <c r="G285" s="3194" t="s">
        <v>35374</v>
      </c>
      <c r="H285" s="3194" t="s">
        <v>35374</v>
      </c>
      <c r="I285" s="3187" t="s">
        <v>35325</v>
      </c>
      <c r="J285" s="3188"/>
      <c r="K285" s="3171" t="s">
        <v>14</v>
      </c>
      <c r="L285" s="3171" t="s">
        <v>23</v>
      </c>
      <c r="M285" s="3171" t="s">
        <v>35337</v>
      </c>
      <c r="N285" s="3171" t="s">
        <v>35970</v>
      </c>
      <c r="O285" s="3178">
        <v>5000</v>
      </c>
      <c r="P285" s="3180"/>
      <c r="Q285" s="3180">
        <f t="shared" si="14"/>
        <v>5000</v>
      </c>
      <c r="R285" s="3180">
        <v>5000</v>
      </c>
      <c r="S285" s="3180"/>
      <c r="T285" s="3180"/>
      <c r="U285" s="3180"/>
      <c r="V285" s="3180"/>
      <c r="W285" s="3180">
        <f t="shared" si="16"/>
        <v>0</v>
      </c>
      <c r="X285" s="3180"/>
      <c r="Y285" s="3180">
        <f t="shared" si="15"/>
        <v>5000</v>
      </c>
      <c r="Z285" s="3181"/>
      <c r="AA285" s="3181"/>
      <c r="AB285" s="3181"/>
      <c r="AC285" s="3181"/>
      <c r="AD285" s="3181"/>
      <c r="AE285" s="3181"/>
      <c r="AF285" s="3181"/>
      <c r="AG285" s="3181"/>
      <c r="AH285" s="3181"/>
      <c r="AI285" s="3181"/>
      <c r="AJ285" s="3181"/>
      <c r="AK285" s="3181"/>
      <c r="AL285" s="3181"/>
      <c r="AM285" s="3181"/>
      <c r="AN285" s="3181"/>
      <c r="AO285" s="3182"/>
      <c r="AP285" s="3171"/>
      <c r="AQ285" s="3171"/>
      <c r="AR285" s="3171"/>
      <c r="AS285" s="3171"/>
      <c r="AT285" s="3171"/>
      <c r="AU285" s="3171"/>
    </row>
    <row r="286" spans="1:47" s="3189" customFormat="1" ht="20.25" customHeight="1">
      <c r="A286" s="3171">
        <v>284</v>
      </c>
      <c r="B286" s="3184">
        <v>45682</v>
      </c>
      <c r="C286" s="3191" t="s">
        <v>36823</v>
      </c>
      <c r="D286" s="3191" t="s">
        <v>36824</v>
      </c>
      <c r="E286" s="3191">
        <v>2013089</v>
      </c>
      <c r="F286" s="3191" t="s">
        <v>36822</v>
      </c>
      <c r="G286" s="3192">
        <v>30868</v>
      </c>
      <c r="H286" s="3191" t="s">
        <v>36825</v>
      </c>
      <c r="I286" s="3187" t="s">
        <v>35325</v>
      </c>
      <c r="J286" s="3188" t="s">
        <v>14</v>
      </c>
      <c r="K286" s="3171" t="s">
        <v>14</v>
      </c>
      <c r="L286" s="3171" t="s">
        <v>35707</v>
      </c>
      <c r="M286" s="3171" t="s">
        <v>35337</v>
      </c>
      <c r="N286" s="3171" t="s">
        <v>35970</v>
      </c>
      <c r="O286" s="3178">
        <v>65000</v>
      </c>
      <c r="P286" s="3180"/>
      <c r="Q286" s="3180">
        <f t="shared" si="14"/>
        <v>65000</v>
      </c>
      <c r="R286" s="3180">
        <v>65000</v>
      </c>
      <c r="S286" s="3180"/>
      <c r="T286" s="3180"/>
      <c r="U286" s="3180"/>
      <c r="V286" s="3180"/>
      <c r="W286" s="3180">
        <f t="shared" si="16"/>
        <v>0</v>
      </c>
      <c r="X286" s="3180"/>
      <c r="Y286" s="3180">
        <f t="shared" si="15"/>
        <v>65000</v>
      </c>
      <c r="Z286" s="3181"/>
      <c r="AA286" s="3181"/>
      <c r="AB286" s="3181"/>
      <c r="AC286" s="3181"/>
      <c r="AD286" s="3181" t="s">
        <v>14</v>
      </c>
      <c r="AE286" s="3181"/>
      <c r="AF286" s="3181"/>
      <c r="AG286" s="3181" t="s">
        <v>14</v>
      </c>
      <c r="AH286" s="3181"/>
      <c r="AI286" s="3181"/>
      <c r="AJ286" s="3181"/>
      <c r="AK286" s="3181"/>
      <c r="AL286" s="3181"/>
      <c r="AM286" s="3181"/>
      <c r="AN286" s="3181"/>
      <c r="AO286" s="3182"/>
      <c r="AP286" s="3171"/>
      <c r="AQ286" s="3171"/>
      <c r="AR286" s="3171"/>
      <c r="AS286" s="3171"/>
      <c r="AT286" s="3171"/>
      <c r="AU286" s="3171"/>
    </row>
    <row r="287" spans="1:47" s="3189" customFormat="1" ht="20.25" customHeight="1">
      <c r="A287" s="3171">
        <v>285</v>
      </c>
      <c r="B287" s="3184">
        <v>45683</v>
      </c>
      <c r="C287" s="3191" t="s">
        <v>36829</v>
      </c>
      <c r="D287" s="3191" t="s">
        <v>36830</v>
      </c>
      <c r="E287" s="3191">
        <v>2923169</v>
      </c>
      <c r="F287" s="3191" t="s">
        <v>36828</v>
      </c>
      <c r="G287" s="3192">
        <v>33069</v>
      </c>
      <c r="H287" s="3193" t="s">
        <v>36831</v>
      </c>
      <c r="I287" s="3187" t="s">
        <v>35325</v>
      </c>
      <c r="J287" s="3188"/>
      <c r="K287" s="3171" t="s">
        <v>14</v>
      </c>
      <c r="L287" s="3171" t="s">
        <v>30</v>
      </c>
      <c r="M287" s="3171" t="s">
        <v>35337</v>
      </c>
      <c r="N287" s="3171" t="s">
        <v>35970</v>
      </c>
      <c r="O287" s="3178">
        <v>30000</v>
      </c>
      <c r="P287" s="3180"/>
      <c r="Q287" s="3180">
        <f t="shared" si="14"/>
        <v>30000</v>
      </c>
      <c r="R287" s="3180">
        <v>30000</v>
      </c>
      <c r="S287" s="3180"/>
      <c r="T287" s="3180"/>
      <c r="U287" s="3180"/>
      <c r="V287" s="3180"/>
      <c r="W287" s="3180">
        <f t="shared" si="16"/>
        <v>0</v>
      </c>
      <c r="X287" s="3180"/>
      <c r="Y287" s="3180">
        <f t="shared" si="15"/>
        <v>30000</v>
      </c>
      <c r="Z287" s="3181"/>
      <c r="AA287" s="3181"/>
      <c r="AB287" s="3181"/>
      <c r="AC287" s="3181"/>
      <c r="AD287" s="3181"/>
      <c r="AE287" s="3181" t="s">
        <v>14</v>
      </c>
      <c r="AF287" s="3181"/>
      <c r="AG287" s="3181"/>
      <c r="AH287" s="3181"/>
      <c r="AI287" s="3181"/>
      <c r="AJ287" s="3181"/>
      <c r="AK287" s="3181"/>
      <c r="AL287" s="3181"/>
      <c r="AM287" s="3181"/>
      <c r="AN287" s="3181"/>
      <c r="AO287" s="3182"/>
      <c r="AP287" s="3171"/>
      <c r="AQ287" s="3171"/>
      <c r="AR287" s="3171"/>
      <c r="AS287" s="3171"/>
      <c r="AT287" s="3171"/>
      <c r="AU287" s="3171"/>
    </row>
    <row r="288" spans="1:47" s="3189" customFormat="1" ht="20.25" customHeight="1">
      <c r="A288" s="3171">
        <v>286</v>
      </c>
      <c r="B288" s="3184">
        <v>45683</v>
      </c>
      <c r="C288" s="3185" t="s">
        <v>36833</v>
      </c>
      <c r="D288" s="3185" t="s">
        <v>36834</v>
      </c>
      <c r="E288" s="3185">
        <v>5732309</v>
      </c>
      <c r="F288" s="3185" t="s">
        <v>36832</v>
      </c>
      <c r="G288" s="3186">
        <v>37391</v>
      </c>
      <c r="H288" s="3190" t="s">
        <v>36835</v>
      </c>
      <c r="I288" s="3187" t="s">
        <v>35325</v>
      </c>
      <c r="J288" s="3188"/>
      <c r="K288" s="3171" t="s">
        <v>14</v>
      </c>
      <c r="L288" s="3171" t="s">
        <v>35400</v>
      </c>
      <c r="M288" s="3171" t="s">
        <v>35337</v>
      </c>
      <c r="N288" s="3171" t="s">
        <v>35970</v>
      </c>
      <c r="O288" s="3178">
        <v>70000</v>
      </c>
      <c r="P288" s="3180"/>
      <c r="Q288" s="3180">
        <f t="shared" si="14"/>
        <v>70000</v>
      </c>
      <c r="R288" s="3180">
        <v>70000</v>
      </c>
      <c r="S288" s="3180"/>
      <c r="T288" s="3180"/>
      <c r="U288" s="3180"/>
      <c r="V288" s="3180"/>
      <c r="W288" s="3180">
        <f t="shared" si="16"/>
        <v>0</v>
      </c>
      <c r="X288" s="3180"/>
      <c r="Y288" s="3180">
        <f t="shared" si="15"/>
        <v>70000</v>
      </c>
      <c r="Z288" s="3181"/>
      <c r="AA288" s="3181"/>
      <c r="AB288" s="3181"/>
      <c r="AC288" s="3181"/>
      <c r="AD288" s="3181"/>
      <c r="AE288" s="3181"/>
      <c r="AF288" s="3181"/>
      <c r="AG288" s="3181"/>
      <c r="AH288" s="3181"/>
      <c r="AI288" s="3181" t="s">
        <v>14</v>
      </c>
      <c r="AJ288" s="3181"/>
      <c r="AK288" s="3181" t="s">
        <v>14</v>
      </c>
      <c r="AL288" s="3181"/>
      <c r="AM288" s="3181"/>
      <c r="AN288" s="3181"/>
      <c r="AO288" s="3182"/>
      <c r="AP288" s="3171"/>
      <c r="AQ288" s="3171"/>
      <c r="AR288" s="3171"/>
      <c r="AS288" s="3171"/>
      <c r="AT288" s="3171"/>
      <c r="AU288" s="3171"/>
    </row>
    <row r="289" spans="1:47" s="3189" customFormat="1" ht="20.25" customHeight="1">
      <c r="A289" s="3171">
        <v>287</v>
      </c>
      <c r="B289" s="3184">
        <v>45700</v>
      </c>
      <c r="C289" s="3185" t="s">
        <v>36843</v>
      </c>
      <c r="D289" s="3185" t="s">
        <v>36844</v>
      </c>
      <c r="E289" s="3185">
        <v>4417575</v>
      </c>
      <c r="F289" s="3185" t="s">
        <v>3743</v>
      </c>
      <c r="G289" s="3186">
        <v>31002</v>
      </c>
      <c r="H289" s="3190" t="s">
        <v>3742</v>
      </c>
      <c r="I289" s="3187" t="s">
        <v>35325</v>
      </c>
      <c r="J289" s="3188"/>
      <c r="K289" s="3171" t="s">
        <v>14</v>
      </c>
      <c r="L289" s="3171" t="s">
        <v>35562</v>
      </c>
      <c r="M289" s="3171" t="s">
        <v>35337</v>
      </c>
      <c r="N289" s="3171" t="s">
        <v>36350</v>
      </c>
      <c r="O289" s="3178">
        <v>60000</v>
      </c>
      <c r="P289" s="3180">
        <v>20000</v>
      </c>
      <c r="Q289" s="3180">
        <f t="shared" si="14"/>
        <v>80000</v>
      </c>
      <c r="R289" s="3180">
        <v>68000</v>
      </c>
      <c r="S289" s="3180"/>
      <c r="T289" s="3180">
        <v>12000</v>
      </c>
      <c r="U289" s="3180"/>
      <c r="V289" s="3180"/>
      <c r="W289" s="3180">
        <f t="shared" si="16"/>
        <v>0</v>
      </c>
      <c r="X289" s="3180"/>
      <c r="Y289" s="3180">
        <f t="shared" si="15"/>
        <v>80000</v>
      </c>
      <c r="Z289" s="3181"/>
      <c r="AA289" s="3181" t="s">
        <v>14</v>
      </c>
      <c r="AB289" s="3181" t="s">
        <v>14</v>
      </c>
      <c r="AC289" s="3181"/>
      <c r="AD289" s="3181"/>
      <c r="AE289" s="3181"/>
      <c r="AF289" s="3181"/>
      <c r="AG289" s="3181"/>
      <c r="AH289" s="3181"/>
      <c r="AI289" s="3181"/>
      <c r="AJ289" s="3181"/>
      <c r="AK289" s="3181"/>
      <c r="AL289" s="3181"/>
      <c r="AM289" s="3181"/>
      <c r="AN289" s="3181"/>
      <c r="AO289" s="3182"/>
      <c r="AP289" s="3171"/>
      <c r="AQ289" s="3171"/>
      <c r="AR289" s="3171"/>
      <c r="AS289" s="3171"/>
      <c r="AT289" s="3171"/>
      <c r="AU289" s="3171"/>
    </row>
    <row r="290" spans="1:47" s="1449" customFormat="1" ht="20.25" customHeight="1">
      <c r="A290" s="3171">
        <v>288</v>
      </c>
      <c r="B290" s="2460"/>
      <c r="C290" s="2891" t="s">
        <v>36849</v>
      </c>
      <c r="D290" s="2891" t="s">
        <v>35376</v>
      </c>
      <c r="E290" s="2891">
        <v>4480017</v>
      </c>
      <c r="F290" s="2891" t="s">
        <v>36848</v>
      </c>
      <c r="G290" s="2895">
        <v>34128</v>
      </c>
      <c r="H290" s="2896" t="s">
        <v>36850</v>
      </c>
      <c r="I290" s="1427" t="s">
        <v>35325</v>
      </c>
      <c r="J290" s="1440"/>
      <c r="K290" s="1094" t="s">
        <v>14</v>
      </c>
      <c r="L290" s="1094" t="s">
        <v>25</v>
      </c>
      <c r="M290" s="1094" t="s">
        <v>35337</v>
      </c>
      <c r="N290" s="1094" t="s">
        <v>35327</v>
      </c>
      <c r="O290" s="2406">
        <v>35000</v>
      </c>
      <c r="P290" s="1097">
        <v>10000</v>
      </c>
      <c r="Q290" s="1097">
        <f t="shared" si="14"/>
        <v>45000</v>
      </c>
      <c r="R290" s="1097"/>
      <c r="S290" s="1097"/>
      <c r="T290" s="1097"/>
      <c r="U290" s="1484"/>
      <c r="V290" s="1484">
        <v>45000</v>
      </c>
      <c r="W290" s="1097">
        <f t="shared" si="16"/>
        <v>0</v>
      </c>
      <c r="X290" s="1097"/>
      <c r="Y290" s="1097">
        <f t="shared" si="15"/>
        <v>45000</v>
      </c>
      <c r="Z290" s="1139"/>
      <c r="AA290" s="1139"/>
      <c r="AB290" s="1139"/>
      <c r="AC290" s="1139"/>
      <c r="AD290" s="1139"/>
      <c r="AE290" s="1139"/>
      <c r="AF290" s="1139"/>
      <c r="AG290" s="1139"/>
      <c r="AH290" s="1139"/>
      <c r="AI290" s="1139"/>
      <c r="AJ290" s="1139"/>
      <c r="AK290" s="1139"/>
      <c r="AL290" s="1139" t="s">
        <v>14</v>
      </c>
      <c r="AM290" s="1139"/>
      <c r="AN290" s="1139"/>
      <c r="AO290" s="676"/>
      <c r="AP290" s="1094"/>
      <c r="AQ290" s="1094"/>
      <c r="AR290" s="1094"/>
      <c r="AS290" s="1094"/>
      <c r="AT290" s="1094"/>
      <c r="AU290" s="1094"/>
    </row>
    <row r="291" spans="1:47" s="3189" customFormat="1" ht="20.25" customHeight="1">
      <c r="A291" s="3171">
        <v>289</v>
      </c>
      <c r="B291" s="3184">
        <v>45686</v>
      </c>
      <c r="C291" s="3185" t="s">
        <v>36896</v>
      </c>
      <c r="D291" s="3185" t="s">
        <v>36897</v>
      </c>
      <c r="E291" s="3190" t="s">
        <v>35356</v>
      </c>
      <c r="F291" s="3185" t="s">
        <v>36895</v>
      </c>
      <c r="G291" s="3186">
        <v>45625</v>
      </c>
      <c r="H291" s="3190" t="s">
        <v>36898</v>
      </c>
      <c r="I291" s="3187" t="s">
        <v>35325</v>
      </c>
      <c r="J291" s="3188"/>
      <c r="K291" s="3171" t="s">
        <v>14</v>
      </c>
      <c r="L291" s="3171" t="s">
        <v>28</v>
      </c>
      <c r="M291" s="3171" t="s">
        <v>35337</v>
      </c>
      <c r="N291" s="3171" t="s">
        <v>35327</v>
      </c>
      <c r="O291" s="3178">
        <v>30000</v>
      </c>
      <c r="P291" s="3180"/>
      <c r="Q291" s="3180">
        <f t="shared" si="14"/>
        <v>30000</v>
      </c>
      <c r="R291" s="3180">
        <v>30000</v>
      </c>
      <c r="S291" s="3180"/>
      <c r="T291" s="3180"/>
      <c r="U291" s="3195"/>
      <c r="V291" s="3195"/>
      <c r="W291" s="3180">
        <f t="shared" si="16"/>
        <v>0</v>
      </c>
      <c r="X291" s="3180"/>
      <c r="Y291" s="3180">
        <f t="shared" si="15"/>
        <v>30000</v>
      </c>
      <c r="Z291" s="3181"/>
      <c r="AA291" s="3181"/>
      <c r="AB291" s="3181"/>
      <c r="AC291" s="3181"/>
      <c r="AD291" s="3181"/>
      <c r="AE291" s="3181"/>
      <c r="AF291" s="3181"/>
      <c r="AG291" s="3181" t="s">
        <v>14</v>
      </c>
      <c r="AH291" s="3181"/>
      <c r="AI291" s="3181"/>
      <c r="AJ291" s="3181"/>
      <c r="AK291" s="3181"/>
      <c r="AL291" s="3181"/>
      <c r="AM291" s="3181"/>
      <c r="AN291" s="3181"/>
      <c r="AO291" s="3182"/>
      <c r="AP291" s="3171"/>
      <c r="AQ291" s="3171"/>
      <c r="AR291" s="3171"/>
      <c r="AS291" s="3171"/>
      <c r="AT291" s="3171"/>
      <c r="AU291" s="3171"/>
    </row>
    <row r="292" spans="1:47" s="3189" customFormat="1" ht="20.25" customHeight="1">
      <c r="A292" s="3171">
        <v>290</v>
      </c>
      <c r="B292" s="3184">
        <v>45686</v>
      </c>
      <c r="C292" s="3234" t="s">
        <v>36900</v>
      </c>
      <c r="D292" s="3234" t="s">
        <v>36901</v>
      </c>
      <c r="E292" s="3234">
        <v>1993881</v>
      </c>
      <c r="F292" s="3234" t="s">
        <v>36899</v>
      </c>
      <c r="G292" s="3235">
        <v>28223</v>
      </c>
      <c r="H292" s="3236" t="s">
        <v>36902</v>
      </c>
      <c r="I292" s="3187" t="s">
        <v>35325</v>
      </c>
      <c r="J292" s="3188"/>
      <c r="K292" s="3171" t="s">
        <v>14</v>
      </c>
      <c r="L292" s="3171" t="s">
        <v>26</v>
      </c>
      <c r="M292" s="3171" t="s">
        <v>35337</v>
      </c>
      <c r="N292" s="3171" t="s">
        <v>35327</v>
      </c>
      <c r="O292" s="3178">
        <v>35000</v>
      </c>
      <c r="P292" s="3180">
        <v>10000</v>
      </c>
      <c r="Q292" s="3180">
        <f t="shared" si="14"/>
        <v>45000</v>
      </c>
      <c r="R292" s="3180">
        <v>31500</v>
      </c>
      <c r="S292" s="3180"/>
      <c r="T292" s="3180">
        <v>13500</v>
      </c>
      <c r="U292" s="3195"/>
      <c r="V292" s="3195"/>
      <c r="W292" s="3180">
        <f t="shared" si="16"/>
        <v>0</v>
      </c>
      <c r="X292" s="3180"/>
      <c r="Y292" s="3180">
        <f t="shared" si="15"/>
        <v>45000</v>
      </c>
      <c r="Z292" s="3181"/>
      <c r="AA292" s="3181"/>
      <c r="AB292" s="3181"/>
      <c r="AC292" s="3181"/>
      <c r="AD292" s="3181"/>
      <c r="AE292" s="3181"/>
      <c r="AF292" s="3181"/>
      <c r="AG292" s="3181"/>
      <c r="AH292" s="3181"/>
      <c r="AI292" s="3181"/>
      <c r="AJ292" s="3181"/>
      <c r="AK292" s="3181"/>
      <c r="AL292" s="3181"/>
      <c r="AM292" s="3181" t="s">
        <v>14</v>
      </c>
      <c r="AN292" s="3181"/>
      <c r="AO292" s="3182"/>
      <c r="AP292" s="3171"/>
      <c r="AQ292" s="3171"/>
      <c r="AR292" s="3171"/>
      <c r="AS292" s="3171"/>
      <c r="AT292" s="3171"/>
      <c r="AU292" s="3171"/>
    </row>
    <row r="293" spans="1:47" s="3189" customFormat="1" ht="20.25" customHeight="1">
      <c r="A293" s="3171">
        <v>291</v>
      </c>
      <c r="B293" s="3184">
        <v>45686</v>
      </c>
      <c r="C293" s="3185" t="s">
        <v>36904</v>
      </c>
      <c r="D293" s="3185" t="s">
        <v>36905</v>
      </c>
      <c r="E293" s="3185">
        <v>6195744</v>
      </c>
      <c r="F293" s="3185" t="s">
        <v>36903</v>
      </c>
      <c r="G293" s="3186">
        <v>30917</v>
      </c>
      <c r="H293" s="3185" t="s">
        <v>36906</v>
      </c>
      <c r="I293" s="3187" t="s">
        <v>35325</v>
      </c>
      <c r="J293" s="3188"/>
      <c r="K293" s="3171" t="s">
        <v>14</v>
      </c>
      <c r="L293" s="3171" t="s">
        <v>30</v>
      </c>
      <c r="M293" s="3171" t="s">
        <v>35337</v>
      </c>
      <c r="N293" s="3171" t="s">
        <v>35327</v>
      </c>
      <c r="O293" s="3178">
        <v>30000</v>
      </c>
      <c r="P293" s="3180"/>
      <c r="Q293" s="3180">
        <f t="shared" si="14"/>
        <v>30000</v>
      </c>
      <c r="R293" s="3180">
        <v>10000</v>
      </c>
      <c r="S293" s="3180"/>
      <c r="T293" s="3180"/>
      <c r="U293" s="3195"/>
      <c r="V293" s="3195">
        <v>20000</v>
      </c>
      <c r="W293" s="3180">
        <f t="shared" si="16"/>
        <v>0</v>
      </c>
      <c r="X293" s="3180"/>
      <c r="Y293" s="3180">
        <f t="shared" si="15"/>
        <v>30000</v>
      </c>
      <c r="Z293" s="3181"/>
      <c r="AA293" s="3181"/>
      <c r="AB293" s="3181"/>
      <c r="AC293" s="3181"/>
      <c r="AD293" s="3181"/>
      <c r="AE293" s="3181" t="s">
        <v>14</v>
      </c>
      <c r="AF293" s="3181"/>
      <c r="AG293" s="3181"/>
      <c r="AH293" s="3181"/>
      <c r="AI293" s="3181"/>
      <c r="AJ293" s="3181"/>
      <c r="AK293" s="3181"/>
      <c r="AL293" s="3181"/>
      <c r="AM293" s="3181"/>
      <c r="AN293" s="3181"/>
      <c r="AO293" s="3182"/>
      <c r="AP293" s="3171"/>
      <c r="AQ293" s="3171"/>
      <c r="AR293" s="3171"/>
      <c r="AS293" s="3171"/>
      <c r="AT293" s="3171"/>
      <c r="AU293" s="3171"/>
    </row>
    <row r="294" spans="1:47" s="3189" customFormat="1" ht="20.25" customHeight="1">
      <c r="A294" s="3171">
        <v>292</v>
      </c>
      <c r="B294" s="3184">
        <v>45687</v>
      </c>
      <c r="C294" s="3185" t="s">
        <v>36750</v>
      </c>
      <c r="D294" s="3185" t="s">
        <v>36672</v>
      </c>
      <c r="E294" s="3185">
        <v>6188924</v>
      </c>
      <c r="F294" s="3185" t="s">
        <v>36907</v>
      </c>
      <c r="G294" s="3186">
        <v>36084</v>
      </c>
      <c r="H294" s="3190" t="s">
        <v>36908</v>
      </c>
      <c r="I294" s="3187" t="s">
        <v>35325</v>
      </c>
      <c r="J294" s="3188"/>
      <c r="K294" s="3171" t="s">
        <v>14</v>
      </c>
      <c r="L294" s="3171" t="s">
        <v>29</v>
      </c>
      <c r="M294" s="3171" t="s">
        <v>35337</v>
      </c>
      <c r="N294" s="3171" t="s">
        <v>35327</v>
      </c>
      <c r="O294" s="3178">
        <v>30000</v>
      </c>
      <c r="P294" s="3180">
        <v>10000</v>
      </c>
      <c r="Q294" s="3180">
        <f t="shared" si="14"/>
        <v>40000</v>
      </c>
      <c r="R294" s="3180">
        <v>40000</v>
      </c>
      <c r="S294" s="3180"/>
      <c r="T294" s="3180"/>
      <c r="U294" s="3195"/>
      <c r="V294" s="3195"/>
      <c r="W294" s="3180">
        <f t="shared" si="16"/>
        <v>0</v>
      </c>
      <c r="X294" s="3180"/>
      <c r="Y294" s="3180">
        <f t="shared" si="15"/>
        <v>40000</v>
      </c>
      <c r="Z294" s="3181"/>
      <c r="AA294" s="3181"/>
      <c r="AB294" s="3181"/>
      <c r="AC294" s="3181"/>
      <c r="AD294" s="3181"/>
      <c r="AE294" s="3181"/>
      <c r="AF294" s="3181" t="s">
        <v>14</v>
      </c>
      <c r="AG294" s="3181"/>
      <c r="AH294" s="3181"/>
      <c r="AI294" s="3181"/>
      <c r="AJ294" s="3181"/>
      <c r="AK294" s="3181"/>
      <c r="AL294" s="3181"/>
      <c r="AM294" s="3181"/>
      <c r="AN294" s="3181"/>
      <c r="AO294" s="3182"/>
      <c r="AP294" s="3171"/>
      <c r="AQ294" s="3171"/>
      <c r="AR294" s="3171"/>
      <c r="AS294" s="3171"/>
      <c r="AT294" s="3171"/>
      <c r="AU294" s="3171"/>
    </row>
    <row r="295" spans="1:47" s="3189" customFormat="1" ht="20.25" customHeight="1">
      <c r="A295" s="3171">
        <v>293</v>
      </c>
      <c r="B295" s="3184">
        <v>45687</v>
      </c>
      <c r="C295" s="3234" t="s">
        <v>36910</v>
      </c>
      <c r="D295" s="3234" t="s">
        <v>36911</v>
      </c>
      <c r="E295" s="3234">
        <v>6453877</v>
      </c>
      <c r="F295" s="3234" t="s">
        <v>36909</v>
      </c>
      <c r="G295" s="3235">
        <v>35447</v>
      </c>
      <c r="H295" s="3236" t="s">
        <v>36912</v>
      </c>
      <c r="I295" s="3187" t="s">
        <v>35325</v>
      </c>
      <c r="J295" s="3188"/>
      <c r="K295" s="3171" t="s">
        <v>14</v>
      </c>
      <c r="L295" s="3171" t="s">
        <v>35346</v>
      </c>
      <c r="M295" s="3171" t="s">
        <v>35337</v>
      </c>
      <c r="N295" s="3171" t="s">
        <v>35327</v>
      </c>
      <c r="O295" s="3178">
        <v>70000</v>
      </c>
      <c r="P295" s="3180"/>
      <c r="Q295" s="3180">
        <f t="shared" si="14"/>
        <v>70000</v>
      </c>
      <c r="R295" s="3180">
        <v>70000</v>
      </c>
      <c r="S295" s="3180"/>
      <c r="T295" s="3180"/>
      <c r="U295" s="3195"/>
      <c r="V295" s="3195"/>
      <c r="W295" s="3180">
        <f t="shared" si="16"/>
        <v>0</v>
      </c>
      <c r="X295" s="3180"/>
      <c r="Y295" s="3180">
        <f t="shared" si="15"/>
        <v>70000</v>
      </c>
      <c r="Z295" s="3181"/>
      <c r="AA295" s="3181"/>
      <c r="AB295" s="3181"/>
      <c r="AC295" s="3181"/>
      <c r="AD295" s="3181"/>
      <c r="AE295" s="3181"/>
      <c r="AF295" s="3181"/>
      <c r="AG295" s="3181"/>
      <c r="AH295" s="3181"/>
      <c r="AI295" s="3181" t="s">
        <v>14</v>
      </c>
      <c r="AJ295" s="3181"/>
      <c r="AK295" s="3181"/>
      <c r="AL295" s="3181"/>
      <c r="AM295" s="3181"/>
      <c r="AN295" s="3181" t="s">
        <v>14</v>
      </c>
      <c r="AO295" s="3182"/>
      <c r="AP295" s="3171"/>
      <c r="AQ295" s="3171"/>
      <c r="AR295" s="3171"/>
      <c r="AS295" s="3171"/>
      <c r="AT295" s="3171"/>
      <c r="AU295" s="3171"/>
    </row>
    <row r="296" spans="1:47" s="3189" customFormat="1" ht="20.25" customHeight="1">
      <c r="A296" s="3171">
        <v>294</v>
      </c>
      <c r="B296" s="3184">
        <v>45687</v>
      </c>
      <c r="C296" s="3234" t="s">
        <v>36914</v>
      </c>
      <c r="D296" s="3234" t="s">
        <v>36915</v>
      </c>
      <c r="E296" s="3234">
        <v>2852316</v>
      </c>
      <c r="F296" s="3234" t="s">
        <v>36913</v>
      </c>
      <c r="G296" s="3235">
        <v>32047</v>
      </c>
      <c r="H296" s="3236" t="s">
        <v>36916</v>
      </c>
      <c r="I296" s="3187" t="s">
        <v>35325</v>
      </c>
      <c r="J296" s="3188"/>
      <c r="K296" s="3171" t="s">
        <v>14</v>
      </c>
      <c r="L296" s="3171" t="s">
        <v>33</v>
      </c>
      <c r="M296" s="3171" t="s">
        <v>35337</v>
      </c>
      <c r="N296" s="3171" t="s">
        <v>35327</v>
      </c>
      <c r="O296" s="3178">
        <v>30000</v>
      </c>
      <c r="P296" s="3180"/>
      <c r="Q296" s="3180">
        <f t="shared" si="14"/>
        <v>30000</v>
      </c>
      <c r="R296" s="3180">
        <v>30000</v>
      </c>
      <c r="S296" s="3180"/>
      <c r="T296" s="3180"/>
      <c r="U296" s="3195"/>
      <c r="V296" s="3195"/>
      <c r="W296" s="3180">
        <f t="shared" si="16"/>
        <v>0</v>
      </c>
      <c r="X296" s="3180"/>
      <c r="Y296" s="3180">
        <f t="shared" si="15"/>
        <v>30000</v>
      </c>
      <c r="Z296" s="3181"/>
      <c r="AA296" s="3181"/>
      <c r="AB296" s="3181" t="s">
        <v>14</v>
      </c>
      <c r="AC296" s="3181"/>
      <c r="AD296" s="3181"/>
      <c r="AE296" s="3181"/>
      <c r="AF296" s="3181"/>
      <c r="AG296" s="3181"/>
      <c r="AH296" s="3181"/>
      <c r="AI296" s="3181"/>
      <c r="AJ296" s="3181"/>
      <c r="AK296" s="3181"/>
      <c r="AL296" s="3181"/>
      <c r="AM296" s="3181"/>
      <c r="AN296" s="3181"/>
      <c r="AO296" s="3182"/>
      <c r="AP296" s="3171"/>
      <c r="AQ296" s="3171"/>
      <c r="AR296" s="3171"/>
      <c r="AS296" s="3171"/>
      <c r="AT296" s="3171"/>
      <c r="AU296" s="3171"/>
    </row>
    <row r="297" spans="1:47" s="3189" customFormat="1" ht="20.25" customHeight="1">
      <c r="A297" s="3171">
        <v>295</v>
      </c>
      <c r="B297" s="3184">
        <v>45688</v>
      </c>
      <c r="C297" s="3234" t="s">
        <v>35333</v>
      </c>
      <c r="D297" s="3234" t="s">
        <v>36918</v>
      </c>
      <c r="E297" s="3234">
        <v>5684007</v>
      </c>
      <c r="F297" s="3234" t="s">
        <v>36917</v>
      </c>
      <c r="G297" s="3235">
        <v>35555</v>
      </c>
      <c r="H297" s="3234" t="s">
        <v>36919</v>
      </c>
      <c r="I297" s="3187" t="s">
        <v>35325</v>
      </c>
      <c r="J297" s="3188"/>
      <c r="K297" s="3171" t="s">
        <v>14</v>
      </c>
      <c r="L297" s="3171" t="s">
        <v>8301</v>
      </c>
      <c r="M297" s="3171" t="s">
        <v>35337</v>
      </c>
      <c r="N297" s="3171" t="s">
        <v>35327</v>
      </c>
      <c r="O297" s="3178">
        <v>35000</v>
      </c>
      <c r="P297" s="3180">
        <v>10000</v>
      </c>
      <c r="Q297" s="3180">
        <f t="shared" si="14"/>
        <v>45000</v>
      </c>
      <c r="R297" s="3180">
        <v>45000</v>
      </c>
      <c r="S297" s="3180"/>
      <c r="T297" s="3180"/>
      <c r="U297" s="3195"/>
      <c r="V297" s="3195"/>
      <c r="W297" s="3180">
        <f t="shared" si="16"/>
        <v>0</v>
      </c>
      <c r="X297" s="3180"/>
      <c r="Y297" s="3180">
        <f t="shared" si="15"/>
        <v>45000</v>
      </c>
      <c r="Z297" s="3181"/>
      <c r="AA297" s="3181"/>
      <c r="AB297" s="3181"/>
      <c r="AC297" s="3181"/>
      <c r="AD297" s="3181"/>
      <c r="AE297" s="3181"/>
      <c r="AF297" s="3181"/>
      <c r="AG297" s="3181"/>
      <c r="AH297" s="3181"/>
      <c r="AI297" s="3181"/>
      <c r="AJ297" s="3181"/>
      <c r="AK297" s="3181"/>
      <c r="AL297" s="3181"/>
      <c r="AM297" s="3181"/>
      <c r="AN297" s="3181" t="s">
        <v>14</v>
      </c>
      <c r="AO297" s="3182"/>
      <c r="AP297" s="3171"/>
      <c r="AQ297" s="3171"/>
      <c r="AR297" s="3171"/>
      <c r="AS297" s="3171"/>
      <c r="AT297" s="3171"/>
      <c r="AU297" s="3171"/>
    </row>
    <row r="298" spans="1:47" s="3189" customFormat="1" ht="20.25" customHeight="1">
      <c r="A298" s="3171">
        <v>296</v>
      </c>
      <c r="B298" s="3184">
        <v>45688</v>
      </c>
      <c r="C298" s="3194" t="s">
        <v>36920</v>
      </c>
      <c r="D298" s="3194" t="s">
        <v>36921</v>
      </c>
      <c r="E298" s="3231">
        <v>3185525</v>
      </c>
      <c r="F298" s="3231" t="s">
        <v>1903</v>
      </c>
      <c r="G298" s="3231" t="s">
        <v>37346</v>
      </c>
      <c r="H298" s="3231" t="s">
        <v>36921</v>
      </c>
      <c r="I298" s="3187" t="s">
        <v>35325</v>
      </c>
      <c r="J298" s="3188"/>
      <c r="K298" s="3171" t="s">
        <v>14</v>
      </c>
      <c r="L298" s="3171" t="s">
        <v>23</v>
      </c>
      <c r="M298" s="3171" t="s">
        <v>35337</v>
      </c>
      <c r="N298" s="3171" t="s">
        <v>35327</v>
      </c>
      <c r="O298" s="3178">
        <v>35000</v>
      </c>
      <c r="P298" s="3180">
        <v>10000</v>
      </c>
      <c r="Q298" s="3180">
        <f t="shared" si="14"/>
        <v>45000</v>
      </c>
      <c r="R298" s="3180">
        <v>45000</v>
      </c>
      <c r="S298" s="3180"/>
      <c r="T298" s="3180"/>
      <c r="U298" s="3195"/>
      <c r="V298" s="3195"/>
      <c r="W298" s="3180">
        <f t="shared" si="16"/>
        <v>0</v>
      </c>
      <c r="X298" s="3180"/>
      <c r="Y298" s="3180">
        <f t="shared" si="15"/>
        <v>45000</v>
      </c>
      <c r="Z298" s="3181"/>
      <c r="AA298" s="3181"/>
      <c r="AB298" s="3181"/>
      <c r="AC298" s="3181"/>
      <c r="AD298" s="3181"/>
      <c r="AE298" s="3181"/>
      <c r="AF298" s="3181"/>
      <c r="AG298" s="3181"/>
      <c r="AH298" s="3181"/>
      <c r="AI298" s="3181" t="s">
        <v>14</v>
      </c>
      <c r="AJ298" s="3181"/>
      <c r="AK298" s="3181"/>
      <c r="AL298" s="3181"/>
      <c r="AM298" s="3181"/>
      <c r="AN298" s="3181"/>
      <c r="AO298" s="3182"/>
      <c r="AP298" s="3171"/>
      <c r="AQ298" s="3171"/>
      <c r="AR298" s="3171"/>
      <c r="AS298" s="3171"/>
      <c r="AT298" s="3171"/>
      <c r="AU298" s="3171"/>
    </row>
    <row r="299" spans="1:47" s="3189" customFormat="1" ht="20.25" customHeight="1">
      <c r="A299" s="3171">
        <v>297</v>
      </c>
      <c r="B299" s="3184">
        <v>45688</v>
      </c>
      <c r="C299" s="3234" t="s">
        <v>36924</v>
      </c>
      <c r="D299" s="3234" t="s">
        <v>36925</v>
      </c>
      <c r="E299" s="3234">
        <v>1615332</v>
      </c>
      <c r="F299" s="3234" t="s">
        <v>36923</v>
      </c>
      <c r="G299" s="3235">
        <v>29802</v>
      </c>
      <c r="H299" s="3234">
        <v>2347058777757</v>
      </c>
      <c r="I299" s="3187" t="s">
        <v>35325</v>
      </c>
      <c r="J299" s="3188"/>
      <c r="K299" s="3171" t="s">
        <v>14</v>
      </c>
      <c r="L299" s="3171" t="s">
        <v>8301</v>
      </c>
      <c r="M299" s="3171" t="s">
        <v>35337</v>
      </c>
      <c r="N299" s="3171" t="s">
        <v>35327</v>
      </c>
      <c r="O299" s="3178">
        <v>35000</v>
      </c>
      <c r="P299" s="3180"/>
      <c r="Q299" s="3180">
        <f t="shared" si="14"/>
        <v>35000</v>
      </c>
      <c r="R299" s="3180">
        <v>35000</v>
      </c>
      <c r="S299" s="3180"/>
      <c r="T299" s="3180"/>
      <c r="U299" s="3195"/>
      <c r="V299" s="3195"/>
      <c r="W299" s="3180">
        <f t="shared" si="16"/>
        <v>0</v>
      </c>
      <c r="X299" s="3180"/>
      <c r="Y299" s="3180">
        <f t="shared" si="15"/>
        <v>35000</v>
      </c>
      <c r="Z299" s="3181"/>
      <c r="AA299" s="3181"/>
      <c r="AB299" s="3181"/>
      <c r="AC299" s="3181"/>
      <c r="AD299" s="3181"/>
      <c r="AE299" s="3181"/>
      <c r="AF299" s="3181"/>
      <c r="AG299" s="3181"/>
      <c r="AH299" s="3181"/>
      <c r="AI299" s="3181"/>
      <c r="AJ299" s="3181"/>
      <c r="AK299" s="3181"/>
      <c r="AL299" s="3181"/>
      <c r="AM299" s="3181"/>
      <c r="AN299" s="3181" t="s">
        <v>14</v>
      </c>
      <c r="AO299" s="3182"/>
      <c r="AP299" s="3171"/>
      <c r="AQ299" s="3171"/>
      <c r="AR299" s="3171"/>
      <c r="AS299" s="3171"/>
      <c r="AT299" s="3171"/>
      <c r="AU299" s="3171"/>
    </row>
    <row r="300" spans="1:47" s="3189" customFormat="1" ht="20.25" customHeight="1">
      <c r="A300" s="3171">
        <v>298</v>
      </c>
      <c r="B300" s="3184">
        <v>45688</v>
      </c>
      <c r="C300" s="3234" t="s">
        <v>36927</v>
      </c>
      <c r="D300" s="3234" t="s">
        <v>36928</v>
      </c>
      <c r="E300" s="3234">
        <v>5546073</v>
      </c>
      <c r="F300" s="3234" t="s">
        <v>36926</v>
      </c>
      <c r="G300" s="3235">
        <v>35680</v>
      </c>
      <c r="H300" s="3236" t="s">
        <v>36929</v>
      </c>
      <c r="I300" s="3187" t="s">
        <v>35325</v>
      </c>
      <c r="J300" s="3188"/>
      <c r="K300" s="3171" t="s">
        <v>14</v>
      </c>
      <c r="L300" s="3171" t="s">
        <v>23</v>
      </c>
      <c r="M300" s="3171" t="s">
        <v>35337</v>
      </c>
      <c r="N300" s="3171" t="s">
        <v>35327</v>
      </c>
      <c r="O300" s="3178">
        <v>35000</v>
      </c>
      <c r="P300" s="3180">
        <v>10000</v>
      </c>
      <c r="Q300" s="3180">
        <f t="shared" si="14"/>
        <v>45000</v>
      </c>
      <c r="R300" s="3180">
        <v>45000</v>
      </c>
      <c r="S300" s="3180"/>
      <c r="T300" s="3180"/>
      <c r="U300" s="3195"/>
      <c r="V300" s="3195"/>
      <c r="W300" s="3180">
        <f t="shared" si="16"/>
        <v>0</v>
      </c>
      <c r="X300" s="3180"/>
      <c r="Y300" s="3180">
        <f t="shared" si="15"/>
        <v>45000</v>
      </c>
      <c r="Z300" s="3181"/>
      <c r="AA300" s="3181"/>
      <c r="AB300" s="3181"/>
      <c r="AC300" s="3181"/>
      <c r="AD300" s="3181"/>
      <c r="AE300" s="3181"/>
      <c r="AF300" s="3181"/>
      <c r="AG300" s="3181"/>
      <c r="AH300" s="3181"/>
      <c r="AI300" s="3181" t="s">
        <v>14</v>
      </c>
      <c r="AJ300" s="3181"/>
      <c r="AK300" s="3181"/>
      <c r="AL300" s="3181"/>
      <c r="AM300" s="3181"/>
      <c r="AN300" s="3181"/>
      <c r="AO300" s="3182"/>
      <c r="AP300" s="3171"/>
      <c r="AQ300" s="3171"/>
      <c r="AR300" s="3171"/>
      <c r="AS300" s="3171"/>
      <c r="AT300" s="3171"/>
      <c r="AU300" s="3171"/>
    </row>
    <row r="301" spans="1:47" s="3189" customFormat="1" ht="20.25" customHeight="1">
      <c r="A301" s="3171">
        <v>299</v>
      </c>
      <c r="B301" s="3184">
        <v>45688</v>
      </c>
      <c r="C301" s="3234" t="s">
        <v>36042</v>
      </c>
      <c r="D301" s="3234" t="s">
        <v>36932</v>
      </c>
      <c r="E301" s="3234">
        <v>3499717</v>
      </c>
      <c r="F301" s="3234" t="s">
        <v>36931</v>
      </c>
      <c r="G301" s="3235">
        <v>33611</v>
      </c>
      <c r="H301" s="3236" t="s">
        <v>36933</v>
      </c>
      <c r="I301" s="3187" t="s">
        <v>35325</v>
      </c>
      <c r="J301" s="3188"/>
      <c r="K301" s="3171" t="s">
        <v>14</v>
      </c>
      <c r="L301" s="3171" t="s">
        <v>35660</v>
      </c>
      <c r="M301" s="3171" t="s">
        <v>35337</v>
      </c>
      <c r="N301" s="3171" t="s">
        <v>35327</v>
      </c>
      <c r="O301" s="3178">
        <v>60000</v>
      </c>
      <c r="P301" s="3180">
        <v>20000</v>
      </c>
      <c r="Q301" s="3180">
        <f t="shared" si="14"/>
        <v>80000</v>
      </c>
      <c r="R301" s="3180">
        <v>80000</v>
      </c>
      <c r="S301" s="3180"/>
      <c r="T301" s="3180"/>
      <c r="U301" s="3195"/>
      <c r="V301" s="3195"/>
      <c r="W301" s="3180">
        <f t="shared" si="16"/>
        <v>0</v>
      </c>
      <c r="X301" s="3180"/>
      <c r="Y301" s="3180">
        <f t="shared" si="15"/>
        <v>80000</v>
      </c>
      <c r="Z301" s="3181"/>
      <c r="AA301" s="3181"/>
      <c r="AB301" s="3181"/>
      <c r="AC301" s="3181"/>
      <c r="AD301" s="3181" t="s">
        <v>14</v>
      </c>
      <c r="AE301" s="3181" t="s">
        <v>14</v>
      </c>
      <c r="AF301" s="3181"/>
      <c r="AG301" s="3181"/>
      <c r="AH301" s="3181"/>
      <c r="AI301" s="3181"/>
      <c r="AJ301" s="3181"/>
      <c r="AK301" s="3181"/>
      <c r="AL301" s="3181"/>
      <c r="AM301" s="3181"/>
      <c r="AN301" s="3181"/>
      <c r="AO301" s="3182"/>
      <c r="AP301" s="3171"/>
      <c r="AQ301" s="3171"/>
      <c r="AR301" s="3171"/>
      <c r="AS301" s="3171"/>
      <c r="AT301" s="3171"/>
      <c r="AU301" s="3171"/>
    </row>
    <row r="302" spans="1:47" s="3189" customFormat="1" ht="20.25" customHeight="1">
      <c r="A302" s="3171">
        <v>300</v>
      </c>
      <c r="B302" s="3184">
        <v>45688</v>
      </c>
      <c r="C302" s="3234" t="s">
        <v>36935</v>
      </c>
      <c r="D302" s="3234" t="s">
        <v>35952</v>
      </c>
      <c r="E302" s="3234">
        <v>4937731</v>
      </c>
      <c r="F302" s="3234" t="s">
        <v>36934</v>
      </c>
      <c r="G302" s="3235">
        <v>35245</v>
      </c>
      <c r="H302" s="3236" t="s">
        <v>36936</v>
      </c>
      <c r="I302" s="3187" t="s">
        <v>35325</v>
      </c>
      <c r="J302" s="3188" t="s">
        <v>14</v>
      </c>
      <c r="K302" s="3171" t="s">
        <v>14</v>
      </c>
      <c r="L302" s="3171" t="s">
        <v>36937</v>
      </c>
      <c r="M302" s="3171" t="s">
        <v>35337</v>
      </c>
      <c r="N302" s="3171" t="s">
        <v>35327</v>
      </c>
      <c r="O302" s="3178">
        <v>75000</v>
      </c>
      <c r="P302" s="3180">
        <v>20000</v>
      </c>
      <c r="Q302" s="3180">
        <f t="shared" si="14"/>
        <v>95000</v>
      </c>
      <c r="R302" s="3180">
        <v>95000</v>
      </c>
      <c r="S302" s="3180"/>
      <c r="T302" s="3180"/>
      <c r="U302" s="3195"/>
      <c r="V302" s="3195"/>
      <c r="W302" s="3180">
        <f t="shared" si="16"/>
        <v>0</v>
      </c>
      <c r="X302" s="3180"/>
      <c r="Y302" s="3180">
        <f t="shared" si="15"/>
        <v>95000</v>
      </c>
      <c r="Z302" s="3181"/>
      <c r="AA302" s="3181"/>
      <c r="AB302" s="3181"/>
      <c r="AC302" s="3181"/>
      <c r="AD302" s="3181"/>
      <c r="AE302" s="3181"/>
      <c r="AF302" s="3181"/>
      <c r="AG302" s="3181"/>
      <c r="AH302" s="3181"/>
      <c r="AI302" s="3181"/>
      <c r="AJ302" s="3181"/>
      <c r="AK302" s="3181" t="s">
        <v>14</v>
      </c>
      <c r="AL302" s="3181"/>
      <c r="AM302" s="3181"/>
      <c r="AN302" s="3181" t="s">
        <v>14</v>
      </c>
      <c r="AO302" s="3182"/>
      <c r="AP302" s="3171"/>
      <c r="AQ302" s="3171"/>
      <c r="AR302" s="3171"/>
      <c r="AS302" s="3171"/>
      <c r="AT302" s="3171"/>
      <c r="AU302" s="3171"/>
    </row>
    <row r="303" spans="1:47" s="3189" customFormat="1" ht="20.25" customHeight="1">
      <c r="A303" s="3171">
        <v>301</v>
      </c>
      <c r="B303" s="3184">
        <v>45688</v>
      </c>
      <c r="C303" s="3234" t="s">
        <v>36757</v>
      </c>
      <c r="D303" s="3234" t="s">
        <v>35467</v>
      </c>
      <c r="E303" s="3234">
        <v>5904284</v>
      </c>
      <c r="F303" s="3234" t="s">
        <v>36938</v>
      </c>
      <c r="G303" s="3235">
        <v>36701</v>
      </c>
      <c r="H303" s="3236" t="s">
        <v>36939</v>
      </c>
      <c r="I303" s="3187" t="s">
        <v>35325</v>
      </c>
      <c r="J303" s="3188" t="s">
        <v>14</v>
      </c>
      <c r="K303" s="3171" t="s">
        <v>14</v>
      </c>
      <c r="L303" s="3171" t="s">
        <v>35400</v>
      </c>
      <c r="M303" s="3171" t="s">
        <v>35337</v>
      </c>
      <c r="N303" s="3171" t="s">
        <v>35327</v>
      </c>
      <c r="O303" s="3178">
        <v>75000</v>
      </c>
      <c r="P303" s="3180">
        <v>20000</v>
      </c>
      <c r="Q303" s="3180">
        <f t="shared" si="14"/>
        <v>95000</v>
      </c>
      <c r="R303" s="3180">
        <v>95000</v>
      </c>
      <c r="S303" s="3180"/>
      <c r="T303" s="3180"/>
      <c r="U303" s="3180"/>
      <c r="V303" s="3180"/>
      <c r="W303" s="3180">
        <f t="shared" si="16"/>
        <v>0</v>
      </c>
      <c r="X303" s="3180"/>
      <c r="Y303" s="3180">
        <f t="shared" si="15"/>
        <v>95000</v>
      </c>
      <c r="Z303" s="3181"/>
      <c r="AA303" s="3181"/>
      <c r="AB303" s="3181"/>
      <c r="AC303" s="3181"/>
      <c r="AD303" s="3181"/>
      <c r="AE303" s="3181"/>
      <c r="AF303" s="3181"/>
      <c r="AG303" s="3181"/>
      <c r="AH303" s="3181"/>
      <c r="AI303" s="3181" t="s">
        <v>14</v>
      </c>
      <c r="AJ303" s="3181"/>
      <c r="AK303" s="3181" t="s">
        <v>14</v>
      </c>
      <c r="AL303" s="3181"/>
      <c r="AM303" s="3181"/>
      <c r="AN303" s="3181"/>
      <c r="AO303" s="3182"/>
      <c r="AP303" s="3171"/>
      <c r="AQ303" s="3171"/>
      <c r="AR303" s="3171"/>
      <c r="AS303" s="3171"/>
      <c r="AT303" s="3171"/>
      <c r="AU303" s="3171"/>
    </row>
    <row r="304" spans="1:47" s="3189" customFormat="1" ht="20.25" customHeight="1">
      <c r="A304" s="3171">
        <v>302</v>
      </c>
      <c r="B304" s="3184">
        <v>45688</v>
      </c>
      <c r="C304" s="3234" t="s">
        <v>36941</v>
      </c>
      <c r="D304" s="3234" t="s">
        <v>36942</v>
      </c>
      <c r="E304" s="3236" t="s">
        <v>35356</v>
      </c>
      <c r="F304" s="3234" t="s">
        <v>36940</v>
      </c>
      <c r="G304" s="3235">
        <v>36959</v>
      </c>
      <c r="H304" s="3234">
        <v>7086834145</v>
      </c>
      <c r="I304" s="3187" t="s">
        <v>35325</v>
      </c>
      <c r="J304" s="3188" t="s">
        <v>14</v>
      </c>
      <c r="K304" s="3171" t="s">
        <v>14</v>
      </c>
      <c r="L304" s="3171" t="s">
        <v>35355</v>
      </c>
      <c r="M304" s="3171" t="s">
        <v>35337</v>
      </c>
      <c r="N304" s="3171" t="s">
        <v>35327</v>
      </c>
      <c r="O304" s="3178">
        <v>75000</v>
      </c>
      <c r="P304" s="3180">
        <v>20000</v>
      </c>
      <c r="Q304" s="3180">
        <f t="shared" si="14"/>
        <v>95000</v>
      </c>
      <c r="R304" s="3180">
        <v>95000</v>
      </c>
      <c r="S304" s="3180"/>
      <c r="T304" s="3180"/>
      <c r="U304" s="3195"/>
      <c r="V304" s="3195"/>
      <c r="W304" s="3180">
        <f t="shared" si="16"/>
        <v>0</v>
      </c>
      <c r="X304" s="3180"/>
      <c r="Y304" s="3180">
        <f t="shared" si="15"/>
        <v>95000</v>
      </c>
      <c r="Z304" s="3181"/>
      <c r="AA304" s="3181"/>
      <c r="AB304" s="3181"/>
      <c r="AC304" s="3181"/>
      <c r="AD304" s="3181"/>
      <c r="AE304" s="3181"/>
      <c r="AF304" s="3181"/>
      <c r="AG304" s="3181"/>
      <c r="AH304" s="3181"/>
      <c r="AI304" s="3181" t="s">
        <v>14</v>
      </c>
      <c r="AJ304" s="3181"/>
      <c r="AK304" s="3181"/>
      <c r="AL304" s="3181"/>
      <c r="AM304" s="3181" t="s">
        <v>14</v>
      </c>
      <c r="AN304" s="3181"/>
      <c r="AO304" s="3182"/>
      <c r="AP304" s="3171"/>
      <c r="AQ304" s="3171"/>
      <c r="AR304" s="3171"/>
      <c r="AS304" s="3171"/>
      <c r="AT304" s="3171"/>
      <c r="AU304" s="3171"/>
    </row>
    <row r="305" spans="1:47" s="3189" customFormat="1" ht="20.25" customHeight="1">
      <c r="A305" s="3171">
        <v>303</v>
      </c>
      <c r="B305" s="3184">
        <v>45686</v>
      </c>
      <c r="C305" s="3191" t="s">
        <v>36944</v>
      </c>
      <c r="D305" s="3191" t="s">
        <v>36945</v>
      </c>
      <c r="E305" s="3191">
        <v>2855938</v>
      </c>
      <c r="F305" s="3191" t="s">
        <v>36943</v>
      </c>
      <c r="G305" s="3192">
        <v>32774</v>
      </c>
      <c r="H305" s="3193" t="s">
        <v>36946</v>
      </c>
      <c r="I305" s="3187" t="s">
        <v>35325</v>
      </c>
      <c r="J305" s="3188"/>
      <c r="K305" s="3171" t="s">
        <v>14</v>
      </c>
      <c r="L305" s="3171" t="s">
        <v>26</v>
      </c>
      <c r="M305" s="3171" t="s">
        <v>35337</v>
      </c>
      <c r="N305" s="3171" t="s">
        <v>35970</v>
      </c>
      <c r="O305" s="3178">
        <v>35000</v>
      </c>
      <c r="P305" s="3180">
        <v>10000</v>
      </c>
      <c r="Q305" s="3180">
        <f t="shared" si="14"/>
        <v>45000</v>
      </c>
      <c r="R305" s="3180">
        <v>45000</v>
      </c>
      <c r="S305" s="3180"/>
      <c r="T305" s="3180"/>
      <c r="U305" s="3195"/>
      <c r="V305" s="3195"/>
      <c r="W305" s="3180">
        <f t="shared" si="16"/>
        <v>0</v>
      </c>
      <c r="X305" s="3180"/>
      <c r="Y305" s="3180">
        <f t="shared" si="15"/>
        <v>45000</v>
      </c>
      <c r="Z305" s="3181"/>
      <c r="AA305" s="3181"/>
      <c r="AB305" s="3181"/>
      <c r="AC305" s="3181"/>
      <c r="AD305" s="3181"/>
      <c r="AE305" s="3181"/>
      <c r="AF305" s="3181"/>
      <c r="AG305" s="3181"/>
      <c r="AH305" s="3181"/>
      <c r="AI305" s="3181"/>
      <c r="AJ305" s="3181"/>
      <c r="AK305" s="3181"/>
      <c r="AL305" s="3181"/>
      <c r="AM305" s="3181" t="s">
        <v>14</v>
      </c>
      <c r="AN305" s="3181"/>
      <c r="AO305" s="3182"/>
      <c r="AP305" s="3171"/>
      <c r="AQ305" s="3171"/>
      <c r="AR305" s="3171"/>
      <c r="AS305" s="3171"/>
      <c r="AT305" s="3171"/>
      <c r="AU305" s="3171"/>
    </row>
    <row r="306" spans="1:47" s="3189" customFormat="1" ht="20.25" customHeight="1">
      <c r="A306" s="3171">
        <v>304</v>
      </c>
      <c r="B306" s="3184">
        <v>45687</v>
      </c>
      <c r="C306" s="3234" t="s">
        <v>36948</v>
      </c>
      <c r="D306" s="3234" t="s">
        <v>36949</v>
      </c>
      <c r="E306" s="3234">
        <v>3341698</v>
      </c>
      <c r="F306" s="3234" t="s">
        <v>36947</v>
      </c>
      <c r="G306" s="3235">
        <v>34918</v>
      </c>
      <c r="H306" s="3236" t="s">
        <v>4627</v>
      </c>
      <c r="I306" s="3187" t="s">
        <v>35325</v>
      </c>
      <c r="J306" s="3188"/>
      <c r="K306" s="3171" t="s">
        <v>14</v>
      </c>
      <c r="L306" s="3171" t="s">
        <v>24</v>
      </c>
      <c r="M306" s="3171" t="s">
        <v>35337</v>
      </c>
      <c r="N306" s="3171" t="s">
        <v>35970</v>
      </c>
      <c r="O306" s="3178">
        <v>35000</v>
      </c>
      <c r="P306" s="3180">
        <v>10000</v>
      </c>
      <c r="Q306" s="3180">
        <f t="shared" si="14"/>
        <v>45000</v>
      </c>
      <c r="R306" s="3180">
        <v>45000</v>
      </c>
      <c r="S306" s="3180"/>
      <c r="T306" s="3180"/>
      <c r="U306" s="3195"/>
      <c r="V306" s="3195"/>
      <c r="W306" s="3180">
        <f t="shared" si="16"/>
        <v>0</v>
      </c>
      <c r="X306" s="3180"/>
      <c r="Y306" s="3180">
        <f t="shared" si="15"/>
        <v>45000</v>
      </c>
      <c r="Z306" s="3181"/>
      <c r="AA306" s="3181"/>
      <c r="AB306" s="3181"/>
      <c r="AC306" s="3181"/>
      <c r="AD306" s="3181"/>
      <c r="AE306" s="3181"/>
      <c r="AF306" s="3181"/>
      <c r="AG306" s="3181"/>
      <c r="AH306" s="3181"/>
      <c r="AI306" s="3181"/>
      <c r="AJ306" s="3181"/>
      <c r="AK306" s="3181" t="s">
        <v>14</v>
      </c>
      <c r="AL306" s="3181"/>
      <c r="AM306" s="3181"/>
      <c r="AN306" s="3181"/>
      <c r="AO306" s="3182"/>
      <c r="AP306" s="3171"/>
      <c r="AQ306" s="3171"/>
      <c r="AR306" s="3171"/>
      <c r="AS306" s="3171"/>
      <c r="AT306" s="3171"/>
      <c r="AU306" s="3171"/>
    </row>
    <row r="307" spans="1:47" s="3189" customFormat="1" ht="20.25" customHeight="1">
      <c r="A307" s="3171">
        <v>305</v>
      </c>
      <c r="B307" s="3184">
        <v>45687</v>
      </c>
      <c r="C307" s="3234" t="s">
        <v>36954</v>
      </c>
      <c r="D307" s="3234" t="s">
        <v>36955</v>
      </c>
      <c r="E307" s="3234">
        <v>2009082</v>
      </c>
      <c r="F307" s="3234" t="s">
        <v>36953</v>
      </c>
      <c r="G307" s="3235">
        <v>30223</v>
      </c>
      <c r="H307" s="3234">
        <v>8032176322</v>
      </c>
      <c r="I307" s="3187" t="s">
        <v>35325</v>
      </c>
      <c r="J307" s="3188"/>
      <c r="K307" s="3171" t="s">
        <v>14</v>
      </c>
      <c r="L307" s="3171" t="s">
        <v>31</v>
      </c>
      <c r="M307" s="3171" t="s">
        <v>35337</v>
      </c>
      <c r="N307" s="3171" t="s">
        <v>35970</v>
      </c>
      <c r="O307" s="3178">
        <v>30000</v>
      </c>
      <c r="P307" s="3180">
        <v>10000</v>
      </c>
      <c r="Q307" s="3180">
        <f t="shared" si="14"/>
        <v>40000</v>
      </c>
      <c r="R307" s="3180">
        <v>40000</v>
      </c>
      <c r="S307" s="3180"/>
      <c r="T307" s="3180"/>
      <c r="U307" s="3195"/>
      <c r="V307" s="3195"/>
      <c r="W307" s="3180">
        <f t="shared" si="16"/>
        <v>0</v>
      </c>
      <c r="X307" s="3180"/>
      <c r="Y307" s="3180">
        <f t="shared" si="15"/>
        <v>40000</v>
      </c>
      <c r="Z307" s="3181"/>
      <c r="AA307" s="3181"/>
      <c r="AB307" s="3181"/>
      <c r="AC307" s="3181"/>
      <c r="AD307" s="3181" t="s">
        <v>14</v>
      </c>
      <c r="AE307" s="3181"/>
      <c r="AF307" s="3181"/>
      <c r="AG307" s="3181"/>
      <c r="AH307" s="3181"/>
      <c r="AI307" s="3181"/>
      <c r="AJ307" s="3181"/>
      <c r="AK307" s="3181"/>
      <c r="AL307" s="3181"/>
      <c r="AM307" s="3181"/>
      <c r="AN307" s="3181"/>
      <c r="AO307" s="3182"/>
      <c r="AP307" s="3171"/>
      <c r="AQ307" s="3171"/>
      <c r="AR307" s="3171"/>
      <c r="AS307" s="3171"/>
      <c r="AT307" s="3171"/>
      <c r="AU307" s="3171"/>
    </row>
    <row r="308" spans="1:47" s="3189" customFormat="1" ht="20.25" customHeight="1">
      <c r="A308" s="3171">
        <v>306</v>
      </c>
      <c r="B308" s="3184">
        <v>45688</v>
      </c>
      <c r="C308" s="3187" t="s">
        <v>36956</v>
      </c>
      <c r="D308" s="3187" t="s">
        <v>36957</v>
      </c>
      <c r="E308" s="3218">
        <v>5626776</v>
      </c>
      <c r="F308" s="3218" t="s">
        <v>37361</v>
      </c>
      <c r="G308" s="3219">
        <v>33425</v>
      </c>
      <c r="H308" s="3218" t="s">
        <v>37362</v>
      </c>
      <c r="I308" s="3187" t="s">
        <v>35325</v>
      </c>
      <c r="J308" s="3188" t="s">
        <v>14</v>
      </c>
      <c r="K308" s="3171" t="s">
        <v>14</v>
      </c>
      <c r="L308" s="3171" t="s">
        <v>35373</v>
      </c>
      <c r="M308" s="3171" t="s">
        <v>35337</v>
      </c>
      <c r="N308" s="3171" t="s">
        <v>35970</v>
      </c>
      <c r="O308" s="3178">
        <v>85000</v>
      </c>
      <c r="P308" s="3180"/>
      <c r="Q308" s="3180">
        <f t="shared" si="14"/>
        <v>85000</v>
      </c>
      <c r="R308" s="3180">
        <v>85000</v>
      </c>
      <c r="S308" s="3180"/>
      <c r="T308" s="3180"/>
      <c r="U308" s="3195"/>
      <c r="V308" s="3195"/>
      <c r="W308" s="3180">
        <f t="shared" si="16"/>
        <v>0</v>
      </c>
      <c r="X308" s="3180"/>
      <c r="Y308" s="3180">
        <f t="shared" si="15"/>
        <v>85000</v>
      </c>
      <c r="Z308" s="3181"/>
      <c r="AA308" s="3181"/>
      <c r="AB308" s="3181"/>
      <c r="AC308" s="3181"/>
      <c r="AD308" s="3181"/>
      <c r="AE308" s="3181"/>
      <c r="AF308" s="3181"/>
      <c r="AG308" s="3181"/>
      <c r="AH308" s="3181"/>
      <c r="AI308" s="3181"/>
      <c r="AJ308" s="3181" t="s">
        <v>14</v>
      </c>
      <c r="AK308" s="3181" t="s">
        <v>14</v>
      </c>
      <c r="AL308" s="3181"/>
      <c r="AM308" s="3181"/>
      <c r="AN308" s="3181"/>
      <c r="AO308" s="3182"/>
      <c r="AP308" s="3171"/>
      <c r="AQ308" s="3171"/>
      <c r="AR308" s="3171"/>
      <c r="AS308" s="3171"/>
      <c r="AT308" s="3171"/>
      <c r="AU308" s="3171"/>
    </row>
    <row r="309" spans="1:47" s="3189" customFormat="1" ht="20.25" customHeight="1">
      <c r="A309" s="3171">
        <v>307</v>
      </c>
      <c r="B309" s="3184">
        <v>45689</v>
      </c>
      <c r="C309" s="3234" t="s">
        <v>35343</v>
      </c>
      <c r="D309" s="3234" t="s">
        <v>36959</v>
      </c>
      <c r="E309" s="3234">
        <v>6453956</v>
      </c>
      <c r="F309" s="3234" t="s">
        <v>36958</v>
      </c>
      <c r="G309" s="3235">
        <v>30660</v>
      </c>
      <c r="H309" s="3236" t="s">
        <v>36960</v>
      </c>
      <c r="I309" s="3187" t="s">
        <v>35325</v>
      </c>
      <c r="J309" s="3188" t="s">
        <v>14</v>
      </c>
      <c r="K309" s="3171" t="s">
        <v>14</v>
      </c>
      <c r="L309" s="3171" t="s">
        <v>36961</v>
      </c>
      <c r="M309" s="3171" t="s">
        <v>35337</v>
      </c>
      <c r="N309" s="3171" t="s">
        <v>35970</v>
      </c>
      <c r="O309" s="3178">
        <v>65000</v>
      </c>
      <c r="P309" s="3180"/>
      <c r="Q309" s="3180">
        <f t="shared" si="14"/>
        <v>65000</v>
      </c>
      <c r="R309" s="3180">
        <v>65000</v>
      </c>
      <c r="S309" s="3180"/>
      <c r="T309" s="3180"/>
      <c r="U309" s="3195"/>
      <c r="V309" s="3195"/>
      <c r="W309" s="3180">
        <f t="shared" si="16"/>
        <v>0</v>
      </c>
      <c r="X309" s="3180"/>
      <c r="Y309" s="3180">
        <f t="shared" si="15"/>
        <v>65000</v>
      </c>
      <c r="Z309" s="3181"/>
      <c r="AA309" s="3181"/>
      <c r="AB309" s="3181"/>
      <c r="AC309" s="3181" t="s">
        <v>14</v>
      </c>
      <c r="AD309" s="3181"/>
      <c r="AE309" s="3181"/>
      <c r="AF309" s="3181" t="s">
        <v>14</v>
      </c>
      <c r="AG309" s="3181"/>
      <c r="AH309" s="3181"/>
      <c r="AI309" s="3181"/>
      <c r="AJ309" s="3181"/>
      <c r="AK309" s="3181"/>
      <c r="AL309" s="3181"/>
      <c r="AM309" s="3181"/>
      <c r="AN309" s="3181"/>
      <c r="AO309" s="3182"/>
      <c r="AP309" s="3171"/>
      <c r="AQ309" s="3171"/>
      <c r="AR309" s="3171"/>
      <c r="AS309" s="3171"/>
      <c r="AT309" s="3171"/>
      <c r="AU309" s="3171"/>
    </row>
    <row r="310" spans="1:47" s="3189" customFormat="1" ht="20.25" customHeight="1">
      <c r="A310" s="3171">
        <v>308</v>
      </c>
      <c r="B310" s="3184">
        <v>45689</v>
      </c>
      <c r="C310" s="3234" t="s">
        <v>36963</v>
      </c>
      <c r="D310" s="3234" t="s">
        <v>36964</v>
      </c>
      <c r="E310" s="3236" t="s">
        <v>35356</v>
      </c>
      <c r="F310" s="3234" t="s">
        <v>36962</v>
      </c>
      <c r="G310" s="3235">
        <v>37621</v>
      </c>
      <c r="H310" s="3236" t="s">
        <v>36965</v>
      </c>
      <c r="I310" s="3187" t="s">
        <v>35325</v>
      </c>
      <c r="J310" s="3188" t="s">
        <v>14</v>
      </c>
      <c r="K310" s="3171" t="s">
        <v>14</v>
      </c>
      <c r="L310" s="3171" t="s">
        <v>23</v>
      </c>
      <c r="M310" s="3171" t="s">
        <v>35337</v>
      </c>
      <c r="N310" s="3171" t="s">
        <v>35970</v>
      </c>
      <c r="O310" s="3178">
        <v>40000</v>
      </c>
      <c r="P310" s="3180"/>
      <c r="Q310" s="3180">
        <f t="shared" si="14"/>
        <v>40000</v>
      </c>
      <c r="R310" s="3180">
        <v>40000</v>
      </c>
      <c r="S310" s="3180"/>
      <c r="T310" s="3180"/>
      <c r="U310" s="3180"/>
      <c r="V310" s="3180"/>
      <c r="W310" s="3180">
        <f t="shared" si="16"/>
        <v>0</v>
      </c>
      <c r="X310" s="3180"/>
      <c r="Y310" s="3180">
        <f t="shared" si="15"/>
        <v>40000</v>
      </c>
      <c r="Z310" s="3181"/>
      <c r="AA310" s="3181"/>
      <c r="AB310" s="3181"/>
      <c r="AC310" s="3181"/>
      <c r="AD310" s="3181"/>
      <c r="AE310" s="3181"/>
      <c r="AF310" s="3181"/>
      <c r="AG310" s="3181"/>
      <c r="AH310" s="3181"/>
      <c r="AI310" s="3181" t="s">
        <v>14</v>
      </c>
      <c r="AJ310" s="3181"/>
      <c r="AK310" s="3181"/>
      <c r="AL310" s="3181"/>
      <c r="AM310" s="3181"/>
      <c r="AN310" s="3181"/>
      <c r="AO310" s="3182"/>
      <c r="AP310" s="3171"/>
      <c r="AQ310" s="3171"/>
      <c r="AR310" s="3171"/>
      <c r="AS310" s="3171"/>
      <c r="AT310" s="3171"/>
      <c r="AU310" s="3171"/>
    </row>
    <row r="311" spans="1:47" s="3189" customFormat="1" ht="20.25" customHeight="1">
      <c r="A311" s="3171">
        <v>309</v>
      </c>
      <c r="B311" s="3184">
        <v>45689</v>
      </c>
      <c r="C311" s="3234" t="s">
        <v>36967</v>
      </c>
      <c r="D311" s="3234" t="s">
        <v>36968</v>
      </c>
      <c r="E311" s="3234">
        <v>301</v>
      </c>
      <c r="F311" s="3234" t="s">
        <v>36966</v>
      </c>
      <c r="G311" s="3235">
        <v>34640</v>
      </c>
      <c r="H311" s="3236" t="s">
        <v>36969</v>
      </c>
      <c r="I311" s="3187" t="s">
        <v>35325</v>
      </c>
      <c r="J311" s="3188"/>
      <c r="K311" s="3171" t="s">
        <v>14</v>
      </c>
      <c r="L311" s="3171" t="s">
        <v>35365</v>
      </c>
      <c r="M311" s="3171" t="s">
        <v>35337</v>
      </c>
      <c r="N311" s="3171" t="s">
        <v>35970</v>
      </c>
      <c r="O311" s="3178">
        <v>60000</v>
      </c>
      <c r="P311" s="3180"/>
      <c r="Q311" s="3180">
        <f t="shared" si="14"/>
        <v>60000</v>
      </c>
      <c r="R311" s="3180">
        <v>60000</v>
      </c>
      <c r="S311" s="3180"/>
      <c r="T311" s="3180"/>
      <c r="U311" s="3180"/>
      <c r="V311" s="3180"/>
      <c r="W311" s="3180">
        <f t="shared" si="16"/>
        <v>0</v>
      </c>
      <c r="X311" s="3180"/>
      <c r="Y311" s="3180">
        <f t="shared" si="15"/>
        <v>60000</v>
      </c>
      <c r="Z311" s="3181"/>
      <c r="AA311" s="3181"/>
      <c r="AB311" s="3181"/>
      <c r="AC311" s="3181"/>
      <c r="AD311" s="3181"/>
      <c r="AE311" s="3181"/>
      <c r="AF311" s="3181" t="s">
        <v>14</v>
      </c>
      <c r="AG311" s="3181" t="s">
        <v>14</v>
      </c>
      <c r="AH311" s="3181"/>
      <c r="AI311" s="3181"/>
      <c r="AJ311" s="3181"/>
      <c r="AK311" s="3181"/>
      <c r="AL311" s="3181"/>
      <c r="AM311" s="3181"/>
      <c r="AN311" s="3181"/>
      <c r="AO311" s="3182"/>
      <c r="AP311" s="3171"/>
      <c r="AQ311" s="3171"/>
      <c r="AR311" s="3171"/>
      <c r="AS311" s="3171"/>
      <c r="AT311" s="3171"/>
      <c r="AU311" s="3171"/>
    </row>
    <row r="312" spans="1:47" s="3189" customFormat="1" ht="20.25" customHeight="1">
      <c r="A312" s="3171">
        <v>310</v>
      </c>
      <c r="B312" s="3184">
        <v>45689</v>
      </c>
      <c r="C312" s="3194" t="s">
        <v>36163</v>
      </c>
      <c r="D312" s="3194" t="s">
        <v>36970</v>
      </c>
      <c r="E312" s="3231">
        <v>2946086</v>
      </c>
      <c r="F312" s="3231" t="s">
        <v>37350</v>
      </c>
      <c r="G312" s="3232">
        <v>35684</v>
      </c>
      <c r="H312" s="3231">
        <v>9069239983</v>
      </c>
      <c r="I312" s="3187" t="s">
        <v>35325</v>
      </c>
      <c r="J312" s="3188"/>
      <c r="K312" s="3171" t="s">
        <v>14</v>
      </c>
      <c r="L312" s="3171" t="s">
        <v>35660</v>
      </c>
      <c r="M312" s="3171" t="s">
        <v>35337</v>
      </c>
      <c r="N312" s="3171" t="s">
        <v>35970</v>
      </c>
      <c r="O312" s="3178">
        <v>60000</v>
      </c>
      <c r="P312" s="3180"/>
      <c r="Q312" s="3180">
        <f t="shared" si="14"/>
        <v>60000</v>
      </c>
      <c r="R312" s="3180">
        <v>60000</v>
      </c>
      <c r="S312" s="3180"/>
      <c r="T312" s="3180"/>
      <c r="U312" s="3180"/>
      <c r="V312" s="3180"/>
      <c r="W312" s="3180">
        <f t="shared" si="16"/>
        <v>0</v>
      </c>
      <c r="X312" s="3180"/>
      <c r="Y312" s="3180">
        <f t="shared" si="15"/>
        <v>60000</v>
      </c>
      <c r="Z312" s="3181"/>
      <c r="AA312" s="3181"/>
      <c r="AB312" s="3181"/>
      <c r="AC312" s="3181"/>
      <c r="AD312" s="3181" t="s">
        <v>14</v>
      </c>
      <c r="AE312" s="3181" t="s">
        <v>14</v>
      </c>
      <c r="AF312" s="3181"/>
      <c r="AG312" s="3181"/>
      <c r="AH312" s="3181"/>
      <c r="AI312" s="3181"/>
      <c r="AJ312" s="3181"/>
      <c r="AK312" s="3181"/>
      <c r="AL312" s="3181"/>
      <c r="AM312" s="3181"/>
      <c r="AN312" s="3181"/>
      <c r="AO312" s="3182"/>
      <c r="AP312" s="3171"/>
      <c r="AQ312" s="3171"/>
      <c r="AR312" s="3171"/>
      <c r="AS312" s="3171"/>
      <c r="AT312" s="3171"/>
      <c r="AU312" s="3171"/>
    </row>
    <row r="313" spans="1:47" s="1449" customFormat="1" ht="1.5" customHeight="1">
      <c r="A313" s="3171">
        <v>311</v>
      </c>
      <c r="B313" s="2460"/>
      <c r="C313" s="1083"/>
      <c r="D313" s="1083"/>
      <c r="E313" s="1808"/>
      <c r="F313" s="1083"/>
      <c r="G313" s="1806"/>
      <c r="H313" s="1808"/>
      <c r="I313" s="1427" t="s">
        <v>35325</v>
      </c>
      <c r="J313" s="1857"/>
      <c r="K313" s="1820"/>
      <c r="L313" s="1820"/>
      <c r="M313" s="1440" t="s">
        <v>35337</v>
      </c>
      <c r="N313" s="1094" t="s">
        <v>35970</v>
      </c>
      <c r="O313" s="2457"/>
      <c r="P313" s="1823"/>
      <c r="Q313" s="1823">
        <f t="shared" si="14"/>
        <v>0</v>
      </c>
      <c r="R313" s="1823"/>
      <c r="S313" s="1823"/>
      <c r="T313" s="1823"/>
      <c r="U313" s="1823"/>
      <c r="V313" s="1823"/>
      <c r="W313" s="1097">
        <f t="shared" si="16"/>
        <v>0</v>
      </c>
      <c r="X313" s="1823"/>
      <c r="Y313" s="1823">
        <f t="shared" si="15"/>
        <v>0</v>
      </c>
      <c r="Z313" s="1157"/>
      <c r="AA313" s="1157"/>
      <c r="AB313" s="1157"/>
      <c r="AC313" s="1157"/>
      <c r="AD313" s="1157"/>
      <c r="AE313" s="1157"/>
      <c r="AF313" s="1157"/>
      <c r="AG313" s="1157"/>
      <c r="AH313" s="1157"/>
      <c r="AI313" s="1157"/>
      <c r="AJ313" s="1157"/>
      <c r="AK313" s="1157"/>
      <c r="AL313" s="1157"/>
      <c r="AM313" s="1157"/>
      <c r="AN313" s="1157"/>
      <c r="AO313" s="2767"/>
      <c r="AP313" s="1820"/>
      <c r="AQ313" s="1820"/>
      <c r="AR313" s="1820"/>
      <c r="AS313" s="1820"/>
      <c r="AT313" s="1820"/>
      <c r="AU313" s="1820"/>
    </row>
    <row r="314" spans="1:47" s="3183" customFormat="1" ht="20.25" customHeight="1">
      <c r="A314" s="3171">
        <v>312</v>
      </c>
      <c r="B314" s="3184">
        <v>45690</v>
      </c>
      <c r="C314" s="3194" t="s">
        <v>36750</v>
      </c>
      <c r="D314" s="3194" t="s">
        <v>36971</v>
      </c>
      <c r="E314" s="3231">
        <v>5781879</v>
      </c>
      <c r="F314" s="3231" t="s">
        <v>37359</v>
      </c>
      <c r="G314" s="3232">
        <v>35123</v>
      </c>
      <c r="H314" s="3233" t="s">
        <v>37360</v>
      </c>
      <c r="I314" s="3187" t="s">
        <v>35325</v>
      </c>
      <c r="J314" s="3188" t="s">
        <v>14</v>
      </c>
      <c r="K314" s="3171" t="s">
        <v>14</v>
      </c>
      <c r="L314" s="3171" t="s">
        <v>30</v>
      </c>
      <c r="M314" s="3188" t="s">
        <v>35337</v>
      </c>
      <c r="N314" s="3171" t="s">
        <v>35970</v>
      </c>
      <c r="O314" s="3178">
        <v>35000</v>
      </c>
      <c r="P314" s="3180">
        <v>10000</v>
      </c>
      <c r="Q314" s="3180">
        <f t="shared" si="14"/>
        <v>45000</v>
      </c>
      <c r="R314" s="3180">
        <v>45000</v>
      </c>
      <c r="S314" s="3180"/>
      <c r="T314" s="3180"/>
      <c r="U314" s="3180"/>
      <c r="V314" s="3180"/>
      <c r="W314" s="3180">
        <f t="shared" si="16"/>
        <v>0</v>
      </c>
      <c r="X314" s="3180"/>
      <c r="Y314" s="3180">
        <f t="shared" si="15"/>
        <v>45000</v>
      </c>
      <c r="Z314" s="3181"/>
      <c r="AA314" s="3181"/>
      <c r="AB314" s="3181"/>
      <c r="AC314" s="3181"/>
      <c r="AD314" s="3181"/>
      <c r="AE314" s="3181" t="s">
        <v>14</v>
      </c>
      <c r="AF314" s="3181"/>
      <c r="AG314" s="3181"/>
      <c r="AH314" s="3181"/>
      <c r="AI314" s="3181"/>
      <c r="AJ314" s="3181"/>
      <c r="AK314" s="3181"/>
      <c r="AL314" s="3181"/>
      <c r="AM314" s="3181"/>
      <c r="AN314" s="3181"/>
      <c r="AO314" s="3182"/>
      <c r="AP314" s="3171"/>
      <c r="AQ314" s="3171"/>
      <c r="AR314" s="3171"/>
      <c r="AS314" s="3171"/>
      <c r="AT314" s="3171"/>
      <c r="AU314" s="3171"/>
    </row>
    <row r="315" spans="1:47" s="3189" customFormat="1" ht="20.25" customHeight="1">
      <c r="A315" s="3171">
        <v>313</v>
      </c>
      <c r="B315" s="3184">
        <v>45690</v>
      </c>
      <c r="C315" s="3234" t="s">
        <v>36973</v>
      </c>
      <c r="D315" s="3234" t="s">
        <v>36974</v>
      </c>
      <c r="E315" s="3234">
        <v>3997288</v>
      </c>
      <c r="F315" s="3234" t="s">
        <v>36972</v>
      </c>
      <c r="G315" s="3235">
        <v>36307</v>
      </c>
      <c r="H315" s="3236" t="s">
        <v>36975</v>
      </c>
      <c r="I315" s="3187" t="s">
        <v>35325</v>
      </c>
      <c r="J315" s="3177" t="s">
        <v>14</v>
      </c>
      <c r="K315" s="3176" t="s">
        <v>14</v>
      </c>
      <c r="L315" s="3176" t="s">
        <v>23</v>
      </c>
      <c r="M315" s="3176" t="s">
        <v>35337</v>
      </c>
      <c r="N315" s="3176" t="s">
        <v>35970</v>
      </c>
      <c r="O315" s="3241">
        <v>40000</v>
      </c>
      <c r="P315" s="3225">
        <v>10000</v>
      </c>
      <c r="Q315" s="3225">
        <f t="shared" si="14"/>
        <v>50000</v>
      </c>
      <c r="R315" s="3225">
        <v>50000</v>
      </c>
      <c r="S315" s="3225"/>
      <c r="T315" s="3225"/>
      <c r="U315" s="3225"/>
      <c r="V315" s="3225"/>
      <c r="W315" s="3180">
        <f t="shared" si="16"/>
        <v>0</v>
      </c>
      <c r="X315" s="3225"/>
      <c r="Y315" s="3225">
        <f t="shared" si="15"/>
        <v>50000</v>
      </c>
      <c r="Z315" s="3227"/>
      <c r="AA315" s="3227"/>
      <c r="AB315" s="3227"/>
      <c r="AC315" s="3227"/>
      <c r="AD315" s="3227"/>
      <c r="AE315" s="3227"/>
      <c r="AF315" s="3227"/>
      <c r="AG315" s="3227"/>
      <c r="AH315" s="3227"/>
      <c r="AI315" s="3227" t="s">
        <v>14</v>
      </c>
      <c r="AJ315" s="3227"/>
      <c r="AK315" s="3227"/>
      <c r="AL315" s="3227"/>
      <c r="AM315" s="3227"/>
      <c r="AN315" s="3227"/>
      <c r="AO315" s="3228"/>
      <c r="AP315" s="3176"/>
      <c r="AQ315" s="3176"/>
      <c r="AR315" s="3176"/>
      <c r="AS315" s="3176"/>
      <c r="AT315" s="3176"/>
      <c r="AU315" s="3176"/>
    </row>
    <row r="316" spans="1:47" s="3189" customFormat="1" ht="20.25" customHeight="1">
      <c r="A316" s="3171">
        <v>314</v>
      </c>
      <c r="B316" s="3184">
        <v>45689</v>
      </c>
      <c r="C316" s="3234" t="s">
        <v>37019</v>
      </c>
      <c r="D316" s="3234" t="s">
        <v>37020</v>
      </c>
      <c r="E316" s="3234">
        <v>6159539</v>
      </c>
      <c r="F316" s="3234" t="s">
        <v>37018</v>
      </c>
      <c r="G316" s="3235">
        <v>34520</v>
      </c>
      <c r="H316" s="3236" t="s">
        <v>37021</v>
      </c>
      <c r="I316" s="3187" t="s">
        <v>35325</v>
      </c>
      <c r="J316" s="3188"/>
      <c r="K316" s="3171" t="s">
        <v>14</v>
      </c>
      <c r="L316" s="3171" t="s">
        <v>35365</v>
      </c>
      <c r="M316" s="3171" t="s">
        <v>35337</v>
      </c>
      <c r="N316" s="3171" t="s">
        <v>35327</v>
      </c>
      <c r="O316" s="3178">
        <v>60000</v>
      </c>
      <c r="P316" s="3180">
        <v>20000</v>
      </c>
      <c r="Q316" s="3180">
        <f t="shared" ref="Q316:Q380" si="17">O316+P316</f>
        <v>80000</v>
      </c>
      <c r="R316" s="3180">
        <v>80000</v>
      </c>
      <c r="S316" s="3180"/>
      <c r="T316" s="3180"/>
      <c r="U316" s="3180"/>
      <c r="V316" s="3180"/>
      <c r="W316" s="3180">
        <f t="shared" si="16"/>
        <v>0</v>
      </c>
      <c r="X316" s="3180"/>
      <c r="Y316" s="3180">
        <f t="shared" ref="Y316:Y380" si="18">R316+S316+T316+V316+W316-X316</f>
        <v>80000</v>
      </c>
      <c r="Z316" s="3181"/>
      <c r="AA316" s="3181"/>
      <c r="AB316" s="3181"/>
      <c r="AC316" s="3181"/>
      <c r="AD316" s="3181"/>
      <c r="AE316" s="3181"/>
      <c r="AF316" s="3181" t="s">
        <v>14</v>
      </c>
      <c r="AG316" s="3181" t="s">
        <v>14</v>
      </c>
      <c r="AH316" s="3181"/>
      <c r="AI316" s="3181"/>
      <c r="AJ316" s="3181"/>
      <c r="AK316" s="3181"/>
      <c r="AL316" s="3181"/>
      <c r="AM316" s="3181"/>
      <c r="AN316" s="3181"/>
      <c r="AO316" s="3182"/>
      <c r="AP316" s="3171"/>
      <c r="AQ316" s="3171"/>
      <c r="AR316" s="3171"/>
      <c r="AS316" s="3171"/>
      <c r="AT316" s="3171"/>
      <c r="AU316" s="3171"/>
    </row>
    <row r="317" spans="1:47" s="3189" customFormat="1" ht="20.25" customHeight="1">
      <c r="A317" s="3171">
        <v>315</v>
      </c>
      <c r="B317" s="3184">
        <v>45689</v>
      </c>
      <c r="C317" s="3234" t="s">
        <v>37023</v>
      </c>
      <c r="D317" s="3234" t="s">
        <v>37024</v>
      </c>
      <c r="E317" s="3234">
        <v>3556432</v>
      </c>
      <c r="F317" s="3234" t="s">
        <v>37022</v>
      </c>
      <c r="G317" s="3235">
        <v>35875</v>
      </c>
      <c r="H317" s="3236" t="s">
        <v>4209</v>
      </c>
      <c r="I317" s="3187" t="s">
        <v>35325</v>
      </c>
      <c r="J317" s="3188"/>
      <c r="K317" s="3171" t="s">
        <v>14</v>
      </c>
      <c r="L317" s="3171" t="s">
        <v>37025</v>
      </c>
      <c r="M317" s="3171" t="s">
        <v>35337</v>
      </c>
      <c r="N317" s="3171" t="s">
        <v>35327</v>
      </c>
      <c r="O317" s="3178">
        <v>65000</v>
      </c>
      <c r="P317" s="3180"/>
      <c r="Q317" s="3180">
        <f t="shared" si="17"/>
        <v>65000</v>
      </c>
      <c r="R317" s="3180">
        <v>65000</v>
      </c>
      <c r="S317" s="3180"/>
      <c r="T317" s="3180"/>
      <c r="U317" s="3180"/>
      <c r="V317" s="3180"/>
      <c r="W317" s="3180">
        <f t="shared" ref="W317:W327" si="19">Q317-R317-S317-T317-V317</f>
        <v>0</v>
      </c>
      <c r="X317" s="3180"/>
      <c r="Y317" s="3180">
        <f t="shared" si="18"/>
        <v>65000</v>
      </c>
      <c r="Z317" s="3181"/>
      <c r="AA317" s="3181"/>
      <c r="AB317" s="3181"/>
      <c r="AC317" s="3181"/>
      <c r="AD317" s="3181"/>
      <c r="AE317" s="3181"/>
      <c r="AF317" s="3181"/>
      <c r="AG317" s="3181" t="s">
        <v>14</v>
      </c>
      <c r="AH317" s="3181"/>
      <c r="AI317" s="3181" t="s">
        <v>14</v>
      </c>
      <c r="AJ317" s="3181"/>
      <c r="AK317" s="3181"/>
      <c r="AL317" s="3181"/>
      <c r="AM317" s="3181"/>
      <c r="AN317" s="3181"/>
      <c r="AO317" s="3182"/>
      <c r="AP317" s="3171"/>
      <c r="AQ317" s="3171"/>
      <c r="AR317" s="3171"/>
      <c r="AS317" s="3171"/>
      <c r="AT317" s="3171"/>
      <c r="AU317" s="3171"/>
    </row>
    <row r="318" spans="1:47" s="3189" customFormat="1" ht="20.25" customHeight="1">
      <c r="A318" s="3171">
        <v>316</v>
      </c>
      <c r="B318" s="3184">
        <v>45689</v>
      </c>
      <c r="C318" s="3234" t="s">
        <v>37118</v>
      </c>
      <c r="D318" s="3234" t="s">
        <v>37119</v>
      </c>
      <c r="E318" s="3234">
        <v>5780207</v>
      </c>
      <c r="F318" s="3234" t="s">
        <v>37117</v>
      </c>
      <c r="G318" s="3235">
        <v>35247</v>
      </c>
      <c r="H318" s="3234" t="s">
        <v>37120</v>
      </c>
      <c r="I318" s="3187" t="s">
        <v>35325</v>
      </c>
      <c r="J318" s="3188" t="s">
        <v>14</v>
      </c>
      <c r="K318" s="3171" t="s">
        <v>14</v>
      </c>
      <c r="L318" s="3171" t="s">
        <v>26</v>
      </c>
      <c r="M318" s="3171" t="s">
        <v>35337</v>
      </c>
      <c r="N318" s="3171" t="s">
        <v>35327</v>
      </c>
      <c r="O318" s="3178">
        <v>40000</v>
      </c>
      <c r="P318" s="3180"/>
      <c r="Q318" s="3180">
        <f t="shared" si="17"/>
        <v>40000</v>
      </c>
      <c r="R318" s="3180">
        <v>40000</v>
      </c>
      <c r="S318" s="3180"/>
      <c r="T318" s="3180"/>
      <c r="U318" s="3180"/>
      <c r="V318" s="3180"/>
      <c r="W318" s="3180">
        <f t="shared" si="19"/>
        <v>0</v>
      </c>
      <c r="X318" s="3180"/>
      <c r="Y318" s="3180">
        <f t="shared" si="18"/>
        <v>40000</v>
      </c>
      <c r="Z318" s="3181"/>
      <c r="AA318" s="3181"/>
      <c r="AB318" s="3181"/>
      <c r="AC318" s="3181"/>
      <c r="AD318" s="3181"/>
      <c r="AE318" s="3181"/>
      <c r="AF318" s="3181"/>
      <c r="AG318" s="3181"/>
      <c r="AH318" s="3181"/>
      <c r="AI318" s="3181"/>
      <c r="AJ318" s="3181"/>
      <c r="AK318" s="3181"/>
      <c r="AL318" s="3181"/>
      <c r="AM318" s="3181" t="s">
        <v>14</v>
      </c>
      <c r="AN318" s="3181"/>
      <c r="AO318" s="3182"/>
      <c r="AP318" s="3171"/>
      <c r="AQ318" s="3171"/>
      <c r="AR318" s="3171"/>
      <c r="AS318" s="3171"/>
      <c r="AT318" s="3171"/>
      <c r="AU318" s="3171"/>
    </row>
    <row r="319" spans="1:47" s="3189" customFormat="1" ht="20.25" customHeight="1">
      <c r="A319" s="3171">
        <v>317</v>
      </c>
      <c r="B319" s="3184">
        <v>45689</v>
      </c>
      <c r="C319" s="3234" t="s">
        <v>37027</v>
      </c>
      <c r="D319" s="3234" t="s">
        <v>35852</v>
      </c>
      <c r="E319" s="3234">
        <v>5687633</v>
      </c>
      <c r="F319" s="3234" t="s">
        <v>37026</v>
      </c>
      <c r="G319" s="3235">
        <v>34790</v>
      </c>
      <c r="H319" s="3236" t="s">
        <v>37028</v>
      </c>
      <c r="I319" s="3187" t="s">
        <v>35325</v>
      </c>
      <c r="J319" s="3188"/>
      <c r="K319" s="3171" t="s">
        <v>14</v>
      </c>
      <c r="L319" s="3171" t="s">
        <v>24</v>
      </c>
      <c r="M319" s="3171" t="s">
        <v>35337</v>
      </c>
      <c r="N319" s="3171" t="s">
        <v>35327</v>
      </c>
      <c r="O319" s="3178">
        <v>35000</v>
      </c>
      <c r="P319" s="3180">
        <v>10000</v>
      </c>
      <c r="Q319" s="3180">
        <f t="shared" si="17"/>
        <v>45000</v>
      </c>
      <c r="R319" s="3180">
        <v>45000</v>
      </c>
      <c r="S319" s="3180"/>
      <c r="T319" s="3180"/>
      <c r="U319" s="3180"/>
      <c r="V319" s="3180"/>
      <c r="W319" s="3180">
        <f t="shared" si="19"/>
        <v>0</v>
      </c>
      <c r="X319" s="3180"/>
      <c r="Y319" s="3180">
        <f t="shared" si="18"/>
        <v>45000</v>
      </c>
      <c r="Z319" s="3181"/>
      <c r="AA319" s="3181"/>
      <c r="AB319" s="3181"/>
      <c r="AC319" s="3181"/>
      <c r="AD319" s="3181"/>
      <c r="AE319" s="3181"/>
      <c r="AF319" s="3181"/>
      <c r="AG319" s="3181"/>
      <c r="AH319" s="3181"/>
      <c r="AI319" s="3181"/>
      <c r="AJ319" s="3181"/>
      <c r="AK319" s="3181" t="s">
        <v>14</v>
      </c>
      <c r="AL319" s="3181"/>
      <c r="AM319" s="3181"/>
      <c r="AN319" s="3181"/>
      <c r="AO319" s="3182"/>
      <c r="AP319" s="3171"/>
      <c r="AQ319" s="3171"/>
      <c r="AR319" s="3171"/>
      <c r="AS319" s="3171"/>
      <c r="AT319" s="3171"/>
      <c r="AU319" s="3171"/>
    </row>
    <row r="320" spans="1:47" s="3189" customFormat="1" ht="20.25" customHeight="1">
      <c r="A320" s="3171">
        <v>318</v>
      </c>
      <c r="B320" s="3184">
        <v>45689</v>
      </c>
      <c r="C320" s="3194" t="s">
        <v>35936</v>
      </c>
      <c r="D320" s="3194" t="s">
        <v>37029</v>
      </c>
      <c r="E320" s="3194"/>
      <c r="F320" s="3194"/>
      <c r="G320" s="3209"/>
      <c r="H320" s="3194"/>
      <c r="I320" s="3187" t="s">
        <v>35325</v>
      </c>
      <c r="J320" s="3188"/>
      <c r="K320" s="3171" t="s">
        <v>14</v>
      </c>
      <c r="L320" s="3171"/>
      <c r="M320" s="3171" t="s">
        <v>35337</v>
      </c>
      <c r="N320" s="3171" t="s">
        <v>35327</v>
      </c>
      <c r="O320" s="3178">
        <v>35000</v>
      </c>
      <c r="P320" s="3180">
        <v>10000</v>
      </c>
      <c r="Q320" s="3180">
        <f t="shared" si="17"/>
        <v>45000</v>
      </c>
      <c r="R320" s="3195">
        <v>45000</v>
      </c>
      <c r="S320" s="3180"/>
      <c r="T320" s="3180"/>
      <c r="U320" s="3180"/>
      <c r="V320" s="3180"/>
      <c r="W320" s="3180">
        <f t="shared" si="19"/>
        <v>0</v>
      </c>
      <c r="X320" s="3180"/>
      <c r="Y320" s="3180">
        <f t="shared" si="18"/>
        <v>45000</v>
      </c>
      <c r="Z320" s="3181"/>
      <c r="AA320" s="3181"/>
      <c r="AB320" s="3181"/>
      <c r="AC320" s="3181"/>
      <c r="AD320" s="3181"/>
      <c r="AE320" s="3181"/>
      <c r="AF320" s="3181"/>
      <c r="AG320" s="3181"/>
      <c r="AH320" s="3181"/>
      <c r="AI320" s="3181"/>
      <c r="AJ320" s="3181"/>
      <c r="AK320" s="3181"/>
      <c r="AL320" s="3181"/>
      <c r="AM320" s="3181"/>
      <c r="AN320" s="3181"/>
      <c r="AO320" s="3182"/>
      <c r="AP320" s="3171"/>
      <c r="AQ320" s="3171"/>
      <c r="AR320" s="3171"/>
      <c r="AS320" s="3171"/>
      <c r="AT320" s="3171"/>
      <c r="AU320" s="3171"/>
    </row>
    <row r="321" spans="1:47" s="3189" customFormat="1" ht="20.25" customHeight="1">
      <c r="A321" s="3171">
        <v>319</v>
      </c>
      <c r="B321" s="3184">
        <v>45670</v>
      </c>
      <c r="C321" s="3185" t="s">
        <v>35600</v>
      </c>
      <c r="D321" s="3185" t="s">
        <v>35601</v>
      </c>
      <c r="E321" s="3185">
        <v>5509096</v>
      </c>
      <c r="F321" s="3185" t="s">
        <v>35599</v>
      </c>
      <c r="G321" s="3186">
        <v>31870</v>
      </c>
      <c r="H321" s="3190" t="s">
        <v>35602</v>
      </c>
      <c r="I321" s="3187" t="s">
        <v>35325</v>
      </c>
      <c r="J321" s="3188" t="s">
        <v>14</v>
      </c>
      <c r="K321" s="3171" t="s">
        <v>14</v>
      </c>
      <c r="L321" s="3171" t="s">
        <v>23</v>
      </c>
      <c r="M321" s="3188" t="s">
        <v>35337</v>
      </c>
      <c r="N321" s="3171" t="s">
        <v>35327</v>
      </c>
      <c r="O321" s="3180">
        <v>40000</v>
      </c>
      <c r="P321" s="3180">
        <v>10000</v>
      </c>
      <c r="Q321" s="3180">
        <f t="shared" si="17"/>
        <v>50000</v>
      </c>
      <c r="R321" s="3280">
        <v>50000</v>
      </c>
      <c r="S321" s="3180"/>
      <c r="T321" s="3180"/>
      <c r="U321" s="3180"/>
      <c r="V321" s="3180"/>
      <c r="W321" s="3180">
        <f t="shared" si="19"/>
        <v>0</v>
      </c>
      <c r="X321" s="3180"/>
      <c r="Y321" s="3180">
        <f t="shared" si="18"/>
        <v>50000</v>
      </c>
      <c r="Z321" s="3181"/>
      <c r="AA321" s="3181"/>
      <c r="AB321" s="3181"/>
      <c r="AC321" s="3181"/>
      <c r="AD321" s="3181"/>
      <c r="AE321" s="3181"/>
      <c r="AF321" s="3181"/>
      <c r="AG321" s="3181"/>
      <c r="AH321" s="3181"/>
      <c r="AI321" s="3181"/>
      <c r="AJ321" s="3181"/>
      <c r="AK321" s="3181"/>
      <c r="AL321" s="3181"/>
      <c r="AM321" s="3181"/>
      <c r="AN321" s="3181"/>
      <c r="AO321" s="3182"/>
      <c r="AP321" s="3171"/>
      <c r="AQ321" s="3171"/>
      <c r="AR321" s="3171"/>
      <c r="AS321" s="3171"/>
      <c r="AT321" s="3171"/>
      <c r="AU321" s="3171"/>
    </row>
    <row r="322" spans="1:47" s="3189" customFormat="1" ht="20.25" customHeight="1">
      <c r="A322" s="3171">
        <v>320</v>
      </c>
      <c r="B322" s="3184">
        <v>45689</v>
      </c>
      <c r="C322" s="3234" t="s">
        <v>37031</v>
      </c>
      <c r="D322" s="3234" t="s">
        <v>37032</v>
      </c>
      <c r="E322" s="3234">
        <v>6254735</v>
      </c>
      <c r="F322" s="3234" t="s">
        <v>37030</v>
      </c>
      <c r="G322" s="3235">
        <v>35706</v>
      </c>
      <c r="H322" s="3236" t="s">
        <v>37033</v>
      </c>
      <c r="I322" s="3187" t="s">
        <v>35325</v>
      </c>
      <c r="J322" s="3188" t="s">
        <v>14</v>
      </c>
      <c r="K322" s="3171" t="s">
        <v>14</v>
      </c>
      <c r="L322" s="3171" t="s">
        <v>23</v>
      </c>
      <c r="M322" s="3171" t="s">
        <v>35337</v>
      </c>
      <c r="N322" s="3171" t="s">
        <v>35327</v>
      </c>
      <c r="O322" s="3178">
        <v>40000</v>
      </c>
      <c r="P322" s="3180">
        <v>10000</v>
      </c>
      <c r="Q322" s="3180">
        <f t="shared" si="17"/>
        <v>50000</v>
      </c>
      <c r="R322" s="3180">
        <v>50000</v>
      </c>
      <c r="S322" s="3180"/>
      <c r="T322" s="3180"/>
      <c r="U322" s="3180"/>
      <c r="V322" s="3180"/>
      <c r="W322" s="3180">
        <f t="shared" si="19"/>
        <v>0</v>
      </c>
      <c r="X322" s="3180"/>
      <c r="Y322" s="3180">
        <f t="shared" si="18"/>
        <v>50000</v>
      </c>
      <c r="Z322" s="3181"/>
      <c r="AA322" s="3181"/>
      <c r="AB322" s="3181"/>
      <c r="AC322" s="3181"/>
      <c r="AD322" s="3181"/>
      <c r="AE322" s="3181"/>
      <c r="AF322" s="3181"/>
      <c r="AG322" s="3181"/>
      <c r="AH322" s="3181"/>
      <c r="AI322" s="3181" t="s">
        <v>14</v>
      </c>
      <c r="AJ322" s="3181"/>
      <c r="AK322" s="3181"/>
      <c r="AL322" s="3181"/>
      <c r="AM322" s="3181"/>
      <c r="AN322" s="3181"/>
      <c r="AO322" s="3182"/>
      <c r="AP322" s="3171"/>
      <c r="AQ322" s="3171"/>
      <c r="AR322" s="3171"/>
      <c r="AS322" s="3171"/>
      <c r="AT322" s="3171"/>
      <c r="AU322" s="3171"/>
    </row>
    <row r="323" spans="1:47" s="3189" customFormat="1" ht="20.25" customHeight="1">
      <c r="A323" s="3171">
        <v>321</v>
      </c>
      <c r="B323" s="3184">
        <v>45689</v>
      </c>
      <c r="C323" s="3234" t="s">
        <v>36659</v>
      </c>
      <c r="D323" s="3234" t="s">
        <v>37036</v>
      </c>
      <c r="E323" s="3234">
        <v>2860525</v>
      </c>
      <c r="F323" s="3234" t="s">
        <v>37034</v>
      </c>
      <c r="G323" s="3235">
        <v>34696</v>
      </c>
      <c r="H323" s="3236" t="s">
        <v>8133</v>
      </c>
      <c r="I323" s="3187" t="s">
        <v>35325</v>
      </c>
      <c r="J323" s="3188"/>
      <c r="K323" s="3171" t="s">
        <v>14</v>
      </c>
      <c r="L323" s="3171" t="s">
        <v>35355</v>
      </c>
      <c r="M323" s="3171" t="s">
        <v>35337</v>
      </c>
      <c r="N323" s="3171" t="s">
        <v>35327</v>
      </c>
      <c r="O323" s="3178">
        <v>70000</v>
      </c>
      <c r="P323" s="3180">
        <v>20000</v>
      </c>
      <c r="Q323" s="3180">
        <f t="shared" si="17"/>
        <v>90000</v>
      </c>
      <c r="R323" s="3180">
        <v>90000</v>
      </c>
      <c r="S323" s="3180"/>
      <c r="T323" s="3180"/>
      <c r="U323" s="3180"/>
      <c r="V323" s="3180"/>
      <c r="W323" s="3180">
        <f t="shared" si="19"/>
        <v>0</v>
      </c>
      <c r="X323" s="3180"/>
      <c r="Y323" s="3180">
        <f t="shared" si="18"/>
        <v>90000</v>
      </c>
      <c r="Z323" s="3181"/>
      <c r="AA323" s="3181"/>
      <c r="AB323" s="3181"/>
      <c r="AC323" s="3181"/>
      <c r="AD323" s="3181"/>
      <c r="AE323" s="3181"/>
      <c r="AF323" s="3181"/>
      <c r="AG323" s="3181"/>
      <c r="AH323" s="3181"/>
      <c r="AI323" s="3181" t="s">
        <v>14</v>
      </c>
      <c r="AJ323" s="3181"/>
      <c r="AK323" s="3181"/>
      <c r="AL323" s="3181"/>
      <c r="AM323" s="3181" t="s">
        <v>14</v>
      </c>
      <c r="AN323" s="3181"/>
      <c r="AO323" s="3182"/>
      <c r="AP323" s="3171"/>
      <c r="AQ323" s="3171"/>
      <c r="AR323" s="3171"/>
      <c r="AS323" s="3171"/>
      <c r="AT323" s="3171"/>
      <c r="AU323" s="3171"/>
    </row>
    <row r="324" spans="1:47" s="3189" customFormat="1" ht="20.25" customHeight="1">
      <c r="A324" s="3171">
        <v>322</v>
      </c>
      <c r="B324" s="3184">
        <v>45689</v>
      </c>
      <c r="C324" s="3194" t="s">
        <v>37037</v>
      </c>
      <c r="D324" s="3194" t="s">
        <v>36027</v>
      </c>
      <c r="E324" s="3194"/>
      <c r="F324" s="3194"/>
      <c r="G324" s="3209"/>
      <c r="H324" s="3210"/>
      <c r="I324" s="3187" t="s">
        <v>35325</v>
      </c>
      <c r="J324" s="3188"/>
      <c r="K324" s="3171" t="s">
        <v>14</v>
      </c>
      <c r="L324" s="3171"/>
      <c r="M324" s="3171" t="s">
        <v>35337</v>
      </c>
      <c r="N324" s="3171" t="s">
        <v>35327</v>
      </c>
      <c r="O324" s="3178">
        <v>50000</v>
      </c>
      <c r="P324" s="3242"/>
      <c r="Q324" s="3180">
        <f t="shared" si="17"/>
        <v>50000</v>
      </c>
      <c r="R324" s="3180">
        <v>50000</v>
      </c>
      <c r="S324" s="3180"/>
      <c r="T324" s="3180"/>
      <c r="U324" s="3180"/>
      <c r="V324" s="3180"/>
      <c r="W324" s="3180">
        <f t="shared" si="19"/>
        <v>0</v>
      </c>
      <c r="X324" s="3180"/>
      <c r="Y324" s="3180">
        <f t="shared" si="18"/>
        <v>50000</v>
      </c>
      <c r="Z324" s="3181"/>
      <c r="AA324" s="3181"/>
      <c r="AB324" s="3181"/>
      <c r="AC324" s="3181"/>
      <c r="AD324" s="3181"/>
      <c r="AE324" s="3181"/>
      <c r="AF324" s="3181"/>
      <c r="AG324" s="3181"/>
      <c r="AH324" s="3181"/>
      <c r="AI324" s="3181"/>
      <c r="AJ324" s="3181"/>
      <c r="AK324" s="3181"/>
      <c r="AL324" s="3181"/>
      <c r="AM324" s="3181"/>
      <c r="AN324" s="3181"/>
      <c r="AO324" s="3182"/>
      <c r="AP324" s="3171"/>
      <c r="AQ324" s="3171"/>
      <c r="AR324" s="3171"/>
      <c r="AS324" s="3171"/>
      <c r="AT324" s="3171"/>
      <c r="AU324" s="3171"/>
    </row>
    <row r="325" spans="1:47" s="3189" customFormat="1" ht="20.25" customHeight="1">
      <c r="A325" s="3171">
        <v>323</v>
      </c>
      <c r="B325" s="3184">
        <v>45683</v>
      </c>
      <c r="C325" s="3234" t="s">
        <v>35440</v>
      </c>
      <c r="D325" s="3234" t="s">
        <v>36710</v>
      </c>
      <c r="E325" s="3234">
        <v>1578112</v>
      </c>
      <c r="F325" s="3234" t="s">
        <v>37038</v>
      </c>
      <c r="G325" s="3235">
        <v>27840</v>
      </c>
      <c r="H325" s="3236" t="s">
        <v>37039</v>
      </c>
      <c r="I325" s="3187" t="s">
        <v>35325</v>
      </c>
      <c r="J325" s="3188" t="s">
        <v>14</v>
      </c>
      <c r="K325" s="3171" t="s">
        <v>14</v>
      </c>
      <c r="L325" s="3171" t="s">
        <v>35515</v>
      </c>
      <c r="M325" s="3171" t="s">
        <v>35337</v>
      </c>
      <c r="N325" s="3171" t="s">
        <v>35327</v>
      </c>
      <c r="O325" s="3178">
        <v>95000</v>
      </c>
      <c r="P325" s="3180">
        <v>30000</v>
      </c>
      <c r="Q325" s="3180">
        <f t="shared" si="17"/>
        <v>125000</v>
      </c>
      <c r="R325" s="3180">
        <v>225000</v>
      </c>
      <c r="S325" s="3180"/>
      <c r="T325" s="3180">
        <v>18000</v>
      </c>
      <c r="U325" s="3195">
        <v>118000</v>
      </c>
      <c r="V325" s="3195"/>
      <c r="W325" s="3180"/>
      <c r="X325" s="3180">
        <v>118000</v>
      </c>
      <c r="Y325" s="3180">
        <f t="shared" si="18"/>
        <v>125000</v>
      </c>
      <c r="Z325" s="3181"/>
      <c r="AA325" s="3181"/>
      <c r="AB325" s="3181"/>
      <c r="AC325" s="3181"/>
      <c r="AD325" s="3181" t="s">
        <v>14</v>
      </c>
      <c r="AE325" s="3181"/>
      <c r="AF325" s="3181" t="s">
        <v>14</v>
      </c>
      <c r="AG325" s="3181"/>
      <c r="AH325" s="3181" t="s">
        <v>14</v>
      </c>
      <c r="AI325" s="3181"/>
      <c r="AJ325" s="3181"/>
      <c r="AK325" s="3181"/>
      <c r="AL325" s="3181"/>
      <c r="AM325" s="3181"/>
      <c r="AN325" s="3181"/>
      <c r="AO325" s="3182"/>
      <c r="AP325" s="3171"/>
      <c r="AQ325" s="3171"/>
      <c r="AR325" s="3171"/>
      <c r="AS325" s="3171"/>
      <c r="AT325" s="3171"/>
      <c r="AU325" s="3171"/>
    </row>
    <row r="326" spans="1:47" s="3189" customFormat="1" ht="20.25" customHeight="1">
      <c r="A326" s="3171">
        <v>324</v>
      </c>
      <c r="B326" s="3184">
        <v>45690</v>
      </c>
      <c r="C326" s="3234" t="s">
        <v>35984</v>
      </c>
      <c r="D326" s="3234" t="s">
        <v>37041</v>
      </c>
      <c r="E326" s="3234">
        <v>4524682</v>
      </c>
      <c r="F326" s="3234" t="s">
        <v>37040</v>
      </c>
      <c r="G326" s="3235">
        <v>32738</v>
      </c>
      <c r="H326" s="3236" t="s">
        <v>37042</v>
      </c>
      <c r="I326" s="3187" t="s">
        <v>35325</v>
      </c>
      <c r="J326" s="3188" t="s">
        <v>14</v>
      </c>
      <c r="K326" s="3171" t="s">
        <v>14</v>
      </c>
      <c r="L326" s="3171" t="s">
        <v>37043</v>
      </c>
      <c r="M326" s="3171" t="s">
        <v>35337</v>
      </c>
      <c r="N326" s="3171" t="s">
        <v>35327</v>
      </c>
      <c r="O326" s="3178">
        <v>105000</v>
      </c>
      <c r="P326" s="3180">
        <v>20000</v>
      </c>
      <c r="Q326" s="3180">
        <f t="shared" si="17"/>
        <v>125000</v>
      </c>
      <c r="R326" s="3180">
        <v>106250</v>
      </c>
      <c r="S326" s="3180"/>
      <c r="T326" s="3180">
        <v>20250</v>
      </c>
      <c r="U326" s="3195"/>
      <c r="V326" s="3195"/>
      <c r="W326" s="3180"/>
      <c r="X326" s="3180">
        <v>1500</v>
      </c>
      <c r="Y326" s="3180">
        <f t="shared" si="18"/>
        <v>125000</v>
      </c>
      <c r="Z326" s="3181"/>
      <c r="AA326" s="3181"/>
      <c r="AB326" s="3181"/>
      <c r="AC326" s="3181"/>
      <c r="AD326" s="3181"/>
      <c r="AE326" s="3181"/>
      <c r="AF326" s="3181"/>
      <c r="AG326" s="3181"/>
      <c r="AH326" s="3181"/>
      <c r="AI326" s="3181" t="s">
        <v>14</v>
      </c>
      <c r="AJ326" s="3181"/>
      <c r="AK326" s="3181"/>
      <c r="AL326" s="3181" t="s">
        <v>14</v>
      </c>
      <c r="AM326" s="3181" t="s">
        <v>14</v>
      </c>
      <c r="AN326" s="3181"/>
      <c r="AO326" s="3182"/>
      <c r="AP326" s="3171"/>
      <c r="AQ326" s="3171"/>
      <c r="AR326" s="3171"/>
      <c r="AS326" s="3171"/>
      <c r="AT326" s="3171"/>
      <c r="AU326" s="3171"/>
    </row>
    <row r="327" spans="1:47" s="3189" customFormat="1" ht="20.25" customHeight="1">
      <c r="A327" s="3171">
        <v>325</v>
      </c>
      <c r="B327" s="3184">
        <v>45690</v>
      </c>
      <c r="C327" s="3234" t="s">
        <v>35593</v>
      </c>
      <c r="D327" s="3234" t="s">
        <v>37045</v>
      </c>
      <c r="E327" s="3234">
        <v>4641804</v>
      </c>
      <c r="F327" s="3234" t="s">
        <v>37044</v>
      </c>
      <c r="G327" s="3235">
        <v>28459</v>
      </c>
      <c r="H327" s="3236" t="s">
        <v>37046</v>
      </c>
      <c r="I327" s="3187" t="s">
        <v>35325</v>
      </c>
      <c r="J327" s="3188" t="s">
        <v>14</v>
      </c>
      <c r="K327" s="3171" t="s">
        <v>14</v>
      </c>
      <c r="L327" s="3171" t="s">
        <v>37047</v>
      </c>
      <c r="M327" s="3171" t="s">
        <v>35337</v>
      </c>
      <c r="N327" s="3171" t="s">
        <v>35327</v>
      </c>
      <c r="O327" s="3178">
        <v>95000</v>
      </c>
      <c r="P327" s="3180"/>
      <c r="Q327" s="3180">
        <f t="shared" si="17"/>
        <v>95000</v>
      </c>
      <c r="R327" s="3180">
        <v>81500</v>
      </c>
      <c r="S327" s="3180"/>
      <c r="T327" s="3180">
        <v>13500</v>
      </c>
      <c r="U327" s="3180"/>
      <c r="V327" s="3180"/>
      <c r="W327" s="3180">
        <f t="shared" si="19"/>
        <v>0</v>
      </c>
      <c r="X327" s="3180"/>
      <c r="Y327" s="3180">
        <f t="shared" si="18"/>
        <v>95000</v>
      </c>
      <c r="Z327" s="3180"/>
      <c r="AA327" s="3180"/>
      <c r="AB327" s="3180"/>
      <c r="AC327" s="3181"/>
      <c r="AD327" s="3181" t="s">
        <v>14</v>
      </c>
      <c r="AE327" s="3181" t="s">
        <v>14</v>
      </c>
      <c r="AF327" s="3181" t="s">
        <v>14</v>
      </c>
      <c r="AG327" s="3181"/>
      <c r="AH327" s="3181"/>
      <c r="AI327" s="3181"/>
      <c r="AJ327" s="3181"/>
      <c r="AK327" s="3181"/>
      <c r="AL327" s="3181"/>
      <c r="AM327" s="3183"/>
      <c r="AN327" s="3183"/>
      <c r="AO327" s="3182"/>
      <c r="AP327" s="3183"/>
      <c r="AQ327" s="3183"/>
      <c r="AR327" s="3183"/>
      <c r="AS327" s="3183"/>
      <c r="AT327" s="3183"/>
      <c r="AU327" s="3183"/>
    </row>
    <row r="328" spans="1:47" s="3189" customFormat="1" ht="20.25" customHeight="1">
      <c r="A328" s="3171">
        <v>326</v>
      </c>
      <c r="B328" s="3184">
        <v>45690</v>
      </c>
      <c r="C328" s="3234" t="s">
        <v>36750</v>
      </c>
      <c r="D328" s="3234" t="s">
        <v>37126</v>
      </c>
      <c r="E328" s="3234">
        <v>6331568</v>
      </c>
      <c r="F328" s="3234" t="s">
        <v>37125</v>
      </c>
      <c r="G328" s="3235">
        <v>34310</v>
      </c>
      <c r="H328" s="3236" t="s">
        <v>37127</v>
      </c>
      <c r="I328" s="3187" t="s">
        <v>35325</v>
      </c>
      <c r="J328" s="3188"/>
      <c r="K328" s="3171" t="s">
        <v>14</v>
      </c>
      <c r="L328" s="3171" t="s">
        <v>35790</v>
      </c>
      <c r="M328" s="3171" t="s">
        <v>35337</v>
      </c>
      <c r="N328" s="3171" t="s">
        <v>35327</v>
      </c>
      <c r="O328" s="3178">
        <v>70000</v>
      </c>
      <c r="P328" s="3180"/>
      <c r="Q328" s="3180">
        <f t="shared" si="17"/>
        <v>70000</v>
      </c>
      <c r="R328" s="3180">
        <v>70000</v>
      </c>
      <c r="S328" s="3180"/>
      <c r="T328" s="3180"/>
      <c r="U328" s="3180"/>
      <c r="V328" s="3180"/>
      <c r="W328" s="3180">
        <f t="shared" ref="W328:W381" si="20">Q328-R328-S328-T328-V328</f>
        <v>0</v>
      </c>
      <c r="X328" s="3180"/>
      <c r="Y328" s="3180">
        <f t="shared" si="18"/>
        <v>70000</v>
      </c>
      <c r="Z328" s="3180"/>
      <c r="AA328" s="3180"/>
      <c r="AB328" s="3180"/>
      <c r="AC328" s="3181"/>
      <c r="AD328" s="3181"/>
      <c r="AE328" s="3181"/>
      <c r="AF328" s="3181"/>
      <c r="AG328" s="3181"/>
      <c r="AH328" s="3181"/>
      <c r="AI328" s="3181"/>
      <c r="AJ328" s="3181"/>
      <c r="AK328" s="3181"/>
      <c r="AL328" s="3181"/>
      <c r="AM328" s="3181" t="s">
        <v>14</v>
      </c>
      <c r="AN328" s="3181" t="s">
        <v>14</v>
      </c>
      <c r="AO328" s="3182"/>
      <c r="AP328" s="3183"/>
      <c r="AQ328" s="3183"/>
      <c r="AR328" s="3183"/>
      <c r="AS328" s="3183"/>
      <c r="AT328" s="3183"/>
      <c r="AU328" s="3183"/>
    </row>
    <row r="329" spans="1:47" s="3189" customFormat="1" ht="20.25" customHeight="1">
      <c r="A329" s="3171">
        <v>327</v>
      </c>
      <c r="B329" s="3184">
        <v>45690</v>
      </c>
      <c r="C329" s="3234" t="s">
        <v>36813</v>
      </c>
      <c r="D329" s="3234" t="s">
        <v>37049</v>
      </c>
      <c r="E329" s="3234">
        <v>4269434</v>
      </c>
      <c r="F329" s="3234" t="s">
        <v>37048</v>
      </c>
      <c r="G329" s="3235">
        <v>35906</v>
      </c>
      <c r="H329" s="3236" t="s">
        <v>37050</v>
      </c>
      <c r="I329" s="3187" t="s">
        <v>35325</v>
      </c>
      <c r="J329" s="3188"/>
      <c r="K329" s="3171" t="s">
        <v>14</v>
      </c>
      <c r="L329" s="3171" t="s">
        <v>29</v>
      </c>
      <c r="M329" s="3171" t="s">
        <v>35337</v>
      </c>
      <c r="N329" s="3171" t="s">
        <v>35327</v>
      </c>
      <c r="O329" s="3178">
        <v>30000</v>
      </c>
      <c r="P329" s="3180"/>
      <c r="Q329" s="3180">
        <f t="shared" si="17"/>
        <v>30000</v>
      </c>
      <c r="R329" s="3180">
        <v>30000</v>
      </c>
      <c r="S329" s="3180"/>
      <c r="T329" s="3180"/>
      <c r="U329" s="3195"/>
      <c r="V329" s="3195"/>
      <c r="W329" s="3180">
        <f t="shared" si="20"/>
        <v>0</v>
      </c>
      <c r="X329" s="3180"/>
      <c r="Y329" s="3180">
        <f t="shared" si="18"/>
        <v>30000</v>
      </c>
      <c r="Z329" s="3181"/>
      <c r="AA329" s="3181"/>
      <c r="AB329" s="3181"/>
      <c r="AC329" s="3181"/>
      <c r="AD329" s="3181"/>
      <c r="AE329" s="3181"/>
      <c r="AF329" s="3181" t="s">
        <v>14</v>
      </c>
      <c r="AG329" s="3181"/>
      <c r="AH329" s="3181"/>
      <c r="AI329" s="3181"/>
      <c r="AJ329" s="3181"/>
      <c r="AK329" s="3181"/>
      <c r="AL329" s="3181"/>
      <c r="AM329" s="3181"/>
      <c r="AN329" s="3181"/>
      <c r="AO329" s="3182"/>
      <c r="AP329" s="3171"/>
      <c r="AQ329" s="3171"/>
      <c r="AR329" s="3171"/>
      <c r="AS329" s="3171"/>
      <c r="AT329" s="3171"/>
      <c r="AU329" s="3171"/>
    </row>
    <row r="330" spans="1:47" s="3189" customFormat="1" ht="20.25" customHeight="1">
      <c r="A330" s="3171">
        <v>328</v>
      </c>
      <c r="B330" s="3184">
        <v>45690</v>
      </c>
      <c r="C330" s="3234" t="s">
        <v>37052</v>
      </c>
      <c r="D330" s="3234" t="s">
        <v>37053</v>
      </c>
      <c r="E330" s="3234">
        <v>3817836</v>
      </c>
      <c r="F330" s="3234" t="s">
        <v>37051</v>
      </c>
      <c r="G330" s="3235">
        <v>33896</v>
      </c>
      <c r="H330" s="3236" t="s">
        <v>37054</v>
      </c>
      <c r="I330" s="3187" t="s">
        <v>35325</v>
      </c>
      <c r="J330" s="3188" t="s">
        <v>14</v>
      </c>
      <c r="K330" s="3171" t="s">
        <v>14</v>
      </c>
      <c r="L330" s="3171" t="s">
        <v>23</v>
      </c>
      <c r="M330" s="3171" t="s">
        <v>35337</v>
      </c>
      <c r="N330" s="3171" t="s">
        <v>35327</v>
      </c>
      <c r="O330" s="3178">
        <v>40000</v>
      </c>
      <c r="P330" s="3180">
        <v>10000</v>
      </c>
      <c r="Q330" s="3180">
        <f t="shared" si="17"/>
        <v>50000</v>
      </c>
      <c r="R330" s="3180">
        <v>50000</v>
      </c>
      <c r="S330" s="3180"/>
      <c r="T330" s="3180"/>
      <c r="U330" s="3195"/>
      <c r="V330" s="3195"/>
      <c r="W330" s="3180">
        <f t="shared" si="20"/>
        <v>0</v>
      </c>
      <c r="X330" s="3180"/>
      <c r="Y330" s="3180">
        <f t="shared" si="18"/>
        <v>50000</v>
      </c>
      <c r="Z330" s="3181"/>
      <c r="AA330" s="3181"/>
      <c r="AB330" s="3181"/>
      <c r="AC330" s="3181"/>
      <c r="AD330" s="3181"/>
      <c r="AE330" s="3181"/>
      <c r="AF330" s="3181"/>
      <c r="AG330" s="3181"/>
      <c r="AH330" s="3181"/>
      <c r="AI330" s="3181" t="s">
        <v>14</v>
      </c>
      <c r="AJ330" s="3181"/>
      <c r="AK330" s="3181"/>
      <c r="AL330" s="3181"/>
      <c r="AM330" s="3181"/>
      <c r="AN330" s="3181"/>
      <c r="AO330" s="3182"/>
      <c r="AP330" s="3171"/>
      <c r="AQ330" s="3171"/>
      <c r="AR330" s="3171"/>
      <c r="AS330" s="3171"/>
      <c r="AT330" s="3171"/>
      <c r="AU330" s="3171"/>
    </row>
    <row r="331" spans="1:47" s="3189" customFormat="1" ht="20.25" customHeight="1">
      <c r="A331" s="3171">
        <v>329</v>
      </c>
      <c r="B331" s="3184">
        <v>45690</v>
      </c>
      <c r="C331" s="3234" t="s">
        <v>75</v>
      </c>
      <c r="D331" s="3234" t="s">
        <v>168</v>
      </c>
      <c r="E331" s="3234">
        <v>6172068</v>
      </c>
      <c r="F331" s="3234" t="s">
        <v>37055</v>
      </c>
      <c r="G331" s="3235">
        <v>34660</v>
      </c>
      <c r="H331" s="3236" t="s">
        <v>37056</v>
      </c>
      <c r="I331" s="3187" t="s">
        <v>35325</v>
      </c>
      <c r="J331" s="3188" t="s">
        <v>14</v>
      </c>
      <c r="K331" s="3171" t="s">
        <v>14</v>
      </c>
      <c r="L331" s="3171" t="s">
        <v>26</v>
      </c>
      <c r="M331" s="3171" t="s">
        <v>35337</v>
      </c>
      <c r="N331" s="3171" t="s">
        <v>35327</v>
      </c>
      <c r="O331" s="3178">
        <v>35000</v>
      </c>
      <c r="P331" s="3180">
        <v>10000</v>
      </c>
      <c r="Q331" s="3180">
        <f t="shared" si="17"/>
        <v>45000</v>
      </c>
      <c r="R331" s="3180">
        <v>45000</v>
      </c>
      <c r="S331" s="3180"/>
      <c r="T331" s="3180"/>
      <c r="U331" s="3195"/>
      <c r="V331" s="3195"/>
      <c r="W331" s="3180">
        <f t="shared" si="20"/>
        <v>0</v>
      </c>
      <c r="X331" s="3180"/>
      <c r="Y331" s="3180">
        <f t="shared" si="18"/>
        <v>45000</v>
      </c>
      <c r="Z331" s="3181"/>
      <c r="AA331" s="3181"/>
      <c r="AB331" s="3181"/>
      <c r="AC331" s="3181"/>
      <c r="AD331" s="3181"/>
      <c r="AE331" s="3181"/>
      <c r="AF331" s="3181"/>
      <c r="AG331" s="3181"/>
      <c r="AH331" s="3181"/>
      <c r="AI331" s="3181"/>
      <c r="AJ331" s="3181"/>
      <c r="AK331" s="3181"/>
      <c r="AL331" s="3181"/>
      <c r="AM331" s="3181" t="s">
        <v>14</v>
      </c>
      <c r="AN331" s="3181"/>
      <c r="AO331" s="3182"/>
      <c r="AP331" s="3171"/>
      <c r="AQ331" s="3171"/>
      <c r="AR331" s="3171"/>
      <c r="AS331" s="3171"/>
      <c r="AT331" s="3171"/>
      <c r="AU331" s="3171"/>
    </row>
    <row r="332" spans="1:47" s="3189" customFormat="1" ht="20.25" customHeight="1">
      <c r="A332" s="3171">
        <v>330</v>
      </c>
      <c r="B332" s="3184">
        <v>45690</v>
      </c>
      <c r="C332" s="3234" t="s">
        <v>37058</v>
      </c>
      <c r="D332" s="3234" t="s">
        <v>37059</v>
      </c>
      <c r="E332" s="3234">
        <v>5692478</v>
      </c>
      <c r="F332" s="3234" t="s">
        <v>37057</v>
      </c>
      <c r="G332" s="3235">
        <v>36292</v>
      </c>
      <c r="H332" s="3236" t="s">
        <v>37060</v>
      </c>
      <c r="I332" s="3187" t="s">
        <v>35325</v>
      </c>
      <c r="J332" s="3188"/>
      <c r="K332" s="3171" t="s">
        <v>14</v>
      </c>
      <c r="L332" s="3171" t="s">
        <v>35651</v>
      </c>
      <c r="M332" s="3171" t="s">
        <v>35337</v>
      </c>
      <c r="N332" s="3171" t="s">
        <v>35327</v>
      </c>
      <c r="O332" s="3178">
        <v>60000</v>
      </c>
      <c r="P332" s="3180">
        <v>20000</v>
      </c>
      <c r="Q332" s="3180">
        <f t="shared" si="17"/>
        <v>80000</v>
      </c>
      <c r="R332" s="3180">
        <v>80000</v>
      </c>
      <c r="S332" s="3180"/>
      <c r="T332" s="3180"/>
      <c r="U332" s="3195"/>
      <c r="V332" s="3195"/>
      <c r="W332" s="3180">
        <f t="shared" si="20"/>
        <v>0</v>
      </c>
      <c r="X332" s="3180"/>
      <c r="Y332" s="3180">
        <f t="shared" si="18"/>
        <v>80000</v>
      </c>
      <c r="Z332" s="3181"/>
      <c r="AA332" s="3181"/>
      <c r="AB332" s="3181"/>
      <c r="AC332" s="3181"/>
      <c r="AD332" s="3181"/>
      <c r="AE332" s="3181"/>
      <c r="AF332" s="3181" t="s">
        <v>14</v>
      </c>
      <c r="AG332" s="3181"/>
      <c r="AH332" s="3181" t="s">
        <v>14</v>
      </c>
      <c r="AI332" s="3181"/>
      <c r="AJ332" s="3181"/>
      <c r="AK332" s="3181"/>
      <c r="AL332" s="3181"/>
      <c r="AM332" s="3181"/>
      <c r="AN332" s="3181"/>
      <c r="AO332" s="3182"/>
      <c r="AP332" s="3171"/>
      <c r="AQ332" s="3171"/>
      <c r="AR332" s="3171"/>
      <c r="AS332" s="3171"/>
      <c r="AT332" s="3171"/>
      <c r="AU332" s="3171"/>
    </row>
    <row r="333" spans="1:47" s="3189" customFormat="1" ht="20.25" customHeight="1">
      <c r="A333" s="3171">
        <v>331</v>
      </c>
      <c r="B333" s="3184">
        <v>45691</v>
      </c>
      <c r="C333" s="3234" t="s">
        <v>37062</v>
      </c>
      <c r="D333" s="3234" t="s">
        <v>37063</v>
      </c>
      <c r="E333" s="3234">
        <v>5780011</v>
      </c>
      <c r="F333" s="3234" t="s">
        <v>37061</v>
      </c>
      <c r="G333" s="3235">
        <v>36665</v>
      </c>
      <c r="H333" s="3236" t="s">
        <v>37064</v>
      </c>
      <c r="I333" s="3187" t="s">
        <v>35325</v>
      </c>
      <c r="J333" s="3188"/>
      <c r="K333" s="3171" t="s">
        <v>14</v>
      </c>
      <c r="L333" s="3171" t="s">
        <v>23</v>
      </c>
      <c r="M333" s="3171" t="s">
        <v>35337</v>
      </c>
      <c r="N333" s="3171" t="s">
        <v>35327</v>
      </c>
      <c r="O333" s="3178">
        <v>35000</v>
      </c>
      <c r="P333" s="3180">
        <v>10000</v>
      </c>
      <c r="Q333" s="3180">
        <f t="shared" si="17"/>
        <v>45000</v>
      </c>
      <c r="R333" s="3180">
        <v>45000</v>
      </c>
      <c r="S333" s="3180"/>
      <c r="T333" s="3180"/>
      <c r="U333" s="3195"/>
      <c r="V333" s="3195"/>
      <c r="W333" s="3180">
        <f t="shared" si="20"/>
        <v>0</v>
      </c>
      <c r="X333" s="3180"/>
      <c r="Y333" s="3180">
        <f t="shared" si="18"/>
        <v>45000</v>
      </c>
      <c r="Z333" s="3181"/>
      <c r="AA333" s="3181"/>
      <c r="AB333" s="3181"/>
      <c r="AC333" s="3181"/>
      <c r="AD333" s="3181"/>
      <c r="AE333" s="3181"/>
      <c r="AF333" s="3181"/>
      <c r="AG333" s="3181"/>
      <c r="AH333" s="3181"/>
      <c r="AI333" s="3181" t="s">
        <v>14</v>
      </c>
      <c r="AJ333" s="3181"/>
      <c r="AK333" s="3181"/>
      <c r="AL333" s="3181"/>
      <c r="AM333" s="3181"/>
      <c r="AN333" s="3181"/>
      <c r="AO333" s="3182"/>
      <c r="AP333" s="3171"/>
      <c r="AQ333" s="3171"/>
      <c r="AR333" s="3171"/>
      <c r="AS333" s="3171"/>
      <c r="AT333" s="3171"/>
      <c r="AU333" s="3171"/>
    </row>
    <row r="334" spans="1:47" s="3189" customFormat="1" ht="20.25" customHeight="1">
      <c r="A334" s="3171">
        <v>332</v>
      </c>
      <c r="B334" s="3184">
        <v>45691</v>
      </c>
      <c r="C334" s="3234" t="s">
        <v>37066</v>
      </c>
      <c r="D334" s="3234" t="s">
        <v>37067</v>
      </c>
      <c r="E334" s="3234">
        <v>5152588</v>
      </c>
      <c r="F334" s="3234" t="s">
        <v>37065</v>
      </c>
      <c r="G334" s="3235">
        <v>25633</v>
      </c>
      <c r="H334" s="3234">
        <v>8083132954</v>
      </c>
      <c r="I334" s="3187" t="s">
        <v>35325</v>
      </c>
      <c r="J334" s="3212"/>
      <c r="K334" s="3213" t="s">
        <v>14</v>
      </c>
      <c r="L334" s="3213" t="s">
        <v>35365</v>
      </c>
      <c r="M334" s="3213" t="s">
        <v>35337</v>
      </c>
      <c r="N334" s="3176" t="s">
        <v>35327</v>
      </c>
      <c r="O334" s="3243">
        <v>60000</v>
      </c>
      <c r="P334" s="3180">
        <v>10000</v>
      </c>
      <c r="Q334" s="3180">
        <f t="shared" ref="Q334" si="21">O334+P334</f>
        <v>70000</v>
      </c>
      <c r="R334" s="3180">
        <v>70000</v>
      </c>
      <c r="S334" s="3180"/>
      <c r="T334" s="3180"/>
      <c r="U334" s="3180"/>
      <c r="V334" s="3180"/>
      <c r="W334" s="3180">
        <f t="shared" ref="W334" si="22">Q334-R334-S334-T334-V334</f>
        <v>0</v>
      </c>
      <c r="X334" s="3180"/>
      <c r="Y334" s="3180">
        <f t="shared" ref="Y334" si="23">R334+S334+T334+V334+W334-X334</f>
        <v>70000</v>
      </c>
      <c r="Z334" s="3181"/>
      <c r="AA334" s="3181"/>
      <c r="AB334" s="3181"/>
      <c r="AC334" s="3181"/>
      <c r="AD334" s="3181"/>
      <c r="AE334" s="3181"/>
      <c r="AF334" s="3181" t="s">
        <v>14</v>
      </c>
      <c r="AG334" s="3181" t="s">
        <v>14</v>
      </c>
      <c r="AH334" s="3181"/>
      <c r="AI334" s="3181"/>
      <c r="AJ334" s="3181"/>
      <c r="AK334" s="3181"/>
      <c r="AL334" s="3181"/>
      <c r="AM334" s="3181"/>
      <c r="AN334" s="3181"/>
      <c r="AO334" s="3182"/>
      <c r="AP334" s="3171"/>
      <c r="AQ334" s="3171"/>
      <c r="AR334" s="3171"/>
      <c r="AS334" s="3171"/>
      <c r="AT334" s="3171"/>
      <c r="AU334" s="3171"/>
    </row>
    <row r="335" spans="1:47" s="3189" customFormat="1" ht="20.25" customHeight="1">
      <c r="A335" s="3171">
        <v>333</v>
      </c>
      <c r="B335" s="3184">
        <v>45691</v>
      </c>
      <c r="C335" s="3234" t="s">
        <v>37348</v>
      </c>
      <c r="D335" s="3234" t="s">
        <v>39004</v>
      </c>
      <c r="E335" s="3234">
        <v>5077492</v>
      </c>
      <c r="F335" s="3234" t="s">
        <v>37347</v>
      </c>
      <c r="G335" s="3235">
        <v>35482</v>
      </c>
      <c r="H335" s="3236" t="s">
        <v>37349</v>
      </c>
      <c r="I335" s="3187" t="s">
        <v>35325</v>
      </c>
      <c r="J335" s="3188" t="s">
        <v>14</v>
      </c>
      <c r="K335" s="3171" t="s">
        <v>14</v>
      </c>
      <c r="L335" s="3171" t="s">
        <v>35707</v>
      </c>
      <c r="M335" s="3171" t="s">
        <v>35337</v>
      </c>
      <c r="N335" s="3171" t="s">
        <v>35327</v>
      </c>
      <c r="O335" s="3178">
        <v>65000</v>
      </c>
      <c r="P335" s="3180"/>
      <c r="Q335" s="3180">
        <f t="shared" si="17"/>
        <v>65000</v>
      </c>
      <c r="R335" s="3180">
        <v>65000</v>
      </c>
      <c r="S335" s="3180"/>
      <c r="T335" s="3180"/>
      <c r="U335" s="3195"/>
      <c r="V335" s="3195"/>
      <c r="W335" s="3180">
        <f t="shared" si="20"/>
        <v>0</v>
      </c>
      <c r="X335" s="3180"/>
      <c r="Y335" s="3180">
        <f t="shared" si="18"/>
        <v>65000</v>
      </c>
      <c r="Z335" s="3181"/>
      <c r="AA335" s="3181"/>
      <c r="AB335" s="3181"/>
      <c r="AC335" s="3181"/>
      <c r="AD335" s="3181" t="s">
        <v>14</v>
      </c>
      <c r="AE335" s="3181"/>
      <c r="AF335" s="3181"/>
      <c r="AG335" s="3181" t="s">
        <v>14</v>
      </c>
      <c r="AH335" s="3181"/>
      <c r="AI335" s="3181"/>
      <c r="AJ335" s="3181"/>
      <c r="AK335" s="3181"/>
      <c r="AL335" s="3181"/>
      <c r="AM335" s="3181"/>
      <c r="AN335" s="3181"/>
      <c r="AO335" s="3182"/>
      <c r="AP335" s="3171"/>
      <c r="AQ335" s="3171"/>
      <c r="AR335" s="3171"/>
      <c r="AS335" s="3171"/>
      <c r="AT335" s="3171"/>
      <c r="AU335" s="3171"/>
    </row>
    <row r="336" spans="1:47" s="3189" customFormat="1" ht="20.25" customHeight="1">
      <c r="A336" s="3171">
        <v>334</v>
      </c>
      <c r="B336" s="3184">
        <v>45691</v>
      </c>
      <c r="C336" s="3215" t="s">
        <v>37069</v>
      </c>
      <c r="D336" s="3215" t="s">
        <v>36602</v>
      </c>
      <c r="E336" s="3215">
        <v>6441035</v>
      </c>
      <c r="F336" s="3215" t="s">
        <v>37068</v>
      </c>
      <c r="G336" s="3216">
        <v>45789</v>
      </c>
      <c r="H336" s="3217" t="s">
        <v>37070</v>
      </c>
      <c r="I336" s="3187" t="s">
        <v>35325</v>
      </c>
      <c r="J336" s="3171" t="s">
        <v>14</v>
      </c>
      <c r="K336" s="3171" t="s">
        <v>14</v>
      </c>
      <c r="L336" s="3171" t="s">
        <v>39005</v>
      </c>
      <c r="M336" s="3188" t="s">
        <v>35337</v>
      </c>
      <c r="N336" s="3171" t="s">
        <v>35327</v>
      </c>
      <c r="O336" s="3178">
        <v>155000</v>
      </c>
      <c r="P336" s="3180">
        <v>40000</v>
      </c>
      <c r="Q336" s="3180">
        <f t="shared" si="17"/>
        <v>195000</v>
      </c>
      <c r="R336" s="3180">
        <v>170000</v>
      </c>
      <c r="S336" s="3180"/>
      <c r="T336" s="3180">
        <v>28500</v>
      </c>
      <c r="U336" s="3195"/>
      <c r="V336" s="3195"/>
      <c r="W336" s="3180"/>
      <c r="X336" s="3180">
        <v>3500</v>
      </c>
      <c r="Y336" s="3180">
        <f t="shared" si="18"/>
        <v>195000</v>
      </c>
      <c r="Z336" s="3181"/>
      <c r="AA336" s="3181"/>
      <c r="AB336" s="3181"/>
      <c r="AC336" s="3181"/>
      <c r="AD336" s="3181"/>
      <c r="AE336" s="3181"/>
      <c r="AF336" s="3181"/>
      <c r="AG336" s="3181"/>
      <c r="AH336" s="3181"/>
      <c r="AI336" s="3181" t="s">
        <v>14</v>
      </c>
      <c r="AJ336" s="3181" t="s">
        <v>14</v>
      </c>
      <c r="AK336" s="3181" t="s">
        <v>14</v>
      </c>
      <c r="AL336" s="3181"/>
      <c r="AM336" s="3181"/>
      <c r="AN336" s="3181" t="s">
        <v>14</v>
      </c>
      <c r="AO336" s="3182"/>
      <c r="AP336" s="3171"/>
      <c r="AQ336" s="3171"/>
      <c r="AR336" s="3171"/>
      <c r="AS336" s="3171"/>
      <c r="AT336" s="3171"/>
      <c r="AU336" s="3171"/>
    </row>
    <row r="337" spans="1:47" s="3189" customFormat="1" ht="20.25" customHeight="1">
      <c r="A337" s="3171">
        <v>335</v>
      </c>
      <c r="B337" s="3184">
        <v>45692</v>
      </c>
      <c r="C337" s="3234" t="s">
        <v>37261</v>
      </c>
      <c r="D337" s="3234" t="s">
        <v>37262</v>
      </c>
      <c r="E337" s="3234">
        <v>1780230</v>
      </c>
      <c r="F337" s="3234" t="s">
        <v>37260</v>
      </c>
      <c r="G337" s="3235">
        <v>32330</v>
      </c>
      <c r="H337" s="3236" t="s">
        <v>37263</v>
      </c>
      <c r="I337" s="3187" t="s">
        <v>35325</v>
      </c>
      <c r="J337" s="3188"/>
      <c r="K337" s="3171" t="s">
        <v>14</v>
      </c>
      <c r="L337" s="3171" t="s">
        <v>27</v>
      </c>
      <c r="M337" s="3171" t="s">
        <v>35337</v>
      </c>
      <c r="N337" s="3171" t="s">
        <v>35327</v>
      </c>
      <c r="O337" s="3178">
        <v>30000</v>
      </c>
      <c r="P337" s="3180"/>
      <c r="Q337" s="3180">
        <f t="shared" si="17"/>
        <v>30000</v>
      </c>
      <c r="R337" s="3180">
        <v>30000</v>
      </c>
      <c r="S337" s="3180"/>
      <c r="T337" s="3180"/>
      <c r="U337" s="3195"/>
      <c r="V337" s="3195"/>
      <c r="W337" s="3180">
        <f t="shared" si="20"/>
        <v>0</v>
      </c>
      <c r="X337" s="3180"/>
      <c r="Y337" s="3180">
        <f t="shared" si="18"/>
        <v>30000</v>
      </c>
      <c r="Z337" s="3181"/>
      <c r="AA337" s="3181"/>
      <c r="AB337" s="3181"/>
      <c r="AC337" s="3181"/>
      <c r="AD337" s="3181"/>
      <c r="AE337" s="3181"/>
      <c r="AF337" s="3181"/>
      <c r="AG337" s="3181"/>
      <c r="AH337" s="3181" t="s">
        <v>14</v>
      </c>
      <c r="AI337" s="3181"/>
      <c r="AJ337" s="3181"/>
      <c r="AK337" s="3181"/>
      <c r="AL337" s="3181"/>
      <c r="AM337" s="3181"/>
      <c r="AN337" s="3181"/>
      <c r="AO337" s="3182"/>
      <c r="AP337" s="3171"/>
      <c r="AQ337" s="3171"/>
      <c r="AR337" s="3171"/>
      <c r="AS337" s="3171"/>
      <c r="AT337" s="3171"/>
      <c r="AU337" s="3171"/>
    </row>
    <row r="338" spans="1:47" s="1449" customFormat="1" ht="20.25" customHeight="1">
      <c r="A338" s="3171">
        <v>336</v>
      </c>
      <c r="B338" s="1427"/>
      <c r="C338" s="2891" t="s">
        <v>36377</v>
      </c>
      <c r="D338" s="2891" t="s">
        <v>37076</v>
      </c>
      <c r="E338" s="2891">
        <v>5496964</v>
      </c>
      <c r="F338" s="2891" t="s">
        <v>37075</v>
      </c>
      <c r="G338" s="2895">
        <v>35748</v>
      </c>
      <c r="H338" s="2896" t="s">
        <v>37077</v>
      </c>
      <c r="I338" s="1427" t="s">
        <v>35325</v>
      </c>
      <c r="J338" s="1099"/>
      <c r="K338" s="1094" t="s">
        <v>14</v>
      </c>
      <c r="L338" s="1094" t="s">
        <v>35365</v>
      </c>
      <c r="M338" s="1094" t="s">
        <v>35337</v>
      </c>
      <c r="N338" s="1094" t="s">
        <v>35970</v>
      </c>
      <c r="O338" s="2406">
        <v>60000</v>
      </c>
      <c r="P338" s="1097">
        <v>10000</v>
      </c>
      <c r="Q338" s="1097">
        <f t="shared" si="17"/>
        <v>70000</v>
      </c>
      <c r="R338" s="1097">
        <v>70000</v>
      </c>
      <c r="S338" s="1097"/>
      <c r="T338" s="1097"/>
      <c r="U338" s="1097"/>
      <c r="V338" s="1097"/>
      <c r="W338" s="1097">
        <f t="shared" si="20"/>
        <v>0</v>
      </c>
      <c r="X338" s="1097"/>
      <c r="Y338" s="1097">
        <f t="shared" si="18"/>
        <v>70000</v>
      </c>
      <c r="Z338" s="1097"/>
      <c r="AA338" s="1097"/>
      <c r="AB338" s="1097"/>
      <c r="AC338" s="1097"/>
      <c r="AD338" s="1139"/>
      <c r="AE338" s="1139"/>
      <c r="AF338" s="1139" t="s">
        <v>14</v>
      </c>
      <c r="AG338" s="1139" t="s">
        <v>14</v>
      </c>
      <c r="AH338" s="1139"/>
      <c r="AI338" s="1139"/>
      <c r="AJ338" s="1139"/>
      <c r="AK338" s="1139"/>
      <c r="AL338" s="1139"/>
      <c r="AM338" s="1139"/>
      <c r="AN338" s="1139"/>
      <c r="AO338" s="676"/>
      <c r="AP338" s="1094"/>
      <c r="AQ338" s="1094"/>
      <c r="AR338" s="1094"/>
      <c r="AS338" s="1094"/>
      <c r="AT338" s="1094"/>
      <c r="AU338" s="1094"/>
    </row>
    <row r="339" spans="1:47" s="1449" customFormat="1" ht="20.25" customHeight="1">
      <c r="A339" s="3171">
        <v>337</v>
      </c>
      <c r="B339" s="1427"/>
      <c r="C339" s="2892" t="s">
        <v>37086</v>
      </c>
      <c r="D339" s="2892" t="s">
        <v>37087</v>
      </c>
      <c r="E339" s="2892">
        <v>6274966</v>
      </c>
      <c r="F339" s="2892" t="s">
        <v>37085</v>
      </c>
      <c r="G339" s="2893">
        <v>36907</v>
      </c>
      <c r="H339" s="2894" t="s">
        <v>37088</v>
      </c>
      <c r="I339" s="1427" t="s">
        <v>35325</v>
      </c>
      <c r="J339" s="1440"/>
      <c r="K339" s="1094" t="s">
        <v>14</v>
      </c>
      <c r="L339" s="1094" t="s">
        <v>26</v>
      </c>
      <c r="M339" s="1094" t="s">
        <v>35337</v>
      </c>
      <c r="N339" s="1094" t="s">
        <v>35970</v>
      </c>
      <c r="O339" s="2406">
        <v>35000</v>
      </c>
      <c r="P339" s="1097">
        <v>10000</v>
      </c>
      <c r="Q339" s="1097">
        <f t="shared" si="17"/>
        <v>45000</v>
      </c>
      <c r="R339" s="1097"/>
      <c r="S339" s="1097"/>
      <c r="T339" s="1097"/>
      <c r="U339" s="1484"/>
      <c r="V339" s="1484">
        <v>45000</v>
      </c>
      <c r="W339" s="1097">
        <f t="shared" si="20"/>
        <v>0</v>
      </c>
      <c r="X339" s="1097"/>
      <c r="Y339" s="1097">
        <f t="shared" si="18"/>
        <v>45000</v>
      </c>
      <c r="Z339" s="1139"/>
      <c r="AA339" s="1139"/>
      <c r="AB339" s="1139"/>
      <c r="AC339" s="1139"/>
      <c r="AD339" s="1139"/>
      <c r="AE339" s="1139"/>
      <c r="AF339" s="1139"/>
      <c r="AG339" s="1139"/>
      <c r="AH339" s="1139"/>
      <c r="AI339" s="1139"/>
      <c r="AJ339" s="1139"/>
      <c r="AK339" s="1139"/>
      <c r="AL339" s="1139"/>
      <c r="AM339" s="1139" t="s">
        <v>14</v>
      </c>
      <c r="AN339" s="1139"/>
      <c r="AO339" s="676"/>
      <c r="AP339" s="1094"/>
      <c r="AQ339" s="1094"/>
      <c r="AR339" s="1094"/>
      <c r="AS339" s="1094"/>
      <c r="AT339" s="1094"/>
      <c r="AU339" s="1094"/>
    </row>
    <row r="340" spans="1:47" s="3189" customFormat="1" ht="20.25" customHeight="1">
      <c r="A340" s="3171">
        <v>338</v>
      </c>
      <c r="B340" s="3184">
        <v>45674</v>
      </c>
      <c r="C340" s="3229" t="s">
        <v>36231</v>
      </c>
      <c r="D340" s="3229" t="s">
        <v>36232</v>
      </c>
      <c r="E340" s="3229">
        <v>1</v>
      </c>
      <c r="F340" s="3229" t="s">
        <v>36229</v>
      </c>
      <c r="G340" s="3229" t="s">
        <v>36230</v>
      </c>
      <c r="H340" s="3229">
        <v>447539276439</v>
      </c>
      <c r="I340" s="3187" t="s">
        <v>35325</v>
      </c>
      <c r="J340" s="3188"/>
      <c r="K340" s="3171" t="s">
        <v>14</v>
      </c>
      <c r="L340" s="3171" t="s">
        <v>23</v>
      </c>
      <c r="M340" s="3188" t="s">
        <v>35337</v>
      </c>
      <c r="N340" s="3171" t="s">
        <v>35970</v>
      </c>
      <c r="O340" s="3180">
        <v>35000</v>
      </c>
      <c r="P340" s="3180"/>
      <c r="Q340" s="3180">
        <f t="shared" si="17"/>
        <v>35000</v>
      </c>
      <c r="R340" s="3180">
        <v>35000</v>
      </c>
      <c r="S340" s="3180"/>
      <c r="T340" s="3180"/>
      <c r="U340" s="3195"/>
      <c r="V340" s="3195"/>
      <c r="W340" s="3180">
        <f t="shared" si="20"/>
        <v>0</v>
      </c>
      <c r="X340" s="3180"/>
      <c r="Y340" s="3180">
        <f t="shared" si="18"/>
        <v>35000</v>
      </c>
      <c r="Z340" s="3181"/>
      <c r="AA340" s="3181"/>
      <c r="AB340" s="3181"/>
      <c r="AC340" s="3181"/>
      <c r="AD340" s="3181"/>
      <c r="AE340" s="3181"/>
      <c r="AF340" s="3181"/>
      <c r="AG340" s="3181"/>
      <c r="AH340" s="3181"/>
      <c r="AI340" s="3181" t="s">
        <v>14</v>
      </c>
      <c r="AJ340" s="3181"/>
      <c r="AK340" s="3181"/>
      <c r="AL340" s="3181"/>
      <c r="AM340" s="3181"/>
      <c r="AN340" s="3181"/>
      <c r="AO340" s="3182"/>
      <c r="AP340" s="3171"/>
      <c r="AQ340" s="3171"/>
      <c r="AR340" s="3171"/>
      <c r="AS340" s="3171"/>
      <c r="AT340" s="3171"/>
      <c r="AU340" s="3171"/>
    </row>
    <row r="341" spans="1:47" s="1449" customFormat="1" ht="20.25" customHeight="1">
      <c r="A341" s="3171">
        <v>339</v>
      </c>
      <c r="B341" s="2460"/>
      <c r="C341" s="2891" t="s">
        <v>36283</v>
      </c>
      <c r="D341" s="2891" t="s">
        <v>37099</v>
      </c>
      <c r="E341" s="2891">
        <v>1802099</v>
      </c>
      <c r="F341" s="2891" t="s">
        <v>37098</v>
      </c>
      <c r="G341" s="2895">
        <v>31552</v>
      </c>
      <c r="H341" s="2896" t="s">
        <v>37100</v>
      </c>
      <c r="I341" s="1427" t="s">
        <v>35325</v>
      </c>
      <c r="J341" s="1440"/>
      <c r="K341" s="1094" t="s">
        <v>14</v>
      </c>
      <c r="L341" s="1094" t="s">
        <v>26</v>
      </c>
      <c r="M341" s="1094" t="s">
        <v>35337</v>
      </c>
      <c r="N341" s="1094"/>
      <c r="O341" s="2406">
        <v>35000</v>
      </c>
      <c r="P341" s="1097">
        <v>10000</v>
      </c>
      <c r="Q341" s="1097">
        <f t="shared" si="17"/>
        <v>45000</v>
      </c>
      <c r="R341" s="1097"/>
      <c r="S341" s="1097"/>
      <c r="T341" s="1097"/>
      <c r="U341" s="1484"/>
      <c r="V341" s="1484">
        <v>45000</v>
      </c>
      <c r="W341" s="1097">
        <f t="shared" si="20"/>
        <v>0</v>
      </c>
      <c r="X341" s="1097"/>
      <c r="Y341" s="1097">
        <f t="shared" si="18"/>
        <v>45000</v>
      </c>
      <c r="Z341" s="1139"/>
      <c r="AA341" s="1139"/>
      <c r="AB341" s="1139"/>
      <c r="AC341" s="1139"/>
      <c r="AD341" s="1139"/>
      <c r="AE341" s="1139"/>
      <c r="AF341" s="1139"/>
      <c r="AG341" s="1139"/>
      <c r="AH341" s="1139"/>
      <c r="AI341" s="1139"/>
      <c r="AJ341" s="1139"/>
      <c r="AK341" s="1139"/>
      <c r="AL341" s="1139"/>
      <c r="AM341" s="1139" t="s">
        <v>14</v>
      </c>
      <c r="AN341" s="1139"/>
      <c r="AO341" s="676"/>
      <c r="AP341" s="1094"/>
      <c r="AQ341" s="1094"/>
      <c r="AR341" s="1094"/>
      <c r="AS341" s="1094"/>
      <c r="AT341" s="1094"/>
      <c r="AU341" s="1094"/>
    </row>
    <row r="342" spans="1:47" s="3189" customFormat="1" ht="20.25" customHeight="1">
      <c r="A342" s="3171">
        <v>340</v>
      </c>
      <c r="B342" s="3230"/>
      <c r="C342" s="3185" t="s">
        <v>37106</v>
      </c>
      <c r="D342" s="3185" t="s">
        <v>37107</v>
      </c>
      <c r="E342" s="3185">
        <v>4847717</v>
      </c>
      <c r="F342" s="3185" t="s">
        <v>37105</v>
      </c>
      <c r="G342" s="3186">
        <v>36226</v>
      </c>
      <c r="H342" s="3185" t="s">
        <v>37108</v>
      </c>
      <c r="I342" s="3187" t="s">
        <v>35325</v>
      </c>
      <c r="J342" s="3188"/>
      <c r="K342" s="3171" t="s">
        <v>14</v>
      </c>
      <c r="L342" s="3171" t="s">
        <v>37345</v>
      </c>
      <c r="M342" s="3171" t="s">
        <v>35337</v>
      </c>
      <c r="N342" s="3171" t="s">
        <v>35327</v>
      </c>
      <c r="O342" s="3178">
        <v>60000</v>
      </c>
      <c r="P342" s="3180">
        <v>20000</v>
      </c>
      <c r="Q342" s="3180">
        <f t="shared" si="17"/>
        <v>80000</v>
      </c>
      <c r="R342" s="3180">
        <v>40000</v>
      </c>
      <c r="S342" s="3180"/>
      <c r="T342" s="3180"/>
      <c r="U342" s="3180"/>
      <c r="V342" s="3180">
        <v>40000</v>
      </c>
      <c r="W342" s="3180">
        <f t="shared" si="20"/>
        <v>0</v>
      </c>
      <c r="X342" s="3180"/>
      <c r="Y342" s="3180">
        <f t="shared" si="18"/>
        <v>80000</v>
      </c>
      <c r="Z342" s="3181"/>
      <c r="AA342" s="3181"/>
      <c r="AB342" s="3181"/>
      <c r="AC342" s="3181"/>
      <c r="AD342" s="3181" t="s">
        <v>14</v>
      </c>
      <c r="AE342" s="3181" t="s">
        <v>14</v>
      </c>
      <c r="AF342" s="3181"/>
      <c r="AG342" s="3181"/>
      <c r="AH342" s="3181"/>
      <c r="AI342" s="3181"/>
      <c r="AJ342" s="3181"/>
      <c r="AK342" s="3181"/>
      <c r="AL342" s="3181"/>
      <c r="AM342" s="3181"/>
      <c r="AN342" s="3181"/>
      <c r="AO342" s="3182"/>
      <c r="AP342" s="3171"/>
      <c r="AQ342" s="3171"/>
      <c r="AR342" s="3171"/>
      <c r="AS342" s="3171"/>
      <c r="AT342" s="3171"/>
      <c r="AU342" s="3171"/>
    </row>
    <row r="343" spans="1:47" s="1449" customFormat="1" ht="20.25" customHeight="1">
      <c r="A343" s="3171">
        <v>341</v>
      </c>
      <c r="B343" s="1427"/>
      <c r="C343" s="2913" t="s">
        <v>37122</v>
      </c>
      <c r="D343" s="2913" t="s">
        <v>37123</v>
      </c>
      <c r="E343" s="2913">
        <v>4091672</v>
      </c>
      <c r="F343" s="2913" t="s">
        <v>37121</v>
      </c>
      <c r="G343" s="2914">
        <v>32236</v>
      </c>
      <c r="H343" s="2915" t="s">
        <v>37124</v>
      </c>
      <c r="I343" s="1427" t="s">
        <v>35325</v>
      </c>
      <c r="J343" s="1440"/>
      <c r="K343" s="1094" t="s">
        <v>14</v>
      </c>
      <c r="L343" s="1094" t="s">
        <v>35443</v>
      </c>
      <c r="M343" s="1094" t="s">
        <v>35337</v>
      </c>
      <c r="N343" s="1094" t="s">
        <v>35327</v>
      </c>
      <c r="O343" s="2406">
        <v>60000</v>
      </c>
      <c r="P343" s="1097"/>
      <c r="Q343" s="1097">
        <f t="shared" si="17"/>
        <v>60000</v>
      </c>
      <c r="R343" s="1097">
        <v>60000</v>
      </c>
      <c r="S343" s="1097"/>
      <c r="T343" s="1097"/>
      <c r="U343" s="1097"/>
      <c r="V343" s="1097"/>
      <c r="W343" s="1097">
        <f t="shared" si="20"/>
        <v>0</v>
      </c>
      <c r="X343" s="1097"/>
      <c r="Y343" s="1097">
        <f t="shared" si="18"/>
        <v>60000</v>
      </c>
      <c r="Z343" s="1139"/>
      <c r="AA343" s="1139"/>
      <c r="AB343" s="1139"/>
      <c r="AC343" s="1139"/>
      <c r="AD343" s="1139" t="s">
        <v>14</v>
      </c>
      <c r="AE343" s="1139"/>
      <c r="AF343" s="1139" t="s">
        <v>14</v>
      </c>
      <c r="AG343" s="1139"/>
      <c r="AH343" s="1139"/>
      <c r="AI343" s="1139"/>
      <c r="AJ343" s="1139"/>
      <c r="AK343" s="1139"/>
      <c r="AL343" s="1139"/>
      <c r="AM343" s="1139"/>
      <c r="AN343" s="1139"/>
      <c r="AO343" s="676"/>
      <c r="AP343" s="1094"/>
      <c r="AQ343" s="1094"/>
      <c r="AR343" s="1094"/>
      <c r="AS343" s="1094"/>
      <c r="AT343" s="1094"/>
      <c r="AU343" s="1094"/>
    </row>
    <row r="344" spans="1:47" s="1449" customFormat="1" ht="20.25" customHeight="1">
      <c r="A344" s="3171">
        <v>342</v>
      </c>
      <c r="B344" s="1427"/>
      <c r="C344" s="2891" t="s">
        <v>37129</v>
      </c>
      <c r="D344" s="2891" t="s">
        <v>37130</v>
      </c>
      <c r="E344" s="2891">
        <v>3662450</v>
      </c>
      <c r="F344" s="2891" t="s">
        <v>37128</v>
      </c>
      <c r="G344" s="2895">
        <v>35294</v>
      </c>
      <c r="H344" s="2896" t="s">
        <v>37131</v>
      </c>
      <c r="I344" s="1427" t="s">
        <v>35325</v>
      </c>
      <c r="J344" s="1440"/>
      <c r="K344" s="1094" t="s">
        <v>14</v>
      </c>
      <c r="L344" s="1094" t="s">
        <v>27</v>
      </c>
      <c r="M344" s="1440" t="s">
        <v>35337</v>
      </c>
      <c r="N344" s="1094" t="s">
        <v>35327</v>
      </c>
      <c r="O344" s="1097">
        <v>30000</v>
      </c>
      <c r="P344" s="1097">
        <v>10000</v>
      </c>
      <c r="Q344" s="1097">
        <f t="shared" si="17"/>
        <v>40000</v>
      </c>
      <c r="R344" s="1097">
        <v>120000</v>
      </c>
      <c r="S344" s="1097"/>
      <c r="T344" s="1097"/>
      <c r="U344" s="1097">
        <v>40000</v>
      </c>
      <c r="V344" s="1097"/>
      <c r="W344" s="1097"/>
      <c r="X344" s="3159">
        <v>40000</v>
      </c>
      <c r="Y344" s="1097">
        <f t="shared" si="18"/>
        <v>80000</v>
      </c>
      <c r="Z344" s="1139"/>
      <c r="AA344" s="1139"/>
      <c r="AB344" s="1139"/>
      <c r="AC344" s="1139"/>
      <c r="AD344" s="1139"/>
      <c r="AE344" s="1139"/>
      <c r="AF344" s="1139"/>
      <c r="AG344" s="1139"/>
      <c r="AH344" s="1139" t="s">
        <v>14</v>
      </c>
      <c r="AI344" s="1139"/>
      <c r="AJ344" s="1139"/>
      <c r="AK344" s="1139"/>
      <c r="AL344" s="1139"/>
      <c r="AM344" s="1139"/>
      <c r="AN344" s="1139"/>
      <c r="AO344" s="676"/>
      <c r="AP344" s="1094"/>
      <c r="AQ344" s="1094"/>
      <c r="AR344" s="1094"/>
      <c r="AS344" s="1094"/>
      <c r="AT344" s="1094"/>
      <c r="AU344" s="1094"/>
    </row>
    <row r="345" spans="1:47" s="1449" customFormat="1" ht="20.25" customHeight="1">
      <c r="A345" s="3171">
        <v>343</v>
      </c>
      <c r="B345" s="1427"/>
      <c r="C345" s="2891" t="s">
        <v>37145</v>
      </c>
      <c r="D345" s="2891" t="s">
        <v>37146</v>
      </c>
      <c r="E345" s="2891">
        <v>1789427</v>
      </c>
      <c r="F345" s="2891" t="s">
        <v>37144</v>
      </c>
      <c r="G345" s="2895">
        <v>30491</v>
      </c>
      <c r="H345" s="2896" t="s">
        <v>2245</v>
      </c>
      <c r="I345" s="1427" t="s">
        <v>35325</v>
      </c>
      <c r="J345" s="1440"/>
      <c r="K345" s="1094" t="s">
        <v>14</v>
      </c>
      <c r="L345" s="1094" t="s">
        <v>23</v>
      </c>
      <c r="M345" s="1440" t="s">
        <v>35337</v>
      </c>
      <c r="N345" s="1094" t="s">
        <v>35970</v>
      </c>
      <c r="O345" s="1097">
        <v>35000</v>
      </c>
      <c r="P345" s="1097"/>
      <c r="Q345" s="1097">
        <f t="shared" si="17"/>
        <v>35000</v>
      </c>
      <c r="R345" s="1097">
        <v>35000</v>
      </c>
      <c r="S345" s="1097"/>
      <c r="T345" s="1097"/>
      <c r="U345" s="1097"/>
      <c r="V345" s="1097"/>
      <c r="W345" s="1097">
        <f t="shared" si="20"/>
        <v>0</v>
      </c>
      <c r="X345" s="1097"/>
      <c r="Y345" s="1097">
        <f t="shared" si="18"/>
        <v>35000</v>
      </c>
      <c r="Z345" s="1139"/>
      <c r="AA345" s="1139"/>
      <c r="AB345" s="1139"/>
      <c r="AC345" s="1139"/>
      <c r="AD345" s="1139"/>
      <c r="AE345" s="1139"/>
      <c r="AF345" s="1139"/>
      <c r="AG345" s="1139"/>
      <c r="AH345" s="1139"/>
      <c r="AI345" s="1139" t="s">
        <v>14</v>
      </c>
      <c r="AJ345" s="1139"/>
      <c r="AK345" s="1139"/>
      <c r="AL345" s="1139"/>
      <c r="AM345" s="1139"/>
      <c r="AN345" s="1139"/>
      <c r="AO345" s="676"/>
      <c r="AP345" s="1094"/>
      <c r="AQ345" s="1094"/>
      <c r="AR345" s="1094"/>
      <c r="AS345" s="1094"/>
      <c r="AT345" s="1094"/>
      <c r="AU345" s="1094"/>
    </row>
    <row r="346" spans="1:47" s="1449" customFormat="1" ht="20.25" customHeight="1">
      <c r="A346" s="3171">
        <v>344</v>
      </c>
      <c r="B346" s="1427"/>
      <c r="C346" s="2892" t="s">
        <v>35500</v>
      </c>
      <c r="D346" s="2892" t="s">
        <v>35501</v>
      </c>
      <c r="E346" s="2892">
        <v>3926687</v>
      </c>
      <c r="F346" s="2892" t="s">
        <v>35499</v>
      </c>
      <c r="G346" s="2893">
        <v>31748</v>
      </c>
      <c r="H346" s="2894" t="s">
        <v>35502</v>
      </c>
      <c r="I346" s="1427" t="s">
        <v>35325</v>
      </c>
      <c r="J346" s="1440"/>
      <c r="K346" s="1094" t="s">
        <v>14</v>
      </c>
      <c r="L346" s="1094" t="s">
        <v>24</v>
      </c>
      <c r="M346" s="1440" t="s">
        <v>35337</v>
      </c>
      <c r="N346" s="1094" t="s">
        <v>35327</v>
      </c>
      <c r="O346" s="2406">
        <v>35000</v>
      </c>
      <c r="P346" s="1097">
        <v>10000</v>
      </c>
      <c r="Q346" s="1097">
        <f t="shared" si="17"/>
        <v>45000</v>
      </c>
      <c r="R346" s="1097">
        <v>45000</v>
      </c>
      <c r="S346" s="1097"/>
      <c r="T346" s="1097"/>
      <c r="U346" s="1097"/>
      <c r="V346" s="1097"/>
      <c r="W346" s="1097">
        <f t="shared" si="20"/>
        <v>0</v>
      </c>
      <c r="X346" s="1097"/>
      <c r="Y346" s="1097">
        <f t="shared" si="18"/>
        <v>45000</v>
      </c>
      <c r="Z346" s="1139"/>
      <c r="AA346" s="1139"/>
      <c r="AB346" s="1139"/>
      <c r="AC346" s="1139"/>
      <c r="AD346" s="1139"/>
      <c r="AE346" s="1139"/>
      <c r="AF346" s="1139"/>
      <c r="AG346" s="1139"/>
      <c r="AH346" s="1139"/>
      <c r="AI346" s="1139"/>
      <c r="AJ346" s="1139"/>
      <c r="AK346" s="1139" t="s">
        <v>14</v>
      </c>
      <c r="AL346" s="1139"/>
      <c r="AM346" s="1139"/>
      <c r="AN346" s="1139"/>
      <c r="AO346" s="676"/>
      <c r="AP346" s="1094"/>
      <c r="AQ346" s="1094"/>
      <c r="AR346" s="1094"/>
      <c r="AS346" s="1094"/>
      <c r="AT346" s="1094"/>
      <c r="AU346" s="1094"/>
    </row>
    <row r="347" spans="1:47" s="3189" customFormat="1" ht="20.25" customHeight="1">
      <c r="A347" s="3171">
        <v>345</v>
      </c>
      <c r="B347" s="3184">
        <v>45668</v>
      </c>
      <c r="C347" s="3185" t="s">
        <v>37173</v>
      </c>
      <c r="D347" s="3185" t="s">
        <v>36085</v>
      </c>
      <c r="E347" s="3185">
        <v>6446125</v>
      </c>
      <c r="F347" s="3185" t="s">
        <v>37172</v>
      </c>
      <c r="G347" s="3186">
        <v>33410</v>
      </c>
      <c r="H347" s="3185" t="s">
        <v>37174</v>
      </c>
      <c r="I347" s="3187" t="s">
        <v>35325</v>
      </c>
      <c r="J347" s="3188"/>
      <c r="K347" s="3171" t="s">
        <v>14</v>
      </c>
      <c r="L347" s="3171" t="s">
        <v>35533</v>
      </c>
      <c r="M347" s="3188" t="s">
        <v>35337</v>
      </c>
      <c r="N347" s="3171" t="s">
        <v>35327</v>
      </c>
      <c r="O347" s="3180">
        <v>75000</v>
      </c>
      <c r="P347" s="3180"/>
      <c r="Q347" s="3180">
        <f t="shared" si="17"/>
        <v>75000</v>
      </c>
      <c r="R347" s="3180">
        <v>75000</v>
      </c>
      <c r="S347" s="3180"/>
      <c r="T347" s="3180"/>
      <c r="U347" s="3180"/>
      <c r="V347" s="3180"/>
      <c r="W347" s="3180">
        <f t="shared" si="20"/>
        <v>0</v>
      </c>
      <c r="X347" s="3180"/>
      <c r="Y347" s="3180">
        <f t="shared" si="18"/>
        <v>75000</v>
      </c>
      <c r="Z347" s="3181"/>
      <c r="AA347" s="3181"/>
      <c r="AB347" s="3181"/>
      <c r="AC347" s="3181"/>
      <c r="AD347" s="3181"/>
      <c r="AE347" s="3181"/>
      <c r="AF347" s="3181"/>
      <c r="AG347" s="3181"/>
      <c r="AH347" s="3181"/>
      <c r="AI347" s="3181"/>
      <c r="AJ347" s="3181" t="s">
        <v>14</v>
      </c>
      <c r="AK347" s="3181"/>
      <c r="AL347" s="3181"/>
      <c r="AM347" s="3181"/>
      <c r="AN347" s="3181" t="s">
        <v>14</v>
      </c>
      <c r="AO347" s="3182"/>
      <c r="AP347" s="3171"/>
      <c r="AQ347" s="3171"/>
      <c r="AR347" s="3171"/>
      <c r="AS347" s="3171"/>
      <c r="AT347" s="3171"/>
      <c r="AU347" s="3171"/>
    </row>
    <row r="348" spans="1:47" s="1449" customFormat="1" ht="20.25" customHeight="1">
      <c r="A348" s="3171">
        <v>346</v>
      </c>
      <c r="B348" s="1427"/>
      <c r="C348" s="2892" t="s">
        <v>35333</v>
      </c>
      <c r="D348" s="2892" t="s">
        <v>37188</v>
      </c>
      <c r="E348" s="2892">
        <v>6262883</v>
      </c>
      <c r="F348" s="2892" t="s">
        <v>37187</v>
      </c>
      <c r="G348" s="2893">
        <v>34747</v>
      </c>
      <c r="H348" s="2894" t="s">
        <v>37189</v>
      </c>
      <c r="I348" s="1427" t="s">
        <v>35325</v>
      </c>
      <c r="J348" s="1440"/>
      <c r="K348" s="1094" t="s">
        <v>14</v>
      </c>
      <c r="L348" s="1094" t="s">
        <v>24</v>
      </c>
      <c r="M348" s="1440" t="s">
        <v>35337</v>
      </c>
      <c r="N348" s="1094" t="s">
        <v>35327</v>
      </c>
      <c r="O348" s="2406">
        <v>35000</v>
      </c>
      <c r="P348" s="1097">
        <v>10000</v>
      </c>
      <c r="Q348" s="1097">
        <f t="shared" si="17"/>
        <v>45000</v>
      </c>
      <c r="R348" s="1097"/>
      <c r="S348" s="1097"/>
      <c r="T348" s="1097"/>
      <c r="U348" s="1097"/>
      <c r="V348" s="1097">
        <v>45000</v>
      </c>
      <c r="W348" s="1097">
        <f t="shared" si="20"/>
        <v>0</v>
      </c>
      <c r="X348" s="1097"/>
      <c r="Y348" s="1097">
        <f t="shared" si="18"/>
        <v>45000</v>
      </c>
      <c r="Z348" s="1139"/>
      <c r="AA348" s="1139"/>
      <c r="AB348" s="1139"/>
      <c r="AC348" s="1139"/>
      <c r="AD348" s="1139"/>
      <c r="AE348" s="1139"/>
      <c r="AF348" s="1139"/>
      <c r="AG348" s="1139"/>
      <c r="AH348" s="1139"/>
      <c r="AI348" s="1139"/>
      <c r="AJ348" s="1139"/>
      <c r="AK348" s="1139" t="s">
        <v>14</v>
      </c>
      <c r="AL348" s="1139"/>
      <c r="AM348" s="1139"/>
      <c r="AN348" s="1139"/>
      <c r="AO348" s="676"/>
      <c r="AP348" s="1094"/>
      <c r="AQ348" s="1094"/>
      <c r="AR348" s="1094"/>
      <c r="AS348" s="1094"/>
      <c r="AT348" s="1094"/>
      <c r="AU348" s="1094"/>
    </row>
    <row r="349" spans="1:47" s="3189" customFormat="1" ht="20.25" customHeight="1">
      <c r="A349" s="3171">
        <v>347</v>
      </c>
      <c r="B349" s="3184">
        <v>45693</v>
      </c>
      <c r="C349" s="3234" t="s">
        <v>36114</v>
      </c>
      <c r="D349" s="3234" t="s">
        <v>37265</v>
      </c>
      <c r="E349" s="3234">
        <v>6145468</v>
      </c>
      <c r="F349" s="3234" t="s">
        <v>37264</v>
      </c>
      <c r="G349" s="3235">
        <v>37019</v>
      </c>
      <c r="H349" s="3236" t="s">
        <v>37266</v>
      </c>
      <c r="I349" s="3187" t="s">
        <v>35325</v>
      </c>
      <c r="J349" s="3188" t="s">
        <v>14</v>
      </c>
      <c r="K349" s="3171" t="s">
        <v>14</v>
      </c>
      <c r="L349" s="3171" t="s">
        <v>35355</v>
      </c>
      <c r="M349" s="3171" t="s">
        <v>35337</v>
      </c>
      <c r="N349" s="3171" t="s">
        <v>35327</v>
      </c>
      <c r="O349" s="3178">
        <v>75000</v>
      </c>
      <c r="P349" s="3180">
        <v>20000</v>
      </c>
      <c r="Q349" s="3180">
        <f t="shared" si="17"/>
        <v>95000</v>
      </c>
      <c r="R349" s="3180">
        <v>95000</v>
      </c>
      <c r="S349" s="3180"/>
      <c r="T349" s="3180"/>
      <c r="U349" s="3180"/>
      <c r="V349" s="3180"/>
      <c r="W349" s="3180">
        <f t="shared" si="20"/>
        <v>0</v>
      </c>
      <c r="X349" s="3180"/>
      <c r="Y349" s="3180">
        <f t="shared" si="18"/>
        <v>95000</v>
      </c>
      <c r="Z349" s="3181"/>
      <c r="AA349" s="3181"/>
      <c r="AB349" s="3181"/>
      <c r="AC349" s="3181"/>
      <c r="AD349" s="3181"/>
      <c r="AE349" s="3181"/>
      <c r="AF349" s="3181"/>
      <c r="AG349" s="3181"/>
      <c r="AH349" s="3181"/>
      <c r="AI349" s="3181" t="s">
        <v>14</v>
      </c>
      <c r="AJ349" s="3181"/>
      <c r="AK349" s="3181"/>
      <c r="AL349" s="3181"/>
      <c r="AM349" s="3181" t="s">
        <v>14</v>
      </c>
      <c r="AN349" s="3181"/>
      <c r="AO349" s="3182"/>
      <c r="AP349" s="3171"/>
      <c r="AQ349" s="3171"/>
      <c r="AR349" s="3171"/>
      <c r="AS349" s="3171"/>
      <c r="AT349" s="3171"/>
      <c r="AU349" s="3171"/>
    </row>
    <row r="350" spans="1:47" s="3189" customFormat="1" ht="20.25" customHeight="1">
      <c r="A350" s="3171">
        <v>348</v>
      </c>
      <c r="B350" s="3184">
        <v>45693</v>
      </c>
      <c r="C350" s="3194" t="s">
        <v>37267</v>
      </c>
      <c r="D350" s="3194" t="s">
        <v>37268</v>
      </c>
      <c r="E350" s="3191">
        <v>6406971</v>
      </c>
      <c r="F350" s="3191" t="s">
        <v>37269</v>
      </c>
      <c r="G350" s="3192">
        <v>35707</v>
      </c>
      <c r="H350" s="3193" t="s">
        <v>37270</v>
      </c>
      <c r="I350" s="3187" t="s">
        <v>35325</v>
      </c>
      <c r="J350" s="3212" t="s">
        <v>14</v>
      </c>
      <c r="K350" s="3213" t="s">
        <v>14</v>
      </c>
      <c r="L350" s="3213" t="s">
        <v>37271</v>
      </c>
      <c r="M350" s="3171" t="s">
        <v>35337</v>
      </c>
      <c r="N350" s="3171" t="s">
        <v>35327</v>
      </c>
      <c r="O350" s="3178">
        <v>125000</v>
      </c>
      <c r="P350" s="3180"/>
      <c r="Q350" s="3180">
        <f t="shared" si="17"/>
        <v>125000</v>
      </c>
      <c r="R350" s="3180">
        <v>107000</v>
      </c>
      <c r="S350" s="3180"/>
      <c r="T350" s="3180">
        <v>18000</v>
      </c>
      <c r="U350" s="3180"/>
      <c r="V350" s="3180"/>
      <c r="W350" s="3180">
        <f t="shared" si="20"/>
        <v>0</v>
      </c>
      <c r="X350" s="3180"/>
      <c r="Y350" s="3180">
        <f t="shared" si="18"/>
        <v>125000</v>
      </c>
      <c r="Z350" s="3181" t="s">
        <v>14</v>
      </c>
      <c r="AA350" s="3181" t="s">
        <v>14</v>
      </c>
      <c r="AB350" s="3181" t="s">
        <v>14</v>
      </c>
      <c r="AC350" s="3181" t="s">
        <v>14</v>
      </c>
      <c r="AD350" s="3181"/>
      <c r="AE350" s="3181"/>
      <c r="AF350" s="3181"/>
      <c r="AG350" s="3181"/>
      <c r="AH350" s="3181"/>
      <c r="AI350" s="3181"/>
      <c r="AJ350" s="3181"/>
      <c r="AK350" s="3181"/>
      <c r="AL350" s="3181"/>
      <c r="AM350" s="3181"/>
      <c r="AN350" s="3181"/>
      <c r="AO350" s="3182"/>
      <c r="AP350" s="3171"/>
      <c r="AQ350" s="3171"/>
      <c r="AR350" s="3171"/>
      <c r="AS350" s="3171"/>
      <c r="AT350" s="3171"/>
      <c r="AU350" s="3171"/>
    </row>
    <row r="351" spans="1:47" s="3189" customFormat="1" ht="20.25" customHeight="1">
      <c r="A351" s="3171">
        <v>349</v>
      </c>
      <c r="B351" s="3184">
        <v>45693</v>
      </c>
      <c r="C351" s="3234" t="s">
        <v>37273</v>
      </c>
      <c r="D351" s="3234" t="s">
        <v>37274</v>
      </c>
      <c r="E351" s="3234">
        <v>6389396</v>
      </c>
      <c r="F351" s="3234" t="s">
        <v>37272</v>
      </c>
      <c r="G351" s="3235">
        <v>36821</v>
      </c>
      <c r="H351" s="3236" t="s">
        <v>37275</v>
      </c>
      <c r="I351" s="3187" t="s">
        <v>35325</v>
      </c>
      <c r="J351" s="3188" t="s">
        <v>14</v>
      </c>
      <c r="K351" s="3213" t="s">
        <v>14</v>
      </c>
      <c r="L351" s="3171" t="s">
        <v>29</v>
      </c>
      <c r="M351" s="3171" t="s">
        <v>35337</v>
      </c>
      <c r="N351" s="3171" t="s">
        <v>35327</v>
      </c>
      <c r="O351" s="3178">
        <v>35000</v>
      </c>
      <c r="P351" s="3180">
        <v>10000</v>
      </c>
      <c r="Q351" s="3180">
        <f t="shared" si="17"/>
        <v>45000</v>
      </c>
      <c r="R351" s="3180">
        <v>45000</v>
      </c>
      <c r="S351" s="3180"/>
      <c r="T351" s="3180"/>
      <c r="U351" s="3180"/>
      <c r="V351" s="3180"/>
      <c r="W351" s="3180">
        <f t="shared" si="20"/>
        <v>0</v>
      </c>
      <c r="X351" s="3180"/>
      <c r="Y351" s="3180">
        <f t="shared" si="18"/>
        <v>45000</v>
      </c>
      <c r="Z351" s="3181"/>
      <c r="AA351" s="3181"/>
      <c r="AB351" s="3181"/>
      <c r="AC351" s="3181"/>
      <c r="AD351" s="3181"/>
      <c r="AE351" s="3181"/>
      <c r="AF351" s="3181" t="s">
        <v>14</v>
      </c>
      <c r="AG351" s="3181"/>
      <c r="AH351" s="3181"/>
      <c r="AI351" s="3181"/>
      <c r="AJ351" s="3181"/>
      <c r="AK351" s="3181"/>
      <c r="AL351" s="3181"/>
      <c r="AM351" s="3181"/>
      <c r="AN351" s="3181"/>
      <c r="AO351" s="3182"/>
      <c r="AP351" s="3171"/>
      <c r="AQ351" s="3171"/>
      <c r="AR351" s="3171"/>
      <c r="AS351" s="3171"/>
      <c r="AT351" s="3171"/>
      <c r="AU351" s="3171"/>
    </row>
    <row r="352" spans="1:47" s="3189" customFormat="1" ht="20.25" customHeight="1">
      <c r="A352" s="3171">
        <v>350</v>
      </c>
      <c r="B352" s="3184">
        <v>45693</v>
      </c>
      <c r="C352" s="3234" t="s">
        <v>40125</v>
      </c>
      <c r="D352" s="3234" t="s">
        <v>37282</v>
      </c>
      <c r="E352" s="3236" t="s">
        <v>35356</v>
      </c>
      <c r="F352" s="3234" t="s">
        <v>37280</v>
      </c>
      <c r="G352" s="3235">
        <v>36675</v>
      </c>
      <c r="H352" s="3236" t="s">
        <v>37283</v>
      </c>
      <c r="I352" s="3187" t="s">
        <v>35325</v>
      </c>
      <c r="J352" s="3188" t="s">
        <v>14</v>
      </c>
      <c r="K352" s="3171" t="s">
        <v>14</v>
      </c>
      <c r="L352" s="3171" t="s">
        <v>29</v>
      </c>
      <c r="M352" s="3171" t="s">
        <v>35337</v>
      </c>
      <c r="N352" s="3171" t="s">
        <v>35327</v>
      </c>
      <c r="O352" s="3178">
        <v>35000</v>
      </c>
      <c r="P352" s="3180">
        <v>10000</v>
      </c>
      <c r="Q352" s="3180">
        <f t="shared" si="17"/>
        <v>45000</v>
      </c>
      <c r="R352" s="3180">
        <v>45000</v>
      </c>
      <c r="S352" s="3180"/>
      <c r="T352" s="3180"/>
      <c r="U352" s="3180"/>
      <c r="V352" s="3180"/>
      <c r="W352" s="3180">
        <f t="shared" si="20"/>
        <v>0</v>
      </c>
      <c r="X352" s="3180"/>
      <c r="Y352" s="3180">
        <f t="shared" si="18"/>
        <v>45000</v>
      </c>
      <c r="Z352" s="3181"/>
      <c r="AA352" s="3181"/>
      <c r="AB352" s="3181"/>
      <c r="AC352" s="3181"/>
      <c r="AD352" s="3181"/>
      <c r="AE352" s="3181"/>
      <c r="AF352" s="3181" t="s">
        <v>14</v>
      </c>
      <c r="AG352" s="3181"/>
      <c r="AH352" s="3181"/>
      <c r="AI352" s="3181"/>
      <c r="AJ352" s="3181"/>
      <c r="AK352" s="3181"/>
      <c r="AL352" s="3181"/>
      <c r="AM352" s="3181"/>
      <c r="AN352" s="3181"/>
      <c r="AO352" s="3182"/>
      <c r="AP352" s="3171"/>
      <c r="AQ352" s="3171"/>
      <c r="AR352" s="3171"/>
      <c r="AS352" s="3171"/>
      <c r="AT352" s="3171"/>
      <c r="AU352" s="3171"/>
    </row>
    <row r="353" spans="1:47" s="3189" customFormat="1" ht="20.25" customHeight="1">
      <c r="A353" s="3171">
        <v>351</v>
      </c>
      <c r="B353" s="3184">
        <v>45694</v>
      </c>
      <c r="C353" s="3234" t="s">
        <v>37290</v>
      </c>
      <c r="D353" s="3234" t="s">
        <v>37291</v>
      </c>
      <c r="E353" s="3234">
        <v>1580719</v>
      </c>
      <c r="F353" s="3234" t="s">
        <v>37289</v>
      </c>
      <c r="G353" s="3235">
        <v>31181</v>
      </c>
      <c r="H353" s="3236" t="s">
        <v>37292</v>
      </c>
      <c r="I353" s="3187" t="s">
        <v>35325</v>
      </c>
      <c r="J353" s="3188"/>
      <c r="K353" s="3171" t="s">
        <v>14</v>
      </c>
      <c r="L353" s="3171" t="s">
        <v>23</v>
      </c>
      <c r="M353" s="3171" t="s">
        <v>35337</v>
      </c>
      <c r="N353" s="3171" t="s">
        <v>35327</v>
      </c>
      <c r="O353" s="3178">
        <v>35000</v>
      </c>
      <c r="P353" s="3180">
        <v>10000</v>
      </c>
      <c r="Q353" s="3180">
        <f t="shared" si="17"/>
        <v>45000</v>
      </c>
      <c r="R353" s="3180">
        <v>45000</v>
      </c>
      <c r="S353" s="3180"/>
      <c r="T353" s="3180"/>
      <c r="U353" s="3180"/>
      <c r="V353" s="3180"/>
      <c r="W353" s="3180">
        <f t="shared" si="20"/>
        <v>0</v>
      </c>
      <c r="X353" s="3180"/>
      <c r="Y353" s="3180">
        <f t="shared" si="18"/>
        <v>45000</v>
      </c>
      <c r="Z353" s="3181"/>
      <c r="AA353" s="3181"/>
      <c r="AB353" s="3181"/>
      <c r="AC353" s="3181"/>
      <c r="AD353" s="3181"/>
      <c r="AE353" s="3181"/>
      <c r="AF353" s="3181"/>
      <c r="AG353" s="3181"/>
      <c r="AH353" s="3181"/>
      <c r="AI353" s="3181" t="s">
        <v>14</v>
      </c>
      <c r="AJ353" s="3181"/>
      <c r="AK353" s="3181"/>
      <c r="AL353" s="3181"/>
      <c r="AM353" s="3181"/>
      <c r="AN353" s="3181"/>
      <c r="AO353" s="3182"/>
      <c r="AP353" s="3171"/>
      <c r="AQ353" s="3171"/>
      <c r="AR353" s="3171"/>
      <c r="AS353" s="3171"/>
      <c r="AT353" s="3171"/>
      <c r="AU353" s="3171"/>
    </row>
    <row r="354" spans="1:47" s="3189" customFormat="1" ht="20.25" customHeight="1">
      <c r="A354" s="3171">
        <v>352</v>
      </c>
      <c r="B354" s="3184">
        <v>45694</v>
      </c>
      <c r="C354" s="3234" t="s">
        <v>37353</v>
      </c>
      <c r="D354" s="3234" t="s">
        <v>37354</v>
      </c>
      <c r="E354" s="3236" t="s">
        <v>35356</v>
      </c>
      <c r="F354" s="3244" t="s">
        <v>37352</v>
      </c>
      <c r="G354" s="3219">
        <v>35545</v>
      </c>
      <c r="H354" s="3220" t="s">
        <v>37355</v>
      </c>
      <c r="I354" s="3187" t="s">
        <v>35325</v>
      </c>
      <c r="J354" s="3188" t="s">
        <v>14</v>
      </c>
      <c r="K354" s="3171" t="s">
        <v>14</v>
      </c>
      <c r="L354" s="3171" t="s">
        <v>37356</v>
      </c>
      <c r="M354" s="3171" t="s">
        <v>35337</v>
      </c>
      <c r="N354" s="3171" t="s">
        <v>35327</v>
      </c>
      <c r="O354" s="3178">
        <v>155000</v>
      </c>
      <c r="P354" s="3180">
        <v>40000</v>
      </c>
      <c r="Q354" s="3180">
        <f t="shared" si="17"/>
        <v>195000</v>
      </c>
      <c r="R354" s="3180">
        <v>166510.20000000001</v>
      </c>
      <c r="S354" s="3180"/>
      <c r="T354" s="3180">
        <v>28500</v>
      </c>
      <c r="U354" s="3180"/>
      <c r="V354" s="3180"/>
      <c r="W354" s="3180"/>
      <c r="X354" s="3180">
        <v>10.199999999999999</v>
      </c>
      <c r="Y354" s="3180">
        <f t="shared" si="18"/>
        <v>195000</v>
      </c>
      <c r="Z354" s="3181"/>
      <c r="AA354" s="3181"/>
      <c r="AB354" s="3181"/>
      <c r="AC354" s="3181"/>
      <c r="AD354" s="3181"/>
      <c r="AE354" s="3181"/>
      <c r="AF354" s="3181"/>
      <c r="AG354" s="3181"/>
      <c r="AH354" s="3181"/>
      <c r="AI354" s="3181" t="s">
        <v>14</v>
      </c>
      <c r="AJ354" s="3181" t="s">
        <v>14</v>
      </c>
      <c r="AK354" s="3181"/>
      <c r="AL354" s="3181"/>
      <c r="AM354" s="3181" t="s">
        <v>14</v>
      </c>
      <c r="AN354" s="3181" t="s">
        <v>14</v>
      </c>
      <c r="AO354" s="3182"/>
      <c r="AP354" s="3171"/>
      <c r="AQ354" s="3171"/>
      <c r="AR354" s="3171"/>
      <c r="AS354" s="3171"/>
      <c r="AT354" s="3171"/>
      <c r="AU354" s="3171"/>
    </row>
    <row r="355" spans="1:47" s="3189" customFormat="1" ht="20.25" customHeight="1">
      <c r="A355" s="3171">
        <v>353</v>
      </c>
      <c r="B355" s="3184">
        <v>45695</v>
      </c>
      <c r="C355" s="3234" t="s">
        <v>37294</v>
      </c>
      <c r="D355" s="3234" t="s">
        <v>37295</v>
      </c>
      <c r="E355" s="3234">
        <v>4566842</v>
      </c>
      <c r="F355" s="3234" t="s">
        <v>37293</v>
      </c>
      <c r="G355" s="3235">
        <v>33894</v>
      </c>
      <c r="H355" s="3236" t="s">
        <v>37296</v>
      </c>
      <c r="I355" s="3187" t="s">
        <v>35325</v>
      </c>
      <c r="J355" s="3188" t="s">
        <v>14</v>
      </c>
      <c r="K355" s="3171" t="s">
        <v>14</v>
      </c>
      <c r="L355" s="3171" t="s">
        <v>31</v>
      </c>
      <c r="M355" s="3171" t="s">
        <v>35337</v>
      </c>
      <c r="N355" s="3171" t="s">
        <v>35327</v>
      </c>
      <c r="O355" s="3178">
        <v>35000</v>
      </c>
      <c r="P355" s="3180">
        <v>10000</v>
      </c>
      <c r="Q355" s="3180">
        <f t="shared" si="17"/>
        <v>45000</v>
      </c>
      <c r="R355" s="3180">
        <v>45000</v>
      </c>
      <c r="S355" s="3180"/>
      <c r="T355" s="3180"/>
      <c r="U355" s="3180"/>
      <c r="V355" s="3180"/>
      <c r="W355" s="3180">
        <f t="shared" si="20"/>
        <v>0</v>
      </c>
      <c r="X355" s="3180"/>
      <c r="Y355" s="3180">
        <f t="shared" si="18"/>
        <v>45000</v>
      </c>
      <c r="Z355" s="3181"/>
      <c r="AA355" s="3181"/>
      <c r="AB355" s="3181"/>
      <c r="AC355" s="3181"/>
      <c r="AD355" s="3181" t="s">
        <v>14</v>
      </c>
      <c r="AE355" s="3181"/>
      <c r="AF355" s="3181"/>
      <c r="AG355" s="3181"/>
      <c r="AH355" s="3181"/>
      <c r="AI355" s="3181"/>
      <c r="AJ355" s="3181"/>
      <c r="AK355" s="3181"/>
      <c r="AL355" s="3181"/>
      <c r="AM355" s="3181"/>
      <c r="AN355" s="3181"/>
      <c r="AO355" s="3182"/>
      <c r="AP355" s="3171"/>
      <c r="AQ355" s="3171"/>
      <c r="AR355" s="3171"/>
      <c r="AS355" s="3171"/>
      <c r="AT355" s="3171"/>
      <c r="AU355" s="3171"/>
    </row>
    <row r="356" spans="1:47" s="3189" customFormat="1" ht="20.25" customHeight="1">
      <c r="A356" s="3171">
        <v>354</v>
      </c>
      <c r="B356" s="3184">
        <v>45695</v>
      </c>
      <c r="C356" s="3234" t="s">
        <v>37298</v>
      </c>
      <c r="D356" s="3234" t="s">
        <v>37299</v>
      </c>
      <c r="E356" s="3234">
        <v>6465079</v>
      </c>
      <c r="F356" s="3234" t="s">
        <v>37297</v>
      </c>
      <c r="G356" s="3235">
        <v>34653</v>
      </c>
      <c r="H356" s="3236" t="s">
        <v>37300</v>
      </c>
      <c r="I356" s="3187" t="s">
        <v>35325</v>
      </c>
      <c r="J356" s="3188" t="s">
        <v>14</v>
      </c>
      <c r="K356" s="3171" t="s">
        <v>14</v>
      </c>
      <c r="L356" s="3171" t="s">
        <v>35346</v>
      </c>
      <c r="M356" s="3171" t="s">
        <v>35337</v>
      </c>
      <c r="N356" s="3171" t="s">
        <v>35327</v>
      </c>
      <c r="O356" s="3178">
        <v>75000</v>
      </c>
      <c r="P356" s="3180"/>
      <c r="Q356" s="3180">
        <f t="shared" si="17"/>
        <v>75000</v>
      </c>
      <c r="R356" s="3180">
        <v>75000</v>
      </c>
      <c r="S356" s="3180"/>
      <c r="T356" s="3180"/>
      <c r="U356" s="3180"/>
      <c r="V356" s="3180"/>
      <c r="W356" s="3180">
        <f t="shared" si="20"/>
        <v>0</v>
      </c>
      <c r="X356" s="3180"/>
      <c r="Y356" s="3180">
        <f t="shared" si="18"/>
        <v>75000</v>
      </c>
      <c r="Z356" s="3181"/>
      <c r="AA356" s="3181"/>
      <c r="AB356" s="3181"/>
      <c r="AC356" s="3181"/>
      <c r="AD356" s="3181"/>
      <c r="AE356" s="3181"/>
      <c r="AF356" s="3181"/>
      <c r="AG356" s="3181"/>
      <c r="AH356" s="3181"/>
      <c r="AI356" s="3181" t="s">
        <v>14</v>
      </c>
      <c r="AJ356" s="3181"/>
      <c r="AK356" s="3181"/>
      <c r="AL356" s="3181"/>
      <c r="AM356" s="3181"/>
      <c r="AN356" s="3181" t="s">
        <v>14</v>
      </c>
      <c r="AO356" s="3182"/>
      <c r="AP356" s="3171"/>
      <c r="AQ356" s="3171"/>
      <c r="AR356" s="3171"/>
      <c r="AS356" s="3171"/>
      <c r="AT356" s="3171"/>
      <c r="AU356" s="3171"/>
    </row>
    <row r="357" spans="1:47" s="3189" customFormat="1" ht="20.25" customHeight="1">
      <c r="A357" s="3171">
        <v>355</v>
      </c>
      <c r="B357" s="3184">
        <v>45696</v>
      </c>
      <c r="C357" s="3234" t="s">
        <v>37304</v>
      </c>
      <c r="D357" s="3234" t="s">
        <v>37305</v>
      </c>
      <c r="E357" s="3234">
        <v>5501597</v>
      </c>
      <c r="F357" s="3234" t="s">
        <v>37303</v>
      </c>
      <c r="G357" s="3235">
        <v>45366</v>
      </c>
      <c r="H357" s="3236" t="s">
        <v>37306</v>
      </c>
      <c r="I357" s="3187" t="s">
        <v>35325</v>
      </c>
      <c r="J357" s="3188"/>
      <c r="K357" s="3171" t="s">
        <v>14</v>
      </c>
      <c r="L357" s="3171" t="s">
        <v>29</v>
      </c>
      <c r="M357" s="3171" t="s">
        <v>35337</v>
      </c>
      <c r="N357" s="3171" t="s">
        <v>35327</v>
      </c>
      <c r="O357" s="3178">
        <v>30000</v>
      </c>
      <c r="P357" s="3180">
        <v>10000</v>
      </c>
      <c r="Q357" s="3180">
        <f t="shared" si="17"/>
        <v>40000</v>
      </c>
      <c r="R357" s="3180">
        <v>40000</v>
      </c>
      <c r="S357" s="3180"/>
      <c r="T357" s="3180"/>
      <c r="U357" s="3180"/>
      <c r="V357" s="3180"/>
      <c r="W357" s="3180">
        <f t="shared" si="20"/>
        <v>0</v>
      </c>
      <c r="X357" s="3180"/>
      <c r="Y357" s="3180">
        <f t="shared" si="18"/>
        <v>40000</v>
      </c>
      <c r="Z357" s="3181"/>
      <c r="AA357" s="3181"/>
      <c r="AB357" s="3181"/>
      <c r="AC357" s="3181"/>
      <c r="AD357" s="3181"/>
      <c r="AE357" s="3181"/>
      <c r="AF357" s="3181" t="s">
        <v>14</v>
      </c>
      <c r="AG357" s="3181"/>
      <c r="AH357" s="3181"/>
      <c r="AI357" s="3181"/>
      <c r="AJ357" s="3181"/>
      <c r="AK357" s="3181"/>
      <c r="AL357" s="3181"/>
      <c r="AM357" s="3181"/>
      <c r="AN357" s="3181"/>
      <c r="AO357" s="3182"/>
      <c r="AP357" s="3171"/>
      <c r="AQ357" s="3171"/>
      <c r="AR357" s="3171"/>
      <c r="AS357" s="3171"/>
      <c r="AT357" s="3171"/>
      <c r="AU357" s="3171"/>
    </row>
    <row r="358" spans="1:47" s="3189" customFormat="1" ht="20.25" customHeight="1">
      <c r="A358" s="3171">
        <v>356</v>
      </c>
      <c r="B358" s="3184">
        <v>45696</v>
      </c>
      <c r="C358" s="3234" t="s">
        <v>37308</v>
      </c>
      <c r="D358" s="3234" t="s">
        <v>37309</v>
      </c>
      <c r="E358" s="3234">
        <v>4993338</v>
      </c>
      <c r="F358" s="3234" t="s">
        <v>37307</v>
      </c>
      <c r="G358" s="3235">
        <v>30464</v>
      </c>
      <c r="H358" s="3236" t="s">
        <v>37310</v>
      </c>
      <c r="I358" s="3187" t="s">
        <v>35325</v>
      </c>
      <c r="J358" s="3188"/>
      <c r="K358" s="3171" t="s">
        <v>14</v>
      </c>
      <c r="L358" s="3171" t="s">
        <v>33</v>
      </c>
      <c r="M358" s="3171" t="s">
        <v>35337</v>
      </c>
      <c r="N358" s="3171" t="s">
        <v>35327</v>
      </c>
      <c r="O358" s="3178">
        <v>30000</v>
      </c>
      <c r="P358" s="3180"/>
      <c r="Q358" s="3180">
        <f t="shared" si="17"/>
        <v>30000</v>
      </c>
      <c r="R358" s="3222">
        <v>25000</v>
      </c>
      <c r="S358" s="3180"/>
      <c r="T358" s="3180">
        <v>5000</v>
      </c>
      <c r="U358" s="3180"/>
      <c r="V358" s="3180"/>
      <c r="W358" s="3180">
        <f t="shared" si="20"/>
        <v>0</v>
      </c>
      <c r="X358" s="3180"/>
      <c r="Y358" s="3180">
        <f t="shared" si="18"/>
        <v>30000</v>
      </c>
      <c r="Z358" s="3181"/>
      <c r="AA358" s="3181"/>
      <c r="AB358" s="3181" t="s">
        <v>14</v>
      </c>
      <c r="AC358" s="3181"/>
      <c r="AD358" s="3181"/>
      <c r="AE358" s="3181"/>
      <c r="AF358" s="3181"/>
      <c r="AG358" s="3181"/>
      <c r="AH358" s="3181"/>
      <c r="AI358" s="3181"/>
      <c r="AJ358" s="3181"/>
      <c r="AK358" s="3181"/>
      <c r="AL358" s="3181"/>
      <c r="AM358" s="3181"/>
      <c r="AN358" s="3181"/>
      <c r="AO358" s="3182"/>
      <c r="AP358" s="3171"/>
      <c r="AQ358" s="3171"/>
      <c r="AR358" s="3171"/>
      <c r="AS358" s="3171"/>
      <c r="AT358" s="3171"/>
      <c r="AU358" s="3171"/>
    </row>
    <row r="359" spans="1:47" s="3189" customFormat="1" ht="20.25" customHeight="1">
      <c r="A359" s="3171">
        <v>357</v>
      </c>
      <c r="B359" s="3184">
        <v>45696</v>
      </c>
      <c r="C359" s="3234" t="s">
        <v>36377</v>
      </c>
      <c r="D359" s="3234" t="s">
        <v>37312</v>
      </c>
      <c r="E359" s="3234">
        <v>6058602</v>
      </c>
      <c r="F359" s="3234" t="s">
        <v>37311</v>
      </c>
      <c r="G359" s="3235">
        <v>37457</v>
      </c>
      <c r="H359" s="3236" t="s">
        <v>37313</v>
      </c>
      <c r="I359" s="3187" t="s">
        <v>35325</v>
      </c>
      <c r="J359" s="3188" t="s">
        <v>14</v>
      </c>
      <c r="K359" s="3171" t="s">
        <v>14</v>
      </c>
      <c r="L359" s="3171" t="s">
        <v>24</v>
      </c>
      <c r="M359" s="3171" t="s">
        <v>35337</v>
      </c>
      <c r="N359" s="3171" t="s">
        <v>35327</v>
      </c>
      <c r="O359" s="3178">
        <v>40000</v>
      </c>
      <c r="P359" s="3180"/>
      <c r="Q359" s="3180">
        <f t="shared" si="17"/>
        <v>40000</v>
      </c>
      <c r="R359" s="3245">
        <v>40000</v>
      </c>
      <c r="S359" s="3180"/>
      <c r="T359" s="3180"/>
      <c r="U359" s="3180"/>
      <c r="V359" s="3180"/>
      <c r="W359" s="3180">
        <f t="shared" si="20"/>
        <v>0</v>
      </c>
      <c r="X359" s="3180"/>
      <c r="Y359" s="3180">
        <f t="shared" si="18"/>
        <v>40000</v>
      </c>
      <c r="Z359" s="3181"/>
      <c r="AA359" s="3181"/>
      <c r="AB359" s="3181"/>
      <c r="AC359" s="3181"/>
      <c r="AD359" s="3181"/>
      <c r="AE359" s="3181"/>
      <c r="AF359" s="3181"/>
      <c r="AG359" s="3181"/>
      <c r="AH359" s="3181"/>
      <c r="AI359" s="3181"/>
      <c r="AJ359" s="3181"/>
      <c r="AK359" s="3181" t="s">
        <v>14</v>
      </c>
      <c r="AL359" s="3181"/>
      <c r="AM359" s="3181"/>
      <c r="AN359" s="3181"/>
      <c r="AO359" s="3182"/>
      <c r="AP359" s="3171"/>
      <c r="AQ359" s="3171"/>
      <c r="AR359" s="3171"/>
      <c r="AS359" s="3171"/>
      <c r="AT359" s="3171"/>
      <c r="AU359" s="3171"/>
    </row>
    <row r="360" spans="1:47" s="3189" customFormat="1" ht="20.25" customHeight="1">
      <c r="A360" s="3171">
        <v>358</v>
      </c>
      <c r="B360" s="3184">
        <v>45697</v>
      </c>
      <c r="C360" s="3194" t="s">
        <v>35376</v>
      </c>
      <c r="D360" s="3194" t="s">
        <v>35922</v>
      </c>
      <c r="E360" s="3194" t="s">
        <v>35374</v>
      </c>
      <c r="F360" s="3194" t="s">
        <v>35374</v>
      </c>
      <c r="G360" s="3194" t="s">
        <v>35374</v>
      </c>
      <c r="H360" s="3194" t="s">
        <v>35374</v>
      </c>
      <c r="I360" s="3187" t="s">
        <v>35325</v>
      </c>
      <c r="J360" s="3188"/>
      <c r="K360" s="3171" t="s">
        <v>14</v>
      </c>
      <c r="L360" s="3171"/>
      <c r="M360" s="3171" t="s">
        <v>35337</v>
      </c>
      <c r="N360" s="3171" t="s">
        <v>35327</v>
      </c>
      <c r="O360" s="3178">
        <v>50000</v>
      </c>
      <c r="P360" s="3180"/>
      <c r="Q360" s="3180">
        <f t="shared" si="17"/>
        <v>50000</v>
      </c>
      <c r="R360" s="3222">
        <v>50000</v>
      </c>
      <c r="S360" s="3180"/>
      <c r="T360" s="3180"/>
      <c r="U360" s="3180"/>
      <c r="V360" s="3180"/>
      <c r="W360" s="3180">
        <f t="shared" si="20"/>
        <v>0</v>
      </c>
      <c r="X360" s="3180"/>
      <c r="Y360" s="3180">
        <f t="shared" si="18"/>
        <v>50000</v>
      </c>
      <c r="Z360" s="3181"/>
      <c r="AA360" s="3181"/>
      <c r="AB360" s="3181"/>
      <c r="AC360" s="3181"/>
      <c r="AD360" s="3181"/>
      <c r="AE360" s="3181"/>
      <c r="AF360" s="3181"/>
      <c r="AG360" s="3181"/>
      <c r="AH360" s="3181"/>
      <c r="AI360" s="3181"/>
      <c r="AJ360" s="3181"/>
      <c r="AK360" s="3181"/>
      <c r="AL360" s="3181"/>
      <c r="AM360" s="3181"/>
      <c r="AN360" s="3181"/>
      <c r="AO360" s="3182"/>
      <c r="AP360" s="3171"/>
      <c r="AQ360" s="3171"/>
      <c r="AR360" s="3171"/>
      <c r="AS360" s="3171"/>
      <c r="AT360" s="3171"/>
      <c r="AU360" s="3171"/>
    </row>
    <row r="361" spans="1:47" s="3189" customFormat="1" ht="20.25" customHeight="1">
      <c r="A361" s="3171">
        <v>359</v>
      </c>
      <c r="B361" s="3184">
        <v>45697</v>
      </c>
      <c r="C361" s="3194" t="s">
        <v>35891</v>
      </c>
      <c r="D361" s="3194" t="s">
        <v>37314</v>
      </c>
      <c r="E361" s="3185">
        <v>5516576</v>
      </c>
      <c r="F361" s="3185" t="s">
        <v>39091</v>
      </c>
      <c r="G361" s="3185" t="s">
        <v>39092</v>
      </c>
      <c r="H361" s="3185" t="s">
        <v>856</v>
      </c>
      <c r="I361" s="3187" t="s">
        <v>35325</v>
      </c>
      <c r="J361" s="3188"/>
      <c r="K361" s="3171" t="s">
        <v>14</v>
      </c>
      <c r="L361" s="3171" t="s">
        <v>29</v>
      </c>
      <c r="M361" s="3171" t="s">
        <v>35337</v>
      </c>
      <c r="N361" s="3171" t="s">
        <v>35327</v>
      </c>
      <c r="O361" s="3178">
        <v>30000</v>
      </c>
      <c r="P361" s="3180">
        <v>10000</v>
      </c>
      <c r="Q361" s="3180">
        <f t="shared" si="17"/>
        <v>40000</v>
      </c>
      <c r="R361" s="3245">
        <v>40000</v>
      </c>
      <c r="S361" s="3180"/>
      <c r="T361" s="3180"/>
      <c r="U361" s="3180"/>
      <c r="V361" s="3180"/>
      <c r="W361" s="3180">
        <f t="shared" si="20"/>
        <v>0</v>
      </c>
      <c r="X361" s="3180"/>
      <c r="Y361" s="3180">
        <f t="shared" si="18"/>
        <v>40000</v>
      </c>
      <c r="Z361" s="3181"/>
      <c r="AA361" s="3181"/>
      <c r="AB361" s="3181"/>
      <c r="AC361" s="3181"/>
      <c r="AD361" s="3181"/>
      <c r="AE361" s="3181"/>
      <c r="AF361" s="3181" t="s">
        <v>14</v>
      </c>
      <c r="AG361" s="3181"/>
      <c r="AH361" s="3181"/>
      <c r="AI361" s="3181"/>
      <c r="AJ361" s="3181"/>
      <c r="AK361" s="3181"/>
      <c r="AL361" s="3181"/>
      <c r="AM361" s="3181"/>
      <c r="AN361" s="3181"/>
      <c r="AO361" s="3182"/>
      <c r="AP361" s="3171"/>
      <c r="AQ361" s="3171"/>
      <c r="AR361" s="3171"/>
      <c r="AS361" s="3171"/>
      <c r="AT361" s="3171"/>
      <c r="AU361" s="3171"/>
    </row>
    <row r="362" spans="1:47" s="3189" customFormat="1" ht="20.25" customHeight="1">
      <c r="A362" s="3171">
        <v>360</v>
      </c>
      <c r="B362" s="3184">
        <v>45692</v>
      </c>
      <c r="C362" s="3234" t="s">
        <v>37316</v>
      </c>
      <c r="D362" s="3234" t="s">
        <v>37317</v>
      </c>
      <c r="E362" s="3234">
        <v>5689775</v>
      </c>
      <c r="F362" s="3234" t="s">
        <v>37315</v>
      </c>
      <c r="G362" s="3235">
        <v>28776</v>
      </c>
      <c r="H362" s="3234">
        <v>447733812118</v>
      </c>
      <c r="I362" s="3187" t="s">
        <v>35325</v>
      </c>
      <c r="J362" s="3188" t="s">
        <v>14</v>
      </c>
      <c r="K362" s="3171" t="s">
        <v>14</v>
      </c>
      <c r="L362" s="3171" t="s">
        <v>37318</v>
      </c>
      <c r="M362" s="3171" t="s">
        <v>35337</v>
      </c>
      <c r="N362" s="3171" t="s">
        <v>35970</v>
      </c>
      <c r="O362" s="3178">
        <v>95000</v>
      </c>
      <c r="P362" s="3180">
        <v>30000</v>
      </c>
      <c r="Q362" s="3180">
        <f t="shared" si="17"/>
        <v>125000</v>
      </c>
      <c r="R362" s="3246">
        <v>107000</v>
      </c>
      <c r="S362" s="3180"/>
      <c r="T362" s="3180">
        <v>18000</v>
      </c>
      <c r="U362" s="3180"/>
      <c r="V362" s="3180"/>
      <c r="W362" s="3180">
        <f t="shared" si="20"/>
        <v>0</v>
      </c>
      <c r="X362" s="3180"/>
      <c r="Y362" s="3180">
        <f t="shared" si="18"/>
        <v>125000</v>
      </c>
      <c r="Z362" s="3181"/>
      <c r="AA362" s="3181"/>
      <c r="AB362" s="3181"/>
      <c r="AC362" s="3181"/>
      <c r="AD362" s="3181"/>
      <c r="AE362" s="3181"/>
      <c r="AF362" s="3181" t="s">
        <v>14</v>
      </c>
      <c r="AG362" s="3181" t="s">
        <v>14</v>
      </c>
      <c r="AH362" s="3181" t="s">
        <v>14</v>
      </c>
      <c r="AI362" s="3181"/>
      <c r="AJ362" s="3181"/>
      <c r="AK362" s="3181"/>
      <c r="AL362" s="3181"/>
      <c r="AM362" s="3181"/>
      <c r="AN362" s="3181"/>
      <c r="AO362" s="3182"/>
      <c r="AP362" s="3171"/>
      <c r="AQ362" s="3171"/>
      <c r="AR362" s="3171"/>
      <c r="AS362" s="3171"/>
      <c r="AT362" s="3171"/>
      <c r="AU362" s="3171"/>
    </row>
    <row r="363" spans="1:47" s="3189" customFormat="1" ht="20.25" customHeight="1">
      <c r="A363" s="3171">
        <v>361</v>
      </c>
      <c r="B363" s="3184">
        <v>45693</v>
      </c>
      <c r="C363" s="3234" t="s">
        <v>37321</v>
      </c>
      <c r="D363" s="3234" t="s">
        <v>37322</v>
      </c>
      <c r="E363" s="3234">
        <v>5711892</v>
      </c>
      <c r="F363" s="3234" t="s">
        <v>37320</v>
      </c>
      <c r="G363" s="3235">
        <v>34829</v>
      </c>
      <c r="H363" s="3236" t="s">
        <v>37323</v>
      </c>
      <c r="I363" s="3187" t="s">
        <v>35325</v>
      </c>
      <c r="J363" s="3188"/>
      <c r="K363" s="3171" t="s">
        <v>14</v>
      </c>
      <c r="L363" s="3171" t="s">
        <v>35355</v>
      </c>
      <c r="M363" s="3171" t="s">
        <v>35337</v>
      </c>
      <c r="N363" s="3171" t="s">
        <v>35970</v>
      </c>
      <c r="O363" s="3178">
        <v>70000</v>
      </c>
      <c r="P363" s="3180">
        <v>20000</v>
      </c>
      <c r="Q363" s="3180">
        <f t="shared" si="17"/>
        <v>90000</v>
      </c>
      <c r="R363" s="3246">
        <v>90000</v>
      </c>
      <c r="S363" s="3180"/>
      <c r="T363" s="3180"/>
      <c r="U363" s="3180"/>
      <c r="V363" s="3180"/>
      <c r="W363" s="3180">
        <f t="shared" si="20"/>
        <v>0</v>
      </c>
      <c r="X363" s="3180"/>
      <c r="Y363" s="3180">
        <f t="shared" si="18"/>
        <v>90000</v>
      </c>
      <c r="Z363" s="3181"/>
      <c r="AA363" s="3181"/>
      <c r="AB363" s="3181"/>
      <c r="AC363" s="3181"/>
      <c r="AD363" s="3181"/>
      <c r="AE363" s="3181"/>
      <c r="AF363" s="3181"/>
      <c r="AG363" s="3181"/>
      <c r="AH363" s="3181"/>
      <c r="AI363" s="3181" t="s">
        <v>14</v>
      </c>
      <c r="AJ363" s="3181"/>
      <c r="AK363" s="3181"/>
      <c r="AL363" s="3181"/>
      <c r="AM363" s="3181" t="s">
        <v>14</v>
      </c>
      <c r="AN363" s="3181"/>
      <c r="AO363" s="3182"/>
      <c r="AP363" s="3171"/>
      <c r="AQ363" s="3171"/>
      <c r="AR363" s="3171"/>
      <c r="AS363" s="3171"/>
      <c r="AT363" s="3171"/>
      <c r="AU363" s="3171"/>
    </row>
    <row r="364" spans="1:47" s="3189" customFormat="1" ht="20.25" customHeight="1">
      <c r="A364" s="3171">
        <v>362</v>
      </c>
      <c r="B364" s="3184">
        <v>45693</v>
      </c>
      <c r="C364" s="3234" t="s">
        <v>37325</v>
      </c>
      <c r="D364" s="3234" t="s">
        <v>37326</v>
      </c>
      <c r="E364" s="3234">
        <v>2821760</v>
      </c>
      <c r="F364" s="3234" t="s">
        <v>37324</v>
      </c>
      <c r="G364" s="3235">
        <v>32346</v>
      </c>
      <c r="H364" s="3236" t="s">
        <v>37327</v>
      </c>
      <c r="I364" s="3187" t="s">
        <v>35325</v>
      </c>
      <c r="J364" s="3212" t="s">
        <v>14</v>
      </c>
      <c r="K364" s="3213" t="s">
        <v>14</v>
      </c>
      <c r="L364" s="3213" t="s">
        <v>8301</v>
      </c>
      <c r="M364" s="3213" t="s">
        <v>35337</v>
      </c>
      <c r="N364" s="3213" t="s">
        <v>35970</v>
      </c>
      <c r="O364" s="3178">
        <v>40000</v>
      </c>
      <c r="P364" s="3223"/>
      <c r="Q364" s="3180">
        <f t="shared" si="17"/>
        <v>40000</v>
      </c>
      <c r="R364" s="3222">
        <v>40000</v>
      </c>
      <c r="S364" s="3222"/>
      <c r="T364" s="3222"/>
      <c r="U364" s="3222"/>
      <c r="V364" s="3222"/>
      <c r="W364" s="3180">
        <f t="shared" si="20"/>
        <v>0</v>
      </c>
      <c r="X364" s="3180"/>
      <c r="Y364" s="3180">
        <f t="shared" si="18"/>
        <v>40000</v>
      </c>
      <c r="Z364" s="3223"/>
      <c r="AA364" s="3223"/>
      <c r="AB364" s="3223"/>
      <c r="AC364" s="3223"/>
      <c r="AD364" s="3223"/>
      <c r="AE364" s="3223"/>
      <c r="AF364" s="3223"/>
      <c r="AG364" s="3223"/>
      <c r="AH364" s="3223"/>
      <c r="AI364" s="3223"/>
      <c r="AJ364" s="3223"/>
      <c r="AK364" s="3223"/>
      <c r="AL364" s="3223"/>
      <c r="AM364" s="3223"/>
      <c r="AN364" s="3223" t="s">
        <v>14</v>
      </c>
      <c r="AO364" s="3224"/>
      <c r="AP364" s="3213"/>
      <c r="AQ364" s="3213"/>
      <c r="AR364" s="3213"/>
      <c r="AS364" s="3213"/>
      <c r="AT364" s="3213"/>
      <c r="AU364" s="3213"/>
    </row>
    <row r="365" spans="1:47" s="3183" customFormat="1" ht="20.25" customHeight="1">
      <c r="A365" s="3171">
        <v>363</v>
      </c>
      <c r="B365" s="3184">
        <v>45694</v>
      </c>
      <c r="C365" s="3234" t="s">
        <v>35593</v>
      </c>
      <c r="D365" s="3234" t="s">
        <v>35598</v>
      </c>
      <c r="E365" s="3236" t="s">
        <v>35356</v>
      </c>
      <c r="F365" s="3234" t="s">
        <v>37328</v>
      </c>
      <c r="G365" s="3235">
        <v>37646</v>
      </c>
      <c r="H365" s="3236" t="s">
        <v>37329</v>
      </c>
      <c r="I365" s="3187" t="s">
        <v>35325</v>
      </c>
      <c r="J365" s="3188" t="s">
        <v>14</v>
      </c>
      <c r="K365" s="3171" t="s">
        <v>14</v>
      </c>
      <c r="L365" s="3171" t="s">
        <v>35365</v>
      </c>
      <c r="M365" s="3171" t="s">
        <v>35337</v>
      </c>
      <c r="N365" s="3171" t="s">
        <v>35970</v>
      </c>
      <c r="O365" s="3178">
        <v>65000</v>
      </c>
      <c r="P365" s="3180">
        <v>20000</v>
      </c>
      <c r="Q365" s="3180">
        <f t="shared" si="17"/>
        <v>85000</v>
      </c>
      <c r="R365" s="3180">
        <v>85000</v>
      </c>
      <c r="S365" s="3180"/>
      <c r="T365" s="3180"/>
      <c r="U365" s="3180"/>
      <c r="V365" s="3180"/>
      <c r="W365" s="3180">
        <f t="shared" si="20"/>
        <v>0</v>
      </c>
      <c r="X365" s="3180"/>
      <c r="Y365" s="3180">
        <f t="shared" si="18"/>
        <v>85000</v>
      </c>
      <c r="Z365" s="3181"/>
      <c r="AA365" s="3181"/>
      <c r="AB365" s="3181"/>
      <c r="AC365" s="3181"/>
      <c r="AD365" s="3181"/>
      <c r="AE365" s="3181"/>
      <c r="AF365" s="3181" t="s">
        <v>14</v>
      </c>
      <c r="AG365" s="3181" t="s">
        <v>14</v>
      </c>
      <c r="AH365" s="3181"/>
      <c r="AI365" s="3181"/>
      <c r="AJ365" s="3181"/>
      <c r="AK365" s="3181"/>
      <c r="AL365" s="3181"/>
      <c r="AM365" s="3181"/>
      <c r="AN365" s="3181"/>
      <c r="AO365" s="3182"/>
      <c r="AP365" s="3171"/>
      <c r="AQ365" s="3171"/>
      <c r="AR365" s="3171"/>
      <c r="AS365" s="3171"/>
      <c r="AT365" s="3171"/>
      <c r="AU365" s="3171"/>
    </row>
    <row r="366" spans="1:47" s="3248" customFormat="1" ht="20.25" customHeight="1">
      <c r="A366" s="3171">
        <v>364</v>
      </c>
      <c r="B366" s="3184">
        <v>45694</v>
      </c>
      <c r="C366" s="3234" t="s">
        <v>37331</v>
      </c>
      <c r="D366" s="3234" t="s">
        <v>37332</v>
      </c>
      <c r="E366" s="3234">
        <v>6439017</v>
      </c>
      <c r="F366" s="3234" t="s">
        <v>37330</v>
      </c>
      <c r="G366" s="3235">
        <v>36249</v>
      </c>
      <c r="H366" s="3236" t="s">
        <v>37333</v>
      </c>
      <c r="I366" s="3187" t="s">
        <v>35325</v>
      </c>
      <c r="J366" s="3247" t="s">
        <v>14</v>
      </c>
      <c r="K366" s="3248" t="s">
        <v>14</v>
      </c>
      <c r="L366" s="3248" t="s">
        <v>23</v>
      </c>
      <c r="M366" s="3248" t="s">
        <v>35337</v>
      </c>
      <c r="N366" s="3248" t="s">
        <v>35970</v>
      </c>
      <c r="O366" s="3178">
        <v>35000</v>
      </c>
      <c r="P366" s="3180"/>
      <c r="Q366" s="3180">
        <f t="shared" si="17"/>
        <v>35000</v>
      </c>
      <c r="R366" s="3249">
        <v>35000</v>
      </c>
      <c r="S366" s="3249"/>
      <c r="T366" s="3249"/>
      <c r="U366" s="3249"/>
      <c r="V366" s="3249"/>
      <c r="W366" s="3180">
        <f t="shared" si="20"/>
        <v>0</v>
      </c>
      <c r="X366" s="3180"/>
      <c r="Y366" s="3180">
        <f t="shared" si="18"/>
        <v>35000</v>
      </c>
      <c r="Z366" s="3250"/>
      <c r="AA366" s="3250"/>
      <c r="AB366" s="3250"/>
      <c r="AC366" s="3250"/>
      <c r="AD366" s="3250"/>
      <c r="AE366" s="3250"/>
      <c r="AF366" s="3250"/>
      <c r="AG366" s="3250"/>
      <c r="AH366" s="3250"/>
      <c r="AI366" s="3250" t="s">
        <v>14</v>
      </c>
      <c r="AJ366" s="3250"/>
      <c r="AK366" s="3250"/>
      <c r="AL366" s="3250"/>
      <c r="AM366" s="3250"/>
      <c r="AN366" s="3250"/>
      <c r="AO366" s="3251"/>
    </row>
    <row r="367" spans="1:47" s="3183" customFormat="1" ht="20.25" customHeight="1">
      <c r="A367" s="3171">
        <v>365</v>
      </c>
      <c r="B367" s="3184">
        <v>45696</v>
      </c>
      <c r="C367" s="3234" t="s">
        <v>37335</v>
      </c>
      <c r="D367" s="3234" t="s">
        <v>37336</v>
      </c>
      <c r="E367" s="3234">
        <v>2234496</v>
      </c>
      <c r="F367" s="3234" t="s">
        <v>37334</v>
      </c>
      <c r="G367" s="3235">
        <v>30003</v>
      </c>
      <c r="H367" s="3236" t="s">
        <v>37337</v>
      </c>
      <c r="I367" s="3187" t="s">
        <v>35325</v>
      </c>
      <c r="J367" s="3188"/>
      <c r="K367" s="3171" t="s">
        <v>14</v>
      </c>
      <c r="L367" s="3171" t="s">
        <v>24</v>
      </c>
      <c r="M367" s="3171" t="s">
        <v>35337</v>
      </c>
      <c r="N367" s="3171" t="s">
        <v>35970</v>
      </c>
      <c r="O367" s="3178">
        <v>35000</v>
      </c>
      <c r="P367" s="3180">
        <v>10000</v>
      </c>
      <c r="Q367" s="3180">
        <f t="shared" si="17"/>
        <v>45000</v>
      </c>
      <c r="R367" s="3180">
        <v>45000</v>
      </c>
      <c r="S367" s="3180"/>
      <c r="T367" s="3180"/>
      <c r="U367" s="3180"/>
      <c r="V367" s="3180"/>
      <c r="W367" s="3180">
        <f t="shared" si="20"/>
        <v>0</v>
      </c>
      <c r="X367" s="3180"/>
      <c r="Y367" s="3180">
        <f t="shared" si="18"/>
        <v>45000</v>
      </c>
      <c r="Z367" s="3180"/>
      <c r="AA367" s="3180"/>
      <c r="AB367" s="3180"/>
      <c r="AC367" s="3180"/>
      <c r="AD367" s="3181"/>
      <c r="AE367" s="3181"/>
      <c r="AF367" s="3181"/>
      <c r="AG367" s="3181"/>
      <c r="AH367" s="3181"/>
      <c r="AI367" s="3181"/>
      <c r="AJ367" s="3181"/>
      <c r="AK367" s="3181" t="s">
        <v>14</v>
      </c>
      <c r="AL367" s="3181"/>
      <c r="AM367" s="3181"/>
      <c r="AN367" s="3181"/>
      <c r="AO367" s="3182"/>
      <c r="AP367" s="3171"/>
      <c r="AQ367" s="3171"/>
      <c r="AR367" s="3171"/>
      <c r="AS367" s="3171"/>
      <c r="AT367" s="3171"/>
      <c r="AU367" s="3171"/>
    </row>
    <row r="368" spans="1:47" s="3189" customFormat="1" ht="20.25" customHeight="1">
      <c r="A368" s="3171">
        <v>366</v>
      </c>
      <c r="B368" s="3184">
        <v>45696</v>
      </c>
      <c r="C368" s="3234" t="s">
        <v>37339</v>
      </c>
      <c r="D368" s="3234" t="s">
        <v>37340</v>
      </c>
      <c r="E368" s="3234">
        <v>6333255</v>
      </c>
      <c r="F368" s="3234" t="s">
        <v>37338</v>
      </c>
      <c r="G368" s="3235">
        <v>35936</v>
      </c>
      <c r="H368" s="3236" t="s">
        <v>37341</v>
      </c>
      <c r="I368" s="3187" t="s">
        <v>35325</v>
      </c>
      <c r="J368" s="3177" t="s">
        <v>14</v>
      </c>
      <c r="K368" s="3176" t="s">
        <v>14</v>
      </c>
      <c r="L368" s="3176" t="s">
        <v>35400</v>
      </c>
      <c r="M368" s="3176" t="s">
        <v>35337</v>
      </c>
      <c r="N368" s="3176" t="s">
        <v>35970</v>
      </c>
      <c r="O368" s="3178">
        <v>75000</v>
      </c>
      <c r="P368" s="3180">
        <v>20000</v>
      </c>
      <c r="Q368" s="3180">
        <f t="shared" si="17"/>
        <v>95000</v>
      </c>
      <c r="R368" s="3225">
        <v>95000</v>
      </c>
      <c r="S368" s="3225"/>
      <c r="T368" s="3225"/>
      <c r="U368" s="3226"/>
      <c r="V368" s="3226"/>
      <c r="W368" s="3180">
        <f t="shared" si="20"/>
        <v>0</v>
      </c>
      <c r="X368" s="3180"/>
      <c r="Y368" s="3180">
        <f t="shared" si="18"/>
        <v>95000</v>
      </c>
      <c r="Z368" s="3227"/>
      <c r="AA368" s="3227"/>
      <c r="AB368" s="3227"/>
      <c r="AC368" s="3227"/>
      <c r="AD368" s="3227"/>
      <c r="AE368" s="3227"/>
      <c r="AF368" s="3227"/>
      <c r="AG368" s="3227"/>
      <c r="AH368" s="3227"/>
      <c r="AI368" s="3227" t="s">
        <v>14</v>
      </c>
      <c r="AJ368" s="3227"/>
      <c r="AK368" s="3227" t="s">
        <v>14</v>
      </c>
      <c r="AL368" s="3227"/>
      <c r="AM368" s="3227"/>
      <c r="AN368" s="3227"/>
      <c r="AO368" s="3228"/>
      <c r="AP368" s="3176"/>
      <c r="AQ368" s="3176"/>
      <c r="AR368" s="3176"/>
      <c r="AS368" s="3176"/>
      <c r="AT368" s="3176"/>
      <c r="AU368" s="3176"/>
    </row>
    <row r="369" spans="1:47" s="3189" customFormat="1" ht="20.25" customHeight="1">
      <c r="A369" s="3171">
        <v>367</v>
      </c>
      <c r="B369" s="3184">
        <v>45697</v>
      </c>
      <c r="C369" s="3234" t="s">
        <v>35436</v>
      </c>
      <c r="D369" s="3234" t="s">
        <v>37343</v>
      </c>
      <c r="E369" s="3234">
        <v>4350563</v>
      </c>
      <c r="F369" s="3234" t="s">
        <v>37342</v>
      </c>
      <c r="G369" s="3235">
        <v>31571</v>
      </c>
      <c r="H369" s="3236" t="s">
        <v>37344</v>
      </c>
      <c r="I369" s="3187" t="s">
        <v>35325</v>
      </c>
      <c r="J369" s="3212"/>
      <c r="K369" s="3213" t="s">
        <v>14</v>
      </c>
      <c r="L369" s="3213" t="s">
        <v>22</v>
      </c>
      <c r="M369" s="3213" t="s">
        <v>35337</v>
      </c>
      <c r="N369" s="3176" t="s">
        <v>35970</v>
      </c>
      <c r="O369" s="3225">
        <v>45000</v>
      </c>
      <c r="P369" s="3180">
        <v>10000</v>
      </c>
      <c r="Q369" s="3180">
        <f t="shared" si="17"/>
        <v>55000</v>
      </c>
      <c r="R369" s="3180">
        <v>55000</v>
      </c>
      <c r="S369" s="3180"/>
      <c r="T369" s="3180"/>
      <c r="U369" s="3180"/>
      <c r="V369" s="3180"/>
      <c r="W369" s="3180">
        <f t="shared" si="20"/>
        <v>0</v>
      </c>
      <c r="X369" s="3180"/>
      <c r="Y369" s="3180">
        <f t="shared" si="18"/>
        <v>55000</v>
      </c>
      <c r="Z369" s="3181"/>
      <c r="AA369" s="3181"/>
      <c r="AB369" s="3181"/>
      <c r="AC369" s="3181"/>
      <c r="AD369" s="3181"/>
      <c r="AE369" s="3181"/>
      <c r="AF369" s="3181"/>
      <c r="AG369" s="3181"/>
      <c r="AH369" s="3181"/>
      <c r="AI369" s="3181"/>
      <c r="AJ369" s="3181" t="s">
        <v>14</v>
      </c>
      <c r="AK369" s="3181"/>
      <c r="AL369" s="3181"/>
      <c r="AM369" s="3181"/>
      <c r="AN369" s="3181"/>
      <c r="AO369" s="3182"/>
      <c r="AP369" s="3171"/>
      <c r="AQ369" s="3171"/>
      <c r="AR369" s="3171"/>
      <c r="AS369" s="3171"/>
      <c r="AT369" s="3171"/>
      <c r="AU369" s="3171"/>
    </row>
    <row r="370" spans="1:47" s="3189" customFormat="1" ht="20.25" customHeight="1">
      <c r="A370" s="3171">
        <v>368</v>
      </c>
      <c r="B370" s="3184">
        <v>45698</v>
      </c>
      <c r="C370" s="3234" t="s">
        <v>35747</v>
      </c>
      <c r="D370" s="3234" t="s">
        <v>35702</v>
      </c>
      <c r="E370" s="3234">
        <v>3641337</v>
      </c>
      <c r="F370" s="3234" t="s">
        <v>37431</v>
      </c>
      <c r="G370" s="3235">
        <v>34637</v>
      </c>
      <c r="H370" s="3236" t="s">
        <v>1493</v>
      </c>
      <c r="I370" s="3187" t="s">
        <v>35325</v>
      </c>
      <c r="J370" s="3212"/>
      <c r="K370" s="3213" t="s">
        <v>14</v>
      </c>
      <c r="L370" s="3213" t="s">
        <v>24</v>
      </c>
      <c r="M370" s="3213" t="s">
        <v>35337</v>
      </c>
      <c r="N370" s="3176" t="s">
        <v>35327</v>
      </c>
      <c r="O370" s="3243">
        <v>35000</v>
      </c>
      <c r="P370" s="3180">
        <v>10000</v>
      </c>
      <c r="Q370" s="3180">
        <f t="shared" si="17"/>
        <v>45000</v>
      </c>
      <c r="R370" s="3180">
        <v>45000</v>
      </c>
      <c r="S370" s="3180"/>
      <c r="T370" s="3180"/>
      <c r="U370" s="3180"/>
      <c r="V370" s="3180"/>
      <c r="W370" s="3180">
        <f t="shared" si="20"/>
        <v>0</v>
      </c>
      <c r="X370" s="3180"/>
      <c r="Y370" s="3180">
        <f t="shared" si="18"/>
        <v>45000</v>
      </c>
      <c r="Z370" s="3181"/>
      <c r="AA370" s="3181"/>
      <c r="AB370" s="3181"/>
      <c r="AC370" s="3181"/>
      <c r="AD370" s="3181"/>
      <c r="AE370" s="3181"/>
      <c r="AF370" s="3181"/>
      <c r="AG370" s="3181"/>
      <c r="AH370" s="3181"/>
      <c r="AI370" s="3181"/>
      <c r="AJ370" s="3181"/>
      <c r="AK370" s="3181" t="s">
        <v>14</v>
      </c>
      <c r="AL370" s="3181"/>
      <c r="AM370" s="3181"/>
      <c r="AN370" s="3181"/>
      <c r="AO370" s="3182"/>
      <c r="AP370" s="3171"/>
      <c r="AQ370" s="3171"/>
      <c r="AR370" s="3171"/>
      <c r="AS370" s="3171"/>
      <c r="AT370" s="3171"/>
      <c r="AU370" s="3171"/>
    </row>
    <row r="371" spans="1:47" s="3189" customFormat="1" ht="20.25" customHeight="1">
      <c r="A371" s="3171">
        <v>369</v>
      </c>
      <c r="B371" s="3184">
        <v>45698</v>
      </c>
      <c r="C371" s="3234" t="s">
        <v>37433</v>
      </c>
      <c r="D371" s="3234" t="s">
        <v>36767</v>
      </c>
      <c r="E371" s="3234">
        <v>6447683</v>
      </c>
      <c r="F371" s="3234" t="s">
        <v>37432</v>
      </c>
      <c r="G371" s="3235">
        <v>36270</v>
      </c>
      <c r="H371" s="3234">
        <v>9091821282</v>
      </c>
      <c r="I371" s="3187" t="s">
        <v>35325</v>
      </c>
      <c r="J371" s="3188" t="s">
        <v>14</v>
      </c>
      <c r="K371" s="3171" t="s">
        <v>14</v>
      </c>
      <c r="L371" s="3171" t="s">
        <v>35443</v>
      </c>
      <c r="M371" s="3171" t="s">
        <v>35337</v>
      </c>
      <c r="N371" s="3171" t="s">
        <v>35327</v>
      </c>
      <c r="O371" s="3222">
        <v>65000</v>
      </c>
      <c r="P371" s="3180"/>
      <c r="Q371" s="3180">
        <f t="shared" si="17"/>
        <v>65000</v>
      </c>
      <c r="R371" s="3180">
        <v>65000</v>
      </c>
      <c r="S371" s="3180"/>
      <c r="T371" s="3180"/>
      <c r="U371" s="3195"/>
      <c r="V371" s="3195"/>
      <c r="W371" s="3180">
        <f t="shared" si="20"/>
        <v>0</v>
      </c>
      <c r="X371" s="3180"/>
      <c r="Y371" s="3180">
        <f t="shared" si="18"/>
        <v>65000</v>
      </c>
      <c r="Z371" s="3181"/>
      <c r="AA371" s="3181"/>
      <c r="AB371" s="3181"/>
      <c r="AC371" s="3181"/>
      <c r="AD371" s="3181" t="s">
        <v>14</v>
      </c>
      <c r="AE371" s="3181"/>
      <c r="AF371" s="3181" t="s">
        <v>14</v>
      </c>
      <c r="AG371" s="3181"/>
      <c r="AH371" s="3181"/>
      <c r="AI371" s="3181"/>
      <c r="AJ371" s="3181"/>
      <c r="AK371" s="3181"/>
      <c r="AL371" s="3181"/>
      <c r="AM371" s="3181"/>
      <c r="AN371" s="3181"/>
      <c r="AO371" s="3182"/>
      <c r="AP371" s="3171"/>
      <c r="AQ371" s="3171"/>
      <c r="AR371" s="3171"/>
      <c r="AS371" s="3171"/>
      <c r="AT371" s="3171"/>
      <c r="AU371" s="3171"/>
    </row>
    <row r="372" spans="1:47" s="3189" customFormat="1" ht="20.25" customHeight="1">
      <c r="A372" s="3171">
        <v>370</v>
      </c>
      <c r="B372" s="3184">
        <v>45698</v>
      </c>
      <c r="C372" s="3234" t="s">
        <v>37435</v>
      </c>
      <c r="D372" s="3234" t="s">
        <v>37436</v>
      </c>
      <c r="E372" s="3234">
        <v>6448304</v>
      </c>
      <c r="F372" s="3234" t="s">
        <v>37434</v>
      </c>
      <c r="G372" s="3235">
        <v>36075</v>
      </c>
      <c r="H372" s="3236" t="s">
        <v>37437</v>
      </c>
      <c r="I372" s="3187" t="s">
        <v>35325</v>
      </c>
      <c r="J372" s="3188" t="s">
        <v>14</v>
      </c>
      <c r="K372" s="3171" t="s">
        <v>14</v>
      </c>
      <c r="L372" s="3171" t="s">
        <v>35562</v>
      </c>
      <c r="M372" s="3171" t="s">
        <v>35337</v>
      </c>
      <c r="N372" s="3171" t="s">
        <v>35327</v>
      </c>
      <c r="O372" s="3178">
        <v>65000</v>
      </c>
      <c r="P372" s="3180">
        <v>20000</v>
      </c>
      <c r="Q372" s="3180">
        <f t="shared" si="17"/>
        <v>85000</v>
      </c>
      <c r="R372" s="3180">
        <v>85000</v>
      </c>
      <c r="S372" s="3180"/>
      <c r="T372" s="3180"/>
      <c r="U372" s="3180"/>
      <c r="V372" s="3180"/>
      <c r="W372" s="3180">
        <f t="shared" si="20"/>
        <v>0</v>
      </c>
      <c r="X372" s="3180"/>
      <c r="Y372" s="3180">
        <f t="shared" si="18"/>
        <v>85000</v>
      </c>
      <c r="Z372" s="3180"/>
      <c r="AA372" s="3180" t="s">
        <v>14</v>
      </c>
      <c r="AB372" s="3195" t="s">
        <v>14</v>
      </c>
      <c r="AC372" s="3180"/>
      <c r="AD372" s="3181"/>
      <c r="AE372" s="3181"/>
      <c r="AF372" s="3181"/>
      <c r="AG372" s="3181"/>
      <c r="AH372" s="3181"/>
      <c r="AI372" s="3181"/>
      <c r="AJ372" s="3181"/>
      <c r="AK372" s="3181"/>
      <c r="AL372" s="3181"/>
      <c r="AM372" s="3181"/>
      <c r="AN372" s="3183"/>
      <c r="AO372" s="3182"/>
      <c r="AP372" s="3183"/>
      <c r="AQ372" s="3183"/>
      <c r="AR372" s="3183"/>
      <c r="AS372" s="3183"/>
      <c r="AT372" s="3183"/>
      <c r="AU372" s="3183"/>
    </row>
    <row r="373" spans="1:47" s="3189" customFormat="1" ht="20.25" customHeight="1">
      <c r="A373" s="3171">
        <v>371</v>
      </c>
      <c r="B373" s="3184">
        <v>45698</v>
      </c>
      <c r="C373" s="3234" t="s">
        <v>37439</v>
      </c>
      <c r="D373" s="3234" t="s">
        <v>37440</v>
      </c>
      <c r="E373" s="3234">
        <v>1386319</v>
      </c>
      <c r="F373" s="3234" t="s">
        <v>37438</v>
      </c>
      <c r="G373" s="3235">
        <v>26748</v>
      </c>
      <c r="H373" s="3234" t="s">
        <v>37441</v>
      </c>
      <c r="I373" s="3187" t="s">
        <v>35325</v>
      </c>
      <c r="J373" s="3188"/>
      <c r="K373" s="3171" t="s">
        <v>14</v>
      </c>
      <c r="L373" s="3171" t="s">
        <v>27</v>
      </c>
      <c r="M373" s="3171" t="s">
        <v>35337</v>
      </c>
      <c r="N373" s="3171" t="s">
        <v>35970</v>
      </c>
      <c r="O373" s="3178">
        <v>30000</v>
      </c>
      <c r="P373" s="3180">
        <v>10000</v>
      </c>
      <c r="Q373" s="3180">
        <f t="shared" si="17"/>
        <v>40000</v>
      </c>
      <c r="R373" s="3180">
        <v>40000</v>
      </c>
      <c r="S373" s="3180"/>
      <c r="T373" s="3180"/>
      <c r="U373" s="3195"/>
      <c r="V373" s="3195"/>
      <c r="W373" s="3180">
        <f t="shared" si="20"/>
        <v>0</v>
      </c>
      <c r="X373" s="3180"/>
      <c r="Y373" s="3180">
        <f t="shared" si="18"/>
        <v>40000</v>
      </c>
      <c r="Z373" s="3181"/>
      <c r="AA373" s="3181"/>
      <c r="AB373" s="3181"/>
      <c r="AC373" s="3181"/>
      <c r="AD373" s="3181"/>
      <c r="AE373" s="3181"/>
      <c r="AF373" s="3181"/>
      <c r="AG373" s="3181"/>
      <c r="AH373" s="3181" t="s">
        <v>14</v>
      </c>
      <c r="AI373" s="3181"/>
      <c r="AJ373" s="3181"/>
      <c r="AK373" s="3181"/>
      <c r="AL373" s="3181"/>
      <c r="AM373" s="3181"/>
      <c r="AN373" s="3181"/>
      <c r="AO373" s="3182"/>
      <c r="AP373" s="3171"/>
      <c r="AQ373" s="3171"/>
      <c r="AR373" s="3171"/>
      <c r="AS373" s="3171"/>
      <c r="AT373" s="3171"/>
      <c r="AU373" s="3171"/>
    </row>
    <row r="374" spans="1:47" s="1449" customFormat="1" ht="20.25" customHeight="1">
      <c r="A374" s="3171">
        <v>372</v>
      </c>
      <c r="B374" s="1427"/>
      <c r="C374" s="2892" t="s">
        <v>37446</v>
      </c>
      <c r="D374" s="2892" t="s">
        <v>37447</v>
      </c>
      <c r="E374" s="2892">
        <v>4989101</v>
      </c>
      <c r="F374" s="2892" t="s">
        <v>37445</v>
      </c>
      <c r="G374" s="2893">
        <v>35110</v>
      </c>
      <c r="H374" s="2892" t="s">
        <v>37448</v>
      </c>
      <c r="I374" s="1427" t="s">
        <v>35325</v>
      </c>
      <c r="J374" s="1440" t="s">
        <v>14</v>
      </c>
      <c r="K374" s="1094" t="s">
        <v>14</v>
      </c>
      <c r="L374" s="1094" t="s">
        <v>29</v>
      </c>
      <c r="M374" s="1094" t="s">
        <v>35337</v>
      </c>
      <c r="N374" s="1094" t="s">
        <v>35327</v>
      </c>
      <c r="O374" s="2406">
        <v>35000</v>
      </c>
      <c r="P374" s="1097">
        <v>10000</v>
      </c>
      <c r="Q374" s="1097">
        <f t="shared" si="17"/>
        <v>45000</v>
      </c>
      <c r="R374" s="1097">
        <v>45016.99</v>
      </c>
      <c r="S374" s="1097"/>
      <c r="T374" s="1097"/>
      <c r="U374" s="1484"/>
      <c r="V374" s="1484"/>
      <c r="W374" s="1097"/>
      <c r="X374" s="1097">
        <v>16.989999999999998</v>
      </c>
      <c r="Y374" s="1097">
        <f t="shared" si="18"/>
        <v>45000</v>
      </c>
      <c r="Z374" s="1139"/>
      <c r="AA374" s="1139"/>
      <c r="AB374" s="1139"/>
      <c r="AC374" s="1139"/>
      <c r="AD374" s="1139"/>
      <c r="AE374" s="1139"/>
      <c r="AF374" s="1139" t="s">
        <v>14</v>
      </c>
      <c r="AG374" s="1139"/>
      <c r="AH374" s="1139"/>
      <c r="AI374" s="1139"/>
      <c r="AJ374" s="1139"/>
      <c r="AK374" s="1139"/>
      <c r="AL374" s="1139"/>
      <c r="AM374" s="1139"/>
      <c r="AN374" s="1139"/>
      <c r="AO374" s="676"/>
      <c r="AP374" s="1094"/>
      <c r="AQ374" s="1094"/>
      <c r="AR374" s="1094"/>
      <c r="AS374" s="1094"/>
      <c r="AT374" s="1094"/>
      <c r="AU374" s="1094"/>
    </row>
    <row r="375" spans="1:47" s="3189" customFormat="1" ht="20.25" customHeight="1">
      <c r="A375" s="3171">
        <v>373</v>
      </c>
      <c r="B375" s="3184">
        <v>45699</v>
      </c>
      <c r="C375" s="3185" t="s">
        <v>39058</v>
      </c>
      <c r="D375" s="3185" t="s">
        <v>39059</v>
      </c>
      <c r="E375" s="3185">
        <v>2386168</v>
      </c>
      <c r="F375" s="3185" t="s">
        <v>39057</v>
      </c>
      <c r="G375" s="3186">
        <v>30523</v>
      </c>
      <c r="H375" s="3190" t="s">
        <v>39060</v>
      </c>
      <c r="I375" s="3187" t="s">
        <v>35325</v>
      </c>
      <c r="J375" s="3188"/>
      <c r="K375" s="3171" t="s">
        <v>14</v>
      </c>
      <c r="L375" s="3171" t="s">
        <v>26</v>
      </c>
      <c r="M375" s="3171" t="s">
        <v>35337</v>
      </c>
      <c r="N375" s="3171" t="s">
        <v>35327</v>
      </c>
      <c r="O375" s="3178">
        <v>35000</v>
      </c>
      <c r="P375" s="3180">
        <v>10000</v>
      </c>
      <c r="Q375" s="3180">
        <f t="shared" si="17"/>
        <v>45000</v>
      </c>
      <c r="R375" s="3180">
        <v>50000</v>
      </c>
      <c r="S375" s="3180"/>
      <c r="T375" s="3180"/>
      <c r="U375" s="3195"/>
      <c r="V375" s="3195"/>
      <c r="W375" s="3180"/>
      <c r="X375" s="3180">
        <v>5000</v>
      </c>
      <c r="Y375" s="3180">
        <f t="shared" si="18"/>
        <v>45000</v>
      </c>
      <c r="Z375" s="3181"/>
      <c r="AA375" s="3181"/>
      <c r="AB375" s="3181"/>
      <c r="AC375" s="3181"/>
      <c r="AD375" s="3181"/>
      <c r="AE375" s="3181"/>
      <c r="AF375" s="3181"/>
      <c r="AG375" s="3181"/>
      <c r="AH375" s="3181"/>
      <c r="AI375" s="3181"/>
      <c r="AJ375" s="3181"/>
      <c r="AK375" s="3181"/>
      <c r="AL375" s="3181"/>
      <c r="AM375" s="3181" t="s">
        <v>14</v>
      </c>
      <c r="AN375" s="3181"/>
      <c r="AO375" s="3182"/>
      <c r="AP375" s="3171"/>
      <c r="AQ375" s="3171"/>
      <c r="AR375" s="3171"/>
      <c r="AS375" s="3171"/>
      <c r="AT375" s="3171"/>
      <c r="AU375" s="3171"/>
    </row>
    <row r="376" spans="1:47" s="3189" customFormat="1" ht="20.25" customHeight="1">
      <c r="A376" s="3171">
        <v>374</v>
      </c>
      <c r="B376" s="3184">
        <v>45699</v>
      </c>
      <c r="C376" s="3191" t="s">
        <v>39062</v>
      </c>
      <c r="D376" s="3191" t="s">
        <v>39063</v>
      </c>
      <c r="E376" s="3191">
        <v>6472498</v>
      </c>
      <c r="F376" s="3191" t="s">
        <v>39061</v>
      </c>
      <c r="G376" s="3192">
        <v>35886</v>
      </c>
      <c r="H376" s="3193" t="s">
        <v>39064</v>
      </c>
      <c r="I376" s="3187" t="s">
        <v>35325</v>
      </c>
      <c r="J376" s="3188" t="s">
        <v>14</v>
      </c>
      <c r="K376" s="3171" t="s">
        <v>14</v>
      </c>
      <c r="L376" s="3171" t="s">
        <v>39065</v>
      </c>
      <c r="M376" s="3171" t="s">
        <v>35337</v>
      </c>
      <c r="N376" s="3171" t="s">
        <v>35327</v>
      </c>
      <c r="O376" s="3178">
        <v>65000</v>
      </c>
      <c r="P376" s="3180">
        <v>20000</v>
      </c>
      <c r="Q376" s="3180">
        <f t="shared" si="17"/>
        <v>85000</v>
      </c>
      <c r="R376" s="3180">
        <v>85000</v>
      </c>
      <c r="S376" s="3180"/>
      <c r="T376" s="3180"/>
      <c r="U376" s="3195"/>
      <c r="V376" s="3195"/>
      <c r="W376" s="3180">
        <f t="shared" si="20"/>
        <v>0</v>
      </c>
      <c r="X376" s="3180"/>
      <c r="Y376" s="3180">
        <f t="shared" si="18"/>
        <v>85000</v>
      </c>
      <c r="Z376" s="3181" t="s">
        <v>14</v>
      </c>
      <c r="AA376" s="3181" t="s">
        <v>14</v>
      </c>
      <c r="AB376" s="3181"/>
      <c r="AC376" s="3181"/>
      <c r="AD376" s="3181"/>
      <c r="AE376" s="3181"/>
      <c r="AF376" s="3181"/>
      <c r="AG376" s="3181"/>
      <c r="AH376" s="3181"/>
      <c r="AI376" s="3181"/>
      <c r="AJ376" s="3181"/>
      <c r="AK376" s="3181"/>
      <c r="AL376" s="3181"/>
      <c r="AM376" s="3181"/>
      <c r="AN376" s="3181"/>
      <c r="AO376" s="3182"/>
      <c r="AP376" s="3171"/>
      <c r="AQ376" s="3171"/>
      <c r="AR376" s="3171"/>
      <c r="AS376" s="3171"/>
      <c r="AT376" s="3171"/>
      <c r="AU376" s="3171"/>
    </row>
    <row r="377" spans="1:47" s="3189" customFormat="1" ht="20.25" customHeight="1">
      <c r="A377" s="3171">
        <v>375</v>
      </c>
      <c r="B377" s="3184">
        <v>45700</v>
      </c>
      <c r="C377" s="3185" t="s">
        <v>36352</v>
      </c>
      <c r="D377" s="3185" t="s">
        <v>39067</v>
      </c>
      <c r="E377" s="3185">
        <v>6214405</v>
      </c>
      <c r="F377" s="3185" t="s">
        <v>39066</v>
      </c>
      <c r="G377" s="3186">
        <v>36561</v>
      </c>
      <c r="H377" s="3190" t="s">
        <v>39068</v>
      </c>
      <c r="I377" s="3187" t="s">
        <v>35325</v>
      </c>
      <c r="J377" s="3188" t="s">
        <v>14</v>
      </c>
      <c r="K377" s="3171" t="s">
        <v>14</v>
      </c>
      <c r="L377" s="3171" t="s">
        <v>36961</v>
      </c>
      <c r="M377" s="3171" t="s">
        <v>35337</v>
      </c>
      <c r="N377" s="3171" t="s">
        <v>35327</v>
      </c>
      <c r="O377" s="3178">
        <v>65000</v>
      </c>
      <c r="P377" s="3180">
        <v>20000</v>
      </c>
      <c r="Q377" s="3180">
        <f t="shared" si="17"/>
        <v>85000</v>
      </c>
      <c r="R377" s="3180">
        <v>85000</v>
      </c>
      <c r="S377" s="3180"/>
      <c r="T377" s="3180"/>
      <c r="U377" s="3195"/>
      <c r="V377" s="3195"/>
      <c r="W377" s="3180">
        <f t="shared" si="20"/>
        <v>0</v>
      </c>
      <c r="X377" s="3180"/>
      <c r="Y377" s="3180">
        <f t="shared" si="18"/>
        <v>85000</v>
      </c>
      <c r="Z377" s="3181"/>
      <c r="AA377" s="3181"/>
      <c r="AB377" s="3181"/>
      <c r="AC377" s="3181" t="s">
        <v>14</v>
      </c>
      <c r="AD377" s="3181"/>
      <c r="AE377" s="3181"/>
      <c r="AF377" s="3181" t="s">
        <v>14</v>
      </c>
      <c r="AG377" s="3181"/>
      <c r="AH377" s="3181"/>
      <c r="AI377" s="3181"/>
      <c r="AJ377" s="3181"/>
      <c r="AK377" s="3181"/>
      <c r="AL377" s="3181"/>
      <c r="AM377" s="3181"/>
      <c r="AN377" s="3181"/>
      <c r="AO377" s="3182"/>
      <c r="AP377" s="3171"/>
      <c r="AQ377" s="3171"/>
      <c r="AR377" s="3171"/>
      <c r="AS377" s="3171"/>
      <c r="AT377" s="3171"/>
      <c r="AU377" s="3171"/>
    </row>
    <row r="378" spans="1:47" s="3189" customFormat="1" ht="20.25" customHeight="1">
      <c r="A378" s="3171">
        <v>376</v>
      </c>
      <c r="B378" s="3184">
        <v>45700</v>
      </c>
      <c r="C378" s="3185" t="s">
        <v>39070</v>
      </c>
      <c r="D378" s="3185" t="s">
        <v>39071</v>
      </c>
      <c r="E378" s="3185">
        <v>1368940</v>
      </c>
      <c r="F378" s="3185" t="s">
        <v>39069</v>
      </c>
      <c r="G378" s="3186">
        <v>29075</v>
      </c>
      <c r="H378" s="3190" t="s">
        <v>39072</v>
      </c>
      <c r="I378" s="3187" t="s">
        <v>35325</v>
      </c>
      <c r="J378" s="3188"/>
      <c r="K378" s="3171" t="s">
        <v>14</v>
      </c>
      <c r="L378" s="3171" t="s">
        <v>28</v>
      </c>
      <c r="M378" s="3171" t="s">
        <v>35337</v>
      </c>
      <c r="N378" s="3171" t="s">
        <v>35327</v>
      </c>
      <c r="O378" s="3178">
        <v>30000</v>
      </c>
      <c r="P378" s="3180">
        <v>10000</v>
      </c>
      <c r="Q378" s="3180">
        <f t="shared" si="17"/>
        <v>40000</v>
      </c>
      <c r="R378" s="3195">
        <v>40000</v>
      </c>
      <c r="S378" s="3195"/>
      <c r="T378" s="3180"/>
      <c r="U378" s="3195"/>
      <c r="V378" s="3195"/>
      <c r="W378" s="3180">
        <f t="shared" si="20"/>
        <v>0</v>
      </c>
      <c r="X378" s="3180"/>
      <c r="Y378" s="3180">
        <f t="shared" si="18"/>
        <v>40000</v>
      </c>
      <c r="Z378" s="3181"/>
      <c r="AA378" s="3181"/>
      <c r="AB378" s="3181"/>
      <c r="AC378" s="3181"/>
      <c r="AD378" s="3181"/>
      <c r="AE378" s="3181"/>
      <c r="AF378" s="3181"/>
      <c r="AG378" s="3181" t="s">
        <v>14</v>
      </c>
      <c r="AH378" s="3181"/>
      <c r="AI378" s="3181"/>
      <c r="AJ378" s="3181"/>
      <c r="AK378" s="3181"/>
      <c r="AL378" s="3181"/>
      <c r="AM378" s="3181"/>
      <c r="AN378" s="3181"/>
      <c r="AO378" s="3204"/>
      <c r="AP378" s="3171"/>
      <c r="AQ378" s="3171"/>
      <c r="AR378" s="3171"/>
      <c r="AS378" s="3171"/>
      <c r="AT378" s="3171"/>
      <c r="AU378" s="3171"/>
    </row>
    <row r="379" spans="1:47" s="3189" customFormat="1" ht="20.25" customHeight="1">
      <c r="A379" s="3171">
        <v>377</v>
      </c>
      <c r="B379" s="3184">
        <v>45701</v>
      </c>
      <c r="C379" s="3191" t="s">
        <v>39074</v>
      </c>
      <c r="D379" s="3191" t="s">
        <v>39075</v>
      </c>
      <c r="E379" s="3191">
        <v>6099565</v>
      </c>
      <c r="F379" s="3191" t="s">
        <v>39073</v>
      </c>
      <c r="G379" s="3192">
        <v>30621</v>
      </c>
      <c r="H379" s="3193" t="s">
        <v>39076</v>
      </c>
      <c r="I379" s="3187" t="s">
        <v>35325</v>
      </c>
      <c r="J379" s="3188" t="s">
        <v>14</v>
      </c>
      <c r="K379" s="3171" t="s">
        <v>14</v>
      </c>
      <c r="L379" s="3171" t="s">
        <v>23</v>
      </c>
      <c r="M379" s="3171" t="s">
        <v>35337</v>
      </c>
      <c r="N379" s="3171" t="s">
        <v>35327</v>
      </c>
      <c r="O379" s="3178">
        <v>40000</v>
      </c>
      <c r="P379" s="3180">
        <v>10000</v>
      </c>
      <c r="Q379" s="3180">
        <f t="shared" si="17"/>
        <v>50000</v>
      </c>
      <c r="R379" s="3180">
        <v>95000</v>
      </c>
      <c r="S379" s="3180"/>
      <c r="T379" s="3180"/>
      <c r="U379" s="3195">
        <v>45000</v>
      </c>
      <c r="V379" s="3195"/>
      <c r="W379" s="3180"/>
      <c r="X379" s="3180">
        <v>45000</v>
      </c>
      <c r="Y379" s="3180">
        <f t="shared" si="18"/>
        <v>50000</v>
      </c>
      <c r="Z379" s="3181"/>
      <c r="AA379" s="3181"/>
      <c r="AB379" s="3181"/>
      <c r="AC379" s="3181"/>
      <c r="AD379" s="3181"/>
      <c r="AE379" s="3181"/>
      <c r="AF379" s="3181"/>
      <c r="AG379" s="3181"/>
      <c r="AH379" s="3181"/>
      <c r="AI379" s="3181" t="s">
        <v>14</v>
      </c>
      <c r="AJ379" s="3181"/>
      <c r="AK379" s="3181"/>
      <c r="AL379" s="3181"/>
      <c r="AM379" s="3181"/>
      <c r="AN379" s="3181"/>
      <c r="AO379" s="3182"/>
      <c r="AP379" s="3171"/>
      <c r="AQ379" s="3171"/>
      <c r="AR379" s="3171"/>
      <c r="AS379" s="3171"/>
      <c r="AT379" s="3171"/>
      <c r="AU379" s="3171"/>
    </row>
    <row r="380" spans="1:47" s="3189" customFormat="1" ht="20.25" customHeight="1">
      <c r="A380" s="3171">
        <v>378</v>
      </c>
      <c r="B380" s="3184">
        <v>45701</v>
      </c>
      <c r="C380" s="3191" t="s">
        <v>37165</v>
      </c>
      <c r="D380" s="3191" t="s">
        <v>39078</v>
      </c>
      <c r="E380" s="3191">
        <v>5955888</v>
      </c>
      <c r="F380" s="3191" t="s">
        <v>39077</v>
      </c>
      <c r="G380" s="3192" t="s">
        <v>39079</v>
      </c>
      <c r="H380" s="3191">
        <v>9051398097</v>
      </c>
      <c r="I380" s="3187" t="s">
        <v>35325</v>
      </c>
      <c r="J380" s="3188"/>
      <c r="K380" s="3171" t="s">
        <v>14</v>
      </c>
      <c r="L380" s="3171" t="s">
        <v>23</v>
      </c>
      <c r="M380" s="3171" t="s">
        <v>35337</v>
      </c>
      <c r="N380" s="3171" t="s">
        <v>35327</v>
      </c>
      <c r="O380" s="3178">
        <v>35000</v>
      </c>
      <c r="P380" s="3181"/>
      <c r="Q380" s="3180">
        <f t="shared" si="17"/>
        <v>35000</v>
      </c>
      <c r="R380" s="3180">
        <v>35000</v>
      </c>
      <c r="S380" s="3180"/>
      <c r="T380" s="3180"/>
      <c r="U380" s="3180"/>
      <c r="V380" s="3180"/>
      <c r="W380" s="3180">
        <f t="shared" si="20"/>
        <v>0</v>
      </c>
      <c r="X380" s="3180"/>
      <c r="Y380" s="3180">
        <f t="shared" si="18"/>
        <v>35000</v>
      </c>
      <c r="Z380" s="3181"/>
      <c r="AA380" s="3181"/>
      <c r="AB380" s="3181"/>
      <c r="AC380" s="3181"/>
      <c r="AD380" s="3181"/>
      <c r="AE380" s="3181"/>
      <c r="AF380" s="3181"/>
      <c r="AG380" s="3181"/>
      <c r="AH380" s="3181"/>
      <c r="AI380" s="3181" t="s">
        <v>14</v>
      </c>
      <c r="AJ380" s="3181"/>
      <c r="AK380" s="3181"/>
      <c r="AL380" s="3181"/>
      <c r="AM380" s="3181"/>
      <c r="AN380" s="3181"/>
      <c r="AO380" s="3182"/>
      <c r="AP380" s="3171"/>
      <c r="AQ380" s="3171"/>
      <c r="AR380" s="3171"/>
      <c r="AS380" s="3171"/>
      <c r="AT380" s="3171"/>
      <c r="AU380" s="3171"/>
    </row>
    <row r="381" spans="1:47" s="3189" customFormat="1" ht="20.25" customHeight="1">
      <c r="A381" s="3171">
        <v>379</v>
      </c>
      <c r="B381" s="3184">
        <v>45701</v>
      </c>
      <c r="C381" s="3185" t="s">
        <v>39081</v>
      </c>
      <c r="D381" s="3185" t="s">
        <v>39082</v>
      </c>
      <c r="E381" s="3190" t="s">
        <v>35356</v>
      </c>
      <c r="F381" s="3185" t="s">
        <v>39080</v>
      </c>
      <c r="G381" s="3186">
        <v>36438</v>
      </c>
      <c r="H381" s="3185" t="s">
        <v>39083</v>
      </c>
      <c r="I381" s="3187" t="s">
        <v>35325</v>
      </c>
      <c r="J381" s="3188" t="s">
        <v>14</v>
      </c>
      <c r="K381" s="3171" t="s">
        <v>14</v>
      </c>
      <c r="L381" s="3171" t="s">
        <v>23</v>
      </c>
      <c r="M381" s="3171" t="s">
        <v>35337</v>
      </c>
      <c r="N381" s="3171" t="s">
        <v>35327</v>
      </c>
      <c r="O381" s="3178">
        <v>40000</v>
      </c>
      <c r="P381" s="3180">
        <v>10000</v>
      </c>
      <c r="Q381" s="3180">
        <f t="shared" ref="Q381:Q441" si="24">O381+P381</f>
        <v>50000</v>
      </c>
      <c r="R381" s="3180">
        <v>50000</v>
      </c>
      <c r="S381" s="3180"/>
      <c r="T381" s="3180"/>
      <c r="U381" s="3180"/>
      <c r="V381" s="3180"/>
      <c r="W381" s="3180">
        <f t="shared" si="20"/>
        <v>0</v>
      </c>
      <c r="X381" s="3180"/>
      <c r="Y381" s="3180">
        <f t="shared" ref="Y381:Y441" si="25">R381+S381+T381+V381+W381-X381</f>
        <v>50000</v>
      </c>
      <c r="Z381" s="3181"/>
      <c r="AA381" s="3181"/>
      <c r="AB381" s="3181"/>
      <c r="AC381" s="3181"/>
      <c r="AD381" s="3181"/>
      <c r="AE381" s="3181"/>
      <c r="AF381" s="3181"/>
      <c r="AG381" s="3181"/>
      <c r="AH381" s="3181"/>
      <c r="AI381" s="3181" t="s">
        <v>14</v>
      </c>
      <c r="AJ381" s="3181"/>
      <c r="AK381" s="3181"/>
      <c r="AL381" s="3181"/>
      <c r="AM381" s="3181"/>
      <c r="AN381" s="3181"/>
      <c r="AO381" s="3182"/>
      <c r="AP381" s="3171"/>
      <c r="AQ381" s="3171"/>
      <c r="AR381" s="3171"/>
      <c r="AS381" s="3171"/>
      <c r="AT381" s="3171"/>
      <c r="AU381" s="3171"/>
    </row>
    <row r="382" spans="1:47" s="3189" customFormat="1" ht="20.25" customHeight="1">
      <c r="A382" s="3171">
        <v>380</v>
      </c>
      <c r="B382" s="3184">
        <v>45703</v>
      </c>
      <c r="C382" s="3191" t="s">
        <v>35425</v>
      </c>
      <c r="D382" s="3191" t="s">
        <v>39084</v>
      </c>
      <c r="E382" s="3193" t="s">
        <v>35356</v>
      </c>
      <c r="F382" s="3191" t="s">
        <v>39136</v>
      </c>
      <c r="G382" s="3192">
        <v>31003</v>
      </c>
      <c r="H382" s="3193" t="s">
        <v>39137</v>
      </c>
      <c r="I382" s="3187" t="s">
        <v>35325</v>
      </c>
      <c r="J382" s="3188"/>
      <c r="K382" s="3171" t="s">
        <v>14</v>
      </c>
      <c r="L382" s="3171" t="s">
        <v>24</v>
      </c>
      <c r="M382" s="3171" t="s">
        <v>35337</v>
      </c>
      <c r="N382" s="3171" t="s">
        <v>35327</v>
      </c>
      <c r="O382" s="3178">
        <v>35000</v>
      </c>
      <c r="P382" s="3180">
        <v>10000</v>
      </c>
      <c r="Q382" s="3180">
        <f t="shared" si="24"/>
        <v>45000</v>
      </c>
      <c r="R382" s="3180">
        <v>45000</v>
      </c>
      <c r="S382" s="3180"/>
      <c r="T382" s="3180"/>
      <c r="U382" s="3180"/>
      <c r="V382" s="3180"/>
      <c r="W382" s="3180">
        <f t="shared" ref="W382:W443" si="26">Q382-R382-S382-T382-V382</f>
        <v>0</v>
      </c>
      <c r="X382" s="3180"/>
      <c r="Y382" s="3180">
        <f t="shared" si="25"/>
        <v>45000</v>
      </c>
      <c r="Z382" s="3181"/>
      <c r="AA382" s="3181"/>
      <c r="AB382" s="3181"/>
      <c r="AC382" s="3181"/>
      <c r="AD382" s="3181"/>
      <c r="AE382" s="3181"/>
      <c r="AF382" s="3181"/>
      <c r="AG382" s="3181"/>
      <c r="AH382" s="3181"/>
      <c r="AI382" s="3181"/>
      <c r="AJ382" s="3181"/>
      <c r="AK382" s="3181" t="s">
        <v>14</v>
      </c>
      <c r="AL382" s="3181"/>
      <c r="AM382" s="3181"/>
      <c r="AN382" s="3181"/>
      <c r="AO382" s="3182"/>
      <c r="AP382" s="3171"/>
      <c r="AQ382" s="3171"/>
      <c r="AR382" s="3171"/>
      <c r="AS382" s="3171"/>
      <c r="AT382" s="3171"/>
      <c r="AU382" s="3171"/>
    </row>
    <row r="383" spans="1:47" s="3189" customFormat="1" ht="20.25" customHeight="1">
      <c r="A383" s="3171">
        <v>381</v>
      </c>
      <c r="B383" s="3184">
        <v>45703</v>
      </c>
      <c r="C383" s="3191" t="s">
        <v>39086</v>
      </c>
      <c r="D383" s="3191" t="s">
        <v>39087</v>
      </c>
      <c r="E383" s="3191">
        <v>5060351</v>
      </c>
      <c r="F383" s="3191" t="s">
        <v>39085</v>
      </c>
      <c r="G383" s="3192">
        <v>30194</v>
      </c>
      <c r="H383" s="3193" t="s">
        <v>39088</v>
      </c>
      <c r="I383" s="3187" t="s">
        <v>35325</v>
      </c>
      <c r="J383" s="3188"/>
      <c r="K383" s="3171" t="s">
        <v>14</v>
      </c>
      <c r="L383" s="3171" t="s">
        <v>8301</v>
      </c>
      <c r="M383" s="3171" t="s">
        <v>35337</v>
      </c>
      <c r="N383" s="3171" t="s">
        <v>35327</v>
      </c>
      <c r="O383" s="3178">
        <v>35000</v>
      </c>
      <c r="P383" s="3180">
        <v>10000</v>
      </c>
      <c r="Q383" s="3180">
        <f t="shared" si="24"/>
        <v>45000</v>
      </c>
      <c r="R383" s="3180">
        <v>45000</v>
      </c>
      <c r="S383" s="3180"/>
      <c r="T383" s="3180"/>
      <c r="U383" s="3180"/>
      <c r="V383" s="3180"/>
      <c r="W383" s="3180">
        <f t="shared" si="26"/>
        <v>0</v>
      </c>
      <c r="X383" s="3180"/>
      <c r="Y383" s="3180">
        <f t="shared" si="25"/>
        <v>45000</v>
      </c>
      <c r="Z383" s="3181"/>
      <c r="AA383" s="3181"/>
      <c r="AB383" s="3181"/>
      <c r="AC383" s="3181"/>
      <c r="AD383" s="3181"/>
      <c r="AE383" s="3181"/>
      <c r="AF383" s="3181"/>
      <c r="AG383" s="3181"/>
      <c r="AH383" s="3181"/>
      <c r="AI383" s="3181"/>
      <c r="AJ383" s="3181"/>
      <c r="AK383" s="3181"/>
      <c r="AL383" s="3181"/>
      <c r="AM383" s="3181"/>
      <c r="AN383" s="3181" t="s">
        <v>14</v>
      </c>
      <c r="AO383" s="3182"/>
      <c r="AP383" s="3171"/>
      <c r="AQ383" s="3171"/>
      <c r="AR383" s="3171"/>
      <c r="AS383" s="3171"/>
      <c r="AT383" s="3171"/>
      <c r="AU383" s="3171"/>
    </row>
    <row r="384" spans="1:47" s="3189" customFormat="1" ht="20.25" customHeight="1">
      <c r="A384" s="3171">
        <v>382</v>
      </c>
      <c r="B384" s="3184">
        <v>45704</v>
      </c>
      <c r="C384" s="3194" t="s">
        <v>33735</v>
      </c>
      <c r="D384" s="3194" t="s">
        <v>39089</v>
      </c>
      <c r="E384" s="3185">
        <v>6463969</v>
      </c>
      <c r="F384" s="3185" t="s">
        <v>39218</v>
      </c>
      <c r="G384" s="3186">
        <v>36860</v>
      </c>
      <c r="H384" s="3190" t="s">
        <v>39219</v>
      </c>
      <c r="I384" s="3187" t="s">
        <v>35325</v>
      </c>
      <c r="J384" s="3188" t="s">
        <v>14</v>
      </c>
      <c r="K384" s="3171" t="s">
        <v>14</v>
      </c>
      <c r="L384" s="3171" t="s">
        <v>39090</v>
      </c>
      <c r="M384" s="3171" t="s">
        <v>35337</v>
      </c>
      <c r="N384" s="3171" t="s">
        <v>35327</v>
      </c>
      <c r="O384" s="3178">
        <v>155000</v>
      </c>
      <c r="P384" s="3180">
        <v>40000</v>
      </c>
      <c r="Q384" s="3180">
        <f t="shared" si="24"/>
        <v>195000</v>
      </c>
      <c r="R384" s="3180">
        <v>166000</v>
      </c>
      <c r="S384" s="3180"/>
      <c r="T384" s="3180">
        <v>29000</v>
      </c>
      <c r="U384" s="3180"/>
      <c r="V384" s="3180"/>
      <c r="W384" s="3180">
        <f t="shared" si="26"/>
        <v>0</v>
      </c>
      <c r="X384" s="3180"/>
      <c r="Y384" s="3180">
        <f t="shared" si="25"/>
        <v>195000</v>
      </c>
      <c r="Z384" s="3181"/>
      <c r="AA384" s="3181"/>
      <c r="AB384" s="3181"/>
      <c r="AC384" s="3181"/>
      <c r="AD384" s="3181"/>
      <c r="AE384" s="3181"/>
      <c r="AF384" s="3181"/>
      <c r="AG384" s="3181"/>
      <c r="AH384" s="3181"/>
      <c r="AI384" s="3181" t="s">
        <v>14</v>
      </c>
      <c r="AJ384" s="3181" t="s">
        <v>14</v>
      </c>
      <c r="AK384" s="3181" t="s">
        <v>14</v>
      </c>
      <c r="AL384" s="3181"/>
      <c r="AM384" s="3181"/>
      <c r="AN384" s="3181" t="s">
        <v>14</v>
      </c>
      <c r="AO384" s="3182"/>
      <c r="AP384" s="3171"/>
      <c r="AQ384" s="3171"/>
      <c r="AR384" s="3171"/>
      <c r="AS384" s="3171"/>
      <c r="AT384" s="3171"/>
      <c r="AU384" s="3171"/>
    </row>
    <row r="385" spans="1:47" s="3189" customFormat="1" ht="20.25" customHeight="1">
      <c r="A385" s="3171">
        <v>383</v>
      </c>
      <c r="B385" s="3184">
        <v>45701</v>
      </c>
      <c r="C385" s="3185" t="s">
        <v>39094</v>
      </c>
      <c r="D385" s="3185" t="s">
        <v>39095</v>
      </c>
      <c r="E385" s="3185">
        <v>4920918</v>
      </c>
      <c r="F385" s="3185" t="s">
        <v>39093</v>
      </c>
      <c r="G385" s="3186">
        <v>36884</v>
      </c>
      <c r="H385" s="3190" t="s">
        <v>39096</v>
      </c>
      <c r="I385" s="3187" t="s">
        <v>35325</v>
      </c>
      <c r="J385" s="3188" t="s">
        <v>14</v>
      </c>
      <c r="K385" s="3171" t="s">
        <v>14</v>
      </c>
      <c r="L385" s="3171" t="s">
        <v>39097</v>
      </c>
      <c r="M385" s="3171" t="s">
        <v>35337</v>
      </c>
      <c r="N385" s="3171" t="s">
        <v>35970</v>
      </c>
      <c r="O385" s="3178">
        <v>120000</v>
      </c>
      <c r="P385" s="3180">
        <v>40000</v>
      </c>
      <c r="Q385" s="3180">
        <f t="shared" si="24"/>
        <v>160000</v>
      </c>
      <c r="R385" s="3180">
        <v>136000</v>
      </c>
      <c r="S385" s="3180"/>
      <c r="T385" s="3180">
        <v>24000</v>
      </c>
      <c r="U385" s="3180"/>
      <c r="V385" s="3180"/>
      <c r="W385" s="3180">
        <f t="shared" si="26"/>
        <v>0</v>
      </c>
      <c r="X385" s="3180"/>
      <c r="Y385" s="3180">
        <f t="shared" si="25"/>
        <v>160000</v>
      </c>
      <c r="Z385" s="3181"/>
      <c r="AA385" s="3181"/>
      <c r="AB385" s="3181"/>
      <c r="AC385" s="3181"/>
      <c r="AD385" s="3181" t="s">
        <v>14</v>
      </c>
      <c r="AE385" s="3181"/>
      <c r="AF385" s="3181" t="s">
        <v>14</v>
      </c>
      <c r="AG385" s="3181" t="s">
        <v>14</v>
      </c>
      <c r="AH385" s="3181" t="s">
        <v>14</v>
      </c>
      <c r="AI385" s="3181"/>
      <c r="AJ385" s="3181"/>
      <c r="AK385" s="3181"/>
      <c r="AL385" s="3181"/>
      <c r="AM385" s="3181"/>
      <c r="AN385" s="3181"/>
      <c r="AO385" s="3182"/>
      <c r="AP385" s="3171"/>
      <c r="AQ385" s="3171"/>
      <c r="AR385" s="3171"/>
      <c r="AS385" s="3171"/>
      <c r="AT385" s="3171"/>
      <c r="AU385" s="3171"/>
    </row>
    <row r="386" spans="1:47" s="3189" customFormat="1" ht="20.25" customHeight="1">
      <c r="A386" s="3171">
        <v>384</v>
      </c>
      <c r="B386" s="3184">
        <v>45701</v>
      </c>
      <c r="C386" s="3185" t="s">
        <v>35777</v>
      </c>
      <c r="D386" s="3185" t="s">
        <v>39099</v>
      </c>
      <c r="E386" s="3190" t="s">
        <v>35356</v>
      </c>
      <c r="F386" s="3185" t="s">
        <v>39098</v>
      </c>
      <c r="G386" s="3186">
        <v>36329</v>
      </c>
      <c r="H386" s="3190" t="s">
        <v>39100</v>
      </c>
      <c r="I386" s="3187" t="s">
        <v>35325</v>
      </c>
      <c r="J386" s="3188" t="s">
        <v>14</v>
      </c>
      <c r="K386" s="3171" t="s">
        <v>14</v>
      </c>
      <c r="L386" s="3171" t="s">
        <v>35355</v>
      </c>
      <c r="M386" s="3171" t="s">
        <v>35337</v>
      </c>
      <c r="N386" s="3171" t="s">
        <v>35970</v>
      </c>
      <c r="O386" s="3178">
        <v>75000</v>
      </c>
      <c r="P386" s="3180">
        <v>20000</v>
      </c>
      <c r="Q386" s="3180">
        <f t="shared" si="24"/>
        <v>95000</v>
      </c>
      <c r="R386" s="3180">
        <v>95000</v>
      </c>
      <c r="S386" s="3180"/>
      <c r="T386" s="3180"/>
      <c r="U386" s="3180"/>
      <c r="V386" s="3180"/>
      <c r="W386" s="3180">
        <f t="shared" si="26"/>
        <v>0</v>
      </c>
      <c r="X386" s="3180"/>
      <c r="Y386" s="3180">
        <f t="shared" si="25"/>
        <v>95000</v>
      </c>
      <c r="Z386" s="3181"/>
      <c r="AA386" s="3181"/>
      <c r="AB386" s="3181"/>
      <c r="AC386" s="3181"/>
      <c r="AD386" s="3181"/>
      <c r="AE386" s="3181"/>
      <c r="AF386" s="3181"/>
      <c r="AG386" s="3181"/>
      <c r="AH386" s="3181"/>
      <c r="AI386" s="3181" t="s">
        <v>14</v>
      </c>
      <c r="AJ386" s="3181"/>
      <c r="AK386" s="3181"/>
      <c r="AL386" s="3181"/>
      <c r="AM386" s="3181" t="s">
        <v>14</v>
      </c>
      <c r="AN386" s="3181"/>
      <c r="AO386" s="3182"/>
      <c r="AP386" s="3171"/>
      <c r="AQ386" s="3171"/>
      <c r="AR386" s="3171"/>
      <c r="AS386" s="3171"/>
      <c r="AT386" s="3171"/>
      <c r="AU386" s="3171"/>
    </row>
    <row r="387" spans="1:47" s="3189" customFormat="1" ht="20.25" customHeight="1">
      <c r="A387" s="3171">
        <v>385</v>
      </c>
      <c r="B387" s="3184">
        <v>45702</v>
      </c>
      <c r="C387" s="3191" t="s">
        <v>39102</v>
      </c>
      <c r="D387" s="3191" t="s">
        <v>39103</v>
      </c>
      <c r="E387" s="3191">
        <v>6068282</v>
      </c>
      <c r="F387" s="3191" t="s">
        <v>39101</v>
      </c>
      <c r="G387" s="3192">
        <v>36457</v>
      </c>
      <c r="H387" s="3193" t="s">
        <v>39104</v>
      </c>
      <c r="I387" s="3187" t="s">
        <v>35325</v>
      </c>
      <c r="J387" s="3188" t="s">
        <v>14</v>
      </c>
      <c r="K387" s="3171" t="s">
        <v>14</v>
      </c>
      <c r="L387" s="3171" t="s">
        <v>35365</v>
      </c>
      <c r="M387" s="3211" t="s">
        <v>35337</v>
      </c>
      <c r="N387" s="3211" t="s">
        <v>35970</v>
      </c>
      <c r="O387" s="3178">
        <v>65000</v>
      </c>
      <c r="P387" s="3180">
        <v>20000</v>
      </c>
      <c r="Q387" s="3180">
        <f t="shared" si="24"/>
        <v>85000</v>
      </c>
      <c r="R387" s="3195">
        <v>85000</v>
      </c>
      <c r="S387" s="3180"/>
      <c r="T387" s="3180"/>
      <c r="U387" s="3180"/>
      <c r="V387" s="3180"/>
      <c r="W387" s="3180">
        <f t="shared" si="26"/>
        <v>0</v>
      </c>
      <c r="X387" s="3180"/>
      <c r="Y387" s="3180">
        <f t="shared" si="25"/>
        <v>85000</v>
      </c>
      <c r="Z387" s="3181"/>
      <c r="AA387" s="3181"/>
      <c r="AB387" s="3181"/>
      <c r="AC387" s="3181"/>
      <c r="AD387" s="3181"/>
      <c r="AE387" s="3181"/>
      <c r="AF387" s="3181" t="s">
        <v>14</v>
      </c>
      <c r="AG387" s="3181" t="s">
        <v>14</v>
      </c>
      <c r="AH387" s="3181"/>
      <c r="AI387" s="3181"/>
      <c r="AJ387" s="3181"/>
      <c r="AK387" s="3181"/>
      <c r="AL387" s="3181"/>
      <c r="AM387" s="3181"/>
      <c r="AN387" s="3181"/>
      <c r="AO387" s="3182"/>
      <c r="AP387" s="3171"/>
      <c r="AQ387" s="3171"/>
      <c r="AR387" s="3171"/>
      <c r="AS387" s="3171"/>
      <c r="AT387" s="3171"/>
      <c r="AU387" s="3171"/>
    </row>
    <row r="388" spans="1:47" s="3189" customFormat="1" ht="20.25" customHeight="1">
      <c r="A388" s="3171">
        <v>386</v>
      </c>
      <c r="B388" s="3184">
        <v>45703</v>
      </c>
      <c r="C388" s="3191" t="s">
        <v>39107</v>
      </c>
      <c r="D388" s="3191" t="s">
        <v>39108</v>
      </c>
      <c r="E388" s="3191">
        <v>4477618</v>
      </c>
      <c r="F388" s="3191" t="s">
        <v>39106</v>
      </c>
      <c r="G388" s="3192">
        <v>35671</v>
      </c>
      <c r="H388" s="3191" t="s">
        <v>39109</v>
      </c>
      <c r="I388" s="3187" t="s">
        <v>35325</v>
      </c>
      <c r="J388" s="3188"/>
      <c r="K388" s="3171" t="s">
        <v>14</v>
      </c>
      <c r="L388" s="3171" t="s">
        <v>8301</v>
      </c>
      <c r="M388" s="3171" t="s">
        <v>35337</v>
      </c>
      <c r="N388" s="3171" t="s">
        <v>35970</v>
      </c>
      <c r="O388" s="3178">
        <v>35000</v>
      </c>
      <c r="P388" s="3180"/>
      <c r="Q388" s="3180">
        <f t="shared" si="24"/>
        <v>35000</v>
      </c>
      <c r="R388" s="3180">
        <v>35000</v>
      </c>
      <c r="S388" s="3180"/>
      <c r="T388" s="3180"/>
      <c r="U388" s="3180"/>
      <c r="V388" s="3180"/>
      <c r="W388" s="3180">
        <f t="shared" si="26"/>
        <v>0</v>
      </c>
      <c r="X388" s="3180"/>
      <c r="Y388" s="3180">
        <f t="shared" si="25"/>
        <v>35000</v>
      </c>
      <c r="Z388" s="3180"/>
      <c r="AA388" s="3180"/>
      <c r="AB388" s="3180"/>
      <c r="AC388" s="3180"/>
      <c r="AD388" s="3181"/>
      <c r="AE388" s="3181"/>
      <c r="AF388" s="3181"/>
      <c r="AG388" s="3181"/>
      <c r="AH388" s="3181"/>
      <c r="AI388" s="3181"/>
      <c r="AJ388" s="3181"/>
      <c r="AK388" s="3181"/>
      <c r="AL388" s="3181"/>
      <c r="AM388" s="3181"/>
      <c r="AN388" s="3181" t="s">
        <v>14</v>
      </c>
      <c r="AO388" s="3182"/>
      <c r="AP388" s="3171"/>
      <c r="AQ388" s="3171"/>
      <c r="AR388" s="3171"/>
      <c r="AS388" s="3171"/>
      <c r="AT388" s="3171"/>
      <c r="AU388" s="3171"/>
    </row>
    <row r="389" spans="1:47" s="3189" customFormat="1" ht="20.25" customHeight="1">
      <c r="A389" s="3171">
        <v>387</v>
      </c>
      <c r="B389" s="3184">
        <v>45675</v>
      </c>
      <c r="C389" s="3215" t="s">
        <v>35517</v>
      </c>
      <c r="D389" s="3215" t="s">
        <v>35518</v>
      </c>
      <c r="E389" s="3215">
        <v>5661283</v>
      </c>
      <c r="F389" s="3215" t="s">
        <v>35516</v>
      </c>
      <c r="G389" s="3216">
        <v>31978</v>
      </c>
      <c r="H389" s="3217" t="s">
        <v>35519</v>
      </c>
      <c r="I389" s="3187" t="s">
        <v>35325</v>
      </c>
      <c r="J389" s="3171"/>
      <c r="K389" s="3171" t="s">
        <v>14</v>
      </c>
      <c r="L389" s="3171" t="s">
        <v>22</v>
      </c>
      <c r="M389" s="3188" t="s">
        <v>35337</v>
      </c>
      <c r="N389" s="3171" t="s">
        <v>35327</v>
      </c>
      <c r="O389" s="3178">
        <v>45000</v>
      </c>
      <c r="P389" s="3180"/>
      <c r="Q389" s="3180">
        <f t="shared" si="24"/>
        <v>45000</v>
      </c>
      <c r="R389" s="3180">
        <v>45000</v>
      </c>
      <c r="S389" s="3180"/>
      <c r="T389" s="3180"/>
      <c r="U389" s="3180"/>
      <c r="V389" s="3180"/>
      <c r="W389" s="3180">
        <f t="shared" si="26"/>
        <v>0</v>
      </c>
      <c r="X389" s="3180"/>
      <c r="Y389" s="3180">
        <f t="shared" si="25"/>
        <v>45000</v>
      </c>
      <c r="Z389" s="3180"/>
      <c r="AA389" s="3180"/>
      <c r="AB389" s="3180"/>
      <c r="AC389" s="3180"/>
      <c r="AD389" s="3181"/>
      <c r="AE389" s="3181"/>
      <c r="AF389" s="3181"/>
      <c r="AG389" s="3181"/>
      <c r="AH389" s="3181"/>
      <c r="AI389" s="3181"/>
      <c r="AJ389" s="3181" t="s">
        <v>14</v>
      </c>
      <c r="AK389" s="3181"/>
      <c r="AL389" s="3181"/>
      <c r="AM389" s="3181"/>
      <c r="AN389" s="3181"/>
      <c r="AO389" s="3182"/>
      <c r="AP389" s="3171"/>
      <c r="AQ389" s="3171"/>
      <c r="AR389" s="3171"/>
      <c r="AS389" s="3171"/>
      <c r="AT389" s="3171"/>
      <c r="AU389" s="3171"/>
    </row>
    <row r="390" spans="1:47" s="3189" customFormat="1" ht="20.25" customHeight="1">
      <c r="A390" s="3171">
        <v>388</v>
      </c>
      <c r="B390" s="3184">
        <v>45705</v>
      </c>
      <c r="C390" s="3191" t="s">
        <v>39124</v>
      </c>
      <c r="D390" s="3191" t="s">
        <v>39125</v>
      </c>
      <c r="E390" s="3191">
        <v>6317954</v>
      </c>
      <c r="F390" s="3191" t="s">
        <v>39123</v>
      </c>
      <c r="G390" s="3192">
        <v>34185</v>
      </c>
      <c r="H390" s="3191" t="s">
        <v>39126</v>
      </c>
      <c r="I390" s="3187" t="s">
        <v>35325</v>
      </c>
      <c r="J390" s="3188" t="s">
        <v>14</v>
      </c>
      <c r="K390" s="3171" t="s">
        <v>14</v>
      </c>
      <c r="L390" s="3171" t="s">
        <v>35346</v>
      </c>
      <c r="M390" s="3171" t="s">
        <v>35337</v>
      </c>
      <c r="N390" s="3171" t="s">
        <v>35327</v>
      </c>
      <c r="O390" s="3178">
        <v>75000</v>
      </c>
      <c r="P390" s="3180">
        <v>20000</v>
      </c>
      <c r="Q390" s="3180">
        <f t="shared" si="24"/>
        <v>95000</v>
      </c>
      <c r="R390" s="3180">
        <v>95000</v>
      </c>
      <c r="S390" s="3180"/>
      <c r="T390" s="3180"/>
      <c r="U390" s="3180"/>
      <c r="V390" s="3180"/>
      <c r="W390" s="3180">
        <f t="shared" si="26"/>
        <v>0</v>
      </c>
      <c r="X390" s="3180"/>
      <c r="Y390" s="3180">
        <f t="shared" si="25"/>
        <v>95000</v>
      </c>
      <c r="Z390" s="3180"/>
      <c r="AA390" s="3180"/>
      <c r="AB390" s="3180"/>
      <c r="AC390" s="3180"/>
      <c r="AD390" s="3181"/>
      <c r="AE390" s="3181"/>
      <c r="AF390" s="3181"/>
      <c r="AG390" s="3181"/>
      <c r="AH390" s="3181"/>
      <c r="AI390" s="3181" t="s">
        <v>14</v>
      </c>
      <c r="AJ390" s="3181"/>
      <c r="AK390" s="3181"/>
      <c r="AL390" s="3181"/>
      <c r="AM390" s="3181"/>
      <c r="AN390" s="3181" t="s">
        <v>14</v>
      </c>
      <c r="AO390" s="3182"/>
      <c r="AP390" s="3171"/>
      <c r="AQ390" s="3171"/>
      <c r="AR390" s="3171"/>
      <c r="AS390" s="3171"/>
      <c r="AT390" s="3171"/>
      <c r="AU390" s="3171"/>
    </row>
    <row r="391" spans="1:47" s="3189" customFormat="1" ht="20.25" customHeight="1">
      <c r="A391" s="3171">
        <v>389</v>
      </c>
      <c r="B391" s="3184">
        <v>45705</v>
      </c>
      <c r="C391" s="3185" t="s">
        <v>39128</v>
      </c>
      <c r="D391" s="3185" t="s">
        <v>36128</v>
      </c>
      <c r="E391" s="3185">
        <v>6464353</v>
      </c>
      <c r="F391" s="3185" t="s">
        <v>39127</v>
      </c>
      <c r="G391" s="3186">
        <v>35998</v>
      </c>
      <c r="H391" s="3190" t="s">
        <v>39129</v>
      </c>
      <c r="I391" s="3187" t="s">
        <v>35325</v>
      </c>
      <c r="J391" s="3188" t="s">
        <v>14</v>
      </c>
      <c r="K391" s="3171" t="s">
        <v>14</v>
      </c>
      <c r="L391" s="3171" t="s">
        <v>35355</v>
      </c>
      <c r="M391" s="3171" t="s">
        <v>35337</v>
      </c>
      <c r="N391" s="3171" t="s">
        <v>35327</v>
      </c>
      <c r="O391" s="3178">
        <v>75000</v>
      </c>
      <c r="P391" s="3181"/>
      <c r="Q391" s="3180">
        <v>75000</v>
      </c>
      <c r="R391" s="3180">
        <v>75000</v>
      </c>
      <c r="S391" s="3180"/>
      <c r="T391" s="3180"/>
      <c r="U391" s="3180"/>
      <c r="V391" s="3180"/>
      <c r="W391" s="3180">
        <f t="shared" si="26"/>
        <v>0</v>
      </c>
      <c r="X391" s="3180"/>
      <c r="Y391" s="3180">
        <f t="shared" si="25"/>
        <v>75000</v>
      </c>
      <c r="Z391" s="3181"/>
      <c r="AA391" s="3181"/>
      <c r="AB391" s="3181"/>
      <c r="AC391" s="3181"/>
      <c r="AD391" s="3181"/>
      <c r="AE391" s="3181"/>
      <c r="AF391" s="3181"/>
      <c r="AG391" s="3181"/>
      <c r="AH391" s="3181"/>
      <c r="AI391" s="3181" t="s">
        <v>14</v>
      </c>
      <c r="AJ391" s="3181"/>
      <c r="AK391" s="3181"/>
      <c r="AL391" s="3181"/>
      <c r="AM391" s="3181" t="s">
        <v>14</v>
      </c>
      <c r="AN391" s="3181"/>
      <c r="AO391" s="3182"/>
      <c r="AP391" s="3171"/>
      <c r="AQ391" s="3171"/>
      <c r="AR391" s="3171"/>
      <c r="AS391" s="3171"/>
      <c r="AT391" s="3171"/>
      <c r="AU391" s="3171"/>
    </row>
    <row r="392" spans="1:47" s="3189" customFormat="1" ht="20.25" customHeight="1">
      <c r="A392" s="3171">
        <v>390</v>
      </c>
      <c r="B392" s="3184">
        <v>45705</v>
      </c>
      <c r="C392" s="3185" t="s">
        <v>39131</v>
      </c>
      <c r="D392" s="3185" t="s">
        <v>39132</v>
      </c>
      <c r="E392" s="3185">
        <v>6475814</v>
      </c>
      <c r="F392" s="3185" t="s">
        <v>39130</v>
      </c>
      <c r="G392" s="3186">
        <v>37358</v>
      </c>
      <c r="H392" s="3190" t="s">
        <v>39133</v>
      </c>
      <c r="I392" s="3187" t="s">
        <v>35325</v>
      </c>
      <c r="J392" s="3188" t="s">
        <v>14</v>
      </c>
      <c r="K392" s="3171" t="s">
        <v>14</v>
      </c>
      <c r="L392" s="3171" t="s">
        <v>39065</v>
      </c>
      <c r="M392" s="3171" t="s">
        <v>35337</v>
      </c>
      <c r="N392" s="3171" t="s">
        <v>35327</v>
      </c>
      <c r="O392" s="3178">
        <v>65000</v>
      </c>
      <c r="P392" s="3180">
        <v>20000</v>
      </c>
      <c r="Q392" s="3180">
        <f t="shared" si="24"/>
        <v>85000</v>
      </c>
      <c r="R392" s="3180">
        <v>85000</v>
      </c>
      <c r="S392" s="3180"/>
      <c r="T392" s="3180"/>
      <c r="U392" s="3180"/>
      <c r="V392" s="3180"/>
      <c r="W392" s="3180">
        <f t="shared" si="26"/>
        <v>0</v>
      </c>
      <c r="X392" s="3180"/>
      <c r="Y392" s="3180">
        <f t="shared" si="25"/>
        <v>85000</v>
      </c>
      <c r="Z392" s="3181" t="s">
        <v>14</v>
      </c>
      <c r="AA392" s="3181" t="s">
        <v>14</v>
      </c>
      <c r="AB392" s="3181"/>
      <c r="AC392" s="3181"/>
      <c r="AD392" s="3181"/>
      <c r="AE392" s="3181"/>
      <c r="AF392" s="3181"/>
      <c r="AG392" s="3181"/>
      <c r="AH392" s="3181"/>
      <c r="AI392" s="3181"/>
      <c r="AJ392" s="3181"/>
      <c r="AK392" s="3181"/>
      <c r="AL392" s="3181"/>
      <c r="AM392" s="3181"/>
      <c r="AN392" s="3181"/>
      <c r="AO392" s="3182"/>
      <c r="AP392" s="3171"/>
      <c r="AQ392" s="3171"/>
      <c r="AR392" s="3171"/>
      <c r="AS392" s="3171"/>
      <c r="AT392" s="3171"/>
      <c r="AU392" s="3171"/>
    </row>
    <row r="393" spans="1:47" s="3189" customFormat="1" ht="20.25" customHeight="1">
      <c r="A393" s="3171">
        <v>391</v>
      </c>
      <c r="B393" s="3184">
        <v>45706</v>
      </c>
      <c r="C393" s="3185" t="s">
        <v>39197</v>
      </c>
      <c r="D393" s="3185" t="s">
        <v>39198</v>
      </c>
      <c r="E393" s="3185">
        <v>6444943</v>
      </c>
      <c r="F393" s="3185" t="s">
        <v>39196</v>
      </c>
      <c r="G393" s="3186">
        <v>33761</v>
      </c>
      <c r="H393" s="3190" t="s">
        <v>39199</v>
      </c>
      <c r="I393" s="3187" t="s">
        <v>35325</v>
      </c>
      <c r="J393" s="3188" t="s">
        <v>14</v>
      </c>
      <c r="K393" s="3171" t="s">
        <v>14</v>
      </c>
      <c r="L393" s="3171" t="s">
        <v>35336</v>
      </c>
      <c r="M393" s="3171" t="s">
        <v>35337</v>
      </c>
      <c r="N393" s="3171" t="s">
        <v>35327</v>
      </c>
      <c r="O393" s="3178">
        <v>80000</v>
      </c>
      <c r="P393" s="3180">
        <v>20000</v>
      </c>
      <c r="Q393" s="3180">
        <f t="shared" si="24"/>
        <v>100000</v>
      </c>
      <c r="R393" s="3180">
        <v>100000</v>
      </c>
      <c r="S393" s="3180"/>
      <c r="T393" s="3180"/>
      <c r="U393" s="3180"/>
      <c r="V393" s="3180"/>
      <c r="W393" s="3180">
        <f t="shared" si="26"/>
        <v>0</v>
      </c>
      <c r="X393" s="3180"/>
      <c r="Y393" s="3180">
        <f t="shared" si="25"/>
        <v>100000</v>
      </c>
      <c r="Z393" s="3180"/>
      <c r="AA393" s="3195"/>
      <c r="AB393" s="3195"/>
      <c r="AC393" s="3180"/>
      <c r="AD393" s="3181"/>
      <c r="AE393" s="3181"/>
      <c r="AF393" s="3181"/>
      <c r="AG393" s="3181"/>
      <c r="AH393" s="3181"/>
      <c r="AI393" s="3181" t="s">
        <v>14</v>
      </c>
      <c r="AJ393" s="3181" t="s">
        <v>14</v>
      </c>
      <c r="AK393" s="3181"/>
      <c r="AL393" s="3181"/>
      <c r="AM393" s="3181"/>
      <c r="AN393" s="3181"/>
      <c r="AO393" s="3182"/>
      <c r="AP393" s="3171"/>
      <c r="AQ393" s="3171"/>
      <c r="AR393" s="3171"/>
      <c r="AS393" s="3171"/>
      <c r="AT393" s="3171"/>
      <c r="AU393" s="3171"/>
    </row>
    <row r="394" spans="1:47" s="3189" customFormat="1" ht="20.25" customHeight="1">
      <c r="A394" s="3171">
        <v>392</v>
      </c>
      <c r="B394" s="3184">
        <v>45706</v>
      </c>
      <c r="C394" s="3194" t="s">
        <v>35352</v>
      </c>
      <c r="D394" s="3194" t="s">
        <v>39134</v>
      </c>
      <c r="E394" s="3234">
        <v>5738662</v>
      </c>
      <c r="F394" s="3234" t="s">
        <v>39138</v>
      </c>
      <c r="G394" s="3234" t="s">
        <v>39139</v>
      </c>
      <c r="H394" s="3234">
        <v>9151749585</v>
      </c>
      <c r="I394" s="3187" t="s">
        <v>35325</v>
      </c>
      <c r="J394" s="3188"/>
      <c r="K394" s="3171" t="s">
        <v>14</v>
      </c>
      <c r="L394" s="3171" t="s">
        <v>28</v>
      </c>
      <c r="M394" s="3171" t="s">
        <v>35337</v>
      </c>
      <c r="N394" s="3171" t="s">
        <v>35327</v>
      </c>
      <c r="O394" s="3178">
        <v>30000</v>
      </c>
      <c r="P394" s="3180">
        <v>10000</v>
      </c>
      <c r="Q394" s="3180">
        <f t="shared" si="24"/>
        <v>40000</v>
      </c>
      <c r="R394" s="3180">
        <v>40000</v>
      </c>
      <c r="S394" s="3180"/>
      <c r="T394" s="3180"/>
      <c r="U394" s="3180"/>
      <c r="V394" s="3180"/>
      <c r="W394" s="3180">
        <f t="shared" si="26"/>
        <v>0</v>
      </c>
      <c r="X394" s="3180"/>
      <c r="Y394" s="3180">
        <f t="shared" si="25"/>
        <v>40000</v>
      </c>
      <c r="Z394" s="3181"/>
      <c r="AA394" s="3181"/>
      <c r="AB394" s="3181"/>
      <c r="AC394" s="3181"/>
      <c r="AD394" s="3181"/>
      <c r="AE394" s="3181"/>
      <c r="AF394" s="3181"/>
      <c r="AG394" s="3181" t="s">
        <v>14</v>
      </c>
      <c r="AH394" s="3181" t="s">
        <v>14</v>
      </c>
      <c r="AI394" s="3181"/>
      <c r="AJ394" s="3181"/>
      <c r="AK394" s="3181"/>
      <c r="AL394" s="3181"/>
      <c r="AM394" s="3181"/>
      <c r="AN394" s="3181"/>
      <c r="AO394" s="3182"/>
      <c r="AP394" s="3171"/>
      <c r="AQ394" s="3171"/>
      <c r="AR394" s="3171"/>
      <c r="AS394" s="3171"/>
      <c r="AT394" s="3171"/>
      <c r="AU394" s="3171"/>
    </row>
    <row r="395" spans="1:47" s="3189" customFormat="1" ht="20.25" customHeight="1">
      <c r="A395" s="3171">
        <v>393</v>
      </c>
      <c r="B395" s="3184">
        <v>45705</v>
      </c>
      <c r="C395" s="3191" t="s">
        <v>36569</v>
      </c>
      <c r="D395" s="3191" t="s">
        <v>39135</v>
      </c>
      <c r="E395" s="3191">
        <v>2385469</v>
      </c>
      <c r="F395" s="3191" t="s">
        <v>39194</v>
      </c>
      <c r="G395" s="3192">
        <v>32573</v>
      </c>
      <c r="H395" s="3193" t="s">
        <v>39195</v>
      </c>
      <c r="I395" s="3187" t="s">
        <v>35325</v>
      </c>
      <c r="J395" s="3188"/>
      <c r="K395" s="3171" t="s">
        <v>14</v>
      </c>
      <c r="L395" s="3171" t="s">
        <v>36937</v>
      </c>
      <c r="M395" s="3171" t="s">
        <v>35337</v>
      </c>
      <c r="N395" s="3171" t="s">
        <v>35970</v>
      </c>
      <c r="O395" s="3178">
        <v>70000</v>
      </c>
      <c r="P395" s="3181"/>
      <c r="Q395" s="3180">
        <f t="shared" si="24"/>
        <v>70000</v>
      </c>
      <c r="R395" s="3180">
        <v>70000</v>
      </c>
      <c r="S395" s="3180"/>
      <c r="T395" s="3180"/>
      <c r="U395" s="3195"/>
      <c r="V395" s="3195"/>
      <c r="W395" s="3180">
        <f t="shared" si="26"/>
        <v>0</v>
      </c>
      <c r="X395" s="3180"/>
      <c r="Y395" s="3180">
        <f t="shared" si="25"/>
        <v>70000</v>
      </c>
      <c r="Z395" s="3181"/>
      <c r="AA395" s="3181"/>
      <c r="AB395" s="3181"/>
      <c r="AC395" s="3181"/>
      <c r="AD395" s="3181"/>
      <c r="AE395" s="3181"/>
      <c r="AF395" s="3181"/>
      <c r="AG395" s="3181"/>
      <c r="AH395" s="3181"/>
      <c r="AI395" s="3181"/>
      <c r="AJ395" s="3181"/>
      <c r="AK395" s="3181" t="s">
        <v>14</v>
      </c>
      <c r="AL395" s="3181"/>
      <c r="AM395" s="3181"/>
      <c r="AN395" s="3181" t="s">
        <v>14</v>
      </c>
      <c r="AO395" s="3182"/>
      <c r="AP395" s="3171"/>
      <c r="AQ395" s="3171"/>
      <c r="AR395" s="3171"/>
      <c r="AS395" s="3171"/>
      <c r="AT395" s="3171"/>
      <c r="AU395" s="3171"/>
    </row>
    <row r="396" spans="1:47" s="3189" customFormat="1" ht="20.25" customHeight="1">
      <c r="A396" s="3171">
        <v>394</v>
      </c>
      <c r="B396" s="3184">
        <v>45706</v>
      </c>
      <c r="C396" s="3185" t="s">
        <v>36282</v>
      </c>
      <c r="D396" s="3185" t="s">
        <v>36626</v>
      </c>
      <c r="E396" s="3185">
        <v>2471842</v>
      </c>
      <c r="F396" s="3185" t="s">
        <v>39200</v>
      </c>
      <c r="G396" s="3186">
        <v>32198</v>
      </c>
      <c r="H396" s="3190" t="s">
        <v>39201</v>
      </c>
      <c r="I396" s="3187" t="s">
        <v>35325</v>
      </c>
      <c r="J396" s="3188"/>
      <c r="K396" s="3171" t="s">
        <v>14</v>
      </c>
      <c r="L396" s="3171" t="s">
        <v>24</v>
      </c>
      <c r="M396" s="3171" t="s">
        <v>35337</v>
      </c>
      <c r="N396" s="3171" t="s">
        <v>35327</v>
      </c>
      <c r="O396" s="3178">
        <v>35000</v>
      </c>
      <c r="P396" s="3180">
        <v>10000</v>
      </c>
      <c r="Q396" s="3180">
        <f t="shared" si="24"/>
        <v>45000</v>
      </c>
      <c r="R396" s="3180">
        <v>45000</v>
      </c>
      <c r="S396" s="3180"/>
      <c r="T396" s="3180"/>
      <c r="U396" s="3195"/>
      <c r="V396" s="3195"/>
      <c r="W396" s="3180">
        <f t="shared" si="26"/>
        <v>0</v>
      </c>
      <c r="X396" s="3180"/>
      <c r="Y396" s="3180">
        <f t="shared" si="25"/>
        <v>45000</v>
      </c>
      <c r="Z396" s="3181"/>
      <c r="AA396" s="3181"/>
      <c r="AB396" s="3181"/>
      <c r="AC396" s="3181"/>
      <c r="AD396" s="3181"/>
      <c r="AE396" s="3181"/>
      <c r="AF396" s="3181"/>
      <c r="AG396" s="3181"/>
      <c r="AH396" s="3181"/>
      <c r="AI396" s="3181"/>
      <c r="AJ396" s="3181"/>
      <c r="AK396" s="3181" t="s">
        <v>14</v>
      </c>
      <c r="AL396" s="3181"/>
      <c r="AM396" s="3181"/>
      <c r="AN396" s="3181"/>
      <c r="AO396" s="3182"/>
      <c r="AP396" s="3171"/>
      <c r="AQ396" s="3171"/>
      <c r="AR396" s="3171"/>
      <c r="AS396" s="3171"/>
      <c r="AT396" s="3171"/>
      <c r="AU396" s="3171"/>
    </row>
    <row r="397" spans="1:47" s="3189" customFormat="1" ht="20.25" customHeight="1">
      <c r="A397" s="3171">
        <v>395</v>
      </c>
      <c r="B397" s="3184">
        <v>45706</v>
      </c>
      <c r="C397" s="3185" t="s">
        <v>36833</v>
      </c>
      <c r="D397" s="3185" t="s">
        <v>39203</v>
      </c>
      <c r="E397" s="3185">
        <v>6007413</v>
      </c>
      <c r="F397" s="3185" t="s">
        <v>39202</v>
      </c>
      <c r="G397" s="3186">
        <v>39327</v>
      </c>
      <c r="H397" s="3190" t="s">
        <v>39204</v>
      </c>
      <c r="I397" s="3187" t="s">
        <v>35325</v>
      </c>
      <c r="J397" s="3188"/>
      <c r="K397" s="3171" t="s">
        <v>14</v>
      </c>
      <c r="L397" s="3171" t="s">
        <v>30</v>
      </c>
      <c r="M397" s="3171" t="s">
        <v>35337</v>
      </c>
      <c r="N397" s="3171" t="s">
        <v>35327</v>
      </c>
      <c r="O397" s="3178">
        <v>30000</v>
      </c>
      <c r="P397" s="3180"/>
      <c r="Q397" s="3180">
        <f t="shared" si="24"/>
        <v>30000</v>
      </c>
      <c r="R397" s="3180">
        <v>30000</v>
      </c>
      <c r="S397" s="3180"/>
      <c r="T397" s="3180"/>
      <c r="U397" s="3195"/>
      <c r="V397" s="3195"/>
      <c r="W397" s="3180">
        <f t="shared" si="26"/>
        <v>0</v>
      </c>
      <c r="X397" s="3180"/>
      <c r="Y397" s="3180">
        <f t="shared" si="25"/>
        <v>30000</v>
      </c>
      <c r="Z397" s="3181"/>
      <c r="AA397" s="3181"/>
      <c r="AB397" s="3181"/>
      <c r="AC397" s="3181"/>
      <c r="AD397" s="3181"/>
      <c r="AE397" s="3181" t="s">
        <v>14</v>
      </c>
      <c r="AF397" s="3181"/>
      <c r="AG397" s="3181"/>
      <c r="AH397" s="3181"/>
      <c r="AI397" s="3181"/>
      <c r="AJ397" s="3181"/>
      <c r="AK397" s="3181"/>
      <c r="AL397" s="3181"/>
      <c r="AM397" s="3181"/>
      <c r="AN397" s="3181"/>
      <c r="AO397" s="3182"/>
      <c r="AP397" s="3171"/>
      <c r="AQ397" s="3171"/>
      <c r="AR397" s="3171"/>
      <c r="AS397" s="3171"/>
      <c r="AT397" s="3171"/>
      <c r="AU397" s="3171"/>
    </row>
    <row r="398" spans="1:47" s="3189" customFormat="1" ht="20.25" customHeight="1">
      <c r="A398" s="3171">
        <v>396</v>
      </c>
      <c r="B398" s="3184">
        <v>45708</v>
      </c>
      <c r="C398" s="3185" t="s">
        <v>37173</v>
      </c>
      <c r="D398" s="3185" t="s">
        <v>39206</v>
      </c>
      <c r="E398" s="3185">
        <v>4294681</v>
      </c>
      <c r="F398" s="3185" t="s">
        <v>39205</v>
      </c>
      <c r="G398" s="3186">
        <v>26803</v>
      </c>
      <c r="H398" s="3190" t="s">
        <v>39207</v>
      </c>
      <c r="I398" s="3187" t="s">
        <v>35325</v>
      </c>
      <c r="J398" s="3188"/>
      <c r="K398" s="3171" t="s">
        <v>14</v>
      </c>
      <c r="L398" s="3171" t="s">
        <v>29</v>
      </c>
      <c r="M398" s="3171" t="s">
        <v>35337</v>
      </c>
      <c r="N398" s="3171" t="s">
        <v>35327</v>
      </c>
      <c r="O398" s="3178">
        <v>30000</v>
      </c>
      <c r="P398" s="3180"/>
      <c r="Q398" s="3180">
        <f t="shared" si="24"/>
        <v>30000</v>
      </c>
      <c r="R398" s="3180">
        <v>30000</v>
      </c>
      <c r="S398" s="3180"/>
      <c r="T398" s="3180"/>
      <c r="U398" s="3195"/>
      <c r="V398" s="3195"/>
      <c r="W398" s="3180">
        <f t="shared" si="26"/>
        <v>0</v>
      </c>
      <c r="X398" s="3180"/>
      <c r="Y398" s="3180">
        <f t="shared" si="25"/>
        <v>30000</v>
      </c>
      <c r="Z398" s="3181"/>
      <c r="AA398" s="3181"/>
      <c r="AB398" s="3181"/>
      <c r="AC398" s="3181"/>
      <c r="AD398" s="3181"/>
      <c r="AE398" s="3181"/>
      <c r="AF398" s="3181" t="s">
        <v>14</v>
      </c>
      <c r="AG398" s="3181"/>
      <c r="AH398" s="3181"/>
      <c r="AI398" s="3181"/>
      <c r="AJ398" s="3181"/>
      <c r="AK398" s="3181"/>
      <c r="AL398" s="3181"/>
      <c r="AM398" s="3181"/>
      <c r="AN398" s="3181"/>
      <c r="AO398" s="3182"/>
      <c r="AP398" s="3171"/>
      <c r="AQ398" s="3171"/>
      <c r="AR398" s="3171"/>
      <c r="AS398" s="3171"/>
      <c r="AT398" s="3171"/>
      <c r="AU398" s="3171"/>
    </row>
    <row r="399" spans="1:47" s="3189" customFormat="1" ht="20.25" customHeight="1">
      <c r="A399" s="3171">
        <v>397</v>
      </c>
      <c r="B399" s="3184">
        <v>45708</v>
      </c>
      <c r="C399" s="3191" t="s">
        <v>39209</v>
      </c>
      <c r="D399" s="3191" t="s">
        <v>39210</v>
      </c>
      <c r="E399" s="3191">
        <v>6254518</v>
      </c>
      <c r="F399" s="3191" t="s">
        <v>39208</v>
      </c>
      <c r="G399" s="3192">
        <v>31325</v>
      </c>
      <c r="H399" s="3193" t="s">
        <v>39211</v>
      </c>
      <c r="I399" s="3187" t="s">
        <v>35325</v>
      </c>
      <c r="J399" s="3188" t="s">
        <v>14</v>
      </c>
      <c r="K399" s="3171" t="s">
        <v>14</v>
      </c>
      <c r="L399" s="3171" t="s">
        <v>35365</v>
      </c>
      <c r="M399" s="3171" t="s">
        <v>35337</v>
      </c>
      <c r="N399" s="3171" t="s">
        <v>35327</v>
      </c>
      <c r="O399" s="3178">
        <v>65000</v>
      </c>
      <c r="P399" s="3180"/>
      <c r="Q399" s="3180">
        <f t="shared" si="24"/>
        <v>65000</v>
      </c>
      <c r="R399" s="3180">
        <v>57050</v>
      </c>
      <c r="S399" s="3180"/>
      <c r="T399" s="3180"/>
      <c r="U399" s="3195"/>
      <c r="V399" s="3195"/>
      <c r="W399" s="3180">
        <f t="shared" si="26"/>
        <v>7950</v>
      </c>
      <c r="X399" s="3180"/>
      <c r="Y399" s="3180">
        <f t="shared" si="25"/>
        <v>65000</v>
      </c>
      <c r="Z399" s="3181"/>
      <c r="AA399" s="3181"/>
      <c r="AB399" s="3181"/>
      <c r="AC399" s="3181"/>
      <c r="AD399" s="3181"/>
      <c r="AE399" s="3181"/>
      <c r="AF399" s="3181" t="s">
        <v>14</v>
      </c>
      <c r="AG399" s="3181" t="s">
        <v>14</v>
      </c>
      <c r="AH399" s="3181"/>
      <c r="AI399" s="3181"/>
      <c r="AJ399" s="3181"/>
      <c r="AK399" s="3181"/>
      <c r="AL399" s="3181"/>
      <c r="AM399" s="3181"/>
      <c r="AN399" s="3181"/>
      <c r="AO399" s="3182"/>
      <c r="AP399" s="3171"/>
      <c r="AQ399" s="3171"/>
      <c r="AR399" s="3171"/>
      <c r="AS399" s="3171"/>
      <c r="AT399" s="3171"/>
      <c r="AU399" s="3171"/>
    </row>
    <row r="400" spans="1:47" s="3201" customFormat="1" ht="20.25" customHeight="1">
      <c r="A400" s="3171">
        <v>398</v>
      </c>
      <c r="B400" s="3184">
        <v>45709</v>
      </c>
      <c r="C400" s="3191" t="s">
        <v>39213</v>
      </c>
      <c r="D400" s="3191" t="s">
        <v>39214</v>
      </c>
      <c r="E400" s="3191">
        <v>6443428</v>
      </c>
      <c r="F400" s="3191" t="s">
        <v>39212</v>
      </c>
      <c r="G400" s="3192">
        <v>33969</v>
      </c>
      <c r="H400" s="3193" t="s">
        <v>39215</v>
      </c>
      <c r="I400" s="3187" t="s">
        <v>35325</v>
      </c>
      <c r="J400" s="3188" t="s">
        <v>14</v>
      </c>
      <c r="K400" s="3171" t="s">
        <v>14</v>
      </c>
      <c r="L400" s="3171" t="s">
        <v>35365</v>
      </c>
      <c r="M400" s="3171" t="s">
        <v>35337</v>
      </c>
      <c r="N400" s="3171" t="s">
        <v>35327</v>
      </c>
      <c r="O400" s="3178">
        <v>65000</v>
      </c>
      <c r="P400" s="3180">
        <v>20000</v>
      </c>
      <c r="Q400" s="3180">
        <f t="shared" si="24"/>
        <v>85000</v>
      </c>
      <c r="R400" s="3180">
        <v>85000</v>
      </c>
      <c r="S400" s="3180"/>
      <c r="T400" s="3180"/>
      <c r="U400" s="3180"/>
      <c r="V400" s="3180"/>
      <c r="W400" s="3180">
        <f t="shared" si="26"/>
        <v>0</v>
      </c>
      <c r="X400" s="3180"/>
      <c r="Y400" s="3180">
        <f t="shared" si="25"/>
        <v>85000</v>
      </c>
      <c r="Z400" s="3200"/>
      <c r="AA400" s="3200"/>
      <c r="AB400" s="3200"/>
      <c r="AC400" s="3200"/>
      <c r="AD400" s="3200"/>
      <c r="AE400" s="3200"/>
      <c r="AF400" s="3200" t="s">
        <v>14</v>
      </c>
      <c r="AG400" s="3200" t="s">
        <v>14</v>
      </c>
      <c r="AH400" s="3200"/>
      <c r="AI400" s="3200"/>
      <c r="AJ400" s="3200"/>
      <c r="AK400" s="3200"/>
      <c r="AL400" s="3200"/>
      <c r="AM400" s="3200"/>
      <c r="AN400" s="3200"/>
      <c r="AO400" s="3182"/>
      <c r="AP400" s="3197"/>
      <c r="AQ400" s="3197"/>
      <c r="AR400" s="3197"/>
      <c r="AS400" s="3197"/>
      <c r="AT400" s="3197"/>
      <c r="AU400" s="3197"/>
    </row>
    <row r="401" spans="1:47" s="3189" customFormat="1" ht="20.25" customHeight="1">
      <c r="A401" s="3171">
        <v>399</v>
      </c>
      <c r="B401" s="3184">
        <v>45709</v>
      </c>
      <c r="C401" s="3252" t="s">
        <v>39216</v>
      </c>
      <c r="D401" s="3252" t="s">
        <v>39217</v>
      </c>
      <c r="E401" s="3252">
        <v>4252424</v>
      </c>
      <c r="F401" s="3252" t="s">
        <v>1638</v>
      </c>
      <c r="G401" s="3253">
        <v>35360</v>
      </c>
      <c r="H401" s="3254" t="s">
        <v>1794</v>
      </c>
      <c r="I401" s="3187" t="s">
        <v>35325</v>
      </c>
      <c r="J401" s="3188"/>
      <c r="K401" s="3171" t="s">
        <v>14</v>
      </c>
      <c r="L401" s="3171" t="s">
        <v>23</v>
      </c>
      <c r="M401" s="3171" t="s">
        <v>35337</v>
      </c>
      <c r="N401" s="3171" t="s">
        <v>35327</v>
      </c>
      <c r="O401" s="3178">
        <v>35000</v>
      </c>
      <c r="P401" s="3180">
        <v>10000</v>
      </c>
      <c r="Q401" s="3180">
        <f t="shared" si="24"/>
        <v>45000</v>
      </c>
      <c r="R401" s="3279">
        <v>45000</v>
      </c>
      <c r="S401" s="3180"/>
      <c r="T401" s="3180"/>
      <c r="U401" s="3180"/>
      <c r="V401" s="3180"/>
      <c r="W401" s="3180">
        <f t="shared" si="26"/>
        <v>0</v>
      </c>
      <c r="X401" s="3180"/>
      <c r="Y401" s="3180">
        <f t="shared" si="25"/>
        <v>45000</v>
      </c>
      <c r="Z401" s="3181"/>
      <c r="AA401" s="3181"/>
      <c r="AB401" s="3181"/>
      <c r="AC401" s="3181"/>
      <c r="AD401" s="3181"/>
      <c r="AE401" s="3181"/>
      <c r="AF401" s="3181"/>
      <c r="AG401" s="3181"/>
      <c r="AH401" s="3181"/>
      <c r="AI401" s="3181" t="s">
        <v>14</v>
      </c>
      <c r="AJ401" s="3181"/>
      <c r="AK401" s="3181"/>
      <c r="AL401" s="3181"/>
      <c r="AM401" s="3181"/>
      <c r="AN401" s="3181"/>
      <c r="AO401" s="3182"/>
      <c r="AP401" s="3171"/>
      <c r="AQ401" s="3171"/>
      <c r="AR401" s="3171"/>
      <c r="AS401" s="3171"/>
      <c r="AT401" s="3171"/>
      <c r="AU401" s="3171"/>
    </row>
    <row r="402" spans="1:47" s="3201" customFormat="1" ht="20.25" customHeight="1">
      <c r="A402" s="3171">
        <v>400</v>
      </c>
      <c r="B402" s="3255">
        <v>45711</v>
      </c>
      <c r="C402" s="3194" t="s">
        <v>35761</v>
      </c>
      <c r="D402" s="3194" t="s">
        <v>39229</v>
      </c>
      <c r="E402" s="3256">
        <v>2769751</v>
      </c>
      <c r="F402" s="3256" t="s">
        <v>39294</v>
      </c>
      <c r="G402" s="3257">
        <v>34310</v>
      </c>
      <c r="H402" s="3256">
        <v>447733808847</v>
      </c>
      <c r="I402" s="3258" t="s">
        <v>35325</v>
      </c>
      <c r="J402" s="3188"/>
      <c r="K402" s="3171" t="s">
        <v>14</v>
      </c>
      <c r="L402" s="3171" t="s">
        <v>35336</v>
      </c>
      <c r="M402" s="3171" t="s">
        <v>35337</v>
      </c>
      <c r="N402" s="3171" t="s">
        <v>35327</v>
      </c>
      <c r="O402" s="3178">
        <v>80000</v>
      </c>
      <c r="P402" s="3180">
        <v>20000</v>
      </c>
      <c r="Q402" s="3180">
        <f t="shared" si="24"/>
        <v>100000</v>
      </c>
      <c r="R402" s="3180">
        <v>100000</v>
      </c>
      <c r="S402" s="3180"/>
      <c r="T402" s="3180"/>
      <c r="U402" s="3180"/>
      <c r="V402" s="3180"/>
      <c r="W402" s="3180">
        <f t="shared" si="26"/>
        <v>0</v>
      </c>
      <c r="X402" s="3180"/>
      <c r="Y402" s="3180">
        <f t="shared" si="25"/>
        <v>100000</v>
      </c>
      <c r="Z402" s="3200"/>
      <c r="AA402" s="3200"/>
      <c r="AB402" s="3200"/>
      <c r="AC402" s="3200"/>
      <c r="AD402" s="3200"/>
      <c r="AE402" s="3200"/>
      <c r="AF402" s="3200"/>
      <c r="AG402" s="3200"/>
      <c r="AH402" s="3200"/>
      <c r="AI402" s="3200" t="s">
        <v>14</v>
      </c>
      <c r="AJ402" s="3200" t="s">
        <v>14</v>
      </c>
      <c r="AK402" s="3200"/>
      <c r="AL402" s="3200"/>
      <c r="AM402" s="3200"/>
      <c r="AN402" s="3200"/>
      <c r="AO402" s="3182"/>
      <c r="AP402" s="3197"/>
      <c r="AQ402" s="3197"/>
      <c r="AR402" s="3197"/>
      <c r="AS402" s="3197"/>
      <c r="AT402" s="3197"/>
      <c r="AU402" s="3197"/>
    </row>
    <row r="403" spans="1:47" s="3189" customFormat="1" ht="20.25" customHeight="1">
      <c r="A403" s="3171">
        <v>401</v>
      </c>
      <c r="B403" s="3255">
        <v>45712</v>
      </c>
      <c r="C403" s="3185" t="s">
        <v>39235</v>
      </c>
      <c r="D403" s="3185" t="s">
        <v>39236</v>
      </c>
      <c r="E403" s="3185">
        <v>3224182</v>
      </c>
      <c r="F403" s="3185" t="s">
        <v>39234</v>
      </c>
      <c r="G403" s="3186">
        <v>33365</v>
      </c>
      <c r="H403" s="3190" t="s">
        <v>39237</v>
      </c>
      <c r="I403" s="3258" t="s">
        <v>35325</v>
      </c>
      <c r="J403" s="3188" t="s">
        <v>14</v>
      </c>
      <c r="K403" s="3171" t="s">
        <v>14</v>
      </c>
      <c r="L403" s="3171" t="s">
        <v>26</v>
      </c>
      <c r="M403" s="3171" t="s">
        <v>35337</v>
      </c>
      <c r="N403" s="3171" t="s">
        <v>35970</v>
      </c>
      <c r="O403" s="3178">
        <v>40000</v>
      </c>
      <c r="P403" s="3180">
        <v>10000</v>
      </c>
      <c r="Q403" s="3180">
        <f t="shared" si="24"/>
        <v>50000</v>
      </c>
      <c r="R403" s="3180">
        <v>55000</v>
      </c>
      <c r="S403" s="3180"/>
      <c r="T403" s="3180"/>
      <c r="U403" s="3180">
        <v>50000</v>
      </c>
      <c r="V403" s="3180"/>
      <c r="W403" s="3180"/>
      <c r="X403" s="3180"/>
      <c r="Y403" s="3180">
        <f t="shared" si="25"/>
        <v>55000</v>
      </c>
      <c r="Z403" s="3181"/>
      <c r="AA403" s="3181"/>
      <c r="AB403" s="3181"/>
      <c r="AC403" s="3181"/>
      <c r="AD403" s="3181"/>
      <c r="AE403" s="3181"/>
      <c r="AF403" s="3181"/>
      <c r="AG403" s="3181"/>
      <c r="AH403" s="3181"/>
      <c r="AI403" s="3181"/>
      <c r="AJ403" s="3181"/>
      <c r="AK403" s="3181"/>
      <c r="AL403" s="3181"/>
      <c r="AM403" s="3181" t="s">
        <v>14</v>
      </c>
      <c r="AN403" s="3181"/>
      <c r="AO403" s="3182"/>
      <c r="AP403" s="3171"/>
      <c r="AQ403" s="3171"/>
      <c r="AR403" s="3171"/>
      <c r="AS403" s="3171"/>
      <c r="AT403" s="3171"/>
      <c r="AU403" s="3171"/>
    </row>
    <row r="404" spans="1:47" s="3189" customFormat="1" ht="20.25" customHeight="1">
      <c r="A404" s="3171">
        <v>402</v>
      </c>
      <c r="B404" s="3255">
        <v>45713</v>
      </c>
      <c r="C404" s="3256" t="s">
        <v>39295</v>
      </c>
      <c r="D404" s="3256" t="s">
        <v>39296</v>
      </c>
      <c r="E404" s="3256">
        <v>5701122</v>
      </c>
      <c r="F404" s="3256" t="s">
        <v>39297</v>
      </c>
      <c r="G404" s="3256" t="s">
        <v>39298</v>
      </c>
      <c r="H404" s="3256">
        <v>8143644214</v>
      </c>
      <c r="I404" s="3258" t="s">
        <v>35325</v>
      </c>
      <c r="J404" s="3188"/>
      <c r="K404" s="3171" t="s">
        <v>14</v>
      </c>
      <c r="L404" s="3171" t="s">
        <v>26</v>
      </c>
      <c r="M404" s="3171" t="s">
        <v>35337</v>
      </c>
      <c r="N404" s="3171" t="s">
        <v>35327</v>
      </c>
      <c r="O404" s="3178">
        <v>35000</v>
      </c>
      <c r="P404" s="3180">
        <v>10000</v>
      </c>
      <c r="Q404" s="3180">
        <f t="shared" si="24"/>
        <v>45000</v>
      </c>
      <c r="R404" s="3180">
        <v>45000</v>
      </c>
      <c r="S404" s="3180"/>
      <c r="T404" s="3180"/>
      <c r="U404" s="3180"/>
      <c r="V404" s="3180"/>
      <c r="W404" s="3180">
        <f t="shared" si="26"/>
        <v>0</v>
      </c>
      <c r="X404" s="3180"/>
      <c r="Y404" s="3180">
        <f t="shared" si="25"/>
        <v>45000</v>
      </c>
      <c r="Z404" s="3181"/>
      <c r="AA404" s="3181"/>
      <c r="AB404" s="3181"/>
      <c r="AC404" s="3181"/>
      <c r="AD404" s="3181"/>
      <c r="AE404" s="3181"/>
      <c r="AF404" s="3181"/>
      <c r="AG404" s="3181"/>
      <c r="AH404" s="3181"/>
      <c r="AI404" s="3181"/>
      <c r="AJ404" s="3181"/>
      <c r="AK404" s="3181"/>
      <c r="AL404" s="3181"/>
      <c r="AM404" s="3181" t="s">
        <v>14</v>
      </c>
      <c r="AN404" s="3181"/>
      <c r="AO404" s="3182"/>
      <c r="AP404" s="3171"/>
      <c r="AQ404" s="3171"/>
      <c r="AR404" s="3171"/>
      <c r="AS404" s="3171"/>
      <c r="AT404" s="3171"/>
      <c r="AU404" s="3171"/>
    </row>
    <row r="405" spans="1:47" s="3189" customFormat="1" ht="20.25" customHeight="1">
      <c r="A405" s="3171">
        <v>403</v>
      </c>
      <c r="B405" s="3255">
        <v>45715</v>
      </c>
      <c r="C405" s="3259" t="s">
        <v>39300</v>
      </c>
      <c r="D405" s="3259" t="s">
        <v>39301</v>
      </c>
      <c r="E405" s="3259">
        <v>1</v>
      </c>
      <c r="F405" s="3259" t="s">
        <v>39299</v>
      </c>
      <c r="G405" s="3259" t="s">
        <v>39302</v>
      </c>
      <c r="H405" s="3259">
        <v>8099684399</v>
      </c>
      <c r="I405" s="3258" t="s">
        <v>35325</v>
      </c>
      <c r="J405" s="3188"/>
      <c r="K405" s="3171" t="s">
        <v>14</v>
      </c>
      <c r="L405" s="3171" t="s">
        <v>36117</v>
      </c>
      <c r="M405" s="3171" t="s">
        <v>35337</v>
      </c>
      <c r="N405" s="3171" t="s">
        <v>35327</v>
      </c>
      <c r="O405" s="3178">
        <v>65000</v>
      </c>
      <c r="P405" s="3180">
        <v>20000</v>
      </c>
      <c r="Q405" s="3180">
        <f t="shared" si="24"/>
        <v>85000</v>
      </c>
      <c r="R405" s="3180">
        <v>85000</v>
      </c>
      <c r="S405" s="3180"/>
      <c r="T405" s="3180"/>
      <c r="U405" s="3180"/>
      <c r="V405" s="3180"/>
      <c r="W405" s="3180">
        <f t="shared" si="26"/>
        <v>0</v>
      </c>
      <c r="X405" s="3180"/>
      <c r="Y405" s="3180">
        <f t="shared" si="25"/>
        <v>85000</v>
      </c>
      <c r="Z405" s="3181" t="s">
        <v>14</v>
      </c>
      <c r="AA405" s="3181"/>
      <c r="AB405" s="3181" t="s">
        <v>14</v>
      </c>
      <c r="AC405" s="3181"/>
      <c r="AD405" s="3181"/>
      <c r="AE405" s="3181"/>
      <c r="AF405" s="3181"/>
      <c r="AG405" s="3181"/>
      <c r="AH405" s="3181"/>
      <c r="AI405" s="3181"/>
      <c r="AJ405" s="3181"/>
      <c r="AK405" s="3181"/>
      <c r="AL405" s="3181"/>
      <c r="AM405" s="3181"/>
      <c r="AN405" s="3181"/>
      <c r="AO405" s="3182"/>
      <c r="AP405" s="3171"/>
      <c r="AQ405" s="3171"/>
      <c r="AR405" s="3171"/>
      <c r="AS405" s="3171"/>
      <c r="AT405" s="3171"/>
      <c r="AU405" s="3171"/>
    </row>
    <row r="406" spans="1:47" s="3189" customFormat="1" ht="20.25" customHeight="1">
      <c r="A406" s="3171">
        <v>404</v>
      </c>
      <c r="B406" s="3255">
        <v>45717</v>
      </c>
      <c r="C406" s="3259" t="s">
        <v>39304</v>
      </c>
      <c r="D406" s="3259" t="s">
        <v>35363</v>
      </c>
      <c r="E406" s="3259">
        <v>1</v>
      </c>
      <c r="F406" s="3259" t="s">
        <v>39303</v>
      </c>
      <c r="G406" s="3259" t="s">
        <v>39305</v>
      </c>
      <c r="H406" s="3259">
        <v>9061442695</v>
      </c>
      <c r="I406" s="3258" t="s">
        <v>35325</v>
      </c>
      <c r="J406" s="3188"/>
      <c r="K406" s="3171" t="s">
        <v>14</v>
      </c>
      <c r="L406" s="3171" t="s">
        <v>23</v>
      </c>
      <c r="M406" s="3171" t="s">
        <v>35337</v>
      </c>
      <c r="N406" s="3171" t="s">
        <v>35327</v>
      </c>
      <c r="O406" s="3178">
        <v>40000</v>
      </c>
      <c r="P406" s="3180">
        <v>10000</v>
      </c>
      <c r="Q406" s="3180">
        <f t="shared" si="24"/>
        <v>50000</v>
      </c>
      <c r="R406" s="3195">
        <v>50000</v>
      </c>
      <c r="S406" s="3180"/>
      <c r="T406" s="3180"/>
      <c r="U406" s="3180"/>
      <c r="V406" s="3180"/>
      <c r="W406" s="3180">
        <f t="shared" si="26"/>
        <v>0</v>
      </c>
      <c r="X406" s="3180"/>
      <c r="Y406" s="3180">
        <f t="shared" si="25"/>
        <v>50000</v>
      </c>
      <c r="Z406" s="3181"/>
      <c r="AA406" s="3181"/>
      <c r="AB406" s="3181"/>
      <c r="AC406" s="3181"/>
      <c r="AD406" s="3181"/>
      <c r="AE406" s="3181"/>
      <c r="AF406" s="3181"/>
      <c r="AG406" s="3181"/>
      <c r="AH406" s="3181"/>
      <c r="AI406" s="3181" t="s">
        <v>14</v>
      </c>
      <c r="AJ406" s="3181"/>
      <c r="AK406" s="3181"/>
      <c r="AL406" s="3181"/>
      <c r="AM406" s="3181"/>
      <c r="AN406" s="3181"/>
      <c r="AO406" s="3182"/>
      <c r="AP406" s="3171"/>
      <c r="AQ406" s="3171"/>
      <c r="AR406" s="3171"/>
      <c r="AS406" s="3171"/>
      <c r="AT406" s="3171"/>
      <c r="AU406" s="3171"/>
    </row>
    <row r="407" spans="1:47" s="3189" customFormat="1" ht="20.25" customHeight="1">
      <c r="A407" s="3171">
        <v>405</v>
      </c>
      <c r="B407" s="3255">
        <v>45719</v>
      </c>
      <c r="C407" s="3259" t="s">
        <v>39307</v>
      </c>
      <c r="D407" s="3259" t="s">
        <v>39308</v>
      </c>
      <c r="E407" s="3259">
        <v>6228447</v>
      </c>
      <c r="F407" s="3259" t="s">
        <v>39306</v>
      </c>
      <c r="G407" s="3260">
        <v>38019</v>
      </c>
      <c r="H407" s="3259">
        <v>8145939572</v>
      </c>
      <c r="I407" s="3258" t="s">
        <v>35325</v>
      </c>
      <c r="J407" s="3188"/>
      <c r="K407" s="3171" t="s">
        <v>14</v>
      </c>
      <c r="L407" s="3171" t="s">
        <v>23</v>
      </c>
      <c r="M407" s="3171" t="s">
        <v>35337</v>
      </c>
      <c r="N407" s="3171" t="s">
        <v>35327</v>
      </c>
      <c r="O407" s="3178">
        <v>40000</v>
      </c>
      <c r="P407" s="3180">
        <v>10000</v>
      </c>
      <c r="Q407" s="3180">
        <f t="shared" si="24"/>
        <v>50000</v>
      </c>
      <c r="R407" s="3180">
        <v>50000</v>
      </c>
      <c r="S407" s="3180"/>
      <c r="T407" s="3180"/>
      <c r="U407" s="3180">
        <v>45000</v>
      </c>
      <c r="V407" s="3180"/>
      <c r="W407" s="3180">
        <f t="shared" si="26"/>
        <v>0</v>
      </c>
      <c r="X407" s="3180"/>
      <c r="Y407" s="3180">
        <f t="shared" si="25"/>
        <v>50000</v>
      </c>
      <c r="Z407" s="3181"/>
      <c r="AA407" s="3181"/>
      <c r="AB407" s="3181"/>
      <c r="AC407" s="3181"/>
      <c r="AD407" s="3181"/>
      <c r="AE407" s="3181"/>
      <c r="AF407" s="3181"/>
      <c r="AG407" s="3181"/>
      <c r="AH407" s="3181"/>
      <c r="AI407" s="3181" t="s">
        <v>14</v>
      </c>
      <c r="AJ407" s="3181"/>
      <c r="AK407" s="3181"/>
      <c r="AL407" s="3181"/>
      <c r="AM407" s="3181"/>
      <c r="AN407" s="3181"/>
      <c r="AO407" s="3182"/>
      <c r="AP407" s="3171"/>
      <c r="AQ407" s="3171"/>
      <c r="AR407" s="3171"/>
      <c r="AS407" s="3171"/>
      <c r="AT407" s="3171"/>
      <c r="AU407" s="3171"/>
    </row>
    <row r="408" spans="1:47" s="3189" customFormat="1" ht="20.25" customHeight="1">
      <c r="A408" s="3171">
        <v>406</v>
      </c>
      <c r="B408" s="3255">
        <v>45716</v>
      </c>
      <c r="C408" s="3256" t="s">
        <v>39313</v>
      </c>
      <c r="D408" s="3256" t="s">
        <v>110</v>
      </c>
      <c r="E408" s="3256">
        <v>6446305</v>
      </c>
      <c r="F408" s="3256" t="s">
        <v>39312</v>
      </c>
      <c r="G408" s="3257">
        <v>33458</v>
      </c>
      <c r="H408" s="3256">
        <v>8099375906</v>
      </c>
      <c r="I408" s="3258" t="s">
        <v>35325</v>
      </c>
      <c r="J408" s="3211"/>
      <c r="K408" s="3171" t="s">
        <v>14</v>
      </c>
      <c r="L408" s="3211" t="s">
        <v>29</v>
      </c>
      <c r="M408" s="3171" t="s">
        <v>35337</v>
      </c>
      <c r="N408" s="3211" t="s">
        <v>35970</v>
      </c>
      <c r="O408" s="3178">
        <v>30000</v>
      </c>
      <c r="P408" s="3180">
        <v>10000</v>
      </c>
      <c r="Q408" s="3180">
        <f t="shared" si="24"/>
        <v>40000</v>
      </c>
      <c r="R408" s="3180">
        <v>80000</v>
      </c>
      <c r="S408" s="3180"/>
      <c r="T408" s="3180"/>
      <c r="U408" s="3180">
        <v>40000</v>
      </c>
      <c r="V408" s="3180"/>
      <c r="W408" s="3180"/>
      <c r="X408" s="3180">
        <v>40000</v>
      </c>
      <c r="Y408" s="3180">
        <f t="shared" si="25"/>
        <v>40000</v>
      </c>
      <c r="Z408" s="3181"/>
      <c r="AA408" s="3181"/>
      <c r="AB408" s="3181"/>
      <c r="AC408" s="3181"/>
      <c r="AD408" s="3181"/>
      <c r="AE408" s="3181"/>
      <c r="AF408" s="3181" t="s">
        <v>14</v>
      </c>
      <c r="AG408" s="3181"/>
      <c r="AH408" s="3181"/>
      <c r="AI408" s="3181"/>
      <c r="AJ408" s="3181"/>
      <c r="AK408" s="3181"/>
      <c r="AL408" s="3181"/>
      <c r="AM408" s="3181"/>
      <c r="AN408" s="3181"/>
      <c r="AO408" s="3182"/>
      <c r="AP408" s="3171"/>
      <c r="AQ408" s="3171"/>
      <c r="AR408" s="3171"/>
      <c r="AS408" s="3171"/>
      <c r="AT408" s="3171"/>
      <c r="AU408" s="3171"/>
    </row>
    <row r="409" spans="1:47" s="3189" customFormat="1" ht="20.25" customHeight="1">
      <c r="A409" s="3171">
        <v>407</v>
      </c>
      <c r="B409" s="3255">
        <v>45719</v>
      </c>
      <c r="C409" s="3191" t="s">
        <v>39378</v>
      </c>
      <c r="D409" s="3191" t="s">
        <v>35964</v>
      </c>
      <c r="E409" s="3191">
        <v>4658245</v>
      </c>
      <c r="F409" s="3191" t="s">
        <v>39377</v>
      </c>
      <c r="G409" s="3192">
        <v>34704</v>
      </c>
      <c r="H409" s="3193" t="s">
        <v>39379</v>
      </c>
      <c r="I409" s="3258" t="s">
        <v>35325</v>
      </c>
      <c r="J409" s="3188"/>
      <c r="K409" s="3171" t="s">
        <v>14</v>
      </c>
      <c r="L409" s="3171" t="s">
        <v>25</v>
      </c>
      <c r="M409" s="3171" t="s">
        <v>35337</v>
      </c>
      <c r="N409" s="3171" t="s">
        <v>35970</v>
      </c>
      <c r="O409" s="3178">
        <v>35000</v>
      </c>
      <c r="P409" s="3180">
        <v>10000</v>
      </c>
      <c r="Q409" s="3180">
        <f t="shared" si="24"/>
        <v>45000</v>
      </c>
      <c r="R409" s="3180">
        <v>45000</v>
      </c>
      <c r="S409" s="3180"/>
      <c r="T409" s="3180"/>
      <c r="U409" s="3180"/>
      <c r="V409" s="3180"/>
      <c r="W409" s="3180">
        <f t="shared" si="26"/>
        <v>0</v>
      </c>
      <c r="X409" s="3180"/>
      <c r="Y409" s="3180">
        <f t="shared" si="25"/>
        <v>45000</v>
      </c>
      <c r="Z409" s="3181"/>
      <c r="AA409" s="3181"/>
      <c r="AB409" s="3181"/>
      <c r="AC409" s="3181"/>
      <c r="AD409" s="3181"/>
      <c r="AE409" s="3181"/>
      <c r="AF409" s="3181"/>
      <c r="AG409" s="3181"/>
      <c r="AH409" s="3181"/>
      <c r="AI409" s="3181"/>
      <c r="AJ409" s="3181"/>
      <c r="AK409" s="3181"/>
      <c r="AL409" s="3181" t="s">
        <v>14</v>
      </c>
      <c r="AM409" s="3181"/>
      <c r="AN409" s="3181"/>
      <c r="AO409" s="3182"/>
      <c r="AP409" s="3171"/>
      <c r="AQ409" s="3171"/>
      <c r="AR409" s="3171"/>
      <c r="AS409" s="3171"/>
      <c r="AT409" s="3171"/>
      <c r="AU409" s="3171"/>
    </row>
    <row r="410" spans="1:47" s="3189" customFormat="1" ht="20.25" customHeight="1">
      <c r="A410" s="3171">
        <v>408</v>
      </c>
      <c r="B410" s="3255">
        <v>45719</v>
      </c>
      <c r="C410" s="3194" t="s">
        <v>37413</v>
      </c>
      <c r="D410" s="3194" t="s">
        <v>39314</v>
      </c>
      <c r="E410" s="3191">
        <v>2033636</v>
      </c>
      <c r="F410" s="3191" t="s">
        <v>39368</v>
      </c>
      <c r="G410" s="3192">
        <v>45832</v>
      </c>
      <c r="H410" s="3193" t="s">
        <v>39369</v>
      </c>
      <c r="I410" s="3258" t="s">
        <v>35325</v>
      </c>
      <c r="J410" s="3188"/>
      <c r="K410" s="3171" t="s">
        <v>14</v>
      </c>
      <c r="L410" s="3171" t="s">
        <v>24</v>
      </c>
      <c r="M410" s="3171" t="s">
        <v>35337</v>
      </c>
      <c r="N410" s="3171" t="s">
        <v>35970</v>
      </c>
      <c r="O410" s="3178">
        <v>35000</v>
      </c>
      <c r="P410" s="3180"/>
      <c r="Q410" s="3180">
        <f t="shared" si="24"/>
        <v>35000</v>
      </c>
      <c r="R410" s="3180">
        <v>35000</v>
      </c>
      <c r="S410" s="3180"/>
      <c r="T410" s="3180"/>
      <c r="U410" s="3180"/>
      <c r="V410" s="3180"/>
      <c r="W410" s="3180">
        <f t="shared" si="26"/>
        <v>0</v>
      </c>
      <c r="X410" s="3180"/>
      <c r="Y410" s="3180">
        <f t="shared" si="25"/>
        <v>35000</v>
      </c>
      <c r="Z410" s="3181"/>
      <c r="AA410" s="3181"/>
      <c r="AB410" s="3181"/>
      <c r="AC410" s="3181"/>
      <c r="AD410" s="3181"/>
      <c r="AE410" s="3181"/>
      <c r="AF410" s="3181"/>
      <c r="AG410" s="3181"/>
      <c r="AH410" s="3181"/>
      <c r="AI410" s="3181"/>
      <c r="AJ410" s="3181"/>
      <c r="AK410" s="3181" t="s">
        <v>14</v>
      </c>
      <c r="AL410" s="3181"/>
      <c r="AM410" s="3181"/>
      <c r="AN410" s="3181"/>
      <c r="AO410" s="3182"/>
      <c r="AP410" s="3171"/>
      <c r="AQ410" s="3171"/>
      <c r="AR410" s="3171"/>
      <c r="AS410" s="3171"/>
      <c r="AT410" s="3171"/>
      <c r="AU410" s="3171"/>
    </row>
    <row r="411" spans="1:47" s="3189" customFormat="1" ht="20.25" customHeight="1">
      <c r="A411" s="3171">
        <v>409</v>
      </c>
      <c r="B411" s="3255">
        <v>45720</v>
      </c>
      <c r="C411" s="3191" t="s">
        <v>37308</v>
      </c>
      <c r="D411" s="3191" t="s">
        <v>39371</v>
      </c>
      <c r="E411" s="3191">
        <v>3234613</v>
      </c>
      <c r="F411" s="3191" t="s">
        <v>39370</v>
      </c>
      <c r="G411" s="3192">
        <v>33711</v>
      </c>
      <c r="H411" s="3191" t="s">
        <v>39372</v>
      </c>
      <c r="I411" s="3258" t="s">
        <v>35325</v>
      </c>
      <c r="J411" s="3188" t="s">
        <v>14</v>
      </c>
      <c r="K411" s="3171" t="s">
        <v>14</v>
      </c>
      <c r="L411" s="3171" t="s">
        <v>24</v>
      </c>
      <c r="M411" s="3171" t="s">
        <v>35337</v>
      </c>
      <c r="N411" s="3171" t="s">
        <v>35327</v>
      </c>
      <c r="O411" s="3178">
        <v>40000</v>
      </c>
      <c r="P411" s="3180">
        <v>10000</v>
      </c>
      <c r="Q411" s="3180">
        <f t="shared" si="24"/>
        <v>50000</v>
      </c>
      <c r="R411" s="3180">
        <v>50000</v>
      </c>
      <c r="S411" s="3180"/>
      <c r="T411" s="3180"/>
      <c r="U411" s="3180"/>
      <c r="V411" s="3180"/>
      <c r="W411" s="3180">
        <f t="shared" si="26"/>
        <v>0</v>
      </c>
      <c r="X411" s="3180"/>
      <c r="Y411" s="3180">
        <f t="shared" si="25"/>
        <v>50000</v>
      </c>
      <c r="Z411" s="3181"/>
      <c r="AA411" s="3181"/>
      <c r="AB411" s="3181"/>
      <c r="AC411" s="3181"/>
      <c r="AD411" s="3181"/>
      <c r="AE411" s="3181"/>
      <c r="AF411" s="3181"/>
      <c r="AG411" s="3181"/>
      <c r="AH411" s="3181"/>
      <c r="AI411" s="3181"/>
      <c r="AJ411" s="3181"/>
      <c r="AK411" s="3181" t="s">
        <v>14</v>
      </c>
      <c r="AL411" s="3181"/>
      <c r="AM411" s="3181"/>
      <c r="AN411" s="3181"/>
      <c r="AO411" s="3182"/>
      <c r="AP411" s="3171"/>
      <c r="AQ411" s="3171"/>
      <c r="AR411" s="3171"/>
      <c r="AS411" s="3171"/>
      <c r="AT411" s="3171"/>
      <c r="AU411" s="3171"/>
    </row>
    <row r="412" spans="1:47" s="3189" customFormat="1" ht="20.25" customHeight="1">
      <c r="A412" s="3171">
        <v>410</v>
      </c>
      <c r="B412" s="3255">
        <v>45720</v>
      </c>
      <c r="C412" s="3185" t="s">
        <v>39374</v>
      </c>
      <c r="D412" s="3185" t="s">
        <v>39375</v>
      </c>
      <c r="E412" s="3185">
        <v>4809031</v>
      </c>
      <c r="F412" s="3185" t="s">
        <v>39373</v>
      </c>
      <c r="G412" s="3186">
        <v>34116</v>
      </c>
      <c r="H412" s="3190" t="s">
        <v>39376</v>
      </c>
      <c r="I412" s="3258" t="s">
        <v>35325</v>
      </c>
      <c r="J412" s="3188" t="s">
        <v>14</v>
      </c>
      <c r="K412" s="3171" t="s">
        <v>14</v>
      </c>
      <c r="L412" s="3171" t="s">
        <v>24</v>
      </c>
      <c r="M412" s="3171" t="s">
        <v>35337</v>
      </c>
      <c r="N412" s="3171" t="s">
        <v>35327</v>
      </c>
      <c r="O412" s="3178">
        <v>40000</v>
      </c>
      <c r="P412" s="3180">
        <v>10000</v>
      </c>
      <c r="Q412" s="3180">
        <f t="shared" si="24"/>
        <v>50000</v>
      </c>
      <c r="R412" s="3180">
        <v>50000</v>
      </c>
      <c r="S412" s="3180"/>
      <c r="T412" s="3180"/>
      <c r="U412" s="3180"/>
      <c r="V412" s="3180"/>
      <c r="W412" s="3180">
        <f t="shared" si="26"/>
        <v>0</v>
      </c>
      <c r="X412" s="3180"/>
      <c r="Y412" s="3180">
        <f t="shared" si="25"/>
        <v>50000</v>
      </c>
      <c r="Z412" s="3181"/>
      <c r="AA412" s="3181"/>
      <c r="AB412" s="3181"/>
      <c r="AC412" s="3181"/>
      <c r="AD412" s="3181"/>
      <c r="AE412" s="3181"/>
      <c r="AF412" s="3181"/>
      <c r="AG412" s="3181"/>
      <c r="AH412" s="3181"/>
      <c r="AI412" s="3181"/>
      <c r="AJ412" s="3181"/>
      <c r="AK412" s="3181" t="s">
        <v>14</v>
      </c>
      <c r="AL412" s="3181"/>
      <c r="AM412" s="3181"/>
      <c r="AN412" s="3181"/>
      <c r="AO412" s="3182"/>
      <c r="AP412" s="3171"/>
      <c r="AQ412" s="3171"/>
      <c r="AR412" s="3171"/>
      <c r="AS412" s="3171"/>
      <c r="AT412" s="3171"/>
      <c r="AU412" s="3171"/>
    </row>
    <row r="413" spans="1:47" s="3189" customFormat="1" ht="20.25" customHeight="1">
      <c r="A413" s="3171">
        <v>411</v>
      </c>
      <c r="B413" s="3255">
        <v>45721</v>
      </c>
      <c r="C413" s="3191" t="s">
        <v>39415</v>
      </c>
      <c r="D413" s="3191" t="s">
        <v>39416</v>
      </c>
      <c r="E413" s="3191">
        <v>4494750</v>
      </c>
      <c r="F413" s="3191" t="s">
        <v>39414</v>
      </c>
      <c r="G413" s="3192">
        <v>32312</v>
      </c>
      <c r="H413" s="3191" t="s">
        <v>39417</v>
      </c>
      <c r="I413" s="3258" t="s">
        <v>35325</v>
      </c>
      <c r="J413" s="3188"/>
      <c r="K413" s="3171" t="s">
        <v>14</v>
      </c>
      <c r="L413" s="3171" t="s">
        <v>23</v>
      </c>
      <c r="M413" s="3171" t="s">
        <v>35337</v>
      </c>
      <c r="N413" s="3171" t="s">
        <v>35327</v>
      </c>
      <c r="O413" s="3178">
        <v>40000</v>
      </c>
      <c r="P413" s="3180">
        <v>10000</v>
      </c>
      <c r="Q413" s="3180">
        <f t="shared" si="24"/>
        <v>50000</v>
      </c>
      <c r="R413" s="3178">
        <v>50000</v>
      </c>
      <c r="S413" s="3180"/>
      <c r="T413" s="3180"/>
      <c r="U413" s="3180"/>
      <c r="V413" s="3180"/>
      <c r="W413" s="3180">
        <f t="shared" si="26"/>
        <v>0</v>
      </c>
      <c r="X413" s="3180"/>
      <c r="Y413" s="3180">
        <f t="shared" si="25"/>
        <v>50000</v>
      </c>
      <c r="Z413" s="3181"/>
      <c r="AA413" s="3181"/>
      <c r="AB413" s="3181"/>
      <c r="AC413" s="3181"/>
      <c r="AD413" s="3181"/>
      <c r="AE413" s="3181"/>
      <c r="AF413" s="3181"/>
      <c r="AG413" s="3181"/>
      <c r="AH413" s="3181"/>
      <c r="AI413" s="3181" t="s">
        <v>14</v>
      </c>
      <c r="AJ413" s="3181"/>
      <c r="AK413" s="3181"/>
      <c r="AL413" s="3181"/>
      <c r="AM413" s="3181"/>
      <c r="AN413" s="3181"/>
      <c r="AO413" s="3182"/>
      <c r="AP413" s="3171"/>
      <c r="AQ413" s="3171"/>
      <c r="AR413" s="3171"/>
      <c r="AS413" s="3171"/>
      <c r="AT413" s="3171"/>
      <c r="AU413" s="3171"/>
    </row>
    <row r="414" spans="1:47" s="3189" customFormat="1" ht="20.25" customHeight="1">
      <c r="A414" s="3171">
        <v>412</v>
      </c>
      <c r="B414" s="3255">
        <v>45721</v>
      </c>
      <c r="C414" s="3185" t="s">
        <v>35843</v>
      </c>
      <c r="D414" s="3185" t="s">
        <v>36293</v>
      </c>
      <c r="E414" s="3185">
        <v>4789687</v>
      </c>
      <c r="F414" s="3185" t="s">
        <v>39418</v>
      </c>
      <c r="G414" s="3186">
        <v>36846</v>
      </c>
      <c r="H414" s="3185" t="s">
        <v>39419</v>
      </c>
      <c r="I414" s="3258" t="s">
        <v>35325</v>
      </c>
      <c r="J414" s="3188"/>
      <c r="K414" s="3171" t="s">
        <v>14</v>
      </c>
      <c r="L414" s="3171" t="s">
        <v>23</v>
      </c>
      <c r="M414" s="3171" t="s">
        <v>35337</v>
      </c>
      <c r="N414" s="3171" t="s">
        <v>35327</v>
      </c>
      <c r="O414" s="3178">
        <v>35000</v>
      </c>
      <c r="P414" s="3180">
        <v>10000</v>
      </c>
      <c r="Q414" s="3180">
        <f t="shared" si="24"/>
        <v>45000</v>
      </c>
      <c r="R414" s="3180">
        <v>45000</v>
      </c>
      <c r="S414" s="3180"/>
      <c r="T414" s="3180"/>
      <c r="U414" s="3180"/>
      <c r="V414" s="3180"/>
      <c r="W414" s="3180">
        <f t="shared" si="26"/>
        <v>0</v>
      </c>
      <c r="X414" s="3180"/>
      <c r="Y414" s="3180">
        <f t="shared" si="25"/>
        <v>45000</v>
      </c>
      <c r="Z414" s="3181"/>
      <c r="AA414" s="3181"/>
      <c r="AB414" s="3181"/>
      <c r="AC414" s="3181"/>
      <c r="AD414" s="3181"/>
      <c r="AE414" s="3181"/>
      <c r="AF414" s="3181"/>
      <c r="AG414" s="3181"/>
      <c r="AH414" s="3181"/>
      <c r="AI414" s="3181" t="s">
        <v>14</v>
      </c>
      <c r="AJ414" s="3181"/>
      <c r="AK414" s="3181"/>
      <c r="AL414" s="3181"/>
      <c r="AM414" s="3181"/>
      <c r="AN414" s="3181"/>
      <c r="AO414" s="3182"/>
      <c r="AP414" s="3171"/>
      <c r="AQ414" s="3171"/>
      <c r="AR414" s="3171"/>
      <c r="AS414" s="3171"/>
      <c r="AT414" s="3171"/>
      <c r="AU414" s="3171"/>
    </row>
    <row r="415" spans="1:47" s="3189" customFormat="1" ht="20.25" customHeight="1">
      <c r="A415" s="3171">
        <v>413</v>
      </c>
      <c r="B415" s="3255">
        <v>45722</v>
      </c>
      <c r="C415" s="3185" t="s">
        <v>39380</v>
      </c>
      <c r="D415" s="3185" t="s">
        <v>39381</v>
      </c>
      <c r="E415" s="3185">
        <v>5526025</v>
      </c>
      <c r="F415" s="3185" t="s">
        <v>39367</v>
      </c>
      <c r="G415" s="3186">
        <v>35394</v>
      </c>
      <c r="H415" s="3190" t="s">
        <v>39382</v>
      </c>
      <c r="I415" s="3258" t="s">
        <v>35325</v>
      </c>
      <c r="J415" s="3188"/>
      <c r="K415" s="3171" t="s">
        <v>14</v>
      </c>
      <c r="L415" s="3171" t="s">
        <v>28</v>
      </c>
      <c r="M415" s="3171" t="s">
        <v>35337</v>
      </c>
      <c r="N415" s="3171" t="s">
        <v>35327</v>
      </c>
      <c r="O415" s="3178">
        <v>30000</v>
      </c>
      <c r="P415" s="3180"/>
      <c r="Q415" s="3180">
        <f t="shared" si="24"/>
        <v>30000</v>
      </c>
      <c r="R415" s="3195">
        <v>30000</v>
      </c>
      <c r="S415" s="3180"/>
      <c r="T415" s="3180"/>
      <c r="U415" s="3180"/>
      <c r="V415" s="3180"/>
      <c r="W415" s="3180">
        <f t="shared" si="26"/>
        <v>0</v>
      </c>
      <c r="X415" s="3180"/>
      <c r="Y415" s="3180">
        <f t="shared" si="25"/>
        <v>30000</v>
      </c>
      <c r="Z415" s="3181"/>
      <c r="AA415" s="3181"/>
      <c r="AB415" s="3181"/>
      <c r="AC415" s="3181"/>
      <c r="AD415" s="3181"/>
      <c r="AE415" s="3181"/>
      <c r="AF415" s="3181"/>
      <c r="AG415" s="3181" t="s">
        <v>14</v>
      </c>
      <c r="AH415" s="3181"/>
      <c r="AI415" s="3181"/>
      <c r="AJ415" s="3181"/>
      <c r="AK415" s="3181"/>
      <c r="AL415" s="3181"/>
      <c r="AM415" s="3181"/>
      <c r="AN415" s="3181"/>
      <c r="AO415" s="3182"/>
      <c r="AP415" s="3171"/>
      <c r="AQ415" s="3171"/>
      <c r="AR415" s="3171"/>
      <c r="AS415" s="3171"/>
      <c r="AT415" s="3171"/>
      <c r="AU415" s="3171"/>
    </row>
    <row r="416" spans="1:47" s="3189" customFormat="1" ht="20.25" customHeight="1">
      <c r="A416" s="3171">
        <v>414</v>
      </c>
      <c r="B416" s="3255">
        <v>45722</v>
      </c>
      <c r="C416" s="3191" t="s">
        <v>39425</v>
      </c>
      <c r="D416" s="3191" t="s">
        <v>39426</v>
      </c>
      <c r="E416" s="3193" t="s">
        <v>35356</v>
      </c>
      <c r="F416" s="3191" t="s">
        <v>39424</v>
      </c>
      <c r="G416" s="3192">
        <v>36351</v>
      </c>
      <c r="H416" s="3193" t="s">
        <v>39427</v>
      </c>
      <c r="I416" s="3258" t="s">
        <v>35325</v>
      </c>
      <c r="J416" s="3188" t="s">
        <v>14</v>
      </c>
      <c r="K416" s="3171" t="s">
        <v>14</v>
      </c>
      <c r="L416" s="3171" t="s">
        <v>35660</v>
      </c>
      <c r="M416" s="3171" t="s">
        <v>35337</v>
      </c>
      <c r="N416" s="3171" t="s">
        <v>35327</v>
      </c>
      <c r="O416" s="3178">
        <v>61000</v>
      </c>
      <c r="P416" s="3180"/>
      <c r="Q416" s="3180">
        <f t="shared" si="24"/>
        <v>61000</v>
      </c>
      <c r="R416" s="3180">
        <v>61000</v>
      </c>
      <c r="S416" s="3180"/>
      <c r="T416" s="3180"/>
      <c r="U416" s="3180"/>
      <c r="V416" s="3180"/>
      <c r="W416" s="3180">
        <f t="shared" si="26"/>
        <v>0</v>
      </c>
      <c r="X416" s="3180"/>
      <c r="Y416" s="3180">
        <f t="shared" si="25"/>
        <v>61000</v>
      </c>
      <c r="Z416" s="3181"/>
      <c r="AA416" s="3181"/>
      <c r="AB416" s="3181"/>
      <c r="AC416" s="3181"/>
      <c r="AD416" s="3181" t="s">
        <v>14</v>
      </c>
      <c r="AE416" s="3181" t="s">
        <v>14</v>
      </c>
      <c r="AF416" s="3181"/>
      <c r="AG416" s="3181"/>
      <c r="AH416" s="3181"/>
      <c r="AI416" s="3181"/>
      <c r="AJ416" s="3181"/>
      <c r="AK416" s="3181"/>
      <c r="AL416" s="3181"/>
      <c r="AM416" s="3181"/>
      <c r="AN416" s="3181"/>
      <c r="AO416" s="3182"/>
      <c r="AP416" s="3171"/>
      <c r="AQ416" s="3171"/>
      <c r="AR416" s="3171"/>
      <c r="AS416" s="3171"/>
      <c r="AT416" s="3171"/>
      <c r="AU416" s="3171"/>
    </row>
    <row r="417" spans="1:47" s="3189" customFormat="1" ht="20.25" customHeight="1">
      <c r="A417" s="3171">
        <v>415</v>
      </c>
      <c r="B417" s="3255">
        <v>45723</v>
      </c>
      <c r="C417" s="3191" t="s">
        <v>39384</v>
      </c>
      <c r="D417" s="3191" t="s">
        <v>39385</v>
      </c>
      <c r="E417" s="3191">
        <v>6175937</v>
      </c>
      <c r="F417" s="3191" t="s">
        <v>39383</v>
      </c>
      <c r="G417" s="3192">
        <v>38604</v>
      </c>
      <c r="H417" s="3193" t="s">
        <v>39386</v>
      </c>
      <c r="I417" s="3258" t="s">
        <v>35325</v>
      </c>
      <c r="J417" s="3188" t="s">
        <v>14</v>
      </c>
      <c r="K417" s="3171" t="s">
        <v>14</v>
      </c>
      <c r="L417" s="3171" t="s">
        <v>35707</v>
      </c>
      <c r="M417" s="3171" t="s">
        <v>35337</v>
      </c>
      <c r="N417" s="3171" t="s">
        <v>35327</v>
      </c>
      <c r="O417" s="3178">
        <v>65000</v>
      </c>
      <c r="P417" s="3180">
        <v>20000</v>
      </c>
      <c r="Q417" s="3180">
        <f t="shared" si="24"/>
        <v>85000</v>
      </c>
      <c r="R417" s="3279">
        <v>85000</v>
      </c>
      <c r="S417" s="3180"/>
      <c r="T417" s="3180"/>
      <c r="U417" s="3180"/>
      <c r="V417" s="3180"/>
      <c r="W417" s="3180">
        <f t="shared" si="26"/>
        <v>0</v>
      </c>
      <c r="X417" s="3180"/>
      <c r="Y417" s="3180">
        <f t="shared" si="25"/>
        <v>85000</v>
      </c>
      <c r="Z417" s="3181"/>
      <c r="AA417" s="3181"/>
      <c r="AB417" s="3181"/>
      <c r="AC417" s="3181"/>
      <c r="AD417" s="3181" t="s">
        <v>14</v>
      </c>
      <c r="AE417" s="3181"/>
      <c r="AF417" s="3181"/>
      <c r="AG417" s="3181" t="s">
        <v>14</v>
      </c>
      <c r="AH417" s="3181"/>
      <c r="AI417" s="3181"/>
      <c r="AJ417" s="3181"/>
      <c r="AK417" s="3181"/>
      <c r="AL417" s="3181"/>
      <c r="AM417" s="3181"/>
      <c r="AN417" s="3181"/>
      <c r="AO417" s="3182"/>
      <c r="AP417" s="3171"/>
      <c r="AQ417" s="3171"/>
      <c r="AR417" s="3171"/>
      <c r="AS417" s="3171"/>
      <c r="AT417" s="3171"/>
      <c r="AU417" s="3171"/>
    </row>
    <row r="418" spans="1:47" s="3189" customFormat="1" ht="20.25" customHeight="1">
      <c r="A418" s="3171">
        <v>416</v>
      </c>
      <c r="B418" s="3255">
        <v>45723</v>
      </c>
      <c r="C418" s="3185" t="s">
        <v>39388</v>
      </c>
      <c r="D418" s="3185" t="s">
        <v>39389</v>
      </c>
      <c r="E418" s="3185">
        <v>3187792</v>
      </c>
      <c r="F418" s="3185" t="s">
        <v>39387</v>
      </c>
      <c r="G418" s="3186">
        <v>32706</v>
      </c>
      <c r="H418" s="3190" t="s">
        <v>39390</v>
      </c>
      <c r="I418" s="3258" t="s">
        <v>35325</v>
      </c>
      <c r="J418" s="3188"/>
      <c r="K418" s="3171" t="s">
        <v>14</v>
      </c>
      <c r="L418" s="3171" t="s">
        <v>8301</v>
      </c>
      <c r="M418" s="3171" t="s">
        <v>35337</v>
      </c>
      <c r="N418" s="3171" t="s">
        <v>35327</v>
      </c>
      <c r="O418" s="3178">
        <v>40000</v>
      </c>
      <c r="P418" s="3180">
        <v>10000</v>
      </c>
      <c r="Q418" s="3180">
        <f t="shared" si="24"/>
        <v>50000</v>
      </c>
      <c r="R418" s="3180">
        <v>50000</v>
      </c>
      <c r="S418" s="3180"/>
      <c r="T418" s="3180"/>
      <c r="U418" s="3181"/>
      <c r="V418" s="3181"/>
      <c r="W418" s="3180">
        <f t="shared" si="26"/>
        <v>0</v>
      </c>
      <c r="X418" s="3180"/>
      <c r="Y418" s="3180">
        <f t="shared" si="25"/>
        <v>50000</v>
      </c>
      <c r="Z418" s="3181"/>
      <c r="AA418" s="3181"/>
      <c r="AB418" s="3181"/>
      <c r="AC418" s="3181"/>
      <c r="AD418" s="3181"/>
      <c r="AE418" s="3181"/>
      <c r="AF418" s="3181"/>
      <c r="AG418" s="3181"/>
      <c r="AH418" s="3181"/>
      <c r="AI418" s="3181"/>
      <c r="AJ418" s="3181"/>
      <c r="AK418" s="3181"/>
      <c r="AL418" s="3181"/>
      <c r="AM418" s="3181"/>
      <c r="AN418" s="3181" t="s">
        <v>14</v>
      </c>
      <c r="AO418" s="3182"/>
      <c r="AP418" s="3171"/>
      <c r="AQ418" s="3171"/>
      <c r="AR418" s="3171"/>
      <c r="AS418" s="3171"/>
      <c r="AT418" s="3171"/>
      <c r="AU418" s="3171"/>
    </row>
    <row r="419" spans="1:47" s="3189" customFormat="1" ht="20.25" customHeight="1">
      <c r="A419" s="3171">
        <v>417</v>
      </c>
      <c r="B419" s="3255">
        <v>45723</v>
      </c>
      <c r="C419" s="3185" t="s">
        <v>35795</v>
      </c>
      <c r="D419" s="3185" t="s">
        <v>39391</v>
      </c>
      <c r="E419" s="3185">
        <v>3478411</v>
      </c>
      <c r="F419" s="3185" t="s">
        <v>35794</v>
      </c>
      <c r="G419" s="3186">
        <v>34131</v>
      </c>
      <c r="H419" s="3190" t="s">
        <v>39392</v>
      </c>
      <c r="I419" s="3258" t="s">
        <v>35325</v>
      </c>
      <c r="J419" s="3188"/>
      <c r="K419" s="3171" t="s">
        <v>14</v>
      </c>
      <c r="L419" s="3171" t="s">
        <v>23</v>
      </c>
      <c r="M419" s="3171" t="s">
        <v>35337</v>
      </c>
      <c r="N419" s="3171" t="s">
        <v>35327</v>
      </c>
      <c r="O419" s="3178">
        <v>35000</v>
      </c>
      <c r="P419" s="3180"/>
      <c r="Q419" s="3180">
        <f t="shared" si="24"/>
        <v>35000</v>
      </c>
      <c r="R419" s="3180">
        <v>35000</v>
      </c>
      <c r="S419" s="3180"/>
      <c r="T419" s="3180"/>
      <c r="U419" s="3180"/>
      <c r="V419" s="3180"/>
      <c r="W419" s="3180">
        <f t="shared" si="26"/>
        <v>0</v>
      </c>
      <c r="X419" s="3180"/>
      <c r="Y419" s="3180">
        <f t="shared" si="25"/>
        <v>35000</v>
      </c>
      <c r="Z419" s="3181"/>
      <c r="AA419" s="3181"/>
      <c r="AB419" s="3181"/>
      <c r="AC419" s="3181"/>
      <c r="AD419" s="3181"/>
      <c r="AE419" s="3181"/>
      <c r="AF419" s="3181"/>
      <c r="AG419" s="3181"/>
      <c r="AH419" s="3181"/>
      <c r="AI419" s="3181" t="s">
        <v>14</v>
      </c>
      <c r="AJ419" s="3181"/>
      <c r="AK419" s="3181"/>
      <c r="AL419" s="3181"/>
      <c r="AM419" s="3181"/>
      <c r="AN419" s="3181"/>
      <c r="AO419" s="3182"/>
      <c r="AP419" s="3171"/>
      <c r="AQ419" s="3171"/>
      <c r="AR419" s="3171"/>
      <c r="AS419" s="3171"/>
      <c r="AT419" s="3171"/>
      <c r="AU419" s="3171"/>
    </row>
    <row r="420" spans="1:47" s="3189" customFormat="1" ht="20.25" customHeight="1">
      <c r="A420" s="3171">
        <v>418</v>
      </c>
      <c r="B420" s="3255">
        <v>45723</v>
      </c>
      <c r="C420" s="3185" t="s">
        <v>35757</v>
      </c>
      <c r="D420" s="3185" t="s">
        <v>35758</v>
      </c>
      <c r="E420" s="3185">
        <v>1587209</v>
      </c>
      <c r="F420" s="3185" t="s">
        <v>35756</v>
      </c>
      <c r="G420" s="3186">
        <v>29672</v>
      </c>
      <c r="H420" s="3185">
        <v>2348039196512</v>
      </c>
      <c r="I420" s="3258" t="s">
        <v>35325</v>
      </c>
      <c r="J420" s="3188"/>
      <c r="K420" s="3171" t="s">
        <v>14</v>
      </c>
      <c r="L420" s="3171" t="s">
        <v>23</v>
      </c>
      <c r="M420" s="3171" t="s">
        <v>35337</v>
      </c>
      <c r="N420" s="3171" t="s">
        <v>35327</v>
      </c>
      <c r="O420" s="3178">
        <v>35000</v>
      </c>
      <c r="P420" s="3180">
        <v>10000</v>
      </c>
      <c r="Q420" s="3180">
        <f t="shared" si="24"/>
        <v>45000</v>
      </c>
      <c r="R420" s="3180">
        <v>45000</v>
      </c>
      <c r="S420" s="3180"/>
      <c r="T420" s="3180"/>
      <c r="U420" s="3180"/>
      <c r="V420" s="3180"/>
      <c r="W420" s="3180">
        <f t="shared" si="26"/>
        <v>0</v>
      </c>
      <c r="X420" s="3180"/>
      <c r="Y420" s="3180">
        <f t="shared" si="25"/>
        <v>45000</v>
      </c>
      <c r="Z420" s="3181"/>
      <c r="AA420" s="3181"/>
      <c r="AB420" s="3181"/>
      <c r="AC420" s="3181"/>
      <c r="AD420" s="3181"/>
      <c r="AE420" s="3181"/>
      <c r="AF420" s="3181"/>
      <c r="AG420" s="3181"/>
      <c r="AH420" s="3181"/>
      <c r="AI420" s="3181" t="s">
        <v>14</v>
      </c>
      <c r="AJ420" s="3181"/>
      <c r="AK420" s="3181"/>
      <c r="AL420" s="3181"/>
      <c r="AM420" s="3181"/>
      <c r="AN420" s="3181"/>
      <c r="AO420" s="3182"/>
      <c r="AP420" s="3171"/>
      <c r="AQ420" s="3171"/>
      <c r="AR420" s="3171"/>
      <c r="AS420" s="3171"/>
      <c r="AT420" s="3171"/>
      <c r="AU420" s="3171"/>
    </row>
    <row r="421" spans="1:47" s="3189" customFormat="1" ht="20.25" customHeight="1">
      <c r="A421" s="3171">
        <v>419</v>
      </c>
      <c r="B421" s="3255">
        <v>45723</v>
      </c>
      <c r="C421" s="3191" t="s">
        <v>35747</v>
      </c>
      <c r="D421" s="3191" t="s">
        <v>39394</v>
      </c>
      <c r="E421" s="3193" t="s">
        <v>35356</v>
      </c>
      <c r="F421" s="3191" t="s">
        <v>39393</v>
      </c>
      <c r="G421" s="3192">
        <v>36644</v>
      </c>
      <c r="H421" s="3191">
        <v>8139544270</v>
      </c>
      <c r="I421" s="3258" t="s">
        <v>35325</v>
      </c>
      <c r="J421" s="3188" t="s">
        <v>14</v>
      </c>
      <c r="K421" s="3171" t="s">
        <v>14</v>
      </c>
      <c r="L421" s="3171" t="s">
        <v>24</v>
      </c>
      <c r="M421" s="3171" t="s">
        <v>35337</v>
      </c>
      <c r="N421" s="3171" t="s">
        <v>35327</v>
      </c>
      <c r="O421" s="3178">
        <v>40000</v>
      </c>
      <c r="P421" s="3180">
        <v>10000</v>
      </c>
      <c r="Q421" s="3180">
        <f t="shared" si="24"/>
        <v>50000</v>
      </c>
      <c r="R421" s="3180">
        <v>50000</v>
      </c>
      <c r="S421" s="3180"/>
      <c r="T421" s="3180"/>
      <c r="U421" s="3180"/>
      <c r="V421" s="3180"/>
      <c r="W421" s="3180">
        <f t="shared" si="26"/>
        <v>0</v>
      </c>
      <c r="X421" s="3180"/>
      <c r="Y421" s="3180">
        <f t="shared" si="25"/>
        <v>50000</v>
      </c>
      <c r="Z421" s="3181"/>
      <c r="AA421" s="3181"/>
      <c r="AB421" s="3181"/>
      <c r="AC421" s="3181"/>
      <c r="AD421" s="3181"/>
      <c r="AE421" s="3181"/>
      <c r="AF421" s="3181"/>
      <c r="AG421" s="3181"/>
      <c r="AH421" s="3181"/>
      <c r="AI421" s="3181"/>
      <c r="AJ421" s="3181"/>
      <c r="AK421" s="3181" t="s">
        <v>14</v>
      </c>
      <c r="AL421" s="3181"/>
      <c r="AM421" s="3181"/>
      <c r="AN421" s="3181"/>
      <c r="AO421" s="3182"/>
      <c r="AP421" s="3171"/>
      <c r="AQ421" s="3171"/>
      <c r="AR421" s="3171"/>
      <c r="AS421" s="3171"/>
      <c r="AT421" s="3171"/>
      <c r="AU421" s="3171"/>
    </row>
    <row r="422" spans="1:47" s="3189" customFormat="1" ht="20.25" customHeight="1">
      <c r="A422" s="3171">
        <v>420</v>
      </c>
      <c r="B422" s="3255">
        <v>45724</v>
      </c>
      <c r="C422" s="3191" t="s">
        <v>37331</v>
      </c>
      <c r="D422" s="3191" t="s">
        <v>39396</v>
      </c>
      <c r="E422" s="3191">
        <v>5628766</v>
      </c>
      <c r="F422" s="3191" t="s">
        <v>39395</v>
      </c>
      <c r="G422" s="3192">
        <v>45696</v>
      </c>
      <c r="H422" s="3191" t="s">
        <v>39397</v>
      </c>
      <c r="I422" s="3258" t="s">
        <v>35325</v>
      </c>
      <c r="J422" s="3212"/>
      <c r="K422" s="3213" t="s">
        <v>14</v>
      </c>
      <c r="L422" s="3213" t="s">
        <v>23</v>
      </c>
      <c r="M422" s="3213" t="s">
        <v>35337</v>
      </c>
      <c r="N422" s="3213" t="s">
        <v>35327</v>
      </c>
      <c r="O422" s="3261">
        <v>35000</v>
      </c>
      <c r="P422" s="3180">
        <v>10000</v>
      </c>
      <c r="Q422" s="3180">
        <f t="shared" si="24"/>
        <v>45000</v>
      </c>
      <c r="R422" s="3222">
        <v>45000</v>
      </c>
      <c r="S422" s="3222"/>
      <c r="T422" s="3222"/>
      <c r="U422" s="3222"/>
      <c r="V422" s="3222"/>
      <c r="W422" s="3180">
        <f t="shared" si="26"/>
        <v>0</v>
      </c>
      <c r="X422" s="3180"/>
      <c r="Y422" s="3180">
        <f t="shared" si="25"/>
        <v>45000</v>
      </c>
      <c r="Z422" s="3223"/>
      <c r="AA422" s="3223"/>
      <c r="AB422" s="3223"/>
      <c r="AC422" s="3223"/>
      <c r="AD422" s="3223"/>
      <c r="AE422" s="3223"/>
      <c r="AF422" s="3223"/>
      <c r="AG422" s="3223"/>
      <c r="AH422" s="3223"/>
      <c r="AI422" s="3223" t="s">
        <v>14</v>
      </c>
      <c r="AJ422" s="3223"/>
      <c r="AK422" s="3223"/>
      <c r="AL422" s="3223"/>
      <c r="AM422" s="3223"/>
      <c r="AN422" s="3223"/>
      <c r="AO422" s="3224"/>
      <c r="AP422" s="3213"/>
      <c r="AQ422" s="3213"/>
      <c r="AR422" s="3213"/>
      <c r="AS422" s="3213"/>
      <c r="AT422" s="3213"/>
      <c r="AU422" s="3213"/>
    </row>
    <row r="423" spans="1:47" s="3183" customFormat="1" ht="20.25" customHeight="1">
      <c r="A423" s="3171">
        <v>421</v>
      </c>
      <c r="B423" s="3255">
        <v>45724</v>
      </c>
      <c r="C423" s="3191" t="s">
        <v>39399</v>
      </c>
      <c r="D423" s="3191" t="s">
        <v>6544</v>
      </c>
      <c r="E423" s="3191">
        <v>5489080</v>
      </c>
      <c r="F423" s="3191" t="s">
        <v>39398</v>
      </c>
      <c r="G423" s="3192">
        <v>31981</v>
      </c>
      <c r="H423" s="3193" t="s">
        <v>39400</v>
      </c>
      <c r="I423" s="3258" t="s">
        <v>35325</v>
      </c>
      <c r="J423" s="3237"/>
      <c r="K423" s="3171" t="s">
        <v>14</v>
      </c>
      <c r="L423" s="3171" t="s">
        <v>28</v>
      </c>
      <c r="M423" s="3171" t="s">
        <v>35337</v>
      </c>
      <c r="N423" s="3171" t="s">
        <v>35327</v>
      </c>
      <c r="O423" s="3178">
        <v>30000</v>
      </c>
      <c r="P423" s="3180">
        <v>10000</v>
      </c>
      <c r="Q423" s="3180">
        <f t="shared" si="24"/>
        <v>40000</v>
      </c>
      <c r="R423" s="3180">
        <v>40000</v>
      </c>
      <c r="S423" s="3180"/>
      <c r="T423" s="3180"/>
      <c r="U423" s="3180"/>
      <c r="V423" s="3180"/>
      <c r="W423" s="3180">
        <f t="shared" si="26"/>
        <v>0</v>
      </c>
      <c r="X423" s="3180"/>
      <c r="Y423" s="3180">
        <f t="shared" si="25"/>
        <v>40000</v>
      </c>
      <c r="Z423" s="3181"/>
      <c r="AA423" s="3181"/>
      <c r="AB423" s="3181"/>
      <c r="AC423" s="3181"/>
      <c r="AD423" s="3181"/>
      <c r="AE423" s="3181"/>
      <c r="AF423" s="3181"/>
      <c r="AG423" s="3181" t="s">
        <v>14</v>
      </c>
      <c r="AH423" s="3181"/>
      <c r="AI423" s="3181"/>
      <c r="AJ423" s="3181"/>
      <c r="AK423" s="3181"/>
      <c r="AL423" s="3181"/>
      <c r="AM423" s="3181"/>
      <c r="AN423" s="3181"/>
      <c r="AO423" s="3182"/>
      <c r="AP423" s="3171"/>
      <c r="AQ423" s="3171"/>
      <c r="AR423" s="3171"/>
      <c r="AS423" s="3171"/>
      <c r="AT423" s="3171"/>
      <c r="AU423" s="3171"/>
    </row>
    <row r="424" spans="1:47" s="3189" customFormat="1" ht="20.25" customHeight="1">
      <c r="A424" s="3171">
        <v>422</v>
      </c>
      <c r="B424" s="3255">
        <v>45724</v>
      </c>
      <c r="C424" s="3185" t="s">
        <v>36290</v>
      </c>
      <c r="D424" s="3185" t="s">
        <v>39402</v>
      </c>
      <c r="E424" s="3185">
        <v>1308091</v>
      </c>
      <c r="F424" s="3185" t="s">
        <v>39401</v>
      </c>
      <c r="G424" s="3186">
        <v>24697</v>
      </c>
      <c r="H424" s="3190" t="s">
        <v>39403</v>
      </c>
      <c r="I424" s="3258" t="s">
        <v>35325</v>
      </c>
      <c r="J424" s="3262"/>
      <c r="K424" s="3171" t="s">
        <v>14</v>
      </c>
      <c r="L424" s="3171" t="s">
        <v>23</v>
      </c>
      <c r="M424" s="3171" t="s">
        <v>35337</v>
      </c>
      <c r="N424" s="3171" t="s">
        <v>35327</v>
      </c>
      <c r="O424" s="3178">
        <v>35000</v>
      </c>
      <c r="P424" s="3180">
        <v>10000</v>
      </c>
      <c r="Q424" s="3180">
        <f t="shared" si="24"/>
        <v>45000</v>
      </c>
      <c r="R424" s="3180">
        <v>45000</v>
      </c>
      <c r="S424" s="3180"/>
      <c r="T424" s="3180"/>
      <c r="U424" s="3180"/>
      <c r="V424" s="3180"/>
      <c r="W424" s="3180">
        <f t="shared" si="26"/>
        <v>0</v>
      </c>
      <c r="X424" s="3180"/>
      <c r="Y424" s="3180">
        <f t="shared" si="25"/>
        <v>45000</v>
      </c>
      <c r="Z424" s="3181"/>
      <c r="AA424" s="3181"/>
      <c r="AB424" s="3181"/>
      <c r="AC424" s="3181"/>
      <c r="AD424" s="3181"/>
      <c r="AE424" s="3181"/>
      <c r="AF424" s="3181"/>
      <c r="AG424" s="3181"/>
      <c r="AH424" s="3181"/>
      <c r="AI424" s="3181" t="s">
        <v>14</v>
      </c>
      <c r="AJ424" s="3227"/>
      <c r="AK424" s="3227"/>
      <c r="AL424" s="3227"/>
      <c r="AM424" s="3227"/>
      <c r="AN424" s="3227"/>
      <c r="AO424" s="3228"/>
      <c r="AP424" s="3176"/>
      <c r="AQ424" s="3176"/>
      <c r="AR424" s="3176"/>
      <c r="AS424" s="3176"/>
      <c r="AT424" s="3176"/>
      <c r="AU424" s="3176"/>
    </row>
    <row r="425" spans="1:47" s="3189" customFormat="1" ht="20.25" customHeight="1">
      <c r="A425" s="3171">
        <v>423</v>
      </c>
      <c r="B425" s="3255">
        <v>45724</v>
      </c>
      <c r="C425" s="3191" t="s">
        <v>39405</v>
      </c>
      <c r="D425" s="3191" t="s">
        <v>39406</v>
      </c>
      <c r="E425" s="3191">
        <v>6430323</v>
      </c>
      <c r="F425" s="3191" t="s">
        <v>39404</v>
      </c>
      <c r="G425" s="3192">
        <v>35085</v>
      </c>
      <c r="H425" s="3193" t="s">
        <v>39407</v>
      </c>
      <c r="I425" s="3258" t="s">
        <v>35325</v>
      </c>
      <c r="J425" s="3177" t="s">
        <v>14</v>
      </c>
      <c r="K425" s="3176" t="s">
        <v>14</v>
      </c>
      <c r="L425" s="3176" t="s">
        <v>35562</v>
      </c>
      <c r="M425" s="3176" t="s">
        <v>35337</v>
      </c>
      <c r="N425" s="3176" t="s">
        <v>35327</v>
      </c>
      <c r="O425" s="3241">
        <v>65000</v>
      </c>
      <c r="P425" s="3180"/>
      <c r="Q425" s="3180">
        <f t="shared" si="24"/>
        <v>65000</v>
      </c>
      <c r="R425" s="3225">
        <v>65000</v>
      </c>
      <c r="S425" s="3225"/>
      <c r="T425" s="3225"/>
      <c r="U425" s="3225"/>
      <c r="V425" s="3225"/>
      <c r="W425" s="3180">
        <f t="shared" si="26"/>
        <v>0</v>
      </c>
      <c r="X425" s="3180"/>
      <c r="Y425" s="3180">
        <f t="shared" si="25"/>
        <v>65000</v>
      </c>
      <c r="Z425" s="3227"/>
      <c r="AA425" s="3227" t="s">
        <v>14</v>
      </c>
      <c r="AB425" s="3227" t="s">
        <v>14</v>
      </c>
      <c r="AC425" s="3227"/>
      <c r="AD425" s="3227"/>
      <c r="AE425" s="3227"/>
      <c r="AF425" s="3227"/>
      <c r="AG425" s="3227"/>
      <c r="AH425" s="3227"/>
      <c r="AI425" s="3227"/>
      <c r="AJ425" s="3227"/>
      <c r="AK425" s="3227"/>
      <c r="AL425" s="3227"/>
      <c r="AM425" s="3227"/>
      <c r="AN425" s="3227"/>
      <c r="AO425" s="3228"/>
      <c r="AP425" s="3176"/>
      <c r="AQ425" s="3176"/>
      <c r="AR425" s="3176"/>
      <c r="AS425" s="3176"/>
      <c r="AT425" s="3176"/>
      <c r="AU425" s="3176"/>
    </row>
    <row r="426" spans="1:47" s="3189" customFormat="1" ht="20.25" customHeight="1">
      <c r="A426" s="3171">
        <v>424</v>
      </c>
      <c r="B426" s="3255">
        <v>45720</v>
      </c>
      <c r="C426" s="3185" t="s">
        <v>39412</v>
      </c>
      <c r="D426" s="3185" t="s">
        <v>39413</v>
      </c>
      <c r="E426" s="3185">
        <v>6073501</v>
      </c>
      <c r="F426" s="3185" t="s">
        <v>39411</v>
      </c>
      <c r="G426" s="3186">
        <v>36613</v>
      </c>
      <c r="H426" s="3185">
        <v>8149669506</v>
      </c>
      <c r="I426" s="3258" t="s">
        <v>35325</v>
      </c>
      <c r="J426" s="3177" t="s">
        <v>14</v>
      </c>
      <c r="K426" s="3176" t="s">
        <v>14</v>
      </c>
      <c r="L426" s="3176" t="s">
        <v>31</v>
      </c>
      <c r="M426" s="3176" t="s">
        <v>35337</v>
      </c>
      <c r="N426" s="3176" t="s">
        <v>35327</v>
      </c>
      <c r="O426" s="3241">
        <v>35000</v>
      </c>
      <c r="P426" s="3180">
        <v>10000</v>
      </c>
      <c r="Q426" s="3180">
        <f t="shared" ref="Q426:Q431" si="27">O426+P426</f>
        <v>45000</v>
      </c>
      <c r="R426" s="3282">
        <v>45000</v>
      </c>
      <c r="S426" s="3225"/>
      <c r="T426" s="3225"/>
      <c r="U426" s="3225"/>
      <c r="V426" s="3225"/>
      <c r="W426" s="3180">
        <f t="shared" ref="W426:W431" si="28">Q426-R426-S426-T426-V426</f>
        <v>0</v>
      </c>
      <c r="X426" s="3180"/>
      <c r="Y426" s="3180">
        <f t="shared" ref="Y426:Y431" si="29">R426+S426+T426+V426+W426-X426</f>
        <v>45000</v>
      </c>
      <c r="Z426" s="3227"/>
      <c r="AA426" s="3227"/>
      <c r="AB426" s="3227"/>
      <c r="AC426" s="3227"/>
      <c r="AD426" s="3227" t="s">
        <v>14</v>
      </c>
      <c r="AE426" s="3227"/>
      <c r="AF426" s="3227"/>
      <c r="AG426" s="3227"/>
      <c r="AH426" s="3227"/>
      <c r="AI426" s="3227"/>
      <c r="AJ426" s="3227"/>
      <c r="AK426" s="3227"/>
      <c r="AL426" s="3227"/>
      <c r="AM426" s="3227"/>
      <c r="AN426" s="3227"/>
      <c r="AO426" s="3228"/>
      <c r="AP426" s="3176"/>
      <c r="AQ426" s="3176"/>
      <c r="AR426" s="3176"/>
      <c r="AS426" s="3176"/>
      <c r="AT426" s="3176"/>
      <c r="AU426" s="3176"/>
    </row>
    <row r="427" spans="1:47" s="3189" customFormat="1" ht="20.25" customHeight="1">
      <c r="A427" s="3171">
        <v>425</v>
      </c>
      <c r="B427" s="3255">
        <v>45722</v>
      </c>
      <c r="C427" s="3191" t="s">
        <v>39421</v>
      </c>
      <c r="D427" s="3191" t="s">
        <v>39422</v>
      </c>
      <c r="E427" s="3191">
        <v>3378326</v>
      </c>
      <c r="F427" s="3191" t="s">
        <v>39420</v>
      </c>
      <c r="G427" s="3192">
        <v>30827</v>
      </c>
      <c r="H427" s="3193" t="s">
        <v>39423</v>
      </c>
      <c r="I427" s="3258" t="s">
        <v>35325</v>
      </c>
      <c r="J427" s="3177" t="s">
        <v>14</v>
      </c>
      <c r="K427" s="3176" t="s">
        <v>14</v>
      </c>
      <c r="L427" s="3176" t="s">
        <v>35400</v>
      </c>
      <c r="M427" s="3176" t="s">
        <v>35337</v>
      </c>
      <c r="N427" s="3176" t="s">
        <v>35970</v>
      </c>
      <c r="O427" s="3241">
        <v>75000</v>
      </c>
      <c r="P427" s="3180">
        <v>20000</v>
      </c>
      <c r="Q427" s="3180">
        <f t="shared" si="27"/>
        <v>95000</v>
      </c>
      <c r="R427" s="3225">
        <v>95000</v>
      </c>
      <c r="S427" s="3225"/>
      <c r="T427" s="3225"/>
      <c r="U427" s="3225"/>
      <c r="V427" s="3225"/>
      <c r="W427" s="3180">
        <f t="shared" si="28"/>
        <v>0</v>
      </c>
      <c r="X427" s="3180"/>
      <c r="Y427" s="3180">
        <f t="shared" si="29"/>
        <v>95000</v>
      </c>
      <c r="Z427" s="3227"/>
      <c r="AA427" s="3227"/>
      <c r="AB427" s="3227"/>
      <c r="AC427" s="3227"/>
      <c r="AD427" s="3227"/>
      <c r="AE427" s="3227"/>
      <c r="AF427" s="3227"/>
      <c r="AG427" s="3227"/>
      <c r="AH427" s="3227"/>
      <c r="AI427" s="3227" t="s">
        <v>14</v>
      </c>
      <c r="AJ427" s="3227"/>
      <c r="AK427" s="3227" t="s">
        <v>14</v>
      </c>
      <c r="AL427" s="3227"/>
      <c r="AM427" s="3227"/>
      <c r="AN427" s="3227"/>
      <c r="AO427" s="3228"/>
      <c r="AP427" s="3176"/>
      <c r="AQ427" s="3176"/>
      <c r="AR427" s="3176"/>
      <c r="AS427" s="3176"/>
      <c r="AT427" s="3176"/>
      <c r="AU427" s="3176"/>
    </row>
    <row r="428" spans="1:47" s="3189" customFormat="1" ht="20.25" customHeight="1">
      <c r="A428" s="3171">
        <v>426</v>
      </c>
      <c r="B428" s="3255">
        <v>45724</v>
      </c>
      <c r="C428" s="3185" t="s">
        <v>35593</v>
      </c>
      <c r="D428" s="3185" t="s">
        <v>36027</v>
      </c>
      <c r="E428" s="3185">
        <v>4640196</v>
      </c>
      <c r="F428" s="3185" t="s">
        <v>36025</v>
      </c>
      <c r="G428" s="3186">
        <v>33624</v>
      </c>
      <c r="H428" s="3190" t="s">
        <v>36028</v>
      </c>
      <c r="I428" s="3258" t="s">
        <v>35325</v>
      </c>
      <c r="J428" s="3177"/>
      <c r="K428" s="3176" t="s">
        <v>14</v>
      </c>
      <c r="L428" s="3176" t="s">
        <v>26</v>
      </c>
      <c r="M428" s="3176" t="s">
        <v>35337</v>
      </c>
      <c r="N428" s="3176" t="s">
        <v>35970</v>
      </c>
      <c r="O428" s="3241">
        <v>35000</v>
      </c>
      <c r="P428" s="3180">
        <v>10000</v>
      </c>
      <c r="Q428" s="3180">
        <f t="shared" si="27"/>
        <v>45000</v>
      </c>
      <c r="R428" s="3225">
        <v>45000</v>
      </c>
      <c r="S428" s="3225"/>
      <c r="T428" s="3225"/>
      <c r="U428" s="3225"/>
      <c r="V428" s="3225"/>
      <c r="W428" s="3180">
        <f t="shared" si="28"/>
        <v>0</v>
      </c>
      <c r="X428" s="3180"/>
      <c r="Y428" s="3180">
        <f t="shared" si="29"/>
        <v>45000</v>
      </c>
      <c r="Z428" s="3227"/>
      <c r="AA428" s="3227"/>
      <c r="AB428" s="3227"/>
      <c r="AC428" s="3227"/>
      <c r="AD428" s="3227"/>
      <c r="AE428" s="3227"/>
      <c r="AF428" s="3227"/>
      <c r="AG428" s="3227"/>
      <c r="AH428" s="3227"/>
      <c r="AI428" s="3227"/>
      <c r="AJ428" s="3227"/>
      <c r="AK428" s="3227"/>
      <c r="AL428" s="3227"/>
      <c r="AM428" s="3227" t="s">
        <v>14</v>
      </c>
      <c r="AN428" s="3227"/>
      <c r="AO428" s="3228"/>
      <c r="AP428" s="3176"/>
      <c r="AQ428" s="3176"/>
      <c r="AR428" s="3176"/>
      <c r="AS428" s="3176"/>
      <c r="AT428" s="3176"/>
      <c r="AU428" s="3176"/>
    </row>
    <row r="429" spans="1:47" s="3189" customFormat="1" ht="20.25" customHeight="1">
      <c r="A429" s="3171">
        <v>427</v>
      </c>
      <c r="B429" s="3255">
        <v>45723</v>
      </c>
      <c r="C429" s="3185" t="s">
        <v>35994</v>
      </c>
      <c r="D429" s="3185" t="s">
        <v>35995</v>
      </c>
      <c r="E429" s="3185">
        <v>3681482</v>
      </c>
      <c r="F429" s="3185" t="s">
        <v>35993</v>
      </c>
      <c r="G429" s="3186">
        <v>35642</v>
      </c>
      <c r="H429" s="3190" t="s">
        <v>35996</v>
      </c>
      <c r="I429" s="3258" t="s">
        <v>35325</v>
      </c>
      <c r="J429" s="3188"/>
      <c r="K429" s="3171" t="s">
        <v>14</v>
      </c>
      <c r="L429" s="3171" t="s">
        <v>32</v>
      </c>
      <c r="M429" s="3171" t="s">
        <v>35337</v>
      </c>
      <c r="N429" s="3171" t="s">
        <v>35970</v>
      </c>
      <c r="O429" s="3178">
        <v>30000</v>
      </c>
      <c r="P429" s="3179"/>
      <c r="Q429" s="3180">
        <f t="shared" si="27"/>
        <v>30000</v>
      </c>
      <c r="R429" s="3180">
        <v>30000</v>
      </c>
      <c r="S429" s="3225"/>
      <c r="T429" s="3225"/>
      <c r="U429" s="3225"/>
      <c r="V429" s="3225"/>
      <c r="W429" s="3180">
        <f t="shared" si="28"/>
        <v>0</v>
      </c>
      <c r="X429" s="3180"/>
      <c r="Y429" s="3180">
        <f t="shared" si="29"/>
        <v>30000</v>
      </c>
      <c r="Z429" s="3227"/>
      <c r="AA429" s="3227"/>
      <c r="AB429" s="3227"/>
      <c r="AC429" s="3227" t="s">
        <v>14</v>
      </c>
      <c r="AD429" s="3227"/>
      <c r="AE429" s="3227"/>
      <c r="AF429" s="3227"/>
      <c r="AG429" s="3227"/>
      <c r="AH429" s="3227"/>
      <c r="AI429" s="3227"/>
      <c r="AJ429" s="3227"/>
      <c r="AK429" s="3227"/>
      <c r="AL429" s="3227"/>
      <c r="AM429" s="3227"/>
      <c r="AN429" s="3227"/>
      <c r="AO429" s="3228"/>
      <c r="AP429" s="3176"/>
      <c r="AQ429" s="3176"/>
      <c r="AR429" s="3176"/>
      <c r="AS429" s="3176"/>
      <c r="AT429" s="3176"/>
      <c r="AU429" s="3176"/>
    </row>
    <row r="430" spans="1:47" s="3189" customFormat="1" ht="20.25" customHeight="1">
      <c r="A430" s="3171">
        <v>428</v>
      </c>
      <c r="B430" s="3255">
        <v>45724</v>
      </c>
      <c r="C430" s="3185" t="s">
        <v>35362</v>
      </c>
      <c r="D430" s="3185" t="s">
        <v>35363</v>
      </c>
      <c r="E430" s="3185">
        <v>5689069</v>
      </c>
      <c r="F430" s="3185" t="s">
        <v>35361</v>
      </c>
      <c r="G430" s="3186">
        <v>35228</v>
      </c>
      <c r="H430" s="3190" t="s">
        <v>35364</v>
      </c>
      <c r="I430" s="3258" t="s">
        <v>35325</v>
      </c>
      <c r="J430" s="3177"/>
      <c r="K430" s="3176" t="s">
        <v>14</v>
      </c>
      <c r="L430" s="3176" t="s">
        <v>27</v>
      </c>
      <c r="M430" s="3176" t="s">
        <v>35337</v>
      </c>
      <c r="N430" s="3176" t="s">
        <v>35970</v>
      </c>
      <c r="O430" s="3241">
        <v>30000</v>
      </c>
      <c r="P430" s="3180"/>
      <c r="Q430" s="3180">
        <f t="shared" si="27"/>
        <v>30000</v>
      </c>
      <c r="R430" s="3225">
        <v>30000</v>
      </c>
      <c r="S430" s="3225"/>
      <c r="T430" s="3225"/>
      <c r="U430" s="3225"/>
      <c r="V430" s="3225"/>
      <c r="W430" s="3180">
        <f t="shared" si="28"/>
        <v>0</v>
      </c>
      <c r="X430" s="3180"/>
      <c r="Y430" s="3180">
        <f t="shared" si="29"/>
        <v>30000</v>
      </c>
      <c r="Z430" s="3227"/>
      <c r="AA430" s="3227"/>
      <c r="AB430" s="3227"/>
      <c r="AC430" s="3227"/>
      <c r="AD430" s="3227"/>
      <c r="AE430" s="3227"/>
      <c r="AF430" s="3227"/>
      <c r="AG430" s="3227"/>
      <c r="AH430" s="3227" t="s">
        <v>14</v>
      </c>
      <c r="AI430" s="3227"/>
      <c r="AJ430" s="3227"/>
      <c r="AK430" s="3227"/>
      <c r="AL430" s="3227"/>
      <c r="AM430" s="3227"/>
      <c r="AN430" s="3227"/>
      <c r="AO430" s="3228"/>
      <c r="AP430" s="3176"/>
      <c r="AQ430" s="3176"/>
      <c r="AR430" s="3176"/>
      <c r="AS430" s="3176"/>
      <c r="AT430" s="3176"/>
      <c r="AU430" s="3176"/>
    </row>
    <row r="431" spans="1:47" s="3189" customFormat="1" ht="20.25" customHeight="1">
      <c r="A431" s="3171">
        <v>429</v>
      </c>
      <c r="B431" s="3255">
        <v>45723</v>
      </c>
      <c r="C431" s="3263" t="s">
        <v>35994</v>
      </c>
      <c r="D431" s="3263" t="s">
        <v>36054</v>
      </c>
      <c r="E431" s="3263">
        <v>1175861</v>
      </c>
      <c r="F431" s="3263" t="s">
        <v>36053</v>
      </c>
      <c r="G431" s="3264">
        <v>28953</v>
      </c>
      <c r="H431" s="3265" t="s">
        <v>36055</v>
      </c>
      <c r="I431" s="3258" t="s">
        <v>35325</v>
      </c>
      <c r="J431" s="3171"/>
      <c r="K431" s="3171" t="s">
        <v>14</v>
      </c>
      <c r="L431" s="3171" t="s">
        <v>30</v>
      </c>
      <c r="M431" s="3188" t="s">
        <v>35337</v>
      </c>
      <c r="N431" s="3171" t="s">
        <v>35970</v>
      </c>
      <c r="O431" s="3241">
        <v>30000</v>
      </c>
      <c r="P431" s="3180">
        <v>10000</v>
      </c>
      <c r="Q431" s="3180">
        <f t="shared" si="27"/>
        <v>40000</v>
      </c>
      <c r="R431" s="3225">
        <v>34000</v>
      </c>
      <c r="S431" s="3225"/>
      <c r="T431" s="3225">
        <v>6000</v>
      </c>
      <c r="U431" s="3225"/>
      <c r="V431" s="3225"/>
      <c r="W431" s="3180">
        <f t="shared" si="28"/>
        <v>0</v>
      </c>
      <c r="X431" s="3180"/>
      <c r="Y431" s="3180">
        <f t="shared" si="29"/>
        <v>40000</v>
      </c>
      <c r="Z431" s="3227"/>
      <c r="AA431" s="3227"/>
      <c r="AB431" s="3227"/>
      <c r="AC431" s="3227"/>
      <c r="AD431" s="3227"/>
      <c r="AE431" s="3227" t="s">
        <v>14</v>
      </c>
      <c r="AF431" s="3227"/>
      <c r="AG431" s="3227"/>
      <c r="AH431" s="3227"/>
      <c r="AI431" s="3227"/>
      <c r="AJ431" s="3227"/>
      <c r="AK431" s="3227"/>
      <c r="AL431" s="3227"/>
      <c r="AM431" s="3227"/>
      <c r="AN431" s="3227"/>
      <c r="AO431" s="3228"/>
      <c r="AP431" s="3176"/>
      <c r="AQ431" s="3176"/>
      <c r="AR431" s="3176"/>
      <c r="AS431" s="3176"/>
      <c r="AT431" s="3176"/>
      <c r="AU431" s="3176"/>
    </row>
    <row r="432" spans="1:47" s="3189" customFormat="1" ht="20.25" customHeight="1">
      <c r="A432" s="3171">
        <v>430</v>
      </c>
      <c r="B432" s="3255">
        <v>45726</v>
      </c>
      <c r="C432" s="3185" t="s">
        <v>36582</v>
      </c>
      <c r="D432" s="3185" t="s">
        <v>39409</v>
      </c>
      <c r="E432" s="3185">
        <v>6095548</v>
      </c>
      <c r="F432" s="3185" t="s">
        <v>39408</v>
      </c>
      <c r="G432" s="3186">
        <v>37477</v>
      </c>
      <c r="H432" s="3190" t="s">
        <v>39410</v>
      </c>
      <c r="I432" s="3258" t="s">
        <v>35325</v>
      </c>
      <c r="J432" s="3262"/>
      <c r="K432" s="3176" t="s">
        <v>14</v>
      </c>
      <c r="L432" s="3176" t="s">
        <v>28</v>
      </c>
      <c r="M432" s="3176" t="s">
        <v>35337</v>
      </c>
      <c r="N432" s="3176" t="s">
        <v>35327</v>
      </c>
      <c r="O432" s="3241">
        <v>30000</v>
      </c>
      <c r="P432" s="3180">
        <v>10000</v>
      </c>
      <c r="Q432" s="3180">
        <f t="shared" ref="Q432" si="30">O432+P432</f>
        <v>40000</v>
      </c>
      <c r="R432" s="3225">
        <v>40000</v>
      </c>
      <c r="S432" s="3225"/>
      <c r="T432" s="3225"/>
      <c r="U432" s="3225"/>
      <c r="V432" s="3225"/>
      <c r="W432" s="3180">
        <f t="shared" ref="W432:W433" si="31">Q432-R432-S432-T432-V432</f>
        <v>0</v>
      </c>
      <c r="X432" s="3180"/>
      <c r="Y432" s="3180">
        <f t="shared" ref="Y432:Y433" si="32">R432+S432+T432+V432+W432-X432</f>
        <v>40000</v>
      </c>
      <c r="Z432" s="3227"/>
      <c r="AA432" s="3227"/>
      <c r="AB432" s="3227"/>
      <c r="AC432" s="3227"/>
      <c r="AD432" s="3227"/>
      <c r="AE432" s="3227"/>
      <c r="AF432" s="3227"/>
      <c r="AG432" s="3227" t="s">
        <v>14</v>
      </c>
      <c r="AH432" s="3227"/>
      <c r="AI432" s="3227"/>
      <c r="AJ432" s="3227"/>
      <c r="AK432" s="3227"/>
      <c r="AL432" s="3227"/>
      <c r="AM432" s="3227"/>
      <c r="AN432" s="3227"/>
      <c r="AO432" s="3228"/>
      <c r="AP432" s="3176"/>
      <c r="AQ432" s="3176"/>
      <c r="AR432" s="3176"/>
      <c r="AS432" s="3176"/>
      <c r="AT432" s="3176"/>
      <c r="AU432" s="3176"/>
    </row>
    <row r="433" spans="1:47" s="3189" customFormat="1" ht="20.25" customHeight="1">
      <c r="A433" s="3171">
        <v>431</v>
      </c>
      <c r="B433" s="3255">
        <v>45727</v>
      </c>
      <c r="C433" s="3191" t="s">
        <v>39524</v>
      </c>
      <c r="D433" s="3191" t="s">
        <v>35547</v>
      </c>
      <c r="E433" s="3191">
        <v>5015290</v>
      </c>
      <c r="F433" s="3191" t="s">
        <v>39523</v>
      </c>
      <c r="G433" s="3192">
        <v>30532</v>
      </c>
      <c r="H433" s="3193" t="s">
        <v>39525</v>
      </c>
      <c r="I433" s="3258" t="s">
        <v>35325</v>
      </c>
      <c r="J433" s="3262"/>
      <c r="K433" s="3176" t="s">
        <v>14</v>
      </c>
      <c r="L433" s="3176" t="s">
        <v>23</v>
      </c>
      <c r="M433" s="3177" t="s">
        <v>35337</v>
      </c>
      <c r="N433" s="3176" t="s">
        <v>35970</v>
      </c>
      <c r="O433" s="3241">
        <v>40000</v>
      </c>
      <c r="P433" s="3180">
        <v>10000</v>
      </c>
      <c r="Q433" s="3180">
        <v>50000</v>
      </c>
      <c r="R433" s="3225">
        <v>50000</v>
      </c>
      <c r="S433" s="3225"/>
      <c r="T433" s="3225"/>
      <c r="U433" s="3225"/>
      <c r="V433" s="3225"/>
      <c r="W433" s="3180">
        <f t="shared" si="31"/>
        <v>0</v>
      </c>
      <c r="X433" s="3180"/>
      <c r="Y433" s="3180">
        <f t="shared" si="32"/>
        <v>50000</v>
      </c>
      <c r="Z433" s="3227"/>
      <c r="AA433" s="3227"/>
      <c r="AB433" s="3227"/>
      <c r="AC433" s="3227"/>
      <c r="AD433" s="3227"/>
      <c r="AE433" s="3227"/>
      <c r="AF433" s="3227"/>
      <c r="AG433" s="3227"/>
      <c r="AH433" s="3227"/>
      <c r="AI433" s="3227" t="s">
        <v>14</v>
      </c>
      <c r="AJ433" s="3227"/>
      <c r="AK433" s="3227"/>
      <c r="AL433" s="3227"/>
      <c r="AM433" s="3227"/>
      <c r="AN433" s="3227"/>
      <c r="AO433" s="3228"/>
      <c r="AP433" s="3176"/>
      <c r="AQ433" s="3176"/>
      <c r="AR433" s="3176"/>
      <c r="AS433" s="3176"/>
      <c r="AT433" s="3176"/>
      <c r="AU433" s="3176"/>
    </row>
    <row r="434" spans="1:47" s="3189" customFormat="1" ht="20.25" customHeight="1">
      <c r="A434" s="3171">
        <v>432</v>
      </c>
      <c r="B434" s="3255">
        <v>45727</v>
      </c>
      <c r="C434" s="3215" t="s">
        <v>35577</v>
      </c>
      <c r="D434" s="3215" t="s">
        <v>35578</v>
      </c>
      <c r="E434" s="3215">
        <v>5459427</v>
      </c>
      <c r="F434" s="3215" t="s">
        <v>35576</v>
      </c>
      <c r="G434" s="3216">
        <v>37647</v>
      </c>
      <c r="H434" s="3217" t="s">
        <v>35579</v>
      </c>
      <c r="I434" s="3258" t="s">
        <v>35325</v>
      </c>
      <c r="J434" s="3171"/>
      <c r="K434" s="3171" t="s">
        <v>14</v>
      </c>
      <c r="L434" s="3171" t="s">
        <v>29</v>
      </c>
      <c r="M434" s="3188" t="s">
        <v>35337</v>
      </c>
      <c r="N434" s="3171" t="s">
        <v>35327</v>
      </c>
      <c r="O434" s="3241">
        <v>30000</v>
      </c>
      <c r="P434" s="3180"/>
      <c r="Q434" s="3180">
        <f t="shared" si="24"/>
        <v>30000</v>
      </c>
      <c r="R434" s="3225">
        <v>30000</v>
      </c>
      <c r="S434" s="3225"/>
      <c r="T434" s="3225"/>
      <c r="U434" s="3225"/>
      <c r="V434" s="3225"/>
      <c r="W434" s="3180">
        <f t="shared" si="26"/>
        <v>0</v>
      </c>
      <c r="X434" s="3180"/>
      <c r="Y434" s="3180">
        <f t="shared" si="25"/>
        <v>30000</v>
      </c>
      <c r="Z434" s="3227"/>
      <c r="AA434" s="3227"/>
      <c r="AB434" s="3227"/>
      <c r="AC434" s="3227"/>
      <c r="AD434" s="3227"/>
      <c r="AE434" s="3227"/>
      <c r="AF434" s="3227" t="s">
        <v>14</v>
      </c>
      <c r="AG434" s="3227"/>
      <c r="AH434" s="3227"/>
      <c r="AI434" s="3227"/>
      <c r="AJ434" s="3227"/>
      <c r="AK434" s="3227"/>
      <c r="AL434" s="3227"/>
      <c r="AM434" s="3227"/>
      <c r="AN434" s="3227"/>
      <c r="AO434" s="3228"/>
      <c r="AP434" s="3176"/>
      <c r="AQ434" s="3176"/>
      <c r="AR434" s="3176"/>
      <c r="AS434" s="3176"/>
      <c r="AT434" s="3176"/>
      <c r="AU434" s="3176"/>
    </row>
    <row r="435" spans="1:47" s="3189" customFormat="1" ht="20.25" customHeight="1">
      <c r="A435" s="3171">
        <v>433</v>
      </c>
      <c r="B435" s="3255">
        <v>45727</v>
      </c>
      <c r="C435" s="3185" t="s">
        <v>39482</v>
      </c>
      <c r="D435" s="3185" t="s">
        <v>39483</v>
      </c>
      <c r="E435" s="3185">
        <v>5892462</v>
      </c>
      <c r="F435" s="3185" t="s">
        <v>39481</v>
      </c>
      <c r="G435" s="3186">
        <v>35877</v>
      </c>
      <c r="H435" s="3190" t="s">
        <v>39484</v>
      </c>
      <c r="I435" s="3258" t="s">
        <v>35325</v>
      </c>
      <c r="J435" s="3177" t="s">
        <v>14</v>
      </c>
      <c r="K435" s="3176" t="s">
        <v>14</v>
      </c>
      <c r="L435" s="3176" t="s">
        <v>24</v>
      </c>
      <c r="M435" s="3176" t="s">
        <v>35337</v>
      </c>
      <c r="N435" s="3176" t="s">
        <v>35327</v>
      </c>
      <c r="O435" s="3241">
        <v>40000</v>
      </c>
      <c r="P435" s="3180">
        <v>10000</v>
      </c>
      <c r="Q435" s="3180">
        <f t="shared" si="24"/>
        <v>50000</v>
      </c>
      <c r="R435" s="3225">
        <v>50000</v>
      </c>
      <c r="S435" s="3225"/>
      <c r="T435" s="3225"/>
      <c r="U435" s="3225"/>
      <c r="V435" s="3225"/>
      <c r="W435" s="3180">
        <f t="shared" si="26"/>
        <v>0</v>
      </c>
      <c r="X435" s="3180"/>
      <c r="Y435" s="3180">
        <f t="shared" si="25"/>
        <v>50000</v>
      </c>
      <c r="Z435" s="3227"/>
      <c r="AA435" s="3227"/>
      <c r="AB435" s="3227"/>
      <c r="AC435" s="3227"/>
      <c r="AD435" s="3227"/>
      <c r="AE435" s="3227"/>
      <c r="AF435" s="3227"/>
      <c r="AG435" s="3227"/>
      <c r="AH435" s="3227"/>
      <c r="AI435" s="3227"/>
      <c r="AJ435" s="3227"/>
      <c r="AK435" s="3227" t="s">
        <v>14</v>
      </c>
      <c r="AL435" s="3227"/>
      <c r="AM435" s="3227"/>
      <c r="AN435" s="3227"/>
      <c r="AO435" s="3228"/>
      <c r="AP435" s="3176"/>
      <c r="AQ435" s="3176"/>
      <c r="AR435" s="3176"/>
      <c r="AS435" s="3176"/>
      <c r="AT435" s="3176"/>
      <c r="AU435" s="3176"/>
    </row>
    <row r="436" spans="1:47" s="3189" customFormat="1" ht="20.25" customHeight="1">
      <c r="A436" s="3171">
        <v>434</v>
      </c>
      <c r="B436" s="3255">
        <v>45728</v>
      </c>
      <c r="C436" s="3191" t="s">
        <v>39486</v>
      </c>
      <c r="D436" s="3191" t="s">
        <v>39487</v>
      </c>
      <c r="E436" s="3191">
        <v>5027777</v>
      </c>
      <c r="F436" s="3191" t="s">
        <v>39485</v>
      </c>
      <c r="G436" s="3192">
        <v>32965</v>
      </c>
      <c r="H436" s="3193" t="s">
        <v>39488</v>
      </c>
      <c r="I436" s="3258" t="s">
        <v>35325</v>
      </c>
      <c r="J436" s="3188"/>
      <c r="K436" s="3171" t="s">
        <v>14</v>
      </c>
      <c r="L436" s="3171" t="s">
        <v>23</v>
      </c>
      <c r="M436" s="3171" t="s">
        <v>35337</v>
      </c>
      <c r="N436" s="3171" t="s">
        <v>35327</v>
      </c>
      <c r="O436" s="3178">
        <v>35000</v>
      </c>
      <c r="P436" s="3180">
        <v>10000</v>
      </c>
      <c r="Q436" s="3180">
        <f t="shared" si="24"/>
        <v>45000</v>
      </c>
      <c r="R436" s="3180">
        <v>45000</v>
      </c>
      <c r="S436" s="3180"/>
      <c r="T436" s="3180"/>
      <c r="U436" s="3180"/>
      <c r="V436" s="3180"/>
      <c r="W436" s="3180">
        <f t="shared" si="26"/>
        <v>0</v>
      </c>
      <c r="X436" s="3180"/>
      <c r="Y436" s="3180">
        <f t="shared" si="25"/>
        <v>45000</v>
      </c>
      <c r="Z436" s="3181"/>
      <c r="AA436" s="3181"/>
      <c r="AB436" s="3181"/>
      <c r="AC436" s="3181"/>
      <c r="AD436" s="3181"/>
      <c r="AE436" s="3181"/>
      <c r="AF436" s="3181"/>
      <c r="AG436" s="3181"/>
      <c r="AH436" s="3181"/>
      <c r="AI436" s="3181" t="s">
        <v>14</v>
      </c>
      <c r="AJ436" s="3181"/>
      <c r="AK436" s="3181"/>
      <c r="AL436" s="3181"/>
      <c r="AM436" s="3181"/>
      <c r="AN436" s="3181"/>
      <c r="AO436" s="3182"/>
      <c r="AP436" s="3171"/>
      <c r="AQ436" s="3171"/>
      <c r="AR436" s="3171"/>
      <c r="AS436" s="3171"/>
      <c r="AT436" s="3171"/>
      <c r="AU436" s="3171"/>
    </row>
    <row r="437" spans="1:47" s="3189" customFormat="1" ht="20.25" customHeight="1">
      <c r="A437" s="3171">
        <v>435</v>
      </c>
      <c r="B437" s="3255">
        <v>45728</v>
      </c>
      <c r="C437" s="3191" t="s">
        <v>39489</v>
      </c>
      <c r="D437" s="3191" t="s">
        <v>37053</v>
      </c>
      <c r="E437" s="3191">
        <v>3817836</v>
      </c>
      <c r="F437" s="3191" t="s">
        <v>37051</v>
      </c>
      <c r="G437" s="3192">
        <v>33896</v>
      </c>
      <c r="H437" s="3193" t="s">
        <v>37054</v>
      </c>
      <c r="I437" s="3258" t="s">
        <v>35325</v>
      </c>
      <c r="J437" s="3188"/>
      <c r="K437" s="3171" t="s">
        <v>14</v>
      </c>
      <c r="L437" s="3171" t="s">
        <v>22</v>
      </c>
      <c r="M437" s="3171" t="s">
        <v>35337</v>
      </c>
      <c r="N437" s="3171" t="s">
        <v>35327</v>
      </c>
      <c r="O437" s="3178">
        <v>45000</v>
      </c>
      <c r="P437" s="3180">
        <v>10000</v>
      </c>
      <c r="Q437" s="3180">
        <f t="shared" si="24"/>
        <v>55000</v>
      </c>
      <c r="R437" s="3180">
        <v>55000</v>
      </c>
      <c r="S437" s="3180"/>
      <c r="T437" s="3180"/>
      <c r="U437" s="3180"/>
      <c r="V437" s="3180"/>
      <c r="W437" s="3180">
        <f t="shared" si="26"/>
        <v>0</v>
      </c>
      <c r="X437" s="3180"/>
      <c r="Y437" s="3180">
        <f t="shared" si="25"/>
        <v>55000</v>
      </c>
      <c r="Z437" s="3181"/>
      <c r="AA437" s="3181"/>
      <c r="AB437" s="3181"/>
      <c r="AC437" s="3181"/>
      <c r="AD437" s="3181"/>
      <c r="AE437" s="3181"/>
      <c r="AF437" s="3181"/>
      <c r="AG437" s="3181"/>
      <c r="AH437" s="3181"/>
      <c r="AI437" s="3181"/>
      <c r="AJ437" s="3181" t="s">
        <v>14</v>
      </c>
      <c r="AK437" s="3181"/>
      <c r="AL437" s="3181"/>
      <c r="AM437" s="3181"/>
      <c r="AN437" s="3181"/>
      <c r="AO437" s="3182"/>
      <c r="AP437" s="3171"/>
      <c r="AQ437" s="3171"/>
      <c r="AR437" s="3171"/>
      <c r="AS437" s="3171"/>
      <c r="AT437" s="3171"/>
      <c r="AU437" s="3171"/>
    </row>
    <row r="438" spans="1:47" s="3189" customFormat="1" ht="20.25" customHeight="1">
      <c r="A438" s="3171">
        <v>436</v>
      </c>
      <c r="B438" s="3255">
        <v>45728</v>
      </c>
      <c r="C438" s="3185" t="s">
        <v>39527</v>
      </c>
      <c r="D438" s="3185" t="s">
        <v>39528</v>
      </c>
      <c r="E438" s="3185">
        <v>5723753</v>
      </c>
      <c r="F438" s="3185" t="s">
        <v>39526</v>
      </c>
      <c r="G438" s="3186">
        <v>35836</v>
      </c>
      <c r="H438" s="3190" t="s">
        <v>39529</v>
      </c>
      <c r="I438" s="3258" t="s">
        <v>35325</v>
      </c>
      <c r="J438" s="3188"/>
      <c r="K438" s="3171" t="s">
        <v>14</v>
      </c>
      <c r="L438" s="3171" t="s">
        <v>23</v>
      </c>
      <c r="M438" s="3171" t="s">
        <v>35337</v>
      </c>
      <c r="N438" s="3171" t="s">
        <v>35970</v>
      </c>
      <c r="O438" s="3178">
        <v>35000</v>
      </c>
      <c r="P438" s="3180"/>
      <c r="Q438" s="3180">
        <v>35000</v>
      </c>
      <c r="R438" s="3180">
        <v>35000</v>
      </c>
      <c r="S438" s="3180"/>
      <c r="T438" s="3180"/>
      <c r="U438" s="3180"/>
      <c r="V438" s="3180"/>
      <c r="W438" s="3180">
        <f t="shared" si="26"/>
        <v>0</v>
      </c>
      <c r="X438" s="3180"/>
      <c r="Y438" s="3180">
        <f t="shared" si="25"/>
        <v>35000</v>
      </c>
      <c r="Z438" s="3181"/>
      <c r="AA438" s="3181"/>
      <c r="AB438" s="3181"/>
      <c r="AC438" s="3181"/>
      <c r="AD438" s="3181"/>
      <c r="AE438" s="3181"/>
      <c r="AF438" s="3181"/>
      <c r="AG438" s="3181"/>
      <c r="AH438" s="3181"/>
      <c r="AI438" s="3181" t="s">
        <v>14</v>
      </c>
      <c r="AJ438" s="3181"/>
      <c r="AK438" s="3181"/>
      <c r="AL438" s="3181"/>
      <c r="AM438" s="3181"/>
      <c r="AN438" s="3181"/>
      <c r="AO438" s="3182"/>
      <c r="AP438" s="3171"/>
      <c r="AQ438" s="3171"/>
      <c r="AR438" s="3171"/>
      <c r="AS438" s="3171"/>
      <c r="AT438" s="3171"/>
      <c r="AU438" s="3171"/>
    </row>
    <row r="439" spans="1:47" s="3189" customFormat="1" ht="20.25" customHeight="1">
      <c r="A439" s="3171">
        <v>437</v>
      </c>
      <c r="B439" s="3255">
        <v>45728</v>
      </c>
      <c r="C439" s="3185" t="s">
        <v>39531</v>
      </c>
      <c r="D439" s="3185" t="s">
        <v>39532</v>
      </c>
      <c r="E439" s="3185">
        <v>2934972</v>
      </c>
      <c r="F439" s="3185" t="s">
        <v>39530</v>
      </c>
      <c r="G439" s="3186">
        <v>45755</v>
      </c>
      <c r="H439" s="3190" t="s">
        <v>39533</v>
      </c>
      <c r="I439" s="3258" t="s">
        <v>35325</v>
      </c>
      <c r="J439" s="3188"/>
      <c r="K439" s="3171" t="s">
        <v>14</v>
      </c>
      <c r="L439" s="3171" t="s">
        <v>23</v>
      </c>
      <c r="M439" s="3171" t="s">
        <v>35337</v>
      </c>
      <c r="N439" s="3171" t="s">
        <v>35970</v>
      </c>
      <c r="O439" s="3178">
        <v>35000</v>
      </c>
      <c r="P439" s="3180">
        <v>10000</v>
      </c>
      <c r="Q439" s="3180">
        <v>45000</v>
      </c>
      <c r="R439" s="3180">
        <v>45000</v>
      </c>
      <c r="S439" s="3180"/>
      <c r="T439" s="3180"/>
      <c r="U439" s="3180"/>
      <c r="V439" s="3180"/>
      <c r="W439" s="3180">
        <f t="shared" si="26"/>
        <v>0</v>
      </c>
      <c r="X439" s="3180"/>
      <c r="Y439" s="3180">
        <f t="shared" si="25"/>
        <v>45000</v>
      </c>
      <c r="Z439" s="3181"/>
      <c r="AA439" s="3181"/>
      <c r="AB439" s="3181"/>
      <c r="AC439" s="3181"/>
      <c r="AD439" s="3181"/>
      <c r="AE439" s="3181"/>
      <c r="AF439" s="3181"/>
      <c r="AG439" s="3181"/>
      <c r="AH439" s="3181"/>
      <c r="AI439" s="3181" t="s">
        <v>14</v>
      </c>
      <c r="AJ439" s="3181"/>
      <c r="AK439" s="3181"/>
      <c r="AL439" s="3181"/>
      <c r="AM439" s="3181"/>
      <c r="AN439" s="3181"/>
      <c r="AO439" s="3182"/>
      <c r="AP439" s="3171"/>
      <c r="AQ439" s="3171"/>
      <c r="AR439" s="3171"/>
      <c r="AS439" s="3171"/>
      <c r="AT439" s="3171"/>
      <c r="AU439" s="3171"/>
    </row>
    <row r="440" spans="1:47" s="3189" customFormat="1" ht="20.25" customHeight="1">
      <c r="A440" s="3171">
        <v>438</v>
      </c>
      <c r="B440" s="3255">
        <v>45729</v>
      </c>
      <c r="C440" s="3185" t="s">
        <v>39491</v>
      </c>
      <c r="D440" s="3185" t="s">
        <v>36954</v>
      </c>
      <c r="E440" s="3185">
        <v>4709308</v>
      </c>
      <c r="F440" s="3185" t="s">
        <v>39490</v>
      </c>
      <c r="G440" s="3186">
        <v>32289</v>
      </c>
      <c r="H440" s="3190" t="s">
        <v>39492</v>
      </c>
      <c r="I440" s="3258" t="s">
        <v>35325</v>
      </c>
      <c r="J440" s="3188"/>
      <c r="K440" s="3171" t="s">
        <v>14</v>
      </c>
      <c r="L440" s="3171" t="s">
        <v>36808</v>
      </c>
      <c r="M440" s="3171" t="s">
        <v>35337</v>
      </c>
      <c r="N440" s="3171" t="s">
        <v>35327</v>
      </c>
      <c r="O440" s="3178">
        <v>60000</v>
      </c>
      <c r="P440" s="3180"/>
      <c r="Q440" s="3180">
        <f t="shared" si="24"/>
        <v>60000</v>
      </c>
      <c r="R440" s="3180">
        <v>55000</v>
      </c>
      <c r="S440" s="3180"/>
      <c r="T440" s="3180">
        <v>5000</v>
      </c>
      <c r="U440" s="3180"/>
      <c r="V440" s="3180"/>
      <c r="W440" s="3180">
        <f t="shared" si="26"/>
        <v>0</v>
      </c>
      <c r="X440" s="3180"/>
      <c r="Y440" s="3180">
        <f t="shared" si="25"/>
        <v>60000</v>
      </c>
      <c r="Z440" s="3181"/>
      <c r="AA440" s="3181"/>
      <c r="AB440" s="3181"/>
      <c r="AC440" s="3181"/>
      <c r="AD440" s="3181" t="s">
        <v>14</v>
      </c>
      <c r="AE440" s="3181"/>
      <c r="AF440" s="3181"/>
      <c r="AG440" s="3181"/>
      <c r="AH440" s="3181" t="s">
        <v>14</v>
      </c>
      <c r="AI440" s="3181"/>
      <c r="AJ440" s="3181"/>
      <c r="AK440" s="3181"/>
      <c r="AL440" s="3181"/>
      <c r="AM440" s="3181"/>
      <c r="AN440" s="3181"/>
      <c r="AO440" s="3182"/>
      <c r="AP440" s="3171"/>
      <c r="AQ440" s="3171"/>
      <c r="AR440" s="3171"/>
      <c r="AS440" s="3171"/>
      <c r="AT440" s="3171"/>
      <c r="AU440" s="3171"/>
    </row>
    <row r="441" spans="1:47" s="3189" customFormat="1" ht="20.25" customHeight="1">
      <c r="A441" s="3171">
        <v>439</v>
      </c>
      <c r="B441" s="3255">
        <v>45729</v>
      </c>
      <c r="C441" s="3191" t="s">
        <v>39494</v>
      </c>
      <c r="D441" s="3191" t="s">
        <v>39495</v>
      </c>
      <c r="E441" s="3191">
        <v>1941074</v>
      </c>
      <c r="F441" s="3191" t="s">
        <v>39493</v>
      </c>
      <c r="G441" s="3192">
        <v>31223</v>
      </c>
      <c r="H441" s="3191" t="s">
        <v>39496</v>
      </c>
      <c r="I441" s="3258" t="s">
        <v>35325</v>
      </c>
      <c r="J441" s="3188" t="s">
        <v>14</v>
      </c>
      <c r="K441" s="3171" t="s">
        <v>14</v>
      </c>
      <c r="L441" s="3171" t="s">
        <v>35400</v>
      </c>
      <c r="M441" s="3171" t="s">
        <v>35337</v>
      </c>
      <c r="N441" s="3171" t="s">
        <v>35327</v>
      </c>
      <c r="O441" s="3178">
        <v>75000</v>
      </c>
      <c r="P441" s="3180">
        <v>20000</v>
      </c>
      <c r="Q441" s="3180">
        <f t="shared" si="24"/>
        <v>95000</v>
      </c>
      <c r="R441" s="3180">
        <v>95000</v>
      </c>
      <c r="S441" s="3180"/>
      <c r="T441" s="3180"/>
      <c r="U441" s="3180"/>
      <c r="V441" s="3180"/>
      <c r="W441" s="3180">
        <f t="shared" si="26"/>
        <v>0</v>
      </c>
      <c r="X441" s="3180"/>
      <c r="Y441" s="3180">
        <f t="shared" si="25"/>
        <v>95000</v>
      </c>
      <c r="Z441" s="3181"/>
      <c r="AA441" s="3181"/>
      <c r="AB441" s="3181"/>
      <c r="AC441" s="3181"/>
      <c r="AD441" s="3181"/>
      <c r="AE441" s="3181"/>
      <c r="AF441" s="3181"/>
      <c r="AG441" s="3181"/>
      <c r="AH441" s="3181"/>
      <c r="AI441" s="3181" t="s">
        <v>14</v>
      </c>
      <c r="AJ441" s="3181"/>
      <c r="AK441" s="3181" t="s">
        <v>14</v>
      </c>
      <c r="AL441" s="3181"/>
      <c r="AM441" s="3181"/>
      <c r="AN441" s="3181"/>
      <c r="AO441" s="3182"/>
      <c r="AP441" s="3171"/>
      <c r="AQ441" s="3171"/>
      <c r="AR441" s="3171"/>
      <c r="AS441" s="3171"/>
      <c r="AT441" s="3171"/>
      <c r="AU441" s="3171"/>
    </row>
    <row r="442" spans="1:47" s="3189" customFormat="1" ht="20.25" customHeight="1">
      <c r="A442" s="3171">
        <v>440</v>
      </c>
      <c r="B442" s="3255">
        <v>45730</v>
      </c>
      <c r="C442" s="3191" t="s">
        <v>39498</v>
      </c>
      <c r="D442" s="3191" t="s">
        <v>39499</v>
      </c>
      <c r="E442" s="3191">
        <v>5893637</v>
      </c>
      <c r="F442" s="3191" t="s">
        <v>39497</v>
      </c>
      <c r="G442" s="3192">
        <v>37205</v>
      </c>
      <c r="H442" s="3193" t="s">
        <v>39500</v>
      </c>
      <c r="I442" s="3258" t="s">
        <v>35325</v>
      </c>
      <c r="J442" s="3188"/>
      <c r="K442" s="3171" t="s">
        <v>14</v>
      </c>
      <c r="L442" s="3171" t="s">
        <v>27</v>
      </c>
      <c r="M442" s="3171" t="s">
        <v>35337</v>
      </c>
      <c r="N442" s="3171" t="s">
        <v>35327</v>
      </c>
      <c r="O442" s="3178">
        <v>30000</v>
      </c>
      <c r="P442" s="3180">
        <v>10000</v>
      </c>
      <c r="Q442" s="3180">
        <f t="shared" ref="Q442:Q506" si="33">O442+P442</f>
        <v>40000</v>
      </c>
      <c r="R442" s="3180">
        <v>40000</v>
      </c>
      <c r="S442" s="3180"/>
      <c r="T442" s="3180"/>
      <c r="U442" s="3180"/>
      <c r="V442" s="3180"/>
      <c r="W442" s="3180">
        <f t="shared" si="26"/>
        <v>0</v>
      </c>
      <c r="X442" s="3180"/>
      <c r="Y442" s="3180">
        <f t="shared" ref="Y442:Y506" si="34">R442+S442+T442+V442+W442-X442</f>
        <v>40000</v>
      </c>
      <c r="Z442" s="3181"/>
      <c r="AA442" s="3181"/>
      <c r="AB442" s="3181"/>
      <c r="AC442" s="3181"/>
      <c r="AD442" s="3181"/>
      <c r="AE442" s="3181"/>
      <c r="AF442" s="3181"/>
      <c r="AG442" s="3181"/>
      <c r="AH442" s="3181" t="s">
        <v>14</v>
      </c>
      <c r="AI442" s="3181"/>
      <c r="AJ442" s="3181"/>
      <c r="AK442" s="3181"/>
      <c r="AL442" s="3181"/>
      <c r="AM442" s="3181"/>
      <c r="AN442" s="3181"/>
      <c r="AO442" s="3182"/>
      <c r="AP442" s="3171"/>
      <c r="AQ442" s="3171"/>
      <c r="AR442" s="3171"/>
      <c r="AS442" s="3171"/>
      <c r="AT442" s="3171"/>
      <c r="AU442" s="3171"/>
    </row>
    <row r="443" spans="1:47" s="3189" customFormat="1" ht="20.25" customHeight="1">
      <c r="A443" s="3171">
        <v>441</v>
      </c>
      <c r="B443" s="3255">
        <v>45730</v>
      </c>
      <c r="C443" s="3191" t="s">
        <v>36941</v>
      </c>
      <c r="D443" s="3191" t="s">
        <v>39502</v>
      </c>
      <c r="E443" s="3191">
        <v>6477333</v>
      </c>
      <c r="F443" s="3191" t="s">
        <v>39501</v>
      </c>
      <c r="G443" s="3192">
        <v>38987</v>
      </c>
      <c r="H443" s="3193" t="s">
        <v>39503</v>
      </c>
      <c r="I443" s="3258" t="s">
        <v>35325</v>
      </c>
      <c r="J443" s="3188" t="s">
        <v>14</v>
      </c>
      <c r="K443" s="3171" t="s">
        <v>14</v>
      </c>
      <c r="L443" s="3171" t="s">
        <v>35392</v>
      </c>
      <c r="M443" s="3171" t="s">
        <v>35337</v>
      </c>
      <c r="N443" s="3171" t="s">
        <v>35327</v>
      </c>
      <c r="O443" s="3178">
        <v>95000</v>
      </c>
      <c r="P443" s="3180">
        <v>30000</v>
      </c>
      <c r="Q443" s="3180">
        <f t="shared" si="33"/>
        <v>125000</v>
      </c>
      <c r="R443" s="3180">
        <v>107000</v>
      </c>
      <c r="S443" s="3180"/>
      <c r="T443" s="3180">
        <v>18000</v>
      </c>
      <c r="U443" s="3180"/>
      <c r="V443" s="3180"/>
      <c r="W443" s="3180">
        <f t="shared" si="26"/>
        <v>0</v>
      </c>
      <c r="X443" s="3180"/>
      <c r="Y443" s="3180">
        <f t="shared" si="34"/>
        <v>125000</v>
      </c>
      <c r="Z443" s="3181" t="s">
        <v>14</v>
      </c>
      <c r="AA443" s="3181" t="s">
        <v>14</v>
      </c>
      <c r="AB443" s="3181" t="s">
        <v>14</v>
      </c>
      <c r="AC443" s="3181"/>
      <c r="AD443" s="3181"/>
      <c r="AE443" s="3181"/>
      <c r="AF443" s="3181"/>
      <c r="AG443" s="3181"/>
      <c r="AH443" s="3181"/>
      <c r="AI443" s="3181"/>
      <c r="AJ443" s="3181"/>
      <c r="AK443" s="3181"/>
      <c r="AL443" s="3181"/>
      <c r="AM443" s="3181"/>
      <c r="AN443" s="3181"/>
      <c r="AO443" s="3182"/>
      <c r="AP443" s="3171"/>
      <c r="AQ443" s="3171"/>
      <c r="AR443" s="3171"/>
      <c r="AS443" s="3171"/>
      <c r="AT443" s="3171"/>
      <c r="AU443" s="3171"/>
    </row>
    <row r="444" spans="1:47" s="3189" customFormat="1" ht="20.25" customHeight="1">
      <c r="A444" s="3171">
        <v>442</v>
      </c>
      <c r="B444" s="3255">
        <v>45730</v>
      </c>
      <c r="C444" s="3215" t="s">
        <v>39588</v>
      </c>
      <c r="D444" s="3215" t="s">
        <v>39504</v>
      </c>
      <c r="E444" s="3215">
        <v>5923517</v>
      </c>
      <c r="F444" s="3215" t="s">
        <v>39589</v>
      </c>
      <c r="G444" s="3216">
        <v>35348</v>
      </c>
      <c r="H444" s="3217" t="s">
        <v>39590</v>
      </c>
      <c r="I444" s="3258" t="s">
        <v>35325</v>
      </c>
      <c r="J444" s="3188" t="s">
        <v>14</v>
      </c>
      <c r="K444" s="3171" t="s">
        <v>14</v>
      </c>
      <c r="L444" s="3171" t="s">
        <v>29</v>
      </c>
      <c r="M444" s="3171" t="s">
        <v>35337</v>
      </c>
      <c r="N444" s="3171" t="s">
        <v>35327</v>
      </c>
      <c r="O444" s="3178">
        <v>35000</v>
      </c>
      <c r="P444" s="3180">
        <v>10000</v>
      </c>
      <c r="Q444" s="3180">
        <f t="shared" si="33"/>
        <v>45000</v>
      </c>
      <c r="R444" s="3279">
        <v>45000</v>
      </c>
      <c r="S444" s="3180"/>
      <c r="T444" s="3180"/>
      <c r="U444" s="3180"/>
      <c r="V444" s="3180"/>
      <c r="W444" s="3180">
        <f t="shared" ref="W444:W507" si="35">Q444-R444-S444-T444-V444</f>
        <v>0</v>
      </c>
      <c r="X444" s="3180"/>
      <c r="Y444" s="3180">
        <f t="shared" si="34"/>
        <v>45000</v>
      </c>
      <c r="Z444" s="3181"/>
      <c r="AA444" s="3181"/>
      <c r="AB444" s="3181"/>
      <c r="AC444" s="3181"/>
      <c r="AD444" s="3181"/>
      <c r="AE444" s="3181"/>
      <c r="AF444" s="3181" t="s">
        <v>14</v>
      </c>
      <c r="AG444" s="3181"/>
      <c r="AH444" s="3181"/>
      <c r="AI444" s="3181"/>
      <c r="AJ444" s="3181"/>
      <c r="AK444" s="3181"/>
      <c r="AL444" s="3181"/>
      <c r="AM444" s="3181"/>
      <c r="AN444" s="3181"/>
      <c r="AO444" s="3182"/>
      <c r="AP444" s="3171"/>
      <c r="AQ444" s="3171"/>
      <c r="AR444" s="3171"/>
      <c r="AS444" s="3171"/>
      <c r="AT444" s="3171"/>
      <c r="AU444" s="3171"/>
    </row>
    <row r="445" spans="1:47" s="3189" customFormat="1" ht="20.25" customHeight="1">
      <c r="A445" s="3171">
        <v>443</v>
      </c>
      <c r="B445" s="3255">
        <v>45731</v>
      </c>
      <c r="C445" s="3263" t="s">
        <v>39295</v>
      </c>
      <c r="D445" s="3263" t="s">
        <v>39506</v>
      </c>
      <c r="E445" s="3263">
        <v>6260296</v>
      </c>
      <c r="F445" s="3263" t="s">
        <v>39505</v>
      </c>
      <c r="G445" s="3264">
        <v>36594</v>
      </c>
      <c r="H445" s="3265" t="s">
        <v>39507</v>
      </c>
      <c r="I445" s="3258" t="s">
        <v>35325</v>
      </c>
      <c r="J445" s="3188"/>
      <c r="K445" s="3171" t="s">
        <v>14</v>
      </c>
      <c r="L445" s="3171" t="s">
        <v>36808</v>
      </c>
      <c r="M445" s="3171" t="s">
        <v>35337</v>
      </c>
      <c r="N445" s="3171" t="s">
        <v>35327</v>
      </c>
      <c r="O445" s="3178">
        <v>60000</v>
      </c>
      <c r="P445" s="3180">
        <v>20000</v>
      </c>
      <c r="Q445" s="3180">
        <f t="shared" si="33"/>
        <v>80000</v>
      </c>
      <c r="R445" s="3180">
        <v>80000</v>
      </c>
      <c r="S445" s="3180"/>
      <c r="T445" s="3180"/>
      <c r="U445" s="3180"/>
      <c r="V445" s="3180"/>
      <c r="W445" s="3180">
        <f t="shared" si="35"/>
        <v>0</v>
      </c>
      <c r="X445" s="3180"/>
      <c r="Y445" s="3180">
        <f t="shared" si="34"/>
        <v>80000</v>
      </c>
      <c r="Z445" s="3181"/>
      <c r="AA445" s="3181"/>
      <c r="AB445" s="3181"/>
      <c r="AC445" s="3181"/>
      <c r="AD445" s="3181" t="s">
        <v>14</v>
      </c>
      <c r="AE445" s="3181"/>
      <c r="AF445" s="3181"/>
      <c r="AG445" s="3181"/>
      <c r="AH445" s="3181" t="s">
        <v>14</v>
      </c>
      <c r="AI445" s="3181"/>
      <c r="AJ445" s="3181"/>
      <c r="AK445" s="3181"/>
      <c r="AL445" s="3181"/>
      <c r="AM445" s="3181"/>
      <c r="AN445" s="3181"/>
      <c r="AO445" s="3182"/>
      <c r="AP445" s="3171"/>
      <c r="AQ445" s="3171"/>
      <c r="AR445" s="3171"/>
      <c r="AS445" s="3171"/>
      <c r="AT445" s="3171"/>
      <c r="AU445" s="3171"/>
    </row>
    <row r="446" spans="1:47" s="3189" customFormat="1" ht="18.75" customHeight="1">
      <c r="A446" s="3171">
        <v>444</v>
      </c>
      <c r="B446" s="3255">
        <v>45731</v>
      </c>
      <c r="C446" s="3263" t="s">
        <v>39509</v>
      </c>
      <c r="D446" s="3263" t="s">
        <v>39510</v>
      </c>
      <c r="E446" s="3263">
        <v>3117340</v>
      </c>
      <c r="F446" s="3263" t="s">
        <v>39508</v>
      </c>
      <c r="G446" s="3264">
        <v>35163</v>
      </c>
      <c r="H446" s="3263" t="s">
        <v>39511</v>
      </c>
      <c r="I446" s="3258" t="s">
        <v>35325</v>
      </c>
      <c r="J446" s="3188" t="s">
        <v>14</v>
      </c>
      <c r="K446" s="3171" t="s">
        <v>14</v>
      </c>
      <c r="L446" s="3208" t="s">
        <v>39512</v>
      </c>
      <c r="M446" s="3171" t="s">
        <v>35337</v>
      </c>
      <c r="N446" s="3171" t="s">
        <v>35327</v>
      </c>
      <c r="O446" s="3178">
        <v>85000</v>
      </c>
      <c r="P446" s="3180">
        <v>20000</v>
      </c>
      <c r="Q446" s="3180">
        <f t="shared" si="33"/>
        <v>105000</v>
      </c>
      <c r="R446" s="3180">
        <v>105000</v>
      </c>
      <c r="S446" s="3180"/>
      <c r="T446" s="3180"/>
      <c r="U446" s="3180"/>
      <c r="V446" s="3180"/>
      <c r="W446" s="3180">
        <f t="shared" si="35"/>
        <v>0</v>
      </c>
      <c r="X446" s="3180"/>
      <c r="Y446" s="3180">
        <f t="shared" si="34"/>
        <v>105000</v>
      </c>
      <c r="Z446" s="3180"/>
      <c r="AA446" s="3180"/>
      <c r="AB446" s="3180"/>
      <c r="AC446" s="3180"/>
      <c r="AD446" s="3181"/>
      <c r="AE446" s="3181"/>
      <c r="AF446" s="3181"/>
      <c r="AG446" s="3181"/>
      <c r="AH446" s="3181"/>
      <c r="AI446" s="3181"/>
      <c r="AJ446" s="3181" t="s">
        <v>14</v>
      </c>
      <c r="AK446" s="3181"/>
      <c r="AL446" s="3181"/>
      <c r="AM446" s="3181" t="s">
        <v>14</v>
      </c>
      <c r="AN446" s="3267"/>
      <c r="AO446" s="3182"/>
      <c r="AP446" s="3183"/>
      <c r="AQ446" s="3183"/>
      <c r="AR446" s="3183"/>
      <c r="AS446" s="3183"/>
      <c r="AT446" s="3183"/>
      <c r="AU446" s="3183"/>
    </row>
    <row r="447" spans="1:47" s="3189" customFormat="1" ht="20.25" customHeight="1">
      <c r="A447" s="3171">
        <v>445</v>
      </c>
      <c r="B447" s="3255">
        <v>45731</v>
      </c>
      <c r="C447" s="3215" t="s">
        <v>39514</v>
      </c>
      <c r="D447" s="3215" t="s">
        <v>39515</v>
      </c>
      <c r="E447" s="3215">
        <v>6475508</v>
      </c>
      <c r="F447" s="3215" t="s">
        <v>39513</v>
      </c>
      <c r="G447" s="3216">
        <v>35305</v>
      </c>
      <c r="H447" s="3217" t="s">
        <v>39516</v>
      </c>
      <c r="I447" s="3258" t="s">
        <v>35325</v>
      </c>
      <c r="J447" s="3188" t="s">
        <v>14</v>
      </c>
      <c r="K447" s="3171" t="s">
        <v>14</v>
      </c>
      <c r="L447" s="3171" t="s">
        <v>35400</v>
      </c>
      <c r="M447" s="3171" t="s">
        <v>35337</v>
      </c>
      <c r="N447" s="3171" t="s">
        <v>35327</v>
      </c>
      <c r="O447" s="3178">
        <v>75000</v>
      </c>
      <c r="P447" s="3180">
        <v>20000</v>
      </c>
      <c r="Q447" s="3180">
        <f t="shared" si="33"/>
        <v>95000</v>
      </c>
      <c r="R447" s="3180">
        <v>95000</v>
      </c>
      <c r="S447" s="3180"/>
      <c r="T447" s="3180"/>
      <c r="U447" s="3180"/>
      <c r="V447" s="3180"/>
      <c r="W447" s="3180">
        <f t="shared" si="35"/>
        <v>0</v>
      </c>
      <c r="X447" s="3180"/>
      <c r="Y447" s="3180">
        <f t="shared" si="34"/>
        <v>95000</v>
      </c>
      <c r="Z447" s="3181"/>
      <c r="AA447" s="3181"/>
      <c r="AB447" s="3181"/>
      <c r="AC447" s="3181"/>
      <c r="AD447" s="3181"/>
      <c r="AE447" s="3181"/>
      <c r="AF447" s="3181"/>
      <c r="AG447" s="3181"/>
      <c r="AH447" s="3181"/>
      <c r="AI447" s="3181" t="s">
        <v>14</v>
      </c>
      <c r="AJ447" s="3181"/>
      <c r="AK447" s="3181" t="s">
        <v>14</v>
      </c>
      <c r="AL447" s="3181"/>
      <c r="AM447" s="3181"/>
      <c r="AN447" s="3181"/>
      <c r="AO447" s="3182"/>
      <c r="AP447" s="3171"/>
      <c r="AQ447" s="3171"/>
      <c r="AR447" s="3171"/>
      <c r="AS447" s="3171"/>
      <c r="AT447" s="3171"/>
      <c r="AU447" s="3171"/>
    </row>
    <row r="448" spans="1:47" s="1449" customFormat="1" ht="20.25" customHeight="1">
      <c r="A448" s="3171">
        <v>446</v>
      </c>
      <c r="B448" s="2412"/>
      <c r="C448" s="2916" t="s">
        <v>39518</v>
      </c>
      <c r="D448" s="2916" t="s">
        <v>35547</v>
      </c>
      <c r="E448" s="2916">
        <v>3997063</v>
      </c>
      <c r="F448" s="2916" t="s">
        <v>39517</v>
      </c>
      <c r="G448" s="2917">
        <v>36310</v>
      </c>
      <c r="H448" s="2916" t="s">
        <v>39519</v>
      </c>
      <c r="I448" s="2380" t="s">
        <v>35325</v>
      </c>
      <c r="J448" s="1440"/>
      <c r="K448" s="1094" t="s">
        <v>14</v>
      </c>
      <c r="L448" s="1094" t="s">
        <v>22</v>
      </c>
      <c r="M448" s="1094" t="s">
        <v>35337</v>
      </c>
      <c r="N448" s="1094" t="s">
        <v>35327</v>
      </c>
      <c r="O448" s="2406">
        <v>45000</v>
      </c>
      <c r="P448" s="1139"/>
      <c r="Q448" s="1097">
        <f t="shared" si="33"/>
        <v>45000</v>
      </c>
      <c r="R448" s="1097"/>
      <c r="S448" s="1097"/>
      <c r="T448" s="1097"/>
      <c r="U448" s="1097"/>
      <c r="V448" s="1097">
        <v>45000</v>
      </c>
      <c r="W448" s="1097">
        <f t="shared" si="35"/>
        <v>0</v>
      </c>
      <c r="X448" s="1097"/>
      <c r="Y448" s="1097">
        <f t="shared" si="34"/>
        <v>45000</v>
      </c>
      <c r="Z448" s="1139"/>
      <c r="AA448" s="1139"/>
      <c r="AB448" s="1139"/>
      <c r="AC448" s="1139"/>
      <c r="AD448" s="1139"/>
      <c r="AE448" s="1139"/>
      <c r="AF448" s="1139"/>
      <c r="AG448" s="1139"/>
      <c r="AH448" s="1139"/>
      <c r="AI448" s="1139"/>
      <c r="AJ448" s="1139" t="s">
        <v>14</v>
      </c>
      <c r="AK448" s="1139"/>
      <c r="AL448" s="1139"/>
      <c r="AM448" s="1139"/>
      <c r="AN448" s="1139"/>
      <c r="AO448" s="676"/>
      <c r="AP448" s="1094"/>
      <c r="AQ448" s="1094"/>
      <c r="AR448" s="1094"/>
      <c r="AS448" s="1094"/>
      <c r="AT448" s="1094"/>
      <c r="AU448" s="1094"/>
    </row>
    <row r="449" spans="1:47" s="3189" customFormat="1" ht="20.25" customHeight="1">
      <c r="A449" s="3171">
        <v>447</v>
      </c>
      <c r="B449" s="3255">
        <v>45732</v>
      </c>
      <c r="C449" s="3263" t="s">
        <v>39543</v>
      </c>
      <c r="D449" s="3263" t="s">
        <v>39544</v>
      </c>
      <c r="E449" s="3263">
        <v>6169717</v>
      </c>
      <c r="F449" s="3263" t="s">
        <v>39542</v>
      </c>
      <c r="G449" s="3264">
        <v>35825</v>
      </c>
      <c r="H449" s="3265" t="s">
        <v>39545</v>
      </c>
      <c r="I449" s="3258" t="s">
        <v>35325</v>
      </c>
      <c r="J449" s="3188" t="s">
        <v>14</v>
      </c>
      <c r="K449" s="3171" t="s">
        <v>14</v>
      </c>
      <c r="L449" s="3171" t="s">
        <v>31</v>
      </c>
      <c r="M449" s="3171" t="s">
        <v>35337</v>
      </c>
      <c r="N449" s="3171" t="s">
        <v>35327</v>
      </c>
      <c r="O449" s="3178">
        <v>35000</v>
      </c>
      <c r="P449" s="3180">
        <v>10000</v>
      </c>
      <c r="Q449" s="3180">
        <f t="shared" si="33"/>
        <v>45000</v>
      </c>
      <c r="R449" s="3180">
        <v>45000</v>
      </c>
      <c r="S449" s="3180"/>
      <c r="T449" s="3180"/>
      <c r="U449" s="3180"/>
      <c r="V449" s="3180"/>
      <c r="W449" s="3180">
        <f t="shared" si="35"/>
        <v>0</v>
      </c>
      <c r="X449" s="3180"/>
      <c r="Y449" s="3180">
        <f t="shared" si="34"/>
        <v>45000</v>
      </c>
      <c r="Z449" s="3181"/>
      <c r="AA449" s="3181"/>
      <c r="AB449" s="3181"/>
      <c r="AC449" s="3181"/>
      <c r="AD449" s="3181" t="s">
        <v>14</v>
      </c>
      <c r="AE449" s="3181"/>
      <c r="AF449" s="3181"/>
      <c r="AG449" s="3181"/>
      <c r="AH449" s="3181"/>
      <c r="AI449" s="3181"/>
      <c r="AJ449" s="3181"/>
      <c r="AK449" s="3181"/>
      <c r="AL449" s="3181"/>
      <c r="AM449" s="3181"/>
      <c r="AN449" s="3181"/>
      <c r="AO449" s="3182"/>
      <c r="AP449" s="3171"/>
      <c r="AQ449" s="3171"/>
      <c r="AR449" s="3171"/>
      <c r="AS449" s="3171"/>
      <c r="AT449" s="3171"/>
      <c r="AU449" s="3171"/>
    </row>
    <row r="450" spans="1:47" s="3189" customFormat="1" ht="20.25" customHeight="1">
      <c r="A450" s="3171">
        <v>448</v>
      </c>
      <c r="B450" s="3255">
        <v>45733</v>
      </c>
      <c r="C450" s="3263" t="s">
        <v>39521</v>
      </c>
      <c r="D450" s="3263" t="s">
        <v>39522</v>
      </c>
      <c r="E450" s="3263">
        <v>4601544</v>
      </c>
      <c r="F450" s="3263" t="s">
        <v>39520</v>
      </c>
      <c r="G450" s="3264">
        <v>35657</v>
      </c>
      <c r="H450" s="3265" t="s">
        <v>7807</v>
      </c>
      <c r="I450" s="3258" t="s">
        <v>35325</v>
      </c>
      <c r="J450" s="3188"/>
      <c r="K450" s="3171" t="s">
        <v>14</v>
      </c>
      <c r="L450" s="3171" t="s">
        <v>28</v>
      </c>
      <c r="M450" s="3171" t="s">
        <v>35337</v>
      </c>
      <c r="N450" s="3171" t="s">
        <v>35970</v>
      </c>
      <c r="O450" s="3178">
        <v>30000</v>
      </c>
      <c r="P450" s="3180">
        <v>10000</v>
      </c>
      <c r="Q450" s="3180">
        <f t="shared" si="33"/>
        <v>40000</v>
      </c>
      <c r="R450" s="3180">
        <v>40000</v>
      </c>
      <c r="S450" s="3180"/>
      <c r="T450" s="3180"/>
      <c r="U450" s="3180"/>
      <c r="V450" s="3180"/>
      <c r="W450" s="3180">
        <f t="shared" si="35"/>
        <v>0</v>
      </c>
      <c r="X450" s="3180"/>
      <c r="Y450" s="3180">
        <f t="shared" si="34"/>
        <v>40000</v>
      </c>
      <c r="Z450" s="3181"/>
      <c r="AA450" s="3181"/>
      <c r="AB450" s="3181"/>
      <c r="AC450" s="3181"/>
      <c r="AD450" s="3181"/>
      <c r="AE450" s="3181"/>
      <c r="AF450" s="3181"/>
      <c r="AG450" s="3181" t="s">
        <v>14</v>
      </c>
      <c r="AH450" s="3181"/>
      <c r="AI450" s="3181"/>
      <c r="AJ450" s="3181"/>
      <c r="AK450" s="3181"/>
      <c r="AL450" s="3181"/>
      <c r="AM450" s="3181"/>
      <c r="AN450" s="3181"/>
      <c r="AO450" s="3182"/>
      <c r="AP450" s="3171"/>
      <c r="AQ450" s="3171"/>
      <c r="AR450" s="3171"/>
      <c r="AS450" s="3171"/>
      <c r="AT450" s="3171"/>
      <c r="AU450" s="3171"/>
    </row>
    <row r="451" spans="1:47" s="3189" customFormat="1" ht="20.25" customHeight="1">
      <c r="A451" s="3171">
        <v>449</v>
      </c>
      <c r="B451" s="3255">
        <v>45733</v>
      </c>
      <c r="C451" s="3263" t="s">
        <v>39554</v>
      </c>
      <c r="D451" s="3263" t="s">
        <v>39555</v>
      </c>
      <c r="E451" s="3263">
        <v>6072884</v>
      </c>
      <c r="F451" s="3263" t="s">
        <v>39591</v>
      </c>
      <c r="G451" s="3264">
        <v>37525</v>
      </c>
      <c r="H451" s="3263" t="s">
        <v>39592</v>
      </c>
      <c r="I451" s="3258" t="s">
        <v>35325</v>
      </c>
      <c r="J451" s="3188"/>
      <c r="K451" s="3171" t="s">
        <v>14</v>
      </c>
      <c r="L451" s="3171" t="s">
        <v>28</v>
      </c>
      <c r="M451" s="3171" t="s">
        <v>35337</v>
      </c>
      <c r="N451" s="3171" t="s">
        <v>35327</v>
      </c>
      <c r="O451" s="3178">
        <v>30000</v>
      </c>
      <c r="P451" s="3180">
        <v>10000</v>
      </c>
      <c r="Q451" s="3180">
        <v>40000</v>
      </c>
      <c r="R451" s="3180">
        <v>40000</v>
      </c>
      <c r="S451" s="3180"/>
      <c r="T451" s="3180"/>
      <c r="U451" s="3180"/>
      <c r="V451" s="3180"/>
      <c r="W451" s="3180">
        <f t="shared" si="35"/>
        <v>0</v>
      </c>
      <c r="X451" s="3180"/>
      <c r="Y451" s="3180">
        <f t="shared" si="34"/>
        <v>40000</v>
      </c>
      <c r="Z451" s="3181"/>
      <c r="AA451" s="3181"/>
      <c r="AB451" s="3181"/>
      <c r="AC451" s="3181"/>
      <c r="AD451" s="3181"/>
      <c r="AE451" s="3181"/>
      <c r="AF451" s="3181"/>
      <c r="AG451" s="3181" t="s">
        <v>14</v>
      </c>
      <c r="AH451" s="3181"/>
      <c r="AI451" s="3181"/>
      <c r="AJ451" s="3181"/>
      <c r="AK451" s="3181"/>
      <c r="AL451" s="3181"/>
      <c r="AM451" s="3181"/>
      <c r="AN451" s="3181"/>
      <c r="AO451" s="3182"/>
      <c r="AP451" s="3171"/>
      <c r="AQ451" s="3171"/>
      <c r="AR451" s="3171"/>
      <c r="AS451" s="3171"/>
      <c r="AT451" s="3171"/>
      <c r="AU451" s="3171"/>
    </row>
    <row r="452" spans="1:47" s="3189" customFormat="1" ht="20.25" customHeight="1">
      <c r="A452" s="3171">
        <v>450</v>
      </c>
      <c r="B452" s="3255">
        <v>45734</v>
      </c>
      <c r="C452" s="3191" t="s">
        <v>39612</v>
      </c>
      <c r="D452" s="3191" t="s">
        <v>39613</v>
      </c>
      <c r="E452" s="3191">
        <v>6244230</v>
      </c>
      <c r="F452" s="3191" t="s">
        <v>39611</v>
      </c>
      <c r="G452" s="3192">
        <v>33209</v>
      </c>
      <c r="H452" s="3193" t="s">
        <v>39614</v>
      </c>
      <c r="I452" s="3258" t="s">
        <v>35325</v>
      </c>
      <c r="J452" s="3171" t="s">
        <v>14</v>
      </c>
      <c r="K452" s="3171" t="s">
        <v>14</v>
      </c>
      <c r="L452" s="3171" t="s">
        <v>23</v>
      </c>
      <c r="M452" s="3171" t="s">
        <v>35337</v>
      </c>
      <c r="N452" s="3171" t="s">
        <v>35327</v>
      </c>
      <c r="O452" s="3178">
        <v>40000</v>
      </c>
      <c r="P452" s="3180">
        <v>10000</v>
      </c>
      <c r="Q452" s="3180">
        <f t="shared" si="33"/>
        <v>50000</v>
      </c>
      <c r="R452" s="3180">
        <v>50000</v>
      </c>
      <c r="S452" s="3180"/>
      <c r="T452" s="3180"/>
      <c r="U452" s="3180"/>
      <c r="V452" s="3180"/>
      <c r="W452" s="3180">
        <f t="shared" si="35"/>
        <v>0</v>
      </c>
      <c r="X452" s="3180"/>
      <c r="Y452" s="3180">
        <f t="shared" si="34"/>
        <v>50000</v>
      </c>
      <c r="Z452" s="3181"/>
      <c r="AA452" s="3181"/>
      <c r="AB452" s="3181"/>
      <c r="AC452" s="3181"/>
      <c r="AD452" s="3181"/>
      <c r="AE452" s="3181"/>
      <c r="AF452" s="3181"/>
      <c r="AG452" s="3181"/>
      <c r="AH452" s="3181"/>
      <c r="AI452" s="3181" t="s">
        <v>14</v>
      </c>
      <c r="AJ452" s="3181"/>
      <c r="AK452" s="3181"/>
      <c r="AL452" s="3181"/>
      <c r="AM452" s="3181"/>
      <c r="AN452" s="3181"/>
      <c r="AO452" s="3182"/>
      <c r="AP452" s="3171"/>
      <c r="AQ452" s="3171"/>
      <c r="AR452" s="3171"/>
      <c r="AS452" s="3171"/>
      <c r="AT452" s="3171"/>
      <c r="AU452" s="3171"/>
    </row>
    <row r="453" spans="1:47" s="3189" customFormat="1" ht="20.25" customHeight="1">
      <c r="A453" s="3171">
        <v>451</v>
      </c>
      <c r="B453" s="3255">
        <v>45733</v>
      </c>
      <c r="C453" s="3187" t="s">
        <v>39550</v>
      </c>
      <c r="D453" s="3187" t="s">
        <v>39551</v>
      </c>
      <c r="E453" s="3187" t="s">
        <v>35374</v>
      </c>
      <c r="F453" s="3187" t="s">
        <v>35374</v>
      </c>
      <c r="G453" s="3187" t="s">
        <v>35374</v>
      </c>
      <c r="H453" s="3187" t="s">
        <v>35374</v>
      </c>
      <c r="I453" s="3258" t="s">
        <v>35325</v>
      </c>
      <c r="J453" s="3188" t="s">
        <v>14</v>
      </c>
      <c r="K453" s="3171" t="s">
        <v>14</v>
      </c>
      <c r="L453" s="3171"/>
      <c r="M453" s="3171" t="s">
        <v>35337</v>
      </c>
      <c r="N453" s="3171" t="s">
        <v>35970</v>
      </c>
      <c r="O453" s="3178">
        <v>75000</v>
      </c>
      <c r="P453" s="3180">
        <v>20000</v>
      </c>
      <c r="Q453" s="3180">
        <f t="shared" si="33"/>
        <v>95000</v>
      </c>
      <c r="R453" s="3180">
        <v>95000</v>
      </c>
      <c r="S453" s="3180"/>
      <c r="T453" s="3180"/>
      <c r="U453" s="3180"/>
      <c r="V453" s="3180"/>
      <c r="W453" s="3180">
        <f t="shared" si="35"/>
        <v>0</v>
      </c>
      <c r="X453" s="3180"/>
      <c r="Y453" s="3180">
        <f t="shared" si="34"/>
        <v>95000</v>
      </c>
      <c r="Z453" s="3181"/>
      <c r="AA453" s="3181"/>
      <c r="AB453" s="3181"/>
      <c r="AC453" s="3181"/>
      <c r="AD453" s="3181"/>
      <c r="AE453" s="3181"/>
      <c r="AF453" s="3181"/>
      <c r="AG453" s="3181"/>
      <c r="AH453" s="3181"/>
      <c r="AI453" s="3181"/>
      <c r="AJ453" s="3181"/>
      <c r="AK453" s="3181"/>
      <c r="AL453" s="3181"/>
      <c r="AM453" s="3181"/>
      <c r="AN453" s="3181"/>
      <c r="AO453" s="3182"/>
      <c r="AP453" s="3171"/>
      <c r="AQ453" s="3171"/>
      <c r="AR453" s="3171"/>
      <c r="AS453" s="3171"/>
      <c r="AT453" s="3171"/>
      <c r="AU453" s="3171"/>
    </row>
    <row r="454" spans="1:47" s="3189" customFormat="1" ht="20.25" customHeight="1">
      <c r="A454" s="3171">
        <v>452</v>
      </c>
      <c r="B454" s="3255">
        <v>45733</v>
      </c>
      <c r="C454" s="3215" t="s">
        <v>35843</v>
      </c>
      <c r="D454" s="3215" t="s">
        <v>35726</v>
      </c>
      <c r="E454" s="3215">
        <v>6321861</v>
      </c>
      <c r="F454" s="3215" t="s">
        <v>39552</v>
      </c>
      <c r="G454" s="3216">
        <v>35906</v>
      </c>
      <c r="H454" s="3215" t="s">
        <v>39553</v>
      </c>
      <c r="I454" s="3258" t="s">
        <v>35325</v>
      </c>
      <c r="J454" s="3188" t="s">
        <v>14</v>
      </c>
      <c r="K454" s="3171" t="s">
        <v>14</v>
      </c>
      <c r="L454" s="3171" t="s">
        <v>28</v>
      </c>
      <c r="M454" s="3171" t="s">
        <v>35337</v>
      </c>
      <c r="N454" s="3171" t="s">
        <v>35970</v>
      </c>
      <c r="O454" s="3178">
        <v>35000</v>
      </c>
      <c r="P454" s="3180">
        <v>10000</v>
      </c>
      <c r="Q454" s="3180">
        <f t="shared" si="33"/>
        <v>45000</v>
      </c>
      <c r="R454" s="3180">
        <v>45000</v>
      </c>
      <c r="S454" s="3180"/>
      <c r="T454" s="3180"/>
      <c r="U454" s="3180"/>
      <c r="V454" s="3180"/>
      <c r="W454" s="3180">
        <f t="shared" si="35"/>
        <v>0</v>
      </c>
      <c r="X454" s="3180"/>
      <c r="Y454" s="3180">
        <f t="shared" si="34"/>
        <v>45000</v>
      </c>
      <c r="Z454" s="3181"/>
      <c r="AA454" s="3181"/>
      <c r="AB454" s="3181"/>
      <c r="AC454" s="3181"/>
      <c r="AD454" s="3181"/>
      <c r="AE454" s="3181"/>
      <c r="AF454" s="3181"/>
      <c r="AG454" s="3181" t="s">
        <v>14</v>
      </c>
      <c r="AH454" s="3181"/>
      <c r="AI454" s="3181"/>
      <c r="AJ454" s="3181"/>
      <c r="AK454" s="3181"/>
      <c r="AL454" s="3181"/>
      <c r="AM454" s="3181"/>
      <c r="AN454" s="3181"/>
      <c r="AO454" s="3182"/>
      <c r="AP454" s="3171"/>
      <c r="AQ454" s="3171"/>
      <c r="AR454" s="3171"/>
      <c r="AS454" s="3171"/>
      <c r="AT454" s="3171"/>
      <c r="AU454" s="3171"/>
    </row>
    <row r="455" spans="1:47" s="3189" customFormat="1" ht="20.25" customHeight="1">
      <c r="A455" s="3171">
        <v>453</v>
      </c>
      <c r="B455" s="3255">
        <v>45734</v>
      </c>
      <c r="C455" s="3263" t="s">
        <v>39587</v>
      </c>
      <c r="D455" s="3263" t="s">
        <v>35744</v>
      </c>
      <c r="E455" s="3263">
        <v>6012347</v>
      </c>
      <c r="F455" s="3263" t="s">
        <v>35742</v>
      </c>
      <c r="G455" s="3264">
        <v>29670</v>
      </c>
      <c r="H455" s="3265" t="s">
        <v>35745</v>
      </c>
      <c r="I455" s="3258" t="s">
        <v>35325</v>
      </c>
      <c r="J455" s="3188"/>
      <c r="K455" s="3171" t="s">
        <v>14</v>
      </c>
      <c r="L455" s="3171" t="s">
        <v>28</v>
      </c>
      <c r="M455" s="3171" t="s">
        <v>35337</v>
      </c>
      <c r="N455" s="3171" t="s">
        <v>35327</v>
      </c>
      <c r="O455" s="3178">
        <v>30000</v>
      </c>
      <c r="P455" s="3180">
        <v>10000</v>
      </c>
      <c r="Q455" s="3180">
        <f t="shared" si="33"/>
        <v>40000</v>
      </c>
      <c r="R455" s="3180">
        <v>40000</v>
      </c>
      <c r="S455" s="3180"/>
      <c r="T455" s="3180"/>
      <c r="U455" s="3180"/>
      <c r="V455" s="3180"/>
      <c r="W455" s="3180">
        <f t="shared" si="35"/>
        <v>0</v>
      </c>
      <c r="X455" s="3180"/>
      <c r="Y455" s="3180">
        <f t="shared" si="34"/>
        <v>40000</v>
      </c>
      <c r="Z455" s="3181"/>
      <c r="AA455" s="3181"/>
      <c r="AB455" s="3181"/>
      <c r="AC455" s="3181"/>
      <c r="AD455" s="3181"/>
      <c r="AE455" s="3181"/>
      <c r="AF455" s="3181"/>
      <c r="AG455" s="3181" t="s">
        <v>14</v>
      </c>
      <c r="AH455" s="3181"/>
      <c r="AI455" s="3181"/>
      <c r="AJ455" s="3181"/>
      <c r="AK455" s="3181"/>
      <c r="AL455" s="3181"/>
      <c r="AM455" s="3181"/>
      <c r="AN455" s="3181"/>
      <c r="AO455" s="3182"/>
      <c r="AP455" s="3171"/>
      <c r="AQ455" s="3171"/>
      <c r="AR455" s="3171"/>
      <c r="AS455" s="3171"/>
      <c r="AT455" s="3171"/>
      <c r="AU455" s="3171"/>
    </row>
    <row r="456" spans="1:47" s="3189" customFormat="1" ht="20.25" customHeight="1">
      <c r="A456" s="3171">
        <v>454</v>
      </c>
      <c r="B456" s="3255">
        <v>45735</v>
      </c>
      <c r="C456" s="3215" t="s">
        <v>39593</v>
      </c>
      <c r="D456" s="3215" t="s">
        <v>40164</v>
      </c>
      <c r="E456" s="3215">
        <v>6458016</v>
      </c>
      <c r="F456" s="3215" t="s">
        <v>39594</v>
      </c>
      <c r="G456" s="3216">
        <v>29204</v>
      </c>
      <c r="H456" s="3217" t="s">
        <v>39595</v>
      </c>
      <c r="I456" s="3258" t="s">
        <v>35325</v>
      </c>
      <c r="J456" s="3188" t="s">
        <v>14</v>
      </c>
      <c r="K456" s="3171" t="s">
        <v>14</v>
      </c>
      <c r="L456" s="3171" t="s">
        <v>35689</v>
      </c>
      <c r="M456" s="3171" t="s">
        <v>35337</v>
      </c>
      <c r="N456" s="3171" t="s">
        <v>35327</v>
      </c>
      <c r="O456" s="3178">
        <v>35000</v>
      </c>
      <c r="P456" s="3180">
        <v>10000</v>
      </c>
      <c r="Q456" s="3180">
        <f t="shared" si="33"/>
        <v>45000</v>
      </c>
      <c r="R456" s="3180">
        <v>45000</v>
      </c>
      <c r="S456" s="3180"/>
      <c r="T456" s="3180"/>
      <c r="U456" s="3180"/>
      <c r="V456" s="3180"/>
      <c r="W456" s="3180">
        <f t="shared" si="35"/>
        <v>0</v>
      </c>
      <c r="X456" s="3180"/>
      <c r="Y456" s="3180">
        <f t="shared" si="34"/>
        <v>45000</v>
      </c>
      <c r="Z456" s="3181"/>
      <c r="AA456" s="3181"/>
      <c r="AB456" s="3181"/>
      <c r="AC456" s="3181" t="s">
        <v>14</v>
      </c>
      <c r="AD456" s="3181"/>
      <c r="AE456" s="3181"/>
      <c r="AF456" s="3181"/>
      <c r="AG456" s="3181"/>
      <c r="AH456" s="3181"/>
      <c r="AI456" s="3181"/>
      <c r="AJ456" s="3181"/>
      <c r="AK456" s="3181"/>
      <c r="AL456" s="3181"/>
      <c r="AM456" s="3181"/>
      <c r="AN456" s="3181"/>
      <c r="AO456" s="3182"/>
      <c r="AP456" s="3171"/>
      <c r="AQ456" s="3171"/>
      <c r="AR456" s="3171"/>
      <c r="AS456" s="3171"/>
      <c r="AT456" s="3171"/>
      <c r="AU456" s="3171"/>
    </row>
    <row r="457" spans="1:47" s="3201" customFormat="1" ht="20.25" customHeight="1">
      <c r="A457" s="3171">
        <v>455</v>
      </c>
      <c r="B457" s="3255">
        <v>45736</v>
      </c>
      <c r="C457" s="3263" t="s">
        <v>39597</v>
      </c>
      <c r="D457" s="3263" t="s">
        <v>6537</v>
      </c>
      <c r="E457" s="3263">
        <v>6059749</v>
      </c>
      <c r="F457" s="3263" t="s">
        <v>39596</v>
      </c>
      <c r="G457" s="3264">
        <v>37729</v>
      </c>
      <c r="H457" s="3265" t="s">
        <v>39598</v>
      </c>
      <c r="I457" s="3258" t="s">
        <v>35325</v>
      </c>
      <c r="J457" s="3188"/>
      <c r="K457" s="3171" t="s">
        <v>14</v>
      </c>
      <c r="L457" s="3171" t="s">
        <v>25</v>
      </c>
      <c r="M457" s="3171" t="s">
        <v>35337</v>
      </c>
      <c r="N457" s="3171" t="s">
        <v>35327</v>
      </c>
      <c r="O457" s="3178">
        <v>35000</v>
      </c>
      <c r="P457" s="3180">
        <v>10000</v>
      </c>
      <c r="Q457" s="3180">
        <f t="shared" si="33"/>
        <v>45000</v>
      </c>
      <c r="R457" s="3180">
        <v>45000</v>
      </c>
      <c r="S457" s="3180"/>
      <c r="T457" s="3180"/>
      <c r="U457" s="3180"/>
      <c r="V457" s="3180"/>
      <c r="W457" s="3180">
        <f t="shared" si="35"/>
        <v>0</v>
      </c>
      <c r="X457" s="3180"/>
      <c r="Y457" s="3180">
        <f t="shared" si="34"/>
        <v>45000</v>
      </c>
      <c r="Z457" s="3200"/>
      <c r="AA457" s="3200"/>
      <c r="AB457" s="3200"/>
      <c r="AC457" s="3200"/>
      <c r="AD457" s="3200"/>
      <c r="AE457" s="3200"/>
      <c r="AF457" s="3200"/>
      <c r="AG457" s="3200"/>
      <c r="AH457" s="3200"/>
      <c r="AI457" s="3200"/>
      <c r="AJ457" s="3200"/>
      <c r="AK457" s="3200"/>
      <c r="AL457" s="3200" t="s">
        <v>14</v>
      </c>
      <c r="AM457" s="3200"/>
      <c r="AN457" s="3200"/>
      <c r="AO457" s="3182"/>
      <c r="AP457" s="3197"/>
      <c r="AQ457" s="3197"/>
      <c r="AR457" s="3197"/>
      <c r="AS457" s="3197"/>
      <c r="AT457" s="3197"/>
      <c r="AU457" s="3197"/>
    </row>
    <row r="458" spans="1:47" s="3189" customFormat="1" ht="20.25" customHeight="1">
      <c r="A458" s="3171">
        <v>456</v>
      </c>
      <c r="B458" s="3255">
        <v>45736</v>
      </c>
      <c r="C458" s="3215" t="s">
        <v>35343</v>
      </c>
      <c r="D458" s="3215" t="s">
        <v>39608</v>
      </c>
      <c r="E458" s="3215">
        <v>5792733</v>
      </c>
      <c r="F458" s="3215" t="s">
        <v>39607</v>
      </c>
      <c r="G458" s="3216">
        <v>37694</v>
      </c>
      <c r="H458" s="3217" t="s">
        <v>39609</v>
      </c>
      <c r="I458" s="3258" t="s">
        <v>35325</v>
      </c>
      <c r="J458" s="3188"/>
      <c r="K458" s="3171" t="s">
        <v>14</v>
      </c>
      <c r="L458" s="3171" t="s">
        <v>39610</v>
      </c>
      <c r="M458" s="3171" t="s">
        <v>35337</v>
      </c>
      <c r="N458" s="3171" t="s">
        <v>35327</v>
      </c>
      <c r="O458" s="3178">
        <v>90000</v>
      </c>
      <c r="P458" s="3180"/>
      <c r="Q458" s="3180">
        <f t="shared" si="33"/>
        <v>90000</v>
      </c>
      <c r="R458" s="3180">
        <v>96000</v>
      </c>
      <c r="S458" s="3180"/>
      <c r="T458" s="3180"/>
      <c r="U458" s="3180"/>
      <c r="V458" s="3180"/>
      <c r="W458" s="3180"/>
      <c r="X458" s="3180">
        <v>6000</v>
      </c>
      <c r="Y458" s="3180">
        <f t="shared" si="34"/>
        <v>90000</v>
      </c>
      <c r="Z458" s="3181"/>
      <c r="AA458" s="3181"/>
      <c r="AB458" s="3181"/>
      <c r="AC458" s="3181" t="s">
        <v>14</v>
      </c>
      <c r="AD458" s="3181" t="s">
        <v>14</v>
      </c>
      <c r="AE458" s="3181"/>
      <c r="AF458" s="3181"/>
      <c r="AG458" s="3181"/>
      <c r="AH458" s="3181" t="s">
        <v>14</v>
      </c>
      <c r="AI458" s="3181"/>
      <c r="AJ458" s="3181"/>
      <c r="AK458" s="3181"/>
      <c r="AL458" s="3181"/>
      <c r="AM458" s="3181"/>
      <c r="AN458" s="3181"/>
      <c r="AO458" s="3182"/>
      <c r="AP458" s="3171"/>
      <c r="AQ458" s="3171"/>
      <c r="AR458" s="3171"/>
      <c r="AS458" s="3171"/>
      <c r="AT458" s="3171"/>
      <c r="AU458" s="3171"/>
    </row>
    <row r="459" spans="1:47" s="3189" customFormat="1" ht="20.25" customHeight="1">
      <c r="A459" s="3171">
        <v>457</v>
      </c>
      <c r="B459" s="3255">
        <v>45738</v>
      </c>
      <c r="C459" s="3263" t="s">
        <v>39600</v>
      </c>
      <c r="D459" s="3263" t="s">
        <v>39601</v>
      </c>
      <c r="E459" s="3263">
        <v>5909085</v>
      </c>
      <c r="F459" s="3263" t="s">
        <v>39599</v>
      </c>
      <c r="G459" s="3264">
        <v>30716</v>
      </c>
      <c r="H459" s="3265" t="s">
        <v>39602</v>
      </c>
      <c r="I459" s="3258" t="s">
        <v>35325</v>
      </c>
      <c r="J459" s="3188"/>
      <c r="K459" s="3171" t="s">
        <v>14</v>
      </c>
      <c r="L459" s="3171" t="s">
        <v>29</v>
      </c>
      <c r="M459" s="3171" t="s">
        <v>35337</v>
      </c>
      <c r="N459" s="3171" t="s">
        <v>35327</v>
      </c>
      <c r="O459" s="3178">
        <v>30000</v>
      </c>
      <c r="P459" s="3181"/>
      <c r="Q459" s="3180">
        <f t="shared" si="33"/>
        <v>30000</v>
      </c>
      <c r="R459" s="3180">
        <v>30000</v>
      </c>
      <c r="S459" s="3180"/>
      <c r="T459" s="3180"/>
      <c r="U459" s="3180"/>
      <c r="V459" s="3180"/>
      <c r="W459" s="3180">
        <f t="shared" si="35"/>
        <v>0</v>
      </c>
      <c r="X459" s="3180"/>
      <c r="Y459" s="3180">
        <f t="shared" si="34"/>
        <v>30000</v>
      </c>
      <c r="Z459" s="3181"/>
      <c r="AA459" s="3181"/>
      <c r="AB459" s="3181"/>
      <c r="AC459" s="3181"/>
      <c r="AD459" s="3181"/>
      <c r="AE459" s="3181"/>
      <c r="AF459" s="3181" t="s">
        <v>14</v>
      </c>
      <c r="AG459" s="3181"/>
      <c r="AH459" s="3181"/>
      <c r="AI459" s="3181"/>
      <c r="AJ459" s="3181"/>
      <c r="AK459" s="3181"/>
      <c r="AL459" s="3181"/>
      <c r="AM459" s="3181"/>
      <c r="AN459" s="3181"/>
      <c r="AO459" s="3182"/>
      <c r="AP459" s="3171"/>
      <c r="AQ459" s="3171"/>
      <c r="AR459" s="3171"/>
      <c r="AS459" s="3171"/>
      <c r="AT459" s="3171"/>
      <c r="AU459" s="3171"/>
    </row>
    <row r="460" spans="1:47" s="3189" customFormat="1" ht="20.25" customHeight="1">
      <c r="A460" s="3171">
        <v>458</v>
      </c>
      <c r="B460" s="3255">
        <v>45740</v>
      </c>
      <c r="C460" s="3215" t="s">
        <v>39604</v>
      </c>
      <c r="D460" s="3215" t="s">
        <v>39605</v>
      </c>
      <c r="E460" s="3215">
        <v>6350735</v>
      </c>
      <c r="F460" s="3215" t="s">
        <v>39603</v>
      </c>
      <c r="G460" s="3216">
        <v>35325</v>
      </c>
      <c r="H460" s="3217" t="s">
        <v>39606</v>
      </c>
      <c r="I460" s="3258" t="s">
        <v>35325</v>
      </c>
      <c r="J460" s="3188" t="s">
        <v>14</v>
      </c>
      <c r="K460" s="3171" t="s">
        <v>14</v>
      </c>
      <c r="L460" s="3171" t="s">
        <v>23</v>
      </c>
      <c r="M460" s="3171" t="s">
        <v>35337</v>
      </c>
      <c r="N460" s="3171" t="s">
        <v>35327</v>
      </c>
      <c r="O460" s="3178">
        <v>40000</v>
      </c>
      <c r="P460" s="3181"/>
      <c r="Q460" s="3180">
        <f t="shared" si="33"/>
        <v>40000</v>
      </c>
      <c r="R460" s="3180">
        <v>40000</v>
      </c>
      <c r="S460" s="3180"/>
      <c r="T460" s="3180"/>
      <c r="U460" s="3180"/>
      <c r="V460" s="3180"/>
      <c r="W460" s="3180">
        <f t="shared" si="35"/>
        <v>0</v>
      </c>
      <c r="X460" s="3180"/>
      <c r="Y460" s="3180">
        <f t="shared" si="34"/>
        <v>40000</v>
      </c>
      <c r="Z460" s="3181"/>
      <c r="AA460" s="3181"/>
      <c r="AB460" s="3181"/>
      <c r="AC460" s="3181"/>
      <c r="AD460" s="3181"/>
      <c r="AE460" s="3181"/>
      <c r="AF460" s="3181"/>
      <c r="AG460" s="3181"/>
      <c r="AH460" s="3181"/>
      <c r="AI460" s="3181" t="s">
        <v>14</v>
      </c>
      <c r="AJ460" s="3181"/>
      <c r="AK460" s="3181"/>
      <c r="AL460" s="3181"/>
      <c r="AM460" s="3181"/>
      <c r="AN460" s="3181"/>
      <c r="AO460" s="3182"/>
      <c r="AP460" s="3171"/>
      <c r="AQ460" s="3171"/>
      <c r="AR460" s="3171"/>
      <c r="AS460" s="3171"/>
      <c r="AT460" s="3171"/>
      <c r="AU460" s="3171"/>
    </row>
    <row r="461" spans="1:47" s="3189" customFormat="1" ht="20.25" customHeight="1">
      <c r="A461" s="3171">
        <v>459</v>
      </c>
      <c r="B461" s="3255">
        <v>45741</v>
      </c>
      <c r="C461" s="3263" t="s">
        <v>35417</v>
      </c>
      <c r="D461" s="3263" t="s">
        <v>39667</v>
      </c>
      <c r="E461" s="3263">
        <v>5755236</v>
      </c>
      <c r="F461" s="3263" t="s">
        <v>39666</v>
      </c>
      <c r="G461" s="3264">
        <v>31079</v>
      </c>
      <c r="H461" s="3265" t="s">
        <v>39668</v>
      </c>
      <c r="I461" s="3258" t="s">
        <v>35325</v>
      </c>
      <c r="J461" s="3188"/>
      <c r="K461" s="3171" t="s">
        <v>14</v>
      </c>
      <c r="L461" s="3171" t="s">
        <v>35392</v>
      </c>
      <c r="M461" s="3171" t="s">
        <v>35337</v>
      </c>
      <c r="N461" s="3171" t="s">
        <v>35327</v>
      </c>
      <c r="O461" s="3178">
        <v>90000</v>
      </c>
      <c r="P461" s="3181"/>
      <c r="Q461" s="3180">
        <f t="shared" si="33"/>
        <v>90000</v>
      </c>
      <c r="R461" s="3180">
        <v>90000</v>
      </c>
      <c r="S461" s="3180"/>
      <c r="T461" s="3180"/>
      <c r="U461" s="3180"/>
      <c r="V461" s="3180"/>
      <c r="W461" s="3180">
        <f t="shared" si="35"/>
        <v>0</v>
      </c>
      <c r="X461" s="3180"/>
      <c r="Y461" s="3180">
        <f t="shared" si="34"/>
        <v>90000</v>
      </c>
      <c r="Z461" s="3181" t="s">
        <v>14</v>
      </c>
      <c r="AA461" s="3181" t="s">
        <v>14</v>
      </c>
      <c r="AB461" s="3181" t="s">
        <v>14</v>
      </c>
      <c r="AC461" s="3181"/>
      <c r="AD461" s="3181"/>
      <c r="AE461" s="3181"/>
      <c r="AF461" s="3181"/>
      <c r="AG461" s="3181"/>
      <c r="AH461" s="3181"/>
      <c r="AI461" s="3181"/>
      <c r="AJ461" s="3181"/>
      <c r="AK461" s="3181"/>
      <c r="AL461" s="3181"/>
      <c r="AM461" s="3181"/>
      <c r="AN461" s="3181"/>
      <c r="AO461" s="3182"/>
      <c r="AP461" s="3171"/>
      <c r="AQ461" s="3171"/>
      <c r="AR461" s="3171"/>
      <c r="AS461" s="3171"/>
      <c r="AT461" s="3171"/>
      <c r="AU461" s="3171"/>
    </row>
    <row r="462" spans="1:47" s="3189" customFormat="1" ht="20.25" customHeight="1">
      <c r="A462" s="3171">
        <v>460</v>
      </c>
      <c r="B462" s="3255">
        <v>45741</v>
      </c>
      <c r="C462" s="3187" t="s">
        <v>36625</v>
      </c>
      <c r="D462" s="3187" t="s">
        <v>39669</v>
      </c>
      <c r="E462" s="3187"/>
      <c r="F462" s="3187" t="s">
        <v>39684</v>
      </c>
      <c r="G462" s="3268"/>
      <c r="H462" s="3269"/>
      <c r="I462" s="3258" t="s">
        <v>35325</v>
      </c>
      <c r="J462" s="3188"/>
      <c r="K462" s="3171" t="s">
        <v>14</v>
      </c>
      <c r="L462" s="3213" t="s">
        <v>35443</v>
      </c>
      <c r="M462" s="3171" t="s">
        <v>35337</v>
      </c>
      <c r="N462" s="3171" t="s">
        <v>35327</v>
      </c>
      <c r="O462" s="3178">
        <v>45000</v>
      </c>
      <c r="P462" s="3181"/>
      <c r="Q462" s="3180">
        <f t="shared" si="33"/>
        <v>45000</v>
      </c>
      <c r="R462" s="3180">
        <v>45000</v>
      </c>
      <c r="S462" s="3180"/>
      <c r="T462" s="3180"/>
      <c r="U462" s="3180"/>
      <c r="V462" s="3180"/>
      <c r="W462" s="3180">
        <f t="shared" si="35"/>
        <v>0</v>
      </c>
      <c r="X462" s="3180"/>
      <c r="Y462" s="3180">
        <f t="shared" si="34"/>
        <v>45000</v>
      </c>
      <c r="Z462" s="3181"/>
      <c r="AA462" s="3181"/>
      <c r="AB462" s="3181"/>
      <c r="AC462" s="3181"/>
      <c r="AD462" s="3181"/>
      <c r="AE462" s="3181"/>
      <c r="AF462" s="3181"/>
      <c r="AG462" s="3181"/>
      <c r="AH462" s="3181"/>
      <c r="AI462" s="3181"/>
      <c r="AJ462" s="3181"/>
      <c r="AK462" s="3181"/>
      <c r="AL462" s="3181"/>
      <c r="AM462" s="3181"/>
      <c r="AN462" s="3181"/>
      <c r="AO462" s="3182"/>
      <c r="AP462" s="3171"/>
      <c r="AQ462" s="3171"/>
      <c r="AR462" s="3171"/>
      <c r="AS462" s="3171"/>
      <c r="AT462" s="3171"/>
      <c r="AU462" s="3171"/>
    </row>
    <row r="463" spans="1:47" s="3189" customFormat="1" ht="20.25" customHeight="1">
      <c r="A463" s="3171">
        <v>461</v>
      </c>
      <c r="B463" s="3255">
        <v>45742</v>
      </c>
      <c r="C463" s="3263" t="s">
        <v>39670</v>
      </c>
      <c r="D463" s="3263" t="s">
        <v>39671</v>
      </c>
      <c r="E463" s="3263">
        <v>6157811</v>
      </c>
      <c r="F463" s="3263" t="s">
        <v>39672</v>
      </c>
      <c r="G463" s="3264">
        <v>38067</v>
      </c>
      <c r="H463" s="3265" t="s">
        <v>39673</v>
      </c>
      <c r="I463" s="3258" t="s">
        <v>35325</v>
      </c>
      <c r="J463" s="3188" t="s">
        <v>14</v>
      </c>
      <c r="K463" s="3171" t="s">
        <v>14</v>
      </c>
      <c r="L463" s="3171" t="s">
        <v>35660</v>
      </c>
      <c r="M463" s="3171" t="s">
        <v>35337</v>
      </c>
      <c r="N463" s="3171" t="s">
        <v>35327</v>
      </c>
      <c r="O463" s="3178">
        <v>65000</v>
      </c>
      <c r="P463" s="3180">
        <v>20000</v>
      </c>
      <c r="Q463" s="3180">
        <f t="shared" si="33"/>
        <v>85000</v>
      </c>
      <c r="R463" s="3195">
        <v>85000</v>
      </c>
      <c r="S463" s="3195"/>
      <c r="T463" s="3195"/>
      <c r="U463" s="3181"/>
      <c r="V463" s="3181"/>
      <c r="W463" s="3180">
        <f t="shared" si="35"/>
        <v>0</v>
      </c>
      <c r="X463" s="3180"/>
      <c r="Y463" s="3180">
        <f t="shared" si="34"/>
        <v>85000</v>
      </c>
      <c r="Z463" s="3181"/>
      <c r="AA463" s="3181"/>
      <c r="AB463" s="3181"/>
      <c r="AC463" s="3181"/>
      <c r="AD463" s="3181" t="s">
        <v>14</v>
      </c>
      <c r="AE463" s="3181" t="s">
        <v>14</v>
      </c>
      <c r="AF463" s="3181"/>
      <c r="AG463" s="3181"/>
      <c r="AH463" s="3181"/>
      <c r="AI463" s="3181"/>
      <c r="AJ463" s="3181"/>
      <c r="AK463" s="3181"/>
      <c r="AL463" s="3181"/>
      <c r="AM463" s="3181"/>
      <c r="AN463" s="3181"/>
      <c r="AO463" s="3182"/>
      <c r="AP463" s="3171"/>
      <c r="AQ463" s="3171"/>
      <c r="AR463" s="3171"/>
      <c r="AS463" s="3171"/>
      <c r="AT463" s="3171"/>
      <c r="AU463" s="3171"/>
    </row>
    <row r="464" spans="1:47" s="3189" customFormat="1" ht="20.25" customHeight="1">
      <c r="A464" s="3171">
        <v>462</v>
      </c>
      <c r="B464" s="3255">
        <v>45742</v>
      </c>
      <c r="C464" s="3215" t="s">
        <v>35653</v>
      </c>
      <c r="D464" s="3215" t="s">
        <v>39697</v>
      </c>
      <c r="E464" s="3215">
        <v>3388629</v>
      </c>
      <c r="F464" s="3215" t="s">
        <v>39696</v>
      </c>
      <c r="G464" s="3216">
        <v>34189</v>
      </c>
      <c r="H464" s="3217" t="s">
        <v>39698</v>
      </c>
      <c r="I464" s="3258" t="s">
        <v>35325</v>
      </c>
      <c r="J464" s="3188"/>
      <c r="K464" s="3171" t="s">
        <v>14</v>
      </c>
      <c r="L464" s="3171" t="s">
        <v>28</v>
      </c>
      <c r="M464" s="3171" t="s">
        <v>35337</v>
      </c>
      <c r="N464" s="3171" t="s">
        <v>35970</v>
      </c>
      <c r="O464" s="3178">
        <v>30000</v>
      </c>
      <c r="P464" s="3180">
        <v>10000</v>
      </c>
      <c r="Q464" s="3180">
        <f t="shared" si="33"/>
        <v>40000</v>
      </c>
      <c r="R464" s="3195">
        <v>40000</v>
      </c>
      <c r="S464" s="3195"/>
      <c r="T464" s="3195"/>
      <c r="U464" s="3181"/>
      <c r="V464" s="3181"/>
      <c r="W464" s="3180">
        <f t="shared" si="35"/>
        <v>0</v>
      </c>
      <c r="X464" s="3180"/>
      <c r="Y464" s="3180">
        <f t="shared" si="34"/>
        <v>40000</v>
      </c>
      <c r="Z464" s="3181"/>
      <c r="AA464" s="3181"/>
      <c r="AB464" s="3181"/>
      <c r="AC464" s="3181"/>
      <c r="AD464" s="3181"/>
      <c r="AE464" s="3181"/>
      <c r="AF464" s="3181"/>
      <c r="AG464" s="3181" t="s">
        <v>14</v>
      </c>
      <c r="AH464" s="3181"/>
      <c r="AI464" s="3181"/>
      <c r="AJ464" s="3181"/>
      <c r="AK464" s="3181"/>
      <c r="AL464" s="3181"/>
      <c r="AM464" s="3181"/>
      <c r="AN464" s="3181"/>
      <c r="AO464" s="3182"/>
      <c r="AP464" s="3171"/>
      <c r="AQ464" s="3171"/>
      <c r="AR464" s="3171"/>
      <c r="AS464" s="3171"/>
      <c r="AT464" s="3171"/>
      <c r="AU464" s="3171"/>
    </row>
    <row r="465" spans="1:47" s="3189" customFormat="1" ht="20.25" customHeight="1">
      <c r="A465" s="3171">
        <v>463</v>
      </c>
      <c r="B465" s="3255">
        <v>45743</v>
      </c>
      <c r="C465" s="3263" t="s">
        <v>35956</v>
      </c>
      <c r="D465" s="3263" t="s">
        <v>35957</v>
      </c>
      <c r="E465" s="3263">
        <v>1516667</v>
      </c>
      <c r="F465" s="3263" t="s">
        <v>35955</v>
      </c>
      <c r="G465" s="3264">
        <v>28723</v>
      </c>
      <c r="H465" s="3265" t="s">
        <v>35958</v>
      </c>
      <c r="I465" s="3258" t="s">
        <v>35325</v>
      </c>
      <c r="J465" s="3171"/>
      <c r="K465" s="3171" t="s">
        <v>14</v>
      </c>
      <c r="L465" s="3171" t="s">
        <v>24</v>
      </c>
      <c r="M465" s="3188" t="s">
        <v>35337</v>
      </c>
      <c r="N465" s="3171" t="s">
        <v>35327</v>
      </c>
      <c r="O465" s="3178">
        <v>35000</v>
      </c>
      <c r="P465" s="3180">
        <v>10000</v>
      </c>
      <c r="Q465" s="3180">
        <f t="shared" si="33"/>
        <v>45000</v>
      </c>
      <c r="R465" s="3180">
        <v>45000</v>
      </c>
      <c r="S465" s="3180"/>
      <c r="T465" s="3180"/>
      <c r="U465" s="3180"/>
      <c r="V465" s="3180"/>
      <c r="W465" s="3180">
        <f t="shared" si="35"/>
        <v>0</v>
      </c>
      <c r="X465" s="3180"/>
      <c r="Y465" s="3180">
        <f t="shared" si="34"/>
        <v>45000</v>
      </c>
      <c r="Z465" s="3181"/>
      <c r="AA465" s="3181"/>
      <c r="AB465" s="3181"/>
      <c r="AC465" s="3181"/>
      <c r="AD465" s="3181"/>
      <c r="AE465" s="3181"/>
      <c r="AF465" s="3181"/>
      <c r="AG465" s="3181"/>
      <c r="AH465" s="3181"/>
      <c r="AI465" s="3181"/>
      <c r="AJ465" s="3181"/>
      <c r="AK465" s="3181" t="s">
        <v>14</v>
      </c>
      <c r="AL465" s="3181"/>
      <c r="AM465" s="3181"/>
      <c r="AN465" s="3181"/>
      <c r="AO465" s="3182"/>
      <c r="AP465" s="3171"/>
      <c r="AQ465" s="3171"/>
      <c r="AR465" s="3171"/>
      <c r="AS465" s="3171"/>
      <c r="AT465" s="3171"/>
      <c r="AU465" s="3171"/>
    </row>
    <row r="466" spans="1:47" s="3189" customFormat="1" ht="20.25" customHeight="1">
      <c r="A466" s="3171">
        <v>464</v>
      </c>
      <c r="B466" s="3255">
        <v>45744</v>
      </c>
      <c r="C466" s="3263" t="s">
        <v>35343</v>
      </c>
      <c r="D466" s="3270" t="s">
        <v>39675</v>
      </c>
      <c r="E466" s="3263">
        <v>4658653</v>
      </c>
      <c r="F466" s="3263" t="s">
        <v>39674</v>
      </c>
      <c r="G466" s="3264">
        <v>36109</v>
      </c>
      <c r="H466" s="3263" t="s">
        <v>39676</v>
      </c>
      <c r="I466" s="3258" t="s">
        <v>35325</v>
      </c>
      <c r="J466" s="3212"/>
      <c r="K466" s="3213" t="s">
        <v>14</v>
      </c>
      <c r="L466" s="3213" t="s">
        <v>23</v>
      </c>
      <c r="M466" s="3213" t="s">
        <v>35337</v>
      </c>
      <c r="N466" s="3213" t="s">
        <v>35327</v>
      </c>
      <c r="O466" s="3178">
        <v>35000</v>
      </c>
      <c r="P466" s="3180">
        <v>10000</v>
      </c>
      <c r="Q466" s="3180">
        <f t="shared" si="33"/>
        <v>45000</v>
      </c>
      <c r="R466" s="3222">
        <v>45000</v>
      </c>
      <c r="S466" s="3222"/>
      <c r="T466" s="3222"/>
      <c r="U466" s="3222"/>
      <c r="V466" s="3222"/>
      <c r="W466" s="3180">
        <f t="shared" si="35"/>
        <v>0</v>
      </c>
      <c r="X466" s="3180"/>
      <c r="Y466" s="3180">
        <f t="shared" si="34"/>
        <v>45000</v>
      </c>
      <c r="Z466" s="3223"/>
      <c r="AA466" s="3223"/>
      <c r="AB466" s="3223"/>
      <c r="AC466" s="3223"/>
      <c r="AD466" s="3223"/>
      <c r="AE466" s="3223"/>
      <c r="AF466" s="3223"/>
      <c r="AG466" s="3223"/>
      <c r="AH466" s="3223"/>
      <c r="AI466" s="3223" t="s">
        <v>14</v>
      </c>
      <c r="AJ466" s="3223"/>
      <c r="AK466" s="3223"/>
      <c r="AL466" s="3223"/>
      <c r="AM466" s="3223"/>
      <c r="AN466" s="3223"/>
      <c r="AO466" s="3224"/>
      <c r="AP466" s="3213"/>
      <c r="AQ466" s="3213"/>
      <c r="AR466" s="3213"/>
      <c r="AS466" s="3213"/>
      <c r="AT466" s="3213"/>
      <c r="AU466" s="3213"/>
    </row>
    <row r="467" spans="1:47" s="3183" customFormat="1" ht="20.25" customHeight="1">
      <c r="A467" s="3171">
        <v>465</v>
      </c>
      <c r="B467" s="3255">
        <v>45745</v>
      </c>
      <c r="C467" s="3187" t="s">
        <v>36312</v>
      </c>
      <c r="D467" s="3271" t="s">
        <v>36324</v>
      </c>
      <c r="E467" s="3214">
        <v>5066226</v>
      </c>
      <c r="F467" s="3214" t="s">
        <v>39700</v>
      </c>
      <c r="G467" s="3214" t="s">
        <v>39701</v>
      </c>
      <c r="H467" s="3214">
        <v>8166585435</v>
      </c>
      <c r="I467" s="3258" t="s">
        <v>35325</v>
      </c>
      <c r="J467" s="3188"/>
      <c r="K467" s="3171" t="s">
        <v>14</v>
      </c>
      <c r="L467" s="3171" t="s">
        <v>24</v>
      </c>
      <c r="M467" s="3171" t="s">
        <v>35337</v>
      </c>
      <c r="N467" s="3171" t="s">
        <v>35327</v>
      </c>
      <c r="O467" s="3178">
        <v>35000</v>
      </c>
      <c r="P467" s="3181"/>
      <c r="Q467" s="3180">
        <f t="shared" si="33"/>
        <v>35000</v>
      </c>
      <c r="R467" s="3180">
        <v>35000</v>
      </c>
      <c r="S467" s="3180"/>
      <c r="T467" s="3180"/>
      <c r="U467" s="3180"/>
      <c r="V467" s="3180"/>
      <c r="W467" s="3180">
        <f t="shared" si="35"/>
        <v>0</v>
      </c>
      <c r="X467" s="3180"/>
      <c r="Y467" s="3180">
        <f t="shared" si="34"/>
        <v>35000</v>
      </c>
      <c r="Z467" s="3181"/>
      <c r="AA467" s="3181"/>
      <c r="AB467" s="3181"/>
      <c r="AC467" s="3181"/>
      <c r="AD467" s="3181"/>
      <c r="AE467" s="3181"/>
      <c r="AF467" s="3181"/>
      <c r="AG467" s="3181"/>
      <c r="AH467" s="3181"/>
      <c r="AI467" s="3181"/>
      <c r="AJ467" s="3181"/>
      <c r="AK467" s="3181" t="s">
        <v>14</v>
      </c>
      <c r="AL467" s="3181"/>
      <c r="AM467" s="3181"/>
      <c r="AN467" s="3181"/>
      <c r="AO467" s="3182"/>
      <c r="AP467" s="3171"/>
      <c r="AQ467" s="3171"/>
      <c r="AR467" s="3171"/>
      <c r="AS467" s="3171"/>
      <c r="AT467" s="3171"/>
      <c r="AU467" s="3171"/>
    </row>
    <row r="468" spans="1:47" s="3189" customFormat="1" ht="20.25" customHeight="1">
      <c r="A468" s="3171">
        <v>466</v>
      </c>
      <c r="B468" s="3255">
        <v>45745</v>
      </c>
      <c r="C468" s="3215" t="s">
        <v>39678</v>
      </c>
      <c r="D468" s="3215" t="s">
        <v>39679</v>
      </c>
      <c r="E468" s="3272">
        <v>5479581</v>
      </c>
      <c r="F468" s="3215" t="s">
        <v>39677</v>
      </c>
      <c r="G468" s="3216">
        <v>33874</v>
      </c>
      <c r="H468" s="3217" t="s">
        <v>39680</v>
      </c>
      <c r="I468" s="3258" t="s">
        <v>35325</v>
      </c>
      <c r="J468" s="3177"/>
      <c r="K468" s="3176" t="s">
        <v>14</v>
      </c>
      <c r="L468" s="3176" t="s">
        <v>39681</v>
      </c>
      <c r="M468" s="3171" t="s">
        <v>35337</v>
      </c>
      <c r="N468" s="3171" t="s">
        <v>35327</v>
      </c>
      <c r="O468" s="3178">
        <v>90000</v>
      </c>
      <c r="P468" s="3180">
        <v>30000</v>
      </c>
      <c r="Q468" s="3180">
        <f t="shared" si="33"/>
        <v>120000</v>
      </c>
      <c r="R468" s="3225">
        <v>120000</v>
      </c>
      <c r="S468" s="3225"/>
      <c r="T468" s="3225">
        <v>18000</v>
      </c>
      <c r="U468" s="3225">
        <v>18000</v>
      </c>
      <c r="V468" s="3225"/>
      <c r="W468" s="3180"/>
      <c r="X468" s="3180">
        <v>18000</v>
      </c>
      <c r="Y468" s="3180">
        <f t="shared" si="34"/>
        <v>120000</v>
      </c>
      <c r="Z468" s="3227"/>
      <c r="AA468" s="3227"/>
      <c r="AB468" s="3227"/>
      <c r="AC468" s="3227" t="s">
        <v>14</v>
      </c>
      <c r="AD468" s="3227" t="s">
        <v>14</v>
      </c>
      <c r="AE468" s="3227"/>
      <c r="AF468" s="3227" t="s">
        <v>14</v>
      </c>
      <c r="AG468" s="3227"/>
      <c r="AH468" s="3227"/>
      <c r="AI468" s="3227"/>
      <c r="AJ468" s="3227"/>
      <c r="AK468" s="3227"/>
      <c r="AL468" s="3227"/>
      <c r="AM468" s="3227"/>
      <c r="AN468" s="3227"/>
      <c r="AO468" s="3228"/>
      <c r="AP468" s="3176"/>
      <c r="AQ468" s="3176"/>
      <c r="AR468" s="3176"/>
      <c r="AS468" s="3176"/>
      <c r="AT468" s="3176"/>
      <c r="AU468" s="3176"/>
    </row>
    <row r="469" spans="1:47" s="3189" customFormat="1" ht="20.25" customHeight="1">
      <c r="A469" s="3171">
        <v>467</v>
      </c>
      <c r="B469" s="3255">
        <v>45747</v>
      </c>
      <c r="C469" s="3187" t="s">
        <v>36622</v>
      </c>
      <c r="D469" s="3187" t="s">
        <v>39683</v>
      </c>
      <c r="E469" s="3271"/>
      <c r="F469" s="3187"/>
      <c r="G469" s="3268"/>
      <c r="H469" s="3269"/>
      <c r="I469" s="3258" t="s">
        <v>35325</v>
      </c>
      <c r="J469" s="3171"/>
      <c r="K469" s="3273" t="s">
        <v>14</v>
      </c>
      <c r="L469" s="3171" t="s">
        <v>35443</v>
      </c>
      <c r="M469" s="3171" t="s">
        <v>35337</v>
      </c>
      <c r="N469" s="3171" t="s">
        <v>35327</v>
      </c>
      <c r="O469" s="3178">
        <v>45000</v>
      </c>
      <c r="P469" s="3223"/>
      <c r="Q469" s="3180">
        <f t="shared" si="33"/>
        <v>45000</v>
      </c>
      <c r="R469" s="3222">
        <v>45000</v>
      </c>
      <c r="S469" s="3222"/>
      <c r="T469" s="3222"/>
      <c r="U469" s="3222"/>
      <c r="V469" s="3222"/>
      <c r="W469" s="3180">
        <f t="shared" si="35"/>
        <v>0</v>
      </c>
      <c r="X469" s="3180"/>
      <c r="Y469" s="3180">
        <f t="shared" si="34"/>
        <v>45000</v>
      </c>
      <c r="Z469" s="3223"/>
      <c r="AA469" s="3223"/>
      <c r="AB469" s="3223"/>
      <c r="AC469" s="3223"/>
      <c r="AD469" s="3223" t="s">
        <v>14</v>
      </c>
      <c r="AE469" s="3223"/>
      <c r="AF469" s="3223" t="s">
        <v>14</v>
      </c>
      <c r="AG469" s="3223"/>
      <c r="AH469" s="3223"/>
      <c r="AI469" s="3223"/>
      <c r="AJ469" s="3223"/>
      <c r="AK469" s="3223"/>
      <c r="AL469" s="3223"/>
      <c r="AM469" s="3223"/>
      <c r="AN469" s="3223"/>
      <c r="AO469" s="3224"/>
      <c r="AP469" s="3213"/>
      <c r="AQ469" s="3213"/>
      <c r="AR469" s="3213"/>
      <c r="AS469" s="3213"/>
      <c r="AT469" s="3213"/>
      <c r="AU469" s="3213"/>
    </row>
    <row r="470" spans="1:47" s="3183" customFormat="1" ht="20.25" customHeight="1">
      <c r="A470" s="3171">
        <v>468</v>
      </c>
      <c r="B470" s="3255">
        <v>45747</v>
      </c>
      <c r="C470" s="3187" t="s">
        <v>39689</v>
      </c>
      <c r="D470" s="3187" t="s">
        <v>39690</v>
      </c>
      <c r="E470" s="3271"/>
      <c r="F470" s="3187"/>
      <c r="G470" s="3268"/>
      <c r="H470" s="3269"/>
      <c r="I470" s="3258" t="s">
        <v>35325</v>
      </c>
      <c r="J470" s="3274"/>
      <c r="K470" s="3273" t="s">
        <v>14</v>
      </c>
      <c r="L470" s="3274"/>
      <c r="M470" s="3171" t="s">
        <v>35337</v>
      </c>
      <c r="N470" s="3171" t="s">
        <v>35327</v>
      </c>
      <c r="O470" s="3178">
        <v>35000</v>
      </c>
      <c r="P470" s="3180">
        <v>10000</v>
      </c>
      <c r="Q470" s="3180">
        <f t="shared" si="33"/>
        <v>45000</v>
      </c>
      <c r="R470" s="3180">
        <v>36000</v>
      </c>
      <c r="S470" s="3180"/>
      <c r="T470" s="3180">
        <v>9000</v>
      </c>
      <c r="U470" s="3180"/>
      <c r="V470" s="3180"/>
      <c r="W470" s="3180">
        <f t="shared" si="35"/>
        <v>0</v>
      </c>
      <c r="X470" s="3180"/>
      <c r="Y470" s="3180">
        <f t="shared" si="34"/>
        <v>45000</v>
      </c>
      <c r="Z470" s="3181"/>
      <c r="AA470" s="3181"/>
      <c r="AB470" s="3181"/>
      <c r="AC470" s="3181"/>
      <c r="AD470" s="3181"/>
      <c r="AE470" s="3181"/>
      <c r="AF470" s="3181"/>
      <c r="AG470" s="3181"/>
      <c r="AH470" s="3181"/>
      <c r="AI470" s="3181"/>
      <c r="AJ470" s="3181"/>
      <c r="AK470" s="3181"/>
      <c r="AL470" s="3181"/>
      <c r="AM470" s="3181"/>
      <c r="AN470" s="3181"/>
      <c r="AO470" s="3182"/>
      <c r="AP470" s="3171"/>
      <c r="AQ470" s="3171"/>
      <c r="AR470" s="3171"/>
      <c r="AS470" s="3171"/>
      <c r="AT470" s="3171"/>
      <c r="AU470" s="3171"/>
    </row>
    <row r="471" spans="1:47" s="3189" customFormat="1" ht="20.25" customHeight="1">
      <c r="A471" s="3171">
        <v>469</v>
      </c>
      <c r="B471" s="3255">
        <v>45748</v>
      </c>
      <c r="C471" s="3275" t="s">
        <v>39693</v>
      </c>
      <c r="D471" s="3275" t="s">
        <v>39694</v>
      </c>
      <c r="E471" s="3276">
        <v>1386973</v>
      </c>
      <c r="F471" s="3275" t="s">
        <v>39692</v>
      </c>
      <c r="G471" s="3275" t="s">
        <v>39695</v>
      </c>
      <c r="H471" s="3275">
        <v>8113892861</v>
      </c>
      <c r="I471" s="3258" t="s">
        <v>35325</v>
      </c>
      <c r="J471" s="3171"/>
      <c r="K471" s="3171" t="s">
        <v>14</v>
      </c>
      <c r="L471" s="3171" t="s">
        <v>23</v>
      </c>
      <c r="M471" s="3171" t="s">
        <v>35337</v>
      </c>
      <c r="N471" s="3176" t="s">
        <v>35327</v>
      </c>
      <c r="O471" s="3178">
        <v>35000</v>
      </c>
      <c r="P471" s="3180">
        <v>10000</v>
      </c>
      <c r="Q471" s="3180">
        <f t="shared" si="33"/>
        <v>45000</v>
      </c>
      <c r="R471" s="3225">
        <v>45000</v>
      </c>
      <c r="S471" s="3225"/>
      <c r="T471" s="3225"/>
      <c r="U471" s="3225"/>
      <c r="V471" s="3225"/>
      <c r="W471" s="3180">
        <f t="shared" si="35"/>
        <v>0</v>
      </c>
      <c r="X471" s="3180"/>
      <c r="Y471" s="3180">
        <f t="shared" si="34"/>
        <v>45000</v>
      </c>
      <c r="Z471" s="3227"/>
      <c r="AA471" s="3227"/>
      <c r="AB471" s="3227"/>
      <c r="AC471" s="3227"/>
      <c r="AD471" s="3227"/>
      <c r="AE471" s="3227"/>
      <c r="AF471" s="3227"/>
      <c r="AG471" s="3227"/>
      <c r="AH471" s="3227"/>
      <c r="AI471" s="3227" t="s">
        <v>14</v>
      </c>
      <c r="AJ471" s="3227"/>
      <c r="AK471" s="3227"/>
      <c r="AL471" s="3227"/>
      <c r="AM471" s="3227"/>
      <c r="AN471" s="3227"/>
      <c r="AO471" s="3228"/>
      <c r="AP471" s="3176"/>
      <c r="AQ471" s="3176"/>
      <c r="AR471" s="3176"/>
      <c r="AS471" s="3176"/>
      <c r="AT471" s="3176"/>
      <c r="AU471" s="3176"/>
    </row>
    <row r="472" spans="1:47" s="1449" customFormat="1" ht="20.25" customHeight="1">
      <c r="A472" s="1094"/>
      <c r="B472" s="2128"/>
      <c r="E472" s="3126"/>
      <c r="F472" s="3127"/>
      <c r="G472" s="2138"/>
      <c r="H472" s="2430"/>
      <c r="I472" s="1094"/>
      <c r="J472" s="1440"/>
      <c r="K472" s="1094"/>
      <c r="L472" s="1094"/>
      <c r="M472" s="1094"/>
      <c r="N472" s="1094"/>
      <c r="O472" s="2406"/>
      <c r="P472" s="1139"/>
      <c r="Q472" s="1097">
        <f t="shared" si="33"/>
        <v>0</v>
      </c>
      <c r="R472" s="1097"/>
      <c r="S472" s="1097"/>
      <c r="T472" s="1097"/>
      <c r="U472" s="1097"/>
      <c r="V472" s="1097"/>
      <c r="W472" s="1097">
        <f t="shared" si="35"/>
        <v>0</v>
      </c>
      <c r="X472" s="1097"/>
      <c r="Y472" s="1097">
        <f t="shared" si="34"/>
        <v>0</v>
      </c>
      <c r="Z472" s="1139"/>
      <c r="AA472" s="1139"/>
      <c r="AB472" s="1139"/>
      <c r="AC472" s="1139"/>
      <c r="AD472" s="1139"/>
      <c r="AE472" s="1139"/>
      <c r="AF472" s="1139"/>
      <c r="AG472" s="1139"/>
      <c r="AH472" s="1139"/>
      <c r="AI472" s="1139"/>
      <c r="AJ472" s="1139"/>
      <c r="AK472" s="1139"/>
      <c r="AL472" s="1139"/>
      <c r="AM472" s="1139"/>
      <c r="AN472" s="1139"/>
      <c r="AO472" s="676"/>
      <c r="AP472" s="1094"/>
      <c r="AQ472" s="1094"/>
      <c r="AR472" s="1094"/>
      <c r="AS472" s="1094"/>
      <c r="AT472" s="1094"/>
      <c r="AU472" s="1094"/>
    </row>
    <row r="473" spans="1:47" s="1449" customFormat="1" ht="20.25" customHeight="1">
      <c r="A473" s="1094"/>
      <c r="B473" s="2128"/>
      <c r="C473" s="1443"/>
      <c r="D473" s="1443"/>
      <c r="E473" s="1598"/>
      <c r="F473" s="1427"/>
      <c r="G473" s="2407"/>
      <c r="H473" s="2427"/>
      <c r="I473" s="1094"/>
      <c r="J473" s="1440"/>
      <c r="K473" s="1094"/>
      <c r="L473" s="1094"/>
      <c r="M473" s="1094"/>
      <c r="N473" s="1094"/>
      <c r="O473" s="2406"/>
      <c r="P473" s="1139"/>
      <c r="Q473" s="1097">
        <f t="shared" si="33"/>
        <v>0</v>
      </c>
      <c r="R473" s="1097"/>
      <c r="S473" s="1097"/>
      <c r="T473" s="1097"/>
      <c r="U473" s="1097"/>
      <c r="V473" s="1097"/>
      <c r="W473" s="1097">
        <f t="shared" si="35"/>
        <v>0</v>
      </c>
      <c r="X473" s="1097"/>
      <c r="Y473" s="1097">
        <f t="shared" si="34"/>
        <v>0</v>
      </c>
      <c r="Z473" s="1139"/>
      <c r="AA473" s="1139"/>
      <c r="AB473" s="1139"/>
      <c r="AC473" s="1139"/>
      <c r="AD473" s="1139"/>
      <c r="AE473" s="1139"/>
      <c r="AF473" s="1139"/>
      <c r="AG473" s="1139"/>
      <c r="AH473" s="1139"/>
      <c r="AI473" s="1139"/>
      <c r="AJ473" s="1139"/>
      <c r="AK473" s="1139"/>
      <c r="AL473" s="1139"/>
      <c r="AM473" s="1139"/>
      <c r="AN473" s="1139"/>
      <c r="AO473" s="676"/>
      <c r="AP473" s="1094"/>
      <c r="AQ473" s="1094"/>
      <c r="AR473" s="1094"/>
      <c r="AS473" s="1094"/>
      <c r="AT473" s="1094"/>
      <c r="AU473" s="1094"/>
    </row>
    <row r="474" spans="1:47" s="1449" customFormat="1" ht="20.25" customHeight="1">
      <c r="A474" s="1094"/>
      <c r="B474" s="2128"/>
      <c r="C474" s="1443"/>
      <c r="D474" s="1443"/>
      <c r="E474" s="1598"/>
      <c r="F474" s="1427"/>
      <c r="G474" s="2407"/>
      <c r="H474" s="2427"/>
      <c r="I474" s="1094"/>
      <c r="J474" s="1440"/>
      <c r="K474" s="1094"/>
      <c r="L474" s="1094"/>
      <c r="M474" s="1094"/>
      <c r="N474" s="1094"/>
      <c r="O474" s="2406"/>
      <c r="P474" s="1139"/>
      <c r="Q474" s="1097">
        <f t="shared" si="33"/>
        <v>0</v>
      </c>
      <c r="R474" s="1097"/>
      <c r="S474" s="1097"/>
      <c r="T474" s="1097"/>
      <c r="U474" s="1097"/>
      <c r="V474" s="1097"/>
      <c r="W474" s="1097">
        <f t="shared" si="35"/>
        <v>0</v>
      </c>
      <c r="X474" s="1097"/>
      <c r="Y474" s="1097">
        <f t="shared" si="34"/>
        <v>0</v>
      </c>
      <c r="Z474" s="1139"/>
      <c r="AA474" s="1139"/>
      <c r="AB474" s="1139"/>
      <c r="AC474" s="1139"/>
      <c r="AD474" s="1139"/>
      <c r="AE474" s="1139"/>
      <c r="AF474" s="1139"/>
      <c r="AG474" s="1139"/>
      <c r="AH474" s="1139"/>
      <c r="AI474" s="1139"/>
      <c r="AJ474" s="1139"/>
      <c r="AK474" s="1139"/>
      <c r="AL474" s="1139"/>
      <c r="AM474" s="1139"/>
      <c r="AN474" s="1139"/>
      <c r="AO474" s="676"/>
      <c r="AP474" s="1094"/>
      <c r="AQ474" s="1094"/>
      <c r="AR474" s="1094"/>
      <c r="AS474" s="1094"/>
      <c r="AT474" s="1094"/>
      <c r="AU474" s="1094"/>
    </row>
    <row r="475" spans="1:47" s="1449" customFormat="1" ht="20.25" customHeight="1">
      <c r="A475" s="1094"/>
      <c r="B475" s="2128"/>
      <c r="C475" s="1443"/>
      <c r="D475" s="1443"/>
      <c r="E475" s="1598"/>
      <c r="F475" s="1427"/>
      <c r="G475" s="2407"/>
      <c r="H475" s="2427"/>
      <c r="I475" s="1094"/>
      <c r="J475" s="1440"/>
      <c r="K475" s="1094"/>
      <c r="L475" s="1094"/>
      <c r="M475" s="1094"/>
      <c r="N475" s="1094"/>
      <c r="O475" s="2406"/>
      <c r="P475" s="1139"/>
      <c r="Q475" s="1097">
        <f t="shared" si="33"/>
        <v>0</v>
      </c>
      <c r="R475" s="1097"/>
      <c r="S475" s="1097"/>
      <c r="T475" s="1097"/>
      <c r="U475" s="1097"/>
      <c r="V475" s="1097"/>
      <c r="W475" s="1097">
        <f t="shared" si="35"/>
        <v>0</v>
      </c>
      <c r="X475" s="1097"/>
      <c r="Y475" s="1097">
        <f t="shared" si="34"/>
        <v>0</v>
      </c>
      <c r="Z475" s="1139"/>
      <c r="AA475" s="1139"/>
      <c r="AB475" s="1139"/>
      <c r="AC475" s="1139"/>
      <c r="AD475" s="1139"/>
      <c r="AE475" s="1139"/>
      <c r="AF475" s="1139"/>
      <c r="AG475" s="1139"/>
      <c r="AH475" s="1139"/>
      <c r="AI475" s="1139"/>
      <c r="AJ475" s="1139"/>
      <c r="AK475" s="1139"/>
      <c r="AL475" s="1139"/>
      <c r="AM475" s="1139"/>
      <c r="AN475" s="1139"/>
      <c r="AO475" s="676"/>
      <c r="AP475" s="1094"/>
      <c r="AQ475" s="1094"/>
      <c r="AR475" s="1094"/>
      <c r="AS475" s="1094"/>
      <c r="AT475" s="1094"/>
      <c r="AU475" s="1094"/>
    </row>
    <row r="476" spans="1:47" s="1449" customFormat="1" ht="20.25" customHeight="1">
      <c r="A476" s="1094"/>
      <c r="B476" s="2128"/>
      <c r="C476" s="1443"/>
      <c r="D476" s="1443"/>
      <c r="E476" s="1598"/>
      <c r="F476" s="2489"/>
      <c r="G476" s="2407"/>
      <c r="H476" s="2426"/>
      <c r="I476" s="1094"/>
      <c r="J476" s="1440"/>
      <c r="K476" s="1094"/>
      <c r="L476" s="1094"/>
      <c r="M476" s="1094"/>
      <c r="N476" s="1094"/>
      <c r="O476" s="2406"/>
      <c r="P476" s="1139"/>
      <c r="Q476" s="1097">
        <f t="shared" si="33"/>
        <v>0</v>
      </c>
      <c r="R476" s="1097"/>
      <c r="S476" s="1097"/>
      <c r="T476" s="1097"/>
      <c r="U476" s="1097"/>
      <c r="V476" s="1097"/>
      <c r="W476" s="1097">
        <f t="shared" si="35"/>
        <v>0</v>
      </c>
      <c r="X476" s="1097"/>
      <c r="Y476" s="1097">
        <f t="shared" si="34"/>
        <v>0</v>
      </c>
      <c r="Z476" s="1139"/>
      <c r="AA476" s="1139"/>
      <c r="AB476" s="1139"/>
      <c r="AC476" s="1139"/>
      <c r="AD476" s="1139"/>
      <c r="AE476" s="1139"/>
      <c r="AF476" s="1139"/>
      <c r="AG476" s="1139"/>
      <c r="AH476" s="1139"/>
      <c r="AI476" s="1139"/>
      <c r="AJ476" s="1139"/>
      <c r="AK476" s="1139"/>
      <c r="AL476" s="1139"/>
      <c r="AM476" s="1139"/>
      <c r="AN476" s="1139"/>
      <c r="AO476" s="676"/>
      <c r="AP476" s="1094"/>
      <c r="AQ476" s="1094"/>
      <c r="AR476" s="1094"/>
      <c r="AS476" s="1094"/>
      <c r="AT476" s="1094"/>
      <c r="AU476" s="1094"/>
    </row>
    <row r="477" spans="1:47" s="1449" customFormat="1" ht="20.25" customHeight="1">
      <c r="A477" s="1094"/>
      <c r="B477" s="2128"/>
      <c r="C477" s="1443"/>
      <c r="D477" s="1443"/>
      <c r="E477" s="1598"/>
      <c r="F477" s="1427"/>
      <c r="G477" s="2407"/>
      <c r="H477" s="2427"/>
      <c r="I477" s="1094"/>
      <c r="J477" s="1440"/>
      <c r="K477" s="1094"/>
      <c r="L477" s="1094"/>
      <c r="M477" s="1094"/>
      <c r="N477" s="1094"/>
      <c r="O477" s="2406"/>
      <c r="P477" s="1139"/>
      <c r="Q477" s="1097">
        <f t="shared" si="33"/>
        <v>0</v>
      </c>
      <c r="R477" s="1097"/>
      <c r="S477" s="1097"/>
      <c r="T477" s="1097"/>
      <c r="U477" s="1097"/>
      <c r="V477" s="1097"/>
      <c r="W477" s="1097">
        <f t="shared" si="35"/>
        <v>0</v>
      </c>
      <c r="X477" s="1097"/>
      <c r="Y477" s="1097">
        <f t="shared" si="34"/>
        <v>0</v>
      </c>
      <c r="Z477" s="1139"/>
      <c r="AA477" s="1139"/>
      <c r="AB477" s="1139"/>
      <c r="AC477" s="1139"/>
      <c r="AD477" s="1139"/>
      <c r="AE477" s="1139"/>
      <c r="AF477" s="1139"/>
      <c r="AG477" s="1139"/>
      <c r="AH477" s="1139"/>
      <c r="AI477" s="1139"/>
      <c r="AJ477" s="1139"/>
      <c r="AK477" s="1139"/>
      <c r="AL477" s="1139"/>
      <c r="AM477" s="1139"/>
      <c r="AN477" s="1139"/>
      <c r="AO477" s="676"/>
      <c r="AP477" s="1094"/>
      <c r="AQ477" s="1094"/>
      <c r="AR477" s="1094"/>
      <c r="AS477" s="1094"/>
      <c r="AT477" s="1094"/>
      <c r="AU477" s="1094"/>
    </row>
    <row r="478" spans="1:47" s="1449" customFormat="1" ht="20.25" customHeight="1">
      <c r="A478" s="1094"/>
      <c r="B478" s="2128"/>
      <c r="C478" s="1443"/>
      <c r="D478" s="1443"/>
      <c r="E478" s="1598"/>
      <c r="F478" s="1427"/>
      <c r="G478" s="2407"/>
      <c r="H478" s="2427"/>
      <c r="I478" s="1094"/>
      <c r="J478" s="1440"/>
      <c r="K478" s="1094"/>
      <c r="L478" s="1094"/>
      <c r="M478" s="1094"/>
      <c r="N478" s="1094"/>
      <c r="O478" s="2406"/>
      <c r="P478" s="1139"/>
      <c r="Q478" s="1097">
        <f t="shared" si="33"/>
        <v>0</v>
      </c>
      <c r="R478" s="1097"/>
      <c r="S478" s="1097"/>
      <c r="T478" s="1097"/>
      <c r="U478" s="1097"/>
      <c r="V478" s="1097"/>
      <c r="W478" s="1097">
        <f t="shared" si="35"/>
        <v>0</v>
      </c>
      <c r="X478" s="1097"/>
      <c r="Y478" s="1097">
        <f t="shared" si="34"/>
        <v>0</v>
      </c>
      <c r="Z478" s="1139"/>
      <c r="AA478" s="1139"/>
      <c r="AB478" s="1139"/>
      <c r="AC478" s="1139"/>
      <c r="AD478" s="1139"/>
      <c r="AE478" s="1139"/>
      <c r="AF478" s="1139"/>
      <c r="AG478" s="1139"/>
      <c r="AH478" s="1139"/>
      <c r="AI478" s="1139"/>
      <c r="AJ478" s="1139"/>
      <c r="AK478" s="1139"/>
      <c r="AL478" s="1139"/>
      <c r="AM478" s="1139"/>
      <c r="AN478" s="1139"/>
      <c r="AO478" s="676"/>
      <c r="AP478" s="1094"/>
      <c r="AQ478" s="1094"/>
      <c r="AR478" s="1094"/>
      <c r="AS478" s="1094"/>
      <c r="AT478" s="1094"/>
      <c r="AU478" s="1094"/>
    </row>
    <row r="479" spans="1:47" s="1449" customFormat="1" ht="20.25" customHeight="1">
      <c r="A479" s="1094"/>
      <c r="B479" s="2128"/>
      <c r="E479" s="2471"/>
      <c r="F479" s="2409"/>
      <c r="G479" s="2497"/>
      <c r="H479" s="2409"/>
      <c r="I479" s="1094"/>
      <c r="J479" s="1440"/>
      <c r="K479" s="1094"/>
      <c r="L479" s="1094"/>
      <c r="M479" s="1094"/>
      <c r="N479" s="1094"/>
      <c r="O479" s="2406"/>
      <c r="P479" s="1139"/>
      <c r="Q479" s="1097">
        <f t="shared" si="33"/>
        <v>0</v>
      </c>
      <c r="R479" s="1097"/>
      <c r="S479" s="1097"/>
      <c r="T479" s="1097"/>
      <c r="U479" s="1097"/>
      <c r="V479" s="1097"/>
      <c r="W479" s="1097">
        <f t="shared" si="35"/>
        <v>0</v>
      </c>
      <c r="X479" s="1097"/>
      <c r="Y479" s="1097">
        <f t="shared" si="34"/>
        <v>0</v>
      </c>
      <c r="Z479" s="1139"/>
      <c r="AA479" s="1139"/>
      <c r="AB479" s="1139"/>
      <c r="AC479" s="1139"/>
      <c r="AD479" s="1139"/>
      <c r="AE479" s="1139"/>
      <c r="AF479" s="1139"/>
      <c r="AG479" s="1139"/>
      <c r="AH479" s="1139"/>
      <c r="AI479" s="1139"/>
      <c r="AJ479" s="1139"/>
      <c r="AK479" s="1139"/>
      <c r="AL479" s="1139"/>
      <c r="AM479" s="1139"/>
      <c r="AN479" s="1139"/>
      <c r="AO479" s="676"/>
      <c r="AP479" s="1094"/>
      <c r="AQ479" s="1094"/>
      <c r="AR479" s="1094"/>
      <c r="AS479" s="1094"/>
      <c r="AT479" s="1094"/>
      <c r="AU479" s="1094"/>
    </row>
    <row r="480" spans="1:47" s="1449" customFormat="1" ht="20.25" customHeight="1">
      <c r="A480" s="1094"/>
      <c r="B480" s="2128"/>
      <c r="C480" s="1443"/>
      <c r="D480" s="1443"/>
      <c r="E480" s="1598"/>
      <c r="F480" s="1427"/>
      <c r="G480" s="2407"/>
      <c r="H480" s="2427"/>
      <c r="I480" s="1094"/>
      <c r="J480" s="1440"/>
      <c r="K480" s="1094"/>
      <c r="L480" s="1094"/>
      <c r="M480" s="1094"/>
      <c r="N480" s="1094"/>
      <c r="O480" s="2406"/>
      <c r="P480" s="1139"/>
      <c r="Q480" s="1097">
        <f t="shared" si="33"/>
        <v>0</v>
      </c>
      <c r="R480" s="1097"/>
      <c r="S480" s="1097"/>
      <c r="T480" s="1097"/>
      <c r="U480" s="1097"/>
      <c r="V480" s="1097"/>
      <c r="W480" s="1097">
        <f t="shared" si="35"/>
        <v>0</v>
      </c>
      <c r="X480" s="1097"/>
      <c r="Y480" s="1097">
        <f t="shared" si="34"/>
        <v>0</v>
      </c>
      <c r="Z480" s="1139"/>
      <c r="AA480" s="1139"/>
      <c r="AB480" s="1139"/>
      <c r="AC480" s="1139"/>
      <c r="AD480" s="1139"/>
      <c r="AE480" s="1139"/>
      <c r="AF480" s="1139"/>
      <c r="AG480" s="1139"/>
      <c r="AH480" s="1139"/>
      <c r="AI480" s="1139"/>
      <c r="AJ480" s="1139"/>
      <c r="AK480" s="1139"/>
      <c r="AL480" s="1139"/>
      <c r="AM480" s="1139"/>
      <c r="AN480" s="1139"/>
      <c r="AO480" s="676"/>
      <c r="AP480" s="1094"/>
      <c r="AQ480" s="1094"/>
      <c r="AR480" s="1094"/>
      <c r="AS480" s="1094"/>
      <c r="AT480" s="1094"/>
      <c r="AU480" s="1094"/>
    </row>
    <row r="481" spans="1:47" s="1449" customFormat="1" ht="20.25" customHeight="1">
      <c r="A481" s="1094"/>
      <c r="B481" s="2128"/>
      <c r="C481" s="1443"/>
      <c r="D481" s="1443"/>
      <c r="E481" s="1598"/>
      <c r="F481" s="1427"/>
      <c r="G481" s="2407"/>
      <c r="H481" s="2427"/>
      <c r="I481" s="1094"/>
      <c r="J481" s="1440"/>
      <c r="K481" s="1094"/>
      <c r="L481" s="1094"/>
      <c r="M481" s="1094"/>
      <c r="N481" s="1094"/>
      <c r="O481" s="2406"/>
      <c r="P481" s="1139"/>
      <c r="Q481" s="1097">
        <f t="shared" si="33"/>
        <v>0</v>
      </c>
      <c r="R481" s="1097"/>
      <c r="S481" s="1097"/>
      <c r="T481" s="1097"/>
      <c r="U481" s="1097"/>
      <c r="V481" s="1097"/>
      <c r="W481" s="1097">
        <f t="shared" si="35"/>
        <v>0</v>
      </c>
      <c r="X481" s="1097"/>
      <c r="Y481" s="1097">
        <f t="shared" si="34"/>
        <v>0</v>
      </c>
      <c r="Z481" s="1139"/>
      <c r="AA481" s="1139"/>
      <c r="AB481" s="1139"/>
      <c r="AC481" s="1139"/>
      <c r="AD481" s="1139"/>
      <c r="AE481" s="1139"/>
      <c r="AF481" s="1139"/>
      <c r="AG481" s="1139"/>
      <c r="AH481" s="1139"/>
      <c r="AI481" s="1139"/>
      <c r="AJ481" s="1139"/>
      <c r="AK481" s="1139"/>
      <c r="AL481" s="1139"/>
      <c r="AM481" s="1139"/>
      <c r="AN481" s="1139"/>
      <c r="AO481" s="676"/>
      <c r="AP481" s="1094"/>
      <c r="AQ481" s="1094"/>
      <c r="AR481" s="1094"/>
      <c r="AS481" s="1094"/>
      <c r="AT481" s="1094"/>
      <c r="AU481" s="1094"/>
    </row>
    <row r="482" spans="1:47" s="1449" customFormat="1" ht="20.25" customHeight="1">
      <c r="A482" s="1094"/>
      <c r="B482" s="2128"/>
      <c r="C482" s="1443"/>
      <c r="D482" s="1443"/>
      <c r="E482" s="1598"/>
      <c r="F482" s="1427"/>
      <c r="G482" s="2407"/>
      <c r="H482" s="2427"/>
      <c r="I482" s="1094"/>
      <c r="J482" s="1440"/>
      <c r="K482" s="1094"/>
      <c r="L482" s="1094"/>
      <c r="M482" s="1094"/>
      <c r="N482" s="1094"/>
      <c r="O482" s="2406"/>
      <c r="P482" s="1139"/>
      <c r="Q482" s="1097">
        <f t="shared" si="33"/>
        <v>0</v>
      </c>
      <c r="R482" s="1097"/>
      <c r="S482" s="1097"/>
      <c r="T482" s="1097"/>
      <c r="U482" s="1097"/>
      <c r="V482" s="1097"/>
      <c r="W482" s="1097">
        <f t="shared" si="35"/>
        <v>0</v>
      </c>
      <c r="X482" s="1097"/>
      <c r="Y482" s="1097">
        <f t="shared" si="34"/>
        <v>0</v>
      </c>
      <c r="Z482" s="1139"/>
      <c r="AA482" s="1139"/>
      <c r="AB482" s="1139"/>
      <c r="AC482" s="1139"/>
      <c r="AD482" s="1139"/>
      <c r="AE482" s="1139"/>
      <c r="AF482" s="1139"/>
      <c r="AG482" s="1139"/>
      <c r="AH482" s="1443"/>
      <c r="AI482" s="1139"/>
      <c r="AJ482" s="1139"/>
      <c r="AK482" s="1139"/>
      <c r="AL482" s="1139"/>
      <c r="AM482" s="1139"/>
      <c r="AN482" s="1139"/>
      <c r="AO482" s="676"/>
      <c r="AP482" s="1094"/>
      <c r="AQ482" s="1094"/>
      <c r="AR482" s="1094"/>
      <c r="AS482" s="1094"/>
      <c r="AT482" s="1094"/>
      <c r="AU482" s="1094"/>
    </row>
    <row r="483" spans="1:47" s="1449" customFormat="1" ht="20.25" customHeight="1">
      <c r="A483" s="1094"/>
      <c r="B483" s="2128"/>
      <c r="C483" s="1443"/>
      <c r="D483" s="1443"/>
      <c r="E483" s="1598"/>
      <c r="F483" s="1427"/>
      <c r="G483" s="2407"/>
      <c r="H483" s="2427"/>
      <c r="I483" s="1094"/>
      <c r="K483" s="1094"/>
      <c r="L483" s="1094"/>
      <c r="M483" s="1094"/>
      <c r="N483" s="1094"/>
      <c r="O483" s="2406"/>
      <c r="P483" s="1139"/>
      <c r="Q483" s="1097">
        <f t="shared" si="33"/>
        <v>0</v>
      </c>
      <c r="R483" s="1097"/>
      <c r="S483" s="1097"/>
      <c r="T483" s="1097"/>
      <c r="U483" s="1097"/>
      <c r="V483" s="1097"/>
      <c r="W483" s="1097">
        <f t="shared" si="35"/>
        <v>0</v>
      </c>
      <c r="X483" s="1097"/>
      <c r="Y483" s="1097">
        <f t="shared" si="34"/>
        <v>0</v>
      </c>
      <c r="Z483" s="1097"/>
      <c r="AA483" s="1097"/>
      <c r="AB483" s="1097"/>
      <c r="AC483" s="1097"/>
      <c r="AD483" s="1139"/>
      <c r="AE483" s="1139"/>
      <c r="AF483" s="1139"/>
      <c r="AG483" s="1139"/>
      <c r="AH483" s="1139"/>
      <c r="AI483" s="1139"/>
      <c r="AJ483" s="1139"/>
      <c r="AK483" s="1139"/>
      <c r="AL483" s="1139"/>
      <c r="AM483" s="1139"/>
      <c r="AN483" s="1139"/>
      <c r="AO483" s="676"/>
      <c r="AP483" s="1094"/>
      <c r="AQ483" s="1094"/>
      <c r="AR483" s="1094"/>
      <c r="AS483" s="1094"/>
      <c r="AT483" s="1094"/>
      <c r="AU483" s="1094"/>
    </row>
    <row r="484" spans="1:47" s="1449" customFormat="1" ht="20.25" customHeight="1">
      <c r="A484" s="1094"/>
      <c r="B484" s="2128"/>
      <c r="C484" s="1443"/>
      <c r="D484" s="1443"/>
      <c r="E484" s="1598"/>
      <c r="F484" s="1427"/>
      <c r="G484" s="2407"/>
      <c r="H484" s="2427"/>
      <c r="I484" s="1094"/>
      <c r="J484" s="1440"/>
      <c r="K484" s="1094"/>
      <c r="L484" s="1094"/>
      <c r="M484" s="1094"/>
      <c r="N484" s="1094"/>
      <c r="O484" s="2406"/>
      <c r="P484" s="1139"/>
      <c r="Q484" s="1097">
        <f t="shared" si="33"/>
        <v>0</v>
      </c>
      <c r="R484" s="1097"/>
      <c r="S484" s="1097"/>
      <c r="T484" s="1097"/>
      <c r="U484" s="1097"/>
      <c r="V484" s="1097"/>
      <c r="W484" s="1097">
        <f t="shared" si="35"/>
        <v>0</v>
      </c>
      <c r="X484" s="1097"/>
      <c r="Y484" s="1097">
        <f t="shared" si="34"/>
        <v>0</v>
      </c>
      <c r="Z484" s="1139"/>
      <c r="AA484" s="1139"/>
      <c r="AB484" s="1139"/>
      <c r="AC484" s="1139"/>
      <c r="AD484" s="1139"/>
      <c r="AE484" s="1139"/>
      <c r="AF484" s="1139"/>
      <c r="AG484" s="1139"/>
      <c r="AH484" s="1139"/>
      <c r="AI484" s="1139"/>
      <c r="AJ484" s="1139"/>
      <c r="AK484" s="1139"/>
      <c r="AL484" s="1139"/>
      <c r="AM484" s="1139"/>
      <c r="AN484" s="1139"/>
      <c r="AO484" s="676"/>
      <c r="AP484" s="1094"/>
      <c r="AQ484" s="1094"/>
      <c r="AR484" s="1094"/>
      <c r="AS484" s="1094"/>
      <c r="AT484" s="1094"/>
      <c r="AU484" s="1094"/>
    </row>
    <row r="485" spans="1:47" s="1449" customFormat="1" ht="20.25" customHeight="1">
      <c r="A485" s="1094"/>
      <c r="B485" s="2128"/>
      <c r="C485" s="1443"/>
      <c r="D485" s="1443"/>
      <c r="E485" s="1598"/>
      <c r="F485" s="1427"/>
      <c r="G485" s="2407"/>
      <c r="H485" s="2427"/>
      <c r="I485" s="1094"/>
      <c r="J485" s="1440"/>
      <c r="K485" s="1094"/>
      <c r="L485" s="1094"/>
      <c r="M485" s="1094"/>
      <c r="N485" s="1094"/>
      <c r="O485" s="2406"/>
      <c r="P485" s="1139"/>
      <c r="Q485" s="1097">
        <f t="shared" si="33"/>
        <v>0</v>
      </c>
      <c r="R485" s="1097"/>
      <c r="S485" s="1097"/>
      <c r="T485" s="1097"/>
      <c r="U485" s="1097"/>
      <c r="V485" s="1097"/>
      <c r="W485" s="1097">
        <f t="shared" si="35"/>
        <v>0</v>
      </c>
      <c r="X485" s="1097"/>
      <c r="Y485" s="1097">
        <f t="shared" si="34"/>
        <v>0</v>
      </c>
      <c r="Z485" s="1139"/>
      <c r="AA485" s="1139"/>
      <c r="AB485" s="1139"/>
      <c r="AC485" s="1139"/>
      <c r="AD485" s="1139"/>
      <c r="AE485" s="1139"/>
      <c r="AF485" s="1139"/>
      <c r="AG485" s="1139"/>
      <c r="AH485" s="1139"/>
      <c r="AI485" s="1139"/>
      <c r="AJ485" s="1139"/>
      <c r="AK485" s="1139"/>
      <c r="AL485" s="1139"/>
      <c r="AM485" s="1139"/>
      <c r="AN485" s="1139"/>
      <c r="AO485" s="676"/>
      <c r="AP485" s="1094"/>
      <c r="AQ485" s="1094"/>
      <c r="AR485" s="1094"/>
      <c r="AS485" s="1094"/>
      <c r="AT485" s="1094"/>
      <c r="AU485" s="1094"/>
    </row>
    <row r="486" spans="1:47" s="1449" customFormat="1" ht="20.25" customHeight="1">
      <c r="A486" s="1094"/>
      <c r="B486" s="2128"/>
      <c r="C486" s="1443"/>
      <c r="D486" s="1443"/>
      <c r="E486" s="1598"/>
      <c r="F486" s="1427"/>
      <c r="G486" s="2407"/>
      <c r="H486" s="2427"/>
      <c r="I486" s="1094"/>
      <c r="J486" s="1440"/>
      <c r="K486" s="1094"/>
      <c r="L486" s="1094"/>
      <c r="M486" s="1094"/>
      <c r="N486" s="1094"/>
      <c r="O486" s="2406"/>
      <c r="P486" s="1139"/>
      <c r="Q486" s="1097">
        <f t="shared" si="33"/>
        <v>0</v>
      </c>
      <c r="R486" s="1097"/>
      <c r="S486" s="1097"/>
      <c r="T486" s="1097"/>
      <c r="U486" s="1097"/>
      <c r="V486" s="1097"/>
      <c r="W486" s="1097">
        <f t="shared" si="35"/>
        <v>0</v>
      </c>
      <c r="X486" s="1097"/>
      <c r="Y486" s="1097">
        <f t="shared" si="34"/>
        <v>0</v>
      </c>
      <c r="Z486" s="1139"/>
      <c r="AA486" s="1139"/>
      <c r="AB486" s="1139"/>
      <c r="AC486" s="1139"/>
      <c r="AD486" s="1139"/>
      <c r="AE486" s="1139"/>
      <c r="AF486" s="1139"/>
      <c r="AG486" s="1139"/>
      <c r="AH486" s="1139"/>
      <c r="AI486" s="1139"/>
      <c r="AJ486" s="1139"/>
      <c r="AK486" s="1139"/>
      <c r="AL486" s="1139"/>
      <c r="AM486" s="1139"/>
      <c r="AN486" s="1139"/>
      <c r="AO486" s="676"/>
      <c r="AP486" s="1094"/>
      <c r="AQ486" s="1094"/>
      <c r="AR486" s="1094"/>
      <c r="AS486" s="1094"/>
      <c r="AT486" s="1094"/>
      <c r="AU486" s="1094"/>
    </row>
    <row r="487" spans="1:47" s="1449" customFormat="1" ht="20.25" customHeight="1">
      <c r="A487" s="1094"/>
      <c r="B487" s="2128"/>
      <c r="C487" s="1443"/>
      <c r="D487" s="1443"/>
      <c r="E487" s="1598"/>
      <c r="F487" s="1427"/>
      <c r="G487" s="2407"/>
      <c r="H487" s="2427"/>
      <c r="I487" s="1094"/>
      <c r="J487" s="1440"/>
      <c r="K487" s="1094"/>
      <c r="L487" s="1094"/>
      <c r="M487" s="1094"/>
      <c r="N487" s="1094"/>
      <c r="O487" s="2406"/>
      <c r="P487" s="1139"/>
      <c r="Q487" s="1097">
        <f t="shared" si="33"/>
        <v>0</v>
      </c>
      <c r="R487" s="1097"/>
      <c r="S487" s="1097"/>
      <c r="T487" s="1097"/>
      <c r="U487" s="1097"/>
      <c r="V487" s="1097"/>
      <c r="W487" s="1097">
        <f t="shared" si="35"/>
        <v>0</v>
      </c>
      <c r="X487" s="1097"/>
      <c r="Y487" s="1097">
        <f t="shared" si="34"/>
        <v>0</v>
      </c>
      <c r="Z487" s="1139"/>
      <c r="AA487" s="1139"/>
      <c r="AB487" s="1139"/>
      <c r="AC487" s="1139"/>
      <c r="AD487" s="1139"/>
      <c r="AE487" s="1139"/>
      <c r="AF487" s="1139"/>
      <c r="AG487" s="1139"/>
      <c r="AH487" s="1139"/>
      <c r="AI487" s="1139"/>
      <c r="AJ487" s="1139"/>
      <c r="AK487" s="1139"/>
      <c r="AL487" s="1139"/>
      <c r="AM487" s="1139"/>
      <c r="AN487" s="1139"/>
      <c r="AO487" s="676"/>
      <c r="AP487" s="1094"/>
      <c r="AQ487" s="1094"/>
      <c r="AR487" s="1094"/>
      <c r="AS487" s="1094"/>
      <c r="AT487" s="1094"/>
      <c r="AU487" s="1094"/>
    </row>
    <row r="488" spans="1:47" s="1449" customFormat="1" ht="20.25" customHeight="1">
      <c r="A488" s="1094"/>
      <c r="B488" s="2128"/>
      <c r="C488" s="1443"/>
      <c r="D488" s="1443"/>
      <c r="E488" s="1598"/>
      <c r="F488" s="1427"/>
      <c r="G488" s="2407"/>
      <c r="H488" s="2427"/>
      <c r="I488" s="1094"/>
      <c r="J488" s="1440"/>
      <c r="K488" s="1094"/>
      <c r="L488" s="1094"/>
      <c r="M488" s="1094"/>
      <c r="N488" s="1094"/>
      <c r="O488" s="2406"/>
      <c r="P488" s="1139"/>
      <c r="Q488" s="1097">
        <f t="shared" si="33"/>
        <v>0</v>
      </c>
      <c r="R488" s="1097"/>
      <c r="S488" s="1097"/>
      <c r="T488" s="1097"/>
      <c r="U488" s="1097"/>
      <c r="V488" s="1097"/>
      <c r="W488" s="1097">
        <f t="shared" si="35"/>
        <v>0</v>
      </c>
      <c r="X488" s="1097"/>
      <c r="Y488" s="1097">
        <f t="shared" si="34"/>
        <v>0</v>
      </c>
      <c r="Z488" s="1139"/>
      <c r="AA488" s="1139"/>
      <c r="AB488" s="1139"/>
      <c r="AC488" s="1139"/>
      <c r="AD488" s="1139"/>
      <c r="AE488" s="1139"/>
      <c r="AF488" s="1139"/>
      <c r="AG488" s="1139"/>
      <c r="AH488" s="1139"/>
      <c r="AI488" s="1139"/>
      <c r="AJ488" s="1139"/>
      <c r="AK488" s="1139"/>
      <c r="AL488" s="1139"/>
      <c r="AM488" s="1139"/>
      <c r="AN488" s="1139"/>
      <c r="AO488" s="676"/>
      <c r="AP488" s="1094"/>
      <c r="AQ488" s="1094"/>
      <c r="AR488" s="1094"/>
      <c r="AS488" s="1094"/>
      <c r="AT488" s="1094"/>
      <c r="AU488" s="1094"/>
    </row>
    <row r="489" spans="1:47" s="1449" customFormat="1" ht="20.25" customHeight="1">
      <c r="A489" s="1094"/>
      <c r="B489" s="2128"/>
      <c r="C489" s="1443"/>
      <c r="D489" s="1443"/>
      <c r="E489" s="1598"/>
      <c r="F489" s="1427"/>
      <c r="G489" s="2407"/>
      <c r="H489" s="2427"/>
      <c r="I489" s="1094"/>
      <c r="J489" s="1440"/>
      <c r="K489" s="1094"/>
      <c r="L489" s="1094"/>
      <c r="M489" s="1094"/>
      <c r="N489" s="1094"/>
      <c r="O489" s="2406"/>
      <c r="P489" s="1139"/>
      <c r="Q489" s="1097">
        <f t="shared" si="33"/>
        <v>0</v>
      </c>
      <c r="R489" s="1097"/>
      <c r="S489" s="1097"/>
      <c r="T489" s="1097"/>
      <c r="U489" s="1097"/>
      <c r="V489" s="1097"/>
      <c r="W489" s="1097">
        <f t="shared" si="35"/>
        <v>0</v>
      </c>
      <c r="X489" s="1097"/>
      <c r="Y489" s="1097">
        <f t="shared" si="34"/>
        <v>0</v>
      </c>
      <c r="Z489" s="1139"/>
      <c r="AA489" s="1139"/>
      <c r="AB489" s="1139"/>
      <c r="AC489" s="1139"/>
      <c r="AD489" s="1139"/>
      <c r="AE489" s="1139"/>
      <c r="AF489" s="1139"/>
      <c r="AG489" s="1139"/>
      <c r="AH489" s="1139"/>
      <c r="AI489" s="1139"/>
      <c r="AJ489" s="1139"/>
      <c r="AK489" s="1139"/>
      <c r="AL489" s="1139"/>
      <c r="AM489" s="1139"/>
      <c r="AN489" s="1139"/>
      <c r="AO489" s="676"/>
      <c r="AP489" s="1094"/>
      <c r="AQ489" s="1094"/>
      <c r="AR489" s="1094"/>
      <c r="AS489" s="1094"/>
      <c r="AT489" s="1094"/>
      <c r="AU489" s="1094"/>
    </row>
    <row r="490" spans="1:47" s="1058" customFormat="1" ht="20.25" customHeight="1">
      <c r="A490" s="1094"/>
      <c r="B490" s="2128"/>
      <c r="C490" s="1443"/>
      <c r="D490" s="1443"/>
      <c r="E490" s="1598"/>
      <c r="F490" s="1427"/>
      <c r="G490" s="2407"/>
      <c r="H490" s="2427"/>
      <c r="I490" s="1094"/>
      <c r="J490" s="1440"/>
      <c r="K490" s="1094"/>
      <c r="L490" s="1094"/>
      <c r="M490" s="1094"/>
      <c r="N490" s="1094"/>
      <c r="O490" s="2406"/>
      <c r="P490" s="1139"/>
      <c r="Q490" s="1097">
        <f t="shared" si="33"/>
        <v>0</v>
      </c>
      <c r="R490" s="1097"/>
      <c r="S490" s="1097"/>
      <c r="T490" s="1097"/>
      <c r="U490" s="1097"/>
      <c r="V490" s="1097"/>
      <c r="W490" s="1097">
        <f t="shared" si="35"/>
        <v>0</v>
      </c>
      <c r="X490" s="1097"/>
      <c r="Y490" s="1097">
        <f t="shared" si="34"/>
        <v>0</v>
      </c>
      <c r="Z490" s="663"/>
      <c r="AA490" s="663"/>
      <c r="AB490" s="663"/>
      <c r="AC490" s="663"/>
      <c r="AD490" s="663"/>
      <c r="AE490" s="663"/>
      <c r="AF490" s="663"/>
      <c r="AG490" s="663"/>
      <c r="AH490" s="663"/>
      <c r="AI490" s="663"/>
      <c r="AJ490" s="663"/>
      <c r="AK490" s="663"/>
      <c r="AL490" s="663"/>
      <c r="AM490" s="663"/>
      <c r="AN490" s="663"/>
      <c r="AO490" s="676"/>
      <c r="AP490" s="105"/>
      <c r="AQ490" s="105"/>
      <c r="AR490" s="105"/>
      <c r="AS490" s="105"/>
      <c r="AT490" s="105"/>
      <c r="AU490" s="105"/>
    </row>
    <row r="491" spans="1:47" s="1067" customFormat="1" ht="20.25" customHeight="1">
      <c r="A491" s="1094"/>
      <c r="B491" s="2128"/>
      <c r="C491" s="1443"/>
      <c r="D491" s="1443"/>
      <c r="E491" s="1598"/>
      <c r="F491" s="1427"/>
      <c r="G491" s="2407"/>
      <c r="H491" s="2426"/>
      <c r="I491" s="1094"/>
      <c r="J491" s="1440"/>
      <c r="K491" s="1094"/>
      <c r="L491" s="1094"/>
      <c r="M491" s="1094"/>
      <c r="N491" s="1094"/>
      <c r="O491" s="2406"/>
      <c r="P491" s="1139"/>
      <c r="Q491" s="1097">
        <f t="shared" si="33"/>
        <v>0</v>
      </c>
      <c r="R491" s="1097"/>
      <c r="S491" s="1097"/>
      <c r="T491" s="1097"/>
      <c r="U491" s="1097"/>
      <c r="V491" s="1097"/>
      <c r="W491" s="1097">
        <f t="shared" si="35"/>
        <v>0</v>
      </c>
      <c r="X491" s="1097"/>
      <c r="Y491" s="1097">
        <f t="shared" si="34"/>
        <v>0</v>
      </c>
      <c r="Z491" s="663"/>
      <c r="AA491" s="663"/>
      <c r="AB491" s="663"/>
      <c r="AC491" s="663"/>
      <c r="AD491" s="663"/>
      <c r="AE491" s="663"/>
      <c r="AF491" s="663"/>
      <c r="AG491" s="663"/>
      <c r="AH491" s="663"/>
      <c r="AI491" s="663"/>
      <c r="AJ491" s="663"/>
      <c r="AK491" s="663"/>
      <c r="AL491" s="663"/>
      <c r="AM491" s="663"/>
      <c r="AN491" s="663"/>
      <c r="AO491" s="676"/>
      <c r="AP491" s="105"/>
      <c r="AQ491" s="105"/>
      <c r="AR491" s="105"/>
      <c r="AS491" s="105"/>
      <c r="AT491" s="105"/>
      <c r="AU491" s="105"/>
    </row>
    <row r="492" spans="1:47" s="1058" customFormat="1" ht="20.25" customHeight="1">
      <c r="A492" s="1094"/>
      <c r="B492" s="2128"/>
      <c r="C492" s="1443"/>
      <c r="D492" s="1443"/>
      <c r="E492" s="1598"/>
      <c r="F492" s="1427"/>
      <c r="G492" s="2407"/>
      <c r="H492" s="2427"/>
      <c r="I492" s="1094"/>
      <c r="J492" s="1440"/>
      <c r="K492" s="1094"/>
      <c r="L492" s="1094"/>
      <c r="M492" s="1094"/>
      <c r="N492" s="1094"/>
      <c r="O492" s="2406"/>
      <c r="P492" s="1139"/>
      <c r="Q492" s="1097">
        <f t="shared" si="33"/>
        <v>0</v>
      </c>
      <c r="R492" s="1484"/>
      <c r="S492" s="1484"/>
      <c r="T492" s="1097"/>
      <c r="U492" s="1484"/>
      <c r="V492" s="1484"/>
      <c r="W492" s="1097">
        <f t="shared" si="35"/>
        <v>0</v>
      </c>
      <c r="X492" s="1097"/>
      <c r="Y492" s="1097">
        <f t="shared" si="34"/>
        <v>0</v>
      </c>
      <c r="Z492" s="663"/>
      <c r="AA492" s="663"/>
      <c r="AB492" s="663"/>
      <c r="AC492" s="663"/>
      <c r="AD492" s="663"/>
      <c r="AE492" s="663"/>
      <c r="AF492" s="663"/>
      <c r="AG492" s="663"/>
      <c r="AH492" s="663"/>
      <c r="AI492" s="663"/>
      <c r="AJ492" s="663"/>
      <c r="AK492" s="663"/>
      <c r="AL492" s="663"/>
      <c r="AM492" s="663"/>
      <c r="AN492" s="663"/>
      <c r="AO492" s="2529"/>
      <c r="AP492" s="105"/>
      <c r="AQ492" s="105"/>
      <c r="AR492" s="105"/>
      <c r="AS492" s="105"/>
      <c r="AT492" s="105"/>
      <c r="AU492" s="105"/>
    </row>
    <row r="493" spans="1:47" s="1058" customFormat="1" ht="20.25" customHeight="1">
      <c r="A493" s="1094"/>
      <c r="B493" s="2128"/>
      <c r="C493" s="1443"/>
      <c r="D493" s="1443"/>
      <c r="E493" s="1598"/>
      <c r="F493" s="1427"/>
      <c r="G493" s="2407"/>
      <c r="H493" s="2427"/>
      <c r="I493" s="1094"/>
      <c r="J493" s="1440"/>
      <c r="K493" s="1094"/>
      <c r="L493" s="1094"/>
      <c r="M493" s="1094"/>
      <c r="N493" s="1094"/>
      <c r="O493" s="2406"/>
      <c r="P493" s="1139"/>
      <c r="Q493" s="1097">
        <f t="shared" si="33"/>
        <v>0</v>
      </c>
      <c r="R493" s="1097"/>
      <c r="S493" s="1097"/>
      <c r="T493" s="1097"/>
      <c r="U493" s="1097"/>
      <c r="V493" s="1097"/>
      <c r="W493" s="1097">
        <f t="shared" si="35"/>
        <v>0</v>
      </c>
      <c r="X493" s="1097"/>
      <c r="Y493" s="1097">
        <f t="shared" si="34"/>
        <v>0</v>
      </c>
      <c r="Z493" s="663"/>
      <c r="AA493" s="663"/>
      <c r="AB493" s="663"/>
      <c r="AC493" s="663"/>
      <c r="AD493" s="663"/>
      <c r="AE493" s="663"/>
      <c r="AF493" s="663"/>
      <c r="AG493" s="663"/>
      <c r="AH493" s="663"/>
      <c r="AI493" s="663"/>
      <c r="AJ493" s="663"/>
      <c r="AK493" s="663"/>
      <c r="AL493" s="663"/>
      <c r="AM493" s="663"/>
      <c r="AN493" s="663"/>
      <c r="AO493" s="676"/>
      <c r="AP493" s="105"/>
      <c r="AQ493" s="105"/>
      <c r="AR493" s="105"/>
      <c r="AS493" s="105"/>
      <c r="AT493" s="105"/>
      <c r="AU493" s="105"/>
    </row>
    <row r="494" spans="1:47" s="1058" customFormat="1" ht="20.25" customHeight="1">
      <c r="A494" s="1094"/>
      <c r="B494" s="2128"/>
      <c r="C494" s="1443"/>
      <c r="D494" s="1443"/>
      <c r="E494" s="1598"/>
      <c r="F494" s="1427"/>
      <c r="G494" s="2407"/>
      <c r="H494" s="2426"/>
      <c r="I494" s="1094"/>
      <c r="J494" s="1440"/>
      <c r="K494" s="1094"/>
      <c r="L494" s="1094"/>
      <c r="M494" s="1094"/>
      <c r="N494" s="1094"/>
      <c r="O494" s="2406"/>
      <c r="P494" s="1139"/>
      <c r="Q494" s="1097">
        <f t="shared" si="33"/>
        <v>0</v>
      </c>
      <c r="R494" s="1097"/>
      <c r="S494" s="1097"/>
      <c r="T494" s="1097"/>
      <c r="U494" s="1097"/>
      <c r="V494" s="1097"/>
      <c r="W494" s="1097">
        <f t="shared" si="35"/>
        <v>0</v>
      </c>
      <c r="X494" s="1097"/>
      <c r="Y494" s="1097">
        <f t="shared" si="34"/>
        <v>0</v>
      </c>
      <c r="Z494" s="663"/>
      <c r="AA494" s="663"/>
      <c r="AB494" s="663"/>
      <c r="AC494" s="663"/>
      <c r="AD494" s="663"/>
      <c r="AE494" s="663"/>
      <c r="AF494" s="663"/>
      <c r="AG494" s="663"/>
      <c r="AH494" s="663"/>
      <c r="AI494" s="663"/>
      <c r="AJ494" s="663"/>
      <c r="AK494" s="663"/>
      <c r="AL494" s="663"/>
      <c r="AM494" s="663"/>
      <c r="AN494" s="663"/>
      <c r="AO494" s="676"/>
      <c r="AP494" s="105"/>
      <c r="AQ494" s="105"/>
      <c r="AR494" s="105"/>
      <c r="AS494" s="105"/>
      <c r="AT494" s="105"/>
      <c r="AU494" s="105"/>
    </row>
    <row r="495" spans="1:47" s="1073" customFormat="1" ht="20.25" customHeight="1">
      <c r="A495" s="1094"/>
      <c r="B495" s="2128"/>
      <c r="C495" s="1443"/>
      <c r="D495" s="1443"/>
      <c r="E495" s="1598"/>
      <c r="F495" s="1427"/>
      <c r="G495" s="2407"/>
      <c r="H495" s="2427"/>
      <c r="I495" s="1094"/>
      <c r="J495" s="1440"/>
      <c r="K495" s="1094"/>
      <c r="L495" s="1094"/>
      <c r="M495" s="1094"/>
      <c r="N495" s="1094"/>
      <c r="O495" s="2406"/>
      <c r="P495" s="1139"/>
      <c r="Q495" s="1097">
        <f t="shared" si="33"/>
        <v>0</v>
      </c>
      <c r="R495" s="1097"/>
      <c r="S495" s="1097"/>
      <c r="T495" s="1097"/>
      <c r="U495" s="1097"/>
      <c r="V495" s="1097"/>
      <c r="W495" s="1097">
        <f t="shared" si="35"/>
        <v>0</v>
      </c>
      <c r="X495" s="1097"/>
      <c r="Y495" s="1097">
        <f t="shared" si="34"/>
        <v>0</v>
      </c>
      <c r="Z495" s="663"/>
      <c r="AA495" s="663"/>
      <c r="AB495" s="663"/>
      <c r="AC495" s="663"/>
      <c r="AD495" s="663"/>
      <c r="AE495" s="663"/>
      <c r="AF495" s="663"/>
      <c r="AG495" s="663"/>
      <c r="AH495" s="663"/>
      <c r="AI495" s="663"/>
      <c r="AJ495" s="663"/>
      <c r="AK495" s="663"/>
      <c r="AL495" s="663"/>
      <c r="AM495" s="663"/>
      <c r="AN495" s="663"/>
      <c r="AO495" s="676"/>
      <c r="AP495" s="105"/>
      <c r="AQ495" s="105"/>
      <c r="AR495" s="105"/>
      <c r="AS495" s="105"/>
      <c r="AT495" s="105"/>
      <c r="AU495" s="105"/>
    </row>
    <row r="496" spans="1:47" s="1449" customFormat="1" ht="20.25" customHeight="1">
      <c r="A496" s="1094"/>
      <c r="B496" s="2128"/>
      <c r="C496" s="1443"/>
      <c r="D496" s="1443"/>
      <c r="E496" s="1598"/>
      <c r="F496" s="1427"/>
      <c r="G496" s="2407"/>
      <c r="H496" s="2427"/>
      <c r="I496" s="1094"/>
      <c r="J496" s="1440"/>
      <c r="K496" s="1094"/>
      <c r="L496" s="1094"/>
      <c r="M496" s="1094"/>
      <c r="N496" s="1094"/>
      <c r="O496" s="2406"/>
      <c r="P496" s="1139"/>
      <c r="Q496" s="1097">
        <f t="shared" si="33"/>
        <v>0</v>
      </c>
      <c r="R496" s="1097"/>
      <c r="S496" s="1097"/>
      <c r="T496" s="1097"/>
      <c r="U496" s="1097"/>
      <c r="V496" s="1097"/>
      <c r="W496" s="1097">
        <f t="shared" si="35"/>
        <v>0</v>
      </c>
      <c r="X496" s="1097"/>
      <c r="Y496" s="1097">
        <f t="shared" si="34"/>
        <v>0</v>
      </c>
      <c r="Z496" s="1139"/>
      <c r="AA496" s="1139"/>
      <c r="AB496" s="1139"/>
      <c r="AC496" s="1139"/>
      <c r="AD496" s="1139"/>
      <c r="AE496" s="1139"/>
      <c r="AF496" s="1139"/>
      <c r="AG496" s="1139"/>
      <c r="AH496" s="1139"/>
      <c r="AI496" s="1139"/>
      <c r="AJ496" s="1139"/>
      <c r="AK496" s="1139"/>
      <c r="AL496" s="1139"/>
      <c r="AM496" s="1139"/>
      <c r="AN496" s="1139"/>
      <c r="AO496" s="676"/>
      <c r="AP496" s="1094"/>
      <c r="AQ496" s="1094"/>
      <c r="AR496" s="1094"/>
      <c r="AS496" s="1094"/>
      <c r="AT496" s="1094"/>
      <c r="AU496" s="1094"/>
    </row>
    <row r="497" spans="1:47" s="1069" customFormat="1" ht="20.25" customHeight="1">
      <c r="A497" s="1094"/>
      <c r="B497" s="2128"/>
      <c r="C497" s="1443"/>
      <c r="D497" s="1443"/>
      <c r="E497" s="1598"/>
      <c r="F497" s="1427"/>
      <c r="G497" s="2407"/>
      <c r="H497" s="2427"/>
      <c r="I497" s="1094"/>
      <c r="J497" s="1440"/>
      <c r="K497" s="1094"/>
      <c r="L497" s="1094"/>
      <c r="M497" s="1094"/>
      <c r="N497" s="1094"/>
      <c r="O497" s="2406"/>
      <c r="P497" s="1139"/>
      <c r="Q497" s="1097">
        <f t="shared" si="33"/>
        <v>0</v>
      </c>
      <c r="R497" s="1097"/>
      <c r="S497" s="1097"/>
      <c r="T497" s="1097"/>
      <c r="U497" s="1097"/>
      <c r="V497" s="1097"/>
      <c r="W497" s="1097">
        <f t="shared" si="35"/>
        <v>0</v>
      </c>
      <c r="X497" s="1097"/>
      <c r="Y497" s="1097">
        <f t="shared" si="34"/>
        <v>0</v>
      </c>
      <c r="Z497" s="663"/>
      <c r="AA497" s="663"/>
      <c r="AB497" s="663"/>
      <c r="AC497" s="663"/>
      <c r="AD497" s="663"/>
      <c r="AE497" s="663"/>
      <c r="AF497" s="663"/>
      <c r="AG497" s="663"/>
      <c r="AH497" s="663"/>
      <c r="AI497" s="663"/>
      <c r="AJ497" s="663"/>
      <c r="AK497" s="663"/>
      <c r="AL497" s="663"/>
      <c r="AM497" s="663"/>
      <c r="AN497" s="663"/>
      <c r="AO497" s="676"/>
      <c r="AP497" s="105"/>
      <c r="AQ497" s="105"/>
      <c r="AR497" s="105"/>
      <c r="AS497" s="105"/>
      <c r="AT497" s="105"/>
      <c r="AU497" s="105"/>
    </row>
    <row r="498" spans="1:47" s="1058" customFormat="1" ht="20.25" customHeight="1">
      <c r="A498" s="1094"/>
      <c r="B498" s="2128"/>
      <c r="C498" s="1178"/>
      <c r="D498" s="1178"/>
      <c r="E498" s="2470"/>
      <c r="F498" s="1435"/>
      <c r="G498" s="2487"/>
      <c r="H498" s="2429"/>
      <c r="I498" s="1094"/>
      <c r="J498" s="1440"/>
      <c r="K498" s="1094"/>
      <c r="L498" s="1094"/>
      <c r="M498" s="1094"/>
      <c r="N498" s="1094"/>
      <c r="O498" s="2406"/>
      <c r="P498" s="1139"/>
      <c r="Q498" s="1097">
        <f t="shared" si="33"/>
        <v>0</v>
      </c>
      <c r="R498" s="1097"/>
      <c r="S498" s="1097"/>
      <c r="T498" s="1097"/>
      <c r="U498" s="1097"/>
      <c r="V498" s="1097"/>
      <c r="W498" s="1097">
        <f t="shared" si="35"/>
        <v>0</v>
      </c>
      <c r="X498" s="1097"/>
      <c r="Y498" s="1097">
        <f t="shared" si="34"/>
        <v>0</v>
      </c>
      <c r="Z498" s="1065"/>
      <c r="AA498" s="1065"/>
      <c r="AB498" s="1065"/>
      <c r="AC498" s="1065"/>
      <c r="AD498" s="663"/>
      <c r="AE498" s="663"/>
      <c r="AF498" s="663"/>
      <c r="AG498" s="663"/>
      <c r="AH498" s="663"/>
      <c r="AI498" s="663"/>
      <c r="AJ498" s="663"/>
      <c r="AK498" s="663"/>
      <c r="AL498" s="663"/>
      <c r="AM498" s="663"/>
      <c r="AN498" s="663"/>
      <c r="AO498" s="676"/>
      <c r="AP498" s="105"/>
      <c r="AQ498" s="105"/>
      <c r="AR498" s="105"/>
      <c r="AS498" s="105"/>
      <c r="AT498" s="105"/>
      <c r="AU498" s="105"/>
    </row>
    <row r="499" spans="1:47" s="1449" customFormat="1" ht="20.25" customHeight="1">
      <c r="A499" s="1094"/>
      <c r="B499" s="2128"/>
      <c r="C499" s="1443"/>
      <c r="D499" s="1443"/>
      <c r="E499" s="1598"/>
      <c r="F499" s="1427"/>
      <c r="G499" s="2407"/>
      <c r="H499" s="2427"/>
      <c r="I499" s="1094"/>
      <c r="J499" s="1440"/>
      <c r="K499" s="1094"/>
      <c r="L499" s="1094"/>
      <c r="M499" s="1094"/>
      <c r="N499" s="1094"/>
      <c r="O499" s="2406"/>
      <c r="P499" s="1139"/>
      <c r="Q499" s="1097">
        <f t="shared" si="33"/>
        <v>0</v>
      </c>
      <c r="R499" s="1097"/>
      <c r="S499" s="1097"/>
      <c r="T499" s="1097"/>
      <c r="U499" s="1097"/>
      <c r="V499" s="1097"/>
      <c r="W499" s="1097">
        <f t="shared" si="35"/>
        <v>0</v>
      </c>
      <c r="X499" s="1097"/>
      <c r="Y499" s="1097">
        <f t="shared" si="34"/>
        <v>0</v>
      </c>
      <c r="Z499" s="1139"/>
      <c r="AA499" s="1139"/>
      <c r="AB499" s="1139"/>
      <c r="AC499" s="1139"/>
      <c r="AD499" s="1139"/>
      <c r="AE499" s="1139"/>
      <c r="AF499" s="1139"/>
      <c r="AG499" s="1139"/>
      <c r="AH499" s="1139"/>
      <c r="AI499" s="1139"/>
      <c r="AJ499" s="1139"/>
      <c r="AK499" s="1139"/>
      <c r="AL499" s="1139"/>
      <c r="AM499" s="1139"/>
      <c r="AN499" s="1139"/>
      <c r="AO499" s="676"/>
      <c r="AP499" s="1094"/>
      <c r="AQ499" s="1094"/>
      <c r="AR499" s="1094"/>
      <c r="AS499" s="1094"/>
      <c r="AT499" s="1094"/>
      <c r="AU499" s="1094"/>
    </row>
    <row r="500" spans="1:47" s="1449" customFormat="1" ht="20.25" customHeight="1">
      <c r="A500" s="1094"/>
      <c r="B500" s="2128"/>
      <c r="C500" s="1443"/>
      <c r="D500" s="1443"/>
      <c r="E500" s="1865"/>
      <c r="F500" s="1427"/>
      <c r="G500" s="2407"/>
      <c r="H500" s="2427"/>
      <c r="I500" s="1094"/>
      <c r="J500" s="1440"/>
      <c r="K500" s="1094"/>
      <c r="L500" s="1094"/>
      <c r="M500" s="1094"/>
      <c r="N500" s="1094"/>
      <c r="O500" s="2406"/>
      <c r="P500" s="1139"/>
      <c r="Q500" s="1097">
        <f t="shared" si="33"/>
        <v>0</v>
      </c>
      <c r="R500" s="1097"/>
      <c r="S500" s="1097"/>
      <c r="T500" s="1097"/>
      <c r="U500" s="1097"/>
      <c r="V500" s="1097"/>
      <c r="W500" s="1097">
        <f t="shared" si="35"/>
        <v>0</v>
      </c>
      <c r="X500" s="1097"/>
      <c r="Y500" s="1097">
        <f t="shared" si="34"/>
        <v>0</v>
      </c>
      <c r="Z500" s="1139"/>
      <c r="AA500" s="1139"/>
      <c r="AB500" s="1139"/>
      <c r="AC500" s="1139"/>
      <c r="AD500" s="1139"/>
      <c r="AE500" s="1139"/>
      <c r="AF500" s="1139"/>
      <c r="AG500" s="1139"/>
      <c r="AH500" s="1139"/>
      <c r="AI500" s="1139"/>
      <c r="AJ500" s="1139"/>
      <c r="AK500" s="1139"/>
      <c r="AL500" s="1139"/>
      <c r="AM500" s="1139"/>
      <c r="AN500" s="1139"/>
      <c r="AO500" s="676"/>
      <c r="AP500" s="1094"/>
      <c r="AQ500" s="1094"/>
      <c r="AR500" s="1094"/>
      <c r="AS500" s="1094"/>
      <c r="AT500" s="1094"/>
      <c r="AU500" s="1094"/>
    </row>
    <row r="501" spans="1:47" s="1058" customFormat="1" ht="20.25" customHeight="1">
      <c r="A501" s="1094"/>
      <c r="B501" s="2128"/>
      <c r="C501" s="1179"/>
      <c r="D501" s="1178"/>
      <c r="E501" s="2470"/>
      <c r="F501" s="1435"/>
      <c r="G501" s="2487"/>
      <c r="H501" s="2410"/>
      <c r="I501" s="1094"/>
      <c r="J501" s="1440"/>
      <c r="K501" s="1094"/>
      <c r="L501" s="1094"/>
      <c r="M501" s="1094"/>
      <c r="N501" s="1094"/>
      <c r="O501" s="2406"/>
      <c r="P501" s="1139"/>
      <c r="Q501" s="1097">
        <f t="shared" si="33"/>
        <v>0</v>
      </c>
      <c r="R501" s="1097"/>
      <c r="S501" s="1097"/>
      <c r="T501" s="1097"/>
      <c r="U501" s="1097"/>
      <c r="V501" s="1097"/>
      <c r="W501" s="1097">
        <f t="shared" si="35"/>
        <v>0</v>
      </c>
      <c r="X501" s="1097"/>
      <c r="Y501" s="1097">
        <f t="shared" si="34"/>
        <v>0</v>
      </c>
      <c r="Z501" s="663"/>
      <c r="AA501" s="663"/>
      <c r="AB501" s="663"/>
      <c r="AC501" s="663"/>
      <c r="AD501" s="663"/>
      <c r="AE501" s="663"/>
      <c r="AF501" s="663"/>
      <c r="AG501" s="663"/>
      <c r="AH501" s="663"/>
      <c r="AI501" s="663"/>
      <c r="AJ501" s="663"/>
      <c r="AK501" s="663"/>
      <c r="AL501" s="663"/>
      <c r="AM501" s="663"/>
      <c r="AN501" s="663"/>
      <c r="AO501" s="676"/>
      <c r="AP501" s="105"/>
      <c r="AQ501" s="105"/>
      <c r="AR501" s="105"/>
      <c r="AS501" s="105"/>
      <c r="AT501" s="105"/>
      <c r="AU501" s="105"/>
    </row>
    <row r="502" spans="1:47" s="1449" customFormat="1" ht="20.25" customHeight="1">
      <c r="A502" s="1094"/>
      <c r="B502" s="2128"/>
      <c r="C502" s="1443"/>
      <c r="D502" s="1443"/>
      <c r="E502" s="1598"/>
      <c r="F502" s="1427"/>
      <c r="G502" s="2407"/>
      <c r="H502" s="2427"/>
      <c r="I502" s="1094"/>
      <c r="J502" s="1440"/>
      <c r="K502" s="1094"/>
      <c r="L502" s="1094"/>
      <c r="M502" s="1094"/>
      <c r="N502" s="1094"/>
      <c r="O502" s="2406"/>
      <c r="P502" s="1139"/>
      <c r="Q502" s="1097">
        <f t="shared" si="33"/>
        <v>0</v>
      </c>
      <c r="R502" s="1097"/>
      <c r="S502" s="1097"/>
      <c r="T502" s="1097"/>
      <c r="U502" s="1097"/>
      <c r="V502" s="1097"/>
      <c r="W502" s="1097">
        <f t="shared" si="35"/>
        <v>0</v>
      </c>
      <c r="X502" s="1097"/>
      <c r="Y502" s="1097">
        <f t="shared" si="34"/>
        <v>0</v>
      </c>
      <c r="Z502" s="1139"/>
      <c r="AA502" s="1139"/>
      <c r="AB502" s="1139"/>
      <c r="AC502" s="1139"/>
      <c r="AD502" s="1139"/>
      <c r="AE502" s="1139"/>
      <c r="AF502" s="1139"/>
      <c r="AG502" s="1139"/>
      <c r="AH502" s="1139"/>
      <c r="AI502" s="1139"/>
      <c r="AJ502" s="1139"/>
      <c r="AK502" s="1139"/>
      <c r="AL502" s="1139"/>
      <c r="AM502" s="1139"/>
      <c r="AN502" s="1139"/>
      <c r="AO502" s="676"/>
      <c r="AP502" s="1094"/>
      <c r="AQ502" s="1094"/>
      <c r="AR502" s="1094"/>
      <c r="AS502" s="1094"/>
      <c r="AT502" s="1094"/>
      <c r="AU502" s="1094"/>
    </row>
    <row r="503" spans="1:47" s="1058" customFormat="1" ht="20.25" customHeight="1">
      <c r="A503" s="1094"/>
      <c r="B503" s="2128"/>
      <c r="C503" s="1443"/>
      <c r="D503" s="1443"/>
      <c r="E503" s="1598"/>
      <c r="F503" s="1427"/>
      <c r="G503" s="2407"/>
      <c r="H503" s="2427"/>
      <c r="I503" s="1094"/>
      <c r="J503" s="1440"/>
      <c r="K503" s="1094"/>
      <c r="L503" s="1094"/>
      <c r="M503" s="1094"/>
      <c r="N503" s="1094"/>
      <c r="O503" s="2406"/>
      <c r="P503" s="1139"/>
      <c r="Q503" s="1097">
        <f t="shared" si="33"/>
        <v>0</v>
      </c>
      <c r="R503" s="1097"/>
      <c r="S503" s="1097"/>
      <c r="T503" s="1097"/>
      <c r="U503" s="1097"/>
      <c r="V503" s="1097"/>
      <c r="W503" s="1097">
        <f t="shared" si="35"/>
        <v>0</v>
      </c>
      <c r="X503" s="1097"/>
      <c r="Y503" s="1097">
        <f t="shared" si="34"/>
        <v>0</v>
      </c>
      <c r="Z503" s="663"/>
      <c r="AA503" s="663"/>
      <c r="AB503" s="663"/>
      <c r="AC503" s="663"/>
      <c r="AD503" s="663"/>
      <c r="AE503" s="663"/>
      <c r="AF503" s="663"/>
      <c r="AG503" s="663"/>
      <c r="AH503" s="663"/>
      <c r="AI503" s="663"/>
      <c r="AJ503" s="663"/>
      <c r="AK503" s="663"/>
      <c r="AL503" s="663"/>
      <c r="AM503" s="663"/>
      <c r="AN503" s="663"/>
      <c r="AO503" s="2529"/>
      <c r="AP503" s="105"/>
      <c r="AQ503" s="105"/>
      <c r="AR503" s="105"/>
      <c r="AS503" s="105"/>
      <c r="AT503" s="105"/>
      <c r="AU503" s="105"/>
    </row>
    <row r="504" spans="1:47" s="1449" customFormat="1" ht="20.25" customHeight="1">
      <c r="A504" s="1094"/>
      <c r="B504" s="2128"/>
      <c r="C504" s="1443"/>
      <c r="D504" s="1443"/>
      <c r="E504" s="1598"/>
      <c r="F504" s="1427"/>
      <c r="G504" s="2407"/>
      <c r="H504" s="2427"/>
      <c r="I504" s="1443"/>
      <c r="J504" s="1440"/>
      <c r="K504" s="1094"/>
      <c r="L504" s="1094"/>
      <c r="M504" s="1094"/>
      <c r="N504" s="1094"/>
      <c r="O504" s="2406"/>
      <c r="P504" s="1139"/>
      <c r="Q504" s="1097">
        <f t="shared" si="33"/>
        <v>0</v>
      </c>
      <c r="R504" s="1864"/>
      <c r="S504" s="1864"/>
      <c r="T504" s="1864"/>
      <c r="U504" s="1864"/>
      <c r="V504" s="1864"/>
      <c r="W504" s="1097">
        <f t="shared" si="35"/>
        <v>0</v>
      </c>
      <c r="X504" s="1097"/>
      <c r="Y504" s="1097">
        <f t="shared" si="34"/>
        <v>0</v>
      </c>
      <c r="Z504" s="1863"/>
      <c r="AA504" s="1139"/>
      <c r="AB504" s="1863"/>
      <c r="AC504" s="1863"/>
      <c r="AD504" s="1863"/>
      <c r="AE504" s="1863"/>
      <c r="AF504" s="1863"/>
      <c r="AG504" s="1863"/>
      <c r="AH504" s="1863"/>
      <c r="AI504" s="1863"/>
      <c r="AJ504" s="1863"/>
      <c r="AK504" s="1863"/>
      <c r="AL504" s="1863"/>
      <c r="AM504" s="1863"/>
      <c r="AN504" s="1863"/>
      <c r="AO504" s="676"/>
      <c r="AP504" s="1443"/>
      <c r="AQ504" s="1443"/>
      <c r="AR504" s="1443"/>
      <c r="AS504" s="1443"/>
      <c r="AT504" s="1443"/>
      <c r="AU504" s="1443"/>
    </row>
    <row r="505" spans="1:47" s="1449" customFormat="1" ht="20.25" customHeight="1">
      <c r="A505" s="1094"/>
      <c r="B505" s="2128"/>
      <c r="C505" s="1443"/>
      <c r="D505" s="1443"/>
      <c r="E505" s="1598"/>
      <c r="F505" s="1427"/>
      <c r="G505" s="2407"/>
      <c r="H505" s="2427"/>
      <c r="I505" s="1443"/>
      <c r="J505" s="1440"/>
      <c r="K505" s="1094"/>
      <c r="L505" s="1094"/>
      <c r="M505" s="1094"/>
      <c r="N505" s="1094"/>
      <c r="O505" s="2406"/>
      <c r="P505" s="1139"/>
      <c r="Q505" s="1097">
        <f t="shared" si="33"/>
        <v>0</v>
      </c>
      <c r="R505" s="1864"/>
      <c r="S505" s="1864"/>
      <c r="T505" s="1864"/>
      <c r="U505" s="1864"/>
      <c r="V505" s="1864"/>
      <c r="W505" s="1097">
        <f t="shared" si="35"/>
        <v>0</v>
      </c>
      <c r="X505" s="1097"/>
      <c r="Y505" s="1097">
        <f t="shared" si="34"/>
        <v>0</v>
      </c>
      <c r="Z505" s="1863"/>
      <c r="AA505" s="1863"/>
      <c r="AB505" s="1863"/>
      <c r="AC505" s="1863"/>
      <c r="AD505" s="1863"/>
      <c r="AE505" s="1863"/>
      <c r="AF505" s="1139"/>
      <c r="AG505" s="1863"/>
      <c r="AH505" s="1863"/>
      <c r="AI505" s="1863"/>
      <c r="AJ505" s="1863"/>
      <c r="AK505" s="1863"/>
      <c r="AL505" s="1139"/>
      <c r="AM505" s="1139"/>
      <c r="AN505" s="1139"/>
      <c r="AO505" s="676"/>
      <c r="AP505" s="1443"/>
      <c r="AQ505" s="1443"/>
      <c r="AR505" s="1443"/>
      <c r="AS505" s="1443"/>
      <c r="AT505" s="1443"/>
      <c r="AU505" s="1443"/>
    </row>
    <row r="506" spans="1:47" s="1449" customFormat="1" ht="20.25" customHeight="1">
      <c r="A506" s="1094"/>
      <c r="B506" s="2128"/>
      <c r="C506" s="1443"/>
      <c r="D506" s="1443"/>
      <c r="E506" s="1598"/>
      <c r="F506" s="1427"/>
      <c r="G506" s="2407"/>
      <c r="H506" s="2427"/>
      <c r="I506" s="1443"/>
      <c r="J506" s="1440"/>
      <c r="K506" s="1094"/>
      <c r="L506" s="1094"/>
      <c r="M506" s="1094"/>
      <c r="N506" s="1094"/>
      <c r="O506" s="2406"/>
      <c r="P506" s="1139"/>
      <c r="Q506" s="1097">
        <f t="shared" si="33"/>
        <v>0</v>
      </c>
      <c r="R506" s="1864"/>
      <c r="S506" s="1864"/>
      <c r="T506" s="1864"/>
      <c r="U506" s="1864"/>
      <c r="V506" s="1864"/>
      <c r="W506" s="1097">
        <f t="shared" si="35"/>
        <v>0</v>
      </c>
      <c r="X506" s="1097"/>
      <c r="Y506" s="1097">
        <f t="shared" si="34"/>
        <v>0</v>
      </c>
      <c r="Z506" s="1863"/>
      <c r="AA506" s="1863"/>
      <c r="AB506" s="1863"/>
      <c r="AC506" s="1863"/>
      <c r="AD506" s="1863"/>
      <c r="AE506" s="1863"/>
      <c r="AF506" s="1863"/>
      <c r="AG506" s="1863"/>
      <c r="AH506" s="1863"/>
      <c r="AI506" s="1863"/>
      <c r="AJ506" s="1863"/>
      <c r="AK506" s="1863"/>
      <c r="AL506" s="1139"/>
      <c r="AM506" s="1139"/>
      <c r="AN506" s="1139"/>
      <c r="AO506" s="676"/>
      <c r="AP506" s="1443"/>
      <c r="AQ506" s="1443"/>
      <c r="AR506" s="1443"/>
      <c r="AS506" s="1443"/>
      <c r="AT506" s="1443"/>
      <c r="AU506" s="1443"/>
    </row>
    <row r="507" spans="1:47" s="1449" customFormat="1" ht="20.25" customHeight="1">
      <c r="A507" s="1094"/>
      <c r="B507" s="2128"/>
      <c r="C507" s="1443"/>
      <c r="D507" s="1443"/>
      <c r="E507" s="1865"/>
      <c r="F507" s="1427"/>
      <c r="G507" s="2407"/>
      <c r="H507" s="2427"/>
      <c r="I507" s="1443"/>
      <c r="J507" s="1440"/>
      <c r="K507" s="1094"/>
      <c r="L507" s="1094"/>
      <c r="M507" s="1094"/>
      <c r="N507" s="1094"/>
      <c r="O507" s="2406"/>
      <c r="P507" s="1139"/>
      <c r="Q507" s="1097">
        <f t="shared" ref="Q507:Q570" si="36">O507+P507</f>
        <v>0</v>
      </c>
      <c r="R507" s="1864"/>
      <c r="S507" s="1864"/>
      <c r="T507" s="1864"/>
      <c r="U507" s="1864"/>
      <c r="V507" s="1864"/>
      <c r="W507" s="1097">
        <f t="shared" si="35"/>
        <v>0</v>
      </c>
      <c r="X507" s="1097"/>
      <c r="Y507" s="1097">
        <f t="shared" ref="Y507:Y570" si="37">R507+S507+T507+V507+W507-X507</f>
        <v>0</v>
      </c>
      <c r="Z507" s="1863"/>
      <c r="AA507" s="1863"/>
      <c r="AB507" s="1863"/>
      <c r="AC507" s="1863"/>
      <c r="AD507" s="1139"/>
      <c r="AE507" s="1139"/>
      <c r="AF507" s="1139"/>
      <c r="AG507" s="1139"/>
      <c r="AH507" s="1139"/>
      <c r="AI507" s="1863"/>
      <c r="AJ507" s="1863"/>
      <c r="AK507" s="1863"/>
      <c r="AL507" s="1863"/>
      <c r="AM507" s="1863"/>
      <c r="AN507" s="1863"/>
      <c r="AO507" s="676"/>
      <c r="AP507" s="1443"/>
      <c r="AQ507" s="1094"/>
      <c r="AR507" s="1443"/>
      <c r="AS507" s="1443"/>
      <c r="AT507" s="1443"/>
      <c r="AU507" s="1443"/>
    </row>
    <row r="508" spans="1:47" s="1449" customFormat="1" ht="20.25" customHeight="1">
      <c r="A508" s="1094"/>
      <c r="B508" s="2128"/>
      <c r="C508" s="1443"/>
      <c r="D508" s="1443"/>
      <c r="E508" s="2411"/>
      <c r="F508" s="1435"/>
      <c r="G508" s="2487"/>
      <c r="H508" s="2410"/>
      <c r="I508" s="1443"/>
      <c r="J508" s="1440"/>
      <c r="K508" s="1094"/>
      <c r="L508" s="1094"/>
      <c r="M508" s="1094"/>
      <c r="N508" s="1094"/>
      <c r="O508" s="2406"/>
      <c r="P508" s="1139"/>
      <c r="Q508" s="1097">
        <f t="shared" si="36"/>
        <v>0</v>
      </c>
      <c r="R508" s="1864"/>
      <c r="S508" s="1864"/>
      <c r="T508" s="1864"/>
      <c r="U508" s="1864"/>
      <c r="V508" s="1864"/>
      <c r="W508" s="1097">
        <f t="shared" ref="W508:W571" si="38">Q508-R508-S508-T508-V508</f>
        <v>0</v>
      </c>
      <c r="X508" s="1097"/>
      <c r="Y508" s="1097">
        <f t="shared" si="37"/>
        <v>0</v>
      </c>
      <c r="Z508" s="1863"/>
      <c r="AA508" s="1863"/>
      <c r="AB508" s="1863"/>
      <c r="AC508" s="1863"/>
      <c r="AD508" s="1863"/>
      <c r="AE508" s="1863"/>
      <c r="AF508" s="1863"/>
      <c r="AG508" s="1863"/>
      <c r="AH508" s="1863"/>
      <c r="AI508" s="1863"/>
      <c r="AJ508" s="1863"/>
      <c r="AK508" s="1863"/>
      <c r="AL508" s="1863"/>
      <c r="AM508" s="1863"/>
      <c r="AN508" s="1863"/>
      <c r="AO508" s="676"/>
      <c r="AP508" s="1443"/>
      <c r="AQ508" s="1443"/>
      <c r="AR508" s="1443"/>
      <c r="AS508" s="1443"/>
      <c r="AT508" s="1443"/>
      <c r="AU508" s="1443"/>
    </row>
    <row r="509" spans="1:47" s="1449" customFormat="1" ht="20.25" customHeight="1">
      <c r="A509" s="1094"/>
      <c r="B509" s="2128"/>
      <c r="C509" s="1443"/>
      <c r="D509" s="1443"/>
      <c r="E509" s="1598"/>
      <c r="F509" s="1427"/>
      <c r="G509" s="2407"/>
      <c r="H509" s="2427"/>
      <c r="I509" s="1443"/>
      <c r="J509" s="1440"/>
      <c r="K509" s="1094"/>
      <c r="L509" s="1094"/>
      <c r="M509" s="1094"/>
      <c r="N509" s="1094"/>
      <c r="O509" s="2406"/>
      <c r="P509" s="1139"/>
      <c r="Q509" s="1097">
        <f t="shared" si="36"/>
        <v>0</v>
      </c>
      <c r="R509" s="1864"/>
      <c r="S509" s="1864"/>
      <c r="T509" s="1864"/>
      <c r="U509" s="1864"/>
      <c r="V509" s="1864"/>
      <c r="W509" s="1097">
        <f t="shared" si="38"/>
        <v>0</v>
      </c>
      <c r="X509" s="1097"/>
      <c r="Y509" s="1097">
        <f t="shared" si="37"/>
        <v>0</v>
      </c>
      <c r="Z509" s="1139"/>
      <c r="AA509" s="1139"/>
      <c r="AB509" s="1139"/>
      <c r="AC509" s="1139"/>
      <c r="AD509" s="1139"/>
      <c r="AE509" s="1139"/>
      <c r="AF509" s="1139"/>
      <c r="AG509" s="1139"/>
      <c r="AH509" s="1139"/>
      <c r="AI509" s="1139"/>
      <c r="AJ509" s="1139"/>
      <c r="AK509" s="1139"/>
      <c r="AL509" s="1139"/>
      <c r="AM509" s="1139"/>
      <c r="AN509" s="1139"/>
      <c r="AO509" s="676"/>
      <c r="AP509" s="1443"/>
      <c r="AQ509" s="1443"/>
      <c r="AR509" s="1443"/>
      <c r="AS509" s="1443"/>
      <c r="AT509" s="1443"/>
      <c r="AU509" s="1443"/>
    </row>
    <row r="510" spans="1:47" s="1449" customFormat="1" ht="20.25" customHeight="1">
      <c r="A510" s="1094"/>
      <c r="B510" s="2128"/>
      <c r="C510" s="1443"/>
      <c r="D510" s="1443"/>
      <c r="E510" s="1598"/>
      <c r="F510" s="1427"/>
      <c r="G510" s="2407"/>
      <c r="H510" s="2427"/>
      <c r="I510" s="1443"/>
      <c r="J510" s="1440"/>
      <c r="K510" s="1094"/>
      <c r="L510" s="1094"/>
      <c r="M510" s="1094"/>
      <c r="N510" s="1094"/>
      <c r="O510" s="2406"/>
      <c r="P510" s="1139"/>
      <c r="Q510" s="1097">
        <f t="shared" si="36"/>
        <v>0</v>
      </c>
      <c r="R510" s="1864"/>
      <c r="S510" s="1864"/>
      <c r="T510" s="1864"/>
      <c r="U510" s="1864"/>
      <c r="V510" s="1864"/>
      <c r="W510" s="1097">
        <f t="shared" si="38"/>
        <v>0</v>
      </c>
      <c r="X510" s="1097"/>
      <c r="Y510" s="1097">
        <f t="shared" si="37"/>
        <v>0</v>
      </c>
      <c r="Z510" s="1139"/>
      <c r="AA510" s="1139"/>
      <c r="AB510" s="1139"/>
      <c r="AC510" s="1139"/>
      <c r="AD510" s="1139"/>
      <c r="AE510" s="1139"/>
      <c r="AF510" s="1139"/>
      <c r="AG510" s="1139"/>
      <c r="AH510" s="1139"/>
      <c r="AI510" s="1139"/>
      <c r="AJ510" s="1139"/>
      <c r="AK510" s="1139"/>
      <c r="AL510" s="1139"/>
      <c r="AM510" s="1139"/>
      <c r="AN510" s="1139"/>
      <c r="AO510" s="676"/>
      <c r="AP510" s="1443"/>
      <c r="AQ510" s="1443"/>
      <c r="AR510" s="1443"/>
      <c r="AS510" s="1443"/>
      <c r="AT510" s="1443"/>
      <c r="AU510" s="1443"/>
    </row>
    <row r="511" spans="1:47" s="1449" customFormat="1" ht="20.25" customHeight="1">
      <c r="A511" s="1094"/>
      <c r="B511" s="2128"/>
      <c r="C511" s="1443"/>
      <c r="D511" s="1443"/>
      <c r="E511" s="1598"/>
      <c r="F511" s="1427"/>
      <c r="G511" s="2407"/>
      <c r="H511" s="2427"/>
      <c r="I511" s="1443"/>
      <c r="J511" s="1440"/>
      <c r="K511" s="1094"/>
      <c r="L511" s="1094"/>
      <c r="M511" s="1094"/>
      <c r="N511" s="1094"/>
      <c r="O511" s="2406"/>
      <c r="P511" s="1139"/>
      <c r="Q511" s="1097">
        <f t="shared" si="36"/>
        <v>0</v>
      </c>
      <c r="R511" s="1864"/>
      <c r="S511" s="1864"/>
      <c r="T511" s="1864"/>
      <c r="U511" s="1864"/>
      <c r="V511" s="1864"/>
      <c r="W511" s="1097">
        <f t="shared" si="38"/>
        <v>0</v>
      </c>
      <c r="X511" s="1097"/>
      <c r="Y511" s="1097">
        <f t="shared" si="37"/>
        <v>0</v>
      </c>
      <c r="Z511" s="1139"/>
      <c r="AA511" s="1139"/>
      <c r="AB511" s="1139"/>
      <c r="AC511" s="1139"/>
      <c r="AD511" s="1139"/>
      <c r="AE511" s="1139"/>
      <c r="AF511" s="1139"/>
      <c r="AG511" s="1139"/>
      <c r="AH511" s="1139"/>
      <c r="AI511" s="1139"/>
      <c r="AJ511" s="1139"/>
      <c r="AK511" s="1139"/>
      <c r="AL511" s="1139"/>
      <c r="AM511" s="1139"/>
      <c r="AN511" s="1139"/>
      <c r="AO511" s="676"/>
      <c r="AP511" s="1094"/>
      <c r="AQ511" s="1094"/>
      <c r="AR511" s="1443"/>
      <c r="AS511" s="1443"/>
      <c r="AT511" s="1443"/>
      <c r="AU511" s="1443"/>
    </row>
    <row r="512" spans="1:47" s="1449" customFormat="1" ht="20.25" customHeight="1">
      <c r="A512" s="1094"/>
      <c r="B512" s="2128"/>
      <c r="C512" s="1443"/>
      <c r="D512" s="1443"/>
      <c r="E512" s="1598"/>
      <c r="F512" s="1427"/>
      <c r="G512" s="2407"/>
      <c r="H512" s="2427"/>
      <c r="I512" s="1443"/>
      <c r="J512" s="1440"/>
      <c r="K512" s="1094"/>
      <c r="L512" s="1094"/>
      <c r="M512" s="1094"/>
      <c r="N512" s="1094"/>
      <c r="O512" s="2406"/>
      <c r="P512" s="1139"/>
      <c r="Q512" s="1097">
        <f t="shared" si="36"/>
        <v>0</v>
      </c>
      <c r="R512" s="1864"/>
      <c r="S512" s="1864"/>
      <c r="T512" s="1864"/>
      <c r="U512" s="1864"/>
      <c r="V512" s="1864"/>
      <c r="W512" s="1097">
        <f t="shared" si="38"/>
        <v>0</v>
      </c>
      <c r="X512" s="1097"/>
      <c r="Y512" s="1097">
        <f t="shared" si="37"/>
        <v>0</v>
      </c>
      <c r="Z512" s="1139"/>
      <c r="AA512" s="1139"/>
      <c r="AB512" s="1139"/>
      <c r="AC512" s="1139"/>
      <c r="AD512" s="1139"/>
      <c r="AE512" s="1139"/>
      <c r="AF512" s="1139"/>
      <c r="AG512" s="1139"/>
      <c r="AH512" s="1139"/>
      <c r="AI512" s="1139"/>
      <c r="AJ512" s="1139"/>
      <c r="AK512" s="1139"/>
      <c r="AL512" s="1139"/>
      <c r="AM512" s="1139"/>
      <c r="AN512" s="1139"/>
      <c r="AO512" s="676"/>
      <c r="AP512" s="1443"/>
      <c r="AQ512" s="1443"/>
      <c r="AR512" s="1443"/>
      <c r="AS512" s="1443"/>
      <c r="AT512" s="1443"/>
      <c r="AU512" s="1443"/>
    </row>
    <row r="513" spans="1:47" s="1449" customFormat="1" ht="20.25" customHeight="1">
      <c r="A513" s="1094"/>
      <c r="B513" s="2128"/>
      <c r="C513" s="1443"/>
      <c r="D513" s="1443"/>
      <c r="E513" s="1865"/>
      <c r="F513" s="1427"/>
      <c r="G513" s="2407"/>
      <c r="H513" s="2427"/>
      <c r="I513" s="1443"/>
      <c r="J513" s="1440"/>
      <c r="K513" s="1094"/>
      <c r="L513" s="1094"/>
      <c r="M513" s="1094"/>
      <c r="N513" s="1094"/>
      <c r="O513" s="2406"/>
      <c r="P513" s="1139"/>
      <c r="Q513" s="1097">
        <f t="shared" si="36"/>
        <v>0</v>
      </c>
      <c r="R513" s="1864"/>
      <c r="S513" s="1864"/>
      <c r="T513" s="1864"/>
      <c r="U513" s="1864"/>
      <c r="V513" s="1864"/>
      <c r="W513" s="1097">
        <f t="shared" si="38"/>
        <v>0</v>
      </c>
      <c r="X513" s="1097"/>
      <c r="Y513" s="1097">
        <f t="shared" si="37"/>
        <v>0</v>
      </c>
      <c r="Z513" s="1139"/>
      <c r="AA513" s="1139"/>
      <c r="AB513" s="1139"/>
      <c r="AC513" s="1139"/>
      <c r="AD513" s="1139"/>
      <c r="AE513" s="1139"/>
      <c r="AF513" s="1139"/>
      <c r="AG513" s="1139"/>
      <c r="AH513" s="1139"/>
      <c r="AI513" s="1139"/>
      <c r="AJ513" s="1139"/>
      <c r="AK513" s="1139"/>
      <c r="AL513" s="1139"/>
      <c r="AM513" s="1139"/>
      <c r="AN513" s="1139"/>
      <c r="AO513" s="676"/>
      <c r="AP513" s="1443"/>
      <c r="AQ513" s="1443"/>
      <c r="AR513" s="1443"/>
      <c r="AS513" s="1443"/>
      <c r="AT513" s="1443"/>
      <c r="AU513" s="1443"/>
    </row>
    <row r="514" spans="1:47" s="1449" customFormat="1" ht="20.25" customHeight="1">
      <c r="A514" s="1094"/>
      <c r="B514" s="2128"/>
      <c r="C514" s="1443"/>
      <c r="D514" s="1443"/>
      <c r="E514" s="1598"/>
      <c r="F514" s="1427"/>
      <c r="G514" s="2407"/>
      <c r="H514" s="2427"/>
      <c r="I514" s="1443"/>
      <c r="J514" s="1440"/>
      <c r="K514" s="1094"/>
      <c r="L514" s="1094"/>
      <c r="M514" s="1094"/>
      <c r="N514" s="1094"/>
      <c r="O514" s="2406"/>
      <c r="P514" s="1139"/>
      <c r="Q514" s="1097">
        <f t="shared" si="36"/>
        <v>0</v>
      </c>
      <c r="R514" s="1864"/>
      <c r="S514" s="1864"/>
      <c r="T514" s="1864"/>
      <c r="U514" s="1864"/>
      <c r="V514" s="1864"/>
      <c r="W514" s="1097">
        <f t="shared" si="38"/>
        <v>0</v>
      </c>
      <c r="X514" s="1097"/>
      <c r="Y514" s="1097">
        <f t="shared" si="37"/>
        <v>0</v>
      </c>
      <c r="Z514" s="1139"/>
      <c r="AA514" s="1139"/>
      <c r="AB514" s="1139"/>
      <c r="AC514" s="1139"/>
      <c r="AD514" s="1139"/>
      <c r="AE514" s="1139"/>
      <c r="AF514" s="1139"/>
      <c r="AG514" s="1139"/>
      <c r="AH514" s="1139"/>
      <c r="AI514" s="1139"/>
      <c r="AJ514" s="1139"/>
      <c r="AK514" s="1139"/>
      <c r="AL514" s="1139"/>
      <c r="AM514" s="1139"/>
      <c r="AN514" s="1139"/>
      <c r="AO514" s="676"/>
      <c r="AP514" s="1443"/>
      <c r="AQ514" s="1443"/>
      <c r="AR514" s="1443"/>
      <c r="AS514" s="1443"/>
      <c r="AT514" s="1443"/>
      <c r="AU514" s="1443"/>
    </row>
    <row r="515" spans="1:47" s="1449" customFormat="1" ht="20.25" customHeight="1">
      <c r="A515" s="1094"/>
      <c r="B515" s="2128"/>
      <c r="C515" s="1443"/>
      <c r="D515" s="1443"/>
      <c r="E515" s="1598"/>
      <c r="F515" s="1427"/>
      <c r="G515" s="2407"/>
      <c r="H515" s="2427"/>
      <c r="I515" s="1443"/>
      <c r="J515" s="1440"/>
      <c r="K515" s="1094"/>
      <c r="L515" s="1094"/>
      <c r="M515" s="1094"/>
      <c r="N515" s="1094"/>
      <c r="O515" s="2406"/>
      <c r="P515" s="1139"/>
      <c r="Q515" s="1097">
        <f t="shared" si="36"/>
        <v>0</v>
      </c>
      <c r="R515" s="1864"/>
      <c r="S515" s="1864"/>
      <c r="T515" s="1864"/>
      <c r="U515" s="1864"/>
      <c r="V515" s="1864"/>
      <c r="W515" s="1097">
        <f t="shared" si="38"/>
        <v>0</v>
      </c>
      <c r="X515" s="1097"/>
      <c r="Y515" s="1097">
        <f t="shared" si="37"/>
        <v>0</v>
      </c>
      <c r="Z515" s="1139"/>
      <c r="AA515" s="1139"/>
      <c r="AB515" s="1139"/>
      <c r="AC515" s="1139"/>
      <c r="AD515" s="1139"/>
      <c r="AE515" s="1139"/>
      <c r="AF515" s="1139"/>
      <c r="AG515" s="1139"/>
      <c r="AH515" s="1139"/>
      <c r="AI515" s="1139"/>
      <c r="AJ515" s="1139"/>
      <c r="AK515" s="1139"/>
      <c r="AL515" s="1139"/>
      <c r="AM515" s="1139"/>
      <c r="AN515" s="1139"/>
      <c r="AO515" s="676"/>
      <c r="AP515" s="1443"/>
      <c r="AQ515" s="1443"/>
      <c r="AR515" s="1443"/>
      <c r="AS515" s="1443"/>
      <c r="AT515" s="1443"/>
      <c r="AU515" s="1443"/>
    </row>
    <row r="516" spans="1:47" s="1449" customFormat="1" ht="20.25" customHeight="1">
      <c r="A516" s="1094"/>
      <c r="B516" s="2128"/>
      <c r="C516" s="1444"/>
      <c r="D516" s="1444"/>
      <c r="E516" s="2123"/>
      <c r="F516" s="2117"/>
      <c r="G516" s="2123"/>
      <c r="H516" s="2428"/>
      <c r="I516" s="1991"/>
      <c r="J516" s="2109"/>
      <c r="K516" s="1991"/>
      <c r="L516" s="1094"/>
      <c r="M516" s="1094"/>
      <c r="N516" s="1094"/>
      <c r="O516" s="2405"/>
      <c r="P516" s="1139"/>
      <c r="Q516" s="1097">
        <f t="shared" si="36"/>
        <v>0</v>
      </c>
      <c r="R516" s="1864"/>
      <c r="S516" s="1864"/>
      <c r="T516" s="1864"/>
      <c r="U516" s="1864"/>
      <c r="V516" s="1864"/>
      <c r="W516" s="1097">
        <f t="shared" si="38"/>
        <v>0</v>
      </c>
      <c r="X516" s="1097"/>
      <c r="Y516" s="1097">
        <f t="shared" si="37"/>
        <v>0</v>
      </c>
      <c r="Z516" s="1139"/>
      <c r="AA516" s="1139"/>
      <c r="AB516" s="1139"/>
      <c r="AC516" s="1139"/>
      <c r="AD516" s="1139"/>
      <c r="AE516" s="1139"/>
      <c r="AF516" s="1139"/>
      <c r="AG516" s="1139"/>
      <c r="AH516" s="1139"/>
      <c r="AI516" s="1139"/>
      <c r="AJ516" s="1139"/>
      <c r="AK516" s="1139"/>
      <c r="AL516" s="1139"/>
      <c r="AM516" s="1139"/>
      <c r="AN516" s="1139"/>
      <c r="AO516" s="2027"/>
      <c r="AP516" s="1443"/>
      <c r="AQ516" s="1443"/>
      <c r="AR516" s="1443"/>
      <c r="AS516" s="1443"/>
      <c r="AT516" s="1443"/>
      <c r="AU516" s="1443"/>
    </row>
    <row r="517" spans="1:47" s="1449" customFormat="1" ht="20.25" customHeight="1">
      <c r="A517" s="1094"/>
      <c r="B517" s="2128"/>
      <c r="C517" s="1443"/>
      <c r="D517" s="1443"/>
      <c r="E517" s="1598"/>
      <c r="F517" s="1427"/>
      <c r="G517" s="2407"/>
      <c r="H517" s="2427"/>
      <c r="I517" s="1443"/>
      <c r="J517" s="1440"/>
      <c r="K517" s="1094"/>
      <c r="L517" s="1094"/>
      <c r="M517" s="1094"/>
      <c r="N517" s="1094"/>
      <c r="O517" s="2405"/>
      <c r="P517" s="1139"/>
      <c r="Q517" s="1097">
        <f t="shared" si="36"/>
        <v>0</v>
      </c>
      <c r="R517" s="1864"/>
      <c r="S517" s="1864"/>
      <c r="T517" s="1864"/>
      <c r="U517" s="1864"/>
      <c r="V517" s="1864"/>
      <c r="W517" s="1097">
        <f t="shared" si="38"/>
        <v>0</v>
      </c>
      <c r="X517" s="1097"/>
      <c r="Y517" s="1097">
        <f t="shared" si="37"/>
        <v>0</v>
      </c>
      <c r="Z517" s="1139"/>
      <c r="AA517" s="1139"/>
      <c r="AB517" s="1139"/>
      <c r="AC517" s="1139"/>
      <c r="AD517" s="1139"/>
      <c r="AE517" s="1139"/>
      <c r="AF517" s="1139"/>
      <c r="AG517" s="1139"/>
      <c r="AH517" s="1139"/>
      <c r="AI517" s="1139"/>
      <c r="AJ517" s="1139"/>
      <c r="AK517" s="1139"/>
      <c r="AL517" s="1139"/>
      <c r="AM517" s="1139"/>
      <c r="AN517" s="1139"/>
      <c r="AO517" s="2027"/>
      <c r="AP517" s="1443"/>
      <c r="AQ517" s="1443"/>
      <c r="AR517" s="1443"/>
      <c r="AS517" s="1443"/>
      <c r="AT517" s="1443"/>
      <c r="AU517" s="1443"/>
    </row>
    <row r="518" spans="1:47" s="1449" customFormat="1" ht="20.25" customHeight="1">
      <c r="A518" s="1094"/>
      <c r="B518" s="2128"/>
      <c r="C518" s="1443"/>
      <c r="D518" s="1443"/>
      <c r="E518" s="1598"/>
      <c r="F518" s="1427"/>
      <c r="G518" s="2407"/>
      <c r="H518" s="2427"/>
      <c r="I518" s="1443"/>
      <c r="J518" s="1440"/>
      <c r="K518" s="1094"/>
      <c r="L518" s="1094"/>
      <c r="M518" s="1094"/>
      <c r="N518" s="1094"/>
      <c r="O518" s="2405"/>
      <c r="P518" s="1139"/>
      <c r="Q518" s="1097">
        <f t="shared" si="36"/>
        <v>0</v>
      </c>
      <c r="R518" s="1864"/>
      <c r="S518" s="1864"/>
      <c r="T518" s="1864"/>
      <c r="U518" s="1864"/>
      <c r="V518" s="1864"/>
      <c r="W518" s="1097">
        <f t="shared" si="38"/>
        <v>0</v>
      </c>
      <c r="X518" s="1097"/>
      <c r="Y518" s="1097">
        <f t="shared" si="37"/>
        <v>0</v>
      </c>
      <c r="Z518" s="1139"/>
      <c r="AA518" s="1139"/>
      <c r="AB518" s="1139"/>
      <c r="AC518" s="1139"/>
      <c r="AD518" s="1139"/>
      <c r="AE518" s="1139"/>
      <c r="AF518" s="1139"/>
      <c r="AG518" s="1139"/>
      <c r="AH518" s="1139"/>
      <c r="AI518" s="1139"/>
      <c r="AJ518" s="1139"/>
      <c r="AK518" s="1139"/>
      <c r="AL518" s="1139"/>
      <c r="AM518" s="1139"/>
      <c r="AN518" s="1139"/>
      <c r="AO518" s="2027"/>
      <c r="AP518" s="1443"/>
      <c r="AQ518" s="1443"/>
      <c r="AR518" s="1443"/>
      <c r="AS518" s="1443"/>
      <c r="AT518" s="1443"/>
      <c r="AU518" s="1443"/>
    </row>
    <row r="519" spans="1:47" s="1449" customFormat="1" ht="20.25" customHeight="1">
      <c r="A519" s="1094"/>
      <c r="B519" s="2128"/>
      <c r="C519" s="1443"/>
      <c r="D519" s="1443"/>
      <c r="E519" s="1598"/>
      <c r="F519" s="1427"/>
      <c r="G519" s="2407"/>
      <c r="H519" s="2427"/>
      <c r="I519" s="1443"/>
      <c r="J519" s="1440"/>
      <c r="K519" s="1094"/>
      <c r="L519" s="1094"/>
      <c r="M519" s="1094"/>
      <c r="N519" s="1094"/>
      <c r="O519" s="2406"/>
      <c r="P519" s="1139"/>
      <c r="Q519" s="1097">
        <f t="shared" si="36"/>
        <v>0</v>
      </c>
      <c r="R519" s="1864"/>
      <c r="S519" s="1864"/>
      <c r="T519" s="1864"/>
      <c r="U519" s="2280"/>
      <c r="V519" s="1864"/>
      <c r="W519" s="1097">
        <f t="shared" si="38"/>
        <v>0</v>
      </c>
      <c r="X519" s="1097"/>
      <c r="Y519" s="1097">
        <f t="shared" si="37"/>
        <v>0</v>
      </c>
      <c r="Z519" s="1139"/>
      <c r="AA519" s="1139"/>
      <c r="AB519" s="1139"/>
      <c r="AC519" s="1139"/>
      <c r="AD519" s="1139"/>
      <c r="AE519" s="1139"/>
      <c r="AF519" s="1139"/>
      <c r="AG519" s="1139"/>
      <c r="AH519" s="1139"/>
      <c r="AI519" s="1139"/>
      <c r="AJ519" s="1139"/>
      <c r="AK519" s="1139"/>
      <c r="AL519" s="1139"/>
      <c r="AM519" s="1139"/>
      <c r="AN519" s="1139"/>
      <c r="AO519" s="676"/>
      <c r="AP519" s="1443"/>
      <c r="AQ519" s="1443"/>
      <c r="AR519" s="1443"/>
      <c r="AS519" s="1443"/>
      <c r="AT519" s="1443"/>
      <c r="AU519" s="1443"/>
    </row>
    <row r="520" spans="1:47" s="1449" customFormat="1" ht="20.25" customHeight="1">
      <c r="A520" s="1094"/>
      <c r="B520" s="2128"/>
      <c r="C520" s="1443"/>
      <c r="D520" s="1443"/>
      <c r="E520" s="1598"/>
      <c r="F520" s="1427"/>
      <c r="G520" s="2407"/>
      <c r="H520" s="2427"/>
      <c r="I520" s="1443"/>
      <c r="J520" s="1440"/>
      <c r="K520" s="1094"/>
      <c r="L520" s="1094"/>
      <c r="M520" s="1094"/>
      <c r="N520" s="1094"/>
      <c r="O520" s="2405"/>
      <c r="P520" s="1139"/>
      <c r="Q520" s="1097">
        <f t="shared" si="36"/>
        <v>0</v>
      </c>
      <c r="R520" s="1864"/>
      <c r="S520" s="1864"/>
      <c r="T520" s="1864"/>
      <c r="U520" s="1864"/>
      <c r="V520" s="1864"/>
      <c r="W520" s="1097">
        <f t="shared" si="38"/>
        <v>0</v>
      </c>
      <c r="X520" s="1097"/>
      <c r="Y520" s="1097">
        <f t="shared" si="37"/>
        <v>0</v>
      </c>
      <c r="Z520" s="1139"/>
      <c r="AA520" s="1139"/>
      <c r="AB520" s="1139"/>
      <c r="AC520" s="1139"/>
      <c r="AD520" s="1139"/>
      <c r="AE520" s="1139"/>
      <c r="AF520" s="1139"/>
      <c r="AG520" s="1139"/>
      <c r="AH520" s="1139"/>
      <c r="AI520" s="1139"/>
      <c r="AJ520" s="1139"/>
      <c r="AK520" s="1139"/>
      <c r="AL520" s="1139"/>
      <c r="AM520" s="1139"/>
      <c r="AN520" s="1139"/>
      <c r="AO520" s="2027"/>
      <c r="AP520" s="1443"/>
      <c r="AQ520" s="1443"/>
      <c r="AR520" s="1443"/>
      <c r="AS520" s="1443"/>
      <c r="AT520" s="1443"/>
      <c r="AU520" s="1443"/>
    </row>
    <row r="521" spans="1:47" s="1449" customFormat="1" ht="20.25" customHeight="1">
      <c r="A521" s="1094"/>
      <c r="B521" s="2128"/>
      <c r="C521" s="1443"/>
      <c r="D521" s="1443"/>
      <c r="E521" s="1598"/>
      <c r="F521" s="1427"/>
      <c r="G521" s="2407"/>
      <c r="H521" s="2427"/>
      <c r="I521" s="1443"/>
      <c r="J521" s="1440"/>
      <c r="K521" s="1094"/>
      <c r="L521" s="1094"/>
      <c r="M521" s="1094"/>
      <c r="N521" s="1094"/>
      <c r="O521" s="2405"/>
      <c r="P521" s="1139"/>
      <c r="Q521" s="1097">
        <f t="shared" si="36"/>
        <v>0</v>
      </c>
      <c r="R521" s="1864"/>
      <c r="S521" s="1864"/>
      <c r="T521" s="1864"/>
      <c r="U521" s="1864"/>
      <c r="V521" s="1864"/>
      <c r="W521" s="1097">
        <f t="shared" si="38"/>
        <v>0</v>
      </c>
      <c r="X521" s="1097"/>
      <c r="Y521" s="1097">
        <f t="shared" si="37"/>
        <v>0</v>
      </c>
      <c r="Z521" s="1139"/>
      <c r="AA521" s="1139"/>
      <c r="AB521" s="1139"/>
      <c r="AC521" s="1139"/>
      <c r="AD521" s="1139"/>
      <c r="AE521" s="1139"/>
      <c r="AF521" s="1139"/>
      <c r="AG521" s="1139"/>
      <c r="AH521" s="1139"/>
      <c r="AI521" s="1139"/>
      <c r="AJ521" s="1139"/>
      <c r="AK521" s="1139"/>
      <c r="AL521" s="1139"/>
      <c r="AM521" s="1139"/>
      <c r="AN521" s="1139"/>
      <c r="AO521" s="2027"/>
      <c r="AP521" s="1443"/>
      <c r="AQ521" s="1443"/>
      <c r="AR521" s="1443"/>
      <c r="AS521" s="1443"/>
      <c r="AT521" s="1443"/>
      <c r="AU521" s="1443"/>
    </row>
    <row r="522" spans="1:47" s="1449" customFormat="1" ht="20.25" customHeight="1">
      <c r="A522" s="1094"/>
      <c r="B522" s="2128"/>
      <c r="C522" s="1443"/>
      <c r="D522" s="1443"/>
      <c r="E522" s="1598"/>
      <c r="F522" s="1427"/>
      <c r="G522" s="2407"/>
      <c r="H522" s="2427"/>
      <c r="I522" s="1443"/>
      <c r="J522" s="1440"/>
      <c r="K522" s="1094"/>
      <c r="L522" s="1094"/>
      <c r="M522" s="1094"/>
      <c r="N522" s="1094"/>
      <c r="O522" s="2405"/>
      <c r="P522" s="1139"/>
      <c r="Q522" s="1097">
        <f t="shared" si="36"/>
        <v>0</v>
      </c>
      <c r="R522" s="1864"/>
      <c r="S522" s="1864"/>
      <c r="T522" s="1864"/>
      <c r="U522" s="1864"/>
      <c r="V522" s="1864"/>
      <c r="W522" s="1097">
        <f t="shared" si="38"/>
        <v>0</v>
      </c>
      <c r="X522" s="1097"/>
      <c r="Y522" s="1097">
        <f t="shared" si="37"/>
        <v>0</v>
      </c>
      <c r="Z522" s="1139"/>
      <c r="AA522" s="1139"/>
      <c r="AB522" s="1139"/>
      <c r="AC522" s="1139"/>
      <c r="AD522" s="1139"/>
      <c r="AE522" s="1139"/>
      <c r="AF522" s="1139"/>
      <c r="AG522" s="1139"/>
      <c r="AH522" s="1139"/>
      <c r="AI522" s="1139"/>
      <c r="AJ522" s="1139"/>
      <c r="AK522" s="1139"/>
      <c r="AL522" s="1139"/>
      <c r="AM522" s="1139"/>
      <c r="AN522" s="1139"/>
      <c r="AO522" s="2027"/>
      <c r="AP522" s="1443"/>
      <c r="AQ522" s="1443"/>
      <c r="AR522" s="1443"/>
      <c r="AS522" s="1443"/>
      <c r="AT522" s="1443"/>
      <c r="AU522" s="1443"/>
    </row>
    <row r="523" spans="1:47" s="1449" customFormat="1" ht="20.25" customHeight="1">
      <c r="A523" s="1094"/>
      <c r="B523" s="2128"/>
      <c r="C523" s="1443"/>
      <c r="D523" s="1443"/>
      <c r="E523" s="1598"/>
      <c r="F523" s="1427"/>
      <c r="G523" s="2407"/>
      <c r="H523" s="2429"/>
      <c r="I523" s="1443"/>
      <c r="J523" s="1440"/>
      <c r="K523" s="1094"/>
      <c r="L523" s="1094"/>
      <c r="M523" s="1094"/>
      <c r="N523" s="1094"/>
      <c r="O523" s="2405"/>
      <c r="P523" s="1139"/>
      <c r="Q523" s="1097">
        <f t="shared" si="36"/>
        <v>0</v>
      </c>
      <c r="R523" s="1864"/>
      <c r="S523" s="1864"/>
      <c r="T523" s="1864"/>
      <c r="U523" s="1864"/>
      <c r="V523" s="1864"/>
      <c r="W523" s="1097">
        <f t="shared" si="38"/>
        <v>0</v>
      </c>
      <c r="X523" s="1097"/>
      <c r="Y523" s="1097">
        <f t="shared" si="37"/>
        <v>0</v>
      </c>
      <c r="Z523" s="1139"/>
      <c r="AA523" s="1139"/>
      <c r="AB523" s="1139"/>
      <c r="AC523" s="1139"/>
      <c r="AD523" s="1139"/>
      <c r="AE523" s="1139"/>
      <c r="AF523" s="1139"/>
      <c r="AG523" s="1139"/>
      <c r="AH523" s="1139"/>
      <c r="AI523" s="1139"/>
      <c r="AJ523" s="1139"/>
      <c r="AK523" s="1139"/>
      <c r="AL523" s="1139"/>
      <c r="AM523" s="1139"/>
      <c r="AN523" s="1139"/>
      <c r="AO523" s="2027"/>
      <c r="AP523" s="1443"/>
      <c r="AQ523" s="1443"/>
      <c r="AR523" s="1443"/>
      <c r="AS523" s="1443"/>
      <c r="AT523" s="1443"/>
      <c r="AU523" s="1443"/>
    </row>
    <row r="524" spans="1:47" s="1449" customFormat="1" ht="20.25" customHeight="1">
      <c r="A524" s="1094"/>
      <c r="B524" s="2128"/>
      <c r="C524" s="1443"/>
      <c r="D524" s="1443"/>
      <c r="E524" s="1598"/>
      <c r="F524" s="1427"/>
      <c r="G524" s="2407"/>
      <c r="H524" s="2426"/>
      <c r="I524" s="1443"/>
      <c r="J524" s="1440"/>
      <c r="K524" s="1094"/>
      <c r="L524" s="1094"/>
      <c r="M524" s="1094"/>
      <c r="N524" s="1094"/>
      <c r="O524" s="2405"/>
      <c r="P524" s="1139"/>
      <c r="Q524" s="1097">
        <f t="shared" si="36"/>
        <v>0</v>
      </c>
      <c r="R524" s="1864"/>
      <c r="S524" s="1864"/>
      <c r="T524" s="1864"/>
      <c r="U524" s="1864"/>
      <c r="V524" s="1864"/>
      <c r="W524" s="1097">
        <f t="shared" si="38"/>
        <v>0</v>
      </c>
      <c r="X524" s="1097"/>
      <c r="Y524" s="1097">
        <f t="shared" si="37"/>
        <v>0</v>
      </c>
      <c r="Z524" s="1139"/>
      <c r="AA524" s="1139"/>
      <c r="AB524" s="1139"/>
      <c r="AC524" s="1139"/>
      <c r="AD524" s="1139"/>
      <c r="AE524" s="1139"/>
      <c r="AF524" s="1139"/>
      <c r="AG524" s="1139"/>
      <c r="AH524" s="1139"/>
      <c r="AI524" s="1139"/>
      <c r="AJ524" s="1139"/>
      <c r="AK524" s="1139"/>
      <c r="AL524" s="1139"/>
      <c r="AM524" s="1139"/>
      <c r="AN524" s="1139"/>
      <c r="AO524" s="2027"/>
      <c r="AP524" s="1443"/>
      <c r="AQ524" s="1443"/>
      <c r="AR524" s="1443"/>
      <c r="AS524" s="1443"/>
      <c r="AT524" s="1443"/>
      <c r="AU524" s="1443"/>
    </row>
    <row r="525" spans="1:47" s="1449" customFormat="1" ht="20.25" customHeight="1">
      <c r="A525" s="1094"/>
      <c r="B525" s="2128"/>
      <c r="C525" s="1443"/>
      <c r="D525" s="1443"/>
      <c r="E525" s="1865"/>
      <c r="F525" s="1427"/>
      <c r="G525" s="2407"/>
      <c r="H525" s="2427"/>
      <c r="I525" s="1436"/>
      <c r="J525" s="1437"/>
      <c r="K525" s="1094"/>
      <c r="L525" s="1094"/>
      <c r="M525" s="1094"/>
      <c r="N525" s="1094"/>
      <c r="O525" s="2405"/>
      <c r="P525" s="1097"/>
      <c r="Q525" s="1097">
        <f t="shared" si="36"/>
        <v>0</v>
      </c>
      <c r="R525" s="1864"/>
      <c r="S525" s="1864"/>
      <c r="T525" s="1864"/>
      <c r="U525" s="1864"/>
      <c r="V525" s="1864"/>
      <c r="W525" s="1097">
        <f t="shared" si="38"/>
        <v>0</v>
      </c>
      <c r="X525" s="1097"/>
      <c r="Y525" s="1097">
        <f t="shared" si="37"/>
        <v>0</v>
      </c>
      <c r="Z525" s="1139"/>
      <c r="AA525" s="1139"/>
      <c r="AB525" s="1139"/>
      <c r="AC525" s="1139"/>
      <c r="AD525" s="1139"/>
      <c r="AE525" s="1139"/>
      <c r="AF525" s="1139"/>
      <c r="AG525" s="1139"/>
      <c r="AH525" s="1139"/>
      <c r="AI525" s="1139"/>
      <c r="AJ525" s="1139"/>
      <c r="AK525" s="1139"/>
      <c r="AL525" s="1139"/>
      <c r="AM525" s="1139"/>
      <c r="AN525" s="1139"/>
      <c r="AO525" s="2027"/>
      <c r="AP525" s="1443"/>
      <c r="AQ525" s="1443"/>
      <c r="AR525" s="1443"/>
      <c r="AS525" s="1443"/>
      <c r="AT525" s="1443"/>
      <c r="AU525" s="1443"/>
    </row>
    <row r="526" spans="1:47" s="1449" customFormat="1" ht="20.25" customHeight="1">
      <c r="A526" s="1094"/>
      <c r="B526" s="2128"/>
      <c r="C526" s="1443"/>
      <c r="D526" s="1443"/>
      <c r="E526" s="1223"/>
      <c r="F526" s="1222"/>
      <c r="G526" s="2498"/>
      <c r="H526" s="2410"/>
      <c r="I526" s="1443"/>
      <c r="J526" s="1440"/>
      <c r="K526" s="1094"/>
      <c r="L526" s="1094"/>
      <c r="M526" s="1094"/>
      <c r="N526" s="1094"/>
      <c r="O526" s="2405"/>
      <c r="P526" s="1139"/>
      <c r="Q526" s="1097">
        <f t="shared" si="36"/>
        <v>0</v>
      </c>
      <c r="R526" s="1864"/>
      <c r="S526" s="1864"/>
      <c r="T526" s="1864"/>
      <c r="U526" s="1864"/>
      <c r="V526" s="1864"/>
      <c r="W526" s="1097">
        <f t="shared" si="38"/>
        <v>0</v>
      </c>
      <c r="X526" s="1097"/>
      <c r="Y526" s="1097">
        <f t="shared" si="37"/>
        <v>0</v>
      </c>
      <c r="Z526" s="1139"/>
      <c r="AA526" s="1139"/>
      <c r="AB526" s="1139"/>
      <c r="AC526" s="1139"/>
      <c r="AD526" s="1139"/>
      <c r="AE526" s="1139"/>
      <c r="AF526" s="1139"/>
      <c r="AG526" s="1139"/>
      <c r="AH526" s="1139"/>
      <c r="AI526" s="1139"/>
      <c r="AJ526" s="1139"/>
      <c r="AK526" s="1139"/>
      <c r="AL526" s="1139"/>
      <c r="AM526" s="1139"/>
      <c r="AN526" s="1139"/>
      <c r="AO526" s="2027"/>
      <c r="AP526" s="1443"/>
      <c r="AQ526" s="1443"/>
      <c r="AR526" s="1443"/>
      <c r="AS526" s="1443"/>
      <c r="AT526" s="1443"/>
      <c r="AU526" s="1443"/>
    </row>
    <row r="527" spans="1:47" s="1449" customFormat="1" ht="20.25" customHeight="1">
      <c r="A527" s="1094"/>
      <c r="B527" s="2128"/>
      <c r="C527" s="1443"/>
      <c r="D527" s="1443"/>
      <c r="E527" s="1598"/>
      <c r="F527" s="1427"/>
      <c r="G527" s="2407"/>
      <c r="H527" s="2427"/>
      <c r="I527" s="1443"/>
      <c r="J527" s="1440"/>
      <c r="K527" s="1094"/>
      <c r="L527" s="1094"/>
      <c r="M527" s="1094"/>
      <c r="N527" s="1094"/>
      <c r="O527" s="2405"/>
      <c r="P527" s="1139"/>
      <c r="Q527" s="1097">
        <f t="shared" si="36"/>
        <v>0</v>
      </c>
      <c r="R527" s="1864"/>
      <c r="S527" s="1864"/>
      <c r="T527" s="1864"/>
      <c r="U527" s="1864"/>
      <c r="V527" s="1864"/>
      <c r="W527" s="1097">
        <f t="shared" si="38"/>
        <v>0</v>
      </c>
      <c r="X527" s="1097"/>
      <c r="Y527" s="1097">
        <f t="shared" si="37"/>
        <v>0</v>
      </c>
      <c r="Z527" s="1139"/>
      <c r="AA527" s="1139"/>
      <c r="AB527" s="1139"/>
      <c r="AC527" s="1139"/>
      <c r="AD527" s="1139"/>
      <c r="AE527" s="1139"/>
      <c r="AF527" s="1139"/>
      <c r="AG527" s="1139"/>
      <c r="AH527" s="1139"/>
      <c r="AI527" s="1139"/>
      <c r="AJ527" s="1139"/>
      <c r="AK527" s="1139"/>
      <c r="AL527" s="1139"/>
      <c r="AM527" s="1139"/>
      <c r="AN527" s="1139"/>
      <c r="AO527" s="2027"/>
      <c r="AP527" s="1094"/>
      <c r="AQ527" s="1094"/>
      <c r="AR527" s="1443"/>
      <c r="AS527" s="1443"/>
      <c r="AT527" s="1443"/>
      <c r="AU527" s="1443"/>
    </row>
    <row r="528" spans="1:47" s="1449" customFormat="1" ht="20.25" customHeight="1">
      <c r="A528" s="1094"/>
      <c r="B528" s="2128"/>
      <c r="D528" s="1443"/>
      <c r="E528" s="2471"/>
      <c r="F528" s="2409"/>
      <c r="G528" s="2407"/>
      <c r="H528" s="2409"/>
      <c r="I528" s="1443"/>
      <c r="J528" s="1440"/>
      <c r="K528" s="1094"/>
      <c r="L528" s="1094"/>
      <c r="M528" s="1094"/>
      <c r="N528" s="1094"/>
      <c r="O528" s="2405"/>
      <c r="P528" s="1139"/>
      <c r="Q528" s="1097">
        <f t="shared" si="36"/>
        <v>0</v>
      </c>
      <c r="R528" s="1864"/>
      <c r="S528" s="1864"/>
      <c r="T528" s="1864"/>
      <c r="U528" s="1864"/>
      <c r="V528" s="1864"/>
      <c r="W528" s="1097">
        <f t="shared" si="38"/>
        <v>0</v>
      </c>
      <c r="X528" s="1097"/>
      <c r="Y528" s="1097">
        <f t="shared" si="37"/>
        <v>0</v>
      </c>
      <c r="Z528" s="1139"/>
      <c r="AA528" s="1139"/>
      <c r="AB528" s="1139"/>
      <c r="AC528" s="1139"/>
      <c r="AD528" s="1139"/>
      <c r="AE528" s="1139"/>
      <c r="AF528" s="1139"/>
      <c r="AG528" s="1139"/>
      <c r="AH528" s="1139"/>
      <c r="AI528" s="1139"/>
      <c r="AJ528" s="1139"/>
      <c r="AK528" s="1139"/>
      <c r="AL528" s="1139"/>
      <c r="AM528" s="1139"/>
      <c r="AN528" s="1139"/>
      <c r="AO528" s="2027"/>
      <c r="AP528" s="1443"/>
      <c r="AQ528" s="1443"/>
      <c r="AR528" s="1443"/>
      <c r="AS528" s="1443"/>
      <c r="AT528" s="1443"/>
      <c r="AU528" s="1443"/>
    </row>
    <row r="529" spans="1:47" s="1449" customFormat="1" ht="20.25" customHeight="1">
      <c r="A529" s="1094"/>
      <c r="B529" s="2128"/>
      <c r="C529" s="1178"/>
      <c r="D529" s="1178"/>
      <c r="E529" s="2470"/>
      <c r="F529" s="1435"/>
      <c r="G529" s="2487"/>
      <c r="H529" s="2429"/>
      <c r="I529" s="1436"/>
      <c r="J529" s="1437"/>
      <c r="K529" s="1094"/>
      <c r="L529" s="1094"/>
      <c r="M529" s="1094"/>
      <c r="N529" s="1094"/>
      <c r="O529" s="2405"/>
      <c r="P529" s="1097"/>
      <c r="Q529" s="1097">
        <f t="shared" si="36"/>
        <v>0</v>
      </c>
      <c r="R529" s="1864"/>
      <c r="S529" s="1864"/>
      <c r="T529" s="1864"/>
      <c r="U529" s="1864"/>
      <c r="V529" s="1864"/>
      <c r="W529" s="1097">
        <f t="shared" si="38"/>
        <v>0</v>
      </c>
      <c r="X529" s="1097"/>
      <c r="Y529" s="1097">
        <f t="shared" si="37"/>
        <v>0</v>
      </c>
      <c r="Z529" s="1139"/>
      <c r="AA529" s="1139"/>
      <c r="AB529" s="1139"/>
      <c r="AC529" s="1139"/>
      <c r="AD529" s="1139"/>
      <c r="AE529" s="1139"/>
      <c r="AF529" s="1139"/>
      <c r="AG529" s="1139"/>
      <c r="AH529" s="1139"/>
      <c r="AI529" s="1139"/>
      <c r="AJ529" s="1139"/>
      <c r="AK529" s="1139"/>
      <c r="AL529" s="1139"/>
      <c r="AM529" s="1139"/>
      <c r="AN529" s="1139"/>
      <c r="AO529" s="2027"/>
      <c r="AP529" s="1443"/>
      <c r="AQ529" s="1443"/>
      <c r="AR529" s="1443"/>
      <c r="AS529" s="1443"/>
      <c r="AT529" s="1443"/>
      <c r="AU529" s="1443"/>
    </row>
    <row r="530" spans="1:47" s="1449" customFormat="1" ht="20.25" customHeight="1">
      <c r="A530" s="1094"/>
      <c r="B530" s="2128"/>
      <c r="C530" s="1443"/>
      <c r="D530" s="1443"/>
      <c r="E530" s="1598"/>
      <c r="F530" s="1427"/>
      <c r="G530" s="2407"/>
      <c r="H530" s="2427"/>
      <c r="I530" s="1443"/>
      <c r="J530" s="1440"/>
      <c r="K530" s="1094"/>
      <c r="L530" s="1094"/>
      <c r="M530" s="1094"/>
      <c r="N530" s="1094"/>
      <c r="O530" s="2405"/>
      <c r="P530" s="1139"/>
      <c r="Q530" s="1097">
        <f t="shared" si="36"/>
        <v>0</v>
      </c>
      <c r="R530" s="1864"/>
      <c r="S530" s="1864"/>
      <c r="T530" s="1864"/>
      <c r="U530" s="1864"/>
      <c r="V530" s="1864"/>
      <c r="W530" s="1097">
        <f t="shared" si="38"/>
        <v>0</v>
      </c>
      <c r="X530" s="1097"/>
      <c r="Y530" s="1097">
        <f t="shared" si="37"/>
        <v>0</v>
      </c>
      <c r="Z530" s="1863"/>
      <c r="AA530" s="1863"/>
      <c r="AB530" s="1863"/>
      <c r="AC530" s="1863"/>
      <c r="AD530" s="1863"/>
      <c r="AE530" s="1863"/>
      <c r="AF530" s="1863"/>
      <c r="AG530" s="1863"/>
      <c r="AH530" s="1863"/>
      <c r="AI530" s="1139"/>
      <c r="AJ530" s="1139"/>
      <c r="AK530" s="1139"/>
      <c r="AL530" s="1139"/>
      <c r="AM530" s="1139"/>
      <c r="AN530" s="1139"/>
      <c r="AO530" s="2027"/>
      <c r="AP530" s="1443"/>
      <c r="AQ530" s="1443"/>
      <c r="AR530" s="1443"/>
      <c r="AS530" s="1443"/>
      <c r="AT530" s="1443"/>
      <c r="AU530" s="1443"/>
    </row>
    <row r="531" spans="1:47" s="1449" customFormat="1" ht="20.25" customHeight="1">
      <c r="A531" s="1094"/>
      <c r="B531" s="2128"/>
      <c r="C531" s="1443"/>
      <c r="D531" s="1443"/>
      <c r="E531" s="1865"/>
      <c r="F531" s="1427"/>
      <c r="G531" s="2407"/>
      <c r="H531" s="2427"/>
      <c r="I531" s="1443"/>
      <c r="J531" s="1440"/>
      <c r="K531" s="1094"/>
      <c r="L531" s="1094"/>
      <c r="M531" s="1094"/>
      <c r="N531" s="1094"/>
      <c r="O531" s="2405"/>
      <c r="P531" s="1139"/>
      <c r="Q531" s="1097">
        <f t="shared" si="36"/>
        <v>0</v>
      </c>
      <c r="R531" s="1097"/>
      <c r="S531" s="1097"/>
      <c r="T531" s="1097"/>
      <c r="U531" s="1097"/>
      <c r="V531" s="1097"/>
      <c r="W531" s="1097">
        <f t="shared" si="38"/>
        <v>0</v>
      </c>
      <c r="X531" s="1097"/>
      <c r="Y531" s="1097">
        <f t="shared" si="37"/>
        <v>0</v>
      </c>
      <c r="Z531" s="1139"/>
      <c r="AA531" s="1139"/>
      <c r="AB531" s="1139"/>
      <c r="AC531" s="1139"/>
      <c r="AD531" s="1139"/>
      <c r="AE531" s="1139"/>
      <c r="AF531" s="1139"/>
      <c r="AG531" s="1139"/>
      <c r="AH531" s="1139"/>
      <c r="AI531" s="1139"/>
      <c r="AJ531" s="1139"/>
      <c r="AK531" s="1139"/>
      <c r="AL531" s="1139"/>
      <c r="AM531" s="1139"/>
      <c r="AN531" s="1139"/>
      <c r="AO531" s="2027"/>
      <c r="AP531" s="1094"/>
      <c r="AQ531" s="1094"/>
      <c r="AR531" s="1094"/>
      <c r="AS531" s="1094"/>
      <c r="AT531" s="1094"/>
      <c r="AU531" s="1094"/>
    </row>
    <row r="532" spans="1:47" s="1449" customFormat="1" ht="20.25" customHeight="1">
      <c r="A532" s="1094"/>
      <c r="B532" s="2128"/>
      <c r="C532" s="1443"/>
      <c r="D532" s="1443"/>
      <c r="E532" s="1598"/>
      <c r="F532" s="1427"/>
      <c r="G532" s="2407"/>
      <c r="H532" s="2427"/>
      <c r="I532" s="1443"/>
      <c r="J532" s="1857"/>
      <c r="K532" s="1820"/>
      <c r="L532" s="1820"/>
      <c r="M532" s="1820"/>
      <c r="N532" s="1820"/>
      <c r="O532" s="2405"/>
      <c r="P532" s="1157"/>
      <c r="Q532" s="1097">
        <f t="shared" si="36"/>
        <v>0</v>
      </c>
      <c r="R532" s="1823"/>
      <c r="S532" s="1823"/>
      <c r="T532" s="1823"/>
      <c r="U532" s="1823"/>
      <c r="V532" s="1823"/>
      <c r="W532" s="1097">
        <f t="shared" si="38"/>
        <v>0</v>
      </c>
      <c r="X532" s="1097"/>
      <c r="Y532" s="1097">
        <f t="shared" si="37"/>
        <v>0</v>
      </c>
      <c r="Z532" s="1157"/>
      <c r="AA532" s="1157"/>
      <c r="AB532" s="1157"/>
      <c r="AC532" s="1157"/>
      <c r="AD532" s="1157"/>
      <c r="AE532" s="1157"/>
      <c r="AF532" s="1157"/>
      <c r="AG532" s="1157"/>
      <c r="AH532" s="1157"/>
      <c r="AI532" s="1157"/>
      <c r="AJ532" s="1157"/>
      <c r="AK532" s="1157"/>
      <c r="AL532" s="1157"/>
      <c r="AM532" s="1157"/>
      <c r="AN532" s="1157"/>
      <c r="AO532" s="3058"/>
      <c r="AP532" s="1820"/>
      <c r="AQ532" s="1820"/>
      <c r="AR532" s="1820"/>
      <c r="AS532" s="1820"/>
      <c r="AT532" s="1820"/>
      <c r="AU532" s="1820"/>
    </row>
    <row r="533" spans="1:47" s="1443" customFormat="1" ht="20.25" customHeight="1">
      <c r="A533" s="1094"/>
      <c r="B533" s="2128"/>
      <c r="E533" s="1598"/>
      <c r="F533" s="1427"/>
      <c r="G533" s="2407"/>
      <c r="H533" s="2426"/>
      <c r="J533" s="1440"/>
      <c r="K533" s="1094"/>
      <c r="L533" s="1094"/>
      <c r="M533" s="1094"/>
      <c r="N533" s="1094"/>
      <c r="O533" s="2406"/>
      <c r="P533" s="1139"/>
      <c r="Q533" s="1097">
        <f t="shared" si="36"/>
        <v>0</v>
      </c>
      <c r="R533" s="1097"/>
      <c r="S533" s="1097"/>
      <c r="T533" s="1097"/>
      <c r="U533" s="1470"/>
      <c r="V533" s="1097"/>
      <c r="W533" s="1097">
        <f t="shared" si="38"/>
        <v>0</v>
      </c>
      <c r="X533" s="1097"/>
      <c r="Y533" s="1097">
        <f t="shared" si="37"/>
        <v>0</v>
      </c>
      <c r="Z533" s="1139"/>
      <c r="AA533" s="1139"/>
      <c r="AB533" s="1139"/>
      <c r="AC533" s="1139"/>
      <c r="AD533" s="1139"/>
      <c r="AE533" s="1139"/>
      <c r="AF533" s="1139"/>
      <c r="AG533" s="1139"/>
      <c r="AH533" s="1139"/>
      <c r="AI533" s="1139"/>
      <c r="AJ533" s="1139"/>
      <c r="AK533" s="1139"/>
      <c r="AL533" s="1139"/>
      <c r="AM533" s="1139"/>
      <c r="AN533" s="1139"/>
      <c r="AO533" s="676"/>
      <c r="AP533" s="1094"/>
      <c r="AQ533" s="1094"/>
      <c r="AR533" s="1094"/>
      <c r="AS533" s="1094"/>
      <c r="AT533" s="1094"/>
      <c r="AU533" s="1094"/>
    </row>
    <row r="534" spans="1:47" s="1443" customFormat="1" ht="20.25" customHeight="1">
      <c r="A534" s="1094"/>
      <c r="B534" s="2128"/>
      <c r="E534" s="2470"/>
      <c r="F534" s="1435"/>
      <c r="G534" s="2487"/>
      <c r="H534" s="2429"/>
      <c r="I534" s="1094"/>
      <c r="J534" s="1440"/>
      <c r="K534" s="1094"/>
      <c r="L534" s="1094"/>
      <c r="M534" s="1094"/>
      <c r="N534" s="1094"/>
      <c r="O534" s="2405"/>
      <c r="P534" s="1139"/>
      <c r="Q534" s="1097">
        <f t="shared" si="36"/>
        <v>0</v>
      </c>
      <c r="R534" s="1097"/>
      <c r="S534" s="1097"/>
      <c r="T534" s="1097"/>
      <c r="U534" s="1097"/>
      <c r="V534" s="1470"/>
      <c r="W534" s="1097">
        <f t="shared" si="38"/>
        <v>0</v>
      </c>
      <c r="X534" s="1097"/>
      <c r="Y534" s="1097">
        <f t="shared" si="37"/>
        <v>0</v>
      </c>
      <c r="Z534" s="1139"/>
      <c r="AA534" s="1139"/>
      <c r="AB534" s="1139"/>
      <c r="AC534" s="1139"/>
      <c r="AD534" s="1139"/>
      <c r="AE534" s="1139"/>
      <c r="AF534" s="1139"/>
      <c r="AG534" s="1139"/>
      <c r="AH534" s="1139"/>
      <c r="AI534" s="1139"/>
      <c r="AJ534" s="1139"/>
      <c r="AK534" s="1139"/>
      <c r="AL534" s="1139"/>
      <c r="AM534" s="1139"/>
      <c r="AN534" s="1139"/>
      <c r="AO534" s="2027"/>
      <c r="AP534" s="1094"/>
      <c r="AQ534" s="1094"/>
      <c r="AR534" s="1094"/>
      <c r="AS534" s="1094"/>
      <c r="AT534" s="1094"/>
      <c r="AU534" s="1094"/>
    </row>
    <row r="535" spans="1:47" s="1443" customFormat="1" ht="20.25" customHeight="1">
      <c r="A535" s="1094"/>
      <c r="B535" s="2128"/>
      <c r="E535" s="1598"/>
      <c r="F535" s="1427"/>
      <c r="G535" s="2407"/>
      <c r="H535" s="2427"/>
      <c r="I535" s="1094"/>
      <c r="J535" s="1440"/>
      <c r="K535" s="1094"/>
      <c r="L535" s="1094"/>
      <c r="M535" s="1094"/>
      <c r="N535" s="1094"/>
      <c r="O535" s="2405"/>
      <c r="P535" s="1139"/>
      <c r="Q535" s="1097">
        <f t="shared" si="36"/>
        <v>0</v>
      </c>
      <c r="R535" s="1097"/>
      <c r="S535" s="1097"/>
      <c r="T535" s="1097"/>
      <c r="U535" s="1097"/>
      <c r="V535" s="1097"/>
      <c r="W535" s="1097">
        <f t="shared" si="38"/>
        <v>0</v>
      </c>
      <c r="X535" s="1097"/>
      <c r="Y535" s="1097">
        <f t="shared" si="37"/>
        <v>0</v>
      </c>
      <c r="Z535" s="1139"/>
      <c r="AA535" s="1139"/>
      <c r="AB535" s="1139"/>
      <c r="AC535" s="1139"/>
      <c r="AD535" s="1139"/>
      <c r="AE535" s="1139"/>
      <c r="AF535" s="1139"/>
      <c r="AG535" s="1139"/>
      <c r="AH535" s="1139"/>
      <c r="AI535" s="1139"/>
      <c r="AJ535" s="1139"/>
      <c r="AK535" s="1139"/>
      <c r="AL535" s="1139"/>
      <c r="AM535" s="1139"/>
      <c r="AN535" s="1139"/>
      <c r="AO535" s="2027"/>
      <c r="AP535" s="1094"/>
      <c r="AQ535" s="1094"/>
      <c r="AR535" s="1094"/>
      <c r="AS535" s="1094"/>
      <c r="AT535" s="1094"/>
      <c r="AU535" s="1094"/>
    </row>
    <row r="536" spans="1:47" s="1443" customFormat="1" ht="20.25" customHeight="1">
      <c r="A536" s="1094"/>
      <c r="B536" s="2128"/>
      <c r="E536" s="1598"/>
      <c r="F536" s="1427"/>
      <c r="G536" s="2407"/>
      <c r="H536" s="2427"/>
      <c r="I536" s="1094"/>
      <c r="J536" s="1440"/>
      <c r="K536" s="1094"/>
      <c r="L536" s="1094"/>
      <c r="M536" s="1094"/>
      <c r="N536" s="1094"/>
      <c r="O536" s="2405"/>
      <c r="P536" s="1139"/>
      <c r="Q536" s="1097">
        <f t="shared" si="36"/>
        <v>0</v>
      </c>
      <c r="R536" s="1097"/>
      <c r="S536" s="1097"/>
      <c r="T536" s="1097"/>
      <c r="U536" s="1097"/>
      <c r="V536" s="1097"/>
      <c r="W536" s="1097">
        <f t="shared" si="38"/>
        <v>0</v>
      </c>
      <c r="X536" s="1097"/>
      <c r="Y536" s="1097">
        <f t="shared" si="37"/>
        <v>0</v>
      </c>
      <c r="Z536" s="1139"/>
      <c r="AA536" s="1139"/>
      <c r="AB536" s="1139"/>
      <c r="AC536" s="1139"/>
      <c r="AD536" s="1139"/>
      <c r="AE536" s="1139"/>
      <c r="AF536" s="1139"/>
      <c r="AG536" s="1139"/>
      <c r="AH536" s="1139"/>
      <c r="AI536" s="1139"/>
      <c r="AJ536" s="1139"/>
      <c r="AK536" s="1139"/>
      <c r="AL536" s="1139"/>
      <c r="AM536" s="1139"/>
      <c r="AN536" s="1139"/>
      <c r="AO536" s="2027"/>
      <c r="AP536" s="1094"/>
      <c r="AQ536" s="1094"/>
      <c r="AR536" s="1094"/>
      <c r="AS536" s="1094"/>
      <c r="AT536" s="1094"/>
      <c r="AU536" s="1094"/>
    </row>
    <row r="537" spans="1:47" s="1443" customFormat="1" ht="20.25" customHeight="1">
      <c r="A537" s="1094"/>
      <c r="B537" s="2128"/>
      <c r="E537" s="1598"/>
      <c r="F537" s="1427"/>
      <c r="G537" s="2407"/>
      <c r="H537" s="2427"/>
      <c r="I537" s="1094"/>
      <c r="J537" s="1440"/>
      <c r="K537" s="1094"/>
      <c r="L537" s="1094"/>
      <c r="M537" s="1094"/>
      <c r="N537" s="1094"/>
      <c r="O537" s="2405"/>
      <c r="P537" s="1139"/>
      <c r="Q537" s="1097">
        <f t="shared" si="36"/>
        <v>0</v>
      </c>
      <c r="R537" s="1097"/>
      <c r="S537" s="1097"/>
      <c r="T537" s="1097"/>
      <c r="U537" s="1097"/>
      <c r="V537" s="1097"/>
      <c r="W537" s="1097">
        <f t="shared" si="38"/>
        <v>0</v>
      </c>
      <c r="X537" s="1097"/>
      <c r="Y537" s="1097">
        <f t="shared" si="37"/>
        <v>0</v>
      </c>
      <c r="Z537" s="1139"/>
      <c r="AA537" s="1139"/>
      <c r="AB537" s="1139"/>
      <c r="AC537" s="1139"/>
      <c r="AD537" s="1139"/>
      <c r="AE537" s="1139"/>
      <c r="AF537" s="1139"/>
      <c r="AG537" s="1139"/>
      <c r="AH537" s="1139"/>
      <c r="AI537" s="1139"/>
      <c r="AJ537" s="1139"/>
      <c r="AK537" s="1139"/>
      <c r="AL537" s="1139"/>
      <c r="AM537" s="1139"/>
      <c r="AN537" s="1139"/>
      <c r="AO537" s="2027"/>
      <c r="AP537" s="1094"/>
      <c r="AQ537" s="1094"/>
      <c r="AR537" s="1094"/>
      <c r="AS537" s="1094"/>
      <c r="AT537" s="1094"/>
      <c r="AU537" s="1094"/>
    </row>
    <row r="538" spans="1:47" s="1074" customFormat="1" ht="20.25" customHeight="1">
      <c r="A538" s="1094"/>
      <c r="B538" s="2128"/>
      <c r="C538" s="1443"/>
      <c r="D538" s="1443"/>
      <c r="E538" s="1598"/>
      <c r="F538" s="1427"/>
      <c r="G538" s="2407"/>
      <c r="H538" s="2427"/>
      <c r="I538" s="1094"/>
      <c r="J538" s="1440"/>
      <c r="K538" s="1094"/>
      <c r="L538" s="1094"/>
      <c r="M538" s="1094"/>
      <c r="N538" s="1094"/>
      <c r="O538" s="2405"/>
      <c r="P538" s="1139"/>
      <c r="Q538" s="1097">
        <f t="shared" si="36"/>
        <v>0</v>
      </c>
      <c r="R538" s="1097"/>
      <c r="S538" s="1097"/>
      <c r="T538" s="1097"/>
      <c r="U538" s="1470"/>
      <c r="V538" s="1097"/>
      <c r="W538" s="1097">
        <f t="shared" si="38"/>
        <v>0</v>
      </c>
      <c r="X538" s="1097"/>
      <c r="Y538" s="1097">
        <f t="shared" si="37"/>
        <v>0</v>
      </c>
      <c r="Z538" s="663"/>
      <c r="AA538" s="663"/>
      <c r="AB538" s="663"/>
      <c r="AC538" s="663"/>
      <c r="AD538" s="663"/>
      <c r="AE538" s="663"/>
      <c r="AF538" s="663"/>
      <c r="AG538" s="663"/>
      <c r="AH538" s="663"/>
      <c r="AI538" s="663"/>
      <c r="AJ538" s="663"/>
      <c r="AK538" s="663"/>
      <c r="AL538" s="663"/>
      <c r="AM538" s="663"/>
      <c r="AN538" s="663"/>
      <c r="AO538" s="2027"/>
      <c r="AP538" s="105"/>
      <c r="AQ538" s="105"/>
      <c r="AR538" s="105"/>
      <c r="AS538" s="105"/>
      <c r="AT538" s="105"/>
      <c r="AU538" s="105"/>
    </row>
    <row r="539" spans="1:47" s="1074" customFormat="1" ht="20.25" customHeight="1">
      <c r="A539" s="1094"/>
      <c r="B539" s="2128"/>
      <c r="C539" s="1443"/>
      <c r="D539" s="1443"/>
      <c r="E539" s="1598"/>
      <c r="F539" s="1427"/>
      <c r="G539" s="2407"/>
      <c r="H539" s="2427"/>
      <c r="I539" s="1094"/>
      <c r="J539" s="1440"/>
      <c r="K539" s="1094"/>
      <c r="L539" s="1094"/>
      <c r="M539" s="1094"/>
      <c r="N539" s="1094"/>
      <c r="O539" s="2405"/>
      <c r="P539" s="1139"/>
      <c r="Q539" s="1097">
        <f t="shared" si="36"/>
        <v>0</v>
      </c>
      <c r="R539" s="1097"/>
      <c r="S539" s="1097"/>
      <c r="T539" s="1097"/>
      <c r="U539" s="1097"/>
      <c r="V539" s="1097"/>
      <c r="W539" s="1097">
        <f t="shared" si="38"/>
        <v>0</v>
      </c>
      <c r="X539" s="1097"/>
      <c r="Y539" s="1097">
        <f t="shared" si="37"/>
        <v>0</v>
      </c>
      <c r="Z539" s="663"/>
      <c r="AA539" s="663"/>
      <c r="AB539" s="663"/>
      <c r="AC539" s="663"/>
      <c r="AD539" s="663"/>
      <c r="AE539" s="663"/>
      <c r="AF539" s="663"/>
      <c r="AG539" s="663"/>
      <c r="AH539" s="663"/>
      <c r="AI539" s="663"/>
      <c r="AJ539" s="663"/>
      <c r="AK539" s="663"/>
      <c r="AL539" s="663"/>
      <c r="AM539" s="663"/>
      <c r="AN539" s="663"/>
      <c r="AO539" s="2027"/>
      <c r="AP539" s="105"/>
      <c r="AQ539" s="105"/>
      <c r="AR539" s="105"/>
      <c r="AS539" s="105"/>
      <c r="AT539" s="105"/>
      <c r="AU539" s="105"/>
    </row>
    <row r="540" spans="1:47" s="1074" customFormat="1" ht="20.25" customHeight="1">
      <c r="A540" s="1094"/>
      <c r="B540" s="2128"/>
      <c r="C540" s="1443"/>
      <c r="D540" s="1443"/>
      <c r="E540" s="1598"/>
      <c r="F540" s="1427"/>
      <c r="G540" s="2407"/>
      <c r="H540" s="2427"/>
      <c r="I540" s="1094"/>
      <c r="J540" s="1440"/>
      <c r="K540" s="1094"/>
      <c r="L540" s="1094"/>
      <c r="M540" s="1094"/>
      <c r="N540" s="1094"/>
      <c r="O540" s="2406"/>
      <c r="P540" s="1139"/>
      <c r="Q540" s="1097">
        <f t="shared" si="36"/>
        <v>0</v>
      </c>
      <c r="R540" s="1097"/>
      <c r="S540" s="1097"/>
      <c r="T540" s="1097"/>
      <c r="U540" s="1470"/>
      <c r="V540" s="1097"/>
      <c r="W540" s="1097">
        <f t="shared" si="38"/>
        <v>0</v>
      </c>
      <c r="X540" s="1097"/>
      <c r="Y540" s="1097">
        <f t="shared" si="37"/>
        <v>0</v>
      </c>
      <c r="Z540" s="663"/>
      <c r="AA540" s="663"/>
      <c r="AB540" s="663"/>
      <c r="AC540" s="663"/>
      <c r="AD540" s="663"/>
      <c r="AE540" s="663"/>
      <c r="AF540" s="663"/>
      <c r="AG540" s="663"/>
      <c r="AH540" s="663"/>
      <c r="AI540" s="663"/>
      <c r="AJ540" s="663"/>
      <c r="AK540" s="663"/>
      <c r="AL540" s="663"/>
      <c r="AM540" s="663"/>
      <c r="AN540" s="663"/>
      <c r="AO540" s="676"/>
      <c r="AP540" s="105"/>
      <c r="AQ540" s="105"/>
      <c r="AR540" s="105"/>
      <c r="AS540" s="105"/>
      <c r="AT540" s="105"/>
      <c r="AU540" s="105"/>
    </row>
    <row r="541" spans="1:47" s="1074" customFormat="1" ht="20.25" customHeight="1">
      <c r="A541" s="1094"/>
      <c r="B541" s="2128"/>
      <c r="C541" s="1443"/>
      <c r="D541" s="1443"/>
      <c r="E541" s="1865"/>
      <c r="F541" s="1427"/>
      <c r="G541" s="2407"/>
      <c r="H541" s="2427"/>
      <c r="I541" s="1094"/>
      <c r="J541" s="2399"/>
      <c r="K541" s="1094"/>
      <c r="L541" s="1094"/>
      <c r="M541" s="1094"/>
      <c r="N541" s="1094"/>
      <c r="O541" s="2405"/>
      <c r="P541" s="1139"/>
      <c r="Q541" s="1097">
        <f t="shared" si="36"/>
        <v>0</v>
      </c>
      <c r="R541" s="1097"/>
      <c r="S541" s="1097"/>
      <c r="T541" s="1097"/>
      <c r="U541" s="1097"/>
      <c r="V541" s="1097"/>
      <c r="W541" s="1097">
        <f t="shared" si="38"/>
        <v>0</v>
      </c>
      <c r="X541" s="1097"/>
      <c r="Y541" s="1097">
        <f t="shared" si="37"/>
        <v>0</v>
      </c>
      <c r="Z541" s="663"/>
      <c r="AA541" s="663"/>
      <c r="AB541" s="663"/>
      <c r="AC541" s="663"/>
      <c r="AD541" s="663"/>
      <c r="AE541" s="663"/>
      <c r="AF541" s="663"/>
      <c r="AG541" s="663"/>
      <c r="AH541" s="663"/>
      <c r="AI541" s="663"/>
      <c r="AJ541" s="663"/>
      <c r="AK541" s="663"/>
      <c r="AL541" s="663"/>
      <c r="AM541" s="663"/>
      <c r="AN541" s="663"/>
      <c r="AO541" s="2027"/>
      <c r="AP541" s="105"/>
      <c r="AQ541" s="105"/>
      <c r="AR541" s="105"/>
      <c r="AS541" s="105"/>
      <c r="AT541" s="105"/>
      <c r="AU541" s="105"/>
    </row>
    <row r="542" spans="1:47" s="1443" customFormat="1" ht="20.25" customHeight="1">
      <c r="A542" s="1094"/>
      <c r="B542" s="2128"/>
      <c r="E542" s="1598"/>
      <c r="F542" s="1427"/>
      <c r="G542" s="2407"/>
      <c r="H542" s="2426"/>
      <c r="I542" s="1094"/>
      <c r="J542" s="1440"/>
      <c r="K542" s="1094"/>
      <c r="L542" s="1094"/>
      <c r="M542" s="1094"/>
      <c r="N542" s="1094"/>
      <c r="O542" s="2406"/>
      <c r="P542" s="1139"/>
      <c r="Q542" s="1097">
        <f t="shared" si="36"/>
        <v>0</v>
      </c>
      <c r="R542" s="1097"/>
      <c r="S542" s="1097"/>
      <c r="T542" s="1097"/>
      <c r="U542" s="1470"/>
      <c r="V542" s="1097"/>
      <c r="W542" s="1097">
        <f t="shared" si="38"/>
        <v>0</v>
      </c>
      <c r="X542" s="1097"/>
      <c r="Y542" s="1097">
        <f t="shared" si="37"/>
        <v>0</v>
      </c>
      <c r="Z542" s="1139"/>
      <c r="AA542" s="1139"/>
      <c r="AB542" s="1139"/>
      <c r="AC542" s="1139"/>
      <c r="AD542" s="1139"/>
      <c r="AE542" s="1139"/>
      <c r="AF542" s="1139"/>
      <c r="AG542" s="1139"/>
      <c r="AH542" s="1139"/>
      <c r="AI542" s="1139"/>
      <c r="AJ542" s="1139"/>
      <c r="AK542" s="1139"/>
      <c r="AL542" s="1139"/>
      <c r="AM542" s="1139"/>
      <c r="AN542" s="1139"/>
      <c r="AO542" s="676"/>
      <c r="AP542" s="1094"/>
      <c r="AQ542" s="1094"/>
      <c r="AR542" s="1094"/>
      <c r="AS542" s="1094"/>
      <c r="AT542" s="1094"/>
      <c r="AU542" s="1094"/>
    </row>
    <row r="543" spans="1:47" s="1443" customFormat="1" ht="20.25" customHeight="1">
      <c r="A543" s="1094"/>
      <c r="B543" s="2128"/>
      <c r="E543" s="1598"/>
      <c r="F543" s="1427"/>
      <c r="G543" s="2407"/>
      <c r="H543" s="2427"/>
      <c r="I543" s="1094"/>
      <c r="J543" s="1440"/>
      <c r="K543" s="1094"/>
      <c r="L543" s="1094"/>
      <c r="M543" s="1094"/>
      <c r="N543" s="1094"/>
      <c r="O543" s="2405"/>
      <c r="P543" s="1139"/>
      <c r="Q543" s="1097">
        <f t="shared" si="36"/>
        <v>0</v>
      </c>
      <c r="R543" s="1097"/>
      <c r="S543" s="1097"/>
      <c r="T543" s="1097"/>
      <c r="U543" s="1097"/>
      <c r="V543" s="1097"/>
      <c r="W543" s="1097">
        <f t="shared" si="38"/>
        <v>0</v>
      </c>
      <c r="X543" s="1097"/>
      <c r="Y543" s="1097">
        <f t="shared" si="37"/>
        <v>0</v>
      </c>
      <c r="Z543" s="1139"/>
      <c r="AA543" s="1139"/>
      <c r="AB543" s="1139"/>
      <c r="AC543" s="1139"/>
      <c r="AD543" s="1139"/>
      <c r="AE543" s="1139"/>
      <c r="AF543" s="1139"/>
      <c r="AG543" s="1139"/>
      <c r="AH543" s="1139"/>
      <c r="AI543" s="1139"/>
      <c r="AJ543" s="1139"/>
      <c r="AK543" s="1139"/>
      <c r="AL543" s="1139"/>
      <c r="AM543" s="1139"/>
      <c r="AN543" s="1139"/>
      <c r="AO543" s="2027"/>
      <c r="AP543" s="1094"/>
      <c r="AQ543" s="1094"/>
      <c r="AR543" s="1094"/>
      <c r="AS543" s="1094"/>
      <c r="AT543" s="1094"/>
      <c r="AU543" s="1094"/>
    </row>
    <row r="544" spans="1:47" s="1443" customFormat="1" ht="20.25" customHeight="1">
      <c r="A544" s="1094"/>
      <c r="B544" s="2128"/>
      <c r="E544" s="1598"/>
      <c r="F544" s="1427"/>
      <c r="G544" s="2407"/>
      <c r="H544" s="2427"/>
      <c r="I544" s="1094"/>
      <c r="J544" s="1440"/>
      <c r="K544" s="1094"/>
      <c r="L544" s="1094"/>
      <c r="M544" s="1094"/>
      <c r="N544" s="1094"/>
      <c r="O544" s="2405"/>
      <c r="P544" s="1139"/>
      <c r="Q544" s="1097">
        <f t="shared" si="36"/>
        <v>0</v>
      </c>
      <c r="R544" s="1097"/>
      <c r="S544" s="1097"/>
      <c r="T544" s="1097"/>
      <c r="U544" s="1097"/>
      <c r="V544" s="1097"/>
      <c r="W544" s="1097">
        <f t="shared" si="38"/>
        <v>0</v>
      </c>
      <c r="X544" s="1097"/>
      <c r="Y544" s="1097">
        <f t="shared" si="37"/>
        <v>0</v>
      </c>
      <c r="Z544" s="1139"/>
      <c r="AA544" s="1139"/>
      <c r="AB544" s="1139"/>
      <c r="AC544" s="1139"/>
      <c r="AD544" s="1139"/>
      <c r="AE544" s="1139"/>
      <c r="AF544" s="1139"/>
      <c r="AG544" s="1139"/>
      <c r="AH544" s="1139"/>
      <c r="AI544" s="1139"/>
      <c r="AJ544" s="1139"/>
      <c r="AK544" s="1139"/>
      <c r="AL544" s="1139"/>
      <c r="AM544" s="1139"/>
      <c r="AN544" s="1139"/>
      <c r="AO544" s="2027"/>
      <c r="AP544" s="1094"/>
      <c r="AQ544" s="1094"/>
      <c r="AR544" s="1094"/>
      <c r="AS544" s="1094"/>
      <c r="AT544" s="1094"/>
      <c r="AU544" s="1094"/>
    </row>
    <row r="545" spans="1:47" s="1443" customFormat="1" ht="20.25" customHeight="1">
      <c r="A545" s="1094"/>
      <c r="B545" s="2128"/>
      <c r="E545" s="1598"/>
      <c r="F545" s="1427"/>
      <c r="G545" s="2407"/>
      <c r="H545" s="2427"/>
      <c r="I545" s="1094"/>
      <c r="J545" s="1440"/>
      <c r="K545" s="1094"/>
      <c r="L545" s="1094"/>
      <c r="M545" s="1094"/>
      <c r="N545" s="1094"/>
      <c r="O545" s="2405"/>
      <c r="P545" s="1139"/>
      <c r="Q545" s="1097">
        <f t="shared" si="36"/>
        <v>0</v>
      </c>
      <c r="R545" s="1097"/>
      <c r="S545" s="1097"/>
      <c r="T545" s="1097"/>
      <c r="U545" s="1097"/>
      <c r="V545" s="1097"/>
      <c r="W545" s="1097">
        <f t="shared" si="38"/>
        <v>0</v>
      </c>
      <c r="X545" s="1097"/>
      <c r="Y545" s="1097">
        <f t="shared" si="37"/>
        <v>0</v>
      </c>
      <c r="Z545" s="1139"/>
      <c r="AA545" s="1139"/>
      <c r="AB545" s="1139"/>
      <c r="AC545" s="1139"/>
      <c r="AD545" s="1139"/>
      <c r="AE545" s="1139"/>
      <c r="AF545" s="1139"/>
      <c r="AG545" s="1139"/>
      <c r="AH545" s="1139"/>
      <c r="AI545" s="1139"/>
      <c r="AJ545" s="1139"/>
      <c r="AK545" s="1139"/>
      <c r="AL545" s="1139"/>
      <c r="AM545" s="1139"/>
      <c r="AN545" s="1139"/>
      <c r="AO545" s="2027"/>
      <c r="AP545" s="1094"/>
      <c r="AQ545" s="1094"/>
      <c r="AR545" s="1094"/>
      <c r="AS545" s="1094"/>
      <c r="AT545" s="1094"/>
      <c r="AU545" s="1094"/>
    </row>
    <row r="546" spans="1:47" s="1443" customFormat="1" ht="20.25" customHeight="1">
      <c r="A546" s="1094"/>
      <c r="B546" s="2128"/>
      <c r="E546" s="1598"/>
      <c r="F546" s="1427"/>
      <c r="G546" s="2407"/>
      <c r="H546" s="2427"/>
      <c r="I546" s="1094"/>
      <c r="J546" s="1440"/>
      <c r="K546" s="1094"/>
      <c r="L546" s="1094"/>
      <c r="M546" s="1094"/>
      <c r="N546" s="1094"/>
      <c r="O546" s="2405"/>
      <c r="P546" s="1139"/>
      <c r="Q546" s="1097">
        <f t="shared" si="36"/>
        <v>0</v>
      </c>
      <c r="R546" s="1097"/>
      <c r="S546" s="1097"/>
      <c r="T546" s="1097"/>
      <c r="U546" s="1470"/>
      <c r="V546" s="1097"/>
      <c r="W546" s="1097">
        <f t="shared" si="38"/>
        <v>0</v>
      </c>
      <c r="X546" s="1097"/>
      <c r="Y546" s="1097">
        <f t="shared" si="37"/>
        <v>0</v>
      </c>
      <c r="Z546" s="1139"/>
      <c r="AA546" s="1139"/>
      <c r="AB546" s="1139"/>
      <c r="AC546" s="1139"/>
      <c r="AD546" s="1139"/>
      <c r="AE546" s="1139"/>
      <c r="AF546" s="1139"/>
      <c r="AG546" s="1139"/>
      <c r="AH546" s="1139"/>
      <c r="AI546" s="1139"/>
      <c r="AJ546" s="1139"/>
      <c r="AK546" s="1139"/>
      <c r="AL546" s="1139"/>
      <c r="AM546" s="1139"/>
      <c r="AN546" s="1139"/>
      <c r="AO546" s="2027"/>
      <c r="AP546" s="1094"/>
      <c r="AQ546" s="1094"/>
      <c r="AR546" s="1094"/>
      <c r="AS546" s="1094"/>
      <c r="AT546" s="1094"/>
      <c r="AU546" s="1094"/>
    </row>
    <row r="547" spans="1:47" s="1443" customFormat="1" ht="20.25" customHeight="1">
      <c r="A547" s="1094"/>
      <c r="B547" s="2128"/>
      <c r="E547" s="1598"/>
      <c r="F547" s="1427"/>
      <c r="G547" s="2407"/>
      <c r="H547" s="2427"/>
      <c r="I547" s="1094"/>
      <c r="J547" s="1440"/>
      <c r="K547" s="1094"/>
      <c r="L547" s="1094"/>
      <c r="M547" s="1094"/>
      <c r="N547" s="1094"/>
      <c r="O547" s="2405"/>
      <c r="P547" s="1139"/>
      <c r="Q547" s="1097">
        <f t="shared" si="36"/>
        <v>0</v>
      </c>
      <c r="R547" s="1097"/>
      <c r="S547" s="1097"/>
      <c r="T547" s="1097"/>
      <c r="U547" s="1097"/>
      <c r="V547" s="1097"/>
      <c r="W547" s="1097">
        <f t="shared" si="38"/>
        <v>0</v>
      </c>
      <c r="X547" s="1097"/>
      <c r="Y547" s="1097">
        <f t="shared" si="37"/>
        <v>0</v>
      </c>
      <c r="Z547" s="1139"/>
      <c r="AA547" s="1139"/>
      <c r="AB547" s="1139"/>
      <c r="AC547" s="1139"/>
      <c r="AD547" s="1139"/>
      <c r="AE547" s="1139"/>
      <c r="AF547" s="1139"/>
      <c r="AG547" s="1139"/>
      <c r="AH547" s="1139"/>
      <c r="AI547" s="1139"/>
      <c r="AJ547" s="1139"/>
      <c r="AK547" s="1139"/>
      <c r="AL547" s="1139"/>
      <c r="AM547" s="1139"/>
      <c r="AN547" s="1139"/>
      <c r="AO547" s="2027"/>
      <c r="AP547" s="1094"/>
      <c r="AQ547" s="1094"/>
      <c r="AR547" s="1094"/>
      <c r="AS547" s="1094"/>
      <c r="AT547" s="1094"/>
      <c r="AU547" s="1094"/>
    </row>
    <row r="548" spans="1:47" s="1443" customFormat="1" ht="20.25" customHeight="1">
      <c r="A548" s="1094"/>
      <c r="B548" s="2128"/>
      <c r="E548" s="1598"/>
      <c r="F548" s="1427"/>
      <c r="G548" s="2407"/>
      <c r="H548" s="2426"/>
      <c r="I548" s="1094"/>
      <c r="J548" s="1440"/>
      <c r="K548" s="1094"/>
      <c r="L548" s="1094"/>
      <c r="M548" s="1094"/>
      <c r="N548" s="1094"/>
      <c r="O548" s="2405"/>
      <c r="P548" s="1139"/>
      <c r="Q548" s="1097">
        <f t="shared" si="36"/>
        <v>0</v>
      </c>
      <c r="R548" s="1097"/>
      <c r="S548" s="1097"/>
      <c r="T548" s="1097"/>
      <c r="U548" s="1097"/>
      <c r="V548" s="1097"/>
      <c r="W548" s="1097">
        <f t="shared" si="38"/>
        <v>0</v>
      </c>
      <c r="X548" s="1097"/>
      <c r="Y548" s="1097">
        <f t="shared" si="37"/>
        <v>0</v>
      </c>
      <c r="Z548" s="1139"/>
      <c r="AA548" s="1139"/>
      <c r="AB548" s="1139"/>
      <c r="AC548" s="1139"/>
      <c r="AD548" s="1139"/>
      <c r="AE548" s="1139"/>
      <c r="AF548" s="1139"/>
      <c r="AG548" s="1139"/>
      <c r="AH548" s="1139"/>
      <c r="AI548" s="1139"/>
      <c r="AJ548" s="1139"/>
      <c r="AK548" s="1139"/>
      <c r="AL548" s="1139"/>
      <c r="AM548" s="1139"/>
      <c r="AN548" s="1139"/>
      <c r="AO548" s="2027"/>
      <c r="AP548" s="1094"/>
      <c r="AQ548" s="1094"/>
      <c r="AR548" s="1094"/>
      <c r="AS548" s="1094"/>
      <c r="AT548" s="1094"/>
      <c r="AU548" s="1094"/>
    </row>
    <row r="549" spans="1:47" s="1443" customFormat="1" ht="20.25" customHeight="1">
      <c r="A549" s="1094"/>
      <c r="B549" s="2128"/>
      <c r="E549" s="2471"/>
      <c r="F549" s="2409"/>
      <c r="G549" s="2497"/>
      <c r="H549" s="2408"/>
      <c r="I549" s="1094"/>
      <c r="J549" s="1440"/>
      <c r="K549" s="1094"/>
      <c r="L549" s="1094"/>
      <c r="M549" s="1094"/>
      <c r="N549" s="1094"/>
      <c r="O549" s="2405"/>
      <c r="P549" s="1139"/>
      <c r="Q549" s="1097">
        <f t="shared" si="36"/>
        <v>0</v>
      </c>
      <c r="R549" s="1097"/>
      <c r="S549" s="1097"/>
      <c r="T549" s="1097"/>
      <c r="U549" s="1097"/>
      <c r="V549" s="1097"/>
      <c r="W549" s="1097">
        <f t="shared" si="38"/>
        <v>0</v>
      </c>
      <c r="X549" s="1097"/>
      <c r="Y549" s="1097">
        <f t="shared" si="37"/>
        <v>0</v>
      </c>
      <c r="Z549" s="1139"/>
      <c r="AA549" s="1139"/>
      <c r="AB549" s="1139"/>
      <c r="AC549" s="1139"/>
      <c r="AD549" s="1139"/>
      <c r="AE549" s="1139"/>
      <c r="AF549" s="1139"/>
      <c r="AG549" s="1139"/>
      <c r="AH549" s="1139"/>
      <c r="AI549" s="1139"/>
      <c r="AJ549" s="1139"/>
      <c r="AK549" s="1139"/>
      <c r="AL549" s="1139"/>
      <c r="AM549" s="1139"/>
      <c r="AN549" s="1139"/>
      <c r="AO549" s="2027"/>
      <c r="AP549" s="1094"/>
      <c r="AQ549" s="1094"/>
      <c r="AR549" s="1094"/>
      <c r="AS549" s="1094"/>
      <c r="AT549" s="1094"/>
      <c r="AU549" s="1094"/>
    </row>
    <row r="550" spans="1:47" s="1443" customFormat="1" ht="20.25" customHeight="1">
      <c r="A550" s="1094"/>
      <c r="B550" s="2128"/>
      <c r="E550" s="1598"/>
      <c r="F550" s="1427"/>
      <c r="G550" s="2407"/>
      <c r="H550" s="2426"/>
      <c r="I550" s="1094"/>
      <c r="J550" s="1440"/>
      <c r="K550" s="1094"/>
      <c r="L550" s="1094"/>
      <c r="M550" s="1094"/>
      <c r="N550" s="1094"/>
      <c r="O550" s="2405"/>
      <c r="P550" s="1139"/>
      <c r="Q550" s="1097">
        <f t="shared" si="36"/>
        <v>0</v>
      </c>
      <c r="R550" s="1097"/>
      <c r="S550" s="1097"/>
      <c r="T550" s="1097"/>
      <c r="U550" s="1097"/>
      <c r="V550" s="1097"/>
      <c r="W550" s="1097">
        <f t="shared" si="38"/>
        <v>0</v>
      </c>
      <c r="X550" s="1097"/>
      <c r="Y550" s="1097">
        <f t="shared" si="37"/>
        <v>0</v>
      </c>
      <c r="Z550" s="1139"/>
      <c r="AA550" s="1139"/>
      <c r="AB550" s="1139"/>
      <c r="AC550" s="1139"/>
      <c r="AD550" s="1139"/>
      <c r="AE550" s="1139"/>
      <c r="AF550" s="1139"/>
      <c r="AG550" s="1139"/>
      <c r="AH550" s="1139"/>
      <c r="AI550" s="1139"/>
      <c r="AJ550" s="1139"/>
      <c r="AK550" s="1139"/>
      <c r="AL550" s="1139"/>
      <c r="AM550" s="1139"/>
      <c r="AN550" s="1139"/>
      <c r="AO550" s="2027"/>
      <c r="AP550" s="1094"/>
      <c r="AQ550" s="1094"/>
      <c r="AR550" s="1094"/>
      <c r="AS550" s="1094"/>
      <c r="AT550" s="1094"/>
      <c r="AU550" s="1094"/>
    </row>
    <row r="551" spans="1:47" s="1443" customFormat="1" ht="20.25" customHeight="1">
      <c r="A551" s="1094"/>
      <c r="B551" s="2128"/>
      <c r="E551" s="1598"/>
      <c r="F551" s="1427"/>
      <c r="G551" s="2407"/>
      <c r="H551" s="2427"/>
      <c r="I551" s="1094"/>
      <c r="J551" s="1440"/>
      <c r="K551" s="1094"/>
      <c r="L551" s="1094"/>
      <c r="M551" s="1094"/>
      <c r="N551" s="1094"/>
      <c r="O551" s="2405"/>
      <c r="P551" s="1139"/>
      <c r="Q551" s="1097">
        <f t="shared" si="36"/>
        <v>0</v>
      </c>
      <c r="R551" s="1097"/>
      <c r="S551" s="1097"/>
      <c r="T551" s="1097"/>
      <c r="U551" s="1097"/>
      <c r="V551" s="1097"/>
      <c r="W551" s="1097">
        <f t="shared" si="38"/>
        <v>0</v>
      </c>
      <c r="X551" s="1097"/>
      <c r="Y551" s="1097">
        <f t="shared" si="37"/>
        <v>0</v>
      </c>
      <c r="Z551" s="1139"/>
      <c r="AA551" s="1139"/>
      <c r="AB551" s="1139"/>
      <c r="AC551" s="1139"/>
      <c r="AD551" s="1139"/>
      <c r="AE551" s="1139"/>
      <c r="AF551" s="1139"/>
      <c r="AG551" s="1139"/>
      <c r="AH551" s="1139"/>
      <c r="AI551" s="1139"/>
      <c r="AJ551" s="1139"/>
      <c r="AK551" s="1139"/>
      <c r="AL551" s="1139"/>
      <c r="AM551" s="1139"/>
      <c r="AN551" s="1139"/>
      <c r="AO551" s="2027"/>
      <c r="AP551" s="1094"/>
      <c r="AQ551" s="1094"/>
      <c r="AR551" s="1094"/>
      <c r="AS551" s="1094"/>
      <c r="AT551" s="1094"/>
      <c r="AU551" s="1094"/>
    </row>
    <row r="552" spans="1:47" s="1443" customFormat="1" ht="20.25" customHeight="1">
      <c r="A552" s="1094"/>
      <c r="B552" s="2128"/>
      <c r="E552" s="1598"/>
      <c r="F552" s="1427"/>
      <c r="G552" s="2407"/>
      <c r="H552" s="2427"/>
      <c r="I552" s="1094"/>
      <c r="J552" s="1440"/>
      <c r="K552" s="1094"/>
      <c r="L552" s="1094"/>
      <c r="M552" s="1094"/>
      <c r="N552" s="1094"/>
      <c r="O552" s="2405"/>
      <c r="P552" s="1139"/>
      <c r="Q552" s="1097">
        <f t="shared" si="36"/>
        <v>0</v>
      </c>
      <c r="R552" s="1097"/>
      <c r="S552" s="1097"/>
      <c r="T552" s="1097"/>
      <c r="U552" s="1097"/>
      <c r="V552" s="1097"/>
      <c r="W552" s="1097">
        <f t="shared" si="38"/>
        <v>0</v>
      </c>
      <c r="X552" s="1097"/>
      <c r="Y552" s="1097">
        <f t="shared" si="37"/>
        <v>0</v>
      </c>
      <c r="Z552" s="1139"/>
      <c r="AA552" s="1139"/>
      <c r="AB552" s="1139"/>
      <c r="AC552" s="1139"/>
      <c r="AD552" s="1139"/>
      <c r="AE552" s="1139"/>
      <c r="AF552" s="1139"/>
      <c r="AG552" s="1139"/>
      <c r="AH552" s="1139"/>
      <c r="AI552" s="1139"/>
      <c r="AJ552" s="1139"/>
      <c r="AK552" s="1139"/>
      <c r="AL552" s="1139"/>
      <c r="AM552" s="1139"/>
      <c r="AN552" s="1139"/>
      <c r="AO552" s="2027"/>
      <c r="AP552" s="1094"/>
      <c r="AQ552" s="1094"/>
      <c r="AR552" s="1094"/>
      <c r="AS552" s="1094"/>
      <c r="AT552" s="1094"/>
      <c r="AU552" s="1094"/>
    </row>
    <row r="553" spans="1:47" s="1443" customFormat="1" ht="20.25" customHeight="1">
      <c r="A553" s="1094"/>
      <c r="B553" s="2128"/>
      <c r="E553" s="1598"/>
      <c r="F553" s="1427"/>
      <c r="G553" s="2407"/>
      <c r="H553" s="2427"/>
      <c r="I553" s="1094"/>
      <c r="J553" s="1440"/>
      <c r="K553" s="1094"/>
      <c r="L553" s="1094"/>
      <c r="M553" s="1094"/>
      <c r="N553" s="1094"/>
      <c r="O553" s="2405"/>
      <c r="P553" s="1139"/>
      <c r="Q553" s="1097">
        <f t="shared" si="36"/>
        <v>0</v>
      </c>
      <c r="R553" s="1097"/>
      <c r="S553" s="1097"/>
      <c r="T553" s="1097"/>
      <c r="U553" s="1097"/>
      <c r="V553" s="1097"/>
      <c r="W553" s="1097">
        <f t="shared" si="38"/>
        <v>0</v>
      </c>
      <c r="X553" s="1097"/>
      <c r="Y553" s="1097">
        <f t="shared" si="37"/>
        <v>0</v>
      </c>
      <c r="Z553" s="1139"/>
      <c r="AA553" s="1139"/>
      <c r="AB553" s="1139"/>
      <c r="AC553" s="1139"/>
      <c r="AD553" s="1139"/>
      <c r="AE553" s="1139"/>
      <c r="AF553" s="1139"/>
      <c r="AG553" s="1139"/>
      <c r="AH553" s="1139"/>
      <c r="AI553" s="1139"/>
      <c r="AJ553" s="1139"/>
      <c r="AK553" s="1139"/>
      <c r="AL553" s="1139"/>
      <c r="AM553" s="1139"/>
      <c r="AN553" s="1139"/>
      <c r="AO553" s="2027"/>
      <c r="AP553" s="1094"/>
      <c r="AQ553" s="1094"/>
      <c r="AR553" s="1094"/>
      <c r="AS553" s="1094"/>
      <c r="AT553" s="1094"/>
      <c r="AU553" s="1094"/>
    </row>
    <row r="554" spans="1:47" s="1443" customFormat="1" ht="20.25" customHeight="1">
      <c r="A554" s="1094"/>
      <c r="B554" s="2128"/>
      <c r="E554" s="1865"/>
      <c r="F554" s="1427"/>
      <c r="G554" s="2407"/>
      <c r="H554" s="2427"/>
      <c r="I554" s="1094"/>
      <c r="J554" s="1440"/>
      <c r="K554" s="1094"/>
      <c r="L554" s="1094"/>
      <c r="M554" s="1094"/>
      <c r="N554" s="1094"/>
      <c r="O554" s="2405"/>
      <c r="P554" s="1139"/>
      <c r="Q554" s="1097">
        <f t="shared" si="36"/>
        <v>0</v>
      </c>
      <c r="R554" s="1097"/>
      <c r="S554" s="1097"/>
      <c r="T554" s="1097"/>
      <c r="U554" s="1097"/>
      <c r="V554" s="1097"/>
      <c r="W554" s="1097">
        <f t="shared" si="38"/>
        <v>0</v>
      </c>
      <c r="X554" s="1097"/>
      <c r="Y554" s="1097">
        <f t="shared" si="37"/>
        <v>0</v>
      </c>
      <c r="Z554" s="1139"/>
      <c r="AA554" s="1139"/>
      <c r="AB554" s="1139"/>
      <c r="AC554" s="1139"/>
      <c r="AD554" s="1139"/>
      <c r="AE554" s="1139"/>
      <c r="AF554" s="1139"/>
      <c r="AG554" s="1139"/>
      <c r="AH554" s="1139"/>
      <c r="AI554" s="1139"/>
      <c r="AJ554" s="1139"/>
      <c r="AK554" s="1139"/>
      <c r="AL554" s="1139"/>
      <c r="AM554" s="1139"/>
      <c r="AN554" s="1139"/>
      <c r="AO554" s="2027"/>
      <c r="AP554" s="1094"/>
      <c r="AQ554" s="1094"/>
      <c r="AR554" s="1094"/>
      <c r="AS554" s="1094"/>
      <c r="AT554" s="1094"/>
      <c r="AU554" s="1094"/>
    </row>
    <row r="555" spans="1:47" s="1449" customFormat="1" ht="20.25" customHeight="1">
      <c r="A555" s="1094"/>
      <c r="B555" s="2128"/>
      <c r="C555" s="1443"/>
      <c r="D555" s="1443"/>
      <c r="E555" s="1598"/>
      <c r="F555" s="1427"/>
      <c r="G555" s="2407"/>
      <c r="H555" s="2427"/>
      <c r="I555" s="1094"/>
      <c r="J555" s="2442"/>
      <c r="K555" s="1448"/>
      <c r="L555" s="1448"/>
      <c r="M555" s="1448"/>
      <c r="N555" s="1448"/>
      <c r="O555" s="2405"/>
      <c r="P555" s="1447"/>
      <c r="Q555" s="1097">
        <f t="shared" si="36"/>
        <v>0</v>
      </c>
      <c r="R555" s="1446"/>
      <c r="S555" s="1446"/>
      <c r="T555" s="1612"/>
      <c r="U555" s="1446"/>
      <c r="V555" s="1446"/>
      <c r="W555" s="1097">
        <f t="shared" si="38"/>
        <v>0</v>
      </c>
      <c r="X555" s="1097"/>
      <c r="Y555" s="1097">
        <f t="shared" si="37"/>
        <v>0</v>
      </c>
      <c r="Z555" s="1447"/>
      <c r="AA555" s="1447"/>
      <c r="AB555" s="1447"/>
      <c r="AC555" s="1447"/>
      <c r="AD555" s="1447"/>
      <c r="AE555" s="1447"/>
      <c r="AF555" s="1447"/>
      <c r="AG555" s="1447"/>
      <c r="AH555" s="1447"/>
      <c r="AI555" s="1447"/>
      <c r="AJ555" s="1447"/>
      <c r="AK555" s="1447"/>
      <c r="AL555" s="1447"/>
      <c r="AM555" s="1447"/>
      <c r="AN555" s="1447"/>
      <c r="AO555" s="3059"/>
      <c r="AP555" s="1448"/>
      <c r="AQ555" s="1448"/>
      <c r="AR555" s="1448"/>
      <c r="AS555" s="1448"/>
      <c r="AT555" s="1448"/>
      <c r="AU555" s="1448"/>
    </row>
    <row r="556" spans="1:47" s="1449" customFormat="1" ht="20.25" customHeight="1">
      <c r="A556" s="1094"/>
      <c r="B556" s="2128"/>
      <c r="C556" s="1443"/>
      <c r="D556" s="1443"/>
      <c r="E556" s="1598"/>
      <c r="F556" s="1427"/>
      <c r="G556" s="2407"/>
      <c r="H556" s="2427"/>
      <c r="I556" s="1094"/>
      <c r="J556" s="1437"/>
      <c r="K556" s="1436"/>
      <c r="L556" s="1436"/>
      <c r="M556" s="1448"/>
      <c r="N556" s="1448"/>
      <c r="O556" s="2405"/>
      <c r="P556" s="1140"/>
      <c r="Q556" s="1097">
        <f t="shared" si="36"/>
        <v>0</v>
      </c>
      <c r="R556" s="1422"/>
      <c r="S556" s="1422"/>
      <c r="T556" s="1097"/>
      <c r="U556" s="1422"/>
      <c r="V556" s="1422"/>
      <c r="W556" s="1097">
        <f t="shared" si="38"/>
        <v>0</v>
      </c>
      <c r="X556" s="1097"/>
      <c r="Y556" s="1097">
        <f t="shared" si="37"/>
        <v>0</v>
      </c>
      <c r="Z556" s="1140"/>
      <c r="AA556" s="1140"/>
      <c r="AB556" s="1140"/>
      <c r="AC556" s="1140"/>
      <c r="AD556" s="1140"/>
      <c r="AE556" s="1140"/>
      <c r="AF556" s="1140"/>
      <c r="AG556" s="1140"/>
      <c r="AH556" s="1140"/>
      <c r="AI556" s="1140"/>
      <c r="AJ556" s="1140"/>
      <c r="AK556" s="1140"/>
      <c r="AL556" s="1140"/>
      <c r="AM556" s="1140"/>
      <c r="AN556" s="1140"/>
      <c r="AO556" s="2027"/>
      <c r="AP556" s="1436"/>
      <c r="AQ556" s="1436"/>
      <c r="AR556" s="1436"/>
      <c r="AS556" s="1436"/>
      <c r="AT556" s="1436"/>
      <c r="AU556" s="1436"/>
    </row>
    <row r="557" spans="1:47" s="1449" customFormat="1" ht="20.25" customHeight="1">
      <c r="A557" s="1094"/>
      <c r="B557" s="2128"/>
      <c r="C557" s="1178"/>
      <c r="D557" s="1178"/>
      <c r="E557" s="2470"/>
      <c r="F557" s="1435"/>
      <c r="G557" s="2487"/>
      <c r="H557" s="2429"/>
      <c r="I557" s="1094"/>
      <c r="J557" s="1437"/>
      <c r="K557" s="1436"/>
      <c r="L557" s="1436"/>
      <c r="M557" s="1448"/>
      <c r="N557" s="1448"/>
      <c r="O557" s="2405"/>
      <c r="P557" s="1140"/>
      <c r="Q557" s="1097">
        <f t="shared" si="36"/>
        <v>0</v>
      </c>
      <c r="R557" s="1422"/>
      <c r="S557" s="1422"/>
      <c r="T557" s="1097"/>
      <c r="U557" s="1422"/>
      <c r="V557" s="1422"/>
      <c r="W557" s="1097">
        <f t="shared" si="38"/>
        <v>0</v>
      </c>
      <c r="X557" s="1097"/>
      <c r="Y557" s="1097">
        <f t="shared" si="37"/>
        <v>0</v>
      </c>
      <c r="Z557" s="1140"/>
      <c r="AA557" s="1140"/>
      <c r="AB557" s="1140"/>
      <c r="AC557" s="1140"/>
      <c r="AD557" s="1140"/>
      <c r="AE557" s="1140"/>
      <c r="AF557" s="1140"/>
      <c r="AG557" s="1140"/>
      <c r="AH557" s="1140"/>
      <c r="AI557" s="1140"/>
      <c r="AJ557" s="1140"/>
      <c r="AK557" s="1140"/>
      <c r="AL557" s="1140"/>
      <c r="AM557" s="1140"/>
      <c r="AN557" s="1140"/>
      <c r="AO557" s="2027"/>
      <c r="AP557" s="1436"/>
      <c r="AQ557" s="1436"/>
      <c r="AR557" s="1436"/>
      <c r="AS557" s="1436"/>
      <c r="AT557" s="1436"/>
      <c r="AU557" s="1436"/>
    </row>
    <row r="558" spans="1:47" s="1449" customFormat="1" ht="20.25" customHeight="1">
      <c r="A558" s="1094"/>
      <c r="B558" s="2128"/>
      <c r="C558" s="1178"/>
      <c r="D558" s="1178"/>
      <c r="E558" s="2470"/>
      <c r="F558" s="1435"/>
      <c r="G558" s="2487"/>
      <c r="H558" s="2429"/>
      <c r="I558" s="1094"/>
      <c r="J558" s="1437"/>
      <c r="K558" s="1436"/>
      <c r="L558" s="1436"/>
      <c r="M558" s="1448"/>
      <c r="N558" s="1436"/>
      <c r="O558" s="2405"/>
      <c r="P558" s="1140"/>
      <c r="Q558" s="1097">
        <f t="shared" si="36"/>
        <v>0</v>
      </c>
      <c r="R558" s="1422"/>
      <c r="S558" s="1422"/>
      <c r="T558" s="1097"/>
      <c r="U558" s="1422"/>
      <c r="V558" s="1422"/>
      <c r="W558" s="1097">
        <f t="shared" si="38"/>
        <v>0</v>
      </c>
      <c r="X558" s="1097"/>
      <c r="Y558" s="1097">
        <f t="shared" si="37"/>
        <v>0</v>
      </c>
      <c r="Z558" s="1140"/>
      <c r="AA558" s="1140"/>
      <c r="AB558" s="1140"/>
      <c r="AC558" s="1140"/>
      <c r="AD558" s="1140"/>
      <c r="AE558" s="1140"/>
      <c r="AF558" s="1140"/>
      <c r="AG558" s="1140"/>
      <c r="AH558" s="1140"/>
      <c r="AI558" s="1140"/>
      <c r="AJ558" s="1140"/>
      <c r="AK558" s="1140"/>
      <c r="AL558" s="1140"/>
      <c r="AM558" s="1140"/>
      <c r="AN558" s="1140"/>
      <c r="AO558" s="2027"/>
      <c r="AP558" s="1436"/>
      <c r="AQ558" s="1436"/>
      <c r="AR558" s="1436"/>
      <c r="AS558" s="1436"/>
      <c r="AT558" s="1436"/>
      <c r="AU558" s="1436"/>
    </row>
    <row r="559" spans="1:47" s="1449" customFormat="1" ht="20.25" customHeight="1">
      <c r="A559" s="1094"/>
      <c r="B559" s="2128"/>
      <c r="C559" s="1178"/>
      <c r="D559" s="1178"/>
      <c r="E559" s="2470"/>
      <c r="F559" s="1435"/>
      <c r="G559" s="2487"/>
      <c r="H559" s="2429"/>
      <c r="I559" s="1094"/>
      <c r="J559" s="1437"/>
      <c r="K559" s="1436"/>
      <c r="L559" s="1436"/>
      <c r="M559" s="1448"/>
      <c r="N559" s="1436"/>
      <c r="O559" s="2405"/>
      <c r="P559" s="1140"/>
      <c r="Q559" s="1097">
        <f t="shared" si="36"/>
        <v>0</v>
      </c>
      <c r="R559" s="1422"/>
      <c r="S559" s="1422"/>
      <c r="T559" s="1097"/>
      <c r="U559" s="1422"/>
      <c r="V559" s="1422"/>
      <c r="W559" s="1097">
        <f t="shared" si="38"/>
        <v>0</v>
      </c>
      <c r="X559" s="1097"/>
      <c r="Y559" s="1097">
        <f t="shared" si="37"/>
        <v>0</v>
      </c>
      <c r="Z559" s="1140"/>
      <c r="AA559" s="1140"/>
      <c r="AB559" s="1140"/>
      <c r="AC559" s="1140"/>
      <c r="AD559" s="1140"/>
      <c r="AE559" s="1140"/>
      <c r="AF559" s="1140"/>
      <c r="AG559" s="1140"/>
      <c r="AH559" s="1140"/>
      <c r="AI559" s="1140"/>
      <c r="AJ559" s="1140"/>
      <c r="AK559" s="1140"/>
      <c r="AL559" s="1140"/>
      <c r="AM559" s="1140"/>
      <c r="AN559" s="1140"/>
      <c r="AO559" s="2027"/>
      <c r="AP559" s="1436"/>
      <c r="AQ559" s="1436"/>
      <c r="AR559" s="1436"/>
      <c r="AS559" s="1436"/>
      <c r="AT559" s="1436"/>
      <c r="AU559" s="1436"/>
    </row>
    <row r="560" spans="1:47" s="1449" customFormat="1" ht="20.25" customHeight="1">
      <c r="A560" s="1094"/>
      <c r="B560" s="2128"/>
      <c r="C560" s="1178"/>
      <c r="D560" s="1178"/>
      <c r="E560" s="1425"/>
      <c r="F560" s="1435"/>
      <c r="G560" s="2487"/>
      <c r="H560" s="2429"/>
      <c r="I560" s="1094"/>
      <c r="J560" s="1437"/>
      <c r="K560" s="1436"/>
      <c r="L560" s="1436"/>
      <c r="M560" s="1436"/>
      <c r="N560" s="1436"/>
      <c r="O560" s="2405"/>
      <c r="P560" s="1140"/>
      <c r="Q560" s="1097">
        <f t="shared" si="36"/>
        <v>0</v>
      </c>
      <c r="R560" s="1422"/>
      <c r="S560" s="1422"/>
      <c r="T560" s="1097"/>
      <c r="U560" s="1422"/>
      <c r="V560" s="1422"/>
      <c r="W560" s="1097">
        <f t="shared" si="38"/>
        <v>0</v>
      </c>
      <c r="X560" s="1097"/>
      <c r="Y560" s="1097">
        <f t="shared" si="37"/>
        <v>0</v>
      </c>
      <c r="Z560" s="1140"/>
      <c r="AA560" s="1140"/>
      <c r="AB560" s="1140"/>
      <c r="AC560" s="1140"/>
      <c r="AD560" s="1140"/>
      <c r="AE560" s="1140"/>
      <c r="AF560" s="1140"/>
      <c r="AG560" s="1140"/>
      <c r="AH560" s="1140"/>
      <c r="AI560" s="1140"/>
      <c r="AJ560" s="1140"/>
      <c r="AK560" s="1140"/>
      <c r="AL560" s="1140"/>
      <c r="AM560" s="1140"/>
      <c r="AN560" s="1140"/>
      <c r="AO560" s="2027"/>
      <c r="AP560" s="1436"/>
      <c r="AQ560" s="1436"/>
      <c r="AR560" s="1436"/>
      <c r="AS560" s="1436"/>
      <c r="AT560" s="1436"/>
      <c r="AU560" s="1436"/>
    </row>
    <row r="561" spans="1:47" s="1449" customFormat="1" ht="20.25" customHeight="1">
      <c r="A561" s="1094"/>
      <c r="B561" s="2128"/>
      <c r="C561" s="1178"/>
      <c r="D561" s="1178"/>
      <c r="E561" s="2470"/>
      <c r="F561" s="1435"/>
      <c r="G561" s="2487"/>
      <c r="H561" s="2429"/>
      <c r="I561" s="1094"/>
      <c r="J561" s="1437"/>
      <c r="K561" s="1436"/>
      <c r="L561" s="1436"/>
      <c r="M561" s="1436"/>
      <c r="N561" s="1436"/>
      <c r="O561" s="2405"/>
      <c r="P561" s="1140"/>
      <c r="Q561" s="1097">
        <f t="shared" si="36"/>
        <v>0</v>
      </c>
      <c r="R561" s="1422"/>
      <c r="S561" s="1422"/>
      <c r="T561" s="1097"/>
      <c r="U561" s="1422"/>
      <c r="V561" s="1422"/>
      <c r="W561" s="1097">
        <f t="shared" si="38"/>
        <v>0</v>
      </c>
      <c r="X561" s="1097"/>
      <c r="Y561" s="1097">
        <f t="shared" si="37"/>
        <v>0</v>
      </c>
      <c r="Z561" s="1140"/>
      <c r="AA561" s="1140"/>
      <c r="AB561" s="1140"/>
      <c r="AC561" s="1140"/>
      <c r="AD561" s="1140"/>
      <c r="AE561" s="1140"/>
      <c r="AF561" s="1140"/>
      <c r="AG561" s="1140"/>
      <c r="AH561" s="1140"/>
      <c r="AI561" s="1140"/>
      <c r="AJ561" s="1140"/>
      <c r="AK561" s="1140"/>
      <c r="AL561" s="1140"/>
      <c r="AM561" s="1140"/>
      <c r="AN561" s="1140"/>
      <c r="AO561" s="2027"/>
      <c r="AP561" s="1436"/>
      <c r="AQ561" s="1436"/>
      <c r="AR561" s="1436"/>
      <c r="AS561" s="1436"/>
      <c r="AT561" s="1436"/>
      <c r="AU561" s="1436"/>
    </row>
    <row r="562" spans="1:47" s="1449" customFormat="1" ht="20.25" customHeight="1">
      <c r="A562" s="1094"/>
      <c r="B562" s="2128"/>
      <c r="C562" s="1178"/>
      <c r="D562" s="1178"/>
      <c r="E562" s="2470"/>
      <c r="F562" s="1435"/>
      <c r="G562" s="2487"/>
      <c r="H562" s="2429"/>
      <c r="I562" s="1094"/>
      <c r="J562" s="1440"/>
      <c r="K562" s="1094"/>
      <c r="L562" s="1094"/>
      <c r="M562" s="1094"/>
      <c r="N562" s="1094"/>
      <c r="O562" s="2405"/>
      <c r="P562" s="1139"/>
      <c r="Q562" s="1097">
        <f t="shared" si="36"/>
        <v>0</v>
      </c>
      <c r="R562" s="1097"/>
      <c r="S562" s="1097"/>
      <c r="T562" s="1097"/>
      <c r="U562" s="1097"/>
      <c r="V562" s="1097"/>
      <c r="W562" s="1097">
        <f t="shared" si="38"/>
        <v>0</v>
      </c>
      <c r="X562" s="1097"/>
      <c r="Y562" s="1097">
        <f t="shared" si="37"/>
        <v>0</v>
      </c>
      <c r="Z562" s="1139"/>
      <c r="AA562" s="1139"/>
      <c r="AB562" s="1139"/>
      <c r="AC562" s="1139"/>
      <c r="AD562" s="1139"/>
      <c r="AE562" s="1139"/>
      <c r="AF562" s="1139"/>
      <c r="AG562" s="1139"/>
      <c r="AH562" s="1139"/>
      <c r="AI562" s="1139"/>
      <c r="AJ562" s="1139"/>
      <c r="AK562" s="1139"/>
      <c r="AL562" s="1139"/>
      <c r="AM562" s="1139"/>
      <c r="AN562" s="1139"/>
      <c r="AO562" s="2027"/>
      <c r="AP562" s="1094"/>
      <c r="AQ562" s="1094"/>
      <c r="AR562" s="1094"/>
      <c r="AS562" s="1094"/>
      <c r="AT562" s="1094"/>
      <c r="AU562" s="1094"/>
    </row>
    <row r="563" spans="1:47" s="1449" customFormat="1" ht="20.25" customHeight="1">
      <c r="A563" s="1094"/>
      <c r="B563" s="2128"/>
      <c r="C563" s="1443"/>
      <c r="D563" s="1443"/>
      <c r="E563" s="2470"/>
      <c r="F563" s="1435"/>
      <c r="G563" s="2487"/>
      <c r="H563" s="2431"/>
      <c r="I563" s="1094"/>
      <c r="J563" s="1437"/>
      <c r="K563" s="1094"/>
      <c r="L563" s="1436"/>
      <c r="M563" s="1094"/>
      <c r="N563" s="1094"/>
      <c r="O563" s="2405"/>
      <c r="P563" s="1140"/>
      <c r="Q563" s="1097">
        <f t="shared" si="36"/>
        <v>0</v>
      </c>
      <c r="R563" s="1422"/>
      <c r="S563" s="1422"/>
      <c r="T563" s="1097"/>
      <c r="U563" s="1422"/>
      <c r="V563" s="1422"/>
      <c r="W563" s="1097">
        <f t="shared" si="38"/>
        <v>0</v>
      </c>
      <c r="X563" s="1097"/>
      <c r="Y563" s="1097">
        <f t="shared" si="37"/>
        <v>0</v>
      </c>
      <c r="Z563" s="1140"/>
      <c r="AA563" s="1140"/>
      <c r="AB563" s="1140"/>
      <c r="AC563" s="1140"/>
      <c r="AD563" s="1140"/>
      <c r="AE563" s="1140"/>
      <c r="AF563" s="1140"/>
      <c r="AG563" s="1140"/>
      <c r="AH563" s="1140"/>
      <c r="AI563" s="1140"/>
      <c r="AJ563" s="1140"/>
      <c r="AK563" s="1140"/>
      <c r="AL563" s="1140"/>
      <c r="AM563" s="1140"/>
      <c r="AN563" s="1140"/>
      <c r="AO563" s="2027"/>
      <c r="AP563" s="1436"/>
      <c r="AQ563" s="1436"/>
      <c r="AR563" s="1436"/>
      <c r="AS563" s="1436"/>
      <c r="AT563" s="1436"/>
      <c r="AU563" s="1436"/>
    </row>
    <row r="564" spans="1:47" s="1449" customFormat="1" ht="20.25" customHeight="1">
      <c r="A564" s="1094"/>
      <c r="B564" s="2128"/>
      <c r="C564" s="1443"/>
      <c r="D564" s="1443"/>
      <c r="E564" s="2470"/>
      <c r="F564" s="1435"/>
      <c r="G564" s="2487"/>
      <c r="H564" s="2431"/>
      <c r="I564" s="1094"/>
      <c r="J564" s="1437"/>
      <c r="K564" s="1436"/>
      <c r="L564" s="1436"/>
      <c r="M564" s="1436"/>
      <c r="N564" s="1436"/>
      <c r="O564" s="2405"/>
      <c r="P564" s="1140"/>
      <c r="Q564" s="1097">
        <f t="shared" si="36"/>
        <v>0</v>
      </c>
      <c r="R564" s="1422"/>
      <c r="S564" s="1422"/>
      <c r="T564" s="1097"/>
      <c r="U564" s="1422"/>
      <c r="V564" s="1422"/>
      <c r="W564" s="1097">
        <f t="shared" si="38"/>
        <v>0</v>
      </c>
      <c r="X564" s="1097"/>
      <c r="Y564" s="1097">
        <f t="shared" si="37"/>
        <v>0</v>
      </c>
      <c r="Z564" s="1140"/>
      <c r="AA564" s="1140"/>
      <c r="AB564" s="1140"/>
      <c r="AC564" s="1140"/>
      <c r="AD564" s="1140"/>
      <c r="AE564" s="1140"/>
      <c r="AF564" s="1140"/>
      <c r="AG564" s="1140"/>
      <c r="AH564" s="1140"/>
      <c r="AI564" s="1140"/>
      <c r="AJ564" s="1140"/>
      <c r="AK564" s="1140"/>
      <c r="AL564" s="1140"/>
      <c r="AM564" s="1140"/>
      <c r="AN564" s="1140"/>
      <c r="AO564" s="2027"/>
      <c r="AP564" s="1436"/>
      <c r="AQ564" s="1436"/>
      <c r="AR564" s="1436"/>
      <c r="AS564" s="1436"/>
      <c r="AT564" s="1436"/>
      <c r="AU564" s="1436"/>
    </row>
    <row r="565" spans="1:47" s="1449" customFormat="1" ht="20.25" customHeight="1">
      <c r="A565" s="1094"/>
      <c r="B565" s="2128"/>
      <c r="C565" s="1178"/>
      <c r="D565" s="1178"/>
      <c r="E565" s="2470"/>
      <c r="F565" s="1435"/>
      <c r="G565" s="2487"/>
      <c r="H565" s="2429"/>
      <c r="I565" s="1094"/>
      <c r="J565" s="1437"/>
      <c r="K565" s="1436"/>
      <c r="L565" s="1436"/>
      <c r="M565" s="1436"/>
      <c r="N565" s="1442"/>
      <c r="O565" s="2405"/>
      <c r="P565" s="1453"/>
      <c r="Q565" s="1097">
        <f t="shared" si="36"/>
        <v>0</v>
      </c>
      <c r="R565" s="1422"/>
      <c r="S565" s="1422"/>
      <c r="T565" s="1097"/>
      <c r="U565" s="1422"/>
      <c r="V565" s="1422"/>
      <c r="W565" s="1097">
        <f t="shared" si="38"/>
        <v>0</v>
      </c>
      <c r="X565" s="1097"/>
      <c r="Y565" s="1097">
        <f t="shared" si="37"/>
        <v>0</v>
      </c>
      <c r="Z565" s="1140"/>
      <c r="AA565" s="1140"/>
      <c r="AB565" s="1140"/>
      <c r="AC565" s="1140"/>
      <c r="AD565" s="1140"/>
      <c r="AE565" s="1140"/>
      <c r="AF565" s="1140"/>
      <c r="AG565" s="1140"/>
      <c r="AH565" s="1140"/>
      <c r="AI565" s="1140"/>
      <c r="AJ565" s="1140"/>
      <c r="AK565" s="1140"/>
      <c r="AL565" s="1140"/>
      <c r="AM565" s="1140"/>
      <c r="AN565" s="1140"/>
      <c r="AO565" s="2027"/>
      <c r="AP565" s="1436"/>
      <c r="AQ565" s="1436"/>
      <c r="AR565" s="1436"/>
      <c r="AS565" s="1436"/>
      <c r="AT565" s="1436"/>
      <c r="AU565" s="1436"/>
    </row>
    <row r="566" spans="1:47" s="1449" customFormat="1" ht="20.25" customHeight="1">
      <c r="A566" s="1094"/>
      <c r="B566" s="2128"/>
      <c r="C566" s="1178"/>
      <c r="D566" s="1178"/>
      <c r="E566" s="2470"/>
      <c r="F566" s="1435"/>
      <c r="G566" s="2487"/>
      <c r="H566" s="2429"/>
      <c r="I566" s="1094"/>
      <c r="J566" s="1437"/>
      <c r="K566" s="1436"/>
      <c r="L566" s="1436"/>
      <c r="M566" s="1436"/>
      <c r="N566" s="1436"/>
      <c r="O566" s="2405"/>
      <c r="P566" s="1140"/>
      <c r="Q566" s="1097">
        <f t="shared" si="36"/>
        <v>0</v>
      </c>
      <c r="R566" s="1422"/>
      <c r="S566" s="1422"/>
      <c r="T566" s="1097"/>
      <c r="U566" s="1422"/>
      <c r="V566" s="1422"/>
      <c r="W566" s="1097">
        <f t="shared" si="38"/>
        <v>0</v>
      </c>
      <c r="X566" s="1097"/>
      <c r="Y566" s="1097">
        <f t="shared" si="37"/>
        <v>0</v>
      </c>
      <c r="Z566" s="1140"/>
      <c r="AA566" s="1140"/>
      <c r="AB566" s="1140"/>
      <c r="AC566" s="1140"/>
      <c r="AD566" s="1140"/>
      <c r="AE566" s="1140"/>
      <c r="AF566" s="1140"/>
      <c r="AG566" s="1140"/>
      <c r="AH566" s="1140"/>
      <c r="AI566" s="1140"/>
      <c r="AJ566" s="1140"/>
      <c r="AK566" s="1140"/>
      <c r="AL566" s="1140"/>
      <c r="AM566" s="1140"/>
      <c r="AN566" s="1140"/>
      <c r="AO566" s="2027"/>
      <c r="AP566" s="1436"/>
      <c r="AQ566" s="1436"/>
      <c r="AR566" s="1436"/>
      <c r="AS566" s="1436"/>
      <c r="AT566" s="1436"/>
      <c r="AU566" s="1436"/>
    </row>
    <row r="567" spans="1:47" s="1449" customFormat="1" ht="20.25" customHeight="1">
      <c r="A567" s="1094"/>
      <c r="B567" s="2128"/>
      <c r="C567" s="1178"/>
      <c r="D567" s="1178"/>
      <c r="E567" s="2470"/>
      <c r="F567" s="1435"/>
      <c r="G567" s="2487"/>
      <c r="H567" s="2431"/>
      <c r="I567" s="1094"/>
      <c r="J567" s="1437"/>
      <c r="K567" s="1436"/>
      <c r="L567" s="1436"/>
      <c r="M567" s="1436"/>
      <c r="N567" s="1436"/>
      <c r="O567" s="2405"/>
      <c r="P567" s="1140"/>
      <c r="Q567" s="1097">
        <f t="shared" si="36"/>
        <v>0</v>
      </c>
      <c r="R567" s="1422"/>
      <c r="S567" s="1422"/>
      <c r="T567" s="1097"/>
      <c r="U567" s="1422"/>
      <c r="V567" s="1422"/>
      <c r="W567" s="1097">
        <f t="shared" si="38"/>
        <v>0</v>
      </c>
      <c r="X567" s="1097"/>
      <c r="Y567" s="1097">
        <f t="shared" si="37"/>
        <v>0</v>
      </c>
      <c r="Z567" s="1140"/>
      <c r="AA567" s="1140"/>
      <c r="AB567" s="1140"/>
      <c r="AC567" s="1140"/>
      <c r="AD567" s="1140"/>
      <c r="AE567" s="1140"/>
      <c r="AF567" s="1140"/>
      <c r="AG567" s="1140"/>
      <c r="AH567" s="1140"/>
      <c r="AI567" s="1140"/>
      <c r="AJ567" s="1140"/>
      <c r="AK567" s="1140"/>
      <c r="AL567" s="1140"/>
      <c r="AM567" s="1140"/>
      <c r="AN567" s="1140"/>
      <c r="AO567" s="2027"/>
      <c r="AP567" s="1436"/>
      <c r="AQ567" s="1436"/>
      <c r="AR567" s="1436"/>
      <c r="AS567" s="1436"/>
      <c r="AT567" s="1436"/>
      <c r="AU567" s="1436"/>
    </row>
    <row r="568" spans="1:47" s="1449" customFormat="1" ht="20.25" customHeight="1">
      <c r="A568" s="1094"/>
      <c r="B568" s="2128"/>
      <c r="C568" s="1178"/>
      <c r="D568" s="1178"/>
      <c r="E568" s="2470"/>
      <c r="F568" s="1435"/>
      <c r="G568" s="2487"/>
      <c r="H568" s="2431"/>
      <c r="I568" s="1094"/>
      <c r="J568" s="1437"/>
      <c r="K568" s="1436"/>
      <c r="L568" s="1436"/>
      <c r="M568" s="1436"/>
      <c r="N568" s="1436"/>
      <c r="O568" s="2405"/>
      <c r="P568" s="1140"/>
      <c r="Q568" s="1097">
        <f t="shared" si="36"/>
        <v>0</v>
      </c>
      <c r="R568" s="1422"/>
      <c r="S568" s="1422"/>
      <c r="T568" s="1097"/>
      <c r="U568" s="1422"/>
      <c r="V568" s="1422"/>
      <c r="W568" s="1097">
        <f t="shared" si="38"/>
        <v>0</v>
      </c>
      <c r="X568" s="1097"/>
      <c r="Y568" s="1097">
        <f t="shared" si="37"/>
        <v>0</v>
      </c>
      <c r="Z568" s="1140"/>
      <c r="AA568" s="1140"/>
      <c r="AB568" s="1140"/>
      <c r="AC568" s="1140"/>
      <c r="AD568" s="1140"/>
      <c r="AE568" s="1140"/>
      <c r="AF568" s="1140"/>
      <c r="AG568" s="1140"/>
      <c r="AH568" s="1140"/>
      <c r="AI568" s="1140"/>
      <c r="AJ568" s="1140"/>
      <c r="AK568" s="1140"/>
      <c r="AL568" s="1140"/>
      <c r="AM568" s="1140"/>
      <c r="AN568" s="1140"/>
      <c r="AO568" s="2027"/>
      <c r="AP568" s="1436"/>
      <c r="AQ568" s="1436"/>
      <c r="AR568" s="1436"/>
      <c r="AS568" s="1436"/>
      <c r="AT568" s="1436"/>
      <c r="AU568" s="1436"/>
    </row>
    <row r="569" spans="1:47" s="1449" customFormat="1" ht="20.25" customHeight="1">
      <c r="A569" s="1094"/>
      <c r="B569" s="2128"/>
      <c r="C569" s="1178"/>
      <c r="D569" s="1178"/>
      <c r="E569" s="2470"/>
      <c r="F569" s="1435"/>
      <c r="G569" s="2487"/>
      <c r="H569" s="2431"/>
      <c r="I569" s="1436"/>
      <c r="J569" s="1437"/>
      <c r="K569" s="1436"/>
      <c r="L569" s="1436"/>
      <c r="M569" s="1436"/>
      <c r="N569" s="1436"/>
      <c r="O569" s="2405"/>
      <c r="P569" s="1140"/>
      <c r="Q569" s="1097">
        <f t="shared" si="36"/>
        <v>0</v>
      </c>
      <c r="R569" s="1422"/>
      <c r="S569" s="1422"/>
      <c r="T569" s="1097"/>
      <c r="U569" s="1422"/>
      <c r="V569" s="1422"/>
      <c r="W569" s="1097">
        <f t="shared" si="38"/>
        <v>0</v>
      </c>
      <c r="X569" s="1097"/>
      <c r="Y569" s="1097">
        <f t="shared" si="37"/>
        <v>0</v>
      </c>
      <c r="Z569" s="1140"/>
      <c r="AA569" s="1140"/>
      <c r="AB569" s="1140"/>
      <c r="AC569" s="1140"/>
      <c r="AD569" s="1140"/>
      <c r="AE569" s="1140"/>
      <c r="AF569" s="1140"/>
      <c r="AG569" s="1140"/>
      <c r="AH569" s="1140"/>
      <c r="AI569" s="1140"/>
      <c r="AJ569" s="1140"/>
      <c r="AK569" s="1140"/>
      <c r="AL569" s="1140"/>
      <c r="AM569" s="1140"/>
      <c r="AN569" s="1140"/>
      <c r="AO569" s="2027"/>
      <c r="AP569" s="1436"/>
      <c r="AQ569" s="1436"/>
      <c r="AR569" s="1436"/>
      <c r="AS569" s="1436"/>
      <c r="AT569" s="1436"/>
      <c r="AU569" s="1436"/>
    </row>
    <row r="570" spans="1:47" s="1449" customFormat="1" ht="20.25" customHeight="1">
      <c r="A570" s="1094"/>
      <c r="B570" s="2128"/>
      <c r="C570" s="1178"/>
      <c r="D570" s="1178"/>
      <c r="E570" s="2470"/>
      <c r="F570" s="1435"/>
      <c r="G570" s="2487"/>
      <c r="H570" s="2431"/>
      <c r="I570" s="1436"/>
      <c r="J570" s="1437"/>
      <c r="K570" s="1436"/>
      <c r="L570" s="1436"/>
      <c r="M570" s="1436"/>
      <c r="N570" s="1436"/>
      <c r="O570" s="2405"/>
      <c r="P570" s="1140"/>
      <c r="Q570" s="1097">
        <f t="shared" si="36"/>
        <v>0</v>
      </c>
      <c r="R570" s="1422"/>
      <c r="S570" s="1422"/>
      <c r="T570" s="1097"/>
      <c r="U570" s="1422"/>
      <c r="V570" s="1422"/>
      <c r="W570" s="1097">
        <f t="shared" si="38"/>
        <v>0</v>
      </c>
      <c r="X570" s="1097"/>
      <c r="Y570" s="1097">
        <f t="shared" si="37"/>
        <v>0</v>
      </c>
      <c r="Z570" s="1140"/>
      <c r="AA570" s="1140"/>
      <c r="AB570" s="1140"/>
      <c r="AC570" s="1140"/>
      <c r="AD570" s="1140"/>
      <c r="AE570" s="1140"/>
      <c r="AF570" s="1140"/>
      <c r="AG570" s="1140"/>
      <c r="AH570" s="1140"/>
      <c r="AI570" s="1140"/>
      <c r="AJ570" s="1140"/>
      <c r="AK570" s="1140"/>
      <c r="AL570" s="1140"/>
      <c r="AM570" s="1140"/>
      <c r="AN570" s="1140"/>
      <c r="AO570" s="2027"/>
      <c r="AP570" s="1436"/>
      <c r="AQ570" s="1436"/>
      <c r="AR570" s="1436"/>
      <c r="AS570" s="1436"/>
      <c r="AT570" s="1436"/>
      <c r="AU570" s="1436"/>
    </row>
    <row r="571" spans="1:47" s="1449" customFormat="1" ht="20.25" customHeight="1">
      <c r="A571" s="1094"/>
      <c r="B571" s="2128"/>
      <c r="C571" s="1178"/>
      <c r="D571" s="1178"/>
      <c r="E571" s="2470"/>
      <c r="F571" s="1435"/>
      <c r="G571" s="2487"/>
      <c r="H571" s="2431"/>
      <c r="I571" s="1436"/>
      <c r="J571" s="1437"/>
      <c r="K571" s="1436"/>
      <c r="L571" s="1436"/>
      <c r="M571" s="1436"/>
      <c r="N571" s="1436"/>
      <c r="O571" s="2405"/>
      <c r="P571" s="1140"/>
      <c r="Q571" s="1097">
        <f t="shared" ref="Q571:Q634" si="39">O571+P571</f>
        <v>0</v>
      </c>
      <c r="R571" s="1422"/>
      <c r="S571" s="1422"/>
      <c r="T571" s="1097"/>
      <c r="U571" s="1422"/>
      <c r="V571" s="1422"/>
      <c r="W571" s="1097">
        <f t="shared" si="38"/>
        <v>0</v>
      </c>
      <c r="X571" s="1097"/>
      <c r="Y571" s="1097">
        <f t="shared" ref="Y571:Y634" si="40">R571+S571+T571+V571+W571-X571</f>
        <v>0</v>
      </c>
      <c r="Z571" s="1140"/>
      <c r="AA571" s="1140"/>
      <c r="AB571" s="1140"/>
      <c r="AC571" s="1140"/>
      <c r="AD571" s="1140"/>
      <c r="AE571" s="1140"/>
      <c r="AF571" s="1140"/>
      <c r="AG571" s="1140"/>
      <c r="AH571" s="1140"/>
      <c r="AI571" s="1140"/>
      <c r="AJ571" s="1140"/>
      <c r="AK571" s="1140"/>
      <c r="AL571" s="1140"/>
      <c r="AM571" s="1140"/>
      <c r="AN571" s="1140"/>
      <c r="AO571" s="2027"/>
      <c r="AP571" s="1436"/>
      <c r="AQ571" s="1436"/>
      <c r="AR571" s="1436"/>
      <c r="AS571" s="1436"/>
      <c r="AT571" s="1436"/>
      <c r="AU571" s="1436"/>
    </row>
    <row r="572" spans="1:47" s="1449" customFormat="1" ht="20.25" customHeight="1">
      <c r="A572" s="1094"/>
      <c r="B572" s="2128"/>
      <c r="C572" s="1178"/>
      <c r="D572" s="1178"/>
      <c r="E572" s="2470"/>
      <c r="F572" s="1435"/>
      <c r="G572" s="2487"/>
      <c r="H572" s="2431"/>
      <c r="I572" s="1436"/>
      <c r="J572" s="1437"/>
      <c r="K572" s="1094"/>
      <c r="L572" s="1094"/>
      <c r="M572" s="1094"/>
      <c r="N572" s="1094"/>
      <c r="O572" s="2405"/>
      <c r="P572" s="1139"/>
      <c r="Q572" s="1097">
        <f t="shared" si="39"/>
        <v>0</v>
      </c>
      <c r="R572" s="1097"/>
      <c r="S572" s="1422"/>
      <c r="T572" s="1097"/>
      <c r="U572" s="1422"/>
      <c r="V572" s="1422"/>
      <c r="W572" s="1097">
        <f t="shared" ref="W572:W635" si="41">Q572-R572-S572-T572-V572</f>
        <v>0</v>
      </c>
      <c r="X572" s="1097"/>
      <c r="Y572" s="1097">
        <f t="shared" si="40"/>
        <v>0</v>
      </c>
      <c r="Z572" s="1140"/>
      <c r="AA572" s="1140"/>
      <c r="AB572" s="1140"/>
      <c r="AC572" s="1140"/>
      <c r="AD572" s="1140"/>
      <c r="AE572" s="1140"/>
      <c r="AF572" s="1140"/>
      <c r="AG572" s="1140"/>
      <c r="AH572" s="1140"/>
      <c r="AI572" s="1140"/>
      <c r="AJ572" s="1140"/>
      <c r="AK572" s="1140"/>
      <c r="AL572" s="1140"/>
      <c r="AM572" s="1140"/>
      <c r="AN572" s="1140"/>
      <c r="AO572" s="2027"/>
      <c r="AP572" s="1436"/>
      <c r="AQ572" s="1436"/>
      <c r="AR572" s="1436"/>
      <c r="AS572" s="1436"/>
      <c r="AT572" s="1436"/>
      <c r="AU572" s="1436"/>
    </row>
    <row r="573" spans="1:47" s="1449" customFormat="1" ht="20.25" customHeight="1">
      <c r="A573" s="1094"/>
      <c r="B573" s="2128"/>
      <c r="C573" s="1178"/>
      <c r="D573" s="1178"/>
      <c r="E573" s="2470"/>
      <c r="F573" s="1435"/>
      <c r="G573" s="2487"/>
      <c r="H573" s="2431"/>
      <c r="I573" s="1094"/>
      <c r="J573" s="1440"/>
      <c r="K573" s="1094"/>
      <c r="L573" s="1094"/>
      <c r="M573" s="1094"/>
      <c r="N573" s="1094"/>
      <c r="O573" s="2406"/>
      <c r="P573" s="1139"/>
      <c r="Q573" s="1097">
        <f t="shared" si="39"/>
        <v>0</v>
      </c>
      <c r="R573" s="1097"/>
      <c r="S573" s="1097"/>
      <c r="T573" s="1097"/>
      <c r="U573" s="1470"/>
      <c r="V573" s="1097"/>
      <c r="W573" s="1097">
        <f t="shared" si="41"/>
        <v>0</v>
      </c>
      <c r="X573" s="1097"/>
      <c r="Y573" s="1097">
        <f t="shared" si="40"/>
        <v>0</v>
      </c>
      <c r="Z573" s="1139"/>
      <c r="AA573" s="1139"/>
      <c r="AB573" s="1139"/>
      <c r="AC573" s="1139"/>
      <c r="AD573" s="1139"/>
      <c r="AE573" s="1139"/>
      <c r="AF573" s="1139"/>
      <c r="AG573" s="1139"/>
      <c r="AH573" s="1139"/>
      <c r="AI573" s="1139"/>
      <c r="AJ573" s="1139"/>
      <c r="AK573" s="1139"/>
      <c r="AL573" s="1139"/>
      <c r="AM573" s="1139"/>
      <c r="AN573" s="1139"/>
      <c r="AO573" s="676"/>
      <c r="AP573" s="1094"/>
      <c r="AQ573" s="1094"/>
      <c r="AR573" s="1094"/>
      <c r="AS573" s="1094"/>
      <c r="AT573" s="1094"/>
      <c r="AU573" s="1094"/>
    </row>
    <row r="574" spans="1:47" s="1449" customFormat="1" ht="20.25" customHeight="1">
      <c r="A574" s="1094"/>
      <c r="B574" s="2128"/>
      <c r="C574" s="1178"/>
      <c r="D574" s="1178"/>
      <c r="E574" s="2470"/>
      <c r="F574" s="1435"/>
      <c r="G574" s="2487"/>
      <c r="H574" s="2431"/>
      <c r="I574" s="1436"/>
      <c r="J574" s="1437"/>
      <c r="K574" s="1436"/>
      <c r="L574" s="1436"/>
      <c r="M574" s="1436"/>
      <c r="N574" s="1436"/>
      <c r="O574" s="2405"/>
      <c r="P574" s="1140"/>
      <c r="Q574" s="1097">
        <f t="shared" si="39"/>
        <v>0</v>
      </c>
      <c r="R574" s="1422"/>
      <c r="S574" s="1422"/>
      <c r="T574" s="1097"/>
      <c r="U574" s="1422"/>
      <c r="V574" s="1422"/>
      <c r="W574" s="1097">
        <f t="shared" si="41"/>
        <v>0</v>
      </c>
      <c r="X574" s="1097"/>
      <c r="Y574" s="1097">
        <f t="shared" si="40"/>
        <v>0</v>
      </c>
      <c r="Z574" s="1140"/>
      <c r="AA574" s="1140"/>
      <c r="AB574" s="1140"/>
      <c r="AC574" s="1140"/>
      <c r="AD574" s="1140"/>
      <c r="AE574" s="1140"/>
      <c r="AF574" s="1140"/>
      <c r="AG574" s="1140"/>
      <c r="AH574" s="1140"/>
      <c r="AI574" s="1140"/>
      <c r="AJ574" s="1140"/>
      <c r="AK574" s="1140"/>
      <c r="AL574" s="1140"/>
      <c r="AM574" s="1140"/>
      <c r="AN574" s="1140"/>
      <c r="AO574" s="2027"/>
      <c r="AP574" s="1436"/>
      <c r="AQ574" s="1436"/>
      <c r="AR574" s="1436"/>
      <c r="AS574" s="1436"/>
      <c r="AT574" s="1436"/>
      <c r="AU574" s="1436"/>
    </row>
    <row r="575" spans="1:47" s="1449" customFormat="1" ht="20.25" customHeight="1">
      <c r="A575" s="1094"/>
      <c r="B575" s="2128"/>
      <c r="C575" s="1178"/>
      <c r="D575" s="1178"/>
      <c r="E575" s="2470"/>
      <c r="F575" s="1435"/>
      <c r="G575" s="2487"/>
      <c r="H575" s="2429"/>
      <c r="I575" s="1094"/>
      <c r="J575" s="1440"/>
      <c r="K575" s="1094"/>
      <c r="L575" s="1094"/>
      <c r="M575" s="1094"/>
      <c r="N575" s="1094"/>
      <c r="O575" s="2406"/>
      <c r="P575" s="1139"/>
      <c r="Q575" s="1097">
        <f t="shared" si="39"/>
        <v>0</v>
      </c>
      <c r="R575" s="1097"/>
      <c r="S575" s="1097"/>
      <c r="T575" s="1097"/>
      <c r="U575" s="1470"/>
      <c r="V575" s="1097"/>
      <c r="W575" s="1097">
        <f t="shared" si="41"/>
        <v>0</v>
      </c>
      <c r="X575" s="1097"/>
      <c r="Y575" s="1097">
        <f t="shared" si="40"/>
        <v>0</v>
      </c>
      <c r="Z575" s="1139"/>
      <c r="AA575" s="1139"/>
      <c r="AB575" s="1139"/>
      <c r="AC575" s="1139"/>
      <c r="AD575" s="1139"/>
      <c r="AE575" s="1139"/>
      <c r="AF575" s="1139"/>
      <c r="AG575" s="1139"/>
      <c r="AH575" s="1139"/>
      <c r="AI575" s="1139"/>
      <c r="AJ575" s="1139"/>
      <c r="AK575" s="1139"/>
      <c r="AL575" s="1139"/>
      <c r="AM575" s="1139"/>
      <c r="AN575" s="1139"/>
      <c r="AO575" s="676"/>
      <c r="AP575" s="1094"/>
      <c r="AQ575" s="1094"/>
      <c r="AR575" s="1094"/>
      <c r="AS575" s="1094"/>
      <c r="AT575" s="1094"/>
      <c r="AU575" s="1094"/>
    </row>
    <row r="576" spans="1:47" s="1449" customFormat="1" ht="20.25" customHeight="1">
      <c r="A576" s="1094"/>
      <c r="B576" s="2128"/>
      <c r="C576" s="1178"/>
      <c r="D576" s="1178"/>
      <c r="E576" s="2470"/>
      <c r="F576" s="1435"/>
      <c r="G576" s="2487"/>
      <c r="H576" s="2429"/>
      <c r="I576" s="1436"/>
      <c r="J576" s="1437"/>
      <c r="K576" s="1436"/>
      <c r="L576" s="1436"/>
      <c r="M576" s="1436"/>
      <c r="N576" s="1436"/>
      <c r="O576" s="2405"/>
      <c r="P576" s="1140"/>
      <c r="Q576" s="1097">
        <f t="shared" si="39"/>
        <v>0</v>
      </c>
      <c r="R576" s="1422"/>
      <c r="S576" s="1422"/>
      <c r="T576" s="1097"/>
      <c r="U576" s="1422"/>
      <c r="V576" s="1422"/>
      <c r="W576" s="1097">
        <f t="shared" si="41"/>
        <v>0</v>
      </c>
      <c r="X576" s="1097"/>
      <c r="Y576" s="1097">
        <f t="shared" si="40"/>
        <v>0</v>
      </c>
      <c r="Z576" s="1140"/>
      <c r="AA576" s="1140"/>
      <c r="AB576" s="1140"/>
      <c r="AC576" s="1140"/>
      <c r="AD576" s="1140"/>
      <c r="AE576" s="1140"/>
      <c r="AF576" s="1140"/>
      <c r="AG576" s="1140"/>
      <c r="AH576" s="1140"/>
      <c r="AI576" s="1140"/>
      <c r="AJ576" s="1140"/>
      <c r="AK576" s="1140"/>
      <c r="AL576" s="1140"/>
      <c r="AM576" s="1140"/>
      <c r="AN576" s="1140"/>
      <c r="AO576" s="2027"/>
      <c r="AP576" s="1436"/>
      <c r="AQ576" s="1436"/>
      <c r="AR576" s="1436"/>
      <c r="AS576" s="1436"/>
      <c r="AT576" s="1436"/>
      <c r="AU576" s="1436"/>
    </row>
    <row r="577" spans="1:47" s="1449" customFormat="1" ht="20.25" customHeight="1">
      <c r="A577" s="1094"/>
      <c r="B577" s="2128"/>
      <c r="C577" s="1178"/>
      <c r="D577" s="1178"/>
      <c r="E577" s="2470"/>
      <c r="F577" s="1435"/>
      <c r="G577" s="2487"/>
      <c r="H577" s="2429"/>
      <c r="I577" s="1436"/>
      <c r="J577" s="1437"/>
      <c r="K577" s="1436"/>
      <c r="L577" s="1436"/>
      <c r="M577" s="1436"/>
      <c r="N577" s="1436"/>
      <c r="O577" s="2405"/>
      <c r="P577" s="1140"/>
      <c r="Q577" s="1097">
        <f t="shared" si="39"/>
        <v>0</v>
      </c>
      <c r="R577" s="1422"/>
      <c r="S577" s="1422"/>
      <c r="T577" s="1097"/>
      <c r="U577" s="1422"/>
      <c r="V577" s="1422"/>
      <c r="W577" s="1097">
        <f t="shared" si="41"/>
        <v>0</v>
      </c>
      <c r="X577" s="1097"/>
      <c r="Y577" s="1097">
        <f t="shared" si="40"/>
        <v>0</v>
      </c>
      <c r="Z577" s="1140"/>
      <c r="AA577" s="1140"/>
      <c r="AB577" s="1140"/>
      <c r="AC577" s="1140"/>
      <c r="AD577" s="1140"/>
      <c r="AE577" s="1140"/>
      <c r="AF577" s="1140"/>
      <c r="AG577" s="1140"/>
      <c r="AH577" s="1140"/>
      <c r="AI577" s="1140"/>
      <c r="AJ577" s="1140"/>
      <c r="AK577" s="1140"/>
      <c r="AL577" s="1140"/>
      <c r="AM577" s="1140"/>
      <c r="AN577" s="1140"/>
      <c r="AO577" s="2027"/>
      <c r="AP577" s="1436"/>
      <c r="AQ577" s="1436"/>
      <c r="AR577" s="1436"/>
      <c r="AS577" s="1436"/>
      <c r="AT577" s="1436"/>
      <c r="AU577" s="1436"/>
    </row>
    <row r="578" spans="1:47" s="1449" customFormat="1" ht="20.25" customHeight="1">
      <c r="A578" s="1094"/>
      <c r="B578" s="2128"/>
      <c r="C578" s="1178"/>
      <c r="D578" s="1178"/>
      <c r="E578" s="2470"/>
      <c r="F578" s="1435"/>
      <c r="G578" s="2487"/>
      <c r="H578" s="2429"/>
      <c r="I578" s="1436"/>
      <c r="J578" s="1437"/>
      <c r="K578" s="1436"/>
      <c r="L578" s="1436"/>
      <c r="M578" s="1436"/>
      <c r="N578" s="1436"/>
      <c r="O578" s="2405"/>
      <c r="P578" s="1140"/>
      <c r="Q578" s="1097">
        <f t="shared" si="39"/>
        <v>0</v>
      </c>
      <c r="R578" s="1422"/>
      <c r="S578" s="1422"/>
      <c r="T578" s="1097"/>
      <c r="U578" s="1422"/>
      <c r="V578" s="1422"/>
      <c r="W578" s="1097">
        <f t="shared" si="41"/>
        <v>0</v>
      </c>
      <c r="X578" s="1097"/>
      <c r="Y578" s="1097">
        <f t="shared" si="40"/>
        <v>0</v>
      </c>
      <c r="Z578" s="1140"/>
      <c r="AA578" s="1140"/>
      <c r="AB578" s="1140"/>
      <c r="AC578" s="1140"/>
      <c r="AD578" s="1140"/>
      <c r="AE578" s="1140"/>
      <c r="AF578" s="1140"/>
      <c r="AG578" s="1140"/>
      <c r="AH578" s="1140"/>
      <c r="AI578" s="1140"/>
      <c r="AJ578" s="1140"/>
      <c r="AK578" s="1140"/>
      <c r="AL578" s="1140"/>
      <c r="AM578" s="1140"/>
      <c r="AN578" s="1140"/>
      <c r="AO578" s="2027"/>
      <c r="AP578" s="1436"/>
      <c r="AQ578" s="1436"/>
      <c r="AR578" s="1436"/>
      <c r="AS578" s="1436"/>
      <c r="AT578" s="1436"/>
      <c r="AU578" s="1436"/>
    </row>
    <row r="579" spans="1:47" s="1449" customFormat="1" ht="20.25" customHeight="1">
      <c r="A579" s="1094"/>
      <c r="B579" s="2128"/>
      <c r="C579" s="1178"/>
      <c r="D579" s="1178"/>
      <c r="E579" s="2470"/>
      <c r="F579" s="1435"/>
      <c r="G579" s="2487"/>
      <c r="H579" s="2429"/>
      <c r="I579" s="1436"/>
      <c r="J579" s="1437"/>
      <c r="K579" s="1436"/>
      <c r="L579" s="1436"/>
      <c r="M579" s="1436"/>
      <c r="N579" s="1436"/>
      <c r="O579" s="2405"/>
      <c r="P579" s="1140"/>
      <c r="Q579" s="1097">
        <f t="shared" si="39"/>
        <v>0</v>
      </c>
      <c r="R579" s="1422"/>
      <c r="S579" s="1422"/>
      <c r="T579" s="1097"/>
      <c r="U579" s="1422"/>
      <c r="V579" s="1422"/>
      <c r="W579" s="1097">
        <f t="shared" si="41"/>
        <v>0</v>
      </c>
      <c r="X579" s="1097"/>
      <c r="Y579" s="1097">
        <f t="shared" si="40"/>
        <v>0</v>
      </c>
      <c r="Z579" s="1140"/>
      <c r="AA579" s="1140"/>
      <c r="AB579" s="1140"/>
      <c r="AC579" s="1140"/>
      <c r="AD579" s="1140"/>
      <c r="AE579" s="1140"/>
      <c r="AF579" s="1140"/>
      <c r="AG579" s="1140"/>
      <c r="AH579" s="1140"/>
      <c r="AI579" s="1140"/>
      <c r="AJ579" s="1140"/>
      <c r="AK579" s="1140"/>
      <c r="AL579" s="1140"/>
      <c r="AM579" s="1140"/>
      <c r="AN579" s="1140"/>
      <c r="AO579" s="2027"/>
      <c r="AP579" s="1436"/>
      <c r="AQ579" s="1436"/>
      <c r="AR579" s="1436"/>
      <c r="AS579" s="1436"/>
      <c r="AT579" s="1436"/>
      <c r="AU579" s="1436"/>
    </row>
    <row r="580" spans="1:47" s="1449" customFormat="1" ht="20.25" customHeight="1">
      <c r="A580" s="1094"/>
      <c r="B580" s="2128"/>
      <c r="C580" s="1178"/>
      <c r="D580" s="1178"/>
      <c r="E580" s="2470"/>
      <c r="F580" s="1435"/>
      <c r="G580" s="2487"/>
      <c r="H580" s="2431"/>
      <c r="I580" s="1436"/>
      <c r="J580" s="1437"/>
      <c r="K580" s="1436"/>
      <c r="L580" s="1436"/>
      <c r="M580" s="1436"/>
      <c r="N580" s="1436"/>
      <c r="O580" s="2405"/>
      <c r="P580" s="1140"/>
      <c r="Q580" s="1097">
        <f t="shared" si="39"/>
        <v>0</v>
      </c>
      <c r="R580" s="1422"/>
      <c r="S580" s="1422"/>
      <c r="T580" s="1097"/>
      <c r="U580" s="1422"/>
      <c r="V580" s="1422"/>
      <c r="W580" s="1097">
        <f t="shared" si="41"/>
        <v>0</v>
      </c>
      <c r="X580" s="1097"/>
      <c r="Y580" s="1097">
        <f t="shared" si="40"/>
        <v>0</v>
      </c>
      <c r="Z580" s="1140"/>
      <c r="AA580" s="1140"/>
      <c r="AB580" s="1140"/>
      <c r="AC580" s="1140"/>
      <c r="AD580" s="1140"/>
      <c r="AE580" s="1140"/>
      <c r="AF580" s="1140"/>
      <c r="AG580" s="1140"/>
      <c r="AH580" s="1140"/>
      <c r="AI580" s="1140"/>
      <c r="AJ580" s="1140"/>
      <c r="AK580" s="1140"/>
      <c r="AL580" s="1140"/>
      <c r="AM580" s="1140"/>
      <c r="AN580" s="1140"/>
      <c r="AO580" s="2027"/>
      <c r="AP580" s="1436"/>
      <c r="AQ580" s="1436"/>
      <c r="AR580" s="1436"/>
      <c r="AS580" s="1436"/>
      <c r="AT580" s="1436"/>
      <c r="AU580" s="1436"/>
    </row>
    <row r="581" spans="1:47" s="1451" customFormat="1" ht="20.25" customHeight="1">
      <c r="A581" s="1094"/>
      <c r="B581" s="2128"/>
      <c r="C581" s="1178"/>
      <c r="D581" s="1178"/>
      <c r="E581" s="2487"/>
      <c r="F581" s="2490"/>
      <c r="G581" s="2487"/>
      <c r="H581" s="2429"/>
      <c r="I581" s="1436"/>
      <c r="J581" s="1437"/>
      <c r="K581" s="1436"/>
      <c r="L581" s="1436"/>
      <c r="M581" s="1436"/>
      <c r="N581" s="1436"/>
      <c r="O581" s="2405"/>
      <c r="P581" s="1140"/>
      <c r="Q581" s="1097">
        <f t="shared" si="39"/>
        <v>0</v>
      </c>
      <c r="R581" s="1422"/>
      <c r="S581" s="1422"/>
      <c r="T581" s="1097"/>
      <c r="U581" s="1422"/>
      <c r="V581" s="1422"/>
      <c r="W581" s="1097">
        <f t="shared" si="41"/>
        <v>0</v>
      </c>
      <c r="X581" s="1097"/>
      <c r="Y581" s="1097">
        <f t="shared" si="40"/>
        <v>0</v>
      </c>
      <c r="Z581" s="1140"/>
      <c r="AA581" s="1140"/>
      <c r="AB581" s="1140"/>
      <c r="AC581" s="1140"/>
      <c r="AD581" s="1140"/>
      <c r="AE581" s="1140"/>
      <c r="AF581" s="1140"/>
      <c r="AG581" s="1140"/>
      <c r="AH581" s="1140"/>
      <c r="AI581" s="1140"/>
      <c r="AJ581" s="1140"/>
      <c r="AK581" s="1140"/>
      <c r="AL581" s="1140"/>
      <c r="AM581" s="1140"/>
      <c r="AN581" s="1140"/>
      <c r="AO581" s="2027"/>
      <c r="AP581" s="1436"/>
      <c r="AQ581" s="1436"/>
      <c r="AR581" s="1436"/>
      <c r="AS581" s="1436"/>
      <c r="AT581" s="1436"/>
      <c r="AU581" s="1436"/>
    </row>
    <row r="582" spans="1:47" s="1058" customFormat="1" ht="20.25" customHeight="1">
      <c r="A582" s="1094"/>
      <c r="B582" s="2128"/>
      <c r="C582" s="1178"/>
      <c r="D582" s="1178"/>
      <c r="E582" s="2470"/>
      <c r="F582" s="1435"/>
      <c r="G582" s="2487"/>
      <c r="H582" s="2429"/>
      <c r="I582" s="1436"/>
      <c r="J582" s="1437"/>
      <c r="K582" s="1436"/>
      <c r="L582" s="1436"/>
      <c r="M582" s="1436"/>
      <c r="N582" s="1436"/>
      <c r="O582" s="2405"/>
      <c r="P582" s="1140"/>
      <c r="Q582" s="1097">
        <f t="shared" si="39"/>
        <v>0</v>
      </c>
      <c r="R582" s="1422"/>
      <c r="S582" s="1422"/>
      <c r="T582" s="1097"/>
      <c r="U582" s="1422"/>
      <c r="V582" s="1422"/>
      <c r="W582" s="1097">
        <f t="shared" si="41"/>
        <v>0</v>
      </c>
      <c r="X582" s="1097"/>
      <c r="Y582" s="1097">
        <f t="shared" si="40"/>
        <v>0</v>
      </c>
      <c r="Z582" s="1078"/>
      <c r="AA582" s="1078"/>
      <c r="AB582" s="1078"/>
      <c r="AC582" s="1078"/>
      <c r="AD582" s="1078"/>
      <c r="AE582" s="1078"/>
      <c r="AF582" s="1078"/>
      <c r="AG582" s="1078"/>
      <c r="AH582" s="1078"/>
      <c r="AI582" s="1078"/>
      <c r="AJ582" s="1078"/>
      <c r="AK582" s="1078"/>
      <c r="AL582" s="1078"/>
      <c r="AM582" s="1078"/>
      <c r="AN582" s="1078"/>
      <c r="AO582" s="2027"/>
      <c r="AP582" s="1068"/>
      <c r="AQ582" s="1068"/>
      <c r="AR582" s="1068"/>
      <c r="AS582" s="1068"/>
      <c r="AT582" s="1068"/>
      <c r="AU582" s="1068"/>
    </row>
    <row r="583" spans="1:47" s="1058" customFormat="1" ht="20.25" customHeight="1">
      <c r="A583" s="1094"/>
      <c r="B583" s="2128"/>
      <c r="C583" s="1178"/>
      <c r="D583" s="1178"/>
      <c r="E583" s="2470"/>
      <c r="F583" s="1435"/>
      <c r="G583" s="2487"/>
      <c r="H583" s="2432"/>
      <c r="I583" s="1436"/>
      <c r="J583" s="1437"/>
      <c r="K583" s="1436"/>
      <c r="L583" s="1436"/>
      <c r="M583" s="1436"/>
      <c r="N583" s="1436"/>
      <c r="O583" s="2405"/>
      <c r="P583" s="1140"/>
      <c r="Q583" s="1097">
        <f t="shared" si="39"/>
        <v>0</v>
      </c>
      <c r="R583" s="1422"/>
      <c r="S583" s="1422"/>
      <c r="T583" s="1097"/>
      <c r="U583" s="1422"/>
      <c r="V583" s="1422"/>
      <c r="W583" s="1097">
        <f t="shared" si="41"/>
        <v>0</v>
      </c>
      <c r="X583" s="1097"/>
      <c r="Y583" s="1097">
        <f t="shared" si="40"/>
        <v>0</v>
      </c>
      <c r="Z583" s="1078"/>
      <c r="AA583" s="1078"/>
      <c r="AB583" s="1078"/>
      <c r="AC583" s="1078"/>
      <c r="AD583" s="1078"/>
      <c r="AE583" s="1078"/>
      <c r="AF583" s="1078"/>
      <c r="AG583" s="1078"/>
      <c r="AH583" s="1078"/>
      <c r="AI583" s="1078"/>
      <c r="AJ583" s="1078"/>
      <c r="AK583" s="1078"/>
      <c r="AL583" s="1078"/>
      <c r="AM583" s="1078"/>
      <c r="AN583" s="1078"/>
      <c r="AO583" s="2027"/>
      <c r="AP583" s="1068"/>
      <c r="AQ583" s="1068"/>
      <c r="AR583" s="1068"/>
      <c r="AS583" s="1068"/>
      <c r="AT583" s="1068"/>
      <c r="AU583" s="1068"/>
    </row>
    <row r="584" spans="1:47" s="1058" customFormat="1" ht="20.25" customHeight="1">
      <c r="A584" s="1094"/>
      <c r="B584" s="2412"/>
      <c r="C584" s="2413"/>
      <c r="D584" s="2413"/>
      <c r="E584" s="2414"/>
      <c r="F584" s="2491"/>
      <c r="G584" s="2415"/>
      <c r="H584" s="2433"/>
      <c r="I584" s="1436"/>
      <c r="J584" s="1440"/>
      <c r="K584" s="1094"/>
      <c r="L584" s="1094"/>
      <c r="M584" s="1094"/>
      <c r="N584" s="1436"/>
      <c r="O584" s="2405"/>
      <c r="P584" s="1140"/>
      <c r="Q584" s="1097">
        <f t="shared" si="39"/>
        <v>0</v>
      </c>
      <c r="R584" s="1097"/>
      <c r="S584" s="1097"/>
      <c r="T584" s="1097"/>
      <c r="U584" s="1097"/>
      <c r="V584" s="1097"/>
      <c r="W584" s="1097">
        <f t="shared" si="41"/>
        <v>0</v>
      </c>
      <c r="X584" s="1097"/>
      <c r="Y584" s="1097">
        <f t="shared" si="40"/>
        <v>0</v>
      </c>
      <c r="Z584" s="663"/>
      <c r="AA584" s="663"/>
      <c r="AB584" s="663"/>
      <c r="AC584" s="663"/>
      <c r="AD584" s="663"/>
      <c r="AE584" s="663"/>
      <c r="AF584" s="663"/>
      <c r="AG584" s="663"/>
      <c r="AH584" s="663"/>
      <c r="AI584" s="663"/>
      <c r="AJ584" s="663"/>
      <c r="AK584" s="663"/>
      <c r="AL584" s="663"/>
      <c r="AM584" s="663"/>
      <c r="AN584" s="663"/>
      <c r="AO584" s="2027"/>
      <c r="AP584" s="105"/>
      <c r="AQ584" s="105"/>
      <c r="AR584" s="105"/>
      <c r="AS584" s="105"/>
      <c r="AT584" s="105"/>
      <c r="AU584" s="105"/>
    </row>
    <row r="585" spans="1:47" s="1058" customFormat="1" ht="20.25" customHeight="1">
      <c r="A585" s="1094"/>
      <c r="B585" s="2412"/>
      <c r="C585" s="2413"/>
      <c r="D585" s="2413"/>
      <c r="E585" s="2414"/>
      <c r="F585" s="2491"/>
      <c r="G585" s="2415"/>
      <c r="H585" s="2433"/>
      <c r="I585" s="1436"/>
      <c r="J585" s="1437"/>
      <c r="K585" s="1094"/>
      <c r="L585" s="1436"/>
      <c r="M585" s="1094"/>
      <c r="N585" s="1436"/>
      <c r="O585" s="2405"/>
      <c r="P585" s="1140"/>
      <c r="Q585" s="1097">
        <f t="shared" si="39"/>
        <v>0</v>
      </c>
      <c r="R585" s="1422"/>
      <c r="S585" s="1422"/>
      <c r="T585" s="1097"/>
      <c r="U585" s="1422"/>
      <c r="V585" s="1422"/>
      <c r="W585" s="1097">
        <f t="shared" si="41"/>
        <v>0</v>
      </c>
      <c r="X585" s="1097"/>
      <c r="Y585" s="1097">
        <f t="shared" si="40"/>
        <v>0</v>
      </c>
      <c r="Z585" s="1078"/>
      <c r="AA585" s="1078"/>
      <c r="AB585" s="1078"/>
      <c r="AC585" s="1078"/>
      <c r="AD585" s="1078"/>
      <c r="AE585" s="1078"/>
      <c r="AF585" s="1078"/>
      <c r="AG585" s="1078"/>
      <c r="AH585" s="1078"/>
      <c r="AI585" s="1078"/>
      <c r="AJ585" s="1078"/>
      <c r="AK585" s="1078"/>
      <c r="AL585" s="1078"/>
      <c r="AM585" s="1078"/>
      <c r="AN585" s="1078"/>
      <c r="AO585" s="2027"/>
      <c r="AP585" s="1068"/>
      <c r="AQ585" s="1068"/>
      <c r="AR585" s="1068"/>
      <c r="AS585" s="1068"/>
      <c r="AT585" s="1068"/>
      <c r="AU585" s="1068"/>
    </row>
    <row r="586" spans="1:47" s="1058" customFormat="1" ht="20.25" customHeight="1">
      <c r="A586" s="1094"/>
      <c r="B586" s="2412"/>
      <c r="C586" s="1178"/>
      <c r="D586" s="1178"/>
      <c r="E586" s="2470"/>
      <c r="F586" s="1435"/>
      <c r="G586" s="2487"/>
      <c r="H586" s="2429"/>
      <c r="I586" s="1436"/>
      <c r="J586" s="1440"/>
      <c r="K586" s="1094"/>
      <c r="L586" s="1094"/>
      <c r="M586" s="1094"/>
      <c r="N586" s="1094"/>
      <c r="O586" s="2405"/>
      <c r="P586" s="1140"/>
      <c r="Q586" s="1097">
        <f t="shared" si="39"/>
        <v>0</v>
      </c>
      <c r="R586" s="1422"/>
      <c r="S586" s="1422"/>
      <c r="T586" s="1097"/>
      <c r="U586" s="1422"/>
      <c r="V586" s="1422"/>
      <c r="W586" s="1097">
        <f t="shared" si="41"/>
        <v>0</v>
      </c>
      <c r="X586" s="1097"/>
      <c r="Y586" s="1097">
        <f t="shared" si="40"/>
        <v>0</v>
      </c>
      <c r="Z586" s="1078"/>
      <c r="AA586" s="1078"/>
      <c r="AB586" s="1078"/>
      <c r="AC586" s="1078"/>
      <c r="AD586" s="1078"/>
      <c r="AE586" s="1078"/>
      <c r="AF586" s="1078"/>
      <c r="AG586" s="1078"/>
      <c r="AH586" s="1078"/>
      <c r="AI586" s="1078"/>
      <c r="AJ586" s="1078"/>
      <c r="AK586" s="1078"/>
      <c r="AL586" s="1078"/>
      <c r="AM586" s="1078"/>
      <c r="AN586" s="1078"/>
      <c r="AO586" s="2027"/>
      <c r="AP586" s="1068"/>
      <c r="AQ586" s="1068"/>
      <c r="AR586" s="1068"/>
      <c r="AS586" s="1068"/>
      <c r="AT586" s="1068"/>
      <c r="AU586" s="1068"/>
    </row>
    <row r="587" spans="1:47" s="1058" customFormat="1" ht="20.25" customHeight="1">
      <c r="A587" s="1094"/>
      <c r="B587" s="2412"/>
      <c r="C587" s="1178"/>
      <c r="D587" s="1178"/>
      <c r="E587" s="2470"/>
      <c r="F587" s="1435"/>
      <c r="G587" s="2487"/>
      <c r="H587" s="2429"/>
      <c r="I587" s="1094"/>
      <c r="J587" s="1440"/>
      <c r="K587" s="1094"/>
      <c r="L587" s="1094"/>
      <c r="M587" s="1094"/>
      <c r="N587" s="1094"/>
      <c r="O587" s="2405"/>
      <c r="P587" s="1140"/>
      <c r="Q587" s="1097">
        <f t="shared" si="39"/>
        <v>0</v>
      </c>
      <c r="R587" s="1422"/>
      <c r="S587" s="1422"/>
      <c r="T587" s="1097"/>
      <c r="U587" s="1422"/>
      <c r="V587" s="1422"/>
      <c r="W587" s="1097">
        <f t="shared" si="41"/>
        <v>0</v>
      </c>
      <c r="X587" s="1097"/>
      <c r="Y587" s="1097">
        <f t="shared" si="40"/>
        <v>0</v>
      </c>
      <c r="Z587" s="1078"/>
      <c r="AA587" s="1078"/>
      <c r="AB587" s="1078"/>
      <c r="AC587" s="1078"/>
      <c r="AD587" s="1078"/>
      <c r="AE587" s="1078"/>
      <c r="AF587" s="1078"/>
      <c r="AG587" s="1078"/>
      <c r="AH587" s="1078"/>
      <c r="AI587" s="1078"/>
      <c r="AJ587" s="1078"/>
      <c r="AK587" s="1078"/>
      <c r="AL587" s="1078"/>
      <c r="AM587" s="1078"/>
      <c r="AN587" s="1078"/>
      <c r="AO587" s="2027"/>
      <c r="AP587" s="1068"/>
      <c r="AQ587" s="1068"/>
      <c r="AR587" s="1068"/>
      <c r="AS587" s="1068"/>
      <c r="AT587" s="1068"/>
      <c r="AU587" s="1068"/>
    </row>
    <row r="588" spans="1:47" s="1122" customFormat="1" ht="20.25" customHeight="1">
      <c r="A588" s="1094"/>
      <c r="B588" s="2129"/>
      <c r="C588" s="1441"/>
      <c r="D588" s="1441"/>
      <c r="E588" s="2130"/>
      <c r="F588" s="2492"/>
      <c r="G588" s="2499"/>
      <c r="H588" s="2434"/>
      <c r="I588" s="1436"/>
      <c r="J588" s="1437"/>
      <c r="K588" s="1436"/>
      <c r="L588" s="1436"/>
      <c r="M588" s="1436"/>
      <c r="N588" s="1436"/>
      <c r="O588" s="2405"/>
      <c r="P588" s="1140"/>
      <c r="Q588" s="1097">
        <f t="shared" si="39"/>
        <v>0</v>
      </c>
      <c r="R588" s="1422"/>
      <c r="S588" s="1422"/>
      <c r="T588" s="1422"/>
      <c r="U588" s="1422"/>
      <c r="V588" s="1422"/>
      <c r="W588" s="1097">
        <f t="shared" si="41"/>
        <v>0</v>
      </c>
      <c r="X588" s="1097"/>
      <c r="Y588" s="1097">
        <f t="shared" si="40"/>
        <v>0</v>
      </c>
      <c r="Z588" s="1078"/>
      <c r="AA588" s="1078"/>
      <c r="AB588" s="1078"/>
      <c r="AC588" s="1078"/>
      <c r="AD588" s="1078"/>
      <c r="AE588" s="1078"/>
      <c r="AF588" s="1078"/>
      <c r="AG588" s="1078"/>
      <c r="AH588" s="1078"/>
      <c r="AI588" s="1078"/>
      <c r="AJ588" s="1078"/>
      <c r="AK588" s="1078"/>
      <c r="AL588" s="1078"/>
      <c r="AM588" s="1078"/>
      <c r="AN588" s="1078"/>
      <c r="AO588" s="2027"/>
      <c r="AP588" s="1068"/>
      <c r="AQ588" s="1068"/>
      <c r="AR588" s="1068"/>
      <c r="AS588" s="1068"/>
      <c r="AT588" s="1068"/>
      <c r="AU588" s="1068"/>
    </row>
    <row r="589" spans="1:47" s="1058" customFormat="1" ht="20.25" customHeight="1">
      <c r="A589" s="1094"/>
      <c r="B589" s="1866"/>
      <c r="C589" s="1443"/>
      <c r="D589" s="1443"/>
      <c r="E589" s="1598"/>
      <c r="F589" s="1427"/>
      <c r="G589" s="2407"/>
      <c r="H589" s="2427"/>
      <c r="I589" s="1436"/>
      <c r="J589" s="1440"/>
      <c r="K589" s="1094"/>
      <c r="L589" s="1094"/>
      <c r="M589" s="1094"/>
      <c r="N589" s="1436"/>
      <c r="O589" s="2405"/>
      <c r="P589" s="1140"/>
      <c r="Q589" s="1097">
        <f t="shared" si="39"/>
        <v>0</v>
      </c>
      <c r="R589" s="1097"/>
      <c r="S589" s="1097"/>
      <c r="T589" s="1097"/>
      <c r="U589" s="1097"/>
      <c r="V589" s="1097"/>
      <c r="W589" s="1097">
        <f t="shared" si="41"/>
        <v>0</v>
      </c>
      <c r="X589" s="1097"/>
      <c r="Y589" s="1097">
        <f t="shared" si="40"/>
        <v>0</v>
      </c>
      <c r="Z589" s="663"/>
      <c r="AA589" s="663"/>
      <c r="AB589" s="663"/>
      <c r="AC589" s="663"/>
      <c r="AD589" s="663"/>
      <c r="AE589" s="663"/>
      <c r="AF589" s="663"/>
      <c r="AG589" s="663"/>
      <c r="AH589" s="663"/>
      <c r="AI589" s="663"/>
      <c r="AJ589" s="663"/>
      <c r="AK589" s="663"/>
      <c r="AL589" s="663"/>
      <c r="AM589" s="663"/>
      <c r="AN589" s="663"/>
      <c r="AO589" s="2027"/>
      <c r="AP589" s="105"/>
      <c r="AQ589" s="105"/>
      <c r="AR589" s="105"/>
      <c r="AS589" s="105"/>
      <c r="AT589" s="105"/>
      <c r="AU589" s="105"/>
    </row>
    <row r="590" spans="1:47" s="1058" customFormat="1" ht="20.25" customHeight="1">
      <c r="A590" s="1094"/>
      <c r="B590" s="1866"/>
      <c r="C590" s="1443"/>
      <c r="D590" s="1443"/>
      <c r="E590" s="1598"/>
      <c r="F590" s="1427"/>
      <c r="G590" s="2407"/>
      <c r="H590" s="2427"/>
      <c r="I590" s="1436"/>
      <c r="J590" s="1440"/>
      <c r="K590" s="1094"/>
      <c r="L590" s="1094"/>
      <c r="M590" s="1094"/>
      <c r="N590" s="1436"/>
      <c r="O590" s="2405"/>
      <c r="P590" s="1140"/>
      <c r="Q590" s="1097">
        <f t="shared" si="39"/>
        <v>0</v>
      </c>
      <c r="R590" s="1097"/>
      <c r="S590" s="1097"/>
      <c r="T590" s="1097"/>
      <c r="U590" s="1097"/>
      <c r="V590" s="1097"/>
      <c r="W590" s="1097">
        <f t="shared" si="41"/>
        <v>0</v>
      </c>
      <c r="X590" s="1097"/>
      <c r="Y590" s="1097">
        <f t="shared" si="40"/>
        <v>0</v>
      </c>
      <c r="Z590" s="663"/>
      <c r="AA590" s="663"/>
      <c r="AB590" s="663"/>
      <c r="AC590" s="663"/>
      <c r="AD590" s="663"/>
      <c r="AE590" s="663"/>
      <c r="AF590" s="663"/>
      <c r="AG590" s="663"/>
      <c r="AH590" s="663"/>
      <c r="AI590" s="663"/>
      <c r="AJ590" s="663"/>
      <c r="AK590" s="663"/>
      <c r="AL590" s="663"/>
      <c r="AM590" s="663"/>
      <c r="AN590" s="663"/>
      <c r="AO590" s="2027"/>
      <c r="AP590" s="105"/>
      <c r="AQ590" s="105"/>
      <c r="AR590" s="105"/>
      <c r="AS590" s="105"/>
      <c r="AT590" s="105"/>
      <c r="AU590" s="105"/>
    </row>
    <row r="591" spans="1:47" s="1058" customFormat="1" ht="20.25" customHeight="1">
      <c r="A591" s="1094"/>
      <c r="B591" s="1866"/>
      <c r="C591" s="1443"/>
      <c r="D591" s="1443"/>
      <c r="E591" s="1598"/>
      <c r="F591" s="1427"/>
      <c r="G591" s="2407"/>
      <c r="H591" s="2427"/>
      <c r="I591" s="1436"/>
      <c r="J591" s="1440"/>
      <c r="K591" s="1094"/>
      <c r="L591" s="1094"/>
      <c r="M591" s="1094"/>
      <c r="N591" s="1436"/>
      <c r="O591" s="2405"/>
      <c r="P591" s="1140"/>
      <c r="Q591" s="1097">
        <f t="shared" si="39"/>
        <v>0</v>
      </c>
      <c r="R591" s="1097"/>
      <c r="S591" s="1097"/>
      <c r="T591" s="1097"/>
      <c r="U591" s="1097"/>
      <c r="V591" s="1097"/>
      <c r="W591" s="1097">
        <f t="shared" si="41"/>
        <v>0</v>
      </c>
      <c r="X591" s="1097"/>
      <c r="Y591" s="1097">
        <f t="shared" si="40"/>
        <v>0</v>
      </c>
      <c r="Z591" s="663"/>
      <c r="AA591" s="663"/>
      <c r="AB591" s="663"/>
      <c r="AC591" s="663"/>
      <c r="AD591" s="663"/>
      <c r="AE591" s="663"/>
      <c r="AF591" s="663"/>
      <c r="AG591" s="663"/>
      <c r="AH591" s="663"/>
      <c r="AI591" s="663"/>
      <c r="AJ591" s="663"/>
      <c r="AK591" s="663"/>
      <c r="AL591" s="663"/>
      <c r="AM591" s="663"/>
      <c r="AN591" s="663"/>
      <c r="AO591" s="2027"/>
      <c r="AP591" s="105"/>
      <c r="AQ591" s="105"/>
      <c r="AR591" s="105"/>
      <c r="AS591" s="105"/>
      <c r="AT591" s="105"/>
      <c r="AU591" s="105"/>
    </row>
    <row r="592" spans="1:47" s="1058" customFormat="1" ht="20.25" customHeight="1">
      <c r="A592" s="1094"/>
      <c r="B592" s="1866"/>
      <c r="C592" s="1443"/>
      <c r="D592" s="1443"/>
      <c r="E592" s="1598"/>
      <c r="F592" s="1427"/>
      <c r="G592" s="2407"/>
      <c r="H592" s="2427"/>
      <c r="I592" s="1436"/>
      <c r="J592" s="1440"/>
      <c r="K592" s="1094"/>
      <c r="L592" s="1094"/>
      <c r="M592" s="1094"/>
      <c r="N592" s="1436"/>
      <c r="O592" s="2405"/>
      <c r="P592" s="1140"/>
      <c r="Q592" s="1097">
        <f t="shared" si="39"/>
        <v>0</v>
      </c>
      <c r="R592" s="1097"/>
      <c r="S592" s="1097"/>
      <c r="T592" s="1097"/>
      <c r="U592" s="1097"/>
      <c r="V592" s="1097"/>
      <c r="W592" s="1097">
        <f t="shared" si="41"/>
        <v>0</v>
      </c>
      <c r="X592" s="1097"/>
      <c r="Y592" s="1097">
        <f t="shared" si="40"/>
        <v>0</v>
      </c>
      <c r="Z592" s="663"/>
      <c r="AA592" s="663"/>
      <c r="AB592" s="663"/>
      <c r="AC592" s="663"/>
      <c r="AD592" s="663"/>
      <c r="AE592" s="663"/>
      <c r="AF592" s="663"/>
      <c r="AG592" s="663"/>
      <c r="AH592" s="663"/>
      <c r="AI592" s="663"/>
      <c r="AJ592" s="663"/>
      <c r="AK592" s="663"/>
      <c r="AL592" s="663"/>
      <c r="AM592" s="663"/>
      <c r="AN592" s="663"/>
      <c r="AO592" s="2027"/>
      <c r="AP592" s="105"/>
      <c r="AQ592" s="105"/>
      <c r="AR592" s="105"/>
      <c r="AS592" s="105"/>
      <c r="AT592" s="105"/>
      <c r="AU592" s="105"/>
    </row>
    <row r="593" spans="1:47" s="1058" customFormat="1" ht="20.25" customHeight="1">
      <c r="A593" s="1094"/>
      <c r="B593" s="1866"/>
      <c r="C593" s="1443"/>
      <c r="D593" s="1443"/>
      <c r="E593" s="1598"/>
      <c r="F593" s="1427"/>
      <c r="G593" s="2407"/>
      <c r="H593" s="2427"/>
      <c r="I593" s="1436"/>
      <c r="J593" s="1440"/>
      <c r="K593" s="1094"/>
      <c r="L593" s="1094"/>
      <c r="M593" s="1094"/>
      <c r="N593" s="1436"/>
      <c r="O593" s="2405"/>
      <c r="P593" s="1140"/>
      <c r="Q593" s="1097">
        <f t="shared" si="39"/>
        <v>0</v>
      </c>
      <c r="R593" s="1097"/>
      <c r="S593" s="1097"/>
      <c r="T593" s="1097"/>
      <c r="U593" s="1097"/>
      <c r="V593" s="1097"/>
      <c r="W593" s="1097">
        <f t="shared" si="41"/>
        <v>0</v>
      </c>
      <c r="X593" s="1097"/>
      <c r="Y593" s="1097">
        <f t="shared" si="40"/>
        <v>0</v>
      </c>
      <c r="Z593" s="663"/>
      <c r="AA593" s="663"/>
      <c r="AB593" s="663"/>
      <c r="AC593" s="663"/>
      <c r="AD593" s="663"/>
      <c r="AE593" s="663"/>
      <c r="AF593" s="663"/>
      <c r="AG593" s="663"/>
      <c r="AH593" s="663"/>
      <c r="AI593" s="663"/>
      <c r="AJ593" s="663"/>
      <c r="AK593" s="663"/>
      <c r="AL593" s="663"/>
      <c r="AM593" s="663"/>
      <c r="AN593" s="663"/>
      <c r="AO593" s="2027"/>
      <c r="AP593" s="105"/>
      <c r="AQ593" s="105"/>
      <c r="AR593" s="105"/>
      <c r="AS593" s="105"/>
      <c r="AT593" s="105"/>
      <c r="AU593" s="105"/>
    </row>
    <row r="594" spans="1:47" s="1058" customFormat="1" ht="20.25" customHeight="1">
      <c r="A594" s="1094"/>
      <c r="B594" s="1866"/>
      <c r="C594" s="1443"/>
      <c r="D594" s="1443"/>
      <c r="E594" s="1865"/>
      <c r="F594" s="1427"/>
      <c r="G594" s="2407"/>
      <c r="H594" s="2427"/>
      <c r="I594" s="1436"/>
      <c r="J594" s="1440"/>
      <c r="K594" s="1094"/>
      <c r="L594" s="1094"/>
      <c r="M594" s="1094"/>
      <c r="N594" s="1436"/>
      <c r="O594" s="2405"/>
      <c r="P594" s="1140"/>
      <c r="Q594" s="1097">
        <f t="shared" si="39"/>
        <v>0</v>
      </c>
      <c r="R594" s="1097"/>
      <c r="S594" s="1097"/>
      <c r="T594" s="1097"/>
      <c r="U594" s="1097"/>
      <c r="V594" s="1097"/>
      <c r="W594" s="1097">
        <f t="shared" si="41"/>
        <v>0</v>
      </c>
      <c r="X594" s="1097"/>
      <c r="Y594" s="1097">
        <f t="shared" si="40"/>
        <v>0</v>
      </c>
      <c r="Z594" s="663"/>
      <c r="AA594" s="663"/>
      <c r="AB594" s="663"/>
      <c r="AC594" s="663"/>
      <c r="AD594" s="663"/>
      <c r="AE594" s="663"/>
      <c r="AF594" s="663"/>
      <c r="AG594" s="663"/>
      <c r="AH594" s="663"/>
      <c r="AI594" s="663"/>
      <c r="AJ594" s="663"/>
      <c r="AK594" s="663"/>
      <c r="AL594" s="663"/>
      <c r="AM594" s="663"/>
      <c r="AN594" s="663"/>
      <c r="AO594" s="2027"/>
      <c r="AP594" s="105"/>
      <c r="AQ594" s="105"/>
      <c r="AR594" s="105"/>
      <c r="AS594" s="105"/>
      <c r="AT594" s="105"/>
      <c r="AU594" s="105"/>
    </row>
    <row r="595" spans="1:47" s="1449" customFormat="1" ht="20.25" customHeight="1">
      <c r="A595" s="1094"/>
      <c r="B595" s="1866"/>
      <c r="C595" s="1443"/>
      <c r="D595" s="1443"/>
      <c r="E595" s="1598"/>
      <c r="F595" s="1427"/>
      <c r="G595" s="2407"/>
      <c r="H595" s="2427"/>
      <c r="I595" s="1436"/>
      <c r="J595" s="1440"/>
      <c r="K595" s="1094"/>
      <c r="L595" s="1094"/>
      <c r="M595" s="1094"/>
      <c r="N595" s="1436"/>
      <c r="O595" s="2405"/>
      <c r="P595" s="1140"/>
      <c r="Q595" s="1097">
        <f t="shared" si="39"/>
        <v>0</v>
      </c>
      <c r="R595" s="1097"/>
      <c r="S595" s="1097"/>
      <c r="T595" s="1097"/>
      <c r="U595" s="1097"/>
      <c r="V595" s="1097"/>
      <c r="W595" s="1097">
        <f t="shared" si="41"/>
        <v>0</v>
      </c>
      <c r="X595" s="1097"/>
      <c r="Y595" s="1097">
        <f t="shared" si="40"/>
        <v>0</v>
      </c>
      <c r="Z595" s="1139"/>
      <c r="AA595" s="1139"/>
      <c r="AB595" s="1139"/>
      <c r="AC595" s="1139"/>
      <c r="AD595" s="1139"/>
      <c r="AE595" s="1139"/>
      <c r="AF595" s="1139"/>
      <c r="AG595" s="1139"/>
      <c r="AH595" s="1139"/>
      <c r="AI595" s="1139"/>
      <c r="AJ595" s="1139"/>
      <c r="AK595" s="1139"/>
      <c r="AL595" s="1139"/>
      <c r="AM595" s="1139"/>
      <c r="AN595" s="1139"/>
      <c r="AO595" s="2027"/>
      <c r="AP595" s="1094"/>
      <c r="AQ595" s="1094"/>
      <c r="AR595" s="1094"/>
      <c r="AS595" s="1094"/>
      <c r="AT595" s="1094"/>
      <c r="AU595" s="1094"/>
    </row>
    <row r="596" spans="1:47" s="1449" customFormat="1" ht="20.25" customHeight="1">
      <c r="A596" s="1094"/>
      <c r="B596" s="1866"/>
      <c r="C596" s="1443"/>
      <c r="D596" s="1443"/>
      <c r="E596" s="1598"/>
      <c r="F596" s="1427"/>
      <c r="G596" s="2407"/>
      <c r="H596" s="2427"/>
      <c r="I596" s="1436"/>
      <c r="J596" s="1440"/>
      <c r="K596" s="1094"/>
      <c r="L596" s="1094"/>
      <c r="M596" s="1094"/>
      <c r="N596" s="1436"/>
      <c r="O596" s="2405"/>
      <c r="P596" s="1140"/>
      <c r="Q596" s="1097">
        <f t="shared" si="39"/>
        <v>0</v>
      </c>
      <c r="R596" s="1097"/>
      <c r="S596" s="1097"/>
      <c r="T596" s="1097"/>
      <c r="U596" s="1097"/>
      <c r="V596" s="1097"/>
      <c r="W596" s="1097">
        <f t="shared" si="41"/>
        <v>0</v>
      </c>
      <c r="X596" s="1097"/>
      <c r="Y596" s="1097">
        <f t="shared" si="40"/>
        <v>0</v>
      </c>
      <c r="Z596" s="1139"/>
      <c r="AA596" s="1139"/>
      <c r="AB596" s="1139"/>
      <c r="AC596" s="1139"/>
      <c r="AD596" s="1139"/>
      <c r="AE596" s="1139"/>
      <c r="AF596" s="1139"/>
      <c r="AG596" s="1139"/>
      <c r="AH596" s="1139"/>
      <c r="AI596" s="1139"/>
      <c r="AJ596" s="1139"/>
      <c r="AK596" s="1139"/>
      <c r="AL596" s="1139"/>
      <c r="AM596" s="1139"/>
      <c r="AN596" s="1139"/>
      <c r="AO596" s="2027"/>
      <c r="AP596" s="1094"/>
      <c r="AQ596" s="1094"/>
      <c r="AR596" s="1094"/>
      <c r="AS596" s="1094"/>
      <c r="AT596" s="1094"/>
      <c r="AU596" s="1094"/>
    </row>
    <row r="597" spans="1:47" s="1449" customFormat="1" ht="20.25" customHeight="1">
      <c r="A597" s="1094"/>
      <c r="B597" s="1866"/>
      <c r="C597" s="1443"/>
      <c r="D597" s="1443"/>
      <c r="E597" s="1598"/>
      <c r="F597" s="1427"/>
      <c r="G597" s="2407"/>
      <c r="H597" s="2427"/>
      <c r="I597" s="1436"/>
      <c r="J597" s="1440"/>
      <c r="K597" s="1094"/>
      <c r="L597" s="1094"/>
      <c r="M597" s="1094"/>
      <c r="N597" s="1436"/>
      <c r="O597" s="2405"/>
      <c r="P597" s="1140"/>
      <c r="Q597" s="1097">
        <f t="shared" si="39"/>
        <v>0</v>
      </c>
      <c r="R597" s="1097"/>
      <c r="S597" s="1097"/>
      <c r="T597" s="1097"/>
      <c r="U597" s="1097"/>
      <c r="V597" s="1097"/>
      <c r="W597" s="1097">
        <f t="shared" si="41"/>
        <v>0</v>
      </c>
      <c r="X597" s="1097"/>
      <c r="Y597" s="1097">
        <f t="shared" si="40"/>
        <v>0</v>
      </c>
      <c r="Z597" s="1139"/>
      <c r="AA597" s="1139"/>
      <c r="AB597" s="1139"/>
      <c r="AC597" s="1139"/>
      <c r="AD597" s="1139"/>
      <c r="AE597" s="1139"/>
      <c r="AF597" s="1139"/>
      <c r="AG597" s="1139"/>
      <c r="AH597" s="1139"/>
      <c r="AI597" s="1139"/>
      <c r="AJ597" s="1139"/>
      <c r="AK597" s="1139"/>
      <c r="AL597" s="1139"/>
      <c r="AM597" s="1139"/>
      <c r="AN597" s="1139"/>
      <c r="AO597" s="2027"/>
      <c r="AP597" s="1094"/>
      <c r="AQ597" s="1094"/>
      <c r="AR597" s="1094"/>
      <c r="AS597" s="1094"/>
      <c r="AT597" s="1094"/>
      <c r="AU597" s="1094"/>
    </row>
    <row r="598" spans="1:47" s="1449" customFormat="1" ht="20.25" customHeight="1">
      <c r="A598" s="1094"/>
      <c r="B598" s="1866"/>
      <c r="C598" s="1443"/>
      <c r="D598" s="1443"/>
      <c r="E598" s="1598"/>
      <c r="F598" s="1427"/>
      <c r="G598" s="2407"/>
      <c r="H598" s="2426"/>
      <c r="I598" s="1436"/>
      <c r="J598" s="1440"/>
      <c r="K598" s="1094"/>
      <c r="L598" s="1094"/>
      <c r="M598" s="1094"/>
      <c r="N598" s="1436"/>
      <c r="O598" s="2405"/>
      <c r="P598" s="1140"/>
      <c r="Q598" s="1097">
        <f t="shared" si="39"/>
        <v>0</v>
      </c>
      <c r="R598" s="1097"/>
      <c r="S598" s="1097"/>
      <c r="T598" s="1097"/>
      <c r="U598" s="1097"/>
      <c r="V598" s="1097"/>
      <c r="W598" s="1097">
        <f t="shared" si="41"/>
        <v>0</v>
      </c>
      <c r="X598" s="1097"/>
      <c r="Y598" s="1097">
        <f t="shared" si="40"/>
        <v>0</v>
      </c>
      <c r="Z598" s="1139"/>
      <c r="AA598" s="1139"/>
      <c r="AB598" s="1139"/>
      <c r="AC598" s="1139"/>
      <c r="AD598" s="1139"/>
      <c r="AE598" s="1139"/>
      <c r="AF598" s="1139"/>
      <c r="AG598" s="1139"/>
      <c r="AH598" s="1139"/>
      <c r="AI598" s="1139"/>
      <c r="AJ598" s="1139"/>
      <c r="AK598" s="1139"/>
      <c r="AL598" s="1139"/>
      <c r="AM598" s="1139"/>
      <c r="AN598" s="1139"/>
      <c r="AO598" s="2027"/>
      <c r="AP598" s="1094"/>
      <c r="AQ598" s="1094"/>
      <c r="AR598" s="1094"/>
      <c r="AS598" s="1094"/>
      <c r="AT598" s="1094"/>
      <c r="AU598" s="1094"/>
    </row>
    <row r="599" spans="1:47" s="1449" customFormat="1" ht="20.25" customHeight="1">
      <c r="A599" s="1094"/>
      <c r="B599" s="1866"/>
      <c r="C599" s="1443"/>
      <c r="D599" s="1443"/>
      <c r="E599" s="1598"/>
      <c r="F599" s="1427"/>
      <c r="G599" s="2407"/>
      <c r="H599" s="2427"/>
      <c r="I599" s="1094"/>
      <c r="J599" s="1440"/>
      <c r="K599" s="1094"/>
      <c r="L599" s="1094"/>
      <c r="M599" s="1094"/>
      <c r="N599" s="1436"/>
      <c r="O599" s="2405"/>
      <c r="P599" s="1140"/>
      <c r="Q599" s="1097">
        <f t="shared" si="39"/>
        <v>0</v>
      </c>
      <c r="R599" s="1097"/>
      <c r="S599" s="1097"/>
      <c r="T599" s="1097"/>
      <c r="U599" s="1097"/>
      <c r="V599" s="1097"/>
      <c r="W599" s="1097">
        <f t="shared" si="41"/>
        <v>0</v>
      </c>
      <c r="X599" s="1097"/>
      <c r="Y599" s="1097">
        <f t="shared" si="40"/>
        <v>0</v>
      </c>
      <c r="Z599" s="1139"/>
      <c r="AA599" s="1139"/>
      <c r="AB599" s="1139"/>
      <c r="AC599" s="1139"/>
      <c r="AD599" s="1139"/>
      <c r="AE599" s="1139"/>
      <c r="AF599" s="1139"/>
      <c r="AG599" s="1139"/>
      <c r="AH599" s="1139"/>
      <c r="AI599" s="1139"/>
      <c r="AJ599" s="1139"/>
      <c r="AK599" s="1139"/>
      <c r="AL599" s="1139"/>
      <c r="AM599" s="1139"/>
      <c r="AN599" s="1139"/>
      <c r="AO599" s="2027"/>
      <c r="AP599" s="1094"/>
      <c r="AQ599" s="1094"/>
      <c r="AR599" s="1094"/>
      <c r="AS599" s="1094"/>
      <c r="AT599" s="1094"/>
      <c r="AU599" s="1094"/>
    </row>
    <row r="600" spans="1:47" s="1449" customFormat="1" ht="20.25" customHeight="1">
      <c r="A600" s="1094"/>
      <c r="B600" s="1866"/>
      <c r="C600" s="1443"/>
      <c r="D600" s="1443"/>
      <c r="E600" s="1598"/>
      <c r="F600" s="1427"/>
      <c r="G600" s="2407"/>
      <c r="H600" s="2427"/>
      <c r="I600" s="1094"/>
      <c r="J600" s="1608"/>
      <c r="K600" s="1445"/>
      <c r="L600" s="1445"/>
      <c r="M600" s="1609"/>
      <c r="N600" s="1436"/>
      <c r="O600" s="2405"/>
      <c r="P600" s="2419"/>
      <c r="Q600" s="1097">
        <f t="shared" si="39"/>
        <v>0</v>
      </c>
      <c r="R600" s="1610"/>
      <c r="S600" s="1611"/>
      <c r="T600" s="1097"/>
      <c r="U600" s="1612"/>
      <c r="V600" s="1096"/>
      <c r="W600" s="1097">
        <f t="shared" si="41"/>
        <v>0</v>
      </c>
      <c r="X600" s="1097"/>
      <c r="Y600" s="1097">
        <f t="shared" si="40"/>
        <v>0</v>
      </c>
      <c r="Z600" s="1613"/>
      <c r="AA600" s="1175"/>
      <c r="AB600" s="1175"/>
      <c r="AC600" s="1175"/>
      <c r="AD600" s="1175"/>
      <c r="AE600" s="1175"/>
      <c r="AF600" s="1175"/>
      <c r="AG600" s="1175"/>
      <c r="AH600" s="1175"/>
      <c r="AI600" s="1175"/>
      <c r="AJ600" s="1175"/>
      <c r="AK600" s="1175"/>
      <c r="AL600" s="1175"/>
      <c r="AM600" s="1614"/>
      <c r="AN600" s="1175"/>
      <c r="AO600" s="2028"/>
      <c r="AP600" s="1445"/>
      <c r="AQ600" s="1445"/>
      <c r="AR600" s="1445"/>
      <c r="AS600" s="1445"/>
      <c r="AT600" s="1445"/>
      <c r="AU600" s="1445"/>
    </row>
    <row r="601" spans="1:47" s="1443" customFormat="1" ht="19.5" customHeight="1">
      <c r="A601" s="1094"/>
      <c r="B601" s="1866"/>
      <c r="E601" s="1598"/>
      <c r="F601" s="1427"/>
      <c r="G601" s="2407"/>
      <c r="H601" s="2427"/>
      <c r="I601" s="1094"/>
      <c r="J601" s="1440"/>
      <c r="K601" s="1094"/>
      <c r="L601" s="1607"/>
      <c r="M601" s="1094"/>
      <c r="N601" s="1436"/>
      <c r="O601" s="2405"/>
      <c r="P601" s="1140"/>
      <c r="Q601" s="1097">
        <f t="shared" si="39"/>
        <v>0</v>
      </c>
      <c r="R601" s="1097"/>
      <c r="S601" s="1097"/>
      <c r="T601" s="1097"/>
      <c r="U601" s="1097"/>
      <c r="V601" s="1097"/>
      <c r="W601" s="1097">
        <f t="shared" si="41"/>
        <v>0</v>
      </c>
      <c r="X601" s="1097"/>
      <c r="Y601" s="1097">
        <f t="shared" si="40"/>
        <v>0</v>
      </c>
      <c r="Z601" s="1094"/>
      <c r="AA601" s="1094"/>
      <c r="AB601" s="1094"/>
      <c r="AC601" s="1094"/>
      <c r="AD601" s="1094"/>
      <c r="AE601" s="1094"/>
      <c r="AF601" s="1094"/>
      <c r="AG601" s="1094"/>
      <c r="AH601" s="1094"/>
      <c r="AI601" s="1139"/>
      <c r="AJ601" s="1139"/>
      <c r="AK601" s="1139"/>
      <c r="AL601" s="1094"/>
      <c r="AM601" s="1094"/>
      <c r="AN601" s="1094"/>
      <c r="AO601" s="2027"/>
      <c r="AP601" s="1094"/>
      <c r="AQ601" s="1094"/>
      <c r="AR601" s="1094"/>
      <c r="AS601" s="1094"/>
      <c r="AT601" s="1094"/>
      <c r="AU601" s="1094"/>
    </row>
    <row r="602" spans="1:47" s="1074" customFormat="1" ht="19.5" customHeight="1">
      <c r="A602" s="1094"/>
      <c r="B602" s="1866"/>
      <c r="C602" s="1443"/>
      <c r="D602" s="1443"/>
      <c r="E602" s="1865"/>
      <c r="F602" s="1427"/>
      <c r="G602" s="2407"/>
      <c r="H602" s="2426"/>
      <c r="I602" s="1094"/>
      <c r="J602" s="1437"/>
      <c r="K602" s="1094"/>
      <c r="L602" s="1607"/>
      <c r="M602" s="1094"/>
      <c r="N602" s="1436"/>
      <c r="O602" s="2405"/>
      <c r="P602" s="1140"/>
      <c r="Q602" s="1097">
        <f t="shared" si="39"/>
        <v>0</v>
      </c>
      <c r="R602" s="1097"/>
      <c r="S602" s="1097"/>
      <c r="T602" s="1097"/>
      <c r="U602" s="1097"/>
      <c r="V602" s="1097"/>
      <c r="W602" s="1097">
        <f t="shared" si="41"/>
        <v>0</v>
      </c>
      <c r="X602" s="1097"/>
      <c r="Y602" s="1097">
        <f t="shared" si="40"/>
        <v>0</v>
      </c>
      <c r="Z602" s="663"/>
      <c r="AA602" s="663"/>
      <c r="AB602" s="663"/>
      <c r="AC602" s="663"/>
      <c r="AD602" s="663"/>
      <c r="AE602" s="663"/>
      <c r="AF602" s="663"/>
      <c r="AG602" s="663"/>
      <c r="AH602" s="663"/>
      <c r="AI602" s="663"/>
      <c r="AJ602" s="663"/>
      <c r="AK602" s="663"/>
      <c r="AL602" s="663"/>
      <c r="AM602" s="663"/>
      <c r="AN602" s="663"/>
      <c r="AO602" s="2027"/>
      <c r="AP602" s="105"/>
      <c r="AQ602" s="105"/>
      <c r="AR602" s="105"/>
      <c r="AS602" s="105"/>
      <c r="AT602" s="105"/>
      <c r="AU602" s="105"/>
    </row>
    <row r="603" spans="1:47" s="1633" customFormat="1" ht="19.5" customHeight="1">
      <c r="A603" s="1094"/>
      <c r="B603" s="1866"/>
      <c r="C603" s="1443"/>
      <c r="D603" s="1443"/>
      <c r="E603" s="1598"/>
      <c r="F603" s="1427"/>
      <c r="G603" s="2407"/>
      <c r="H603" s="2427"/>
      <c r="I603" s="1094"/>
      <c r="J603" s="1817"/>
      <c r="K603" s="1094"/>
      <c r="L603" s="1607"/>
      <c r="M603" s="1094"/>
      <c r="N603" s="1436"/>
      <c r="O603" s="2405"/>
      <c r="P603" s="1140"/>
      <c r="Q603" s="1097">
        <f t="shared" si="39"/>
        <v>0</v>
      </c>
      <c r="R603" s="1097"/>
      <c r="S603" s="1097"/>
      <c r="T603" s="1097"/>
      <c r="U603" s="98"/>
      <c r="V603" s="98"/>
      <c r="W603" s="1097">
        <f t="shared" si="41"/>
        <v>0</v>
      </c>
      <c r="X603" s="1097"/>
      <c r="Y603" s="1097">
        <f t="shared" si="40"/>
        <v>0</v>
      </c>
      <c r="Z603" s="27"/>
      <c r="AA603" s="27"/>
      <c r="AB603" s="27"/>
      <c r="AC603" s="27"/>
      <c r="AD603" s="27"/>
      <c r="AE603" s="27"/>
      <c r="AF603" s="1634"/>
      <c r="AG603" s="1634"/>
      <c r="AH603" s="1634"/>
      <c r="AI603" s="1139"/>
      <c r="AJ603" s="1139"/>
      <c r="AK603" s="1139"/>
      <c r="AL603" s="1634"/>
      <c r="AM603" s="1634"/>
      <c r="AN603" s="1634"/>
      <c r="AO603" s="2029"/>
      <c r="AP603" s="1485"/>
      <c r="AQ603" s="1485"/>
      <c r="AR603" s="1485"/>
      <c r="AS603" s="1485"/>
      <c r="AT603" s="1485"/>
      <c r="AU603" s="97"/>
    </row>
    <row r="604" spans="1:47" s="1633" customFormat="1" ht="19.5" customHeight="1">
      <c r="A604" s="1094"/>
      <c r="B604" s="1866"/>
      <c r="C604" s="1443"/>
      <c r="D604" s="1443"/>
      <c r="E604" s="1598"/>
      <c r="F604" s="1427"/>
      <c r="G604" s="2407"/>
      <c r="H604" s="2426"/>
      <c r="I604" s="1094"/>
      <c r="J604" s="1440"/>
      <c r="K604" s="1094"/>
      <c r="L604" s="1607"/>
      <c r="M604" s="1094"/>
      <c r="N604" s="1436"/>
      <c r="O604" s="2405"/>
      <c r="P604" s="1140"/>
      <c r="Q604" s="1097">
        <f t="shared" si="39"/>
        <v>0</v>
      </c>
      <c r="R604" s="1097"/>
      <c r="S604" s="1097"/>
      <c r="T604" s="1097"/>
      <c r="U604" s="98"/>
      <c r="V604" s="98"/>
      <c r="W604" s="1097">
        <f t="shared" si="41"/>
        <v>0</v>
      </c>
      <c r="X604" s="1097"/>
      <c r="Y604" s="1097">
        <f t="shared" si="40"/>
        <v>0</v>
      </c>
      <c r="Z604" s="27"/>
      <c r="AA604" s="27"/>
      <c r="AB604" s="27"/>
      <c r="AC604" s="27"/>
      <c r="AD604" s="27"/>
      <c r="AE604" s="27"/>
      <c r="AF604" s="1634"/>
      <c r="AG604" s="1634"/>
      <c r="AH604" s="1139"/>
      <c r="AI604" s="1139"/>
      <c r="AJ604" s="1139"/>
      <c r="AK604" s="1139"/>
      <c r="AL604" s="1634"/>
      <c r="AM604" s="1634"/>
      <c r="AN604" s="1634"/>
      <c r="AO604" s="2029"/>
      <c r="AP604" s="1485"/>
      <c r="AQ604" s="1485"/>
      <c r="AR604" s="1485"/>
      <c r="AS604" s="1485"/>
      <c r="AT604" s="1485"/>
      <c r="AU604" s="97"/>
    </row>
    <row r="605" spans="1:47" s="1633" customFormat="1" ht="21" customHeight="1">
      <c r="A605" s="1094"/>
      <c r="B605" s="1866"/>
      <c r="C605" s="1443"/>
      <c r="D605" s="1443"/>
      <c r="E605" s="1598"/>
      <c r="F605" s="1427"/>
      <c r="G605" s="2407"/>
      <c r="H605" s="2427"/>
      <c r="I605" s="1094"/>
      <c r="J605" s="1440"/>
      <c r="K605" s="1094"/>
      <c r="L605" s="1607"/>
      <c r="M605" s="1094"/>
      <c r="N605" s="1436"/>
      <c r="O605" s="2405"/>
      <c r="P605" s="1140"/>
      <c r="Q605" s="1097">
        <f t="shared" si="39"/>
        <v>0</v>
      </c>
      <c r="R605" s="1097"/>
      <c r="S605" s="1097"/>
      <c r="T605" s="1097"/>
      <c r="U605" s="98"/>
      <c r="V605" s="98"/>
      <c r="W605" s="1097">
        <f t="shared" si="41"/>
        <v>0</v>
      </c>
      <c r="X605" s="1097"/>
      <c r="Y605" s="1097">
        <f t="shared" si="40"/>
        <v>0</v>
      </c>
      <c r="Z605" s="27"/>
      <c r="AA605" s="27"/>
      <c r="AB605" s="27"/>
      <c r="AC605" s="27"/>
      <c r="AD605" s="27"/>
      <c r="AE605" s="27"/>
      <c r="AF605" s="1634"/>
      <c r="AG605" s="1634"/>
      <c r="AH605" s="1634"/>
      <c r="AI605" s="1139"/>
      <c r="AJ605" s="1139"/>
      <c r="AK605" s="1139"/>
      <c r="AL605" s="1634"/>
      <c r="AM605" s="1139"/>
      <c r="AN605" s="1634"/>
      <c r="AO605" s="2029"/>
      <c r="AP605" s="1485"/>
      <c r="AQ605" s="1485"/>
      <c r="AR605" s="1485"/>
      <c r="AS605" s="1485"/>
      <c r="AT605" s="1485"/>
      <c r="AU605" s="97"/>
    </row>
    <row r="606" spans="1:47" s="1633" customFormat="1" ht="21" customHeight="1">
      <c r="A606" s="1094"/>
      <c r="B606" s="1866"/>
      <c r="C606" s="1443"/>
      <c r="D606" s="1443"/>
      <c r="E606" s="1598"/>
      <c r="F606" s="1427"/>
      <c r="G606" s="2407"/>
      <c r="H606" s="2427"/>
      <c r="I606" s="1094"/>
      <c r="J606" s="1440"/>
      <c r="K606" s="1094"/>
      <c r="L606" s="1607"/>
      <c r="M606" s="1094"/>
      <c r="N606" s="1436"/>
      <c r="O606" s="2405"/>
      <c r="P606" s="1140"/>
      <c r="Q606" s="1097">
        <f t="shared" si="39"/>
        <v>0</v>
      </c>
      <c r="R606" s="1097"/>
      <c r="S606" s="1097"/>
      <c r="T606" s="1097"/>
      <c r="U606" s="98"/>
      <c r="V606" s="98"/>
      <c r="W606" s="1097">
        <f t="shared" si="41"/>
        <v>0</v>
      </c>
      <c r="X606" s="1097"/>
      <c r="Y606" s="1097">
        <f t="shared" si="40"/>
        <v>0</v>
      </c>
      <c r="Z606" s="27"/>
      <c r="AA606" s="27"/>
      <c r="AB606" s="27"/>
      <c r="AC606" s="27"/>
      <c r="AD606" s="27"/>
      <c r="AE606" s="27"/>
      <c r="AF606" s="1634"/>
      <c r="AG606" s="1634"/>
      <c r="AH606" s="1634"/>
      <c r="AI606" s="1139"/>
      <c r="AJ606" s="1139"/>
      <c r="AK606" s="1139"/>
      <c r="AL606" s="1634"/>
      <c r="AM606" s="1634"/>
      <c r="AN606" s="1634"/>
      <c r="AO606" s="2029"/>
      <c r="AP606" s="1485"/>
      <c r="AQ606" s="1485"/>
      <c r="AR606" s="1485"/>
      <c r="AS606" s="1485"/>
      <c r="AT606" s="1485"/>
      <c r="AU606" s="97"/>
    </row>
    <row r="607" spans="1:47" s="1633" customFormat="1" ht="18.75" customHeight="1">
      <c r="A607" s="1094"/>
      <c r="B607" s="1866"/>
      <c r="C607" s="1443"/>
      <c r="D607" s="1443"/>
      <c r="E607" s="1598"/>
      <c r="F607" s="1427"/>
      <c r="G607" s="2407"/>
      <c r="H607" s="2427"/>
      <c r="I607" s="1094"/>
      <c r="J607" s="1440"/>
      <c r="K607" s="1094"/>
      <c r="L607" s="1607"/>
      <c r="M607" s="1094"/>
      <c r="N607" s="1094"/>
      <c r="O607" s="2405"/>
      <c r="P607" s="1139"/>
      <c r="Q607" s="1097">
        <f t="shared" si="39"/>
        <v>0</v>
      </c>
      <c r="R607" s="1097"/>
      <c r="S607" s="1097"/>
      <c r="T607" s="1097"/>
      <c r="U607" s="98"/>
      <c r="V607" s="98"/>
      <c r="W607" s="1097">
        <f t="shared" si="41"/>
        <v>0</v>
      </c>
      <c r="X607" s="1097"/>
      <c r="Y607" s="1097">
        <f t="shared" si="40"/>
        <v>0</v>
      </c>
      <c r="Z607" s="27"/>
      <c r="AA607" s="27"/>
      <c r="AB607" s="27"/>
      <c r="AC607" s="27"/>
      <c r="AD607" s="27"/>
      <c r="AE607" s="27"/>
      <c r="AF607" s="1634"/>
      <c r="AG607" s="1634"/>
      <c r="AH607" s="1634"/>
      <c r="AI607" s="1139"/>
      <c r="AJ607" s="1139"/>
      <c r="AK607" s="1139"/>
      <c r="AL607" s="1634"/>
      <c r="AM607" s="1139"/>
      <c r="AN607" s="1634"/>
      <c r="AO607" s="2029"/>
      <c r="AP607" s="1485"/>
      <c r="AQ607" s="1485"/>
      <c r="AR607" s="1485"/>
      <c r="AS607" s="1485"/>
      <c r="AT607" s="1485"/>
      <c r="AU607" s="97"/>
    </row>
    <row r="608" spans="1:47" s="1633" customFormat="1" ht="18.75" customHeight="1">
      <c r="A608" s="1094"/>
      <c r="B608" s="1866"/>
      <c r="C608" s="1443"/>
      <c r="D608" s="1443"/>
      <c r="E608" s="1598"/>
      <c r="F608" s="1427"/>
      <c r="G608" s="2407"/>
      <c r="H608" s="2427"/>
      <c r="I608" s="1094"/>
      <c r="J608" s="1440"/>
      <c r="K608" s="1094"/>
      <c r="L608" s="1607"/>
      <c r="M608" s="1094"/>
      <c r="N608" s="1094"/>
      <c r="O608" s="2405"/>
      <c r="P608" s="1139"/>
      <c r="Q608" s="1097">
        <f t="shared" si="39"/>
        <v>0</v>
      </c>
      <c r="R608" s="1097"/>
      <c r="S608" s="1097"/>
      <c r="T608" s="1097"/>
      <c r="U608" s="98"/>
      <c r="V608" s="98"/>
      <c r="W608" s="1097">
        <f t="shared" si="41"/>
        <v>0</v>
      </c>
      <c r="X608" s="1097"/>
      <c r="Y608" s="1097">
        <f t="shared" si="40"/>
        <v>0</v>
      </c>
      <c r="Z608" s="27"/>
      <c r="AA608" s="27"/>
      <c r="AB608" s="27"/>
      <c r="AC608" s="27"/>
      <c r="AD608" s="1139"/>
      <c r="AE608" s="1139"/>
      <c r="AF608" s="1139"/>
      <c r="AG608" s="1634"/>
      <c r="AH608" s="1634"/>
      <c r="AI608" s="1139"/>
      <c r="AJ608" s="1139"/>
      <c r="AK608" s="1139"/>
      <c r="AL608" s="1139"/>
      <c r="AM608" s="1139"/>
      <c r="AN608" s="1139"/>
      <c r="AO608" s="2029"/>
      <c r="AP608" s="1485"/>
      <c r="AQ608" s="1485"/>
      <c r="AR608" s="1485"/>
      <c r="AS608" s="1485"/>
      <c r="AT608" s="1485"/>
      <c r="AU608" s="97"/>
    </row>
    <row r="609" spans="1:47" s="1633" customFormat="1" ht="18.75" customHeight="1">
      <c r="A609" s="1094"/>
      <c r="B609" s="1866"/>
      <c r="C609" s="1443"/>
      <c r="D609" s="1443"/>
      <c r="E609" s="1598"/>
      <c r="F609" s="1427"/>
      <c r="G609" s="2407"/>
      <c r="H609" s="2427"/>
      <c r="I609" s="1436"/>
      <c r="J609" s="1440"/>
      <c r="K609" s="1094"/>
      <c r="L609" s="1607"/>
      <c r="M609" s="1094"/>
      <c r="N609" s="1094"/>
      <c r="O609" s="2405"/>
      <c r="P609" s="1139"/>
      <c r="Q609" s="1097">
        <f t="shared" si="39"/>
        <v>0</v>
      </c>
      <c r="R609" s="1097"/>
      <c r="S609" s="1097"/>
      <c r="T609" s="1097"/>
      <c r="U609" s="98"/>
      <c r="V609" s="98"/>
      <c r="W609" s="1097">
        <f t="shared" si="41"/>
        <v>0</v>
      </c>
      <c r="X609" s="1097"/>
      <c r="Y609" s="1097">
        <f t="shared" si="40"/>
        <v>0</v>
      </c>
      <c r="Z609" s="27"/>
      <c r="AA609" s="27"/>
      <c r="AB609" s="27"/>
      <c r="AC609" s="1139"/>
      <c r="AD609" s="1139"/>
      <c r="AE609" s="1139"/>
      <c r="AF609" s="1139"/>
      <c r="AG609" s="1139"/>
      <c r="AH609" s="1634"/>
      <c r="AI609" s="1634"/>
      <c r="AJ609" s="1634"/>
      <c r="AK609" s="1634"/>
      <c r="AL609" s="1634"/>
      <c r="AM609" s="1634"/>
      <c r="AN609" s="1634"/>
      <c r="AO609" s="2029"/>
      <c r="AP609" s="1485"/>
      <c r="AQ609" s="1485"/>
      <c r="AR609" s="1485"/>
      <c r="AS609" s="1485"/>
      <c r="AT609" s="1485"/>
      <c r="AU609" s="97"/>
    </row>
    <row r="610" spans="1:47" s="1633" customFormat="1" ht="18.75" customHeight="1">
      <c r="A610" s="1094"/>
      <c r="B610" s="1810"/>
      <c r="C610" s="1443"/>
      <c r="D610" s="1443"/>
      <c r="E610" s="1598"/>
      <c r="F610" s="1427"/>
      <c r="G610" s="2407"/>
      <c r="H610" s="2427"/>
      <c r="I610" s="1436"/>
      <c r="J610" s="1437"/>
      <c r="K610" s="1094"/>
      <c r="L610" s="1094"/>
      <c r="M610" s="1094"/>
      <c r="N610" s="1436"/>
      <c r="O610" s="2405"/>
      <c r="P610" s="1140"/>
      <c r="Q610" s="1097">
        <f t="shared" si="39"/>
        <v>0</v>
      </c>
      <c r="R610" s="1097"/>
      <c r="S610" s="1097"/>
      <c r="T610" s="1097"/>
      <c r="U610" s="98"/>
      <c r="V610" s="98"/>
      <c r="W610" s="1097">
        <f t="shared" si="41"/>
        <v>0</v>
      </c>
      <c r="X610" s="1097"/>
      <c r="Y610" s="1097">
        <f t="shared" si="40"/>
        <v>0</v>
      </c>
      <c r="Z610" s="27"/>
      <c r="AA610" s="27"/>
      <c r="AB610" s="27"/>
      <c r="AC610" s="27"/>
      <c r="AD610" s="27"/>
      <c r="AE610" s="27"/>
      <c r="AF610" s="1634"/>
      <c r="AG610" s="1634"/>
      <c r="AH610" s="1634"/>
      <c r="AI610" s="1634"/>
      <c r="AJ610" s="1634"/>
      <c r="AK610" s="1634"/>
      <c r="AL610" s="1634"/>
      <c r="AM610" s="1139"/>
      <c r="AN610" s="1634"/>
      <c r="AO610" s="2029"/>
      <c r="AP610" s="1485"/>
      <c r="AQ610" s="1485"/>
      <c r="AR610" s="1485"/>
      <c r="AS610" s="1485"/>
      <c r="AT610" s="1485"/>
      <c r="AU610" s="97"/>
    </row>
    <row r="611" spans="1:47" s="1633" customFormat="1" ht="18.75" customHeight="1">
      <c r="A611" s="1094"/>
      <c r="B611" s="1866"/>
      <c r="C611" s="1443"/>
      <c r="D611" s="1443"/>
      <c r="E611" s="1598"/>
      <c r="F611" s="1427"/>
      <c r="G611" s="2407"/>
      <c r="H611" s="2427"/>
      <c r="I611" s="1436"/>
      <c r="J611" s="1440"/>
      <c r="K611" s="1094"/>
      <c r="L611" s="1607"/>
      <c r="M611" s="1094"/>
      <c r="N611" s="1094"/>
      <c r="O611" s="2405"/>
      <c r="P611" s="1139"/>
      <c r="Q611" s="1097">
        <f t="shared" si="39"/>
        <v>0</v>
      </c>
      <c r="R611" s="1097"/>
      <c r="S611" s="1097"/>
      <c r="T611" s="1097"/>
      <c r="U611" s="98"/>
      <c r="V611" s="98"/>
      <c r="W611" s="1097">
        <f t="shared" si="41"/>
        <v>0</v>
      </c>
      <c r="X611" s="1097"/>
      <c r="Y611" s="1097">
        <f t="shared" si="40"/>
        <v>0</v>
      </c>
      <c r="Z611" s="27"/>
      <c r="AA611" s="27"/>
      <c r="AB611" s="27"/>
      <c r="AC611" s="27"/>
      <c r="AD611" s="27"/>
      <c r="AE611" s="27"/>
      <c r="AF611" s="1634"/>
      <c r="AG611" s="1634"/>
      <c r="AH611" s="1634"/>
      <c r="AI611" s="1634"/>
      <c r="AJ611" s="1634"/>
      <c r="AK611" s="1139"/>
      <c r="AL611" s="1139"/>
      <c r="AM611" s="1139"/>
      <c r="AN611" s="1634"/>
      <c r="AO611" s="2029"/>
      <c r="AP611" s="1485"/>
      <c r="AQ611" s="1485"/>
      <c r="AR611" s="1485"/>
      <c r="AS611" s="1485"/>
      <c r="AT611" s="1485"/>
      <c r="AU611" s="97"/>
    </row>
    <row r="612" spans="1:47" s="5" customFormat="1" ht="18.75" customHeight="1">
      <c r="A612" s="1094"/>
      <c r="B612" s="1866"/>
      <c r="C612" s="1443"/>
      <c r="D612" s="1443"/>
      <c r="E612" s="1598"/>
      <c r="F612" s="1427"/>
      <c r="G612" s="2407"/>
      <c r="H612" s="2427"/>
      <c r="I612" s="1436"/>
      <c r="J612" s="1440"/>
      <c r="K612" s="1094"/>
      <c r="L612" s="1607"/>
      <c r="M612" s="1094"/>
      <c r="N612" s="1094"/>
      <c r="O612" s="2405"/>
      <c r="P612" s="1139"/>
      <c r="Q612" s="1097">
        <f t="shared" si="39"/>
        <v>0</v>
      </c>
      <c r="R612" s="1097"/>
      <c r="S612" s="1097"/>
      <c r="T612" s="1097"/>
      <c r="U612" s="98"/>
      <c r="V612" s="98"/>
      <c r="W612" s="1097">
        <f t="shared" si="41"/>
        <v>0</v>
      </c>
      <c r="X612" s="1097"/>
      <c r="Y612" s="1097">
        <f t="shared" si="40"/>
        <v>0</v>
      </c>
      <c r="Z612" s="291"/>
      <c r="AA612" s="291"/>
      <c r="AB612" s="291"/>
      <c r="AC612" s="291"/>
      <c r="AD612" s="291"/>
      <c r="AE612" s="291"/>
      <c r="AF612" s="188"/>
      <c r="AG612" s="188"/>
      <c r="AH612" s="188"/>
      <c r="AI612" s="188"/>
      <c r="AJ612" s="188"/>
      <c r="AK612" s="663"/>
      <c r="AL612" s="663"/>
      <c r="AM612" s="663"/>
      <c r="AN612" s="188"/>
      <c r="AO612" s="2029"/>
      <c r="AP612" s="474"/>
      <c r="AQ612" s="474"/>
      <c r="AR612" s="474"/>
      <c r="AS612" s="474"/>
      <c r="AT612" s="474"/>
      <c r="AU612" s="3"/>
    </row>
    <row r="613" spans="1:47" s="5" customFormat="1" ht="18.75" customHeight="1">
      <c r="A613" s="1094"/>
      <c r="B613" s="1866"/>
      <c r="C613" s="1443"/>
      <c r="D613" s="1443"/>
      <c r="E613" s="1598"/>
      <c r="F613" s="1427"/>
      <c r="G613" s="2407"/>
      <c r="H613" s="2427"/>
      <c r="I613" s="1436"/>
      <c r="J613" s="1440"/>
      <c r="K613" s="1094"/>
      <c r="L613" s="1607"/>
      <c r="M613" s="1094"/>
      <c r="N613" s="1094"/>
      <c r="O613" s="2405"/>
      <c r="P613" s="1139"/>
      <c r="Q613" s="1097">
        <f t="shared" si="39"/>
        <v>0</v>
      </c>
      <c r="R613" s="1097"/>
      <c r="S613" s="1097"/>
      <c r="T613" s="1097"/>
      <c r="U613" s="98"/>
      <c r="V613" s="98"/>
      <c r="W613" s="1097">
        <f t="shared" si="41"/>
        <v>0</v>
      </c>
      <c r="X613" s="1097"/>
      <c r="Y613" s="1097">
        <f t="shared" si="40"/>
        <v>0</v>
      </c>
      <c r="Z613" s="291"/>
      <c r="AA613" s="291"/>
      <c r="AB613" s="291"/>
      <c r="AC613" s="291"/>
      <c r="AD613" s="291"/>
      <c r="AE613" s="291"/>
      <c r="AF613" s="188"/>
      <c r="AG613" s="188"/>
      <c r="AH613" s="188"/>
      <c r="AI613" s="188"/>
      <c r="AJ613" s="188"/>
      <c r="AK613" s="663"/>
      <c r="AL613" s="663"/>
      <c r="AM613" s="663"/>
      <c r="AN613" s="188"/>
      <c r="AO613" s="2029"/>
      <c r="AP613" s="474"/>
      <c r="AQ613" s="474"/>
      <c r="AR613" s="474"/>
      <c r="AS613" s="474"/>
      <c r="AT613" s="474"/>
      <c r="AU613" s="3"/>
    </row>
    <row r="614" spans="1:47" s="5" customFormat="1" ht="18.75" customHeight="1">
      <c r="A614" s="1094"/>
      <c r="B614" s="1866"/>
      <c r="C614" s="1443"/>
      <c r="D614" s="1443"/>
      <c r="E614" s="1865"/>
      <c r="F614" s="1427"/>
      <c r="G614" s="2407"/>
      <c r="H614" s="2427"/>
      <c r="I614" s="1436"/>
      <c r="J614" s="1440"/>
      <c r="K614" s="1094"/>
      <c r="L614" s="1607"/>
      <c r="M614" s="1094"/>
      <c r="N614" s="1094"/>
      <c r="O614" s="2405"/>
      <c r="P614" s="1139"/>
      <c r="Q614" s="1097">
        <f t="shared" si="39"/>
        <v>0</v>
      </c>
      <c r="R614" s="1097"/>
      <c r="S614" s="1097"/>
      <c r="T614" s="1097"/>
      <c r="U614" s="98"/>
      <c r="V614" s="98"/>
      <c r="W614" s="1097">
        <f t="shared" si="41"/>
        <v>0</v>
      </c>
      <c r="X614" s="1097"/>
      <c r="Y614" s="1097">
        <f t="shared" si="40"/>
        <v>0</v>
      </c>
      <c r="Z614" s="291"/>
      <c r="AA614" s="291"/>
      <c r="AB614" s="291"/>
      <c r="AC614" s="291"/>
      <c r="AD614" s="291"/>
      <c r="AE614" s="291"/>
      <c r="AF614" s="188"/>
      <c r="AG614" s="188"/>
      <c r="AH614" s="188"/>
      <c r="AI614" s="188"/>
      <c r="AJ614" s="188"/>
      <c r="AK614" s="663"/>
      <c r="AL614" s="663"/>
      <c r="AM614" s="663"/>
      <c r="AN614" s="188"/>
      <c r="AO614" s="2029"/>
      <c r="AP614" s="474"/>
      <c r="AQ614" s="474"/>
      <c r="AR614" s="474"/>
      <c r="AS614" s="474"/>
      <c r="AT614" s="474"/>
      <c r="AU614" s="3"/>
    </row>
    <row r="615" spans="1:47" s="5" customFormat="1" ht="18.75" customHeight="1">
      <c r="A615" s="1094"/>
      <c r="B615" s="1866"/>
      <c r="C615" s="1443"/>
      <c r="D615" s="1443"/>
      <c r="E615" s="1598"/>
      <c r="F615" s="1427"/>
      <c r="G615" s="2407"/>
      <c r="H615" s="2427"/>
      <c r="I615" s="1436"/>
      <c r="J615" s="1440"/>
      <c r="K615" s="1094"/>
      <c r="L615" s="1607"/>
      <c r="M615" s="1094"/>
      <c r="N615" s="1094"/>
      <c r="O615" s="2405"/>
      <c r="P615" s="1139"/>
      <c r="Q615" s="1097">
        <f t="shared" si="39"/>
        <v>0</v>
      </c>
      <c r="R615" s="1097"/>
      <c r="S615" s="1097"/>
      <c r="T615" s="1097"/>
      <c r="U615" s="98"/>
      <c r="V615" s="98"/>
      <c r="W615" s="1097">
        <f t="shared" si="41"/>
        <v>0</v>
      </c>
      <c r="X615" s="1097"/>
      <c r="Y615" s="1097">
        <f t="shared" si="40"/>
        <v>0</v>
      </c>
      <c r="Z615" s="291"/>
      <c r="AA615" s="291"/>
      <c r="AB615" s="291"/>
      <c r="AC615" s="291"/>
      <c r="AD615" s="291"/>
      <c r="AE615" s="291"/>
      <c r="AF615" s="188"/>
      <c r="AG615" s="188"/>
      <c r="AH615" s="188"/>
      <c r="AI615" s="188"/>
      <c r="AJ615" s="188"/>
      <c r="AK615" s="663"/>
      <c r="AL615" s="663"/>
      <c r="AM615" s="663"/>
      <c r="AN615" s="188"/>
      <c r="AO615" s="2029"/>
      <c r="AP615" s="474"/>
      <c r="AQ615" s="474"/>
      <c r="AR615" s="474"/>
      <c r="AS615" s="474"/>
      <c r="AT615" s="474"/>
      <c r="AU615" s="3"/>
    </row>
    <row r="616" spans="1:47" s="5" customFormat="1" ht="18.75" customHeight="1">
      <c r="A616" s="1094"/>
      <c r="B616" s="1866"/>
      <c r="C616" s="1443"/>
      <c r="D616" s="1443"/>
      <c r="E616" s="1865"/>
      <c r="F616" s="1427"/>
      <c r="G616" s="2407"/>
      <c r="H616" s="2427"/>
      <c r="I616" s="1436"/>
      <c r="J616" s="1440"/>
      <c r="K616" s="1094"/>
      <c r="L616" s="1607"/>
      <c r="M616" s="1094"/>
      <c r="N616" s="1094"/>
      <c r="O616" s="2405"/>
      <c r="P616" s="1139"/>
      <c r="Q616" s="1097">
        <f t="shared" si="39"/>
        <v>0</v>
      </c>
      <c r="R616" s="1097"/>
      <c r="S616" s="1097"/>
      <c r="T616" s="1097"/>
      <c r="U616" s="98"/>
      <c r="V616" s="98"/>
      <c r="W616" s="1097">
        <f t="shared" si="41"/>
        <v>0</v>
      </c>
      <c r="X616" s="1097"/>
      <c r="Y616" s="1097">
        <f t="shared" si="40"/>
        <v>0</v>
      </c>
      <c r="Z616" s="291"/>
      <c r="AA616" s="663"/>
      <c r="AB616" s="663"/>
      <c r="AC616" s="663"/>
      <c r="AD616" s="663"/>
      <c r="AE616" s="663"/>
      <c r="AF616" s="663"/>
      <c r="AG616" s="663"/>
      <c r="AH616" s="663"/>
      <c r="AI616" s="663"/>
      <c r="AJ616" s="663"/>
      <c r="AK616" s="663"/>
      <c r="AL616" s="663"/>
      <c r="AM616" s="663"/>
      <c r="AN616" s="663"/>
      <c r="AO616" s="2029"/>
      <c r="AP616" s="474"/>
      <c r="AQ616" s="474"/>
      <c r="AR616" s="474"/>
      <c r="AS616" s="474"/>
      <c r="AT616" s="474"/>
      <c r="AU616" s="3"/>
    </row>
    <row r="617" spans="1:47" s="5" customFormat="1" ht="18.75" customHeight="1">
      <c r="A617" s="1094"/>
      <c r="B617" s="1866"/>
      <c r="C617" s="1443"/>
      <c r="D617" s="1443"/>
      <c r="E617" s="1598"/>
      <c r="F617" s="1427"/>
      <c r="G617" s="2407"/>
      <c r="H617" s="2427"/>
      <c r="I617" s="1436"/>
      <c r="J617" s="1440"/>
      <c r="K617" s="1094"/>
      <c r="L617" s="1607"/>
      <c r="M617" s="1094"/>
      <c r="N617" s="1094"/>
      <c r="O617" s="2405"/>
      <c r="P617" s="1139"/>
      <c r="Q617" s="1097">
        <f t="shared" si="39"/>
        <v>0</v>
      </c>
      <c r="R617" s="1097"/>
      <c r="S617" s="1097"/>
      <c r="T617" s="1097"/>
      <c r="U617" s="98"/>
      <c r="V617" s="98"/>
      <c r="W617" s="1097">
        <f t="shared" si="41"/>
        <v>0</v>
      </c>
      <c r="X617" s="1097"/>
      <c r="Y617" s="1097">
        <f t="shared" si="40"/>
        <v>0</v>
      </c>
      <c r="Z617" s="291"/>
      <c r="AA617" s="663"/>
      <c r="AB617" s="663"/>
      <c r="AC617" s="663"/>
      <c r="AD617" s="663"/>
      <c r="AE617" s="663"/>
      <c r="AF617" s="663"/>
      <c r="AG617" s="663"/>
      <c r="AH617" s="663"/>
      <c r="AI617" s="663"/>
      <c r="AJ617" s="663"/>
      <c r="AK617" s="663"/>
      <c r="AL617" s="663"/>
      <c r="AM617" s="663"/>
      <c r="AN617" s="663"/>
      <c r="AO617" s="2029"/>
      <c r="AP617" s="474"/>
      <c r="AQ617" s="474"/>
      <c r="AR617" s="474"/>
      <c r="AS617" s="474"/>
      <c r="AT617" s="474"/>
      <c r="AU617" s="3"/>
    </row>
    <row r="618" spans="1:47" s="5" customFormat="1" ht="18.75" customHeight="1">
      <c r="A618" s="1094"/>
      <c r="B618" s="1866"/>
      <c r="C618" s="1443"/>
      <c r="D618" s="1443"/>
      <c r="E618" s="1598"/>
      <c r="F618" s="1427"/>
      <c r="G618" s="2407"/>
      <c r="H618" s="2427"/>
      <c r="I618" s="1436"/>
      <c r="J618" s="1440"/>
      <c r="K618" s="1094"/>
      <c r="L618" s="1607"/>
      <c r="M618" s="1094"/>
      <c r="N618" s="1094"/>
      <c r="O618" s="2405"/>
      <c r="P618" s="1139"/>
      <c r="Q618" s="1097">
        <f t="shared" si="39"/>
        <v>0</v>
      </c>
      <c r="R618" s="1097"/>
      <c r="S618" s="1097"/>
      <c r="T618" s="1097"/>
      <c r="U618" s="98"/>
      <c r="V618" s="98"/>
      <c r="W618" s="1097">
        <f t="shared" si="41"/>
        <v>0</v>
      </c>
      <c r="X618" s="1097"/>
      <c r="Y618" s="1097">
        <f t="shared" si="40"/>
        <v>0</v>
      </c>
      <c r="Z618" s="291"/>
      <c r="AA618" s="663"/>
      <c r="AB618" s="663"/>
      <c r="AC618" s="663"/>
      <c r="AD618" s="663"/>
      <c r="AE618" s="663"/>
      <c r="AF618" s="663"/>
      <c r="AG618" s="663"/>
      <c r="AH618" s="663"/>
      <c r="AI618" s="663"/>
      <c r="AJ618" s="663"/>
      <c r="AK618" s="663"/>
      <c r="AL618" s="663"/>
      <c r="AM618" s="663"/>
      <c r="AN618" s="663"/>
      <c r="AO618" s="2029"/>
      <c r="AP618" s="474"/>
      <c r="AQ618" s="474"/>
      <c r="AR618" s="474"/>
      <c r="AS618" s="474"/>
      <c r="AT618" s="474"/>
      <c r="AU618" s="3"/>
    </row>
    <row r="619" spans="1:47" s="5" customFormat="1" ht="18.75" customHeight="1">
      <c r="A619" s="1094"/>
      <c r="B619" s="1866"/>
      <c r="C619" s="1443"/>
      <c r="D619" s="1443"/>
      <c r="E619" s="1598"/>
      <c r="F619" s="1427"/>
      <c r="G619" s="2407"/>
      <c r="H619" s="2427"/>
      <c r="I619" s="1436"/>
      <c r="J619" s="1440"/>
      <c r="K619" s="1094"/>
      <c r="L619" s="1607"/>
      <c r="M619" s="1094"/>
      <c r="N619" s="1094"/>
      <c r="O619" s="2405"/>
      <c r="P619" s="1139"/>
      <c r="Q619" s="1097">
        <f t="shared" si="39"/>
        <v>0</v>
      </c>
      <c r="R619" s="1097"/>
      <c r="S619" s="1097"/>
      <c r="T619" s="1097"/>
      <c r="U619" s="98"/>
      <c r="V619" s="98"/>
      <c r="W619" s="1097">
        <f t="shared" si="41"/>
        <v>0</v>
      </c>
      <c r="X619" s="1097"/>
      <c r="Y619" s="1097">
        <f t="shared" si="40"/>
        <v>0</v>
      </c>
      <c r="Z619" s="291"/>
      <c r="AA619" s="663"/>
      <c r="AB619" s="663"/>
      <c r="AC619" s="663"/>
      <c r="AD619" s="663"/>
      <c r="AE619" s="663"/>
      <c r="AF619" s="663"/>
      <c r="AG619" s="663"/>
      <c r="AH619" s="663"/>
      <c r="AI619" s="663"/>
      <c r="AJ619" s="663"/>
      <c r="AK619" s="663"/>
      <c r="AL619" s="663"/>
      <c r="AM619" s="663"/>
      <c r="AN619" s="663"/>
      <c r="AO619" s="2029"/>
      <c r="AP619" s="474"/>
      <c r="AQ619" s="474"/>
      <c r="AR619" s="474"/>
      <c r="AS619" s="474"/>
      <c r="AT619" s="474"/>
      <c r="AU619" s="3"/>
    </row>
    <row r="620" spans="1:47" s="5" customFormat="1" ht="18.75" customHeight="1">
      <c r="A620" s="1094"/>
      <c r="B620" s="1866"/>
      <c r="C620" s="1443"/>
      <c r="D620" s="1443"/>
      <c r="E620" s="1598"/>
      <c r="F620" s="1427"/>
      <c r="G620" s="2407"/>
      <c r="H620" s="2426"/>
      <c r="I620" s="1436"/>
      <c r="J620" s="1440"/>
      <c r="K620" s="1094"/>
      <c r="L620" s="1607"/>
      <c r="M620" s="1094"/>
      <c r="N620" s="1094"/>
      <c r="O620" s="2405"/>
      <c r="P620" s="1139"/>
      <c r="Q620" s="1097">
        <f t="shared" si="39"/>
        <v>0</v>
      </c>
      <c r="R620" s="1097"/>
      <c r="S620" s="1097"/>
      <c r="T620" s="1097"/>
      <c r="U620" s="98"/>
      <c r="V620" s="98"/>
      <c r="W620" s="1097">
        <f t="shared" si="41"/>
        <v>0</v>
      </c>
      <c r="X620" s="1097"/>
      <c r="Y620" s="1097">
        <f t="shared" si="40"/>
        <v>0</v>
      </c>
      <c r="Z620" s="291"/>
      <c r="AA620" s="663"/>
      <c r="AB620" s="663"/>
      <c r="AC620" s="663"/>
      <c r="AD620" s="663"/>
      <c r="AE620" s="663"/>
      <c r="AF620" s="663"/>
      <c r="AG620" s="663"/>
      <c r="AH620" s="663"/>
      <c r="AI620" s="663"/>
      <c r="AJ620" s="663"/>
      <c r="AK620" s="663"/>
      <c r="AL620" s="663"/>
      <c r="AM620" s="663"/>
      <c r="AN620" s="663"/>
      <c r="AO620" s="2029"/>
      <c r="AP620" s="474"/>
      <c r="AQ620" s="474"/>
      <c r="AR620" s="474"/>
      <c r="AS620" s="474"/>
      <c r="AT620" s="474"/>
      <c r="AU620" s="3"/>
    </row>
    <row r="621" spans="1:47" s="5" customFormat="1" ht="18.75" customHeight="1">
      <c r="A621" s="1094"/>
      <c r="B621" s="1866"/>
      <c r="C621" s="1443"/>
      <c r="D621" s="1443"/>
      <c r="E621" s="1598"/>
      <c r="F621" s="1427"/>
      <c r="G621" s="2407"/>
      <c r="H621" s="2426"/>
      <c r="I621" s="1436"/>
      <c r="J621" s="1440"/>
      <c r="K621" s="1094"/>
      <c r="L621" s="1607"/>
      <c r="M621" s="1094"/>
      <c r="N621" s="1094"/>
      <c r="O621" s="2405"/>
      <c r="P621" s="1139"/>
      <c r="Q621" s="1097">
        <f t="shared" si="39"/>
        <v>0</v>
      </c>
      <c r="R621" s="1097"/>
      <c r="S621" s="1097"/>
      <c r="T621" s="1097"/>
      <c r="U621" s="1470"/>
      <c r="V621" s="98"/>
      <c r="W621" s="1097">
        <f t="shared" si="41"/>
        <v>0</v>
      </c>
      <c r="X621" s="1097"/>
      <c r="Y621" s="1097">
        <f t="shared" si="40"/>
        <v>0</v>
      </c>
      <c r="Z621" s="291"/>
      <c r="AA621" s="291"/>
      <c r="AB621" s="291"/>
      <c r="AC621" s="663"/>
      <c r="AD621" s="291"/>
      <c r="AE621" s="291"/>
      <c r="AF621" s="188"/>
      <c r="AG621" s="188"/>
      <c r="AH621" s="188"/>
      <c r="AI621" s="188"/>
      <c r="AJ621" s="188"/>
      <c r="AK621" s="188"/>
      <c r="AL621" s="188"/>
      <c r="AM621" s="188"/>
      <c r="AN621" s="188"/>
      <c r="AO621" s="2029"/>
      <c r="AP621" s="474"/>
      <c r="AQ621" s="474"/>
      <c r="AR621" s="474"/>
      <c r="AS621" s="474"/>
      <c r="AT621" s="474"/>
      <c r="AU621" s="3"/>
    </row>
    <row r="622" spans="1:47" s="1443" customFormat="1" ht="18.75" customHeight="1">
      <c r="A622" s="1094"/>
      <c r="B622" s="1866"/>
      <c r="E622" s="1598"/>
      <c r="F622" s="1427"/>
      <c r="G622" s="2407"/>
      <c r="H622" s="2426"/>
      <c r="I622" s="1436"/>
      <c r="J622" s="1440"/>
      <c r="K622" s="1094"/>
      <c r="L622" s="1607"/>
      <c r="M622" s="1094"/>
      <c r="N622" s="1094"/>
      <c r="O622" s="2405"/>
      <c r="P622" s="1139"/>
      <c r="Q622" s="1097">
        <f t="shared" si="39"/>
        <v>0</v>
      </c>
      <c r="R622" s="1097"/>
      <c r="S622" s="1097"/>
      <c r="T622" s="1097"/>
      <c r="U622" s="1097"/>
      <c r="V622" s="1097"/>
      <c r="W622" s="1097">
        <f t="shared" si="41"/>
        <v>0</v>
      </c>
      <c r="X622" s="1097"/>
      <c r="Y622" s="1097">
        <f t="shared" si="40"/>
        <v>0</v>
      </c>
      <c r="Z622" s="1139"/>
      <c r="AA622" s="1139"/>
      <c r="AB622" s="1139"/>
      <c r="AC622" s="1139"/>
      <c r="AD622" s="1139"/>
      <c r="AE622" s="1139"/>
      <c r="AF622" s="1139"/>
      <c r="AG622" s="1139"/>
      <c r="AH622" s="1139"/>
      <c r="AI622" s="1139"/>
      <c r="AJ622" s="1139"/>
      <c r="AK622" s="1139"/>
      <c r="AL622" s="1139"/>
      <c r="AM622" s="1139"/>
      <c r="AN622" s="1139"/>
      <c r="AO622" s="2027"/>
      <c r="AP622" s="1094"/>
      <c r="AQ622" s="1094"/>
      <c r="AR622" s="1094"/>
      <c r="AS622" s="1094"/>
      <c r="AT622" s="1094"/>
      <c r="AU622" s="1094"/>
    </row>
    <row r="623" spans="1:47" s="1443" customFormat="1" ht="18.75" customHeight="1">
      <c r="A623" s="1094"/>
      <c r="B623" s="1866"/>
      <c r="E623" s="1598"/>
      <c r="F623" s="1427"/>
      <c r="G623" s="2407"/>
      <c r="H623" s="2427"/>
      <c r="I623" s="1436"/>
      <c r="J623" s="1440"/>
      <c r="K623" s="1094"/>
      <c r="L623" s="1607"/>
      <c r="M623" s="1094"/>
      <c r="N623" s="1094"/>
      <c r="O623" s="2405"/>
      <c r="P623" s="1139"/>
      <c r="Q623" s="1097">
        <f t="shared" si="39"/>
        <v>0</v>
      </c>
      <c r="R623" s="1097"/>
      <c r="S623" s="1097"/>
      <c r="T623" s="1097"/>
      <c r="U623" s="1470"/>
      <c r="V623" s="1097"/>
      <c r="W623" s="1097">
        <f t="shared" si="41"/>
        <v>0</v>
      </c>
      <c r="X623" s="1097"/>
      <c r="Y623" s="1097">
        <f t="shared" si="40"/>
        <v>0</v>
      </c>
      <c r="Z623" s="1139"/>
      <c r="AA623" s="1139"/>
      <c r="AB623" s="1139"/>
      <c r="AC623" s="1139"/>
      <c r="AD623" s="1139"/>
      <c r="AE623" s="1139"/>
      <c r="AF623" s="1139"/>
      <c r="AG623" s="1139"/>
      <c r="AH623" s="1139"/>
      <c r="AI623" s="1139"/>
      <c r="AJ623" s="1139"/>
      <c r="AK623" s="1139"/>
      <c r="AL623" s="1139"/>
      <c r="AM623" s="1139"/>
      <c r="AN623" s="1139"/>
      <c r="AO623" s="2027"/>
      <c r="AP623" s="1094"/>
      <c r="AQ623" s="1094"/>
      <c r="AR623" s="1094"/>
      <c r="AS623" s="1094"/>
      <c r="AT623" s="1094"/>
      <c r="AU623" s="1094"/>
    </row>
    <row r="624" spans="1:47" s="1443" customFormat="1" ht="18.75" customHeight="1">
      <c r="A624" s="1094"/>
      <c r="B624" s="1866"/>
      <c r="E624" s="1598"/>
      <c r="F624" s="1427"/>
      <c r="G624" s="2407"/>
      <c r="H624" s="2427"/>
      <c r="I624" s="1436"/>
      <c r="J624" s="1440"/>
      <c r="K624" s="1094"/>
      <c r="L624" s="1607"/>
      <c r="M624" s="1094"/>
      <c r="N624" s="1094"/>
      <c r="O624" s="2405"/>
      <c r="P624" s="1139"/>
      <c r="Q624" s="1097">
        <f t="shared" si="39"/>
        <v>0</v>
      </c>
      <c r="R624" s="1097"/>
      <c r="S624" s="1097"/>
      <c r="T624" s="1097"/>
      <c r="U624" s="1097"/>
      <c r="V624" s="1097"/>
      <c r="W624" s="1097">
        <f t="shared" si="41"/>
        <v>0</v>
      </c>
      <c r="X624" s="1097"/>
      <c r="Y624" s="1097">
        <f t="shared" si="40"/>
        <v>0</v>
      </c>
      <c r="Z624" s="1139"/>
      <c r="AA624" s="1139"/>
      <c r="AB624" s="1139"/>
      <c r="AC624" s="1139"/>
      <c r="AD624" s="1139"/>
      <c r="AE624" s="1139"/>
      <c r="AF624" s="1139"/>
      <c r="AG624" s="1139"/>
      <c r="AH624" s="1139"/>
      <c r="AI624" s="1139"/>
      <c r="AJ624" s="1139"/>
      <c r="AK624" s="1139"/>
      <c r="AL624" s="1139"/>
      <c r="AM624" s="1139"/>
      <c r="AN624" s="1139"/>
      <c r="AO624" s="2027"/>
      <c r="AP624" s="1094"/>
      <c r="AQ624" s="1094"/>
      <c r="AR624" s="1094"/>
      <c r="AS624" s="1094"/>
      <c r="AT624" s="1094"/>
      <c r="AU624" s="1094"/>
    </row>
    <row r="625" spans="1:47" s="1443" customFormat="1" ht="18.75" customHeight="1">
      <c r="A625" s="1094"/>
      <c r="B625" s="1866"/>
      <c r="E625" s="1598"/>
      <c r="F625" s="1427"/>
      <c r="G625" s="2407"/>
      <c r="H625" s="2427"/>
      <c r="I625" s="1436"/>
      <c r="J625" s="1440"/>
      <c r="K625" s="1094"/>
      <c r="L625" s="1607"/>
      <c r="M625" s="1094"/>
      <c r="N625" s="1094"/>
      <c r="O625" s="2405"/>
      <c r="P625" s="1139"/>
      <c r="Q625" s="1097">
        <f t="shared" si="39"/>
        <v>0</v>
      </c>
      <c r="R625" s="1097"/>
      <c r="S625" s="1097"/>
      <c r="T625" s="1097"/>
      <c r="U625" s="1097"/>
      <c r="V625" s="1097"/>
      <c r="W625" s="1097">
        <f t="shared" si="41"/>
        <v>0</v>
      </c>
      <c r="X625" s="1097"/>
      <c r="Y625" s="1097">
        <f t="shared" si="40"/>
        <v>0</v>
      </c>
      <c r="Z625" s="1139"/>
      <c r="AA625" s="1139"/>
      <c r="AB625" s="1139"/>
      <c r="AC625" s="1139"/>
      <c r="AD625" s="1139"/>
      <c r="AE625" s="1139"/>
      <c r="AF625" s="1139"/>
      <c r="AG625" s="1139"/>
      <c r="AH625" s="1139"/>
      <c r="AI625" s="1139"/>
      <c r="AJ625" s="1139"/>
      <c r="AK625" s="1139"/>
      <c r="AL625" s="1139"/>
      <c r="AM625" s="1139"/>
      <c r="AN625" s="1139"/>
      <c r="AO625" s="2027"/>
      <c r="AP625" s="1094"/>
      <c r="AQ625" s="1094"/>
      <c r="AR625" s="1094"/>
      <c r="AS625" s="1094"/>
      <c r="AT625" s="1094"/>
      <c r="AU625" s="1094"/>
    </row>
    <row r="626" spans="1:47" s="1443" customFormat="1" ht="21" customHeight="1">
      <c r="A626" s="1094"/>
      <c r="B626" s="1866"/>
      <c r="E626" s="1598"/>
      <c r="F626" s="1427"/>
      <c r="G626" s="2407"/>
      <c r="H626" s="2427"/>
      <c r="I626" s="1436"/>
      <c r="J626" s="1440"/>
      <c r="K626" s="1094"/>
      <c r="L626" s="1607"/>
      <c r="M626" s="1094"/>
      <c r="N626" s="1094"/>
      <c r="O626" s="2405"/>
      <c r="P626" s="1139"/>
      <c r="Q626" s="1097">
        <f t="shared" si="39"/>
        <v>0</v>
      </c>
      <c r="R626" s="1097"/>
      <c r="S626" s="1097"/>
      <c r="T626" s="1097"/>
      <c r="U626" s="1097"/>
      <c r="V626" s="1097"/>
      <c r="W626" s="1097">
        <f t="shared" si="41"/>
        <v>0</v>
      </c>
      <c r="X626" s="1097"/>
      <c r="Y626" s="1097">
        <f t="shared" si="40"/>
        <v>0</v>
      </c>
      <c r="Z626" s="1139"/>
      <c r="AA626" s="1139"/>
      <c r="AB626" s="1139"/>
      <c r="AC626" s="1139"/>
      <c r="AD626" s="1139"/>
      <c r="AE626" s="1139"/>
      <c r="AF626" s="1139"/>
      <c r="AG626" s="1139"/>
      <c r="AH626" s="1139"/>
      <c r="AI626" s="1139"/>
      <c r="AJ626" s="1139"/>
      <c r="AK626" s="1139"/>
      <c r="AL626" s="1139"/>
      <c r="AM626" s="1139"/>
      <c r="AN626" s="1139"/>
      <c r="AO626" s="2027"/>
      <c r="AP626" s="1094"/>
      <c r="AQ626" s="1094"/>
      <c r="AR626" s="1094"/>
      <c r="AS626" s="1094"/>
      <c r="AT626" s="1094"/>
      <c r="AU626" s="1094"/>
    </row>
    <row r="627" spans="1:47" s="1443" customFormat="1" ht="21" customHeight="1">
      <c r="A627" s="1094"/>
      <c r="B627" s="1866"/>
      <c r="E627" s="1598"/>
      <c r="F627" s="1427"/>
      <c r="G627" s="2407"/>
      <c r="H627" s="2427"/>
      <c r="I627" s="1436"/>
      <c r="J627" s="1440"/>
      <c r="K627" s="1094"/>
      <c r="L627" s="1094"/>
      <c r="M627" s="1094"/>
      <c r="N627" s="1094"/>
      <c r="O627" s="2405"/>
      <c r="P627" s="1139"/>
      <c r="Q627" s="1097">
        <f t="shared" si="39"/>
        <v>0</v>
      </c>
      <c r="R627" s="1097"/>
      <c r="S627" s="1097"/>
      <c r="T627" s="1097"/>
      <c r="U627" s="1097"/>
      <c r="V627" s="1097"/>
      <c r="W627" s="1097">
        <f t="shared" si="41"/>
        <v>0</v>
      </c>
      <c r="X627" s="1097"/>
      <c r="Y627" s="1097">
        <f t="shared" si="40"/>
        <v>0</v>
      </c>
      <c r="Z627" s="1139"/>
      <c r="AA627" s="1139"/>
      <c r="AB627" s="1139"/>
      <c r="AC627" s="1139"/>
      <c r="AD627" s="1139"/>
      <c r="AE627" s="1139"/>
      <c r="AF627" s="1139"/>
      <c r="AG627" s="1139"/>
      <c r="AH627" s="1139"/>
      <c r="AI627" s="1139"/>
      <c r="AJ627" s="1139"/>
      <c r="AK627" s="1139"/>
      <c r="AL627" s="1139"/>
      <c r="AM627" s="1139"/>
      <c r="AN627" s="1139"/>
      <c r="AO627" s="2027"/>
      <c r="AP627" s="1094"/>
      <c r="AQ627" s="1094"/>
      <c r="AR627" s="1094"/>
      <c r="AS627" s="1094"/>
      <c r="AT627" s="1094"/>
      <c r="AU627" s="1094"/>
    </row>
    <row r="628" spans="1:47" s="1443" customFormat="1" ht="21" customHeight="1">
      <c r="A628" s="1094"/>
      <c r="B628" s="1866"/>
      <c r="E628" s="1598"/>
      <c r="F628" s="1427"/>
      <c r="G628" s="2407"/>
      <c r="H628" s="2427"/>
      <c r="I628" s="1436"/>
      <c r="J628" s="1440"/>
      <c r="K628" s="1094"/>
      <c r="L628" s="1094"/>
      <c r="M628" s="1094"/>
      <c r="N628" s="1094"/>
      <c r="O628" s="2405"/>
      <c r="P628" s="1139"/>
      <c r="Q628" s="1097">
        <f t="shared" si="39"/>
        <v>0</v>
      </c>
      <c r="R628" s="1097"/>
      <c r="S628" s="1097"/>
      <c r="T628" s="1097"/>
      <c r="U628" s="1097"/>
      <c r="V628" s="1097"/>
      <c r="W628" s="1097">
        <f t="shared" si="41"/>
        <v>0</v>
      </c>
      <c r="X628" s="1097"/>
      <c r="Y628" s="1097">
        <f t="shared" si="40"/>
        <v>0</v>
      </c>
      <c r="Z628" s="1139"/>
      <c r="AA628" s="1139"/>
      <c r="AB628" s="1139"/>
      <c r="AC628" s="1139"/>
      <c r="AD628" s="1139"/>
      <c r="AE628" s="1139"/>
      <c r="AF628" s="1139"/>
      <c r="AG628" s="1139"/>
      <c r="AH628" s="1139"/>
      <c r="AI628" s="1139"/>
      <c r="AJ628" s="1139"/>
      <c r="AK628" s="1139"/>
      <c r="AL628" s="1139"/>
      <c r="AM628" s="1139"/>
      <c r="AN628" s="1139"/>
      <c r="AO628" s="2027"/>
      <c r="AP628" s="1094"/>
      <c r="AQ628" s="1094"/>
      <c r="AR628" s="1094"/>
      <c r="AS628" s="1094"/>
      <c r="AT628" s="1094"/>
      <c r="AU628" s="1094"/>
    </row>
    <row r="629" spans="1:47" s="1443" customFormat="1" ht="19.5" customHeight="1">
      <c r="A629" s="1094"/>
      <c r="B629" s="1866"/>
      <c r="E629" s="1598"/>
      <c r="F629" s="1427"/>
      <c r="G629" s="2407"/>
      <c r="H629" s="2427"/>
      <c r="I629" s="1436"/>
      <c r="J629" s="1440"/>
      <c r="K629" s="1094"/>
      <c r="L629" s="1094"/>
      <c r="M629" s="1094"/>
      <c r="N629" s="1094"/>
      <c r="O629" s="2405"/>
      <c r="P629" s="1139"/>
      <c r="Q629" s="1097">
        <f t="shared" si="39"/>
        <v>0</v>
      </c>
      <c r="R629" s="1097"/>
      <c r="S629" s="1097"/>
      <c r="T629" s="1097"/>
      <c r="U629" s="1097"/>
      <c r="V629" s="1097"/>
      <c r="W629" s="1097">
        <f t="shared" si="41"/>
        <v>0</v>
      </c>
      <c r="X629" s="1097"/>
      <c r="Y629" s="1097">
        <f t="shared" si="40"/>
        <v>0</v>
      </c>
      <c r="Z629" s="1139"/>
      <c r="AA629" s="1139"/>
      <c r="AB629" s="1139"/>
      <c r="AC629" s="1139"/>
      <c r="AD629" s="1139"/>
      <c r="AE629" s="1139"/>
      <c r="AF629" s="1139"/>
      <c r="AG629" s="1139"/>
      <c r="AH629" s="1139"/>
      <c r="AI629" s="1139"/>
      <c r="AJ629" s="1139"/>
      <c r="AK629" s="1139"/>
      <c r="AL629" s="1139"/>
      <c r="AM629" s="1139"/>
      <c r="AN629" s="1139"/>
      <c r="AO629" s="2027"/>
      <c r="AP629" s="1094"/>
      <c r="AQ629" s="1094"/>
      <c r="AR629" s="1094"/>
      <c r="AS629" s="1094"/>
      <c r="AT629" s="1094"/>
      <c r="AU629" s="1094"/>
    </row>
    <row r="630" spans="1:47" s="1443" customFormat="1" ht="17.25" customHeight="1">
      <c r="A630" s="1094"/>
      <c r="B630" s="1866"/>
      <c r="E630" s="1598"/>
      <c r="F630" s="1427"/>
      <c r="G630" s="2407"/>
      <c r="H630" s="2427"/>
      <c r="I630" s="1436"/>
      <c r="J630" s="1440"/>
      <c r="K630" s="1094"/>
      <c r="L630" s="1094"/>
      <c r="M630" s="1094"/>
      <c r="N630" s="1094"/>
      <c r="O630" s="2405"/>
      <c r="P630" s="1139"/>
      <c r="Q630" s="1097">
        <f t="shared" si="39"/>
        <v>0</v>
      </c>
      <c r="R630" s="1097"/>
      <c r="S630" s="1097"/>
      <c r="T630" s="1097"/>
      <c r="U630" s="1097"/>
      <c r="V630" s="1097"/>
      <c r="W630" s="1097">
        <f t="shared" si="41"/>
        <v>0</v>
      </c>
      <c r="X630" s="1097"/>
      <c r="Y630" s="1097">
        <f t="shared" si="40"/>
        <v>0</v>
      </c>
      <c r="Z630" s="1139"/>
      <c r="AA630" s="1139"/>
      <c r="AB630" s="1139"/>
      <c r="AC630" s="1139"/>
      <c r="AD630" s="1139"/>
      <c r="AE630" s="1139"/>
      <c r="AF630" s="1139"/>
      <c r="AG630" s="1139"/>
      <c r="AH630" s="1139"/>
      <c r="AI630" s="1139"/>
      <c r="AJ630" s="1139"/>
      <c r="AK630" s="1139"/>
      <c r="AL630" s="1139"/>
      <c r="AM630" s="1139"/>
      <c r="AN630" s="1139"/>
      <c r="AO630" s="2027"/>
      <c r="AP630" s="1094"/>
      <c r="AQ630" s="1094"/>
      <c r="AR630" s="1094"/>
      <c r="AS630" s="1094"/>
      <c r="AT630" s="1094"/>
      <c r="AU630" s="1094"/>
    </row>
    <row r="631" spans="1:47" s="1443" customFormat="1" ht="19.5" customHeight="1">
      <c r="A631" s="1094"/>
      <c r="B631" s="1866"/>
      <c r="E631" s="1865"/>
      <c r="F631" s="1427"/>
      <c r="G631" s="2407"/>
      <c r="H631" s="2426"/>
      <c r="I631" s="1094"/>
      <c r="J631" s="1440"/>
      <c r="K631" s="1094"/>
      <c r="L631" s="1094"/>
      <c r="M631" s="1094"/>
      <c r="N631" s="1094"/>
      <c r="O631" s="2405"/>
      <c r="P631" s="1139"/>
      <c r="Q631" s="1097">
        <f t="shared" si="39"/>
        <v>0</v>
      </c>
      <c r="R631" s="1097"/>
      <c r="S631" s="1097"/>
      <c r="T631" s="1097"/>
      <c r="U631" s="1097"/>
      <c r="V631" s="1097"/>
      <c r="W631" s="1097">
        <f t="shared" si="41"/>
        <v>0</v>
      </c>
      <c r="X631" s="1097"/>
      <c r="Y631" s="1097">
        <f t="shared" si="40"/>
        <v>0</v>
      </c>
      <c r="Z631" s="1139"/>
      <c r="AA631" s="1139"/>
      <c r="AB631" s="1139"/>
      <c r="AC631" s="1139"/>
      <c r="AD631" s="1139"/>
      <c r="AE631" s="1139"/>
      <c r="AF631" s="1139"/>
      <c r="AG631" s="1139"/>
      <c r="AH631" s="1139"/>
      <c r="AI631" s="1139"/>
      <c r="AJ631" s="1139"/>
      <c r="AK631" s="1139"/>
      <c r="AL631" s="1139"/>
      <c r="AM631" s="1139"/>
      <c r="AN631" s="1139"/>
      <c r="AO631" s="2027"/>
      <c r="AP631" s="1094"/>
      <c r="AQ631" s="1094"/>
      <c r="AR631" s="1094"/>
      <c r="AS631" s="1094"/>
      <c r="AT631" s="1094"/>
      <c r="AU631" s="1094"/>
    </row>
    <row r="632" spans="1:47" s="1074" customFormat="1" ht="18" customHeight="1">
      <c r="A632" s="1094"/>
      <c r="B632" s="1866"/>
      <c r="C632" s="1443"/>
      <c r="D632" s="1443"/>
      <c r="E632" s="1598"/>
      <c r="F632" s="1427"/>
      <c r="G632" s="2407"/>
      <c r="H632" s="2427"/>
      <c r="I632" s="1094"/>
      <c r="J632" s="1440"/>
      <c r="K632" s="1094"/>
      <c r="L632" s="1094"/>
      <c r="M632" s="1094"/>
      <c r="N632" s="1094"/>
      <c r="O632" s="2405"/>
      <c r="P632" s="1139"/>
      <c r="Q632" s="1097">
        <f t="shared" si="39"/>
        <v>0</v>
      </c>
      <c r="R632" s="1097"/>
      <c r="S632" s="1097"/>
      <c r="T632" s="1097"/>
      <c r="U632" s="1097"/>
      <c r="V632" s="1097"/>
      <c r="W632" s="1097">
        <f t="shared" si="41"/>
        <v>0</v>
      </c>
      <c r="X632" s="1097"/>
      <c r="Y632" s="1097">
        <f t="shared" si="40"/>
        <v>0</v>
      </c>
      <c r="Z632" s="663"/>
      <c r="AA632" s="663"/>
      <c r="AB632" s="663"/>
      <c r="AC632" s="663"/>
      <c r="AD632" s="663"/>
      <c r="AE632" s="663"/>
      <c r="AF632" s="663"/>
      <c r="AG632" s="663"/>
      <c r="AH632" s="663"/>
      <c r="AI632" s="663"/>
      <c r="AJ632" s="663"/>
      <c r="AK632" s="663"/>
      <c r="AL632" s="663"/>
      <c r="AM632" s="663"/>
      <c r="AN632" s="663"/>
      <c r="AO632" s="2027"/>
      <c r="AP632" s="105"/>
      <c r="AQ632" s="105"/>
      <c r="AR632" s="105"/>
      <c r="AS632" s="105"/>
      <c r="AT632" s="105"/>
      <c r="AU632" s="105"/>
    </row>
    <row r="633" spans="1:47" s="1074" customFormat="1" ht="19.5" customHeight="1">
      <c r="A633" s="1094"/>
      <c r="B633" s="1866"/>
      <c r="C633" s="1443"/>
      <c r="D633" s="1443"/>
      <c r="E633" s="1598"/>
      <c r="F633" s="1427"/>
      <c r="G633" s="2407"/>
      <c r="H633" s="2427"/>
      <c r="I633" s="1094"/>
      <c r="J633" s="1440"/>
      <c r="K633" s="1094"/>
      <c r="L633" s="1094"/>
      <c r="M633" s="1094"/>
      <c r="N633" s="1094"/>
      <c r="O633" s="2405"/>
      <c r="P633" s="1139"/>
      <c r="Q633" s="1097">
        <f t="shared" si="39"/>
        <v>0</v>
      </c>
      <c r="R633" s="1097"/>
      <c r="S633" s="1097"/>
      <c r="T633" s="1097"/>
      <c r="U633" s="1097"/>
      <c r="V633" s="1097"/>
      <c r="W633" s="1097">
        <f t="shared" si="41"/>
        <v>0</v>
      </c>
      <c r="X633" s="1097"/>
      <c r="Y633" s="1097">
        <f t="shared" si="40"/>
        <v>0</v>
      </c>
      <c r="Z633" s="663"/>
      <c r="AA633" s="663"/>
      <c r="AB633" s="663"/>
      <c r="AC633" s="663"/>
      <c r="AD633" s="663"/>
      <c r="AE633" s="663"/>
      <c r="AF633" s="663"/>
      <c r="AG633" s="663"/>
      <c r="AH633" s="663"/>
      <c r="AI633" s="663"/>
      <c r="AJ633" s="663"/>
      <c r="AK633" s="663"/>
      <c r="AL633" s="663"/>
      <c r="AM633" s="663"/>
      <c r="AN633" s="663"/>
      <c r="AO633" s="2027"/>
      <c r="AP633" s="105"/>
      <c r="AQ633" s="105"/>
      <c r="AR633" s="105"/>
      <c r="AS633" s="105"/>
      <c r="AT633" s="105"/>
      <c r="AU633" s="105"/>
    </row>
    <row r="634" spans="1:47" s="1074" customFormat="1" ht="19.5" customHeight="1">
      <c r="A634" s="1094"/>
      <c r="B634" s="1866"/>
      <c r="C634" s="1443"/>
      <c r="D634" s="1443"/>
      <c r="E634" s="1598"/>
      <c r="F634" s="1427"/>
      <c r="G634" s="2407"/>
      <c r="H634" s="2427"/>
      <c r="I634" s="1094"/>
      <c r="J634" s="1437"/>
      <c r="K634" s="1094"/>
      <c r="L634" s="1094"/>
      <c r="M634" s="1094"/>
      <c r="N634" s="1094"/>
      <c r="O634" s="2405"/>
      <c r="P634" s="1139"/>
      <c r="Q634" s="1097">
        <f t="shared" si="39"/>
        <v>0</v>
      </c>
      <c r="R634" s="1097"/>
      <c r="S634" s="1097"/>
      <c r="T634" s="1097"/>
      <c r="U634" s="1097"/>
      <c r="V634" s="1097"/>
      <c r="W634" s="1097">
        <f t="shared" si="41"/>
        <v>0</v>
      </c>
      <c r="X634" s="1097"/>
      <c r="Y634" s="1097">
        <f t="shared" si="40"/>
        <v>0</v>
      </c>
      <c r="Z634" s="663"/>
      <c r="AA634" s="663"/>
      <c r="AB634" s="663"/>
      <c r="AC634" s="663"/>
      <c r="AD634" s="663"/>
      <c r="AE634" s="663"/>
      <c r="AF634" s="663"/>
      <c r="AG634" s="663"/>
      <c r="AH634" s="663"/>
      <c r="AI634" s="663"/>
      <c r="AJ634" s="663"/>
      <c r="AK634" s="663"/>
      <c r="AL634" s="663"/>
      <c r="AM634" s="663"/>
      <c r="AN634" s="663"/>
      <c r="AO634" s="2027"/>
      <c r="AP634" s="105"/>
      <c r="AQ634" s="105"/>
      <c r="AR634" s="105"/>
      <c r="AS634" s="105"/>
      <c r="AT634" s="105"/>
      <c r="AU634" s="105"/>
    </row>
    <row r="635" spans="1:47" s="1074" customFormat="1" ht="19.5" customHeight="1">
      <c r="A635" s="1094"/>
      <c r="B635" s="1476"/>
      <c r="C635" s="1443"/>
      <c r="D635" s="1443"/>
      <c r="E635" s="1598"/>
      <c r="F635" s="1427"/>
      <c r="G635" s="2407"/>
      <c r="H635" s="2427"/>
      <c r="I635" s="1436"/>
      <c r="J635" s="1437"/>
      <c r="K635" s="1094"/>
      <c r="L635" s="1094"/>
      <c r="M635" s="1094"/>
      <c r="N635" s="1094"/>
      <c r="O635" s="2405"/>
      <c r="P635" s="1139"/>
      <c r="Q635" s="1097">
        <f t="shared" ref="Q635:Q648" si="42">O635+P635</f>
        <v>0</v>
      </c>
      <c r="R635" s="1097"/>
      <c r="S635" s="1097"/>
      <c r="T635" s="1097"/>
      <c r="U635" s="1097"/>
      <c r="V635" s="1097"/>
      <c r="W635" s="1097">
        <f t="shared" si="41"/>
        <v>0</v>
      </c>
      <c r="X635" s="1097"/>
      <c r="Y635" s="1097">
        <f t="shared" ref="Y635:Y648" si="43">R635+S635+T635+V635+W635-X635</f>
        <v>0</v>
      </c>
      <c r="Z635" s="663"/>
      <c r="AA635" s="663"/>
      <c r="AB635" s="663"/>
      <c r="AC635" s="663"/>
      <c r="AD635" s="663"/>
      <c r="AE635" s="663"/>
      <c r="AF635" s="663"/>
      <c r="AG635" s="663"/>
      <c r="AH635" s="663"/>
      <c r="AI635" s="663"/>
      <c r="AJ635" s="663"/>
      <c r="AK635" s="663"/>
      <c r="AL635" s="663"/>
      <c r="AM635" s="663"/>
      <c r="AN635" s="663"/>
      <c r="AO635" s="2027"/>
      <c r="AP635" s="105"/>
      <c r="AQ635" s="105"/>
      <c r="AR635" s="105"/>
      <c r="AS635" s="105"/>
      <c r="AT635" s="105"/>
      <c r="AU635" s="105"/>
    </row>
    <row r="636" spans="1:47" s="1074" customFormat="1" ht="18" customHeight="1">
      <c r="A636" s="1094"/>
      <c r="B636" s="1866"/>
      <c r="C636" s="1443"/>
      <c r="D636" s="1443"/>
      <c r="E636" s="1598"/>
      <c r="F636" s="1427"/>
      <c r="G636" s="2407"/>
      <c r="H636" s="2427"/>
      <c r="I636" s="1094"/>
      <c r="J636" s="1440"/>
      <c r="K636" s="1094"/>
      <c r="L636" s="1094"/>
      <c r="M636" s="1991"/>
      <c r="N636" s="1094"/>
      <c r="O636" s="2405"/>
      <c r="P636" s="1139"/>
      <c r="Q636" s="1097">
        <f t="shared" si="42"/>
        <v>0</v>
      </c>
      <c r="R636" s="1097"/>
      <c r="S636" s="1097"/>
      <c r="T636" s="1097"/>
      <c r="U636" s="1097"/>
      <c r="V636" s="1097"/>
      <c r="W636" s="1097">
        <f t="shared" ref="W636:W648" si="44">Q636-R636-S636-T636-V636</f>
        <v>0</v>
      </c>
      <c r="X636" s="1097"/>
      <c r="Y636" s="1097">
        <f t="shared" si="43"/>
        <v>0</v>
      </c>
      <c r="Z636" s="663"/>
      <c r="AA636" s="663"/>
      <c r="AB636" s="663"/>
      <c r="AC636" s="663"/>
      <c r="AD636" s="663"/>
      <c r="AE636" s="663"/>
      <c r="AF636" s="663"/>
      <c r="AG636" s="663"/>
      <c r="AH636" s="663"/>
      <c r="AI636" s="663"/>
      <c r="AJ636" s="663"/>
      <c r="AK636" s="663"/>
      <c r="AL636" s="663"/>
      <c r="AM636" s="663"/>
      <c r="AN636" s="663"/>
      <c r="AO636" s="2027"/>
      <c r="AP636" s="105"/>
      <c r="AQ636" s="105"/>
      <c r="AR636" s="105"/>
      <c r="AS636" s="105"/>
      <c r="AT636" s="105"/>
      <c r="AU636" s="105"/>
    </row>
    <row r="637" spans="1:47" s="1074" customFormat="1" ht="19.5" customHeight="1">
      <c r="A637" s="1094"/>
      <c r="B637" s="1866"/>
      <c r="C637" s="1443"/>
      <c r="D637" s="1443"/>
      <c r="E637" s="1598"/>
      <c r="F637" s="1427"/>
      <c r="G637" s="2407"/>
      <c r="H637" s="2427"/>
      <c r="I637" s="1094"/>
      <c r="J637" s="1440"/>
      <c r="K637" s="1094"/>
      <c r="L637" s="1094"/>
      <c r="M637" s="1094"/>
      <c r="N637" s="1094"/>
      <c r="O637" s="2405"/>
      <c r="P637" s="1139"/>
      <c r="Q637" s="1097">
        <f t="shared" si="42"/>
        <v>0</v>
      </c>
      <c r="R637" s="1097"/>
      <c r="S637" s="1097"/>
      <c r="T637" s="1097"/>
      <c r="U637" s="1097"/>
      <c r="V637" s="1097"/>
      <c r="W637" s="1097">
        <f t="shared" si="44"/>
        <v>0</v>
      </c>
      <c r="X637" s="1097"/>
      <c r="Y637" s="1097">
        <f t="shared" si="43"/>
        <v>0</v>
      </c>
      <c r="Z637" s="663"/>
      <c r="AA637" s="663"/>
      <c r="AB637" s="663"/>
      <c r="AC637" s="663"/>
      <c r="AD637" s="663"/>
      <c r="AE637" s="663"/>
      <c r="AF637" s="663"/>
      <c r="AG637" s="663"/>
      <c r="AH637" s="663"/>
      <c r="AI637" s="663"/>
      <c r="AJ637" s="663"/>
      <c r="AK637" s="663"/>
      <c r="AL637" s="663"/>
      <c r="AM637" s="663"/>
      <c r="AN637" s="663"/>
      <c r="AO637" s="2027"/>
      <c r="AP637" s="105"/>
      <c r="AQ637" s="105"/>
      <c r="AR637" s="105"/>
      <c r="AS637" s="105"/>
      <c r="AT637" s="105"/>
      <c r="AU637" s="105"/>
    </row>
    <row r="638" spans="1:47" s="1074" customFormat="1" ht="21" customHeight="1">
      <c r="A638" s="1094"/>
      <c r="B638" s="1866"/>
      <c r="C638" s="1443"/>
      <c r="D638" s="1443"/>
      <c r="E638" s="1865"/>
      <c r="F638" s="1427"/>
      <c r="G638" s="2407"/>
      <c r="H638" s="2426"/>
      <c r="I638" s="1094"/>
      <c r="J638" s="1440"/>
      <c r="K638" s="1094"/>
      <c r="L638" s="1094"/>
      <c r="M638" s="1094"/>
      <c r="N638" s="1094"/>
      <c r="O638" s="2405"/>
      <c r="P638" s="1139"/>
      <c r="Q638" s="1097">
        <f t="shared" si="42"/>
        <v>0</v>
      </c>
      <c r="R638" s="1097"/>
      <c r="S638" s="1097"/>
      <c r="T638" s="1097"/>
      <c r="U638" s="1097"/>
      <c r="V638" s="1097"/>
      <c r="W638" s="1097">
        <f t="shared" si="44"/>
        <v>0</v>
      </c>
      <c r="X638" s="1097"/>
      <c r="Y638" s="1097">
        <f t="shared" si="43"/>
        <v>0</v>
      </c>
      <c r="Z638" s="663"/>
      <c r="AA638" s="663"/>
      <c r="AB638" s="663"/>
      <c r="AC638" s="663"/>
      <c r="AD638" s="663"/>
      <c r="AE638" s="663"/>
      <c r="AF638" s="663"/>
      <c r="AG638" s="663"/>
      <c r="AH638" s="663"/>
      <c r="AI638" s="663"/>
      <c r="AJ638" s="663"/>
      <c r="AK638" s="663"/>
      <c r="AL638" s="663"/>
      <c r="AM638" s="663"/>
      <c r="AN638" s="663"/>
      <c r="AO638" s="2027"/>
      <c r="AP638" s="105"/>
      <c r="AQ638" s="105"/>
      <c r="AR638" s="105"/>
      <c r="AS638" s="105"/>
      <c r="AT638" s="105"/>
      <c r="AU638" s="105"/>
    </row>
    <row r="639" spans="1:47" s="1074" customFormat="1" ht="18" customHeight="1">
      <c r="A639" s="1094"/>
      <c r="B639" s="1866"/>
      <c r="C639" s="1443"/>
      <c r="D639" s="1443"/>
      <c r="E639" s="1598"/>
      <c r="F639" s="1427"/>
      <c r="G639" s="2407"/>
      <c r="H639" s="2427"/>
      <c r="I639" s="1094"/>
      <c r="J639" s="1440"/>
      <c r="K639" s="1094"/>
      <c r="L639" s="1094"/>
      <c r="M639" s="1094"/>
      <c r="N639" s="1094"/>
      <c r="O639" s="2405"/>
      <c r="P639" s="1139"/>
      <c r="Q639" s="1097">
        <f t="shared" si="42"/>
        <v>0</v>
      </c>
      <c r="R639" s="1097"/>
      <c r="S639" s="1097"/>
      <c r="T639" s="1097"/>
      <c r="U639" s="1097"/>
      <c r="V639" s="1097"/>
      <c r="W639" s="1097">
        <f t="shared" si="44"/>
        <v>0</v>
      </c>
      <c r="X639" s="1097"/>
      <c r="Y639" s="1097">
        <f t="shared" si="43"/>
        <v>0</v>
      </c>
      <c r="Z639" s="663"/>
      <c r="AA639" s="663"/>
      <c r="AB639" s="663"/>
      <c r="AC639" s="663"/>
      <c r="AD639" s="663"/>
      <c r="AE639" s="663"/>
      <c r="AF639" s="663"/>
      <c r="AG639" s="663"/>
      <c r="AH639" s="663"/>
      <c r="AI639" s="663"/>
      <c r="AJ639" s="663"/>
      <c r="AK639" s="663"/>
      <c r="AL639" s="663"/>
      <c r="AM639" s="663"/>
      <c r="AN639" s="663"/>
      <c r="AO639" s="2027"/>
      <c r="AP639" s="105"/>
      <c r="AQ639" s="105"/>
      <c r="AR639" s="105"/>
      <c r="AS639" s="105"/>
      <c r="AT639" s="105"/>
      <c r="AU639" s="105"/>
    </row>
    <row r="640" spans="1:47" s="1074" customFormat="1" ht="19.5" customHeight="1">
      <c r="A640" s="1094"/>
      <c r="B640" s="1866"/>
      <c r="C640" s="1443"/>
      <c r="D640" s="1443"/>
      <c r="E640" s="1598"/>
      <c r="F640" s="1427"/>
      <c r="G640" s="2407"/>
      <c r="H640" s="2427"/>
      <c r="I640" s="1094"/>
      <c r="J640" s="1440"/>
      <c r="K640" s="1094"/>
      <c r="L640" s="1094"/>
      <c r="M640" s="1094"/>
      <c r="N640" s="1094"/>
      <c r="O640" s="2405"/>
      <c r="P640" s="1139"/>
      <c r="Q640" s="1097">
        <f t="shared" si="42"/>
        <v>0</v>
      </c>
      <c r="R640" s="1097"/>
      <c r="S640" s="1097"/>
      <c r="T640" s="1097"/>
      <c r="U640" s="1097"/>
      <c r="V640" s="1097"/>
      <c r="W640" s="1097">
        <f t="shared" si="44"/>
        <v>0</v>
      </c>
      <c r="X640" s="1097"/>
      <c r="Y640" s="1097">
        <f t="shared" si="43"/>
        <v>0</v>
      </c>
      <c r="Z640" s="663"/>
      <c r="AA640" s="663"/>
      <c r="AB640" s="663"/>
      <c r="AC640" s="663"/>
      <c r="AD640" s="663"/>
      <c r="AE640" s="663"/>
      <c r="AF640" s="663"/>
      <c r="AG640" s="663"/>
      <c r="AH640" s="663"/>
      <c r="AI640" s="663"/>
      <c r="AJ640" s="663"/>
      <c r="AK640" s="663"/>
      <c r="AL640" s="663"/>
      <c r="AM640" s="663"/>
      <c r="AN640" s="663"/>
      <c r="AO640" s="2027"/>
      <c r="AP640" s="105"/>
      <c r="AQ640" s="105"/>
      <c r="AR640" s="105"/>
      <c r="AS640" s="105"/>
      <c r="AT640" s="105"/>
      <c r="AU640" s="105"/>
    </row>
    <row r="641" spans="1:47" s="1074" customFormat="1" ht="16.5" customHeight="1">
      <c r="A641" s="1094"/>
      <c r="B641" s="1866"/>
      <c r="C641" s="1443"/>
      <c r="D641" s="1443"/>
      <c r="E641" s="1598"/>
      <c r="F641" s="1427"/>
      <c r="G641" s="2407"/>
      <c r="H641" s="2427"/>
      <c r="I641" s="1094"/>
      <c r="J641" s="1440"/>
      <c r="K641" s="1094"/>
      <c r="L641" s="1094"/>
      <c r="M641" s="1094"/>
      <c r="N641" s="1094"/>
      <c r="O641" s="2405"/>
      <c r="P641" s="1139"/>
      <c r="Q641" s="1097">
        <f t="shared" si="42"/>
        <v>0</v>
      </c>
      <c r="R641" s="1097"/>
      <c r="S641" s="1097"/>
      <c r="T641" s="1097"/>
      <c r="U641" s="1097"/>
      <c r="V641" s="1097"/>
      <c r="W641" s="1097">
        <f t="shared" si="44"/>
        <v>0</v>
      </c>
      <c r="X641" s="1097"/>
      <c r="Y641" s="1097">
        <f t="shared" si="43"/>
        <v>0</v>
      </c>
      <c r="Z641" s="663"/>
      <c r="AA641" s="663"/>
      <c r="AB641" s="663"/>
      <c r="AC641" s="663"/>
      <c r="AD641" s="663"/>
      <c r="AE641" s="663"/>
      <c r="AF641" s="663"/>
      <c r="AG641" s="663"/>
      <c r="AH641" s="663"/>
      <c r="AI641" s="663"/>
      <c r="AJ641" s="663"/>
      <c r="AK641" s="663"/>
      <c r="AL641" s="663"/>
      <c r="AM641" s="663"/>
      <c r="AN641" s="663"/>
      <c r="AO641" s="2027"/>
      <c r="AP641" s="105"/>
      <c r="AQ641" s="105"/>
      <c r="AR641" s="105"/>
      <c r="AS641" s="105"/>
      <c r="AT641" s="105"/>
      <c r="AU641" s="105"/>
    </row>
    <row r="642" spans="1:47" s="1074" customFormat="1" ht="18" customHeight="1">
      <c r="A642" s="1094"/>
      <c r="B642" s="1866"/>
      <c r="C642" s="1443"/>
      <c r="D642" s="1443"/>
      <c r="E642" s="1598"/>
      <c r="F642" s="1427"/>
      <c r="G642" s="2407"/>
      <c r="H642" s="2427"/>
      <c r="I642" s="1094"/>
      <c r="J642" s="1440"/>
      <c r="K642" s="1094"/>
      <c r="L642" s="1094"/>
      <c r="M642" s="1094"/>
      <c r="N642" s="1094"/>
      <c r="O642" s="2405"/>
      <c r="P642" s="1139"/>
      <c r="Q642" s="1097">
        <f t="shared" si="42"/>
        <v>0</v>
      </c>
      <c r="R642" s="1097"/>
      <c r="S642" s="1097"/>
      <c r="T642" s="1097"/>
      <c r="U642" s="1097"/>
      <c r="V642" s="1097"/>
      <c r="W642" s="1097">
        <f t="shared" si="44"/>
        <v>0</v>
      </c>
      <c r="X642" s="1097"/>
      <c r="Y642" s="1097">
        <f t="shared" si="43"/>
        <v>0</v>
      </c>
      <c r="Z642" s="663"/>
      <c r="AA642" s="663"/>
      <c r="AB642" s="663"/>
      <c r="AC642" s="663"/>
      <c r="AD642" s="663"/>
      <c r="AE642" s="663"/>
      <c r="AF642" s="663"/>
      <c r="AG642" s="663"/>
      <c r="AH642" s="663"/>
      <c r="AI642" s="663"/>
      <c r="AJ642" s="663"/>
      <c r="AK642" s="663"/>
      <c r="AL642" s="663"/>
      <c r="AM642" s="663"/>
      <c r="AN642" s="663"/>
      <c r="AO642" s="2027"/>
      <c r="AP642" s="105"/>
      <c r="AQ642" s="105"/>
      <c r="AR642" s="105"/>
      <c r="AS642" s="105"/>
      <c r="AT642" s="105"/>
      <c r="AU642" s="105"/>
    </row>
    <row r="643" spans="1:47" s="1074" customFormat="1" ht="20.25" customHeight="1">
      <c r="A643" s="1094"/>
      <c r="B643" s="1476"/>
      <c r="C643" s="1443"/>
      <c r="D643" s="1443"/>
      <c r="E643" s="1598"/>
      <c r="F643" s="1427"/>
      <c r="G643" s="2407"/>
      <c r="H643" s="2427"/>
      <c r="I643" s="1094"/>
      <c r="J643" s="1440"/>
      <c r="K643" s="1094"/>
      <c r="L643" s="1094"/>
      <c r="M643" s="1094"/>
      <c r="N643" s="1094"/>
      <c r="O643" s="2405"/>
      <c r="P643" s="1139"/>
      <c r="Q643" s="1097">
        <f t="shared" si="42"/>
        <v>0</v>
      </c>
      <c r="R643" s="1097"/>
      <c r="S643" s="1097"/>
      <c r="T643" s="1097"/>
      <c r="U643" s="1097"/>
      <c r="V643" s="1097"/>
      <c r="W643" s="1097">
        <f t="shared" si="44"/>
        <v>0</v>
      </c>
      <c r="X643" s="1097"/>
      <c r="Y643" s="1097">
        <f t="shared" si="43"/>
        <v>0</v>
      </c>
      <c r="Z643" s="663"/>
      <c r="AA643" s="663"/>
      <c r="AB643" s="663"/>
      <c r="AC643" s="663"/>
      <c r="AD643" s="663"/>
      <c r="AE643" s="663"/>
      <c r="AF643" s="663"/>
      <c r="AG643" s="663"/>
      <c r="AH643" s="663"/>
      <c r="AI643" s="663"/>
      <c r="AJ643" s="663"/>
      <c r="AK643" s="663"/>
      <c r="AL643" s="663"/>
      <c r="AM643" s="663"/>
      <c r="AN643" s="663"/>
      <c r="AO643" s="2027"/>
      <c r="AP643" s="105"/>
      <c r="AQ643" s="105"/>
      <c r="AR643" s="105"/>
      <c r="AS643" s="105"/>
      <c r="AT643" s="105"/>
      <c r="AU643" s="105"/>
    </row>
    <row r="644" spans="1:47" s="1074" customFormat="1" ht="20.25" customHeight="1">
      <c r="A644" s="1094"/>
      <c r="B644" s="1809"/>
      <c r="C644" s="1443"/>
      <c r="D644" s="1443"/>
      <c r="E644" s="1598"/>
      <c r="F644" s="1427"/>
      <c r="G644" s="2407"/>
      <c r="H644" s="2427"/>
      <c r="I644" s="1094"/>
      <c r="J644" s="1440"/>
      <c r="K644" s="1094"/>
      <c r="L644" s="1094"/>
      <c r="M644" s="1094"/>
      <c r="N644" s="1094"/>
      <c r="O644" s="2160"/>
      <c r="P644" s="1139"/>
      <c r="Q644" s="1097">
        <f t="shared" si="42"/>
        <v>0</v>
      </c>
      <c r="R644" s="1097"/>
      <c r="S644" s="1097"/>
      <c r="T644" s="1097"/>
      <c r="U644" s="1097"/>
      <c r="V644" s="1097"/>
      <c r="W644" s="1097">
        <f t="shared" si="44"/>
        <v>0</v>
      </c>
      <c r="X644" s="1097"/>
      <c r="Y644" s="1097">
        <f t="shared" si="43"/>
        <v>0</v>
      </c>
      <c r="Z644" s="663"/>
      <c r="AA644" s="663"/>
      <c r="AB644" s="663"/>
      <c r="AC644" s="663"/>
      <c r="AD644" s="663"/>
      <c r="AE644" s="663"/>
      <c r="AF644" s="663"/>
      <c r="AG644" s="663"/>
      <c r="AH644" s="663"/>
      <c r="AI644" s="663"/>
      <c r="AJ644" s="663"/>
      <c r="AK644" s="663"/>
      <c r="AL644" s="663"/>
      <c r="AM644" s="663"/>
      <c r="AN644" s="663"/>
      <c r="AO644" s="2027"/>
      <c r="AP644" s="105"/>
      <c r="AQ644" s="105"/>
      <c r="AR644" s="105"/>
      <c r="AS644" s="105"/>
      <c r="AT644" s="105"/>
      <c r="AU644" s="105"/>
    </row>
    <row r="645" spans="1:47" s="1058" customFormat="1" ht="20.25" customHeight="1">
      <c r="A645" s="1094"/>
      <c r="B645" s="1809"/>
      <c r="C645" s="1443"/>
      <c r="D645" s="1443"/>
      <c r="E645" s="1598"/>
      <c r="F645" s="1427"/>
      <c r="G645" s="2407"/>
      <c r="H645" s="2427"/>
      <c r="I645" s="1094"/>
      <c r="J645" s="1608"/>
      <c r="K645" s="1445"/>
      <c r="L645" s="1445"/>
      <c r="M645" s="1609"/>
      <c r="N645" s="1094"/>
      <c r="O645" s="2160"/>
      <c r="P645" s="2420"/>
      <c r="Q645" s="1097">
        <f t="shared" si="42"/>
        <v>0</v>
      </c>
      <c r="R645" s="2026"/>
      <c r="S645" s="1611"/>
      <c r="T645" s="1612"/>
      <c r="U645" s="1612"/>
      <c r="V645" s="1096"/>
      <c r="W645" s="1097">
        <f t="shared" si="44"/>
        <v>0</v>
      </c>
      <c r="X645" s="1097"/>
      <c r="Y645" s="1097">
        <f t="shared" si="43"/>
        <v>0</v>
      </c>
      <c r="Z645" s="1667"/>
      <c r="AA645" s="1490"/>
      <c r="AB645" s="1490"/>
      <c r="AC645" s="1490"/>
      <c r="AD645" s="1490"/>
      <c r="AE645" s="1490"/>
      <c r="AF645" s="1490"/>
      <c r="AG645" s="1490"/>
      <c r="AH645" s="1490"/>
      <c r="AI645" s="1490"/>
      <c r="AJ645" s="1490"/>
      <c r="AK645" s="1490"/>
      <c r="AL645" s="1490"/>
      <c r="AM645" s="1125"/>
      <c r="AN645" s="1490"/>
      <c r="AO645" s="2028"/>
      <c r="AP645" s="1062"/>
      <c r="AQ645" s="1062"/>
      <c r="AR645" s="1062"/>
      <c r="AS645" s="1062"/>
      <c r="AT645" s="1062"/>
      <c r="AU645" s="1062"/>
    </row>
    <row r="646" spans="1:47" s="1058" customFormat="1" ht="20.25" customHeight="1">
      <c r="A646" s="1094"/>
      <c r="B646" s="1809"/>
      <c r="C646" s="1443"/>
      <c r="D646" s="1443"/>
      <c r="E646" s="1598"/>
      <c r="F646" s="1427"/>
      <c r="G646" s="2407"/>
      <c r="H646" s="2427"/>
      <c r="I646" s="1094"/>
      <c r="J646" s="1608"/>
      <c r="K646" s="1445"/>
      <c r="L646" s="1445"/>
      <c r="M646" s="1609"/>
      <c r="N646" s="1094"/>
      <c r="O646" s="2160"/>
      <c r="P646" s="2420"/>
      <c r="Q646" s="1097">
        <f t="shared" si="42"/>
        <v>0</v>
      </c>
      <c r="R646" s="2026"/>
      <c r="S646" s="1611"/>
      <c r="T646" s="1612"/>
      <c r="U646" s="1612"/>
      <c r="V646" s="1096"/>
      <c r="W646" s="1097">
        <f t="shared" si="44"/>
        <v>0</v>
      </c>
      <c r="X646" s="1097"/>
      <c r="Y646" s="1097">
        <f t="shared" si="43"/>
        <v>0</v>
      </c>
      <c r="Z646" s="1667"/>
      <c r="AA646" s="1490"/>
      <c r="AB646" s="1490"/>
      <c r="AC646" s="1490"/>
      <c r="AD646" s="1490"/>
      <c r="AE646" s="1490"/>
      <c r="AF646" s="1490"/>
      <c r="AG646" s="1490"/>
      <c r="AH646" s="1490"/>
      <c r="AI646" s="1490"/>
      <c r="AJ646" s="1490"/>
      <c r="AK646" s="1490"/>
      <c r="AL646" s="1490"/>
      <c r="AM646" s="1125"/>
      <c r="AN646" s="1490"/>
      <c r="AO646" s="2028"/>
      <c r="AP646" s="1062"/>
      <c r="AQ646" s="1062"/>
      <c r="AR646" s="1062"/>
      <c r="AS646" s="1062"/>
      <c r="AT646" s="1062"/>
      <c r="AU646" s="1062"/>
    </row>
    <row r="647" spans="1:47" s="1058" customFormat="1" ht="20.25" customHeight="1">
      <c r="A647" s="1094"/>
      <c r="B647" s="1668"/>
      <c r="C647" s="2136"/>
      <c r="D647" s="2137"/>
      <c r="E647" s="2025"/>
      <c r="F647" s="2488"/>
      <c r="G647" s="2138"/>
      <c r="H647" s="2430"/>
      <c r="I647" s="1094"/>
      <c r="J647" s="1608"/>
      <c r="K647" s="1445"/>
      <c r="L647" s="1445"/>
      <c r="M647" s="1609"/>
      <c r="N647" s="1609"/>
      <c r="O647" s="2160"/>
      <c r="P647" s="2420"/>
      <c r="Q647" s="1097">
        <f t="shared" si="42"/>
        <v>0</v>
      </c>
      <c r="R647" s="2026"/>
      <c r="S647" s="1611"/>
      <c r="T647" s="1612"/>
      <c r="U647" s="1612"/>
      <c r="V647" s="1096"/>
      <c r="W647" s="1097">
        <f t="shared" si="44"/>
        <v>0</v>
      </c>
      <c r="X647" s="1097"/>
      <c r="Y647" s="1097">
        <f t="shared" si="43"/>
        <v>0</v>
      </c>
      <c r="Z647" s="1667"/>
      <c r="AA647" s="1490"/>
      <c r="AB647" s="1490"/>
      <c r="AC647" s="1490"/>
      <c r="AD647" s="1490"/>
      <c r="AE647" s="1490"/>
      <c r="AF647" s="1490"/>
      <c r="AG647" s="1490"/>
      <c r="AH647" s="1490"/>
      <c r="AI647" s="1490"/>
      <c r="AJ647" s="1490"/>
      <c r="AK647" s="1490"/>
      <c r="AL647" s="1490"/>
      <c r="AM647" s="1125"/>
      <c r="AN647" s="1490"/>
      <c r="AO647" s="2028"/>
      <c r="AP647" s="1062"/>
      <c r="AQ647" s="1062"/>
      <c r="AR647" s="1062"/>
      <c r="AS647" s="1062"/>
      <c r="AT647" s="1062"/>
      <c r="AU647" s="1062"/>
    </row>
    <row r="648" spans="1:47" s="1058" customFormat="1" ht="17.25" customHeight="1" thickBot="1">
      <c r="A648" s="1094"/>
      <c r="B648" s="1900"/>
      <c r="C648" s="2131"/>
      <c r="D648" s="2132"/>
      <c r="E648" s="1891"/>
      <c r="F648" s="2493"/>
      <c r="G648" s="1891"/>
      <c r="H648" s="2435"/>
      <c r="I648" s="683"/>
      <c r="J648" s="1901"/>
      <c r="K648" s="1892"/>
      <c r="L648" s="1892"/>
      <c r="M648" s="1902"/>
      <c r="N648" s="1902"/>
      <c r="O648" s="2522"/>
      <c r="P648" s="59"/>
      <c r="Q648" s="1097">
        <f t="shared" si="42"/>
        <v>0</v>
      </c>
      <c r="R648" s="1903"/>
      <c r="S648" s="1904"/>
      <c r="T648" s="1905">
        <f>Q648-R648-S648</f>
        <v>0</v>
      </c>
      <c r="U648" s="1906"/>
      <c r="V648" s="1907"/>
      <c r="W648" s="1097">
        <f t="shared" si="44"/>
        <v>0</v>
      </c>
      <c r="X648" s="1097"/>
      <c r="Y648" s="1097">
        <f t="shared" si="43"/>
        <v>0</v>
      </c>
      <c r="Z648" s="1908"/>
      <c r="AA648" s="1909"/>
      <c r="AB648" s="1909"/>
      <c r="AC648" s="1909"/>
      <c r="AD648" s="1909"/>
      <c r="AE648" s="1909"/>
      <c r="AF648" s="1909"/>
      <c r="AG648" s="1909"/>
      <c r="AH648" s="1909"/>
      <c r="AI648" s="1909"/>
      <c r="AJ648" s="1909"/>
      <c r="AK648" s="1909"/>
      <c r="AL648" s="1909"/>
      <c r="AM648" s="1893"/>
      <c r="AN648" s="1909"/>
      <c r="AO648" s="2028"/>
      <c r="AP648" s="1892"/>
      <c r="AQ648" s="1892"/>
      <c r="AR648" s="1892"/>
      <c r="AS648" s="1892"/>
      <c r="AT648" s="1892"/>
      <c r="AU648" s="1892"/>
    </row>
    <row r="649" spans="1:47" s="1833" customFormat="1" ht="17.25" customHeight="1" thickBot="1">
      <c r="A649" s="1913"/>
      <c r="B649" s="1914"/>
      <c r="C649" s="2133"/>
      <c r="D649" s="2134"/>
      <c r="E649" s="1828"/>
      <c r="F649" s="2494"/>
      <c r="G649" s="1828"/>
      <c r="H649" s="2436"/>
      <c r="I649" s="1915"/>
      <c r="J649" s="1920">
        <f xml:space="preserve"> COUNTIF(J2:J643,"X")</f>
        <v>181</v>
      </c>
      <c r="K649" s="1830">
        <f xml:space="preserve"> COUNTIF(K2:K648,"X")</f>
        <v>469</v>
      </c>
      <c r="L649" s="1830"/>
      <c r="M649" s="1832"/>
      <c r="N649" s="1832"/>
      <c r="O649" s="1916">
        <f t="shared" ref="O649:Y649" si="45">SUM(O2:O648)</f>
        <v>25886000</v>
      </c>
      <c r="P649" s="1916">
        <f t="shared" si="45"/>
        <v>5410000</v>
      </c>
      <c r="Q649" s="1916">
        <f t="shared" si="45"/>
        <v>31296000</v>
      </c>
      <c r="R649" s="1917">
        <f t="shared" si="45"/>
        <v>30233277.189999998</v>
      </c>
      <c r="S649" s="1918">
        <f t="shared" si="45"/>
        <v>0</v>
      </c>
      <c r="T649" s="1831">
        <f t="shared" si="45"/>
        <v>897750</v>
      </c>
      <c r="U649" s="1831">
        <f t="shared" si="45"/>
        <v>414500</v>
      </c>
      <c r="V649" s="1919">
        <f t="shared" si="45"/>
        <v>505000</v>
      </c>
      <c r="W649" s="1919">
        <f t="shared" si="45"/>
        <v>58250</v>
      </c>
      <c r="X649" s="1919">
        <f t="shared" si="45"/>
        <v>351777.19</v>
      </c>
      <c r="Y649" s="1919">
        <f t="shared" si="45"/>
        <v>31342500</v>
      </c>
      <c r="Z649" s="1920">
        <f t="shared" ref="Z649:AN649" si="46">COUNTIF(Z2:Z643,"X")</f>
        <v>15</v>
      </c>
      <c r="AA649" s="1830">
        <f t="shared" si="46"/>
        <v>27</v>
      </c>
      <c r="AB649" s="1830">
        <f t="shared" si="46"/>
        <v>31</v>
      </c>
      <c r="AC649" s="1830">
        <f t="shared" si="46"/>
        <v>16</v>
      </c>
      <c r="AD649" s="1830">
        <f t="shared" si="46"/>
        <v>62</v>
      </c>
      <c r="AE649" s="1830">
        <f t="shared" si="46"/>
        <v>32</v>
      </c>
      <c r="AF649" s="1830">
        <f t="shared" si="46"/>
        <v>71</v>
      </c>
      <c r="AG649" s="1830">
        <f t="shared" si="46"/>
        <v>58</v>
      </c>
      <c r="AH649" s="1830">
        <f t="shared" si="46"/>
        <v>44</v>
      </c>
      <c r="AI649" s="1830">
        <f t="shared" si="46"/>
        <v>139</v>
      </c>
      <c r="AJ649" s="1830">
        <f t="shared" si="46"/>
        <v>55</v>
      </c>
      <c r="AK649" s="1830">
        <f t="shared" si="46"/>
        <v>71</v>
      </c>
      <c r="AL649" s="1830">
        <f t="shared" si="46"/>
        <v>17</v>
      </c>
      <c r="AM649" s="1832">
        <f t="shared" si="46"/>
        <v>62</v>
      </c>
      <c r="AN649" s="1832">
        <f t="shared" si="46"/>
        <v>36</v>
      </c>
      <c r="AO649" s="1921"/>
      <c r="AP649" s="1915">
        <v>0</v>
      </c>
      <c r="AQ649" s="1915">
        <v>0</v>
      </c>
      <c r="AR649" s="1915">
        <v>0</v>
      </c>
      <c r="AS649" s="1915">
        <v>0</v>
      </c>
      <c r="AT649" s="1915">
        <v>0</v>
      </c>
      <c r="AU649" s="1830">
        <f>COUNTIF(AU2:AU643,"X")</f>
        <v>0</v>
      </c>
    </row>
    <row r="650" spans="1:47" s="1912" customFormat="1" ht="17.25" customHeight="1">
      <c r="A650" s="22"/>
      <c r="B650" s="1910"/>
      <c r="C650" s="2140"/>
      <c r="D650" s="2136"/>
      <c r="E650" s="1531"/>
      <c r="F650" s="1353"/>
      <c r="G650" s="1531"/>
      <c r="H650" s="2437"/>
      <c r="I650" s="22"/>
      <c r="J650" s="2443"/>
      <c r="K650" s="22"/>
      <c r="L650" s="22"/>
      <c r="M650" s="22"/>
      <c r="N650" s="22"/>
      <c r="O650" s="22"/>
      <c r="P650" s="1490"/>
      <c r="Q650" s="1121"/>
      <c r="R650" s="1666"/>
      <c r="S650" s="1666"/>
      <c r="T650" s="23"/>
      <c r="U650" s="23"/>
      <c r="V650" s="23"/>
      <c r="W650" s="23"/>
      <c r="X650" s="23"/>
      <c r="Y650" s="23"/>
      <c r="Z650" s="1490">
        <f>'SPONSORED STUDENTS'!O61</f>
        <v>0</v>
      </c>
      <c r="AA650" s="1490">
        <f>'SPONSORED STUDENTS'!P61</f>
        <v>0</v>
      </c>
      <c r="AB650" s="1490">
        <f>'SPONSORED STUDENTS'!Q61</f>
        <v>0</v>
      </c>
      <c r="AC650" s="1490">
        <v>0</v>
      </c>
      <c r="AD650" s="1490">
        <v>0</v>
      </c>
      <c r="AE650" s="1490">
        <v>0</v>
      </c>
      <c r="AF650" s="1490">
        <v>0</v>
      </c>
      <c r="AG650" s="1490">
        <v>0</v>
      </c>
      <c r="AH650" s="1490">
        <v>0</v>
      </c>
      <c r="AI650" s="1490">
        <v>0</v>
      </c>
      <c r="AJ650" s="1490">
        <v>0</v>
      </c>
      <c r="AK650" s="1490">
        <v>0</v>
      </c>
      <c r="AL650" s="1490">
        <v>0</v>
      </c>
      <c r="AM650" s="1490">
        <v>0</v>
      </c>
      <c r="AN650" s="1490">
        <f>'SPONSORED STUDENTS'!AC61</f>
        <v>0</v>
      </c>
      <c r="AO650" s="1911"/>
      <c r="AP650" s="1062" t="e">
        <f>'SPONSORED STUDENTS'!#REF!</f>
        <v>#REF!</v>
      </c>
      <c r="AQ650" s="1062" t="e">
        <f>'SPONSORED STUDENTS'!#REF!</f>
        <v>#REF!</v>
      </c>
      <c r="AR650" s="1062">
        <v>0</v>
      </c>
      <c r="AS650" s="1062">
        <v>0</v>
      </c>
      <c r="AT650" s="1062">
        <v>0</v>
      </c>
      <c r="AU650" s="1490" t="e">
        <f>'SPONSORED STUDENTS'!#REF!</f>
        <v>#REF!</v>
      </c>
    </row>
    <row r="651" spans="1:47" s="5" customFormat="1" ht="17.25" customHeight="1">
      <c r="A651" s="22"/>
      <c r="B651" s="1511"/>
      <c r="C651" s="2135"/>
      <c r="D651" s="1443"/>
      <c r="E651" s="1155"/>
      <c r="F651" s="1083"/>
      <c r="G651" s="1155"/>
      <c r="H651" s="2438"/>
      <c r="I651" s="3"/>
      <c r="J651" s="475"/>
      <c r="K651" s="3"/>
      <c r="L651" s="3"/>
      <c r="M651" s="3"/>
      <c r="N651" s="3"/>
      <c r="O651" s="3"/>
      <c r="P651" s="663"/>
      <c r="Q651" s="1065"/>
      <c r="R651" s="1095"/>
      <c r="S651" s="1095"/>
      <c r="T651" s="6"/>
      <c r="U651" s="6"/>
      <c r="V651" s="6"/>
      <c r="W651" s="6"/>
      <c r="X651" s="6"/>
      <c r="Y651" s="6"/>
      <c r="Z651" s="663">
        <f t="shared" ref="Z651:AL651" si="47">Z649+Z650</f>
        <v>15</v>
      </c>
      <c r="AA651" s="663">
        <f t="shared" si="47"/>
        <v>27</v>
      </c>
      <c r="AB651" s="663">
        <f t="shared" si="47"/>
        <v>31</v>
      </c>
      <c r="AC651" s="663">
        <f t="shared" si="47"/>
        <v>16</v>
      </c>
      <c r="AD651" s="663">
        <f t="shared" si="47"/>
        <v>62</v>
      </c>
      <c r="AE651" s="663">
        <f t="shared" si="47"/>
        <v>32</v>
      </c>
      <c r="AF651" s="663">
        <f t="shared" si="47"/>
        <v>71</v>
      </c>
      <c r="AG651" s="663">
        <f t="shared" si="47"/>
        <v>58</v>
      </c>
      <c r="AH651" s="663">
        <f t="shared" si="47"/>
        <v>44</v>
      </c>
      <c r="AI651" s="663">
        <f t="shared" si="47"/>
        <v>139</v>
      </c>
      <c r="AJ651" s="663">
        <f t="shared" si="47"/>
        <v>55</v>
      </c>
      <c r="AK651" s="663">
        <f t="shared" si="47"/>
        <v>71</v>
      </c>
      <c r="AL651" s="663">
        <f t="shared" si="47"/>
        <v>17</v>
      </c>
      <c r="AM651" s="663">
        <v>0</v>
      </c>
      <c r="AN651" s="663">
        <f>AN649+AN650</f>
        <v>36</v>
      </c>
      <c r="AO651" s="675"/>
      <c r="AP651" s="105" t="e">
        <f t="shared" ref="AP651:AU651" si="48">AP649+AP650</f>
        <v>#REF!</v>
      </c>
      <c r="AQ651" s="105" t="e">
        <f t="shared" si="48"/>
        <v>#REF!</v>
      </c>
      <c r="AR651" s="105">
        <f t="shared" si="48"/>
        <v>0</v>
      </c>
      <c r="AS651" s="105">
        <f t="shared" si="48"/>
        <v>0</v>
      </c>
      <c r="AT651" s="105">
        <f t="shared" si="48"/>
        <v>0</v>
      </c>
      <c r="AU651" s="663" t="e">
        <f t="shared" si="48"/>
        <v>#REF!</v>
      </c>
    </row>
    <row r="652" spans="1:47" s="5" customFormat="1" ht="17.25" customHeight="1">
      <c r="A652" s="22"/>
      <c r="B652" s="1511"/>
      <c r="C652" s="2135"/>
      <c r="D652" s="1443"/>
      <c r="E652" s="1155"/>
      <c r="F652" s="1083"/>
      <c r="G652" s="1155"/>
      <c r="H652" s="2438"/>
      <c r="I652" s="3"/>
      <c r="J652" s="475"/>
      <c r="K652" s="3"/>
      <c r="L652" s="3"/>
      <c r="M652" s="3"/>
      <c r="N652" s="3"/>
      <c r="O652" s="3"/>
      <c r="P652" s="663"/>
      <c r="Q652" s="3311" t="s">
        <v>4858</v>
      </c>
      <c r="R652" s="3311"/>
      <c r="S652" s="1095">
        <f>S649+'INTENSIVE CLASS'!Q216</f>
        <v>0</v>
      </c>
      <c r="T652" s="6"/>
      <c r="U652" s="6"/>
      <c r="V652" s="6"/>
      <c r="W652" s="6"/>
      <c r="X652" s="6"/>
      <c r="Y652" s="6"/>
      <c r="Z652" s="663"/>
      <c r="AA652" s="663"/>
      <c r="AB652" s="663"/>
      <c r="AC652" s="663"/>
      <c r="AD652" s="663"/>
      <c r="AE652" s="663"/>
      <c r="AF652" s="663"/>
      <c r="AG652" s="663"/>
      <c r="AH652" s="663"/>
      <c r="AI652" s="663"/>
      <c r="AJ652" s="663"/>
      <c r="AK652" s="663"/>
      <c r="AL652" s="663"/>
      <c r="AM652" s="663"/>
      <c r="AN652" s="663"/>
      <c r="AO652" s="676"/>
      <c r="AP652" s="105"/>
      <c r="AQ652" s="105"/>
      <c r="AR652" s="105"/>
      <c r="AS652" s="105"/>
      <c r="AT652" s="105"/>
      <c r="AU652" s="105"/>
    </row>
    <row r="653" spans="1:47" s="5" customFormat="1" ht="17.25" customHeight="1" thickBot="1">
      <c r="A653" s="22"/>
      <c r="B653" s="1511"/>
      <c r="C653" s="1443"/>
      <c r="D653" s="1443"/>
      <c r="E653" s="1155"/>
      <c r="F653" s="1083"/>
      <c r="G653" s="1155"/>
      <c r="H653" s="2438"/>
      <c r="I653" s="3"/>
      <c r="J653" s="475"/>
      <c r="K653" s="3"/>
      <c r="L653" s="3"/>
      <c r="M653" s="3"/>
      <c r="N653" s="3"/>
      <c r="O653" s="3"/>
      <c r="P653" s="663"/>
      <c r="Q653" s="3311" t="s">
        <v>4859</v>
      </c>
      <c r="R653" s="3311"/>
      <c r="S653" s="1095">
        <f>T649+'INTENSIVE CLASS'!R216+'WEEKDAY OCTOBER 2023'!T30+'DIP IN IFRS'!K62+' REVISION'!Q120+'OBU FEE'!L39</f>
        <v>1131750</v>
      </c>
      <c r="T653" s="6"/>
      <c r="U653" s="6"/>
      <c r="V653" s="6"/>
      <c r="W653" s="1894"/>
      <c r="X653" s="1894"/>
      <c r="Y653" s="6"/>
      <c r="Z653" s="291"/>
      <c r="AA653" s="291"/>
      <c r="AB653" s="291"/>
      <c r="AC653" s="291"/>
      <c r="AD653" s="291"/>
      <c r="AE653" s="291"/>
      <c r="AF653" s="291"/>
      <c r="AG653" s="291"/>
      <c r="AH653" s="291"/>
      <c r="AI653" s="291"/>
      <c r="AJ653" s="291"/>
      <c r="AK653" s="291"/>
      <c r="AL653" s="291"/>
      <c r="AM653" s="291"/>
      <c r="AN653" s="291"/>
      <c r="AO653" s="677"/>
      <c r="AP653" s="3"/>
      <c r="AQ653" s="3"/>
      <c r="AR653" s="3"/>
      <c r="AS653" s="3"/>
      <c r="AT653" s="3"/>
      <c r="AU653" s="3"/>
    </row>
    <row r="654" spans="1:47" s="5" customFormat="1" ht="17.25" customHeight="1" thickBot="1">
      <c r="A654" s="22"/>
      <c r="B654" s="1511"/>
      <c r="C654" s="1443"/>
      <c r="D654" s="1443"/>
      <c r="E654" s="1155"/>
      <c r="F654" s="1083"/>
      <c r="G654" s="1155"/>
      <c r="H654" s="2438"/>
      <c r="I654" s="3"/>
      <c r="J654" s="475"/>
      <c r="K654" s="3"/>
      <c r="L654" s="3"/>
      <c r="M654" s="3"/>
      <c r="N654" s="3"/>
      <c r="O654" s="3"/>
      <c r="P654" s="663"/>
      <c r="Q654" s="1070"/>
      <c r="R654" s="1070"/>
      <c r="S654" s="1095"/>
      <c r="T654" s="6"/>
      <c r="U654" s="6"/>
      <c r="V654" s="1922"/>
      <c r="W654" s="1923"/>
      <c r="X654" s="355"/>
      <c r="Y654" s="493"/>
      <c r="Z654" s="291"/>
      <c r="AA654" s="291"/>
      <c r="AB654" s="291"/>
      <c r="AC654" s="291"/>
      <c r="AD654" s="291"/>
      <c r="AE654" s="291"/>
      <c r="AF654" s="291"/>
      <c r="AG654" s="291"/>
      <c r="AH654" s="291"/>
      <c r="AI654" s="291"/>
      <c r="AJ654" s="291"/>
      <c r="AK654" s="291"/>
      <c r="AL654" s="291"/>
      <c r="AM654" s="291"/>
      <c r="AN654" s="291"/>
      <c r="AO654" s="677"/>
      <c r="AP654" s="3"/>
      <c r="AQ654" s="3"/>
      <c r="AR654" s="3"/>
      <c r="AS654" s="3"/>
      <c r="AT654" s="3"/>
      <c r="AU654" s="3"/>
    </row>
    <row r="655" spans="1:47" s="5" customFormat="1" ht="17.25" customHeight="1">
      <c r="A655" s="22"/>
      <c r="B655" s="1511"/>
      <c r="C655" s="1443"/>
      <c r="D655" s="1443"/>
      <c r="E655" s="1155"/>
      <c r="F655" s="1083"/>
      <c r="G655" s="1155"/>
      <c r="H655" s="2438"/>
      <c r="I655" s="3"/>
      <c r="J655" s="475"/>
      <c r="K655" s="3"/>
      <c r="L655" s="3"/>
      <c r="M655" s="3"/>
      <c r="N655" s="3"/>
      <c r="O655" s="3"/>
      <c r="P655" s="663"/>
      <c r="Q655" s="1065"/>
      <c r="R655" s="1095"/>
      <c r="S655" s="1095"/>
      <c r="T655" s="6"/>
      <c r="U655" s="6"/>
      <c r="V655" s="6"/>
      <c r="W655" s="23"/>
      <c r="X655" s="23"/>
      <c r="Y655" s="6"/>
      <c r="Z655" s="291"/>
      <c r="AA655" s="291"/>
      <c r="AB655" s="291"/>
      <c r="AC655" s="291"/>
      <c r="AD655" s="291"/>
      <c r="AE655" s="291"/>
      <c r="AF655" s="291"/>
      <c r="AG655" s="291"/>
      <c r="AH655" s="291"/>
      <c r="AI655" s="291"/>
      <c r="AJ655" s="291"/>
      <c r="AK655" s="291"/>
      <c r="AL655" s="291"/>
      <c r="AM655" s="291"/>
      <c r="AN655" s="291"/>
      <c r="AO655" s="677"/>
      <c r="AP655" s="3"/>
      <c r="AQ655" s="3"/>
      <c r="AR655" s="3"/>
      <c r="AS655" s="3"/>
      <c r="AT655" s="3"/>
      <c r="AU655" s="3"/>
    </row>
    <row r="656" spans="1:47" s="5" customFormat="1" ht="17.25" customHeight="1">
      <c r="A656" s="22"/>
      <c r="B656" s="1511"/>
      <c r="C656" s="1443"/>
      <c r="D656" s="1443"/>
      <c r="E656" s="1155"/>
      <c r="F656" s="1083"/>
      <c r="G656" s="1155"/>
      <c r="H656" s="2438"/>
      <c r="I656" s="3"/>
      <c r="J656" s="475"/>
      <c r="K656" s="3"/>
      <c r="L656" s="3"/>
      <c r="M656" s="3"/>
      <c r="N656" s="3"/>
      <c r="O656" s="3"/>
      <c r="P656" s="663"/>
      <c r="Q656" s="1065"/>
      <c r="R656" s="1095"/>
      <c r="S656" s="1095" t="s">
        <v>34851</v>
      </c>
      <c r="T656" s="6">
        <f>R649+T649+V649+W649</f>
        <v>31694277.189999998</v>
      </c>
      <c r="U656" s="6"/>
      <c r="V656" s="6"/>
      <c r="W656" s="6"/>
      <c r="X656" s="6"/>
      <c r="Y656" s="6"/>
      <c r="Z656" s="291"/>
      <c r="AA656" s="291"/>
      <c r="AB656" s="291"/>
      <c r="AC656" s="291"/>
      <c r="AD656" s="291"/>
      <c r="AE656" s="291"/>
      <c r="AF656" s="291"/>
      <c r="AG656" s="291"/>
      <c r="AH656" s="291"/>
      <c r="AI656" s="291"/>
      <c r="AJ656" s="291"/>
      <c r="AK656" s="291"/>
      <c r="AL656" s="291"/>
      <c r="AM656" s="291"/>
      <c r="AN656" s="291"/>
      <c r="AO656" s="677"/>
      <c r="AP656" s="3"/>
      <c r="AQ656" s="3"/>
      <c r="AR656" s="3"/>
      <c r="AS656" s="3"/>
      <c r="AT656" s="3"/>
      <c r="AU656" s="3"/>
    </row>
    <row r="657" spans="1:47" s="5" customFormat="1" ht="17.25" customHeight="1">
      <c r="A657" s="22"/>
      <c r="B657" s="1511"/>
      <c r="C657" s="1443"/>
      <c r="D657" s="3312" t="s">
        <v>22474</v>
      </c>
      <c r="E657" s="3313"/>
      <c r="F657" s="3313"/>
      <c r="G657" s="3313"/>
      <c r="H657" s="3313"/>
      <c r="I657" s="3314"/>
      <c r="J657" s="475"/>
      <c r="K657" s="3"/>
      <c r="P657" s="1181"/>
      <c r="Q657" s="1074"/>
      <c r="R657" s="1074"/>
      <c r="S657" s="1095" t="s">
        <v>3295</v>
      </c>
      <c r="T657" s="6">
        <f>Q649-T656</f>
        <v>-398277.18999999762</v>
      </c>
      <c r="U657" s="6"/>
      <c r="V657" s="6"/>
      <c r="W657" s="6"/>
      <c r="X657" s="6"/>
      <c r="Y657" s="6"/>
      <c r="Z657" s="291"/>
      <c r="AA657" s="291"/>
      <c r="AB657" s="291"/>
      <c r="AC657" s="291"/>
      <c r="AD657" s="291"/>
      <c r="AE657" s="291"/>
      <c r="AF657" s="291"/>
      <c r="AG657" s="291"/>
      <c r="AH657" s="291"/>
      <c r="AI657" s="291"/>
      <c r="AJ657" s="291"/>
      <c r="AK657" s="291"/>
      <c r="AL657" s="291"/>
      <c r="AM657" s="291"/>
      <c r="AN657" s="291"/>
      <c r="AO657" s="677"/>
      <c r="AP657" s="3"/>
      <c r="AQ657" s="3"/>
      <c r="AR657" s="3"/>
      <c r="AS657" s="3"/>
      <c r="AT657" s="3"/>
      <c r="AU657" s="3"/>
    </row>
    <row r="658" spans="1:47" s="5" customFormat="1" ht="17.25" customHeight="1">
      <c r="A658" s="22"/>
      <c r="B658" s="1063"/>
      <c r="C658" s="1443"/>
      <c r="D658" s="1443"/>
      <c r="E658" s="1235"/>
      <c r="F658" s="2495"/>
      <c r="G658" s="1235"/>
      <c r="H658" s="1101"/>
      <c r="I658" s="3"/>
      <c r="J658" s="475"/>
      <c r="K658" s="3"/>
      <c r="L658" s="70"/>
      <c r="M658" s="3"/>
      <c r="N658" s="3"/>
      <c r="O658" s="3"/>
      <c r="P658" s="663"/>
      <c r="Q658" s="276"/>
      <c r="R658" s="70"/>
      <c r="S658" s="6"/>
      <c r="T658" s="6">
        <f>T656+T657</f>
        <v>31296000</v>
      </c>
      <c r="U658" s="6"/>
      <c r="V658" s="6"/>
      <c r="W658" s="6"/>
      <c r="X658" s="6"/>
      <c r="Y658" s="6"/>
      <c r="Z658" s="291"/>
      <c r="AA658" s="291"/>
      <c r="AB658" s="291"/>
      <c r="AC658" s="291"/>
      <c r="AD658" s="291"/>
      <c r="AE658" s="291"/>
      <c r="AF658" s="291"/>
      <c r="AG658" s="291"/>
      <c r="AH658" s="291"/>
      <c r="AI658" s="291"/>
      <c r="AJ658" s="291"/>
      <c r="AK658" s="291"/>
      <c r="AL658" s="291"/>
      <c r="AM658" s="291"/>
      <c r="AN658" s="291"/>
      <c r="AO658" s="677"/>
      <c r="AP658" s="3"/>
      <c r="AQ658" s="3"/>
      <c r="AR658" s="3"/>
      <c r="AS658" s="3"/>
      <c r="AT658" s="3"/>
      <c r="AU658" s="3"/>
    </row>
    <row r="659" spans="1:47" s="5" customFormat="1" ht="17.25" customHeight="1">
      <c r="A659" s="22"/>
      <c r="B659" s="1512"/>
      <c r="C659" s="1443"/>
      <c r="D659" s="1443"/>
      <c r="E659" s="1155"/>
      <c r="F659" s="1083"/>
      <c r="G659" s="1155"/>
      <c r="H659" s="2438"/>
      <c r="I659" s="3"/>
      <c r="J659" s="2444"/>
      <c r="K659" s="3"/>
      <c r="L659" s="70"/>
      <c r="M659" s="3"/>
      <c r="N659" s="3"/>
      <c r="O659" s="3"/>
      <c r="P659" s="663"/>
      <c r="Q659" s="276"/>
      <c r="R659" s="70"/>
      <c r="S659" s="6"/>
      <c r="T659" s="6"/>
      <c r="U659" s="6"/>
      <c r="V659" s="6"/>
      <c r="W659" s="6"/>
      <c r="X659" s="6"/>
      <c r="Y659" s="6"/>
      <c r="Z659" s="291"/>
      <c r="AA659" s="291"/>
      <c r="AB659" s="291"/>
      <c r="AC659" s="291"/>
      <c r="AD659" s="291"/>
      <c r="AE659" s="291"/>
      <c r="AF659" s="291"/>
      <c r="AG659" s="291"/>
      <c r="AH659" s="291"/>
      <c r="AI659" s="291"/>
      <c r="AJ659" s="291"/>
      <c r="AK659" s="291"/>
      <c r="AL659" s="291"/>
      <c r="AM659" s="291"/>
      <c r="AN659" s="291"/>
      <c r="AO659" s="677"/>
      <c r="AP659" s="3"/>
      <c r="AQ659" s="3"/>
      <c r="AR659" s="3"/>
      <c r="AS659" s="3"/>
      <c r="AT659" s="3"/>
      <c r="AU659" s="3"/>
    </row>
    <row r="660" spans="1:47" s="728" customFormat="1" ht="14.25" customHeight="1">
      <c r="A660" s="742"/>
      <c r="B660" s="1513"/>
      <c r="C660" s="1444"/>
      <c r="D660" s="2141"/>
      <c r="E660" s="2142"/>
      <c r="F660" s="2496"/>
      <c r="G660" s="2142"/>
      <c r="H660" s="2439"/>
      <c r="I660" s="639"/>
      <c r="J660" s="2445"/>
      <c r="K660" s="639"/>
      <c r="L660" s="760"/>
      <c r="M660" s="639"/>
      <c r="N660" s="3"/>
      <c r="O660" s="3"/>
      <c r="P660" s="663"/>
      <c r="Q660" s="346"/>
      <c r="R660" s="760"/>
      <c r="S660" s="761"/>
      <c r="T660" s="761"/>
      <c r="U660" s="761"/>
      <c r="V660" s="761"/>
      <c r="W660" s="761"/>
      <c r="X660" s="761"/>
      <c r="Y660" s="6"/>
      <c r="Z660" s="460"/>
      <c r="AA660" s="460"/>
      <c r="AB660" s="460"/>
      <c r="AC660" s="460"/>
      <c r="AD660" s="460"/>
      <c r="AE660" s="460"/>
      <c r="AF660" s="460"/>
      <c r="AG660" s="460"/>
      <c r="AH660" s="460"/>
      <c r="AI660" s="460"/>
      <c r="AJ660" s="460"/>
      <c r="AK660" s="460"/>
      <c r="AL660" s="460"/>
      <c r="AM660" s="460"/>
      <c r="AN660" s="460"/>
      <c r="AO660" s="723"/>
      <c r="AP660" s="639"/>
      <c r="AQ660" s="639"/>
      <c r="AR660" s="639"/>
      <c r="AS660" s="639"/>
      <c r="AT660" s="639"/>
      <c r="AU660" s="639"/>
    </row>
    <row r="661" spans="1:47" s="728" customFormat="1" ht="14.25" customHeight="1">
      <c r="A661" s="742"/>
      <c r="B661" s="1513"/>
      <c r="C661" s="1444"/>
      <c r="D661" s="1444"/>
      <c r="E661" s="2142"/>
      <c r="F661" s="2496"/>
      <c r="G661" s="2142"/>
      <c r="H661" s="2439"/>
      <c r="I661" s="639"/>
      <c r="J661" s="2445"/>
      <c r="K661" s="639"/>
      <c r="L661" s="760"/>
      <c r="M661" s="639"/>
      <c r="N661" s="3"/>
      <c r="O661" s="3"/>
      <c r="P661" s="663"/>
      <c r="Q661" s="346"/>
      <c r="R661" s="760"/>
      <c r="S661" s="761"/>
      <c r="T661" s="761"/>
      <c r="U661" s="761"/>
      <c r="V661" s="761"/>
      <c r="W661" s="761"/>
      <c r="X661" s="761"/>
      <c r="Y661" s="6"/>
      <c r="Z661" s="460"/>
      <c r="AA661" s="460"/>
      <c r="AB661" s="460"/>
      <c r="AC661" s="460"/>
      <c r="AD661" s="460"/>
      <c r="AE661" s="460"/>
      <c r="AF661" s="460"/>
      <c r="AG661" s="460"/>
      <c r="AH661" s="460"/>
      <c r="AI661" s="460"/>
      <c r="AJ661" s="460"/>
      <c r="AK661" s="460"/>
      <c r="AL661" s="460"/>
      <c r="AM661" s="460"/>
      <c r="AN661" s="460"/>
      <c r="AO661" s="723"/>
      <c r="AP661" s="639"/>
      <c r="AQ661" s="639"/>
      <c r="AR661" s="639"/>
      <c r="AS661" s="639"/>
      <c r="AT661" s="639"/>
      <c r="AU661" s="639"/>
    </row>
    <row r="662" spans="1:47" s="5" customFormat="1" ht="14.25" customHeight="1">
      <c r="A662" s="22">
        <f t="shared" ref="A662:A671" si="49">A661+1</f>
        <v>1</v>
      </c>
      <c r="B662" s="1511"/>
      <c r="C662" s="1443"/>
      <c r="D662" s="1443"/>
      <c r="E662" s="1155"/>
      <c r="F662" s="1083"/>
      <c r="G662" s="1155"/>
      <c r="H662" s="2438"/>
      <c r="I662" s="3"/>
      <c r="J662" s="475"/>
      <c r="K662" s="3"/>
      <c r="L662" s="70"/>
      <c r="M662" s="3"/>
      <c r="N662" s="3"/>
      <c r="O662" s="3"/>
      <c r="P662" s="663"/>
      <c r="Q662" s="276"/>
      <c r="R662" s="6"/>
      <c r="S662" s="6"/>
      <c r="T662" s="6"/>
      <c r="U662" s="6"/>
      <c r="V662" s="6"/>
      <c r="W662" s="6"/>
      <c r="X662" s="6"/>
      <c r="Y662" s="6"/>
      <c r="Z662" s="291"/>
      <c r="AA662" s="291"/>
      <c r="AB662" s="291"/>
      <c r="AC662" s="291"/>
      <c r="AD662" s="291"/>
      <c r="AE662" s="291"/>
      <c r="AF662" s="291"/>
      <c r="AG662" s="291"/>
      <c r="AH662" s="291"/>
      <c r="AI662" s="291"/>
      <c r="AJ662" s="291"/>
      <c r="AK662" s="291"/>
      <c r="AL662" s="291"/>
      <c r="AM662" s="291"/>
      <c r="AN662" s="291"/>
      <c r="AO662" s="677"/>
      <c r="AP662" s="3"/>
      <c r="AQ662" s="3"/>
      <c r="AR662" s="3"/>
      <c r="AS662" s="3"/>
      <c r="AT662" s="3"/>
      <c r="AU662" s="3"/>
    </row>
    <row r="663" spans="1:47" s="5" customFormat="1" ht="14.25" customHeight="1">
      <c r="A663" s="22">
        <f t="shared" si="49"/>
        <v>2</v>
      </c>
      <c r="B663" s="1511"/>
      <c r="C663" s="1443"/>
      <c r="D663" s="1443"/>
      <c r="E663" s="1155"/>
      <c r="F663" s="1083"/>
      <c r="G663" s="1155"/>
      <c r="H663" s="2438"/>
      <c r="I663" s="3"/>
      <c r="J663" s="475"/>
      <c r="K663" s="3"/>
      <c r="L663" s="70"/>
      <c r="M663" s="3"/>
      <c r="N663" s="3"/>
      <c r="O663" s="3"/>
      <c r="P663" s="663"/>
      <c r="Q663" s="276"/>
      <c r="R663" s="6"/>
      <c r="S663" s="6"/>
      <c r="T663" s="6"/>
      <c r="U663" s="6"/>
      <c r="V663" s="6"/>
      <c r="W663" s="6"/>
      <c r="X663" s="6"/>
      <c r="Y663" s="6"/>
      <c r="Z663" s="291"/>
      <c r="AA663" s="291"/>
      <c r="AB663" s="291"/>
      <c r="AC663" s="291"/>
      <c r="AD663" s="291"/>
      <c r="AE663" s="291"/>
      <c r="AF663" s="291"/>
      <c r="AG663" s="291"/>
      <c r="AH663" s="291"/>
      <c r="AI663" s="291"/>
      <c r="AJ663" s="291"/>
      <c r="AK663" s="291"/>
      <c r="AL663" s="291"/>
      <c r="AM663" s="291"/>
      <c r="AN663" s="291"/>
      <c r="AO663" s="677"/>
      <c r="AP663" s="3"/>
      <c r="AQ663" s="3"/>
      <c r="AR663" s="3"/>
      <c r="AS663" s="3"/>
      <c r="AT663" s="3"/>
      <c r="AU663" s="3"/>
    </row>
    <row r="664" spans="1:47" s="5" customFormat="1" ht="14.25" customHeight="1">
      <c r="A664" s="22">
        <f t="shared" si="49"/>
        <v>3</v>
      </c>
      <c r="B664" s="1511"/>
      <c r="C664" s="1443"/>
      <c r="D664" s="1443"/>
      <c r="E664" s="1155"/>
      <c r="F664" s="1083"/>
      <c r="G664" s="1155"/>
      <c r="H664" s="2438"/>
      <c r="I664" s="3"/>
      <c r="J664" s="475"/>
      <c r="K664" s="3"/>
      <c r="L664" s="70"/>
      <c r="M664" s="3"/>
      <c r="N664" s="3"/>
      <c r="O664" s="3"/>
      <c r="P664" s="663"/>
      <c r="Q664" s="276"/>
      <c r="R664" s="6"/>
      <c r="S664" s="6"/>
      <c r="T664" s="6"/>
      <c r="U664" s="6"/>
      <c r="V664" s="6"/>
      <c r="W664" s="6"/>
      <c r="X664" s="6"/>
      <c r="Y664" s="6"/>
      <c r="Z664" s="291"/>
      <c r="AA664" s="291"/>
      <c r="AB664" s="291"/>
      <c r="AC664" s="291"/>
      <c r="AD664" s="291"/>
      <c r="AE664" s="291"/>
      <c r="AF664" s="291"/>
      <c r="AG664" s="291"/>
      <c r="AH664" s="291"/>
      <c r="AI664" s="291"/>
      <c r="AJ664" s="291"/>
      <c r="AK664" s="291"/>
      <c r="AL664" s="291"/>
      <c r="AM664" s="291"/>
      <c r="AN664" s="291"/>
      <c r="AO664" s="677"/>
      <c r="AP664" s="3"/>
      <c r="AQ664" s="3"/>
      <c r="AR664" s="3"/>
      <c r="AS664" s="3"/>
      <c r="AT664" s="3"/>
      <c r="AU664" s="3"/>
    </row>
    <row r="665" spans="1:47" s="5" customFormat="1" ht="14.25" customHeight="1">
      <c r="A665" s="22">
        <f t="shared" si="49"/>
        <v>4</v>
      </c>
      <c r="B665" s="1511"/>
      <c r="C665" s="1443"/>
      <c r="D665" s="1443"/>
      <c r="E665" s="1155"/>
      <c r="F665" s="1083"/>
      <c r="G665" s="1155"/>
      <c r="H665" s="2438"/>
      <c r="I665" s="3"/>
      <c r="J665" s="475"/>
      <c r="K665" s="3"/>
      <c r="L665" s="70"/>
      <c r="M665" s="3"/>
      <c r="N665" s="3"/>
      <c r="O665" s="3"/>
      <c r="P665" s="663"/>
      <c r="Q665" s="276"/>
      <c r="R665" s="6"/>
      <c r="S665" s="6"/>
      <c r="T665" s="6"/>
      <c r="U665" s="6"/>
      <c r="V665" s="6"/>
      <c r="W665" s="6"/>
      <c r="X665" s="6"/>
      <c r="Y665" s="6"/>
      <c r="Z665" s="291"/>
      <c r="AA665" s="291"/>
      <c r="AB665" s="291"/>
      <c r="AC665" s="291"/>
      <c r="AD665" s="291"/>
      <c r="AE665" s="291"/>
      <c r="AF665" s="291"/>
      <c r="AG665" s="291"/>
      <c r="AH665" s="291"/>
      <c r="AI665" s="291"/>
      <c r="AJ665" s="291"/>
      <c r="AK665" s="291"/>
      <c r="AL665" s="291"/>
      <c r="AM665" s="291"/>
      <c r="AN665" s="291"/>
      <c r="AO665" s="677"/>
      <c r="AP665" s="3"/>
      <c r="AQ665" s="3"/>
      <c r="AR665" s="3"/>
      <c r="AS665" s="3"/>
      <c r="AT665" s="3"/>
      <c r="AU665" s="3"/>
    </row>
    <row r="666" spans="1:47" s="5" customFormat="1" ht="14.25" customHeight="1">
      <c r="A666" s="22">
        <f t="shared" si="49"/>
        <v>5</v>
      </c>
      <c r="B666" s="1511"/>
      <c r="C666" s="1443"/>
      <c r="D666" s="1443"/>
      <c r="E666" s="1155"/>
      <c r="F666" s="1083"/>
      <c r="G666" s="1155"/>
      <c r="H666" s="2438"/>
      <c r="I666" s="3"/>
      <c r="J666" s="475"/>
      <c r="K666" s="3"/>
      <c r="L666" s="70"/>
      <c r="M666" s="3"/>
      <c r="N666" s="3"/>
      <c r="O666" s="3"/>
      <c r="P666" s="663"/>
      <c r="Q666" s="276"/>
      <c r="R666" s="6"/>
      <c r="S666" s="6"/>
      <c r="T666" s="6"/>
      <c r="U666" s="6"/>
      <c r="V666" s="6"/>
      <c r="W666" s="6"/>
      <c r="X666" s="6"/>
      <c r="Y666" s="6"/>
      <c r="Z666" s="291"/>
      <c r="AA666" s="291"/>
      <c r="AB666" s="291"/>
      <c r="AC666" s="291"/>
      <c r="AD666" s="291"/>
      <c r="AE666" s="291"/>
      <c r="AF666" s="291"/>
      <c r="AG666" s="291"/>
      <c r="AH666" s="291"/>
      <c r="AI666" s="291"/>
      <c r="AJ666" s="291"/>
      <c r="AK666" s="291"/>
      <c r="AL666" s="291"/>
      <c r="AM666" s="291"/>
      <c r="AN666" s="291"/>
      <c r="AO666" s="677"/>
      <c r="AP666" s="3"/>
      <c r="AQ666" s="3"/>
      <c r="AR666" s="3"/>
      <c r="AS666" s="3"/>
      <c r="AT666" s="3"/>
      <c r="AU666" s="3"/>
    </row>
    <row r="667" spans="1:47" s="5" customFormat="1" ht="14.25" customHeight="1">
      <c r="A667" s="22">
        <f t="shared" si="49"/>
        <v>6</v>
      </c>
      <c r="B667" s="1511"/>
      <c r="C667" s="1443"/>
      <c r="D667" s="1443"/>
      <c r="E667" s="1155"/>
      <c r="F667" s="1083"/>
      <c r="G667" s="1155"/>
      <c r="H667" s="2438"/>
      <c r="I667" s="3"/>
      <c r="J667" s="475"/>
      <c r="K667" s="3"/>
      <c r="L667" s="70"/>
      <c r="M667" s="3"/>
      <c r="N667" s="3"/>
      <c r="O667" s="3"/>
      <c r="P667" s="663"/>
      <c r="Q667" s="276"/>
      <c r="R667" s="6"/>
      <c r="S667" s="6"/>
      <c r="T667" s="6"/>
      <c r="U667" s="6"/>
      <c r="V667" s="6"/>
      <c r="W667" s="6"/>
      <c r="X667" s="6"/>
      <c r="Y667" s="6"/>
      <c r="Z667" s="291"/>
      <c r="AA667" s="291"/>
      <c r="AB667" s="291"/>
      <c r="AC667" s="291"/>
      <c r="AD667" s="291"/>
      <c r="AE667" s="291"/>
      <c r="AF667" s="291"/>
      <c r="AG667" s="291"/>
      <c r="AH667" s="291"/>
      <c r="AI667" s="291"/>
      <c r="AJ667" s="291"/>
      <c r="AK667" s="291"/>
      <c r="AL667" s="291"/>
      <c r="AM667" s="291"/>
      <c r="AN667" s="291"/>
      <c r="AO667" s="677"/>
      <c r="AP667" s="3"/>
      <c r="AQ667" s="3"/>
      <c r="AR667" s="3"/>
      <c r="AS667" s="3"/>
      <c r="AT667" s="3"/>
      <c r="AU667" s="3"/>
    </row>
    <row r="668" spans="1:47" s="5" customFormat="1" ht="14.25" customHeight="1">
      <c r="A668" s="22">
        <f t="shared" si="49"/>
        <v>7</v>
      </c>
      <c r="B668" s="1511"/>
      <c r="C668" s="1443"/>
      <c r="D668" s="1443"/>
      <c r="E668" s="1155"/>
      <c r="F668" s="1083"/>
      <c r="G668" s="1155"/>
      <c r="H668" s="2438"/>
      <c r="I668" s="3"/>
      <c r="J668" s="475"/>
      <c r="K668" s="3"/>
      <c r="L668" s="70"/>
      <c r="M668" s="3"/>
      <c r="N668" s="3"/>
      <c r="O668" s="3"/>
      <c r="P668" s="663"/>
      <c r="Q668" s="276"/>
      <c r="R668" s="6"/>
      <c r="S668" s="6"/>
      <c r="T668" s="6"/>
      <c r="U668" s="6"/>
      <c r="V668" s="6"/>
      <c r="W668" s="6"/>
      <c r="X668" s="6"/>
      <c r="Y668" s="6"/>
      <c r="Z668" s="291"/>
      <c r="AA668" s="291"/>
      <c r="AB668" s="291"/>
      <c r="AC668" s="291"/>
      <c r="AD668" s="291"/>
      <c r="AE668" s="291"/>
      <c r="AF668" s="291"/>
      <c r="AG668" s="291"/>
      <c r="AH668" s="291"/>
      <c r="AI668" s="291"/>
      <c r="AJ668" s="291"/>
      <c r="AK668" s="291"/>
      <c r="AL668" s="291"/>
      <c r="AM668" s="291"/>
      <c r="AN668" s="291"/>
      <c r="AO668" s="677"/>
      <c r="AP668" s="3"/>
      <c r="AQ668" s="3"/>
      <c r="AR668" s="3"/>
      <c r="AS668" s="3"/>
      <c r="AT668" s="3"/>
      <c r="AU668" s="3"/>
    </row>
    <row r="669" spans="1:47" s="5" customFormat="1" ht="14.25" customHeight="1">
      <c r="A669" s="22">
        <f t="shared" si="49"/>
        <v>8</v>
      </c>
      <c r="B669" s="1511"/>
      <c r="C669" s="1443"/>
      <c r="D669" s="1443"/>
      <c r="E669" s="1155"/>
      <c r="F669" s="1083"/>
      <c r="G669" s="1155"/>
      <c r="H669" s="2438"/>
      <c r="I669" s="3"/>
      <c r="J669" s="475"/>
      <c r="K669" s="3"/>
      <c r="L669" s="70"/>
      <c r="M669" s="3"/>
      <c r="N669" s="3"/>
      <c r="O669" s="3"/>
      <c r="P669" s="663"/>
      <c r="Q669" s="276"/>
      <c r="R669" s="6"/>
      <c r="S669" s="6"/>
      <c r="T669" s="6"/>
      <c r="U669" s="6"/>
      <c r="V669" s="6"/>
      <c r="W669" s="6"/>
      <c r="X669" s="6"/>
      <c r="Y669" s="6"/>
      <c r="Z669" s="291"/>
      <c r="AA669" s="291"/>
      <c r="AB669" s="291"/>
      <c r="AC669" s="291"/>
      <c r="AD669" s="291"/>
      <c r="AE669" s="291"/>
      <c r="AF669" s="291"/>
      <c r="AG669" s="291"/>
      <c r="AH669" s="291"/>
      <c r="AI669" s="291"/>
      <c r="AJ669" s="291"/>
      <c r="AK669" s="291"/>
      <c r="AL669" s="291"/>
      <c r="AM669" s="291"/>
      <c r="AN669" s="291"/>
      <c r="AO669" s="677"/>
      <c r="AP669" s="3"/>
      <c r="AQ669" s="3"/>
      <c r="AR669" s="3"/>
      <c r="AS669" s="3"/>
      <c r="AT669" s="3"/>
      <c r="AU669" s="3"/>
    </row>
    <row r="670" spans="1:47" s="5" customFormat="1" ht="14.25" customHeight="1">
      <c r="A670" s="22">
        <f t="shared" si="49"/>
        <v>9</v>
      </c>
      <c r="B670" s="1511"/>
      <c r="C670" s="1890"/>
      <c r="D670" s="1890"/>
      <c r="E670" s="1310"/>
      <c r="F670" s="2486"/>
      <c r="G670" s="1310"/>
      <c r="H670" s="2440"/>
      <c r="I670" s="3"/>
      <c r="J670" s="475"/>
      <c r="K670" s="3"/>
      <c r="L670" s="70"/>
      <c r="M670" s="3"/>
      <c r="N670" s="3"/>
      <c r="O670" s="3"/>
      <c r="P670" s="663"/>
      <c r="Q670" s="276"/>
      <c r="R670" s="6"/>
      <c r="S670" s="6"/>
      <c r="T670" s="6"/>
      <c r="U670" s="6"/>
      <c r="V670" s="6"/>
      <c r="W670" s="6"/>
      <c r="X670" s="6"/>
      <c r="Y670" s="6"/>
      <c r="Z670" s="291"/>
      <c r="AA670" s="291"/>
      <c r="AB670" s="291"/>
      <c r="AC670" s="291"/>
      <c r="AD670" s="291"/>
      <c r="AE670" s="291"/>
      <c r="AF670" s="291"/>
      <c r="AG670" s="291"/>
      <c r="AH670" s="291"/>
      <c r="AI670" s="291"/>
      <c r="AJ670" s="291"/>
      <c r="AK670" s="291"/>
      <c r="AL670" s="291"/>
      <c r="AM670" s="291"/>
      <c r="AN670" s="291"/>
      <c r="AO670" s="677"/>
      <c r="AP670" s="3"/>
      <c r="AQ670" s="3"/>
      <c r="AR670" s="3"/>
      <c r="AS670" s="3"/>
      <c r="AT670" s="3"/>
      <c r="AU670" s="3"/>
    </row>
    <row r="671" spans="1:47" s="5" customFormat="1" ht="14.25" customHeight="1">
      <c r="A671" s="22">
        <f t="shared" si="49"/>
        <v>10</v>
      </c>
      <c r="B671" s="1511"/>
      <c r="C671" s="1443"/>
      <c r="D671" s="1443"/>
      <c r="E671" s="1155"/>
      <c r="F671" s="1083"/>
      <c r="G671" s="1155"/>
      <c r="H671" s="2438"/>
      <c r="I671" s="3"/>
      <c r="J671" s="475"/>
      <c r="K671" s="3"/>
      <c r="L671" s="70"/>
      <c r="M671" s="3"/>
      <c r="N671" s="3"/>
      <c r="O671" s="3"/>
      <c r="P671" s="663"/>
      <c r="Q671" s="98"/>
      <c r="R671" s="6"/>
      <c r="S671" s="6"/>
      <c r="T671" s="6"/>
      <c r="U671" s="6"/>
      <c r="V671" s="6"/>
      <c r="W671" s="6"/>
      <c r="X671" s="6"/>
      <c r="Y671" s="6"/>
      <c r="Z671" s="291"/>
      <c r="AA671" s="291"/>
      <c r="AB671" s="291"/>
      <c r="AC671" s="291"/>
      <c r="AD671" s="291"/>
      <c r="AE671" s="291"/>
      <c r="AF671" s="291"/>
      <c r="AG671" s="291"/>
      <c r="AH671" s="291"/>
      <c r="AI671" s="291"/>
      <c r="AJ671" s="291"/>
      <c r="AK671" s="291"/>
      <c r="AL671" s="291"/>
      <c r="AM671" s="291"/>
      <c r="AN671" s="291"/>
      <c r="AO671" s="677"/>
      <c r="AP671" s="3"/>
      <c r="AQ671" s="3"/>
      <c r="AR671" s="3"/>
      <c r="AS671" s="3"/>
      <c r="AT671" s="3"/>
      <c r="AU671" s="3"/>
    </row>
    <row r="672" spans="1:47" s="5" customFormat="1" ht="14.25" customHeight="1">
      <c r="A672" s="3"/>
      <c r="B672" s="1511"/>
      <c r="C672" s="2136"/>
      <c r="D672" s="2136"/>
      <c r="E672" s="1531"/>
      <c r="F672" s="1353"/>
      <c r="G672" s="1531"/>
      <c r="H672" s="2437"/>
      <c r="I672" s="3"/>
      <c r="J672" s="475"/>
      <c r="K672" s="3"/>
      <c r="L672" s="70"/>
      <c r="M672" s="3"/>
      <c r="N672" s="3"/>
      <c r="O672" s="3"/>
      <c r="P672" s="663"/>
      <c r="Q672" s="98"/>
      <c r="R672" s="6"/>
      <c r="S672" s="6"/>
      <c r="T672" s="6"/>
      <c r="U672" s="6"/>
      <c r="V672" s="6"/>
      <c r="W672" s="6"/>
      <c r="X672" s="6"/>
      <c r="Y672" s="6"/>
      <c r="Z672" s="291"/>
      <c r="AA672" s="291"/>
      <c r="AB672" s="291"/>
      <c r="AC672" s="291"/>
      <c r="AD672" s="291"/>
      <c r="AE672" s="291"/>
      <c r="AF672" s="291"/>
      <c r="AG672" s="291"/>
      <c r="AH672" s="291"/>
      <c r="AI672" s="291"/>
      <c r="AJ672" s="291"/>
      <c r="AK672" s="291"/>
      <c r="AL672" s="291"/>
      <c r="AM672" s="291"/>
      <c r="AN672" s="291"/>
      <c r="AO672" s="677"/>
      <c r="AP672" s="3"/>
      <c r="AQ672" s="3"/>
      <c r="AR672" s="3"/>
      <c r="AS672" s="3"/>
      <c r="AT672" s="3"/>
      <c r="AU672" s="3"/>
    </row>
    <row r="673" spans="1:47" s="5" customFormat="1" ht="14.25" customHeight="1">
      <c r="A673" s="3"/>
      <c r="B673" s="1511"/>
      <c r="C673" s="1441"/>
      <c r="D673" s="1441"/>
      <c r="E673" s="1146"/>
      <c r="F673" s="1688"/>
      <c r="G673" s="1146"/>
      <c r="H673" s="2441"/>
      <c r="I673" s="30"/>
      <c r="J673" s="2444"/>
      <c r="K673" s="3"/>
      <c r="L673" s="70"/>
      <c r="M673" s="3"/>
      <c r="N673" s="3"/>
      <c r="O673" s="3"/>
      <c r="P673" s="663"/>
      <c r="Q673" s="98"/>
      <c r="R673" s="6"/>
      <c r="S673" s="6"/>
      <c r="T673" s="6"/>
      <c r="U673" s="6"/>
      <c r="V673" s="6"/>
      <c r="W673" s="6"/>
      <c r="X673" s="6"/>
      <c r="Y673" s="6"/>
      <c r="Z673" s="291"/>
      <c r="AA673" s="291"/>
      <c r="AB673" s="291"/>
      <c r="AC673" s="291"/>
      <c r="AD673" s="291"/>
      <c r="AE673" s="291"/>
      <c r="AF673" s="291"/>
      <c r="AG673" s="291"/>
      <c r="AH673" s="291"/>
      <c r="AI673" s="291"/>
      <c r="AJ673" s="291"/>
      <c r="AK673" s="291"/>
      <c r="AL673" s="291"/>
      <c r="AM673" s="291"/>
      <c r="AN673" s="291"/>
      <c r="AO673" s="677"/>
      <c r="AP673" s="3"/>
      <c r="AQ673" s="3"/>
      <c r="AR673" s="3"/>
      <c r="AS673" s="3"/>
      <c r="AT673" s="3"/>
      <c r="AU673" s="3"/>
    </row>
    <row r="674" spans="1:47" s="5" customFormat="1" ht="14.25" customHeight="1">
      <c r="A674" s="3"/>
      <c r="B674" s="1511"/>
      <c r="C674" s="1443"/>
      <c r="D674" s="1443"/>
      <c r="E674" s="1155"/>
      <c r="F674" s="1083"/>
      <c r="G674" s="1155"/>
      <c r="H674" s="2438"/>
      <c r="I674" s="3"/>
      <c r="J674" s="475"/>
      <c r="K674" s="3"/>
      <c r="L674" s="70"/>
      <c r="M674" s="3"/>
      <c r="N674" s="3"/>
      <c r="O674" s="3"/>
      <c r="P674" s="663"/>
      <c r="Q674" s="98"/>
      <c r="R674" s="6"/>
      <c r="S674" s="6"/>
      <c r="T674" s="6"/>
      <c r="U674" s="6"/>
      <c r="V674" s="6"/>
      <c r="W674" s="6"/>
      <c r="X674" s="6"/>
      <c r="Y674" s="6"/>
      <c r="Z674" s="291"/>
      <c r="AA674" s="291"/>
      <c r="AB674" s="291"/>
      <c r="AC674" s="291"/>
      <c r="AD674" s="291"/>
      <c r="AE674" s="291"/>
      <c r="AF674" s="291"/>
      <c r="AG674" s="291"/>
      <c r="AH674" s="291"/>
      <c r="AI674" s="291"/>
      <c r="AJ674" s="291"/>
      <c r="AK674" s="291"/>
      <c r="AL674" s="291"/>
      <c r="AM674" s="291"/>
      <c r="AN674" s="291"/>
      <c r="AO674" s="677"/>
      <c r="AP674" s="3"/>
      <c r="AQ674" s="3"/>
      <c r="AR674" s="3"/>
      <c r="AS674" s="3"/>
      <c r="AT674" s="3"/>
      <c r="AU674" s="3"/>
    </row>
    <row r="675" spans="1:47" s="5" customFormat="1" ht="14.25" customHeight="1">
      <c r="A675" s="3"/>
      <c r="B675" s="1511"/>
      <c r="C675" s="1443"/>
      <c r="D675" s="1443"/>
      <c r="E675" s="1155"/>
      <c r="F675" s="1083"/>
      <c r="G675" s="1155"/>
      <c r="H675" s="2438"/>
      <c r="I675" s="3"/>
      <c r="J675" s="475"/>
      <c r="K675" s="3"/>
      <c r="L675" s="70"/>
      <c r="M675" s="3"/>
      <c r="N675" s="3"/>
      <c r="O675" s="3"/>
      <c r="P675" s="663"/>
      <c r="Q675" s="98"/>
      <c r="R675" s="6"/>
      <c r="S675" s="6"/>
      <c r="T675" s="6"/>
      <c r="U675" s="6"/>
      <c r="V675" s="6"/>
      <c r="W675" s="6"/>
      <c r="X675" s="6"/>
      <c r="Y675" s="6"/>
      <c r="Z675" s="291"/>
      <c r="AA675" s="291"/>
      <c r="AB675" s="291"/>
      <c r="AC675" s="291"/>
      <c r="AD675" s="291"/>
      <c r="AE675" s="291"/>
      <c r="AF675" s="291"/>
      <c r="AG675" s="291"/>
      <c r="AH675" s="291"/>
      <c r="AI675" s="291"/>
      <c r="AJ675" s="291"/>
      <c r="AK675" s="291"/>
      <c r="AL675" s="291"/>
      <c r="AM675" s="291"/>
      <c r="AN675" s="291"/>
      <c r="AO675" s="677"/>
      <c r="AP675" s="3"/>
      <c r="AQ675" s="3"/>
      <c r="AR675" s="3"/>
      <c r="AS675" s="3"/>
      <c r="AT675" s="3"/>
      <c r="AU675" s="3"/>
    </row>
    <row r="676" spans="1:47" s="5" customFormat="1" ht="14.25" customHeight="1">
      <c r="A676" s="3"/>
      <c r="B676" s="1511"/>
      <c r="C676" s="1443"/>
      <c r="D676" s="1443"/>
      <c r="E676" s="1155"/>
      <c r="F676" s="1083"/>
      <c r="G676" s="1155"/>
      <c r="H676" s="2438"/>
      <c r="I676" s="3"/>
      <c r="J676" s="475"/>
      <c r="K676" s="3"/>
      <c r="L676" s="70"/>
      <c r="M676" s="3"/>
      <c r="N676" s="3"/>
      <c r="O676" s="3"/>
      <c r="P676" s="663"/>
      <c r="Q676" s="98"/>
      <c r="R676" s="6"/>
      <c r="S676" s="6"/>
      <c r="T676" s="6"/>
      <c r="U676" s="6"/>
      <c r="V676" s="6"/>
      <c r="W676" s="6"/>
      <c r="X676" s="6"/>
      <c r="Y676" s="6"/>
      <c r="Z676" s="291"/>
      <c r="AA676" s="291"/>
      <c r="AB676" s="291"/>
      <c r="AC676" s="291"/>
      <c r="AD676" s="291"/>
      <c r="AE676" s="291"/>
      <c r="AF676" s="291"/>
      <c r="AG676" s="291"/>
      <c r="AH676" s="291"/>
      <c r="AI676" s="291"/>
      <c r="AJ676" s="291"/>
      <c r="AK676" s="291"/>
      <c r="AL676" s="291"/>
      <c r="AM676" s="291"/>
      <c r="AN676" s="291"/>
      <c r="AO676" s="677"/>
      <c r="AP676" s="3"/>
      <c r="AQ676" s="3"/>
      <c r="AR676" s="3"/>
      <c r="AS676" s="3"/>
      <c r="AT676" s="3"/>
      <c r="AU676" s="3"/>
    </row>
    <row r="677" spans="1:47" s="5" customFormat="1" ht="14.25" customHeight="1">
      <c r="A677" s="3"/>
      <c r="B677" s="1511"/>
      <c r="C677" s="1443"/>
      <c r="D677" s="1443"/>
      <c r="E677" s="1155"/>
      <c r="F677" s="1083"/>
      <c r="G677" s="1155"/>
      <c r="H677" s="2438"/>
      <c r="I677" s="3"/>
      <c r="J677" s="475"/>
      <c r="K677" s="3"/>
      <c r="L677" s="70"/>
      <c r="M677" s="3"/>
      <c r="N677" s="3"/>
      <c r="O677" s="3"/>
      <c r="P677" s="663"/>
      <c r="Q677" s="98"/>
      <c r="R677" s="6"/>
      <c r="S677" s="6"/>
      <c r="T677" s="6"/>
      <c r="U677" s="6"/>
      <c r="V677" s="6"/>
      <c r="W677" s="6"/>
      <c r="X677" s="6"/>
      <c r="Y677" s="6"/>
      <c r="Z677" s="291"/>
      <c r="AA677" s="291"/>
      <c r="AB677" s="291"/>
      <c r="AC677" s="291"/>
      <c r="AD677" s="291"/>
      <c r="AE677" s="291"/>
      <c r="AF677" s="291"/>
      <c r="AG677" s="291"/>
      <c r="AH677" s="291"/>
      <c r="AI677" s="291"/>
      <c r="AJ677" s="291"/>
      <c r="AK677" s="291"/>
      <c r="AL677" s="291"/>
      <c r="AM677" s="291"/>
      <c r="AN677" s="291"/>
      <c r="AO677" s="677"/>
      <c r="AP677" s="3"/>
      <c r="AQ677" s="3"/>
      <c r="AR677" s="3"/>
      <c r="AS677" s="3"/>
      <c r="AT677" s="3"/>
      <c r="AU677" s="3"/>
    </row>
    <row r="678" spans="1:47" s="5" customFormat="1" ht="14.25" customHeight="1">
      <c r="A678" s="3"/>
      <c r="B678" s="4"/>
      <c r="C678" s="1443"/>
      <c r="D678" s="1443"/>
      <c r="E678" s="1155"/>
      <c r="F678" s="1083"/>
      <c r="G678" s="1155"/>
      <c r="H678" s="2438"/>
      <c r="I678" s="3"/>
      <c r="J678" s="475"/>
      <c r="K678" s="3"/>
      <c r="L678" s="70"/>
      <c r="M678" s="3"/>
      <c r="N678" s="3"/>
      <c r="O678" s="3"/>
      <c r="P678" s="663"/>
      <c r="Q678" s="98"/>
      <c r="R678" s="6"/>
      <c r="S678" s="6"/>
      <c r="T678" s="6"/>
      <c r="U678" s="6"/>
      <c r="V678" s="6"/>
      <c r="W678" s="6"/>
      <c r="X678" s="6"/>
      <c r="Y678" s="6"/>
      <c r="Z678" s="291"/>
      <c r="AA678" s="291"/>
      <c r="AB678" s="291"/>
      <c r="AC678" s="291"/>
      <c r="AD678" s="291"/>
      <c r="AE678" s="291"/>
      <c r="AF678" s="291"/>
      <c r="AG678" s="291"/>
      <c r="AH678" s="291"/>
      <c r="AI678" s="291"/>
      <c r="AJ678" s="291"/>
      <c r="AK678" s="291"/>
      <c r="AL678" s="291"/>
      <c r="AM678" s="291"/>
      <c r="AN678" s="291"/>
      <c r="AO678" s="677"/>
      <c r="AP678" s="3"/>
      <c r="AQ678" s="3"/>
      <c r="AR678" s="3"/>
      <c r="AS678" s="3"/>
      <c r="AT678" s="3"/>
      <c r="AU678" s="3"/>
    </row>
    <row r="679" spans="1:47" s="5" customFormat="1" ht="14.25" customHeight="1">
      <c r="A679" s="3"/>
      <c r="B679" s="4"/>
      <c r="C679" s="1443"/>
      <c r="D679" s="1443"/>
      <c r="E679" s="1155"/>
      <c r="F679" s="1083"/>
      <c r="G679" s="1155"/>
      <c r="H679" s="2438"/>
      <c r="I679" s="3"/>
      <c r="J679" s="475"/>
      <c r="K679" s="3"/>
      <c r="L679" s="70"/>
      <c r="M679" s="3"/>
      <c r="N679" s="3"/>
      <c r="O679" s="3"/>
      <c r="P679" s="663"/>
      <c r="Q679" s="98"/>
      <c r="R679" s="6"/>
      <c r="S679" s="6"/>
      <c r="T679" s="6"/>
      <c r="U679" s="6"/>
      <c r="V679" s="6"/>
      <c r="W679" s="6"/>
      <c r="X679" s="6"/>
      <c r="Y679" s="6"/>
      <c r="Z679" s="291"/>
      <c r="AA679" s="291"/>
      <c r="AB679" s="291"/>
      <c r="AC679" s="291"/>
      <c r="AD679" s="291"/>
      <c r="AE679" s="291"/>
      <c r="AF679" s="291"/>
      <c r="AG679" s="291"/>
      <c r="AH679" s="291"/>
      <c r="AI679" s="291"/>
      <c r="AJ679" s="291"/>
      <c r="AK679" s="291"/>
      <c r="AL679" s="291"/>
      <c r="AM679" s="291"/>
      <c r="AN679" s="291"/>
      <c r="AO679" s="677"/>
      <c r="AP679" s="3"/>
      <c r="AQ679" s="3"/>
      <c r="AR679" s="3"/>
      <c r="AS679" s="3"/>
      <c r="AT679" s="3"/>
      <c r="AU679" s="3"/>
    </row>
    <row r="680" spans="1:47" s="5" customFormat="1" ht="14.25" customHeight="1">
      <c r="A680" s="3"/>
      <c r="B680" s="4"/>
      <c r="C680" s="1443"/>
      <c r="D680" s="1443"/>
      <c r="E680" s="1155"/>
      <c r="F680" s="1083"/>
      <c r="G680" s="1155"/>
      <c r="H680" s="2438"/>
      <c r="I680" s="3"/>
      <c r="J680" s="475"/>
      <c r="K680" s="3"/>
      <c r="L680" s="3"/>
      <c r="M680" s="3"/>
      <c r="N680" s="3"/>
      <c r="O680" s="3"/>
      <c r="P680" s="663"/>
      <c r="Q680" s="98"/>
      <c r="R680" s="6">
        <f>SUM(R658:R679)</f>
        <v>0</v>
      </c>
      <c r="S680" s="6"/>
      <c r="T680" s="6"/>
      <c r="U680" s="6"/>
      <c r="V680" s="6"/>
      <c r="W680" s="6"/>
      <c r="X680" s="6"/>
      <c r="Y680" s="6"/>
      <c r="Z680" s="291"/>
      <c r="AA680" s="291"/>
      <c r="AB680" s="291"/>
      <c r="AC680" s="291"/>
      <c r="AD680" s="291"/>
      <c r="AE680" s="291"/>
      <c r="AF680" s="291"/>
      <c r="AG680" s="291"/>
      <c r="AH680" s="291"/>
      <c r="AI680" s="291"/>
      <c r="AJ680" s="291"/>
      <c r="AK680" s="291"/>
      <c r="AL680" s="291"/>
      <c r="AM680" s="291"/>
      <c r="AN680" s="291"/>
      <c r="AO680" s="677"/>
      <c r="AP680" s="3"/>
      <c r="AQ680" s="3"/>
      <c r="AR680" s="3"/>
      <c r="AS680" s="3"/>
      <c r="AT680" s="3"/>
      <c r="AU680" s="3"/>
    </row>
    <row r="681" spans="1:47" s="5" customFormat="1" ht="14.25" customHeight="1">
      <c r="A681" s="3"/>
      <c r="B681" s="4"/>
      <c r="C681" s="1443"/>
      <c r="D681" s="1443"/>
      <c r="E681" s="1155"/>
      <c r="F681" s="1083"/>
      <c r="G681" s="1155"/>
      <c r="H681" s="2438"/>
      <c r="I681" s="3"/>
      <c r="J681" s="475"/>
      <c r="K681" s="3"/>
      <c r="L681" s="3"/>
      <c r="M681" s="3"/>
      <c r="N681" s="3"/>
      <c r="O681" s="3"/>
      <c r="P681" s="663"/>
      <c r="Q681" s="98"/>
      <c r="R681" s="6"/>
      <c r="S681" s="6"/>
      <c r="T681" s="6"/>
      <c r="U681" s="6"/>
      <c r="V681" s="6"/>
      <c r="W681" s="6"/>
      <c r="X681" s="6"/>
      <c r="Y681" s="6"/>
      <c r="Z681" s="291"/>
      <c r="AA681" s="291"/>
      <c r="AB681" s="291"/>
      <c r="AC681" s="291"/>
      <c r="AD681" s="291"/>
      <c r="AE681" s="291"/>
      <c r="AF681" s="291"/>
      <c r="AG681" s="291"/>
      <c r="AH681" s="291"/>
      <c r="AI681" s="291"/>
      <c r="AJ681" s="291"/>
      <c r="AK681" s="291"/>
      <c r="AL681" s="291"/>
      <c r="AM681" s="291"/>
      <c r="AN681" s="291"/>
      <c r="AO681" s="677"/>
      <c r="AP681" s="3"/>
      <c r="AQ681" s="3"/>
      <c r="AR681" s="3"/>
      <c r="AS681" s="3"/>
      <c r="AT681" s="3"/>
      <c r="AU681" s="3"/>
    </row>
    <row r="682" spans="1:47" s="5" customFormat="1" ht="14.25" customHeight="1">
      <c r="A682" s="3"/>
      <c r="B682" s="4"/>
      <c r="C682" s="1443"/>
      <c r="D682" s="1443"/>
      <c r="E682" s="1155"/>
      <c r="F682" s="1083"/>
      <c r="G682" s="1155"/>
      <c r="H682" s="2438"/>
      <c r="I682" s="3"/>
      <c r="J682" s="475"/>
      <c r="K682" s="3"/>
      <c r="L682" s="3"/>
      <c r="M682" s="3"/>
      <c r="N682" s="3"/>
      <c r="O682" s="3"/>
      <c r="P682" s="663"/>
      <c r="Q682" s="98"/>
      <c r="R682" s="6"/>
      <c r="S682" s="6"/>
      <c r="T682" s="6"/>
      <c r="U682" s="6"/>
      <c r="V682" s="6"/>
      <c r="W682" s="6"/>
      <c r="X682" s="6"/>
      <c r="Y682" s="6"/>
      <c r="Z682" s="291"/>
      <c r="AA682" s="291"/>
      <c r="AB682" s="291"/>
      <c r="AC682" s="291"/>
      <c r="AD682" s="291"/>
      <c r="AE682" s="291"/>
      <c r="AF682" s="291"/>
      <c r="AG682" s="291"/>
      <c r="AH682" s="291"/>
      <c r="AI682" s="291"/>
      <c r="AJ682" s="291"/>
      <c r="AK682" s="291"/>
      <c r="AL682" s="291"/>
      <c r="AM682" s="291"/>
      <c r="AN682" s="291"/>
      <c r="AO682" s="677"/>
      <c r="AP682" s="3"/>
      <c r="AQ682" s="3"/>
      <c r="AR682" s="3"/>
      <c r="AS682" s="3"/>
      <c r="AT682" s="3"/>
      <c r="AU682" s="3"/>
    </row>
    <row r="683" spans="1:47" s="5" customFormat="1" ht="14.25" customHeight="1">
      <c r="A683" s="3"/>
      <c r="B683" s="4"/>
      <c r="C683" s="1443"/>
      <c r="D683" s="1443"/>
      <c r="E683" s="1155"/>
      <c r="F683" s="1083"/>
      <c r="G683" s="1155"/>
      <c r="H683" s="2438"/>
      <c r="I683" s="3"/>
      <c r="J683" s="475"/>
      <c r="K683" s="3"/>
      <c r="L683" s="3"/>
      <c r="M683" s="3"/>
      <c r="N683" s="3"/>
      <c r="O683" s="3"/>
      <c r="P683" s="663"/>
      <c r="Q683" s="276"/>
      <c r="R683" s="276"/>
      <c r="S683" s="276"/>
      <c r="T683" s="276"/>
      <c r="U683" s="276"/>
      <c r="V683" s="276"/>
      <c r="W683" s="276"/>
      <c r="X683" s="276"/>
      <c r="Y683" s="276"/>
      <c r="Z683" s="291"/>
      <c r="AA683" s="291"/>
      <c r="AB683" s="291"/>
      <c r="AC683" s="291"/>
      <c r="AD683" s="291"/>
      <c r="AE683" s="291"/>
      <c r="AF683" s="291"/>
      <c r="AG683" s="291"/>
      <c r="AH683" s="291"/>
      <c r="AI683" s="291"/>
      <c r="AJ683" s="291"/>
      <c r="AK683" s="291"/>
      <c r="AL683" s="291"/>
      <c r="AM683" s="291"/>
      <c r="AN683" s="291"/>
      <c r="AO683" s="677"/>
      <c r="AP683" s="3"/>
      <c r="AQ683" s="3"/>
      <c r="AR683" s="3"/>
      <c r="AS683" s="3"/>
      <c r="AT683" s="3"/>
      <c r="AU683" s="3"/>
    </row>
    <row r="684" spans="1:47" s="5" customFormat="1" ht="14.25" customHeight="1">
      <c r="A684" s="3"/>
      <c r="B684" s="4"/>
      <c r="C684" s="1443"/>
      <c r="D684" s="1443"/>
      <c r="E684" s="1155"/>
      <c r="F684" s="1083"/>
      <c r="G684" s="1155"/>
      <c r="H684" s="2438"/>
      <c r="I684" s="3"/>
      <c r="J684" s="475"/>
      <c r="K684" s="3"/>
      <c r="L684" s="3"/>
      <c r="M684" s="3"/>
      <c r="N684" s="3"/>
      <c r="O684" s="3"/>
      <c r="P684" s="663"/>
      <c r="Q684" s="98"/>
      <c r="R684" s="6"/>
      <c r="S684" s="6"/>
      <c r="T684" s="6"/>
      <c r="U684" s="6"/>
      <c r="V684" s="6"/>
      <c r="W684" s="6"/>
      <c r="X684" s="6"/>
      <c r="Y684" s="6"/>
      <c r="Z684" s="291"/>
      <c r="AA684" s="291"/>
      <c r="AB684" s="291"/>
      <c r="AC684" s="291"/>
      <c r="AD684" s="291"/>
      <c r="AE684" s="291"/>
      <c r="AF684" s="291"/>
      <c r="AG684" s="291"/>
      <c r="AH684" s="291"/>
      <c r="AI684" s="291"/>
      <c r="AJ684" s="291"/>
      <c r="AK684" s="291"/>
      <c r="AL684" s="291"/>
      <c r="AM684" s="291"/>
      <c r="AN684" s="291"/>
      <c r="AO684" s="677"/>
      <c r="AP684" s="3"/>
      <c r="AQ684" s="3"/>
      <c r="AR684" s="3"/>
      <c r="AS684" s="3"/>
      <c r="AT684" s="3"/>
      <c r="AU684" s="3"/>
    </row>
    <row r="685" spans="1:47" s="5" customFormat="1" ht="14.25" customHeight="1">
      <c r="A685" s="3"/>
      <c r="B685" s="4"/>
      <c r="C685" s="1443"/>
      <c r="D685" s="1443"/>
      <c r="E685" s="1155"/>
      <c r="F685" s="1083"/>
      <c r="G685" s="1155"/>
      <c r="H685" s="2438"/>
      <c r="I685" s="3"/>
      <c r="J685" s="475"/>
      <c r="K685" s="3"/>
      <c r="L685" s="3"/>
      <c r="M685" s="3"/>
      <c r="N685" s="3"/>
      <c r="O685" s="3"/>
      <c r="P685" s="663"/>
      <c r="Q685" s="98"/>
      <c r="R685" s="6"/>
      <c r="S685" s="6"/>
      <c r="T685" s="6"/>
      <c r="U685" s="6"/>
      <c r="V685" s="6"/>
      <c r="W685" s="6"/>
      <c r="X685" s="6"/>
      <c r="Y685" s="6"/>
      <c r="Z685" s="291"/>
      <c r="AA685" s="291"/>
      <c r="AB685" s="291"/>
      <c r="AC685" s="291"/>
      <c r="AD685" s="291"/>
      <c r="AE685" s="291"/>
      <c r="AF685" s="291"/>
      <c r="AG685" s="291"/>
      <c r="AH685" s="291"/>
      <c r="AI685" s="291"/>
      <c r="AJ685" s="291"/>
      <c r="AK685" s="291"/>
      <c r="AL685" s="291"/>
      <c r="AM685" s="291"/>
      <c r="AN685" s="291"/>
      <c r="AO685" s="677"/>
      <c r="AP685" s="3"/>
      <c r="AQ685" s="3"/>
      <c r="AR685" s="3"/>
      <c r="AS685" s="3"/>
      <c r="AT685" s="3"/>
      <c r="AU685" s="3"/>
    </row>
    <row r="686" spans="1:47" s="5" customFormat="1" ht="14.25" customHeight="1">
      <c r="A686" s="3"/>
      <c r="B686" s="4"/>
      <c r="C686" s="1443"/>
      <c r="D686" s="1443"/>
      <c r="E686" s="1155"/>
      <c r="F686" s="1083"/>
      <c r="G686" s="1155"/>
      <c r="H686" s="2438"/>
      <c r="I686" s="3"/>
      <c r="J686" s="475"/>
      <c r="K686" s="3"/>
      <c r="L686" s="3"/>
      <c r="M686" s="3"/>
      <c r="N686" s="3"/>
      <c r="O686" s="3"/>
      <c r="P686" s="663"/>
      <c r="Q686" s="98"/>
      <c r="R686" s="6"/>
      <c r="S686" s="6"/>
      <c r="T686" s="6"/>
      <c r="U686" s="6"/>
      <c r="V686" s="6"/>
      <c r="W686" s="6"/>
      <c r="X686" s="6"/>
      <c r="Y686" s="6"/>
      <c r="Z686" s="291"/>
      <c r="AA686" s="291"/>
      <c r="AB686" s="291"/>
      <c r="AC686" s="291"/>
      <c r="AD686" s="291"/>
      <c r="AE686" s="291"/>
      <c r="AF686" s="291"/>
      <c r="AG686" s="291"/>
      <c r="AH686" s="291"/>
      <c r="AI686" s="291"/>
      <c r="AJ686" s="291"/>
      <c r="AK686" s="291"/>
      <c r="AL686" s="291"/>
      <c r="AM686" s="291"/>
      <c r="AN686" s="291"/>
      <c r="AO686" s="677"/>
      <c r="AP686" s="3"/>
      <c r="AQ686" s="3"/>
      <c r="AR686" s="3"/>
      <c r="AS686" s="3"/>
      <c r="AT686" s="3"/>
      <c r="AU686" s="3"/>
    </row>
    <row r="687" spans="1:47" s="5" customFormat="1" ht="14.25" customHeight="1">
      <c r="A687" s="3"/>
      <c r="B687" s="4"/>
      <c r="C687" s="1441"/>
      <c r="D687" s="1441"/>
      <c r="E687" s="1146"/>
      <c r="F687" s="1688"/>
      <c r="G687" s="1146"/>
      <c r="H687" s="2441"/>
      <c r="I687" s="30"/>
      <c r="J687" s="2444"/>
      <c r="K687" s="3"/>
      <c r="L687" s="3"/>
      <c r="M687" s="3"/>
      <c r="N687" s="3"/>
      <c r="O687" s="3"/>
      <c r="P687" s="663"/>
      <c r="Q687" s="98"/>
      <c r="R687" s="6"/>
      <c r="S687" s="6"/>
      <c r="T687" s="6"/>
      <c r="U687" s="6"/>
      <c r="V687" s="6"/>
      <c r="W687" s="6"/>
      <c r="X687" s="6"/>
      <c r="Y687" s="6"/>
      <c r="Z687" s="291"/>
      <c r="AA687" s="291"/>
      <c r="AB687" s="291"/>
      <c r="AC687" s="291"/>
      <c r="AD687" s="291"/>
      <c r="AE687" s="291"/>
      <c r="AF687" s="291"/>
      <c r="AG687" s="291"/>
      <c r="AH687" s="291"/>
      <c r="AI687" s="291"/>
      <c r="AJ687" s="291"/>
      <c r="AK687" s="291"/>
      <c r="AL687" s="291"/>
      <c r="AM687" s="291"/>
      <c r="AN687" s="291"/>
      <c r="AO687" s="677"/>
      <c r="AP687" s="3"/>
      <c r="AQ687" s="3"/>
      <c r="AR687" s="3"/>
      <c r="AS687" s="3"/>
      <c r="AT687" s="3"/>
      <c r="AU687" s="3"/>
    </row>
    <row r="688" spans="1:47" s="5" customFormat="1" ht="14.25" customHeight="1">
      <c r="A688" s="3"/>
      <c r="B688" s="4"/>
      <c r="C688" s="1443"/>
      <c r="D688" s="1443"/>
      <c r="E688" s="1155"/>
      <c r="F688" s="1083"/>
      <c r="G688" s="1155"/>
      <c r="H688" s="2438"/>
      <c r="I688" s="3"/>
      <c r="J688" s="475"/>
      <c r="K688" s="3"/>
      <c r="L688" s="3"/>
      <c r="M688" s="3"/>
      <c r="N688" s="3"/>
      <c r="O688" s="3"/>
      <c r="P688" s="663"/>
      <c r="Q688" s="98"/>
      <c r="R688" s="6"/>
      <c r="S688" s="6"/>
      <c r="T688" s="6"/>
      <c r="U688" s="6"/>
      <c r="V688" s="6"/>
      <c r="W688" s="6"/>
      <c r="X688" s="6"/>
      <c r="Y688" s="6"/>
      <c r="Z688" s="291"/>
      <c r="AA688" s="291"/>
      <c r="AB688" s="291"/>
      <c r="AC688" s="291"/>
      <c r="AD688" s="291"/>
      <c r="AE688" s="291"/>
      <c r="AF688" s="291"/>
      <c r="AG688" s="291"/>
      <c r="AH688" s="291"/>
      <c r="AI688" s="291"/>
      <c r="AJ688" s="291"/>
      <c r="AK688" s="291"/>
      <c r="AL688" s="291"/>
      <c r="AM688" s="291"/>
      <c r="AN688" s="291"/>
      <c r="AO688" s="677"/>
      <c r="AP688" s="3"/>
      <c r="AQ688" s="3"/>
      <c r="AR688" s="3"/>
      <c r="AS688" s="3"/>
      <c r="AT688" s="3"/>
      <c r="AU688" s="3"/>
    </row>
    <row r="689" spans="1:47" s="5" customFormat="1" ht="14.25" customHeight="1">
      <c r="A689" s="3"/>
      <c r="B689" s="4"/>
      <c r="C689" s="1443"/>
      <c r="D689" s="1443"/>
      <c r="E689" s="1155"/>
      <c r="F689" s="1083"/>
      <c r="G689" s="1155"/>
      <c r="H689" s="2438"/>
      <c r="I689" s="3"/>
      <c r="J689" s="475"/>
      <c r="K689" s="3"/>
      <c r="L689" s="3"/>
      <c r="M689" s="3"/>
      <c r="N689" s="3"/>
      <c r="O689" s="3"/>
      <c r="P689" s="663"/>
      <c r="Q689" s="98"/>
      <c r="R689" s="6"/>
      <c r="S689" s="6"/>
      <c r="T689" s="6"/>
      <c r="U689" s="6"/>
      <c r="V689" s="6"/>
      <c r="W689" s="6"/>
      <c r="X689" s="6"/>
      <c r="Y689" s="6"/>
      <c r="Z689" s="291"/>
      <c r="AA689" s="291"/>
      <c r="AB689" s="291"/>
      <c r="AC689" s="291"/>
      <c r="AD689" s="291"/>
      <c r="AE689" s="291"/>
      <c r="AF689" s="291"/>
      <c r="AG689" s="291"/>
      <c r="AH689" s="291"/>
      <c r="AI689" s="291"/>
      <c r="AJ689" s="291"/>
      <c r="AK689" s="291"/>
      <c r="AL689" s="291"/>
      <c r="AM689" s="291"/>
      <c r="AN689" s="291"/>
      <c r="AO689" s="677"/>
      <c r="AP689" s="3"/>
      <c r="AQ689" s="3"/>
      <c r="AR689" s="3"/>
      <c r="AS689" s="3"/>
      <c r="AT689" s="3"/>
      <c r="AU689" s="3"/>
    </row>
    <row r="690" spans="1:47" s="5" customFormat="1" ht="14.25" customHeight="1">
      <c r="A690" s="3"/>
      <c r="B690" s="4"/>
      <c r="C690" s="1443"/>
      <c r="D690" s="1443"/>
      <c r="E690" s="1155"/>
      <c r="F690" s="1083"/>
      <c r="G690" s="1155"/>
      <c r="H690" s="2438"/>
      <c r="I690" s="3"/>
      <c r="J690" s="475"/>
      <c r="K690" s="3"/>
      <c r="L690" s="3"/>
      <c r="M690" s="3"/>
      <c r="N690" s="3"/>
      <c r="O690" s="3"/>
      <c r="P690" s="663"/>
      <c r="Q690" s="98"/>
      <c r="R690" s="6"/>
      <c r="S690" s="6"/>
      <c r="T690" s="6"/>
      <c r="U690" s="6"/>
      <c r="V690" s="6"/>
      <c r="W690" s="6"/>
      <c r="X690" s="6"/>
      <c r="Y690" s="6"/>
      <c r="Z690" s="291"/>
      <c r="AA690" s="291"/>
      <c r="AB690" s="291"/>
      <c r="AC690" s="291"/>
      <c r="AD690" s="291"/>
      <c r="AE690" s="291"/>
      <c r="AF690" s="291"/>
      <c r="AG690" s="291"/>
      <c r="AH690" s="291"/>
      <c r="AI690" s="291"/>
      <c r="AJ690" s="291"/>
      <c r="AK690" s="291"/>
      <c r="AL690" s="291"/>
      <c r="AM690" s="291"/>
      <c r="AN690" s="291"/>
      <c r="AO690" s="677"/>
      <c r="AP690" s="3"/>
      <c r="AQ690" s="3"/>
      <c r="AR690" s="3"/>
      <c r="AS690" s="3"/>
      <c r="AT690" s="3"/>
      <c r="AU690" s="3"/>
    </row>
    <row r="691" spans="1:47" s="5" customFormat="1" ht="14.25" customHeight="1">
      <c r="A691" s="3"/>
      <c r="B691" s="4"/>
      <c r="C691" s="1443"/>
      <c r="D691" s="1443"/>
      <c r="E691" s="1155"/>
      <c r="F691" s="1083"/>
      <c r="G691" s="1155"/>
      <c r="H691" s="2438"/>
      <c r="I691" s="3"/>
      <c r="J691" s="475"/>
      <c r="K691" s="3"/>
      <c r="L691" s="3"/>
      <c r="M691" s="3"/>
      <c r="N691" s="3"/>
      <c r="O691" s="3"/>
      <c r="P691" s="663"/>
      <c r="Q691" s="98"/>
      <c r="R691" s="6"/>
      <c r="S691" s="6"/>
      <c r="T691" s="6"/>
      <c r="U691" s="6"/>
      <c r="V691" s="6"/>
      <c r="W691" s="6"/>
      <c r="X691" s="6"/>
      <c r="Y691" s="6"/>
      <c r="Z691" s="291"/>
      <c r="AA691" s="291"/>
      <c r="AB691" s="291"/>
      <c r="AC691" s="291"/>
      <c r="AD691" s="291"/>
      <c r="AE691" s="291"/>
      <c r="AF691" s="291"/>
      <c r="AG691" s="291"/>
      <c r="AH691" s="291"/>
      <c r="AI691" s="291"/>
      <c r="AJ691" s="291"/>
      <c r="AK691" s="291"/>
      <c r="AL691" s="291"/>
      <c r="AM691" s="291"/>
      <c r="AN691" s="291"/>
      <c r="AO691" s="677"/>
      <c r="AP691" s="3"/>
      <c r="AQ691" s="3"/>
      <c r="AR691" s="3"/>
      <c r="AS691" s="3"/>
      <c r="AT691" s="3"/>
      <c r="AU691" s="3"/>
    </row>
    <row r="692" spans="1:47" s="5" customFormat="1" ht="14.25" customHeight="1">
      <c r="A692" s="3"/>
      <c r="B692" s="4"/>
      <c r="C692" s="1443"/>
      <c r="D692" s="1443"/>
      <c r="E692" s="1155"/>
      <c r="F692" s="1083"/>
      <c r="G692" s="1155"/>
      <c r="H692" s="2438"/>
      <c r="I692" s="3"/>
      <c r="J692" s="475"/>
      <c r="K692" s="3"/>
      <c r="L692" s="3"/>
      <c r="M692" s="3"/>
      <c r="N692" s="3"/>
      <c r="O692" s="3"/>
      <c r="P692" s="663"/>
      <c r="Q692" s="98"/>
      <c r="R692" s="6"/>
      <c r="S692" s="6"/>
      <c r="T692" s="6"/>
      <c r="U692" s="6"/>
      <c r="V692" s="6"/>
      <c r="W692" s="6"/>
      <c r="X692" s="6"/>
      <c r="Y692" s="6"/>
      <c r="Z692" s="291"/>
      <c r="AA692" s="291"/>
      <c r="AB692" s="291"/>
      <c r="AC692" s="291"/>
      <c r="AD692" s="291"/>
      <c r="AE692" s="291"/>
      <c r="AF692" s="291"/>
      <c r="AG692" s="291"/>
      <c r="AH692" s="291"/>
      <c r="AI692" s="291"/>
      <c r="AJ692" s="291"/>
      <c r="AK692" s="291"/>
      <c r="AL692" s="291"/>
      <c r="AM692" s="291"/>
      <c r="AN692" s="291"/>
      <c r="AO692" s="677"/>
      <c r="AP692" s="3"/>
      <c r="AQ692" s="3"/>
      <c r="AR692" s="3"/>
      <c r="AS692" s="3"/>
      <c r="AT692" s="3"/>
      <c r="AU692" s="3"/>
    </row>
    <row r="693" spans="1:47" s="5" customFormat="1" ht="14.25" customHeight="1">
      <c r="A693" s="3"/>
      <c r="B693" s="4"/>
      <c r="C693" s="1443"/>
      <c r="D693" s="1443"/>
      <c r="E693" s="1155"/>
      <c r="F693" s="1083"/>
      <c r="G693" s="1155"/>
      <c r="H693" s="2438"/>
      <c r="I693" s="3"/>
      <c r="J693" s="475"/>
      <c r="K693" s="3"/>
      <c r="L693" s="3"/>
      <c r="M693" s="3"/>
      <c r="N693" s="3"/>
      <c r="O693" s="3"/>
      <c r="P693" s="663"/>
      <c r="Q693" s="98"/>
      <c r="R693" s="6"/>
      <c r="S693" s="6"/>
      <c r="T693" s="6"/>
      <c r="U693" s="6"/>
      <c r="V693" s="6"/>
      <c r="W693" s="6"/>
      <c r="X693" s="6"/>
      <c r="Y693" s="6"/>
      <c r="Z693" s="291"/>
      <c r="AA693" s="291"/>
      <c r="AB693" s="291"/>
      <c r="AC693" s="291"/>
      <c r="AD693" s="291"/>
      <c r="AE693" s="291"/>
      <c r="AF693" s="291"/>
      <c r="AG693" s="291"/>
      <c r="AH693" s="291"/>
      <c r="AI693" s="291"/>
      <c r="AJ693" s="291"/>
      <c r="AK693" s="291"/>
      <c r="AL693" s="291"/>
      <c r="AM693" s="291"/>
      <c r="AN693" s="291"/>
      <c r="AO693" s="677"/>
      <c r="AP693" s="3"/>
      <c r="AQ693" s="3"/>
      <c r="AR693" s="3"/>
      <c r="AS693" s="3"/>
      <c r="AT693" s="3"/>
      <c r="AU693" s="3"/>
    </row>
    <row r="694" spans="1:47" s="5" customFormat="1" ht="14.25" customHeight="1">
      <c r="A694" s="3"/>
      <c r="B694" s="4"/>
      <c r="C694" s="1443"/>
      <c r="D694" s="1443"/>
      <c r="E694" s="1155"/>
      <c r="F694" s="1083"/>
      <c r="G694" s="1155"/>
      <c r="H694" s="2438"/>
      <c r="I694" s="3"/>
      <c r="J694" s="475"/>
      <c r="K694" s="3"/>
      <c r="L694" s="3"/>
      <c r="M694" s="3"/>
      <c r="N694" s="3"/>
      <c r="O694" s="3"/>
      <c r="P694" s="663"/>
      <c r="Q694" s="98"/>
      <c r="R694" s="6"/>
      <c r="S694" s="6"/>
      <c r="T694" s="6"/>
      <c r="U694" s="6"/>
      <c r="V694" s="6"/>
      <c r="W694" s="6"/>
      <c r="X694" s="6"/>
      <c r="Y694" s="6"/>
      <c r="Z694" s="291"/>
      <c r="AA694" s="291"/>
      <c r="AB694" s="291"/>
      <c r="AC694" s="291"/>
      <c r="AD694" s="291"/>
      <c r="AE694" s="291"/>
      <c r="AF694" s="291"/>
      <c r="AG694" s="291"/>
      <c r="AH694" s="291"/>
      <c r="AI694" s="291"/>
      <c r="AJ694" s="291"/>
      <c r="AK694" s="291"/>
      <c r="AL694" s="291"/>
      <c r="AM694" s="291"/>
      <c r="AN694" s="291"/>
      <c r="AO694" s="677"/>
      <c r="AP694" s="3"/>
      <c r="AQ694" s="3"/>
      <c r="AR694" s="3"/>
      <c r="AS694" s="3"/>
      <c r="AT694" s="3"/>
      <c r="AU694" s="3"/>
    </row>
    <row r="695" spans="1:47" s="5" customFormat="1" ht="14.25" customHeight="1">
      <c r="A695" s="3"/>
      <c r="B695" s="4"/>
      <c r="C695" s="1443"/>
      <c r="D695" s="1443"/>
      <c r="E695" s="1155"/>
      <c r="F695" s="1083"/>
      <c r="G695" s="1155"/>
      <c r="H695" s="2438"/>
      <c r="I695" s="3"/>
      <c r="J695" s="475"/>
      <c r="K695" s="3"/>
      <c r="L695" s="3"/>
      <c r="M695" s="3"/>
      <c r="N695" s="3"/>
      <c r="O695" s="3"/>
      <c r="P695" s="663"/>
      <c r="Q695" s="98"/>
      <c r="R695" s="6"/>
      <c r="S695" s="6"/>
      <c r="T695" s="6"/>
      <c r="U695" s="6"/>
      <c r="V695" s="6"/>
      <c r="W695" s="6"/>
      <c r="X695" s="6"/>
      <c r="Y695" s="6"/>
      <c r="Z695" s="291"/>
      <c r="AA695" s="291"/>
      <c r="AB695" s="291"/>
      <c r="AC695" s="291"/>
      <c r="AD695" s="291"/>
      <c r="AE695" s="291"/>
      <c r="AF695" s="291"/>
      <c r="AG695" s="291"/>
      <c r="AH695" s="291"/>
      <c r="AI695" s="291"/>
      <c r="AJ695" s="291"/>
      <c r="AK695" s="291"/>
      <c r="AL695" s="291"/>
      <c r="AM695" s="291"/>
      <c r="AN695" s="291"/>
      <c r="AO695" s="677"/>
      <c r="AP695" s="3"/>
      <c r="AQ695" s="3"/>
      <c r="AR695" s="3"/>
      <c r="AS695" s="3"/>
      <c r="AT695" s="3"/>
      <c r="AU695" s="3"/>
    </row>
    <row r="696" spans="1:47" s="5" customFormat="1" ht="14.25" customHeight="1">
      <c r="A696" s="3"/>
      <c r="B696" s="4"/>
      <c r="C696" s="1443"/>
      <c r="D696" s="1443"/>
      <c r="E696" s="1155"/>
      <c r="F696" s="1083"/>
      <c r="G696" s="1155"/>
      <c r="H696" s="2438"/>
      <c r="I696" s="3"/>
      <c r="J696" s="475"/>
      <c r="K696" s="3"/>
      <c r="L696" s="3"/>
      <c r="M696" s="3"/>
      <c r="N696" s="3"/>
      <c r="O696" s="3"/>
      <c r="P696" s="663"/>
      <c r="Q696" s="98"/>
      <c r="R696" s="6"/>
      <c r="S696" s="6"/>
      <c r="T696" s="6"/>
      <c r="U696" s="6"/>
      <c r="V696" s="6"/>
      <c r="W696" s="6"/>
      <c r="X696" s="6"/>
      <c r="Y696" s="6"/>
      <c r="Z696" s="291"/>
      <c r="AA696" s="291"/>
      <c r="AB696" s="291"/>
      <c r="AC696" s="291"/>
      <c r="AD696" s="291"/>
      <c r="AE696" s="291"/>
      <c r="AF696" s="291"/>
      <c r="AG696" s="291"/>
      <c r="AH696" s="291"/>
      <c r="AI696" s="291"/>
      <c r="AJ696" s="291"/>
      <c r="AK696" s="291"/>
      <c r="AL696" s="291"/>
      <c r="AM696" s="291"/>
      <c r="AN696" s="291"/>
      <c r="AO696" s="677"/>
      <c r="AP696" s="3"/>
      <c r="AQ696" s="3"/>
      <c r="AR696" s="3"/>
      <c r="AS696" s="3"/>
      <c r="AT696" s="3"/>
      <c r="AU696" s="3"/>
    </row>
    <row r="697" spans="1:47" s="5" customFormat="1" ht="14.25" customHeight="1">
      <c r="A697" s="3"/>
      <c r="B697" s="4"/>
      <c r="C697" s="1443"/>
      <c r="D697" s="1443"/>
      <c r="E697" s="1155"/>
      <c r="F697" s="1083"/>
      <c r="G697" s="1155"/>
      <c r="H697" s="2438"/>
      <c r="I697" s="3"/>
      <c r="J697" s="475"/>
      <c r="K697" s="3"/>
      <c r="L697" s="3"/>
      <c r="M697" s="3"/>
      <c r="N697" s="3"/>
      <c r="O697" s="3"/>
      <c r="P697" s="663"/>
      <c r="Q697" s="678"/>
      <c r="R697" s="6"/>
      <c r="S697" s="6"/>
      <c r="T697" s="6"/>
      <c r="U697" s="6"/>
      <c r="V697" s="6"/>
      <c r="W697" s="6"/>
      <c r="X697" s="6"/>
      <c r="Y697" s="6"/>
      <c r="Z697" s="291"/>
      <c r="AA697" s="291"/>
      <c r="AB697" s="291"/>
      <c r="AC697" s="291"/>
      <c r="AD697" s="291"/>
      <c r="AE697" s="291"/>
      <c r="AF697" s="291"/>
      <c r="AG697" s="291"/>
      <c r="AH697" s="291"/>
      <c r="AI697" s="291"/>
      <c r="AJ697" s="291"/>
      <c r="AK697" s="291"/>
      <c r="AL697" s="291"/>
      <c r="AM697" s="291"/>
      <c r="AN697" s="291"/>
      <c r="AO697" s="677"/>
      <c r="AP697" s="3"/>
      <c r="AQ697" s="3"/>
      <c r="AR697" s="3"/>
      <c r="AS697" s="3"/>
      <c r="AT697" s="3"/>
      <c r="AU697" s="3"/>
    </row>
    <row r="698" spans="1:47" s="5" customFormat="1" ht="14.25" customHeight="1">
      <c r="A698" s="3"/>
      <c r="B698" s="4"/>
      <c r="C698" s="1443"/>
      <c r="D698" s="1443"/>
      <c r="E698" s="1155"/>
      <c r="F698" s="1083"/>
      <c r="G698" s="1155"/>
      <c r="H698" s="2438"/>
      <c r="I698" s="3"/>
      <c r="J698" s="475"/>
      <c r="K698" s="3"/>
      <c r="L698" s="3"/>
      <c r="M698" s="3"/>
      <c r="N698" s="3"/>
      <c r="O698" s="3"/>
      <c r="P698" s="663"/>
      <c r="Q698" s="98"/>
      <c r="R698" s="6"/>
      <c r="S698" s="6"/>
      <c r="T698" s="6"/>
      <c r="U698" s="6"/>
      <c r="V698" s="6"/>
      <c r="W698" s="6"/>
      <c r="X698" s="6"/>
      <c r="Y698" s="6"/>
      <c r="Z698" s="291"/>
      <c r="AA698" s="291"/>
      <c r="AB698" s="291"/>
      <c r="AC698" s="291"/>
      <c r="AD698" s="291"/>
      <c r="AE698" s="291"/>
      <c r="AF698" s="291"/>
      <c r="AG698" s="291"/>
      <c r="AH698" s="291"/>
      <c r="AI698" s="291"/>
      <c r="AJ698" s="291"/>
      <c r="AK698" s="291"/>
      <c r="AL698" s="291"/>
      <c r="AM698" s="291"/>
      <c r="AN698" s="291"/>
      <c r="AO698" s="677"/>
      <c r="AP698" s="3"/>
      <c r="AQ698" s="3"/>
      <c r="AR698" s="3"/>
      <c r="AS698" s="3"/>
      <c r="AT698" s="3"/>
      <c r="AU698" s="3"/>
    </row>
    <row r="699" spans="1:47" s="5" customFormat="1" ht="14.25" customHeight="1">
      <c r="A699" s="3"/>
      <c r="B699" s="4"/>
      <c r="C699" s="1443"/>
      <c r="D699" s="1443"/>
      <c r="E699" s="1155"/>
      <c r="F699" s="1083"/>
      <c r="G699" s="1155"/>
      <c r="H699" s="2438"/>
      <c r="I699" s="3"/>
      <c r="J699" s="475"/>
      <c r="K699" s="3"/>
      <c r="L699" s="3"/>
      <c r="M699" s="3"/>
      <c r="N699" s="3"/>
      <c r="O699" s="3"/>
      <c r="P699" s="663"/>
      <c r="Q699" s="98"/>
      <c r="R699" s="6"/>
      <c r="S699" s="6"/>
      <c r="T699" s="6"/>
      <c r="U699" s="6"/>
      <c r="V699" s="6"/>
      <c r="W699" s="6"/>
      <c r="X699" s="6"/>
      <c r="Y699" s="6"/>
      <c r="Z699" s="291"/>
      <c r="AA699" s="291"/>
      <c r="AB699" s="291"/>
      <c r="AC699" s="291"/>
      <c r="AD699" s="291"/>
      <c r="AE699" s="291"/>
      <c r="AF699" s="291"/>
      <c r="AG699" s="291"/>
      <c r="AH699" s="291"/>
      <c r="AI699" s="291"/>
      <c r="AJ699" s="291"/>
      <c r="AK699" s="291"/>
      <c r="AL699" s="291"/>
      <c r="AM699" s="291"/>
      <c r="AN699" s="291"/>
      <c r="AO699" s="677"/>
      <c r="AP699" s="3"/>
      <c r="AQ699" s="3"/>
      <c r="AR699" s="3"/>
      <c r="AS699" s="3"/>
      <c r="AT699" s="3"/>
      <c r="AU699" s="3"/>
    </row>
    <row r="700" spans="1:47" s="5" customFormat="1" ht="14.25" customHeight="1">
      <c r="A700" s="3"/>
      <c r="B700" s="4"/>
      <c r="C700" s="1443"/>
      <c r="D700" s="1443"/>
      <c r="E700" s="1155"/>
      <c r="F700" s="1083"/>
      <c r="G700" s="1155"/>
      <c r="H700" s="2438"/>
      <c r="I700" s="3"/>
      <c r="J700" s="475"/>
      <c r="K700" s="3"/>
      <c r="L700" s="3"/>
      <c r="M700" s="3"/>
      <c r="N700" s="3"/>
      <c r="O700" s="3"/>
      <c r="P700" s="663"/>
      <c r="Q700" s="98"/>
      <c r="R700" s="6"/>
      <c r="S700" s="6"/>
      <c r="T700" s="6"/>
      <c r="U700" s="6"/>
      <c r="V700" s="6"/>
      <c r="W700" s="6"/>
      <c r="X700" s="6"/>
      <c r="Y700" s="6"/>
      <c r="Z700" s="291"/>
      <c r="AA700" s="291"/>
      <c r="AB700" s="291"/>
      <c r="AC700" s="291"/>
      <c r="AD700" s="291"/>
      <c r="AE700" s="291"/>
      <c r="AF700" s="291"/>
      <c r="AG700" s="291"/>
      <c r="AH700" s="291"/>
      <c r="AI700" s="291"/>
      <c r="AJ700" s="291"/>
      <c r="AK700" s="291"/>
      <c r="AL700" s="291"/>
      <c r="AM700" s="291"/>
      <c r="AN700" s="291"/>
      <c r="AO700" s="677"/>
      <c r="AP700" s="3"/>
      <c r="AQ700" s="3"/>
      <c r="AR700" s="3"/>
      <c r="AS700" s="3"/>
      <c r="AT700" s="3"/>
      <c r="AU700" s="3"/>
    </row>
    <row r="701" spans="1:47" s="5" customFormat="1" ht="14.25" customHeight="1">
      <c r="A701" s="3"/>
      <c r="B701" s="4"/>
      <c r="C701" s="1443"/>
      <c r="D701" s="1443"/>
      <c r="E701" s="1155"/>
      <c r="F701" s="1083"/>
      <c r="G701" s="1155"/>
      <c r="H701" s="2438"/>
      <c r="I701" s="3"/>
      <c r="J701" s="475"/>
      <c r="K701" s="3"/>
      <c r="L701" s="3"/>
      <c r="M701" s="3"/>
      <c r="N701" s="3"/>
      <c r="O701" s="3"/>
      <c r="P701" s="663"/>
      <c r="Q701" s="98"/>
      <c r="R701" s="6"/>
      <c r="S701" s="6"/>
      <c r="T701" s="6"/>
      <c r="U701" s="6"/>
      <c r="V701" s="6"/>
      <c r="W701" s="6"/>
      <c r="X701" s="6"/>
      <c r="Y701" s="6"/>
      <c r="Z701" s="291"/>
      <c r="AA701" s="291"/>
      <c r="AB701" s="291"/>
      <c r="AC701" s="291"/>
      <c r="AD701" s="291"/>
      <c r="AE701" s="291"/>
      <c r="AF701" s="291"/>
      <c r="AG701" s="291"/>
      <c r="AH701" s="291"/>
      <c r="AI701" s="291"/>
      <c r="AJ701" s="291"/>
      <c r="AK701" s="291"/>
      <c r="AL701" s="291"/>
      <c r="AM701" s="291"/>
      <c r="AN701" s="291"/>
      <c r="AO701" s="677"/>
      <c r="AP701" s="3"/>
      <c r="AQ701" s="3"/>
      <c r="AR701" s="3"/>
      <c r="AS701" s="3"/>
      <c r="AT701" s="3"/>
      <c r="AU701" s="3"/>
    </row>
    <row r="702" spans="1:47" s="5" customFormat="1" ht="14.25" customHeight="1">
      <c r="A702" s="3"/>
      <c r="B702" s="4"/>
      <c r="C702" s="1443"/>
      <c r="D702" s="1443"/>
      <c r="E702" s="1155"/>
      <c r="F702" s="1083"/>
      <c r="G702" s="1155"/>
      <c r="H702" s="2438"/>
      <c r="I702" s="3"/>
      <c r="J702" s="475"/>
      <c r="K702" s="3"/>
      <c r="L702" s="3"/>
      <c r="M702" s="3"/>
      <c r="N702" s="3"/>
      <c r="O702" s="3"/>
      <c r="P702" s="663"/>
      <c r="Q702" s="98"/>
      <c r="R702" s="6"/>
      <c r="S702" s="6"/>
      <c r="T702" s="6"/>
      <c r="U702" s="6"/>
      <c r="V702" s="6"/>
      <c r="W702" s="6"/>
      <c r="X702" s="6"/>
      <c r="Y702" s="6"/>
      <c r="Z702" s="291"/>
      <c r="AA702" s="291"/>
      <c r="AB702" s="291"/>
      <c r="AC702" s="291"/>
      <c r="AD702" s="291"/>
      <c r="AE702" s="291"/>
      <c r="AF702" s="291"/>
      <c r="AG702" s="291"/>
      <c r="AH702" s="291"/>
      <c r="AI702" s="291"/>
      <c r="AJ702" s="291"/>
      <c r="AK702" s="291"/>
      <c r="AL702" s="291"/>
      <c r="AM702" s="291"/>
      <c r="AN702" s="291"/>
      <c r="AO702" s="677"/>
      <c r="AP702" s="3"/>
      <c r="AQ702" s="3"/>
      <c r="AR702" s="3"/>
      <c r="AS702" s="3"/>
      <c r="AT702" s="3"/>
      <c r="AU702" s="3"/>
    </row>
    <row r="703" spans="1:47" s="5" customFormat="1" ht="14.25" customHeight="1">
      <c r="A703" s="3"/>
      <c r="B703" s="4"/>
      <c r="C703" s="1443"/>
      <c r="D703" s="1443"/>
      <c r="E703" s="1155"/>
      <c r="F703" s="1083"/>
      <c r="G703" s="1155"/>
      <c r="H703" s="2438"/>
      <c r="I703" s="3"/>
      <c r="J703" s="475"/>
      <c r="K703" s="3"/>
      <c r="L703" s="3"/>
      <c r="M703" s="3"/>
      <c r="N703" s="3"/>
      <c r="O703" s="3"/>
      <c r="P703" s="663"/>
      <c r="Q703" s="98"/>
      <c r="R703" s="6"/>
      <c r="S703" s="6"/>
      <c r="T703" s="6"/>
      <c r="U703" s="6"/>
      <c r="V703" s="6"/>
      <c r="W703" s="6"/>
      <c r="X703" s="6"/>
      <c r="Y703" s="6"/>
      <c r="Z703" s="291"/>
      <c r="AA703" s="291"/>
      <c r="AB703" s="291"/>
      <c r="AC703" s="291"/>
      <c r="AD703" s="291"/>
      <c r="AE703" s="291"/>
      <c r="AF703" s="291"/>
      <c r="AG703" s="291"/>
      <c r="AH703" s="291"/>
      <c r="AI703" s="291"/>
      <c r="AJ703" s="291"/>
      <c r="AK703" s="291"/>
      <c r="AL703" s="291"/>
      <c r="AM703" s="291"/>
      <c r="AN703" s="291"/>
      <c r="AO703" s="677"/>
      <c r="AP703" s="3"/>
      <c r="AQ703" s="3"/>
      <c r="AR703" s="3"/>
      <c r="AS703" s="3"/>
      <c r="AT703" s="3"/>
      <c r="AU703" s="3"/>
    </row>
    <row r="704" spans="1:47" s="5" customFormat="1" ht="14.25" customHeight="1">
      <c r="A704" s="3"/>
      <c r="B704" s="4"/>
      <c r="C704" s="1443"/>
      <c r="D704" s="1443"/>
      <c r="E704" s="1155"/>
      <c r="F704" s="1083"/>
      <c r="G704" s="1155"/>
      <c r="H704" s="2438"/>
      <c r="I704" s="3"/>
      <c r="J704" s="475"/>
      <c r="K704" s="3"/>
      <c r="L704" s="3"/>
      <c r="M704" s="3"/>
      <c r="N704" s="3"/>
      <c r="O704" s="3"/>
      <c r="P704" s="663"/>
      <c r="Q704" s="98"/>
      <c r="R704" s="6"/>
      <c r="S704" s="6"/>
      <c r="T704" s="6"/>
      <c r="U704" s="6"/>
      <c r="V704" s="6"/>
      <c r="W704" s="6"/>
      <c r="X704" s="6"/>
      <c r="Y704" s="6"/>
      <c r="Z704" s="291"/>
      <c r="AA704" s="291"/>
      <c r="AB704" s="291"/>
      <c r="AC704" s="291"/>
      <c r="AD704" s="291"/>
      <c r="AE704" s="291"/>
      <c r="AF704" s="291"/>
      <c r="AG704" s="291"/>
      <c r="AH704" s="291"/>
      <c r="AI704" s="291"/>
      <c r="AJ704" s="291"/>
      <c r="AK704" s="291"/>
      <c r="AL704" s="291"/>
      <c r="AM704" s="291"/>
      <c r="AN704" s="291"/>
      <c r="AO704" s="677"/>
      <c r="AP704" s="3"/>
      <c r="AQ704" s="3"/>
      <c r="AR704" s="3"/>
      <c r="AS704" s="3"/>
      <c r="AT704" s="3"/>
      <c r="AU704" s="3"/>
    </row>
    <row r="705" spans="1:47" s="5" customFormat="1" ht="14.25" customHeight="1">
      <c r="A705" s="3"/>
      <c r="B705" s="4"/>
      <c r="C705" s="1443"/>
      <c r="D705" s="1443"/>
      <c r="E705" s="1155"/>
      <c r="F705" s="1083"/>
      <c r="G705" s="1155"/>
      <c r="H705" s="2438"/>
      <c r="I705" s="3"/>
      <c r="J705" s="475"/>
      <c r="K705" s="3"/>
      <c r="L705" s="3"/>
      <c r="M705" s="3"/>
      <c r="N705" s="3"/>
      <c r="O705" s="3"/>
      <c r="P705" s="663"/>
      <c r="Q705" s="98"/>
      <c r="R705" s="6"/>
      <c r="S705" s="6"/>
      <c r="T705" s="6"/>
      <c r="U705" s="6"/>
      <c r="V705" s="6"/>
      <c r="W705" s="6"/>
      <c r="X705" s="6"/>
      <c r="Y705" s="6"/>
      <c r="Z705" s="291"/>
      <c r="AA705" s="291"/>
      <c r="AB705" s="291"/>
      <c r="AC705" s="291"/>
      <c r="AD705" s="291"/>
      <c r="AE705" s="291"/>
      <c r="AF705" s="291"/>
      <c r="AG705" s="291"/>
      <c r="AH705" s="291"/>
      <c r="AI705" s="291"/>
      <c r="AJ705" s="291"/>
      <c r="AK705" s="291"/>
      <c r="AL705" s="291"/>
      <c r="AM705" s="291"/>
      <c r="AN705" s="291"/>
      <c r="AO705" s="677"/>
      <c r="AP705" s="3"/>
      <c r="AQ705" s="3"/>
      <c r="AR705" s="3"/>
      <c r="AS705" s="3"/>
      <c r="AT705" s="3"/>
      <c r="AU705" s="3"/>
    </row>
    <row r="706" spans="1:47" s="5" customFormat="1" ht="14.25" customHeight="1">
      <c r="A706" s="3"/>
      <c r="B706" s="4"/>
      <c r="C706" s="1443"/>
      <c r="D706" s="1443"/>
      <c r="E706" s="1155"/>
      <c r="F706" s="1083"/>
      <c r="G706" s="1155"/>
      <c r="H706" s="2438"/>
      <c r="I706" s="3"/>
      <c r="J706" s="475"/>
      <c r="K706" s="3"/>
      <c r="L706" s="3"/>
      <c r="M706" s="3"/>
      <c r="N706" s="3"/>
      <c r="O706" s="3"/>
      <c r="P706" s="663"/>
      <c r="Q706" s="98"/>
      <c r="R706" s="6"/>
      <c r="S706" s="6"/>
      <c r="T706" s="6"/>
      <c r="U706" s="6"/>
      <c r="V706" s="6"/>
      <c r="W706" s="6"/>
      <c r="X706" s="6"/>
      <c r="Y706" s="6"/>
      <c r="Z706" s="291"/>
      <c r="AA706" s="291"/>
      <c r="AB706" s="291"/>
      <c r="AC706" s="291"/>
      <c r="AD706" s="291"/>
      <c r="AE706" s="291"/>
      <c r="AF706" s="291"/>
      <c r="AG706" s="291"/>
      <c r="AH706" s="291"/>
      <c r="AI706" s="291"/>
      <c r="AJ706" s="291"/>
      <c r="AK706" s="291"/>
      <c r="AL706" s="291"/>
      <c r="AM706" s="291"/>
      <c r="AN706" s="291"/>
      <c r="AO706" s="677"/>
      <c r="AP706" s="3"/>
      <c r="AQ706" s="3"/>
      <c r="AR706" s="3"/>
      <c r="AS706" s="3"/>
      <c r="AT706" s="3"/>
      <c r="AU706" s="3"/>
    </row>
    <row r="707" spans="1:47" s="5" customFormat="1" ht="14.25" customHeight="1">
      <c r="A707" s="3"/>
      <c r="B707" s="4"/>
      <c r="C707" s="1443"/>
      <c r="D707" s="1443"/>
      <c r="E707" s="1155"/>
      <c r="F707" s="1083"/>
      <c r="G707" s="1155"/>
      <c r="H707" s="2438"/>
      <c r="I707" s="3"/>
      <c r="J707" s="475"/>
      <c r="K707" s="3"/>
      <c r="L707" s="3"/>
      <c r="M707" s="3"/>
      <c r="N707" s="3"/>
      <c r="O707" s="3"/>
      <c r="P707" s="663"/>
      <c r="Q707" s="98"/>
      <c r="R707" s="6"/>
      <c r="S707" s="6"/>
      <c r="T707" s="6"/>
      <c r="U707" s="6"/>
      <c r="V707" s="6"/>
      <c r="W707" s="6"/>
      <c r="X707" s="6"/>
      <c r="Y707" s="6"/>
      <c r="Z707" s="291"/>
      <c r="AA707" s="291"/>
      <c r="AB707" s="291"/>
      <c r="AC707" s="291"/>
      <c r="AD707" s="291"/>
      <c r="AE707" s="291"/>
      <c r="AF707" s="291"/>
      <c r="AG707" s="291"/>
      <c r="AH707" s="291"/>
      <c r="AI707" s="291"/>
      <c r="AJ707" s="291"/>
      <c r="AK707" s="291"/>
      <c r="AL707" s="291"/>
      <c r="AM707" s="291"/>
      <c r="AN707" s="291"/>
      <c r="AO707" s="677"/>
      <c r="AP707" s="3"/>
      <c r="AQ707" s="3"/>
      <c r="AR707" s="3"/>
      <c r="AS707" s="3"/>
      <c r="AT707" s="3"/>
      <c r="AU707" s="3"/>
    </row>
    <row r="708" spans="1:47" s="5" customFormat="1" ht="14.25" customHeight="1">
      <c r="A708" s="3"/>
      <c r="B708" s="4"/>
      <c r="C708" s="1443"/>
      <c r="D708" s="1443"/>
      <c r="E708" s="1155"/>
      <c r="F708" s="1083"/>
      <c r="G708" s="1155"/>
      <c r="H708" s="2438"/>
      <c r="I708" s="3"/>
      <c r="J708" s="475"/>
      <c r="K708" s="3"/>
      <c r="L708" s="3"/>
      <c r="M708" s="3"/>
      <c r="N708" s="3"/>
      <c r="O708" s="3"/>
      <c r="P708" s="663"/>
      <c r="Q708" s="98"/>
      <c r="R708" s="6"/>
      <c r="S708" s="6"/>
      <c r="T708" s="6"/>
      <c r="U708" s="6"/>
      <c r="V708" s="6"/>
      <c r="W708" s="6"/>
      <c r="X708" s="6"/>
      <c r="Y708" s="6"/>
      <c r="Z708" s="291"/>
      <c r="AA708" s="291"/>
      <c r="AB708" s="291"/>
      <c r="AC708" s="291"/>
      <c r="AD708" s="291"/>
      <c r="AE708" s="291"/>
      <c r="AF708" s="291"/>
      <c r="AG708" s="291"/>
      <c r="AH708" s="291"/>
      <c r="AI708" s="291"/>
      <c r="AJ708" s="291"/>
      <c r="AK708" s="291"/>
      <c r="AL708" s="291"/>
      <c r="AM708" s="291"/>
      <c r="AN708" s="291"/>
      <c r="AO708" s="677"/>
      <c r="AP708" s="3"/>
      <c r="AQ708" s="3"/>
      <c r="AR708" s="3"/>
      <c r="AS708" s="3"/>
      <c r="AT708" s="3"/>
      <c r="AU708" s="3"/>
    </row>
    <row r="709" spans="1:47" s="5" customFormat="1" ht="14.25" customHeight="1">
      <c r="A709" s="3"/>
      <c r="B709" s="4"/>
      <c r="C709" s="1443"/>
      <c r="D709" s="1443"/>
      <c r="E709" s="1155"/>
      <c r="F709" s="1083"/>
      <c r="G709" s="1155"/>
      <c r="H709" s="2438"/>
      <c r="I709" s="3"/>
      <c r="J709" s="475"/>
      <c r="K709" s="3"/>
      <c r="L709" s="3"/>
      <c r="M709" s="3"/>
      <c r="N709" s="3"/>
      <c r="O709" s="3"/>
      <c r="P709" s="663"/>
      <c r="Q709" s="98"/>
      <c r="R709" s="6"/>
      <c r="S709" s="6"/>
      <c r="T709" s="6"/>
      <c r="U709" s="6"/>
      <c r="V709" s="6"/>
      <c r="W709" s="6"/>
      <c r="X709" s="6"/>
      <c r="Y709" s="6"/>
      <c r="Z709" s="291"/>
      <c r="AA709" s="291"/>
      <c r="AB709" s="291"/>
      <c r="AC709" s="291"/>
      <c r="AD709" s="291"/>
      <c r="AE709" s="291"/>
      <c r="AF709" s="291"/>
      <c r="AG709" s="291"/>
      <c r="AH709" s="291"/>
      <c r="AI709" s="291"/>
      <c r="AJ709" s="291"/>
      <c r="AK709" s="291"/>
      <c r="AL709" s="291"/>
      <c r="AM709" s="291"/>
      <c r="AN709" s="291"/>
      <c r="AO709" s="677"/>
      <c r="AP709" s="3"/>
      <c r="AQ709" s="3"/>
      <c r="AR709" s="3"/>
      <c r="AS709" s="3"/>
      <c r="AT709" s="3"/>
      <c r="AU709" s="3"/>
    </row>
    <row r="710" spans="1:47" ht="14.25" customHeight="1">
      <c r="B710" s="13"/>
      <c r="E710" s="1235"/>
      <c r="F710" s="1101"/>
      <c r="G710" s="1235"/>
      <c r="H710" s="1101"/>
      <c r="Q710" s="665"/>
      <c r="R710" s="355"/>
      <c r="S710" s="355"/>
      <c r="T710" s="355"/>
      <c r="U710" s="355"/>
      <c r="V710" s="355"/>
      <c r="W710" s="355"/>
      <c r="AN710" s="653"/>
    </row>
    <row r="711" spans="1:47" ht="14.25" customHeight="1">
      <c r="B711" s="13"/>
      <c r="E711" s="1235"/>
      <c r="F711" s="1101"/>
      <c r="G711" s="1235"/>
      <c r="H711" s="1101"/>
      <c r="Q711" s="665"/>
      <c r="R711" s="355"/>
      <c r="S711" s="355"/>
      <c r="T711" s="355"/>
      <c r="U711" s="355"/>
      <c r="V711" s="355"/>
      <c r="W711" s="355"/>
      <c r="AN711" s="485"/>
    </row>
    <row r="712" spans="1:47" ht="14.25" customHeight="1">
      <c r="B712" s="13"/>
      <c r="E712" s="1235"/>
      <c r="F712" s="1101"/>
      <c r="G712" s="1235"/>
      <c r="H712" s="1101"/>
      <c r="Q712" s="665"/>
      <c r="R712" s="355"/>
      <c r="S712" s="355"/>
      <c r="T712" s="355"/>
      <c r="U712" s="355"/>
      <c r="V712" s="355"/>
      <c r="W712" s="355"/>
      <c r="AN712" s="485"/>
    </row>
    <row r="713" spans="1:47" ht="14.25" customHeight="1">
      <c r="B713" s="13"/>
      <c r="E713" s="1235"/>
      <c r="F713" s="1101"/>
      <c r="G713" s="1235"/>
      <c r="H713" s="1101"/>
      <c r="Q713" s="665"/>
      <c r="R713" s="355"/>
      <c r="S713" s="355"/>
      <c r="T713" s="355"/>
      <c r="U713" s="355"/>
      <c r="V713" s="355"/>
      <c r="W713" s="355"/>
      <c r="AN713" s="485"/>
    </row>
    <row r="714" spans="1:47" ht="14.25" customHeight="1">
      <c r="B714" s="13"/>
      <c r="E714" s="1235"/>
      <c r="F714" s="1101"/>
      <c r="G714" s="1235"/>
      <c r="H714" s="1101"/>
      <c r="Q714" s="665"/>
      <c r="R714" s="355"/>
      <c r="S714" s="355"/>
      <c r="T714" s="355"/>
      <c r="U714" s="355"/>
      <c r="V714" s="355"/>
      <c r="W714" s="355"/>
      <c r="AN714" s="485"/>
    </row>
    <row r="715" spans="1:47" ht="14.25" customHeight="1">
      <c r="B715" s="13"/>
      <c r="E715" s="1235"/>
      <c r="F715" s="1101"/>
      <c r="G715" s="1235"/>
      <c r="H715" s="1101"/>
      <c r="Q715" s="665"/>
      <c r="R715" s="355"/>
      <c r="S715" s="355"/>
      <c r="T715" s="355"/>
      <c r="U715" s="355"/>
      <c r="V715" s="355"/>
      <c r="W715" s="355"/>
      <c r="AN715" s="485"/>
    </row>
    <row r="716" spans="1:47" ht="14.25" customHeight="1">
      <c r="B716" s="13"/>
      <c r="E716" s="1235"/>
      <c r="F716" s="1101"/>
      <c r="G716" s="1235"/>
      <c r="H716" s="1101"/>
      <c r="Q716" s="665"/>
      <c r="R716" s="355"/>
      <c r="S716" s="355"/>
      <c r="T716" s="355"/>
      <c r="U716" s="355"/>
      <c r="V716" s="355"/>
      <c r="W716" s="355"/>
      <c r="AN716" s="485"/>
    </row>
    <row r="717" spans="1:47" ht="14.25" customHeight="1">
      <c r="B717" s="13"/>
      <c r="E717" s="1235"/>
      <c r="F717" s="1101"/>
      <c r="G717" s="1235"/>
      <c r="H717" s="1101"/>
      <c r="Q717" s="665"/>
      <c r="R717" s="355"/>
      <c r="S717" s="355"/>
      <c r="T717" s="355"/>
      <c r="U717" s="355"/>
      <c r="V717" s="355"/>
      <c r="W717" s="355"/>
      <c r="AN717" s="485"/>
    </row>
    <row r="718" spans="1:47" ht="14.25" customHeight="1">
      <c r="B718" s="13"/>
      <c r="C718" s="1450"/>
      <c r="D718" s="1450"/>
      <c r="E718" s="1528"/>
      <c r="F718" s="2143"/>
      <c r="G718" s="1528"/>
      <c r="H718" s="2143"/>
      <c r="I718" s="30"/>
      <c r="J718" s="34"/>
      <c r="Q718" s="665"/>
      <c r="R718" s="355"/>
      <c r="S718" s="355"/>
      <c r="T718" s="355"/>
      <c r="U718" s="355"/>
      <c r="V718" s="355"/>
      <c r="W718" s="355"/>
      <c r="AN718" s="485"/>
    </row>
    <row r="719" spans="1:47" ht="14.25" customHeight="1">
      <c r="B719" s="13"/>
      <c r="E719" s="1235"/>
      <c r="F719" s="1101"/>
      <c r="G719" s="1235"/>
      <c r="H719" s="1101"/>
      <c r="Q719" s="665"/>
      <c r="R719" s="355"/>
      <c r="S719" s="355"/>
      <c r="T719" s="355"/>
      <c r="U719" s="355"/>
      <c r="V719" s="355"/>
      <c r="W719" s="355"/>
      <c r="AN719" s="485"/>
    </row>
    <row r="720" spans="1:47" ht="14.25" customHeight="1">
      <c r="B720" s="13"/>
      <c r="E720" s="1235"/>
      <c r="F720" s="1101"/>
      <c r="G720" s="1235"/>
      <c r="H720" s="1101"/>
      <c r="Q720" s="665"/>
      <c r="R720" s="355"/>
      <c r="S720" s="355"/>
      <c r="T720" s="355"/>
      <c r="U720" s="355"/>
      <c r="V720" s="355"/>
      <c r="W720" s="355"/>
      <c r="AN720" s="485"/>
    </row>
    <row r="721" spans="2:40" ht="14.25" customHeight="1">
      <c r="B721" s="13"/>
      <c r="E721" s="1235"/>
      <c r="F721" s="1101"/>
      <c r="G721" s="1235"/>
      <c r="H721" s="1101"/>
      <c r="Q721" s="665"/>
      <c r="R721" s="355"/>
      <c r="S721" s="355"/>
      <c r="T721" s="355"/>
      <c r="U721" s="355"/>
      <c r="V721" s="355"/>
      <c r="W721" s="355"/>
      <c r="AN721" s="485"/>
    </row>
    <row r="722" spans="2:40" ht="14.25" customHeight="1">
      <c r="B722" s="13"/>
      <c r="E722" s="1235"/>
      <c r="F722" s="1101"/>
      <c r="G722" s="1235"/>
      <c r="H722" s="1101"/>
      <c r="Q722" s="665"/>
      <c r="R722" s="355"/>
      <c r="S722" s="355"/>
      <c r="T722" s="355"/>
      <c r="U722" s="355"/>
      <c r="V722" s="355"/>
      <c r="W722" s="355"/>
      <c r="AN722" s="485"/>
    </row>
    <row r="723" spans="2:40" ht="14.25" customHeight="1">
      <c r="B723" s="13"/>
      <c r="E723" s="1235"/>
      <c r="F723" s="1101"/>
      <c r="G723" s="1235"/>
      <c r="H723" s="1101"/>
      <c r="Q723" s="665"/>
      <c r="R723" s="355"/>
      <c r="S723" s="355"/>
      <c r="T723" s="355"/>
      <c r="U723" s="355"/>
      <c r="V723" s="355"/>
      <c r="W723" s="355"/>
      <c r="AN723" s="485"/>
    </row>
    <row r="724" spans="2:40" ht="14.25" customHeight="1">
      <c r="B724" s="13"/>
      <c r="E724" s="1235"/>
      <c r="F724" s="1101"/>
      <c r="G724" s="1235"/>
      <c r="H724" s="1101"/>
      <c r="Q724" s="665"/>
      <c r="R724" s="355"/>
      <c r="S724" s="355"/>
      <c r="T724" s="355"/>
      <c r="U724" s="355"/>
      <c r="V724" s="355"/>
      <c r="W724" s="355"/>
      <c r="AN724" s="485"/>
    </row>
    <row r="725" spans="2:40" ht="14.25" customHeight="1">
      <c r="B725" s="13"/>
      <c r="E725" s="1235"/>
      <c r="F725" s="1101"/>
      <c r="G725" s="1235"/>
      <c r="H725" s="1101"/>
      <c r="Q725" s="665"/>
      <c r="R725" s="355"/>
      <c r="S725" s="355"/>
      <c r="T725" s="355"/>
      <c r="U725" s="355"/>
      <c r="V725" s="355"/>
      <c r="W725" s="355"/>
      <c r="AN725" s="485"/>
    </row>
    <row r="726" spans="2:40" ht="14.25" customHeight="1">
      <c r="B726" s="13"/>
      <c r="E726" s="1235"/>
      <c r="F726" s="1101"/>
      <c r="G726" s="1235"/>
      <c r="H726" s="1101"/>
      <c r="Q726" s="665"/>
      <c r="R726" s="355"/>
      <c r="S726" s="355"/>
      <c r="T726" s="355"/>
      <c r="U726" s="355"/>
      <c r="V726" s="355"/>
      <c r="W726" s="355"/>
      <c r="AN726" s="485"/>
    </row>
    <row r="727" spans="2:40" ht="14.25" customHeight="1">
      <c r="B727" s="13"/>
      <c r="E727" s="1235"/>
      <c r="F727" s="1101"/>
      <c r="G727" s="1235"/>
      <c r="H727" s="1101"/>
      <c r="Q727" s="665"/>
      <c r="R727" s="355"/>
      <c r="S727" s="355"/>
      <c r="T727" s="355"/>
      <c r="U727" s="355"/>
      <c r="V727" s="355"/>
      <c r="W727" s="355"/>
      <c r="AN727" s="485"/>
    </row>
    <row r="728" spans="2:40" ht="14.25" customHeight="1">
      <c r="B728" s="13"/>
      <c r="E728" s="1235"/>
      <c r="F728" s="1101"/>
      <c r="G728" s="1235"/>
      <c r="H728" s="1101"/>
      <c r="Q728" s="665"/>
      <c r="R728" s="355"/>
      <c r="S728" s="355"/>
      <c r="T728" s="355"/>
      <c r="U728" s="355"/>
      <c r="V728" s="355"/>
      <c r="W728" s="355"/>
      <c r="AN728" s="485"/>
    </row>
    <row r="729" spans="2:40" ht="14.25" customHeight="1">
      <c r="B729" s="13"/>
      <c r="E729" s="1235"/>
      <c r="F729" s="1101"/>
      <c r="G729" s="1235"/>
      <c r="H729" s="1101"/>
      <c r="Q729" s="665"/>
      <c r="R729" s="355"/>
      <c r="S729" s="355"/>
      <c r="T729" s="355"/>
      <c r="U729" s="355"/>
      <c r="V729" s="355"/>
      <c r="W729" s="355"/>
      <c r="AN729" s="485"/>
    </row>
    <row r="730" spans="2:40" ht="14.25" customHeight="1">
      <c r="B730" s="13"/>
      <c r="E730" s="1235"/>
      <c r="F730" s="1101"/>
      <c r="G730" s="1235"/>
      <c r="H730" s="1101"/>
      <c r="Q730" s="665"/>
      <c r="R730" s="355"/>
      <c r="S730" s="355"/>
      <c r="T730" s="355"/>
      <c r="U730" s="355"/>
      <c r="V730" s="355"/>
      <c r="W730" s="355"/>
      <c r="AN730" s="485"/>
    </row>
    <row r="731" spans="2:40" ht="14.25" customHeight="1">
      <c r="B731" s="13"/>
      <c r="E731" s="1235"/>
      <c r="F731" s="1101"/>
      <c r="G731" s="1235"/>
      <c r="H731" s="1101"/>
      <c r="Q731" s="665"/>
      <c r="R731" s="355"/>
      <c r="S731" s="355"/>
      <c r="T731" s="355"/>
      <c r="U731" s="355"/>
      <c r="V731" s="355"/>
      <c r="W731" s="355"/>
      <c r="AN731" s="485"/>
    </row>
    <row r="732" spans="2:40" ht="14.25" customHeight="1">
      <c r="B732" s="13"/>
      <c r="E732" s="1235"/>
      <c r="F732" s="1101"/>
      <c r="G732" s="1235"/>
      <c r="H732" s="1101"/>
      <c r="Q732" s="665"/>
      <c r="R732" s="355"/>
      <c r="S732" s="355"/>
      <c r="T732" s="355"/>
      <c r="U732" s="355"/>
      <c r="V732" s="355"/>
      <c r="W732" s="355"/>
      <c r="AN732" s="485"/>
    </row>
    <row r="733" spans="2:40" ht="14.25" customHeight="1">
      <c r="B733" s="13"/>
      <c r="E733" s="1235"/>
      <c r="F733" s="1101"/>
      <c r="G733" s="1235"/>
      <c r="H733" s="1101"/>
      <c r="Q733" s="665"/>
      <c r="R733" s="355"/>
      <c r="S733" s="355"/>
      <c r="T733" s="355"/>
      <c r="U733" s="355"/>
      <c r="V733" s="355"/>
      <c r="W733" s="355"/>
      <c r="AN733" s="485"/>
    </row>
    <row r="734" spans="2:40" ht="14.25" customHeight="1">
      <c r="B734" s="13"/>
      <c r="E734" s="1235"/>
      <c r="F734" s="1101"/>
      <c r="G734" s="1235"/>
      <c r="H734" s="1101"/>
      <c r="Q734" s="665"/>
      <c r="R734" s="355"/>
      <c r="S734" s="355"/>
      <c r="T734" s="355"/>
      <c r="U734" s="355"/>
      <c r="V734" s="355"/>
      <c r="W734" s="355"/>
      <c r="AN734" s="485"/>
    </row>
    <row r="735" spans="2:40" ht="14.25" customHeight="1">
      <c r="B735" s="13"/>
      <c r="E735" s="1235"/>
      <c r="F735" s="1101"/>
      <c r="G735" s="1235"/>
      <c r="H735" s="1101"/>
      <c r="Q735" s="665"/>
      <c r="R735" s="355"/>
      <c r="S735" s="355"/>
      <c r="T735" s="355"/>
      <c r="U735" s="355"/>
      <c r="V735" s="355"/>
      <c r="W735" s="355"/>
      <c r="AN735" s="485"/>
    </row>
    <row r="736" spans="2:40" ht="14.25" customHeight="1">
      <c r="B736" s="13"/>
      <c r="E736" s="1235"/>
      <c r="F736" s="1101"/>
      <c r="G736" s="1235"/>
      <c r="H736" s="1101"/>
      <c r="Q736" s="665"/>
      <c r="R736" s="355"/>
      <c r="S736" s="355"/>
      <c r="T736" s="355"/>
      <c r="U736" s="355"/>
      <c r="V736" s="355"/>
      <c r="W736" s="355"/>
      <c r="AN736" s="485"/>
    </row>
    <row r="737" spans="2:40" ht="14.25" customHeight="1">
      <c r="B737" s="13"/>
      <c r="E737" s="1235"/>
      <c r="F737" s="1101"/>
      <c r="G737" s="1235"/>
      <c r="H737" s="1101"/>
      <c r="Q737" s="665"/>
      <c r="R737" s="355"/>
      <c r="S737" s="355"/>
      <c r="T737" s="355"/>
      <c r="U737" s="355"/>
      <c r="V737" s="355"/>
      <c r="W737" s="355"/>
      <c r="AN737" s="485"/>
    </row>
    <row r="738" spans="2:40" ht="14.25" customHeight="1">
      <c r="B738" s="13"/>
      <c r="E738" s="1235"/>
      <c r="F738" s="1101"/>
      <c r="G738" s="1235"/>
      <c r="H738" s="1101"/>
      <c r="Q738" s="665"/>
      <c r="R738" s="355"/>
      <c r="S738" s="355"/>
      <c r="T738" s="355"/>
      <c r="U738" s="355"/>
      <c r="V738" s="355"/>
      <c r="W738" s="355"/>
      <c r="AN738" s="485"/>
    </row>
    <row r="739" spans="2:40" ht="14.25" customHeight="1">
      <c r="B739" s="13"/>
      <c r="E739" s="1235"/>
      <c r="F739" s="1101"/>
      <c r="G739" s="1235"/>
      <c r="H739" s="1101"/>
      <c r="Q739" s="665"/>
      <c r="R739" s="355"/>
      <c r="S739" s="355"/>
      <c r="T739" s="355"/>
      <c r="U739" s="355"/>
      <c r="V739" s="355"/>
      <c r="W739" s="355"/>
      <c r="AN739" s="485"/>
    </row>
    <row r="740" spans="2:40" ht="14.25" customHeight="1">
      <c r="B740" s="13"/>
      <c r="E740" s="1235"/>
      <c r="F740" s="1101"/>
      <c r="G740" s="1235"/>
      <c r="H740" s="1101"/>
      <c r="Q740" s="665"/>
      <c r="R740" s="355"/>
      <c r="S740" s="355"/>
      <c r="T740" s="355"/>
      <c r="U740" s="355"/>
      <c r="V740" s="355"/>
      <c r="W740" s="355"/>
      <c r="AN740" s="485"/>
    </row>
    <row r="741" spans="2:40" ht="14.25" customHeight="1">
      <c r="B741" s="13"/>
      <c r="E741" s="1235"/>
      <c r="F741" s="1101"/>
      <c r="G741" s="1235"/>
      <c r="H741" s="1101"/>
      <c r="Q741" s="665"/>
      <c r="R741" s="355"/>
      <c r="S741" s="355"/>
      <c r="T741" s="355"/>
      <c r="U741" s="355"/>
      <c r="V741" s="355"/>
      <c r="W741" s="355"/>
      <c r="AN741" s="485"/>
    </row>
    <row r="742" spans="2:40" ht="14.25" customHeight="1">
      <c r="B742" s="13"/>
      <c r="E742" s="1235"/>
      <c r="F742" s="1101"/>
      <c r="G742" s="1235"/>
      <c r="H742" s="1101"/>
      <c r="Q742" s="665"/>
      <c r="R742" s="355"/>
      <c r="S742" s="355"/>
      <c r="T742" s="355"/>
      <c r="U742" s="355"/>
      <c r="V742" s="355"/>
      <c r="W742" s="355"/>
      <c r="AN742" s="485"/>
    </row>
    <row r="743" spans="2:40" ht="14.25" customHeight="1">
      <c r="B743" s="13"/>
      <c r="E743" s="1235"/>
      <c r="F743" s="1101"/>
      <c r="G743" s="1235"/>
      <c r="H743" s="1101"/>
      <c r="Q743" s="665"/>
      <c r="R743" s="355"/>
      <c r="S743" s="355"/>
      <c r="T743" s="355"/>
      <c r="U743" s="355"/>
      <c r="V743" s="355"/>
      <c r="W743" s="355"/>
      <c r="AF743" s="12"/>
      <c r="AG743" s="12"/>
      <c r="AH743" s="12"/>
      <c r="AN743" s="485"/>
    </row>
    <row r="744" spans="2:40" ht="14.25" customHeight="1">
      <c r="B744" s="13"/>
      <c r="E744" s="1235"/>
      <c r="F744" s="1101"/>
      <c r="G744" s="1235"/>
      <c r="H744" s="1101"/>
      <c r="Q744" s="665"/>
      <c r="R744" s="355"/>
      <c r="S744" s="355"/>
      <c r="T744" s="355"/>
      <c r="U744" s="355"/>
      <c r="V744" s="355"/>
      <c r="W744" s="355"/>
      <c r="AN744" s="485"/>
    </row>
    <row r="745" spans="2:40" ht="14.25" customHeight="1">
      <c r="B745" s="13"/>
      <c r="E745" s="1235"/>
      <c r="F745" s="1101"/>
      <c r="G745" s="1235"/>
      <c r="H745" s="1101"/>
      <c r="Q745" s="665"/>
      <c r="R745" s="355"/>
      <c r="S745" s="355"/>
      <c r="T745" s="355"/>
      <c r="U745" s="355"/>
      <c r="V745" s="355"/>
      <c r="W745" s="355"/>
      <c r="AN745" s="485"/>
    </row>
    <row r="746" spans="2:40" ht="14.25" customHeight="1">
      <c r="B746" s="13"/>
      <c r="E746" s="1235"/>
      <c r="F746" s="1101"/>
      <c r="G746" s="1235"/>
      <c r="H746" s="1101"/>
      <c r="Q746" s="665"/>
      <c r="R746" s="355"/>
      <c r="S746" s="355"/>
      <c r="T746" s="355"/>
      <c r="U746" s="355"/>
      <c r="V746" s="355"/>
      <c r="W746" s="355"/>
      <c r="AN746" s="485"/>
    </row>
    <row r="747" spans="2:40" ht="14.25" customHeight="1">
      <c r="B747" s="13"/>
      <c r="C747" s="1450"/>
      <c r="D747" s="1450"/>
      <c r="E747" s="1528"/>
      <c r="F747" s="2143"/>
      <c r="G747" s="1528"/>
      <c r="H747" s="2143"/>
      <c r="I747" s="30"/>
      <c r="J747" s="34"/>
      <c r="Q747" s="665"/>
      <c r="R747" s="355"/>
      <c r="S747" s="355"/>
      <c r="T747" s="355"/>
      <c r="U747" s="355"/>
      <c r="V747" s="355"/>
      <c r="W747" s="355"/>
      <c r="AN747" s="485"/>
    </row>
    <row r="748" spans="2:40" ht="14.25" customHeight="1">
      <c r="B748" s="13"/>
      <c r="E748" s="1235"/>
      <c r="F748" s="1101"/>
      <c r="G748" s="1235"/>
      <c r="H748" s="1101"/>
      <c r="Q748" s="665"/>
      <c r="R748" s="355"/>
      <c r="S748" s="355"/>
      <c r="T748" s="355"/>
      <c r="U748" s="355"/>
      <c r="V748" s="355"/>
      <c r="W748" s="355"/>
      <c r="AN748" s="485"/>
    </row>
    <row r="749" spans="2:40" ht="14.25" customHeight="1">
      <c r="B749" s="13"/>
      <c r="E749" s="1235"/>
      <c r="F749" s="1101"/>
      <c r="G749" s="1235"/>
      <c r="H749" s="1101"/>
      <c r="Q749" s="665"/>
      <c r="R749" s="355"/>
      <c r="S749" s="355"/>
      <c r="T749" s="355"/>
      <c r="U749" s="355"/>
      <c r="V749" s="355"/>
      <c r="W749" s="355"/>
      <c r="AN749" s="485"/>
    </row>
    <row r="750" spans="2:40" ht="14.25" customHeight="1">
      <c r="B750" s="13"/>
      <c r="E750" s="1235"/>
      <c r="F750" s="1101"/>
      <c r="G750" s="1235"/>
      <c r="H750" s="1101"/>
      <c r="Q750" s="665"/>
      <c r="R750" s="355"/>
      <c r="S750" s="355"/>
      <c r="T750" s="355"/>
      <c r="U750" s="355"/>
      <c r="V750" s="355"/>
      <c r="W750" s="355"/>
      <c r="AN750" s="485"/>
    </row>
    <row r="751" spans="2:40" ht="14.25" customHeight="1">
      <c r="B751" s="13"/>
      <c r="E751" s="1235"/>
      <c r="F751" s="1101"/>
      <c r="G751" s="1235"/>
      <c r="H751" s="1101"/>
      <c r="Q751" s="665"/>
      <c r="R751" s="355"/>
      <c r="S751" s="355"/>
      <c r="T751" s="355"/>
      <c r="U751" s="355"/>
      <c r="V751" s="355"/>
      <c r="W751" s="355"/>
      <c r="AN751" s="485"/>
    </row>
    <row r="752" spans="2:40" ht="14.25" customHeight="1">
      <c r="B752" s="13"/>
      <c r="E752" s="1235"/>
      <c r="F752" s="1101"/>
      <c r="G752" s="1235"/>
      <c r="H752" s="1101"/>
      <c r="Q752" s="665"/>
      <c r="R752" s="355"/>
      <c r="S752" s="355"/>
      <c r="T752" s="355"/>
      <c r="U752" s="355"/>
      <c r="V752" s="355"/>
      <c r="W752" s="355"/>
      <c r="AN752" s="485"/>
    </row>
    <row r="753" spans="2:40" ht="14.25" customHeight="1">
      <c r="B753" s="13"/>
      <c r="E753" s="1235"/>
      <c r="F753" s="1101"/>
      <c r="G753" s="1235"/>
      <c r="H753" s="1101"/>
      <c r="Q753" s="665"/>
      <c r="R753" s="355"/>
      <c r="S753" s="355"/>
      <c r="T753" s="355"/>
      <c r="U753" s="355"/>
      <c r="V753" s="355"/>
      <c r="W753" s="355"/>
      <c r="AN753" s="485"/>
    </row>
    <row r="754" spans="2:40" ht="14.25" customHeight="1">
      <c r="B754" s="13"/>
      <c r="E754" s="1235"/>
      <c r="F754" s="1101"/>
      <c r="G754" s="1235"/>
      <c r="H754" s="1101"/>
      <c r="Q754" s="665"/>
      <c r="R754" s="355"/>
      <c r="S754" s="355"/>
      <c r="T754" s="355"/>
      <c r="U754" s="355"/>
      <c r="V754" s="355"/>
      <c r="W754" s="355"/>
      <c r="AN754" s="485"/>
    </row>
    <row r="755" spans="2:40" ht="14.25" customHeight="1">
      <c r="B755" s="13"/>
      <c r="E755" s="1235"/>
      <c r="F755" s="1101"/>
      <c r="G755" s="1235"/>
      <c r="H755" s="1101"/>
      <c r="Q755" s="665"/>
      <c r="R755" s="355"/>
      <c r="S755" s="355"/>
      <c r="T755" s="355"/>
      <c r="U755" s="355"/>
      <c r="V755" s="355"/>
      <c r="W755" s="355"/>
      <c r="AN755" s="485"/>
    </row>
    <row r="756" spans="2:40" ht="14.25" customHeight="1">
      <c r="B756" s="13"/>
      <c r="E756" s="1235"/>
      <c r="F756" s="1101"/>
      <c r="G756" s="1235"/>
      <c r="H756" s="1101"/>
      <c r="Q756" s="665"/>
      <c r="R756" s="355"/>
      <c r="S756" s="355"/>
      <c r="T756" s="355"/>
      <c r="U756" s="355"/>
      <c r="V756" s="355"/>
      <c r="W756" s="355"/>
      <c r="AN756" s="485"/>
    </row>
    <row r="757" spans="2:40" ht="14.25" customHeight="1">
      <c r="B757" s="13"/>
      <c r="E757" s="1235"/>
      <c r="F757" s="1101"/>
      <c r="G757" s="1235"/>
      <c r="H757" s="1101"/>
      <c r="Q757" s="665"/>
      <c r="R757" s="355"/>
      <c r="S757" s="355"/>
      <c r="T757" s="355"/>
      <c r="U757" s="355"/>
      <c r="V757" s="355"/>
      <c r="W757" s="355"/>
      <c r="AN757" s="485"/>
    </row>
    <row r="758" spans="2:40" ht="14.25" customHeight="1">
      <c r="B758" s="13"/>
      <c r="E758" s="1235"/>
      <c r="F758" s="1101"/>
      <c r="G758" s="1235"/>
      <c r="H758" s="1101"/>
      <c r="Q758" s="665"/>
      <c r="R758" s="355"/>
      <c r="S758" s="355"/>
      <c r="T758" s="355"/>
      <c r="U758" s="355"/>
      <c r="V758" s="355"/>
      <c r="W758" s="355"/>
      <c r="AN758" s="485"/>
    </row>
    <row r="759" spans="2:40" ht="14.25" customHeight="1">
      <c r="B759" s="13"/>
      <c r="E759" s="1235"/>
      <c r="F759" s="1101"/>
      <c r="G759" s="1235"/>
      <c r="H759" s="1101"/>
      <c r="Q759" s="665"/>
      <c r="R759" s="355"/>
      <c r="S759" s="355"/>
      <c r="T759" s="355"/>
      <c r="U759" s="355"/>
      <c r="V759" s="355"/>
      <c r="W759" s="355"/>
      <c r="AN759" s="485"/>
    </row>
    <row r="760" spans="2:40" ht="14.25" customHeight="1">
      <c r="B760" s="13"/>
      <c r="E760" s="1235"/>
      <c r="F760" s="1101"/>
      <c r="G760" s="1235"/>
      <c r="H760" s="1101"/>
      <c r="Q760" s="665"/>
      <c r="R760" s="355"/>
      <c r="S760" s="355"/>
      <c r="T760" s="355"/>
      <c r="U760" s="355"/>
      <c r="V760" s="355"/>
      <c r="W760" s="355"/>
      <c r="AN760" s="485"/>
    </row>
    <row r="761" spans="2:40" ht="15" customHeight="1">
      <c r="B761" s="13"/>
      <c r="E761" s="1235"/>
      <c r="F761" s="1101"/>
      <c r="G761" s="1235"/>
      <c r="H761" s="1101"/>
      <c r="Q761" s="665"/>
      <c r="R761" s="355"/>
      <c r="S761" s="355"/>
      <c r="T761" s="355"/>
      <c r="U761" s="355"/>
      <c r="V761" s="355"/>
      <c r="W761" s="355"/>
      <c r="AN761" s="485"/>
    </row>
    <row r="762" spans="2:40" ht="14.25" customHeight="1">
      <c r="B762" s="13"/>
      <c r="E762" s="1235"/>
      <c r="F762" s="1101"/>
      <c r="G762" s="1235"/>
      <c r="H762" s="1101"/>
      <c r="Q762" s="665"/>
      <c r="R762" s="355"/>
      <c r="S762" s="355"/>
      <c r="T762" s="355"/>
      <c r="U762" s="355"/>
      <c r="V762" s="355"/>
      <c r="W762" s="355"/>
      <c r="AN762" s="485"/>
    </row>
    <row r="763" spans="2:40" ht="14.25" customHeight="1">
      <c r="B763" s="13"/>
      <c r="E763" s="1235"/>
      <c r="F763" s="1101"/>
      <c r="G763" s="1235"/>
      <c r="H763" s="1101"/>
      <c r="Q763" s="665"/>
      <c r="R763" s="355"/>
      <c r="S763" s="355"/>
      <c r="T763" s="355"/>
      <c r="U763" s="355"/>
      <c r="V763" s="355"/>
      <c r="W763" s="355"/>
      <c r="AN763" s="485"/>
    </row>
    <row r="764" spans="2:40" ht="14.25" customHeight="1">
      <c r="B764" s="13"/>
      <c r="E764" s="1235"/>
      <c r="F764" s="1101"/>
      <c r="G764" s="1235"/>
      <c r="H764" s="1101"/>
      <c r="Q764" s="665"/>
      <c r="R764" s="355"/>
      <c r="S764" s="355"/>
      <c r="T764" s="355"/>
      <c r="U764" s="355"/>
      <c r="V764" s="355"/>
      <c r="W764" s="355"/>
      <c r="AN764" s="485"/>
    </row>
    <row r="765" spans="2:40" ht="14.25" customHeight="1">
      <c r="B765" s="13"/>
      <c r="E765" s="1235"/>
      <c r="F765" s="1101"/>
      <c r="G765" s="1235"/>
      <c r="H765" s="1101"/>
      <c r="Q765" s="665"/>
      <c r="R765" s="355"/>
      <c r="S765" s="355"/>
      <c r="T765" s="355"/>
      <c r="U765" s="355"/>
      <c r="V765" s="355"/>
      <c r="W765" s="355"/>
      <c r="AN765" s="485"/>
    </row>
    <row r="766" spans="2:40" ht="14.25" customHeight="1">
      <c r="B766" s="13"/>
      <c r="C766" s="2144"/>
      <c r="E766" s="1235"/>
      <c r="F766" s="1101"/>
      <c r="G766" s="1235"/>
      <c r="H766" s="1101"/>
      <c r="Q766" s="665"/>
      <c r="R766" s="355"/>
      <c r="S766" s="355"/>
      <c r="T766" s="355"/>
      <c r="U766" s="355"/>
      <c r="V766" s="355"/>
      <c r="W766" s="355"/>
      <c r="AN766" s="485"/>
    </row>
    <row r="767" spans="2:40" ht="14.25" customHeight="1">
      <c r="B767" s="13"/>
      <c r="E767" s="1235"/>
      <c r="F767" s="1101"/>
      <c r="G767" s="1235"/>
      <c r="H767" s="1101"/>
      <c r="Q767" s="665"/>
      <c r="R767" s="355"/>
      <c r="S767" s="355"/>
      <c r="T767" s="355"/>
      <c r="U767" s="355"/>
      <c r="V767" s="355"/>
      <c r="W767" s="355"/>
      <c r="AN767" s="485"/>
    </row>
    <row r="768" spans="2:40" ht="14.25" customHeight="1">
      <c r="B768" s="13"/>
      <c r="E768" s="1235"/>
      <c r="F768" s="1101"/>
      <c r="G768" s="1235"/>
      <c r="H768" s="1101"/>
      <c r="Q768" s="665"/>
      <c r="R768" s="355"/>
      <c r="S768" s="355"/>
      <c r="T768" s="355"/>
      <c r="U768" s="355"/>
      <c r="V768" s="355"/>
      <c r="W768" s="355"/>
      <c r="AN768" s="485"/>
    </row>
    <row r="769" spans="2:40" ht="14.25" customHeight="1">
      <c r="B769" s="13"/>
      <c r="E769" s="1235"/>
      <c r="F769" s="1101"/>
      <c r="G769" s="1235"/>
      <c r="H769" s="1101"/>
      <c r="Q769" s="665"/>
      <c r="R769" s="355"/>
      <c r="S769" s="355"/>
      <c r="T769" s="355"/>
      <c r="U769" s="355"/>
      <c r="V769" s="355"/>
      <c r="W769" s="355"/>
      <c r="AN769" s="485"/>
    </row>
    <row r="770" spans="2:40" ht="14.25" customHeight="1">
      <c r="B770" s="13"/>
      <c r="E770" s="1235"/>
      <c r="F770" s="1101"/>
      <c r="G770" s="1235"/>
      <c r="H770" s="1101"/>
      <c r="Q770" s="665"/>
      <c r="R770" s="355"/>
      <c r="S770" s="355"/>
      <c r="T770" s="355"/>
      <c r="U770" s="355"/>
      <c r="V770" s="355"/>
      <c r="W770" s="355"/>
      <c r="AN770" s="485"/>
    </row>
    <row r="771" spans="2:40" ht="14.25" customHeight="1">
      <c r="B771" s="13"/>
      <c r="E771" s="1235"/>
      <c r="F771" s="1101"/>
      <c r="G771" s="1235"/>
      <c r="H771" s="1101"/>
      <c r="Q771" s="665"/>
      <c r="R771" s="355"/>
      <c r="S771" s="355"/>
      <c r="T771" s="355"/>
      <c r="U771" s="355"/>
      <c r="V771" s="355"/>
      <c r="W771" s="355"/>
      <c r="AN771" s="485"/>
    </row>
    <row r="772" spans="2:40" ht="14.25" customHeight="1">
      <c r="B772" s="13"/>
      <c r="E772" s="1235"/>
      <c r="F772" s="1101"/>
      <c r="G772" s="1235"/>
      <c r="H772" s="1101"/>
      <c r="Q772" s="665"/>
      <c r="R772" s="355"/>
      <c r="S772" s="355"/>
      <c r="T772" s="355"/>
      <c r="U772" s="355"/>
      <c r="V772" s="355"/>
      <c r="W772" s="355"/>
      <c r="AN772" s="485"/>
    </row>
    <row r="773" spans="2:40" ht="14.25" customHeight="1">
      <c r="B773" s="13"/>
      <c r="E773" s="1235"/>
      <c r="F773" s="1101"/>
      <c r="G773" s="1235"/>
      <c r="H773" s="1101"/>
      <c r="Q773" s="665"/>
      <c r="R773" s="355"/>
      <c r="S773" s="355"/>
      <c r="T773" s="355"/>
      <c r="U773" s="355"/>
      <c r="V773" s="355"/>
      <c r="W773" s="355"/>
      <c r="AN773" s="485"/>
    </row>
    <row r="774" spans="2:40" ht="14.25" customHeight="1">
      <c r="B774" s="13"/>
      <c r="E774" s="1235"/>
      <c r="F774" s="1101"/>
      <c r="G774" s="1235"/>
      <c r="H774" s="1101"/>
      <c r="Q774" s="665"/>
      <c r="R774" s="355"/>
      <c r="S774" s="355"/>
      <c r="T774" s="355"/>
      <c r="U774" s="355"/>
      <c r="V774" s="355"/>
      <c r="W774" s="355"/>
      <c r="AN774" s="485"/>
    </row>
    <row r="775" spans="2:40" ht="14.25" customHeight="1">
      <c r="B775" s="13"/>
      <c r="E775" s="1235"/>
      <c r="F775" s="1101"/>
      <c r="G775" s="1235"/>
      <c r="H775" s="1101"/>
      <c r="Q775" s="665"/>
      <c r="R775" s="355"/>
      <c r="S775" s="355"/>
      <c r="T775" s="355"/>
      <c r="U775" s="355"/>
      <c r="V775" s="355"/>
      <c r="W775" s="355"/>
      <c r="AN775" s="485"/>
    </row>
    <row r="776" spans="2:40" ht="14.25" customHeight="1">
      <c r="B776" s="13"/>
      <c r="E776" s="1235"/>
      <c r="F776" s="1101"/>
      <c r="G776" s="1235"/>
      <c r="H776" s="1101"/>
      <c r="Q776" s="665"/>
      <c r="R776" s="355"/>
      <c r="S776" s="355"/>
      <c r="T776" s="355"/>
      <c r="U776" s="355"/>
      <c r="V776" s="355"/>
      <c r="W776" s="355"/>
      <c r="AN776" s="485"/>
    </row>
    <row r="777" spans="2:40" ht="14.25" customHeight="1">
      <c r="B777" s="13"/>
      <c r="E777" s="1235"/>
      <c r="F777" s="1101"/>
      <c r="G777" s="1235"/>
      <c r="H777" s="1101"/>
      <c r="Q777" s="665"/>
      <c r="R777" s="355"/>
      <c r="S777" s="355"/>
      <c r="T777" s="355"/>
      <c r="U777" s="355"/>
      <c r="V777" s="355"/>
      <c r="W777" s="355"/>
      <c r="AN777" s="485"/>
    </row>
    <row r="778" spans="2:40" ht="14.25" customHeight="1">
      <c r="B778" s="13"/>
      <c r="E778" s="1235"/>
      <c r="F778" s="1101"/>
      <c r="G778" s="1235"/>
      <c r="H778" s="1101"/>
      <c r="Q778" s="665"/>
      <c r="R778" s="355"/>
      <c r="S778" s="355"/>
      <c r="T778" s="355"/>
      <c r="U778" s="355"/>
      <c r="V778" s="355"/>
      <c r="W778" s="355"/>
      <c r="AN778" s="485"/>
    </row>
    <row r="779" spans="2:40" ht="14.25" customHeight="1">
      <c r="B779" s="13"/>
      <c r="E779" s="1235"/>
      <c r="F779" s="1101"/>
      <c r="G779" s="1235"/>
      <c r="H779" s="1101"/>
      <c r="Q779" s="665"/>
      <c r="R779" s="355"/>
      <c r="S779" s="355"/>
      <c r="T779" s="355"/>
      <c r="U779" s="355"/>
      <c r="V779" s="355"/>
      <c r="W779" s="355"/>
      <c r="AN779" s="485"/>
    </row>
    <row r="780" spans="2:40" ht="14.25" customHeight="1">
      <c r="B780" s="13"/>
      <c r="E780" s="1235"/>
      <c r="F780" s="1101"/>
      <c r="G780" s="1235"/>
      <c r="H780" s="1101"/>
      <c r="Q780" s="665"/>
      <c r="R780" s="355"/>
      <c r="S780" s="355"/>
      <c r="T780" s="355"/>
      <c r="U780" s="355"/>
      <c r="V780" s="355"/>
      <c r="W780" s="355"/>
      <c r="AN780" s="485"/>
    </row>
    <row r="781" spans="2:40" ht="14.25" customHeight="1">
      <c r="B781" s="13"/>
      <c r="E781" s="1235"/>
      <c r="F781" s="1101"/>
      <c r="G781" s="1235"/>
      <c r="H781" s="1101"/>
      <c r="Q781" s="665"/>
      <c r="R781" s="355"/>
      <c r="S781" s="355"/>
      <c r="T781" s="355"/>
      <c r="U781" s="355"/>
      <c r="V781" s="355"/>
      <c r="W781" s="355"/>
      <c r="Z781" s="12"/>
      <c r="AA781" s="12"/>
      <c r="AB781" s="12"/>
      <c r="AC781" s="12"/>
      <c r="AE781" s="12"/>
      <c r="AF781" s="12"/>
      <c r="AG781" s="12"/>
      <c r="AH781" s="12"/>
      <c r="AI781" s="12"/>
      <c r="AJ781" s="12"/>
      <c r="AK781" s="12"/>
      <c r="AL781" s="12"/>
      <c r="AN781" s="485"/>
    </row>
    <row r="782" spans="2:40" ht="14.25" customHeight="1">
      <c r="B782" s="13"/>
      <c r="E782" s="1235"/>
      <c r="F782" s="1101"/>
      <c r="G782" s="1235"/>
      <c r="H782" s="1101"/>
      <c r="Q782" s="665"/>
      <c r="R782" s="355"/>
      <c r="S782" s="355"/>
      <c r="T782" s="355"/>
      <c r="U782" s="355"/>
      <c r="V782" s="355"/>
      <c r="W782" s="355"/>
      <c r="AN782" s="485"/>
    </row>
    <row r="783" spans="2:40" ht="14.25" customHeight="1">
      <c r="B783" s="13"/>
      <c r="E783" s="1235"/>
      <c r="F783" s="1101"/>
      <c r="G783" s="1235"/>
      <c r="H783" s="1101"/>
      <c r="Q783" s="665"/>
      <c r="R783" s="355"/>
      <c r="S783" s="355"/>
      <c r="T783" s="355"/>
      <c r="U783" s="355"/>
      <c r="V783" s="355"/>
      <c r="W783" s="355"/>
      <c r="AN783" s="485"/>
    </row>
    <row r="784" spans="2:40" ht="14.25" customHeight="1">
      <c r="B784" s="13"/>
      <c r="E784" s="1235"/>
      <c r="F784" s="1101"/>
      <c r="G784" s="1235"/>
      <c r="H784" s="1101"/>
      <c r="Q784" s="665"/>
      <c r="R784" s="355"/>
      <c r="S784" s="355"/>
      <c r="T784" s="355"/>
      <c r="U784" s="355"/>
      <c r="V784" s="355"/>
      <c r="W784" s="355"/>
      <c r="AN784" s="485"/>
    </row>
    <row r="785" spans="2:40" ht="14.25" customHeight="1">
      <c r="B785" s="13"/>
      <c r="E785" s="1235"/>
      <c r="F785" s="1101"/>
      <c r="G785" s="1235"/>
      <c r="H785" s="1101"/>
      <c r="Q785" s="665"/>
      <c r="R785" s="355"/>
      <c r="S785" s="355"/>
      <c r="T785" s="355"/>
      <c r="U785" s="355"/>
      <c r="V785" s="355"/>
      <c r="W785" s="355"/>
      <c r="AN785" s="485"/>
    </row>
    <row r="786" spans="2:40" ht="14.25" customHeight="1">
      <c r="B786" s="13"/>
      <c r="E786" s="1235"/>
      <c r="F786" s="1101"/>
      <c r="G786" s="1235"/>
      <c r="H786" s="1101"/>
      <c r="Q786" s="665"/>
      <c r="R786" s="355"/>
      <c r="S786" s="355"/>
      <c r="T786" s="355"/>
      <c r="U786" s="355"/>
      <c r="V786" s="355"/>
      <c r="W786" s="355"/>
      <c r="AN786" s="485"/>
    </row>
    <row r="787" spans="2:40" ht="14.25" customHeight="1">
      <c r="B787" s="13"/>
      <c r="E787" s="1235"/>
      <c r="F787" s="1101"/>
      <c r="G787" s="1235"/>
      <c r="H787" s="1101"/>
      <c r="Q787" s="665"/>
      <c r="R787" s="355"/>
      <c r="S787" s="355"/>
      <c r="T787" s="355"/>
      <c r="U787" s="355"/>
      <c r="V787" s="355"/>
      <c r="W787" s="355"/>
      <c r="AN787" s="485"/>
    </row>
    <row r="788" spans="2:40" ht="14.25" customHeight="1">
      <c r="B788" s="13"/>
      <c r="E788" s="1235"/>
      <c r="F788" s="1101"/>
      <c r="G788" s="1235"/>
      <c r="H788" s="1101"/>
      <c r="Q788" s="665"/>
      <c r="R788" s="355"/>
      <c r="S788" s="355"/>
      <c r="T788" s="355"/>
      <c r="U788" s="355"/>
      <c r="V788" s="355"/>
      <c r="W788" s="355"/>
      <c r="AN788" s="485"/>
    </row>
    <row r="789" spans="2:40" ht="14.25" customHeight="1">
      <c r="B789" s="13"/>
      <c r="E789" s="1235"/>
      <c r="F789" s="1101"/>
      <c r="G789" s="1235"/>
      <c r="H789" s="1101"/>
      <c r="Q789" s="665"/>
      <c r="R789" s="355"/>
      <c r="S789" s="355"/>
      <c r="T789" s="355"/>
      <c r="U789" s="355"/>
      <c r="V789" s="355"/>
      <c r="W789" s="355"/>
      <c r="AN789" s="485"/>
    </row>
    <row r="790" spans="2:40" ht="14.25" customHeight="1">
      <c r="B790" s="13"/>
      <c r="E790" s="1235"/>
      <c r="F790" s="1101"/>
      <c r="G790" s="1235"/>
      <c r="H790" s="1101"/>
      <c r="Q790" s="665"/>
      <c r="R790" s="355"/>
      <c r="S790" s="355"/>
      <c r="T790" s="355"/>
      <c r="U790" s="355"/>
      <c r="V790" s="355"/>
      <c r="W790" s="355"/>
      <c r="AN790" s="485"/>
    </row>
    <row r="791" spans="2:40" ht="14.25" customHeight="1">
      <c r="B791" s="13"/>
      <c r="E791" s="1235"/>
      <c r="F791" s="1101"/>
      <c r="G791" s="1235"/>
      <c r="H791" s="1101"/>
      <c r="Q791" s="665"/>
      <c r="R791" s="355"/>
      <c r="S791" s="355"/>
      <c r="T791" s="355"/>
      <c r="U791" s="355"/>
      <c r="V791" s="355"/>
      <c r="W791" s="355"/>
      <c r="AN791" s="485"/>
    </row>
    <row r="792" spans="2:40" ht="14.25" customHeight="1">
      <c r="B792" s="13"/>
      <c r="E792" s="1235"/>
      <c r="F792" s="1101"/>
      <c r="G792" s="1235"/>
      <c r="H792" s="1101"/>
      <c r="Q792" s="665"/>
      <c r="R792" s="355"/>
      <c r="S792" s="355"/>
      <c r="T792" s="355"/>
      <c r="U792" s="355"/>
      <c r="V792" s="355"/>
      <c r="W792" s="355"/>
      <c r="AN792" s="485"/>
    </row>
    <row r="793" spans="2:40" ht="14.25" customHeight="1">
      <c r="B793" s="13"/>
      <c r="E793" s="1235"/>
      <c r="F793" s="1101"/>
      <c r="G793" s="1235"/>
      <c r="H793" s="1101"/>
      <c r="Q793" s="665"/>
      <c r="R793" s="355"/>
      <c r="S793" s="355"/>
      <c r="T793" s="355"/>
      <c r="U793" s="355"/>
      <c r="V793" s="355"/>
      <c r="W793" s="355"/>
      <c r="AN793" s="485"/>
    </row>
    <row r="794" spans="2:40" ht="14.25" customHeight="1">
      <c r="B794" s="13"/>
      <c r="E794" s="1235"/>
      <c r="F794" s="1101"/>
      <c r="G794" s="1235"/>
      <c r="H794" s="1101"/>
      <c r="Q794" s="665"/>
      <c r="R794" s="355"/>
      <c r="S794" s="355"/>
      <c r="T794" s="355"/>
      <c r="U794" s="355"/>
      <c r="V794" s="355"/>
      <c r="W794" s="355"/>
      <c r="AN794" s="485"/>
    </row>
    <row r="795" spans="2:40" ht="14.25" customHeight="1">
      <c r="B795" s="13"/>
      <c r="E795" s="1235"/>
      <c r="F795" s="1101"/>
      <c r="G795" s="1235"/>
      <c r="H795" s="1101"/>
      <c r="Q795" s="665"/>
      <c r="R795" s="355"/>
      <c r="S795" s="355"/>
      <c r="T795" s="355"/>
      <c r="U795" s="355"/>
      <c r="V795" s="355"/>
      <c r="W795" s="355"/>
      <c r="AN795" s="485"/>
    </row>
    <row r="796" spans="2:40" ht="14.25" customHeight="1">
      <c r="B796" s="13"/>
      <c r="E796" s="1235"/>
      <c r="F796" s="1101"/>
      <c r="G796" s="1235"/>
      <c r="H796" s="1101"/>
      <c r="Q796" s="665"/>
      <c r="R796" s="355"/>
      <c r="S796" s="355"/>
      <c r="T796" s="355"/>
      <c r="U796" s="355"/>
      <c r="V796" s="355"/>
      <c r="W796" s="355"/>
      <c r="AN796" s="485"/>
    </row>
    <row r="797" spans="2:40" ht="14.25" customHeight="1">
      <c r="B797" s="13"/>
      <c r="E797" s="1235"/>
      <c r="F797" s="1101"/>
      <c r="G797" s="1235"/>
      <c r="H797" s="1101"/>
      <c r="Q797" s="665"/>
      <c r="R797" s="355"/>
      <c r="S797" s="355"/>
      <c r="T797" s="355"/>
      <c r="U797" s="355"/>
      <c r="V797" s="355"/>
      <c r="W797" s="355"/>
      <c r="AN797" s="485"/>
    </row>
    <row r="798" spans="2:40" ht="14.25" customHeight="1">
      <c r="B798" s="13"/>
      <c r="E798" s="1235"/>
      <c r="F798" s="1101"/>
      <c r="G798" s="1235"/>
      <c r="H798" s="1101"/>
      <c r="Q798" s="665"/>
      <c r="R798" s="355"/>
      <c r="S798" s="355"/>
      <c r="T798" s="355"/>
      <c r="U798" s="355"/>
      <c r="V798" s="355"/>
      <c r="W798" s="355"/>
      <c r="AN798" s="485"/>
    </row>
    <row r="799" spans="2:40" ht="14.25" customHeight="1">
      <c r="B799" s="13"/>
      <c r="E799" s="1235"/>
      <c r="F799" s="1101"/>
      <c r="G799" s="1235"/>
      <c r="H799" s="1101"/>
      <c r="Q799" s="665"/>
      <c r="R799" s="355"/>
      <c r="S799" s="355"/>
      <c r="T799" s="355"/>
      <c r="U799" s="355"/>
      <c r="V799" s="355"/>
      <c r="W799" s="355"/>
      <c r="AN799" s="485"/>
    </row>
    <row r="800" spans="2:40" ht="14.25" customHeight="1">
      <c r="B800" s="13"/>
      <c r="E800" s="1235"/>
      <c r="F800" s="1101"/>
      <c r="G800" s="1235"/>
      <c r="H800" s="1101"/>
      <c r="Q800" s="665"/>
      <c r="R800" s="355"/>
      <c r="S800" s="355"/>
      <c r="T800" s="355"/>
      <c r="U800" s="355"/>
      <c r="V800" s="355"/>
      <c r="W800" s="355"/>
      <c r="AN800" s="485"/>
    </row>
    <row r="801" spans="2:40" ht="14.25" customHeight="1">
      <c r="B801" s="13"/>
      <c r="E801" s="1235"/>
      <c r="F801" s="1101"/>
      <c r="G801" s="1235"/>
      <c r="H801" s="1101"/>
      <c r="Q801" s="665"/>
      <c r="R801" s="355"/>
      <c r="S801" s="355"/>
      <c r="T801" s="355"/>
      <c r="U801" s="355"/>
      <c r="V801" s="355"/>
      <c r="W801" s="355"/>
      <c r="AN801" s="485"/>
    </row>
    <row r="802" spans="2:40" ht="14.25" customHeight="1">
      <c r="B802" s="13"/>
      <c r="E802" s="1235"/>
      <c r="F802" s="1101"/>
      <c r="G802" s="1235"/>
      <c r="H802" s="1101"/>
      <c r="Q802" s="665"/>
      <c r="R802" s="355"/>
      <c r="S802" s="355"/>
      <c r="T802" s="355"/>
      <c r="U802" s="355"/>
      <c r="V802" s="355"/>
      <c r="W802" s="355"/>
      <c r="AN802" s="485"/>
    </row>
    <row r="803" spans="2:40" ht="14.25" customHeight="1">
      <c r="B803" s="13"/>
      <c r="E803" s="1235"/>
      <c r="F803" s="1101"/>
      <c r="G803" s="1235"/>
      <c r="H803" s="1101"/>
      <c r="Q803" s="665"/>
      <c r="R803" s="355"/>
      <c r="S803" s="355"/>
      <c r="T803" s="355"/>
      <c r="U803" s="355"/>
      <c r="V803" s="355"/>
      <c r="W803" s="355"/>
      <c r="AN803" s="485"/>
    </row>
    <row r="804" spans="2:40" ht="14.25" customHeight="1">
      <c r="B804" s="13"/>
      <c r="E804" s="1235"/>
      <c r="F804" s="1101"/>
      <c r="G804" s="1235"/>
      <c r="H804" s="1101"/>
      <c r="Q804" s="665"/>
      <c r="R804" s="355"/>
      <c r="S804" s="355"/>
      <c r="T804" s="355"/>
      <c r="U804" s="355"/>
      <c r="V804" s="355"/>
      <c r="W804" s="355"/>
      <c r="AN804" s="485"/>
    </row>
    <row r="805" spans="2:40" ht="13.5" customHeight="1">
      <c r="B805" s="13"/>
      <c r="E805" s="1235"/>
      <c r="F805" s="1101"/>
      <c r="G805" s="1235"/>
      <c r="H805" s="1101"/>
      <c r="Q805" s="665"/>
      <c r="R805" s="355"/>
      <c r="S805" s="355"/>
      <c r="T805" s="355"/>
      <c r="U805" s="355"/>
      <c r="V805" s="355"/>
      <c r="W805" s="355"/>
      <c r="AN805" s="485"/>
    </row>
    <row r="806" spans="2:40" ht="14.25" customHeight="1">
      <c r="B806" s="13"/>
      <c r="E806" s="1235"/>
      <c r="F806" s="1101"/>
      <c r="G806" s="1235"/>
      <c r="H806" s="1101"/>
      <c r="Q806" s="665"/>
      <c r="R806" s="355"/>
      <c r="S806" s="355"/>
      <c r="T806" s="355"/>
      <c r="U806" s="355"/>
      <c r="V806" s="355"/>
      <c r="W806" s="355"/>
      <c r="AN806" s="485"/>
    </row>
    <row r="807" spans="2:40" ht="14.25" customHeight="1">
      <c r="B807" s="13"/>
      <c r="E807" s="1235"/>
      <c r="F807" s="1101"/>
      <c r="G807" s="1235"/>
      <c r="H807" s="1101"/>
      <c r="Q807" s="665"/>
      <c r="R807" s="355"/>
      <c r="S807" s="355"/>
      <c r="T807" s="355"/>
      <c r="U807" s="355"/>
      <c r="V807" s="355"/>
      <c r="W807" s="355"/>
      <c r="AN807" s="485"/>
    </row>
    <row r="808" spans="2:40" ht="14.25" customHeight="1">
      <c r="B808" s="13"/>
      <c r="E808" s="1235"/>
      <c r="F808" s="1101"/>
      <c r="G808" s="1235"/>
      <c r="H808" s="1101"/>
      <c r="Q808" s="665"/>
      <c r="R808" s="355"/>
      <c r="S808" s="355"/>
      <c r="T808" s="355"/>
      <c r="U808" s="355"/>
      <c r="V808" s="355"/>
      <c r="W808" s="355"/>
      <c r="AN808" s="485"/>
    </row>
    <row r="809" spans="2:40" ht="14.25" customHeight="1">
      <c r="B809" s="13"/>
      <c r="E809" s="1235"/>
      <c r="F809" s="1101"/>
      <c r="G809" s="1235"/>
      <c r="H809" s="1101"/>
      <c r="Q809" s="665"/>
      <c r="R809" s="355"/>
      <c r="S809" s="355"/>
      <c r="T809" s="355"/>
      <c r="U809" s="355"/>
      <c r="V809" s="355"/>
      <c r="W809" s="355"/>
      <c r="AN809" s="485"/>
    </row>
    <row r="810" spans="2:40" ht="14.25" customHeight="1">
      <c r="B810" s="13"/>
      <c r="C810" s="1450"/>
      <c r="D810" s="1450"/>
      <c r="E810" s="1528"/>
      <c r="F810" s="2143"/>
      <c r="G810" s="1528"/>
      <c r="H810" s="2143"/>
      <c r="I810" s="30"/>
      <c r="J810" s="34"/>
      <c r="Q810" s="665"/>
      <c r="R810" s="355"/>
      <c r="S810" s="355"/>
      <c r="T810" s="355"/>
      <c r="U810" s="355"/>
      <c r="V810" s="355"/>
      <c r="W810" s="355"/>
      <c r="AN810" s="485"/>
    </row>
    <row r="811" spans="2:40" ht="14.25" customHeight="1">
      <c r="B811" s="13"/>
      <c r="E811" s="1235"/>
      <c r="F811" s="1101"/>
      <c r="G811" s="1235"/>
      <c r="H811" s="1101"/>
      <c r="Q811" s="665"/>
      <c r="R811" s="355"/>
      <c r="S811" s="355"/>
      <c r="T811" s="355"/>
      <c r="U811" s="355"/>
      <c r="V811" s="355"/>
      <c r="W811" s="355"/>
      <c r="AN811" s="485"/>
    </row>
    <row r="812" spans="2:40" ht="14.25" customHeight="1">
      <c r="B812" s="13"/>
      <c r="E812" s="1235"/>
      <c r="F812" s="1101"/>
      <c r="G812" s="1235"/>
      <c r="H812" s="1101"/>
      <c r="Q812" s="665"/>
      <c r="R812" s="355"/>
      <c r="S812" s="355"/>
      <c r="T812" s="355"/>
      <c r="U812" s="355"/>
      <c r="V812" s="355"/>
      <c r="W812" s="355"/>
      <c r="AN812" s="485"/>
    </row>
    <row r="813" spans="2:40" ht="14.25" customHeight="1">
      <c r="B813" s="13"/>
      <c r="E813" s="1235"/>
      <c r="F813" s="1101"/>
      <c r="G813" s="1235"/>
      <c r="H813" s="1101"/>
      <c r="Q813" s="665"/>
      <c r="R813" s="355"/>
      <c r="S813" s="355"/>
      <c r="T813" s="355"/>
      <c r="U813" s="355"/>
      <c r="V813" s="355"/>
      <c r="W813" s="355"/>
      <c r="AN813" s="485"/>
    </row>
    <row r="814" spans="2:40" ht="14.25" customHeight="1">
      <c r="B814" s="13"/>
      <c r="E814" s="1235"/>
      <c r="F814" s="1101"/>
      <c r="G814" s="1235"/>
      <c r="H814" s="1101"/>
      <c r="Q814" s="665"/>
      <c r="R814" s="355"/>
      <c r="S814" s="355"/>
      <c r="T814" s="355"/>
      <c r="U814" s="355"/>
      <c r="V814" s="355"/>
      <c r="W814" s="355"/>
      <c r="AN814" s="485"/>
    </row>
    <row r="815" spans="2:40" ht="14.25" customHeight="1">
      <c r="B815" s="13"/>
      <c r="E815" s="1235"/>
      <c r="F815" s="1101"/>
      <c r="G815" s="1235"/>
      <c r="H815" s="1101"/>
      <c r="Q815" s="665"/>
      <c r="R815" s="355"/>
      <c r="S815" s="355"/>
      <c r="T815" s="355"/>
      <c r="U815" s="355"/>
      <c r="V815" s="355"/>
      <c r="W815" s="355"/>
      <c r="AN815" s="485"/>
    </row>
    <row r="816" spans="2:40" ht="14.25" customHeight="1">
      <c r="B816" s="13"/>
      <c r="E816" s="1235"/>
      <c r="F816" s="1101"/>
      <c r="G816" s="1235"/>
      <c r="H816" s="1101"/>
      <c r="Q816" s="665"/>
      <c r="R816" s="355"/>
      <c r="S816" s="355"/>
      <c r="T816" s="355"/>
      <c r="U816" s="355"/>
      <c r="V816" s="355"/>
      <c r="W816" s="355"/>
      <c r="AN816" s="485"/>
    </row>
    <row r="817" spans="2:40" ht="14.25" customHeight="1">
      <c r="B817" s="13"/>
      <c r="E817" s="1235"/>
      <c r="F817" s="1101"/>
      <c r="G817" s="1235"/>
      <c r="H817" s="1101"/>
      <c r="Q817" s="665"/>
      <c r="R817" s="355"/>
      <c r="S817" s="355"/>
      <c r="T817" s="355"/>
      <c r="U817" s="355"/>
      <c r="V817" s="355"/>
      <c r="W817" s="355"/>
      <c r="AN817" s="485"/>
    </row>
    <row r="818" spans="2:40" ht="14.25" customHeight="1">
      <c r="B818" s="13"/>
      <c r="E818" s="1235"/>
      <c r="F818" s="1101"/>
      <c r="G818" s="1235"/>
      <c r="H818" s="1101"/>
      <c r="Q818" s="665"/>
      <c r="R818" s="355"/>
      <c r="S818" s="355"/>
      <c r="T818" s="355"/>
      <c r="U818" s="355"/>
      <c r="V818" s="355"/>
      <c r="W818" s="355"/>
      <c r="AN818" s="485"/>
    </row>
    <row r="819" spans="2:40" ht="14.25" customHeight="1">
      <c r="B819" s="13"/>
      <c r="E819" s="1235"/>
      <c r="F819" s="1101"/>
      <c r="G819" s="1235"/>
      <c r="H819" s="1101"/>
      <c r="Q819" s="665"/>
      <c r="R819" s="355"/>
      <c r="S819" s="355"/>
      <c r="T819" s="355"/>
      <c r="U819" s="355"/>
      <c r="V819" s="355"/>
      <c r="W819" s="355"/>
      <c r="AN819" s="485"/>
    </row>
    <row r="820" spans="2:40" ht="14.25" customHeight="1">
      <c r="B820" s="13"/>
      <c r="E820" s="1235"/>
      <c r="F820" s="1101"/>
      <c r="G820" s="1235"/>
      <c r="H820" s="1101"/>
      <c r="Q820" s="665"/>
      <c r="R820" s="355"/>
      <c r="S820" s="355"/>
      <c r="T820" s="355"/>
      <c r="U820" s="355"/>
      <c r="V820" s="355"/>
      <c r="W820" s="355"/>
      <c r="AN820" s="485"/>
    </row>
    <row r="821" spans="2:40" ht="14.25" customHeight="1">
      <c r="B821" s="13"/>
      <c r="E821" s="1235"/>
      <c r="F821" s="1101"/>
      <c r="G821" s="1235"/>
      <c r="H821" s="1101"/>
      <c r="Q821" s="665"/>
      <c r="R821" s="355"/>
      <c r="S821" s="355"/>
      <c r="T821" s="355"/>
      <c r="U821" s="355"/>
      <c r="V821" s="355"/>
      <c r="W821" s="355"/>
      <c r="AN821" s="485"/>
    </row>
    <row r="822" spans="2:40" ht="14.25" customHeight="1">
      <c r="B822" s="13"/>
      <c r="C822" s="1450"/>
      <c r="D822" s="1450"/>
      <c r="E822" s="1528"/>
      <c r="F822" s="2143"/>
      <c r="G822" s="1528"/>
      <c r="H822" s="2143"/>
      <c r="I822" s="30"/>
      <c r="J822" s="34"/>
      <c r="Q822" s="665"/>
      <c r="R822" s="355"/>
      <c r="S822" s="355"/>
      <c r="T822" s="355"/>
      <c r="U822" s="355"/>
      <c r="V822" s="355"/>
      <c r="W822" s="355"/>
      <c r="AN822" s="485"/>
    </row>
    <row r="823" spans="2:40" ht="14.25" customHeight="1">
      <c r="B823" s="13"/>
      <c r="E823" s="1235"/>
      <c r="F823" s="1101"/>
      <c r="G823" s="1235"/>
      <c r="H823" s="1101"/>
      <c r="Q823" s="665"/>
      <c r="R823" s="355"/>
      <c r="S823" s="355"/>
      <c r="T823" s="355"/>
      <c r="U823" s="355"/>
      <c r="V823" s="355"/>
      <c r="W823" s="355"/>
      <c r="AN823" s="485"/>
    </row>
    <row r="824" spans="2:40" ht="14.25" customHeight="1">
      <c r="B824" s="13"/>
      <c r="E824" s="1235"/>
      <c r="F824" s="1101"/>
      <c r="G824" s="1235"/>
      <c r="H824" s="1101"/>
      <c r="Q824" s="665"/>
      <c r="R824" s="355"/>
      <c r="S824" s="355"/>
      <c r="T824" s="355"/>
      <c r="U824" s="355"/>
      <c r="V824" s="355"/>
      <c r="W824" s="355"/>
      <c r="AN824" s="485"/>
    </row>
    <row r="825" spans="2:40" ht="14.25" customHeight="1">
      <c r="B825" s="13"/>
      <c r="E825" s="1235"/>
      <c r="F825" s="1101"/>
      <c r="G825" s="1235"/>
      <c r="H825" s="1101"/>
      <c r="Q825" s="665"/>
      <c r="R825" s="355"/>
      <c r="S825" s="355"/>
      <c r="T825" s="355"/>
      <c r="U825" s="355"/>
      <c r="V825" s="355"/>
      <c r="W825" s="355"/>
      <c r="AN825" s="485"/>
    </row>
    <row r="826" spans="2:40" ht="14.25" customHeight="1">
      <c r="B826" s="13"/>
      <c r="E826" s="1235"/>
      <c r="F826" s="1101"/>
      <c r="G826" s="1235"/>
      <c r="H826" s="1101"/>
      <c r="Q826" s="665"/>
      <c r="R826" s="355"/>
      <c r="S826" s="355"/>
      <c r="T826" s="355"/>
      <c r="U826" s="355"/>
      <c r="V826" s="355"/>
      <c r="W826" s="355"/>
      <c r="AN826" s="485"/>
    </row>
    <row r="827" spans="2:40" ht="14.25" customHeight="1">
      <c r="B827" s="13"/>
      <c r="E827" s="1235"/>
      <c r="F827" s="1101"/>
      <c r="G827" s="1235"/>
      <c r="H827" s="1101"/>
      <c r="Q827" s="665"/>
      <c r="R827" s="355"/>
      <c r="S827" s="355"/>
      <c r="T827" s="355"/>
      <c r="U827" s="355"/>
      <c r="V827" s="355"/>
      <c r="W827" s="355"/>
      <c r="AN827" s="485"/>
    </row>
    <row r="828" spans="2:40" ht="14.25" customHeight="1">
      <c r="B828" s="13"/>
      <c r="E828" s="1235"/>
      <c r="F828" s="1101"/>
      <c r="G828" s="1235"/>
      <c r="H828" s="1101"/>
      <c r="Q828" s="665"/>
      <c r="R828" s="355"/>
      <c r="S828" s="355"/>
      <c r="T828" s="355"/>
      <c r="U828" s="355"/>
      <c r="V828" s="355"/>
      <c r="W828" s="355"/>
      <c r="AN828" s="485"/>
    </row>
    <row r="829" spans="2:40" ht="14.25" customHeight="1">
      <c r="B829" s="13"/>
      <c r="E829" s="1235"/>
      <c r="F829" s="1101"/>
      <c r="G829" s="1235"/>
      <c r="H829" s="1101"/>
      <c r="Q829" s="665"/>
      <c r="R829" s="355"/>
      <c r="S829" s="355"/>
      <c r="T829" s="355"/>
      <c r="U829" s="355"/>
      <c r="V829" s="355"/>
      <c r="W829" s="355"/>
      <c r="AN829" s="485"/>
    </row>
    <row r="830" spans="2:40" ht="14.25" customHeight="1">
      <c r="B830" s="13"/>
      <c r="E830" s="1235"/>
      <c r="F830" s="1101"/>
      <c r="G830" s="1235"/>
      <c r="H830" s="1101"/>
      <c r="Q830" s="665"/>
      <c r="R830" s="355"/>
      <c r="S830" s="355"/>
      <c r="T830" s="355"/>
      <c r="U830" s="355"/>
      <c r="V830" s="355"/>
      <c r="W830" s="355"/>
      <c r="AN830" s="485"/>
    </row>
    <row r="831" spans="2:40" ht="14.25" customHeight="1">
      <c r="B831" s="13"/>
      <c r="D831" s="1449" t="s">
        <v>10</v>
      </c>
      <c r="E831" s="1235"/>
      <c r="F831" s="1101"/>
      <c r="G831" s="1235"/>
      <c r="H831" s="1101"/>
      <c r="Q831" s="665"/>
      <c r="R831" s="355"/>
      <c r="S831" s="355"/>
      <c r="T831" s="355"/>
      <c r="U831" s="355"/>
      <c r="V831" s="355"/>
      <c r="W831" s="355"/>
      <c r="AN831" s="485"/>
    </row>
    <row r="832" spans="2:40" ht="14.25" customHeight="1">
      <c r="B832" s="13"/>
      <c r="E832" s="1235"/>
      <c r="F832" s="1101"/>
      <c r="G832" s="1235"/>
      <c r="H832" s="1101"/>
      <c r="Q832" s="665"/>
      <c r="R832" s="355"/>
      <c r="S832" s="355"/>
      <c r="T832" s="355"/>
      <c r="U832" s="355"/>
      <c r="V832" s="355"/>
      <c r="W832" s="355"/>
      <c r="AN832" s="485"/>
    </row>
    <row r="833" spans="2:40" ht="14.25" customHeight="1">
      <c r="B833" s="13"/>
      <c r="E833" s="1235"/>
      <c r="F833" s="1101"/>
      <c r="G833" s="1235"/>
      <c r="H833" s="1101"/>
      <c r="Q833" s="665"/>
      <c r="R833" s="355"/>
      <c r="S833" s="355"/>
      <c r="T833" s="355"/>
      <c r="U833" s="355"/>
      <c r="V833" s="355"/>
      <c r="W833" s="355"/>
      <c r="AN833" s="485"/>
    </row>
    <row r="834" spans="2:40" ht="14.25" customHeight="1">
      <c r="B834" s="13"/>
      <c r="E834" s="1235"/>
      <c r="F834" s="1101"/>
      <c r="G834" s="1235"/>
      <c r="H834" s="1101"/>
      <c r="Q834" s="665"/>
      <c r="R834" s="355"/>
      <c r="S834" s="355"/>
      <c r="T834" s="355"/>
      <c r="U834" s="355"/>
      <c r="V834" s="355"/>
      <c r="W834" s="355"/>
      <c r="AN834" s="485"/>
    </row>
    <row r="835" spans="2:40" ht="14.25" customHeight="1">
      <c r="B835" s="13"/>
      <c r="E835" s="1235"/>
      <c r="F835" s="1101"/>
      <c r="G835" s="1235"/>
      <c r="H835" s="1101"/>
      <c r="Q835" s="665"/>
      <c r="R835" s="355"/>
      <c r="S835" s="355"/>
      <c r="T835" s="355"/>
      <c r="U835" s="355"/>
      <c r="V835" s="355"/>
      <c r="W835" s="355"/>
      <c r="AN835" s="485"/>
    </row>
    <row r="836" spans="2:40" ht="14.25" customHeight="1">
      <c r="B836" s="13"/>
      <c r="E836" s="1235"/>
      <c r="F836" s="1101"/>
      <c r="G836" s="1235"/>
      <c r="H836" s="1101"/>
      <c r="Q836" s="665"/>
      <c r="R836" s="355"/>
      <c r="S836" s="355"/>
      <c r="T836" s="355"/>
      <c r="U836" s="355"/>
      <c r="V836" s="355"/>
      <c r="W836" s="355"/>
      <c r="AN836" s="485"/>
    </row>
    <row r="837" spans="2:40" ht="14.25" customHeight="1">
      <c r="B837" s="13"/>
      <c r="E837" s="1235"/>
      <c r="F837" s="1101"/>
      <c r="G837" s="1235"/>
      <c r="H837" s="1101"/>
      <c r="Q837" s="665"/>
      <c r="R837" s="355"/>
      <c r="S837" s="355"/>
      <c r="T837" s="355"/>
      <c r="U837" s="355"/>
      <c r="V837" s="355"/>
      <c r="W837" s="355"/>
      <c r="AN837" s="485"/>
    </row>
    <row r="838" spans="2:40" ht="14.25" customHeight="1">
      <c r="B838" s="13"/>
      <c r="E838" s="1235"/>
      <c r="F838" s="1101"/>
      <c r="G838" s="1235"/>
      <c r="H838" s="1101"/>
      <c r="Q838" s="665"/>
      <c r="R838" s="355"/>
      <c r="S838" s="355"/>
      <c r="T838" s="355"/>
      <c r="U838" s="355"/>
      <c r="V838" s="355"/>
      <c r="W838" s="355"/>
      <c r="AN838" s="485"/>
    </row>
    <row r="839" spans="2:40" ht="14.25" customHeight="1">
      <c r="B839" s="13"/>
      <c r="E839" s="1235"/>
      <c r="F839" s="1101"/>
      <c r="G839" s="1235"/>
      <c r="H839" s="1101"/>
      <c r="Q839" s="665"/>
      <c r="R839" s="355"/>
      <c r="S839" s="355"/>
      <c r="T839" s="355"/>
      <c r="U839" s="355"/>
      <c r="V839" s="355"/>
      <c r="W839" s="355"/>
      <c r="AN839" s="485"/>
    </row>
    <row r="840" spans="2:40" ht="14.25" customHeight="1">
      <c r="B840" s="13"/>
      <c r="E840" s="1235"/>
      <c r="F840" s="1101"/>
      <c r="G840" s="1235"/>
      <c r="H840" s="1101"/>
      <c r="Q840" s="665"/>
      <c r="R840" s="355"/>
      <c r="S840" s="355"/>
      <c r="T840" s="355"/>
      <c r="U840" s="355"/>
      <c r="V840" s="355"/>
      <c r="W840" s="355"/>
      <c r="AN840" s="485"/>
    </row>
    <row r="841" spans="2:40" ht="14.25" customHeight="1">
      <c r="B841" s="13"/>
      <c r="E841" s="1235"/>
      <c r="F841" s="1101"/>
      <c r="G841" s="1235"/>
      <c r="H841" s="1101"/>
      <c r="Q841" s="665"/>
      <c r="R841" s="355"/>
      <c r="S841" s="355"/>
      <c r="T841" s="355"/>
      <c r="U841" s="355"/>
      <c r="V841" s="355"/>
      <c r="W841" s="355"/>
      <c r="AN841" s="485"/>
    </row>
    <row r="842" spans="2:40" ht="14.25" customHeight="1">
      <c r="B842" s="13"/>
      <c r="E842" s="1235"/>
      <c r="F842" s="1101"/>
      <c r="G842" s="1235"/>
      <c r="H842" s="1101"/>
      <c r="Q842" s="665"/>
      <c r="R842" s="355"/>
      <c r="S842" s="355"/>
      <c r="T842" s="355"/>
      <c r="U842" s="355"/>
      <c r="V842" s="355"/>
      <c r="W842" s="355"/>
      <c r="AN842" s="485"/>
    </row>
    <row r="843" spans="2:40" ht="14.25" customHeight="1">
      <c r="B843" s="13"/>
      <c r="E843" s="1235"/>
      <c r="F843" s="1101"/>
      <c r="G843" s="1235"/>
      <c r="H843" s="1101"/>
      <c r="Q843" s="665"/>
      <c r="R843" s="355"/>
      <c r="S843" s="355"/>
      <c r="T843" s="355"/>
      <c r="U843" s="355"/>
      <c r="V843" s="355"/>
      <c r="W843" s="355"/>
      <c r="AN843" s="485"/>
    </row>
    <row r="844" spans="2:40" ht="14.25" customHeight="1">
      <c r="B844" s="13"/>
      <c r="E844" s="1235"/>
      <c r="F844" s="1101"/>
      <c r="G844" s="1235"/>
      <c r="H844" s="1101"/>
      <c r="Q844" s="665"/>
      <c r="R844" s="355"/>
      <c r="S844" s="355"/>
      <c r="T844" s="355"/>
      <c r="U844" s="355"/>
      <c r="V844" s="355"/>
      <c r="W844" s="355"/>
      <c r="AN844" s="485"/>
    </row>
    <row r="845" spans="2:40" ht="14.25" customHeight="1">
      <c r="B845" s="13"/>
      <c r="E845" s="1235"/>
      <c r="F845" s="1101"/>
      <c r="G845" s="1235"/>
      <c r="H845" s="1101"/>
      <c r="Q845" s="665"/>
      <c r="R845" s="355"/>
      <c r="S845" s="355"/>
      <c r="T845" s="355"/>
      <c r="U845" s="355"/>
      <c r="V845" s="355"/>
      <c r="W845" s="355"/>
      <c r="AN845" s="485"/>
    </row>
    <row r="846" spans="2:40" ht="14.25" customHeight="1">
      <c r="B846" s="13"/>
      <c r="E846" s="1235"/>
      <c r="F846" s="1101"/>
      <c r="G846" s="1235"/>
      <c r="H846" s="1101"/>
      <c r="Q846" s="665"/>
      <c r="R846" s="355"/>
      <c r="S846" s="355"/>
      <c r="T846" s="355"/>
      <c r="U846" s="355"/>
      <c r="V846" s="355"/>
      <c r="W846" s="355"/>
      <c r="AN846" s="485"/>
    </row>
    <row r="847" spans="2:40" ht="14.25" customHeight="1">
      <c r="B847" s="13"/>
      <c r="E847" s="1235"/>
      <c r="F847" s="1101"/>
      <c r="G847" s="1235"/>
      <c r="H847" s="1101"/>
      <c r="Q847" s="665"/>
      <c r="R847" s="355"/>
      <c r="S847" s="355"/>
      <c r="T847" s="355"/>
      <c r="U847" s="355"/>
      <c r="V847" s="355"/>
      <c r="W847" s="355"/>
      <c r="AN847" s="485"/>
    </row>
    <row r="848" spans="2:40" ht="14.25" customHeight="1">
      <c r="B848" s="13"/>
      <c r="E848" s="1235"/>
      <c r="F848" s="1101"/>
      <c r="G848" s="1235"/>
      <c r="H848" s="1101"/>
      <c r="Q848" s="665"/>
      <c r="R848" s="355"/>
      <c r="S848" s="355"/>
      <c r="T848" s="355"/>
      <c r="U848" s="355"/>
      <c r="V848" s="355"/>
      <c r="W848" s="355"/>
      <c r="AN848" s="485"/>
    </row>
    <row r="849" spans="2:40" ht="14.25" customHeight="1">
      <c r="B849" s="13"/>
      <c r="E849" s="1235"/>
      <c r="F849" s="1101"/>
      <c r="G849" s="1235"/>
      <c r="H849" s="1101"/>
      <c r="Q849" s="665"/>
      <c r="R849" s="355"/>
      <c r="S849" s="355"/>
      <c r="T849" s="355"/>
      <c r="U849" s="355"/>
      <c r="V849" s="355"/>
      <c r="W849" s="355"/>
      <c r="AN849" s="485"/>
    </row>
    <row r="850" spans="2:40" ht="14.25" customHeight="1">
      <c r="B850" s="13"/>
      <c r="E850" s="1235"/>
      <c r="F850" s="1101"/>
      <c r="G850" s="1235"/>
      <c r="H850" s="1101"/>
      <c r="Q850" s="665"/>
      <c r="R850" s="355"/>
      <c r="S850" s="355"/>
      <c r="T850" s="355"/>
      <c r="U850" s="355"/>
      <c r="V850" s="355"/>
      <c r="W850" s="355"/>
      <c r="AN850" s="485"/>
    </row>
    <row r="851" spans="2:40" ht="14.25" customHeight="1">
      <c r="B851" s="13"/>
      <c r="E851" s="1235"/>
      <c r="F851" s="1101"/>
      <c r="G851" s="1235"/>
      <c r="H851" s="1101"/>
      <c r="Q851" s="665"/>
      <c r="R851" s="355"/>
      <c r="S851" s="355"/>
      <c r="T851" s="355"/>
      <c r="U851" s="355"/>
      <c r="V851" s="355"/>
      <c r="W851" s="355"/>
      <c r="AN851" s="485"/>
    </row>
    <row r="852" spans="2:40" ht="14.25" customHeight="1">
      <c r="B852" s="13"/>
      <c r="E852" s="1235"/>
      <c r="F852" s="1101"/>
      <c r="G852" s="1235"/>
      <c r="H852" s="1101"/>
      <c r="Q852" s="665"/>
      <c r="R852" s="355"/>
      <c r="S852" s="355"/>
      <c r="T852" s="355"/>
      <c r="U852" s="355"/>
      <c r="V852" s="355"/>
      <c r="W852" s="355"/>
      <c r="AN852" s="485"/>
    </row>
    <row r="853" spans="2:40" ht="14.25" customHeight="1">
      <c r="B853" s="13"/>
      <c r="E853" s="1235"/>
      <c r="F853" s="1101"/>
      <c r="G853" s="1235"/>
      <c r="H853" s="1101"/>
      <c r="Q853" s="665"/>
      <c r="R853" s="355"/>
      <c r="S853" s="355"/>
      <c r="T853" s="355"/>
      <c r="U853" s="355"/>
      <c r="V853" s="355"/>
      <c r="W853" s="355"/>
      <c r="AN853" s="485"/>
    </row>
    <row r="854" spans="2:40" ht="14.25" customHeight="1">
      <c r="B854" s="13"/>
      <c r="E854" s="1235"/>
      <c r="F854" s="1101"/>
      <c r="G854" s="1235"/>
      <c r="H854" s="1101"/>
      <c r="Q854" s="665"/>
      <c r="R854" s="355"/>
      <c r="S854" s="355"/>
      <c r="T854" s="355"/>
      <c r="U854" s="355"/>
      <c r="V854" s="355"/>
      <c r="W854" s="355"/>
      <c r="AN854" s="485"/>
    </row>
    <row r="855" spans="2:40" ht="14.25" customHeight="1">
      <c r="B855" s="13"/>
      <c r="E855" s="1235"/>
      <c r="F855" s="1101"/>
      <c r="G855" s="1235"/>
      <c r="H855" s="1101"/>
      <c r="Q855" s="665"/>
      <c r="R855" s="355"/>
      <c r="S855" s="355"/>
      <c r="T855" s="355"/>
      <c r="U855" s="355"/>
      <c r="V855" s="355"/>
      <c r="W855" s="355"/>
      <c r="AN855" s="485"/>
    </row>
    <row r="856" spans="2:40" ht="14.25" customHeight="1">
      <c r="B856" s="13"/>
      <c r="E856" s="1235"/>
      <c r="F856" s="1101"/>
      <c r="G856" s="1235"/>
      <c r="H856" s="1101"/>
      <c r="Q856" s="665"/>
      <c r="R856" s="355"/>
      <c r="S856" s="355"/>
      <c r="T856" s="355"/>
      <c r="U856" s="355"/>
      <c r="V856" s="355"/>
      <c r="W856" s="355"/>
      <c r="AN856" s="485"/>
    </row>
    <row r="857" spans="2:40" ht="14.25" customHeight="1">
      <c r="B857" s="13"/>
      <c r="E857" s="1235"/>
      <c r="F857" s="1101"/>
      <c r="G857" s="1235"/>
      <c r="H857" s="1101"/>
      <c r="Q857" s="665"/>
      <c r="R857" s="355"/>
      <c r="S857" s="355"/>
      <c r="T857" s="355"/>
      <c r="U857" s="355"/>
      <c r="V857" s="355"/>
      <c r="W857" s="355"/>
      <c r="AN857" s="485"/>
    </row>
    <row r="858" spans="2:40" ht="14.25" customHeight="1">
      <c r="B858" s="13"/>
      <c r="E858" s="1235"/>
      <c r="F858" s="1101"/>
      <c r="G858" s="1235"/>
      <c r="H858" s="1101"/>
      <c r="Q858" s="665"/>
      <c r="R858" s="355"/>
      <c r="S858" s="355"/>
      <c r="T858" s="355"/>
      <c r="U858" s="355"/>
      <c r="V858" s="355"/>
      <c r="W858" s="355"/>
      <c r="AN858" s="485"/>
    </row>
    <row r="859" spans="2:40" ht="14.25" customHeight="1">
      <c r="B859" s="13"/>
      <c r="E859" s="1235"/>
      <c r="F859" s="1101"/>
      <c r="G859" s="1235"/>
      <c r="H859" s="1101"/>
      <c r="Q859" s="665"/>
      <c r="R859" s="355"/>
      <c r="S859" s="355"/>
      <c r="T859" s="355"/>
      <c r="U859" s="355"/>
      <c r="V859" s="355"/>
      <c r="W859" s="355"/>
      <c r="AN859" s="485"/>
    </row>
    <row r="860" spans="2:40" ht="14.25" customHeight="1">
      <c r="B860" s="13"/>
      <c r="E860" s="1235"/>
      <c r="F860" s="1101"/>
      <c r="G860" s="1235"/>
      <c r="H860" s="1101"/>
      <c r="Q860" s="665"/>
      <c r="R860" s="355"/>
      <c r="S860" s="355"/>
      <c r="T860" s="355"/>
      <c r="U860" s="355"/>
      <c r="V860" s="355"/>
      <c r="W860" s="355"/>
      <c r="AN860" s="485"/>
    </row>
    <row r="861" spans="2:40" ht="14.25" customHeight="1">
      <c r="B861" s="13"/>
      <c r="E861" s="1235"/>
      <c r="F861" s="1101"/>
      <c r="G861" s="1235"/>
      <c r="H861" s="1101"/>
      <c r="Q861" s="665"/>
      <c r="R861" s="355"/>
      <c r="S861" s="355"/>
      <c r="T861" s="355"/>
      <c r="U861" s="355"/>
      <c r="V861" s="355"/>
      <c r="W861" s="355"/>
      <c r="AN861" s="485"/>
    </row>
    <row r="862" spans="2:40" ht="14.25" customHeight="1">
      <c r="B862" s="13"/>
      <c r="E862" s="1235"/>
      <c r="F862" s="1101"/>
      <c r="G862" s="1235"/>
      <c r="H862" s="1101"/>
      <c r="Q862" s="665"/>
      <c r="R862" s="355"/>
      <c r="S862" s="355"/>
      <c r="T862" s="355"/>
      <c r="U862" s="355"/>
      <c r="V862" s="355"/>
      <c r="W862" s="355"/>
      <c r="AN862" s="485"/>
    </row>
    <row r="863" spans="2:40" ht="14.25" customHeight="1">
      <c r="B863" s="13"/>
      <c r="E863" s="1235"/>
      <c r="F863" s="1101"/>
      <c r="G863" s="1235"/>
      <c r="H863" s="1101"/>
      <c r="Q863" s="665"/>
      <c r="R863" s="355"/>
      <c r="S863" s="355"/>
      <c r="T863" s="355"/>
      <c r="U863" s="355"/>
      <c r="V863" s="355"/>
      <c r="W863" s="355"/>
      <c r="AN863" s="485"/>
    </row>
    <row r="864" spans="2:40" ht="14.25" customHeight="1">
      <c r="B864" s="13"/>
      <c r="E864" s="1235"/>
      <c r="F864" s="1101"/>
      <c r="G864" s="1235"/>
      <c r="H864" s="1101"/>
      <c r="Q864" s="665"/>
      <c r="R864" s="355"/>
      <c r="S864" s="355"/>
      <c r="T864" s="355"/>
      <c r="U864" s="355"/>
      <c r="V864" s="355"/>
      <c r="W864" s="355"/>
      <c r="AN864" s="485"/>
    </row>
    <row r="865" spans="2:40" ht="14.25" customHeight="1">
      <c r="B865" s="13"/>
      <c r="E865" s="1235"/>
      <c r="F865" s="1101"/>
      <c r="G865" s="1235"/>
      <c r="H865" s="1101"/>
      <c r="Q865" s="665"/>
      <c r="R865" s="355"/>
      <c r="S865" s="355"/>
      <c r="T865" s="355"/>
      <c r="U865" s="355"/>
      <c r="V865" s="355"/>
      <c r="W865" s="355"/>
      <c r="AN865" s="485"/>
    </row>
    <row r="866" spans="2:40" ht="14.25" customHeight="1">
      <c r="B866" s="13"/>
      <c r="E866" s="1235"/>
      <c r="F866" s="1101"/>
      <c r="G866" s="1235"/>
      <c r="H866" s="1101"/>
      <c r="Q866" s="665"/>
      <c r="R866" s="355"/>
      <c r="S866" s="355"/>
      <c r="T866" s="355"/>
      <c r="U866" s="355"/>
      <c r="V866" s="355"/>
      <c r="W866" s="355"/>
      <c r="AN866" s="485"/>
    </row>
    <row r="867" spans="2:40" ht="14.25" customHeight="1">
      <c r="B867" s="13"/>
      <c r="E867" s="1235"/>
      <c r="F867" s="1101"/>
      <c r="G867" s="1235"/>
      <c r="H867" s="1101"/>
      <c r="Q867" s="665"/>
      <c r="R867" s="355"/>
      <c r="S867" s="355"/>
      <c r="T867" s="355"/>
      <c r="U867" s="355"/>
      <c r="V867" s="355"/>
      <c r="W867" s="355"/>
      <c r="AN867" s="485"/>
    </row>
    <row r="868" spans="2:40" ht="14.25" customHeight="1">
      <c r="B868" s="13"/>
      <c r="E868" s="1235"/>
      <c r="F868" s="1101"/>
      <c r="G868" s="1235"/>
      <c r="H868" s="1101"/>
      <c r="Q868" s="665"/>
      <c r="R868" s="355"/>
      <c r="S868" s="355"/>
      <c r="T868" s="355"/>
      <c r="U868" s="355"/>
      <c r="V868" s="355"/>
      <c r="W868" s="355"/>
      <c r="AN868" s="485"/>
    </row>
    <row r="869" spans="2:40" ht="14.25" customHeight="1">
      <c r="B869" s="13"/>
      <c r="E869" s="1235"/>
      <c r="F869" s="1101"/>
      <c r="G869" s="1235"/>
      <c r="H869" s="1101"/>
      <c r="Q869" s="665"/>
      <c r="R869" s="355"/>
      <c r="S869" s="355"/>
      <c r="T869" s="355"/>
      <c r="U869" s="355"/>
      <c r="V869" s="355"/>
      <c r="W869" s="355"/>
      <c r="AN869" s="485"/>
    </row>
    <row r="870" spans="2:40" ht="14.25" customHeight="1">
      <c r="B870" s="13"/>
      <c r="E870" s="1235"/>
      <c r="F870" s="1101"/>
      <c r="G870" s="1235"/>
      <c r="H870" s="1101"/>
      <c r="Q870" s="665"/>
      <c r="R870" s="355"/>
      <c r="S870" s="355"/>
      <c r="T870" s="355"/>
      <c r="U870" s="355"/>
      <c r="V870" s="355"/>
      <c r="W870" s="355"/>
      <c r="AN870" s="485"/>
    </row>
    <row r="871" spans="2:40" ht="14.25" customHeight="1">
      <c r="B871" s="13"/>
      <c r="E871" s="1531"/>
      <c r="F871" s="1353"/>
      <c r="G871" s="1531"/>
      <c r="H871" s="2437"/>
    </row>
    <row r="9062" spans="1:47">
      <c r="F9062" s="2486"/>
      <c r="G9062" s="1310"/>
      <c r="H9062" s="2440"/>
      <c r="I9062" s="18"/>
      <c r="AN9062" s="518"/>
    </row>
    <row r="9063" spans="1:47" s="2595" customFormat="1" ht="15.75">
      <c r="A9063" s="2592"/>
      <c r="B9063" s="2592"/>
      <c r="C9063" s="2593"/>
      <c r="D9063" s="2592"/>
      <c r="E9063" s="2600"/>
      <c r="F9063" s="2601"/>
      <c r="G9063" s="2600"/>
      <c r="H9063" s="2601"/>
      <c r="I9063" s="2596"/>
      <c r="J9063" s="2596"/>
      <c r="K9063" s="2596"/>
      <c r="L9063" s="2596"/>
      <c r="M9063" s="2596"/>
      <c r="N9063" s="2596"/>
      <c r="O9063" s="2596"/>
      <c r="P9063" s="2598"/>
      <c r="Q9063" s="2597"/>
      <c r="R9063" s="2597"/>
      <c r="S9063" s="2597"/>
      <c r="T9063" s="2597"/>
      <c r="U9063" s="2597"/>
      <c r="V9063" s="2597"/>
      <c r="W9063" s="2597"/>
      <c r="X9063" s="2597"/>
      <c r="Y9063" s="2597"/>
      <c r="Z9063" s="2598"/>
      <c r="AA9063" s="2598"/>
      <c r="AB9063" s="2598"/>
      <c r="AC9063" s="2598"/>
      <c r="AD9063" s="2598"/>
      <c r="AE9063" s="2598"/>
      <c r="AF9063" s="2598"/>
      <c r="AG9063" s="2598"/>
      <c r="AH9063" s="2598"/>
      <c r="AI9063" s="2598"/>
      <c r="AJ9063" s="2598"/>
      <c r="AK9063" s="2598"/>
      <c r="AL9063" s="2598"/>
      <c r="AM9063" s="2598"/>
      <c r="AN9063" s="2598"/>
      <c r="AO9063" s="3060"/>
      <c r="AP9063" s="2596"/>
      <c r="AQ9063" s="2596"/>
      <c r="AR9063" s="2596"/>
      <c r="AS9063" s="2596"/>
      <c r="AT9063" s="2596"/>
      <c r="AU9063" s="2596"/>
    </row>
    <row r="9064" spans="1:47" s="2595" customFormat="1" ht="15.75">
      <c r="A9064" s="2592"/>
      <c r="B9064" s="2592"/>
      <c r="C9064" s="2593"/>
      <c r="D9064" s="2592"/>
      <c r="E9064" s="2600"/>
      <c r="F9064" s="2601"/>
      <c r="G9064" s="2600"/>
      <c r="H9064" s="2601"/>
      <c r="I9064" s="2596"/>
      <c r="J9064" s="2596"/>
      <c r="K9064" s="2596"/>
      <c r="L9064" s="2596"/>
      <c r="M9064" s="2596"/>
      <c r="N9064" s="2596"/>
      <c r="O9064" s="2596"/>
      <c r="P9064" s="2598"/>
      <c r="Q9064" s="2597"/>
      <c r="R9064" s="2597"/>
      <c r="S9064" s="2597"/>
      <c r="T9064" s="2597"/>
      <c r="U9064" s="2597"/>
      <c r="V9064" s="2597"/>
      <c r="W9064" s="2597"/>
      <c r="X9064" s="2597"/>
      <c r="Y9064" s="2597"/>
      <c r="Z9064" s="2598"/>
      <c r="AA9064" s="2598"/>
      <c r="AB9064" s="2598"/>
      <c r="AC9064" s="2598"/>
      <c r="AD9064" s="2598"/>
      <c r="AE9064" s="2598"/>
      <c r="AF9064" s="2598"/>
      <c r="AG9064" s="2598"/>
      <c r="AH9064" s="2598"/>
      <c r="AI9064" s="2598"/>
      <c r="AJ9064" s="2598"/>
      <c r="AK9064" s="2598"/>
      <c r="AL9064" s="2598"/>
      <c r="AM9064" s="2598"/>
      <c r="AN9064" s="2598"/>
      <c r="AO9064" s="3060"/>
      <c r="AP9064" s="2596"/>
      <c r="AQ9064" s="2596"/>
      <c r="AR9064" s="2596"/>
      <c r="AS9064" s="2596"/>
      <c r="AT9064" s="2596"/>
      <c r="AU9064" s="2596"/>
    </row>
    <row r="9065" spans="1:47" s="2595" customFormat="1" ht="15.75">
      <c r="A9065" s="2592"/>
      <c r="B9065" s="2592"/>
      <c r="C9065" s="2593"/>
      <c r="D9065" s="2592"/>
      <c r="E9065" s="2600"/>
      <c r="F9065" s="2601"/>
      <c r="G9065" s="2600"/>
      <c r="H9065" s="2601"/>
      <c r="I9065" s="2596"/>
      <c r="J9065" s="2596"/>
      <c r="K9065" s="2596"/>
      <c r="L9065" s="2596"/>
      <c r="M9065" s="2596"/>
      <c r="N9065" s="2596"/>
      <c r="O9065" s="2596"/>
      <c r="P9065" s="2598"/>
      <c r="Q9065" s="2597"/>
      <c r="R9065" s="2597"/>
      <c r="S9065" s="2597"/>
      <c r="T9065" s="2597"/>
      <c r="U9065" s="2597"/>
      <c r="V9065" s="2597"/>
      <c r="W9065" s="2597"/>
      <c r="X9065" s="2597"/>
      <c r="Y9065" s="2597"/>
      <c r="Z9065" s="2598"/>
      <c r="AA9065" s="2598"/>
      <c r="AB9065" s="2598"/>
      <c r="AC9065" s="2598"/>
      <c r="AD9065" s="2598"/>
      <c r="AE9065" s="2598"/>
      <c r="AF9065" s="2598"/>
      <c r="AG9065" s="2598"/>
      <c r="AH9065" s="2598"/>
      <c r="AI9065" s="2598"/>
      <c r="AJ9065" s="2598"/>
      <c r="AK9065" s="2598"/>
      <c r="AL9065" s="2598"/>
      <c r="AM9065" s="2598"/>
      <c r="AN9065" s="2598"/>
      <c r="AO9065" s="3060"/>
      <c r="AP9065" s="2596"/>
      <c r="AQ9065" s="2596"/>
      <c r="AR9065" s="2596"/>
      <c r="AS9065" s="2596"/>
      <c r="AT9065" s="2596"/>
      <c r="AU9065" s="2596"/>
    </row>
    <row r="9066" spans="1:47" s="2595" customFormat="1" ht="27.75" customHeight="1">
      <c r="A9066" s="2592"/>
      <c r="B9066" s="2592"/>
      <c r="C9066" s="2593"/>
      <c r="D9066" s="2592"/>
      <c r="E9066" s="2600"/>
      <c r="F9066" s="2601"/>
      <c r="G9066" s="2600"/>
      <c r="H9066" s="2601"/>
      <c r="I9066" s="2596"/>
      <c r="J9066" s="2596"/>
      <c r="K9066" s="2596"/>
      <c r="L9066" s="2596"/>
      <c r="M9066" s="2596"/>
      <c r="N9066" s="2596"/>
      <c r="O9066" s="2596"/>
      <c r="P9066" s="2598"/>
      <c r="Q9066" s="2597"/>
      <c r="R9066" s="2597"/>
      <c r="S9066" s="2597"/>
      <c r="T9066" s="2597"/>
      <c r="U9066" s="2597"/>
      <c r="V9066" s="2597"/>
      <c r="W9066" s="2597"/>
      <c r="X9066" s="2597"/>
      <c r="Y9066" s="2597"/>
      <c r="Z9066" s="2598"/>
      <c r="AA9066" s="2598"/>
      <c r="AB9066" s="2598"/>
      <c r="AC9066" s="2598"/>
      <c r="AD9066" s="2598"/>
      <c r="AE9066" s="2598"/>
      <c r="AF9066" s="2598"/>
      <c r="AG9066" s="2598"/>
      <c r="AH9066" s="2598"/>
      <c r="AI9066" s="2598"/>
      <c r="AJ9066" s="2598"/>
      <c r="AK9066" s="2598"/>
      <c r="AL9066" s="2598"/>
      <c r="AM9066" s="2598"/>
      <c r="AN9066" s="2598"/>
      <c r="AO9066" s="3060"/>
      <c r="AP9066" s="2596"/>
      <c r="AQ9066" s="2596"/>
      <c r="AR9066" s="2596"/>
      <c r="AS9066" s="2596"/>
      <c r="AT9066" s="2596"/>
      <c r="AU9066" s="2596"/>
    </row>
    <row r="9067" spans="1:47" s="2595" customFormat="1" ht="15.75">
      <c r="A9067" s="2592"/>
      <c r="B9067" s="2592"/>
      <c r="C9067" s="2593"/>
      <c r="D9067" s="2592"/>
      <c r="E9067" s="2600"/>
      <c r="F9067" s="2601"/>
      <c r="G9067" s="2600"/>
      <c r="H9067" s="2601"/>
      <c r="I9067" s="2596"/>
      <c r="J9067" s="2596"/>
      <c r="K9067" s="2596"/>
      <c r="L9067" s="2596"/>
      <c r="M9067" s="2596"/>
      <c r="N9067" s="2596"/>
      <c r="O9067" s="2596"/>
      <c r="P9067" s="2598"/>
      <c r="Q9067" s="2597"/>
      <c r="R9067" s="2597"/>
      <c r="S9067" s="2597"/>
      <c r="T9067" s="2597"/>
      <c r="U9067" s="2597"/>
      <c r="V9067" s="2597"/>
      <c r="W9067" s="2597"/>
      <c r="X9067" s="2597"/>
      <c r="Y9067" s="2597"/>
      <c r="Z9067" s="2598"/>
      <c r="AA9067" s="2598"/>
      <c r="AB9067" s="2598"/>
      <c r="AC9067" s="2598"/>
      <c r="AD9067" s="2598"/>
      <c r="AE9067" s="2598"/>
      <c r="AF9067" s="2598"/>
      <c r="AG9067" s="2598"/>
      <c r="AH9067" s="2598"/>
      <c r="AI9067" s="2598"/>
      <c r="AJ9067" s="2598"/>
      <c r="AK9067" s="2598"/>
      <c r="AL9067" s="2598"/>
      <c r="AM9067" s="2598"/>
      <c r="AN9067" s="2598"/>
      <c r="AO9067" s="3060"/>
      <c r="AP9067" s="2596"/>
      <c r="AQ9067" s="2596"/>
      <c r="AR9067" s="2596"/>
      <c r="AS9067" s="2596"/>
      <c r="AT9067" s="2596"/>
      <c r="AU9067" s="2596"/>
    </row>
    <row r="9068" spans="1:47" s="2595" customFormat="1" ht="15.75">
      <c r="A9068" s="2592"/>
      <c r="B9068" s="2599"/>
      <c r="C9068" s="2593"/>
      <c r="D9068" s="2592"/>
      <c r="E9068" s="2600"/>
      <c r="F9068" s="2601"/>
      <c r="G9068" s="2600"/>
      <c r="H9068" s="2601"/>
      <c r="I9068" s="2596"/>
      <c r="J9068" s="2596"/>
      <c r="K9068" s="2596"/>
      <c r="L9068" s="2596"/>
      <c r="M9068" s="2596"/>
      <c r="N9068" s="2596"/>
      <c r="O9068" s="2596"/>
      <c r="P9068" s="2598"/>
      <c r="Q9068" s="2597"/>
      <c r="R9068" s="2597"/>
      <c r="S9068" s="2597"/>
      <c r="T9068" s="2597"/>
      <c r="U9068" s="2597"/>
      <c r="V9068" s="2597"/>
      <c r="W9068" s="2597"/>
      <c r="X9068" s="2597"/>
      <c r="Y9068" s="2597"/>
      <c r="Z9068" s="2598"/>
      <c r="AA9068" s="2598"/>
      <c r="AB9068" s="2598"/>
      <c r="AC9068" s="2598"/>
      <c r="AD9068" s="2598"/>
      <c r="AE9068" s="2598"/>
      <c r="AF9068" s="2598"/>
      <c r="AG9068" s="2598"/>
      <c r="AH9068" s="2598"/>
      <c r="AI9068" s="2598"/>
      <c r="AJ9068" s="2598"/>
      <c r="AK9068" s="2598"/>
      <c r="AL9068" s="2598"/>
      <c r="AM9068" s="2598"/>
      <c r="AN9068" s="2598"/>
      <c r="AO9068" s="3060"/>
      <c r="AP9068" s="2596"/>
      <c r="AQ9068" s="2596"/>
      <c r="AR9068" s="2596"/>
      <c r="AS9068" s="2596"/>
      <c r="AT9068" s="2596"/>
      <c r="AU9068" s="2596"/>
    </row>
    <row r="9069" spans="1:47" s="2595" customFormat="1" ht="15.75">
      <c r="A9069" s="2592"/>
      <c r="B9069" s="2592"/>
      <c r="C9069" s="2593"/>
      <c r="D9069" s="2592"/>
      <c r="E9069" s="2600"/>
      <c r="F9069" s="2601"/>
      <c r="G9069" s="2600"/>
      <c r="H9069" s="2601"/>
      <c r="I9069" s="2596"/>
      <c r="J9069" s="2596"/>
      <c r="K9069" s="2596"/>
      <c r="L9069" s="2596"/>
      <c r="M9069" s="2596"/>
      <c r="N9069" s="2596"/>
      <c r="O9069" s="2596"/>
      <c r="P9069" s="2598"/>
      <c r="Q9069" s="2597"/>
      <c r="R9069" s="2597"/>
      <c r="S9069" s="2597"/>
      <c r="T9069" s="2597"/>
      <c r="U9069" s="2597"/>
      <c r="V9069" s="2597"/>
      <c r="W9069" s="2597"/>
      <c r="X9069" s="2597"/>
      <c r="Y9069" s="2597"/>
      <c r="Z9069" s="2598"/>
      <c r="AA9069" s="2598"/>
      <c r="AB9069" s="2598"/>
      <c r="AC9069" s="2598"/>
      <c r="AD9069" s="2598"/>
      <c r="AE9069" s="2598"/>
      <c r="AF9069" s="2598"/>
      <c r="AG9069" s="2598"/>
      <c r="AH9069" s="2598"/>
      <c r="AI9069" s="2598"/>
      <c r="AJ9069" s="2598"/>
      <c r="AK9069" s="2598"/>
      <c r="AL9069" s="2598"/>
      <c r="AM9069" s="2598"/>
      <c r="AN9069" s="2598"/>
      <c r="AO9069" s="3060"/>
      <c r="AP9069" s="2596"/>
      <c r="AQ9069" s="2596"/>
      <c r="AR9069" s="2596"/>
      <c r="AS9069" s="2596"/>
      <c r="AT9069" s="2596"/>
      <c r="AU9069" s="2596"/>
    </row>
    <row r="9070" spans="1:47" s="2595" customFormat="1" ht="15.75">
      <c r="A9070" s="2592"/>
      <c r="B9070" s="2599"/>
      <c r="C9070" s="2593"/>
      <c r="D9070" s="2592"/>
      <c r="E9070" s="2600"/>
      <c r="F9070" s="2601"/>
      <c r="G9070" s="2600"/>
      <c r="H9070" s="2601"/>
      <c r="I9070" s="2596"/>
      <c r="J9070" s="2596"/>
      <c r="K9070" s="2596"/>
      <c r="L9070" s="2596"/>
      <c r="M9070" s="2596"/>
      <c r="N9070" s="2596"/>
      <c r="O9070" s="2596"/>
      <c r="P9070" s="2598"/>
      <c r="Q9070" s="2597"/>
      <c r="R9070" s="2597"/>
      <c r="S9070" s="2597"/>
      <c r="T9070" s="2597"/>
      <c r="U9070" s="2597"/>
      <c r="V9070" s="2597"/>
      <c r="W9070" s="2597"/>
      <c r="X9070" s="2597"/>
      <c r="Y9070" s="2597"/>
      <c r="Z9070" s="2598"/>
      <c r="AA9070" s="2598"/>
      <c r="AB9070" s="2598"/>
      <c r="AC9070" s="2598"/>
      <c r="AD9070" s="2598"/>
      <c r="AE9070" s="2598"/>
      <c r="AF9070" s="2598"/>
      <c r="AG9070" s="2598"/>
      <c r="AH9070" s="2598"/>
      <c r="AI9070" s="2598"/>
      <c r="AJ9070" s="2598"/>
      <c r="AK9070" s="2598"/>
      <c r="AL9070" s="2598"/>
      <c r="AM9070" s="2598"/>
      <c r="AN9070" s="2598"/>
      <c r="AO9070" s="3060"/>
      <c r="AP9070" s="2596"/>
      <c r="AQ9070" s="2596"/>
      <c r="AR9070" s="2596"/>
      <c r="AS9070" s="2596"/>
      <c r="AT9070" s="2596"/>
      <c r="AU9070" s="2596"/>
    </row>
    <row r="9071" spans="1:47" s="2595" customFormat="1" ht="15.75">
      <c r="A9071" s="2592"/>
      <c r="B9071" s="2592"/>
      <c r="C9071" s="2593"/>
      <c r="D9071" s="2592"/>
      <c r="E9071" s="2600"/>
      <c r="F9071" s="2601"/>
      <c r="G9071" s="2600"/>
      <c r="H9071" s="2601"/>
      <c r="I9071" s="2596"/>
      <c r="J9071" s="2596"/>
      <c r="K9071" s="2596"/>
      <c r="L9071" s="2596"/>
      <c r="M9071" s="2596"/>
      <c r="N9071" s="2596"/>
      <c r="O9071" s="2596"/>
      <c r="P9071" s="2598"/>
      <c r="Q9071" s="2597"/>
      <c r="R9071" s="2597"/>
      <c r="S9071" s="2597"/>
      <c r="T9071" s="2597"/>
      <c r="U9071" s="2597"/>
      <c r="V9071" s="2597"/>
      <c r="W9071" s="2597"/>
      <c r="X9071" s="2597"/>
      <c r="Y9071" s="2597"/>
      <c r="Z9071" s="2598"/>
      <c r="AA9071" s="2598"/>
      <c r="AB9071" s="2598"/>
      <c r="AC9071" s="2598"/>
      <c r="AD9071" s="2598"/>
      <c r="AE9071" s="2598"/>
      <c r="AF9071" s="2598"/>
      <c r="AG9071" s="2598"/>
      <c r="AH9071" s="2598"/>
      <c r="AI9071" s="2598"/>
      <c r="AJ9071" s="2598"/>
      <c r="AK9071" s="2598"/>
      <c r="AL9071" s="2598"/>
      <c r="AM9071" s="2598"/>
      <c r="AN9071" s="2598"/>
      <c r="AO9071" s="3060"/>
      <c r="AP9071" s="2596"/>
      <c r="AQ9071" s="2596"/>
      <c r="AR9071" s="2596"/>
      <c r="AS9071" s="2596"/>
      <c r="AT9071" s="2596"/>
      <c r="AU9071" s="2596"/>
    </row>
    <row r="9072" spans="1:47" s="2595" customFormat="1" ht="15.75">
      <c r="A9072" s="2592"/>
      <c r="B9072" s="2592"/>
      <c r="C9072" s="2593"/>
      <c r="D9072" s="2592"/>
      <c r="E9072" s="2600"/>
      <c r="F9072" s="2601"/>
      <c r="G9072" s="2600"/>
      <c r="H9072" s="2601"/>
      <c r="I9072" s="2596"/>
      <c r="J9072" s="2596"/>
      <c r="K9072" s="2596"/>
      <c r="L9072" s="2596"/>
      <c r="M9072" s="2596"/>
      <c r="N9072" s="2596"/>
      <c r="O9072" s="2596"/>
      <c r="P9072" s="2598"/>
      <c r="Q9072" s="2597"/>
      <c r="R9072" s="2597"/>
      <c r="S9072" s="2597"/>
      <c r="T9072" s="2597"/>
      <c r="U9072" s="2597"/>
      <c r="V9072" s="2597"/>
      <c r="W9072" s="2597"/>
      <c r="X9072" s="2597"/>
      <c r="Y9072" s="2597"/>
      <c r="Z9072" s="2598"/>
      <c r="AA9072" s="2598"/>
      <c r="AB9072" s="2598"/>
      <c r="AC9072" s="2598"/>
      <c r="AD9072" s="2598"/>
      <c r="AE9072" s="2598"/>
      <c r="AF9072" s="2598"/>
      <c r="AG9072" s="2598"/>
      <c r="AH9072" s="2598"/>
      <c r="AI9072" s="2598"/>
      <c r="AJ9072" s="2598"/>
      <c r="AK9072" s="2598"/>
      <c r="AL9072" s="2598"/>
      <c r="AM9072" s="2598"/>
      <c r="AN9072" s="2598"/>
      <c r="AO9072" s="3060"/>
      <c r="AP9072" s="2596"/>
      <c r="AQ9072" s="2596"/>
      <c r="AR9072" s="2596"/>
      <c r="AS9072" s="2596"/>
      <c r="AT9072" s="2596"/>
      <c r="AU9072" s="2596"/>
    </row>
    <row r="9073" spans="1:47" s="2595" customFormat="1" ht="15.75">
      <c r="A9073" s="2592"/>
      <c r="B9073" s="2592"/>
      <c r="C9073" s="2593"/>
      <c r="D9073" s="2592"/>
      <c r="E9073" s="2600"/>
      <c r="F9073" s="2601"/>
      <c r="G9073" s="2600"/>
      <c r="H9073" s="2601"/>
      <c r="I9073" s="2596"/>
      <c r="J9073" s="2596"/>
      <c r="K9073" s="2596"/>
      <c r="L9073" s="2596"/>
      <c r="M9073" s="2596"/>
      <c r="N9073" s="2596"/>
      <c r="O9073" s="2596"/>
      <c r="P9073" s="2598"/>
      <c r="Q9073" s="2597"/>
      <c r="R9073" s="2597"/>
      <c r="S9073" s="2597"/>
      <c r="T9073" s="2597"/>
      <c r="U9073" s="2597"/>
      <c r="V9073" s="2597"/>
      <c r="W9073" s="2597"/>
      <c r="X9073" s="2597"/>
      <c r="Y9073" s="2597"/>
      <c r="Z9073" s="2598"/>
      <c r="AA9073" s="2598"/>
      <c r="AB9073" s="2598"/>
      <c r="AC9073" s="2598"/>
      <c r="AD9073" s="2598"/>
      <c r="AE9073" s="2598"/>
      <c r="AF9073" s="2598"/>
      <c r="AG9073" s="2598"/>
      <c r="AH9073" s="2598"/>
      <c r="AI9073" s="2598"/>
      <c r="AJ9073" s="2598"/>
      <c r="AK9073" s="2598"/>
      <c r="AL9073" s="2598"/>
      <c r="AM9073" s="2598"/>
      <c r="AN9073" s="2598"/>
      <c r="AO9073" s="3060"/>
      <c r="AP9073" s="2596"/>
      <c r="AQ9073" s="2596"/>
      <c r="AR9073" s="2596"/>
      <c r="AS9073" s="2596"/>
      <c r="AT9073" s="2596"/>
      <c r="AU9073" s="2596"/>
    </row>
    <row r="9074" spans="1:47" s="2595" customFormat="1" ht="15.75">
      <c r="A9074" s="2592"/>
      <c r="B9074" s="2599"/>
      <c r="C9074" s="2593"/>
      <c r="D9074" s="2592"/>
      <c r="E9074" s="2600"/>
      <c r="F9074" s="2601"/>
      <c r="G9074" s="2600"/>
      <c r="H9074" s="2601"/>
      <c r="I9074" s="2596"/>
      <c r="J9074" s="2596"/>
      <c r="K9074" s="2596"/>
      <c r="L9074" s="2596"/>
      <c r="M9074" s="2596"/>
      <c r="N9074" s="2596"/>
      <c r="O9074" s="2596"/>
      <c r="P9074" s="2598"/>
      <c r="Q9074" s="2597"/>
      <c r="R9074" s="2597"/>
      <c r="S9074" s="2597"/>
      <c r="T9074" s="2597"/>
      <c r="U9074" s="2597"/>
      <c r="V9074" s="2597"/>
      <c r="W9074" s="2597"/>
      <c r="X9074" s="2597"/>
      <c r="Y9074" s="2597"/>
      <c r="Z9074" s="2598"/>
      <c r="AA9074" s="2598"/>
      <c r="AB9074" s="2598"/>
      <c r="AC9074" s="2598"/>
      <c r="AD9074" s="2598"/>
      <c r="AE9074" s="2598"/>
      <c r="AF9074" s="2598"/>
      <c r="AG9074" s="2598"/>
      <c r="AH9074" s="2598"/>
      <c r="AI9074" s="2598"/>
      <c r="AJ9074" s="2598"/>
      <c r="AK9074" s="2598"/>
      <c r="AL9074" s="2598"/>
      <c r="AM9074" s="2598"/>
      <c r="AN9074" s="2598"/>
      <c r="AO9074" s="3060"/>
      <c r="AP9074" s="2596"/>
      <c r="AQ9074" s="2596"/>
      <c r="AR9074" s="2596"/>
      <c r="AS9074" s="2596"/>
      <c r="AT9074" s="2596"/>
      <c r="AU9074" s="2596"/>
    </row>
    <row r="9075" spans="1:47" s="2595" customFormat="1" ht="15.75">
      <c r="A9075" s="2592"/>
      <c r="B9075" s="2592"/>
      <c r="C9075" s="2593"/>
      <c r="D9075" s="2592"/>
      <c r="E9075" s="2600"/>
      <c r="F9075" s="2601"/>
      <c r="G9075" s="2600"/>
      <c r="H9075" s="2601"/>
      <c r="I9075" s="2596"/>
      <c r="J9075" s="2596"/>
      <c r="K9075" s="2596"/>
      <c r="L9075" s="2596"/>
      <c r="M9075" s="2596"/>
      <c r="N9075" s="2596"/>
      <c r="O9075" s="2596"/>
      <c r="P9075" s="2598"/>
      <c r="Q9075" s="2597"/>
      <c r="R9075" s="2597"/>
      <c r="S9075" s="2597"/>
      <c r="T9075" s="2597"/>
      <c r="U9075" s="2597"/>
      <c r="V9075" s="2597"/>
      <c r="W9075" s="2597"/>
      <c r="X9075" s="2597"/>
      <c r="Y9075" s="2597"/>
      <c r="Z9075" s="2598"/>
      <c r="AA9075" s="2598"/>
      <c r="AB9075" s="2598"/>
      <c r="AC9075" s="2598"/>
      <c r="AD9075" s="2598"/>
      <c r="AE9075" s="2598"/>
      <c r="AF9075" s="2598"/>
      <c r="AG9075" s="2598"/>
      <c r="AH9075" s="2598"/>
      <c r="AI9075" s="2598"/>
      <c r="AJ9075" s="2598"/>
      <c r="AK9075" s="2598"/>
      <c r="AL9075" s="2598"/>
      <c r="AM9075" s="2598"/>
      <c r="AN9075" s="2598"/>
      <c r="AO9075" s="3060"/>
      <c r="AP9075" s="2596"/>
      <c r="AQ9075" s="2596"/>
      <c r="AR9075" s="2596"/>
      <c r="AS9075" s="2596"/>
      <c r="AT9075" s="2596"/>
      <c r="AU9075" s="2596"/>
    </row>
    <row r="9076" spans="1:47" s="29" customFormat="1">
      <c r="A9076" s="2580"/>
      <c r="B9076" s="2583"/>
      <c r="C9076" s="1449"/>
      <c r="D9076" s="1449"/>
      <c r="E9076" s="2025"/>
      <c r="F9076" s="2488"/>
      <c r="G9076" s="2025"/>
      <c r="H9076" s="2584"/>
      <c r="I9076" s="262"/>
      <c r="J9076" s="28"/>
      <c r="K9076" s="28"/>
      <c r="L9076" s="28"/>
      <c r="M9076" s="28"/>
      <c r="N9076" s="28"/>
      <c r="O9076" s="28"/>
      <c r="P9076" s="58"/>
      <c r="Q9076" s="595"/>
      <c r="R9076" s="2585"/>
      <c r="S9076" s="1978"/>
      <c r="T9076" s="1978"/>
      <c r="U9076" s="1978"/>
      <c r="V9076" s="1978"/>
      <c r="W9076" s="2585"/>
      <c r="X9076" s="665"/>
      <c r="Y9076" s="665"/>
      <c r="Z9076" s="173"/>
      <c r="AA9076" s="173"/>
      <c r="AB9076" s="173"/>
      <c r="AC9076" s="173"/>
      <c r="AD9076" s="173"/>
      <c r="AE9076" s="173"/>
      <c r="AF9076" s="173"/>
      <c r="AG9076" s="173"/>
      <c r="AH9076" s="173"/>
      <c r="AI9076" s="173"/>
      <c r="AJ9076" s="173"/>
      <c r="AK9076" s="173"/>
      <c r="AL9076" s="173"/>
      <c r="AM9076" s="173"/>
      <c r="AN9076" s="2009"/>
      <c r="AO9076" s="662"/>
      <c r="AP9076" s="28"/>
      <c r="AQ9076" s="28"/>
      <c r="AR9076" s="28"/>
      <c r="AS9076" s="28"/>
      <c r="AT9076" s="28"/>
      <c r="AU9076" s="28"/>
    </row>
    <row r="9077" spans="1:47" s="29" customFormat="1">
      <c r="A9077" s="2580"/>
      <c r="B9077" s="2583"/>
      <c r="C9077" s="1449"/>
      <c r="D9077" s="1449"/>
      <c r="E9077" s="1598"/>
      <c r="F9077" s="1427"/>
      <c r="G9077" s="1598"/>
      <c r="H9077" s="2426"/>
      <c r="I9077" s="97"/>
      <c r="J9077" s="28"/>
      <c r="K9077" s="28"/>
      <c r="L9077" s="28"/>
      <c r="M9077" s="28"/>
      <c r="N9077" s="28"/>
      <c r="O9077" s="28"/>
      <c r="P9077" s="58"/>
      <c r="Q9077" s="595"/>
      <c r="R9077" s="2585"/>
      <c r="S9077" s="1978"/>
      <c r="T9077" s="1978"/>
      <c r="U9077" s="1978"/>
      <c r="V9077" s="1978"/>
      <c r="W9077" s="2585"/>
      <c r="X9077" s="665"/>
      <c r="Y9077" s="665"/>
      <c r="Z9077" s="173"/>
      <c r="AA9077" s="173"/>
      <c r="AB9077" s="173"/>
      <c r="AC9077" s="173"/>
      <c r="AD9077" s="173"/>
      <c r="AE9077" s="173"/>
      <c r="AF9077" s="173"/>
      <c r="AG9077" s="173"/>
      <c r="AH9077" s="173"/>
      <c r="AI9077" s="173"/>
      <c r="AJ9077" s="173"/>
      <c r="AK9077" s="173"/>
      <c r="AL9077" s="173"/>
      <c r="AM9077" s="173"/>
      <c r="AN9077" s="27"/>
      <c r="AO9077" s="662"/>
      <c r="AP9077" s="28"/>
      <c r="AQ9077" s="28"/>
      <c r="AR9077" s="28"/>
      <c r="AS9077" s="28"/>
      <c r="AT9077" s="28"/>
      <c r="AU9077" s="28"/>
    </row>
    <row r="9078" spans="1:47" s="29" customFormat="1">
      <c r="A9078" s="2580"/>
      <c r="B9078" s="2583"/>
      <c r="C9078" s="1449"/>
      <c r="D9078" s="1449"/>
      <c r="E9078" s="1598"/>
      <c r="F9078" s="1427"/>
      <c r="G9078" s="1598"/>
      <c r="H9078" s="2426"/>
      <c r="I9078" s="97"/>
      <c r="J9078" s="28"/>
      <c r="K9078" s="28"/>
      <c r="L9078" s="28"/>
      <c r="M9078" s="28"/>
      <c r="N9078" s="28"/>
      <c r="O9078" s="28"/>
      <c r="P9078" s="58"/>
      <c r="Q9078" s="595"/>
      <c r="R9078" s="2585"/>
      <c r="S9078" s="1978"/>
      <c r="T9078" s="1978"/>
      <c r="U9078" s="1978"/>
      <c r="V9078" s="1978"/>
      <c r="W9078" s="2585"/>
      <c r="X9078" s="665"/>
      <c r="Y9078" s="665"/>
      <c r="Z9078" s="173"/>
      <c r="AA9078" s="173"/>
      <c r="AB9078" s="173"/>
      <c r="AC9078" s="173"/>
      <c r="AD9078" s="173"/>
      <c r="AE9078" s="173"/>
      <c r="AF9078" s="173"/>
      <c r="AG9078" s="173"/>
      <c r="AH9078" s="173"/>
      <c r="AI9078" s="173"/>
      <c r="AJ9078" s="173"/>
      <c r="AK9078" s="173"/>
      <c r="AL9078" s="173"/>
      <c r="AM9078" s="173"/>
      <c r="AN9078" s="27"/>
      <c r="AO9078" s="662"/>
      <c r="AP9078" s="28"/>
      <c r="AQ9078" s="28"/>
      <c r="AR9078" s="28"/>
      <c r="AS9078" s="28"/>
      <c r="AT9078" s="28"/>
      <c r="AU9078" s="28"/>
    </row>
    <row r="9079" spans="1:47" s="29" customFormat="1">
      <c r="A9079" s="2580"/>
      <c r="B9079" s="2583"/>
      <c r="C9079" s="1449"/>
      <c r="D9079" s="1449"/>
      <c r="E9079" s="1598"/>
      <c r="F9079" s="1427"/>
      <c r="G9079" s="1598"/>
      <c r="H9079" s="2426"/>
      <c r="I9079" s="97"/>
      <c r="J9079" s="28"/>
      <c r="K9079" s="28"/>
      <c r="L9079" s="28"/>
      <c r="M9079" s="28"/>
      <c r="N9079" s="28"/>
      <c r="O9079" s="28"/>
      <c r="P9079" s="58"/>
      <c r="Q9079" s="595"/>
      <c r="R9079" s="2585"/>
      <c r="S9079" s="1978"/>
      <c r="T9079" s="1978"/>
      <c r="U9079" s="1978"/>
      <c r="V9079" s="1978"/>
      <c r="W9079" s="2585"/>
      <c r="X9079" s="665"/>
      <c r="Y9079" s="665"/>
      <c r="Z9079" s="173"/>
      <c r="AA9079" s="173"/>
      <c r="AB9079" s="173"/>
      <c r="AC9079" s="173"/>
      <c r="AD9079" s="173"/>
      <c r="AE9079" s="173"/>
      <c r="AF9079" s="173"/>
      <c r="AG9079" s="173"/>
      <c r="AH9079" s="173"/>
      <c r="AI9079" s="173"/>
      <c r="AJ9079" s="173"/>
      <c r="AK9079" s="173"/>
      <c r="AL9079" s="173"/>
      <c r="AM9079" s="173"/>
      <c r="AN9079" s="27"/>
      <c r="AO9079" s="662"/>
      <c r="AP9079" s="28"/>
      <c r="AQ9079" s="28"/>
      <c r="AR9079" s="28"/>
      <c r="AS9079" s="28"/>
      <c r="AT9079" s="28"/>
      <c r="AU9079" s="28"/>
    </row>
    <row r="1043159" spans="9:9">
      <c r="I1043159" s="3" t="s">
        <v>8277</v>
      </c>
    </row>
  </sheetData>
  <autoFilter ref="A1:AN654" xr:uid="{00000000-0009-0000-0000-000008000000}"/>
  <mergeCells count="3">
    <mergeCell ref="Q652:R652"/>
    <mergeCell ref="Q653:R653"/>
    <mergeCell ref="D657:I657"/>
  </mergeCells>
  <pageMargins left="0.7" right="0.7" top="0.75" bottom="0.75" header="0.3" footer="0.3"/>
  <pageSetup scale="10"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U9080"/>
  <sheetViews>
    <sheetView view="pageBreakPreview" topLeftCell="A3" zoomScale="53" zoomScaleNormal="69" zoomScaleSheetLayoutView="53" workbookViewId="0">
      <pane ySplit="1" topLeftCell="A4" activePane="bottomLeft" state="frozen"/>
      <selection activeCell="A3" sqref="A3"/>
      <selection pane="bottomLeft" activeCell="C4" sqref="C4"/>
    </sheetView>
  </sheetViews>
  <sheetFormatPr defaultColWidth="9.140625" defaultRowHeight="33.75" customHeight="1"/>
  <cols>
    <col min="1" max="1" width="13" style="1067" customWidth="1"/>
    <col min="2" max="2" width="23.5703125" style="1108" customWidth="1"/>
    <col min="3" max="3" width="26.28515625" style="1235" customWidth="1"/>
    <col min="4" max="4" width="30.140625" style="1235" customWidth="1"/>
    <col min="5" max="5" width="22.42578125" style="1058" customWidth="1"/>
    <col min="6" max="6" width="30.140625" style="1058" customWidth="1"/>
    <col min="7" max="7" width="22.140625" style="1058" customWidth="1"/>
    <col min="8" max="8" width="25.7109375" style="1058" customWidth="1"/>
    <col min="9" max="9" width="17.5703125" style="1067" customWidth="1"/>
    <col min="10" max="10" width="10.42578125" style="105" customWidth="1"/>
    <col min="11" max="11" width="11.28515625" style="105" customWidth="1"/>
    <col min="12" max="12" width="21.85546875" style="105" customWidth="1"/>
    <col min="13" max="13" width="22.42578125" style="1067" customWidth="1"/>
    <col min="14" max="14" width="23.28515625" style="1067" customWidth="1"/>
    <col min="15" max="15" width="30.28515625" style="1102" customWidth="1"/>
    <col min="16" max="16" width="30" style="1102" customWidth="1"/>
    <col min="17" max="17" width="27.28515625" style="1102" customWidth="1"/>
    <col min="18" max="18" width="25" style="1102" customWidth="1"/>
    <col min="19" max="19" width="23.5703125" style="1102" customWidth="1"/>
    <col min="20" max="20" width="26.7109375" style="1102" customWidth="1"/>
    <col min="21" max="21" width="25.7109375" style="1102" customWidth="1"/>
    <col min="22" max="22" width="27.5703125" style="1102" customWidth="1"/>
    <col min="23" max="23" width="27.28515625" style="1102" customWidth="1"/>
    <col min="24" max="24" width="10.42578125" style="1102" customWidth="1"/>
    <col min="25" max="28" width="1.85546875" style="1102" customWidth="1"/>
    <col min="29" max="29" width="12.85546875" style="59" customWidth="1"/>
    <col min="30" max="30" width="15.7109375" style="59" customWidth="1"/>
    <col min="31" max="31" width="15.42578125" style="59" customWidth="1"/>
    <col min="32" max="32" width="13.28515625" style="59" customWidth="1"/>
    <col min="33" max="33" width="13.7109375" style="59" customWidth="1"/>
    <col min="34" max="34" width="16.85546875" style="59" customWidth="1"/>
    <col min="35" max="35" width="17.42578125" style="59" customWidth="1"/>
    <col min="36" max="36" width="17.7109375" style="59" customWidth="1"/>
    <col min="37" max="37" width="16.5703125" style="59" customWidth="1"/>
    <col min="38" max="38" width="15.28515625" style="59" customWidth="1"/>
    <col min="39" max="39" width="13.42578125" style="1058" customWidth="1"/>
    <col min="40" max="16384" width="9.140625" style="1058"/>
  </cols>
  <sheetData>
    <row r="1" spans="1:40" ht="33.75" customHeight="1" thickBot="1">
      <c r="A1" s="3315" t="s">
        <v>6534</v>
      </c>
      <c r="B1" s="3316"/>
      <c r="C1" s="3316"/>
      <c r="D1" s="3316"/>
      <c r="E1" s="3316"/>
      <c r="F1" s="3316"/>
      <c r="G1" s="3316"/>
      <c r="H1" s="3316"/>
      <c r="I1" s="3316"/>
      <c r="J1" s="3316"/>
      <c r="K1" s="3316"/>
      <c r="L1" s="3316"/>
      <c r="M1" s="3316"/>
      <c r="N1" s="3316"/>
      <c r="O1" s="3316"/>
      <c r="P1" s="3316"/>
      <c r="Q1" s="3316"/>
      <c r="R1" s="3316"/>
      <c r="S1" s="3316"/>
      <c r="T1" s="3316"/>
      <c r="U1" s="3316"/>
      <c r="V1" s="3316"/>
      <c r="W1" s="3316"/>
      <c r="X1" s="3316"/>
      <c r="Y1" s="3316"/>
      <c r="Z1" s="3316"/>
      <c r="AA1" s="3316"/>
      <c r="AB1" s="3316"/>
      <c r="AC1" s="3316"/>
      <c r="AD1" s="3316"/>
      <c r="AE1" s="3316"/>
      <c r="AF1" s="3316"/>
      <c r="AG1" s="3316"/>
      <c r="AH1" s="3316"/>
      <c r="AI1" s="3316"/>
      <c r="AJ1" s="3316"/>
      <c r="AK1" s="3316"/>
      <c r="AL1" s="3316"/>
    </row>
    <row r="2" spans="1:40" ht="33.75" customHeight="1" thickBot="1">
      <c r="A2" s="2925"/>
      <c r="B2" s="1059"/>
      <c r="C2" s="1526"/>
      <c r="D2" s="1526"/>
      <c r="E2" s="1059"/>
      <c r="F2" s="1059"/>
      <c r="G2" s="1059"/>
      <c r="H2" s="1059"/>
      <c r="I2" s="1059"/>
      <c r="J2" s="2926"/>
      <c r="K2" s="2926"/>
      <c r="L2" s="2926"/>
      <c r="M2" s="1059"/>
      <c r="N2" s="1059"/>
      <c r="O2" s="1059"/>
      <c r="P2" s="1059"/>
      <c r="Q2" s="2927" t="s">
        <v>1868</v>
      </c>
      <c r="R2" s="2928"/>
      <c r="S2" s="1059"/>
      <c r="T2" s="1059"/>
      <c r="U2" s="1059"/>
      <c r="V2" s="1059"/>
      <c r="W2" s="1059"/>
      <c r="X2" s="1059"/>
      <c r="Y2" s="1059"/>
      <c r="Z2" s="1059"/>
      <c r="AA2" s="1059"/>
      <c r="AB2" s="1059"/>
      <c r="AC2" s="1059"/>
      <c r="AD2" s="1059"/>
      <c r="AE2" s="1059"/>
      <c r="AF2" s="1059"/>
      <c r="AG2" s="1059"/>
      <c r="AH2" s="1059"/>
      <c r="AI2" s="1059"/>
      <c r="AJ2" s="1059"/>
      <c r="AK2" s="1059"/>
      <c r="AL2" s="1059"/>
    </row>
    <row r="3" spans="1:40" s="2" customFormat="1" ht="40.5" customHeight="1" thickBot="1">
      <c r="A3" s="1060" t="s">
        <v>0</v>
      </c>
      <c r="B3" s="25" t="s">
        <v>7</v>
      </c>
      <c r="C3" s="2991" t="s">
        <v>21178</v>
      </c>
      <c r="D3" s="2991" t="s">
        <v>21179</v>
      </c>
      <c r="E3" s="25" t="s">
        <v>42</v>
      </c>
      <c r="F3" s="25" t="s">
        <v>8276</v>
      </c>
      <c r="G3" s="25" t="s">
        <v>41</v>
      </c>
      <c r="H3" s="25" t="s">
        <v>38</v>
      </c>
      <c r="I3" s="494" t="s">
        <v>8</v>
      </c>
      <c r="J3" s="25" t="s">
        <v>11</v>
      </c>
      <c r="K3" s="25" t="s">
        <v>17</v>
      </c>
      <c r="L3" s="25" t="s">
        <v>3</v>
      </c>
      <c r="M3" s="2932" t="s">
        <v>8313</v>
      </c>
      <c r="N3" s="25" t="s">
        <v>8275</v>
      </c>
      <c r="O3" s="290" t="s">
        <v>21</v>
      </c>
      <c r="P3" s="290" t="s">
        <v>5</v>
      </c>
      <c r="Q3" s="625" t="s">
        <v>27072</v>
      </c>
      <c r="R3" s="26" t="s">
        <v>27071</v>
      </c>
      <c r="S3" s="625" t="s">
        <v>1871</v>
      </c>
      <c r="T3" s="290" t="s">
        <v>3026</v>
      </c>
      <c r="U3" s="290" t="s">
        <v>9</v>
      </c>
      <c r="V3" s="290" t="s">
        <v>34620</v>
      </c>
      <c r="W3" s="290" t="s">
        <v>28217</v>
      </c>
      <c r="X3" s="290"/>
      <c r="Y3" s="290"/>
      <c r="Z3" s="290"/>
      <c r="AA3" s="290"/>
      <c r="AB3" s="290"/>
      <c r="AC3" s="2933" t="s">
        <v>31</v>
      </c>
      <c r="AD3" s="2933" t="s">
        <v>30</v>
      </c>
      <c r="AE3" s="2934" t="s">
        <v>29</v>
      </c>
      <c r="AF3" s="2933" t="s">
        <v>28</v>
      </c>
      <c r="AG3" s="2933" t="s">
        <v>27</v>
      </c>
      <c r="AH3" s="2933" t="s">
        <v>23</v>
      </c>
      <c r="AI3" s="2933" t="s">
        <v>22</v>
      </c>
      <c r="AJ3" s="2933" t="s">
        <v>24</v>
      </c>
      <c r="AK3" s="2933" t="s">
        <v>25</v>
      </c>
      <c r="AL3" s="2935" t="s">
        <v>26</v>
      </c>
      <c r="AM3" s="2936" t="s">
        <v>8301</v>
      </c>
    </row>
    <row r="4" spans="1:40" s="1069" customFormat="1" ht="33.75" customHeight="1">
      <c r="A4" s="3160">
        <v>1</v>
      </c>
      <c r="B4" s="2929" t="s">
        <v>34973</v>
      </c>
      <c r="C4" s="2930" t="s">
        <v>35321</v>
      </c>
      <c r="D4" s="2930" t="s">
        <v>35322</v>
      </c>
      <c r="E4" s="2930">
        <v>5685159</v>
      </c>
      <c r="F4" s="2930" t="s">
        <v>35323</v>
      </c>
      <c r="G4" s="2931">
        <v>34655</v>
      </c>
      <c r="H4" s="2930" t="s">
        <v>35324</v>
      </c>
      <c r="I4" s="2488" t="s">
        <v>35325</v>
      </c>
      <c r="J4" s="1445"/>
      <c r="K4" s="1445" t="s">
        <v>14</v>
      </c>
      <c r="L4" s="1445" t="s">
        <v>30</v>
      </c>
      <c r="M4" s="1608" t="s">
        <v>35337</v>
      </c>
      <c r="N4" s="1445" t="s">
        <v>35327</v>
      </c>
      <c r="O4" s="1612">
        <v>30000</v>
      </c>
      <c r="P4" s="1612">
        <v>30000</v>
      </c>
      <c r="Q4" s="1121"/>
      <c r="R4" s="1121"/>
      <c r="S4" s="1121"/>
      <c r="T4" s="1121"/>
      <c r="U4" s="1121"/>
      <c r="V4" s="1121"/>
      <c r="W4" s="1121">
        <f>P4+Q4+R4+T4+U4-V4</f>
        <v>30000</v>
      </c>
      <c r="X4" s="1121"/>
      <c r="Y4" s="1490"/>
      <c r="Z4" s="1490"/>
      <c r="AA4" s="1490"/>
      <c r="AB4" s="1490"/>
      <c r="AC4" s="1490"/>
      <c r="AD4" s="1490" t="s">
        <v>14</v>
      </c>
      <c r="AE4" s="1490"/>
      <c r="AF4" s="1490"/>
      <c r="AG4" s="1490"/>
      <c r="AH4" s="1490"/>
      <c r="AI4" s="1490"/>
      <c r="AJ4" s="1490" t="s">
        <v>14</v>
      </c>
      <c r="AK4" s="1490"/>
      <c r="AL4" s="1125"/>
      <c r="AM4" s="3161"/>
      <c r="AN4" s="1058"/>
    </row>
    <row r="5" spans="1:40" s="1069" customFormat="1" ht="33.75" customHeight="1">
      <c r="A5" s="2943">
        <f t="shared" ref="A5:A68" si="0">A4+1</f>
        <v>2</v>
      </c>
      <c r="B5" s="3162" t="s">
        <v>34973</v>
      </c>
      <c r="C5" s="2916" t="s">
        <v>35329</v>
      </c>
      <c r="D5" s="2916" t="s">
        <v>35330</v>
      </c>
      <c r="E5" s="2916">
        <v>5170312</v>
      </c>
      <c r="F5" s="2916" t="s">
        <v>35328</v>
      </c>
      <c r="G5" s="2917">
        <v>33626</v>
      </c>
      <c r="H5" s="2918" t="s">
        <v>35331</v>
      </c>
      <c r="I5" s="1427" t="s">
        <v>35325</v>
      </c>
      <c r="J5" s="1094"/>
      <c r="K5" s="1094" t="s">
        <v>14</v>
      </c>
      <c r="L5" s="1094" t="s">
        <v>30</v>
      </c>
      <c r="M5" s="1440" t="s">
        <v>35337</v>
      </c>
      <c r="N5" s="1094" t="s">
        <v>35327</v>
      </c>
      <c r="O5" s="1097">
        <v>30000</v>
      </c>
      <c r="P5" s="1097">
        <v>25500</v>
      </c>
      <c r="Q5" s="1065"/>
      <c r="R5" s="1071">
        <v>4500</v>
      </c>
      <c r="S5" s="1065"/>
      <c r="T5" s="1065"/>
      <c r="U5" s="1065"/>
      <c r="V5" s="1065"/>
      <c r="W5" s="1065">
        <f t="shared" ref="W5:W65" si="1">P5+Q5+R5+T5+U5-V5</f>
        <v>30000</v>
      </c>
      <c r="X5" s="1065"/>
      <c r="Y5" s="1065"/>
      <c r="Z5" s="1065"/>
      <c r="AA5" s="1065"/>
      <c r="AB5" s="1065"/>
      <c r="AC5" s="663"/>
      <c r="AD5" s="663"/>
      <c r="AE5" s="663"/>
      <c r="AF5" s="663"/>
      <c r="AG5" s="663"/>
      <c r="AH5" s="663"/>
      <c r="AI5" s="663"/>
      <c r="AJ5" s="663" t="s">
        <v>14</v>
      </c>
      <c r="AK5" s="663"/>
      <c r="AL5" s="626"/>
      <c r="AM5" s="2946"/>
      <c r="AN5" s="1058"/>
    </row>
    <row r="6" spans="1:40" s="1069" customFormat="1" ht="33.75" customHeight="1">
      <c r="A6" s="2943">
        <f t="shared" si="0"/>
        <v>3</v>
      </c>
      <c r="B6" s="3162" t="s">
        <v>34973</v>
      </c>
      <c r="C6" s="2907" t="s">
        <v>35339</v>
      </c>
      <c r="D6" s="2907" t="s">
        <v>35340</v>
      </c>
      <c r="E6" s="2907">
        <v>4597841</v>
      </c>
      <c r="F6" s="2907" t="s">
        <v>35338</v>
      </c>
      <c r="G6" s="2908">
        <v>37295</v>
      </c>
      <c r="H6" s="2909" t="s">
        <v>35341</v>
      </c>
      <c r="I6" s="1427" t="s">
        <v>35325</v>
      </c>
      <c r="J6" s="1094"/>
      <c r="K6" s="1094" t="s">
        <v>14</v>
      </c>
      <c r="L6" s="1130" t="s">
        <v>31</v>
      </c>
      <c r="M6" s="1440" t="s">
        <v>35337</v>
      </c>
      <c r="N6" s="1094" t="s">
        <v>35327</v>
      </c>
      <c r="O6" s="1097">
        <v>30000</v>
      </c>
      <c r="P6" s="1097">
        <v>30000</v>
      </c>
      <c r="Q6" s="1065"/>
      <c r="R6" s="1065">
        <f t="shared" ref="R6:R64" si="2">O6-P6-Q6</f>
        <v>0</v>
      </c>
      <c r="S6" s="1065"/>
      <c r="T6" s="1065"/>
      <c r="U6" s="1065">
        <f t="shared" ref="U6:U23" si="3">O6-P6-Q6-R6-T6+S6</f>
        <v>0</v>
      </c>
      <c r="V6" s="1065"/>
      <c r="W6" s="1065">
        <f t="shared" si="1"/>
        <v>30000</v>
      </c>
      <c r="X6" s="1065"/>
      <c r="Y6" s="1065"/>
      <c r="Z6" s="1065"/>
      <c r="AA6" s="1065"/>
      <c r="AB6" s="1065"/>
      <c r="AC6" s="663" t="s">
        <v>14</v>
      </c>
      <c r="AD6" s="663"/>
      <c r="AE6" s="663"/>
      <c r="AF6" s="663"/>
      <c r="AG6" s="663"/>
      <c r="AH6" s="663"/>
      <c r="AI6" s="663"/>
      <c r="AJ6" s="663"/>
      <c r="AK6" s="663"/>
      <c r="AL6" s="626"/>
      <c r="AM6" s="2946"/>
      <c r="AN6" s="1058"/>
    </row>
    <row r="7" spans="1:40" s="1069" customFormat="1" ht="33.75" customHeight="1">
      <c r="A7" s="2943">
        <f t="shared" si="0"/>
        <v>4</v>
      </c>
      <c r="B7" s="2906">
        <v>45660</v>
      </c>
      <c r="C7" s="2907" t="s">
        <v>35362</v>
      </c>
      <c r="D7" s="2907" t="s">
        <v>35363</v>
      </c>
      <c r="E7" s="2907">
        <v>5689069</v>
      </c>
      <c r="F7" s="2907" t="s">
        <v>35361</v>
      </c>
      <c r="G7" s="2908">
        <v>35405</v>
      </c>
      <c r="H7" s="2909" t="s">
        <v>35364</v>
      </c>
      <c r="I7" s="1427" t="s">
        <v>35325</v>
      </c>
      <c r="J7" s="1094" t="s">
        <v>14</v>
      </c>
      <c r="K7" s="1094" t="s">
        <v>14</v>
      </c>
      <c r="L7" s="1094" t="s">
        <v>35365</v>
      </c>
      <c r="M7" s="1440" t="s">
        <v>35337</v>
      </c>
      <c r="N7" s="1094" t="s">
        <v>35327</v>
      </c>
      <c r="O7" s="1097">
        <v>65000</v>
      </c>
      <c r="P7" s="1097">
        <v>65000</v>
      </c>
      <c r="Q7" s="1065"/>
      <c r="R7" s="1065">
        <f t="shared" si="2"/>
        <v>0</v>
      </c>
      <c r="S7" s="1065"/>
      <c r="T7" s="1065"/>
      <c r="U7" s="1065">
        <f t="shared" si="3"/>
        <v>0</v>
      </c>
      <c r="V7" s="1065"/>
      <c r="W7" s="1065">
        <f t="shared" si="1"/>
        <v>65000</v>
      </c>
      <c r="X7" s="1065"/>
      <c r="Y7" s="1065"/>
      <c r="Z7" s="1065"/>
      <c r="AA7" s="1065"/>
      <c r="AB7" s="1065"/>
      <c r="AC7" s="663"/>
      <c r="AD7" s="663"/>
      <c r="AE7" s="663" t="s">
        <v>14</v>
      </c>
      <c r="AF7" s="663" t="s">
        <v>14</v>
      </c>
      <c r="AG7" s="663"/>
      <c r="AH7" s="663"/>
      <c r="AI7" s="663"/>
      <c r="AJ7" s="663"/>
      <c r="AK7" s="663"/>
      <c r="AL7" s="626"/>
      <c r="AM7" s="2946"/>
      <c r="AN7" s="1058"/>
    </row>
    <row r="8" spans="1:40" s="1069" customFormat="1" ht="32.25" customHeight="1">
      <c r="A8" s="2943">
        <f t="shared" si="0"/>
        <v>5</v>
      </c>
      <c r="B8" s="2906">
        <v>45663</v>
      </c>
      <c r="C8" s="2907" t="s">
        <v>35343</v>
      </c>
      <c r="D8" s="2907" t="s">
        <v>35379</v>
      </c>
      <c r="E8" s="2907">
        <v>3229723</v>
      </c>
      <c r="F8" s="2907" t="s">
        <v>550</v>
      </c>
      <c r="G8" s="2908">
        <v>31965</v>
      </c>
      <c r="H8" s="2907">
        <v>8063713696</v>
      </c>
      <c r="I8" s="1427" t="s">
        <v>35325</v>
      </c>
      <c r="J8" s="1094"/>
      <c r="K8" s="1094" t="s">
        <v>14</v>
      </c>
      <c r="L8" s="1094" t="s">
        <v>24</v>
      </c>
      <c r="M8" s="1440" t="s">
        <v>35337</v>
      </c>
      <c r="N8" s="1094" t="s">
        <v>35327</v>
      </c>
      <c r="O8" s="1097">
        <v>35000</v>
      </c>
      <c r="P8" s="1097">
        <v>35000</v>
      </c>
      <c r="Q8" s="1065"/>
      <c r="R8" s="1065"/>
      <c r="S8" s="1065"/>
      <c r="T8" s="1065"/>
      <c r="U8" s="1065">
        <f t="shared" si="3"/>
        <v>0</v>
      </c>
      <c r="V8" s="1065"/>
      <c r="W8" s="1065">
        <f t="shared" si="1"/>
        <v>35000</v>
      </c>
      <c r="X8" s="1065"/>
      <c r="Y8" s="1065"/>
      <c r="Z8" s="1065"/>
      <c r="AA8" s="1065"/>
      <c r="AB8" s="1065"/>
      <c r="AC8" s="663"/>
      <c r="AD8" s="663"/>
      <c r="AE8" s="663"/>
      <c r="AF8" s="663"/>
      <c r="AG8" s="663"/>
      <c r="AH8" s="663"/>
      <c r="AI8" s="663"/>
      <c r="AJ8" s="663" t="s">
        <v>14</v>
      </c>
      <c r="AK8" s="663"/>
      <c r="AL8" s="626"/>
      <c r="AM8" s="2946"/>
      <c r="AN8" s="1058"/>
    </row>
    <row r="9" spans="1:40" s="1069" customFormat="1" ht="33.75" customHeight="1">
      <c r="A9" s="2943">
        <f t="shared" si="0"/>
        <v>6</v>
      </c>
      <c r="B9" s="2906">
        <v>45663</v>
      </c>
      <c r="C9" s="2916" t="s">
        <v>35394</v>
      </c>
      <c r="D9" s="2916" t="s">
        <v>35395</v>
      </c>
      <c r="E9" s="2916">
        <v>3109953</v>
      </c>
      <c r="F9" s="2916" t="s">
        <v>35393</v>
      </c>
      <c r="G9" s="2917">
        <v>32873</v>
      </c>
      <c r="H9" s="2918" t="s">
        <v>5721</v>
      </c>
      <c r="I9" s="1427" t="s">
        <v>35325</v>
      </c>
      <c r="J9" s="1094"/>
      <c r="K9" s="1094" t="s">
        <v>14</v>
      </c>
      <c r="L9" s="1094" t="s">
        <v>30</v>
      </c>
      <c r="M9" s="1440" t="s">
        <v>35337</v>
      </c>
      <c r="N9" s="1094" t="s">
        <v>35327</v>
      </c>
      <c r="O9" s="2406">
        <v>30000</v>
      </c>
      <c r="P9" s="1097">
        <v>30000</v>
      </c>
      <c r="Q9" s="1065"/>
      <c r="R9" s="1065">
        <f t="shared" si="2"/>
        <v>0</v>
      </c>
      <c r="S9" s="1065"/>
      <c r="T9" s="1065"/>
      <c r="U9" s="1065">
        <f t="shared" si="3"/>
        <v>0</v>
      </c>
      <c r="V9" s="1065"/>
      <c r="W9" s="1065">
        <f t="shared" si="1"/>
        <v>30000</v>
      </c>
      <c r="X9" s="1065"/>
      <c r="Y9" s="1065"/>
      <c r="Z9" s="1065"/>
      <c r="AA9" s="1065"/>
      <c r="AB9" s="1065"/>
      <c r="AC9" s="663"/>
      <c r="AD9" s="663" t="s">
        <v>14</v>
      </c>
      <c r="AE9" s="663"/>
      <c r="AF9" s="663"/>
      <c r="AG9" s="663"/>
      <c r="AH9" s="663"/>
      <c r="AI9" s="663"/>
      <c r="AJ9" s="663"/>
      <c r="AK9" s="663"/>
      <c r="AL9" s="626"/>
      <c r="AM9" s="2946"/>
      <c r="AN9" s="1058"/>
    </row>
    <row r="10" spans="1:40" s="1069" customFormat="1" ht="33.75" customHeight="1">
      <c r="A10" s="2943">
        <f t="shared" si="0"/>
        <v>7</v>
      </c>
      <c r="B10" s="2906">
        <v>45663</v>
      </c>
      <c r="C10" s="2907" t="s">
        <v>35397</v>
      </c>
      <c r="D10" s="2907" t="s">
        <v>35398</v>
      </c>
      <c r="E10" s="2907">
        <v>6146622</v>
      </c>
      <c r="F10" s="2907" t="s">
        <v>35396</v>
      </c>
      <c r="G10" s="2908">
        <v>33223</v>
      </c>
      <c r="H10" s="2909" t="s">
        <v>35399</v>
      </c>
      <c r="I10" s="1427" t="s">
        <v>35325</v>
      </c>
      <c r="J10" s="1094"/>
      <c r="K10" s="1094" t="s">
        <v>14</v>
      </c>
      <c r="L10" s="1094" t="s">
        <v>22</v>
      </c>
      <c r="M10" s="1440" t="s">
        <v>35337</v>
      </c>
      <c r="N10" s="1094" t="s">
        <v>35327</v>
      </c>
      <c r="O10" s="1097">
        <v>45000</v>
      </c>
      <c r="P10" s="1097">
        <v>38250</v>
      </c>
      <c r="Q10" s="1065"/>
      <c r="R10" s="1065">
        <f t="shared" si="2"/>
        <v>6750</v>
      </c>
      <c r="S10" s="1065"/>
      <c r="T10" s="1065"/>
      <c r="U10" s="1065">
        <f t="shared" si="3"/>
        <v>0</v>
      </c>
      <c r="V10" s="1065"/>
      <c r="W10" s="1065">
        <f t="shared" si="1"/>
        <v>45000</v>
      </c>
      <c r="X10" s="663"/>
      <c r="Y10" s="663"/>
      <c r="Z10" s="663"/>
      <c r="AA10" s="663"/>
      <c r="AB10" s="663"/>
      <c r="AC10" s="663"/>
      <c r="AD10" s="663"/>
      <c r="AE10" s="663"/>
      <c r="AF10" s="663"/>
      <c r="AG10" s="663"/>
      <c r="AH10" s="663"/>
      <c r="AI10" s="663" t="s">
        <v>14</v>
      </c>
      <c r="AJ10" s="663"/>
      <c r="AK10" s="663"/>
      <c r="AL10" s="626"/>
      <c r="AM10" s="2946"/>
      <c r="AN10" s="1058"/>
    </row>
    <row r="11" spans="1:40" s="1069" customFormat="1" ht="33.75" customHeight="1">
      <c r="A11" s="2943">
        <f t="shared" si="0"/>
        <v>8</v>
      </c>
      <c r="B11" s="2906">
        <v>45663</v>
      </c>
      <c r="C11" s="2907" t="s">
        <v>35406</v>
      </c>
      <c r="D11" s="2907" t="s">
        <v>35407</v>
      </c>
      <c r="E11" s="2907">
        <v>4000847</v>
      </c>
      <c r="F11" s="2907" t="s">
        <v>35405</v>
      </c>
      <c r="G11" s="2908">
        <v>30438</v>
      </c>
      <c r="H11" s="2909" t="s">
        <v>35408</v>
      </c>
      <c r="I11" s="1427" t="s">
        <v>35325</v>
      </c>
      <c r="J11" s="1094" t="s">
        <v>14</v>
      </c>
      <c r="K11" s="1094" t="s">
        <v>14</v>
      </c>
      <c r="L11" s="1094" t="s">
        <v>31</v>
      </c>
      <c r="M11" s="1440" t="s">
        <v>35337</v>
      </c>
      <c r="N11" s="1094" t="s">
        <v>35327</v>
      </c>
      <c r="O11" s="1097">
        <v>30000</v>
      </c>
      <c r="P11" s="1097">
        <v>30000</v>
      </c>
      <c r="Q11" s="1065"/>
      <c r="R11" s="1065">
        <f t="shared" si="2"/>
        <v>0</v>
      </c>
      <c r="S11" s="1065"/>
      <c r="T11" s="1065"/>
      <c r="U11" s="1065">
        <f t="shared" si="3"/>
        <v>0</v>
      </c>
      <c r="V11" s="1065"/>
      <c r="W11" s="1065">
        <f t="shared" si="1"/>
        <v>30000</v>
      </c>
      <c r="X11" s="663"/>
      <c r="Y11" s="663"/>
      <c r="Z11" s="663"/>
      <c r="AA11" s="663"/>
      <c r="AB11" s="663"/>
      <c r="AC11" s="663" t="s">
        <v>14</v>
      </c>
      <c r="AD11" s="663"/>
      <c r="AE11" s="663"/>
      <c r="AF11" s="663"/>
      <c r="AG11" s="663"/>
      <c r="AH11" s="663"/>
      <c r="AI11" s="663"/>
      <c r="AJ11" s="663"/>
      <c r="AK11" s="663"/>
      <c r="AL11" s="626"/>
      <c r="AM11" s="2946"/>
      <c r="AN11" s="1058"/>
    </row>
    <row r="12" spans="1:40" s="1069" customFormat="1" ht="33.75" customHeight="1">
      <c r="A12" s="2943">
        <f t="shared" si="0"/>
        <v>9</v>
      </c>
      <c r="B12" s="2906">
        <v>45664</v>
      </c>
      <c r="C12" s="2907" t="s">
        <v>36336</v>
      </c>
      <c r="D12" s="2907" t="s">
        <v>36337</v>
      </c>
      <c r="E12" s="2907">
        <v>6054807</v>
      </c>
      <c r="F12" s="3163" t="s">
        <v>36335</v>
      </c>
      <c r="G12" s="2908">
        <v>34094</v>
      </c>
      <c r="H12" s="2909" t="s">
        <v>36338</v>
      </c>
      <c r="I12" s="1427" t="s">
        <v>35325</v>
      </c>
      <c r="J12" s="1094"/>
      <c r="K12" s="1094" t="s">
        <v>14</v>
      </c>
      <c r="L12" s="1094" t="s">
        <v>23</v>
      </c>
      <c r="M12" s="1440" t="s">
        <v>35337</v>
      </c>
      <c r="N12" s="1094" t="s">
        <v>35327</v>
      </c>
      <c r="O12" s="1097">
        <v>35000</v>
      </c>
      <c r="P12" s="1097">
        <v>35000</v>
      </c>
      <c r="Q12" s="1065"/>
      <c r="R12" s="1065"/>
      <c r="S12" s="1065"/>
      <c r="T12" s="1065"/>
      <c r="U12" s="1065">
        <f t="shared" si="3"/>
        <v>0</v>
      </c>
      <c r="V12" s="1065"/>
      <c r="W12" s="1065">
        <f t="shared" si="1"/>
        <v>35000</v>
      </c>
      <c r="X12" s="663"/>
      <c r="Y12" s="663"/>
      <c r="Z12" s="663"/>
      <c r="AA12" s="663"/>
      <c r="AB12" s="663"/>
      <c r="AC12" s="663"/>
      <c r="AD12" s="663"/>
      <c r="AE12" s="663"/>
      <c r="AF12" s="663"/>
      <c r="AG12" s="663"/>
      <c r="AH12" s="663" t="s">
        <v>14</v>
      </c>
      <c r="AI12" s="663"/>
      <c r="AJ12" s="663"/>
      <c r="AK12" s="663"/>
      <c r="AL12" s="626"/>
      <c r="AM12" s="2946"/>
      <c r="AN12" s="1058"/>
    </row>
    <row r="13" spans="1:40" s="1449" customFormat="1" ht="32.25" customHeight="1">
      <c r="A13" s="2943">
        <f t="shared" si="0"/>
        <v>10</v>
      </c>
      <c r="B13" s="2906">
        <v>45664</v>
      </c>
      <c r="C13" s="2907" t="s">
        <v>35421</v>
      </c>
      <c r="D13" s="2907" t="s">
        <v>35422</v>
      </c>
      <c r="E13" s="2907">
        <v>5551546</v>
      </c>
      <c r="F13" s="2907" t="s">
        <v>35420</v>
      </c>
      <c r="G13" s="2908">
        <v>35912</v>
      </c>
      <c r="H13" s="2909" t="s">
        <v>35423</v>
      </c>
      <c r="I13" s="1427" t="s">
        <v>35325</v>
      </c>
      <c r="J13" s="1094" t="s">
        <v>14</v>
      </c>
      <c r="K13" s="1094" t="s">
        <v>14</v>
      </c>
      <c r="L13" s="1094" t="s">
        <v>30</v>
      </c>
      <c r="M13" s="1440" t="s">
        <v>35337</v>
      </c>
      <c r="N13" s="1094" t="s">
        <v>35327</v>
      </c>
      <c r="O13" s="1097">
        <v>35000</v>
      </c>
      <c r="P13" s="1097">
        <v>35000</v>
      </c>
      <c r="Q13" s="1097"/>
      <c r="R13" s="1065">
        <f t="shared" si="2"/>
        <v>0</v>
      </c>
      <c r="S13" s="1097"/>
      <c r="T13" s="1097"/>
      <c r="U13" s="1065">
        <f t="shared" si="3"/>
        <v>0</v>
      </c>
      <c r="V13" s="1097"/>
      <c r="W13" s="1065">
        <f t="shared" si="1"/>
        <v>35000</v>
      </c>
      <c r="X13" s="1097"/>
      <c r="Y13" s="1097"/>
      <c r="Z13" s="1097"/>
      <c r="AA13" s="1097"/>
      <c r="AB13" s="1097"/>
      <c r="AC13" s="1139"/>
      <c r="AD13" s="1139" t="s">
        <v>14</v>
      </c>
      <c r="AE13" s="1139"/>
      <c r="AF13" s="1139"/>
      <c r="AG13" s="1139"/>
      <c r="AH13" s="1139"/>
      <c r="AI13" s="1139"/>
      <c r="AJ13" s="1139"/>
      <c r="AK13" s="1139"/>
      <c r="AL13" s="2377"/>
      <c r="AM13" s="3164"/>
    </row>
    <row r="14" spans="1:40" s="1069" customFormat="1" ht="33.75" customHeight="1">
      <c r="A14" s="2943">
        <f t="shared" si="0"/>
        <v>11</v>
      </c>
      <c r="B14" s="2906">
        <v>45668</v>
      </c>
      <c r="C14" s="2907" t="s">
        <v>35539</v>
      </c>
      <c r="D14" s="2907" t="s">
        <v>35540</v>
      </c>
      <c r="E14" s="2907">
        <v>5735477</v>
      </c>
      <c r="F14" s="2907" t="s">
        <v>35538</v>
      </c>
      <c r="G14" s="2908">
        <v>31508</v>
      </c>
      <c r="H14" s="2907">
        <v>8136657348</v>
      </c>
      <c r="I14" s="1427" t="s">
        <v>35325</v>
      </c>
      <c r="J14" s="1094"/>
      <c r="K14" s="1094" t="s">
        <v>14</v>
      </c>
      <c r="L14" s="1094" t="s">
        <v>26</v>
      </c>
      <c r="M14" s="1440" t="s">
        <v>35337</v>
      </c>
      <c r="N14" s="1094" t="s">
        <v>35327</v>
      </c>
      <c r="O14" s="1097">
        <v>35000</v>
      </c>
      <c r="P14" s="1097">
        <v>35000</v>
      </c>
      <c r="Q14" s="1065"/>
      <c r="R14" s="1065">
        <f t="shared" si="2"/>
        <v>0</v>
      </c>
      <c r="S14" s="1065"/>
      <c r="T14" s="1065"/>
      <c r="U14" s="1065">
        <f t="shared" si="3"/>
        <v>0</v>
      </c>
      <c r="V14" s="1065"/>
      <c r="W14" s="1065">
        <f t="shared" si="1"/>
        <v>35000</v>
      </c>
      <c r="X14" s="1065"/>
      <c r="Y14" s="1065"/>
      <c r="Z14" s="1065"/>
      <c r="AA14" s="1065"/>
      <c r="AB14" s="1065"/>
      <c r="AC14" s="663"/>
      <c r="AD14" s="663"/>
      <c r="AE14" s="663"/>
      <c r="AF14" s="663"/>
      <c r="AG14" s="663"/>
      <c r="AH14" s="663"/>
      <c r="AI14" s="663"/>
      <c r="AJ14" s="663"/>
      <c r="AK14" s="663"/>
      <c r="AL14" s="626" t="s">
        <v>14</v>
      </c>
      <c r="AM14" s="2946"/>
      <c r="AN14" s="1058"/>
    </row>
    <row r="15" spans="1:40" s="1069" customFormat="1" ht="33.75" customHeight="1">
      <c r="A15" s="2943">
        <f t="shared" si="0"/>
        <v>12</v>
      </c>
      <c r="B15" s="2906">
        <v>45665</v>
      </c>
      <c r="C15" s="2916" t="s">
        <v>35432</v>
      </c>
      <c r="D15" s="2916" t="s">
        <v>35433</v>
      </c>
      <c r="E15" s="2916">
        <v>2851284</v>
      </c>
      <c r="F15" s="2916" t="s">
        <v>35431</v>
      </c>
      <c r="G15" s="2917">
        <v>33407</v>
      </c>
      <c r="H15" s="2918" t="s">
        <v>35434</v>
      </c>
      <c r="I15" s="1427" t="s">
        <v>35325</v>
      </c>
      <c r="J15" s="1094" t="s">
        <v>14</v>
      </c>
      <c r="K15" s="1094" t="s">
        <v>14</v>
      </c>
      <c r="L15" s="1094" t="s">
        <v>27</v>
      </c>
      <c r="M15" s="1440" t="s">
        <v>35337</v>
      </c>
      <c r="N15" s="1094" t="s">
        <v>35327</v>
      </c>
      <c r="O15" s="1097">
        <v>30000</v>
      </c>
      <c r="P15" s="1097">
        <v>30000</v>
      </c>
      <c r="Q15" s="1065"/>
      <c r="R15" s="1065">
        <f t="shared" si="2"/>
        <v>0</v>
      </c>
      <c r="S15" s="1065"/>
      <c r="T15" s="1065"/>
      <c r="U15" s="1065">
        <f t="shared" si="3"/>
        <v>0</v>
      </c>
      <c r="V15" s="1065"/>
      <c r="W15" s="1065">
        <f t="shared" si="1"/>
        <v>30000</v>
      </c>
      <c r="X15" s="1065"/>
      <c r="Y15" s="1065"/>
      <c r="Z15" s="1065"/>
      <c r="AA15" s="1065"/>
      <c r="AB15" s="1065"/>
      <c r="AC15" s="663"/>
      <c r="AD15" s="663"/>
      <c r="AE15" s="663"/>
      <c r="AF15" s="663"/>
      <c r="AG15" s="663" t="s">
        <v>14</v>
      </c>
      <c r="AH15" s="663"/>
      <c r="AI15" s="663"/>
      <c r="AJ15" s="663"/>
      <c r="AK15" s="663"/>
      <c r="AL15" s="626"/>
      <c r="AM15" s="2946"/>
      <c r="AN15" s="1058"/>
    </row>
    <row r="16" spans="1:40" s="1069" customFormat="1" ht="33.75" customHeight="1">
      <c r="A16" s="2943">
        <f t="shared" si="0"/>
        <v>13</v>
      </c>
      <c r="B16" s="2906">
        <v>45665</v>
      </c>
      <c r="C16" s="2907" t="s">
        <v>35436</v>
      </c>
      <c r="D16" s="2907" t="s">
        <v>35437</v>
      </c>
      <c r="E16" s="2907">
        <v>6361624</v>
      </c>
      <c r="F16" s="2907" t="s">
        <v>35435</v>
      </c>
      <c r="G16" s="2908">
        <v>37445</v>
      </c>
      <c r="H16" s="2909" t="s">
        <v>35438</v>
      </c>
      <c r="I16" s="1427" t="s">
        <v>35325</v>
      </c>
      <c r="J16" s="1094" t="s">
        <v>14</v>
      </c>
      <c r="K16" s="1094" t="s">
        <v>14</v>
      </c>
      <c r="L16" s="1094" t="s">
        <v>24</v>
      </c>
      <c r="M16" s="1440" t="s">
        <v>35337</v>
      </c>
      <c r="N16" s="1094" t="s">
        <v>35327</v>
      </c>
      <c r="O16" s="1097">
        <v>40000</v>
      </c>
      <c r="P16" s="1097">
        <v>40000</v>
      </c>
      <c r="Q16" s="1065"/>
      <c r="R16" s="1065">
        <f t="shared" si="2"/>
        <v>0</v>
      </c>
      <c r="S16" s="1065"/>
      <c r="T16" s="1065"/>
      <c r="U16" s="1065">
        <f t="shared" si="3"/>
        <v>0</v>
      </c>
      <c r="V16" s="1065"/>
      <c r="W16" s="1065">
        <f t="shared" si="1"/>
        <v>40000</v>
      </c>
      <c r="X16" s="1065"/>
      <c r="Y16" s="1065"/>
      <c r="Z16" s="1065"/>
      <c r="AA16" s="1065"/>
      <c r="AB16" s="1065"/>
      <c r="AC16" s="663"/>
      <c r="AD16" s="663"/>
      <c r="AE16" s="663"/>
      <c r="AF16" s="663"/>
      <c r="AG16" s="663"/>
      <c r="AH16" s="663"/>
      <c r="AI16" s="663"/>
      <c r="AJ16" s="663" t="s">
        <v>14</v>
      </c>
      <c r="AK16" s="663"/>
      <c r="AL16" s="626"/>
      <c r="AM16" s="2946"/>
      <c r="AN16" s="1058"/>
    </row>
    <row r="17" spans="1:47" s="1069" customFormat="1" ht="33.75" customHeight="1">
      <c r="A17" s="2943">
        <f t="shared" si="0"/>
        <v>14</v>
      </c>
      <c r="B17" s="2906">
        <v>45666</v>
      </c>
      <c r="C17" s="2907" t="s">
        <v>35449</v>
      </c>
      <c r="D17" s="2907" t="s">
        <v>35450</v>
      </c>
      <c r="E17" s="2907">
        <v>4862724</v>
      </c>
      <c r="F17" s="2907" t="s">
        <v>35448</v>
      </c>
      <c r="G17" s="2908">
        <v>34451</v>
      </c>
      <c r="H17" s="2909" t="s">
        <v>35451</v>
      </c>
      <c r="I17" s="1427" t="s">
        <v>35325</v>
      </c>
      <c r="J17" s="1094" t="s">
        <v>14</v>
      </c>
      <c r="K17" s="1094" t="s">
        <v>14</v>
      </c>
      <c r="L17" s="1094" t="s">
        <v>24</v>
      </c>
      <c r="M17" s="1440" t="s">
        <v>35337</v>
      </c>
      <c r="N17" s="1094" t="s">
        <v>35327</v>
      </c>
      <c r="O17" s="1097">
        <v>40000</v>
      </c>
      <c r="P17" s="1097">
        <v>45000</v>
      </c>
      <c r="Q17" s="1065"/>
      <c r="R17" s="1065"/>
      <c r="S17" s="1065"/>
      <c r="T17" s="1065"/>
      <c r="U17" s="1065"/>
      <c r="V17" s="1065">
        <v>5000</v>
      </c>
      <c r="W17" s="1065">
        <f t="shared" si="1"/>
        <v>40000</v>
      </c>
      <c r="X17" s="1065"/>
      <c r="Y17" s="1065"/>
      <c r="Z17" s="1065"/>
      <c r="AA17" s="1065"/>
      <c r="AB17" s="1065"/>
      <c r="AC17" s="663"/>
      <c r="AD17" s="663"/>
      <c r="AE17" s="663"/>
      <c r="AF17" s="663"/>
      <c r="AG17" s="663"/>
      <c r="AH17" s="663"/>
      <c r="AI17" s="663"/>
      <c r="AJ17" s="663" t="s">
        <v>14</v>
      </c>
      <c r="AK17" s="663"/>
      <c r="AL17" s="626"/>
      <c r="AM17" s="2946"/>
      <c r="AN17" s="1058"/>
    </row>
    <row r="18" spans="1:47" s="1067" customFormat="1" ht="33.75" customHeight="1">
      <c r="A18" s="2943">
        <f t="shared" si="0"/>
        <v>15</v>
      </c>
      <c r="B18" s="2906">
        <v>45666</v>
      </c>
      <c r="C18" s="2916" t="s">
        <v>35453</v>
      </c>
      <c r="D18" s="2916" t="s">
        <v>35454</v>
      </c>
      <c r="E18" s="2916">
        <v>1456612</v>
      </c>
      <c r="F18" s="2916" t="s">
        <v>35452</v>
      </c>
      <c r="G18" s="2917">
        <v>31389</v>
      </c>
      <c r="H18" s="2918" t="s">
        <v>35455</v>
      </c>
      <c r="I18" s="1427" t="s">
        <v>35325</v>
      </c>
      <c r="J18" s="1094"/>
      <c r="K18" s="1094" t="s">
        <v>14</v>
      </c>
      <c r="L18" s="1094" t="s">
        <v>35336</v>
      </c>
      <c r="M18" s="1440" t="s">
        <v>35337</v>
      </c>
      <c r="N18" s="1094" t="s">
        <v>35327</v>
      </c>
      <c r="O18" s="1097">
        <v>80000</v>
      </c>
      <c r="P18" s="1097">
        <v>80000</v>
      </c>
      <c r="Q18" s="1065"/>
      <c r="R18" s="1065">
        <f t="shared" si="2"/>
        <v>0</v>
      </c>
      <c r="S18" s="1065"/>
      <c r="T18" s="1065"/>
      <c r="U18" s="1065">
        <f t="shared" si="3"/>
        <v>0</v>
      </c>
      <c r="V18" s="1065"/>
      <c r="W18" s="1065">
        <f t="shared" si="1"/>
        <v>80000</v>
      </c>
      <c r="X18" s="1065"/>
      <c r="Y18" s="1065"/>
      <c r="Z18" s="1065"/>
      <c r="AA18" s="1065"/>
      <c r="AB18" s="1065"/>
      <c r="AC18" s="663"/>
      <c r="AD18" s="663"/>
      <c r="AE18" s="663"/>
      <c r="AF18" s="663"/>
      <c r="AG18" s="663"/>
      <c r="AH18" s="663" t="s">
        <v>14</v>
      </c>
      <c r="AI18" s="663" t="s">
        <v>14</v>
      </c>
      <c r="AJ18" s="663"/>
      <c r="AK18" s="663"/>
      <c r="AL18" s="626"/>
      <c r="AM18" s="2946"/>
      <c r="AN18" s="59"/>
      <c r="AO18" s="2765"/>
    </row>
    <row r="19" spans="1:47" ht="33.75" customHeight="1">
      <c r="A19" s="2943">
        <f t="shared" si="0"/>
        <v>16</v>
      </c>
      <c r="B19" s="2906">
        <v>45666</v>
      </c>
      <c r="C19" s="2907" t="s">
        <v>35457</v>
      </c>
      <c r="D19" s="2907" t="s">
        <v>35458</v>
      </c>
      <c r="E19" s="2907">
        <v>6071868</v>
      </c>
      <c r="F19" s="2907" t="s">
        <v>35456</v>
      </c>
      <c r="G19" s="2908">
        <v>34592</v>
      </c>
      <c r="H19" s="2909" t="s">
        <v>35459</v>
      </c>
      <c r="I19" s="1427" t="s">
        <v>35325</v>
      </c>
      <c r="J19" s="1094"/>
      <c r="K19" s="1094" t="s">
        <v>14</v>
      </c>
      <c r="L19" s="1094" t="s">
        <v>35460</v>
      </c>
      <c r="M19" s="1440" t="s">
        <v>35337</v>
      </c>
      <c r="N19" s="1094" t="s">
        <v>35327</v>
      </c>
      <c r="O19" s="1097">
        <v>70000</v>
      </c>
      <c r="P19" s="1097">
        <v>70000</v>
      </c>
      <c r="Q19" s="1065"/>
      <c r="R19" s="1065">
        <f t="shared" si="2"/>
        <v>0</v>
      </c>
      <c r="S19" s="1065"/>
      <c r="T19" s="1065"/>
      <c r="U19" s="1065">
        <f t="shared" si="3"/>
        <v>0</v>
      </c>
      <c r="V19" s="1065"/>
      <c r="W19" s="1065">
        <f t="shared" si="1"/>
        <v>70000</v>
      </c>
      <c r="X19" s="1065"/>
      <c r="Y19" s="1065"/>
      <c r="Z19" s="1065"/>
      <c r="AA19" s="1065"/>
      <c r="AB19" s="1065"/>
      <c r="AC19" s="1065"/>
      <c r="AD19" s="663"/>
      <c r="AE19" s="663"/>
      <c r="AF19" s="663"/>
      <c r="AG19" s="663"/>
      <c r="AH19" s="663" t="s">
        <v>14</v>
      </c>
      <c r="AI19" s="663"/>
      <c r="AJ19" s="663"/>
      <c r="AK19" s="663" t="s">
        <v>14</v>
      </c>
      <c r="AL19" s="626"/>
      <c r="AM19" s="2946"/>
      <c r="AN19" s="59"/>
      <c r="AO19" s="1066"/>
      <c r="AP19" s="1067"/>
      <c r="AQ19" s="1067"/>
      <c r="AR19" s="1067"/>
      <c r="AS19" s="1067"/>
      <c r="AT19" s="1067"/>
      <c r="AU19" s="1067"/>
    </row>
    <row r="20" spans="1:47" ht="33.75" customHeight="1">
      <c r="A20" s="2943">
        <f t="shared" si="0"/>
        <v>17</v>
      </c>
      <c r="B20" s="2906">
        <v>45666</v>
      </c>
      <c r="C20" s="2907" t="s">
        <v>129</v>
      </c>
      <c r="D20" s="2907" t="s">
        <v>35462</v>
      </c>
      <c r="E20" s="2907">
        <v>4860004</v>
      </c>
      <c r="F20" s="2907" t="s">
        <v>35461</v>
      </c>
      <c r="G20" s="2908">
        <v>35551</v>
      </c>
      <c r="H20" s="2907" t="s">
        <v>35463</v>
      </c>
      <c r="I20" s="1427" t="s">
        <v>35325</v>
      </c>
      <c r="J20" s="1094"/>
      <c r="K20" s="1094" t="s">
        <v>14</v>
      </c>
      <c r="L20" s="1094" t="s">
        <v>35355</v>
      </c>
      <c r="M20" s="1440" t="s">
        <v>35337</v>
      </c>
      <c r="N20" s="1094" t="s">
        <v>35327</v>
      </c>
      <c r="O20" s="1097">
        <v>70000</v>
      </c>
      <c r="P20" s="1097">
        <v>70000</v>
      </c>
      <c r="Q20" s="1065"/>
      <c r="R20" s="1065">
        <f t="shared" si="2"/>
        <v>0</v>
      </c>
      <c r="S20" s="1065"/>
      <c r="T20" s="1065"/>
      <c r="U20" s="1065">
        <f t="shared" si="3"/>
        <v>0</v>
      </c>
      <c r="V20" s="1065"/>
      <c r="W20" s="1065">
        <f t="shared" si="1"/>
        <v>70000</v>
      </c>
      <c r="X20" s="1065"/>
      <c r="Y20" s="1065"/>
      <c r="Z20" s="1065"/>
      <c r="AA20" s="1065"/>
      <c r="AB20" s="1065"/>
      <c r="AC20" s="1065"/>
      <c r="AD20" s="663"/>
      <c r="AE20" s="663"/>
      <c r="AF20" s="663"/>
      <c r="AG20" s="663"/>
      <c r="AH20" s="663" t="s">
        <v>14</v>
      </c>
      <c r="AI20" s="663"/>
      <c r="AJ20" s="663"/>
      <c r="AK20" s="663"/>
      <c r="AL20" s="626" t="s">
        <v>14</v>
      </c>
      <c r="AM20" s="2946"/>
      <c r="AN20" s="59"/>
      <c r="AO20" s="1066"/>
      <c r="AP20" s="1067"/>
      <c r="AQ20" s="1067"/>
      <c r="AR20" s="1067"/>
      <c r="AS20" s="1067"/>
      <c r="AT20" s="1067"/>
      <c r="AU20" s="1067"/>
    </row>
    <row r="21" spans="1:47" ht="33.75" customHeight="1">
      <c r="A21" s="2943">
        <f t="shared" si="0"/>
        <v>18</v>
      </c>
      <c r="B21" s="2906">
        <v>45666</v>
      </c>
      <c r="C21" s="2907" t="s">
        <v>35466</v>
      </c>
      <c r="D21" s="2907" t="s">
        <v>35467</v>
      </c>
      <c r="E21" s="2907">
        <v>5208024</v>
      </c>
      <c r="F21" s="2907" t="s">
        <v>35465</v>
      </c>
      <c r="G21" s="2908">
        <v>34800</v>
      </c>
      <c r="H21" s="2907" t="s">
        <v>35468</v>
      </c>
      <c r="I21" s="1427" t="s">
        <v>35325</v>
      </c>
      <c r="J21" s="1094"/>
      <c r="K21" s="1094" t="s">
        <v>14</v>
      </c>
      <c r="L21" s="1094" t="s">
        <v>22</v>
      </c>
      <c r="M21" s="1440" t="s">
        <v>35337</v>
      </c>
      <c r="N21" s="1094" t="s">
        <v>35327</v>
      </c>
      <c r="O21" s="1097">
        <v>55000</v>
      </c>
      <c r="P21" s="1097">
        <v>55000</v>
      </c>
      <c r="Q21" s="1065"/>
      <c r="R21" s="1065">
        <f t="shared" si="2"/>
        <v>0</v>
      </c>
      <c r="S21" s="1065"/>
      <c r="T21" s="1065"/>
      <c r="U21" s="1065">
        <f t="shared" si="3"/>
        <v>0</v>
      </c>
      <c r="V21" s="1065"/>
      <c r="W21" s="1065">
        <f t="shared" si="1"/>
        <v>55000</v>
      </c>
      <c r="X21" s="1065"/>
      <c r="Y21" s="1065"/>
      <c r="Z21" s="1065"/>
      <c r="AA21" s="1065"/>
      <c r="AB21" s="1065"/>
      <c r="AC21" s="1065"/>
      <c r="AD21" s="663"/>
      <c r="AE21" s="663"/>
      <c r="AF21" s="663"/>
      <c r="AG21" s="663"/>
      <c r="AH21" s="663"/>
      <c r="AI21" s="663" t="s">
        <v>14</v>
      </c>
      <c r="AJ21" s="663"/>
      <c r="AK21" s="663"/>
      <c r="AL21" s="626"/>
      <c r="AM21" s="2946"/>
      <c r="AN21" s="59"/>
      <c r="AO21" s="1066"/>
      <c r="AP21" s="1067"/>
      <c r="AQ21" s="1067"/>
      <c r="AR21" s="1067"/>
      <c r="AS21" s="1067"/>
      <c r="AT21" s="1067"/>
      <c r="AU21" s="1067"/>
    </row>
    <row r="22" spans="1:47" ht="33.75" customHeight="1">
      <c r="A22" s="2943">
        <f t="shared" si="0"/>
        <v>19</v>
      </c>
      <c r="B22" s="2906">
        <v>45666</v>
      </c>
      <c r="C22" s="2907" t="s">
        <v>35470</v>
      </c>
      <c r="D22" s="2907" t="s">
        <v>35471</v>
      </c>
      <c r="E22" s="2907">
        <v>5011054</v>
      </c>
      <c r="F22" s="2907" t="s">
        <v>35469</v>
      </c>
      <c r="G22" s="2908">
        <v>36756</v>
      </c>
      <c r="H22" s="2909" t="s">
        <v>35472</v>
      </c>
      <c r="I22" s="1427" t="s">
        <v>35325</v>
      </c>
      <c r="J22" s="1094"/>
      <c r="K22" s="1094" t="s">
        <v>14</v>
      </c>
      <c r="L22" s="1130" t="s">
        <v>23</v>
      </c>
      <c r="M22" s="1440" t="s">
        <v>35337</v>
      </c>
      <c r="N22" s="1094" t="s">
        <v>35327</v>
      </c>
      <c r="O22" s="1097">
        <v>35000</v>
      </c>
      <c r="P22" s="1097">
        <v>35000</v>
      </c>
      <c r="Q22" s="1065"/>
      <c r="R22" s="1065">
        <f t="shared" si="2"/>
        <v>0</v>
      </c>
      <c r="S22" s="1065"/>
      <c r="T22" s="1065"/>
      <c r="U22" s="1065">
        <f t="shared" si="3"/>
        <v>0</v>
      </c>
      <c r="V22" s="1065"/>
      <c r="W22" s="1065">
        <f t="shared" si="1"/>
        <v>35000</v>
      </c>
      <c r="X22" s="1065"/>
      <c r="Y22" s="663"/>
      <c r="Z22" s="663"/>
      <c r="AA22" s="663"/>
      <c r="AB22" s="663"/>
      <c r="AC22" s="663"/>
      <c r="AD22" s="663"/>
      <c r="AE22" s="663"/>
      <c r="AF22" s="663"/>
      <c r="AG22" s="663"/>
      <c r="AH22" s="663" t="s">
        <v>14</v>
      </c>
      <c r="AI22" s="663"/>
      <c r="AJ22" s="663"/>
      <c r="AK22" s="663"/>
      <c r="AL22" s="626"/>
      <c r="AM22" s="2946"/>
      <c r="AN22" s="59"/>
      <c r="AO22" s="1066"/>
      <c r="AP22" s="1067"/>
      <c r="AQ22" s="1067"/>
      <c r="AR22" s="1067"/>
      <c r="AS22" s="1067"/>
      <c r="AT22" s="1067"/>
      <c r="AU22" s="1067"/>
    </row>
    <row r="23" spans="1:47" ht="33.75" customHeight="1">
      <c r="A23" s="2943">
        <f t="shared" si="0"/>
        <v>20</v>
      </c>
      <c r="B23" s="2906">
        <v>45666</v>
      </c>
      <c r="C23" s="2907" t="s">
        <v>35474</v>
      </c>
      <c r="D23" s="2907" t="s">
        <v>35475</v>
      </c>
      <c r="E23" s="2907">
        <v>6441474</v>
      </c>
      <c r="F23" s="2907" t="s">
        <v>35473</v>
      </c>
      <c r="G23" s="2908">
        <v>36636</v>
      </c>
      <c r="H23" s="2909" t="s">
        <v>35476</v>
      </c>
      <c r="I23" s="1427" t="s">
        <v>35325</v>
      </c>
      <c r="J23" s="1094" t="s">
        <v>14</v>
      </c>
      <c r="K23" s="1094" t="s">
        <v>14</v>
      </c>
      <c r="L23" s="1094" t="s">
        <v>29</v>
      </c>
      <c r="M23" s="1440" t="s">
        <v>35337</v>
      </c>
      <c r="N23" s="1094" t="s">
        <v>35327</v>
      </c>
      <c r="O23" s="1097">
        <v>35000</v>
      </c>
      <c r="P23" s="1097">
        <v>35000</v>
      </c>
      <c r="Q23" s="1065"/>
      <c r="R23" s="1065">
        <f t="shared" si="2"/>
        <v>0</v>
      </c>
      <c r="S23" s="1065"/>
      <c r="T23" s="1072"/>
      <c r="U23" s="1065">
        <f t="shared" si="3"/>
        <v>0</v>
      </c>
      <c r="V23" s="1065"/>
      <c r="W23" s="1065">
        <f t="shared" si="1"/>
        <v>35000</v>
      </c>
      <c r="X23" s="1065"/>
      <c r="Y23" s="663"/>
      <c r="Z23" s="663"/>
      <c r="AA23" s="663"/>
      <c r="AB23" s="663"/>
      <c r="AC23" s="663"/>
      <c r="AD23" s="663"/>
      <c r="AE23" s="663" t="s">
        <v>14</v>
      </c>
      <c r="AF23" s="663"/>
      <c r="AG23" s="663"/>
      <c r="AH23" s="663"/>
      <c r="AI23" s="663"/>
      <c r="AJ23" s="663"/>
      <c r="AK23" s="663"/>
      <c r="AL23" s="626"/>
      <c r="AM23" s="2946"/>
    </row>
    <row r="24" spans="1:47" s="1069" customFormat="1" ht="33.75" customHeight="1">
      <c r="A24" s="2943">
        <f t="shared" si="0"/>
        <v>21</v>
      </c>
      <c r="B24" s="2906">
        <v>45666</v>
      </c>
      <c r="C24" s="2907" t="s">
        <v>35482</v>
      </c>
      <c r="D24" s="2907" t="s">
        <v>35483</v>
      </c>
      <c r="E24" s="2907">
        <v>4691005</v>
      </c>
      <c r="F24" s="2907" t="s">
        <v>35481</v>
      </c>
      <c r="G24" s="2908">
        <v>28216</v>
      </c>
      <c r="H24" s="2909" t="s">
        <v>7004</v>
      </c>
      <c r="I24" s="1427" t="s">
        <v>35325</v>
      </c>
      <c r="J24" s="1094"/>
      <c r="K24" s="1094" t="s">
        <v>14</v>
      </c>
      <c r="L24" s="1094" t="s">
        <v>23</v>
      </c>
      <c r="M24" s="1440" t="s">
        <v>35337</v>
      </c>
      <c r="N24" s="1094" t="s">
        <v>35327</v>
      </c>
      <c r="O24" s="1097">
        <v>35000</v>
      </c>
      <c r="P24" s="1097">
        <v>35000</v>
      </c>
      <c r="Q24" s="1065"/>
      <c r="R24" s="1065">
        <f t="shared" si="2"/>
        <v>0</v>
      </c>
      <c r="S24" s="1065"/>
      <c r="T24" s="1065"/>
      <c r="U24" s="1065">
        <f t="shared" ref="U24:U61" si="4">O24-P24-Q24-R24-T24+S24</f>
        <v>0</v>
      </c>
      <c r="V24" s="1065"/>
      <c r="W24" s="1065">
        <f t="shared" si="1"/>
        <v>35000</v>
      </c>
      <c r="X24" s="1065"/>
      <c r="Y24" s="1065"/>
      <c r="Z24" s="1065"/>
      <c r="AA24" s="1065"/>
      <c r="AB24" s="1065"/>
      <c r="AC24" s="663"/>
      <c r="AD24" s="663"/>
      <c r="AE24" s="663"/>
      <c r="AF24" s="663"/>
      <c r="AG24" s="663"/>
      <c r="AH24" s="663" t="s">
        <v>14</v>
      </c>
      <c r="AI24" s="663"/>
      <c r="AJ24" s="663"/>
      <c r="AK24" s="663"/>
      <c r="AL24" s="626"/>
      <c r="AM24" s="2946"/>
      <c r="AN24" s="1058"/>
    </row>
    <row r="25" spans="1:47" s="1449" customFormat="1" ht="33.75" customHeight="1">
      <c r="A25" s="2943">
        <f t="shared" si="0"/>
        <v>22</v>
      </c>
      <c r="B25" s="2906">
        <v>45667</v>
      </c>
      <c r="C25" s="2907" t="s">
        <v>35485</v>
      </c>
      <c r="D25" s="2907" t="s">
        <v>35486</v>
      </c>
      <c r="E25" s="2909" t="s">
        <v>35356</v>
      </c>
      <c r="F25" s="2907" t="s">
        <v>35484</v>
      </c>
      <c r="G25" s="2908">
        <v>31626</v>
      </c>
      <c r="H25" s="2909" t="s">
        <v>35487</v>
      </c>
      <c r="I25" s="1427" t="s">
        <v>35325</v>
      </c>
      <c r="J25" s="1094"/>
      <c r="K25" s="1094" t="s">
        <v>14</v>
      </c>
      <c r="L25" s="1094" t="s">
        <v>22</v>
      </c>
      <c r="M25" s="1440" t="s">
        <v>35337</v>
      </c>
      <c r="N25" s="1094" t="s">
        <v>35327</v>
      </c>
      <c r="O25" s="1097">
        <v>45000</v>
      </c>
      <c r="P25" s="1097">
        <v>45000</v>
      </c>
      <c r="Q25" s="1097"/>
      <c r="R25" s="1065"/>
      <c r="S25" s="1097"/>
      <c r="T25" s="1097"/>
      <c r="U25" s="1097">
        <f t="shared" si="4"/>
        <v>0</v>
      </c>
      <c r="V25" s="1097"/>
      <c r="W25" s="1065">
        <f t="shared" si="1"/>
        <v>45000</v>
      </c>
      <c r="X25" s="1097"/>
      <c r="Y25" s="1097"/>
      <c r="Z25" s="1097"/>
      <c r="AA25" s="1097"/>
      <c r="AB25" s="1097"/>
      <c r="AC25" s="1139"/>
      <c r="AD25" s="1139"/>
      <c r="AE25" s="1139"/>
      <c r="AF25" s="1139"/>
      <c r="AG25" s="1139"/>
      <c r="AH25" s="1139"/>
      <c r="AI25" s="1139" t="s">
        <v>14</v>
      </c>
      <c r="AJ25" s="1139"/>
      <c r="AK25" s="1139"/>
      <c r="AL25" s="2377"/>
      <c r="AM25" s="3164"/>
    </row>
    <row r="26" spans="1:47" s="1449" customFormat="1" ht="33.75" customHeight="1">
      <c r="A26" s="2943">
        <f t="shared" si="0"/>
        <v>23</v>
      </c>
      <c r="B26" s="2906">
        <v>45667</v>
      </c>
      <c r="C26" s="2916" t="s">
        <v>35489</v>
      </c>
      <c r="D26" s="2916" t="s">
        <v>35490</v>
      </c>
      <c r="E26" s="2916">
        <v>5696647</v>
      </c>
      <c r="F26" s="2916" t="s">
        <v>35488</v>
      </c>
      <c r="G26" s="2917">
        <v>39006</v>
      </c>
      <c r="H26" s="2918" t="s">
        <v>35491</v>
      </c>
      <c r="I26" s="1427" t="s">
        <v>35325</v>
      </c>
      <c r="J26" s="1094" t="s">
        <v>14</v>
      </c>
      <c r="K26" s="1094" t="s">
        <v>14</v>
      </c>
      <c r="L26" s="1094" t="s">
        <v>30</v>
      </c>
      <c r="M26" s="1440" t="s">
        <v>35337</v>
      </c>
      <c r="N26" s="1094" t="s">
        <v>35327</v>
      </c>
      <c r="O26" s="1097">
        <v>35000</v>
      </c>
      <c r="P26" s="1097">
        <v>35000</v>
      </c>
      <c r="Q26" s="1097"/>
      <c r="R26" s="1065">
        <f t="shared" si="2"/>
        <v>0</v>
      </c>
      <c r="S26" s="1097"/>
      <c r="T26" s="1097"/>
      <c r="U26" s="1097">
        <f t="shared" si="4"/>
        <v>0</v>
      </c>
      <c r="V26" s="1097"/>
      <c r="W26" s="1065">
        <f t="shared" si="1"/>
        <v>35000</v>
      </c>
      <c r="X26" s="1097"/>
      <c r="Y26" s="1097"/>
      <c r="Z26" s="1097"/>
      <c r="AA26" s="1097"/>
      <c r="AB26" s="1097"/>
      <c r="AC26" s="1139"/>
      <c r="AD26" s="1139" t="s">
        <v>14</v>
      </c>
      <c r="AE26" s="1139"/>
      <c r="AF26" s="1139"/>
      <c r="AG26" s="1139"/>
      <c r="AH26" s="1139"/>
      <c r="AI26" s="1139"/>
      <c r="AJ26" s="1139"/>
      <c r="AK26" s="1139"/>
      <c r="AL26" s="2377"/>
      <c r="AM26" s="3164"/>
    </row>
    <row r="27" spans="1:47" s="1449" customFormat="1" ht="33.75" customHeight="1">
      <c r="A27" s="2943">
        <f t="shared" si="0"/>
        <v>24</v>
      </c>
      <c r="B27" s="2906">
        <v>45667</v>
      </c>
      <c r="C27" s="2907" t="s">
        <v>35493</v>
      </c>
      <c r="D27" s="2907" t="s">
        <v>35494</v>
      </c>
      <c r="E27" s="2907">
        <v>6085948</v>
      </c>
      <c r="F27" s="2907" t="s">
        <v>35492</v>
      </c>
      <c r="G27" s="2908">
        <v>35684</v>
      </c>
      <c r="H27" s="2909" t="s">
        <v>35495</v>
      </c>
      <c r="I27" s="1427" t="s">
        <v>35325</v>
      </c>
      <c r="J27" s="1094"/>
      <c r="K27" s="1094" t="s">
        <v>14</v>
      </c>
      <c r="L27" s="1094" t="s">
        <v>26</v>
      </c>
      <c r="M27" s="1440" t="s">
        <v>35337</v>
      </c>
      <c r="N27" s="1094" t="s">
        <v>35327</v>
      </c>
      <c r="O27" s="1097">
        <v>35000</v>
      </c>
      <c r="P27" s="1097">
        <v>35000</v>
      </c>
      <c r="Q27" s="1097"/>
      <c r="R27" s="1065">
        <f t="shared" si="2"/>
        <v>0</v>
      </c>
      <c r="S27" s="1097"/>
      <c r="T27" s="1097"/>
      <c r="U27" s="1097">
        <f t="shared" si="4"/>
        <v>0</v>
      </c>
      <c r="V27" s="1097"/>
      <c r="W27" s="1065">
        <f t="shared" si="1"/>
        <v>35000</v>
      </c>
      <c r="X27" s="1097"/>
      <c r="Y27" s="1097"/>
      <c r="Z27" s="1097"/>
      <c r="AA27" s="1097"/>
      <c r="AB27" s="1097"/>
      <c r="AC27" s="1139"/>
      <c r="AD27" s="1139"/>
      <c r="AE27" s="1139"/>
      <c r="AF27" s="1139"/>
      <c r="AG27" s="1139"/>
      <c r="AH27" s="1139"/>
      <c r="AI27" s="1139"/>
      <c r="AJ27" s="1139"/>
      <c r="AK27" s="1139"/>
      <c r="AL27" s="2377" t="s">
        <v>14</v>
      </c>
      <c r="AM27" s="3164"/>
    </row>
    <row r="28" spans="1:47" s="1449" customFormat="1" ht="33.75" customHeight="1">
      <c r="A28" s="2943">
        <f t="shared" si="0"/>
        <v>25</v>
      </c>
      <c r="B28" s="2906">
        <v>45667</v>
      </c>
      <c r="C28" s="2907" t="s">
        <v>35497</v>
      </c>
      <c r="D28" s="2907" t="s">
        <v>35498</v>
      </c>
      <c r="E28" s="2907">
        <v>4986222</v>
      </c>
      <c r="F28" s="2907" t="s">
        <v>35496</v>
      </c>
      <c r="G28" s="2908">
        <v>37147</v>
      </c>
      <c r="H28" s="2907">
        <v>3175400581</v>
      </c>
      <c r="I28" s="1427" t="s">
        <v>35325</v>
      </c>
      <c r="J28" s="1094"/>
      <c r="K28" s="1094" t="s">
        <v>14</v>
      </c>
      <c r="L28" s="1094" t="s">
        <v>8301</v>
      </c>
      <c r="M28" s="1440" t="s">
        <v>35337</v>
      </c>
      <c r="N28" s="1094" t="s">
        <v>35327</v>
      </c>
      <c r="O28" s="1097">
        <v>35000</v>
      </c>
      <c r="P28" s="1097">
        <v>35000</v>
      </c>
      <c r="Q28" s="1097"/>
      <c r="R28" s="1065">
        <f t="shared" si="2"/>
        <v>0</v>
      </c>
      <c r="S28" s="1097"/>
      <c r="T28" s="1097"/>
      <c r="U28" s="1097">
        <f t="shared" si="4"/>
        <v>0</v>
      </c>
      <c r="V28" s="1097"/>
      <c r="W28" s="1065">
        <f t="shared" si="1"/>
        <v>35000</v>
      </c>
      <c r="X28" s="1097"/>
      <c r="Y28" s="1097"/>
      <c r="Z28" s="1097"/>
      <c r="AA28" s="1097"/>
      <c r="AB28" s="1097"/>
      <c r="AC28" s="1139"/>
      <c r="AD28" s="1139"/>
      <c r="AE28" s="1139"/>
      <c r="AF28" s="1139"/>
      <c r="AG28" s="1139"/>
      <c r="AH28" s="1139"/>
      <c r="AI28" s="1139"/>
      <c r="AJ28" s="1139"/>
      <c r="AK28" s="1139"/>
      <c r="AL28" s="2377"/>
      <c r="AM28" s="3164" t="s">
        <v>14</v>
      </c>
    </row>
    <row r="29" spans="1:47" s="1449" customFormat="1" ht="33.75" customHeight="1">
      <c r="A29" s="2943">
        <f t="shared" si="0"/>
        <v>26</v>
      </c>
      <c r="B29" s="2906">
        <v>45667</v>
      </c>
      <c r="C29" s="2907" t="s">
        <v>35500</v>
      </c>
      <c r="D29" s="2907" t="s">
        <v>35501</v>
      </c>
      <c r="E29" s="2907">
        <v>3926687</v>
      </c>
      <c r="F29" s="2907" t="s">
        <v>35499</v>
      </c>
      <c r="G29" s="2908">
        <v>31748</v>
      </c>
      <c r="H29" s="2909" t="s">
        <v>35502</v>
      </c>
      <c r="I29" s="1427" t="s">
        <v>35325</v>
      </c>
      <c r="J29" s="1094" t="s">
        <v>14</v>
      </c>
      <c r="K29" s="1094" t="s">
        <v>14</v>
      </c>
      <c r="L29" s="1094" t="s">
        <v>26</v>
      </c>
      <c r="M29" s="1440" t="s">
        <v>35337</v>
      </c>
      <c r="N29" s="1094" t="s">
        <v>35327</v>
      </c>
      <c r="O29" s="1097">
        <v>40000</v>
      </c>
      <c r="P29" s="1097">
        <v>40000</v>
      </c>
      <c r="Q29" s="1097"/>
      <c r="R29" s="1065">
        <f t="shared" si="2"/>
        <v>0</v>
      </c>
      <c r="S29" s="1097"/>
      <c r="T29" s="1097"/>
      <c r="U29" s="1097"/>
      <c r="V29" s="1097"/>
      <c r="W29" s="1065">
        <f t="shared" si="1"/>
        <v>40000</v>
      </c>
      <c r="X29" s="1097"/>
      <c r="Y29" s="1097"/>
      <c r="Z29" s="1097"/>
      <c r="AA29" s="1097"/>
      <c r="AB29" s="1097"/>
      <c r="AC29" s="1139"/>
      <c r="AD29" s="1139"/>
      <c r="AE29" s="1139"/>
      <c r="AF29" s="1139"/>
      <c r="AG29" s="1139"/>
      <c r="AH29" s="1139"/>
      <c r="AI29" s="1139"/>
      <c r="AJ29" s="1139"/>
      <c r="AK29" s="1139"/>
      <c r="AL29" s="2377" t="s">
        <v>14</v>
      </c>
      <c r="AM29" s="3164"/>
    </row>
    <row r="30" spans="1:47" s="1449" customFormat="1" ht="33.75" customHeight="1">
      <c r="A30" s="2943">
        <f t="shared" si="0"/>
        <v>27</v>
      </c>
      <c r="B30" s="2906">
        <v>45667</v>
      </c>
      <c r="C30" s="2907" t="s">
        <v>35504</v>
      </c>
      <c r="D30" s="2907" t="s">
        <v>35505</v>
      </c>
      <c r="E30" s="2907">
        <v>6273941</v>
      </c>
      <c r="F30" s="2907" t="s">
        <v>35503</v>
      </c>
      <c r="G30" s="2908">
        <v>28588</v>
      </c>
      <c r="H30" s="2909" t="s">
        <v>35506</v>
      </c>
      <c r="I30" s="1427" t="s">
        <v>35325</v>
      </c>
      <c r="J30" s="1094"/>
      <c r="K30" s="1094" t="s">
        <v>14</v>
      </c>
      <c r="L30" s="1094" t="s">
        <v>24</v>
      </c>
      <c r="M30" s="1440" t="s">
        <v>35337</v>
      </c>
      <c r="N30" s="1094" t="s">
        <v>35327</v>
      </c>
      <c r="O30" s="1097">
        <v>35000</v>
      </c>
      <c r="P30" s="1097">
        <v>35000</v>
      </c>
      <c r="Q30" s="1097"/>
      <c r="R30" s="1065">
        <f t="shared" si="2"/>
        <v>0</v>
      </c>
      <c r="S30" s="1097"/>
      <c r="T30" s="1097"/>
      <c r="U30" s="1097">
        <f t="shared" si="4"/>
        <v>0</v>
      </c>
      <c r="V30" s="1097"/>
      <c r="W30" s="1065">
        <f t="shared" si="1"/>
        <v>35000</v>
      </c>
      <c r="X30" s="1097"/>
      <c r="Y30" s="1097"/>
      <c r="Z30" s="1097"/>
      <c r="AA30" s="1097"/>
      <c r="AB30" s="1097"/>
      <c r="AC30" s="1139"/>
      <c r="AD30" s="1139"/>
      <c r="AE30" s="1139"/>
      <c r="AF30" s="1139"/>
      <c r="AG30" s="1139"/>
      <c r="AH30" s="1139"/>
      <c r="AI30" s="1139"/>
      <c r="AJ30" s="1139" t="s">
        <v>14</v>
      </c>
      <c r="AK30" s="1139"/>
      <c r="AL30" s="2377"/>
      <c r="AM30" s="3164"/>
    </row>
    <row r="31" spans="1:47" s="1449" customFormat="1" ht="33.75" customHeight="1">
      <c r="A31" s="2943">
        <f t="shared" si="0"/>
        <v>28</v>
      </c>
      <c r="B31" s="2906">
        <v>45667</v>
      </c>
      <c r="C31" s="2916" t="s">
        <v>35508</v>
      </c>
      <c r="D31" s="2916" t="s">
        <v>35509</v>
      </c>
      <c r="E31" s="2916">
        <v>6043258</v>
      </c>
      <c r="F31" s="2916" t="s">
        <v>35507</v>
      </c>
      <c r="G31" s="2917">
        <v>30819</v>
      </c>
      <c r="H31" s="2918" t="s">
        <v>35510</v>
      </c>
      <c r="I31" s="1427" t="s">
        <v>35325</v>
      </c>
      <c r="J31" s="1094"/>
      <c r="K31" s="1094" t="s">
        <v>14</v>
      </c>
      <c r="L31" s="1094" t="s">
        <v>23</v>
      </c>
      <c r="M31" s="1440" t="s">
        <v>35337</v>
      </c>
      <c r="N31" s="1094" t="s">
        <v>35327</v>
      </c>
      <c r="O31" s="1097">
        <v>35000</v>
      </c>
      <c r="P31" s="1097">
        <v>35000</v>
      </c>
      <c r="Q31" s="1097"/>
      <c r="R31" s="1065"/>
      <c r="S31" s="1097"/>
      <c r="T31" s="1097"/>
      <c r="U31" s="1097">
        <f t="shared" si="4"/>
        <v>0</v>
      </c>
      <c r="V31" s="1097"/>
      <c r="W31" s="1065">
        <f t="shared" si="1"/>
        <v>35000</v>
      </c>
      <c r="X31" s="1097"/>
      <c r="Y31" s="1097"/>
      <c r="Z31" s="1097"/>
      <c r="AA31" s="1097"/>
      <c r="AB31" s="1097"/>
      <c r="AC31" s="1139"/>
      <c r="AD31" s="1139"/>
      <c r="AE31" s="1139"/>
      <c r="AF31" s="1139"/>
      <c r="AG31" s="1139"/>
      <c r="AH31" s="1139" t="s">
        <v>14</v>
      </c>
      <c r="AI31" s="1139"/>
      <c r="AJ31" s="1139"/>
      <c r="AK31" s="1139"/>
      <c r="AL31" s="2377"/>
      <c r="AM31" s="3164"/>
    </row>
    <row r="32" spans="1:47" s="1449" customFormat="1" ht="33.75" customHeight="1">
      <c r="A32" s="2943">
        <f t="shared" si="0"/>
        <v>29</v>
      </c>
      <c r="B32" s="2906">
        <v>45667</v>
      </c>
      <c r="C32" s="2907" t="s">
        <v>35517</v>
      </c>
      <c r="D32" s="2907" t="s">
        <v>35518</v>
      </c>
      <c r="E32" s="2907">
        <v>5661283</v>
      </c>
      <c r="F32" s="2907" t="s">
        <v>35516</v>
      </c>
      <c r="G32" s="2908">
        <v>31978</v>
      </c>
      <c r="H32" s="2909" t="s">
        <v>35519</v>
      </c>
      <c r="I32" s="1427" t="s">
        <v>35325</v>
      </c>
      <c r="J32" s="1094"/>
      <c r="K32" s="1094" t="s">
        <v>14</v>
      </c>
      <c r="L32" s="1094" t="s">
        <v>23</v>
      </c>
      <c r="M32" s="1440" t="s">
        <v>35337</v>
      </c>
      <c r="N32" s="1094" t="s">
        <v>35327</v>
      </c>
      <c r="O32" s="1097">
        <v>35000</v>
      </c>
      <c r="P32" s="1097">
        <v>35000</v>
      </c>
      <c r="Q32" s="1097"/>
      <c r="R32" s="1065">
        <f t="shared" si="2"/>
        <v>0</v>
      </c>
      <c r="S32" s="1097"/>
      <c r="T32" s="1097"/>
      <c r="U32" s="1097">
        <f t="shared" si="4"/>
        <v>0</v>
      </c>
      <c r="V32" s="1097"/>
      <c r="W32" s="1065">
        <f t="shared" si="1"/>
        <v>35000</v>
      </c>
      <c r="X32" s="1097"/>
      <c r="Y32" s="1097"/>
      <c r="Z32" s="1097"/>
      <c r="AA32" s="1097"/>
      <c r="AB32" s="1097"/>
      <c r="AC32" s="1139"/>
      <c r="AD32" s="1139"/>
      <c r="AE32" s="1139"/>
      <c r="AF32" s="1139"/>
      <c r="AG32" s="1139"/>
      <c r="AH32" s="1139" t="s">
        <v>14</v>
      </c>
      <c r="AI32" s="1139"/>
      <c r="AJ32" s="1139"/>
      <c r="AK32" s="1139"/>
      <c r="AL32" s="2377"/>
      <c r="AM32" s="3164"/>
    </row>
    <row r="33" spans="1:47" s="1449" customFormat="1" ht="33.75" customHeight="1">
      <c r="A33" s="2943">
        <f t="shared" si="0"/>
        <v>30</v>
      </c>
      <c r="B33" s="2906">
        <v>45667</v>
      </c>
      <c r="C33" s="2907" t="s">
        <v>35526</v>
      </c>
      <c r="D33" s="2907" t="s">
        <v>35527</v>
      </c>
      <c r="E33" s="2907">
        <v>3737937</v>
      </c>
      <c r="F33" s="2907" t="s">
        <v>35525</v>
      </c>
      <c r="G33" s="2908">
        <v>28957</v>
      </c>
      <c r="H33" s="2909" t="s">
        <v>35528</v>
      </c>
      <c r="I33" s="1427" t="s">
        <v>35325</v>
      </c>
      <c r="J33" s="1094"/>
      <c r="K33" s="1094" t="s">
        <v>14</v>
      </c>
      <c r="L33" s="1094" t="s">
        <v>23</v>
      </c>
      <c r="M33" s="1440" t="s">
        <v>35337</v>
      </c>
      <c r="N33" s="1094" t="s">
        <v>35327</v>
      </c>
      <c r="O33" s="1097">
        <v>35000</v>
      </c>
      <c r="P33" s="1097">
        <v>35000</v>
      </c>
      <c r="Q33" s="1097"/>
      <c r="R33" s="1065">
        <f t="shared" si="2"/>
        <v>0</v>
      </c>
      <c r="S33" s="1097"/>
      <c r="T33" s="1097"/>
      <c r="U33" s="1097">
        <f t="shared" si="4"/>
        <v>0</v>
      </c>
      <c r="V33" s="1097"/>
      <c r="W33" s="1065">
        <f t="shared" si="1"/>
        <v>35000</v>
      </c>
      <c r="X33" s="1097"/>
      <c r="Y33" s="1097"/>
      <c r="Z33" s="1097"/>
      <c r="AA33" s="1097"/>
      <c r="AB33" s="1097"/>
      <c r="AC33" s="1139"/>
      <c r="AD33" s="1139"/>
      <c r="AE33" s="1139"/>
      <c r="AF33" s="1139"/>
      <c r="AG33" s="1139"/>
      <c r="AH33" s="1139" t="s">
        <v>14</v>
      </c>
      <c r="AI33" s="1139"/>
      <c r="AJ33" s="1139"/>
      <c r="AK33" s="1139"/>
      <c r="AL33" s="2377"/>
      <c r="AM33" s="3164"/>
    </row>
    <row r="34" spans="1:47" ht="33.75" customHeight="1">
      <c r="A34" s="2943">
        <f t="shared" si="0"/>
        <v>31</v>
      </c>
      <c r="B34" s="2906">
        <v>45667</v>
      </c>
      <c r="C34" s="2916" t="s">
        <v>37176</v>
      </c>
      <c r="D34" s="2916" t="s">
        <v>36313</v>
      </c>
      <c r="E34" s="2916">
        <v>6057231</v>
      </c>
      <c r="F34" s="2916" t="s">
        <v>37175</v>
      </c>
      <c r="G34" s="2917">
        <v>37683</v>
      </c>
      <c r="H34" s="2918" t="s">
        <v>37177</v>
      </c>
      <c r="I34" s="1427" t="s">
        <v>35325</v>
      </c>
      <c r="J34" s="1094"/>
      <c r="K34" s="1094" t="s">
        <v>14</v>
      </c>
      <c r="L34" s="1094" t="s">
        <v>27</v>
      </c>
      <c r="M34" s="1440" t="s">
        <v>35337</v>
      </c>
      <c r="N34" s="1094" t="s">
        <v>35327</v>
      </c>
      <c r="O34" s="1097">
        <v>30000</v>
      </c>
      <c r="P34" s="1097">
        <v>30000</v>
      </c>
      <c r="Q34" s="1065"/>
      <c r="R34" s="1065">
        <f t="shared" si="2"/>
        <v>0</v>
      </c>
      <c r="S34" s="1065"/>
      <c r="T34" s="1065"/>
      <c r="U34" s="1065">
        <f t="shared" si="4"/>
        <v>0</v>
      </c>
      <c r="V34" s="1065"/>
      <c r="W34" s="1065">
        <f t="shared" si="1"/>
        <v>30000</v>
      </c>
      <c r="X34" s="1065"/>
      <c r="Y34" s="1065"/>
      <c r="Z34" s="1065"/>
      <c r="AA34" s="1065"/>
      <c r="AB34" s="1065"/>
      <c r="AC34" s="663"/>
      <c r="AD34" s="663"/>
      <c r="AE34" s="663"/>
      <c r="AF34" s="663"/>
      <c r="AG34" s="663" t="s">
        <v>14</v>
      </c>
      <c r="AH34" s="663"/>
      <c r="AI34" s="663"/>
      <c r="AJ34" s="663"/>
      <c r="AK34" s="663"/>
      <c r="AL34" s="626"/>
      <c r="AM34" s="2946"/>
      <c r="AN34" s="59"/>
      <c r="AO34" s="1066"/>
      <c r="AP34" s="1067"/>
      <c r="AQ34" s="1067"/>
      <c r="AR34" s="1067"/>
      <c r="AS34" s="1067"/>
      <c r="AT34" s="1067"/>
      <c r="AU34" s="1067"/>
    </row>
    <row r="35" spans="1:47" ht="33.75" customHeight="1">
      <c r="A35" s="2943">
        <f t="shared" si="0"/>
        <v>32</v>
      </c>
      <c r="B35" s="2906">
        <v>45667</v>
      </c>
      <c r="C35" s="2916" t="s">
        <v>35535</v>
      </c>
      <c r="D35" s="2916" t="s">
        <v>35536</v>
      </c>
      <c r="E35" s="2916">
        <v>6281304</v>
      </c>
      <c r="F35" s="2916" t="s">
        <v>35534</v>
      </c>
      <c r="G35" s="2917">
        <v>35249</v>
      </c>
      <c r="H35" s="2918" t="s">
        <v>35537</v>
      </c>
      <c r="I35" s="1427" t="s">
        <v>35325</v>
      </c>
      <c r="J35" s="1094"/>
      <c r="K35" s="1094" t="s">
        <v>14</v>
      </c>
      <c r="L35" s="1094" t="s">
        <v>28</v>
      </c>
      <c r="M35" s="1440" t="s">
        <v>35337</v>
      </c>
      <c r="N35" s="1094" t="s">
        <v>35327</v>
      </c>
      <c r="O35" s="1097">
        <v>30000</v>
      </c>
      <c r="P35" s="1097">
        <v>30000</v>
      </c>
      <c r="Q35" s="1097"/>
      <c r="R35" s="1065">
        <f t="shared" si="2"/>
        <v>0</v>
      </c>
      <c r="S35" s="1065"/>
      <c r="T35" s="1065"/>
      <c r="U35" s="1065">
        <f t="shared" si="4"/>
        <v>0</v>
      </c>
      <c r="V35" s="1065"/>
      <c r="W35" s="1065">
        <f t="shared" si="1"/>
        <v>30000</v>
      </c>
      <c r="X35" s="1065"/>
      <c r="Y35" s="1065"/>
      <c r="Z35" s="1065"/>
      <c r="AA35" s="1065"/>
      <c r="AB35" s="1065"/>
      <c r="AC35" s="663"/>
      <c r="AD35" s="663"/>
      <c r="AE35" s="663"/>
      <c r="AF35" s="663" t="s">
        <v>14</v>
      </c>
      <c r="AG35" s="663"/>
      <c r="AH35" s="663"/>
      <c r="AI35" s="663"/>
      <c r="AJ35" s="663"/>
      <c r="AK35" s="663"/>
      <c r="AL35" s="626"/>
      <c r="AM35" s="2946"/>
      <c r="AN35" s="1066"/>
      <c r="AO35" s="1067"/>
      <c r="AP35" s="1067"/>
      <c r="AQ35" s="1067"/>
      <c r="AR35" s="1067"/>
      <c r="AS35" s="1067"/>
      <c r="AT35" s="1067"/>
    </row>
    <row r="36" spans="1:47" ht="33.75" customHeight="1">
      <c r="A36" s="2943">
        <f t="shared" si="0"/>
        <v>33</v>
      </c>
      <c r="B36" s="2906">
        <v>45668</v>
      </c>
      <c r="C36" s="2907" t="s">
        <v>35539</v>
      </c>
      <c r="D36" s="2907" t="s">
        <v>35540</v>
      </c>
      <c r="E36" s="2907">
        <v>5735477</v>
      </c>
      <c r="F36" s="2907" t="s">
        <v>35538</v>
      </c>
      <c r="G36" s="2908">
        <v>31508</v>
      </c>
      <c r="H36" s="2907">
        <v>8136657348</v>
      </c>
      <c r="I36" s="1427" t="s">
        <v>35325</v>
      </c>
      <c r="J36" s="1094" t="s">
        <v>14</v>
      </c>
      <c r="K36" s="1094" t="s">
        <v>14</v>
      </c>
      <c r="L36" s="1094" t="s">
        <v>23</v>
      </c>
      <c r="M36" s="1440" t="s">
        <v>35337</v>
      </c>
      <c r="N36" s="1094" t="s">
        <v>35327</v>
      </c>
      <c r="O36" s="1097">
        <v>35000</v>
      </c>
      <c r="P36" s="1097">
        <v>35000</v>
      </c>
      <c r="Q36" s="1065"/>
      <c r="R36" s="1065">
        <f t="shared" si="2"/>
        <v>0</v>
      </c>
      <c r="S36" s="1065"/>
      <c r="T36" s="1065"/>
      <c r="U36" s="1065">
        <f t="shared" si="4"/>
        <v>0</v>
      </c>
      <c r="V36" s="1065"/>
      <c r="W36" s="1065">
        <f t="shared" si="1"/>
        <v>35000</v>
      </c>
      <c r="X36" s="1065"/>
      <c r="Y36" s="1065"/>
      <c r="Z36" s="1065"/>
      <c r="AA36" s="1065"/>
      <c r="AB36" s="1065"/>
      <c r="AC36" s="663"/>
      <c r="AD36" s="663"/>
      <c r="AE36" s="663"/>
      <c r="AF36" s="663"/>
      <c r="AG36" s="663"/>
      <c r="AH36" s="663" t="s">
        <v>14</v>
      </c>
      <c r="AI36" s="663"/>
      <c r="AJ36" s="663"/>
      <c r="AK36" s="663"/>
      <c r="AL36" s="626" t="s">
        <v>14</v>
      </c>
      <c r="AM36" s="2946"/>
    </row>
    <row r="37" spans="1:47" ht="33.75" customHeight="1">
      <c r="A37" s="2943">
        <f t="shared" si="0"/>
        <v>34</v>
      </c>
      <c r="B37" s="2906">
        <v>45668</v>
      </c>
      <c r="C37" s="2907" t="s">
        <v>35542</v>
      </c>
      <c r="D37" s="2907" t="s">
        <v>35543</v>
      </c>
      <c r="E37" s="2907">
        <v>3362194</v>
      </c>
      <c r="F37" s="2907" t="s">
        <v>35541</v>
      </c>
      <c r="G37" s="2908">
        <v>33619</v>
      </c>
      <c r="H37" s="2909" t="s">
        <v>35544</v>
      </c>
      <c r="I37" s="1427" t="s">
        <v>35325</v>
      </c>
      <c r="J37" s="1094"/>
      <c r="K37" s="1094" t="s">
        <v>14</v>
      </c>
      <c r="L37" s="1094" t="s">
        <v>24</v>
      </c>
      <c r="M37" s="1440" t="s">
        <v>35337</v>
      </c>
      <c r="N37" s="1094" t="s">
        <v>35327</v>
      </c>
      <c r="O37" s="1097">
        <v>35000</v>
      </c>
      <c r="P37" s="1097">
        <v>35000</v>
      </c>
      <c r="Q37" s="1065"/>
      <c r="R37" s="1065">
        <f t="shared" si="2"/>
        <v>0</v>
      </c>
      <c r="S37" s="1065"/>
      <c r="T37" s="1065"/>
      <c r="U37" s="1065">
        <f t="shared" si="4"/>
        <v>0</v>
      </c>
      <c r="V37" s="1065"/>
      <c r="W37" s="1065">
        <f t="shared" si="1"/>
        <v>35000</v>
      </c>
      <c r="X37" s="1065"/>
      <c r="Y37" s="1065"/>
      <c r="Z37" s="1065"/>
      <c r="AA37" s="1065"/>
      <c r="AB37" s="1065"/>
      <c r="AC37" s="663"/>
      <c r="AD37" s="663"/>
      <c r="AE37" s="663"/>
      <c r="AF37" s="663"/>
      <c r="AG37" s="663"/>
      <c r="AH37" s="663"/>
      <c r="AI37" s="663"/>
      <c r="AJ37" s="663" t="s">
        <v>14</v>
      </c>
      <c r="AK37" s="663"/>
      <c r="AL37" s="626"/>
      <c r="AM37" s="2946"/>
    </row>
    <row r="38" spans="1:47" ht="33.75" customHeight="1">
      <c r="A38" s="2943">
        <f t="shared" si="0"/>
        <v>35</v>
      </c>
      <c r="B38" s="2906">
        <v>45668</v>
      </c>
      <c r="C38" s="2916" t="s">
        <v>35546</v>
      </c>
      <c r="D38" s="2916" t="s">
        <v>35547</v>
      </c>
      <c r="E38" s="2916">
        <v>1786738</v>
      </c>
      <c r="F38" s="2916" t="s">
        <v>35545</v>
      </c>
      <c r="G38" s="2917" t="s">
        <v>35548</v>
      </c>
      <c r="H38" s="2918" t="s">
        <v>35549</v>
      </c>
      <c r="I38" s="1427" t="s">
        <v>35325</v>
      </c>
      <c r="J38" s="1094" t="s">
        <v>14</v>
      </c>
      <c r="K38" s="1094" t="s">
        <v>14</v>
      </c>
      <c r="L38" s="1094" t="s">
        <v>28</v>
      </c>
      <c r="M38" s="1440" t="s">
        <v>35337</v>
      </c>
      <c r="N38" s="1094" t="s">
        <v>35327</v>
      </c>
      <c r="O38" s="1097">
        <v>35000</v>
      </c>
      <c r="P38" s="1097">
        <v>35000</v>
      </c>
      <c r="Q38" s="1065"/>
      <c r="R38" s="1065">
        <f t="shared" si="2"/>
        <v>0</v>
      </c>
      <c r="S38" s="1065"/>
      <c r="T38" s="1065"/>
      <c r="U38" s="1065">
        <f t="shared" si="4"/>
        <v>0</v>
      </c>
      <c r="V38" s="1065"/>
      <c r="W38" s="1065">
        <f t="shared" si="1"/>
        <v>35000</v>
      </c>
      <c r="X38" s="1065"/>
      <c r="Y38" s="1065"/>
      <c r="Z38" s="1065"/>
      <c r="AA38" s="1065"/>
      <c r="AB38" s="1065"/>
      <c r="AC38" s="663"/>
      <c r="AD38" s="663"/>
      <c r="AE38" s="663"/>
      <c r="AF38" s="663" t="s">
        <v>14</v>
      </c>
      <c r="AG38" s="663"/>
      <c r="AH38" s="663"/>
      <c r="AI38" s="663"/>
      <c r="AJ38" s="663"/>
      <c r="AK38" s="663"/>
      <c r="AL38" s="626"/>
      <c r="AM38" s="2946"/>
    </row>
    <row r="39" spans="1:47" ht="33.75" customHeight="1">
      <c r="A39" s="2943">
        <f t="shared" si="0"/>
        <v>36</v>
      </c>
      <c r="B39" s="2906">
        <v>45668</v>
      </c>
      <c r="C39" s="2907" t="s">
        <v>35551</v>
      </c>
      <c r="D39" s="2907" t="s">
        <v>35552</v>
      </c>
      <c r="E39" s="2907">
        <v>6180524</v>
      </c>
      <c r="F39" s="2907" t="s">
        <v>35550</v>
      </c>
      <c r="G39" s="2908">
        <v>34678</v>
      </c>
      <c r="H39" s="2909" t="s">
        <v>35553</v>
      </c>
      <c r="I39" s="1427" t="s">
        <v>35325</v>
      </c>
      <c r="J39" s="1094"/>
      <c r="K39" s="1094" t="s">
        <v>14</v>
      </c>
      <c r="L39" s="1094" t="s">
        <v>26</v>
      </c>
      <c r="M39" s="1440" t="s">
        <v>35337</v>
      </c>
      <c r="N39" s="1094" t="s">
        <v>35327</v>
      </c>
      <c r="O39" s="1097">
        <v>35000</v>
      </c>
      <c r="P39" s="1097">
        <v>35000</v>
      </c>
      <c r="Q39" s="1065"/>
      <c r="R39" s="1065">
        <f t="shared" si="2"/>
        <v>0</v>
      </c>
      <c r="S39" s="1065"/>
      <c r="T39" s="1065"/>
      <c r="U39" s="1065">
        <f t="shared" si="4"/>
        <v>0</v>
      </c>
      <c r="V39" s="1065"/>
      <c r="W39" s="1065">
        <f t="shared" si="1"/>
        <v>35000</v>
      </c>
      <c r="X39" s="1065"/>
      <c r="Y39" s="1065"/>
      <c r="Z39" s="1065"/>
      <c r="AA39" s="1065"/>
      <c r="AB39" s="1065"/>
      <c r="AC39" s="663"/>
      <c r="AD39" s="663"/>
      <c r="AE39" s="663"/>
      <c r="AF39" s="663"/>
      <c r="AG39" s="663"/>
      <c r="AH39" s="663"/>
      <c r="AI39" s="663"/>
      <c r="AJ39" s="663"/>
      <c r="AK39" s="663"/>
      <c r="AL39" s="626" t="s">
        <v>14</v>
      </c>
      <c r="AM39" s="2946"/>
    </row>
    <row r="40" spans="1:47" ht="33.75" customHeight="1">
      <c r="A40" s="2943">
        <f t="shared" si="0"/>
        <v>37</v>
      </c>
      <c r="B40" s="2906">
        <v>45669</v>
      </c>
      <c r="C40" s="2916" t="s">
        <v>35568</v>
      </c>
      <c r="D40" s="2916" t="s">
        <v>35569</v>
      </c>
      <c r="E40" s="2916">
        <v>4757719</v>
      </c>
      <c r="F40" s="2916" t="s">
        <v>35567</v>
      </c>
      <c r="G40" s="2917">
        <v>34927</v>
      </c>
      <c r="H40" s="2916" t="s">
        <v>35570</v>
      </c>
      <c r="I40" s="1427" t="s">
        <v>35325</v>
      </c>
      <c r="J40" s="1094"/>
      <c r="K40" s="1094" t="s">
        <v>14</v>
      </c>
      <c r="L40" s="1094" t="s">
        <v>35571</v>
      </c>
      <c r="M40" s="1440" t="s">
        <v>35337</v>
      </c>
      <c r="N40" s="1094" t="s">
        <v>35327</v>
      </c>
      <c r="O40" s="1097">
        <v>60000</v>
      </c>
      <c r="P40" s="1097">
        <v>60000</v>
      </c>
      <c r="Q40" s="1065"/>
      <c r="R40" s="1065"/>
      <c r="S40" s="1065"/>
      <c r="T40" s="1065"/>
      <c r="U40" s="1065">
        <f t="shared" si="4"/>
        <v>0</v>
      </c>
      <c r="V40" s="1065"/>
      <c r="W40" s="1065">
        <f t="shared" si="1"/>
        <v>60000</v>
      </c>
      <c r="X40" s="1065"/>
      <c r="Y40" s="1065"/>
      <c r="Z40" s="1065"/>
      <c r="AA40" s="1065"/>
      <c r="AB40" s="1065"/>
      <c r="AC40" s="663"/>
      <c r="AD40" s="663"/>
      <c r="AE40" s="663"/>
      <c r="AF40" s="663" t="s">
        <v>14</v>
      </c>
      <c r="AG40" s="663" t="s">
        <v>14</v>
      </c>
      <c r="AH40" s="663"/>
      <c r="AI40" s="663"/>
      <c r="AJ40" s="663"/>
      <c r="AK40" s="663"/>
      <c r="AL40" s="626"/>
      <c r="AM40" s="2946"/>
    </row>
    <row r="41" spans="1:47" ht="33.75" customHeight="1">
      <c r="A41" s="2943">
        <f t="shared" si="0"/>
        <v>38</v>
      </c>
      <c r="B41" s="2906">
        <v>45669</v>
      </c>
      <c r="C41" s="2907" t="s">
        <v>35573</v>
      </c>
      <c r="D41" s="2907" t="s">
        <v>35574</v>
      </c>
      <c r="E41" s="2907">
        <v>5489648</v>
      </c>
      <c r="F41" s="2907" t="s">
        <v>35572</v>
      </c>
      <c r="G41" s="2908">
        <v>37630</v>
      </c>
      <c r="H41" s="2909" t="s">
        <v>35575</v>
      </c>
      <c r="I41" s="1427" t="s">
        <v>35325</v>
      </c>
      <c r="J41" s="1094"/>
      <c r="K41" s="1094" t="s">
        <v>14</v>
      </c>
      <c r="L41" s="1094" t="s">
        <v>29</v>
      </c>
      <c r="M41" s="1440" t="s">
        <v>35337</v>
      </c>
      <c r="N41" s="1094" t="s">
        <v>35327</v>
      </c>
      <c r="O41" s="1097">
        <v>30000</v>
      </c>
      <c r="P41" s="1097">
        <v>25500</v>
      </c>
      <c r="Q41" s="1065"/>
      <c r="R41" s="1065">
        <f t="shared" si="2"/>
        <v>4500</v>
      </c>
      <c r="S41" s="1065"/>
      <c r="T41" s="1065"/>
      <c r="U41" s="1065">
        <f t="shared" si="4"/>
        <v>0</v>
      </c>
      <c r="V41" s="1065"/>
      <c r="W41" s="1065">
        <f t="shared" si="1"/>
        <v>30000</v>
      </c>
      <c r="X41" s="1065"/>
      <c r="Y41" s="1065"/>
      <c r="Z41" s="1065"/>
      <c r="AA41" s="1065"/>
      <c r="AB41" s="1065"/>
      <c r="AC41" s="663"/>
      <c r="AD41" s="663"/>
      <c r="AE41" s="663" t="s">
        <v>14</v>
      </c>
      <c r="AF41" s="663"/>
      <c r="AG41" s="663"/>
      <c r="AH41" s="663"/>
      <c r="AI41" s="663"/>
      <c r="AJ41" s="663"/>
      <c r="AK41" s="663"/>
      <c r="AL41" s="626"/>
      <c r="AM41" s="2946"/>
    </row>
    <row r="42" spans="1:47" ht="33.75" customHeight="1">
      <c r="A42" s="2943">
        <f t="shared" si="0"/>
        <v>39</v>
      </c>
      <c r="B42" s="2906">
        <v>45669</v>
      </c>
      <c r="C42" s="2907" t="s">
        <v>35577</v>
      </c>
      <c r="D42" s="2907" t="s">
        <v>35578</v>
      </c>
      <c r="E42" s="2907">
        <v>5459427</v>
      </c>
      <c r="F42" s="2907" t="s">
        <v>35576</v>
      </c>
      <c r="G42" s="2908">
        <v>37647</v>
      </c>
      <c r="H42" s="2909" t="s">
        <v>35579</v>
      </c>
      <c r="I42" s="1427" t="s">
        <v>35325</v>
      </c>
      <c r="J42" s="1094"/>
      <c r="K42" s="1094" t="s">
        <v>14</v>
      </c>
      <c r="L42" s="1094" t="s">
        <v>31</v>
      </c>
      <c r="M42" s="1440" t="s">
        <v>35337</v>
      </c>
      <c r="N42" s="1094" t="s">
        <v>35327</v>
      </c>
      <c r="O42" s="1097">
        <v>30000</v>
      </c>
      <c r="P42" s="1097">
        <v>30000</v>
      </c>
      <c r="Q42" s="1065"/>
      <c r="R42" s="1065">
        <f t="shared" si="2"/>
        <v>0</v>
      </c>
      <c r="S42" s="1065"/>
      <c r="T42" s="1065"/>
      <c r="U42" s="1065">
        <f t="shared" si="4"/>
        <v>0</v>
      </c>
      <c r="V42" s="1065"/>
      <c r="W42" s="1065">
        <f t="shared" si="1"/>
        <v>30000</v>
      </c>
      <c r="X42" s="1065"/>
      <c r="Y42" s="1065"/>
      <c r="Z42" s="1065"/>
      <c r="AA42" s="1065"/>
      <c r="AB42" s="1065"/>
      <c r="AC42" s="663" t="s">
        <v>14</v>
      </c>
      <c r="AD42" s="663"/>
      <c r="AE42" s="663"/>
      <c r="AF42" s="663"/>
      <c r="AG42" s="663"/>
      <c r="AH42" s="663"/>
      <c r="AI42" s="663"/>
      <c r="AJ42" s="663"/>
      <c r="AK42" s="663"/>
      <c r="AL42" s="626"/>
      <c r="AM42" s="2946"/>
    </row>
    <row r="43" spans="1:47" ht="33.75" customHeight="1">
      <c r="A43" s="2943">
        <f t="shared" si="0"/>
        <v>40</v>
      </c>
      <c r="B43" s="2906">
        <v>45670</v>
      </c>
      <c r="C43" s="2907" t="s">
        <v>35585</v>
      </c>
      <c r="D43" s="2907" t="s">
        <v>35586</v>
      </c>
      <c r="E43" s="2907">
        <v>5601230</v>
      </c>
      <c r="F43" s="2907" t="s">
        <v>35584</v>
      </c>
      <c r="G43" s="2908">
        <v>33501</v>
      </c>
      <c r="H43" s="2909" t="s">
        <v>35587</v>
      </c>
      <c r="I43" s="1427" t="s">
        <v>35325</v>
      </c>
      <c r="J43" s="1094"/>
      <c r="K43" s="1094" t="s">
        <v>14</v>
      </c>
      <c r="L43" s="1094" t="s">
        <v>8301</v>
      </c>
      <c r="M43" s="1440" t="s">
        <v>35337</v>
      </c>
      <c r="N43" s="1094" t="s">
        <v>35327</v>
      </c>
      <c r="O43" s="1097">
        <v>35000</v>
      </c>
      <c r="P43" s="1097">
        <v>25000</v>
      </c>
      <c r="Q43" s="1065"/>
      <c r="R43" s="1065"/>
      <c r="S43" s="1065"/>
      <c r="T43" s="1065"/>
      <c r="U43" s="1065">
        <f t="shared" si="4"/>
        <v>10000</v>
      </c>
      <c r="V43" s="1065"/>
      <c r="W43" s="1065">
        <f t="shared" si="1"/>
        <v>35000</v>
      </c>
      <c r="X43" s="1065"/>
      <c r="Y43" s="1065"/>
      <c r="Z43" s="1065"/>
      <c r="AA43" s="1065"/>
      <c r="AB43" s="1065"/>
      <c r="AC43" s="663"/>
      <c r="AD43" s="663"/>
      <c r="AE43" s="663"/>
      <c r="AF43" s="663"/>
      <c r="AG43" s="663"/>
      <c r="AH43" s="663"/>
      <c r="AI43" s="663"/>
      <c r="AJ43" s="663"/>
      <c r="AK43" s="663"/>
      <c r="AL43" s="626"/>
      <c r="AM43" s="2946" t="s">
        <v>14</v>
      </c>
    </row>
    <row r="44" spans="1:47" ht="33.75" customHeight="1">
      <c r="A44" s="2943">
        <f t="shared" si="0"/>
        <v>41</v>
      </c>
      <c r="B44" s="2906">
        <v>45670</v>
      </c>
      <c r="C44" s="2907" t="s">
        <v>35593</v>
      </c>
      <c r="D44" s="2907" t="s">
        <v>35594</v>
      </c>
      <c r="E44" s="2907">
        <v>5064623</v>
      </c>
      <c r="F44" s="2907" t="s">
        <v>35592</v>
      </c>
      <c r="G44" s="2908">
        <v>32485</v>
      </c>
      <c r="H44" s="2909" t="s">
        <v>35595</v>
      </c>
      <c r="I44" s="1427" t="s">
        <v>35325</v>
      </c>
      <c r="J44" s="1094" t="s">
        <v>14</v>
      </c>
      <c r="K44" s="1094" t="s">
        <v>14</v>
      </c>
      <c r="L44" s="1094" t="s">
        <v>8301</v>
      </c>
      <c r="M44" s="1440" t="s">
        <v>35337</v>
      </c>
      <c r="N44" s="1094" t="s">
        <v>35327</v>
      </c>
      <c r="O44" s="1097">
        <v>35000</v>
      </c>
      <c r="P44" s="1097">
        <v>35000</v>
      </c>
      <c r="Q44" s="1065"/>
      <c r="R44" s="1065">
        <f t="shared" si="2"/>
        <v>0</v>
      </c>
      <c r="S44" s="1065"/>
      <c r="T44" s="1065"/>
      <c r="U44" s="1065">
        <f t="shared" si="4"/>
        <v>0</v>
      </c>
      <c r="V44" s="1065"/>
      <c r="W44" s="1065">
        <f t="shared" si="1"/>
        <v>35000</v>
      </c>
      <c r="X44" s="1065"/>
      <c r="Y44" s="1065"/>
      <c r="Z44" s="1065"/>
      <c r="AA44" s="1065"/>
      <c r="AB44" s="1065"/>
      <c r="AC44" s="663"/>
      <c r="AD44" s="663"/>
      <c r="AE44" s="663"/>
      <c r="AF44" s="663"/>
      <c r="AG44" s="663"/>
      <c r="AH44" s="663"/>
      <c r="AI44" s="663"/>
      <c r="AJ44" s="663"/>
      <c r="AK44" s="663"/>
      <c r="AL44" s="626"/>
      <c r="AM44" s="2946" t="s">
        <v>14</v>
      </c>
    </row>
    <row r="45" spans="1:47" s="1449" customFormat="1" ht="33.75" customHeight="1">
      <c r="A45" s="2943">
        <f t="shared" si="0"/>
        <v>42</v>
      </c>
      <c r="B45" s="2906">
        <v>45671</v>
      </c>
      <c r="C45" s="2907" t="s">
        <v>35611</v>
      </c>
      <c r="D45" s="2907" t="s">
        <v>35612</v>
      </c>
      <c r="E45" s="2907">
        <v>6315470</v>
      </c>
      <c r="F45" s="2907" t="s">
        <v>35610</v>
      </c>
      <c r="G45" s="2908">
        <v>31392</v>
      </c>
      <c r="H45" s="2909" t="s">
        <v>35613</v>
      </c>
      <c r="I45" s="1427" t="s">
        <v>35325</v>
      </c>
      <c r="J45" s="1094" t="s">
        <v>14</v>
      </c>
      <c r="K45" s="1094" t="s">
        <v>14</v>
      </c>
      <c r="L45" s="1094" t="s">
        <v>35365</v>
      </c>
      <c r="M45" s="1094" t="s">
        <v>35337</v>
      </c>
      <c r="N45" s="1094" t="s">
        <v>35327</v>
      </c>
      <c r="O45" s="1097">
        <v>60000</v>
      </c>
      <c r="P45" s="1097">
        <v>60000</v>
      </c>
      <c r="Q45" s="1097"/>
      <c r="R45" s="1065"/>
      <c r="S45" s="1097"/>
      <c r="T45" s="1097"/>
      <c r="U45" s="1065">
        <f t="shared" si="4"/>
        <v>0</v>
      </c>
      <c r="V45" s="1065"/>
      <c r="W45" s="1065">
        <f t="shared" si="1"/>
        <v>60000</v>
      </c>
      <c r="X45" s="1097"/>
      <c r="Y45" s="1097"/>
      <c r="Z45" s="1097"/>
      <c r="AA45" s="1097"/>
      <c r="AB45" s="1097"/>
      <c r="AC45" s="1139"/>
      <c r="AD45" s="1139"/>
      <c r="AE45" s="1139" t="s">
        <v>14</v>
      </c>
      <c r="AF45" s="1139" t="s">
        <v>14</v>
      </c>
      <c r="AG45" s="1139"/>
      <c r="AH45" s="1139"/>
      <c r="AI45" s="1139"/>
      <c r="AJ45" s="1139"/>
      <c r="AK45" s="1139"/>
      <c r="AL45" s="2377"/>
      <c r="AM45" s="3164"/>
      <c r="AO45" s="1094"/>
      <c r="AP45" s="1094"/>
      <c r="AQ45" s="1094" t="s">
        <v>14</v>
      </c>
      <c r="AR45" s="1094" t="s">
        <v>14</v>
      </c>
      <c r="AS45" s="1094"/>
      <c r="AT45" s="1094"/>
    </row>
    <row r="46" spans="1:47" s="1449" customFormat="1" ht="33.75" customHeight="1">
      <c r="A46" s="2943">
        <f t="shared" si="0"/>
        <v>43</v>
      </c>
      <c r="B46" s="2906">
        <v>45674</v>
      </c>
      <c r="C46" s="2907" t="s">
        <v>37184</v>
      </c>
      <c r="D46" s="2907" t="s">
        <v>37185</v>
      </c>
      <c r="E46" s="2907">
        <v>5420783</v>
      </c>
      <c r="F46" s="2907" t="s">
        <v>37183</v>
      </c>
      <c r="G46" s="2908">
        <v>35275</v>
      </c>
      <c r="H46" s="2909" t="s">
        <v>37186</v>
      </c>
      <c r="I46" s="1427" t="s">
        <v>35325</v>
      </c>
      <c r="J46" s="1440"/>
      <c r="K46" s="1094" t="s">
        <v>14</v>
      </c>
      <c r="L46" s="1130" t="s">
        <v>26</v>
      </c>
      <c r="M46" s="1094" t="s">
        <v>35337</v>
      </c>
      <c r="N46" s="1094" t="s">
        <v>35327</v>
      </c>
      <c r="O46" s="2406">
        <v>35000</v>
      </c>
      <c r="P46" s="1864">
        <v>35000</v>
      </c>
      <c r="Q46" s="1097"/>
      <c r="R46" s="1065">
        <f t="shared" si="2"/>
        <v>0</v>
      </c>
      <c r="S46" s="1097"/>
      <c r="T46" s="1097"/>
      <c r="U46" s="1065">
        <f t="shared" si="4"/>
        <v>0</v>
      </c>
      <c r="V46" s="1065"/>
      <c r="W46" s="1065">
        <f t="shared" si="1"/>
        <v>35000</v>
      </c>
      <c r="X46" s="1097"/>
      <c r="Y46" s="1097"/>
      <c r="Z46" s="1097"/>
      <c r="AA46" s="1097"/>
      <c r="AB46" s="1097"/>
      <c r="AC46" s="1139"/>
      <c r="AD46" s="1139"/>
      <c r="AE46" s="1139"/>
      <c r="AF46" s="1139"/>
      <c r="AG46" s="1139"/>
      <c r="AH46" s="1139"/>
      <c r="AI46" s="1139"/>
      <c r="AJ46" s="1139"/>
      <c r="AK46" s="1139"/>
      <c r="AL46" s="2377" t="s">
        <v>14</v>
      </c>
      <c r="AM46" s="3164"/>
      <c r="AO46" s="1099"/>
      <c r="AP46" s="1099"/>
      <c r="AQ46" s="1099"/>
      <c r="AR46" s="1099"/>
      <c r="AS46" s="1099"/>
      <c r="AT46" s="1099"/>
    </row>
    <row r="47" spans="1:47" ht="33.75" customHeight="1">
      <c r="A47" s="2943">
        <f t="shared" si="0"/>
        <v>44</v>
      </c>
      <c r="B47" s="2906">
        <v>45673</v>
      </c>
      <c r="C47" s="2907" t="s">
        <v>35714</v>
      </c>
      <c r="D47" s="2907" t="s">
        <v>35715</v>
      </c>
      <c r="E47" s="2907">
        <v>3745816</v>
      </c>
      <c r="F47" s="2907" t="s">
        <v>35713</v>
      </c>
      <c r="G47" s="2908">
        <v>35969</v>
      </c>
      <c r="H47" s="2909" t="s">
        <v>35716</v>
      </c>
      <c r="I47" s="1427" t="s">
        <v>35325</v>
      </c>
      <c r="J47" s="1094" t="s">
        <v>14</v>
      </c>
      <c r="K47" s="1094" t="s">
        <v>14</v>
      </c>
      <c r="L47" s="1094" t="s">
        <v>24</v>
      </c>
      <c r="M47" s="1440" t="s">
        <v>35337</v>
      </c>
      <c r="N47" s="1094" t="s">
        <v>35327</v>
      </c>
      <c r="O47" s="2406">
        <v>40000</v>
      </c>
      <c r="P47" s="1097">
        <v>40000</v>
      </c>
      <c r="Q47" s="1065"/>
      <c r="R47" s="1065">
        <f t="shared" si="2"/>
        <v>0</v>
      </c>
      <c r="S47" s="1065"/>
      <c r="T47" s="1065"/>
      <c r="U47" s="1065">
        <f t="shared" si="4"/>
        <v>0</v>
      </c>
      <c r="V47" s="1065"/>
      <c r="W47" s="1065">
        <f t="shared" si="1"/>
        <v>40000</v>
      </c>
      <c r="X47" s="1065"/>
      <c r="Y47" s="1065"/>
      <c r="Z47" s="1065"/>
      <c r="AA47" s="1065"/>
      <c r="AB47" s="1065"/>
      <c r="AC47" s="663"/>
      <c r="AD47" s="663"/>
      <c r="AE47" s="663"/>
      <c r="AF47" s="663"/>
      <c r="AG47" s="663"/>
      <c r="AH47" s="663"/>
      <c r="AI47" s="663"/>
      <c r="AJ47" s="663" t="s">
        <v>14</v>
      </c>
      <c r="AK47" s="663"/>
      <c r="AL47" s="626"/>
      <c r="AM47" s="2946"/>
    </row>
    <row r="48" spans="1:47" ht="33.75" customHeight="1">
      <c r="A48" s="2943">
        <f t="shared" si="0"/>
        <v>45</v>
      </c>
      <c r="B48" s="2906">
        <v>45674</v>
      </c>
      <c r="C48" s="2916" t="s">
        <v>35743</v>
      </c>
      <c r="D48" s="2916" t="s">
        <v>35744</v>
      </c>
      <c r="E48" s="2918" t="s">
        <v>35356</v>
      </c>
      <c r="F48" s="2916" t="s">
        <v>35742</v>
      </c>
      <c r="G48" s="2917">
        <v>29650</v>
      </c>
      <c r="H48" s="2918" t="s">
        <v>35745</v>
      </c>
      <c r="I48" s="1427" t="s">
        <v>35325</v>
      </c>
      <c r="J48" s="1094"/>
      <c r="K48" s="1094" t="s">
        <v>14</v>
      </c>
      <c r="L48" s="1094" t="s">
        <v>35651</v>
      </c>
      <c r="M48" s="1440" t="s">
        <v>35337</v>
      </c>
      <c r="N48" s="1094" t="s">
        <v>35327</v>
      </c>
      <c r="O48" s="2406">
        <v>60000</v>
      </c>
      <c r="P48" s="2406">
        <v>60000</v>
      </c>
      <c r="Q48" s="1489"/>
      <c r="R48" s="1065">
        <f t="shared" si="2"/>
        <v>0</v>
      </c>
      <c r="S48" s="1489"/>
      <c r="T48" s="1489"/>
      <c r="U48" s="1065">
        <f t="shared" si="4"/>
        <v>0</v>
      </c>
      <c r="V48" s="1065"/>
      <c r="W48" s="1065">
        <f t="shared" si="1"/>
        <v>60000</v>
      </c>
      <c r="X48" s="1489"/>
      <c r="Y48" s="1489"/>
      <c r="Z48" s="1489"/>
      <c r="AA48" s="1489"/>
      <c r="AB48" s="1489"/>
      <c r="AC48" s="674"/>
      <c r="AD48" s="674"/>
      <c r="AE48" s="674" t="s">
        <v>14</v>
      </c>
      <c r="AF48" s="674"/>
      <c r="AG48" s="674" t="s">
        <v>14</v>
      </c>
      <c r="AH48" s="674"/>
      <c r="AI48" s="674"/>
      <c r="AJ48" s="674"/>
      <c r="AK48" s="674"/>
      <c r="AL48" s="638"/>
      <c r="AM48" s="2946"/>
    </row>
    <row r="49" spans="1:46" ht="33.75" customHeight="1">
      <c r="A49" s="2943">
        <f t="shared" si="0"/>
        <v>46</v>
      </c>
      <c r="B49" s="2906">
        <v>45674</v>
      </c>
      <c r="C49" s="2907" t="s">
        <v>35757</v>
      </c>
      <c r="D49" s="2907" t="s">
        <v>35758</v>
      </c>
      <c r="E49" s="2907">
        <v>1587209</v>
      </c>
      <c r="F49" s="2907" t="s">
        <v>35756</v>
      </c>
      <c r="G49" s="2908">
        <v>29672</v>
      </c>
      <c r="H49" s="2907">
        <v>2348039196512</v>
      </c>
      <c r="I49" s="1427" t="s">
        <v>35325</v>
      </c>
      <c r="J49" s="1094"/>
      <c r="K49" s="1094" t="s">
        <v>14</v>
      </c>
      <c r="L49" s="1094" t="s">
        <v>22</v>
      </c>
      <c r="M49" s="1440" t="s">
        <v>35337</v>
      </c>
      <c r="N49" s="1094" t="s">
        <v>35327</v>
      </c>
      <c r="O49" s="2406">
        <v>50000</v>
      </c>
      <c r="P49" s="2406">
        <v>50000</v>
      </c>
      <c r="Q49" s="1489"/>
      <c r="R49" s="1065">
        <f t="shared" si="2"/>
        <v>0</v>
      </c>
      <c r="S49" s="1489"/>
      <c r="T49" s="1489"/>
      <c r="U49" s="1065">
        <f t="shared" si="4"/>
        <v>0</v>
      </c>
      <c r="V49" s="1065"/>
      <c r="W49" s="1065">
        <f t="shared" si="1"/>
        <v>50000</v>
      </c>
      <c r="X49" s="1489"/>
      <c r="Y49" s="1489"/>
      <c r="Z49" s="1489"/>
      <c r="AA49" s="1489"/>
      <c r="AB49" s="1489"/>
      <c r="AC49" s="674"/>
      <c r="AD49" s="674"/>
      <c r="AE49" s="674"/>
      <c r="AF49" s="674"/>
      <c r="AG49" s="674"/>
      <c r="AH49" s="674"/>
      <c r="AI49" s="674" t="s">
        <v>14</v>
      </c>
      <c r="AJ49" s="674"/>
      <c r="AK49" s="674"/>
      <c r="AL49" s="638"/>
      <c r="AM49" s="2946"/>
    </row>
    <row r="50" spans="1:46" ht="33.75" customHeight="1">
      <c r="A50" s="2943">
        <f t="shared" si="0"/>
        <v>47</v>
      </c>
      <c r="B50" s="2906">
        <v>45674</v>
      </c>
      <c r="C50" s="2916" t="s">
        <v>35768</v>
      </c>
      <c r="D50" s="2916" t="s">
        <v>35769</v>
      </c>
      <c r="E50" s="2916">
        <v>2177358</v>
      </c>
      <c r="F50" s="2916" t="s">
        <v>35767</v>
      </c>
      <c r="G50" s="2917">
        <v>31839</v>
      </c>
      <c r="H50" s="2918" t="s">
        <v>35770</v>
      </c>
      <c r="I50" s="1427" t="s">
        <v>35325</v>
      </c>
      <c r="J50" s="1094"/>
      <c r="K50" s="1094" t="s">
        <v>14</v>
      </c>
      <c r="L50" s="1094" t="s">
        <v>23</v>
      </c>
      <c r="M50" s="1440" t="s">
        <v>35337</v>
      </c>
      <c r="N50" s="1094" t="s">
        <v>35327</v>
      </c>
      <c r="O50" s="2406">
        <v>35000</v>
      </c>
      <c r="P50" s="2457">
        <v>35000</v>
      </c>
      <c r="Q50" s="1489"/>
      <c r="R50" s="1065">
        <f t="shared" si="2"/>
        <v>0</v>
      </c>
      <c r="S50" s="1489"/>
      <c r="T50" s="1489"/>
      <c r="U50" s="1065">
        <f t="shared" si="4"/>
        <v>0</v>
      </c>
      <c r="V50" s="1065"/>
      <c r="W50" s="1065">
        <f t="shared" si="1"/>
        <v>35000</v>
      </c>
      <c r="X50" s="1489"/>
      <c r="Y50" s="1489"/>
      <c r="Z50" s="1489"/>
      <c r="AA50" s="1489"/>
      <c r="AB50" s="1489"/>
      <c r="AC50" s="674"/>
      <c r="AD50" s="674"/>
      <c r="AE50" s="674"/>
      <c r="AF50" s="674"/>
      <c r="AG50" s="674"/>
      <c r="AH50" s="674" t="s">
        <v>14</v>
      </c>
      <c r="AI50" s="674"/>
      <c r="AJ50" s="674"/>
      <c r="AK50" s="674"/>
      <c r="AL50" s="638"/>
      <c r="AM50" s="2946"/>
    </row>
    <row r="51" spans="1:46" ht="33.75" customHeight="1">
      <c r="A51" s="2943">
        <f t="shared" si="0"/>
        <v>48</v>
      </c>
      <c r="B51" s="2906">
        <v>45674</v>
      </c>
      <c r="C51" s="2916" t="s">
        <v>15</v>
      </c>
      <c r="D51" s="2916" t="s">
        <v>35786</v>
      </c>
      <c r="E51" s="2916">
        <v>4637426</v>
      </c>
      <c r="F51" s="2916" t="s">
        <v>35785</v>
      </c>
      <c r="G51" s="2917">
        <v>32661</v>
      </c>
      <c r="H51" s="2918" t="s">
        <v>35787</v>
      </c>
      <c r="I51" s="1427" t="s">
        <v>35325</v>
      </c>
      <c r="J51" s="1094"/>
      <c r="K51" s="1094" t="s">
        <v>14</v>
      </c>
      <c r="L51" s="1094" t="s">
        <v>22</v>
      </c>
      <c r="M51" s="1440" t="s">
        <v>35337</v>
      </c>
      <c r="N51" s="1094" t="s">
        <v>35327</v>
      </c>
      <c r="O51" s="2406">
        <v>45000</v>
      </c>
      <c r="P51" s="2457">
        <v>35000</v>
      </c>
      <c r="Q51" s="1489"/>
      <c r="R51" s="1065"/>
      <c r="S51" s="1489"/>
      <c r="T51" s="1489"/>
      <c r="U51" s="1065">
        <f t="shared" si="4"/>
        <v>10000</v>
      </c>
      <c r="V51" s="1065"/>
      <c r="W51" s="1065">
        <f t="shared" si="1"/>
        <v>45000</v>
      </c>
      <c r="X51" s="1489"/>
      <c r="Y51" s="1489"/>
      <c r="Z51" s="1489"/>
      <c r="AA51" s="1489"/>
      <c r="AB51" s="1489"/>
      <c r="AC51" s="674"/>
      <c r="AD51" s="674"/>
      <c r="AE51" s="674"/>
      <c r="AF51" s="674"/>
      <c r="AG51" s="674"/>
      <c r="AH51" s="674"/>
      <c r="AI51" s="674" t="s">
        <v>14</v>
      </c>
      <c r="AJ51" s="674"/>
      <c r="AK51" s="674"/>
      <c r="AL51" s="638"/>
      <c r="AM51" s="2946"/>
    </row>
    <row r="52" spans="1:46" ht="33.75" customHeight="1">
      <c r="A52" s="2943">
        <f t="shared" si="0"/>
        <v>49</v>
      </c>
      <c r="B52" s="2906">
        <v>45674</v>
      </c>
      <c r="C52" s="1427" t="s">
        <v>35374</v>
      </c>
      <c r="D52" s="1427" t="s">
        <v>35374</v>
      </c>
      <c r="E52" s="1427" t="s">
        <v>35374</v>
      </c>
      <c r="F52" s="1427" t="s">
        <v>35374</v>
      </c>
      <c r="G52" s="1427" t="s">
        <v>35374</v>
      </c>
      <c r="H52" s="1427" t="s">
        <v>35374</v>
      </c>
      <c r="I52" s="1427" t="s">
        <v>35325</v>
      </c>
      <c r="J52" s="1094"/>
      <c r="K52" s="1094" t="s">
        <v>14</v>
      </c>
      <c r="L52" s="1094"/>
      <c r="M52" s="1440" t="s">
        <v>35337</v>
      </c>
      <c r="N52" s="1094" t="s">
        <v>35327</v>
      </c>
      <c r="O52" s="2406">
        <v>35000</v>
      </c>
      <c r="P52" s="2406">
        <v>35000</v>
      </c>
      <c r="Q52" s="1489"/>
      <c r="R52" s="1065">
        <f t="shared" si="2"/>
        <v>0</v>
      </c>
      <c r="S52" s="1489"/>
      <c r="T52" s="1489"/>
      <c r="U52" s="1065">
        <f t="shared" si="4"/>
        <v>0</v>
      </c>
      <c r="V52" s="1065"/>
      <c r="W52" s="1065">
        <f t="shared" si="1"/>
        <v>35000</v>
      </c>
      <c r="X52" s="1489"/>
      <c r="Y52" s="1489"/>
      <c r="Z52" s="1489"/>
      <c r="AA52" s="1489"/>
      <c r="AB52" s="1489"/>
      <c r="AC52" s="674"/>
      <c r="AD52" s="674"/>
      <c r="AE52" s="674"/>
      <c r="AF52" s="674"/>
      <c r="AG52" s="674"/>
      <c r="AH52" s="674"/>
      <c r="AI52" s="674"/>
      <c r="AJ52" s="674"/>
      <c r="AK52" s="674"/>
      <c r="AL52" s="638"/>
      <c r="AM52" s="2946"/>
    </row>
    <row r="53" spans="1:46" ht="33.75" customHeight="1">
      <c r="A53" s="2943">
        <f t="shared" si="0"/>
        <v>50</v>
      </c>
      <c r="B53" s="2906">
        <v>45674</v>
      </c>
      <c r="C53" s="2907" t="s">
        <v>35792</v>
      </c>
      <c r="D53" s="2907" t="s">
        <v>35793</v>
      </c>
      <c r="E53" s="2907">
        <v>2570436</v>
      </c>
      <c r="F53" s="2907" t="s">
        <v>35791</v>
      </c>
      <c r="G53" s="2908">
        <v>33445</v>
      </c>
      <c r="H53" s="2907">
        <v>8099225853</v>
      </c>
      <c r="I53" s="1427" t="s">
        <v>35325</v>
      </c>
      <c r="J53" s="1094"/>
      <c r="K53" s="1094" t="s">
        <v>14</v>
      </c>
      <c r="L53" s="1094" t="s">
        <v>25</v>
      </c>
      <c r="M53" s="1440" t="s">
        <v>35337</v>
      </c>
      <c r="N53" s="1094" t="s">
        <v>35327</v>
      </c>
      <c r="O53" s="2406">
        <v>35000</v>
      </c>
      <c r="P53" s="2406">
        <v>35000</v>
      </c>
      <c r="Q53" s="1489"/>
      <c r="R53" s="1065">
        <f t="shared" si="2"/>
        <v>0</v>
      </c>
      <c r="S53" s="1489"/>
      <c r="T53" s="1489"/>
      <c r="U53" s="1065">
        <f t="shared" si="4"/>
        <v>0</v>
      </c>
      <c r="V53" s="1065"/>
      <c r="W53" s="1065">
        <f t="shared" si="1"/>
        <v>35000</v>
      </c>
      <c r="X53" s="1489"/>
      <c r="Y53" s="1489"/>
      <c r="Z53" s="1489"/>
      <c r="AA53" s="1489"/>
      <c r="AB53" s="1489"/>
      <c r="AC53" s="674"/>
      <c r="AD53" s="674"/>
      <c r="AE53" s="674"/>
      <c r="AF53" s="674"/>
      <c r="AG53" s="674"/>
      <c r="AH53" s="674"/>
      <c r="AI53" s="674"/>
      <c r="AJ53" s="674"/>
      <c r="AK53" s="674" t="s">
        <v>14</v>
      </c>
      <c r="AL53" s="638"/>
      <c r="AM53" s="2946"/>
    </row>
    <row r="54" spans="1:46" ht="33.75" customHeight="1">
      <c r="A54" s="2943">
        <f t="shared" si="0"/>
        <v>51</v>
      </c>
      <c r="B54" s="2906">
        <v>45674</v>
      </c>
      <c r="C54" s="2907" t="s">
        <v>35795</v>
      </c>
      <c r="D54" s="2907" t="s">
        <v>35796</v>
      </c>
      <c r="E54" s="2907">
        <v>3478411</v>
      </c>
      <c r="F54" s="2907" t="s">
        <v>35794</v>
      </c>
      <c r="G54" s="2908">
        <v>34131</v>
      </c>
      <c r="H54" s="2909" t="s">
        <v>5500</v>
      </c>
      <c r="I54" s="1427" t="s">
        <v>35325</v>
      </c>
      <c r="J54" s="1094"/>
      <c r="K54" s="1094" t="s">
        <v>14</v>
      </c>
      <c r="L54" s="1094" t="s">
        <v>22</v>
      </c>
      <c r="M54" s="1440" t="s">
        <v>35337</v>
      </c>
      <c r="N54" s="1094" t="s">
        <v>35327</v>
      </c>
      <c r="O54" s="2406">
        <v>45000</v>
      </c>
      <c r="P54" s="2406">
        <v>45000</v>
      </c>
      <c r="Q54" s="1489"/>
      <c r="R54" s="1065">
        <f t="shared" si="2"/>
        <v>0</v>
      </c>
      <c r="S54" s="1489"/>
      <c r="T54" s="1489"/>
      <c r="U54" s="1489">
        <f t="shared" si="4"/>
        <v>0</v>
      </c>
      <c r="V54" s="1489"/>
      <c r="W54" s="1065">
        <f t="shared" si="1"/>
        <v>45000</v>
      </c>
      <c r="X54" s="1489"/>
      <c r="Y54" s="1489"/>
      <c r="Z54" s="1489"/>
      <c r="AA54" s="1489"/>
      <c r="AB54" s="1489"/>
      <c r="AC54" s="674"/>
      <c r="AD54" s="674"/>
      <c r="AE54" s="674"/>
      <c r="AF54" s="674"/>
      <c r="AG54" s="674"/>
      <c r="AH54" s="674"/>
      <c r="AI54" s="674" t="s">
        <v>14</v>
      </c>
      <c r="AJ54" s="674"/>
      <c r="AK54" s="674"/>
      <c r="AL54" s="638"/>
      <c r="AM54" s="2946"/>
    </row>
    <row r="55" spans="1:46" ht="33.75" customHeight="1">
      <c r="A55" s="2943">
        <f t="shared" si="0"/>
        <v>52</v>
      </c>
      <c r="B55" s="2906">
        <v>45674</v>
      </c>
      <c r="C55" s="2916" t="s">
        <v>35806</v>
      </c>
      <c r="D55" s="2916" t="s">
        <v>35807</v>
      </c>
      <c r="E55" s="2916">
        <v>4700555</v>
      </c>
      <c r="F55" s="2916" t="s">
        <v>35805</v>
      </c>
      <c r="G55" s="2917">
        <v>34008</v>
      </c>
      <c r="H55" s="2916">
        <v>8131119109</v>
      </c>
      <c r="I55" s="1427" t="s">
        <v>35325</v>
      </c>
      <c r="J55" s="1094"/>
      <c r="K55" s="1094" t="s">
        <v>14</v>
      </c>
      <c r="L55" s="1094" t="s">
        <v>24</v>
      </c>
      <c r="M55" s="1440" t="s">
        <v>35337</v>
      </c>
      <c r="N55" s="1094" t="s">
        <v>35327</v>
      </c>
      <c r="O55" s="2406">
        <v>35000</v>
      </c>
      <c r="P55" s="2406">
        <v>35000</v>
      </c>
      <c r="Q55" s="1489"/>
      <c r="R55" s="1065">
        <f t="shared" si="2"/>
        <v>0</v>
      </c>
      <c r="S55" s="1489"/>
      <c r="T55" s="1489"/>
      <c r="U55" s="1489">
        <f t="shared" si="4"/>
        <v>0</v>
      </c>
      <c r="V55" s="1489"/>
      <c r="W55" s="1065">
        <f t="shared" si="1"/>
        <v>35000</v>
      </c>
      <c r="X55" s="1489"/>
      <c r="Y55" s="1489"/>
      <c r="Z55" s="1489"/>
      <c r="AA55" s="1489"/>
      <c r="AB55" s="1489"/>
      <c r="AC55" s="674"/>
      <c r="AD55" s="674"/>
      <c r="AE55" s="674"/>
      <c r="AF55" s="674"/>
      <c r="AG55" s="674"/>
      <c r="AH55" s="674"/>
      <c r="AI55" s="674"/>
      <c r="AJ55" s="674" t="s">
        <v>14</v>
      </c>
      <c r="AK55" s="674"/>
      <c r="AL55" s="638"/>
      <c r="AM55" s="2946"/>
    </row>
    <row r="56" spans="1:46" s="1074" customFormat="1" ht="33.75" customHeight="1">
      <c r="A56" s="2943">
        <f t="shared" si="0"/>
        <v>53</v>
      </c>
      <c r="B56" s="2906">
        <v>45674</v>
      </c>
      <c r="C56" s="2907" t="s">
        <v>35824</v>
      </c>
      <c r="D56" s="2907" t="s">
        <v>35825</v>
      </c>
      <c r="E56" s="2907">
        <v>5081995</v>
      </c>
      <c r="F56" s="2907" t="s">
        <v>35823</v>
      </c>
      <c r="G56" s="2908">
        <v>36840</v>
      </c>
      <c r="H56" s="2909" t="s">
        <v>35826</v>
      </c>
      <c r="I56" s="1427" t="s">
        <v>35325</v>
      </c>
      <c r="J56" s="1094"/>
      <c r="K56" s="1094" t="s">
        <v>14</v>
      </c>
      <c r="L56" s="1094" t="s">
        <v>23</v>
      </c>
      <c r="M56" s="1440" t="s">
        <v>35337</v>
      </c>
      <c r="N56" s="1094" t="s">
        <v>35327</v>
      </c>
      <c r="O56" s="2406">
        <v>35000</v>
      </c>
      <c r="P56" s="2406">
        <v>35000</v>
      </c>
      <c r="Q56" s="1065"/>
      <c r="R56" s="1065">
        <f t="shared" si="2"/>
        <v>0</v>
      </c>
      <c r="S56" s="1065"/>
      <c r="T56" s="1065"/>
      <c r="U56" s="1065">
        <f t="shared" si="4"/>
        <v>0</v>
      </c>
      <c r="V56" s="1065"/>
      <c r="W56" s="1065">
        <f t="shared" si="1"/>
        <v>35000</v>
      </c>
      <c r="X56" s="1065"/>
      <c r="Y56" s="1065"/>
      <c r="Z56" s="1065"/>
      <c r="AA56" s="1065"/>
      <c r="AB56" s="1065"/>
      <c r="AC56" s="663"/>
      <c r="AD56" s="663"/>
      <c r="AE56" s="663"/>
      <c r="AF56" s="663"/>
      <c r="AG56" s="663"/>
      <c r="AH56" s="663" t="s">
        <v>14</v>
      </c>
      <c r="AI56" s="663"/>
      <c r="AJ56" s="663"/>
      <c r="AK56" s="663"/>
      <c r="AL56" s="626"/>
      <c r="AM56" s="2946"/>
      <c r="AN56" s="2030"/>
    </row>
    <row r="57" spans="1:46" ht="33.75" customHeight="1">
      <c r="A57" s="2943">
        <f t="shared" si="0"/>
        <v>54</v>
      </c>
      <c r="B57" s="2906">
        <v>45674</v>
      </c>
      <c r="C57" s="2916" t="s">
        <v>35843</v>
      </c>
      <c r="D57" s="2916" t="s">
        <v>35844</v>
      </c>
      <c r="E57" s="2916">
        <v>3656225</v>
      </c>
      <c r="F57" s="2916" t="s">
        <v>35842</v>
      </c>
      <c r="G57" s="2917">
        <v>35143</v>
      </c>
      <c r="H57" s="2918" t="s">
        <v>35845</v>
      </c>
      <c r="I57" s="1427" t="s">
        <v>35325</v>
      </c>
      <c r="K57" s="105" t="s">
        <v>14</v>
      </c>
      <c r="L57" s="105" t="s">
        <v>24</v>
      </c>
      <c r="M57" s="1440" t="s">
        <v>35337</v>
      </c>
      <c r="N57" s="1094" t="s">
        <v>35327</v>
      </c>
      <c r="O57" s="2406">
        <v>45000</v>
      </c>
      <c r="P57" s="2406">
        <v>45000</v>
      </c>
      <c r="Q57" s="1121"/>
      <c r="R57" s="1065">
        <f t="shared" si="2"/>
        <v>0</v>
      </c>
      <c r="S57" s="1121"/>
      <c r="T57" s="1121"/>
      <c r="U57" s="1065">
        <f t="shared" si="4"/>
        <v>0</v>
      </c>
      <c r="V57" s="1065"/>
      <c r="W57" s="1065">
        <f t="shared" si="1"/>
        <v>45000</v>
      </c>
      <c r="X57" s="1121"/>
      <c r="Y57" s="1121"/>
      <c r="Z57" s="1121"/>
      <c r="AA57" s="1121"/>
      <c r="AB57" s="1121"/>
      <c r="AC57" s="1490"/>
      <c r="AD57" s="1490"/>
      <c r="AE57" s="1490"/>
      <c r="AF57" s="1490"/>
      <c r="AG57" s="1490"/>
      <c r="AH57" s="1490"/>
      <c r="AI57" s="1490"/>
      <c r="AJ57" s="1490" t="s">
        <v>14</v>
      </c>
      <c r="AK57" s="1490"/>
      <c r="AL57" s="1125"/>
      <c r="AM57" s="2946"/>
    </row>
    <row r="58" spans="1:46" ht="33.75" customHeight="1">
      <c r="A58" s="2943">
        <f t="shared" si="0"/>
        <v>55</v>
      </c>
      <c r="B58" s="2906">
        <v>45674</v>
      </c>
      <c r="C58" s="2907" t="s">
        <v>35851</v>
      </c>
      <c r="D58" s="2907" t="s">
        <v>35852</v>
      </c>
      <c r="E58" s="2907">
        <v>5548725</v>
      </c>
      <c r="F58" s="2907" t="s">
        <v>35850</v>
      </c>
      <c r="G58" s="2908">
        <v>35293</v>
      </c>
      <c r="H58" s="2907">
        <v>8106585210</v>
      </c>
      <c r="I58" s="1427" t="s">
        <v>35325</v>
      </c>
      <c r="J58" s="1094"/>
      <c r="K58" s="1094" t="s">
        <v>14</v>
      </c>
      <c r="L58" s="1094" t="s">
        <v>30</v>
      </c>
      <c r="M58" s="1440" t="s">
        <v>35337</v>
      </c>
      <c r="N58" s="1094" t="s">
        <v>35327</v>
      </c>
      <c r="O58" s="2406">
        <v>30000</v>
      </c>
      <c r="P58" s="2406">
        <v>30000</v>
      </c>
      <c r="Q58" s="1121"/>
      <c r="R58" s="1065">
        <f t="shared" si="2"/>
        <v>0</v>
      </c>
      <c r="S58" s="1121"/>
      <c r="T58" s="1121"/>
      <c r="U58" s="1065">
        <f t="shared" si="4"/>
        <v>0</v>
      </c>
      <c r="V58" s="1065"/>
      <c r="W58" s="1065">
        <f t="shared" si="1"/>
        <v>30000</v>
      </c>
      <c r="X58" s="1121"/>
      <c r="Y58" s="1121"/>
      <c r="Z58" s="1121"/>
      <c r="AA58" s="1121"/>
      <c r="AB58" s="1121"/>
      <c r="AC58" s="1490"/>
      <c r="AD58" s="1490" t="s">
        <v>14</v>
      </c>
      <c r="AE58" s="1490"/>
      <c r="AF58" s="1490"/>
      <c r="AG58" s="1490"/>
      <c r="AH58" s="1490"/>
      <c r="AI58" s="1490"/>
      <c r="AJ58" s="1490"/>
      <c r="AK58" s="1490"/>
      <c r="AL58" s="1125"/>
      <c r="AM58" s="2946"/>
    </row>
    <row r="59" spans="1:46" ht="33.75" customHeight="1">
      <c r="A59" s="2943">
        <f t="shared" si="0"/>
        <v>56</v>
      </c>
      <c r="B59" s="2906">
        <v>45675</v>
      </c>
      <c r="C59" s="2916" t="s">
        <v>35885</v>
      </c>
      <c r="D59" s="2916" t="s">
        <v>35886</v>
      </c>
      <c r="E59" s="2916">
        <v>3716233</v>
      </c>
      <c r="F59" s="2916" t="s">
        <v>1889</v>
      </c>
      <c r="G59" s="2917">
        <v>29347</v>
      </c>
      <c r="H59" s="2916">
        <v>234018034126385</v>
      </c>
      <c r="I59" s="1427" t="s">
        <v>35325</v>
      </c>
      <c r="J59" s="1094"/>
      <c r="K59" s="1094" t="s">
        <v>14</v>
      </c>
      <c r="L59" s="1094" t="s">
        <v>27</v>
      </c>
      <c r="M59" s="1440" t="s">
        <v>35337</v>
      </c>
      <c r="N59" s="1094" t="s">
        <v>35327</v>
      </c>
      <c r="O59" s="2406">
        <v>30000</v>
      </c>
      <c r="P59" s="2406">
        <v>30000</v>
      </c>
      <c r="Q59" s="1121"/>
      <c r="R59" s="1065">
        <f t="shared" si="2"/>
        <v>0</v>
      </c>
      <c r="S59" s="1121"/>
      <c r="T59" s="1121"/>
      <c r="U59" s="1121">
        <f t="shared" si="4"/>
        <v>0</v>
      </c>
      <c r="V59" s="1121"/>
      <c r="W59" s="1065">
        <f t="shared" si="1"/>
        <v>30000</v>
      </c>
      <c r="X59" s="1121"/>
      <c r="Y59" s="1121"/>
      <c r="Z59" s="1121"/>
      <c r="AA59" s="1121"/>
      <c r="AB59" s="1121"/>
      <c r="AC59" s="1490"/>
      <c r="AD59" s="1490"/>
      <c r="AE59" s="1490"/>
      <c r="AF59" s="1490"/>
      <c r="AG59" s="1490" t="s">
        <v>14</v>
      </c>
      <c r="AH59" s="1490"/>
      <c r="AI59" s="1490"/>
      <c r="AJ59" s="1490"/>
      <c r="AK59" s="1490"/>
      <c r="AL59" s="1125"/>
      <c r="AM59" s="2946"/>
    </row>
    <row r="60" spans="1:46" ht="33.75" customHeight="1">
      <c r="A60" s="2943">
        <f t="shared" si="0"/>
        <v>57</v>
      </c>
      <c r="B60" s="2906">
        <v>45675</v>
      </c>
      <c r="C60" s="2916" t="s">
        <v>35736</v>
      </c>
      <c r="D60" s="2916" t="s">
        <v>35888</v>
      </c>
      <c r="E60" s="2916">
        <v>5491368</v>
      </c>
      <c r="F60" s="2916" t="s">
        <v>35887</v>
      </c>
      <c r="G60" s="2917">
        <v>33869</v>
      </c>
      <c r="H60" s="2916" t="s">
        <v>35889</v>
      </c>
      <c r="I60" s="1427" t="s">
        <v>35325</v>
      </c>
      <c r="J60" s="1094"/>
      <c r="K60" s="1094" t="s">
        <v>14</v>
      </c>
      <c r="L60" s="1094" t="s">
        <v>24</v>
      </c>
      <c r="M60" s="1440" t="s">
        <v>35337</v>
      </c>
      <c r="N60" s="1094" t="s">
        <v>35327</v>
      </c>
      <c r="O60" s="2406">
        <v>35000</v>
      </c>
      <c r="P60" s="2406">
        <v>35000</v>
      </c>
      <c r="Q60" s="1121"/>
      <c r="R60" s="1065">
        <f t="shared" si="2"/>
        <v>0</v>
      </c>
      <c r="S60" s="1121"/>
      <c r="T60" s="1121"/>
      <c r="U60" s="1121">
        <f t="shared" si="4"/>
        <v>0</v>
      </c>
      <c r="V60" s="1121"/>
      <c r="W60" s="1065">
        <f t="shared" si="1"/>
        <v>35000</v>
      </c>
      <c r="X60" s="1121"/>
      <c r="Y60" s="1121"/>
      <c r="Z60" s="1121"/>
      <c r="AA60" s="1121"/>
      <c r="AB60" s="1121"/>
      <c r="AC60" s="1490"/>
      <c r="AD60" s="1490"/>
      <c r="AE60" s="1490"/>
      <c r="AF60" s="1490"/>
      <c r="AG60" s="1490"/>
      <c r="AH60" s="1490"/>
      <c r="AI60" s="1490"/>
      <c r="AJ60" s="1490" t="s">
        <v>14</v>
      </c>
      <c r="AK60" s="1490"/>
      <c r="AL60" s="1125"/>
      <c r="AM60" s="2946"/>
    </row>
    <row r="61" spans="1:46" ht="33.75" customHeight="1">
      <c r="A61" s="2943">
        <f t="shared" si="0"/>
        <v>58</v>
      </c>
      <c r="B61" s="2906">
        <v>45675</v>
      </c>
      <c r="C61" s="2916" t="s">
        <v>35343</v>
      </c>
      <c r="D61" s="2916" t="s">
        <v>35913</v>
      </c>
      <c r="E61" s="2916">
        <v>4885433</v>
      </c>
      <c r="F61" s="2916" t="s">
        <v>35912</v>
      </c>
      <c r="G61" s="2917">
        <v>35784</v>
      </c>
      <c r="H61" s="2918" t="s">
        <v>35914</v>
      </c>
      <c r="I61" s="1427" t="s">
        <v>35325</v>
      </c>
      <c r="J61" s="1094"/>
      <c r="K61" s="1094" t="s">
        <v>14</v>
      </c>
      <c r="L61" s="1094" t="s">
        <v>24</v>
      </c>
      <c r="M61" s="1440" t="s">
        <v>35337</v>
      </c>
      <c r="N61" s="1094" t="s">
        <v>35327</v>
      </c>
      <c r="O61" s="2406">
        <v>35000</v>
      </c>
      <c r="P61" s="2406">
        <v>35000</v>
      </c>
      <c r="Q61" s="1065"/>
      <c r="R61" s="1065">
        <f t="shared" si="2"/>
        <v>0</v>
      </c>
      <c r="S61" s="1065"/>
      <c r="T61" s="1065"/>
      <c r="U61" s="1065">
        <f t="shared" si="4"/>
        <v>0</v>
      </c>
      <c r="V61" s="1065"/>
      <c r="W61" s="1065">
        <f t="shared" si="1"/>
        <v>35000</v>
      </c>
      <c r="X61" s="1065"/>
      <c r="Y61" s="1065"/>
      <c r="Z61" s="1065"/>
      <c r="AA61" s="1065"/>
      <c r="AB61" s="1065"/>
      <c r="AC61" s="663"/>
      <c r="AD61" s="663"/>
      <c r="AE61" s="663"/>
      <c r="AF61" s="663"/>
      <c r="AG61" s="663"/>
      <c r="AH61" s="663"/>
      <c r="AI61" s="663"/>
      <c r="AJ61" s="663"/>
      <c r="AK61" s="663"/>
      <c r="AL61" s="626"/>
      <c r="AM61" s="2946"/>
    </row>
    <row r="62" spans="1:46" s="1449" customFormat="1" ht="33.75" customHeight="1">
      <c r="A62" s="2943">
        <f t="shared" si="0"/>
        <v>59</v>
      </c>
      <c r="B62" s="2906">
        <v>45675</v>
      </c>
      <c r="C62" s="2907" t="s">
        <v>35921</v>
      </c>
      <c r="D62" s="2907" t="s">
        <v>35922</v>
      </c>
      <c r="E62" s="2907">
        <v>6194513</v>
      </c>
      <c r="F62" s="2907" t="s">
        <v>35920</v>
      </c>
      <c r="G62" s="2908">
        <v>28499</v>
      </c>
      <c r="H62" s="2909" t="s">
        <v>35923</v>
      </c>
      <c r="I62" s="1427" t="s">
        <v>35325</v>
      </c>
      <c r="J62" s="1094"/>
      <c r="K62" s="1094" t="s">
        <v>14</v>
      </c>
      <c r="L62" s="1130" t="s">
        <v>29</v>
      </c>
      <c r="M62" s="1440" t="s">
        <v>35337</v>
      </c>
      <c r="N62" s="1094" t="s">
        <v>35327</v>
      </c>
      <c r="O62" s="2406">
        <v>35000</v>
      </c>
      <c r="P62" s="2406">
        <v>35000</v>
      </c>
      <c r="Q62" s="1097"/>
      <c r="R62" s="1065">
        <f t="shared" si="2"/>
        <v>0</v>
      </c>
      <c r="S62" s="1097"/>
      <c r="T62" s="1097"/>
      <c r="U62" s="1097">
        <f t="shared" ref="U62:U74" si="5">O62-P62-Q62-R62-T62+S62</f>
        <v>0</v>
      </c>
      <c r="V62" s="1097"/>
      <c r="W62" s="1065">
        <f t="shared" si="1"/>
        <v>35000</v>
      </c>
      <c r="X62" s="1097"/>
      <c r="Y62" s="1139"/>
      <c r="Z62" s="1139"/>
      <c r="AA62" s="1139"/>
      <c r="AB62" s="1139"/>
      <c r="AC62" s="1139"/>
      <c r="AD62" s="1139"/>
      <c r="AE62" s="1139" t="s">
        <v>14</v>
      </c>
      <c r="AF62" s="1139"/>
      <c r="AG62" s="1139"/>
      <c r="AH62" s="1139"/>
      <c r="AI62" s="1139"/>
      <c r="AJ62" s="1139"/>
      <c r="AK62" s="1139"/>
      <c r="AL62" s="2377"/>
      <c r="AM62" s="3164"/>
      <c r="AO62" s="1094"/>
      <c r="AP62" s="1094"/>
      <c r="AQ62" s="1094"/>
      <c r="AR62" s="1094"/>
      <c r="AS62" s="1094"/>
      <c r="AT62" s="1094"/>
    </row>
    <row r="63" spans="1:46" ht="33.75" customHeight="1">
      <c r="A63" s="2943">
        <f t="shared" si="0"/>
        <v>60</v>
      </c>
      <c r="B63" s="2906">
        <v>45675</v>
      </c>
      <c r="C63" s="2907" t="s">
        <v>35819</v>
      </c>
      <c r="D63" s="2907" t="s">
        <v>37191</v>
      </c>
      <c r="E63" s="2907">
        <v>6266560</v>
      </c>
      <c r="F63" s="2907" t="s">
        <v>37190</v>
      </c>
      <c r="G63" s="2908">
        <v>37436</v>
      </c>
      <c r="H63" s="2909" t="s">
        <v>37192</v>
      </c>
      <c r="I63" s="1427" t="s">
        <v>35325</v>
      </c>
      <c r="J63" s="1094" t="s">
        <v>14</v>
      </c>
      <c r="K63" s="1094" t="s">
        <v>14</v>
      </c>
      <c r="L63" s="1094" t="s">
        <v>30</v>
      </c>
      <c r="M63" s="1440" t="s">
        <v>35337</v>
      </c>
      <c r="N63" s="1094" t="s">
        <v>35327</v>
      </c>
      <c r="O63" s="2406">
        <v>35000</v>
      </c>
      <c r="P63" s="2406">
        <v>35000</v>
      </c>
      <c r="Q63" s="1065"/>
      <c r="R63" s="1065">
        <f t="shared" si="2"/>
        <v>0</v>
      </c>
      <c r="S63" s="1065"/>
      <c r="T63" s="1065"/>
      <c r="U63" s="1097">
        <f t="shared" si="5"/>
        <v>0</v>
      </c>
      <c r="V63" s="1097"/>
      <c r="W63" s="1065">
        <f t="shared" si="1"/>
        <v>35000</v>
      </c>
      <c r="X63" s="1065"/>
      <c r="Y63" s="1065"/>
      <c r="Z63" s="1065"/>
      <c r="AA63" s="1065"/>
      <c r="AB63" s="1065"/>
      <c r="AC63" s="663"/>
      <c r="AD63" s="663" t="s">
        <v>14</v>
      </c>
      <c r="AE63" s="663"/>
      <c r="AF63" s="663"/>
      <c r="AG63" s="663"/>
      <c r="AH63" s="663"/>
      <c r="AI63" s="663"/>
      <c r="AJ63" s="663"/>
      <c r="AK63" s="663"/>
      <c r="AL63" s="626"/>
      <c r="AM63" s="2946"/>
    </row>
    <row r="64" spans="1:46" ht="33.75" customHeight="1">
      <c r="A64" s="2943">
        <f t="shared" si="0"/>
        <v>61</v>
      </c>
      <c r="B64" s="2906">
        <v>45676</v>
      </c>
      <c r="C64" s="2916" t="s">
        <v>35956</v>
      </c>
      <c r="D64" s="2916" t="s">
        <v>35957</v>
      </c>
      <c r="E64" s="2916">
        <v>1516667</v>
      </c>
      <c r="F64" s="2916" t="s">
        <v>35955</v>
      </c>
      <c r="G64" s="2917">
        <v>28723</v>
      </c>
      <c r="H64" s="2918" t="s">
        <v>35958</v>
      </c>
      <c r="I64" s="1427" t="s">
        <v>35325</v>
      </c>
      <c r="J64" s="1094"/>
      <c r="K64" s="1094" t="s">
        <v>14</v>
      </c>
      <c r="L64" s="1094" t="s">
        <v>26</v>
      </c>
      <c r="M64" s="1440" t="s">
        <v>35337</v>
      </c>
      <c r="N64" s="1094" t="s">
        <v>35327</v>
      </c>
      <c r="O64" s="2406">
        <v>35000</v>
      </c>
      <c r="P64" s="2406">
        <v>24500</v>
      </c>
      <c r="Q64" s="1065"/>
      <c r="R64" s="1065">
        <f t="shared" si="2"/>
        <v>10500</v>
      </c>
      <c r="S64" s="1065"/>
      <c r="T64" s="1065"/>
      <c r="U64" s="1097">
        <f t="shared" si="5"/>
        <v>0</v>
      </c>
      <c r="V64" s="1097"/>
      <c r="W64" s="1065">
        <f t="shared" si="1"/>
        <v>35000</v>
      </c>
      <c r="X64" s="1065"/>
      <c r="Y64" s="1065"/>
      <c r="Z64" s="1065"/>
      <c r="AA64" s="1065"/>
      <c r="AB64" s="1065"/>
      <c r="AC64" s="663"/>
      <c r="AD64" s="663"/>
      <c r="AE64" s="663"/>
      <c r="AF64" s="663"/>
      <c r="AG64" s="663"/>
      <c r="AH64" s="663"/>
      <c r="AI64" s="663"/>
      <c r="AJ64" s="663"/>
      <c r="AK64" s="663"/>
      <c r="AL64" s="626" t="s">
        <v>14</v>
      </c>
      <c r="AM64" s="2946"/>
    </row>
    <row r="65" spans="1:39" ht="33.75" customHeight="1">
      <c r="A65" s="2943">
        <f t="shared" si="0"/>
        <v>62</v>
      </c>
      <c r="B65" s="2906">
        <v>45659</v>
      </c>
      <c r="C65" s="2916" t="s">
        <v>35968</v>
      </c>
      <c r="D65" s="2916" t="s">
        <v>35968</v>
      </c>
      <c r="E65" s="2916">
        <v>1456399</v>
      </c>
      <c r="F65" s="2916" t="s">
        <v>35967</v>
      </c>
      <c r="G65" s="2917">
        <v>28610</v>
      </c>
      <c r="H65" s="2918" t="s">
        <v>35969</v>
      </c>
      <c r="I65" s="1427" t="s">
        <v>35325</v>
      </c>
      <c r="J65" s="1094"/>
      <c r="K65" s="1094" t="s">
        <v>14</v>
      </c>
      <c r="L65" s="1094" t="s">
        <v>35400</v>
      </c>
      <c r="M65" s="1440" t="s">
        <v>35337</v>
      </c>
      <c r="N65" s="1094" t="s">
        <v>35970</v>
      </c>
      <c r="O65" s="2406">
        <v>70000</v>
      </c>
      <c r="P65" s="2406">
        <v>50000</v>
      </c>
      <c r="Q65" s="1065"/>
      <c r="R65" s="1065"/>
      <c r="S65" s="1065"/>
      <c r="T65" s="1065">
        <v>20000</v>
      </c>
      <c r="U65" s="1097">
        <f t="shared" si="5"/>
        <v>0</v>
      </c>
      <c r="V65" s="1097"/>
      <c r="W65" s="1065">
        <f t="shared" si="1"/>
        <v>70000</v>
      </c>
      <c r="X65" s="1065"/>
      <c r="Y65" s="1065"/>
      <c r="Z65" s="1065"/>
      <c r="AA65" s="1065"/>
      <c r="AB65" s="1065"/>
      <c r="AC65" s="663"/>
      <c r="AD65" s="663"/>
      <c r="AE65" s="663"/>
      <c r="AF65" s="663"/>
      <c r="AG65" s="663"/>
      <c r="AH65" s="663" t="s">
        <v>14</v>
      </c>
      <c r="AI65" s="663"/>
      <c r="AJ65" s="663"/>
      <c r="AK65" s="663"/>
      <c r="AL65" s="626"/>
      <c r="AM65" s="2946"/>
    </row>
    <row r="66" spans="1:39" ht="33.75" customHeight="1">
      <c r="A66" s="2943">
        <f t="shared" si="0"/>
        <v>63</v>
      </c>
      <c r="B66" s="2906">
        <v>45660</v>
      </c>
      <c r="C66" s="2907" t="s">
        <v>35972</v>
      </c>
      <c r="D66" s="2907" t="s">
        <v>35973</v>
      </c>
      <c r="E66" s="2907">
        <v>4909414</v>
      </c>
      <c r="F66" s="2907" t="s">
        <v>35971</v>
      </c>
      <c r="G66" s="2908">
        <v>35527</v>
      </c>
      <c r="H66" s="2909" t="s">
        <v>35974</v>
      </c>
      <c r="I66" s="1427" t="s">
        <v>35325</v>
      </c>
      <c r="J66" s="1094"/>
      <c r="K66" s="1094" t="s">
        <v>14</v>
      </c>
      <c r="L66" s="1094" t="s">
        <v>22</v>
      </c>
      <c r="M66" s="1440" t="s">
        <v>35337</v>
      </c>
      <c r="N66" s="1094" t="s">
        <v>35970</v>
      </c>
      <c r="O66" s="2406">
        <v>45000</v>
      </c>
      <c r="P66" s="2406">
        <v>45000</v>
      </c>
      <c r="Q66" s="1065"/>
      <c r="R66" s="1065">
        <f t="shared" ref="R66:R124" si="6">O66-P66-Q66</f>
        <v>0</v>
      </c>
      <c r="S66" s="1065"/>
      <c r="T66" s="1065"/>
      <c r="U66" s="1097">
        <f t="shared" si="5"/>
        <v>0</v>
      </c>
      <c r="V66" s="1097"/>
      <c r="W66" s="1065">
        <f t="shared" ref="W66:W127" si="7">P66+Q66+R66+T66+U66-V66</f>
        <v>45000</v>
      </c>
      <c r="X66" s="1065"/>
      <c r="Y66" s="1065"/>
      <c r="Z66" s="1065"/>
      <c r="AA66" s="1065"/>
      <c r="AB66" s="1065"/>
      <c r="AC66" s="663"/>
      <c r="AD66" s="663"/>
      <c r="AE66" s="663"/>
      <c r="AF66" s="663"/>
      <c r="AG66" s="663"/>
      <c r="AH66" s="663"/>
      <c r="AI66" s="663" t="s">
        <v>14</v>
      </c>
      <c r="AJ66" s="663"/>
      <c r="AK66" s="663"/>
      <c r="AL66" s="626"/>
      <c r="AM66" s="2946"/>
    </row>
    <row r="67" spans="1:39" ht="33.75" customHeight="1">
      <c r="A67" s="2943">
        <f t="shared" si="0"/>
        <v>64</v>
      </c>
      <c r="B67" s="2906">
        <v>45660</v>
      </c>
      <c r="C67" s="2916" t="s">
        <v>35976</v>
      </c>
      <c r="D67" s="2916" t="s">
        <v>35715</v>
      </c>
      <c r="E67" s="2916">
        <v>6277881</v>
      </c>
      <c r="F67" s="2916" t="s">
        <v>35975</v>
      </c>
      <c r="G67" s="2917">
        <v>36218</v>
      </c>
      <c r="H67" s="2918" t="s">
        <v>35977</v>
      </c>
      <c r="I67" s="1427" t="s">
        <v>35325</v>
      </c>
      <c r="J67" s="1094" t="s">
        <v>14</v>
      </c>
      <c r="K67" s="1094" t="s">
        <v>14</v>
      </c>
      <c r="L67" s="1094" t="s">
        <v>23</v>
      </c>
      <c r="M67" s="1440" t="s">
        <v>35337</v>
      </c>
      <c r="N67" s="1094" t="s">
        <v>35970</v>
      </c>
      <c r="O67" s="2406">
        <v>40000</v>
      </c>
      <c r="P67" s="2406">
        <v>40000</v>
      </c>
      <c r="Q67" s="1065"/>
      <c r="R67" s="1065">
        <f t="shared" si="6"/>
        <v>0</v>
      </c>
      <c r="S67" s="1065"/>
      <c r="T67" s="1065"/>
      <c r="U67" s="1097">
        <f t="shared" si="5"/>
        <v>0</v>
      </c>
      <c r="V67" s="1097"/>
      <c r="W67" s="1065">
        <f t="shared" si="7"/>
        <v>40000</v>
      </c>
      <c r="X67" s="1065"/>
      <c r="Y67" s="1065"/>
      <c r="Z67" s="1065"/>
      <c r="AA67" s="1065"/>
      <c r="AB67" s="1065"/>
      <c r="AC67" s="663"/>
      <c r="AD67" s="663"/>
      <c r="AE67" s="663"/>
      <c r="AF67" s="663"/>
      <c r="AG67" s="663"/>
      <c r="AH67" s="663" t="s">
        <v>14</v>
      </c>
      <c r="AI67" s="663"/>
      <c r="AJ67" s="663"/>
      <c r="AK67" s="663"/>
      <c r="AL67" s="626"/>
      <c r="AM67" s="2946"/>
    </row>
    <row r="68" spans="1:39" ht="33.75" customHeight="1">
      <c r="A68" s="2943">
        <f t="shared" si="0"/>
        <v>65</v>
      </c>
      <c r="B68" s="2906">
        <v>45660</v>
      </c>
      <c r="C68" s="2907" t="s">
        <v>35979</v>
      </c>
      <c r="D68" s="2907" t="s">
        <v>35980</v>
      </c>
      <c r="E68" s="2907">
        <v>6196751</v>
      </c>
      <c r="F68" s="2907" t="s">
        <v>35978</v>
      </c>
      <c r="G68" s="2908">
        <v>33358</v>
      </c>
      <c r="H68" s="2909" t="s">
        <v>35981</v>
      </c>
      <c r="I68" s="1427" t="s">
        <v>35325</v>
      </c>
      <c r="J68" s="1094"/>
      <c r="K68" s="1094" t="s">
        <v>14</v>
      </c>
      <c r="L68" s="1094" t="s">
        <v>35336</v>
      </c>
      <c r="M68" s="1440" t="s">
        <v>35337</v>
      </c>
      <c r="N68" s="1094" t="s">
        <v>35970</v>
      </c>
      <c r="O68" s="2406">
        <v>105000</v>
      </c>
      <c r="P68" s="2406">
        <v>105000</v>
      </c>
      <c r="Q68" s="1065"/>
      <c r="R68" s="1065">
        <f t="shared" si="6"/>
        <v>0</v>
      </c>
      <c r="S68" s="1065"/>
      <c r="T68" s="1065"/>
      <c r="U68" s="1097">
        <f t="shared" si="5"/>
        <v>0</v>
      </c>
      <c r="V68" s="1097"/>
      <c r="W68" s="1065">
        <f t="shared" si="7"/>
        <v>105000</v>
      </c>
      <c r="X68" s="1065"/>
      <c r="Y68" s="1065"/>
      <c r="Z68" s="1065"/>
      <c r="AA68" s="1065"/>
      <c r="AB68" s="1065"/>
      <c r="AC68" s="663"/>
      <c r="AD68" s="663"/>
      <c r="AE68" s="663"/>
      <c r="AF68" s="663"/>
      <c r="AG68" s="663"/>
      <c r="AH68" s="663" t="s">
        <v>14</v>
      </c>
      <c r="AI68" s="663" t="s">
        <v>14</v>
      </c>
      <c r="AJ68" s="663"/>
      <c r="AK68" s="663"/>
      <c r="AL68" s="626"/>
      <c r="AM68" s="2946"/>
    </row>
    <row r="69" spans="1:39" ht="33.75" customHeight="1">
      <c r="A69" s="2943">
        <f t="shared" ref="A69:A132" si="8">A68+1</f>
        <v>66</v>
      </c>
      <c r="B69" s="2906">
        <v>45661</v>
      </c>
      <c r="C69" s="2907" t="s">
        <v>35983</v>
      </c>
      <c r="D69" s="2907" t="s">
        <v>35984</v>
      </c>
      <c r="E69" s="2907">
        <v>5422880</v>
      </c>
      <c r="F69" s="2907" t="s">
        <v>35982</v>
      </c>
      <c r="G69" s="2908">
        <v>33337</v>
      </c>
      <c r="H69" s="2907" t="s">
        <v>35985</v>
      </c>
      <c r="I69" s="1427" t="s">
        <v>35325</v>
      </c>
      <c r="J69" s="1094"/>
      <c r="K69" s="1094" t="s">
        <v>14</v>
      </c>
      <c r="L69" s="1094" t="s">
        <v>22</v>
      </c>
      <c r="M69" s="1440" t="s">
        <v>35337</v>
      </c>
      <c r="N69" s="1094" t="s">
        <v>35970</v>
      </c>
      <c r="O69" s="2406">
        <v>45000</v>
      </c>
      <c r="P69" s="2406">
        <v>45000</v>
      </c>
      <c r="Q69" s="1065"/>
      <c r="R69" s="1065">
        <f t="shared" si="6"/>
        <v>0</v>
      </c>
      <c r="S69" s="1065"/>
      <c r="T69" s="1065"/>
      <c r="U69" s="1097">
        <f t="shared" si="5"/>
        <v>0</v>
      </c>
      <c r="V69" s="1097"/>
      <c r="W69" s="1065">
        <f t="shared" si="7"/>
        <v>45000</v>
      </c>
      <c r="X69" s="1065"/>
      <c r="Y69" s="1065"/>
      <c r="Z69" s="1065"/>
      <c r="AA69" s="1065"/>
      <c r="AB69" s="1065"/>
      <c r="AC69" s="663"/>
      <c r="AD69" s="663"/>
      <c r="AE69" s="663"/>
      <c r="AF69" s="663"/>
      <c r="AG69" s="663"/>
      <c r="AH69" s="663"/>
      <c r="AI69" s="663" t="s">
        <v>14</v>
      </c>
      <c r="AJ69" s="663"/>
      <c r="AK69" s="663"/>
      <c r="AL69" s="626"/>
      <c r="AM69" s="2946"/>
    </row>
    <row r="70" spans="1:39" ht="33.75" customHeight="1">
      <c r="A70" s="2943">
        <f t="shared" si="8"/>
        <v>67</v>
      </c>
      <c r="B70" s="2906">
        <v>45664</v>
      </c>
      <c r="C70" s="2907" t="s">
        <v>35991</v>
      </c>
      <c r="D70" s="2907" t="s">
        <v>35992</v>
      </c>
      <c r="E70" s="2907">
        <v>2170539</v>
      </c>
      <c r="F70" s="2907" t="s">
        <v>35990</v>
      </c>
      <c r="G70" s="2908">
        <v>33027</v>
      </c>
      <c r="H70" s="2907">
        <v>5192009552</v>
      </c>
      <c r="I70" s="1427" t="s">
        <v>35325</v>
      </c>
      <c r="J70" s="1094"/>
      <c r="K70" s="1094" t="s">
        <v>14</v>
      </c>
      <c r="L70" s="1094" t="s">
        <v>23</v>
      </c>
      <c r="M70" s="1440" t="s">
        <v>35337</v>
      </c>
      <c r="N70" s="1094" t="s">
        <v>35970</v>
      </c>
      <c r="O70" s="2406">
        <v>35000</v>
      </c>
      <c r="P70" s="2406">
        <v>17500</v>
      </c>
      <c r="Q70" s="1065"/>
      <c r="R70" s="1065">
        <v>17500</v>
      </c>
      <c r="S70" s="1065"/>
      <c r="T70" s="1065"/>
      <c r="U70" s="1097">
        <f t="shared" si="5"/>
        <v>0</v>
      </c>
      <c r="V70" s="1097"/>
      <c r="W70" s="1065">
        <f t="shared" si="7"/>
        <v>35000</v>
      </c>
      <c r="X70" s="1065"/>
      <c r="Y70" s="1065"/>
      <c r="Z70" s="1065"/>
      <c r="AA70" s="1065"/>
      <c r="AB70" s="1065"/>
      <c r="AC70" s="663"/>
      <c r="AD70" s="663"/>
      <c r="AE70" s="663"/>
      <c r="AF70" s="663"/>
      <c r="AG70" s="663"/>
      <c r="AH70" s="663" t="s">
        <v>14</v>
      </c>
      <c r="AI70" s="663"/>
      <c r="AJ70" s="663"/>
      <c r="AK70" s="663"/>
      <c r="AL70" s="626"/>
      <c r="AM70" s="2946"/>
    </row>
    <row r="71" spans="1:39" s="1449" customFormat="1" ht="33.75" customHeight="1">
      <c r="A71" s="2943">
        <f t="shared" si="8"/>
        <v>68</v>
      </c>
      <c r="B71" s="2906">
        <v>45666</v>
      </c>
      <c r="C71" s="2916" t="s">
        <v>36013</v>
      </c>
      <c r="D71" s="2916" t="s">
        <v>36014</v>
      </c>
      <c r="E71" s="2916">
        <v>5457656</v>
      </c>
      <c r="F71" s="2916" t="s">
        <v>36012</v>
      </c>
      <c r="G71" s="2917">
        <v>35228</v>
      </c>
      <c r="H71" s="2918" t="s">
        <v>36015</v>
      </c>
      <c r="I71" s="1427" t="s">
        <v>35325</v>
      </c>
      <c r="J71" s="1094"/>
      <c r="K71" s="1094" t="s">
        <v>14</v>
      </c>
      <c r="L71" s="1094" t="s">
        <v>23</v>
      </c>
      <c r="M71" s="1440" t="s">
        <v>35337</v>
      </c>
      <c r="N71" s="1094" t="s">
        <v>35970</v>
      </c>
      <c r="O71" s="2406">
        <v>35000</v>
      </c>
      <c r="P71" s="1097">
        <v>35000</v>
      </c>
      <c r="Q71" s="1097"/>
      <c r="R71" s="1065">
        <f t="shared" si="6"/>
        <v>0</v>
      </c>
      <c r="S71" s="1097"/>
      <c r="T71" s="1097"/>
      <c r="U71" s="1097">
        <f t="shared" si="5"/>
        <v>0</v>
      </c>
      <c r="V71" s="1097"/>
      <c r="W71" s="1065">
        <f t="shared" si="7"/>
        <v>35000</v>
      </c>
      <c r="X71" s="1097"/>
      <c r="Y71" s="1097"/>
      <c r="Z71" s="1097"/>
      <c r="AA71" s="1097"/>
      <c r="AB71" s="1097"/>
      <c r="AC71" s="1139"/>
      <c r="AD71" s="1139"/>
      <c r="AE71" s="1139"/>
      <c r="AF71" s="1139"/>
      <c r="AG71" s="1139"/>
      <c r="AH71" s="1139" t="s">
        <v>14</v>
      </c>
      <c r="AI71" s="1139"/>
      <c r="AJ71" s="1139"/>
      <c r="AK71" s="1139"/>
      <c r="AL71" s="2377"/>
      <c r="AM71" s="3164"/>
    </row>
    <row r="72" spans="1:39" ht="33.75" customHeight="1">
      <c r="A72" s="2943">
        <f t="shared" si="8"/>
        <v>69</v>
      </c>
      <c r="B72" s="2906">
        <v>45666</v>
      </c>
      <c r="C72" s="2916" t="s">
        <v>36017</v>
      </c>
      <c r="D72" s="2916" t="s">
        <v>36018</v>
      </c>
      <c r="E72" s="2916">
        <v>4340414</v>
      </c>
      <c r="F72" s="2916" t="s">
        <v>36016</v>
      </c>
      <c r="G72" s="2917">
        <v>33535</v>
      </c>
      <c r="H72" s="2918" t="s">
        <v>36019</v>
      </c>
      <c r="I72" s="1427" t="s">
        <v>35325</v>
      </c>
      <c r="J72" s="1094"/>
      <c r="K72" s="1094" t="s">
        <v>14</v>
      </c>
      <c r="L72" s="1094" t="s">
        <v>36020</v>
      </c>
      <c r="M72" s="1440" t="s">
        <v>35337</v>
      </c>
      <c r="N72" s="1094" t="s">
        <v>35970</v>
      </c>
      <c r="O72" s="1097">
        <v>70000</v>
      </c>
      <c r="P72" s="1097">
        <v>70000</v>
      </c>
      <c r="Q72" s="1065"/>
      <c r="R72" s="1065">
        <f t="shared" si="6"/>
        <v>0</v>
      </c>
      <c r="S72" s="1072"/>
      <c r="T72" s="1072"/>
      <c r="U72" s="1065">
        <f t="shared" si="5"/>
        <v>0</v>
      </c>
      <c r="V72" s="1065"/>
      <c r="W72" s="1065">
        <f t="shared" si="7"/>
        <v>70000</v>
      </c>
      <c r="X72" s="663"/>
      <c r="Y72" s="663"/>
      <c r="Z72" s="663"/>
      <c r="AA72" s="663"/>
      <c r="AB72" s="663"/>
      <c r="AC72" s="663"/>
      <c r="AD72" s="663"/>
      <c r="AE72" s="663"/>
      <c r="AF72" s="663"/>
      <c r="AG72" s="663"/>
      <c r="AH72" s="663"/>
      <c r="AI72" s="663"/>
      <c r="AJ72" s="663" t="s">
        <v>14</v>
      </c>
      <c r="AK72" s="663"/>
      <c r="AL72" s="626" t="s">
        <v>14</v>
      </c>
      <c r="AM72" s="2946"/>
    </row>
    <row r="73" spans="1:39" ht="33.75" customHeight="1">
      <c r="A73" s="2943">
        <f t="shared" si="8"/>
        <v>70</v>
      </c>
      <c r="B73" s="2906">
        <v>45666</v>
      </c>
      <c r="C73" s="2916" t="s">
        <v>36022</v>
      </c>
      <c r="D73" s="2916" t="s">
        <v>36023</v>
      </c>
      <c r="E73" s="2916">
        <v>6146939</v>
      </c>
      <c r="F73" s="2916" t="s">
        <v>36021</v>
      </c>
      <c r="G73" s="2917">
        <v>32801</v>
      </c>
      <c r="H73" s="2918" t="s">
        <v>36024</v>
      </c>
      <c r="I73" s="1427" t="s">
        <v>35325</v>
      </c>
      <c r="J73" s="1094"/>
      <c r="K73" s="1094" t="s">
        <v>14</v>
      </c>
      <c r="L73" s="1094" t="s">
        <v>23</v>
      </c>
      <c r="M73" s="1440" t="s">
        <v>35337</v>
      </c>
      <c r="N73" s="1094" t="s">
        <v>35970</v>
      </c>
      <c r="O73" s="1097">
        <v>35000</v>
      </c>
      <c r="P73" s="1097">
        <v>35000</v>
      </c>
      <c r="Q73" s="1065"/>
      <c r="R73" s="1065">
        <f t="shared" si="6"/>
        <v>0</v>
      </c>
      <c r="S73" s="1065"/>
      <c r="T73" s="1065"/>
      <c r="U73" s="1065">
        <f t="shared" si="5"/>
        <v>0</v>
      </c>
      <c r="V73" s="1065"/>
      <c r="W73" s="1065">
        <f t="shared" si="7"/>
        <v>35000</v>
      </c>
      <c r="X73" s="1065"/>
      <c r="Y73" s="1065"/>
      <c r="Z73" s="1065"/>
      <c r="AA73" s="1065"/>
      <c r="AB73" s="1065"/>
      <c r="AC73" s="663"/>
      <c r="AD73" s="663"/>
      <c r="AE73" s="663"/>
      <c r="AF73" s="663"/>
      <c r="AG73" s="663"/>
      <c r="AH73" s="663" t="s">
        <v>14</v>
      </c>
      <c r="AI73" s="663"/>
      <c r="AJ73" s="663"/>
      <c r="AK73" s="663"/>
      <c r="AL73" s="626"/>
      <c r="AM73" s="2946"/>
    </row>
    <row r="74" spans="1:39" ht="33.75" customHeight="1">
      <c r="A74" s="2943">
        <f t="shared" si="8"/>
        <v>71</v>
      </c>
      <c r="B74" s="2906">
        <v>45667</v>
      </c>
      <c r="C74" s="2907" t="s">
        <v>36026</v>
      </c>
      <c r="D74" s="2907" t="s">
        <v>36027</v>
      </c>
      <c r="E74" s="2907">
        <v>4640196</v>
      </c>
      <c r="F74" s="2907" t="s">
        <v>36025</v>
      </c>
      <c r="G74" s="2908">
        <v>33624</v>
      </c>
      <c r="H74" s="2909" t="s">
        <v>36028</v>
      </c>
      <c r="I74" s="1427" t="s">
        <v>35325</v>
      </c>
      <c r="J74" s="1094"/>
      <c r="K74" s="1094" t="s">
        <v>14</v>
      </c>
      <c r="L74" s="1094" t="s">
        <v>23</v>
      </c>
      <c r="M74" s="1440" t="s">
        <v>35337</v>
      </c>
      <c r="N74" s="1094" t="s">
        <v>35970</v>
      </c>
      <c r="O74" s="1097">
        <v>35000</v>
      </c>
      <c r="P74" s="1097">
        <v>35000</v>
      </c>
      <c r="Q74" s="1065"/>
      <c r="R74" s="1065">
        <f t="shared" si="6"/>
        <v>0</v>
      </c>
      <c r="S74" s="1065"/>
      <c r="T74" s="1065"/>
      <c r="U74" s="1065">
        <f t="shared" si="5"/>
        <v>0</v>
      </c>
      <c r="V74" s="1065"/>
      <c r="W74" s="1065">
        <f t="shared" si="7"/>
        <v>35000</v>
      </c>
      <c r="X74" s="1065"/>
      <c r="Y74" s="1065"/>
      <c r="Z74" s="1065"/>
      <c r="AA74" s="1065"/>
      <c r="AB74" s="1065"/>
      <c r="AC74" s="663"/>
      <c r="AD74" s="663"/>
      <c r="AE74" s="663"/>
      <c r="AF74" s="663"/>
      <c r="AG74" s="663"/>
      <c r="AH74" s="663" t="s">
        <v>14</v>
      </c>
      <c r="AI74" s="663"/>
      <c r="AJ74" s="663"/>
      <c r="AK74" s="663"/>
      <c r="AL74" s="626"/>
      <c r="AM74" s="2946"/>
    </row>
    <row r="75" spans="1:39" s="1449" customFormat="1" ht="33.75" customHeight="1">
      <c r="A75" s="2943">
        <f t="shared" si="8"/>
        <v>72</v>
      </c>
      <c r="B75" s="2906">
        <v>45667</v>
      </c>
      <c r="C75" s="2907" t="s">
        <v>36030</v>
      </c>
      <c r="D75" s="2907" t="s">
        <v>36031</v>
      </c>
      <c r="E75" s="2907">
        <v>4906368</v>
      </c>
      <c r="F75" s="2907" t="s">
        <v>36029</v>
      </c>
      <c r="G75" s="2908">
        <v>32820</v>
      </c>
      <c r="H75" s="2909" t="s">
        <v>36032</v>
      </c>
      <c r="I75" s="1427" t="s">
        <v>35325</v>
      </c>
      <c r="J75" s="1094"/>
      <c r="K75" s="1094" t="s">
        <v>14</v>
      </c>
      <c r="L75" s="1094" t="s">
        <v>26</v>
      </c>
      <c r="M75" s="1440" t="s">
        <v>35337</v>
      </c>
      <c r="N75" s="1094" t="s">
        <v>35970</v>
      </c>
      <c r="O75" s="1097">
        <v>35000</v>
      </c>
      <c r="P75" s="1097">
        <v>35000</v>
      </c>
      <c r="Q75" s="1097"/>
      <c r="R75" s="1097">
        <f t="shared" si="6"/>
        <v>0</v>
      </c>
      <c r="S75" s="1097"/>
      <c r="T75" s="1097"/>
      <c r="U75" s="1097">
        <f t="shared" ref="U75:U113" si="9">O75-P75-Q75-R75-T75+S75</f>
        <v>0</v>
      </c>
      <c r="V75" s="1097"/>
      <c r="W75" s="1097">
        <f t="shared" si="7"/>
        <v>35000</v>
      </c>
      <c r="X75" s="1823"/>
      <c r="Y75" s="1157"/>
      <c r="Z75" s="1157"/>
      <c r="AA75" s="1157"/>
      <c r="AB75" s="1157"/>
      <c r="AC75" s="1157"/>
      <c r="AD75" s="1157"/>
      <c r="AE75" s="1157"/>
      <c r="AF75" s="1157"/>
      <c r="AG75" s="1157"/>
      <c r="AH75" s="1157"/>
      <c r="AI75" s="1157"/>
      <c r="AJ75" s="1157"/>
      <c r="AK75" s="1157"/>
      <c r="AL75" s="3165" t="s">
        <v>14</v>
      </c>
      <c r="AM75" s="3164"/>
    </row>
    <row r="76" spans="1:39" ht="33.75" customHeight="1">
      <c r="A76" s="2943">
        <f t="shared" si="8"/>
        <v>73</v>
      </c>
      <c r="B76" s="2906">
        <v>45667</v>
      </c>
      <c r="C76" s="2907" t="s">
        <v>36033</v>
      </c>
      <c r="D76" s="2907" t="s">
        <v>36034</v>
      </c>
      <c r="E76" s="2907">
        <v>4905207</v>
      </c>
      <c r="F76" s="2907" t="s">
        <v>36035</v>
      </c>
      <c r="G76" s="2908">
        <v>34572</v>
      </c>
      <c r="H76" s="2909" t="s">
        <v>36036</v>
      </c>
      <c r="I76" s="1427" t="s">
        <v>35325</v>
      </c>
      <c r="J76" s="1094"/>
      <c r="K76" s="1991" t="s">
        <v>14</v>
      </c>
      <c r="L76" s="1094" t="s">
        <v>30</v>
      </c>
      <c r="M76" s="1440" t="s">
        <v>35337</v>
      </c>
      <c r="N76" s="1094" t="s">
        <v>35970</v>
      </c>
      <c r="O76" s="2406">
        <v>35000</v>
      </c>
      <c r="P76" s="2406">
        <v>35000</v>
      </c>
      <c r="Q76" s="1065"/>
      <c r="R76" s="1065">
        <f t="shared" si="6"/>
        <v>0</v>
      </c>
      <c r="S76" s="1065"/>
      <c r="T76" s="1065"/>
      <c r="U76" s="1097">
        <f t="shared" si="9"/>
        <v>0</v>
      </c>
      <c r="V76" s="1097"/>
      <c r="W76" s="1065">
        <f t="shared" si="7"/>
        <v>35000</v>
      </c>
      <c r="X76" s="1065"/>
      <c r="Y76" s="1065"/>
      <c r="Z76" s="1065"/>
      <c r="AA76" s="1065"/>
      <c r="AB76" s="1065"/>
      <c r="AC76" s="663"/>
      <c r="AD76" s="663" t="s">
        <v>14</v>
      </c>
      <c r="AE76" s="663"/>
      <c r="AF76" s="663"/>
      <c r="AG76" s="663"/>
      <c r="AH76" s="663"/>
      <c r="AI76" s="663"/>
      <c r="AJ76" s="663"/>
      <c r="AK76" s="663"/>
      <c r="AL76" s="626"/>
      <c r="AM76" s="2946"/>
    </row>
    <row r="77" spans="1:39" ht="33.75" customHeight="1">
      <c r="A77" s="2943">
        <f t="shared" si="8"/>
        <v>74</v>
      </c>
      <c r="B77" s="2906">
        <v>45667</v>
      </c>
      <c r="C77" s="2916" t="s">
        <v>36038</v>
      </c>
      <c r="D77" s="2916" t="s">
        <v>36039</v>
      </c>
      <c r="E77" s="2916">
        <v>4381292</v>
      </c>
      <c r="F77" s="2916" t="s">
        <v>36037</v>
      </c>
      <c r="G77" s="2917">
        <v>32313</v>
      </c>
      <c r="H77" s="2918" t="s">
        <v>36040</v>
      </c>
      <c r="I77" s="1427" t="s">
        <v>35325</v>
      </c>
      <c r="J77" s="1094" t="s">
        <v>14</v>
      </c>
      <c r="K77" s="1094" t="s">
        <v>14</v>
      </c>
      <c r="L77" s="1094" t="s">
        <v>22</v>
      </c>
      <c r="M77" s="1440" t="s">
        <v>35337</v>
      </c>
      <c r="N77" s="1094" t="s">
        <v>35970</v>
      </c>
      <c r="O77" s="2406">
        <v>50000</v>
      </c>
      <c r="P77" s="2406">
        <v>50000</v>
      </c>
      <c r="Q77" s="1065"/>
      <c r="R77" s="1065">
        <f t="shared" si="6"/>
        <v>0</v>
      </c>
      <c r="S77" s="1065"/>
      <c r="T77" s="1065"/>
      <c r="U77" s="1097">
        <f t="shared" si="9"/>
        <v>0</v>
      </c>
      <c r="V77" s="1097"/>
      <c r="W77" s="1065">
        <f t="shared" si="7"/>
        <v>50000</v>
      </c>
      <c r="X77" s="1065"/>
      <c r="Y77" s="1065"/>
      <c r="Z77" s="1065"/>
      <c r="AA77" s="1065"/>
      <c r="AB77" s="1065"/>
      <c r="AC77" s="663"/>
      <c r="AD77" s="663"/>
      <c r="AE77" s="663"/>
      <c r="AF77" s="663"/>
      <c r="AG77" s="663"/>
      <c r="AH77" s="663"/>
      <c r="AI77" s="663" t="s">
        <v>14</v>
      </c>
      <c r="AJ77" s="663"/>
      <c r="AK77" s="663"/>
      <c r="AL77" s="626"/>
      <c r="AM77" s="2946"/>
    </row>
    <row r="78" spans="1:39" ht="33.75" customHeight="1">
      <c r="A78" s="2943">
        <f t="shared" si="8"/>
        <v>75</v>
      </c>
      <c r="B78" s="2906">
        <v>45668</v>
      </c>
      <c r="C78" s="2907" t="s">
        <v>36042</v>
      </c>
      <c r="D78" s="2907" t="s">
        <v>36043</v>
      </c>
      <c r="E78" s="2907">
        <v>6196760</v>
      </c>
      <c r="F78" s="2907" t="s">
        <v>36041</v>
      </c>
      <c r="G78" s="2908">
        <v>35447</v>
      </c>
      <c r="H78" s="2909" t="s">
        <v>36044</v>
      </c>
      <c r="I78" s="1427" t="s">
        <v>35325</v>
      </c>
      <c r="J78" s="1094"/>
      <c r="K78" s="1094" t="s">
        <v>14</v>
      </c>
      <c r="L78" s="1094" t="s">
        <v>23</v>
      </c>
      <c r="M78" s="1440" t="s">
        <v>35337</v>
      </c>
      <c r="N78" s="1094" t="s">
        <v>35970</v>
      </c>
      <c r="O78" s="2406">
        <v>35000</v>
      </c>
      <c r="P78" s="2406">
        <v>35000</v>
      </c>
      <c r="Q78" s="1065"/>
      <c r="R78" s="1065">
        <f t="shared" si="6"/>
        <v>0</v>
      </c>
      <c r="S78" s="1065"/>
      <c r="T78" s="1065"/>
      <c r="U78" s="1097">
        <f t="shared" si="9"/>
        <v>0</v>
      </c>
      <c r="V78" s="1097"/>
      <c r="W78" s="1065">
        <f t="shared" si="7"/>
        <v>35000</v>
      </c>
      <c r="X78" s="1121"/>
      <c r="Y78" s="1121"/>
      <c r="Z78" s="1121"/>
      <c r="AA78" s="1121"/>
      <c r="AB78" s="1121"/>
      <c r="AC78" s="1490"/>
      <c r="AD78" s="1490"/>
      <c r="AE78" s="1490"/>
      <c r="AF78" s="1490"/>
      <c r="AG78" s="1490"/>
      <c r="AH78" s="1490" t="s">
        <v>14</v>
      </c>
      <c r="AI78" s="1490"/>
      <c r="AJ78" s="1490"/>
      <c r="AK78" s="1490"/>
      <c r="AL78" s="1125"/>
      <c r="AM78" s="2946"/>
    </row>
    <row r="79" spans="1:39" ht="33.75" customHeight="1">
      <c r="A79" s="2943">
        <f t="shared" si="8"/>
        <v>76</v>
      </c>
      <c r="B79" s="2906">
        <v>45668</v>
      </c>
      <c r="C79" s="2916" t="s">
        <v>36050</v>
      </c>
      <c r="D79" s="2916" t="s">
        <v>36051</v>
      </c>
      <c r="E79" s="2916">
        <v>5892063</v>
      </c>
      <c r="F79" s="2916" t="s">
        <v>36049</v>
      </c>
      <c r="G79" s="2917">
        <v>36221</v>
      </c>
      <c r="H79" s="2918" t="s">
        <v>36052</v>
      </c>
      <c r="I79" s="1427" t="s">
        <v>35325</v>
      </c>
      <c r="J79" s="1094"/>
      <c r="K79" s="1094" t="s">
        <v>14</v>
      </c>
      <c r="L79" s="1094" t="s">
        <v>27</v>
      </c>
      <c r="M79" s="1440" t="s">
        <v>35337</v>
      </c>
      <c r="N79" s="1094" t="s">
        <v>35970</v>
      </c>
      <c r="O79" s="1097">
        <v>30000</v>
      </c>
      <c r="P79" s="1097">
        <v>30000</v>
      </c>
      <c r="Q79" s="1065"/>
      <c r="R79" s="1065">
        <f t="shared" si="6"/>
        <v>0</v>
      </c>
      <c r="S79" s="1065"/>
      <c r="T79" s="1065"/>
      <c r="U79" s="1097">
        <f t="shared" si="9"/>
        <v>0</v>
      </c>
      <c r="V79" s="1097"/>
      <c r="W79" s="1065">
        <f t="shared" si="7"/>
        <v>30000</v>
      </c>
      <c r="X79" s="1121"/>
      <c r="Y79" s="1121"/>
      <c r="Z79" s="1121"/>
      <c r="AA79" s="1121"/>
      <c r="AB79" s="1121"/>
      <c r="AC79" s="1490"/>
      <c r="AD79" s="1490"/>
      <c r="AE79" s="1490"/>
      <c r="AF79" s="1490"/>
      <c r="AG79" s="1490" t="s">
        <v>14</v>
      </c>
      <c r="AH79" s="1490"/>
      <c r="AI79" s="1490"/>
      <c r="AJ79" s="1490"/>
      <c r="AK79" s="1490"/>
      <c r="AL79" s="1125"/>
      <c r="AM79" s="2946"/>
    </row>
    <row r="80" spans="1:39" ht="33.75" customHeight="1">
      <c r="A80" s="2943">
        <f t="shared" si="8"/>
        <v>77</v>
      </c>
      <c r="B80" s="2906">
        <v>45668</v>
      </c>
      <c r="C80" s="2916" t="s">
        <v>35994</v>
      </c>
      <c r="D80" s="2916" t="s">
        <v>36054</v>
      </c>
      <c r="E80" s="2916">
        <v>1175861</v>
      </c>
      <c r="F80" s="2916" t="s">
        <v>36053</v>
      </c>
      <c r="G80" s="2917">
        <v>28953</v>
      </c>
      <c r="H80" s="2918" t="s">
        <v>36055</v>
      </c>
      <c r="I80" s="1427" t="s">
        <v>35325</v>
      </c>
      <c r="J80" s="1094"/>
      <c r="K80" s="1991" t="s">
        <v>14</v>
      </c>
      <c r="L80" s="1094" t="s">
        <v>30</v>
      </c>
      <c r="M80" s="1440" t="s">
        <v>35337</v>
      </c>
      <c r="N80" s="1094" t="s">
        <v>35970</v>
      </c>
      <c r="O80" s="1097">
        <v>35000</v>
      </c>
      <c r="P80" s="1097">
        <v>35000</v>
      </c>
      <c r="Q80" s="1065"/>
      <c r="R80" s="1065"/>
      <c r="S80" s="1065"/>
      <c r="T80" s="1065"/>
      <c r="U80" s="1097">
        <f t="shared" si="9"/>
        <v>0</v>
      </c>
      <c r="V80" s="1097"/>
      <c r="W80" s="1065">
        <f t="shared" si="7"/>
        <v>35000</v>
      </c>
      <c r="X80" s="1121"/>
      <c r="Y80" s="1121"/>
      <c r="Z80" s="1121"/>
      <c r="AA80" s="1121"/>
      <c r="AB80" s="1121"/>
      <c r="AC80" s="1490"/>
      <c r="AD80" s="1490" t="s">
        <v>14</v>
      </c>
      <c r="AE80" s="1490"/>
      <c r="AF80" s="1490"/>
      <c r="AG80" s="1490"/>
      <c r="AH80" s="1490"/>
      <c r="AI80" s="1490"/>
      <c r="AJ80" s="1490"/>
      <c r="AK80" s="1490"/>
      <c r="AL80" s="1125"/>
      <c r="AM80" s="2946"/>
    </row>
    <row r="81" spans="1:40" ht="33.75" customHeight="1">
      <c r="A81" s="2943">
        <f t="shared" si="8"/>
        <v>78</v>
      </c>
      <c r="B81" s="2906">
        <v>45668</v>
      </c>
      <c r="C81" s="2916" t="s">
        <v>35843</v>
      </c>
      <c r="D81" s="2916" t="s">
        <v>36060</v>
      </c>
      <c r="E81" s="2916">
        <v>5570667</v>
      </c>
      <c r="F81" s="2916" t="s">
        <v>36059</v>
      </c>
      <c r="G81" s="2917">
        <v>35264</v>
      </c>
      <c r="H81" s="2918" t="s">
        <v>36061</v>
      </c>
      <c r="I81" s="1427" t="s">
        <v>35325</v>
      </c>
      <c r="J81" s="1094"/>
      <c r="K81" s="1094" t="s">
        <v>14</v>
      </c>
      <c r="L81" s="1094" t="s">
        <v>26</v>
      </c>
      <c r="M81" s="1440" t="s">
        <v>35337</v>
      </c>
      <c r="N81" s="1094" t="s">
        <v>35970</v>
      </c>
      <c r="O81" s="1097">
        <v>35000</v>
      </c>
      <c r="P81" s="1097">
        <v>35000</v>
      </c>
      <c r="Q81" s="1065"/>
      <c r="R81" s="1065">
        <f t="shared" si="6"/>
        <v>0</v>
      </c>
      <c r="S81" s="1065"/>
      <c r="T81" s="1065"/>
      <c r="U81" s="1097">
        <f t="shared" si="9"/>
        <v>0</v>
      </c>
      <c r="V81" s="1097"/>
      <c r="W81" s="1065">
        <f t="shared" si="7"/>
        <v>35000</v>
      </c>
      <c r="X81" s="1121"/>
      <c r="Y81" s="1121"/>
      <c r="Z81" s="1121"/>
      <c r="AA81" s="1121"/>
      <c r="AB81" s="1121"/>
      <c r="AC81" s="1490"/>
      <c r="AD81" s="1490"/>
      <c r="AE81" s="1490"/>
      <c r="AF81" s="1490"/>
      <c r="AG81" s="1490"/>
      <c r="AH81" s="1490"/>
      <c r="AI81" s="1490"/>
      <c r="AJ81" s="1490" t="s">
        <v>14</v>
      </c>
      <c r="AK81" s="1490"/>
      <c r="AL81" s="1125"/>
      <c r="AM81" s="2946"/>
    </row>
    <row r="82" spans="1:40" ht="33.75" customHeight="1">
      <c r="A82" s="2943">
        <f t="shared" si="8"/>
        <v>79</v>
      </c>
      <c r="B82" s="2906">
        <v>45668</v>
      </c>
      <c r="C82" s="2907" t="s">
        <v>36062</v>
      </c>
      <c r="D82" s="2907" t="s">
        <v>35598</v>
      </c>
      <c r="E82" s="2907">
        <v>4054359</v>
      </c>
      <c r="F82" s="2907" t="s">
        <v>443</v>
      </c>
      <c r="G82" s="2908">
        <v>45668</v>
      </c>
      <c r="H82" s="2909" t="s">
        <v>1344</v>
      </c>
      <c r="I82" s="1427" t="s">
        <v>35325</v>
      </c>
      <c r="J82" s="1094"/>
      <c r="K82" s="1094" t="s">
        <v>14</v>
      </c>
      <c r="L82" s="1094" t="s">
        <v>25</v>
      </c>
      <c r="M82" s="1440" t="s">
        <v>35337</v>
      </c>
      <c r="N82" s="1094" t="s">
        <v>35970</v>
      </c>
      <c r="O82" s="1097">
        <v>35000</v>
      </c>
      <c r="P82" s="1097">
        <v>35000</v>
      </c>
      <c r="Q82" s="1065"/>
      <c r="R82" s="1065">
        <f t="shared" si="6"/>
        <v>0</v>
      </c>
      <c r="S82" s="1065"/>
      <c r="T82" s="1065"/>
      <c r="U82" s="1065">
        <f t="shared" si="9"/>
        <v>0</v>
      </c>
      <c r="V82" s="1065"/>
      <c r="W82" s="1065">
        <f t="shared" si="7"/>
        <v>35000</v>
      </c>
      <c r="X82" s="1121"/>
      <c r="Y82" s="1121"/>
      <c r="Z82" s="1121"/>
      <c r="AA82" s="1121"/>
      <c r="AB82" s="1121"/>
      <c r="AC82" s="1490"/>
      <c r="AD82" s="1490"/>
      <c r="AE82" s="1490"/>
      <c r="AF82" s="1490"/>
      <c r="AG82" s="1490"/>
      <c r="AH82" s="1490"/>
      <c r="AI82" s="1490"/>
      <c r="AJ82" s="1490"/>
      <c r="AK82" s="1490" t="s">
        <v>14</v>
      </c>
      <c r="AL82" s="1125"/>
      <c r="AM82" s="2946"/>
    </row>
    <row r="83" spans="1:40" ht="33.75" customHeight="1">
      <c r="A83" s="2943">
        <f t="shared" si="8"/>
        <v>80</v>
      </c>
      <c r="B83" s="2906">
        <v>45668</v>
      </c>
      <c r="C83" s="2907" t="s">
        <v>36064</v>
      </c>
      <c r="D83" s="2907" t="s">
        <v>36065</v>
      </c>
      <c r="E83" s="2907">
        <v>1570241</v>
      </c>
      <c r="F83" s="2907" t="s">
        <v>36063</v>
      </c>
      <c r="G83" s="2908">
        <v>30092</v>
      </c>
      <c r="H83" s="2909" t="s">
        <v>36066</v>
      </c>
      <c r="I83" s="1427" t="s">
        <v>35325</v>
      </c>
      <c r="J83" s="1094"/>
      <c r="K83" s="1094" t="s">
        <v>14</v>
      </c>
      <c r="L83" s="1094" t="s">
        <v>22</v>
      </c>
      <c r="M83" s="1440" t="s">
        <v>35337</v>
      </c>
      <c r="N83" s="1094" t="s">
        <v>35970</v>
      </c>
      <c r="O83" s="2406">
        <v>45000</v>
      </c>
      <c r="P83" s="1097">
        <v>45000</v>
      </c>
      <c r="Q83" s="1065"/>
      <c r="R83" s="1065">
        <f t="shared" si="6"/>
        <v>0</v>
      </c>
      <c r="S83" s="1065"/>
      <c r="T83" s="1065"/>
      <c r="U83" s="1065">
        <f t="shared" si="9"/>
        <v>0</v>
      </c>
      <c r="V83" s="1065"/>
      <c r="W83" s="1065">
        <f t="shared" si="7"/>
        <v>45000</v>
      </c>
      <c r="X83" s="1121"/>
      <c r="Y83" s="1121"/>
      <c r="Z83" s="1121"/>
      <c r="AA83" s="1121"/>
      <c r="AB83" s="1121"/>
      <c r="AC83" s="1490"/>
      <c r="AD83" s="1490"/>
      <c r="AE83" s="1490"/>
      <c r="AF83" s="1490"/>
      <c r="AG83" s="1490"/>
      <c r="AH83" s="1490"/>
      <c r="AI83" s="1490" t="s">
        <v>14</v>
      </c>
      <c r="AJ83" s="1490"/>
      <c r="AK83" s="1490"/>
      <c r="AL83" s="1125"/>
      <c r="AM83" s="2946"/>
    </row>
    <row r="84" spans="1:40" s="1081" customFormat="1" ht="33.75" customHeight="1">
      <c r="A84" s="2943">
        <f t="shared" si="8"/>
        <v>81</v>
      </c>
      <c r="B84" s="2906">
        <v>45668</v>
      </c>
      <c r="C84" s="2916" t="s">
        <v>36068</v>
      </c>
      <c r="D84" s="2916" t="s">
        <v>36069</v>
      </c>
      <c r="E84" s="2916">
        <v>5066276</v>
      </c>
      <c r="F84" s="2916" t="s">
        <v>36067</v>
      </c>
      <c r="G84" s="2917">
        <v>32997</v>
      </c>
      <c r="H84" s="2918" t="s">
        <v>36070</v>
      </c>
      <c r="I84" s="1427" t="s">
        <v>35325</v>
      </c>
      <c r="J84" s="1094"/>
      <c r="K84" s="1094" t="s">
        <v>14</v>
      </c>
      <c r="L84" s="1094" t="s">
        <v>8301</v>
      </c>
      <c r="M84" s="1440" t="s">
        <v>35337</v>
      </c>
      <c r="N84" s="1094" t="s">
        <v>35970</v>
      </c>
      <c r="O84" s="1097">
        <v>35000</v>
      </c>
      <c r="P84" s="1097">
        <v>29750</v>
      </c>
      <c r="Q84" s="1065"/>
      <c r="R84" s="1065">
        <f t="shared" si="6"/>
        <v>5250</v>
      </c>
      <c r="S84" s="1065"/>
      <c r="T84" s="1065"/>
      <c r="U84" s="1065">
        <f t="shared" si="9"/>
        <v>0</v>
      </c>
      <c r="V84" s="1065"/>
      <c r="W84" s="1065">
        <f t="shared" si="7"/>
        <v>35000</v>
      </c>
      <c r="X84" s="1065"/>
      <c r="Y84" s="1065"/>
      <c r="Z84" s="1065"/>
      <c r="AA84" s="1065"/>
      <c r="AB84" s="1065"/>
      <c r="AC84" s="663"/>
      <c r="AD84" s="663"/>
      <c r="AE84" s="663"/>
      <c r="AF84" s="663"/>
      <c r="AG84" s="663"/>
      <c r="AH84" s="663"/>
      <c r="AI84" s="663"/>
      <c r="AJ84" s="663"/>
      <c r="AK84" s="663"/>
      <c r="AL84" s="626"/>
      <c r="AM84" s="2946" t="s">
        <v>14</v>
      </c>
      <c r="AN84" s="1058"/>
    </row>
    <row r="85" spans="1:40" s="1081" customFormat="1" ht="33.75" customHeight="1">
      <c r="A85" s="2943">
        <f t="shared" si="8"/>
        <v>82</v>
      </c>
      <c r="B85" s="2906">
        <v>45668</v>
      </c>
      <c r="C85" s="2916" t="s">
        <v>36072</v>
      </c>
      <c r="D85" s="2916" t="s">
        <v>40068</v>
      </c>
      <c r="E85" s="2916">
        <v>5116901</v>
      </c>
      <c r="F85" s="2916" t="s">
        <v>36071</v>
      </c>
      <c r="G85" s="2917">
        <v>38055</v>
      </c>
      <c r="H85" s="2916" t="s">
        <v>36074</v>
      </c>
      <c r="I85" s="1427" t="s">
        <v>35325</v>
      </c>
      <c r="J85" s="1094" t="s">
        <v>14</v>
      </c>
      <c r="K85" s="1094" t="s">
        <v>14</v>
      </c>
      <c r="L85" s="1094" t="s">
        <v>30</v>
      </c>
      <c r="M85" s="1440" t="s">
        <v>35337</v>
      </c>
      <c r="N85" s="1094" t="s">
        <v>35970</v>
      </c>
      <c r="O85" s="1097">
        <v>35000</v>
      </c>
      <c r="P85" s="1097">
        <v>35000</v>
      </c>
      <c r="Q85" s="1065"/>
      <c r="R85" s="1065">
        <f t="shared" si="6"/>
        <v>0</v>
      </c>
      <c r="S85" s="1065"/>
      <c r="T85" s="1065"/>
      <c r="U85" s="1065">
        <f t="shared" si="9"/>
        <v>0</v>
      </c>
      <c r="V85" s="1065"/>
      <c r="W85" s="1065">
        <f t="shared" si="7"/>
        <v>35000</v>
      </c>
      <c r="X85" s="1065"/>
      <c r="Y85" s="1065"/>
      <c r="Z85" s="1065"/>
      <c r="AA85" s="1065"/>
      <c r="AB85" s="1065"/>
      <c r="AC85" s="663"/>
      <c r="AD85" s="663" t="s">
        <v>14</v>
      </c>
      <c r="AE85" s="663"/>
      <c r="AF85" s="663"/>
      <c r="AG85" s="663"/>
      <c r="AH85" s="663"/>
      <c r="AI85" s="663"/>
      <c r="AJ85" s="663"/>
      <c r="AK85" s="663"/>
      <c r="AL85" s="626"/>
      <c r="AM85" s="2946"/>
      <c r="AN85" s="1058"/>
    </row>
    <row r="86" spans="1:40" s="1081" customFormat="1" ht="33.75" customHeight="1">
      <c r="A86" s="2943">
        <f t="shared" si="8"/>
        <v>83</v>
      </c>
      <c r="B86" s="2906">
        <v>45669</v>
      </c>
      <c r="C86" s="2916" t="s">
        <v>36080</v>
      </c>
      <c r="D86" s="2916" t="s">
        <v>36081</v>
      </c>
      <c r="E86" s="2916">
        <v>6280490</v>
      </c>
      <c r="F86" s="2916" t="s">
        <v>36079</v>
      </c>
      <c r="G86" s="2917">
        <v>37877</v>
      </c>
      <c r="H86" s="2918" t="s">
        <v>36082</v>
      </c>
      <c r="I86" s="1427" t="s">
        <v>35325</v>
      </c>
      <c r="J86" s="1094" t="s">
        <v>14</v>
      </c>
      <c r="K86" s="1094" t="s">
        <v>14</v>
      </c>
      <c r="L86" s="1094" t="s">
        <v>30</v>
      </c>
      <c r="M86" s="1440" t="s">
        <v>35337</v>
      </c>
      <c r="N86" s="1094" t="s">
        <v>35970</v>
      </c>
      <c r="O86" s="1097">
        <v>35000</v>
      </c>
      <c r="P86" s="1097">
        <v>35000</v>
      </c>
      <c r="Q86" s="1065"/>
      <c r="R86" s="1065">
        <f t="shared" si="6"/>
        <v>0</v>
      </c>
      <c r="S86" s="1065"/>
      <c r="T86" s="1065"/>
      <c r="U86" s="1065">
        <f t="shared" si="9"/>
        <v>0</v>
      </c>
      <c r="V86" s="1065"/>
      <c r="W86" s="1065">
        <f t="shared" si="7"/>
        <v>35000</v>
      </c>
      <c r="X86" s="1065"/>
      <c r="Y86" s="1065"/>
      <c r="Z86" s="1065"/>
      <c r="AA86" s="1065"/>
      <c r="AB86" s="1065"/>
      <c r="AC86" s="663"/>
      <c r="AD86" s="663" t="s">
        <v>14</v>
      </c>
      <c r="AE86" s="663"/>
      <c r="AF86" s="663"/>
      <c r="AG86" s="663"/>
      <c r="AH86" s="663"/>
      <c r="AI86" s="663"/>
      <c r="AJ86" s="663"/>
      <c r="AK86" s="663"/>
      <c r="AL86" s="626"/>
      <c r="AM86" s="2946"/>
      <c r="AN86" s="1058"/>
    </row>
    <row r="87" spans="1:40" s="1081" customFormat="1" ht="33.75" customHeight="1">
      <c r="A87" s="2943">
        <f t="shared" si="8"/>
        <v>84</v>
      </c>
      <c r="B87" s="2906">
        <v>45670</v>
      </c>
      <c r="C87" s="2907" t="s">
        <v>36091</v>
      </c>
      <c r="D87" s="2907" t="s">
        <v>36092</v>
      </c>
      <c r="E87" s="2907">
        <v>6143922</v>
      </c>
      <c r="F87" s="2907" t="s">
        <v>36090</v>
      </c>
      <c r="G87" s="2908">
        <v>34795</v>
      </c>
      <c r="H87" s="2909" t="s">
        <v>36093</v>
      </c>
      <c r="I87" s="1427" t="s">
        <v>35325</v>
      </c>
      <c r="J87" s="1094" t="s">
        <v>14</v>
      </c>
      <c r="K87" s="1094" t="s">
        <v>14</v>
      </c>
      <c r="L87" s="1094" t="s">
        <v>22</v>
      </c>
      <c r="M87" s="1440" t="s">
        <v>35337</v>
      </c>
      <c r="N87" s="1094" t="s">
        <v>35970</v>
      </c>
      <c r="O87" s="1097">
        <v>50000</v>
      </c>
      <c r="P87" s="1097">
        <v>50000</v>
      </c>
      <c r="Q87" s="1065"/>
      <c r="R87" s="1065">
        <f t="shared" si="6"/>
        <v>0</v>
      </c>
      <c r="S87" s="1065"/>
      <c r="T87" s="1065"/>
      <c r="U87" s="1065">
        <f t="shared" si="9"/>
        <v>0</v>
      </c>
      <c r="V87" s="1065"/>
      <c r="W87" s="1065">
        <f t="shared" si="7"/>
        <v>50000</v>
      </c>
      <c r="X87" s="1065"/>
      <c r="Y87" s="1065"/>
      <c r="Z87" s="1065"/>
      <c r="AA87" s="1065"/>
      <c r="AB87" s="1065"/>
      <c r="AC87" s="663"/>
      <c r="AD87" s="663"/>
      <c r="AE87" s="663"/>
      <c r="AF87" s="663"/>
      <c r="AG87" s="663"/>
      <c r="AH87" s="663"/>
      <c r="AI87" s="663" t="s">
        <v>14</v>
      </c>
      <c r="AJ87" s="663"/>
      <c r="AK87" s="663"/>
      <c r="AL87" s="626"/>
      <c r="AM87" s="2946"/>
      <c r="AN87" s="1058"/>
    </row>
    <row r="88" spans="1:40" s="1081" customFormat="1" ht="33.75" customHeight="1">
      <c r="A88" s="2943">
        <f t="shared" si="8"/>
        <v>85</v>
      </c>
      <c r="B88" s="2906">
        <v>45672</v>
      </c>
      <c r="C88" s="2907" t="s">
        <v>36119</v>
      </c>
      <c r="D88" s="2907" t="s">
        <v>36120</v>
      </c>
      <c r="E88" s="2907">
        <v>6184805</v>
      </c>
      <c r="F88" s="2907" t="s">
        <v>36118</v>
      </c>
      <c r="G88" s="2908">
        <v>36258</v>
      </c>
      <c r="H88" s="2909" t="s">
        <v>36121</v>
      </c>
      <c r="I88" s="1427" t="s">
        <v>35325</v>
      </c>
      <c r="J88" s="1094"/>
      <c r="K88" s="1094" t="s">
        <v>14</v>
      </c>
      <c r="L88" s="1094" t="s">
        <v>23</v>
      </c>
      <c r="M88" s="1440" t="s">
        <v>35337</v>
      </c>
      <c r="N88" s="1094" t="s">
        <v>35970</v>
      </c>
      <c r="O88" s="1097">
        <v>35000</v>
      </c>
      <c r="P88" s="1097">
        <v>35000</v>
      </c>
      <c r="Q88" s="1065"/>
      <c r="R88" s="1065">
        <f t="shared" si="6"/>
        <v>0</v>
      </c>
      <c r="S88" s="1065"/>
      <c r="T88" s="1065"/>
      <c r="U88" s="1065">
        <f t="shared" si="9"/>
        <v>0</v>
      </c>
      <c r="V88" s="1065"/>
      <c r="W88" s="1065">
        <f t="shared" si="7"/>
        <v>35000</v>
      </c>
      <c r="X88" s="1065"/>
      <c r="Y88" s="1065"/>
      <c r="Z88" s="1065"/>
      <c r="AA88" s="1065"/>
      <c r="AB88" s="1065"/>
      <c r="AC88" s="663"/>
      <c r="AD88" s="663"/>
      <c r="AE88" s="663"/>
      <c r="AF88" s="663"/>
      <c r="AG88" s="663"/>
      <c r="AH88" s="663" t="s">
        <v>14</v>
      </c>
      <c r="AI88" s="663"/>
      <c r="AJ88" s="663"/>
      <c r="AK88" s="663"/>
      <c r="AL88" s="626"/>
      <c r="AM88" s="2946"/>
      <c r="AN88" s="1058"/>
    </row>
    <row r="89" spans="1:40" ht="33.75" customHeight="1">
      <c r="A89" s="2943">
        <f t="shared" si="8"/>
        <v>86</v>
      </c>
      <c r="B89" s="2906">
        <v>45674</v>
      </c>
      <c r="C89" s="2916" t="s">
        <v>36195</v>
      </c>
      <c r="D89" s="2916" t="s">
        <v>36196</v>
      </c>
      <c r="E89" s="2916">
        <v>4968708</v>
      </c>
      <c r="F89" s="2916" t="s">
        <v>36194</v>
      </c>
      <c r="G89" s="2917">
        <v>37850</v>
      </c>
      <c r="H89" s="2918" t="s">
        <v>36197</v>
      </c>
      <c r="I89" s="1427" t="s">
        <v>35325</v>
      </c>
      <c r="J89" s="1094"/>
      <c r="K89" s="1094" t="s">
        <v>14</v>
      </c>
      <c r="L89" s="1094" t="s">
        <v>28</v>
      </c>
      <c r="M89" s="1440" t="s">
        <v>35337</v>
      </c>
      <c r="N89" s="1094" t="s">
        <v>35970</v>
      </c>
      <c r="O89" s="1097">
        <v>30000</v>
      </c>
      <c r="P89" s="1097">
        <v>30000</v>
      </c>
      <c r="Q89" s="1065"/>
      <c r="R89" s="1065">
        <f t="shared" si="6"/>
        <v>0</v>
      </c>
      <c r="S89" s="1065"/>
      <c r="T89" s="1065"/>
      <c r="U89" s="1065">
        <f t="shared" si="9"/>
        <v>0</v>
      </c>
      <c r="V89" s="1065"/>
      <c r="W89" s="1065">
        <f t="shared" si="7"/>
        <v>30000</v>
      </c>
      <c r="X89" s="1065"/>
      <c r="Y89" s="663"/>
      <c r="Z89" s="663"/>
      <c r="AA89" s="663"/>
      <c r="AB89" s="663"/>
      <c r="AC89" s="663"/>
      <c r="AD89" s="663"/>
      <c r="AE89" s="663"/>
      <c r="AF89" s="663" t="s">
        <v>14</v>
      </c>
      <c r="AG89" s="663"/>
      <c r="AH89" s="663"/>
      <c r="AI89" s="663"/>
      <c r="AJ89" s="663"/>
      <c r="AK89" s="663"/>
      <c r="AL89" s="626"/>
      <c r="AM89" s="2946"/>
    </row>
    <row r="90" spans="1:40" ht="33.75" customHeight="1">
      <c r="A90" s="2943">
        <f t="shared" si="8"/>
        <v>87</v>
      </c>
      <c r="B90" s="2906">
        <v>45674</v>
      </c>
      <c r="C90" s="2916" t="s">
        <v>36207</v>
      </c>
      <c r="D90" s="2916" t="s">
        <v>35598</v>
      </c>
      <c r="E90" s="2916">
        <v>4149210</v>
      </c>
      <c r="F90" s="2916" t="s">
        <v>36206</v>
      </c>
      <c r="G90" s="2917">
        <v>35823</v>
      </c>
      <c r="H90" s="2918" t="s">
        <v>36208</v>
      </c>
      <c r="I90" s="1427" t="s">
        <v>35325</v>
      </c>
      <c r="J90" s="1094"/>
      <c r="K90" s="1094" t="s">
        <v>14</v>
      </c>
      <c r="L90" s="1094" t="s">
        <v>35443</v>
      </c>
      <c r="M90" s="1440" t="s">
        <v>35337</v>
      </c>
      <c r="N90" s="1094" t="s">
        <v>35970</v>
      </c>
      <c r="O90" s="1097">
        <v>60000</v>
      </c>
      <c r="P90" s="1097">
        <v>60000</v>
      </c>
      <c r="Q90" s="1065"/>
      <c r="R90" s="1065">
        <f t="shared" si="6"/>
        <v>0</v>
      </c>
      <c r="S90" s="1065"/>
      <c r="T90" s="1065"/>
      <c r="U90" s="1065">
        <f t="shared" si="9"/>
        <v>0</v>
      </c>
      <c r="V90" s="1065"/>
      <c r="W90" s="1065">
        <f t="shared" si="7"/>
        <v>60000</v>
      </c>
      <c r="X90" s="1065"/>
      <c r="Y90" s="1065"/>
      <c r="Z90" s="1065"/>
      <c r="AA90" s="1065"/>
      <c r="AB90" s="1065"/>
      <c r="AC90" s="663" t="s">
        <v>14</v>
      </c>
      <c r="AD90" s="663"/>
      <c r="AE90" s="663" t="s">
        <v>14</v>
      </c>
      <c r="AF90" s="663"/>
      <c r="AG90" s="663"/>
      <c r="AH90" s="663"/>
      <c r="AI90" s="663"/>
      <c r="AJ90" s="663"/>
      <c r="AK90" s="663"/>
      <c r="AL90" s="626"/>
      <c r="AM90" s="2946"/>
    </row>
    <row r="91" spans="1:40" ht="33.75" customHeight="1">
      <c r="A91" s="2943">
        <f t="shared" si="8"/>
        <v>88</v>
      </c>
      <c r="B91" s="2906">
        <v>45674</v>
      </c>
      <c r="C91" s="1427" t="s">
        <v>36221</v>
      </c>
      <c r="D91" s="1427" t="s">
        <v>36222</v>
      </c>
      <c r="E91" s="1427"/>
      <c r="F91" s="1427"/>
      <c r="G91" s="1807"/>
      <c r="H91" s="2458"/>
      <c r="I91" s="1427" t="s">
        <v>35325</v>
      </c>
      <c r="J91" s="1094"/>
      <c r="K91" s="1094" t="s">
        <v>14</v>
      </c>
      <c r="L91" s="1094" t="s">
        <v>27</v>
      </c>
      <c r="M91" s="1440" t="s">
        <v>35337</v>
      </c>
      <c r="N91" s="1094" t="s">
        <v>35970</v>
      </c>
      <c r="O91" s="1097">
        <v>30000</v>
      </c>
      <c r="P91" s="1097">
        <v>30000</v>
      </c>
      <c r="Q91" s="1065"/>
      <c r="R91" s="1065">
        <f t="shared" si="6"/>
        <v>0</v>
      </c>
      <c r="S91" s="1065"/>
      <c r="T91" s="1065"/>
      <c r="U91" s="1065">
        <f t="shared" si="9"/>
        <v>0</v>
      </c>
      <c r="V91" s="1065"/>
      <c r="W91" s="1065">
        <f t="shared" si="7"/>
        <v>30000</v>
      </c>
      <c r="X91" s="1065"/>
      <c r="Y91" s="1065"/>
      <c r="Z91" s="1065"/>
      <c r="AA91" s="1065"/>
      <c r="AB91" s="1065"/>
      <c r="AC91" s="663"/>
      <c r="AD91" s="663"/>
      <c r="AE91" s="663"/>
      <c r="AF91" s="663"/>
      <c r="AG91" s="663" t="s">
        <v>14</v>
      </c>
      <c r="AH91" s="663"/>
      <c r="AI91" s="663"/>
      <c r="AJ91" s="663"/>
      <c r="AK91" s="663"/>
      <c r="AL91" s="626"/>
      <c r="AM91" s="2946"/>
    </row>
    <row r="92" spans="1:40" ht="33.75" customHeight="1">
      <c r="A92" s="2943">
        <f t="shared" si="8"/>
        <v>89</v>
      </c>
      <c r="B92" s="1427"/>
      <c r="C92" s="2907" t="s">
        <v>36304</v>
      </c>
      <c r="D92" s="2907" t="s">
        <v>36305</v>
      </c>
      <c r="E92" s="2907">
        <v>5309693</v>
      </c>
      <c r="F92" s="2907" t="s">
        <v>36303</v>
      </c>
      <c r="G92" s="2908">
        <v>35605</v>
      </c>
      <c r="H92" s="2909" t="s">
        <v>36306</v>
      </c>
      <c r="I92" s="1427" t="s">
        <v>35325</v>
      </c>
      <c r="J92" s="1440" t="s">
        <v>14</v>
      </c>
      <c r="K92" s="1991" t="s">
        <v>14</v>
      </c>
      <c r="L92" s="1094" t="s">
        <v>27</v>
      </c>
      <c r="M92" s="1440" t="s">
        <v>35337</v>
      </c>
      <c r="N92" s="1094" t="s">
        <v>35327</v>
      </c>
      <c r="O92" s="1097">
        <v>35000</v>
      </c>
      <c r="P92" s="1097">
        <v>35000</v>
      </c>
      <c r="Q92" s="1065"/>
      <c r="R92" s="1065">
        <f t="shared" si="6"/>
        <v>0</v>
      </c>
      <c r="S92" s="1065"/>
      <c r="T92" s="1065"/>
      <c r="U92" s="1065">
        <f t="shared" si="9"/>
        <v>0</v>
      </c>
      <c r="V92" s="1065"/>
      <c r="W92" s="1065">
        <f t="shared" si="7"/>
        <v>35000</v>
      </c>
      <c r="X92" s="1065"/>
      <c r="Y92" s="1065"/>
      <c r="Z92" s="1065"/>
      <c r="AA92" s="1065"/>
      <c r="AB92" s="1065"/>
      <c r="AC92" s="663"/>
      <c r="AD92" s="663"/>
      <c r="AE92" s="663"/>
      <c r="AF92" s="663"/>
      <c r="AG92" s="663" t="s">
        <v>14</v>
      </c>
      <c r="AH92" s="663"/>
      <c r="AI92" s="663"/>
      <c r="AJ92" s="663"/>
      <c r="AK92" s="663"/>
      <c r="AL92" s="626"/>
      <c r="AM92" s="2946"/>
    </row>
    <row r="93" spans="1:40" ht="33.75" customHeight="1">
      <c r="A93" s="2943">
        <f t="shared" si="8"/>
        <v>90</v>
      </c>
      <c r="B93" s="1427"/>
      <c r="C93" s="2907" t="s">
        <v>36312</v>
      </c>
      <c r="D93" s="2907" t="s">
        <v>36313</v>
      </c>
      <c r="E93" s="2907">
        <v>4451321</v>
      </c>
      <c r="F93" s="2907" t="s">
        <v>36311</v>
      </c>
      <c r="G93" s="2908">
        <v>32890</v>
      </c>
      <c r="H93" s="2909" t="s">
        <v>36314</v>
      </c>
      <c r="I93" s="1427" t="s">
        <v>35325</v>
      </c>
      <c r="J93" s="1440"/>
      <c r="K93" s="1094" t="s">
        <v>14</v>
      </c>
      <c r="L93" s="1094" t="s">
        <v>8301</v>
      </c>
      <c r="M93" s="1094" t="s">
        <v>35337</v>
      </c>
      <c r="N93" s="1094" t="s">
        <v>35970</v>
      </c>
      <c r="O93" s="1097">
        <v>35000</v>
      </c>
      <c r="P93" s="1097">
        <v>35000</v>
      </c>
      <c r="Q93" s="1065"/>
      <c r="R93" s="1065">
        <f t="shared" si="6"/>
        <v>0</v>
      </c>
      <c r="S93" s="1065"/>
      <c r="T93" s="1065"/>
      <c r="U93" s="1065">
        <f t="shared" si="9"/>
        <v>0</v>
      </c>
      <c r="V93" s="1065"/>
      <c r="W93" s="1065">
        <f t="shared" si="7"/>
        <v>35000</v>
      </c>
      <c r="X93" s="1065"/>
      <c r="Y93" s="1065"/>
      <c r="Z93" s="1065"/>
      <c r="AA93" s="1065"/>
      <c r="AB93" s="1065"/>
      <c r="AC93" s="663"/>
      <c r="AD93" s="663"/>
      <c r="AE93" s="663"/>
      <c r="AF93" s="663"/>
      <c r="AG93" s="663"/>
      <c r="AH93" s="663"/>
      <c r="AI93" s="663"/>
      <c r="AJ93" s="663"/>
      <c r="AK93" s="663"/>
      <c r="AL93" s="626"/>
      <c r="AM93" s="2946" t="s">
        <v>14</v>
      </c>
    </row>
    <row r="94" spans="1:40" ht="33.75" customHeight="1">
      <c r="A94" s="2943">
        <f t="shared" si="8"/>
        <v>91</v>
      </c>
      <c r="B94" s="2906">
        <v>45662</v>
      </c>
      <c r="C94" s="2907" t="s">
        <v>36332</v>
      </c>
      <c r="D94" s="2907" t="s">
        <v>36333</v>
      </c>
      <c r="E94" s="2907">
        <v>4960707</v>
      </c>
      <c r="F94" s="2907" t="s">
        <v>36331</v>
      </c>
      <c r="G94" s="2908">
        <v>34104</v>
      </c>
      <c r="H94" s="2907" t="s">
        <v>36334</v>
      </c>
      <c r="I94" s="1427" t="s">
        <v>35325</v>
      </c>
      <c r="J94" s="1440"/>
      <c r="K94" s="1094" t="s">
        <v>14</v>
      </c>
      <c r="L94" s="1094" t="s">
        <v>26</v>
      </c>
      <c r="M94" s="1094" t="s">
        <v>35337</v>
      </c>
      <c r="N94" s="1094" t="s">
        <v>35327</v>
      </c>
      <c r="O94" s="2406">
        <v>35000</v>
      </c>
      <c r="P94" s="1097">
        <v>35000</v>
      </c>
      <c r="Q94" s="1065"/>
      <c r="R94" s="1065">
        <f t="shared" si="6"/>
        <v>0</v>
      </c>
      <c r="S94" s="1065"/>
      <c r="T94" s="1065"/>
      <c r="U94" s="1065">
        <f t="shared" si="9"/>
        <v>0</v>
      </c>
      <c r="V94" s="1065"/>
      <c r="W94" s="1065">
        <f t="shared" si="7"/>
        <v>35000</v>
      </c>
      <c r="X94" s="1065"/>
      <c r="Y94" s="1065"/>
      <c r="Z94" s="1065"/>
      <c r="AA94" s="1065"/>
      <c r="AB94" s="1065"/>
      <c r="AC94" s="663"/>
      <c r="AD94" s="663"/>
      <c r="AE94" s="663"/>
      <c r="AF94" s="663"/>
      <c r="AG94" s="663"/>
      <c r="AH94" s="663"/>
      <c r="AI94" s="663"/>
      <c r="AJ94" s="663"/>
      <c r="AK94" s="663"/>
      <c r="AL94" s="626"/>
      <c r="AM94" s="2946"/>
    </row>
    <row r="95" spans="1:40" s="1449" customFormat="1" ht="33.75" customHeight="1">
      <c r="A95" s="2943">
        <f t="shared" si="8"/>
        <v>92</v>
      </c>
      <c r="B95" s="3166"/>
      <c r="C95" s="2916" t="s">
        <v>35927</v>
      </c>
      <c r="D95" s="2916" t="s">
        <v>36348</v>
      </c>
      <c r="E95" s="2916">
        <v>5186380</v>
      </c>
      <c r="F95" s="2916" t="s">
        <v>36347</v>
      </c>
      <c r="G95" s="2917">
        <v>35635</v>
      </c>
      <c r="H95" s="2918" t="s">
        <v>36349</v>
      </c>
      <c r="I95" s="1427" t="s">
        <v>35325</v>
      </c>
      <c r="J95" s="1440"/>
      <c r="K95" s="1094" t="s">
        <v>14</v>
      </c>
      <c r="L95" s="1094" t="s">
        <v>29</v>
      </c>
      <c r="M95" s="1094" t="s">
        <v>35337</v>
      </c>
      <c r="N95" s="1094" t="s">
        <v>36350</v>
      </c>
      <c r="O95" s="2406">
        <v>30000</v>
      </c>
      <c r="P95" s="1097">
        <v>30000</v>
      </c>
      <c r="Q95" s="1097"/>
      <c r="R95" s="1065">
        <f t="shared" si="6"/>
        <v>0</v>
      </c>
      <c r="S95" s="1097"/>
      <c r="T95" s="1097"/>
      <c r="U95" s="1065">
        <f t="shared" si="9"/>
        <v>0</v>
      </c>
      <c r="V95" s="1065"/>
      <c r="W95" s="1065">
        <f t="shared" si="7"/>
        <v>30000</v>
      </c>
      <c r="X95" s="1097"/>
      <c r="Y95" s="1097"/>
      <c r="Z95" s="1097"/>
      <c r="AA95" s="1097"/>
      <c r="AB95" s="1097"/>
      <c r="AC95" s="1139"/>
      <c r="AD95" s="1139"/>
      <c r="AE95" s="1139" t="s">
        <v>14</v>
      </c>
      <c r="AF95" s="1139"/>
      <c r="AG95" s="1139"/>
      <c r="AH95" s="1139"/>
      <c r="AI95" s="1139"/>
      <c r="AJ95" s="1139"/>
      <c r="AK95" s="1139"/>
      <c r="AL95" s="2377"/>
      <c r="AM95" s="3164"/>
    </row>
    <row r="96" spans="1:40" ht="33.75" customHeight="1">
      <c r="A96" s="2943">
        <f t="shared" si="8"/>
        <v>93</v>
      </c>
      <c r="B96" s="1427"/>
      <c r="C96" s="2907" t="s">
        <v>36352</v>
      </c>
      <c r="D96" s="2907" t="s">
        <v>36353</v>
      </c>
      <c r="E96" s="2907">
        <v>5608592</v>
      </c>
      <c r="F96" s="2907" t="s">
        <v>36351</v>
      </c>
      <c r="G96" s="2908">
        <v>34404</v>
      </c>
      <c r="H96" s="2909" t="s">
        <v>36354</v>
      </c>
      <c r="I96" s="1427" t="s">
        <v>35325</v>
      </c>
      <c r="J96" s="1440"/>
      <c r="K96" s="1094" t="s">
        <v>14</v>
      </c>
      <c r="L96" s="1094" t="s">
        <v>35365</v>
      </c>
      <c r="M96" s="1094" t="s">
        <v>35337</v>
      </c>
      <c r="N96" s="1094" t="s">
        <v>35327</v>
      </c>
      <c r="O96" s="2406">
        <v>62000</v>
      </c>
      <c r="P96" s="1097">
        <v>62000</v>
      </c>
      <c r="Q96" s="1065"/>
      <c r="R96" s="1065">
        <f t="shared" si="6"/>
        <v>0</v>
      </c>
      <c r="S96" s="1065"/>
      <c r="T96" s="1065"/>
      <c r="U96" s="1065">
        <f t="shared" si="9"/>
        <v>0</v>
      </c>
      <c r="V96" s="1065"/>
      <c r="W96" s="1065">
        <f t="shared" si="7"/>
        <v>62000</v>
      </c>
      <c r="X96" s="1065"/>
      <c r="Y96" s="1065"/>
      <c r="Z96" s="1065"/>
      <c r="AA96" s="1065"/>
      <c r="AB96" s="1065"/>
      <c r="AC96" s="663"/>
      <c r="AD96" s="663"/>
      <c r="AE96" s="663" t="s">
        <v>14</v>
      </c>
      <c r="AF96" s="663" t="s">
        <v>14</v>
      </c>
      <c r="AG96" s="663"/>
      <c r="AH96" s="663"/>
      <c r="AI96" s="663"/>
      <c r="AJ96" s="663"/>
      <c r="AK96" s="663"/>
      <c r="AL96" s="626"/>
      <c r="AM96" s="2946"/>
    </row>
    <row r="97" spans="1:40" s="1449" customFormat="1" ht="33.75" customHeight="1">
      <c r="A97" s="2943">
        <f t="shared" si="8"/>
        <v>94</v>
      </c>
      <c r="B97" s="3166"/>
      <c r="C97" s="2916" t="s">
        <v>36365</v>
      </c>
      <c r="D97" s="2916" t="s">
        <v>36366</v>
      </c>
      <c r="E97" s="2916">
        <v>6071872</v>
      </c>
      <c r="F97" s="2916" t="s">
        <v>36364</v>
      </c>
      <c r="G97" s="2917">
        <v>37461</v>
      </c>
      <c r="H97" s="2918" t="s">
        <v>36367</v>
      </c>
      <c r="I97" s="1427" t="s">
        <v>35325</v>
      </c>
      <c r="J97" s="1440"/>
      <c r="K97" s="1094" t="s">
        <v>14</v>
      </c>
      <c r="L97" s="1094" t="s">
        <v>31</v>
      </c>
      <c r="M97" s="1094" t="s">
        <v>35337</v>
      </c>
      <c r="N97" s="1094" t="s">
        <v>36350</v>
      </c>
      <c r="O97" s="2406">
        <v>30000</v>
      </c>
      <c r="P97" s="1097">
        <v>25500</v>
      </c>
      <c r="Q97" s="1097"/>
      <c r="R97" s="1065">
        <f t="shared" si="6"/>
        <v>4500</v>
      </c>
      <c r="S97" s="1097"/>
      <c r="T97" s="1097"/>
      <c r="U97" s="1097">
        <f t="shared" si="9"/>
        <v>0</v>
      </c>
      <c r="V97" s="1097"/>
      <c r="W97" s="1065">
        <f t="shared" si="7"/>
        <v>30000</v>
      </c>
      <c r="X97" s="1097"/>
      <c r="Y97" s="1097"/>
      <c r="Z97" s="1097"/>
      <c r="AA97" s="1097"/>
      <c r="AB97" s="1097"/>
      <c r="AC97" s="1139" t="s">
        <v>14</v>
      </c>
      <c r="AD97" s="1139"/>
      <c r="AE97" s="1139"/>
      <c r="AF97" s="1139"/>
      <c r="AG97" s="1139"/>
      <c r="AH97" s="1139"/>
      <c r="AI97" s="1139"/>
      <c r="AJ97" s="1139"/>
      <c r="AK97" s="1139"/>
      <c r="AL97" s="2377"/>
      <c r="AM97" s="3164"/>
    </row>
    <row r="98" spans="1:40" s="1449" customFormat="1" ht="33.75" customHeight="1">
      <c r="A98" s="2943">
        <f t="shared" si="8"/>
        <v>95</v>
      </c>
      <c r="B98" s="2906">
        <v>45677</v>
      </c>
      <c r="C98" s="2919" t="s">
        <v>36554</v>
      </c>
      <c r="D98" s="2919" t="s">
        <v>36555</v>
      </c>
      <c r="E98" s="2919">
        <v>2954910</v>
      </c>
      <c r="F98" s="2919" t="s">
        <v>36553</v>
      </c>
      <c r="G98" s="2920">
        <v>35677</v>
      </c>
      <c r="H98" s="2921" t="s">
        <v>36556</v>
      </c>
      <c r="I98" s="1427" t="s">
        <v>35325</v>
      </c>
      <c r="J98" s="1094"/>
      <c r="K98" s="1094" t="s">
        <v>14</v>
      </c>
      <c r="L98" s="1094" t="s">
        <v>24</v>
      </c>
      <c r="M98" s="1440" t="s">
        <v>35337</v>
      </c>
      <c r="N98" s="1094" t="s">
        <v>35327</v>
      </c>
      <c r="O98" s="1097">
        <v>35000</v>
      </c>
      <c r="P98" s="1097">
        <v>35000</v>
      </c>
      <c r="Q98" s="1097"/>
      <c r="R98" s="1065"/>
      <c r="S98" s="1097"/>
      <c r="T98" s="1097"/>
      <c r="U98" s="1097">
        <f t="shared" si="9"/>
        <v>0</v>
      </c>
      <c r="V98" s="1097"/>
      <c r="W98" s="1065">
        <f t="shared" si="7"/>
        <v>35000</v>
      </c>
      <c r="X98" s="1097"/>
      <c r="Y98" s="1097"/>
      <c r="Z98" s="1097"/>
      <c r="AA98" s="1097"/>
      <c r="AB98" s="1097"/>
      <c r="AC98" s="1139"/>
      <c r="AD98" s="1139"/>
      <c r="AE98" s="1139"/>
      <c r="AF98" s="1139"/>
      <c r="AG98" s="1139"/>
      <c r="AH98" s="1139"/>
      <c r="AI98" s="1139"/>
      <c r="AJ98" s="1139" t="s">
        <v>14</v>
      </c>
      <c r="AK98" s="1139"/>
      <c r="AL98" s="2377"/>
      <c r="AM98" s="3164"/>
    </row>
    <row r="99" spans="1:40" ht="33.75" customHeight="1">
      <c r="A99" s="2943">
        <f t="shared" si="8"/>
        <v>96</v>
      </c>
      <c r="B99" s="2906">
        <v>45678</v>
      </c>
      <c r="C99" s="2919" t="s">
        <v>36571</v>
      </c>
      <c r="D99" s="2919" t="s">
        <v>36572</v>
      </c>
      <c r="E99" s="2919">
        <v>4786419</v>
      </c>
      <c r="F99" s="2919" t="s">
        <v>36570</v>
      </c>
      <c r="G99" s="2920">
        <v>34956</v>
      </c>
      <c r="H99" s="2921" t="s">
        <v>7665</v>
      </c>
      <c r="I99" s="1427" t="s">
        <v>35325</v>
      </c>
      <c r="J99" s="1094" t="s">
        <v>14</v>
      </c>
      <c r="K99" s="1094" t="s">
        <v>14</v>
      </c>
      <c r="L99" s="1094" t="s">
        <v>24</v>
      </c>
      <c r="M99" s="1440" t="s">
        <v>35337</v>
      </c>
      <c r="N99" s="1094" t="s">
        <v>35327</v>
      </c>
      <c r="O99" s="1097">
        <v>40000</v>
      </c>
      <c r="P99" s="1097">
        <v>40000</v>
      </c>
      <c r="Q99" s="1065"/>
      <c r="R99" s="1065">
        <f t="shared" si="6"/>
        <v>0</v>
      </c>
      <c r="S99" s="1065"/>
      <c r="T99" s="1065"/>
      <c r="U99" s="1065">
        <f t="shared" si="9"/>
        <v>0</v>
      </c>
      <c r="V99" s="1065"/>
      <c r="W99" s="1065">
        <f t="shared" si="7"/>
        <v>40000</v>
      </c>
      <c r="X99" s="1065"/>
      <c r="Y99" s="1065"/>
      <c r="Z99" s="1065"/>
      <c r="AA99" s="1065"/>
      <c r="AB99" s="1065"/>
      <c r="AC99" s="663"/>
      <c r="AD99" s="663"/>
      <c r="AE99" s="663"/>
      <c r="AF99" s="663"/>
      <c r="AG99" s="663"/>
      <c r="AH99" s="663"/>
      <c r="AI99" s="663"/>
      <c r="AJ99" s="663" t="s">
        <v>14</v>
      </c>
      <c r="AK99" s="663"/>
      <c r="AL99" s="626"/>
      <c r="AM99" s="2946"/>
    </row>
    <row r="100" spans="1:40" ht="33.75" customHeight="1">
      <c r="A100" s="2943">
        <f t="shared" si="8"/>
        <v>97</v>
      </c>
      <c r="B100" s="2906">
        <v>45677</v>
      </c>
      <c r="C100" s="2919" t="s">
        <v>36578</v>
      </c>
      <c r="D100" s="2919" t="s">
        <v>36579</v>
      </c>
      <c r="E100" s="2919">
        <v>6312118</v>
      </c>
      <c r="F100" s="2919" t="s">
        <v>36577</v>
      </c>
      <c r="G100" s="2920">
        <v>37864</v>
      </c>
      <c r="H100" s="2921" t="s">
        <v>36580</v>
      </c>
      <c r="I100" s="1427" t="s">
        <v>35325</v>
      </c>
      <c r="J100" s="1094"/>
      <c r="K100" s="1094" t="s">
        <v>14</v>
      </c>
      <c r="L100" s="1094" t="s">
        <v>25</v>
      </c>
      <c r="M100" s="1440" t="s">
        <v>35337</v>
      </c>
      <c r="N100" s="1094" t="s">
        <v>35327</v>
      </c>
      <c r="O100" s="1097">
        <v>35000</v>
      </c>
      <c r="P100" s="1097">
        <v>30000</v>
      </c>
      <c r="Q100" s="1065"/>
      <c r="R100" s="1065">
        <v>5000</v>
      </c>
      <c r="S100" s="1065"/>
      <c r="T100" s="1065"/>
      <c r="U100" s="1065">
        <f t="shared" si="9"/>
        <v>0</v>
      </c>
      <c r="V100" s="1065"/>
      <c r="W100" s="1065">
        <f t="shared" si="7"/>
        <v>35000</v>
      </c>
      <c r="X100" s="1065"/>
      <c r="Y100" s="1065"/>
      <c r="Z100" s="1065"/>
      <c r="AA100" s="1065"/>
      <c r="AB100" s="1065"/>
      <c r="AC100" s="663"/>
      <c r="AD100" s="663"/>
      <c r="AE100" s="663"/>
      <c r="AF100" s="663"/>
      <c r="AG100" s="663"/>
      <c r="AH100" s="663"/>
      <c r="AI100" s="663"/>
      <c r="AJ100" s="663"/>
      <c r="AK100" s="663" t="s">
        <v>14</v>
      </c>
      <c r="AL100" s="626"/>
      <c r="AM100" s="2946"/>
    </row>
    <row r="101" spans="1:40" ht="33.75" customHeight="1">
      <c r="A101" s="2943">
        <f t="shared" si="8"/>
        <v>98</v>
      </c>
      <c r="B101" s="2906">
        <v>45681</v>
      </c>
      <c r="C101" s="2919" t="s">
        <v>35619</v>
      </c>
      <c r="D101" s="2919" t="s">
        <v>35411</v>
      </c>
      <c r="E101" s="2919">
        <v>5499422</v>
      </c>
      <c r="F101" s="2919" t="s">
        <v>36616</v>
      </c>
      <c r="G101" s="2920">
        <v>34117</v>
      </c>
      <c r="H101" s="2921" t="s">
        <v>36617</v>
      </c>
      <c r="I101" s="1427" t="s">
        <v>35325</v>
      </c>
      <c r="J101" s="1094"/>
      <c r="K101" s="1094" t="s">
        <v>14</v>
      </c>
      <c r="L101" s="1094" t="s">
        <v>22</v>
      </c>
      <c r="M101" s="1440" t="s">
        <v>35337</v>
      </c>
      <c r="N101" s="2461" t="s">
        <v>35327</v>
      </c>
      <c r="O101" s="1097">
        <v>45000</v>
      </c>
      <c r="P101" s="1097">
        <v>35000</v>
      </c>
      <c r="Q101" s="1065"/>
      <c r="R101" s="1065">
        <v>10000</v>
      </c>
      <c r="S101" s="1065"/>
      <c r="T101" s="1065"/>
      <c r="U101" s="1065">
        <f t="shared" si="9"/>
        <v>0</v>
      </c>
      <c r="V101" s="1065"/>
      <c r="W101" s="1065">
        <f t="shared" si="7"/>
        <v>45000</v>
      </c>
      <c r="X101" s="663"/>
      <c r="Y101" s="663"/>
      <c r="Z101" s="663"/>
      <c r="AA101" s="663"/>
      <c r="AB101" s="663"/>
      <c r="AC101" s="663"/>
      <c r="AD101" s="663"/>
      <c r="AE101" s="663"/>
      <c r="AF101" s="663"/>
      <c r="AG101" s="663"/>
      <c r="AH101" s="663"/>
      <c r="AI101" s="663" t="s">
        <v>14</v>
      </c>
      <c r="AJ101" s="663"/>
      <c r="AK101" s="663"/>
      <c r="AL101" s="626"/>
      <c r="AM101" s="2946"/>
    </row>
    <row r="102" spans="1:40" ht="33.75" customHeight="1">
      <c r="A102" s="2943">
        <f t="shared" si="8"/>
        <v>99</v>
      </c>
      <c r="B102" s="2906">
        <v>45681</v>
      </c>
      <c r="C102" s="2919" t="s">
        <v>35593</v>
      </c>
      <c r="D102" s="2919" t="s">
        <v>36629</v>
      </c>
      <c r="E102" s="2919">
        <v>1580351</v>
      </c>
      <c r="F102" s="2919" t="s">
        <v>36628</v>
      </c>
      <c r="G102" s="2920">
        <v>29237</v>
      </c>
      <c r="H102" s="2921" t="s">
        <v>36630</v>
      </c>
      <c r="I102" s="1427" t="s">
        <v>35325</v>
      </c>
      <c r="J102" s="1094"/>
      <c r="K102" s="1094" t="s">
        <v>14</v>
      </c>
      <c r="L102" s="1094" t="s">
        <v>35355</v>
      </c>
      <c r="M102" s="1440" t="s">
        <v>35337</v>
      </c>
      <c r="N102" s="2461" t="s">
        <v>35327</v>
      </c>
      <c r="O102" s="1097">
        <v>70000</v>
      </c>
      <c r="P102" s="1097">
        <v>40000</v>
      </c>
      <c r="Q102" s="1065"/>
      <c r="R102" s="1065"/>
      <c r="S102" s="1065"/>
      <c r="T102" s="1065"/>
      <c r="U102" s="1065">
        <f t="shared" si="9"/>
        <v>30000</v>
      </c>
      <c r="V102" s="1065"/>
      <c r="W102" s="1065">
        <f t="shared" si="7"/>
        <v>70000</v>
      </c>
      <c r="X102" s="663"/>
      <c r="Y102" s="663"/>
      <c r="Z102" s="663"/>
      <c r="AA102" s="663"/>
      <c r="AB102" s="663"/>
      <c r="AC102" s="663"/>
      <c r="AD102" s="663"/>
      <c r="AE102" s="663"/>
      <c r="AF102" s="663"/>
      <c r="AG102" s="663"/>
      <c r="AH102" s="663" t="s">
        <v>14</v>
      </c>
      <c r="AI102" s="663"/>
      <c r="AJ102" s="663"/>
      <c r="AK102" s="663"/>
      <c r="AL102" s="626" t="s">
        <v>14</v>
      </c>
      <c r="AM102" s="2946"/>
    </row>
    <row r="103" spans="1:40" ht="33.75" customHeight="1">
      <c r="A103" s="2943">
        <f t="shared" si="8"/>
        <v>100</v>
      </c>
      <c r="B103" s="2906">
        <v>45681</v>
      </c>
      <c r="C103" s="2919" t="s">
        <v>36632</v>
      </c>
      <c r="D103" s="2919" t="s">
        <v>36633</v>
      </c>
      <c r="E103" s="2919">
        <v>1787147</v>
      </c>
      <c r="F103" s="2919" t="s">
        <v>36631</v>
      </c>
      <c r="G103" s="2920">
        <v>30440</v>
      </c>
      <c r="H103" s="2921" t="s">
        <v>36634</v>
      </c>
      <c r="I103" s="1427" t="s">
        <v>35325</v>
      </c>
      <c r="J103" s="1094"/>
      <c r="K103" s="1094" t="s">
        <v>14</v>
      </c>
      <c r="L103" s="1094" t="s">
        <v>23</v>
      </c>
      <c r="M103" s="1857" t="s">
        <v>35337</v>
      </c>
      <c r="N103" s="2461" t="s">
        <v>35327</v>
      </c>
      <c r="O103" s="1097">
        <v>35000</v>
      </c>
      <c r="P103" s="1097">
        <v>24500</v>
      </c>
      <c r="Q103" s="1065"/>
      <c r="R103" s="1065">
        <f t="shared" si="6"/>
        <v>10500</v>
      </c>
      <c r="S103" s="1065"/>
      <c r="T103" s="1065"/>
      <c r="U103" s="1065">
        <f t="shared" si="9"/>
        <v>0</v>
      </c>
      <c r="V103" s="1065"/>
      <c r="W103" s="1065">
        <f t="shared" si="7"/>
        <v>35000</v>
      </c>
      <c r="X103" s="663"/>
      <c r="Y103" s="663"/>
      <c r="Z103" s="663"/>
      <c r="AA103" s="663"/>
      <c r="AB103" s="663"/>
      <c r="AC103" s="663"/>
      <c r="AD103" s="663"/>
      <c r="AE103" s="663"/>
      <c r="AF103" s="663"/>
      <c r="AG103" s="663"/>
      <c r="AH103" s="663" t="s">
        <v>14</v>
      </c>
      <c r="AI103" s="663"/>
      <c r="AJ103" s="663"/>
      <c r="AK103" s="663"/>
      <c r="AL103" s="626"/>
      <c r="AM103" s="2946"/>
    </row>
    <row r="104" spans="1:40" ht="33.75" customHeight="1">
      <c r="A104" s="2943">
        <f t="shared" si="8"/>
        <v>101</v>
      </c>
      <c r="B104" s="2906">
        <v>45681</v>
      </c>
      <c r="C104" s="2919" t="s">
        <v>36636</v>
      </c>
      <c r="D104" s="2919" t="s">
        <v>36637</v>
      </c>
      <c r="E104" s="2919">
        <v>4969568</v>
      </c>
      <c r="F104" s="2919" t="s">
        <v>36635</v>
      </c>
      <c r="G104" s="2920">
        <v>37262</v>
      </c>
      <c r="H104" s="2921" t="s">
        <v>36638</v>
      </c>
      <c r="I104" s="1427" t="s">
        <v>35325</v>
      </c>
      <c r="J104" s="1094"/>
      <c r="K104" s="1094" t="s">
        <v>14</v>
      </c>
      <c r="L104" s="1130" t="s">
        <v>24</v>
      </c>
      <c r="M104" s="3167" t="s">
        <v>35337</v>
      </c>
      <c r="N104" s="1094" t="s">
        <v>35327</v>
      </c>
      <c r="O104" s="1097">
        <v>40000</v>
      </c>
      <c r="P104" s="1097">
        <v>40000</v>
      </c>
      <c r="Q104" s="1065"/>
      <c r="R104" s="1065">
        <f t="shared" si="6"/>
        <v>0</v>
      </c>
      <c r="S104" s="1065"/>
      <c r="T104" s="1065"/>
      <c r="U104" s="1065">
        <f t="shared" si="9"/>
        <v>0</v>
      </c>
      <c r="V104" s="1065"/>
      <c r="W104" s="1065">
        <f t="shared" si="7"/>
        <v>40000</v>
      </c>
      <c r="X104" s="1065"/>
      <c r="Y104" s="1065"/>
      <c r="Z104" s="1065"/>
      <c r="AA104" s="1065"/>
      <c r="AB104" s="1065"/>
      <c r="AC104" s="663"/>
      <c r="AD104" s="663"/>
      <c r="AE104" s="663"/>
      <c r="AF104" s="663"/>
      <c r="AG104" s="663"/>
      <c r="AH104" s="663"/>
      <c r="AI104" s="663"/>
      <c r="AJ104" s="663" t="s">
        <v>14</v>
      </c>
      <c r="AK104" s="663"/>
      <c r="AL104" s="626"/>
      <c r="AM104" s="2944"/>
    </row>
    <row r="105" spans="1:40" ht="33.75" customHeight="1">
      <c r="A105" s="2943">
        <f t="shared" si="8"/>
        <v>102</v>
      </c>
      <c r="B105" s="2906">
        <v>45682</v>
      </c>
      <c r="C105" s="2919" t="s">
        <v>37195</v>
      </c>
      <c r="D105" s="2919" t="s">
        <v>37196</v>
      </c>
      <c r="E105" s="2919">
        <v>5845733</v>
      </c>
      <c r="F105" s="2919" t="s">
        <v>37194</v>
      </c>
      <c r="G105" s="2920">
        <v>36730</v>
      </c>
      <c r="H105" s="2921" t="s">
        <v>37197</v>
      </c>
      <c r="I105" s="1427" t="s">
        <v>35325</v>
      </c>
      <c r="J105" s="1094"/>
      <c r="K105" s="1094" t="s">
        <v>14</v>
      </c>
      <c r="L105" s="1130" t="s">
        <v>27</v>
      </c>
      <c r="M105" s="2379" t="s">
        <v>35337</v>
      </c>
      <c r="N105" s="1130" t="s">
        <v>35327</v>
      </c>
      <c r="O105" s="1097">
        <v>30000</v>
      </c>
      <c r="P105" s="1097">
        <v>30000</v>
      </c>
      <c r="Q105" s="1065"/>
      <c r="R105" s="1065">
        <f t="shared" si="6"/>
        <v>0</v>
      </c>
      <c r="S105" s="1065"/>
      <c r="T105" s="1065"/>
      <c r="U105" s="1065">
        <f t="shared" si="9"/>
        <v>0</v>
      </c>
      <c r="V105" s="1065"/>
      <c r="W105" s="1065">
        <f t="shared" si="7"/>
        <v>30000</v>
      </c>
      <c r="X105" s="1065"/>
      <c r="Y105" s="1065"/>
      <c r="Z105" s="1065"/>
      <c r="AA105" s="1065"/>
      <c r="AB105" s="1065"/>
      <c r="AC105" s="663"/>
      <c r="AD105" s="663"/>
      <c r="AE105" s="663"/>
      <c r="AF105" s="663"/>
      <c r="AG105" s="663" t="s">
        <v>14</v>
      </c>
      <c r="AH105" s="663"/>
      <c r="AI105" s="663"/>
      <c r="AJ105" s="663"/>
      <c r="AK105" s="663"/>
      <c r="AL105" s="626"/>
      <c r="AM105" s="2946"/>
    </row>
    <row r="106" spans="1:40" ht="36" customHeight="1">
      <c r="A106" s="2943">
        <f t="shared" si="8"/>
        <v>103</v>
      </c>
      <c r="B106" s="2906">
        <v>45682</v>
      </c>
      <c r="C106" s="2919" t="s">
        <v>36698</v>
      </c>
      <c r="D106" s="2919" t="s">
        <v>36699</v>
      </c>
      <c r="E106" s="2919">
        <v>5903871</v>
      </c>
      <c r="F106" s="2919" t="s">
        <v>36697</v>
      </c>
      <c r="G106" s="2920">
        <v>29863</v>
      </c>
      <c r="H106" s="2921" t="s">
        <v>36700</v>
      </c>
      <c r="I106" s="1427" t="s">
        <v>35325</v>
      </c>
      <c r="J106" s="1094"/>
      <c r="K106" s="1094" t="s">
        <v>14</v>
      </c>
      <c r="L106" s="1130" t="s">
        <v>28</v>
      </c>
      <c r="M106" s="2379" t="s">
        <v>35337</v>
      </c>
      <c r="N106" s="1130" t="s">
        <v>35327</v>
      </c>
      <c r="O106" s="1097">
        <v>30000</v>
      </c>
      <c r="P106" s="1097">
        <v>30000</v>
      </c>
      <c r="Q106" s="1065"/>
      <c r="R106" s="1065">
        <f t="shared" si="6"/>
        <v>0</v>
      </c>
      <c r="S106" s="1065"/>
      <c r="T106" s="1065"/>
      <c r="U106" s="1065">
        <f t="shared" si="9"/>
        <v>0</v>
      </c>
      <c r="V106" s="1065"/>
      <c r="W106" s="1065">
        <f t="shared" si="7"/>
        <v>30000</v>
      </c>
      <c r="X106" s="1065"/>
      <c r="Y106" s="1065"/>
      <c r="Z106" s="1065"/>
      <c r="AA106" s="1065"/>
      <c r="AB106" s="1065"/>
      <c r="AC106" s="663"/>
      <c r="AD106" s="663"/>
      <c r="AE106" s="663"/>
      <c r="AF106" s="663" t="s">
        <v>14</v>
      </c>
      <c r="AG106" s="663"/>
      <c r="AH106" s="663"/>
      <c r="AI106" s="663"/>
      <c r="AJ106" s="663"/>
      <c r="AK106" s="663"/>
      <c r="AL106" s="626"/>
      <c r="AM106" s="2944"/>
    </row>
    <row r="107" spans="1:40" s="1449" customFormat="1" ht="33.75" customHeight="1">
      <c r="A107" s="2943">
        <f t="shared" si="8"/>
        <v>104</v>
      </c>
      <c r="B107" s="2906">
        <v>45683</v>
      </c>
      <c r="C107" s="2919" t="s">
        <v>36712</v>
      </c>
      <c r="D107" s="2919" t="s">
        <v>36713</v>
      </c>
      <c r="E107" s="2919">
        <v>5487277</v>
      </c>
      <c r="F107" s="2919" t="s">
        <v>36711</v>
      </c>
      <c r="G107" s="2920">
        <v>34987</v>
      </c>
      <c r="H107" s="2921" t="s">
        <v>36714</v>
      </c>
      <c r="I107" s="1427" t="s">
        <v>35325</v>
      </c>
      <c r="J107" s="1094"/>
      <c r="K107" s="1094" t="s">
        <v>14</v>
      </c>
      <c r="L107" s="1094" t="s">
        <v>28</v>
      </c>
      <c r="M107" s="1440" t="s">
        <v>35337</v>
      </c>
      <c r="N107" s="1094" t="s">
        <v>35327</v>
      </c>
      <c r="O107" s="1097">
        <v>30000</v>
      </c>
      <c r="P107" s="1097">
        <v>30000</v>
      </c>
      <c r="Q107" s="1097"/>
      <c r="R107" s="1065">
        <f t="shared" si="6"/>
        <v>0</v>
      </c>
      <c r="S107" s="1097"/>
      <c r="T107" s="1097"/>
      <c r="U107" s="1097">
        <f t="shared" si="9"/>
        <v>0</v>
      </c>
      <c r="V107" s="1097"/>
      <c r="W107" s="1065">
        <f t="shared" si="7"/>
        <v>30000</v>
      </c>
      <c r="X107" s="1097"/>
      <c r="Y107" s="1097"/>
      <c r="Z107" s="1097"/>
      <c r="AA107" s="1097"/>
      <c r="AB107" s="1097"/>
      <c r="AC107" s="1139"/>
      <c r="AD107" s="1139"/>
      <c r="AE107" s="1139"/>
      <c r="AF107" s="1139" t="s">
        <v>14</v>
      </c>
      <c r="AG107" s="1139"/>
      <c r="AH107" s="1139"/>
      <c r="AI107" s="1139"/>
      <c r="AJ107" s="1139"/>
      <c r="AK107" s="1139"/>
      <c r="AL107" s="2377"/>
      <c r="AM107" s="2945"/>
    </row>
    <row r="108" spans="1:40" ht="33.75" customHeight="1">
      <c r="A108" s="2943">
        <f t="shared" si="8"/>
        <v>105</v>
      </c>
      <c r="B108" s="1427"/>
      <c r="C108" s="2916" t="s">
        <v>36726</v>
      </c>
      <c r="D108" s="2916" t="s">
        <v>36727</v>
      </c>
      <c r="E108" s="2916">
        <v>3279410</v>
      </c>
      <c r="F108" s="2916" t="s">
        <v>36725</v>
      </c>
      <c r="G108" s="2917">
        <v>32978</v>
      </c>
      <c r="H108" s="2918" t="s">
        <v>36728</v>
      </c>
      <c r="I108" s="1427" t="s">
        <v>35325</v>
      </c>
      <c r="J108" s="2031"/>
      <c r="K108" s="1094" t="s">
        <v>14</v>
      </c>
      <c r="L108" s="3145" t="s">
        <v>29</v>
      </c>
      <c r="M108" s="3145" t="s">
        <v>35337</v>
      </c>
      <c r="N108" s="1094" t="s">
        <v>35327</v>
      </c>
      <c r="O108" s="1097">
        <v>30000</v>
      </c>
      <c r="P108" s="1097">
        <v>30000</v>
      </c>
      <c r="Q108" s="1065"/>
      <c r="R108" s="1065">
        <f t="shared" si="6"/>
        <v>0</v>
      </c>
      <c r="S108" s="1065"/>
      <c r="T108" s="1065"/>
      <c r="U108" s="1097">
        <f t="shared" si="9"/>
        <v>0</v>
      </c>
      <c r="V108" s="1097"/>
      <c r="W108" s="1065">
        <f t="shared" si="7"/>
        <v>30000</v>
      </c>
      <c r="X108" s="1065"/>
      <c r="Y108" s="1065"/>
      <c r="Z108" s="1065"/>
      <c r="AA108" s="1065"/>
      <c r="AB108" s="1065"/>
      <c r="AC108" s="663"/>
      <c r="AD108" s="663"/>
      <c r="AE108" s="663" t="s">
        <v>14</v>
      </c>
      <c r="AF108" s="663"/>
      <c r="AG108" s="663"/>
      <c r="AH108" s="663"/>
      <c r="AI108" s="663"/>
      <c r="AJ108" s="663"/>
      <c r="AK108" s="663"/>
      <c r="AL108" s="626"/>
      <c r="AM108" s="2946"/>
      <c r="AN108" s="59"/>
    </row>
    <row r="109" spans="1:40" ht="33.75" customHeight="1">
      <c r="A109" s="2943">
        <f t="shared" si="8"/>
        <v>106</v>
      </c>
      <c r="B109" s="2906">
        <v>45684</v>
      </c>
      <c r="C109" s="2919" t="s">
        <v>36734</v>
      </c>
      <c r="D109" s="2919" t="s">
        <v>36735</v>
      </c>
      <c r="E109" s="2919">
        <v>5594593</v>
      </c>
      <c r="F109" s="2919" t="s">
        <v>36733</v>
      </c>
      <c r="G109" s="2920">
        <v>35162</v>
      </c>
      <c r="H109" s="2919" t="s">
        <v>36736</v>
      </c>
      <c r="I109" s="1427" t="s">
        <v>35325</v>
      </c>
      <c r="J109" s="1094" t="s">
        <v>14</v>
      </c>
      <c r="K109" s="1094" t="s">
        <v>14</v>
      </c>
      <c r="L109" s="1094" t="s">
        <v>23</v>
      </c>
      <c r="M109" s="1440" t="s">
        <v>35337</v>
      </c>
      <c r="N109" s="1094" t="s">
        <v>35327</v>
      </c>
      <c r="O109" s="1097">
        <v>40000</v>
      </c>
      <c r="P109" s="1097">
        <v>40000</v>
      </c>
      <c r="Q109" s="1065"/>
      <c r="R109" s="1065">
        <f t="shared" si="6"/>
        <v>0</v>
      </c>
      <c r="S109" s="1065"/>
      <c r="T109" s="1065"/>
      <c r="U109" s="1065">
        <f t="shared" si="9"/>
        <v>0</v>
      </c>
      <c r="V109" s="1065"/>
      <c r="W109" s="1065">
        <f t="shared" si="7"/>
        <v>40000</v>
      </c>
      <c r="X109" s="1065"/>
      <c r="Y109" s="1065"/>
      <c r="Z109" s="1065"/>
      <c r="AA109" s="1065"/>
      <c r="AB109" s="1065"/>
      <c r="AC109" s="663"/>
      <c r="AD109" s="663"/>
      <c r="AE109" s="663"/>
      <c r="AF109" s="663"/>
      <c r="AG109" s="663"/>
      <c r="AH109" s="663" t="s">
        <v>14</v>
      </c>
      <c r="AI109" s="663"/>
      <c r="AJ109" s="663"/>
      <c r="AK109" s="663"/>
      <c r="AL109" s="626"/>
      <c r="AM109" s="2944"/>
    </row>
    <row r="110" spans="1:40" ht="33.75" customHeight="1">
      <c r="A110" s="2943">
        <f t="shared" si="8"/>
        <v>107</v>
      </c>
      <c r="B110" s="2906">
        <v>45685</v>
      </c>
      <c r="C110" s="2919" t="s">
        <v>35662</v>
      </c>
      <c r="D110" s="2919" t="s">
        <v>36754</v>
      </c>
      <c r="E110" s="2919">
        <v>1648280</v>
      </c>
      <c r="F110" s="2919" t="s">
        <v>36753</v>
      </c>
      <c r="G110" s="2920">
        <v>31208</v>
      </c>
      <c r="H110" s="2919" t="s">
        <v>36755</v>
      </c>
      <c r="I110" s="1427" t="s">
        <v>35325</v>
      </c>
      <c r="J110" s="1094"/>
      <c r="K110" s="1094" t="s">
        <v>14</v>
      </c>
      <c r="L110" s="1094" t="s">
        <v>26</v>
      </c>
      <c r="M110" s="1440" t="s">
        <v>35337</v>
      </c>
      <c r="N110" s="1094" t="s">
        <v>35327</v>
      </c>
      <c r="O110" s="1097">
        <v>35000</v>
      </c>
      <c r="P110" s="1097">
        <v>35000</v>
      </c>
      <c r="Q110" s="1065"/>
      <c r="R110" s="1065">
        <f t="shared" si="6"/>
        <v>0</v>
      </c>
      <c r="S110" s="1065"/>
      <c r="T110" s="1065"/>
      <c r="U110" s="1065">
        <f t="shared" si="9"/>
        <v>0</v>
      </c>
      <c r="V110" s="1065"/>
      <c r="W110" s="1065">
        <f t="shared" si="7"/>
        <v>35000</v>
      </c>
      <c r="X110" s="1065"/>
      <c r="Y110" s="1065"/>
      <c r="Z110" s="1065"/>
      <c r="AA110" s="1065"/>
      <c r="AB110" s="1065"/>
      <c r="AC110" s="663"/>
      <c r="AD110" s="663"/>
      <c r="AE110" s="663"/>
      <c r="AF110" s="663"/>
      <c r="AG110" s="663"/>
      <c r="AH110" s="663" t="s">
        <v>14</v>
      </c>
      <c r="AI110" s="663"/>
      <c r="AJ110" s="663"/>
      <c r="AK110" s="663"/>
      <c r="AL110" s="626"/>
      <c r="AM110" s="2944"/>
    </row>
    <row r="111" spans="1:40" s="1449" customFormat="1" ht="33.75" customHeight="1">
      <c r="A111" s="2943">
        <f t="shared" si="8"/>
        <v>108</v>
      </c>
      <c r="B111" s="2906">
        <v>45682</v>
      </c>
      <c r="C111" s="2919" t="s">
        <v>2713</v>
      </c>
      <c r="D111" s="2919" t="s">
        <v>36820</v>
      </c>
      <c r="E111" s="2919">
        <v>4290059</v>
      </c>
      <c r="F111" s="2919" t="s">
        <v>36819</v>
      </c>
      <c r="G111" s="2920">
        <v>35140</v>
      </c>
      <c r="H111" s="2921" t="s">
        <v>36821</v>
      </c>
      <c r="I111" s="1427" t="s">
        <v>35325</v>
      </c>
      <c r="J111" s="1094"/>
      <c r="K111" s="1094" t="s">
        <v>14</v>
      </c>
      <c r="L111" s="1094" t="s">
        <v>24</v>
      </c>
      <c r="M111" s="1440" t="s">
        <v>35337</v>
      </c>
      <c r="N111" s="1094" t="s">
        <v>35327</v>
      </c>
      <c r="O111" s="1097">
        <v>35000</v>
      </c>
      <c r="P111" s="1097">
        <v>35000</v>
      </c>
      <c r="Q111" s="1097"/>
      <c r="R111" s="1065">
        <f t="shared" si="6"/>
        <v>0</v>
      </c>
      <c r="S111" s="1097"/>
      <c r="T111" s="1097"/>
      <c r="U111" s="1097">
        <f t="shared" si="9"/>
        <v>0</v>
      </c>
      <c r="V111" s="1097"/>
      <c r="W111" s="1065">
        <f t="shared" si="7"/>
        <v>35000</v>
      </c>
      <c r="X111" s="1097"/>
      <c r="Y111" s="1097"/>
      <c r="Z111" s="1097"/>
      <c r="AA111" s="1097"/>
      <c r="AB111" s="1097"/>
      <c r="AC111" s="1139"/>
      <c r="AD111" s="1139"/>
      <c r="AE111" s="1139"/>
      <c r="AF111" s="1139"/>
      <c r="AG111" s="1139"/>
      <c r="AH111" s="1139"/>
      <c r="AI111" s="1139"/>
      <c r="AJ111" s="1139" t="s">
        <v>14</v>
      </c>
      <c r="AK111" s="1139"/>
      <c r="AL111" s="2377"/>
      <c r="AM111" s="2945"/>
    </row>
    <row r="112" spans="1:40" ht="33.75" customHeight="1">
      <c r="A112" s="2943">
        <f t="shared" si="8"/>
        <v>109</v>
      </c>
      <c r="B112" s="2906">
        <v>45682</v>
      </c>
      <c r="C112" s="2919" t="s">
        <v>36826</v>
      </c>
      <c r="D112" s="2919" t="s">
        <v>36827</v>
      </c>
      <c r="E112" s="2919">
        <v>1567973</v>
      </c>
      <c r="F112" s="2919" t="s">
        <v>2643</v>
      </c>
      <c r="G112" s="2920">
        <v>27283</v>
      </c>
      <c r="H112" s="2921" t="s">
        <v>1502</v>
      </c>
      <c r="I112" s="1427" t="s">
        <v>35325</v>
      </c>
      <c r="J112" s="1094"/>
      <c r="K112" s="1094" t="s">
        <v>14</v>
      </c>
      <c r="L112" s="1094" t="s">
        <v>25</v>
      </c>
      <c r="M112" s="1440" t="s">
        <v>35337</v>
      </c>
      <c r="N112" s="1820" t="s">
        <v>35327</v>
      </c>
      <c r="O112" s="1823">
        <v>35000</v>
      </c>
      <c r="P112" s="1823">
        <v>35000</v>
      </c>
      <c r="Q112" s="1489"/>
      <c r="R112" s="1065">
        <f t="shared" si="6"/>
        <v>0</v>
      </c>
      <c r="S112" s="1489"/>
      <c r="T112" s="1489"/>
      <c r="U112" s="1489">
        <f t="shared" si="9"/>
        <v>0</v>
      </c>
      <c r="V112" s="1489"/>
      <c r="W112" s="1065">
        <f t="shared" si="7"/>
        <v>35000</v>
      </c>
      <c r="X112" s="1489"/>
      <c r="Y112" s="1489"/>
      <c r="Z112" s="1489"/>
      <c r="AA112" s="1489"/>
      <c r="AB112" s="1489"/>
      <c r="AC112" s="674"/>
      <c r="AD112" s="674"/>
      <c r="AE112" s="674"/>
      <c r="AF112" s="674"/>
      <c r="AG112" s="674"/>
      <c r="AH112" s="674"/>
      <c r="AI112" s="674"/>
      <c r="AJ112" s="674"/>
      <c r="AK112" s="674" t="s">
        <v>14</v>
      </c>
      <c r="AL112" s="638"/>
      <c r="AM112" s="2944"/>
    </row>
    <row r="113" spans="1:46" ht="33.75" customHeight="1">
      <c r="A113" s="2943">
        <f t="shared" si="8"/>
        <v>110</v>
      </c>
      <c r="B113" s="2906">
        <v>45687</v>
      </c>
      <c r="C113" s="2922" t="s">
        <v>36951</v>
      </c>
      <c r="D113" s="2922" t="s">
        <v>36313</v>
      </c>
      <c r="E113" s="2922">
        <v>5625421</v>
      </c>
      <c r="F113" s="2922" t="s">
        <v>36950</v>
      </c>
      <c r="G113" s="3168">
        <v>39562</v>
      </c>
      <c r="H113" s="2923" t="s">
        <v>36952</v>
      </c>
      <c r="I113" s="1427" t="s">
        <v>35325</v>
      </c>
      <c r="J113" s="1094" t="s">
        <v>14</v>
      </c>
      <c r="K113" s="1094" t="s">
        <v>14</v>
      </c>
      <c r="L113" s="1094" t="s">
        <v>35365</v>
      </c>
      <c r="M113" s="1440" t="s">
        <v>35337</v>
      </c>
      <c r="N113" s="1094" t="s">
        <v>35970</v>
      </c>
      <c r="O113" s="1097">
        <v>82000</v>
      </c>
      <c r="P113" s="1097">
        <v>82000</v>
      </c>
      <c r="Q113" s="1065"/>
      <c r="R113" s="1065"/>
      <c r="S113" s="1065"/>
      <c r="T113" s="1065"/>
      <c r="U113" s="1065">
        <f t="shared" si="9"/>
        <v>0</v>
      </c>
      <c r="V113" s="1065"/>
      <c r="W113" s="1065">
        <f t="shared" si="7"/>
        <v>82000</v>
      </c>
      <c r="X113" s="1065"/>
      <c r="Y113" s="1065"/>
      <c r="Z113" s="1065"/>
      <c r="AA113" s="1065"/>
      <c r="AB113" s="1065"/>
      <c r="AC113" s="663"/>
      <c r="AD113" s="663"/>
      <c r="AE113" s="663" t="s">
        <v>14</v>
      </c>
      <c r="AF113" s="663" t="s">
        <v>14</v>
      </c>
      <c r="AG113" s="663"/>
      <c r="AH113" s="663"/>
      <c r="AI113" s="663"/>
      <c r="AJ113" s="663"/>
      <c r="AK113" s="663"/>
      <c r="AL113" s="626"/>
      <c r="AM113" s="2944"/>
    </row>
    <row r="114" spans="1:46" s="1074" customFormat="1" ht="33.75" customHeight="1">
      <c r="A114" s="2943">
        <f t="shared" si="8"/>
        <v>111</v>
      </c>
      <c r="B114" s="2459"/>
      <c r="C114" s="2916" t="s">
        <v>37129</v>
      </c>
      <c r="D114" s="2916" t="s">
        <v>37130</v>
      </c>
      <c r="E114" s="2916">
        <v>3662450</v>
      </c>
      <c r="F114" s="2916" t="s">
        <v>37128</v>
      </c>
      <c r="G114" s="2917">
        <v>35294</v>
      </c>
      <c r="H114" s="2918" t="s">
        <v>37131</v>
      </c>
      <c r="I114" s="1427" t="s">
        <v>35325</v>
      </c>
      <c r="J114" s="1094"/>
      <c r="K114" s="1094" t="s">
        <v>14</v>
      </c>
      <c r="L114" s="1094" t="s">
        <v>29</v>
      </c>
      <c r="M114" s="1440" t="s">
        <v>35337</v>
      </c>
      <c r="N114" s="1094" t="s">
        <v>35327</v>
      </c>
      <c r="O114" s="1097">
        <v>30000</v>
      </c>
      <c r="P114" s="1097"/>
      <c r="Q114" s="1065"/>
      <c r="R114" s="1065"/>
      <c r="S114" s="1065"/>
      <c r="T114" s="1065">
        <v>30000</v>
      </c>
      <c r="U114" s="1065">
        <f t="shared" ref="U114:U148" si="10">O114-P114-Q114-R114-T114+S114</f>
        <v>0</v>
      </c>
      <c r="V114" s="1065"/>
      <c r="W114" s="1065">
        <f t="shared" si="7"/>
        <v>30000</v>
      </c>
      <c r="X114" s="1065"/>
      <c r="Y114" s="1065"/>
      <c r="Z114" s="1065"/>
      <c r="AA114" s="1065"/>
      <c r="AB114" s="1065"/>
      <c r="AC114" s="663"/>
      <c r="AD114" s="663"/>
      <c r="AE114" s="663" t="s">
        <v>14</v>
      </c>
      <c r="AF114" s="663"/>
      <c r="AG114" s="663"/>
      <c r="AH114" s="663"/>
      <c r="AI114" s="663"/>
      <c r="AJ114" s="663"/>
      <c r="AK114" s="663"/>
      <c r="AL114" s="626"/>
      <c r="AM114" s="2944"/>
      <c r="AN114" s="2030"/>
    </row>
    <row r="115" spans="1:46" s="105" customFormat="1" ht="33.75" customHeight="1">
      <c r="A115" s="2943">
        <f t="shared" si="8"/>
        <v>112</v>
      </c>
      <c r="B115" s="1427"/>
      <c r="C115" s="2907" t="s">
        <v>37133</v>
      </c>
      <c r="D115" s="2907" t="s">
        <v>37134</v>
      </c>
      <c r="E115" s="2907">
        <v>4297151</v>
      </c>
      <c r="F115" s="2907" t="s">
        <v>37132</v>
      </c>
      <c r="G115" s="2908">
        <v>32583</v>
      </c>
      <c r="H115" s="2909" t="s">
        <v>37135</v>
      </c>
      <c r="I115" s="1427" t="s">
        <v>35325</v>
      </c>
      <c r="J115" s="1440"/>
      <c r="K115" s="1094" t="s">
        <v>14</v>
      </c>
      <c r="L115" s="1094" t="s">
        <v>26</v>
      </c>
      <c r="M115" s="1094" t="s">
        <v>35337</v>
      </c>
      <c r="N115" s="1094" t="s">
        <v>35327</v>
      </c>
      <c r="O115" s="1484">
        <v>35000</v>
      </c>
      <c r="P115" s="1484">
        <v>35000</v>
      </c>
      <c r="Q115" s="1072"/>
      <c r="R115" s="1065"/>
      <c r="S115" s="1072"/>
      <c r="T115" s="1072"/>
      <c r="U115" s="1065">
        <f>O115-P115-Q115-R115-T115+S115</f>
        <v>0</v>
      </c>
      <c r="V115" s="1065"/>
      <c r="W115" s="1065">
        <f t="shared" si="7"/>
        <v>35000</v>
      </c>
      <c r="X115" s="1065"/>
      <c r="Y115" s="1065"/>
      <c r="Z115" s="1065"/>
      <c r="AA115" s="1065"/>
      <c r="AB115" s="1065"/>
      <c r="AC115" s="663"/>
      <c r="AD115" s="663"/>
      <c r="AE115" s="663"/>
      <c r="AF115" s="663"/>
      <c r="AG115" s="663"/>
      <c r="AH115" s="663"/>
      <c r="AI115" s="663"/>
      <c r="AJ115" s="663"/>
      <c r="AK115" s="663"/>
      <c r="AL115" s="626" t="s">
        <v>14</v>
      </c>
      <c r="AM115" s="2947"/>
      <c r="AN115" s="1514"/>
    </row>
    <row r="116" spans="1:46" s="1074" customFormat="1" ht="33.75" customHeight="1">
      <c r="A116" s="2943">
        <f t="shared" si="8"/>
        <v>113</v>
      </c>
      <c r="B116" s="1427"/>
      <c r="C116" s="2916" t="s">
        <v>37137</v>
      </c>
      <c r="D116" s="2916" t="s">
        <v>37138</v>
      </c>
      <c r="E116" s="2916">
        <v>6161552</v>
      </c>
      <c r="F116" s="2916" t="s">
        <v>37136</v>
      </c>
      <c r="G116" s="2917">
        <v>34967</v>
      </c>
      <c r="H116" s="2918" t="s">
        <v>37139</v>
      </c>
      <c r="I116" s="1427" t="s">
        <v>35325</v>
      </c>
      <c r="J116" s="1094" t="s">
        <v>14</v>
      </c>
      <c r="K116" s="1094" t="s">
        <v>14</v>
      </c>
      <c r="L116" s="1094" t="s">
        <v>35443</v>
      </c>
      <c r="M116" s="1440" t="s">
        <v>35337</v>
      </c>
      <c r="N116" s="1094" t="s">
        <v>35327</v>
      </c>
      <c r="O116" s="1097">
        <v>65000</v>
      </c>
      <c r="P116" s="1097">
        <v>65000</v>
      </c>
      <c r="Q116" s="1065"/>
      <c r="R116" s="1065">
        <f t="shared" si="6"/>
        <v>0</v>
      </c>
      <c r="S116" s="1065"/>
      <c r="T116" s="1065"/>
      <c r="U116" s="1065">
        <f t="shared" si="10"/>
        <v>0</v>
      </c>
      <c r="V116" s="1065"/>
      <c r="W116" s="1065">
        <f t="shared" si="7"/>
        <v>65000</v>
      </c>
      <c r="X116" s="663"/>
      <c r="Y116" s="663"/>
      <c r="Z116" s="663"/>
      <c r="AA116" s="663"/>
      <c r="AB116" s="663"/>
      <c r="AC116" s="663" t="s">
        <v>14</v>
      </c>
      <c r="AD116" s="663"/>
      <c r="AE116" s="663" t="s">
        <v>14</v>
      </c>
      <c r="AF116" s="663"/>
      <c r="AG116" s="663"/>
      <c r="AH116" s="663"/>
      <c r="AI116" s="663"/>
      <c r="AJ116" s="663"/>
      <c r="AK116" s="663"/>
      <c r="AL116" s="626"/>
      <c r="AM116" s="2944"/>
      <c r="AN116" s="2030"/>
    </row>
    <row r="117" spans="1:46" s="1074" customFormat="1" ht="33.75" customHeight="1">
      <c r="A117" s="2943">
        <f t="shared" si="8"/>
        <v>114</v>
      </c>
      <c r="B117" s="1427"/>
      <c r="C117" s="2907" t="s">
        <v>37141</v>
      </c>
      <c r="D117" s="2907" t="s">
        <v>37142</v>
      </c>
      <c r="E117" s="2907">
        <v>4555215</v>
      </c>
      <c r="F117" s="2907" t="s">
        <v>37140</v>
      </c>
      <c r="G117" s="2908">
        <v>35686</v>
      </c>
      <c r="H117" s="2909" t="s">
        <v>37143</v>
      </c>
      <c r="I117" s="1427" t="s">
        <v>35325</v>
      </c>
      <c r="J117" s="1094" t="s">
        <v>14</v>
      </c>
      <c r="K117" s="1094" t="s">
        <v>14</v>
      </c>
      <c r="L117" s="1094" t="s">
        <v>24</v>
      </c>
      <c r="M117" s="1440" t="s">
        <v>35337</v>
      </c>
      <c r="N117" s="1094" t="s">
        <v>35327</v>
      </c>
      <c r="O117" s="1097">
        <v>40000</v>
      </c>
      <c r="P117" s="1097">
        <v>40000</v>
      </c>
      <c r="Q117" s="1065"/>
      <c r="R117" s="1065">
        <f t="shared" si="6"/>
        <v>0</v>
      </c>
      <c r="S117" s="1065"/>
      <c r="T117" s="1065"/>
      <c r="U117" s="1065">
        <f t="shared" si="10"/>
        <v>0</v>
      </c>
      <c r="V117" s="1065"/>
      <c r="W117" s="1065">
        <f t="shared" si="7"/>
        <v>40000</v>
      </c>
      <c r="X117" s="663"/>
      <c r="Y117" s="663"/>
      <c r="Z117" s="663"/>
      <c r="AA117" s="663"/>
      <c r="AB117" s="663"/>
      <c r="AC117" s="663"/>
      <c r="AD117" s="663"/>
      <c r="AE117" s="663"/>
      <c r="AF117" s="663"/>
      <c r="AG117" s="663"/>
      <c r="AH117" s="663"/>
      <c r="AI117" s="663"/>
      <c r="AJ117" s="663" t="s">
        <v>14</v>
      </c>
      <c r="AK117" s="663"/>
      <c r="AL117" s="626"/>
      <c r="AM117" s="2944"/>
      <c r="AN117" s="2030"/>
    </row>
    <row r="118" spans="1:46" s="1074" customFormat="1" ht="33.75" customHeight="1">
      <c r="A118" s="2943">
        <f t="shared" si="8"/>
        <v>115</v>
      </c>
      <c r="B118" s="1427"/>
      <c r="C118" s="2916" t="s">
        <v>37145</v>
      </c>
      <c r="D118" s="2916" t="s">
        <v>37146</v>
      </c>
      <c r="E118" s="2916">
        <v>1789427</v>
      </c>
      <c r="F118" s="2916" t="s">
        <v>37144</v>
      </c>
      <c r="G118" s="2917">
        <v>30491</v>
      </c>
      <c r="H118" s="2918" t="s">
        <v>2245</v>
      </c>
      <c r="I118" s="1427" t="s">
        <v>35325</v>
      </c>
      <c r="J118" s="1094"/>
      <c r="K118" s="1094" t="s">
        <v>14</v>
      </c>
      <c r="L118" s="1094" t="s">
        <v>25</v>
      </c>
      <c r="M118" s="1440" t="s">
        <v>35337</v>
      </c>
      <c r="N118" s="1094" t="s">
        <v>35970</v>
      </c>
      <c r="O118" s="1097">
        <v>35000</v>
      </c>
      <c r="P118" s="1097">
        <v>35000</v>
      </c>
      <c r="Q118" s="1065"/>
      <c r="R118" s="1065">
        <f t="shared" si="6"/>
        <v>0</v>
      </c>
      <c r="S118" s="1065"/>
      <c r="T118" s="1065"/>
      <c r="U118" s="1065">
        <f t="shared" si="10"/>
        <v>0</v>
      </c>
      <c r="V118" s="1065"/>
      <c r="W118" s="1065">
        <f t="shared" si="7"/>
        <v>35000</v>
      </c>
      <c r="X118" s="663"/>
      <c r="Y118" s="663"/>
      <c r="Z118" s="663"/>
      <c r="AA118" s="663"/>
      <c r="AB118" s="663"/>
      <c r="AC118" s="663"/>
      <c r="AD118" s="663"/>
      <c r="AE118" s="663"/>
      <c r="AF118" s="663"/>
      <c r="AG118" s="663"/>
      <c r="AH118" s="663"/>
      <c r="AI118" s="663"/>
      <c r="AJ118" s="663"/>
      <c r="AK118" s="663" t="s">
        <v>14</v>
      </c>
      <c r="AL118" s="626"/>
      <c r="AM118" s="2944"/>
      <c r="AN118" s="2030"/>
    </row>
    <row r="119" spans="1:46" s="1074" customFormat="1" ht="33.75" customHeight="1">
      <c r="A119" s="2943">
        <f t="shared" si="8"/>
        <v>116</v>
      </c>
      <c r="B119" s="1427"/>
      <c r="C119" s="2907" t="s">
        <v>37148</v>
      </c>
      <c r="D119" s="2907" t="s">
        <v>37149</v>
      </c>
      <c r="E119" s="2907">
        <v>6313123</v>
      </c>
      <c r="F119" s="2907" t="s">
        <v>37147</v>
      </c>
      <c r="G119" s="2908">
        <v>37168</v>
      </c>
      <c r="H119" s="2909" t="s">
        <v>37150</v>
      </c>
      <c r="I119" s="1427" t="s">
        <v>35325</v>
      </c>
      <c r="J119" s="1094" t="s">
        <v>14</v>
      </c>
      <c r="K119" s="1094" t="s">
        <v>14</v>
      </c>
      <c r="L119" s="1094" t="s">
        <v>25</v>
      </c>
      <c r="M119" s="1440" t="s">
        <v>35337</v>
      </c>
      <c r="N119" s="1094" t="s">
        <v>35327</v>
      </c>
      <c r="O119" s="1097">
        <v>35000</v>
      </c>
      <c r="P119" s="1097">
        <v>35000</v>
      </c>
      <c r="Q119" s="1065"/>
      <c r="R119" s="1065"/>
      <c r="S119" s="1065"/>
      <c r="T119" s="1065"/>
      <c r="U119" s="1065">
        <f t="shared" si="10"/>
        <v>0</v>
      </c>
      <c r="V119" s="1065"/>
      <c r="W119" s="1065">
        <f t="shared" si="7"/>
        <v>35000</v>
      </c>
      <c r="X119" s="663"/>
      <c r="Y119" s="663"/>
      <c r="Z119" s="663"/>
      <c r="AA119" s="663"/>
      <c r="AB119" s="663"/>
      <c r="AC119" s="663"/>
      <c r="AD119" s="663"/>
      <c r="AE119" s="663"/>
      <c r="AF119" s="663"/>
      <c r="AG119" s="663"/>
      <c r="AH119" s="663"/>
      <c r="AI119" s="663"/>
      <c r="AJ119" s="663"/>
      <c r="AK119" s="663" t="s">
        <v>14</v>
      </c>
      <c r="AL119" s="626"/>
      <c r="AM119" s="2944"/>
      <c r="AN119" s="2030"/>
    </row>
    <row r="120" spans="1:46" s="1074" customFormat="1" ht="33.75" customHeight="1">
      <c r="A120" s="2943">
        <f t="shared" si="8"/>
        <v>117</v>
      </c>
      <c r="B120" s="1427"/>
      <c r="C120" s="2907" t="s">
        <v>37151</v>
      </c>
      <c r="D120" s="2907" t="s">
        <v>35815</v>
      </c>
      <c r="E120" s="2907">
        <v>6038736</v>
      </c>
      <c r="F120" s="2907" t="s">
        <v>35813</v>
      </c>
      <c r="G120" s="2908">
        <v>44631</v>
      </c>
      <c r="H120" s="2909" t="s">
        <v>35816</v>
      </c>
      <c r="I120" s="1427" t="s">
        <v>35325</v>
      </c>
      <c r="J120" s="1094"/>
      <c r="K120" s="1094" t="s">
        <v>14</v>
      </c>
      <c r="L120" s="1094" t="s">
        <v>23</v>
      </c>
      <c r="M120" s="1440" t="s">
        <v>35337</v>
      </c>
      <c r="N120" s="1094" t="s">
        <v>35327</v>
      </c>
      <c r="O120" s="1097">
        <v>35000</v>
      </c>
      <c r="P120" s="1097">
        <v>35000</v>
      </c>
      <c r="Q120" s="1065"/>
      <c r="R120" s="1065">
        <f t="shared" si="6"/>
        <v>0</v>
      </c>
      <c r="S120" s="1065"/>
      <c r="T120" s="1065"/>
      <c r="U120" s="1065">
        <f t="shared" si="10"/>
        <v>0</v>
      </c>
      <c r="V120" s="1065"/>
      <c r="W120" s="1065">
        <f t="shared" si="7"/>
        <v>35000</v>
      </c>
      <c r="X120" s="663"/>
      <c r="Y120" s="663"/>
      <c r="Z120" s="663"/>
      <c r="AA120" s="663"/>
      <c r="AB120" s="663"/>
      <c r="AC120" s="663"/>
      <c r="AD120" s="663"/>
      <c r="AE120" s="663"/>
      <c r="AF120" s="663"/>
      <c r="AG120" s="663"/>
      <c r="AH120" s="663" t="s">
        <v>14</v>
      </c>
      <c r="AI120" s="663"/>
      <c r="AJ120" s="663"/>
      <c r="AK120" s="663"/>
      <c r="AL120" s="626"/>
      <c r="AM120" s="2944"/>
      <c r="AN120" s="2030"/>
    </row>
    <row r="121" spans="1:46" s="1074" customFormat="1" ht="33.75" customHeight="1">
      <c r="A121" s="2943">
        <f t="shared" si="8"/>
        <v>118</v>
      </c>
      <c r="B121" s="2906">
        <v>45661</v>
      </c>
      <c r="C121" s="2916" t="s">
        <v>36897</v>
      </c>
      <c r="D121" s="2916" t="s">
        <v>35418</v>
      </c>
      <c r="E121" s="2916">
        <v>4721377</v>
      </c>
      <c r="F121" s="2916" t="s">
        <v>37152</v>
      </c>
      <c r="G121" s="2917">
        <v>34882</v>
      </c>
      <c r="H121" s="2918" t="s">
        <v>37153</v>
      </c>
      <c r="I121" s="1427" t="s">
        <v>35325</v>
      </c>
      <c r="J121" s="1094"/>
      <c r="K121" s="1094" t="s">
        <v>14</v>
      </c>
      <c r="L121" s="1094" t="s">
        <v>23</v>
      </c>
      <c r="M121" s="1440" t="s">
        <v>35337</v>
      </c>
      <c r="N121" s="1094" t="s">
        <v>35327</v>
      </c>
      <c r="O121" s="1097">
        <v>35000</v>
      </c>
      <c r="P121" s="1097">
        <v>35000</v>
      </c>
      <c r="Q121" s="1065"/>
      <c r="R121" s="1065">
        <f t="shared" si="6"/>
        <v>0</v>
      </c>
      <c r="S121" s="1065"/>
      <c r="T121" s="1065"/>
      <c r="U121" s="1065">
        <f t="shared" si="10"/>
        <v>0</v>
      </c>
      <c r="V121" s="1065"/>
      <c r="W121" s="1065">
        <f t="shared" si="7"/>
        <v>35000</v>
      </c>
      <c r="X121" s="1065"/>
      <c r="Y121" s="1065"/>
      <c r="Z121" s="1065"/>
      <c r="AA121" s="1065"/>
      <c r="AB121" s="1065"/>
      <c r="AC121" s="663"/>
      <c r="AD121" s="663"/>
      <c r="AE121" s="663"/>
      <c r="AF121" s="663"/>
      <c r="AG121" s="663"/>
      <c r="AH121" s="663" t="s">
        <v>14</v>
      </c>
      <c r="AI121" s="663"/>
      <c r="AJ121" s="663"/>
      <c r="AK121" s="663"/>
      <c r="AL121" s="626"/>
      <c r="AM121" s="2944"/>
      <c r="AN121" s="2030"/>
    </row>
    <row r="122" spans="1:46" s="1074" customFormat="1" ht="33.75" customHeight="1">
      <c r="A122" s="2943">
        <f t="shared" si="8"/>
        <v>119</v>
      </c>
      <c r="B122" s="1427"/>
      <c r="C122" s="2916" t="s">
        <v>37155</v>
      </c>
      <c r="D122" s="2916" t="s">
        <v>35824</v>
      </c>
      <c r="E122" s="2916">
        <v>5122413</v>
      </c>
      <c r="F122" s="2916" t="s">
        <v>37154</v>
      </c>
      <c r="G122" s="2917">
        <v>30670</v>
      </c>
      <c r="H122" s="2916">
        <v>8033704670</v>
      </c>
      <c r="I122" s="1427" t="s">
        <v>35325</v>
      </c>
      <c r="J122" s="1094" t="s">
        <v>14</v>
      </c>
      <c r="K122" s="1094" t="s">
        <v>14</v>
      </c>
      <c r="L122" s="1094" t="s">
        <v>35651</v>
      </c>
      <c r="M122" s="1440" t="s">
        <v>35337</v>
      </c>
      <c r="N122" s="1094" t="s">
        <v>35327</v>
      </c>
      <c r="O122" s="1097">
        <v>65000</v>
      </c>
      <c r="P122" s="1097">
        <v>65000</v>
      </c>
      <c r="Q122" s="1065"/>
      <c r="R122" s="1065">
        <f t="shared" si="6"/>
        <v>0</v>
      </c>
      <c r="S122" s="1065"/>
      <c r="T122" s="1065"/>
      <c r="U122" s="1065">
        <f t="shared" si="10"/>
        <v>0</v>
      </c>
      <c r="V122" s="1065"/>
      <c r="W122" s="1065">
        <f t="shared" si="7"/>
        <v>65000</v>
      </c>
      <c r="X122" s="1065"/>
      <c r="Y122" s="1065"/>
      <c r="Z122" s="1065"/>
      <c r="AA122" s="1065"/>
      <c r="AB122" s="1065"/>
      <c r="AC122" s="663"/>
      <c r="AD122" s="663"/>
      <c r="AE122" s="663" t="s">
        <v>14</v>
      </c>
      <c r="AF122" s="663"/>
      <c r="AG122" s="663" t="s">
        <v>14</v>
      </c>
      <c r="AH122" s="663"/>
      <c r="AI122" s="663"/>
      <c r="AJ122" s="663"/>
      <c r="AK122" s="663"/>
      <c r="AL122" s="626"/>
      <c r="AM122" s="2944"/>
      <c r="AN122" s="2030"/>
    </row>
    <row r="123" spans="1:46" s="1074" customFormat="1" ht="33.75" customHeight="1">
      <c r="A123" s="2943">
        <f t="shared" si="8"/>
        <v>120</v>
      </c>
      <c r="B123" s="1427"/>
      <c r="C123" s="2916" t="s">
        <v>37157</v>
      </c>
      <c r="D123" s="2916" t="s">
        <v>37158</v>
      </c>
      <c r="E123" s="2916">
        <v>5695749</v>
      </c>
      <c r="F123" s="2916" t="s">
        <v>37156</v>
      </c>
      <c r="G123" s="2917">
        <v>36287</v>
      </c>
      <c r="H123" s="2916">
        <v>2349017231375</v>
      </c>
      <c r="I123" s="1427" t="s">
        <v>35325</v>
      </c>
      <c r="J123" s="1094" t="s">
        <v>14</v>
      </c>
      <c r="K123" s="1094" t="s">
        <v>14</v>
      </c>
      <c r="L123" s="1094" t="s">
        <v>30</v>
      </c>
      <c r="M123" s="1440" t="s">
        <v>35337</v>
      </c>
      <c r="N123" s="1094" t="s">
        <v>35327</v>
      </c>
      <c r="O123" s="1097">
        <v>35000</v>
      </c>
      <c r="P123" s="1097">
        <v>35000</v>
      </c>
      <c r="Q123" s="1065"/>
      <c r="R123" s="1065">
        <f t="shared" si="6"/>
        <v>0</v>
      </c>
      <c r="S123" s="1065"/>
      <c r="T123" s="1065"/>
      <c r="U123" s="1065">
        <f t="shared" si="10"/>
        <v>0</v>
      </c>
      <c r="V123" s="1065"/>
      <c r="W123" s="1065">
        <f t="shared" si="7"/>
        <v>35000</v>
      </c>
      <c r="X123" s="663"/>
      <c r="Y123" s="663"/>
      <c r="Z123" s="663"/>
      <c r="AA123" s="663"/>
      <c r="AB123" s="663"/>
      <c r="AC123" s="663"/>
      <c r="AD123" s="663" t="s">
        <v>14</v>
      </c>
      <c r="AE123" s="663"/>
      <c r="AF123" s="663"/>
      <c r="AG123" s="663"/>
      <c r="AH123" s="663"/>
      <c r="AI123" s="663"/>
      <c r="AJ123" s="663"/>
      <c r="AK123" s="663"/>
      <c r="AL123" s="626"/>
      <c r="AM123" s="2944"/>
      <c r="AN123" s="2030"/>
    </row>
    <row r="124" spans="1:46" ht="33.75" customHeight="1">
      <c r="A124" s="2943">
        <f t="shared" si="8"/>
        <v>121</v>
      </c>
      <c r="B124" s="2906">
        <v>45664</v>
      </c>
      <c r="C124" s="2916" t="s">
        <v>35994</v>
      </c>
      <c r="D124" s="2916" t="s">
        <v>35995</v>
      </c>
      <c r="E124" s="2916">
        <v>3681482</v>
      </c>
      <c r="F124" s="2916" t="s">
        <v>35993</v>
      </c>
      <c r="G124" s="2917">
        <v>35642</v>
      </c>
      <c r="H124" s="2918" t="s">
        <v>35996</v>
      </c>
      <c r="I124" s="1427" t="s">
        <v>35325</v>
      </c>
      <c r="J124" s="1440"/>
      <c r="K124" s="1094" t="s">
        <v>14</v>
      </c>
      <c r="L124" s="1094" t="s">
        <v>30</v>
      </c>
      <c r="M124" s="1094" t="s">
        <v>35337</v>
      </c>
      <c r="N124" s="1094" t="s">
        <v>35970</v>
      </c>
      <c r="O124" s="2406">
        <v>30000</v>
      </c>
      <c r="P124" s="1612">
        <v>30000</v>
      </c>
      <c r="Q124" s="1121"/>
      <c r="R124" s="1065">
        <f t="shared" si="6"/>
        <v>0</v>
      </c>
      <c r="S124" s="1121"/>
      <c r="T124" s="1121"/>
      <c r="U124" s="1121">
        <f t="shared" si="10"/>
        <v>0</v>
      </c>
      <c r="V124" s="1121"/>
      <c r="W124" s="1065">
        <f t="shared" si="7"/>
        <v>30000</v>
      </c>
      <c r="X124" s="1121"/>
      <c r="Y124" s="1121"/>
      <c r="Z124" s="1121"/>
      <c r="AA124" s="1121"/>
      <c r="AB124" s="1121"/>
      <c r="AC124" s="1490"/>
      <c r="AD124" s="1490" t="s">
        <v>14</v>
      </c>
      <c r="AE124" s="1490"/>
      <c r="AF124" s="1490"/>
      <c r="AG124" s="1490"/>
      <c r="AH124" s="1490"/>
      <c r="AI124" s="1490"/>
      <c r="AJ124" s="1490"/>
      <c r="AK124" s="1490"/>
      <c r="AL124" s="1125"/>
      <c r="AM124" s="2944"/>
    </row>
    <row r="125" spans="1:46" ht="33.75" customHeight="1">
      <c r="A125" s="2943">
        <f t="shared" si="8"/>
        <v>122</v>
      </c>
      <c r="B125" s="1427"/>
      <c r="C125" s="2916" t="s">
        <v>37165</v>
      </c>
      <c r="D125" s="2916" t="s">
        <v>37166</v>
      </c>
      <c r="E125" s="2918" t="s">
        <v>35356</v>
      </c>
      <c r="F125" s="2916" t="s">
        <v>37164</v>
      </c>
      <c r="G125" s="2917">
        <v>36483</v>
      </c>
      <c r="H125" s="2918" t="s">
        <v>37167</v>
      </c>
      <c r="I125" s="1427" t="s">
        <v>35325</v>
      </c>
      <c r="J125" s="1094" t="s">
        <v>14</v>
      </c>
      <c r="K125" s="1094" t="s">
        <v>14</v>
      </c>
      <c r="L125" s="1094" t="s">
        <v>31</v>
      </c>
      <c r="M125" s="1608" t="s">
        <v>35337</v>
      </c>
      <c r="N125" s="1094" t="s">
        <v>35327</v>
      </c>
      <c r="O125" s="1097">
        <v>35000</v>
      </c>
      <c r="P125" s="1097">
        <v>35000</v>
      </c>
      <c r="Q125" s="1065"/>
      <c r="R125" s="1065">
        <f t="shared" ref="R125:R188" si="11">O125-P125-Q125</f>
        <v>0</v>
      </c>
      <c r="S125" s="1065"/>
      <c r="T125" s="1065"/>
      <c r="U125" s="1065">
        <f t="shared" si="10"/>
        <v>0</v>
      </c>
      <c r="V125" s="1065"/>
      <c r="W125" s="1065">
        <f t="shared" si="7"/>
        <v>35000</v>
      </c>
      <c r="X125" s="1065"/>
      <c r="Y125" s="663"/>
      <c r="Z125" s="663"/>
      <c r="AA125" s="663"/>
      <c r="AB125" s="663"/>
      <c r="AC125" s="663" t="s">
        <v>14</v>
      </c>
      <c r="AD125" s="663"/>
      <c r="AE125" s="663"/>
      <c r="AF125" s="663"/>
      <c r="AG125" s="663"/>
      <c r="AH125" s="663"/>
      <c r="AI125" s="663"/>
      <c r="AJ125" s="663"/>
      <c r="AK125" s="663"/>
      <c r="AL125" s="626"/>
      <c r="AM125" s="2946"/>
      <c r="AN125" s="3158"/>
      <c r="AO125" s="105"/>
      <c r="AP125" s="105"/>
      <c r="AQ125" s="105"/>
      <c r="AR125" s="105"/>
      <c r="AS125" s="105" t="s">
        <v>14</v>
      </c>
      <c r="AT125" s="105"/>
    </row>
    <row r="126" spans="1:46" ht="33.75" customHeight="1">
      <c r="A126" s="2943">
        <f t="shared" si="8"/>
        <v>123</v>
      </c>
      <c r="B126" s="2906">
        <v>45667</v>
      </c>
      <c r="C126" s="2924" t="s">
        <v>35521</v>
      </c>
      <c r="D126" s="2924" t="s">
        <v>35522</v>
      </c>
      <c r="E126" s="2924">
        <v>5796327</v>
      </c>
      <c r="F126" s="2924" t="s">
        <v>35520</v>
      </c>
      <c r="G126" s="2924" t="s">
        <v>35523</v>
      </c>
      <c r="H126" s="2924">
        <v>8178815198</v>
      </c>
      <c r="I126" s="1427" t="s">
        <v>35325</v>
      </c>
      <c r="J126" s="1440"/>
      <c r="K126" s="1094" t="s">
        <v>14</v>
      </c>
      <c r="L126" s="1094" t="s">
        <v>35651</v>
      </c>
      <c r="M126" s="1094" t="s">
        <v>35337</v>
      </c>
      <c r="N126" s="1094" t="s">
        <v>35327</v>
      </c>
      <c r="O126" s="2406">
        <v>60000</v>
      </c>
      <c r="P126" s="1097">
        <v>60000</v>
      </c>
      <c r="Q126" s="1065"/>
      <c r="R126" s="1065">
        <f t="shared" si="11"/>
        <v>0</v>
      </c>
      <c r="S126" s="1065"/>
      <c r="T126" s="1065"/>
      <c r="U126" s="1065">
        <f t="shared" si="10"/>
        <v>0</v>
      </c>
      <c r="V126" s="1065"/>
      <c r="W126" s="1065">
        <f t="shared" si="7"/>
        <v>60000</v>
      </c>
      <c r="X126" s="1065"/>
      <c r="Y126" s="1065"/>
      <c r="Z126" s="1065"/>
      <c r="AA126" s="1065"/>
      <c r="AB126" s="1065"/>
      <c r="AC126" s="663"/>
      <c r="AD126" s="663"/>
      <c r="AE126" s="663" t="s">
        <v>14</v>
      </c>
      <c r="AF126" s="663"/>
      <c r="AG126" s="663" t="s">
        <v>14</v>
      </c>
      <c r="AH126" s="663"/>
      <c r="AI126" s="663"/>
      <c r="AJ126" s="663"/>
      <c r="AK126" s="663"/>
      <c r="AL126" s="626"/>
      <c r="AM126" s="2944"/>
    </row>
    <row r="127" spans="1:46" ht="33.75" customHeight="1">
      <c r="A127" s="2943">
        <f t="shared" si="8"/>
        <v>124</v>
      </c>
      <c r="B127" s="2906">
        <v>45668</v>
      </c>
      <c r="C127" s="2907" t="s">
        <v>37169</v>
      </c>
      <c r="D127" s="2907" t="s">
        <v>37170</v>
      </c>
      <c r="E127" s="2907">
        <v>5728871</v>
      </c>
      <c r="F127" s="2907" t="s">
        <v>37168</v>
      </c>
      <c r="G127" s="2908">
        <v>30407</v>
      </c>
      <c r="H127" s="2909" t="s">
        <v>37171</v>
      </c>
      <c r="I127" s="1427" t="s">
        <v>35325</v>
      </c>
      <c r="J127" s="1094" t="s">
        <v>14</v>
      </c>
      <c r="K127" s="1094" t="s">
        <v>14</v>
      </c>
      <c r="L127" s="1094" t="s">
        <v>35355</v>
      </c>
      <c r="M127" s="1440" t="s">
        <v>35337</v>
      </c>
      <c r="N127" s="1094" t="s">
        <v>35327</v>
      </c>
      <c r="O127" s="1097">
        <v>70000</v>
      </c>
      <c r="P127" s="1097">
        <v>70000</v>
      </c>
      <c r="Q127" s="1065"/>
      <c r="R127" s="1065">
        <f t="shared" si="11"/>
        <v>0</v>
      </c>
      <c r="S127" s="1065"/>
      <c r="T127" s="1065"/>
      <c r="U127" s="1065">
        <f t="shared" si="10"/>
        <v>0</v>
      </c>
      <c r="V127" s="1065"/>
      <c r="W127" s="1065">
        <f t="shared" si="7"/>
        <v>70000</v>
      </c>
      <c r="X127" s="1065"/>
      <c r="Y127" s="1065"/>
      <c r="Z127" s="1065"/>
      <c r="AA127" s="1065"/>
      <c r="AB127" s="1065"/>
      <c r="AC127" s="663"/>
      <c r="AD127" s="663"/>
      <c r="AE127" s="663"/>
      <c r="AF127" s="663"/>
      <c r="AG127" s="663"/>
      <c r="AH127" s="663" t="s">
        <v>14</v>
      </c>
      <c r="AI127" s="663"/>
      <c r="AJ127" s="663"/>
      <c r="AK127" s="663"/>
      <c r="AL127" s="626"/>
      <c r="AM127" s="2944"/>
    </row>
    <row r="128" spans="1:46" ht="33.75" customHeight="1">
      <c r="A128" s="2943">
        <f t="shared" si="8"/>
        <v>125</v>
      </c>
      <c r="B128" s="2906">
        <v>45683</v>
      </c>
      <c r="C128" s="2916" t="s">
        <v>37179</v>
      </c>
      <c r="D128" s="2916" t="s">
        <v>37180</v>
      </c>
      <c r="E128" s="2916">
        <v>5553277</v>
      </c>
      <c r="F128" s="2916" t="s">
        <v>37178</v>
      </c>
      <c r="G128" s="2917">
        <v>34088</v>
      </c>
      <c r="H128" s="2918" t="s">
        <v>37181</v>
      </c>
      <c r="I128" s="1427" t="s">
        <v>35325</v>
      </c>
      <c r="J128" s="1094"/>
      <c r="K128" s="1094" t="s">
        <v>14</v>
      </c>
      <c r="L128" s="1094" t="s">
        <v>22</v>
      </c>
      <c r="M128" s="1440" t="s">
        <v>35337</v>
      </c>
      <c r="N128" s="1094" t="s">
        <v>35327</v>
      </c>
      <c r="O128" s="1097">
        <v>45000</v>
      </c>
      <c r="P128" s="1097">
        <v>120000</v>
      </c>
      <c r="Q128" s="1065"/>
      <c r="R128" s="1065"/>
      <c r="S128" s="1065"/>
      <c r="T128" s="1065"/>
      <c r="U128" s="1065"/>
      <c r="V128" s="1071">
        <v>75000</v>
      </c>
      <c r="W128" s="1065">
        <f t="shared" ref="W128:W191" si="12">P128+Q128+R128+T128+U128-V128</f>
        <v>45000</v>
      </c>
      <c r="X128" s="1065"/>
      <c r="Y128" s="1065"/>
      <c r="Z128" s="1065"/>
      <c r="AA128" s="1065"/>
      <c r="AB128" s="1065"/>
      <c r="AC128" s="663"/>
      <c r="AD128" s="663"/>
      <c r="AE128" s="663"/>
      <c r="AF128" s="663"/>
      <c r="AG128" s="663"/>
      <c r="AH128" s="663"/>
      <c r="AI128" s="663" t="s">
        <v>14</v>
      </c>
      <c r="AJ128" s="663"/>
      <c r="AK128" s="663"/>
      <c r="AL128" s="626"/>
      <c r="AM128" s="2944"/>
    </row>
    <row r="129" spans="1:39" ht="33.75" customHeight="1">
      <c r="A129" s="2943">
        <f t="shared" si="8"/>
        <v>126</v>
      </c>
      <c r="B129" s="2906">
        <v>45674</v>
      </c>
      <c r="C129" s="2907" t="s">
        <v>37184</v>
      </c>
      <c r="D129" s="2907" t="s">
        <v>37185</v>
      </c>
      <c r="E129" s="2907">
        <v>5420783</v>
      </c>
      <c r="F129" s="2907" t="s">
        <v>37183</v>
      </c>
      <c r="G129" s="2908">
        <v>35275</v>
      </c>
      <c r="H129" s="2909" t="s">
        <v>37186</v>
      </c>
      <c r="I129" s="1427" t="s">
        <v>35325</v>
      </c>
      <c r="J129" s="1440" t="s">
        <v>14</v>
      </c>
      <c r="K129" s="1094" t="s">
        <v>14</v>
      </c>
      <c r="L129" s="1130" t="s">
        <v>24</v>
      </c>
      <c r="M129" s="1094" t="s">
        <v>35337</v>
      </c>
      <c r="N129" s="1094" t="s">
        <v>35327</v>
      </c>
      <c r="O129" s="2406">
        <v>35000</v>
      </c>
      <c r="P129" s="1864">
        <v>35000</v>
      </c>
      <c r="Q129" s="1097"/>
      <c r="R129" s="1097"/>
      <c r="S129" s="1065"/>
      <c r="T129" s="1065"/>
      <c r="U129" s="1065">
        <f t="shared" si="10"/>
        <v>0</v>
      </c>
      <c r="V129" s="1065"/>
      <c r="W129" s="1065">
        <f t="shared" si="12"/>
        <v>35000</v>
      </c>
      <c r="X129" s="1065"/>
      <c r="Y129" s="1065"/>
      <c r="Z129" s="1065"/>
      <c r="AA129" s="1065"/>
      <c r="AB129" s="1065"/>
      <c r="AC129" s="663"/>
      <c r="AD129" s="663"/>
      <c r="AE129" s="663"/>
      <c r="AF129" s="663"/>
      <c r="AG129" s="663"/>
      <c r="AH129" s="663"/>
      <c r="AI129" s="663"/>
      <c r="AJ129" s="663" t="s">
        <v>14</v>
      </c>
      <c r="AK129" s="663"/>
      <c r="AL129" s="626"/>
      <c r="AM129" s="2944"/>
    </row>
    <row r="130" spans="1:39" ht="33.75" customHeight="1">
      <c r="A130" s="2943">
        <f t="shared" si="8"/>
        <v>127</v>
      </c>
      <c r="B130" s="2906">
        <v>45683</v>
      </c>
      <c r="C130" s="2919" t="s">
        <v>36301</v>
      </c>
      <c r="D130" s="2919" t="s">
        <v>37199</v>
      </c>
      <c r="E130" s="2921" t="s">
        <v>35356</v>
      </c>
      <c r="F130" s="2919" t="s">
        <v>37198</v>
      </c>
      <c r="G130" s="2920">
        <v>33894</v>
      </c>
      <c r="H130" s="2919" t="s">
        <v>37200</v>
      </c>
      <c r="I130" s="1427" t="s">
        <v>35325</v>
      </c>
      <c r="K130" s="105" t="s">
        <v>14</v>
      </c>
      <c r="L130" s="105" t="s">
        <v>35336</v>
      </c>
      <c r="M130" s="1067" t="s">
        <v>35337</v>
      </c>
      <c r="N130" s="1067" t="s">
        <v>35327</v>
      </c>
      <c r="O130" s="1097">
        <v>80000</v>
      </c>
      <c r="P130" s="1097">
        <v>80000</v>
      </c>
      <c r="Q130" s="1065"/>
      <c r="R130" s="1065">
        <f t="shared" si="11"/>
        <v>0</v>
      </c>
      <c r="S130" s="1065"/>
      <c r="T130" s="1065"/>
      <c r="U130" s="1065">
        <f t="shared" si="10"/>
        <v>0</v>
      </c>
      <c r="V130" s="1065"/>
      <c r="W130" s="1065">
        <f t="shared" si="12"/>
        <v>80000</v>
      </c>
      <c r="X130" s="1065"/>
      <c r="Y130" s="1065"/>
      <c r="Z130" s="1065"/>
      <c r="AA130" s="1065"/>
      <c r="AB130" s="1065"/>
      <c r="AC130" s="663"/>
      <c r="AD130" s="663"/>
      <c r="AE130" s="663"/>
      <c r="AF130" s="663"/>
      <c r="AG130" s="663"/>
      <c r="AH130" s="663" t="s">
        <v>14</v>
      </c>
      <c r="AI130" s="663" t="s">
        <v>14</v>
      </c>
      <c r="AJ130" s="663"/>
      <c r="AK130" s="663"/>
      <c r="AL130" s="626"/>
      <c r="AM130" s="2944"/>
    </row>
    <row r="131" spans="1:39" ht="33.75" customHeight="1">
      <c r="A131" s="2943">
        <f t="shared" si="8"/>
        <v>128</v>
      </c>
      <c r="B131" s="2906">
        <v>45693</v>
      </c>
      <c r="C131" s="2911" t="s">
        <v>37277</v>
      </c>
      <c r="D131" s="2911" t="s">
        <v>37278</v>
      </c>
      <c r="E131" s="2913">
        <v>558087</v>
      </c>
      <c r="F131" s="2913" t="s">
        <v>37276</v>
      </c>
      <c r="G131" s="2914">
        <v>27546</v>
      </c>
      <c r="H131" s="2911" t="s">
        <v>37279</v>
      </c>
      <c r="I131" s="1427" t="s">
        <v>35325</v>
      </c>
      <c r="J131" s="1094" t="s">
        <v>14</v>
      </c>
      <c r="K131" s="1094" t="s">
        <v>14</v>
      </c>
      <c r="L131" s="1094" t="s">
        <v>29</v>
      </c>
      <c r="M131" s="1440" t="s">
        <v>35337</v>
      </c>
      <c r="N131" s="1094" t="s">
        <v>35327</v>
      </c>
      <c r="O131" s="1097">
        <v>35000</v>
      </c>
      <c r="P131" s="1097">
        <v>35000</v>
      </c>
      <c r="Q131" s="1065"/>
      <c r="R131" s="1065">
        <f t="shared" si="11"/>
        <v>0</v>
      </c>
      <c r="S131" s="1065"/>
      <c r="T131" s="1065"/>
      <c r="U131" s="1065">
        <f t="shared" si="10"/>
        <v>0</v>
      </c>
      <c r="V131" s="1065"/>
      <c r="W131" s="1065">
        <f t="shared" si="12"/>
        <v>35000</v>
      </c>
      <c r="X131" s="1065"/>
      <c r="Y131" s="1065"/>
      <c r="Z131" s="1065"/>
      <c r="AA131" s="1065"/>
      <c r="AB131" s="1065"/>
      <c r="AC131" s="663"/>
      <c r="AD131" s="663"/>
      <c r="AE131" s="663" t="s">
        <v>14</v>
      </c>
      <c r="AF131" s="663"/>
      <c r="AG131" s="663"/>
      <c r="AH131" s="663"/>
      <c r="AI131" s="663"/>
      <c r="AJ131" s="663"/>
      <c r="AK131" s="663"/>
      <c r="AL131" s="626"/>
      <c r="AM131" s="2944"/>
    </row>
    <row r="132" spans="1:39" ht="33.75" customHeight="1">
      <c r="A132" s="2943">
        <f t="shared" si="8"/>
        <v>129</v>
      </c>
      <c r="B132" s="2906">
        <v>45694</v>
      </c>
      <c r="C132" s="2911" t="s">
        <v>37285</v>
      </c>
      <c r="D132" s="2911" t="s">
        <v>37286</v>
      </c>
      <c r="E132" s="2913">
        <v>6219935</v>
      </c>
      <c r="F132" s="2913" t="s">
        <v>37284</v>
      </c>
      <c r="G132" s="2914">
        <v>34707</v>
      </c>
      <c r="H132" s="2912" t="s">
        <v>37287</v>
      </c>
      <c r="I132" s="1427" t="s">
        <v>35325</v>
      </c>
      <c r="J132" s="1094" t="s">
        <v>14</v>
      </c>
      <c r="K132" s="1094" t="s">
        <v>14</v>
      </c>
      <c r="L132" s="1094" t="s">
        <v>28</v>
      </c>
      <c r="M132" s="1440" t="s">
        <v>35337</v>
      </c>
      <c r="N132" s="1094" t="s">
        <v>35327</v>
      </c>
      <c r="O132" s="1097">
        <v>35000</v>
      </c>
      <c r="P132" s="1097">
        <v>35000</v>
      </c>
      <c r="Q132" s="1065"/>
      <c r="R132" s="1065">
        <f t="shared" si="11"/>
        <v>0</v>
      </c>
      <c r="S132" s="1065"/>
      <c r="T132" s="1065"/>
      <c r="U132" s="1065">
        <f t="shared" si="10"/>
        <v>0</v>
      </c>
      <c r="V132" s="1065"/>
      <c r="W132" s="1065">
        <f t="shared" si="12"/>
        <v>35000</v>
      </c>
      <c r="X132" s="1065"/>
      <c r="Y132" s="1065"/>
      <c r="Z132" s="1065"/>
      <c r="AA132" s="1065"/>
      <c r="AB132" s="1065"/>
      <c r="AC132" s="663"/>
      <c r="AD132" s="663"/>
      <c r="AE132" s="663"/>
      <c r="AF132" s="663" t="s">
        <v>14</v>
      </c>
      <c r="AG132" s="663"/>
      <c r="AH132" s="663"/>
      <c r="AI132" s="663"/>
      <c r="AJ132" s="663"/>
      <c r="AK132" s="663"/>
      <c r="AL132" s="626"/>
      <c r="AM132" s="2944"/>
    </row>
    <row r="133" spans="1:39" ht="33.75" customHeight="1">
      <c r="A133" s="2943"/>
      <c r="B133" s="2128"/>
      <c r="C133" s="1178"/>
      <c r="D133" s="1178"/>
      <c r="E133" s="1178"/>
      <c r="F133" s="1178"/>
      <c r="G133" s="1458"/>
      <c r="H133" s="1178"/>
      <c r="I133" s="2898"/>
      <c r="J133" s="1094"/>
      <c r="K133" s="1094"/>
      <c r="L133" s="1094"/>
      <c r="M133" s="1440"/>
      <c r="N133" s="1094"/>
      <c r="O133" s="1097"/>
      <c r="P133" s="1097"/>
      <c r="Q133" s="1065"/>
      <c r="R133" s="1065">
        <f t="shared" si="11"/>
        <v>0</v>
      </c>
      <c r="S133" s="1065"/>
      <c r="T133" s="1065"/>
      <c r="U133" s="1065">
        <f t="shared" si="10"/>
        <v>0</v>
      </c>
      <c r="V133" s="1065"/>
      <c r="W133" s="1065">
        <f t="shared" si="12"/>
        <v>0</v>
      </c>
      <c r="X133" s="1065"/>
      <c r="Y133" s="1065"/>
      <c r="Z133" s="1065"/>
      <c r="AA133" s="1065"/>
      <c r="AB133" s="1065"/>
      <c r="AC133" s="663"/>
      <c r="AD133" s="663"/>
      <c r="AE133" s="663"/>
      <c r="AF133" s="663"/>
      <c r="AG133" s="663"/>
      <c r="AH133" s="663"/>
      <c r="AI133" s="663"/>
      <c r="AJ133" s="663"/>
      <c r="AK133" s="663"/>
      <c r="AL133" s="626"/>
      <c r="AM133" s="2944"/>
    </row>
    <row r="134" spans="1:39" ht="33.75" customHeight="1">
      <c r="A134" s="2943"/>
      <c r="B134" s="2128"/>
      <c r="C134" s="1178"/>
      <c r="D134" s="1178"/>
      <c r="E134" s="1178"/>
      <c r="F134" s="1178"/>
      <c r="G134" s="1458"/>
      <c r="H134" s="1459"/>
      <c r="I134" s="2898"/>
      <c r="J134" s="1094"/>
      <c r="K134" s="1094"/>
      <c r="L134" s="1094"/>
      <c r="M134" s="1440"/>
      <c r="N134" s="1094"/>
      <c r="O134" s="1097"/>
      <c r="P134" s="1097"/>
      <c r="Q134" s="1065"/>
      <c r="R134" s="1065">
        <f t="shared" si="11"/>
        <v>0</v>
      </c>
      <c r="S134" s="1065"/>
      <c r="T134" s="1065"/>
      <c r="U134" s="1065">
        <f t="shared" si="10"/>
        <v>0</v>
      </c>
      <c r="V134" s="1065"/>
      <c r="W134" s="1065">
        <f t="shared" si="12"/>
        <v>0</v>
      </c>
      <c r="X134" s="663"/>
      <c r="Y134" s="663"/>
      <c r="Z134" s="663"/>
      <c r="AA134" s="663"/>
      <c r="AB134" s="663"/>
      <c r="AC134" s="663"/>
      <c r="AD134" s="663"/>
      <c r="AE134" s="663"/>
      <c r="AF134" s="663"/>
      <c r="AG134" s="663"/>
      <c r="AH134" s="663"/>
      <c r="AI134" s="663"/>
      <c r="AJ134" s="663"/>
      <c r="AK134" s="663"/>
      <c r="AL134" s="626"/>
      <c r="AM134" s="2944"/>
    </row>
    <row r="135" spans="1:39" ht="33.75" customHeight="1">
      <c r="A135" s="2943"/>
      <c r="B135" s="2128"/>
      <c r="C135" s="1178"/>
      <c r="D135" s="1178"/>
      <c r="E135" s="1178"/>
      <c r="F135" s="1178"/>
      <c r="G135" s="1458"/>
      <c r="H135" s="1178"/>
      <c r="I135" s="2899"/>
      <c r="J135" s="1094"/>
      <c r="K135" s="1094"/>
      <c r="L135" s="1094"/>
      <c r="M135" s="1440"/>
      <c r="N135" s="1094"/>
      <c r="O135" s="1097"/>
      <c r="P135" s="1097"/>
      <c r="Q135" s="1065"/>
      <c r="R135" s="1065">
        <f t="shared" si="11"/>
        <v>0</v>
      </c>
      <c r="S135" s="1065"/>
      <c r="T135" s="1065"/>
      <c r="U135" s="1065">
        <f t="shared" si="10"/>
        <v>0</v>
      </c>
      <c r="V135" s="1065"/>
      <c r="W135" s="1065">
        <f t="shared" si="12"/>
        <v>0</v>
      </c>
      <c r="X135" s="1065"/>
      <c r="Y135" s="1065"/>
      <c r="Z135" s="1065"/>
      <c r="AA135" s="1065"/>
      <c r="AB135" s="1065"/>
      <c r="AC135" s="663"/>
      <c r="AD135" s="663"/>
      <c r="AE135" s="663"/>
      <c r="AF135" s="663"/>
      <c r="AG135" s="663"/>
      <c r="AH135" s="663"/>
      <c r="AI135" s="663"/>
      <c r="AJ135" s="663"/>
      <c r="AK135" s="663"/>
      <c r="AL135" s="626"/>
      <c r="AM135" s="2944"/>
    </row>
    <row r="136" spans="1:39" ht="33.75" customHeight="1">
      <c r="A136" s="2943"/>
      <c r="B136" s="2128"/>
      <c r="C136" s="1178"/>
      <c r="D136" s="1178"/>
      <c r="E136" s="1178"/>
      <c r="F136" s="1178"/>
      <c r="G136" s="1458"/>
      <c r="H136" s="1178"/>
      <c r="I136" s="2898"/>
      <c r="J136" s="1094"/>
      <c r="K136" s="1094"/>
      <c r="L136" s="1094"/>
      <c r="M136" s="1440"/>
      <c r="N136" s="1094"/>
      <c r="O136" s="1097"/>
      <c r="P136" s="1097"/>
      <c r="Q136" s="1065"/>
      <c r="R136" s="1065">
        <f t="shared" si="11"/>
        <v>0</v>
      </c>
      <c r="S136" s="1065"/>
      <c r="T136" s="1065"/>
      <c r="U136" s="1065">
        <f t="shared" si="10"/>
        <v>0</v>
      </c>
      <c r="V136" s="1065"/>
      <c r="W136" s="1065">
        <f t="shared" si="12"/>
        <v>0</v>
      </c>
      <c r="X136" s="1065"/>
      <c r="Y136" s="1065"/>
      <c r="Z136" s="1065"/>
      <c r="AA136" s="1065"/>
      <c r="AB136" s="1065"/>
      <c r="AC136" s="663"/>
      <c r="AD136" s="663"/>
      <c r="AE136" s="663"/>
      <c r="AF136" s="663"/>
      <c r="AG136" s="663"/>
      <c r="AH136" s="663"/>
      <c r="AI136" s="663"/>
      <c r="AJ136" s="663"/>
      <c r="AK136" s="663"/>
      <c r="AL136" s="626"/>
      <c r="AM136" s="2944"/>
    </row>
    <row r="137" spans="1:39" ht="33.75" customHeight="1">
      <c r="A137" s="2943"/>
      <c r="B137" s="2128"/>
      <c r="C137" s="1178"/>
      <c r="D137" s="1178"/>
      <c r="E137" s="1178"/>
      <c r="F137" s="1178"/>
      <c r="G137" s="1458"/>
      <c r="H137" s="1459"/>
      <c r="I137" s="2898"/>
      <c r="J137" s="1094"/>
      <c r="K137" s="1094"/>
      <c r="L137" s="1094"/>
      <c r="M137" s="1440"/>
      <c r="N137" s="1094"/>
      <c r="O137" s="1097"/>
      <c r="P137" s="1097"/>
      <c r="Q137" s="1065"/>
      <c r="R137" s="1065">
        <f t="shared" si="11"/>
        <v>0</v>
      </c>
      <c r="S137" s="1065"/>
      <c r="T137" s="1065"/>
      <c r="U137" s="1065">
        <f t="shared" si="10"/>
        <v>0</v>
      </c>
      <c r="V137" s="1065"/>
      <c r="W137" s="1065">
        <f t="shared" si="12"/>
        <v>0</v>
      </c>
      <c r="X137" s="1065"/>
      <c r="Y137" s="1065"/>
      <c r="Z137" s="1065"/>
      <c r="AA137" s="1065"/>
      <c r="AB137" s="1065"/>
      <c r="AC137" s="663"/>
      <c r="AD137" s="663"/>
      <c r="AE137" s="663"/>
      <c r="AF137" s="663"/>
      <c r="AG137" s="663"/>
      <c r="AH137" s="663"/>
      <c r="AI137" s="663"/>
      <c r="AJ137" s="663"/>
      <c r="AK137" s="663"/>
      <c r="AL137" s="626"/>
      <c r="AM137" s="2944"/>
    </row>
    <row r="138" spans="1:39" ht="33.75" customHeight="1">
      <c r="A138" s="2943"/>
      <c r="B138" s="2128"/>
      <c r="C138" s="1178"/>
      <c r="D138" s="1178"/>
      <c r="E138" s="1178"/>
      <c r="F138" s="1178"/>
      <c r="G138" s="1458"/>
      <c r="H138" s="1459"/>
      <c r="I138" s="2898"/>
      <c r="J138" s="1094"/>
      <c r="K138" s="1094"/>
      <c r="L138" s="1094"/>
      <c r="M138" s="1440"/>
      <c r="N138" s="1094"/>
      <c r="O138" s="1097"/>
      <c r="P138" s="1097"/>
      <c r="Q138" s="1065"/>
      <c r="R138" s="1065">
        <f t="shared" si="11"/>
        <v>0</v>
      </c>
      <c r="S138" s="1065"/>
      <c r="T138" s="1065"/>
      <c r="U138" s="1065">
        <f t="shared" si="10"/>
        <v>0</v>
      </c>
      <c r="V138" s="1065"/>
      <c r="W138" s="1065">
        <f t="shared" si="12"/>
        <v>0</v>
      </c>
      <c r="X138" s="1065"/>
      <c r="Y138" s="1065"/>
      <c r="Z138" s="1065"/>
      <c r="AA138" s="1065"/>
      <c r="AB138" s="1065"/>
      <c r="AC138" s="663"/>
      <c r="AD138" s="663"/>
      <c r="AE138" s="663"/>
      <c r="AF138" s="663"/>
      <c r="AG138" s="663"/>
      <c r="AH138" s="663"/>
      <c r="AI138" s="663"/>
      <c r="AJ138" s="663"/>
      <c r="AK138" s="663"/>
      <c r="AL138" s="626"/>
      <c r="AM138" s="2944"/>
    </row>
    <row r="139" spans="1:39" ht="33.75" customHeight="1">
      <c r="A139" s="2943"/>
      <c r="B139" s="2128"/>
      <c r="C139" s="1178"/>
      <c r="D139" s="1178"/>
      <c r="E139" s="1178"/>
      <c r="F139" s="1178"/>
      <c r="G139" s="1458"/>
      <c r="H139" s="1178"/>
      <c r="I139" s="2898"/>
      <c r="J139" s="1094"/>
      <c r="K139" s="1094"/>
      <c r="L139" s="1094"/>
      <c r="M139" s="1440"/>
      <c r="N139" s="1094"/>
      <c r="O139" s="1097"/>
      <c r="P139" s="1097"/>
      <c r="Q139" s="1065"/>
      <c r="R139" s="1065">
        <f t="shared" si="11"/>
        <v>0</v>
      </c>
      <c r="S139" s="1065"/>
      <c r="T139" s="1065"/>
      <c r="U139" s="1065">
        <f t="shared" si="10"/>
        <v>0</v>
      </c>
      <c r="V139" s="1065"/>
      <c r="W139" s="1065">
        <f t="shared" si="12"/>
        <v>0</v>
      </c>
      <c r="X139" s="1065"/>
      <c r="Y139" s="1065"/>
      <c r="Z139" s="1065"/>
      <c r="AA139" s="1065"/>
      <c r="AB139" s="1065"/>
      <c r="AC139" s="663"/>
      <c r="AD139" s="663"/>
      <c r="AE139" s="663"/>
      <c r="AF139" s="663"/>
      <c r="AG139" s="663"/>
      <c r="AH139" s="663"/>
      <c r="AI139" s="663"/>
      <c r="AJ139" s="663"/>
      <c r="AK139" s="663"/>
      <c r="AL139" s="626"/>
      <c r="AM139" s="2944"/>
    </row>
    <row r="140" spans="1:39" ht="33.75" customHeight="1">
      <c r="A140" s="2943"/>
      <c r="B140" s="2128"/>
      <c r="C140" s="1443"/>
      <c r="D140" s="1443"/>
      <c r="E140" s="1443"/>
      <c r="F140" s="1443"/>
      <c r="G140" s="2135"/>
      <c r="H140" s="2462"/>
      <c r="I140" s="2900"/>
      <c r="J140" s="1094"/>
      <c r="K140" s="1094"/>
      <c r="L140" s="1094"/>
      <c r="M140" s="1440"/>
      <c r="N140" s="1094"/>
      <c r="O140" s="1097"/>
      <c r="P140" s="1097"/>
      <c r="Q140" s="1065"/>
      <c r="R140" s="1065">
        <f t="shared" si="11"/>
        <v>0</v>
      </c>
      <c r="S140" s="1065"/>
      <c r="T140" s="1065"/>
      <c r="U140" s="1065">
        <f t="shared" si="10"/>
        <v>0</v>
      </c>
      <c r="V140" s="1065"/>
      <c r="W140" s="1065">
        <f t="shared" si="12"/>
        <v>0</v>
      </c>
      <c r="X140" s="1065"/>
      <c r="Y140" s="1065"/>
      <c r="Z140" s="1065"/>
      <c r="AA140" s="1065"/>
      <c r="AB140" s="1065"/>
      <c r="AC140" s="663"/>
      <c r="AD140" s="663"/>
      <c r="AE140" s="663"/>
      <c r="AF140" s="663"/>
      <c r="AG140" s="663"/>
      <c r="AH140" s="663"/>
      <c r="AI140" s="663"/>
      <c r="AJ140" s="663"/>
      <c r="AK140" s="663"/>
      <c r="AL140" s="626"/>
      <c r="AM140" s="2944"/>
    </row>
    <row r="141" spans="1:39" s="1067" customFormat="1" ht="33.75" customHeight="1">
      <c r="A141" s="2943"/>
      <c r="B141" s="2128"/>
      <c r="C141" s="1443"/>
      <c r="D141" s="1443"/>
      <c r="E141" s="1443"/>
      <c r="F141" s="1443"/>
      <c r="G141" s="2135"/>
      <c r="H141" s="2462"/>
      <c r="I141" s="2900"/>
      <c r="J141" s="1094"/>
      <c r="K141" s="1094"/>
      <c r="L141" s="1094"/>
      <c r="M141" s="1440"/>
      <c r="N141" s="1094"/>
      <c r="O141" s="1097"/>
      <c r="P141" s="1097"/>
      <c r="Q141" s="1065"/>
      <c r="R141" s="1065">
        <f t="shared" si="11"/>
        <v>0</v>
      </c>
      <c r="S141" s="1065"/>
      <c r="T141" s="1065"/>
      <c r="U141" s="1065">
        <f t="shared" si="10"/>
        <v>0</v>
      </c>
      <c r="V141" s="1065"/>
      <c r="W141" s="1065">
        <f t="shared" si="12"/>
        <v>0</v>
      </c>
      <c r="X141" s="1065"/>
      <c r="Y141" s="1065"/>
      <c r="Z141" s="1065"/>
      <c r="AA141" s="1065"/>
      <c r="AB141" s="1065"/>
      <c r="AC141" s="663"/>
      <c r="AD141" s="663"/>
      <c r="AE141" s="663"/>
      <c r="AF141" s="663"/>
      <c r="AG141" s="663"/>
      <c r="AH141" s="663"/>
      <c r="AI141" s="663"/>
      <c r="AJ141" s="663"/>
      <c r="AK141" s="663"/>
      <c r="AL141" s="626"/>
      <c r="AM141" s="2947"/>
    </row>
    <row r="142" spans="1:39" ht="33.75" customHeight="1">
      <c r="A142" s="2943"/>
      <c r="B142" s="2128"/>
      <c r="C142" s="1443"/>
      <c r="D142" s="1443"/>
      <c r="E142" s="1598"/>
      <c r="F142" s="1443"/>
      <c r="G142" s="2135"/>
      <c r="H142" s="2458"/>
      <c r="I142" s="2898"/>
      <c r="J142" s="1094"/>
      <c r="K142" s="1094"/>
      <c r="L142" s="1094"/>
      <c r="M142" s="1440"/>
      <c r="N142" s="1094"/>
      <c r="O142" s="1097"/>
      <c r="P142" s="1097"/>
      <c r="Q142" s="1065"/>
      <c r="R142" s="1065">
        <f t="shared" si="11"/>
        <v>0</v>
      </c>
      <c r="S142" s="1065"/>
      <c r="T142" s="1065"/>
      <c r="U142" s="1065">
        <f t="shared" si="10"/>
        <v>0</v>
      </c>
      <c r="V142" s="1065"/>
      <c r="W142" s="1065">
        <f t="shared" si="12"/>
        <v>0</v>
      </c>
      <c r="X142" s="1065"/>
      <c r="Y142" s="1065"/>
      <c r="Z142" s="1065"/>
      <c r="AA142" s="1065"/>
      <c r="AB142" s="1065"/>
      <c r="AC142" s="663"/>
      <c r="AD142" s="663"/>
      <c r="AE142" s="663"/>
      <c r="AF142" s="663"/>
      <c r="AG142" s="663"/>
      <c r="AH142" s="663"/>
      <c r="AI142" s="663"/>
      <c r="AJ142" s="663"/>
      <c r="AK142" s="663"/>
      <c r="AL142" s="626"/>
      <c r="AM142" s="2944"/>
    </row>
    <row r="143" spans="1:39" ht="33.75" customHeight="1">
      <c r="A143" s="2943"/>
      <c r="B143" s="2128"/>
      <c r="C143" s="1443"/>
      <c r="D143" s="1443"/>
      <c r="E143" s="1443"/>
      <c r="F143" s="1443"/>
      <c r="G143" s="2135"/>
      <c r="H143" s="2462"/>
      <c r="I143" s="2900"/>
      <c r="J143" s="1094"/>
      <c r="K143" s="1094"/>
      <c r="L143" s="1094"/>
      <c r="M143" s="1440"/>
      <c r="N143" s="1094"/>
      <c r="O143" s="1097"/>
      <c r="P143" s="1097"/>
      <c r="Q143" s="1065"/>
      <c r="R143" s="1065">
        <f t="shared" si="11"/>
        <v>0</v>
      </c>
      <c r="S143" s="1065"/>
      <c r="T143" s="1065"/>
      <c r="U143" s="1065">
        <f t="shared" si="10"/>
        <v>0</v>
      </c>
      <c r="V143" s="1065"/>
      <c r="W143" s="1065">
        <f t="shared" si="12"/>
        <v>0</v>
      </c>
      <c r="X143" s="1065"/>
      <c r="Y143" s="1065"/>
      <c r="Z143" s="1065"/>
      <c r="AA143" s="1065"/>
      <c r="AB143" s="1065"/>
      <c r="AC143" s="663"/>
      <c r="AD143" s="663"/>
      <c r="AE143" s="663"/>
      <c r="AF143" s="663"/>
      <c r="AG143" s="663"/>
      <c r="AH143" s="663"/>
      <c r="AI143" s="663"/>
      <c r="AJ143" s="663"/>
      <c r="AK143" s="663"/>
      <c r="AL143" s="626"/>
      <c r="AM143" s="2944"/>
    </row>
    <row r="144" spans="1:39" ht="33.75" customHeight="1">
      <c r="A144" s="2943"/>
      <c r="B144" s="2128"/>
      <c r="C144" s="1178"/>
      <c r="D144" s="1178"/>
      <c r="E144" s="1178"/>
      <c r="F144" s="1178"/>
      <c r="G144" s="1458"/>
      <c r="H144" s="1459"/>
      <c r="I144" s="2900"/>
      <c r="J144" s="1094"/>
      <c r="K144" s="1094"/>
      <c r="L144" s="1094"/>
      <c r="M144" s="1440"/>
      <c r="N144" s="1094"/>
      <c r="O144" s="1097"/>
      <c r="P144" s="1097"/>
      <c r="Q144" s="1065"/>
      <c r="R144" s="1065">
        <f t="shared" si="11"/>
        <v>0</v>
      </c>
      <c r="S144" s="1065"/>
      <c r="T144" s="1065"/>
      <c r="U144" s="1065">
        <f t="shared" si="10"/>
        <v>0</v>
      </c>
      <c r="V144" s="1065"/>
      <c r="W144" s="1065">
        <f t="shared" si="12"/>
        <v>0</v>
      </c>
      <c r="X144" s="1065"/>
      <c r="Y144" s="1065"/>
      <c r="Z144" s="1065"/>
      <c r="AA144" s="1065"/>
      <c r="AB144" s="1065"/>
      <c r="AC144" s="663"/>
      <c r="AD144" s="663"/>
      <c r="AE144" s="663"/>
      <c r="AF144" s="663"/>
      <c r="AG144" s="663"/>
      <c r="AH144" s="663"/>
      <c r="AI144" s="663"/>
      <c r="AJ144" s="663"/>
      <c r="AK144" s="663"/>
      <c r="AL144" s="626"/>
      <c r="AM144" s="2944"/>
    </row>
    <row r="145" spans="1:39" ht="33.75" customHeight="1">
      <c r="A145" s="2943"/>
      <c r="B145" s="2128"/>
      <c r="C145" s="1443"/>
      <c r="D145" s="1443"/>
      <c r="E145" s="1598"/>
      <c r="F145" s="1443"/>
      <c r="G145" s="2407"/>
      <c r="H145" s="1427"/>
      <c r="I145" s="2898"/>
      <c r="J145" s="1094"/>
      <c r="K145" s="1094"/>
      <c r="L145" s="1094"/>
      <c r="M145" s="1440"/>
      <c r="N145" s="1094"/>
      <c r="O145" s="1097"/>
      <c r="P145" s="1097"/>
      <c r="Q145" s="1065"/>
      <c r="R145" s="1065">
        <f t="shared" si="11"/>
        <v>0</v>
      </c>
      <c r="S145" s="1065"/>
      <c r="T145" s="1065"/>
      <c r="U145" s="1065">
        <f t="shared" si="10"/>
        <v>0</v>
      </c>
      <c r="V145" s="1065"/>
      <c r="W145" s="1065">
        <f t="shared" si="12"/>
        <v>0</v>
      </c>
      <c r="X145" s="1065"/>
      <c r="Y145" s="1065"/>
      <c r="Z145" s="1065"/>
      <c r="AA145" s="1065"/>
      <c r="AB145" s="1065"/>
      <c r="AC145" s="663"/>
      <c r="AD145" s="663"/>
      <c r="AE145" s="663"/>
      <c r="AF145" s="663"/>
      <c r="AG145" s="663"/>
      <c r="AH145" s="663"/>
      <c r="AI145" s="663"/>
      <c r="AJ145" s="663"/>
      <c r="AK145" s="663"/>
      <c r="AL145" s="626"/>
      <c r="AM145" s="2944"/>
    </row>
    <row r="146" spans="1:39" ht="33.75" customHeight="1">
      <c r="A146" s="2943"/>
      <c r="B146" s="2463"/>
      <c r="C146" s="1598"/>
      <c r="D146" s="1598"/>
      <c r="E146" s="1094"/>
      <c r="F146" s="2464"/>
      <c r="G146" s="2464"/>
      <c r="H146" s="1094"/>
      <c r="I146" s="2900"/>
      <c r="J146" s="1094"/>
      <c r="K146" s="1094"/>
      <c r="L146" s="1094"/>
      <c r="M146" s="1440"/>
      <c r="N146" s="1094"/>
      <c r="O146" s="1097"/>
      <c r="P146" s="1097"/>
      <c r="Q146" s="1065"/>
      <c r="R146" s="1065">
        <f t="shared" si="11"/>
        <v>0</v>
      </c>
      <c r="S146" s="1065"/>
      <c r="T146" s="1065"/>
      <c r="U146" s="1065">
        <f t="shared" si="10"/>
        <v>0</v>
      </c>
      <c r="V146" s="1065"/>
      <c r="W146" s="1065">
        <f t="shared" si="12"/>
        <v>0</v>
      </c>
      <c r="X146" s="1065"/>
      <c r="Y146" s="1065"/>
      <c r="Z146" s="1065"/>
      <c r="AA146" s="1065"/>
      <c r="AB146" s="1065"/>
      <c r="AC146" s="663"/>
      <c r="AD146" s="663"/>
      <c r="AE146" s="663"/>
      <c r="AF146" s="663"/>
      <c r="AG146" s="663"/>
      <c r="AH146" s="663"/>
      <c r="AI146" s="663"/>
      <c r="AJ146" s="663"/>
      <c r="AK146" s="663"/>
      <c r="AL146" s="626"/>
      <c r="AM146" s="2944"/>
    </row>
    <row r="147" spans="1:39" ht="33.75" customHeight="1">
      <c r="A147" s="2943"/>
      <c r="B147" s="2463"/>
      <c r="C147" s="2407"/>
      <c r="D147" s="2407"/>
      <c r="E147" s="1094"/>
      <c r="F147" s="2464"/>
      <c r="G147" s="2464"/>
      <c r="H147" s="1094"/>
      <c r="I147" s="2900"/>
      <c r="J147" s="1094"/>
      <c r="K147" s="1094"/>
      <c r="L147" s="1094"/>
      <c r="M147" s="1440"/>
      <c r="N147" s="1094"/>
      <c r="O147" s="1097"/>
      <c r="P147" s="1097"/>
      <c r="Q147" s="1065"/>
      <c r="R147" s="1065">
        <f t="shared" si="11"/>
        <v>0</v>
      </c>
      <c r="S147" s="1065"/>
      <c r="T147" s="1065"/>
      <c r="U147" s="1065">
        <f t="shared" si="10"/>
        <v>0</v>
      </c>
      <c r="V147" s="1065"/>
      <c r="W147" s="1065">
        <f t="shared" si="12"/>
        <v>0</v>
      </c>
      <c r="X147" s="1065"/>
      <c r="Y147" s="1065"/>
      <c r="Z147" s="1065"/>
      <c r="AA147" s="1065"/>
      <c r="AB147" s="1065"/>
      <c r="AC147" s="663"/>
      <c r="AD147" s="663"/>
      <c r="AE147" s="663"/>
      <c r="AF147" s="663"/>
      <c r="AG147" s="663"/>
      <c r="AH147" s="663"/>
      <c r="AI147" s="663"/>
      <c r="AJ147" s="663"/>
      <c r="AK147" s="663"/>
      <c r="AL147" s="626"/>
      <c r="AM147" s="2944"/>
    </row>
    <row r="148" spans="1:39" ht="33.75" customHeight="1">
      <c r="A148" s="2943"/>
      <c r="B148" s="2463"/>
      <c r="C148" s="1598"/>
      <c r="D148" s="1598"/>
      <c r="E148" s="1094"/>
      <c r="F148" s="1094"/>
      <c r="G148" s="1094"/>
      <c r="H148" s="1094"/>
      <c r="I148" s="2900"/>
      <c r="J148" s="1094"/>
      <c r="K148" s="1094"/>
      <c r="L148" s="1094"/>
      <c r="M148" s="1440"/>
      <c r="N148" s="1094"/>
      <c r="O148" s="1097"/>
      <c r="P148" s="1097"/>
      <c r="Q148" s="1065"/>
      <c r="R148" s="1065">
        <f t="shared" si="11"/>
        <v>0</v>
      </c>
      <c r="S148" s="1065"/>
      <c r="T148" s="1065"/>
      <c r="U148" s="1065">
        <f t="shared" si="10"/>
        <v>0</v>
      </c>
      <c r="V148" s="1065"/>
      <c r="W148" s="1065">
        <f t="shared" si="12"/>
        <v>0</v>
      </c>
      <c r="X148" s="1065"/>
      <c r="Y148" s="1065"/>
      <c r="Z148" s="1065"/>
      <c r="AA148" s="1065"/>
      <c r="AB148" s="1065"/>
      <c r="AC148" s="663"/>
      <c r="AD148" s="663"/>
      <c r="AE148" s="663"/>
      <c r="AF148" s="663"/>
      <c r="AG148" s="663"/>
      <c r="AH148" s="663"/>
      <c r="AI148" s="663"/>
      <c r="AJ148" s="663"/>
      <c r="AK148" s="663"/>
      <c r="AL148" s="626"/>
      <c r="AM148" s="2944"/>
    </row>
    <row r="149" spans="1:39" ht="33.75" customHeight="1">
      <c r="A149" s="2943"/>
      <c r="B149" s="2463"/>
      <c r="C149" s="1598"/>
      <c r="D149" s="1598"/>
      <c r="E149" s="1094"/>
      <c r="F149" s="2464"/>
      <c r="G149" s="2464"/>
      <c r="H149" s="1094"/>
      <c r="I149" s="2900"/>
      <c r="J149" s="1094"/>
      <c r="K149" s="1094"/>
      <c r="L149" s="1094"/>
      <c r="M149" s="1440"/>
      <c r="N149" s="1094"/>
      <c r="O149" s="1097"/>
      <c r="P149" s="1097"/>
      <c r="Q149" s="1065"/>
      <c r="R149" s="1065">
        <f t="shared" si="11"/>
        <v>0</v>
      </c>
      <c r="S149" s="1065"/>
      <c r="T149" s="1065"/>
      <c r="U149" s="1065">
        <f t="shared" ref="U149:U180" si="13">O149-P149-Q149-R149-T149+S149</f>
        <v>0</v>
      </c>
      <c r="V149" s="1065"/>
      <c r="W149" s="1065">
        <f t="shared" si="12"/>
        <v>0</v>
      </c>
      <c r="X149" s="1065"/>
      <c r="Y149" s="1065"/>
      <c r="Z149" s="1065"/>
      <c r="AA149" s="1065"/>
      <c r="AB149" s="1065"/>
      <c r="AC149" s="663"/>
      <c r="AD149" s="663"/>
      <c r="AE149" s="663"/>
      <c r="AF149" s="663"/>
      <c r="AG149" s="663"/>
      <c r="AH149" s="663"/>
      <c r="AI149" s="663"/>
      <c r="AJ149" s="663"/>
      <c r="AK149" s="663"/>
      <c r="AL149" s="626"/>
      <c r="AM149" s="2944"/>
    </row>
    <row r="150" spans="1:39" ht="33.75" customHeight="1">
      <c r="A150" s="2943"/>
      <c r="B150" s="2463"/>
      <c r="C150" s="2407"/>
      <c r="D150" s="1598"/>
      <c r="E150" s="1094"/>
      <c r="F150" s="1094"/>
      <c r="G150" s="1094"/>
      <c r="H150" s="1094"/>
      <c r="I150" s="2900"/>
      <c r="J150" s="1094"/>
      <c r="K150" s="1094"/>
      <c r="L150" s="1094"/>
      <c r="M150" s="1440"/>
      <c r="N150" s="1094"/>
      <c r="O150" s="1097"/>
      <c r="P150" s="1097"/>
      <c r="Q150" s="1065"/>
      <c r="R150" s="1065">
        <f t="shared" si="11"/>
        <v>0</v>
      </c>
      <c r="S150" s="1065"/>
      <c r="T150" s="1065"/>
      <c r="U150" s="1065">
        <f t="shared" si="13"/>
        <v>0</v>
      </c>
      <c r="V150" s="1065"/>
      <c r="W150" s="1065">
        <f t="shared" si="12"/>
        <v>0</v>
      </c>
      <c r="X150" s="663"/>
      <c r="Y150" s="663"/>
      <c r="Z150" s="663"/>
      <c r="AA150" s="663"/>
      <c r="AB150" s="663"/>
      <c r="AC150" s="663"/>
      <c r="AD150" s="663"/>
      <c r="AE150" s="663"/>
      <c r="AF150" s="663"/>
      <c r="AG150" s="663"/>
      <c r="AH150" s="663"/>
      <c r="AI150" s="663"/>
      <c r="AJ150" s="663"/>
      <c r="AK150" s="663"/>
      <c r="AL150" s="626"/>
      <c r="AM150" s="2944"/>
    </row>
    <row r="151" spans="1:39" ht="33.75" customHeight="1">
      <c r="A151" s="2943"/>
      <c r="B151" s="2463"/>
      <c r="C151" s="2465"/>
      <c r="D151" s="1598"/>
      <c r="E151" s="1094"/>
      <c r="F151" s="1094"/>
      <c r="G151" s="1094"/>
      <c r="H151" s="1094"/>
      <c r="I151" s="2900"/>
      <c r="J151" s="1094"/>
      <c r="K151" s="1094"/>
      <c r="L151" s="1094"/>
      <c r="M151" s="1440"/>
      <c r="N151" s="1094"/>
      <c r="O151" s="1097"/>
      <c r="P151" s="1097"/>
      <c r="Q151" s="1074"/>
      <c r="R151" s="1065">
        <f t="shared" si="11"/>
        <v>0</v>
      </c>
      <c r="S151" s="1058"/>
      <c r="T151" s="1058"/>
      <c r="U151" s="1065">
        <f t="shared" si="13"/>
        <v>0</v>
      </c>
      <c r="V151" s="1065"/>
      <c r="W151" s="1065">
        <f t="shared" si="12"/>
        <v>0</v>
      </c>
      <c r="X151" s="1087"/>
      <c r="Y151" s="1087"/>
      <c r="Z151" s="1087"/>
      <c r="AA151" s="1087"/>
      <c r="AB151" s="1087"/>
      <c r="AC151" s="1058"/>
      <c r="AD151" s="1058"/>
      <c r="AE151" s="1058"/>
      <c r="AF151" s="1058"/>
      <c r="AG151" s="663"/>
      <c r="AH151" s="663"/>
      <c r="AI151" s="663"/>
      <c r="AJ151" s="663"/>
      <c r="AK151" s="663"/>
      <c r="AL151" s="626"/>
      <c r="AM151" s="2944"/>
    </row>
    <row r="152" spans="1:39" ht="33.75" customHeight="1">
      <c r="A152" s="2943"/>
      <c r="B152" s="2463"/>
      <c r="C152" s="1598"/>
      <c r="D152" s="1598"/>
      <c r="E152" s="1094"/>
      <c r="F152" s="1094"/>
      <c r="G152" s="1094"/>
      <c r="H152" s="1094"/>
      <c r="I152" s="2900"/>
      <c r="J152" s="1094"/>
      <c r="K152" s="1094"/>
      <c r="L152" s="1094"/>
      <c r="M152" s="1440"/>
      <c r="N152" s="1094"/>
      <c r="O152" s="1097"/>
      <c r="P152" s="1097"/>
      <c r="Q152" s="1065"/>
      <c r="R152" s="1065">
        <f t="shared" si="11"/>
        <v>0</v>
      </c>
      <c r="S152" s="1065"/>
      <c r="T152" s="1065"/>
      <c r="U152" s="1065">
        <f t="shared" si="13"/>
        <v>0</v>
      </c>
      <c r="V152" s="1065"/>
      <c r="W152" s="1065">
        <f t="shared" si="12"/>
        <v>0</v>
      </c>
      <c r="X152" s="1065"/>
      <c r="Y152" s="1065"/>
      <c r="Z152" s="1065"/>
      <c r="AA152" s="1065"/>
      <c r="AB152" s="1065"/>
      <c r="AC152" s="663"/>
      <c r="AD152" s="663"/>
      <c r="AE152" s="663"/>
      <c r="AF152" s="663"/>
      <c r="AG152" s="663"/>
      <c r="AH152" s="663"/>
      <c r="AI152" s="663"/>
      <c r="AJ152" s="663"/>
      <c r="AK152" s="663"/>
      <c r="AL152" s="626"/>
      <c r="AM152" s="2944"/>
    </row>
    <row r="153" spans="1:39" ht="33.75" customHeight="1">
      <c r="A153" s="2943"/>
      <c r="B153" s="2463"/>
      <c r="C153" s="1598"/>
      <c r="D153" s="1598"/>
      <c r="E153" s="1094"/>
      <c r="F153" s="2464"/>
      <c r="G153" s="2464"/>
      <c r="H153" s="1094"/>
      <c r="I153" s="2900"/>
      <c r="J153" s="1094"/>
      <c r="K153" s="1094"/>
      <c r="L153" s="1094"/>
      <c r="M153" s="1440"/>
      <c r="N153" s="1094"/>
      <c r="O153" s="1097"/>
      <c r="P153" s="1097"/>
      <c r="Q153" s="1065"/>
      <c r="R153" s="1065">
        <f t="shared" si="11"/>
        <v>0</v>
      </c>
      <c r="S153" s="1065"/>
      <c r="T153" s="1789"/>
      <c r="U153" s="1065">
        <f t="shared" si="13"/>
        <v>0</v>
      </c>
      <c r="V153" s="1065"/>
      <c r="W153" s="1065">
        <f t="shared" si="12"/>
        <v>0</v>
      </c>
      <c r="X153" s="1065"/>
      <c r="Y153" s="1065"/>
      <c r="Z153" s="1065"/>
      <c r="AA153" s="1065"/>
      <c r="AB153" s="1065"/>
      <c r="AC153" s="663"/>
      <c r="AD153" s="663"/>
      <c r="AE153" s="663"/>
      <c r="AF153" s="663"/>
      <c r="AG153" s="663"/>
      <c r="AH153" s="663"/>
      <c r="AI153" s="663"/>
      <c r="AJ153" s="663"/>
      <c r="AK153" s="663"/>
      <c r="AL153" s="626"/>
      <c r="AM153" s="2944"/>
    </row>
    <row r="154" spans="1:39" ht="33.75" customHeight="1">
      <c r="A154" s="2943"/>
      <c r="B154" s="2463"/>
      <c r="C154" s="1598"/>
      <c r="D154" s="1598"/>
      <c r="E154" s="1094"/>
      <c r="F154" s="1094"/>
      <c r="G154" s="1094"/>
      <c r="H154" s="1094"/>
      <c r="I154" s="2900"/>
      <c r="J154" s="1094"/>
      <c r="K154" s="1094"/>
      <c r="L154" s="1094"/>
      <c r="M154" s="1440"/>
      <c r="N154" s="1094"/>
      <c r="O154" s="1097"/>
      <c r="P154" s="1097"/>
      <c r="Q154" s="1065"/>
      <c r="R154" s="1065">
        <f t="shared" si="11"/>
        <v>0</v>
      </c>
      <c r="S154" s="1065"/>
      <c r="T154" s="1789"/>
      <c r="U154" s="1065">
        <f t="shared" si="13"/>
        <v>0</v>
      </c>
      <c r="V154" s="1065"/>
      <c r="W154" s="1065">
        <f t="shared" si="12"/>
        <v>0</v>
      </c>
      <c r="X154" s="1065"/>
      <c r="Y154" s="1065"/>
      <c r="Z154" s="1065"/>
      <c r="AA154" s="1065"/>
      <c r="AB154" s="1065"/>
      <c r="AC154" s="663"/>
      <c r="AD154" s="663"/>
      <c r="AE154" s="663"/>
      <c r="AF154" s="663"/>
      <c r="AG154" s="663"/>
      <c r="AH154" s="663"/>
      <c r="AI154" s="663"/>
      <c r="AJ154" s="663"/>
      <c r="AK154" s="663"/>
      <c r="AL154" s="626"/>
      <c r="AM154" s="2944"/>
    </row>
    <row r="155" spans="1:39" ht="33.75" customHeight="1">
      <c r="A155" s="2943"/>
      <c r="B155" s="2463"/>
      <c r="C155" s="1598"/>
      <c r="D155" s="1598"/>
      <c r="E155" s="1094"/>
      <c r="F155" s="1094"/>
      <c r="G155" s="1094"/>
      <c r="H155" s="1094"/>
      <c r="I155" s="2900"/>
      <c r="J155" s="1094"/>
      <c r="K155" s="1094"/>
      <c r="L155" s="1094"/>
      <c r="M155" s="1440"/>
      <c r="N155" s="1094"/>
      <c r="O155" s="1097"/>
      <c r="P155" s="1097"/>
      <c r="Q155" s="1065"/>
      <c r="R155" s="1065">
        <f t="shared" si="11"/>
        <v>0</v>
      </c>
      <c r="S155" s="1065"/>
      <c r="T155" s="1789"/>
      <c r="U155" s="1065">
        <f t="shared" si="13"/>
        <v>0</v>
      </c>
      <c r="V155" s="1065"/>
      <c r="W155" s="1065">
        <f t="shared" si="12"/>
        <v>0</v>
      </c>
      <c r="X155" s="1065"/>
      <c r="Y155" s="1065"/>
      <c r="Z155" s="1065"/>
      <c r="AA155" s="1065"/>
      <c r="AB155" s="1065"/>
      <c r="AC155" s="663"/>
      <c r="AD155" s="663"/>
      <c r="AE155" s="663"/>
      <c r="AF155" s="663"/>
      <c r="AG155" s="663"/>
      <c r="AH155" s="663"/>
      <c r="AI155" s="663"/>
      <c r="AJ155" s="663"/>
      <c r="AK155" s="663"/>
      <c r="AL155" s="626"/>
      <c r="AM155" s="2944"/>
    </row>
    <row r="156" spans="1:39" ht="33.75" customHeight="1">
      <c r="A156" s="2943"/>
      <c r="B156" s="2463"/>
      <c r="C156" s="1598"/>
      <c r="D156" s="1598"/>
      <c r="E156" s="1094"/>
      <c r="F156" s="2464"/>
      <c r="G156" s="2464"/>
      <c r="H156" s="1094"/>
      <c r="I156" s="2900"/>
      <c r="J156" s="1094"/>
      <c r="K156" s="1094"/>
      <c r="L156" s="1094"/>
      <c r="M156" s="1440"/>
      <c r="N156" s="1094"/>
      <c r="O156" s="1097"/>
      <c r="P156" s="1097"/>
      <c r="Q156" s="1065"/>
      <c r="R156" s="1065">
        <f t="shared" si="11"/>
        <v>0</v>
      </c>
      <c r="S156" s="1065"/>
      <c r="T156" s="1065"/>
      <c r="U156" s="1065">
        <f t="shared" si="13"/>
        <v>0</v>
      </c>
      <c r="V156" s="1065"/>
      <c r="W156" s="1065">
        <f t="shared" si="12"/>
        <v>0</v>
      </c>
      <c r="X156" s="1065"/>
      <c r="Y156" s="1065"/>
      <c r="Z156" s="1065"/>
      <c r="AA156" s="1065"/>
      <c r="AB156" s="1065"/>
      <c r="AC156" s="663"/>
      <c r="AD156" s="663"/>
      <c r="AE156" s="663"/>
      <c r="AF156" s="663"/>
      <c r="AG156" s="663"/>
      <c r="AH156" s="663"/>
      <c r="AI156" s="663"/>
      <c r="AJ156" s="663"/>
      <c r="AK156" s="663"/>
      <c r="AL156" s="626"/>
      <c r="AM156" s="2944"/>
    </row>
    <row r="157" spans="1:39" ht="33.75" customHeight="1">
      <c r="A157" s="2943"/>
      <c r="B157" s="2463"/>
      <c r="C157" s="2466"/>
      <c r="D157" s="2466"/>
      <c r="E157" s="2463"/>
      <c r="F157" s="2463"/>
      <c r="G157" s="2463"/>
      <c r="H157" s="2463"/>
      <c r="I157" s="2901"/>
      <c r="J157" s="2463"/>
      <c r="K157" s="1094"/>
      <c r="L157" s="1094"/>
      <c r="M157" s="1440"/>
      <c r="N157" s="1094"/>
      <c r="O157" s="1097"/>
      <c r="P157" s="1097"/>
      <c r="Q157" s="1065"/>
      <c r="R157" s="1065">
        <f t="shared" si="11"/>
        <v>0</v>
      </c>
      <c r="S157" s="1065"/>
      <c r="T157" s="1065"/>
      <c r="U157" s="1065">
        <f t="shared" si="13"/>
        <v>0</v>
      </c>
      <c r="V157" s="1065"/>
      <c r="W157" s="1065">
        <f t="shared" si="12"/>
        <v>0</v>
      </c>
      <c r="X157" s="1065"/>
      <c r="Y157" s="1065"/>
      <c r="Z157" s="1065"/>
      <c r="AA157" s="1065"/>
      <c r="AB157" s="1065"/>
      <c r="AC157" s="663"/>
      <c r="AD157" s="663"/>
      <c r="AE157" s="663"/>
      <c r="AF157" s="663"/>
      <c r="AG157" s="663"/>
      <c r="AH157" s="663"/>
      <c r="AI157" s="663"/>
      <c r="AJ157" s="663"/>
      <c r="AK157" s="663"/>
      <c r="AL157" s="626"/>
      <c r="AM157" s="2944"/>
    </row>
    <row r="158" spans="1:39" ht="33.75" customHeight="1">
      <c r="A158" s="2943"/>
      <c r="B158" s="2466"/>
      <c r="C158" s="2407"/>
      <c r="D158" s="1598"/>
      <c r="E158" s="1094"/>
      <c r="F158" s="1094"/>
      <c r="G158" s="1094"/>
      <c r="H158" s="1094"/>
      <c r="I158" s="2900"/>
      <c r="J158" s="1094"/>
      <c r="K158" s="1094"/>
      <c r="L158" s="1094"/>
      <c r="M158" s="1440"/>
      <c r="N158" s="1094"/>
      <c r="O158" s="1097"/>
      <c r="P158" s="1097"/>
      <c r="Q158" s="1065"/>
      <c r="R158" s="1065">
        <f t="shared" si="11"/>
        <v>0</v>
      </c>
      <c r="S158" s="1065"/>
      <c r="T158" s="1065"/>
      <c r="U158" s="1065">
        <f t="shared" si="13"/>
        <v>0</v>
      </c>
      <c r="V158" s="1065"/>
      <c r="W158" s="1065">
        <f t="shared" si="12"/>
        <v>0</v>
      </c>
      <c r="X158" s="1065"/>
      <c r="Y158" s="1065"/>
      <c r="Z158" s="1065"/>
      <c r="AA158" s="1065"/>
      <c r="AB158" s="1065"/>
      <c r="AC158" s="663"/>
      <c r="AD158" s="663"/>
      <c r="AE158" s="663"/>
      <c r="AF158" s="663"/>
      <c r="AG158" s="663"/>
      <c r="AH158" s="663"/>
      <c r="AI158" s="663"/>
      <c r="AJ158" s="663"/>
      <c r="AK158" s="663"/>
      <c r="AL158" s="626"/>
      <c r="AM158" s="2944"/>
    </row>
    <row r="159" spans="1:39" ht="33.75" customHeight="1">
      <c r="A159" s="2943"/>
      <c r="B159" s="2463"/>
      <c r="C159" s="1598"/>
      <c r="D159" s="1598"/>
      <c r="E159" s="1094"/>
      <c r="F159" s="1094"/>
      <c r="G159" s="1094"/>
      <c r="H159" s="1094"/>
      <c r="I159" s="2900"/>
      <c r="J159" s="1094"/>
      <c r="K159" s="1094"/>
      <c r="L159" s="1094"/>
      <c r="M159" s="1440"/>
      <c r="N159" s="1094"/>
      <c r="O159" s="1097"/>
      <c r="P159" s="1097"/>
      <c r="Q159" s="1065"/>
      <c r="R159" s="1065">
        <f t="shared" si="11"/>
        <v>0</v>
      </c>
      <c r="S159" s="1065"/>
      <c r="T159" s="1065"/>
      <c r="U159" s="1065">
        <f t="shared" si="13"/>
        <v>0</v>
      </c>
      <c r="V159" s="1065"/>
      <c r="W159" s="1065">
        <f t="shared" si="12"/>
        <v>0</v>
      </c>
      <c r="X159" s="1065"/>
      <c r="Y159" s="1065"/>
      <c r="Z159" s="1065"/>
      <c r="AA159" s="1065"/>
      <c r="AB159" s="1065"/>
      <c r="AC159" s="663"/>
      <c r="AD159" s="663"/>
      <c r="AE159" s="663"/>
      <c r="AF159" s="663"/>
      <c r="AG159" s="663"/>
      <c r="AH159" s="663"/>
      <c r="AI159" s="663"/>
      <c r="AJ159" s="663"/>
      <c r="AK159" s="663"/>
      <c r="AL159" s="626"/>
      <c r="AM159" s="2944"/>
    </row>
    <row r="160" spans="1:39" ht="33.75" customHeight="1">
      <c r="A160" s="2943"/>
      <c r="B160" s="2463"/>
      <c r="C160" s="1598"/>
      <c r="D160" s="1598"/>
      <c r="E160" s="1094"/>
      <c r="F160" s="1094"/>
      <c r="G160" s="1094"/>
      <c r="H160" s="1094"/>
      <c r="I160" s="2900"/>
      <c r="J160" s="1094"/>
      <c r="K160" s="1094"/>
      <c r="L160" s="1094"/>
      <c r="M160" s="1440"/>
      <c r="N160" s="1094"/>
      <c r="O160" s="1097"/>
      <c r="P160" s="1097"/>
      <c r="Q160" s="1065"/>
      <c r="R160" s="1065">
        <f t="shared" si="11"/>
        <v>0</v>
      </c>
      <c r="S160" s="1065"/>
      <c r="T160" s="1065"/>
      <c r="U160" s="1065">
        <f t="shared" si="13"/>
        <v>0</v>
      </c>
      <c r="V160" s="1065"/>
      <c r="W160" s="1065">
        <f t="shared" si="12"/>
        <v>0</v>
      </c>
      <c r="X160" s="1065"/>
      <c r="Y160" s="1065"/>
      <c r="Z160" s="1065"/>
      <c r="AA160" s="1065"/>
      <c r="AB160" s="1065"/>
      <c r="AC160" s="663"/>
      <c r="AD160" s="663"/>
      <c r="AE160" s="663"/>
      <c r="AF160" s="663"/>
      <c r="AG160" s="663"/>
      <c r="AH160" s="663"/>
      <c r="AI160" s="663"/>
      <c r="AJ160" s="663"/>
      <c r="AK160" s="663"/>
      <c r="AL160" s="626"/>
      <c r="AM160" s="2944"/>
    </row>
    <row r="161" spans="1:41" ht="33.75" customHeight="1">
      <c r="A161" s="2943"/>
      <c r="B161" s="2463"/>
      <c r="C161" s="1598"/>
      <c r="D161" s="1598"/>
      <c r="E161" s="1094"/>
      <c r="F161" s="1443"/>
      <c r="G161" s="1443"/>
      <c r="H161" s="1094"/>
      <c r="I161" s="2900"/>
      <c r="J161" s="1443"/>
      <c r="K161" s="1094"/>
      <c r="L161" s="1094"/>
      <c r="M161" s="1440"/>
      <c r="N161" s="1094"/>
      <c r="O161" s="1097"/>
      <c r="P161" s="1097"/>
      <c r="Q161" s="1065"/>
      <c r="R161" s="1065">
        <f t="shared" si="11"/>
        <v>0</v>
      </c>
      <c r="S161" s="1065"/>
      <c r="T161" s="1065"/>
      <c r="U161" s="1065">
        <f t="shared" si="13"/>
        <v>0</v>
      </c>
      <c r="V161" s="1065"/>
      <c r="W161" s="1065">
        <f t="shared" si="12"/>
        <v>0</v>
      </c>
      <c r="X161" s="1065"/>
      <c r="Y161" s="1065"/>
      <c r="Z161" s="1065"/>
      <c r="AA161" s="1065"/>
      <c r="AB161" s="1065"/>
      <c r="AC161" s="663"/>
      <c r="AD161" s="663"/>
      <c r="AE161" s="663"/>
      <c r="AF161" s="663"/>
      <c r="AG161" s="663"/>
      <c r="AH161" s="663"/>
      <c r="AI161" s="663"/>
      <c r="AJ161" s="663"/>
      <c r="AK161" s="663"/>
      <c r="AL161" s="626"/>
      <c r="AM161" s="2944"/>
    </row>
    <row r="162" spans="1:41" ht="33.75" customHeight="1">
      <c r="A162" s="2943"/>
      <c r="B162" s="2463"/>
      <c r="C162" s="2465"/>
      <c r="D162" s="1598"/>
      <c r="E162" s="1094"/>
      <c r="F162" s="1094"/>
      <c r="G162" s="1094"/>
      <c r="H162" s="1094"/>
      <c r="I162" s="2900"/>
      <c r="J162" s="1094"/>
      <c r="K162" s="1094"/>
      <c r="L162" s="1094"/>
      <c r="M162" s="1440"/>
      <c r="N162" s="1094"/>
      <c r="O162" s="1097"/>
      <c r="P162" s="1097"/>
      <c r="Q162" s="1065"/>
      <c r="R162" s="1065">
        <f t="shared" si="11"/>
        <v>0</v>
      </c>
      <c r="S162" s="1065"/>
      <c r="T162" s="1065"/>
      <c r="U162" s="1065">
        <f t="shared" si="13"/>
        <v>0</v>
      </c>
      <c r="V162" s="1065"/>
      <c r="W162" s="1065">
        <f t="shared" si="12"/>
        <v>0</v>
      </c>
      <c r="X162" s="1065"/>
      <c r="Y162" s="1065"/>
      <c r="Z162" s="1065"/>
      <c r="AA162" s="1065"/>
      <c r="AB162" s="1065"/>
      <c r="AC162" s="663"/>
      <c r="AD162" s="663"/>
      <c r="AE162" s="663"/>
      <c r="AF162" s="663"/>
      <c r="AG162" s="663"/>
      <c r="AH162" s="663"/>
      <c r="AI162" s="663"/>
      <c r="AJ162" s="663"/>
      <c r="AK162" s="663"/>
      <c r="AL162" s="626"/>
      <c r="AM162" s="2944"/>
    </row>
    <row r="163" spans="1:41" ht="33.75" customHeight="1">
      <c r="A163" s="2943"/>
      <c r="B163" s="2463"/>
      <c r="C163" s="1598"/>
      <c r="D163" s="1598"/>
      <c r="E163" s="1094"/>
      <c r="F163" s="1094"/>
      <c r="G163" s="1094"/>
      <c r="H163" s="1094"/>
      <c r="I163" s="2900"/>
      <c r="J163" s="1094"/>
      <c r="K163" s="1094"/>
      <c r="L163" s="1094"/>
      <c r="M163" s="1440"/>
      <c r="N163" s="1094"/>
      <c r="O163" s="1097"/>
      <c r="P163" s="1097"/>
      <c r="Q163" s="1065"/>
      <c r="R163" s="1065">
        <f t="shared" si="11"/>
        <v>0</v>
      </c>
      <c r="S163" s="1065"/>
      <c r="T163" s="1065"/>
      <c r="U163" s="1065">
        <f t="shared" si="13"/>
        <v>0</v>
      </c>
      <c r="V163" s="1065"/>
      <c r="W163" s="1065">
        <f t="shared" si="12"/>
        <v>0</v>
      </c>
      <c r="X163" s="1065"/>
      <c r="Y163" s="1065"/>
      <c r="Z163" s="1065"/>
      <c r="AA163" s="1065"/>
      <c r="AB163" s="1065"/>
      <c r="AC163" s="663"/>
      <c r="AD163" s="663"/>
      <c r="AE163" s="663"/>
      <c r="AF163" s="663"/>
      <c r="AG163" s="663"/>
      <c r="AH163" s="663"/>
      <c r="AI163" s="663"/>
      <c r="AJ163" s="663"/>
      <c r="AK163" s="663"/>
      <c r="AL163" s="626"/>
      <c r="AM163" s="2944"/>
    </row>
    <row r="164" spans="1:41" ht="33.75" customHeight="1">
      <c r="A164" s="2943"/>
      <c r="B164" s="2463"/>
      <c r="C164" s="1598"/>
      <c r="D164" s="1598"/>
      <c r="E164" s="1094"/>
      <c r="F164" s="1094"/>
      <c r="G164" s="1094"/>
      <c r="H164" s="1094"/>
      <c r="I164" s="2900"/>
      <c r="J164" s="1094"/>
      <c r="K164" s="1094"/>
      <c r="L164" s="1094"/>
      <c r="M164" s="1440"/>
      <c r="N164" s="1094"/>
      <c r="O164" s="1097"/>
      <c r="P164" s="1097"/>
      <c r="Q164" s="1065"/>
      <c r="R164" s="1065">
        <f t="shared" si="11"/>
        <v>0</v>
      </c>
      <c r="S164" s="1065"/>
      <c r="T164" s="1065"/>
      <c r="U164" s="1065">
        <f t="shared" si="13"/>
        <v>0</v>
      </c>
      <c r="V164" s="1065"/>
      <c r="W164" s="1065">
        <f t="shared" si="12"/>
        <v>0</v>
      </c>
      <c r="X164" s="1065"/>
      <c r="Y164" s="1065"/>
      <c r="Z164" s="1065"/>
      <c r="AA164" s="1065"/>
      <c r="AB164" s="1065"/>
      <c r="AC164" s="663"/>
      <c r="AD164" s="663"/>
      <c r="AE164" s="663"/>
      <c r="AF164" s="663"/>
      <c r="AG164" s="663"/>
      <c r="AH164" s="663"/>
      <c r="AI164" s="663"/>
      <c r="AJ164" s="663"/>
      <c r="AK164" s="663"/>
      <c r="AL164" s="626"/>
      <c r="AM164" s="2944"/>
    </row>
    <row r="165" spans="1:41" ht="33.75" customHeight="1">
      <c r="A165" s="2943"/>
      <c r="B165" s="2463"/>
      <c r="C165" s="2465"/>
      <c r="D165" s="1598"/>
      <c r="E165" s="1094"/>
      <c r="F165" s="1094"/>
      <c r="G165" s="1094"/>
      <c r="H165" s="1094"/>
      <c r="I165" s="2900"/>
      <c r="J165" s="1094"/>
      <c r="K165" s="1094"/>
      <c r="L165" s="1094"/>
      <c r="M165" s="1440"/>
      <c r="N165" s="1094"/>
      <c r="O165" s="1097"/>
      <c r="P165" s="1097"/>
      <c r="Q165" s="1065"/>
      <c r="R165" s="1065">
        <f t="shared" si="11"/>
        <v>0</v>
      </c>
      <c r="S165" s="1065"/>
      <c r="T165" s="1065"/>
      <c r="U165" s="1065">
        <f t="shared" si="13"/>
        <v>0</v>
      </c>
      <c r="V165" s="1065"/>
      <c r="W165" s="1065">
        <f t="shared" si="12"/>
        <v>0</v>
      </c>
      <c r="X165" s="1065"/>
      <c r="Y165" s="1065"/>
      <c r="Z165" s="1065"/>
      <c r="AA165" s="1065"/>
      <c r="AB165" s="1065"/>
      <c r="AC165" s="663"/>
      <c r="AD165" s="663"/>
      <c r="AE165" s="663"/>
      <c r="AF165" s="663"/>
      <c r="AG165" s="663"/>
      <c r="AH165" s="663"/>
      <c r="AI165" s="663"/>
      <c r="AJ165" s="663"/>
      <c r="AK165" s="663"/>
      <c r="AL165" s="626"/>
      <c r="AM165" s="2946"/>
      <c r="AN165" s="59"/>
      <c r="AO165" s="59"/>
    </row>
    <row r="166" spans="1:41" ht="33.75" customHeight="1">
      <c r="A166" s="2943"/>
      <c r="B166" s="2463"/>
      <c r="C166" s="1598"/>
      <c r="D166" s="1598"/>
      <c r="E166" s="1094"/>
      <c r="F166" s="1094"/>
      <c r="G166" s="1094"/>
      <c r="H166" s="1094"/>
      <c r="I166" s="2900"/>
      <c r="J166" s="1094"/>
      <c r="K166" s="1094"/>
      <c r="L166" s="1094"/>
      <c r="M166" s="1440"/>
      <c r="N166" s="1094"/>
      <c r="O166" s="1097"/>
      <c r="P166" s="1097"/>
      <c r="Q166" s="1065"/>
      <c r="R166" s="1065">
        <f t="shared" si="11"/>
        <v>0</v>
      </c>
      <c r="S166" s="1065"/>
      <c r="T166" s="1065"/>
      <c r="U166" s="1065">
        <f t="shared" si="13"/>
        <v>0</v>
      </c>
      <c r="V166" s="1065"/>
      <c r="W166" s="1065">
        <f t="shared" si="12"/>
        <v>0</v>
      </c>
      <c r="X166" s="1065"/>
      <c r="Y166" s="1065"/>
      <c r="Z166" s="1065"/>
      <c r="AA166" s="1065"/>
      <c r="AB166" s="1065"/>
      <c r="AC166" s="663"/>
      <c r="AD166" s="663"/>
      <c r="AE166" s="663"/>
      <c r="AF166" s="663"/>
      <c r="AG166" s="663"/>
      <c r="AH166" s="663"/>
      <c r="AI166" s="663"/>
      <c r="AJ166" s="663"/>
      <c r="AK166" s="663"/>
      <c r="AL166" s="626"/>
      <c r="AM166" s="2944"/>
    </row>
    <row r="167" spans="1:41" ht="33.75" customHeight="1">
      <c r="A167" s="2943"/>
      <c r="B167" s="2463"/>
      <c r="C167" s="1598"/>
      <c r="D167" s="1598"/>
      <c r="E167" s="1094"/>
      <c r="F167" s="2467"/>
      <c r="G167" s="2467"/>
      <c r="H167" s="1094"/>
      <c r="I167" s="2900"/>
      <c r="J167" s="1094"/>
      <c r="K167" s="1094"/>
      <c r="L167" s="1094"/>
      <c r="M167" s="1440"/>
      <c r="N167" s="1094"/>
      <c r="O167" s="1097"/>
      <c r="P167" s="1097"/>
      <c r="Q167" s="1065"/>
      <c r="R167" s="1065">
        <f t="shared" si="11"/>
        <v>0</v>
      </c>
      <c r="S167" s="1065"/>
      <c r="T167" s="1065"/>
      <c r="U167" s="1065">
        <f t="shared" si="13"/>
        <v>0</v>
      </c>
      <c r="V167" s="1065"/>
      <c r="W167" s="1065">
        <f t="shared" si="12"/>
        <v>0</v>
      </c>
      <c r="X167" s="1065"/>
      <c r="Y167" s="1065"/>
      <c r="Z167" s="1065"/>
      <c r="AA167" s="1065"/>
      <c r="AB167" s="1065"/>
      <c r="AC167" s="663"/>
      <c r="AD167" s="663"/>
      <c r="AE167" s="663"/>
      <c r="AF167" s="663"/>
      <c r="AG167" s="663"/>
      <c r="AH167" s="663"/>
      <c r="AI167" s="663"/>
      <c r="AJ167" s="663"/>
      <c r="AK167" s="663"/>
      <c r="AL167" s="626"/>
      <c r="AM167" s="2944"/>
    </row>
    <row r="168" spans="1:41" ht="33.75" customHeight="1">
      <c r="A168" s="2943"/>
      <c r="B168" s="2463"/>
      <c r="C168" s="2407"/>
      <c r="D168" s="1598"/>
      <c r="E168" s="1094"/>
      <c r="F168" s="1443"/>
      <c r="G168" s="1443"/>
      <c r="H168" s="1094"/>
      <c r="I168" s="2900"/>
      <c r="J168" s="1094"/>
      <c r="K168" s="1094"/>
      <c r="L168" s="1094"/>
      <c r="M168" s="1440"/>
      <c r="N168" s="1094"/>
      <c r="O168" s="1097"/>
      <c r="P168" s="1097"/>
      <c r="Q168" s="1065"/>
      <c r="R168" s="1065">
        <f t="shared" si="11"/>
        <v>0</v>
      </c>
      <c r="S168" s="1065"/>
      <c r="T168" s="1065"/>
      <c r="U168" s="1065">
        <f t="shared" si="13"/>
        <v>0</v>
      </c>
      <c r="V168" s="1065"/>
      <c r="W168" s="1065">
        <f t="shared" si="12"/>
        <v>0</v>
      </c>
      <c r="X168" s="1065"/>
      <c r="Y168" s="1065"/>
      <c r="Z168" s="1065"/>
      <c r="AA168" s="1065"/>
      <c r="AB168" s="1065"/>
      <c r="AC168" s="663"/>
      <c r="AD168" s="663"/>
      <c r="AE168" s="663"/>
      <c r="AF168" s="663"/>
      <c r="AG168" s="663"/>
      <c r="AH168" s="663"/>
      <c r="AI168" s="663"/>
      <c r="AJ168" s="663"/>
      <c r="AK168" s="663"/>
      <c r="AL168" s="626"/>
      <c r="AM168" s="2944"/>
    </row>
    <row r="169" spans="1:41" ht="33.75" customHeight="1">
      <c r="A169" s="2943"/>
      <c r="B169" s="2463"/>
      <c r="C169" s="1598"/>
      <c r="D169" s="1598"/>
      <c r="E169" s="1094"/>
      <c r="F169" s="1094"/>
      <c r="G169" s="1094"/>
      <c r="H169" s="1094"/>
      <c r="I169" s="2900"/>
      <c r="J169" s="1094"/>
      <c r="K169" s="1094"/>
      <c r="L169" s="1094"/>
      <c r="M169" s="1440"/>
      <c r="N169" s="1094"/>
      <c r="O169" s="1097"/>
      <c r="P169" s="1097"/>
      <c r="Q169" s="1065"/>
      <c r="R169" s="1065">
        <f t="shared" si="11"/>
        <v>0</v>
      </c>
      <c r="S169" s="1065"/>
      <c r="T169" s="1065"/>
      <c r="U169" s="1065">
        <f t="shared" si="13"/>
        <v>0</v>
      </c>
      <c r="V169" s="1065"/>
      <c r="W169" s="1065">
        <f t="shared" si="12"/>
        <v>0</v>
      </c>
      <c r="X169" s="1065"/>
      <c r="Y169" s="1065"/>
      <c r="Z169" s="1065"/>
      <c r="AA169" s="1065"/>
      <c r="AB169" s="1065"/>
      <c r="AC169" s="663"/>
      <c r="AD169" s="663"/>
      <c r="AE169" s="663"/>
      <c r="AF169" s="663"/>
      <c r="AG169" s="663"/>
      <c r="AH169" s="663"/>
      <c r="AI169" s="663"/>
      <c r="AJ169" s="663"/>
      <c r="AK169" s="663"/>
      <c r="AL169" s="626"/>
      <c r="AM169" s="2944"/>
    </row>
    <row r="170" spans="1:41" ht="33.75" customHeight="1">
      <c r="A170" s="2943"/>
      <c r="B170" s="2463"/>
      <c r="C170" s="1598"/>
      <c r="D170" s="1598"/>
      <c r="E170" s="1094"/>
      <c r="F170" s="1094"/>
      <c r="G170" s="1094"/>
      <c r="H170" s="1094"/>
      <c r="I170" s="2900"/>
      <c r="J170" s="1094"/>
      <c r="K170" s="1094"/>
      <c r="L170" s="1094"/>
      <c r="M170" s="1440"/>
      <c r="N170" s="1094"/>
      <c r="O170" s="1097"/>
      <c r="P170" s="1097"/>
      <c r="Q170" s="1065"/>
      <c r="R170" s="1065">
        <f t="shared" si="11"/>
        <v>0</v>
      </c>
      <c r="S170" s="1065"/>
      <c r="T170" s="1065"/>
      <c r="U170" s="1065">
        <f t="shared" si="13"/>
        <v>0</v>
      </c>
      <c r="V170" s="1065"/>
      <c r="W170" s="1065">
        <f t="shared" si="12"/>
        <v>0</v>
      </c>
      <c r="X170" s="1065"/>
      <c r="Y170" s="1065"/>
      <c r="Z170" s="1065"/>
      <c r="AA170" s="1065"/>
      <c r="AB170" s="1065"/>
      <c r="AC170" s="663"/>
      <c r="AD170" s="663"/>
      <c r="AE170" s="663"/>
      <c r="AF170" s="663"/>
      <c r="AG170" s="663"/>
      <c r="AH170" s="663"/>
      <c r="AI170" s="663"/>
      <c r="AJ170" s="663"/>
      <c r="AK170" s="663"/>
      <c r="AL170" s="626"/>
      <c r="AM170" s="2944"/>
    </row>
    <row r="171" spans="1:41" ht="33.75" customHeight="1">
      <c r="A171" s="2943"/>
      <c r="B171" s="2463"/>
      <c r="C171" s="1598"/>
      <c r="D171" s="1598"/>
      <c r="E171" s="1094"/>
      <c r="F171" s="1094"/>
      <c r="G171" s="1094"/>
      <c r="H171" s="1094"/>
      <c r="I171" s="2900"/>
      <c r="J171" s="1094"/>
      <c r="K171" s="1094"/>
      <c r="L171" s="1094"/>
      <c r="M171" s="1440"/>
      <c r="N171" s="1094"/>
      <c r="O171" s="1097"/>
      <c r="P171" s="1097"/>
      <c r="Q171" s="1065"/>
      <c r="R171" s="1065">
        <f t="shared" si="11"/>
        <v>0</v>
      </c>
      <c r="S171" s="1065"/>
      <c r="T171" s="1065"/>
      <c r="U171" s="1065">
        <f t="shared" si="13"/>
        <v>0</v>
      </c>
      <c r="V171" s="1065"/>
      <c r="W171" s="1065">
        <f t="shared" si="12"/>
        <v>0</v>
      </c>
      <c r="X171" s="1065"/>
      <c r="Y171" s="1065"/>
      <c r="Z171" s="1065"/>
      <c r="AA171" s="1065"/>
      <c r="AB171" s="1065"/>
      <c r="AC171" s="663"/>
      <c r="AD171" s="663"/>
      <c r="AE171" s="663"/>
      <c r="AF171" s="663"/>
      <c r="AG171" s="663"/>
      <c r="AH171" s="663"/>
      <c r="AI171" s="663"/>
      <c r="AJ171" s="663"/>
      <c r="AK171" s="663"/>
      <c r="AL171" s="626"/>
      <c r="AM171" s="2944"/>
    </row>
    <row r="172" spans="1:41" ht="33.75" customHeight="1">
      <c r="A172" s="2943"/>
      <c r="B172" s="2463"/>
      <c r="C172" s="1598"/>
      <c r="D172" s="1598"/>
      <c r="E172" s="1094"/>
      <c r="F172" s="1094"/>
      <c r="G172" s="1094"/>
      <c r="H172" s="1094"/>
      <c r="I172" s="2900"/>
      <c r="J172" s="1094"/>
      <c r="K172" s="1094"/>
      <c r="L172" s="1094"/>
      <c r="M172" s="1440"/>
      <c r="N172" s="1094"/>
      <c r="O172" s="1097"/>
      <c r="P172" s="1097"/>
      <c r="Q172" s="1065"/>
      <c r="R172" s="1065">
        <f t="shared" si="11"/>
        <v>0</v>
      </c>
      <c r="S172" s="1065"/>
      <c r="T172" s="1065"/>
      <c r="U172" s="1065">
        <f t="shared" si="13"/>
        <v>0</v>
      </c>
      <c r="V172" s="1065"/>
      <c r="W172" s="1065">
        <f t="shared" si="12"/>
        <v>0</v>
      </c>
      <c r="X172" s="1065"/>
      <c r="Y172" s="1065"/>
      <c r="Z172" s="1065"/>
      <c r="AA172" s="1065"/>
      <c r="AB172" s="1065"/>
      <c r="AC172" s="663"/>
      <c r="AD172" s="663"/>
      <c r="AE172" s="663"/>
      <c r="AF172" s="663"/>
      <c r="AG172" s="663"/>
      <c r="AH172" s="663"/>
      <c r="AI172" s="663"/>
      <c r="AJ172" s="663"/>
      <c r="AK172" s="663"/>
      <c r="AL172" s="626"/>
      <c r="AM172" s="2944"/>
    </row>
    <row r="173" spans="1:41" ht="33.75" customHeight="1">
      <c r="A173" s="2943"/>
      <c r="B173" s="2463"/>
      <c r="C173" s="1598"/>
      <c r="D173" s="1598"/>
      <c r="E173" s="1094"/>
      <c r="F173" s="1094"/>
      <c r="G173" s="1094"/>
      <c r="H173" s="1094"/>
      <c r="I173" s="2900"/>
      <c r="J173" s="1094"/>
      <c r="K173" s="1094"/>
      <c r="L173" s="1094"/>
      <c r="M173" s="1440"/>
      <c r="N173" s="1094"/>
      <c r="O173" s="1097"/>
      <c r="P173" s="2468"/>
      <c r="Q173" s="1065"/>
      <c r="R173" s="1065">
        <f t="shared" si="11"/>
        <v>0</v>
      </c>
      <c r="S173" s="1065"/>
      <c r="T173" s="1065"/>
      <c r="U173" s="1065">
        <f t="shared" si="13"/>
        <v>0</v>
      </c>
      <c r="V173" s="1065"/>
      <c r="W173" s="1065">
        <f t="shared" si="12"/>
        <v>0</v>
      </c>
      <c r="X173" s="1065"/>
      <c r="Y173" s="1065"/>
      <c r="Z173" s="1065"/>
      <c r="AA173" s="1065"/>
      <c r="AB173" s="1065"/>
      <c r="AC173" s="663"/>
      <c r="AD173" s="663"/>
      <c r="AE173" s="663"/>
      <c r="AF173" s="663"/>
      <c r="AG173" s="663"/>
      <c r="AH173" s="663"/>
      <c r="AI173" s="663"/>
      <c r="AJ173" s="663"/>
      <c r="AK173" s="663"/>
      <c r="AL173" s="626"/>
      <c r="AM173" s="2944"/>
    </row>
    <row r="174" spans="1:41" ht="33.75" customHeight="1">
      <c r="A174" s="2943"/>
      <c r="B174" s="2463"/>
      <c r="C174" s="1598"/>
      <c r="D174" s="1598"/>
      <c r="E174" s="1094"/>
      <c r="F174" s="1094"/>
      <c r="G174" s="1094"/>
      <c r="H174" s="1094"/>
      <c r="I174" s="2900"/>
      <c r="J174" s="1094"/>
      <c r="K174" s="1094"/>
      <c r="L174" s="1094"/>
      <c r="M174" s="1440"/>
      <c r="N174" s="1094"/>
      <c r="O174" s="1097"/>
      <c r="P174" s="1097"/>
      <c r="Q174" s="1065"/>
      <c r="R174" s="1065">
        <f t="shared" si="11"/>
        <v>0</v>
      </c>
      <c r="S174" s="1065"/>
      <c r="T174" s="1065"/>
      <c r="U174" s="1065">
        <f t="shared" si="13"/>
        <v>0</v>
      </c>
      <c r="V174" s="1065"/>
      <c r="W174" s="1065">
        <f t="shared" si="12"/>
        <v>0</v>
      </c>
      <c r="X174" s="1065"/>
      <c r="Y174" s="1065"/>
      <c r="Z174" s="1065"/>
      <c r="AA174" s="1065"/>
      <c r="AB174" s="1065"/>
      <c r="AC174" s="663"/>
      <c r="AD174" s="663"/>
      <c r="AE174" s="663"/>
      <c r="AF174" s="663"/>
      <c r="AG174" s="663"/>
      <c r="AH174" s="663"/>
      <c r="AI174" s="663"/>
      <c r="AJ174" s="663"/>
      <c r="AK174" s="663"/>
      <c r="AL174" s="626"/>
      <c r="AM174" s="2944"/>
    </row>
    <row r="175" spans="1:41" ht="33.75" customHeight="1">
      <c r="A175" s="2943"/>
      <c r="B175" s="2463"/>
      <c r="C175" s="1598"/>
      <c r="D175" s="1598"/>
      <c r="E175" s="1094"/>
      <c r="F175" s="2469"/>
      <c r="G175" s="2469"/>
      <c r="H175" s="1094"/>
      <c r="I175" s="2900"/>
      <c r="J175" s="1094"/>
      <c r="K175" s="1094"/>
      <c r="L175" s="1094"/>
      <c r="M175" s="1440"/>
      <c r="N175" s="1094"/>
      <c r="O175" s="1097"/>
      <c r="P175" s="1097"/>
      <c r="Q175" s="1065"/>
      <c r="R175" s="1065">
        <f t="shared" si="11"/>
        <v>0</v>
      </c>
      <c r="S175" s="1065"/>
      <c r="T175" s="1065"/>
      <c r="U175" s="1065">
        <f t="shared" si="13"/>
        <v>0</v>
      </c>
      <c r="V175" s="1065"/>
      <c r="W175" s="1065">
        <f t="shared" si="12"/>
        <v>0</v>
      </c>
      <c r="X175" s="1065"/>
      <c r="Y175" s="1065"/>
      <c r="Z175" s="1065"/>
      <c r="AA175" s="1065"/>
      <c r="AB175" s="1065"/>
      <c r="AC175" s="663"/>
      <c r="AD175" s="663"/>
      <c r="AE175" s="663"/>
      <c r="AF175" s="663"/>
      <c r="AG175" s="663"/>
      <c r="AH175" s="663"/>
      <c r="AI175" s="663"/>
      <c r="AJ175" s="663"/>
      <c r="AK175" s="663"/>
      <c r="AL175" s="626"/>
      <c r="AM175" s="2944"/>
    </row>
    <row r="176" spans="1:41" ht="33.75" customHeight="1">
      <c r="A176" s="2943"/>
      <c r="B176" s="2463"/>
      <c r="C176" s="1598"/>
      <c r="D176" s="1598"/>
      <c r="E176" s="1094"/>
      <c r="F176" s="1094"/>
      <c r="G176" s="1094"/>
      <c r="H176" s="1094"/>
      <c r="I176" s="2900"/>
      <c r="J176" s="1094"/>
      <c r="K176" s="1094"/>
      <c r="L176" s="1094"/>
      <c r="M176" s="1440"/>
      <c r="N176" s="1094"/>
      <c r="O176" s="1097"/>
      <c r="P176" s="1097"/>
      <c r="Q176" s="1065"/>
      <c r="R176" s="1065">
        <f t="shared" si="11"/>
        <v>0</v>
      </c>
      <c r="S176" s="1065"/>
      <c r="T176" s="1065"/>
      <c r="U176" s="1065">
        <f t="shared" si="13"/>
        <v>0</v>
      </c>
      <c r="V176" s="1065"/>
      <c r="W176" s="1065">
        <f t="shared" si="12"/>
        <v>0</v>
      </c>
      <c r="X176" s="1065"/>
      <c r="Y176" s="1065"/>
      <c r="Z176" s="1065"/>
      <c r="AA176" s="1065"/>
      <c r="AB176" s="1065"/>
      <c r="AC176" s="663"/>
      <c r="AD176" s="663"/>
      <c r="AE176" s="663"/>
      <c r="AF176" s="663"/>
      <c r="AG176" s="663"/>
      <c r="AH176" s="663"/>
      <c r="AI176" s="663"/>
      <c r="AJ176" s="663"/>
      <c r="AK176" s="663"/>
      <c r="AL176" s="626"/>
      <c r="AM176" s="2944"/>
    </row>
    <row r="177" spans="1:39" ht="33.75" customHeight="1">
      <c r="A177" s="2943"/>
      <c r="B177" s="2463"/>
      <c r="C177" s="1598"/>
      <c r="D177" s="1598"/>
      <c r="E177" s="1094"/>
      <c r="F177" s="1094"/>
      <c r="G177" s="1094"/>
      <c r="H177" s="1094"/>
      <c r="I177" s="2900"/>
      <c r="J177" s="1094"/>
      <c r="K177" s="1094"/>
      <c r="L177" s="1094"/>
      <c r="M177" s="1440"/>
      <c r="N177" s="1094"/>
      <c r="O177" s="1097"/>
      <c r="P177" s="1097"/>
      <c r="Q177" s="1065"/>
      <c r="R177" s="1065">
        <f t="shared" si="11"/>
        <v>0</v>
      </c>
      <c r="S177" s="1065"/>
      <c r="T177" s="1065"/>
      <c r="U177" s="1065">
        <f t="shared" si="13"/>
        <v>0</v>
      </c>
      <c r="V177" s="1065"/>
      <c r="W177" s="1065">
        <f t="shared" si="12"/>
        <v>0</v>
      </c>
      <c r="X177" s="1065"/>
      <c r="Y177" s="1065"/>
      <c r="Z177" s="1065"/>
      <c r="AA177" s="1065"/>
      <c r="AB177" s="1065"/>
      <c r="AC177" s="663"/>
      <c r="AD177" s="663"/>
      <c r="AE177" s="663"/>
      <c r="AF177" s="663"/>
      <c r="AG177" s="663"/>
      <c r="AH177" s="663"/>
      <c r="AI177" s="663"/>
      <c r="AJ177" s="663"/>
      <c r="AK177" s="663"/>
      <c r="AL177" s="626"/>
      <c r="AM177" s="2944"/>
    </row>
    <row r="178" spans="1:39" ht="33.75" customHeight="1">
      <c r="A178" s="2943"/>
      <c r="B178" s="2463"/>
      <c r="C178" s="1598"/>
      <c r="D178" s="1598"/>
      <c r="E178" s="1094"/>
      <c r="F178" s="1094"/>
      <c r="G178" s="1094"/>
      <c r="H178" s="1094"/>
      <c r="I178" s="2900"/>
      <c r="J178" s="1094"/>
      <c r="K178" s="1094"/>
      <c r="L178" s="1094"/>
      <c r="M178" s="1440"/>
      <c r="N178" s="1094"/>
      <c r="O178" s="1097"/>
      <c r="P178" s="1097"/>
      <c r="Q178" s="1065"/>
      <c r="R178" s="1065">
        <f t="shared" si="11"/>
        <v>0</v>
      </c>
      <c r="S178" s="1065"/>
      <c r="T178" s="1065"/>
      <c r="U178" s="1065">
        <f t="shared" si="13"/>
        <v>0</v>
      </c>
      <c r="V178" s="1065"/>
      <c r="W178" s="1065">
        <f t="shared" si="12"/>
        <v>0</v>
      </c>
      <c r="X178" s="1065"/>
      <c r="Y178" s="1065"/>
      <c r="Z178" s="1065"/>
      <c r="AA178" s="1065"/>
      <c r="AB178" s="1065"/>
      <c r="AC178" s="663"/>
      <c r="AD178" s="663"/>
      <c r="AE178" s="663"/>
      <c r="AF178" s="663"/>
      <c r="AG178" s="663"/>
      <c r="AH178" s="663"/>
      <c r="AI178" s="663"/>
      <c r="AJ178" s="663"/>
      <c r="AK178" s="663"/>
      <c r="AL178" s="626"/>
      <c r="AM178" s="2944"/>
    </row>
    <row r="179" spans="1:39" ht="33.75" customHeight="1">
      <c r="A179" s="2943"/>
      <c r="B179" s="2463"/>
      <c r="C179" s="1598"/>
      <c r="D179" s="1598"/>
      <c r="E179" s="1094"/>
      <c r="F179" s="2464"/>
      <c r="G179" s="2464"/>
      <c r="H179" s="1094"/>
      <c r="I179" s="2900"/>
      <c r="J179" s="1094"/>
      <c r="K179" s="1094"/>
      <c r="L179" s="1094"/>
      <c r="M179" s="1440"/>
      <c r="N179" s="1094"/>
      <c r="O179" s="1097"/>
      <c r="P179" s="1097"/>
      <c r="Q179" s="1065"/>
      <c r="R179" s="1065">
        <f t="shared" si="11"/>
        <v>0</v>
      </c>
      <c r="S179" s="1065"/>
      <c r="T179" s="1065"/>
      <c r="U179" s="1065">
        <f t="shared" si="13"/>
        <v>0</v>
      </c>
      <c r="V179" s="1065"/>
      <c r="W179" s="1065">
        <f t="shared" si="12"/>
        <v>0</v>
      </c>
      <c r="X179" s="1065"/>
      <c r="Y179" s="1065"/>
      <c r="Z179" s="1065"/>
      <c r="AA179" s="1065"/>
      <c r="AB179" s="1065"/>
      <c r="AC179" s="663"/>
      <c r="AD179" s="663"/>
      <c r="AE179" s="663"/>
      <c r="AF179" s="663"/>
      <c r="AG179" s="663"/>
      <c r="AH179" s="663"/>
      <c r="AI179" s="663"/>
      <c r="AJ179" s="663"/>
      <c r="AK179" s="663"/>
      <c r="AL179" s="626"/>
      <c r="AM179" s="2944"/>
    </row>
    <row r="180" spans="1:39" ht="33.75" customHeight="1">
      <c r="A180" s="2943"/>
      <c r="B180" s="2463"/>
      <c r="C180" s="2407"/>
      <c r="D180" s="1598"/>
      <c r="E180" s="1094"/>
      <c r="F180" s="1094"/>
      <c r="G180" s="1094"/>
      <c r="H180" s="1094"/>
      <c r="I180" s="2900"/>
      <c r="J180" s="1094"/>
      <c r="K180" s="1094"/>
      <c r="L180" s="1094"/>
      <c r="M180" s="1440"/>
      <c r="N180" s="1094"/>
      <c r="O180" s="1484"/>
      <c r="P180" s="1097"/>
      <c r="Q180" s="1065"/>
      <c r="R180" s="1065">
        <f t="shared" si="11"/>
        <v>0</v>
      </c>
      <c r="S180" s="1065"/>
      <c r="T180" s="1065"/>
      <c r="U180" s="1065">
        <f t="shared" si="13"/>
        <v>0</v>
      </c>
      <c r="V180" s="1065"/>
      <c r="W180" s="1065">
        <f t="shared" si="12"/>
        <v>0</v>
      </c>
      <c r="X180" s="1065"/>
      <c r="Y180" s="1065"/>
      <c r="Z180" s="1065"/>
      <c r="AA180" s="1065"/>
      <c r="AB180" s="1065"/>
      <c r="AC180" s="663"/>
      <c r="AD180" s="663"/>
      <c r="AE180" s="663"/>
      <c r="AF180" s="663"/>
      <c r="AG180" s="663"/>
      <c r="AH180" s="663"/>
      <c r="AI180" s="663"/>
      <c r="AJ180" s="663"/>
      <c r="AK180" s="663"/>
      <c r="AL180" s="626"/>
      <c r="AM180" s="2944"/>
    </row>
    <row r="181" spans="1:39" ht="33.75" customHeight="1">
      <c r="A181" s="2943"/>
      <c r="B181" s="2463"/>
      <c r="C181" s="1598"/>
      <c r="D181" s="1598"/>
      <c r="E181" s="1094"/>
      <c r="F181" s="2464"/>
      <c r="G181" s="2464"/>
      <c r="H181" s="1094"/>
      <c r="I181" s="2900"/>
      <c r="J181" s="1094"/>
      <c r="K181" s="1094"/>
      <c r="L181" s="1094"/>
      <c r="M181" s="1440"/>
      <c r="N181" s="1094"/>
      <c r="O181" s="1097"/>
      <c r="P181" s="1097"/>
      <c r="Q181" s="1065"/>
      <c r="R181" s="1065">
        <f t="shared" si="11"/>
        <v>0</v>
      </c>
      <c r="S181" s="1065"/>
      <c r="T181" s="1065"/>
      <c r="U181" s="1065">
        <f t="shared" ref="U181:U212" si="14">O181-P181-Q181-R181-T181+S181</f>
        <v>0</v>
      </c>
      <c r="V181" s="1065"/>
      <c r="W181" s="1065">
        <f t="shared" si="12"/>
        <v>0</v>
      </c>
      <c r="X181" s="1065"/>
      <c r="Y181" s="1065"/>
      <c r="Z181" s="1065"/>
      <c r="AA181" s="1065"/>
      <c r="AB181" s="1065"/>
      <c r="AC181" s="663"/>
      <c r="AD181" s="663"/>
      <c r="AE181" s="663"/>
      <c r="AF181" s="663"/>
      <c r="AG181" s="663"/>
      <c r="AH181" s="663"/>
      <c r="AI181" s="663"/>
      <c r="AJ181" s="663"/>
      <c r="AK181" s="663"/>
      <c r="AL181" s="626"/>
      <c r="AM181" s="2944"/>
    </row>
    <row r="182" spans="1:39" ht="33.75" customHeight="1">
      <c r="A182" s="2943"/>
      <c r="B182" s="2463"/>
      <c r="C182" s="1598"/>
      <c r="D182" s="1598"/>
      <c r="E182" s="1094"/>
      <c r="F182" s="1094"/>
      <c r="G182" s="1094"/>
      <c r="H182" s="1094"/>
      <c r="I182" s="2900"/>
      <c r="J182" s="1094"/>
      <c r="K182" s="1094"/>
      <c r="L182" s="1094"/>
      <c r="M182" s="1440"/>
      <c r="N182" s="1094"/>
      <c r="O182" s="1097"/>
      <c r="P182" s="1097"/>
      <c r="Q182" s="1065"/>
      <c r="R182" s="1065">
        <f t="shared" si="11"/>
        <v>0</v>
      </c>
      <c r="S182" s="1065"/>
      <c r="T182" s="1065"/>
      <c r="U182" s="1065">
        <f t="shared" si="14"/>
        <v>0</v>
      </c>
      <c r="V182" s="1065"/>
      <c r="W182" s="1065">
        <f t="shared" si="12"/>
        <v>0</v>
      </c>
      <c r="X182" s="1065"/>
      <c r="Y182" s="1065"/>
      <c r="Z182" s="1065"/>
      <c r="AA182" s="1065"/>
      <c r="AB182" s="1065"/>
      <c r="AC182" s="663"/>
      <c r="AD182" s="663"/>
      <c r="AE182" s="663"/>
      <c r="AF182" s="663"/>
      <c r="AG182" s="663"/>
      <c r="AH182" s="663"/>
      <c r="AI182" s="663"/>
      <c r="AJ182" s="663"/>
      <c r="AK182" s="663"/>
      <c r="AL182" s="626"/>
      <c r="AM182" s="2944"/>
    </row>
    <row r="183" spans="1:39" ht="33.75" customHeight="1">
      <c r="A183" s="2943"/>
      <c r="B183" s="2463"/>
      <c r="C183" s="1598"/>
      <c r="D183" s="1598"/>
      <c r="E183" s="1094"/>
      <c r="F183" s="1094"/>
      <c r="G183" s="1094"/>
      <c r="H183" s="1094"/>
      <c r="I183" s="2900"/>
      <c r="J183" s="1094"/>
      <c r="K183" s="1094"/>
      <c r="L183" s="1094"/>
      <c r="M183" s="1440"/>
      <c r="N183" s="1094"/>
      <c r="O183" s="1097"/>
      <c r="P183" s="1097"/>
      <c r="Q183" s="1092"/>
      <c r="R183" s="1065">
        <f t="shared" si="11"/>
        <v>0</v>
      </c>
      <c r="S183" s="1065"/>
      <c r="T183" s="1065"/>
      <c r="U183" s="1065">
        <f t="shared" si="14"/>
        <v>0</v>
      </c>
      <c r="V183" s="1065"/>
      <c r="W183" s="1065">
        <f t="shared" si="12"/>
        <v>0</v>
      </c>
      <c r="X183" s="1065"/>
      <c r="Y183" s="1065"/>
      <c r="Z183" s="1065"/>
      <c r="AA183" s="1065"/>
      <c r="AB183" s="1065"/>
      <c r="AC183" s="663"/>
      <c r="AD183" s="663"/>
      <c r="AE183" s="663"/>
      <c r="AF183" s="663"/>
      <c r="AG183" s="663"/>
      <c r="AH183" s="663"/>
      <c r="AI183" s="663"/>
      <c r="AJ183" s="663"/>
      <c r="AK183" s="663"/>
      <c r="AL183" s="626"/>
      <c r="AM183" s="2944"/>
    </row>
    <row r="184" spans="1:39" ht="33.75" customHeight="1">
      <c r="A184" s="2943"/>
      <c r="B184" s="2463"/>
      <c r="C184" s="1598"/>
      <c r="D184" s="1598"/>
      <c r="E184" s="1094"/>
      <c r="F184" s="1094"/>
      <c r="G184" s="1094"/>
      <c r="H184" s="1094"/>
      <c r="I184" s="2900"/>
      <c r="J184" s="1094"/>
      <c r="K184" s="1094"/>
      <c r="L184" s="1094"/>
      <c r="M184" s="1440"/>
      <c r="N184" s="1094"/>
      <c r="O184" s="1097"/>
      <c r="P184" s="1097"/>
      <c r="Q184" s="1092"/>
      <c r="R184" s="1065">
        <f t="shared" si="11"/>
        <v>0</v>
      </c>
      <c r="S184" s="1065"/>
      <c r="T184" s="1065"/>
      <c r="U184" s="1065">
        <f t="shared" si="14"/>
        <v>0</v>
      </c>
      <c r="V184" s="1065"/>
      <c r="W184" s="1065">
        <f t="shared" si="12"/>
        <v>0</v>
      </c>
      <c r="X184" s="1065"/>
      <c r="Y184" s="1065"/>
      <c r="Z184" s="1065"/>
      <c r="AA184" s="1065"/>
      <c r="AB184" s="1065"/>
      <c r="AC184" s="663"/>
      <c r="AD184" s="663"/>
      <c r="AE184" s="663"/>
      <c r="AF184" s="663"/>
      <c r="AG184" s="663"/>
      <c r="AH184" s="663"/>
      <c r="AI184" s="663"/>
      <c r="AJ184" s="663"/>
      <c r="AK184" s="663"/>
      <c r="AL184" s="626"/>
      <c r="AM184" s="2944"/>
    </row>
    <row r="185" spans="1:39" ht="33.75" customHeight="1">
      <c r="A185" s="2943"/>
      <c r="B185" s="2463"/>
      <c r="C185" s="1598"/>
      <c r="D185" s="1598"/>
      <c r="E185" s="1094"/>
      <c r="F185" s="1094"/>
      <c r="G185" s="1094"/>
      <c r="H185" s="1094"/>
      <c r="I185" s="2900"/>
      <c r="J185" s="1094"/>
      <c r="K185" s="1094"/>
      <c r="L185" s="1094"/>
      <c r="M185" s="1440"/>
      <c r="N185" s="1094"/>
      <c r="O185" s="1097"/>
      <c r="P185" s="1097"/>
      <c r="Q185" s="1092"/>
      <c r="R185" s="1065">
        <f t="shared" si="11"/>
        <v>0</v>
      </c>
      <c r="S185" s="1065"/>
      <c r="T185" s="1065"/>
      <c r="U185" s="1065">
        <f t="shared" si="14"/>
        <v>0</v>
      </c>
      <c r="V185" s="1065"/>
      <c r="W185" s="1065">
        <f t="shared" si="12"/>
        <v>0</v>
      </c>
      <c r="X185" s="1065"/>
      <c r="Y185" s="1065"/>
      <c r="Z185" s="1065"/>
      <c r="AA185" s="1065"/>
      <c r="AB185" s="1065"/>
      <c r="AC185" s="663"/>
      <c r="AD185" s="663"/>
      <c r="AE185" s="663"/>
      <c r="AF185" s="663"/>
      <c r="AG185" s="663"/>
      <c r="AH185" s="663"/>
      <c r="AI185" s="663"/>
      <c r="AJ185" s="663"/>
      <c r="AK185" s="663"/>
      <c r="AL185" s="626"/>
      <c r="AM185" s="2944"/>
    </row>
    <row r="186" spans="1:39" ht="33.75" customHeight="1">
      <c r="A186" s="2943"/>
      <c r="B186" s="2463"/>
      <c r="C186" s="2465"/>
      <c r="D186" s="1598"/>
      <c r="E186" s="1099"/>
      <c r="F186" s="1094"/>
      <c r="G186" s="1094"/>
      <c r="H186" s="1094"/>
      <c r="I186" s="2900"/>
      <c r="J186" s="1094"/>
      <c r="K186" s="1094"/>
      <c r="L186" s="1094"/>
      <c r="M186" s="1440"/>
      <c r="N186" s="1094"/>
      <c r="O186" s="1097"/>
      <c r="P186" s="1097"/>
      <c r="Q186" s="1092"/>
      <c r="R186" s="1065">
        <f t="shared" si="11"/>
        <v>0</v>
      </c>
      <c r="S186" s="1065"/>
      <c r="T186" s="1065"/>
      <c r="U186" s="1065">
        <f t="shared" si="14"/>
        <v>0</v>
      </c>
      <c r="V186" s="1065"/>
      <c r="W186" s="1065">
        <f t="shared" si="12"/>
        <v>0</v>
      </c>
      <c r="X186" s="1065"/>
      <c r="Y186" s="1065"/>
      <c r="Z186" s="1065"/>
      <c r="AA186" s="1065"/>
      <c r="AB186" s="1065"/>
      <c r="AC186" s="663"/>
      <c r="AD186" s="663"/>
      <c r="AE186" s="663"/>
      <c r="AF186" s="663"/>
      <c r="AG186" s="663"/>
      <c r="AH186" s="663"/>
      <c r="AI186" s="663"/>
      <c r="AJ186" s="663"/>
      <c r="AK186" s="663"/>
      <c r="AL186" s="626"/>
      <c r="AM186" s="2944"/>
    </row>
    <row r="187" spans="1:39" ht="33.75" customHeight="1">
      <c r="A187" s="2943"/>
      <c r="B187" s="2463"/>
      <c r="C187" s="1598"/>
      <c r="D187" s="1598"/>
      <c r="E187" s="1094"/>
      <c r="F187" s="1094"/>
      <c r="G187" s="1094"/>
      <c r="H187" s="1094"/>
      <c r="I187" s="2900"/>
      <c r="J187" s="1094"/>
      <c r="K187" s="1094"/>
      <c r="L187" s="1094"/>
      <c r="M187" s="1440"/>
      <c r="N187" s="1094"/>
      <c r="O187" s="1097"/>
      <c r="P187" s="1097"/>
      <c r="Q187" s="1092"/>
      <c r="R187" s="1065">
        <f t="shared" si="11"/>
        <v>0</v>
      </c>
      <c r="S187" s="1065"/>
      <c r="T187" s="1065"/>
      <c r="U187" s="1065">
        <f t="shared" si="14"/>
        <v>0</v>
      </c>
      <c r="V187" s="1065"/>
      <c r="W187" s="1065">
        <f t="shared" si="12"/>
        <v>0</v>
      </c>
      <c r="X187" s="1065"/>
      <c r="Y187" s="1065"/>
      <c r="Z187" s="1065"/>
      <c r="AA187" s="1065"/>
      <c r="AB187" s="1065"/>
      <c r="AC187" s="663"/>
      <c r="AD187" s="663"/>
      <c r="AE187" s="663"/>
      <c r="AF187" s="663"/>
      <c r="AG187" s="663"/>
      <c r="AH187" s="663"/>
      <c r="AI187" s="663"/>
      <c r="AJ187" s="663"/>
      <c r="AK187" s="663"/>
      <c r="AL187" s="626"/>
      <c r="AM187" s="2944"/>
    </row>
    <row r="188" spans="1:39" ht="33.75" customHeight="1">
      <c r="A188" s="2943"/>
      <c r="B188" s="2463"/>
      <c r="C188" s="2470"/>
      <c r="D188" s="2470"/>
      <c r="E188" s="1820"/>
      <c r="F188" s="1094"/>
      <c r="G188" s="1094"/>
      <c r="H188" s="1094"/>
      <c r="I188" s="2900"/>
      <c r="J188" s="1094"/>
      <c r="K188" s="1094"/>
      <c r="L188" s="1094"/>
      <c r="M188" s="1440"/>
      <c r="N188" s="1094"/>
      <c r="O188" s="1097"/>
      <c r="P188" s="1097"/>
      <c r="Q188" s="1092"/>
      <c r="R188" s="1065">
        <f t="shared" si="11"/>
        <v>0</v>
      </c>
      <c r="S188" s="1065"/>
      <c r="T188" s="1065"/>
      <c r="U188" s="1065">
        <f t="shared" si="14"/>
        <v>0</v>
      </c>
      <c r="V188" s="1065"/>
      <c r="W188" s="1065">
        <f t="shared" si="12"/>
        <v>0</v>
      </c>
      <c r="X188" s="1065"/>
      <c r="Y188" s="1065"/>
      <c r="Z188" s="1065"/>
      <c r="AA188" s="1065"/>
      <c r="AB188" s="1065"/>
      <c r="AC188" s="663"/>
      <c r="AD188" s="663"/>
      <c r="AE188" s="663"/>
      <c r="AF188" s="663"/>
      <c r="AG188" s="663"/>
      <c r="AH188" s="663"/>
      <c r="AI188" s="663"/>
      <c r="AJ188" s="663"/>
      <c r="AK188" s="663"/>
      <c r="AL188" s="626"/>
      <c r="AM188" s="2944"/>
    </row>
    <row r="189" spans="1:39" ht="33.75" customHeight="1">
      <c r="A189" s="2943"/>
      <c r="B189" s="2463"/>
      <c r="C189" s="2470"/>
      <c r="D189" s="2470"/>
      <c r="E189" s="1094"/>
      <c r="F189" s="1094"/>
      <c r="G189" s="1094"/>
      <c r="H189" s="1094"/>
      <c r="I189" s="2900"/>
      <c r="J189" s="1094"/>
      <c r="K189" s="1094"/>
      <c r="L189" s="1094"/>
      <c r="M189" s="1440"/>
      <c r="N189" s="1924"/>
      <c r="O189" s="1484"/>
      <c r="P189" s="1484"/>
      <c r="Q189" s="1092"/>
      <c r="R189" s="1065">
        <f t="shared" ref="R189:R215" si="15">O189-P189-Q189</f>
        <v>0</v>
      </c>
      <c r="S189" s="1065"/>
      <c r="T189" s="1065"/>
      <c r="U189" s="1065">
        <f t="shared" si="14"/>
        <v>0</v>
      </c>
      <c r="V189" s="1065"/>
      <c r="W189" s="1065">
        <f t="shared" si="12"/>
        <v>0</v>
      </c>
      <c r="X189" s="1065"/>
      <c r="Y189" s="1065"/>
      <c r="Z189" s="1065"/>
      <c r="AA189" s="1065"/>
      <c r="AB189" s="1065"/>
      <c r="AC189" s="663"/>
      <c r="AD189" s="663"/>
      <c r="AE189" s="663"/>
      <c r="AF189" s="663"/>
      <c r="AG189" s="663"/>
      <c r="AH189" s="663"/>
      <c r="AI189" s="663"/>
      <c r="AJ189" s="663"/>
      <c r="AK189" s="663"/>
      <c r="AL189" s="626"/>
      <c r="AM189" s="2944"/>
    </row>
    <row r="190" spans="1:39" ht="33.75" customHeight="1">
      <c r="A190" s="2943"/>
      <c r="B190" s="2463"/>
      <c r="C190" s="2471"/>
      <c r="D190" s="2471"/>
      <c r="E190" s="1094"/>
      <c r="F190" s="1094"/>
      <c r="G190" s="1094"/>
      <c r="H190" s="1094"/>
      <c r="I190" s="2900"/>
      <c r="J190" s="1094"/>
      <c r="K190" s="1924"/>
      <c r="L190" s="1924"/>
      <c r="M190" s="2904"/>
      <c r="N190" s="1094"/>
      <c r="O190" s="1097"/>
      <c r="P190" s="1097"/>
      <c r="Q190" s="1092"/>
      <c r="R190" s="1065">
        <f t="shared" si="15"/>
        <v>0</v>
      </c>
      <c r="S190" s="1065"/>
      <c r="T190" s="1065"/>
      <c r="U190" s="1065">
        <f t="shared" si="14"/>
        <v>0</v>
      </c>
      <c r="V190" s="1065"/>
      <c r="W190" s="1065">
        <f t="shared" si="12"/>
        <v>0</v>
      </c>
      <c r="X190" s="1065"/>
      <c r="Y190" s="1065"/>
      <c r="Z190" s="1065"/>
      <c r="AA190" s="1065"/>
      <c r="AB190" s="1065"/>
      <c r="AC190" s="663"/>
      <c r="AD190" s="663"/>
      <c r="AE190" s="663"/>
      <c r="AF190" s="663"/>
      <c r="AG190" s="663"/>
      <c r="AH190" s="663"/>
      <c r="AI190" s="663"/>
      <c r="AJ190" s="663"/>
      <c r="AK190" s="663"/>
      <c r="AL190" s="626"/>
      <c r="AM190" s="2944"/>
    </row>
    <row r="191" spans="1:39" ht="33.75" customHeight="1">
      <c r="A191" s="2943"/>
      <c r="B191" s="2463"/>
      <c r="C191" s="2407"/>
      <c r="D191" s="1598"/>
      <c r="E191" s="1094"/>
      <c r="F191" s="1094"/>
      <c r="G191" s="1094"/>
      <c r="H191" s="1094"/>
      <c r="I191" s="2900"/>
      <c r="J191" s="1094"/>
      <c r="K191" s="1094"/>
      <c r="L191" s="1094"/>
      <c r="M191" s="1440"/>
      <c r="N191" s="1094"/>
      <c r="O191" s="1097"/>
      <c r="P191" s="1097"/>
      <c r="Q191" s="1065"/>
      <c r="R191" s="1065">
        <f t="shared" si="15"/>
        <v>0</v>
      </c>
      <c r="S191" s="1065"/>
      <c r="T191" s="1065"/>
      <c r="U191" s="1065">
        <f t="shared" si="14"/>
        <v>0</v>
      </c>
      <c r="V191" s="1065"/>
      <c r="W191" s="1065">
        <f t="shared" si="12"/>
        <v>0</v>
      </c>
      <c r="X191" s="1065"/>
      <c r="Y191" s="1065"/>
      <c r="Z191" s="1065"/>
      <c r="AA191" s="1065"/>
      <c r="AB191" s="1065"/>
      <c r="AC191" s="663"/>
      <c r="AD191" s="663"/>
      <c r="AE191" s="663"/>
      <c r="AF191" s="663"/>
      <c r="AG191" s="663"/>
      <c r="AH191" s="663"/>
      <c r="AI191" s="663"/>
      <c r="AJ191" s="663"/>
      <c r="AK191" s="663"/>
      <c r="AL191" s="626"/>
      <c r="AM191" s="2944"/>
    </row>
    <row r="192" spans="1:39" ht="33.75" customHeight="1">
      <c r="A192" s="2943"/>
      <c r="B192" s="2463"/>
      <c r="C192" s="1598"/>
      <c r="D192" s="1598"/>
      <c r="E192" s="1094"/>
      <c r="F192" s="1443"/>
      <c r="G192" s="1443"/>
      <c r="H192" s="1443"/>
      <c r="I192" s="2900"/>
      <c r="J192" s="1094"/>
      <c r="K192" s="1094"/>
      <c r="L192" s="1094"/>
      <c r="M192" s="1440"/>
      <c r="N192" s="1094"/>
      <c r="O192" s="1097"/>
      <c r="P192" s="1097"/>
      <c r="Q192" s="1092"/>
      <c r="R192" s="1065">
        <f t="shared" si="15"/>
        <v>0</v>
      </c>
      <c r="S192" s="1065"/>
      <c r="T192" s="1065"/>
      <c r="U192" s="1065">
        <f t="shared" si="14"/>
        <v>0</v>
      </c>
      <c r="V192" s="1065"/>
      <c r="W192" s="1065">
        <f t="shared" ref="W192:W215" si="16">P192+Q192+R192+T192+U192-V192</f>
        <v>0</v>
      </c>
      <c r="X192" s="1065"/>
      <c r="Y192" s="1065"/>
      <c r="Z192" s="1065"/>
      <c r="AA192" s="1065"/>
      <c r="AB192" s="1065"/>
      <c r="AC192" s="663"/>
      <c r="AD192" s="663"/>
      <c r="AE192" s="663"/>
      <c r="AF192" s="663"/>
      <c r="AG192" s="663"/>
      <c r="AH192" s="663"/>
      <c r="AI192" s="663"/>
      <c r="AJ192" s="663"/>
      <c r="AK192" s="663"/>
      <c r="AL192" s="626"/>
      <c r="AM192" s="2944"/>
    </row>
    <row r="193" spans="1:39" ht="33.75" customHeight="1">
      <c r="A193" s="2943"/>
      <c r="B193" s="2463"/>
      <c r="C193" s="1598"/>
      <c r="D193" s="1598"/>
      <c r="E193" s="1094"/>
      <c r="F193" s="1094"/>
      <c r="G193" s="1094"/>
      <c r="H193" s="1094"/>
      <c r="I193" s="2900"/>
      <c r="J193" s="1094"/>
      <c r="K193" s="1094"/>
      <c r="L193" s="1094"/>
      <c r="M193" s="1440"/>
      <c r="N193" s="1094"/>
      <c r="O193" s="1097"/>
      <c r="P193" s="1097"/>
      <c r="Q193" s="1092"/>
      <c r="R193" s="1065">
        <f t="shared" si="15"/>
        <v>0</v>
      </c>
      <c r="S193" s="1065"/>
      <c r="T193" s="1065"/>
      <c r="U193" s="1065">
        <f t="shared" si="14"/>
        <v>0</v>
      </c>
      <c r="V193" s="1065"/>
      <c r="W193" s="1065">
        <f t="shared" si="16"/>
        <v>0</v>
      </c>
      <c r="X193" s="1065"/>
      <c r="Y193" s="1065"/>
      <c r="Z193" s="1065"/>
      <c r="AA193" s="1065"/>
      <c r="AB193" s="1065"/>
      <c r="AC193" s="663"/>
      <c r="AD193" s="663"/>
      <c r="AE193" s="663"/>
      <c r="AF193" s="663"/>
      <c r="AG193" s="663"/>
      <c r="AH193" s="663"/>
      <c r="AI193" s="663"/>
      <c r="AJ193" s="663"/>
      <c r="AK193" s="663"/>
      <c r="AL193" s="626"/>
      <c r="AM193" s="2944"/>
    </row>
    <row r="194" spans="1:39" ht="33.75" customHeight="1">
      <c r="A194" s="2943"/>
      <c r="B194" s="2463"/>
      <c r="C194" s="1598"/>
      <c r="D194" s="1598"/>
      <c r="E194" s="1094"/>
      <c r="F194" s="1094"/>
      <c r="G194" s="1094"/>
      <c r="H194" s="1094"/>
      <c r="I194" s="2900"/>
      <c r="J194" s="1094"/>
      <c r="K194" s="1094"/>
      <c r="L194" s="1094"/>
      <c r="M194" s="1440"/>
      <c r="N194" s="1094"/>
      <c r="O194" s="1097"/>
      <c r="P194" s="1097"/>
      <c r="Q194" s="1092"/>
      <c r="R194" s="1065">
        <f t="shared" si="15"/>
        <v>0</v>
      </c>
      <c r="S194" s="1065"/>
      <c r="T194" s="1065"/>
      <c r="U194" s="1065">
        <f t="shared" si="14"/>
        <v>0</v>
      </c>
      <c r="V194" s="1065"/>
      <c r="W194" s="1065">
        <f t="shared" si="16"/>
        <v>0</v>
      </c>
      <c r="X194" s="1065"/>
      <c r="Y194" s="1065"/>
      <c r="Z194" s="1065"/>
      <c r="AA194" s="1065"/>
      <c r="AB194" s="1065"/>
      <c r="AC194" s="663"/>
      <c r="AD194" s="663"/>
      <c r="AE194" s="663"/>
      <c r="AF194" s="663"/>
      <c r="AG194" s="663"/>
      <c r="AH194" s="663"/>
      <c r="AI194" s="663"/>
      <c r="AJ194" s="663"/>
      <c r="AK194" s="663"/>
      <c r="AL194" s="626"/>
      <c r="AM194" s="2944"/>
    </row>
    <row r="195" spans="1:39" ht="33.75" customHeight="1">
      <c r="A195" s="2943"/>
      <c r="B195" s="2463"/>
      <c r="C195" s="1598"/>
      <c r="D195" s="1598"/>
      <c r="E195" s="1094"/>
      <c r="F195" s="1094"/>
      <c r="G195" s="1094"/>
      <c r="H195" s="1094"/>
      <c r="I195" s="2900"/>
      <c r="J195" s="1094"/>
      <c r="K195" s="1094"/>
      <c r="L195" s="1094"/>
      <c r="M195" s="1440"/>
      <c r="N195" s="1094"/>
      <c r="O195" s="1097"/>
      <c r="P195" s="1097"/>
      <c r="Q195" s="1092"/>
      <c r="R195" s="1065">
        <f t="shared" si="15"/>
        <v>0</v>
      </c>
      <c r="S195" s="1065"/>
      <c r="T195" s="1065"/>
      <c r="U195" s="1065">
        <f t="shared" si="14"/>
        <v>0</v>
      </c>
      <c r="V195" s="1065"/>
      <c r="W195" s="1065">
        <f t="shared" si="16"/>
        <v>0</v>
      </c>
      <c r="X195" s="1065"/>
      <c r="Y195" s="1065"/>
      <c r="Z195" s="1065"/>
      <c r="AA195" s="1065"/>
      <c r="AB195" s="1065"/>
      <c r="AC195" s="663"/>
      <c r="AD195" s="663"/>
      <c r="AE195" s="663"/>
      <c r="AF195" s="663"/>
      <c r="AG195" s="663"/>
      <c r="AH195" s="663"/>
      <c r="AI195" s="663"/>
      <c r="AJ195" s="663"/>
      <c r="AK195" s="663"/>
      <c r="AL195" s="626"/>
      <c r="AM195" s="2944"/>
    </row>
    <row r="196" spans="1:39" ht="33.75" customHeight="1">
      <c r="A196" s="2943"/>
      <c r="B196" s="1084"/>
      <c r="C196" s="1155"/>
      <c r="D196" s="1155"/>
      <c r="E196" s="105"/>
      <c r="F196" s="105"/>
      <c r="G196" s="105"/>
      <c r="H196" s="105"/>
      <c r="I196" s="2888"/>
      <c r="M196" s="1514"/>
      <c r="N196" s="105"/>
      <c r="O196" s="1065"/>
      <c r="P196" s="1065"/>
      <c r="Q196" s="1092"/>
      <c r="R196" s="1065">
        <f t="shared" si="15"/>
        <v>0</v>
      </c>
      <c r="S196" s="1065"/>
      <c r="T196" s="1065"/>
      <c r="U196" s="1065">
        <f t="shared" si="14"/>
        <v>0</v>
      </c>
      <c r="V196" s="1065"/>
      <c r="W196" s="1065">
        <f t="shared" si="16"/>
        <v>0</v>
      </c>
      <c r="X196" s="1065"/>
      <c r="Y196" s="1065"/>
      <c r="Z196" s="1065"/>
      <c r="AA196" s="1065"/>
      <c r="AB196" s="1065"/>
      <c r="AC196" s="663"/>
      <c r="AD196" s="663"/>
      <c r="AE196" s="663"/>
      <c r="AF196" s="663"/>
      <c r="AG196" s="663"/>
      <c r="AH196" s="663"/>
      <c r="AI196" s="663"/>
      <c r="AJ196" s="663"/>
      <c r="AK196" s="663"/>
      <c r="AL196" s="626"/>
      <c r="AM196" s="2944"/>
    </row>
    <row r="197" spans="1:39" ht="33.75" customHeight="1">
      <c r="A197" s="2943"/>
      <c r="B197" s="1084"/>
      <c r="C197" s="1155"/>
      <c r="D197" s="1155"/>
      <c r="E197" s="105"/>
      <c r="F197" s="105"/>
      <c r="G197" s="105"/>
      <c r="H197" s="105"/>
      <c r="I197" s="2888"/>
      <c r="M197" s="1514"/>
      <c r="N197" s="105"/>
      <c r="O197" s="1065"/>
      <c r="P197" s="1065"/>
      <c r="Q197" s="1092"/>
      <c r="R197" s="1065">
        <f t="shared" si="15"/>
        <v>0</v>
      </c>
      <c r="S197" s="1065"/>
      <c r="T197" s="1065"/>
      <c r="U197" s="1065">
        <f t="shared" si="14"/>
        <v>0</v>
      </c>
      <c r="V197" s="1065"/>
      <c r="W197" s="1065">
        <f t="shared" si="16"/>
        <v>0</v>
      </c>
      <c r="X197" s="1065"/>
      <c r="Y197" s="1065"/>
      <c r="Z197" s="1065"/>
      <c r="AA197" s="1065"/>
      <c r="AB197" s="1065"/>
      <c r="AC197" s="663"/>
      <c r="AD197" s="663"/>
      <c r="AE197" s="663"/>
      <c r="AF197" s="663"/>
      <c r="AG197" s="663"/>
      <c r="AH197" s="663"/>
      <c r="AI197" s="663"/>
      <c r="AJ197" s="663"/>
      <c r="AK197" s="663"/>
      <c r="AL197" s="626"/>
      <c r="AM197" s="2944"/>
    </row>
    <row r="198" spans="1:39" ht="33.75" customHeight="1">
      <c r="A198" s="2943"/>
      <c r="B198" s="1084"/>
      <c r="C198" s="1155"/>
      <c r="D198" s="1155"/>
      <c r="E198" s="105"/>
      <c r="F198" s="105"/>
      <c r="G198" s="105"/>
      <c r="H198" s="105"/>
      <c r="I198" s="2888"/>
      <c r="M198" s="1514"/>
      <c r="N198" s="105"/>
      <c r="O198" s="1065"/>
      <c r="P198" s="1065"/>
      <c r="Q198" s="1092"/>
      <c r="R198" s="1065">
        <f t="shared" si="15"/>
        <v>0</v>
      </c>
      <c r="S198" s="1065"/>
      <c r="T198" s="1065"/>
      <c r="U198" s="1065">
        <f t="shared" si="14"/>
        <v>0</v>
      </c>
      <c r="V198" s="1065"/>
      <c r="W198" s="1065">
        <f t="shared" si="16"/>
        <v>0</v>
      </c>
      <c r="X198" s="1065"/>
      <c r="Y198" s="1065"/>
      <c r="Z198" s="1065"/>
      <c r="AA198" s="1065"/>
      <c r="AB198" s="1065"/>
      <c r="AC198" s="663"/>
      <c r="AD198" s="663"/>
      <c r="AE198" s="663"/>
      <c r="AF198" s="663"/>
      <c r="AG198" s="663"/>
      <c r="AH198" s="663"/>
      <c r="AI198" s="663"/>
      <c r="AJ198" s="663"/>
      <c r="AK198" s="663"/>
      <c r="AL198" s="626"/>
      <c r="AM198" s="2944"/>
    </row>
    <row r="199" spans="1:39" ht="33.75" customHeight="1">
      <c r="A199" s="2943"/>
      <c r="B199" s="1084"/>
      <c r="C199" s="1155"/>
      <c r="D199" s="1155"/>
      <c r="E199" s="105"/>
      <c r="F199" s="105"/>
      <c r="G199" s="105"/>
      <c r="H199" s="105"/>
      <c r="I199" s="2888"/>
      <c r="M199" s="1514"/>
      <c r="N199" s="105"/>
      <c r="O199" s="1065"/>
      <c r="P199" s="1065"/>
      <c r="Q199" s="1092"/>
      <c r="R199" s="1065">
        <f t="shared" si="15"/>
        <v>0</v>
      </c>
      <c r="S199" s="1065"/>
      <c r="T199" s="1065"/>
      <c r="U199" s="1065">
        <f t="shared" si="14"/>
        <v>0</v>
      </c>
      <c r="V199" s="1065"/>
      <c r="W199" s="1065">
        <f t="shared" si="16"/>
        <v>0</v>
      </c>
      <c r="X199" s="1065"/>
      <c r="Y199" s="1065"/>
      <c r="Z199" s="1065"/>
      <c r="AA199" s="1065"/>
      <c r="AB199" s="1065"/>
      <c r="AC199" s="663"/>
      <c r="AD199" s="663"/>
      <c r="AE199" s="663"/>
      <c r="AF199" s="663"/>
      <c r="AG199" s="663"/>
      <c r="AH199" s="663"/>
      <c r="AI199" s="663"/>
      <c r="AJ199" s="663"/>
      <c r="AK199" s="663"/>
      <c r="AL199" s="626"/>
      <c r="AM199" s="2944"/>
    </row>
    <row r="200" spans="1:39" ht="33.75" customHeight="1">
      <c r="A200" s="2943"/>
      <c r="B200" s="1084"/>
      <c r="C200" s="1155"/>
      <c r="D200" s="1155"/>
      <c r="E200" s="105"/>
      <c r="F200" s="105"/>
      <c r="G200" s="105"/>
      <c r="H200" s="105"/>
      <c r="I200" s="2888"/>
      <c r="M200" s="1514"/>
      <c r="N200" s="105"/>
      <c r="O200" s="1065"/>
      <c r="P200" s="1065"/>
      <c r="Q200" s="1092"/>
      <c r="R200" s="1065">
        <f t="shared" si="15"/>
        <v>0</v>
      </c>
      <c r="S200" s="1065"/>
      <c r="T200" s="1065"/>
      <c r="U200" s="1065">
        <f t="shared" si="14"/>
        <v>0</v>
      </c>
      <c r="V200" s="1065"/>
      <c r="W200" s="1065">
        <f t="shared" si="16"/>
        <v>0</v>
      </c>
      <c r="X200" s="1065"/>
      <c r="Y200" s="1065"/>
      <c r="Z200" s="1065"/>
      <c r="AA200" s="1065"/>
      <c r="AB200" s="1065"/>
      <c r="AC200" s="663"/>
      <c r="AD200" s="663"/>
      <c r="AE200" s="663"/>
      <c r="AF200" s="663"/>
      <c r="AG200" s="663"/>
      <c r="AH200" s="663"/>
      <c r="AI200" s="663"/>
      <c r="AJ200" s="663"/>
      <c r="AK200" s="663"/>
      <c r="AL200" s="626"/>
      <c r="AM200" s="2944"/>
    </row>
    <row r="201" spans="1:39" ht="33.75" customHeight="1">
      <c r="A201" s="2943"/>
      <c r="B201" s="1084"/>
      <c r="C201" s="1155"/>
      <c r="D201" s="1155"/>
      <c r="E201" s="105"/>
      <c r="F201" s="105"/>
      <c r="G201" s="105"/>
      <c r="H201" s="105"/>
      <c r="I201" s="2888"/>
      <c r="M201" s="1514"/>
      <c r="N201" s="105"/>
      <c r="O201" s="1065"/>
      <c r="P201" s="1065"/>
      <c r="Q201" s="1092"/>
      <c r="R201" s="1065">
        <f t="shared" si="15"/>
        <v>0</v>
      </c>
      <c r="S201" s="1065"/>
      <c r="T201" s="1065"/>
      <c r="U201" s="1065">
        <f t="shared" si="14"/>
        <v>0</v>
      </c>
      <c r="V201" s="1065"/>
      <c r="W201" s="1065">
        <f t="shared" si="16"/>
        <v>0</v>
      </c>
      <c r="X201" s="1065"/>
      <c r="Y201" s="1065"/>
      <c r="Z201" s="1065"/>
      <c r="AA201" s="1065"/>
      <c r="AB201" s="1065"/>
      <c r="AC201" s="663"/>
      <c r="AD201" s="663"/>
      <c r="AE201" s="663"/>
      <c r="AF201" s="663"/>
      <c r="AG201" s="663"/>
      <c r="AH201" s="663"/>
      <c r="AI201" s="663"/>
      <c r="AJ201" s="663"/>
      <c r="AK201" s="663"/>
      <c r="AL201" s="626"/>
      <c r="AM201" s="2944"/>
    </row>
    <row r="202" spans="1:39" ht="33.75" customHeight="1">
      <c r="A202" s="2943"/>
      <c r="B202" s="1084"/>
      <c r="C202" s="1155"/>
      <c r="D202" s="1155"/>
      <c r="E202" s="105"/>
      <c r="F202" s="105"/>
      <c r="G202" s="105"/>
      <c r="H202" s="105"/>
      <c r="I202" s="2888"/>
      <c r="M202" s="1514"/>
      <c r="N202" s="105"/>
      <c r="O202" s="1065"/>
      <c r="P202" s="1065"/>
      <c r="Q202" s="1092"/>
      <c r="R202" s="1065">
        <f t="shared" si="15"/>
        <v>0</v>
      </c>
      <c r="S202" s="1065"/>
      <c r="T202" s="1065"/>
      <c r="U202" s="1065">
        <f t="shared" si="14"/>
        <v>0</v>
      </c>
      <c r="V202" s="1065"/>
      <c r="W202" s="1065">
        <f t="shared" si="16"/>
        <v>0</v>
      </c>
      <c r="X202" s="1065"/>
      <c r="Y202" s="1065"/>
      <c r="Z202" s="1065"/>
      <c r="AA202" s="1065"/>
      <c r="AB202" s="1065"/>
      <c r="AC202" s="663"/>
      <c r="AD202" s="663"/>
      <c r="AE202" s="663"/>
      <c r="AF202" s="663"/>
      <c r="AG202" s="663"/>
      <c r="AH202" s="663"/>
      <c r="AI202" s="663"/>
      <c r="AJ202" s="663"/>
      <c r="AK202" s="663"/>
      <c r="AL202" s="626"/>
      <c r="AM202" s="2944"/>
    </row>
    <row r="203" spans="1:39" ht="33.75" customHeight="1">
      <c r="A203" s="2943"/>
      <c r="B203" s="1084"/>
      <c r="C203" s="1155"/>
      <c r="D203" s="1155"/>
      <c r="E203" s="105"/>
      <c r="F203" s="105"/>
      <c r="G203" s="105"/>
      <c r="H203" s="105"/>
      <c r="I203" s="2888"/>
      <c r="M203" s="1514"/>
      <c r="N203" s="105"/>
      <c r="O203" s="1065"/>
      <c r="P203" s="1065"/>
      <c r="Q203" s="1092"/>
      <c r="R203" s="1065">
        <f t="shared" si="15"/>
        <v>0</v>
      </c>
      <c r="S203" s="1065"/>
      <c r="T203" s="1065"/>
      <c r="U203" s="1065">
        <f t="shared" si="14"/>
        <v>0</v>
      </c>
      <c r="V203" s="1065"/>
      <c r="W203" s="1065">
        <f t="shared" si="16"/>
        <v>0</v>
      </c>
      <c r="X203" s="1065"/>
      <c r="Y203" s="1065"/>
      <c r="Z203" s="1065"/>
      <c r="AA203" s="1065"/>
      <c r="AB203" s="1065"/>
      <c r="AC203" s="663"/>
      <c r="AD203" s="663"/>
      <c r="AE203" s="663"/>
      <c r="AF203" s="663"/>
      <c r="AG203" s="663"/>
      <c r="AH203" s="663"/>
      <c r="AI203" s="663"/>
      <c r="AJ203" s="663"/>
      <c r="AK203" s="663"/>
      <c r="AL203" s="626"/>
      <c r="AM203" s="2944"/>
    </row>
    <row r="204" spans="1:39" ht="33.75" customHeight="1">
      <c r="A204" s="2943"/>
      <c r="B204" s="1084"/>
      <c r="C204" s="1155"/>
      <c r="D204" s="1155"/>
      <c r="E204" s="105"/>
      <c r="F204" s="105"/>
      <c r="G204" s="105"/>
      <c r="H204" s="105"/>
      <c r="I204" s="2888"/>
      <c r="M204" s="1514"/>
      <c r="N204" s="105"/>
      <c r="O204" s="1065"/>
      <c r="P204" s="1065"/>
      <c r="Q204" s="1092"/>
      <c r="R204" s="1065">
        <f t="shared" si="15"/>
        <v>0</v>
      </c>
      <c r="S204" s="1065"/>
      <c r="T204" s="1065"/>
      <c r="U204" s="1065">
        <f t="shared" si="14"/>
        <v>0</v>
      </c>
      <c r="V204" s="1065"/>
      <c r="W204" s="1065">
        <f t="shared" si="16"/>
        <v>0</v>
      </c>
      <c r="X204" s="1065"/>
      <c r="Y204" s="1065"/>
      <c r="Z204" s="1065"/>
      <c r="AA204" s="1065"/>
      <c r="AB204" s="1065"/>
      <c r="AC204" s="663"/>
      <c r="AD204" s="663"/>
      <c r="AE204" s="663"/>
      <c r="AF204" s="663"/>
      <c r="AG204" s="663"/>
      <c r="AH204" s="663"/>
      <c r="AI204" s="663"/>
      <c r="AJ204" s="663"/>
      <c r="AK204" s="663"/>
      <c r="AL204" s="626"/>
      <c r="AM204" s="2944"/>
    </row>
    <row r="205" spans="1:39" ht="33.75" customHeight="1">
      <c r="A205" s="2943"/>
      <c r="B205" s="1084"/>
      <c r="C205" s="1155"/>
      <c r="D205" s="1155"/>
      <c r="E205" s="105"/>
      <c r="F205" s="105"/>
      <c r="G205" s="105"/>
      <c r="H205" s="105"/>
      <c r="I205" s="2888"/>
      <c r="M205" s="1514"/>
      <c r="N205" s="105"/>
      <c r="O205" s="1065"/>
      <c r="P205" s="1065"/>
      <c r="Q205" s="1092"/>
      <c r="R205" s="1065">
        <f t="shared" si="15"/>
        <v>0</v>
      </c>
      <c r="S205" s="1065"/>
      <c r="T205" s="1065"/>
      <c r="U205" s="1065">
        <f t="shared" si="14"/>
        <v>0</v>
      </c>
      <c r="V205" s="1065"/>
      <c r="W205" s="1065">
        <f t="shared" si="16"/>
        <v>0</v>
      </c>
      <c r="X205" s="1065"/>
      <c r="Y205" s="1065"/>
      <c r="Z205" s="1065"/>
      <c r="AA205" s="1065"/>
      <c r="AB205" s="1065"/>
      <c r="AC205" s="663"/>
      <c r="AD205" s="663"/>
      <c r="AE205" s="663"/>
      <c r="AF205" s="663"/>
      <c r="AG205" s="663"/>
      <c r="AH205" s="663"/>
      <c r="AI205" s="663"/>
      <c r="AJ205" s="663"/>
      <c r="AK205" s="663"/>
      <c r="AL205" s="626"/>
      <c r="AM205" s="2944"/>
    </row>
    <row r="206" spans="1:39" ht="33.75" customHeight="1">
      <c r="A206" s="2943"/>
      <c r="B206" s="1084"/>
      <c r="C206" s="1155"/>
      <c r="D206" s="1155"/>
      <c r="E206" s="105"/>
      <c r="F206" s="105"/>
      <c r="G206" s="105"/>
      <c r="H206" s="105"/>
      <c r="I206" s="2888"/>
      <c r="M206" s="1514"/>
      <c r="N206" s="105"/>
      <c r="O206" s="1065"/>
      <c r="P206" s="1065"/>
      <c r="Q206" s="1092"/>
      <c r="R206" s="1065">
        <f t="shared" si="15"/>
        <v>0</v>
      </c>
      <c r="S206" s="1065"/>
      <c r="T206" s="1065"/>
      <c r="U206" s="1065">
        <f t="shared" si="14"/>
        <v>0</v>
      </c>
      <c r="V206" s="1065"/>
      <c r="W206" s="1065">
        <f t="shared" si="16"/>
        <v>0</v>
      </c>
      <c r="X206" s="1065"/>
      <c r="Y206" s="1065"/>
      <c r="Z206" s="1065"/>
      <c r="AA206" s="1065"/>
      <c r="AB206" s="1065"/>
      <c r="AC206" s="663"/>
      <c r="AD206" s="663"/>
      <c r="AE206" s="663"/>
      <c r="AF206" s="663"/>
      <c r="AG206" s="663"/>
      <c r="AH206" s="663"/>
      <c r="AI206" s="663"/>
      <c r="AJ206" s="663"/>
      <c r="AK206" s="663"/>
      <c r="AL206" s="626"/>
      <c r="AM206" s="2944"/>
    </row>
    <row r="207" spans="1:39" ht="33.75" customHeight="1">
      <c r="A207" s="2943"/>
      <c r="B207" s="1084"/>
      <c r="C207" s="1155"/>
      <c r="D207" s="1155"/>
      <c r="E207" s="105"/>
      <c r="F207" s="105"/>
      <c r="G207" s="105"/>
      <c r="H207" s="105"/>
      <c r="I207" s="2888"/>
      <c r="M207" s="1514"/>
      <c r="N207" s="105"/>
      <c r="O207" s="1065"/>
      <c r="P207" s="1065"/>
      <c r="Q207" s="1092"/>
      <c r="R207" s="1065">
        <f t="shared" si="15"/>
        <v>0</v>
      </c>
      <c r="S207" s="1065"/>
      <c r="T207" s="1065"/>
      <c r="U207" s="1065">
        <f t="shared" si="14"/>
        <v>0</v>
      </c>
      <c r="V207" s="1065"/>
      <c r="W207" s="1065">
        <f t="shared" si="16"/>
        <v>0</v>
      </c>
      <c r="X207" s="1065"/>
      <c r="Y207" s="1065"/>
      <c r="Z207" s="1065"/>
      <c r="AA207" s="1065"/>
      <c r="AB207" s="1065"/>
      <c r="AC207" s="663"/>
      <c r="AD207" s="663"/>
      <c r="AE207" s="663"/>
      <c r="AF207" s="663"/>
      <c r="AG207" s="663"/>
      <c r="AH207" s="663"/>
      <c r="AI207" s="663"/>
      <c r="AJ207" s="663"/>
      <c r="AK207" s="663"/>
      <c r="AL207" s="626"/>
      <c r="AM207" s="2944"/>
    </row>
    <row r="208" spans="1:39" ht="33.75" customHeight="1">
      <c r="A208" s="2943"/>
      <c r="B208" s="1084"/>
      <c r="C208" s="1155"/>
      <c r="D208" s="1155"/>
      <c r="E208" s="105"/>
      <c r="F208" s="105"/>
      <c r="G208" s="105"/>
      <c r="H208" s="105"/>
      <c r="I208" s="2888"/>
      <c r="M208" s="1514"/>
      <c r="N208" s="105"/>
      <c r="O208" s="1065"/>
      <c r="P208" s="1065"/>
      <c r="Q208" s="1092"/>
      <c r="R208" s="1065">
        <f t="shared" si="15"/>
        <v>0</v>
      </c>
      <c r="S208" s="1065"/>
      <c r="T208" s="1065"/>
      <c r="U208" s="1065">
        <f t="shared" si="14"/>
        <v>0</v>
      </c>
      <c r="V208" s="1065"/>
      <c r="W208" s="1065">
        <f t="shared" si="16"/>
        <v>0</v>
      </c>
      <c r="X208" s="1065"/>
      <c r="Y208" s="1065"/>
      <c r="Z208" s="1065"/>
      <c r="AA208" s="1065"/>
      <c r="AB208" s="1065"/>
      <c r="AC208" s="663"/>
      <c r="AD208" s="663"/>
      <c r="AE208" s="663"/>
      <c r="AF208" s="663"/>
      <c r="AG208" s="663"/>
      <c r="AH208" s="663"/>
      <c r="AI208" s="663"/>
      <c r="AJ208" s="663"/>
      <c r="AK208" s="663"/>
      <c r="AL208" s="626"/>
      <c r="AM208" s="2944"/>
    </row>
    <row r="209" spans="1:39" ht="33.75" customHeight="1">
      <c r="A209" s="2943"/>
      <c r="B209" s="1084"/>
      <c r="C209" s="1155"/>
      <c r="D209" s="1155"/>
      <c r="E209" s="105"/>
      <c r="F209" s="105"/>
      <c r="G209" s="105"/>
      <c r="H209" s="105"/>
      <c r="I209" s="2888"/>
      <c r="M209" s="1514"/>
      <c r="N209" s="105"/>
      <c r="O209" s="1065"/>
      <c r="P209" s="1065"/>
      <c r="Q209" s="1092"/>
      <c r="R209" s="1065">
        <f t="shared" si="15"/>
        <v>0</v>
      </c>
      <c r="S209" s="1065"/>
      <c r="T209" s="1065"/>
      <c r="U209" s="1065">
        <f t="shared" si="14"/>
        <v>0</v>
      </c>
      <c r="V209" s="1065"/>
      <c r="W209" s="1065">
        <f t="shared" si="16"/>
        <v>0</v>
      </c>
      <c r="X209" s="1065"/>
      <c r="Y209" s="1065"/>
      <c r="Z209" s="1065"/>
      <c r="AA209" s="1065"/>
      <c r="AB209" s="1065"/>
      <c r="AC209" s="663"/>
      <c r="AD209" s="663"/>
      <c r="AE209" s="663"/>
      <c r="AF209" s="663"/>
      <c r="AG209" s="663"/>
      <c r="AH209" s="663"/>
      <c r="AI209" s="663"/>
      <c r="AJ209" s="663"/>
      <c r="AK209" s="663"/>
      <c r="AL209" s="626"/>
      <c r="AM209" s="2944"/>
    </row>
    <row r="210" spans="1:39" ht="33.75" customHeight="1">
      <c r="A210" s="2943"/>
      <c r="B210" s="1084"/>
      <c r="C210" s="1155"/>
      <c r="D210" s="1155"/>
      <c r="E210" s="105"/>
      <c r="F210" s="105"/>
      <c r="G210" s="105"/>
      <c r="H210" s="105"/>
      <c r="I210" s="2888"/>
      <c r="M210" s="1514"/>
      <c r="N210" s="105"/>
      <c r="O210" s="1065"/>
      <c r="P210" s="1065"/>
      <c r="Q210" s="1092"/>
      <c r="R210" s="1065">
        <f t="shared" si="15"/>
        <v>0</v>
      </c>
      <c r="S210" s="1065"/>
      <c r="T210" s="1065"/>
      <c r="U210" s="1065">
        <f t="shared" si="14"/>
        <v>0</v>
      </c>
      <c r="V210" s="1065"/>
      <c r="W210" s="1065">
        <f t="shared" si="16"/>
        <v>0</v>
      </c>
      <c r="X210" s="1065"/>
      <c r="Y210" s="1065"/>
      <c r="Z210" s="1065"/>
      <c r="AA210" s="1065"/>
      <c r="AB210" s="1065"/>
      <c r="AC210" s="663"/>
      <c r="AD210" s="663"/>
      <c r="AE210" s="663"/>
      <c r="AF210" s="663"/>
      <c r="AG210" s="663"/>
      <c r="AH210" s="663"/>
      <c r="AI210" s="663"/>
      <c r="AJ210" s="663"/>
      <c r="AK210" s="663"/>
      <c r="AL210" s="626"/>
      <c r="AM210" s="2944"/>
    </row>
    <row r="211" spans="1:39" ht="33.75" customHeight="1">
      <c r="A211" s="2943"/>
      <c r="B211" s="1084"/>
      <c r="C211" s="1155"/>
      <c r="D211" s="1155"/>
      <c r="E211" s="105"/>
      <c r="F211" s="105"/>
      <c r="G211" s="105"/>
      <c r="H211" s="105"/>
      <c r="I211" s="2888"/>
      <c r="M211" s="1514"/>
      <c r="N211" s="105"/>
      <c r="O211" s="1065"/>
      <c r="P211" s="1065"/>
      <c r="Q211" s="1092"/>
      <c r="R211" s="1065">
        <f t="shared" si="15"/>
        <v>0</v>
      </c>
      <c r="S211" s="1065"/>
      <c r="T211" s="1065"/>
      <c r="U211" s="1065">
        <f t="shared" si="14"/>
        <v>0</v>
      </c>
      <c r="V211" s="1065"/>
      <c r="W211" s="1065">
        <f t="shared" si="16"/>
        <v>0</v>
      </c>
      <c r="X211" s="1065"/>
      <c r="Y211" s="1065"/>
      <c r="Z211" s="1065"/>
      <c r="AA211" s="1065"/>
      <c r="AB211" s="1065"/>
      <c r="AC211" s="663"/>
      <c r="AD211" s="663"/>
      <c r="AE211" s="663"/>
      <c r="AF211" s="663"/>
      <c r="AG211" s="663"/>
      <c r="AH211" s="663"/>
      <c r="AI211" s="663"/>
      <c r="AJ211" s="663"/>
      <c r="AK211" s="663"/>
      <c r="AL211" s="626"/>
      <c r="AM211" s="2944"/>
    </row>
    <row r="212" spans="1:39" ht="33.75" customHeight="1">
      <c r="A212" s="2943"/>
      <c r="B212" s="1084"/>
      <c r="C212" s="1155"/>
      <c r="D212" s="1155"/>
      <c r="E212" s="105"/>
      <c r="F212" s="105"/>
      <c r="G212" s="105"/>
      <c r="H212" s="105"/>
      <c r="I212" s="2888"/>
      <c r="M212" s="1514"/>
      <c r="N212" s="105"/>
      <c r="O212" s="1065"/>
      <c r="P212" s="1065"/>
      <c r="Q212" s="1092"/>
      <c r="R212" s="1065">
        <f t="shared" si="15"/>
        <v>0</v>
      </c>
      <c r="S212" s="1065"/>
      <c r="T212" s="1065"/>
      <c r="U212" s="1065">
        <f t="shared" si="14"/>
        <v>0</v>
      </c>
      <c r="V212" s="1065"/>
      <c r="W212" s="1065">
        <f t="shared" si="16"/>
        <v>0</v>
      </c>
      <c r="X212" s="1065"/>
      <c r="Y212" s="1065"/>
      <c r="Z212" s="1065"/>
      <c r="AA212" s="1065"/>
      <c r="AB212" s="1065"/>
      <c r="AC212" s="663"/>
      <c r="AD212" s="663"/>
      <c r="AE212" s="663"/>
      <c r="AF212" s="663"/>
      <c r="AG212" s="663"/>
      <c r="AH212" s="663"/>
      <c r="AI212" s="663"/>
      <c r="AJ212" s="663"/>
      <c r="AK212" s="663"/>
      <c r="AL212" s="626"/>
      <c r="AM212" s="2944"/>
    </row>
    <row r="213" spans="1:39" ht="33.75" customHeight="1">
      <c r="A213" s="2943"/>
      <c r="B213" s="1084"/>
      <c r="C213" s="1155"/>
      <c r="D213" s="1155"/>
      <c r="E213" s="105"/>
      <c r="F213" s="105"/>
      <c r="G213" s="105"/>
      <c r="H213" s="105"/>
      <c r="I213" s="2888"/>
      <c r="M213" s="1514"/>
      <c r="N213" s="105"/>
      <c r="O213" s="1065"/>
      <c r="P213" s="1065"/>
      <c r="Q213" s="1092"/>
      <c r="R213" s="1065">
        <f t="shared" si="15"/>
        <v>0</v>
      </c>
      <c r="S213" s="1065"/>
      <c r="T213" s="1065"/>
      <c r="U213" s="1065">
        <f>O213-P213-Q213-R213-T213+S213</f>
        <v>0</v>
      </c>
      <c r="V213" s="1065"/>
      <c r="W213" s="1065">
        <f t="shared" si="16"/>
        <v>0</v>
      </c>
      <c r="X213" s="1065"/>
      <c r="Y213" s="1065"/>
      <c r="Z213" s="1065"/>
      <c r="AA213" s="1065"/>
      <c r="AB213" s="1065"/>
      <c r="AC213" s="663"/>
      <c r="AD213" s="663"/>
      <c r="AE213" s="663"/>
      <c r="AF213" s="663"/>
      <c r="AG213" s="663"/>
      <c r="AH213" s="663"/>
      <c r="AI213" s="663"/>
      <c r="AJ213" s="663"/>
      <c r="AK213" s="663"/>
      <c r="AL213" s="626"/>
      <c r="AM213" s="2944"/>
    </row>
    <row r="214" spans="1:39" ht="33.75" customHeight="1">
      <c r="A214" s="2943"/>
      <c r="B214" s="1084"/>
      <c r="C214" s="1155"/>
      <c r="D214" s="1155"/>
      <c r="E214" s="105"/>
      <c r="F214" s="105"/>
      <c r="G214" s="105"/>
      <c r="H214" s="105"/>
      <c r="I214" s="2888"/>
      <c r="M214" s="1514"/>
      <c r="N214" s="105"/>
      <c r="O214" s="1095"/>
      <c r="P214" s="1095"/>
      <c r="Q214" s="1096"/>
      <c r="R214" s="1065">
        <f t="shared" si="15"/>
        <v>0</v>
      </c>
      <c r="S214" s="1095"/>
      <c r="T214" s="1095"/>
      <c r="U214" s="1065">
        <f>O214-P214-Q214-R214-T214+S214</f>
        <v>0</v>
      </c>
      <c r="V214" s="1065"/>
      <c r="W214" s="1065">
        <f t="shared" si="16"/>
        <v>0</v>
      </c>
      <c r="X214" s="1097"/>
      <c r="Y214" s="1097"/>
      <c r="Z214" s="1097"/>
      <c r="AA214" s="1097"/>
      <c r="AB214" s="1097"/>
      <c r="AC214" s="663"/>
      <c r="AD214" s="663"/>
      <c r="AE214" s="663"/>
      <c r="AF214" s="663"/>
      <c r="AG214" s="663"/>
      <c r="AH214" s="663"/>
      <c r="AI214" s="663"/>
      <c r="AJ214" s="663"/>
      <c r="AK214" s="663"/>
      <c r="AL214" s="626"/>
      <c r="AM214" s="2944"/>
    </row>
    <row r="215" spans="1:39" ht="33.75" customHeight="1" thickBot="1">
      <c r="A215" s="2943"/>
      <c r="B215" s="1084"/>
      <c r="C215" s="1155"/>
      <c r="D215" s="1155"/>
      <c r="E215" s="105"/>
      <c r="F215" s="105"/>
      <c r="G215" s="105"/>
      <c r="H215" s="105"/>
      <c r="I215" s="2888"/>
      <c r="M215" s="1514"/>
      <c r="N215" s="683"/>
      <c r="O215" s="1311"/>
      <c r="P215" s="1311"/>
      <c r="Q215" s="1822"/>
      <c r="R215" s="1065">
        <f t="shared" si="15"/>
        <v>0</v>
      </c>
      <c r="S215" s="1311"/>
      <c r="T215" s="1311"/>
      <c r="U215" s="1489">
        <f>O215-P215-Q215-R215-T215+S215</f>
        <v>0</v>
      </c>
      <c r="V215" s="1489"/>
      <c r="W215" s="1065">
        <f t="shared" si="16"/>
        <v>0</v>
      </c>
      <c r="X215" s="1823"/>
      <c r="Y215" s="1823"/>
      <c r="Z215" s="1823"/>
      <c r="AA215" s="1823"/>
      <c r="AB215" s="1823"/>
      <c r="AC215" s="674"/>
      <c r="AD215" s="674"/>
      <c r="AE215" s="674"/>
      <c r="AF215" s="674"/>
      <c r="AG215" s="674"/>
      <c r="AH215" s="674"/>
      <c r="AI215" s="674"/>
      <c r="AJ215" s="674"/>
      <c r="AK215" s="674"/>
      <c r="AL215" s="638"/>
      <c r="AM215" s="2944"/>
    </row>
    <row r="216" spans="1:39" s="1833" customFormat="1" ht="33.75" customHeight="1" thickBot="1">
      <c r="A216" s="2948"/>
      <c r="B216" s="2949"/>
      <c r="C216" s="2950"/>
      <c r="D216" s="2950"/>
      <c r="E216" s="2951"/>
      <c r="F216" s="2951"/>
      <c r="G216" s="2951"/>
      <c r="H216" s="2951"/>
      <c r="I216" s="2952"/>
      <c r="J216" s="2951"/>
      <c r="K216" s="2951"/>
      <c r="L216" s="2951"/>
      <c r="M216" s="2953"/>
      <c r="N216" s="1830"/>
      <c r="O216" s="1831">
        <f t="shared" ref="O216:W216" si="17">SUM(O4:O215)</f>
        <v>5269000</v>
      </c>
      <c r="P216" s="1831">
        <f>SUM(P4:P215)</f>
        <v>5170000</v>
      </c>
      <c r="Q216" s="1831">
        <f t="shared" si="17"/>
        <v>0</v>
      </c>
      <c r="R216" s="1831">
        <f t="shared" si="17"/>
        <v>79000</v>
      </c>
      <c r="S216" s="1831">
        <f t="shared" si="17"/>
        <v>0</v>
      </c>
      <c r="T216" s="1831">
        <f t="shared" si="17"/>
        <v>50000</v>
      </c>
      <c r="U216" s="1831">
        <f t="shared" si="17"/>
        <v>50000</v>
      </c>
      <c r="V216" s="1831">
        <f t="shared" si="17"/>
        <v>80000</v>
      </c>
      <c r="W216" s="1831">
        <f t="shared" si="17"/>
        <v>5269000</v>
      </c>
      <c r="X216" s="1831"/>
      <c r="Y216" s="1831"/>
      <c r="Z216" s="1831"/>
      <c r="AA216" s="1831"/>
      <c r="AB216" s="1831"/>
      <c r="AC216" s="1830">
        <f t="shared" ref="AC216:AM216" si="18">COUNTIF(AC4:AC215,"x")</f>
        <v>7</v>
      </c>
      <c r="AD216" s="1830">
        <f t="shared" si="18"/>
        <v>12</v>
      </c>
      <c r="AE216" s="1830">
        <f t="shared" si="18"/>
        <v>16</v>
      </c>
      <c r="AF216" s="1830">
        <f t="shared" si="18"/>
        <v>11</v>
      </c>
      <c r="AG216" s="1830">
        <f t="shared" si="18"/>
        <v>11</v>
      </c>
      <c r="AH216" s="1830">
        <f t="shared" si="18"/>
        <v>29</v>
      </c>
      <c r="AI216" s="1830">
        <f t="shared" si="18"/>
        <v>16</v>
      </c>
      <c r="AJ216" s="1830">
        <f t="shared" si="18"/>
        <v>19</v>
      </c>
      <c r="AK216" s="1830">
        <f t="shared" si="18"/>
        <v>7</v>
      </c>
      <c r="AL216" s="1832">
        <f t="shared" si="18"/>
        <v>12</v>
      </c>
      <c r="AM216" s="2954">
        <f t="shared" si="18"/>
        <v>5</v>
      </c>
    </row>
    <row r="217" spans="1:39" ht="33.75" customHeight="1" thickBot="1">
      <c r="A217" s="2937"/>
      <c r="B217" s="2938"/>
      <c r="C217" s="2939"/>
      <c r="D217" s="2939"/>
      <c r="E217" s="2940"/>
      <c r="F217" s="2940"/>
      <c r="G217" s="2940"/>
      <c r="H217" s="2940"/>
      <c r="I217" s="2941"/>
      <c r="J217" s="1490">
        <f>COUNTIF(J4:J216,"X")</f>
        <v>34</v>
      </c>
      <c r="K217" s="1490">
        <f>COUNTIF(K4:K216,"X")</f>
        <v>129</v>
      </c>
      <c r="L217" s="1490"/>
      <c r="M217" s="2942"/>
      <c r="N217" s="1062"/>
      <c r="O217" s="1666"/>
      <c r="P217" s="1666"/>
      <c r="Q217" s="1666"/>
      <c r="R217" s="1666"/>
      <c r="S217" s="1666"/>
      <c r="T217" s="1666"/>
      <c r="U217" s="1666"/>
      <c r="V217" s="1666"/>
      <c r="W217" s="1666"/>
      <c r="X217" s="1666"/>
      <c r="Y217" s="1666"/>
      <c r="Z217" s="1666"/>
      <c r="AA217" s="1666"/>
      <c r="AB217" s="1666"/>
      <c r="AC217" s="1490"/>
      <c r="AD217" s="1490"/>
      <c r="AE217" s="1490"/>
      <c r="AF217" s="1490"/>
      <c r="AG217" s="1490"/>
      <c r="AH217" s="1490"/>
      <c r="AI217" s="1490"/>
      <c r="AJ217" s="1490"/>
      <c r="AK217" s="1490"/>
      <c r="AL217" s="1125"/>
    </row>
    <row r="218" spans="1:39" ht="33.75" customHeight="1">
      <c r="A218" s="1445"/>
      <c r="B218" s="1824"/>
      <c r="C218" s="1531"/>
      <c r="D218" s="1531"/>
      <c r="E218" s="1825"/>
      <c r="F218" s="1825"/>
      <c r="G218" s="1825"/>
      <c r="H218" s="1825"/>
      <c r="I218" s="2902"/>
      <c r="M218" s="2126"/>
      <c r="N218" s="105"/>
      <c r="O218" s="1095"/>
      <c r="P218" s="1095"/>
      <c r="Q218" s="1095"/>
      <c r="R218" s="1095"/>
      <c r="S218" s="1095"/>
      <c r="T218" s="1095"/>
      <c r="U218" s="1095"/>
      <c r="V218" s="1095"/>
      <c r="W218" s="1095"/>
      <c r="X218" s="1095"/>
      <c r="Y218" s="1095"/>
      <c r="Z218" s="1095"/>
      <c r="AA218" s="1095"/>
      <c r="AB218" s="1095"/>
      <c r="AC218" s="663"/>
      <c r="AD218" s="663"/>
      <c r="AE218" s="663"/>
      <c r="AF218" s="663"/>
      <c r="AG218" s="663"/>
      <c r="AH218" s="663"/>
      <c r="AI218" s="663"/>
      <c r="AJ218" s="663"/>
      <c r="AK218" s="663"/>
      <c r="AL218" s="626"/>
    </row>
    <row r="219" spans="1:39" ht="33.75" customHeight="1">
      <c r="A219" s="1094"/>
      <c r="B219" s="1098"/>
      <c r="C219" s="1155"/>
      <c r="D219" s="1155"/>
      <c r="E219" s="1074"/>
      <c r="F219" s="1074"/>
      <c r="G219" s="1074"/>
      <c r="H219" s="1074"/>
      <c r="I219" s="2888"/>
      <c r="M219" s="1514"/>
    </row>
    <row r="220" spans="1:39" ht="33.75" customHeight="1">
      <c r="A220" s="1099"/>
      <c r="B220" s="1100"/>
      <c r="S220" s="1095" t="s">
        <v>34851</v>
      </c>
      <c r="T220" s="1102">
        <f>P216+R216+T216+U216</f>
        <v>5349000</v>
      </c>
    </row>
    <row r="221" spans="1:39" ht="33.75" customHeight="1">
      <c r="A221" s="1099"/>
      <c r="B221" s="1100"/>
      <c r="O221" s="1103"/>
      <c r="P221" s="1103"/>
      <c r="Q221" s="1103"/>
      <c r="R221" s="1103"/>
      <c r="S221" s="1095" t="s">
        <v>3295</v>
      </c>
      <c r="T221" s="1103">
        <f>O216-T220</f>
        <v>-80000</v>
      </c>
      <c r="U221" s="1103"/>
      <c r="V221" s="1103"/>
      <c r="W221" s="1103"/>
      <c r="X221" s="1103"/>
      <c r="Y221" s="1103"/>
      <c r="Z221" s="1103"/>
      <c r="AA221" s="1103"/>
      <c r="AB221" s="1103"/>
    </row>
    <row r="222" spans="1:39" ht="33.75" customHeight="1">
      <c r="A222" s="1099"/>
      <c r="B222" s="1100"/>
      <c r="O222" s="1105"/>
      <c r="P222" s="59"/>
      <c r="Q222" s="59"/>
      <c r="R222" s="59"/>
      <c r="S222" s="59"/>
      <c r="T222" s="2988">
        <f>T220+T221</f>
        <v>5269000</v>
      </c>
      <c r="U222" s="59"/>
      <c r="V222" s="59"/>
      <c r="W222" s="59"/>
      <c r="X222" s="1103"/>
      <c r="Y222" s="1103"/>
      <c r="Z222" s="1103"/>
      <c r="AA222" s="1103"/>
      <c r="AB222" s="1103"/>
    </row>
    <row r="223" spans="1:39" ht="33.75" customHeight="1">
      <c r="A223" s="1099"/>
      <c r="B223" s="1100"/>
      <c r="C223" s="1167"/>
      <c r="D223" s="1167"/>
      <c r="E223" s="557"/>
      <c r="F223" s="1104"/>
      <c r="G223" s="557"/>
      <c r="H223" s="557"/>
      <c r="O223" s="1105"/>
      <c r="P223" s="59"/>
      <c r="Q223" s="59"/>
      <c r="R223" s="59"/>
      <c r="S223" s="59"/>
      <c r="T223" s="59"/>
      <c r="U223" s="59"/>
      <c r="V223" s="59"/>
      <c r="W223" s="59"/>
      <c r="X223" s="1103"/>
      <c r="Y223" s="1103"/>
      <c r="Z223" s="1103"/>
      <c r="AA223" s="1103"/>
      <c r="AB223" s="1103"/>
    </row>
    <row r="224" spans="1:39" ht="33.75" customHeight="1">
      <c r="A224" s="1099"/>
      <c r="B224" s="1100"/>
      <c r="C224" s="1167"/>
      <c r="D224" s="1167"/>
      <c r="E224" s="557"/>
      <c r="F224" s="1104"/>
      <c r="G224" s="557"/>
      <c r="H224" s="557"/>
      <c r="I224" s="1106"/>
      <c r="J224" s="1068"/>
      <c r="K224" s="1068"/>
      <c r="L224" s="1068"/>
      <c r="M224" s="1106"/>
      <c r="O224" s="1107"/>
      <c r="P224" s="59"/>
      <c r="Q224" s="59"/>
      <c r="R224" s="59"/>
      <c r="S224" s="59"/>
      <c r="T224" s="59"/>
      <c r="U224" s="59"/>
      <c r="V224" s="59"/>
      <c r="W224" s="59"/>
      <c r="X224" s="1103"/>
      <c r="Y224" s="1103"/>
      <c r="Z224" s="1103"/>
      <c r="AA224" s="1103"/>
      <c r="AB224" s="1103"/>
    </row>
    <row r="225" spans="1:28" ht="33.75" customHeight="1">
      <c r="A225" s="1099"/>
      <c r="B225" s="1100"/>
      <c r="C225" s="1167"/>
      <c r="D225" s="1167"/>
      <c r="E225" s="557"/>
      <c r="F225" s="1104"/>
      <c r="G225" s="557"/>
      <c r="H225" s="557"/>
      <c r="I225" s="1099"/>
      <c r="J225" s="1094"/>
      <c r="K225" s="1094"/>
      <c r="L225" s="1094"/>
      <c r="M225" s="1099"/>
      <c r="O225" s="1107"/>
      <c r="P225" s="59"/>
      <c r="Q225" s="59"/>
      <c r="R225" s="59"/>
      <c r="S225" s="59"/>
      <c r="T225" s="59"/>
      <c r="U225" s="59"/>
      <c r="V225" s="59"/>
      <c r="W225" s="59"/>
      <c r="X225" s="1103"/>
      <c r="Y225" s="1103"/>
      <c r="Z225" s="1103"/>
      <c r="AA225" s="1103"/>
      <c r="AB225" s="1103"/>
    </row>
    <row r="226" spans="1:28" ht="33.75" customHeight="1">
      <c r="A226" s="1099"/>
      <c r="B226" s="1100"/>
      <c r="C226" s="1167"/>
      <c r="D226" s="1167"/>
      <c r="E226" s="557"/>
      <c r="F226" s="1104"/>
      <c r="G226" s="557"/>
      <c r="H226" s="557"/>
      <c r="O226" s="1103"/>
      <c r="P226" s="1103"/>
      <c r="Q226" s="1103"/>
      <c r="R226" s="1103"/>
      <c r="S226" s="1103"/>
      <c r="T226" s="1103"/>
      <c r="U226" s="1103"/>
      <c r="V226" s="1103"/>
      <c r="W226" s="1103"/>
      <c r="X226" s="1103"/>
      <c r="Y226" s="1103"/>
      <c r="Z226" s="1103"/>
      <c r="AA226" s="1103"/>
      <c r="AB226" s="1103"/>
    </row>
    <row r="227" spans="1:28" ht="33.75" customHeight="1">
      <c r="A227" s="1099"/>
      <c r="B227" s="1100"/>
      <c r="O227" s="1103"/>
      <c r="P227" s="1103"/>
      <c r="Q227" s="1103"/>
      <c r="R227" s="1103"/>
      <c r="S227" s="1103"/>
      <c r="T227" s="1103"/>
      <c r="U227" s="1103"/>
      <c r="V227" s="1103"/>
      <c r="W227" s="1103"/>
      <c r="X227" s="1103"/>
      <c r="Y227" s="1103"/>
      <c r="Z227" s="1103"/>
      <c r="AA227" s="1103"/>
      <c r="AB227" s="1103"/>
    </row>
    <row r="228" spans="1:28" ht="33.75" customHeight="1">
      <c r="A228" s="1099"/>
      <c r="B228" s="1100"/>
      <c r="O228" s="1103"/>
      <c r="P228" s="1103"/>
      <c r="Q228" s="1103"/>
      <c r="R228" s="1103"/>
      <c r="S228" s="1103"/>
      <c r="T228" s="1103"/>
      <c r="U228" s="1103"/>
      <c r="V228" s="1103"/>
      <c r="W228" s="1103"/>
      <c r="X228" s="1103"/>
      <c r="Y228" s="1103"/>
      <c r="Z228" s="1103"/>
      <c r="AA228" s="1103"/>
      <c r="AB228" s="1103"/>
    </row>
    <row r="229" spans="1:28" ht="33.75" customHeight="1">
      <c r="A229" s="1099"/>
      <c r="B229" s="1100"/>
      <c r="O229" s="1103"/>
      <c r="P229" s="1103"/>
      <c r="Q229" s="1103"/>
      <c r="R229" s="1103"/>
      <c r="S229" s="1103"/>
      <c r="T229" s="1103"/>
      <c r="U229" s="1103"/>
      <c r="V229" s="1103"/>
      <c r="W229" s="1103"/>
      <c r="X229" s="1103"/>
      <c r="Y229" s="1103"/>
      <c r="Z229" s="1103"/>
      <c r="AA229" s="1103"/>
      <c r="AB229" s="1103"/>
    </row>
    <row r="230" spans="1:28" ht="33.75" customHeight="1">
      <c r="A230" s="1099"/>
      <c r="B230" s="1100"/>
      <c r="O230" s="1103"/>
      <c r="P230" s="1103"/>
      <c r="Q230" s="1103"/>
      <c r="R230" s="1103"/>
      <c r="S230" s="1103"/>
      <c r="T230" s="1103"/>
      <c r="U230" s="1103"/>
      <c r="V230" s="1103"/>
      <c r="W230" s="1103"/>
      <c r="X230" s="1103"/>
      <c r="Y230" s="1103"/>
      <c r="Z230" s="1103"/>
      <c r="AA230" s="1103"/>
      <c r="AB230" s="1103"/>
    </row>
    <row r="231" spans="1:28" ht="33.75" customHeight="1">
      <c r="A231" s="1099"/>
      <c r="B231" s="1100"/>
      <c r="O231" s="1103"/>
      <c r="P231" s="1103"/>
      <c r="Q231" s="1103"/>
      <c r="R231" s="1103"/>
      <c r="S231" s="1103"/>
      <c r="T231" s="1103"/>
      <c r="U231" s="1103"/>
      <c r="V231" s="1103"/>
      <c r="W231" s="1103"/>
      <c r="X231" s="1103"/>
      <c r="Y231" s="1103"/>
      <c r="Z231" s="1103"/>
      <c r="AA231" s="1103"/>
      <c r="AB231" s="1103"/>
    </row>
    <row r="232" spans="1:28" ht="33.75" customHeight="1">
      <c r="A232" s="1099"/>
      <c r="B232" s="1100"/>
      <c r="O232" s="1103"/>
      <c r="P232" s="1103"/>
      <c r="Q232" s="1103"/>
      <c r="R232" s="1103"/>
      <c r="S232" s="1103"/>
      <c r="T232" s="1103"/>
      <c r="U232" s="1103"/>
      <c r="V232" s="1103"/>
      <c r="W232" s="1103"/>
      <c r="X232" s="1103"/>
      <c r="Y232" s="1103"/>
      <c r="Z232" s="1103"/>
      <c r="AA232" s="1103"/>
      <c r="AB232" s="1103"/>
    </row>
    <row r="233" spans="1:28" ht="33.75" customHeight="1">
      <c r="A233" s="1099"/>
      <c r="B233" s="1100"/>
      <c r="C233" s="1167"/>
      <c r="D233" s="1167"/>
      <c r="E233" s="1067"/>
      <c r="O233" s="1103"/>
      <c r="P233" s="1103"/>
      <c r="Q233" s="1103"/>
      <c r="R233" s="1103"/>
      <c r="S233" s="1103"/>
      <c r="T233" s="1103"/>
      <c r="U233" s="1103"/>
      <c r="V233" s="1103"/>
      <c r="W233" s="1103"/>
      <c r="X233" s="1103"/>
      <c r="Y233" s="1103"/>
      <c r="Z233" s="1103"/>
      <c r="AA233" s="1103"/>
      <c r="AB233" s="1103"/>
    </row>
    <row r="234" spans="1:28" ht="33.75" customHeight="1">
      <c r="A234" s="1099"/>
      <c r="B234" s="1100"/>
      <c r="C234" s="1167"/>
      <c r="D234" s="1167"/>
      <c r="E234" s="1106"/>
      <c r="O234" s="1103"/>
      <c r="P234" s="1103"/>
      <c r="Q234" s="1103"/>
      <c r="R234" s="1103"/>
      <c r="S234" s="1103"/>
      <c r="T234" s="1103"/>
      <c r="U234" s="1103"/>
      <c r="V234" s="1103"/>
      <c r="W234" s="1103"/>
      <c r="X234" s="1103"/>
      <c r="Y234" s="1103"/>
      <c r="Z234" s="1103"/>
      <c r="AA234" s="1103"/>
      <c r="AB234" s="1103"/>
    </row>
    <row r="235" spans="1:28" ht="33.75" customHeight="1">
      <c r="A235" s="1099"/>
      <c r="B235" s="1100"/>
      <c r="C235" s="1167"/>
      <c r="D235" s="1167"/>
      <c r="E235" s="1099"/>
      <c r="O235" s="1103"/>
      <c r="P235" s="1103"/>
      <c r="Q235" s="1103"/>
      <c r="R235" s="1103"/>
      <c r="S235" s="1103"/>
      <c r="T235" s="1103"/>
      <c r="U235" s="1103"/>
      <c r="V235" s="1103"/>
      <c r="W235" s="1103"/>
      <c r="X235" s="1103"/>
      <c r="Y235" s="1103"/>
      <c r="Z235" s="1103"/>
      <c r="AA235" s="1103"/>
      <c r="AB235" s="1103"/>
    </row>
    <row r="236" spans="1:28" ht="33.75" customHeight="1">
      <c r="A236" s="1099"/>
      <c r="B236" s="1100"/>
      <c r="C236" s="1167"/>
      <c r="D236" s="1167"/>
      <c r="E236" s="1067"/>
    </row>
    <row r="237" spans="1:28" ht="33.75" customHeight="1">
      <c r="A237" s="1099"/>
      <c r="B237" s="1100"/>
    </row>
    <row r="238" spans="1:28" ht="33.75" customHeight="1">
      <c r="A238" s="1099"/>
      <c r="B238" s="1100"/>
    </row>
    <row r="239" spans="1:28" ht="33.75" customHeight="1">
      <c r="A239" s="1099"/>
      <c r="B239" s="1100"/>
    </row>
    <row r="240" spans="1:28" ht="33.75" customHeight="1">
      <c r="A240" s="1099"/>
      <c r="B240" s="1100"/>
    </row>
    <row r="241" spans="1:2" ht="33.75" customHeight="1">
      <c r="A241" s="1099"/>
      <c r="B241" s="1100"/>
    </row>
    <row r="242" spans="1:2" ht="33.75" customHeight="1">
      <c r="A242" s="1099"/>
      <c r="B242" s="1100"/>
    </row>
    <row r="243" spans="1:2" ht="33.75" customHeight="1">
      <c r="A243" s="1099"/>
      <c r="B243" s="1100"/>
    </row>
    <row r="244" spans="1:2" ht="33.75" customHeight="1">
      <c r="A244" s="1099"/>
      <c r="B244" s="1100"/>
    </row>
    <row r="245" spans="1:2" ht="33.75" customHeight="1">
      <c r="A245" s="1099"/>
      <c r="B245" s="1100"/>
    </row>
    <row r="246" spans="1:2" ht="33.75" customHeight="1">
      <c r="A246" s="1099"/>
      <c r="B246" s="1100"/>
    </row>
    <row r="247" spans="1:2" ht="33.75" customHeight="1">
      <c r="A247" s="1099"/>
      <c r="B247" s="1100"/>
    </row>
    <row r="248" spans="1:2" ht="33.75" customHeight="1">
      <c r="A248" s="1099"/>
      <c r="B248" s="1100"/>
    </row>
    <row r="249" spans="1:2" ht="33.75" customHeight="1">
      <c r="A249" s="1099"/>
      <c r="B249" s="1100"/>
    </row>
    <row r="250" spans="1:2" ht="33.75" customHeight="1">
      <c r="A250" s="1099"/>
      <c r="B250" s="1100"/>
    </row>
    <row r="251" spans="1:2" ht="33.75" customHeight="1">
      <c r="A251" s="1099"/>
      <c r="B251" s="1100"/>
    </row>
    <row r="252" spans="1:2" ht="33.75" customHeight="1">
      <c r="A252" s="1099"/>
      <c r="B252" s="1100"/>
    </row>
    <row r="253" spans="1:2" ht="33.75" customHeight="1">
      <c r="B253" s="1100"/>
    </row>
    <row r="254" spans="1:2" ht="33.75" customHeight="1">
      <c r="B254" s="1100"/>
    </row>
    <row r="255" spans="1:2" ht="33.75" customHeight="1">
      <c r="B255" s="1100"/>
    </row>
    <row r="256" spans="1:2" ht="33.75" customHeight="1">
      <c r="B256" s="1100"/>
    </row>
    <row r="257" spans="2:8" ht="33.75" customHeight="1">
      <c r="B257" s="1100"/>
    </row>
    <row r="258" spans="2:8" ht="33.75" customHeight="1">
      <c r="B258" s="1100"/>
    </row>
    <row r="259" spans="2:8" ht="33.75" customHeight="1">
      <c r="B259" s="1100"/>
    </row>
    <row r="260" spans="2:8" ht="33.75" customHeight="1">
      <c r="B260" s="1100"/>
    </row>
    <row r="261" spans="2:8" ht="33.75" customHeight="1">
      <c r="B261" s="1100"/>
    </row>
    <row r="262" spans="2:8" ht="33.75" customHeight="1">
      <c r="B262" s="1100"/>
    </row>
    <row r="263" spans="2:8" ht="33.75" customHeight="1">
      <c r="B263" s="1100"/>
    </row>
    <row r="264" spans="2:8" ht="33.75" customHeight="1">
      <c r="B264" s="1100"/>
      <c r="E264" s="1080"/>
      <c r="F264" s="1080"/>
      <c r="G264" s="1080"/>
      <c r="H264" s="1080"/>
    </row>
    <row r="265" spans="2:8" ht="33.75" customHeight="1">
      <c r="B265" s="1100"/>
      <c r="E265" s="1080"/>
      <c r="F265" s="1080"/>
      <c r="G265" s="1080"/>
      <c r="H265" s="1080"/>
    </row>
    <row r="266" spans="2:8" ht="33.75" customHeight="1">
      <c r="B266" s="1100"/>
      <c r="E266" s="1080"/>
      <c r="F266" s="1080"/>
      <c r="G266" s="1080"/>
      <c r="H266" s="1080"/>
    </row>
    <row r="267" spans="2:8" ht="33.75" customHeight="1">
      <c r="B267" s="1100"/>
    </row>
    <row r="268" spans="2:8" ht="33.75" customHeight="1">
      <c r="B268" s="1100"/>
    </row>
    <row r="269" spans="2:8" ht="33.75" customHeight="1">
      <c r="B269" s="1100"/>
    </row>
    <row r="270" spans="2:8" ht="33.75" customHeight="1">
      <c r="B270" s="1100"/>
      <c r="E270" s="1080"/>
      <c r="F270" s="1080"/>
      <c r="G270" s="1080"/>
      <c r="H270" s="1080"/>
    </row>
    <row r="271" spans="2:8" ht="33.75" customHeight="1">
      <c r="B271" s="1100"/>
    </row>
    <row r="272" spans="2:8" ht="33.75" customHeight="1">
      <c r="B272" s="1100"/>
      <c r="E272" s="1080"/>
      <c r="F272" s="1080"/>
      <c r="G272" s="1080"/>
      <c r="H272" s="1080"/>
    </row>
    <row r="273" spans="2:8" ht="33.75" customHeight="1">
      <c r="B273" s="1100"/>
      <c r="E273" s="1080"/>
      <c r="F273" s="1080"/>
      <c r="G273" s="1080"/>
      <c r="H273" s="1080"/>
    </row>
    <row r="274" spans="2:8" ht="33.75" customHeight="1">
      <c r="B274" s="1100"/>
    </row>
    <row r="275" spans="2:8" ht="33.75" customHeight="1">
      <c r="B275" s="1100"/>
    </row>
    <row r="276" spans="2:8" ht="33.75" customHeight="1">
      <c r="B276" s="1100"/>
      <c r="E276" s="1080"/>
      <c r="F276" s="1080"/>
      <c r="G276" s="1080"/>
      <c r="H276" s="1080"/>
    </row>
    <row r="277" spans="2:8" ht="33.75" customHeight="1">
      <c r="B277" s="1100"/>
    </row>
    <row r="278" spans="2:8" ht="33.75" customHeight="1">
      <c r="B278" s="1100"/>
      <c r="E278" s="1080"/>
      <c r="F278" s="1080"/>
      <c r="G278" s="1080"/>
      <c r="H278" s="1080"/>
    </row>
    <row r="279" spans="2:8" ht="33.75" customHeight="1">
      <c r="B279" s="1100"/>
      <c r="E279" s="1080"/>
      <c r="F279" s="1080"/>
      <c r="G279" s="1080"/>
      <c r="H279" s="1080"/>
    </row>
    <row r="280" spans="2:8" ht="33.75" customHeight="1">
      <c r="B280" s="1100"/>
      <c r="E280" s="1080"/>
      <c r="F280" s="1080"/>
      <c r="G280" s="1080"/>
      <c r="H280" s="1080"/>
    </row>
    <row r="281" spans="2:8" ht="33.75" customHeight="1">
      <c r="B281" s="1100"/>
      <c r="E281" s="1080"/>
      <c r="F281" s="1080"/>
      <c r="G281" s="1080"/>
      <c r="H281" s="1080"/>
    </row>
    <row r="282" spans="2:8" ht="33.75" customHeight="1">
      <c r="B282" s="1100"/>
    </row>
    <row r="283" spans="2:8" ht="33.75" customHeight="1">
      <c r="B283" s="1100"/>
      <c r="E283" s="1080"/>
      <c r="F283" s="1080"/>
      <c r="G283" s="1080"/>
      <c r="H283" s="1080"/>
    </row>
    <row r="284" spans="2:8" ht="33.75" customHeight="1">
      <c r="B284" s="1100"/>
    </row>
    <row r="285" spans="2:8" ht="33.75" customHeight="1">
      <c r="B285" s="1100"/>
      <c r="E285" s="1080"/>
      <c r="F285" s="1080"/>
      <c r="G285" s="1080"/>
      <c r="H285" s="1080"/>
    </row>
    <row r="286" spans="2:8" ht="33.75" customHeight="1">
      <c r="B286" s="1100"/>
    </row>
    <row r="287" spans="2:8" ht="33.75" customHeight="1">
      <c r="B287" s="1100"/>
    </row>
    <row r="288" spans="2:8" ht="33.75" customHeight="1">
      <c r="B288" s="1100"/>
    </row>
    <row r="289" spans="2:8" ht="33.75" customHeight="1">
      <c r="B289" s="1100"/>
    </row>
    <row r="290" spans="2:8" ht="33.75" customHeight="1">
      <c r="B290" s="1100"/>
    </row>
    <row r="291" spans="2:8" ht="33.75" customHeight="1">
      <c r="B291" s="1100"/>
    </row>
    <row r="292" spans="2:8" ht="33.75" customHeight="1">
      <c r="B292" s="1100"/>
    </row>
    <row r="293" spans="2:8" ht="33.75" customHeight="1">
      <c r="B293" s="1100"/>
      <c r="E293" s="1080"/>
      <c r="F293" s="1080"/>
      <c r="G293" s="1080"/>
      <c r="H293" s="1080"/>
    </row>
    <row r="294" spans="2:8" ht="33.75" customHeight="1">
      <c r="B294" s="1100"/>
      <c r="E294" s="1080"/>
      <c r="F294" s="1080"/>
      <c r="G294" s="1080"/>
      <c r="H294" s="1080"/>
    </row>
    <row r="295" spans="2:8" ht="33.75" customHeight="1">
      <c r="B295" s="1100"/>
      <c r="E295" s="1080"/>
      <c r="F295" s="1080"/>
      <c r="G295" s="1080"/>
      <c r="H295" s="1080"/>
    </row>
    <row r="296" spans="2:8" ht="33.75" customHeight="1">
      <c r="B296" s="1100"/>
      <c r="E296" s="1080"/>
      <c r="F296" s="1080"/>
      <c r="G296" s="1080"/>
      <c r="H296" s="1080"/>
    </row>
    <row r="297" spans="2:8" ht="33.75" customHeight="1">
      <c r="B297" s="1100"/>
    </row>
    <row r="298" spans="2:8" ht="33.75" customHeight="1">
      <c r="B298" s="1100"/>
    </row>
    <row r="299" spans="2:8" ht="33.75" customHeight="1">
      <c r="B299" s="1100"/>
    </row>
    <row r="300" spans="2:8" ht="33.75" customHeight="1">
      <c r="B300" s="1100"/>
      <c r="E300" s="1080"/>
      <c r="F300" s="1080"/>
      <c r="G300" s="1080"/>
      <c r="H300" s="1080"/>
    </row>
    <row r="301" spans="2:8" ht="33.75" customHeight="1">
      <c r="B301" s="1100"/>
    </row>
    <row r="302" spans="2:8" ht="33.75" customHeight="1">
      <c r="B302" s="1100"/>
    </row>
    <row r="303" spans="2:8" ht="33.75" customHeight="1">
      <c r="B303" s="1100"/>
      <c r="E303" s="1080"/>
      <c r="F303" s="1080"/>
      <c r="G303" s="1080"/>
      <c r="H303" s="1080"/>
    </row>
    <row r="304" spans="2:8" ht="33.75" customHeight="1">
      <c r="B304" s="1100"/>
    </row>
    <row r="305" spans="2:8" ht="33.75" customHeight="1">
      <c r="B305" s="1100"/>
    </row>
    <row r="306" spans="2:8" ht="33.75" customHeight="1">
      <c r="B306" s="1100"/>
    </row>
    <row r="307" spans="2:8" ht="33.75" customHeight="1">
      <c r="B307" s="1100"/>
      <c r="E307" s="1080"/>
      <c r="F307" s="1080"/>
      <c r="G307" s="1080"/>
      <c r="H307" s="1080"/>
    </row>
    <row r="308" spans="2:8" ht="33.75" customHeight="1">
      <c r="B308" s="1100"/>
    </row>
    <row r="309" spans="2:8" ht="33.75" customHeight="1">
      <c r="B309" s="1100"/>
    </row>
    <row r="310" spans="2:8" ht="33.75" customHeight="1">
      <c r="B310" s="1100"/>
      <c r="E310" s="1080"/>
      <c r="F310" s="1080"/>
      <c r="G310" s="1080"/>
      <c r="H310" s="1080"/>
    </row>
    <row r="311" spans="2:8" ht="33.75" customHeight="1">
      <c r="B311" s="1100"/>
      <c r="E311" s="1080"/>
      <c r="F311" s="1080"/>
      <c r="G311" s="1080"/>
      <c r="H311" s="1080"/>
    </row>
    <row r="312" spans="2:8" ht="33.75" customHeight="1">
      <c r="B312" s="1100"/>
    </row>
    <row r="313" spans="2:8" ht="33.75" customHeight="1">
      <c r="B313" s="1100"/>
    </row>
    <row r="314" spans="2:8" ht="33.75" customHeight="1">
      <c r="B314" s="1100"/>
    </row>
    <row r="315" spans="2:8" ht="33.75" customHeight="1">
      <c r="B315" s="1100"/>
    </row>
    <row r="316" spans="2:8" ht="33.75" customHeight="1">
      <c r="B316" s="1100"/>
      <c r="E316" s="1080"/>
      <c r="F316" s="1080"/>
      <c r="G316" s="1080"/>
      <c r="H316" s="1080"/>
    </row>
    <row r="317" spans="2:8" ht="33.75" customHeight="1">
      <c r="B317" s="1100"/>
      <c r="E317" s="1080"/>
      <c r="F317" s="1080"/>
      <c r="G317" s="1080"/>
      <c r="H317" s="1080"/>
    </row>
    <row r="318" spans="2:8" ht="33.75" customHeight="1">
      <c r="B318" s="1100"/>
    </row>
    <row r="319" spans="2:8" ht="33.75" customHeight="1">
      <c r="B319" s="1100"/>
      <c r="E319" s="1080"/>
      <c r="F319" s="1080"/>
      <c r="G319" s="1080"/>
      <c r="H319" s="1080"/>
    </row>
    <row r="320" spans="2:8" ht="33.75" customHeight="1">
      <c r="B320" s="1100"/>
      <c r="E320" s="1080"/>
      <c r="F320" s="1080"/>
      <c r="G320" s="1080"/>
      <c r="H320" s="1080"/>
    </row>
    <row r="321" spans="2:8" ht="33.75" customHeight="1">
      <c r="B321" s="1100"/>
    </row>
    <row r="322" spans="2:8" ht="33.75" customHeight="1">
      <c r="B322" s="1100"/>
    </row>
    <row r="323" spans="2:8" ht="33.75" customHeight="1">
      <c r="B323" s="1100"/>
    </row>
    <row r="324" spans="2:8" ht="33.75" customHeight="1">
      <c r="B324" s="1100"/>
    </row>
    <row r="325" spans="2:8" ht="33.75" customHeight="1">
      <c r="B325" s="1100"/>
    </row>
    <row r="326" spans="2:8" ht="33.75" customHeight="1">
      <c r="B326" s="1100"/>
    </row>
    <row r="327" spans="2:8" ht="33.75" customHeight="1">
      <c r="B327" s="1100"/>
    </row>
    <row r="328" spans="2:8" ht="33.75" customHeight="1">
      <c r="B328" s="1100"/>
      <c r="E328" s="1080"/>
      <c r="F328" s="1080"/>
      <c r="G328" s="1080"/>
      <c r="H328" s="1080"/>
    </row>
    <row r="329" spans="2:8" ht="33.75" customHeight="1">
      <c r="B329" s="1100"/>
      <c r="E329" s="1080"/>
      <c r="F329" s="1080"/>
      <c r="G329" s="1080"/>
      <c r="H329" s="1080"/>
    </row>
    <row r="330" spans="2:8" ht="33.75" customHeight="1">
      <c r="B330" s="1100"/>
    </row>
    <row r="331" spans="2:8" ht="33.75" customHeight="1">
      <c r="B331" s="1100"/>
      <c r="E331" s="1080"/>
      <c r="F331" s="1080"/>
      <c r="G331" s="1080"/>
      <c r="H331" s="1080"/>
    </row>
    <row r="332" spans="2:8" ht="33.75" customHeight="1">
      <c r="B332" s="1100"/>
      <c r="E332" s="1080"/>
      <c r="F332" s="1080"/>
      <c r="G332" s="1080"/>
      <c r="H332" s="1080"/>
    </row>
    <row r="333" spans="2:8" ht="33.75" customHeight="1">
      <c r="B333" s="1100"/>
      <c r="E333" s="1080"/>
      <c r="F333" s="1080"/>
      <c r="G333" s="1080"/>
      <c r="H333" s="1080"/>
    </row>
    <row r="334" spans="2:8" ht="33.75" customHeight="1">
      <c r="B334" s="1100"/>
      <c r="E334" s="1080"/>
      <c r="F334" s="1080"/>
      <c r="G334" s="1080"/>
      <c r="H334" s="1080"/>
    </row>
    <row r="335" spans="2:8" ht="33.75" customHeight="1">
      <c r="B335" s="1100"/>
    </row>
    <row r="336" spans="2:8" ht="33.75" customHeight="1">
      <c r="B336" s="1100"/>
      <c r="E336" s="1080"/>
      <c r="F336" s="1080"/>
      <c r="G336" s="1080"/>
      <c r="H336" s="1080"/>
    </row>
    <row r="337" spans="2:8" ht="33.75" customHeight="1">
      <c r="B337" s="1100"/>
      <c r="E337" s="1080"/>
      <c r="F337" s="1080"/>
      <c r="G337" s="1080"/>
      <c r="H337" s="1080"/>
    </row>
    <row r="338" spans="2:8" ht="33.75" customHeight="1">
      <c r="B338" s="1100"/>
    </row>
    <row r="339" spans="2:8" ht="33.75" customHeight="1">
      <c r="B339" s="1100"/>
      <c r="E339" s="1080"/>
      <c r="F339" s="1080"/>
      <c r="G339" s="1080"/>
      <c r="H339" s="1080"/>
    </row>
    <row r="340" spans="2:8" ht="33.75" customHeight="1">
      <c r="B340" s="1100"/>
    </row>
    <row r="341" spans="2:8" ht="33.75" customHeight="1">
      <c r="B341" s="1100"/>
    </row>
    <row r="342" spans="2:8" ht="33.75" customHeight="1">
      <c r="B342" s="1100"/>
    </row>
    <row r="343" spans="2:8" ht="33.75" customHeight="1">
      <c r="B343" s="1100"/>
    </row>
    <row r="344" spans="2:8" ht="33.75" customHeight="1">
      <c r="B344" s="1100"/>
    </row>
    <row r="345" spans="2:8" ht="33.75" customHeight="1">
      <c r="B345" s="1100"/>
    </row>
    <row r="346" spans="2:8" ht="33.75" customHeight="1">
      <c r="B346" s="1100"/>
    </row>
    <row r="347" spans="2:8" ht="33.75" customHeight="1">
      <c r="B347" s="1100"/>
    </row>
    <row r="348" spans="2:8" ht="33.75" customHeight="1">
      <c r="B348" s="1100"/>
    </row>
    <row r="349" spans="2:8" ht="33.75" customHeight="1">
      <c r="B349" s="1100"/>
      <c r="E349" s="1080"/>
      <c r="F349" s="1080"/>
      <c r="G349" s="1080"/>
      <c r="H349" s="1080"/>
    </row>
    <row r="350" spans="2:8" ht="33.75" customHeight="1">
      <c r="B350" s="1100"/>
    </row>
    <row r="351" spans="2:8" ht="33.75" customHeight="1">
      <c r="B351" s="1100"/>
      <c r="E351" s="1080"/>
      <c r="F351" s="1080"/>
      <c r="G351" s="1080"/>
      <c r="H351" s="1080"/>
    </row>
    <row r="352" spans="2:8" ht="33.75" customHeight="1">
      <c r="B352" s="1100"/>
      <c r="E352" s="1080"/>
      <c r="F352" s="1080"/>
      <c r="G352" s="1080"/>
      <c r="H352" s="1080"/>
    </row>
    <row r="353" spans="2:8" ht="33.75" customHeight="1">
      <c r="B353" s="1100"/>
    </row>
    <row r="354" spans="2:8" ht="33.75" customHeight="1">
      <c r="B354" s="1100"/>
    </row>
    <row r="355" spans="2:8" ht="33.75" customHeight="1">
      <c r="B355" s="1100"/>
      <c r="E355" s="1080"/>
      <c r="F355" s="1080"/>
      <c r="G355" s="1080"/>
      <c r="H355" s="1080"/>
    </row>
    <row r="356" spans="2:8" ht="33.75" customHeight="1">
      <c r="B356" s="1100"/>
      <c r="E356" s="1080"/>
      <c r="F356" s="1080"/>
      <c r="G356" s="1080"/>
      <c r="H356" s="1080"/>
    </row>
    <row r="357" spans="2:8" ht="33.75" customHeight="1">
      <c r="B357" s="1100"/>
      <c r="E357" s="1080"/>
      <c r="F357" s="1080"/>
      <c r="G357" s="1080"/>
      <c r="H357" s="1080"/>
    </row>
    <row r="358" spans="2:8" ht="33.75" customHeight="1">
      <c r="B358" s="1100"/>
      <c r="E358" s="1080"/>
      <c r="F358" s="1080"/>
      <c r="G358" s="1080"/>
      <c r="H358" s="1080"/>
    </row>
    <row r="359" spans="2:8" ht="33.75" customHeight="1">
      <c r="B359" s="1100"/>
    </row>
    <row r="360" spans="2:8" ht="33.75" customHeight="1">
      <c r="B360" s="1100"/>
      <c r="E360" s="1080"/>
      <c r="F360" s="1080"/>
      <c r="G360" s="1080"/>
      <c r="H360" s="1080"/>
    </row>
    <row r="361" spans="2:8" ht="33.75" customHeight="1">
      <c r="B361" s="1100"/>
    </row>
    <row r="362" spans="2:8" ht="33.75" customHeight="1">
      <c r="B362" s="1100"/>
    </row>
    <row r="363" spans="2:8" ht="33.75" customHeight="1">
      <c r="B363" s="1100"/>
      <c r="E363" s="1080"/>
      <c r="F363" s="1080"/>
      <c r="G363" s="1080"/>
      <c r="H363" s="1080"/>
    </row>
    <row r="364" spans="2:8" ht="33.75" customHeight="1">
      <c r="B364" s="1100"/>
      <c r="E364" s="1080"/>
      <c r="F364" s="1080"/>
      <c r="G364" s="1080"/>
      <c r="H364" s="1080"/>
    </row>
    <row r="365" spans="2:8" ht="33.75" customHeight="1">
      <c r="B365" s="1100"/>
      <c r="E365" s="1080"/>
      <c r="F365" s="1080"/>
      <c r="G365" s="1080"/>
      <c r="H365" s="1080"/>
    </row>
    <row r="366" spans="2:8" ht="33.75" customHeight="1">
      <c r="B366" s="1100"/>
    </row>
    <row r="367" spans="2:8" ht="33.75" customHeight="1">
      <c r="B367" s="1100"/>
    </row>
    <row r="368" spans="2:8" ht="33.75" customHeight="1">
      <c r="B368" s="1100"/>
      <c r="E368" s="1080"/>
      <c r="F368" s="1080"/>
      <c r="G368" s="1080"/>
      <c r="H368" s="1080"/>
    </row>
    <row r="369" spans="2:2" ht="33.75" customHeight="1">
      <c r="B369" s="1100"/>
    </row>
    <row r="370" spans="2:2" ht="33.75" customHeight="1">
      <c r="B370" s="1100"/>
    </row>
    <row r="371" spans="2:2" ht="33.75" customHeight="1">
      <c r="B371" s="1100"/>
    </row>
    <row r="372" spans="2:2" ht="33.75" customHeight="1">
      <c r="B372" s="1100"/>
    </row>
    <row r="373" spans="2:2" ht="33.75" customHeight="1">
      <c r="B373" s="1100"/>
    </row>
    <row r="374" spans="2:2" ht="33.75" customHeight="1">
      <c r="B374" s="1100"/>
    </row>
    <row r="375" spans="2:2" ht="33.75" customHeight="1">
      <c r="B375" s="1100"/>
    </row>
    <row r="376" spans="2:2" ht="33.75" customHeight="1">
      <c r="B376" s="1100"/>
    </row>
    <row r="377" spans="2:2" ht="33.75" customHeight="1">
      <c r="B377" s="1100"/>
    </row>
    <row r="378" spans="2:2" ht="33.75" customHeight="1">
      <c r="B378" s="1100"/>
    </row>
    <row r="379" spans="2:2" ht="33.75" customHeight="1">
      <c r="B379" s="1100"/>
    </row>
    <row r="380" spans="2:2" ht="33.75" customHeight="1">
      <c r="B380" s="1100"/>
    </row>
    <row r="381" spans="2:2" ht="33.75" customHeight="1">
      <c r="B381" s="1100"/>
    </row>
    <row r="382" spans="2:2" ht="33.75" customHeight="1">
      <c r="B382" s="1100"/>
    </row>
    <row r="383" spans="2:2" ht="33.75" customHeight="1">
      <c r="B383" s="1100"/>
    </row>
    <row r="384" spans="2:2" ht="33.75" customHeight="1">
      <c r="B384" s="1100"/>
    </row>
    <row r="385" spans="2:20" ht="33.75" customHeight="1">
      <c r="B385" s="1100"/>
    </row>
    <row r="386" spans="2:20" ht="33.75" customHeight="1">
      <c r="B386" s="1100"/>
      <c r="O386" s="439"/>
      <c r="P386" s="439"/>
      <c r="Q386" s="439"/>
      <c r="R386" s="439"/>
      <c r="S386" s="439"/>
      <c r="T386" s="439"/>
    </row>
    <row r="387" spans="2:20" ht="33.75" customHeight="1">
      <c r="B387" s="1100"/>
    </row>
    <row r="388" spans="2:20" ht="33.75" customHeight="1">
      <c r="B388" s="1100"/>
    </row>
    <row r="389" spans="2:20" ht="33.75" customHeight="1">
      <c r="B389" s="1100"/>
    </row>
    <row r="390" spans="2:20" ht="33.75" customHeight="1">
      <c r="B390" s="1100"/>
    </row>
    <row r="391" spans="2:20" ht="33.75" customHeight="1">
      <c r="B391" s="1100"/>
    </row>
    <row r="392" spans="2:20" ht="33.75" customHeight="1">
      <c r="B392" s="1100"/>
    </row>
    <row r="393" spans="2:20" ht="33.75" customHeight="1">
      <c r="B393" s="1100"/>
    </row>
    <row r="394" spans="2:20" ht="33.75" customHeight="1">
      <c r="B394" s="1100"/>
    </row>
    <row r="395" spans="2:20" ht="33.75" customHeight="1">
      <c r="B395" s="1100"/>
    </row>
    <row r="396" spans="2:20" ht="33.75" customHeight="1">
      <c r="B396" s="1100"/>
    </row>
    <row r="397" spans="2:20" ht="33.75" customHeight="1">
      <c r="B397" s="1100"/>
    </row>
    <row r="398" spans="2:20" ht="33.75" customHeight="1">
      <c r="B398" s="1100"/>
    </row>
    <row r="399" spans="2:20" ht="33.75" customHeight="1">
      <c r="B399" s="1100"/>
    </row>
    <row r="400" spans="2:20" ht="33.75" customHeight="1">
      <c r="B400" s="1100"/>
    </row>
    <row r="401" spans="2:8" ht="33.75" customHeight="1">
      <c r="B401" s="1100"/>
    </row>
    <row r="402" spans="2:8" ht="33.75" customHeight="1">
      <c r="B402" s="1100"/>
    </row>
    <row r="403" spans="2:8" ht="33.75" customHeight="1">
      <c r="B403" s="1100"/>
    </row>
    <row r="404" spans="2:8" ht="33.75" customHeight="1">
      <c r="B404" s="1100"/>
      <c r="C404" s="1528"/>
      <c r="D404" s="1528"/>
      <c r="E404" s="1080"/>
      <c r="F404" s="1080"/>
      <c r="G404" s="1080"/>
      <c r="H404" s="1080"/>
    </row>
    <row r="405" spans="2:8" ht="33.75" customHeight="1">
      <c r="B405" s="1100"/>
    </row>
    <row r="406" spans="2:8" ht="33.75" customHeight="1">
      <c r="B406" s="1100"/>
      <c r="C406" s="1528"/>
      <c r="D406" s="1528"/>
      <c r="E406" s="1080"/>
      <c r="F406" s="1080"/>
      <c r="G406" s="1080"/>
      <c r="H406" s="1080"/>
    </row>
    <row r="407" spans="2:8" ht="33.75" customHeight="1">
      <c r="B407" s="1100"/>
    </row>
    <row r="408" spans="2:8" ht="33.75" customHeight="1">
      <c r="B408" s="1100"/>
    </row>
    <row r="409" spans="2:8" ht="33.75" customHeight="1">
      <c r="B409" s="1100"/>
    </row>
    <row r="410" spans="2:8" ht="33.75" customHeight="1">
      <c r="B410" s="1100"/>
    </row>
    <row r="411" spans="2:8" ht="33.75" customHeight="1">
      <c r="B411" s="1100"/>
    </row>
    <row r="412" spans="2:8" ht="33.75" customHeight="1">
      <c r="B412" s="1100"/>
    </row>
    <row r="413" spans="2:8" ht="33.75" customHeight="1">
      <c r="B413" s="1100"/>
    </row>
    <row r="414" spans="2:8" ht="33.75" customHeight="1">
      <c r="B414" s="1100"/>
    </row>
    <row r="415" spans="2:8" ht="33.75" customHeight="1">
      <c r="B415" s="1100"/>
    </row>
    <row r="416" spans="2:8" ht="33.75" customHeight="1">
      <c r="B416" s="1100"/>
    </row>
    <row r="417" spans="2:8" ht="33.75" customHeight="1">
      <c r="B417" s="1100"/>
    </row>
    <row r="418" spans="2:8" ht="33.75" customHeight="1">
      <c r="B418" s="1100"/>
      <c r="C418" s="1528"/>
      <c r="D418" s="1528"/>
      <c r="E418" s="1080"/>
      <c r="F418" s="1080"/>
      <c r="G418" s="1080"/>
      <c r="H418" s="1080"/>
    </row>
    <row r="419" spans="2:8" ht="33.75" customHeight="1">
      <c r="B419" s="1100"/>
    </row>
    <row r="420" spans="2:8" ht="33.75" customHeight="1">
      <c r="B420" s="1100"/>
    </row>
    <row r="421" spans="2:8" ht="33.75" customHeight="1">
      <c r="B421" s="1100"/>
    </row>
    <row r="422" spans="2:8" ht="33.75" customHeight="1">
      <c r="B422" s="1100"/>
    </row>
    <row r="423" spans="2:8" ht="33.75" customHeight="1">
      <c r="B423" s="1100"/>
    </row>
    <row r="424" spans="2:8" ht="33.75" customHeight="1">
      <c r="B424" s="1100"/>
    </row>
    <row r="425" spans="2:8" ht="33.75" customHeight="1">
      <c r="B425" s="1100"/>
    </row>
    <row r="426" spans="2:8" ht="33.75" customHeight="1">
      <c r="B426" s="1100"/>
    </row>
    <row r="427" spans="2:8" ht="33.75" customHeight="1">
      <c r="B427" s="1100"/>
    </row>
    <row r="428" spans="2:8" ht="33.75" customHeight="1">
      <c r="B428" s="1100"/>
    </row>
    <row r="429" spans="2:8" ht="33.75" customHeight="1">
      <c r="B429" s="1100"/>
    </row>
    <row r="430" spans="2:8" ht="33.75" customHeight="1">
      <c r="B430" s="1100"/>
    </row>
    <row r="431" spans="2:8" ht="33.75" customHeight="1">
      <c r="B431" s="1100"/>
    </row>
    <row r="432" spans="2:8" ht="33.75" customHeight="1">
      <c r="B432" s="1100"/>
    </row>
    <row r="433" spans="2:8" ht="33.75" customHeight="1">
      <c r="B433" s="1100"/>
      <c r="C433" s="1528"/>
      <c r="D433" s="1528"/>
      <c r="E433" s="1080"/>
      <c r="F433" s="1080"/>
      <c r="G433" s="1080"/>
      <c r="H433" s="1080"/>
    </row>
    <row r="434" spans="2:8" ht="33.75" customHeight="1">
      <c r="B434" s="1100"/>
    </row>
    <row r="435" spans="2:8" ht="33.75" customHeight="1">
      <c r="B435" s="1100"/>
    </row>
    <row r="436" spans="2:8" ht="33.75" customHeight="1">
      <c r="B436" s="1100"/>
    </row>
    <row r="437" spans="2:8" ht="33.75" customHeight="1">
      <c r="B437" s="1100"/>
    </row>
    <row r="438" spans="2:8" ht="33.75" customHeight="1">
      <c r="B438" s="1100"/>
    </row>
    <row r="439" spans="2:8" ht="33.75" customHeight="1">
      <c r="B439" s="1100"/>
    </row>
    <row r="440" spans="2:8" ht="33.75" customHeight="1">
      <c r="B440" s="1100"/>
    </row>
    <row r="441" spans="2:8" ht="33.75" customHeight="1">
      <c r="B441" s="1100"/>
    </row>
    <row r="442" spans="2:8" ht="33.75" customHeight="1">
      <c r="B442" s="1100"/>
    </row>
    <row r="443" spans="2:8" ht="33.75" customHeight="1">
      <c r="B443" s="1100"/>
    </row>
    <row r="444" spans="2:8" ht="33.75" customHeight="1">
      <c r="B444" s="1100"/>
    </row>
    <row r="445" spans="2:8" ht="33.75" customHeight="1">
      <c r="B445" s="1100"/>
    </row>
    <row r="446" spans="2:8" ht="33.75" customHeight="1">
      <c r="B446" s="1100"/>
    </row>
    <row r="447" spans="2:8" ht="33.75" customHeight="1">
      <c r="B447" s="1100"/>
    </row>
    <row r="448" spans="2:8" ht="33.75" customHeight="1">
      <c r="B448" s="1100"/>
    </row>
    <row r="449" spans="2:2" ht="33.75" customHeight="1">
      <c r="B449" s="1100"/>
    </row>
    <row r="450" spans="2:2" ht="33.75" customHeight="1">
      <c r="B450" s="1100"/>
    </row>
    <row r="451" spans="2:2" ht="33.75" customHeight="1">
      <c r="B451" s="1100"/>
    </row>
    <row r="452" spans="2:2" ht="33.75" customHeight="1">
      <c r="B452" s="1100"/>
    </row>
    <row r="453" spans="2:2" ht="33.75" customHeight="1">
      <c r="B453" s="1100"/>
    </row>
    <row r="454" spans="2:2" ht="33.75" customHeight="1">
      <c r="B454" s="1100"/>
    </row>
    <row r="455" spans="2:2" ht="33.75" customHeight="1">
      <c r="B455" s="1100"/>
    </row>
    <row r="456" spans="2:2" ht="33.75" customHeight="1">
      <c r="B456" s="1100"/>
    </row>
    <row r="457" spans="2:2" ht="33.75" customHeight="1">
      <c r="B457" s="1100"/>
    </row>
    <row r="458" spans="2:2" ht="33.75" customHeight="1">
      <c r="B458" s="1100"/>
    </row>
    <row r="459" spans="2:2" ht="33.75" customHeight="1">
      <c r="B459" s="1100"/>
    </row>
    <row r="460" spans="2:2" ht="33.75" customHeight="1">
      <c r="B460" s="1100"/>
    </row>
    <row r="461" spans="2:2" ht="33.75" customHeight="1">
      <c r="B461" s="1100"/>
    </row>
    <row r="462" spans="2:2" ht="33.75" customHeight="1">
      <c r="B462" s="1100"/>
    </row>
    <row r="463" spans="2:2" ht="33.75" customHeight="1">
      <c r="B463" s="1100"/>
    </row>
    <row r="464" spans="2:2" ht="33.75" customHeight="1">
      <c r="B464" s="1100"/>
    </row>
    <row r="465" spans="2:8" ht="33.75" customHeight="1">
      <c r="B465" s="1100"/>
    </row>
    <row r="466" spans="2:8" ht="33.75" customHeight="1">
      <c r="B466" s="1100"/>
      <c r="C466" s="1528"/>
      <c r="D466" s="1528"/>
      <c r="E466" s="1080"/>
      <c r="F466" s="1080"/>
      <c r="G466" s="1080"/>
      <c r="H466" s="1080"/>
    </row>
    <row r="467" spans="2:8" ht="33.75" customHeight="1">
      <c r="B467" s="1100"/>
    </row>
    <row r="468" spans="2:8" ht="33.75" customHeight="1">
      <c r="B468" s="1100"/>
    </row>
    <row r="469" spans="2:8" ht="33.75" customHeight="1">
      <c r="B469" s="1100"/>
    </row>
    <row r="470" spans="2:8" ht="33.75" customHeight="1">
      <c r="B470" s="1100"/>
    </row>
    <row r="471" spans="2:8" ht="33.75" customHeight="1">
      <c r="B471" s="1100"/>
    </row>
    <row r="472" spans="2:8" ht="33.75" customHeight="1">
      <c r="B472" s="1100"/>
    </row>
    <row r="473" spans="2:8" ht="33.75" customHeight="1">
      <c r="B473" s="1100"/>
    </row>
    <row r="474" spans="2:8" ht="33.75" customHeight="1">
      <c r="B474" s="1100"/>
    </row>
    <row r="475" spans="2:8" ht="33.75" customHeight="1">
      <c r="B475" s="1100"/>
    </row>
    <row r="476" spans="2:8" ht="33.75" customHeight="1">
      <c r="B476" s="1100"/>
    </row>
    <row r="477" spans="2:8" ht="33.75" customHeight="1">
      <c r="B477" s="1100"/>
    </row>
    <row r="478" spans="2:8" ht="33.75" customHeight="1">
      <c r="B478" s="1100"/>
    </row>
    <row r="479" spans="2:8" ht="33.75" customHeight="1">
      <c r="B479" s="1100"/>
    </row>
    <row r="480" spans="2:8" ht="33.75" customHeight="1">
      <c r="B480" s="1100"/>
    </row>
    <row r="481" spans="2:2" ht="33.75" customHeight="1">
      <c r="B481" s="1100"/>
    </row>
    <row r="482" spans="2:2" ht="33.75" customHeight="1">
      <c r="B482" s="1100"/>
    </row>
    <row r="483" spans="2:2" ht="33.75" customHeight="1">
      <c r="B483" s="1100"/>
    </row>
    <row r="484" spans="2:2" ht="33.75" customHeight="1">
      <c r="B484" s="1100"/>
    </row>
    <row r="485" spans="2:2" ht="33.75" customHeight="1">
      <c r="B485" s="1100"/>
    </row>
    <row r="486" spans="2:2" ht="33.75" customHeight="1">
      <c r="B486" s="1100"/>
    </row>
    <row r="487" spans="2:2" ht="33.75" customHeight="1">
      <c r="B487" s="1100"/>
    </row>
    <row r="488" spans="2:2" ht="33.75" customHeight="1">
      <c r="B488" s="1100"/>
    </row>
    <row r="489" spans="2:2" ht="33.75" customHeight="1">
      <c r="B489" s="1100"/>
    </row>
    <row r="490" spans="2:2" ht="33.75" customHeight="1">
      <c r="B490" s="1100"/>
    </row>
    <row r="491" spans="2:2" ht="33.75" customHeight="1">
      <c r="B491" s="1100"/>
    </row>
    <row r="492" spans="2:2" ht="33.75" customHeight="1">
      <c r="B492" s="1100"/>
    </row>
    <row r="493" spans="2:2" ht="33.75" customHeight="1">
      <c r="B493" s="1100"/>
    </row>
    <row r="494" spans="2:2" ht="33.75" customHeight="1">
      <c r="B494" s="1100"/>
    </row>
    <row r="495" spans="2:2" ht="33.75" customHeight="1">
      <c r="B495" s="1100"/>
    </row>
    <row r="496" spans="2:2" ht="33.75" customHeight="1">
      <c r="B496" s="1100"/>
    </row>
    <row r="497" spans="2:8" ht="33.75" customHeight="1">
      <c r="B497" s="1100"/>
    </row>
    <row r="498" spans="2:8" ht="33.75" customHeight="1">
      <c r="B498" s="1100"/>
      <c r="C498" s="1528"/>
      <c r="D498" s="1528"/>
      <c r="E498" s="1080"/>
      <c r="F498" s="1080"/>
      <c r="G498" s="1080"/>
      <c r="H498" s="1080"/>
    </row>
    <row r="499" spans="2:8" ht="33.75" customHeight="1">
      <c r="B499" s="1100"/>
    </row>
    <row r="500" spans="2:8" ht="33.75" customHeight="1">
      <c r="B500" s="1100"/>
    </row>
    <row r="501" spans="2:8" ht="33.75" customHeight="1">
      <c r="B501" s="1100"/>
    </row>
    <row r="502" spans="2:8" ht="33.75" customHeight="1">
      <c r="B502" s="1100"/>
    </row>
    <row r="503" spans="2:8" ht="33.75" customHeight="1">
      <c r="B503" s="1100"/>
    </row>
    <row r="504" spans="2:8" ht="33.75" customHeight="1">
      <c r="B504" s="1100"/>
    </row>
    <row r="505" spans="2:8" ht="33.75" customHeight="1">
      <c r="B505" s="1100"/>
    </row>
    <row r="506" spans="2:8" ht="33.75" customHeight="1">
      <c r="B506" s="1100"/>
    </row>
    <row r="507" spans="2:8" ht="33.75" customHeight="1">
      <c r="B507" s="1100"/>
    </row>
    <row r="508" spans="2:8" ht="33.75" customHeight="1">
      <c r="B508" s="1100"/>
    </row>
    <row r="509" spans="2:8" ht="33.75" customHeight="1">
      <c r="B509" s="1100"/>
    </row>
    <row r="510" spans="2:8" ht="33.75" customHeight="1">
      <c r="B510" s="1100"/>
    </row>
    <row r="511" spans="2:8" ht="33.75" customHeight="1">
      <c r="B511" s="1100"/>
    </row>
    <row r="512" spans="2:8" ht="33.75" customHeight="1">
      <c r="B512" s="1100"/>
    </row>
    <row r="513" spans="2:2" ht="33.75" customHeight="1">
      <c r="B513" s="1100"/>
    </row>
    <row r="514" spans="2:2" ht="33.75" customHeight="1">
      <c r="B514" s="1100"/>
    </row>
    <row r="515" spans="2:2" ht="33.75" customHeight="1">
      <c r="B515" s="1100"/>
    </row>
    <row r="516" spans="2:2" ht="33.75" customHeight="1">
      <c r="B516" s="1100"/>
    </row>
    <row r="517" spans="2:2" ht="33.75" customHeight="1">
      <c r="B517" s="1100"/>
    </row>
    <row r="518" spans="2:2" ht="33.75" customHeight="1">
      <c r="B518" s="1100"/>
    </row>
    <row r="519" spans="2:2" ht="33.75" customHeight="1">
      <c r="B519" s="1100"/>
    </row>
    <row r="520" spans="2:2" ht="33.75" customHeight="1">
      <c r="B520" s="1100"/>
    </row>
    <row r="521" spans="2:2" ht="33.75" customHeight="1">
      <c r="B521" s="1100"/>
    </row>
    <row r="522" spans="2:2" ht="33.75" customHeight="1">
      <c r="B522" s="1100"/>
    </row>
    <row r="523" spans="2:2" ht="33.75" customHeight="1">
      <c r="B523" s="1100"/>
    </row>
    <row r="524" spans="2:2" ht="33.75" customHeight="1">
      <c r="B524" s="1100"/>
    </row>
    <row r="525" spans="2:2" ht="33.75" customHeight="1">
      <c r="B525" s="1100"/>
    </row>
    <row r="526" spans="2:2" ht="33.75" customHeight="1">
      <c r="B526" s="1100"/>
    </row>
    <row r="527" spans="2:2" ht="33.75" customHeight="1">
      <c r="B527" s="1100"/>
    </row>
    <row r="528" spans="2:2" ht="33.75" customHeight="1">
      <c r="B528" s="1100"/>
    </row>
    <row r="529" spans="2:2" ht="33.75" customHeight="1">
      <c r="B529" s="1100"/>
    </row>
    <row r="530" spans="2:2" ht="33.75" customHeight="1">
      <c r="B530" s="1100"/>
    </row>
    <row r="531" spans="2:2" ht="33.75" customHeight="1">
      <c r="B531" s="1100"/>
    </row>
    <row r="532" spans="2:2" ht="33.75" customHeight="1">
      <c r="B532" s="1100"/>
    </row>
    <row r="533" spans="2:2" ht="33.75" customHeight="1">
      <c r="B533" s="1100"/>
    </row>
    <row r="534" spans="2:2" ht="33.75" customHeight="1">
      <c r="B534" s="1100"/>
    </row>
    <row r="535" spans="2:2" ht="33.75" customHeight="1">
      <c r="B535" s="1100"/>
    </row>
    <row r="536" spans="2:2" ht="33.75" customHeight="1">
      <c r="B536" s="1100"/>
    </row>
    <row r="537" spans="2:2" ht="33.75" customHeight="1">
      <c r="B537" s="1100"/>
    </row>
    <row r="538" spans="2:2" ht="33.75" customHeight="1">
      <c r="B538" s="1100"/>
    </row>
    <row r="539" spans="2:2" ht="33.75" customHeight="1">
      <c r="B539" s="1100"/>
    </row>
    <row r="540" spans="2:2" ht="33.75" customHeight="1">
      <c r="B540" s="1100"/>
    </row>
    <row r="541" spans="2:2" ht="33.75" customHeight="1">
      <c r="B541" s="1100"/>
    </row>
    <row r="542" spans="2:2" ht="33.75" customHeight="1">
      <c r="B542" s="1100"/>
    </row>
    <row r="543" spans="2:2" ht="33.75" customHeight="1">
      <c r="B543" s="1100"/>
    </row>
    <row r="544" spans="2:2" ht="33.75" customHeight="1">
      <c r="B544" s="1100"/>
    </row>
    <row r="545" spans="2:2" ht="33.75" customHeight="1">
      <c r="B545" s="1100"/>
    </row>
    <row r="546" spans="2:2" ht="33.75" customHeight="1">
      <c r="B546" s="1100"/>
    </row>
    <row r="547" spans="2:2" ht="33.75" customHeight="1">
      <c r="B547" s="1100"/>
    </row>
    <row r="548" spans="2:2" ht="33.75" customHeight="1">
      <c r="B548" s="1100"/>
    </row>
    <row r="549" spans="2:2" ht="33.75" customHeight="1">
      <c r="B549" s="1100"/>
    </row>
    <row r="550" spans="2:2" ht="33.75" customHeight="1">
      <c r="B550" s="1100"/>
    </row>
    <row r="551" spans="2:2" ht="33.75" customHeight="1">
      <c r="B551" s="1100"/>
    </row>
    <row r="552" spans="2:2" ht="33.75" customHeight="1">
      <c r="B552" s="1100"/>
    </row>
    <row r="553" spans="2:2" ht="33.75" customHeight="1">
      <c r="B553" s="1100"/>
    </row>
    <row r="554" spans="2:2" ht="33.75" customHeight="1">
      <c r="B554" s="1100"/>
    </row>
    <row r="555" spans="2:2" ht="33.75" customHeight="1">
      <c r="B555" s="1100"/>
    </row>
    <row r="556" spans="2:2" ht="33.75" customHeight="1">
      <c r="B556" s="1100"/>
    </row>
    <row r="557" spans="2:2" ht="33.75" customHeight="1">
      <c r="B557" s="1100"/>
    </row>
    <row r="558" spans="2:2" ht="33.75" customHeight="1">
      <c r="B558" s="1100"/>
    </row>
    <row r="559" spans="2:2" ht="33.75" customHeight="1">
      <c r="B559" s="1100"/>
    </row>
    <row r="560" spans="2:2" ht="33.75" customHeight="1">
      <c r="B560" s="1100"/>
    </row>
    <row r="561" spans="2:8" ht="33.75" customHeight="1">
      <c r="B561" s="1100"/>
      <c r="C561" s="1528"/>
      <c r="D561" s="1528"/>
      <c r="E561" s="1080"/>
      <c r="F561" s="1080"/>
      <c r="G561" s="1080"/>
      <c r="H561" s="1080"/>
    </row>
    <row r="562" spans="2:8" ht="33.75" customHeight="1">
      <c r="B562" s="1100"/>
    </row>
    <row r="563" spans="2:8" ht="33.75" customHeight="1">
      <c r="B563" s="1100"/>
    </row>
    <row r="564" spans="2:8" ht="33.75" customHeight="1">
      <c r="B564" s="1100"/>
    </row>
    <row r="565" spans="2:8" ht="33.75" customHeight="1">
      <c r="B565" s="1100"/>
    </row>
    <row r="566" spans="2:8" ht="33.75" customHeight="1">
      <c r="B566" s="1100"/>
    </row>
    <row r="567" spans="2:8" ht="33.75" customHeight="1">
      <c r="B567" s="1100"/>
    </row>
    <row r="568" spans="2:8" ht="33.75" customHeight="1">
      <c r="B568" s="1100"/>
    </row>
    <row r="569" spans="2:8" ht="33.75" customHeight="1">
      <c r="B569" s="1100"/>
    </row>
    <row r="570" spans="2:8" ht="33.75" customHeight="1">
      <c r="B570" s="1100"/>
    </row>
    <row r="571" spans="2:8" ht="33.75" customHeight="1">
      <c r="B571" s="1100"/>
    </row>
    <row r="572" spans="2:8" ht="33.75" customHeight="1">
      <c r="B572" s="1100"/>
    </row>
    <row r="573" spans="2:8" ht="33.75" customHeight="1">
      <c r="B573" s="1100"/>
      <c r="C573" s="1528"/>
      <c r="D573" s="1528"/>
      <c r="E573" s="1080"/>
      <c r="F573" s="1080"/>
      <c r="G573" s="1080"/>
      <c r="H573" s="1080"/>
    </row>
    <row r="574" spans="2:8" ht="33.75" customHeight="1">
      <c r="B574" s="1100"/>
    </row>
    <row r="575" spans="2:8" ht="33.75" customHeight="1">
      <c r="B575" s="1100"/>
    </row>
    <row r="576" spans="2:8" ht="33.75" customHeight="1">
      <c r="B576" s="1100"/>
    </row>
    <row r="577" spans="2:2" ht="33.75" customHeight="1">
      <c r="B577" s="1100"/>
    </row>
    <row r="578" spans="2:2" ht="33.75" customHeight="1">
      <c r="B578" s="1100"/>
    </row>
    <row r="579" spans="2:2" ht="33.75" customHeight="1">
      <c r="B579" s="1100"/>
    </row>
    <row r="580" spans="2:2" ht="33.75" customHeight="1">
      <c r="B580" s="1100"/>
    </row>
    <row r="581" spans="2:2" ht="33.75" customHeight="1">
      <c r="B581" s="1100"/>
    </row>
    <row r="582" spans="2:2" ht="33.75" customHeight="1">
      <c r="B582" s="1100"/>
    </row>
    <row r="583" spans="2:2" ht="33.75" customHeight="1">
      <c r="B583" s="1100"/>
    </row>
    <row r="584" spans="2:2" ht="33.75" customHeight="1">
      <c r="B584" s="1100"/>
    </row>
    <row r="585" spans="2:2" ht="33.75" customHeight="1">
      <c r="B585" s="1100"/>
    </row>
    <row r="586" spans="2:2" ht="33.75" customHeight="1">
      <c r="B586" s="1100"/>
    </row>
    <row r="587" spans="2:2" ht="33.75" customHeight="1">
      <c r="B587" s="1100"/>
    </row>
    <row r="588" spans="2:2" ht="33.75" customHeight="1">
      <c r="B588" s="1100"/>
    </row>
    <row r="589" spans="2:2" ht="33.75" customHeight="1">
      <c r="B589" s="1100"/>
    </row>
    <row r="590" spans="2:2" ht="33.75" customHeight="1">
      <c r="B590" s="1100"/>
    </row>
    <row r="591" spans="2:2" ht="33.75" customHeight="1">
      <c r="B591" s="1100"/>
    </row>
    <row r="592" spans="2:2" ht="33.75" customHeight="1">
      <c r="B592" s="1100"/>
    </row>
    <row r="593" spans="2:2" ht="33.75" customHeight="1">
      <c r="B593" s="1100"/>
    </row>
    <row r="594" spans="2:2" ht="33.75" customHeight="1">
      <c r="B594" s="1100"/>
    </row>
    <row r="595" spans="2:2" ht="33.75" customHeight="1">
      <c r="B595" s="1100"/>
    </row>
    <row r="596" spans="2:2" ht="33.75" customHeight="1">
      <c r="B596" s="1100"/>
    </row>
    <row r="597" spans="2:2" ht="33.75" customHeight="1">
      <c r="B597" s="1100"/>
    </row>
    <row r="598" spans="2:2" ht="33.75" customHeight="1">
      <c r="B598" s="1100"/>
    </row>
    <row r="599" spans="2:2" ht="33.75" customHeight="1">
      <c r="B599" s="1100"/>
    </row>
    <row r="600" spans="2:2" ht="33.75" customHeight="1">
      <c r="B600" s="1100"/>
    </row>
    <row r="601" spans="2:2" ht="33.75" customHeight="1">
      <c r="B601" s="1100"/>
    </row>
    <row r="602" spans="2:2" ht="33.75" customHeight="1">
      <c r="B602" s="1100"/>
    </row>
    <row r="603" spans="2:2" ht="33.75" customHeight="1">
      <c r="B603" s="1100"/>
    </row>
    <row r="604" spans="2:2" ht="33.75" customHeight="1">
      <c r="B604" s="1100"/>
    </row>
    <row r="605" spans="2:2" ht="33.75" customHeight="1">
      <c r="B605" s="1100"/>
    </row>
    <row r="606" spans="2:2" ht="33.75" customHeight="1">
      <c r="B606" s="1100"/>
    </row>
    <row r="607" spans="2:2" ht="33.75" customHeight="1">
      <c r="B607" s="1100"/>
    </row>
    <row r="608" spans="2:2" ht="33.75" customHeight="1">
      <c r="B608" s="1100"/>
    </row>
    <row r="609" spans="2:2" ht="33.75" customHeight="1">
      <c r="B609" s="1100"/>
    </row>
    <row r="610" spans="2:2" ht="33.75" customHeight="1">
      <c r="B610" s="1100"/>
    </row>
    <row r="611" spans="2:2" ht="33.75" customHeight="1">
      <c r="B611" s="1100"/>
    </row>
    <row r="612" spans="2:2" ht="33.75" customHeight="1">
      <c r="B612" s="1100"/>
    </row>
    <row r="613" spans="2:2" ht="33.75" customHeight="1">
      <c r="B613" s="1100"/>
    </row>
    <row r="614" spans="2:2" ht="33.75" customHeight="1">
      <c r="B614" s="1100"/>
    </row>
    <row r="615" spans="2:2" ht="33.75" customHeight="1">
      <c r="B615" s="1100"/>
    </row>
    <row r="616" spans="2:2" ht="33.75" customHeight="1">
      <c r="B616" s="1100"/>
    </row>
    <row r="617" spans="2:2" ht="33.75" customHeight="1">
      <c r="B617" s="1100"/>
    </row>
    <row r="618" spans="2:2" ht="33.75" customHeight="1">
      <c r="B618" s="1100"/>
    </row>
    <row r="619" spans="2:2" ht="33.75" customHeight="1">
      <c r="B619" s="1100"/>
    </row>
    <row r="620" spans="2:2" ht="33.75" customHeight="1">
      <c r="B620" s="1100"/>
    </row>
    <row r="621" spans="2:2" ht="33.75" customHeight="1">
      <c r="B621" s="1100"/>
    </row>
    <row r="622" spans="2:2" ht="33.75" customHeight="1">
      <c r="B622" s="1100"/>
    </row>
    <row r="623" spans="2:2" ht="33.75" customHeight="1">
      <c r="B623" s="1100"/>
    </row>
    <row r="624" spans="2:2" ht="33.75" customHeight="1">
      <c r="B624" s="1100"/>
    </row>
    <row r="625" spans="2:8" ht="33.75" customHeight="1">
      <c r="B625" s="1100"/>
    </row>
    <row r="626" spans="2:8" ht="33.75" customHeight="1">
      <c r="B626" s="1100"/>
    </row>
    <row r="627" spans="2:8" ht="33.75" customHeight="1">
      <c r="B627" s="1100"/>
    </row>
    <row r="628" spans="2:8" ht="33.75" customHeight="1">
      <c r="B628" s="1100"/>
    </row>
    <row r="629" spans="2:8" ht="33.75" customHeight="1">
      <c r="B629" s="1100"/>
    </row>
    <row r="630" spans="2:8" ht="33.75" customHeight="1">
      <c r="B630" s="1100"/>
    </row>
    <row r="631" spans="2:8" ht="33.75" customHeight="1">
      <c r="B631" s="1100"/>
    </row>
    <row r="632" spans="2:8" ht="33.75" customHeight="1">
      <c r="B632" s="1100"/>
    </row>
    <row r="633" spans="2:8" ht="33.75" customHeight="1">
      <c r="B633" s="1100"/>
    </row>
    <row r="634" spans="2:8" ht="33.75" customHeight="1">
      <c r="B634" s="1100"/>
      <c r="C634" s="1528"/>
      <c r="D634" s="1528"/>
      <c r="E634" s="1080"/>
      <c r="F634" s="1080"/>
      <c r="G634" s="1080"/>
      <c r="H634" s="1080"/>
    </row>
    <row r="635" spans="2:8" ht="33.75" customHeight="1">
      <c r="B635" s="1100"/>
    </row>
    <row r="636" spans="2:8" ht="33.75" customHeight="1">
      <c r="B636" s="1100"/>
    </row>
    <row r="637" spans="2:8" ht="33.75" customHeight="1">
      <c r="B637" s="1100"/>
    </row>
    <row r="638" spans="2:8" ht="33.75" customHeight="1">
      <c r="B638" s="1100"/>
    </row>
    <row r="639" spans="2:8" ht="33.75" customHeight="1">
      <c r="B639" s="1100"/>
    </row>
    <row r="640" spans="2:8" ht="33.75" customHeight="1">
      <c r="B640" s="1100"/>
    </row>
    <row r="641" spans="2:3" ht="33.75" customHeight="1">
      <c r="B641" s="1100"/>
    </row>
    <row r="642" spans="2:3" ht="33.75" customHeight="1">
      <c r="B642" s="1100"/>
    </row>
    <row r="643" spans="2:3" ht="33.75" customHeight="1">
      <c r="B643" s="1100"/>
    </row>
    <row r="644" spans="2:3" ht="33.75" customHeight="1">
      <c r="B644" s="1100"/>
    </row>
    <row r="645" spans="2:3" ht="33.75" customHeight="1">
      <c r="B645" s="1100"/>
    </row>
    <row r="646" spans="2:3" ht="33.75" customHeight="1">
      <c r="B646" s="1100"/>
    </row>
    <row r="647" spans="2:3" ht="33.75" customHeight="1">
      <c r="B647" s="1100"/>
    </row>
    <row r="648" spans="2:3" ht="33.75" customHeight="1">
      <c r="B648" s="1100"/>
    </row>
    <row r="649" spans="2:3" ht="33.75" customHeight="1">
      <c r="B649" s="1100"/>
    </row>
    <row r="650" spans="2:3" ht="33.75" customHeight="1">
      <c r="B650" s="1100"/>
    </row>
    <row r="651" spans="2:3" ht="33.75" customHeight="1">
      <c r="B651" s="1100"/>
    </row>
    <row r="652" spans="2:3" ht="33.75" customHeight="1">
      <c r="B652" s="1100"/>
    </row>
    <row r="653" spans="2:3" ht="33.75" customHeight="1">
      <c r="B653" s="1100"/>
      <c r="C653" s="1530"/>
    </row>
    <row r="654" spans="2:3" ht="33.75" customHeight="1">
      <c r="B654" s="1100"/>
    </row>
    <row r="655" spans="2:3" ht="33.75" customHeight="1">
      <c r="B655" s="1100"/>
    </row>
    <row r="656" spans="2:3" ht="33.75" customHeight="1">
      <c r="B656" s="1100"/>
    </row>
    <row r="657" spans="2:8" ht="33.75" customHeight="1">
      <c r="B657" s="1100"/>
    </row>
    <row r="658" spans="2:8" ht="33.75" customHeight="1">
      <c r="B658" s="1100"/>
    </row>
    <row r="659" spans="2:8" ht="33.75" customHeight="1">
      <c r="B659" s="1100"/>
    </row>
    <row r="660" spans="2:8" ht="33.75" customHeight="1">
      <c r="B660" s="1100"/>
    </row>
    <row r="661" spans="2:8" ht="33.75" customHeight="1">
      <c r="B661" s="1100"/>
    </row>
    <row r="662" spans="2:8" ht="33.75" customHeight="1">
      <c r="B662" s="1100"/>
    </row>
    <row r="664" spans="2:8" ht="33.75" customHeight="1">
      <c r="B664" s="1100"/>
    </row>
    <row r="665" spans="2:8" ht="33.75" customHeight="1">
      <c r="B665" s="1100"/>
    </row>
    <row r="666" spans="2:8" ht="33.75" customHeight="1">
      <c r="B666" s="1100"/>
    </row>
    <row r="667" spans="2:8" ht="33.75" customHeight="1">
      <c r="B667" s="1100"/>
      <c r="C667" s="1528"/>
      <c r="D667" s="1528"/>
      <c r="E667" s="1080"/>
      <c r="F667" s="1080"/>
      <c r="G667" s="1080"/>
      <c r="H667" s="1080"/>
    </row>
    <row r="668" spans="2:8" ht="33.75" customHeight="1">
      <c r="B668" s="1100"/>
    </row>
    <row r="669" spans="2:8" ht="33.75" customHeight="1">
      <c r="B669" s="1100"/>
    </row>
    <row r="670" spans="2:8" ht="33.75" customHeight="1">
      <c r="B670" s="1100"/>
    </row>
    <row r="671" spans="2:8" ht="33.75" customHeight="1">
      <c r="B671" s="1100"/>
    </row>
    <row r="672" spans="2:8" ht="33.75" customHeight="1">
      <c r="B672" s="1100"/>
    </row>
    <row r="673" spans="2:2" ht="33.75" customHeight="1">
      <c r="B673" s="1100"/>
    </row>
    <row r="674" spans="2:2" ht="33.75" customHeight="1">
      <c r="B674" s="1100"/>
    </row>
    <row r="675" spans="2:2" ht="33.75" customHeight="1">
      <c r="B675" s="1100"/>
    </row>
    <row r="676" spans="2:2" ht="33.75" customHeight="1">
      <c r="B676" s="1100"/>
    </row>
    <row r="677" spans="2:2" ht="33.75" customHeight="1">
      <c r="B677" s="1100"/>
    </row>
    <row r="678" spans="2:2" ht="33.75" customHeight="1">
      <c r="B678" s="1100"/>
    </row>
    <row r="679" spans="2:2" ht="33.75" customHeight="1">
      <c r="B679" s="1100"/>
    </row>
    <row r="680" spans="2:2" ht="33.75" customHeight="1">
      <c r="B680" s="1100"/>
    </row>
    <row r="681" spans="2:2" ht="33.75" customHeight="1">
      <c r="B681" s="1100"/>
    </row>
    <row r="682" spans="2:2" ht="33.75" customHeight="1">
      <c r="B682" s="1100"/>
    </row>
    <row r="683" spans="2:2" ht="33.75" customHeight="1">
      <c r="B683" s="1100"/>
    </row>
    <row r="684" spans="2:2" ht="33.75" customHeight="1">
      <c r="B684" s="1100"/>
    </row>
    <row r="685" spans="2:2" ht="33.75" customHeight="1">
      <c r="B685" s="1100"/>
    </row>
    <row r="686" spans="2:2" ht="33.75" customHeight="1">
      <c r="B686" s="1100"/>
    </row>
    <row r="687" spans="2:2" ht="33.75" customHeight="1">
      <c r="B687" s="1100"/>
    </row>
    <row r="688" spans="2:2" ht="33.75" customHeight="1">
      <c r="B688" s="1100"/>
    </row>
    <row r="689" spans="2:8" ht="33.75" customHeight="1">
      <c r="B689" s="1100"/>
    </row>
    <row r="690" spans="2:8" ht="33.75" customHeight="1">
      <c r="B690" s="1100"/>
    </row>
    <row r="691" spans="2:8" ht="33.75" customHeight="1">
      <c r="B691" s="1100"/>
    </row>
    <row r="692" spans="2:8" ht="33.75" customHeight="1">
      <c r="B692" s="1100"/>
    </row>
    <row r="693" spans="2:8" ht="33.75" customHeight="1">
      <c r="B693" s="1100"/>
    </row>
    <row r="694" spans="2:8" ht="33.75" customHeight="1">
      <c r="B694" s="1100"/>
    </row>
    <row r="695" spans="2:8" ht="33.75" customHeight="1">
      <c r="B695" s="1100"/>
    </row>
    <row r="696" spans="2:8" ht="33.75" customHeight="1">
      <c r="B696" s="1100"/>
      <c r="C696" s="1528"/>
      <c r="D696" s="1528"/>
      <c r="E696" s="1080"/>
      <c r="F696" s="1080"/>
      <c r="G696" s="1080"/>
      <c r="H696" s="1080"/>
    </row>
    <row r="697" spans="2:8" ht="33.75" customHeight="1">
      <c r="B697" s="1100"/>
    </row>
    <row r="698" spans="2:8" ht="33.75" customHeight="1">
      <c r="B698" s="1100"/>
    </row>
    <row r="699" spans="2:8" ht="33.75" customHeight="1">
      <c r="B699" s="1100"/>
    </row>
    <row r="700" spans="2:8" ht="33.75" customHeight="1">
      <c r="B700" s="1100"/>
    </row>
    <row r="701" spans="2:8" ht="33.75" customHeight="1">
      <c r="B701" s="1100"/>
    </row>
    <row r="702" spans="2:8" ht="33.75" customHeight="1">
      <c r="B702" s="1100"/>
    </row>
    <row r="703" spans="2:8" ht="33.75" customHeight="1">
      <c r="B703" s="1100"/>
    </row>
    <row r="704" spans="2:8" ht="33.75" customHeight="1">
      <c r="B704" s="1100"/>
    </row>
    <row r="705" spans="2:2" ht="33.75" customHeight="1">
      <c r="B705" s="1100"/>
    </row>
    <row r="706" spans="2:2" ht="33.75" customHeight="1">
      <c r="B706" s="1100"/>
    </row>
    <row r="707" spans="2:2" ht="33.75" customHeight="1">
      <c r="B707" s="1100"/>
    </row>
    <row r="9060" spans="1:38" ht="33.75" customHeight="1">
      <c r="E9060" s="1074"/>
    </row>
    <row r="9061" spans="1:38" ht="33.75" customHeight="1">
      <c r="E9061" s="1074"/>
    </row>
    <row r="9064" spans="1:38" s="2595" customFormat="1" ht="33.75" customHeight="1">
      <c r="A9064" s="2592"/>
      <c r="B9064" s="2592"/>
      <c r="C9064" s="2593"/>
      <c r="D9064" s="2592"/>
      <c r="E9064" s="2594"/>
      <c r="I9064" s="2903"/>
      <c r="J9064" s="2596"/>
      <c r="K9064" s="2596"/>
      <c r="L9064" s="2596"/>
      <c r="M9064" s="2905"/>
      <c r="N9064" s="2596"/>
      <c r="O9064" s="2597"/>
      <c r="P9064" s="2597"/>
      <c r="Q9064" s="2597"/>
      <c r="R9064" s="2597"/>
      <c r="S9064" s="2597"/>
      <c r="T9064" s="2597"/>
      <c r="U9064" s="2597"/>
      <c r="V9064" s="2597"/>
      <c r="W9064" s="2597"/>
      <c r="X9064" s="2597"/>
      <c r="Y9064" s="2597"/>
      <c r="Z9064" s="2597"/>
      <c r="AA9064" s="2597"/>
      <c r="AB9064" s="2597"/>
      <c r="AC9064" s="2598"/>
      <c r="AD9064" s="2598"/>
      <c r="AE9064" s="2598"/>
      <c r="AF9064" s="2598"/>
      <c r="AG9064" s="2598"/>
      <c r="AH9064" s="2598"/>
      <c r="AI9064" s="2598"/>
      <c r="AJ9064" s="2598"/>
      <c r="AK9064" s="2598"/>
      <c r="AL9064" s="2598"/>
    </row>
    <row r="9065" spans="1:38" s="2595" customFormat="1" ht="33.75" customHeight="1">
      <c r="A9065" s="2592"/>
      <c r="B9065" s="2592"/>
      <c r="C9065" s="2593"/>
      <c r="D9065" s="2592"/>
      <c r="I9065" s="2903"/>
      <c r="J9065" s="2596"/>
      <c r="K9065" s="2596"/>
      <c r="L9065" s="2596"/>
      <c r="M9065" s="2905"/>
      <c r="N9065" s="2596"/>
      <c r="O9065" s="2597"/>
      <c r="P9065" s="2597"/>
      <c r="Q9065" s="2597"/>
      <c r="R9065" s="2597"/>
      <c r="S9065" s="2597"/>
      <c r="T9065" s="2597"/>
      <c r="U9065" s="2597"/>
      <c r="V9065" s="2597"/>
      <c r="W9065" s="2597"/>
      <c r="X9065" s="2597"/>
      <c r="Y9065" s="2597"/>
      <c r="Z9065" s="2597"/>
      <c r="AA9065" s="2597"/>
      <c r="AB9065" s="2597"/>
      <c r="AC9065" s="2598"/>
      <c r="AD9065" s="2598"/>
      <c r="AE9065" s="2598"/>
      <c r="AF9065" s="2598"/>
      <c r="AG9065" s="2598"/>
      <c r="AH9065" s="2598"/>
      <c r="AI9065" s="2598"/>
      <c r="AJ9065" s="2598"/>
      <c r="AK9065" s="2598"/>
      <c r="AL9065" s="2598"/>
    </row>
    <row r="9066" spans="1:38" s="2595" customFormat="1" ht="33.75" customHeight="1">
      <c r="A9066" s="2592"/>
      <c r="B9066" s="2592"/>
      <c r="C9066" s="2593"/>
      <c r="D9066" s="2592"/>
      <c r="I9066" s="2903"/>
      <c r="J9066" s="2596"/>
      <c r="K9066" s="2596"/>
      <c r="L9066" s="2596"/>
      <c r="M9066" s="2905"/>
      <c r="N9066" s="2596"/>
      <c r="O9066" s="2597"/>
      <c r="P9066" s="2597"/>
      <c r="Q9066" s="2597"/>
      <c r="R9066" s="2597"/>
      <c r="S9066" s="2597"/>
      <c r="T9066" s="2597"/>
      <c r="U9066" s="2597"/>
      <c r="V9066" s="2597"/>
      <c r="W9066" s="2597"/>
      <c r="X9066" s="2597"/>
      <c r="Y9066" s="2597"/>
      <c r="Z9066" s="2597"/>
      <c r="AA9066" s="2597"/>
      <c r="AB9066" s="2597"/>
      <c r="AC9066" s="2598"/>
      <c r="AD9066" s="2598"/>
      <c r="AE9066" s="2598"/>
      <c r="AF9066" s="2598"/>
      <c r="AG9066" s="2598"/>
      <c r="AH9066" s="2598"/>
      <c r="AI9066" s="2598"/>
      <c r="AJ9066" s="2598"/>
      <c r="AK9066" s="2598"/>
      <c r="AL9066" s="2598"/>
    </row>
    <row r="9067" spans="1:38" s="2595" customFormat="1" ht="27.75" customHeight="1">
      <c r="A9067" s="2592"/>
      <c r="B9067" s="2592"/>
      <c r="C9067" s="2593"/>
      <c r="D9067" s="2592"/>
      <c r="I9067" s="2903"/>
      <c r="J9067" s="2596"/>
      <c r="K9067" s="2596"/>
      <c r="L9067" s="2596"/>
      <c r="M9067" s="2905"/>
      <c r="N9067" s="2596"/>
      <c r="O9067" s="2597"/>
      <c r="P9067" s="2597"/>
      <c r="Q9067" s="2597"/>
      <c r="R9067" s="2597"/>
      <c r="S9067" s="2597"/>
      <c r="T9067" s="2597"/>
      <c r="U9067" s="2597"/>
      <c r="V9067" s="2597"/>
      <c r="W9067" s="2597"/>
      <c r="X9067" s="2597"/>
      <c r="Y9067" s="2597"/>
      <c r="Z9067" s="2597"/>
      <c r="AA9067" s="2597"/>
      <c r="AB9067" s="2597"/>
      <c r="AC9067" s="2598"/>
      <c r="AD9067" s="2598"/>
      <c r="AE9067" s="2598"/>
      <c r="AF9067" s="2598"/>
      <c r="AG9067" s="2598"/>
      <c r="AH9067" s="2598"/>
      <c r="AI9067" s="2598"/>
      <c r="AJ9067" s="2598"/>
      <c r="AK9067" s="2598"/>
      <c r="AL9067" s="2598"/>
    </row>
    <row r="9068" spans="1:38" s="2595" customFormat="1" ht="33.75" customHeight="1">
      <c r="A9068" s="2592"/>
      <c r="B9068" s="2592"/>
      <c r="C9068" s="2593"/>
      <c r="D9068" s="2592"/>
      <c r="I9068" s="2903"/>
      <c r="J9068" s="2596"/>
      <c r="K9068" s="2596"/>
      <c r="L9068" s="2596"/>
      <c r="M9068" s="2905"/>
      <c r="N9068" s="2596"/>
      <c r="O9068" s="2597"/>
      <c r="P9068" s="2597"/>
      <c r="Q9068" s="2597"/>
      <c r="R9068" s="2597"/>
      <c r="S9068" s="2597"/>
      <c r="T9068" s="2597"/>
      <c r="U9068" s="2597"/>
      <c r="V9068" s="2597"/>
      <c r="W9068" s="2597"/>
      <c r="X9068" s="2597"/>
      <c r="Y9068" s="2597"/>
      <c r="Z9068" s="2597"/>
      <c r="AA9068" s="2597"/>
      <c r="AB9068" s="2597"/>
      <c r="AC9068" s="2598"/>
      <c r="AD9068" s="2598"/>
      <c r="AE9068" s="2598"/>
      <c r="AF9068" s="2598"/>
      <c r="AG9068" s="2598"/>
      <c r="AH9068" s="2598"/>
      <c r="AI9068" s="2598"/>
      <c r="AJ9068" s="2598"/>
      <c r="AK9068" s="2598"/>
      <c r="AL9068" s="2598"/>
    </row>
    <row r="9069" spans="1:38" s="2595" customFormat="1" ht="33.75" customHeight="1">
      <c r="A9069" s="2592"/>
      <c r="B9069" s="2599"/>
      <c r="C9069" s="2593"/>
      <c r="D9069" s="2592"/>
      <c r="I9069" s="2903"/>
      <c r="J9069" s="2596"/>
      <c r="K9069" s="2596"/>
      <c r="L9069" s="2596"/>
      <c r="M9069" s="2905"/>
      <c r="N9069" s="2596"/>
      <c r="O9069" s="2597"/>
      <c r="P9069" s="2597"/>
      <c r="Q9069" s="2597"/>
      <c r="R9069" s="2597"/>
      <c r="S9069" s="2597"/>
      <c r="T9069" s="2597"/>
      <c r="U9069" s="2597"/>
      <c r="V9069" s="2597"/>
      <c r="W9069" s="2597"/>
      <c r="X9069" s="2597"/>
      <c r="Y9069" s="2597"/>
      <c r="Z9069" s="2597"/>
      <c r="AA9069" s="2597"/>
      <c r="AB9069" s="2597"/>
      <c r="AC9069" s="2598"/>
      <c r="AD9069" s="2598"/>
      <c r="AE9069" s="2598"/>
      <c r="AF9069" s="2598"/>
      <c r="AG9069" s="2598"/>
      <c r="AH9069" s="2598"/>
      <c r="AI9069" s="2598"/>
      <c r="AJ9069" s="2598"/>
      <c r="AK9069" s="2598"/>
      <c r="AL9069" s="2598"/>
    </row>
    <row r="9070" spans="1:38" s="2595" customFormat="1" ht="33.75" customHeight="1">
      <c r="A9070" s="2592"/>
      <c r="B9070" s="2592"/>
      <c r="C9070" s="2593"/>
      <c r="D9070" s="2592"/>
      <c r="I9070" s="2903"/>
      <c r="J9070" s="2596"/>
      <c r="K9070" s="2596"/>
      <c r="L9070" s="2596"/>
      <c r="M9070" s="2905"/>
      <c r="N9070" s="2596"/>
      <c r="O9070" s="2597"/>
      <c r="P9070" s="2597"/>
      <c r="Q9070" s="2597"/>
      <c r="R9070" s="2597"/>
      <c r="S9070" s="2597"/>
      <c r="T9070" s="2597"/>
      <c r="U9070" s="2597"/>
      <c r="V9070" s="2597"/>
      <c r="W9070" s="2597"/>
      <c r="X9070" s="2597"/>
      <c r="Y9070" s="2597"/>
      <c r="Z9070" s="2597"/>
      <c r="AA9070" s="2597"/>
      <c r="AB9070" s="2597"/>
      <c r="AC9070" s="2598"/>
      <c r="AD9070" s="2598"/>
      <c r="AE9070" s="2598"/>
      <c r="AF9070" s="2598"/>
      <c r="AG9070" s="2598"/>
      <c r="AH9070" s="2598"/>
      <c r="AI9070" s="2598"/>
      <c r="AJ9070" s="2598"/>
      <c r="AK9070" s="2598"/>
      <c r="AL9070" s="2598"/>
    </row>
    <row r="9071" spans="1:38" s="2595" customFormat="1" ht="33.75" customHeight="1">
      <c r="A9071" s="2592"/>
      <c r="B9071" s="2599"/>
      <c r="C9071" s="2593"/>
      <c r="D9071" s="2592"/>
      <c r="I9071" s="2903"/>
      <c r="J9071" s="2596"/>
      <c r="K9071" s="2596"/>
      <c r="L9071" s="2596"/>
      <c r="M9071" s="2905"/>
      <c r="N9071" s="2596"/>
      <c r="O9071" s="2597"/>
      <c r="P9071" s="2597"/>
      <c r="Q9071" s="2597"/>
      <c r="R9071" s="2597"/>
      <c r="S9071" s="2597"/>
      <c r="T9071" s="2597"/>
      <c r="U9071" s="2597"/>
      <c r="V9071" s="2597"/>
      <c r="W9071" s="2597"/>
      <c r="X9071" s="2597"/>
      <c r="Y9071" s="2597"/>
      <c r="Z9071" s="2597"/>
      <c r="AA9071" s="2597"/>
      <c r="AB9071" s="2597"/>
      <c r="AC9071" s="2598"/>
      <c r="AD9071" s="2598"/>
      <c r="AE9071" s="2598"/>
      <c r="AF9071" s="2598"/>
      <c r="AG9071" s="2598"/>
      <c r="AH9071" s="2598"/>
      <c r="AI9071" s="2598"/>
      <c r="AJ9071" s="2598"/>
      <c r="AK9071" s="2598"/>
      <c r="AL9071" s="2598"/>
    </row>
    <row r="9072" spans="1:38" s="2595" customFormat="1" ht="33.75" customHeight="1">
      <c r="A9072" s="2592"/>
      <c r="B9072" s="2592"/>
      <c r="C9072" s="2593"/>
      <c r="D9072" s="2592"/>
      <c r="I9072" s="2903"/>
      <c r="J9072" s="2596"/>
      <c r="K9072" s="2596"/>
      <c r="L9072" s="2596"/>
      <c r="M9072" s="2905"/>
      <c r="N9072" s="2596"/>
      <c r="O9072" s="2597"/>
      <c r="P9072" s="2597"/>
      <c r="Q9072" s="2597"/>
      <c r="R9072" s="2597"/>
      <c r="S9072" s="2597"/>
      <c r="T9072" s="2597"/>
      <c r="U9072" s="2597"/>
      <c r="V9072" s="2597"/>
      <c r="W9072" s="2597"/>
      <c r="X9072" s="2597"/>
      <c r="Y9072" s="2597"/>
      <c r="Z9072" s="2597"/>
      <c r="AA9072" s="2597"/>
      <c r="AB9072" s="2597"/>
      <c r="AC9072" s="2598"/>
      <c r="AD9072" s="2598"/>
      <c r="AE9072" s="2598"/>
      <c r="AF9072" s="2598"/>
      <c r="AG9072" s="2598"/>
      <c r="AH9072" s="2598"/>
      <c r="AI9072" s="2598"/>
      <c r="AJ9072" s="2598"/>
      <c r="AK9072" s="2598"/>
      <c r="AL9072" s="2598"/>
    </row>
    <row r="9073" spans="1:38" s="2595" customFormat="1" ht="33.75" customHeight="1">
      <c r="A9073" s="2592"/>
      <c r="B9073" s="2592"/>
      <c r="C9073" s="2593"/>
      <c r="D9073" s="2592"/>
      <c r="I9073" s="2903"/>
      <c r="J9073" s="2596"/>
      <c r="K9073" s="2596"/>
      <c r="L9073" s="2596"/>
      <c r="M9073" s="2905"/>
      <c r="N9073" s="2596"/>
      <c r="O9073" s="2597"/>
      <c r="P9073" s="2597"/>
      <c r="Q9073" s="2597"/>
      <c r="R9073" s="2597"/>
      <c r="S9073" s="2597"/>
      <c r="T9073" s="2597"/>
      <c r="U9073" s="2597"/>
      <c r="V9073" s="2597"/>
      <c r="W9073" s="2597"/>
      <c r="X9073" s="2597"/>
      <c r="Y9073" s="2597"/>
      <c r="Z9073" s="2597"/>
      <c r="AA9073" s="2597"/>
      <c r="AB9073" s="2597"/>
      <c r="AC9073" s="2598"/>
      <c r="AD9073" s="2598"/>
      <c r="AE9073" s="2598"/>
      <c r="AF9073" s="2598"/>
      <c r="AG9073" s="2598"/>
      <c r="AH9073" s="2598"/>
      <c r="AI9073" s="2598"/>
      <c r="AJ9073" s="2598"/>
      <c r="AK9073" s="2598"/>
      <c r="AL9073" s="2598"/>
    </row>
    <row r="9074" spans="1:38" s="2595" customFormat="1" ht="33.75" customHeight="1">
      <c r="A9074" s="2592"/>
      <c r="B9074" s="2592"/>
      <c r="C9074" s="2593"/>
      <c r="D9074" s="2592"/>
      <c r="I9074" s="2903"/>
      <c r="J9074" s="2596"/>
      <c r="K9074" s="2596"/>
      <c r="L9074" s="2596"/>
      <c r="M9074" s="2905"/>
      <c r="N9074" s="2596"/>
      <c r="O9074" s="2597"/>
      <c r="P9074" s="2597"/>
      <c r="Q9074" s="2597"/>
      <c r="R9074" s="2597"/>
      <c r="S9074" s="2597"/>
      <c r="T9074" s="2597"/>
      <c r="U9074" s="2597"/>
      <c r="V9074" s="2597"/>
      <c r="W9074" s="2597"/>
      <c r="X9074" s="2597"/>
      <c r="Y9074" s="2597"/>
      <c r="Z9074" s="2597"/>
      <c r="AA9074" s="2597"/>
      <c r="AB9074" s="2597"/>
      <c r="AC9074" s="2598"/>
      <c r="AD9074" s="2598"/>
      <c r="AE9074" s="2598"/>
      <c r="AF9074" s="2598"/>
      <c r="AG9074" s="2598"/>
      <c r="AH9074" s="2598"/>
      <c r="AI9074" s="2598"/>
      <c r="AJ9074" s="2598"/>
      <c r="AK9074" s="2598"/>
      <c r="AL9074" s="2598"/>
    </row>
    <row r="9075" spans="1:38" s="2595" customFormat="1" ht="33.75" customHeight="1">
      <c r="A9075" s="2592"/>
      <c r="B9075" s="2599"/>
      <c r="C9075" s="2593"/>
      <c r="D9075" s="2592"/>
      <c r="I9075" s="2903"/>
      <c r="J9075" s="2596"/>
      <c r="K9075" s="2596"/>
      <c r="L9075" s="2596"/>
      <c r="M9075" s="2905"/>
      <c r="N9075" s="2596"/>
      <c r="O9075" s="2597"/>
      <c r="P9075" s="2597"/>
      <c r="Q9075" s="2597"/>
      <c r="R9075" s="2597"/>
      <c r="S9075" s="2597"/>
      <c r="T9075" s="2597"/>
      <c r="U9075" s="2597"/>
      <c r="V9075" s="2597"/>
      <c r="W9075" s="2597"/>
      <c r="X9075" s="2597"/>
      <c r="Y9075" s="2597"/>
      <c r="Z9075" s="2597"/>
      <c r="AA9075" s="2597"/>
      <c r="AB9075" s="2597"/>
      <c r="AC9075" s="2598"/>
      <c r="AD9075" s="2598"/>
      <c r="AE9075" s="2598"/>
      <c r="AF9075" s="2598"/>
      <c r="AG9075" s="2598"/>
      <c r="AH9075" s="2598"/>
      <c r="AI9075" s="2598"/>
      <c r="AJ9075" s="2598"/>
      <c r="AK9075" s="2598"/>
      <c r="AL9075" s="2598"/>
    </row>
    <row r="9076" spans="1:38" s="2595" customFormat="1" ht="33.75" customHeight="1">
      <c r="A9076" s="2592"/>
      <c r="B9076" s="2592"/>
      <c r="C9076" s="2593"/>
      <c r="D9076" s="2592"/>
      <c r="I9076" s="2903"/>
      <c r="J9076" s="2596"/>
      <c r="K9076" s="2596"/>
      <c r="L9076" s="2596"/>
      <c r="M9076" s="2905"/>
      <c r="N9076" s="2596"/>
      <c r="O9076" s="2597"/>
      <c r="P9076" s="2597"/>
      <c r="Q9076" s="2597"/>
      <c r="R9076" s="2597"/>
      <c r="S9076" s="2597"/>
      <c r="T9076" s="2597"/>
      <c r="U9076" s="2597"/>
      <c r="V9076" s="2597"/>
      <c r="W9076" s="2597"/>
      <c r="X9076" s="2597"/>
      <c r="Y9076" s="2597"/>
      <c r="Z9076" s="2597"/>
      <c r="AA9076" s="2597"/>
      <c r="AB9076" s="2597"/>
      <c r="AC9076" s="2598"/>
      <c r="AD9076" s="2598"/>
      <c r="AE9076" s="2598"/>
      <c r="AF9076" s="2598"/>
      <c r="AG9076" s="2598"/>
      <c r="AH9076" s="2598"/>
      <c r="AI9076" s="2598"/>
      <c r="AJ9076" s="2598"/>
      <c r="AK9076" s="2598"/>
      <c r="AL9076" s="2598"/>
    </row>
    <row r="9077" spans="1:38" s="1449" customFormat="1" ht="33.75" customHeight="1">
      <c r="A9077" s="2580"/>
      <c r="B9077" s="2581"/>
      <c r="C9077" s="2471"/>
      <c r="D9077" s="2471"/>
      <c r="I9077" s="1099"/>
      <c r="J9077" s="1094"/>
      <c r="K9077" s="1094"/>
      <c r="L9077" s="1094"/>
      <c r="M9077" s="1099"/>
      <c r="N9077" s="1099"/>
      <c r="O9077" s="2582"/>
      <c r="P9077" s="2582"/>
      <c r="Q9077" s="2582"/>
      <c r="R9077" s="2582"/>
      <c r="S9077" s="2582"/>
      <c r="T9077" s="2582"/>
      <c r="U9077" s="2582"/>
      <c r="V9077" s="2582"/>
      <c r="W9077" s="2582"/>
      <c r="X9077" s="2582"/>
      <c r="Y9077" s="2582"/>
      <c r="Z9077" s="2582"/>
      <c r="AA9077" s="2582"/>
      <c r="AB9077" s="2582"/>
      <c r="AC9077" s="58"/>
      <c r="AD9077" s="58"/>
      <c r="AE9077" s="58"/>
      <c r="AF9077" s="58"/>
      <c r="AG9077" s="58"/>
      <c r="AH9077" s="58"/>
      <c r="AI9077" s="58"/>
      <c r="AJ9077" s="58"/>
      <c r="AK9077" s="58"/>
      <c r="AL9077" s="58"/>
    </row>
    <row r="9078" spans="1:38" s="1449" customFormat="1" ht="33.75" customHeight="1">
      <c r="A9078" s="2580"/>
      <c r="B9078" s="2581"/>
      <c r="C9078" s="2471"/>
      <c r="D9078" s="2471"/>
      <c r="I9078" s="1099"/>
      <c r="J9078" s="1094"/>
      <c r="K9078" s="1094"/>
      <c r="L9078" s="1094"/>
      <c r="M9078" s="1099"/>
      <c r="N9078" s="1099"/>
      <c r="O9078" s="2582"/>
      <c r="P9078" s="2582"/>
      <c r="Q9078" s="2582"/>
      <c r="R9078" s="2582"/>
      <c r="S9078" s="2582"/>
      <c r="T9078" s="2582"/>
      <c r="U9078" s="2582"/>
      <c r="V9078" s="2582"/>
      <c r="W9078" s="2582"/>
      <c r="X9078" s="2582"/>
      <c r="Y9078" s="2582"/>
      <c r="Z9078" s="2582"/>
      <c r="AA9078" s="2582"/>
      <c r="AB9078" s="2582"/>
      <c r="AC9078" s="58"/>
      <c r="AD9078" s="58"/>
      <c r="AE9078" s="58"/>
      <c r="AF9078" s="58"/>
      <c r="AG9078" s="58"/>
      <c r="AH9078" s="58"/>
      <c r="AI9078" s="58"/>
      <c r="AJ9078" s="58"/>
      <c r="AK9078" s="58"/>
      <c r="AL9078" s="58"/>
    </row>
    <row r="9079" spans="1:38" s="1449" customFormat="1" ht="33.75" customHeight="1">
      <c r="A9079" s="2580"/>
      <c r="B9079" s="2581"/>
      <c r="C9079" s="2471"/>
      <c r="D9079" s="2471"/>
      <c r="I9079" s="1099"/>
      <c r="J9079" s="1094"/>
      <c r="K9079" s="1094"/>
      <c r="L9079" s="1094"/>
      <c r="M9079" s="1099"/>
      <c r="N9079" s="1099"/>
      <c r="O9079" s="2582"/>
      <c r="P9079" s="2582"/>
      <c r="Q9079" s="2582"/>
      <c r="R9079" s="2582"/>
      <c r="S9079" s="2582"/>
      <c r="T9079" s="2582"/>
      <c r="U9079" s="2582"/>
      <c r="V9079" s="2582"/>
      <c r="W9079" s="2582"/>
      <c r="X9079" s="2582"/>
      <c r="Y9079" s="2582"/>
      <c r="Z9079" s="2582"/>
      <c r="AA9079" s="2582"/>
      <c r="AB9079" s="2582"/>
      <c r="AC9079" s="58"/>
      <c r="AD9079" s="58"/>
      <c r="AE9079" s="58"/>
      <c r="AF9079" s="58"/>
      <c r="AG9079" s="58"/>
      <c r="AH9079" s="58"/>
      <c r="AI9079" s="58"/>
      <c r="AJ9079" s="58"/>
      <c r="AK9079" s="58"/>
      <c r="AL9079" s="58"/>
    </row>
    <row r="9080" spans="1:38" s="1449" customFormat="1" ht="33.75" customHeight="1">
      <c r="A9080" s="2580"/>
      <c r="B9080" s="2581"/>
      <c r="C9080" s="2471"/>
      <c r="D9080" s="2471"/>
      <c r="I9080" s="1099"/>
      <c r="J9080" s="1094"/>
      <c r="K9080" s="1094"/>
      <c r="L9080" s="1094"/>
      <c r="M9080" s="1099"/>
      <c r="N9080" s="1099"/>
      <c r="O9080" s="2582"/>
      <c r="P9080" s="2582"/>
      <c r="Q9080" s="2582"/>
      <c r="R9080" s="2582"/>
      <c r="S9080" s="2582"/>
      <c r="T9080" s="2582"/>
      <c r="U9080" s="2582"/>
      <c r="V9080" s="2582"/>
      <c r="W9080" s="2582"/>
      <c r="X9080" s="2582"/>
      <c r="Y9080" s="2582"/>
      <c r="Z9080" s="2582"/>
      <c r="AA9080" s="2582"/>
      <c r="AB9080" s="2582"/>
      <c r="AC9080" s="58"/>
      <c r="AD9080" s="58"/>
      <c r="AE9080" s="58"/>
      <c r="AF9080" s="58"/>
      <c r="AG9080" s="58"/>
      <c r="AH9080" s="58"/>
      <c r="AI9080" s="58"/>
      <c r="AJ9080" s="58"/>
      <c r="AK9080" s="58"/>
      <c r="AL9080" s="58"/>
    </row>
  </sheetData>
  <autoFilter ref="A3:AM217" xr:uid="{00000000-0001-0000-0900-000000000000}"/>
  <sortState xmlns:xlrd2="http://schemas.microsoft.com/office/spreadsheetml/2017/richdata2" ref="B4:AK141">
    <sortCondition ref="B4:B141" customList="Jan,Feb,Mar,Apr,May,Jun,Jul,Aug,Sep,Oct,Nov,Dec"/>
  </sortState>
  <mergeCells count="1">
    <mergeCell ref="A1:AL1"/>
  </mergeCells>
  <hyperlinks>
    <hyperlink ref="F12" r:id="rId1" xr:uid="{D9B3793E-88B7-4634-9348-3A07047DB28D}"/>
  </hyperlinks>
  <pageMargins left="0.7" right="0.7" top="0.75" bottom="0.75" header="0.3" footer="0.3"/>
  <pageSetup paperSize="9" scale="13" orientation="portrait"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E185"/>
  <sheetViews>
    <sheetView view="pageBreakPreview" zoomScale="77" zoomScaleNormal="77" zoomScaleSheetLayoutView="77" workbookViewId="0">
      <pane ySplit="1" topLeftCell="A2" activePane="bottomLeft" state="frozen"/>
      <selection pane="bottomLeft" activeCell="G17" sqref="G17"/>
    </sheetView>
  </sheetViews>
  <sheetFormatPr defaultColWidth="22.7109375" defaultRowHeight="15.75"/>
  <cols>
    <col min="1" max="1" width="5.28515625" style="765" customWidth="1"/>
    <col min="2" max="2" width="24.7109375" style="765" customWidth="1"/>
    <col min="3" max="3" width="16" style="1293" customWidth="1"/>
    <col min="4" max="4" width="17" style="1293" customWidth="1"/>
    <col min="5" max="5" width="13.85546875" style="1719" customWidth="1"/>
    <col min="6" max="6" width="17.5703125" style="1492" customWidth="1"/>
    <col min="7" max="7" width="15.28515625" style="1495" customWidth="1"/>
    <col min="8" max="8" width="20.140625" style="2003" customWidth="1"/>
    <col min="9" max="9" width="7.7109375" style="765" customWidth="1"/>
    <col min="10" max="10" width="7.5703125" style="765" customWidth="1"/>
    <col min="11" max="11" width="17.28515625" style="1293" customWidth="1"/>
    <col min="12" max="12" width="16.140625" style="1293" customWidth="1"/>
    <col min="13" max="13" width="11.85546875" style="1293" customWidth="1"/>
    <col min="14" max="14" width="19.7109375" style="1294" customWidth="1"/>
    <col min="15" max="15" width="7.42578125" style="1295" customWidth="1"/>
    <col min="16" max="16" width="7.7109375" style="1295" customWidth="1"/>
    <col min="17" max="17" width="8" style="1295" customWidth="1"/>
    <col min="18" max="18" width="8.28515625" style="1295" customWidth="1"/>
    <col min="19" max="20" width="7.85546875" style="1295" customWidth="1"/>
    <col min="21" max="21" width="7.7109375" style="1295" customWidth="1"/>
    <col min="22" max="22" width="8.140625" style="1295" customWidth="1"/>
    <col min="23" max="23" width="7.85546875" style="1295" customWidth="1"/>
    <col min="24" max="24" width="11.28515625" style="1295" customWidth="1"/>
    <col min="25" max="25" width="10.5703125" style="1295" customWidth="1"/>
    <col min="26" max="26" width="12.5703125" style="1295" customWidth="1"/>
    <col min="27" max="27" width="10.42578125" style="1295" customWidth="1"/>
    <col min="28" max="28" width="7.7109375" style="1295" customWidth="1"/>
    <col min="29" max="29" width="8.140625" style="753" customWidth="1"/>
    <col min="30" max="30" width="8.140625" style="652" customWidth="1"/>
    <col min="31" max="31" width="22.7109375" style="1636"/>
    <col min="32" max="16384" width="22.7109375" style="652"/>
  </cols>
  <sheetData>
    <row r="1" spans="1:30" ht="51" customHeight="1" thickBot="1">
      <c r="A1" s="2862" t="s">
        <v>0</v>
      </c>
      <c r="B1" s="2955" t="s">
        <v>7</v>
      </c>
      <c r="C1" s="2956" t="s">
        <v>1</v>
      </c>
      <c r="D1" s="2956" t="s">
        <v>2</v>
      </c>
      <c r="E1" s="2957" t="s">
        <v>42</v>
      </c>
      <c r="F1" s="65" t="s">
        <v>8276</v>
      </c>
      <c r="G1" s="2456" t="s">
        <v>41</v>
      </c>
      <c r="H1" s="2958" t="s">
        <v>38</v>
      </c>
      <c r="I1" s="2863" t="s">
        <v>16</v>
      </c>
      <c r="J1" s="2863" t="s">
        <v>17</v>
      </c>
      <c r="K1" s="2863" t="s">
        <v>3</v>
      </c>
      <c r="L1" s="2863" t="s">
        <v>8313</v>
      </c>
      <c r="M1" s="2863" t="s">
        <v>4</v>
      </c>
      <c r="N1" s="2864" t="s">
        <v>36</v>
      </c>
      <c r="O1" s="2865" t="s">
        <v>35</v>
      </c>
      <c r="P1" s="2865" t="s">
        <v>34</v>
      </c>
      <c r="Q1" s="2865" t="s">
        <v>33</v>
      </c>
      <c r="R1" s="2865" t="s">
        <v>32</v>
      </c>
      <c r="S1" s="2865" t="s">
        <v>31</v>
      </c>
      <c r="T1" s="2865" t="s">
        <v>30</v>
      </c>
      <c r="U1" s="2866" t="s">
        <v>29</v>
      </c>
      <c r="V1" s="2865" t="s">
        <v>28</v>
      </c>
      <c r="W1" s="2865" t="s">
        <v>27</v>
      </c>
      <c r="X1" s="2865" t="s">
        <v>23</v>
      </c>
      <c r="Y1" s="2865" t="s">
        <v>22</v>
      </c>
      <c r="Z1" s="2865" t="s">
        <v>24</v>
      </c>
      <c r="AA1" s="2865" t="s">
        <v>25</v>
      </c>
      <c r="AB1" s="2867" t="s">
        <v>26</v>
      </c>
      <c r="AC1" s="2868" t="s">
        <v>8301</v>
      </c>
      <c r="AD1" s="2869" t="s">
        <v>33741</v>
      </c>
    </row>
    <row r="2" spans="1:30">
      <c r="A2" s="417">
        <v>1</v>
      </c>
      <c r="B2" s="2961">
        <v>45666.691944259263</v>
      </c>
      <c r="C2" s="2962" t="s">
        <v>36340</v>
      </c>
      <c r="D2" s="2962" t="s">
        <v>36341</v>
      </c>
      <c r="E2" s="2962">
        <v>4002135</v>
      </c>
      <c r="F2" s="2962" t="s">
        <v>36339</v>
      </c>
      <c r="G2" s="3277">
        <v>35537</v>
      </c>
      <c r="H2" s="2963" t="s">
        <v>36342</v>
      </c>
      <c r="I2" s="474" t="s">
        <v>14</v>
      </c>
      <c r="J2" s="1773" t="s">
        <v>14</v>
      </c>
      <c r="K2" s="2448" t="s">
        <v>35571</v>
      </c>
      <c r="L2" s="2146" t="s">
        <v>35337</v>
      </c>
      <c r="M2" s="1791" t="s">
        <v>53</v>
      </c>
      <c r="N2" s="2446">
        <v>80000</v>
      </c>
      <c r="O2" s="752"/>
      <c r="P2" s="752"/>
      <c r="Q2" s="752"/>
      <c r="R2" s="752"/>
      <c r="S2" s="752"/>
      <c r="T2" s="752" t="s">
        <v>14</v>
      </c>
      <c r="U2" s="752"/>
      <c r="V2" s="752" t="s">
        <v>14</v>
      </c>
      <c r="W2" s="752" t="s">
        <v>14</v>
      </c>
      <c r="X2" s="752" t="s">
        <v>14</v>
      </c>
      <c r="Y2" s="752"/>
      <c r="Z2" s="752"/>
      <c r="AA2" s="752"/>
      <c r="AB2" s="752"/>
    </row>
    <row r="3" spans="1:30">
      <c r="A3" s="417">
        <f t="shared" ref="A3:A59" si="0">A2+1</f>
        <v>2</v>
      </c>
      <c r="B3" s="2964">
        <v>45676.474108784721</v>
      </c>
      <c r="C3" s="2965" t="s">
        <v>36393</v>
      </c>
      <c r="D3" s="2965" t="s">
        <v>36394</v>
      </c>
      <c r="E3" s="2965">
        <v>5666252</v>
      </c>
      <c r="F3" s="2965" t="s">
        <v>36392</v>
      </c>
      <c r="G3" s="2966">
        <v>35705</v>
      </c>
      <c r="H3" s="2967" t="s">
        <v>36395</v>
      </c>
      <c r="I3" s="474"/>
      <c r="J3" s="1773" t="s">
        <v>14</v>
      </c>
      <c r="K3" s="2449" t="s">
        <v>36396</v>
      </c>
      <c r="L3" s="2146" t="s">
        <v>35337</v>
      </c>
      <c r="M3" s="1791" t="s">
        <v>59</v>
      </c>
      <c r="N3" s="2447">
        <v>102000</v>
      </c>
      <c r="O3" s="752"/>
      <c r="P3" s="752"/>
      <c r="Q3" s="752"/>
      <c r="R3" s="752"/>
      <c r="S3" s="752"/>
      <c r="T3" s="752" t="s">
        <v>14</v>
      </c>
      <c r="U3" s="752" t="s">
        <v>14</v>
      </c>
      <c r="V3" s="752"/>
      <c r="W3" s="752" t="s">
        <v>14</v>
      </c>
      <c r="X3" s="752"/>
      <c r="Y3" s="752"/>
      <c r="Z3" s="752"/>
      <c r="AA3" s="752"/>
      <c r="AB3" s="752"/>
      <c r="AC3" s="2451"/>
      <c r="AD3" s="753"/>
    </row>
    <row r="4" spans="1:30">
      <c r="A4" s="417">
        <f t="shared" si="0"/>
        <v>3</v>
      </c>
      <c r="B4" s="2964">
        <v>45674.575302731479</v>
      </c>
      <c r="C4" s="2965" t="s">
        <v>35866</v>
      </c>
      <c r="D4" s="2965" t="s">
        <v>36372</v>
      </c>
      <c r="E4" s="2965">
        <v>5397550</v>
      </c>
      <c r="F4" s="2965" t="s">
        <v>36381</v>
      </c>
      <c r="G4" s="2966">
        <v>34853</v>
      </c>
      <c r="H4" s="2967" t="s">
        <v>36386</v>
      </c>
      <c r="I4" s="474"/>
      <c r="J4" s="1773" t="s">
        <v>14</v>
      </c>
      <c r="K4" s="2449" t="s">
        <v>40127</v>
      </c>
      <c r="L4" s="2146" t="s">
        <v>35337</v>
      </c>
      <c r="M4" s="1791" t="s">
        <v>53</v>
      </c>
      <c r="N4" s="2447">
        <v>161500</v>
      </c>
      <c r="O4" s="752"/>
      <c r="P4" s="752"/>
      <c r="Q4" s="752"/>
      <c r="R4" s="752"/>
      <c r="S4" s="752"/>
      <c r="T4" s="752"/>
      <c r="U4" s="752"/>
      <c r="V4" s="752"/>
      <c r="W4" s="752"/>
      <c r="X4" s="752"/>
      <c r="Y4" s="752" t="s">
        <v>14</v>
      </c>
      <c r="Z4" s="752" t="s">
        <v>14</v>
      </c>
      <c r="AA4" s="752"/>
      <c r="AB4" s="752"/>
      <c r="AC4" s="2451"/>
      <c r="AD4" s="753"/>
    </row>
    <row r="5" spans="1:30">
      <c r="A5" s="417">
        <f t="shared" si="0"/>
        <v>4</v>
      </c>
      <c r="B5" s="2961">
        <v>45674.689909351851</v>
      </c>
      <c r="C5" s="2962" t="s">
        <v>36373</v>
      </c>
      <c r="D5" s="2962" t="s">
        <v>36374</v>
      </c>
      <c r="E5" s="2962">
        <v>4643979</v>
      </c>
      <c r="F5" s="2962" t="s">
        <v>36382</v>
      </c>
      <c r="G5" s="3277">
        <v>34922</v>
      </c>
      <c r="H5" s="2963" t="s">
        <v>36387</v>
      </c>
      <c r="I5" s="474"/>
      <c r="J5" s="1773" t="s">
        <v>14</v>
      </c>
      <c r="K5" s="2449" t="s">
        <v>36390</v>
      </c>
      <c r="L5" s="2146" t="s">
        <v>35337</v>
      </c>
      <c r="M5" s="1791" t="s">
        <v>53</v>
      </c>
      <c r="N5" s="2447">
        <v>123250</v>
      </c>
      <c r="O5" s="752"/>
      <c r="P5" s="752"/>
      <c r="Q5" s="752"/>
      <c r="R5" s="752"/>
      <c r="S5" s="752"/>
      <c r="T5" s="752"/>
      <c r="U5" s="752"/>
      <c r="V5" s="752"/>
      <c r="W5" s="752"/>
      <c r="X5" s="752"/>
      <c r="Y5" s="752" t="s">
        <v>14</v>
      </c>
      <c r="Z5" s="752" t="s">
        <v>14</v>
      </c>
      <c r="AA5" s="752"/>
      <c r="AB5" s="752" t="s">
        <v>14</v>
      </c>
      <c r="AC5" s="2451"/>
      <c r="AD5" s="753"/>
    </row>
    <row r="6" spans="1:30">
      <c r="A6" s="417">
        <f t="shared" si="0"/>
        <v>5</v>
      </c>
      <c r="B6" s="2964">
        <v>45674.723520821761</v>
      </c>
      <c r="C6" s="2965" t="s">
        <v>36375</v>
      </c>
      <c r="D6" s="2965" t="s">
        <v>36376</v>
      </c>
      <c r="E6" s="2965">
        <v>4299502</v>
      </c>
      <c r="F6" s="2965" t="s">
        <v>36383</v>
      </c>
      <c r="G6" s="2966">
        <v>35822</v>
      </c>
      <c r="H6" s="2967" t="s">
        <v>4620</v>
      </c>
      <c r="I6" s="474"/>
      <c r="J6" s="1773" t="s">
        <v>14</v>
      </c>
      <c r="K6" s="2449" t="s">
        <v>24</v>
      </c>
      <c r="L6" s="2146" t="s">
        <v>35337</v>
      </c>
      <c r="M6" s="1791" t="s">
        <v>53</v>
      </c>
      <c r="N6" s="2447">
        <v>45000</v>
      </c>
      <c r="O6" s="752"/>
      <c r="P6" s="752"/>
      <c r="Q6" s="752"/>
      <c r="R6" s="752"/>
      <c r="S6" s="752"/>
      <c r="T6" s="752"/>
      <c r="U6" s="752"/>
      <c r="V6" s="752"/>
      <c r="W6" s="752"/>
      <c r="X6" s="752"/>
      <c r="Y6" s="752"/>
      <c r="Z6" s="752" t="s">
        <v>14</v>
      </c>
      <c r="AA6" s="752"/>
      <c r="AB6" s="752"/>
      <c r="AC6" s="2451"/>
      <c r="AD6" s="753"/>
    </row>
    <row r="7" spans="1:30">
      <c r="A7" s="417">
        <v>6</v>
      </c>
      <c r="B7" s="2961">
        <v>45674.830538206021</v>
      </c>
      <c r="C7" s="2962" t="s">
        <v>36377</v>
      </c>
      <c r="D7" s="2962" t="s">
        <v>36378</v>
      </c>
      <c r="E7" s="2962">
        <v>5018226</v>
      </c>
      <c r="F7" s="2962" t="s">
        <v>36384</v>
      </c>
      <c r="G7" s="3277">
        <v>36335</v>
      </c>
      <c r="H7" s="2963" t="s">
        <v>36388</v>
      </c>
      <c r="I7" s="474"/>
      <c r="J7" s="1773" t="s">
        <v>14</v>
      </c>
      <c r="K7" s="2449" t="s">
        <v>36391</v>
      </c>
      <c r="L7" s="2146" t="s">
        <v>35337</v>
      </c>
      <c r="M7" s="1791" t="s">
        <v>53</v>
      </c>
      <c r="N7" s="2447">
        <v>102000</v>
      </c>
      <c r="O7" s="752"/>
      <c r="P7" s="752"/>
      <c r="Q7" s="752"/>
      <c r="R7" s="752" t="s">
        <v>14</v>
      </c>
      <c r="S7" s="752"/>
      <c r="T7" s="752"/>
      <c r="U7" s="752" t="s">
        <v>14</v>
      </c>
      <c r="V7" s="752"/>
      <c r="W7" s="752" t="s">
        <v>14</v>
      </c>
      <c r="X7" s="752"/>
      <c r="Y7" s="752"/>
      <c r="Z7" s="752"/>
      <c r="AA7" s="752"/>
      <c r="AB7" s="752"/>
      <c r="AC7" s="2451"/>
      <c r="AD7" s="753"/>
    </row>
    <row r="8" spans="1:30" ht="15.75" customHeight="1">
      <c r="A8" s="417">
        <v>7</v>
      </c>
      <c r="B8" s="2964">
        <v>45676.455105995366</v>
      </c>
      <c r="C8" s="2965" t="s">
        <v>36379</v>
      </c>
      <c r="D8" s="2965" t="s">
        <v>36380</v>
      </c>
      <c r="E8" s="2965">
        <v>4967749</v>
      </c>
      <c r="F8" s="2965" t="s">
        <v>36385</v>
      </c>
      <c r="G8" s="2966">
        <v>34753</v>
      </c>
      <c r="H8" s="2967" t="s">
        <v>36389</v>
      </c>
      <c r="I8" s="474"/>
      <c r="J8" s="1773" t="s">
        <v>14</v>
      </c>
      <c r="K8" s="2449" t="s">
        <v>36008</v>
      </c>
      <c r="L8" s="2146" t="s">
        <v>35337</v>
      </c>
      <c r="M8" s="1791" t="s">
        <v>53</v>
      </c>
      <c r="N8" s="2447">
        <v>76500</v>
      </c>
      <c r="O8" s="752"/>
      <c r="P8" s="752"/>
      <c r="Q8" s="752"/>
      <c r="R8" s="752"/>
      <c r="S8" s="752" t="s">
        <v>14</v>
      </c>
      <c r="T8" s="752" t="s">
        <v>14</v>
      </c>
      <c r="U8" s="752"/>
      <c r="V8" s="752"/>
      <c r="W8" s="752" t="s">
        <v>14</v>
      </c>
      <c r="X8" s="752"/>
      <c r="Y8" s="752"/>
      <c r="Z8" s="752"/>
      <c r="AA8" s="752"/>
      <c r="AB8" s="752"/>
      <c r="AC8" s="2451"/>
      <c r="AD8" s="753"/>
    </row>
    <row r="9" spans="1:30">
      <c r="A9" s="417">
        <f t="shared" si="0"/>
        <v>8</v>
      </c>
      <c r="B9" s="641" t="s">
        <v>37093</v>
      </c>
      <c r="C9" s="2965" t="s">
        <v>37090</v>
      </c>
      <c r="D9" s="2965" t="s">
        <v>37091</v>
      </c>
      <c r="E9" s="2965">
        <v>3210192</v>
      </c>
      <c r="F9" s="2965" t="s">
        <v>37089</v>
      </c>
      <c r="G9" s="2966">
        <v>45414</v>
      </c>
      <c r="H9" s="2967" t="s">
        <v>37092</v>
      </c>
      <c r="I9" s="474"/>
      <c r="J9" s="1773" t="s">
        <v>14</v>
      </c>
      <c r="K9" s="2449" t="s">
        <v>35946</v>
      </c>
      <c r="L9" s="2146" t="s">
        <v>35337</v>
      </c>
      <c r="M9" s="1791" t="s">
        <v>59</v>
      </c>
      <c r="N9" s="2447">
        <v>100000</v>
      </c>
      <c r="O9" s="752"/>
      <c r="P9" s="752"/>
      <c r="Q9" s="752"/>
      <c r="R9" s="752"/>
      <c r="S9" s="752"/>
      <c r="T9" s="752"/>
      <c r="U9" s="752"/>
      <c r="V9" s="752"/>
      <c r="W9" s="752"/>
      <c r="X9" s="752"/>
      <c r="Y9" s="752" t="s">
        <v>14</v>
      </c>
      <c r="Z9" s="752"/>
      <c r="AA9" s="752"/>
      <c r="AB9" s="752" t="s">
        <v>14</v>
      </c>
      <c r="AC9" s="2451"/>
      <c r="AD9" s="753"/>
    </row>
    <row r="10" spans="1:30">
      <c r="A10" s="417">
        <v>9</v>
      </c>
      <c r="B10" s="746" t="s">
        <v>39228</v>
      </c>
      <c r="C10" s="3093" t="s">
        <v>39224</v>
      </c>
      <c r="D10" s="3093" t="s">
        <v>39225</v>
      </c>
      <c r="E10" s="3093">
        <v>5376588</v>
      </c>
      <c r="F10" s="746" t="s">
        <v>39227</v>
      </c>
      <c r="G10" s="3277">
        <v>34334</v>
      </c>
      <c r="H10" s="3094" t="s">
        <v>39226</v>
      </c>
      <c r="I10" s="474"/>
      <c r="J10" s="1773" t="s">
        <v>14</v>
      </c>
      <c r="K10" s="2449" t="s">
        <v>27</v>
      </c>
      <c r="L10" s="2146" t="s">
        <v>35337</v>
      </c>
      <c r="M10" s="1791" t="s">
        <v>53</v>
      </c>
      <c r="N10" s="2447">
        <v>40000</v>
      </c>
      <c r="O10" s="752"/>
      <c r="P10" s="752"/>
      <c r="Q10" s="752"/>
      <c r="R10" s="752"/>
      <c r="S10" s="752"/>
      <c r="T10" s="752"/>
      <c r="U10" s="752"/>
      <c r="V10" s="752"/>
      <c r="W10" s="752" t="s">
        <v>14</v>
      </c>
      <c r="X10" s="752"/>
      <c r="Y10" s="752"/>
      <c r="Z10" s="752"/>
      <c r="AA10" s="752"/>
      <c r="AB10" s="752"/>
      <c r="AC10" s="2451"/>
      <c r="AD10" s="753"/>
    </row>
    <row r="11" spans="1:30">
      <c r="A11" s="417">
        <f t="shared" si="0"/>
        <v>10</v>
      </c>
      <c r="B11" s="3124" t="s">
        <v>39691</v>
      </c>
      <c r="C11" s="2965" t="s">
        <v>39686</v>
      </c>
      <c r="D11" s="2965" t="s">
        <v>39687</v>
      </c>
      <c r="E11" s="2965">
        <v>5691900</v>
      </c>
      <c r="F11" s="2965" t="s">
        <v>39685</v>
      </c>
      <c r="G11" s="2966">
        <v>35854</v>
      </c>
      <c r="H11" s="2967" t="s">
        <v>39688</v>
      </c>
      <c r="I11" s="474"/>
      <c r="J11" s="1773" t="s">
        <v>14</v>
      </c>
      <c r="K11" s="2449" t="s">
        <v>36008</v>
      </c>
      <c r="L11" s="2146" t="s">
        <v>35337</v>
      </c>
      <c r="M11" s="1791" t="s">
        <v>59</v>
      </c>
      <c r="N11" s="2447">
        <v>102000</v>
      </c>
      <c r="O11" s="752"/>
      <c r="P11" s="752"/>
      <c r="Q11" s="752"/>
      <c r="R11" s="752"/>
      <c r="S11" s="752" t="s">
        <v>14</v>
      </c>
      <c r="T11" s="752" t="s">
        <v>14</v>
      </c>
      <c r="U11" s="752"/>
      <c r="V11" s="752"/>
      <c r="W11" s="752" t="s">
        <v>14</v>
      </c>
      <c r="X11" s="752"/>
      <c r="Y11" s="752"/>
      <c r="Z11" s="752"/>
      <c r="AA11" s="752"/>
      <c r="AB11" s="752"/>
      <c r="AC11" s="2451"/>
      <c r="AD11" s="753"/>
    </row>
    <row r="12" spans="1:30">
      <c r="A12" s="417">
        <f t="shared" si="0"/>
        <v>11</v>
      </c>
      <c r="B12" s="3123"/>
      <c r="J12" s="417"/>
      <c r="M12" s="641"/>
      <c r="N12" s="751"/>
      <c r="O12" s="752"/>
      <c r="P12" s="752"/>
      <c r="Q12" s="752"/>
      <c r="R12" s="752"/>
      <c r="S12" s="752"/>
      <c r="T12" s="752"/>
      <c r="U12" s="752"/>
      <c r="V12" s="752"/>
      <c r="W12" s="752"/>
      <c r="X12" s="752"/>
      <c r="Y12" s="752"/>
      <c r="Z12" s="752"/>
      <c r="AA12" s="752"/>
      <c r="AB12" s="752"/>
      <c r="AC12" s="2451"/>
      <c r="AD12" s="753"/>
    </row>
    <row r="13" spans="1:30">
      <c r="A13" s="417">
        <f t="shared" si="0"/>
        <v>12</v>
      </c>
      <c r="B13" s="2450"/>
      <c r="C13" s="641"/>
      <c r="D13" s="641"/>
      <c r="E13" s="641"/>
      <c r="F13" s="641"/>
      <c r="G13" s="1053"/>
      <c r="H13" s="2149"/>
      <c r="I13" s="474"/>
      <c r="J13" s="1773"/>
      <c r="K13" s="1793"/>
      <c r="L13" s="641"/>
      <c r="M13" s="641"/>
      <c r="N13" s="751"/>
      <c r="O13" s="752"/>
      <c r="P13" s="752"/>
      <c r="Q13" s="752"/>
      <c r="R13" s="752"/>
      <c r="S13" s="752"/>
      <c r="T13" s="752"/>
      <c r="U13" s="752"/>
      <c r="V13" s="752"/>
      <c r="W13" s="752"/>
      <c r="X13" s="752"/>
      <c r="Y13" s="752"/>
      <c r="Z13" s="752"/>
      <c r="AA13" s="752"/>
      <c r="AB13" s="752"/>
      <c r="AC13" s="2451"/>
      <c r="AD13" s="753"/>
    </row>
    <row r="14" spans="1:30">
      <c r="A14" s="417">
        <f t="shared" si="0"/>
        <v>13</v>
      </c>
      <c r="B14" s="2450"/>
      <c r="C14" s="641"/>
      <c r="D14" s="641"/>
      <c r="E14" s="641"/>
      <c r="F14" s="641"/>
      <c r="G14" s="1053"/>
      <c r="H14" s="2149"/>
      <c r="I14" s="474"/>
      <c r="J14" s="1773"/>
      <c r="K14" s="1793"/>
      <c r="L14" s="641"/>
      <c r="M14" s="641"/>
      <c r="N14" s="751"/>
      <c r="O14" s="752"/>
      <c r="P14" s="752"/>
      <c r="Q14" s="752"/>
      <c r="R14" s="752"/>
      <c r="S14" s="752"/>
      <c r="T14" s="752"/>
      <c r="U14" s="752"/>
      <c r="V14" s="752"/>
      <c r="W14" s="752"/>
      <c r="X14" s="752"/>
      <c r="Y14" s="752"/>
      <c r="Z14" s="752"/>
      <c r="AA14" s="752"/>
      <c r="AB14" s="752"/>
      <c r="AC14" s="2451"/>
      <c r="AD14" s="753"/>
    </row>
    <row r="15" spans="1:30" ht="15" customHeight="1">
      <c r="A15" s="417">
        <f t="shared" si="0"/>
        <v>14</v>
      </c>
      <c r="B15" s="2450"/>
      <c r="C15" s="1791"/>
      <c r="D15" s="1791"/>
      <c r="E15" s="641"/>
      <c r="F15" s="1791"/>
      <c r="G15" s="1053"/>
      <c r="H15" s="2342"/>
      <c r="I15" s="474"/>
      <c r="J15" s="474"/>
      <c r="K15" s="1793"/>
      <c r="L15" s="641"/>
      <c r="M15" s="641"/>
      <c r="N15" s="751"/>
      <c r="O15" s="752"/>
      <c r="P15" s="752"/>
      <c r="Q15" s="752"/>
      <c r="R15" s="752"/>
      <c r="S15" s="752"/>
      <c r="T15" s="752"/>
      <c r="U15" s="752"/>
      <c r="V15" s="752"/>
      <c r="W15" s="752"/>
      <c r="X15" s="752"/>
      <c r="Y15" s="752"/>
      <c r="Z15" s="752"/>
      <c r="AA15" s="752"/>
      <c r="AB15" s="752"/>
      <c r="AC15" s="2451"/>
      <c r="AD15" s="753"/>
    </row>
    <row r="16" spans="1:30">
      <c r="A16" s="417">
        <f t="shared" si="0"/>
        <v>15</v>
      </c>
      <c r="B16" s="2450"/>
      <c r="C16" s="1791"/>
      <c r="D16" s="1791"/>
      <c r="E16" s="641"/>
      <c r="F16" s="1791"/>
      <c r="G16" s="1053"/>
      <c r="H16" s="2342"/>
      <c r="I16" s="474"/>
      <c r="J16" s="474"/>
      <c r="K16" s="1793"/>
      <c r="L16" s="641"/>
      <c r="M16" s="641"/>
      <c r="N16" s="751"/>
      <c r="O16" s="752"/>
      <c r="P16" s="752"/>
      <c r="Q16" s="752"/>
      <c r="R16" s="752"/>
      <c r="S16" s="752"/>
      <c r="T16" s="752"/>
      <c r="U16" s="752"/>
      <c r="V16" s="752"/>
      <c r="W16" s="752"/>
      <c r="X16" s="752"/>
      <c r="Y16" s="752"/>
      <c r="Z16" s="752"/>
      <c r="AA16" s="752"/>
      <c r="AB16" s="752"/>
      <c r="AC16" s="2451"/>
      <c r="AD16" s="753"/>
    </row>
    <row r="17" spans="1:31" s="2002" customFormat="1">
      <c r="A17" s="417">
        <f t="shared" si="0"/>
        <v>16</v>
      </c>
      <c r="B17" s="2450"/>
      <c r="C17" s="1791"/>
      <c r="D17" s="1791"/>
      <c r="E17" s="641"/>
      <c r="F17" s="1791"/>
      <c r="G17" s="1053"/>
      <c r="H17" s="2342"/>
      <c r="I17" s="474"/>
      <c r="J17" s="474"/>
      <c r="K17" s="1793"/>
      <c r="L17" s="641"/>
      <c r="M17" s="641"/>
      <c r="N17" s="2006"/>
      <c r="O17" s="188"/>
      <c r="P17" s="188"/>
      <c r="Q17" s="188"/>
      <c r="R17" s="188"/>
      <c r="S17" s="188"/>
      <c r="T17" s="188"/>
      <c r="U17" s="188"/>
      <c r="V17" s="188"/>
      <c r="W17" s="188"/>
      <c r="X17" s="188"/>
      <c r="Y17" s="188"/>
      <c r="Z17" s="188"/>
      <c r="AA17" s="188"/>
      <c r="AB17" s="188"/>
      <c r="AC17" s="2452"/>
      <c r="AD17" s="1791"/>
      <c r="AE17" s="2007"/>
    </row>
    <row r="18" spans="1:31" s="2002" customFormat="1">
      <c r="A18" s="417">
        <f t="shared" si="0"/>
        <v>17</v>
      </c>
      <c r="B18" s="2450"/>
      <c r="C18" s="1791"/>
      <c r="D18" s="1791"/>
      <c r="E18" s="641"/>
      <c r="F18" s="1791"/>
      <c r="G18" s="1053"/>
      <c r="H18" s="2342"/>
      <c r="I18" s="474"/>
      <c r="J18" s="474"/>
      <c r="K18" s="1793"/>
      <c r="L18" s="641"/>
      <c r="M18" s="641"/>
      <c r="N18" s="2006"/>
      <c r="O18" s="188"/>
      <c r="P18" s="188"/>
      <c r="Q18" s="188"/>
      <c r="R18" s="188"/>
      <c r="S18" s="188"/>
      <c r="T18" s="188"/>
      <c r="U18" s="188"/>
      <c r="V18" s="188"/>
      <c r="W18" s="188"/>
      <c r="X18" s="188"/>
      <c r="Y18" s="188"/>
      <c r="Z18" s="188"/>
      <c r="AA18" s="188"/>
      <c r="AB18" s="188"/>
      <c r="AC18" s="2452"/>
      <c r="AD18" s="1791"/>
      <c r="AE18" s="2007"/>
    </row>
    <row r="19" spans="1:31" s="2002" customFormat="1">
      <c r="A19" s="417">
        <f t="shared" si="0"/>
        <v>18</v>
      </c>
      <c r="B19" s="2450"/>
      <c r="C19" s="1791"/>
      <c r="D19" s="1791"/>
      <c r="E19" s="2149"/>
      <c r="F19" s="1791"/>
      <c r="G19" s="1053"/>
      <c r="H19" s="2342"/>
      <c r="I19" s="474"/>
      <c r="J19" s="474"/>
      <c r="K19" s="1793"/>
      <c r="L19" s="641"/>
      <c r="M19" s="641"/>
      <c r="N19" s="2006"/>
      <c r="O19" s="188"/>
      <c r="P19" s="188"/>
      <c r="Q19" s="188"/>
      <c r="R19" s="188"/>
      <c r="S19" s="188"/>
      <c r="T19" s="188"/>
      <c r="U19" s="188"/>
      <c r="V19" s="188"/>
      <c r="W19" s="188"/>
      <c r="X19" s="188"/>
      <c r="Y19" s="188"/>
      <c r="Z19" s="188"/>
      <c r="AA19" s="188"/>
      <c r="AB19" s="188"/>
      <c r="AC19" s="2452"/>
      <c r="AD19" s="1791"/>
      <c r="AE19" s="2007"/>
    </row>
    <row r="20" spans="1:31" s="2002" customFormat="1">
      <c r="A20" s="417">
        <f t="shared" si="0"/>
        <v>19</v>
      </c>
      <c r="B20" s="2450"/>
      <c r="C20" s="1791"/>
      <c r="D20" s="1791"/>
      <c r="E20" s="641"/>
      <c r="F20" s="1791"/>
      <c r="G20" s="1053"/>
      <c r="H20" s="2342"/>
      <c r="I20" s="474"/>
      <c r="J20" s="474"/>
      <c r="K20" s="1793"/>
      <c r="L20" s="641"/>
      <c r="M20" s="641"/>
      <c r="N20" s="2006"/>
      <c r="O20" s="188"/>
      <c r="P20" s="188"/>
      <c r="Q20" s="188"/>
      <c r="R20" s="188"/>
      <c r="S20" s="188"/>
      <c r="T20" s="188"/>
      <c r="U20" s="188"/>
      <c r="V20" s="188"/>
      <c r="W20" s="188"/>
      <c r="X20" s="188"/>
      <c r="Y20" s="188"/>
      <c r="Z20" s="188"/>
      <c r="AA20" s="188"/>
      <c r="AB20" s="188"/>
      <c r="AC20" s="2452"/>
      <c r="AD20" s="1791"/>
      <c r="AE20" s="2007"/>
    </row>
    <row r="21" spans="1:31" s="2002" customFormat="1">
      <c r="A21" s="417">
        <f t="shared" si="0"/>
        <v>20</v>
      </c>
      <c r="B21" s="2450"/>
      <c r="C21" s="1791"/>
      <c r="D21" s="1791"/>
      <c r="E21" s="641"/>
      <c r="F21" s="1791"/>
      <c r="G21" s="1053"/>
      <c r="H21" s="2342"/>
      <c r="I21" s="474"/>
      <c r="J21" s="474"/>
      <c r="K21" s="1793"/>
      <c r="L21" s="641"/>
      <c r="M21" s="641"/>
      <c r="N21" s="2006"/>
      <c r="O21" s="188"/>
      <c r="P21" s="188"/>
      <c r="Q21" s="188"/>
      <c r="R21" s="188"/>
      <c r="S21" s="188"/>
      <c r="T21" s="188"/>
      <c r="U21" s="188"/>
      <c r="V21" s="188"/>
      <c r="W21" s="188"/>
      <c r="X21" s="188"/>
      <c r="Y21" s="188"/>
      <c r="Z21" s="188"/>
      <c r="AA21" s="188"/>
      <c r="AB21" s="188"/>
      <c r="AC21" s="2452"/>
      <c r="AD21" s="1791"/>
      <c r="AE21" s="2007"/>
    </row>
    <row r="22" spans="1:31" s="2002" customFormat="1">
      <c r="A22" s="417">
        <f t="shared" si="0"/>
        <v>21</v>
      </c>
      <c r="B22" s="2450"/>
      <c r="C22" s="1791"/>
      <c r="D22" s="1791"/>
      <c r="E22" s="2149"/>
      <c r="F22" s="1791"/>
      <c r="G22" s="1053"/>
      <c r="H22" s="2342"/>
      <c r="I22" s="474"/>
      <c r="J22" s="474"/>
      <c r="K22" s="1793"/>
      <c r="L22" s="641"/>
      <c r="M22" s="641"/>
      <c r="N22" s="2006"/>
      <c r="O22" s="188"/>
      <c r="P22" s="188"/>
      <c r="Q22" s="188"/>
      <c r="R22" s="188"/>
      <c r="S22" s="188"/>
      <c r="T22" s="188"/>
      <c r="U22" s="188"/>
      <c r="V22" s="188"/>
      <c r="W22" s="188"/>
      <c r="X22" s="188"/>
      <c r="Y22" s="188"/>
      <c r="Z22" s="188"/>
      <c r="AA22" s="188"/>
      <c r="AB22" s="188"/>
      <c r="AC22" s="2452"/>
      <c r="AD22" s="1791"/>
      <c r="AE22" s="2007"/>
    </row>
    <row r="23" spans="1:31" s="2008" customFormat="1">
      <c r="A23" s="417">
        <f t="shared" si="0"/>
        <v>22</v>
      </c>
      <c r="B23" s="2450"/>
      <c r="C23" s="1791"/>
      <c r="D23" s="1791"/>
      <c r="E23" s="641"/>
      <c r="F23" s="1791"/>
      <c r="G23" s="1053"/>
      <c r="H23" s="2342"/>
      <c r="I23" s="474"/>
      <c r="J23" s="474"/>
      <c r="K23" s="1793"/>
      <c r="L23" s="641"/>
      <c r="M23" s="641"/>
      <c r="N23" s="2006"/>
      <c r="O23" s="188"/>
      <c r="P23" s="188"/>
      <c r="Q23" s="188"/>
      <c r="R23" s="188"/>
      <c r="S23" s="188"/>
      <c r="T23" s="188"/>
      <c r="U23" s="188"/>
      <c r="V23" s="188"/>
      <c r="W23" s="188"/>
      <c r="X23" s="188"/>
      <c r="Y23" s="188"/>
      <c r="Z23" s="188"/>
      <c r="AA23" s="188"/>
      <c r="AB23" s="188"/>
      <c r="AC23" s="2452"/>
      <c r="AD23" s="1791"/>
      <c r="AE23" s="2007"/>
    </row>
    <row r="24" spans="1:31" s="2002" customFormat="1">
      <c r="A24" s="417">
        <f t="shared" si="0"/>
        <v>23</v>
      </c>
      <c r="B24" s="2450"/>
      <c r="C24" s="1791"/>
      <c r="D24" s="1791"/>
      <c r="E24" s="641"/>
      <c r="F24" s="1791"/>
      <c r="G24" s="1053"/>
      <c r="H24" s="2342"/>
      <c r="I24" s="474"/>
      <c r="J24" s="474"/>
      <c r="K24" s="1793"/>
      <c r="L24" s="641"/>
      <c r="M24" s="641"/>
      <c r="N24" s="2006"/>
      <c r="O24" s="188"/>
      <c r="P24" s="188"/>
      <c r="Q24" s="188"/>
      <c r="R24" s="188"/>
      <c r="S24" s="188"/>
      <c r="T24" s="188"/>
      <c r="U24" s="188"/>
      <c r="V24" s="188"/>
      <c r="W24" s="188"/>
      <c r="X24" s="188"/>
      <c r="Y24" s="188"/>
      <c r="Z24" s="188"/>
      <c r="AA24" s="188"/>
      <c r="AB24" s="188"/>
      <c r="AC24" s="2452"/>
      <c r="AD24" s="1791"/>
      <c r="AE24" s="2007"/>
    </row>
    <row r="25" spans="1:31" s="2002" customFormat="1" ht="16.5" customHeight="1">
      <c r="A25" s="417">
        <f t="shared" si="0"/>
        <v>24</v>
      </c>
      <c r="B25" s="2450"/>
      <c r="C25" s="1791"/>
      <c r="D25" s="1791"/>
      <c r="E25" s="641"/>
      <c r="F25" s="1791"/>
      <c r="G25" s="1053"/>
      <c r="H25" s="2342"/>
      <c r="I25" s="474"/>
      <c r="J25" s="474"/>
      <c r="K25" s="1793"/>
      <c r="L25" s="641"/>
      <c r="M25" s="641"/>
      <c r="N25" s="2006"/>
      <c r="O25" s="188"/>
      <c r="P25" s="188"/>
      <c r="Q25" s="188"/>
      <c r="R25" s="188"/>
      <c r="S25" s="188"/>
      <c r="T25" s="188"/>
      <c r="U25" s="188"/>
      <c r="V25" s="188"/>
      <c r="W25" s="188"/>
      <c r="X25" s="188"/>
      <c r="Y25" s="188"/>
      <c r="Z25" s="188"/>
      <c r="AA25" s="188"/>
      <c r="AB25" s="188"/>
      <c r="AC25" s="2452"/>
      <c r="AD25" s="1791"/>
      <c r="AE25" s="2007"/>
    </row>
    <row r="26" spans="1:31" s="2002" customFormat="1" ht="17.25" customHeight="1">
      <c r="A26" s="417">
        <f t="shared" si="0"/>
        <v>25</v>
      </c>
      <c r="B26" s="2450"/>
      <c r="C26" s="1791"/>
      <c r="D26" s="1791"/>
      <c r="E26" s="641"/>
      <c r="F26" s="1049"/>
      <c r="G26" s="2746"/>
      <c r="H26" s="2745"/>
      <c r="I26" s="474"/>
      <c r="J26" s="474"/>
      <c r="K26" s="1793"/>
      <c r="L26" s="641"/>
      <c r="M26" s="641"/>
      <c r="N26" s="2006"/>
      <c r="O26" s="188"/>
      <c r="P26" s="188"/>
      <c r="Q26" s="188"/>
      <c r="R26" s="188"/>
      <c r="S26" s="188"/>
      <c r="T26" s="188"/>
      <c r="U26" s="188"/>
      <c r="V26" s="188"/>
      <c r="W26" s="188"/>
      <c r="X26" s="188"/>
      <c r="Y26" s="188"/>
      <c r="Z26" s="188"/>
      <c r="AA26" s="188"/>
      <c r="AB26" s="188"/>
      <c r="AC26" s="2452"/>
      <c r="AD26" s="1791"/>
      <c r="AE26" s="2007"/>
    </row>
    <row r="27" spans="1:31" s="2002" customFormat="1">
      <c r="A27" s="417">
        <f t="shared" si="0"/>
        <v>26</v>
      </c>
      <c r="B27" s="2313"/>
      <c r="C27" s="2314"/>
      <c r="D27" s="2314"/>
      <c r="E27" s="2315"/>
      <c r="F27" s="2314"/>
      <c r="G27" s="2316"/>
      <c r="H27" s="2317"/>
      <c r="I27" s="1491"/>
      <c r="J27" s="1491"/>
      <c r="K27" s="2318"/>
      <c r="L27" s="641"/>
      <c r="M27" s="641"/>
      <c r="N27" s="2006"/>
      <c r="O27" s="188"/>
      <c r="P27" s="188"/>
      <c r="Q27" s="188"/>
      <c r="R27" s="188"/>
      <c r="S27" s="188"/>
      <c r="T27" s="188"/>
      <c r="U27" s="188"/>
      <c r="V27" s="188"/>
      <c r="W27" s="188"/>
      <c r="X27" s="188"/>
      <c r="Y27" s="188"/>
      <c r="Z27" s="188"/>
      <c r="AA27" s="188"/>
      <c r="AB27" s="188"/>
      <c r="AC27" s="2452"/>
      <c r="AD27" s="1791"/>
      <c r="AE27" s="2007"/>
    </row>
    <row r="28" spans="1:31" s="2002" customFormat="1">
      <c r="A28" s="417">
        <f t="shared" si="0"/>
        <v>27</v>
      </c>
      <c r="B28" s="2321"/>
      <c r="C28" s="1792"/>
      <c r="D28" s="1792"/>
      <c r="E28" s="2322"/>
      <c r="F28" s="1791"/>
      <c r="G28" s="2323"/>
      <c r="H28" s="1793"/>
      <c r="I28" s="474"/>
      <c r="J28" s="474"/>
      <c r="K28" s="1793"/>
      <c r="L28" s="641"/>
      <c r="M28" s="641"/>
      <c r="N28" s="2006"/>
      <c r="O28" s="188"/>
      <c r="P28" s="188"/>
      <c r="Q28" s="188"/>
      <c r="R28" s="188"/>
      <c r="S28" s="188"/>
      <c r="T28" s="188"/>
      <c r="U28" s="188"/>
      <c r="V28" s="188"/>
      <c r="W28" s="188"/>
      <c r="X28" s="188"/>
      <c r="Y28" s="188"/>
      <c r="Z28" s="188"/>
      <c r="AA28" s="188"/>
      <c r="AB28" s="188"/>
      <c r="AC28" s="2452"/>
      <c r="AD28" s="1791"/>
      <c r="AE28" s="2007"/>
    </row>
    <row r="29" spans="1:31" s="2002" customFormat="1">
      <c r="A29" s="417">
        <f t="shared" si="0"/>
        <v>28</v>
      </c>
      <c r="B29" s="1790"/>
      <c r="C29" s="1791"/>
      <c r="D29" s="1791"/>
      <c r="E29" s="1791"/>
      <c r="F29" s="1791"/>
      <c r="G29" s="2341"/>
      <c r="H29" s="2342"/>
      <c r="I29" s="1773"/>
      <c r="J29" s="1773"/>
      <c r="K29" s="2320"/>
      <c r="L29" s="641"/>
      <c r="M29" s="641"/>
      <c r="N29" s="2006"/>
      <c r="O29" s="188"/>
      <c r="P29" s="188"/>
      <c r="Q29" s="188"/>
      <c r="R29" s="188"/>
      <c r="S29" s="188"/>
      <c r="T29" s="188"/>
      <c r="U29" s="188"/>
      <c r="V29" s="188"/>
      <c r="W29" s="188"/>
      <c r="X29" s="188"/>
      <c r="Y29" s="188"/>
      <c r="Z29" s="188"/>
      <c r="AA29" s="188"/>
      <c r="AB29" s="188"/>
      <c r="AC29" s="2452"/>
      <c r="AD29" s="1791"/>
      <c r="AE29" s="2007"/>
    </row>
    <row r="30" spans="1:31" s="2002" customFormat="1">
      <c r="A30" s="417">
        <f t="shared" si="0"/>
        <v>29</v>
      </c>
      <c r="D30" s="2145"/>
      <c r="E30" s="2340"/>
      <c r="G30" s="2319"/>
      <c r="H30" s="2003"/>
      <c r="I30" s="1791"/>
      <c r="J30" s="474"/>
      <c r="K30" s="1793"/>
      <c r="L30" s="641"/>
      <c r="M30" s="641"/>
      <c r="N30" s="2006"/>
      <c r="O30" s="188"/>
      <c r="P30" s="188"/>
      <c r="Q30" s="188"/>
      <c r="R30" s="188"/>
      <c r="S30" s="188"/>
      <c r="T30" s="188"/>
      <c r="U30" s="188"/>
      <c r="V30" s="188"/>
      <c r="W30" s="188"/>
      <c r="X30" s="188"/>
      <c r="Y30" s="188"/>
      <c r="Z30" s="188"/>
      <c r="AA30" s="188"/>
      <c r="AB30" s="188"/>
      <c r="AC30" s="2452"/>
      <c r="AD30" s="1791"/>
      <c r="AE30" s="2007"/>
    </row>
    <row r="31" spans="1:31">
      <c r="A31" s="417">
        <f t="shared" si="0"/>
        <v>30</v>
      </c>
      <c r="B31" s="1496"/>
      <c r="C31" s="679"/>
      <c r="D31" s="679"/>
      <c r="E31" s="1521"/>
      <c r="F31" s="679"/>
      <c r="G31" s="2155"/>
      <c r="H31" s="1497"/>
      <c r="I31" s="679"/>
      <c r="J31" s="30"/>
      <c r="K31" s="745"/>
      <c r="L31" s="718"/>
      <c r="M31" s="718"/>
      <c r="N31" s="751"/>
      <c r="O31" s="752"/>
      <c r="P31" s="752"/>
      <c r="Q31" s="752"/>
      <c r="R31" s="752"/>
      <c r="S31" s="752"/>
      <c r="T31" s="752"/>
      <c r="U31" s="752"/>
      <c r="V31" s="752"/>
      <c r="W31" s="752"/>
      <c r="X31" s="752"/>
      <c r="Y31" s="752"/>
      <c r="Z31" s="752"/>
      <c r="AA31" s="752"/>
      <c r="AB31" s="752"/>
      <c r="AC31" s="2451"/>
      <c r="AD31" s="753"/>
    </row>
    <row r="32" spans="1:31">
      <c r="A32" s="417">
        <f t="shared" si="0"/>
        <v>31</v>
      </c>
      <c r="B32" s="1496"/>
      <c r="C32" s="679"/>
      <c r="D32" s="679"/>
      <c r="E32" s="1498"/>
      <c r="F32" s="679"/>
      <c r="G32" s="2155"/>
      <c r="H32" s="1497"/>
      <c r="I32" s="1547"/>
      <c r="J32" s="30"/>
      <c r="K32" s="745"/>
      <c r="L32" s="718"/>
      <c r="M32" s="718"/>
      <c r="N32" s="751"/>
      <c r="O32" s="752"/>
      <c r="P32" s="752"/>
      <c r="Q32" s="752"/>
      <c r="R32" s="752"/>
      <c r="S32" s="752"/>
      <c r="T32" s="752"/>
      <c r="U32" s="752"/>
      <c r="V32" s="752"/>
      <c r="W32" s="752"/>
      <c r="X32" s="752"/>
      <c r="Y32" s="752"/>
      <c r="Z32" s="752"/>
      <c r="AA32" s="752"/>
      <c r="AB32" s="752"/>
      <c r="AC32" s="2451"/>
      <c r="AD32" s="753"/>
    </row>
    <row r="33" spans="1:31">
      <c r="A33" s="417">
        <f t="shared" si="0"/>
        <v>32</v>
      </c>
      <c r="B33" s="1496"/>
      <c r="C33" s="679"/>
      <c r="D33" s="679"/>
      <c r="E33" s="1521"/>
      <c r="F33" s="679"/>
      <c r="G33" s="2155"/>
      <c r="H33" s="1497"/>
      <c r="I33" s="1547"/>
      <c r="J33" s="30"/>
      <c r="K33" s="745"/>
      <c r="L33" s="718"/>
      <c r="M33" s="718"/>
      <c r="N33" s="751"/>
      <c r="O33" s="752"/>
      <c r="P33" s="752"/>
      <c r="Q33" s="752"/>
      <c r="R33" s="752"/>
      <c r="S33" s="752"/>
      <c r="T33" s="752"/>
      <c r="U33" s="752"/>
      <c r="V33" s="752"/>
      <c r="W33" s="752"/>
      <c r="X33" s="752"/>
      <c r="Y33" s="752"/>
      <c r="Z33" s="752"/>
      <c r="AA33" s="752"/>
      <c r="AB33" s="752"/>
      <c r="AC33" s="2451"/>
      <c r="AD33" s="753"/>
    </row>
    <row r="34" spans="1:31">
      <c r="A34" s="417">
        <f t="shared" si="0"/>
        <v>33</v>
      </c>
      <c r="B34" s="1496"/>
      <c r="C34" s="679"/>
      <c r="D34" s="679"/>
      <c r="E34" s="1521"/>
      <c r="F34" s="679"/>
      <c r="G34" s="2155"/>
      <c r="H34" s="1497"/>
      <c r="I34" s="1547"/>
      <c r="J34" s="30"/>
      <c r="K34" s="745"/>
      <c r="L34" s="718"/>
      <c r="M34" s="718"/>
      <c r="N34" s="751"/>
      <c r="O34" s="752"/>
      <c r="P34" s="752"/>
      <c r="Q34" s="752"/>
      <c r="R34" s="752"/>
      <c r="S34" s="752"/>
      <c r="T34" s="752"/>
      <c r="U34" s="752"/>
      <c r="V34" s="752"/>
      <c r="W34" s="752"/>
      <c r="X34" s="752"/>
      <c r="Y34" s="752"/>
      <c r="Z34" s="752"/>
      <c r="AA34" s="752"/>
      <c r="AB34" s="752"/>
      <c r="AC34" s="2451"/>
      <c r="AD34" s="753"/>
    </row>
    <row r="35" spans="1:31">
      <c r="A35" s="417">
        <f t="shared" si="0"/>
        <v>34</v>
      </c>
      <c r="B35" s="1496"/>
      <c r="C35" s="679"/>
      <c r="D35" s="679"/>
      <c r="E35" s="1521"/>
      <c r="F35" s="679"/>
      <c r="G35" s="2155"/>
      <c r="H35" s="1497"/>
      <c r="I35" s="1547"/>
      <c r="J35" s="30"/>
      <c r="K35" s="745"/>
      <c r="L35" s="718"/>
      <c r="M35" s="718"/>
      <c r="N35" s="751"/>
      <c r="O35" s="752"/>
      <c r="P35" s="752"/>
      <c r="Q35" s="752"/>
      <c r="R35" s="752"/>
      <c r="S35" s="752"/>
      <c r="T35" s="752"/>
      <c r="U35" s="752"/>
      <c r="V35" s="752"/>
      <c r="W35" s="752"/>
      <c r="X35" s="752"/>
      <c r="Y35" s="752"/>
      <c r="Z35" s="752"/>
      <c r="AA35" s="752"/>
      <c r="AB35" s="752"/>
      <c r="AC35" s="2451"/>
      <c r="AD35" s="753"/>
    </row>
    <row r="36" spans="1:31">
      <c r="A36" s="417">
        <f t="shared" si="0"/>
        <v>35</v>
      </c>
      <c r="B36" s="1496"/>
      <c r="C36" s="679"/>
      <c r="D36" s="679"/>
      <c r="E36" s="1521"/>
      <c r="F36" s="679"/>
      <c r="G36" s="2155"/>
      <c r="H36" s="1497"/>
      <c r="I36" s="1547"/>
      <c r="J36" s="30"/>
      <c r="K36" s="745"/>
      <c r="L36" s="718"/>
      <c r="M36" s="718"/>
      <c r="N36" s="751"/>
      <c r="O36" s="752"/>
      <c r="P36" s="752"/>
      <c r="Q36" s="752"/>
      <c r="R36" s="752"/>
      <c r="S36" s="752"/>
      <c r="T36" s="752"/>
      <c r="U36" s="752"/>
      <c r="V36" s="752"/>
      <c r="W36" s="752"/>
      <c r="X36" s="752"/>
      <c r="Y36" s="752"/>
      <c r="Z36" s="752"/>
      <c r="AA36" s="752"/>
      <c r="AB36" s="752"/>
      <c r="AC36" s="2451"/>
      <c r="AD36" s="753"/>
    </row>
    <row r="37" spans="1:31">
      <c r="A37" s="417">
        <f t="shared" si="0"/>
        <v>36</v>
      </c>
      <c r="B37" s="1496"/>
      <c r="C37" s="679"/>
      <c r="D37" s="679"/>
      <c r="E37" s="1498"/>
      <c r="F37" s="679"/>
      <c r="G37" s="2155"/>
      <c r="H37" s="1497"/>
      <c r="I37" s="1547"/>
      <c r="J37" s="30"/>
      <c r="K37" s="745"/>
      <c r="L37" s="718"/>
      <c r="M37" s="718"/>
      <c r="N37" s="751"/>
      <c r="O37" s="752"/>
      <c r="P37" s="752"/>
      <c r="Q37" s="752"/>
      <c r="R37" s="752"/>
      <c r="S37" s="752"/>
      <c r="T37" s="752"/>
      <c r="U37" s="752"/>
      <c r="V37" s="752"/>
      <c r="W37" s="752"/>
      <c r="X37" s="752"/>
      <c r="Y37" s="752"/>
      <c r="Z37" s="752"/>
      <c r="AA37" s="752"/>
      <c r="AB37" s="752"/>
      <c r="AC37" s="2451"/>
      <c r="AD37" s="753"/>
    </row>
    <row r="38" spans="1:31" s="1282" customFormat="1">
      <c r="A38" s="417">
        <f t="shared" si="0"/>
        <v>37</v>
      </c>
      <c r="B38" s="1496"/>
      <c r="C38" s="679"/>
      <c r="D38" s="679"/>
      <c r="E38" s="1521"/>
      <c r="F38" s="679"/>
      <c r="G38" s="2155"/>
      <c r="H38" s="1497"/>
      <c r="I38" s="1547"/>
      <c r="J38" s="417"/>
      <c r="K38" s="718"/>
      <c r="L38" s="718"/>
      <c r="M38" s="718"/>
      <c r="N38" s="1548"/>
      <c r="O38" s="752"/>
      <c r="P38" s="752"/>
      <c r="Q38" s="752"/>
      <c r="R38" s="752"/>
      <c r="S38" s="752"/>
      <c r="T38" s="752"/>
      <c r="U38" s="752"/>
      <c r="V38" s="752"/>
      <c r="W38" s="752"/>
      <c r="X38" s="752"/>
      <c r="Y38" s="752"/>
      <c r="Z38" s="752"/>
      <c r="AA38" s="752"/>
      <c r="AB38" s="752"/>
      <c r="AC38" s="2451"/>
      <c r="AD38" s="753"/>
      <c r="AE38" s="1636"/>
    </row>
    <row r="39" spans="1:31">
      <c r="A39" s="417">
        <f t="shared" si="0"/>
        <v>38</v>
      </c>
      <c r="B39" s="1496"/>
      <c r="C39" s="679"/>
      <c r="D39" s="679"/>
      <c r="E39" s="1521"/>
      <c r="F39" s="679"/>
      <c r="G39" s="2155"/>
      <c r="H39" s="1497"/>
      <c r="I39" s="1547"/>
      <c r="J39" s="417"/>
      <c r="K39" s="745"/>
      <c r="L39" s="718"/>
      <c r="M39" s="718"/>
      <c r="N39" s="751"/>
      <c r="O39" s="752"/>
      <c r="P39" s="752"/>
      <c r="Q39" s="752"/>
      <c r="R39" s="752"/>
      <c r="S39" s="752"/>
      <c r="T39" s="752"/>
      <c r="U39" s="752"/>
      <c r="V39" s="752"/>
      <c r="W39" s="752"/>
      <c r="X39" s="752"/>
      <c r="Y39" s="752"/>
      <c r="Z39" s="752"/>
      <c r="AA39" s="752"/>
      <c r="AB39" s="752"/>
      <c r="AC39" s="2451"/>
      <c r="AD39" s="753"/>
    </row>
    <row r="40" spans="1:31">
      <c r="A40" s="417">
        <f t="shared" si="0"/>
        <v>39</v>
      </c>
      <c r="B40" s="1496"/>
      <c r="C40" s="679"/>
      <c r="D40" s="679"/>
      <c r="E40" s="1521"/>
      <c r="F40" s="679"/>
      <c r="G40" s="2155"/>
      <c r="H40" s="1497"/>
      <c r="I40" s="1547"/>
      <c r="J40" s="417"/>
      <c r="K40" s="745"/>
      <c r="L40" s="718"/>
      <c r="M40" s="718"/>
      <c r="N40" s="751"/>
      <c r="O40" s="752"/>
      <c r="P40" s="752"/>
      <c r="Q40" s="752"/>
      <c r="R40" s="752"/>
      <c r="S40" s="752"/>
      <c r="T40" s="752"/>
      <c r="U40" s="752"/>
      <c r="V40" s="752"/>
      <c r="W40" s="752"/>
      <c r="X40" s="752"/>
      <c r="Y40" s="752"/>
      <c r="Z40" s="752"/>
      <c r="AA40" s="752"/>
      <c r="AB40" s="752"/>
      <c r="AC40" s="2451"/>
      <c r="AD40" s="753"/>
    </row>
    <row r="41" spans="1:31">
      <c r="A41" s="417">
        <f t="shared" si="0"/>
        <v>40</v>
      </c>
      <c r="B41" s="1496"/>
      <c r="C41" s="679"/>
      <c r="D41" s="679"/>
      <c r="E41" s="1521"/>
      <c r="F41" s="679"/>
      <c r="G41" s="2155"/>
      <c r="H41" s="1497"/>
      <c r="I41" s="1547"/>
      <c r="J41" s="30"/>
      <c r="K41" s="745"/>
      <c r="L41" s="718"/>
      <c r="M41" s="718"/>
      <c r="N41" s="751"/>
      <c r="O41" s="752"/>
      <c r="P41" s="752"/>
      <c r="Q41" s="752"/>
      <c r="R41" s="752"/>
      <c r="S41" s="752"/>
      <c r="T41" s="752"/>
      <c r="U41" s="752"/>
      <c r="V41" s="752"/>
      <c r="W41" s="752"/>
      <c r="X41" s="752"/>
      <c r="Y41" s="752"/>
      <c r="Z41" s="752"/>
      <c r="AA41" s="752"/>
      <c r="AB41" s="752"/>
      <c r="AC41" s="2451"/>
      <c r="AD41" s="753"/>
    </row>
    <row r="42" spans="1:31">
      <c r="A42" s="417">
        <f t="shared" si="0"/>
        <v>41</v>
      </c>
      <c r="B42" s="1496"/>
      <c r="C42" s="679"/>
      <c r="D42" s="679"/>
      <c r="E42" s="1521"/>
      <c r="F42" s="679"/>
      <c r="G42" s="2155"/>
      <c r="H42" s="1497"/>
      <c r="I42" s="417"/>
      <c r="J42" s="417"/>
      <c r="K42" s="745"/>
      <c r="L42" s="718"/>
      <c r="M42" s="718"/>
      <c r="N42" s="751"/>
      <c r="O42" s="752"/>
      <c r="P42" s="752"/>
      <c r="Q42" s="752"/>
      <c r="R42" s="752"/>
      <c r="S42" s="752"/>
      <c r="T42" s="752"/>
      <c r="U42" s="752"/>
      <c r="V42" s="752"/>
      <c r="W42" s="752"/>
      <c r="X42" s="752"/>
      <c r="Y42" s="752"/>
      <c r="Z42" s="752"/>
      <c r="AA42" s="752"/>
      <c r="AB42" s="752"/>
      <c r="AC42" s="2451"/>
      <c r="AD42" s="753"/>
    </row>
    <row r="43" spans="1:31">
      <c r="A43" s="417">
        <f t="shared" si="0"/>
        <v>42</v>
      </c>
      <c r="B43" s="1496"/>
      <c r="C43" s="679"/>
      <c r="D43" s="679"/>
      <c r="E43" s="1521"/>
      <c r="F43" s="679"/>
      <c r="G43" s="2155"/>
      <c r="H43" s="1497"/>
      <c r="I43" s="417"/>
      <c r="J43" s="417"/>
      <c r="K43" s="745"/>
      <c r="L43" s="718"/>
      <c r="M43" s="718"/>
      <c r="N43" s="751"/>
      <c r="O43" s="752"/>
      <c r="P43" s="752"/>
      <c r="Q43" s="752"/>
      <c r="R43" s="752"/>
      <c r="S43" s="752"/>
      <c r="T43" s="752"/>
      <c r="U43" s="752"/>
      <c r="V43" s="752"/>
      <c r="W43" s="752"/>
      <c r="X43" s="752"/>
      <c r="Y43" s="752"/>
      <c r="Z43" s="752"/>
      <c r="AA43" s="752"/>
      <c r="AB43" s="752"/>
      <c r="AC43" s="2451"/>
      <c r="AD43" s="753"/>
    </row>
    <row r="44" spans="1:31">
      <c r="A44" s="417">
        <f t="shared" si="0"/>
        <v>43</v>
      </c>
      <c r="B44" s="1496"/>
      <c r="C44" s="679"/>
      <c r="D44" s="679"/>
      <c r="E44" s="1521"/>
      <c r="F44" s="679"/>
      <c r="G44" s="2155"/>
      <c r="H44" s="1497"/>
      <c r="I44" s="417"/>
      <c r="J44" s="417"/>
      <c r="K44" s="745"/>
      <c r="L44" s="718"/>
      <c r="M44" s="718"/>
      <c r="N44" s="751"/>
      <c r="O44" s="752"/>
      <c r="P44" s="752"/>
      <c r="Q44" s="752"/>
      <c r="R44" s="752"/>
      <c r="S44" s="752"/>
      <c r="T44" s="752"/>
      <c r="U44" s="752"/>
      <c r="V44" s="752"/>
      <c r="W44" s="752"/>
      <c r="X44" s="752"/>
      <c r="Y44" s="752"/>
      <c r="Z44" s="752"/>
      <c r="AA44" s="752"/>
      <c r="AB44" s="752"/>
      <c r="AC44" s="2451"/>
      <c r="AD44" s="753"/>
    </row>
    <row r="45" spans="1:31">
      <c r="A45" s="417">
        <f t="shared" si="0"/>
        <v>44</v>
      </c>
      <c r="B45" s="1496"/>
      <c r="C45" s="679"/>
      <c r="D45" s="679"/>
      <c r="E45" s="1521"/>
      <c r="F45" s="679"/>
      <c r="G45" s="2155"/>
      <c r="H45" s="1497"/>
      <c r="I45" s="417"/>
      <c r="J45" s="417"/>
      <c r="K45" s="746"/>
      <c r="L45" s="746"/>
      <c r="M45" s="746"/>
      <c r="N45" s="751"/>
      <c r="O45" s="752"/>
      <c r="P45" s="752"/>
      <c r="Q45" s="752"/>
      <c r="R45" s="752"/>
      <c r="S45" s="752"/>
      <c r="T45" s="752"/>
      <c r="U45" s="752"/>
      <c r="V45" s="752"/>
      <c r="W45" s="752"/>
      <c r="X45" s="752"/>
      <c r="Y45" s="752"/>
      <c r="Z45" s="752"/>
      <c r="AA45" s="752"/>
      <c r="AB45" s="752"/>
      <c r="AC45" s="2451"/>
      <c r="AD45" s="753"/>
    </row>
    <row r="46" spans="1:31">
      <c r="A46" s="417">
        <f t="shared" si="0"/>
        <v>45</v>
      </c>
      <c r="B46" s="1496"/>
      <c r="C46" s="679"/>
      <c r="D46" s="679"/>
      <c r="E46" s="1521"/>
      <c r="F46" s="679"/>
      <c r="G46" s="2155"/>
      <c r="H46" s="1497"/>
      <c r="I46" s="417"/>
      <c r="J46" s="417"/>
      <c r="K46" s="746"/>
      <c r="L46" s="746"/>
      <c r="M46" s="746"/>
      <c r="N46" s="751"/>
      <c r="O46" s="752"/>
      <c r="P46" s="752"/>
      <c r="Q46" s="752"/>
      <c r="R46" s="752"/>
      <c r="S46" s="752"/>
      <c r="T46" s="752"/>
      <c r="U46" s="752"/>
      <c r="V46" s="752"/>
      <c r="W46" s="752"/>
      <c r="X46" s="752"/>
      <c r="Y46" s="752"/>
      <c r="Z46" s="752"/>
      <c r="AA46" s="752"/>
      <c r="AB46" s="752"/>
      <c r="AC46" s="2451"/>
      <c r="AD46" s="753"/>
    </row>
    <row r="47" spans="1:31">
      <c r="A47" s="417">
        <f t="shared" si="0"/>
        <v>46</v>
      </c>
      <c r="B47" s="1496"/>
      <c r="C47" s="679"/>
      <c r="D47" s="679"/>
      <c r="E47" s="1521"/>
      <c r="F47" s="679"/>
      <c r="G47" s="2155"/>
      <c r="H47" s="1497"/>
      <c r="I47" s="417"/>
      <c r="J47" s="417"/>
      <c r="K47" s="746"/>
      <c r="L47" s="746"/>
      <c r="M47" s="746"/>
      <c r="N47" s="751"/>
      <c r="O47" s="752"/>
      <c r="P47" s="752"/>
      <c r="Q47" s="752"/>
      <c r="R47" s="752"/>
      <c r="S47" s="752"/>
      <c r="T47" s="752"/>
      <c r="U47" s="752"/>
      <c r="V47" s="752"/>
      <c r="W47" s="752"/>
      <c r="X47" s="752"/>
      <c r="Y47" s="752"/>
      <c r="Z47" s="752"/>
      <c r="AA47" s="752"/>
      <c r="AB47" s="752"/>
      <c r="AC47" s="2451"/>
      <c r="AD47" s="753"/>
    </row>
    <row r="48" spans="1:31">
      <c r="A48" s="417">
        <f t="shared" si="0"/>
        <v>47</v>
      </c>
      <c r="B48" s="1615"/>
      <c r="C48" s="1616"/>
      <c r="D48" s="1616"/>
      <c r="E48" s="1714"/>
      <c r="F48" s="1616"/>
      <c r="G48" s="2156"/>
      <c r="H48" s="2150"/>
      <c r="I48" s="1281"/>
      <c r="J48" s="1281"/>
      <c r="K48" s="1289"/>
      <c r="L48" s="1289"/>
      <c r="M48" s="1289"/>
      <c r="N48" s="1617"/>
      <c r="O48" s="1290"/>
      <c r="P48" s="1290"/>
      <c r="Q48" s="1290"/>
      <c r="R48" s="1290"/>
      <c r="S48" s="1290"/>
      <c r="T48" s="1290"/>
      <c r="U48" s="1290"/>
      <c r="V48" s="1290"/>
      <c r="W48" s="1290"/>
      <c r="X48" s="1290"/>
      <c r="Y48" s="1290"/>
      <c r="Z48" s="1290"/>
      <c r="AA48" s="1290"/>
      <c r="AB48" s="1290"/>
      <c r="AC48" s="2453"/>
      <c r="AD48" s="753"/>
    </row>
    <row r="49" spans="1:31" s="753" customFormat="1">
      <c r="A49" s="417">
        <f t="shared" si="0"/>
        <v>48</v>
      </c>
      <c r="B49" s="1622"/>
      <c r="C49" s="682"/>
      <c r="D49" s="682"/>
      <c r="E49" s="1715"/>
      <c r="F49" s="682"/>
      <c r="G49" s="2157"/>
      <c r="H49" s="2151"/>
      <c r="I49" s="417"/>
      <c r="J49" s="417"/>
      <c r="K49" s="746"/>
      <c r="L49" s="746"/>
      <c r="M49" s="746"/>
      <c r="N49" s="751"/>
      <c r="O49" s="752"/>
      <c r="P49" s="752"/>
      <c r="Q49" s="752"/>
      <c r="R49" s="752"/>
      <c r="S49" s="752"/>
      <c r="T49" s="752"/>
      <c r="U49" s="752"/>
      <c r="V49" s="752"/>
      <c r="W49" s="752"/>
      <c r="X49" s="752"/>
      <c r="Y49" s="752"/>
      <c r="Z49" s="752"/>
      <c r="AA49" s="752"/>
      <c r="AB49" s="752"/>
      <c r="AC49" s="2451"/>
      <c r="AE49" s="1637"/>
    </row>
    <row r="50" spans="1:31" s="753" customFormat="1">
      <c r="A50" s="417">
        <f t="shared" si="0"/>
        <v>49</v>
      </c>
      <c r="B50" s="1622"/>
      <c r="C50" s="682"/>
      <c r="D50" s="682"/>
      <c r="E50" s="1715"/>
      <c r="F50" s="682"/>
      <c r="G50" s="2157"/>
      <c r="H50" s="2151"/>
      <c r="I50" s="417"/>
      <c r="J50" s="417"/>
      <c r="K50" s="746"/>
      <c r="L50" s="746"/>
      <c r="M50" s="746"/>
      <c r="N50" s="751"/>
      <c r="O50" s="752"/>
      <c r="P50" s="752"/>
      <c r="Q50" s="752"/>
      <c r="R50" s="752"/>
      <c r="S50" s="752"/>
      <c r="T50" s="752"/>
      <c r="U50" s="752"/>
      <c r="V50" s="752"/>
      <c r="W50" s="752"/>
      <c r="X50" s="752"/>
      <c r="Y50" s="752"/>
      <c r="Z50" s="752"/>
      <c r="AA50" s="752"/>
      <c r="AB50" s="752"/>
      <c r="AC50" s="2451"/>
      <c r="AE50" s="1637"/>
    </row>
    <row r="51" spans="1:31">
      <c r="A51" s="417">
        <f t="shared" si="0"/>
        <v>50</v>
      </c>
      <c r="B51" s="1622"/>
      <c r="C51" s="682"/>
      <c r="D51" s="682"/>
      <c r="E51" s="1715"/>
      <c r="F51" s="682"/>
      <c r="G51" s="2157"/>
      <c r="H51" s="2151"/>
      <c r="I51" s="1619"/>
      <c r="J51" s="1619"/>
      <c r="K51" s="1620"/>
      <c r="L51" s="1620"/>
      <c r="M51" s="1620"/>
      <c r="N51" s="1621"/>
      <c r="O51" s="1292"/>
      <c r="P51" s="1292"/>
      <c r="Q51" s="1292"/>
      <c r="R51" s="1292"/>
      <c r="S51" s="1292"/>
      <c r="T51" s="1292"/>
      <c r="U51" s="1292"/>
      <c r="V51" s="1292"/>
      <c r="W51" s="1292"/>
      <c r="X51" s="1292"/>
      <c r="Y51" s="1292"/>
      <c r="Z51" s="1292"/>
      <c r="AA51" s="1292"/>
      <c r="AB51" s="1292"/>
      <c r="AC51" s="2454"/>
      <c r="AD51" s="753"/>
    </row>
    <row r="52" spans="1:31">
      <c r="A52" s="417">
        <f t="shared" si="0"/>
        <v>51</v>
      </c>
      <c r="B52" s="1496"/>
      <c r="C52" s="679"/>
      <c r="D52" s="679"/>
      <c r="E52" s="1521"/>
      <c r="F52" s="679"/>
      <c r="G52" s="2155"/>
      <c r="H52" s="1497"/>
      <c r="I52" s="417"/>
      <c r="J52" s="417"/>
      <c r="K52" s="746"/>
      <c r="L52" s="746"/>
      <c r="M52" s="746"/>
      <c r="N52" s="751"/>
      <c r="O52" s="752"/>
      <c r="P52" s="752"/>
      <c r="Q52" s="752"/>
      <c r="R52" s="752"/>
      <c r="S52" s="752"/>
      <c r="T52" s="752"/>
      <c r="U52" s="752"/>
      <c r="V52" s="752"/>
      <c r="W52" s="752"/>
      <c r="X52" s="752"/>
      <c r="Y52" s="752"/>
      <c r="Z52" s="752"/>
      <c r="AA52" s="752"/>
      <c r="AB52" s="752"/>
      <c r="AC52" s="2451"/>
      <c r="AD52" s="753"/>
    </row>
    <row r="53" spans="1:31">
      <c r="A53" s="417">
        <f t="shared" si="0"/>
        <v>52</v>
      </c>
      <c r="B53" s="1496"/>
      <c r="C53" s="679"/>
      <c r="D53" s="679"/>
      <c r="E53" s="1521"/>
      <c r="F53" s="679"/>
      <c r="G53" s="2155"/>
      <c r="H53" s="1497"/>
      <c r="I53" s="417"/>
      <c r="J53" s="417"/>
      <c r="K53" s="746"/>
      <c r="L53" s="746"/>
      <c r="M53" s="746"/>
      <c r="N53" s="751"/>
      <c r="O53" s="752"/>
      <c r="P53" s="752"/>
      <c r="Q53" s="752"/>
      <c r="R53" s="752"/>
      <c r="S53" s="752"/>
      <c r="T53" s="752"/>
      <c r="U53" s="752"/>
      <c r="V53" s="752"/>
      <c r="W53" s="752"/>
      <c r="X53" s="752"/>
      <c r="Y53" s="752"/>
      <c r="Z53" s="752"/>
      <c r="AA53" s="752"/>
      <c r="AB53" s="752"/>
      <c r="AC53" s="2451"/>
      <c r="AD53" s="753"/>
    </row>
    <row r="54" spans="1:31" s="1287" customFormat="1" ht="18.75">
      <c r="A54" s="417">
        <f t="shared" si="0"/>
        <v>53</v>
      </c>
      <c r="B54" s="1680"/>
      <c r="C54" s="1635"/>
      <c r="D54" s="1681"/>
      <c r="E54" s="1716"/>
      <c r="F54" s="1682"/>
      <c r="G54" s="1683"/>
      <c r="H54" s="2152"/>
      <c r="I54" s="724"/>
      <c r="J54" s="724"/>
      <c r="K54" s="1283"/>
      <c r="L54" s="1283"/>
      <c r="M54" s="1283"/>
      <c r="N54" s="1284"/>
      <c r="O54" s="1285"/>
      <c r="P54" s="1285"/>
      <c r="Q54" s="1285"/>
      <c r="R54" s="1285"/>
      <c r="S54" s="1285"/>
      <c r="T54" s="1285"/>
      <c r="U54" s="1285"/>
      <c r="V54" s="1285"/>
      <c r="W54" s="1285"/>
      <c r="X54" s="1285"/>
      <c r="Y54" s="1285"/>
      <c r="Z54" s="1285"/>
      <c r="AA54" s="1285"/>
      <c r="AB54" s="1285"/>
      <c r="AC54" s="2455"/>
      <c r="AD54" s="1286"/>
      <c r="AE54" s="1638"/>
    </row>
    <row r="55" spans="1:31" s="1287" customFormat="1" ht="18.75">
      <c r="A55" s="417">
        <f t="shared" si="0"/>
        <v>54</v>
      </c>
      <c r="B55" s="1048"/>
      <c r="C55" s="1288"/>
      <c r="D55" s="1283"/>
      <c r="E55" s="1717"/>
      <c r="F55" s="514"/>
      <c r="G55" s="520"/>
      <c r="H55" s="581"/>
      <c r="I55" s="724"/>
      <c r="J55" s="724"/>
      <c r="K55" s="1283"/>
      <c r="L55" s="1283"/>
      <c r="M55" s="1283"/>
      <c r="N55" s="1284"/>
      <c r="O55" s="1285"/>
      <c r="P55" s="1285"/>
      <c r="Q55" s="1285"/>
      <c r="R55" s="1285"/>
      <c r="S55" s="1285"/>
      <c r="T55" s="1285"/>
      <c r="U55" s="1285"/>
      <c r="V55" s="1285"/>
      <c r="W55" s="1285"/>
      <c r="X55" s="1285"/>
      <c r="Y55" s="1285"/>
      <c r="Z55" s="1285"/>
      <c r="AA55" s="1285"/>
      <c r="AB55" s="1285"/>
      <c r="AC55" s="2455"/>
      <c r="AD55" s="1286"/>
      <c r="AE55" s="1638"/>
    </row>
    <row r="56" spans="1:31" ht="18.75">
      <c r="A56" s="417">
        <f t="shared" si="0"/>
        <v>55</v>
      </c>
      <c r="B56" s="1048"/>
      <c r="C56" s="1283"/>
      <c r="D56" s="1283"/>
      <c r="E56" s="1717"/>
      <c r="F56" s="514"/>
      <c r="G56" s="520"/>
      <c r="H56" s="581"/>
      <c r="I56" s="417"/>
      <c r="J56" s="417"/>
      <c r="K56" s="746"/>
      <c r="L56" s="1283"/>
      <c r="M56" s="1283"/>
      <c r="N56" s="751"/>
      <c r="O56" s="752"/>
      <c r="P56" s="752"/>
      <c r="Q56" s="752"/>
      <c r="R56" s="752"/>
      <c r="S56" s="752"/>
      <c r="T56" s="752"/>
      <c r="U56" s="752"/>
      <c r="V56" s="752"/>
      <c r="W56" s="752"/>
      <c r="X56" s="752"/>
      <c r="Y56" s="752"/>
      <c r="Z56" s="752"/>
      <c r="AA56" s="752"/>
      <c r="AB56" s="752"/>
      <c r="AC56" s="2451"/>
      <c r="AD56" s="753"/>
    </row>
    <row r="57" spans="1:31" ht="18.75">
      <c r="A57" s="417">
        <f t="shared" si="0"/>
        <v>56</v>
      </c>
      <c r="B57" s="1048"/>
      <c r="C57" s="1283"/>
      <c r="D57" s="746"/>
      <c r="E57" s="1717"/>
      <c r="F57" s="514"/>
      <c r="G57" s="520"/>
      <c r="H57" s="581"/>
      <c r="I57" s="417"/>
      <c r="J57" s="417"/>
      <c r="K57" s="746"/>
      <c r="L57" s="1283"/>
      <c r="M57" s="746"/>
      <c r="N57" s="751"/>
      <c r="O57" s="752"/>
      <c r="P57" s="752"/>
      <c r="Q57" s="752"/>
      <c r="R57" s="752"/>
      <c r="S57" s="752"/>
      <c r="T57" s="752"/>
      <c r="U57" s="752"/>
      <c r="V57" s="752"/>
      <c r="W57" s="752"/>
      <c r="X57" s="752"/>
      <c r="Y57" s="752"/>
      <c r="Z57" s="752"/>
      <c r="AA57" s="752"/>
      <c r="AB57" s="752"/>
      <c r="AC57" s="2451"/>
      <c r="AD57" s="753"/>
    </row>
    <row r="58" spans="1:31" ht="18.75">
      <c r="A58" s="417">
        <f t="shared" si="0"/>
        <v>57</v>
      </c>
      <c r="B58" s="661"/>
      <c r="C58" s="1283"/>
      <c r="D58" s="93"/>
      <c r="E58" s="1717"/>
      <c r="F58" s="514"/>
      <c r="G58" s="520"/>
      <c r="H58" s="581"/>
      <c r="I58" s="30"/>
      <c r="J58" s="30"/>
      <c r="K58" s="93"/>
      <c r="L58" s="1283"/>
      <c r="M58" s="746"/>
      <c r="N58" s="751"/>
      <c r="O58" s="752"/>
      <c r="P58" s="752"/>
      <c r="Q58" s="752"/>
      <c r="R58" s="752"/>
      <c r="S58" s="752"/>
      <c r="T58" s="752"/>
      <c r="U58" s="752"/>
      <c r="V58" s="752"/>
      <c r="W58" s="752"/>
      <c r="X58" s="752"/>
      <c r="Y58" s="752"/>
      <c r="Z58" s="752"/>
      <c r="AA58" s="752"/>
      <c r="AB58" s="752"/>
      <c r="AC58" s="2451"/>
      <c r="AD58" s="753"/>
    </row>
    <row r="59" spans="1:31" ht="18.75">
      <c r="A59" s="417">
        <f t="shared" si="0"/>
        <v>58</v>
      </c>
      <c r="B59" s="661"/>
      <c r="C59" s="746"/>
      <c r="D59" s="746"/>
      <c r="E59" s="1717"/>
      <c r="F59" s="514"/>
      <c r="G59" s="520"/>
      <c r="H59" s="581"/>
      <c r="I59" s="417"/>
      <c r="J59" s="417"/>
      <c r="K59" s="93"/>
      <c r="L59" s="1283"/>
      <c r="M59" s="746"/>
      <c r="N59" s="751"/>
      <c r="O59" s="752"/>
      <c r="P59" s="752"/>
      <c r="Q59" s="752"/>
      <c r="R59" s="752"/>
      <c r="S59" s="752"/>
      <c r="T59" s="752"/>
      <c r="U59" s="752"/>
      <c r="V59" s="752"/>
      <c r="W59" s="752"/>
      <c r="X59" s="752"/>
      <c r="Y59" s="752"/>
      <c r="Z59" s="752"/>
      <c r="AA59" s="752"/>
      <c r="AB59" s="752"/>
      <c r="AC59" s="2451"/>
      <c r="AD59" s="753"/>
    </row>
    <row r="60" spans="1:31" ht="16.5" thickBot="1">
      <c r="A60" s="417" t="e">
        <f>#REF!+1</f>
        <v>#REF!</v>
      </c>
      <c r="B60" s="417"/>
      <c r="C60" s="746"/>
      <c r="D60" s="746"/>
      <c r="E60" s="1718"/>
      <c r="F60" s="1491"/>
      <c r="G60" s="1493"/>
      <c r="H60" s="2153"/>
      <c r="I60" s="1281"/>
      <c r="J60" s="1281"/>
      <c r="K60" s="1289"/>
      <c r="L60" s="1289"/>
      <c r="M60" s="1289"/>
      <c r="N60" s="1617"/>
      <c r="O60" s="1290"/>
      <c r="P60" s="1290"/>
      <c r="Q60" s="1290"/>
      <c r="R60" s="1290"/>
      <c r="S60" s="1290"/>
      <c r="T60" s="1290"/>
      <c r="U60" s="1290"/>
      <c r="V60" s="1290"/>
      <c r="W60" s="1290"/>
      <c r="X60" s="1290"/>
      <c r="Y60" s="1290"/>
      <c r="Z60" s="1290"/>
      <c r="AA60" s="1290"/>
      <c r="AB60" s="1291"/>
      <c r="AC60" s="2453"/>
      <c r="AD60" s="1618"/>
    </row>
    <row r="61" spans="1:31" ht="27.75" customHeight="1" thickBot="1">
      <c r="A61" s="417" t="e">
        <f t="shared" ref="A61" si="1">A60+1</f>
        <v>#REF!</v>
      </c>
      <c r="B61" s="417"/>
      <c r="C61" s="746"/>
      <c r="D61" s="746"/>
      <c r="E61" s="2851" t="s">
        <v>6</v>
      </c>
      <c r="F61" s="2852"/>
      <c r="G61" s="2853"/>
      <c r="H61" s="2854"/>
      <c r="I61" s="2855">
        <f>COUNTIF(I2:I60,"X")</f>
        <v>1</v>
      </c>
      <c r="J61" s="2855">
        <f>COUNTIF(J2:J60,"X")</f>
        <v>10</v>
      </c>
      <c r="K61" s="2856"/>
      <c r="L61" s="2856"/>
      <c r="M61" s="2857"/>
      <c r="N61" s="2858">
        <f>SUM(N2:N60)</f>
        <v>932250</v>
      </c>
      <c r="O61" s="2859">
        <f t="shared" ref="O61:AD61" si="2">COUNTIF(O2:O60,"x")</f>
        <v>0</v>
      </c>
      <c r="P61" s="2859">
        <f t="shared" si="2"/>
        <v>0</v>
      </c>
      <c r="Q61" s="2859">
        <f t="shared" si="2"/>
        <v>0</v>
      </c>
      <c r="R61" s="2859">
        <f t="shared" si="2"/>
        <v>1</v>
      </c>
      <c r="S61" s="2859">
        <f t="shared" si="2"/>
        <v>2</v>
      </c>
      <c r="T61" s="2859">
        <f t="shared" si="2"/>
        <v>4</v>
      </c>
      <c r="U61" s="2859">
        <f t="shared" si="2"/>
        <v>2</v>
      </c>
      <c r="V61" s="2859">
        <f t="shared" si="2"/>
        <v>1</v>
      </c>
      <c r="W61" s="2859">
        <f t="shared" si="2"/>
        <v>6</v>
      </c>
      <c r="X61" s="2859">
        <f t="shared" si="2"/>
        <v>1</v>
      </c>
      <c r="Y61" s="2859">
        <f t="shared" si="2"/>
        <v>3</v>
      </c>
      <c r="Z61" s="2859">
        <f t="shared" si="2"/>
        <v>3</v>
      </c>
      <c r="AA61" s="2859">
        <f t="shared" si="2"/>
        <v>0</v>
      </c>
      <c r="AB61" s="2860">
        <f t="shared" si="2"/>
        <v>2</v>
      </c>
      <c r="AC61" s="2860">
        <f t="shared" si="2"/>
        <v>0</v>
      </c>
      <c r="AD61" s="2861">
        <f t="shared" si="2"/>
        <v>0</v>
      </c>
    </row>
    <row r="62" spans="1:31">
      <c r="A62" s="2147" t="s">
        <v>25555</v>
      </c>
      <c r="B62" s="2125"/>
      <c r="C62" s="2125"/>
      <c r="D62" s="2125"/>
      <c r="E62" s="2148"/>
      <c r="F62" s="2125"/>
      <c r="G62" s="2148"/>
      <c r="H62" s="2154"/>
      <c r="I62" s="2125"/>
      <c r="J62" s="2125"/>
      <c r="K62" s="2125"/>
      <c r="L62" s="2125"/>
      <c r="M62" s="2125"/>
      <c r="N62" s="2125"/>
      <c r="O62" s="2125"/>
      <c r="P62" s="2125"/>
      <c r="Q62" s="2125"/>
      <c r="R62" s="2125"/>
      <c r="S62" s="2125"/>
      <c r="T62" s="2125"/>
      <c r="U62" s="2125"/>
      <c r="V62" s="2125"/>
      <c r="W62" s="2125"/>
      <c r="X62" s="2125"/>
      <c r="Y62" s="2125"/>
      <c r="AC62" s="652"/>
    </row>
    <row r="63" spans="1:31">
      <c r="AC63" s="652"/>
    </row>
    <row r="64" spans="1:31">
      <c r="AC64" s="652"/>
    </row>
    <row r="65" spans="14:29">
      <c r="N65" s="1294">
        <f>N61</f>
        <v>932250</v>
      </c>
      <c r="AC65" s="652"/>
    </row>
    <row r="66" spans="14:29">
      <c r="AC66" s="652"/>
    </row>
    <row r="67" spans="14:29">
      <c r="AC67" s="652"/>
    </row>
    <row r="68" spans="14:29">
      <c r="AC68" s="652"/>
    </row>
    <row r="69" spans="14:29">
      <c r="AC69" s="652"/>
    </row>
    <row r="70" spans="14:29">
      <c r="AC70" s="652"/>
    </row>
    <row r="71" spans="14:29">
      <c r="AC71" s="652"/>
    </row>
    <row r="72" spans="14:29">
      <c r="AC72" s="652"/>
    </row>
    <row r="73" spans="14:29">
      <c r="AC73" s="652"/>
    </row>
    <row r="74" spans="14:29">
      <c r="AC74" s="652"/>
    </row>
    <row r="75" spans="14:29">
      <c r="AC75" s="652"/>
    </row>
    <row r="76" spans="14:29">
      <c r="AC76" s="652"/>
    </row>
    <row r="77" spans="14:29">
      <c r="AC77" s="652"/>
    </row>
    <row r="78" spans="14:29">
      <c r="AC78" s="652"/>
    </row>
    <row r="79" spans="14:29">
      <c r="AC79" s="652"/>
    </row>
    <row r="80" spans="14:29">
      <c r="AC80" s="652"/>
    </row>
    <row r="81" spans="29:29">
      <c r="AC81" s="652"/>
    </row>
    <row r="82" spans="29:29">
      <c r="AC82" s="652"/>
    </row>
    <row r="83" spans="29:29">
      <c r="AC83" s="652"/>
    </row>
    <row r="84" spans="29:29">
      <c r="AC84" s="652"/>
    </row>
    <row r="85" spans="29:29">
      <c r="AC85" s="652"/>
    </row>
    <row r="86" spans="29:29">
      <c r="AC86" s="652"/>
    </row>
    <row r="87" spans="29:29">
      <c r="AC87" s="652"/>
    </row>
    <row r="88" spans="29:29">
      <c r="AC88" s="652"/>
    </row>
    <row r="89" spans="29:29">
      <c r="AC89" s="652"/>
    </row>
    <row r="90" spans="29:29">
      <c r="AC90" s="652"/>
    </row>
    <row r="91" spans="29:29">
      <c r="AC91" s="652"/>
    </row>
    <row r="92" spans="29:29">
      <c r="AC92" s="652"/>
    </row>
    <row r="93" spans="29:29">
      <c r="AC93" s="652"/>
    </row>
    <row r="94" spans="29:29">
      <c r="AC94" s="652"/>
    </row>
    <row r="95" spans="29:29">
      <c r="AC95" s="652"/>
    </row>
    <row r="96" spans="29:29">
      <c r="AC96" s="652"/>
    </row>
    <row r="97" spans="29:29">
      <c r="AC97" s="652"/>
    </row>
    <row r="98" spans="29:29">
      <c r="AC98" s="652"/>
    </row>
    <row r="99" spans="29:29">
      <c r="AC99" s="652"/>
    </row>
    <row r="100" spans="29:29">
      <c r="AC100" s="652"/>
    </row>
    <row r="101" spans="29:29">
      <c r="AC101" s="652"/>
    </row>
    <row r="102" spans="29:29">
      <c r="AC102" s="652"/>
    </row>
    <row r="103" spans="29:29">
      <c r="AC103" s="652"/>
    </row>
    <row r="104" spans="29:29">
      <c r="AC104" s="652"/>
    </row>
    <row r="105" spans="29:29">
      <c r="AC105" s="652"/>
    </row>
    <row r="106" spans="29:29">
      <c r="AC106" s="652"/>
    </row>
    <row r="107" spans="29:29">
      <c r="AC107" s="652"/>
    </row>
    <row r="108" spans="29:29">
      <c r="AC108" s="652"/>
    </row>
    <row r="109" spans="29:29">
      <c r="AC109" s="652"/>
    </row>
    <row r="110" spans="29:29">
      <c r="AC110" s="652"/>
    </row>
    <row r="111" spans="29:29">
      <c r="AC111" s="652"/>
    </row>
    <row r="112" spans="29:29">
      <c r="AC112" s="652"/>
    </row>
    <row r="113" spans="29:29">
      <c r="AC113" s="652"/>
    </row>
    <row r="114" spans="29:29">
      <c r="AC114" s="652"/>
    </row>
    <row r="115" spans="29:29">
      <c r="AC115" s="652"/>
    </row>
    <row r="116" spans="29:29">
      <c r="AC116" s="652"/>
    </row>
    <row r="117" spans="29:29">
      <c r="AC117" s="652"/>
    </row>
    <row r="118" spans="29:29">
      <c r="AC118" s="652"/>
    </row>
    <row r="119" spans="29:29">
      <c r="AC119" s="652"/>
    </row>
    <row r="120" spans="29:29">
      <c r="AC120" s="652"/>
    </row>
    <row r="121" spans="29:29">
      <c r="AC121" s="652"/>
    </row>
    <row r="122" spans="29:29">
      <c r="AC122" s="652"/>
    </row>
    <row r="123" spans="29:29">
      <c r="AC123" s="652"/>
    </row>
    <row r="124" spans="29:29">
      <c r="AC124" s="652"/>
    </row>
    <row r="125" spans="29:29">
      <c r="AC125" s="652"/>
    </row>
    <row r="126" spans="29:29">
      <c r="AC126" s="652"/>
    </row>
    <row r="127" spans="29:29">
      <c r="AC127" s="652"/>
    </row>
    <row r="128" spans="29:29">
      <c r="AC128" s="652"/>
    </row>
    <row r="129" spans="29:29">
      <c r="AC129" s="652"/>
    </row>
    <row r="130" spans="29:29">
      <c r="AC130" s="652"/>
    </row>
    <row r="131" spans="29:29">
      <c r="AC131" s="652"/>
    </row>
    <row r="132" spans="29:29">
      <c r="AC132" s="652"/>
    </row>
    <row r="133" spans="29:29">
      <c r="AC133" s="652"/>
    </row>
    <row r="134" spans="29:29">
      <c r="AC134" s="652"/>
    </row>
    <row r="135" spans="29:29">
      <c r="AC135" s="652"/>
    </row>
    <row r="136" spans="29:29">
      <c r="AC136" s="652"/>
    </row>
    <row r="137" spans="29:29">
      <c r="AC137" s="652"/>
    </row>
    <row r="138" spans="29:29">
      <c r="AC138" s="652"/>
    </row>
    <row r="139" spans="29:29">
      <c r="AC139" s="652"/>
    </row>
    <row r="140" spans="29:29">
      <c r="AC140" s="652"/>
    </row>
    <row r="141" spans="29:29">
      <c r="AC141" s="652"/>
    </row>
    <row r="142" spans="29:29">
      <c r="AC142" s="652"/>
    </row>
    <row r="143" spans="29:29">
      <c r="AC143" s="652"/>
    </row>
    <row r="144" spans="29:29">
      <c r="AC144" s="652"/>
    </row>
    <row r="145" spans="29:29">
      <c r="AC145" s="652"/>
    </row>
    <row r="146" spans="29:29">
      <c r="AC146" s="652"/>
    </row>
    <row r="147" spans="29:29">
      <c r="AC147" s="652"/>
    </row>
    <row r="148" spans="29:29">
      <c r="AC148" s="652"/>
    </row>
    <row r="149" spans="29:29">
      <c r="AC149" s="652"/>
    </row>
    <row r="150" spans="29:29">
      <c r="AC150" s="652"/>
    </row>
    <row r="151" spans="29:29">
      <c r="AC151" s="652"/>
    </row>
    <row r="152" spans="29:29">
      <c r="AC152" s="652"/>
    </row>
    <row r="153" spans="29:29">
      <c r="AC153" s="652"/>
    </row>
    <row r="154" spans="29:29">
      <c r="AC154" s="652"/>
    </row>
    <row r="155" spans="29:29">
      <c r="AC155" s="652"/>
    </row>
    <row r="156" spans="29:29">
      <c r="AC156" s="652"/>
    </row>
    <row r="157" spans="29:29">
      <c r="AC157" s="652"/>
    </row>
    <row r="158" spans="29:29">
      <c r="AC158" s="652"/>
    </row>
    <row r="159" spans="29:29">
      <c r="AC159" s="652"/>
    </row>
    <row r="160" spans="29:29">
      <c r="AC160" s="652"/>
    </row>
    <row r="161" spans="29:29">
      <c r="AC161" s="652"/>
    </row>
    <row r="162" spans="29:29">
      <c r="AC162" s="652"/>
    </row>
    <row r="163" spans="29:29">
      <c r="AC163" s="652"/>
    </row>
    <row r="164" spans="29:29">
      <c r="AC164" s="652"/>
    </row>
    <row r="165" spans="29:29">
      <c r="AC165" s="652"/>
    </row>
    <row r="166" spans="29:29">
      <c r="AC166" s="652"/>
    </row>
    <row r="167" spans="29:29">
      <c r="AC167" s="652"/>
    </row>
    <row r="168" spans="29:29">
      <c r="AC168" s="652"/>
    </row>
    <row r="169" spans="29:29">
      <c r="AC169" s="652"/>
    </row>
    <row r="170" spans="29:29">
      <c r="AC170" s="652"/>
    </row>
    <row r="171" spans="29:29">
      <c r="AC171" s="652"/>
    </row>
    <row r="172" spans="29:29">
      <c r="AC172" s="652"/>
    </row>
    <row r="173" spans="29:29">
      <c r="AC173" s="652"/>
    </row>
    <row r="174" spans="29:29">
      <c r="AC174" s="652"/>
    </row>
    <row r="175" spans="29:29">
      <c r="AC175" s="652"/>
    </row>
    <row r="176" spans="29:29">
      <c r="AC176" s="1296"/>
    </row>
    <row r="185" spans="3:4">
      <c r="C185" s="1293" t="s">
        <v>5241</v>
      </c>
      <c r="D185" s="1293" t="s">
        <v>5828</v>
      </c>
    </row>
  </sheetData>
  <autoFilter ref="A1:AD62" xr:uid="{00000000-0009-0000-0000-00000A000000}"/>
  <pageMargins left="0.7" right="0.7" top="0.75" bottom="0.75" header="0.3" footer="0.3"/>
  <pageSetup paperSize="9" scale="15" orientation="portrait"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P645"/>
  <sheetViews>
    <sheetView zoomScale="70" zoomScaleNormal="70" zoomScaleSheetLayoutView="86" workbookViewId="0">
      <pane ySplit="1" topLeftCell="A2" activePane="bottomLeft" state="frozen"/>
      <selection pane="bottomLeft" activeCell="J17" sqref="J17"/>
    </sheetView>
  </sheetViews>
  <sheetFormatPr defaultColWidth="9.140625" defaultRowHeight="14.25"/>
  <cols>
    <col min="1" max="1" width="7.7109375" style="12" bestFit="1" customWidth="1"/>
    <col min="2" max="2" width="18.7109375" style="1269" customWidth="1"/>
    <col min="3" max="3" width="22.28515625" style="12" customWidth="1"/>
    <col min="4" max="4" width="24.42578125" style="12" customWidth="1"/>
    <col min="5" max="5" width="15" style="1274" customWidth="1"/>
    <col min="6" max="7" width="18.7109375" style="1274" customWidth="1"/>
    <col min="8" max="8" width="14" style="1274" customWidth="1"/>
    <col min="9" max="9" width="18.28515625" style="1533" customWidth="1"/>
    <col min="10" max="10" width="18.140625" style="14" customWidth="1"/>
    <col min="11" max="13" width="18.7109375" style="14" customWidth="1"/>
    <col min="14" max="14" width="21.42578125" style="14" customWidth="1"/>
    <col min="15" max="15" width="18.28515625" style="1" customWidth="1"/>
    <col min="16" max="16384" width="9.140625" style="1"/>
  </cols>
  <sheetData>
    <row r="1" spans="1:16" s="2" customFormat="1" ht="63.75" customHeight="1" thickBot="1">
      <c r="A1" s="3017" t="s">
        <v>0</v>
      </c>
      <c r="B1" s="3018" t="s">
        <v>7</v>
      </c>
      <c r="C1" s="3017" t="s">
        <v>1</v>
      </c>
      <c r="D1" s="3019" t="s">
        <v>2</v>
      </c>
      <c r="E1" s="3020" t="s">
        <v>3</v>
      </c>
      <c r="F1" s="3021" t="s">
        <v>8</v>
      </c>
      <c r="G1" s="3022" t="s">
        <v>24225</v>
      </c>
      <c r="H1" s="3020" t="s">
        <v>17</v>
      </c>
      <c r="I1" s="3023" t="s">
        <v>21</v>
      </c>
      <c r="J1" s="3024" t="s">
        <v>5</v>
      </c>
      <c r="K1" s="3025" t="s">
        <v>48</v>
      </c>
      <c r="L1" s="3024" t="s">
        <v>1871</v>
      </c>
      <c r="M1" s="3024" t="s">
        <v>4519</v>
      </c>
      <c r="N1" s="3026" t="s">
        <v>9</v>
      </c>
      <c r="O1" s="3026" t="s">
        <v>37351</v>
      </c>
    </row>
    <row r="2" spans="1:16" s="1981" customFormat="1" ht="19.5" customHeight="1">
      <c r="A2" s="3001">
        <v>1</v>
      </c>
      <c r="B2" s="3002">
        <v>45671</v>
      </c>
      <c r="C2" s="3003" t="s">
        <v>35607</v>
      </c>
      <c r="D2" s="3003" t="s">
        <v>35608</v>
      </c>
      <c r="E2" s="3004" t="s">
        <v>35609</v>
      </c>
      <c r="F2" s="3004" t="s">
        <v>35325</v>
      </c>
      <c r="G2" s="3005" t="s">
        <v>35327</v>
      </c>
      <c r="H2" s="3004" t="s">
        <v>14</v>
      </c>
      <c r="I2" s="3006">
        <v>70000</v>
      </c>
      <c r="J2" s="3006">
        <v>20000</v>
      </c>
      <c r="K2" s="3004"/>
      <c r="L2" s="3004"/>
      <c r="M2" s="3004"/>
      <c r="N2" s="3007"/>
      <c r="O2" s="3008"/>
    </row>
    <row r="3" spans="1:16" s="1981" customFormat="1" ht="19.5" customHeight="1">
      <c r="A3" s="2873">
        <v>2</v>
      </c>
      <c r="B3" s="2968">
        <v>45674</v>
      </c>
      <c r="C3" s="2960" t="s">
        <v>35750</v>
      </c>
      <c r="D3" s="2960" t="s">
        <v>35751</v>
      </c>
      <c r="E3" s="1485" t="s">
        <v>35609</v>
      </c>
      <c r="F3" s="1485" t="s">
        <v>35325</v>
      </c>
      <c r="G3" s="474" t="s">
        <v>35327</v>
      </c>
      <c r="H3" s="1485" t="s">
        <v>14</v>
      </c>
      <c r="I3" s="1800">
        <v>70000</v>
      </c>
      <c r="J3" s="1800">
        <v>70000</v>
      </c>
      <c r="K3" s="1485"/>
      <c r="L3" s="1485"/>
      <c r="M3" s="1485"/>
      <c r="N3" s="1980">
        <f>I3-J3-K3-M3</f>
        <v>0</v>
      </c>
      <c r="O3" s="3009"/>
    </row>
    <row r="4" spans="1:16" s="1981" customFormat="1" ht="19.5" customHeight="1">
      <c r="A4" s="2873">
        <v>3</v>
      </c>
      <c r="B4" s="2968">
        <v>45674</v>
      </c>
      <c r="C4" s="2959" t="s">
        <v>33735</v>
      </c>
      <c r="D4" s="2959" t="s">
        <v>35817</v>
      </c>
      <c r="E4" s="1485" t="s">
        <v>35609</v>
      </c>
      <c r="F4" s="1485" t="s">
        <v>35325</v>
      </c>
      <c r="G4" s="474" t="s">
        <v>35327</v>
      </c>
      <c r="H4" s="1485" t="s">
        <v>14</v>
      </c>
      <c r="I4" s="1800">
        <v>75000</v>
      </c>
      <c r="J4" s="1800">
        <v>75000</v>
      </c>
      <c r="K4" s="1485"/>
      <c r="L4" s="1485"/>
      <c r="M4" s="1485"/>
      <c r="N4" s="1980">
        <f>I4-J4-K4-M4</f>
        <v>0</v>
      </c>
      <c r="O4" s="3009"/>
    </row>
    <row r="5" spans="1:16" s="1058" customFormat="1" ht="23.25" customHeight="1">
      <c r="A5" s="2872">
        <v>4</v>
      </c>
      <c r="B5" s="2968">
        <v>45671</v>
      </c>
      <c r="C5" s="2960" t="s">
        <v>35428</v>
      </c>
      <c r="D5" s="2960" t="s">
        <v>36363</v>
      </c>
      <c r="E5" s="1485" t="s">
        <v>35609</v>
      </c>
      <c r="F5" s="1485" t="s">
        <v>35325</v>
      </c>
      <c r="G5" s="1979" t="s">
        <v>35970</v>
      </c>
      <c r="H5" s="1485" t="s">
        <v>14</v>
      </c>
      <c r="I5" s="1800">
        <v>70000</v>
      </c>
      <c r="J5" s="1800">
        <v>70000</v>
      </c>
      <c r="K5" s="474"/>
      <c r="L5" s="474"/>
      <c r="M5" s="474"/>
      <c r="N5" s="1797">
        <f t="shared" ref="N5:N30" si="0">I5-J5-K5-M5</f>
        <v>0</v>
      </c>
      <c r="O5" s="2944"/>
    </row>
    <row r="6" spans="1:16" s="1058" customFormat="1" ht="20.25">
      <c r="A6" s="2873">
        <v>5</v>
      </c>
      <c r="B6" s="2968">
        <v>45676</v>
      </c>
      <c r="C6" s="2970" t="s">
        <v>36271</v>
      </c>
      <c r="D6" s="2970" t="s">
        <v>36270</v>
      </c>
      <c r="E6" s="1485" t="s">
        <v>35609</v>
      </c>
      <c r="F6" s="1485" t="s">
        <v>35325</v>
      </c>
      <c r="G6" s="1796" t="s">
        <v>35970</v>
      </c>
      <c r="H6" s="474" t="s">
        <v>14</v>
      </c>
      <c r="I6" s="1800">
        <v>70000</v>
      </c>
      <c r="J6" s="1800">
        <v>70000</v>
      </c>
      <c r="K6" s="474"/>
      <c r="L6" s="474"/>
      <c r="M6" s="474"/>
      <c r="N6" s="1797">
        <f t="shared" si="0"/>
        <v>0</v>
      </c>
      <c r="O6" s="2944"/>
    </row>
    <row r="7" spans="1:16" s="1058" customFormat="1" ht="20.25">
      <c r="A7" s="2872">
        <v>6</v>
      </c>
      <c r="B7" s="2968">
        <v>45688</v>
      </c>
      <c r="C7" s="2971" t="s">
        <v>35389</v>
      </c>
      <c r="D7" s="2971" t="s">
        <v>36922</v>
      </c>
      <c r="E7" s="1485" t="s">
        <v>35609</v>
      </c>
      <c r="F7" s="1485" t="s">
        <v>35325</v>
      </c>
      <c r="G7" s="1796" t="s">
        <v>35327</v>
      </c>
      <c r="H7" s="474" t="s">
        <v>14</v>
      </c>
      <c r="I7" s="1800">
        <v>70000</v>
      </c>
      <c r="J7" s="1800">
        <v>70000</v>
      </c>
      <c r="K7" s="1794"/>
      <c r="L7" s="1794"/>
      <c r="M7" s="1797"/>
      <c r="N7" s="1797">
        <f t="shared" si="0"/>
        <v>0</v>
      </c>
      <c r="O7" s="2944"/>
    </row>
    <row r="8" spans="1:16" s="1058" customFormat="1" ht="20.25">
      <c r="A8" s="2873">
        <v>7</v>
      </c>
      <c r="B8" s="2968">
        <v>45688</v>
      </c>
      <c r="C8" s="2969" t="s">
        <v>37203</v>
      </c>
      <c r="D8" s="2969" t="s">
        <v>37204</v>
      </c>
      <c r="E8" s="1485" t="s">
        <v>35609</v>
      </c>
      <c r="F8" s="1485" t="s">
        <v>35325</v>
      </c>
      <c r="G8" s="1796" t="s">
        <v>35327</v>
      </c>
      <c r="H8" s="474" t="s">
        <v>14</v>
      </c>
      <c r="I8" s="1800">
        <v>70000</v>
      </c>
      <c r="J8" s="1800">
        <v>35000</v>
      </c>
      <c r="K8" s="1794"/>
      <c r="L8" s="1794"/>
      <c r="M8" s="1797"/>
      <c r="N8" s="1797"/>
      <c r="O8" s="2944"/>
    </row>
    <row r="9" spans="1:16" s="1443" customFormat="1" ht="20.25">
      <c r="A9" s="2872">
        <v>8</v>
      </c>
      <c r="B9" s="2968">
        <v>45690</v>
      </c>
      <c r="C9" s="2969" t="s">
        <v>35436</v>
      </c>
      <c r="D9" s="2969" t="s">
        <v>37259</v>
      </c>
      <c r="E9" s="1485" t="s">
        <v>35609</v>
      </c>
      <c r="F9" s="1485" t="s">
        <v>35325</v>
      </c>
      <c r="G9" s="1796" t="s">
        <v>35327</v>
      </c>
      <c r="H9" s="474" t="s">
        <v>14</v>
      </c>
      <c r="I9" s="1800">
        <v>70000</v>
      </c>
      <c r="J9" s="1800">
        <v>30000</v>
      </c>
      <c r="K9" s="1982"/>
      <c r="L9" s="1982"/>
      <c r="M9" s="1980"/>
      <c r="N9" s="1980"/>
      <c r="O9" s="2945"/>
      <c r="P9" s="2031"/>
    </row>
    <row r="10" spans="1:16" s="1058" customFormat="1" ht="20.25">
      <c r="A10" s="2873">
        <v>7</v>
      </c>
      <c r="B10" s="2968">
        <v>45694</v>
      </c>
      <c r="C10" s="2969" t="s">
        <v>35551</v>
      </c>
      <c r="D10" s="2969" t="s">
        <v>37288</v>
      </c>
      <c r="E10" s="1485" t="s">
        <v>35609</v>
      </c>
      <c r="F10" s="1485" t="s">
        <v>35325</v>
      </c>
      <c r="G10" s="1796" t="s">
        <v>35327</v>
      </c>
      <c r="H10" s="474" t="s">
        <v>14</v>
      </c>
      <c r="I10" s="1800">
        <v>70000</v>
      </c>
      <c r="J10" s="1800">
        <v>70000</v>
      </c>
      <c r="K10" s="1794"/>
      <c r="L10" s="1794"/>
      <c r="M10" s="1797"/>
      <c r="N10" s="1797">
        <f t="shared" si="0"/>
        <v>0</v>
      </c>
      <c r="O10" s="2944"/>
    </row>
    <row r="11" spans="1:16" s="1449" customFormat="1" ht="20.25">
      <c r="A11" s="2872">
        <v>10</v>
      </c>
      <c r="B11" s="2968">
        <v>45695</v>
      </c>
      <c r="C11" s="2969" t="s">
        <v>37301</v>
      </c>
      <c r="D11" s="2969" t="s">
        <v>37302</v>
      </c>
      <c r="E11" s="1485" t="s">
        <v>35609</v>
      </c>
      <c r="F11" s="1485" t="s">
        <v>35325</v>
      </c>
      <c r="G11" s="1796" t="s">
        <v>35327</v>
      </c>
      <c r="H11" s="1485" t="s">
        <v>14</v>
      </c>
      <c r="I11" s="1800">
        <v>70000</v>
      </c>
      <c r="J11" s="1800">
        <v>70000</v>
      </c>
      <c r="K11" s="1982"/>
      <c r="L11" s="1982"/>
      <c r="M11" s="1980"/>
      <c r="N11" s="1980">
        <f t="shared" si="0"/>
        <v>0</v>
      </c>
      <c r="O11" s="2945"/>
    </row>
    <row r="12" spans="1:16" s="1058" customFormat="1" ht="20.25">
      <c r="A12" s="2873">
        <v>11</v>
      </c>
      <c r="B12" s="2968">
        <v>45693</v>
      </c>
      <c r="C12" s="2969" t="s">
        <v>37308</v>
      </c>
      <c r="D12" s="2969" t="s">
        <v>37319</v>
      </c>
      <c r="E12" s="1485" t="s">
        <v>35609</v>
      </c>
      <c r="F12" s="1485" t="s">
        <v>35325</v>
      </c>
      <c r="G12" s="1796" t="s">
        <v>35970</v>
      </c>
      <c r="H12" s="1485" t="s">
        <v>14</v>
      </c>
      <c r="I12" s="1800">
        <v>70000</v>
      </c>
      <c r="J12" s="1800">
        <v>70000</v>
      </c>
      <c r="K12" s="1794"/>
      <c r="L12" s="1794"/>
      <c r="M12" s="1794"/>
      <c r="N12" s="1797">
        <f t="shared" si="0"/>
        <v>0</v>
      </c>
      <c r="O12" s="2944"/>
    </row>
    <row r="13" spans="1:16" s="1449" customFormat="1" ht="20.25">
      <c r="A13" s="2872">
        <v>12</v>
      </c>
      <c r="B13" s="2968">
        <v>45678</v>
      </c>
      <c r="C13" s="2969" t="s">
        <v>36568</v>
      </c>
      <c r="D13" s="2969" t="s">
        <v>36569</v>
      </c>
      <c r="E13" s="1485" t="s">
        <v>35609</v>
      </c>
      <c r="F13" s="1485" t="s">
        <v>35325</v>
      </c>
      <c r="G13" s="1796" t="s">
        <v>35327</v>
      </c>
      <c r="H13" s="1485" t="s">
        <v>14</v>
      </c>
      <c r="I13" s="1800">
        <v>70000</v>
      </c>
      <c r="J13" s="1800">
        <v>85000</v>
      </c>
      <c r="K13" s="1982"/>
      <c r="L13" s="1982">
        <v>15000</v>
      </c>
      <c r="M13" s="1980"/>
      <c r="N13" s="1980"/>
      <c r="O13" s="3027">
        <v>15000</v>
      </c>
    </row>
    <row r="14" spans="1:16" s="680" customFormat="1" ht="24" customHeight="1">
      <c r="A14" s="2873">
        <v>13</v>
      </c>
      <c r="B14" s="2968">
        <v>45703</v>
      </c>
      <c r="C14" s="3061" t="s">
        <v>35628</v>
      </c>
      <c r="D14" s="3061" t="s">
        <v>39105</v>
      </c>
      <c r="E14" s="1485" t="s">
        <v>35609</v>
      </c>
      <c r="F14" s="1485" t="s">
        <v>35325</v>
      </c>
      <c r="G14" s="1796" t="s">
        <v>35970</v>
      </c>
      <c r="H14" s="1485" t="s">
        <v>14</v>
      </c>
      <c r="I14" s="1800">
        <v>70000</v>
      </c>
      <c r="J14" s="1800">
        <v>70000</v>
      </c>
      <c r="K14" s="1982"/>
      <c r="L14" s="1793"/>
      <c r="M14" s="641"/>
      <c r="N14" s="1980">
        <f t="shared" si="0"/>
        <v>0</v>
      </c>
      <c r="O14" s="3010"/>
      <c r="P14" s="2870"/>
    </row>
    <row r="15" spans="1:16" s="1449" customFormat="1" ht="24.75" customHeight="1">
      <c r="A15" s="2873">
        <f t="shared" ref="A15:A66" si="1">A14+1</f>
        <v>14</v>
      </c>
      <c r="B15" s="2968">
        <v>45703</v>
      </c>
      <c r="C15" s="3062" t="s">
        <v>39110</v>
      </c>
      <c r="D15" s="3062" t="s">
        <v>39111</v>
      </c>
      <c r="E15" s="1485" t="s">
        <v>35609</v>
      </c>
      <c r="F15" s="1979" t="s">
        <v>35325</v>
      </c>
      <c r="G15" s="1485" t="s">
        <v>35970</v>
      </c>
      <c r="H15" s="1485" t="s">
        <v>14</v>
      </c>
      <c r="I15" s="1800">
        <v>70000</v>
      </c>
      <c r="J15" s="1800">
        <v>70000</v>
      </c>
      <c r="K15" s="1097"/>
      <c r="L15" s="1097"/>
      <c r="M15" s="1097"/>
      <c r="N15" s="2292">
        <f t="shared" si="0"/>
        <v>0</v>
      </c>
      <c r="O15" s="2945"/>
    </row>
    <row r="16" spans="1:16" s="1058" customFormat="1" ht="20.25">
      <c r="A16" s="2872">
        <f t="shared" si="1"/>
        <v>15</v>
      </c>
      <c r="B16" s="1795"/>
      <c r="C16" s="474"/>
      <c r="D16" s="474"/>
      <c r="E16" s="474"/>
      <c r="F16" s="1796"/>
      <c r="G16" s="474"/>
      <c r="H16" s="474"/>
      <c r="I16" s="1860"/>
      <c r="J16" s="1861"/>
      <c r="K16" s="1065"/>
      <c r="L16" s="1065"/>
      <c r="M16" s="1065"/>
      <c r="N16" s="1862"/>
      <c r="O16" s="2944"/>
    </row>
    <row r="17" spans="1:16" s="1058" customFormat="1" ht="20.25">
      <c r="A17" s="2872">
        <f t="shared" si="1"/>
        <v>16</v>
      </c>
      <c r="B17" s="1795"/>
      <c r="C17" s="474"/>
      <c r="D17" s="474"/>
      <c r="E17" s="474"/>
      <c r="F17" s="1796"/>
      <c r="G17" s="474"/>
      <c r="H17" s="474"/>
      <c r="I17" s="1860"/>
      <c r="J17" s="1861"/>
      <c r="K17" s="1065"/>
      <c r="L17" s="1065"/>
      <c r="M17" s="1065"/>
      <c r="N17" s="1065">
        <f t="shared" si="0"/>
        <v>0</v>
      </c>
      <c r="O17" s="2944"/>
    </row>
    <row r="18" spans="1:16" s="1449" customFormat="1" ht="20.25">
      <c r="A18" s="2873">
        <f t="shared" si="1"/>
        <v>17</v>
      </c>
      <c r="B18" s="1799"/>
      <c r="C18" s="1485"/>
      <c r="D18" s="1485"/>
      <c r="E18" s="1485"/>
      <c r="F18" s="1979"/>
      <c r="G18" s="1485"/>
      <c r="H18" s="1485"/>
      <c r="I18" s="2999"/>
      <c r="J18" s="1982"/>
      <c r="K18" s="1097"/>
      <c r="L18" s="1097"/>
      <c r="M18" s="1097"/>
      <c r="N18" s="2292">
        <f t="shared" si="0"/>
        <v>0</v>
      </c>
      <c r="O18" s="2945"/>
    </row>
    <row r="19" spans="1:16" s="474" customFormat="1" ht="15.75">
      <c r="A19" s="2872">
        <f t="shared" si="1"/>
        <v>18</v>
      </c>
      <c r="B19" s="1798"/>
      <c r="F19" s="1796"/>
      <c r="I19" s="1794"/>
      <c r="J19" s="1794"/>
      <c r="K19" s="1797"/>
      <c r="L19" s="1797"/>
      <c r="M19" s="1797"/>
      <c r="N19" s="1797">
        <f t="shared" si="0"/>
        <v>0</v>
      </c>
      <c r="O19" s="3011"/>
      <c r="P19" s="2871"/>
    </row>
    <row r="20" spans="1:16" s="1485" customFormat="1" ht="15.75">
      <c r="A20" s="2873">
        <f t="shared" si="1"/>
        <v>19</v>
      </c>
      <c r="B20" s="1799"/>
      <c r="F20" s="1979"/>
      <c r="I20" s="1982"/>
      <c r="J20" s="1982"/>
      <c r="K20" s="1980"/>
      <c r="L20" s="1980"/>
      <c r="M20" s="1980"/>
      <c r="N20" s="1980">
        <f t="shared" si="0"/>
        <v>0</v>
      </c>
      <c r="O20" s="3012"/>
      <c r="P20" s="1899"/>
    </row>
    <row r="21" spans="1:16" s="1058" customFormat="1" ht="20.25">
      <c r="A21" s="2872">
        <f t="shared" si="1"/>
        <v>20</v>
      </c>
      <c r="B21" s="1799"/>
      <c r="C21" s="459"/>
      <c r="D21" s="459"/>
      <c r="E21" s="1485"/>
      <c r="F21" s="1979"/>
      <c r="G21" s="1485"/>
      <c r="H21" s="474"/>
      <c r="I21" s="3000"/>
      <c r="J21" s="3000"/>
      <c r="K21" s="1861"/>
      <c r="L21" s="1861"/>
      <c r="M21" s="1065"/>
      <c r="N21" s="1065">
        <f t="shared" si="0"/>
        <v>0</v>
      </c>
      <c r="O21" s="2944"/>
    </row>
    <row r="22" spans="1:16" s="1058" customFormat="1" ht="20.25">
      <c r="A22" s="2872">
        <f t="shared" si="1"/>
        <v>21</v>
      </c>
      <c r="B22" s="1799"/>
      <c r="C22" s="474"/>
      <c r="D22" s="474"/>
      <c r="E22" s="1485"/>
      <c r="F22" s="1979"/>
      <c r="G22" s="1485"/>
      <c r="H22" s="474"/>
      <c r="I22" s="1994"/>
      <c r="J22" s="1995"/>
      <c r="K22" s="1065"/>
      <c r="L22" s="1065"/>
      <c r="M22" s="1065"/>
      <c r="N22" s="1065">
        <f t="shared" si="0"/>
        <v>0</v>
      </c>
      <c r="O22" s="2944"/>
    </row>
    <row r="23" spans="1:16" s="1058" customFormat="1" ht="20.25">
      <c r="A23" s="2872">
        <f t="shared" si="1"/>
        <v>22</v>
      </c>
      <c r="B23" s="1799"/>
      <c r="C23" s="1999"/>
      <c r="D23" s="1999"/>
      <c r="E23" s="1485"/>
      <c r="F23" s="1979"/>
      <c r="G23" s="1485"/>
      <c r="H23" s="474"/>
      <c r="I23" s="1860"/>
      <c r="J23" s="1861"/>
      <c r="K23" s="1861"/>
      <c r="L23" s="1861"/>
      <c r="M23" s="1065"/>
      <c r="N23" s="1862"/>
      <c r="O23" s="2944"/>
    </row>
    <row r="24" spans="1:16" s="1058" customFormat="1" ht="20.25">
      <c r="A24" s="2872">
        <f t="shared" si="1"/>
        <v>23</v>
      </c>
      <c r="B24" s="1799"/>
      <c r="C24" s="1999"/>
      <c r="D24" s="1999"/>
      <c r="E24" s="1485"/>
      <c r="F24" s="1979"/>
      <c r="G24" s="1485"/>
      <c r="H24" s="474"/>
      <c r="I24" s="1860"/>
      <c r="J24" s="1861"/>
      <c r="K24" s="1861"/>
      <c r="L24" s="1861"/>
      <c r="M24" s="1065"/>
      <c r="N24" s="1065">
        <f t="shared" si="0"/>
        <v>0</v>
      </c>
      <c r="O24" s="2944"/>
    </row>
    <row r="25" spans="1:16" s="1058" customFormat="1" ht="21">
      <c r="A25" s="2872">
        <f t="shared" si="1"/>
        <v>24</v>
      </c>
      <c r="B25" s="1088"/>
      <c r="C25" s="2000"/>
      <c r="D25" s="2000"/>
      <c r="E25" s="1485"/>
      <c r="F25" s="1979"/>
      <c r="G25" s="1485"/>
      <c r="H25" s="1155"/>
      <c r="I25" s="1090"/>
      <c r="J25" s="1065"/>
      <c r="K25" s="1065"/>
      <c r="L25" s="1065"/>
      <c r="M25" s="1065"/>
      <c r="N25" s="1065">
        <f t="shared" si="0"/>
        <v>0</v>
      </c>
      <c r="O25" s="2944"/>
    </row>
    <row r="26" spans="1:16" s="1058" customFormat="1" ht="21">
      <c r="A26" s="2872">
        <f t="shared" si="1"/>
        <v>25</v>
      </c>
      <c r="B26" s="1088"/>
      <c r="C26" s="105"/>
      <c r="D26" s="105"/>
      <c r="E26" s="1155"/>
      <c r="F26" s="1155"/>
      <c r="G26" s="1155"/>
      <c r="H26" s="1155"/>
      <c r="I26" s="1090"/>
      <c r="J26" s="1065"/>
      <c r="K26" s="1065"/>
      <c r="L26" s="1065"/>
      <c r="M26" s="1065"/>
      <c r="N26" s="1065">
        <f t="shared" si="0"/>
        <v>0</v>
      </c>
      <c r="O26" s="2944"/>
    </row>
    <row r="27" spans="1:16" s="1058" customFormat="1" ht="20.25">
      <c r="A27" s="2872">
        <f t="shared" si="1"/>
        <v>26</v>
      </c>
      <c r="B27" s="1266"/>
      <c r="C27" s="105"/>
      <c r="D27" s="105"/>
      <c r="E27" s="1155"/>
      <c r="F27" s="1155"/>
      <c r="G27" s="1155"/>
      <c r="H27" s="1155"/>
      <c r="I27" s="1090"/>
      <c r="J27" s="1065"/>
      <c r="K27" s="1065"/>
      <c r="L27" s="1065"/>
      <c r="M27" s="1065"/>
      <c r="N27" s="1065">
        <f t="shared" si="0"/>
        <v>0</v>
      </c>
      <c r="O27" s="2944"/>
    </row>
    <row r="28" spans="1:16" s="1058" customFormat="1" ht="20.25">
      <c r="A28" s="2872">
        <f t="shared" si="1"/>
        <v>27</v>
      </c>
      <c r="B28" s="1266"/>
      <c r="C28" s="105"/>
      <c r="D28" s="105"/>
      <c r="E28" s="1155"/>
      <c r="F28" s="1155"/>
      <c r="G28" s="1155"/>
      <c r="H28" s="1155"/>
      <c r="I28" s="1090"/>
      <c r="J28" s="1065"/>
      <c r="K28" s="1065"/>
      <c r="L28" s="1065"/>
      <c r="M28" s="1065"/>
      <c r="N28" s="1065">
        <f t="shared" si="0"/>
        <v>0</v>
      </c>
      <c r="O28" s="2944"/>
    </row>
    <row r="29" spans="1:16" s="1058" customFormat="1" ht="20.25">
      <c r="A29" s="2872">
        <f t="shared" si="1"/>
        <v>28</v>
      </c>
      <c r="B29" s="1266"/>
      <c r="C29" s="105"/>
      <c r="D29" s="105"/>
      <c r="E29" s="1155"/>
      <c r="F29" s="1155"/>
      <c r="G29" s="1155"/>
      <c r="H29" s="1155"/>
      <c r="I29" s="1090"/>
      <c r="J29" s="1065"/>
      <c r="K29" s="1065"/>
      <c r="L29" s="1065"/>
      <c r="M29" s="1065"/>
      <c r="N29" s="1065">
        <f t="shared" si="0"/>
        <v>0</v>
      </c>
      <c r="O29" s="2944"/>
    </row>
    <row r="30" spans="1:16" s="1058" customFormat="1" ht="20.25">
      <c r="A30" s="2872">
        <f t="shared" si="1"/>
        <v>29</v>
      </c>
      <c r="B30" s="1266"/>
      <c r="C30" s="105"/>
      <c r="D30" s="105"/>
      <c r="E30" s="1155"/>
      <c r="F30" s="1155"/>
      <c r="G30" s="1155"/>
      <c r="H30" s="1155"/>
      <c r="I30" s="1090"/>
      <c r="J30" s="1065"/>
      <c r="K30" s="1065"/>
      <c r="L30" s="1065"/>
      <c r="M30" s="1065"/>
      <c r="N30" s="1065">
        <f t="shared" si="0"/>
        <v>0</v>
      </c>
      <c r="O30" s="2944"/>
    </row>
    <row r="31" spans="1:16" s="1058" customFormat="1" ht="20.25">
      <c r="A31" s="2872">
        <f t="shared" si="1"/>
        <v>30</v>
      </c>
      <c r="B31" s="1266"/>
      <c r="C31" s="105"/>
      <c r="D31" s="105"/>
      <c r="E31" s="1155"/>
      <c r="F31" s="1155"/>
      <c r="G31" s="1155"/>
      <c r="H31" s="1155"/>
      <c r="I31" s="1090"/>
      <c r="J31" s="1065"/>
      <c r="K31" s="1065"/>
      <c r="L31" s="1065"/>
      <c r="M31" s="1065"/>
      <c r="N31" s="1065">
        <f t="shared" ref="N31:N61" si="2">I31-J31</f>
        <v>0</v>
      </c>
      <c r="O31" s="2944"/>
    </row>
    <row r="32" spans="1:16" s="1058" customFormat="1" ht="20.25">
      <c r="A32" s="2872">
        <f t="shared" si="1"/>
        <v>31</v>
      </c>
      <c r="B32" s="1266"/>
      <c r="C32" s="105"/>
      <c r="D32" s="105"/>
      <c r="E32" s="1155"/>
      <c r="F32" s="1155"/>
      <c r="G32" s="1155"/>
      <c r="H32" s="1155"/>
      <c r="I32" s="1090"/>
      <c r="J32" s="1065"/>
      <c r="K32" s="1065"/>
      <c r="L32" s="1065"/>
      <c r="M32" s="1065"/>
      <c r="N32" s="1065">
        <f t="shared" si="2"/>
        <v>0</v>
      </c>
      <c r="O32" s="2944"/>
    </row>
    <row r="33" spans="1:15" s="1058" customFormat="1" ht="20.25">
      <c r="A33" s="2872">
        <f t="shared" si="1"/>
        <v>32</v>
      </c>
      <c r="B33" s="1266"/>
      <c r="C33" s="105"/>
      <c r="D33" s="105"/>
      <c r="E33" s="1155"/>
      <c r="F33" s="1155"/>
      <c r="G33" s="1155"/>
      <c r="H33" s="1155"/>
      <c r="I33" s="1090"/>
      <c r="J33" s="1065"/>
      <c r="K33" s="1065"/>
      <c r="L33" s="1065"/>
      <c r="M33" s="1065"/>
      <c r="N33" s="1065">
        <f t="shared" si="2"/>
        <v>0</v>
      </c>
      <c r="O33" s="2944"/>
    </row>
    <row r="34" spans="1:15" s="1058" customFormat="1" ht="20.25">
      <c r="A34" s="2872">
        <f t="shared" si="1"/>
        <v>33</v>
      </c>
      <c r="B34" s="1266"/>
      <c r="C34" s="105"/>
      <c r="D34" s="105"/>
      <c r="E34" s="1155"/>
      <c r="F34" s="1155"/>
      <c r="G34" s="1155"/>
      <c r="H34" s="1155"/>
      <c r="I34" s="1090"/>
      <c r="J34" s="1065"/>
      <c r="K34" s="1065"/>
      <c r="L34" s="1065"/>
      <c r="M34" s="1065"/>
      <c r="N34" s="1065">
        <f t="shared" si="2"/>
        <v>0</v>
      </c>
      <c r="O34" s="2944"/>
    </row>
    <row r="35" spans="1:15" s="1058" customFormat="1" ht="20.25">
      <c r="A35" s="2872">
        <f t="shared" si="1"/>
        <v>34</v>
      </c>
      <c r="B35" s="1266"/>
      <c r="C35" s="105"/>
      <c r="D35" s="105"/>
      <c r="E35" s="1155"/>
      <c r="F35" s="1155"/>
      <c r="G35" s="1155"/>
      <c r="H35" s="1155"/>
      <c r="I35" s="1090"/>
      <c r="J35" s="1065"/>
      <c r="K35" s="1065"/>
      <c r="L35" s="1065"/>
      <c r="M35" s="1065"/>
      <c r="N35" s="1065">
        <f t="shared" si="2"/>
        <v>0</v>
      </c>
      <c r="O35" s="2944"/>
    </row>
    <row r="36" spans="1:15" s="1058" customFormat="1" ht="20.25">
      <c r="A36" s="2872">
        <f t="shared" si="1"/>
        <v>35</v>
      </c>
      <c r="B36" s="1266"/>
      <c r="C36" s="105"/>
      <c r="D36" s="105"/>
      <c r="E36" s="1155"/>
      <c r="F36" s="1155"/>
      <c r="G36" s="1155"/>
      <c r="H36" s="1155"/>
      <c r="I36" s="1090"/>
      <c r="J36" s="1065"/>
      <c r="K36" s="1065"/>
      <c r="L36" s="1065"/>
      <c r="M36" s="1065"/>
      <c r="N36" s="1065">
        <f t="shared" si="2"/>
        <v>0</v>
      </c>
      <c r="O36" s="2944"/>
    </row>
    <row r="37" spans="1:15" s="1058" customFormat="1" ht="20.25">
      <c r="A37" s="2872">
        <f t="shared" si="1"/>
        <v>36</v>
      </c>
      <c r="B37" s="1266"/>
      <c r="C37" s="105"/>
      <c r="D37" s="105"/>
      <c r="E37" s="1155"/>
      <c r="F37" s="1155"/>
      <c r="G37" s="1155"/>
      <c r="H37" s="1155"/>
      <c r="I37" s="1090"/>
      <c r="J37" s="1065"/>
      <c r="K37" s="1065"/>
      <c r="L37" s="1065"/>
      <c r="M37" s="1065"/>
      <c r="N37" s="1065">
        <f t="shared" si="2"/>
        <v>0</v>
      </c>
      <c r="O37" s="2944"/>
    </row>
    <row r="38" spans="1:15" s="1058" customFormat="1" ht="20.25">
      <c r="A38" s="2872">
        <f t="shared" si="1"/>
        <v>37</v>
      </c>
      <c r="B38" s="1266"/>
      <c r="C38" s="105"/>
      <c r="D38" s="105"/>
      <c r="E38" s="1155"/>
      <c r="F38" s="1155"/>
      <c r="G38" s="1155"/>
      <c r="H38" s="1155"/>
      <c r="I38" s="1090"/>
      <c r="J38" s="1065"/>
      <c r="K38" s="1065"/>
      <c r="L38" s="1065"/>
      <c r="M38" s="1065"/>
      <c r="N38" s="1065">
        <f t="shared" si="2"/>
        <v>0</v>
      </c>
      <c r="O38" s="2944"/>
    </row>
    <row r="39" spans="1:15" s="1058" customFormat="1" ht="20.25">
      <c r="A39" s="2872">
        <f t="shared" si="1"/>
        <v>38</v>
      </c>
      <c r="B39" s="1266"/>
      <c r="C39" s="105"/>
      <c r="D39" s="105"/>
      <c r="E39" s="1155"/>
      <c r="F39" s="1155"/>
      <c r="G39" s="1155"/>
      <c r="H39" s="1155"/>
      <c r="I39" s="1090"/>
      <c r="J39" s="1065"/>
      <c r="K39" s="1065"/>
      <c r="L39" s="1065"/>
      <c r="M39" s="1065"/>
      <c r="N39" s="1065">
        <f t="shared" si="2"/>
        <v>0</v>
      </c>
      <c r="O39" s="2944"/>
    </row>
    <row r="40" spans="1:15" s="1058" customFormat="1" ht="20.25">
      <c r="A40" s="2872">
        <f t="shared" si="1"/>
        <v>39</v>
      </c>
      <c r="B40" s="1266"/>
      <c r="C40" s="105"/>
      <c r="D40" s="105"/>
      <c r="E40" s="1155"/>
      <c r="F40" s="1155"/>
      <c r="G40" s="1155"/>
      <c r="H40" s="1155"/>
      <c r="I40" s="1090"/>
      <c r="J40" s="1065"/>
      <c r="K40" s="1065"/>
      <c r="L40" s="1065"/>
      <c r="M40" s="1065"/>
      <c r="N40" s="1065">
        <f t="shared" si="2"/>
        <v>0</v>
      </c>
      <c r="O40" s="2944"/>
    </row>
    <row r="41" spans="1:15" s="1058" customFormat="1" ht="20.25">
      <c r="A41" s="2872">
        <f t="shared" si="1"/>
        <v>40</v>
      </c>
      <c r="B41" s="1266"/>
      <c r="C41" s="105"/>
      <c r="D41" s="105"/>
      <c r="E41" s="1155"/>
      <c r="F41" s="1155"/>
      <c r="G41" s="1155"/>
      <c r="H41" s="1155"/>
      <c r="I41" s="1090"/>
      <c r="J41" s="1065"/>
      <c r="K41" s="1065"/>
      <c r="L41" s="1065"/>
      <c r="M41" s="1065"/>
      <c r="N41" s="1065">
        <f t="shared" si="2"/>
        <v>0</v>
      </c>
      <c r="O41" s="2944"/>
    </row>
    <row r="42" spans="1:15" s="1058" customFormat="1" ht="20.25">
      <c r="A42" s="2872">
        <f t="shared" si="1"/>
        <v>41</v>
      </c>
      <c r="B42" s="1266"/>
      <c r="C42" s="105"/>
      <c r="D42" s="105"/>
      <c r="E42" s="1155"/>
      <c r="F42" s="1155"/>
      <c r="G42" s="1155"/>
      <c r="H42" s="1155"/>
      <c r="I42" s="1090"/>
      <c r="J42" s="1065"/>
      <c r="K42" s="1065"/>
      <c r="L42" s="1065"/>
      <c r="M42" s="1065"/>
      <c r="N42" s="1065">
        <f t="shared" si="2"/>
        <v>0</v>
      </c>
      <c r="O42" s="2944"/>
    </row>
    <row r="43" spans="1:15" s="1058" customFormat="1" ht="20.25">
      <c r="A43" s="2872">
        <f t="shared" si="1"/>
        <v>42</v>
      </c>
      <c r="B43" s="1266"/>
      <c r="C43" s="105"/>
      <c r="D43" s="105"/>
      <c r="E43" s="1155"/>
      <c r="F43" s="1155"/>
      <c r="G43" s="1155"/>
      <c r="H43" s="1155"/>
      <c r="I43" s="1090"/>
      <c r="J43" s="1065"/>
      <c r="K43" s="1065"/>
      <c r="L43" s="1065"/>
      <c r="M43" s="1065"/>
      <c r="N43" s="1065">
        <f t="shared" si="2"/>
        <v>0</v>
      </c>
      <c r="O43" s="2944"/>
    </row>
    <row r="44" spans="1:15" s="1058" customFormat="1" ht="20.25">
      <c r="A44" s="2872">
        <f t="shared" si="1"/>
        <v>43</v>
      </c>
      <c r="B44" s="1266"/>
      <c r="C44" s="105"/>
      <c r="D44" s="105"/>
      <c r="E44" s="1155"/>
      <c r="F44" s="1155"/>
      <c r="G44" s="1155"/>
      <c r="H44" s="1155"/>
      <c r="I44" s="1090"/>
      <c r="J44" s="1065"/>
      <c r="K44" s="1065"/>
      <c r="L44" s="1065"/>
      <c r="M44" s="1065"/>
      <c r="N44" s="1065">
        <f t="shared" si="2"/>
        <v>0</v>
      </c>
      <c r="O44" s="2944"/>
    </row>
    <row r="45" spans="1:15" s="1058" customFormat="1" ht="20.25">
      <c r="A45" s="2872">
        <f t="shared" si="1"/>
        <v>44</v>
      </c>
      <c r="B45" s="1266"/>
      <c r="C45" s="105"/>
      <c r="D45" s="105"/>
      <c r="E45" s="1155"/>
      <c r="F45" s="1155"/>
      <c r="G45" s="1155"/>
      <c r="H45" s="1155"/>
      <c r="I45" s="1090"/>
      <c r="J45" s="1065"/>
      <c r="K45" s="1065"/>
      <c r="L45" s="1065"/>
      <c r="M45" s="1065"/>
      <c r="N45" s="1065">
        <f t="shared" si="2"/>
        <v>0</v>
      </c>
      <c r="O45" s="2944"/>
    </row>
    <row r="46" spans="1:15" s="1058" customFormat="1" ht="20.25">
      <c r="A46" s="2872">
        <f t="shared" si="1"/>
        <v>45</v>
      </c>
      <c r="B46" s="1266"/>
      <c r="C46" s="105"/>
      <c r="D46" s="105"/>
      <c r="E46" s="1155"/>
      <c r="F46" s="1155"/>
      <c r="G46" s="1155"/>
      <c r="H46" s="1155"/>
      <c r="I46" s="1090"/>
      <c r="J46" s="1065"/>
      <c r="K46" s="1065"/>
      <c r="L46" s="1065"/>
      <c r="M46" s="1065"/>
      <c r="N46" s="1065">
        <f t="shared" si="2"/>
        <v>0</v>
      </c>
      <c r="O46" s="2944"/>
    </row>
    <row r="47" spans="1:15" s="1058" customFormat="1" ht="20.25">
      <c r="A47" s="2872">
        <f t="shared" si="1"/>
        <v>46</v>
      </c>
      <c r="B47" s="1266"/>
      <c r="C47" s="105"/>
      <c r="D47" s="105"/>
      <c r="E47" s="1155"/>
      <c r="F47" s="1155"/>
      <c r="G47" s="1155"/>
      <c r="H47" s="1155"/>
      <c r="I47" s="1090"/>
      <c r="J47" s="1065"/>
      <c r="K47" s="1065"/>
      <c r="L47" s="1065"/>
      <c r="M47" s="1065"/>
      <c r="N47" s="1065">
        <f t="shared" si="2"/>
        <v>0</v>
      </c>
      <c r="O47" s="2944"/>
    </row>
    <row r="48" spans="1:15" s="1058" customFormat="1" ht="20.25">
      <c r="A48" s="2872">
        <f t="shared" si="1"/>
        <v>47</v>
      </c>
      <c r="B48" s="1266"/>
      <c r="C48" s="105"/>
      <c r="D48" s="105"/>
      <c r="E48" s="1155"/>
      <c r="F48" s="1155"/>
      <c r="G48" s="1155"/>
      <c r="H48" s="1155"/>
      <c r="I48" s="1090"/>
      <c r="J48" s="1065"/>
      <c r="K48" s="1065"/>
      <c r="L48" s="1065"/>
      <c r="M48" s="1065"/>
      <c r="N48" s="1065">
        <f t="shared" si="2"/>
        <v>0</v>
      </c>
      <c r="O48" s="2944"/>
    </row>
    <row r="49" spans="1:15" s="1058" customFormat="1" ht="20.25">
      <c r="A49" s="2872">
        <f t="shared" si="1"/>
        <v>48</v>
      </c>
      <c r="B49" s="1266"/>
      <c r="C49" s="105"/>
      <c r="D49" s="105"/>
      <c r="E49" s="1155"/>
      <c r="F49" s="1155"/>
      <c r="G49" s="1155"/>
      <c r="H49" s="1155"/>
      <c r="I49" s="1090"/>
      <c r="J49" s="1065"/>
      <c r="K49" s="1065"/>
      <c r="L49" s="1065"/>
      <c r="M49" s="1065"/>
      <c r="N49" s="1065">
        <f t="shared" si="2"/>
        <v>0</v>
      </c>
      <c r="O49" s="2944"/>
    </row>
    <row r="50" spans="1:15" s="1058" customFormat="1" ht="20.25">
      <c r="A50" s="2872">
        <f t="shared" si="1"/>
        <v>49</v>
      </c>
      <c r="B50" s="1266"/>
      <c r="C50" s="105"/>
      <c r="D50" s="105"/>
      <c r="E50" s="1155"/>
      <c r="F50" s="1155"/>
      <c r="G50" s="1155"/>
      <c r="H50" s="1155"/>
      <c r="I50" s="1090"/>
      <c r="J50" s="1065"/>
      <c r="K50" s="1065"/>
      <c r="L50" s="1065"/>
      <c r="M50" s="1065"/>
      <c r="N50" s="1065">
        <f t="shared" si="2"/>
        <v>0</v>
      </c>
      <c r="O50" s="2944"/>
    </row>
    <row r="51" spans="1:15" s="1058" customFormat="1" ht="20.25">
      <c r="A51" s="2872">
        <f t="shared" si="1"/>
        <v>50</v>
      </c>
      <c r="B51" s="1266"/>
      <c r="C51" s="105"/>
      <c r="D51" s="105"/>
      <c r="E51" s="1155"/>
      <c r="F51" s="1155"/>
      <c r="G51" s="1155"/>
      <c r="H51" s="1155"/>
      <c r="I51" s="1090"/>
      <c r="J51" s="1065"/>
      <c r="K51" s="1065"/>
      <c r="L51" s="1065"/>
      <c r="M51" s="1065"/>
      <c r="N51" s="1065">
        <f t="shared" si="2"/>
        <v>0</v>
      </c>
      <c r="O51" s="2944"/>
    </row>
    <row r="52" spans="1:15" s="1058" customFormat="1" ht="20.25">
      <c r="A52" s="2872">
        <f t="shared" si="1"/>
        <v>51</v>
      </c>
      <c r="B52" s="1266"/>
      <c r="C52" s="105"/>
      <c r="D52" s="105"/>
      <c r="E52" s="1155"/>
      <c r="F52" s="1155"/>
      <c r="G52" s="1155"/>
      <c r="H52" s="1155"/>
      <c r="I52" s="1090"/>
      <c r="J52" s="1065"/>
      <c r="K52" s="1065"/>
      <c r="L52" s="1065"/>
      <c r="M52" s="1065"/>
      <c r="N52" s="1065">
        <f t="shared" si="2"/>
        <v>0</v>
      </c>
      <c r="O52" s="2944"/>
    </row>
    <row r="53" spans="1:15" s="1058" customFormat="1" ht="20.25">
      <c r="A53" s="2872">
        <f t="shared" si="1"/>
        <v>52</v>
      </c>
      <c r="B53" s="1266"/>
      <c r="C53" s="105"/>
      <c r="D53" s="105"/>
      <c r="E53" s="1155"/>
      <c r="F53" s="1155"/>
      <c r="G53" s="1155"/>
      <c r="H53" s="1155"/>
      <c r="I53" s="1090"/>
      <c r="J53" s="1065"/>
      <c r="K53" s="1065"/>
      <c r="L53" s="1065"/>
      <c r="M53" s="1065"/>
      <c r="N53" s="1065">
        <f t="shared" si="2"/>
        <v>0</v>
      </c>
      <c r="O53" s="2944"/>
    </row>
    <row r="54" spans="1:15" s="1058" customFormat="1" ht="20.25">
      <c r="A54" s="2872">
        <f t="shared" si="1"/>
        <v>53</v>
      </c>
      <c r="B54" s="1266"/>
      <c r="C54" s="105"/>
      <c r="D54" s="105"/>
      <c r="E54" s="1155"/>
      <c r="F54" s="1155"/>
      <c r="G54" s="1155"/>
      <c r="H54" s="1155"/>
      <c r="I54" s="1090"/>
      <c r="J54" s="1065"/>
      <c r="K54" s="1065"/>
      <c r="L54" s="1065"/>
      <c r="M54" s="1065"/>
      <c r="N54" s="1065">
        <f t="shared" si="2"/>
        <v>0</v>
      </c>
      <c r="O54" s="2944"/>
    </row>
    <row r="55" spans="1:15" s="1058" customFormat="1" ht="20.25">
      <c r="A55" s="2872">
        <f t="shared" si="1"/>
        <v>54</v>
      </c>
      <c r="B55" s="1266"/>
      <c r="C55" s="105"/>
      <c r="D55" s="105"/>
      <c r="E55" s="1155"/>
      <c r="F55" s="1155"/>
      <c r="G55" s="1155"/>
      <c r="H55" s="1155"/>
      <c r="I55" s="1090"/>
      <c r="J55" s="1065"/>
      <c r="K55" s="1065"/>
      <c r="L55" s="1065"/>
      <c r="M55" s="1065"/>
      <c r="N55" s="1065">
        <f t="shared" si="2"/>
        <v>0</v>
      </c>
      <c r="O55" s="2944"/>
    </row>
    <row r="56" spans="1:15" s="1058" customFormat="1" ht="20.25">
      <c r="A56" s="2872">
        <f t="shared" si="1"/>
        <v>55</v>
      </c>
      <c r="B56" s="1266"/>
      <c r="C56" s="105"/>
      <c r="D56" s="105"/>
      <c r="E56" s="1155"/>
      <c r="F56" s="1155"/>
      <c r="G56" s="1155"/>
      <c r="H56" s="1155"/>
      <c r="I56" s="1090"/>
      <c r="J56" s="1065"/>
      <c r="K56" s="1065"/>
      <c r="L56" s="1065"/>
      <c r="M56" s="1065"/>
      <c r="N56" s="1065">
        <f t="shared" si="2"/>
        <v>0</v>
      </c>
      <c r="O56" s="2944"/>
    </row>
    <row r="57" spans="1:15" s="1058" customFormat="1" ht="20.25">
      <c r="A57" s="2872">
        <f t="shared" si="1"/>
        <v>56</v>
      </c>
      <c r="B57" s="1266"/>
      <c r="C57" s="105"/>
      <c r="D57" s="105"/>
      <c r="E57" s="1155"/>
      <c r="F57" s="1155"/>
      <c r="G57" s="1155"/>
      <c r="H57" s="1155"/>
      <c r="I57" s="1090"/>
      <c r="J57" s="1065"/>
      <c r="K57" s="1065"/>
      <c r="L57" s="1065"/>
      <c r="M57" s="1065"/>
      <c r="N57" s="1065">
        <f t="shared" si="2"/>
        <v>0</v>
      </c>
      <c r="O57" s="2944"/>
    </row>
    <row r="58" spans="1:15" s="1058" customFormat="1" ht="20.25">
      <c r="A58" s="2872">
        <f t="shared" si="1"/>
        <v>57</v>
      </c>
      <c r="B58" s="1266"/>
      <c r="C58" s="105"/>
      <c r="D58" s="105"/>
      <c r="E58" s="1155"/>
      <c r="F58" s="1155"/>
      <c r="G58" s="1155"/>
      <c r="H58" s="1155"/>
      <c r="I58" s="1090"/>
      <c r="J58" s="1065"/>
      <c r="K58" s="1065"/>
      <c r="L58" s="1065"/>
      <c r="M58" s="1065"/>
      <c r="N58" s="1065">
        <f t="shared" si="2"/>
        <v>0</v>
      </c>
      <c r="O58" s="2944"/>
    </row>
    <row r="59" spans="1:15" ht="15.75">
      <c r="A59" s="2872">
        <f t="shared" si="1"/>
        <v>58</v>
      </c>
      <c r="B59" s="1267"/>
      <c r="C59" s="3"/>
      <c r="D59" s="3"/>
      <c r="E59" s="1271"/>
      <c r="F59" s="1271"/>
      <c r="G59" s="1271"/>
      <c r="H59" s="1271"/>
      <c r="I59" s="457"/>
      <c r="J59" s="276"/>
      <c r="K59" s="276"/>
      <c r="L59" s="276"/>
      <c r="M59" s="276"/>
      <c r="N59" s="276">
        <f t="shared" si="2"/>
        <v>0</v>
      </c>
      <c r="O59" s="3013"/>
    </row>
    <row r="60" spans="1:15" ht="15.75">
      <c r="A60" s="2872">
        <f t="shared" si="1"/>
        <v>59</v>
      </c>
      <c r="B60" s="1267"/>
      <c r="C60" s="3"/>
      <c r="D60" s="3"/>
      <c r="E60" s="1271"/>
      <c r="F60" s="1271"/>
      <c r="G60" s="1271"/>
      <c r="H60" s="1271"/>
      <c r="I60" s="457"/>
      <c r="J60" s="276"/>
      <c r="K60" s="276"/>
      <c r="L60" s="276"/>
      <c r="M60" s="276"/>
      <c r="N60" s="276">
        <f t="shared" si="2"/>
        <v>0</v>
      </c>
      <c r="O60" s="3013"/>
    </row>
    <row r="61" spans="1:15" ht="16.5" thickBot="1">
      <c r="A61" s="2874">
        <f t="shared" si="1"/>
        <v>60</v>
      </c>
      <c r="B61" s="2875"/>
      <c r="C61" s="131"/>
      <c r="D61" s="131"/>
      <c r="E61" s="3014"/>
      <c r="F61" s="2876"/>
      <c r="G61" s="2876"/>
      <c r="H61" s="2876"/>
      <c r="I61" s="2877"/>
      <c r="J61" s="2878"/>
      <c r="K61" s="2878"/>
      <c r="L61" s="2878"/>
      <c r="M61" s="2878"/>
      <c r="N61" s="3015">
        <f t="shared" si="2"/>
        <v>0</v>
      </c>
      <c r="O61" s="3016"/>
    </row>
    <row r="62" spans="1:15" s="1898" customFormat="1" ht="16.5" thickBot="1">
      <c r="A62" s="2992">
        <f t="shared" si="1"/>
        <v>61</v>
      </c>
      <c r="B62" s="2993"/>
      <c r="C62" s="2994"/>
      <c r="D62" s="2994"/>
      <c r="E62" s="2995"/>
      <c r="F62" s="2996"/>
      <c r="G62" s="2996"/>
      <c r="H62" s="2996">
        <f>COUNTIF(H2:H61,"X")</f>
        <v>14</v>
      </c>
      <c r="I62" s="2997">
        <f>SUM(I2:I59)</f>
        <v>985000</v>
      </c>
      <c r="J62" s="2998">
        <f t="shared" ref="J62:O62" si="3">SUM(J2:J61)</f>
        <v>875000</v>
      </c>
      <c r="K62" s="2998">
        <f t="shared" si="3"/>
        <v>0</v>
      </c>
      <c r="L62" s="2998">
        <f t="shared" si="3"/>
        <v>15000</v>
      </c>
      <c r="M62" s="2998">
        <f t="shared" si="3"/>
        <v>0</v>
      </c>
      <c r="N62" s="2998">
        <f t="shared" si="3"/>
        <v>0</v>
      </c>
      <c r="O62" s="2998">
        <f t="shared" si="3"/>
        <v>15000</v>
      </c>
    </row>
    <row r="63" spans="1:15" ht="15.75">
      <c r="A63" s="1773">
        <f t="shared" si="1"/>
        <v>62</v>
      </c>
      <c r="B63" s="1895"/>
      <c r="C63" s="22"/>
      <c r="D63" s="22"/>
      <c r="E63" s="1896"/>
      <c r="F63" s="1272"/>
      <c r="G63" s="1272"/>
      <c r="H63" s="1272"/>
      <c r="I63" s="1897"/>
      <c r="J63" s="23"/>
      <c r="K63" s="23"/>
      <c r="L63" s="23"/>
      <c r="M63" s="23"/>
      <c r="N63" s="23"/>
    </row>
    <row r="64" spans="1:15" ht="15.75">
      <c r="A64" s="474">
        <f t="shared" si="1"/>
        <v>63</v>
      </c>
      <c r="B64" s="1267"/>
      <c r="C64" s="3"/>
      <c r="D64" s="3"/>
      <c r="E64" s="1273"/>
      <c r="F64" s="1271"/>
      <c r="G64" s="1271"/>
      <c r="H64" s="1271"/>
      <c r="I64" s="1532"/>
      <c r="J64" s="6"/>
      <c r="K64" s="6"/>
      <c r="L64" s="6"/>
      <c r="M64" s="6"/>
      <c r="N64" s="6"/>
    </row>
    <row r="65" spans="1:14" ht="15.75">
      <c r="A65" s="474">
        <f t="shared" si="1"/>
        <v>64</v>
      </c>
      <c r="B65" s="1267"/>
      <c r="C65" s="3"/>
      <c r="D65" s="3"/>
      <c r="E65" s="1273"/>
      <c r="F65" s="1271"/>
      <c r="G65" s="1271"/>
      <c r="H65" s="1271"/>
      <c r="I65" s="1532"/>
      <c r="J65" s="6"/>
      <c r="K65" s="6"/>
      <c r="L65" s="6"/>
      <c r="M65" s="6"/>
      <c r="N65" s="6"/>
    </row>
    <row r="66" spans="1:14" ht="15.75">
      <c r="A66" s="474">
        <f t="shared" si="1"/>
        <v>65</v>
      </c>
      <c r="B66" s="1267"/>
      <c r="C66" s="3"/>
      <c r="D66" s="3"/>
      <c r="E66" s="1271"/>
      <c r="F66" s="1271"/>
      <c r="G66" s="1271"/>
      <c r="H66" s="1271"/>
      <c r="I66" s="1532"/>
      <c r="J66" s="6"/>
      <c r="K66" s="6"/>
      <c r="L66" s="6"/>
      <c r="M66" s="6"/>
      <c r="N66" s="292"/>
    </row>
    <row r="67" spans="1:14">
      <c r="B67" s="1268"/>
      <c r="N67" s="66"/>
    </row>
    <row r="68" spans="1:14">
      <c r="B68" s="1268"/>
      <c r="N68" s="66"/>
    </row>
    <row r="69" spans="1:14">
      <c r="B69" s="1268"/>
      <c r="E69" s="1275"/>
    </row>
    <row r="70" spans="1:14">
      <c r="B70" s="1268"/>
      <c r="E70" s="1275"/>
    </row>
    <row r="71" spans="1:14">
      <c r="B71" s="1268"/>
    </row>
    <row r="72" spans="1:14">
      <c r="B72" s="1268"/>
    </row>
    <row r="73" spans="1:14">
      <c r="B73" s="1268"/>
      <c r="N73" s="66"/>
    </row>
    <row r="74" spans="1:14">
      <c r="B74" s="1268"/>
      <c r="N74" s="66"/>
    </row>
    <row r="75" spans="1:14">
      <c r="B75" s="1268"/>
      <c r="N75" s="66"/>
    </row>
    <row r="76" spans="1:14">
      <c r="B76" s="1268"/>
    </row>
    <row r="77" spans="1:14">
      <c r="B77" s="1268"/>
      <c r="E77" s="1275"/>
    </row>
    <row r="78" spans="1:14">
      <c r="B78" s="1268"/>
      <c r="E78" s="1275"/>
    </row>
    <row r="79" spans="1:14">
      <c r="B79" s="1268"/>
      <c r="N79" s="66"/>
    </row>
    <row r="80" spans="1:14">
      <c r="B80" s="1268"/>
      <c r="N80" s="66"/>
    </row>
    <row r="81" spans="2:14">
      <c r="B81" s="1268"/>
      <c r="N81" s="66"/>
    </row>
    <row r="82" spans="2:14">
      <c r="B82" s="1268"/>
    </row>
    <row r="83" spans="2:14">
      <c r="B83" s="1268"/>
    </row>
    <row r="84" spans="2:14">
      <c r="B84" s="1268"/>
      <c r="E84" s="1275"/>
    </row>
    <row r="85" spans="2:14">
      <c r="B85" s="1268"/>
    </row>
    <row r="86" spans="2:14">
      <c r="B86" s="1268"/>
    </row>
    <row r="87" spans="2:14">
      <c r="B87" s="1268"/>
      <c r="N87" s="66"/>
    </row>
    <row r="88" spans="2:14">
      <c r="B88" s="1268"/>
      <c r="E88" s="1275"/>
    </row>
    <row r="89" spans="2:14">
      <c r="B89" s="1268"/>
      <c r="N89" s="66"/>
    </row>
    <row r="90" spans="2:14">
      <c r="B90" s="1268"/>
    </row>
    <row r="91" spans="2:14">
      <c r="B91" s="1268"/>
      <c r="E91" s="1275"/>
    </row>
    <row r="92" spans="2:14">
      <c r="B92" s="1268"/>
      <c r="E92" s="1275"/>
    </row>
    <row r="93" spans="2:14">
      <c r="B93" s="1268"/>
      <c r="N93" s="66"/>
    </row>
    <row r="94" spans="2:14">
      <c r="B94" s="1268"/>
      <c r="E94" s="1275"/>
    </row>
    <row r="95" spans="2:14">
      <c r="B95" s="1268"/>
      <c r="E95" s="1275"/>
    </row>
    <row r="96" spans="2:14">
      <c r="B96" s="1268"/>
      <c r="N96" s="66"/>
    </row>
    <row r="97" spans="2:14">
      <c r="B97" s="1268"/>
      <c r="E97" s="1275"/>
    </row>
    <row r="98" spans="2:14">
      <c r="B98" s="1268"/>
      <c r="N98" s="66"/>
    </row>
    <row r="99" spans="2:14">
      <c r="B99" s="1268"/>
      <c r="N99" s="66"/>
    </row>
    <row r="100" spans="2:14">
      <c r="B100" s="1268"/>
      <c r="E100" s="1275"/>
    </row>
    <row r="101" spans="2:14">
      <c r="B101" s="1268"/>
      <c r="N101" s="66"/>
    </row>
    <row r="102" spans="2:14">
      <c r="B102" s="1268"/>
      <c r="E102" s="1275"/>
    </row>
    <row r="103" spans="2:14">
      <c r="B103" s="1268"/>
    </row>
    <row r="104" spans="2:14">
      <c r="B104" s="1268"/>
      <c r="N104" s="66"/>
    </row>
    <row r="105" spans="2:14">
      <c r="B105" s="1268"/>
      <c r="N105" s="66"/>
    </row>
    <row r="106" spans="2:14">
      <c r="B106" s="1268"/>
      <c r="N106" s="66"/>
    </row>
    <row r="107" spans="2:14">
      <c r="B107" s="1268"/>
      <c r="N107" s="66"/>
    </row>
    <row r="108" spans="2:14">
      <c r="B108" s="1268"/>
    </row>
    <row r="109" spans="2:14">
      <c r="B109" s="1268"/>
      <c r="N109" s="66"/>
    </row>
    <row r="110" spans="2:14">
      <c r="B110" s="1268"/>
    </row>
    <row r="111" spans="2:14">
      <c r="B111" s="1268"/>
      <c r="E111" s="1275"/>
    </row>
    <row r="112" spans="2:14">
      <c r="B112" s="1268"/>
      <c r="N112" s="66"/>
    </row>
    <row r="113" spans="2:14">
      <c r="B113" s="1268"/>
      <c r="E113" s="1275"/>
    </row>
    <row r="114" spans="2:14">
      <c r="B114" s="1268"/>
      <c r="N114" s="66"/>
    </row>
    <row r="115" spans="2:14">
      <c r="B115" s="1268"/>
      <c r="E115" s="1275"/>
    </row>
    <row r="116" spans="2:14">
      <c r="B116" s="1268"/>
    </row>
    <row r="117" spans="2:14">
      <c r="B117" s="1268"/>
      <c r="N117" s="66"/>
    </row>
    <row r="118" spans="2:14">
      <c r="B118" s="1268"/>
      <c r="E118" s="1275"/>
    </row>
    <row r="119" spans="2:14">
      <c r="B119" s="1268"/>
      <c r="N119" s="66"/>
    </row>
    <row r="120" spans="2:14">
      <c r="B120" s="1268"/>
      <c r="N120" s="66"/>
    </row>
    <row r="121" spans="2:14">
      <c r="B121" s="1268"/>
      <c r="N121" s="66"/>
    </row>
    <row r="122" spans="2:14">
      <c r="B122" s="1268"/>
      <c r="E122" s="1275"/>
    </row>
    <row r="123" spans="2:14">
      <c r="B123" s="1268"/>
    </row>
    <row r="124" spans="2:14">
      <c r="B124" s="1268"/>
    </row>
    <row r="125" spans="2:14">
      <c r="B125" s="1268"/>
      <c r="N125" s="66"/>
    </row>
    <row r="126" spans="2:14">
      <c r="B126" s="1268"/>
      <c r="N126" s="66"/>
    </row>
    <row r="127" spans="2:14">
      <c r="B127" s="1268"/>
      <c r="N127" s="66"/>
    </row>
    <row r="128" spans="2:14">
      <c r="B128" s="1268"/>
    </row>
    <row r="129" spans="2:14">
      <c r="B129" s="1268"/>
      <c r="N129" s="66"/>
    </row>
    <row r="130" spans="2:14">
      <c r="B130" s="1268"/>
      <c r="N130" s="66"/>
    </row>
    <row r="131" spans="2:14">
      <c r="B131" s="1268"/>
      <c r="N131" s="66"/>
    </row>
    <row r="132" spans="2:14">
      <c r="B132" s="1268"/>
      <c r="E132" s="1275"/>
    </row>
    <row r="133" spans="2:14">
      <c r="B133" s="1268"/>
      <c r="E133" s="1275"/>
    </row>
    <row r="134" spans="2:14">
      <c r="B134" s="1268"/>
      <c r="N134" s="66"/>
    </row>
    <row r="135" spans="2:14">
      <c r="B135" s="1268"/>
      <c r="E135" s="1275"/>
    </row>
    <row r="136" spans="2:14">
      <c r="B136" s="1268"/>
      <c r="N136" s="66"/>
    </row>
    <row r="137" spans="2:14">
      <c r="B137" s="1268"/>
    </row>
    <row r="138" spans="2:14">
      <c r="B138" s="1268"/>
      <c r="E138" s="1275"/>
    </row>
    <row r="139" spans="2:14">
      <c r="B139" s="1268"/>
      <c r="N139" s="66"/>
    </row>
    <row r="140" spans="2:14">
      <c r="B140" s="1268"/>
      <c r="E140" s="1275"/>
    </row>
    <row r="141" spans="2:14">
      <c r="B141" s="1268"/>
      <c r="N141" s="66"/>
    </row>
    <row r="142" spans="2:14">
      <c r="B142" s="1268"/>
      <c r="N142" s="66"/>
    </row>
    <row r="143" spans="2:14">
      <c r="B143" s="1268"/>
      <c r="E143" s="1275"/>
    </row>
    <row r="144" spans="2:14">
      <c r="B144" s="1268"/>
      <c r="E144" s="1275"/>
    </row>
    <row r="145" spans="2:14">
      <c r="B145" s="1268"/>
      <c r="E145" s="1275"/>
    </row>
    <row r="146" spans="2:14">
      <c r="B146" s="1268"/>
    </row>
    <row r="147" spans="2:14">
      <c r="B147" s="1268"/>
      <c r="N147" s="66"/>
    </row>
    <row r="148" spans="2:14">
      <c r="B148" s="1268"/>
    </row>
    <row r="149" spans="2:14">
      <c r="B149" s="1268"/>
      <c r="N149" s="66"/>
    </row>
    <row r="150" spans="2:14">
      <c r="B150" s="1268"/>
    </row>
    <row r="151" spans="2:14">
      <c r="B151" s="1268"/>
      <c r="E151" s="1275"/>
    </row>
    <row r="152" spans="2:14">
      <c r="B152" s="1268"/>
      <c r="E152" s="1275"/>
    </row>
    <row r="153" spans="2:14">
      <c r="B153" s="1268"/>
    </row>
    <row r="154" spans="2:14">
      <c r="B154" s="1268"/>
      <c r="N154" s="66"/>
    </row>
    <row r="155" spans="2:14">
      <c r="B155" s="1268"/>
      <c r="E155" s="1275"/>
    </row>
    <row r="156" spans="2:14">
      <c r="B156" s="1268"/>
      <c r="E156" s="1275"/>
    </row>
    <row r="157" spans="2:14">
      <c r="B157" s="1268"/>
    </row>
    <row r="158" spans="2:14">
      <c r="B158" s="1268"/>
      <c r="E158" s="1275"/>
    </row>
    <row r="159" spans="2:14">
      <c r="B159" s="1268"/>
      <c r="N159" s="66"/>
    </row>
    <row r="160" spans="2:14">
      <c r="B160" s="1268"/>
      <c r="E160" s="1275"/>
    </row>
    <row r="161" spans="2:14">
      <c r="B161" s="1268"/>
      <c r="N161" s="66"/>
    </row>
    <row r="162" spans="2:14">
      <c r="B162" s="1268"/>
      <c r="E162" s="1275"/>
    </row>
    <row r="163" spans="2:14">
      <c r="B163" s="1268"/>
      <c r="E163" s="1275"/>
    </row>
    <row r="164" spans="2:14">
      <c r="B164" s="1268"/>
      <c r="E164" s="1275"/>
    </row>
    <row r="165" spans="2:14">
      <c r="B165" s="1268"/>
    </row>
    <row r="166" spans="2:14">
      <c r="B166" s="1268"/>
      <c r="N166" s="66"/>
    </row>
    <row r="167" spans="2:14">
      <c r="B167" s="1268"/>
      <c r="E167" s="1275"/>
    </row>
    <row r="168" spans="2:14">
      <c r="B168" s="1268"/>
      <c r="N168" s="66"/>
    </row>
    <row r="169" spans="2:14">
      <c r="B169" s="1268"/>
      <c r="N169" s="66"/>
    </row>
    <row r="170" spans="2:14">
      <c r="B170" s="1268"/>
      <c r="E170" s="1275"/>
    </row>
    <row r="171" spans="2:14">
      <c r="B171" s="1268"/>
      <c r="E171" s="1275"/>
    </row>
    <row r="172" spans="2:14">
      <c r="B172" s="1268"/>
      <c r="N172" s="66"/>
    </row>
    <row r="173" spans="2:14">
      <c r="B173" s="1268"/>
      <c r="N173" s="66"/>
    </row>
    <row r="174" spans="2:14">
      <c r="B174" s="1268"/>
      <c r="E174" s="1275"/>
    </row>
    <row r="175" spans="2:14">
      <c r="B175" s="1268"/>
    </row>
    <row r="176" spans="2:14">
      <c r="B176" s="1268"/>
      <c r="E176" s="1275"/>
    </row>
    <row r="177" spans="2:14">
      <c r="B177" s="1268"/>
    </row>
    <row r="178" spans="2:14">
      <c r="B178" s="1268"/>
      <c r="E178" s="1275"/>
    </row>
    <row r="179" spans="2:14">
      <c r="B179" s="1268"/>
    </row>
    <row r="180" spans="2:14">
      <c r="B180" s="1268"/>
      <c r="N180" s="66"/>
    </row>
    <row r="181" spans="2:14">
      <c r="B181" s="1268"/>
      <c r="E181" s="1275"/>
    </row>
    <row r="182" spans="2:14">
      <c r="B182" s="1268"/>
      <c r="E182" s="1275"/>
    </row>
    <row r="183" spans="2:14">
      <c r="B183" s="1268"/>
      <c r="N183" s="66"/>
    </row>
    <row r="184" spans="2:14">
      <c r="B184" s="1268"/>
      <c r="N184" s="66"/>
    </row>
    <row r="185" spans="2:14">
      <c r="B185" s="1268"/>
      <c r="N185" s="66"/>
    </row>
    <row r="186" spans="2:14">
      <c r="B186" s="1268"/>
      <c r="E186" s="1275"/>
    </row>
    <row r="187" spans="2:14">
      <c r="B187" s="1268"/>
      <c r="E187" s="1275"/>
    </row>
    <row r="188" spans="2:14">
      <c r="B188" s="1268"/>
      <c r="E188" s="1275"/>
    </row>
    <row r="189" spans="2:14">
      <c r="B189" s="1268"/>
      <c r="E189" s="1275"/>
    </row>
    <row r="190" spans="2:14">
      <c r="B190" s="1268"/>
      <c r="E190" s="1275"/>
    </row>
    <row r="191" spans="2:14">
      <c r="B191" s="1268"/>
      <c r="E191" s="1275"/>
    </row>
    <row r="192" spans="2:14">
      <c r="B192" s="1268"/>
    </row>
    <row r="193" spans="2:14">
      <c r="B193" s="1268"/>
      <c r="E193" s="1275"/>
    </row>
    <row r="194" spans="2:14">
      <c r="B194" s="1268"/>
      <c r="N194" s="66"/>
    </row>
    <row r="195" spans="2:14">
      <c r="B195" s="1268"/>
      <c r="E195" s="1275"/>
    </row>
    <row r="196" spans="2:14">
      <c r="B196" s="1268"/>
      <c r="N196" s="66"/>
    </row>
    <row r="197" spans="2:14">
      <c r="B197" s="1268"/>
      <c r="N197" s="66"/>
    </row>
    <row r="198" spans="2:14">
      <c r="B198" s="1268"/>
      <c r="E198" s="1275"/>
    </row>
    <row r="199" spans="2:14">
      <c r="B199" s="1268"/>
    </row>
    <row r="200" spans="2:14">
      <c r="B200" s="1268"/>
      <c r="N200" s="66"/>
    </row>
    <row r="201" spans="2:14">
      <c r="B201" s="1268"/>
    </row>
    <row r="202" spans="2:14">
      <c r="B202" s="1268"/>
      <c r="E202" s="1275"/>
    </row>
    <row r="203" spans="2:14">
      <c r="B203" s="1268"/>
      <c r="E203" s="1275"/>
    </row>
    <row r="204" spans="2:14">
      <c r="B204" s="1268"/>
      <c r="E204" s="1275"/>
    </row>
    <row r="205" spans="2:14">
      <c r="B205" s="1268"/>
      <c r="N205" s="66"/>
    </row>
    <row r="206" spans="2:14">
      <c r="B206" s="1268"/>
      <c r="N206" s="66"/>
    </row>
    <row r="207" spans="2:14">
      <c r="B207" s="1268"/>
    </row>
    <row r="208" spans="2:14">
      <c r="B208" s="1268"/>
      <c r="E208" s="1275"/>
    </row>
    <row r="209" spans="2:14">
      <c r="B209" s="1268"/>
    </row>
    <row r="210" spans="2:14">
      <c r="B210" s="1268"/>
      <c r="E210" s="1275"/>
    </row>
    <row r="211" spans="2:14">
      <c r="B211" s="1268"/>
      <c r="E211" s="1275"/>
    </row>
    <row r="212" spans="2:14">
      <c r="B212" s="1268"/>
    </row>
    <row r="213" spans="2:14">
      <c r="B213" s="1268"/>
    </row>
    <row r="214" spans="2:14">
      <c r="B214" s="1268"/>
      <c r="E214" s="1275"/>
    </row>
    <row r="215" spans="2:14">
      <c r="B215" s="1268"/>
      <c r="N215" s="66"/>
    </row>
    <row r="216" spans="2:14">
      <c r="B216" s="1268"/>
      <c r="E216" s="1275"/>
    </row>
    <row r="217" spans="2:14">
      <c r="B217" s="1268"/>
      <c r="E217" s="1275"/>
    </row>
    <row r="218" spans="2:14">
      <c r="B218" s="1268"/>
      <c r="E218" s="1275"/>
    </row>
    <row r="219" spans="2:14">
      <c r="B219" s="1268"/>
      <c r="E219" s="1275"/>
    </row>
    <row r="220" spans="2:14">
      <c r="B220" s="1268"/>
    </row>
    <row r="221" spans="2:14">
      <c r="B221" s="1268"/>
      <c r="N221" s="66"/>
    </row>
    <row r="222" spans="2:14">
      <c r="B222" s="1268"/>
      <c r="E222" s="1275"/>
    </row>
    <row r="223" spans="2:14">
      <c r="B223" s="1268"/>
    </row>
    <row r="224" spans="2:14">
      <c r="B224" s="1268"/>
      <c r="E224" s="1275"/>
    </row>
    <row r="225" spans="2:14">
      <c r="B225" s="1268"/>
      <c r="N225" s="66"/>
    </row>
    <row r="226" spans="2:14">
      <c r="B226" s="1268"/>
      <c r="N226" s="66"/>
    </row>
    <row r="227" spans="2:14">
      <c r="B227" s="1268"/>
      <c r="N227" s="66"/>
    </row>
    <row r="228" spans="2:14">
      <c r="B228" s="1268"/>
    </row>
    <row r="229" spans="2:14">
      <c r="B229" s="1268"/>
    </row>
    <row r="230" spans="2:14">
      <c r="B230" s="1268"/>
      <c r="N230" s="66"/>
    </row>
    <row r="231" spans="2:14">
      <c r="B231" s="1268"/>
      <c r="N231" s="66"/>
    </row>
    <row r="232" spans="2:14">
      <c r="B232" s="1268"/>
      <c r="E232" s="1275"/>
    </row>
    <row r="233" spans="2:14">
      <c r="B233" s="1268"/>
      <c r="E233" s="1275"/>
    </row>
    <row r="234" spans="2:14">
      <c r="B234" s="1268"/>
      <c r="E234" s="1275"/>
    </row>
    <row r="235" spans="2:14">
      <c r="B235" s="1268"/>
      <c r="E235" s="1275"/>
    </row>
    <row r="236" spans="2:14">
      <c r="B236" s="1268"/>
    </row>
    <row r="237" spans="2:14">
      <c r="B237" s="1268"/>
    </row>
    <row r="238" spans="2:14">
      <c r="B238" s="1268"/>
    </row>
    <row r="239" spans="2:14">
      <c r="B239" s="1268"/>
      <c r="E239" s="1275"/>
    </row>
    <row r="240" spans="2:14">
      <c r="B240" s="1268"/>
    </row>
    <row r="241" spans="2:14">
      <c r="B241" s="1268"/>
      <c r="N241" s="66"/>
    </row>
    <row r="242" spans="2:14">
      <c r="B242" s="1268"/>
      <c r="E242" s="1275"/>
    </row>
    <row r="243" spans="2:14">
      <c r="B243" s="1268"/>
      <c r="N243" s="66"/>
    </row>
    <row r="244" spans="2:14">
      <c r="B244" s="1268"/>
    </row>
    <row r="245" spans="2:14">
      <c r="B245" s="1268"/>
    </row>
    <row r="246" spans="2:14">
      <c r="B246" s="1268"/>
      <c r="E246" s="1275"/>
    </row>
    <row r="247" spans="2:14">
      <c r="B247" s="1268"/>
      <c r="N247" s="66"/>
    </row>
    <row r="248" spans="2:14">
      <c r="B248" s="1268"/>
      <c r="N248" s="66"/>
    </row>
    <row r="249" spans="2:14">
      <c r="B249" s="1268"/>
      <c r="E249" s="1275"/>
    </row>
    <row r="250" spans="2:14">
      <c r="B250" s="1268"/>
      <c r="E250" s="1275"/>
    </row>
    <row r="251" spans="2:14">
      <c r="B251" s="1268"/>
    </row>
    <row r="252" spans="2:14">
      <c r="B252" s="1268"/>
      <c r="N252" s="66"/>
    </row>
    <row r="253" spans="2:14">
      <c r="B253" s="1268"/>
      <c r="N253" s="66"/>
    </row>
    <row r="254" spans="2:14">
      <c r="B254" s="1268"/>
      <c r="N254" s="66"/>
    </row>
    <row r="255" spans="2:14">
      <c r="B255" s="1268"/>
      <c r="E255" s="1275"/>
    </row>
    <row r="256" spans="2:14">
      <c r="B256" s="1268"/>
      <c r="E256" s="1275"/>
    </row>
    <row r="257" spans="2:14">
      <c r="B257" s="1268"/>
      <c r="N257" s="66"/>
    </row>
    <row r="258" spans="2:14">
      <c r="B258" s="1268"/>
      <c r="E258" s="1275"/>
    </row>
    <row r="259" spans="2:14">
      <c r="B259" s="1268"/>
      <c r="E259" s="1275"/>
    </row>
    <row r="260" spans="2:14">
      <c r="B260" s="1268"/>
    </row>
    <row r="261" spans="2:14">
      <c r="B261" s="1268"/>
      <c r="N261" s="66"/>
    </row>
    <row r="262" spans="2:14">
      <c r="B262" s="1268"/>
      <c r="N262" s="66"/>
    </row>
    <row r="263" spans="2:14">
      <c r="B263" s="1268"/>
    </row>
    <row r="264" spans="2:14">
      <c r="B264" s="1268"/>
      <c r="N264" s="66"/>
    </row>
    <row r="265" spans="2:14">
      <c r="B265" s="1268"/>
      <c r="N265" s="66"/>
    </row>
    <row r="266" spans="2:14">
      <c r="B266" s="1268"/>
    </row>
    <row r="267" spans="2:14">
      <c r="B267" s="1268"/>
      <c r="E267" s="1275"/>
    </row>
    <row r="268" spans="2:14">
      <c r="B268" s="1268"/>
      <c r="E268" s="1275"/>
    </row>
    <row r="269" spans="2:14">
      <c r="B269" s="1268"/>
    </row>
    <row r="270" spans="2:14">
      <c r="B270" s="1268"/>
      <c r="E270" s="1275"/>
    </row>
    <row r="271" spans="2:14">
      <c r="B271" s="1268"/>
      <c r="E271" s="1275"/>
    </row>
    <row r="272" spans="2:14">
      <c r="B272" s="1268"/>
      <c r="E272" s="1275"/>
    </row>
    <row r="273" spans="2:14">
      <c r="B273" s="1268"/>
      <c r="E273" s="1275"/>
    </row>
    <row r="274" spans="2:14">
      <c r="B274" s="1268"/>
    </row>
    <row r="275" spans="2:14">
      <c r="B275" s="1268"/>
      <c r="E275" s="1275"/>
    </row>
    <row r="276" spans="2:14">
      <c r="B276" s="1268"/>
      <c r="E276" s="1275"/>
    </row>
    <row r="277" spans="2:14">
      <c r="B277" s="1268"/>
      <c r="C277" s="12" t="s">
        <v>5241</v>
      </c>
      <c r="D277" s="12" t="s">
        <v>5828</v>
      </c>
      <c r="E277" s="1275"/>
    </row>
    <row r="278" spans="2:14">
      <c r="B278" s="1268"/>
      <c r="N278" s="66"/>
    </row>
    <row r="279" spans="2:14">
      <c r="B279" s="1268"/>
      <c r="N279" s="66"/>
    </row>
    <row r="280" spans="2:14">
      <c r="B280" s="1268"/>
    </row>
    <row r="281" spans="2:14">
      <c r="B281" s="1268"/>
      <c r="N281" s="66"/>
    </row>
    <row r="282" spans="2:14">
      <c r="B282" s="1268"/>
    </row>
    <row r="283" spans="2:14">
      <c r="B283" s="1268"/>
    </row>
    <row r="284" spans="2:14">
      <c r="B284" s="1268"/>
    </row>
    <row r="285" spans="2:14">
      <c r="B285" s="1268"/>
      <c r="N285" s="66"/>
    </row>
    <row r="286" spans="2:14">
      <c r="B286" s="1268"/>
      <c r="N286" s="66"/>
    </row>
    <row r="287" spans="2:14">
      <c r="B287" s="1268"/>
      <c r="E287" s="1275"/>
    </row>
    <row r="288" spans="2:14">
      <c r="B288" s="1268"/>
    </row>
    <row r="289" spans="2:14">
      <c r="B289" s="1268"/>
      <c r="E289" s="1275"/>
    </row>
    <row r="290" spans="2:14">
      <c r="B290" s="1268"/>
      <c r="E290" s="1275"/>
    </row>
    <row r="291" spans="2:14">
      <c r="B291" s="1268"/>
      <c r="N291" s="66"/>
    </row>
    <row r="292" spans="2:14">
      <c r="B292" s="1268"/>
      <c r="N292" s="66"/>
    </row>
    <row r="293" spans="2:14">
      <c r="B293" s="1268"/>
      <c r="E293" s="1275"/>
    </row>
    <row r="294" spans="2:14">
      <c r="B294" s="1268"/>
      <c r="E294" s="1275"/>
    </row>
    <row r="295" spans="2:14">
      <c r="B295" s="1268"/>
      <c r="E295" s="1275"/>
    </row>
    <row r="296" spans="2:14">
      <c r="B296" s="1268"/>
      <c r="E296" s="1275"/>
    </row>
    <row r="297" spans="2:14">
      <c r="B297" s="1268"/>
    </row>
    <row r="298" spans="2:14">
      <c r="B298" s="1268"/>
      <c r="E298" s="1275"/>
    </row>
    <row r="299" spans="2:14">
      <c r="B299" s="1268"/>
    </row>
    <row r="300" spans="2:14">
      <c r="B300" s="1268"/>
    </row>
    <row r="301" spans="2:14">
      <c r="B301" s="1268"/>
      <c r="E301" s="1275"/>
    </row>
    <row r="302" spans="2:14">
      <c r="B302" s="1268"/>
      <c r="E302" s="1275"/>
    </row>
    <row r="303" spans="2:14">
      <c r="B303" s="1268"/>
      <c r="E303" s="1275"/>
    </row>
    <row r="304" spans="2:14">
      <c r="B304" s="1268"/>
      <c r="N304" s="66"/>
    </row>
    <row r="305" spans="2:14">
      <c r="B305" s="1268"/>
    </row>
    <row r="306" spans="2:14">
      <c r="B306" s="1268"/>
      <c r="E306" s="1275"/>
    </row>
    <row r="307" spans="2:14">
      <c r="B307" s="1268"/>
    </row>
    <row r="308" spans="2:14">
      <c r="B308" s="1268"/>
      <c r="N308" s="66"/>
    </row>
    <row r="309" spans="2:14">
      <c r="B309" s="1268"/>
    </row>
    <row r="310" spans="2:14">
      <c r="B310" s="1268"/>
    </row>
    <row r="311" spans="2:14">
      <c r="B311" s="1268"/>
    </row>
    <row r="312" spans="2:14">
      <c r="B312" s="1268"/>
    </row>
    <row r="313" spans="2:14">
      <c r="B313" s="1268"/>
    </row>
    <row r="314" spans="2:14">
      <c r="B314" s="1268"/>
    </row>
    <row r="315" spans="2:14">
      <c r="B315" s="1268"/>
    </row>
    <row r="316" spans="2:14">
      <c r="B316" s="1268"/>
    </row>
    <row r="317" spans="2:14">
      <c r="B317" s="1268"/>
    </row>
    <row r="318" spans="2:14">
      <c r="B318" s="1268"/>
    </row>
    <row r="319" spans="2:14">
      <c r="B319" s="1268"/>
    </row>
    <row r="320" spans="2:14">
      <c r="B320" s="1268"/>
    </row>
    <row r="321" spans="2:9">
      <c r="B321" s="1268"/>
    </row>
    <row r="322" spans="2:9">
      <c r="B322" s="1268"/>
    </row>
    <row r="323" spans="2:9">
      <c r="B323" s="1268"/>
    </row>
    <row r="324" spans="2:9">
      <c r="B324" s="1268"/>
    </row>
    <row r="325" spans="2:9">
      <c r="B325" s="1268"/>
      <c r="I325" s="1269"/>
    </row>
    <row r="326" spans="2:9">
      <c r="B326" s="1268"/>
    </row>
    <row r="327" spans="2:9">
      <c r="B327" s="1268"/>
    </row>
    <row r="328" spans="2:9">
      <c r="B328" s="1268"/>
    </row>
    <row r="329" spans="2:9">
      <c r="B329" s="1268"/>
    </row>
    <row r="330" spans="2:9">
      <c r="B330" s="1268"/>
    </row>
    <row r="331" spans="2:9">
      <c r="B331" s="1268"/>
    </row>
    <row r="332" spans="2:9">
      <c r="B332" s="1268"/>
    </row>
    <row r="333" spans="2:9">
      <c r="B333" s="1268"/>
    </row>
    <row r="334" spans="2:9">
      <c r="B334" s="1268"/>
    </row>
    <row r="335" spans="2:9">
      <c r="B335" s="1268"/>
    </row>
    <row r="336" spans="2:9">
      <c r="B336" s="1268"/>
    </row>
    <row r="337" spans="2:5">
      <c r="B337" s="1268"/>
    </row>
    <row r="338" spans="2:5">
      <c r="B338" s="1268"/>
    </row>
    <row r="339" spans="2:5">
      <c r="B339" s="1268"/>
    </row>
    <row r="340" spans="2:5">
      <c r="B340" s="1268"/>
    </row>
    <row r="341" spans="2:5">
      <c r="B341" s="1268"/>
    </row>
    <row r="342" spans="2:5">
      <c r="B342" s="1268"/>
      <c r="C342" s="34"/>
      <c r="D342" s="34"/>
      <c r="E342" s="1275"/>
    </row>
    <row r="343" spans="2:5">
      <c r="B343" s="1268"/>
    </row>
    <row r="344" spans="2:5">
      <c r="B344" s="1268"/>
      <c r="C344" s="34"/>
      <c r="D344" s="34"/>
      <c r="E344" s="1275"/>
    </row>
    <row r="345" spans="2:5">
      <c r="B345" s="1268"/>
    </row>
    <row r="346" spans="2:5">
      <c r="B346" s="1268"/>
    </row>
    <row r="347" spans="2:5">
      <c r="B347" s="1268"/>
    </row>
    <row r="348" spans="2:5">
      <c r="B348" s="1268"/>
    </row>
    <row r="349" spans="2:5">
      <c r="B349" s="1268"/>
    </row>
    <row r="350" spans="2:5">
      <c r="B350" s="1268"/>
    </row>
    <row r="351" spans="2:5">
      <c r="B351" s="1268"/>
    </row>
    <row r="352" spans="2:5">
      <c r="B352" s="1268"/>
    </row>
    <row r="353" spans="2:5">
      <c r="B353" s="1268"/>
    </row>
    <row r="354" spans="2:5">
      <c r="B354" s="1268"/>
    </row>
    <row r="355" spans="2:5">
      <c r="B355" s="1268"/>
    </row>
    <row r="356" spans="2:5">
      <c r="B356" s="1268"/>
      <c r="C356" s="34"/>
      <c r="D356" s="34"/>
      <c r="E356" s="1275"/>
    </row>
    <row r="357" spans="2:5">
      <c r="B357" s="1268"/>
    </row>
    <row r="358" spans="2:5">
      <c r="B358" s="1268"/>
    </row>
    <row r="359" spans="2:5">
      <c r="B359" s="1268"/>
    </row>
    <row r="360" spans="2:5">
      <c r="B360" s="1268"/>
    </row>
    <row r="361" spans="2:5">
      <c r="B361" s="1268"/>
    </row>
    <row r="362" spans="2:5">
      <c r="B362" s="1268"/>
    </row>
    <row r="363" spans="2:5">
      <c r="B363" s="1268"/>
    </row>
    <row r="364" spans="2:5">
      <c r="B364" s="1268"/>
    </row>
    <row r="365" spans="2:5">
      <c r="B365" s="1268"/>
    </row>
    <row r="366" spans="2:5">
      <c r="B366" s="1268"/>
    </row>
    <row r="367" spans="2:5">
      <c r="B367" s="1268"/>
    </row>
    <row r="368" spans="2:5">
      <c r="B368" s="1268"/>
    </row>
    <row r="369" spans="2:5">
      <c r="B369" s="1268"/>
    </row>
    <row r="370" spans="2:5">
      <c r="B370" s="1268"/>
    </row>
    <row r="371" spans="2:5">
      <c r="B371" s="1268"/>
      <c r="C371" s="34"/>
      <c r="D371" s="34"/>
      <c r="E371" s="1275"/>
    </row>
    <row r="372" spans="2:5">
      <c r="B372" s="1268"/>
    </row>
    <row r="373" spans="2:5">
      <c r="B373" s="1268"/>
    </row>
    <row r="374" spans="2:5">
      <c r="B374" s="1268"/>
    </row>
    <row r="375" spans="2:5">
      <c r="B375" s="1268"/>
    </row>
    <row r="376" spans="2:5">
      <c r="B376" s="1268"/>
    </row>
    <row r="377" spans="2:5">
      <c r="B377" s="1268"/>
    </row>
    <row r="378" spans="2:5">
      <c r="B378" s="1268"/>
    </row>
    <row r="379" spans="2:5">
      <c r="B379" s="1268"/>
    </row>
    <row r="380" spans="2:5">
      <c r="B380" s="1268"/>
    </row>
    <row r="381" spans="2:5">
      <c r="B381" s="1268"/>
    </row>
    <row r="382" spans="2:5">
      <c r="B382" s="1268"/>
    </row>
    <row r="383" spans="2:5">
      <c r="B383" s="1268"/>
    </row>
    <row r="384" spans="2:5">
      <c r="B384" s="1268"/>
    </row>
    <row r="385" spans="2:2">
      <c r="B385" s="1268"/>
    </row>
    <row r="386" spans="2:2">
      <c r="B386" s="1268"/>
    </row>
    <row r="387" spans="2:2">
      <c r="B387" s="1268"/>
    </row>
    <row r="388" spans="2:2">
      <c r="B388" s="1268"/>
    </row>
    <row r="389" spans="2:2">
      <c r="B389" s="1268"/>
    </row>
    <row r="390" spans="2:2">
      <c r="B390" s="1268"/>
    </row>
    <row r="391" spans="2:2">
      <c r="B391" s="1268"/>
    </row>
    <row r="392" spans="2:2">
      <c r="B392" s="1268"/>
    </row>
    <row r="393" spans="2:2">
      <c r="B393" s="1268"/>
    </row>
    <row r="394" spans="2:2">
      <c r="B394" s="1268"/>
    </row>
    <row r="395" spans="2:2">
      <c r="B395" s="1268"/>
    </row>
    <row r="396" spans="2:2">
      <c r="B396" s="1268"/>
    </row>
    <row r="397" spans="2:2">
      <c r="B397" s="1268"/>
    </row>
    <row r="398" spans="2:2">
      <c r="B398" s="1268"/>
    </row>
    <row r="399" spans="2:2">
      <c r="B399" s="1268"/>
    </row>
    <row r="400" spans="2:2">
      <c r="B400" s="1268"/>
    </row>
    <row r="401" spans="2:5">
      <c r="B401" s="1268"/>
    </row>
    <row r="402" spans="2:5">
      <c r="B402" s="1268"/>
    </row>
    <row r="403" spans="2:5">
      <c r="B403" s="1268"/>
    </row>
    <row r="404" spans="2:5">
      <c r="B404" s="1268"/>
      <c r="C404" s="34"/>
      <c r="D404" s="34"/>
      <c r="E404" s="1275"/>
    </row>
    <row r="405" spans="2:5">
      <c r="B405" s="1268"/>
    </row>
    <row r="406" spans="2:5">
      <c r="B406" s="1268"/>
    </row>
    <row r="407" spans="2:5">
      <c r="B407" s="1268"/>
    </row>
    <row r="408" spans="2:5">
      <c r="B408" s="1268"/>
    </row>
    <row r="409" spans="2:5">
      <c r="B409" s="1268"/>
    </row>
    <row r="410" spans="2:5">
      <c r="B410" s="1268"/>
    </row>
    <row r="411" spans="2:5">
      <c r="B411" s="1268"/>
    </row>
    <row r="412" spans="2:5">
      <c r="B412" s="1268"/>
    </row>
    <row r="413" spans="2:5">
      <c r="B413" s="1268"/>
    </row>
    <row r="414" spans="2:5">
      <c r="B414" s="1268"/>
    </row>
    <row r="415" spans="2:5">
      <c r="B415" s="1268"/>
    </row>
    <row r="416" spans="2:5">
      <c r="B416" s="1268"/>
    </row>
    <row r="417" spans="2:2">
      <c r="B417" s="1268"/>
    </row>
    <row r="418" spans="2:2">
      <c r="B418" s="1268"/>
    </row>
    <row r="419" spans="2:2">
      <c r="B419" s="1268"/>
    </row>
    <row r="420" spans="2:2">
      <c r="B420" s="1268"/>
    </row>
    <row r="421" spans="2:2">
      <c r="B421" s="1268"/>
    </row>
    <row r="422" spans="2:2">
      <c r="B422" s="1268"/>
    </row>
    <row r="423" spans="2:2">
      <c r="B423" s="1268"/>
    </row>
    <row r="424" spans="2:2">
      <c r="B424" s="1268"/>
    </row>
    <row r="425" spans="2:2">
      <c r="B425" s="1268"/>
    </row>
    <row r="426" spans="2:2">
      <c r="B426" s="1268"/>
    </row>
    <row r="427" spans="2:2">
      <c r="B427" s="1268"/>
    </row>
    <row r="428" spans="2:2">
      <c r="B428" s="1268"/>
    </row>
    <row r="429" spans="2:2">
      <c r="B429" s="1268"/>
    </row>
    <row r="430" spans="2:2">
      <c r="B430" s="1268"/>
    </row>
    <row r="431" spans="2:2">
      <c r="B431" s="1268"/>
    </row>
    <row r="432" spans="2:2">
      <c r="B432" s="1268"/>
    </row>
    <row r="433" spans="2:5">
      <c r="B433" s="1268"/>
    </row>
    <row r="434" spans="2:5">
      <c r="B434" s="1268"/>
    </row>
    <row r="435" spans="2:5">
      <c r="B435" s="1268"/>
    </row>
    <row r="436" spans="2:5">
      <c r="B436" s="1268"/>
      <c r="C436" s="34"/>
      <c r="D436" s="34"/>
      <c r="E436" s="1275"/>
    </row>
    <row r="437" spans="2:5">
      <c r="B437" s="1268"/>
    </row>
    <row r="438" spans="2:5">
      <c r="B438" s="1268"/>
    </row>
    <row r="439" spans="2:5">
      <c r="B439" s="1268"/>
    </row>
    <row r="440" spans="2:5">
      <c r="B440" s="1268"/>
    </row>
    <row r="441" spans="2:5">
      <c r="B441" s="1268"/>
    </row>
    <row r="442" spans="2:5">
      <c r="B442" s="1268"/>
    </row>
    <row r="443" spans="2:5">
      <c r="B443" s="1268"/>
    </row>
    <row r="444" spans="2:5">
      <c r="B444" s="1268"/>
    </row>
    <row r="445" spans="2:5">
      <c r="B445" s="1268"/>
    </row>
    <row r="446" spans="2:5">
      <c r="B446" s="1268"/>
    </row>
    <row r="447" spans="2:5">
      <c r="B447" s="1268"/>
    </row>
    <row r="448" spans="2:5">
      <c r="B448" s="1268"/>
    </row>
    <row r="449" spans="2:2">
      <c r="B449" s="1268"/>
    </row>
    <row r="450" spans="2:2">
      <c r="B450" s="1268"/>
    </row>
    <row r="451" spans="2:2">
      <c r="B451" s="1268"/>
    </row>
    <row r="452" spans="2:2">
      <c r="B452" s="1268"/>
    </row>
    <row r="453" spans="2:2">
      <c r="B453" s="1268"/>
    </row>
    <row r="454" spans="2:2">
      <c r="B454" s="1268"/>
    </row>
    <row r="455" spans="2:2">
      <c r="B455" s="1268"/>
    </row>
    <row r="456" spans="2:2">
      <c r="B456" s="1268"/>
    </row>
    <row r="457" spans="2:2">
      <c r="B457" s="1268"/>
    </row>
    <row r="458" spans="2:2">
      <c r="B458" s="1268"/>
    </row>
    <row r="459" spans="2:2">
      <c r="B459" s="1268"/>
    </row>
    <row r="460" spans="2:2">
      <c r="B460" s="1268"/>
    </row>
    <row r="461" spans="2:2">
      <c r="B461" s="1268"/>
    </row>
    <row r="462" spans="2:2">
      <c r="B462" s="1268"/>
    </row>
    <row r="463" spans="2:2">
      <c r="B463" s="1268"/>
    </row>
    <row r="464" spans="2:2">
      <c r="B464" s="1268"/>
    </row>
    <row r="465" spans="2:2">
      <c r="B465" s="1268"/>
    </row>
    <row r="466" spans="2:2">
      <c r="B466" s="1268"/>
    </row>
    <row r="467" spans="2:2">
      <c r="B467" s="1268"/>
    </row>
    <row r="468" spans="2:2">
      <c r="B468" s="1268"/>
    </row>
    <row r="469" spans="2:2">
      <c r="B469" s="1268"/>
    </row>
    <row r="470" spans="2:2">
      <c r="B470" s="1268"/>
    </row>
    <row r="471" spans="2:2">
      <c r="B471" s="1268"/>
    </row>
    <row r="472" spans="2:2">
      <c r="B472" s="1268"/>
    </row>
    <row r="473" spans="2:2">
      <c r="B473" s="1268"/>
    </row>
    <row r="474" spans="2:2">
      <c r="B474" s="1268"/>
    </row>
    <row r="475" spans="2:2">
      <c r="B475" s="1268"/>
    </row>
    <row r="476" spans="2:2">
      <c r="B476" s="1268"/>
    </row>
    <row r="477" spans="2:2">
      <c r="B477" s="1268"/>
    </row>
    <row r="478" spans="2:2">
      <c r="B478" s="1268"/>
    </row>
    <row r="479" spans="2:2">
      <c r="B479" s="1268"/>
    </row>
    <row r="480" spans="2:2">
      <c r="B480" s="1268"/>
    </row>
    <row r="481" spans="2:2">
      <c r="B481" s="1268"/>
    </row>
    <row r="482" spans="2:2">
      <c r="B482" s="1268"/>
    </row>
    <row r="483" spans="2:2">
      <c r="B483" s="1268"/>
    </row>
    <row r="484" spans="2:2">
      <c r="B484" s="1268"/>
    </row>
    <row r="485" spans="2:2">
      <c r="B485" s="1268"/>
    </row>
    <row r="486" spans="2:2">
      <c r="B486" s="1268"/>
    </row>
    <row r="487" spans="2:2">
      <c r="B487" s="1268"/>
    </row>
    <row r="488" spans="2:2">
      <c r="B488" s="1268"/>
    </row>
    <row r="489" spans="2:2">
      <c r="B489" s="1268"/>
    </row>
    <row r="490" spans="2:2">
      <c r="B490" s="1268"/>
    </row>
    <row r="491" spans="2:2">
      <c r="B491" s="1268"/>
    </row>
    <row r="492" spans="2:2">
      <c r="B492" s="1268"/>
    </row>
    <row r="493" spans="2:2">
      <c r="B493" s="1268"/>
    </row>
    <row r="494" spans="2:2" ht="13.5" customHeight="1">
      <c r="B494" s="1268"/>
    </row>
    <row r="495" spans="2:2">
      <c r="B495" s="1268"/>
    </row>
    <row r="496" spans="2:2">
      <c r="B496" s="1268"/>
    </row>
    <row r="497" spans="2:5">
      <c r="B497" s="1268"/>
    </row>
    <row r="498" spans="2:5">
      <c r="B498" s="1268"/>
    </row>
    <row r="499" spans="2:5">
      <c r="B499" s="1268"/>
      <c r="C499" s="34"/>
      <c r="D499" s="34"/>
      <c r="E499" s="1275"/>
    </row>
    <row r="500" spans="2:5">
      <c r="B500" s="1268"/>
    </row>
    <row r="501" spans="2:5">
      <c r="B501" s="1268"/>
    </row>
    <row r="502" spans="2:5">
      <c r="B502" s="1268"/>
    </row>
    <row r="503" spans="2:5">
      <c r="B503" s="1268"/>
    </row>
    <row r="504" spans="2:5">
      <c r="B504" s="1268"/>
    </row>
    <row r="505" spans="2:5">
      <c r="B505" s="1268"/>
    </row>
    <row r="506" spans="2:5">
      <c r="B506" s="1268"/>
    </row>
    <row r="507" spans="2:5">
      <c r="B507" s="1268"/>
    </row>
    <row r="508" spans="2:5">
      <c r="B508" s="1268"/>
    </row>
    <row r="509" spans="2:5">
      <c r="B509" s="1268"/>
    </row>
    <row r="510" spans="2:5">
      <c r="B510" s="1268"/>
    </row>
    <row r="511" spans="2:5">
      <c r="B511" s="1268"/>
      <c r="C511" s="34"/>
      <c r="D511" s="34"/>
      <c r="E511" s="1275"/>
    </row>
    <row r="512" spans="2:5">
      <c r="B512" s="1268"/>
    </row>
    <row r="513" spans="2:2">
      <c r="B513" s="1268"/>
    </row>
    <row r="514" spans="2:2">
      <c r="B514" s="1268"/>
    </row>
    <row r="515" spans="2:2">
      <c r="B515" s="1268"/>
    </row>
    <row r="516" spans="2:2">
      <c r="B516" s="1268"/>
    </row>
    <row r="517" spans="2:2">
      <c r="B517" s="1268"/>
    </row>
    <row r="518" spans="2:2">
      <c r="B518" s="1268"/>
    </row>
    <row r="519" spans="2:2">
      <c r="B519" s="1268"/>
    </row>
    <row r="520" spans="2:2">
      <c r="B520" s="1268"/>
    </row>
    <row r="521" spans="2:2">
      <c r="B521" s="1268"/>
    </row>
    <row r="522" spans="2:2">
      <c r="B522" s="1268"/>
    </row>
    <row r="523" spans="2:2">
      <c r="B523" s="1268"/>
    </row>
    <row r="524" spans="2:2">
      <c r="B524" s="1268"/>
    </row>
    <row r="525" spans="2:2">
      <c r="B525" s="1268"/>
    </row>
    <row r="526" spans="2:2">
      <c r="B526" s="1268"/>
    </row>
    <row r="527" spans="2:2">
      <c r="B527" s="1268"/>
    </row>
    <row r="528" spans="2:2">
      <c r="B528" s="1268"/>
    </row>
    <row r="529" spans="2:2">
      <c r="B529" s="1268"/>
    </row>
    <row r="530" spans="2:2">
      <c r="B530" s="1268"/>
    </row>
    <row r="531" spans="2:2">
      <c r="B531" s="1268"/>
    </row>
    <row r="532" spans="2:2">
      <c r="B532" s="1268"/>
    </row>
    <row r="533" spans="2:2">
      <c r="B533" s="1268"/>
    </row>
    <row r="534" spans="2:2">
      <c r="B534" s="1268"/>
    </row>
    <row r="535" spans="2:2">
      <c r="B535" s="1268"/>
    </row>
    <row r="536" spans="2:2">
      <c r="B536" s="1268"/>
    </row>
    <row r="537" spans="2:2">
      <c r="B537" s="1268"/>
    </row>
    <row r="538" spans="2:2">
      <c r="B538" s="1268"/>
    </row>
    <row r="539" spans="2:2">
      <c r="B539" s="1268"/>
    </row>
    <row r="540" spans="2:2">
      <c r="B540" s="1268"/>
    </row>
    <row r="541" spans="2:2">
      <c r="B541" s="1268"/>
    </row>
    <row r="542" spans="2:2">
      <c r="B542" s="1268"/>
    </row>
    <row r="543" spans="2:2">
      <c r="B543" s="1268"/>
    </row>
    <row r="544" spans="2:2">
      <c r="B544" s="1268"/>
    </row>
    <row r="545" spans="2:2">
      <c r="B545" s="1268"/>
    </row>
    <row r="546" spans="2:2">
      <c r="B546" s="1268"/>
    </row>
    <row r="547" spans="2:2">
      <c r="B547" s="1268"/>
    </row>
    <row r="548" spans="2:2">
      <c r="B548" s="1268"/>
    </row>
    <row r="549" spans="2:2">
      <c r="B549" s="1268"/>
    </row>
    <row r="550" spans="2:2">
      <c r="B550" s="1268"/>
    </row>
    <row r="551" spans="2:2">
      <c r="B551" s="1268"/>
    </row>
    <row r="552" spans="2:2">
      <c r="B552" s="1268"/>
    </row>
    <row r="553" spans="2:2">
      <c r="B553" s="1268"/>
    </row>
    <row r="554" spans="2:2">
      <c r="B554" s="1268"/>
    </row>
    <row r="555" spans="2:2">
      <c r="B555" s="1268"/>
    </row>
    <row r="556" spans="2:2">
      <c r="B556" s="1268"/>
    </row>
    <row r="557" spans="2:2">
      <c r="B557" s="1268"/>
    </row>
    <row r="558" spans="2:2">
      <c r="B558" s="1268"/>
    </row>
    <row r="559" spans="2:2">
      <c r="B559" s="1268"/>
    </row>
    <row r="560" spans="2:2">
      <c r="B560" s="1268"/>
    </row>
    <row r="561" spans="2:5">
      <c r="B561" s="1268"/>
    </row>
    <row r="562" spans="2:5">
      <c r="B562" s="1268"/>
    </row>
    <row r="563" spans="2:5">
      <c r="B563" s="1268"/>
    </row>
    <row r="564" spans="2:5">
      <c r="B564" s="1268"/>
    </row>
    <row r="565" spans="2:5">
      <c r="B565" s="1268"/>
    </row>
    <row r="566" spans="2:5">
      <c r="B566" s="1268"/>
    </row>
    <row r="567" spans="2:5">
      <c r="B567" s="1268"/>
    </row>
    <row r="568" spans="2:5">
      <c r="B568" s="1268"/>
    </row>
    <row r="569" spans="2:5">
      <c r="B569" s="1268"/>
    </row>
    <row r="570" spans="2:5">
      <c r="B570" s="1268"/>
    </row>
    <row r="571" spans="2:5">
      <c r="B571" s="1268"/>
    </row>
    <row r="572" spans="2:5">
      <c r="B572" s="1268"/>
      <c r="C572" s="34"/>
      <c r="D572" s="34"/>
      <c r="E572" s="1275"/>
    </row>
    <row r="573" spans="2:5">
      <c r="B573" s="1268"/>
    </row>
    <row r="574" spans="2:5">
      <c r="B574" s="1268"/>
    </row>
    <row r="575" spans="2:5">
      <c r="B575" s="1268"/>
    </row>
    <row r="576" spans="2:5">
      <c r="B576" s="1268"/>
    </row>
    <row r="577" spans="2:3">
      <c r="B577" s="1268"/>
    </row>
    <row r="578" spans="2:3">
      <c r="B578" s="1268"/>
    </row>
    <row r="579" spans="2:3">
      <c r="B579" s="1268"/>
    </row>
    <row r="580" spans="2:3">
      <c r="B580" s="1268"/>
    </row>
    <row r="581" spans="2:3">
      <c r="B581" s="1268"/>
    </row>
    <row r="582" spans="2:3">
      <c r="B582" s="1268"/>
    </row>
    <row r="583" spans="2:3">
      <c r="B583" s="1268"/>
    </row>
    <row r="584" spans="2:3">
      <c r="B584" s="1268"/>
    </row>
    <row r="585" spans="2:3">
      <c r="B585" s="1268"/>
    </row>
    <row r="586" spans="2:3">
      <c r="B586" s="1268"/>
    </row>
    <row r="587" spans="2:3">
      <c r="B587" s="1268"/>
    </row>
    <row r="588" spans="2:3">
      <c r="B588" s="1268"/>
    </row>
    <row r="589" spans="2:3">
      <c r="B589" s="1268"/>
    </row>
    <row r="590" spans="2:3">
      <c r="B590" s="1268"/>
    </row>
    <row r="591" spans="2:3">
      <c r="B591" s="1268"/>
      <c r="C591" s="172"/>
    </row>
    <row r="592" spans="2:3">
      <c r="B592" s="1268"/>
    </row>
    <row r="593" spans="2:5">
      <c r="B593" s="1268"/>
    </row>
    <row r="594" spans="2:5">
      <c r="B594" s="1268"/>
    </row>
    <row r="595" spans="2:5">
      <c r="B595" s="1268"/>
    </row>
    <row r="596" spans="2:5">
      <c r="B596" s="1268"/>
    </row>
    <row r="597" spans="2:5">
      <c r="B597" s="1268"/>
    </row>
    <row r="598" spans="2:5">
      <c r="B598" s="1268"/>
    </row>
    <row r="599" spans="2:5">
      <c r="B599" s="1268"/>
    </row>
    <row r="600" spans="2:5">
      <c r="B600" s="1268"/>
    </row>
    <row r="602" spans="2:5">
      <c r="B602" s="1268"/>
    </row>
    <row r="603" spans="2:5">
      <c r="B603" s="1268"/>
    </row>
    <row r="604" spans="2:5">
      <c r="B604" s="1268"/>
    </row>
    <row r="605" spans="2:5">
      <c r="B605" s="1268"/>
      <c r="C605" s="34"/>
      <c r="D605" s="34"/>
      <c r="E605" s="1275"/>
    </row>
    <row r="606" spans="2:5">
      <c r="B606" s="1268"/>
    </row>
    <row r="607" spans="2:5">
      <c r="B607" s="1268"/>
    </row>
    <row r="608" spans="2:5">
      <c r="B608" s="1268"/>
    </row>
    <row r="609" spans="2:2">
      <c r="B609" s="1268"/>
    </row>
    <row r="610" spans="2:2">
      <c r="B610" s="1268"/>
    </row>
    <row r="611" spans="2:2">
      <c r="B611" s="1268"/>
    </row>
    <row r="612" spans="2:2">
      <c r="B612" s="1268"/>
    </row>
    <row r="613" spans="2:2">
      <c r="B613" s="1268"/>
    </row>
    <row r="614" spans="2:2">
      <c r="B614" s="1268"/>
    </row>
    <row r="615" spans="2:2">
      <c r="B615" s="1268"/>
    </row>
    <row r="616" spans="2:2">
      <c r="B616" s="1268"/>
    </row>
    <row r="617" spans="2:2">
      <c r="B617" s="1268"/>
    </row>
    <row r="618" spans="2:2">
      <c r="B618" s="1268"/>
    </row>
    <row r="619" spans="2:2">
      <c r="B619" s="1268"/>
    </row>
    <row r="620" spans="2:2">
      <c r="B620" s="1268"/>
    </row>
    <row r="621" spans="2:2">
      <c r="B621" s="1268"/>
    </row>
    <row r="622" spans="2:2">
      <c r="B622" s="1268"/>
    </row>
    <row r="623" spans="2:2">
      <c r="B623" s="1268"/>
    </row>
    <row r="624" spans="2:2">
      <c r="B624" s="1268"/>
    </row>
    <row r="625" spans="2:5">
      <c r="B625" s="1268"/>
    </row>
    <row r="626" spans="2:5">
      <c r="B626" s="1268"/>
    </row>
    <row r="627" spans="2:5">
      <c r="B627" s="1268"/>
    </row>
    <row r="628" spans="2:5">
      <c r="B628" s="1268"/>
    </row>
    <row r="629" spans="2:5">
      <c r="B629" s="1268"/>
    </row>
    <row r="630" spans="2:5">
      <c r="B630" s="1268"/>
    </row>
    <row r="631" spans="2:5">
      <c r="B631" s="1268"/>
    </row>
    <row r="632" spans="2:5">
      <c r="B632" s="1268"/>
    </row>
    <row r="633" spans="2:5">
      <c r="B633" s="1268"/>
    </row>
    <row r="634" spans="2:5">
      <c r="B634" s="1268"/>
      <c r="C634" s="34"/>
      <c r="D634" s="34"/>
      <c r="E634" s="1275"/>
    </row>
    <row r="635" spans="2:5">
      <c r="B635" s="1268"/>
    </row>
    <row r="636" spans="2:5">
      <c r="B636" s="1268"/>
    </row>
    <row r="637" spans="2:5">
      <c r="B637" s="1268"/>
    </row>
    <row r="638" spans="2:5">
      <c r="B638" s="1268"/>
    </row>
    <row r="639" spans="2:5">
      <c r="B639" s="1268"/>
    </row>
    <row r="640" spans="2:5">
      <c r="B640" s="1268"/>
    </row>
    <row r="641" spans="2:2">
      <c r="B641" s="1268"/>
    </row>
    <row r="642" spans="2:2">
      <c r="B642" s="1268"/>
    </row>
    <row r="643" spans="2:2">
      <c r="B643" s="1268"/>
    </row>
    <row r="644" spans="2:2">
      <c r="B644" s="1268"/>
    </row>
    <row r="645" spans="2:2">
      <c r="B645" s="1268"/>
    </row>
  </sheetData>
  <autoFilter ref="A1:N66" xr:uid="{00000000-0009-0000-0000-00000B000000}"/>
  <pageMargins left="0.7" right="0.7" top="0.75" bottom="0.75" header="0.3" footer="0.3"/>
  <pageSetup paperSize="9" scale="46" orientation="portrait" horizontalDpi="4294967295" verticalDpi="4294967295"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Q588"/>
  <sheetViews>
    <sheetView view="pageBreakPreview" zoomScale="70" zoomScaleNormal="96" zoomScaleSheetLayoutView="70" workbookViewId="0">
      <pane ySplit="1" topLeftCell="A17" activePane="bottomLeft" state="frozen"/>
      <selection pane="bottomLeft" activeCell="F20" sqref="F20"/>
    </sheetView>
  </sheetViews>
  <sheetFormatPr defaultColWidth="9.140625" defaultRowHeight="14.25"/>
  <cols>
    <col min="1" max="1" width="6.28515625" style="12" bestFit="1" customWidth="1"/>
    <col min="2" max="2" width="19.28515625" style="17" customWidth="1"/>
    <col min="3" max="3" width="23.140625" style="12" customWidth="1"/>
    <col min="4" max="4" width="26.42578125" style="1" bestFit="1" customWidth="1"/>
    <col min="5" max="5" width="24" style="1" customWidth="1"/>
    <col min="6" max="6" width="19.5703125" style="12" customWidth="1"/>
    <col min="7" max="7" width="17.140625" style="12" bestFit="1" customWidth="1"/>
    <col min="8" max="9" width="17.140625" style="12" customWidth="1"/>
    <col min="10" max="10" width="22" style="16" bestFit="1" customWidth="1"/>
    <col min="11" max="14" width="21.42578125" style="16" customWidth="1"/>
    <col min="15" max="15" width="20.28515625" style="14" customWidth="1"/>
    <col min="16" max="16" width="16.5703125" style="14" customWidth="1"/>
    <col min="17" max="17" width="7.42578125" style="1" customWidth="1"/>
    <col min="18" max="18" width="26.7109375" style="1" customWidth="1"/>
    <col min="19" max="19" width="8.28515625" style="1" customWidth="1"/>
    <col min="20" max="21" width="6.85546875" style="1" customWidth="1"/>
    <col min="22" max="22" width="6.42578125" style="1" customWidth="1"/>
    <col min="23" max="23" width="7.42578125" style="1" customWidth="1"/>
    <col min="24" max="24" width="7.7109375" style="1" customWidth="1"/>
    <col min="25" max="25" width="6.42578125" style="1" customWidth="1"/>
    <col min="26" max="26" width="8.140625" style="1" customWidth="1"/>
    <col min="27" max="27" width="9.7109375" style="1" customWidth="1"/>
    <col min="28" max="28" width="8" style="1" customWidth="1"/>
    <col min="29" max="29" width="7.5703125" style="1" customWidth="1"/>
    <col min="30" max="30" width="8" style="1" customWidth="1"/>
    <col min="31" max="16384" width="9.140625" style="1"/>
  </cols>
  <sheetData>
    <row r="1" spans="1:17" s="2" customFormat="1" ht="67.5" customHeight="1" thickBot="1">
      <c r="A1" s="2879" t="s">
        <v>0</v>
      </c>
      <c r="B1" s="3064" t="s">
        <v>7</v>
      </c>
      <c r="C1" s="65" t="s">
        <v>1</v>
      </c>
      <c r="D1" s="65" t="s">
        <v>2</v>
      </c>
      <c r="E1" s="65" t="s">
        <v>38</v>
      </c>
      <c r="F1" s="65" t="s">
        <v>39140</v>
      </c>
      <c r="G1" s="65" t="s">
        <v>8</v>
      </c>
      <c r="H1" s="65" t="s">
        <v>21177</v>
      </c>
      <c r="I1" s="65" t="s">
        <v>3170</v>
      </c>
      <c r="J1" s="63" t="s">
        <v>21</v>
      </c>
      <c r="K1" s="63" t="s">
        <v>5</v>
      </c>
      <c r="L1" s="170" t="s">
        <v>39615</v>
      </c>
      <c r="M1" s="170" t="s">
        <v>1871</v>
      </c>
      <c r="N1" s="170" t="s">
        <v>23559</v>
      </c>
      <c r="O1" s="26" t="s">
        <v>9</v>
      </c>
      <c r="P1" s="3105" t="s">
        <v>37351</v>
      </c>
    </row>
    <row r="2" spans="1:17" s="8" customFormat="1" ht="18" customHeight="1">
      <c r="A2" s="22">
        <v>1</v>
      </c>
      <c r="B2" s="2880">
        <v>45675</v>
      </c>
      <c r="C2" s="3065" t="s">
        <v>39148</v>
      </c>
      <c r="D2" s="3065" t="s">
        <v>39149</v>
      </c>
      <c r="E2" s="3065">
        <v>8105809647</v>
      </c>
      <c r="F2" s="3066" t="s">
        <v>14</v>
      </c>
      <c r="G2" s="2881" t="s">
        <v>35325</v>
      </c>
      <c r="H2" s="3066" t="s">
        <v>35327</v>
      </c>
      <c r="I2" s="3066" t="s">
        <v>35337</v>
      </c>
      <c r="J2" s="3102">
        <v>90000</v>
      </c>
      <c r="K2" s="3102">
        <v>90000</v>
      </c>
      <c r="L2" s="349"/>
      <c r="M2" s="349"/>
      <c r="N2" s="349"/>
      <c r="O2" s="349">
        <f>J2-K2-L2-N2+M2</f>
        <v>0</v>
      </c>
      <c r="P2" s="6"/>
      <c r="Q2" s="7"/>
    </row>
    <row r="3" spans="1:17" s="7" customFormat="1" ht="16.5" customHeight="1">
      <c r="A3" s="22">
        <f>A2+1</f>
        <v>2</v>
      </c>
      <c r="B3" s="2880">
        <v>45681</v>
      </c>
      <c r="C3" s="2290" t="s">
        <v>39150</v>
      </c>
      <c r="D3" s="2290" t="s">
        <v>39151</v>
      </c>
      <c r="E3" s="2290"/>
      <c r="F3" s="1485" t="s">
        <v>14</v>
      </c>
      <c r="G3" s="2881" t="s">
        <v>35325</v>
      </c>
      <c r="H3" s="1485" t="s">
        <v>35970</v>
      </c>
      <c r="I3" s="3066" t="s">
        <v>35337</v>
      </c>
      <c r="J3" s="3102">
        <v>90000</v>
      </c>
      <c r="K3" s="3102">
        <v>90000</v>
      </c>
      <c r="L3" s="276"/>
      <c r="M3" s="276"/>
      <c r="N3" s="276"/>
      <c r="O3" s="349">
        <f t="shared" ref="O3:O6" si="0">J3-K3-L3-N3+M3</f>
        <v>0</v>
      </c>
      <c r="P3" s="6"/>
    </row>
    <row r="4" spans="1:17" s="7" customFormat="1" ht="15.75">
      <c r="A4" s="22">
        <v>3</v>
      </c>
      <c r="B4" s="2880">
        <v>45705</v>
      </c>
      <c r="C4" s="1791" t="s">
        <v>39141</v>
      </c>
      <c r="D4" s="1996" t="s">
        <v>39142</v>
      </c>
      <c r="E4" s="1791" t="s">
        <v>39147</v>
      </c>
      <c r="F4" s="3067" t="s">
        <v>14</v>
      </c>
      <c r="G4" s="2881" t="s">
        <v>35325</v>
      </c>
      <c r="H4" s="3067" t="s">
        <v>35327</v>
      </c>
      <c r="I4" s="3066" t="s">
        <v>35337</v>
      </c>
      <c r="J4" s="3102">
        <v>90000</v>
      </c>
      <c r="K4" s="3102">
        <v>90000</v>
      </c>
      <c r="L4" s="276"/>
      <c r="M4" s="276"/>
      <c r="N4" s="276"/>
      <c r="O4" s="349">
        <f t="shared" si="0"/>
        <v>0</v>
      </c>
      <c r="P4" s="6"/>
    </row>
    <row r="5" spans="1:17" s="7" customFormat="1" ht="15.75">
      <c r="A5" s="22">
        <v>4</v>
      </c>
      <c r="B5" s="2880">
        <v>45705</v>
      </c>
      <c r="C5" s="1791" t="s">
        <v>39143</v>
      </c>
      <c r="D5" s="641" t="s">
        <v>39144</v>
      </c>
      <c r="E5" s="641">
        <v>9167657919</v>
      </c>
      <c r="F5" s="3067" t="s">
        <v>14</v>
      </c>
      <c r="G5" s="2881" t="s">
        <v>35325</v>
      </c>
      <c r="H5" s="3067" t="s">
        <v>35327</v>
      </c>
      <c r="I5" s="3066" t="s">
        <v>35337</v>
      </c>
      <c r="J5" s="3102">
        <v>90000</v>
      </c>
      <c r="K5" s="3102">
        <v>90000</v>
      </c>
      <c r="L5" s="276"/>
      <c r="M5" s="276"/>
      <c r="N5" s="276"/>
      <c r="O5" s="349">
        <f t="shared" si="0"/>
        <v>0</v>
      </c>
      <c r="P5" s="6"/>
    </row>
    <row r="6" spans="1:17" s="7" customFormat="1" ht="15.75">
      <c r="A6" s="22">
        <v>5</v>
      </c>
      <c r="B6" s="2880">
        <v>45705</v>
      </c>
      <c r="C6" s="2290" t="s">
        <v>39155</v>
      </c>
      <c r="D6" s="1996" t="s">
        <v>39156</v>
      </c>
      <c r="E6" s="641">
        <v>80836896528</v>
      </c>
      <c r="F6" s="1485" t="s">
        <v>14</v>
      </c>
      <c r="G6" s="1899" t="s">
        <v>35325</v>
      </c>
      <c r="H6" s="1485" t="s">
        <v>35327</v>
      </c>
      <c r="I6" s="3066" t="s">
        <v>35337</v>
      </c>
      <c r="J6" s="2292">
        <v>90000</v>
      </c>
      <c r="K6" s="2292">
        <v>90000</v>
      </c>
      <c r="L6" s="276"/>
      <c r="M6" s="276"/>
      <c r="N6" s="276"/>
      <c r="O6" s="349">
        <f t="shared" si="0"/>
        <v>0</v>
      </c>
      <c r="P6" s="6"/>
    </row>
    <row r="7" spans="1:17" s="29" customFormat="1" ht="15.75">
      <c r="A7" s="22">
        <v>6</v>
      </c>
      <c r="B7" s="2880">
        <v>45703</v>
      </c>
      <c r="C7" s="2290" t="s">
        <v>39154</v>
      </c>
      <c r="D7" s="1996" t="s">
        <v>37922</v>
      </c>
      <c r="E7" s="641">
        <v>9158578071</v>
      </c>
      <c r="F7" s="1485" t="s">
        <v>14</v>
      </c>
      <c r="G7" s="1899" t="s">
        <v>35325</v>
      </c>
      <c r="H7" s="1485" t="s">
        <v>35970</v>
      </c>
      <c r="I7" s="3066" t="s">
        <v>35337</v>
      </c>
      <c r="J7" s="2292">
        <v>90000</v>
      </c>
      <c r="K7" s="2292">
        <v>90000</v>
      </c>
      <c r="L7" s="98"/>
      <c r="M7" s="276"/>
      <c r="N7" s="1633"/>
      <c r="O7" s="276">
        <f t="shared" ref="O7:O20" si="1">J7-K7-L7-N7+M7</f>
        <v>0</v>
      </c>
      <c r="P7" s="98"/>
    </row>
    <row r="8" spans="1:17" s="7" customFormat="1" ht="15.75">
      <c r="A8" s="22">
        <v>7</v>
      </c>
      <c r="B8" s="2880">
        <v>45704</v>
      </c>
      <c r="C8" s="2290" t="s">
        <v>39152</v>
      </c>
      <c r="D8" s="1996" t="s">
        <v>39153</v>
      </c>
      <c r="E8" s="641">
        <v>90965693383</v>
      </c>
      <c r="F8" s="1485" t="s">
        <v>14</v>
      </c>
      <c r="G8" s="1899" t="s">
        <v>35325</v>
      </c>
      <c r="H8" s="1485" t="s">
        <v>35327</v>
      </c>
      <c r="I8" s="3066" t="s">
        <v>35337</v>
      </c>
      <c r="J8" s="2292">
        <v>90000</v>
      </c>
      <c r="K8" s="2292">
        <v>90000</v>
      </c>
      <c r="L8" s="276"/>
      <c r="M8" s="276"/>
      <c r="N8" s="1633"/>
      <c r="O8" s="276">
        <f t="shared" si="1"/>
        <v>0</v>
      </c>
      <c r="P8" s="6"/>
    </row>
    <row r="9" spans="1:17" s="7" customFormat="1" ht="15.75">
      <c r="A9" s="22">
        <v>8</v>
      </c>
      <c r="B9" s="2880">
        <v>45706</v>
      </c>
      <c r="C9" s="1791" t="s">
        <v>39145</v>
      </c>
      <c r="D9" s="641" t="s">
        <v>39146</v>
      </c>
      <c r="E9" s="641">
        <v>8055953855</v>
      </c>
      <c r="F9" s="3067" t="s">
        <v>14</v>
      </c>
      <c r="G9" s="2881" t="s">
        <v>35325</v>
      </c>
      <c r="H9" s="3067" t="s">
        <v>35327</v>
      </c>
      <c r="I9" s="3066" t="s">
        <v>35337</v>
      </c>
      <c r="J9" s="3102">
        <v>90000</v>
      </c>
      <c r="K9" s="2292">
        <v>15000</v>
      </c>
      <c r="L9" s="276"/>
      <c r="M9" s="276"/>
      <c r="N9" s="2292">
        <v>75000</v>
      </c>
      <c r="O9" s="1862">
        <f t="shared" si="1"/>
        <v>0</v>
      </c>
      <c r="P9" s="6"/>
    </row>
    <row r="10" spans="1:17" s="7" customFormat="1" ht="15.75">
      <c r="A10" s="22">
        <v>9</v>
      </c>
      <c r="B10" s="2485"/>
      <c r="C10" s="2290" t="s">
        <v>39239</v>
      </c>
      <c r="D10" s="641" t="s">
        <v>36776</v>
      </c>
      <c r="E10" s="1791" t="s">
        <v>39238</v>
      </c>
      <c r="F10" s="1485" t="s">
        <v>14</v>
      </c>
      <c r="G10" s="2881" t="s">
        <v>35325</v>
      </c>
      <c r="H10" s="262"/>
      <c r="I10" s="3066" t="s">
        <v>35337</v>
      </c>
      <c r="J10" s="3102">
        <v>90000</v>
      </c>
      <c r="K10" s="2292">
        <v>60000</v>
      </c>
      <c r="L10" s="276"/>
      <c r="M10" s="276"/>
      <c r="N10" s="2292">
        <v>30000</v>
      </c>
      <c r="O10" s="1862">
        <f t="shared" si="1"/>
        <v>0</v>
      </c>
      <c r="P10" s="6"/>
    </row>
    <row r="11" spans="1:17" s="7" customFormat="1" ht="15.75">
      <c r="A11" s="22">
        <v>10</v>
      </c>
      <c r="B11" s="2485"/>
      <c r="C11" s="1791" t="s">
        <v>39240</v>
      </c>
      <c r="D11" s="1996" t="s">
        <v>39241</v>
      </c>
      <c r="E11" s="641">
        <v>8058121845</v>
      </c>
      <c r="F11" s="1485" t="s">
        <v>14</v>
      </c>
      <c r="G11" s="1899" t="s">
        <v>35325</v>
      </c>
      <c r="H11" s="97"/>
      <c r="I11" s="3066" t="s">
        <v>35337</v>
      </c>
      <c r="J11" s="2292">
        <v>90000</v>
      </c>
      <c r="K11" s="2292">
        <v>15000</v>
      </c>
      <c r="L11" s="276"/>
      <c r="M11" s="276"/>
      <c r="N11" s="2292">
        <v>75000</v>
      </c>
      <c r="O11" s="1862">
        <f t="shared" si="1"/>
        <v>0</v>
      </c>
      <c r="P11" s="6"/>
    </row>
    <row r="12" spans="1:17" s="7" customFormat="1" ht="15.75">
      <c r="A12" s="22">
        <v>11</v>
      </c>
      <c r="B12" s="2880">
        <v>45716</v>
      </c>
      <c r="C12" s="2965" t="s">
        <v>39216</v>
      </c>
      <c r="D12" s="2965" t="s">
        <v>39217</v>
      </c>
      <c r="E12" s="2967" t="s">
        <v>1794</v>
      </c>
      <c r="F12" s="1485" t="s">
        <v>14</v>
      </c>
      <c r="G12" s="1899" t="s">
        <v>35325</v>
      </c>
      <c r="H12" s="1485" t="s">
        <v>35327</v>
      </c>
      <c r="I12" s="1982" t="s">
        <v>35337</v>
      </c>
      <c r="J12" s="2292">
        <v>90000</v>
      </c>
      <c r="K12" s="2292">
        <v>45000</v>
      </c>
      <c r="L12" s="1862">
        <v>45000</v>
      </c>
      <c r="M12" s="276"/>
      <c r="N12" s="2290"/>
      <c r="O12" s="1862">
        <f t="shared" si="1"/>
        <v>0</v>
      </c>
      <c r="P12" s="6"/>
    </row>
    <row r="13" spans="1:17" s="7" customFormat="1" ht="15.75">
      <c r="A13" s="22">
        <v>12</v>
      </c>
      <c r="B13" s="2880">
        <v>45714</v>
      </c>
      <c r="C13" s="1791" t="s">
        <v>39309</v>
      </c>
      <c r="D13" s="1996" t="s">
        <v>39310</v>
      </c>
      <c r="E13" s="641">
        <v>8035486388</v>
      </c>
      <c r="F13" s="1485" t="s">
        <v>14</v>
      </c>
      <c r="G13" s="1899" t="s">
        <v>35325</v>
      </c>
      <c r="H13" s="1485" t="s">
        <v>35970</v>
      </c>
      <c r="I13" s="1982" t="s">
        <v>35337</v>
      </c>
      <c r="J13" s="2292">
        <v>90000</v>
      </c>
      <c r="K13" s="2292">
        <v>90000</v>
      </c>
      <c r="L13" s="1862"/>
      <c r="M13" s="276"/>
      <c r="N13" s="2290"/>
      <c r="O13" s="1862">
        <f t="shared" si="1"/>
        <v>0</v>
      </c>
      <c r="P13" s="6"/>
      <c r="Q13" s="9"/>
    </row>
    <row r="14" spans="1:17" s="7" customFormat="1" ht="15.75">
      <c r="A14" s="22">
        <v>13</v>
      </c>
      <c r="B14" s="2880">
        <v>45716</v>
      </c>
      <c r="C14" s="1791" t="s">
        <v>39311</v>
      </c>
      <c r="D14" s="1996" t="s">
        <v>35747</v>
      </c>
      <c r="E14" s="641">
        <v>9037626046</v>
      </c>
      <c r="F14" s="1485" t="s">
        <v>14</v>
      </c>
      <c r="G14" s="1899" t="s">
        <v>40067</v>
      </c>
      <c r="H14" s="1485" t="s">
        <v>35970</v>
      </c>
      <c r="I14" s="1982" t="s">
        <v>35337</v>
      </c>
      <c r="J14" s="2292">
        <v>90000</v>
      </c>
      <c r="K14" s="2292">
        <v>90000</v>
      </c>
      <c r="L14" s="1862"/>
      <c r="M14" s="276"/>
      <c r="N14" s="1633"/>
      <c r="O14" s="276">
        <f t="shared" si="1"/>
        <v>0</v>
      </c>
      <c r="P14" s="6"/>
      <c r="Q14" s="9"/>
    </row>
    <row r="15" spans="1:17" s="2294" customFormat="1" ht="15.75">
      <c r="A15" s="22">
        <v>14</v>
      </c>
      <c r="B15" s="2880">
        <v>45704</v>
      </c>
      <c r="C15" s="1791" t="s">
        <v>39317</v>
      </c>
      <c r="D15" s="3103" t="s">
        <v>39318</v>
      </c>
      <c r="E15" s="641">
        <v>8166651546</v>
      </c>
      <c r="F15" s="3104" t="s">
        <v>14</v>
      </c>
      <c r="G15" s="3104" t="s">
        <v>35325</v>
      </c>
      <c r="H15" s="3104" t="s">
        <v>35970</v>
      </c>
      <c r="I15" s="3104" t="s">
        <v>35337</v>
      </c>
      <c r="J15" s="2292">
        <v>90000</v>
      </c>
      <c r="K15" s="2292">
        <v>90000</v>
      </c>
      <c r="L15" s="1862"/>
      <c r="M15" s="1862"/>
      <c r="N15" s="2290"/>
      <c r="O15" s="276">
        <f t="shared" si="1"/>
        <v>0</v>
      </c>
      <c r="P15" s="3106"/>
      <c r="Q15" s="2293"/>
    </row>
    <row r="16" spans="1:17" s="61" customFormat="1" ht="15.75">
      <c r="A16" s="22">
        <v>15</v>
      </c>
      <c r="B16" s="2485"/>
      <c r="C16" s="1791" t="s">
        <v>39428</v>
      </c>
      <c r="D16" s="2534" t="s">
        <v>36798</v>
      </c>
      <c r="E16" s="641" t="s">
        <v>39431</v>
      </c>
      <c r="F16" s="1485" t="s">
        <v>14</v>
      </c>
      <c r="G16" s="1485" t="s">
        <v>35325</v>
      </c>
      <c r="H16" s="1485" t="s">
        <v>35327</v>
      </c>
      <c r="I16" s="1485" t="s">
        <v>35337</v>
      </c>
      <c r="J16" s="2292">
        <v>90000</v>
      </c>
      <c r="K16" s="2292">
        <v>45000</v>
      </c>
      <c r="L16" s="1862">
        <v>45000</v>
      </c>
      <c r="M16" s="2295"/>
      <c r="N16" s="1546"/>
      <c r="O16" s="276">
        <f t="shared" si="1"/>
        <v>0</v>
      </c>
      <c r="P16" s="3107"/>
      <c r="Q16" s="749"/>
    </row>
    <row r="17" spans="1:17" s="61" customFormat="1" ht="15.75">
      <c r="A17" s="22">
        <v>16</v>
      </c>
      <c r="B17" s="2880">
        <v>45724</v>
      </c>
      <c r="C17" s="1791" t="s">
        <v>39429</v>
      </c>
      <c r="D17" s="2535" t="s">
        <v>39430</v>
      </c>
      <c r="E17" s="641">
        <v>8034900890</v>
      </c>
      <c r="F17" s="1485" t="s">
        <v>14</v>
      </c>
      <c r="G17" s="1485" t="s">
        <v>35325</v>
      </c>
      <c r="H17" s="1485" t="s">
        <v>35970</v>
      </c>
      <c r="I17" s="1485" t="s">
        <v>35337</v>
      </c>
      <c r="J17" s="2292">
        <v>90000</v>
      </c>
      <c r="K17" s="2292">
        <v>90000</v>
      </c>
      <c r="L17" s="1862"/>
      <c r="M17" s="1862"/>
      <c r="N17" s="1546"/>
      <c r="O17" s="276"/>
      <c r="P17" s="3107"/>
      <c r="Q17" s="749"/>
    </row>
    <row r="18" spans="1:17" s="61" customFormat="1" ht="15.75">
      <c r="A18" s="22">
        <v>17</v>
      </c>
      <c r="B18" s="2880"/>
      <c r="C18" s="1791" t="s">
        <v>36699</v>
      </c>
      <c r="D18" s="2535" t="s">
        <v>39535</v>
      </c>
      <c r="E18" s="641" t="s">
        <v>39536</v>
      </c>
      <c r="F18" s="1485" t="s">
        <v>14</v>
      </c>
      <c r="G18" s="1485" t="s">
        <v>35325</v>
      </c>
      <c r="H18" s="1485"/>
      <c r="I18" s="1485" t="s">
        <v>35337</v>
      </c>
      <c r="J18" s="2292">
        <v>90000</v>
      </c>
      <c r="K18" s="2292"/>
      <c r="L18" s="1862"/>
      <c r="M18" s="1862"/>
      <c r="N18" s="1546"/>
      <c r="O18" s="276"/>
      <c r="P18" s="3107"/>
      <c r="Q18" s="749"/>
    </row>
    <row r="19" spans="1:17" s="61" customFormat="1" ht="15.75">
      <c r="A19" s="22">
        <v>18</v>
      </c>
      <c r="B19" s="2880">
        <v>45730</v>
      </c>
      <c r="C19" s="1791" t="s">
        <v>35852</v>
      </c>
      <c r="D19" s="2534" t="s">
        <v>39534</v>
      </c>
      <c r="E19" s="641">
        <v>7044123256</v>
      </c>
      <c r="F19" s="1485" t="s">
        <v>14</v>
      </c>
      <c r="G19" s="1485" t="s">
        <v>35325</v>
      </c>
      <c r="H19" s="1485" t="s">
        <v>35327</v>
      </c>
      <c r="I19" s="1485" t="s">
        <v>35337</v>
      </c>
      <c r="J19" s="2292">
        <v>90000</v>
      </c>
      <c r="K19" s="1862">
        <v>67500</v>
      </c>
      <c r="L19" s="1862">
        <v>45000</v>
      </c>
      <c r="M19" s="2295">
        <v>22500</v>
      </c>
      <c r="N19" s="1546"/>
      <c r="O19" s="276"/>
      <c r="P19" s="3107"/>
      <c r="Q19" s="749"/>
    </row>
    <row r="20" spans="1:17" s="61" customFormat="1" ht="15.75">
      <c r="A20" s="22"/>
      <c r="B20" s="2485"/>
      <c r="C20" s="2290"/>
      <c r="D20" s="2534"/>
      <c r="E20" s="1494"/>
      <c r="F20" s="97"/>
      <c r="G20" s="1485"/>
      <c r="H20" s="1485"/>
      <c r="I20" s="97"/>
      <c r="J20" s="2292"/>
      <c r="K20" s="1862"/>
      <c r="L20" s="276"/>
      <c r="M20" s="2295"/>
      <c r="N20" s="1546"/>
      <c r="O20" s="276">
        <f t="shared" si="1"/>
        <v>0</v>
      </c>
      <c r="P20" s="3107"/>
      <c r="Q20" s="749"/>
    </row>
    <row r="21" spans="1:17" s="61" customFormat="1" ht="15.75">
      <c r="A21" s="22"/>
      <c r="B21" s="2296"/>
      <c r="C21" s="1546"/>
      <c r="D21" s="269"/>
      <c r="E21" s="100"/>
      <c r="F21" s="97"/>
      <c r="G21" s="1485"/>
      <c r="H21" s="1485"/>
      <c r="I21" s="269"/>
      <c r="J21" s="2292"/>
      <c r="K21" s="2303"/>
      <c r="L21" s="276"/>
      <c r="M21" s="2295"/>
      <c r="N21" s="2295"/>
      <c r="O21" s="276">
        <f t="shared" ref="O21:O22" si="2">J21-K21-L21-N21+M21</f>
        <v>0</v>
      </c>
      <c r="P21" s="3107"/>
      <c r="Q21" s="749"/>
    </row>
    <row r="22" spans="1:17" s="7" customFormat="1" ht="15.75">
      <c r="A22" s="22"/>
      <c r="B22" s="2296"/>
      <c r="C22" s="1996"/>
      <c r="D22" s="474"/>
      <c r="E22"/>
      <c r="F22" s="97"/>
      <c r="G22" s="1485"/>
      <c r="H22" s="1485"/>
      <c r="I22" s="3"/>
      <c r="J22" s="2292"/>
      <c r="K22" s="2303"/>
      <c r="L22" s="276"/>
      <c r="M22" s="276"/>
      <c r="N22" s="276"/>
      <c r="O22" s="276">
        <f t="shared" si="2"/>
        <v>0</v>
      </c>
      <c r="P22" s="6"/>
      <c r="Q22" s="9"/>
    </row>
    <row r="23" spans="1:17" s="7" customFormat="1" ht="15.75">
      <c r="A23" s="22"/>
      <c r="B23" s="2296"/>
      <c r="C23" s="99"/>
      <c r="D23" s="3"/>
      <c r="E23" s="1271"/>
      <c r="F23" s="97"/>
      <c r="G23" s="1485"/>
      <c r="H23" s="1485"/>
      <c r="I23" s="3"/>
      <c r="J23" s="276"/>
      <c r="K23" s="388"/>
      <c r="L23" s="276"/>
      <c r="M23" s="2362"/>
      <c r="N23" s="276"/>
      <c r="O23" s="276"/>
      <c r="P23" s="6"/>
      <c r="Q23" s="9"/>
    </row>
    <row r="24" spans="1:17" s="7" customFormat="1" ht="15.75">
      <c r="A24" s="22"/>
      <c r="B24" s="2296"/>
      <c r="C24" s="99"/>
      <c r="D24" s="3"/>
      <c r="E24"/>
      <c r="F24" s="97"/>
      <c r="G24" s="1485"/>
      <c r="H24" s="1485"/>
      <c r="I24" s="3"/>
      <c r="J24" s="276"/>
      <c r="K24" s="388"/>
      <c r="L24" s="276"/>
      <c r="M24" s="276"/>
      <c r="N24" s="454"/>
      <c r="O24" s="276">
        <f t="shared" ref="O24:O38" si="3">J24-K24+N24-L24</f>
        <v>0</v>
      </c>
      <c r="P24" s="6"/>
      <c r="Q24" s="9"/>
    </row>
    <row r="25" spans="1:17" s="7" customFormat="1" ht="18.75">
      <c r="A25" s="22"/>
      <c r="B25" s="263"/>
      <c r="C25" s="30"/>
      <c r="D25" s="3"/>
      <c r="E25" s="3"/>
      <c r="F25" s="3"/>
      <c r="G25" s="3"/>
      <c r="H25" s="3"/>
      <c r="I25" s="3"/>
      <c r="J25" s="276"/>
      <c r="K25" s="276"/>
      <c r="L25" s="276"/>
      <c r="M25" s="276"/>
      <c r="N25" s="276"/>
      <c r="O25" s="276">
        <f t="shared" si="3"/>
        <v>0</v>
      </c>
      <c r="P25" s="6"/>
      <c r="Q25" s="9"/>
    </row>
    <row r="26" spans="1:17" s="7" customFormat="1" ht="14.25" customHeight="1">
      <c r="A26" s="22"/>
      <c r="B26" s="263"/>
      <c r="C26" s="508"/>
      <c r="D26" s="508"/>
      <c r="E26" s="3"/>
      <c r="F26" s="3"/>
      <c r="G26" s="3"/>
      <c r="H26" s="3"/>
      <c r="I26" s="3"/>
      <c r="J26" s="276"/>
      <c r="K26" s="349"/>
      <c r="L26" s="276"/>
      <c r="M26" s="349"/>
      <c r="N26" s="349"/>
      <c r="O26" s="276">
        <f t="shared" si="3"/>
        <v>0</v>
      </c>
      <c r="P26" s="6"/>
    </row>
    <row r="27" spans="1:17" s="7" customFormat="1" ht="18.75">
      <c r="A27" s="22"/>
      <c r="B27" s="263"/>
      <c r="C27" s="509"/>
      <c r="D27" s="510"/>
      <c r="E27" s="3"/>
      <c r="F27" s="3"/>
      <c r="G27" s="12"/>
      <c r="H27" s="12"/>
      <c r="I27" s="3"/>
      <c r="J27" s="276"/>
      <c r="K27" s="349"/>
      <c r="L27" s="276"/>
      <c r="M27" s="349"/>
      <c r="N27" s="349"/>
      <c r="O27" s="276">
        <f t="shared" si="3"/>
        <v>0</v>
      </c>
      <c r="P27" s="6"/>
    </row>
    <row r="28" spans="1:17" s="7" customFormat="1" ht="18.75">
      <c r="A28" s="22"/>
      <c r="B28" s="263"/>
      <c r="C28" s="507"/>
      <c r="D28" s="507"/>
      <c r="E28" s="3"/>
      <c r="F28" s="3"/>
      <c r="G28" s="12"/>
      <c r="H28" s="12"/>
      <c r="I28" s="3"/>
      <c r="J28" s="276"/>
      <c r="K28" s="349"/>
      <c r="L28" s="276"/>
      <c r="M28" s="349"/>
      <c r="N28" s="349"/>
      <c r="O28" s="276">
        <f t="shared" si="3"/>
        <v>0</v>
      </c>
      <c r="P28" s="6"/>
    </row>
    <row r="29" spans="1:17" s="7" customFormat="1" ht="18.75">
      <c r="A29" s="22"/>
      <c r="B29" s="263"/>
      <c r="C29" s="508"/>
      <c r="D29" s="508"/>
      <c r="E29" s="3"/>
      <c r="F29" s="3"/>
      <c r="G29" s="3"/>
      <c r="H29" s="3"/>
      <c r="I29" s="3"/>
      <c r="J29" s="276"/>
      <c r="K29" s="349"/>
      <c r="L29" s="276"/>
      <c r="M29" s="349"/>
      <c r="N29" s="349"/>
      <c r="O29" s="276">
        <f t="shared" si="3"/>
        <v>0</v>
      </c>
      <c r="P29" s="6"/>
    </row>
    <row r="30" spans="1:17" ht="18.75">
      <c r="A30" s="22"/>
      <c r="B30" s="263"/>
      <c r="C30" s="356"/>
      <c r="D30" s="3"/>
      <c r="E30" s="3"/>
      <c r="F30" s="3"/>
      <c r="G30" s="3"/>
      <c r="H30" s="22"/>
      <c r="I30" s="22"/>
      <c r="J30" s="349"/>
      <c r="K30" s="349"/>
      <c r="L30" s="276"/>
      <c r="M30" s="349"/>
      <c r="N30" s="349"/>
      <c r="O30" s="276">
        <f t="shared" si="3"/>
        <v>0</v>
      </c>
      <c r="P30" s="6"/>
    </row>
    <row r="31" spans="1:17">
      <c r="A31" s="22"/>
      <c r="B31" s="4"/>
      <c r="C31" s="3"/>
      <c r="D31" s="3"/>
      <c r="E31" s="5"/>
      <c r="F31" s="3"/>
      <c r="G31" s="440"/>
      <c r="H31" s="511"/>
      <c r="I31" s="511"/>
      <c r="J31" s="349"/>
      <c r="K31" s="349"/>
      <c r="L31" s="276"/>
      <c r="M31" s="349"/>
      <c r="N31" s="349"/>
      <c r="O31" s="276">
        <f t="shared" si="3"/>
        <v>0</v>
      </c>
      <c r="P31" s="6"/>
    </row>
    <row r="32" spans="1:17">
      <c r="A32" s="22"/>
      <c r="B32" s="4"/>
      <c r="C32" s="3"/>
      <c r="D32" s="3"/>
      <c r="E32" s="5"/>
      <c r="F32" s="3"/>
      <c r="G32" s="10"/>
      <c r="H32" s="186"/>
      <c r="I32" s="186"/>
      <c r="J32" s="23"/>
      <c r="K32" s="23"/>
      <c r="L32" s="276"/>
      <c r="M32" s="349"/>
      <c r="N32" s="23"/>
      <c r="O32" s="276">
        <f t="shared" si="3"/>
        <v>0</v>
      </c>
      <c r="P32" s="6"/>
    </row>
    <row r="33" spans="1:17">
      <c r="A33" s="22"/>
      <c r="B33" s="4"/>
      <c r="C33" s="3"/>
      <c r="D33" s="3"/>
      <c r="E33" s="5"/>
      <c r="F33" s="3"/>
      <c r="G33" s="10"/>
      <c r="H33" s="186"/>
      <c r="I33" s="186"/>
      <c r="J33" s="23"/>
      <c r="K33" s="23"/>
      <c r="L33" s="276"/>
      <c r="M33" s="349"/>
      <c r="N33" s="23"/>
      <c r="O33" s="276">
        <f t="shared" si="3"/>
        <v>0</v>
      </c>
      <c r="P33" s="6"/>
    </row>
    <row r="34" spans="1:17">
      <c r="A34" s="22"/>
      <c r="B34" s="4"/>
      <c r="C34" s="3"/>
      <c r="D34" s="3"/>
      <c r="E34" s="5"/>
      <c r="F34" s="3"/>
      <c r="G34" s="10"/>
      <c r="H34" s="186"/>
      <c r="I34" s="186"/>
      <c r="J34" s="23"/>
      <c r="K34" s="23"/>
      <c r="L34" s="276"/>
      <c r="M34" s="349"/>
      <c r="N34" s="23"/>
      <c r="O34" s="276">
        <f t="shared" si="3"/>
        <v>0</v>
      </c>
      <c r="P34" s="6"/>
    </row>
    <row r="35" spans="1:17">
      <c r="A35" s="3"/>
      <c r="B35" s="4"/>
      <c r="C35" s="3"/>
      <c r="D35" s="3"/>
      <c r="E35" s="5"/>
      <c r="F35" s="3"/>
      <c r="G35" s="10"/>
      <c r="H35" s="186"/>
      <c r="I35" s="186"/>
      <c r="J35" s="23"/>
      <c r="K35" s="23"/>
      <c r="L35" s="276"/>
      <c r="M35" s="349"/>
      <c r="N35" s="23"/>
      <c r="O35" s="276">
        <f t="shared" si="3"/>
        <v>0</v>
      </c>
      <c r="P35" s="6"/>
    </row>
    <row r="36" spans="1:17">
      <c r="A36" s="3"/>
      <c r="B36" s="4"/>
      <c r="C36" s="3"/>
      <c r="D36" s="3"/>
      <c r="E36" s="5"/>
      <c r="F36" s="3"/>
      <c r="G36" s="10"/>
      <c r="H36" s="186"/>
      <c r="I36" s="186"/>
      <c r="J36" s="23"/>
      <c r="K36" s="23"/>
      <c r="L36" s="276"/>
      <c r="M36" s="349"/>
      <c r="N36" s="23"/>
      <c r="O36" s="276">
        <f t="shared" si="3"/>
        <v>0</v>
      </c>
      <c r="P36" s="6"/>
    </row>
    <row r="37" spans="1:17">
      <c r="A37" s="3"/>
      <c r="B37" s="4"/>
      <c r="C37" s="3"/>
      <c r="D37" s="5"/>
      <c r="E37" s="5"/>
      <c r="F37" s="30"/>
      <c r="G37" s="11"/>
      <c r="H37" s="187"/>
      <c r="I37" s="187"/>
      <c r="J37" s="23"/>
      <c r="K37" s="23"/>
      <c r="L37" s="276"/>
      <c r="M37" s="349"/>
      <c r="N37" s="23"/>
      <c r="O37" s="276">
        <f t="shared" si="3"/>
        <v>0</v>
      </c>
      <c r="P37" s="6"/>
    </row>
    <row r="38" spans="1:17" ht="15" thickBot="1">
      <c r="A38" s="3"/>
      <c r="B38" s="4"/>
      <c r="C38" s="3"/>
      <c r="D38" s="5"/>
      <c r="E38" s="5"/>
      <c r="F38" s="30"/>
      <c r="G38" s="11"/>
      <c r="H38" s="187"/>
      <c r="I38" s="3109"/>
      <c r="J38" s="640"/>
      <c r="K38" s="640"/>
      <c r="L38" s="640"/>
      <c r="M38" s="640"/>
      <c r="N38" s="640"/>
      <c r="O38" s="759">
        <f t="shared" si="3"/>
        <v>0</v>
      </c>
      <c r="P38" s="1894"/>
    </row>
    <row r="39" spans="1:17" ht="16.5" thickBot="1">
      <c r="A39" s="18"/>
      <c r="B39" s="19"/>
      <c r="C39" s="18"/>
      <c r="D39" s="20"/>
      <c r="E39" s="189">
        <f>COUNTIF(E4:E38,"X")</f>
        <v>0</v>
      </c>
      <c r="F39" s="62">
        <f>COUNTIF(F2:F38,"x")</f>
        <v>18</v>
      </c>
      <c r="G39" s="18"/>
      <c r="H39" s="3108"/>
      <c r="I39" s="3115"/>
      <c r="J39" s="3116">
        <f>SUM(J4:J38)</f>
        <v>1440000</v>
      </c>
      <c r="K39" s="3116">
        <f>SUM(K2:K38)</f>
        <v>1237500</v>
      </c>
      <c r="L39" s="3116">
        <f t="shared" ref="L39:P39" si="4">SUM(L2:L38)</f>
        <v>135000</v>
      </c>
      <c r="M39" s="3116">
        <f t="shared" si="4"/>
        <v>22500</v>
      </c>
      <c r="N39" s="3116">
        <f t="shared" si="4"/>
        <v>180000</v>
      </c>
      <c r="O39" s="3116">
        <f t="shared" si="4"/>
        <v>0</v>
      </c>
      <c r="P39" s="21">
        <f t="shared" si="4"/>
        <v>0</v>
      </c>
    </row>
    <row r="40" spans="1:17" ht="21" customHeight="1" thickBot="1">
      <c r="A40" s="3317"/>
      <c r="B40" s="3318"/>
      <c r="C40" s="3318"/>
      <c r="D40" s="3318"/>
      <c r="E40" s="3318"/>
      <c r="F40" s="3318"/>
      <c r="G40" s="3319"/>
      <c r="H40" s="185"/>
      <c r="I40" s="3110"/>
      <c r="J40" s="3111"/>
      <c r="K40" s="3112"/>
      <c r="L40" s="3113"/>
      <c r="M40" s="3113"/>
      <c r="N40" s="3113"/>
      <c r="O40" s="3114"/>
    </row>
    <row r="41" spans="1:17" ht="21" customHeight="1">
      <c r="A41" s="352"/>
      <c r="B41" s="352"/>
      <c r="C41" s="352"/>
      <c r="D41" s="352"/>
      <c r="E41" s="352"/>
      <c r="F41" s="352"/>
      <c r="G41" s="352"/>
      <c r="H41" s="352"/>
      <c r="I41" s="352"/>
      <c r="J41" s="353"/>
      <c r="K41" s="354"/>
      <c r="L41" s="354"/>
      <c r="M41" s="354"/>
      <c r="N41" s="354"/>
      <c r="O41" s="355"/>
    </row>
    <row r="42" spans="1:17" ht="21" customHeight="1">
      <c r="A42" s="352"/>
      <c r="B42" s="352"/>
      <c r="C42" s="352"/>
      <c r="D42" s="352"/>
      <c r="E42" s="352"/>
      <c r="F42" s="352"/>
      <c r="G42" s="352"/>
      <c r="H42" s="352"/>
      <c r="I42" s="352"/>
      <c r="J42" s="353"/>
      <c r="K42" s="353">
        <f>J39-K39</f>
        <v>202500</v>
      </c>
      <c r="L42" s="354"/>
      <c r="N42" s="354"/>
      <c r="O42" s="355"/>
    </row>
    <row r="43" spans="1:17">
      <c r="B43" s="13"/>
      <c r="F43" s="34"/>
      <c r="M43" s="64"/>
    </row>
    <row r="44" spans="1:17">
      <c r="B44" s="13"/>
      <c r="J44" s="14"/>
      <c r="K44" s="14"/>
      <c r="L44" s="14"/>
      <c r="M44" s="14"/>
      <c r="N44" s="14"/>
      <c r="Q44" s="12"/>
    </row>
    <row r="45" spans="1:17">
      <c r="B45" s="13"/>
      <c r="F45" s="34"/>
    </row>
    <row r="46" spans="1:17">
      <c r="B46" s="13"/>
    </row>
    <row r="47" spans="1:17">
      <c r="B47" s="13"/>
      <c r="J47" s="14"/>
      <c r="K47" s="14"/>
      <c r="L47" s="14"/>
      <c r="M47" s="14"/>
      <c r="N47" s="14"/>
      <c r="Q47" s="12"/>
    </row>
    <row r="48" spans="1:17">
      <c r="B48" s="13"/>
      <c r="J48" s="14"/>
      <c r="K48" s="14"/>
      <c r="L48" s="14"/>
      <c r="M48" s="14"/>
      <c r="N48" s="14"/>
      <c r="Q48" s="12"/>
    </row>
    <row r="49" spans="2:17">
      <c r="B49" s="13"/>
      <c r="J49" s="14"/>
      <c r="K49" s="14"/>
      <c r="L49" s="14"/>
      <c r="M49" s="14"/>
      <c r="N49" s="14"/>
      <c r="Q49" s="12"/>
    </row>
    <row r="50" spans="2:17">
      <c r="B50" s="13"/>
      <c r="J50" s="14"/>
      <c r="K50" s="14"/>
      <c r="L50" s="14"/>
      <c r="M50" s="14"/>
      <c r="N50" s="14"/>
      <c r="Q50" s="12"/>
    </row>
    <row r="51" spans="2:17">
      <c r="B51" s="13"/>
    </row>
    <row r="52" spans="2:17">
      <c r="B52" s="13"/>
      <c r="J52" s="14"/>
      <c r="K52" s="14"/>
      <c r="L52" s="14"/>
      <c r="M52" s="14"/>
      <c r="N52" s="14"/>
      <c r="Q52" s="12"/>
    </row>
    <row r="53" spans="2:17">
      <c r="B53" s="13"/>
    </row>
    <row r="54" spans="2:17">
      <c r="B54" s="13"/>
      <c r="F54" s="34"/>
    </row>
    <row r="55" spans="2:17">
      <c r="B55" s="13"/>
      <c r="J55" s="14"/>
      <c r="K55" s="14"/>
      <c r="L55" s="14"/>
      <c r="M55" s="14"/>
      <c r="N55" s="14"/>
      <c r="Q55" s="12"/>
    </row>
    <row r="56" spans="2:17">
      <c r="B56" s="13"/>
      <c r="F56" s="34"/>
    </row>
    <row r="57" spans="2:17">
      <c r="B57" s="13"/>
      <c r="J57" s="14"/>
      <c r="K57" s="14"/>
      <c r="L57" s="14"/>
      <c r="M57" s="14"/>
      <c r="N57" s="14"/>
      <c r="Q57" s="12"/>
    </row>
    <row r="58" spans="2:17">
      <c r="B58" s="13"/>
      <c r="F58" s="34"/>
    </row>
    <row r="59" spans="2:17">
      <c r="B59" s="13"/>
    </row>
    <row r="60" spans="2:17">
      <c r="B60" s="13"/>
      <c r="J60" s="14"/>
      <c r="K60" s="14"/>
      <c r="L60" s="14"/>
      <c r="M60" s="14"/>
      <c r="N60" s="14"/>
      <c r="Q60" s="12"/>
    </row>
    <row r="61" spans="2:17">
      <c r="B61" s="13"/>
      <c r="F61" s="34"/>
    </row>
    <row r="62" spans="2:17">
      <c r="B62" s="13"/>
      <c r="J62" s="14"/>
      <c r="K62" s="14"/>
      <c r="L62" s="14"/>
      <c r="M62" s="14"/>
      <c r="N62" s="14"/>
      <c r="Q62" s="12"/>
    </row>
    <row r="63" spans="2:17">
      <c r="B63" s="13"/>
      <c r="J63" s="14"/>
      <c r="K63" s="14"/>
      <c r="L63" s="14"/>
      <c r="M63" s="14"/>
      <c r="N63" s="14"/>
      <c r="Q63" s="12"/>
    </row>
    <row r="64" spans="2:17">
      <c r="B64" s="13"/>
      <c r="J64" s="14"/>
      <c r="K64" s="14"/>
      <c r="L64" s="14"/>
      <c r="M64" s="14"/>
      <c r="N64" s="14"/>
      <c r="Q64" s="12"/>
    </row>
    <row r="65" spans="2:17">
      <c r="B65" s="13"/>
      <c r="F65" s="34"/>
    </row>
    <row r="66" spans="2:17">
      <c r="B66" s="13"/>
    </row>
    <row r="67" spans="2:17">
      <c r="B67" s="13"/>
    </row>
    <row r="68" spans="2:17">
      <c r="B68" s="13"/>
      <c r="J68" s="14"/>
      <c r="K68" s="14"/>
      <c r="L68" s="14"/>
      <c r="M68" s="14"/>
      <c r="N68" s="14"/>
      <c r="Q68" s="12"/>
    </row>
    <row r="69" spans="2:17">
      <c r="B69" s="13"/>
      <c r="J69" s="14"/>
      <c r="K69" s="14"/>
      <c r="L69" s="14"/>
      <c r="M69" s="14"/>
      <c r="N69" s="14"/>
      <c r="Q69" s="12"/>
    </row>
    <row r="70" spans="2:17">
      <c r="B70" s="13"/>
      <c r="J70" s="14"/>
      <c r="K70" s="14"/>
      <c r="L70" s="14"/>
      <c r="M70" s="14"/>
      <c r="N70" s="14"/>
      <c r="Q70" s="12"/>
    </row>
    <row r="71" spans="2:17">
      <c r="B71" s="13"/>
    </row>
    <row r="72" spans="2:17">
      <c r="B72" s="13"/>
      <c r="J72" s="14"/>
      <c r="K72" s="14"/>
      <c r="L72" s="14"/>
      <c r="M72" s="14"/>
      <c r="N72" s="14"/>
      <c r="Q72" s="12"/>
    </row>
    <row r="73" spans="2:17">
      <c r="B73" s="13"/>
      <c r="J73" s="14"/>
      <c r="K73" s="14"/>
      <c r="L73" s="14"/>
      <c r="M73" s="14"/>
      <c r="N73" s="14"/>
      <c r="Q73" s="12"/>
    </row>
    <row r="74" spans="2:17">
      <c r="B74" s="13"/>
      <c r="J74" s="14"/>
      <c r="K74" s="14"/>
      <c r="L74" s="14"/>
      <c r="M74" s="14"/>
      <c r="N74" s="14"/>
      <c r="Q74" s="12"/>
    </row>
    <row r="75" spans="2:17">
      <c r="B75" s="13"/>
      <c r="F75" s="34"/>
    </row>
    <row r="76" spans="2:17">
      <c r="B76" s="13"/>
      <c r="F76" s="34"/>
    </row>
    <row r="77" spans="2:17">
      <c r="B77" s="13"/>
      <c r="J77" s="14"/>
      <c r="K77" s="14"/>
      <c r="L77" s="14"/>
      <c r="M77" s="14"/>
      <c r="N77" s="14"/>
      <c r="Q77" s="12"/>
    </row>
    <row r="78" spans="2:17">
      <c r="B78" s="13"/>
      <c r="F78" s="34"/>
    </row>
    <row r="79" spans="2:17">
      <c r="B79" s="13"/>
      <c r="J79" s="14"/>
      <c r="K79" s="14"/>
      <c r="L79" s="14"/>
      <c r="M79" s="14"/>
      <c r="N79" s="14"/>
      <c r="Q79" s="12"/>
    </row>
    <row r="80" spans="2:17">
      <c r="B80" s="13"/>
    </row>
    <row r="81" spans="2:17">
      <c r="B81" s="13"/>
      <c r="F81" s="34"/>
    </row>
    <row r="82" spans="2:17">
      <c r="B82" s="13"/>
      <c r="J82" s="14"/>
      <c r="K82" s="14"/>
      <c r="L82" s="14"/>
      <c r="M82" s="14"/>
      <c r="N82" s="14"/>
      <c r="Q82" s="12"/>
    </row>
    <row r="83" spans="2:17">
      <c r="B83" s="13"/>
      <c r="F83" s="34"/>
    </row>
    <row r="84" spans="2:17">
      <c r="B84" s="13"/>
      <c r="J84" s="14"/>
      <c r="K84" s="14"/>
      <c r="L84" s="14"/>
      <c r="M84" s="14"/>
      <c r="N84" s="14"/>
      <c r="Q84" s="12"/>
    </row>
    <row r="85" spans="2:17">
      <c r="B85" s="13"/>
      <c r="J85" s="14"/>
      <c r="K85" s="14"/>
      <c r="L85" s="14"/>
      <c r="M85" s="14"/>
      <c r="N85" s="14"/>
      <c r="Q85" s="12"/>
    </row>
    <row r="86" spans="2:17">
      <c r="B86" s="13"/>
      <c r="F86" s="34"/>
    </row>
    <row r="87" spans="2:17">
      <c r="B87" s="13"/>
      <c r="F87" s="34"/>
    </row>
    <row r="88" spans="2:17">
      <c r="B88" s="13"/>
      <c r="F88" s="34"/>
    </row>
    <row r="89" spans="2:17">
      <c r="B89" s="13"/>
    </row>
    <row r="90" spans="2:17">
      <c r="B90" s="13"/>
      <c r="J90" s="14"/>
      <c r="K90" s="14"/>
      <c r="L90" s="14"/>
      <c r="M90" s="14"/>
      <c r="N90" s="14"/>
      <c r="Q90" s="12"/>
    </row>
    <row r="91" spans="2:17">
      <c r="B91" s="13"/>
    </row>
    <row r="92" spans="2:17">
      <c r="B92" s="13"/>
      <c r="J92" s="14"/>
      <c r="K92" s="14"/>
      <c r="L92" s="14"/>
      <c r="M92" s="14"/>
      <c r="N92" s="14"/>
      <c r="Q92" s="12"/>
    </row>
    <row r="93" spans="2:17">
      <c r="B93" s="13"/>
    </row>
    <row r="94" spans="2:17">
      <c r="B94" s="13"/>
      <c r="F94" s="34"/>
    </row>
    <row r="95" spans="2:17">
      <c r="B95" s="13"/>
      <c r="F95" s="34"/>
    </row>
    <row r="96" spans="2:17">
      <c r="B96" s="13"/>
    </row>
    <row r="97" spans="2:17">
      <c r="B97" s="13"/>
      <c r="J97" s="14"/>
      <c r="K97" s="14"/>
      <c r="L97" s="14"/>
      <c r="M97" s="14"/>
      <c r="N97" s="14"/>
      <c r="Q97" s="12"/>
    </row>
    <row r="98" spans="2:17">
      <c r="B98" s="13"/>
      <c r="F98" s="34"/>
    </row>
    <row r="99" spans="2:17">
      <c r="B99" s="13"/>
      <c r="F99" s="34"/>
    </row>
    <row r="100" spans="2:17">
      <c r="B100" s="13"/>
    </row>
    <row r="101" spans="2:17">
      <c r="B101" s="13"/>
      <c r="F101" s="34"/>
    </row>
    <row r="102" spans="2:17">
      <c r="B102" s="13"/>
      <c r="J102" s="14"/>
      <c r="K102" s="14"/>
      <c r="L102" s="14"/>
      <c r="M102" s="14"/>
      <c r="N102" s="14"/>
      <c r="Q102" s="12"/>
    </row>
    <row r="103" spans="2:17">
      <c r="B103" s="13"/>
      <c r="F103" s="34"/>
    </row>
    <row r="104" spans="2:17">
      <c r="B104" s="13"/>
      <c r="J104" s="14"/>
      <c r="K104" s="14"/>
      <c r="L104" s="14"/>
      <c r="M104" s="14"/>
      <c r="N104" s="14"/>
      <c r="Q104" s="12"/>
    </row>
    <row r="105" spans="2:17">
      <c r="B105" s="13"/>
      <c r="F105" s="34"/>
    </row>
    <row r="106" spans="2:17">
      <c r="B106" s="13"/>
      <c r="F106" s="34"/>
    </row>
    <row r="107" spans="2:17">
      <c r="B107" s="13"/>
      <c r="F107" s="34"/>
    </row>
    <row r="108" spans="2:17">
      <c r="B108" s="13"/>
    </row>
    <row r="109" spans="2:17">
      <c r="B109" s="13"/>
      <c r="J109" s="14"/>
      <c r="K109" s="14"/>
      <c r="L109" s="14"/>
      <c r="M109" s="14"/>
      <c r="N109" s="14"/>
      <c r="Q109" s="12"/>
    </row>
    <row r="110" spans="2:17">
      <c r="B110" s="13"/>
      <c r="F110" s="34"/>
    </row>
    <row r="111" spans="2:17">
      <c r="B111" s="13"/>
      <c r="Q111" s="12"/>
    </row>
    <row r="112" spans="2:17">
      <c r="B112" s="13"/>
      <c r="J112" s="14"/>
      <c r="K112" s="14"/>
      <c r="L112" s="14"/>
      <c r="M112" s="14"/>
      <c r="N112" s="14"/>
      <c r="Q112" s="12"/>
    </row>
    <row r="113" spans="2:17">
      <c r="B113" s="13"/>
      <c r="F113" s="34"/>
    </row>
    <row r="114" spans="2:17">
      <c r="B114" s="13"/>
      <c r="F114" s="34"/>
    </row>
    <row r="115" spans="2:17">
      <c r="B115" s="13"/>
      <c r="J115" s="14"/>
      <c r="K115" s="14"/>
      <c r="L115" s="14"/>
      <c r="M115" s="14"/>
      <c r="N115" s="14"/>
      <c r="Q115" s="12"/>
    </row>
    <row r="116" spans="2:17">
      <c r="B116" s="13"/>
      <c r="J116" s="14"/>
      <c r="K116" s="14"/>
      <c r="L116" s="14"/>
      <c r="M116" s="14"/>
      <c r="N116" s="14"/>
      <c r="Q116" s="12"/>
    </row>
    <row r="117" spans="2:17">
      <c r="B117" s="13"/>
      <c r="F117" s="34"/>
    </row>
    <row r="118" spans="2:17">
      <c r="B118" s="13"/>
    </row>
    <row r="119" spans="2:17">
      <c r="B119" s="13"/>
      <c r="F119" s="34"/>
    </row>
    <row r="120" spans="2:17">
      <c r="B120" s="13"/>
    </row>
    <row r="121" spans="2:17">
      <c r="B121" s="13"/>
      <c r="F121" s="34"/>
    </row>
    <row r="122" spans="2:17">
      <c r="B122" s="13"/>
    </row>
    <row r="123" spans="2:17">
      <c r="B123" s="13"/>
      <c r="J123" s="14"/>
      <c r="K123" s="14"/>
      <c r="L123" s="14"/>
      <c r="M123" s="14"/>
      <c r="N123" s="14"/>
      <c r="Q123" s="12"/>
    </row>
    <row r="124" spans="2:17">
      <c r="B124" s="13"/>
      <c r="F124" s="34"/>
    </row>
    <row r="125" spans="2:17">
      <c r="B125" s="13"/>
      <c r="F125" s="34"/>
    </row>
    <row r="126" spans="2:17">
      <c r="B126" s="13"/>
      <c r="J126" s="14"/>
      <c r="K126" s="14"/>
      <c r="L126" s="14"/>
      <c r="M126" s="14"/>
      <c r="N126" s="14"/>
      <c r="Q126" s="12"/>
    </row>
    <row r="127" spans="2:17">
      <c r="B127" s="13"/>
      <c r="J127" s="14"/>
      <c r="K127" s="14"/>
      <c r="L127" s="14"/>
      <c r="M127" s="14"/>
      <c r="N127" s="14"/>
      <c r="Q127" s="12"/>
    </row>
    <row r="128" spans="2:17">
      <c r="B128" s="13"/>
      <c r="J128" s="14"/>
      <c r="K128" s="14"/>
      <c r="L128" s="14"/>
      <c r="M128" s="14"/>
      <c r="N128" s="14"/>
      <c r="Q128" s="12"/>
    </row>
    <row r="129" spans="2:17">
      <c r="B129" s="13"/>
      <c r="F129" s="34"/>
    </row>
    <row r="130" spans="2:17">
      <c r="B130" s="13"/>
      <c r="F130" s="34"/>
    </row>
    <row r="131" spans="2:17">
      <c r="B131" s="13"/>
      <c r="F131" s="34"/>
    </row>
    <row r="132" spans="2:17">
      <c r="B132" s="13"/>
      <c r="F132" s="34"/>
    </row>
    <row r="133" spans="2:17">
      <c r="B133" s="13"/>
      <c r="F133" s="34"/>
    </row>
    <row r="134" spans="2:17">
      <c r="B134" s="13"/>
      <c r="F134" s="34"/>
    </row>
    <row r="135" spans="2:17">
      <c r="B135" s="13"/>
    </row>
    <row r="136" spans="2:17">
      <c r="B136" s="13"/>
      <c r="F136" s="34"/>
    </row>
    <row r="137" spans="2:17">
      <c r="B137" s="13"/>
      <c r="J137" s="14"/>
      <c r="K137" s="14"/>
      <c r="L137" s="14"/>
      <c r="M137" s="14"/>
      <c r="N137" s="14"/>
      <c r="Q137" s="12"/>
    </row>
    <row r="138" spans="2:17">
      <c r="B138" s="13"/>
      <c r="F138" s="34"/>
    </row>
    <row r="139" spans="2:17">
      <c r="B139" s="13"/>
      <c r="J139" s="14"/>
      <c r="K139" s="14"/>
      <c r="L139" s="14"/>
      <c r="M139" s="14"/>
      <c r="N139" s="14"/>
      <c r="Q139" s="12"/>
    </row>
    <row r="140" spans="2:17">
      <c r="B140" s="13"/>
      <c r="J140" s="14"/>
      <c r="K140" s="14"/>
      <c r="L140" s="14"/>
      <c r="M140" s="14"/>
      <c r="N140" s="14"/>
      <c r="Q140" s="12"/>
    </row>
    <row r="141" spans="2:17">
      <c r="B141" s="13"/>
      <c r="F141" s="34"/>
    </row>
    <row r="142" spans="2:17">
      <c r="B142" s="13"/>
    </row>
    <row r="143" spans="2:17">
      <c r="B143" s="13"/>
      <c r="J143" s="14"/>
      <c r="K143" s="14"/>
      <c r="L143" s="14"/>
      <c r="M143" s="14"/>
      <c r="N143" s="14"/>
      <c r="Q143" s="12"/>
    </row>
    <row r="144" spans="2:17">
      <c r="B144" s="13"/>
    </row>
    <row r="145" spans="2:17">
      <c r="B145" s="13"/>
      <c r="F145" s="34"/>
    </row>
    <row r="146" spans="2:17">
      <c r="B146" s="13"/>
      <c r="F146" s="34"/>
    </row>
    <row r="147" spans="2:17">
      <c r="B147" s="13"/>
      <c r="F147" s="34"/>
    </row>
    <row r="148" spans="2:17">
      <c r="B148" s="13"/>
      <c r="J148" s="14"/>
      <c r="K148" s="14"/>
      <c r="L148" s="14"/>
      <c r="M148" s="14"/>
      <c r="N148" s="14"/>
      <c r="Q148" s="12"/>
    </row>
    <row r="149" spans="2:17">
      <c r="B149" s="13"/>
      <c r="J149" s="14"/>
      <c r="K149" s="14"/>
      <c r="L149" s="14"/>
      <c r="M149" s="14"/>
      <c r="N149" s="14"/>
      <c r="Q149" s="12"/>
    </row>
    <row r="150" spans="2:17">
      <c r="B150" s="13"/>
    </row>
    <row r="151" spans="2:17">
      <c r="B151" s="13"/>
      <c r="F151" s="34"/>
    </row>
    <row r="152" spans="2:17">
      <c r="B152" s="13"/>
    </row>
    <row r="153" spans="2:17">
      <c r="B153" s="13"/>
      <c r="F153" s="34"/>
    </row>
    <row r="154" spans="2:17">
      <c r="B154" s="13"/>
      <c r="F154" s="34"/>
    </row>
    <row r="155" spans="2:17">
      <c r="B155" s="13"/>
    </row>
    <row r="156" spans="2:17">
      <c r="B156" s="13"/>
    </row>
    <row r="157" spans="2:17">
      <c r="B157" s="13"/>
      <c r="F157" s="34"/>
    </row>
    <row r="158" spans="2:17">
      <c r="B158" s="13"/>
      <c r="J158" s="14"/>
      <c r="K158" s="14"/>
      <c r="L158" s="14"/>
      <c r="M158" s="14"/>
      <c r="N158" s="14"/>
      <c r="Q158" s="12"/>
    </row>
    <row r="159" spans="2:17">
      <c r="B159" s="13"/>
      <c r="F159" s="34"/>
    </row>
    <row r="160" spans="2:17">
      <c r="B160" s="13"/>
      <c r="F160" s="34"/>
    </row>
    <row r="161" spans="2:17">
      <c r="B161" s="13"/>
      <c r="F161" s="34"/>
    </row>
    <row r="162" spans="2:17">
      <c r="B162" s="13"/>
      <c r="F162" s="34"/>
    </row>
    <row r="163" spans="2:17">
      <c r="B163" s="13"/>
    </row>
    <row r="164" spans="2:17">
      <c r="B164" s="13"/>
      <c r="Q164" s="12"/>
    </row>
    <row r="165" spans="2:17">
      <c r="B165" s="13"/>
      <c r="F165" s="34"/>
    </row>
    <row r="166" spans="2:17">
      <c r="B166" s="13"/>
    </row>
    <row r="167" spans="2:17">
      <c r="B167" s="13"/>
      <c r="F167" s="34"/>
    </row>
    <row r="168" spans="2:17">
      <c r="B168" s="13"/>
      <c r="J168" s="14"/>
      <c r="K168" s="14"/>
      <c r="L168" s="14"/>
      <c r="M168" s="14"/>
      <c r="N168" s="14"/>
      <c r="Q168" s="12"/>
    </row>
    <row r="169" spans="2:17">
      <c r="B169" s="13"/>
      <c r="Q169" s="12"/>
    </row>
    <row r="170" spans="2:17">
      <c r="B170" s="13"/>
      <c r="J170" s="14"/>
      <c r="K170" s="14"/>
      <c r="L170" s="14"/>
      <c r="M170" s="14"/>
      <c r="N170" s="14"/>
      <c r="Q170" s="12"/>
    </row>
    <row r="171" spans="2:17">
      <c r="B171" s="13"/>
    </row>
    <row r="172" spans="2:17">
      <c r="B172" s="13"/>
    </row>
    <row r="173" spans="2:17">
      <c r="B173" s="13"/>
      <c r="J173" s="14"/>
      <c r="K173" s="14"/>
      <c r="L173" s="14"/>
      <c r="M173" s="14"/>
      <c r="N173" s="14"/>
      <c r="Q173" s="12"/>
    </row>
    <row r="174" spans="2:17">
      <c r="B174" s="13"/>
      <c r="J174" s="14"/>
      <c r="K174" s="14"/>
      <c r="L174" s="14"/>
      <c r="M174" s="14"/>
      <c r="N174" s="14"/>
      <c r="Q174" s="12"/>
    </row>
    <row r="175" spans="2:17">
      <c r="B175" s="13"/>
      <c r="F175" s="34"/>
    </row>
    <row r="176" spans="2:17">
      <c r="B176" s="13"/>
      <c r="F176" s="34"/>
    </row>
    <row r="177" spans="2:17">
      <c r="B177" s="13"/>
      <c r="F177" s="34"/>
    </row>
    <row r="178" spans="2:17">
      <c r="B178" s="13"/>
      <c r="F178" s="34"/>
    </row>
    <row r="179" spans="2:17">
      <c r="B179" s="13"/>
    </row>
    <row r="180" spans="2:17">
      <c r="B180" s="13"/>
    </row>
    <row r="181" spans="2:17">
      <c r="B181" s="13"/>
    </row>
    <row r="182" spans="2:17">
      <c r="B182" s="13"/>
      <c r="F182" s="34"/>
    </row>
    <row r="183" spans="2:17">
      <c r="B183" s="13"/>
    </row>
    <row r="184" spans="2:17">
      <c r="B184" s="13"/>
      <c r="J184" s="14"/>
      <c r="K184" s="14"/>
      <c r="L184" s="14"/>
      <c r="M184" s="14"/>
      <c r="N184" s="14"/>
      <c r="Q184" s="12"/>
    </row>
    <row r="185" spans="2:17">
      <c r="B185" s="13"/>
      <c r="F185" s="34"/>
    </row>
    <row r="186" spans="2:17">
      <c r="B186" s="13"/>
      <c r="J186" s="14"/>
      <c r="K186" s="14"/>
      <c r="L186" s="14"/>
      <c r="M186" s="14"/>
      <c r="N186" s="14"/>
      <c r="Q186" s="12"/>
    </row>
    <row r="187" spans="2:17">
      <c r="B187" s="13"/>
    </row>
    <row r="188" spans="2:17">
      <c r="B188" s="13"/>
    </row>
    <row r="189" spans="2:17">
      <c r="B189" s="13"/>
      <c r="F189" s="34"/>
    </row>
    <row r="190" spans="2:17">
      <c r="B190" s="13"/>
      <c r="J190" s="14"/>
      <c r="K190" s="14"/>
      <c r="L190" s="14"/>
      <c r="M190" s="14"/>
      <c r="N190" s="14"/>
      <c r="Q190" s="12"/>
    </row>
    <row r="191" spans="2:17">
      <c r="B191" s="13"/>
      <c r="J191" s="14"/>
      <c r="K191" s="14"/>
      <c r="L191" s="14"/>
      <c r="M191" s="14"/>
      <c r="N191" s="14"/>
      <c r="Q191" s="12"/>
    </row>
    <row r="192" spans="2:17">
      <c r="B192" s="13"/>
      <c r="F192" s="34"/>
    </row>
    <row r="193" spans="2:17">
      <c r="B193" s="13"/>
      <c r="F193" s="34"/>
    </row>
    <row r="194" spans="2:17">
      <c r="B194" s="13"/>
    </row>
    <row r="195" spans="2:17">
      <c r="B195" s="13"/>
      <c r="J195" s="14"/>
      <c r="K195" s="14"/>
      <c r="L195" s="14"/>
      <c r="M195" s="14"/>
      <c r="N195" s="14"/>
      <c r="Q195" s="12"/>
    </row>
    <row r="196" spans="2:17">
      <c r="B196" s="13"/>
      <c r="J196" s="14"/>
      <c r="K196" s="14"/>
      <c r="L196" s="14"/>
      <c r="M196" s="14"/>
      <c r="N196" s="14"/>
      <c r="Q196" s="12"/>
    </row>
    <row r="197" spans="2:17">
      <c r="B197" s="13"/>
      <c r="J197" s="14"/>
      <c r="K197" s="14"/>
      <c r="L197" s="14"/>
      <c r="M197" s="14"/>
      <c r="N197" s="14"/>
      <c r="Q197" s="12"/>
    </row>
    <row r="198" spans="2:17">
      <c r="B198" s="13"/>
      <c r="F198" s="34"/>
    </row>
    <row r="199" spans="2:17">
      <c r="B199" s="13"/>
      <c r="C199" s="12" t="s">
        <v>5241</v>
      </c>
      <c r="D199" s="1" t="s">
        <v>5828</v>
      </c>
      <c r="J199" s="14"/>
      <c r="K199" s="14"/>
      <c r="L199" s="14"/>
      <c r="M199" s="14"/>
      <c r="N199" s="14"/>
      <c r="Q199" s="12"/>
    </row>
    <row r="200" spans="2:17">
      <c r="B200" s="13"/>
      <c r="F200" s="34"/>
    </row>
    <row r="201" spans="2:17">
      <c r="B201" s="13"/>
      <c r="F201" s="34"/>
    </row>
    <row r="202" spans="2:17">
      <c r="B202" s="13"/>
    </row>
    <row r="203" spans="2:17">
      <c r="B203" s="13"/>
      <c r="J203" s="14"/>
      <c r="K203" s="14"/>
      <c r="L203" s="14"/>
      <c r="M203" s="14"/>
      <c r="N203" s="14"/>
      <c r="Q203" s="12"/>
    </row>
    <row r="204" spans="2:17">
      <c r="B204" s="13"/>
      <c r="J204" s="14"/>
      <c r="K204" s="14"/>
      <c r="L204" s="14"/>
      <c r="M204" s="14"/>
      <c r="N204" s="14"/>
      <c r="Q204" s="12"/>
    </row>
    <row r="205" spans="2:17">
      <c r="B205" s="13"/>
    </row>
    <row r="206" spans="2:17">
      <c r="B206" s="13"/>
      <c r="J206" s="14"/>
      <c r="K206" s="14"/>
      <c r="L206" s="14"/>
      <c r="M206" s="14"/>
      <c r="N206" s="14"/>
      <c r="Q206" s="12"/>
    </row>
    <row r="207" spans="2:17">
      <c r="B207" s="13"/>
      <c r="J207" s="14"/>
      <c r="K207" s="14"/>
      <c r="L207" s="14"/>
      <c r="M207" s="14"/>
      <c r="N207" s="14"/>
      <c r="Q207" s="12"/>
    </row>
    <row r="208" spans="2:17">
      <c r="B208" s="13"/>
    </row>
    <row r="209" spans="2:17">
      <c r="B209" s="13"/>
      <c r="F209" s="34"/>
    </row>
    <row r="210" spans="2:17">
      <c r="B210" s="13"/>
      <c r="F210" s="34"/>
    </row>
    <row r="211" spans="2:17">
      <c r="B211" s="13"/>
    </row>
    <row r="212" spans="2:17">
      <c r="B212" s="13"/>
      <c r="F212" s="34"/>
    </row>
    <row r="213" spans="2:17">
      <c r="B213" s="13"/>
      <c r="F213" s="34"/>
    </row>
    <row r="214" spans="2:17">
      <c r="B214" s="13"/>
      <c r="F214" s="34"/>
    </row>
    <row r="215" spans="2:17">
      <c r="B215" s="13"/>
      <c r="F215" s="34"/>
    </row>
    <row r="216" spans="2:17">
      <c r="B216" s="13"/>
    </row>
    <row r="217" spans="2:17">
      <c r="B217" s="13"/>
      <c r="F217" s="34"/>
    </row>
    <row r="218" spans="2:17">
      <c r="B218" s="13"/>
      <c r="F218" s="34"/>
    </row>
    <row r="219" spans="2:17">
      <c r="B219" s="13"/>
      <c r="J219" s="14"/>
      <c r="K219" s="14"/>
      <c r="L219" s="14"/>
      <c r="M219" s="14"/>
      <c r="N219" s="14"/>
      <c r="Q219" s="12"/>
    </row>
    <row r="220" spans="2:17">
      <c r="B220" s="13"/>
      <c r="F220" s="34"/>
    </row>
    <row r="221" spans="2:17">
      <c r="B221" s="13"/>
      <c r="J221" s="14"/>
      <c r="K221" s="14"/>
      <c r="L221" s="14"/>
      <c r="M221" s="14"/>
      <c r="N221" s="14"/>
      <c r="Q221" s="12"/>
    </row>
    <row r="222" spans="2:17">
      <c r="B222" s="13"/>
      <c r="J222" s="14"/>
      <c r="K222" s="14"/>
      <c r="L222" s="14"/>
      <c r="M222" s="14"/>
      <c r="N222" s="14"/>
      <c r="Q222" s="12"/>
    </row>
    <row r="223" spans="2:17">
      <c r="B223" s="13"/>
    </row>
    <row r="224" spans="2:17">
      <c r="B224" s="13"/>
      <c r="J224" s="14"/>
      <c r="K224" s="14"/>
      <c r="L224" s="14"/>
      <c r="M224" s="14"/>
      <c r="N224" s="14"/>
      <c r="Q224" s="12"/>
    </row>
    <row r="225" spans="2:17">
      <c r="B225" s="13"/>
    </row>
    <row r="226" spans="2:17">
      <c r="B226" s="13"/>
    </row>
    <row r="227" spans="2:17">
      <c r="B227" s="13"/>
    </row>
    <row r="228" spans="2:17">
      <c r="B228" s="13"/>
      <c r="J228" s="14"/>
      <c r="K228" s="14"/>
      <c r="L228" s="14"/>
      <c r="M228" s="14"/>
      <c r="N228" s="14"/>
      <c r="Q228" s="12"/>
    </row>
    <row r="229" spans="2:17">
      <c r="B229" s="13"/>
      <c r="J229" s="14"/>
      <c r="K229" s="14"/>
      <c r="L229" s="14"/>
      <c r="M229" s="14"/>
      <c r="N229" s="14"/>
      <c r="Q229" s="12"/>
    </row>
    <row r="230" spans="2:17">
      <c r="B230" s="13"/>
      <c r="F230" s="34"/>
    </row>
    <row r="231" spans="2:17">
      <c r="B231" s="13"/>
    </row>
    <row r="232" spans="2:17">
      <c r="B232" s="13"/>
      <c r="F232" s="34"/>
    </row>
    <row r="233" spans="2:17">
      <c r="B233" s="13"/>
      <c r="F233" s="34"/>
    </row>
    <row r="234" spans="2:17">
      <c r="B234" s="13"/>
      <c r="J234" s="14"/>
      <c r="K234" s="14"/>
      <c r="L234" s="14"/>
      <c r="M234" s="14"/>
      <c r="N234" s="14"/>
      <c r="Q234" s="12"/>
    </row>
    <row r="235" spans="2:17">
      <c r="B235" s="13"/>
      <c r="J235" s="14"/>
      <c r="K235" s="14"/>
      <c r="L235" s="14"/>
      <c r="M235" s="14"/>
      <c r="N235" s="14"/>
      <c r="Q235" s="12"/>
    </row>
    <row r="236" spans="2:17">
      <c r="B236" s="13"/>
      <c r="F236" s="34"/>
    </row>
    <row r="237" spans="2:17">
      <c r="B237" s="13"/>
      <c r="F237" s="34"/>
    </row>
    <row r="238" spans="2:17">
      <c r="B238" s="13"/>
      <c r="F238" s="34"/>
    </row>
    <row r="239" spans="2:17">
      <c r="B239" s="13"/>
      <c r="F239" s="34"/>
    </row>
    <row r="240" spans="2:17">
      <c r="B240" s="13"/>
    </row>
    <row r="241" spans="2:17">
      <c r="B241" s="13"/>
      <c r="F241" s="34"/>
    </row>
    <row r="242" spans="2:17">
      <c r="B242" s="13"/>
    </row>
    <row r="243" spans="2:17">
      <c r="B243" s="13"/>
    </row>
    <row r="244" spans="2:17">
      <c r="B244" s="13"/>
      <c r="F244" s="34"/>
    </row>
    <row r="245" spans="2:17">
      <c r="B245" s="13"/>
      <c r="F245" s="34"/>
    </row>
    <row r="246" spans="2:17">
      <c r="B246" s="13"/>
      <c r="F246" s="34"/>
    </row>
    <row r="247" spans="2:17">
      <c r="B247" s="13"/>
      <c r="J247" s="14"/>
      <c r="K247" s="14"/>
      <c r="L247" s="14"/>
      <c r="M247" s="14"/>
      <c r="N247" s="14"/>
      <c r="Q247" s="12"/>
    </row>
    <row r="248" spans="2:17">
      <c r="B248" s="13"/>
    </row>
    <row r="249" spans="2:17">
      <c r="B249" s="13"/>
      <c r="F249" s="34"/>
    </row>
    <row r="250" spans="2:17">
      <c r="B250" s="13"/>
    </row>
    <row r="251" spans="2:17">
      <c r="B251" s="13"/>
      <c r="J251" s="14"/>
      <c r="K251" s="14"/>
      <c r="L251" s="14"/>
      <c r="M251" s="14"/>
      <c r="N251" s="14"/>
      <c r="Q251" s="12"/>
    </row>
    <row r="252" spans="2:17">
      <c r="B252" s="13"/>
    </row>
    <row r="253" spans="2:17">
      <c r="B253" s="13"/>
    </row>
    <row r="254" spans="2:17">
      <c r="B254" s="13"/>
    </row>
    <row r="255" spans="2:17">
      <c r="B255" s="13"/>
    </row>
    <row r="256" spans="2:17">
      <c r="B256" s="13"/>
    </row>
    <row r="257" spans="2:14">
      <c r="B257" s="13"/>
    </row>
    <row r="258" spans="2:14">
      <c r="B258" s="13"/>
    </row>
    <row r="259" spans="2:14">
      <c r="B259" s="13"/>
    </row>
    <row r="260" spans="2:14">
      <c r="B260" s="13"/>
    </row>
    <row r="261" spans="2:14">
      <c r="B261" s="13"/>
    </row>
    <row r="262" spans="2:14">
      <c r="B262" s="13"/>
    </row>
    <row r="263" spans="2:14">
      <c r="B263" s="13"/>
    </row>
    <row r="264" spans="2:14">
      <c r="B264" s="13"/>
    </row>
    <row r="265" spans="2:14">
      <c r="B265" s="13"/>
    </row>
    <row r="266" spans="2:14">
      <c r="B266" s="13"/>
    </row>
    <row r="267" spans="2:14">
      <c r="B267" s="13"/>
    </row>
    <row r="268" spans="2:14">
      <c r="B268" s="13"/>
      <c r="J268" s="1"/>
      <c r="K268" s="1"/>
      <c r="L268" s="1"/>
      <c r="M268" s="1"/>
      <c r="N268" s="1"/>
    </row>
    <row r="269" spans="2:14">
      <c r="B269" s="13"/>
    </row>
    <row r="270" spans="2:14">
      <c r="B270" s="13"/>
    </row>
    <row r="271" spans="2:14">
      <c r="B271" s="13"/>
    </row>
    <row r="272" spans="2:14">
      <c r="B272" s="13"/>
    </row>
    <row r="273" spans="2:6">
      <c r="B273" s="13"/>
    </row>
    <row r="274" spans="2:6">
      <c r="B274" s="13"/>
    </row>
    <row r="275" spans="2:6">
      <c r="B275" s="13"/>
    </row>
    <row r="276" spans="2:6">
      <c r="B276" s="13"/>
    </row>
    <row r="277" spans="2:6">
      <c r="B277" s="13"/>
    </row>
    <row r="278" spans="2:6">
      <c r="B278" s="13"/>
    </row>
    <row r="279" spans="2:6">
      <c r="B279" s="13"/>
    </row>
    <row r="280" spans="2:6">
      <c r="B280" s="13"/>
    </row>
    <row r="281" spans="2:6">
      <c r="B281" s="13"/>
    </row>
    <row r="282" spans="2:6">
      <c r="B282" s="13"/>
    </row>
    <row r="283" spans="2:6">
      <c r="B283" s="13"/>
    </row>
    <row r="284" spans="2:6">
      <c r="B284" s="13"/>
    </row>
    <row r="285" spans="2:6">
      <c r="B285" s="13"/>
      <c r="C285" s="34"/>
      <c r="D285" s="15"/>
      <c r="E285" s="15"/>
      <c r="F285" s="34"/>
    </row>
    <row r="286" spans="2:6">
      <c r="B286" s="13"/>
    </row>
    <row r="287" spans="2:6">
      <c r="B287" s="13"/>
      <c r="C287" s="34"/>
      <c r="D287" s="15"/>
      <c r="E287" s="15"/>
      <c r="F287" s="34"/>
    </row>
    <row r="288" spans="2:6">
      <c r="B288" s="13"/>
    </row>
    <row r="289" spans="2:6">
      <c r="B289" s="13"/>
    </row>
    <row r="290" spans="2:6">
      <c r="B290" s="13"/>
    </row>
    <row r="291" spans="2:6">
      <c r="B291" s="13"/>
    </row>
    <row r="292" spans="2:6">
      <c r="B292" s="13"/>
    </row>
    <row r="293" spans="2:6">
      <c r="B293" s="13"/>
    </row>
    <row r="294" spans="2:6">
      <c r="B294" s="13"/>
    </row>
    <row r="295" spans="2:6">
      <c r="B295" s="13"/>
    </row>
    <row r="296" spans="2:6">
      <c r="B296" s="13"/>
    </row>
    <row r="297" spans="2:6">
      <c r="B297" s="13"/>
    </row>
    <row r="298" spans="2:6">
      <c r="B298" s="13"/>
    </row>
    <row r="299" spans="2:6">
      <c r="B299" s="13"/>
      <c r="C299" s="34"/>
      <c r="D299" s="15"/>
      <c r="E299" s="15"/>
      <c r="F299" s="34"/>
    </row>
    <row r="300" spans="2:6">
      <c r="B300" s="13"/>
    </row>
    <row r="301" spans="2:6">
      <c r="B301" s="13"/>
    </row>
    <row r="302" spans="2:6">
      <c r="B302" s="13"/>
    </row>
    <row r="303" spans="2:6">
      <c r="B303" s="13"/>
    </row>
    <row r="304" spans="2:6">
      <c r="B304" s="13"/>
    </row>
    <row r="305" spans="2:6">
      <c r="B305" s="13"/>
    </row>
    <row r="306" spans="2:6">
      <c r="B306" s="13"/>
    </row>
    <row r="307" spans="2:6">
      <c r="B307" s="13"/>
    </row>
    <row r="308" spans="2:6">
      <c r="B308" s="13"/>
    </row>
    <row r="309" spans="2:6">
      <c r="B309" s="13"/>
    </row>
    <row r="310" spans="2:6">
      <c r="B310" s="13"/>
    </row>
    <row r="311" spans="2:6">
      <c r="B311" s="13"/>
    </row>
    <row r="312" spans="2:6">
      <c r="B312" s="13"/>
    </row>
    <row r="313" spans="2:6">
      <c r="B313" s="13"/>
    </row>
    <row r="314" spans="2:6">
      <c r="B314" s="13"/>
      <c r="C314" s="34"/>
      <c r="D314" s="15"/>
      <c r="E314" s="15"/>
      <c r="F314" s="34"/>
    </row>
    <row r="315" spans="2:6">
      <c r="B315" s="13"/>
    </row>
    <row r="316" spans="2:6">
      <c r="B316" s="13"/>
    </row>
    <row r="317" spans="2:6">
      <c r="B317" s="13"/>
    </row>
    <row r="318" spans="2:6">
      <c r="B318" s="13"/>
    </row>
    <row r="319" spans="2:6">
      <c r="B319" s="13"/>
    </row>
    <row r="320" spans="2:6">
      <c r="B320" s="13"/>
    </row>
    <row r="321" spans="2:2">
      <c r="B321" s="13"/>
    </row>
    <row r="322" spans="2:2">
      <c r="B322" s="13"/>
    </row>
    <row r="323" spans="2:2">
      <c r="B323" s="13"/>
    </row>
    <row r="324" spans="2:2">
      <c r="B324" s="13"/>
    </row>
    <row r="325" spans="2:2">
      <c r="B325" s="13"/>
    </row>
    <row r="326" spans="2:2">
      <c r="B326" s="13"/>
    </row>
    <row r="327" spans="2:2">
      <c r="B327" s="13"/>
    </row>
    <row r="328" spans="2:2">
      <c r="B328" s="13"/>
    </row>
    <row r="329" spans="2:2">
      <c r="B329" s="13"/>
    </row>
    <row r="330" spans="2:2">
      <c r="B330" s="13"/>
    </row>
    <row r="331" spans="2:2">
      <c r="B331" s="13"/>
    </row>
    <row r="332" spans="2:2">
      <c r="B332" s="13"/>
    </row>
    <row r="333" spans="2:2">
      <c r="B333" s="13"/>
    </row>
    <row r="334" spans="2:2">
      <c r="B334" s="13"/>
    </row>
    <row r="335" spans="2:2">
      <c r="B335" s="13"/>
    </row>
    <row r="336" spans="2:2">
      <c r="B336" s="13"/>
    </row>
    <row r="337" spans="2:6">
      <c r="B337" s="13"/>
    </row>
    <row r="338" spans="2:6">
      <c r="B338" s="13"/>
    </row>
    <row r="339" spans="2:6">
      <c r="B339" s="13"/>
    </row>
    <row r="340" spans="2:6">
      <c r="B340" s="13"/>
    </row>
    <row r="341" spans="2:6">
      <c r="B341" s="13"/>
    </row>
    <row r="342" spans="2:6">
      <c r="B342" s="13"/>
    </row>
    <row r="343" spans="2:6">
      <c r="B343" s="13"/>
    </row>
    <row r="344" spans="2:6">
      <c r="B344" s="13"/>
    </row>
    <row r="345" spans="2:6">
      <c r="B345" s="13"/>
    </row>
    <row r="346" spans="2:6">
      <c r="B346" s="13"/>
    </row>
    <row r="347" spans="2:6">
      <c r="B347" s="13"/>
      <c r="C347" s="34"/>
      <c r="D347" s="15"/>
      <c r="E347" s="15"/>
      <c r="F347" s="34"/>
    </row>
    <row r="348" spans="2:6">
      <c r="B348" s="13"/>
    </row>
    <row r="349" spans="2:6">
      <c r="B349" s="13"/>
    </row>
    <row r="350" spans="2:6">
      <c r="B350" s="13"/>
    </row>
    <row r="351" spans="2:6">
      <c r="B351" s="13"/>
    </row>
    <row r="352" spans="2:6">
      <c r="B352" s="13"/>
    </row>
    <row r="353" spans="2:2">
      <c r="B353" s="13"/>
    </row>
    <row r="354" spans="2:2">
      <c r="B354" s="13"/>
    </row>
    <row r="355" spans="2:2">
      <c r="B355" s="13"/>
    </row>
    <row r="356" spans="2:2">
      <c r="B356" s="13"/>
    </row>
    <row r="357" spans="2:2">
      <c r="B357" s="13"/>
    </row>
    <row r="358" spans="2:2">
      <c r="B358" s="13"/>
    </row>
    <row r="359" spans="2:2">
      <c r="B359" s="13"/>
    </row>
    <row r="360" spans="2:2">
      <c r="B360" s="13"/>
    </row>
    <row r="361" spans="2:2">
      <c r="B361" s="13"/>
    </row>
    <row r="362" spans="2:2">
      <c r="B362" s="13"/>
    </row>
    <row r="363" spans="2:2">
      <c r="B363" s="13"/>
    </row>
    <row r="364" spans="2:2">
      <c r="B364" s="13"/>
    </row>
    <row r="365" spans="2:2">
      <c r="B365" s="13"/>
    </row>
    <row r="366" spans="2:2">
      <c r="B366" s="13"/>
    </row>
    <row r="367" spans="2:2">
      <c r="B367" s="13"/>
    </row>
    <row r="368" spans="2:2">
      <c r="B368" s="13"/>
    </row>
    <row r="369" spans="2:6">
      <c r="B369" s="13"/>
    </row>
    <row r="370" spans="2:6">
      <c r="B370" s="13"/>
    </row>
    <row r="371" spans="2:6">
      <c r="B371" s="13"/>
    </row>
    <row r="372" spans="2:6">
      <c r="B372" s="13"/>
    </row>
    <row r="373" spans="2:6">
      <c r="B373" s="13"/>
    </row>
    <row r="374" spans="2:6">
      <c r="B374" s="13"/>
    </row>
    <row r="375" spans="2:6">
      <c r="B375" s="13"/>
    </row>
    <row r="376" spans="2:6">
      <c r="B376" s="13"/>
    </row>
    <row r="377" spans="2:6">
      <c r="B377" s="13"/>
    </row>
    <row r="378" spans="2:6">
      <c r="B378" s="13"/>
    </row>
    <row r="379" spans="2:6">
      <c r="B379" s="13"/>
      <c r="C379" s="34"/>
      <c r="D379" s="15"/>
      <c r="E379" s="15"/>
      <c r="F379" s="34"/>
    </row>
    <row r="380" spans="2:6">
      <c r="B380" s="13"/>
    </row>
    <row r="381" spans="2:6">
      <c r="B381" s="13"/>
    </row>
    <row r="382" spans="2:6">
      <c r="B382" s="13"/>
    </row>
    <row r="383" spans="2:6">
      <c r="B383" s="13"/>
    </row>
    <row r="384" spans="2:6">
      <c r="B384" s="13"/>
    </row>
    <row r="385" spans="2:2">
      <c r="B385" s="13"/>
    </row>
    <row r="386" spans="2:2">
      <c r="B386" s="13"/>
    </row>
    <row r="387" spans="2:2">
      <c r="B387" s="13"/>
    </row>
    <row r="388" spans="2:2">
      <c r="B388" s="13"/>
    </row>
    <row r="389" spans="2:2">
      <c r="B389" s="13"/>
    </row>
    <row r="390" spans="2:2">
      <c r="B390" s="13"/>
    </row>
    <row r="391" spans="2:2">
      <c r="B391" s="13"/>
    </row>
    <row r="392" spans="2:2">
      <c r="B392" s="13"/>
    </row>
    <row r="393" spans="2:2">
      <c r="B393" s="13"/>
    </row>
    <row r="394" spans="2:2">
      <c r="B394" s="13"/>
    </row>
    <row r="395" spans="2:2">
      <c r="B395" s="13"/>
    </row>
    <row r="396" spans="2:2">
      <c r="B396" s="13"/>
    </row>
    <row r="397" spans="2:2">
      <c r="B397" s="13"/>
    </row>
    <row r="398" spans="2:2">
      <c r="B398" s="13"/>
    </row>
    <row r="399" spans="2:2">
      <c r="B399" s="13"/>
    </row>
    <row r="400" spans="2:2">
      <c r="B400" s="13"/>
    </row>
    <row r="401" spans="2:2">
      <c r="B401" s="13"/>
    </row>
    <row r="402" spans="2:2">
      <c r="B402" s="13"/>
    </row>
    <row r="403" spans="2:2">
      <c r="B403" s="13"/>
    </row>
    <row r="404" spans="2:2">
      <c r="B404" s="13"/>
    </row>
    <row r="405" spans="2:2">
      <c r="B405" s="13"/>
    </row>
    <row r="406" spans="2:2">
      <c r="B406" s="13"/>
    </row>
    <row r="407" spans="2:2">
      <c r="B407" s="13"/>
    </row>
    <row r="408" spans="2:2">
      <c r="B408" s="13"/>
    </row>
    <row r="409" spans="2:2">
      <c r="B409" s="13"/>
    </row>
    <row r="410" spans="2:2">
      <c r="B410" s="13"/>
    </row>
    <row r="411" spans="2:2">
      <c r="B411" s="13"/>
    </row>
    <row r="412" spans="2:2">
      <c r="B412" s="13"/>
    </row>
    <row r="413" spans="2:2">
      <c r="B413" s="13"/>
    </row>
    <row r="414" spans="2:2">
      <c r="B414" s="13"/>
    </row>
    <row r="415" spans="2:2">
      <c r="B415" s="13"/>
    </row>
    <row r="416" spans="2:2">
      <c r="B416" s="13"/>
    </row>
    <row r="417" spans="2:2">
      <c r="B417" s="13"/>
    </row>
    <row r="418" spans="2:2">
      <c r="B418" s="13"/>
    </row>
    <row r="419" spans="2:2">
      <c r="B419" s="13"/>
    </row>
    <row r="420" spans="2:2">
      <c r="B420" s="13"/>
    </row>
    <row r="421" spans="2:2">
      <c r="B421" s="13"/>
    </row>
    <row r="422" spans="2:2">
      <c r="B422" s="13"/>
    </row>
    <row r="423" spans="2:2">
      <c r="B423" s="13"/>
    </row>
    <row r="424" spans="2:2">
      <c r="B424" s="13"/>
    </row>
    <row r="425" spans="2:2">
      <c r="B425" s="13"/>
    </row>
    <row r="426" spans="2:2">
      <c r="B426" s="13"/>
    </row>
    <row r="427" spans="2:2">
      <c r="B427" s="13"/>
    </row>
    <row r="428" spans="2:2">
      <c r="B428" s="13"/>
    </row>
    <row r="429" spans="2:2">
      <c r="B429" s="13"/>
    </row>
    <row r="430" spans="2:2">
      <c r="B430" s="13"/>
    </row>
    <row r="431" spans="2:2">
      <c r="B431" s="13"/>
    </row>
    <row r="432" spans="2:2">
      <c r="B432" s="13"/>
    </row>
    <row r="433" spans="2:6">
      <c r="B433" s="13"/>
    </row>
    <row r="434" spans="2:6">
      <c r="B434" s="13"/>
    </row>
    <row r="435" spans="2:6">
      <c r="B435" s="13"/>
    </row>
    <row r="436" spans="2:6">
      <c r="B436" s="13"/>
    </row>
    <row r="437" spans="2:6" ht="13.5" customHeight="1">
      <c r="B437" s="13"/>
    </row>
    <row r="438" spans="2:6">
      <c r="B438" s="13"/>
    </row>
    <row r="439" spans="2:6">
      <c r="B439" s="13"/>
    </row>
    <row r="440" spans="2:6">
      <c r="B440" s="13"/>
    </row>
    <row r="441" spans="2:6">
      <c r="B441" s="13"/>
    </row>
    <row r="442" spans="2:6">
      <c r="B442" s="13"/>
      <c r="C442" s="34"/>
      <c r="D442" s="15"/>
      <c r="E442" s="15"/>
      <c r="F442" s="34"/>
    </row>
    <row r="443" spans="2:6">
      <c r="B443" s="13"/>
    </row>
    <row r="444" spans="2:6">
      <c r="B444" s="13"/>
    </row>
    <row r="445" spans="2:6">
      <c r="B445" s="13"/>
    </row>
    <row r="446" spans="2:6">
      <c r="B446" s="13"/>
    </row>
    <row r="447" spans="2:6">
      <c r="B447" s="13"/>
    </row>
    <row r="448" spans="2:6">
      <c r="B448" s="13"/>
    </row>
    <row r="449" spans="2:6">
      <c r="B449" s="13"/>
    </row>
    <row r="450" spans="2:6">
      <c r="B450" s="13"/>
    </row>
    <row r="451" spans="2:6">
      <c r="B451" s="13"/>
    </row>
    <row r="452" spans="2:6">
      <c r="B452" s="13"/>
    </row>
    <row r="453" spans="2:6">
      <c r="B453" s="13"/>
    </row>
    <row r="454" spans="2:6">
      <c r="B454" s="13"/>
      <c r="C454" s="34"/>
      <c r="D454" s="15"/>
      <c r="E454" s="15"/>
      <c r="F454" s="34"/>
    </row>
    <row r="455" spans="2:6">
      <c r="B455" s="13"/>
    </row>
    <row r="456" spans="2:6">
      <c r="B456" s="13"/>
    </row>
    <row r="457" spans="2:6">
      <c r="B457" s="13"/>
    </row>
    <row r="458" spans="2:6">
      <c r="B458" s="13"/>
    </row>
    <row r="459" spans="2:6">
      <c r="B459" s="13"/>
    </row>
    <row r="460" spans="2:6">
      <c r="B460" s="13"/>
    </row>
    <row r="461" spans="2:6">
      <c r="B461" s="13"/>
    </row>
    <row r="462" spans="2:6">
      <c r="B462" s="13"/>
    </row>
    <row r="463" spans="2:6">
      <c r="B463" s="13"/>
    </row>
    <row r="464" spans="2:6">
      <c r="B464" s="13"/>
    </row>
    <row r="465" spans="2:2">
      <c r="B465" s="13"/>
    </row>
    <row r="466" spans="2:2">
      <c r="B466" s="13"/>
    </row>
    <row r="467" spans="2:2">
      <c r="B467" s="13"/>
    </row>
    <row r="468" spans="2:2">
      <c r="B468" s="13"/>
    </row>
    <row r="469" spans="2:2">
      <c r="B469" s="13"/>
    </row>
    <row r="470" spans="2:2">
      <c r="B470" s="13"/>
    </row>
    <row r="471" spans="2:2">
      <c r="B471" s="13"/>
    </row>
    <row r="472" spans="2:2">
      <c r="B472" s="13"/>
    </row>
    <row r="473" spans="2:2">
      <c r="B473" s="13"/>
    </row>
    <row r="474" spans="2:2">
      <c r="B474" s="13"/>
    </row>
    <row r="475" spans="2:2">
      <c r="B475" s="13"/>
    </row>
    <row r="476" spans="2:2">
      <c r="B476" s="13"/>
    </row>
    <row r="477" spans="2:2">
      <c r="B477" s="13"/>
    </row>
    <row r="478" spans="2:2">
      <c r="B478" s="13"/>
    </row>
    <row r="479" spans="2:2">
      <c r="B479" s="13"/>
    </row>
    <row r="480" spans="2:2">
      <c r="B480" s="13"/>
    </row>
    <row r="481" spans="2:2">
      <c r="B481" s="13"/>
    </row>
    <row r="482" spans="2:2">
      <c r="B482" s="13"/>
    </row>
    <row r="483" spans="2:2">
      <c r="B483" s="13"/>
    </row>
    <row r="484" spans="2:2">
      <c r="B484" s="13"/>
    </row>
    <row r="485" spans="2:2">
      <c r="B485" s="13"/>
    </row>
    <row r="486" spans="2:2">
      <c r="B486" s="13"/>
    </row>
    <row r="487" spans="2:2">
      <c r="B487" s="13"/>
    </row>
    <row r="488" spans="2:2">
      <c r="B488" s="13"/>
    </row>
    <row r="489" spans="2:2">
      <c r="B489" s="13"/>
    </row>
    <row r="490" spans="2:2">
      <c r="B490" s="13"/>
    </row>
    <row r="491" spans="2:2">
      <c r="B491" s="13"/>
    </row>
    <row r="492" spans="2:2">
      <c r="B492" s="13"/>
    </row>
    <row r="493" spans="2:2">
      <c r="B493" s="13"/>
    </row>
    <row r="494" spans="2:2">
      <c r="B494" s="13"/>
    </row>
    <row r="495" spans="2:2">
      <c r="B495" s="13"/>
    </row>
    <row r="496" spans="2:2">
      <c r="B496" s="13"/>
    </row>
    <row r="497" spans="2:2">
      <c r="B497" s="13"/>
    </row>
    <row r="498" spans="2:2">
      <c r="B498" s="13"/>
    </row>
    <row r="499" spans="2:2">
      <c r="B499" s="13"/>
    </row>
    <row r="500" spans="2:2">
      <c r="B500" s="13"/>
    </row>
    <row r="501" spans="2:2">
      <c r="B501" s="13"/>
    </row>
    <row r="502" spans="2:2">
      <c r="B502" s="13"/>
    </row>
    <row r="503" spans="2:2">
      <c r="B503" s="13"/>
    </row>
    <row r="504" spans="2:2">
      <c r="B504" s="13"/>
    </row>
    <row r="505" spans="2:2">
      <c r="B505" s="13"/>
    </row>
    <row r="506" spans="2:2">
      <c r="B506" s="13"/>
    </row>
    <row r="507" spans="2:2">
      <c r="B507" s="13"/>
    </row>
    <row r="508" spans="2:2">
      <c r="B508" s="13"/>
    </row>
    <row r="509" spans="2:2">
      <c r="B509" s="13"/>
    </row>
    <row r="510" spans="2:2">
      <c r="B510" s="13"/>
    </row>
    <row r="511" spans="2:2">
      <c r="B511" s="13"/>
    </row>
    <row r="512" spans="2:2">
      <c r="B512" s="13"/>
    </row>
    <row r="513" spans="2:6">
      <c r="B513" s="13"/>
    </row>
    <row r="514" spans="2:6">
      <c r="B514" s="13"/>
    </row>
    <row r="515" spans="2:6">
      <c r="B515" s="13"/>
      <c r="C515" s="34"/>
      <c r="D515" s="15"/>
      <c r="E515" s="15"/>
      <c r="F515" s="34"/>
    </row>
    <row r="516" spans="2:6">
      <c r="B516" s="13"/>
    </row>
    <row r="517" spans="2:6">
      <c r="B517" s="13"/>
    </row>
    <row r="518" spans="2:6">
      <c r="B518" s="13"/>
    </row>
    <row r="519" spans="2:6">
      <c r="B519" s="13"/>
    </row>
    <row r="520" spans="2:6">
      <c r="B520" s="13"/>
    </row>
    <row r="521" spans="2:6">
      <c r="B521" s="13"/>
    </row>
    <row r="522" spans="2:6">
      <c r="B522" s="13"/>
    </row>
    <row r="523" spans="2:6">
      <c r="B523" s="13"/>
    </row>
    <row r="524" spans="2:6">
      <c r="B524" s="13"/>
    </row>
    <row r="525" spans="2:6">
      <c r="B525" s="13"/>
    </row>
    <row r="526" spans="2:6">
      <c r="B526" s="13"/>
    </row>
    <row r="527" spans="2:6">
      <c r="B527" s="13"/>
    </row>
    <row r="528" spans="2:6">
      <c r="B528" s="13"/>
    </row>
    <row r="529" spans="2:3">
      <c r="B529" s="13"/>
    </row>
    <row r="530" spans="2:3">
      <c r="B530" s="13"/>
    </row>
    <row r="531" spans="2:3">
      <c r="B531" s="13"/>
    </row>
    <row r="532" spans="2:3">
      <c r="B532" s="13"/>
    </row>
    <row r="533" spans="2:3">
      <c r="B533" s="13"/>
    </row>
    <row r="534" spans="2:3">
      <c r="B534" s="13"/>
      <c r="C534" s="172"/>
    </row>
    <row r="535" spans="2:3">
      <c r="B535" s="13"/>
    </row>
    <row r="536" spans="2:3">
      <c r="B536" s="13"/>
    </row>
    <row r="537" spans="2:3">
      <c r="B537" s="13"/>
    </row>
    <row r="538" spans="2:3">
      <c r="B538" s="13"/>
    </row>
    <row r="539" spans="2:3">
      <c r="B539" s="13"/>
    </row>
    <row r="540" spans="2:3">
      <c r="B540" s="13"/>
    </row>
    <row r="541" spans="2:3">
      <c r="B541" s="13"/>
    </row>
    <row r="542" spans="2:3">
      <c r="B542" s="13"/>
    </row>
    <row r="543" spans="2:3">
      <c r="B543" s="13"/>
    </row>
    <row r="545" spans="2:6">
      <c r="B545" s="13"/>
    </row>
    <row r="546" spans="2:6">
      <c r="B546" s="13"/>
    </row>
    <row r="547" spans="2:6">
      <c r="B547" s="13"/>
    </row>
    <row r="548" spans="2:6">
      <c r="B548" s="13"/>
      <c r="C548" s="34"/>
      <c r="D548" s="15"/>
      <c r="E548" s="15"/>
      <c r="F548" s="34"/>
    </row>
    <row r="549" spans="2:6">
      <c r="B549" s="13"/>
    </row>
    <row r="550" spans="2:6">
      <c r="B550" s="13"/>
    </row>
    <row r="551" spans="2:6">
      <c r="B551" s="13"/>
    </row>
    <row r="552" spans="2:6">
      <c r="B552" s="13"/>
    </row>
    <row r="553" spans="2:6">
      <c r="B553" s="13"/>
    </row>
    <row r="554" spans="2:6">
      <c r="B554" s="13"/>
    </row>
    <row r="555" spans="2:6">
      <c r="B555" s="13"/>
    </row>
    <row r="556" spans="2:6">
      <c r="B556" s="13"/>
    </row>
    <row r="557" spans="2:6">
      <c r="B557" s="13"/>
    </row>
    <row r="558" spans="2:6">
      <c r="B558" s="13"/>
    </row>
    <row r="559" spans="2:6">
      <c r="B559" s="13"/>
    </row>
    <row r="560" spans="2:6">
      <c r="B560" s="13"/>
    </row>
    <row r="561" spans="2:2">
      <c r="B561" s="13"/>
    </row>
    <row r="562" spans="2:2">
      <c r="B562" s="13"/>
    </row>
    <row r="563" spans="2:2">
      <c r="B563" s="13"/>
    </row>
    <row r="564" spans="2:2">
      <c r="B564" s="13"/>
    </row>
    <row r="565" spans="2:2">
      <c r="B565" s="13"/>
    </row>
    <row r="566" spans="2:2">
      <c r="B566" s="13"/>
    </row>
    <row r="567" spans="2:2">
      <c r="B567" s="13"/>
    </row>
    <row r="568" spans="2:2">
      <c r="B568" s="13"/>
    </row>
    <row r="569" spans="2:2">
      <c r="B569" s="13"/>
    </row>
    <row r="570" spans="2:2">
      <c r="B570" s="13"/>
    </row>
    <row r="571" spans="2:2">
      <c r="B571" s="13"/>
    </row>
    <row r="572" spans="2:2">
      <c r="B572" s="13"/>
    </row>
    <row r="573" spans="2:2">
      <c r="B573" s="13"/>
    </row>
    <row r="574" spans="2:2">
      <c r="B574" s="13"/>
    </row>
    <row r="575" spans="2:2">
      <c r="B575" s="13"/>
    </row>
    <row r="576" spans="2:2">
      <c r="B576" s="13"/>
    </row>
    <row r="577" spans="2:6">
      <c r="B577" s="13"/>
      <c r="C577" s="34"/>
      <c r="D577" s="15"/>
      <c r="E577" s="15"/>
      <c r="F577" s="34"/>
    </row>
    <row r="578" spans="2:6">
      <c r="B578" s="13"/>
    </row>
    <row r="579" spans="2:6">
      <c r="B579" s="13"/>
    </row>
    <row r="580" spans="2:6">
      <c r="B580" s="13"/>
    </row>
    <row r="581" spans="2:6">
      <c r="B581" s="13"/>
    </row>
    <row r="582" spans="2:6">
      <c r="B582" s="13"/>
    </row>
    <row r="583" spans="2:6">
      <c r="B583" s="13"/>
    </row>
    <row r="584" spans="2:6">
      <c r="B584" s="13"/>
    </row>
    <row r="585" spans="2:6">
      <c r="B585" s="13"/>
    </row>
    <row r="586" spans="2:6">
      <c r="B586" s="13"/>
    </row>
    <row r="587" spans="2:6">
      <c r="B587" s="13"/>
    </row>
    <row r="588" spans="2:6">
      <c r="B588" s="13"/>
    </row>
  </sheetData>
  <autoFilter ref="A1:O39" xr:uid="{00000000-0009-0000-0000-00000C000000}"/>
  <mergeCells count="1">
    <mergeCell ref="A40:G40"/>
  </mergeCells>
  <phoneticPr fontId="68" type="noConversion"/>
  <pageMargins left="0.7" right="0.7" top="0.75" bottom="0.75" header="0.3" footer="0.3"/>
  <pageSetup paperSize="9" scale="31" orientation="portrait" horizontalDpi="4294967295" verticalDpi="4294967295"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U654"/>
  <sheetViews>
    <sheetView view="pageBreakPreview" topLeftCell="A3" zoomScale="40" zoomScaleNormal="69" zoomScaleSheetLayoutView="40" workbookViewId="0">
      <pane ySplit="1" topLeftCell="A156" activePane="bottomLeft" state="frozen"/>
      <selection activeCell="C378" sqref="C378"/>
      <selection pane="bottomLeft" activeCell="C44" sqref="C44"/>
    </sheetView>
  </sheetViews>
  <sheetFormatPr defaultColWidth="9.140625" defaultRowHeight="33.75" customHeight="1"/>
  <cols>
    <col min="1" max="1" width="14.42578125" style="1067" customWidth="1"/>
    <col min="2" max="2" width="31" style="1108" customWidth="1"/>
    <col min="3" max="3" width="37.42578125" style="1235" customWidth="1"/>
    <col min="4" max="4" width="30.140625" style="1235" customWidth="1"/>
    <col min="5" max="5" width="22.42578125" style="1058" customWidth="1"/>
    <col min="6" max="6" width="49.140625" style="1058" customWidth="1"/>
    <col min="7" max="7" width="22.140625" style="1058" customWidth="1"/>
    <col min="8" max="8" width="25" style="1058" customWidth="1"/>
    <col min="9" max="9" width="27.85546875" style="1067" customWidth="1"/>
    <col min="10" max="10" width="17.85546875" style="1067" customWidth="1"/>
    <col min="11" max="11" width="10.42578125" style="1067" customWidth="1"/>
    <col min="12" max="12" width="11.28515625" style="1067" customWidth="1"/>
    <col min="13" max="13" width="31.42578125" style="1067" customWidth="1"/>
    <col min="14" max="14" width="22.42578125" style="1067" customWidth="1"/>
    <col min="15" max="15" width="23.28515625" style="1067" customWidth="1"/>
    <col min="16" max="16" width="30.28515625" style="1102" customWidth="1"/>
    <col min="17" max="17" width="30" style="1102" customWidth="1"/>
    <col min="18" max="18" width="27.28515625" style="1102" customWidth="1"/>
    <col min="19" max="19" width="24.42578125" style="1102" customWidth="1"/>
    <col min="20" max="20" width="27.85546875" style="1102" customWidth="1"/>
    <col min="21" max="21" width="27.7109375" style="1102" customWidth="1"/>
    <col min="22" max="23" width="35.42578125" style="1102" customWidth="1"/>
    <col min="24" max="24" width="10.42578125" style="1102" customWidth="1"/>
    <col min="25" max="28" width="1.85546875" style="1102" customWidth="1"/>
    <col min="29" max="29" width="11.42578125" style="59" customWidth="1"/>
    <col min="30" max="30" width="11.7109375" style="59" customWidth="1"/>
    <col min="31" max="31" width="13.28515625" style="59" customWidth="1"/>
    <col min="32" max="32" width="11.42578125" style="59" customWidth="1"/>
    <col min="33" max="33" width="11.5703125" style="59" customWidth="1"/>
    <col min="34" max="34" width="16.85546875" style="59" customWidth="1"/>
    <col min="35" max="35" width="13.140625" style="59" customWidth="1"/>
    <col min="36" max="36" width="13.7109375" style="59" customWidth="1"/>
    <col min="37" max="37" width="13.28515625" style="59" customWidth="1"/>
    <col min="38" max="38" width="11.7109375" style="59" customWidth="1"/>
    <col min="39" max="16384" width="9.140625" style="1058"/>
  </cols>
  <sheetData>
    <row r="1" spans="1:47" ht="33.75" customHeight="1" thickBot="1">
      <c r="A1" s="3315" t="s">
        <v>6534</v>
      </c>
      <c r="B1" s="3316"/>
      <c r="C1" s="3316"/>
      <c r="D1" s="3316"/>
      <c r="E1" s="3316"/>
      <c r="F1" s="3316"/>
      <c r="G1" s="3316"/>
      <c r="H1" s="3316"/>
      <c r="I1" s="3316"/>
      <c r="J1" s="3316"/>
      <c r="K1" s="3316"/>
      <c r="L1" s="3316"/>
      <c r="M1" s="3316"/>
      <c r="N1" s="3316"/>
      <c r="O1" s="3316"/>
      <c r="P1" s="3316"/>
      <c r="Q1" s="3316"/>
      <c r="R1" s="3316"/>
      <c r="S1" s="3316"/>
      <c r="T1" s="3316"/>
      <c r="U1" s="3316"/>
      <c r="V1" s="3316"/>
      <c r="W1" s="3316"/>
      <c r="X1" s="3316"/>
      <c r="Y1" s="3316"/>
      <c r="Z1" s="3316"/>
      <c r="AA1" s="3316"/>
      <c r="AB1" s="3316"/>
      <c r="AC1" s="3316"/>
      <c r="AD1" s="3316"/>
      <c r="AE1" s="3316"/>
      <c r="AF1" s="3316"/>
      <c r="AG1" s="3316"/>
      <c r="AH1" s="3316"/>
      <c r="AI1" s="3316"/>
      <c r="AJ1" s="3316"/>
      <c r="AK1" s="3316"/>
      <c r="AL1" s="3316"/>
    </row>
    <row r="2" spans="1:47" ht="33.75" customHeight="1" thickBot="1">
      <c r="A2" s="1114"/>
      <c r="B2" s="1115"/>
      <c r="C2" s="1526"/>
      <c r="D2" s="1526"/>
      <c r="E2" s="1059"/>
      <c r="F2" s="1059"/>
      <c r="G2" s="1059"/>
      <c r="H2" s="1059"/>
      <c r="I2" s="1059"/>
      <c r="J2" s="1059"/>
      <c r="K2" s="1115"/>
      <c r="L2" s="1115"/>
      <c r="M2" s="1115"/>
      <c r="N2" s="1115"/>
      <c r="O2" s="1115"/>
      <c r="P2" s="1115"/>
      <c r="Q2" s="1059"/>
      <c r="R2" s="624" t="s">
        <v>1868</v>
      </c>
      <c r="S2" s="1354"/>
      <c r="T2" s="1115"/>
      <c r="U2" s="1115"/>
      <c r="V2" s="1115"/>
      <c r="W2" s="1115"/>
      <c r="X2" s="1115"/>
      <c r="Y2" s="1115"/>
      <c r="Z2" s="1115"/>
      <c r="AA2" s="1115"/>
      <c r="AB2" s="1115"/>
      <c r="AC2" s="1115"/>
      <c r="AD2" s="1115"/>
      <c r="AE2" s="1115"/>
      <c r="AF2" s="1115"/>
      <c r="AG2" s="1115"/>
      <c r="AH2" s="1115"/>
      <c r="AI2" s="1115"/>
      <c r="AJ2" s="1115"/>
      <c r="AK2" s="1115"/>
      <c r="AL2" s="1115"/>
    </row>
    <row r="3" spans="1:47" s="2" customFormat="1" ht="165.75" customHeight="1" thickBot="1">
      <c r="A3" s="1060" t="s">
        <v>0</v>
      </c>
      <c r="B3" s="65" t="s">
        <v>7</v>
      </c>
      <c r="C3" s="3266" t="s">
        <v>21178</v>
      </c>
      <c r="D3" s="3266" t="s">
        <v>21179</v>
      </c>
      <c r="E3" s="666" t="s">
        <v>42</v>
      </c>
      <c r="F3" s="666" t="s">
        <v>8276</v>
      </c>
      <c r="G3" s="666" t="s">
        <v>41</v>
      </c>
      <c r="H3" s="666" t="s">
        <v>38</v>
      </c>
      <c r="I3" s="722" t="s">
        <v>8</v>
      </c>
      <c r="J3" s="666"/>
      <c r="K3" s="65" t="s">
        <v>11</v>
      </c>
      <c r="L3" s="65" t="s">
        <v>17</v>
      </c>
      <c r="M3" s="65" t="s">
        <v>3</v>
      </c>
      <c r="N3" s="65" t="s">
        <v>8313</v>
      </c>
      <c r="O3" s="65" t="s">
        <v>8275</v>
      </c>
      <c r="P3" s="63" t="s">
        <v>21</v>
      </c>
      <c r="Q3" s="2092" t="s">
        <v>5</v>
      </c>
      <c r="R3" s="350" t="s">
        <v>27072</v>
      </c>
      <c r="S3" s="357" t="s">
        <v>27071</v>
      </c>
      <c r="T3" s="350" t="s">
        <v>1871</v>
      </c>
      <c r="U3" s="63" t="s">
        <v>3026</v>
      </c>
      <c r="V3" s="63" t="s">
        <v>9</v>
      </c>
      <c r="W3" s="63" t="s">
        <v>28217</v>
      </c>
      <c r="X3" s="63"/>
      <c r="Y3" s="63"/>
      <c r="Z3" s="63"/>
      <c r="AA3" s="63"/>
      <c r="AB3" s="63"/>
      <c r="AC3" s="1061" t="s">
        <v>31</v>
      </c>
      <c r="AD3" s="1061" t="s">
        <v>30</v>
      </c>
      <c r="AE3" s="1264" t="s">
        <v>29</v>
      </c>
      <c r="AF3" s="1061" t="s">
        <v>28</v>
      </c>
      <c r="AG3" s="1061" t="s">
        <v>27</v>
      </c>
      <c r="AH3" s="1061" t="s">
        <v>23</v>
      </c>
      <c r="AI3" s="1061" t="s">
        <v>22</v>
      </c>
      <c r="AJ3" s="1061" t="s">
        <v>24</v>
      </c>
      <c r="AK3" s="1061" t="s">
        <v>25</v>
      </c>
      <c r="AL3" s="1265" t="s">
        <v>26</v>
      </c>
      <c r="AM3" s="1265" t="s">
        <v>8301</v>
      </c>
    </row>
    <row r="4" spans="1:47" s="1449" customFormat="1" ht="33.75" customHeight="1">
      <c r="A4" s="1445">
        <v>1</v>
      </c>
      <c r="B4" s="2889" t="s">
        <v>34973</v>
      </c>
      <c r="C4" s="2892" t="s">
        <v>35339</v>
      </c>
      <c r="D4" s="2892" t="s">
        <v>35340</v>
      </c>
      <c r="E4" s="2892">
        <v>4597841</v>
      </c>
      <c r="F4" s="2892" t="s">
        <v>35338</v>
      </c>
      <c r="G4" s="2893">
        <v>37295</v>
      </c>
      <c r="H4" s="2894" t="s">
        <v>35341</v>
      </c>
      <c r="I4" s="2380" t="s">
        <v>35325</v>
      </c>
      <c r="J4" s="1440">
        <v>1</v>
      </c>
      <c r="K4" s="1094"/>
      <c r="L4" s="1094" t="s">
        <v>14</v>
      </c>
      <c r="M4" s="1130" t="s">
        <v>31</v>
      </c>
      <c r="N4" s="1094"/>
      <c r="O4" s="1094" t="s">
        <v>35327</v>
      </c>
      <c r="P4" s="1097">
        <v>10000</v>
      </c>
      <c r="Q4" s="1097">
        <v>10000</v>
      </c>
      <c r="R4" s="1097"/>
      <c r="S4" s="1065">
        <f>P4-Q4-R4</f>
        <v>0</v>
      </c>
      <c r="T4" s="1097"/>
      <c r="U4" s="1097"/>
      <c r="V4" s="1097"/>
      <c r="W4" s="1097">
        <f t="shared" ref="W4:W66" si="0">Q4+R4+S4-T4+U4+V4</f>
        <v>10000</v>
      </c>
      <c r="X4" s="1097"/>
      <c r="Y4" s="1139"/>
      <c r="Z4" s="1139"/>
      <c r="AA4" s="1139"/>
      <c r="AB4" s="1139"/>
      <c r="AC4" s="1139" t="s">
        <v>14</v>
      </c>
      <c r="AD4" s="1139"/>
      <c r="AE4" s="1139"/>
      <c r="AF4" s="1139"/>
      <c r="AG4" s="1139"/>
      <c r="AH4" s="1139"/>
      <c r="AI4" s="1139"/>
      <c r="AJ4" s="1139"/>
      <c r="AK4" s="1139"/>
      <c r="AL4" s="1139"/>
      <c r="AM4" s="58"/>
      <c r="AN4" s="58"/>
      <c r="AP4" s="1099"/>
      <c r="AQ4" s="1099"/>
      <c r="AR4" s="1099"/>
      <c r="AS4" s="1099"/>
      <c r="AT4" s="1099"/>
      <c r="AU4" s="1099"/>
    </row>
    <row r="5" spans="1:47" s="1069" customFormat="1" ht="33.75" customHeight="1">
      <c r="A5" s="105">
        <v>2</v>
      </c>
      <c r="B5" s="2890">
        <v>45666</v>
      </c>
      <c r="C5" s="2891" t="s">
        <v>35440</v>
      </c>
      <c r="D5" s="2891" t="s">
        <v>35441</v>
      </c>
      <c r="E5" s="2891">
        <v>2372606</v>
      </c>
      <c r="F5" s="2891" t="s">
        <v>35439</v>
      </c>
      <c r="G5" s="2895">
        <v>31228</v>
      </c>
      <c r="H5" s="2896" t="s">
        <v>35442</v>
      </c>
      <c r="I5" s="2380" t="s">
        <v>35325</v>
      </c>
      <c r="J5" s="1440">
        <v>2</v>
      </c>
      <c r="K5" s="1440"/>
      <c r="L5" s="1094" t="s">
        <v>14</v>
      </c>
      <c r="M5" s="1094" t="s">
        <v>35443</v>
      </c>
      <c r="N5" s="1094" t="s">
        <v>35337</v>
      </c>
      <c r="O5" s="1094" t="s">
        <v>35327</v>
      </c>
      <c r="P5" s="1097">
        <v>20000</v>
      </c>
      <c r="Q5" s="1097">
        <v>20000</v>
      </c>
      <c r="R5" s="1065"/>
      <c r="S5" s="1065">
        <f>P5-Q5-R5</f>
        <v>0</v>
      </c>
      <c r="T5" s="1065"/>
      <c r="U5" s="1065"/>
      <c r="V5" s="1065">
        <f t="shared" ref="V5:V66" si="1">P5-Q5-R5-S5-U5+T5</f>
        <v>0</v>
      </c>
      <c r="W5" s="1065">
        <f t="shared" si="0"/>
        <v>20000</v>
      </c>
      <c r="X5" s="1065"/>
      <c r="Y5" s="663"/>
      <c r="Z5" s="663"/>
      <c r="AA5" s="663"/>
      <c r="AB5" s="663"/>
      <c r="AC5" s="663" t="s">
        <v>14</v>
      </c>
      <c r="AD5" s="663"/>
      <c r="AE5" s="663" t="s">
        <v>14</v>
      </c>
      <c r="AF5" s="663"/>
      <c r="AG5" s="663"/>
      <c r="AH5" s="663"/>
      <c r="AI5" s="663"/>
      <c r="AJ5" s="663"/>
      <c r="AK5" s="663"/>
      <c r="AL5" s="663"/>
      <c r="AM5" s="1058"/>
      <c r="AN5" s="1058"/>
    </row>
    <row r="6" spans="1:47" s="1069" customFormat="1" ht="33.75" customHeight="1">
      <c r="A6" s="105">
        <v>3</v>
      </c>
      <c r="B6" s="2890">
        <v>45666</v>
      </c>
      <c r="C6" s="2892" t="s">
        <v>35474</v>
      </c>
      <c r="D6" s="2892" t="s">
        <v>35475</v>
      </c>
      <c r="E6" s="2892">
        <v>6441474</v>
      </c>
      <c r="F6" s="2892" t="s">
        <v>35473</v>
      </c>
      <c r="G6" s="2893">
        <v>36636</v>
      </c>
      <c r="H6" s="2894" t="s">
        <v>35476</v>
      </c>
      <c r="I6" s="2380" t="s">
        <v>35325</v>
      </c>
      <c r="J6" s="1440">
        <v>1</v>
      </c>
      <c r="K6" s="1094" t="s">
        <v>14</v>
      </c>
      <c r="L6" s="1094" t="s">
        <v>14</v>
      </c>
      <c r="M6" s="1094" t="s">
        <v>29</v>
      </c>
      <c r="N6" s="1094" t="s">
        <v>35337</v>
      </c>
      <c r="O6" s="1094" t="s">
        <v>35327</v>
      </c>
      <c r="P6" s="1097">
        <v>10000</v>
      </c>
      <c r="Q6" s="1097">
        <v>10000</v>
      </c>
      <c r="R6" s="1065"/>
      <c r="S6" s="1065">
        <f>P6-Q6-R6</f>
        <v>0</v>
      </c>
      <c r="T6" s="1065"/>
      <c r="U6" s="1065"/>
      <c r="V6" s="1065">
        <f t="shared" si="1"/>
        <v>0</v>
      </c>
      <c r="W6" s="1065">
        <f t="shared" si="0"/>
        <v>10000</v>
      </c>
      <c r="X6" s="1065"/>
      <c r="Y6" s="1065"/>
      <c r="Z6" s="1065"/>
      <c r="AA6" s="1065"/>
      <c r="AB6" s="1065"/>
      <c r="AC6" s="663"/>
      <c r="AD6" s="663"/>
      <c r="AE6" s="663" t="s">
        <v>14</v>
      </c>
      <c r="AF6" s="663"/>
      <c r="AG6" s="663"/>
      <c r="AH6" s="663"/>
      <c r="AI6" s="663"/>
      <c r="AJ6" s="663"/>
      <c r="AK6" s="663"/>
      <c r="AL6" s="663"/>
      <c r="AM6" s="1058"/>
      <c r="AN6" s="1058"/>
    </row>
    <row r="7" spans="1:47" s="1069" customFormat="1" ht="33.75" customHeight="1">
      <c r="A7" s="105">
        <v>4</v>
      </c>
      <c r="B7" s="2890">
        <v>45672</v>
      </c>
      <c r="C7" s="2892" t="s">
        <v>35657</v>
      </c>
      <c r="D7" s="2892" t="s">
        <v>35658</v>
      </c>
      <c r="E7" s="2894" t="s">
        <v>35356</v>
      </c>
      <c r="F7" s="2892" t="s">
        <v>35656</v>
      </c>
      <c r="G7" s="2893">
        <v>35175</v>
      </c>
      <c r="H7" s="2894" t="s">
        <v>35659</v>
      </c>
      <c r="I7" s="2380" t="s">
        <v>35325</v>
      </c>
      <c r="J7" s="1440">
        <v>2</v>
      </c>
      <c r="K7" s="1440" t="s">
        <v>14</v>
      </c>
      <c r="L7" s="1094" t="s">
        <v>14</v>
      </c>
      <c r="M7" s="1094" t="s">
        <v>35660</v>
      </c>
      <c r="N7" s="1094" t="s">
        <v>35337</v>
      </c>
      <c r="O7" s="1094" t="s">
        <v>35327</v>
      </c>
      <c r="P7" s="1097">
        <v>20000</v>
      </c>
      <c r="Q7" s="1097">
        <v>20000</v>
      </c>
      <c r="R7" s="1065"/>
      <c r="S7" s="1065">
        <f>P7-Q7-R7</f>
        <v>0</v>
      </c>
      <c r="T7" s="1065"/>
      <c r="U7" s="1065"/>
      <c r="V7" s="1065">
        <f t="shared" si="1"/>
        <v>0</v>
      </c>
      <c r="W7" s="1065">
        <f t="shared" si="0"/>
        <v>20000</v>
      </c>
      <c r="X7" s="1065"/>
      <c r="Y7" s="1065"/>
      <c r="Z7" s="1065"/>
      <c r="AA7" s="1065"/>
      <c r="AB7" s="1065"/>
      <c r="AC7" s="663" t="s">
        <v>14</v>
      </c>
      <c r="AD7" s="663" t="s">
        <v>14</v>
      </c>
      <c r="AE7" s="663"/>
      <c r="AF7" s="663"/>
      <c r="AG7" s="663"/>
      <c r="AH7" s="663"/>
      <c r="AI7" s="663"/>
      <c r="AJ7" s="663"/>
      <c r="AK7" s="663"/>
      <c r="AL7" s="663"/>
      <c r="AM7" s="1058"/>
      <c r="AN7" s="1058"/>
    </row>
    <row r="8" spans="1:47" s="1069" customFormat="1" ht="33.75" customHeight="1">
      <c r="A8" s="105">
        <v>5</v>
      </c>
      <c r="B8" s="2890">
        <v>45674</v>
      </c>
      <c r="C8" s="2891" t="s">
        <v>35806</v>
      </c>
      <c r="D8" s="2891" t="s">
        <v>35807</v>
      </c>
      <c r="E8" s="2891">
        <v>4700555</v>
      </c>
      <c r="F8" s="2891" t="s">
        <v>35805</v>
      </c>
      <c r="G8" s="2895">
        <v>34008</v>
      </c>
      <c r="H8" s="2891">
        <v>8131119109</v>
      </c>
      <c r="I8" s="2380" t="s">
        <v>35325</v>
      </c>
      <c r="J8" s="1440">
        <v>1</v>
      </c>
      <c r="K8" s="1440"/>
      <c r="L8" s="1094" t="s">
        <v>14</v>
      </c>
      <c r="M8" s="1094" t="s">
        <v>24</v>
      </c>
      <c r="N8" s="1094" t="s">
        <v>35337</v>
      </c>
      <c r="O8" s="1094" t="s">
        <v>35327</v>
      </c>
      <c r="P8" s="1097">
        <v>10000</v>
      </c>
      <c r="Q8" s="1097">
        <v>10000</v>
      </c>
      <c r="R8" s="1065"/>
      <c r="S8" s="1065">
        <f>P8-Q8-R8</f>
        <v>0</v>
      </c>
      <c r="T8" s="1065"/>
      <c r="U8" s="1065"/>
      <c r="V8" s="1065"/>
      <c r="W8" s="1065">
        <f t="shared" si="0"/>
        <v>10000</v>
      </c>
      <c r="X8" s="1065"/>
      <c r="Y8" s="1065"/>
      <c r="Z8" s="1065"/>
      <c r="AA8" s="1065"/>
      <c r="AB8" s="1065"/>
      <c r="AC8" s="663"/>
      <c r="AD8" s="663"/>
      <c r="AE8" s="663"/>
      <c r="AF8" s="663"/>
      <c r="AG8" s="663"/>
      <c r="AH8" s="663"/>
      <c r="AI8" s="663"/>
      <c r="AJ8" s="663" t="s">
        <v>14</v>
      </c>
      <c r="AK8" s="663"/>
      <c r="AL8" s="663"/>
      <c r="AM8" s="1058"/>
      <c r="AN8" s="1058"/>
    </row>
    <row r="9" spans="1:47" s="1069" customFormat="1" ht="33.75" customHeight="1">
      <c r="A9" s="105">
        <v>6</v>
      </c>
      <c r="B9" s="2890">
        <v>45661</v>
      </c>
      <c r="C9" s="2892" t="s">
        <v>35983</v>
      </c>
      <c r="D9" s="2892" t="s">
        <v>35984</v>
      </c>
      <c r="E9" s="2892">
        <v>5422880</v>
      </c>
      <c r="F9" s="2892" t="s">
        <v>35982</v>
      </c>
      <c r="G9" s="2893">
        <v>33337</v>
      </c>
      <c r="H9" s="2892" t="s">
        <v>35985</v>
      </c>
      <c r="I9" s="2380" t="s">
        <v>35325</v>
      </c>
      <c r="J9" s="1440">
        <v>1</v>
      </c>
      <c r="K9" s="1094"/>
      <c r="L9" s="1094" t="s">
        <v>14</v>
      </c>
      <c r="M9" s="1094" t="s">
        <v>22</v>
      </c>
      <c r="N9" s="1094" t="s">
        <v>35337</v>
      </c>
      <c r="O9" s="1094" t="s">
        <v>35970</v>
      </c>
      <c r="P9" s="2406">
        <v>10000</v>
      </c>
      <c r="Q9" s="2406">
        <v>10000</v>
      </c>
      <c r="R9" s="1065"/>
      <c r="S9" s="1065"/>
      <c r="T9" s="1065"/>
      <c r="U9" s="1065"/>
      <c r="V9" s="1065">
        <f t="shared" si="1"/>
        <v>0</v>
      </c>
      <c r="W9" s="1065">
        <f t="shared" si="0"/>
        <v>10000</v>
      </c>
      <c r="X9" s="663"/>
      <c r="Y9" s="663"/>
      <c r="Z9" s="663"/>
      <c r="AA9" s="663"/>
      <c r="AB9" s="663"/>
      <c r="AC9" s="663"/>
      <c r="AD9" s="663"/>
      <c r="AE9" s="663"/>
      <c r="AF9" s="663"/>
      <c r="AG9" s="663"/>
      <c r="AH9" s="663"/>
      <c r="AI9" s="663" t="s">
        <v>14</v>
      </c>
      <c r="AJ9" s="663"/>
      <c r="AK9" s="663"/>
      <c r="AL9" s="663"/>
      <c r="AM9" s="1058"/>
      <c r="AN9" s="1058"/>
    </row>
    <row r="10" spans="1:47" s="1069" customFormat="1" ht="33.75" customHeight="1">
      <c r="A10" s="105">
        <v>7</v>
      </c>
      <c r="B10" s="2890">
        <v>45661</v>
      </c>
      <c r="C10" s="2891" t="s">
        <v>35987</v>
      </c>
      <c r="D10" s="2891" t="s">
        <v>35988</v>
      </c>
      <c r="E10" s="2891">
        <v>6445392</v>
      </c>
      <c r="F10" s="2891" t="s">
        <v>35986</v>
      </c>
      <c r="G10" s="2895">
        <v>35606</v>
      </c>
      <c r="H10" s="2896" t="s">
        <v>35989</v>
      </c>
      <c r="I10" s="2380" t="s">
        <v>35325</v>
      </c>
      <c r="J10" s="1440">
        <v>2</v>
      </c>
      <c r="K10" s="1440" t="s">
        <v>14</v>
      </c>
      <c r="L10" s="1440" t="s">
        <v>14</v>
      </c>
      <c r="M10" s="1094" t="s">
        <v>35660</v>
      </c>
      <c r="N10" s="1094" t="s">
        <v>35337</v>
      </c>
      <c r="O10" s="1094" t="s">
        <v>35970</v>
      </c>
      <c r="P10" s="1097">
        <v>20000</v>
      </c>
      <c r="Q10" s="1097">
        <v>20000</v>
      </c>
      <c r="R10" s="1065"/>
      <c r="S10" s="1065">
        <f>P10-Q10-R10</f>
        <v>0</v>
      </c>
      <c r="T10" s="1065"/>
      <c r="U10" s="1065"/>
      <c r="V10" s="1065">
        <f t="shared" si="1"/>
        <v>0</v>
      </c>
      <c r="W10" s="1065">
        <f t="shared" si="0"/>
        <v>20000</v>
      </c>
      <c r="X10" s="663"/>
      <c r="Y10" s="663"/>
      <c r="Z10" s="663"/>
      <c r="AA10" s="663"/>
      <c r="AB10" s="663"/>
      <c r="AC10" s="663" t="s">
        <v>14</v>
      </c>
      <c r="AD10" s="663" t="s">
        <v>14</v>
      </c>
      <c r="AE10" s="663"/>
      <c r="AF10" s="663"/>
      <c r="AG10" s="663"/>
      <c r="AH10" s="663"/>
      <c r="AI10" s="663"/>
      <c r="AJ10" s="663"/>
      <c r="AK10" s="663"/>
      <c r="AL10" s="663"/>
      <c r="AM10" s="1058"/>
      <c r="AN10" s="1058"/>
    </row>
    <row r="11" spans="1:47" s="1449" customFormat="1" ht="33.75" customHeight="1">
      <c r="A11" s="105">
        <f t="shared" ref="A11:A43" si="2">A10+1</f>
        <v>8</v>
      </c>
      <c r="B11" s="2890">
        <v>45668</v>
      </c>
      <c r="C11" s="2892" t="s">
        <v>36042</v>
      </c>
      <c r="D11" s="2892" t="s">
        <v>36043</v>
      </c>
      <c r="E11" s="2892">
        <v>6196760</v>
      </c>
      <c r="F11" s="2892" t="s">
        <v>36041</v>
      </c>
      <c r="G11" s="2893">
        <v>35447</v>
      </c>
      <c r="H11" s="2894" t="s">
        <v>36044</v>
      </c>
      <c r="I11" s="2380" t="s">
        <v>35325</v>
      </c>
      <c r="J11" s="1440">
        <v>1</v>
      </c>
      <c r="K11" s="1094"/>
      <c r="L11" s="1094" t="s">
        <v>14</v>
      </c>
      <c r="M11" s="1094" t="s">
        <v>23</v>
      </c>
      <c r="N11" s="1094" t="s">
        <v>35337</v>
      </c>
      <c r="O11" s="1094" t="s">
        <v>35970</v>
      </c>
      <c r="P11" s="2406">
        <v>10000</v>
      </c>
      <c r="Q11" s="2406">
        <v>10000</v>
      </c>
      <c r="R11" s="1097"/>
      <c r="S11" s="1097">
        <f>P11-Q11-R11</f>
        <v>0</v>
      </c>
      <c r="T11" s="1097"/>
      <c r="U11" s="1097"/>
      <c r="V11" s="1097">
        <f t="shared" si="1"/>
        <v>0</v>
      </c>
      <c r="W11" s="1097">
        <f t="shared" si="0"/>
        <v>10000</v>
      </c>
      <c r="X11" s="1097"/>
      <c r="Y11" s="1097"/>
      <c r="Z11" s="1097"/>
      <c r="AA11" s="1097"/>
      <c r="AB11" s="1097"/>
      <c r="AC11" s="1139"/>
      <c r="AD11" s="1139"/>
      <c r="AE11" s="1139"/>
      <c r="AF11" s="1139"/>
      <c r="AG11" s="1139"/>
      <c r="AH11" s="1139" t="s">
        <v>14</v>
      </c>
      <c r="AI11" s="1139"/>
      <c r="AJ11" s="1139"/>
      <c r="AK11" s="1139"/>
      <c r="AL11" s="1139"/>
    </row>
    <row r="12" spans="1:47" s="1069" customFormat="1" ht="33.75" customHeight="1">
      <c r="A12" s="105">
        <v>9</v>
      </c>
      <c r="B12" s="2890">
        <v>45668</v>
      </c>
      <c r="C12" s="2891" t="s">
        <v>36072</v>
      </c>
      <c r="D12" s="2891" t="s">
        <v>36073</v>
      </c>
      <c r="E12" s="2891">
        <v>5116901</v>
      </c>
      <c r="F12" s="2891" t="s">
        <v>36071</v>
      </c>
      <c r="G12" s="2895">
        <v>38055</v>
      </c>
      <c r="H12" s="2891" t="s">
        <v>36074</v>
      </c>
      <c r="I12" s="2380" t="s">
        <v>35325</v>
      </c>
      <c r="J12" s="1440">
        <v>1</v>
      </c>
      <c r="K12" s="1440" t="s">
        <v>14</v>
      </c>
      <c r="L12" s="1094" t="s">
        <v>14</v>
      </c>
      <c r="M12" s="1094" t="s">
        <v>30</v>
      </c>
      <c r="N12" s="1094" t="s">
        <v>35337</v>
      </c>
      <c r="O12" s="1094" t="s">
        <v>35970</v>
      </c>
      <c r="P12" s="1097">
        <v>10000</v>
      </c>
      <c r="Q12" s="1097">
        <v>10000</v>
      </c>
      <c r="R12" s="1065"/>
      <c r="S12" s="1065">
        <f t="shared" ref="S12:S22" si="3">P12-Q12-R12</f>
        <v>0</v>
      </c>
      <c r="T12" s="1065"/>
      <c r="U12" s="1065"/>
      <c r="V12" s="1097">
        <f t="shared" si="1"/>
        <v>0</v>
      </c>
      <c r="W12" s="1097">
        <f t="shared" si="0"/>
        <v>10000</v>
      </c>
      <c r="X12" s="1065"/>
      <c r="Y12" s="1065"/>
      <c r="Z12" s="1065"/>
      <c r="AA12" s="1065"/>
      <c r="AB12" s="1065"/>
      <c r="AC12" s="663"/>
      <c r="AD12" s="663" t="s">
        <v>14</v>
      </c>
      <c r="AE12" s="663"/>
      <c r="AF12" s="663"/>
      <c r="AG12" s="663"/>
      <c r="AH12" s="663"/>
      <c r="AI12" s="663"/>
      <c r="AJ12" s="663"/>
      <c r="AK12" s="663"/>
      <c r="AL12" s="663"/>
      <c r="AM12" s="1058"/>
      <c r="AN12" s="1058"/>
    </row>
    <row r="13" spans="1:47" s="1069" customFormat="1" ht="33.75" customHeight="1">
      <c r="A13" s="105">
        <f t="shared" si="2"/>
        <v>10</v>
      </c>
      <c r="B13" s="2890">
        <v>45669</v>
      </c>
      <c r="C13" s="2891" t="s">
        <v>36076</v>
      </c>
      <c r="D13" s="2891" t="s">
        <v>36077</v>
      </c>
      <c r="E13" s="2891">
        <v>1353062</v>
      </c>
      <c r="F13" s="2891" t="s">
        <v>36075</v>
      </c>
      <c r="G13" s="2895">
        <v>24303</v>
      </c>
      <c r="H13" s="2896" t="s">
        <v>36078</v>
      </c>
      <c r="I13" s="2380" t="s">
        <v>35325</v>
      </c>
      <c r="J13" s="1440">
        <v>2</v>
      </c>
      <c r="K13" s="1440"/>
      <c r="L13" s="1094" t="s">
        <v>14</v>
      </c>
      <c r="M13" s="1094" t="s">
        <v>23</v>
      </c>
      <c r="N13" s="1094" t="s">
        <v>35337</v>
      </c>
      <c r="O13" s="1094" t="s">
        <v>35970</v>
      </c>
      <c r="P13" s="2406">
        <v>10000</v>
      </c>
      <c r="Q13" s="1097">
        <v>10000</v>
      </c>
      <c r="R13" s="1065"/>
      <c r="S13" s="1065">
        <f t="shared" si="3"/>
        <v>0</v>
      </c>
      <c r="T13" s="1065"/>
      <c r="U13" s="1065"/>
      <c r="V13" s="1065">
        <f t="shared" si="1"/>
        <v>0</v>
      </c>
      <c r="W13" s="1065">
        <f t="shared" si="0"/>
        <v>10000</v>
      </c>
      <c r="X13" s="1065"/>
      <c r="Y13" s="1065"/>
      <c r="Z13" s="1065"/>
      <c r="AA13" s="1065"/>
      <c r="AB13" s="1065"/>
      <c r="AC13" s="663"/>
      <c r="AD13" s="663"/>
      <c r="AE13" s="663"/>
      <c r="AF13" s="663"/>
      <c r="AG13" s="663"/>
      <c r="AH13" s="663" t="s">
        <v>14</v>
      </c>
      <c r="AI13" s="663"/>
      <c r="AJ13" s="663"/>
      <c r="AK13" s="663"/>
      <c r="AL13" s="663"/>
      <c r="AM13" s="1058"/>
      <c r="AN13" s="1058"/>
    </row>
    <row r="14" spans="1:47" s="1067" customFormat="1" ht="33.75" customHeight="1">
      <c r="A14" s="105">
        <v>11</v>
      </c>
      <c r="B14" s="2890">
        <v>45669</v>
      </c>
      <c r="C14" s="2891" t="s">
        <v>36080</v>
      </c>
      <c r="D14" s="2891" t="s">
        <v>36081</v>
      </c>
      <c r="E14" s="2891">
        <v>6280490</v>
      </c>
      <c r="F14" s="2891" t="s">
        <v>36079</v>
      </c>
      <c r="G14" s="2895">
        <v>37877</v>
      </c>
      <c r="H14" s="2896" t="s">
        <v>36082</v>
      </c>
      <c r="I14" s="2380" t="s">
        <v>35325</v>
      </c>
      <c r="J14" s="1440">
        <v>1</v>
      </c>
      <c r="K14" s="1094" t="s">
        <v>14</v>
      </c>
      <c r="L14" s="1094" t="s">
        <v>14</v>
      </c>
      <c r="M14" s="1094" t="s">
        <v>39006</v>
      </c>
      <c r="N14" s="1094" t="s">
        <v>35337</v>
      </c>
      <c r="O14" s="1094" t="s">
        <v>35970</v>
      </c>
      <c r="P14" s="1097">
        <v>10000</v>
      </c>
      <c r="Q14" s="1097">
        <v>10000</v>
      </c>
      <c r="R14" s="1065"/>
      <c r="S14" s="1065">
        <f t="shared" si="3"/>
        <v>0</v>
      </c>
      <c r="T14" s="1065"/>
      <c r="U14" s="1065"/>
      <c r="V14" s="1065">
        <f t="shared" si="1"/>
        <v>0</v>
      </c>
      <c r="W14" s="1065">
        <f t="shared" si="0"/>
        <v>10000</v>
      </c>
      <c r="X14" s="1065"/>
      <c r="Y14" s="1065"/>
      <c r="Z14" s="1065"/>
      <c r="AA14" s="1065"/>
      <c r="AB14" s="1065"/>
      <c r="AC14" s="663"/>
      <c r="AD14" s="663" t="s">
        <v>14</v>
      </c>
      <c r="AE14" s="663"/>
      <c r="AF14" s="663"/>
      <c r="AG14" s="663"/>
      <c r="AH14" s="663"/>
      <c r="AI14" s="663"/>
      <c r="AJ14" s="663"/>
      <c r="AK14" s="663"/>
      <c r="AL14" s="663"/>
      <c r="AM14" s="59"/>
      <c r="AN14" s="59"/>
      <c r="AO14" s="2765"/>
    </row>
    <row r="15" spans="1:47" ht="33.75" customHeight="1">
      <c r="A15" s="105">
        <f t="shared" si="2"/>
        <v>12</v>
      </c>
      <c r="B15" s="2890">
        <v>45674</v>
      </c>
      <c r="C15" s="2891" t="s">
        <v>36182</v>
      </c>
      <c r="D15" s="2891" t="s">
        <v>36183</v>
      </c>
      <c r="E15" s="2896" t="s">
        <v>35356</v>
      </c>
      <c r="F15" s="2891" t="s">
        <v>36181</v>
      </c>
      <c r="G15" s="2895">
        <v>36662</v>
      </c>
      <c r="H15" s="2896" t="s">
        <v>36184</v>
      </c>
      <c r="I15" s="2380" t="s">
        <v>35325</v>
      </c>
      <c r="J15" s="1440">
        <v>2</v>
      </c>
      <c r="K15" s="1440" t="s">
        <v>14</v>
      </c>
      <c r="L15" s="1094" t="s">
        <v>14</v>
      </c>
      <c r="M15" s="1094" t="s">
        <v>36185</v>
      </c>
      <c r="N15" s="1094" t="s">
        <v>35337</v>
      </c>
      <c r="O15" s="1094" t="s">
        <v>35970</v>
      </c>
      <c r="P15" s="1097">
        <v>20000</v>
      </c>
      <c r="Q15" s="1097">
        <v>20000</v>
      </c>
      <c r="R15" s="1065"/>
      <c r="S15" s="1065">
        <f t="shared" si="3"/>
        <v>0</v>
      </c>
      <c r="T15" s="1065"/>
      <c r="U15" s="1065"/>
      <c r="V15" s="1065">
        <f t="shared" si="1"/>
        <v>0</v>
      </c>
      <c r="W15" s="1065">
        <f t="shared" si="0"/>
        <v>20000</v>
      </c>
      <c r="X15" s="1065"/>
      <c r="Y15" s="1065"/>
      <c r="Z15" s="1065"/>
      <c r="AA15" s="1065"/>
      <c r="AB15" s="1065"/>
      <c r="AC15" s="1065"/>
      <c r="AD15" s="663" t="s">
        <v>14</v>
      </c>
      <c r="AE15" s="663" t="s">
        <v>14</v>
      </c>
      <c r="AF15" s="663"/>
      <c r="AG15" s="663"/>
      <c r="AH15" s="663"/>
      <c r="AI15" s="663"/>
      <c r="AJ15" s="663"/>
      <c r="AK15" s="663"/>
      <c r="AL15" s="663"/>
      <c r="AM15" s="59"/>
      <c r="AN15" s="59"/>
      <c r="AO15" s="1066"/>
      <c r="AP15" s="1067"/>
      <c r="AQ15" s="1067"/>
      <c r="AR15" s="1067"/>
      <c r="AS15" s="1067"/>
      <c r="AT15" s="1067"/>
      <c r="AU15" s="1067"/>
    </row>
    <row r="16" spans="1:47" ht="33.75" customHeight="1">
      <c r="A16" s="105">
        <v>13</v>
      </c>
      <c r="B16" s="2890">
        <v>45674</v>
      </c>
      <c r="C16" s="2891" t="s">
        <v>36191</v>
      </c>
      <c r="D16" s="2891" t="s">
        <v>36192</v>
      </c>
      <c r="E16" s="2896" t="s">
        <v>35356</v>
      </c>
      <c r="F16" s="2891" t="s">
        <v>36190</v>
      </c>
      <c r="G16" s="2895">
        <v>31611</v>
      </c>
      <c r="H16" s="2896" t="s">
        <v>36193</v>
      </c>
      <c r="I16" s="2380" t="s">
        <v>35325</v>
      </c>
      <c r="J16" s="1440">
        <v>2</v>
      </c>
      <c r="K16" s="1440"/>
      <c r="L16" s="1094" t="s">
        <v>14</v>
      </c>
      <c r="M16" s="1094" t="s">
        <v>30</v>
      </c>
      <c r="N16" s="1094" t="s">
        <v>35337</v>
      </c>
      <c r="O16" s="1094" t="s">
        <v>35970</v>
      </c>
      <c r="P16" s="1097">
        <v>10000</v>
      </c>
      <c r="Q16" s="1097">
        <v>10000</v>
      </c>
      <c r="R16" s="1065"/>
      <c r="S16" s="1065">
        <f t="shared" si="3"/>
        <v>0</v>
      </c>
      <c r="T16" s="1065"/>
      <c r="U16" s="1065"/>
      <c r="V16" s="1065">
        <f t="shared" si="1"/>
        <v>0</v>
      </c>
      <c r="W16" s="1065">
        <f t="shared" si="0"/>
        <v>10000</v>
      </c>
      <c r="X16" s="1065"/>
      <c r="Y16" s="663"/>
      <c r="Z16" s="663"/>
      <c r="AA16" s="663"/>
      <c r="AB16" s="663"/>
      <c r="AC16" s="663"/>
      <c r="AD16" s="663" t="s">
        <v>14</v>
      </c>
      <c r="AE16" s="663"/>
      <c r="AF16" s="663"/>
      <c r="AG16" s="663"/>
      <c r="AH16" s="663"/>
      <c r="AI16" s="663"/>
      <c r="AJ16" s="663"/>
      <c r="AK16" s="663"/>
      <c r="AL16" s="663"/>
      <c r="AM16" s="59"/>
      <c r="AN16" s="59"/>
      <c r="AO16" s="1066"/>
      <c r="AP16" s="1067"/>
      <c r="AQ16" s="1067"/>
      <c r="AR16" s="1067"/>
      <c r="AS16" s="1067"/>
      <c r="AT16" s="1067"/>
      <c r="AU16" s="1067"/>
    </row>
    <row r="17" spans="1:47" ht="33.75" customHeight="1">
      <c r="A17" s="105">
        <f t="shared" si="2"/>
        <v>14</v>
      </c>
      <c r="B17" s="1427"/>
      <c r="C17" s="2892" t="s">
        <v>35333</v>
      </c>
      <c r="D17" s="2892" t="s">
        <v>36293</v>
      </c>
      <c r="E17" s="2892">
        <v>4640224</v>
      </c>
      <c r="F17" s="2892" t="s">
        <v>36292</v>
      </c>
      <c r="G17" s="2893">
        <v>34749</v>
      </c>
      <c r="H17" s="2892" t="s">
        <v>36294</v>
      </c>
      <c r="I17" s="2380" t="s">
        <v>35325</v>
      </c>
      <c r="J17" s="1440">
        <v>2</v>
      </c>
      <c r="K17" s="1440"/>
      <c r="L17" s="1094" t="s">
        <v>14</v>
      </c>
      <c r="M17" s="1094" t="s">
        <v>31</v>
      </c>
      <c r="N17" s="1094" t="s">
        <v>35337</v>
      </c>
      <c r="O17" s="1094" t="s">
        <v>35327</v>
      </c>
      <c r="P17" s="1097">
        <v>10000</v>
      </c>
      <c r="Q17" s="1097">
        <v>10000</v>
      </c>
      <c r="R17" s="1065"/>
      <c r="S17" s="1065">
        <f t="shared" si="3"/>
        <v>0</v>
      </c>
      <c r="T17" s="1065"/>
      <c r="U17" s="1072"/>
      <c r="V17" s="1065">
        <f t="shared" si="1"/>
        <v>0</v>
      </c>
      <c r="W17" s="1065">
        <f t="shared" si="0"/>
        <v>10000</v>
      </c>
      <c r="X17" s="1065"/>
      <c r="Y17" s="663"/>
      <c r="Z17" s="663"/>
      <c r="AA17" s="663"/>
      <c r="AB17" s="663"/>
      <c r="AC17" s="663" t="s">
        <v>14</v>
      </c>
      <c r="AD17" s="663"/>
      <c r="AE17" s="663"/>
      <c r="AF17" s="663"/>
      <c r="AG17" s="663"/>
      <c r="AH17" s="663"/>
      <c r="AI17" s="663"/>
      <c r="AJ17" s="663"/>
      <c r="AK17" s="663"/>
      <c r="AL17" s="663"/>
    </row>
    <row r="18" spans="1:47" s="1069" customFormat="1" ht="33.75" customHeight="1">
      <c r="A18" s="105">
        <v>15</v>
      </c>
      <c r="B18" s="2890">
        <v>45662</v>
      </c>
      <c r="C18" s="2892" t="s">
        <v>36332</v>
      </c>
      <c r="D18" s="2892" t="s">
        <v>36333</v>
      </c>
      <c r="E18" s="2892">
        <v>4960707</v>
      </c>
      <c r="F18" s="2892" t="s">
        <v>36331</v>
      </c>
      <c r="G18" s="2893">
        <v>34104</v>
      </c>
      <c r="H18" s="2892" t="s">
        <v>36334</v>
      </c>
      <c r="I18" s="2380" t="s">
        <v>35325</v>
      </c>
      <c r="J18" s="1440">
        <v>1</v>
      </c>
      <c r="K18" s="1440"/>
      <c r="L18" s="1094" t="s">
        <v>14</v>
      </c>
      <c r="M18" s="1094" t="s">
        <v>26</v>
      </c>
      <c r="N18" s="1094" t="s">
        <v>35337</v>
      </c>
      <c r="O18" s="1094" t="s">
        <v>35327</v>
      </c>
      <c r="P18" s="1097">
        <v>10000</v>
      </c>
      <c r="Q18" s="1097">
        <v>10000</v>
      </c>
      <c r="R18" s="1065"/>
      <c r="S18" s="1065">
        <f t="shared" si="3"/>
        <v>0</v>
      </c>
      <c r="T18" s="1065"/>
      <c r="U18" s="1065"/>
      <c r="V18" s="1065">
        <f t="shared" si="1"/>
        <v>0</v>
      </c>
      <c r="W18" s="1065">
        <f t="shared" si="0"/>
        <v>10000</v>
      </c>
      <c r="X18" s="1065"/>
      <c r="Y18" s="1065"/>
      <c r="Z18" s="1065"/>
      <c r="AA18" s="1065"/>
      <c r="AB18" s="1065"/>
      <c r="AC18" s="663"/>
      <c r="AD18" s="663"/>
      <c r="AE18" s="663"/>
      <c r="AF18" s="663"/>
      <c r="AG18" s="663"/>
      <c r="AH18" s="663"/>
      <c r="AI18" s="663"/>
      <c r="AJ18" s="663"/>
      <c r="AK18" s="663"/>
      <c r="AL18" s="663" t="s">
        <v>14</v>
      </c>
      <c r="AM18" s="1058"/>
      <c r="AN18" s="1058"/>
    </row>
    <row r="19" spans="1:47" s="1449" customFormat="1" ht="33.75" customHeight="1">
      <c r="A19" s="105">
        <f t="shared" si="2"/>
        <v>16</v>
      </c>
      <c r="B19" s="2890">
        <v>45673</v>
      </c>
      <c r="C19" s="2892" t="s">
        <v>36406</v>
      </c>
      <c r="D19" s="2892" t="s">
        <v>36407</v>
      </c>
      <c r="E19" s="2894" t="s">
        <v>35356</v>
      </c>
      <c r="F19" s="2892" t="s">
        <v>36405</v>
      </c>
      <c r="G19" s="2893">
        <v>33198</v>
      </c>
      <c r="H19" s="2894" t="s">
        <v>36408</v>
      </c>
      <c r="I19" s="2380" t="s">
        <v>35325</v>
      </c>
      <c r="J19" s="1440">
        <v>2</v>
      </c>
      <c r="K19" s="1440"/>
      <c r="L19" s="1094" t="s">
        <v>14</v>
      </c>
      <c r="M19" s="1094" t="s">
        <v>27</v>
      </c>
      <c r="N19" s="1094" t="s">
        <v>35337</v>
      </c>
      <c r="O19" s="1094" t="s">
        <v>35327</v>
      </c>
      <c r="P19" s="1097">
        <v>10000</v>
      </c>
      <c r="Q19" s="1097">
        <v>10000</v>
      </c>
      <c r="R19" s="1097"/>
      <c r="S19" s="1065">
        <f t="shared" si="3"/>
        <v>0</v>
      </c>
      <c r="T19" s="1097"/>
      <c r="U19" s="1097"/>
      <c r="V19" s="1097">
        <f t="shared" si="1"/>
        <v>0</v>
      </c>
      <c r="W19" s="1065">
        <f t="shared" si="0"/>
        <v>10000</v>
      </c>
      <c r="X19" s="1097"/>
      <c r="Y19" s="1097"/>
      <c r="Z19" s="1097"/>
      <c r="AA19" s="1097"/>
      <c r="AB19" s="1097"/>
      <c r="AC19" s="1139"/>
      <c r="AD19" s="1139"/>
      <c r="AE19" s="1139"/>
      <c r="AF19" s="1139"/>
      <c r="AG19" s="1139" t="s">
        <v>14</v>
      </c>
      <c r="AH19" s="1139"/>
      <c r="AI19" s="1139"/>
      <c r="AJ19" s="1139"/>
      <c r="AK19" s="1139"/>
      <c r="AL19" s="1139"/>
    </row>
    <row r="20" spans="1:47" s="1449" customFormat="1" ht="33.75" customHeight="1">
      <c r="A20" s="105">
        <v>17</v>
      </c>
      <c r="B20" s="2890">
        <v>45677</v>
      </c>
      <c r="C20" s="2913" t="s">
        <v>36554</v>
      </c>
      <c r="D20" s="2913" t="s">
        <v>36555</v>
      </c>
      <c r="E20" s="2913">
        <v>2954910</v>
      </c>
      <c r="F20" s="2913" t="s">
        <v>36553</v>
      </c>
      <c r="G20" s="2914">
        <v>35677</v>
      </c>
      <c r="H20" s="2915" t="s">
        <v>36556</v>
      </c>
      <c r="I20" s="1427" t="s">
        <v>35325</v>
      </c>
      <c r="J20" s="1094">
        <v>1</v>
      </c>
      <c r="K20" s="1094"/>
      <c r="L20" s="1094" t="s">
        <v>14</v>
      </c>
      <c r="M20" s="1094" t="s">
        <v>24</v>
      </c>
      <c r="N20" s="1094" t="s">
        <v>35337</v>
      </c>
      <c r="O20" s="1094" t="s">
        <v>35327</v>
      </c>
      <c r="P20" s="1097">
        <v>10000</v>
      </c>
      <c r="Q20" s="1097">
        <v>10000</v>
      </c>
      <c r="R20" s="1097"/>
      <c r="S20" s="1065">
        <f t="shared" si="3"/>
        <v>0</v>
      </c>
      <c r="T20" s="1097"/>
      <c r="U20" s="1097"/>
      <c r="V20" s="1097">
        <f t="shared" si="1"/>
        <v>0</v>
      </c>
      <c r="W20" s="1097">
        <f t="shared" si="0"/>
        <v>10000</v>
      </c>
      <c r="X20" s="1097"/>
      <c r="Y20" s="1097"/>
      <c r="Z20" s="1097"/>
      <c r="AA20" s="1097"/>
      <c r="AB20" s="1097"/>
      <c r="AC20" s="1139"/>
      <c r="AD20" s="1139"/>
      <c r="AE20" s="1139"/>
      <c r="AF20" s="1139"/>
      <c r="AG20" s="1139"/>
      <c r="AH20" s="1139"/>
      <c r="AI20" s="1139"/>
      <c r="AJ20" s="1139" t="s">
        <v>14</v>
      </c>
      <c r="AK20" s="1139"/>
      <c r="AL20" s="1139"/>
    </row>
    <row r="21" spans="1:47" ht="33.75" customHeight="1">
      <c r="A21" s="105">
        <f t="shared" si="2"/>
        <v>18</v>
      </c>
      <c r="B21" s="2890">
        <v>45684</v>
      </c>
      <c r="C21" s="2892" t="s">
        <v>36731</v>
      </c>
      <c r="D21" s="2892" t="s">
        <v>36085</v>
      </c>
      <c r="E21" s="2892">
        <v>6175458</v>
      </c>
      <c r="F21" s="2892" t="s">
        <v>36730</v>
      </c>
      <c r="G21" s="2893">
        <v>37182</v>
      </c>
      <c r="H21" s="2894" t="s">
        <v>36732</v>
      </c>
      <c r="I21" s="1427" t="s">
        <v>35325</v>
      </c>
      <c r="J21" s="1094">
        <v>2</v>
      </c>
      <c r="K21" s="1440"/>
      <c r="L21" s="1094" t="s">
        <v>14</v>
      </c>
      <c r="M21" s="3145" t="s">
        <v>27</v>
      </c>
      <c r="N21" s="2766" t="s">
        <v>35337</v>
      </c>
      <c r="O21" s="1094" t="s">
        <v>35327</v>
      </c>
      <c r="P21" s="1097">
        <v>10000</v>
      </c>
      <c r="Q21" s="1097">
        <v>10000</v>
      </c>
      <c r="R21" s="1065"/>
      <c r="S21" s="1065">
        <f t="shared" si="3"/>
        <v>0</v>
      </c>
      <c r="T21" s="1065"/>
      <c r="U21" s="1065"/>
      <c r="V21" s="1065">
        <f t="shared" si="1"/>
        <v>0</v>
      </c>
      <c r="W21" s="1065">
        <f t="shared" si="0"/>
        <v>10000</v>
      </c>
      <c r="X21" s="1065"/>
      <c r="Y21" s="1065"/>
      <c r="Z21" s="1065"/>
      <c r="AA21" s="1065"/>
      <c r="AB21" s="1065"/>
      <c r="AC21" s="663"/>
      <c r="AD21" s="663"/>
      <c r="AE21" s="663"/>
      <c r="AF21" s="663"/>
      <c r="AG21" s="663" t="s">
        <v>14</v>
      </c>
      <c r="AH21" s="663"/>
      <c r="AI21" s="663"/>
      <c r="AJ21" s="663"/>
      <c r="AK21" s="663"/>
      <c r="AL21" s="663"/>
      <c r="AM21" s="59"/>
      <c r="AN21" s="59"/>
      <c r="AO21" s="1066"/>
      <c r="AP21" s="1067"/>
      <c r="AQ21" s="1067"/>
      <c r="AR21" s="1067"/>
      <c r="AS21" s="1067"/>
      <c r="AT21" s="1067"/>
      <c r="AU21" s="1067"/>
    </row>
    <row r="22" spans="1:47" ht="33.75" customHeight="1">
      <c r="A22" s="105">
        <v>19</v>
      </c>
      <c r="B22" s="2890">
        <v>45672</v>
      </c>
      <c r="C22" s="2891" t="s">
        <v>35662</v>
      </c>
      <c r="D22" s="2891" t="s">
        <v>35663</v>
      </c>
      <c r="E22" s="2896" t="s">
        <v>35356</v>
      </c>
      <c r="F22" s="2891" t="s">
        <v>35661</v>
      </c>
      <c r="G22" s="2895">
        <v>30953</v>
      </c>
      <c r="H22" s="2896" t="s">
        <v>35664</v>
      </c>
      <c r="I22" s="1427" t="s">
        <v>35325</v>
      </c>
      <c r="J22" s="1094">
        <v>2</v>
      </c>
      <c r="K22" s="1440"/>
      <c r="L22" s="1094" t="s">
        <v>14</v>
      </c>
      <c r="M22" s="1094" t="s">
        <v>23</v>
      </c>
      <c r="N22" s="1094" t="s">
        <v>35337</v>
      </c>
      <c r="O22" s="1094" t="s">
        <v>35327</v>
      </c>
      <c r="P22" s="1097">
        <v>10000</v>
      </c>
      <c r="Q22" s="1097">
        <v>10000</v>
      </c>
      <c r="R22" s="1065"/>
      <c r="S22" s="1065">
        <f t="shared" si="3"/>
        <v>0</v>
      </c>
      <c r="T22" s="1065"/>
      <c r="U22" s="1065"/>
      <c r="V22" s="1065">
        <f t="shared" si="1"/>
        <v>0</v>
      </c>
      <c r="W22" s="1065">
        <f t="shared" si="0"/>
        <v>10000</v>
      </c>
      <c r="X22" s="1065"/>
      <c r="Y22" s="1065"/>
      <c r="Z22" s="1065"/>
      <c r="AA22" s="1065"/>
      <c r="AB22" s="1065"/>
      <c r="AC22" s="663"/>
      <c r="AD22" s="663"/>
      <c r="AE22" s="663"/>
      <c r="AF22" s="663"/>
      <c r="AG22" s="663"/>
      <c r="AH22" s="663" t="s">
        <v>14</v>
      </c>
      <c r="AI22" s="663"/>
      <c r="AJ22" s="663"/>
      <c r="AK22" s="663"/>
      <c r="AL22" s="663"/>
      <c r="AM22" s="59"/>
      <c r="AN22" s="1066"/>
      <c r="AO22" s="1067"/>
      <c r="AP22" s="1067"/>
      <c r="AQ22" s="1067"/>
      <c r="AR22" s="1067"/>
      <c r="AS22" s="1067"/>
      <c r="AT22" s="1067"/>
    </row>
    <row r="23" spans="1:47" ht="33.75" customHeight="1">
      <c r="A23" s="105">
        <f t="shared" si="2"/>
        <v>20</v>
      </c>
      <c r="B23" s="2890">
        <v>45687</v>
      </c>
      <c r="C23" s="2892" t="s">
        <v>36142</v>
      </c>
      <c r="D23" s="2892" t="s">
        <v>36143</v>
      </c>
      <c r="E23" s="2894" t="s">
        <v>35356</v>
      </c>
      <c r="F23" s="2892" t="s">
        <v>36141</v>
      </c>
      <c r="G23" s="2893">
        <v>35030</v>
      </c>
      <c r="H23" s="2894" t="s">
        <v>36144</v>
      </c>
      <c r="I23" s="1427" t="s">
        <v>35325</v>
      </c>
      <c r="J23" s="1094">
        <v>2</v>
      </c>
      <c r="K23" s="1440" t="s">
        <v>14</v>
      </c>
      <c r="L23" s="1094" t="s">
        <v>14</v>
      </c>
      <c r="M23" s="1094" t="s">
        <v>35365</v>
      </c>
      <c r="N23" s="1094" t="s">
        <v>35337</v>
      </c>
      <c r="O23" s="1094" t="s">
        <v>35970</v>
      </c>
      <c r="P23" s="1065">
        <v>20000</v>
      </c>
      <c r="Q23" s="1065">
        <v>20000</v>
      </c>
      <c r="R23" s="1065"/>
      <c r="S23" s="1065">
        <f>P23-Q23-R23</f>
        <v>0</v>
      </c>
      <c r="T23" s="1065"/>
      <c r="U23" s="1065"/>
      <c r="V23" s="1065">
        <f t="shared" si="1"/>
        <v>0</v>
      </c>
      <c r="W23" s="1065">
        <f t="shared" si="0"/>
        <v>20000</v>
      </c>
      <c r="X23" s="1065"/>
      <c r="Y23" s="1065"/>
      <c r="Z23" s="1065"/>
      <c r="AA23" s="1065"/>
      <c r="AB23" s="1065"/>
      <c r="AC23" s="663"/>
      <c r="AD23" s="663"/>
      <c r="AE23" s="663" t="s">
        <v>14</v>
      </c>
      <c r="AF23" s="663" t="s">
        <v>14</v>
      </c>
      <c r="AG23" s="663"/>
      <c r="AH23" s="663"/>
      <c r="AI23" s="663"/>
      <c r="AJ23" s="663"/>
      <c r="AK23" s="663"/>
      <c r="AL23" s="663"/>
    </row>
    <row r="24" spans="1:47" ht="33.75" customHeight="1">
      <c r="A24" s="105">
        <v>21</v>
      </c>
      <c r="B24" s="2890">
        <v>45689</v>
      </c>
      <c r="C24" s="2891" t="s">
        <v>35600</v>
      </c>
      <c r="D24" s="2891" t="s">
        <v>35601</v>
      </c>
      <c r="E24" s="2891">
        <v>5509096</v>
      </c>
      <c r="F24" s="2891" t="s">
        <v>35599</v>
      </c>
      <c r="G24" s="2895">
        <v>31870</v>
      </c>
      <c r="H24" s="2896" t="s">
        <v>35602</v>
      </c>
      <c r="I24" s="1427" t="s">
        <v>35325</v>
      </c>
      <c r="J24" s="1094">
        <v>2</v>
      </c>
      <c r="K24" s="1094" t="s">
        <v>14</v>
      </c>
      <c r="L24" s="1094" t="s">
        <v>14</v>
      </c>
      <c r="M24" s="1094" t="s">
        <v>23</v>
      </c>
      <c r="N24" s="1440" t="s">
        <v>35337</v>
      </c>
      <c r="O24" s="105" t="s">
        <v>35327</v>
      </c>
      <c r="P24" s="1065">
        <v>10000</v>
      </c>
      <c r="Q24" s="1065">
        <v>10000</v>
      </c>
      <c r="R24" s="1065"/>
      <c r="S24" s="1065">
        <f>P24-Q24-R24</f>
        <v>0</v>
      </c>
      <c r="T24" s="1065"/>
      <c r="U24" s="1065"/>
      <c r="V24" s="1065">
        <f t="shared" si="1"/>
        <v>0</v>
      </c>
      <c r="W24" s="1065">
        <f t="shared" si="0"/>
        <v>10000</v>
      </c>
      <c r="X24" s="1065"/>
      <c r="Y24" s="1065"/>
      <c r="Z24" s="1065"/>
      <c r="AA24" s="1065"/>
      <c r="AB24" s="1065"/>
      <c r="AC24" s="663"/>
      <c r="AD24" s="663"/>
      <c r="AE24" s="663"/>
      <c r="AF24" s="663"/>
      <c r="AG24" s="663"/>
      <c r="AH24" s="663" t="s">
        <v>14</v>
      </c>
      <c r="AI24" s="663"/>
      <c r="AJ24" s="663"/>
      <c r="AK24" s="663"/>
      <c r="AL24" s="663"/>
    </row>
    <row r="25" spans="1:47" s="1073" customFormat="1" ht="33.75" customHeight="1">
      <c r="A25" s="105">
        <f t="shared" si="2"/>
        <v>22</v>
      </c>
      <c r="B25" s="2890">
        <v>45683</v>
      </c>
      <c r="C25" s="2891" t="s">
        <v>37102</v>
      </c>
      <c r="D25" s="2891" t="s">
        <v>37103</v>
      </c>
      <c r="E25" s="2891">
        <v>6023638</v>
      </c>
      <c r="F25" s="2891" t="s">
        <v>37101</v>
      </c>
      <c r="G25" s="2895">
        <v>35539</v>
      </c>
      <c r="H25" s="2896" t="s">
        <v>37104</v>
      </c>
      <c r="I25" s="1427" t="s">
        <v>35325</v>
      </c>
      <c r="J25" s="1094">
        <v>2</v>
      </c>
      <c r="K25" s="1440" t="s">
        <v>14</v>
      </c>
      <c r="L25" s="1094" t="s">
        <v>14</v>
      </c>
      <c r="M25" s="1094" t="s">
        <v>28</v>
      </c>
      <c r="N25" s="1094" t="s">
        <v>35337</v>
      </c>
      <c r="O25" s="1094" t="s">
        <v>35327</v>
      </c>
      <c r="P25" s="1065">
        <v>10000</v>
      </c>
      <c r="Q25" s="1065">
        <v>10000</v>
      </c>
      <c r="R25" s="1065"/>
      <c r="S25" s="1065">
        <f t="shared" ref="S25:S32" si="4">P25-Q25-R25</f>
        <v>0</v>
      </c>
      <c r="T25" s="1065"/>
      <c r="U25" s="1065"/>
      <c r="V25" s="1065">
        <f t="shared" si="1"/>
        <v>0</v>
      </c>
      <c r="W25" s="1065">
        <f t="shared" si="0"/>
        <v>10000</v>
      </c>
      <c r="X25" s="1065"/>
      <c r="Y25" s="1065"/>
      <c r="Z25" s="1065"/>
      <c r="AA25" s="1065"/>
      <c r="AB25" s="1065"/>
      <c r="AC25" s="663"/>
      <c r="AD25" s="663"/>
      <c r="AE25" s="663"/>
      <c r="AF25" s="663" t="s">
        <v>14</v>
      </c>
      <c r="AG25" s="663"/>
      <c r="AH25" s="663"/>
      <c r="AI25" s="663"/>
      <c r="AJ25" s="663"/>
      <c r="AK25" s="663"/>
      <c r="AL25" s="663"/>
      <c r="AM25" s="190"/>
    </row>
    <row r="26" spans="1:47" s="1449" customFormat="1" ht="33.75" customHeight="1">
      <c r="A26" s="105">
        <v>23</v>
      </c>
      <c r="B26" s="2906">
        <v>45694</v>
      </c>
      <c r="C26" s="3146" t="s">
        <v>37285</v>
      </c>
      <c r="D26" s="3146" t="s">
        <v>37286</v>
      </c>
      <c r="E26" s="3146">
        <v>6219935</v>
      </c>
      <c r="F26" s="3146" t="s">
        <v>37284</v>
      </c>
      <c r="G26" s="3147">
        <v>34707</v>
      </c>
      <c r="H26" s="3148" t="s">
        <v>37287</v>
      </c>
      <c r="I26" s="1427" t="s">
        <v>35325</v>
      </c>
      <c r="J26" s="1094">
        <v>1</v>
      </c>
      <c r="K26" s="1094" t="s">
        <v>14</v>
      </c>
      <c r="L26" s="1094" t="s">
        <v>14</v>
      </c>
      <c r="M26" s="1440" t="s">
        <v>28</v>
      </c>
      <c r="N26" s="1094" t="s">
        <v>35337</v>
      </c>
      <c r="O26" s="1094" t="s">
        <v>35327</v>
      </c>
      <c r="P26" s="1065">
        <v>10000</v>
      </c>
      <c r="Q26" s="1065">
        <v>10000</v>
      </c>
      <c r="R26" s="1097"/>
      <c r="S26" s="1065">
        <f t="shared" si="4"/>
        <v>0</v>
      </c>
      <c r="T26" s="1097"/>
      <c r="U26" s="1097"/>
      <c r="V26" s="1065">
        <f t="shared" si="1"/>
        <v>0</v>
      </c>
      <c r="W26" s="1097">
        <f t="shared" si="0"/>
        <v>10000</v>
      </c>
      <c r="X26" s="1097"/>
      <c r="Y26" s="1097"/>
      <c r="Z26" s="1097"/>
      <c r="AA26" s="1097"/>
      <c r="AB26" s="1097"/>
      <c r="AC26" s="1139"/>
      <c r="AD26" s="1139"/>
      <c r="AE26" s="1139"/>
      <c r="AF26" s="1139" t="s">
        <v>14</v>
      </c>
      <c r="AG26" s="1139"/>
      <c r="AH26" s="1139"/>
      <c r="AI26" s="1139"/>
      <c r="AJ26" s="1139"/>
      <c r="AK26" s="1139"/>
      <c r="AL26" s="1139"/>
      <c r="AM26" s="1817"/>
      <c r="AO26" s="1094"/>
      <c r="AP26" s="1094"/>
      <c r="AQ26" s="1094" t="s">
        <v>14</v>
      </c>
      <c r="AR26" s="1094" t="s">
        <v>14</v>
      </c>
      <c r="AS26" s="1094"/>
      <c r="AT26" s="1094"/>
    </row>
    <row r="27" spans="1:47" ht="33.75" customHeight="1">
      <c r="A27" s="105">
        <f t="shared" si="2"/>
        <v>24</v>
      </c>
      <c r="B27" s="1427"/>
      <c r="C27" s="2892" t="s">
        <v>37446</v>
      </c>
      <c r="D27" s="2892" t="s">
        <v>37447</v>
      </c>
      <c r="E27" s="2892">
        <v>4989101</v>
      </c>
      <c r="F27" s="2892" t="s">
        <v>37445</v>
      </c>
      <c r="G27" s="2893">
        <v>35110</v>
      </c>
      <c r="H27" s="2892" t="s">
        <v>37448</v>
      </c>
      <c r="I27" s="1427" t="s">
        <v>35325</v>
      </c>
      <c r="J27" s="1440">
        <v>2</v>
      </c>
      <c r="K27" s="1094" t="s">
        <v>14</v>
      </c>
      <c r="L27" s="1094" t="s">
        <v>14</v>
      </c>
      <c r="M27" s="1094" t="s">
        <v>29</v>
      </c>
      <c r="N27" s="1094" t="s">
        <v>35337</v>
      </c>
      <c r="O27" s="1094" t="s">
        <v>35327</v>
      </c>
      <c r="P27" s="1065">
        <v>10000</v>
      </c>
      <c r="Q27" s="1065">
        <v>10000</v>
      </c>
      <c r="R27" s="1065"/>
      <c r="S27" s="1065">
        <f t="shared" si="4"/>
        <v>0</v>
      </c>
      <c r="T27" s="1065"/>
      <c r="U27" s="1065"/>
      <c r="V27" s="1065">
        <f t="shared" si="1"/>
        <v>0</v>
      </c>
      <c r="W27" s="1065">
        <f t="shared" si="0"/>
        <v>10000</v>
      </c>
      <c r="X27" s="1065"/>
      <c r="Y27" s="1065"/>
      <c r="Z27" s="1065"/>
      <c r="AA27" s="1065"/>
      <c r="AB27" s="1065"/>
      <c r="AC27" s="663"/>
      <c r="AD27" s="663"/>
      <c r="AE27" s="663" t="s">
        <v>14</v>
      </c>
      <c r="AF27" s="663"/>
      <c r="AG27" s="663"/>
      <c r="AH27" s="663"/>
      <c r="AI27" s="663"/>
      <c r="AJ27" s="663"/>
      <c r="AK27" s="663"/>
      <c r="AL27" s="663"/>
    </row>
    <row r="28" spans="1:47" ht="33.75" customHeight="1">
      <c r="A28" s="105">
        <v>25</v>
      </c>
      <c r="B28" s="2906">
        <v>45703</v>
      </c>
      <c r="C28" s="2907" t="s">
        <v>35500</v>
      </c>
      <c r="D28" s="2907" t="s">
        <v>35501</v>
      </c>
      <c r="E28" s="2907">
        <v>3926687</v>
      </c>
      <c r="F28" s="2907" t="s">
        <v>35499</v>
      </c>
      <c r="G28" s="2908">
        <v>31748</v>
      </c>
      <c r="H28" s="2909" t="s">
        <v>35502</v>
      </c>
      <c r="I28" s="1427" t="s">
        <v>35325</v>
      </c>
      <c r="J28" s="1094">
        <v>1</v>
      </c>
      <c r="K28" s="1094" t="s">
        <v>14</v>
      </c>
      <c r="L28" s="1094" t="s">
        <v>14</v>
      </c>
      <c r="M28" s="683" t="s">
        <v>26</v>
      </c>
      <c r="N28" s="1094" t="s">
        <v>35337</v>
      </c>
      <c r="O28" s="1190" t="s">
        <v>35327</v>
      </c>
      <c r="P28" s="1065">
        <v>10000</v>
      </c>
      <c r="Q28" s="1065">
        <v>10000</v>
      </c>
      <c r="R28" s="1489"/>
      <c r="S28" s="1489">
        <f t="shared" si="4"/>
        <v>0</v>
      </c>
      <c r="T28" s="1489"/>
      <c r="U28" s="1489"/>
      <c r="V28" s="1489">
        <f t="shared" si="1"/>
        <v>0</v>
      </c>
      <c r="W28" s="1489">
        <f t="shared" si="0"/>
        <v>10000</v>
      </c>
      <c r="X28" s="1489"/>
      <c r="Y28" s="1489"/>
      <c r="Z28" s="1489"/>
      <c r="AA28" s="1489"/>
      <c r="AB28" s="1489"/>
      <c r="AC28" s="674"/>
      <c r="AD28" s="674"/>
      <c r="AE28" s="674"/>
      <c r="AF28" s="674"/>
      <c r="AG28" s="674"/>
      <c r="AH28" s="674"/>
      <c r="AI28" s="674"/>
      <c r="AJ28" s="674"/>
      <c r="AK28" s="674"/>
      <c r="AL28" s="674" t="s">
        <v>14</v>
      </c>
    </row>
    <row r="29" spans="1:47" s="1074" customFormat="1" ht="33.75" customHeight="1">
      <c r="A29" s="105">
        <f t="shared" si="2"/>
        <v>26</v>
      </c>
      <c r="B29" s="2906">
        <v>45713</v>
      </c>
      <c r="C29" s="2919" t="s">
        <v>36698</v>
      </c>
      <c r="D29" s="2919" t="s">
        <v>36699</v>
      </c>
      <c r="E29" s="2919">
        <v>5903871</v>
      </c>
      <c r="F29" s="2919" t="s">
        <v>36697</v>
      </c>
      <c r="G29" s="2920">
        <v>29863</v>
      </c>
      <c r="H29" s="2921" t="s">
        <v>36700</v>
      </c>
      <c r="I29" s="1427" t="s">
        <v>35325</v>
      </c>
      <c r="J29" s="1094">
        <v>1</v>
      </c>
      <c r="K29" s="1094" t="s">
        <v>14</v>
      </c>
      <c r="L29" s="1130" t="s">
        <v>14</v>
      </c>
      <c r="M29" s="105" t="s">
        <v>28</v>
      </c>
      <c r="N29" s="105" t="s">
        <v>35337</v>
      </c>
      <c r="O29" s="105" t="s">
        <v>35327</v>
      </c>
      <c r="P29" s="1065">
        <v>10000</v>
      </c>
      <c r="Q29" s="1065">
        <v>10000</v>
      </c>
      <c r="R29" s="1065"/>
      <c r="S29" s="1065">
        <f t="shared" si="4"/>
        <v>0</v>
      </c>
      <c r="T29" s="1065"/>
      <c r="U29" s="1065"/>
      <c r="V29" s="1065">
        <f t="shared" si="1"/>
        <v>0</v>
      </c>
      <c r="W29" s="1065">
        <f t="shared" si="0"/>
        <v>10000</v>
      </c>
      <c r="X29" s="1065"/>
      <c r="Y29" s="1065"/>
      <c r="Z29" s="1065"/>
      <c r="AA29" s="1065"/>
      <c r="AB29" s="1065"/>
      <c r="AC29" s="663"/>
      <c r="AD29" s="663"/>
      <c r="AE29" s="663"/>
      <c r="AF29" s="663" t="s">
        <v>14</v>
      </c>
      <c r="AG29" s="663"/>
      <c r="AH29" s="663"/>
      <c r="AI29" s="663"/>
      <c r="AJ29" s="663"/>
      <c r="AK29" s="663"/>
      <c r="AL29" s="663"/>
    </row>
    <row r="30" spans="1:47" ht="33.75" customHeight="1">
      <c r="A30" s="105">
        <v>27</v>
      </c>
      <c r="B30" s="2906">
        <v>45716</v>
      </c>
      <c r="C30" s="2891" t="s">
        <v>37145</v>
      </c>
      <c r="D30" s="2891" t="s">
        <v>37146</v>
      </c>
      <c r="E30" s="2891">
        <v>1789427</v>
      </c>
      <c r="F30" s="2891" t="s">
        <v>37144</v>
      </c>
      <c r="G30" s="2895">
        <v>30491</v>
      </c>
      <c r="H30" s="2896" t="s">
        <v>2245</v>
      </c>
      <c r="I30" s="1427" t="s">
        <v>35325</v>
      </c>
      <c r="J30" s="1608">
        <v>1</v>
      </c>
      <c r="K30" s="1062"/>
      <c r="L30" s="1062" t="s">
        <v>14</v>
      </c>
      <c r="M30" s="1062" t="s">
        <v>25</v>
      </c>
      <c r="N30" s="1062" t="s">
        <v>35337</v>
      </c>
      <c r="O30" s="1062" t="s">
        <v>35970</v>
      </c>
      <c r="P30" s="1121">
        <v>10000</v>
      </c>
      <c r="Q30" s="1121">
        <v>10000</v>
      </c>
      <c r="R30" s="1121"/>
      <c r="S30" s="1121">
        <f t="shared" si="4"/>
        <v>0</v>
      </c>
      <c r="T30" s="1121"/>
      <c r="U30" s="1121"/>
      <c r="V30" s="1121">
        <f t="shared" si="1"/>
        <v>0</v>
      </c>
      <c r="W30" s="1121">
        <f t="shared" si="0"/>
        <v>10000</v>
      </c>
      <c r="X30" s="1121"/>
      <c r="Y30" s="1121"/>
      <c r="Z30" s="1121"/>
      <c r="AA30" s="1121"/>
      <c r="AB30" s="1121"/>
      <c r="AC30" s="1490"/>
      <c r="AD30" s="1490"/>
      <c r="AE30" s="1490"/>
      <c r="AF30" s="1490"/>
      <c r="AG30" s="1490"/>
      <c r="AH30" s="1490"/>
      <c r="AI30" s="1490"/>
      <c r="AJ30" s="1490"/>
      <c r="AK30" s="1490" t="s">
        <v>14</v>
      </c>
      <c r="AL30" s="1490"/>
    </row>
    <row r="31" spans="1:47" ht="33.75" customHeight="1">
      <c r="A31" s="105">
        <f t="shared" si="2"/>
        <v>28</v>
      </c>
      <c r="B31" s="3101">
        <v>45720</v>
      </c>
      <c r="C31" s="3149" t="s">
        <v>39412</v>
      </c>
      <c r="D31" s="3149" t="s">
        <v>39413</v>
      </c>
      <c r="E31" s="3149">
        <v>6073501</v>
      </c>
      <c r="F31" s="3149" t="s">
        <v>39411</v>
      </c>
      <c r="G31" s="3150">
        <v>36613</v>
      </c>
      <c r="H31" s="3149">
        <v>8149669506</v>
      </c>
      <c r="I31" s="2380" t="s">
        <v>35325</v>
      </c>
      <c r="J31" s="1608">
        <v>2</v>
      </c>
      <c r="K31" s="1445" t="s">
        <v>14</v>
      </c>
      <c r="L31" s="1445" t="s">
        <v>14</v>
      </c>
      <c r="M31" s="1445" t="s">
        <v>31</v>
      </c>
      <c r="N31" s="1445" t="s">
        <v>35337</v>
      </c>
      <c r="O31" s="1130" t="s">
        <v>35327</v>
      </c>
      <c r="P31" s="1097">
        <v>10000</v>
      </c>
      <c r="Q31" s="1065">
        <v>10000</v>
      </c>
      <c r="R31" s="1065"/>
      <c r="S31" s="1065">
        <f t="shared" si="4"/>
        <v>0</v>
      </c>
      <c r="T31" s="1065"/>
      <c r="U31" s="1065"/>
      <c r="V31" s="1065">
        <f t="shared" si="1"/>
        <v>0</v>
      </c>
      <c r="W31" s="1065">
        <f t="shared" si="0"/>
        <v>10000</v>
      </c>
      <c r="X31" s="1065"/>
      <c r="Y31" s="1065"/>
      <c r="Z31" s="1065"/>
      <c r="AA31" s="1065"/>
      <c r="AB31" s="1065"/>
      <c r="AC31" s="663" t="s">
        <v>14</v>
      </c>
      <c r="AD31" s="663"/>
      <c r="AE31" s="663"/>
      <c r="AF31" s="663"/>
      <c r="AG31" s="663"/>
      <c r="AH31" s="663"/>
      <c r="AI31" s="663"/>
      <c r="AJ31" s="663"/>
      <c r="AK31" s="663"/>
      <c r="AL31" s="663"/>
    </row>
    <row r="32" spans="1:47" s="1449" customFormat="1" ht="33.75" customHeight="1">
      <c r="A32" s="105">
        <v>29</v>
      </c>
      <c r="B32" s="2890">
        <v>45674</v>
      </c>
      <c r="C32" s="2892" t="s">
        <v>35835</v>
      </c>
      <c r="D32" s="2892" t="s">
        <v>35836</v>
      </c>
      <c r="E32" s="2892">
        <v>6243120</v>
      </c>
      <c r="F32" s="2892" t="s">
        <v>35834</v>
      </c>
      <c r="G32" s="2893">
        <v>35699</v>
      </c>
      <c r="H32" s="2894" t="s">
        <v>35837</v>
      </c>
      <c r="I32" s="1427" t="s">
        <v>35325</v>
      </c>
      <c r="J32" s="1440">
        <v>2</v>
      </c>
      <c r="K32" s="1094"/>
      <c r="L32" s="1445" t="s">
        <v>14</v>
      </c>
      <c r="M32" s="1094" t="s">
        <v>24</v>
      </c>
      <c r="N32" s="1094" t="s">
        <v>35337</v>
      </c>
      <c r="O32" s="1130" t="s">
        <v>35327</v>
      </c>
      <c r="P32" s="1097">
        <v>10000</v>
      </c>
      <c r="Q32" s="1097">
        <v>10000</v>
      </c>
      <c r="R32" s="1097"/>
      <c r="S32" s="1097">
        <f t="shared" si="4"/>
        <v>0</v>
      </c>
      <c r="T32" s="1097"/>
      <c r="U32" s="1097"/>
      <c r="V32" s="1097">
        <f t="shared" si="1"/>
        <v>0</v>
      </c>
      <c r="W32" s="1097">
        <f t="shared" si="0"/>
        <v>10000</v>
      </c>
      <c r="X32" s="1097"/>
      <c r="Y32" s="1139"/>
      <c r="Z32" s="1139"/>
      <c r="AA32" s="1139"/>
      <c r="AB32" s="1139"/>
      <c r="AC32" s="1139"/>
      <c r="AD32" s="1139"/>
      <c r="AE32" s="1139"/>
      <c r="AF32" s="1139"/>
      <c r="AG32" s="1139"/>
      <c r="AH32" s="1139"/>
      <c r="AI32" s="1139"/>
      <c r="AJ32" s="1139" t="s">
        <v>14</v>
      </c>
      <c r="AK32" s="1139"/>
      <c r="AL32" s="1139"/>
      <c r="AM32" s="1817"/>
      <c r="AO32" s="1094"/>
      <c r="AP32" s="1094"/>
      <c r="AQ32" s="1094"/>
      <c r="AR32" s="1094"/>
      <c r="AS32" s="1094"/>
      <c r="AT32" s="1094"/>
    </row>
    <row r="33" spans="1:40" ht="33.75" customHeight="1">
      <c r="A33" s="105">
        <f t="shared" si="2"/>
        <v>30</v>
      </c>
      <c r="B33" s="2890">
        <v>45730</v>
      </c>
      <c r="C33" s="3151" t="s">
        <v>39588</v>
      </c>
      <c r="D33" s="3151" t="s">
        <v>39504</v>
      </c>
      <c r="E33" s="3151">
        <v>5923517</v>
      </c>
      <c r="F33" s="3151" t="s">
        <v>39589</v>
      </c>
      <c r="G33" s="3152">
        <v>35348</v>
      </c>
      <c r="H33" s="3153" t="s">
        <v>39590</v>
      </c>
      <c r="I33" s="1427" t="s">
        <v>35325</v>
      </c>
      <c r="J33" s="1094">
        <v>2</v>
      </c>
      <c r="K33" s="1094" t="s">
        <v>14</v>
      </c>
      <c r="L33" s="1445" t="s">
        <v>14</v>
      </c>
      <c r="M33" s="1094" t="s">
        <v>29</v>
      </c>
      <c r="N33" s="1094" t="s">
        <v>35337</v>
      </c>
      <c r="O33" s="1130" t="s">
        <v>35327</v>
      </c>
      <c r="P33" s="1097">
        <v>10000</v>
      </c>
      <c r="Q33" s="1097">
        <v>10000</v>
      </c>
      <c r="R33" s="1065"/>
      <c r="S33" s="1065">
        <f t="shared" ref="S33:S96" si="5">P33-Q33-R33</f>
        <v>0</v>
      </c>
      <c r="T33" s="1065"/>
      <c r="U33" s="1065"/>
      <c r="V33" s="1097">
        <f t="shared" si="1"/>
        <v>0</v>
      </c>
      <c r="W33" s="1097">
        <f t="shared" si="0"/>
        <v>10000</v>
      </c>
      <c r="X33" s="1065"/>
      <c r="Y33" s="1065"/>
      <c r="Z33" s="1065"/>
      <c r="AA33" s="1065"/>
      <c r="AB33" s="1065"/>
      <c r="AC33" s="663"/>
      <c r="AD33" s="663"/>
      <c r="AE33" s="663" t="s">
        <v>14</v>
      </c>
      <c r="AF33" s="663"/>
      <c r="AG33" s="663"/>
      <c r="AH33" s="663"/>
      <c r="AI33" s="663"/>
      <c r="AJ33" s="663"/>
      <c r="AK33" s="663"/>
      <c r="AL33" s="663"/>
    </row>
    <row r="34" spans="1:40" s="1449" customFormat="1" ht="33.75" customHeight="1">
      <c r="A34" s="105">
        <v>31</v>
      </c>
      <c r="B34" s="3101">
        <v>45723</v>
      </c>
      <c r="C34" s="2892" t="s">
        <v>39384</v>
      </c>
      <c r="D34" s="2892" t="s">
        <v>39385</v>
      </c>
      <c r="E34" s="2892">
        <v>6175937</v>
      </c>
      <c r="F34" s="2892" t="s">
        <v>39383</v>
      </c>
      <c r="G34" s="2893">
        <v>38604</v>
      </c>
      <c r="H34" s="2894" t="s">
        <v>39386</v>
      </c>
      <c r="I34" s="2380" t="s">
        <v>35325</v>
      </c>
      <c r="J34" s="1440">
        <v>2</v>
      </c>
      <c r="K34" s="1094" t="s">
        <v>14</v>
      </c>
      <c r="L34" s="1094" t="s">
        <v>14</v>
      </c>
      <c r="M34" s="1094" t="s">
        <v>35707</v>
      </c>
      <c r="N34" s="1094" t="s">
        <v>35337</v>
      </c>
      <c r="O34" s="1130" t="s">
        <v>35327</v>
      </c>
      <c r="P34" s="1097">
        <v>20000</v>
      </c>
      <c r="Q34" s="1097">
        <v>20000</v>
      </c>
      <c r="R34" s="1097"/>
      <c r="S34" s="1097"/>
      <c r="T34" s="1097"/>
      <c r="U34" s="1097"/>
      <c r="V34" s="1097">
        <f t="shared" si="1"/>
        <v>0</v>
      </c>
      <c r="W34" s="1097">
        <f t="shared" si="0"/>
        <v>20000</v>
      </c>
      <c r="X34" s="1097"/>
      <c r="Y34" s="1097"/>
      <c r="Z34" s="1097"/>
      <c r="AA34" s="1097"/>
      <c r="AB34" s="1097"/>
      <c r="AC34" s="1139" t="s">
        <v>14</v>
      </c>
      <c r="AD34" s="1139"/>
      <c r="AE34" s="1139"/>
      <c r="AF34" s="1139" t="s">
        <v>14</v>
      </c>
      <c r="AG34" s="1139"/>
      <c r="AH34" s="1139"/>
      <c r="AI34" s="1139"/>
      <c r="AJ34" s="1139"/>
      <c r="AK34" s="1139"/>
      <c r="AL34" s="1139"/>
    </row>
    <row r="35" spans="1:40" ht="33.75" customHeight="1">
      <c r="A35" s="105">
        <f t="shared" si="2"/>
        <v>32</v>
      </c>
      <c r="B35" s="3101">
        <v>45761</v>
      </c>
      <c r="C35" s="2916" t="s">
        <v>39670</v>
      </c>
      <c r="D35" s="2916" t="s">
        <v>39671</v>
      </c>
      <c r="E35" s="2916">
        <v>6157811</v>
      </c>
      <c r="F35" s="2916" t="s">
        <v>39672</v>
      </c>
      <c r="G35" s="2917">
        <v>38067</v>
      </c>
      <c r="H35" s="2918" t="s">
        <v>39673</v>
      </c>
      <c r="I35" s="2380" t="s">
        <v>35325</v>
      </c>
      <c r="J35" s="1440">
        <v>2</v>
      </c>
      <c r="K35" s="1094" t="s">
        <v>14</v>
      </c>
      <c r="L35" s="1094" t="s">
        <v>14</v>
      </c>
      <c r="M35" s="1094" t="s">
        <v>39779</v>
      </c>
      <c r="N35" s="1094" t="s">
        <v>35337</v>
      </c>
      <c r="O35" s="105" t="s">
        <v>35327</v>
      </c>
      <c r="P35" s="1065">
        <v>20000</v>
      </c>
      <c r="Q35" s="1065">
        <v>20000</v>
      </c>
      <c r="R35" s="1065"/>
      <c r="S35" s="1065">
        <f t="shared" si="5"/>
        <v>0</v>
      </c>
      <c r="T35" s="1072"/>
      <c r="U35" s="1072"/>
      <c r="V35" s="1065">
        <f t="shared" si="1"/>
        <v>0</v>
      </c>
      <c r="W35" s="1065">
        <f t="shared" si="0"/>
        <v>20000</v>
      </c>
      <c r="X35" s="663"/>
      <c r="Y35" s="663"/>
      <c r="Z35" s="663"/>
      <c r="AA35" s="663"/>
      <c r="AB35" s="663"/>
      <c r="AC35" s="663"/>
      <c r="AD35" s="663" t="s">
        <v>14</v>
      </c>
      <c r="AE35" s="663"/>
      <c r="AF35" s="663" t="s">
        <v>14</v>
      </c>
      <c r="AG35" s="663"/>
      <c r="AH35" s="663"/>
      <c r="AI35" s="663"/>
      <c r="AJ35" s="663"/>
      <c r="AK35" s="663"/>
      <c r="AL35" s="663"/>
    </row>
    <row r="36" spans="1:40" ht="33.75" customHeight="1">
      <c r="A36" s="105">
        <v>33</v>
      </c>
      <c r="B36" s="3101">
        <v>45763</v>
      </c>
      <c r="C36" s="2911" t="s">
        <v>37285</v>
      </c>
      <c r="D36" s="2911" t="s">
        <v>37286</v>
      </c>
      <c r="E36" s="2913">
        <v>6219935</v>
      </c>
      <c r="F36" s="2913" t="s">
        <v>37284</v>
      </c>
      <c r="G36" s="2914">
        <v>34707</v>
      </c>
      <c r="H36" s="2912" t="s">
        <v>37287</v>
      </c>
      <c r="I36" s="1427" t="s">
        <v>35325</v>
      </c>
      <c r="J36" s="1094">
        <v>2</v>
      </c>
      <c r="K36" s="1094"/>
      <c r="L36" s="1094" t="s">
        <v>14</v>
      </c>
      <c r="M36" s="1440" t="s">
        <v>29</v>
      </c>
      <c r="N36" s="1094" t="s">
        <v>35337</v>
      </c>
      <c r="O36" s="1094" t="s">
        <v>35327</v>
      </c>
      <c r="P36" s="1065">
        <v>10000</v>
      </c>
      <c r="Q36" s="1065">
        <v>10000</v>
      </c>
      <c r="R36" s="1065"/>
      <c r="S36" s="1065">
        <f t="shared" si="5"/>
        <v>0</v>
      </c>
      <c r="T36" s="1065"/>
      <c r="U36" s="1065"/>
      <c r="V36" s="1065">
        <f t="shared" si="1"/>
        <v>0</v>
      </c>
      <c r="W36" s="1065">
        <f t="shared" si="0"/>
        <v>10000</v>
      </c>
      <c r="X36" s="1065"/>
      <c r="Y36" s="1065"/>
      <c r="Z36" s="1065"/>
      <c r="AA36" s="1065"/>
      <c r="AB36" s="1065"/>
      <c r="AC36" s="663"/>
      <c r="AD36" s="663"/>
      <c r="AE36" s="663" t="s">
        <v>14</v>
      </c>
      <c r="AF36" s="663"/>
      <c r="AG36" s="663"/>
      <c r="AH36" s="663"/>
      <c r="AI36" s="663"/>
      <c r="AJ36" s="663"/>
      <c r="AK36" s="663"/>
      <c r="AL36" s="663"/>
    </row>
    <row r="37" spans="1:40" ht="33.75" customHeight="1">
      <c r="A37" s="105">
        <f t="shared" si="2"/>
        <v>34</v>
      </c>
      <c r="B37" s="3101">
        <v>45764</v>
      </c>
      <c r="C37" s="2892" t="s">
        <v>39840</v>
      </c>
      <c r="D37" s="1083" t="s">
        <v>39841</v>
      </c>
      <c r="E37" s="2892">
        <v>1281026</v>
      </c>
      <c r="F37" s="2892" t="s">
        <v>39842</v>
      </c>
      <c r="G37" s="2893">
        <v>45764</v>
      </c>
      <c r="H37" s="2894" t="s">
        <v>39843</v>
      </c>
      <c r="I37" s="1427" t="s">
        <v>35325</v>
      </c>
      <c r="J37" s="1440">
        <v>2</v>
      </c>
      <c r="K37" s="1094"/>
      <c r="L37" s="1094" t="s">
        <v>14</v>
      </c>
      <c r="M37" s="1094" t="s">
        <v>24</v>
      </c>
      <c r="N37" s="1094" t="s">
        <v>35337</v>
      </c>
      <c r="O37" s="1094" t="s">
        <v>35327</v>
      </c>
      <c r="P37" s="1097">
        <v>10000</v>
      </c>
      <c r="Q37" s="1097">
        <v>10000</v>
      </c>
      <c r="R37" s="1065"/>
      <c r="S37" s="1065">
        <f t="shared" si="5"/>
        <v>0</v>
      </c>
      <c r="T37" s="1065"/>
      <c r="U37" s="1065"/>
      <c r="V37" s="1065">
        <f t="shared" si="1"/>
        <v>0</v>
      </c>
      <c r="W37" s="1065">
        <f t="shared" si="0"/>
        <v>10000</v>
      </c>
      <c r="X37" s="1065"/>
      <c r="Y37" s="1065"/>
      <c r="Z37" s="1065"/>
      <c r="AA37" s="1065"/>
      <c r="AB37" s="1065"/>
      <c r="AC37" s="663"/>
      <c r="AD37" s="663"/>
      <c r="AE37" s="663"/>
      <c r="AF37" s="663"/>
      <c r="AG37" s="663"/>
      <c r="AH37" s="663"/>
      <c r="AI37" s="663"/>
      <c r="AJ37" s="663" t="s">
        <v>14</v>
      </c>
      <c r="AK37" s="663"/>
      <c r="AL37" s="663"/>
    </row>
    <row r="38" spans="1:40" ht="33.75" customHeight="1">
      <c r="A38" s="105">
        <v>35</v>
      </c>
      <c r="B38" s="3101">
        <v>45766</v>
      </c>
      <c r="C38" s="2892" t="s">
        <v>35866</v>
      </c>
      <c r="D38" s="2892" t="s">
        <v>35867</v>
      </c>
      <c r="E38" s="2892">
        <v>4920135</v>
      </c>
      <c r="F38" s="2892" t="s">
        <v>35865</v>
      </c>
      <c r="G38" s="2893">
        <v>34095</v>
      </c>
      <c r="H38" s="2894" t="s">
        <v>35868</v>
      </c>
      <c r="I38" s="1427" t="s">
        <v>35325</v>
      </c>
      <c r="J38" s="1440">
        <v>2</v>
      </c>
      <c r="K38" s="105"/>
      <c r="L38" s="105" t="s">
        <v>14</v>
      </c>
      <c r="M38" s="105" t="s">
        <v>23</v>
      </c>
      <c r="N38" s="1094" t="s">
        <v>35337</v>
      </c>
      <c r="O38" s="1094" t="s">
        <v>35327</v>
      </c>
      <c r="P38" s="1097">
        <v>10000</v>
      </c>
      <c r="Q38" s="1097">
        <v>10000</v>
      </c>
      <c r="R38" s="1065"/>
      <c r="S38" s="1065"/>
      <c r="T38" s="1065"/>
      <c r="U38" s="1065"/>
      <c r="V38" s="1065">
        <f t="shared" si="1"/>
        <v>0</v>
      </c>
      <c r="W38" s="1065">
        <f t="shared" si="0"/>
        <v>10000</v>
      </c>
      <c r="X38" s="1489"/>
      <c r="Y38" s="674"/>
      <c r="Z38" s="674"/>
      <c r="AA38" s="674"/>
      <c r="AB38" s="674"/>
      <c r="AC38" s="674"/>
      <c r="AD38" s="674"/>
      <c r="AE38" s="674"/>
      <c r="AF38" s="674"/>
      <c r="AG38" s="674"/>
      <c r="AH38" s="674" t="s">
        <v>14</v>
      </c>
      <c r="AI38" s="674"/>
      <c r="AJ38" s="674"/>
      <c r="AK38" s="674"/>
      <c r="AL38" s="674"/>
    </row>
    <row r="39" spans="1:40" ht="33.75" customHeight="1">
      <c r="A39" s="105">
        <f t="shared" si="2"/>
        <v>36</v>
      </c>
      <c r="B39" s="2906">
        <v>45702</v>
      </c>
      <c r="C39" s="1056" t="s">
        <v>40051</v>
      </c>
      <c r="D39" s="1056" t="s">
        <v>40052</v>
      </c>
      <c r="E39" s="2892">
        <v>5309317</v>
      </c>
      <c r="F39" s="2892" t="s">
        <v>36369</v>
      </c>
      <c r="G39" s="2893">
        <v>35565</v>
      </c>
      <c r="H39" s="2892">
        <v>8142829838</v>
      </c>
      <c r="I39" s="1427" t="s">
        <v>35325</v>
      </c>
      <c r="J39" s="1440">
        <v>1</v>
      </c>
      <c r="K39" s="105"/>
      <c r="L39" s="105" t="s">
        <v>14</v>
      </c>
      <c r="M39" s="105" t="s">
        <v>31</v>
      </c>
      <c r="N39" s="105" t="s">
        <v>35337</v>
      </c>
      <c r="O39" s="105" t="s">
        <v>35327</v>
      </c>
      <c r="P39" s="1065">
        <v>10000</v>
      </c>
      <c r="Q39" s="1065">
        <v>10000</v>
      </c>
      <c r="R39" s="1065"/>
      <c r="S39" s="1065">
        <f t="shared" si="5"/>
        <v>0</v>
      </c>
      <c r="T39" s="1065"/>
      <c r="U39" s="1065"/>
      <c r="V39" s="1065">
        <f t="shared" si="1"/>
        <v>0</v>
      </c>
      <c r="W39" s="1065">
        <f t="shared" si="0"/>
        <v>10000</v>
      </c>
      <c r="X39" s="1121"/>
      <c r="Y39" s="1121"/>
      <c r="Z39" s="1121"/>
      <c r="AA39" s="1121"/>
      <c r="AB39" s="1121"/>
      <c r="AC39" s="1490"/>
      <c r="AD39" s="1490"/>
      <c r="AE39" s="1490"/>
      <c r="AF39" s="1490"/>
      <c r="AG39" s="1490"/>
      <c r="AH39" s="1490"/>
      <c r="AI39" s="1490"/>
      <c r="AJ39" s="1490"/>
      <c r="AK39" s="1490"/>
      <c r="AL39" s="1490"/>
    </row>
    <row r="40" spans="1:40" s="1081" customFormat="1" ht="33.75" customHeight="1">
      <c r="A40" s="105">
        <v>37</v>
      </c>
      <c r="B40" s="1803"/>
      <c r="C40" s="1056" t="s">
        <v>35768</v>
      </c>
      <c r="D40" s="1056" t="s">
        <v>40117</v>
      </c>
      <c r="E40" s="2892">
        <v>2639427</v>
      </c>
      <c r="F40" s="2892" t="s">
        <v>36319</v>
      </c>
      <c r="G40" s="2893">
        <v>30570</v>
      </c>
      <c r="H40" s="2894" t="s">
        <v>36321</v>
      </c>
      <c r="I40" s="1427" t="s">
        <v>35325</v>
      </c>
      <c r="J40" s="1437">
        <v>2</v>
      </c>
      <c r="K40" s="105"/>
      <c r="L40" s="105" t="s">
        <v>14</v>
      </c>
      <c r="M40" s="105" t="s">
        <v>29</v>
      </c>
      <c r="N40" s="105" t="s">
        <v>35337</v>
      </c>
      <c r="O40" s="105" t="s">
        <v>35327</v>
      </c>
      <c r="P40" s="1065">
        <v>10000</v>
      </c>
      <c r="Q40" s="1065">
        <v>10000</v>
      </c>
      <c r="R40" s="1065"/>
      <c r="S40" s="1065">
        <f t="shared" si="5"/>
        <v>0</v>
      </c>
      <c r="T40" s="1065"/>
      <c r="U40" s="1065"/>
      <c r="V40" s="1065">
        <f t="shared" si="1"/>
        <v>0</v>
      </c>
      <c r="W40" s="1065">
        <f t="shared" si="0"/>
        <v>10000</v>
      </c>
      <c r="X40" s="1065"/>
      <c r="Y40" s="1065"/>
      <c r="Z40" s="1065"/>
      <c r="AA40" s="1065"/>
      <c r="AB40" s="1065"/>
      <c r="AC40" s="663"/>
      <c r="AD40" s="663"/>
      <c r="AE40" s="663" t="s">
        <v>14</v>
      </c>
      <c r="AF40" s="663"/>
      <c r="AG40" s="663"/>
      <c r="AH40" s="663"/>
      <c r="AI40" s="663"/>
      <c r="AJ40" s="663"/>
      <c r="AK40" s="663"/>
      <c r="AL40" s="663"/>
      <c r="AM40" s="1058"/>
      <c r="AN40" s="1058"/>
    </row>
    <row r="41" spans="1:40" ht="33.75" customHeight="1">
      <c r="A41" s="105">
        <f t="shared" si="2"/>
        <v>38</v>
      </c>
      <c r="B41" s="3101">
        <v>45784</v>
      </c>
      <c r="C41" s="2892" t="s">
        <v>35370</v>
      </c>
      <c r="D41" s="2892" t="s">
        <v>35371</v>
      </c>
      <c r="E41" s="2892">
        <v>6223436</v>
      </c>
      <c r="F41" s="2892" t="s">
        <v>35369</v>
      </c>
      <c r="G41" s="2893">
        <v>28316</v>
      </c>
      <c r="H41" s="2894" t="s">
        <v>35372</v>
      </c>
      <c r="I41" s="1427" t="s">
        <v>35325</v>
      </c>
      <c r="J41" s="1440">
        <v>2</v>
      </c>
      <c r="K41" s="1094"/>
      <c r="L41" s="1094" t="s">
        <v>14</v>
      </c>
      <c r="M41" s="1094" t="s">
        <v>24</v>
      </c>
      <c r="N41" s="1094" t="s">
        <v>35337</v>
      </c>
      <c r="O41" s="105" t="s">
        <v>35327</v>
      </c>
      <c r="P41" s="1065">
        <v>10000</v>
      </c>
      <c r="Q41" s="1065">
        <v>10000</v>
      </c>
      <c r="R41" s="1065"/>
      <c r="S41" s="1065">
        <f t="shared" si="5"/>
        <v>0</v>
      </c>
      <c r="T41" s="1065"/>
      <c r="U41" s="1065"/>
      <c r="V41" s="1065">
        <f t="shared" si="1"/>
        <v>0</v>
      </c>
      <c r="W41" s="1065">
        <f t="shared" si="0"/>
        <v>10000</v>
      </c>
      <c r="X41" s="1065"/>
      <c r="Y41" s="663"/>
      <c r="Z41" s="663"/>
      <c r="AA41" s="663"/>
      <c r="AB41" s="663"/>
      <c r="AC41" s="663"/>
      <c r="AD41" s="663"/>
      <c r="AE41" s="663"/>
      <c r="AF41" s="663"/>
      <c r="AG41" s="663"/>
      <c r="AH41" s="663"/>
      <c r="AI41" s="663"/>
      <c r="AJ41" s="663" t="s">
        <v>14</v>
      </c>
      <c r="AK41" s="663"/>
      <c r="AL41" s="663"/>
    </row>
    <row r="42" spans="1:40" ht="33.75" customHeight="1">
      <c r="A42" s="105">
        <v>39</v>
      </c>
      <c r="B42" s="3101">
        <v>45788</v>
      </c>
      <c r="C42" s="2891" t="s">
        <v>35870</v>
      </c>
      <c r="D42" s="2891" t="s">
        <v>35871</v>
      </c>
      <c r="E42" s="2891">
        <v>1208452</v>
      </c>
      <c r="F42" s="2891" t="s">
        <v>35869</v>
      </c>
      <c r="G42" s="2895">
        <v>27480</v>
      </c>
      <c r="H42" s="2896" t="s">
        <v>35872</v>
      </c>
      <c r="I42" s="1427" t="s">
        <v>35325</v>
      </c>
      <c r="J42" s="1440">
        <v>2</v>
      </c>
      <c r="K42" s="1094"/>
      <c r="L42" s="1094" t="s">
        <v>14</v>
      </c>
      <c r="M42" s="105" t="s">
        <v>24</v>
      </c>
      <c r="N42" s="105" t="s">
        <v>35337</v>
      </c>
      <c r="O42" s="105" t="s">
        <v>35327</v>
      </c>
      <c r="P42" s="1065">
        <v>10000</v>
      </c>
      <c r="Q42" s="1065">
        <v>10000</v>
      </c>
      <c r="R42" s="1065"/>
      <c r="S42" s="1065">
        <f t="shared" si="5"/>
        <v>0</v>
      </c>
      <c r="T42" s="1065"/>
      <c r="U42" s="1065"/>
      <c r="V42" s="1065">
        <f t="shared" si="1"/>
        <v>0</v>
      </c>
      <c r="W42" s="1065">
        <f t="shared" si="0"/>
        <v>10000</v>
      </c>
      <c r="X42" s="1065"/>
      <c r="Y42" s="1065"/>
      <c r="Z42" s="1065"/>
      <c r="AA42" s="1065"/>
      <c r="AB42" s="1065"/>
      <c r="AC42" s="663"/>
      <c r="AD42" s="663"/>
      <c r="AE42" s="663"/>
      <c r="AF42" s="663"/>
      <c r="AG42" s="663"/>
      <c r="AH42" s="663"/>
      <c r="AI42" s="663"/>
      <c r="AJ42" s="663" t="s">
        <v>14</v>
      </c>
      <c r="AK42" s="663"/>
      <c r="AL42" s="663"/>
    </row>
    <row r="43" spans="1:40" ht="33.75" customHeight="1">
      <c r="A43" s="105">
        <f t="shared" si="2"/>
        <v>40</v>
      </c>
      <c r="B43" s="3101">
        <v>45787</v>
      </c>
      <c r="C43" s="2892" t="s">
        <v>35948</v>
      </c>
      <c r="D43" s="2892" t="s">
        <v>36786</v>
      </c>
      <c r="E43" s="2892">
        <v>4362512</v>
      </c>
      <c r="F43" s="2892" t="s">
        <v>36785</v>
      </c>
      <c r="G43" s="2893" t="s">
        <v>36787</v>
      </c>
      <c r="H43" s="2894" t="s">
        <v>36788</v>
      </c>
      <c r="I43" s="1427" t="s">
        <v>35325</v>
      </c>
      <c r="J43" s="1437">
        <v>2</v>
      </c>
      <c r="K43" s="1068"/>
      <c r="L43" s="105" t="s">
        <v>14</v>
      </c>
      <c r="M43" s="105" t="s">
        <v>26</v>
      </c>
      <c r="N43" s="105" t="s">
        <v>35337</v>
      </c>
      <c r="O43" s="105" t="s">
        <v>35970</v>
      </c>
      <c r="P43" s="1065">
        <v>10000</v>
      </c>
      <c r="Q43" s="1065">
        <v>10000</v>
      </c>
      <c r="R43" s="1065"/>
      <c r="S43" s="1065">
        <f t="shared" si="5"/>
        <v>0</v>
      </c>
      <c r="T43" s="1065"/>
      <c r="U43" s="1065"/>
      <c r="V43" s="1065">
        <f t="shared" si="1"/>
        <v>0</v>
      </c>
      <c r="W43" s="1065">
        <f t="shared" si="0"/>
        <v>10000</v>
      </c>
      <c r="X43" s="1065"/>
      <c r="Y43" s="1065"/>
      <c r="Z43" s="1065"/>
      <c r="AA43" s="1065"/>
      <c r="AB43" s="1065"/>
      <c r="AC43" s="663"/>
      <c r="AD43" s="663"/>
      <c r="AE43" s="663"/>
      <c r="AF43" s="663"/>
      <c r="AG43" s="663"/>
      <c r="AH43" s="663"/>
      <c r="AI43" s="663"/>
      <c r="AJ43" s="663"/>
      <c r="AK43" s="663"/>
      <c r="AL43" s="663" t="s">
        <v>14</v>
      </c>
    </row>
    <row r="44" spans="1:40" s="1449" customFormat="1" ht="33.75" customHeight="1">
      <c r="A44" s="105"/>
      <c r="B44" s="1803"/>
      <c r="C44" s="1056"/>
      <c r="D44" s="1056"/>
      <c r="E44" s="1056"/>
      <c r="F44" s="1056"/>
      <c r="G44" s="1057"/>
      <c r="H44" s="1599"/>
      <c r="I44" s="1440"/>
      <c r="J44" s="1440"/>
      <c r="K44" s="1094"/>
      <c r="L44" s="1094"/>
      <c r="M44" s="1094"/>
      <c r="N44" s="1094"/>
      <c r="O44" s="1094"/>
      <c r="P44" s="1097"/>
      <c r="Q44" s="1097"/>
      <c r="R44" s="1097"/>
      <c r="S44" s="1097"/>
      <c r="T44" s="1097"/>
      <c r="U44" s="1097"/>
      <c r="V44" s="1097">
        <f t="shared" si="1"/>
        <v>0</v>
      </c>
      <c r="W44" s="1097">
        <f t="shared" si="0"/>
        <v>0</v>
      </c>
      <c r="X44" s="1097"/>
      <c r="Y44" s="1097"/>
      <c r="Z44" s="1097"/>
      <c r="AA44" s="1097"/>
      <c r="AB44" s="1097"/>
      <c r="AC44" s="1139"/>
      <c r="AD44" s="1139"/>
      <c r="AE44" s="1139"/>
      <c r="AF44" s="1139"/>
      <c r="AG44" s="1139"/>
      <c r="AH44" s="1139"/>
      <c r="AI44" s="1139"/>
      <c r="AJ44" s="1139"/>
      <c r="AK44" s="1139"/>
      <c r="AL44" s="1139"/>
    </row>
    <row r="45" spans="1:40" ht="33.75" customHeight="1">
      <c r="A45" s="105"/>
      <c r="B45" s="1803"/>
      <c r="C45" s="1056"/>
      <c r="D45" s="1056"/>
      <c r="E45" s="1056"/>
      <c r="F45" s="1056"/>
      <c r="G45" s="1057"/>
      <c r="H45" s="1599"/>
      <c r="I45" s="1437"/>
      <c r="J45" s="1437"/>
      <c r="K45" s="1436"/>
      <c r="L45" s="1436"/>
      <c r="M45" s="1436"/>
      <c r="N45" s="1436"/>
      <c r="O45" s="1436"/>
      <c r="P45" s="1065"/>
      <c r="Q45" s="1065"/>
      <c r="R45" s="1065"/>
      <c r="S45" s="1065">
        <f t="shared" si="5"/>
        <v>0</v>
      </c>
      <c r="T45" s="1065"/>
      <c r="U45" s="1065"/>
      <c r="V45" s="1065">
        <f t="shared" si="1"/>
        <v>0</v>
      </c>
      <c r="W45" s="1065">
        <f t="shared" si="0"/>
        <v>0</v>
      </c>
      <c r="X45" s="1065"/>
      <c r="Y45" s="1065"/>
      <c r="Z45" s="1065"/>
      <c r="AA45" s="1065"/>
      <c r="AB45" s="1065"/>
      <c r="AC45" s="663"/>
      <c r="AD45" s="663"/>
      <c r="AE45" s="663"/>
      <c r="AF45" s="663"/>
      <c r="AG45" s="663"/>
      <c r="AH45" s="663"/>
      <c r="AI45" s="663"/>
      <c r="AJ45" s="663"/>
      <c r="AK45" s="663"/>
      <c r="AL45" s="663"/>
    </row>
    <row r="46" spans="1:40" s="1449" customFormat="1" ht="33.75" customHeight="1">
      <c r="A46" s="105"/>
      <c r="B46" s="1803"/>
      <c r="C46" s="1056"/>
      <c r="D46" s="1056"/>
      <c r="E46" s="1056"/>
      <c r="F46" s="1056"/>
      <c r="G46" s="1057"/>
      <c r="H46" s="1056"/>
      <c r="I46" s="1440"/>
      <c r="J46" s="1440"/>
      <c r="K46" s="1094"/>
      <c r="L46" s="1094"/>
      <c r="M46" s="1094"/>
      <c r="N46" s="1094"/>
      <c r="O46" s="1094"/>
      <c r="P46" s="1097"/>
      <c r="Q46" s="1097"/>
      <c r="R46" s="1097"/>
      <c r="S46" s="1065">
        <f t="shared" si="5"/>
        <v>0</v>
      </c>
      <c r="T46" s="1097"/>
      <c r="U46" s="1097"/>
      <c r="V46" s="1097">
        <f t="shared" si="1"/>
        <v>0</v>
      </c>
      <c r="W46" s="1097">
        <f t="shared" si="0"/>
        <v>0</v>
      </c>
      <c r="X46" s="1097"/>
      <c r="Y46" s="1097"/>
      <c r="Z46" s="1097"/>
      <c r="AA46" s="1097"/>
      <c r="AB46" s="1097"/>
      <c r="AC46" s="1139"/>
      <c r="AD46" s="1139"/>
      <c r="AE46" s="1139"/>
      <c r="AF46" s="1139"/>
      <c r="AG46" s="1139"/>
      <c r="AH46" s="1139"/>
      <c r="AI46" s="1139"/>
      <c r="AJ46" s="1139"/>
      <c r="AK46" s="1139"/>
      <c r="AL46" s="1139"/>
    </row>
    <row r="47" spans="1:40" s="1449" customFormat="1" ht="33.75" customHeight="1">
      <c r="A47" s="105"/>
      <c r="B47" s="1803"/>
      <c r="C47" s="1056"/>
      <c r="D47" s="1056"/>
      <c r="E47" s="1056"/>
      <c r="F47" s="1056"/>
      <c r="G47" s="1057"/>
      <c r="H47" s="1599"/>
      <c r="I47" s="1440"/>
      <c r="J47" s="1440"/>
      <c r="K47" s="1094"/>
      <c r="L47" s="1094"/>
      <c r="M47" s="1094"/>
      <c r="N47" s="1094"/>
      <c r="O47" s="1094"/>
      <c r="P47" s="1097"/>
      <c r="Q47" s="1097"/>
      <c r="R47" s="1097"/>
      <c r="S47" s="1065">
        <f t="shared" si="5"/>
        <v>0</v>
      </c>
      <c r="T47" s="1097"/>
      <c r="U47" s="1097"/>
      <c r="V47" s="1097">
        <f t="shared" si="1"/>
        <v>0</v>
      </c>
      <c r="W47" s="1097">
        <f t="shared" si="0"/>
        <v>0</v>
      </c>
      <c r="X47" s="1097"/>
      <c r="Y47" s="1097"/>
      <c r="Z47" s="1097"/>
      <c r="AA47" s="1097"/>
      <c r="AB47" s="1097"/>
      <c r="AC47" s="1139"/>
      <c r="AD47" s="1139"/>
      <c r="AE47" s="1139"/>
      <c r="AF47" s="1139"/>
      <c r="AG47" s="1139"/>
      <c r="AH47" s="1139"/>
      <c r="AI47" s="1139"/>
      <c r="AJ47" s="1139"/>
      <c r="AK47" s="1139"/>
      <c r="AL47" s="1139"/>
    </row>
    <row r="48" spans="1:40" ht="33.75" customHeight="1">
      <c r="A48" s="105"/>
      <c r="B48" s="1803"/>
      <c r="C48" s="1056"/>
      <c r="D48" s="1056"/>
      <c r="E48" s="1056"/>
      <c r="F48" s="1056"/>
      <c r="G48" s="1057"/>
      <c r="H48" s="1599"/>
      <c r="I48" s="1437"/>
      <c r="J48" s="1437"/>
      <c r="K48" s="105"/>
      <c r="L48" s="105"/>
      <c r="M48" s="105"/>
      <c r="N48" s="105"/>
      <c r="O48" s="105"/>
      <c r="P48" s="1065"/>
      <c r="Q48" s="1065"/>
      <c r="R48" s="1065"/>
      <c r="S48" s="1065">
        <f t="shared" si="5"/>
        <v>0</v>
      </c>
      <c r="T48" s="1065"/>
      <c r="U48" s="1065"/>
      <c r="V48" s="1065">
        <f t="shared" si="1"/>
        <v>0</v>
      </c>
      <c r="W48" s="1065">
        <f t="shared" si="0"/>
        <v>0</v>
      </c>
      <c r="X48" s="1065"/>
      <c r="Y48" s="1065"/>
      <c r="Z48" s="1065"/>
      <c r="AA48" s="1065"/>
      <c r="AB48" s="1065"/>
      <c r="AC48" s="663"/>
      <c r="AD48" s="663"/>
      <c r="AE48" s="663"/>
      <c r="AF48" s="663"/>
      <c r="AG48" s="663"/>
      <c r="AH48" s="663"/>
      <c r="AI48" s="663"/>
      <c r="AJ48" s="663"/>
      <c r="AK48" s="663"/>
      <c r="AL48" s="663"/>
    </row>
    <row r="49" spans="1:40" ht="33.75" customHeight="1">
      <c r="A49" s="105"/>
      <c r="B49" s="1803"/>
      <c r="C49" s="1056"/>
      <c r="D49" s="1056"/>
      <c r="E49" s="1056"/>
      <c r="F49" s="1056"/>
      <c r="G49" s="1057"/>
      <c r="H49" s="1599"/>
      <c r="I49" s="1437"/>
      <c r="J49" s="1437"/>
      <c r="K49" s="1068"/>
      <c r="L49" s="105"/>
      <c r="M49" s="105"/>
      <c r="N49" s="105"/>
      <c r="O49" s="105"/>
      <c r="P49" s="1065"/>
      <c r="Q49" s="1065"/>
      <c r="R49" s="1065"/>
      <c r="S49" s="1065">
        <f t="shared" si="5"/>
        <v>0</v>
      </c>
      <c r="T49" s="1065"/>
      <c r="U49" s="1065"/>
      <c r="V49" s="1065">
        <f t="shared" si="1"/>
        <v>0</v>
      </c>
      <c r="W49" s="1065">
        <f t="shared" si="0"/>
        <v>0</v>
      </c>
      <c r="X49" s="1065"/>
      <c r="Y49" s="1065"/>
      <c r="Z49" s="1065"/>
      <c r="AA49" s="1065"/>
      <c r="AB49" s="1065"/>
      <c r="AC49" s="663"/>
      <c r="AD49" s="663"/>
      <c r="AE49" s="663"/>
      <c r="AF49" s="663"/>
      <c r="AG49" s="663"/>
      <c r="AH49" s="663"/>
      <c r="AI49" s="663"/>
      <c r="AJ49" s="663"/>
      <c r="AK49" s="663"/>
      <c r="AL49" s="663"/>
    </row>
    <row r="50" spans="1:40" ht="33.75" customHeight="1">
      <c r="A50" s="105"/>
      <c r="B50" s="1803"/>
      <c r="C50" s="1056"/>
      <c r="D50" s="1056"/>
      <c r="E50" s="1599"/>
      <c r="F50" s="1056"/>
      <c r="G50" s="1057"/>
      <c r="H50" s="1599"/>
      <c r="I50" s="1437"/>
      <c r="J50" s="1437"/>
      <c r="K50" s="105"/>
      <c r="L50" s="105"/>
      <c r="M50" s="105"/>
      <c r="N50" s="105"/>
      <c r="O50" s="105"/>
      <c r="P50" s="1065"/>
      <c r="Q50" s="1065"/>
      <c r="R50" s="1065"/>
      <c r="S50" s="1065"/>
      <c r="T50" s="1065"/>
      <c r="U50" s="1065"/>
      <c r="V50" s="1065">
        <f t="shared" si="1"/>
        <v>0</v>
      </c>
      <c r="W50" s="1065">
        <f t="shared" si="0"/>
        <v>0</v>
      </c>
      <c r="X50" s="1065"/>
      <c r="Y50" s="1065"/>
      <c r="Z50" s="1065"/>
      <c r="AA50" s="1065"/>
      <c r="AB50" s="1065"/>
      <c r="AC50" s="663"/>
      <c r="AD50" s="663"/>
      <c r="AE50" s="663"/>
      <c r="AF50" s="663"/>
      <c r="AG50" s="663"/>
      <c r="AH50" s="663"/>
      <c r="AI50" s="663"/>
      <c r="AJ50" s="663"/>
      <c r="AK50" s="663"/>
      <c r="AL50" s="663"/>
    </row>
    <row r="51" spans="1:40" s="1080" customFormat="1" ht="33.75" customHeight="1">
      <c r="A51" s="105"/>
      <c r="B51" s="1803"/>
      <c r="C51" s="1056"/>
      <c r="D51" s="1056"/>
      <c r="E51" s="1056"/>
      <c r="F51" s="1056"/>
      <c r="G51" s="1057"/>
      <c r="H51" s="1599"/>
      <c r="I51" s="1835"/>
      <c r="J51" s="1835"/>
      <c r="K51" s="1836"/>
      <c r="L51" s="1836"/>
      <c r="M51" s="1925"/>
      <c r="N51" s="1925"/>
      <c r="O51" s="1925"/>
      <c r="P51" s="1065"/>
      <c r="Q51" s="1065"/>
      <c r="R51" s="1065"/>
      <c r="S51" s="1065">
        <f t="shared" si="5"/>
        <v>0</v>
      </c>
      <c r="T51" s="1065"/>
      <c r="U51" s="1065"/>
      <c r="V51" s="1065">
        <f t="shared" si="1"/>
        <v>0</v>
      </c>
      <c r="W51" s="1065">
        <f t="shared" si="0"/>
        <v>0</v>
      </c>
      <c r="X51" s="663"/>
      <c r="Y51" s="663"/>
      <c r="Z51" s="663"/>
      <c r="AA51" s="663"/>
      <c r="AB51" s="663"/>
      <c r="AC51" s="663"/>
      <c r="AD51" s="663"/>
      <c r="AE51" s="663"/>
      <c r="AF51" s="663"/>
      <c r="AG51" s="663"/>
      <c r="AH51" s="663"/>
      <c r="AI51" s="663"/>
      <c r="AJ51" s="663"/>
      <c r="AK51" s="663"/>
      <c r="AL51" s="663"/>
      <c r="AM51" s="1280"/>
    </row>
    <row r="52" spans="1:40" ht="33.75" customHeight="1">
      <c r="A52" s="105"/>
      <c r="B52" s="1803"/>
      <c r="C52" s="1056"/>
      <c r="D52" s="1056"/>
      <c r="E52" s="1056"/>
      <c r="F52" s="1056"/>
      <c r="G52" s="1057"/>
      <c r="H52" s="1599"/>
      <c r="I52" s="1437"/>
      <c r="J52" s="1437"/>
      <c r="K52" s="105"/>
      <c r="L52" s="105"/>
      <c r="M52" s="299"/>
      <c r="N52" s="299"/>
      <c r="O52" s="105"/>
      <c r="P52" s="1065"/>
      <c r="Q52" s="1065"/>
      <c r="R52" s="1065"/>
      <c r="S52" s="1065">
        <f t="shared" si="5"/>
        <v>0</v>
      </c>
      <c r="T52" s="1065"/>
      <c r="U52" s="1065"/>
      <c r="V52" s="1065">
        <f t="shared" si="1"/>
        <v>0</v>
      </c>
      <c r="W52" s="1065">
        <f t="shared" si="0"/>
        <v>0</v>
      </c>
      <c r="X52" s="1065"/>
      <c r="Y52" s="1065"/>
      <c r="Z52" s="1065"/>
      <c r="AA52" s="1065"/>
      <c r="AB52" s="1065"/>
      <c r="AC52" s="663"/>
      <c r="AD52" s="663"/>
      <c r="AE52" s="663"/>
      <c r="AF52" s="663"/>
      <c r="AG52" s="663"/>
      <c r="AH52" s="663"/>
      <c r="AI52" s="663"/>
      <c r="AJ52" s="663"/>
      <c r="AK52" s="663"/>
      <c r="AL52" s="663"/>
    </row>
    <row r="53" spans="1:40" ht="33.75" customHeight="1">
      <c r="A53" s="105"/>
      <c r="B53" s="1803"/>
      <c r="C53" s="1056"/>
      <c r="D53" s="1056"/>
      <c r="E53" s="1056"/>
      <c r="F53" s="1056"/>
      <c r="G53" s="1057"/>
      <c r="H53" s="1599"/>
      <c r="I53" s="1437"/>
      <c r="J53" s="1437"/>
      <c r="K53" s="1068"/>
      <c r="L53" s="1068"/>
      <c r="M53" s="299"/>
      <c r="N53" s="299"/>
      <c r="O53" s="299"/>
      <c r="P53" s="1065"/>
      <c r="Q53" s="1065"/>
      <c r="R53" s="1065"/>
      <c r="S53" s="1065">
        <f t="shared" si="5"/>
        <v>0</v>
      </c>
      <c r="T53" s="1065"/>
      <c r="U53" s="1065"/>
      <c r="V53" s="1065">
        <f t="shared" si="1"/>
        <v>0</v>
      </c>
      <c r="W53" s="1065">
        <f t="shared" si="0"/>
        <v>0</v>
      </c>
      <c r="X53" s="1065"/>
      <c r="Y53" s="1065"/>
      <c r="Z53" s="1065"/>
      <c r="AA53" s="1065"/>
      <c r="AB53" s="1065"/>
      <c r="AC53" s="663"/>
      <c r="AD53" s="663"/>
      <c r="AE53" s="663"/>
      <c r="AF53" s="663"/>
      <c r="AG53" s="663"/>
      <c r="AH53" s="663"/>
      <c r="AI53" s="663"/>
      <c r="AJ53" s="663"/>
      <c r="AK53" s="663"/>
      <c r="AL53" s="663"/>
      <c r="AM53" s="59"/>
    </row>
    <row r="54" spans="1:40" ht="36" customHeight="1">
      <c r="A54" s="105"/>
      <c r="B54" s="1803"/>
      <c r="C54" s="1056"/>
      <c r="D54" s="1056"/>
      <c r="E54" s="1056"/>
      <c r="F54" s="1056"/>
      <c r="G54" s="1057"/>
      <c r="H54" s="1599"/>
      <c r="I54" s="1437"/>
      <c r="J54" s="1437"/>
      <c r="K54" s="1436"/>
      <c r="L54" s="1436"/>
      <c r="M54" s="1436"/>
      <c r="N54" s="1436"/>
      <c r="O54" s="1436"/>
      <c r="P54" s="1065"/>
      <c r="Q54" s="1065"/>
      <c r="R54" s="1065"/>
      <c r="S54" s="1065">
        <f t="shared" si="5"/>
        <v>0</v>
      </c>
      <c r="T54" s="1065"/>
      <c r="U54" s="1065"/>
      <c r="V54" s="1065">
        <f t="shared" si="1"/>
        <v>0</v>
      </c>
      <c r="W54" s="1065">
        <f t="shared" si="0"/>
        <v>0</v>
      </c>
      <c r="X54" s="1065"/>
      <c r="Y54" s="1065"/>
      <c r="Z54" s="1065"/>
      <c r="AA54" s="1065"/>
      <c r="AB54" s="1065"/>
      <c r="AC54" s="663"/>
      <c r="AD54" s="663"/>
      <c r="AE54" s="663"/>
      <c r="AF54" s="663"/>
      <c r="AG54" s="663"/>
      <c r="AH54" s="663"/>
      <c r="AI54" s="663"/>
      <c r="AJ54" s="663"/>
      <c r="AK54" s="663"/>
      <c r="AL54" s="663"/>
    </row>
    <row r="55" spans="1:40" s="1449" customFormat="1" ht="33.75" customHeight="1">
      <c r="A55" s="105"/>
      <c r="B55" s="1803"/>
      <c r="C55" s="1056"/>
      <c r="D55" s="1056"/>
      <c r="E55" s="1056"/>
      <c r="F55" s="1056"/>
      <c r="G55" s="1057"/>
      <c r="H55" s="1599"/>
      <c r="I55" s="1437"/>
      <c r="J55" s="1437"/>
      <c r="K55" s="1436"/>
      <c r="L55" s="1436"/>
      <c r="M55" s="1436"/>
      <c r="N55" s="1436"/>
      <c r="O55" s="1436"/>
      <c r="P55" s="1097"/>
      <c r="Q55" s="1097"/>
      <c r="R55" s="1097"/>
      <c r="S55" s="1065"/>
      <c r="T55" s="1097"/>
      <c r="U55" s="1097"/>
      <c r="V55" s="1097">
        <f t="shared" si="1"/>
        <v>0</v>
      </c>
      <c r="W55" s="1097">
        <f t="shared" si="0"/>
        <v>0</v>
      </c>
      <c r="X55" s="1097"/>
      <c r="Y55" s="1097"/>
      <c r="Z55" s="1097"/>
      <c r="AA55" s="1097"/>
      <c r="AB55" s="1097"/>
      <c r="AC55" s="1139"/>
      <c r="AD55" s="1139"/>
      <c r="AE55" s="1139"/>
      <c r="AF55" s="1139"/>
      <c r="AG55" s="1139"/>
      <c r="AH55" s="1139"/>
      <c r="AI55" s="1139"/>
      <c r="AJ55" s="1139"/>
      <c r="AK55" s="1139"/>
      <c r="AL55" s="1139"/>
    </row>
    <row r="56" spans="1:40" ht="33.75" customHeight="1">
      <c r="A56" s="105"/>
      <c r="B56" s="1803"/>
      <c r="C56" s="1056"/>
      <c r="D56" s="1056"/>
      <c r="E56" s="1056"/>
      <c r="F56" s="1056"/>
      <c r="G56" s="1057"/>
      <c r="H56" s="1056"/>
      <c r="I56" s="1437"/>
      <c r="J56" s="1437"/>
      <c r="K56" s="1068"/>
      <c r="L56" s="105"/>
      <c r="M56" s="105"/>
      <c r="N56" s="105"/>
      <c r="O56" s="105"/>
      <c r="P56" s="1065"/>
      <c r="Q56" s="1065"/>
      <c r="R56" s="1065"/>
      <c r="S56" s="1065">
        <f t="shared" si="5"/>
        <v>0</v>
      </c>
      <c r="T56" s="1065"/>
      <c r="U56" s="1065"/>
      <c r="V56" s="1097">
        <f t="shared" si="1"/>
        <v>0</v>
      </c>
      <c r="W56" s="1097">
        <f t="shared" si="0"/>
        <v>0</v>
      </c>
      <c r="X56" s="1065"/>
      <c r="Y56" s="1065"/>
      <c r="Z56" s="1065"/>
      <c r="AA56" s="1065"/>
      <c r="AB56" s="1065"/>
      <c r="AC56" s="663"/>
      <c r="AD56" s="663"/>
      <c r="AE56" s="663"/>
      <c r="AF56" s="663"/>
      <c r="AG56" s="663"/>
      <c r="AH56" s="663"/>
      <c r="AI56" s="663"/>
      <c r="AJ56" s="663"/>
      <c r="AK56" s="663"/>
      <c r="AL56" s="663"/>
      <c r="AM56" s="59"/>
      <c r="AN56" s="59"/>
    </row>
    <row r="57" spans="1:40" ht="33.75" customHeight="1">
      <c r="A57" s="105"/>
      <c r="B57" s="1803"/>
      <c r="C57" s="1056"/>
      <c r="D57" s="1056"/>
      <c r="E57" s="1056"/>
      <c r="F57" s="1056"/>
      <c r="G57" s="1057"/>
      <c r="H57" s="1056"/>
      <c r="I57" s="1437"/>
      <c r="J57" s="1437"/>
      <c r="K57" s="1436"/>
      <c r="L57" s="1436"/>
      <c r="M57" s="1436"/>
      <c r="N57" s="1436"/>
      <c r="O57" s="1436"/>
      <c r="P57" s="1065"/>
      <c r="Q57" s="1065"/>
      <c r="R57" s="1065"/>
      <c r="S57" s="1065">
        <f t="shared" si="5"/>
        <v>0</v>
      </c>
      <c r="T57" s="1065"/>
      <c r="U57" s="1065"/>
      <c r="V57" s="1065">
        <f t="shared" si="1"/>
        <v>0</v>
      </c>
      <c r="W57" s="1097">
        <f t="shared" si="0"/>
        <v>0</v>
      </c>
      <c r="X57" s="1065"/>
      <c r="Y57" s="1065"/>
      <c r="Z57" s="1065"/>
      <c r="AA57" s="1065"/>
      <c r="AB57" s="1065"/>
      <c r="AC57" s="663"/>
      <c r="AD57" s="663"/>
      <c r="AE57" s="663"/>
      <c r="AF57" s="663"/>
      <c r="AG57" s="663"/>
      <c r="AH57" s="663"/>
      <c r="AI57" s="663"/>
      <c r="AJ57" s="663"/>
      <c r="AK57" s="663"/>
      <c r="AL57" s="663"/>
    </row>
    <row r="58" spans="1:40" ht="33.75" customHeight="1">
      <c r="A58" s="105"/>
      <c r="B58" s="1803"/>
      <c r="C58" s="1056"/>
      <c r="D58" s="1056"/>
      <c r="E58" s="1056"/>
      <c r="F58" s="1056"/>
      <c r="G58" s="1057"/>
      <c r="H58" s="1599"/>
      <c r="I58" s="1437"/>
      <c r="J58" s="1437"/>
      <c r="K58" s="1094"/>
      <c r="L58" s="1094"/>
      <c r="M58" s="1094"/>
      <c r="N58" s="1094"/>
      <c r="O58" s="1094"/>
      <c r="P58" s="1065"/>
      <c r="Q58" s="1065"/>
      <c r="R58" s="1065"/>
      <c r="S58" s="1065">
        <f t="shared" si="5"/>
        <v>0</v>
      </c>
      <c r="T58" s="1065"/>
      <c r="U58" s="1065"/>
      <c r="V58" s="1065">
        <f t="shared" si="1"/>
        <v>0</v>
      </c>
      <c r="W58" s="1065">
        <f t="shared" si="0"/>
        <v>0</v>
      </c>
      <c r="X58" s="1065"/>
      <c r="Y58" s="1065"/>
      <c r="Z58" s="1065"/>
      <c r="AA58" s="1065"/>
      <c r="AB58" s="1065"/>
      <c r="AC58" s="663"/>
      <c r="AD58" s="663"/>
      <c r="AE58" s="663"/>
      <c r="AF58" s="663"/>
      <c r="AG58" s="663"/>
      <c r="AH58" s="663"/>
      <c r="AI58" s="663"/>
      <c r="AJ58" s="663"/>
      <c r="AK58" s="663"/>
      <c r="AL58" s="663"/>
    </row>
    <row r="59" spans="1:40" s="1449" customFormat="1" ht="33.75" customHeight="1">
      <c r="A59" s="105"/>
      <c r="B59" s="1803"/>
      <c r="C59" s="1056"/>
      <c r="D59" s="1056"/>
      <c r="E59" s="1056"/>
      <c r="F59" s="1056"/>
      <c r="G59" s="1057"/>
      <c r="H59" s="1599"/>
      <c r="I59" s="1437"/>
      <c r="J59" s="1437"/>
      <c r="K59" s="1436"/>
      <c r="L59" s="1094"/>
      <c r="M59" s="1094"/>
      <c r="N59" s="1094"/>
      <c r="O59" s="1436"/>
      <c r="P59" s="1097"/>
      <c r="Q59" s="1097"/>
      <c r="R59" s="1097"/>
      <c r="S59" s="1065">
        <f t="shared" si="5"/>
        <v>0</v>
      </c>
      <c r="T59" s="1097"/>
      <c r="U59" s="1097"/>
      <c r="V59" s="1097">
        <f t="shared" si="1"/>
        <v>0</v>
      </c>
      <c r="W59" s="1097">
        <f t="shared" si="0"/>
        <v>0</v>
      </c>
      <c r="X59" s="1097"/>
      <c r="Y59" s="1097"/>
      <c r="Z59" s="1097"/>
      <c r="AA59" s="1097"/>
      <c r="AB59" s="1097"/>
      <c r="AC59" s="1139"/>
      <c r="AD59" s="1139"/>
      <c r="AE59" s="1139"/>
      <c r="AF59" s="1139"/>
      <c r="AG59" s="1139"/>
      <c r="AH59" s="1139"/>
      <c r="AI59" s="1139"/>
      <c r="AJ59" s="1139"/>
      <c r="AK59" s="1139"/>
      <c r="AL59" s="1139"/>
    </row>
    <row r="60" spans="1:40" ht="33.75" customHeight="1">
      <c r="A60" s="105"/>
      <c r="B60" s="1803"/>
      <c r="C60" s="1056"/>
      <c r="D60" s="1056"/>
      <c r="E60" s="1056"/>
      <c r="F60" s="1056"/>
      <c r="G60" s="1057"/>
      <c r="H60" s="1056"/>
      <c r="I60" s="1835"/>
      <c r="J60" s="1835"/>
      <c r="K60" s="1281"/>
      <c r="L60" s="683"/>
      <c r="M60" s="683"/>
      <c r="N60" s="683"/>
      <c r="O60" s="1317"/>
      <c r="P60" s="1489"/>
      <c r="Q60" s="1489"/>
      <c r="R60" s="1489"/>
      <c r="S60" s="1065">
        <f t="shared" si="5"/>
        <v>0</v>
      </c>
      <c r="T60" s="1489"/>
      <c r="U60" s="1489"/>
      <c r="V60" s="1489">
        <f t="shared" si="1"/>
        <v>0</v>
      </c>
      <c r="W60" s="1489">
        <f t="shared" si="0"/>
        <v>0</v>
      </c>
      <c r="X60" s="1489"/>
      <c r="Y60" s="1489"/>
      <c r="Z60" s="1489"/>
      <c r="AA60" s="1489"/>
      <c r="AB60" s="1489"/>
      <c r="AC60" s="674"/>
      <c r="AD60" s="674"/>
      <c r="AE60" s="674"/>
      <c r="AF60" s="674"/>
      <c r="AG60" s="674"/>
      <c r="AH60" s="674"/>
      <c r="AI60" s="674"/>
      <c r="AJ60" s="674"/>
      <c r="AK60" s="674"/>
      <c r="AL60" s="674"/>
    </row>
    <row r="61" spans="1:40" ht="33.75" customHeight="1">
      <c r="A61" s="105"/>
      <c r="B61" s="1803"/>
      <c r="C61" s="1056"/>
      <c r="D61" s="1056"/>
      <c r="E61" s="1056"/>
      <c r="F61" s="1056"/>
      <c r="G61" s="1057"/>
      <c r="H61" s="1056"/>
      <c r="I61" s="1440"/>
      <c r="J61" s="1440"/>
      <c r="K61" s="1094"/>
      <c r="L61" s="1094"/>
      <c r="M61" s="1094"/>
      <c r="N61" s="1094"/>
      <c r="O61" s="1130"/>
      <c r="P61" s="1121"/>
      <c r="Q61" s="1121"/>
      <c r="R61" s="1121"/>
      <c r="S61" s="1121">
        <f t="shared" si="5"/>
        <v>0</v>
      </c>
      <c r="T61" s="1121"/>
      <c r="U61" s="1121"/>
      <c r="V61" s="1121">
        <f t="shared" si="1"/>
        <v>0</v>
      </c>
      <c r="W61" s="1121">
        <f t="shared" si="0"/>
        <v>0</v>
      </c>
      <c r="X61" s="1121"/>
      <c r="Y61" s="1121"/>
      <c r="Z61" s="1121"/>
      <c r="AA61" s="1121"/>
      <c r="AB61" s="1121"/>
      <c r="AC61" s="1490"/>
      <c r="AD61" s="1490"/>
      <c r="AE61" s="1490"/>
      <c r="AF61" s="1490"/>
      <c r="AG61" s="1490"/>
      <c r="AH61" s="1490"/>
      <c r="AI61" s="1490"/>
      <c r="AJ61" s="1490"/>
      <c r="AK61" s="1490"/>
      <c r="AL61" s="1490"/>
    </row>
    <row r="62" spans="1:40" ht="33.75" customHeight="1">
      <c r="A62" s="105"/>
      <c r="B62" s="1803"/>
      <c r="C62" s="1056"/>
      <c r="D62" s="1056"/>
      <c r="E62" s="1056"/>
      <c r="F62" s="1056"/>
      <c r="G62" s="1057"/>
      <c r="H62" s="1599"/>
      <c r="I62" s="1514"/>
      <c r="J62" s="1514"/>
      <c r="K62" s="105"/>
      <c r="L62" s="105"/>
      <c r="M62" s="105"/>
      <c r="N62" s="105"/>
      <c r="O62" s="105"/>
      <c r="P62" s="1065"/>
      <c r="Q62" s="1065"/>
      <c r="R62" s="1065"/>
      <c r="S62" s="1121">
        <f t="shared" si="5"/>
        <v>0</v>
      </c>
      <c r="T62" s="1065"/>
      <c r="U62" s="1065"/>
      <c r="V62" s="1065">
        <f t="shared" si="1"/>
        <v>0</v>
      </c>
      <c r="W62" s="1065">
        <f t="shared" si="0"/>
        <v>0</v>
      </c>
      <c r="X62" s="1065"/>
      <c r="Y62" s="1065"/>
      <c r="Z62" s="1065"/>
      <c r="AA62" s="1065"/>
      <c r="AB62" s="1065"/>
      <c r="AC62" s="663"/>
      <c r="AD62" s="663"/>
      <c r="AE62" s="663"/>
      <c r="AF62" s="663"/>
      <c r="AG62" s="663"/>
      <c r="AH62" s="663"/>
      <c r="AI62" s="663"/>
      <c r="AJ62" s="663"/>
      <c r="AK62" s="663"/>
      <c r="AL62" s="663"/>
    </row>
    <row r="63" spans="1:40" ht="33.75" customHeight="1">
      <c r="A63" s="105"/>
      <c r="B63" s="1803"/>
      <c r="C63" s="1056"/>
      <c r="D63" s="1056"/>
      <c r="E63" s="1056"/>
      <c r="F63" s="1056"/>
      <c r="G63" s="1057"/>
      <c r="H63" s="1599"/>
      <c r="I63" s="1437"/>
      <c r="J63" s="1437"/>
      <c r="K63" s="1436"/>
      <c r="L63" s="1436"/>
      <c r="M63" s="1436"/>
      <c r="N63" s="1436"/>
      <c r="O63" s="1436"/>
      <c r="P63" s="1489"/>
      <c r="Q63" s="1489"/>
      <c r="R63" s="1489"/>
      <c r="S63" s="1121">
        <f t="shared" si="5"/>
        <v>0</v>
      </c>
      <c r="T63" s="1489"/>
      <c r="U63" s="1489"/>
      <c r="V63" s="1489">
        <f t="shared" si="1"/>
        <v>0</v>
      </c>
      <c r="W63" s="1489">
        <f t="shared" si="0"/>
        <v>0</v>
      </c>
      <c r="X63" s="1489"/>
      <c r="Y63" s="1489"/>
      <c r="Z63" s="1489"/>
      <c r="AA63" s="1489"/>
      <c r="AB63" s="1489"/>
      <c r="AC63" s="674"/>
      <c r="AD63" s="674"/>
      <c r="AE63" s="674"/>
      <c r="AF63" s="674"/>
      <c r="AG63" s="674"/>
      <c r="AH63" s="674"/>
      <c r="AI63" s="674"/>
      <c r="AJ63" s="674"/>
      <c r="AK63" s="674"/>
      <c r="AL63" s="674"/>
    </row>
    <row r="64" spans="1:40" s="1074" customFormat="1" ht="33.75" customHeight="1">
      <c r="A64" s="105"/>
      <c r="B64" s="1803"/>
      <c r="C64" s="1056"/>
      <c r="D64" s="1056"/>
      <c r="E64" s="1056"/>
      <c r="F64" s="1056"/>
      <c r="G64" s="1057"/>
      <c r="H64" s="1599"/>
      <c r="I64" s="1514"/>
      <c r="J64" s="1514"/>
      <c r="K64" s="105"/>
      <c r="L64" s="105"/>
      <c r="M64" s="105"/>
      <c r="N64" s="105"/>
      <c r="O64" s="105"/>
      <c r="P64" s="1065"/>
      <c r="Q64" s="1065"/>
      <c r="R64" s="1065"/>
      <c r="S64" s="1121">
        <f t="shared" si="5"/>
        <v>0</v>
      </c>
      <c r="T64" s="1065"/>
      <c r="U64" s="1065"/>
      <c r="V64" s="1065">
        <f t="shared" si="1"/>
        <v>0</v>
      </c>
      <c r="W64" s="1065">
        <f t="shared" si="0"/>
        <v>0</v>
      </c>
      <c r="X64" s="1065"/>
      <c r="Y64" s="1065"/>
      <c r="Z64" s="1065"/>
      <c r="AA64" s="1065"/>
      <c r="AB64" s="1065"/>
      <c r="AC64" s="663"/>
      <c r="AD64" s="663"/>
      <c r="AE64" s="663"/>
      <c r="AF64" s="663"/>
      <c r="AG64" s="663"/>
      <c r="AH64" s="663"/>
      <c r="AI64" s="663"/>
      <c r="AJ64" s="663"/>
      <c r="AK64" s="663"/>
      <c r="AL64" s="663"/>
    </row>
    <row r="65" spans="1:46" s="1074" customFormat="1" ht="33.75" customHeight="1">
      <c r="A65" s="105"/>
      <c r="B65" s="1803"/>
      <c r="C65" s="1056"/>
      <c r="D65" s="1056"/>
      <c r="E65" s="1056"/>
      <c r="F65" s="1056"/>
      <c r="G65" s="1057"/>
      <c r="H65" s="1599"/>
      <c r="I65" s="1437"/>
      <c r="J65" s="1437"/>
      <c r="K65" s="1436"/>
      <c r="L65" s="1436"/>
      <c r="M65" s="1436"/>
      <c r="N65" s="1436"/>
      <c r="O65" s="1436"/>
      <c r="P65" s="1065"/>
      <c r="Q65" s="1065"/>
      <c r="R65" s="1065"/>
      <c r="S65" s="1121">
        <f t="shared" si="5"/>
        <v>0</v>
      </c>
      <c r="T65" s="1065"/>
      <c r="U65" s="1065"/>
      <c r="V65" s="1065">
        <f t="shared" si="1"/>
        <v>0</v>
      </c>
      <c r="W65" s="1065">
        <f t="shared" si="0"/>
        <v>0</v>
      </c>
      <c r="X65" s="1065"/>
      <c r="Y65" s="1065"/>
      <c r="Z65" s="1065"/>
      <c r="AA65" s="1065"/>
      <c r="AB65" s="1065"/>
      <c r="AC65" s="663"/>
      <c r="AD65" s="663"/>
      <c r="AE65" s="663"/>
      <c r="AF65" s="663"/>
      <c r="AG65" s="663"/>
      <c r="AH65" s="663"/>
      <c r="AI65" s="663"/>
      <c r="AJ65" s="663"/>
      <c r="AK65" s="663"/>
      <c r="AL65" s="663"/>
    </row>
    <row r="66" spans="1:46" s="105" customFormat="1" ht="33.75" customHeight="1">
      <c r="B66" s="1803"/>
      <c r="C66" s="1056"/>
      <c r="D66" s="1056"/>
      <c r="E66" s="1599"/>
      <c r="F66" s="1056"/>
      <c r="G66" s="1057"/>
      <c r="H66" s="1056"/>
      <c r="I66" s="1440"/>
      <c r="J66" s="1440"/>
      <c r="K66" s="1436"/>
      <c r="L66" s="1436"/>
      <c r="M66" s="1436"/>
      <c r="N66" s="1436"/>
      <c r="O66" s="1436"/>
      <c r="P66" s="1072"/>
      <c r="Q66" s="1072"/>
      <c r="R66" s="1072"/>
      <c r="S66" s="1065">
        <f t="shared" si="5"/>
        <v>0</v>
      </c>
      <c r="T66" s="1072"/>
      <c r="U66" s="1072"/>
      <c r="V66" s="1065">
        <f t="shared" si="1"/>
        <v>0</v>
      </c>
      <c r="W66" s="1065">
        <f t="shared" si="0"/>
        <v>0</v>
      </c>
      <c r="X66" s="1065"/>
      <c r="Y66" s="1065"/>
      <c r="Z66" s="1065"/>
      <c r="AA66" s="1065"/>
      <c r="AB66" s="1065"/>
      <c r="AC66" s="663"/>
      <c r="AD66" s="663"/>
      <c r="AE66" s="663"/>
      <c r="AF66" s="663"/>
      <c r="AG66" s="663"/>
      <c r="AH66" s="663"/>
      <c r="AI66" s="663"/>
      <c r="AJ66" s="663"/>
      <c r="AK66" s="663"/>
      <c r="AL66" s="663"/>
    </row>
    <row r="67" spans="1:46" s="1074" customFormat="1" ht="33.75" customHeight="1">
      <c r="A67" s="105"/>
      <c r="B67" s="1803"/>
      <c r="C67" s="1056"/>
      <c r="D67" s="1056"/>
      <c r="E67" s="1056"/>
      <c r="F67" s="1056"/>
      <c r="G67" s="1057"/>
      <c r="H67" s="1599"/>
      <c r="I67" s="1514"/>
      <c r="J67" s="1514"/>
      <c r="K67" s="105"/>
      <c r="L67" s="105"/>
      <c r="M67" s="105"/>
      <c r="N67" s="105"/>
      <c r="O67" s="105"/>
      <c r="P67" s="1065"/>
      <c r="Q67" s="1065"/>
      <c r="R67" s="1065"/>
      <c r="S67" s="1065">
        <f t="shared" si="5"/>
        <v>0</v>
      </c>
      <c r="T67" s="1065"/>
      <c r="U67" s="1065"/>
      <c r="V67" s="1065">
        <f t="shared" ref="V67:V130" si="6">P67-Q67-R67-S67-U67+T67</f>
        <v>0</v>
      </c>
      <c r="W67" s="1065">
        <f t="shared" ref="W67:W130" si="7">Q67+R67+S67-T67+U67+V67</f>
        <v>0</v>
      </c>
      <c r="X67" s="663"/>
      <c r="Y67" s="663"/>
      <c r="Z67" s="663"/>
      <c r="AA67" s="663"/>
      <c r="AB67" s="663"/>
      <c r="AC67" s="663"/>
      <c r="AD67" s="663"/>
      <c r="AE67" s="663"/>
      <c r="AF67" s="663"/>
      <c r="AG67" s="663"/>
      <c r="AH67" s="663"/>
      <c r="AI67" s="663"/>
      <c r="AJ67" s="663"/>
      <c r="AK67" s="663"/>
      <c r="AL67" s="663"/>
    </row>
    <row r="68" spans="1:46" s="1074" customFormat="1" ht="33.75" customHeight="1">
      <c r="A68" s="105"/>
      <c r="B68" s="1803"/>
      <c r="C68" s="1427"/>
      <c r="D68" s="1427"/>
      <c r="E68" s="105"/>
      <c r="F68" s="105"/>
      <c r="G68" s="1086"/>
      <c r="H68" s="1802"/>
      <c r="I68" s="1514"/>
      <c r="J68" s="1514"/>
      <c r="K68" s="105"/>
      <c r="L68" s="105"/>
      <c r="M68" s="105"/>
      <c r="N68" s="105"/>
      <c r="O68" s="105"/>
      <c r="P68" s="1065"/>
      <c r="Q68" s="1065"/>
      <c r="R68" s="1065"/>
      <c r="S68" s="1065">
        <f t="shared" si="5"/>
        <v>0</v>
      </c>
      <c r="T68" s="1065"/>
      <c r="U68" s="1065"/>
      <c r="V68" s="1065">
        <f t="shared" si="6"/>
        <v>0</v>
      </c>
      <c r="W68" s="1065">
        <f t="shared" si="7"/>
        <v>0</v>
      </c>
      <c r="X68" s="663"/>
      <c r="Y68" s="663"/>
      <c r="Z68" s="663"/>
      <c r="AA68" s="663"/>
      <c r="AB68" s="663"/>
      <c r="AC68" s="663"/>
      <c r="AD68" s="663"/>
      <c r="AE68" s="663"/>
      <c r="AF68" s="663"/>
      <c r="AG68" s="663"/>
      <c r="AH68" s="663"/>
      <c r="AI68" s="663"/>
      <c r="AJ68" s="663"/>
      <c r="AK68" s="663"/>
      <c r="AL68" s="663"/>
    </row>
    <row r="69" spans="1:46" s="1074" customFormat="1" ht="33.75" customHeight="1">
      <c r="A69" s="105"/>
      <c r="B69" s="1803"/>
      <c r="C69" s="1056"/>
      <c r="D69" s="1056"/>
      <c r="E69" s="1056"/>
      <c r="F69" s="1056"/>
      <c r="G69" s="1057"/>
      <c r="H69" s="1599"/>
      <c r="I69" s="1514"/>
      <c r="J69" s="1514"/>
      <c r="K69" s="105"/>
      <c r="L69" s="105"/>
      <c r="M69" s="105"/>
      <c r="N69" s="105"/>
      <c r="O69" s="105"/>
      <c r="P69" s="1065"/>
      <c r="Q69" s="1065"/>
      <c r="R69" s="1065"/>
      <c r="S69" s="1065">
        <f t="shared" si="5"/>
        <v>0</v>
      </c>
      <c r="T69" s="1065"/>
      <c r="U69" s="1065"/>
      <c r="V69" s="1065">
        <f t="shared" si="6"/>
        <v>0</v>
      </c>
      <c r="W69" s="1065">
        <f t="shared" si="7"/>
        <v>0</v>
      </c>
      <c r="X69" s="1065"/>
      <c r="Y69" s="1065"/>
      <c r="Z69" s="1065"/>
      <c r="AA69" s="1065"/>
      <c r="AB69" s="1065"/>
      <c r="AC69" s="663"/>
      <c r="AD69" s="663"/>
      <c r="AE69" s="663"/>
      <c r="AF69" s="663"/>
      <c r="AG69" s="663"/>
      <c r="AH69" s="663"/>
      <c r="AI69" s="663"/>
      <c r="AJ69" s="663"/>
      <c r="AK69" s="663"/>
      <c r="AL69" s="663"/>
    </row>
    <row r="70" spans="1:46" s="1074" customFormat="1" ht="33.75" customHeight="1">
      <c r="A70" s="105"/>
      <c r="B70" s="1803"/>
      <c r="C70" s="1056"/>
      <c r="D70" s="1056"/>
      <c r="E70" s="1056"/>
      <c r="F70" s="1056"/>
      <c r="G70" s="1057"/>
      <c r="H70" s="1599"/>
      <c r="I70" s="1514"/>
      <c r="J70" s="1514"/>
      <c r="K70" s="105"/>
      <c r="L70" s="105"/>
      <c r="M70" s="105"/>
      <c r="N70" s="105"/>
      <c r="O70" s="105"/>
      <c r="P70" s="1065"/>
      <c r="Q70" s="1065"/>
      <c r="R70" s="1065"/>
      <c r="S70" s="1065">
        <f t="shared" si="5"/>
        <v>0</v>
      </c>
      <c r="T70" s="1065"/>
      <c r="U70" s="1065"/>
      <c r="V70" s="1065">
        <f t="shared" si="6"/>
        <v>0</v>
      </c>
      <c r="W70" s="1065">
        <f t="shared" si="7"/>
        <v>0</v>
      </c>
      <c r="X70" s="1065"/>
      <c r="Y70" s="1065"/>
      <c r="Z70" s="1065"/>
      <c r="AA70" s="1065"/>
      <c r="AB70" s="1065"/>
      <c r="AC70" s="663"/>
      <c r="AD70" s="663"/>
      <c r="AE70" s="663"/>
      <c r="AF70" s="663"/>
      <c r="AG70" s="663"/>
      <c r="AH70" s="663"/>
      <c r="AI70" s="663"/>
      <c r="AJ70" s="663"/>
      <c r="AK70" s="663"/>
      <c r="AL70" s="663"/>
    </row>
    <row r="71" spans="1:46" s="1074" customFormat="1" ht="33.75" customHeight="1">
      <c r="A71" s="105"/>
      <c r="B71" s="1803"/>
      <c r="C71" s="1056"/>
      <c r="D71" s="1056"/>
      <c r="E71" s="1056"/>
      <c r="F71" s="1056"/>
      <c r="G71" s="1057"/>
      <c r="H71" s="1599"/>
      <c r="I71" s="1514"/>
      <c r="J71" s="1514"/>
      <c r="K71" s="1068"/>
      <c r="L71" s="105"/>
      <c r="M71" s="105"/>
      <c r="N71" s="105"/>
      <c r="O71" s="105"/>
      <c r="P71" s="1065"/>
      <c r="Q71" s="1065"/>
      <c r="R71" s="1065"/>
      <c r="S71" s="1065">
        <f t="shared" si="5"/>
        <v>0</v>
      </c>
      <c r="T71" s="1065"/>
      <c r="U71" s="1065"/>
      <c r="V71" s="1065">
        <f t="shared" si="6"/>
        <v>0</v>
      </c>
      <c r="W71" s="1065">
        <f t="shared" si="7"/>
        <v>0</v>
      </c>
      <c r="X71" s="663"/>
      <c r="Y71" s="663"/>
      <c r="Z71" s="663"/>
      <c r="AA71" s="663"/>
      <c r="AB71" s="663"/>
      <c r="AC71" s="663"/>
      <c r="AD71" s="663"/>
      <c r="AE71" s="663"/>
      <c r="AF71" s="663"/>
      <c r="AG71" s="663"/>
      <c r="AH71" s="663"/>
      <c r="AI71" s="663"/>
      <c r="AJ71" s="663"/>
      <c r="AK71" s="663"/>
      <c r="AL71" s="663"/>
    </row>
    <row r="72" spans="1:46" ht="33.75" customHeight="1">
      <c r="A72" s="105"/>
      <c r="B72" s="1803"/>
      <c r="C72" s="1056"/>
      <c r="D72" s="1056"/>
      <c r="E72" s="1056"/>
      <c r="F72" s="1056"/>
      <c r="G72" s="1057"/>
      <c r="H72" s="1599"/>
      <c r="I72" s="2126"/>
      <c r="J72" s="2126"/>
      <c r="K72" s="1093"/>
      <c r="L72" s="1062"/>
      <c r="M72" s="1062"/>
      <c r="N72" s="1062"/>
      <c r="O72" s="1062"/>
      <c r="P72" s="1121"/>
      <c r="Q72" s="1121"/>
      <c r="R72" s="1121"/>
      <c r="S72" s="1121">
        <f t="shared" si="5"/>
        <v>0</v>
      </c>
      <c r="T72" s="1121"/>
      <c r="U72" s="1121"/>
      <c r="V72" s="1121">
        <f t="shared" si="6"/>
        <v>0</v>
      </c>
      <c r="W72" s="1121">
        <f t="shared" si="7"/>
        <v>0</v>
      </c>
      <c r="X72" s="1121"/>
      <c r="Y72" s="1121"/>
      <c r="Z72" s="1121"/>
      <c r="AA72" s="1121"/>
      <c r="AB72" s="1121"/>
      <c r="AC72" s="1490"/>
      <c r="AD72" s="1490"/>
      <c r="AE72" s="1490"/>
      <c r="AF72" s="1490"/>
      <c r="AG72" s="1490"/>
      <c r="AH72" s="1490"/>
      <c r="AI72" s="1490"/>
      <c r="AJ72" s="1490"/>
      <c r="AK72" s="1490"/>
      <c r="AL72" s="1490"/>
    </row>
    <row r="73" spans="1:46" ht="33.75" customHeight="1">
      <c r="A73" s="105"/>
      <c r="B73" s="1803"/>
      <c r="C73" s="1056"/>
      <c r="D73" s="1056"/>
      <c r="E73" s="1056"/>
      <c r="F73" s="1056"/>
      <c r="G73" s="1057"/>
      <c r="H73" s="1599"/>
      <c r="I73" s="1514"/>
      <c r="J73" s="1514"/>
      <c r="K73" s="1068"/>
      <c r="L73" s="105"/>
      <c r="M73" s="105"/>
      <c r="N73" s="105"/>
      <c r="O73" s="105"/>
      <c r="P73" s="1065"/>
      <c r="Q73" s="1065"/>
      <c r="R73" s="1065"/>
      <c r="S73" s="1065">
        <f t="shared" si="5"/>
        <v>0</v>
      </c>
      <c r="T73" s="1065"/>
      <c r="U73" s="1065"/>
      <c r="V73" s="1065">
        <f t="shared" si="6"/>
        <v>0</v>
      </c>
      <c r="W73" s="1065">
        <f t="shared" si="7"/>
        <v>0</v>
      </c>
      <c r="X73" s="1065"/>
      <c r="Y73" s="663"/>
      <c r="Z73" s="663"/>
      <c r="AA73" s="663"/>
      <c r="AB73" s="663"/>
      <c r="AC73" s="663"/>
      <c r="AD73" s="663"/>
      <c r="AE73" s="663"/>
      <c r="AF73" s="663"/>
      <c r="AG73" s="663"/>
      <c r="AH73" s="663"/>
      <c r="AI73" s="663"/>
      <c r="AJ73" s="663"/>
      <c r="AK73" s="663"/>
      <c r="AL73" s="663"/>
      <c r="AM73" s="1079"/>
      <c r="AN73" s="676"/>
      <c r="AO73" s="105"/>
      <c r="AP73" s="105"/>
      <c r="AQ73" s="105"/>
      <c r="AR73" s="105"/>
      <c r="AS73" s="105" t="s">
        <v>14</v>
      </c>
      <c r="AT73" s="105"/>
    </row>
    <row r="74" spans="1:46" ht="33.75" customHeight="1">
      <c r="A74" s="105"/>
      <c r="B74" s="1803"/>
      <c r="C74" s="1056"/>
      <c r="D74" s="1056"/>
      <c r="E74" s="1056"/>
      <c r="F74" s="1056"/>
      <c r="G74" s="1057"/>
      <c r="H74" s="1599"/>
      <c r="I74" s="1514"/>
      <c r="J74" s="1514"/>
      <c r="K74" s="105"/>
      <c r="L74" s="105"/>
      <c r="M74" s="105"/>
      <c r="N74" s="105"/>
      <c r="O74" s="105"/>
      <c r="P74" s="1065"/>
      <c r="Q74" s="1065"/>
      <c r="R74" s="1065"/>
      <c r="S74" s="1065"/>
      <c r="T74" s="1065"/>
      <c r="U74" s="1065"/>
      <c r="V74" s="1065">
        <f t="shared" si="6"/>
        <v>0</v>
      </c>
      <c r="W74" s="1065">
        <f t="shared" si="7"/>
        <v>0</v>
      </c>
      <c r="X74" s="1065"/>
      <c r="Y74" s="1065"/>
      <c r="Z74" s="1065"/>
      <c r="AA74" s="1065"/>
      <c r="AB74" s="1065"/>
      <c r="AC74" s="663"/>
      <c r="AD74" s="663"/>
      <c r="AE74" s="663"/>
      <c r="AF74" s="663"/>
      <c r="AG74" s="663"/>
      <c r="AH74" s="663"/>
      <c r="AI74" s="663"/>
      <c r="AJ74" s="663"/>
      <c r="AK74" s="663"/>
      <c r="AL74" s="663"/>
    </row>
    <row r="75" spans="1:46" ht="33.75" customHeight="1">
      <c r="A75" s="105"/>
      <c r="B75" s="1803"/>
      <c r="C75" s="1056"/>
      <c r="D75" s="1056"/>
      <c r="E75" s="1056"/>
      <c r="F75" s="1056"/>
      <c r="G75" s="1057"/>
      <c r="H75" s="1599"/>
      <c r="I75" s="1514"/>
      <c r="J75" s="1514"/>
      <c r="K75" s="1068"/>
      <c r="L75" s="105"/>
      <c r="M75" s="105"/>
      <c r="N75" s="105"/>
      <c r="O75" s="105"/>
      <c r="P75" s="1065"/>
      <c r="Q75" s="1065"/>
      <c r="R75" s="1065"/>
      <c r="S75" s="1065">
        <f t="shared" si="5"/>
        <v>0</v>
      </c>
      <c r="T75" s="1065"/>
      <c r="U75" s="1065"/>
      <c r="V75" s="1065">
        <f t="shared" si="6"/>
        <v>0</v>
      </c>
      <c r="W75" s="1065">
        <f t="shared" si="7"/>
        <v>0</v>
      </c>
      <c r="X75" s="1065"/>
      <c r="Y75" s="1065"/>
      <c r="Z75" s="1065"/>
      <c r="AA75" s="1065"/>
      <c r="AB75" s="1065"/>
      <c r="AC75" s="663"/>
      <c r="AD75" s="663"/>
      <c r="AE75" s="663"/>
      <c r="AF75" s="663"/>
      <c r="AG75" s="663"/>
      <c r="AH75" s="663"/>
      <c r="AI75" s="663"/>
      <c r="AJ75" s="663"/>
      <c r="AK75" s="663"/>
      <c r="AL75" s="663"/>
    </row>
    <row r="76" spans="1:46" ht="33.75" customHeight="1">
      <c r="A76" s="105"/>
      <c r="B76" s="1803"/>
      <c r="C76" s="1056"/>
      <c r="D76" s="1056"/>
      <c r="E76" s="1056"/>
      <c r="F76" s="1056"/>
      <c r="G76" s="1057"/>
      <c r="H76" s="1599"/>
      <c r="I76" s="1440"/>
      <c r="J76" s="1440"/>
      <c r="K76" s="1094"/>
      <c r="L76" s="1094"/>
      <c r="M76" s="1094"/>
      <c r="N76" s="1094"/>
      <c r="O76" s="1094"/>
      <c r="P76" s="1065"/>
      <c r="Q76" s="1065"/>
      <c r="R76" s="1065"/>
      <c r="S76" s="1065">
        <f t="shared" si="5"/>
        <v>0</v>
      </c>
      <c r="T76" s="1065"/>
      <c r="U76" s="1065"/>
      <c r="V76" s="1065">
        <f t="shared" si="6"/>
        <v>0</v>
      </c>
      <c r="W76" s="1065">
        <f t="shared" si="7"/>
        <v>0</v>
      </c>
      <c r="X76" s="1065"/>
      <c r="Y76" s="1065"/>
      <c r="Z76" s="1065"/>
      <c r="AA76" s="1065"/>
      <c r="AB76" s="1065"/>
      <c r="AC76" s="663"/>
      <c r="AD76" s="663"/>
      <c r="AE76" s="663"/>
      <c r="AF76" s="663"/>
      <c r="AG76" s="663"/>
      <c r="AH76" s="663"/>
      <c r="AI76" s="663"/>
      <c r="AJ76" s="663"/>
      <c r="AK76" s="663"/>
      <c r="AL76" s="663"/>
    </row>
    <row r="77" spans="1:46" ht="33.75" customHeight="1">
      <c r="A77" s="105"/>
      <c r="B77" s="1803"/>
      <c r="C77" s="1056"/>
      <c r="D77" s="1056"/>
      <c r="E77" s="1056"/>
      <c r="F77" s="1056"/>
      <c r="G77" s="1057"/>
      <c r="H77" s="1599"/>
      <c r="I77" s="1514"/>
      <c r="J77" s="1514"/>
      <c r="K77" s="105"/>
      <c r="L77" s="105"/>
      <c r="M77" s="105"/>
      <c r="N77" s="105"/>
      <c r="O77" s="105"/>
      <c r="P77" s="1065"/>
      <c r="Q77" s="1065"/>
      <c r="R77" s="1065"/>
      <c r="S77" s="1065">
        <f t="shared" si="5"/>
        <v>0</v>
      </c>
      <c r="T77" s="1065"/>
      <c r="U77" s="1065"/>
      <c r="V77" s="1065">
        <f t="shared" si="6"/>
        <v>0</v>
      </c>
      <c r="W77" s="1065">
        <f t="shared" si="7"/>
        <v>0</v>
      </c>
      <c r="X77" s="1065"/>
      <c r="Y77" s="1065"/>
      <c r="Z77" s="1065"/>
      <c r="AA77" s="1065"/>
      <c r="AB77" s="1065"/>
      <c r="AC77" s="663"/>
      <c r="AD77" s="663"/>
      <c r="AE77" s="663"/>
      <c r="AF77" s="663"/>
      <c r="AG77" s="663"/>
      <c r="AH77" s="663"/>
      <c r="AI77" s="663"/>
      <c r="AJ77" s="663"/>
      <c r="AK77" s="663"/>
      <c r="AL77" s="663"/>
    </row>
    <row r="78" spans="1:46" ht="33.75" customHeight="1">
      <c r="A78" s="105"/>
      <c r="B78" s="1803"/>
      <c r="C78" s="1056"/>
      <c r="D78" s="1056"/>
      <c r="E78" s="1056"/>
      <c r="F78" s="1056"/>
      <c r="G78" s="1057"/>
      <c r="H78" s="1599"/>
      <c r="I78" s="1514"/>
      <c r="J78" s="1514"/>
      <c r="K78" s="105"/>
      <c r="L78" s="105"/>
      <c r="M78" s="105"/>
      <c r="N78" s="105"/>
      <c r="O78" s="105"/>
      <c r="P78" s="1065"/>
      <c r="Q78" s="1065"/>
      <c r="R78" s="1065"/>
      <c r="S78" s="1065">
        <f t="shared" si="5"/>
        <v>0</v>
      </c>
      <c r="T78" s="1065"/>
      <c r="U78" s="1065"/>
      <c r="V78" s="1065">
        <f t="shared" si="6"/>
        <v>0</v>
      </c>
      <c r="W78" s="1065">
        <f t="shared" si="7"/>
        <v>0</v>
      </c>
      <c r="X78" s="1065"/>
      <c r="Y78" s="1065"/>
      <c r="Z78" s="1065"/>
      <c r="AA78" s="1065"/>
      <c r="AB78" s="1065"/>
      <c r="AC78" s="663"/>
      <c r="AD78" s="663"/>
      <c r="AE78" s="663"/>
      <c r="AF78" s="663"/>
      <c r="AG78" s="663"/>
      <c r="AH78" s="663"/>
      <c r="AI78" s="663"/>
      <c r="AJ78" s="663"/>
      <c r="AK78" s="663"/>
      <c r="AL78" s="663"/>
    </row>
    <row r="79" spans="1:46" ht="33.75" customHeight="1">
      <c r="A79" s="105"/>
      <c r="B79" s="1803"/>
      <c r="C79" s="1056"/>
      <c r="D79" s="1056"/>
      <c r="E79" s="1056"/>
      <c r="F79" s="1056"/>
      <c r="G79" s="1057"/>
      <c r="H79" s="1056"/>
      <c r="I79" s="1514"/>
      <c r="J79" s="1514"/>
      <c r="K79" s="1068"/>
      <c r="L79" s="105"/>
      <c r="M79" s="105"/>
      <c r="N79" s="105"/>
      <c r="O79" s="105"/>
      <c r="P79" s="1065"/>
      <c r="Q79" s="1065"/>
      <c r="R79" s="1065"/>
      <c r="S79" s="1065">
        <f t="shared" si="5"/>
        <v>0</v>
      </c>
      <c r="T79" s="1065"/>
      <c r="U79" s="1065"/>
      <c r="V79" s="1065">
        <f t="shared" si="6"/>
        <v>0</v>
      </c>
      <c r="W79" s="1065">
        <f t="shared" si="7"/>
        <v>0</v>
      </c>
      <c r="X79" s="1065"/>
      <c r="Y79" s="1065"/>
      <c r="Z79" s="1065"/>
      <c r="AA79" s="1065"/>
      <c r="AB79" s="1065"/>
      <c r="AC79" s="663"/>
      <c r="AD79" s="663"/>
      <c r="AE79" s="663"/>
      <c r="AF79" s="663"/>
      <c r="AG79" s="663"/>
      <c r="AH79" s="663"/>
      <c r="AI79" s="663"/>
      <c r="AJ79" s="663"/>
      <c r="AK79" s="663"/>
      <c r="AL79" s="663"/>
    </row>
    <row r="80" spans="1:46" ht="33.75" customHeight="1">
      <c r="A80" s="105"/>
      <c r="B80" s="1803"/>
      <c r="C80" s="1056"/>
      <c r="D80" s="1056"/>
      <c r="E80" s="1056"/>
      <c r="F80" s="1056"/>
      <c r="G80" s="1057"/>
      <c r="H80" s="1056"/>
      <c r="I80" s="1440"/>
      <c r="J80" s="1440"/>
      <c r="K80" s="1094"/>
      <c r="L80" s="1094"/>
      <c r="M80" s="1094"/>
      <c r="N80" s="1094"/>
      <c r="O80" s="1094"/>
      <c r="P80" s="1065"/>
      <c r="Q80" s="1065"/>
      <c r="R80" s="1065"/>
      <c r="S80" s="1065">
        <f t="shared" si="5"/>
        <v>0</v>
      </c>
      <c r="T80" s="1065"/>
      <c r="U80" s="1065"/>
      <c r="V80" s="1065">
        <f t="shared" si="6"/>
        <v>0</v>
      </c>
      <c r="W80" s="1065">
        <f t="shared" si="7"/>
        <v>0</v>
      </c>
      <c r="X80" s="1065"/>
      <c r="Y80" s="1065"/>
      <c r="Z80" s="1065"/>
      <c r="AA80" s="1065"/>
      <c r="AB80" s="1065"/>
      <c r="AC80" s="663"/>
      <c r="AD80" s="663"/>
      <c r="AE80" s="663"/>
      <c r="AF80" s="663"/>
      <c r="AG80" s="663"/>
      <c r="AH80" s="663"/>
      <c r="AI80" s="663"/>
      <c r="AJ80" s="663"/>
      <c r="AK80" s="663"/>
      <c r="AL80" s="663"/>
    </row>
    <row r="81" spans="1:38" ht="33.75" customHeight="1">
      <c r="A81" s="105"/>
      <c r="B81" s="1803"/>
      <c r="C81" s="1056"/>
      <c r="D81" s="1056"/>
      <c r="E81" s="1056"/>
      <c r="F81" s="1056"/>
      <c r="G81" s="1057"/>
      <c r="H81" s="1599"/>
      <c r="I81" s="1514"/>
      <c r="J81" s="1514"/>
      <c r="K81" s="105"/>
      <c r="L81" s="105"/>
      <c r="M81" s="105"/>
      <c r="N81" s="105"/>
      <c r="O81" s="105"/>
      <c r="P81" s="1065"/>
      <c r="Q81" s="1065"/>
      <c r="R81" s="1065"/>
      <c r="S81" s="1065">
        <f t="shared" si="5"/>
        <v>0</v>
      </c>
      <c r="T81" s="1065"/>
      <c r="U81" s="1065"/>
      <c r="V81" s="1065">
        <f t="shared" si="6"/>
        <v>0</v>
      </c>
      <c r="W81" s="1065">
        <f t="shared" si="7"/>
        <v>0</v>
      </c>
      <c r="X81" s="1065"/>
      <c r="Y81" s="1065"/>
      <c r="Z81" s="1065"/>
      <c r="AA81" s="1065"/>
      <c r="AB81" s="1065"/>
      <c r="AC81" s="663"/>
      <c r="AD81" s="663"/>
      <c r="AE81" s="663"/>
      <c r="AF81" s="663"/>
      <c r="AG81" s="663"/>
      <c r="AH81" s="663"/>
      <c r="AI81" s="663"/>
      <c r="AJ81" s="663"/>
      <c r="AK81" s="663"/>
      <c r="AL81" s="663"/>
    </row>
    <row r="82" spans="1:38" ht="33.75" customHeight="1">
      <c r="A82" s="105"/>
      <c r="B82" s="1803"/>
      <c r="C82" s="1056"/>
      <c r="D82" s="1056"/>
      <c r="E82" s="1056"/>
      <c r="F82" s="1056"/>
      <c r="G82" s="1057"/>
      <c r="H82" s="1056"/>
      <c r="I82" s="2127"/>
      <c r="J82" s="2127"/>
      <c r="K82" s="1068"/>
      <c r="L82" s="105"/>
      <c r="M82" s="105"/>
      <c r="N82" s="105"/>
      <c r="O82" s="105"/>
      <c r="P82" s="1065"/>
      <c r="Q82" s="1065"/>
      <c r="R82" s="1065"/>
      <c r="S82" s="1065">
        <f t="shared" si="5"/>
        <v>0</v>
      </c>
      <c r="T82" s="1065"/>
      <c r="U82" s="1065"/>
      <c r="V82" s="1065">
        <f t="shared" si="6"/>
        <v>0</v>
      </c>
      <c r="W82" s="1065">
        <f t="shared" si="7"/>
        <v>0</v>
      </c>
      <c r="X82" s="663"/>
      <c r="Y82" s="663"/>
      <c r="Z82" s="663"/>
      <c r="AA82" s="663"/>
      <c r="AB82" s="663"/>
      <c r="AC82" s="663"/>
      <c r="AD82" s="663"/>
      <c r="AE82" s="663"/>
      <c r="AF82" s="663"/>
      <c r="AG82" s="663"/>
      <c r="AH82" s="663"/>
      <c r="AI82" s="663"/>
      <c r="AJ82" s="663"/>
      <c r="AK82" s="663"/>
      <c r="AL82" s="663"/>
    </row>
    <row r="83" spans="1:38" ht="33.75" customHeight="1">
      <c r="A83" s="105"/>
      <c r="B83" s="1803"/>
      <c r="C83" s="1056"/>
      <c r="D83" s="1056"/>
      <c r="E83" s="1056"/>
      <c r="F83" s="1056"/>
      <c r="G83" s="1057"/>
      <c r="H83" s="1056"/>
      <c r="I83" s="1514"/>
      <c r="J83" s="1514"/>
      <c r="K83" s="105"/>
      <c r="L83" s="105"/>
      <c r="M83" s="105"/>
      <c r="N83" s="105"/>
      <c r="O83" s="105"/>
      <c r="P83" s="1065"/>
      <c r="Q83" s="1065"/>
      <c r="R83" s="1065"/>
      <c r="S83" s="1065">
        <f t="shared" si="5"/>
        <v>0</v>
      </c>
      <c r="T83" s="1065"/>
      <c r="U83" s="1065"/>
      <c r="V83" s="1065">
        <f t="shared" si="6"/>
        <v>0</v>
      </c>
      <c r="W83" s="1065">
        <f t="shared" si="7"/>
        <v>0</v>
      </c>
      <c r="X83" s="1065"/>
      <c r="Y83" s="1065"/>
      <c r="Z83" s="1065"/>
      <c r="AA83" s="1065"/>
      <c r="AB83" s="1065"/>
      <c r="AC83" s="663"/>
      <c r="AD83" s="663"/>
      <c r="AE83" s="663"/>
      <c r="AF83" s="663"/>
      <c r="AG83" s="663"/>
      <c r="AH83" s="663"/>
      <c r="AI83" s="663"/>
      <c r="AJ83" s="663"/>
      <c r="AK83" s="663"/>
      <c r="AL83" s="663"/>
    </row>
    <row r="84" spans="1:38" ht="33.75" customHeight="1">
      <c r="A84" s="105"/>
      <c r="B84" s="1803"/>
      <c r="C84" s="1056"/>
      <c r="D84" s="1056"/>
      <c r="E84" s="1056"/>
      <c r="F84" s="1056"/>
      <c r="G84" s="1057"/>
      <c r="H84" s="1599"/>
      <c r="I84" s="1514"/>
      <c r="J84" s="1514"/>
      <c r="K84" s="105"/>
      <c r="L84" s="105"/>
      <c r="M84" s="105"/>
      <c r="N84" s="105"/>
      <c r="O84" s="105"/>
      <c r="P84" s="1065"/>
      <c r="Q84" s="1065"/>
      <c r="R84" s="1065"/>
      <c r="S84" s="1065">
        <f t="shared" si="5"/>
        <v>0</v>
      </c>
      <c r="T84" s="1065"/>
      <c r="U84" s="1065"/>
      <c r="V84" s="1065">
        <f t="shared" si="6"/>
        <v>0</v>
      </c>
      <c r="W84" s="1065">
        <f t="shared" si="7"/>
        <v>0</v>
      </c>
      <c r="X84" s="1065"/>
      <c r="Y84" s="1065"/>
      <c r="Z84" s="1065"/>
      <c r="AA84" s="1065"/>
      <c r="AB84" s="1065"/>
      <c r="AC84" s="663"/>
      <c r="AD84" s="663"/>
      <c r="AE84" s="663"/>
      <c r="AF84" s="663"/>
      <c r="AG84" s="663"/>
      <c r="AH84" s="663"/>
      <c r="AI84" s="663"/>
      <c r="AJ84" s="663"/>
      <c r="AK84" s="663"/>
      <c r="AL84" s="663"/>
    </row>
    <row r="85" spans="1:38" ht="33.75" customHeight="1">
      <c r="A85" s="105"/>
      <c r="B85" s="1803"/>
      <c r="C85" s="1056"/>
      <c r="D85" s="1056"/>
      <c r="E85" s="1056"/>
      <c r="F85" s="1056"/>
      <c r="G85" s="1057"/>
      <c r="H85" s="1599"/>
      <c r="I85" s="1514"/>
      <c r="J85" s="1514"/>
      <c r="K85" s="105"/>
      <c r="L85" s="105"/>
      <c r="M85" s="105"/>
      <c r="N85" s="105"/>
      <c r="O85" s="105"/>
      <c r="P85" s="1065"/>
      <c r="Q85" s="1065"/>
      <c r="R85" s="1065"/>
      <c r="S85" s="1065"/>
      <c r="T85" s="1065"/>
      <c r="U85" s="1065"/>
      <c r="V85" s="1065">
        <f t="shared" si="6"/>
        <v>0</v>
      </c>
      <c r="W85" s="1065">
        <f t="shared" si="7"/>
        <v>0</v>
      </c>
      <c r="X85" s="1065"/>
      <c r="Y85" s="1065"/>
      <c r="Z85" s="1065"/>
      <c r="AA85" s="1065"/>
      <c r="AB85" s="1065"/>
      <c r="AC85" s="663"/>
      <c r="AD85" s="663"/>
      <c r="AE85" s="663"/>
      <c r="AF85" s="663"/>
      <c r="AG85" s="663"/>
      <c r="AH85" s="663"/>
      <c r="AI85" s="663"/>
      <c r="AJ85" s="663"/>
      <c r="AK85" s="663"/>
      <c r="AL85" s="663"/>
    </row>
    <row r="86" spans="1:38" ht="33.75" customHeight="1">
      <c r="A86" s="105"/>
      <c r="B86" s="1803"/>
      <c r="C86" s="1056"/>
      <c r="D86" s="1056"/>
      <c r="E86" s="1056"/>
      <c r="F86" s="1056"/>
      <c r="G86" s="1057"/>
      <c r="H86" s="1056"/>
      <c r="I86" s="1514"/>
      <c r="J86" s="1514"/>
      <c r="K86" s="105"/>
      <c r="L86" s="105"/>
      <c r="M86" s="105"/>
      <c r="N86" s="105"/>
      <c r="O86" s="105"/>
      <c r="P86" s="1065"/>
      <c r="Q86" s="1065"/>
      <c r="R86" s="1065"/>
      <c r="S86" s="1065"/>
      <c r="T86" s="1065"/>
      <c r="U86" s="1065"/>
      <c r="V86" s="1065">
        <f t="shared" si="6"/>
        <v>0</v>
      </c>
      <c r="W86" s="1065">
        <f t="shared" si="7"/>
        <v>0</v>
      </c>
      <c r="X86" s="1065"/>
      <c r="Y86" s="1065"/>
      <c r="Z86" s="1065"/>
      <c r="AA86" s="1065"/>
      <c r="AB86" s="1065"/>
      <c r="AC86" s="663"/>
      <c r="AD86" s="663"/>
      <c r="AE86" s="663"/>
      <c r="AF86" s="663"/>
      <c r="AG86" s="663"/>
      <c r="AH86" s="663"/>
      <c r="AI86" s="663"/>
      <c r="AJ86" s="663"/>
      <c r="AK86" s="663"/>
      <c r="AL86" s="626"/>
    </row>
    <row r="87" spans="1:38" ht="33.75" customHeight="1">
      <c r="A87" s="105"/>
      <c r="B87" s="1803"/>
      <c r="C87" s="1074"/>
      <c r="D87" s="1074"/>
      <c r="E87" s="1074"/>
      <c r="F87" s="1074"/>
      <c r="G87" s="1804"/>
      <c r="H87" s="1837"/>
      <c r="I87" s="1094"/>
      <c r="J87" s="1094"/>
      <c r="K87" s="1094"/>
      <c r="L87" s="1094"/>
      <c r="M87" s="1094"/>
      <c r="N87" s="1094"/>
      <c r="O87" s="1094"/>
      <c r="P87" s="1065"/>
      <c r="Q87" s="1065"/>
      <c r="R87" s="1065"/>
      <c r="S87" s="1065">
        <f t="shared" si="5"/>
        <v>0</v>
      </c>
      <c r="T87" s="1065"/>
      <c r="U87" s="1065"/>
      <c r="V87" s="1065">
        <f t="shared" si="6"/>
        <v>0</v>
      </c>
      <c r="W87" s="1065">
        <f t="shared" si="7"/>
        <v>0</v>
      </c>
      <c r="X87" s="1065"/>
      <c r="Y87" s="1065"/>
      <c r="Z87" s="1065"/>
      <c r="AA87" s="1065"/>
      <c r="AB87" s="1065"/>
      <c r="AC87" s="663"/>
      <c r="AD87" s="663"/>
      <c r="AE87" s="663"/>
      <c r="AF87" s="663"/>
      <c r="AG87" s="663"/>
      <c r="AH87" s="663"/>
      <c r="AI87" s="663"/>
      <c r="AJ87" s="663"/>
      <c r="AK87" s="663"/>
      <c r="AL87" s="626"/>
    </row>
    <row r="88" spans="1:38" ht="33.75" customHeight="1">
      <c r="A88" s="105"/>
      <c r="B88" s="1803"/>
      <c r="C88" s="1074"/>
      <c r="D88" s="1074"/>
      <c r="E88" s="1074"/>
      <c r="F88" s="1074"/>
      <c r="G88" s="1804"/>
      <c r="H88" s="1837"/>
      <c r="I88" s="105"/>
      <c r="J88" s="105"/>
      <c r="K88" s="105"/>
      <c r="L88" s="105"/>
      <c r="M88" s="105"/>
      <c r="N88" s="105"/>
      <c r="O88" s="105"/>
      <c r="P88" s="1065"/>
      <c r="Q88" s="1065"/>
      <c r="R88" s="1065"/>
      <c r="S88" s="1065"/>
      <c r="T88" s="1065"/>
      <c r="U88" s="1065"/>
      <c r="V88" s="1065">
        <f t="shared" si="6"/>
        <v>0</v>
      </c>
      <c r="W88" s="1065">
        <f t="shared" si="7"/>
        <v>0</v>
      </c>
      <c r="X88" s="1065"/>
      <c r="Y88" s="1065"/>
      <c r="Z88" s="1065"/>
      <c r="AA88" s="1065"/>
      <c r="AB88" s="1065"/>
      <c r="AC88" s="663"/>
      <c r="AD88" s="663"/>
      <c r="AE88" s="663"/>
      <c r="AF88" s="663"/>
      <c r="AG88" s="663"/>
      <c r="AH88" s="663"/>
      <c r="AI88" s="663"/>
      <c r="AJ88" s="663"/>
      <c r="AK88" s="663"/>
      <c r="AL88" s="626"/>
    </row>
    <row r="89" spans="1:38" s="1067" customFormat="1" ht="33.75" customHeight="1">
      <c r="A89" s="105"/>
      <c r="B89" s="1803"/>
      <c r="C89" s="1074"/>
      <c r="D89" s="1074"/>
      <c r="E89" s="1155"/>
      <c r="F89" s="1074"/>
      <c r="G89" s="1804"/>
      <c r="H89" s="1808"/>
      <c r="I89" s="1437"/>
      <c r="J89" s="1437"/>
      <c r="K89" s="1436"/>
      <c r="L89" s="1436"/>
      <c r="M89" s="1436"/>
      <c r="N89" s="1436"/>
      <c r="O89" s="1436"/>
      <c r="P89" s="1065"/>
      <c r="Q89" s="1065"/>
      <c r="R89" s="1065"/>
      <c r="S89" s="1065">
        <f t="shared" si="5"/>
        <v>0</v>
      </c>
      <c r="T89" s="1065"/>
      <c r="U89" s="1065"/>
      <c r="V89" s="1065">
        <f t="shared" si="6"/>
        <v>0</v>
      </c>
      <c r="W89" s="1065">
        <f t="shared" si="7"/>
        <v>0</v>
      </c>
      <c r="X89" s="1065"/>
      <c r="Y89" s="1065"/>
      <c r="Z89" s="1065"/>
      <c r="AA89" s="1065"/>
      <c r="AB89" s="1065"/>
      <c r="AC89" s="663"/>
      <c r="AD89" s="663"/>
      <c r="AE89" s="663"/>
      <c r="AF89" s="663"/>
      <c r="AG89" s="663"/>
      <c r="AH89" s="663"/>
      <c r="AI89" s="663"/>
      <c r="AJ89" s="663"/>
      <c r="AK89" s="663"/>
      <c r="AL89" s="626"/>
    </row>
    <row r="90" spans="1:38" ht="33.75" customHeight="1">
      <c r="A90" s="105"/>
      <c r="B90" s="1803"/>
      <c r="C90" s="1074"/>
      <c r="D90" s="1074"/>
      <c r="E90" s="1074"/>
      <c r="F90" s="1074"/>
      <c r="G90" s="1804"/>
      <c r="H90" s="1837"/>
      <c r="I90" s="105"/>
      <c r="J90" s="105"/>
      <c r="K90" s="105"/>
      <c r="L90" s="105"/>
      <c r="M90" s="105"/>
      <c r="N90" s="105"/>
      <c r="O90" s="105"/>
      <c r="P90" s="1065"/>
      <c r="Q90" s="1065"/>
      <c r="R90" s="1065"/>
      <c r="S90" s="1065"/>
      <c r="T90" s="1065"/>
      <c r="U90" s="1065"/>
      <c r="V90" s="1065">
        <f t="shared" si="6"/>
        <v>0</v>
      </c>
      <c r="W90" s="1065">
        <f t="shared" si="7"/>
        <v>0</v>
      </c>
      <c r="X90" s="1065"/>
      <c r="Y90" s="1065"/>
      <c r="Z90" s="1065"/>
      <c r="AA90" s="1065"/>
      <c r="AB90" s="1065"/>
      <c r="AC90" s="663"/>
      <c r="AD90" s="663"/>
      <c r="AE90" s="663"/>
      <c r="AF90" s="663"/>
      <c r="AG90" s="663"/>
      <c r="AH90" s="663"/>
      <c r="AI90" s="663"/>
      <c r="AJ90" s="663"/>
      <c r="AK90" s="663"/>
      <c r="AL90" s="626"/>
    </row>
    <row r="91" spans="1:38" ht="33.75" customHeight="1">
      <c r="A91" s="105"/>
      <c r="B91" s="1803"/>
      <c r="C91" s="1117"/>
      <c r="D91" s="1117"/>
      <c r="E91" s="1056"/>
      <c r="F91" s="1056"/>
      <c r="G91" s="1057"/>
      <c r="H91" s="1599"/>
      <c r="I91" s="105"/>
      <c r="J91" s="105"/>
      <c r="K91" s="1068"/>
      <c r="L91" s="105"/>
      <c r="M91" s="105"/>
      <c r="N91" s="105"/>
      <c r="O91" s="105"/>
      <c r="P91" s="1065"/>
      <c r="Q91" s="1065"/>
      <c r="R91" s="1065"/>
      <c r="S91" s="1065">
        <f t="shared" si="5"/>
        <v>0</v>
      </c>
      <c r="T91" s="1065"/>
      <c r="U91" s="1065"/>
      <c r="V91" s="1065">
        <f t="shared" si="6"/>
        <v>0</v>
      </c>
      <c r="W91" s="1065">
        <f t="shared" si="7"/>
        <v>0</v>
      </c>
      <c r="X91" s="1065"/>
      <c r="Y91" s="1065"/>
      <c r="Z91" s="1065"/>
      <c r="AA91" s="1065"/>
      <c r="AB91" s="1065"/>
      <c r="AC91" s="663"/>
      <c r="AD91" s="663"/>
      <c r="AE91" s="663"/>
      <c r="AF91" s="663"/>
      <c r="AG91" s="663"/>
      <c r="AH91" s="663"/>
      <c r="AI91" s="663"/>
      <c r="AJ91" s="663"/>
      <c r="AK91" s="663"/>
      <c r="AL91" s="626"/>
    </row>
    <row r="92" spans="1:38" ht="33.75" customHeight="1">
      <c r="A92" s="105"/>
      <c r="B92" s="1803"/>
      <c r="C92" s="1074"/>
      <c r="D92" s="1074"/>
      <c r="E92" s="1155"/>
      <c r="F92" s="1074"/>
      <c r="G92" s="1527"/>
      <c r="H92" s="1083"/>
      <c r="I92" s="1437"/>
      <c r="J92" s="1437"/>
      <c r="K92" s="1436"/>
      <c r="L92" s="1436"/>
      <c r="M92" s="1436"/>
      <c r="N92" s="1436"/>
      <c r="O92" s="1436"/>
      <c r="P92" s="1065"/>
      <c r="Q92" s="1065"/>
      <c r="R92" s="1065"/>
      <c r="S92" s="1065">
        <f t="shared" si="5"/>
        <v>0</v>
      </c>
      <c r="T92" s="1065"/>
      <c r="U92" s="1065"/>
      <c r="V92" s="1065">
        <f t="shared" si="6"/>
        <v>0</v>
      </c>
      <c r="W92" s="1065">
        <f t="shared" si="7"/>
        <v>0</v>
      </c>
      <c r="X92" s="1065"/>
      <c r="Y92" s="1065"/>
      <c r="Z92" s="1065"/>
      <c r="AA92" s="1065"/>
      <c r="AB92" s="1065"/>
      <c r="AC92" s="663"/>
      <c r="AD92" s="663"/>
      <c r="AE92" s="663"/>
      <c r="AF92" s="663"/>
      <c r="AG92" s="663"/>
      <c r="AH92" s="663"/>
      <c r="AI92" s="663"/>
      <c r="AJ92" s="663"/>
      <c r="AK92" s="663"/>
      <c r="AL92" s="626"/>
    </row>
    <row r="93" spans="1:38" ht="33.75" customHeight="1">
      <c r="A93" s="105"/>
      <c r="B93" s="1084"/>
      <c r="C93" s="1155"/>
      <c r="D93" s="1155"/>
      <c r="E93" s="105"/>
      <c r="F93" s="1086"/>
      <c r="G93" s="1086"/>
      <c r="H93" s="105"/>
      <c r="I93" s="105"/>
      <c r="J93" s="105"/>
      <c r="K93" s="1068"/>
      <c r="L93" s="105"/>
      <c r="M93" s="105"/>
      <c r="N93" s="105"/>
      <c r="O93" s="105"/>
      <c r="P93" s="1065"/>
      <c r="Q93" s="1065"/>
      <c r="R93" s="1065"/>
      <c r="S93" s="1065">
        <f t="shared" si="5"/>
        <v>0</v>
      </c>
      <c r="T93" s="1065"/>
      <c r="U93" s="1065"/>
      <c r="V93" s="1065">
        <f t="shared" si="6"/>
        <v>0</v>
      </c>
      <c r="W93" s="1065">
        <f t="shared" si="7"/>
        <v>0</v>
      </c>
      <c r="X93" s="1065"/>
      <c r="Y93" s="1065"/>
      <c r="Z93" s="1065"/>
      <c r="AA93" s="1065"/>
      <c r="AB93" s="1065"/>
      <c r="AC93" s="663"/>
      <c r="AD93" s="663"/>
      <c r="AE93" s="663"/>
      <c r="AF93" s="663"/>
      <c r="AG93" s="663"/>
      <c r="AH93" s="663"/>
      <c r="AI93" s="663"/>
      <c r="AJ93" s="663"/>
      <c r="AK93" s="663"/>
      <c r="AL93" s="626"/>
    </row>
    <row r="94" spans="1:38" ht="33.75" customHeight="1">
      <c r="A94" s="105"/>
      <c r="B94" s="1084"/>
      <c r="C94" s="1527"/>
      <c r="D94" s="1527"/>
      <c r="E94" s="105"/>
      <c r="F94" s="1086"/>
      <c r="G94" s="1086"/>
      <c r="H94" s="105"/>
      <c r="I94" s="105"/>
      <c r="J94" s="105"/>
      <c r="K94" s="1068"/>
      <c r="L94" s="105"/>
      <c r="M94" s="105"/>
      <c r="N94" s="105"/>
      <c r="O94" s="105"/>
      <c r="P94" s="1065"/>
      <c r="Q94" s="1065"/>
      <c r="R94" s="1065"/>
      <c r="S94" s="1065">
        <f t="shared" si="5"/>
        <v>0</v>
      </c>
      <c r="T94" s="1065"/>
      <c r="U94" s="1065"/>
      <c r="V94" s="1065">
        <f t="shared" si="6"/>
        <v>0</v>
      </c>
      <c r="W94" s="1065">
        <f t="shared" si="7"/>
        <v>0</v>
      </c>
      <c r="X94" s="1065"/>
      <c r="Y94" s="1065"/>
      <c r="Z94" s="1065"/>
      <c r="AA94" s="1065"/>
      <c r="AB94" s="1065"/>
      <c r="AC94" s="663"/>
      <c r="AD94" s="663"/>
      <c r="AE94" s="663"/>
      <c r="AF94" s="663"/>
      <c r="AG94" s="663"/>
      <c r="AH94" s="663"/>
      <c r="AI94" s="663"/>
      <c r="AJ94" s="663"/>
      <c r="AK94" s="663"/>
      <c r="AL94" s="626"/>
    </row>
    <row r="95" spans="1:38" ht="33.75" customHeight="1">
      <c r="A95" s="105"/>
      <c r="B95" s="1084"/>
      <c r="C95" s="1155"/>
      <c r="D95" s="1155"/>
      <c r="E95" s="105"/>
      <c r="F95" s="105"/>
      <c r="G95" s="105"/>
      <c r="H95" s="105"/>
      <c r="I95" s="105"/>
      <c r="J95" s="105"/>
      <c r="K95" s="105"/>
      <c r="L95" s="105"/>
      <c r="M95" s="105"/>
      <c r="N95" s="105"/>
      <c r="O95" s="105"/>
      <c r="P95" s="1065"/>
      <c r="Q95" s="1065"/>
      <c r="R95" s="1065"/>
      <c r="S95" s="1065">
        <f t="shared" si="5"/>
        <v>0</v>
      </c>
      <c r="T95" s="1065"/>
      <c r="U95" s="1065"/>
      <c r="V95" s="1065">
        <f t="shared" si="6"/>
        <v>0</v>
      </c>
      <c r="W95" s="1065">
        <f t="shared" si="7"/>
        <v>0</v>
      </c>
      <c r="X95" s="1065"/>
      <c r="Y95" s="1065"/>
      <c r="Z95" s="1065"/>
      <c r="AA95" s="1065"/>
      <c r="AB95" s="1065"/>
      <c r="AC95" s="663"/>
      <c r="AD95" s="663"/>
      <c r="AE95" s="663"/>
      <c r="AF95" s="663"/>
      <c r="AG95" s="663"/>
      <c r="AH95" s="663"/>
      <c r="AI95" s="663"/>
      <c r="AJ95" s="663"/>
      <c r="AK95" s="663"/>
      <c r="AL95" s="626"/>
    </row>
    <row r="96" spans="1:38" ht="33.75" customHeight="1">
      <c r="A96" s="105"/>
      <c r="B96" s="1084"/>
      <c r="C96" s="1155"/>
      <c r="D96" s="1155"/>
      <c r="E96" s="105"/>
      <c r="F96" s="1086"/>
      <c r="G96" s="1086"/>
      <c r="H96" s="105"/>
      <c r="I96" s="105"/>
      <c r="J96" s="105"/>
      <c r="K96" s="105"/>
      <c r="L96" s="105"/>
      <c r="M96" s="105"/>
      <c r="N96" s="105"/>
      <c r="O96" s="105"/>
      <c r="P96" s="1065"/>
      <c r="Q96" s="1065"/>
      <c r="R96" s="1065"/>
      <c r="S96" s="1065">
        <f t="shared" si="5"/>
        <v>0</v>
      </c>
      <c r="T96" s="1065"/>
      <c r="U96" s="1065"/>
      <c r="V96" s="1065">
        <f t="shared" si="6"/>
        <v>0</v>
      </c>
      <c r="W96" s="1065">
        <f t="shared" si="7"/>
        <v>0</v>
      </c>
      <c r="X96" s="1065"/>
      <c r="Y96" s="1065"/>
      <c r="Z96" s="1065"/>
      <c r="AA96" s="1065"/>
      <c r="AB96" s="1065"/>
      <c r="AC96" s="663"/>
      <c r="AD96" s="663"/>
      <c r="AE96" s="663"/>
      <c r="AF96" s="663"/>
      <c r="AG96" s="663"/>
      <c r="AH96" s="663"/>
      <c r="AI96" s="663"/>
      <c r="AJ96" s="663"/>
      <c r="AK96" s="663"/>
      <c r="AL96" s="626"/>
    </row>
    <row r="97" spans="1:38" ht="33.75" customHeight="1">
      <c r="A97" s="105"/>
      <c r="B97" s="1084"/>
      <c r="C97" s="1527"/>
      <c r="D97" s="1155"/>
      <c r="E97" s="105"/>
      <c r="F97" s="105"/>
      <c r="G97" s="105"/>
      <c r="H97" s="105"/>
      <c r="I97" s="105"/>
      <c r="J97" s="105"/>
      <c r="K97" s="105"/>
      <c r="L97" s="105"/>
      <c r="M97" s="105"/>
      <c r="N97" s="105"/>
      <c r="O97" s="105"/>
      <c r="P97" s="1065"/>
      <c r="Q97" s="1065"/>
      <c r="R97" s="1065"/>
      <c r="S97" s="1065">
        <f t="shared" ref="S97:S160" si="8">P97-Q97-R97</f>
        <v>0</v>
      </c>
      <c r="T97" s="1065"/>
      <c r="U97" s="1065"/>
      <c r="V97" s="1065">
        <f t="shared" si="6"/>
        <v>0</v>
      </c>
      <c r="W97" s="1065">
        <f t="shared" si="7"/>
        <v>0</v>
      </c>
      <c r="X97" s="1065"/>
      <c r="Y97" s="1065"/>
      <c r="Z97" s="1065"/>
      <c r="AA97" s="1065"/>
      <c r="AB97" s="1065"/>
      <c r="AC97" s="663"/>
      <c r="AD97" s="663"/>
      <c r="AE97" s="663"/>
      <c r="AF97" s="663"/>
      <c r="AG97" s="663"/>
      <c r="AH97" s="663"/>
      <c r="AI97" s="663"/>
      <c r="AJ97" s="663"/>
      <c r="AK97" s="663"/>
      <c r="AL97" s="626"/>
    </row>
    <row r="98" spans="1:38" ht="33.75" customHeight="1">
      <c r="A98" s="105"/>
      <c r="B98" s="1084"/>
      <c r="C98" s="1529"/>
      <c r="D98" s="1155"/>
      <c r="E98" s="105"/>
      <c r="F98" s="105"/>
      <c r="G98" s="105"/>
      <c r="H98" s="105"/>
      <c r="I98" s="105"/>
      <c r="J98" s="105"/>
      <c r="K98" s="1068"/>
      <c r="L98" s="105"/>
      <c r="M98" s="105"/>
      <c r="N98" s="105"/>
      <c r="O98" s="105"/>
      <c r="P98" s="1065"/>
      <c r="Q98" s="1065"/>
      <c r="R98" s="1065"/>
      <c r="S98" s="1065">
        <f t="shared" si="8"/>
        <v>0</v>
      </c>
      <c r="T98" s="1065"/>
      <c r="U98" s="1065"/>
      <c r="V98" s="1065">
        <f t="shared" si="6"/>
        <v>0</v>
      </c>
      <c r="W98" s="1065">
        <f t="shared" si="7"/>
        <v>0</v>
      </c>
      <c r="X98" s="663"/>
      <c r="Y98" s="663"/>
      <c r="Z98" s="663"/>
      <c r="AA98" s="663"/>
      <c r="AB98" s="663"/>
      <c r="AC98" s="663"/>
      <c r="AD98" s="663"/>
      <c r="AE98" s="663"/>
      <c r="AF98" s="663"/>
      <c r="AG98" s="663"/>
      <c r="AH98" s="663"/>
      <c r="AI98" s="663"/>
      <c r="AJ98" s="663"/>
      <c r="AK98" s="663"/>
      <c r="AL98" s="626"/>
    </row>
    <row r="99" spans="1:38" ht="33.75" customHeight="1">
      <c r="A99" s="105"/>
      <c r="B99" s="1084"/>
      <c r="C99" s="1155"/>
      <c r="D99" s="1155"/>
      <c r="E99" s="105"/>
      <c r="F99" s="105"/>
      <c r="G99" s="105"/>
      <c r="H99" s="105"/>
      <c r="I99" s="105"/>
      <c r="J99" s="105"/>
      <c r="K99" s="1068"/>
      <c r="L99" s="105"/>
      <c r="M99" s="105"/>
      <c r="N99" s="105"/>
      <c r="O99" s="105"/>
      <c r="P99" s="1065"/>
      <c r="Q99" s="1065"/>
      <c r="R99" s="1074"/>
      <c r="S99" s="1065">
        <f t="shared" si="8"/>
        <v>0</v>
      </c>
      <c r="T99" s="1058"/>
      <c r="U99" s="1058"/>
      <c r="V99" s="1065">
        <f t="shared" si="6"/>
        <v>0</v>
      </c>
      <c r="W99" s="1065">
        <f t="shared" si="7"/>
        <v>0</v>
      </c>
      <c r="X99" s="1087"/>
      <c r="Y99" s="1087"/>
      <c r="Z99" s="1087"/>
      <c r="AA99" s="1087"/>
      <c r="AB99" s="1087"/>
      <c r="AC99" s="1058"/>
      <c r="AD99" s="1058"/>
      <c r="AE99" s="1058"/>
      <c r="AF99" s="1058"/>
      <c r="AG99" s="663"/>
      <c r="AH99" s="663"/>
      <c r="AI99" s="663"/>
      <c r="AJ99" s="663"/>
      <c r="AK99" s="663"/>
      <c r="AL99" s="626"/>
    </row>
    <row r="100" spans="1:38" ht="33.75" customHeight="1">
      <c r="A100" s="105"/>
      <c r="B100" s="1084"/>
      <c r="C100" s="1155"/>
      <c r="D100" s="1155"/>
      <c r="E100" s="105"/>
      <c r="F100" s="1086"/>
      <c r="G100" s="1086"/>
      <c r="H100" s="105"/>
      <c r="I100" s="105"/>
      <c r="J100" s="105"/>
      <c r="K100" s="1068"/>
      <c r="L100" s="105"/>
      <c r="M100" s="105"/>
      <c r="N100" s="105"/>
      <c r="O100" s="105"/>
      <c r="P100" s="1065"/>
      <c r="Q100" s="1065"/>
      <c r="R100" s="1065"/>
      <c r="S100" s="1065">
        <f t="shared" si="8"/>
        <v>0</v>
      </c>
      <c r="T100" s="1065"/>
      <c r="U100" s="1065"/>
      <c r="V100" s="1065">
        <f t="shared" si="6"/>
        <v>0</v>
      </c>
      <c r="W100" s="1065">
        <f t="shared" si="7"/>
        <v>0</v>
      </c>
      <c r="X100" s="1065"/>
      <c r="Y100" s="1065"/>
      <c r="Z100" s="1065"/>
      <c r="AA100" s="1065"/>
      <c r="AB100" s="1065"/>
      <c r="AC100" s="663"/>
      <c r="AD100" s="663"/>
      <c r="AE100" s="663"/>
      <c r="AF100" s="663"/>
      <c r="AG100" s="663"/>
      <c r="AH100" s="663"/>
      <c r="AI100" s="663"/>
      <c r="AJ100" s="663"/>
      <c r="AK100" s="663"/>
      <c r="AL100" s="626"/>
    </row>
    <row r="101" spans="1:38" ht="33.75" customHeight="1">
      <c r="A101" s="105"/>
      <c r="B101" s="1084"/>
      <c r="C101" s="1155"/>
      <c r="D101" s="1155"/>
      <c r="E101" s="105"/>
      <c r="F101" s="105"/>
      <c r="G101" s="105"/>
      <c r="H101" s="105"/>
      <c r="I101" s="105"/>
      <c r="J101" s="105"/>
      <c r="K101" s="105"/>
      <c r="L101" s="105"/>
      <c r="M101" s="105"/>
      <c r="N101" s="105"/>
      <c r="O101" s="105"/>
      <c r="P101" s="1065"/>
      <c r="Q101" s="1065"/>
      <c r="R101" s="1065"/>
      <c r="S101" s="1065">
        <f t="shared" si="8"/>
        <v>0</v>
      </c>
      <c r="T101" s="1065"/>
      <c r="U101" s="1065"/>
      <c r="V101" s="1065">
        <f t="shared" si="6"/>
        <v>0</v>
      </c>
      <c r="W101" s="1065">
        <f t="shared" si="7"/>
        <v>0</v>
      </c>
      <c r="X101" s="1065"/>
      <c r="Y101" s="1065"/>
      <c r="Z101" s="1065"/>
      <c r="AA101" s="1065"/>
      <c r="AB101" s="1065"/>
      <c r="AC101" s="663"/>
      <c r="AD101" s="663"/>
      <c r="AE101" s="663"/>
      <c r="AF101" s="663"/>
      <c r="AG101" s="663"/>
      <c r="AH101" s="663"/>
      <c r="AI101" s="663"/>
      <c r="AJ101" s="663"/>
      <c r="AK101" s="663"/>
      <c r="AL101" s="626"/>
    </row>
    <row r="102" spans="1:38" ht="33.75" customHeight="1">
      <c r="A102" s="105"/>
      <c r="B102" s="1084"/>
      <c r="C102" s="1155"/>
      <c r="D102" s="1155"/>
      <c r="E102" s="105"/>
      <c r="F102" s="105"/>
      <c r="G102" s="105"/>
      <c r="H102" s="105"/>
      <c r="I102" s="105"/>
      <c r="J102" s="105"/>
      <c r="K102" s="105"/>
      <c r="L102" s="105"/>
      <c r="M102" s="105"/>
      <c r="N102" s="105"/>
      <c r="O102" s="105"/>
      <c r="P102" s="1065"/>
      <c r="Q102" s="1065"/>
      <c r="R102" s="1065"/>
      <c r="S102" s="1065">
        <f t="shared" si="8"/>
        <v>0</v>
      </c>
      <c r="T102" s="1065"/>
      <c r="U102" s="1065"/>
      <c r="V102" s="1065">
        <f t="shared" si="6"/>
        <v>0</v>
      </c>
      <c r="W102" s="1065">
        <f t="shared" si="7"/>
        <v>0</v>
      </c>
      <c r="X102" s="1065"/>
      <c r="Y102" s="1065"/>
      <c r="Z102" s="1065"/>
      <c r="AA102" s="1065"/>
      <c r="AB102" s="1065"/>
      <c r="AC102" s="663"/>
      <c r="AD102" s="663"/>
      <c r="AE102" s="663"/>
      <c r="AF102" s="663"/>
      <c r="AG102" s="663"/>
      <c r="AH102" s="663"/>
      <c r="AI102" s="663"/>
      <c r="AJ102" s="663"/>
      <c r="AK102" s="663"/>
      <c r="AL102" s="626"/>
    </row>
    <row r="103" spans="1:38" ht="33.75" customHeight="1">
      <c r="A103" s="105"/>
      <c r="B103" s="1084"/>
      <c r="C103" s="1155"/>
      <c r="D103" s="1155"/>
      <c r="E103" s="105"/>
      <c r="F103" s="1086"/>
      <c r="G103" s="1086"/>
      <c r="H103" s="105"/>
      <c r="I103" s="105"/>
      <c r="J103" s="105"/>
      <c r="K103" s="105"/>
      <c r="L103" s="105"/>
      <c r="M103" s="105"/>
      <c r="N103" s="105"/>
      <c r="O103" s="105"/>
      <c r="P103" s="1065"/>
      <c r="Q103" s="1065"/>
      <c r="R103" s="1065"/>
      <c r="S103" s="1065">
        <f t="shared" si="8"/>
        <v>0</v>
      </c>
      <c r="T103" s="1065"/>
      <c r="U103" s="1065"/>
      <c r="V103" s="1065">
        <f t="shared" si="6"/>
        <v>0</v>
      </c>
      <c r="W103" s="1065">
        <f t="shared" si="7"/>
        <v>0</v>
      </c>
      <c r="X103" s="1065"/>
      <c r="Y103" s="1065"/>
      <c r="Z103" s="1065"/>
      <c r="AA103" s="1065"/>
      <c r="AB103" s="1065"/>
      <c r="AC103" s="663"/>
      <c r="AD103" s="663"/>
      <c r="AE103" s="663"/>
      <c r="AF103" s="663"/>
      <c r="AG103" s="663"/>
      <c r="AH103" s="663"/>
      <c r="AI103" s="663"/>
      <c r="AJ103" s="663"/>
      <c r="AK103" s="663"/>
      <c r="AL103" s="626"/>
    </row>
    <row r="104" spans="1:38" ht="33.75" customHeight="1">
      <c r="A104" s="105"/>
      <c r="B104" s="1084"/>
      <c r="C104" s="1088"/>
      <c r="D104" s="1088"/>
      <c r="E104" s="1084"/>
      <c r="F104" s="1084"/>
      <c r="G104" s="1084"/>
      <c r="H104" s="1084"/>
      <c r="I104" s="1084"/>
      <c r="J104" s="1084"/>
      <c r="K104" s="1084"/>
      <c r="L104" s="105"/>
      <c r="M104" s="105"/>
      <c r="N104" s="105"/>
      <c r="O104" s="105"/>
      <c r="P104" s="1065"/>
      <c r="Q104" s="1065"/>
      <c r="R104" s="1065"/>
      <c r="S104" s="1065">
        <f t="shared" si="8"/>
        <v>0</v>
      </c>
      <c r="T104" s="1065"/>
      <c r="U104" s="1065"/>
      <c r="V104" s="1065">
        <f t="shared" si="6"/>
        <v>0</v>
      </c>
      <c r="W104" s="1065">
        <f t="shared" si="7"/>
        <v>0</v>
      </c>
      <c r="X104" s="1065"/>
      <c r="Y104" s="1065"/>
      <c r="Z104" s="1065"/>
      <c r="AA104" s="1065"/>
      <c r="AB104" s="1065"/>
      <c r="AC104" s="663"/>
      <c r="AD104" s="663"/>
      <c r="AE104" s="663"/>
      <c r="AF104" s="663"/>
      <c r="AG104" s="663"/>
      <c r="AH104" s="663"/>
      <c r="AI104" s="663"/>
      <c r="AJ104" s="663"/>
      <c r="AK104" s="663"/>
      <c r="AL104" s="626"/>
    </row>
    <row r="105" spans="1:38" ht="33.75" customHeight="1">
      <c r="A105" s="105"/>
      <c r="B105" s="1088"/>
      <c r="C105" s="1527"/>
      <c r="D105" s="1155"/>
      <c r="E105" s="105"/>
      <c r="F105" s="105"/>
      <c r="G105" s="105"/>
      <c r="H105" s="105"/>
      <c r="I105" s="105"/>
      <c r="J105" s="105"/>
      <c r="K105" s="105"/>
      <c r="L105" s="105"/>
      <c r="M105" s="105"/>
      <c r="N105" s="105"/>
      <c r="O105" s="105"/>
      <c r="P105" s="1065"/>
      <c r="Q105" s="1065"/>
      <c r="R105" s="1065"/>
      <c r="S105" s="1065">
        <f t="shared" si="8"/>
        <v>0</v>
      </c>
      <c r="T105" s="1065"/>
      <c r="U105" s="1065"/>
      <c r="V105" s="1065">
        <f t="shared" si="6"/>
        <v>0</v>
      </c>
      <c r="W105" s="1065">
        <f t="shared" si="7"/>
        <v>0</v>
      </c>
      <c r="X105" s="1065"/>
      <c r="Y105" s="1065"/>
      <c r="Z105" s="1065"/>
      <c r="AA105" s="1065"/>
      <c r="AB105" s="1065"/>
      <c r="AC105" s="663"/>
      <c r="AD105" s="663"/>
      <c r="AE105" s="663"/>
      <c r="AF105" s="663"/>
      <c r="AG105" s="663"/>
      <c r="AH105" s="663"/>
      <c r="AI105" s="663"/>
      <c r="AJ105" s="663"/>
      <c r="AK105" s="663"/>
      <c r="AL105" s="626"/>
    </row>
    <row r="106" spans="1:38" ht="33.75" customHeight="1">
      <c r="A106" s="105"/>
      <c r="B106" s="1084"/>
      <c r="C106" s="1155"/>
      <c r="D106" s="1155"/>
      <c r="E106" s="105"/>
      <c r="F106" s="105"/>
      <c r="G106" s="105"/>
      <c r="H106" s="105"/>
      <c r="I106" s="105"/>
      <c r="J106" s="105"/>
      <c r="K106" s="105"/>
      <c r="L106" s="105"/>
      <c r="M106" s="105"/>
      <c r="N106" s="105"/>
      <c r="O106" s="105"/>
      <c r="P106" s="1065"/>
      <c r="Q106" s="1065"/>
      <c r="R106" s="1065"/>
      <c r="S106" s="1065">
        <f t="shared" si="8"/>
        <v>0</v>
      </c>
      <c r="T106" s="1065"/>
      <c r="U106" s="1065"/>
      <c r="V106" s="1065">
        <f t="shared" si="6"/>
        <v>0</v>
      </c>
      <c r="W106" s="1065">
        <f t="shared" si="7"/>
        <v>0</v>
      </c>
      <c r="X106" s="1065"/>
      <c r="Y106" s="1065"/>
      <c r="Z106" s="1065"/>
      <c r="AA106" s="1065"/>
      <c r="AB106" s="1065"/>
      <c r="AC106" s="663"/>
      <c r="AD106" s="663"/>
      <c r="AE106" s="663"/>
      <c r="AF106" s="663"/>
      <c r="AG106" s="663"/>
      <c r="AH106" s="663"/>
      <c r="AI106" s="663"/>
      <c r="AJ106" s="663"/>
      <c r="AK106" s="663"/>
      <c r="AL106" s="626"/>
    </row>
    <row r="107" spans="1:38" ht="33.75" customHeight="1">
      <c r="A107" s="105"/>
      <c r="B107" s="1084"/>
      <c r="C107" s="1155"/>
      <c r="D107" s="1155"/>
      <c r="E107" s="105"/>
      <c r="F107" s="105"/>
      <c r="G107" s="105"/>
      <c r="H107" s="105"/>
      <c r="I107" s="1068"/>
      <c r="J107" s="1068"/>
      <c r="K107" s="1068"/>
      <c r="L107" s="105"/>
      <c r="M107" s="105"/>
      <c r="N107" s="105"/>
      <c r="O107" s="105"/>
      <c r="P107" s="1065"/>
      <c r="Q107" s="1065"/>
      <c r="R107" s="1065"/>
      <c r="S107" s="1065">
        <f t="shared" si="8"/>
        <v>0</v>
      </c>
      <c r="T107" s="1065"/>
      <c r="U107" s="1065"/>
      <c r="V107" s="1065">
        <f t="shared" si="6"/>
        <v>0</v>
      </c>
      <c r="W107" s="1065">
        <f t="shared" si="7"/>
        <v>0</v>
      </c>
      <c r="X107" s="1065"/>
      <c r="Y107" s="1065"/>
      <c r="Z107" s="1065"/>
      <c r="AA107" s="1065"/>
      <c r="AB107" s="1065"/>
      <c r="AC107" s="663"/>
      <c r="AD107" s="663"/>
      <c r="AE107" s="663"/>
      <c r="AF107" s="663"/>
      <c r="AG107" s="663"/>
      <c r="AH107" s="663"/>
      <c r="AI107" s="663"/>
      <c r="AJ107" s="663"/>
      <c r="AK107" s="663"/>
      <c r="AL107" s="626"/>
    </row>
    <row r="108" spans="1:38" ht="33.75" customHeight="1">
      <c r="A108" s="105"/>
      <c r="B108" s="1084"/>
      <c r="C108" s="1155"/>
      <c r="D108" s="1155"/>
      <c r="E108" s="105"/>
      <c r="F108" s="1074"/>
      <c r="G108" s="1074"/>
      <c r="H108" s="105"/>
      <c r="I108" s="105"/>
      <c r="J108" s="105"/>
      <c r="K108" s="1074"/>
      <c r="L108" s="105"/>
      <c r="M108" s="105"/>
      <c r="N108" s="105"/>
      <c r="O108" s="105"/>
      <c r="P108" s="1065"/>
      <c r="Q108" s="1065"/>
      <c r="R108" s="1065"/>
      <c r="S108" s="1065">
        <f t="shared" si="8"/>
        <v>0</v>
      </c>
      <c r="T108" s="1065"/>
      <c r="U108" s="1065"/>
      <c r="V108" s="1065">
        <f t="shared" si="6"/>
        <v>0</v>
      </c>
      <c r="W108" s="1065">
        <f t="shared" si="7"/>
        <v>0</v>
      </c>
      <c r="X108" s="1065"/>
      <c r="Y108" s="1065"/>
      <c r="Z108" s="1065"/>
      <c r="AA108" s="1065"/>
      <c r="AB108" s="1065"/>
      <c r="AC108" s="663"/>
      <c r="AD108" s="663"/>
      <c r="AE108" s="663"/>
      <c r="AF108" s="663"/>
      <c r="AG108" s="663"/>
      <c r="AH108" s="663"/>
      <c r="AI108" s="663"/>
      <c r="AJ108" s="663"/>
      <c r="AK108" s="663"/>
      <c r="AL108" s="626"/>
    </row>
    <row r="109" spans="1:38" ht="33.75" customHeight="1">
      <c r="A109" s="105"/>
      <c r="B109" s="1084"/>
      <c r="C109" s="1529"/>
      <c r="D109" s="1155"/>
      <c r="E109" s="105"/>
      <c r="F109" s="105"/>
      <c r="G109" s="105"/>
      <c r="H109" s="105"/>
      <c r="I109" s="105"/>
      <c r="J109" s="105"/>
      <c r="K109" s="105"/>
      <c r="L109" s="105"/>
      <c r="M109" s="105"/>
      <c r="N109" s="105"/>
      <c r="O109" s="105"/>
      <c r="P109" s="1065"/>
      <c r="Q109" s="1065"/>
      <c r="R109" s="1065"/>
      <c r="S109" s="1065">
        <f t="shared" si="8"/>
        <v>0</v>
      </c>
      <c r="T109" s="1065"/>
      <c r="U109" s="1065"/>
      <c r="V109" s="1065">
        <f t="shared" si="6"/>
        <v>0</v>
      </c>
      <c r="W109" s="1065">
        <f t="shared" si="7"/>
        <v>0</v>
      </c>
      <c r="X109" s="1065"/>
      <c r="Y109" s="1065"/>
      <c r="Z109" s="1065"/>
      <c r="AA109" s="1065"/>
      <c r="AB109" s="1065"/>
      <c r="AC109" s="663"/>
      <c r="AD109" s="663"/>
      <c r="AE109" s="663"/>
      <c r="AF109" s="663"/>
      <c r="AG109" s="663"/>
      <c r="AH109" s="663"/>
      <c r="AI109" s="663"/>
      <c r="AJ109" s="663"/>
      <c r="AK109" s="663"/>
      <c r="AL109" s="626"/>
    </row>
    <row r="110" spans="1:38" ht="33.75" customHeight="1">
      <c r="A110" s="105"/>
      <c r="B110" s="1084"/>
      <c r="C110" s="1155"/>
      <c r="D110" s="1155"/>
      <c r="E110" s="105"/>
      <c r="F110" s="105"/>
      <c r="G110" s="105"/>
      <c r="H110" s="105"/>
      <c r="I110" s="105"/>
      <c r="J110" s="105"/>
      <c r="K110" s="105"/>
      <c r="L110" s="105"/>
      <c r="M110" s="105"/>
      <c r="N110" s="105"/>
      <c r="O110" s="105"/>
      <c r="P110" s="1065"/>
      <c r="Q110" s="1065"/>
      <c r="R110" s="1065"/>
      <c r="S110" s="1065">
        <f t="shared" si="8"/>
        <v>0</v>
      </c>
      <c r="T110" s="1065"/>
      <c r="U110" s="1065"/>
      <c r="V110" s="1065">
        <f t="shared" si="6"/>
        <v>0</v>
      </c>
      <c r="W110" s="1065">
        <f t="shared" si="7"/>
        <v>0</v>
      </c>
      <c r="X110" s="1065"/>
      <c r="Y110" s="1065"/>
      <c r="Z110" s="1065"/>
      <c r="AA110" s="1065"/>
      <c r="AB110" s="1065"/>
      <c r="AC110" s="663"/>
      <c r="AD110" s="663"/>
      <c r="AE110" s="663"/>
      <c r="AF110" s="663"/>
      <c r="AG110" s="663"/>
      <c r="AH110" s="663"/>
      <c r="AI110" s="663"/>
      <c r="AJ110" s="663"/>
      <c r="AK110" s="663"/>
      <c r="AL110" s="626"/>
    </row>
    <row r="111" spans="1:38" ht="33.75" customHeight="1">
      <c r="A111" s="105"/>
      <c r="B111" s="1084"/>
      <c r="C111" s="1155"/>
      <c r="D111" s="1155"/>
      <c r="E111" s="105"/>
      <c r="F111" s="105"/>
      <c r="G111" s="105"/>
      <c r="H111" s="105"/>
      <c r="I111" s="105"/>
      <c r="J111" s="105"/>
      <c r="K111" s="105"/>
      <c r="L111" s="105"/>
      <c r="M111" s="105"/>
      <c r="N111" s="105"/>
      <c r="O111" s="105"/>
      <c r="P111" s="1065"/>
      <c r="Q111" s="1065"/>
      <c r="R111" s="1065"/>
      <c r="S111" s="1065">
        <f t="shared" si="8"/>
        <v>0</v>
      </c>
      <c r="T111" s="1065"/>
      <c r="U111" s="1065"/>
      <c r="V111" s="1065">
        <f t="shared" si="6"/>
        <v>0</v>
      </c>
      <c r="W111" s="1065">
        <f t="shared" si="7"/>
        <v>0</v>
      </c>
      <c r="X111" s="1065"/>
      <c r="Y111" s="1065"/>
      <c r="Z111" s="1065"/>
      <c r="AA111" s="1065"/>
      <c r="AB111" s="1065"/>
      <c r="AC111" s="663"/>
      <c r="AD111" s="663"/>
      <c r="AE111" s="663"/>
      <c r="AF111" s="663"/>
      <c r="AG111" s="663"/>
      <c r="AH111" s="663"/>
      <c r="AI111" s="663"/>
      <c r="AJ111" s="663"/>
      <c r="AK111" s="663"/>
      <c r="AL111" s="626"/>
    </row>
    <row r="112" spans="1:38" ht="33.75" customHeight="1">
      <c r="A112" s="105"/>
      <c r="B112" s="1084"/>
      <c r="C112" s="1529"/>
      <c r="D112" s="1155"/>
      <c r="E112" s="105"/>
      <c r="F112" s="105"/>
      <c r="G112" s="105"/>
      <c r="H112" s="105"/>
      <c r="I112" s="105"/>
      <c r="J112" s="105"/>
      <c r="K112" s="105"/>
      <c r="L112" s="105"/>
      <c r="M112" s="105"/>
      <c r="N112" s="105"/>
      <c r="O112" s="105"/>
      <c r="P112" s="1065"/>
      <c r="Q112" s="1065"/>
      <c r="R112" s="1065"/>
      <c r="S112" s="1065">
        <f t="shared" si="8"/>
        <v>0</v>
      </c>
      <c r="T112" s="1065"/>
      <c r="U112" s="1065"/>
      <c r="V112" s="1065">
        <f t="shared" si="6"/>
        <v>0</v>
      </c>
      <c r="W112" s="1065">
        <f t="shared" si="7"/>
        <v>0</v>
      </c>
      <c r="X112" s="1065"/>
      <c r="Y112" s="1065"/>
      <c r="Z112" s="1065"/>
      <c r="AA112" s="1065"/>
      <c r="AB112" s="1065"/>
      <c r="AC112" s="663"/>
      <c r="AD112" s="663"/>
      <c r="AE112" s="663"/>
      <c r="AF112" s="663"/>
      <c r="AG112" s="663"/>
      <c r="AH112" s="663"/>
      <c r="AI112" s="663"/>
      <c r="AJ112" s="663"/>
      <c r="AK112" s="663"/>
      <c r="AL112" s="626"/>
    </row>
    <row r="113" spans="1:41" ht="33.75" customHeight="1">
      <c r="A113" s="105"/>
      <c r="B113" s="1084"/>
      <c r="C113" s="1155"/>
      <c r="D113" s="1155"/>
      <c r="E113" s="105"/>
      <c r="F113" s="105"/>
      <c r="G113" s="105"/>
      <c r="H113" s="105"/>
      <c r="I113" s="105"/>
      <c r="J113" s="105"/>
      <c r="K113" s="1068"/>
      <c r="L113" s="105"/>
      <c r="M113" s="105"/>
      <c r="N113" s="105"/>
      <c r="O113" s="105"/>
      <c r="P113" s="1065"/>
      <c r="Q113" s="1065"/>
      <c r="R113" s="1065"/>
      <c r="S113" s="1065">
        <f t="shared" si="8"/>
        <v>0</v>
      </c>
      <c r="T113" s="1065"/>
      <c r="U113" s="1065"/>
      <c r="V113" s="1065">
        <f t="shared" si="6"/>
        <v>0</v>
      </c>
      <c r="W113" s="1065">
        <f t="shared" si="7"/>
        <v>0</v>
      </c>
      <c r="X113" s="1065"/>
      <c r="Y113" s="1065"/>
      <c r="Z113" s="1065"/>
      <c r="AA113" s="1065"/>
      <c r="AB113" s="1065"/>
      <c r="AC113" s="663"/>
      <c r="AD113" s="663"/>
      <c r="AE113" s="663"/>
      <c r="AF113" s="663"/>
      <c r="AG113" s="663"/>
      <c r="AH113" s="663"/>
      <c r="AI113" s="663"/>
      <c r="AJ113" s="663"/>
      <c r="AK113" s="663"/>
      <c r="AL113" s="626"/>
      <c r="AM113" s="59"/>
      <c r="AN113" s="59"/>
      <c r="AO113" s="59"/>
    </row>
    <row r="114" spans="1:41" ht="33.75" customHeight="1">
      <c r="A114" s="105"/>
      <c r="B114" s="1084"/>
      <c r="C114" s="1155"/>
      <c r="D114" s="1155"/>
      <c r="E114" s="105"/>
      <c r="F114" s="1089"/>
      <c r="G114" s="1089"/>
      <c r="H114" s="105"/>
      <c r="I114" s="105"/>
      <c r="J114" s="105"/>
      <c r="K114" s="105"/>
      <c r="L114" s="105"/>
      <c r="M114" s="105"/>
      <c r="N114" s="105"/>
      <c r="O114" s="105"/>
      <c r="P114" s="1065"/>
      <c r="Q114" s="1065"/>
      <c r="R114" s="1065"/>
      <c r="S114" s="1065">
        <f t="shared" si="8"/>
        <v>0</v>
      </c>
      <c r="T114" s="1065"/>
      <c r="U114" s="1065"/>
      <c r="V114" s="1065">
        <f t="shared" si="6"/>
        <v>0</v>
      </c>
      <c r="W114" s="1065">
        <f t="shared" si="7"/>
        <v>0</v>
      </c>
      <c r="X114" s="1065"/>
      <c r="Y114" s="1065"/>
      <c r="Z114" s="1065"/>
      <c r="AA114" s="1065"/>
      <c r="AB114" s="1065"/>
      <c r="AC114" s="663"/>
      <c r="AD114" s="663"/>
      <c r="AE114" s="663"/>
      <c r="AF114" s="663"/>
      <c r="AG114" s="663"/>
      <c r="AH114" s="663"/>
      <c r="AI114" s="663"/>
      <c r="AJ114" s="663"/>
      <c r="AK114" s="663"/>
      <c r="AL114" s="626"/>
    </row>
    <row r="115" spans="1:41" ht="33.75" customHeight="1">
      <c r="A115" s="105"/>
      <c r="B115" s="1084"/>
      <c r="C115" s="1527"/>
      <c r="D115" s="1155"/>
      <c r="E115" s="105"/>
      <c r="F115" s="1074"/>
      <c r="G115" s="1074"/>
      <c r="H115" s="105"/>
      <c r="I115" s="105"/>
      <c r="J115" s="105"/>
      <c r="K115" s="105"/>
      <c r="L115" s="105"/>
      <c r="M115" s="105"/>
      <c r="N115" s="105"/>
      <c r="O115" s="105"/>
      <c r="P115" s="1065"/>
      <c r="Q115" s="1065"/>
      <c r="R115" s="1065"/>
      <c r="S115" s="1065">
        <f t="shared" si="8"/>
        <v>0</v>
      </c>
      <c r="T115" s="1065"/>
      <c r="U115" s="1065"/>
      <c r="V115" s="1065">
        <f t="shared" si="6"/>
        <v>0</v>
      </c>
      <c r="W115" s="1065">
        <f t="shared" si="7"/>
        <v>0</v>
      </c>
      <c r="X115" s="1065"/>
      <c r="Y115" s="1065"/>
      <c r="Z115" s="1065"/>
      <c r="AA115" s="1065"/>
      <c r="AB115" s="1065"/>
      <c r="AC115" s="663"/>
      <c r="AD115" s="663"/>
      <c r="AE115" s="663"/>
      <c r="AF115" s="663"/>
      <c r="AG115" s="663"/>
      <c r="AH115" s="663"/>
      <c r="AI115" s="663"/>
      <c r="AJ115" s="663"/>
      <c r="AK115" s="663"/>
      <c r="AL115" s="626"/>
    </row>
    <row r="116" spans="1:41" ht="33.75" customHeight="1">
      <c r="A116" s="105"/>
      <c r="B116" s="1084"/>
      <c r="C116" s="1155"/>
      <c r="D116" s="1155"/>
      <c r="E116" s="105"/>
      <c r="F116" s="105"/>
      <c r="G116" s="105"/>
      <c r="H116" s="105"/>
      <c r="I116" s="105"/>
      <c r="J116" s="105"/>
      <c r="K116" s="105"/>
      <c r="L116" s="105"/>
      <c r="M116" s="105"/>
      <c r="N116" s="105"/>
      <c r="O116" s="105"/>
      <c r="P116" s="1065"/>
      <c r="Q116" s="1065"/>
      <c r="R116" s="1065"/>
      <c r="S116" s="1065">
        <f t="shared" si="8"/>
        <v>0</v>
      </c>
      <c r="T116" s="1065"/>
      <c r="U116" s="1065"/>
      <c r="V116" s="1065">
        <f t="shared" si="6"/>
        <v>0</v>
      </c>
      <c r="W116" s="1065">
        <f t="shared" si="7"/>
        <v>0</v>
      </c>
      <c r="X116" s="1065"/>
      <c r="Y116" s="1065"/>
      <c r="Z116" s="1065"/>
      <c r="AA116" s="1065"/>
      <c r="AB116" s="1065"/>
      <c r="AC116" s="663"/>
      <c r="AD116" s="663"/>
      <c r="AE116" s="663"/>
      <c r="AF116" s="663"/>
      <c r="AG116" s="663"/>
      <c r="AH116" s="663"/>
      <c r="AI116" s="663"/>
      <c r="AJ116" s="663"/>
      <c r="AK116" s="663"/>
      <c r="AL116" s="626"/>
    </row>
    <row r="117" spans="1:41" ht="33.75" customHeight="1">
      <c r="A117" s="105"/>
      <c r="B117" s="1084"/>
      <c r="C117" s="1155"/>
      <c r="D117" s="1155"/>
      <c r="E117" s="105"/>
      <c r="F117" s="105"/>
      <c r="G117" s="105"/>
      <c r="H117" s="105"/>
      <c r="I117" s="105"/>
      <c r="J117" s="105"/>
      <c r="K117" s="105"/>
      <c r="L117" s="105"/>
      <c r="M117" s="105"/>
      <c r="N117" s="105"/>
      <c r="O117" s="105"/>
      <c r="P117" s="1065"/>
      <c r="Q117" s="1065"/>
      <c r="R117" s="1065"/>
      <c r="S117" s="1065">
        <f t="shared" si="8"/>
        <v>0</v>
      </c>
      <c r="T117" s="1065"/>
      <c r="U117" s="1065"/>
      <c r="V117" s="1065">
        <f t="shared" si="6"/>
        <v>0</v>
      </c>
      <c r="W117" s="1065">
        <f t="shared" si="7"/>
        <v>0</v>
      </c>
      <c r="X117" s="1065"/>
      <c r="Y117" s="1065"/>
      <c r="Z117" s="1065"/>
      <c r="AA117" s="1065"/>
      <c r="AB117" s="1065"/>
      <c r="AC117" s="663"/>
      <c r="AD117" s="663"/>
      <c r="AE117" s="663"/>
      <c r="AF117" s="663"/>
      <c r="AG117" s="663"/>
      <c r="AH117" s="663"/>
      <c r="AI117" s="663"/>
      <c r="AJ117" s="663"/>
      <c r="AK117" s="663"/>
      <c r="AL117" s="626"/>
    </row>
    <row r="118" spans="1:41" ht="33.75" customHeight="1">
      <c r="A118" s="105"/>
      <c r="B118" s="1084"/>
      <c r="C118" s="1155"/>
      <c r="D118" s="1155"/>
      <c r="E118" s="105"/>
      <c r="F118" s="105"/>
      <c r="G118" s="105"/>
      <c r="H118" s="105"/>
      <c r="I118" s="105"/>
      <c r="J118" s="105"/>
      <c r="K118" s="105"/>
      <c r="L118" s="105"/>
      <c r="M118" s="105"/>
      <c r="N118" s="105"/>
      <c r="O118" s="105"/>
      <c r="P118" s="1065"/>
      <c r="Q118" s="1065"/>
      <c r="R118" s="1065"/>
      <c r="S118" s="1065">
        <f t="shared" si="8"/>
        <v>0</v>
      </c>
      <c r="T118" s="1065"/>
      <c r="U118" s="1065"/>
      <c r="V118" s="1065">
        <f t="shared" si="6"/>
        <v>0</v>
      </c>
      <c r="W118" s="1065">
        <f t="shared" si="7"/>
        <v>0</v>
      </c>
      <c r="X118" s="1065"/>
      <c r="Y118" s="1065"/>
      <c r="Z118" s="1065"/>
      <c r="AA118" s="1065"/>
      <c r="AB118" s="1065"/>
      <c r="AC118" s="663"/>
      <c r="AD118" s="663"/>
      <c r="AE118" s="663"/>
      <c r="AF118" s="663"/>
      <c r="AG118" s="663"/>
      <c r="AH118" s="663"/>
      <c r="AI118" s="663"/>
      <c r="AJ118" s="663"/>
      <c r="AK118" s="663"/>
      <c r="AL118" s="626"/>
    </row>
    <row r="119" spans="1:41" ht="33.75" customHeight="1">
      <c r="A119" s="105"/>
      <c r="B119" s="1084"/>
      <c r="C119" s="1155"/>
      <c r="D119" s="1155"/>
      <c r="E119" s="105"/>
      <c r="F119" s="105"/>
      <c r="G119" s="105"/>
      <c r="H119" s="105"/>
      <c r="I119" s="105"/>
      <c r="J119" s="105"/>
      <c r="K119" s="105"/>
      <c r="L119" s="105"/>
      <c r="M119" s="105"/>
      <c r="N119" s="105"/>
      <c r="O119" s="105"/>
      <c r="P119" s="1065"/>
      <c r="Q119" s="1065"/>
      <c r="R119" s="1065"/>
      <c r="S119" s="1065">
        <f t="shared" si="8"/>
        <v>0</v>
      </c>
      <c r="T119" s="1065"/>
      <c r="U119" s="1065"/>
      <c r="V119" s="1065">
        <f t="shared" si="6"/>
        <v>0</v>
      </c>
      <c r="W119" s="1065">
        <f t="shared" si="7"/>
        <v>0</v>
      </c>
      <c r="X119" s="1065"/>
      <c r="Y119" s="1065"/>
      <c r="Z119" s="1065"/>
      <c r="AA119" s="1065"/>
      <c r="AB119" s="1065"/>
      <c r="AC119" s="663"/>
      <c r="AD119" s="663"/>
      <c r="AE119" s="663"/>
      <c r="AF119" s="663"/>
      <c r="AG119" s="663"/>
      <c r="AH119" s="663"/>
      <c r="AI119" s="663"/>
      <c r="AJ119" s="663"/>
      <c r="AK119" s="663"/>
      <c r="AL119" s="626"/>
    </row>
    <row r="120" spans="1:41" ht="33.75" customHeight="1">
      <c r="A120" s="105"/>
      <c r="B120" s="1084"/>
      <c r="C120" s="1155"/>
      <c r="D120" s="1155"/>
      <c r="E120" s="105"/>
      <c r="F120" s="105"/>
      <c r="G120" s="105"/>
      <c r="H120" s="105"/>
      <c r="I120" s="105"/>
      <c r="J120" s="105"/>
      <c r="K120" s="105"/>
      <c r="L120" s="105"/>
      <c r="M120" s="105"/>
      <c r="N120" s="105"/>
      <c r="O120" s="105"/>
      <c r="P120" s="1065"/>
      <c r="Q120" s="1065"/>
      <c r="R120" s="1065"/>
      <c r="S120" s="1065">
        <f t="shared" si="8"/>
        <v>0</v>
      </c>
      <c r="T120" s="1065"/>
      <c r="U120" s="1065"/>
      <c r="V120" s="1065">
        <f t="shared" si="6"/>
        <v>0</v>
      </c>
      <c r="W120" s="1065">
        <f t="shared" si="7"/>
        <v>0</v>
      </c>
      <c r="X120" s="1065"/>
      <c r="Y120" s="1065"/>
      <c r="Z120" s="1065"/>
      <c r="AA120" s="1065"/>
      <c r="AB120" s="1065"/>
      <c r="AC120" s="663"/>
      <c r="AD120" s="663"/>
      <c r="AE120" s="663"/>
      <c r="AF120" s="663"/>
      <c r="AG120" s="663"/>
      <c r="AH120" s="663"/>
      <c r="AI120" s="663"/>
      <c r="AJ120" s="663"/>
      <c r="AK120" s="663"/>
      <c r="AL120" s="626"/>
    </row>
    <row r="121" spans="1:41" ht="33.75" customHeight="1">
      <c r="A121" s="105"/>
      <c r="B121" s="1084"/>
      <c r="C121" s="1155"/>
      <c r="D121" s="1155"/>
      <c r="E121" s="105"/>
      <c r="F121" s="105"/>
      <c r="G121" s="105"/>
      <c r="H121" s="105"/>
      <c r="I121" s="105"/>
      <c r="J121" s="105"/>
      <c r="K121" s="1068"/>
      <c r="L121" s="105"/>
      <c r="M121" s="105"/>
      <c r="N121" s="105"/>
      <c r="O121" s="105"/>
      <c r="P121" s="1065"/>
      <c r="Q121" s="1090"/>
      <c r="R121" s="1065"/>
      <c r="S121" s="1065">
        <f t="shared" si="8"/>
        <v>0</v>
      </c>
      <c r="T121" s="1065"/>
      <c r="U121" s="1065"/>
      <c r="V121" s="1065">
        <f t="shared" si="6"/>
        <v>0</v>
      </c>
      <c r="W121" s="1065">
        <f t="shared" si="7"/>
        <v>0</v>
      </c>
      <c r="X121" s="1065"/>
      <c r="Y121" s="1065"/>
      <c r="Z121" s="1065"/>
      <c r="AA121" s="1065"/>
      <c r="AB121" s="1065"/>
      <c r="AC121" s="663"/>
      <c r="AD121" s="663"/>
      <c r="AE121" s="663"/>
      <c r="AF121" s="663"/>
      <c r="AG121" s="663"/>
      <c r="AH121" s="663"/>
      <c r="AI121" s="663"/>
      <c r="AJ121" s="663"/>
      <c r="AK121" s="663"/>
      <c r="AL121" s="626"/>
    </row>
    <row r="122" spans="1:41" ht="33.75" customHeight="1">
      <c r="A122" s="105"/>
      <c r="B122" s="1084"/>
      <c r="C122" s="1155"/>
      <c r="D122" s="1155"/>
      <c r="E122" s="105"/>
      <c r="F122" s="1091"/>
      <c r="G122" s="1091"/>
      <c r="H122" s="105"/>
      <c r="I122" s="105"/>
      <c r="J122" s="105"/>
      <c r="K122" s="105"/>
      <c r="L122" s="105"/>
      <c r="M122" s="105"/>
      <c r="N122" s="105"/>
      <c r="O122" s="105"/>
      <c r="P122" s="1065"/>
      <c r="Q122" s="1065"/>
      <c r="R122" s="1065"/>
      <c r="S122" s="1065">
        <f t="shared" si="8"/>
        <v>0</v>
      </c>
      <c r="T122" s="1065"/>
      <c r="U122" s="1065"/>
      <c r="V122" s="1065">
        <f t="shared" si="6"/>
        <v>0</v>
      </c>
      <c r="W122" s="1065">
        <f t="shared" si="7"/>
        <v>0</v>
      </c>
      <c r="X122" s="1065"/>
      <c r="Y122" s="1065"/>
      <c r="Z122" s="1065"/>
      <c r="AA122" s="1065"/>
      <c r="AB122" s="1065"/>
      <c r="AC122" s="663"/>
      <c r="AD122" s="663"/>
      <c r="AE122" s="663"/>
      <c r="AF122" s="663"/>
      <c r="AG122" s="663"/>
      <c r="AH122" s="663"/>
      <c r="AI122" s="663"/>
      <c r="AJ122" s="663"/>
      <c r="AK122" s="663"/>
      <c r="AL122" s="626"/>
    </row>
    <row r="123" spans="1:41" ht="33.75" customHeight="1">
      <c r="A123" s="105"/>
      <c r="B123" s="1084"/>
      <c r="C123" s="1155"/>
      <c r="D123" s="1155"/>
      <c r="E123" s="105"/>
      <c r="F123" s="105"/>
      <c r="G123" s="105"/>
      <c r="H123" s="105"/>
      <c r="I123" s="105"/>
      <c r="J123" s="105"/>
      <c r="K123" s="105"/>
      <c r="L123" s="105"/>
      <c r="M123" s="105"/>
      <c r="N123" s="105"/>
      <c r="O123" s="105"/>
      <c r="P123" s="1065"/>
      <c r="Q123" s="1065"/>
      <c r="R123" s="1065"/>
      <c r="S123" s="1065">
        <f t="shared" si="8"/>
        <v>0</v>
      </c>
      <c r="T123" s="1065"/>
      <c r="U123" s="1065"/>
      <c r="V123" s="1065">
        <f t="shared" si="6"/>
        <v>0</v>
      </c>
      <c r="W123" s="1065">
        <f t="shared" si="7"/>
        <v>0</v>
      </c>
      <c r="X123" s="1065"/>
      <c r="Y123" s="1065"/>
      <c r="Z123" s="1065"/>
      <c r="AA123" s="1065"/>
      <c r="AB123" s="1065"/>
      <c r="AC123" s="663"/>
      <c r="AD123" s="663"/>
      <c r="AE123" s="663"/>
      <c r="AF123" s="663"/>
      <c r="AG123" s="663"/>
      <c r="AH123" s="663"/>
      <c r="AI123" s="663"/>
      <c r="AJ123" s="663"/>
      <c r="AK123" s="663"/>
      <c r="AL123" s="626"/>
    </row>
    <row r="124" spans="1:41" ht="33.75" customHeight="1">
      <c r="A124" s="105"/>
      <c r="B124" s="1084"/>
      <c r="C124" s="1155"/>
      <c r="D124" s="1155"/>
      <c r="E124" s="105"/>
      <c r="F124" s="105"/>
      <c r="G124" s="105"/>
      <c r="H124" s="105"/>
      <c r="I124" s="105"/>
      <c r="J124" s="105"/>
      <c r="K124" s="105"/>
      <c r="L124" s="105"/>
      <c r="M124" s="105"/>
      <c r="N124" s="105"/>
      <c r="O124" s="105"/>
      <c r="P124" s="1065"/>
      <c r="Q124" s="1065"/>
      <c r="R124" s="1065"/>
      <c r="S124" s="1065">
        <f t="shared" si="8"/>
        <v>0</v>
      </c>
      <c r="T124" s="1065"/>
      <c r="U124" s="1065"/>
      <c r="V124" s="1065">
        <f t="shared" si="6"/>
        <v>0</v>
      </c>
      <c r="W124" s="1065">
        <f t="shared" si="7"/>
        <v>0</v>
      </c>
      <c r="X124" s="1065"/>
      <c r="Y124" s="1065"/>
      <c r="Z124" s="1065"/>
      <c r="AA124" s="1065"/>
      <c r="AB124" s="1065"/>
      <c r="AC124" s="663"/>
      <c r="AD124" s="663"/>
      <c r="AE124" s="663"/>
      <c r="AF124" s="663"/>
      <c r="AG124" s="663"/>
      <c r="AH124" s="663"/>
      <c r="AI124" s="663"/>
      <c r="AJ124" s="663"/>
      <c r="AK124" s="663"/>
      <c r="AL124" s="626"/>
    </row>
    <row r="125" spans="1:41" ht="33.75" customHeight="1">
      <c r="A125" s="105"/>
      <c r="B125" s="1084"/>
      <c r="C125" s="1155"/>
      <c r="D125" s="1155"/>
      <c r="E125" s="105"/>
      <c r="F125" s="105"/>
      <c r="G125" s="105"/>
      <c r="H125" s="105"/>
      <c r="I125" s="105"/>
      <c r="J125" s="105"/>
      <c r="K125" s="105"/>
      <c r="L125" s="105"/>
      <c r="M125" s="105"/>
      <c r="N125" s="105"/>
      <c r="O125" s="105"/>
      <c r="P125" s="1065"/>
      <c r="Q125" s="1065"/>
      <c r="R125" s="1065"/>
      <c r="S125" s="1065">
        <f t="shared" si="8"/>
        <v>0</v>
      </c>
      <c r="T125" s="1065"/>
      <c r="U125" s="1065"/>
      <c r="V125" s="1065">
        <f t="shared" si="6"/>
        <v>0</v>
      </c>
      <c r="W125" s="1065">
        <f t="shared" si="7"/>
        <v>0</v>
      </c>
      <c r="X125" s="1065"/>
      <c r="Y125" s="1065"/>
      <c r="Z125" s="1065"/>
      <c r="AA125" s="1065"/>
      <c r="AB125" s="1065"/>
      <c r="AC125" s="663"/>
      <c r="AD125" s="663"/>
      <c r="AE125" s="663"/>
      <c r="AF125" s="663"/>
      <c r="AG125" s="663"/>
      <c r="AH125" s="663"/>
      <c r="AI125" s="663"/>
      <c r="AJ125" s="663"/>
      <c r="AK125" s="663"/>
      <c r="AL125" s="626"/>
    </row>
    <row r="126" spans="1:41" ht="33.75" customHeight="1">
      <c r="A126" s="105"/>
      <c r="B126" s="1084"/>
      <c r="C126" s="1155"/>
      <c r="D126" s="1155"/>
      <c r="E126" s="105"/>
      <c r="F126" s="1086"/>
      <c r="G126" s="1086"/>
      <c r="H126" s="105"/>
      <c r="I126" s="105"/>
      <c r="J126" s="105"/>
      <c r="K126" s="105"/>
      <c r="L126" s="105"/>
      <c r="M126" s="105"/>
      <c r="N126" s="105"/>
      <c r="O126" s="105"/>
      <c r="P126" s="1065"/>
      <c r="Q126" s="1065"/>
      <c r="R126" s="1065"/>
      <c r="S126" s="1065">
        <f t="shared" si="8"/>
        <v>0</v>
      </c>
      <c r="T126" s="1065"/>
      <c r="U126" s="1065"/>
      <c r="V126" s="1065">
        <f t="shared" si="6"/>
        <v>0</v>
      </c>
      <c r="W126" s="1065">
        <f t="shared" si="7"/>
        <v>0</v>
      </c>
      <c r="X126" s="1065"/>
      <c r="Y126" s="1065"/>
      <c r="Z126" s="1065"/>
      <c r="AA126" s="1065"/>
      <c r="AB126" s="1065"/>
      <c r="AC126" s="663"/>
      <c r="AD126" s="663"/>
      <c r="AE126" s="663"/>
      <c r="AF126" s="663"/>
      <c r="AG126" s="663"/>
      <c r="AH126" s="663"/>
      <c r="AI126" s="663"/>
      <c r="AJ126" s="663"/>
      <c r="AK126" s="663"/>
      <c r="AL126" s="626"/>
    </row>
    <row r="127" spans="1:41" ht="33.75" customHeight="1">
      <c r="A127" s="105"/>
      <c r="B127" s="1084"/>
      <c r="C127" s="1527"/>
      <c r="D127" s="1155"/>
      <c r="E127" s="105"/>
      <c r="F127" s="105"/>
      <c r="G127" s="105"/>
      <c r="H127" s="105"/>
      <c r="I127" s="105"/>
      <c r="J127" s="105"/>
      <c r="K127" s="105"/>
      <c r="L127" s="105"/>
      <c r="M127" s="105"/>
      <c r="N127" s="105"/>
      <c r="O127" s="105"/>
      <c r="P127" s="1065"/>
      <c r="Q127" s="1065"/>
      <c r="R127" s="1065"/>
      <c r="S127" s="1065">
        <f t="shared" si="8"/>
        <v>0</v>
      </c>
      <c r="T127" s="1065"/>
      <c r="U127" s="1065"/>
      <c r="V127" s="1065">
        <f t="shared" si="6"/>
        <v>0</v>
      </c>
      <c r="W127" s="1065">
        <f t="shared" si="7"/>
        <v>0</v>
      </c>
      <c r="X127" s="1065"/>
      <c r="Y127" s="1065"/>
      <c r="Z127" s="1065"/>
      <c r="AA127" s="1065"/>
      <c r="AB127" s="1065"/>
      <c r="AC127" s="663"/>
      <c r="AD127" s="663"/>
      <c r="AE127" s="663"/>
      <c r="AF127" s="663"/>
      <c r="AG127" s="663"/>
      <c r="AH127" s="663"/>
      <c r="AI127" s="663"/>
      <c r="AJ127" s="663"/>
      <c r="AK127" s="663"/>
      <c r="AL127" s="626"/>
    </row>
    <row r="128" spans="1:41" ht="33.75" customHeight="1">
      <c r="A128" s="105"/>
      <c r="B128" s="1084"/>
      <c r="C128" s="1155"/>
      <c r="D128" s="1155"/>
      <c r="E128" s="105"/>
      <c r="F128" s="1086"/>
      <c r="G128" s="1086"/>
      <c r="H128" s="105"/>
      <c r="I128" s="105"/>
      <c r="J128" s="105"/>
      <c r="K128" s="105"/>
      <c r="L128" s="105"/>
      <c r="M128" s="105"/>
      <c r="N128" s="105"/>
      <c r="O128" s="105"/>
      <c r="P128" s="1072"/>
      <c r="Q128" s="1065"/>
      <c r="R128" s="1065"/>
      <c r="S128" s="1065">
        <f t="shared" si="8"/>
        <v>0</v>
      </c>
      <c r="T128" s="1065"/>
      <c r="U128" s="1065"/>
      <c r="V128" s="1065">
        <f t="shared" si="6"/>
        <v>0</v>
      </c>
      <c r="W128" s="1065">
        <f t="shared" si="7"/>
        <v>0</v>
      </c>
      <c r="X128" s="1065"/>
      <c r="Y128" s="1065"/>
      <c r="Z128" s="1065"/>
      <c r="AA128" s="1065"/>
      <c r="AB128" s="1065"/>
      <c r="AC128" s="663"/>
      <c r="AD128" s="663"/>
      <c r="AE128" s="663"/>
      <c r="AF128" s="663"/>
      <c r="AG128" s="663"/>
      <c r="AH128" s="663"/>
      <c r="AI128" s="663"/>
      <c r="AJ128" s="663"/>
      <c r="AK128" s="663"/>
      <c r="AL128" s="626"/>
    </row>
    <row r="129" spans="1:38" ht="33.75" customHeight="1">
      <c r="A129" s="105"/>
      <c r="B129" s="1084"/>
      <c r="C129" s="1155"/>
      <c r="D129" s="1155"/>
      <c r="E129" s="105"/>
      <c r="F129" s="105"/>
      <c r="G129" s="105"/>
      <c r="H129" s="105"/>
      <c r="I129" s="105"/>
      <c r="J129" s="105"/>
      <c r="K129" s="105"/>
      <c r="L129" s="105"/>
      <c r="M129" s="105"/>
      <c r="N129" s="105"/>
      <c r="O129" s="105"/>
      <c r="P129" s="1065"/>
      <c r="Q129" s="1065"/>
      <c r="R129" s="1065"/>
      <c r="S129" s="1065">
        <f t="shared" si="8"/>
        <v>0</v>
      </c>
      <c r="T129" s="1065"/>
      <c r="U129" s="1065"/>
      <c r="V129" s="1065">
        <f t="shared" si="6"/>
        <v>0</v>
      </c>
      <c r="W129" s="1065">
        <f t="shared" si="7"/>
        <v>0</v>
      </c>
      <c r="X129" s="1065"/>
      <c r="Y129" s="1065"/>
      <c r="Z129" s="1065"/>
      <c r="AA129" s="1065"/>
      <c r="AB129" s="1065"/>
      <c r="AC129" s="663"/>
      <c r="AD129" s="663"/>
      <c r="AE129" s="663"/>
      <c r="AF129" s="663"/>
      <c r="AG129" s="663"/>
      <c r="AH129" s="663"/>
      <c r="AI129" s="663"/>
      <c r="AJ129" s="663"/>
      <c r="AK129" s="663"/>
      <c r="AL129" s="626"/>
    </row>
    <row r="130" spans="1:38" ht="33.75" customHeight="1">
      <c r="A130" s="105"/>
      <c r="B130" s="1084"/>
      <c r="C130" s="1155"/>
      <c r="D130" s="1155"/>
      <c r="E130" s="105"/>
      <c r="F130" s="105"/>
      <c r="G130" s="105"/>
      <c r="H130" s="105"/>
      <c r="I130" s="105"/>
      <c r="J130" s="105"/>
      <c r="K130" s="105"/>
      <c r="L130" s="105"/>
      <c r="M130" s="105"/>
      <c r="N130" s="105"/>
      <c r="O130" s="105"/>
      <c r="P130" s="1065"/>
      <c r="Q130" s="1065"/>
      <c r="R130" s="1065"/>
      <c r="S130" s="1065">
        <f t="shared" si="8"/>
        <v>0</v>
      </c>
      <c r="T130" s="1065"/>
      <c r="U130" s="1065"/>
      <c r="V130" s="1065">
        <f t="shared" si="6"/>
        <v>0</v>
      </c>
      <c r="W130" s="1065">
        <f t="shared" si="7"/>
        <v>0</v>
      </c>
      <c r="X130" s="1065"/>
      <c r="Y130" s="1065"/>
      <c r="Z130" s="1065"/>
      <c r="AA130" s="1065"/>
      <c r="AB130" s="1065"/>
      <c r="AC130" s="663"/>
      <c r="AD130" s="663"/>
      <c r="AE130" s="663"/>
      <c r="AF130" s="663"/>
      <c r="AG130" s="663"/>
      <c r="AH130" s="663"/>
      <c r="AI130" s="663"/>
      <c r="AJ130" s="663"/>
      <c r="AK130" s="663"/>
      <c r="AL130" s="626"/>
    </row>
    <row r="131" spans="1:38" ht="33.75" customHeight="1">
      <c r="A131" s="105"/>
      <c r="B131" s="1084"/>
      <c r="C131" s="1155"/>
      <c r="D131" s="1155"/>
      <c r="E131" s="105"/>
      <c r="F131" s="105"/>
      <c r="G131" s="105"/>
      <c r="H131" s="105"/>
      <c r="I131" s="105"/>
      <c r="J131" s="105"/>
      <c r="K131" s="105"/>
      <c r="L131" s="105"/>
      <c r="M131" s="105"/>
      <c r="N131" s="105"/>
      <c r="O131" s="105"/>
      <c r="P131" s="1065"/>
      <c r="Q131" s="1065"/>
      <c r="R131" s="1092"/>
      <c r="S131" s="1065">
        <f t="shared" si="8"/>
        <v>0</v>
      </c>
      <c r="T131" s="1065"/>
      <c r="U131" s="1065"/>
      <c r="V131" s="1065">
        <f t="shared" ref="V131:V160" si="9">P131-Q131-R131-S131-U131+T131</f>
        <v>0</v>
      </c>
      <c r="W131" s="1065">
        <f t="shared" ref="W131:W162" si="10">Q131+R131+S131-T131+U131+V131</f>
        <v>0</v>
      </c>
      <c r="X131" s="1065"/>
      <c r="Y131" s="1065"/>
      <c r="Z131" s="1065"/>
      <c r="AA131" s="1065"/>
      <c r="AB131" s="1065"/>
      <c r="AC131" s="663"/>
      <c r="AD131" s="663"/>
      <c r="AE131" s="663"/>
      <c r="AF131" s="663"/>
      <c r="AG131" s="663"/>
      <c r="AH131" s="663"/>
      <c r="AI131" s="663"/>
      <c r="AJ131" s="663"/>
      <c r="AK131" s="663"/>
      <c r="AL131" s="626"/>
    </row>
    <row r="132" spans="1:38" ht="33.75" customHeight="1">
      <c r="A132" s="105"/>
      <c r="B132" s="1084"/>
      <c r="C132" s="1155"/>
      <c r="D132" s="1155"/>
      <c r="E132" s="105"/>
      <c r="F132" s="105"/>
      <c r="G132" s="105"/>
      <c r="H132" s="105"/>
      <c r="I132" s="105"/>
      <c r="J132" s="105"/>
      <c r="K132" s="105"/>
      <c r="L132" s="105"/>
      <c r="M132" s="105"/>
      <c r="N132" s="105"/>
      <c r="O132" s="105"/>
      <c r="P132" s="1065"/>
      <c r="Q132" s="1065"/>
      <c r="R132" s="1092"/>
      <c r="S132" s="1065">
        <f t="shared" si="8"/>
        <v>0</v>
      </c>
      <c r="T132" s="1065"/>
      <c r="U132" s="1065"/>
      <c r="V132" s="1065">
        <f t="shared" si="9"/>
        <v>0</v>
      </c>
      <c r="W132" s="1065">
        <f t="shared" si="10"/>
        <v>0</v>
      </c>
      <c r="X132" s="1065"/>
      <c r="Y132" s="1065"/>
      <c r="Z132" s="1065"/>
      <c r="AA132" s="1065"/>
      <c r="AB132" s="1065"/>
      <c r="AC132" s="663"/>
      <c r="AD132" s="663"/>
      <c r="AE132" s="663"/>
      <c r="AF132" s="663"/>
      <c r="AG132" s="663"/>
      <c r="AH132" s="663"/>
      <c r="AI132" s="663"/>
      <c r="AJ132" s="663"/>
      <c r="AK132" s="663"/>
      <c r="AL132" s="626"/>
    </row>
    <row r="133" spans="1:38" ht="33.75" customHeight="1">
      <c r="A133" s="105"/>
      <c r="B133" s="1084"/>
      <c r="C133" s="1529"/>
      <c r="D133" s="1155"/>
      <c r="E133" s="1067"/>
      <c r="F133" s="105"/>
      <c r="G133" s="105"/>
      <c r="H133" s="105"/>
      <c r="I133" s="105"/>
      <c r="J133" s="1062"/>
      <c r="K133" s="1093"/>
      <c r="L133" s="105"/>
      <c r="M133" s="105"/>
      <c r="N133" s="105"/>
      <c r="O133" s="105"/>
      <c r="P133" s="1065"/>
      <c r="Q133" s="1065"/>
      <c r="R133" s="1092"/>
      <c r="S133" s="1065">
        <f t="shared" si="8"/>
        <v>0</v>
      </c>
      <c r="T133" s="1065"/>
      <c r="U133" s="1065"/>
      <c r="V133" s="1065">
        <f t="shared" si="9"/>
        <v>0</v>
      </c>
      <c r="W133" s="1065">
        <f t="shared" si="10"/>
        <v>0</v>
      </c>
      <c r="X133" s="1065"/>
      <c r="Y133" s="1065"/>
      <c r="Z133" s="1065"/>
      <c r="AA133" s="1065"/>
      <c r="AB133" s="1065"/>
      <c r="AC133" s="663"/>
      <c r="AD133" s="663"/>
      <c r="AE133" s="663"/>
      <c r="AF133" s="663"/>
      <c r="AG133" s="663"/>
      <c r="AH133" s="663"/>
      <c r="AI133" s="663"/>
      <c r="AJ133" s="663"/>
      <c r="AK133" s="663"/>
      <c r="AL133" s="626"/>
    </row>
    <row r="134" spans="1:38" ht="33.75" customHeight="1">
      <c r="A134" s="105"/>
      <c r="B134" s="1084"/>
      <c r="C134" s="1155"/>
      <c r="D134" s="1155"/>
      <c r="E134" s="105"/>
      <c r="F134" s="105"/>
      <c r="G134" s="105"/>
      <c r="H134" s="105"/>
      <c r="I134" s="105"/>
      <c r="J134" s="1062"/>
      <c r="K134" s="1093"/>
      <c r="L134" s="105"/>
      <c r="M134" s="105"/>
      <c r="N134" s="105"/>
      <c r="O134" s="105"/>
      <c r="P134" s="1065"/>
      <c r="Q134" s="1065"/>
      <c r="R134" s="1092"/>
      <c r="S134" s="1065">
        <f t="shared" si="8"/>
        <v>0</v>
      </c>
      <c r="T134" s="1065"/>
      <c r="U134" s="1065"/>
      <c r="V134" s="1065">
        <f t="shared" si="9"/>
        <v>0</v>
      </c>
      <c r="W134" s="1065">
        <f t="shared" si="10"/>
        <v>0</v>
      </c>
      <c r="X134" s="1065"/>
      <c r="Y134" s="1065"/>
      <c r="Z134" s="1065"/>
      <c r="AA134" s="1065"/>
      <c r="AB134" s="1065"/>
      <c r="AC134" s="663"/>
      <c r="AD134" s="663"/>
      <c r="AE134" s="663"/>
      <c r="AF134" s="663"/>
      <c r="AG134" s="663"/>
      <c r="AH134" s="663"/>
      <c r="AI134" s="663"/>
      <c r="AJ134" s="663"/>
      <c r="AK134" s="663"/>
      <c r="AL134" s="626"/>
    </row>
    <row r="135" spans="1:38" ht="33.75" customHeight="1">
      <c r="A135" s="105"/>
      <c r="B135" s="1084"/>
      <c r="C135" s="1123"/>
      <c r="D135" s="1123"/>
      <c r="E135" s="683"/>
      <c r="F135" s="105"/>
      <c r="G135" s="105"/>
      <c r="H135" s="105"/>
      <c r="I135" s="105"/>
      <c r="J135" s="105"/>
      <c r="K135" s="105"/>
      <c r="L135" s="105"/>
      <c r="M135" s="105"/>
      <c r="N135" s="105"/>
      <c r="O135" s="105"/>
      <c r="P135" s="1065"/>
      <c r="Q135" s="1065"/>
      <c r="R135" s="1092"/>
      <c r="S135" s="1065">
        <f t="shared" si="8"/>
        <v>0</v>
      </c>
      <c r="T135" s="1065"/>
      <c r="U135" s="1065"/>
      <c r="V135" s="1065">
        <f t="shared" si="9"/>
        <v>0</v>
      </c>
      <c r="W135" s="1065">
        <f t="shared" si="10"/>
        <v>0</v>
      </c>
      <c r="X135" s="1065"/>
      <c r="Y135" s="1065"/>
      <c r="Z135" s="1065"/>
      <c r="AA135" s="1065"/>
      <c r="AB135" s="1065"/>
      <c r="AC135" s="663"/>
      <c r="AD135" s="663"/>
      <c r="AE135" s="663"/>
      <c r="AF135" s="663"/>
      <c r="AG135" s="663"/>
      <c r="AH135" s="663"/>
      <c r="AI135" s="663"/>
      <c r="AJ135" s="663"/>
      <c r="AK135" s="663"/>
      <c r="AL135" s="626"/>
    </row>
    <row r="136" spans="1:38" ht="33.75" customHeight="1">
      <c r="A136" s="105"/>
      <c r="B136" s="1084"/>
      <c r="C136" s="1123"/>
      <c r="D136" s="1123"/>
      <c r="E136" s="105"/>
      <c r="F136" s="105"/>
      <c r="G136" s="105"/>
      <c r="H136" s="105"/>
      <c r="I136" s="105"/>
      <c r="J136" s="105"/>
      <c r="K136" s="105"/>
      <c r="L136" s="105"/>
      <c r="M136" s="105"/>
      <c r="N136" s="105"/>
      <c r="O136" s="105"/>
      <c r="P136" s="1065"/>
      <c r="Q136" s="1065"/>
      <c r="R136" s="1092"/>
      <c r="S136" s="1065">
        <f t="shared" si="8"/>
        <v>0</v>
      </c>
      <c r="T136" s="1065"/>
      <c r="U136" s="1065"/>
      <c r="V136" s="1065">
        <f t="shared" si="9"/>
        <v>0</v>
      </c>
      <c r="W136" s="1065">
        <f t="shared" si="10"/>
        <v>0</v>
      </c>
      <c r="X136" s="1065"/>
      <c r="Y136" s="1065"/>
      <c r="Z136" s="1065"/>
      <c r="AA136" s="1065"/>
      <c r="AB136" s="1065"/>
      <c r="AC136" s="663"/>
      <c r="AD136" s="663"/>
      <c r="AE136" s="663"/>
      <c r="AF136" s="663"/>
      <c r="AG136" s="663"/>
      <c r="AH136" s="663"/>
      <c r="AI136" s="663"/>
      <c r="AJ136" s="663"/>
      <c r="AK136" s="663"/>
      <c r="AL136" s="626"/>
    </row>
    <row r="137" spans="1:38" ht="33.75" customHeight="1">
      <c r="A137" s="105"/>
      <c r="B137" s="1084"/>
      <c r="E137" s="105"/>
      <c r="F137" s="105"/>
      <c r="G137" s="105"/>
      <c r="H137" s="105"/>
      <c r="I137" s="105"/>
      <c r="J137" s="1062"/>
      <c r="K137" s="1093"/>
      <c r="L137" s="1082"/>
      <c r="M137" s="1082"/>
      <c r="N137" s="1082"/>
      <c r="O137" s="1082"/>
      <c r="P137" s="1072"/>
      <c r="Q137" s="1072"/>
      <c r="R137" s="1092"/>
      <c r="S137" s="1065">
        <f t="shared" si="8"/>
        <v>0</v>
      </c>
      <c r="T137" s="1065"/>
      <c r="U137" s="1065"/>
      <c r="V137" s="1065">
        <f t="shared" si="9"/>
        <v>0</v>
      </c>
      <c r="W137" s="1065">
        <f t="shared" si="10"/>
        <v>0</v>
      </c>
      <c r="X137" s="1065"/>
      <c r="Y137" s="1065"/>
      <c r="Z137" s="1065"/>
      <c r="AA137" s="1065"/>
      <c r="AB137" s="1065"/>
      <c r="AC137" s="663"/>
      <c r="AD137" s="663"/>
      <c r="AE137" s="663"/>
      <c r="AF137" s="663"/>
      <c r="AG137" s="663"/>
      <c r="AH137" s="663"/>
      <c r="AI137" s="663"/>
      <c r="AJ137" s="663"/>
      <c r="AK137" s="663"/>
      <c r="AL137" s="626"/>
    </row>
    <row r="138" spans="1:38" ht="33.75" customHeight="1">
      <c r="A138" s="105"/>
      <c r="B138" s="1084"/>
      <c r="C138" s="1527"/>
      <c r="D138" s="1155"/>
      <c r="E138" s="105"/>
      <c r="F138" s="105"/>
      <c r="G138" s="105"/>
      <c r="H138" s="105"/>
      <c r="I138" s="105"/>
      <c r="J138" s="105"/>
      <c r="K138" s="105"/>
      <c r="L138" s="105"/>
      <c r="M138" s="105"/>
      <c r="N138" s="105"/>
      <c r="O138" s="105"/>
      <c r="P138" s="1065"/>
      <c r="Q138" s="1065"/>
      <c r="R138" s="1092"/>
      <c r="S138" s="1065">
        <f t="shared" si="8"/>
        <v>0</v>
      </c>
      <c r="T138" s="1065"/>
      <c r="U138" s="1065"/>
      <c r="V138" s="1065">
        <f t="shared" si="9"/>
        <v>0</v>
      </c>
      <c r="W138" s="1065">
        <f t="shared" si="10"/>
        <v>0</v>
      </c>
      <c r="X138" s="1065"/>
      <c r="Y138" s="1065"/>
      <c r="Z138" s="1065"/>
      <c r="AA138" s="1065"/>
      <c r="AB138" s="1065"/>
      <c r="AC138" s="663"/>
      <c r="AD138" s="663"/>
      <c r="AE138" s="663"/>
      <c r="AF138" s="663"/>
      <c r="AG138" s="663"/>
      <c r="AH138" s="663"/>
      <c r="AI138" s="663"/>
      <c r="AJ138" s="663"/>
      <c r="AK138" s="663"/>
      <c r="AL138" s="626"/>
    </row>
    <row r="139" spans="1:38" ht="33.75" customHeight="1">
      <c r="A139" s="105"/>
      <c r="B139" s="1084"/>
      <c r="C139" s="1155"/>
      <c r="D139" s="1155"/>
      <c r="E139" s="105"/>
      <c r="F139" s="1074"/>
      <c r="G139" s="1074"/>
      <c r="H139" s="1074"/>
      <c r="I139" s="105"/>
      <c r="J139" s="105"/>
      <c r="K139" s="105"/>
      <c r="L139" s="105"/>
      <c r="M139" s="105"/>
      <c r="N139" s="105"/>
      <c r="O139" s="105"/>
      <c r="P139" s="1065"/>
      <c r="Q139" s="1065"/>
      <c r="R139" s="1065"/>
      <c r="S139" s="1065">
        <f t="shared" si="8"/>
        <v>0</v>
      </c>
      <c r="T139" s="1065"/>
      <c r="U139" s="1065"/>
      <c r="V139" s="1065">
        <f t="shared" si="9"/>
        <v>0</v>
      </c>
      <c r="W139" s="1065">
        <f t="shared" si="10"/>
        <v>0</v>
      </c>
      <c r="X139" s="1065"/>
      <c r="Y139" s="1065"/>
      <c r="Z139" s="1065"/>
      <c r="AA139" s="1065"/>
      <c r="AB139" s="1065"/>
      <c r="AC139" s="663"/>
      <c r="AD139" s="663"/>
      <c r="AE139" s="663"/>
      <c r="AF139" s="663"/>
      <c r="AG139" s="663"/>
      <c r="AH139" s="663"/>
      <c r="AI139" s="663"/>
      <c r="AJ139" s="663"/>
      <c r="AK139" s="663"/>
      <c r="AL139" s="626"/>
    </row>
    <row r="140" spans="1:38" ht="33.75" customHeight="1">
      <c r="A140" s="105"/>
      <c r="B140" s="1084"/>
      <c r="C140" s="1155"/>
      <c r="D140" s="1155"/>
      <c r="E140" s="105"/>
      <c r="F140" s="105"/>
      <c r="G140" s="105"/>
      <c r="H140" s="105"/>
      <c r="I140" s="105"/>
      <c r="J140" s="105"/>
      <c r="K140" s="105"/>
      <c r="L140" s="105"/>
      <c r="M140" s="105"/>
      <c r="N140" s="105"/>
      <c r="O140" s="105"/>
      <c r="P140" s="1065"/>
      <c r="Q140" s="1065"/>
      <c r="R140" s="1092"/>
      <c r="S140" s="1065">
        <f t="shared" si="8"/>
        <v>0</v>
      </c>
      <c r="T140" s="1065"/>
      <c r="U140" s="1065"/>
      <c r="V140" s="1065">
        <f t="shared" si="9"/>
        <v>0</v>
      </c>
      <c r="W140" s="1065">
        <f t="shared" si="10"/>
        <v>0</v>
      </c>
      <c r="X140" s="1065"/>
      <c r="Y140" s="1065"/>
      <c r="Z140" s="1065"/>
      <c r="AA140" s="1065"/>
      <c r="AB140" s="1065"/>
      <c r="AC140" s="663"/>
      <c r="AD140" s="663"/>
      <c r="AE140" s="663"/>
      <c r="AF140" s="663"/>
      <c r="AG140" s="663"/>
      <c r="AH140" s="663"/>
      <c r="AI140" s="663"/>
      <c r="AJ140" s="663"/>
      <c r="AK140" s="663"/>
      <c r="AL140" s="626"/>
    </row>
    <row r="141" spans="1:38" ht="33.75" customHeight="1">
      <c r="A141" s="105"/>
      <c r="B141" s="1084"/>
      <c r="C141" s="1155"/>
      <c r="D141" s="1155"/>
      <c r="E141" s="105"/>
      <c r="F141" s="105"/>
      <c r="G141" s="105"/>
      <c r="H141" s="105"/>
      <c r="I141" s="105"/>
      <c r="J141" s="105"/>
      <c r="K141" s="105"/>
      <c r="L141" s="105"/>
      <c r="M141" s="105"/>
      <c r="N141" s="105"/>
      <c r="O141" s="105"/>
      <c r="P141" s="1065"/>
      <c r="Q141" s="1065"/>
      <c r="R141" s="1092"/>
      <c r="S141" s="1065">
        <f t="shared" si="8"/>
        <v>0</v>
      </c>
      <c r="T141" s="1065"/>
      <c r="U141" s="1065"/>
      <c r="V141" s="1065">
        <f t="shared" si="9"/>
        <v>0</v>
      </c>
      <c r="W141" s="1065">
        <f t="shared" si="10"/>
        <v>0</v>
      </c>
      <c r="X141" s="1065"/>
      <c r="Y141" s="1065"/>
      <c r="Z141" s="1065"/>
      <c r="AA141" s="1065"/>
      <c r="AB141" s="1065"/>
      <c r="AC141" s="663"/>
      <c r="AD141" s="663"/>
      <c r="AE141" s="663"/>
      <c r="AF141" s="663"/>
      <c r="AG141" s="663"/>
      <c r="AH141" s="663"/>
      <c r="AI141" s="663"/>
      <c r="AJ141" s="663"/>
      <c r="AK141" s="663"/>
      <c r="AL141" s="626"/>
    </row>
    <row r="142" spans="1:38" ht="33.75" customHeight="1">
      <c r="A142" s="105"/>
      <c r="B142" s="1084"/>
      <c r="C142" s="1155"/>
      <c r="D142" s="1155"/>
      <c r="E142" s="105"/>
      <c r="F142" s="105"/>
      <c r="G142" s="105"/>
      <c r="H142" s="105"/>
      <c r="I142" s="105"/>
      <c r="J142" s="105"/>
      <c r="K142" s="105"/>
      <c r="L142" s="105"/>
      <c r="M142" s="105"/>
      <c r="N142" s="105"/>
      <c r="O142" s="105"/>
      <c r="P142" s="1065"/>
      <c r="Q142" s="1065"/>
      <c r="R142" s="1092"/>
      <c r="S142" s="1065">
        <f t="shared" si="8"/>
        <v>0</v>
      </c>
      <c r="T142" s="1065"/>
      <c r="U142" s="1065"/>
      <c r="V142" s="1065">
        <f t="shared" si="9"/>
        <v>0</v>
      </c>
      <c r="W142" s="1065">
        <f t="shared" si="10"/>
        <v>0</v>
      </c>
      <c r="X142" s="1065"/>
      <c r="Y142" s="1065"/>
      <c r="Z142" s="1065"/>
      <c r="AA142" s="1065"/>
      <c r="AB142" s="1065"/>
      <c r="AC142" s="663"/>
      <c r="AD142" s="663"/>
      <c r="AE142" s="663"/>
      <c r="AF142" s="663"/>
      <c r="AG142" s="663"/>
      <c r="AH142" s="663"/>
      <c r="AI142" s="663"/>
      <c r="AJ142" s="663"/>
      <c r="AK142" s="663"/>
      <c r="AL142" s="626"/>
    </row>
    <row r="143" spans="1:38" ht="33.75" customHeight="1">
      <c r="A143" s="105"/>
      <c r="B143" s="1084"/>
      <c r="C143" s="1155"/>
      <c r="D143" s="1155"/>
      <c r="E143" s="105"/>
      <c r="F143" s="105"/>
      <c r="G143" s="105"/>
      <c r="H143" s="105"/>
      <c r="I143" s="105"/>
      <c r="J143" s="105"/>
      <c r="K143" s="105"/>
      <c r="L143" s="105"/>
      <c r="M143" s="105"/>
      <c r="N143" s="105"/>
      <c r="O143" s="105"/>
      <c r="P143" s="1065"/>
      <c r="Q143" s="1065"/>
      <c r="R143" s="1092"/>
      <c r="S143" s="1065">
        <f t="shared" si="8"/>
        <v>0</v>
      </c>
      <c r="T143" s="1065"/>
      <c r="U143" s="1065"/>
      <c r="V143" s="1065">
        <f t="shared" si="9"/>
        <v>0</v>
      </c>
      <c r="W143" s="1065">
        <f t="shared" si="10"/>
        <v>0</v>
      </c>
      <c r="X143" s="1065"/>
      <c r="Y143" s="1065"/>
      <c r="Z143" s="1065"/>
      <c r="AA143" s="1065"/>
      <c r="AB143" s="1065"/>
      <c r="AC143" s="663"/>
      <c r="AD143" s="663"/>
      <c r="AE143" s="663"/>
      <c r="AF143" s="663"/>
      <c r="AG143" s="663"/>
      <c r="AH143" s="663"/>
      <c r="AI143" s="663"/>
      <c r="AJ143" s="663"/>
      <c r="AK143" s="663"/>
      <c r="AL143" s="626"/>
    </row>
    <row r="144" spans="1:38" ht="33.75" customHeight="1">
      <c r="A144" s="105"/>
      <c r="B144" s="1084"/>
      <c r="C144" s="1155"/>
      <c r="D144" s="1155"/>
      <c r="E144" s="105"/>
      <c r="F144" s="105"/>
      <c r="G144" s="105"/>
      <c r="H144" s="105"/>
      <c r="I144" s="105"/>
      <c r="J144" s="105"/>
      <c r="K144" s="105"/>
      <c r="L144" s="105"/>
      <c r="M144" s="105"/>
      <c r="N144" s="105"/>
      <c r="O144" s="105"/>
      <c r="P144" s="1065"/>
      <c r="Q144" s="1065"/>
      <c r="R144" s="1092"/>
      <c r="S144" s="1065">
        <f t="shared" si="8"/>
        <v>0</v>
      </c>
      <c r="T144" s="1065"/>
      <c r="U144" s="1065"/>
      <c r="V144" s="1065">
        <f t="shared" si="9"/>
        <v>0</v>
      </c>
      <c r="W144" s="1065">
        <f t="shared" si="10"/>
        <v>0</v>
      </c>
      <c r="X144" s="1065"/>
      <c r="Y144" s="1065"/>
      <c r="Z144" s="1065"/>
      <c r="AA144" s="1065"/>
      <c r="AB144" s="1065"/>
      <c r="AC144" s="663"/>
      <c r="AD144" s="663"/>
      <c r="AE144" s="663"/>
      <c r="AF144" s="663"/>
      <c r="AG144" s="663"/>
      <c r="AH144" s="663"/>
      <c r="AI144" s="663"/>
      <c r="AJ144" s="663"/>
      <c r="AK144" s="663"/>
      <c r="AL144" s="626"/>
    </row>
    <row r="145" spans="1:38" ht="33.75" customHeight="1">
      <c r="A145" s="105"/>
      <c r="B145" s="1084"/>
      <c r="C145" s="1155"/>
      <c r="D145" s="1155"/>
      <c r="E145" s="105"/>
      <c r="F145" s="105"/>
      <c r="G145" s="105"/>
      <c r="H145" s="105"/>
      <c r="I145" s="105"/>
      <c r="J145" s="105"/>
      <c r="K145" s="105"/>
      <c r="L145" s="105"/>
      <c r="M145" s="105"/>
      <c r="N145" s="105"/>
      <c r="O145" s="105"/>
      <c r="P145" s="1065"/>
      <c r="Q145" s="1065"/>
      <c r="R145" s="1092"/>
      <c r="S145" s="1065">
        <f t="shared" si="8"/>
        <v>0</v>
      </c>
      <c r="T145" s="1065"/>
      <c r="U145" s="1065"/>
      <c r="V145" s="1065">
        <f t="shared" si="9"/>
        <v>0</v>
      </c>
      <c r="W145" s="1065">
        <f t="shared" si="10"/>
        <v>0</v>
      </c>
      <c r="X145" s="1065"/>
      <c r="Y145" s="1065"/>
      <c r="Z145" s="1065"/>
      <c r="AA145" s="1065"/>
      <c r="AB145" s="1065"/>
      <c r="AC145" s="663"/>
      <c r="AD145" s="663"/>
      <c r="AE145" s="663"/>
      <c r="AF145" s="663"/>
      <c r="AG145" s="663"/>
      <c r="AH145" s="663"/>
      <c r="AI145" s="663"/>
      <c r="AJ145" s="663"/>
      <c r="AK145" s="663"/>
      <c r="AL145" s="626"/>
    </row>
    <row r="146" spans="1:38" ht="33.75" customHeight="1">
      <c r="A146" s="105"/>
      <c r="B146" s="1084"/>
      <c r="C146" s="1155"/>
      <c r="D146" s="1155"/>
      <c r="E146" s="105"/>
      <c r="F146" s="105"/>
      <c r="G146" s="105"/>
      <c r="H146" s="105"/>
      <c r="I146" s="105"/>
      <c r="J146" s="105"/>
      <c r="K146" s="105"/>
      <c r="L146" s="105"/>
      <c r="M146" s="105"/>
      <c r="N146" s="105"/>
      <c r="O146" s="105"/>
      <c r="P146" s="1065"/>
      <c r="Q146" s="1065"/>
      <c r="R146" s="1092"/>
      <c r="S146" s="1065">
        <f t="shared" si="8"/>
        <v>0</v>
      </c>
      <c r="T146" s="1065"/>
      <c r="U146" s="1065"/>
      <c r="V146" s="1065">
        <f t="shared" si="9"/>
        <v>0</v>
      </c>
      <c r="W146" s="1065">
        <f t="shared" si="10"/>
        <v>0</v>
      </c>
      <c r="X146" s="1065"/>
      <c r="Y146" s="1065"/>
      <c r="Z146" s="1065"/>
      <c r="AA146" s="1065"/>
      <c r="AB146" s="1065"/>
      <c r="AC146" s="663"/>
      <c r="AD146" s="663"/>
      <c r="AE146" s="663"/>
      <c r="AF146" s="663"/>
      <c r="AG146" s="663"/>
      <c r="AH146" s="663"/>
      <c r="AI146" s="663"/>
      <c r="AJ146" s="663"/>
      <c r="AK146" s="663"/>
      <c r="AL146" s="626"/>
    </row>
    <row r="147" spans="1:38" ht="33.75" customHeight="1">
      <c r="A147" s="105"/>
      <c r="B147" s="1084"/>
      <c r="C147" s="1155"/>
      <c r="D147" s="1155"/>
      <c r="E147" s="105"/>
      <c r="F147" s="105"/>
      <c r="G147" s="105"/>
      <c r="H147" s="105"/>
      <c r="I147" s="105"/>
      <c r="J147" s="105"/>
      <c r="K147" s="105"/>
      <c r="L147" s="105"/>
      <c r="M147" s="105"/>
      <c r="N147" s="105"/>
      <c r="O147" s="105"/>
      <c r="P147" s="1065"/>
      <c r="Q147" s="1065"/>
      <c r="R147" s="1092"/>
      <c r="S147" s="1065">
        <f t="shared" si="8"/>
        <v>0</v>
      </c>
      <c r="T147" s="1065"/>
      <c r="U147" s="1065"/>
      <c r="V147" s="1065">
        <f t="shared" si="9"/>
        <v>0</v>
      </c>
      <c r="W147" s="1065">
        <f t="shared" si="10"/>
        <v>0</v>
      </c>
      <c r="X147" s="1065"/>
      <c r="Y147" s="1065"/>
      <c r="Z147" s="1065"/>
      <c r="AA147" s="1065"/>
      <c r="AB147" s="1065"/>
      <c r="AC147" s="663"/>
      <c r="AD147" s="663"/>
      <c r="AE147" s="663"/>
      <c r="AF147" s="663"/>
      <c r="AG147" s="663"/>
      <c r="AH147" s="663"/>
      <c r="AI147" s="663"/>
      <c r="AJ147" s="663"/>
      <c r="AK147" s="663"/>
      <c r="AL147" s="626"/>
    </row>
    <row r="148" spans="1:38" ht="33.75" customHeight="1">
      <c r="A148" s="105"/>
      <c r="B148" s="1084"/>
      <c r="C148" s="1155"/>
      <c r="D148" s="1155"/>
      <c r="E148" s="105"/>
      <c r="F148" s="105"/>
      <c r="G148" s="105"/>
      <c r="H148" s="105"/>
      <c r="I148" s="105"/>
      <c r="J148" s="105"/>
      <c r="K148" s="105"/>
      <c r="L148" s="105"/>
      <c r="M148" s="105"/>
      <c r="N148" s="105"/>
      <c r="O148" s="105"/>
      <c r="P148" s="1065"/>
      <c r="Q148" s="1065"/>
      <c r="R148" s="1092"/>
      <c r="S148" s="1065">
        <f t="shared" si="8"/>
        <v>0</v>
      </c>
      <c r="T148" s="1065"/>
      <c r="U148" s="1065"/>
      <c r="V148" s="1065">
        <f t="shared" si="9"/>
        <v>0</v>
      </c>
      <c r="W148" s="1065">
        <f t="shared" si="10"/>
        <v>0</v>
      </c>
      <c r="X148" s="1065"/>
      <c r="Y148" s="1065"/>
      <c r="Z148" s="1065"/>
      <c r="AA148" s="1065"/>
      <c r="AB148" s="1065"/>
      <c r="AC148" s="663"/>
      <c r="AD148" s="663"/>
      <c r="AE148" s="663"/>
      <c r="AF148" s="663"/>
      <c r="AG148" s="663"/>
      <c r="AH148" s="663"/>
      <c r="AI148" s="663"/>
      <c r="AJ148" s="663"/>
      <c r="AK148" s="663"/>
      <c r="AL148" s="626"/>
    </row>
    <row r="149" spans="1:38" ht="33.75" customHeight="1">
      <c r="A149" s="105"/>
      <c r="B149" s="1084"/>
      <c r="C149" s="1155"/>
      <c r="D149" s="1155"/>
      <c r="E149" s="105"/>
      <c r="F149" s="105"/>
      <c r="G149" s="105"/>
      <c r="H149" s="105"/>
      <c r="I149" s="105"/>
      <c r="J149" s="105"/>
      <c r="K149" s="105"/>
      <c r="L149" s="105"/>
      <c r="M149" s="105"/>
      <c r="N149" s="105"/>
      <c r="O149" s="105"/>
      <c r="P149" s="1065"/>
      <c r="Q149" s="1065"/>
      <c r="R149" s="1092"/>
      <c r="S149" s="1065">
        <f t="shared" si="8"/>
        <v>0</v>
      </c>
      <c r="T149" s="1065"/>
      <c r="U149" s="1065"/>
      <c r="V149" s="1065">
        <f t="shared" si="9"/>
        <v>0</v>
      </c>
      <c r="W149" s="1065">
        <f t="shared" si="10"/>
        <v>0</v>
      </c>
      <c r="X149" s="1065"/>
      <c r="Y149" s="1065"/>
      <c r="Z149" s="1065"/>
      <c r="AA149" s="1065"/>
      <c r="AB149" s="1065"/>
      <c r="AC149" s="663"/>
      <c r="AD149" s="663"/>
      <c r="AE149" s="663"/>
      <c r="AF149" s="663"/>
      <c r="AG149" s="663"/>
      <c r="AH149" s="663"/>
      <c r="AI149" s="663"/>
      <c r="AJ149" s="663"/>
      <c r="AK149" s="663"/>
      <c r="AL149" s="626"/>
    </row>
    <row r="150" spans="1:38" ht="33.75" customHeight="1">
      <c r="A150" s="105"/>
      <c r="B150" s="1084"/>
      <c r="C150" s="1155"/>
      <c r="D150" s="1155"/>
      <c r="E150" s="105"/>
      <c r="F150" s="105"/>
      <c r="G150" s="105"/>
      <c r="H150" s="105"/>
      <c r="I150" s="105"/>
      <c r="J150" s="105"/>
      <c r="K150" s="105"/>
      <c r="L150" s="105"/>
      <c r="M150" s="105"/>
      <c r="N150" s="105"/>
      <c r="O150" s="105"/>
      <c r="P150" s="1065"/>
      <c r="Q150" s="1065"/>
      <c r="R150" s="1092"/>
      <c r="S150" s="1065">
        <f t="shared" si="8"/>
        <v>0</v>
      </c>
      <c r="T150" s="1065"/>
      <c r="U150" s="1065"/>
      <c r="V150" s="1065">
        <f t="shared" si="9"/>
        <v>0</v>
      </c>
      <c r="W150" s="1065">
        <f t="shared" si="10"/>
        <v>0</v>
      </c>
      <c r="X150" s="1065"/>
      <c r="Y150" s="1065"/>
      <c r="Z150" s="1065"/>
      <c r="AA150" s="1065"/>
      <c r="AB150" s="1065"/>
      <c r="AC150" s="663"/>
      <c r="AD150" s="663"/>
      <c r="AE150" s="663"/>
      <c r="AF150" s="663"/>
      <c r="AG150" s="663"/>
      <c r="AH150" s="663"/>
      <c r="AI150" s="663"/>
      <c r="AJ150" s="663"/>
      <c r="AK150" s="663"/>
      <c r="AL150" s="626"/>
    </row>
    <row r="151" spans="1:38" ht="33.75" customHeight="1">
      <c r="A151" s="105"/>
      <c r="B151" s="1084"/>
      <c r="C151" s="1155"/>
      <c r="D151" s="1155"/>
      <c r="E151" s="105"/>
      <c r="F151" s="105"/>
      <c r="G151" s="105"/>
      <c r="H151" s="105"/>
      <c r="I151" s="105"/>
      <c r="J151" s="105"/>
      <c r="K151" s="105"/>
      <c r="L151" s="105"/>
      <c r="M151" s="105"/>
      <c r="N151" s="105"/>
      <c r="O151" s="105"/>
      <c r="P151" s="1065"/>
      <c r="Q151" s="1065"/>
      <c r="R151" s="1092"/>
      <c r="S151" s="1065">
        <f t="shared" si="8"/>
        <v>0</v>
      </c>
      <c r="T151" s="1065"/>
      <c r="U151" s="1065"/>
      <c r="V151" s="1065">
        <f t="shared" si="9"/>
        <v>0</v>
      </c>
      <c r="W151" s="1065">
        <f t="shared" si="10"/>
        <v>0</v>
      </c>
      <c r="X151" s="1065"/>
      <c r="Y151" s="1065"/>
      <c r="Z151" s="1065"/>
      <c r="AA151" s="1065"/>
      <c r="AB151" s="1065"/>
      <c r="AC151" s="663"/>
      <c r="AD151" s="663"/>
      <c r="AE151" s="663"/>
      <c r="AF151" s="663"/>
      <c r="AG151" s="663"/>
      <c r="AH151" s="663"/>
      <c r="AI151" s="663"/>
      <c r="AJ151" s="663"/>
      <c r="AK151" s="663"/>
      <c r="AL151" s="626"/>
    </row>
    <row r="152" spans="1:38" ht="33.75" customHeight="1">
      <c r="A152" s="105"/>
      <c r="B152" s="1084"/>
      <c r="C152" s="1155"/>
      <c r="D152" s="1155"/>
      <c r="E152" s="105"/>
      <c r="F152" s="105"/>
      <c r="G152" s="105"/>
      <c r="H152" s="105"/>
      <c r="I152" s="105"/>
      <c r="J152" s="105"/>
      <c r="K152" s="105"/>
      <c r="L152" s="105"/>
      <c r="M152" s="105"/>
      <c r="N152" s="105"/>
      <c r="O152" s="105"/>
      <c r="P152" s="1065"/>
      <c r="Q152" s="1065"/>
      <c r="R152" s="1092"/>
      <c r="S152" s="1065">
        <f t="shared" si="8"/>
        <v>0</v>
      </c>
      <c r="T152" s="1065"/>
      <c r="U152" s="1065"/>
      <c r="V152" s="1065">
        <f t="shared" si="9"/>
        <v>0</v>
      </c>
      <c r="W152" s="1065">
        <f t="shared" si="10"/>
        <v>0</v>
      </c>
      <c r="X152" s="1065"/>
      <c r="Y152" s="1065"/>
      <c r="Z152" s="1065"/>
      <c r="AA152" s="1065"/>
      <c r="AB152" s="1065"/>
      <c r="AC152" s="663"/>
      <c r="AD152" s="663"/>
      <c r="AE152" s="663"/>
      <c r="AF152" s="663"/>
      <c r="AG152" s="663"/>
      <c r="AH152" s="663"/>
      <c r="AI152" s="663"/>
      <c r="AJ152" s="663"/>
      <c r="AK152" s="663"/>
      <c r="AL152" s="626"/>
    </row>
    <row r="153" spans="1:38" ht="33.75" customHeight="1">
      <c r="A153" s="105"/>
      <c r="B153" s="1084"/>
      <c r="C153" s="1155"/>
      <c r="D153" s="1155"/>
      <c r="E153" s="105"/>
      <c r="F153" s="105"/>
      <c r="G153" s="105"/>
      <c r="H153" s="105"/>
      <c r="I153" s="105"/>
      <c r="J153" s="105"/>
      <c r="K153" s="105"/>
      <c r="L153" s="105"/>
      <c r="M153" s="105"/>
      <c r="N153" s="105"/>
      <c r="O153" s="105"/>
      <c r="P153" s="1065"/>
      <c r="Q153" s="1065"/>
      <c r="R153" s="1092"/>
      <c r="S153" s="1065">
        <f t="shared" si="8"/>
        <v>0</v>
      </c>
      <c r="T153" s="1065"/>
      <c r="U153" s="1065"/>
      <c r="V153" s="1065">
        <f t="shared" si="9"/>
        <v>0</v>
      </c>
      <c r="W153" s="1065">
        <f t="shared" si="10"/>
        <v>0</v>
      </c>
      <c r="X153" s="1065"/>
      <c r="Y153" s="1065"/>
      <c r="Z153" s="1065"/>
      <c r="AA153" s="1065"/>
      <c r="AB153" s="1065"/>
      <c r="AC153" s="663"/>
      <c r="AD153" s="663"/>
      <c r="AE153" s="663"/>
      <c r="AF153" s="663"/>
      <c r="AG153" s="663"/>
      <c r="AH153" s="663"/>
      <c r="AI153" s="663"/>
      <c r="AJ153" s="663"/>
      <c r="AK153" s="663"/>
      <c r="AL153" s="626"/>
    </row>
    <row r="154" spans="1:38" ht="33.75" customHeight="1">
      <c r="A154" s="105"/>
      <c r="B154" s="1084"/>
      <c r="C154" s="1155"/>
      <c r="D154" s="1155"/>
      <c r="E154" s="105"/>
      <c r="F154" s="105"/>
      <c r="G154" s="105"/>
      <c r="H154" s="105"/>
      <c r="I154" s="105"/>
      <c r="J154" s="105"/>
      <c r="K154" s="105"/>
      <c r="L154" s="105"/>
      <c r="M154" s="105"/>
      <c r="N154" s="105"/>
      <c r="O154" s="105"/>
      <c r="P154" s="1065"/>
      <c r="Q154" s="1065"/>
      <c r="R154" s="1092"/>
      <c r="S154" s="1065">
        <f t="shared" si="8"/>
        <v>0</v>
      </c>
      <c r="T154" s="1065"/>
      <c r="U154" s="1065"/>
      <c r="V154" s="1065">
        <f t="shared" si="9"/>
        <v>0</v>
      </c>
      <c r="W154" s="1065">
        <f t="shared" si="10"/>
        <v>0</v>
      </c>
      <c r="X154" s="1065"/>
      <c r="Y154" s="1065"/>
      <c r="Z154" s="1065"/>
      <c r="AA154" s="1065"/>
      <c r="AB154" s="1065"/>
      <c r="AC154" s="663"/>
      <c r="AD154" s="663"/>
      <c r="AE154" s="663"/>
      <c r="AF154" s="663"/>
      <c r="AG154" s="663"/>
      <c r="AH154" s="663"/>
      <c r="AI154" s="663"/>
      <c r="AJ154" s="663"/>
      <c r="AK154" s="663"/>
      <c r="AL154" s="626"/>
    </row>
    <row r="155" spans="1:38" ht="33.75" customHeight="1">
      <c r="A155" s="105"/>
      <c r="B155" s="1084"/>
      <c r="C155" s="1155"/>
      <c r="D155" s="1155"/>
      <c r="E155" s="105"/>
      <c r="F155" s="105"/>
      <c r="G155" s="105"/>
      <c r="H155" s="105"/>
      <c r="I155" s="105"/>
      <c r="J155" s="105"/>
      <c r="K155" s="105"/>
      <c r="L155" s="105"/>
      <c r="M155" s="105"/>
      <c r="N155" s="105"/>
      <c r="O155" s="105"/>
      <c r="P155" s="1065"/>
      <c r="Q155" s="1065"/>
      <c r="R155" s="1092"/>
      <c r="S155" s="1065">
        <f t="shared" si="8"/>
        <v>0</v>
      </c>
      <c r="T155" s="1065"/>
      <c r="U155" s="1065"/>
      <c r="V155" s="1065">
        <f t="shared" si="9"/>
        <v>0</v>
      </c>
      <c r="W155" s="1065">
        <f t="shared" si="10"/>
        <v>0</v>
      </c>
      <c r="X155" s="1065"/>
      <c r="Y155" s="1065"/>
      <c r="Z155" s="1065"/>
      <c r="AA155" s="1065"/>
      <c r="AB155" s="1065"/>
      <c r="AC155" s="663"/>
      <c r="AD155" s="663"/>
      <c r="AE155" s="663"/>
      <c r="AF155" s="663"/>
      <c r="AG155" s="663"/>
      <c r="AH155" s="663"/>
      <c r="AI155" s="663"/>
      <c r="AJ155" s="663"/>
      <c r="AK155" s="663"/>
      <c r="AL155" s="626"/>
    </row>
    <row r="156" spans="1:38" ht="33.75" customHeight="1">
      <c r="A156" s="105"/>
      <c r="B156" s="1084"/>
      <c r="C156" s="1155"/>
      <c r="D156" s="1155"/>
      <c r="E156" s="105"/>
      <c r="F156" s="105"/>
      <c r="G156" s="105"/>
      <c r="H156" s="105"/>
      <c r="I156" s="105"/>
      <c r="J156" s="105"/>
      <c r="K156" s="105"/>
      <c r="L156" s="105"/>
      <c r="M156" s="105"/>
      <c r="N156" s="105"/>
      <c r="O156" s="105"/>
      <c r="P156" s="1065"/>
      <c r="Q156" s="1065"/>
      <c r="R156" s="1092"/>
      <c r="S156" s="1065">
        <f t="shared" si="8"/>
        <v>0</v>
      </c>
      <c r="T156" s="1065"/>
      <c r="U156" s="1065"/>
      <c r="V156" s="1065">
        <f t="shared" si="9"/>
        <v>0</v>
      </c>
      <c r="W156" s="1065">
        <f t="shared" si="10"/>
        <v>0</v>
      </c>
      <c r="X156" s="1065"/>
      <c r="Y156" s="1065"/>
      <c r="Z156" s="1065"/>
      <c r="AA156" s="1065"/>
      <c r="AB156" s="1065"/>
      <c r="AC156" s="663"/>
      <c r="AD156" s="663"/>
      <c r="AE156" s="663"/>
      <c r="AF156" s="663"/>
      <c r="AG156" s="663"/>
      <c r="AH156" s="663"/>
      <c r="AI156" s="663"/>
      <c r="AJ156" s="663"/>
      <c r="AK156" s="663"/>
      <c r="AL156" s="626"/>
    </row>
    <row r="157" spans="1:38" ht="33.75" customHeight="1">
      <c r="A157" s="105"/>
      <c r="B157" s="1084"/>
      <c r="C157" s="1155"/>
      <c r="D157" s="1155"/>
      <c r="E157" s="105"/>
      <c r="F157" s="105"/>
      <c r="G157" s="105"/>
      <c r="H157" s="105"/>
      <c r="I157" s="105"/>
      <c r="J157" s="105"/>
      <c r="K157" s="105"/>
      <c r="L157" s="105"/>
      <c r="M157" s="105"/>
      <c r="N157" s="105"/>
      <c r="O157" s="105"/>
      <c r="P157" s="1065"/>
      <c r="Q157" s="1065"/>
      <c r="R157" s="1092"/>
      <c r="S157" s="1065">
        <f t="shared" si="8"/>
        <v>0</v>
      </c>
      <c r="T157" s="1065"/>
      <c r="U157" s="1065"/>
      <c r="V157" s="1065">
        <f t="shared" si="9"/>
        <v>0</v>
      </c>
      <c r="W157" s="1065">
        <f t="shared" si="10"/>
        <v>0</v>
      </c>
      <c r="X157" s="1065"/>
      <c r="Y157" s="1065"/>
      <c r="Z157" s="1065"/>
      <c r="AA157" s="1065"/>
      <c r="AB157" s="1065"/>
      <c r="AC157" s="663"/>
      <c r="AD157" s="663"/>
      <c r="AE157" s="663"/>
      <c r="AF157" s="663"/>
      <c r="AG157" s="663"/>
      <c r="AH157" s="663"/>
      <c r="AI157" s="663"/>
      <c r="AJ157" s="663"/>
      <c r="AK157" s="663"/>
      <c r="AL157" s="626"/>
    </row>
    <row r="158" spans="1:38" ht="33.75" customHeight="1">
      <c r="A158" s="105"/>
      <c r="B158" s="1084"/>
      <c r="C158" s="1155"/>
      <c r="D158" s="1155"/>
      <c r="E158" s="105"/>
      <c r="F158" s="105"/>
      <c r="G158" s="105"/>
      <c r="H158" s="105"/>
      <c r="I158" s="105"/>
      <c r="J158" s="105"/>
      <c r="K158" s="105"/>
      <c r="L158" s="105"/>
      <c r="M158" s="105"/>
      <c r="N158" s="105"/>
      <c r="O158" s="105"/>
      <c r="P158" s="1065"/>
      <c r="Q158" s="1065"/>
      <c r="R158" s="1092"/>
      <c r="S158" s="1065">
        <f t="shared" si="8"/>
        <v>0</v>
      </c>
      <c r="T158" s="1065"/>
      <c r="U158" s="1065"/>
      <c r="V158" s="1065">
        <f t="shared" si="9"/>
        <v>0</v>
      </c>
      <c r="W158" s="1065">
        <f t="shared" si="10"/>
        <v>0</v>
      </c>
      <c r="X158" s="1065"/>
      <c r="Y158" s="1065"/>
      <c r="Z158" s="1065"/>
      <c r="AA158" s="1065"/>
      <c r="AB158" s="1065"/>
      <c r="AC158" s="663"/>
      <c r="AD158" s="663"/>
      <c r="AE158" s="663"/>
      <c r="AF158" s="663"/>
      <c r="AG158" s="663"/>
      <c r="AH158" s="663"/>
      <c r="AI158" s="663"/>
      <c r="AJ158" s="663"/>
      <c r="AK158" s="663"/>
      <c r="AL158" s="626"/>
    </row>
    <row r="159" spans="1:38" ht="33.75" customHeight="1">
      <c r="A159" s="105"/>
      <c r="B159" s="1084"/>
      <c r="C159" s="1155"/>
      <c r="D159" s="1155"/>
      <c r="E159" s="105"/>
      <c r="F159" s="105"/>
      <c r="G159" s="105"/>
      <c r="H159" s="105"/>
      <c r="I159" s="105"/>
      <c r="J159" s="105"/>
      <c r="K159" s="105"/>
      <c r="L159" s="105"/>
      <c r="M159" s="105"/>
      <c r="N159" s="105"/>
      <c r="O159" s="105"/>
      <c r="P159" s="1065"/>
      <c r="Q159" s="1065"/>
      <c r="R159" s="1092"/>
      <c r="S159" s="1065">
        <f t="shared" si="8"/>
        <v>0</v>
      </c>
      <c r="T159" s="1065"/>
      <c r="U159" s="1065"/>
      <c r="V159" s="1065">
        <f t="shared" si="9"/>
        <v>0</v>
      </c>
      <c r="W159" s="1065">
        <f t="shared" si="10"/>
        <v>0</v>
      </c>
      <c r="X159" s="1065"/>
      <c r="Y159" s="1065"/>
      <c r="Z159" s="1065"/>
      <c r="AA159" s="1065"/>
      <c r="AB159" s="1065"/>
      <c r="AC159" s="663"/>
      <c r="AD159" s="663"/>
      <c r="AE159" s="663"/>
      <c r="AF159" s="663"/>
      <c r="AG159" s="663"/>
      <c r="AH159" s="663"/>
      <c r="AI159" s="663"/>
      <c r="AJ159" s="663"/>
      <c r="AK159" s="663"/>
      <c r="AL159" s="626"/>
    </row>
    <row r="160" spans="1:38" ht="33.75" customHeight="1">
      <c r="A160" s="105"/>
      <c r="B160" s="1084"/>
      <c r="C160" s="1155"/>
      <c r="D160" s="1155"/>
      <c r="E160" s="105"/>
      <c r="F160" s="105"/>
      <c r="G160" s="105"/>
      <c r="H160" s="105"/>
      <c r="I160" s="105"/>
      <c r="J160" s="105"/>
      <c r="K160" s="105"/>
      <c r="L160" s="105"/>
      <c r="M160" s="105"/>
      <c r="N160" s="105"/>
      <c r="O160" s="105"/>
      <c r="P160" s="1065"/>
      <c r="Q160" s="1065"/>
      <c r="R160" s="1092"/>
      <c r="S160" s="1065">
        <f t="shared" si="8"/>
        <v>0</v>
      </c>
      <c r="T160" s="1065"/>
      <c r="U160" s="1065"/>
      <c r="V160" s="1065">
        <f t="shared" si="9"/>
        <v>0</v>
      </c>
      <c r="W160" s="1065">
        <f t="shared" si="10"/>
        <v>0</v>
      </c>
      <c r="X160" s="1065"/>
      <c r="Y160" s="1065"/>
      <c r="Z160" s="1065"/>
      <c r="AA160" s="1065"/>
      <c r="AB160" s="1065"/>
      <c r="AC160" s="663"/>
      <c r="AD160" s="663"/>
      <c r="AE160" s="663"/>
      <c r="AF160" s="663"/>
      <c r="AG160" s="663"/>
      <c r="AH160" s="663"/>
      <c r="AI160" s="663"/>
      <c r="AJ160" s="663"/>
      <c r="AK160" s="663"/>
      <c r="AL160" s="626"/>
    </row>
    <row r="161" spans="1:39" ht="33.75" customHeight="1">
      <c r="A161" s="105"/>
      <c r="B161" s="1084"/>
      <c r="C161" s="1155"/>
      <c r="D161" s="1155"/>
      <c r="E161" s="105"/>
      <c r="F161" s="105"/>
      <c r="G161" s="105"/>
      <c r="H161" s="105"/>
      <c r="I161" s="105"/>
      <c r="J161" s="105"/>
      <c r="K161" s="105"/>
      <c r="L161" s="105"/>
      <c r="M161" s="105"/>
      <c r="N161" s="105"/>
      <c r="O161" s="105"/>
      <c r="P161" s="1065"/>
      <c r="Q161" s="1065"/>
      <c r="R161" s="1092"/>
      <c r="S161" s="1065">
        <f t="shared" ref="S161:S162" si="11">P161-Q161-R161</f>
        <v>0</v>
      </c>
      <c r="T161" s="1065"/>
      <c r="U161" s="1065"/>
      <c r="V161" s="1065">
        <f>P161-Q161-R161-S161-U161+T161</f>
        <v>0</v>
      </c>
      <c r="W161" s="1065">
        <f t="shared" si="10"/>
        <v>0</v>
      </c>
      <c r="X161" s="1065"/>
      <c r="Y161" s="1065"/>
      <c r="Z161" s="1065"/>
      <c r="AA161" s="1065"/>
      <c r="AB161" s="1065"/>
      <c r="AC161" s="663"/>
      <c r="AD161" s="663"/>
      <c r="AE161" s="663"/>
      <c r="AF161" s="663"/>
      <c r="AG161" s="663"/>
      <c r="AH161" s="663"/>
      <c r="AI161" s="663"/>
      <c r="AJ161" s="663"/>
      <c r="AK161" s="663"/>
      <c r="AL161" s="626"/>
    </row>
    <row r="162" spans="1:39" ht="33.75" customHeight="1">
      <c r="A162" s="105"/>
      <c r="B162" s="1084"/>
      <c r="C162" s="1155"/>
      <c r="D162" s="1155"/>
      <c r="E162" s="105"/>
      <c r="F162" s="105"/>
      <c r="G162" s="105"/>
      <c r="H162" s="105"/>
      <c r="I162" s="105"/>
      <c r="J162" s="105"/>
      <c r="K162" s="105"/>
      <c r="L162" s="105"/>
      <c r="M162" s="105"/>
      <c r="N162" s="105"/>
      <c r="O162" s="105"/>
      <c r="P162" s="1095"/>
      <c r="Q162" s="1095"/>
      <c r="R162" s="1096"/>
      <c r="S162" s="1065">
        <f t="shared" si="11"/>
        <v>0</v>
      </c>
      <c r="T162" s="1095"/>
      <c r="U162" s="1095"/>
      <c r="V162" s="1065">
        <f>P162-Q162-R162-S162-U162+T162</f>
        <v>0</v>
      </c>
      <c r="W162" s="1065">
        <f t="shared" si="10"/>
        <v>0</v>
      </c>
      <c r="X162" s="1097"/>
      <c r="Y162" s="1097"/>
      <c r="Z162" s="1097"/>
      <c r="AA162" s="1097"/>
      <c r="AB162" s="1097"/>
      <c r="AC162" s="663"/>
      <c r="AD162" s="663"/>
      <c r="AE162" s="663"/>
      <c r="AF162" s="663"/>
      <c r="AG162" s="663"/>
      <c r="AH162" s="663"/>
      <c r="AI162" s="663"/>
      <c r="AJ162" s="663"/>
      <c r="AK162" s="663"/>
      <c r="AL162" s="626"/>
    </row>
    <row r="163" spans="1:39" ht="33.75" customHeight="1" thickBot="1">
      <c r="A163" s="105"/>
      <c r="B163" s="1821"/>
      <c r="C163" s="1310"/>
      <c r="D163" s="1310"/>
      <c r="E163" s="683"/>
      <c r="F163" s="683"/>
      <c r="G163" s="683"/>
      <c r="H163" s="683"/>
      <c r="I163" s="683"/>
      <c r="J163" s="683"/>
      <c r="K163" s="683"/>
      <c r="L163" s="683"/>
      <c r="M163" s="683"/>
      <c r="N163" s="683"/>
      <c r="O163" s="683"/>
      <c r="P163" s="1311"/>
      <c r="Q163" s="1311"/>
      <c r="R163" s="1822"/>
      <c r="S163" s="1489">
        <f>P163-Q163-R163</f>
        <v>0</v>
      </c>
      <c r="T163" s="1311"/>
      <c r="U163" s="1311"/>
      <c r="V163" s="1489">
        <f>P163-Q163-R163-S163-U163+T163</f>
        <v>0</v>
      </c>
      <c r="W163" s="1489">
        <f>Q163+R163+S163-T163+U163+V163</f>
        <v>0</v>
      </c>
      <c r="X163" s="1823"/>
      <c r="Y163" s="1823"/>
      <c r="Z163" s="1823"/>
      <c r="AA163" s="1823"/>
      <c r="AB163" s="1823"/>
      <c r="AC163" s="674"/>
      <c r="AD163" s="674"/>
      <c r="AE163" s="674"/>
      <c r="AF163" s="674"/>
      <c r="AG163" s="674"/>
      <c r="AH163" s="674"/>
      <c r="AI163" s="674"/>
      <c r="AJ163" s="674"/>
      <c r="AK163" s="674"/>
      <c r="AL163" s="638"/>
    </row>
    <row r="164" spans="1:39" s="1833" customFormat="1" ht="33.75" customHeight="1" thickBot="1">
      <c r="A164" s="1826"/>
      <c r="B164" s="1827"/>
      <c r="C164" s="1828"/>
      <c r="D164" s="1828"/>
      <c r="E164" s="1829"/>
      <c r="F164" s="1829"/>
      <c r="G164" s="1829"/>
      <c r="H164" s="1829"/>
      <c r="I164" s="1829"/>
      <c r="J164" s="1829"/>
      <c r="K164" s="1830">
        <f>COUNTIF(K4:K163,"X")</f>
        <v>17</v>
      </c>
      <c r="L164" s="1830">
        <f>COUNTIF(L4:L163,"X")</f>
        <v>40</v>
      </c>
      <c r="M164" s="1830"/>
      <c r="N164" s="1830"/>
      <c r="O164" s="1830"/>
      <c r="P164" s="1831">
        <f t="shared" ref="P164:W164" si="12">SUM(P4:P163)</f>
        <v>470000</v>
      </c>
      <c r="Q164" s="1831">
        <f t="shared" si="12"/>
        <v>470000</v>
      </c>
      <c r="R164" s="1831">
        <f t="shared" si="12"/>
        <v>0</v>
      </c>
      <c r="S164" s="1831">
        <f t="shared" si="12"/>
        <v>0</v>
      </c>
      <c r="T164" s="1831">
        <f t="shared" si="12"/>
        <v>0</v>
      </c>
      <c r="U164" s="1831">
        <f t="shared" si="12"/>
        <v>0</v>
      </c>
      <c r="V164" s="1831">
        <f t="shared" si="12"/>
        <v>0</v>
      </c>
      <c r="W164" s="1831">
        <f t="shared" si="12"/>
        <v>470000</v>
      </c>
      <c r="X164" s="1831"/>
      <c r="Y164" s="1831"/>
      <c r="Z164" s="1831"/>
      <c r="AA164" s="1831"/>
      <c r="AB164" s="1831"/>
      <c r="AC164" s="1830">
        <f t="shared" ref="AC164:AM164" si="13">COUNTIF(AC4:AC163,"x")</f>
        <v>7</v>
      </c>
      <c r="AD164" s="1830">
        <f t="shared" si="13"/>
        <v>7</v>
      </c>
      <c r="AE164" s="1830">
        <f t="shared" si="13"/>
        <v>8</v>
      </c>
      <c r="AF164" s="1830">
        <f t="shared" si="13"/>
        <v>6</v>
      </c>
      <c r="AG164" s="1830">
        <f t="shared" si="13"/>
        <v>2</v>
      </c>
      <c r="AH164" s="1830">
        <f t="shared" si="13"/>
        <v>5</v>
      </c>
      <c r="AI164" s="1830">
        <f t="shared" si="13"/>
        <v>1</v>
      </c>
      <c r="AJ164" s="1830">
        <f t="shared" si="13"/>
        <v>6</v>
      </c>
      <c r="AK164" s="1830">
        <f t="shared" si="13"/>
        <v>1</v>
      </c>
      <c r="AL164" s="1832">
        <f t="shared" si="13"/>
        <v>3</v>
      </c>
      <c r="AM164" s="1832">
        <f t="shared" si="13"/>
        <v>0</v>
      </c>
    </row>
    <row r="165" spans="1:39" ht="33.75" customHeight="1">
      <c r="A165" s="1445"/>
      <c r="B165" s="2906"/>
      <c r="C165" s="1353"/>
      <c r="D165" s="1353"/>
      <c r="E165" s="1825"/>
      <c r="F165" s="1825"/>
      <c r="G165" s="1825"/>
      <c r="H165" s="1825"/>
      <c r="I165" s="1427"/>
      <c r="J165" s="1062"/>
      <c r="K165" s="1062"/>
      <c r="L165" s="1062"/>
      <c r="M165" s="3095"/>
      <c r="N165" s="1094"/>
      <c r="O165" s="1094"/>
      <c r="P165" s="1065"/>
      <c r="Q165" s="1065"/>
      <c r="R165" s="1666"/>
      <c r="S165" s="1065">
        <f t="shared" ref="S165" si="14">P165-Q165-R165</f>
        <v>0</v>
      </c>
      <c r="T165" s="1666"/>
      <c r="U165" s="1666"/>
      <c r="V165" s="1065">
        <f t="shared" ref="V165" si="15">P165-Q165-R165-S165-U165+T165</f>
        <v>0</v>
      </c>
      <c r="W165" s="1097">
        <f t="shared" ref="W165" si="16">Q165+R165+S165-T165+U165+V165</f>
        <v>0</v>
      </c>
      <c r="X165" s="1666"/>
      <c r="Y165" s="1666"/>
      <c r="Z165" s="1666"/>
      <c r="AA165" s="1666"/>
      <c r="AB165" s="1666"/>
      <c r="AC165" s="1490" t="s">
        <v>14</v>
      </c>
      <c r="AD165" s="1490"/>
      <c r="AE165" s="1490"/>
      <c r="AF165" s="1490"/>
      <c r="AG165" s="1490"/>
      <c r="AH165" s="1490"/>
      <c r="AI165" s="1490"/>
      <c r="AJ165" s="1490"/>
      <c r="AK165" s="1490"/>
      <c r="AL165" s="1125"/>
    </row>
    <row r="166" spans="1:39" ht="33.75" customHeight="1">
      <c r="A166" s="1094"/>
      <c r="B166" s="1098"/>
      <c r="C166" s="1155"/>
      <c r="D166" s="1155"/>
      <c r="E166" s="1074"/>
      <c r="F166" s="1074"/>
      <c r="G166" s="1074"/>
      <c r="H166" s="1074"/>
      <c r="I166" s="105"/>
      <c r="J166" s="105"/>
      <c r="K166" s="105"/>
      <c r="L166" s="105"/>
      <c r="M166" s="105"/>
      <c r="N166" s="105"/>
      <c r="O166" s="105"/>
      <c r="P166" s="1095"/>
      <c r="Q166" s="1095"/>
      <c r="R166" s="1095"/>
      <c r="S166" s="1095"/>
      <c r="T166" s="1095"/>
      <c r="U166" s="1095"/>
      <c r="V166" s="1095"/>
      <c r="W166" s="1095"/>
      <c r="X166" s="1095"/>
      <c r="Y166" s="1095"/>
      <c r="Z166" s="1095"/>
      <c r="AA166" s="1095"/>
      <c r="AB166" s="1095"/>
      <c r="AC166" s="663"/>
      <c r="AD166" s="663"/>
      <c r="AE166" s="663"/>
      <c r="AF166" s="663"/>
      <c r="AG166" s="663"/>
      <c r="AH166" s="663"/>
      <c r="AI166" s="663"/>
      <c r="AJ166" s="663"/>
      <c r="AK166" s="663"/>
      <c r="AL166" s="626"/>
    </row>
    <row r="167" spans="1:39" ht="33.75" customHeight="1">
      <c r="A167" s="1099"/>
      <c r="B167" s="1100"/>
    </row>
    <row r="168" spans="1:39" ht="33.75" customHeight="1">
      <c r="A168" s="1099"/>
      <c r="B168" s="1100"/>
    </row>
    <row r="169" spans="1:39" ht="33.75" customHeight="1">
      <c r="A169" s="1099"/>
      <c r="B169" s="1100"/>
      <c r="P169" s="1103"/>
      <c r="Q169" s="1103"/>
      <c r="R169" s="1103"/>
      <c r="S169" s="1103"/>
      <c r="T169" s="1103"/>
      <c r="U169" s="1103"/>
      <c r="V169" s="1103"/>
      <c r="W169" s="1103"/>
      <c r="X169" s="1103"/>
      <c r="Y169" s="1103"/>
      <c r="Z169" s="1103"/>
      <c r="AA169" s="1103"/>
      <c r="AB169" s="1103"/>
    </row>
    <row r="170" spans="1:39" ht="33.75" customHeight="1">
      <c r="A170" s="1099"/>
      <c r="B170" s="1100"/>
      <c r="C170" s="1167"/>
      <c r="D170" s="1167"/>
      <c r="E170" s="557"/>
      <c r="F170" s="1104"/>
      <c r="G170" s="557"/>
      <c r="H170" s="557"/>
      <c r="P170" s="1105"/>
      <c r="Q170" s="59"/>
      <c r="R170" s="59"/>
      <c r="S170" s="59"/>
      <c r="T170" s="59"/>
      <c r="U170" s="59"/>
      <c r="V170" s="59"/>
      <c r="W170" s="59"/>
      <c r="X170" s="1103"/>
      <c r="Y170" s="1103"/>
      <c r="Z170" s="1103"/>
      <c r="AA170" s="1103"/>
      <c r="AB170" s="1103"/>
    </row>
    <row r="171" spans="1:39" ht="33.75" customHeight="1">
      <c r="A171" s="1099"/>
      <c r="B171" s="1100"/>
      <c r="C171" s="1167"/>
      <c r="D171" s="1167"/>
      <c r="E171" s="557"/>
      <c r="F171" s="1104"/>
      <c r="G171" s="557"/>
      <c r="H171" s="557"/>
      <c r="I171" s="1106"/>
      <c r="J171" s="1106"/>
      <c r="K171" s="1106"/>
      <c r="L171" s="1106"/>
      <c r="M171" s="1106"/>
      <c r="N171" s="1106"/>
      <c r="P171" s="1105"/>
      <c r="Q171" s="59"/>
      <c r="R171" s="59"/>
      <c r="S171" s="59"/>
      <c r="T171" s="59"/>
      <c r="U171" s="59"/>
      <c r="V171" s="59"/>
      <c r="W171" s="59"/>
      <c r="X171" s="1103"/>
      <c r="Y171" s="1103"/>
      <c r="Z171" s="1103"/>
      <c r="AA171" s="1103"/>
      <c r="AB171" s="1103"/>
    </row>
    <row r="172" spans="1:39" ht="33.75" customHeight="1">
      <c r="A172" s="1099"/>
      <c r="B172" s="1100"/>
      <c r="C172" s="1167"/>
      <c r="D172" s="1167"/>
      <c r="E172" s="557"/>
      <c r="F172" s="1104"/>
      <c r="G172" s="557"/>
      <c r="H172" s="557"/>
      <c r="I172" s="1099"/>
      <c r="J172" s="1099"/>
      <c r="K172" s="1099"/>
      <c r="L172" s="1099"/>
      <c r="M172" s="1099"/>
      <c r="N172" s="1099"/>
      <c r="P172" s="1107"/>
      <c r="Q172" s="59"/>
      <c r="R172" s="59"/>
      <c r="S172" s="59"/>
      <c r="T172" s="59"/>
      <c r="U172" s="59"/>
      <c r="V172" s="59"/>
      <c r="W172" s="59"/>
      <c r="X172" s="1103"/>
      <c r="Y172" s="1103"/>
      <c r="Z172" s="1103"/>
      <c r="AA172" s="1103"/>
      <c r="AB172" s="1103"/>
    </row>
    <row r="173" spans="1:39" ht="33.75" customHeight="1">
      <c r="A173" s="1099"/>
      <c r="B173" s="1100"/>
      <c r="C173" s="1167"/>
      <c r="D173" s="1167"/>
      <c r="E173" s="557"/>
      <c r="F173" s="1104"/>
      <c r="G173" s="557"/>
      <c r="H173" s="557"/>
      <c r="P173" s="1107"/>
      <c r="Q173" s="59"/>
      <c r="R173" s="59"/>
      <c r="S173" s="59"/>
      <c r="T173" s="59"/>
      <c r="U173" s="59"/>
      <c r="V173" s="59"/>
      <c r="W173" s="59"/>
      <c r="X173" s="1103"/>
      <c r="Y173" s="1103"/>
      <c r="Z173" s="1103"/>
      <c r="AA173" s="1103"/>
      <c r="AB173" s="1103"/>
    </row>
    <row r="174" spans="1:39" ht="33.75" customHeight="1">
      <c r="A174" s="1099"/>
      <c r="B174" s="1100"/>
      <c r="P174" s="1103"/>
      <c r="Q174" s="1103"/>
      <c r="R174" s="1103"/>
      <c r="S174" s="1103"/>
      <c r="T174" s="1103"/>
      <c r="U174" s="1103"/>
      <c r="V174" s="1103"/>
      <c r="W174" s="1103"/>
      <c r="X174" s="1103"/>
      <c r="Y174" s="1103"/>
      <c r="Z174" s="1103"/>
      <c r="AA174" s="1103"/>
      <c r="AB174" s="1103"/>
    </row>
    <row r="175" spans="1:39" ht="33.75" customHeight="1">
      <c r="A175" s="1099"/>
      <c r="B175" s="1100"/>
      <c r="P175" s="1103"/>
      <c r="Q175" s="1103"/>
      <c r="R175" s="1103"/>
      <c r="S175" s="1103"/>
      <c r="T175" s="1103"/>
      <c r="U175" s="1103"/>
      <c r="V175" s="1103"/>
      <c r="W175" s="1103"/>
      <c r="X175" s="1103"/>
      <c r="Y175" s="1103"/>
      <c r="Z175" s="1103"/>
      <c r="AA175" s="1103"/>
      <c r="AB175" s="1103"/>
    </row>
    <row r="176" spans="1:39" ht="33.75" customHeight="1">
      <c r="A176" s="1099"/>
      <c r="B176" s="1100"/>
      <c r="P176" s="1103"/>
      <c r="Q176" s="1103"/>
      <c r="R176" s="1103"/>
      <c r="S176" s="1103"/>
      <c r="T176" s="1103"/>
      <c r="U176" s="1103"/>
      <c r="V176" s="1103"/>
      <c r="W176" s="1103"/>
      <c r="X176" s="1103"/>
      <c r="Y176" s="1103"/>
      <c r="Z176" s="1103"/>
      <c r="AA176" s="1103"/>
      <c r="AB176" s="1103"/>
    </row>
    <row r="177" spans="1:28" ht="33.75" customHeight="1">
      <c r="A177" s="1099"/>
      <c r="B177" s="1100"/>
      <c r="P177" s="1103"/>
      <c r="Q177" s="1103"/>
      <c r="R177" s="1103"/>
      <c r="S177" s="1103"/>
      <c r="T177" s="1103"/>
      <c r="U177" s="1103"/>
      <c r="V177" s="1103"/>
      <c r="W177" s="1103"/>
      <c r="X177" s="1103"/>
      <c r="Y177" s="1103"/>
      <c r="Z177" s="1103"/>
      <c r="AA177" s="1103"/>
      <c r="AB177" s="1103"/>
    </row>
    <row r="178" spans="1:28" ht="33.75" customHeight="1">
      <c r="A178" s="1099"/>
      <c r="B178" s="1100"/>
      <c r="P178" s="1103"/>
      <c r="Q178" s="1103"/>
      <c r="R178" s="1103"/>
      <c r="S178" s="1103"/>
      <c r="T178" s="1103"/>
      <c r="U178" s="1103"/>
      <c r="V178" s="1103"/>
      <c r="W178" s="1103"/>
      <c r="X178" s="1103"/>
      <c r="Y178" s="1103"/>
      <c r="Z178" s="1103"/>
      <c r="AA178" s="1103"/>
      <c r="AB178" s="1103"/>
    </row>
    <row r="179" spans="1:28" ht="33.75" customHeight="1">
      <c r="A179" s="1099"/>
      <c r="B179" s="1100"/>
      <c r="P179" s="1103"/>
      <c r="Q179" s="1103"/>
      <c r="R179" s="1103"/>
      <c r="S179" s="1103"/>
      <c r="T179" s="1103"/>
      <c r="U179" s="1103"/>
      <c r="V179" s="1103"/>
      <c r="W179" s="1103"/>
      <c r="X179" s="1103"/>
      <c r="Y179" s="1103"/>
      <c r="Z179" s="1103"/>
      <c r="AA179" s="1103"/>
      <c r="AB179" s="1103"/>
    </row>
    <row r="180" spans="1:28" ht="33.75" customHeight="1">
      <c r="A180" s="1099"/>
      <c r="B180" s="1100"/>
      <c r="C180" s="1167"/>
      <c r="D180" s="1167"/>
      <c r="E180" s="1067"/>
      <c r="P180" s="1103"/>
      <c r="Q180" s="1103"/>
      <c r="R180" s="1103"/>
      <c r="S180" s="1103"/>
      <c r="T180" s="1103"/>
      <c r="U180" s="1103"/>
      <c r="V180" s="1103"/>
      <c r="W180" s="1103"/>
      <c r="X180" s="1103"/>
      <c r="Y180" s="1103"/>
      <c r="Z180" s="1103"/>
      <c r="AA180" s="1103"/>
      <c r="AB180" s="1103"/>
    </row>
    <row r="181" spans="1:28" ht="33.75" customHeight="1">
      <c r="A181" s="1099"/>
      <c r="B181" s="1100"/>
      <c r="C181" s="1167"/>
      <c r="D181" s="1167"/>
      <c r="E181" s="1106"/>
      <c r="P181" s="1103"/>
      <c r="Q181" s="1103"/>
      <c r="R181" s="1103"/>
      <c r="S181" s="1103"/>
      <c r="T181" s="1103"/>
      <c r="U181" s="1103"/>
      <c r="V181" s="1103"/>
      <c r="W181" s="1103"/>
      <c r="X181" s="1103"/>
      <c r="Y181" s="1103"/>
      <c r="Z181" s="1103"/>
      <c r="AA181" s="1103"/>
      <c r="AB181" s="1103"/>
    </row>
    <row r="182" spans="1:28" ht="33.75" customHeight="1">
      <c r="A182" s="1099"/>
      <c r="B182" s="1100"/>
      <c r="C182" s="1167"/>
      <c r="D182" s="1167"/>
      <c r="E182" s="1099"/>
      <c r="P182" s="1103"/>
      <c r="Q182" s="1103"/>
      <c r="R182" s="1103"/>
      <c r="S182" s="1103"/>
      <c r="T182" s="1103"/>
      <c r="U182" s="1103"/>
      <c r="V182" s="1103"/>
      <c r="W182" s="1103"/>
      <c r="X182" s="1103"/>
      <c r="Y182" s="1103"/>
      <c r="Z182" s="1103"/>
      <c r="AA182" s="1103"/>
      <c r="AB182" s="1103"/>
    </row>
    <row r="183" spans="1:28" ht="33.75" customHeight="1">
      <c r="A183" s="1099"/>
      <c r="B183" s="1100"/>
      <c r="C183" s="1167"/>
      <c r="D183" s="1167"/>
      <c r="E183" s="1067"/>
      <c r="P183" s="1103"/>
      <c r="Q183" s="1103"/>
      <c r="R183" s="1103"/>
      <c r="S183" s="1103"/>
      <c r="T183" s="1103"/>
      <c r="U183" s="1103"/>
      <c r="V183" s="1103"/>
      <c r="W183" s="1103"/>
      <c r="X183" s="1103"/>
      <c r="Y183" s="1103"/>
      <c r="Z183" s="1103"/>
      <c r="AA183" s="1103"/>
      <c r="AB183" s="1103"/>
    </row>
    <row r="184" spans="1:28" ht="33.75" customHeight="1">
      <c r="A184" s="1099"/>
      <c r="B184" s="1100"/>
    </row>
    <row r="185" spans="1:28" ht="33.75" customHeight="1">
      <c r="A185" s="1099"/>
      <c r="B185" s="1100"/>
    </row>
    <row r="186" spans="1:28" ht="33.75" customHeight="1">
      <c r="A186" s="1099"/>
      <c r="B186" s="1100"/>
    </row>
    <row r="187" spans="1:28" ht="33.75" customHeight="1">
      <c r="A187" s="1099"/>
      <c r="B187" s="1100"/>
    </row>
    <row r="188" spans="1:28" ht="33.75" customHeight="1">
      <c r="A188" s="1099"/>
      <c r="B188" s="1100"/>
    </row>
    <row r="189" spans="1:28" ht="33.75" customHeight="1">
      <c r="A189" s="1099"/>
      <c r="B189" s="1100"/>
    </row>
    <row r="190" spans="1:28" ht="33.75" customHeight="1">
      <c r="A190" s="1099"/>
      <c r="B190" s="1100"/>
    </row>
    <row r="191" spans="1:28" ht="33.75" customHeight="1">
      <c r="A191" s="1099"/>
      <c r="B191" s="1100"/>
    </row>
    <row r="192" spans="1:28" ht="33.75" customHeight="1">
      <c r="A192" s="1099"/>
      <c r="B192" s="1100"/>
    </row>
    <row r="193" spans="1:2" ht="33.75" customHeight="1">
      <c r="A193" s="1099"/>
      <c r="B193" s="1100"/>
    </row>
    <row r="194" spans="1:2" ht="33.75" customHeight="1">
      <c r="A194" s="1099"/>
      <c r="B194" s="1100"/>
    </row>
    <row r="195" spans="1:2" ht="33.75" customHeight="1">
      <c r="A195" s="1099"/>
      <c r="B195" s="1100"/>
    </row>
    <row r="196" spans="1:2" ht="33.75" customHeight="1">
      <c r="A196" s="1099"/>
      <c r="B196" s="1100"/>
    </row>
    <row r="197" spans="1:2" ht="33.75" customHeight="1">
      <c r="A197" s="1099"/>
      <c r="B197" s="1100"/>
    </row>
    <row r="198" spans="1:2" ht="33.75" customHeight="1">
      <c r="A198" s="1099"/>
      <c r="B198" s="1100"/>
    </row>
    <row r="199" spans="1:2" ht="33.75" customHeight="1">
      <c r="A199" s="1099"/>
      <c r="B199" s="1100"/>
    </row>
    <row r="200" spans="1:2" ht="33.75" customHeight="1">
      <c r="B200" s="1100"/>
    </row>
    <row r="201" spans="1:2" ht="33.75" customHeight="1">
      <c r="B201" s="1100"/>
    </row>
    <row r="202" spans="1:2" ht="33.75" customHeight="1">
      <c r="B202" s="1100"/>
    </row>
    <row r="203" spans="1:2" ht="33.75" customHeight="1">
      <c r="B203" s="1100"/>
    </row>
    <row r="204" spans="1:2" ht="33.75" customHeight="1">
      <c r="B204" s="1100"/>
    </row>
    <row r="205" spans="1:2" ht="33.75" customHeight="1">
      <c r="B205" s="1100"/>
    </row>
    <row r="206" spans="1:2" ht="33.75" customHeight="1">
      <c r="B206" s="1100"/>
    </row>
    <row r="207" spans="1:2" ht="33.75" customHeight="1">
      <c r="B207" s="1100"/>
    </row>
    <row r="208" spans="1:2" ht="33.75" customHeight="1">
      <c r="B208" s="1100"/>
    </row>
    <row r="209" spans="2:8" ht="33.75" customHeight="1">
      <c r="B209" s="1100"/>
    </row>
    <row r="210" spans="2:8" ht="33.75" customHeight="1">
      <c r="B210" s="1100"/>
    </row>
    <row r="211" spans="2:8" ht="33.75" customHeight="1">
      <c r="B211" s="1100"/>
      <c r="E211" s="1080"/>
      <c r="F211" s="1080"/>
      <c r="G211" s="1080"/>
      <c r="H211" s="1080"/>
    </row>
    <row r="212" spans="2:8" ht="33.75" customHeight="1">
      <c r="B212" s="1100"/>
      <c r="E212" s="1080"/>
      <c r="F212" s="1080"/>
      <c r="G212" s="1080"/>
      <c r="H212" s="1080"/>
    </row>
    <row r="213" spans="2:8" ht="33.75" customHeight="1">
      <c r="B213" s="1100"/>
      <c r="E213" s="1080"/>
      <c r="F213" s="1080"/>
      <c r="G213" s="1080"/>
      <c r="H213" s="1080"/>
    </row>
    <row r="214" spans="2:8" ht="33.75" customHeight="1">
      <c r="B214" s="1100"/>
    </row>
    <row r="215" spans="2:8" ht="33.75" customHeight="1">
      <c r="B215" s="1100"/>
    </row>
    <row r="216" spans="2:8" ht="33.75" customHeight="1">
      <c r="B216" s="1100"/>
    </row>
    <row r="217" spans="2:8" ht="33.75" customHeight="1">
      <c r="B217" s="1100"/>
      <c r="E217" s="1080"/>
      <c r="F217" s="1080"/>
      <c r="G217" s="1080"/>
      <c r="H217" s="1080"/>
    </row>
    <row r="218" spans="2:8" ht="33.75" customHeight="1">
      <c r="B218" s="1100"/>
    </row>
    <row r="219" spans="2:8" ht="33.75" customHeight="1">
      <c r="B219" s="1100"/>
      <c r="E219" s="1080"/>
      <c r="F219" s="1080"/>
      <c r="G219" s="1080"/>
      <c r="H219" s="1080"/>
    </row>
    <row r="220" spans="2:8" ht="33.75" customHeight="1">
      <c r="B220" s="1100"/>
      <c r="E220" s="1080"/>
      <c r="F220" s="1080"/>
      <c r="G220" s="1080"/>
      <c r="H220" s="1080"/>
    </row>
    <row r="221" spans="2:8" ht="33.75" customHeight="1">
      <c r="B221" s="1100"/>
    </row>
    <row r="222" spans="2:8" ht="33.75" customHeight="1">
      <c r="B222" s="1100"/>
    </row>
    <row r="223" spans="2:8" ht="33.75" customHeight="1">
      <c r="B223" s="1100"/>
      <c r="E223" s="1080"/>
      <c r="F223" s="1080"/>
      <c r="G223" s="1080"/>
      <c r="H223" s="1080"/>
    </row>
    <row r="224" spans="2:8" ht="33.75" customHeight="1">
      <c r="B224" s="1100"/>
    </row>
    <row r="225" spans="2:8" ht="33.75" customHeight="1">
      <c r="B225" s="1100"/>
      <c r="E225" s="1080"/>
      <c r="F225" s="1080"/>
      <c r="G225" s="1080"/>
      <c r="H225" s="1080"/>
    </row>
    <row r="226" spans="2:8" ht="33.75" customHeight="1">
      <c r="B226" s="1100"/>
      <c r="E226" s="1080"/>
      <c r="F226" s="1080"/>
      <c r="G226" s="1080"/>
      <c r="H226" s="1080"/>
    </row>
    <row r="227" spans="2:8" ht="33.75" customHeight="1">
      <c r="B227" s="1100"/>
      <c r="E227" s="1080"/>
      <c r="F227" s="1080"/>
      <c r="G227" s="1080"/>
      <c r="H227" s="1080"/>
    </row>
    <row r="228" spans="2:8" ht="33.75" customHeight="1">
      <c r="B228" s="1100"/>
      <c r="E228" s="1080"/>
      <c r="F228" s="1080"/>
      <c r="G228" s="1080"/>
      <c r="H228" s="1080"/>
    </row>
    <row r="229" spans="2:8" ht="33.75" customHeight="1">
      <c r="B229" s="1100"/>
    </row>
    <row r="230" spans="2:8" ht="33.75" customHeight="1">
      <c r="B230" s="1100"/>
      <c r="E230" s="1080"/>
      <c r="F230" s="1080"/>
      <c r="G230" s="1080"/>
      <c r="H230" s="1080"/>
    </row>
    <row r="231" spans="2:8" ht="33.75" customHeight="1">
      <c r="B231" s="1100"/>
    </row>
    <row r="232" spans="2:8" ht="33.75" customHeight="1">
      <c r="B232" s="1100"/>
      <c r="E232" s="1080"/>
      <c r="F232" s="1080"/>
      <c r="G232" s="1080"/>
      <c r="H232" s="1080"/>
    </row>
    <row r="233" spans="2:8" ht="33.75" customHeight="1">
      <c r="B233" s="1100"/>
    </row>
    <row r="234" spans="2:8" ht="33.75" customHeight="1">
      <c r="B234" s="1100"/>
    </row>
    <row r="235" spans="2:8" ht="33.75" customHeight="1">
      <c r="B235" s="1100"/>
    </row>
    <row r="236" spans="2:8" ht="33.75" customHeight="1">
      <c r="B236" s="1100"/>
    </row>
    <row r="237" spans="2:8" ht="33.75" customHeight="1">
      <c r="B237" s="1100"/>
    </row>
    <row r="238" spans="2:8" ht="33.75" customHeight="1">
      <c r="B238" s="1100"/>
    </row>
    <row r="239" spans="2:8" ht="33.75" customHeight="1">
      <c r="B239" s="1100"/>
    </row>
    <row r="240" spans="2:8" ht="33.75" customHeight="1">
      <c r="B240" s="1100"/>
      <c r="E240" s="1080"/>
      <c r="F240" s="1080"/>
      <c r="G240" s="1080"/>
      <c r="H240" s="1080"/>
    </row>
    <row r="241" spans="2:8" ht="33.75" customHeight="1">
      <c r="B241" s="1100"/>
      <c r="E241" s="1080"/>
      <c r="F241" s="1080"/>
      <c r="G241" s="1080"/>
      <c r="H241" s="1080"/>
    </row>
    <row r="242" spans="2:8" ht="33.75" customHeight="1">
      <c r="B242" s="1100"/>
      <c r="E242" s="1080"/>
      <c r="F242" s="1080"/>
      <c r="G242" s="1080"/>
      <c r="H242" s="1080"/>
    </row>
    <row r="243" spans="2:8" ht="33.75" customHeight="1">
      <c r="B243" s="1100"/>
      <c r="E243" s="1080"/>
      <c r="F243" s="1080"/>
      <c r="G243" s="1080"/>
      <c r="H243" s="1080"/>
    </row>
    <row r="244" spans="2:8" ht="33.75" customHeight="1">
      <c r="B244" s="1100"/>
    </row>
    <row r="245" spans="2:8" ht="33.75" customHeight="1">
      <c r="B245" s="1100"/>
    </row>
    <row r="246" spans="2:8" ht="33.75" customHeight="1">
      <c r="B246" s="1100"/>
    </row>
    <row r="247" spans="2:8" ht="33.75" customHeight="1">
      <c r="B247" s="1100"/>
      <c r="E247" s="1080"/>
      <c r="F247" s="1080"/>
      <c r="G247" s="1080"/>
      <c r="H247" s="1080"/>
    </row>
    <row r="248" spans="2:8" ht="33.75" customHeight="1">
      <c r="B248" s="1100"/>
    </row>
    <row r="249" spans="2:8" ht="33.75" customHeight="1">
      <c r="B249" s="1100"/>
    </row>
    <row r="250" spans="2:8" ht="33.75" customHeight="1">
      <c r="B250" s="1100"/>
      <c r="E250" s="1080"/>
      <c r="F250" s="1080"/>
      <c r="G250" s="1080"/>
      <c r="H250" s="1080"/>
    </row>
    <row r="251" spans="2:8" ht="33.75" customHeight="1">
      <c r="B251" s="1100"/>
    </row>
    <row r="252" spans="2:8" ht="33.75" customHeight="1">
      <c r="B252" s="1100"/>
    </row>
    <row r="253" spans="2:8" ht="33.75" customHeight="1">
      <c r="B253" s="1100"/>
    </row>
    <row r="254" spans="2:8" ht="33.75" customHeight="1">
      <c r="B254" s="1100"/>
      <c r="E254" s="1080"/>
      <c r="F254" s="1080"/>
      <c r="G254" s="1080"/>
      <c r="H254" s="1080"/>
    </row>
    <row r="255" spans="2:8" ht="33.75" customHeight="1">
      <c r="B255" s="1100"/>
    </row>
    <row r="256" spans="2:8" ht="33.75" customHeight="1">
      <c r="B256" s="1100"/>
    </row>
    <row r="257" spans="2:8" ht="33.75" customHeight="1">
      <c r="B257" s="1100"/>
      <c r="E257" s="1080"/>
      <c r="F257" s="1080"/>
      <c r="G257" s="1080"/>
      <c r="H257" s="1080"/>
    </row>
    <row r="258" spans="2:8" ht="33.75" customHeight="1">
      <c r="B258" s="1100"/>
      <c r="E258" s="1080"/>
      <c r="F258" s="1080"/>
      <c r="G258" s="1080"/>
      <c r="H258" s="1080"/>
    </row>
    <row r="259" spans="2:8" ht="33.75" customHeight="1">
      <c r="B259" s="1100"/>
    </row>
    <row r="260" spans="2:8" ht="33.75" customHeight="1">
      <c r="B260" s="1100"/>
    </row>
    <row r="261" spans="2:8" ht="33.75" customHeight="1">
      <c r="B261" s="1100"/>
    </row>
    <row r="262" spans="2:8" ht="33.75" customHeight="1">
      <c r="B262" s="1100"/>
    </row>
    <row r="263" spans="2:8" ht="33.75" customHeight="1">
      <c r="B263" s="1100"/>
      <c r="E263" s="1080"/>
      <c r="F263" s="1080"/>
      <c r="G263" s="1080"/>
      <c r="H263" s="1080"/>
    </row>
    <row r="264" spans="2:8" ht="33.75" customHeight="1">
      <c r="B264" s="1100"/>
      <c r="E264" s="1080"/>
      <c r="F264" s="1080"/>
      <c r="G264" s="1080"/>
      <c r="H264" s="1080"/>
    </row>
    <row r="265" spans="2:8" ht="33.75" customHeight="1">
      <c r="B265" s="1100"/>
    </row>
    <row r="266" spans="2:8" ht="33.75" customHeight="1">
      <c r="B266" s="1100"/>
      <c r="E266" s="1080"/>
      <c r="F266" s="1080"/>
      <c r="G266" s="1080"/>
      <c r="H266" s="1080"/>
    </row>
    <row r="267" spans="2:8" ht="33.75" customHeight="1">
      <c r="B267" s="1100"/>
      <c r="E267" s="1080"/>
      <c r="F267" s="1080"/>
      <c r="G267" s="1080"/>
      <c r="H267" s="1080"/>
    </row>
    <row r="268" spans="2:8" ht="33.75" customHeight="1">
      <c r="B268" s="1100"/>
    </row>
    <row r="269" spans="2:8" ht="33.75" customHeight="1">
      <c r="B269" s="1100"/>
    </row>
    <row r="270" spans="2:8" ht="33.75" customHeight="1">
      <c r="B270" s="1100"/>
    </row>
    <row r="271" spans="2:8" ht="33.75" customHeight="1">
      <c r="B271" s="1100"/>
    </row>
    <row r="272" spans="2:8" ht="33.75" customHeight="1">
      <c r="B272" s="1100"/>
    </row>
    <row r="273" spans="2:8" ht="33.75" customHeight="1">
      <c r="B273" s="1100"/>
    </row>
    <row r="274" spans="2:8" ht="33.75" customHeight="1">
      <c r="B274" s="1100"/>
    </row>
    <row r="275" spans="2:8" ht="33.75" customHeight="1">
      <c r="B275" s="1100"/>
      <c r="E275" s="1080"/>
      <c r="F275" s="1080"/>
      <c r="G275" s="1080"/>
      <c r="H275" s="1080"/>
    </row>
    <row r="276" spans="2:8" ht="33.75" customHeight="1">
      <c r="B276" s="1100"/>
      <c r="E276" s="1080"/>
      <c r="F276" s="1080"/>
      <c r="G276" s="1080"/>
      <c r="H276" s="1080"/>
    </row>
    <row r="277" spans="2:8" ht="33.75" customHeight="1">
      <c r="B277" s="1100"/>
    </row>
    <row r="278" spans="2:8" ht="33.75" customHeight="1">
      <c r="B278" s="1100"/>
      <c r="E278" s="1080"/>
      <c r="F278" s="1080"/>
      <c r="G278" s="1080"/>
      <c r="H278" s="1080"/>
    </row>
    <row r="279" spans="2:8" ht="33.75" customHeight="1">
      <c r="B279" s="1100"/>
      <c r="E279" s="1080"/>
      <c r="F279" s="1080"/>
      <c r="G279" s="1080"/>
      <c r="H279" s="1080"/>
    </row>
    <row r="280" spans="2:8" ht="33.75" customHeight="1">
      <c r="B280" s="1100"/>
      <c r="E280" s="1080"/>
      <c r="F280" s="1080"/>
      <c r="G280" s="1080"/>
      <c r="H280" s="1080"/>
    </row>
    <row r="281" spans="2:8" ht="33.75" customHeight="1">
      <c r="B281" s="1100"/>
      <c r="E281" s="1080"/>
      <c r="F281" s="1080"/>
      <c r="G281" s="1080"/>
      <c r="H281" s="1080"/>
    </row>
    <row r="282" spans="2:8" ht="33.75" customHeight="1">
      <c r="B282" s="1100"/>
    </row>
    <row r="283" spans="2:8" ht="33.75" customHeight="1">
      <c r="B283" s="1100"/>
      <c r="E283" s="1080"/>
      <c r="F283" s="1080"/>
      <c r="G283" s="1080"/>
      <c r="H283" s="1080"/>
    </row>
    <row r="284" spans="2:8" ht="33.75" customHeight="1">
      <c r="B284" s="1100"/>
      <c r="E284" s="1080"/>
      <c r="F284" s="1080"/>
      <c r="G284" s="1080"/>
      <c r="H284" s="1080"/>
    </row>
    <row r="285" spans="2:8" ht="33.75" customHeight="1">
      <c r="B285" s="1100"/>
    </row>
    <row r="286" spans="2:8" ht="33.75" customHeight="1">
      <c r="B286" s="1100"/>
      <c r="E286" s="1080"/>
      <c r="F286" s="1080"/>
      <c r="G286" s="1080"/>
      <c r="H286" s="1080"/>
    </row>
    <row r="287" spans="2:8" ht="33.75" customHeight="1">
      <c r="B287" s="1100"/>
    </row>
    <row r="288" spans="2:8" ht="33.75" customHeight="1">
      <c r="B288" s="1100"/>
    </row>
    <row r="289" spans="2:8" ht="33.75" customHeight="1">
      <c r="B289" s="1100"/>
    </row>
    <row r="290" spans="2:8" ht="33.75" customHeight="1">
      <c r="B290" s="1100"/>
    </row>
    <row r="291" spans="2:8" ht="33.75" customHeight="1">
      <c r="B291" s="1100"/>
    </row>
    <row r="292" spans="2:8" ht="33.75" customHeight="1">
      <c r="B292" s="1100"/>
    </row>
    <row r="293" spans="2:8" ht="33.75" customHeight="1">
      <c r="B293" s="1100"/>
    </row>
    <row r="294" spans="2:8" ht="33.75" customHeight="1">
      <c r="B294" s="1100"/>
    </row>
    <row r="295" spans="2:8" ht="33.75" customHeight="1">
      <c r="B295" s="1100"/>
    </row>
    <row r="296" spans="2:8" ht="33.75" customHeight="1">
      <c r="B296" s="1100"/>
      <c r="E296" s="1080"/>
      <c r="F296" s="1080"/>
      <c r="G296" s="1080"/>
      <c r="H296" s="1080"/>
    </row>
    <row r="297" spans="2:8" ht="33.75" customHeight="1">
      <c r="B297" s="1100"/>
    </row>
    <row r="298" spans="2:8" ht="33.75" customHeight="1">
      <c r="B298" s="1100"/>
      <c r="E298" s="1080"/>
      <c r="F298" s="1080"/>
      <c r="G298" s="1080"/>
      <c r="H298" s="1080"/>
    </row>
    <row r="299" spans="2:8" ht="33.75" customHeight="1">
      <c r="B299" s="1100"/>
      <c r="E299" s="1080"/>
      <c r="F299" s="1080"/>
      <c r="G299" s="1080"/>
      <c r="H299" s="1080"/>
    </row>
    <row r="300" spans="2:8" ht="33.75" customHeight="1">
      <c r="B300" s="1100"/>
    </row>
    <row r="301" spans="2:8" ht="33.75" customHeight="1">
      <c r="B301" s="1100"/>
    </row>
    <row r="302" spans="2:8" ht="33.75" customHeight="1">
      <c r="B302" s="1100"/>
      <c r="E302" s="1080"/>
      <c r="F302" s="1080"/>
      <c r="G302" s="1080"/>
      <c r="H302" s="1080"/>
    </row>
    <row r="303" spans="2:8" ht="33.75" customHeight="1">
      <c r="B303" s="1100"/>
      <c r="E303" s="1080"/>
      <c r="F303" s="1080"/>
      <c r="G303" s="1080"/>
      <c r="H303" s="1080"/>
    </row>
    <row r="304" spans="2:8" ht="33.75" customHeight="1">
      <c r="B304" s="1100"/>
      <c r="E304" s="1080"/>
      <c r="F304" s="1080"/>
      <c r="G304" s="1080"/>
      <c r="H304" s="1080"/>
    </row>
    <row r="305" spans="2:8" ht="33.75" customHeight="1">
      <c r="B305" s="1100"/>
      <c r="E305" s="1080"/>
      <c r="F305" s="1080"/>
      <c r="G305" s="1080"/>
      <c r="H305" s="1080"/>
    </row>
    <row r="306" spans="2:8" ht="33.75" customHeight="1">
      <c r="B306" s="1100"/>
    </row>
    <row r="307" spans="2:8" ht="33.75" customHeight="1">
      <c r="B307" s="1100"/>
      <c r="E307" s="1080"/>
      <c r="F307" s="1080"/>
      <c r="G307" s="1080"/>
      <c r="H307" s="1080"/>
    </row>
    <row r="308" spans="2:8" ht="33.75" customHeight="1">
      <c r="B308" s="1100"/>
    </row>
    <row r="309" spans="2:8" ht="33.75" customHeight="1">
      <c r="B309" s="1100"/>
    </row>
    <row r="310" spans="2:8" ht="33.75" customHeight="1">
      <c r="B310" s="1100"/>
      <c r="E310" s="1080"/>
      <c r="F310" s="1080"/>
      <c r="G310" s="1080"/>
      <c r="H310" s="1080"/>
    </row>
    <row r="311" spans="2:8" ht="33.75" customHeight="1">
      <c r="B311" s="1100"/>
      <c r="E311" s="1080"/>
      <c r="F311" s="1080"/>
      <c r="G311" s="1080"/>
      <c r="H311" s="1080"/>
    </row>
    <row r="312" spans="2:8" ht="33.75" customHeight="1">
      <c r="B312" s="1100"/>
      <c r="E312" s="1080"/>
      <c r="F312" s="1080"/>
      <c r="G312" s="1080"/>
      <c r="H312" s="1080"/>
    </row>
    <row r="313" spans="2:8" ht="33.75" customHeight="1">
      <c r="B313" s="1100"/>
    </row>
    <row r="314" spans="2:8" ht="33.75" customHeight="1">
      <c r="B314" s="1100"/>
    </row>
    <row r="315" spans="2:8" ht="33.75" customHeight="1">
      <c r="B315" s="1100"/>
      <c r="E315" s="1080"/>
      <c r="F315" s="1080"/>
      <c r="G315" s="1080"/>
      <c r="H315" s="1080"/>
    </row>
    <row r="316" spans="2:8" ht="33.75" customHeight="1">
      <c r="B316" s="1100"/>
    </row>
    <row r="317" spans="2:8" ht="33.75" customHeight="1">
      <c r="B317" s="1100"/>
    </row>
    <row r="318" spans="2:8" ht="33.75" customHeight="1">
      <c r="B318" s="1100"/>
    </row>
    <row r="319" spans="2:8" ht="33.75" customHeight="1">
      <c r="B319" s="1100"/>
    </row>
    <row r="320" spans="2:8" ht="33.75" customHeight="1">
      <c r="B320" s="1100"/>
    </row>
    <row r="321" spans="2:21" ht="33.75" customHeight="1">
      <c r="B321" s="1100"/>
    </row>
    <row r="322" spans="2:21" ht="33.75" customHeight="1">
      <c r="B322" s="1100"/>
    </row>
    <row r="323" spans="2:21" ht="33.75" customHeight="1">
      <c r="B323" s="1100"/>
    </row>
    <row r="324" spans="2:21" ht="33.75" customHeight="1">
      <c r="B324" s="1100"/>
    </row>
    <row r="325" spans="2:21" ht="33.75" customHeight="1">
      <c r="B325" s="1100"/>
    </row>
    <row r="326" spans="2:21" ht="33.75" customHeight="1">
      <c r="B326" s="1100"/>
    </row>
    <row r="327" spans="2:21" ht="33.75" customHeight="1">
      <c r="B327" s="1100"/>
    </row>
    <row r="328" spans="2:21" ht="33.75" customHeight="1">
      <c r="B328" s="1100"/>
    </row>
    <row r="329" spans="2:21" ht="33.75" customHeight="1">
      <c r="B329" s="1100"/>
    </row>
    <row r="330" spans="2:21" ht="33.75" customHeight="1">
      <c r="B330" s="1100"/>
    </row>
    <row r="331" spans="2:21" ht="33.75" customHeight="1">
      <c r="B331" s="1100"/>
    </row>
    <row r="332" spans="2:21" ht="33.75" customHeight="1">
      <c r="B332" s="1100"/>
    </row>
    <row r="333" spans="2:21" ht="33.75" customHeight="1">
      <c r="B333" s="1100"/>
    </row>
    <row r="334" spans="2:21" ht="33.75" customHeight="1">
      <c r="B334" s="1100"/>
      <c r="P334" s="439"/>
      <c r="Q334" s="439"/>
      <c r="R334" s="439"/>
      <c r="S334" s="439"/>
      <c r="T334" s="439"/>
      <c r="U334" s="439"/>
    </row>
    <row r="335" spans="2:21" ht="33.75" customHeight="1">
      <c r="B335" s="1100"/>
    </row>
    <row r="336" spans="2:21" ht="33.75" customHeight="1">
      <c r="B336" s="1100"/>
    </row>
    <row r="337" spans="2:8" ht="33.75" customHeight="1">
      <c r="B337" s="1100"/>
    </row>
    <row r="338" spans="2:8" ht="33.75" customHeight="1">
      <c r="B338" s="1100"/>
    </row>
    <row r="339" spans="2:8" ht="33.75" customHeight="1">
      <c r="B339" s="1100"/>
    </row>
    <row r="340" spans="2:8" ht="33.75" customHeight="1">
      <c r="B340" s="1100"/>
    </row>
    <row r="341" spans="2:8" ht="33.75" customHeight="1">
      <c r="B341" s="1100"/>
    </row>
    <row r="342" spans="2:8" ht="33.75" customHeight="1">
      <c r="B342" s="1100"/>
    </row>
    <row r="343" spans="2:8" ht="33.75" customHeight="1">
      <c r="B343" s="1100"/>
    </row>
    <row r="344" spans="2:8" ht="33.75" customHeight="1">
      <c r="B344" s="1100"/>
    </row>
    <row r="345" spans="2:8" ht="33.75" customHeight="1">
      <c r="B345" s="1100"/>
    </row>
    <row r="346" spans="2:8" ht="33.75" customHeight="1">
      <c r="B346" s="1100"/>
    </row>
    <row r="347" spans="2:8" ht="33.75" customHeight="1">
      <c r="B347" s="1100"/>
    </row>
    <row r="348" spans="2:8" ht="33.75" customHeight="1">
      <c r="B348" s="1100"/>
    </row>
    <row r="349" spans="2:8" ht="33.75" customHeight="1">
      <c r="B349" s="1100"/>
    </row>
    <row r="350" spans="2:8" ht="33.75" customHeight="1">
      <c r="B350" s="1100"/>
    </row>
    <row r="351" spans="2:8" ht="33.75" customHeight="1">
      <c r="B351" s="1100"/>
      <c r="C351" s="1528"/>
      <c r="D351" s="1528"/>
      <c r="E351" s="1080"/>
      <c r="F351" s="1080"/>
      <c r="G351" s="1080"/>
      <c r="H351" s="1080"/>
    </row>
    <row r="352" spans="2:8" ht="33.75" customHeight="1">
      <c r="B352" s="1100"/>
    </row>
    <row r="353" spans="2:8" ht="33.75" customHeight="1">
      <c r="B353" s="1100"/>
      <c r="C353" s="1528"/>
      <c r="D353" s="1528"/>
      <c r="E353" s="1080"/>
      <c r="F353" s="1080"/>
      <c r="G353" s="1080"/>
      <c r="H353" s="1080"/>
    </row>
    <row r="354" spans="2:8" ht="33.75" customHeight="1">
      <c r="B354" s="1100"/>
    </row>
    <row r="355" spans="2:8" ht="33.75" customHeight="1">
      <c r="B355" s="1100"/>
    </row>
    <row r="356" spans="2:8" ht="33.75" customHeight="1">
      <c r="B356" s="1100"/>
    </row>
    <row r="357" spans="2:8" ht="33.75" customHeight="1">
      <c r="B357" s="1100"/>
    </row>
    <row r="358" spans="2:8" ht="33.75" customHeight="1">
      <c r="B358" s="1100"/>
    </row>
    <row r="359" spans="2:8" ht="33.75" customHeight="1">
      <c r="B359" s="1100"/>
    </row>
    <row r="360" spans="2:8" ht="33.75" customHeight="1">
      <c r="B360" s="1100"/>
    </row>
    <row r="361" spans="2:8" ht="33.75" customHeight="1">
      <c r="B361" s="1100"/>
    </row>
    <row r="362" spans="2:8" ht="33.75" customHeight="1">
      <c r="B362" s="1100"/>
    </row>
    <row r="363" spans="2:8" ht="33.75" customHeight="1">
      <c r="B363" s="1100"/>
    </row>
    <row r="364" spans="2:8" ht="33.75" customHeight="1">
      <c r="B364" s="1100"/>
    </row>
    <row r="365" spans="2:8" ht="33.75" customHeight="1">
      <c r="B365" s="1100"/>
      <c r="C365" s="1528"/>
      <c r="D365" s="1528"/>
      <c r="E365" s="1080"/>
      <c r="F365" s="1080"/>
      <c r="G365" s="1080"/>
      <c r="H365" s="1080"/>
    </row>
    <row r="366" spans="2:8" ht="33.75" customHeight="1">
      <c r="B366" s="1100"/>
    </row>
    <row r="367" spans="2:8" ht="33.75" customHeight="1">
      <c r="B367" s="1100"/>
    </row>
    <row r="368" spans="2:8" ht="33.75" customHeight="1">
      <c r="B368" s="1100"/>
    </row>
    <row r="369" spans="2:8" ht="33.75" customHeight="1">
      <c r="B369" s="1100"/>
    </row>
    <row r="370" spans="2:8" ht="33.75" customHeight="1">
      <c r="B370" s="1100"/>
    </row>
    <row r="371" spans="2:8" ht="33.75" customHeight="1">
      <c r="B371" s="1100"/>
    </row>
    <row r="372" spans="2:8" ht="33.75" customHeight="1">
      <c r="B372" s="1100"/>
    </row>
    <row r="373" spans="2:8" ht="33.75" customHeight="1">
      <c r="B373" s="1100"/>
    </row>
    <row r="374" spans="2:8" ht="33.75" customHeight="1">
      <c r="B374" s="1100"/>
    </row>
    <row r="375" spans="2:8" ht="33.75" customHeight="1">
      <c r="B375" s="1100"/>
    </row>
    <row r="376" spans="2:8" ht="33.75" customHeight="1">
      <c r="B376" s="1100"/>
    </row>
    <row r="377" spans="2:8" ht="33.75" customHeight="1">
      <c r="B377" s="1100"/>
    </row>
    <row r="378" spans="2:8" ht="33.75" customHeight="1">
      <c r="B378" s="1100"/>
    </row>
    <row r="379" spans="2:8" ht="33.75" customHeight="1">
      <c r="B379" s="1100"/>
    </row>
    <row r="380" spans="2:8" ht="33.75" customHeight="1">
      <c r="B380" s="1100"/>
      <c r="C380" s="1528"/>
      <c r="D380" s="1528"/>
      <c r="E380" s="1080"/>
      <c r="F380" s="1080"/>
      <c r="G380" s="1080"/>
      <c r="H380" s="1080"/>
    </row>
    <row r="381" spans="2:8" ht="33.75" customHeight="1">
      <c r="B381" s="1100"/>
    </row>
    <row r="382" spans="2:8" ht="33.75" customHeight="1">
      <c r="B382" s="1100"/>
    </row>
    <row r="383" spans="2:8" ht="33.75" customHeight="1">
      <c r="B383" s="1100"/>
    </row>
    <row r="384" spans="2:8" ht="33.75" customHeight="1">
      <c r="B384" s="1100"/>
    </row>
    <row r="385" spans="2:2" ht="33.75" customHeight="1">
      <c r="B385" s="1100"/>
    </row>
    <row r="386" spans="2:2" ht="33.75" customHeight="1">
      <c r="B386" s="1100"/>
    </row>
    <row r="387" spans="2:2" ht="33.75" customHeight="1">
      <c r="B387" s="1100"/>
    </row>
    <row r="388" spans="2:2" ht="33.75" customHeight="1">
      <c r="B388" s="1100"/>
    </row>
    <row r="389" spans="2:2" ht="33.75" customHeight="1">
      <c r="B389" s="1100"/>
    </row>
    <row r="390" spans="2:2" ht="33.75" customHeight="1">
      <c r="B390" s="1100"/>
    </row>
    <row r="391" spans="2:2" ht="33.75" customHeight="1">
      <c r="B391" s="1100"/>
    </row>
    <row r="392" spans="2:2" ht="33.75" customHeight="1">
      <c r="B392" s="1100"/>
    </row>
    <row r="393" spans="2:2" ht="33.75" customHeight="1">
      <c r="B393" s="1100"/>
    </row>
    <row r="394" spans="2:2" ht="33.75" customHeight="1">
      <c r="B394" s="1100"/>
    </row>
    <row r="395" spans="2:2" ht="33.75" customHeight="1">
      <c r="B395" s="1100"/>
    </row>
    <row r="396" spans="2:2" ht="33.75" customHeight="1">
      <c r="B396" s="1100"/>
    </row>
    <row r="397" spans="2:2" ht="33.75" customHeight="1">
      <c r="B397" s="1100"/>
    </row>
    <row r="398" spans="2:2" ht="33.75" customHeight="1">
      <c r="B398" s="1100"/>
    </row>
    <row r="399" spans="2:2" ht="33.75" customHeight="1">
      <c r="B399" s="1100"/>
    </row>
    <row r="400" spans="2:2" ht="33.75" customHeight="1">
      <c r="B400" s="1100"/>
    </row>
    <row r="401" spans="2:8" ht="33.75" customHeight="1">
      <c r="B401" s="1100"/>
    </row>
    <row r="402" spans="2:8" ht="33.75" customHeight="1">
      <c r="B402" s="1100"/>
    </row>
    <row r="403" spans="2:8" ht="33.75" customHeight="1">
      <c r="B403" s="1100"/>
    </row>
    <row r="404" spans="2:8" ht="33.75" customHeight="1">
      <c r="B404" s="1100"/>
    </row>
    <row r="405" spans="2:8" ht="33.75" customHeight="1">
      <c r="B405" s="1100"/>
    </row>
    <row r="406" spans="2:8" ht="33.75" customHeight="1">
      <c r="B406" s="1100"/>
    </row>
    <row r="407" spans="2:8" ht="33.75" customHeight="1">
      <c r="B407" s="1100"/>
    </row>
    <row r="408" spans="2:8" ht="33.75" customHeight="1">
      <c r="B408" s="1100"/>
    </row>
    <row r="409" spans="2:8" ht="33.75" customHeight="1">
      <c r="B409" s="1100"/>
    </row>
    <row r="410" spans="2:8" ht="33.75" customHeight="1">
      <c r="B410" s="1100"/>
    </row>
    <row r="411" spans="2:8" ht="33.75" customHeight="1">
      <c r="B411" s="1100"/>
    </row>
    <row r="412" spans="2:8" ht="33.75" customHeight="1">
      <c r="B412" s="1100"/>
    </row>
    <row r="413" spans="2:8" ht="33.75" customHeight="1">
      <c r="B413" s="1100"/>
      <c r="C413" s="1528"/>
      <c r="D413" s="1528"/>
      <c r="E413" s="1080"/>
      <c r="F413" s="1080"/>
      <c r="G413" s="1080"/>
      <c r="H413" s="1080"/>
    </row>
    <row r="414" spans="2:8" ht="33.75" customHeight="1">
      <c r="B414" s="1100"/>
    </row>
    <row r="415" spans="2:8" ht="33.75" customHeight="1">
      <c r="B415" s="1100"/>
    </row>
    <row r="416" spans="2:8" ht="33.75" customHeight="1">
      <c r="B416" s="1100"/>
    </row>
    <row r="417" spans="2:2" ht="33.75" customHeight="1">
      <c r="B417" s="1100"/>
    </row>
    <row r="418" spans="2:2" ht="33.75" customHeight="1">
      <c r="B418" s="1100"/>
    </row>
    <row r="419" spans="2:2" ht="33.75" customHeight="1">
      <c r="B419" s="1100"/>
    </row>
    <row r="420" spans="2:2" ht="33.75" customHeight="1">
      <c r="B420" s="1100"/>
    </row>
    <row r="421" spans="2:2" ht="33.75" customHeight="1">
      <c r="B421" s="1100"/>
    </row>
    <row r="422" spans="2:2" ht="33.75" customHeight="1">
      <c r="B422" s="1100"/>
    </row>
    <row r="423" spans="2:2" ht="33.75" customHeight="1">
      <c r="B423" s="1100"/>
    </row>
    <row r="424" spans="2:2" ht="33.75" customHeight="1">
      <c r="B424" s="1100"/>
    </row>
    <row r="425" spans="2:2" ht="33.75" customHeight="1">
      <c r="B425" s="1100"/>
    </row>
    <row r="426" spans="2:2" ht="33.75" customHeight="1">
      <c r="B426" s="1100"/>
    </row>
    <row r="427" spans="2:2" ht="33.75" customHeight="1">
      <c r="B427" s="1100"/>
    </row>
    <row r="428" spans="2:2" ht="33.75" customHeight="1">
      <c r="B428" s="1100"/>
    </row>
    <row r="429" spans="2:2" ht="33.75" customHeight="1">
      <c r="B429" s="1100"/>
    </row>
    <row r="430" spans="2:2" ht="33.75" customHeight="1">
      <c r="B430" s="1100"/>
    </row>
    <row r="431" spans="2:2" ht="33.75" customHeight="1">
      <c r="B431" s="1100"/>
    </row>
    <row r="432" spans="2:2" ht="33.75" customHeight="1">
      <c r="B432" s="1100"/>
    </row>
    <row r="433" spans="2:8" ht="33.75" customHeight="1">
      <c r="B433" s="1100"/>
    </row>
    <row r="434" spans="2:8" ht="33.75" customHeight="1">
      <c r="B434" s="1100"/>
    </row>
    <row r="435" spans="2:8" ht="33.75" customHeight="1">
      <c r="B435" s="1100"/>
    </row>
    <row r="436" spans="2:8" ht="33.75" customHeight="1">
      <c r="B436" s="1100"/>
    </row>
    <row r="437" spans="2:8" ht="33.75" customHeight="1">
      <c r="B437" s="1100"/>
    </row>
    <row r="438" spans="2:8" ht="33.75" customHeight="1">
      <c r="B438" s="1100"/>
    </row>
    <row r="439" spans="2:8" ht="33.75" customHeight="1">
      <c r="B439" s="1100"/>
    </row>
    <row r="440" spans="2:8" ht="33.75" customHeight="1">
      <c r="B440" s="1100"/>
    </row>
    <row r="441" spans="2:8" ht="33.75" customHeight="1">
      <c r="B441" s="1100"/>
    </row>
    <row r="442" spans="2:8" ht="33.75" customHeight="1">
      <c r="B442" s="1100"/>
    </row>
    <row r="443" spans="2:8" ht="33.75" customHeight="1">
      <c r="B443" s="1100"/>
    </row>
    <row r="444" spans="2:8" ht="33.75" customHeight="1">
      <c r="B444" s="1100"/>
    </row>
    <row r="445" spans="2:8" ht="33.75" customHeight="1">
      <c r="B445" s="1100"/>
      <c r="C445" s="1528"/>
      <c r="D445" s="1528"/>
      <c r="E445" s="1080"/>
      <c r="F445" s="1080"/>
      <c r="G445" s="1080"/>
      <c r="H445" s="1080"/>
    </row>
    <row r="446" spans="2:8" ht="33.75" customHeight="1">
      <c r="B446" s="1100"/>
    </row>
    <row r="447" spans="2:8" ht="33.75" customHeight="1">
      <c r="B447" s="1100"/>
    </row>
    <row r="448" spans="2:8" ht="33.75" customHeight="1">
      <c r="B448" s="1100"/>
    </row>
    <row r="449" spans="2:2" ht="33.75" customHeight="1">
      <c r="B449" s="1100"/>
    </row>
    <row r="450" spans="2:2" ht="33.75" customHeight="1">
      <c r="B450" s="1100"/>
    </row>
    <row r="451" spans="2:2" ht="33.75" customHeight="1">
      <c r="B451" s="1100"/>
    </row>
    <row r="452" spans="2:2" ht="33.75" customHeight="1">
      <c r="B452" s="1100"/>
    </row>
    <row r="453" spans="2:2" ht="33.75" customHeight="1">
      <c r="B453" s="1100"/>
    </row>
    <row r="454" spans="2:2" ht="33.75" customHeight="1">
      <c r="B454" s="1100"/>
    </row>
    <row r="455" spans="2:2" ht="33.75" customHeight="1">
      <c r="B455" s="1100"/>
    </row>
    <row r="456" spans="2:2" ht="33.75" customHeight="1">
      <c r="B456" s="1100"/>
    </row>
    <row r="457" spans="2:2" ht="33.75" customHeight="1">
      <c r="B457" s="1100"/>
    </row>
    <row r="458" spans="2:2" ht="33.75" customHeight="1">
      <c r="B458" s="1100"/>
    </row>
    <row r="459" spans="2:2" ht="33.75" customHeight="1">
      <c r="B459" s="1100"/>
    </row>
    <row r="460" spans="2:2" ht="33.75" customHeight="1">
      <c r="B460" s="1100"/>
    </row>
    <row r="461" spans="2:2" ht="33.75" customHeight="1">
      <c r="B461" s="1100"/>
    </row>
    <row r="462" spans="2:2" ht="33.75" customHeight="1">
      <c r="B462" s="1100"/>
    </row>
    <row r="463" spans="2:2" ht="33.75" customHeight="1">
      <c r="B463" s="1100"/>
    </row>
    <row r="464" spans="2:2" ht="33.75" customHeight="1">
      <c r="B464" s="1100"/>
    </row>
    <row r="465" spans="2:2" ht="33.75" customHeight="1">
      <c r="B465" s="1100"/>
    </row>
    <row r="466" spans="2:2" ht="33.75" customHeight="1">
      <c r="B466" s="1100"/>
    </row>
    <row r="467" spans="2:2" ht="33.75" customHeight="1">
      <c r="B467" s="1100"/>
    </row>
    <row r="468" spans="2:2" ht="33.75" customHeight="1">
      <c r="B468" s="1100"/>
    </row>
    <row r="469" spans="2:2" ht="33.75" customHeight="1">
      <c r="B469" s="1100"/>
    </row>
    <row r="470" spans="2:2" ht="33.75" customHeight="1">
      <c r="B470" s="1100"/>
    </row>
    <row r="471" spans="2:2" ht="33.75" customHeight="1">
      <c r="B471" s="1100"/>
    </row>
    <row r="472" spans="2:2" ht="33.75" customHeight="1">
      <c r="B472" s="1100"/>
    </row>
    <row r="473" spans="2:2" ht="33.75" customHeight="1">
      <c r="B473" s="1100"/>
    </row>
    <row r="474" spans="2:2" ht="33.75" customHeight="1">
      <c r="B474" s="1100"/>
    </row>
    <row r="475" spans="2:2" ht="33.75" customHeight="1">
      <c r="B475" s="1100"/>
    </row>
    <row r="476" spans="2:2" ht="33.75" customHeight="1">
      <c r="B476" s="1100"/>
    </row>
    <row r="477" spans="2:2" ht="33.75" customHeight="1">
      <c r="B477" s="1100"/>
    </row>
    <row r="478" spans="2:2" ht="33.75" customHeight="1">
      <c r="B478" s="1100"/>
    </row>
    <row r="479" spans="2:2" ht="33.75" customHeight="1">
      <c r="B479" s="1100"/>
    </row>
    <row r="480" spans="2:2" ht="33.75" customHeight="1">
      <c r="B480" s="1100"/>
    </row>
    <row r="481" spans="2:2" ht="33.75" customHeight="1">
      <c r="B481" s="1100"/>
    </row>
    <row r="482" spans="2:2" ht="33.75" customHeight="1">
      <c r="B482" s="1100"/>
    </row>
    <row r="483" spans="2:2" ht="33.75" customHeight="1">
      <c r="B483" s="1100"/>
    </row>
    <row r="484" spans="2:2" ht="33.75" customHeight="1">
      <c r="B484" s="1100"/>
    </row>
    <row r="485" spans="2:2" ht="33.75" customHeight="1">
      <c r="B485" s="1100"/>
    </row>
    <row r="486" spans="2:2" ht="33.75" customHeight="1">
      <c r="B486" s="1100"/>
    </row>
    <row r="487" spans="2:2" ht="33.75" customHeight="1">
      <c r="B487" s="1100"/>
    </row>
    <row r="488" spans="2:2" ht="33.75" customHeight="1">
      <c r="B488" s="1100"/>
    </row>
    <row r="489" spans="2:2" ht="33.75" customHeight="1">
      <c r="B489" s="1100"/>
    </row>
    <row r="490" spans="2:2" ht="33.75" customHeight="1">
      <c r="B490" s="1100"/>
    </row>
    <row r="491" spans="2:2" ht="33.75" customHeight="1">
      <c r="B491" s="1100"/>
    </row>
    <row r="492" spans="2:2" ht="33.75" customHeight="1">
      <c r="B492" s="1100"/>
    </row>
    <row r="493" spans="2:2" ht="33.75" customHeight="1">
      <c r="B493" s="1100"/>
    </row>
    <row r="494" spans="2:2" ht="33.75" customHeight="1">
      <c r="B494" s="1100"/>
    </row>
    <row r="495" spans="2:2" ht="33.75" customHeight="1">
      <c r="B495" s="1100"/>
    </row>
    <row r="496" spans="2:2" ht="33.75" customHeight="1">
      <c r="B496" s="1100"/>
    </row>
    <row r="497" spans="2:8" ht="33.75" customHeight="1">
      <c r="B497" s="1100"/>
    </row>
    <row r="498" spans="2:8" ht="33.75" customHeight="1">
      <c r="B498" s="1100"/>
    </row>
    <row r="499" spans="2:8" ht="33.75" customHeight="1">
      <c r="B499" s="1100"/>
    </row>
    <row r="500" spans="2:8" ht="33.75" customHeight="1">
      <c r="B500" s="1100"/>
    </row>
    <row r="501" spans="2:8" ht="33.75" customHeight="1">
      <c r="B501" s="1100"/>
    </row>
    <row r="502" spans="2:8" ht="33.75" customHeight="1">
      <c r="B502" s="1100"/>
    </row>
    <row r="503" spans="2:8" ht="33.75" customHeight="1">
      <c r="B503" s="1100"/>
    </row>
    <row r="504" spans="2:8" ht="33.75" customHeight="1">
      <c r="B504" s="1100"/>
    </row>
    <row r="505" spans="2:8" ht="33.75" customHeight="1">
      <c r="B505" s="1100"/>
    </row>
    <row r="506" spans="2:8" ht="33.75" customHeight="1">
      <c r="B506" s="1100"/>
    </row>
    <row r="507" spans="2:8" ht="33.75" customHeight="1">
      <c r="B507" s="1100"/>
    </row>
    <row r="508" spans="2:8" ht="33.75" customHeight="1">
      <c r="B508" s="1100"/>
      <c r="C508" s="1528"/>
      <c r="D508" s="1528"/>
      <c r="E508" s="1080"/>
      <c r="F508" s="1080"/>
      <c r="G508" s="1080"/>
      <c r="H508" s="1080"/>
    </row>
    <row r="509" spans="2:8" ht="33.75" customHeight="1">
      <c r="B509" s="1100"/>
    </row>
    <row r="510" spans="2:8" ht="33.75" customHeight="1">
      <c r="B510" s="1100"/>
    </row>
    <row r="511" spans="2:8" ht="33.75" customHeight="1">
      <c r="B511" s="1100"/>
    </row>
    <row r="512" spans="2:8" ht="33.75" customHeight="1">
      <c r="B512" s="1100"/>
    </row>
    <row r="513" spans="2:8" ht="33.75" customHeight="1">
      <c r="B513" s="1100"/>
    </row>
    <row r="514" spans="2:8" ht="33.75" customHeight="1">
      <c r="B514" s="1100"/>
    </row>
    <row r="515" spans="2:8" ht="33.75" customHeight="1">
      <c r="B515" s="1100"/>
    </row>
    <row r="516" spans="2:8" ht="33.75" customHeight="1">
      <c r="B516" s="1100"/>
    </row>
    <row r="517" spans="2:8" ht="33.75" customHeight="1">
      <c r="B517" s="1100"/>
    </row>
    <row r="518" spans="2:8" ht="33.75" customHeight="1">
      <c r="B518" s="1100"/>
    </row>
    <row r="519" spans="2:8" ht="33.75" customHeight="1">
      <c r="B519" s="1100"/>
    </row>
    <row r="520" spans="2:8" ht="33.75" customHeight="1">
      <c r="B520" s="1100"/>
      <c r="C520" s="1528"/>
      <c r="D520" s="1528"/>
      <c r="E520" s="1080"/>
      <c r="F520" s="1080"/>
      <c r="G520" s="1080"/>
      <c r="H520" s="1080"/>
    </row>
    <row r="521" spans="2:8" ht="33.75" customHeight="1">
      <c r="B521" s="1100"/>
    </row>
    <row r="522" spans="2:8" ht="33.75" customHeight="1">
      <c r="B522" s="1100"/>
    </row>
    <row r="523" spans="2:8" ht="33.75" customHeight="1">
      <c r="B523" s="1100"/>
    </row>
    <row r="524" spans="2:8" ht="33.75" customHeight="1">
      <c r="B524" s="1100"/>
    </row>
    <row r="525" spans="2:8" ht="33.75" customHeight="1">
      <c r="B525" s="1100"/>
    </row>
    <row r="526" spans="2:8" ht="33.75" customHeight="1">
      <c r="B526" s="1100"/>
    </row>
    <row r="527" spans="2:8" ht="33.75" customHeight="1">
      <c r="B527" s="1100"/>
    </row>
    <row r="528" spans="2:8" ht="33.75" customHeight="1">
      <c r="B528" s="1100"/>
    </row>
    <row r="529" spans="2:2" ht="33.75" customHeight="1">
      <c r="B529" s="1100"/>
    </row>
    <row r="530" spans="2:2" ht="33.75" customHeight="1">
      <c r="B530" s="1100"/>
    </row>
    <row r="531" spans="2:2" ht="33.75" customHeight="1">
      <c r="B531" s="1100"/>
    </row>
    <row r="532" spans="2:2" ht="33.75" customHeight="1">
      <c r="B532" s="1100"/>
    </row>
    <row r="533" spans="2:2" ht="33.75" customHeight="1">
      <c r="B533" s="1100"/>
    </row>
    <row r="534" spans="2:2" ht="33.75" customHeight="1">
      <c r="B534" s="1100"/>
    </row>
    <row r="535" spans="2:2" ht="33.75" customHeight="1">
      <c r="B535" s="1100"/>
    </row>
    <row r="536" spans="2:2" ht="33.75" customHeight="1">
      <c r="B536" s="1100"/>
    </row>
    <row r="537" spans="2:2" ht="33.75" customHeight="1">
      <c r="B537" s="1100"/>
    </row>
    <row r="538" spans="2:2" ht="33.75" customHeight="1">
      <c r="B538" s="1100"/>
    </row>
    <row r="539" spans="2:2" ht="33.75" customHeight="1">
      <c r="B539" s="1100"/>
    </row>
    <row r="540" spans="2:2" ht="33.75" customHeight="1">
      <c r="B540" s="1100"/>
    </row>
    <row r="541" spans="2:2" ht="33.75" customHeight="1">
      <c r="B541" s="1100"/>
    </row>
    <row r="542" spans="2:2" ht="33.75" customHeight="1">
      <c r="B542" s="1100"/>
    </row>
    <row r="543" spans="2:2" ht="33.75" customHeight="1">
      <c r="B543" s="1100"/>
    </row>
    <row r="544" spans="2:2" ht="33.75" customHeight="1">
      <c r="B544" s="1100"/>
    </row>
    <row r="545" spans="2:2" ht="33.75" customHeight="1">
      <c r="B545" s="1100"/>
    </row>
    <row r="546" spans="2:2" ht="33.75" customHeight="1">
      <c r="B546" s="1100"/>
    </row>
    <row r="547" spans="2:2" ht="33.75" customHeight="1">
      <c r="B547" s="1100"/>
    </row>
    <row r="548" spans="2:2" ht="33.75" customHeight="1">
      <c r="B548" s="1100"/>
    </row>
    <row r="549" spans="2:2" ht="33.75" customHeight="1">
      <c r="B549" s="1100"/>
    </row>
    <row r="550" spans="2:2" ht="33.75" customHeight="1">
      <c r="B550" s="1100"/>
    </row>
    <row r="551" spans="2:2" ht="33.75" customHeight="1">
      <c r="B551" s="1100"/>
    </row>
    <row r="552" spans="2:2" ht="33.75" customHeight="1">
      <c r="B552" s="1100"/>
    </row>
    <row r="553" spans="2:2" ht="33.75" customHeight="1">
      <c r="B553" s="1100"/>
    </row>
    <row r="554" spans="2:2" ht="33.75" customHeight="1">
      <c r="B554" s="1100"/>
    </row>
    <row r="555" spans="2:2" ht="33.75" customHeight="1">
      <c r="B555" s="1100"/>
    </row>
    <row r="556" spans="2:2" ht="33.75" customHeight="1">
      <c r="B556" s="1100"/>
    </row>
    <row r="557" spans="2:2" ht="33.75" customHeight="1">
      <c r="B557" s="1100"/>
    </row>
    <row r="558" spans="2:2" ht="33.75" customHeight="1">
      <c r="B558" s="1100"/>
    </row>
    <row r="559" spans="2:2" ht="33.75" customHeight="1">
      <c r="B559" s="1100"/>
    </row>
    <row r="560" spans="2:2" ht="33.75" customHeight="1">
      <c r="B560" s="1100"/>
    </row>
    <row r="561" spans="2:2" ht="33.75" customHeight="1">
      <c r="B561" s="1100"/>
    </row>
    <row r="562" spans="2:2" ht="33.75" customHeight="1">
      <c r="B562" s="1100"/>
    </row>
    <row r="563" spans="2:2" ht="33.75" customHeight="1">
      <c r="B563" s="1100"/>
    </row>
    <row r="564" spans="2:2" ht="33.75" customHeight="1">
      <c r="B564" s="1100"/>
    </row>
    <row r="565" spans="2:2" ht="33.75" customHeight="1">
      <c r="B565" s="1100"/>
    </row>
    <row r="566" spans="2:2" ht="33.75" customHeight="1">
      <c r="B566" s="1100"/>
    </row>
    <row r="567" spans="2:2" ht="33.75" customHeight="1">
      <c r="B567" s="1100"/>
    </row>
    <row r="568" spans="2:2" ht="33.75" customHeight="1">
      <c r="B568" s="1100"/>
    </row>
    <row r="569" spans="2:2" ht="33.75" customHeight="1">
      <c r="B569" s="1100"/>
    </row>
    <row r="570" spans="2:2" ht="33.75" customHeight="1">
      <c r="B570" s="1100"/>
    </row>
    <row r="571" spans="2:2" ht="33.75" customHeight="1">
      <c r="B571" s="1100"/>
    </row>
    <row r="572" spans="2:2" ht="33.75" customHeight="1">
      <c r="B572" s="1100"/>
    </row>
    <row r="573" spans="2:2" ht="33.75" customHeight="1">
      <c r="B573" s="1100"/>
    </row>
    <row r="574" spans="2:2" ht="33.75" customHeight="1">
      <c r="B574" s="1100"/>
    </row>
    <row r="575" spans="2:2" ht="33.75" customHeight="1">
      <c r="B575" s="1100"/>
    </row>
    <row r="576" spans="2:2" ht="33.75" customHeight="1">
      <c r="B576" s="1100"/>
    </row>
    <row r="577" spans="2:8" ht="33.75" customHeight="1">
      <c r="B577" s="1100"/>
    </row>
    <row r="578" spans="2:8" ht="33.75" customHeight="1">
      <c r="B578" s="1100"/>
    </row>
    <row r="579" spans="2:8" ht="33.75" customHeight="1">
      <c r="B579" s="1100"/>
    </row>
    <row r="580" spans="2:8" ht="33.75" customHeight="1">
      <c r="B580" s="1100"/>
    </row>
    <row r="581" spans="2:8" ht="33.75" customHeight="1">
      <c r="B581" s="1100"/>
      <c r="C581" s="1528"/>
      <c r="D581" s="1528"/>
      <c r="E581" s="1080"/>
      <c r="F581" s="1080"/>
      <c r="G581" s="1080"/>
      <c r="H581" s="1080"/>
    </row>
    <row r="582" spans="2:8" ht="33.75" customHeight="1">
      <c r="B582" s="1100"/>
    </row>
    <row r="583" spans="2:8" ht="33.75" customHeight="1">
      <c r="B583" s="1100"/>
    </row>
    <row r="584" spans="2:8" ht="33.75" customHeight="1">
      <c r="B584" s="1100"/>
    </row>
    <row r="585" spans="2:8" ht="33.75" customHeight="1">
      <c r="B585" s="1100"/>
    </row>
    <row r="586" spans="2:8" ht="33.75" customHeight="1">
      <c r="B586" s="1100"/>
    </row>
    <row r="587" spans="2:8" ht="33.75" customHeight="1">
      <c r="B587" s="1100"/>
    </row>
    <row r="588" spans="2:8" ht="33.75" customHeight="1">
      <c r="B588" s="1100"/>
    </row>
    <row r="589" spans="2:8" ht="33.75" customHeight="1">
      <c r="B589" s="1100"/>
    </row>
    <row r="590" spans="2:8" ht="33.75" customHeight="1">
      <c r="B590" s="1100"/>
    </row>
    <row r="591" spans="2:8" ht="33.75" customHeight="1">
      <c r="B591" s="1100"/>
    </row>
    <row r="592" spans="2:8" ht="33.75" customHeight="1">
      <c r="B592" s="1100"/>
    </row>
    <row r="593" spans="2:3" ht="33.75" customHeight="1">
      <c r="B593" s="1100"/>
    </row>
    <row r="594" spans="2:3" ht="33.75" customHeight="1">
      <c r="B594" s="1100"/>
    </row>
    <row r="595" spans="2:3" ht="33.75" customHeight="1">
      <c r="B595" s="1100"/>
    </row>
    <row r="596" spans="2:3" ht="33.75" customHeight="1">
      <c r="B596" s="1100"/>
    </row>
    <row r="597" spans="2:3" ht="33.75" customHeight="1">
      <c r="B597" s="1100"/>
    </row>
    <row r="598" spans="2:3" ht="33.75" customHeight="1">
      <c r="B598" s="1100"/>
    </row>
    <row r="599" spans="2:3" ht="33.75" customHeight="1">
      <c r="B599" s="1100"/>
    </row>
    <row r="600" spans="2:3" ht="33.75" customHeight="1">
      <c r="B600" s="1100"/>
      <c r="C600" s="1530"/>
    </row>
    <row r="601" spans="2:3" ht="33.75" customHeight="1">
      <c r="B601" s="1100"/>
    </row>
    <row r="602" spans="2:3" ht="33.75" customHeight="1">
      <c r="B602" s="1100"/>
    </row>
    <row r="603" spans="2:3" ht="33.75" customHeight="1">
      <c r="B603" s="1100"/>
    </row>
    <row r="604" spans="2:3" ht="33.75" customHeight="1">
      <c r="B604" s="1100"/>
    </row>
    <row r="605" spans="2:3" ht="33.75" customHeight="1">
      <c r="B605" s="1100"/>
    </row>
    <row r="606" spans="2:3" ht="33.75" customHeight="1">
      <c r="B606" s="1100"/>
    </row>
    <row r="607" spans="2:3" ht="33.75" customHeight="1">
      <c r="B607" s="1100"/>
    </row>
    <row r="608" spans="2:3" ht="33.75" customHeight="1">
      <c r="B608" s="1100"/>
    </row>
    <row r="609" spans="2:8" ht="33.75" customHeight="1">
      <c r="B609" s="1100"/>
    </row>
    <row r="611" spans="2:8" ht="33.75" customHeight="1">
      <c r="B611" s="1100"/>
    </row>
    <row r="612" spans="2:8" ht="33.75" customHeight="1">
      <c r="B612" s="1100"/>
    </row>
    <row r="613" spans="2:8" ht="33.75" customHeight="1">
      <c r="B613" s="1100"/>
    </row>
    <row r="614" spans="2:8" ht="33.75" customHeight="1">
      <c r="B614" s="1100"/>
      <c r="C614" s="1528"/>
      <c r="D614" s="1528"/>
      <c r="E614" s="1080"/>
      <c r="F614" s="1080"/>
      <c r="G614" s="1080"/>
      <c r="H614" s="1080"/>
    </row>
    <row r="615" spans="2:8" ht="33.75" customHeight="1">
      <c r="B615" s="1100"/>
    </row>
    <row r="616" spans="2:8" ht="33.75" customHeight="1">
      <c r="B616" s="1100"/>
    </row>
    <row r="617" spans="2:8" ht="33.75" customHeight="1">
      <c r="B617" s="1100"/>
    </row>
    <row r="618" spans="2:8" ht="33.75" customHeight="1">
      <c r="B618" s="1100"/>
    </row>
    <row r="619" spans="2:8" ht="33.75" customHeight="1">
      <c r="B619" s="1100"/>
    </row>
    <row r="620" spans="2:8" ht="33.75" customHeight="1">
      <c r="B620" s="1100"/>
    </row>
    <row r="621" spans="2:8" ht="33.75" customHeight="1">
      <c r="B621" s="1100"/>
    </row>
    <row r="622" spans="2:8" ht="33.75" customHeight="1">
      <c r="B622" s="1100"/>
    </row>
    <row r="623" spans="2:8" ht="33.75" customHeight="1">
      <c r="B623" s="1100"/>
    </row>
    <row r="624" spans="2:8" ht="33.75" customHeight="1">
      <c r="B624" s="1100"/>
    </row>
    <row r="625" spans="2:2" ht="33.75" customHeight="1">
      <c r="B625" s="1100"/>
    </row>
    <row r="626" spans="2:2" ht="33.75" customHeight="1">
      <c r="B626" s="1100"/>
    </row>
    <row r="627" spans="2:2" ht="33.75" customHeight="1">
      <c r="B627" s="1100"/>
    </row>
    <row r="628" spans="2:2" ht="33.75" customHeight="1">
      <c r="B628" s="1100"/>
    </row>
    <row r="629" spans="2:2" ht="33.75" customHeight="1">
      <c r="B629" s="1100"/>
    </row>
    <row r="630" spans="2:2" ht="33.75" customHeight="1">
      <c r="B630" s="1100"/>
    </row>
    <row r="631" spans="2:2" ht="33.75" customHeight="1">
      <c r="B631" s="1100"/>
    </row>
    <row r="632" spans="2:2" ht="33.75" customHeight="1">
      <c r="B632" s="1100"/>
    </row>
    <row r="633" spans="2:2" ht="33.75" customHeight="1">
      <c r="B633" s="1100"/>
    </row>
    <row r="634" spans="2:2" ht="33.75" customHeight="1">
      <c r="B634" s="1100"/>
    </row>
    <row r="635" spans="2:2" ht="33.75" customHeight="1">
      <c r="B635" s="1100"/>
    </row>
    <row r="636" spans="2:2" ht="33.75" customHeight="1">
      <c r="B636" s="1100"/>
    </row>
    <row r="637" spans="2:2" ht="33.75" customHeight="1">
      <c r="B637" s="1100"/>
    </row>
    <row r="638" spans="2:2" ht="33.75" customHeight="1">
      <c r="B638" s="1100"/>
    </row>
    <row r="639" spans="2:2" ht="33.75" customHeight="1">
      <c r="B639" s="1100"/>
    </row>
    <row r="640" spans="2:2" ht="33.75" customHeight="1">
      <c r="B640" s="1100"/>
    </row>
    <row r="641" spans="2:8" ht="33.75" customHeight="1">
      <c r="B641" s="1100"/>
    </row>
    <row r="642" spans="2:8" ht="33.75" customHeight="1">
      <c r="B642" s="1100"/>
    </row>
    <row r="643" spans="2:8" ht="33.75" customHeight="1">
      <c r="B643" s="1100"/>
      <c r="C643" s="1528"/>
      <c r="D643" s="1528"/>
      <c r="E643" s="1080"/>
      <c r="F643" s="1080"/>
      <c r="G643" s="1080"/>
      <c r="H643" s="1080"/>
    </row>
    <row r="644" spans="2:8" ht="33.75" customHeight="1">
      <c r="B644" s="1100"/>
    </row>
    <row r="645" spans="2:8" ht="33.75" customHeight="1">
      <c r="B645" s="1100"/>
    </row>
    <row r="646" spans="2:8" ht="33.75" customHeight="1">
      <c r="B646" s="1100"/>
    </row>
    <row r="647" spans="2:8" ht="33.75" customHeight="1">
      <c r="B647" s="1100"/>
    </row>
    <row r="648" spans="2:8" ht="33.75" customHeight="1">
      <c r="B648" s="1100"/>
    </row>
    <row r="649" spans="2:8" ht="33.75" customHeight="1">
      <c r="B649" s="1100"/>
    </row>
    <row r="650" spans="2:8" ht="33.75" customHeight="1">
      <c r="B650" s="1100"/>
    </row>
    <row r="651" spans="2:8" ht="33.75" customHeight="1">
      <c r="B651" s="1100"/>
    </row>
    <row r="652" spans="2:8" ht="33.75" customHeight="1">
      <c r="B652" s="1100"/>
    </row>
    <row r="653" spans="2:8" ht="33.75" customHeight="1">
      <c r="B653" s="1100"/>
    </row>
    <row r="654" spans="2:8" ht="33.75" customHeight="1">
      <c r="B654" s="1100"/>
    </row>
  </sheetData>
  <autoFilter ref="A3:AL165" xr:uid="{00000000-0009-0000-0000-00000D000000}"/>
  <mergeCells count="1">
    <mergeCell ref="A1:AL1"/>
  </mergeCells>
  <pageMargins left="0.7" right="0.7" top="0.75" bottom="0.75" header="0.3" footer="0.3"/>
  <pageSetup paperSize="9" scale="13"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U535"/>
  <sheetViews>
    <sheetView view="pageBreakPreview" zoomScale="48" zoomScaleNormal="89" zoomScaleSheetLayoutView="48" workbookViewId="0">
      <selection activeCell="F7" sqref="F7"/>
    </sheetView>
  </sheetViews>
  <sheetFormatPr defaultColWidth="31.5703125" defaultRowHeight="45.75" customHeight="1"/>
  <cols>
    <col min="1" max="1" width="12.42578125" style="1131" customWidth="1"/>
    <col min="2" max="2" width="17.28515625" style="1240" customWidth="1"/>
    <col min="3" max="3" width="35.85546875" style="1166" customWidth="1"/>
    <col min="4" max="4" width="37.5703125" style="1166" customWidth="1"/>
    <col min="5" max="5" width="23.28515625" style="1167" customWidth="1"/>
    <col min="6" max="6" width="36.42578125" style="1167" customWidth="1"/>
    <col min="7" max="7" width="21.42578125" style="1167" customWidth="1"/>
    <col min="8" max="8" width="25.140625" style="1238" customWidth="1"/>
    <col min="9" max="9" width="24.140625" style="59" customWidth="1"/>
    <col min="10" max="10" width="15.85546875" style="557" customWidth="1"/>
    <col min="11" max="11" width="17.5703125" style="557" customWidth="1"/>
    <col min="12" max="12" width="23.7109375" style="57" customWidth="1"/>
    <col min="13" max="13" width="10.5703125" style="57" customWidth="1"/>
    <col min="14" max="14" width="20" style="57" customWidth="1"/>
    <col min="15" max="15" width="29.140625" style="1132" customWidth="1"/>
    <col min="16" max="16" width="25" style="1336" customWidth="1"/>
    <col min="17" max="17" width="31.5703125" style="557" customWidth="1"/>
    <col min="18" max="18" width="13" style="557" customWidth="1"/>
    <col min="19" max="19" width="12.85546875" style="557" customWidth="1"/>
    <col min="20" max="20" width="28.85546875" style="557" customWidth="1"/>
    <col min="21" max="21" width="28.7109375" style="557" customWidth="1"/>
    <col min="22" max="22" width="31.42578125" style="557" customWidth="1"/>
    <col min="23" max="23" width="31.5703125" style="557"/>
    <col min="24" max="24" width="17.5703125" style="557" customWidth="1"/>
    <col min="25" max="25" width="15.85546875" style="557" customWidth="1"/>
    <col min="26" max="26" width="18.28515625" style="557" customWidth="1"/>
    <col min="27" max="16384" width="31.5703125" style="557"/>
  </cols>
  <sheetData>
    <row r="1" spans="1:47" ht="81.75" customHeight="1" thickBot="1">
      <c r="A1" s="1256" t="s">
        <v>0</v>
      </c>
      <c r="B1" s="666" t="s">
        <v>7</v>
      </c>
      <c r="C1" s="1250" t="s">
        <v>1</v>
      </c>
      <c r="D1" s="1250" t="s">
        <v>2</v>
      </c>
      <c r="E1" s="1135" t="s">
        <v>42</v>
      </c>
      <c r="F1" s="1135" t="s">
        <v>8276</v>
      </c>
      <c r="G1" s="1135" t="s">
        <v>41</v>
      </c>
      <c r="H1" s="1135" t="s">
        <v>38</v>
      </c>
      <c r="I1" s="666" t="s">
        <v>8</v>
      </c>
      <c r="J1" s="666" t="s">
        <v>11</v>
      </c>
      <c r="K1" s="666" t="s">
        <v>17</v>
      </c>
      <c r="L1" s="666" t="s">
        <v>3</v>
      </c>
      <c r="M1" s="667" t="s">
        <v>8313</v>
      </c>
      <c r="N1" s="667" t="s">
        <v>8275</v>
      </c>
      <c r="O1" s="1251" t="s">
        <v>21</v>
      </c>
      <c r="P1" s="1252" t="s">
        <v>5</v>
      </c>
      <c r="Q1" s="1136" t="s">
        <v>48</v>
      </c>
      <c r="R1" s="1137" t="s">
        <v>3024</v>
      </c>
      <c r="S1" s="1137" t="s">
        <v>3025</v>
      </c>
      <c r="T1" s="1138" t="s">
        <v>3020</v>
      </c>
      <c r="U1" s="1136" t="s">
        <v>1871</v>
      </c>
      <c r="V1" s="1253" t="s">
        <v>3026</v>
      </c>
      <c r="W1" s="669" t="s">
        <v>9</v>
      </c>
      <c r="X1" s="1254" t="s">
        <v>35</v>
      </c>
      <c r="Y1" s="1255" t="s">
        <v>34</v>
      </c>
      <c r="Z1" s="1255" t="s">
        <v>33</v>
      </c>
    </row>
    <row r="2" spans="1:47" s="1058" customFormat="1" ht="39" customHeight="1">
      <c r="A2" s="1445">
        <v>1</v>
      </c>
      <c r="B2" s="1819"/>
      <c r="C2" s="1074"/>
      <c r="D2" s="1074"/>
      <c r="E2" s="1801"/>
      <c r="F2" s="1074"/>
      <c r="G2" s="1804"/>
      <c r="H2" s="1074"/>
      <c r="I2" s="1437"/>
      <c r="J2" s="1094"/>
      <c r="K2" s="1094"/>
      <c r="L2" s="1094"/>
      <c r="M2" s="1094"/>
      <c r="N2" s="1094"/>
      <c r="O2" s="1090">
        <v>0</v>
      </c>
      <c r="P2" s="1065">
        <v>0</v>
      </c>
      <c r="Q2" s="1065"/>
      <c r="R2" s="1065"/>
      <c r="S2" s="1065"/>
      <c r="T2" s="1124"/>
      <c r="U2" s="1070"/>
      <c r="V2" s="1065"/>
      <c r="W2" s="1065">
        <f>O2-P2-Q2</f>
        <v>0</v>
      </c>
      <c r="X2" s="1072"/>
      <c r="Y2" s="1072"/>
      <c r="Z2" s="663"/>
      <c r="AA2" s="663"/>
      <c r="AB2" s="663"/>
      <c r="AC2" s="663"/>
      <c r="AD2" s="663"/>
      <c r="AE2" s="663"/>
      <c r="AF2" s="663"/>
      <c r="AG2" s="663"/>
      <c r="AH2" s="663"/>
      <c r="AI2" s="663"/>
      <c r="AJ2" s="663"/>
      <c r="AK2" s="663"/>
      <c r="AL2" s="663"/>
      <c r="AM2" s="663"/>
      <c r="AN2" s="663"/>
      <c r="AO2" s="676"/>
      <c r="AP2" s="105" t="s">
        <v>14</v>
      </c>
      <c r="AQ2" s="105" t="s">
        <v>14</v>
      </c>
      <c r="AR2" s="105"/>
      <c r="AS2" s="105"/>
      <c r="AT2" s="105"/>
      <c r="AU2" s="105"/>
    </row>
    <row r="3" spans="1:47" ht="39" customHeight="1">
      <c r="A3" s="1139">
        <f t="shared" ref="A3:A19" si="0">A2+1</f>
        <v>2</v>
      </c>
      <c r="B3" s="1805"/>
      <c r="C3" s="1083"/>
      <c r="D3" s="1083"/>
      <c r="E3" s="1155"/>
      <c r="F3" s="105"/>
      <c r="G3" s="1527"/>
      <c r="H3" s="1801"/>
      <c r="I3" s="1437"/>
      <c r="J3" s="1094"/>
      <c r="K3" s="1094"/>
      <c r="L3" s="1094"/>
      <c r="M3" s="1094"/>
      <c r="N3" s="1094"/>
      <c r="O3" s="1090">
        <v>0</v>
      </c>
      <c r="P3" s="1065">
        <v>0</v>
      </c>
      <c r="Q3" s="1422"/>
      <c r="R3" s="1065"/>
      <c r="S3" s="1070"/>
      <c r="T3" s="1124">
        <f t="shared" ref="T3:T29" si="1">O3-P3-Q3</f>
        <v>0</v>
      </c>
      <c r="U3" s="1065"/>
      <c r="V3" s="1065"/>
      <c r="W3" s="1065">
        <f t="shared" ref="W3:W11" si="2">O3-P3-Q3</f>
        <v>0</v>
      </c>
      <c r="X3" s="1072"/>
      <c r="Y3" s="1072"/>
      <c r="Z3" s="1072"/>
    </row>
    <row r="4" spans="1:47" s="1179" customFormat="1" ht="39" customHeight="1">
      <c r="A4" s="1139">
        <f t="shared" si="0"/>
        <v>3</v>
      </c>
      <c r="B4" s="1687"/>
      <c r="C4" s="1178"/>
      <c r="D4" s="1178"/>
      <c r="E4" s="1459"/>
      <c r="F4" s="1178"/>
      <c r="G4" s="1458"/>
      <c r="H4" s="1425"/>
      <c r="I4" s="105"/>
      <c r="J4" s="105"/>
      <c r="K4" s="105"/>
      <c r="L4" s="105"/>
      <c r="M4" s="1130"/>
      <c r="N4" s="105"/>
      <c r="O4" s="1090">
        <v>0</v>
      </c>
      <c r="P4" s="1065">
        <v>0</v>
      </c>
      <c r="Q4" s="1065"/>
      <c r="R4" s="1065"/>
      <c r="S4" s="1070"/>
      <c r="T4" s="1124">
        <f t="shared" si="1"/>
        <v>0</v>
      </c>
      <c r="U4" s="1065"/>
      <c r="V4" s="1065"/>
      <c r="W4" s="1065">
        <f t="shared" si="2"/>
        <v>0</v>
      </c>
      <c r="X4" s="1072"/>
      <c r="Y4" s="1072"/>
      <c r="Z4" s="1072"/>
    </row>
    <row r="5" spans="1:47" s="1179" customFormat="1" ht="39" customHeight="1">
      <c r="A5" s="1139">
        <f t="shared" si="0"/>
        <v>4</v>
      </c>
      <c r="B5" s="1687"/>
      <c r="C5" s="1056"/>
      <c r="D5" s="1056"/>
      <c r="E5" s="1056"/>
      <c r="F5" s="1056"/>
      <c r="G5" s="1057"/>
      <c r="H5" s="1424"/>
      <c r="I5" s="105"/>
      <c r="J5" s="105"/>
      <c r="K5" s="105"/>
      <c r="L5" s="105"/>
      <c r="M5" s="1130"/>
      <c r="N5" s="1094"/>
      <c r="O5" s="1090">
        <v>0</v>
      </c>
      <c r="P5" s="1065">
        <v>0</v>
      </c>
      <c r="Q5" s="1065"/>
      <c r="R5" s="1065"/>
      <c r="S5" s="1065"/>
      <c r="T5" s="1124">
        <f t="shared" si="1"/>
        <v>0</v>
      </c>
      <c r="U5" s="1065"/>
      <c r="V5" s="1065"/>
      <c r="W5" s="1065">
        <f t="shared" si="2"/>
        <v>0</v>
      </c>
      <c r="X5" s="663"/>
      <c r="Y5" s="663"/>
      <c r="Z5" s="663"/>
    </row>
    <row r="6" spans="1:47" ht="39" customHeight="1">
      <c r="A6" s="1139">
        <f t="shared" si="0"/>
        <v>5</v>
      </c>
      <c r="B6" s="1687"/>
      <c r="C6" s="1074"/>
      <c r="D6" s="1074"/>
      <c r="E6" s="1801"/>
      <c r="F6" s="1074"/>
      <c r="G6" s="1806"/>
      <c r="H6" s="1808"/>
      <c r="I6" s="105"/>
      <c r="J6" s="1094"/>
      <c r="K6" s="105"/>
      <c r="L6" s="1094"/>
      <c r="M6" s="1130"/>
      <c r="N6" s="1094"/>
      <c r="O6" s="1090">
        <v>0</v>
      </c>
      <c r="P6" s="1065">
        <v>0</v>
      </c>
      <c r="Q6" s="1065"/>
      <c r="R6" s="1072"/>
      <c r="S6" s="1072"/>
      <c r="T6" s="1124">
        <f t="shared" si="1"/>
        <v>0</v>
      </c>
      <c r="U6" s="1072"/>
      <c r="V6" s="1072"/>
      <c r="W6" s="1065">
        <f t="shared" si="2"/>
        <v>0</v>
      </c>
      <c r="X6" s="663"/>
      <c r="Y6" s="663"/>
      <c r="Z6" s="663"/>
    </row>
    <row r="7" spans="1:47" ht="39" customHeight="1">
      <c r="A7" s="1139">
        <f t="shared" si="0"/>
        <v>6</v>
      </c>
      <c r="B7" s="1687"/>
      <c r="C7" s="1056"/>
      <c r="D7" s="1056"/>
      <c r="E7" s="1056"/>
      <c r="F7" s="1056"/>
      <c r="G7" s="1423"/>
      <c r="H7" s="1599"/>
      <c r="I7" s="105"/>
      <c r="J7" s="1094"/>
      <c r="K7" s="105"/>
      <c r="L7" s="1094"/>
      <c r="M7" s="1130"/>
      <c r="N7" s="1094"/>
      <c r="O7" s="1090">
        <v>0</v>
      </c>
      <c r="P7" s="1065">
        <v>0</v>
      </c>
      <c r="Q7" s="1065"/>
      <c r="R7" s="1065"/>
      <c r="S7" s="1065"/>
      <c r="T7" s="1124">
        <f t="shared" si="1"/>
        <v>0</v>
      </c>
      <c r="U7" s="1065"/>
      <c r="V7" s="1065"/>
      <c r="W7" s="1065">
        <f t="shared" si="2"/>
        <v>0</v>
      </c>
      <c r="X7" s="663"/>
      <c r="Y7" s="663"/>
      <c r="Z7" s="663"/>
    </row>
    <row r="8" spans="1:47" s="1058" customFormat="1" ht="39" customHeight="1">
      <c r="A8" s="1452">
        <f t="shared" si="0"/>
        <v>7</v>
      </c>
      <c r="B8" s="1687"/>
      <c r="C8" s="1056"/>
      <c r="D8" s="1056"/>
      <c r="E8" s="1801"/>
      <c r="F8" s="1056"/>
      <c r="G8" s="1057"/>
      <c r="H8" s="1599"/>
      <c r="I8" s="105"/>
      <c r="J8" s="105"/>
      <c r="K8" s="105"/>
      <c r="L8" s="105"/>
      <c r="M8" s="1130"/>
      <c r="N8" s="1094"/>
      <c r="O8" s="1090">
        <v>0</v>
      </c>
      <c r="P8" s="1065">
        <v>0</v>
      </c>
      <c r="Q8" s="1065"/>
      <c r="R8" s="1065"/>
      <c r="S8" s="1065"/>
      <c r="T8" s="1124">
        <f t="shared" si="1"/>
        <v>0</v>
      </c>
      <c r="U8" s="1065"/>
      <c r="V8" s="1065"/>
      <c r="W8" s="1065">
        <f t="shared" si="2"/>
        <v>0</v>
      </c>
      <c r="X8" s="1072"/>
      <c r="Y8" s="663"/>
      <c r="Z8" s="663"/>
      <c r="AA8" s="663"/>
      <c r="AB8" s="663"/>
      <c r="AC8" s="663"/>
      <c r="AD8" s="663"/>
      <c r="AE8" s="663"/>
      <c r="AF8" s="663"/>
      <c r="AG8" s="663"/>
      <c r="AH8" s="663"/>
      <c r="AI8" s="663"/>
      <c r="AJ8" s="663"/>
      <c r="AK8" s="663"/>
      <c r="AL8" s="663"/>
      <c r="AM8" s="663"/>
      <c r="AN8" s="676"/>
      <c r="AO8" s="105"/>
      <c r="AP8" s="105"/>
      <c r="AQ8" s="105"/>
      <c r="AR8" s="105"/>
      <c r="AS8" s="105"/>
      <c r="AT8" s="105"/>
    </row>
    <row r="9" spans="1:47" s="57" customFormat="1" ht="39" customHeight="1">
      <c r="A9" s="1139">
        <f t="shared" si="0"/>
        <v>8</v>
      </c>
      <c r="B9" s="1687"/>
      <c r="C9" s="1056"/>
      <c r="D9" s="1056"/>
      <c r="E9" s="1123"/>
      <c r="F9" s="1123"/>
      <c r="G9" s="1423"/>
      <c r="H9" s="1123"/>
      <c r="I9" s="105"/>
      <c r="J9" s="105"/>
      <c r="K9" s="105"/>
      <c r="L9" s="105"/>
      <c r="M9" s="1130"/>
      <c r="N9" s="1094"/>
      <c r="O9" s="1090">
        <v>0</v>
      </c>
      <c r="P9" s="1065">
        <v>0</v>
      </c>
      <c r="Q9" s="299"/>
      <c r="R9" s="299"/>
      <c r="S9" s="299"/>
      <c r="T9" s="1124">
        <f t="shared" si="1"/>
        <v>0</v>
      </c>
      <c r="U9" s="299"/>
      <c r="V9" s="299"/>
      <c r="W9" s="1065">
        <f t="shared" si="2"/>
        <v>0</v>
      </c>
      <c r="X9" s="1623"/>
      <c r="Y9" s="1623"/>
      <c r="Z9" s="1623"/>
    </row>
    <row r="10" spans="1:47" ht="39" customHeight="1">
      <c r="A10" s="1139">
        <f t="shared" si="0"/>
        <v>9</v>
      </c>
      <c r="B10" s="1476"/>
      <c r="C10" s="1056"/>
      <c r="D10" s="1056"/>
      <c r="E10" s="1056"/>
      <c r="F10" s="1056"/>
      <c r="G10" s="1057"/>
      <c r="H10" s="1056"/>
      <c r="I10" s="105"/>
      <c r="J10" s="105"/>
      <c r="K10" s="299"/>
      <c r="L10" s="105"/>
      <c r="M10" s="1085"/>
      <c r="N10" s="1130"/>
      <c r="O10" s="1090">
        <v>0</v>
      </c>
      <c r="P10" s="1065">
        <v>0</v>
      </c>
      <c r="Q10" s="1056"/>
      <c r="R10" s="1056"/>
      <c r="S10" s="1056"/>
      <c r="T10" s="1124">
        <f t="shared" si="1"/>
        <v>0</v>
      </c>
      <c r="U10" s="1056"/>
      <c r="V10" s="1056"/>
      <c r="W10" s="1065">
        <f t="shared" si="2"/>
        <v>0</v>
      </c>
      <c r="X10" s="299"/>
      <c r="Y10" s="1623"/>
      <c r="Z10" s="1623"/>
    </row>
    <row r="11" spans="1:47" ht="39" customHeight="1">
      <c r="A11" s="1139">
        <f t="shared" si="0"/>
        <v>10</v>
      </c>
      <c r="B11" s="1126"/>
      <c r="C11" s="1075"/>
      <c r="D11" s="1075"/>
      <c r="E11" s="1075"/>
      <c r="F11" s="1075"/>
      <c r="G11" s="1076"/>
      <c r="H11" s="1116"/>
      <c r="I11" s="105"/>
      <c r="J11" s="105"/>
      <c r="K11" s="299"/>
      <c r="L11" s="1068"/>
      <c r="M11" s="299"/>
      <c r="N11" s="1130"/>
      <c r="O11" s="1142"/>
      <c r="P11" s="1143"/>
      <c r="Q11" s="1056"/>
      <c r="R11" s="1056"/>
      <c r="S11" s="1056"/>
      <c r="T11" s="1124">
        <f t="shared" si="1"/>
        <v>0</v>
      </c>
      <c r="U11" s="1056"/>
      <c r="V11" s="1056"/>
      <c r="W11" s="1065">
        <f t="shared" si="2"/>
        <v>0</v>
      </c>
      <c r="X11" s="299"/>
      <c r="Y11" s="299"/>
      <c r="Z11" s="299"/>
    </row>
    <row r="12" spans="1:47" s="1064" customFormat="1" ht="39" customHeight="1">
      <c r="A12" s="1140">
        <f t="shared" si="0"/>
        <v>11</v>
      </c>
      <c r="B12" s="1126"/>
      <c r="C12" s="1075"/>
      <c r="D12" s="1075"/>
      <c r="E12" s="1075"/>
      <c r="F12" s="1075"/>
      <c r="G12" s="1076"/>
      <c r="H12" s="1116"/>
      <c r="I12" s="1068"/>
      <c r="J12" s="1242"/>
      <c r="K12" s="1241"/>
      <c r="L12" s="1241"/>
      <c r="M12" s="1241"/>
      <c r="N12" s="1243"/>
      <c r="O12" s="1244"/>
      <c r="P12" s="1245"/>
      <c r="Q12" s="1075"/>
      <c r="R12" s="1075"/>
      <c r="S12" s="1075"/>
      <c r="T12" s="1124">
        <f t="shared" si="1"/>
        <v>0</v>
      </c>
      <c r="U12" s="1075"/>
      <c r="V12" s="1075"/>
      <c r="W12" s="1065">
        <f t="shared" ref="W12:W28" si="3">R12-S12-T12</f>
        <v>0</v>
      </c>
      <c r="X12" s="1241"/>
      <c r="Y12" s="1241"/>
      <c r="Z12" s="1241"/>
    </row>
    <row r="13" spans="1:47" s="1064" customFormat="1" ht="39" customHeight="1">
      <c r="A13" s="1140">
        <f t="shared" si="0"/>
        <v>12</v>
      </c>
      <c r="B13" s="1126"/>
      <c r="C13" s="1075"/>
      <c r="D13" s="1075"/>
      <c r="E13" s="743"/>
      <c r="F13" s="743"/>
      <c r="G13" s="744"/>
      <c r="H13" s="743"/>
      <c r="I13" s="1068"/>
      <c r="J13" s="1068"/>
      <c r="K13" s="1068"/>
      <c r="L13" s="1241"/>
      <c r="M13" s="1241"/>
      <c r="N13" s="1068"/>
      <c r="O13" s="1077"/>
      <c r="P13" s="1077"/>
      <c r="Q13" s="1075"/>
      <c r="R13" s="1075"/>
      <c r="S13" s="1075"/>
      <c r="T13" s="1124">
        <f t="shared" si="1"/>
        <v>0</v>
      </c>
      <c r="U13" s="1075"/>
      <c r="V13" s="1075"/>
      <c r="W13" s="1065">
        <f t="shared" si="3"/>
        <v>0</v>
      </c>
      <c r="X13" s="1241"/>
      <c r="Y13" s="1241"/>
      <c r="Z13" s="1241"/>
    </row>
    <row r="14" spans="1:47" s="1058" customFormat="1" ht="39" customHeight="1">
      <c r="A14" s="1139">
        <f t="shared" si="0"/>
        <v>13</v>
      </c>
      <c r="B14" s="1126"/>
      <c r="C14" s="1056"/>
      <c r="D14" s="1056"/>
      <c r="E14" s="743"/>
      <c r="F14" s="743"/>
      <c r="G14" s="744"/>
      <c r="H14" s="743"/>
      <c r="I14" s="1068"/>
      <c r="J14" s="1068"/>
      <c r="K14" s="105"/>
      <c r="L14" s="1241"/>
      <c r="M14" s="105"/>
      <c r="N14" s="105"/>
      <c r="O14" s="1090"/>
      <c r="P14" s="1065"/>
      <c r="Q14" s="1065"/>
      <c r="R14" s="1065"/>
      <c r="S14" s="1065"/>
      <c r="T14" s="1124">
        <f t="shared" si="1"/>
        <v>0</v>
      </c>
      <c r="U14" s="1065"/>
      <c r="V14" s="1065"/>
      <c r="W14" s="1065">
        <f t="shared" si="3"/>
        <v>0</v>
      </c>
      <c r="X14" s="1072"/>
      <c r="Y14" s="663"/>
      <c r="Z14" s="663"/>
      <c r="AA14" s="663"/>
      <c r="AB14" s="663"/>
      <c r="AC14" s="663"/>
      <c r="AD14" s="663"/>
      <c r="AE14" s="663"/>
      <c r="AF14" s="663"/>
      <c r="AG14" s="663"/>
      <c r="AH14" s="663"/>
      <c r="AI14" s="663"/>
      <c r="AJ14" s="663"/>
      <c r="AK14" s="663"/>
      <c r="AL14" s="626"/>
      <c r="AM14" s="663"/>
    </row>
    <row r="15" spans="1:47" s="1064" customFormat="1" ht="39" customHeight="1">
      <c r="A15" s="1140">
        <f t="shared" si="0"/>
        <v>14</v>
      </c>
      <c r="B15" s="1126"/>
      <c r="C15" s="1075"/>
      <c r="D15" s="1075"/>
      <c r="E15" s="1146"/>
      <c r="F15" s="1246"/>
      <c r="G15" s="1247"/>
      <c r="H15" s="1247"/>
      <c r="I15" s="1068"/>
      <c r="J15" s="1068"/>
      <c r="K15" s="1068"/>
      <c r="L15" s="1241"/>
      <c r="M15" s="105"/>
      <c r="N15" s="1068"/>
      <c r="O15" s="1077"/>
      <c r="P15" s="1077"/>
      <c r="Q15" s="1075"/>
      <c r="R15" s="1075"/>
      <c r="S15" s="1075"/>
      <c r="T15" s="1124">
        <f t="shared" si="1"/>
        <v>0</v>
      </c>
      <c r="U15" s="1075"/>
      <c r="V15" s="1075"/>
      <c r="W15" s="1065">
        <f t="shared" si="3"/>
        <v>0</v>
      </c>
      <c r="X15" s="1241"/>
      <c r="Y15" s="1241"/>
      <c r="Z15" s="1241"/>
    </row>
    <row r="16" spans="1:47" s="1064" customFormat="1" ht="39" customHeight="1">
      <c r="A16" s="1140">
        <f t="shared" si="0"/>
        <v>15</v>
      </c>
      <c r="B16" s="1126"/>
      <c r="C16" s="1075"/>
      <c r="D16" s="1075"/>
      <c r="E16" s="743"/>
      <c r="F16" s="743"/>
      <c r="G16" s="744"/>
      <c r="H16" s="743"/>
      <c r="I16" s="1068"/>
      <c r="J16" s="1068"/>
      <c r="K16" s="1068"/>
      <c r="L16" s="1241"/>
      <c r="M16" s="105"/>
      <c r="N16" s="1068"/>
      <c r="O16" s="1077"/>
      <c r="P16" s="1077"/>
      <c r="Q16" s="1075"/>
      <c r="R16" s="1075"/>
      <c r="S16" s="1075"/>
      <c r="T16" s="1124">
        <f t="shared" si="1"/>
        <v>0</v>
      </c>
      <c r="U16" s="1075"/>
      <c r="V16" s="1075"/>
      <c r="W16" s="1065">
        <f t="shared" si="3"/>
        <v>0</v>
      </c>
      <c r="X16" s="1241"/>
      <c r="Y16" s="1241"/>
      <c r="Z16" s="1241"/>
    </row>
    <row r="17" spans="1:26" ht="39" customHeight="1">
      <c r="A17" s="1139">
        <f t="shared" si="0"/>
        <v>16</v>
      </c>
      <c r="B17" s="1126"/>
      <c r="C17" s="1083"/>
      <c r="D17" s="1083"/>
      <c r="E17" s="743"/>
      <c r="F17" s="743"/>
      <c r="G17" s="744"/>
      <c r="H17" s="743"/>
      <c r="I17" s="1068"/>
      <c r="J17" s="1068"/>
      <c r="K17" s="1068"/>
      <c r="L17" s="1241"/>
      <c r="M17" s="105"/>
      <c r="N17" s="299"/>
      <c r="O17" s="1143"/>
      <c r="P17" s="1145"/>
      <c r="Q17" s="1056"/>
      <c r="R17" s="1056"/>
      <c r="S17" s="1056"/>
      <c r="T17" s="1124">
        <f t="shared" si="1"/>
        <v>0</v>
      </c>
      <c r="U17" s="1056"/>
      <c r="V17" s="1127"/>
      <c r="W17" s="1065">
        <f t="shared" si="3"/>
        <v>0</v>
      </c>
      <c r="X17" s="299"/>
      <c r="Y17" s="299"/>
      <c r="Z17" s="299"/>
    </row>
    <row r="18" spans="1:26" ht="39" customHeight="1">
      <c r="A18" s="1139">
        <f t="shared" si="0"/>
        <v>17</v>
      </c>
      <c r="B18" s="1126"/>
      <c r="C18" s="1075"/>
      <c r="D18" s="1075"/>
      <c r="E18" s="1075"/>
      <c r="F18" s="1075"/>
      <c r="G18" s="1076"/>
      <c r="H18" s="1129"/>
      <c r="I18" s="1068"/>
      <c r="J18" s="105"/>
      <c r="K18" s="105"/>
      <c r="L18" s="105"/>
      <c r="M18" s="105"/>
      <c r="N18" s="105"/>
      <c r="O18" s="1065"/>
      <c r="P18" s="1065"/>
      <c r="Q18" s="1056"/>
      <c r="R18" s="1056"/>
      <c r="S18" s="1056"/>
      <c r="T18" s="1124">
        <f t="shared" si="1"/>
        <v>0</v>
      </c>
      <c r="U18" s="1056"/>
      <c r="V18" s="1127"/>
      <c r="W18" s="1065">
        <f t="shared" si="3"/>
        <v>0</v>
      </c>
      <c r="X18" s="299"/>
      <c r="Y18" s="299"/>
      <c r="Z18" s="299"/>
    </row>
    <row r="19" spans="1:26" ht="39" customHeight="1">
      <c r="A19" s="1139">
        <f t="shared" si="0"/>
        <v>18</v>
      </c>
      <c r="B19" s="1126"/>
      <c r="C19" s="1083"/>
      <c r="D19" s="1083"/>
      <c r="E19" s="743"/>
      <c r="F19" s="743"/>
      <c r="G19" s="744"/>
      <c r="H19" s="743"/>
      <c r="I19" s="1068"/>
      <c r="J19" s="1127"/>
      <c r="K19" s="299"/>
      <c r="L19" s="299"/>
      <c r="M19" s="105"/>
      <c r="N19" s="299"/>
      <c r="O19" s="1065"/>
      <c r="P19" s="1145"/>
      <c r="Q19" s="1056"/>
      <c r="R19" s="1056"/>
      <c r="S19" s="1056"/>
      <c r="T19" s="1124">
        <f t="shared" si="1"/>
        <v>0</v>
      </c>
      <c r="U19" s="1056"/>
      <c r="V19" s="1127"/>
      <c r="W19" s="1065">
        <f t="shared" si="3"/>
        <v>0</v>
      </c>
      <c r="X19" s="299"/>
      <c r="Y19" s="299"/>
      <c r="Z19" s="299"/>
    </row>
    <row r="20" spans="1:26" ht="39" customHeight="1">
      <c r="A20" s="1139">
        <f t="shared" ref="A20:A26" si="4">A19+1</f>
        <v>19</v>
      </c>
      <c r="B20" s="1126"/>
      <c r="C20" s="1151"/>
      <c r="D20" s="1083"/>
      <c r="E20" s="743"/>
      <c r="F20" s="743"/>
      <c r="G20" s="744"/>
      <c r="H20" s="743"/>
      <c r="I20" s="1068"/>
      <c r="J20" s="1144"/>
      <c r="K20" s="299"/>
      <c r="L20" s="299"/>
      <c r="M20" s="105"/>
      <c r="N20" s="299"/>
      <c r="O20" s="1143"/>
      <c r="P20" s="1143"/>
      <c r="Q20" s="1056"/>
      <c r="R20" s="1056"/>
      <c r="S20" s="1056"/>
      <c r="T20" s="1124">
        <f t="shared" si="1"/>
        <v>0</v>
      </c>
      <c r="U20" s="1056"/>
      <c r="V20" s="1056"/>
      <c r="W20" s="1065">
        <f t="shared" si="3"/>
        <v>0</v>
      </c>
      <c r="X20" s="1056"/>
      <c r="Y20" s="1144"/>
      <c r="Z20" s="1144"/>
    </row>
    <row r="21" spans="1:26" ht="39" customHeight="1">
      <c r="A21" s="1139">
        <f t="shared" si="4"/>
        <v>20</v>
      </c>
      <c r="B21" s="1126"/>
      <c r="C21" s="743"/>
      <c r="D21" s="743"/>
      <c r="E21" s="743"/>
      <c r="F21" s="743"/>
      <c r="G21" s="744"/>
      <c r="H21" s="743"/>
      <c r="I21" s="1068"/>
      <c r="J21" s="1144"/>
      <c r="K21" s="299"/>
      <c r="L21" s="1241"/>
      <c r="M21" s="105"/>
      <c r="N21" s="299"/>
      <c r="O21" s="1143"/>
      <c r="P21" s="1145"/>
      <c r="Q21" s="1056"/>
      <c r="R21" s="1056"/>
      <c r="S21" s="1056"/>
      <c r="T21" s="1124">
        <f t="shared" si="1"/>
        <v>0</v>
      </c>
      <c r="U21" s="1056"/>
      <c r="V21" s="1056"/>
      <c r="W21" s="1065">
        <f t="shared" si="3"/>
        <v>0</v>
      </c>
      <c r="X21" s="299"/>
      <c r="Y21" s="299"/>
      <c r="Z21" s="299"/>
    </row>
    <row r="22" spans="1:26" ht="39" customHeight="1">
      <c r="A22" s="1139">
        <f t="shared" si="4"/>
        <v>21</v>
      </c>
      <c r="B22" s="1126"/>
      <c r="C22" s="1151"/>
      <c r="D22" s="1083"/>
      <c r="E22" s="1152"/>
      <c r="F22" s="1153"/>
      <c r="G22" s="1153"/>
      <c r="H22" s="1153"/>
      <c r="I22" s="1068"/>
      <c r="J22" s="1144"/>
      <c r="K22" s="299"/>
      <c r="L22" s="1241"/>
      <c r="M22" s="105"/>
      <c r="N22" s="299"/>
      <c r="O22" s="1143"/>
      <c r="P22" s="1145"/>
      <c r="Q22" s="1056"/>
      <c r="R22" s="1056"/>
      <c r="S22" s="1056"/>
      <c r="T22" s="1124">
        <f t="shared" si="1"/>
        <v>0</v>
      </c>
      <c r="U22" s="1056"/>
      <c r="V22" s="1056"/>
      <c r="W22" s="1065">
        <f t="shared" si="3"/>
        <v>0</v>
      </c>
      <c r="X22" s="299"/>
      <c r="Y22" s="299"/>
      <c r="Z22" s="299"/>
    </row>
    <row r="23" spans="1:26" ht="39" customHeight="1">
      <c r="A23" s="1139">
        <f t="shared" si="4"/>
        <v>22</v>
      </c>
      <c r="B23" s="1084"/>
      <c r="C23" s="1151"/>
      <c r="D23" s="1151"/>
      <c r="E23" s="1155"/>
      <c r="F23" s="1153"/>
      <c r="G23" s="1153"/>
      <c r="H23" s="1153"/>
      <c r="I23" s="1068"/>
      <c r="J23" s="1144"/>
      <c r="K23" s="299"/>
      <c r="L23" s="299"/>
      <c r="M23" s="299"/>
      <c r="N23" s="299"/>
      <c r="O23" s="1143"/>
      <c r="P23" s="1145"/>
      <c r="Q23" s="1056"/>
      <c r="R23" s="1056"/>
      <c r="S23" s="1056"/>
      <c r="T23" s="1124">
        <f t="shared" si="1"/>
        <v>0</v>
      </c>
      <c r="U23" s="1056"/>
      <c r="V23" s="1056"/>
      <c r="W23" s="1065">
        <f t="shared" si="3"/>
        <v>0</v>
      </c>
      <c r="X23" s="1056"/>
      <c r="Y23" s="1056"/>
      <c r="Z23" s="1056"/>
    </row>
    <row r="24" spans="1:26" ht="39" customHeight="1">
      <c r="A24" s="1139">
        <f t="shared" si="4"/>
        <v>23</v>
      </c>
      <c r="B24" s="1084"/>
      <c r="C24" s="1083"/>
      <c r="D24" s="1083"/>
      <c r="E24" s="1155"/>
      <c r="F24" s="1153"/>
      <c r="G24" s="1153"/>
      <c r="H24" s="1153"/>
      <c r="I24" s="1154"/>
      <c r="J24" s="1127"/>
      <c r="K24" s="1056"/>
      <c r="L24" s="299"/>
      <c r="M24" s="299"/>
      <c r="N24" s="299"/>
      <c r="O24" s="1143"/>
      <c r="P24" s="1145"/>
      <c r="Q24" s="1056"/>
      <c r="R24" s="1056"/>
      <c r="S24" s="1056"/>
      <c r="T24" s="1124">
        <f t="shared" si="1"/>
        <v>0</v>
      </c>
      <c r="U24" s="1056"/>
      <c r="V24" s="1056"/>
      <c r="W24" s="1065">
        <f t="shared" si="3"/>
        <v>0</v>
      </c>
      <c r="X24" s="1056"/>
      <c r="Y24" s="1056"/>
      <c r="Z24" s="1056"/>
    </row>
    <row r="25" spans="1:26" ht="39" customHeight="1">
      <c r="A25" s="1139">
        <f t="shared" si="4"/>
        <v>24</v>
      </c>
      <c r="B25" s="1084"/>
      <c r="C25" s="1151"/>
      <c r="D25" s="1151"/>
      <c r="E25" s="1152"/>
      <c r="F25" s="1153"/>
      <c r="G25" s="1153"/>
      <c r="H25" s="1153"/>
      <c r="I25" s="1154"/>
      <c r="J25" s="1127"/>
      <c r="K25" s="1156"/>
      <c r="L25" s="299"/>
      <c r="M25" s="299"/>
      <c r="N25" s="299"/>
      <c r="O25" s="1143"/>
      <c r="P25" s="1145"/>
      <c r="Q25" s="1056"/>
      <c r="R25" s="1056"/>
      <c r="S25" s="1056"/>
      <c r="T25" s="1124">
        <f t="shared" si="1"/>
        <v>0</v>
      </c>
      <c r="U25" s="1056"/>
      <c r="V25" s="1056"/>
      <c r="W25" s="1065">
        <f t="shared" si="3"/>
        <v>0</v>
      </c>
      <c r="X25" s="1056"/>
      <c r="Y25" s="1056"/>
      <c r="Z25" s="1056"/>
    </row>
    <row r="26" spans="1:26" ht="39" customHeight="1">
      <c r="A26" s="1139">
        <f t="shared" si="4"/>
        <v>25</v>
      </c>
      <c r="B26" s="1084"/>
      <c r="C26" s="1151"/>
      <c r="D26" s="1151"/>
      <c r="E26" s="1152"/>
      <c r="F26" s="1153"/>
      <c r="G26" s="1153"/>
      <c r="H26" s="1153"/>
      <c r="I26" s="1154"/>
      <c r="J26" s="1127"/>
      <c r="K26" s="1056"/>
      <c r="L26" s="299"/>
      <c r="M26" s="299"/>
      <c r="N26" s="299"/>
      <c r="O26" s="1143"/>
      <c r="P26" s="1145"/>
      <c r="Q26" s="1056"/>
      <c r="R26" s="1056"/>
      <c r="S26" s="1056"/>
      <c r="T26" s="1124">
        <f t="shared" si="1"/>
        <v>0</v>
      </c>
      <c r="U26" s="1056"/>
      <c r="V26" s="1056"/>
      <c r="W26" s="1065">
        <f t="shared" si="3"/>
        <v>0</v>
      </c>
      <c r="X26" s="1056"/>
      <c r="Y26" s="1056"/>
      <c r="Z26" s="1056"/>
    </row>
    <row r="27" spans="1:26" ht="39" customHeight="1">
      <c r="A27" s="1157"/>
      <c r="B27" s="1158"/>
      <c r="C27" s="1151"/>
      <c r="D27" s="1151"/>
      <c r="E27" s="1152"/>
      <c r="F27" s="1153"/>
      <c r="G27" s="1153"/>
      <c r="H27" s="1153"/>
      <c r="I27" s="1154"/>
      <c r="J27" s="1127"/>
      <c r="K27" s="1056"/>
      <c r="L27" s="299"/>
      <c r="M27" s="299"/>
      <c r="N27" s="299"/>
      <c r="O27" s="1143"/>
      <c r="P27" s="1145"/>
      <c r="Q27" s="1056"/>
      <c r="R27" s="1056"/>
      <c r="S27" s="1056"/>
      <c r="T27" s="1124">
        <f t="shared" si="1"/>
        <v>0</v>
      </c>
      <c r="U27" s="1056"/>
      <c r="V27" s="1056"/>
      <c r="W27" s="1065">
        <f t="shared" si="3"/>
        <v>0</v>
      </c>
      <c r="X27" s="1056"/>
      <c r="Y27" s="1056"/>
      <c r="Z27" s="1056"/>
    </row>
    <row r="28" spans="1:26" ht="39" customHeight="1">
      <c r="A28" s="1157"/>
      <c r="B28" s="1158"/>
      <c r="C28" s="1151"/>
      <c r="D28" s="1151"/>
      <c r="E28" s="1152"/>
      <c r="F28" s="1153"/>
      <c r="G28" s="1153"/>
      <c r="H28" s="1153"/>
      <c r="I28" s="1154"/>
      <c r="J28" s="1127"/>
      <c r="K28" s="1056"/>
      <c r="L28" s="299"/>
      <c r="M28" s="299"/>
      <c r="N28" s="299"/>
      <c r="O28" s="1143"/>
      <c r="P28" s="1145"/>
      <c r="Q28" s="1056"/>
      <c r="R28" s="1056"/>
      <c r="S28" s="1056"/>
      <c r="T28" s="1124">
        <f t="shared" si="1"/>
        <v>0</v>
      </c>
      <c r="U28" s="1056"/>
      <c r="V28" s="1056"/>
      <c r="W28" s="1065">
        <f t="shared" si="3"/>
        <v>0</v>
      </c>
      <c r="X28" s="1056"/>
      <c r="Y28" s="1056"/>
      <c r="Z28" s="1056"/>
    </row>
    <row r="29" spans="1:26" ht="39" customHeight="1" thickBot="1">
      <c r="A29" s="1157"/>
      <c r="B29" s="1159"/>
      <c r="C29" s="1160"/>
      <c r="D29" s="1160"/>
      <c r="E29" s="1161"/>
      <c r="F29" s="1161"/>
      <c r="G29" s="1153"/>
      <c r="H29" s="1153"/>
      <c r="I29" s="1154"/>
      <c r="J29" s="1127">
        <f>G29-H29-I29</f>
        <v>0</v>
      </c>
      <c r="K29" s="1056"/>
      <c r="L29" s="299"/>
      <c r="M29" s="299"/>
      <c r="N29" s="299"/>
      <c r="O29" s="1143"/>
      <c r="P29" s="1145"/>
      <c r="Q29" s="1056"/>
      <c r="R29" s="1056"/>
      <c r="S29" s="1056"/>
      <c r="T29" s="1124">
        <f t="shared" si="1"/>
        <v>0</v>
      </c>
      <c r="U29" s="1056"/>
      <c r="V29" s="1056"/>
      <c r="W29" s="1124">
        <f>R29-S29-T29</f>
        <v>0</v>
      </c>
      <c r="X29" s="1056"/>
      <c r="Y29" s="1056"/>
      <c r="Z29" s="1056"/>
    </row>
    <row r="30" spans="1:26" ht="45.75" customHeight="1" thickBot="1">
      <c r="A30" s="3320" t="s">
        <v>6</v>
      </c>
      <c r="B30" s="3321"/>
      <c r="C30" s="3321"/>
      <c r="D30" s="3321"/>
      <c r="E30" s="3321"/>
      <c r="F30" s="3321"/>
      <c r="G30" s="3321"/>
      <c r="H30" s="3321"/>
      <c r="I30" s="3322"/>
      <c r="J30" s="1162">
        <f>COUNTIF(J1:J29,"X")</f>
        <v>0</v>
      </c>
      <c r="K30" s="1162">
        <f>COUNTIF(K1:K29,"X")</f>
        <v>0</v>
      </c>
      <c r="L30" s="1162"/>
      <c r="M30" s="1162"/>
      <c r="N30" s="1162"/>
      <c r="O30" s="1163">
        <f t="shared" ref="O30:W30" si="5">SUBTOTAL(9,O2:O29)</f>
        <v>0</v>
      </c>
      <c r="P30" s="1337">
        <f t="shared" si="5"/>
        <v>0</v>
      </c>
      <c r="Q30" s="1164">
        <f t="shared" si="5"/>
        <v>0</v>
      </c>
      <c r="R30" s="1164">
        <f t="shared" si="5"/>
        <v>0</v>
      </c>
      <c r="S30" s="1164">
        <f t="shared" si="5"/>
        <v>0</v>
      </c>
      <c r="T30" s="1164">
        <f t="shared" si="5"/>
        <v>0</v>
      </c>
      <c r="U30" s="1164">
        <f t="shared" si="5"/>
        <v>0</v>
      </c>
      <c r="V30" s="1164">
        <f t="shared" si="5"/>
        <v>0</v>
      </c>
      <c r="W30" s="1164">
        <f t="shared" si="5"/>
        <v>0</v>
      </c>
      <c r="X30" s="1162">
        <f>COUNTIF(X1:X29,"X")</f>
        <v>0</v>
      </c>
      <c r="Y30" s="1162">
        <f>COUNTIF(Y1:Y29,"X")</f>
        <v>0</v>
      </c>
      <c r="Z30" s="1162">
        <f>COUNTIF(Z1:Z29,"X")</f>
        <v>0</v>
      </c>
    </row>
    <row r="31" spans="1:26" ht="45.75" customHeight="1">
      <c r="A31" s="557"/>
      <c r="B31" s="1165"/>
      <c r="H31" s="1167"/>
      <c r="I31" s="557"/>
      <c r="J31" s="1056"/>
      <c r="K31" s="1056"/>
      <c r="L31" s="299"/>
      <c r="M31" s="299"/>
      <c r="N31" s="299"/>
      <c r="O31" s="1143"/>
      <c r="P31" s="1145"/>
      <c r="Q31" s="1056"/>
      <c r="R31" s="1056"/>
      <c r="S31" s="1056"/>
      <c r="T31" s="1056"/>
      <c r="U31" s="1056"/>
      <c r="V31" s="1056"/>
      <c r="W31" s="1056"/>
      <c r="X31" s="1056"/>
      <c r="Y31" s="1056"/>
      <c r="Z31" s="1056"/>
    </row>
    <row r="32" spans="1:26" s="1168" customFormat="1" ht="45.75" customHeight="1">
      <c r="B32" s="1169"/>
      <c r="C32" s="1170"/>
      <c r="D32" s="1170"/>
      <c r="E32" s="1171"/>
      <c r="F32" s="1171"/>
      <c r="G32" s="1171"/>
      <c r="H32" s="1171"/>
      <c r="J32" s="1172"/>
      <c r="K32" s="1172"/>
      <c r="L32" s="1173"/>
      <c r="M32" s="1173"/>
      <c r="N32" s="1173"/>
      <c r="O32" s="1174"/>
      <c r="P32" s="1338"/>
      <c r="Q32" s="1172"/>
      <c r="R32" s="1172"/>
      <c r="S32" s="1172"/>
      <c r="T32" s="1172"/>
      <c r="U32" s="1172"/>
      <c r="V32" s="1172"/>
      <c r="W32" s="1172"/>
      <c r="X32" s="1172"/>
      <c r="Y32" s="1172"/>
      <c r="Z32" s="1172"/>
    </row>
    <row r="33" spans="1:26" ht="45.75" customHeight="1">
      <c r="A33" s="557"/>
      <c r="B33" s="1165"/>
      <c r="H33" s="1167"/>
      <c r="I33" s="557"/>
      <c r="J33" s="1056"/>
      <c r="K33" s="1056"/>
      <c r="L33" s="299"/>
      <c r="M33" s="299"/>
      <c r="N33" s="299"/>
      <c r="O33" s="1143"/>
      <c r="P33" s="1145"/>
      <c r="Q33" s="1056"/>
      <c r="R33" s="1056"/>
      <c r="S33" s="1056"/>
      <c r="T33" s="1056"/>
      <c r="U33" s="1056"/>
      <c r="V33" s="1056"/>
      <c r="W33" s="1056"/>
      <c r="X33" s="1056"/>
      <c r="Y33" s="1056"/>
      <c r="Z33" s="1056"/>
    </row>
    <row r="34" spans="1:26" ht="45.75" customHeight="1" thickBot="1">
      <c r="B34" s="3323" t="s">
        <v>4991</v>
      </c>
      <c r="C34" s="3323"/>
      <c r="D34" s="3323"/>
      <c r="E34" s="3323"/>
      <c r="F34" s="3323"/>
      <c r="G34" s="3323"/>
      <c r="H34" s="3323"/>
      <c r="I34" s="3323"/>
      <c r="J34" s="1056"/>
      <c r="K34" s="1056"/>
      <c r="L34" s="299"/>
      <c r="M34" s="299"/>
      <c r="N34" s="299"/>
      <c r="O34" s="1143"/>
      <c r="P34" s="1145"/>
      <c r="Q34" s="1056"/>
      <c r="R34" s="1056"/>
      <c r="S34" s="1056"/>
      <c r="T34" s="1056"/>
      <c r="U34" s="1056"/>
      <c r="V34" s="1056"/>
      <c r="W34" s="1056"/>
      <c r="X34" s="1056"/>
      <c r="Y34" s="1056"/>
      <c r="Z34" s="1056"/>
    </row>
    <row r="35" spans="1:26" ht="45.75" customHeight="1" thickBot="1">
      <c r="A35" s="3324" t="s">
        <v>3034</v>
      </c>
      <c r="B35" s="3325"/>
      <c r="C35" s="3325"/>
      <c r="D35" s="3325"/>
      <c r="E35" s="3325"/>
      <c r="F35" s="3325"/>
      <c r="G35" s="3325"/>
      <c r="H35" s="3326"/>
      <c r="I35" s="1134"/>
      <c r="J35" s="3327"/>
      <c r="K35" s="3327"/>
      <c r="L35" s="3327"/>
      <c r="M35" s="3327"/>
      <c r="N35" s="3327"/>
      <c r="O35" s="3327"/>
      <c r="P35" s="1145"/>
      <c r="Q35" s="1056"/>
      <c r="R35" s="1056"/>
      <c r="S35" s="1056"/>
      <c r="T35" s="1056"/>
      <c r="U35" s="1056"/>
      <c r="V35" s="1056"/>
      <c r="W35" s="1056"/>
      <c r="X35" s="1056"/>
      <c r="Y35" s="1056"/>
      <c r="Z35" s="1056"/>
    </row>
    <row r="36" spans="1:26" ht="81.75" customHeight="1" thickBot="1">
      <c r="A36" s="1256" t="s">
        <v>0</v>
      </c>
      <c r="B36" s="666" t="s">
        <v>7</v>
      </c>
      <c r="C36" s="1250" t="s">
        <v>1</v>
      </c>
      <c r="D36" s="1250" t="s">
        <v>2</v>
      </c>
      <c r="E36" s="1135" t="s">
        <v>42</v>
      </c>
      <c r="F36" s="1135" t="s">
        <v>8276</v>
      </c>
      <c r="G36" s="1135" t="s">
        <v>41</v>
      </c>
      <c r="H36" s="1135" t="s">
        <v>38</v>
      </c>
      <c r="I36" s="666" t="s">
        <v>8</v>
      </c>
      <c r="J36" s="666" t="s">
        <v>11</v>
      </c>
      <c r="K36" s="666" t="s">
        <v>17</v>
      </c>
      <c r="L36" s="666" t="s">
        <v>3</v>
      </c>
      <c r="M36" s="667" t="s">
        <v>8313</v>
      </c>
      <c r="N36" s="667" t="s">
        <v>8275</v>
      </c>
      <c r="O36" s="1251" t="s">
        <v>21</v>
      </c>
      <c r="P36" s="1252" t="s">
        <v>5</v>
      </c>
      <c r="Q36" s="1136" t="s">
        <v>3020</v>
      </c>
      <c r="R36" s="1137" t="s">
        <v>3024</v>
      </c>
      <c r="S36" s="1137" t="s">
        <v>3025</v>
      </c>
      <c r="T36" s="1138" t="s">
        <v>3020</v>
      </c>
      <c r="U36" s="1136" t="s">
        <v>1871</v>
      </c>
      <c r="V36" s="1253" t="s">
        <v>3026</v>
      </c>
      <c r="W36" s="669" t="s">
        <v>9</v>
      </c>
      <c r="X36" s="1254" t="s">
        <v>35</v>
      </c>
      <c r="Y36" s="1255" t="s">
        <v>34</v>
      </c>
      <c r="Z36" s="1255" t="s">
        <v>33</v>
      </c>
    </row>
    <row r="37" spans="1:26" ht="45.75" customHeight="1">
      <c r="A37" s="1175">
        <v>1</v>
      </c>
      <c r="B37" s="1126"/>
      <c r="C37" s="1083"/>
      <c r="D37" s="1083"/>
      <c r="E37" s="1155"/>
      <c r="F37" s="1153"/>
      <c r="G37" s="1153"/>
      <c r="H37" s="1153"/>
      <c r="I37" s="1154"/>
      <c r="J37" s="1127"/>
      <c r="K37" s="1056"/>
      <c r="L37" s="299"/>
      <c r="M37" s="299"/>
      <c r="N37" s="299"/>
      <c r="O37" s="1143"/>
      <c r="P37" s="1145"/>
      <c r="Q37" s="1056"/>
      <c r="R37" s="1056"/>
      <c r="S37" s="1056"/>
      <c r="T37" s="1056"/>
      <c r="U37" s="1056"/>
      <c r="V37" s="1056"/>
      <c r="W37" s="1077">
        <f t="shared" ref="W37:W45" si="6">O37-P37-Q37-T37-V37+U37</f>
        <v>0</v>
      </c>
      <c r="X37" s="1056"/>
      <c r="Y37" s="1056"/>
      <c r="Z37" s="1056"/>
    </row>
    <row r="38" spans="1:26" s="1179" customFormat="1" ht="45.75" customHeight="1">
      <c r="A38" s="1139">
        <f>A37+1</f>
        <v>2</v>
      </c>
      <c r="B38" s="1126"/>
      <c r="C38" s="1176"/>
      <c r="D38" s="1176"/>
      <c r="E38" s="1149"/>
      <c r="F38" s="1150"/>
      <c r="G38" s="1150"/>
      <c r="H38" s="1177"/>
      <c r="I38" s="1154"/>
      <c r="J38" s="1127"/>
      <c r="K38" s="1056"/>
      <c r="L38" s="299"/>
      <c r="M38" s="299"/>
      <c r="N38" s="299"/>
      <c r="O38" s="1143"/>
      <c r="P38" s="1339"/>
      <c r="Q38" s="1178"/>
      <c r="R38" s="1178"/>
      <c r="S38" s="1178"/>
      <c r="T38" s="1178"/>
      <c r="U38" s="1178"/>
      <c r="V38" s="1178"/>
      <c r="W38" s="1077">
        <f t="shared" si="6"/>
        <v>0</v>
      </c>
      <c r="X38" s="1178"/>
      <c r="Y38" s="1178"/>
      <c r="Z38" s="1178"/>
    </row>
    <row r="39" spans="1:26" s="439" customFormat="1" ht="45.75" customHeight="1">
      <c r="A39" s="1139">
        <f t="shared" ref="A39:A66" si="7">A38+1</f>
        <v>3</v>
      </c>
      <c r="B39" s="1126"/>
      <c r="C39" s="1075"/>
      <c r="D39" s="1075"/>
      <c r="E39" s="1155"/>
      <c r="F39" s="1155"/>
      <c r="G39" s="1147"/>
      <c r="H39" s="1148"/>
      <c r="I39" s="1154"/>
      <c r="J39" s="1127"/>
      <c r="K39" s="1056"/>
      <c r="L39" s="299"/>
      <c r="M39" s="299"/>
      <c r="N39" s="1068"/>
      <c r="O39" s="1143"/>
      <c r="P39" s="1095"/>
      <c r="Q39" s="1181"/>
      <c r="R39" s="1181"/>
      <c r="S39" s="1181"/>
      <c r="T39" s="1181"/>
      <c r="U39" s="1181"/>
      <c r="V39" s="1181"/>
      <c r="W39" s="1077">
        <f t="shared" si="6"/>
        <v>0</v>
      </c>
      <c r="X39" s="1181"/>
      <c r="Y39" s="1181"/>
      <c r="Z39" s="1181"/>
    </row>
    <row r="40" spans="1:26" ht="45.75" customHeight="1">
      <c r="A40" s="1139">
        <f t="shared" si="7"/>
        <v>4</v>
      </c>
      <c r="B40" s="1126"/>
      <c r="C40" s="1075"/>
      <c r="D40" s="1075"/>
      <c r="E40" s="1155"/>
      <c r="F40" s="1155"/>
      <c r="G40" s="1147"/>
      <c r="H40" s="1148"/>
      <c r="I40" s="1154"/>
      <c r="J40" s="1127"/>
      <c r="K40" s="1056"/>
      <c r="L40" s="299"/>
      <c r="M40" s="299"/>
      <c r="N40" s="1068"/>
      <c r="O40" s="1143"/>
      <c r="P40" s="1145"/>
      <c r="Q40" s="1056"/>
      <c r="R40" s="1056"/>
      <c r="S40" s="1056"/>
      <c r="T40" s="1056"/>
      <c r="U40" s="1056"/>
      <c r="V40" s="1056"/>
      <c r="W40" s="1077">
        <f t="shared" si="6"/>
        <v>0</v>
      </c>
      <c r="X40" s="1181"/>
      <c r="Y40" s="1181"/>
      <c r="Z40" s="1181"/>
    </row>
    <row r="41" spans="1:26" ht="45.75" customHeight="1">
      <c r="A41" s="1139">
        <f t="shared" si="7"/>
        <v>5</v>
      </c>
      <c r="B41" s="1126"/>
      <c r="C41" s="1075"/>
      <c r="D41" s="1075"/>
      <c r="E41" s="1149"/>
      <c r="F41" s="1150"/>
      <c r="G41" s="1150"/>
      <c r="H41" s="1177"/>
      <c r="I41" s="1154"/>
      <c r="J41" s="1127"/>
      <c r="K41" s="1056"/>
      <c r="L41" s="299"/>
      <c r="M41" s="299"/>
      <c r="N41" s="1068"/>
      <c r="O41" s="1143"/>
      <c r="P41" s="1143"/>
      <c r="Q41" s="1056"/>
      <c r="R41" s="1056"/>
      <c r="S41" s="1056"/>
      <c r="T41" s="1056"/>
      <c r="U41" s="1056"/>
      <c r="V41" s="1056"/>
      <c r="W41" s="1077">
        <f t="shared" si="6"/>
        <v>0</v>
      </c>
      <c r="X41" s="1181"/>
      <c r="Y41" s="1181"/>
      <c r="Z41" s="1181"/>
    </row>
    <row r="42" spans="1:26" ht="45.75" customHeight="1">
      <c r="A42" s="1139">
        <f t="shared" si="7"/>
        <v>6</v>
      </c>
      <c r="B42" s="1126"/>
      <c r="C42" s="1083"/>
      <c r="D42" s="1176"/>
      <c r="E42" s="1149"/>
      <c r="F42" s="1150"/>
      <c r="G42" s="1150"/>
      <c r="H42" s="1177"/>
      <c r="I42" s="1154"/>
      <c r="J42" s="1127"/>
      <c r="K42" s="1056"/>
      <c r="L42" s="299"/>
      <c r="M42" s="299"/>
      <c r="N42" s="1068"/>
      <c r="O42" s="1142"/>
      <c r="P42" s="1145"/>
      <c r="Q42" s="1056"/>
      <c r="R42" s="1056"/>
      <c r="S42" s="1056"/>
      <c r="T42" s="1056"/>
      <c r="U42" s="1056"/>
      <c r="V42" s="1056"/>
      <c r="W42" s="1077">
        <f t="shared" si="6"/>
        <v>0</v>
      </c>
      <c r="X42" s="1056"/>
      <c r="Y42" s="1056"/>
      <c r="Z42" s="1056"/>
    </row>
    <row r="43" spans="1:26" ht="45.75" customHeight="1">
      <c r="A43" s="1139">
        <f t="shared" si="7"/>
        <v>7</v>
      </c>
      <c r="B43" s="1126"/>
      <c r="C43" s="1083"/>
      <c r="D43" s="1176"/>
      <c r="E43" s="1149"/>
      <c r="F43" s="1150"/>
      <c r="G43" s="1150"/>
      <c r="H43" s="1177"/>
      <c r="I43" s="1154"/>
      <c r="J43" s="1127"/>
      <c r="K43" s="1056"/>
      <c r="L43" s="1130"/>
      <c r="M43" s="1130"/>
      <c r="N43" s="1130"/>
      <c r="O43" s="1142"/>
      <c r="P43" s="1145"/>
      <c r="Q43" s="1056"/>
      <c r="R43" s="1056"/>
      <c r="S43" s="1056"/>
      <c r="T43" s="1056"/>
      <c r="U43" s="1056"/>
      <c r="V43" s="1056"/>
      <c r="W43" s="1077">
        <f t="shared" si="6"/>
        <v>0</v>
      </c>
      <c r="X43" s="1056"/>
      <c r="Y43" s="1056"/>
      <c r="Z43" s="1056"/>
    </row>
    <row r="44" spans="1:26" ht="45.75" customHeight="1">
      <c r="A44" s="1139">
        <f t="shared" si="7"/>
        <v>8</v>
      </c>
      <c r="B44" s="1126"/>
      <c r="C44" s="1328"/>
      <c r="D44" s="1328"/>
      <c r="E44" s="1329"/>
      <c r="F44" s="1128"/>
      <c r="G44" s="1128"/>
      <c r="H44" s="1330"/>
      <c r="I44" s="1154"/>
      <c r="J44" s="1127"/>
      <c r="K44" s="1056"/>
      <c r="L44" s="299"/>
      <c r="M44" s="1130"/>
      <c r="N44" s="1130"/>
      <c r="O44" s="1331"/>
      <c r="P44" s="684"/>
      <c r="Q44" s="1056"/>
      <c r="R44" s="1056"/>
      <c r="S44" s="1056"/>
      <c r="T44" s="1056"/>
      <c r="U44" s="1056"/>
      <c r="V44" s="1056"/>
      <c r="W44" s="1077">
        <f t="shared" si="6"/>
        <v>0</v>
      </c>
      <c r="X44" s="1056"/>
      <c r="Y44" s="1056"/>
      <c r="Z44" s="1056"/>
    </row>
    <row r="45" spans="1:26" ht="45.75" customHeight="1">
      <c r="A45" s="1139">
        <f t="shared" si="7"/>
        <v>9</v>
      </c>
      <c r="B45" s="1084"/>
      <c r="C45" s="1183"/>
      <c r="D45" s="1176"/>
      <c r="E45" s="1149"/>
      <c r="F45" s="1150"/>
      <c r="G45" s="1150"/>
      <c r="H45" s="1150"/>
      <c r="I45" s="1180"/>
      <c r="J45" s="1127"/>
      <c r="K45" s="1056"/>
      <c r="L45" s="299"/>
      <c r="M45" s="299"/>
      <c r="N45" s="299"/>
      <c r="O45" s="1143"/>
      <c r="P45" s="1145"/>
      <c r="Q45" s="1056"/>
      <c r="R45" s="1056"/>
      <c r="S45" s="1056"/>
      <c r="T45" s="1056"/>
      <c r="U45" s="1056"/>
      <c r="V45" s="1056"/>
      <c r="W45" s="1077">
        <f t="shared" si="6"/>
        <v>0</v>
      </c>
      <c r="X45" s="1056"/>
      <c r="Y45" s="1056"/>
      <c r="Z45" s="1056"/>
    </row>
    <row r="46" spans="1:26" ht="45.75" customHeight="1">
      <c r="A46" s="1139">
        <f t="shared" si="7"/>
        <v>10</v>
      </c>
      <c r="B46" s="1084"/>
      <c r="C46" s="1083"/>
      <c r="D46" s="1083"/>
      <c r="E46" s="1146"/>
      <c r="F46" s="1153"/>
      <c r="G46" s="1150"/>
      <c r="H46" s="1177"/>
      <c r="I46" s="1180"/>
      <c r="J46" s="1127"/>
      <c r="K46" s="1056"/>
      <c r="L46" s="299"/>
      <c r="M46" s="299"/>
      <c r="N46" s="299"/>
      <c r="O46" s="1143"/>
      <c r="P46" s="1145"/>
      <c r="Q46" s="1056"/>
      <c r="R46" s="1056"/>
      <c r="S46" s="1056"/>
      <c r="T46" s="1056"/>
      <c r="U46" s="1056"/>
      <c r="V46" s="1056"/>
      <c r="W46" s="1056"/>
      <c r="X46" s="1056"/>
      <c r="Y46" s="1056"/>
      <c r="Z46" s="1056"/>
    </row>
    <row r="47" spans="1:26" ht="45.75" customHeight="1">
      <c r="A47" s="1139">
        <f t="shared" si="7"/>
        <v>11</v>
      </c>
      <c r="B47" s="1084"/>
      <c r="C47" s="1083"/>
      <c r="D47" s="1083"/>
      <c r="E47" s="1155"/>
      <c r="F47" s="1153"/>
      <c r="G47" s="1153"/>
      <c r="H47" s="1153"/>
      <c r="I47" s="1180"/>
      <c r="J47" s="1127"/>
      <c r="K47" s="1056"/>
      <c r="L47" s="299"/>
      <c r="M47" s="299"/>
      <c r="N47" s="299"/>
      <c r="O47" s="1143"/>
      <c r="P47" s="1145"/>
      <c r="Q47" s="1056"/>
      <c r="R47" s="1056"/>
      <c r="S47" s="1056"/>
      <c r="T47" s="1056"/>
      <c r="U47" s="1056"/>
      <c r="V47" s="1056"/>
      <c r="W47" s="1056"/>
      <c r="X47" s="1056"/>
      <c r="Y47" s="1056"/>
      <c r="Z47" s="1056"/>
    </row>
    <row r="48" spans="1:26" ht="45.75" customHeight="1">
      <c r="A48" s="1139">
        <f t="shared" si="7"/>
        <v>12</v>
      </c>
      <c r="B48" s="1084"/>
      <c r="C48" s="1083"/>
      <c r="D48" s="1083"/>
      <c r="E48" s="1155"/>
      <c r="F48" s="1155"/>
      <c r="G48" s="1147"/>
      <c r="H48" s="1147"/>
      <c r="I48" s="1180"/>
      <c r="J48" s="1127">
        <f t="shared" ref="J48:J66" si="8">G48-H48-I48</f>
        <v>0</v>
      </c>
      <c r="K48" s="1056"/>
      <c r="L48" s="299"/>
      <c r="M48" s="299"/>
      <c r="N48" s="299"/>
      <c r="O48" s="1143"/>
      <c r="P48" s="1145"/>
      <c r="Q48" s="1056"/>
      <c r="R48" s="1056"/>
      <c r="S48" s="1056"/>
      <c r="T48" s="1056"/>
      <c r="U48" s="1056"/>
      <c r="V48" s="1056"/>
      <c r="W48" s="1056"/>
      <c r="X48" s="1056"/>
      <c r="Y48" s="1056"/>
      <c r="Z48" s="1056"/>
    </row>
    <row r="49" spans="1:26" ht="45.75" customHeight="1">
      <c r="A49" s="1139">
        <f t="shared" si="7"/>
        <v>13</v>
      </c>
      <c r="B49" s="1084"/>
      <c r="C49" s="1151"/>
      <c r="D49" s="1083"/>
      <c r="E49" s="1146"/>
      <c r="F49" s="1153"/>
      <c r="G49" s="1153"/>
      <c r="H49" s="1153"/>
      <c r="I49" s="1180"/>
      <c r="J49" s="1127">
        <f t="shared" si="8"/>
        <v>0</v>
      </c>
      <c r="K49" s="1056"/>
      <c r="L49" s="299"/>
      <c r="M49" s="299"/>
      <c r="N49" s="299"/>
      <c r="O49" s="1143"/>
      <c r="P49" s="1145"/>
      <c r="Q49" s="1056"/>
      <c r="R49" s="1056"/>
      <c r="S49" s="1056"/>
      <c r="T49" s="1056"/>
      <c r="U49" s="1056"/>
      <c r="V49" s="1056"/>
      <c r="W49" s="1056"/>
      <c r="X49" s="1056"/>
      <c r="Y49" s="1056"/>
      <c r="Z49" s="1056"/>
    </row>
    <row r="50" spans="1:26" ht="45.75" customHeight="1">
      <c r="A50" s="1139">
        <f t="shared" si="7"/>
        <v>14</v>
      </c>
      <c r="B50" s="1084"/>
      <c r="C50" s="1083"/>
      <c r="D50" s="1083"/>
      <c r="E50" s="1184"/>
      <c r="F50" s="1153"/>
      <c r="G50" s="1153"/>
      <c r="H50" s="1153"/>
      <c r="I50" s="1180"/>
      <c r="J50" s="1127">
        <f t="shared" si="8"/>
        <v>0</v>
      </c>
      <c r="K50" s="1056"/>
      <c r="L50" s="299"/>
      <c r="M50" s="299"/>
      <c r="N50" s="299"/>
      <c r="O50" s="1143"/>
      <c r="P50" s="1145"/>
      <c r="Q50" s="1056"/>
      <c r="R50" s="1056"/>
      <c r="S50" s="1056"/>
      <c r="T50" s="1056"/>
      <c r="U50" s="1056"/>
      <c r="V50" s="1056"/>
      <c r="W50" s="1056"/>
      <c r="X50" s="1056"/>
      <c r="Y50" s="1056"/>
      <c r="Z50" s="1056"/>
    </row>
    <row r="51" spans="1:26" ht="45.75" customHeight="1">
      <c r="A51" s="1139">
        <f t="shared" si="7"/>
        <v>15</v>
      </c>
      <c r="B51" s="1084"/>
      <c r="C51" s="1083"/>
      <c r="D51" s="1083"/>
      <c r="E51" s="1155"/>
      <c r="F51" s="1155"/>
      <c r="G51" s="1148"/>
      <c r="H51" s="1148"/>
      <c r="I51" s="1180"/>
      <c r="J51" s="1127">
        <f t="shared" si="8"/>
        <v>0</v>
      </c>
      <c r="K51" s="1056"/>
      <c r="L51" s="299"/>
      <c r="M51" s="299"/>
      <c r="N51" s="299"/>
      <c r="O51" s="1143"/>
      <c r="P51" s="1145"/>
      <c r="Q51" s="1056"/>
      <c r="R51" s="1056"/>
      <c r="S51" s="1056"/>
      <c r="T51" s="1056"/>
      <c r="U51" s="1056"/>
      <c r="V51" s="1056"/>
      <c r="W51" s="1056"/>
      <c r="X51" s="1056"/>
      <c r="Y51" s="1056"/>
      <c r="Z51" s="1056"/>
    </row>
    <row r="52" spans="1:26" ht="45.75" customHeight="1">
      <c r="A52" s="1139">
        <f t="shared" si="7"/>
        <v>16</v>
      </c>
      <c r="B52" s="1084"/>
      <c r="C52" s="1151"/>
      <c r="D52" s="1151"/>
      <c r="E52" s="1152"/>
      <c r="F52" s="1153"/>
      <c r="G52" s="1153"/>
      <c r="H52" s="1153"/>
      <c r="I52" s="1180"/>
      <c r="J52" s="1185">
        <f t="shared" si="8"/>
        <v>0</v>
      </c>
      <c r="K52" s="1186"/>
      <c r="L52" s="1187"/>
      <c r="M52" s="1187"/>
      <c r="N52" s="1187"/>
      <c r="O52" s="1188"/>
    </row>
    <row r="53" spans="1:26" ht="45.75" customHeight="1">
      <c r="A53" s="1139">
        <f t="shared" si="7"/>
        <v>17</v>
      </c>
      <c r="B53" s="1084"/>
      <c r="C53" s="1083"/>
      <c r="D53" s="1083"/>
      <c r="E53" s="1155"/>
      <c r="F53" s="1155"/>
      <c r="G53" s="1153"/>
      <c r="H53" s="1153"/>
      <c r="I53" s="1180"/>
      <c r="J53" s="1185">
        <f t="shared" si="8"/>
        <v>0</v>
      </c>
      <c r="K53" s="1189"/>
      <c r="L53" s="1190"/>
      <c r="M53" s="1190"/>
      <c r="N53" s="1190"/>
      <c r="O53" s="1191"/>
    </row>
    <row r="54" spans="1:26" ht="45.75" customHeight="1">
      <c r="A54" s="1139">
        <f t="shared" si="7"/>
        <v>18</v>
      </c>
      <c r="B54" s="1084"/>
      <c r="C54" s="1083"/>
      <c r="D54" s="1083"/>
      <c r="E54" s="1155"/>
      <c r="F54" s="1155"/>
      <c r="G54" s="1153"/>
      <c r="H54" s="1153"/>
      <c r="I54" s="1180"/>
      <c r="J54" s="1185">
        <f t="shared" si="8"/>
        <v>0</v>
      </c>
      <c r="K54" s="1189"/>
      <c r="L54" s="1190"/>
      <c r="M54" s="1190"/>
      <c r="N54" s="1190"/>
      <c r="O54" s="1191"/>
    </row>
    <row r="55" spans="1:26" ht="45.75" customHeight="1">
      <c r="A55" s="1139">
        <f t="shared" si="7"/>
        <v>19</v>
      </c>
      <c r="B55" s="1084"/>
      <c r="C55" s="1083"/>
      <c r="D55" s="1083"/>
      <c r="E55" s="1152"/>
      <c r="F55" s="1153"/>
      <c r="G55" s="1153"/>
      <c r="H55" s="1153"/>
      <c r="I55" s="1180"/>
      <c r="J55" s="1185">
        <f t="shared" si="8"/>
        <v>0</v>
      </c>
      <c r="K55" s="1189"/>
      <c r="L55" s="1190"/>
      <c r="M55" s="1190"/>
      <c r="N55" s="1190"/>
      <c r="O55" s="1191"/>
    </row>
    <row r="56" spans="1:26" ht="45.75" customHeight="1">
      <c r="A56" s="1139">
        <f t="shared" si="7"/>
        <v>20</v>
      </c>
      <c r="B56" s="1084"/>
      <c r="C56" s="1083"/>
      <c r="D56" s="1083"/>
      <c r="E56" s="1155"/>
      <c r="F56" s="1153"/>
      <c r="G56" s="1153"/>
      <c r="H56" s="1153"/>
      <c r="I56" s="1192"/>
      <c r="J56" s="1185">
        <f t="shared" si="8"/>
        <v>0</v>
      </c>
      <c r="K56" s="1189"/>
      <c r="L56" s="1190"/>
      <c r="M56" s="1190"/>
      <c r="N56" s="1190"/>
      <c r="O56" s="1191"/>
    </row>
    <row r="57" spans="1:26" ht="45.75" customHeight="1">
      <c r="A57" s="1139">
        <f t="shared" si="7"/>
        <v>21</v>
      </c>
      <c r="B57" s="1158"/>
      <c r="C57" s="1151"/>
      <c r="D57" s="1151"/>
      <c r="E57" s="1152"/>
      <c r="F57" s="1153"/>
      <c r="G57" s="1153"/>
      <c r="H57" s="1153"/>
      <c r="I57" s="1192"/>
      <c r="J57" s="1185">
        <f t="shared" si="8"/>
        <v>0</v>
      </c>
      <c r="K57" s="1189"/>
      <c r="L57" s="1190"/>
      <c r="M57" s="1190"/>
      <c r="N57" s="1190"/>
      <c r="O57" s="1191"/>
    </row>
    <row r="58" spans="1:26" ht="45.75" customHeight="1">
      <c r="A58" s="1139">
        <f t="shared" si="7"/>
        <v>22</v>
      </c>
      <c r="B58" s="1158"/>
      <c r="C58" s="1151"/>
      <c r="D58" s="1151"/>
      <c r="E58" s="1152"/>
      <c r="F58" s="1153"/>
      <c r="G58" s="1153"/>
      <c r="H58" s="1153"/>
      <c r="I58" s="1192"/>
      <c r="J58" s="1185">
        <f t="shared" si="8"/>
        <v>0</v>
      </c>
      <c r="K58" s="1189"/>
      <c r="L58" s="1190"/>
      <c r="M58" s="1190"/>
      <c r="N58" s="1190"/>
      <c r="O58" s="1191"/>
    </row>
    <row r="59" spans="1:26" ht="45.75" customHeight="1">
      <c r="A59" s="1139">
        <f t="shared" si="7"/>
        <v>23</v>
      </c>
      <c r="B59" s="1158"/>
      <c r="C59" s="1151"/>
      <c r="D59" s="1151"/>
      <c r="E59" s="1152"/>
      <c r="F59" s="1153"/>
      <c r="G59" s="1153"/>
      <c r="H59" s="1153"/>
      <c r="I59" s="1192"/>
      <c r="J59" s="1185">
        <f t="shared" si="8"/>
        <v>0</v>
      </c>
      <c r="K59" s="1189"/>
      <c r="L59" s="1190"/>
      <c r="M59" s="1190"/>
      <c r="N59" s="1190"/>
      <c r="O59" s="1191"/>
    </row>
    <row r="60" spans="1:26" ht="45.75" customHeight="1">
      <c r="A60" s="1139">
        <f t="shared" si="7"/>
        <v>24</v>
      </c>
      <c r="B60" s="1158"/>
      <c r="C60" s="1151"/>
      <c r="D60" s="1151"/>
      <c r="E60" s="1152"/>
      <c r="F60" s="1153"/>
      <c r="G60" s="1153"/>
      <c r="H60" s="1153"/>
      <c r="I60" s="1192"/>
      <c r="J60" s="1185">
        <f t="shared" si="8"/>
        <v>0</v>
      </c>
      <c r="K60" s="1189"/>
      <c r="L60" s="1190"/>
      <c r="M60" s="1190"/>
      <c r="N60" s="1190"/>
      <c r="O60" s="1191"/>
    </row>
    <row r="61" spans="1:26" ht="45.75" customHeight="1">
      <c r="A61" s="1139">
        <f t="shared" si="7"/>
        <v>25</v>
      </c>
      <c r="B61" s="1158"/>
      <c r="C61" s="1151"/>
      <c r="D61" s="1151"/>
      <c r="E61" s="1152"/>
      <c r="F61" s="1153"/>
      <c r="G61" s="1153"/>
      <c r="H61" s="1153"/>
      <c r="I61" s="1192"/>
      <c r="J61" s="1185">
        <f t="shared" si="8"/>
        <v>0</v>
      </c>
      <c r="K61" s="1189"/>
      <c r="L61" s="1190"/>
      <c r="M61" s="1190"/>
      <c r="N61" s="1190"/>
      <c r="O61" s="1191"/>
    </row>
    <row r="62" spans="1:26" s="1168" customFormat="1" ht="45.75" customHeight="1">
      <c r="A62" s="1139">
        <f t="shared" si="7"/>
        <v>26</v>
      </c>
      <c r="B62" s="1158"/>
      <c r="C62" s="1151"/>
      <c r="D62" s="1151"/>
      <c r="E62" s="1152"/>
      <c r="F62" s="1153"/>
      <c r="G62" s="1153"/>
      <c r="H62" s="1153"/>
      <c r="I62" s="1192"/>
      <c r="J62" s="1185">
        <f t="shared" si="8"/>
        <v>0</v>
      </c>
      <c r="K62" s="1189"/>
      <c r="L62" s="1190"/>
      <c r="M62" s="1190"/>
      <c r="N62" s="1190"/>
      <c r="O62" s="1191"/>
      <c r="P62" s="1340"/>
    </row>
    <row r="63" spans="1:26" ht="45.75" customHeight="1">
      <c r="A63" s="1139">
        <f t="shared" si="7"/>
        <v>27</v>
      </c>
      <c r="B63" s="1158"/>
      <c r="C63" s="1151"/>
      <c r="D63" s="1151"/>
      <c r="E63" s="1152"/>
      <c r="F63" s="1153"/>
      <c r="G63" s="1153"/>
      <c r="H63" s="1153"/>
      <c r="I63" s="1192"/>
      <c r="J63" s="1185">
        <f t="shared" si="8"/>
        <v>0</v>
      </c>
      <c r="K63" s="1189"/>
      <c r="L63" s="1190"/>
      <c r="M63" s="1190"/>
      <c r="N63" s="1190"/>
      <c r="O63" s="1191"/>
    </row>
    <row r="64" spans="1:26" ht="45.75" customHeight="1">
      <c r="A64" s="1139">
        <f t="shared" si="7"/>
        <v>28</v>
      </c>
      <c r="B64" s="1158"/>
      <c r="C64" s="1151"/>
      <c r="D64" s="1151"/>
      <c r="E64" s="1152"/>
      <c r="F64" s="1153"/>
      <c r="G64" s="1153"/>
      <c r="H64" s="1153"/>
      <c r="I64" s="1192"/>
      <c r="J64" s="1185">
        <f t="shared" si="8"/>
        <v>0</v>
      </c>
      <c r="K64" s="1189"/>
      <c r="L64" s="1190"/>
      <c r="M64" s="1190"/>
      <c r="N64" s="1190"/>
      <c r="O64" s="1191"/>
    </row>
    <row r="65" spans="1:26" ht="45.75" customHeight="1">
      <c r="A65" s="1139">
        <f>A64+1</f>
        <v>29</v>
      </c>
      <c r="B65" s="1158"/>
      <c r="C65" s="1151"/>
      <c r="D65" s="1151"/>
      <c r="E65" s="1152"/>
      <c r="F65" s="1153"/>
      <c r="G65" s="1153"/>
      <c r="H65" s="1153"/>
      <c r="I65" s="1192"/>
      <c r="J65" s="1185">
        <f t="shared" si="8"/>
        <v>0</v>
      </c>
      <c r="K65" s="1189"/>
      <c r="L65" s="1190"/>
      <c r="M65" s="1190"/>
      <c r="N65" s="1190"/>
      <c r="O65" s="1191"/>
    </row>
    <row r="66" spans="1:26" ht="45.75" customHeight="1" thickBot="1">
      <c r="A66" s="1139">
        <f t="shared" si="7"/>
        <v>30</v>
      </c>
      <c r="B66" s="1159"/>
      <c r="C66" s="1160"/>
      <c r="D66" s="1160"/>
      <c r="E66" s="1161"/>
      <c r="F66" s="1161"/>
      <c r="G66" s="1153"/>
      <c r="H66" s="1153"/>
      <c r="I66" s="1192"/>
      <c r="J66" s="1185">
        <f t="shared" si="8"/>
        <v>0</v>
      </c>
      <c r="K66" s="1189"/>
      <c r="L66" s="1190"/>
      <c r="M66" s="1190"/>
      <c r="N66" s="1190"/>
      <c r="O66" s="1191"/>
    </row>
    <row r="67" spans="1:26" ht="45.75" customHeight="1" thickBot="1">
      <c r="A67" s="3320" t="s">
        <v>6</v>
      </c>
      <c r="B67" s="3321"/>
      <c r="C67" s="3321"/>
      <c r="D67" s="3321"/>
      <c r="E67" s="3321"/>
      <c r="F67" s="3321"/>
      <c r="G67" s="3321"/>
      <c r="H67" s="3321"/>
      <c r="I67" s="3322"/>
      <c r="J67" s="1162">
        <f>COUNTIF(J37:J66,"X")</f>
        <v>0</v>
      </c>
      <c r="K67" s="1162">
        <f>COUNTIF(K37:K66,"X")</f>
        <v>0</v>
      </c>
      <c r="L67" s="1162"/>
      <c r="M67" s="1162"/>
      <c r="N67" s="1162"/>
      <c r="O67" s="1163">
        <f t="shared" ref="O67:W67" si="9">SUM(O37:O66)</f>
        <v>0</v>
      </c>
      <c r="P67" s="1337">
        <f t="shared" si="9"/>
        <v>0</v>
      </c>
      <c r="Q67" s="1164">
        <f t="shared" si="9"/>
        <v>0</v>
      </c>
      <c r="R67" s="1164">
        <f t="shared" si="9"/>
        <v>0</v>
      </c>
      <c r="S67" s="1164">
        <f t="shared" si="9"/>
        <v>0</v>
      </c>
      <c r="T67" s="1164">
        <f t="shared" si="9"/>
        <v>0</v>
      </c>
      <c r="U67" s="1164">
        <f t="shared" si="9"/>
        <v>0</v>
      </c>
      <c r="V67" s="1164">
        <f t="shared" si="9"/>
        <v>0</v>
      </c>
      <c r="W67" s="1164">
        <f t="shared" si="9"/>
        <v>0</v>
      </c>
      <c r="X67" s="1162">
        <f>COUNTIF(X37:X66,"X")</f>
        <v>0</v>
      </c>
      <c r="Y67" s="1162">
        <f>COUNTIF(Y37:Y66,"X")</f>
        <v>0</v>
      </c>
      <c r="Z67" s="1162">
        <f>COUNTIF(Z37:Z66,"X")</f>
        <v>0</v>
      </c>
    </row>
    <row r="68" spans="1:26" s="1195" customFormat="1" ht="45.75" customHeight="1">
      <c r="A68" s="557"/>
      <c r="B68" s="1165"/>
      <c r="C68" s="1193"/>
      <c r="D68" s="1193"/>
      <c r="E68" s="1194"/>
      <c r="F68" s="1194"/>
      <c r="G68" s="1194"/>
      <c r="H68" s="1194"/>
      <c r="O68" s="1132"/>
      <c r="P68" s="476"/>
    </row>
    <row r="69" spans="1:26" s="1195" customFormat="1" ht="45.75" customHeight="1">
      <c r="A69" s="557"/>
      <c r="B69" s="1165"/>
      <c r="C69" s="1193"/>
      <c r="D69" s="1193"/>
      <c r="E69" s="1194"/>
      <c r="F69" s="1194"/>
      <c r="G69" s="1194"/>
      <c r="H69" s="1194"/>
      <c r="O69" s="1132"/>
      <c r="P69" s="476"/>
    </row>
    <row r="70" spans="1:26" s="1198" customFormat="1" ht="45.75" customHeight="1">
      <c r="A70" s="1168"/>
      <c r="B70" s="1169"/>
      <c r="C70" s="1196"/>
      <c r="D70" s="1196"/>
      <c r="E70" s="1197"/>
      <c r="F70" s="1197"/>
      <c r="G70" s="1197"/>
      <c r="H70" s="1197"/>
      <c r="O70" s="1199"/>
      <c r="P70" s="1341"/>
    </row>
    <row r="71" spans="1:26" s="1195" customFormat="1" ht="45.75" customHeight="1">
      <c r="A71" s="557"/>
      <c r="B71" s="1165"/>
      <c r="C71" s="1193"/>
      <c r="D71" s="1193"/>
      <c r="E71" s="1194"/>
      <c r="F71" s="1194"/>
      <c r="G71" s="1194"/>
      <c r="H71" s="1194"/>
      <c r="O71" s="1132"/>
      <c r="P71" s="476"/>
    </row>
    <row r="72" spans="1:26" s="1195" customFormat="1" ht="45.75" customHeight="1">
      <c r="A72" s="557"/>
      <c r="B72" s="1165"/>
      <c r="C72" s="1193"/>
      <c r="D72" s="1193"/>
      <c r="E72" s="1194"/>
      <c r="F72" s="1194"/>
      <c r="G72" s="1194"/>
      <c r="H72" s="1194"/>
      <c r="O72" s="1132"/>
      <c r="P72" s="476"/>
    </row>
    <row r="73" spans="1:26" s="1195" customFormat="1" ht="45.75" customHeight="1">
      <c r="A73" s="557"/>
      <c r="B73" s="1165"/>
      <c r="C73" s="1193"/>
      <c r="D73" s="1193"/>
      <c r="E73" s="1194"/>
      <c r="F73" s="1194"/>
      <c r="G73" s="1194"/>
      <c r="H73" s="1194"/>
      <c r="O73" s="1132"/>
      <c r="P73" s="476"/>
    </row>
    <row r="74" spans="1:26" s="1195" customFormat="1" ht="45.75" customHeight="1">
      <c r="A74" s="557"/>
      <c r="B74" s="1165"/>
      <c r="C74" s="1193"/>
      <c r="D74" s="1193"/>
      <c r="E74" s="1194"/>
      <c r="F74" s="1194"/>
      <c r="G74" s="1194"/>
      <c r="H74" s="1194"/>
      <c r="O74" s="1132"/>
      <c r="P74" s="476"/>
    </row>
    <row r="75" spans="1:26" s="1195" customFormat="1" ht="45.75" customHeight="1">
      <c r="A75" s="557"/>
      <c r="B75" s="1165"/>
      <c r="C75" s="1193"/>
      <c r="D75" s="1193"/>
      <c r="E75" s="1194"/>
      <c r="F75" s="1194"/>
      <c r="G75" s="1194"/>
      <c r="H75" s="1194"/>
      <c r="O75" s="1132"/>
      <c r="P75" s="476"/>
    </row>
    <row r="76" spans="1:26" s="1195" customFormat="1" ht="45.75" customHeight="1">
      <c r="A76" s="557"/>
      <c r="B76" s="1165"/>
      <c r="C76" s="1193"/>
      <c r="D76" s="1193"/>
      <c r="E76" s="1194"/>
      <c r="F76" s="1194"/>
      <c r="G76" s="1194"/>
      <c r="H76" s="1194"/>
      <c r="O76" s="1132"/>
      <c r="P76" s="476"/>
    </row>
    <row r="77" spans="1:26" s="1195" customFormat="1" ht="45.75" customHeight="1">
      <c r="A77" s="557"/>
      <c r="B77" s="1165"/>
      <c r="C77" s="1193"/>
      <c r="D77" s="1193"/>
      <c r="E77" s="1194"/>
      <c r="F77" s="1194"/>
      <c r="G77" s="1194"/>
      <c r="H77" s="1194"/>
      <c r="O77" s="1132"/>
      <c r="P77" s="476"/>
    </row>
    <row r="78" spans="1:26" s="1195" customFormat="1" ht="45.75" customHeight="1">
      <c r="A78" s="557"/>
      <c r="B78" s="1165"/>
      <c r="C78" s="1193"/>
      <c r="D78" s="1193"/>
      <c r="E78" s="1194"/>
      <c r="F78" s="1194"/>
      <c r="G78" s="1194"/>
      <c r="H78" s="1194"/>
      <c r="O78" s="1132"/>
      <c r="P78" s="476"/>
    </row>
    <row r="79" spans="1:26" s="1195" customFormat="1" ht="45.75" customHeight="1">
      <c r="A79" s="557"/>
      <c r="B79" s="1165"/>
      <c r="C79" s="1193"/>
      <c r="D79" s="1193"/>
      <c r="E79" s="1194"/>
      <c r="F79" s="1194"/>
      <c r="G79" s="1194"/>
      <c r="H79" s="1194"/>
      <c r="O79" s="1132"/>
      <c r="P79" s="476"/>
    </row>
    <row r="80" spans="1:26" s="1133" customFormat="1" ht="45.75" customHeight="1">
      <c r="A80" s="557"/>
      <c r="B80" s="1165"/>
      <c r="C80" s="1193"/>
      <c r="D80" s="1193"/>
      <c r="E80" s="1194"/>
      <c r="F80" s="1194"/>
      <c r="G80" s="1194"/>
      <c r="H80" s="1194"/>
      <c r="L80" s="1195"/>
      <c r="M80" s="1195"/>
      <c r="N80" s="1195"/>
      <c r="O80" s="1132"/>
      <c r="P80" s="1336"/>
    </row>
    <row r="81" spans="1:16" s="1133" customFormat="1" ht="45.75" customHeight="1">
      <c r="A81" s="557"/>
      <c r="B81" s="1165"/>
      <c r="C81" s="1193"/>
      <c r="D81" s="1193"/>
      <c r="E81" s="1194"/>
      <c r="F81" s="1194"/>
      <c r="G81" s="1194"/>
      <c r="H81" s="1194"/>
      <c r="L81" s="1195"/>
      <c r="M81" s="1195"/>
      <c r="N81" s="1195"/>
      <c r="O81" s="1132"/>
      <c r="P81" s="1336"/>
    </row>
    <row r="82" spans="1:16" s="1133" customFormat="1" ht="45.75" customHeight="1">
      <c r="A82" s="557"/>
      <c r="B82" s="1165"/>
      <c r="C82" s="1193"/>
      <c r="D82" s="1193"/>
      <c r="E82" s="1194"/>
      <c r="F82" s="1194"/>
      <c r="G82" s="1194"/>
      <c r="H82" s="1194"/>
      <c r="L82" s="1195"/>
      <c r="M82" s="1195"/>
      <c r="N82" s="1195"/>
      <c r="O82" s="1132"/>
      <c r="P82" s="1336"/>
    </row>
    <row r="83" spans="1:16" s="1133" customFormat="1" ht="45.75" customHeight="1">
      <c r="A83" s="557"/>
      <c r="B83" s="1165"/>
      <c r="C83" s="1193"/>
      <c r="D83" s="1193"/>
      <c r="E83" s="1194"/>
      <c r="F83" s="1194"/>
      <c r="G83" s="1194"/>
      <c r="H83" s="1194"/>
      <c r="L83" s="1195"/>
      <c r="M83" s="1195"/>
      <c r="N83" s="1195"/>
      <c r="O83" s="1132"/>
      <c r="P83" s="1336"/>
    </row>
    <row r="84" spans="1:16" s="1133" customFormat="1" ht="45.75" customHeight="1">
      <c r="A84" s="557"/>
      <c r="B84" s="1165"/>
      <c r="C84" s="1193"/>
      <c r="D84" s="1193"/>
      <c r="E84" s="1194"/>
      <c r="F84" s="1194"/>
      <c r="G84" s="1194"/>
      <c r="H84" s="1194"/>
      <c r="L84" s="1195"/>
      <c r="M84" s="1195"/>
      <c r="N84" s="1195"/>
      <c r="O84" s="1132"/>
      <c r="P84" s="1336"/>
    </row>
    <row r="85" spans="1:16" s="1133" customFormat="1" ht="45.75" customHeight="1">
      <c r="A85" s="557"/>
      <c r="B85" s="1165"/>
      <c r="C85" s="1193"/>
      <c r="D85" s="1193"/>
      <c r="E85" s="1194"/>
      <c r="F85" s="1194"/>
      <c r="G85" s="1194"/>
      <c r="H85" s="1194"/>
      <c r="L85" s="1195"/>
      <c r="M85" s="1195"/>
      <c r="N85" s="1195"/>
      <c r="O85" s="1132"/>
      <c r="P85" s="1336"/>
    </row>
    <row r="86" spans="1:16" s="1133" customFormat="1" ht="45.75" customHeight="1">
      <c r="A86" s="557"/>
      <c r="B86" s="1165"/>
      <c r="C86" s="1193"/>
      <c r="D86" s="1193"/>
      <c r="E86" s="1194"/>
      <c r="F86" s="1194"/>
      <c r="G86" s="1194"/>
      <c r="H86" s="1194"/>
      <c r="L86" s="1195"/>
      <c r="M86" s="1195"/>
      <c r="N86" s="1195"/>
      <c r="O86" s="1132"/>
      <c r="P86" s="1336"/>
    </row>
    <row r="87" spans="1:16" s="1133" customFormat="1" ht="45.75" customHeight="1">
      <c r="A87" s="557"/>
      <c r="B87" s="1165"/>
      <c r="C87" s="1193"/>
      <c r="D87" s="1193"/>
      <c r="E87" s="1194"/>
      <c r="F87" s="1194"/>
      <c r="G87" s="1194"/>
      <c r="H87" s="1194"/>
      <c r="L87" s="1195"/>
      <c r="M87" s="1195"/>
      <c r="N87" s="1195"/>
      <c r="O87" s="1132"/>
      <c r="P87" s="1336"/>
    </row>
    <row r="88" spans="1:16" s="1133" customFormat="1" ht="45.75" customHeight="1">
      <c r="A88" s="557"/>
      <c r="B88" s="1165"/>
      <c r="C88" s="1193"/>
      <c r="D88" s="1193"/>
      <c r="E88" s="1194"/>
      <c r="F88" s="1194"/>
      <c r="G88" s="1194"/>
      <c r="H88" s="1194"/>
      <c r="L88" s="1195"/>
      <c r="M88" s="1195"/>
      <c r="N88" s="1195"/>
      <c r="O88" s="1132"/>
      <c r="P88" s="1336"/>
    </row>
    <row r="89" spans="1:16" s="1133" customFormat="1" ht="45.75" customHeight="1">
      <c r="A89" s="557"/>
      <c r="B89" s="1165"/>
      <c r="C89" s="1193"/>
      <c r="D89" s="1193"/>
      <c r="E89" s="1194"/>
      <c r="F89" s="1194"/>
      <c r="G89" s="1194"/>
      <c r="H89" s="1194"/>
      <c r="L89" s="1195"/>
      <c r="M89" s="1195"/>
      <c r="N89" s="1195"/>
      <c r="O89" s="1132"/>
      <c r="P89" s="1336"/>
    </row>
    <row r="90" spans="1:16" s="1195" customFormat="1" ht="45.75" customHeight="1">
      <c r="A90" s="557"/>
      <c r="B90" s="1165"/>
      <c r="C90" s="1193"/>
      <c r="D90" s="1193"/>
      <c r="E90" s="1194"/>
      <c r="F90" s="1194"/>
      <c r="G90" s="1194"/>
      <c r="H90" s="1194"/>
      <c r="O90" s="1132"/>
      <c r="P90" s="476"/>
    </row>
    <row r="91" spans="1:16" s="1195" customFormat="1" ht="45.75" customHeight="1">
      <c r="A91" s="557"/>
      <c r="B91" s="1165"/>
      <c r="C91" s="1193"/>
      <c r="D91" s="1193"/>
      <c r="E91" s="1194"/>
      <c r="F91" s="1194"/>
      <c r="G91" s="1194"/>
      <c r="H91" s="1194"/>
      <c r="O91" s="1132"/>
      <c r="P91" s="476"/>
    </row>
    <row r="92" spans="1:16" s="1195" customFormat="1" ht="45.75" customHeight="1">
      <c r="A92" s="557"/>
      <c r="B92" s="1165"/>
      <c r="C92" s="1193"/>
      <c r="D92" s="1193"/>
      <c r="E92" s="1194"/>
      <c r="F92" s="1194"/>
      <c r="G92" s="1194"/>
      <c r="H92" s="1194"/>
      <c r="O92" s="1132"/>
      <c r="P92" s="476"/>
    </row>
    <row r="93" spans="1:16" s="1195" customFormat="1" ht="45.75" customHeight="1">
      <c r="A93" s="557"/>
      <c r="B93" s="1165"/>
      <c r="C93" s="1193"/>
      <c r="D93" s="1193"/>
      <c r="E93" s="1194"/>
      <c r="F93" s="1194"/>
      <c r="G93" s="1194"/>
      <c r="H93" s="1194"/>
      <c r="O93" s="1132"/>
      <c r="P93" s="476"/>
    </row>
    <row r="94" spans="1:16" s="1195" customFormat="1" ht="45.75" customHeight="1">
      <c r="A94" s="557"/>
      <c r="B94" s="1165"/>
      <c r="C94" s="1193"/>
      <c r="D94" s="1193"/>
      <c r="E94" s="1194"/>
      <c r="F94" s="1194"/>
      <c r="G94" s="1194"/>
      <c r="H94" s="1194"/>
      <c r="O94" s="1132"/>
      <c r="P94" s="476"/>
    </row>
    <row r="95" spans="1:16" s="1195" customFormat="1" ht="45.75" customHeight="1">
      <c r="A95" s="557"/>
      <c r="B95" s="1165"/>
      <c r="C95" s="1193"/>
      <c r="D95" s="1193"/>
      <c r="E95" s="1194"/>
      <c r="F95" s="1194"/>
      <c r="G95" s="1194"/>
      <c r="H95" s="1194"/>
      <c r="O95" s="1132"/>
      <c r="P95" s="476"/>
    </row>
    <row r="96" spans="1:16" s="1195" customFormat="1" ht="45.75" customHeight="1">
      <c r="A96" s="557"/>
      <c r="B96" s="1165"/>
      <c r="C96" s="1193"/>
      <c r="D96" s="1193"/>
      <c r="E96" s="1194"/>
      <c r="F96" s="1194"/>
      <c r="G96" s="1194"/>
      <c r="H96" s="1194"/>
      <c r="O96" s="1132"/>
      <c r="P96" s="476"/>
    </row>
    <row r="97" spans="1:16" s="1195" customFormat="1" ht="45.75" customHeight="1">
      <c r="A97" s="557"/>
      <c r="B97" s="1165"/>
      <c r="C97" s="1193"/>
      <c r="D97" s="1193"/>
      <c r="E97" s="1194"/>
      <c r="F97" s="1194"/>
      <c r="G97" s="1194"/>
      <c r="H97" s="1194"/>
      <c r="O97" s="1132"/>
      <c r="P97" s="476"/>
    </row>
    <row r="98" spans="1:16" s="1195" customFormat="1" ht="45.75" customHeight="1">
      <c r="A98" s="557"/>
      <c r="B98" s="1165"/>
      <c r="C98" s="1193"/>
      <c r="D98" s="1193"/>
      <c r="E98" s="1194"/>
      <c r="F98" s="1194"/>
      <c r="G98" s="1194"/>
      <c r="H98" s="1194"/>
      <c r="O98" s="1132"/>
      <c r="P98" s="476"/>
    </row>
    <row r="99" spans="1:16" s="1195" customFormat="1" ht="45.75" customHeight="1">
      <c r="A99" s="557"/>
      <c r="B99" s="1165"/>
      <c r="C99" s="1193"/>
      <c r="D99" s="1193"/>
      <c r="E99" s="1194"/>
      <c r="F99" s="1194"/>
      <c r="G99" s="1194"/>
      <c r="H99" s="1194"/>
      <c r="O99" s="1132"/>
      <c r="P99" s="476"/>
    </row>
    <row r="100" spans="1:16" s="57" customFormat="1" ht="45.75" customHeight="1">
      <c r="A100" s="557"/>
      <c r="B100" s="1165"/>
      <c r="C100" s="1166"/>
      <c r="D100" s="1166"/>
      <c r="E100" s="1167"/>
      <c r="F100" s="1167"/>
      <c r="G100" s="1167"/>
      <c r="H100" s="1167"/>
      <c r="O100" s="1132"/>
      <c r="P100" s="476"/>
    </row>
    <row r="101" spans="1:16" s="1195" customFormat="1" ht="45.75" customHeight="1">
      <c r="A101" s="557"/>
      <c r="B101" s="1165"/>
      <c r="C101" s="1193"/>
      <c r="D101" s="1193"/>
      <c r="E101" s="1194"/>
      <c r="F101" s="1194"/>
      <c r="G101" s="1194"/>
      <c r="H101" s="1194"/>
      <c r="O101" s="1132"/>
      <c r="P101" s="476"/>
    </row>
    <row r="102" spans="1:16" s="1195" customFormat="1" ht="45.75" customHeight="1">
      <c r="A102" s="557"/>
      <c r="B102" s="1165"/>
      <c r="C102" s="1193"/>
      <c r="D102" s="1193"/>
      <c r="E102" s="1194"/>
      <c r="F102" s="1194"/>
      <c r="G102" s="1194"/>
      <c r="H102" s="1194"/>
      <c r="O102" s="1132"/>
      <c r="P102" s="476"/>
    </row>
    <row r="103" spans="1:16" s="1195" customFormat="1" ht="45.75" customHeight="1">
      <c r="A103" s="557"/>
      <c r="B103" s="1165"/>
      <c r="C103" s="1193"/>
      <c r="D103" s="1193"/>
      <c r="E103" s="1194"/>
      <c r="F103" s="1194"/>
      <c r="G103" s="1194"/>
      <c r="H103" s="1194"/>
      <c r="O103" s="1132"/>
      <c r="P103" s="476"/>
    </row>
    <row r="104" spans="1:16" s="1195" customFormat="1" ht="45.75" customHeight="1">
      <c r="A104" s="557"/>
      <c r="B104" s="1165"/>
      <c r="C104" s="1193"/>
      <c r="D104" s="1193"/>
      <c r="E104" s="1194"/>
      <c r="F104" s="1194"/>
      <c r="G104" s="1194"/>
      <c r="H104" s="1194"/>
      <c r="O104" s="1132"/>
      <c r="P104" s="476"/>
    </row>
    <row r="105" spans="1:16" s="1195" customFormat="1" ht="45.75" customHeight="1">
      <c r="A105" s="557"/>
      <c r="B105" s="1165"/>
      <c r="C105" s="1193"/>
      <c r="D105" s="1193"/>
      <c r="E105" s="1194"/>
      <c r="F105" s="1194"/>
      <c r="G105" s="1194"/>
      <c r="H105" s="1194"/>
      <c r="O105" s="1132"/>
      <c r="P105" s="476"/>
    </row>
    <row r="106" spans="1:16" s="1195" customFormat="1" ht="45.75" customHeight="1">
      <c r="A106" s="557"/>
      <c r="B106" s="1165"/>
      <c r="C106" s="1193"/>
      <c r="D106" s="1193"/>
      <c r="E106" s="1194"/>
      <c r="F106" s="1194"/>
      <c r="G106" s="1194"/>
      <c r="H106" s="1194"/>
      <c r="O106" s="1132"/>
      <c r="P106" s="476"/>
    </row>
    <row r="107" spans="1:16" s="1195" customFormat="1" ht="45.75" customHeight="1">
      <c r="A107" s="557"/>
      <c r="B107" s="1165"/>
      <c r="C107" s="1193"/>
      <c r="D107" s="1193"/>
      <c r="E107" s="1194"/>
      <c r="F107" s="1194"/>
      <c r="G107" s="1194"/>
      <c r="H107" s="1194"/>
      <c r="O107" s="1132"/>
      <c r="P107" s="476"/>
    </row>
    <row r="108" spans="1:16" s="1195" customFormat="1" ht="45.75" customHeight="1">
      <c r="A108" s="557"/>
      <c r="B108" s="1165"/>
      <c r="C108" s="1193"/>
      <c r="D108" s="1193"/>
      <c r="E108" s="1194"/>
      <c r="F108" s="1194"/>
      <c r="G108" s="1194"/>
      <c r="H108" s="1194"/>
      <c r="O108" s="1132"/>
      <c r="P108" s="476"/>
    </row>
    <row r="109" spans="1:16" s="1195" customFormat="1" ht="45.75" customHeight="1">
      <c r="A109" s="557"/>
      <c r="B109" s="1165"/>
      <c r="C109" s="1193"/>
      <c r="D109" s="1193"/>
      <c r="E109" s="1194"/>
      <c r="F109" s="1194"/>
      <c r="G109" s="1194"/>
      <c r="H109" s="1194"/>
      <c r="O109" s="1132"/>
      <c r="P109" s="476"/>
    </row>
    <row r="110" spans="1:16" s="1195" customFormat="1" ht="45.75" customHeight="1">
      <c r="A110" s="557"/>
      <c r="B110" s="1165"/>
      <c r="C110" s="1193"/>
      <c r="D110" s="1193"/>
      <c r="E110" s="1194"/>
      <c r="F110" s="1194"/>
      <c r="G110" s="1194"/>
      <c r="H110" s="1194"/>
      <c r="O110" s="1132"/>
      <c r="P110" s="476"/>
    </row>
    <row r="111" spans="1:16" s="1195" customFormat="1" ht="45.75" customHeight="1">
      <c r="A111" s="557"/>
      <c r="B111" s="1165"/>
      <c r="C111" s="1193"/>
      <c r="D111" s="1193"/>
      <c r="E111" s="1194"/>
      <c r="F111" s="1194"/>
      <c r="G111" s="1194"/>
      <c r="H111" s="1194"/>
      <c r="O111" s="1132"/>
      <c r="P111" s="476"/>
    </row>
    <row r="112" spans="1:16" s="1195" customFormat="1" ht="45.75" customHeight="1">
      <c r="A112" s="557"/>
      <c r="B112" s="1165"/>
      <c r="C112" s="1193"/>
      <c r="D112" s="1193"/>
      <c r="E112" s="1194"/>
      <c r="F112" s="1194"/>
      <c r="G112" s="1194"/>
      <c r="H112" s="1194"/>
      <c r="O112" s="1132"/>
      <c r="P112" s="476"/>
    </row>
    <row r="113" spans="1:16" ht="45.75" customHeight="1">
      <c r="A113" s="557"/>
      <c r="B113" s="1165"/>
      <c r="H113" s="1167"/>
      <c r="I113" s="557"/>
    </row>
    <row r="114" spans="1:16" ht="45.75" customHeight="1">
      <c r="A114" s="557"/>
      <c r="B114" s="1165"/>
      <c r="H114" s="1167"/>
      <c r="I114" s="557"/>
    </row>
    <row r="115" spans="1:16" s="1168" customFormat="1" ht="45.75" customHeight="1">
      <c r="B115" s="1169"/>
      <c r="C115" s="1170"/>
      <c r="D115" s="1170"/>
      <c r="E115" s="1171"/>
      <c r="F115" s="1171"/>
      <c r="G115" s="1171"/>
      <c r="H115" s="1171"/>
      <c r="L115" s="1200"/>
      <c r="M115" s="1200"/>
      <c r="N115" s="1200"/>
      <c r="O115" s="1199"/>
      <c r="P115" s="1340"/>
    </row>
    <row r="116" spans="1:16" ht="45.75" customHeight="1">
      <c r="A116" s="557"/>
      <c r="B116" s="1165"/>
      <c r="H116" s="1167"/>
      <c r="I116" s="557"/>
    </row>
    <row r="117" spans="1:16" ht="45.75" customHeight="1">
      <c r="A117" s="557"/>
      <c r="B117" s="1165"/>
      <c r="H117" s="1167"/>
      <c r="I117" s="557"/>
    </row>
    <row r="118" spans="1:16" ht="45.75" customHeight="1">
      <c r="A118" s="557"/>
      <c r="B118" s="1165"/>
      <c r="H118" s="1167"/>
      <c r="I118" s="557"/>
    </row>
    <row r="119" spans="1:16" ht="45.75" customHeight="1">
      <c r="A119" s="557"/>
      <c r="B119" s="1165"/>
      <c r="H119" s="1167"/>
      <c r="I119" s="557"/>
    </row>
    <row r="120" spans="1:16" ht="45.75" customHeight="1">
      <c r="A120" s="557"/>
      <c r="B120" s="1165"/>
      <c r="H120" s="1167"/>
      <c r="I120" s="557"/>
    </row>
    <row r="121" spans="1:16" ht="45.75" customHeight="1">
      <c r="A121" s="557"/>
      <c r="B121" s="1165"/>
      <c r="H121" s="1167"/>
      <c r="I121" s="557"/>
    </row>
    <row r="122" spans="1:16" s="1168" customFormat="1" ht="45.75" customHeight="1">
      <c r="B122" s="1169"/>
      <c r="C122" s="1170"/>
      <c r="D122" s="1170"/>
      <c r="E122" s="1171"/>
      <c r="F122" s="1171"/>
      <c r="G122" s="1171"/>
      <c r="H122" s="1171"/>
      <c r="L122" s="1200"/>
      <c r="M122" s="1200"/>
      <c r="N122" s="1200"/>
      <c r="O122" s="1199"/>
      <c r="P122" s="1340"/>
    </row>
    <row r="123" spans="1:16" ht="45.75" customHeight="1">
      <c r="A123" s="557"/>
      <c r="B123" s="1165"/>
      <c r="H123" s="1167"/>
      <c r="I123" s="557"/>
    </row>
    <row r="124" spans="1:16" ht="45.75" customHeight="1">
      <c r="A124" s="557"/>
      <c r="B124" s="1165"/>
      <c r="H124" s="1167"/>
      <c r="I124" s="557"/>
    </row>
    <row r="125" spans="1:16" s="1195" customFormat="1" ht="45.75" customHeight="1">
      <c r="A125" s="557"/>
      <c r="B125" s="1165"/>
      <c r="C125" s="1193"/>
      <c r="D125" s="1193"/>
      <c r="E125" s="1194"/>
      <c r="F125" s="1194"/>
      <c r="G125" s="1194"/>
      <c r="H125" s="1194"/>
      <c r="O125" s="1132"/>
      <c r="P125" s="476"/>
    </row>
    <row r="126" spans="1:16" s="1195" customFormat="1" ht="45.75" customHeight="1">
      <c r="A126" s="557"/>
      <c r="B126" s="1165"/>
      <c r="C126" s="1193"/>
      <c r="D126" s="1193"/>
      <c r="E126" s="1194"/>
      <c r="F126" s="1194"/>
      <c r="G126" s="1194"/>
      <c r="H126" s="1194"/>
      <c r="O126" s="1132"/>
      <c r="P126" s="476"/>
    </row>
    <row r="127" spans="1:16" s="1195" customFormat="1" ht="45.75" customHeight="1">
      <c r="A127" s="557"/>
      <c r="B127" s="1165"/>
      <c r="C127" s="1193"/>
      <c r="D127" s="1193"/>
      <c r="E127" s="1194"/>
      <c r="F127" s="1194"/>
      <c r="G127" s="1194"/>
      <c r="H127" s="1194"/>
      <c r="O127" s="1132"/>
      <c r="P127" s="476"/>
    </row>
    <row r="128" spans="1:16" s="1195" customFormat="1" ht="45.75" customHeight="1">
      <c r="A128" s="557"/>
      <c r="B128" s="1165"/>
      <c r="C128" s="1193"/>
      <c r="D128" s="1193"/>
      <c r="E128" s="1194"/>
      <c r="F128" s="1194"/>
      <c r="G128" s="1194"/>
      <c r="H128" s="1194"/>
      <c r="O128" s="1132"/>
      <c r="P128" s="476"/>
    </row>
    <row r="129" spans="1:16" s="1195" customFormat="1" ht="45.75" customHeight="1">
      <c r="A129" s="557"/>
      <c r="B129" s="1165"/>
      <c r="C129" s="1193"/>
      <c r="D129" s="1193"/>
      <c r="E129" s="1194"/>
      <c r="F129" s="1194"/>
      <c r="G129" s="1194"/>
      <c r="H129" s="1194"/>
      <c r="O129" s="1132"/>
      <c r="P129" s="476"/>
    </row>
    <row r="130" spans="1:16" s="1195" customFormat="1" ht="45.75" customHeight="1">
      <c r="A130" s="557"/>
      <c r="B130" s="1165"/>
      <c r="C130" s="1193"/>
      <c r="D130" s="1193"/>
      <c r="E130" s="1194"/>
      <c r="F130" s="1194"/>
      <c r="G130" s="1194"/>
      <c r="H130" s="1194"/>
      <c r="O130" s="1132"/>
      <c r="P130" s="476"/>
    </row>
    <row r="131" spans="1:16" s="1195" customFormat="1" ht="45.75" customHeight="1">
      <c r="A131" s="557"/>
      <c r="B131" s="1165"/>
      <c r="C131" s="1193"/>
      <c r="D131" s="1193"/>
      <c r="E131" s="1194"/>
      <c r="F131" s="1194"/>
      <c r="G131" s="1194"/>
      <c r="H131" s="1194"/>
      <c r="O131" s="1132"/>
      <c r="P131" s="476"/>
    </row>
    <row r="132" spans="1:16" s="1195" customFormat="1" ht="45.75" customHeight="1">
      <c r="A132" s="557"/>
      <c r="B132" s="1165"/>
      <c r="C132" s="1193"/>
      <c r="D132" s="1193"/>
      <c r="E132" s="1194"/>
      <c r="F132" s="1194"/>
      <c r="G132" s="1194"/>
      <c r="H132" s="1194"/>
      <c r="O132" s="1132"/>
      <c r="P132" s="476"/>
    </row>
    <row r="133" spans="1:16" s="1195" customFormat="1" ht="45.75" customHeight="1">
      <c r="A133" s="557"/>
      <c r="B133" s="1165"/>
      <c r="C133" s="1193"/>
      <c r="D133" s="1193"/>
      <c r="E133" s="1194"/>
      <c r="F133" s="1194"/>
      <c r="G133" s="1194"/>
      <c r="H133" s="1194"/>
      <c r="O133" s="1132"/>
      <c r="P133" s="476"/>
    </row>
    <row r="134" spans="1:16" s="1195" customFormat="1" ht="45.75" customHeight="1">
      <c r="A134" s="557"/>
      <c r="B134" s="1165"/>
      <c r="C134" s="1193"/>
      <c r="D134" s="1193"/>
      <c r="E134" s="1194"/>
      <c r="F134" s="1194"/>
      <c r="G134" s="1194"/>
      <c r="H134" s="1194"/>
      <c r="O134" s="1132"/>
      <c r="P134" s="476"/>
    </row>
    <row r="135" spans="1:16" s="1195" customFormat="1" ht="45.75" customHeight="1">
      <c r="A135" s="557"/>
      <c r="B135" s="1165"/>
      <c r="C135" s="1193"/>
      <c r="D135" s="1193"/>
      <c r="E135" s="1194"/>
      <c r="F135" s="1194"/>
      <c r="G135" s="1194"/>
      <c r="H135" s="1194"/>
      <c r="O135" s="1132"/>
      <c r="P135" s="476"/>
    </row>
    <row r="136" spans="1:16" s="1195" customFormat="1" ht="45.75" customHeight="1">
      <c r="A136" s="557"/>
      <c r="B136" s="1165"/>
      <c r="C136" s="1193"/>
      <c r="D136" s="1193"/>
      <c r="E136" s="1194"/>
      <c r="F136" s="1194"/>
      <c r="G136" s="1194"/>
      <c r="H136" s="1194"/>
      <c r="O136" s="1132"/>
      <c r="P136" s="476"/>
    </row>
    <row r="137" spans="1:16" s="1182" customFormat="1" ht="45.75" customHeight="1">
      <c r="B137" s="1201"/>
      <c r="C137" s="1202"/>
      <c r="D137" s="1202"/>
      <c r="E137" s="1203"/>
      <c r="F137" s="1203"/>
      <c r="G137" s="1203"/>
      <c r="H137" s="1203"/>
      <c r="L137" s="1204"/>
      <c r="M137" s="1204"/>
      <c r="N137" s="1204"/>
      <c r="O137" s="1205"/>
      <c r="P137" s="1342"/>
    </row>
    <row r="138" spans="1:16" ht="45.75" customHeight="1">
      <c r="A138" s="557"/>
      <c r="B138" s="1165"/>
      <c r="H138" s="1167"/>
      <c r="I138" s="557"/>
    </row>
    <row r="139" spans="1:16" ht="45.75" customHeight="1">
      <c r="A139" s="557"/>
      <c r="B139" s="1165"/>
      <c r="H139" s="1167"/>
      <c r="I139" s="557"/>
    </row>
    <row r="140" spans="1:16" ht="45.75" customHeight="1">
      <c r="A140" s="557"/>
      <c r="B140" s="1165"/>
      <c r="H140" s="1167"/>
      <c r="I140" s="557"/>
    </row>
    <row r="141" spans="1:16" ht="45.75" customHeight="1">
      <c r="A141" s="557"/>
      <c r="B141" s="1165"/>
      <c r="H141" s="1167"/>
      <c r="I141" s="557"/>
    </row>
    <row r="142" spans="1:16" ht="45.75" customHeight="1">
      <c r="A142" s="557"/>
      <c r="B142" s="1165"/>
      <c r="H142" s="1167"/>
      <c r="I142" s="557"/>
    </row>
    <row r="143" spans="1:16" ht="45.75" customHeight="1">
      <c r="A143" s="557"/>
      <c r="B143" s="1165"/>
      <c r="H143" s="1167"/>
      <c r="I143" s="557"/>
    </row>
    <row r="144" spans="1:16" ht="45.75" customHeight="1">
      <c r="A144" s="557"/>
      <c r="B144" s="1165"/>
      <c r="H144" s="1167"/>
      <c r="I144" s="557"/>
    </row>
    <row r="145" spans="1:16" ht="45.75" customHeight="1">
      <c r="A145" s="557"/>
      <c r="B145" s="1165"/>
      <c r="H145" s="1167"/>
      <c r="I145" s="557"/>
    </row>
    <row r="146" spans="1:16" ht="45.75" customHeight="1">
      <c r="A146" s="557"/>
      <c r="B146" s="1165"/>
      <c r="H146" s="1167"/>
      <c r="I146" s="557"/>
    </row>
    <row r="147" spans="1:16" ht="45.75" customHeight="1">
      <c r="A147" s="557"/>
      <c r="B147" s="1165"/>
      <c r="H147" s="1167"/>
      <c r="I147" s="557"/>
    </row>
    <row r="148" spans="1:16" ht="45.75" customHeight="1">
      <c r="A148" s="557"/>
      <c r="B148" s="1165"/>
      <c r="H148" s="1167"/>
      <c r="I148" s="557"/>
    </row>
    <row r="149" spans="1:16" ht="45.75" customHeight="1">
      <c r="A149" s="557"/>
      <c r="B149" s="1165"/>
      <c r="H149" s="1167"/>
      <c r="I149" s="557"/>
    </row>
    <row r="150" spans="1:16" ht="45.75" customHeight="1">
      <c r="A150" s="557"/>
      <c r="B150" s="1165"/>
      <c r="H150" s="1167"/>
      <c r="I150" s="557"/>
    </row>
    <row r="151" spans="1:16" ht="45.75" customHeight="1">
      <c r="A151" s="557"/>
      <c r="B151" s="1165"/>
      <c r="H151" s="1167"/>
      <c r="I151" s="557"/>
    </row>
    <row r="152" spans="1:16" ht="45.75" customHeight="1">
      <c r="A152" s="557"/>
      <c r="B152" s="1165"/>
      <c r="H152" s="1167"/>
      <c r="I152" s="557"/>
    </row>
    <row r="153" spans="1:16" s="1206" customFormat="1" ht="45.75" customHeight="1">
      <c r="B153" s="1207"/>
      <c r="C153" s="1208"/>
      <c r="D153" s="1208"/>
      <c r="E153" s="1209"/>
      <c r="F153" s="1209"/>
      <c r="G153" s="1209"/>
      <c r="H153" s="1209"/>
      <c r="L153" s="1210"/>
      <c r="M153" s="1210"/>
      <c r="N153" s="1210"/>
      <c r="O153" s="1211"/>
      <c r="P153" s="1343"/>
    </row>
    <row r="154" spans="1:16" ht="45.75" customHeight="1">
      <c r="A154" s="557"/>
      <c r="B154" s="1165"/>
      <c r="H154" s="1167"/>
      <c r="I154" s="557"/>
    </row>
    <row r="155" spans="1:16" ht="45.75" customHeight="1">
      <c r="A155" s="557"/>
      <c r="B155" s="1165"/>
      <c r="H155" s="1167"/>
      <c r="I155" s="557"/>
    </row>
    <row r="156" spans="1:16" ht="45.75" customHeight="1">
      <c r="A156" s="557"/>
      <c r="B156" s="1165"/>
      <c r="H156" s="1167"/>
      <c r="I156" s="557"/>
    </row>
    <row r="157" spans="1:16" ht="45.75" customHeight="1">
      <c r="A157" s="557"/>
      <c r="B157" s="1165"/>
      <c r="H157" s="1167"/>
      <c r="I157" s="557"/>
    </row>
    <row r="158" spans="1:16" ht="45.75" customHeight="1">
      <c r="A158" s="557"/>
      <c r="B158" s="1165"/>
      <c r="H158" s="1167"/>
      <c r="I158" s="557"/>
    </row>
    <row r="159" spans="1:16" ht="45.75" customHeight="1">
      <c r="A159" s="557"/>
      <c r="B159" s="1165"/>
      <c r="H159" s="1167"/>
      <c r="I159" s="557"/>
    </row>
    <row r="160" spans="1:16" ht="45.75" customHeight="1">
      <c r="A160" s="557"/>
      <c r="B160" s="1165"/>
      <c r="H160" s="1167"/>
      <c r="I160" s="557"/>
    </row>
    <row r="161" spans="1:16" ht="45.75" customHeight="1">
      <c r="A161" s="557"/>
      <c r="B161" s="1165"/>
      <c r="H161" s="1167"/>
      <c r="I161" s="557"/>
    </row>
    <row r="162" spans="1:16" ht="45.75" customHeight="1">
      <c r="A162" s="557"/>
      <c r="B162" s="1165"/>
      <c r="H162" s="1167"/>
      <c r="I162" s="557"/>
    </row>
    <row r="163" spans="1:16" ht="45.75" customHeight="1">
      <c r="A163" s="557"/>
      <c r="B163" s="1165"/>
      <c r="H163" s="1167"/>
      <c r="I163" s="557"/>
    </row>
    <row r="164" spans="1:16" s="1182" customFormat="1" ht="45.75" customHeight="1">
      <c r="B164" s="1201"/>
      <c r="C164" s="1202"/>
      <c r="D164" s="1202"/>
      <c r="E164" s="1203"/>
      <c r="F164" s="1203"/>
      <c r="G164" s="1203"/>
      <c r="H164" s="1203"/>
      <c r="L164" s="1204"/>
      <c r="M164" s="1204"/>
      <c r="N164" s="1204"/>
      <c r="O164" s="1205"/>
      <c r="P164" s="1342"/>
    </row>
    <row r="165" spans="1:16" ht="45.75" customHeight="1">
      <c r="A165" s="557"/>
      <c r="B165" s="1165"/>
      <c r="H165" s="1167"/>
      <c r="I165" s="557"/>
    </row>
    <row r="166" spans="1:16" ht="45.75" customHeight="1">
      <c r="A166" s="557"/>
      <c r="B166" s="1165"/>
      <c r="H166" s="1167"/>
      <c r="I166" s="557"/>
    </row>
    <row r="167" spans="1:16" ht="45.75" customHeight="1">
      <c r="A167" s="557"/>
      <c r="B167" s="1165"/>
      <c r="H167" s="1167"/>
      <c r="I167" s="557"/>
    </row>
    <row r="168" spans="1:16" ht="45.75" customHeight="1">
      <c r="A168" s="557"/>
      <c r="B168" s="1165"/>
      <c r="H168" s="1167"/>
      <c r="I168" s="557"/>
    </row>
    <row r="169" spans="1:16" ht="45.75" customHeight="1">
      <c r="A169" s="557"/>
      <c r="B169" s="1165"/>
      <c r="H169" s="1167"/>
      <c r="I169" s="557"/>
    </row>
    <row r="170" spans="1:16" ht="45.75" customHeight="1">
      <c r="A170" s="557"/>
      <c r="B170" s="1165"/>
      <c r="H170" s="1167"/>
      <c r="I170" s="557"/>
    </row>
    <row r="171" spans="1:16" ht="45.75" customHeight="1">
      <c r="A171" s="557"/>
      <c r="B171" s="1165"/>
      <c r="H171" s="1167"/>
      <c r="I171" s="557"/>
    </row>
    <row r="172" spans="1:16" ht="45.75" customHeight="1">
      <c r="A172" s="557"/>
      <c r="B172" s="1165"/>
      <c r="H172" s="1167"/>
      <c r="I172" s="557"/>
    </row>
    <row r="173" spans="1:16" ht="45.75" customHeight="1">
      <c r="A173" s="557"/>
      <c r="B173" s="1165"/>
      <c r="H173" s="1167"/>
      <c r="I173" s="557"/>
    </row>
    <row r="174" spans="1:16" ht="45.75" customHeight="1">
      <c r="A174" s="557"/>
      <c r="B174" s="1165"/>
      <c r="H174" s="1167"/>
      <c r="I174" s="557"/>
    </row>
    <row r="175" spans="1:16" s="1182" customFormat="1" ht="45.75" customHeight="1">
      <c r="B175" s="1201"/>
      <c r="C175" s="1202"/>
      <c r="D175" s="1202"/>
      <c r="E175" s="1203"/>
      <c r="F175" s="1203"/>
      <c r="G175" s="1203"/>
      <c r="H175" s="1203"/>
      <c r="L175" s="1204"/>
      <c r="M175" s="1204"/>
      <c r="N175" s="1204"/>
      <c r="O175" s="1205"/>
      <c r="P175" s="1342"/>
    </row>
    <row r="176" spans="1:16" s="1182" customFormat="1" ht="45.75" customHeight="1">
      <c r="B176" s="1201"/>
      <c r="C176" s="1202"/>
      <c r="D176" s="1202"/>
      <c r="E176" s="1203"/>
      <c r="F176" s="1203"/>
      <c r="G176" s="1203"/>
      <c r="H176" s="1203"/>
      <c r="L176" s="1204"/>
      <c r="M176" s="1204"/>
      <c r="N176" s="1204"/>
      <c r="O176" s="1205"/>
      <c r="P176" s="1342"/>
    </row>
    <row r="177" spans="1:16" ht="45.75" customHeight="1">
      <c r="A177" s="557"/>
      <c r="B177" s="1165"/>
      <c r="H177" s="1167"/>
      <c r="I177" s="557"/>
    </row>
    <row r="178" spans="1:16" ht="45.75" customHeight="1">
      <c r="A178" s="557"/>
      <c r="B178" s="1165"/>
      <c r="H178" s="1167"/>
      <c r="I178" s="557"/>
    </row>
    <row r="179" spans="1:16" ht="45.75" customHeight="1">
      <c r="A179" s="557"/>
      <c r="B179" s="1165"/>
      <c r="H179" s="1167"/>
      <c r="I179" s="557"/>
    </row>
    <row r="180" spans="1:16" ht="45.75" customHeight="1">
      <c r="A180" s="557"/>
      <c r="B180" s="1165"/>
      <c r="H180" s="1167"/>
      <c r="I180" s="557"/>
    </row>
    <row r="181" spans="1:16" ht="45.75" customHeight="1">
      <c r="A181" s="557"/>
      <c r="B181" s="1165"/>
      <c r="H181" s="1167"/>
      <c r="I181" s="557"/>
    </row>
    <row r="182" spans="1:16" ht="45.75" customHeight="1">
      <c r="A182" s="557"/>
      <c r="B182" s="1165"/>
      <c r="H182" s="1167"/>
      <c r="I182" s="557"/>
    </row>
    <row r="183" spans="1:16" ht="45.75" customHeight="1">
      <c r="A183" s="557"/>
      <c r="B183" s="1165"/>
      <c r="H183" s="1167"/>
      <c r="I183" s="557"/>
    </row>
    <row r="184" spans="1:16" s="1131" customFormat="1" ht="45.75" customHeight="1">
      <c r="A184" s="1179"/>
      <c r="B184" s="1212"/>
      <c r="C184" s="1213"/>
      <c r="D184" s="1213"/>
      <c r="E184" s="1214"/>
      <c r="F184" s="1214"/>
      <c r="G184" s="1214"/>
      <c r="H184" s="1214"/>
      <c r="O184" s="1215"/>
      <c r="P184" s="1344"/>
    </row>
    <row r="185" spans="1:16" s="1195" customFormat="1" ht="45.75" customHeight="1">
      <c r="A185" s="557"/>
      <c r="B185" s="1165"/>
      <c r="C185" s="1193"/>
      <c r="D185" s="1193"/>
      <c r="E185" s="1194"/>
      <c r="F185" s="1194"/>
      <c r="G185" s="1194"/>
      <c r="H185" s="1194"/>
      <c r="O185" s="1132"/>
      <c r="P185" s="476"/>
    </row>
    <row r="186" spans="1:16" s="1195" customFormat="1" ht="45.75" customHeight="1">
      <c r="A186" s="557"/>
      <c r="B186" s="1165"/>
      <c r="C186" s="1193"/>
      <c r="D186" s="1193"/>
      <c r="E186" s="1194"/>
      <c r="F186" s="1194"/>
      <c r="G186" s="1194"/>
      <c r="H186" s="1194"/>
      <c r="O186" s="1132"/>
      <c r="P186" s="476"/>
    </row>
    <row r="187" spans="1:16" s="1195" customFormat="1" ht="45.75" customHeight="1">
      <c r="A187" s="557"/>
      <c r="B187" s="1165"/>
      <c r="C187" s="1193"/>
      <c r="D187" s="1193"/>
      <c r="E187" s="1194"/>
      <c r="F187" s="1194"/>
      <c r="G187" s="1194"/>
      <c r="H187" s="1194"/>
      <c r="O187" s="1132"/>
      <c r="P187" s="476"/>
    </row>
    <row r="188" spans="1:16" s="1195" customFormat="1" ht="45.75" customHeight="1">
      <c r="A188" s="557"/>
      <c r="B188" s="1165"/>
      <c r="C188" s="1193"/>
      <c r="D188" s="1193"/>
      <c r="E188" s="1194"/>
      <c r="F188" s="1194"/>
      <c r="G188" s="1194"/>
      <c r="H188" s="1194"/>
      <c r="O188" s="1132"/>
      <c r="P188" s="476"/>
    </row>
    <row r="189" spans="1:16" s="1195" customFormat="1" ht="45.75" customHeight="1">
      <c r="A189" s="557"/>
      <c r="B189" s="1165"/>
      <c r="C189" s="1193"/>
      <c r="D189" s="1193"/>
      <c r="E189" s="1194"/>
      <c r="F189" s="1194"/>
      <c r="G189" s="1194"/>
      <c r="H189" s="1194"/>
      <c r="O189" s="1132"/>
      <c r="P189" s="476"/>
    </row>
    <row r="190" spans="1:16" s="1195" customFormat="1" ht="45.75" customHeight="1">
      <c r="A190" s="557"/>
      <c r="B190" s="1165"/>
      <c r="C190" s="1193"/>
      <c r="D190" s="1193"/>
      <c r="E190" s="1194"/>
      <c r="F190" s="1194"/>
      <c r="G190" s="1194"/>
      <c r="H190" s="1194"/>
      <c r="O190" s="1132"/>
      <c r="P190" s="476"/>
    </row>
    <row r="191" spans="1:16" s="1195" customFormat="1" ht="45.75" customHeight="1">
      <c r="A191" s="557"/>
      <c r="B191" s="1165"/>
      <c r="C191" s="1193"/>
      <c r="D191" s="1193"/>
      <c r="E191" s="1194"/>
      <c r="F191" s="1194"/>
      <c r="G191" s="1194"/>
      <c r="H191" s="1194"/>
      <c r="O191" s="1132"/>
      <c r="P191" s="476"/>
    </row>
    <row r="192" spans="1:16" s="1195" customFormat="1" ht="45.75" customHeight="1">
      <c r="A192" s="557"/>
      <c r="B192" s="1165"/>
      <c r="C192" s="1193"/>
      <c r="D192" s="1193"/>
      <c r="E192" s="1194"/>
      <c r="F192" s="1194"/>
      <c r="G192" s="1194"/>
      <c r="H192" s="1194"/>
      <c r="O192" s="1132"/>
      <c r="P192" s="476"/>
    </row>
    <row r="193" spans="1:16" s="1220" customFormat="1" ht="45.75" customHeight="1">
      <c r="A193" s="1216"/>
      <c r="B193" s="1217"/>
      <c r="C193" s="1218"/>
      <c r="D193" s="1218"/>
      <c r="E193" s="1219"/>
      <c r="F193" s="1219"/>
      <c r="G193" s="1219"/>
      <c r="H193" s="1219"/>
      <c r="O193" s="1221"/>
      <c r="P193" s="1345"/>
    </row>
    <row r="194" spans="1:16" s="1195" customFormat="1" ht="45.75" customHeight="1">
      <c r="A194" s="557"/>
      <c r="B194" s="1165"/>
      <c r="C194" s="1193"/>
      <c r="D194" s="1193"/>
      <c r="E194" s="1194"/>
      <c r="F194" s="1194"/>
      <c r="G194" s="1194"/>
      <c r="H194" s="1194"/>
      <c r="O194" s="1132"/>
      <c r="P194" s="476"/>
    </row>
    <row r="195" spans="1:16" s="1195" customFormat="1" ht="45.75" customHeight="1">
      <c r="A195" s="557"/>
      <c r="B195" s="1165"/>
      <c r="C195" s="1193"/>
      <c r="D195" s="1193"/>
      <c r="E195" s="1194"/>
      <c r="F195" s="1194"/>
      <c r="G195" s="1194"/>
      <c r="H195" s="1194"/>
      <c r="O195" s="1132"/>
      <c r="P195" s="476"/>
    </row>
    <row r="196" spans="1:16" s="1195" customFormat="1" ht="45.75" customHeight="1">
      <c r="A196" s="557"/>
      <c r="B196" s="1165"/>
      <c r="C196" s="1193"/>
      <c r="D196" s="1193"/>
      <c r="E196" s="1194"/>
      <c r="F196" s="1194"/>
      <c r="G196" s="1194"/>
      <c r="H196" s="1194"/>
      <c r="O196" s="1132"/>
      <c r="P196" s="476"/>
    </row>
    <row r="197" spans="1:16" s="1195" customFormat="1" ht="45.75" customHeight="1">
      <c r="A197" s="557"/>
      <c r="B197" s="1165"/>
      <c r="C197" s="1193"/>
      <c r="D197" s="1193"/>
      <c r="E197" s="1194"/>
      <c r="F197" s="1194"/>
      <c r="G197" s="1194"/>
      <c r="H197" s="1194"/>
      <c r="O197" s="1132"/>
      <c r="P197" s="476"/>
    </row>
    <row r="198" spans="1:16" s="1195" customFormat="1" ht="45.75" customHeight="1">
      <c r="A198" s="557"/>
      <c r="B198" s="1165"/>
      <c r="C198" s="1193"/>
      <c r="D198" s="1193"/>
      <c r="E198" s="1194"/>
      <c r="F198" s="1194"/>
      <c r="G198" s="1194"/>
      <c r="H198" s="1194"/>
      <c r="O198" s="1132"/>
      <c r="P198" s="476"/>
    </row>
    <row r="199" spans="1:16" ht="45.75" customHeight="1">
      <c r="A199" s="557"/>
      <c r="B199" s="1165"/>
      <c r="H199" s="1167"/>
      <c r="I199" s="557"/>
    </row>
    <row r="200" spans="1:16" ht="45.75" customHeight="1">
      <c r="A200" s="557"/>
      <c r="B200" s="1165"/>
      <c r="H200" s="1167"/>
      <c r="I200" s="557"/>
    </row>
    <row r="201" spans="1:16" ht="45.75" customHeight="1">
      <c r="A201" s="557"/>
      <c r="B201" s="1165"/>
      <c r="H201" s="1167"/>
      <c r="I201" s="557"/>
    </row>
    <row r="202" spans="1:16" ht="45.75" customHeight="1">
      <c r="A202" s="557"/>
      <c r="B202" s="1165"/>
      <c r="H202" s="1167"/>
      <c r="I202" s="557"/>
    </row>
    <row r="203" spans="1:16" ht="45.75" customHeight="1">
      <c r="A203" s="557"/>
      <c r="B203" s="1165"/>
      <c r="H203" s="1167"/>
      <c r="I203" s="557"/>
    </row>
    <row r="204" spans="1:16" ht="45.75" customHeight="1">
      <c r="A204" s="557"/>
      <c r="B204" s="1165"/>
      <c r="H204" s="1167"/>
      <c r="I204" s="557"/>
    </row>
    <row r="205" spans="1:16" s="1179" customFormat="1" ht="45.75" customHeight="1">
      <c r="B205" s="1212"/>
      <c r="C205" s="1222"/>
      <c r="D205" s="1222"/>
      <c r="E205" s="1223"/>
      <c r="F205" s="1223"/>
      <c r="G205" s="1223"/>
      <c r="H205" s="1223"/>
      <c r="L205" s="1224"/>
      <c r="M205" s="1224"/>
      <c r="N205" s="1224"/>
      <c r="O205" s="1215"/>
      <c r="P205" s="1346"/>
    </row>
    <row r="206" spans="1:16" ht="45.75" customHeight="1">
      <c r="A206" s="557"/>
      <c r="B206" s="1165"/>
      <c r="H206" s="1167"/>
      <c r="I206" s="557"/>
    </row>
    <row r="207" spans="1:16" ht="45.75" customHeight="1">
      <c r="A207" s="557"/>
      <c r="B207" s="1165"/>
      <c r="H207" s="1167"/>
      <c r="I207" s="557"/>
    </row>
    <row r="208" spans="1:16" ht="45.75" customHeight="1">
      <c r="A208" s="557"/>
      <c r="B208" s="1165"/>
      <c r="H208" s="1167"/>
      <c r="I208" s="557"/>
    </row>
    <row r="209" spans="1:16" ht="45.75" customHeight="1">
      <c r="A209" s="557"/>
      <c r="B209" s="1165"/>
      <c r="H209" s="1167"/>
      <c r="I209" s="557"/>
    </row>
    <row r="210" spans="1:16" ht="45.75" customHeight="1">
      <c r="A210" s="557"/>
      <c r="B210" s="1165"/>
      <c r="H210" s="1167"/>
      <c r="I210" s="557"/>
    </row>
    <row r="211" spans="1:16" ht="45.75" customHeight="1">
      <c r="A211" s="557"/>
      <c r="B211" s="1165"/>
      <c r="H211" s="1167"/>
      <c r="I211" s="557"/>
    </row>
    <row r="212" spans="1:16" ht="45.75" customHeight="1">
      <c r="A212" s="557"/>
      <c r="B212" s="1165"/>
      <c r="H212" s="1167"/>
      <c r="I212" s="557"/>
    </row>
    <row r="213" spans="1:16" s="1195" customFormat="1" ht="45.75" customHeight="1">
      <c r="A213" s="557"/>
      <c r="B213" s="1165"/>
      <c r="C213" s="1193"/>
      <c r="D213" s="1193"/>
      <c r="E213" s="1194"/>
      <c r="F213" s="1194"/>
      <c r="G213" s="1194"/>
      <c r="H213" s="1194"/>
      <c r="O213" s="1132"/>
      <c r="P213" s="476"/>
    </row>
    <row r="214" spans="1:16" s="1195" customFormat="1" ht="45.75" customHeight="1">
      <c r="A214" s="557"/>
      <c r="B214" s="1165"/>
      <c r="C214" s="1193"/>
      <c r="D214" s="1193"/>
      <c r="E214" s="1194"/>
      <c r="F214" s="1194"/>
      <c r="G214" s="1194"/>
      <c r="H214" s="1194"/>
      <c r="O214" s="1132"/>
      <c r="P214" s="476"/>
    </row>
    <row r="215" spans="1:16" s="1195" customFormat="1" ht="45.75" customHeight="1">
      <c r="A215" s="557"/>
      <c r="B215" s="1165"/>
      <c r="C215" s="1193"/>
      <c r="D215" s="1193"/>
      <c r="E215" s="1194"/>
      <c r="F215" s="1194"/>
      <c r="G215" s="1194"/>
      <c r="H215" s="1194"/>
      <c r="O215" s="1132"/>
      <c r="P215" s="476"/>
    </row>
    <row r="216" spans="1:16" s="1195" customFormat="1" ht="45.75" customHeight="1">
      <c r="A216" s="557"/>
      <c r="B216" s="1165"/>
      <c r="C216" s="1193"/>
      <c r="D216" s="1193"/>
      <c r="E216" s="1194"/>
      <c r="F216" s="1194"/>
      <c r="G216" s="1194"/>
      <c r="H216" s="1194"/>
      <c r="O216" s="1132"/>
      <c r="P216" s="476"/>
    </row>
    <row r="217" spans="1:16" s="1195" customFormat="1" ht="45.75" customHeight="1">
      <c r="A217" s="557"/>
      <c r="B217" s="1165"/>
      <c r="C217" s="1193"/>
      <c r="D217" s="1193"/>
      <c r="E217" s="1194"/>
      <c r="F217" s="1194"/>
      <c r="G217" s="1194"/>
      <c r="H217" s="1194"/>
      <c r="O217" s="1132"/>
      <c r="P217" s="476"/>
    </row>
    <row r="218" spans="1:16" s="1195" customFormat="1" ht="45.75" customHeight="1">
      <c r="A218" s="557"/>
      <c r="B218" s="1165"/>
      <c r="C218" s="1193"/>
      <c r="D218" s="1193"/>
      <c r="E218" s="1194"/>
      <c r="F218" s="1194"/>
      <c r="G218" s="1194"/>
      <c r="H218" s="1194"/>
      <c r="O218" s="1132"/>
      <c r="P218" s="476"/>
    </row>
    <row r="219" spans="1:16" s="1195" customFormat="1" ht="45.75" customHeight="1">
      <c r="A219" s="557"/>
      <c r="B219" s="1165"/>
      <c r="C219" s="1193"/>
      <c r="D219" s="1193"/>
      <c r="E219" s="1194"/>
      <c r="F219" s="1194"/>
      <c r="G219" s="1194"/>
      <c r="H219" s="1194"/>
      <c r="O219" s="1132"/>
      <c r="P219" s="476"/>
    </row>
    <row r="220" spans="1:16" s="1195" customFormat="1" ht="45.75" customHeight="1">
      <c r="A220" s="557"/>
      <c r="B220" s="1165"/>
      <c r="C220" s="1193"/>
      <c r="D220" s="1193"/>
      <c r="E220" s="1194"/>
      <c r="F220" s="1194"/>
      <c r="G220" s="1194"/>
      <c r="H220" s="1194"/>
      <c r="O220" s="1132"/>
      <c r="P220" s="476"/>
    </row>
    <row r="221" spans="1:16" s="1198" customFormat="1" ht="45.75" customHeight="1">
      <c r="A221" s="1168"/>
      <c r="B221" s="1169"/>
      <c r="C221" s="1196"/>
      <c r="D221" s="1196"/>
      <c r="E221" s="1197"/>
      <c r="F221" s="1197"/>
      <c r="G221" s="1197"/>
      <c r="H221" s="1197"/>
      <c r="O221" s="1199"/>
      <c r="P221" s="1341"/>
    </row>
    <row r="222" spans="1:16" s="1195" customFormat="1" ht="45.75" customHeight="1">
      <c r="A222" s="557"/>
      <c r="B222" s="1165"/>
      <c r="C222" s="1193"/>
      <c r="D222" s="1193"/>
      <c r="E222" s="1194"/>
      <c r="F222" s="1194"/>
      <c r="G222" s="1194"/>
      <c r="H222" s="1194"/>
      <c r="O222" s="1132"/>
      <c r="P222" s="476"/>
    </row>
    <row r="223" spans="1:16" s="1195" customFormat="1" ht="45.75" customHeight="1">
      <c r="A223" s="557"/>
      <c r="B223" s="1165"/>
      <c r="C223" s="1193"/>
      <c r="D223" s="1193"/>
      <c r="E223" s="1194"/>
      <c r="F223" s="1194"/>
      <c r="G223" s="1194"/>
      <c r="H223" s="1194"/>
      <c r="O223" s="1132"/>
      <c r="P223" s="476"/>
    </row>
    <row r="224" spans="1:16" s="1195" customFormat="1" ht="45.75" customHeight="1">
      <c r="A224" s="557"/>
      <c r="B224" s="1165"/>
      <c r="C224" s="1193"/>
      <c r="D224" s="1193"/>
      <c r="E224" s="1194"/>
      <c r="F224" s="1194"/>
      <c r="G224" s="1194"/>
      <c r="H224" s="1194"/>
      <c r="O224" s="1132"/>
      <c r="P224" s="476"/>
    </row>
    <row r="225" spans="1:16" s="1195" customFormat="1" ht="45.75" customHeight="1">
      <c r="A225" s="557"/>
      <c r="B225" s="1165"/>
      <c r="C225" s="1193"/>
      <c r="D225" s="1193"/>
      <c r="E225" s="1194"/>
      <c r="F225" s="1194"/>
      <c r="G225" s="1194"/>
      <c r="H225" s="1194"/>
      <c r="O225" s="1132"/>
      <c r="P225" s="476"/>
    </row>
    <row r="226" spans="1:16" s="1195" customFormat="1" ht="45.75" customHeight="1">
      <c r="A226" s="557"/>
      <c r="B226" s="1165"/>
      <c r="C226" s="1193"/>
      <c r="D226" s="1193"/>
      <c r="E226" s="1194"/>
      <c r="F226" s="1194"/>
      <c r="G226" s="1194"/>
      <c r="H226" s="1194"/>
      <c r="O226" s="1132"/>
      <c r="P226" s="476"/>
    </row>
    <row r="227" spans="1:16" s="1195" customFormat="1" ht="45.75" customHeight="1">
      <c r="A227" s="557"/>
      <c r="B227" s="1165"/>
      <c r="C227" s="1193"/>
      <c r="D227" s="1193"/>
      <c r="E227" s="1194"/>
      <c r="F227" s="1194"/>
      <c r="G227" s="1194"/>
      <c r="H227" s="1194"/>
      <c r="O227" s="1132"/>
      <c r="P227" s="476"/>
    </row>
    <row r="228" spans="1:16" s="1195" customFormat="1" ht="45.75" customHeight="1">
      <c r="A228" s="557"/>
      <c r="B228" s="1165"/>
      <c r="C228" s="1193"/>
      <c r="D228" s="1193"/>
      <c r="E228" s="1194"/>
      <c r="F228" s="1194"/>
      <c r="G228" s="1194"/>
      <c r="H228" s="1194"/>
      <c r="O228" s="1132"/>
      <c r="P228" s="476"/>
    </row>
    <row r="229" spans="1:16" s="1195" customFormat="1" ht="45.75" customHeight="1">
      <c r="A229" s="557"/>
      <c r="B229" s="1165"/>
      <c r="C229" s="1193"/>
      <c r="D229" s="1193"/>
      <c r="E229" s="1194"/>
      <c r="F229" s="1194"/>
      <c r="G229" s="1194"/>
      <c r="H229" s="1194"/>
      <c r="O229" s="1132"/>
      <c r="P229" s="476"/>
    </row>
    <row r="230" spans="1:16" s="1195" customFormat="1" ht="45.75" customHeight="1">
      <c r="A230" s="557"/>
      <c r="B230" s="1165"/>
      <c r="C230" s="1193"/>
      <c r="D230" s="1193"/>
      <c r="E230" s="1194"/>
      <c r="F230" s="1194"/>
      <c r="G230" s="1194"/>
      <c r="H230" s="1194"/>
      <c r="O230" s="1132"/>
      <c r="P230" s="476"/>
    </row>
    <row r="231" spans="1:16" s="1195" customFormat="1" ht="45.75" customHeight="1">
      <c r="A231" s="557"/>
      <c r="B231" s="1165"/>
      <c r="C231" s="1193"/>
      <c r="D231" s="1193"/>
      <c r="E231" s="1194"/>
      <c r="F231" s="1194"/>
      <c r="G231" s="1194"/>
      <c r="H231" s="1194"/>
      <c r="O231" s="1132"/>
      <c r="P231" s="476"/>
    </row>
    <row r="232" spans="1:16" s="1195" customFormat="1" ht="45.75" customHeight="1">
      <c r="A232" s="557"/>
      <c r="B232" s="1165"/>
      <c r="C232" s="1193"/>
      <c r="D232" s="1193"/>
      <c r="E232" s="1194"/>
      <c r="F232" s="1194"/>
      <c r="G232" s="1194"/>
      <c r="H232" s="1194"/>
      <c r="O232" s="1132"/>
      <c r="P232" s="476"/>
    </row>
    <row r="233" spans="1:16" s="1195" customFormat="1" ht="45.75" customHeight="1">
      <c r="A233" s="557"/>
      <c r="B233" s="1165"/>
      <c r="C233" s="1193"/>
      <c r="D233" s="1193"/>
      <c r="E233" s="1194"/>
      <c r="F233" s="1194"/>
      <c r="G233" s="1194"/>
      <c r="H233" s="1194"/>
      <c r="O233" s="1132"/>
      <c r="P233" s="476"/>
    </row>
    <row r="234" spans="1:16" s="1195" customFormat="1" ht="45.75" customHeight="1">
      <c r="A234" s="557"/>
      <c r="B234" s="1165"/>
      <c r="C234" s="1193"/>
      <c r="D234" s="1193"/>
      <c r="E234" s="1194"/>
      <c r="F234" s="1194"/>
      <c r="G234" s="1194"/>
      <c r="H234" s="1194"/>
      <c r="O234" s="1132"/>
      <c r="P234" s="476"/>
    </row>
    <row r="235" spans="1:16" s="1195" customFormat="1" ht="45.75" customHeight="1">
      <c r="A235" s="557"/>
      <c r="B235" s="1165"/>
      <c r="C235" s="1193"/>
      <c r="D235" s="1193"/>
      <c r="E235" s="1194"/>
      <c r="F235" s="1194"/>
      <c r="G235" s="1194"/>
      <c r="H235" s="1194"/>
      <c r="O235" s="1132"/>
      <c r="P235" s="476"/>
    </row>
    <row r="236" spans="1:16" s="1195" customFormat="1" ht="45.75" customHeight="1">
      <c r="A236" s="557"/>
      <c r="B236" s="1165"/>
      <c r="C236" s="1193"/>
      <c r="D236" s="1193"/>
      <c r="E236" s="1194"/>
      <c r="F236" s="1194"/>
      <c r="G236" s="1194"/>
      <c r="H236" s="1194"/>
      <c r="O236" s="1132"/>
      <c r="P236" s="476"/>
    </row>
    <row r="237" spans="1:16" s="1195" customFormat="1" ht="45.75" customHeight="1">
      <c r="A237" s="557"/>
      <c r="B237" s="1165"/>
      <c r="C237" s="1193"/>
      <c r="D237" s="1193"/>
      <c r="E237" s="1194"/>
      <c r="F237" s="1194"/>
      <c r="G237" s="1194"/>
      <c r="H237" s="1194"/>
      <c r="O237" s="1132"/>
      <c r="P237" s="476"/>
    </row>
    <row r="238" spans="1:16" s="1195" customFormat="1" ht="45.75" customHeight="1">
      <c r="A238" s="557"/>
      <c r="B238" s="1165"/>
      <c r="C238" s="1193"/>
      <c r="D238" s="1193"/>
      <c r="E238" s="1194"/>
      <c r="F238" s="1194"/>
      <c r="G238" s="1194"/>
      <c r="H238" s="1194"/>
      <c r="O238" s="1132"/>
      <c r="P238" s="476"/>
    </row>
    <row r="239" spans="1:16" s="1195" customFormat="1" ht="45.75" customHeight="1">
      <c r="A239" s="557"/>
      <c r="B239" s="1165"/>
      <c r="C239" s="1193"/>
      <c r="D239" s="1193"/>
      <c r="E239" s="1194"/>
      <c r="F239" s="1194"/>
      <c r="G239" s="1194"/>
      <c r="H239" s="1194"/>
      <c r="O239" s="1132"/>
      <c r="P239" s="476"/>
    </row>
    <row r="240" spans="1:16" s="1195" customFormat="1" ht="45.75" customHeight="1">
      <c r="A240" s="557"/>
      <c r="B240" s="1165"/>
      <c r="C240" s="1193"/>
      <c r="D240" s="1193"/>
      <c r="E240" s="1194"/>
      <c r="F240" s="1194"/>
      <c r="G240" s="1194"/>
      <c r="H240" s="1194"/>
      <c r="O240" s="1132"/>
      <c r="P240" s="476"/>
    </row>
    <row r="241" spans="1:16" ht="45.75" customHeight="1">
      <c r="A241" s="557"/>
      <c r="B241" s="1165"/>
      <c r="H241" s="1167"/>
      <c r="I241" s="557"/>
    </row>
    <row r="242" spans="1:16" ht="45.75" customHeight="1">
      <c r="A242" s="557"/>
      <c r="B242" s="1165"/>
      <c r="H242" s="1167"/>
      <c r="I242" s="557"/>
    </row>
    <row r="243" spans="1:16" ht="45.75" customHeight="1">
      <c r="A243" s="557"/>
      <c r="B243" s="1165"/>
      <c r="H243" s="1167"/>
      <c r="I243" s="557"/>
    </row>
    <row r="244" spans="1:16" ht="45.75" customHeight="1">
      <c r="A244" s="557"/>
      <c r="B244" s="1165"/>
      <c r="H244" s="1167"/>
      <c r="I244" s="557"/>
    </row>
    <row r="245" spans="1:16" ht="45.75" customHeight="1">
      <c r="A245" s="557"/>
      <c r="B245" s="1165"/>
      <c r="H245" s="1167"/>
      <c r="I245" s="557"/>
    </row>
    <row r="246" spans="1:16" ht="45.75" customHeight="1">
      <c r="A246" s="557"/>
      <c r="B246" s="1165"/>
      <c r="H246" s="1167"/>
      <c r="I246" s="557"/>
    </row>
    <row r="247" spans="1:16" ht="45.75" customHeight="1">
      <c r="A247" s="557"/>
      <c r="B247" s="1165"/>
      <c r="H247" s="1167"/>
      <c r="I247" s="557"/>
    </row>
    <row r="248" spans="1:16" ht="45.75" customHeight="1">
      <c r="A248" s="557"/>
      <c r="B248" s="1165"/>
      <c r="H248" s="1167"/>
      <c r="I248" s="557"/>
    </row>
    <row r="249" spans="1:16" ht="45.75" customHeight="1">
      <c r="A249" s="557"/>
      <c r="B249" s="1165"/>
      <c r="H249" s="1167"/>
      <c r="I249" s="557"/>
    </row>
    <row r="250" spans="1:16" ht="45.75" customHeight="1">
      <c r="A250" s="557"/>
      <c r="B250" s="1165"/>
      <c r="H250" s="1167"/>
      <c r="I250" s="557"/>
    </row>
    <row r="251" spans="1:16" ht="45.75" customHeight="1">
      <c r="A251" s="557"/>
      <c r="B251" s="1165"/>
      <c r="H251" s="1167"/>
      <c r="I251" s="557"/>
    </row>
    <row r="252" spans="1:16" s="1179" customFormat="1" ht="45.75" customHeight="1">
      <c r="A252" s="557"/>
      <c r="B252" s="1165"/>
      <c r="C252" s="1166"/>
      <c r="D252" s="1222"/>
      <c r="E252" s="1223"/>
      <c r="F252" s="1223"/>
      <c r="G252" s="1223"/>
      <c r="H252" s="1223"/>
      <c r="L252" s="1224"/>
      <c r="M252" s="1224"/>
      <c r="N252" s="1224"/>
      <c r="O252" s="1215"/>
      <c r="P252" s="1346"/>
    </row>
    <row r="253" spans="1:16" ht="45.75" customHeight="1">
      <c r="A253" s="557"/>
      <c r="B253" s="1165"/>
      <c r="H253" s="1167"/>
      <c r="I253" s="557"/>
    </row>
    <row r="254" spans="1:16" ht="45.75" customHeight="1">
      <c r="A254" s="557"/>
      <c r="B254" s="1165"/>
      <c r="H254" s="1167"/>
      <c r="I254" s="557"/>
    </row>
    <row r="255" spans="1:16" ht="45.75" customHeight="1">
      <c r="A255" s="557"/>
      <c r="B255" s="1165"/>
      <c r="H255" s="1167"/>
      <c r="I255" s="557"/>
    </row>
    <row r="256" spans="1:16" ht="45.75" customHeight="1">
      <c r="A256" s="557"/>
      <c r="B256" s="1165"/>
      <c r="H256" s="1167"/>
      <c r="I256" s="557"/>
    </row>
    <row r="257" spans="1:9" ht="45.75" customHeight="1">
      <c r="A257" s="557"/>
      <c r="B257" s="1165"/>
      <c r="H257" s="1167"/>
      <c r="I257" s="557"/>
    </row>
    <row r="258" spans="1:9" ht="45.75" customHeight="1">
      <c r="A258" s="557"/>
      <c r="B258" s="1165"/>
      <c r="H258" s="1167"/>
      <c r="I258" s="557"/>
    </row>
    <row r="259" spans="1:9" ht="45.75" customHeight="1">
      <c r="A259" s="1226"/>
      <c r="B259" s="1227"/>
      <c r="C259" s="1193"/>
      <c r="H259" s="1167"/>
      <c r="I259" s="557"/>
    </row>
    <row r="260" spans="1:9" ht="45.75" customHeight="1">
      <c r="A260" s="1179"/>
      <c r="B260" s="1212"/>
      <c r="C260" s="1222"/>
      <c r="H260" s="1167"/>
      <c r="I260" s="557"/>
    </row>
    <row r="261" spans="1:9" ht="45.75" customHeight="1">
      <c r="A261" s="557"/>
      <c r="B261" s="1165"/>
      <c r="H261" s="1167"/>
      <c r="I261" s="557"/>
    </row>
    <row r="262" spans="1:9" ht="45.75" customHeight="1">
      <c r="A262" s="557"/>
      <c r="B262" s="1165"/>
      <c r="H262" s="1167"/>
      <c r="I262" s="557"/>
    </row>
    <row r="263" spans="1:9" ht="45.75" customHeight="1">
      <c r="A263" s="557"/>
      <c r="B263" s="1165"/>
      <c r="H263" s="1167"/>
      <c r="I263" s="557"/>
    </row>
    <row r="264" spans="1:9" ht="45.75" customHeight="1">
      <c r="A264" s="557"/>
      <c r="B264" s="1165"/>
      <c r="H264" s="1167"/>
      <c r="I264" s="557"/>
    </row>
    <row r="265" spans="1:9" ht="45.75" customHeight="1">
      <c r="A265" s="557"/>
      <c r="B265" s="1165"/>
      <c r="H265" s="1167"/>
      <c r="I265" s="557"/>
    </row>
    <row r="266" spans="1:9" ht="45.75" customHeight="1">
      <c r="A266" s="557"/>
      <c r="B266" s="1165"/>
      <c r="H266" s="1167"/>
      <c r="I266" s="557"/>
    </row>
    <row r="267" spans="1:9" ht="45.75" customHeight="1">
      <c r="A267" s="557"/>
      <c r="B267" s="1165"/>
      <c r="H267" s="1167"/>
      <c r="I267" s="557"/>
    </row>
    <row r="268" spans="1:9" ht="45.75" customHeight="1">
      <c r="A268" s="557"/>
      <c r="B268" s="1165"/>
      <c r="H268" s="1167"/>
      <c r="I268" s="557"/>
    </row>
    <row r="269" spans="1:9" ht="45.75" customHeight="1">
      <c r="A269" s="557"/>
      <c r="B269" s="1165"/>
      <c r="H269" s="1167"/>
      <c r="I269" s="557"/>
    </row>
    <row r="270" spans="1:9" ht="45.75" customHeight="1">
      <c r="A270" s="557"/>
      <c r="B270" s="1165"/>
      <c r="H270" s="1167"/>
      <c r="I270" s="557"/>
    </row>
    <row r="271" spans="1:9" ht="45.75" customHeight="1">
      <c r="A271" s="557"/>
      <c r="B271" s="1165"/>
      <c r="H271" s="1167"/>
      <c r="I271" s="557"/>
    </row>
    <row r="272" spans="1:9" ht="45.75" customHeight="1">
      <c r="A272" s="557"/>
      <c r="B272" s="1165"/>
      <c r="H272" s="1167"/>
      <c r="I272" s="557"/>
    </row>
    <row r="273" spans="1:16" ht="45.75" customHeight="1">
      <c r="A273" s="557"/>
      <c r="B273" s="1165"/>
      <c r="H273" s="1167"/>
      <c r="I273" s="557"/>
    </row>
    <row r="274" spans="1:16" ht="45.75" customHeight="1">
      <c r="A274" s="557"/>
      <c r="B274" s="1165"/>
      <c r="H274" s="1167"/>
      <c r="I274" s="557"/>
    </row>
    <row r="275" spans="1:16" ht="45.75" customHeight="1">
      <c r="A275" s="557"/>
      <c r="B275" s="1165"/>
      <c r="H275" s="1167"/>
      <c r="I275" s="557"/>
    </row>
    <row r="276" spans="1:16" ht="45.75" customHeight="1">
      <c r="A276" s="557"/>
      <c r="B276" s="1165"/>
      <c r="H276" s="1167"/>
      <c r="I276" s="557"/>
    </row>
    <row r="277" spans="1:16" ht="45.75" customHeight="1">
      <c r="A277" s="557"/>
      <c r="B277" s="1165"/>
      <c r="H277" s="1167"/>
      <c r="I277" s="557"/>
    </row>
    <row r="278" spans="1:16" ht="45.75" customHeight="1">
      <c r="A278" s="557"/>
      <c r="B278" s="1165"/>
      <c r="H278" s="1167"/>
      <c r="I278" s="557"/>
    </row>
    <row r="279" spans="1:16" s="1168" customFormat="1" ht="45.75" customHeight="1">
      <c r="B279" s="1169"/>
      <c r="C279" s="1170"/>
      <c r="D279" s="1170"/>
      <c r="E279" s="1171"/>
      <c r="F279" s="1171"/>
      <c r="G279" s="1171"/>
      <c r="H279" s="1171"/>
      <c r="L279" s="1200"/>
      <c r="M279" s="1200"/>
      <c r="N279" s="1200"/>
      <c r="O279" s="1199"/>
      <c r="P279" s="1340"/>
    </row>
    <row r="280" spans="1:16" ht="45.75" customHeight="1">
      <c r="A280" s="557"/>
      <c r="B280" s="1165"/>
      <c r="H280" s="1167"/>
      <c r="I280" s="557"/>
    </row>
    <row r="281" spans="1:16" ht="45.75" customHeight="1">
      <c r="A281" s="557"/>
      <c r="B281" s="1165"/>
      <c r="H281" s="1167"/>
      <c r="I281" s="557"/>
    </row>
    <row r="282" spans="1:16" ht="45.75" customHeight="1">
      <c r="A282" s="557"/>
      <c r="B282" s="1165"/>
      <c r="H282" s="1167"/>
      <c r="I282" s="557"/>
    </row>
    <row r="283" spans="1:16" ht="45.75" customHeight="1">
      <c r="A283" s="557"/>
      <c r="B283" s="1165"/>
      <c r="H283" s="1167"/>
      <c r="I283" s="557"/>
    </row>
    <row r="284" spans="1:16" ht="45.75" customHeight="1">
      <c r="A284" s="557"/>
      <c r="B284" s="1165"/>
      <c r="H284" s="1167"/>
      <c r="I284" s="557"/>
    </row>
    <row r="285" spans="1:16" ht="45.75" customHeight="1">
      <c r="A285" s="557"/>
      <c r="B285" s="1165"/>
      <c r="H285" s="1167"/>
      <c r="I285" s="557"/>
    </row>
    <row r="286" spans="1:16" ht="45.75" customHeight="1">
      <c r="A286" s="557"/>
      <c r="B286" s="1165"/>
      <c r="H286" s="1167"/>
      <c r="I286" s="557"/>
    </row>
    <row r="287" spans="1:16" ht="45.75" customHeight="1">
      <c r="A287" s="557"/>
      <c r="B287" s="1165"/>
      <c r="H287" s="1167"/>
      <c r="I287" s="557"/>
    </row>
    <row r="288" spans="1:16" ht="45.75" customHeight="1">
      <c r="A288" s="557"/>
      <c r="B288" s="1165"/>
      <c r="H288" s="1167"/>
      <c r="I288" s="557"/>
    </row>
    <row r="289" spans="1:16" s="1179" customFormat="1" ht="45.75" customHeight="1">
      <c r="B289" s="1212"/>
      <c r="C289" s="1222"/>
      <c r="D289" s="1222"/>
      <c r="E289" s="1223"/>
      <c r="F289" s="1223"/>
      <c r="G289" s="1223"/>
      <c r="H289" s="1223"/>
      <c r="L289" s="1224"/>
      <c r="M289" s="1224"/>
      <c r="N289" s="1224"/>
      <c r="O289" s="1215"/>
      <c r="P289" s="1346"/>
    </row>
    <row r="290" spans="1:16" ht="45.75" customHeight="1">
      <c r="A290" s="557"/>
      <c r="B290" s="1165"/>
      <c r="H290" s="1167"/>
      <c r="I290" s="557"/>
    </row>
    <row r="291" spans="1:16" ht="45.75" customHeight="1">
      <c r="A291" s="1228"/>
      <c r="B291" s="1165"/>
      <c r="H291" s="1167"/>
      <c r="I291" s="557"/>
    </row>
    <row r="292" spans="1:16" ht="45.75" customHeight="1">
      <c r="A292" s="1229"/>
      <c r="B292" s="1165"/>
      <c r="H292" s="1167"/>
      <c r="I292" s="557"/>
    </row>
    <row r="293" spans="1:16" ht="45.75" customHeight="1">
      <c r="A293" s="1229"/>
      <c r="B293" s="1165"/>
      <c r="H293" s="1167"/>
      <c r="I293" s="557"/>
    </row>
    <row r="294" spans="1:16" ht="45.75" customHeight="1">
      <c r="A294" s="1229"/>
      <c r="B294" s="1165"/>
      <c r="H294" s="1167"/>
      <c r="I294" s="557"/>
    </row>
    <row r="295" spans="1:16" ht="45.75" customHeight="1">
      <c r="A295" s="1229"/>
      <c r="B295" s="1165"/>
      <c r="H295" s="1167"/>
      <c r="I295" s="557"/>
    </row>
    <row r="296" spans="1:16" ht="45.75" customHeight="1">
      <c r="A296" s="1229"/>
      <c r="B296" s="1165"/>
      <c r="H296" s="1167"/>
      <c r="I296" s="557"/>
    </row>
    <row r="297" spans="1:16" ht="45.75" customHeight="1">
      <c r="A297" s="1229"/>
      <c r="B297" s="1165"/>
      <c r="H297" s="1167"/>
      <c r="I297" s="557"/>
    </row>
    <row r="298" spans="1:16" ht="45.75" customHeight="1">
      <c r="A298" s="1229"/>
      <c r="B298" s="1165"/>
      <c r="H298" s="1167"/>
      <c r="I298" s="557"/>
    </row>
    <row r="299" spans="1:16" ht="45.75" customHeight="1">
      <c r="A299" s="1229"/>
      <c r="B299" s="1165"/>
      <c r="H299" s="1167"/>
      <c r="I299" s="557"/>
    </row>
    <row r="300" spans="1:16" ht="45.75" customHeight="1">
      <c r="A300" s="1229"/>
      <c r="B300" s="1165"/>
      <c r="H300" s="1167"/>
      <c r="I300" s="557"/>
    </row>
    <row r="301" spans="1:16" ht="45.75" customHeight="1">
      <c r="A301" s="1229"/>
      <c r="B301" s="1165"/>
      <c r="H301" s="1167"/>
      <c r="I301" s="557"/>
    </row>
    <row r="302" spans="1:16" ht="45.75" customHeight="1">
      <c r="A302" s="1229"/>
      <c r="B302" s="1165"/>
      <c r="H302" s="1167"/>
      <c r="I302" s="557"/>
    </row>
    <row r="303" spans="1:16" ht="45.75" customHeight="1">
      <c r="A303" s="1229"/>
      <c r="B303" s="1165"/>
      <c r="H303" s="1167"/>
      <c r="I303" s="557"/>
    </row>
    <row r="304" spans="1:16" ht="45.75" customHeight="1">
      <c r="A304" s="1229"/>
      <c r="B304" s="1165"/>
      <c r="H304" s="1167"/>
      <c r="I304" s="557"/>
    </row>
    <row r="305" spans="1:16" ht="45.75" customHeight="1">
      <c r="A305" s="1229"/>
      <c r="B305" s="1165"/>
      <c r="H305" s="1167"/>
      <c r="I305" s="557"/>
    </row>
    <row r="306" spans="1:16" ht="45.75" customHeight="1">
      <c r="A306" s="1229"/>
      <c r="B306" s="1230"/>
      <c r="C306" s="1231"/>
      <c r="D306" s="1193"/>
      <c r="E306" s="1194"/>
      <c r="F306" s="1194"/>
      <c r="G306" s="1194"/>
      <c r="H306" s="1194"/>
      <c r="I306" s="1195"/>
    </row>
    <row r="307" spans="1:16" ht="45.75" customHeight="1">
      <c r="A307" s="557"/>
      <c r="B307" s="1165"/>
      <c r="H307" s="1167"/>
      <c r="I307" s="557"/>
    </row>
    <row r="308" spans="1:16" s="1133" customFormat="1" ht="45.75" customHeight="1">
      <c r="A308" s="557"/>
      <c r="B308" s="1165"/>
      <c r="C308" s="1193"/>
      <c r="D308" s="1193"/>
      <c r="E308" s="1194"/>
      <c r="F308" s="1194"/>
      <c r="G308" s="1194"/>
      <c r="H308" s="1194"/>
      <c r="L308" s="1195"/>
      <c r="M308" s="1195"/>
      <c r="N308" s="1195"/>
      <c r="O308" s="1132"/>
      <c r="P308" s="1336"/>
    </row>
    <row r="309" spans="1:16" s="1133" customFormat="1" ht="45.75" customHeight="1">
      <c r="A309" s="557"/>
      <c r="B309" s="1165"/>
      <c r="C309" s="1193"/>
      <c r="D309" s="1193"/>
      <c r="E309" s="1194"/>
      <c r="F309" s="1194"/>
      <c r="G309" s="1194"/>
      <c r="H309" s="1194"/>
      <c r="L309" s="1195"/>
      <c r="M309" s="1195"/>
      <c r="N309" s="1195"/>
      <c r="O309" s="1132"/>
      <c r="P309" s="1336"/>
    </row>
    <row r="310" spans="1:16" s="1195" customFormat="1" ht="45.75" customHeight="1">
      <c r="A310" s="557"/>
      <c r="B310" s="1165"/>
      <c r="C310" s="1193"/>
      <c r="D310" s="1193"/>
      <c r="E310" s="1194"/>
      <c r="F310" s="1194"/>
      <c r="G310" s="1194"/>
      <c r="H310" s="1194"/>
      <c r="O310" s="1132"/>
      <c r="P310" s="476"/>
    </row>
    <row r="311" spans="1:16" s="1195" customFormat="1" ht="45.75" customHeight="1">
      <c r="A311" s="557"/>
      <c r="B311" s="1165"/>
      <c r="C311" s="1193"/>
      <c r="D311" s="1193"/>
      <c r="E311" s="1194"/>
      <c r="F311" s="1194"/>
      <c r="G311" s="1194"/>
      <c r="H311" s="1194"/>
      <c r="O311" s="1132"/>
      <c r="P311" s="476"/>
    </row>
    <row r="312" spans="1:16" s="1195" customFormat="1" ht="45.75" customHeight="1">
      <c r="A312" s="557"/>
      <c r="B312" s="1165"/>
      <c r="C312" s="1193"/>
      <c r="D312" s="1193"/>
      <c r="E312" s="1194"/>
      <c r="F312" s="1194"/>
      <c r="G312" s="1194"/>
      <c r="H312" s="1194"/>
      <c r="O312" s="1132"/>
      <c r="P312" s="476"/>
    </row>
    <row r="313" spans="1:16" s="1195" customFormat="1" ht="45.75" customHeight="1">
      <c r="A313" s="557"/>
      <c r="B313" s="1165"/>
      <c r="C313" s="1193"/>
      <c r="D313" s="1193"/>
      <c r="E313" s="1194"/>
      <c r="F313" s="1194"/>
      <c r="G313" s="1194"/>
      <c r="H313" s="1194"/>
      <c r="O313" s="1132"/>
      <c r="P313" s="476"/>
    </row>
    <row r="314" spans="1:16" s="1195" customFormat="1" ht="45.75" customHeight="1">
      <c r="A314" s="557"/>
      <c r="B314" s="1165"/>
      <c r="C314" s="1193"/>
      <c r="D314" s="1193"/>
      <c r="E314" s="1194"/>
      <c r="F314" s="1194"/>
      <c r="G314" s="1194"/>
      <c r="H314" s="1194"/>
      <c r="O314" s="1132"/>
      <c r="P314" s="476"/>
    </row>
    <row r="315" spans="1:16" ht="45.75" customHeight="1">
      <c r="A315" s="557"/>
      <c r="B315" s="1165"/>
      <c r="H315" s="1167"/>
      <c r="I315" s="557"/>
    </row>
    <row r="316" spans="1:16" ht="45.75" customHeight="1">
      <c r="A316" s="1229"/>
      <c r="B316" s="1165"/>
      <c r="H316" s="1167"/>
      <c r="I316" s="557"/>
    </row>
    <row r="317" spans="1:16" ht="45.75" customHeight="1">
      <c r="A317" s="557"/>
      <c r="B317" s="1165"/>
      <c r="H317" s="1167"/>
      <c r="I317" s="557"/>
    </row>
    <row r="318" spans="1:16" ht="45.75" customHeight="1">
      <c r="A318" s="1229"/>
      <c r="B318" s="1232"/>
      <c r="H318" s="1167"/>
      <c r="I318" s="557"/>
    </row>
    <row r="319" spans="1:16" ht="45.75" customHeight="1">
      <c r="A319" s="557"/>
      <c r="B319" s="1165"/>
      <c r="H319" s="1167"/>
      <c r="I319" s="557"/>
    </row>
    <row r="320" spans="1:16" ht="45.75" customHeight="1">
      <c r="A320" s="557"/>
      <c r="B320" s="1165"/>
      <c r="H320" s="1167"/>
      <c r="I320" s="557"/>
    </row>
    <row r="321" spans="1:16" s="1168" customFormat="1" ht="45.75" customHeight="1">
      <c r="B321" s="1169"/>
      <c r="C321" s="1170"/>
      <c r="D321" s="1170"/>
      <c r="E321" s="1171"/>
      <c r="F321" s="1171"/>
      <c r="G321" s="1171"/>
      <c r="H321" s="1171"/>
      <c r="L321" s="1200"/>
      <c r="M321" s="1200"/>
      <c r="N321" s="1200"/>
      <c r="O321" s="1199"/>
      <c r="P321" s="1340"/>
    </row>
    <row r="322" spans="1:16" s="1168" customFormat="1" ht="45.75" customHeight="1">
      <c r="B322" s="1169"/>
      <c r="C322" s="1170"/>
      <c r="D322" s="1170"/>
      <c r="E322" s="1171"/>
      <c r="F322" s="1171"/>
      <c r="G322" s="1171"/>
      <c r="H322" s="1171"/>
      <c r="L322" s="1200"/>
      <c r="M322" s="1200"/>
      <c r="N322" s="1200"/>
      <c r="O322" s="1199"/>
      <c r="P322" s="1340"/>
    </row>
    <row r="323" spans="1:16" s="1195" customFormat="1" ht="45.75" customHeight="1">
      <c r="B323" s="1233"/>
      <c r="C323" s="1193"/>
      <c r="D323" s="1193"/>
      <c r="E323" s="1194"/>
      <c r="F323" s="1194"/>
      <c r="G323" s="1194"/>
      <c r="H323" s="1194"/>
      <c r="O323" s="1132"/>
      <c r="P323" s="476"/>
    </row>
    <row r="324" spans="1:16" s="1195" customFormat="1" ht="45.75" customHeight="1">
      <c r="B324" s="1233"/>
      <c r="C324" s="1193"/>
      <c r="D324" s="1193"/>
      <c r="E324" s="1194"/>
      <c r="F324" s="1194"/>
      <c r="G324" s="1194"/>
      <c r="H324" s="1194"/>
      <c r="O324" s="1132"/>
      <c r="P324" s="476"/>
    </row>
    <row r="325" spans="1:16" s="1195" customFormat="1" ht="45.75" customHeight="1">
      <c r="B325" s="1233"/>
      <c r="C325" s="1193"/>
      <c r="D325" s="1193"/>
      <c r="E325" s="1194"/>
      <c r="F325" s="1194"/>
      <c r="G325" s="1194"/>
      <c r="H325" s="1194"/>
      <c r="O325" s="1132"/>
      <c r="P325" s="476"/>
    </row>
    <row r="326" spans="1:16" ht="45.75" customHeight="1">
      <c r="A326" s="557"/>
      <c r="B326" s="1165"/>
      <c r="H326" s="1167"/>
      <c r="I326" s="557"/>
    </row>
    <row r="327" spans="1:16" s="1195" customFormat="1" ht="45.75" customHeight="1">
      <c r="B327" s="1233"/>
      <c r="C327" s="1193"/>
      <c r="D327" s="1193"/>
      <c r="E327" s="1194"/>
      <c r="F327" s="1194"/>
      <c r="G327" s="1194"/>
      <c r="H327" s="1194"/>
      <c r="O327" s="1132"/>
      <c r="P327" s="476"/>
    </row>
    <row r="328" spans="1:16" ht="45.75" customHeight="1">
      <c r="A328" s="557"/>
      <c r="B328" s="1165"/>
      <c r="H328" s="1167"/>
      <c r="I328" s="557"/>
    </row>
    <row r="329" spans="1:16" ht="45.75" customHeight="1">
      <c r="A329" s="557"/>
      <c r="B329" s="1165"/>
      <c r="H329" s="1167"/>
      <c r="I329" s="557"/>
    </row>
    <row r="330" spans="1:16" ht="45.75" customHeight="1">
      <c r="A330" s="557"/>
      <c r="B330" s="1165"/>
      <c r="H330" s="1167"/>
      <c r="I330" s="557"/>
    </row>
    <row r="331" spans="1:16" ht="45.75" customHeight="1">
      <c r="A331" s="557"/>
      <c r="B331" s="1165"/>
      <c r="H331" s="1167"/>
      <c r="I331" s="557"/>
    </row>
    <row r="332" spans="1:16" s="1195" customFormat="1" ht="45.75" customHeight="1">
      <c r="B332" s="1233"/>
      <c r="C332" s="1193"/>
      <c r="D332" s="1193"/>
      <c r="E332" s="1194"/>
      <c r="F332" s="1194"/>
      <c r="G332" s="1194"/>
      <c r="H332" s="1194"/>
      <c r="O332" s="1132"/>
      <c r="P332" s="476"/>
    </row>
    <row r="333" spans="1:16" ht="45.75" customHeight="1">
      <c r="A333" s="557"/>
      <c r="B333" s="1165"/>
      <c r="H333" s="1167"/>
      <c r="I333" s="557"/>
    </row>
    <row r="334" spans="1:16" s="1195" customFormat="1" ht="45.75" customHeight="1">
      <c r="B334" s="1233"/>
      <c r="C334" s="1193"/>
      <c r="D334" s="1193"/>
      <c r="E334" s="1194"/>
      <c r="F334" s="1194"/>
      <c r="G334" s="1194"/>
      <c r="H334" s="1194"/>
      <c r="O334" s="1132"/>
      <c r="P334" s="476"/>
    </row>
    <row r="335" spans="1:16" s="1133" customFormat="1" ht="45.75" customHeight="1">
      <c r="B335" s="1227"/>
      <c r="C335" s="1193"/>
      <c r="D335" s="1193"/>
      <c r="E335" s="1194"/>
      <c r="F335" s="1194"/>
      <c r="G335" s="1194"/>
      <c r="H335" s="1194"/>
      <c r="L335" s="1195"/>
      <c r="M335" s="1195"/>
      <c r="N335" s="1195"/>
      <c r="O335" s="1132"/>
      <c r="P335" s="1336"/>
    </row>
    <row r="336" spans="1:16" ht="45.75" customHeight="1">
      <c r="A336" s="557"/>
      <c r="B336" s="1165"/>
      <c r="H336" s="1167"/>
      <c r="I336" s="557"/>
    </row>
    <row r="337" spans="1:16" s="1195" customFormat="1" ht="45.75" customHeight="1">
      <c r="B337" s="1233"/>
      <c r="C337" s="1193"/>
      <c r="D337" s="1193"/>
      <c r="E337" s="1194"/>
      <c r="F337" s="1194"/>
      <c r="G337" s="1194"/>
      <c r="H337" s="1194"/>
      <c r="O337" s="1132"/>
      <c r="P337" s="476"/>
    </row>
    <row r="338" spans="1:16" s="1195" customFormat="1" ht="45.75" customHeight="1">
      <c r="B338" s="1233"/>
      <c r="C338" s="1193"/>
      <c r="D338" s="1193"/>
      <c r="E338" s="1194"/>
      <c r="F338" s="1194"/>
      <c r="G338" s="1194"/>
      <c r="H338" s="1194"/>
      <c r="O338" s="1132"/>
      <c r="P338" s="476"/>
    </row>
    <row r="339" spans="1:16" ht="45.75" customHeight="1">
      <c r="A339" s="557"/>
      <c r="B339" s="1165"/>
      <c r="H339" s="1167"/>
      <c r="I339" s="557"/>
    </row>
    <row r="340" spans="1:16" ht="45.75" customHeight="1">
      <c r="A340" s="557"/>
      <c r="B340" s="1165"/>
      <c r="H340" s="1167"/>
      <c r="I340" s="557"/>
    </row>
    <row r="341" spans="1:16" s="1195" customFormat="1" ht="45.75" customHeight="1">
      <c r="B341" s="1233"/>
      <c r="C341" s="1193"/>
      <c r="D341" s="1193"/>
      <c r="E341" s="1194"/>
      <c r="F341" s="1194"/>
      <c r="G341" s="1194"/>
      <c r="H341" s="1194"/>
      <c r="O341" s="1132"/>
      <c r="P341" s="476"/>
    </row>
    <row r="342" spans="1:16" ht="45.75" customHeight="1">
      <c r="A342" s="557"/>
      <c r="B342" s="1165"/>
      <c r="H342" s="1167"/>
      <c r="I342" s="557"/>
    </row>
    <row r="343" spans="1:16" ht="45.75" customHeight="1">
      <c r="A343" s="557"/>
      <c r="B343" s="1165"/>
      <c r="H343" s="1167"/>
      <c r="I343" s="557"/>
    </row>
    <row r="344" spans="1:16" s="1058" customFormat="1" ht="45.75" customHeight="1">
      <c r="B344" s="1234"/>
      <c r="C344" s="1101"/>
      <c r="D344" s="1101"/>
      <c r="E344" s="1235"/>
      <c r="F344" s="1235"/>
      <c r="G344" s="1235"/>
      <c r="H344" s="1235"/>
      <c r="L344" s="1067"/>
      <c r="M344" s="1067"/>
      <c r="N344" s="1067"/>
      <c r="O344" s="1236"/>
      <c r="P344" s="1102"/>
    </row>
    <row r="345" spans="1:16" s="1058" customFormat="1" ht="45.75" customHeight="1">
      <c r="B345" s="1234"/>
      <c r="C345" s="1101"/>
      <c r="D345" s="1101"/>
      <c r="E345" s="1235"/>
      <c r="F345" s="1235"/>
      <c r="G345" s="1235"/>
      <c r="H345" s="1235"/>
      <c r="L345" s="1067"/>
      <c r="M345" s="1067"/>
      <c r="N345" s="1067"/>
      <c r="O345" s="1236"/>
      <c r="P345" s="1102"/>
    </row>
    <row r="346" spans="1:16" s="1058" customFormat="1" ht="45.75" customHeight="1">
      <c r="B346" s="1234"/>
      <c r="C346" s="1101"/>
      <c r="D346" s="1101"/>
      <c r="E346" s="1235"/>
      <c r="F346" s="1235"/>
      <c r="G346" s="1235"/>
      <c r="H346" s="1235"/>
      <c r="L346" s="1067"/>
      <c r="M346" s="1067"/>
      <c r="N346" s="1067"/>
      <c r="O346" s="1236"/>
      <c r="P346" s="1102"/>
    </row>
    <row r="347" spans="1:16" s="1058" customFormat="1" ht="45.75" customHeight="1">
      <c r="B347" s="1234"/>
      <c r="C347" s="1101"/>
      <c r="D347" s="1101"/>
      <c r="E347" s="1235"/>
      <c r="F347" s="1235"/>
      <c r="G347" s="1235"/>
      <c r="H347" s="1235"/>
      <c r="L347" s="1067"/>
      <c r="M347" s="1067"/>
      <c r="N347" s="1067"/>
      <c r="O347" s="1236"/>
      <c r="P347" s="1102"/>
    </row>
    <row r="348" spans="1:16" s="1058" customFormat="1" ht="45.75" customHeight="1">
      <c r="B348" s="1234"/>
      <c r="C348" s="1101"/>
      <c r="D348" s="1101"/>
      <c r="E348" s="1235"/>
      <c r="F348" s="1235"/>
      <c r="G348" s="1235"/>
      <c r="H348" s="1235"/>
      <c r="L348" s="1067"/>
      <c r="M348" s="1067"/>
      <c r="N348" s="1067"/>
      <c r="O348" s="1236"/>
      <c r="P348" s="1102"/>
    </row>
    <row r="349" spans="1:16" s="1058" customFormat="1" ht="45.75" customHeight="1">
      <c r="B349" s="1234"/>
      <c r="C349" s="1101"/>
      <c r="D349" s="1101"/>
      <c r="E349" s="1235"/>
      <c r="F349" s="1235"/>
      <c r="G349" s="1235"/>
      <c r="H349" s="1235"/>
      <c r="L349" s="1067"/>
      <c r="M349" s="1067"/>
      <c r="N349" s="1067"/>
      <c r="O349" s="1236"/>
      <c r="P349" s="1102"/>
    </row>
    <row r="350" spans="1:16" s="1058" customFormat="1" ht="45.75" customHeight="1">
      <c r="B350" s="1234"/>
      <c r="C350" s="1101"/>
      <c r="D350" s="1101"/>
      <c r="E350" s="1235"/>
      <c r="F350" s="1235"/>
      <c r="G350" s="1235"/>
      <c r="H350" s="1235"/>
      <c r="L350" s="1067"/>
      <c r="M350" s="1067"/>
      <c r="N350" s="1067"/>
      <c r="O350" s="1236"/>
      <c r="P350" s="1102"/>
    </row>
    <row r="351" spans="1:16" s="1058" customFormat="1" ht="45.75" customHeight="1">
      <c r="B351" s="1234"/>
      <c r="C351" s="1101"/>
      <c r="D351" s="1101"/>
      <c r="E351" s="1235"/>
      <c r="F351" s="1235"/>
      <c r="G351" s="1235"/>
      <c r="H351" s="1235"/>
      <c r="L351" s="1067"/>
      <c r="M351" s="1067"/>
      <c r="N351" s="1067"/>
      <c r="O351" s="1236"/>
      <c r="P351" s="1102"/>
    </row>
    <row r="352" spans="1:16" s="1058" customFormat="1" ht="45.75" customHeight="1">
      <c r="B352" s="1234"/>
      <c r="C352" s="1101"/>
      <c r="D352" s="1101"/>
      <c r="E352" s="1235"/>
      <c r="F352" s="1235"/>
      <c r="G352" s="1235"/>
      <c r="H352" s="1235"/>
      <c r="L352" s="1067"/>
      <c r="M352" s="1067"/>
      <c r="N352" s="1067"/>
      <c r="O352" s="1236"/>
      <c r="P352" s="1102"/>
    </row>
    <row r="353" spans="1:16" s="59" customFormat="1" ht="45.75" customHeight="1">
      <c r="B353" s="1237"/>
      <c r="C353" s="1108"/>
      <c r="D353" s="1108"/>
      <c r="E353" s="1238"/>
      <c r="F353" s="1238"/>
      <c r="G353" s="1238"/>
      <c r="H353" s="1238"/>
      <c r="O353" s="1236"/>
      <c r="P353" s="1347"/>
    </row>
    <row r="354" spans="1:16" s="59" customFormat="1" ht="45.75" customHeight="1">
      <c r="B354" s="1237"/>
      <c r="C354" s="1108"/>
      <c r="D354" s="1108"/>
      <c r="E354" s="1238"/>
      <c r="F354" s="1238"/>
      <c r="G354" s="1238"/>
      <c r="H354" s="1238"/>
      <c r="O354" s="1236"/>
      <c r="P354" s="1347"/>
    </row>
    <row r="355" spans="1:16" s="59" customFormat="1" ht="45.75" customHeight="1">
      <c r="B355" s="1237"/>
      <c r="C355" s="1108"/>
      <c r="D355" s="1108"/>
      <c r="E355" s="1238"/>
      <c r="F355" s="1238"/>
      <c r="G355" s="1238"/>
      <c r="H355" s="1238"/>
      <c r="O355" s="1236"/>
      <c r="P355" s="1347"/>
    </row>
    <row r="356" spans="1:16" s="59" customFormat="1" ht="45.75" customHeight="1">
      <c r="B356" s="1237"/>
      <c r="C356" s="1108"/>
      <c r="D356" s="1108"/>
      <c r="E356" s="1238"/>
      <c r="F356" s="1238"/>
      <c r="G356" s="1238"/>
      <c r="H356" s="1238"/>
      <c r="O356" s="1236"/>
      <c r="P356" s="1347"/>
    </row>
    <row r="357" spans="1:16" s="59" customFormat="1" ht="45.75" customHeight="1">
      <c r="B357" s="1237"/>
      <c r="C357" s="1108"/>
      <c r="D357" s="1108"/>
      <c r="E357" s="1238"/>
      <c r="F357" s="1238"/>
      <c r="G357" s="1238"/>
      <c r="H357" s="1238"/>
      <c r="O357" s="1236"/>
      <c r="P357" s="1347"/>
    </row>
    <row r="358" spans="1:16" s="59" customFormat="1" ht="45.75" customHeight="1">
      <c r="B358" s="1237"/>
      <c r="C358" s="1108"/>
      <c r="D358" s="1108"/>
      <c r="E358" s="1238"/>
      <c r="F358" s="1238"/>
      <c r="G358" s="1238"/>
      <c r="H358" s="1238"/>
      <c r="O358" s="1236"/>
      <c r="P358" s="1347"/>
    </row>
    <row r="359" spans="1:16" s="59" customFormat="1" ht="45.75" customHeight="1">
      <c r="B359" s="1237"/>
      <c r="C359" s="1108"/>
      <c r="D359" s="1108"/>
      <c r="E359" s="1238"/>
      <c r="F359" s="1238"/>
      <c r="G359" s="1238"/>
      <c r="H359" s="1238"/>
      <c r="O359" s="1236"/>
      <c r="P359" s="1347"/>
    </row>
    <row r="360" spans="1:16" s="59" customFormat="1" ht="45.75" customHeight="1">
      <c r="B360" s="1237"/>
      <c r="C360" s="1108"/>
      <c r="D360" s="1108"/>
      <c r="E360" s="1238"/>
      <c r="F360" s="1238"/>
      <c r="G360" s="1238"/>
      <c r="H360" s="1238"/>
      <c r="O360" s="1236"/>
      <c r="P360" s="1347"/>
    </row>
    <row r="361" spans="1:16" s="1058" customFormat="1" ht="45.75" customHeight="1">
      <c r="B361" s="1234"/>
      <c r="C361" s="1101"/>
      <c r="D361" s="1101"/>
      <c r="E361" s="1235"/>
      <c r="F361" s="1235"/>
      <c r="G361" s="1235"/>
      <c r="H361" s="1235"/>
      <c r="L361" s="1067"/>
      <c r="M361" s="1067"/>
      <c r="N361" s="1067"/>
      <c r="O361" s="1236"/>
      <c r="P361" s="1102"/>
    </row>
    <row r="362" spans="1:16" s="1058" customFormat="1" ht="45.75" customHeight="1">
      <c r="B362" s="1234"/>
      <c r="C362" s="1101"/>
      <c r="D362" s="1101"/>
      <c r="E362" s="1235"/>
      <c r="F362" s="1235"/>
      <c r="G362" s="1235"/>
      <c r="H362" s="1235"/>
      <c r="L362" s="1067"/>
      <c r="M362" s="1067"/>
      <c r="N362" s="1067"/>
      <c r="O362" s="1236"/>
      <c r="P362" s="1102"/>
    </row>
    <row r="363" spans="1:16" s="1058" customFormat="1" ht="45.75" customHeight="1">
      <c r="B363" s="1234"/>
      <c r="C363" s="1101"/>
      <c r="D363" s="1101"/>
      <c r="E363" s="1235"/>
      <c r="F363" s="1235"/>
      <c r="G363" s="1235"/>
      <c r="H363" s="1235"/>
      <c r="L363" s="1067"/>
      <c r="M363" s="1067"/>
      <c r="N363" s="1067"/>
      <c r="O363" s="1236"/>
      <c r="P363" s="1102"/>
    </row>
    <row r="364" spans="1:16" s="1058" customFormat="1" ht="45.75" customHeight="1">
      <c r="B364" s="1234"/>
      <c r="C364" s="1101"/>
      <c r="D364" s="1101"/>
      <c r="E364" s="1235"/>
      <c r="F364" s="1235"/>
      <c r="G364" s="1235"/>
      <c r="H364" s="1235"/>
      <c r="L364" s="1067"/>
      <c r="M364" s="1067"/>
      <c r="N364" s="1067"/>
      <c r="O364" s="1236"/>
      <c r="P364" s="1102"/>
    </row>
    <row r="365" spans="1:16" s="1058" customFormat="1" ht="45.75" customHeight="1">
      <c r="B365" s="1234"/>
      <c r="C365" s="1101"/>
      <c r="D365" s="1101"/>
      <c r="E365" s="1235"/>
      <c r="F365" s="1235"/>
      <c r="G365" s="1235"/>
      <c r="H365" s="1235"/>
      <c r="L365" s="1067"/>
      <c r="M365" s="1067"/>
      <c r="N365" s="1067"/>
      <c r="O365" s="1236"/>
      <c r="P365" s="1102"/>
    </row>
    <row r="366" spans="1:16" s="59" customFormat="1" ht="45.75" customHeight="1">
      <c r="B366" s="1237"/>
      <c r="C366" s="1108"/>
      <c r="D366" s="1108"/>
      <c r="E366" s="1238"/>
      <c r="F366" s="1238"/>
      <c r="G366" s="1238"/>
      <c r="H366" s="1238"/>
      <c r="O366" s="1236"/>
      <c r="P366" s="1347"/>
    </row>
    <row r="367" spans="1:16" ht="45.75" customHeight="1">
      <c r="A367" s="557"/>
      <c r="B367" s="1165"/>
      <c r="H367" s="1167"/>
      <c r="I367" s="557"/>
    </row>
    <row r="368" spans="1:16" ht="45.75" customHeight="1">
      <c r="A368" s="557"/>
      <c r="B368" s="1165"/>
      <c r="H368" s="1167"/>
      <c r="I368" s="557"/>
    </row>
    <row r="369" spans="1:9" ht="45.75" customHeight="1">
      <c r="A369" s="557"/>
      <c r="B369" s="1165"/>
      <c r="H369" s="1167"/>
      <c r="I369" s="557"/>
    </row>
    <row r="370" spans="1:9" ht="45.75" customHeight="1">
      <c r="A370" s="557"/>
      <c r="B370" s="1165"/>
      <c r="H370" s="1167"/>
      <c r="I370" s="557"/>
    </row>
    <row r="371" spans="1:9" ht="45.75" customHeight="1">
      <c r="A371" s="557"/>
      <c r="B371" s="1165"/>
      <c r="H371" s="1167"/>
      <c r="I371" s="557"/>
    </row>
    <row r="372" spans="1:9" ht="45.75" customHeight="1">
      <c r="A372" s="557"/>
      <c r="B372" s="1165"/>
      <c r="H372" s="1167"/>
      <c r="I372" s="557"/>
    </row>
    <row r="373" spans="1:9" ht="45.75" customHeight="1">
      <c r="A373" s="557"/>
      <c r="B373" s="1165"/>
      <c r="H373" s="1167"/>
      <c r="I373" s="557"/>
    </row>
    <row r="374" spans="1:9" ht="45.75" customHeight="1">
      <c r="A374" s="557"/>
      <c r="B374" s="1165"/>
      <c r="H374" s="1167"/>
      <c r="I374" s="557"/>
    </row>
    <row r="375" spans="1:9" ht="45.75" customHeight="1">
      <c r="A375" s="557"/>
      <c r="B375" s="1165"/>
      <c r="H375" s="1167"/>
      <c r="I375" s="557"/>
    </row>
    <row r="376" spans="1:9" ht="45.75" customHeight="1">
      <c r="A376" s="557"/>
      <c r="B376" s="1165"/>
      <c r="H376" s="1167"/>
      <c r="I376" s="557"/>
    </row>
    <row r="377" spans="1:9" ht="45.75" customHeight="1">
      <c r="A377" s="557"/>
      <c r="B377" s="1165"/>
      <c r="H377" s="1167"/>
      <c r="I377" s="557"/>
    </row>
    <row r="378" spans="1:9" ht="45.75" customHeight="1">
      <c r="A378" s="557"/>
      <c r="B378" s="1165"/>
      <c r="H378" s="1167"/>
      <c r="I378" s="557"/>
    </row>
    <row r="379" spans="1:9" ht="45.75" customHeight="1">
      <c r="A379" s="557"/>
      <c r="B379" s="1165"/>
      <c r="H379" s="1167"/>
      <c r="I379" s="557"/>
    </row>
    <row r="380" spans="1:9" ht="45.75" customHeight="1">
      <c r="A380" s="557"/>
      <c r="B380" s="1165"/>
      <c r="H380" s="1167"/>
      <c r="I380" s="557"/>
    </row>
    <row r="381" spans="1:9" ht="45.75" customHeight="1">
      <c r="A381" s="557"/>
      <c r="B381" s="1165"/>
      <c r="H381" s="1167"/>
      <c r="I381" s="557"/>
    </row>
    <row r="382" spans="1:9" ht="45.75" customHeight="1">
      <c r="A382" s="557"/>
      <c r="B382" s="1165"/>
      <c r="H382" s="1167"/>
      <c r="I382" s="557"/>
    </row>
    <row r="383" spans="1:9" ht="45.75" customHeight="1">
      <c r="A383" s="557"/>
      <c r="B383" s="1165"/>
      <c r="H383" s="1167"/>
      <c r="I383" s="557"/>
    </row>
    <row r="384" spans="1:9" ht="45.75" customHeight="1">
      <c r="A384" s="557"/>
      <c r="B384" s="1165"/>
      <c r="H384" s="1167"/>
      <c r="I384" s="557"/>
    </row>
    <row r="385" spans="1:16" ht="45.75" customHeight="1">
      <c r="A385" s="557"/>
      <c r="B385" s="1165"/>
      <c r="H385" s="1167"/>
      <c r="I385" s="557"/>
    </row>
    <row r="386" spans="1:16" ht="45.75" customHeight="1">
      <c r="A386" s="557"/>
      <c r="B386" s="1165"/>
      <c r="H386" s="1167"/>
      <c r="I386" s="557"/>
    </row>
    <row r="387" spans="1:16" ht="45.75" customHeight="1">
      <c r="A387" s="557"/>
      <c r="B387" s="1165"/>
      <c r="H387" s="1167"/>
      <c r="I387" s="557"/>
    </row>
    <row r="388" spans="1:16" ht="45.75" customHeight="1">
      <c r="A388" s="557"/>
      <c r="B388" s="1165"/>
      <c r="H388" s="1167"/>
      <c r="I388" s="557"/>
    </row>
    <row r="389" spans="1:16" ht="45.75" customHeight="1">
      <c r="A389" s="557"/>
      <c r="B389" s="1165"/>
      <c r="H389" s="1167"/>
      <c r="I389" s="557"/>
    </row>
    <row r="390" spans="1:16" ht="45.75" customHeight="1">
      <c r="A390" s="557"/>
      <c r="B390" s="1165"/>
      <c r="H390" s="1167"/>
      <c r="I390" s="557"/>
    </row>
    <row r="391" spans="1:16" s="1058" customFormat="1" ht="45.75" customHeight="1">
      <c r="B391" s="1234"/>
      <c r="C391" s="1101"/>
      <c r="D391" s="1101"/>
      <c r="E391" s="1235"/>
      <c r="F391" s="1235"/>
      <c r="G391" s="1235"/>
      <c r="H391" s="1235"/>
      <c r="L391" s="1067"/>
      <c r="M391" s="1067"/>
      <c r="N391" s="1067"/>
      <c r="O391" s="1236"/>
      <c r="P391" s="1102"/>
    </row>
    <row r="392" spans="1:16" s="1058" customFormat="1" ht="45.75" customHeight="1">
      <c r="B392" s="1234"/>
      <c r="C392" s="1101"/>
      <c r="D392" s="1101"/>
      <c r="E392" s="1235"/>
      <c r="F392" s="1235"/>
      <c r="G392" s="1235"/>
      <c r="H392" s="1235"/>
      <c r="L392" s="1067"/>
      <c r="M392" s="1067"/>
      <c r="N392" s="1067"/>
      <c r="O392" s="1236"/>
      <c r="P392" s="1102"/>
    </row>
    <row r="393" spans="1:16" s="1058" customFormat="1" ht="45.75" customHeight="1">
      <c r="B393" s="1234"/>
      <c r="C393" s="1101"/>
      <c r="D393" s="1101"/>
      <c r="E393" s="1235"/>
      <c r="F393" s="1235"/>
      <c r="G393" s="1235"/>
      <c r="H393" s="1235"/>
      <c r="L393" s="1067"/>
      <c r="M393" s="1067"/>
      <c r="N393" s="1067"/>
      <c r="O393" s="1236"/>
      <c r="P393" s="1102"/>
    </row>
    <row r="394" spans="1:16" s="1058" customFormat="1" ht="45.75" customHeight="1">
      <c r="B394" s="1234"/>
      <c r="C394" s="1101"/>
      <c r="D394" s="1101"/>
      <c r="E394" s="1235"/>
      <c r="F394" s="1235"/>
      <c r="G394" s="1235"/>
      <c r="H394" s="1235"/>
      <c r="L394" s="1067"/>
      <c r="M394" s="1067"/>
      <c r="N394" s="1067"/>
      <c r="O394" s="1236"/>
      <c r="P394" s="1102"/>
    </row>
    <row r="395" spans="1:16" s="1058" customFormat="1" ht="45.75" customHeight="1">
      <c r="B395" s="1234"/>
      <c r="C395" s="1101"/>
      <c r="D395" s="1101"/>
      <c r="E395" s="1235"/>
      <c r="F395" s="1235"/>
      <c r="G395" s="1235"/>
      <c r="H395" s="1235"/>
      <c r="L395" s="1067"/>
      <c r="M395" s="1067"/>
      <c r="N395" s="1067"/>
      <c r="O395" s="1236"/>
      <c r="P395" s="1102"/>
    </row>
    <row r="396" spans="1:16" s="1058" customFormat="1" ht="45.75" customHeight="1">
      <c r="B396" s="1234"/>
      <c r="C396" s="1101"/>
      <c r="D396" s="1101"/>
      <c r="E396" s="1235"/>
      <c r="F396" s="1235"/>
      <c r="G396" s="1235"/>
      <c r="H396" s="1235"/>
      <c r="L396" s="1067"/>
      <c r="M396" s="1067"/>
      <c r="N396" s="1067"/>
      <c r="O396" s="1236"/>
      <c r="P396" s="1102"/>
    </row>
    <row r="397" spans="1:16" s="1058" customFormat="1" ht="45.75" customHeight="1">
      <c r="B397" s="1234"/>
      <c r="C397" s="1101"/>
      <c r="D397" s="1101"/>
      <c r="E397" s="1235"/>
      <c r="F397" s="1235"/>
      <c r="G397" s="1235"/>
      <c r="H397" s="1235"/>
      <c r="L397" s="1067"/>
      <c r="M397" s="1067"/>
      <c r="N397" s="1067"/>
      <c r="O397" s="1236"/>
      <c r="P397" s="1102"/>
    </row>
    <row r="398" spans="1:16" s="1058" customFormat="1" ht="45.75" customHeight="1">
      <c r="B398" s="1234"/>
      <c r="C398" s="1101"/>
      <c r="D398" s="1101"/>
      <c r="E398" s="1235"/>
      <c r="F398" s="1235"/>
      <c r="G398" s="1235"/>
      <c r="H398" s="1235"/>
      <c r="L398" s="1067"/>
      <c r="M398" s="1067"/>
      <c r="N398" s="1067"/>
      <c r="O398" s="1236"/>
      <c r="P398" s="1102"/>
    </row>
    <row r="399" spans="1:16" s="1058" customFormat="1" ht="45.75" customHeight="1">
      <c r="B399" s="1234"/>
      <c r="C399" s="1101"/>
      <c r="D399" s="1101"/>
      <c r="E399" s="1235"/>
      <c r="F399" s="1235"/>
      <c r="G399" s="1235"/>
      <c r="H399" s="1235"/>
      <c r="L399" s="1067"/>
      <c r="M399" s="1067"/>
      <c r="N399" s="1067"/>
      <c r="O399" s="1236"/>
      <c r="P399" s="1102"/>
    </row>
    <row r="400" spans="1:16" s="1058" customFormat="1" ht="45.75" customHeight="1">
      <c r="B400" s="1234"/>
      <c r="C400" s="1101"/>
      <c r="D400" s="1101"/>
      <c r="E400" s="1235"/>
      <c r="F400" s="1235"/>
      <c r="G400" s="1235"/>
      <c r="H400" s="1235"/>
      <c r="L400" s="1067"/>
      <c r="M400" s="1067"/>
      <c r="N400" s="1067"/>
      <c r="O400" s="1236"/>
      <c r="P400" s="1102"/>
    </row>
    <row r="401" spans="2:16" s="1058" customFormat="1" ht="45.75" customHeight="1">
      <c r="B401" s="1234"/>
      <c r="C401" s="1101"/>
      <c r="D401" s="1101"/>
      <c r="E401" s="1235"/>
      <c r="F401" s="1235"/>
      <c r="G401" s="1235"/>
      <c r="H401" s="1235"/>
      <c r="L401" s="1067"/>
      <c r="M401" s="1067"/>
      <c r="N401" s="1067"/>
      <c r="O401" s="1236"/>
      <c r="P401" s="1102"/>
    </row>
    <row r="402" spans="2:16" s="1058" customFormat="1" ht="45.75" customHeight="1">
      <c r="B402" s="1234"/>
      <c r="C402" s="1101"/>
      <c r="D402" s="1101"/>
      <c r="E402" s="1235"/>
      <c r="F402" s="1235"/>
      <c r="G402" s="1235"/>
      <c r="H402" s="1235"/>
      <c r="L402" s="1067"/>
      <c r="M402" s="1067"/>
      <c r="N402" s="1067"/>
      <c r="O402" s="1236"/>
      <c r="P402" s="1102"/>
    </row>
    <row r="403" spans="2:16" s="1058" customFormat="1" ht="45.75" customHeight="1">
      <c r="B403" s="1234"/>
      <c r="C403" s="1101"/>
      <c r="D403" s="1101"/>
      <c r="E403" s="1235"/>
      <c r="F403" s="1235"/>
      <c r="G403" s="1235"/>
      <c r="H403" s="1235"/>
      <c r="L403" s="1067"/>
      <c r="M403" s="1067"/>
      <c r="N403" s="1067"/>
      <c r="O403" s="1236"/>
      <c r="P403" s="1102"/>
    </row>
    <row r="404" spans="2:16" s="1058" customFormat="1" ht="45.75" customHeight="1">
      <c r="B404" s="1234"/>
      <c r="C404" s="1101"/>
      <c r="D404" s="1101"/>
      <c r="E404" s="1235"/>
      <c r="F404" s="1235"/>
      <c r="G404" s="1235"/>
      <c r="H404" s="1235"/>
      <c r="L404" s="1067"/>
      <c r="M404" s="1067"/>
      <c r="N404" s="1067"/>
      <c r="O404" s="1236"/>
      <c r="P404" s="1102"/>
    </row>
    <row r="405" spans="2:16" s="1058" customFormat="1" ht="45.75" customHeight="1">
      <c r="B405" s="1234"/>
      <c r="C405" s="1101"/>
      <c r="D405" s="1101"/>
      <c r="E405" s="1235"/>
      <c r="F405" s="1235"/>
      <c r="G405" s="1235"/>
      <c r="H405" s="1235"/>
      <c r="L405" s="1067"/>
      <c r="M405" s="1067"/>
      <c r="N405" s="1067"/>
      <c r="O405" s="1236"/>
      <c r="P405" s="1102"/>
    </row>
    <row r="406" spans="2:16" s="1058" customFormat="1" ht="45.75" customHeight="1">
      <c r="B406" s="1234"/>
      <c r="C406" s="1101"/>
      <c r="D406" s="1101"/>
      <c r="E406" s="1235"/>
      <c r="F406" s="1235"/>
      <c r="G406" s="1235"/>
      <c r="H406" s="1235"/>
      <c r="L406" s="1067"/>
      <c r="M406" s="1067"/>
      <c r="N406" s="1067"/>
      <c r="O406" s="1236"/>
      <c r="P406" s="1102"/>
    </row>
    <row r="407" spans="2:16" s="1058" customFormat="1" ht="45.75" customHeight="1">
      <c r="B407" s="1234"/>
      <c r="C407" s="1101"/>
      <c r="D407" s="1101"/>
      <c r="E407" s="1235"/>
      <c r="F407" s="1235"/>
      <c r="G407" s="1235"/>
      <c r="H407" s="1235"/>
      <c r="L407" s="1067"/>
      <c r="M407" s="1067"/>
      <c r="N407" s="1067"/>
      <c r="O407" s="1236"/>
      <c r="P407" s="1102"/>
    </row>
    <row r="408" spans="2:16" s="1058" customFormat="1" ht="45.75" customHeight="1">
      <c r="B408" s="1234"/>
      <c r="C408" s="1101"/>
      <c r="D408" s="1101"/>
      <c r="E408" s="1235"/>
      <c r="F408" s="1235"/>
      <c r="G408" s="1235"/>
      <c r="H408" s="1235"/>
      <c r="L408" s="1067"/>
      <c r="M408" s="1067"/>
      <c r="N408" s="1067"/>
      <c r="O408" s="1236"/>
      <c r="P408" s="1102"/>
    </row>
    <row r="409" spans="2:16" s="1058" customFormat="1" ht="45.75" customHeight="1">
      <c r="B409" s="1234"/>
      <c r="C409" s="1101"/>
      <c r="D409" s="1101"/>
      <c r="E409" s="1235"/>
      <c r="F409" s="1235"/>
      <c r="G409" s="1235"/>
      <c r="H409" s="1235"/>
      <c r="L409" s="1067"/>
      <c r="M409" s="1067"/>
      <c r="N409" s="1067"/>
      <c r="O409" s="1236"/>
      <c r="P409" s="1102"/>
    </row>
    <row r="410" spans="2:16" s="1058" customFormat="1" ht="45.75" customHeight="1">
      <c r="B410" s="1234"/>
      <c r="C410" s="1101"/>
      <c r="D410" s="1101"/>
      <c r="E410" s="1235"/>
      <c r="F410" s="1235"/>
      <c r="G410" s="1235"/>
      <c r="H410" s="1235"/>
      <c r="L410" s="1067"/>
      <c r="M410" s="1067"/>
      <c r="N410" s="1067"/>
      <c r="O410" s="1236"/>
      <c r="P410" s="1102"/>
    </row>
    <row r="411" spans="2:16" s="1058" customFormat="1" ht="45.75" customHeight="1">
      <c r="B411" s="1234"/>
      <c r="C411" s="1101"/>
      <c r="D411" s="1101"/>
      <c r="E411" s="1235"/>
      <c r="F411" s="1235"/>
      <c r="G411" s="1235"/>
      <c r="H411" s="1235"/>
      <c r="L411" s="1067"/>
      <c r="M411" s="1067"/>
      <c r="N411" s="1067"/>
      <c r="O411" s="1236"/>
      <c r="P411" s="1102"/>
    </row>
    <row r="412" spans="2:16" s="1058" customFormat="1" ht="45.75" customHeight="1">
      <c r="B412" s="1234"/>
      <c r="C412" s="1101"/>
      <c r="D412" s="1101"/>
      <c r="E412" s="1235"/>
      <c r="F412" s="1235"/>
      <c r="G412" s="1235"/>
      <c r="H412" s="1235"/>
      <c r="L412" s="1067"/>
      <c r="M412" s="1067"/>
      <c r="N412" s="1067"/>
      <c r="O412" s="1236"/>
      <c r="P412" s="1102"/>
    </row>
    <row r="413" spans="2:16" s="1058" customFormat="1" ht="45.75" customHeight="1">
      <c r="B413" s="1234"/>
      <c r="C413" s="1101"/>
      <c r="D413" s="1101"/>
      <c r="E413" s="1235"/>
      <c r="F413" s="1235"/>
      <c r="G413" s="1235"/>
      <c r="H413" s="1235"/>
      <c r="L413" s="1067"/>
      <c r="M413" s="1067"/>
      <c r="N413" s="1067"/>
      <c r="O413" s="1236"/>
      <c r="P413" s="1102"/>
    </row>
    <row r="414" spans="2:16" s="1058" customFormat="1" ht="45.75" customHeight="1">
      <c r="B414" s="1234"/>
      <c r="C414" s="1101"/>
      <c r="D414" s="1101"/>
      <c r="E414" s="1235"/>
      <c r="F414" s="1235"/>
      <c r="G414" s="1235"/>
      <c r="H414" s="1235"/>
      <c r="L414" s="1067"/>
      <c r="M414" s="1067"/>
      <c r="N414" s="1067"/>
      <c r="O414" s="1236"/>
      <c r="P414" s="1102"/>
    </row>
    <row r="415" spans="2:16" s="1058" customFormat="1" ht="45.75" customHeight="1">
      <c r="B415" s="1234"/>
      <c r="C415" s="1101"/>
      <c r="D415" s="1101"/>
      <c r="E415" s="1235"/>
      <c r="F415" s="1235"/>
      <c r="G415" s="1235"/>
      <c r="H415" s="1235"/>
      <c r="L415" s="1067"/>
      <c r="M415" s="1067"/>
      <c r="N415" s="1067"/>
      <c r="O415" s="1236"/>
      <c r="P415" s="1102"/>
    </row>
    <row r="416" spans="2:16" s="1058" customFormat="1" ht="45.75" customHeight="1">
      <c r="B416" s="1234"/>
      <c r="C416" s="1101"/>
      <c r="D416" s="1101"/>
      <c r="E416" s="1235"/>
      <c r="F416" s="1235"/>
      <c r="G416" s="1235"/>
      <c r="H416" s="1235"/>
      <c r="L416" s="1067"/>
      <c r="M416" s="1067"/>
      <c r="N416" s="1067"/>
      <c r="O416" s="1236"/>
      <c r="P416" s="1102"/>
    </row>
    <row r="417" spans="2:16" s="1058" customFormat="1" ht="45.75" customHeight="1">
      <c r="B417" s="1234"/>
      <c r="C417" s="1101"/>
      <c r="D417" s="1101"/>
      <c r="E417" s="1235"/>
      <c r="F417" s="1235"/>
      <c r="G417" s="1235"/>
      <c r="H417" s="1235"/>
      <c r="L417" s="1067"/>
      <c r="M417" s="1067"/>
      <c r="N417" s="1067"/>
      <c r="O417" s="1236"/>
      <c r="P417" s="1102"/>
    </row>
    <row r="418" spans="2:16" s="1058" customFormat="1" ht="45.75" customHeight="1">
      <c r="B418" s="1234"/>
      <c r="C418" s="1101"/>
      <c r="D418" s="1101"/>
      <c r="E418" s="1235"/>
      <c r="F418" s="1235"/>
      <c r="G418" s="1235"/>
      <c r="H418" s="1235"/>
      <c r="L418" s="1067"/>
      <c r="M418" s="1067"/>
      <c r="N418" s="1067"/>
      <c r="O418" s="1236"/>
      <c r="P418" s="1102"/>
    </row>
    <row r="419" spans="2:16" s="1058" customFormat="1" ht="45.75" customHeight="1">
      <c r="B419" s="1234"/>
      <c r="C419" s="1101"/>
      <c r="D419" s="1101"/>
      <c r="E419" s="1235"/>
      <c r="F419" s="1235"/>
      <c r="G419" s="1235"/>
      <c r="H419" s="1235"/>
      <c r="L419" s="1067"/>
      <c r="M419" s="1067"/>
      <c r="N419" s="1067"/>
      <c r="O419" s="1236"/>
      <c r="P419" s="1102"/>
    </row>
    <row r="420" spans="2:16" s="1058" customFormat="1" ht="45.75" customHeight="1">
      <c r="B420" s="1234"/>
      <c r="C420" s="1101"/>
      <c r="D420" s="1101"/>
      <c r="E420" s="1235"/>
      <c r="F420" s="1235"/>
      <c r="G420" s="1235"/>
      <c r="H420" s="1235"/>
      <c r="L420" s="1067"/>
      <c r="M420" s="1067"/>
      <c r="N420" s="1067"/>
      <c r="O420" s="1236"/>
      <c r="P420" s="1102"/>
    </row>
    <row r="421" spans="2:16" s="1058" customFormat="1" ht="45.75" customHeight="1">
      <c r="B421" s="1234"/>
      <c r="C421" s="1101"/>
      <c r="D421" s="1101"/>
      <c r="E421" s="1235"/>
      <c r="F421" s="1235"/>
      <c r="G421" s="1235"/>
      <c r="H421" s="1235"/>
      <c r="L421" s="1067"/>
      <c r="M421" s="1067"/>
      <c r="N421" s="1067"/>
      <c r="O421" s="1236"/>
      <c r="P421" s="1102"/>
    </row>
    <row r="422" spans="2:16" s="1058" customFormat="1" ht="45.75" customHeight="1">
      <c r="B422" s="1234"/>
      <c r="C422" s="1101"/>
      <c r="D422" s="1101"/>
      <c r="E422" s="1235"/>
      <c r="F422" s="1235"/>
      <c r="G422" s="1235"/>
      <c r="H422" s="1235"/>
      <c r="L422" s="1067"/>
      <c r="M422" s="1067"/>
      <c r="N422" s="1067"/>
      <c r="O422" s="1236"/>
      <c r="P422" s="1102"/>
    </row>
    <row r="423" spans="2:16" s="1058" customFormat="1" ht="45.75" customHeight="1">
      <c r="B423" s="1234"/>
      <c r="C423" s="1101"/>
      <c r="D423" s="1101"/>
      <c r="E423" s="1235"/>
      <c r="F423" s="1235"/>
      <c r="G423" s="1235"/>
      <c r="H423" s="1235"/>
      <c r="L423" s="1067"/>
      <c r="M423" s="1067"/>
      <c r="N423" s="1067"/>
      <c r="O423" s="1236"/>
      <c r="P423" s="1102"/>
    </row>
    <row r="424" spans="2:16" s="1058" customFormat="1" ht="45.75" customHeight="1">
      <c r="B424" s="1234"/>
      <c r="C424" s="1101"/>
      <c r="D424" s="1101"/>
      <c r="E424" s="1235"/>
      <c r="F424" s="1235"/>
      <c r="G424" s="1235"/>
      <c r="H424" s="1235"/>
      <c r="L424" s="1067"/>
      <c r="M424" s="1067"/>
      <c r="N424" s="1067"/>
      <c r="O424" s="1236"/>
      <c r="P424" s="1102"/>
    </row>
    <row r="425" spans="2:16" s="1058" customFormat="1" ht="45.75" customHeight="1">
      <c r="B425" s="1234"/>
      <c r="C425" s="1101"/>
      <c r="D425" s="1101"/>
      <c r="E425" s="1235"/>
      <c r="F425" s="1235"/>
      <c r="G425" s="1235"/>
      <c r="H425" s="1235"/>
      <c r="L425" s="1067"/>
      <c r="M425" s="1067"/>
      <c r="N425" s="1067"/>
      <c r="O425" s="1236"/>
      <c r="P425" s="1102"/>
    </row>
    <row r="426" spans="2:16" s="1058" customFormat="1" ht="45.75" customHeight="1">
      <c r="B426" s="1234"/>
      <c r="C426" s="1101"/>
      <c r="D426" s="1101"/>
      <c r="E426" s="1235"/>
      <c r="F426" s="1235"/>
      <c r="G426" s="1235"/>
      <c r="H426" s="1235"/>
      <c r="L426" s="1067"/>
      <c r="M426" s="1067"/>
      <c r="N426" s="1067"/>
      <c r="O426" s="1236"/>
      <c r="P426" s="1102"/>
    </row>
    <row r="427" spans="2:16" s="1058" customFormat="1" ht="45.75" customHeight="1">
      <c r="B427" s="1234"/>
      <c r="C427" s="1101"/>
      <c r="D427" s="1101"/>
      <c r="E427" s="1235"/>
      <c r="F427" s="1235"/>
      <c r="G427" s="1235"/>
      <c r="H427" s="1235"/>
      <c r="L427" s="1067"/>
      <c r="M427" s="1067"/>
      <c r="N427" s="1067"/>
      <c r="O427" s="1236"/>
      <c r="P427" s="1102"/>
    </row>
    <row r="428" spans="2:16" s="1058" customFormat="1" ht="45.75" customHeight="1">
      <c r="B428" s="1234"/>
      <c r="C428" s="1101"/>
      <c r="D428" s="1101"/>
      <c r="E428" s="1235"/>
      <c r="F428" s="1235"/>
      <c r="G428" s="1235"/>
      <c r="H428" s="1235"/>
      <c r="L428" s="1067"/>
      <c r="M428" s="1067"/>
      <c r="N428" s="1067"/>
      <c r="O428" s="1236"/>
      <c r="P428" s="1102"/>
    </row>
    <row r="429" spans="2:16" s="1058" customFormat="1" ht="45.75" customHeight="1">
      <c r="B429" s="1234"/>
      <c r="C429" s="1101"/>
      <c r="D429" s="1101"/>
      <c r="E429" s="1235"/>
      <c r="F429" s="1235"/>
      <c r="G429" s="1235"/>
      <c r="H429" s="1235"/>
      <c r="L429" s="1067"/>
      <c r="M429" s="1067"/>
      <c r="N429" s="1067"/>
      <c r="O429" s="1236"/>
      <c r="P429" s="1102"/>
    </row>
    <row r="430" spans="2:16" s="1058" customFormat="1" ht="45.75" customHeight="1">
      <c r="B430" s="1234"/>
      <c r="C430" s="1101"/>
      <c r="D430" s="1101"/>
      <c r="E430" s="1235"/>
      <c r="F430" s="1235"/>
      <c r="G430" s="1235"/>
      <c r="H430" s="1235"/>
      <c r="L430" s="1067"/>
      <c r="M430" s="1067"/>
      <c r="N430" s="1067"/>
      <c r="O430" s="1236"/>
      <c r="P430" s="1102"/>
    </row>
    <row r="431" spans="2:16" s="1058" customFormat="1" ht="45.75" customHeight="1">
      <c r="B431" s="1234"/>
      <c r="C431" s="1101"/>
      <c r="D431" s="1101"/>
      <c r="E431" s="1235"/>
      <c r="F431" s="1235"/>
      <c r="G431" s="1235"/>
      <c r="H431" s="1235"/>
      <c r="L431" s="1067"/>
      <c r="M431" s="1067"/>
      <c r="N431" s="1067"/>
      <c r="O431" s="1236"/>
      <c r="P431" s="1102"/>
    </row>
    <row r="432" spans="2:16" s="1058" customFormat="1" ht="45.75" customHeight="1">
      <c r="B432" s="1234"/>
      <c r="C432" s="1101"/>
      <c r="D432" s="1101"/>
      <c r="E432" s="1235"/>
      <c r="F432" s="1235"/>
      <c r="G432" s="1235"/>
      <c r="H432" s="1235"/>
      <c r="L432" s="1067"/>
      <c r="M432" s="1067"/>
      <c r="N432" s="1067"/>
      <c r="O432" s="1236"/>
      <c r="P432" s="1102"/>
    </row>
    <row r="433" spans="1:16" s="1058" customFormat="1" ht="45.75" customHeight="1">
      <c r="B433" s="1234"/>
      <c r="C433" s="1101"/>
      <c r="D433" s="1101"/>
      <c r="E433" s="1235"/>
      <c r="F433" s="1235"/>
      <c r="G433" s="1235"/>
      <c r="H433" s="1235"/>
      <c r="L433" s="1067"/>
      <c r="M433" s="1067"/>
      <c r="N433" s="1067"/>
      <c r="O433" s="1236"/>
      <c r="P433" s="1102"/>
    </row>
    <row r="434" spans="1:16" s="1058" customFormat="1" ht="45.75" customHeight="1">
      <c r="B434" s="1234"/>
      <c r="C434" s="1101"/>
      <c r="D434" s="1101"/>
      <c r="E434" s="1235"/>
      <c r="F434" s="1235"/>
      <c r="G434" s="1235"/>
      <c r="H434" s="1235"/>
      <c r="L434" s="1067"/>
      <c r="M434" s="1067"/>
      <c r="N434" s="1067"/>
      <c r="O434" s="1236"/>
      <c r="P434" s="1102"/>
    </row>
    <row r="435" spans="1:16" s="1058" customFormat="1" ht="45.75" customHeight="1">
      <c r="B435" s="1234"/>
      <c r="C435" s="1101"/>
      <c r="D435" s="1101"/>
      <c r="E435" s="1235"/>
      <c r="F435" s="1235"/>
      <c r="G435" s="1235"/>
      <c r="H435" s="1235"/>
      <c r="L435" s="1067"/>
      <c r="M435" s="1067"/>
      <c r="N435" s="1067"/>
      <c r="O435" s="1236"/>
      <c r="P435" s="1102"/>
    </row>
    <row r="436" spans="1:16" s="1058" customFormat="1" ht="45.75" customHeight="1">
      <c r="B436" s="1234"/>
      <c r="C436" s="1101"/>
      <c r="D436" s="1101"/>
      <c r="E436" s="1235"/>
      <c r="F436" s="1235"/>
      <c r="G436" s="1235"/>
      <c r="H436" s="1235"/>
      <c r="L436" s="1067"/>
      <c r="M436" s="1067"/>
      <c r="N436" s="1067"/>
      <c r="O436" s="1236"/>
      <c r="P436" s="1102"/>
    </row>
    <row r="437" spans="1:16" s="1058" customFormat="1" ht="45.75" customHeight="1">
      <c r="B437" s="1234"/>
      <c r="C437" s="1101"/>
      <c r="D437" s="1101"/>
      <c r="E437" s="1235"/>
      <c r="F437" s="1235"/>
      <c r="G437" s="1235"/>
      <c r="H437" s="1235"/>
      <c r="L437" s="1067"/>
      <c r="M437" s="1067"/>
      <c r="N437" s="1067"/>
      <c r="O437" s="1236"/>
      <c r="P437" s="1102"/>
    </row>
    <row r="438" spans="1:16" s="1058" customFormat="1" ht="45.75" customHeight="1">
      <c r="B438" s="1234"/>
      <c r="C438" s="1101"/>
      <c r="D438" s="1101"/>
      <c r="E438" s="1235"/>
      <c r="F438" s="1235"/>
      <c r="G438" s="1235"/>
      <c r="H438" s="1235"/>
      <c r="L438" s="1067"/>
      <c r="M438" s="1067"/>
      <c r="N438" s="1067"/>
      <c r="O438" s="1236"/>
      <c r="P438" s="1102"/>
    </row>
    <row r="439" spans="1:16" s="1058" customFormat="1" ht="45.75" customHeight="1">
      <c r="B439" s="1234"/>
      <c r="C439" s="1101"/>
      <c r="D439" s="1101"/>
      <c r="E439" s="1235"/>
      <c r="F439" s="1235"/>
      <c r="G439" s="1235"/>
      <c r="H439" s="1235"/>
      <c r="L439" s="1067"/>
      <c r="M439" s="1067"/>
      <c r="N439" s="1067"/>
      <c r="O439" s="1236"/>
      <c r="P439" s="1102"/>
    </row>
    <row r="440" spans="1:16" s="1058" customFormat="1" ht="45.75" customHeight="1">
      <c r="B440" s="1234"/>
      <c r="C440" s="1101"/>
      <c r="D440" s="1101"/>
      <c r="E440" s="1235"/>
      <c r="F440" s="1235"/>
      <c r="G440" s="1235"/>
      <c r="H440" s="1235"/>
      <c r="L440" s="1067"/>
      <c r="M440" s="1067"/>
      <c r="N440" s="1067"/>
      <c r="O440" s="1236"/>
      <c r="P440" s="1102"/>
    </row>
    <row r="441" spans="1:16" s="1058" customFormat="1" ht="45.75" customHeight="1">
      <c r="B441" s="1234"/>
      <c r="C441" s="1101"/>
      <c r="D441" s="1101"/>
      <c r="E441" s="1235"/>
      <c r="F441" s="1235"/>
      <c r="G441" s="1235"/>
      <c r="H441" s="1235"/>
      <c r="L441" s="1067"/>
      <c r="M441" s="1067"/>
      <c r="N441" s="1067"/>
      <c r="O441" s="1236"/>
      <c r="P441" s="1102"/>
    </row>
    <row r="442" spans="1:16" s="1058" customFormat="1" ht="45.75" customHeight="1">
      <c r="B442" s="1234"/>
      <c r="C442" s="1101"/>
      <c r="D442" s="1101"/>
      <c r="E442" s="1235"/>
      <c r="F442" s="1235"/>
      <c r="G442" s="1235"/>
      <c r="H442" s="1235"/>
      <c r="L442" s="1067"/>
      <c r="M442" s="1067"/>
      <c r="N442" s="1067"/>
      <c r="O442" s="1236"/>
      <c r="P442" s="1102"/>
    </row>
    <row r="443" spans="1:16" s="1058" customFormat="1" ht="45.75" customHeight="1">
      <c r="B443" s="1234"/>
      <c r="C443" s="1101"/>
      <c r="D443" s="1101"/>
      <c r="E443" s="1235"/>
      <c r="F443" s="1235"/>
      <c r="G443" s="1235"/>
      <c r="H443" s="1235"/>
      <c r="L443" s="1067"/>
      <c r="M443" s="1067"/>
      <c r="N443" s="1067"/>
      <c r="O443" s="1236"/>
      <c r="P443" s="1102"/>
    </row>
    <row r="444" spans="1:16" s="1058" customFormat="1" ht="45.75" customHeight="1">
      <c r="A444" s="1239"/>
      <c r="B444" s="1234"/>
      <c r="C444" s="1101"/>
      <c r="D444" s="1101"/>
      <c r="E444" s="1235"/>
      <c r="F444" s="1235"/>
      <c r="G444" s="1235"/>
      <c r="H444" s="1235"/>
      <c r="L444" s="1067"/>
      <c r="M444" s="1067"/>
      <c r="N444" s="1067"/>
      <c r="O444" s="1236"/>
      <c r="P444" s="1102"/>
    </row>
    <row r="445" spans="1:16" s="1058" customFormat="1" ht="45.75" customHeight="1">
      <c r="A445" s="1239"/>
      <c r="B445" s="1234"/>
      <c r="C445" s="1101"/>
      <c r="D445" s="1101"/>
      <c r="E445" s="1235"/>
      <c r="F445" s="1235"/>
      <c r="G445" s="1235"/>
      <c r="H445" s="1235"/>
      <c r="L445" s="1067"/>
      <c r="M445" s="1067"/>
      <c r="N445" s="1067"/>
      <c r="O445" s="1236"/>
      <c r="P445" s="1102"/>
    </row>
    <row r="446" spans="1:16" s="1058" customFormat="1" ht="45.75" customHeight="1">
      <c r="A446" s="1239"/>
      <c r="B446" s="1234"/>
      <c r="C446" s="1101"/>
      <c r="D446" s="1101"/>
      <c r="E446" s="1235"/>
      <c r="F446" s="1235"/>
      <c r="G446" s="1235"/>
      <c r="H446" s="1235"/>
      <c r="L446" s="1067"/>
      <c r="M446" s="1067"/>
      <c r="N446" s="1067"/>
      <c r="O446" s="1236"/>
      <c r="P446" s="1102"/>
    </row>
    <row r="447" spans="1:16" s="1058" customFormat="1" ht="45.75" customHeight="1">
      <c r="A447" s="1239"/>
      <c r="B447" s="1234"/>
      <c r="C447" s="1101"/>
      <c r="D447" s="1101"/>
      <c r="E447" s="1235"/>
      <c r="F447" s="1235"/>
      <c r="G447" s="1235"/>
      <c r="H447" s="1235"/>
      <c r="L447" s="1067"/>
      <c r="M447" s="1067"/>
      <c r="N447" s="1067"/>
      <c r="O447" s="1236"/>
      <c r="P447" s="1102"/>
    </row>
    <row r="448" spans="1:16" s="1058" customFormat="1" ht="45.75" customHeight="1">
      <c r="A448" s="1239"/>
      <c r="B448" s="1234"/>
      <c r="C448" s="1101"/>
      <c r="D448" s="1101"/>
      <c r="E448" s="1235"/>
      <c r="F448" s="1235"/>
      <c r="G448" s="1235"/>
      <c r="H448" s="1235"/>
      <c r="L448" s="1067"/>
      <c r="M448" s="1067"/>
      <c r="N448" s="1067"/>
      <c r="O448" s="1236"/>
      <c r="P448" s="1102"/>
    </row>
    <row r="449" spans="1:16" s="1058" customFormat="1" ht="45.75" customHeight="1">
      <c r="A449" s="1239"/>
      <c r="B449" s="1237"/>
      <c r="C449" s="1108"/>
      <c r="D449" s="1108"/>
      <c r="E449" s="1238"/>
      <c r="F449" s="1238"/>
      <c r="G449" s="1238"/>
      <c r="H449" s="1238"/>
      <c r="I449" s="59"/>
      <c r="L449" s="1067"/>
      <c r="M449" s="1067"/>
      <c r="N449" s="1067"/>
      <c r="O449" s="1236"/>
      <c r="P449" s="1102"/>
    </row>
    <row r="450" spans="1:16" s="1058" customFormat="1" ht="45.75" customHeight="1">
      <c r="A450" s="1239"/>
      <c r="B450" s="1234"/>
      <c r="C450" s="1101"/>
      <c r="D450" s="1101"/>
      <c r="E450" s="1235"/>
      <c r="F450" s="1235"/>
      <c r="G450" s="1235"/>
      <c r="H450" s="1235"/>
      <c r="L450" s="1067"/>
      <c r="M450" s="1067"/>
      <c r="N450" s="1067"/>
      <c r="O450" s="1236"/>
      <c r="P450" s="1102"/>
    </row>
    <row r="451" spans="1:16" s="1058" customFormat="1" ht="45.75" customHeight="1">
      <c r="A451" s="1239"/>
      <c r="B451" s="1234"/>
      <c r="C451" s="1101"/>
      <c r="D451" s="1101"/>
      <c r="E451" s="1235"/>
      <c r="F451" s="1235"/>
      <c r="G451" s="1235"/>
      <c r="H451" s="1235"/>
      <c r="L451" s="1067"/>
      <c r="M451" s="1067"/>
      <c r="N451" s="1067"/>
      <c r="O451" s="1236"/>
      <c r="P451" s="1102"/>
    </row>
    <row r="452" spans="1:16" s="1058" customFormat="1" ht="45.75" customHeight="1">
      <c r="A452" s="1225"/>
      <c r="B452" s="1165"/>
      <c r="C452" s="1166"/>
      <c r="D452" s="1166"/>
      <c r="E452" s="1167"/>
      <c r="F452" s="1167"/>
      <c r="G452" s="1167"/>
      <c r="H452" s="1167"/>
      <c r="I452" s="557"/>
      <c r="L452" s="1067"/>
      <c r="M452" s="1067"/>
      <c r="N452" s="1067"/>
      <c r="O452" s="1236"/>
      <c r="P452" s="1102"/>
    </row>
    <row r="453" spans="1:16" s="1058" customFormat="1" ht="45.75" customHeight="1">
      <c r="A453" s="1225"/>
      <c r="B453" s="1165"/>
      <c r="C453" s="1166"/>
      <c r="D453" s="1166"/>
      <c r="E453" s="1167"/>
      <c r="F453" s="1167"/>
      <c r="G453" s="1167"/>
      <c r="H453" s="1167"/>
      <c r="I453" s="557"/>
      <c r="L453" s="1067"/>
      <c r="M453" s="1067"/>
      <c r="N453" s="1067"/>
      <c r="O453" s="1236"/>
      <c r="P453" s="1102"/>
    </row>
    <row r="454" spans="1:16" s="1058" customFormat="1" ht="45.75" customHeight="1">
      <c r="A454" s="1131"/>
      <c r="B454" s="1240"/>
      <c r="C454" s="1166"/>
      <c r="D454" s="1166"/>
      <c r="E454" s="1167"/>
      <c r="F454" s="1167"/>
      <c r="G454" s="1167"/>
      <c r="H454" s="1238"/>
      <c r="I454" s="59"/>
      <c r="L454" s="1067"/>
      <c r="M454" s="1067"/>
      <c r="N454" s="1067"/>
      <c r="O454" s="1236"/>
      <c r="P454" s="1102"/>
    </row>
    <row r="455" spans="1:16" s="1058" customFormat="1" ht="45.75" customHeight="1">
      <c r="A455" s="1131"/>
      <c r="B455" s="1240"/>
      <c r="C455" s="1166"/>
      <c r="D455" s="1166"/>
      <c r="E455" s="1167"/>
      <c r="F455" s="1167"/>
      <c r="G455" s="1167"/>
      <c r="H455" s="1238"/>
      <c r="I455" s="59"/>
      <c r="L455" s="1067"/>
      <c r="M455" s="1067"/>
      <c r="N455" s="1067"/>
      <c r="O455" s="1236"/>
      <c r="P455" s="1102"/>
    </row>
    <row r="456" spans="1:16" s="1058" customFormat="1" ht="45.75" customHeight="1">
      <c r="A456" s="1131"/>
      <c r="B456" s="1240"/>
      <c r="C456" s="1166"/>
      <c r="D456" s="1166"/>
      <c r="E456" s="1167"/>
      <c r="F456" s="1167"/>
      <c r="G456" s="1167"/>
      <c r="H456" s="1238"/>
      <c r="I456" s="59"/>
      <c r="L456" s="1067"/>
      <c r="M456" s="1067"/>
      <c r="N456" s="1067"/>
      <c r="O456" s="1236"/>
      <c r="P456" s="1102"/>
    </row>
    <row r="457" spans="1:16" s="1058" customFormat="1" ht="45.75" customHeight="1">
      <c r="A457" s="1131"/>
      <c r="B457" s="1240"/>
      <c r="C457" s="1166"/>
      <c r="D457" s="1166"/>
      <c r="E457" s="1167"/>
      <c r="F457" s="1167"/>
      <c r="G457" s="1167"/>
      <c r="H457" s="1238"/>
      <c r="I457" s="59"/>
      <c r="L457" s="1067"/>
      <c r="M457" s="1067"/>
      <c r="N457" s="1067"/>
      <c r="O457" s="1236"/>
      <c r="P457" s="1102"/>
    </row>
    <row r="458" spans="1:16" s="1058" customFormat="1" ht="45.75" customHeight="1">
      <c r="A458" s="1131"/>
      <c r="B458" s="1240"/>
      <c r="C458" s="1166"/>
      <c r="D458" s="1166"/>
      <c r="E458" s="1167"/>
      <c r="F458" s="1167"/>
      <c r="G458" s="1167"/>
      <c r="H458" s="1238"/>
      <c r="I458" s="59"/>
      <c r="L458" s="1067"/>
      <c r="M458" s="1067"/>
      <c r="N458" s="1067"/>
      <c r="O458" s="1236"/>
      <c r="P458" s="1102"/>
    </row>
    <row r="459" spans="1:16" s="1058" customFormat="1" ht="45.75" customHeight="1">
      <c r="A459" s="1131"/>
      <c r="B459" s="1240"/>
      <c r="C459" s="1166"/>
      <c r="D459" s="1166"/>
      <c r="E459" s="1167"/>
      <c r="F459" s="1167"/>
      <c r="G459" s="1167"/>
      <c r="H459" s="1238"/>
      <c r="I459" s="59"/>
      <c r="L459" s="1067"/>
      <c r="M459" s="1067"/>
      <c r="N459" s="1067"/>
      <c r="O459" s="1236"/>
      <c r="P459" s="1102"/>
    </row>
    <row r="460" spans="1:16" s="1058" customFormat="1" ht="45.75" customHeight="1">
      <c r="A460" s="1131"/>
      <c r="B460" s="1240"/>
      <c r="C460" s="1166"/>
      <c r="D460" s="1166"/>
      <c r="E460" s="1167"/>
      <c r="F460" s="1167"/>
      <c r="G460" s="1167"/>
      <c r="H460" s="1238"/>
      <c r="I460" s="59"/>
      <c r="L460" s="1067"/>
      <c r="M460" s="1067"/>
      <c r="N460" s="1067"/>
      <c r="O460" s="1236"/>
      <c r="P460" s="1102"/>
    </row>
    <row r="461" spans="1:16" s="1058" customFormat="1" ht="45.75" customHeight="1">
      <c r="A461" s="1131"/>
      <c r="B461" s="1240"/>
      <c r="C461" s="1166"/>
      <c r="D461" s="1166"/>
      <c r="E461" s="1167"/>
      <c r="F461" s="1167"/>
      <c r="G461" s="1167"/>
      <c r="H461" s="1238"/>
      <c r="I461" s="59"/>
      <c r="L461" s="1067"/>
      <c r="M461" s="1067"/>
      <c r="N461" s="1067"/>
      <c r="O461" s="1236"/>
      <c r="P461" s="1102"/>
    </row>
    <row r="462" spans="1:16" s="1058" customFormat="1" ht="45.75" customHeight="1">
      <c r="A462" s="1131"/>
      <c r="B462" s="1240"/>
      <c r="C462" s="1166"/>
      <c r="D462" s="1166"/>
      <c r="E462" s="1167"/>
      <c r="F462" s="1167"/>
      <c r="G462" s="1167"/>
      <c r="H462" s="1238"/>
      <c r="I462" s="59"/>
      <c r="L462" s="1067"/>
      <c r="M462" s="1067"/>
      <c r="N462" s="1067"/>
      <c r="O462" s="1236"/>
      <c r="P462" s="1102"/>
    </row>
    <row r="463" spans="1:16" s="1058" customFormat="1" ht="45.75" customHeight="1">
      <c r="A463" s="1131"/>
      <c r="B463" s="1240"/>
      <c r="C463" s="1166"/>
      <c r="D463" s="1166"/>
      <c r="E463" s="1167"/>
      <c r="F463" s="1167"/>
      <c r="G463" s="1167"/>
      <c r="H463" s="1238"/>
      <c r="I463" s="59"/>
      <c r="L463" s="1067"/>
      <c r="M463" s="1067"/>
      <c r="N463" s="1067"/>
      <c r="O463" s="1236"/>
      <c r="P463" s="1102"/>
    </row>
    <row r="467" spans="1:16" s="1058" customFormat="1" ht="45.75" customHeight="1">
      <c r="A467" s="1131"/>
      <c r="B467" s="1240"/>
      <c r="C467" s="1166"/>
      <c r="D467" s="1166"/>
      <c r="E467" s="1167"/>
      <c r="F467" s="1167"/>
      <c r="G467" s="1167"/>
      <c r="H467" s="1238"/>
      <c r="I467" s="59"/>
      <c r="L467" s="1067"/>
      <c r="M467" s="1067"/>
      <c r="N467" s="1067"/>
      <c r="O467" s="1236"/>
      <c r="P467" s="1102"/>
    </row>
    <row r="468" spans="1:16" s="59" customFormat="1" ht="45.75" customHeight="1">
      <c r="A468" s="1131"/>
      <c r="B468" s="1240"/>
      <c r="C468" s="1166"/>
      <c r="D468" s="1166"/>
      <c r="E468" s="1167"/>
      <c r="F468" s="1167"/>
      <c r="G468" s="1167"/>
      <c r="H468" s="1238"/>
      <c r="O468" s="1236"/>
      <c r="P468" s="1347"/>
    </row>
    <row r="469" spans="1:16" s="59" customFormat="1" ht="45.75" customHeight="1">
      <c r="A469" s="1131"/>
      <c r="B469" s="1240"/>
      <c r="C469" s="1166"/>
      <c r="D469" s="1166"/>
      <c r="E469" s="1167"/>
      <c r="F469" s="1167"/>
      <c r="G469" s="1167"/>
      <c r="H469" s="1238"/>
      <c r="O469" s="1236"/>
      <c r="P469" s="1347"/>
    </row>
    <row r="470" spans="1:16" s="59" customFormat="1" ht="45.75" customHeight="1">
      <c r="A470" s="1131"/>
      <c r="B470" s="1240"/>
      <c r="C470" s="1166"/>
      <c r="D470" s="1166"/>
      <c r="E470" s="1167"/>
      <c r="F470" s="1167"/>
      <c r="G470" s="1167"/>
      <c r="H470" s="1238"/>
      <c r="O470" s="1236"/>
      <c r="P470" s="1347"/>
    </row>
    <row r="471" spans="1:16" s="59" customFormat="1" ht="45.75" customHeight="1">
      <c r="A471" s="1131"/>
      <c r="B471" s="1240"/>
      <c r="C471" s="1166"/>
      <c r="D471" s="1166"/>
      <c r="E471" s="1167"/>
      <c r="F471" s="1167"/>
      <c r="G471" s="1167"/>
      <c r="H471" s="1238"/>
      <c r="O471" s="1236"/>
      <c r="P471" s="1347"/>
    </row>
    <row r="472" spans="1:16" s="59" customFormat="1" ht="45.75" customHeight="1">
      <c r="A472" s="1131"/>
      <c r="B472" s="1240"/>
      <c r="C472" s="1166"/>
      <c r="D472" s="1166"/>
      <c r="E472" s="1167"/>
      <c r="F472" s="1167"/>
      <c r="G472" s="1167"/>
      <c r="H472" s="1238"/>
      <c r="O472" s="1236"/>
      <c r="P472" s="1347"/>
    </row>
    <row r="473" spans="1:16" s="59" customFormat="1" ht="45.75" customHeight="1">
      <c r="A473" s="1131"/>
      <c r="B473" s="1240"/>
      <c r="C473" s="1166"/>
      <c r="D473" s="1166"/>
      <c r="E473" s="1167"/>
      <c r="F473" s="1167"/>
      <c r="G473" s="1167"/>
      <c r="H473" s="1238"/>
      <c r="O473" s="1236"/>
      <c r="P473" s="1347"/>
    </row>
    <row r="474" spans="1:16" s="59" customFormat="1" ht="45.75" customHeight="1">
      <c r="A474" s="1131"/>
      <c r="B474" s="1240"/>
      <c r="C474" s="1166"/>
      <c r="D474" s="1166"/>
      <c r="E474" s="1167"/>
      <c r="F474" s="1167"/>
      <c r="G474" s="1167"/>
      <c r="H474" s="1238"/>
      <c r="O474" s="1236"/>
      <c r="P474" s="1347"/>
    </row>
    <row r="475" spans="1:16" s="59" customFormat="1" ht="45.75" customHeight="1">
      <c r="A475" s="1131"/>
      <c r="B475" s="1240"/>
      <c r="C475" s="1166"/>
      <c r="D475" s="1166"/>
      <c r="E475" s="1167"/>
      <c r="F475" s="1167"/>
      <c r="G475" s="1167"/>
      <c r="H475" s="1238"/>
      <c r="O475" s="1236"/>
      <c r="P475" s="1347"/>
    </row>
    <row r="476" spans="1:16" s="59" customFormat="1" ht="45.75" customHeight="1">
      <c r="A476" s="1131"/>
      <c r="B476" s="1240"/>
      <c r="C476" s="1166"/>
      <c r="D476" s="1166"/>
      <c r="E476" s="1167"/>
      <c r="F476" s="1167"/>
      <c r="G476" s="1167"/>
      <c r="H476" s="1238"/>
      <c r="O476" s="1236"/>
      <c r="P476" s="1347"/>
    </row>
    <row r="477" spans="1:16" s="59" customFormat="1" ht="45.75" customHeight="1">
      <c r="A477" s="1131"/>
      <c r="B477" s="1240"/>
      <c r="C477" s="1166"/>
      <c r="D477" s="1166"/>
      <c r="E477" s="1167"/>
      <c r="F477" s="1167"/>
      <c r="G477" s="1167"/>
      <c r="H477" s="1238"/>
      <c r="O477" s="1236"/>
      <c r="P477" s="1347"/>
    </row>
    <row r="478" spans="1:16" s="59" customFormat="1" ht="45.75" customHeight="1">
      <c r="A478" s="1131"/>
      <c r="B478" s="1240"/>
      <c r="C478" s="1166"/>
      <c r="D478" s="1166"/>
      <c r="E478" s="1167"/>
      <c r="F478" s="1167"/>
      <c r="G478" s="1167"/>
      <c r="H478" s="1238"/>
      <c r="O478" s="1236"/>
      <c r="P478" s="1347"/>
    </row>
    <row r="479" spans="1:16" s="59" customFormat="1" ht="45.75" customHeight="1">
      <c r="A479" s="1131"/>
      <c r="B479" s="1240"/>
      <c r="C479" s="1166"/>
      <c r="D479" s="1166"/>
      <c r="E479" s="1167"/>
      <c r="F479" s="1167"/>
      <c r="G479" s="1167"/>
      <c r="H479" s="1238"/>
      <c r="O479" s="1236"/>
      <c r="P479" s="1347"/>
    </row>
    <row r="480" spans="1:16" s="59" customFormat="1" ht="45.75" customHeight="1">
      <c r="A480" s="1131"/>
      <c r="B480" s="1240"/>
      <c r="C480" s="1166"/>
      <c r="D480" s="1166"/>
      <c r="E480" s="1167"/>
      <c r="F480" s="1167"/>
      <c r="G480" s="1167"/>
      <c r="H480" s="1238"/>
      <c r="O480" s="1236"/>
      <c r="P480" s="1347"/>
    </row>
    <row r="481" spans="1:16" s="59" customFormat="1" ht="45.75" customHeight="1">
      <c r="A481" s="1131"/>
      <c r="B481" s="1240"/>
      <c r="C481" s="1166"/>
      <c r="D481" s="1166"/>
      <c r="E481" s="1167"/>
      <c r="F481" s="1167"/>
      <c r="G481" s="1167"/>
      <c r="H481" s="1238"/>
      <c r="O481" s="1236"/>
      <c r="P481" s="1347"/>
    </row>
    <row r="482" spans="1:16" s="59" customFormat="1" ht="45.75" customHeight="1">
      <c r="A482" s="1131"/>
      <c r="B482" s="1240"/>
      <c r="C482" s="1166"/>
      <c r="D482" s="1166"/>
      <c r="E482" s="1167"/>
      <c r="F482" s="1167"/>
      <c r="G482" s="1167"/>
      <c r="H482" s="1238"/>
      <c r="O482" s="1236"/>
      <c r="P482" s="1347"/>
    </row>
    <row r="483" spans="1:16" s="59" customFormat="1" ht="45.75" customHeight="1">
      <c r="A483" s="1131"/>
      <c r="B483" s="1240"/>
      <c r="C483" s="1166"/>
      <c r="D483" s="1166"/>
      <c r="E483" s="1167"/>
      <c r="F483" s="1167"/>
      <c r="G483" s="1167"/>
      <c r="H483" s="1238"/>
      <c r="O483" s="1236"/>
      <c r="P483" s="1347"/>
    </row>
    <row r="484" spans="1:16" s="59" customFormat="1" ht="45.75" customHeight="1">
      <c r="A484" s="1131"/>
      <c r="B484" s="1240"/>
      <c r="C484" s="1166"/>
      <c r="D484" s="1166"/>
      <c r="E484" s="1167"/>
      <c r="F484" s="1167"/>
      <c r="G484" s="1167"/>
      <c r="H484" s="1238"/>
      <c r="O484" s="1236"/>
      <c r="P484" s="1347"/>
    </row>
    <row r="485" spans="1:16" s="59" customFormat="1" ht="45.75" customHeight="1">
      <c r="A485" s="1131"/>
      <c r="B485" s="1240"/>
      <c r="C485" s="1166"/>
      <c r="D485" s="1166"/>
      <c r="E485" s="1167"/>
      <c r="F485" s="1167"/>
      <c r="G485" s="1167"/>
      <c r="H485" s="1238"/>
      <c r="O485" s="1236"/>
      <c r="P485" s="1347"/>
    </row>
    <row r="486" spans="1:16" s="59" customFormat="1" ht="45.75" customHeight="1">
      <c r="A486" s="1131"/>
      <c r="B486" s="1240"/>
      <c r="C486" s="1166"/>
      <c r="D486" s="1166"/>
      <c r="E486" s="1167"/>
      <c r="F486" s="1167"/>
      <c r="G486" s="1167"/>
      <c r="H486" s="1238"/>
      <c r="O486" s="1236"/>
      <c r="P486" s="1347"/>
    </row>
    <row r="487" spans="1:16" s="1058" customFormat="1" ht="45.75" customHeight="1">
      <c r="A487" s="1131"/>
      <c r="B487" s="1240"/>
      <c r="C487" s="1166"/>
      <c r="D487" s="1166"/>
      <c r="E487" s="1167"/>
      <c r="F487" s="1167"/>
      <c r="G487" s="1167"/>
      <c r="H487" s="1238"/>
      <c r="I487" s="59"/>
      <c r="L487" s="1067"/>
      <c r="M487" s="1067"/>
      <c r="N487" s="1067"/>
      <c r="O487" s="1236"/>
      <c r="P487" s="1102"/>
    </row>
    <row r="489" spans="1:16" s="1058" customFormat="1" ht="45.75" customHeight="1">
      <c r="A489" s="1131"/>
      <c r="B489" s="1240"/>
      <c r="C489" s="1166"/>
      <c r="D489" s="1166"/>
      <c r="E489" s="1167"/>
      <c r="F489" s="1167"/>
      <c r="G489" s="1167"/>
      <c r="H489" s="1238"/>
      <c r="I489" s="59"/>
      <c r="L489" s="1067"/>
      <c r="M489" s="1067"/>
      <c r="N489" s="1067"/>
      <c r="O489" s="1236"/>
      <c r="P489" s="1102"/>
    </row>
    <row r="490" spans="1:16" s="1058" customFormat="1" ht="45.75" customHeight="1">
      <c r="A490" s="1131"/>
      <c r="B490" s="1240"/>
      <c r="C490" s="1166"/>
      <c r="D490" s="1166"/>
      <c r="E490" s="1167"/>
      <c r="F490" s="1167"/>
      <c r="G490" s="1167"/>
      <c r="H490" s="1238"/>
      <c r="I490" s="59"/>
      <c r="L490" s="1067"/>
      <c r="M490" s="1067"/>
      <c r="N490" s="1067"/>
      <c r="O490" s="1236"/>
      <c r="P490" s="1102"/>
    </row>
    <row r="491" spans="1:16" s="1058" customFormat="1" ht="45.75" customHeight="1">
      <c r="A491" s="1131"/>
      <c r="B491" s="1240"/>
      <c r="C491" s="1166"/>
      <c r="D491" s="1166"/>
      <c r="E491" s="1167"/>
      <c r="F491" s="1167"/>
      <c r="G491" s="1167"/>
      <c r="H491" s="1238"/>
      <c r="I491" s="59"/>
      <c r="L491" s="1067"/>
      <c r="M491" s="1067"/>
      <c r="N491" s="1067"/>
      <c r="O491" s="1236"/>
      <c r="P491" s="1102"/>
    </row>
    <row r="492" spans="1:16" s="1058" customFormat="1" ht="45.75" customHeight="1">
      <c r="A492" s="1131"/>
      <c r="B492" s="1240"/>
      <c r="C492" s="1166"/>
      <c r="D492" s="1166"/>
      <c r="E492" s="1167"/>
      <c r="F492" s="1167"/>
      <c r="G492" s="1167"/>
      <c r="H492" s="1238"/>
      <c r="I492" s="59"/>
      <c r="L492" s="1067"/>
      <c r="M492" s="1067"/>
      <c r="N492" s="1067"/>
      <c r="O492" s="1236"/>
      <c r="P492" s="1102"/>
    </row>
    <row r="493" spans="1:16" s="1058" customFormat="1" ht="45.75" customHeight="1">
      <c r="A493" s="1131"/>
      <c r="B493" s="1240"/>
      <c r="C493" s="1166"/>
      <c r="D493" s="1166"/>
      <c r="E493" s="1167"/>
      <c r="F493" s="1167"/>
      <c r="G493" s="1167"/>
      <c r="H493" s="1238"/>
      <c r="I493" s="59"/>
      <c r="L493" s="1067"/>
      <c r="M493" s="1067"/>
      <c r="N493" s="1067"/>
      <c r="O493" s="1236"/>
      <c r="P493" s="1102"/>
    </row>
    <row r="494" spans="1:16" s="1058" customFormat="1" ht="45.75" customHeight="1">
      <c r="A494" s="1131"/>
      <c r="B494" s="1240"/>
      <c r="C494" s="1166"/>
      <c r="D494" s="1166"/>
      <c r="E494" s="1167"/>
      <c r="F494" s="1167"/>
      <c r="G494" s="1167"/>
      <c r="H494" s="1238"/>
      <c r="I494" s="59"/>
      <c r="L494" s="1067"/>
      <c r="M494" s="1067"/>
      <c r="N494" s="1067"/>
      <c r="O494" s="1236"/>
      <c r="P494" s="1102"/>
    </row>
    <row r="495" spans="1:16" s="59" customFormat="1" ht="45.75" customHeight="1">
      <c r="A495" s="1131"/>
      <c r="B495" s="1240"/>
      <c r="C495" s="1166"/>
      <c r="D495" s="1166"/>
      <c r="E495" s="1167"/>
      <c r="F495" s="1167"/>
      <c r="G495" s="1167"/>
      <c r="H495" s="1238"/>
      <c r="O495" s="1236"/>
      <c r="P495" s="1347"/>
    </row>
    <row r="496" spans="1:16" s="1058" customFormat="1" ht="45.75" customHeight="1">
      <c r="A496" s="1131"/>
      <c r="B496" s="1240"/>
      <c r="C496" s="1166"/>
      <c r="D496" s="1166"/>
      <c r="E496" s="1167"/>
      <c r="F496" s="1167"/>
      <c r="G496" s="1167"/>
      <c r="H496" s="1238"/>
      <c r="I496" s="59"/>
      <c r="L496" s="1067"/>
      <c r="M496" s="1067"/>
      <c r="N496" s="1067"/>
      <c r="O496" s="1236"/>
      <c r="P496" s="1102"/>
    </row>
    <row r="497" spans="1:16" s="1058" customFormat="1" ht="45.75" customHeight="1">
      <c r="A497" s="1131"/>
      <c r="B497" s="1240"/>
      <c r="C497" s="1166"/>
      <c r="D497" s="1166"/>
      <c r="E497" s="1167"/>
      <c r="F497" s="1167"/>
      <c r="G497" s="1167"/>
      <c r="H497" s="1238"/>
      <c r="I497" s="59"/>
      <c r="L497" s="1067"/>
      <c r="M497" s="1067"/>
      <c r="N497" s="1067"/>
      <c r="O497" s="1236"/>
      <c r="P497" s="1102"/>
    </row>
    <row r="498" spans="1:16" s="59" customFormat="1" ht="45.75" customHeight="1">
      <c r="A498" s="1131"/>
      <c r="B498" s="1240"/>
      <c r="C498" s="1166"/>
      <c r="D498" s="1166"/>
      <c r="E498" s="1167"/>
      <c r="F498" s="1167"/>
      <c r="G498" s="1167"/>
      <c r="H498" s="1238"/>
      <c r="O498" s="1236"/>
      <c r="P498" s="1347"/>
    </row>
    <row r="499" spans="1:16" s="59" customFormat="1" ht="45.75" customHeight="1">
      <c r="A499" s="1131"/>
      <c r="B499" s="1240"/>
      <c r="C499" s="1166"/>
      <c r="D499" s="1166"/>
      <c r="E499" s="1167"/>
      <c r="F499" s="1167"/>
      <c r="G499" s="1167"/>
      <c r="H499" s="1238"/>
      <c r="O499" s="1236"/>
      <c r="P499" s="1347"/>
    </row>
    <row r="500" spans="1:16" s="59" customFormat="1" ht="45.75" customHeight="1">
      <c r="A500" s="1131"/>
      <c r="B500" s="1240"/>
      <c r="C500" s="1166"/>
      <c r="D500" s="1166"/>
      <c r="E500" s="1167"/>
      <c r="F500" s="1167"/>
      <c r="G500" s="1167"/>
      <c r="H500" s="1238"/>
      <c r="O500" s="1236"/>
      <c r="P500" s="1347"/>
    </row>
    <row r="501" spans="1:16" s="1058" customFormat="1" ht="45.75" customHeight="1">
      <c r="A501" s="1131"/>
      <c r="B501" s="1240"/>
      <c r="C501" s="1166"/>
      <c r="D501" s="1166"/>
      <c r="E501" s="1167"/>
      <c r="F501" s="1167"/>
      <c r="G501" s="1167"/>
      <c r="H501" s="1238"/>
      <c r="I501" s="59"/>
      <c r="L501" s="1067"/>
      <c r="M501" s="1067"/>
      <c r="N501" s="1067"/>
      <c r="O501" s="1236"/>
      <c r="P501" s="1102"/>
    </row>
    <row r="502" spans="1:16" s="1058" customFormat="1" ht="45.75" customHeight="1">
      <c r="A502" s="1131"/>
      <c r="B502" s="1240"/>
      <c r="C502" s="1166"/>
      <c r="D502" s="1166"/>
      <c r="E502" s="1167"/>
      <c r="F502" s="1167"/>
      <c r="G502" s="1167"/>
      <c r="H502" s="1238"/>
      <c r="I502" s="59"/>
      <c r="L502" s="1067"/>
      <c r="M502" s="1067"/>
      <c r="N502" s="1067"/>
      <c r="O502" s="1236"/>
      <c r="P502" s="1102"/>
    </row>
    <row r="503" spans="1:16" s="1058" customFormat="1" ht="45.75" customHeight="1">
      <c r="A503" s="1131"/>
      <c r="B503" s="1240"/>
      <c r="C503" s="1166"/>
      <c r="D503" s="1166"/>
      <c r="E503" s="1167"/>
      <c r="F503" s="1167"/>
      <c r="G503" s="1167"/>
      <c r="H503" s="1238"/>
      <c r="I503" s="59"/>
      <c r="L503" s="1067"/>
      <c r="M503" s="1067"/>
      <c r="N503" s="1067"/>
      <c r="O503" s="1236"/>
      <c r="P503" s="1102"/>
    </row>
    <row r="504" spans="1:16" s="59" customFormat="1" ht="45.75" customHeight="1">
      <c r="A504" s="1131"/>
      <c r="B504" s="1240"/>
      <c r="C504" s="1166"/>
      <c r="D504" s="1166"/>
      <c r="E504" s="1167"/>
      <c r="F504" s="1167"/>
      <c r="G504" s="1167"/>
      <c r="H504" s="1238"/>
      <c r="O504" s="1236"/>
      <c r="P504" s="1347"/>
    </row>
    <row r="505" spans="1:16" s="59" customFormat="1" ht="45.75" customHeight="1">
      <c r="A505" s="1131"/>
      <c r="B505" s="1240"/>
      <c r="C505" s="1166"/>
      <c r="D505" s="1166"/>
      <c r="E505" s="1167"/>
      <c r="F505" s="1167"/>
      <c r="G505" s="1167"/>
      <c r="H505" s="1238"/>
      <c r="O505" s="1236"/>
      <c r="P505" s="1347"/>
    </row>
    <row r="506" spans="1:16" s="59" customFormat="1" ht="45.75" customHeight="1">
      <c r="A506" s="1131"/>
      <c r="B506" s="1240"/>
      <c r="C506" s="1166"/>
      <c r="D506" s="1166"/>
      <c r="E506" s="1167"/>
      <c r="F506" s="1167"/>
      <c r="G506" s="1167"/>
      <c r="H506" s="1238"/>
      <c r="O506" s="1236"/>
      <c r="P506" s="1347"/>
    </row>
    <row r="507" spans="1:16" s="1058" customFormat="1" ht="45.75" customHeight="1">
      <c r="A507" s="1131"/>
      <c r="B507" s="1240"/>
      <c r="C507" s="1166"/>
      <c r="D507" s="1166"/>
      <c r="E507" s="1167"/>
      <c r="F507" s="1167"/>
      <c r="G507" s="1167"/>
      <c r="H507" s="1238"/>
      <c r="I507" s="59"/>
      <c r="L507" s="1067"/>
      <c r="M507" s="1067"/>
      <c r="N507" s="1067"/>
      <c r="O507" s="1236"/>
      <c r="P507" s="1102"/>
    </row>
    <row r="508" spans="1:16" s="1058" customFormat="1" ht="45.75" customHeight="1">
      <c r="A508" s="1131"/>
      <c r="B508" s="1240"/>
      <c r="C508" s="1166"/>
      <c r="D508" s="1166"/>
      <c r="E508" s="1167"/>
      <c r="F508" s="1167"/>
      <c r="G508" s="1167"/>
      <c r="H508" s="1238"/>
      <c r="I508" s="59"/>
      <c r="L508" s="1067"/>
      <c r="M508" s="1067"/>
      <c r="N508" s="1067"/>
      <c r="O508" s="1236"/>
      <c r="P508" s="1102"/>
    </row>
    <row r="509" spans="1:16" s="1058" customFormat="1" ht="45.75" customHeight="1">
      <c r="A509" s="1131"/>
      <c r="B509" s="1240"/>
      <c r="C509" s="1166"/>
      <c r="D509" s="1166"/>
      <c r="E509" s="1167"/>
      <c r="F509" s="1167"/>
      <c r="G509" s="1167"/>
      <c r="H509" s="1238"/>
      <c r="I509" s="59"/>
      <c r="L509" s="1067"/>
      <c r="M509" s="1067"/>
      <c r="N509" s="1067"/>
      <c r="O509" s="1236"/>
      <c r="P509" s="1102"/>
    </row>
    <row r="510" spans="1:16" s="59" customFormat="1" ht="45.75" customHeight="1">
      <c r="A510" s="1131"/>
      <c r="B510" s="1240"/>
      <c r="C510" s="1166"/>
      <c r="D510" s="1166"/>
      <c r="E510" s="1167"/>
      <c r="F510" s="1167"/>
      <c r="G510" s="1167"/>
      <c r="H510" s="1238"/>
      <c r="O510" s="1236"/>
      <c r="P510" s="1347"/>
    </row>
    <row r="511" spans="1:16" s="59" customFormat="1" ht="45.75" customHeight="1">
      <c r="A511" s="1131"/>
      <c r="B511" s="1240"/>
      <c r="C511" s="1166"/>
      <c r="D511" s="1166"/>
      <c r="E511" s="1167"/>
      <c r="F511" s="1167"/>
      <c r="G511" s="1167"/>
      <c r="H511" s="1238"/>
      <c r="O511" s="1236"/>
      <c r="P511" s="1347"/>
    </row>
    <row r="512" spans="1:16" s="59" customFormat="1" ht="45.75" customHeight="1">
      <c r="A512" s="1131"/>
      <c r="B512" s="1240"/>
      <c r="C512" s="1166"/>
      <c r="D512" s="1166"/>
      <c r="E512" s="1167"/>
      <c r="F512" s="1167"/>
      <c r="G512" s="1167"/>
      <c r="H512" s="1238"/>
      <c r="O512" s="1236"/>
      <c r="P512" s="1347"/>
    </row>
    <row r="513" spans="1:16" s="59" customFormat="1" ht="45.75" customHeight="1">
      <c r="A513" s="1131"/>
      <c r="B513" s="1240"/>
      <c r="C513" s="1166"/>
      <c r="D513" s="1166"/>
      <c r="E513" s="1167"/>
      <c r="F513" s="1167"/>
      <c r="G513" s="1167"/>
      <c r="H513" s="1238"/>
      <c r="O513" s="1236"/>
      <c r="P513" s="1347"/>
    </row>
    <row r="514" spans="1:16" s="1058" customFormat="1" ht="45.75" customHeight="1">
      <c r="A514" s="1131"/>
      <c r="B514" s="1240"/>
      <c r="C514" s="1166"/>
      <c r="D514" s="1166"/>
      <c r="E514" s="1167"/>
      <c r="F514" s="1167"/>
      <c r="G514" s="1167"/>
      <c r="H514" s="1238"/>
      <c r="I514" s="59"/>
      <c r="L514" s="1067"/>
      <c r="M514" s="1067"/>
      <c r="N514" s="1067"/>
      <c r="O514" s="1236"/>
      <c r="P514" s="1102"/>
    </row>
    <row r="515" spans="1:16" s="1058" customFormat="1" ht="45.75" customHeight="1">
      <c r="A515" s="1131"/>
      <c r="B515" s="1240"/>
      <c r="C515" s="1166"/>
      <c r="D515" s="1166"/>
      <c r="E515" s="1167"/>
      <c r="F515" s="1167"/>
      <c r="G515" s="1167"/>
      <c r="H515" s="1238"/>
      <c r="I515" s="59"/>
      <c r="L515" s="1067"/>
      <c r="M515" s="1067"/>
      <c r="N515" s="1067"/>
      <c r="O515" s="1236"/>
      <c r="P515" s="1102"/>
    </row>
    <row r="517" spans="1:16" s="1058" customFormat="1" ht="45.75" customHeight="1">
      <c r="A517" s="1131"/>
      <c r="B517" s="1240"/>
      <c r="C517" s="1166"/>
      <c r="D517" s="1166"/>
      <c r="E517" s="1167"/>
      <c r="F517" s="1167"/>
      <c r="G517" s="1167"/>
      <c r="H517" s="1238"/>
      <c r="I517" s="59"/>
      <c r="L517" s="1067"/>
      <c r="M517" s="1067"/>
      <c r="N517" s="1067"/>
      <c r="O517" s="1236"/>
      <c r="P517" s="1102"/>
    </row>
    <row r="518" spans="1:16" s="1058" customFormat="1" ht="45.75" customHeight="1">
      <c r="A518" s="1131"/>
      <c r="B518" s="1240"/>
      <c r="C518" s="1166"/>
      <c r="D518" s="1166"/>
      <c r="E518" s="1167"/>
      <c r="F518" s="1167"/>
      <c r="G518" s="1167"/>
      <c r="H518" s="1238"/>
      <c r="I518" s="59"/>
      <c r="L518" s="1067"/>
      <c r="M518" s="1067"/>
      <c r="N518" s="1067"/>
      <c r="O518" s="1236"/>
      <c r="P518" s="1102"/>
    </row>
    <row r="519" spans="1:16" s="1058" customFormat="1" ht="45.75" customHeight="1">
      <c r="A519" s="1131"/>
      <c r="B519" s="1240"/>
      <c r="C519" s="1166"/>
      <c r="D519" s="1166"/>
      <c r="E519" s="1167"/>
      <c r="F519" s="1167"/>
      <c r="G519" s="1167"/>
      <c r="H519" s="1238"/>
      <c r="I519" s="59"/>
      <c r="L519" s="1067"/>
      <c r="M519" s="1067"/>
      <c r="N519" s="1067"/>
      <c r="O519" s="1236"/>
      <c r="P519" s="1102"/>
    </row>
    <row r="520" spans="1:16" s="1058" customFormat="1" ht="45.75" customHeight="1">
      <c r="A520" s="1131"/>
      <c r="B520" s="1240"/>
      <c r="C520" s="1166"/>
      <c r="D520" s="1166"/>
      <c r="E520" s="1167"/>
      <c r="F520" s="1167"/>
      <c r="G520" s="1167"/>
      <c r="H520" s="1238"/>
      <c r="I520" s="59"/>
      <c r="L520" s="1067"/>
      <c r="M520" s="1067"/>
      <c r="N520" s="1067"/>
      <c r="O520" s="1236"/>
      <c r="P520" s="1102"/>
    </row>
    <row r="521" spans="1:16" s="1058" customFormat="1" ht="45.75" customHeight="1">
      <c r="A521" s="1131"/>
      <c r="B521" s="1240"/>
      <c r="C521" s="1166"/>
      <c r="D521" s="1166"/>
      <c r="E521" s="1167"/>
      <c r="F521" s="1167"/>
      <c r="G521" s="1167"/>
      <c r="H521" s="1238"/>
      <c r="I521" s="59"/>
      <c r="L521" s="1067"/>
      <c r="M521" s="1067"/>
      <c r="N521" s="1067"/>
      <c r="O521" s="1236"/>
      <c r="P521" s="1102"/>
    </row>
    <row r="522" spans="1:16" s="1058" customFormat="1" ht="45.75" customHeight="1">
      <c r="A522" s="1131"/>
      <c r="B522" s="1240"/>
      <c r="C522" s="1166"/>
      <c r="D522" s="1166"/>
      <c r="E522" s="1167"/>
      <c r="F522" s="1167"/>
      <c r="G522" s="1167"/>
      <c r="H522" s="1238"/>
      <c r="I522" s="59"/>
      <c r="L522" s="1067"/>
      <c r="M522" s="1067"/>
      <c r="N522" s="1067"/>
      <c r="O522" s="1236"/>
      <c r="P522" s="1102"/>
    </row>
    <row r="523" spans="1:16" s="1064" customFormat="1" ht="45.75" customHeight="1">
      <c r="A523" s="1131"/>
      <c r="B523" s="1240"/>
      <c r="C523" s="1166"/>
      <c r="D523" s="1166"/>
      <c r="E523" s="1167"/>
      <c r="F523" s="1167"/>
      <c r="G523" s="1167"/>
      <c r="H523" s="1238"/>
      <c r="I523" s="59"/>
      <c r="L523" s="1120"/>
      <c r="M523" s="1120"/>
      <c r="N523" s="1120"/>
      <c r="O523" s="690"/>
      <c r="P523" s="1348"/>
    </row>
    <row r="524" spans="1:16" s="59" customFormat="1" ht="45.75" customHeight="1">
      <c r="A524" s="1131"/>
      <c r="B524" s="1240"/>
      <c r="C524" s="1166"/>
      <c r="D524" s="1166"/>
      <c r="E524" s="1167"/>
      <c r="F524" s="1167"/>
      <c r="G524" s="1167"/>
      <c r="H524" s="1238"/>
      <c r="O524" s="1236"/>
      <c r="P524" s="1347"/>
    </row>
    <row r="525" spans="1:16" s="1058" customFormat="1" ht="45.75" customHeight="1">
      <c r="A525" s="1131"/>
      <c r="B525" s="1240"/>
      <c r="C525" s="1166"/>
      <c r="D525" s="1166"/>
      <c r="E525" s="1167"/>
      <c r="F525" s="1167"/>
      <c r="G525" s="1167"/>
      <c r="H525" s="1238"/>
      <c r="I525" s="59"/>
      <c r="L525" s="1067"/>
      <c r="M525" s="1067"/>
      <c r="N525" s="1067"/>
      <c r="O525" s="1236"/>
      <c r="P525" s="1102"/>
    </row>
    <row r="526" spans="1:16" s="1058" customFormat="1" ht="45.75" customHeight="1">
      <c r="A526" s="1131"/>
      <c r="B526" s="1240"/>
      <c r="C526" s="1166"/>
      <c r="D526" s="1166"/>
      <c r="E526" s="1167"/>
      <c r="F526" s="1167"/>
      <c r="G526" s="1167"/>
      <c r="H526" s="1238"/>
      <c r="I526" s="59"/>
      <c r="L526" s="1067"/>
      <c r="M526" s="1067"/>
      <c r="N526" s="1067"/>
      <c r="O526" s="1236"/>
      <c r="P526" s="1102"/>
    </row>
    <row r="527" spans="1:16" s="1064" customFormat="1" ht="45.75" customHeight="1">
      <c r="A527" s="1131"/>
      <c r="B527" s="1240"/>
      <c r="C527" s="1166"/>
      <c r="D527" s="1166"/>
      <c r="E527" s="1167"/>
      <c r="F527" s="1167"/>
      <c r="G527" s="1167"/>
      <c r="H527" s="1238"/>
      <c r="I527" s="59"/>
      <c r="L527" s="1120"/>
      <c r="M527" s="1120"/>
      <c r="N527" s="1120"/>
      <c r="O527" s="690"/>
      <c r="P527" s="1348"/>
    </row>
    <row r="528" spans="1:16" s="1058" customFormat="1" ht="45.75" customHeight="1">
      <c r="A528" s="1131"/>
      <c r="B528" s="1240"/>
      <c r="C528" s="1166"/>
      <c r="D528" s="1166"/>
      <c r="E528" s="1167"/>
      <c r="F528" s="1167"/>
      <c r="G528" s="1167"/>
      <c r="H528" s="1238"/>
      <c r="I528" s="59"/>
      <c r="L528" s="1067"/>
      <c r="M528" s="1067"/>
      <c r="N528" s="1067"/>
      <c r="O528" s="1236"/>
      <c r="P528" s="1102"/>
    </row>
    <row r="529" spans="1:16" s="1058" customFormat="1" ht="45.75" customHeight="1">
      <c r="A529" s="1131"/>
      <c r="B529" s="1240"/>
      <c r="C529" s="1166"/>
      <c r="D529" s="1166"/>
      <c r="E529" s="1167"/>
      <c r="F529" s="1167"/>
      <c r="G529" s="1167"/>
      <c r="H529" s="1238"/>
      <c r="I529" s="59"/>
      <c r="L529" s="1067"/>
      <c r="M529" s="1067"/>
      <c r="N529" s="1067"/>
      <c r="O529" s="1236"/>
      <c r="P529" s="1102"/>
    </row>
    <row r="530" spans="1:16" s="1058" customFormat="1" ht="45.75" customHeight="1">
      <c r="A530" s="1131"/>
      <c r="B530" s="1240"/>
      <c r="C530" s="1166"/>
      <c r="D530" s="1166"/>
      <c r="E530" s="1167"/>
      <c r="F530" s="1167"/>
      <c r="G530" s="1167"/>
      <c r="H530" s="1238"/>
      <c r="I530" s="59"/>
      <c r="L530" s="1067"/>
      <c r="M530" s="1067"/>
      <c r="N530" s="1067"/>
      <c r="O530" s="1236"/>
      <c r="P530" s="1102"/>
    </row>
    <row r="531" spans="1:16" s="1058" customFormat="1" ht="45.75" customHeight="1">
      <c r="A531" s="1131"/>
      <c r="B531" s="1240"/>
      <c r="C531" s="1166"/>
      <c r="D531" s="1166"/>
      <c r="E531" s="1167"/>
      <c r="F531" s="1167"/>
      <c r="G531" s="1167"/>
      <c r="H531" s="1238"/>
      <c r="I531" s="59"/>
      <c r="L531" s="1067"/>
      <c r="M531" s="1067"/>
      <c r="N531" s="1067"/>
      <c r="O531" s="1236"/>
      <c r="P531" s="1102"/>
    </row>
    <row r="532" spans="1:16" s="1058" customFormat="1" ht="45.75" customHeight="1">
      <c r="A532" s="1131"/>
      <c r="B532" s="1240"/>
      <c r="C532" s="1166"/>
      <c r="D532" s="1166"/>
      <c r="E532" s="1167"/>
      <c r="F532" s="1167"/>
      <c r="G532" s="1167"/>
      <c r="H532" s="1238"/>
      <c r="I532" s="59"/>
      <c r="L532" s="1067"/>
      <c r="M532" s="1067"/>
      <c r="N532" s="1067"/>
      <c r="O532" s="1236"/>
      <c r="P532" s="1102"/>
    </row>
    <row r="533" spans="1:16" s="59" customFormat="1" ht="45.75" customHeight="1">
      <c r="A533" s="1131"/>
      <c r="B533" s="1240"/>
      <c r="C533" s="1166"/>
      <c r="D533" s="1166"/>
      <c r="E533" s="1167"/>
      <c r="F533" s="1167"/>
      <c r="G533" s="1167"/>
      <c r="H533" s="1238"/>
      <c r="O533" s="1236"/>
      <c r="P533" s="1347"/>
    </row>
    <row r="534" spans="1:16" s="1058" customFormat="1" ht="45.75" customHeight="1">
      <c r="A534" s="1131"/>
      <c r="B534" s="1240"/>
      <c r="C534" s="1166"/>
      <c r="D534" s="1166"/>
      <c r="E534" s="1167"/>
      <c r="F534" s="1167"/>
      <c r="G534" s="1167"/>
      <c r="H534" s="1238"/>
      <c r="I534" s="59"/>
      <c r="L534" s="1067"/>
      <c r="M534" s="1067"/>
      <c r="N534" s="1067"/>
      <c r="O534" s="1236"/>
      <c r="P534" s="1102"/>
    </row>
    <row r="535" spans="1:16" s="1058" customFormat="1" ht="45.75" customHeight="1">
      <c r="A535" s="1131"/>
      <c r="B535" s="1240"/>
      <c r="C535" s="1166"/>
      <c r="D535" s="1166"/>
      <c r="E535" s="1167"/>
      <c r="F535" s="1167"/>
      <c r="G535" s="1167"/>
      <c r="H535" s="1238"/>
      <c r="I535" s="59"/>
      <c r="L535" s="1067"/>
      <c r="M535" s="1067"/>
      <c r="N535" s="1067"/>
      <c r="O535" s="1236"/>
      <c r="P535" s="1102"/>
    </row>
  </sheetData>
  <autoFilter ref="A1:AM29" xr:uid="{00000000-0009-0000-0000-00000E000000}"/>
  <mergeCells count="5">
    <mergeCell ref="A67:I67"/>
    <mergeCell ref="B34:I34"/>
    <mergeCell ref="A35:H35"/>
    <mergeCell ref="J35:O35"/>
    <mergeCell ref="A30:I30"/>
  </mergeCells>
  <pageMargins left="0.7" right="0.7" top="0.75" bottom="0.75" header="0.3" footer="0.3"/>
  <pageSetup scale="12" orientation="portrait" r:id="rId1"/>
  <colBreaks count="1" manualBreakCount="1">
    <brk id="26"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P35"/>
  <sheetViews>
    <sheetView workbookViewId="0">
      <pane ySplit="1" topLeftCell="A17" activePane="bottomLeft" state="frozen"/>
      <selection pane="bottomLeft" activeCell="C28" sqref="C28"/>
    </sheetView>
  </sheetViews>
  <sheetFormatPr defaultRowHeight="15"/>
  <cols>
    <col min="2" max="2" width="30.42578125" customWidth="1"/>
    <col min="3" max="3" width="22.5703125" customWidth="1"/>
    <col min="4" max="4" width="17.7109375" customWidth="1"/>
    <col min="5" max="5" width="15" customWidth="1"/>
    <col min="6" max="6" width="19.7109375" customWidth="1"/>
    <col min="7" max="7" width="14.140625" customWidth="1"/>
    <col min="8" max="8" width="20.5703125" customWidth="1"/>
    <col min="9" max="9" width="18.85546875" customWidth="1"/>
    <col min="10" max="10" width="16.5703125" customWidth="1"/>
    <col min="11" max="11" width="25" customWidth="1"/>
    <col min="16" max="16" width="10.7109375" customWidth="1"/>
  </cols>
  <sheetData>
    <row r="1" spans="1:16" s="2505" customFormat="1" ht="43.5" customHeight="1">
      <c r="A1" s="2504" t="s">
        <v>8289</v>
      </c>
      <c r="B1" s="2505" t="s">
        <v>23153</v>
      </c>
      <c r="C1" s="2505" t="s">
        <v>20786</v>
      </c>
      <c r="D1" s="2505" t="s">
        <v>20787</v>
      </c>
      <c r="E1" s="2505" t="s">
        <v>8290</v>
      </c>
      <c r="F1" s="2505" t="s">
        <v>8287</v>
      </c>
      <c r="G1" s="2505" t="s">
        <v>8291</v>
      </c>
      <c r="H1" s="2505" t="s">
        <v>27894</v>
      </c>
      <c r="I1" s="2505" t="s">
        <v>8316</v>
      </c>
      <c r="J1" s="2505" t="s">
        <v>33896</v>
      </c>
      <c r="K1" s="2505" t="s">
        <v>27895</v>
      </c>
      <c r="L1" s="2505" t="s">
        <v>27896</v>
      </c>
      <c r="M1" s="2505" t="s">
        <v>27897</v>
      </c>
      <c r="N1" s="2505" t="s">
        <v>27898</v>
      </c>
      <c r="O1" s="2505" t="s">
        <v>27899</v>
      </c>
      <c r="P1" s="2505" t="s">
        <v>27900</v>
      </c>
    </row>
    <row r="2" spans="1:16" s="1791" customFormat="1" ht="15.75">
      <c r="A2" s="1791">
        <v>1</v>
      </c>
      <c r="B2" s="3029" t="s">
        <v>35808</v>
      </c>
      <c r="C2" s="641" t="s">
        <v>35809</v>
      </c>
      <c r="D2" s="641" t="s">
        <v>35810</v>
      </c>
      <c r="E2" s="1867"/>
      <c r="F2" s="641"/>
      <c r="G2" s="1791" t="s">
        <v>37368</v>
      </c>
      <c r="I2" s="1791" t="s">
        <v>37369</v>
      </c>
      <c r="K2" s="1791" t="s">
        <v>36653</v>
      </c>
      <c r="L2" s="2500">
        <v>30000</v>
      </c>
      <c r="M2" s="2500">
        <v>30000</v>
      </c>
      <c r="P2" s="2500">
        <f t="shared" ref="P2:P15" si="0">L2-M2-N2-O2</f>
        <v>0</v>
      </c>
    </row>
    <row r="3" spans="1:16" s="1791" customFormat="1" ht="15.75">
      <c r="A3" s="1791">
        <v>2</v>
      </c>
      <c r="B3" s="3030" t="s">
        <v>37372</v>
      </c>
      <c r="C3" s="1791" t="s">
        <v>37370</v>
      </c>
      <c r="D3" s="1791" t="s">
        <v>37371</v>
      </c>
      <c r="E3" s="2341"/>
      <c r="G3" s="1791" t="s">
        <v>37368</v>
      </c>
      <c r="I3" s="1791" t="s">
        <v>37369</v>
      </c>
      <c r="K3" s="1791" t="s">
        <v>30</v>
      </c>
      <c r="L3" s="2500">
        <v>10000</v>
      </c>
      <c r="M3" s="2500">
        <v>10000</v>
      </c>
      <c r="P3" s="2500">
        <f t="shared" si="0"/>
        <v>0</v>
      </c>
    </row>
    <row r="4" spans="1:16" s="1791" customFormat="1" ht="15.75">
      <c r="A4" s="1791">
        <v>3</v>
      </c>
      <c r="B4" s="3030" t="s">
        <v>37376</v>
      </c>
      <c r="C4" s="3030" t="s">
        <v>37373</v>
      </c>
      <c r="D4" s="1791" t="s">
        <v>37374</v>
      </c>
      <c r="E4" s="2341"/>
      <c r="G4" s="1791" t="s">
        <v>37375</v>
      </c>
      <c r="I4" s="1791" t="s">
        <v>37369</v>
      </c>
      <c r="K4" s="1791" t="s">
        <v>22</v>
      </c>
      <c r="L4" s="2500">
        <v>15000</v>
      </c>
      <c r="M4" s="2500">
        <v>15000</v>
      </c>
      <c r="P4" s="2500">
        <f t="shared" si="0"/>
        <v>0</v>
      </c>
    </row>
    <row r="5" spans="1:16" s="3028" customFormat="1" ht="15" customHeight="1">
      <c r="A5" s="1791">
        <v>4</v>
      </c>
      <c r="B5" s="3029" t="s">
        <v>37379</v>
      </c>
      <c r="C5" s="3029" t="s">
        <v>37377</v>
      </c>
      <c r="D5" s="1791" t="s">
        <v>37378</v>
      </c>
      <c r="E5" s="2341"/>
      <c r="F5" s="2501"/>
      <c r="G5" s="1791" t="s">
        <v>37368</v>
      </c>
      <c r="H5" s="1791"/>
      <c r="I5" s="1791" t="s">
        <v>37369</v>
      </c>
      <c r="J5" s="1791"/>
      <c r="K5" s="1792" t="s">
        <v>23</v>
      </c>
      <c r="L5" s="2500">
        <v>10000</v>
      </c>
      <c r="M5" s="2500">
        <v>10000</v>
      </c>
      <c r="N5" s="1791"/>
      <c r="P5" s="3154">
        <f t="shared" si="0"/>
        <v>0</v>
      </c>
    </row>
    <row r="6" spans="1:16" s="1791" customFormat="1" ht="15.75">
      <c r="A6" s="1791">
        <v>5</v>
      </c>
      <c r="B6" s="3029" t="s">
        <v>37380</v>
      </c>
      <c r="C6" s="3029" t="s">
        <v>37381</v>
      </c>
      <c r="D6" s="1791" t="s">
        <v>36644</v>
      </c>
      <c r="E6" s="2341"/>
      <c r="G6" s="1791" t="s">
        <v>37375</v>
      </c>
      <c r="I6" s="1791" t="s">
        <v>37369</v>
      </c>
      <c r="K6" s="1791" t="s">
        <v>23</v>
      </c>
      <c r="L6" s="2500">
        <v>10000</v>
      </c>
      <c r="M6" s="2500">
        <v>10000</v>
      </c>
      <c r="P6" s="2500">
        <f t="shared" si="0"/>
        <v>0</v>
      </c>
    </row>
    <row r="7" spans="1:16" s="1791" customFormat="1" ht="15.75">
      <c r="A7" s="1791">
        <v>6</v>
      </c>
      <c r="B7" s="3030" t="s">
        <v>37152</v>
      </c>
      <c r="C7" s="3030" t="s">
        <v>37382</v>
      </c>
      <c r="D7" s="1791" t="s">
        <v>35418</v>
      </c>
      <c r="E7" s="2341"/>
      <c r="G7" s="1791" t="s">
        <v>37375</v>
      </c>
      <c r="I7" s="1791" t="s">
        <v>37369</v>
      </c>
      <c r="K7" s="1791" t="s">
        <v>8301</v>
      </c>
      <c r="L7" s="2500">
        <v>15000</v>
      </c>
      <c r="M7" s="2500">
        <v>15000</v>
      </c>
      <c r="P7" s="2500">
        <f t="shared" si="0"/>
        <v>0</v>
      </c>
    </row>
    <row r="8" spans="1:16" s="1791" customFormat="1" ht="15.75">
      <c r="A8" s="1791">
        <v>7</v>
      </c>
      <c r="B8" s="3029" t="s">
        <v>37383</v>
      </c>
      <c r="C8" s="3029" t="s">
        <v>37384</v>
      </c>
      <c r="D8" s="1791" t="s">
        <v>37262</v>
      </c>
      <c r="E8" s="2341"/>
      <c r="G8" s="1791" t="s">
        <v>37375</v>
      </c>
      <c r="I8" s="1791" t="s">
        <v>37369</v>
      </c>
      <c r="K8" s="1791" t="s">
        <v>23</v>
      </c>
      <c r="L8" s="2500">
        <v>15000</v>
      </c>
      <c r="M8" s="2500">
        <v>15000</v>
      </c>
      <c r="P8" s="2500">
        <f t="shared" si="0"/>
        <v>0</v>
      </c>
    </row>
    <row r="9" spans="1:16" s="1791" customFormat="1" ht="15.75">
      <c r="A9" s="1791">
        <v>8</v>
      </c>
      <c r="B9" s="3030" t="s">
        <v>37385</v>
      </c>
      <c r="C9" s="3030" t="s">
        <v>37386</v>
      </c>
      <c r="D9" s="1791" t="s">
        <v>37387</v>
      </c>
      <c r="G9" s="1791" t="s">
        <v>37375</v>
      </c>
      <c r="I9" s="1791" t="s">
        <v>37388</v>
      </c>
      <c r="K9" s="1791" t="s">
        <v>35392</v>
      </c>
      <c r="L9" s="2500">
        <v>30000</v>
      </c>
      <c r="M9" s="2500">
        <v>30000</v>
      </c>
      <c r="P9" s="2500">
        <f t="shared" si="0"/>
        <v>0</v>
      </c>
    </row>
    <row r="10" spans="1:16" s="1791" customFormat="1" ht="15.75">
      <c r="A10" s="1791">
        <v>9</v>
      </c>
      <c r="B10" s="3029" t="s">
        <v>37389</v>
      </c>
      <c r="C10" s="3029" t="s">
        <v>37390</v>
      </c>
      <c r="D10" s="1791" t="s">
        <v>36723</v>
      </c>
      <c r="G10" s="1791" t="s">
        <v>37375</v>
      </c>
      <c r="I10" s="1791" t="s">
        <v>37369</v>
      </c>
      <c r="K10" s="1791" t="s">
        <v>28</v>
      </c>
      <c r="L10" s="2500">
        <v>10000</v>
      </c>
      <c r="M10" s="2500">
        <v>10000</v>
      </c>
      <c r="P10" s="2500">
        <f t="shared" si="0"/>
        <v>0</v>
      </c>
    </row>
    <row r="11" spans="1:16" s="1791" customFormat="1" ht="15.75">
      <c r="A11" s="1791">
        <v>10</v>
      </c>
      <c r="B11" s="3030" t="s">
        <v>37391</v>
      </c>
      <c r="C11" s="3030" t="s">
        <v>37392</v>
      </c>
      <c r="D11" s="2290" t="s">
        <v>37393</v>
      </c>
      <c r="E11" s="2502"/>
      <c r="F11" s="2503"/>
      <c r="G11" s="2290" t="s">
        <v>37368</v>
      </c>
      <c r="H11" s="2290"/>
      <c r="I11" s="2290" t="s">
        <v>37369</v>
      </c>
      <c r="J11" s="2290"/>
      <c r="K11" s="2290" t="s">
        <v>31</v>
      </c>
      <c r="L11" s="2500">
        <v>10000</v>
      </c>
      <c r="M11" s="2500">
        <v>10000</v>
      </c>
      <c r="P11" s="2500">
        <f t="shared" si="0"/>
        <v>0</v>
      </c>
    </row>
    <row r="12" spans="1:16" s="2290" customFormat="1" ht="15.75">
      <c r="A12" s="1791">
        <v>11</v>
      </c>
      <c r="B12" s="3030" t="s">
        <v>37394</v>
      </c>
      <c r="C12" s="3030" t="s">
        <v>37395</v>
      </c>
      <c r="D12" s="1996" t="s">
        <v>37396</v>
      </c>
      <c r="F12" s="2503"/>
      <c r="G12" s="2290" t="s">
        <v>37375</v>
      </c>
      <c r="I12" s="2290" t="s">
        <v>37369</v>
      </c>
      <c r="K12" s="2290" t="s">
        <v>30</v>
      </c>
      <c r="L12" s="2506">
        <v>10000</v>
      </c>
      <c r="M12" s="2506">
        <v>10000</v>
      </c>
      <c r="P12" s="2500">
        <f t="shared" si="0"/>
        <v>0</v>
      </c>
    </row>
    <row r="13" spans="1:16" s="3028" customFormat="1" ht="16.5" customHeight="1">
      <c r="A13" s="1791">
        <v>12</v>
      </c>
      <c r="B13" s="3029" t="s">
        <v>37397</v>
      </c>
      <c r="C13" s="3029" t="s">
        <v>37398</v>
      </c>
      <c r="D13" s="1792" t="s">
        <v>37399</v>
      </c>
      <c r="E13" s="2322"/>
      <c r="F13" s="1792"/>
      <c r="G13" s="1791" t="s">
        <v>37368</v>
      </c>
      <c r="H13" s="1791"/>
      <c r="I13" s="1791" t="s">
        <v>37369</v>
      </c>
      <c r="J13" s="1791"/>
      <c r="K13" s="1791" t="s">
        <v>35400</v>
      </c>
      <c r="L13" s="2500">
        <v>30000</v>
      </c>
      <c r="M13" s="2500">
        <v>30000</v>
      </c>
      <c r="N13" s="1791"/>
      <c r="P13" s="3154">
        <f t="shared" si="0"/>
        <v>0</v>
      </c>
    </row>
    <row r="14" spans="1:16" s="3028" customFormat="1" ht="15.75">
      <c r="A14" s="1791">
        <v>13</v>
      </c>
      <c r="B14" s="3030" t="s">
        <v>37400</v>
      </c>
      <c r="C14" s="3030" t="s">
        <v>37401</v>
      </c>
      <c r="D14" s="1791" t="s">
        <v>3941</v>
      </c>
      <c r="E14" s="1791"/>
      <c r="F14" s="1791"/>
      <c r="G14" s="1791" t="s">
        <v>37368</v>
      </c>
      <c r="H14" s="1791"/>
      <c r="I14" s="1791" t="s">
        <v>37369</v>
      </c>
      <c r="J14" s="1791"/>
      <c r="K14" s="1791" t="s">
        <v>27</v>
      </c>
      <c r="L14" s="2500">
        <v>10000</v>
      </c>
      <c r="M14" s="2500">
        <v>10000</v>
      </c>
      <c r="N14" s="1791"/>
      <c r="P14" s="3154">
        <f t="shared" si="0"/>
        <v>0</v>
      </c>
    </row>
    <row r="15" spans="1:16" s="3028" customFormat="1" ht="15.75">
      <c r="A15" s="1791">
        <v>14</v>
      </c>
      <c r="B15" s="3029" t="s">
        <v>37402</v>
      </c>
      <c r="C15" s="3029" t="s">
        <v>36816</v>
      </c>
      <c r="D15" s="1791"/>
      <c r="E15" s="1791"/>
      <c r="F15" s="1791"/>
      <c r="G15" s="1791" t="s">
        <v>37368</v>
      </c>
      <c r="H15" s="1791"/>
      <c r="I15" s="1791" t="s">
        <v>37369</v>
      </c>
      <c r="J15" s="1791"/>
      <c r="K15" s="1791" t="s">
        <v>34</v>
      </c>
      <c r="L15" s="2500">
        <v>10000</v>
      </c>
      <c r="M15" s="2500">
        <v>10000</v>
      </c>
      <c r="N15" s="1791"/>
      <c r="P15" s="3154">
        <f t="shared" si="0"/>
        <v>0</v>
      </c>
    </row>
    <row r="16" spans="1:16" s="3028" customFormat="1" ht="15.75">
      <c r="A16" s="1791">
        <v>15</v>
      </c>
      <c r="B16" s="3030" t="s">
        <v>37403</v>
      </c>
      <c r="C16" s="3030" t="s">
        <v>37404</v>
      </c>
      <c r="D16" s="1791" t="s">
        <v>171</v>
      </c>
      <c r="E16" s="1791"/>
      <c r="F16" s="1791"/>
      <c r="G16" s="1791" t="s">
        <v>37368</v>
      </c>
      <c r="H16" s="1791"/>
      <c r="I16" s="1791" t="s">
        <v>37369</v>
      </c>
      <c r="J16" s="1791"/>
      <c r="K16" s="1791" t="s">
        <v>35336</v>
      </c>
      <c r="L16" s="2500">
        <v>30000</v>
      </c>
      <c r="M16" s="2500">
        <v>30000</v>
      </c>
      <c r="N16" s="1791"/>
      <c r="P16" s="3154">
        <f t="shared" ref="P16:P33" si="1">L16-M16-N16-O16</f>
        <v>0</v>
      </c>
    </row>
    <row r="17" spans="1:16" s="3028" customFormat="1" ht="15.75">
      <c r="A17" s="1791">
        <v>16</v>
      </c>
      <c r="B17" s="3030" t="s">
        <v>37405</v>
      </c>
      <c r="C17" s="3030" t="s">
        <v>37406</v>
      </c>
      <c r="D17" s="1791" t="s">
        <v>37407</v>
      </c>
      <c r="E17" s="1791"/>
      <c r="F17" s="1791"/>
      <c r="G17" s="1791" t="s">
        <v>37375</v>
      </c>
      <c r="H17" s="1791"/>
      <c r="I17" s="1791" t="s">
        <v>37369</v>
      </c>
      <c r="J17" s="1791"/>
      <c r="K17" s="1791" t="s">
        <v>37318</v>
      </c>
      <c r="L17" s="2500">
        <v>30000</v>
      </c>
      <c r="M17" s="2500">
        <v>30000</v>
      </c>
      <c r="N17" s="1791"/>
      <c r="P17" s="3154">
        <f t="shared" si="1"/>
        <v>0</v>
      </c>
    </row>
    <row r="18" spans="1:16" s="3028" customFormat="1" ht="15.75">
      <c r="A18" s="1791">
        <v>17</v>
      </c>
      <c r="B18" s="3029" t="s">
        <v>37408</v>
      </c>
      <c r="C18" s="3029" t="s">
        <v>37409</v>
      </c>
      <c r="D18" s="1791" t="s">
        <v>37410</v>
      </c>
      <c r="E18" s="1791"/>
      <c r="F18" s="1791"/>
      <c r="G18" s="1791" t="s">
        <v>37375</v>
      </c>
      <c r="H18" s="1791"/>
      <c r="I18" s="1791" t="s">
        <v>37369</v>
      </c>
      <c r="J18" s="1791"/>
      <c r="K18" s="1791" t="s">
        <v>27</v>
      </c>
      <c r="L18" s="2500">
        <v>10000</v>
      </c>
      <c r="M18" s="2500">
        <v>10000</v>
      </c>
      <c r="N18" s="1791"/>
      <c r="P18" s="3154">
        <f t="shared" si="1"/>
        <v>0</v>
      </c>
    </row>
    <row r="19" spans="1:16" s="3028" customFormat="1" ht="15.75">
      <c r="A19" s="1791">
        <v>18</v>
      </c>
      <c r="B19" s="3030" t="s">
        <v>37411</v>
      </c>
      <c r="C19" s="3030" t="s">
        <v>37412</v>
      </c>
      <c r="D19" s="1791" t="s">
        <v>37413</v>
      </c>
      <c r="E19" s="1791"/>
      <c r="F19" s="1791"/>
      <c r="G19" s="1791" t="s">
        <v>37368</v>
      </c>
      <c r="H19" s="1791"/>
      <c r="I19" s="1791" t="s">
        <v>37369</v>
      </c>
      <c r="J19" s="1791"/>
      <c r="K19" s="1791" t="s">
        <v>26</v>
      </c>
      <c r="L19" s="2500">
        <v>15000</v>
      </c>
      <c r="M19" s="2500">
        <v>15000</v>
      </c>
      <c r="N19" s="1791"/>
      <c r="P19" s="3154">
        <f t="shared" si="1"/>
        <v>0</v>
      </c>
    </row>
    <row r="20" spans="1:16" s="3028" customFormat="1" ht="15.75">
      <c r="A20" s="1791">
        <v>19</v>
      </c>
      <c r="B20" s="3030" t="s">
        <v>37414</v>
      </c>
      <c r="C20" s="3030" t="s">
        <v>37415</v>
      </c>
      <c r="D20" s="1791" t="s">
        <v>37416</v>
      </c>
      <c r="E20" s="1791"/>
      <c r="F20" s="1791"/>
      <c r="G20" s="1791" t="s">
        <v>37368</v>
      </c>
      <c r="H20" s="1791"/>
      <c r="I20" s="1791" t="s">
        <v>37369</v>
      </c>
      <c r="J20" s="1791"/>
      <c r="K20" s="1791" t="s">
        <v>40060</v>
      </c>
      <c r="L20" s="2500">
        <v>20000</v>
      </c>
      <c r="M20" s="2500">
        <v>20000</v>
      </c>
      <c r="N20" s="1791"/>
      <c r="P20" s="3154">
        <f t="shared" si="1"/>
        <v>0</v>
      </c>
    </row>
    <row r="21" spans="1:16" s="3155" customFormat="1" ht="15.75">
      <c r="A21" s="1791">
        <v>20</v>
      </c>
      <c r="B21" s="3029" t="s">
        <v>37417</v>
      </c>
      <c r="C21" s="3029" t="s">
        <v>37419</v>
      </c>
      <c r="D21" s="1791" t="s">
        <v>37418</v>
      </c>
      <c r="E21" s="100"/>
      <c r="F21" s="100"/>
      <c r="G21" s="1791" t="s">
        <v>37375</v>
      </c>
      <c r="H21" s="100"/>
      <c r="I21" s="1791" t="s">
        <v>37369</v>
      </c>
      <c r="J21" s="100"/>
      <c r="K21" s="1791" t="s">
        <v>35562</v>
      </c>
      <c r="L21" s="2500">
        <v>15000</v>
      </c>
      <c r="M21" s="2500">
        <v>15000</v>
      </c>
      <c r="N21" s="100"/>
      <c r="P21" s="3156">
        <f t="shared" si="1"/>
        <v>0</v>
      </c>
    </row>
    <row r="22" spans="1:16" s="3155" customFormat="1" ht="15.75">
      <c r="A22" s="1791">
        <v>21</v>
      </c>
      <c r="B22" s="3157" t="s">
        <v>40064</v>
      </c>
      <c r="C22" s="1791" t="s">
        <v>36402</v>
      </c>
      <c r="D22" s="1791" t="s">
        <v>37420</v>
      </c>
      <c r="E22" s="100"/>
      <c r="F22" s="100"/>
      <c r="G22" s="100" t="s">
        <v>37368</v>
      </c>
      <c r="H22" s="100"/>
      <c r="I22" s="1791" t="s">
        <v>37369</v>
      </c>
      <c r="J22" s="1791"/>
      <c r="K22" s="1791" t="s">
        <v>37421</v>
      </c>
      <c r="L22" s="2500">
        <v>10000</v>
      </c>
      <c r="M22" s="2500">
        <v>10000</v>
      </c>
      <c r="N22" s="100"/>
      <c r="P22" s="3156">
        <f>L22-M22-N22-O22</f>
        <v>0</v>
      </c>
    </row>
    <row r="23" spans="1:16" s="3155" customFormat="1" ht="15.75">
      <c r="A23" s="1791">
        <v>22</v>
      </c>
      <c r="B23" s="1791"/>
      <c r="C23" s="1791" t="s">
        <v>37422</v>
      </c>
      <c r="D23" s="1791" t="s">
        <v>4826</v>
      </c>
      <c r="E23" s="100"/>
      <c r="F23" s="100"/>
      <c r="G23" s="100" t="s">
        <v>37375</v>
      </c>
      <c r="H23" s="100"/>
      <c r="I23" s="1791" t="s">
        <v>37369</v>
      </c>
      <c r="J23" s="100"/>
      <c r="K23" s="100" t="s">
        <v>35707</v>
      </c>
      <c r="L23" s="2500">
        <v>20000</v>
      </c>
      <c r="M23" s="2500">
        <v>20000</v>
      </c>
      <c r="N23" s="100"/>
      <c r="P23" s="3156">
        <f t="shared" si="1"/>
        <v>0</v>
      </c>
    </row>
    <row r="24" spans="1:16" s="101" customFormat="1" ht="15.75">
      <c r="A24" s="1791">
        <v>23</v>
      </c>
      <c r="B24" s="100"/>
      <c r="C24" s="100" t="s">
        <v>37442</v>
      </c>
      <c r="D24" s="100" t="s">
        <v>37443</v>
      </c>
      <c r="E24" s="100"/>
      <c r="F24" s="100"/>
      <c r="G24" s="100" t="s">
        <v>37375</v>
      </c>
      <c r="H24" s="100"/>
      <c r="I24" s="100" t="s">
        <v>37369</v>
      </c>
      <c r="J24" s="100"/>
      <c r="K24" s="100" t="s">
        <v>37444</v>
      </c>
      <c r="L24" s="2506">
        <v>30000</v>
      </c>
      <c r="M24" s="2506">
        <v>30000</v>
      </c>
      <c r="N24" s="100"/>
      <c r="P24" s="2816">
        <f t="shared" si="1"/>
        <v>0</v>
      </c>
    </row>
    <row r="25" spans="1:16" s="101" customFormat="1" ht="15.75">
      <c r="A25" s="1791">
        <v>24</v>
      </c>
      <c r="B25" s="3157" t="s">
        <v>40065</v>
      </c>
      <c r="C25" s="100" t="s">
        <v>35750</v>
      </c>
      <c r="D25" s="100" t="s">
        <v>40053</v>
      </c>
      <c r="E25" s="100"/>
      <c r="F25" s="100"/>
      <c r="G25" s="100" t="s">
        <v>37375</v>
      </c>
      <c r="H25" s="100"/>
      <c r="I25" s="100" t="s">
        <v>37369</v>
      </c>
      <c r="J25" s="100"/>
      <c r="K25" s="100" t="s">
        <v>34</v>
      </c>
      <c r="L25" s="2506">
        <v>10000</v>
      </c>
      <c r="M25" s="2506">
        <v>10000</v>
      </c>
      <c r="N25" s="100"/>
      <c r="P25" s="2816">
        <f t="shared" si="1"/>
        <v>0</v>
      </c>
    </row>
    <row r="26" spans="1:16" s="101" customFormat="1" ht="15.75">
      <c r="A26" s="1791">
        <v>25</v>
      </c>
      <c r="B26" s="100"/>
      <c r="C26" s="100" t="s">
        <v>40054</v>
      </c>
      <c r="D26" s="100" t="s">
        <v>40055</v>
      </c>
      <c r="E26" s="100"/>
      <c r="F26" s="100"/>
      <c r="G26" s="100" t="s">
        <v>37375</v>
      </c>
      <c r="H26" s="100"/>
      <c r="I26" s="100" t="s">
        <v>37369</v>
      </c>
      <c r="J26" s="100"/>
      <c r="K26" s="100" t="s">
        <v>37444</v>
      </c>
      <c r="L26" s="2500">
        <v>30000</v>
      </c>
      <c r="M26" s="2500">
        <v>30000</v>
      </c>
      <c r="N26" s="100"/>
      <c r="P26" s="2816">
        <f t="shared" si="1"/>
        <v>0</v>
      </c>
    </row>
    <row r="27" spans="1:16" s="100" customFormat="1" ht="15.75">
      <c r="A27" s="1791">
        <v>26</v>
      </c>
      <c r="B27" s="3157" t="s">
        <v>40066</v>
      </c>
      <c r="C27" s="100" t="s">
        <v>35761</v>
      </c>
      <c r="D27" s="100" t="s">
        <v>40056</v>
      </c>
      <c r="G27" s="100" t="s">
        <v>37375</v>
      </c>
      <c r="I27" s="100" t="s">
        <v>37369</v>
      </c>
      <c r="K27" s="100" t="s">
        <v>35562</v>
      </c>
      <c r="L27" s="2500">
        <v>20000</v>
      </c>
      <c r="M27" s="2500">
        <v>20000</v>
      </c>
      <c r="P27" s="1669">
        <f t="shared" si="1"/>
        <v>0</v>
      </c>
    </row>
    <row r="28" spans="1:16" s="100" customFormat="1" ht="15.75">
      <c r="A28" s="1791">
        <v>27</v>
      </c>
      <c r="C28" s="100" t="s">
        <v>40057</v>
      </c>
      <c r="D28" s="100" t="s">
        <v>36633</v>
      </c>
      <c r="G28" s="100" t="s">
        <v>37375</v>
      </c>
      <c r="I28" s="100" t="s">
        <v>37369</v>
      </c>
      <c r="K28" s="100" t="s">
        <v>25</v>
      </c>
      <c r="L28" s="2500">
        <v>15000</v>
      </c>
      <c r="M28" s="1669">
        <v>15000</v>
      </c>
      <c r="P28" s="1669">
        <f t="shared" si="1"/>
        <v>0</v>
      </c>
    </row>
    <row r="29" spans="1:16" s="100" customFormat="1" ht="15.75">
      <c r="A29" s="1791">
        <v>28</v>
      </c>
      <c r="B29" s="3157" t="s">
        <v>35465</v>
      </c>
      <c r="C29" s="100" t="s">
        <v>40058</v>
      </c>
      <c r="D29" s="100" t="s">
        <v>35467</v>
      </c>
      <c r="G29" s="100" t="s">
        <v>37375</v>
      </c>
      <c r="I29" s="100" t="s">
        <v>37369</v>
      </c>
      <c r="K29" s="100" t="s">
        <v>25</v>
      </c>
      <c r="L29" s="2500">
        <v>15000</v>
      </c>
      <c r="M29" s="1669">
        <v>15000</v>
      </c>
      <c r="P29" s="1669"/>
    </row>
    <row r="30" spans="1:16" s="100" customFormat="1" ht="15.75">
      <c r="A30" s="1791">
        <v>29</v>
      </c>
      <c r="C30" s="100" t="s">
        <v>37308</v>
      </c>
      <c r="D30" s="100" t="s">
        <v>40059</v>
      </c>
      <c r="G30" s="100" t="s">
        <v>37375</v>
      </c>
      <c r="I30" s="100" t="s">
        <v>37369</v>
      </c>
      <c r="K30" s="100" t="s">
        <v>23</v>
      </c>
      <c r="L30" s="2500">
        <v>15000</v>
      </c>
      <c r="M30" s="1669">
        <v>15000</v>
      </c>
      <c r="P30" s="1669"/>
    </row>
    <row r="31" spans="1:16" s="100" customFormat="1" ht="15.75">
      <c r="A31" s="1791">
        <v>30</v>
      </c>
      <c r="B31" s="3157" t="s">
        <v>40063</v>
      </c>
      <c r="C31" s="100" t="s">
        <v>40062</v>
      </c>
      <c r="D31" s="100" t="s">
        <v>40061</v>
      </c>
      <c r="G31" s="100" t="s">
        <v>37375</v>
      </c>
      <c r="I31" s="100" t="s">
        <v>37369</v>
      </c>
      <c r="K31" s="100" t="s">
        <v>23</v>
      </c>
      <c r="L31" s="2815">
        <v>15000</v>
      </c>
      <c r="M31" s="1669">
        <v>15000</v>
      </c>
      <c r="P31" s="1669"/>
    </row>
    <row r="32" spans="1:16" s="100" customFormat="1">
      <c r="P32" s="1669">
        <f t="shared" si="1"/>
        <v>0</v>
      </c>
    </row>
    <row r="33" spans="12:16">
      <c r="P33" s="1550">
        <f t="shared" si="1"/>
        <v>0</v>
      </c>
    </row>
    <row r="34" spans="12:16" ht="15.75" thickBot="1">
      <c r="L34" s="1551">
        <f>SUM(L2:L33)</f>
        <v>515000</v>
      </c>
      <c r="M34" s="1552">
        <f>SUM(M2:M33)</f>
        <v>515000</v>
      </c>
      <c r="N34" s="1553"/>
      <c r="O34" s="1553"/>
      <c r="P34" s="1554">
        <f>SUM(P2:P33)</f>
        <v>0</v>
      </c>
    </row>
    <row r="35" spans="12:16" ht="15.75" thickTop="1"/>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K527"/>
  <sheetViews>
    <sheetView zoomScale="60" zoomScaleNormal="60" zoomScaleSheetLayoutView="80" workbookViewId="0">
      <pane ySplit="1" topLeftCell="A112" activePane="bottomLeft" state="frozen"/>
      <selection pane="bottomLeft" activeCell="C81" sqref="C81"/>
    </sheetView>
  </sheetViews>
  <sheetFormatPr defaultColWidth="9.140625" defaultRowHeight="14.25"/>
  <cols>
    <col min="1" max="1" width="7.5703125" style="300" customWidth="1"/>
    <col min="2" max="2" width="18.85546875" style="17" customWidth="1"/>
    <col min="3" max="3" width="28.42578125" style="28" customWidth="1"/>
    <col min="4" max="4" width="29.28515625" style="293" customWidth="1"/>
    <col min="5" max="5" width="1.5703125" style="300" hidden="1" customWidth="1"/>
    <col min="6" max="6" width="21.28515625" style="300" hidden="1" customWidth="1"/>
    <col min="7" max="7" width="17.5703125" style="300" hidden="1" customWidth="1"/>
    <col min="8" max="8" width="21" style="300" hidden="1" customWidth="1"/>
    <col min="9" max="9" width="24.5703125" style="300" customWidth="1"/>
    <col min="10" max="10" width="22.5703125" style="300" customWidth="1"/>
    <col min="11" max="11" width="12.42578125" style="300" customWidth="1"/>
    <col min="12" max="12" width="27.5703125" style="66" customWidth="1"/>
    <col min="13" max="13" width="25.7109375" style="66" customWidth="1"/>
    <col min="14" max="15" width="25.7109375" style="14" customWidth="1"/>
    <col min="16" max="16" width="20.28515625" style="14" customWidth="1"/>
    <col min="17" max="17" width="18.42578125" style="300" customWidth="1"/>
    <col min="18" max="18" width="22.7109375" style="66" customWidth="1"/>
    <col min="19" max="19" width="18.28515625" style="300" customWidth="1"/>
    <col min="20" max="20" width="19.85546875" style="300" customWidth="1"/>
    <col min="21" max="29" width="11.140625" style="300" customWidth="1"/>
    <col min="30" max="30" width="13.28515625" style="300" customWidth="1"/>
    <col min="31" max="31" width="13" style="300" customWidth="1"/>
    <col min="32" max="35" width="11.140625" style="300" customWidth="1"/>
    <col min="36" max="16384" width="9.140625" style="1"/>
  </cols>
  <sheetData>
    <row r="1" spans="1:36" s="2" customFormat="1" ht="73.5" customHeight="1" thickBot="1">
      <c r="A1" s="575" t="s">
        <v>0</v>
      </c>
      <c r="B1" s="25" t="s">
        <v>7</v>
      </c>
      <c r="C1" s="2338" t="s">
        <v>21179</v>
      </c>
      <c r="D1" s="2339" t="s">
        <v>21178</v>
      </c>
      <c r="E1" s="25" t="s">
        <v>8276</v>
      </c>
      <c r="F1" s="25" t="s">
        <v>41</v>
      </c>
      <c r="G1" s="25" t="s">
        <v>42</v>
      </c>
      <c r="H1" s="25" t="s">
        <v>38</v>
      </c>
      <c r="I1" s="25" t="s">
        <v>8</v>
      </c>
      <c r="J1" s="25" t="s">
        <v>24571</v>
      </c>
      <c r="K1" s="25" t="s">
        <v>17</v>
      </c>
      <c r="L1" s="206" t="s">
        <v>3</v>
      </c>
      <c r="M1" s="2011" t="s">
        <v>8275</v>
      </c>
      <c r="N1" s="2012" t="s">
        <v>21</v>
      </c>
      <c r="O1" s="2013" t="s">
        <v>5</v>
      </c>
      <c r="P1" s="625" t="s">
        <v>27072</v>
      </c>
      <c r="Q1" s="26" t="s">
        <v>27071</v>
      </c>
      <c r="R1" s="625" t="s">
        <v>1871</v>
      </c>
      <c r="S1" s="170" t="s">
        <v>3026</v>
      </c>
      <c r="T1" s="351" t="s">
        <v>9</v>
      </c>
      <c r="U1" s="2036" t="s">
        <v>35</v>
      </c>
      <c r="V1" s="281" t="s">
        <v>34</v>
      </c>
      <c r="W1" s="281" t="s">
        <v>33</v>
      </c>
      <c r="X1" s="281" t="s">
        <v>32</v>
      </c>
      <c r="Y1" s="281" t="s">
        <v>31</v>
      </c>
      <c r="Z1" s="281" t="s">
        <v>30</v>
      </c>
      <c r="AA1" s="2037" t="s">
        <v>29</v>
      </c>
      <c r="AB1" s="281" t="s">
        <v>28</v>
      </c>
      <c r="AC1" s="281" t="s">
        <v>27</v>
      </c>
      <c r="AD1" s="281" t="s">
        <v>23</v>
      </c>
      <c r="AE1" s="281" t="s">
        <v>22</v>
      </c>
      <c r="AF1" s="281" t="s">
        <v>24</v>
      </c>
      <c r="AG1" s="281" t="s">
        <v>25</v>
      </c>
      <c r="AH1" s="2038" t="s">
        <v>26</v>
      </c>
      <c r="AI1" s="2039" t="s">
        <v>8301</v>
      </c>
      <c r="AJ1" s="2678" t="s">
        <v>30470</v>
      </c>
    </row>
    <row r="2" spans="1:36" ht="21">
      <c r="A2" s="77">
        <v>1</v>
      </c>
      <c r="B2" s="3101">
        <v>45746</v>
      </c>
      <c r="C2" s="2907" t="s">
        <v>39110</v>
      </c>
      <c r="D2" s="2907" t="s">
        <v>39682</v>
      </c>
      <c r="E2" s="2817"/>
      <c r="F2" s="2817"/>
      <c r="G2" s="2818"/>
      <c r="H2" s="2819"/>
      <c r="I2" s="1440" t="s">
        <v>35325</v>
      </c>
      <c r="J2" s="2009" t="s">
        <v>14</v>
      </c>
      <c r="K2" s="2009" t="s">
        <v>14</v>
      </c>
      <c r="L2" s="2010" t="s">
        <v>22</v>
      </c>
      <c r="M2" s="2001" t="s">
        <v>35327</v>
      </c>
      <c r="N2" s="2010">
        <v>40000</v>
      </c>
      <c r="O2" s="368">
        <v>40000</v>
      </c>
      <c r="P2" s="349"/>
      <c r="Q2" s="2005">
        <f t="shared" ref="Q2:Q74" si="0">N2-O2-P2</f>
        <v>0</v>
      </c>
      <c r="R2" s="757"/>
      <c r="S2" s="77"/>
      <c r="T2" s="277">
        <f t="shared" ref="T2:T44" si="1">N2-O2-P2-Q2+R2-S2</f>
        <v>0</v>
      </c>
      <c r="U2" s="3073"/>
      <c r="V2" s="3074"/>
      <c r="W2" s="3074"/>
      <c r="X2" s="3074"/>
      <c r="Y2" s="3074"/>
      <c r="Z2" s="3074"/>
      <c r="AA2" s="3074"/>
      <c r="AB2" s="3074"/>
      <c r="AC2" s="3074"/>
      <c r="AD2" s="3074"/>
      <c r="AE2" s="3074" t="s">
        <v>14</v>
      </c>
      <c r="AF2" s="3074"/>
      <c r="AG2" s="3074"/>
      <c r="AH2" s="3074"/>
      <c r="AI2" s="3074"/>
      <c r="AJ2" s="3128"/>
    </row>
    <row r="3" spans="1:36" ht="21">
      <c r="A3" s="77">
        <v>2</v>
      </c>
      <c r="B3" s="3101">
        <v>45750</v>
      </c>
      <c r="C3" s="2556" t="s">
        <v>39729</v>
      </c>
      <c r="D3" s="2556" t="s">
        <v>39730</v>
      </c>
      <c r="E3" s="2817"/>
      <c r="F3" s="2817"/>
      <c r="G3" s="2818"/>
      <c r="H3" s="2819"/>
      <c r="I3" s="1440" t="s">
        <v>35325</v>
      </c>
      <c r="J3" s="2009" t="s">
        <v>14</v>
      </c>
      <c r="K3" s="2009" t="s">
        <v>14</v>
      </c>
      <c r="L3" s="2010" t="s">
        <v>37421</v>
      </c>
      <c r="M3" s="2001" t="s">
        <v>35327</v>
      </c>
      <c r="N3" s="2010">
        <v>25000</v>
      </c>
      <c r="O3" s="368">
        <v>25000</v>
      </c>
      <c r="P3" s="349"/>
      <c r="Q3" s="2005"/>
      <c r="R3" s="757"/>
      <c r="S3" s="77"/>
      <c r="T3" s="277"/>
      <c r="U3" s="3086"/>
      <c r="V3" s="77"/>
      <c r="W3" s="77"/>
      <c r="X3" s="77"/>
      <c r="Y3" s="77"/>
      <c r="Z3" s="77"/>
      <c r="AA3" s="77"/>
      <c r="AB3" s="77"/>
      <c r="AC3" s="77"/>
      <c r="AD3" s="77"/>
      <c r="AE3" s="77"/>
      <c r="AF3" s="77"/>
      <c r="AG3" s="77"/>
      <c r="AH3" s="77"/>
      <c r="AI3" s="77"/>
      <c r="AJ3" s="3141" t="s">
        <v>14</v>
      </c>
    </row>
    <row r="4" spans="1:36" ht="21">
      <c r="A4" s="291">
        <v>3</v>
      </c>
      <c r="B4" s="3101">
        <v>45753</v>
      </c>
      <c r="C4" s="1074" t="s">
        <v>39731</v>
      </c>
      <c r="D4" s="1074" t="s">
        <v>39732</v>
      </c>
      <c r="E4" s="2820"/>
      <c r="F4" s="2820"/>
      <c r="G4" s="2821"/>
      <c r="H4" s="2822"/>
      <c r="I4" s="1440" t="s">
        <v>35325</v>
      </c>
      <c r="J4" s="27" t="s">
        <v>14</v>
      </c>
      <c r="K4" s="27" t="s">
        <v>14</v>
      </c>
      <c r="L4" s="2001" t="s">
        <v>31</v>
      </c>
      <c r="M4" s="2001" t="s">
        <v>35327</v>
      </c>
      <c r="N4" s="2001">
        <v>30000</v>
      </c>
      <c r="O4" s="368">
        <v>30000</v>
      </c>
      <c r="P4" s="276"/>
      <c r="Q4" s="2005">
        <f t="shared" si="0"/>
        <v>0</v>
      </c>
      <c r="R4" s="368"/>
      <c r="S4" s="291"/>
      <c r="T4" s="482">
        <f t="shared" si="1"/>
        <v>0</v>
      </c>
      <c r="U4" s="3075"/>
      <c r="V4" s="291"/>
      <c r="W4" s="291"/>
      <c r="X4" s="291"/>
      <c r="Y4" s="291" t="s">
        <v>14</v>
      </c>
      <c r="Z4" s="291"/>
      <c r="AA4" s="291"/>
      <c r="AB4" s="291"/>
      <c r="AC4" s="291"/>
      <c r="AD4" s="291"/>
      <c r="AE4" s="291"/>
      <c r="AF4" s="291"/>
      <c r="AG4" s="291"/>
      <c r="AH4" s="291"/>
      <c r="AI4" s="291"/>
      <c r="AJ4" s="3076"/>
    </row>
    <row r="5" spans="1:36" ht="21">
      <c r="A5" s="291">
        <v>4</v>
      </c>
      <c r="B5" s="3101">
        <v>45754</v>
      </c>
      <c r="C5" s="1074" t="s">
        <v>36270</v>
      </c>
      <c r="D5" s="1074" t="s">
        <v>39733</v>
      </c>
      <c r="E5" s="2820"/>
      <c r="F5" s="2820"/>
      <c r="G5" s="2821"/>
      <c r="H5" s="2822"/>
      <c r="I5" s="1440" t="s">
        <v>35325</v>
      </c>
      <c r="J5" s="27"/>
      <c r="K5" s="27" t="s">
        <v>14</v>
      </c>
      <c r="L5" s="2001" t="s">
        <v>23</v>
      </c>
      <c r="M5" s="2001" t="s">
        <v>35327</v>
      </c>
      <c r="N5" s="2001">
        <v>10000</v>
      </c>
      <c r="O5" s="368">
        <v>10000</v>
      </c>
      <c r="P5" s="276"/>
      <c r="Q5" s="2005">
        <f t="shared" si="0"/>
        <v>0</v>
      </c>
      <c r="R5" s="368"/>
      <c r="S5" s="291"/>
      <c r="T5" s="482"/>
      <c r="U5" s="3075"/>
      <c r="V5" s="291"/>
      <c r="W5" s="291"/>
      <c r="X5" s="291"/>
      <c r="Y5" s="291"/>
      <c r="Z5" s="291"/>
      <c r="AA5" s="291"/>
      <c r="AB5" s="291"/>
      <c r="AC5" s="291"/>
      <c r="AD5" s="291" t="s">
        <v>14</v>
      </c>
      <c r="AE5" s="291"/>
      <c r="AF5" s="291"/>
      <c r="AG5" s="291"/>
      <c r="AH5" s="291"/>
      <c r="AI5" s="291"/>
      <c r="AJ5" s="3076"/>
    </row>
    <row r="6" spans="1:36" ht="21">
      <c r="A6" s="291">
        <v>5</v>
      </c>
      <c r="B6" s="3101">
        <v>45750</v>
      </c>
      <c r="C6" s="2907" t="s">
        <v>37148</v>
      </c>
      <c r="D6" s="2907" t="s">
        <v>37149</v>
      </c>
      <c r="E6" s="2820"/>
      <c r="F6" s="2820"/>
      <c r="G6" s="2821"/>
      <c r="H6" s="2822"/>
      <c r="I6" s="1440" t="s">
        <v>35325</v>
      </c>
      <c r="J6" s="27" t="s">
        <v>14</v>
      </c>
      <c r="K6" s="27" t="s">
        <v>14</v>
      </c>
      <c r="L6" s="2001" t="s">
        <v>22</v>
      </c>
      <c r="M6" s="2001" t="s">
        <v>35970</v>
      </c>
      <c r="N6" s="2001">
        <v>35000</v>
      </c>
      <c r="O6" s="368">
        <v>35000</v>
      </c>
      <c r="P6" s="276"/>
      <c r="Q6" s="2005">
        <f t="shared" si="0"/>
        <v>0</v>
      </c>
      <c r="R6" s="368"/>
      <c r="S6" s="291"/>
      <c r="T6" s="482">
        <f t="shared" si="1"/>
        <v>0</v>
      </c>
      <c r="U6" s="3075"/>
      <c r="V6" s="291"/>
      <c r="W6" s="291"/>
      <c r="X6" s="291"/>
      <c r="Y6" s="291"/>
      <c r="Z6" s="291"/>
      <c r="AA6" s="291"/>
      <c r="AB6" s="291"/>
      <c r="AC6" s="291"/>
      <c r="AD6" s="291"/>
      <c r="AE6" s="291" t="s">
        <v>14</v>
      </c>
      <c r="AF6" s="291"/>
      <c r="AG6" s="291"/>
      <c r="AH6" s="291"/>
      <c r="AI6" s="291"/>
      <c r="AJ6" s="3076"/>
    </row>
    <row r="7" spans="1:36" ht="20.25">
      <c r="A7" s="291">
        <v>6</v>
      </c>
      <c r="B7" s="3101">
        <v>45754</v>
      </c>
      <c r="C7" s="1074" t="s">
        <v>39734</v>
      </c>
      <c r="D7" s="1074" t="s">
        <v>35877</v>
      </c>
      <c r="E7" s="1546"/>
      <c r="F7" s="2823"/>
      <c r="G7" s="1546"/>
      <c r="H7" s="1546"/>
      <c r="I7" s="1440" t="s">
        <v>35325</v>
      </c>
      <c r="J7" s="27" t="s">
        <v>14</v>
      </c>
      <c r="K7" s="27" t="s">
        <v>14</v>
      </c>
      <c r="L7" s="2001" t="s">
        <v>36020</v>
      </c>
      <c r="M7" s="2001" t="s">
        <v>35970</v>
      </c>
      <c r="N7" s="2001">
        <v>65000</v>
      </c>
      <c r="O7" s="368">
        <v>65000</v>
      </c>
      <c r="P7" s="276"/>
      <c r="Q7" s="2005">
        <f t="shared" si="0"/>
        <v>0</v>
      </c>
      <c r="R7" s="368"/>
      <c r="S7" s="291"/>
      <c r="T7" s="482">
        <f t="shared" si="1"/>
        <v>0</v>
      </c>
      <c r="U7" s="3075"/>
      <c r="V7" s="291"/>
      <c r="W7" s="291"/>
      <c r="X7" s="291"/>
      <c r="Y7" s="291"/>
      <c r="Z7" s="291"/>
      <c r="AA7" s="291"/>
      <c r="AB7" s="291"/>
      <c r="AC7" s="291"/>
      <c r="AD7" s="291"/>
      <c r="AE7" s="291"/>
      <c r="AF7" s="291" t="s">
        <v>14</v>
      </c>
      <c r="AG7" s="291"/>
      <c r="AH7" s="291" t="s">
        <v>14</v>
      </c>
      <c r="AI7" s="291"/>
      <c r="AJ7" s="3076"/>
    </row>
    <row r="8" spans="1:36" ht="24" customHeight="1">
      <c r="A8" s="291">
        <v>7</v>
      </c>
      <c r="B8" s="3101">
        <v>45757</v>
      </c>
      <c r="C8" s="3137" t="s">
        <v>39761</v>
      </c>
      <c r="D8" s="3137" t="s">
        <v>36232</v>
      </c>
      <c r="E8" s="3130">
        <v>1</v>
      </c>
      <c r="F8" s="3129" t="s">
        <v>36229</v>
      </c>
      <c r="G8" s="3129" t="s">
        <v>36230</v>
      </c>
      <c r="H8" s="3129">
        <v>447539276439</v>
      </c>
      <c r="I8" s="1440" t="s">
        <v>35325</v>
      </c>
      <c r="J8" s="27"/>
      <c r="K8" s="27" t="s">
        <v>14</v>
      </c>
      <c r="L8" s="2001" t="s">
        <v>23</v>
      </c>
      <c r="M8" s="2001" t="s">
        <v>35327</v>
      </c>
      <c r="N8" s="2001">
        <v>15000</v>
      </c>
      <c r="O8" s="368">
        <v>15000</v>
      </c>
      <c r="P8" s="276"/>
      <c r="Q8" s="2005">
        <f t="shared" si="0"/>
        <v>0</v>
      </c>
      <c r="R8" s="368"/>
      <c r="S8" s="291"/>
      <c r="T8" s="482">
        <f t="shared" si="1"/>
        <v>0</v>
      </c>
      <c r="U8" s="3075"/>
      <c r="V8" s="291"/>
      <c r="W8" s="291"/>
      <c r="X8" s="291"/>
      <c r="Y8" s="291"/>
      <c r="Z8" s="291"/>
      <c r="AA8" s="291"/>
      <c r="AB8" s="291"/>
      <c r="AC8" s="291"/>
      <c r="AD8" s="291" t="s">
        <v>14</v>
      </c>
      <c r="AE8" s="291"/>
      <c r="AF8" s="291"/>
      <c r="AG8" s="291"/>
      <c r="AH8" s="291"/>
      <c r="AI8" s="291"/>
      <c r="AJ8" s="3076"/>
    </row>
    <row r="9" spans="1:36" ht="21">
      <c r="A9" s="291">
        <v>8</v>
      </c>
      <c r="B9" s="3101">
        <v>45757</v>
      </c>
      <c r="C9" s="3133" t="s">
        <v>39762</v>
      </c>
      <c r="D9" s="1427" t="s">
        <v>39763</v>
      </c>
      <c r="E9" s="1546"/>
      <c r="F9" s="2823"/>
      <c r="G9" s="1546"/>
      <c r="H9" s="1546"/>
      <c r="I9" s="1440" t="s">
        <v>35325</v>
      </c>
      <c r="J9" s="27"/>
      <c r="K9" s="27" t="s">
        <v>14</v>
      </c>
      <c r="L9" s="2001" t="s">
        <v>26</v>
      </c>
      <c r="M9" s="2001" t="s">
        <v>35327</v>
      </c>
      <c r="N9" s="2001">
        <v>25000</v>
      </c>
      <c r="O9" s="368">
        <v>25000</v>
      </c>
      <c r="P9" s="276"/>
      <c r="Q9" s="2005">
        <f t="shared" si="0"/>
        <v>0</v>
      </c>
      <c r="R9" s="368"/>
      <c r="S9" s="291"/>
      <c r="T9" s="482">
        <f t="shared" si="1"/>
        <v>0</v>
      </c>
      <c r="U9" s="3075"/>
      <c r="V9" s="291"/>
      <c r="W9" s="291"/>
      <c r="X9" s="291"/>
      <c r="Y9" s="291"/>
      <c r="Z9" s="291"/>
      <c r="AA9" s="291"/>
      <c r="AB9" s="291"/>
      <c r="AC9" s="291"/>
      <c r="AD9" s="291"/>
      <c r="AE9" s="291"/>
      <c r="AF9" s="291"/>
      <c r="AG9" s="291"/>
      <c r="AH9" s="291" t="s">
        <v>14</v>
      </c>
      <c r="AI9" s="291"/>
      <c r="AJ9" s="3076"/>
    </row>
    <row r="10" spans="1:36" ht="21">
      <c r="A10" s="291">
        <v>9</v>
      </c>
      <c r="B10" s="3101">
        <v>45757</v>
      </c>
      <c r="C10" s="3134" t="s">
        <v>39764</v>
      </c>
      <c r="D10" s="1443" t="s">
        <v>39765</v>
      </c>
      <c r="E10" s="1546"/>
      <c r="F10" s="2823"/>
      <c r="G10" s="1546"/>
      <c r="H10" s="1546"/>
      <c r="I10" s="1440" t="s">
        <v>35325</v>
      </c>
      <c r="J10" s="27"/>
      <c r="K10" s="27" t="s">
        <v>14</v>
      </c>
      <c r="L10" s="2001" t="s">
        <v>35355</v>
      </c>
      <c r="M10" s="2001" t="s">
        <v>35327</v>
      </c>
      <c r="N10" s="2001">
        <v>50000</v>
      </c>
      <c r="O10" s="368">
        <v>50000</v>
      </c>
      <c r="P10" s="276"/>
      <c r="Q10" s="2005">
        <f t="shared" si="0"/>
        <v>0</v>
      </c>
      <c r="R10" s="368"/>
      <c r="S10" s="291"/>
      <c r="T10" s="482">
        <f t="shared" si="1"/>
        <v>0</v>
      </c>
      <c r="U10" s="3075"/>
      <c r="V10" s="291"/>
      <c r="W10" s="291"/>
      <c r="X10" s="291"/>
      <c r="Y10" s="291"/>
      <c r="Z10" s="291"/>
      <c r="AA10" s="291"/>
      <c r="AB10" s="291"/>
      <c r="AC10" s="291"/>
      <c r="AD10" s="291" t="s">
        <v>14</v>
      </c>
      <c r="AE10" s="291"/>
      <c r="AF10" s="291"/>
      <c r="AG10" s="291"/>
      <c r="AH10" s="291" t="s">
        <v>14</v>
      </c>
      <c r="AI10" s="291"/>
      <c r="AJ10" s="3076"/>
    </row>
    <row r="11" spans="1:36" ht="21">
      <c r="A11" s="291">
        <v>10</v>
      </c>
      <c r="B11" s="3101">
        <v>45757</v>
      </c>
      <c r="C11" s="3134" t="s">
        <v>39766</v>
      </c>
      <c r="D11" s="1443" t="s">
        <v>36199</v>
      </c>
      <c r="E11" s="1546"/>
      <c r="F11" s="2823"/>
      <c r="G11" s="1546"/>
      <c r="H11" s="1546"/>
      <c r="I11" s="1440" t="s">
        <v>35325</v>
      </c>
      <c r="J11" s="27" t="s">
        <v>14</v>
      </c>
      <c r="K11" s="27" t="s">
        <v>14</v>
      </c>
      <c r="L11" s="2001" t="s">
        <v>31</v>
      </c>
      <c r="M11" s="2001" t="s">
        <v>35327</v>
      </c>
      <c r="N11" s="2001">
        <v>45000</v>
      </c>
      <c r="O11" s="368">
        <v>45000</v>
      </c>
      <c r="P11" s="276"/>
      <c r="Q11" s="2005">
        <f t="shared" si="0"/>
        <v>0</v>
      </c>
      <c r="R11" s="368"/>
      <c r="S11" s="291"/>
      <c r="T11" s="482">
        <f t="shared" si="1"/>
        <v>0</v>
      </c>
      <c r="U11" s="3075"/>
      <c r="V11" s="291"/>
      <c r="W11" s="291"/>
      <c r="X11" s="291"/>
      <c r="Y11" s="291" t="s">
        <v>14</v>
      </c>
      <c r="Z11" s="291"/>
      <c r="AA11" s="291"/>
      <c r="AB11" s="291"/>
      <c r="AC11" s="291"/>
      <c r="AD11" s="291"/>
      <c r="AE11" s="291"/>
      <c r="AF11" s="291"/>
      <c r="AG11" s="291"/>
      <c r="AH11" s="291"/>
      <c r="AI11" s="291"/>
      <c r="AJ11" s="3076"/>
    </row>
    <row r="12" spans="1:36" ht="21">
      <c r="A12" s="291">
        <v>11</v>
      </c>
      <c r="B12" s="3101">
        <v>45758</v>
      </c>
      <c r="C12" s="3134" t="s">
        <v>39767</v>
      </c>
      <c r="D12" s="1427" t="s">
        <v>39768</v>
      </c>
      <c r="E12" s="1546"/>
      <c r="F12" s="2823"/>
      <c r="G12" s="1546"/>
      <c r="H12" s="1546"/>
      <c r="I12" s="1440" t="s">
        <v>35325</v>
      </c>
      <c r="J12" s="27"/>
      <c r="K12" s="27" t="s">
        <v>14</v>
      </c>
      <c r="L12" s="2001" t="s">
        <v>23</v>
      </c>
      <c r="M12" s="2001" t="s">
        <v>35327</v>
      </c>
      <c r="N12" s="2001">
        <v>25000</v>
      </c>
      <c r="O12" s="368">
        <v>25000</v>
      </c>
      <c r="P12" s="276"/>
      <c r="Q12" s="2005">
        <f t="shared" si="0"/>
        <v>0</v>
      </c>
      <c r="R12" s="368"/>
      <c r="S12" s="291"/>
      <c r="T12" s="482">
        <f t="shared" si="1"/>
        <v>0</v>
      </c>
      <c r="U12" s="3075"/>
      <c r="V12" s="291"/>
      <c r="W12" s="291"/>
      <c r="X12" s="291"/>
      <c r="Y12" s="291"/>
      <c r="Z12" s="291"/>
      <c r="AA12" s="291"/>
      <c r="AB12" s="291"/>
      <c r="AC12" s="291"/>
      <c r="AD12" s="291" t="s">
        <v>14</v>
      </c>
      <c r="AE12" s="291"/>
      <c r="AF12" s="291"/>
      <c r="AG12" s="291"/>
      <c r="AH12" s="291"/>
      <c r="AI12" s="291"/>
      <c r="AJ12" s="3076"/>
    </row>
    <row r="13" spans="1:36" ht="21">
      <c r="A13" s="291">
        <v>12</v>
      </c>
      <c r="B13" s="3101">
        <v>45758</v>
      </c>
      <c r="C13" s="3133" t="s">
        <v>39769</v>
      </c>
      <c r="D13" s="2919" t="s">
        <v>39770</v>
      </c>
      <c r="E13" s="1546"/>
      <c r="F13" s="2823"/>
      <c r="G13" s="1546"/>
      <c r="H13" s="1546"/>
      <c r="I13" s="1440" t="s">
        <v>35325</v>
      </c>
      <c r="J13" s="27" t="s">
        <v>14</v>
      </c>
      <c r="K13" s="27" t="s">
        <v>14</v>
      </c>
      <c r="L13" s="2001" t="s">
        <v>25</v>
      </c>
      <c r="M13" s="2001" t="s">
        <v>35327</v>
      </c>
      <c r="N13" s="2001">
        <v>40000</v>
      </c>
      <c r="O13" s="368">
        <v>40000</v>
      </c>
      <c r="P13" s="276"/>
      <c r="Q13" s="2005">
        <f t="shared" si="0"/>
        <v>0</v>
      </c>
      <c r="R13" s="368"/>
      <c r="S13" s="291"/>
      <c r="T13" s="482">
        <f t="shared" si="1"/>
        <v>0</v>
      </c>
      <c r="U13" s="3075"/>
      <c r="V13" s="291"/>
      <c r="W13" s="291"/>
      <c r="X13" s="291"/>
      <c r="Y13" s="291"/>
      <c r="Z13" s="291"/>
      <c r="AA13" s="291"/>
      <c r="AB13" s="291"/>
      <c r="AC13" s="291"/>
      <c r="AD13" s="291"/>
      <c r="AE13" s="291"/>
      <c r="AF13" s="291"/>
      <c r="AG13" s="291" t="s">
        <v>14</v>
      </c>
      <c r="AH13" s="291"/>
      <c r="AI13" s="291"/>
      <c r="AJ13" s="3076"/>
    </row>
    <row r="14" spans="1:36" ht="21">
      <c r="A14" s="291">
        <v>13</v>
      </c>
      <c r="B14" s="3101">
        <v>45760</v>
      </c>
      <c r="C14" s="3135" t="s">
        <v>39771</v>
      </c>
      <c r="D14" s="2337" t="s">
        <v>259</v>
      </c>
      <c r="E14" s="2822"/>
      <c r="F14" s="2820"/>
      <c r="G14" s="2821"/>
      <c r="H14" s="2822"/>
      <c r="I14" s="1440" t="s">
        <v>35325</v>
      </c>
      <c r="J14" s="27"/>
      <c r="K14" s="27" t="s">
        <v>14</v>
      </c>
      <c r="L14" s="2001" t="s">
        <v>23</v>
      </c>
      <c r="M14" s="2001" t="s">
        <v>35327</v>
      </c>
      <c r="N14" s="2001">
        <v>20000</v>
      </c>
      <c r="O14" s="368">
        <v>20000</v>
      </c>
      <c r="P14" s="276"/>
      <c r="Q14" s="2005">
        <f t="shared" si="0"/>
        <v>0</v>
      </c>
      <c r="R14" s="368"/>
      <c r="S14" s="368"/>
      <c r="T14" s="482">
        <f t="shared" si="1"/>
        <v>0</v>
      </c>
      <c r="U14" s="3075"/>
      <c r="V14" s="291"/>
      <c r="W14" s="291"/>
      <c r="X14" s="291"/>
      <c r="Y14" s="291"/>
      <c r="Z14" s="291"/>
      <c r="AA14" s="291"/>
      <c r="AB14" s="291"/>
      <c r="AC14" s="291"/>
      <c r="AD14" s="291" t="s">
        <v>14</v>
      </c>
      <c r="AE14" s="291"/>
      <c r="AF14" s="291"/>
      <c r="AG14" s="291"/>
      <c r="AH14" s="291"/>
      <c r="AI14" s="291"/>
      <c r="AJ14" s="3076"/>
    </row>
    <row r="15" spans="1:36" s="7" customFormat="1" ht="21">
      <c r="A15" s="291">
        <v>14</v>
      </c>
      <c r="B15" s="3101">
        <v>45761</v>
      </c>
      <c r="C15" s="1443" t="s">
        <v>39773</v>
      </c>
      <c r="D15" s="3134" t="s">
        <v>39772</v>
      </c>
      <c r="E15" s="2822"/>
      <c r="F15" s="2820"/>
      <c r="G15" s="2821"/>
      <c r="H15" s="2822"/>
      <c r="I15" s="1440" t="s">
        <v>35325</v>
      </c>
      <c r="J15" s="27" t="s">
        <v>14</v>
      </c>
      <c r="K15" s="27" t="s">
        <v>14</v>
      </c>
      <c r="L15" s="2001" t="s">
        <v>24</v>
      </c>
      <c r="M15" s="2001" t="s">
        <v>35327</v>
      </c>
      <c r="N15" s="2001">
        <v>40000</v>
      </c>
      <c r="O15" s="368">
        <v>40000</v>
      </c>
      <c r="P15" s="276"/>
      <c r="Q15" s="2005">
        <f t="shared" si="0"/>
        <v>0</v>
      </c>
      <c r="R15" s="368"/>
      <c r="S15" s="291"/>
      <c r="T15" s="482">
        <f t="shared" si="1"/>
        <v>0</v>
      </c>
      <c r="U15" s="3075"/>
      <c r="V15" s="291"/>
      <c r="W15" s="291"/>
      <c r="X15" s="291"/>
      <c r="Y15" s="291"/>
      <c r="Z15" s="291"/>
      <c r="AA15" s="291"/>
      <c r="AB15" s="291"/>
      <c r="AC15" s="291"/>
      <c r="AD15" s="291"/>
      <c r="AE15" s="291"/>
      <c r="AF15" s="291" t="s">
        <v>14</v>
      </c>
      <c r="AG15" s="291"/>
      <c r="AH15" s="291"/>
      <c r="AI15" s="291"/>
      <c r="AJ15" s="3076"/>
    </row>
    <row r="16" spans="1:36" ht="21">
      <c r="A16" s="291">
        <v>15</v>
      </c>
      <c r="B16" s="3101">
        <v>45761</v>
      </c>
      <c r="C16" s="3133" t="s">
        <v>39774</v>
      </c>
      <c r="D16" s="1443" t="s">
        <v>36636</v>
      </c>
      <c r="E16" s="100"/>
      <c r="F16" s="514"/>
      <c r="G16" s="100"/>
      <c r="H16" s="100"/>
      <c r="I16" s="1440" t="s">
        <v>35325</v>
      </c>
      <c r="J16" s="291"/>
      <c r="K16" s="27" t="s">
        <v>14</v>
      </c>
      <c r="L16" s="368" t="s">
        <v>35660</v>
      </c>
      <c r="M16" s="2001" t="s">
        <v>35327</v>
      </c>
      <c r="N16" s="368">
        <v>50000</v>
      </c>
      <c r="O16" s="368">
        <v>50000</v>
      </c>
      <c r="P16" s="276"/>
      <c r="Q16" s="2005">
        <f t="shared" si="0"/>
        <v>0</v>
      </c>
      <c r="R16" s="368"/>
      <c r="S16" s="2005"/>
      <c r="T16" s="482">
        <f t="shared" si="1"/>
        <v>0</v>
      </c>
      <c r="U16" s="3075"/>
      <c r="V16" s="291"/>
      <c r="W16" s="291"/>
      <c r="X16" s="291"/>
      <c r="Y16" s="291" t="s">
        <v>14</v>
      </c>
      <c r="Z16" s="291" t="s">
        <v>14</v>
      </c>
      <c r="AA16" s="291"/>
      <c r="AB16" s="291"/>
      <c r="AC16" s="291"/>
      <c r="AD16" s="291"/>
      <c r="AE16" s="291"/>
      <c r="AF16" s="291"/>
      <c r="AG16" s="291"/>
      <c r="AH16" s="291"/>
      <c r="AI16" s="291"/>
      <c r="AJ16" s="3076"/>
    </row>
    <row r="17" spans="1:37" ht="21">
      <c r="A17" s="291">
        <v>16</v>
      </c>
      <c r="B17" s="3101">
        <v>45761</v>
      </c>
      <c r="C17" s="3133" t="s">
        <v>39775</v>
      </c>
      <c r="D17" s="1443" t="s">
        <v>39776</v>
      </c>
      <c r="E17" s="399"/>
      <c r="F17" s="756"/>
      <c r="G17" s="399"/>
      <c r="H17" s="399"/>
      <c r="I17" s="1440" t="s">
        <v>35325</v>
      </c>
      <c r="J17" s="518"/>
      <c r="K17" s="27" t="s">
        <v>14</v>
      </c>
      <c r="L17" s="755" t="s">
        <v>31</v>
      </c>
      <c r="M17" s="2001" t="s">
        <v>35327</v>
      </c>
      <c r="N17" s="368">
        <v>15000</v>
      </c>
      <c r="O17" s="368">
        <v>15000</v>
      </c>
      <c r="P17" s="759"/>
      <c r="Q17" s="2005">
        <f t="shared" si="0"/>
        <v>0</v>
      </c>
      <c r="R17" s="755"/>
      <c r="S17" s="2665"/>
      <c r="T17" s="482">
        <f t="shared" si="1"/>
        <v>0</v>
      </c>
      <c r="U17" s="3075"/>
      <c r="V17" s="291"/>
      <c r="W17" s="291"/>
      <c r="X17" s="291"/>
      <c r="Y17" s="291" t="s">
        <v>14</v>
      </c>
      <c r="Z17" s="291"/>
      <c r="AA17" s="291"/>
      <c r="AB17" s="291"/>
      <c r="AC17" s="291"/>
      <c r="AD17" s="291"/>
      <c r="AE17" s="291"/>
      <c r="AF17" s="291"/>
      <c r="AG17" s="291"/>
      <c r="AH17" s="291"/>
      <c r="AI17" s="291"/>
      <c r="AJ17" s="3076"/>
    </row>
    <row r="18" spans="1:37" ht="20.25">
      <c r="A18" s="291">
        <v>17</v>
      </c>
      <c r="B18" s="3101">
        <v>45761</v>
      </c>
      <c r="C18" s="1443" t="s">
        <v>39778</v>
      </c>
      <c r="D18" s="1443" t="s">
        <v>39777</v>
      </c>
      <c r="E18" s="399"/>
      <c r="F18" s="756"/>
      <c r="G18" s="399"/>
      <c r="H18" s="399"/>
      <c r="I18" s="1440" t="s">
        <v>35325</v>
      </c>
      <c r="J18" s="518"/>
      <c r="K18" s="27" t="s">
        <v>14</v>
      </c>
      <c r="L18" s="755" t="s">
        <v>33</v>
      </c>
      <c r="M18" s="2001" t="s">
        <v>35327</v>
      </c>
      <c r="N18" s="368">
        <v>15000</v>
      </c>
      <c r="O18" s="368">
        <v>15000</v>
      </c>
      <c r="P18" s="759"/>
      <c r="Q18" s="2005">
        <f t="shared" si="0"/>
        <v>0</v>
      </c>
      <c r="R18" s="755"/>
      <c r="S18" s="2665"/>
      <c r="T18" s="482">
        <f t="shared" si="1"/>
        <v>0</v>
      </c>
      <c r="U18" s="3075"/>
      <c r="V18" s="291"/>
      <c r="W18" s="291" t="s">
        <v>14</v>
      </c>
      <c r="X18" s="291"/>
      <c r="Y18" s="291"/>
      <c r="Z18" s="291"/>
      <c r="AA18" s="291"/>
      <c r="AB18" s="291"/>
      <c r="AC18" s="291"/>
      <c r="AD18" s="291"/>
      <c r="AE18" s="291"/>
      <c r="AF18" s="291"/>
      <c r="AG18" s="291"/>
      <c r="AH18" s="291"/>
      <c r="AI18" s="291"/>
      <c r="AJ18" s="3076"/>
    </row>
    <row r="19" spans="1:37" ht="20.25">
      <c r="A19" s="291">
        <v>18</v>
      </c>
      <c r="B19" s="3101">
        <v>45761</v>
      </c>
      <c r="C19" s="2916" t="s">
        <v>39670</v>
      </c>
      <c r="D19" s="2916" t="s">
        <v>39671</v>
      </c>
      <c r="E19" s="399"/>
      <c r="F19" s="756"/>
      <c r="G19" s="399"/>
      <c r="H19" s="399"/>
      <c r="I19" s="1440" t="s">
        <v>35325</v>
      </c>
      <c r="J19" s="518"/>
      <c r="K19" s="27" t="s">
        <v>14</v>
      </c>
      <c r="L19" s="755" t="s">
        <v>28</v>
      </c>
      <c r="M19" s="2001" t="s">
        <v>35327</v>
      </c>
      <c r="N19" s="368">
        <v>25000</v>
      </c>
      <c r="O19" s="368">
        <v>25000</v>
      </c>
      <c r="P19" s="759"/>
      <c r="Q19" s="2005">
        <f t="shared" si="0"/>
        <v>0</v>
      </c>
      <c r="R19" s="755"/>
      <c r="S19" s="518"/>
      <c r="T19" s="3068">
        <f t="shared" si="1"/>
        <v>0</v>
      </c>
      <c r="U19" s="3075"/>
      <c r="V19" s="291"/>
      <c r="W19" s="291"/>
      <c r="X19" s="291"/>
      <c r="Y19" s="291"/>
      <c r="Z19" s="291"/>
      <c r="AA19" s="291"/>
      <c r="AB19" s="291" t="s">
        <v>14</v>
      </c>
      <c r="AC19" s="291"/>
      <c r="AD19" s="291"/>
      <c r="AE19" s="291"/>
      <c r="AF19" s="291"/>
      <c r="AG19" s="291"/>
      <c r="AH19" s="291"/>
      <c r="AI19" s="291"/>
      <c r="AJ19" s="3076"/>
    </row>
    <row r="20" spans="1:37" s="1074" customFormat="1" ht="21">
      <c r="A20" s="291">
        <v>19</v>
      </c>
      <c r="B20" s="3101">
        <v>45761</v>
      </c>
      <c r="C20" s="3134" t="s">
        <v>35568</v>
      </c>
      <c r="D20" s="1427" t="s">
        <v>39780</v>
      </c>
      <c r="E20" s="1056"/>
      <c r="F20" s="1057"/>
      <c r="G20" s="1056"/>
      <c r="H20" s="1056"/>
      <c r="I20" s="1440" t="s">
        <v>35325</v>
      </c>
      <c r="J20" s="518"/>
      <c r="K20" s="27" t="s">
        <v>14</v>
      </c>
      <c r="L20" s="368" t="s">
        <v>28</v>
      </c>
      <c r="M20" s="2001" t="s">
        <v>35327</v>
      </c>
      <c r="N20" s="368">
        <v>15000</v>
      </c>
      <c r="O20" s="368">
        <v>15000</v>
      </c>
      <c r="P20" s="1065"/>
      <c r="Q20" s="276">
        <f t="shared" si="0"/>
        <v>0</v>
      </c>
      <c r="R20" s="1072"/>
      <c r="S20" s="663"/>
      <c r="T20" s="3069">
        <f t="shared" si="1"/>
        <v>0</v>
      </c>
      <c r="U20" s="3077"/>
      <c r="V20" s="663"/>
      <c r="W20" s="663"/>
      <c r="X20" s="663"/>
      <c r="Y20" s="663"/>
      <c r="Z20" s="663"/>
      <c r="AA20" s="291"/>
      <c r="AB20" s="291" t="s">
        <v>14</v>
      </c>
      <c r="AC20" s="291"/>
      <c r="AD20" s="291"/>
      <c r="AE20" s="291"/>
      <c r="AF20" s="291"/>
      <c r="AG20" s="291"/>
      <c r="AH20" s="291"/>
      <c r="AI20" s="291"/>
      <c r="AJ20" s="2944"/>
      <c r="AK20" s="2030"/>
    </row>
    <row r="21" spans="1:37" s="1074" customFormat="1" ht="21">
      <c r="A21" s="291">
        <v>20</v>
      </c>
      <c r="B21" s="3101">
        <v>45757</v>
      </c>
      <c r="C21" s="3133" t="s">
        <v>39785</v>
      </c>
      <c r="D21" s="1427" t="s">
        <v>39786</v>
      </c>
      <c r="E21" s="1056"/>
      <c r="F21" s="1057"/>
      <c r="G21" s="1056"/>
      <c r="H21" s="1056"/>
      <c r="I21" s="1440" t="s">
        <v>35325</v>
      </c>
      <c r="J21" s="518" t="s">
        <v>14</v>
      </c>
      <c r="K21" s="27" t="s">
        <v>14</v>
      </c>
      <c r="L21" s="368" t="s">
        <v>24</v>
      </c>
      <c r="M21" s="2001" t="s">
        <v>35970</v>
      </c>
      <c r="N21" s="368">
        <v>40000</v>
      </c>
      <c r="O21" s="368">
        <v>40000</v>
      </c>
      <c r="P21" s="1065"/>
      <c r="Q21" s="276">
        <f t="shared" si="0"/>
        <v>0</v>
      </c>
      <c r="R21" s="1072"/>
      <c r="S21" s="663"/>
      <c r="T21" s="3069">
        <f t="shared" si="1"/>
        <v>0</v>
      </c>
      <c r="U21" s="3077"/>
      <c r="V21" s="663"/>
      <c r="W21" s="663"/>
      <c r="X21" s="663"/>
      <c r="Y21" s="663"/>
      <c r="Z21" s="663"/>
      <c r="AA21" s="291"/>
      <c r="AB21" s="291"/>
      <c r="AC21" s="291"/>
      <c r="AD21" s="291"/>
      <c r="AE21" s="291"/>
      <c r="AF21" s="291" t="s">
        <v>14</v>
      </c>
      <c r="AG21" s="291"/>
      <c r="AH21" s="291"/>
      <c r="AI21" s="291"/>
      <c r="AJ21" s="2944"/>
      <c r="AK21" s="2030"/>
    </row>
    <row r="22" spans="1:37" s="1074" customFormat="1" ht="21">
      <c r="A22" s="291">
        <v>21</v>
      </c>
      <c r="B22" s="3101">
        <v>45759</v>
      </c>
      <c r="C22" s="2907" t="s">
        <v>36762</v>
      </c>
      <c r="D22" s="2907" t="s">
        <v>36763</v>
      </c>
      <c r="E22" s="1056"/>
      <c r="F22" s="1057"/>
      <c r="G22" s="1056"/>
      <c r="H22" s="1056"/>
      <c r="I22" s="1440" t="s">
        <v>35325</v>
      </c>
      <c r="J22" s="518"/>
      <c r="K22" s="27" t="s">
        <v>14</v>
      </c>
      <c r="L22" s="368" t="s">
        <v>28</v>
      </c>
      <c r="M22" s="2001" t="s">
        <v>39787</v>
      </c>
      <c r="N22" s="368">
        <v>25000</v>
      </c>
      <c r="O22" s="368">
        <v>20000</v>
      </c>
      <c r="P22" s="1065"/>
      <c r="Q22" s="276">
        <f t="shared" si="0"/>
        <v>5000</v>
      </c>
      <c r="R22" s="1072"/>
      <c r="S22" s="663"/>
      <c r="T22" s="3069">
        <f t="shared" si="1"/>
        <v>0</v>
      </c>
      <c r="U22" s="3077"/>
      <c r="V22" s="663"/>
      <c r="W22" s="663"/>
      <c r="X22" s="663"/>
      <c r="Y22" s="663"/>
      <c r="Z22" s="663"/>
      <c r="AA22" s="291"/>
      <c r="AB22" s="291"/>
      <c r="AC22" s="291"/>
      <c r="AD22" s="291"/>
      <c r="AE22" s="291"/>
      <c r="AF22" s="291"/>
      <c r="AG22" s="291"/>
      <c r="AH22" s="291"/>
      <c r="AI22" s="291"/>
      <c r="AJ22" s="2944"/>
      <c r="AK22" s="2030"/>
    </row>
    <row r="23" spans="1:37" s="1074" customFormat="1" ht="21">
      <c r="A23" s="291">
        <v>22</v>
      </c>
      <c r="B23" s="3101">
        <v>45762</v>
      </c>
      <c r="C23" s="2556" t="s">
        <v>39798</v>
      </c>
      <c r="D23" s="1083" t="s">
        <v>39799</v>
      </c>
      <c r="E23" s="1056"/>
      <c r="F23" s="1057"/>
      <c r="G23" s="1056"/>
      <c r="H23" s="1056"/>
      <c r="I23" s="1440" t="s">
        <v>35325</v>
      </c>
      <c r="J23" s="518" t="s">
        <v>14</v>
      </c>
      <c r="K23" s="27" t="s">
        <v>14</v>
      </c>
      <c r="L23" s="368" t="s">
        <v>35365</v>
      </c>
      <c r="M23" s="2001" t="s">
        <v>35327</v>
      </c>
      <c r="N23" s="368">
        <v>80000</v>
      </c>
      <c r="O23" s="368">
        <v>80000</v>
      </c>
      <c r="P23" s="1065"/>
      <c r="Q23" s="276">
        <f t="shared" si="0"/>
        <v>0</v>
      </c>
      <c r="R23" s="636"/>
      <c r="S23" s="663"/>
      <c r="T23" s="3069">
        <f t="shared" si="1"/>
        <v>0</v>
      </c>
      <c r="U23" s="3077"/>
      <c r="V23" s="663"/>
      <c r="W23" s="663"/>
      <c r="X23" s="663"/>
      <c r="Y23" s="663"/>
      <c r="Z23" s="663"/>
      <c r="AA23" s="291" t="s">
        <v>14</v>
      </c>
      <c r="AB23" s="291" t="s">
        <v>14</v>
      </c>
      <c r="AC23" s="291"/>
      <c r="AD23" s="663"/>
      <c r="AE23" s="663"/>
      <c r="AF23" s="663"/>
      <c r="AG23" s="291"/>
      <c r="AH23" s="291"/>
      <c r="AI23" s="291"/>
      <c r="AJ23" s="2944"/>
      <c r="AK23" s="2030"/>
    </row>
    <row r="24" spans="1:37" s="1074" customFormat="1" ht="21">
      <c r="A24" s="291">
        <v>23</v>
      </c>
      <c r="B24" s="3101">
        <v>45762</v>
      </c>
      <c r="C24" s="3136" t="s">
        <v>39800</v>
      </c>
      <c r="D24" s="1074" t="s">
        <v>39801</v>
      </c>
      <c r="E24" s="1056"/>
      <c r="F24" s="1057"/>
      <c r="G24" s="1056"/>
      <c r="H24" s="1056"/>
      <c r="I24" s="1440" t="s">
        <v>35325</v>
      </c>
      <c r="J24" s="291"/>
      <c r="K24" s="27" t="s">
        <v>14</v>
      </c>
      <c r="L24" s="368" t="s">
        <v>35355</v>
      </c>
      <c r="M24" s="2001" t="s">
        <v>35327</v>
      </c>
      <c r="N24" s="368">
        <v>30000</v>
      </c>
      <c r="O24" s="368">
        <v>30000</v>
      </c>
      <c r="P24" s="1065"/>
      <c r="Q24" s="276">
        <f t="shared" si="0"/>
        <v>0</v>
      </c>
      <c r="R24" s="1072"/>
      <c r="S24" s="663"/>
      <c r="T24" s="3069">
        <f t="shared" si="1"/>
        <v>0</v>
      </c>
      <c r="U24" s="3077"/>
      <c r="V24" s="291"/>
      <c r="W24" s="291"/>
      <c r="X24" s="663"/>
      <c r="Y24" s="663"/>
      <c r="Z24" s="663"/>
      <c r="AA24" s="291"/>
      <c r="AB24" s="663"/>
      <c r="AC24" s="663"/>
      <c r="AD24" s="291" t="s">
        <v>14</v>
      </c>
      <c r="AE24" s="663"/>
      <c r="AF24" s="663"/>
      <c r="AG24" s="663"/>
      <c r="AH24" s="291" t="s">
        <v>14</v>
      </c>
      <c r="AI24" s="291"/>
      <c r="AJ24" s="2944"/>
      <c r="AK24" s="2030"/>
    </row>
    <row r="25" spans="1:37" s="1074" customFormat="1" ht="21">
      <c r="A25" s="291">
        <v>24</v>
      </c>
      <c r="B25" s="3101">
        <v>45762</v>
      </c>
      <c r="C25" s="1074" t="s">
        <v>39802</v>
      </c>
      <c r="D25" s="1083" t="s">
        <v>39803</v>
      </c>
      <c r="E25" s="1056"/>
      <c r="F25" s="1057"/>
      <c r="G25" s="1056"/>
      <c r="H25" s="1056"/>
      <c r="I25" s="1440" t="s">
        <v>35325</v>
      </c>
      <c r="J25" s="291"/>
      <c r="K25" s="27" t="s">
        <v>14</v>
      </c>
      <c r="L25" s="368" t="s">
        <v>22</v>
      </c>
      <c r="M25" s="2001" t="s">
        <v>35327</v>
      </c>
      <c r="N25" s="368">
        <v>10000</v>
      </c>
      <c r="O25" s="368">
        <v>10000</v>
      </c>
      <c r="P25" s="1065"/>
      <c r="Q25" s="276">
        <f t="shared" si="0"/>
        <v>0</v>
      </c>
      <c r="R25" s="1072"/>
      <c r="S25" s="663"/>
      <c r="T25" s="3069">
        <f t="shared" si="1"/>
        <v>0</v>
      </c>
      <c r="U25" s="3077"/>
      <c r="V25" s="663"/>
      <c r="W25" s="663"/>
      <c r="X25" s="663"/>
      <c r="Y25" s="663"/>
      <c r="Z25" s="663"/>
      <c r="AA25" s="663"/>
      <c r="AB25" s="663"/>
      <c r="AC25" s="663"/>
      <c r="AD25" s="291"/>
      <c r="AE25" s="291"/>
      <c r="AF25" s="663"/>
      <c r="AG25" s="663"/>
      <c r="AH25" s="291"/>
      <c r="AI25" s="663"/>
      <c r="AJ25" s="2944"/>
      <c r="AK25" s="2030"/>
    </row>
    <row r="26" spans="1:37" s="1074" customFormat="1" ht="21">
      <c r="A26" s="291">
        <v>25</v>
      </c>
      <c r="B26" s="3101">
        <v>45762</v>
      </c>
      <c r="C26" s="1074" t="s">
        <v>35422</v>
      </c>
      <c r="D26" s="1083" t="s">
        <v>35421</v>
      </c>
      <c r="E26" s="1056"/>
      <c r="F26" s="1056"/>
      <c r="G26" s="1056"/>
      <c r="H26" s="1056"/>
      <c r="I26" s="1440" t="s">
        <v>35325</v>
      </c>
      <c r="J26" s="291"/>
      <c r="K26" s="27" t="s">
        <v>14</v>
      </c>
      <c r="L26" s="368" t="s">
        <v>31</v>
      </c>
      <c r="M26" s="2001" t="s">
        <v>35327</v>
      </c>
      <c r="N26" s="368">
        <v>25000</v>
      </c>
      <c r="O26" s="368">
        <v>25000</v>
      </c>
      <c r="P26" s="1692"/>
      <c r="Q26" s="276">
        <f t="shared" si="0"/>
        <v>0</v>
      </c>
      <c r="R26" s="1692"/>
      <c r="S26" s="1181"/>
      <c r="T26" s="3069">
        <f t="shared" si="1"/>
        <v>0</v>
      </c>
      <c r="U26" s="3077"/>
      <c r="V26" s="663"/>
      <c r="W26" s="291"/>
      <c r="X26" s="663"/>
      <c r="Y26" s="291" t="s">
        <v>14</v>
      </c>
      <c r="Z26" s="291"/>
      <c r="AA26" s="291"/>
      <c r="AB26" s="291"/>
      <c r="AC26" s="291"/>
      <c r="AD26" s="291"/>
      <c r="AE26" s="291"/>
      <c r="AF26" s="291"/>
      <c r="AG26" s="291"/>
      <c r="AH26" s="291"/>
      <c r="AI26" s="663"/>
      <c r="AJ26" s="2944"/>
      <c r="AK26" s="2030"/>
    </row>
    <row r="27" spans="1:37" s="1074" customFormat="1" ht="21">
      <c r="A27" s="291">
        <v>26</v>
      </c>
      <c r="B27" s="3101">
        <v>45762</v>
      </c>
      <c r="C27" s="1074" t="s">
        <v>39850</v>
      </c>
      <c r="D27" s="1074" t="s">
        <v>39851</v>
      </c>
      <c r="E27" s="1056"/>
      <c r="F27" s="1057"/>
      <c r="G27" s="1056"/>
      <c r="H27" s="1056"/>
      <c r="I27" s="1440" t="s">
        <v>35325</v>
      </c>
      <c r="J27" s="291" t="s">
        <v>14</v>
      </c>
      <c r="K27" s="27" t="s">
        <v>14</v>
      </c>
      <c r="L27" s="368" t="s">
        <v>22</v>
      </c>
      <c r="M27" s="2001" t="s">
        <v>35327</v>
      </c>
      <c r="N27" s="368">
        <v>40000</v>
      </c>
      <c r="O27" s="368">
        <v>40000</v>
      </c>
      <c r="P27" s="1692"/>
      <c r="Q27" s="276">
        <f t="shared" si="0"/>
        <v>0</v>
      </c>
      <c r="R27" s="1692"/>
      <c r="S27" s="1181"/>
      <c r="T27" s="3069">
        <f t="shared" si="1"/>
        <v>0</v>
      </c>
      <c r="U27" s="3077"/>
      <c r="V27" s="663"/>
      <c r="W27" s="663"/>
      <c r="X27" s="663"/>
      <c r="Y27" s="291"/>
      <c r="Z27" s="291"/>
      <c r="AA27" s="291"/>
      <c r="AB27" s="291"/>
      <c r="AC27" s="291"/>
      <c r="AD27" s="663"/>
      <c r="AE27" s="663" t="s">
        <v>14</v>
      </c>
      <c r="AF27" s="291"/>
      <c r="AG27" s="663"/>
      <c r="AH27" s="291"/>
      <c r="AI27" s="663"/>
      <c r="AJ27" s="2944"/>
      <c r="AK27" s="2030"/>
    </row>
    <row r="28" spans="1:37" s="1074" customFormat="1" ht="21">
      <c r="A28" s="291">
        <v>27</v>
      </c>
      <c r="B28" s="3101">
        <v>45763</v>
      </c>
      <c r="C28" s="2556" t="s">
        <v>39804</v>
      </c>
      <c r="D28" s="1074" t="s">
        <v>37285</v>
      </c>
      <c r="E28" s="1056"/>
      <c r="F28" s="1057"/>
      <c r="G28" s="1056"/>
      <c r="H28" s="1056"/>
      <c r="I28" s="1440" t="s">
        <v>35325</v>
      </c>
      <c r="J28" s="291" t="s">
        <v>14</v>
      </c>
      <c r="K28" s="518" t="s">
        <v>14</v>
      </c>
      <c r="L28" s="368" t="s">
        <v>29</v>
      </c>
      <c r="M28" s="2001" t="s">
        <v>35327</v>
      </c>
      <c r="N28" s="368">
        <v>40000</v>
      </c>
      <c r="O28" s="368">
        <v>40000</v>
      </c>
      <c r="P28" s="1692"/>
      <c r="Q28" s="276">
        <f t="shared" si="0"/>
        <v>0</v>
      </c>
      <c r="R28" s="1692"/>
      <c r="S28" s="1181"/>
      <c r="T28" s="3069">
        <f t="shared" si="1"/>
        <v>0</v>
      </c>
      <c r="U28" s="3077"/>
      <c r="V28" s="663"/>
      <c r="W28" s="663"/>
      <c r="X28" s="663"/>
      <c r="Y28" s="291"/>
      <c r="Z28" s="291"/>
      <c r="AA28" s="291" t="s">
        <v>14</v>
      </c>
      <c r="AB28" s="663"/>
      <c r="AC28" s="291"/>
      <c r="AD28" s="291"/>
      <c r="AE28" s="291"/>
      <c r="AF28" s="291"/>
      <c r="AG28" s="291"/>
      <c r="AH28" s="291"/>
      <c r="AI28" s="291"/>
      <c r="AJ28" s="2944"/>
      <c r="AK28" s="2030"/>
    </row>
    <row r="29" spans="1:37" s="1074" customFormat="1" ht="21">
      <c r="A29" s="291">
        <v>28</v>
      </c>
      <c r="B29" s="3101">
        <v>45763</v>
      </c>
      <c r="C29" s="3139" t="s">
        <v>39805</v>
      </c>
      <c r="D29" s="1443" t="s">
        <v>39806</v>
      </c>
      <c r="E29" s="1056"/>
      <c r="F29" s="1057"/>
      <c r="G29" s="1056"/>
      <c r="H29" s="1056"/>
      <c r="I29" s="1440" t="s">
        <v>35325</v>
      </c>
      <c r="J29" s="291"/>
      <c r="K29" s="518" t="s">
        <v>14</v>
      </c>
      <c r="L29" s="368" t="s">
        <v>25</v>
      </c>
      <c r="M29" s="2001" t="s">
        <v>35327</v>
      </c>
      <c r="N29" s="368">
        <v>15000</v>
      </c>
      <c r="O29" s="368">
        <v>15000</v>
      </c>
      <c r="P29" s="1692"/>
      <c r="Q29" s="276">
        <f t="shared" si="0"/>
        <v>0</v>
      </c>
      <c r="R29" s="1692"/>
      <c r="S29" s="1181"/>
      <c r="T29" s="3069">
        <f t="shared" si="1"/>
        <v>0</v>
      </c>
      <c r="U29" s="3077"/>
      <c r="V29" s="663"/>
      <c r="W29" s="663"/>
      <c r="X29" s="663"/>
      <c r="Y29" s="291"/>
      <c r="Z29" s="291"/>
      <c r="AA29" s="663"/>
      <c r="AB29" s="291"/>
      <c r="AC29" s="291"/>
      <c r="AD29" s="291"/>
      <c r="AE29" s="291"/>
      <c r="AF29" s="291"/>
      <c r="AG29" s="291" t="s">
        <v>14</v>
      </c>
      <c r="AH29" s="291"/>
      <c r="AI29" s="291"/>
      <c r="AJ29" s="2944"/>
      <c r="AK29" s="2030"/>
    </row>
    <row r="30" spans="1:37" s="1074" customFormat="1" ht="21">
      <c r="A30" s="291">
        <v>29</v>
      </c>
      <c r="B30" s="3101">
        <v>45762</v>
      </c>
      <c r="C30" s="3140" t="s">
        <v>39807</v>
      </c>
      <c r="D30" s="1427" t="s">
        <v>39808</v>
      </c>
      <c r="E30" s="1056"/>
      <c r="F30" s="1057"/>
      <c r="G30" s="1056"/>
      <c r="H30" s="1056"/>
      <c r="I30" s="1440" t="s">
        <v>35325</v>
      </c>
      <c r="J30" s="291" t="s">
        <v>14</v>
      </c>
      <c r="K30" s="518" t="s">
        <v>14</v>
      </c>
      <c r="L30" s="368" t="s">
        <v>24</v>
      </c>
      <c r="M30" s="2001" t="s">
        <v>35327</v>
      </c>
      <c r="N30" s="368">
        <v>25000</v>
      </c>
      <c r="O30" s="368">
        <v>25000</v>
      </c>
      <c r="P30" s="1065"/>
      <c r="Q30" s="276">
        <f t="shared" si="0"/>
        <v>0</v>
      </c>
      <c r="R30" s="636"/>
      <c r="S30" s="663"/>
      <c r="T30" s="3069">
        <f t="shared" si="1"/>
        <v>0</v>
      </c>
      <c r="U30" s="3077"/>
      <c r="V30" s="663"/>
      <c r="W30" s="663"/>
      <c r="X30" s="663"/>
      <c r="Y30" s="291"/>
      <c r="Z30" s="663"/>
      <c r="AA30" s="663"/>
      <c r="AB30" s="663"/>
      <c r="AC30" s="291"/>
      <c r="AD30" s="291"/>
      <c r="AE30" s="291"/>
      <c r="AF30" s="291" t="s">
        <v>14</v>
      </c>
      <c r="AG30" s="291"/>
      <c r="AH30" s="291"/>
      <c r="AI30" s="291"/>
      <c r="AJ30" s="2944"/>
      <c r="AK30" s="2030"/>
    </row>
    <row r="31" spans="1:37" s="1074" customFormat="1" ht="21">
      <c r="A31" s="291">
        <v>30</v>
      </c>
      <c r="B31" s="3101">
        <v>45763</v>
      </c>
      <c r="C31" s="2907" t="s">
        <v>36655</v>
      </c>
      <c r="D31" s="2907" t="s">
        <v>36656</v>
      </c>
      <c r="E31" s="1056"/>
      <c r="F31" s="1057"/>
      <c r="G31" s="1056"/>
      <c r="H31" s="1056"/>
      <c r="I31" s="1440" t="s">
        <v>35325</v>
      </c>
      <c r="J31" s="291" t="s">
        <v>14</v>
      </c>
      <c r="K31" s="518" t="s">
        <v>14</v>
      </c>
      <c r="L31" s="368" t="s">
        <v>27</v>
      </c>
      <c r="M31" s="2001" t="s">
        <v>35327</v>
      </c>
      <c r="N31" s="368">
        <v>10000</v>
      </c>
      <c r="O31" s="368">
        <v>10000</v>
      </c>
      <c r="P31" s="1065"/>
      <c r="Q31" s="276">
        <f t="shared" si="0"/>
        <v>0</v>
      </c>
      <c r="R31" s="1072"/>
      <c r="S31" s="663"/>
      <c r="T31" s="3069">
        <f t="shared" si="1"/>
        <v>0</v>
      </c>
      <c r="U31" s="3077"/>
      <c r="V31" s="663"/>
      <c r="W31" s="663"/>
      <c r="X31" s="663"/>
      <c r="Y31" s="291"/>
      <c r="Z31" s="663"/>
      <c r="AA31" s="663"/>
      <c r="AB31" s="663"/>
      <c r="AC31" s="291" t="s">
        <v>14</v>
      </c>
      <c r="AD31" s="291"/>
      <c r="AE31" s="291"/>
      <c r="AF31" s="291"/>
      <c r="AG31" s="291"/>
      <c r="AH31" s="291"/>
      <c r="AI31" s="291"/>
      <c r="AJ31" s="2944"/>
      <c r="AK31" s="2030"/>
    </row>
    <row r="32" spans="1:37" s="1074" customFormat="1" ht="21">
      <c r="A32" s="291">
        <v>31</v>
      </c>
      <c r="B32" s="3101">
        <v>45763</v>
      </c>
      <c r="C32" s="3140" t="s">
        <v>39835</v>
      </c>
      <c r="D32" s="1443" t="s">
        <v>39836</v>
      </c>
      <c r="E32" s="1056"/>
      <c r="F32" s="1057"/>
      <c r="G32" s="1056"/>
      <c r="H32" s="1056"/>
      <c r="I32" s="1440" t="s">
        <v>35325</v>
      </c>
      <c r="J32" s="291"/>
      <c r="K32" s="518" t="s">
        <v>14</v>
      </c>
      <c r="L32" s="368" t="s">
        <v>27</v>
      </c>
      <c r="M32" s="368" t="s">
        <v>35327</v>
      </c>
      <c r="N32" s="368">
        <v>15000</v>
      </c>
      <c r="O32" s="368">
        <v>15000</v>
      </c>
      <c r="P32" s="1065"/>
      <c r="Q32" s="276">
        <f t="shared" si="0"/>
        <v>0</v>
      </c>
      <c r="R32" s="1072"/>
      <c r="S32" s="663"/>
      <c r="T32" s="3069">
        <f t="shared" si="1"/>
        <v>0</v>
      </c>
      <c r="U32" s="3077"/>
      <c r="V32" s="663"/>
      <c r="W32" s="663"/>
      <c r="X32" s="663"/>
      <c r="Y32" s="663"/>
      <c r="Z32" s="663"/>
      <c r="AA32" s="663"/>
      <c r="AB32" s="291"/>
      <c r="AC32" s="291" t="s">
        <v>14</v>
      </c>
      <c r="AD32" s="291"/>
      <c r="AE32" s="291"/>
      <c r="AF32" s="291"/>
      <c r="AG32" s="291"/>
      <c r="AH32" s="291"/>
      <c r="AI32" s="291"/>
      <c r="AJ32" s="2944"/>
      <c r="AK32" s="2030"/>
    </row>
    <row r="33" spans="1:37" s="1074" customFormat="1" ht="21">
      <c r="A33" s="291">
        <v>32</v>
      </c>
      <c r="B33" s="3101">
        <v>45763</v>
      </c>
      <c r="C33" s="3139" t="s">
        <v>39837</v>
      </c>
      <c r="D33" s="1427" t="s">
        <v>39838</v>
      </c>
      <c r="E33" s="1056"/>
      <c r="F33" s="1057"/>
      <c r="G33" s="1056"/>
      <c r="H33" s="1056"/>
      <c r="I33" s="1440" t="s">
        <v>35325</v>
      </c>
      <c r="J33" s="291" t="s">
        <v>14</v>
      </c>
      <c r="K33" s="518" t="s">
        <v>14</v>
      </c>
      <c r="L33" s="368" t="s">
        <v>26</v>
      </c>
      <c r="M33" s="368" t="s">
        <v>35327</v>
      </c>
      <c r="N33" s="368">
        <v>40000</v>
      </c>
      <c r="O33" s="368">
        <v>40000</v>
      </c>
      <c r="P33" s="1065"/>
      <c r="Q33" s="276">
        <f t="shared" si="0"/>
        <v>0</v>
      </c>
      <c r="R33" s="1072"/>
      <c r="S33" s="663"/>
      <c r="T33" s="3069">
        <f t="shared" si="1"/>
        <v>0</v>
      </c>
      <c r="U33" s="3077"/>
      <c r="V33" s="663"/>
      <c r="W33" s="663"/>
      <c r="X33" s="663"/>
      <c r="Y33" s="291"/>
      <c r="Z33" s="291"/>
      <c r="AA33" s="291"/>
      <c r="AB33" s="291"/>
      <c r="AC33" s="291"/>
      <c r="AD33" s="291"/>
      <c r="AE33" s="291"/>
      <c r="AF33" s="291"/>
      <c r="AG33" s="291"/>
      <c r="AH33" s="291" t="s">
        <v>14</v>
      </c>
      <c r="AI33" s="291"/>
      <c r="AJ33" s="2944"/>
      <c r="AK33" s="2030"/>
    </row>
    <row r="34" spans="1:37" s="1074" customFormat="1" ht="21">
      <c r="A34" s="291">
        <v>33</v>
      </c>
      <c r="B34" s="3101">
        <v>45764</v>
      </c>
      <c r="C34" s="3140" t="s">
        <v>39839</v>
      </c>
      <c r="D34" s="1427" t="s">
        <v>37277</v>
      </c>
      <c r="E34" s="1056"/>
      <c r="F34" s="1057"/>
      <c r="G34" s="1056"/>
      <c r="H34" s="1056"/>
      <c r="I34" s="1440" t="s">
        <v>35325</v>
      </c>
      <c r="J34" s="291" t="s">
        <v>14</v>
      </c>
      <c r="K34" s="518" t="s">
        <v>14</v>
      </c>
      <c r="L34" s="368" t="s">
        <v>28</v>
      </c>
      <c r="M34" s="368" t="s">
        <v>35327</v>
      </c>
      <c r="N34" s="368">
        <v>40000</v>
      </c>
      <c r="O34" s="368">
        <v>40000</v>
      </c>
      <c r="P34" s="1065"/>
      <c r="Q34" s="276">
        <f t="shared" si="0"/>
        <v>0</v>
      </c>
      <c r="R34" s="1072"/>
      <c r="S34" s="663"/>
      <c r="T34" s="3069">
        <f t="shared" si="1"/>
        <v>0</v>
      </c>
      <c r="U34" s="3077"/>
      <c r="V34" s="663"/>
      <c r="W34" s="663"/>
      <c r="X34" s="663"/>
      <c r="Y34" s="663"/>
      <c r="Z34" s="291"/>
      <c r="AA34" s="291"/>
      <c r="AB34" s="291" t="s">
        <v>14</v>
      </c>
      <c r="AC34" s="291"/>
      <c r="AD34" s="291"/>
      <c r="AE34" s="291"/>
      <c r="AF34" s="291"/>
      <c r="AG34" s="291"/>
      <c r="AH34" s="291"/>
      <c r="AI34" s="291"/>
      <c r="AJ34" s="2944"/>
      <c r="AK34" s="2030"/>
    </row>
    <row r="35" spans="1:37" s="1074" customFormat="1" ht="21">
      <c r="A35" s="291">
        <v>34</v>
      </c>
      <c r="B35" s="3101">
        <v>45764</v>
      </c>
      <c r="C35" s="2907" t="s">
        <v>36762</v>
      </c>
      <c r="D35" s="2907" t="s">
        <v>36763</v>
      </c>
      <c r="E35" s="1056"/>
      <c r="F35" s="1057"/>
      <c r="G35" s="1056"/>
      <c r="H35" s="1056"/>
      <c r="I35" s="1440" t="s">
        <v>35325</v>
      </c>
      <c r="J35" s="291" t="s">
        <v>14</v>
      </c>
      <c r="K35" s="518" t="s">
        <v>14</v>
      </c>
      <c r="L35" s="368" t="s">
        <v>26</v>
      </c>
      <c r="M35" s="368" t="s">
        <v>35327</v>
      </c>
      <c r="N35" s="368">
        <v>25000</v>
      </c>
      <c r="O35" s="368">
        <v>25000</v>
      </c>
      <c r="P35" s="1065"/>
      <c r="Q35" s="276">
        <f t="shared" si="0"/>
        <v>0</v>
      </c>
      <c r="R35" s="1072"/>
      <c r="S35" s="663"/>
      <c r="T35" s="3069">
        <f t="shared" si="1"/>
        <v>0</v>
      </c>
      <c r="U35" s="3077"/>
      <c r="V35" s="663"/>
      <c r="W35" s="663"/>
      <c r="X35" s="663"/>
      <c r="Y35" s="663"/>
      <c r="Z35" s="663"/>
      <c r="AA35" s="291"/>
      <c r="AB35" s="663"/>
      <c r="AC35" s="291"/>
      <c r="AD35" s="291"/>
      <c r="AE35" s="291"/>
      <c r="AF35" s="291"/>
      <c r="AG35" s="291"/>
      <c r="AH35" s="291" t="s">
        <v>14</v>
      </c>
      <c r="AI35" s="291"/>
      <c r="AJ35" s="2944"/>
      <c r="AK35" s="2030"/>
    </row>
    <row r="36" spans="1:37" s="1074" customFormat="1" ht="21">
      <c r="A36" s="291">
        <v>35</v>
      </c>
      <c r="B36" s="3101">
        <v>45764</v>
      </c>
      <c r="C36" s="3140" t="s">
        <v>39839</v>
      </c>
      <c r="D36" s="1427" t="s">
        <v>37277</v>
      </c>
      <c r="E36" s="1056"/>
      <c r="F36" s="1057"/>
      <c r="G36" s="1056"/>
      <c r="H36" s="1056"/>
      <c r="I36" s="1440" t="s">
        <v>35325</v>
      </c>
      <c r="J36" s="291" t="s">
        <v>14</v>
      </c>
      <c r="K36" s="518" t="s">
        <v>14</v>
      </c>
      <c r="L36" s="368" t="s">
        <v>29</v>
      </c>
      <c r="M36" s="368" t="s">
        <v>35327</v>
      </c>
      <c r="N36" s="368">
        <v>15000</v>
      </c>
      <c r="O36" s="368">
        <v>15000</v>
      </c>
      <c r="P36" s="1692"/>
      <c r="Q36" s="276">
        <f t="shared" si="0"/>
        <v>0</v>
      </c>
      <c r="R36" s="1692"/>
      <c r="S36" s="1181"/>
      <c r="T36" s="3069">
        <f t="shared" si="1"/>
        <v>0</v>
      </c>
      <c r="U36" s="3077"/>
      <c r="V36" s="663"/>
      <c r="W36" s="663"/>
      <c r="X36" s="663"/>
      <c r="Y36" s="663"/>
      <c r="Z36" s="663"/>
      <c r="AA36" s="291" t="s">
        <v>14</v>
      </c>
      <c r="AB36" s="291"/>
      <c r="AC36" s="291"/>
      <c r="AD36" s="291"/>
      <c r="AE36" s="291"/>
      <c r="AF36" s="291"/>
      <c r="AG36" s="291"/>
      <c r="AH36" s="291"/>
      <c r="AI36" s="291"/>
      <c r="AJ36" s="2944"/>
      <c r="AK36" s="2030"/>
    </row>
    <row r="37" spans="1:37" s="2824" customFormat="1" ht="21">
      <c r="A37" s="291">
        <v>36</v>
      </c>
      <c r="B37" s="3101">
        <v>45764</v>
      </c>
      <c r="C37" s="3139" t="s">
        <v>39840</v>
      </c>
      <c r="D37" s="1427" t="s">
        <v>39841</v>
      </c>
      <c r="E37" s="1056"/>
      <c r="F37" s="1057"/>
      <c r="G37" s="1056"/>
      <c r="H37" s="1056"/>
      <c r="I37" s="1440" t="s">
        <v>35325</v>
      </c>
      <c r="J37" s="188" t="s">
        <v>14</v>
      </c>
      <c r="K37" s="518" t="s">
        <v>14</v>
      </c>
      <c r="L37" s="368" t="s">
        <v>24</v>
      </c>
      <c r="M37" s="368" t="s">
        <v>35327</v>
      </c>
      <c r="N37" s="368">
        <v>25000</v>
      </c>
      <c r="O37" s="368">
        <v>25000</v>
      </c>
      <c r="P37" s="1692"/>
      <c r="Q37" s="276">
        <f t="shared" si="0"/>
        <v>0</v>
      </c>
      <c r="R37" s="1692"/>
      <c r="S37" s="1181"/>
      <c r="T37" s="3069">
        <f t="shared" si="1"/>
        <v>0</v>
      </c>
      <c r="U37" s="3075"/>
      <c r="V37" s="663"/>
      <c r="W37" s="291"/>
      <c r="X37" s="663"/>
      <c r="Y37" s="663"/>
      <c r="Z37" s="663"/>
      <c r="AA37" s="663"/>
      <c r="AB37" s="663"/>
      <c r="AC37" s="291"/>
      <c r="AD37" s="291"/>
      <c r="AE37" s="291"/>
      <c r="AF37" s="291" t="s">
        <v>14</v>
      </c>
      <c r="AG37" s="291"/>
      <c r="AH37" s="291"/>
      <c r="AI37" s="291"/>
      <c r="AJ37" s="3078"/>
      <c r="AK37" s="2825"/>
    </row>
    <row r="38" spans="1:37" s="1074" customFormat="1" ht="21">
      <c r="A38" s="291">
        <v>37</v>
      </c>
      <c r="B38" s="3101">
        <v>45764</v>
      </c>
      <c r="C38" s="2907" t="s">
        <v>35847</v>
      </c>
      <c r="D38" s="2907" t="s">
        <v>35848</v>
      </c>
      <c r="E38" s="1056"/>
      <c r="F38" s="1057"/>
      <c r="G38" s="1056"/>
      <c r="H38" s="1056"/>
      <c r="I38" s="1440" t="s">
        <v>35325</v>
      </c>
      <c r="J38" s="291"/>
      <c r="K38" s="518" t="s">
        <v>14</v>
      </c>
      <c r="L38" s="368" t="s">
        <v>29</v>
      </c>
      <c r="M38" s="368" t="s">
        <v>35327</v>
      </c>
      <c r="N38" s="368">
        <v>15000</v>
      </c>
      <c r="O38" s="368">
        <v>10000</v>
      </c>
      <c r="P38" s="1065"/>
      <c r="Q38" s="276">
        <f t="shared" si="0"/>
        <v>5000</v>
      </c>
      <c r="R38" s="1072"/>
      <c r="S38" s="663"/>
      <c r="T38" s="3069">
        <f t="shared" si="1"/>
        <v>0</v>
      </c>
      <c r="U38" s="3077"/>
      <c r="V38" s="291"/>
      <c r="W38" s="291"/>
      <c r="X38" s="291"/>
      <c r="Y38" s="663"/>
      <c r="Z38" s="663"/>
      <c r="AA38" s="291" t="s">
        <v>14</v>
      </c>
      <c r="AB38" s="663"/>
      <c r="AC38" s="291"/>
      <c r="AD38" s="291"/>
      <c r="AE38" s="291"/>
      <c r="AF38" s="291"/>
      <c r="AG38" s="291"/>
      <c r="AH38" s="291"/>
      <c r="AI38" s="291"/>
      <c r="AJ38" s="2944"/>
      <c r="AK38" s="2030"/>
    </row>
    <row r="39" spans="1:37" s="1074" customFormat="1" ht="21">
      <c r="A39" s="291">
        <v>38</v>
      </c>
      <c r="B39" s="3101">
        <v>45764</v>
      </c>
      <c r="C39" s="1443" t="s">
        <v>39845</v>
      </c>
      <c r="D39" s="3140" t="s">
        <v>39844</v>
      </c>
      <c r="E39" s="1056"/>
      <c r="F39" s="1057"/>
      <c r="G39" s="1056"/>
      <c r="H39" s="1056"/>
      <c r="I39" s="1440" t="s">
        <v>35325</v>
      </c>
      <c r="J39" s="291" t="s">
        <v>14</v>
      </c>
      <c r="K39" s="518" t="s">
        <v>14</v>
      </c>
      <c r="L39" s="368" t="s">
        <v>27</v>
      </c>
      <c r="M39" s="368" t="s">
        <v>35327</v>
      </c>
      <c r="N39" s="368">
        <v>25000</v>
      </c>
      <c r="O39" s="368">
        <v>25000</v>
      </c>
      <c r="P39" s="1065"/>
      <c r="Q39" s="276">
        <f t="shared" si="0"/>
        <v>0</v>
      </c>
      <c r="R39" s="1072"/>
      <c r="S39" s="663"/>
      <c r="T39" s="3069">
        <f t="shared" si="1"/>
        <v>0</v>
      </c>
      <c r="U39" s="3077"/>
      <c r="V39" s="291"/>
      <c r="W39" s="291"/>
      <c r="X39" s="291"/>
      <c r="Y39" s="663"/>
      <c r="Z39" s="663"/>
      <c r="AA39" s="663"/>
      <c r="AB39" s="291"/>
      <c r="AC39" s="291" t="s">
        <v>14</v>
      </c>
      <c r="AD39" s="291"/>
      <c r="AE39" s="291"/>
      <c r="AF39" s="291"/>
      <c r="AG39" s="291"/>
      <c r="AH39" s="291"/>
      <c r="AI39" s="291"/>
      <c r="AJ39" s="2944"/>
      <c r="AK39" s="2030"/>
    </row>
    <row r="40" spans="1:37" s="1074" customFormat="1" ht="21">
      <c r="A40" s="291">
        <v>39</v>
      </c>
      <c r="B40" s="3101">
        <v>45765</v>
      </c>
      <c r="C40" s="1443" t="s">
        <v>39909</v>
      </c>
      <c r="D40" s="1443" t="s">
        <v>39910</v>
      </c>
      <c r="E40" s="1056"/>
      <c r="F40" s="1057"/>
      <c r="G40" s="1056"/>
      <c r="H40" s="1056"/>
      <c r="I40" s="1440" t="s">
        <v>35325</v>
      </c>
      <c r="J40" s="291" t="s">
        <v>14</v>
      </c>
      <c r="K40" s="27" t="s">
        <v>14</v>
      </c>
      <c r="L40" s="368" t="s">
        <v>24</v>
      </c>
      <c r="M40" s="2001" t="s">
        <v>35327</v>
      </c>
      <c r="N40" s="368">
        <v>25000</v>
      </c>
      <c r="O40" s="368">
        <v>25000</v>
      </c>
      <c r="P40" s="1065"/>
      <c r="Q40" s="276">
        <f t="shared" si="0"/>
        <v>0</v>
      </c>
      <c r="R40" s="1797">
        <v>10000</v>
      </c>
      <c r="S40" s="663"/>
      <c r="T40" s="3070"/>
      <c r="U40" s="3077"/>
      <c r="V40" s="291"/>
      <c r="W40" s="291"/>
      <c r="X40" s="291"/>
      <c r="Y40" s="663"/>
      <c r="Z40" s="663"/>
      <c r="AA40" s="663"/>
      <c r="AB40" s="291"/>
      <c r="AC40" s="291"/>
      <c r="AD40" s="291"/>
      <c r="AE40" s="291"/>
      <c r="AF40" s="291" t="s">
        <v>14</v>
      </c>
      <c r="AG40" s="291"/>
      <c r="AH40" s="291"/>
      <c r="AI40" s="291"/>
      <c r="AJ40" s="2944"/>
      <c r="AK40" s="2030"/>
    </row>
    <row r="41" spans="1:37" s="1074" customFormat="1" ht="21">
      <c r="A41" s="291">
        <v>40</v>
      </c>
      <c r="B41" s="3101">
        <v>45765</v>
      </c>
      <c r="C41" s="3139" t="s">
        <v>39846</v>
      </c>
      <c r="D41" s="1443" t="s">
        <v>39847</v>
      </c>
      <c r="E41" s="1056"/>
      <c r="F41" s="1057"/>
      <c r="G41" s="1056"/>
      <c r="H41" s="1056"/>
      <c r="I41" s="1440" t="s">
        <v>35325</v>
      </c>
      <c r="J41" s="291" t="s">
        <v>14</v>
      </c>
      <c r="K41" s="518" t="s">
        <v>14</v>
      </c>
      <c r="L41" s="368" t="s">
        <v>35571</v>
      </c>
      <c r="M41" s="368" t="s">
        <v>35327</v>
      </c>
      <c r="N41" s="368">
        <v>50000</v>
      </c>
      <c r="O41" s="368">
        <v>50000</v>
      </c>
      <c r="P41" s="1065"/>
      <c r="Q41" s="276">
        <f t="shared" si="0"/>
        <v>0</v>
      </c>
      <c r="R41" s="1072"/>
      <c r="S41" s="663"/>
      <c r="T41" s="3069">
        <f t="shared" si="1"/>
        <v>0</v>
      </c>
      <c r="U41" s="3077"/>
      <c r="V41" s="291"/>
      <c r="W41" s="291"/>
      <c r="X41" s="291"/>
      <c r="Y41" s="663"/>
      <c r="Z41" s="663"/>
      <c r="AA41" s="663"/>
      <c r="AB41" s="291" t="s">
        <v>14</v>
      </c>
      <c r="AC41" s="291" t="s">
        <v>14</v>
      </c>
      <c r="AD41" s="291"/>
      <c r="AE41" s="291"/>
      <c r="AF41" s="291"/>
      <c r="AG41" s="291"/>
      <c r="AH41" s="291"/>
      <c r="AI41" s="291"/>
      <c r="AJ41" s="2944"/>
      <c r="AK41" s="2030"/>
    </row>
    <row r="42" spans="1:37" s="1074" customFormat="1" ht="21">
      <c r="A42" s="291">
        <v>41</v>
      </c>
      <c r="B42" s="3101">
        <v>45765</v>
      </c>
      <c r="C42" s="1443" t="s">
        <v>36922</v>
      </c>
      <c r="D42" s="3140" t="s">
        <v>39786</v>
      </c>
      <c r="E42" s="1056"/>
      <c r="F42" s="1057"/>
      <c r="G42" s="1056"/>
      <c r="H42" s="1056"/>
      <c r="I42" s="1440" t="s">
        <v>35325</v>
      </c>
      <c r="J42" s="291"/>
      <c r="K42" s="518" t="s">
        <v>14</v>
      </c>
      <c r="L42" s="368" t="s">
        <v>29</v>
      </c>
      <c r="M42" s="368" t="s">
        <v>35327</v>
      </c>
      <c r="N42" s="368">
        <v>25000</v>
      </c>
      <c r="O42" s="368">
        <v>20000</v>
      </c>
      <c r="P42" s="1065"/>
      <c r="Q42" s="276">
        <f t="shared" si="0"/>
        <v>5000</v>
      </c>
      <c r="R42" s="1072"/>
      <c r="S42" s="663"/>
      <c r="T42" s="482">
        <f t="shared" si="1"/>
        <v>0</v>
      </c>
      <c r="U42" s="3077"/>
      <c r="V42" s="291"/>
      <c r="W42" s="291"/>
      <c r="X42" s="291"/>
      <c r="Y42" s="663"/>
      <c r="Z42" s="663"/>
      <c r="AA42" s="291" t="s">
        <v>14</v>
      </c>
      <c r="AB42" s="291"/>
      <c r="AC42" s="291"/>
      <c r="AD42" s="291"/>
      <c r="AE42" s="291"/>
      <c r="AF42" s="291"/>
      <c r="AG42" s="291"/>
      <c r="AH42" s="291"/>
      <c r="AI42" s="291"/>
      <c r="AJ42" s="2944"/>
      <c r="AK42" s="2030"/>
    </row>
    <row r="43" spans="1:37" s="1074" customFormat="1" ht="21">
      <c r="A43" s="291">
        <v>42</v>
      </c>
      <c r="B43" s="3101">
        <v>45766</v>
      </c>
      <c r="C43" s="2922" t="s">
        <v>39495</v>
      </c>
      <c r="D43" s="1443" t="s">
        <v>39494</v>
      </c>
      <c r="E43" s="1056"/>
      <c r="F43" s="1057"/>
      <c r="G43" s="1056"/>
      <c r="H43" s="1056"/>
      <c r="I43" s="1440" t="s">
        <v>35325</v>
      </c>
      <c r="J43" s="291" t="s">
        <v>14</v>
      </c>
      <c r="K43" s="518" t="s">
        <v>14</v>
      </c>
      <c r="L43" s="368" t="s">
        <v>24</v>
      </c>
      <c r="M43" s="368" t="s">
        <v>35327</v>
      </c>
      <c r="N43" s="368">
        <v>40000</v>
      </c>
      <c r="O43" s="368">
        <v>40000</v>
      </c>
      <c r="P43" s="1065"/>
      <c r="Q43" s="276">
        <f t="shared" si="0"/>
        <v>0</v>
      </c>
      <c r="R43" s="1072"/>
      <c r="S43" s="663"/>
      <c r="T43" s="482">
        <f t="shared" si="1"/>
        <v>0</v>
      </c>
      <c r="U43" s="3077"/>
      <c r="V43" s="291"/>
      <c r="W43" s="291"/>
      <c r="X43" s="291"/>
      <c r="Y43" s="663"/>
      <c r="Z43" s="663"/>
      <c r="AA43" s="663"/>
      <c r="AB43" s="291"/>
      <c r="AC43" s="291"/>
      <c r="AD43" s="291"/>
      <c r="AE43" s="291"/>
      <c r="AF43" s="291" t="s">
        <v>14</v>
      </c>
      <c r="AG43" s="291"/>
      <c r="AH43" s="291"/>
      <c r="AI43" s="291"/>
      <c r="AJ43" s="2944"/>
      <c r="AK43" s="2030"/>
    </row>
    <row r="44" spans="1:37" s="1074" customFormat="1" ht="21">
      <c r="A44" s="291">
        <v>43</v>
      </c>
      <c r="B44" s="3101">
        <v>45766</v>
      </c>
      <c r="C44" s="3139" t="s">
        <v>39848</v>
      </c>
      <c r="D44" s="1443" t="s">
        <v>39849</v>
      </c>
      <c r="E44" s="1056"/>
      <c r="F44" s="1057"/>
      <c r="G44" s="1056"/>
      <c r="H44" s="1056"/>
      <c r="I44" s="1440" t="s">
        <v>35325</v>
      </c>
      <c r="J44" s="291" t="s">
        <v>14</v>
      </c>
      <c r="K44" s="27" t="s">
        <v>14</v>
      </c>
      <c r="L44" s="368" t="s">
        <v>28</v>
      </c>
      <c r="M44" s="2001" t="s">
        <v>35327</v>
      </c>
      <c r="N44" s="368">
        <v>25000</v>
      </c>
      <c r="O44" s="368">
        <v>25000</v>
      </c>
      <c r="P44" s="1065"/>
      <c r="Q44" s="276">
        <f t="shared" si="0"/>
        <v>0</v>
      </c>
      <c r="R44" s="1072"/>
      <c r="S44" s="663"/>
      <c r="T44" s="482">
        <f t="shared" si="1"/>
        <v>0</v>
      </c>
      <c r="U44" s="3077"/>
      <c r="V44" s="291"/>
      <c r="W44" s="291"/>
      <c r="X44" s="291"/>
      <c r="Y44" s="663"/>
      <c r="Z44" s="663"/>
      <c r="AA44" s="188"/>
      <c r="AB44" s="291" t="s">
        <v>14</v>
      </c>
      <c r="AC44" s="291"/>
      <c r="AD44" s="291"/>
      <c r="AE44" s="291"/>
      <c r="AF44" s="291"/>
      <c r="AG44" s="291"/>
      <c r="AH44" s="291"/>
      <c r="AI44" s="291"/>
      <c r="AJ44" s="2944"/>
      <c r="AK44" s="2030"/>
    </row>
    <row r="45" spans="1:37" s="1074" customFormat="1" ht="21">
      <c r="A45" s="291">
        <v>44</v>
      </c>
      <c r="B45" s="3101">
        <v>45764</v>
      </c>
      <c r="C45" s="1443" t="s">
        <v>40124</v>
      </c>
      <c r="D45" s="1427" t="s">
        <v>39911</v>
      </c>
      <c r="E45" s="1056"/>
      <c r="F45" s="1057"/>
      <c r="G45" s="1056"/>
      <c r="H45" s="1056"/>
      <c r="I45" s="1440" t="s">
        <v>35325</v>
      </c>
      <c r="J45" s="291" t="s">
        <v>14</v>
      </c>
      <c r="K45" s="518" t="s">
        <v>14</v>
      </c>
      <c r="L45" s="368" t="s">
        <v>23</v>
      </c>
      <c r="M45" s="368" t="s">
        <v>35970</v>
      </c>
      <c r="N45" s="368">
        <v>25000</v>
      </c>
      <c r="O45" s="368">
        <v>25000</v>
      </c>
      <c r="P45" s="1065"/>
      <c r="Q45" s="276">
        <f t="shared" si="0"/>
        <v>0</v>
      </c>
      <c r="R45" s="1072"/>
      <c r="S45" s="663"/>
      <c r="T45" s="3069">
        <f t="shared" ref="T45:T74" si="2">N45-O45-P45-Q45+R45-S45</f>
        <v>0</v>
      </c>
      <c r="U45" s="3077"/>
      <c r="V45" s="663"/>
      <c r="W45" s="663"/>
      <c r="X45" s="663"/>
      <c r="Y45" s="291"/>
      <c r="Z45" s="291"/>
      <c r="AA45" s="291"/>
      <c r="AB45" s="291"/>
      <c r="AC45" s="291"/>
      <c r="AD45" s="291"/>
      <c r="AE45" s="291"/>
      <c r="AF45" s="291"/>
      <c r="AG45" s="291"/>
      <c r="AH45" s="291"/>
      <c r="AI45" s="291"/>
      <c r="AJ45" s="2944"/>
      <c r="AK45" s="2030"/>
    </row>
    <row r="46" spans="1:37" s="1074" customFormat="1" ht="21">
      <c r="A46" s="291">
        <v>45</v>
      </c>
      <c r="B46" s="3101">
        <v>45766</v>
      </c>
      <c r="C46" s="3139" t="s">
        <v>38093</v>
      </c>
      <c r="D46" s="1083" t="s">
        <v>39912</v>
      </c>
      <c r="E46" s="1056"/>
      <c r="F46" s="1057"/>
      <c r="G46" s="1056"/>
      <c r="H46" s="1056"/>
      <c r="I46" s="1440" t="s">
        <v>35325</v>
      </c>
      <c r="J46" s="291"/>
      <c r="K46" s="518" t="s">
        <v>14</v>
      </c>
      <c r="L46" s="368" t="s">
        <v>29</v>
      </c>
      <c r="M46" s="368" t="s">
        <v>35970</v>
      </c>
      <c r="N46" s="368">
        <v>25000</v>
      </c>
      <c r="O46" s="368">
        <v>25000</v>
      </c>
      <c r="P46" s="1692"/>
      <c r="Q46" s="276">
        <f t="shared" si="0"/>
        <v>0</v>
      </c>
      <c r="R46" s="1692"/>
      <c r="S46" s="1181"/>
      <c r="T46" s="3069">
        <f t="shared" si="2"/>
        <v>0</v>
      </c>
      <c r="U46" s="3077"/>
      <c r="V46" s="663"/>
      <c r="W46" s="663"/>
      <c r="X46" s="663"/>
      <c r="Y46" s="663"/>
      <c r="Z46" s="291"/>
      <c r="AA46" s="291" t="s">
        <v>14</v>
      </c>
      <c r="AB46" s="291"/>
      <c r="AC46" s="291"/>
      <c r="AD46" s="291"/>
      <c r="AE46" s="291"/>
      <c r="AF46" s="291"/>
      <c r="AG46" s="291"/>
      <c r="AH46" s="663"/>
      <c r="AI46" s="663"/>
      <c r="AJ46" s="2944"/>
      <c r="AK46" s="2030"/>
    </row>
    <row r="47" spans="1:37" s="1443" customFormat="1" ht="21">
      <c r="A47" s="291">
        <v>46</v>
      </c>
      <c r="B47" s="3101">
        <v>45769</v>
      </c>
      <c r="C47" s="3139" t="s">
        <v>37066</v>
      </c>
      <c r="D47" s="1443" t="s">
        <v>39913</v>
      </c>
      <c r="E47" s="1056"/>
      <c r="F47" s="1057"/>
      <c r="G47" s="1056"/>
      <c r="H47" s="1056"/>
      <c r="I47" s="1440" t="s">
        <v>35325</v>
      </c>
      <c r="J47" s="663"/>
      <c r="K47" s="518" t="s">
        <v>14</v>
      </c>
      <c r="L47" s="368" t="s">
        <v>24</v>
      </c>
      <c r="M47" s="368" t="s">
        <v>35327</v>
      </c>
      <c r="N47" s="368">
        <v>15000</v>
      </c>
      <c r="O47" s="368">
        <v>15000</v>
      </c>
      <c r="P47" s="1692"/>
      <c r="Q47" s="276">
        <f t="shared" si="0"/>
        <v>0</v>
      </c>
      <c r="R47" s="1692"/>
      <c r="S47" s="1181"/>
      <c r="T47" s="3069">
        <f t="shared" si="2"/>
        <v>0</v>
      </c>
      <c r="U47" s="3077"/>
      <c r="V47" s="663"/>
      <c r="W47" s="663"/>
      <c r="X47" s="663"/>
      <c r="Y47" s="663"/>
      <c r="Z47" s="291"/>
      <c r="AA47" s="291"/>
      <c r="AB47" s="291"/>
      <c r="AC47" s="291"/>
      <c r="AD47" s="291"/>
      <c r="AE47" s="291"/>
      <c r="AF47" s="291" t="s">
        <v>14</v>
      </c>
      <c r="AG47" s="291"/>
      <c r="AH47" s="663"/>
      <c r="AI47" s="291"/>
      <c r="AJ47" s="2945"/>
      <c r="AK47" s="2031"/>
    </row>
    <row r="48" spans="1:37" s="2826" customFormat="1" ht="21">
      <c r="A48" s="291">
        <v>47</v>
      </c>
      <c r="B48" s="3101">
        <v>45769</v>
      </c>
      <c r="C48" s="3140" t="s">
        <v>39914</v>
      </c>
      <c r="D48" s="1427" t="s">
        <v>39915</v>
      </c>
      <c r="E48" s="1056"/>
      <c r="F48" s="1057"/>
      <c r="G48" s="1056"/>
      <c r="H48" s="1056"/>
      <c r="I48" s="1440" t="s">
        <v>35325</v>
      </c>
      <c r="J48" s="518"/>
      <c r="K48" s="518" t="s">
        <v>14</v>
      </c>
      <c r="L48" s="368" t="s">
        <v>27</v>
      </c>
      <c r="M48" s="368" t="s">
        <v>35327</v>
      </c>
      <c r="N48" s="368">
        <v>15000</v>
      </c>
      <c r="O48" s="368">
        <v>15000</v>
      </c>
      <c r="P48" s="1692"/>
      <c r="Q48" s="276">
        <f t="shared" si="0"/>
        <v>0</v>
      </c>
      <c r="R48" s="1692"/>
      <c r="S48" s="1181"/>
      <c r="T48" s="3069">
        <f t="shared" si="2"/>
        <v>0</v>
      </c>
      <c r="U48" s="3077"/>
      <c r="V48" s="663"/>
      <c r="W48" s="663"/>
      <c r="X48" s="663"/>
      <c r="Y48" s="663"/>
      <c r="Z48" s="291"/>
      <c r="AA48" s="291"/>
      <c r="AB48" s="291"/>
      <c r="AC48" s="291" t="s">
        <v>14</v>
      </c>
      <c r="AD48" s="291"/>
      <c r="AE48" s="291"/>
      <c r="AF48" s="291"/>
      <c r="AG48" s="291"/>
      <c r="AH48" s="663"/>
      <c r="AI48" s="663"/>
      <c r="AJ48" s="3079"/>
      <c r="AK48" s="2827"/>
    </row>
    <row r="49" spans="1:37" s="1074" customFormat="1" ht="21">
      <c r="A49" s="291">
        <v>48</v>
      </c>
      <c r="B49" s="3101">
        <v>45770</v>
      </c>
      <c r="C49" s="1427" t="s">
        <v>36830</v>
      </c>
      <c r="D49" s="1427" t="s">
        <v>36829</v>
      </c>
      <c r="E49" s="1056"/>
      <c r="F49" s="1057"/>
      <c r="G49" s="1056"/>
      <c r="H49" s="1056"/>
      <c r="I49" s="1440" t="s">
        <v>35325</v>
      </c>
      <c r="J49" s="518"/>
      <c r="K49" s="518" t="s">
        <v>14</v>
      </c>
      <c r="L49" s="368" t="s">
        <v>27</v>
      </c>
      <c r="M49" s="368" t="s">
        <v>35327</v>
      </c>
      <c r="N49" s="368">
        <v>15000</v>
      </c>
      <c r="O49" s="368">
        <v>15000</v>
      </c>
      <c r="P49" s="1692"/>
      <c r="Q49" s="276">
        <f t="shared" si="0"/>
        <v>0</v>
      </c>
      <c r="R49" s="1692"/>
      <c r="S49" s="1181"/>
      <c r="T49" s="3069">
        <f t="shared" si="2"/>
        <v>0</v>
      </c>
      <c r="U49" s="3077"/>
      <c r="V49" s="663"/>
      <c r="W49" s="663"/>
      <c r="X49" s="663"/>
      <c r="Y49" s="663"/>
      <c r="Z49" s="291"/>
      <c r="AA49" s="291"/>
      <c r="AB49" s="291"/>
      <c r="AC49" s="291" t="s">
        <v>14</v>
      </c>
      <c r="AD49" s="291"/>
      <c r="AE49" s="291"/>
      <c r="AF49" s="291"/>
      <c r="AG49" s="291"/>
      <c r="AH49" s="663"/>
      <c r="AI49" s="291"/>
      <c r="AJ49" s="2944"/>
      <c r="AK49" s="2030"/>
    </row>
    <row r="50" spans="1:37" s="1074" customFormat="1" ht="21">
      <c r="A50" s="291">
        <v>49</v>
      </c>
      <c r="B50" s="3101">
        <v>45771</v>
      </c>
      <c r="C50" s="3140" t="s">
        <v>39916</v>
      </c>
      <c r="D50" s="1427" t="s">
        <v>39917</v>
      </c>
      <c r="E50" s="1056"/>
      <c r="F50" s="1057"/>
      <c r="G50" s="1056"/>
      <c r="H50" s="1056"/>
      <c r="I50" s="1440" t="s">
        <v>35325</v>
      </c>
      <c r="J50" s="634"/>
      <c r="K50" s="518" t="s">
        <v>14</v>
      </c>
      <c r="L50" s="368" t="s">
        <v>34</v>
      </c>
      <c r="M50" s="368" t="s">
        <v>35327</v>
      </c>
      <c r="N50" s="368">
        <v>15000</v>
      </c>
      <c r="O50" s="368">
        <v>15000</v>
      </c>
      <c r="P50" s="1692"/>
      <c r="Q50" s="276">
        <f t="shared" si="0"/>
        <v>0</v>
      </c>
      <c r="R50" s="1692"/>
      <c r="S50" s="1181"/>
      <c r="T50" s="3069">
        <f t="shared" si="2"/>
        <v>0</v>
      </c>
      <c r="U50" s="3077"/>
      <c r="V50" s="663" t="s">
        <v>14</v>
      </c>
      <c r="W50" s="663"/>
      <c r="X50" s="663"/>
      <c r="Y50" s="663"/>
      <c r="Z50" s="291"/>
      <c r="AA50" s="291"/>
      <c r="AB50" s="291"/>
      <c r="AC50" s="291"/>
      <c r="AD50" s="291"/>
      <c r="AE50" s="291"/>
      <c r="AF50" s="291"/>
      <c r="AG50" s="291"/>
      <c r="AH50" s="663"/>
      <c r="AI50" s="663"/>
      <c r="AJ50" s="2944"/>
      <c r="AK50" s="2030"/>
    </row>
    <row r="51" spans="1:37" s="1074" customFormat="1" ht="21">
      <c r="A51" s="291">
        <v>50</v>
      </c>
      <c r="B51" s="3101">
        <v>45771</v>
      </c>
      <c r="C51" s="3139" t="s">
        <v>39848</v>
      </c>
      <c r="D51" s="1443" t="s">
        <v>39849</v>
      </c>
      <c r="E51" s="1056"/>
      <c r="F51" s="1057"/>
      <c r="G51" s="1056"/>
      <c r="H51" s="1056"/>
      <c r="I51" s="1440" t="s">
        <v>35325</v>
      </c>
      <c r="J51" s="634"/>
      <c r="K51" s="518" t="s">
        <v>14</v>
      </c>
      <c r="L51" s="368" t="s">
        <v>28</v>
      </c>
      <c r="M51" s="368" t="s">
        <v>35327</v>
      </c>
      <c r="N51" s="368">
        <v>15000</v>
      </c>
      <c r="O51" s="368">
        <v>15000</v>
      </c>
      <c r="P51" s="1065"/>
      <c r="Q51" s="276">
        <f t="shared" si="0"/>
        <v>0</v>
      </c>
      <c r="R51" s="1072"/>
      <c r="S51" s="663"/>
      <c r="T51" s="3069">
        <f t="shared" si="2"/>
        <v>0</v>
      </c>
      <c r="U51" s="3075"/>
      <c r="V51" s="663"/>
      <c r="W51" s="663"/>
      <c r="X51" s="663"/>
      <c r="Y51" s="663"/>
      <c r="Z51" s="291"/>
      <c r="AA51" s="291"/>
      <c r="AB51" s="291" t="s">
        <v>14</v>
      </c>
      <c r="AC51" s="291"/>
      <c r="AD51" s="291"/>
      <c r="AE51" s="291"/>
      <c r="AF51" s="291"/>
      <c r="AG51" s="291"/>
      <c r="AH51" s="663"/>
      <c r="AI51" s="663"/>
      <c r="AJ51" s="2944"/>
      <c r="AK51" s="2030"/>
    </row>
    <row r="52" spans="1:37" s="1074" customFormat="1" ht="21">
      <c r="A52" s="291">
        <v>51</v>
      </c>
      <c r="B52" s="3101">
        <v>45771</v>
      </c>
      <c r="C52" s="3140" t="s">
        <v>39835</v>
      </c>
      <c r="D52" s="1443" t="s">
        <v>39836</v>
      </c>
      <c r="E52" s="1056"/>
      <c r="F52" s="1057"/>
      <c r="G52" s="1056"/>
      <c r="H52" s="1056"/>
      <c r="I52" s="1440" t="s">
        <v>35325</v>
      </c>
      <c r="J52" s="291" t="s">
        <v>14</v>
      </c>
      <c r="K52" s="518" t="s">
        <v>14</v>
      </c>
      <c r="L52" s="368" t="s">
        <v>27</v>
      </c>
      <c r="M52" s="368" t="s">
        <v>35327</v>
      </c>
      <c r="N52" s="368">
        <v>25000</v>
      </c>
      <c r="O52" s="368">
        <v>25000</v>
      </c>
      <c r="P52" s="1065"/>
      <c r="Q52" s="276">
        <f t="shared" si="0"/>
        <v>0</v>
      </c>
      <c r="R52" s="1072"/>
      <c r="S52" s="663"/>
      <c r="T52" s="3069">
        <f t="shared" si="2"/>
        <v>0</v>
      </c>
      <c r="U52" s="3077"/>
      <c r="V52" s="663"/>
      <c r="W52" s="663"/>
      <c r="X52" s="663"/>
      <c r="Y52" s="663"/>
      <c r="Z52" s="291"/>
      <c r="AA52" s="291"/>
      <c r="AB52" s="291"/>
      <c r="AC52" s="291" t="s">
        <v>14</v>
      </c>
      <c r="AD52" s="291"/>
      <c r="AE52" s="291"/>
      <c r="AF52" s="291"/>
      <c r="AG52" s="291"/>
      <c r="AH52" s="663"/>
      <c r="AI52" s="663"/>
      <c r="AJ52" s="2944"/>
      <c r="AK52" s="2030"/>
    </row>
    <row r="53" spans="1:37" s="1074" customFormat="1" ht="21">
      <c r="A53" s="291">
        <v>52</v>
      </c>
      <c r="B53" s="3101">
        <v>45772</v>
      </c>
      <c r="C53" s="3140" t="s">
        <v>39918</v>
      </c>
      <c r="D53" s="1427" t="s">
        <v>39919</v>
      </c>
      <c r="E53" s="1056"/>
      <c r="F53" s="1057"/>
      <c r="G53" s="1056"/>
      <c r="H53" s="1056"/>
      <c r="I53" s="1440" t="s">
        <v>35325</v>
      </c>
      <c r="J53" s="634"/>
      <c r="K53" s="518" t="s">
        <v>14</v>
      </c>
      <c r="L53" s="368" t="s">
        <v>35336</v>
      </c>
      <c r="M53" s="368" t="s">
        <v>35327</v>
      </c>
      <c r="N53" s="368">
        <v>30000</v>
      </c>
      <c r="O53" s="368">
        <v>30000</v>
      </c>
      <c r="P53" s="1065"/>
      <c r="Q53" s="276">
        <f t="shared" si="0"/>
        <v>0</v>
      </c>
      <c r="R53" s="1072"/>
      <c r="S53" s="663"/>
      <c r="T53" s="3069">
        <f t="shared" si="2"/>
        <v>0</v>
      </c>
      <c r="U53" s="3077"/>
      <c r="V53" s="663"/>
      <c r="W53" s="663"/>
      <c r="X53" s="663"/>
      <c r="Y53" s="663"/>
      <c r="Z53" s="291"/>
      <c r="AA53" s="291"/>
      <c r="AB53" s="663"/>
      <c r="AC53" s="663"/>
      <c r="AD53" s="188" t="s">
        <v>14</v>
      </c>
      <c r="AE53" s="188" t="s">
        <v>14</v>
      </c>
      <c r="AF53" s="663"/>
      <c r="AG53" s="663"/>
      <c r="AH53" s="291"/>
      <c r="AI53" s="663"/>
      <c r="AJ53" s="2944"/>
      <c r="AK53" s="2030"/>
    </row>
    <row r="54" spans="1:37" s="1693" customFormat="1" ht="21">
      <c r="A54" s="291">
        <v>53</v>
      </c>
      <c r="B54" s="3101">
        <v>45772</v>
      </c>
      <c r="C54" s="1443" t="s">
        <v>35899</v>
      </c>
      <c r="D54" s="1427" t="s">
        <v>36166</v>
      </c>
      <c r="E54" s="1056"/>
      <c r="F54" s="1057"/>
      <c r="G54" s="1056"/>
      <c r="H54" s="1056"/>
      <c r="I54" s="1440" t="s">
        <v>35325</v>
      </c>
      <c r="J54" s="634"/>
      <c r="K54" s="518" t="s">
        <v>14</v>
      </c>
      <c r="L54" s="368"/>
      <c r="M54" s="368" t="s">
        <v>35327</v>
      </c>
      <c r="N54" s="368">
        <v>15000</v>
      </c>
      <c r="O54" s="368">
        <v>15000</v>
      </c>
      <c r="P54" s="1065"/>
      <c r="Q54" s="276">
        <f t="shared" si="0"/>
        <v>0</v>
      </c>
      <c r="R54" s="636"/>
      <c r="S54" s="663"/>
      <c r="T54" s="3069">
        <f t="shared" si="2"/>
        <v>0</v>
      </c>
      <c r="U54" s="3077"/>
      <c r="V54" s="663"/>
      <c r="W54" s="663"/>
      <c r="X54" s="663"/>
      <c r="Y54" s="663"/>
      <c r="Z54" s="663"/>
      <c r="AA54" s="291"/>
      <c r="AB54" s="663"/>
      <c r="AC54" s="663"/>
      <c r="AD54" s="188"/>
      <c r="AE54" s="188"/>
      <c r="AF54" s="663"/>
      <c r="AG54" s="663"/>
      <c r="AH54" s="663"/>
      <c r="AI54" s="663"/>
      <c r="AJ54" s="3080"/>
      <c r="AK54" s="2032"/>
    </row>
    <row r="55" spans="1:37" s="1074" customFormat="1" ht="21">
      <c r="A55" s="291">
        <v>54</v>
      </c>
      <c r="B55" s="3101">
        <v>45772</v>
      </c>
      <c r="C55" s="3139" t="s">
        <v>39920</v>
      </c>
      <c r="D55" s="1427" t="s">
        <v>35979</v>
      </c>
      <c r="E55" s="1056"/>
      <c r="F55" s="1057"/>
      <c r="G55" s="1056"/>
      <c r="H55" s="1056"/>
      <c r="I55" s="1440" t="s">
        <v>35325</v>
      </c>
      <c r="J55" s="634"/>
      <c r="K55" s="291" t="s">
        <v>14</v>
      </c>
      <c r="L55" s="368" t="s">
        <v>23</v>
      </c>
      <c r="M55" s="368" t="s">
        <v>35327</v>
      </c>
      <c r="N55" s="368">
        <v>25000</v>
      </c>
      <c r="O55" s="368">
        <v>25000</v>
      </c>
      <c r="P55" s="1065"/>
      <c r="Q55" s="276">
        <f t="shared" si="0"/>
        <v>0</v>
      </c>
      <c r="R55" s="1072"/>
      <c r="S55" s="663"/>
      <c r="T55" s="3069">
        <f t="shared" si="2"/>
        <v>0</v>
      </c>
      <c r="U55" s="3077"/>
      <c r="V55" s="663"/>
      <c r="W55" s="663"/>
      <c r="X55" s="663"/>
      <c r="Y55" s="663"/>
      <c r="Z55" s="663"/>
      <c r="AA55" s="663"/>
      <c r="AB55" s="663"/>
      <c r="AC55" s="663"/>
      <c r="AD55" s="188" t="s">
        <v>14</v>
      </c>
      <c r="AE55" s="188"/>
      <c r="AF55" s="663"/>
      <c r="AG55" s="663"/>
      <c r="AH55" s="663"/>
      <c r="AI55" s="291"/>
      <c r="AJ55" s="2944"/>
      <c r="AK55" s="2030"/>
    </row>
    <row r="56" spans="1:37" ht="20.25">
      <c r="A56" s="291">
        <v>55</v>
      </c>
      <c r="B56" s="3101">
        <v>45772</v>
      </c>
      <c r="C56" s="3139" t="s">
        <v>36833</v>
      </c>
      <c r="D56" s="1427" t="s">
        <v>39203</v>
      </c>
      <c r="E56" s="90"/>
      <c r="F56" s="1682"/>
      <c r="G56" s="90"/>
      <c r="H56" s="90"/>
      <c r="I56" s="1440" t="s">
        <v>35325</v>
      </c>
      <c r="J56" s="2004"/>
      <c r="K56" s="291" t="s">
        <v>14</v>
      </c>
      <c r="L56" s="757" t="s">
        <v>27</v>
      </c>
      <c r="M56" s="757" t="s">
        <v>35327</v>
      </c>
      <c r="N56" s="368">
        <v>20000</v>
      </c>
      <c r="O56" s="368">
        <v>20000</v>
      </c>
      <c r="P56" s="1690"/>
      <c r="Q56" s="278">
        <f t="shared" si="0"/>
        <v>0</v>
      </c>
      <c r="R56" s="1690"/>
      <c r="S56" s="1691"/>
      <c r="T56" s="277">
        <f t="shared" si="2"/>
        <v>0</v>
      </c>
      <c r="U56" s="3075"/>
      <c r="V56" s="291"/>
      <c r="W56" s="291"/>
      <c r="X56" s="291"/>
      <c r="Y56" s="291"/>
      <c r="Z56" s="291"/>
      <c r="AA56" s="291"/>
      <c r="AB56" s="291"/>
      <c r="AC56" s="291"/>
      <c r="AD56" s="291"/>
      <c r="AE56" s="291"/>
      <c r="AF56" s="291"/>
      <c r="AG56" s="291"/>
      <c r="AH56" s="291"/>
      <c r="AI56" s="291"/>
      <c r="AJ56" s="3013"/>
    </row>
    <row r="57" spans="1:37" ht="20.25">
      <c r="A57" s="291">
        <v>56</v>
      </c>
      <c r="B57" s="3101">
        <v>45772</v>
      </c>
      <c r="C57" s="3140" t="s">
        <v>36699</v>
      </c>
      <c r="D57" s="1427" t="s">
        <v>39921</v>
      </c>
      <c r="E57" s="100"/>
      <c r="F57" s="514"/>
      <c r="G57" s="100"/>
      <c r="H57" s="100"/>
      <c r="I57" s="1440" t="s">
        <v>35325</v>
      </c>
      <c r="J57" s="634"/>
      <c r="K57" s="291" t="s">
        <v>14</v>
      </c>
      <c r="L57" s="368" t="s">
        <v>27</v>
      </c>
      <c r="M57" s="368" t="s">
        <v>35327</v>
      </c>
      <c r="N57" s="368">
        <v>15000</v>
      </c>
      <c r="O57" s="368">
        <v>15000</v>
      </c>
      <c r="P57" s="586"/>
      <c r="Q57" s="278">
        <f t="shared" si="0"/>
        <v>0</v>
      </c>
      <c r="R57" s="586"/>
      <c r="S57" s="587"/>
      <c r="T57" s="482">
        <f t="shared" si="2"/>
        <v>0</v>
      </c>
      <c r="U57" s="3075"/>
      <c r="V57" s="291"/>
      <c r="W57" s="291"/>
      <c r="X57" s="291"/>
      <c r="Y57" s="291"/>
      <c r="Z57" s="291"/>
      <c r="AA57" s="291"/>
      <c r="AB57" s="291"/>
      <c r="AC57" s="291" t="s">
        <v>14</v>
      </c>
      <c r="AD57" s="291"/>
      <c r="AE57" s="291"/>
      <c r="AF57" s="291"/>
      <c r="AG57" s="291"/>
      <c r="AH57" s="291"/>
      <c r="AI57" s="291"/>
      <c r="AJ57" s="3013"/>
    </row>
    <row r="58" spans="1:37" s="12" customFormat="1" ht="20.25">
      <c r="A58" s="291">
        <v>57</v>
      </c>
      <c r="B58" s="3101">
        <v>45772</v>
      </c>
      <c r="C58" s="1443" t="s">
        <v>39391</v>
      </c>
      <c r="D58" s="1443" t="s">
        <v>35795</v>
      </c>
      <c r="E58" s="100"/>
      <c r="F58" s="514"/>
      <c r="G58" s="100"/>
      <c r="H58" s="100"/>
      <c r="I58" s="1440" t="s">
        <v>35325</v>
      </c>
      <c r="J58" s="634"/>
      <c r="K58" s="291" t="s">
        <v>14</v>
      </c>
      <c r="L58" s="368" t="s">
        <v>23</v>
      </c>
      <c r="M58" s="368" t="s">
        <v>35327</v>
      </c>
      <c r="N58" s="368">
        <v>15000</v>
      </c>
      <c r="O58" s="368">
        <v>15000</v>
      </c>
      <c r="P58" s="586"/>
      <c r="Q58" s="278">
        <f t="shared" si="0"/>
        <v>0</v>
      </c>
      <c r="R58" s="586"/>
      <c r="S58" s="587"/>
      <c r="T58" s="482">
        <f t="shared" si="2"/>
        <v>0</v>
      </c>
      <c r="U58" s="3075"/>
      <c r="V58" s="291"/>
      <c r="W58" s="291"/>
      <c r="X58" s="291"/>
      <c r="Y58" s="291"/>
      <c r="Z58" s="291"/>
      <c r="AA58" s="291"/>
      <c r="AB58" s="291"/>
      <c r="AC58" s="291"/>
      <c r="AD58" s="291" t="s">
        <v>14</v>
      </c>
      <c r="AE58" s="291"/>
      <c r="AF58" s="291"/>
      <c r="AG58" s="291"/>
      <c r="AH58" s="291"/>
      <c r="AI58" s="291"/>
      <c r="AJ58" s="3081"/>
    </row>
    <row r="59" spans="1:37" ht="20.25">
      <c r="A59" s="291">
        <v>58</v>
      </c>
      <c r="B59" s="3101">
        <v>45773</v>
      </c>
      <c r="C59" s="3139" t="s">
        <v>39922</v>
      </c>
      <c r="D59" s="1427" t="s">
        <v>39923</v>
      </c>
      <c r="E59" s="100"/>
      <c r="F59" s="514"/>
      <c r="G59" s="100"/>
      <c r="H59" s="100"/>
      <c r="I59" s="1440" t="s">
        <v>35325</v>
      </c>
      <c r="J59" s="634"/>
      <c r="K59" s="291" t="s">
        <v>14</v>
      </c>
      <c r="L59" s="368" t="s">
        <v>39924</v>
      </c>
      <c r="M59" s="368" t="s">
        <v>35327</v>
      </c>
      <c r="N59" s="368">
        <v>25000</v>
      </c>
      <c r="O59" s="368">
        <v>25000</v>
      </c>
      <c r="P59" s="586"/>
      <c r="Q59" s="278">
        <f t="shared" si="0"/>
        <v>0</v>
      </c>
      <c r="R59" s="586"/>
      <c r="S59" s="587"/>
      <c r="T59" s="482">
        <f t="shared" si="2"/>
        <v>0</v>
      </c>
      <c r="U59" s="3075" t="s">
        <v>14</v>
      </c>
      <c r="V59" s="291"/>
      <c r="W59" s="291"/>
      <c r="X59" s="291"/>
      <c r="Y59" s="291"/>
      <c r="Z59" s="291"/>
      <c r="AA59" s="291"/>
      <c r="AB59" s="291"/>
      <c r="AC59" s="291"/>
      <c r="AD59" s="291"/>
      <c r="AE59" s="291"/>
      <c r="AF59" s="291"/>
      <c r="AG59" s="291"/>
      <c r="AH59" s="291"/>
      <c r="AI59" s="291"/>
      <c r="AJ59" s="3013"/>
    </row>
    <row r="60" spans="1:37" s="481" customFormat="1" ht="20.25">
      <c r="A60" s="291">
        <v>59</v>
      </c>
      <c r="B60" s="3101">
        <v>45773</v>
      </c>
      <c r="C60" s="3140" t="s">
        <v>39925</v>
      </c>
      <c r="D60" s="1427" t="s">
        <v>36712</v>
      </c>
      <c r="E60" s="100"/>
      <c r="F60" s="514"/>
      <c r="G60" s="100"/>
      <c r="H60" s="100"/>
      <c r="I60" s="1440" t="s">
        <v>35325</v>
      </c>
      <c r="J60" s="291"/>
      <c r="K60" s="291" t="s">
        <v>14</v>
      </c>
      <c r="L60" s="368" t="s">
        <v>39926</v>
      </c>
      <c r="M60" s="368" t="s">
        <v>35327</v>
      </c>
      <c r="N60" s="368">
        <v>60000</v>
      </c>
      <c r="O60" s="368">
        <v>60000</v>
      </c>
      <c r="P60" s="586"/>
      <c r="Q60" s="278">
        <f t="shared" si="0"/>
        <v>0</v>
      </c>
      <c r="R60" s="586"/>
      <c r="S60" s="587"/>
      <c r="T60" s="482">
        <f t="shared" si="2"/>
        <v>0</v>
      </c>
      <c r="U60" s="3075"/>
      <c r="V60" s="291"/>
      <c r="W60" s="291"/>
      <c r="X60" s="291"/>
      <c r="Y60" s="291" t="s">
        <v>14</v>
      </c>
      <c r="Z60" s="291" t="s">
        <v>14</v>
      </c>
      <c r="AA60" s="291"/>
      <c r="AB60" s="291" t="s">
        <v>14</v>
      </c>
      <c r="AC60" s="291" t="s">
        <v>14</v>
      </c>
      <c r="AD60" s="291"/>
      <c r="AE60" s="291"/>
      <c r="AF60" s="291"/>
      <c r="AG60" s="291"/>
      <c r="AH60" s="291"/>
      <c r="AI60" s="291"/>
      <c r="AJ60" s="3082"/>
    </row>
    <row r="61" spans="1:37" ht="20.25">
      <c r="A61" s="291">
        <v>60</v>
      </c>
      <c r="B61" s="3101">
        <v>45773</v>
      </c>
      <c r="C61" s="1443" t="s">
        <v>36716</v>
      </c>
      <c r="D61" s="1443" t="s">
        <v>36312</v>
      </c>
      <c r="E61" s="100"/>
      <c r="F61" s="520"/>
      <c r="G61" s="100"/>
      <c r="H61" s="100"/>
      <c r="I61" s="1440" t="s">
        <v>35325</v>
      </c>
      <c r="J61" s="291"/>
      <c r="K61" s="291" t="s">
        <v>14</v>
      </c>
      <c r="L61" s="368" t="s">
        <v>29</v>
      </c>
      <c r="M61" s="368" t="s">
        <v>35327</v>
      </c>
      <c r="N61" s="368">
        <v>15000</v>
      </c>
      <c r="O61" s="368">
        <v>15000</v>
      </c>
      <c r="P61" s="276"/>
      <c r="Q61" s="278">
        <f t="shared" si="0"/>
        <v>0</v>
      </c>
      <c r="R61" s="368"/>
      <c r="S61" s="291"/>
      <c r="T61" s="482">
        <f t="shared" si="2"/>
        <v>0</v>
      </c>
      <c r="U61" s="3075"/>
      <c r="V61" s="291"/>
      <c r="W61" s="291"/>
      <c r="X61" s="291"/>
      <c r="Y61" s="291"/>
      <c r="Z61" s="291"/>
      <c r="AA61" s="291"/>
      <c r="AB61" s="291" t="s">
        <v>14</v>
      </c>
      <c r="AC61" s="291"/>
      <c r="AD61" s="291"/>
      <c r="AE61" s="291"/>
      <c r="AF61" s="291"/>
      <c r="AG61" s="291"/>
      <c r="AH61" s="291"/>
      <c r="AI61" s="291"/>
      <c r="AJ61" s="3083"/>
    </row>
    <row r="62" spans="1:37" ht="20.25">
      <c r="A62" s="291">
        <v>61</v>
      </c>
      <c r="B62" s="3101">
        <v>45774</v>
      </c>
      <c r="C62" s="3140" t="s">
        <v>39927</v>
      </c>
      <c r="D62" s="1427" t="s">
        <v>39928</v>
      </c>
      <c r="E62" s="100"/>
      <c r="F62" s="514"/>
      <c r="G62" s="100"/>
      <c r="H62" s="100"/>
      <c r="I62" s="1440" t="s">
        <v>35325</v>
      </c>
      <c r="J62" s="291"/>
      <c r="K62" s="291" t="s">
        <v>14</v>
      </c>
      <c r="L62" s="368" t="s">
        <v>26</v>
      </c>
      <c r="M62" s="368" t="s">
        <v>35327</v>
      </c>
      <c r="N62" s="368">
        <v>25000</v>
      </c>
      <c r="O62" s="368">
        <v>25000</v>
      </c>
      <c r="P62" s="276"/>
      <c r="Q62" s="278">
        <f t="shared" si="0"/>
        <v>0</v>
      </c>
      <c r="R62" s="368"/>
      <c r="S62" s="291"/>
      <c r="T62" s="482">
        <f t="shared" si="2"/>
        <v>0</v>
      </c>
      <c r="U62" s="3075"/>
      <c r="V62" s="291"/>
      <c r="W62" s="291"/>
      <c r="X62" s="291"/>
      <c r="Y62" s="291"/>
      <c r="Z62" s="291"/>
      <c r="AA62" s="291"/>
      <c r="AB62" s="291"/>
      <c r="AC62" s="291"/>
      <c r="AD62" s="291"/>
      <c r="AE62" s="291"/>
      <c r="AF62" s="291"/>
      <c r="AG62" s="291"/>
      <c r="AH62" s="291" t="s">
        <v>14</v>
      </c>
      <c r="AI62" s="291"/>
      <c r="AJ62" s="3013"/>
    </row>
    <row r="63" spans="1:37" ht="20.25">
      <c r="A63" s="291">
        <v>62</v>
      </c>
      <c r="B63" s="3101">
        <v>45774</v>
      </c>
      <c r="C63" s="3139" t="s">
        <v>39929</v>
      </c>
      <c r="D63" s="1427" t="s">
        <v>39930</v>
      </c>
      <c r="E63" s="100"/>
      <c r="F63" s="514"/>
      <c r="G63" s="100"/>
      <c r="H63" s="100"/>
      <c r="I63" s="1440" t="s">
        <v>35325</v>
      </c>
      <c r="J63" s="291"/>
      <c r="K63" s="291" t="s">
        <v>14</v>
      </c>
      <c r="L63" s="368" t="s">
        <v>23</v>
      </c>
      <c r="M63" s="368" t="s">
        <v>35327</v>
      </c>
      <c r="N63" s="368">
        <v>15000</v>
      </c>
      <c r="O63" s="368">
        <v>15000</v>
      </c>
      <c r="P63" s="276"/>
      <c r="Q63" s="278">
        <f>N63-O63-P63</f>
        <v>0</v>
      </c>
      <c r="R63" s="368"/>
      <c r="S63" s="291"/>
      <c r="T63" s="482">
        <f>N63-O63-P63-Q63+R63-S63</f>
        <v>0</v>
      </c>
      <c r="U63" s="3075"/>
      <c r="V63" s="291"/>
      <c r="W63" s="291"/>
      <c r="X63" s="291"/>
      <c r="Y63" s="291"/>
      <c r="Z63" s="291"/>
      <c r="AA63" s="291"/>
      <c r="AB63" s="291"/>
      <c r="AC63" s="291"/>
      <c r="AD63" s="291" t="s">
        <v>14</v>
      </c>
      <c r="AE63" s="291"/>
      <c r="AF63" s="291"/>
      <c r="AG63" s="291"/>
      <c r="AH63" s="291"/>
      <c r="AI63" s="291"/>
      <c r="AJ63" s="3083"/>
    </row>
    <row r="64" spans="1:37" ht="20.25">
      <c r="A64" s="291">
        <v>63</v>
      </c>
      <c r="B64" s="3101">
        <v>45775</v>
      </c>
      <c r="C64" s="3139" t="s">
        <v>39931</v>
      </c>
      <c r="D64" s="1427" t="s">
        <v>39932</v>
      </c>
      <c r="E64" s="100"/>
      <c r="F64" s="514"/>
      <c r="G64" s="100"/>
      <c r="H64" s="100"/>
      <c r="I64" s="1440" t="s">
        <v>35325</v>
      </c>
      <c r="J64" s="291"/>
      <c r="K64" s="291" t="s">
        <v>14</v>
      </c>
      <c r="L64" s="368" t="s">
        <v>23</v>
      </c>
      <c r="M64" s="368" t="s">
        <v>35327</v>
      </c>
      <c r="N64" s="368">
        <v>15000</v>
      </c>
      <c r="O64" s="368">
        <v>15000</v>
      </c>
      <c r="P64" s="276"/>
      <c r="Q64" s="278">
        <f>N64-O64-P64</f>
        <v>0</v>
      </c>
      <c r="R64" s="368"/>
      <c r="S64" s="291"/>
      <c r="T64" s="482">
        <f>N64-O64-P64-Q64+R64-S64</f>
        <v>0</v>
      </c>
      <c r="U64" s="3075"/>
      <c r="V64" s="291"/>
      <c r="W64" s="291"/>
      <c r="X64" s="291"/>
      <c r="Y64" s="291"/>
      <c r="Z64" s="291"/>
      <c r="AA64" s="291"/>
      <c r="AB64" s="291"/>
      <c r="AC64" s="291"/>
      <c r="AD64" s="291" t="s">
        <v>14</v>
      </c>
      <c r="AE64" s="291"/>
      <c r="AF64" s="291"/>
      <c r="AG64" s="291"/>
      <c r="AH64" s="291"/>
      <c r="AI64" s="291"/>
      <c r="AJ64" s="3013"/>
    </row>
    <row r="65" spans="1:37" ht="20.25">
      <c r="A65" s="291">
        <v>64</v>
      </c>
      <c r="B65" s="3101">
        <v>45775</v>
      </c>
      <c r="C65" s="3140" t="s">
        <v>39933</v>
      </c>
      <c r="D65" s="1427" t="s">
        <v>38124</v>
      </c>
      <c r="E65" s="100"/>
      <c r="F65" s="514"/>
      <c r="G65" s="100"/>
      <c r="H65" s="100"/>
      <c r="I65" s="1440" t="s">
        <v>35325</v>
      </c>
      <c r="J65" s="291"/>
      <c r="K65" s="291" t="s">
        <v>14</v>
      </c>
      <c r="L65" s="368" t="s">
        <v>36808</v>
      </c>
      <c r="M65" s="368" t="s">
        <v>35327</v>
      </c>
      <c r="N65" s="368">
        <v>30000</v>
      </c>
      <c r="O65" s="368">
        <v>30000</v>
      </c>
      <c r="P65" s="276"/>
      <c r="Q65" s="278">
        <f t="shared" si="0"/>
        <v>0</v>
      </c>
      <c r="R65" s="368"/>
      <c r="S65" s="291"/>
      <c r="T65" s="482">
        <f t="shared" si="2"/>
        <v>0</v>
      </c>
      <c r="U65" s="3075"/>
      <c r="V65" s="291"/>
      <c r="W65" s="291"/>
      <c r="X65" s="291"/>
      <c r="Y65" s="291" t="s">
        <v>14</v>
      </c>
      <c r="Z65" s="291"/>
      <c r="AA65" s="291"/>
      <c r="AB65" s="291"/>
      <c r="AC65" s="291" t="s">
        <v>14</v>
      </c>
      <c r="AD65" s="291"/>
      <c r="AE65" s="291"/>
      <c r="AF65" s="291"/>
      <c r="AG65" s="291"/>
      <c r="AH65" s="291"/>
      <c r="AI65" s="291"/>
      <c r="AJ65" s="3013"/>
    </row>
    <row r="66" spans="1:37" ht="20.25">
      <c r="A66" s="291">
        <v>65</v>
      </c>
      <c r="B66" s="3101">
        <v>45776</v>
      </c>
      <c r="C66" s="1074" t="s">
        <v>39934</v>
      </c>
      <c r="D66" s="1083" t="s">
        <v>33735</v>
      </c>
      <c r="E66"/>
      <c r="F66" s="521"/>
      <c r="G66"/>
      <c r="H66"/>
      <c r="I66" s="1440" t="s">
        <v>35325</v>
      </c>
      <c r="J66" s="291"/>
      <c r="K66" s="460" t="s">
        <v>14</v>
      </c>
      <c r="L66" s="368" t="s">
        <v>31</v>
      </c>
      <c r="M66" s="368" t="s">
        <v>35327</v>
      </c>
      <c r="N66" s="368">
        <v>10000</v>
      </c>
      <c r="O66" s="368">
        <v>10014</v>
      </c>
      <c r="P66" s="276"/>
      <c r="Q66" s="278"/>
      <c r="R66" s="368"/>
      <c r="S66" s="291"/>
      <c r="T66" s="482"/>
      <c r="U66" s="3075"/>
      <c r="V66" s="291"/>
      <c r="W66" s="291"/>
      <c r="X66" s="291"/>
      <c r="Y66" s="291" t="s">
        <v>14</v>
      </c>
      <c r="Z66" s="291"/>
      <c r="AA66" s="291"/>
      <c r="AB66" s="291"/>
      <c r="AC66" s="291"/>
      <c r="AD66" s="291"/>
      <c r="AE66" s="291"/>
      <c r="AF66" s="291"/>
      <c r="AG66" s="291"/>
      <c r="AH66" s="291"/>
      <c r="AI66" s="291"/>
      <c r="AJ66" s="3013"/>
    </row>
    <row r="67" spans="1:37" ht="20.25">
      <c r="A67" s="291">
        <v>66</v>
      </c>
      <c r="B67" s="3101">
        <v>45777</v>
      </c>
      <c r="C67" s="1074" t="s">
        <v>40102</v>
      </c>
      <c r="D67" s="1083" t="s">
        <v>40103</v>
      </c>
      <c r="E67" s="399"/>
      <c r="F67" s="756"/>
      <c r="G67" s="399"/>
      <c r="H67" s="399"/>
      <c r="I67" s="1440" t="s">
        <v>35325</v>
      </c>
      <c r="J67" s="518"/>
      <c r="K67" s="518" t="s">
        <v>14</v>
      </c>
      <c r="L67" s="755" t="s">
        <v>35373</v>
      </c>
      <c r="M67" s="368" t="s">
        <v>35327</v>
      </c>
      <c r="N67" s="368">
        <v>30000</v>
      </c>
      <c r="O67" s="368">
        <v>30000</v>
      </c>
      <c r="P67" s="759"/>
      <c r="Q67" s="278">
        <f t="shared" si="0"/>
        <v>0</v>
      </c>
      <c r="R67" s="755"/>
      <c r="S67" s="518"/>
      <c r="T67" s="482">
        <f t="shared" si="2"/>
        <v>0</v>
      </c>
      <c r="U67" s="3075"/>
      <c r="V67" s="291"/>
      <c r="W67" s="291"/>
      <c r="X67" s="291"/>
      <c r="Y67" s="291"/>
      <c r="Z67" s="291"/>
      <c r="AA67" s="291"/>
      <c r="AB67" s="291"/>
      <c r="AC67" s="291"/>
      <c r="AD67" s="291"/>
      <c r="AE67" s="291" t="s">
        <v>14</v>
      </c>
      <c r="AF67" s="291" t="s">
        <v>14</v>
      </c>
      <c r="AG67" s="291"/>
      <c r="AH67" s="291"/>
      <c r="AI67" s="291"/>
      <c r="AJ67" s="3013"/>
    </row>
    <row r="68" spans="1:37" s="5" customFormat="1" ht="20.25">
      <c r="A68" s="291">
        <v>67</v>
      </c>
      <c r="B68" s="3101">
        <v>45778</v>
      </c>
      <c r="C68" s="1074" t="s">
        <v>40104</v>
      </c>
      <c r="D68" s="1083" t="s">
        <v>40105</v>
      </c>
      <c r="E68" s="100"/>
      <c r="F68" s="514"/>
      <c r="G68" s="100"/>
      <c r="H68" s="100"/>
      <c r="I68" s="1440" t="s">
        <v>35325</v>
      </c>
      <c r="J68" s="291"/>
      <c r="K68" s="518" t="s">
        <v>14</v>
      </c>
      <c r="L68" s="368" t="s">
        <v>30</v>
      </c>
      <c r="M68" s="368" t="s">
        <v>35327</v>
      </c>
      <c r="N68" s="368">
        <v>25000</v>
      </c>
      <c r="O68" s="368">
        <v>25000</v>
      </c>
      <c r="P68" s="276"/>
      <c r="Q68" s="278">
        <f t="shared" si="0"/>
        <v>0</v>
      </c>
      <c r="R68" s="368"/>
      <c r="S68" s="291"/>
      <c r="T68" s="482">
        <f t="shared" si="2"/>
        <v>0</v>
      </c>
      <c r="U68" s="3075"/>
      <c r="V68" s="291"/>
      <c r="W68" s="291"/>
      <c r="X68" s="291"/>
      <c r="Y68" s="291"/>
      <c r="Z68" s="291" t="s">
        <v>14</v>
      </c>
      <c r="AA68" s="291"/>
      <c r="AB68" s="291"/>
      <c r="AC68" s="291"/>
      <c r="AD68" s="291"/>
      <c r="AE68" s="291"/>
      <c r="AF68" s="291"/>
      <c r="AG68" s="291"/>
      <c r="AH68" s="291"/>
      <c r="AI68" s="291"/>
      <c r="AJ68" s="3013"/>
      <c r="AK68" s="2033"/>
    </row>
    <row r="69" spans="1:37" s="1633" customFormat="1" ht="20.25">
      <c r="A69" s="291">
        <v>68</v>
      </c>
      <c r="B69" s="3101">
        <v>45778</v>
      </c>
      <c r="C69" s="1074" t="s">
        <v>35824</v>
      </c>
      <c r="D69" s="1443" t="s">
        <v>40106</v>
      </c>
      <c r="E69" s="1546"/>
      <c r="F69" s="2823"/>
      <c r="G69" s="1546"/>
      <c r="H69" s="1546"/>
      <c r="I69" s="1440" t="s">
        <v>35325</v>
      </c>
      <c r="J69" s="27"/>
      <c r="K69" s="3170" t="s">
        <v>14</v>
      </c>
      <c r="L69" s="2001" t="s">
        <v>35651</v>
      </c>
      <c r="M69" s="2001" t="s">
        <v>35327</v>
      </c>
      <c r="N69" s="2001">
        <v>40000</v>
      </c>
      <c r="O69" s="368">
        <v>35000</v>
      </c>
      <c r="P69" s="98"/>
      <c r="Q69" s="3169">
        <f t="shared" si="0"/>
        <v>5000</v>
      </c>
      <c r="R69" s="2001"/>
      <c r="S69" s="27"/>
      <c r="T69" s="3071">
        <f t="shared" si="2"/>
        <v>0</v>
      </c>
      <c r="U69" s="3084"/>
      <c r="V69" s="27"/>
      <c r="W69" s="27"/>
      <c r="X69" s="27"/>
      <c r="Y69" s="27"/>
      <c r="Z69" s="27"/>
      <c r="AA69" s="27" t="s">
        <v>14</v>
      </c>
      <c r="AB69" s="27"/>
      <c r="AC69" s="27" t="s">
        <v>14</v>
      </c>
      <c r="AD69" s="27"/>
      <c r="AE69" s="27"/>
      <c r="AF69" s="27"/>
      <c r="AG69" s="27"/>
      <c r="AH69" s="27"/>
      <c r="AI69" s="27"/>
      <c r="AJ69" s="3076"/>
      <c r="AK69" s="2359"/>
    </row>
    <row r="70" spans="1:37" s="5" customFormat="1" ht="20.25">
      <c r="A70" s="291">
        <v>69</v>
      </c>
      <c r="B70" s="3101">
        <v>45779</v>
      </c>
      <c r="C70" s="1074" t="s">
        <v>40107</v>
      </c>
      <c r="D70" s="1083" t="s">
        <v>40108</v>
      </c>
      <c r="E70" s="100"/>
      <c r="F70" s="514"/>
      <c r="G70" s="100"/>
      <c r="H70" s="100"/>
      <c r="I70" s="1440" t="s">
        <v>35325</v>
      </c>
      <c r="J70" s="291"/>
      <c r="K70" s="291" t="s">
        <v>14</v>
      </c>
      <c r="L70" s="368" t="s">
        <v>31</v>
      </c>
      <c r="M70" s="368" t="s">
        <v>35327</v>
      </c>
      <c r="N70" s="368">
        <v>15000</v>
      </c>
      <c r="O70" s="368">
        <v>15000</v>
      </c>
      <c r="P70" s="276"/>
      <c r="Q70" s="278">
        <f t="shared" si="0"/>
        <v>0</v>
      </c>
      <c r="R70" s="368"/>
      <c r="S70" s="291"/>
      <c r="T70" s="482">
        <f t="shared" si="2"/>
        <v>0</v>
      </c>
      <c r="U70" s="3075"/>
      <c r="V70" s="291"/>
      <c r="W70" s="291"/>
      <c r="X70" s="291"/>
      <c r="Y70" s="291" t="s">
        <v>14</v>
      </c>
      <c r="Z70" s="291"/>
      <c r="AA70" s="291"/>
      <c r="AB70" s="291"/>
      <c r="AC70" s="291"/>
      <c r="AD70" s="291"/>
      <c r="AE70" s="291"/>
      <c r="AF70" s="291"/>
      <c r="AG70" s="291"/>
      <c r="AH70" s="291"/>
      <c r="AI70" s="291"/>
      <c r="AJ70" s="3013"/>
      <c r="AK70" s="2033"/>
    </row>
    <row r="71" spans="1:37" s="5" customFormat="1" ht="20.25">
      <c r="A71" s="291">
        <v>70</v>
      </c>
      <c r="B71" s="3101">
        <v>45779</v>
      </c>
      <c r="C71" s="1443" t="s">
        <v>40109</v>
      </c>
      <c r="D71" s="1083" t="s">
        <v>40110</v>
      </c>
      <c r="E71" s="100"/>
      <c r="F71" s="514"/>
      <c r="G71" s="100"/>
      <c r="H71" s="100"/>
      <c r="I71" s="1440" t="s">
        <v>35325</v>
      </c>
      <c r="J71" s="291"/>
      <c r="K71" s="291" t="s">
        <v>14</v>
      </c>
      <c r="L71" s="368" t="s">
        <v>26</v>
      </c>
      <c r="M71" s="368" t="s">
        <v>35327</v>
      </c>
      <c r="N71" s="368">
        <v>30000</v>
      </c>
      <c r="O71" s="368">
        <v>30000</v>
      </c>
      <c r="P71" s="276"/>
      <c r="Q71" s="278">
        <f t="shared" si="0"/>
        <v>0</v>
      </c>
      <c r="R71" s="368"/>
      <c r="S71" s="291"/>
      <c r="T71" s="482">
        <f t="shared" si="2"/>
        <v>0</v>
      </c>
      <c r="U71" s="3075"/>
      <c r="V71" s="291"/>
      <c r="W71" s="291"/>
      <c r="X71" s="291"/>
      <c r="Y71" s="291"/>
      <c r="Z71" s="291"/>
      <c r="AA71" s="291"/>
      <c r="AB71" s="291"/>
      <c r="AC71" s="291"/>
      <c r="AD71" s="291"/>
      <c r="AE71" s="291"/>
      <c r="AF71" s="291"/>
      <c r="AG71" s="291"/>
      <c r="AH71" s="291" t="s">
        <v>14</v>
      </c>
      <c r="AI71" s="291"/>
      <c r="AJ71" s="3013"/>
      <c r="AK71" s="2033"/>
    </row>
    <row r="72" spans="1:37" s="5" customFormat="1" ht="20.25">
      <c r="A72" s="291">
        <v>71</v>
      </c>
      <c r="B72" s="3101">
        <v>45779</v>
      </c>
      <c r="C72" s="1074" t="s">
        <v>35968</v>
      </c>
      <c r="D72" s="1083" t="s">
        <v>40111</v>
      </c>
      <c r="E72" s="100"/>
      <c r="F72" s="514"/>
      <c r="G72" s="100"/>
      <c r="H72" s="100"/>
      <c r="I72" s="1440" t="s">
        <v>35325</v>
      </c>
      <c r="J72" s="291"/>
      <c r="K72" s="291" t="s">
        <v>14</v>
      </c>
      <c r="L72" s="368" t="s">
        <v>39924</v>
      </c>
      <c r="M72" s="368" t="s">
        <v>35327</v>
      </c>
      <c r="N72" s="368">
        <v>15000</v>
      </c>
      <c r="O72" s="368">
        <v>15000</v>
      </c>
      <c r="P72" s="276"/>
      <c r="Q72" s="278">
        <f t="shared" si="0"/>
        <v>0</v>
      </c>
      <c r="R72" s="368"/>
      <c r="S72" s="291"/>
      <c r="T72" s="482">
        <f t="shared" si="2"/>
        <v>0</v>
      </c>
      <c r="U72" s="3075" t="s">
        <v>14</v>
      </c>
      <c r="V72" s="291"/>
      <c r="W72" s="291"/>
      <c r="X72" s="291"/>
      <c r="Y72" s="291"/>
      <c r="Z72" s="291"/>
      <c r="AA72" s="291"/>
      <c r="AB72" s="291"/>
      <c r="AC72" s="291"/>
      <c r="AD72" s="291"/>
      <c r="AE72" s="291"/>
      <c r="AF72" s="291"/>
      <c r="AG72" s="291"/>
      <c r="AH72" s="291"/>
      <c r="AI72" s="291"/>
      <c r="AJ72" s="3013"/>
      <c r="AK72" s="2033"/>
    </row>
    <row r="73" spans="1:37" s="758" customFormat="1" ht="21">
      <c r="A73" s="291">
        <v>72</v>
      </c>
      <c r="B73" s="3101">
        <v>45779</v>
      </c>
      <c r="C73" s="1074" t="s">
        <v>40112</v>
      </c>
      <c r="D73" s="1074" t="s">
        <v>35854</v>
      </c>
      <c r="E73" s="1056"/>
      <c r="F73" s="1056"/>
      <c r="G73" s="1057"/>
      <c r="H73" s="1599"/>
      <c r="I73" s="1440" t="s">
        <v>35325</v>
      </c>
      <c r="J73" s="291"/>
      <c r="K73" s="291" t="s">
        <v>14</v>
      </c>
      <c r="L73" s="368"/>
      <c r="M73" s="368" t="s">
        <v>35327</v>
      </c>
      <c r="N73" s="368">
        <v>20000</v>
      </c>
      <c r="O73" s="368">
        <v>20000</v>
      </c>
      <c r="P73" s="1095"/>
      <c r="Q73" s="278">
        <f t="shared" si="0"/>
        <v>0</v>
      </c>
      <c r="R73" s="368"/>
      <c r="S73" s="291"/>
      <c r="T73" s="482">
        <f t="shared" si="2"/>
        <v>0</v>
      </c>
      <c r="U73" s="3075"/>
      <c r="V73" s="291"/>
      <c r="W73" s="291"/>
      <c r="X73" s="291"/>
      <c r="Y73" s="291"/>
      <c r="Z73" s="291"/>
      <c r="AA73" s="291"/>
      <c r="AB73" s="291"/>
      <c r="AC73" s="291"/>
      <c r="AD73" s="291"/>
      <c r="AE73" s="291"/>
      <c r="AF73" s="291"/>
      <c r="AG73" s="291"/>
      <c r="AH73" s="291"/>
      <c r="AI73" s="291"/>
      <c r="AJ73" s="3076"/>
      <c r="AK73" s="2034"/>
    </row>
    <row r="74" spans="1:37" s="758" customFormat="1" ht="21">
      <c r="A74" s="291">
        <v>73</v>
      </c>
      <c r="B74" s="3101">
        <v>45779</v>
      </c>
      <c r="C74" s="1083" t="s">
        <v>40121</v>
      </c>
      <c r="D74" s="1074" t="s">
        <v>40113</v>
      </c>
      <c r="E74" s="1056"/>
      <c r="F74" s="1056"/>
      <c r="G74" s="1057"/>
      <c r="H74" s="1599"/>
      <c r="I74" s="1440" t="s">
        <v>35325</v>
      </c>
      <c r="J74" s="291"/>
      <c r="K74" s="291" t="s">
        <v>14</v>
      </c>
      <c r="L74" s="368" t="s">
        <v>26</v>
      </c>
      <c r="M74" s="368" t="s">
        <v>35327</v>
      </c>
      <c r="N74" s="368">
        <v>25000</v>
      </c>
      <c r="O74" s="368">
        <v>25000</v>
      </c>
      <c r="P74" s="1095"/>
      <c r="Q74" s="278">
        <f t="shared" si="0"/>
        <v>0</v>
      </c>
      <c r="R74" s="368"/>
      <c r="S74" s="291"/>
      <c r="T74" s="482">
        <f t="shared" si="2"/>
        <v>0</v>
      </c>
      <c r="U74" s="3075"/>
      <c r="V74" s="291"/>
      <c r="W74" s="291"/>
      <c r="X74" s="291"/>
      <c r="Y74" s="291"/>
      <c r="Z74" s="291"/>
      <c r="AA74" s="291"/>
      <c r="AB74" s="291"/>
      <c r="AC74" s="291"/>
      <c r="AD74" s="291"/>
      <c r="AE74" s="291"/>
      <c r="AF74" s="291"/>
      <c r="AG74" s="291"/>
      <c r="AH74" s="291" t="s">
        <v>14</v>
      </c>
      <c r="AI74" s="291"/>
      <c r="AJ74" s="3076"/>
      <c r="AK74" s="2034"/>
    </row>
    <row r="75" spans="1:37" s="758" customFormat="1" ht="20.25">
      <c r="A75" s="291">
        <v>74</v>
      </c>
      <c r="B75" s="3101">
        <v>45780</v>
      </c>
      <c r="C75" s="1074" t="s">
        <v>40114</v>
      </c>
      <c r="D75" s="1083" t="s">
        <v>35498</v>
      </c>
      <c r="E75" s="100"/>
      <c r="F75" s="514"/>
      <c r="G75" s="100"/>
      <c r="H75" s="100"/>
      <c r="I75" s="1440" t="s">
        <v>35325</v>
      </c>
      <c r="J75" s="291"/>
      <c r="K75" s="291" t="s">
        <v>14</v>
      </c>
      <c r="L75" s="368" t="s">
        <v>8301</v>
      </c>
      <c r="M75" s="368" t="s">
        <v>35327</v>
      </c>
      <c r="N75" s="368">
        <v>15000</v>
      </c>
      <c r="O75" s="368">
        <v>15000</v>
      </c>
      <c r="P75" s="276"/>
      <c r="Q75" s="278">
        <f t="shared" ref="Q75:Q116" si="3">N75-O75-P75</f>
        <v>0</v>
      </c>
      <c r="R75" s="368"/>
      <c r="S75" s="291"/>
      <c r="T75" s="482">
        <f t="shared" ref="T75:T108" si="4">N75-O75-P75-Q75+R75-S75</f>
        <v>0</v>
      </c>
      <c r="U75" s="3075"/>
      <c r="V75" s="291"/>
      <c r="W75" s="291"/>
      <c r="X75" s="291"/>
      <c r="Y75" s="291"/>
      <c r="Z75" s="291"/>
      <c r="AA75" s="291"/>
      <c r="AB75" s="291"/>
      <c r="AC75" s="291"/>
      <c r="AD75" s="291"/>
      <c r="AE75" s="291"/>
      <c r="AF75" s="291"/>
      <c r="AG75" s="291"/>
      <c r="AH75" s="291"/>
      <c r="AI75" s="291" t="s">
        <v>14</v>
      </c>
      <c r="AJ75" s="3076"/>
      <c r="AK75" s="2034"/>
    </row>
    <row r="76" spans="1:37" s="5" customFormat="1" ht="20.25">
      <c r="A76" s="291">
        <v>75</v>
      </c>
      <c r="B76" s="3101">
        <v>45780</v>
      </c>
      <c r="C76" s="1074" t="s">
        <v>40115</v>
      </c>
      <c r="D76" s="1083" t="s">
        <v>40116</v>
      </c>
      <c r="E76" s="100"/>
      <c r="F76" s="514"/>
      <c r="G76" s="100"/>
      <c r="H76" s="100"/>
      <c r="I76" s="1440" t="s">
        <v>35325</v>
      </c>
      <c r="J76" s="291"/>
      <c r="K76" s="291" t="s">
        <v>14</v>
      </c>
      <c r="L76" s="368" t="s">
        <v>23</v>
      </c>
      <c r="M76" s="368" t="s">
        <v>35327</v>
      </c>
      <c r="N76" s="368">
        <v>15000</v>
      </c>
      <c r="O76" s="368">
        <v>15000</v>
      </c>
      <c r="P76" s="276"/>
      <c r="Q76" s="278">
        <f t="shared" si="3"/>
        <v>0</v>
      </c>
      <c r="R76" s="368"/>
      <c r="S76" s="291"/>
      <c r="T76" s="482">
        <f t="shared" si="4"/>
        <v>0</v>
      </c>
      <c r="U76" s="3075"/>
      <c r="V76" s="291"/>
      <c r="W76" s="291"/>
      <c r="X76" s="291"/>
      <c r="Y76" s="291"/>
      <c r="Z76" s="291"/>
      <c r="AA76" s="291"/>
      <c r="AB76" s="291"/>
      <c r="AC76" s="291"/>
      <c r="AD76" s="291" t="s">
        <v>14</v>
      </c>
      <c r="AE76" s="291"/>
      <c r="AF76" s="291"/>
      <c r="AG76" s="291"/>
      <c r="AH76" s="291"/>
      <c r="AI76" s="291"/>
      <c r="AJ76" s="3013"/>
      <c r="AK76" s="2033"/>
    </row>
    <row r="77" spans="1:37" s="758" customFormat="1" ht="20.25">
      <c r="A77" s="291">
        <v>76</v>
      </c>
      <c r="B77" s="3101">
        <v>45782</v>
      </c>
      <c r="C77" s="1074" t="s">
        <v>40118</v>
      </c>
      <c r="D77" s="1083" t="s">
        <v>35422</v>
      </c>
      <c r="E77" s="100"/>
      <c r="F77" s="514"/>
      <c r="G77" s="100"/>
      <c r="H77" s="100"/>
      <c r="I77" s="1440" t="s">
        <v>35325</v>
      </c>
      <c r="J77" s="291"/>
      <c r="K77" s="291" t="s">
        <v>14</v>
      </c>
      <c r="L77" s="368" t="s">
        <v>31</v>
      </c>
      <c r="M77" s="368" t="s">
        <v>35327</v>
      </c>
      <c r="N77" s="368">
        <v>15000</v>
      </c>
      <c r="O77" s="368">
        <v>15000</v>
      </c>
      <c r="P77" s="276"/>
      <c r="Q77" s="278">
        <f t="shared" si="3"/>
        <v>0</v>
      </c>
      <c r="R77" s="368"/>
      <c r="S77" s="291"/>
      <c r="T77" s="482">
        <f t="shared" si="4"/>
        <v>0</v>
      </c>
      <c r="U77" s="3075"/>
      <c r="V77" s="291"/>
      <c r="W77" s="291"/>
      <c r="X77" s="291"/>
      <c r="Y77" s="291" t="s">
        <v>14</v>
      </c>
      <c r="Z77" s="291"/>
      <c r="AA77" s="291"/>
      <c r="AB77" s="291"/>
      <c r="AC77" s="291"/>
      <c r="AD77" s="291"/>
      <c r="AE77" s="291"/>
      <c r="AF77" s="291"/>
      <c r="AG77" s="291"/>
      <c r="AH77" s="291"/>
      <c r="AI77" s="291"/>
      <c r="AJ77" s="3076"/>
      <c r="AK77" s="2034"/>
    </row>
    <row r="78" spans="1:37" s="587" customFormat="1" ht="20.25">
      <c r="A78" s="291">
        <v>77</v>
      </c>
      <c r="B78" s="3101">
        <v>45782</v>
      </c>
      <c r="C78" s="1074" t="s">
        <v>40119</v>
      </c>
      <c r="D78" s="1083" t="s">
        <v>40120</v>
      </c>
      <c r="E78" s="100"/>
      <c r="F78" s="514"/>
      <c r="G78" s="100"/>
      <c r="H78" s="100"/>
      <c r="I78" s="1440" t="s">
        <v>35325</v>
      </c>
      <c r="K78" s="291" t="s">
        <v>14</v>
      </c>
      <c r="L78" s="291" t="s">
        <v>31</v>
      </c>
      <c r="M78" s="368" t="s">
        <v>35327</v>
      </c>
      <c r="N78" s="368">
        <v>15000</v>
      </c>
      <c r="O78" s="368">
        <v>15000</v>
      </c>
      <c r="P78" s="276"/>
      <c r="Q78" s="278">
        <f t="shared" si="3"/>
        <v>0</v>
      </c>
      <c r="R78" s="368"/>
      <c r="S78" s="291"/>
      <c r="T78" s="482">
        <f t="shared" si="4"/>
        <v>0</v>
      </c>
      <c r="U78" s="3075"/>
      <c r="V78" s="291"/>
      <c r="W78" s="291"/>
      <c r="X78" s="291"/>
      <c r="Y78" s="291" t="s">
        <v>14</v>
      </c>
      <c r="Z78" s="291"/>
      <c r="AA78" s="291"/>
      <c r="AB78" s="291"/>
      <c r="AC78" s="291"/>
      <c r="AD78" s="291"/>
      <c r="AE78" s="291"/>
      <c r="AF78" s="291"/>
      <c r="AG78" s="291"/>
      <c r="AH78" s="291"/>
      <c r="AI78" s="291"/>
      <c r="AJ78" s="3085"/>
      <c r="AK78" s="2035"/>
    </row>
    <row r="79" spans="1:37" s="5" customFormat="1" ht="20.25">
      <c r="A79" s="291">
        <v>78</v>
      </c>
      <c r="B79" s="3101">
        <v>45782</v>
      </c>
      <c r="C79" s="1074" t="s">
        <v>40122</v>
      </c>
      <c r="D79" s="1083" t="s">
        <v>40123</v>
      </c>
      <c r="E79" s="100"/>
      <c r="F79" s="514"/>
      <c r="G79" s="100"/>
      <c r="H79" s="100"/>
      <c r="I79" s="1440" t="s">
        <v>35325</v>
      </c>
      <c r="J79" s="291"/>
      <c r="K79" s="291" t="s">
        <v>14</v>
      </c>
      <c r="L79" s="368" t="s">
        <v>8301</v>
      </c>
      <c r="M79" s="368" t="s">
        <v>35327</v>
      </c>
      <c r="N79" s="368">
        <v>15000</v>
      </c>
      <c r="O79" s="368">
        <v>15000</v>
      </c>
      <c r="P79" s="276"/>
      <c r="Q79" s="278">
        <f t="shared" si="3"/>
        <v>0</v>
      </c>
      <c r="R79" s="368"/>
      <c r="S79" s="291"/>
      <c r="T79" s="482">
        <f t="shared" si="4"/>
        <v>0</v>
      </c>
      <c r="U79" s="3075"/>
      <c r="V79" s="291"/>
      <c r="W79" s="291"/>
      <c r="X79" s="291"/>
      <c r="Y79" s="291"/>
      <c r="Z79" s="291"/>
      <c r="AA79" s="291"/>
      <c r="AB79" s="291"/>
      <c r="AC79" s="291"/>
      <c r="AD79" s="291"/>
      <c r="AE79" s="291"/>
      <c r="AF79" s="291"/>
      <c r="AG79" s="291"/>
      <c r="AH79" s="291"/>
      <c r="AI79" s="291" t="s">
        <v>14</v>
      </c>
      <c r="AJ79" s="3013"/>
      <c r="AK79" s="2033"/>
    </row>
    <row r="80" spans="1:37" s="5" customFormat="1" ht="20.25">
      <c r="A80" s="291">
        <v>79</v>
      </c>
      <c r="B80" s="3101">
        <v>45783</v>
      </c>
      <c r="C80" s="1074" t="s">
        <v>40156</v>
      </c>
      <c r="D80" s="1083" t="s">
        <v>35747</v>
      </c>
      <c r="E80" s="100"/>
      <c r="F80" s="514"/>
      <c r="G80" s="100"/>
      <c r="H80" s="100"/>
      <c r="I80" s="1440" t="s">
        <v>35325</v>
      </c>
      <c r="J80" s="291"/>
      <c r="K80" s="291" t="s">
        <v>14</v>
      </c>
      <c r="L80" s="368" t="s">
        <v>35443</v>
      </c>
      <c r="M80" s="368" t="s">
        <v>35327</v>
      </c>
      <c r="N80" s="368">
        <v>30000</v>
      </c>
      <c r="O80" s="368">
        <v>30000</v>
      </c>
      <c r="P80" s="276"/>
      <c r="Q80" s="278">
        <f t="shared" si="3"/>
        <v>0</v>
      </c>
      <c r="R80" s="368"/>
      <c r="S80" s="291"/>
      <c r="T80" s="482">
        <f t="shared" si="4"/>
        <v>0</v>
      </c>
      <c r="U80" s="3075"/>
      <c r="V80" s="291"/>
      <c r="W80" s="291"/>
      <c r="X80" s="291"/>
      <c r="Y80" s="291" t="s">
        <v>14</v>
      </c>
      <c r="Z80" s="291"/>
      <c r="AA80" s="291" t="s">
        <v>14</v>
      </c>
      <c r="AB80" s="291"/>
      <c r="AC80" s="291"/>
      <c r="AD80" s="291"/>
      <c r="AE80" s="291"/>
      <c r="AF80" s="291"/>
      <c r="AG80" s="291"/>
      <c r="AH80" s="291"/>
      <c r="AI80" s="291"/>
      <c r="AJ80" s="3083"/>
      <c r="AK80" s="2033"/>
    </row>
    <row r="81" spans="1:37" s="5" customFormat="1" ht="20.25">
      <c r="A81" s="291"/>
      <c r="B81" s="3101">
        <v>45784</v>
      </c>
      <c r="C81" s="1074" t="s">
        <v>36313</v>
      </c>
      <c r="D81" s="1083" t="s">
        <v>40199</v>
      </c>
      <c r="E81" s="100"/>
      <c r="F81" s="514"/>
      <c r="G81" s="100"/>
      <c r="H81" s="100"/>
      <c r="I81" s="1440" t="s">
        <v>35325</v>
      </c>
      <c r="J81" s="291"/>
      <c r="K81" s="291" t="s">
        <v>14</v>
      </c>
      <c r="L81" s="368" t="s">
        <v>28</v>
      </c>
      <c r="M81" s="368" t="s">
        <v>35327</v>
      </c>
      <c r="N81" s="368">
        <v>10000</v>
      </c>
      <c r="O81" s="368">
        <v>10000</v>
      </c>
      <c r="P81" s="276"/>
      <c r="Q81" s="278">
        <f t="shared" si="3"/>
        <v>0</v>
      </c>
      <c r="R81" s="368"/>
      <c r="S81" s="291"/>
      <c r="T81" s="482">
        <f t="shared" si="4"/>
        <v>0</v>
      </c>
      <c r="U81" s="3075"/>
      <c r="V81" s="291"/>
      <c r="W81" s="291"/>
      <c r="X81" s="291"/>
      <c r="Y81" s="291"/>
      <c r="Z81" s="291"/>
      <c r="AA81" s="291"/>
      <c r="AB81" s="291" t="s">
        <v>14</v>
      </c>
      <c r="AC81" s="291"/>
      <c r="AD81" s="291"/>
      <c r="AE81" s="291"/>
      <c r="AF81" s="291"/>
      <c r="AG81" s="291"/>
      <c r="AH81" s="291"/>
      <c r="AI81" s="291"/>
      <c r="AJ81" s="3083"/>
      <c r="AK81" s="2033"/>
    </row>
    <row r="82" spans="1:37" s="5" customFormat="1" ht="20.25">
      <c r="A82" s="291">
        <v>80</v>
      </c>
      <c r="B82" s="3101">
        <v>45786</v>
      </c>
      <c r="C82" s="1074" t="s">
        <v>40157</v>
      </c>
      <c r="D82" s="1083" t="s">
        <v>40158</v>
      </c>
      <c r="E82" s="100"/>
      <c r="F82" s="514"/>
      <c r="G82" s="100"/>
      <c r="H82" s="100"/>
      <c r="I82" s="1440" t="s">
        <v>35325</v>
      </c>
      <c r="J82" s="291"/>
      <c r="K82" s="291" t="s">
        <v>14</v>
      </c>
      <c r="L82" s="368" t="s">
        <v>25</v>
      </c>
      <c r="M82" s="368" t="s">
        <v>35327</v>
      </c>
      <c r="N82" s="368">
        <v>25000</v>
      </c>
      <c r="O82" s="368">
        <v>25000</v>
      </c>
      <c r="P82" s="276"/>
      <c r="Q82" s="278">
        <f t="shared" si="3"/>
        <v>0</v>
      </c>
      <c r="R82" s="368"/>
      <c r="S82" s="291"/>
      <c r="T82" s="482">
        <f t="shared" si="4"/>
        <v>0</v>
      </c>
      <c r="U82" s="3075"/>
      <c r="V82" s="291"/>
      <c r="W82" s="291"/>
      <c r="X82" s="291"/>
      <c r="Y82" s="291"/>
      <c r="Z82" s="291"/>
      <c r="AA82" s="291"/>
      <c r="AB82" s="291"/>
      <c r="AC82" s="291"/>
      <c r="AD82" s="291"/>
      <c r="AE82" s="291"/>
      <c r="AF82" s="291"/>
      <c r="AG82" s="291" t="s">
        <v>14</v>
      </c>
      <c r="AH82" s="291"/>
      <c r="AI82" s="291"/>
      <c r="AJ82" s="3013"/>
      <c r="AK82" s="2033"/>
    </row>
    <row r="83" spans="1:37" s="5" customFormat="1" ht="20.25">
      <c r="A83" s="291">
        <v>81</v>
      </c>
      <c r="B83" s="3101">
        <v>45786</v>
      </c>
      <c r="C83" s="1074" t="s">
        <v>40159</v>
      </c>
      <c r="D83" s="1083" t="s">
        <v>40160</v>
      </c>
      <c r="E83" s="100"/>
      <c r="F83" s="514"/>
      <c r="G83" s="100"/>
      <c r="H83" s="100"/>
      <c r="I83" s="1440" t="s">
        <v>35325</v>
      </c>
      <c r="J83" s="291"/>
      <c r="K83" s="291" t="s">
        <v>14</v>
      </c>
      <c r="L83" s="368" t="s">
        <v>23</v>
      </c>
      <c r="M83" s="368" t="s">
        <v>35327</v>
      </c>
      <c r="N83" s="368">
        <v>15000</v>
      </c>
      <c r="O83" s="368">
        <v>15000</v>
      </c>
      <c r="P83" s="276"/>
      <c r="Q83" s="278">
        <f t="shared" si="3"/>
        <v>0</v>
      </c>
      <c r="R83" s="368"/>
      <c r="S83" s="291"/>
      <c r="T83" s="482">
        <f t="shared" si="4"/>
        <v>0</v>
      </c>
      <c r="U83" s="3075"/>
      <c r="V83" s="291"/>
      <c r="W83" s="291"/>
      <c r="X83" s="291"/>
      <c r="Y83" s="291"/>
      <c r="Z83" s="291"/>
      <c r="AA83" s="291"/>
      <c r="AB83" s="291"/>
      <c r="AC83" s="291"/>
      <c r="AD83" s="291" t="s">
        <v>14</v>
      </c>
      <c r="AE83" s="291"/>
      <c r="AF83" s="291"/>
      <c r="AG83" s="291"/>
      <c r="AH83" s="291"/>
      <c r="AI83" s="291"/>
      <c r="AJ83" s="3013"/>
      <c r="AK83" s="2033"/>
    </row>
    <row r="84" spans="1:37" s="5" customFormat="1" ht="20.25">
      <c r="A84" s="291">
        <v>82</v>
      </c>
      <c r="B84" s="3101">
        <v>45786</v>
      </c>
      <c r="C84" s="1074" t="s">
        <v>40161</v>
      </c>
      <c r="D84" s="1083" t="s">
        <v>40162</v>
      </c>
      <c r="E84" s="100"/>
      <c r="F84" s="514"/>
      <c r="G84" s="100"/>
      <c r="H84" s="100"/>
      <c r="I84" s="1440" t="s">
        <v>35325</v>
      </c>
      <c r="J84" s="291"/>
      <c r="K84" s="291" t="s">
        <v>14</v>
      </c>
      <c r="L84" s="368" t="s">
        <v>23</v>
      </c>
      <c r="M84" s="368" t="s">
        <v>35327</v>
      </c>
      <c r="N84" s="368">
        <v>25000</v>
      </c>
      <c r="O84" s="368">
        <v>25000</v>
      </c>
      <c r="P84" s="276"/>
      <c r="Q84" s="278">
        <f t="shared" si="3"/>
        <v>0</v>
      </c>
      <c r="R84" s="368"/>
      <c r="S84" s="291"/>
      <c r="T84" s="482">
        <f t="shared" si="4"/>
        <v>0</v>
      </c>
      <c r="U84" s="3075"/>
      <c r="V84" s="291"/>
      <c r="W84" s="291"/>
      <c r="X84" s="291"/>
      <c r="Y84" s="291"/>
      <c r="Z84" s="291"/>
      <c r="AA84" s="291"/>
      <c r="AB84" s="291"/>
      <c r="AC84" s="291"/>
      <c r="AD84" s="291" t="s">
        <v>14</v>
      </c>
      <c r="AE84" s="291"/>
      <c r="AF84" s="291"/>
      <c r="AG84" s="291"/>
      <c r="AH84" s="291"/>
      <c r="AI84" s="291"/>
      <c r="AJ84" s="3013"/>
      <c r="AK84" s="2033"/>
    </row>
    <row r="85" spans="1:37" s="5" customFormat="1" ht="21">
      <c r="A85" s="291">
        <v>83</v>
      </c>
      <c r="B85" s="3101">
        <v>45789</v>
      </c>
      <c r="C85" s="3140" t="s">
        <v>39914</v>
      </c>
      <c r="D85" s="1427" t="s">
        <v>39915</v>
      </c>
      <c r="E85" s="1056"/>
      <c r="F85" s="1057"/>
      <c r="G85" s="1056"/>
      <c r="H85" s="1056"/>
      <c r="I85" s="1440" t="s">
        <v>35325</v>
      </c>
      <c r="J85" s="291"/>
      <c r="K85" s="291" t="s">
        <v>14</v>
      </c>
      <c r="L85" s="291" t="s">
        <v>35365</v>
      </c>
      <c r="M85" s="291" t="s">
        <v>35327</v>
      </c>
      <c r="N85" s="368">
        <v>30000</v>
      </c>
      <c r="O85" s="368">
        <v>30000</v>
      </c>
      <c r="P85" s="457"/>
      <c r="Q85" s="278">
        <f t="shared" si="3"/>
        <v>0</v>
      </c>
      <c r="R85" s="457"/>
      <c r="S85" s="457"/>
      <c r="T85" s="482">
        <f t="shared" si="4"/>
        <v>0</v>
      </c>
      <c r="U85" s="3075"/>
      <c r="V85" s="291"/>
      <c r="W85" s="291"/>
      <c r="X85" s="291"/>
      <c r="Y85" s="291"/>
      <c r="Z85" s="291"/>
      <c r="AA85" s="291" t="s">
        <v>14</v>
      </c>
      <c r="AB85" s="291" t="s">
        <v>14</v>
      </c>
      <c r="AC85" s="291"/>
      <c r="AD85" s="291"/>
      <c r="AE85" s="291"/>
      <c r="AF85" s="291"/>
      <c r="AG85" s="291"/>
      <c r="AH85" s="291"/>
      <c r="AI85" s="291"/>
      <c r="AJ85" s="3013"/>
      <c r="AK85" s="2033"/>
    </row>
    <row r="86" spans="1:37" s="5" customFormat="1" ht="20.25">
      <c r="A86" s="291">
        <v>84</v>
      </c>
      <c r="B86" s="3101">
        <v>45787</v>
      </c>
      <c r="C86" s="1074" t="s">
        <v>36568</v>
      </c>
      <c r="D86" s="1083" t="s">
        <v>40054</v>
      </c>
      <c r="E86" s="100"/>
      <c r="F86" s="514"/>
      <c r="G86" s="100"/>
      <c r="H86" s="100"/>
      <c r="I86" s="1440" t="s">
        <v>35325</v>
      </c>
      <c r="J86" s="291"/>
      <c r="K86" s="291" t="s">
        <v>14</v>
      </c>
      <c r="L86" s="368"/>
      <c r="M86" s="291" t="s">
        <v>35327</v>
      </c>
      <c r="N86" s="368">
        <v>20000</v>
      </c>
      <c r="O86" s="368">
        <v>20000</v>
      </c>
      <c r="P86" s="276"/>
      <c r="Q86" s="278">
        <f t="shared" si="3"/>
        <v>0</v>
      </c>
      <c r="R86" s="368"/>
      <c r="S86" s="291"/>
      <c r="T86" s="482">
        <f t="shared" si="4"/>
        <v>0</v>
      </c>
      <c r="U86" s="3075"/>
      <c r="V86" s="291"/>
      <c r="W86" s="291"/>
      <c r="X86" s="291"/>
      <c r="Y86" s="291"/>
      <c r="Z86" s="291"/>
      <c r="AA86" s="291"/>
      <c r="AB86" s="291"/>
      <c r="AC86" s="291"/>
      <c r="AD86" s="291"/>
      <c r="AE86" s="291"/>
      <c r="AF86" s="291"/>
      <c r="AG86" s="291"/>
      <c r="AH86" s="291"/>
      <c r="AI86" s="291"/>
      <c r="AJ86" s="3013"/>
      <c r="AK86" s="2033"/>
    </row>
    <row r="87" spans="1:37" s="5" customFormat="1" ht="20.25">
      <c r="A87" s="291">
        <v>85</v>
      </c>
      <c r="B87" s="3101">
        <v>45788</v>
      </c>
      <c r="C87" s="1074" t="s">
        <v>40163</v>
      </c>
      <c r="D87" s="1083" t="s">
        <v>37308</v>
      </c>
      <c r="E87" s="291"/>
      <c r="F87" s="291"/>
      <c r="G87" s="291"/>
      <c r="H87" s="291"/>
      <c r="I87" s="1440" t="s">
        <v>35325</v>
      </c>
      <c r="J87" s="291"/>
      <c r="K87" s="291" t="s">
        <v>14</v>
      </c>
      <c r="L87" s="368" t="s">
        <v>26</v>
      </c>
      <c r="M87" s="368" t="s">
        <v>35327</v>
      </c>
      <c r="N87" s="368">
        <v>25000</v>
      </c>
      <c r="O87" s="368">
        <v>25000</v>
      </c>
      <c r="P87" s="276"/>
      <c r="Q87" s="278">
        <f t="shared" si="3"/>
        <v>0</v>
      </c>
      <c r="R87" s="368"/>
      <c r="S87" s="291"/>
      <c r="T87" s="482">
        <f t="shared" si="4"/>
        <v>0</v>
      </c>
      <c r="U87" s="3075"/>
      <c r="V87" s="291"/>
      <c r="W87" s="291"/>
      <c r="X87" s="291"/>
      <c r="Y87" s="291"/>
      <c r="Z87" s="291"/>
      <c r="AA87" s="291"/>
      <c r="AB87" s="291"/>
      <c r="AC87" s="291"/>
      <c r="AD87" s="291"/>
      <c r="AE87" s="291"/>
      <c r="AF87" s="291"/>
      <c r="AG87" s="291"/>
      <c r="AH87" s="291"/>
      <c r="AI87" s="291"/>
      <c r="AJ87" s="3013"/>
      <c r="AK87" s="2033"/>
    </row>
    <row r="88" spans="1:37" s="5" customFormat="1" ht="20.25">
      <c r="A88" s="291"/>
      <c r="B88" s="3101">
        <v>45790</v>
      </c>
      <c r="C88" s="1074" t="s">
        <v>40185</v>
      </c>
      <c r="D88" s="1083" t="s">
        <v>40186</v>
      </c>
      <c r="E88" s="100"/>
      <c r="F88" s="514"/>
      <c r="G88" s="100"/>
      <c r="H88" s="100"/>
      <c r="I88" s="1440" t="s">
        <v>35325</v>
      </c>
      <c r="J88" s="291"/>
      <c r="K88" s="291" t="s">
        <v>14</v>
      </c>
      <c r="L88" s="368" t="s">
        <v>24</v>
      </c>
      <c r="M88" s="368" t="s">
        <v>35327</v>
      </c>
      <c r="N88" s="368">
        <v>15000</v>
      </c>
      <c r="O88" s="368">
        <v>15000</v>
      </c>
      <c r="P88" s="276"/>
      <c r="Q88" s="278">
        <f t="shared" si="3"/>
        <v>0</v>
      </c>
      <c r="R88" s="368"/>
      <c r="S88" s="291"/>
      <c r="T88" s="482">
        <f t="shared" si="4"/>
        <v>0</v>
      </c>
      <c r="U88" s="3075"/>
      <c r="V88" s="291"/>
      <c r="W88" s="291"/>
      <c r="X88" s="291"/>
      <c r="Y88" s="291"/>
      <c r="Z88" s="291"/>
      <c r="AA88" s="291"/>
      <c r="AB88" s="291"/>
      <c r="AC88" s="291"/>
      <c r="AD88" s="291"/>
      <c r="AE88" s="291"/>
      <c r="AF88" s="291" t="s">
        <v>14</v>
      </c>
      <c r="AG88" s="291"/>
      <c r="AH88" s="291"/>
      <c r="AI88" s="291"/>
      <c r="AJ88" s="3013"/>
      <c r="AK88" s="2033"/>
    </row>
    <row r="89" spans="1:37" s="5" customFormat="1" ht="20.25">
      <c r="A89" s="291"/>
      <c r="B89" s="3101">
        <v>45792</v>
      </c>
      <c r="C89" s="1074" t="s">
        <v>40187</v>
      </c>
      <c r="D89" s="1353" t="s">
        <v>40188</v>
      </c>
      <c r="E89" s="100"/>
      <c r="F89" s="514"/>
      <c r="G89" s="100"/>
      <c r="H89" s="100"/>
      <c r="I89" s="1440" t="s">
        <v>35325</v>
      </c>
      <c r="J89" s="291"/>
      <c r="K89" s="291" t="s">
        <v>14</v>
      </c>
      <c r="L89" s="291" t="s">
        <v>23</v>
      </c>
      <c r="M89" s="291" t="s">
        <v>35327</v>
      </c>
      <c r="N89" s="368">
        <v>15000</v>
      </c>
      <c r="O89" s="368">
        <v>15000</v>
      </c>
      <c r="P89" s="276"/>
      <c r="Q89" s="278">
        <f t="shared" si="3"/>
        <v>0</v>
      </c>
      <c r="R89" s="276"/>
      <c r="S89" s="276"/>
      <c r="T89" s="482">
        <f t="shared" si="4"/>
        <v>0</v>
      </c>
      <c r="U89" s="3075"/>
      <c r="V89" s="291"/>
      <c r="W89" s="291"/>
      <c r="X89" s="291"/>
      <c r="Y89" s="291"/>
      <c r="Z89" s="291"/>
      <c r="AA89" s="291"/>
      <c r="AB89" s="291"/>
      <c r="AC89" s="291"/>
      <c r="AD89" s="291" t="s">
        <v>14</v>
      </c>
      <c r="AE89" s="291"/>
      <c r="AF89" s="291"/>
      <c r="AG89" s="291"/>
      <c r="AH89" s="291"/>
      <c r="AI89" s="291"/>
      <c r="AJ89" s="3085"/>
      <c r="AK89" s="2033"/>
    </row>
    <row r="90" spans="1:37" s="5" customFormat="1" ht="20.25">
      <c r="A90" s="291"/>
      <c r="B90" s="3101">
        <v>45792</v>
      </c>
      <c r="C90" s="1074" t="s">
        <v>40189</v>
      </c>
      <c r="D90" s="1083" t="s">
        <v>39786</v>
      </c>
      <c r="E90" s="100"/>
      <c r="F90" s="514"/>
      <c r="G90" s="100"/>
      <c r="H90" s="100"/>
      <c r="I90" s="1440" t="s">
        <v>35325</v>
      </c>
      <c r="J90" s="291"/>
      <c r="K90" s="291" t="s">
        <v>14</v>
      </c>
      <c r="L90" s="368" t="s">
        <v>36937</v>
      </c>
      <c r="M90" s="368" t="s">
        <v>35327</v>
      </c>
      <c r="N90" s="368">
        <v>30000</v>
      </c>
      <c r="O90" s="368">
        <v>30000</v>
      </c>
      <c r="P90" s="276"/>
      <c r="Q90" s="278">
        <f t="shared" si="3"/>
        <v>0</v>
      </c>
      <c r="R90" s="368"/>
      <c r="S90" s="291"/>
      <c r="T90" s="482">
        <f t="shared" si="4"/>
        <v>0</v>
      </c>
      <c r="U90" s="3075"/>
      <c r="V90" s="291"/>
      <c r="W90" s="291"/>
      <c r="X90" s="291"/>
      <c r="Y90" s="291"/>
      <c r="Z90" s="291"/>
      <c r="AA90" s="291"/>
      <c r="AB90" s="291"/>
      <c r="AC90" s="291"/>
      <c r="AD90" s="291"/>
      <c r="AE90" s="291"/>
      <c r="AF90" s="291" t="s">
        <v>14</v>
      </c>
      <c r="AG90" s="291"/>
      <c r="AH90" s="291"/>
      <c r="AI90" s="291" t="s">
        <v>14</v>
      </c>
      <c r="AJ90" s="3013"/>
      <c r="AK90" s="2033"/>
    </row>
    <row r="91" spans="1:37" s="5" customFormat="1" ht="20.25">
      <c r="A91" s="291"/>
      <c r="B91" s="3101">
        <v>45797</v>
      </c>
      <c r="C91" s="3139" t="s">
        <v>40190</v>
      </c>
      <c r="D91" s="1083" t="s">
        <v>40191</v>
      </c>
      <c r="E91" s="100"/>
      <c r="F91" s="514"/>
      <c r="G91" s="100"/>
      <c r="H91" s="100"/>
      <c r="I91" s="1440" t="s">
        <v>35325</v>
      </c>
      <c r="J91" s="291"/>
      <c r="K91" s="291" t="s">
        <v>14</v>
      </c>
      <c r="L91" s="291" t="s">
        <v>39432</v>
      </c>
      <c r="M91" s="368" t="s">
        <v>35327</v>
      </c>
      <c r="N91" s="368">
        <v>30000</v>
      </c>
      <c r="O91" s="368">
        <v>30000</v>
      </c>
      <c r="P91" s="276"/>
      <c r="Q91" s="278">
        <f t="shared" si="3"/>
        <v>0</v>
      </c>
      <c r="R91" s="368"/>
      <c r="S91" s="291"/>
      <c r="T91" s="482">
        <f t="shared" si="4"/>
        <v>0</v>
      </c>
      <c r="U91" s="3075"/>
      <c r="V91" s="291"/>
      <c r="W91" s="291"/>
      <c r="X91" s="291"/>
      <c r="Y91" s="291"/>
      <c r="Z91" s="291"/>
      <c r="AA91" s="291"/>
      <c r="AB91" s="291"/>
      <c r="AC91" s="291"/>
      <c r="AD91" s="291" t="s">
        <v>14</v>
      </c>
      <c r="AE91" s="291"/>
      <c r="AF91" s="291" t="s">
        <v>14</v>
      </c>
      <c r="AG91" s="291"/>
      <c r="AH91" s="291"/>
      <c r="AI91" s="291"/>
      <c r="AJ91" s="3013"/>
      <c r="AK91" s="2033"/>
    </row>
    <row r="92" spans="1:37" s="5" customFormat="1" ht="20.25">
      <c r="A92" s="291"/>
      <c r="B92" s="2460"/>
      <c r="C92" s="1058"/>
      <c r="D92" s="1083"/>
      <c r="E92" s="100"/>
      <c r="F92" s="514"/>
      <c r="G92" s="100"/>
      <c r="H92" s="100"/>
      <c r="I92" s="2380"/>
      <c r="J92" s="291"/>
      <c r="K92" s="291"/>
      <c r="L92" s="291"/>
      <c r="M92" s="368"/>
      <c r="N92" s="368"/>
      <c r="O92" s="368">
        <v>0</v>
      </c>
      <c r="P92" s="276"/>
      <c r="Q92" s="278">
        <f t="shared" si="3"/>
        <v>0</v>
      </c>
      <c r="R92" s="368"/>
      <c r="S92" s="291"/>
      <c r="T92" s="482">
        <f t="shared" si="4"/>
        <v>0</v>
      </c>
      <c r="U92" s="3075"/>
      <c r="V92" s="291"/>
      <c r="W92" s="291"/>
      <c r="X92" s="291"/>
      <c r="Y92" s="291"/>
      <c r="Z92" s="291"/>
      <c r="AA92" s="291"/>
      <c r="AB92" s="291"/>
      <c r="AC92" s="291"/>
      <c r="AD92" s="291"/>
      <c r="AE92" s="291"/>
      <c r="AF92" s="291"/>
      <c r="AG92" s="291"/>
      <c r="AH92" s="291"/>
      <c r="AI92" s="291"/>
      <c r="AJ92" s="3013"/>
      <c r="AK92" s="2033"/>
    </row>
    <row r="93" spans="1:37" s="5" customFormat="1" ht="20.25">
      <c r="A93" s="291"/>
      <c r="B93" s="2460"/>
      <c r="C93" s="1443"/>
      <c r="D93" s="1083"/>
      <c r="E93" s="291"/>
      <c r="F93" s="291"/>
      <c r="G93" s="291"/>
      <c r="H93" s="291"/>
      <c r="I93" s="2380"/>
      <c r="J93" s="291"/>
      <c r="K93" s="291"/>
      <c r="L93" s="368"/>
      <c r="M93" s="368"/>
      <c r="N93" s="368"/>
      <c r="O93" s="368">
        <v>0</v>
      </c>
      <c r="P93" s="276"/>
      <c r="Q93" s="278">
        <f t="shared" si="3"/>
        <v>0</v>
      </c>
      <c r="R93" s="368"/>
      <c r="S93" s="291"/>
      <c r="T93" s="482">
        <f t="shared" si="4"/>
        <v>0</v>
      </c>
      <c r="U93" s="3075"/>
      <c r="V93" s="291"/>
      <c r="W93" s="291"/>
      <c r="X93" s="291"/>
      <c r="Y93" s="291"/>
      <c r="Z93" s="291"/>
      <c r="AA93" s="291"/>
      <c r="AB93" s="291"/>
      <c r="AC93" s="291"/>
      <c r="AD93" s="291"/>
      <c r="AE93" s="291"/>
      <c r="AF93" s="291"/>
      <c r="AG93" s="291"/>
      <c r="AH93" s="291"/>
      <c r="AI93" s="291"/>
      <c r="AJ93" s="3013"/>
      <c r="AK93" s="2033"/>
    </row>
    <row r="94" spans="1:37" ht="20.25">
      <c r="A94" s="291"/>
      <c r="B94" s="2460"/>
      <c r="C94" s="1074"/>
      <c r="D94" s="1074"/>
      <c r="E94" s="77"/>
      <c r="F94" s="77"/>
      <c r="G94" s="77"/>
      <c r="H94" s="77"/>
      <c r="I94" s="2380"/>
      <c r="J94" s="77"/>
      <c r="K94" s="291"/>
      <c r="L94" s="757"/>
      <c r="M94" s="368"/>
      <c r="N94" s="757"/>
      <c r="O94" s="368">
        <v>0</v>
      </c>
      <c r="P94" s="349"/>
      <c r="Q94" s="278">
        <f t="shared" si="3"/>
        <v>0</v>
      </c>
      <c r="R94" s="757"/>
      <c r="S94" s="77"/>
      <c r="T94" s="482">
        <f t="shared" si="4"/>
        <v>0</v>
      </c>
      <c r="U94" s="3075"/>
      <c r="V94" s="291"/>
      <c r="W94" s="291"/>
      <c r="X94" s="291"/>
      <c r="Y94" s="291"/>
      <c r="Z94" s="291"/>
      <c r="AA94" s="291"/>
      <c r="AB94" s="291"/>
      <c r="AC94" s="291"/>
      <c r="AD94" s="291"/>
      <c r="AE94" s="291"/>
      <c r="AF94" s="291"/>
      <c r="AG94" s="291"/>
      <c r="AH94" s="291"/>
      <c r="AI94" s="291"/>
      <c r="AJ94" s="3013"/>
    </row>
    <row r="95" spans="1:37" ht="20.25">
      <c r="A95" s="291"/>
      <c r="B95" s="1708"/>
      <c r="C95" s="1443"/>
      <c r="D95" s="1083"/>
      <c r="E95" s="291"/>
      <c r="F95" s="291"/>
      <c r="G95" s="291"/>
      <c r="H95" s="291"/>
      <c r="I95" s="1068"/>
      <c r="J95" s="291"/>
      <c r="K95" s="291"/>
      <c r="L95" s="368"/>
      <c r="M95" s="368"/>
      <c r="N95" s="368"/>
      <c r="O95" s="368">
        <v>0</v>
      </c>
      <c r="P95" s="276"/>
      <c r="Q95" s="278">
        <f t="shared" si="3"/>
        <v>0</v>
      </c>
      <c r="R95" s="368"/>
      <c r="S95" s="291"/>
      <c r="T95" s="482">
        <f t="shared" si="4"/>
        <v>0</v>
      </c>
      <c r="U95" s="3075"/>
      <c r="V95" s="291"/>
      <c r="W95" s="291"/>
      <c r="X95" s="291"/>
      <c r="Y95" s="291"/>
      <c r="Z95" s="291"/>
      <c r="AA95" s="291"/>
      <c r="AB95" s="291"/>
      <c r="AC95" s="291"/>
      <c r="AD95" s="291"/>
      <c r="AE95" s="291"/>
      <c r="AF95" s="291"/>
      <c r="AG95" s="291"/>
      <c r="AH95" s="291"/>
      <c r="AI95" s="291"/>
      <c r="AJ95" s="3013"/>
    </row>
    <row r="96" spans="1:37" ht="21">
      <c r="A96" s="291"/>
      <c r="B96" s="1063"/>
      <c r="C96" s="1179"/>
      <c r="D96" s="1083"/>
      <c r="E96" s="291"/>
      <c r="F96" s="291"/>
      <c r="G96" s="291"/>
      <c r="H96" s="291"/>
      <c r="I96" s="1068"/>
      <c r="J96" s="291"/>
      <c r="K96" s="291"/>
      <c r="L96" s="368"/>
      <c r="M96" s="368"/>
      <c r="N96" s="368"/>
      <c r="O96" s="368">
        <v>0</v>
      </c>
      <c r="P96" s="276"/>
      <c r="Q96" s="278">
        <f t="shared" si="3"/>
        <v>0</v>
      </c>
      <c r="R96" s="368"/>
      <c r="S96" s="291"/>
      <c r="T96" s="482">
        <f t="shared" si="4"/>
        <v>0</v>
      </c>
      <c r="U96" s="3075"/>
      <c r="V96" s="291"/>
      <c r="W96" s="291"/>
      <c r="X96" s="291"/>
      <c r="Y96" s="291"/>
      <c r="Z96" s="291"/>
      <c r="AA96" s="291"/>
      <c r="AB96" s="291"/>
      <c r="AC96" s="291"/>
      <c r="AD96" s="291"/>
      <c r="AE96" s="291"/>
      <c r="AF96" s="291"/>
      <c r="AG96" s="291"/>
      <c r="AH96" s="291"/>
      <c r="AI96" s="291"/>
      <c r="AJ96" s="3013"/>
    </row>
    <row r="97" spans="1:36" ht="21">
      <c r="A97" s="291"/>
      <c r="B97" s="1063"/>
      <c r="C97" s="1179"/>
      <c r="D97" s="1083"/>
      <c r="E97" s="291"/>
      <c r="F97" s="291"/>
      <c r="G97" s="291"/>
      <c r="H97" s="291"/>
      <c r="I97" s="1068"/>
      <c r="J97" s="291"/>
      <c r="K97" s="291"/>
      <c r="L97" s="368"/>
      <c r="M97" s="368"/>
      <c r="N97" s="368"/>
      <c r="O97" s="368">
        <v>0</v>
      </c>
      <c r="P97" s="276"/>
      <c r="Q97" s="278">
        <f t="shared" si="3"/>
        <v>0</v>
      </c>
      <c r="R97" s="368"/>
      <c r="S97" s="291"/>
      <c r="T97" s="482">
        <f t="shared" si="4"/>
        <v>0</v>
      </c>
      <c r="U97" s="3075"/>
      <c r="V97" s="291"/>
      <c r="W97" s="291"/>
      <c r="X97" s="291"/>
      <c r="Y97" s="291"/>
      <c r="Z97" s="291"/>
      <c r="AA97" s="291"/>
      <c r="AB97" s="291"/>
      <c r="AC97" s="291"/>
      <c r="AD97" s="291"/>
      <c r="AE97" s="291"/>
      <c r="AF97" s="291"/>
      <c r="AG97" s="291"/>
      <c r="AH97" s="291"/>
      <c r="AI97" s="291"/>
      <c r="AJ97" s="3013"/>
    </row>
    <row r="98" spans="1:36" ht="21">
      <c r="A98" s="291"/>
      <c r="B98" s="1063"/>
      <c r="C98" s="1427"/>
      <c r="D98" s="1176"/>
      <c r="E98" s="291"/>
      <c r="F98" s="291"/>
      <c r="G98" s="291"/>
      <c r="H98" s="291"/>
      <c r="I98" s="1068"/>
      <c r="J98" s="291"/>
      <c r="K98" s="291"/>
      <c r="L98" s="368"/>
      <c r="M98" s="368"/>
      <c r="N98" s="368"/>
      <c r="O98" s="368">
        <v>0</v>
      </c>
      <c r="P98" s="276"/>
      <c r="Q98" s="278">
        <f t="shared" si="3"/>
        <v>0</v>
      </c>
      <c r="R98" s="368"/>
      <c r="S98" s="291"/>
      <c r="T98" s="482">
        <f t="shared" si="4"/>
        <v>0</v>
      </c>
      <c r="U98" s="3075"/>
      <c r="V98" s="291"/>
      <c r="W98" s="291"/>
      <c r="X98" s="291"/>
      <c r="Y98" s="291"/>
      <c r="Z98" s="291"/>
      <c r="AA98" s="291"/>
      <c r="AB98" s="291"/>
      <c r="AC98" s="291"/>
      <c r="AD98" s="291"/>
      <c r="AE98" s="291"/>
      <c r="AF98" s="291"/>
      <c r="AG98" s="291"/>
      <c r="AH98" s="291"/>
      <c r="AI98" s="291"/>
      <c r="AJ98" s="3013"/>
    </row>
    <row r="99" spans="1:36" ht="21">
      <c r="A99" s="291"/>
      <c r="B99" s="1063"/>
      <c r="C99" s="1179"/>
      <c r="D99" s="250"/>
      <c r="E99" s="291"/>
      <c r="F99" s="291"/>
      <c r="G99" s="291"/>
      <c r="H99" s="291"/>
      <c r="I99" s="1068"/>
      <c r="J99" s="291"/>
      <c r="K99" s="291"/>
      <c r="L99" s="368"/>
      <c r="M99" s="368"/>
      <c r="N99" s="368"/>
      <c r="O99" s="368">
        <v>0</v>
      </c>
      <c r="P99" s="276"/>
      <c r="Q99" s="278">
        <f t="shared" si="3"/>
        <v>0</v>
      </c>
      <c r="R99" s="368"/>
      <c r="S99" s="291"/>
      <c r="T99" s="482">
        <f t="shared" si="4"/>
        <v>0</v>
      </c>
      <c r="U99" s="3075"/>
      <c r="V99" s="291"/>
      <c r="W99" s="291"/>
      <c r="X99" s="291"/>
      <c r="Y99" s="291"/>
      <c r="Z99" s="291"/>
      <c r="AA99" s="291"/>
      <c r="AB99" s="291"/>
      <c r="AC99" s="291"/>
      <c r="AD99" s="291"/>
      <c r="AE99" s="291"/>
      <c r="AF99" s="291"/>
      <c r="AG99" s="291"/>
      <c r="AH99" s="291"/>
      <c r="AI99" s="291"/>
      <c r="AJ99" s="3013"/>
    </row>
    <row r="100" spans="1:36" ht="21">
      <c r="A100" s="291"/>
      <c r="B100" s="1063"/>
      <c r="C100" s="1179"/>
      <c r="D100" s="250"/>
      <c r="E100" s="291"/>
      <c r="F100" s="291"/>
      <c r="G100" s="291"/>
      <c r="H100" s="291"/>
      <c r="I100" s="1068"/>
      <c r="J100" s="291"/>
      <c r="K100" s="291"/>
      <c r="L100" s="368"/>
      <c r="M100" s="368"/>
      <c r="N100" s="368"/>
      <c r="O100" s="368">
        <v>0</v>
      </c>
      <c r="P100" s="276"/>
      <c r="Q100" s="278">
        <f t="shared" si="3"/>
        <v>0</v>
      </c>
      <c r="R100" s="368"/>
      <c r="S100" s="291"/>
      <c r="T100" s="482">
        <f t="shared" si="4"/>
        <v>0</v>
      </c>
      <c r="U100" s="3075"/>
      <c r="V100" s="291"/>
      <c r="W100" s="291"/>
      <c r="X100" s="291"/>
      <c r="Y100" s="291"/>
      <c r="Z100" s="291"/>
      <c r="AA100" s="291"/>
      <c r="AB100" s="291"/>
      <c r="AC100" s="291"/>
      <c r="AD100" s="291"/>
      <c r="AE100" s="291"/>
      <c r="AF100" s="291"/>
      <c r="AG100" s="291"/>
      <c r="AH100" s="291"/>
      <c r="AI100" s="291"/>
      <c r="AJ100" s="3013"/>
    </row>
    <row r="101" spans="1:36" ht="21">
      <c r="A101" s="291"/>
      <c r="B101" s="1063"/>
      <c r="C101" s="1179"/>
      <c r="D101" s="250"/>
      <c r="E101" s="291"/>
      <c r="F101" s="291"/>
      <c r="G101" s="291"/>
      <c r="H101" s="291"/>
      <c r="I101" s="1068"/>
      <c r="J101" s="291"/>
      <c r="K101" s="291"/>
      <c r="L101" s="368"/>
      <c r="M101" s="368"/>
      <c r="N101" s="368"/>
      <c r="O101" s="368">
        <v>0</v>
      </c>
      <c r="P101" s="276"/>
      <c r="Q101" s="278">
        <f t="shared" si="3"/>
        <v>0</v>
      </c>
      <c r="R101" s="368"/>
      <c r="S101" s="291"/>
      <c r="T101" s="482">
        <f t="shared" si="4"/>
        <v>0</v>
      </c>
      <c r="U101" s="3075"/>
      <c r="V101" s="291"/>
      <c r="W101" s="291"/>
      <c r="X101" s="291"/>
      <c r="Y101" s="291"/>
      <c r="Z101" s="291"/>
      <c r="AA101" s="291"/>
      <c r="AB101" s="291"/>
      <c r="AC101" s="291"/>
      <c r="AD101" s="291"/>
      <c r="AE101" s="291"/>
      <c r="AF101" s="291"/>
      <c r="AG101" s="291"/>
      <c r="AH101" s="291"/>
      <c r="AI101" s="291"/>
      <c r="AJ101" s="3013"/>
    </row>
    <row r="102" spans="1:36" ht="21">
      <c r="A102" s="291"/>
      <c r="B102" s="1063"/>
      <c r="C102" s="1179"/>
      <c r="D102" s="250"/>
      <c r="E102" s="291"/>
      <c r="F102" s="291"/>
      <c r="G102" s="291"/>
      <c r="H102" s="291"/>
      <c r="I102" s="1068"/>
      <c r="J102" s="291"/>
      <c r="K102" s="291"/>
      <c r="L102" s="368"/>
      <c r="M102" s="368"/>
      <c r="N102" s="368"/>
      <c r="O102" s="368">
        <v>0</v>
      </c>
      <c r="P102" s="276"/>
      <c r="Q102" s="278">
        <f t="shared" si="3"/>
        <v>0</v>
      </c>
      <c r="R102" s="368"/>
      <c r="S102" s="291"/>
      <c r="T102" s="482">
        <f t="shared" si="4"/>
        <v>0</v>
      </c>
      <c r="U102" s="3075"/>
      <c r="V102" s="291"/>
      <c r="W102" s="291"/>
      <c r="X102" s="291"/>
      <c r="Y102" s="291"/>
      <c r="Z102" s="291"/>
      <c r="AA102" s="291"/>
      <c r="AB102" s="291"/>
      <c r="AC102" s="291"/>
      <c r="AD102" s="291"/>
      <c r="AE102" s="291"/>
      <c r="AF102" s="291"/>
      <c r="AG102" s="291"/>
      <c r="AH102" s="291"/>
      <c r="AI102" s="291"/>
      <c r="AJ102" s="3013"/>
    </row>
    <row r="103" spans="1:36" ht="21">
      <c r="A103" s="291"/>
      <c r="B103" s="1063"/>
      <c r="C103" s="1179"/>
      <c r="D103" s="250"/>
      <c r="E103" s="291"/>
      <c r="F103" s="291"/>
      <c r="G103" s="291"/>
      <c r="H103" s="291"/>
      <c r="I103" s="1068"/>
      <c r="J103" s="291"/>
      <c r="K103" s="291"/>
      <c r="L103" s="368"/>
      <c r="M103" s="368"/>
      <c r="N103" s="368"/>
      <c r="O103" s="368">
        <v>0</v>
      </c>
      <c r="P103" s="276"/>
      <c r="Q103" s="278">
        <f t="shared" si="3"/>
        <v>0</v>
      </c>
      <c r="R103" s="368"/>
      <c r="S103" s="291"/>
      <c r="T103" s="482">
        <f t="shared" si="4"/>
        <v>0</v>
      </c>
      <c r="U103" s="3075"/>
      <c r="V103" s="291"/>
      <c r="W103" s="291"/>
      <c r="X103" s="291"/>
      <c r="Y103" s="291"/>
      <c r="Z103" s="291"/>
      <c r="AA103" s="291"/>
      <c r="AB103" s="291"/>
      <c r="AC103" s="291"/>
      <c r="AD103" s="291"/>
      <c r="AE103" s="291"/>
      <c r="AF103" s="291"/>
      <c r="AG103" s="291"/>
      <c r="AH103" s="291"/>
      <c r="AI103" s="291"/>
      <c r="AJ103" s="3013"/>
    </row>
    <row r="104" spans="1:36" ht="21">
      <c r="A104" s="291"/>
      <c r="B104" s="1063"/>
      <c r="C104" s="1179"/>
      <c r="D104" s="250"/>
      <c r="E104" s="291"/>
      <c r="F104" s="291"/>
      <c r="G104" s="291"/>
      <c r="H104" s="291"/>
      <c r="I104" s="1068"/>
      <c r="J104" s="291"/>
      <c r="K104" s="291"/>
      <c r="L104" s="368"/>
      <c r="M104" s="368"/>
      <c r="N104" s="368"/>
      <c r="O104" s="368">
        <v>0</v>
      </c>
      <c r="P104" s="276"/>
      <c r="Q104" s="278">
        <f t="shared" si="3"/>
        <v>0</v>
      </c>
      <c r="R104" s="368"/>
      <c r="S104" s="291"/>
      <c r="T104" s="482">
        <f t="shared" si="4"/>
        <v>0</v>
      </c>
      <c r="U104" s="3075"/>
      <c r="V104" s="291"/>
      <c r="W104" s="291"/>
      <c r="X104" s="291"/>
      <c r="Y104" s="291"/>
      <c r="Z104" s="291"/>
      <c r="AA104" s="291"/>
      <c r="AB104" s="291"/>
      <c r="AC104" s="291"/>
      <c r="AD104" s="291"/>
      <c r="AE104" s="291"/>
      <c r="AF104" s="291"/>
      <c r="AG104" s="291"/>
      <c r="AH104" s="291"/>
      <c r="AI104" s="291"/>
      <c r="AJ104" s="3013"/>
    </row>
    <row r="105" spans="1:36" ht="21">
      <c r="A105" s="291"/>
      <c r="B105" s="1063"/>
      <c r="C105" s="1179"/>
      <c r="D105" s="250"/>
      <c r="E105" s="291"/>
      <c r="F105" s="291"/>
      <c r="G105" s="291"/>
      <c r="H105" s="291"/>
      <c r="I105" s="1068"/>
      <c r="J105" s="291"/>
      <c r="K105" s="291"/>
      <c r="L105" s="368"/>
      <c r="M105" s="368"/>
      <c r="N105" s="368"/>
      <c r="O105" s="368">
        <v>0</v>
      </c>
      <c r="P105" s="276"/>
      <c r="Q105" s="278">
        <f t="shared" si="3"/>
        <v>0</v>
      </c>
      <c r="R105" s="368"/>
      <c r="S105" s="291"/>
      <c r="T105" s="482">
        <f t="shared" si="4"/>
        <v>0</v>
      </c>
      <c r="U105" s="3075"/>
      <c r="V105" s="291"/>
      <c r="W105" s="291"/>
      <c r="X105" s="291"/>
      <c r="Y105" s="291"/>
      <c r="Z105" s="291"/>
      <c r="AA105" s="291"/>
      <c r="AB105" s="291"/>
      <c r="AC105" s="291"/>
      <c r="AD105" s="291"/>
      <c r="AE105" s="291"/>
      <c r="AF105" s="291"/>
      <c r="AG105" s="291"/>
      <c r="AH105" s="291"/>
      <c r="AI105" s="291"/>
      <c r="AJ105" s="3013"/>
    </row>
    <row r="106" spans="1:36" ht="21">
      <c r="A106" s="291"/>
      <c r="B106" s="1063"/>
      <c r="C106" s="1179"/>
      <c r="D106" s="250"/>
      <c r="E106" s="291"/>
      <c r="F106" s="291"/>
      <c r="G106" s="291"/>
      <c r="H106" s="291"/>
      <c r="I106" s="1068"/>
      <c r="J106" s="291"/>
      <c r="K106" s="291"/>
      <c r="L106" s="368"/>
      <c r="M106" s="368"/>
      <c r="N106" s="368"/>
      <c r="O106" s="368">
        <v>0</v>
      </c>
      <c r="P106" s="276"/>
      <c r="Q106" s="278">
        <f t="shared" si="3"/>
        <v>0</v>
      </c>
      <c r="R106" s="368"/>
      <c r="S106" s="291"/>
      <c r="T106" s="482">
        <f t="shared" si="4"/>
        <v>0</v>
      </c>
      <c r="U106" s="3075"/>
      <c r="V106" s="291"/>
      <c r="W106" s="291"/>
      <c r="X106" s="291"/>
      <c r="Y106" s="291"/>
      <c r="Z106" s="291"/>
      <c r="AA106" s="291"/>
      <c r="AB106" s="291"/>
      <c r="AC106" s="291"/>
      <c r="AD106" s="291"/>
      <c r="AE106" s="291"/>
      <c r="AF106" s="291"/>
      <c r="AG106" s="291"/>
      <c r="AH106" s="291"/>
      <c r="AI106" s="291"/>
      <c r="AJ106" s="3013"/>
    </row>
    <row r="107" spans="1:36" ht="21">
      <c r="A107" s="291"/>
      <c r="B107" s="1063"/>
      <c r="C107" s="99"/>
      <c r="D107" s="250"/>
      <c r="E107" s="291"/>
      <c r="F107" s="291"/>
      <c r="G107" s="291"/>
      <c r="H107" s="291"/>
      <c r="I107" s="1068"/>
      <c r="J107" s="291"/>
      <c r="K107" s="291"/>
      <c r="L107" s="368"/>
      <c r="M107" s="368"/>
      <c r="N107" s="368"/>
      <c r="O107" s="368">
        <v>0</v>
      </c>
      <c r="P107" s="276"/>
      <c r="Q107" s="278">
        <f t="shared" si="3"/>
        <v>0</v>
      </c>
      <c r="R107" s="368"/>
      <c r="S107" s="291"/>
      <c r="T107" s="482">
        <f t="shared" si="4"/>
        <v>0</v>
      </c>
      <c r="U107" s="3075"/>
      <c r="V107" s="291"/>
      <c r="W107" s="291"/>
      <c r="X107" s="291"/>
      <c r="Y107" s="291"/>
      <c r="Z107" s="291"/>
      <c r="AA107" s="291"/>
      <c r="AB107" s="291"/>
      <c r="AC107" s="291"/>
      <c r="AD107" s="291"/>
      <c r="AE107" s="291"/>
      <c r="AF107" s="291"/>
      <c r="AG107" s="291"/>
      <c r="AH107" s="291"/>
      <c r="AI107" s="291"/>
      <c r="AJ107" s="3013"/>
    </row>
    <row r="108" spans="1:36" ht="18.75">
      <c r="A108" s="291"/>
      <c r="B108" s="577"/>
      <c r="C108" s="97"/>
      <c r="D108" s="250"/>
      <c r="E108" s="291"/>
      <c r="F108" s="291"/>
      <c r="G108" s="291"/>
      <c r="H108" s="291"/>
      <c r="I108" s="291"/>
      <c r="J108" s="291"/>
      <c r="K108" s="291"/>
      <c r="L108" s="368"/>
      <c r="M108" s="368"/>
      <c r="N108" s="368"/>
      <c r="O108" s="368">
        <v>0</v>
      </c>
      <c r="P108" s="276"/>
      <c r="Q108" s="278">
        <f t="shared" si="3"/>
        <v>0</v>
      </c>
      <c r="R108" s="368"/>
      <c r="S108" s="291"/>
      <c r="T108" s="482">
        <f t="shared" si="4"/>
        <v>0</v>
      </c>
      <c r="U108" s="3075"/>
      <c r="V108" s="291"/>
      <c r="W108" s="291"/>
      <c r="X108" s="291"/>
      <c r="Y108" s="291"/>
      <c r="Z108" s="291"/>
      <c r="AA108" s="291"/>
      <c r="AB108" s="291"/>
      <c r="AC108" s="291"/>
      <c r="AD108" s="291"/>
      <c r="AE108" s="291"/>
      <c r="AF108" s="291"/>
      <c r="AG108" s="291"/>
      <c r="AH108" s="291"/>
      <c r="AI108" s="291"/>
      <c r="AJ108" s="3013"/>
    </row>
    <row r="109" spans="1:36" ht="18.75">
      <c r="A109" s="291"/>
      <c r="B109" s="577"/>
      <c r="C109" s="97"/>
      <c r="D109" s="250"/>
      <c r="E109" s="291"/>
      <c r="F109" s="291"/>
      <c r="G109" s="291"/>
      <c r="H109" s="291"/>
      <c r="I109" s="291"/>
      <c r="J109" s="291"/>
      <c r="K109" s="291"/>
      <c r="L109" s="368"/>
      <c r="M109" s="368"/>
      <c r="N109" s="368"/>
      <c r="O109" s="368">
        <v>0</v>
      </c>
      <c r="P109" s="276"/>
      <c r="Q109" s="278">
        <f t="shared" si="3"/>
        <v>0</v>
      </c>
      <c r="R109" s="368"/>
      <c r="S109" s="291"/>
      <c r="T109" s="482">
        <f t="shared" ref="T109:T119" si="5">N109-O109-P109-Q109+R109-S109</f>
        <v>0</v>
      </c>
      <c r="U109" s="3075"/>
      <c r="V109" s="291"/>
      <c r="W109" s="291"/>
      <c r="X109" s="291"/>
      <c r="Y109" s="291"/>
      <c r="Z109" s="291"/>
      <c r="AA109" s="291"/>
      <c r="AB109" s="291"/>
      <c r="AC109" s="291"/>
      <c r="AD109" s="291"/>
      <c r="AE109" s="291"/>
      <c r="AF109" s="291"/>
      <c r="AG109" s="291"/>
      <c r="AH109" s="291"/>
      <c r="AI109" s="291"/>
      <c r="AJ109" s="3013"/>
    </row>
    <row r="110" spans="1:36" ht="18.75">
      <c r="A110" s="291"/>
      <c r="B110" s="577"/>
      <c r="C110" s="97"/>
      <c r="D110" s="250"/>
      <c r="E110" s="291"/>
      <c r="F110" s="291"/>
      <c r="G110" s="291"/>
      <c r="H110" s="291"/>
      <c r="I110" s="291"/>
      <c r="J110" s="291"/>
      <c r="K110" s="291"/>
      <c r="L110" s="368"/>
      <c r="M110" s="368"/>
      <c r="N110" s="368"/>
      <c r="O110" s="368">
        <v>0</v>
      </c>
      <c r="P110" s="276"/>
      <c r="Q110" s="278">
        <f t="shared" si="3"/>
        <v>0</v>
      </c>
      <c r="R110" s="368"/>
      <c r="S110" s="291"/>
      <c r="T110" s="482">
        <f t="shared" si="5"/>
        <v>0</v>
      </c>
      <c r="U110" s="3075"/>
      <c r="V110" s="291"/>
      <c r="W110" s="291"/>
      <c r="X110" s="291"/>
      <c r="Y110" s="291"/>
      <c r="Z110" s="291"/>
      <c r="AA110" s="291"/>
      <c r="AB110" s="291"/>
      <c r="AC110" s="291"/>
      <c r="AD110" s="291"/>
      <c r="AE110" s="291"/>
      <c r="AF110" s="291"/>
      <c r="AG110" s="291"/>
      <c r="AH110" s="291"/>
      <c r="AI110" s="291"/>
      <c r="AJ110" s="3013"/>
    </row>
    <row r="111" spans="1:36" ht="18.75">
      <c r="A111" s="291"/>
      <c r="B111" s="578"/>
      <c r="C111" s="97"/>
      <c r="D111" s="250"/>
      <c r="E111" s="291"/>
      <c r="F111" s="291"/>
      <c r="G111" s="291"/>
      <c r="H111" s="291"/>
      <c r="I111" s="291"/>
      <c r="J111" s="291"/>
      <c r="K111" s="291"/>
      <c r="L111" s="368"/>
      <c r="M111" s="368"/>
      <c r="N111" s="368"/>
      <c r="O111" s="368">
        <v>0</v>
      </c>
      <c r="P111" s="276"/>
      <c r="Q111" s="278">
        <f t="shared" si="3"/>
        <v>0</v>
      </c>
      <c r="R111" s="368"/>
      <c r="S111" s="291"/>
      <c r="T111" s="482">
        <f t="shared" si="5"/>
        <v>0</v>
      </c>
      <c r="U111" s="3075"/>
      <c r="V111" s="291"/>
      <c r="W111" s="291"/>
      <c r="X111" s="291"/>
      <c r="Y111" s="291"/>
      <c r="Z111" s="291"/>
      <c r="AA111" s="291"/>
      <c r="AB111" s="291"/>
      <c r="AC111" s="291"/>
      <c r="AD111" s="291"/>
      <c r="AE111" s="291"/>
      <c r="AF111" s="291"/>
      <c r="AG111" s="291"/>
      <c r="AH111" s="291"/>
      <c r="AI111" s="291"/>
      <c r="AJ111" s="3013"/>
    </row>
    <row r="112" spans="1:36" ht="18.75">
      <c r="A112" s="291"/>
      <c r="B112" s="578"/>
      <c r="C112" s="97"/>
      <c r="D112" s="250"/>
      <c r="E112" s="291"/>
      <c r="F112" s="291"/>
      <c r="G112" s="291"/>
      <c r="H112" s="291"/>
      <c r="I112" s="291"/>
      <c r="J112" s="291"/>
      <c r="K112" s="291"/>
      <c r="L112" s="368"/>
      <c r="M112" s="368"/>
      <c r="N112" s="368"/>
      <c r="O112" s="368">
        <v>0</v>
      </c>
      <c r="P112" s="276"/>
      <c r="Q112" s="278">
        <f t="shared" si="3"/>
        <v>0</v>
      </c>
      <c r="R112" s="368"/>
      <c r="S112" s="291"/>
      <c r="T112" s="482">
        <f t="shared" si="5"/>
        <v>0</v>
      </c>
      <c r="U112" s="3075"/>
      <c r="V112" s="291"/>
      <c r="W112" s="291"/>
      <c r="X112" s="291"/>
      <c r="Y112" s="291"/>
      <c r="Z112" s="291"/>
      <c r="AA112" s="291"/>
      <c r="AB112" s="291"/>
      <c r="AC112" s="291"/>
      <c r="AD112" s="291"/>
      <c r="AE112" s="291"/>
      <c r="AF112" s="291"/>
      <c r="AG112" s="291"/>
      <c r="AH112" s="291"/>
      <c r="AI112" s="291"/>
      <c r="AJ112" s="3013"/>
    </row>
    <row r="113" spans="1:36" ht="18.75">
      <c r="A113" s="291"/>
      <c r="B113" s="578"/>
      <c r="C113" s="97"/>
      <c r="D113" s="250"/>
      <c r="E113" s="291"/>
      <c r="F113" s="291"/>
      <c r="G113" s="291"/>
      <c r="H113" s="291"/>
      <c r="I113" s="291"/>
      <c r="J113" s="291"/>
      <c r="K113" s="291"/>
      <c r="L113" s="368"/>
      <c r="M113" s="368"/>
      <c r="N113" s="368"/>
      <c r="O113" s="368">
        <v>0</v>
      </c>
      <c r="P113" s="276"/>
      <c r="Q113" s="278">
        <f t="shared" si="3"/>
        <v>0</v>
      </c>
      <c r="R113" s="368"/>
      <c r="S113" s="291"/>
      <c r="T113" s="482">
        <f t="shared" si="5"/>
        <v>0</v>
      </c>
      <c r="U113" s="3075"/>
      <c r="V113" s="291"/>
      <c r="W113" s="291"/>
      <c r="X113" s="291"/>
      <c r="Y113" s="291"/>
      <c r="Z113" s="291"/>
      <c r="AA113" s="291"/>
      <c r="AB113" s="291"/>
      <c r="AC113" s="291"/>
      <c r="AD113" s="291"/>
      <c r="AE113" s="291"/>
      <c r="AF113" s="291"/>
      <c r="AG113" s="291"/>
      <c r="AH113" s="291"/>
      <c r="AI113" s="291"/>
      <c r="AJ113" s="3013"/>
    </row>
    <row r="114" spans="1:36" ht="18.75">
      <c r="A114" s="291"/>
      <c r="B114" s="578"/>
      <c r="C114" s="97"/>
      <c r="D114" s="250"/>
      <c r="E114" s="291"/>
      <c r="F114" s="291"/>
      <c r="G114" s="291"/>
      <c r="H114" s="291"/>
      <c r="I114" s="291"/>
      <c r="J114" s="291"/>
      <c r="K114" s="291"/>
      <c r="L114" s="368"/>
      <c r="M114" s="368"/>
      <c r="N114" s="368"/>
      <c r="O114" s="368">
        <v>0</v>
      </c>
      <c r="P114" s="276"/>
      <c r="Q114" s="278">
        <f t="shared" si="3"/>
        <v>0</v>
      </c>
      <c r="R114" s="368"/>
      <c r="S114" s="291"/>
      <c r="T114" s="482">
        <f t="shared" si="5"/>
        <v>0</v>
      </c>
      <c r="U114" s="3075"/>
      <c r="V114" s="291"/>
      <c r="W114" s="291"/>
      <c r="X114" s="291"/>
      <c r="Y114" s="291"/>
      <c r="Z114" s="291"/>
      <c r="AA114" s="291"/>
      <c r="AB114" s="291"/>
      <c r="AC114" s="291"/>
      <c r="AD114" s="291"/>
      <c r="AE114" s="291"/>
      <c r="AF114" s="291"/>
      <c r="AG114" s="291"/>
      <c r="AH114" s="291"/>
      <c r="AI114" s="291"/>
      <c r="AJ114" s="3013"/>
    </row>
    <row r="115" spans="1:36" ht="18.75">
      <c r="A115" s="291"/>
      <c r="B115" s="578"/>
      <c r="C115" s="97"/>
      <c r="D115" s="250"/>
      <c r="E115" s="291"/>
      <c r="F115" s="291"/>
      <c r="G115" s="291"/>
      <c r="H115" s="291"/>
      <c r="I115" s="291"/>
      <c r="J115" s="291"/>
      <c r="K115" s="291"/>
      <c r="L115" s="368"/>
      <c r="M115" s="368"/>
      <c r="N115" s="368"/>
      <c r="O115" s="368">
        <v>0</v>
      </c>
      <c r="P115" s="276"/>
      <c r="Q115" s="278">
        <f t="shared" si="3"/>
        <v>0</v>
      </c>
      <c r="R115" s="368"/>
      <c r="S115" s="291"/>
      <c r="T115" s="482">
        <f t="shared" si="5"/>
        <v>0</v>
      </c>
      <c r="U115" s="3075"/>
      <c r="V115" s="291"/>
      <c r="W115" s="291"/>
      <c r="X115" s="291"/>
      <c r="Y115" s="291"/>
      <c r="Z115" s="291"/>
      <c r="AA115" s="291"/>
      <c r="AB115" s="291"/>
      <c r="AC115" s="291"/>
      <c r="AD115" s="291"/>
      <c r="AE115" s="291"/>
      <c r="AF115" s="291"/>
      <c r="AG115" s="291"/>
      <c r="AH115" s="291"/>
      <c r="AI115" s="291"/>
      <c r="AJ115" s="3013"/>
    </row>
    <row r="116" spans="1:36" ht="18.75">
      <c r="A116" s="291"/>
      <c r="B116" s="578"/>
      <c r="C116" s="97"/>
      <c r="D116" s="250"/>
      <c r="E116" s="291"/>
      <c r="F116" s="291"/>
      <c r="G116" s="291"/>
      <c r="H116" s="291"/>
      <c r="I116" s="291"/>
      <c r="J116" s="291"/>
      <c r="K116" s="291"/>
      <c r="L116" s="368"/>
      <c r="M116" s="368"/>
      <c r="N116" s="292"/>
      <c r="O116" s="368">
        <v>0</v>
      </c>
      <c r="P116" s="6"/>
      <c r="Q116" s="278">
        <f t="shared" si="3"/>
        <v>0</v>
      </c>
      <c r="R116" s="292"/>
      <c r="S116" s="291"/>
      <c r="T116" s="482">
        <f t="shared" si="5"/>
        <v>0</v>
      </c>
      <c r="U116" s="3075"/>
      <c r="V116" s="291"/>
      <c r="W116" s="291"/>
      <c r="X116" s="291"/>
      <c r="Y116" s="291"/>
      <c r="Z116" s="291"/>
      <c r="AA116" s="291"/>
      <c r="AB116" s="291"/>
      <c r="AC116" s="291"/>
      <c r="AD116" s="291"/>
      <c r="AE116" s="291"/>
      <c r="AF116" s="291"/>
      <c r="AG116" s="291"/>
      <c r="AH116" s="291"/>
      <c r="AI116" s="291"/>
      <c r="AJ116" s="3013"/>
    </row>
    <row r="117" spans="1:36">
      <c r="A117" s="291"/>
      <c r="B117" s="69"/>
      <c r="C117" s="97"/>
      <c r="D117" s="250"/>
      <c r="E117" s="291"/>
      <c r="F117" s="291"/>
      <c r="G117" s="291"/>
      <c r="H117" s="291"/>
      <c r="I117" s="291"/>
      <c r="J117" s="291"/>
      <c r="K117" s="291"/>
      <c r="L117" s="368"/>
      <c r="M117" s="368"/>
      <c r="N117" s="292"/>
      <c r="O117" s="368">
        <v>0</v>
      </c>
      <c r="P117" s="6"/>
      <c r="Q117" s="278">
        <f>N117-O117-P117</f>
        <v>0</v>
      </c>
      <c r="R117" s="292"/>
      <c r="S117" s="291"/>
      <c r="T117" s="482">
        <f t="shared" si="5"/>
        <v>0</v>
      </c>
      <c r="U117" s="3075"/>
      <c r="V117" s="291"/>
      <c r="W117" s="291"/>
      <c r="X117" s="291"/>
      <c r="Y117" s="291"/>
      <c r="Z117" s="291"/>
      <c r="AA117" s="291"/>
      <c r="AB117" s="291"/>
      <c r="AC117" s="291"/>
      <c r="AD117" s="291"/>
      <c r="AE117" s="291"/>
      <c r="AF117" s="291"/>
      <c r="AG117" s="291"/>
      <c r="AH117" s="291"/>
      <c r="AI117" s="291"/>
      <c r="AJ117" s="3013"/>
    </row>
    <row r="118" spans="1:36">
      <c r="A118" s="291"/>
      <c r="B118" s="69"/>
      <c r="C118" s="97"/>
      <c r="D118" s="250"/>
      <c r="E118" s="291"/>
      <c r="F118" s="291"/>
      <c r="G118" s="291"/>
      <c r="H118" s="291"/>
      <c r="I118" s="291"/>
      <c r="J118" s="291"/>
      <c r="K118" s="291"/>
      <c r="L118" s="368"/>
      <c r="M118" s="368"/>
      <c r="N118" s="292"/>
      <c r="O118" s="368">
        <v>0</v>
      </c>
      <c r="P118" s="6"/>
      <c r="Q118" s="278">
        <f>N118-O118-P118</f>
        <v>0</v>
      </c>
      <c r="R118" s="292"/>
      <c r="S118" s="291"/>
      <c r="T118" s="482">
        <f t="shared" si="5"/>
        <v>0</v>
      </c>
      <c r="U118" s="3086"/>
      <c r="V118" s="77"/>
      <c r="W118" s="77"/>
      <c r="X118" s="77"/>
      <c r="Y118" s="77"/>
      <c r="Z118" s="77"/>
      <c r="AA118" s="77"/>
      <c r="AB118" s="77"/>
      <c r="AC118" s="77"/>
      <c r="AD118" s="77"/>
      <c r="AE118" s="77"/>
      <c r="AF118" s="77"/>
      <c r="AG118" s="77"/>
      <c r="AH118" s="77"/>
      <c r="AI118" s="77"/>
      <c r="AJ118" s="3087"/>
    </row>
    <row r="119" spans="1:36" ht="15" thickBot="1">
      <c r="A119" s="291"/>
      <c r="B119" s="69"/>
      <c r="C119" s="97"/>
      <c r="D119" s="250"/>
      <c r="E119" s="291"/>
      <c r="F119" s="291"/>
      <c r="G119" s="291"/>
      <c r="H119" s="291"/>
      <c r="I119" s="291"/>
      <c r="J119" s="291"/>
      <c r="K119" s="291"/>
      <c r="L119" s="368"/>
      <c r="M119" s="368"/>
      <c r="N119" s="292"/>
      <c r="O119" s="368">
        <v>0</v>
      </c>
      <c r="P119" s="6"/>
      <c r="Q119" s="278">
        <f>N119-O119-P119</f>
        <v>0</v>
      </c>
      <c r="R119" s="292"/>
      <c r="S119" s="291"/>
      <c r="T119" s="482">
        <f t="shared" si="5"/>
        <v>0</v>
      </c>
      <c r="U119" s="3088"/>
      <c r="V119" s="3089"/>
      <c r="W119" s="3089"/>
      <c r="X119" s="3089"/>
      <c r="Y119" s="3089"/>
      <c r="Z119" s="3089"/>
      <c r="AA119" s="3089"/>
      <c r="AB119" s="3089"/>
      <c r="AC119" s="3089"/>
      <c r="AD119" s="3089"/>
      <c r="AE119" s="3089"/>
      <c r="AF119" s="3089"/>
      <c r="AG119" s="3089"/>
      <c r="AH119" s="3089"/>
      <c r="AI119" s="3089"/>
      <c r="AJ119" s="3090"/>
    </row>
    <row r="120" spans="1:36" s="7" customFormat="1">
      <c r="A120" s="291"/>
      <c r="B120" s="286"/>
      <c r="C120" s="97"/>
      <c r="D120" s="94"/>
      <c r="E120" s="236"/>
      <c r="F120" s="236"/>
      <c r="G120" s="236"/>
      <c r="H120" s="236"/>
      <c r="I120" s="236"/>
      <c r="J120" s="236">
        <f>COUNTIF(J2:J118,"X")</f>
        <v>26</v>
      </c>
      <c r="K120" s="236">
        <f>COUNTIF(K2:K118,"X")</f>
        <v>90</v>
      </c>
      <c r="L120" s="287"/>
      <c r="M120" s="287"/>
      <c r="N120" s="287">
        <f t="shared" ref="N120:T120" si="6">SUM(N2:N119)</f>
        <v>2300000</v>
      </c>
      <c r="O120" s="287">
        <f t="shared" si="6"/>
        <v>2280014</v>
      </c>
      <c r="P120" s="287">
        <f t="shared" si="6"/>
        <v>0</v>
      </c>
      <c r="Q120" s="287">
        <f t="shared" si="6"/>
        <v>20000</v>
      </c>
      <c r="R120" s="287">
        <f t="shared" si="6"/>
        <v>10000</v>
      </c>
      <c r="S120" s="287">
        <f t="shared" si="6"/>
        <v>0</v>
      </c>
      <c r="T120" s="287">
        <f t="shared" si="6"/>
        <v>0</v>
      </c>
      <c r="U120" s="3072">
        <f t="shared" ref="U120:AJ120" si="7">COUNTIF(U2:U119,"x")</f>
        <v>2</v>
      </c>
      <c r="V120" s="3072">
        <f t="shared" si="7"/>
        <v>1</v>
      </c>
      <c r="W120" s="3072">
        <f t="shared" si="7"/>
        <v>1</v>
      </c>
      <c r="X120" s="3072">
        <f t="shared" si="7"/>
        <v>0</v>
      </c>
      <c r="Y120" s="3072">
        <f t="shared" si="7"/>
        <v>12</v>
      </c>
      <c r="Z120" s="3072">
        <f t="shared" si="7"/>
        <v>3</v>
      </c>
      <c r="AA120" s="3072">
        <f t="shared" si="7"/>
        <v>9</v>
      </c>
      <c r="AB120" s="3072">
        <f t="shared" si="7"/>
        <v>11</v>
      </c>
      <c r="AC120" s="3072">
        <f t="shared" si="7"/>
        <v>11</v>
      </c>
      <c r="AD120" s="3072">
        <f t="shared" si="7"/>
        <v>16</v>
      </c>
      <c r="AE120" s="3072">
        <f t="shared" si="7"/>
        <v>5</v>
      </c>
      <c r="AF120" s="3072">
        <f t="shared" si="7"/>
        <v>12</v>
      </c>
      <c r="AG120" s="3072">
        <f t="shared" si="7"/>
        <v>3</v>
      </c>
      <c r="AH120" s="3072">
        <f t="shared" si="7"/>
        <v>9</v>
      </c>
      <c r="AI120" s="3072">
        <f t="shared" si="7"/>
        <v>3</v>
      </c>
      <c r="AJ120" s="3072">
        <f t="shared" si="7"/>
        <v>1</v>
      </c>
    </row>
    <row r="121" spans="1:36">
      <c r="A121" s="291"/>
      <c r="B121" s="69"/>
      <c r="C121" s="97"/>
      <c r="D121" s="250"/>
      <c r="E121" s="291"/>
      <c r="F121" s="291"/>
      <c r="G121" s="291"/>
      <c r="H121" s="291"/>
      <c r="I121" s="291"/>
      <c r="J121" s="291"/>
      <c r="K121" s="291"/>
      <c r="L121" s="292"/>
      <c r="M121" s="292"/>
      <c r="N121" s="292"/>
      <c r="O121" s="292"/>
      <c r="P121" s="292"/>
      <c r="Q121" s="291"/>
      <c r="R121" s="292"/>
      <c r="S121" s="291"/>
      <c r="T121" s="291"/>
      <c r="U121" s="291"/>
      <c r="V121" s="291"/>
      <c r="W121" s="291"/>
      <c r="X121" s="291"/>
      <c r="Y121" s="291"/>
      <c r="Z121" s="291"/>
      <c r="AA121" s="291"/>
      <c r="AB121" s="291"/>
    </row>
    <row r="122" spans="1:36">
      <c r="A122" s="291"/>
      <c r="B122" s="69"/>
      <c r="C122" s="97"/>
      <c r="D122" s="250"/>
      <c r="E122" s="291"/>
      <c r="F122" s="291"/>
      <c r="G122" s="291"/>
      <c r="H122" s="291"/>
      <c r="I122" s="291"/>
      <c r="J122" s="291"/>
      <c r="K122" s="291"/>
      <c r="L122" s="292"/>
      <c r="M122" s="292"/>
      <c r="N122" s="292"/>
      <c r="O122" s="292"/>
      <c r="P122" s="292"/>
      <c r="Q122" s="291"/>
      <c r="R122" s="292"/>
      <c r="S122" s="291"/>
      <c r="T122" s="291"/>
      <c r="U122" s="291"/>
      <c r="V122" s="291"/>
      <c r="W122" s="291"/>
      <c r="X122" s="291"/>
      <c r="Y122" s="291"/>
      <c r="Z122" s="291"/>
      <c r="AA122" s="291"/>
      <c r="AB122" s="291"/>
    </row>
    <row r="123" spans="1:36">
      <c r="A123" s="291"/>
      <c r="B123" s="69"/>
      <c r="C123" s="97"/>
      <c r="D123" s="250"/>
      <c r="E123" s="291"/>
      <c r="F123" s="291"/>
      <c r="G123" s="291"/>
      <c r="H123" s="291"/>
      <c r="I123" s="291"/>
      <c r="J123" s="291"/>
      <c r="K123" s="291"/>
      <c r="L123" s="292"/>
      <c r="M123" s="292"/>
      <c r="N123" s="292"/>
      <c r="O123" s="292"/>
      <c r="P123" s="292"/>
      <c r="Q123" s="291"/>
      <c r="R123" s="292"/>
      <c r="S123" s="291"/>
      <c r="T123" s="291"/>
      <c r="U123" s="291"/>
      <c r="V123" s="291"/>
      <c r="W123" s="291"/>
      <c r="X123" s="291"/>
      <c r="Y123" s="291"/>
      <c r="Z123" s="291"/>
      <c r="AA123" s="291"/>
      <c r="AB123" s="291"/>
    </row>
    <row r="124" spans="1:36">
      <c r="A124" s="291"/>
      <c r="B124" s="69"/>
      <c r="C124" s="97"/>
      <c r="D124" s="250"/>
      <c r="E124" s="291"/>
      <c r="F124" s="291"/>
      <c r="G124" s="291"/>
      <c r="H124" s="291"/>
      <c r="I124" s="291"/>
      <c r="J124" s="291"/>
      <c r="K124" s="291"/>
      <c r="L124" s="292"/>
      <c r="M124" s="292"/>
      <c r="N124" s="292"/>
      <c r="O124" s="292"/>
      <c r="P124" s="292"/>
      <c r="Q124" s="291"/>
      <c r="R124" s="292"/>
      <c r="S124" s="291"/>
      <c r="T124" s="291"/>
      <c r="U124" s="291"/>
      <c r="V124" s="291"/>
      <c r="W124" s="291"/>
      <c r="X124" s="291"/>
      <c r="Y124" s="291"/>
      <c r="Z124" s="291"/>
      <c r="AA124" s="291"/>
      <c r="AB124" s="291"/>
    </row>
    <row r="125" spans="1:36">
      <c r="A125" s="291"/>
      <c r="B125" s="69"/>
      <c r="C125" s="97"/>
      <c r="D125" s="250"/>
      <c r="E125" s="291"/>
      <c r="F125" s="291"/>
      <c r="L125" s="292"/>
      <c r="M125" s="292"/>
      <c r="N125" s="292"/>
      <c r="O125" s="292"/>
      <c r="P125" s="292"/>
      <c r="Q125" s="291"/>
      <c r="R125" s="292"/>
      <c r="S125" s="291"/>
      <c r="T125" s="291"/>
      <c r="U125" s="291"/>
      <c r="V125" s="291"/>
      <c r="W125" s="291"/>
      <c r="X125" s="291"/>
      <c r="Y125" s="291"/>
      <c r="Z125" s="291"/>
      <c r="AA125" s="291"/>
      <c r="AB125" s="291"/>
    </row>
    <row r="126" spans="1:36">
      <c r="A126" s="291"/>
      <c r="B126" s="13"/>
    </row>
    <row r="127" spans="1:36" ht="15" thickBot="1">
      <c r="A127" s="291"/>
      <c r="B127" s="13"/>
    </row>
    <row r="128" spans="1:36" ht="27.75" thickBot="1">
      <c r="A128" s="3283" t="s">
        <v>5009</v>
      </c>
      <c r="B128" s="3284"/>
      <c r="C128" s="3284"/>
      <c r="D128" s="3284"/>
      <c r="E128" s="3284"/>
      <c r="F128" s="3284"/>
      <c r="G128" s="3284"/>
      <c r="H128" s="3284"/>
      <c r="I128" s="3284"/>
      <c r="J128" s="3284"/>
      <c r="K128" s="3284"/>
      <c r="L128" s="3284"/>
      <c r="M128" s="3284"/>
      <c r="N128" s="3284"/>
      <c r="O128" s="3284"/>
      <c r="P128" s="3284"/>
      <c r="Q128" s="3284"/>
      <c r="R128" s="3284"/>
      <c r="S128" s="3284"/>
      <c r="T128" s="3284"/>
      <c r="U128" s="3284"/>
      <c r="V128" s="3284"/>
      <c r="W128" s="3284"/>
      <c r="X128" s="3284"/>
      <c r="Y128" s="3284"/>
      <c r="Z128" s="3284"/>
      <c r="AA128" s="3284"/>
      <c r="AB128" s="3284"/>
    </row>
    <row r="129" spans="1:19" ht="61.5" thickBot="1">
      <c r="A129" s="576" t="s">
        <v>0</v>
      </c>
      <c r="B129" s="579"/>
      <c r="C129" s="1725" t="s">
        <v>2</v>
      </c>
      <c r="D129" s="747" t="s">
        <v>3</v>
      </c>
      <c r="E129" s="65"/>
      <c r="F129" s="65" t="s">
        <v>8</v>
      </c>
      <c r="G129" s="65"/>
      <c r="H129" s="65"/>
      <c r="I129" s="65"/>
      <c r="J129" s="65"/>
      <c r="K129" s="65" t="s">
        <v>17</v>
      </c>
      <c r="L129" s="1694" t="s">
        <v>21</v>
      </c>
      <c r="M129" s="1694" t="s">
        <v>5</v>
      </c>
      <c r="N129" s="1695" t="s">
        <v>1871</v>
      </c>
      <c r="O129" s="1695" t="s">
        <v>48</v>
      </c>
      <c r="P129" s="63" t="s">
        <v>9</v>
      </c>
      <c r="Q129" s="281" t="s">
        <v>24</v>
      </c>
      <c r="R129" s="580" t="s">
        <v>25</v>
      </c>
      <c r="S129" s="282" t="s">
        <v>26</v>
      </c>
    </row>
    <row r="130" spans="1:19" ht="18.75">
      <c r="A130" s="291">
        <v>1</v>
      </c>
      <c r="B130" s="578"/>
      <c r="C130" s="97"/>
      <c r="D130" s="250"/>
      <c r="E130" s="291"/>
      <c r="F130" s="291"/>
      <c r="G130" s="291"/>
      <c r="H130" s="291"/>
      <c r="I130" s="291"/>
      <c r="J130" s="291"/>
      <c r="K130" s="291"/>
      <c r="L130" s="292"/>
      <c r="M130" s="292"/>
      <c r="N130" s="6"/>
      <c r="O130" s="6"/>
      <c r="P130" s="6"/>
      <c r="Q130" s="291"/>
      <c r="R130" s="292"/>
      <c r="S130" s="291"/>
    </row>
    <row r="131" spans="1:19" ht="18.75">
      <c r="A131" s="291">
        <f t="shared" ref="A131:A181" si="8">A130+1</f>
        <v>2</v>
      </c>
      <c r="B131" s="578"/>
      <c r="C131" s="97"/>
      <c r="D131" s="250"/>
      <c r="E131" s="291"/>
      <c r="F131" s="291"/>
      <c r="G131" s="291"/>
      <c r="H131" s="291"/>
      <c r="I131" s="291"/>
      <c r="J131" s="291"/>
      <c r="K131" s="291"/>
      <c r="L131" s="292"/>
      <c r="M131" s="292"/>
      <c r="N131" s="6"/>
      <c r="O131" s="6"/>
      <c r="P131" s="6"/>
      <c r="Q131" s="291"/>
      <c r="R131" s="292"/>
      <c r="S131" s="291"/>
    </row>
    <row r="132" spans="1:19">
      <c r="A132" s="291">
        <f t="shared" si="8"/>
        <v>3</v>
      </c>
      <c r="B132" s="4"/>
      <c r="C132" s="97"/>
      <c r="D132" s="250"/>
      <c r="E132" s="291"/>
      <c r="F132" s="291"/>
      <c r="G132" s="291"/>
      <c r="H132" s="291"/>
      <c r="I132" s="291"/>
      <c r="J132" s="291"/>
      <c r="K132" s="291"/>
      <c r="L132" s="292"/>
      <c r="M132" s="292"/>
      <c r="N132" s="6"/>
      <c r="O132" s="6"/>
      <c r="P132" s="6"/>
      <c r="Q132" s="291"/>
      <c r="R132" s="292"/>
      <c r="S132" s="291"/>
    </row>
    <row r="133" spans="1:19">
      <c r="A133" s="291">
        <f t="shared" si="8"/>
        <v>4</v>
      </c>
      <c r="B133" s="4"/>
      <c r="C133" s="97"/>
      <c r="D133" s="250"/>
      <c r="E133" s="291"/>
      <c r="F133" s="291"/>
      <c r="G133" s="291"/>
      <c r="H133" s="291"/>
      <c r="I133" s="291"/>
      <c r="J133" s="291"/>
      <c r="K133" s="291"/>
      <c r="L133" s="292"/>
      <c r="M133" s="292"/>
      <c r="N133" s="6"/>
      <c r="O133" s="6"/>
      <c r="P133" s="6"/>
      <c r="Q133" s="291"/>
      <c r="R133" s="292"/>
      <c r="S133" s="291"/>
    </row>
    <row r="134" spans="1:19">
      <c r="A134" s="291">
        <f t="shared" si="8"/>
        <v>5</v>
      </c>
      <c r="B134" s="4"/>
      <c r="C134" s="97"/>
      <c r="D134" s="250"/>
      <c r="E134" s="291"/>
      <c r="F134" s="291"/>
      <c r="G134" s="291"/>
      <c r="H134" s="291"/>
      <c r="I134" s="291"/>
      <c r="J134" s="291"/>
      <c r="K134" s="291"/>
      <c r="L134" s="292"/>
      <c r="M134" s="292"/>
      <c r="N134" s="6"/>
      <c r="O134" s="6"/>
      <c r="P134" s="6"/>
      <c r="Q134" s="291"/>
      <c r="R134" s="292"/>
      <c r="S134" s="291"/>
    </row>
    <row r="135" spans="1:19">
      <c r="A135" s="291">
        <f t="shared" si="8"/>
        <v>6</v>
      </c>
      <c r="B135" s="4"/>
      <c r="C135" s="97"/>
      <c r="D135" s="250"/>
      <c r="E135" s="291"/>
      <c r="F135" s="291"/>
      <c r="G135" s="291"/>
      <c r="H135" s="291"/>
      <c r="I135" s="291"/>
      <c r="J135" s="291"/>
      <c r="K135" s="291"/>
      <c r="L135" s="292"/>
      <c r="M135" s="292"/>
      <c r="N135" s="6"/>
      <c r="O135" s="6"/>
      <c r="P135" s="6"/>
      <c r="Q135" s="291"/>
      <c r="R135" s="292"/>
      <c r="S135" s="291"/>
    </row>
    <row r="136" spans="1:19">
      <c r="A136" s="291">
        <f t="shared" si="8"/>
        <v>7</v>
      </c>
      <c r="B136" s="4"/>
      <c r="C136" s="97"/>
      <c r="D136" s="250"/>
      <c r="E136" s="291"/>
      <c r="F136" s="291"/>
      <c r="G136" s="291"/>
      <c r="H136" s="291"/>
      <c r="I136" s="291"/>
      <c r="J136" s="291"/>
      <c r="K136" s="291"/>
      <c r="L136" s="292"/>
      <c r="M136" s="292"/>
      <c r="N136" s="6"/>
      <c r="O136" s="6"/>
      <c r="P136" s="6"/>
      <c r="Q136" s="291"/>
      <c r="R136" s="292"/>
      <c r="S136" s="291"/>
    </row>
    <row r="137" spans="1:19">
      <c r="A137" s="291">
        <f t="shared" si="8"/>
        <v>8</v>
      </c>
      <c r="B137" s="4"/>
      <c r="C137" s="97"/>
      <c r="D137" s="250"/>
      <c r="E137" s="291"/>
      <c r="F137" s="291"/>
      <c r="G137" s="291"/>
      <c r="H137" s="291"/>
      <c r="I137" s="291"/>
      <c r="J137" s="291"/>
      <c r="K137" s="291"/>
      <c r="L137" s="292"/>
      <c r="M137" s="292"/>
      <c r="N137" s="6"/>
      <c r="O137" s="6"/>
      <c r="P137" s="6"/>
      <c r="Q137" s="291"/>
      <c r="R137" s="292"/>
      <c r="S137" s="291"/>
    </row>
    <row r="138" spans="1:19">
      <c r="A138" s="291">
        <f t="shared" si="8"/>
        <v>9</v>
      </c>
      <c r="B138" s="4"/>
      <c r="C138" s="97"/>
      <c r="D138" s="250"/>
      <c r="E138" s="291"/>
      <c r="F138" s="291"/>
      <c r="G138" s="291"/>
      <c r="H138" s="291"/>
      <c r="I138" s="291"/>
      <c r="J138" s="291"/>
      <c r="K138" s="291"/>
      <c r="L138" s="292"/>
      <c r="M138" s="292"/>
      <c r="N138" s="6"/>
      <c r="O138" s="6"/>
      <c r="P138" s="6"/>
      <c r="Q138" s="291"/>
      <c r="R138" s="292"/>
      <c r="S138" s="291"/>
    </row>
    <row r="139" spans="1:19">
      <c r="A139" s="291">
        <f t="shared" si="8"/>
        <v>10</v>
      </c>
      <c r="B139" s="4"/>
      <c r="C139" s="97"/>
      <c r="D139" s="250"/>
      <c r="E139" s="291"/>
      <c r="F139" s="291"/>
      <c r="G139" s="291"/>
      <c r="H139" s="291"/>
      <c r="I139" s="291"/>
      <c r="J139" s="291"/>
      <c r="K139" s="291"/>
      <c r="L139" s="292"/>
      <c r="M139" s="292"/>
      <c r="N139" s="6"/>
      <c r="O139" s="6"/>
      <c r="P139" s="6"/>
      <c r="Q139" s="291"/>
      <c r="R139" s="292"/>
      <c r="S139" s="291"/>
    </row>
    <row r="140" spans="1:19">
      <c r="A140" s="291">
        <f t="shared" si="8"/>
        <v>11</v>
      </c>
      <c r="B140" s="4"/>
      <c r="C140" s="97"/>
      <c r="D140" s="250"/>
      <c r="E140" s="291"/>
      <c r="F140" s="291"/>
      <c r="G140" s="291"/>
      <c r="H140" s="291"/>
      <c r="I140" s="291"/>
      <c r="J140" s="291"/>
      <c r="K140" s="291"/>
      <c r="L140" s="292"/>
      <c r="M140" s="292"/>
      <c r="N140" s="6"/>
      <c r="O140" s="6"/>
      <c r="P140" s="6"/>
      <c r="Q140" s="291"/>
      <c r="R140" s="292"/>
      <c r="S140" s="291"/>
    </row>
    <row r="141" spans="1:19">
      <c r="A141" s="291">
        <f t="shared" si="8"/>
        <v>12</v>
      </c>
      <c r="B141" s="4"/>
      <c r="C141" s="97"/>
      <c r="D141" s="250"/>
      <c r="E141" s="291"/>
      <c r="F141" s="291"/>
      <c r="G141" s="291"/>
      <c r="H141" s="291"/>
      <c r="I141" s="291"/>
      <c r="J141" s="291"/>
      <c r="K141" s="291"/>
      <c r="L141" s="292"/>
      <c r="M141" s="292"/>
      <c r="N141" s="6"/>
      <c r="O141" s="6"/>
      <c r="P141" s="6"/>
      <c r="Q141" s="291"/>
      <c r="R141" s="292"/>
      <c r="S141" s="291"/>
    </row>
    <row r="142" spans="1:19">
      <c r="A142" s="291">
        <f t="shared" si="8"/>
        <v>13</v>
      </c>
      <c r="B142" s="4"/>
      <c r="C142" s="97"/>
      <c r="D142" s="250"/>
      <c r="E142" s="291"/>
      <c r="F142" s="291"/>
      <c r="G142" s="291"/>
      <c r="H142" s="291"/>
      <c r="I142" s="291"/>
      <c r="J142" s="291"/>
      <c r="K142" s="291"/>
      <c r="L142" s="292"/>
      <c r="M142" s="292"/>
      <c r="N142" s="6"/>
      <c r="O142" s="6"/>
      <c r="P142" s="6"/>
      <c r="Q142" s="291"/>
      <c r="R142" s="292"/>
      <c r="S142" s="291"/>
    </row>
    <row r="143" spans="1:19">
      <c r="A143" s="291">
        <f t="shared" si="8"/>
        <v>14</v>
      </c>
      <c r="B143" s="4"/>
      <c r="C143" s="97"/>
      <c r="D143" s="250"/>
      <c r="E143" s="291"/>
      <c r="F143" s="291"/>
      <c r="G143" s="291"/>
      <c r="H143" s="291"/>
      <c r="I143" s="291"/>
      <c r="J143" s="291"/>
      <c r="K143" s="291"/>
      <c r="L143" s="292"/>
      <c r="M143" s="292"/>
      <c r="N143" s="6"/>
      <c r="O143" s="6"/>
      <c r="P143" s="6"/>
      <c r="Q143" s="291"/>
      <c r="R143" s="292"/>
      <c r="S143" s="291"/>
    </row>
    <row r="144" spans="1:19">
      <c r="A144" s="291">
        <f t="shared" si="8"/>
        <v>15</v>
      </c>
      <c r="B144" s="4"/>
      <c r="C144" s="97"/>
      <c r="D144" s="250"/>
      <c r="E144" s="291"/>
      <c r="F144" s="291"/>
      <c r="G144" s="291"/>
      <c r="H144" s="291"/>
      <c r="I144" s="291"/>
      <c r="J144" s="291"/>
      <c r="K144" s="291"/>
      <c r="L144" s="292"/>
      <c r="M144" s="292"/>
      <c r="N144" s="6"/>
      <c r="O144" s="6"/>
      <c r="P144" s="6"/>
      <c r="Q144" s="291"/>
      <c r="R144" s="292"/>
      <c r="S144" s="291"/>
    </row>
    <row r="145" spans="1:19">
      <c r="A145" s="291">
        <f t="shared" si="8"/>
        <v>16</v>
      </c>
      <c r="B145" s="4"/>
      <c r="C145" s="97"/>
      <c r="D145" s="250"/>
      <c r="E145" s="291"/>
      <c r="F145" s="291"/>
      <c r="G145" s="291"/>
      <c r="H145" s="291"/>
      <c r="I145" s="291"/>
      <c r="J145" s="291"/>
      <c r="K145" s="291"/>
      <c r="L145" s="292"/>
      <c r="M145" s="292"/>
      <c r="N145" s="6"/>
      <c r="O145" s="6"/>
      <c r="P145" s="6"/>
      <c r="Q145" s="291"/>
      <c r="R145" s="292"/>
      <c r="S145" s="291"/>
    </row>
    <row r="146" spans="1:19">
      <c r="A146" s="291">
        <f t="shared" si="8"/>
        <v>17</v>
      </c>
      <c r="B146" s="4"/>
      <c r="C146" s="97"/>
      <c r="D146" s="250"/>
      <c r="E146" s="291"/>
      <c r="F146" s="291"/>
      <c r="G146" s="291"/>
      <c r="H146" s="291"/>
      <c r="I146" s="291"/>
      <c r="J146" s="291"/>
      <c r="K146" s="291"/>
      <c r="L146" s="292"/>
      <c r="M146" s="292"/>
      <c r="N146" s="6"/>
      <c r="O146" s="6"/>
      <c r="P146" s="6"/>
      <c r="Q146" s="291"/>
      <c r="R146" s="292"/>
      <c r="S146" s="291"/>
    </row>
    <row r="147" spans="1:19">
      <c r="A147" s="291">
        <f t="shared" si="8"/>
        <v>18</v>
      </c>
      <c r="B147" s="4"/>
      <c r="C147" s="97"/>
      <c r="D147" s="250"/>
      <c r="E147" s="291"/>
      <c r="F147" s="291"/>
      <c r="G147" s="291"/>
      <c r="H147" s="291"/>
      <c r="I147" s="291"/>
      <c r="J147" s="291"/>
      <c r="K147" s="291"/>
      <c r="L147" s="292"/>
      <c r="M147" s="292"/>
      <c r="N147" s="6"/>
      <c r="O147" s="6"/>
      <c r="P147" s="6"/>
      <c r="Q147" s="291"/>
      <c r="R147" s="292"/>
      <c r="S147" s="291"/>
    </row>
    <row r="148" spans="1:19">
      <c r="A148" s="291">
        <f t="shared" si="8"/>
        <v>19</v>
      </c>
      <c r="B148" s="4"/>
      <c r="C148" s="97"/>
      <c r="D148" s="250"/>
      <c r="E148" s="291"/>
      <c r="F148" s="291"/>
      <c r="G148" s="291"/>
      <c r="H148" s="291"/>
      <c r="I148" s="291"/>
      <c r="J148" s="291"/>
      <c r="K148" s="291"/>
      <c r="L148" s="292"/>
      <c r="M148" s="292"/>
      <c r="N148" s="6"/>
      <c r="O148" s="6"/>
      <c r="P148" s="6"/>
      <c r="Q148" s="291"/>
      <c r="R148" s="292"/>
      <c r="S148" s="291"/>
    </row>
    <row r="149" spans="1:19">
      <c r="A149" s="291">
        <f t="shared" si="8"/>
        <v>20</v>
      </c>
      <c r="B149" s="4"/>
      <c r="C149" s="97"/>
      <c r="D149" s="250"/>
      <c r="E149" s="291"/>
      <c r="F149" s="291"/>
      <c r="G149" s="291"/>
      <c r="H149" s="291"/>
      <c r="I149" s="291"/>
      <c r="J149" s="291"/>
      <c r="K149" s="291"/>
      <c r="L149" s="292"/>
      <c r="M149" s="292"/>
      <c r="N149" s="6"/>
      <c r="O149" s="6"/>
      <c r="P149" s="6"/>
      <c r="Q149" s="291"/>
      <c r="R149" s="292"/>
      <c r="S149" s="291"/>
    </row>
    <row r="150" spans="1:19">
      <c r="A150" s="291">
        <f t="shared" si="8"/>
        <v>21</v>
      </c>
      <c r="B150" s="4"/>
      <c r="C150" s="97"/>
      <c r="D150" s="250"/>
      <c r="E150" s="291"/>
      <c r="F150" s="291"/>
      <c r="G150" s="291"/>
      <c r="H150" s="291"/>
      <c r="I150" s="291"/>
      <c r="J150" s="291"/>
      <c r="K150" s="291"/>
      <c r="L150" s="292"/>
      <c r="M150" s="292"/>
      <c r="N150" s="6"/>
      <c r="O150" s="6"/>
      <c r="P150" s="6"/>
      <c r="Q150" s="291"/>
      <c r="R150" s="292"/>
      <c r="S150" s="291"/>
    </row>
    <row r="151" spans="1:19">
      <c r="A151" s="291">
        <f t="shared" si="8"/>
        <v>22</v>
      </c>
      <c r="B151" s="4"/>
      <c r="C151" s="97"/>
      <c r="D151" s="250"/>
      <c r="E151" s="291"/>
      <c r="F151" s="291"/>
      <c r="G151" s="291"/>
      <c r="H151" s="291"/>
      <c r="I151" s="291"/>
      <c r="J151" s="291"/>
      <c r="K151" s="291"/>
      <c r="L151" s="292"/>
      <c r="M151" s="292"/>
      <c r="N151" s="6"/>
      <c r="O151" s="6"/>
      <c r="P151" s="6"/>
      <c r="Q151" s="291"/>
      <c r="R151" s="292"/>
      <c r="S151" s="291"/>
    </row>
    <row r="152" spans="1:19">
      <c r="A152" s="291">
        <f t="shared" si="8"/>
        <v>23</v>
      </c>
      <c r="B152" s="4"/>
      <c r="C152" s="97"/>
      <c r="D152" s="250"/>
      <c r="E152" s="291"/>
      <c r="F152" s="291"/>
      <c r="G152" s="291"/>
      <c r="H152" s="291"/>
      <c r="I152" s="291"/>
      <c r="J152" s="291"/>
      <c r="K152" s="291"/>
      <c r="L152" s="292"/>
      <c r="M152" s="292"/>
      <c r="N152" s="6"/>
      <c r="O152" s="6"/>
      <c r="P152" s="6"/>
      <c r="Q152" s="291"/>
      <c r="R152" s="292"/>
      <c r="S152" s="291"/>
    </row>
    <row r="153" spans="1:19">
      <c r="A153" s="291">
        <f t="shared" si="8"/>
        <v>24</v>
      </c>
      <c r="B153" s="4"/>
      <c r="C153" s="97"/>
      <c r="D153" s="250"/>
      <c r="E153" s="291"/>
      <c r="F153" s="291"/>
      <c r="G153" s="291"/>
      <c r="H153" s="291"/>
      <c r="I153" s="291"/>
      <c r="J153" s="291"/>
      <c r="K153" s="291"/>
      <c r="L153" s="292"/>
      <c r="M153" s="292"/>
      <c r="N153" s="6"/>
      <c r="O153" s="6"/>
      <c r="P153" s="6"/>
      <c r="Q153" s="291"/>
      <c r="R153" s="292"/>
      <c r="S153" s="291"/>
    </row>
    <row r="154" spans="1:19">
      <c r="A154" s="291">
        <f t="shared" si="8"/>
        <v>25</v>
      </c>
      <c r="B154" s="4"/>
      <c r="C154" s="97"/>
      <c r="D154" s="250"/>
      <c r="E154" s="291"/>
      <c r="F154" s="291"/>
      <c r="G154" s="291"/>
      <c r="H154" s="291"/>
      <c r="I154" s="291"/>
      <c r="J154" s="291"/>
      <c r="K154" s="291"/>
      <c r="L154" s="292"/>
      <c r="M154" s="292"/>
      <c r="N154" s="6"/>
      <c r="O154" s="6"/>
      <c r="P154" s="6"/>
      <c r="Q154" s="291"/>
      <c r="R154" s="292"/>
      <c r="S154" s="291"/>
    </row>
    <row r="155" spans="1:19">
      <c r="A155" s="291">
        <f t="shared" si="8"/>
        <v>26</v>
      </c>
      <c r="B155" s="4"/>
      <c r="C155" s="97"/>
      <c r="D155" s="250"/>
      <c r="E155" s="291"/>
      <c r="F155" s="291"/>
      <c r="G155" s="291"/>
      <c r="H155" s="291"/>
      <c r="I155" s="291"/>
      <c r="J155" s="291"/>
      <c r="K155" s="291"/>
      <c r="L155" s="292"/>
      <c r="M155" s="292"/>
      <c r="N155" s="6"/>
      <c r="O155" s="6"/>
      <c r="P155" s="6"/>
      <c r="Q155" s="291"/>
      <c r="R155" s="292"/>
      <c r="S155" s="291"/>
    </row>
    <row r="156" spans="1:19">
      <c r="A156" s="291">
        <f t="shared" si="8"/>
        <v>27</v>
      </c>
      <c r="B156" s="4"/>
      <c r="C156" s="97"/>
      <c r="D156" s="250"/>
      <c r="E156" s="291"/>
      <c r="F156" s="291"/>
      <c r="G156" s="291"/>
      <c r="H156" s="291"/>
      <c r="I156" s="291"/>
      <c r="J156" s="291"/>
      <c r="K156" s="291"/>
      <c r="L156" s="292"/>
      <c r="M156" s="292"/>
      <c r="N156" s="6"/>
      <c r="O156" s="6"/>
      <c r="P156" s="6"/>
      <c r="Q156" s="291"/>
      <c r="R156" s="292"/>
      <c r="S156" s="291"/>
    </row>
    <row r="157" spans="1:19">
      <c r="A157" s="291">
        <f t="shared" si="8"/>
        <v>28</v>
      </c>
      <c r="B157" s="4"/>
      <c r="C157" s="97"/>
      <c r="D157" s="250"/>
      <c r="E157" s="291"/>
      <c r="F157" s="291"/>
      <c r="G157" s="291"/>
      <c r="H157" s="291"/>
      <c r="I157" s="291"/>
      <c r="J157" s="291"/>
      <c r="K157" s="291"/>
      <c r="L157" s="292"/>
      <c r="M157" s="292"/>
      <c r="N157" s="6"/>
      <c r="O157" s="6"/>
      <c r="P157" s="6"/>
      <c r="Q157" s="291"/>
      <c r="R157" s="292"/>
      <c r="S157" s="291"/>
    </row>
    <row r="158" spans="1:19">
      <c r="A158" s="291">
        <f t="shared" si="8"/>
        <v>29</v>
      </c>
      <c r="B158" s="4"/>
      <c r="C158" s="97"/>
      <c r="D158" s="250"/>
      <c r="E158" s="291"/>
      <c r="F158" s="291"/>
      <c r="G158" s="291"/>
      <c r="H158" s="291"/>
      <c r="I158" s="291"/>
      <c r="J158" s="291"/>
      <c r="K158" s="291"/>
      <c r="L158" s="292"/>
      <c r="M158" s="292"/>
      <c r="N158" s="6"/>
      <c r="O158" s="6"/>
      <c r="P158" s="6"/>
      <c r="Q158" s="291"/>
      <c r="R158" s="292"/>
      <c r="S158" s="291"/>
    </row>
    <row r="159" spans="1:19">
      <c r="A159" s="291">
        <f t="shared" si="8"/>
        <v>30</v>
      </c>
      <c r="B159" s="4"/>
      <c r="C159" s="97"/>
      <c r="D159" s="250"/>
      <c r="E159" s="291"/>
      <c r="F159" s="291"/>
      <c r="G159" s="291"/>
      <c r="H159" s="291"/>
      <c r="I159" s="291"/>
      <c r="J159" s="291"/>
      <c r="K159" s="291"/>
      <c r="L159" s="292"/>
      <c r="M159" s="292"/>
      <c r="N159" s="6"/>
      <c r="O159" s="6"/>
      <c r="P159" s="6"/>
      <c r="Q159" s="291"/>
      <c r="R159" s="292"/>
      <c r="S159" s="291"/>
    </row>
    <row r="160" spans="1:19">
      <c r="A160" s="291">
        <f t="shared" si="8"/>
        <v>31</v>
      </c>
      <c r="B160" s="4"/>
      <c r="C160" s="97"/>
      <c r="D160" s="250"/>
      <c r="E160" s="291"/>
      <c r="F160" s="291"/>
      <c r="G160" s="291"/>
      <c r="H160" s="291"/>
      <c r="I160" s="291"/>
      <c r="J160" s="291"/>
      <c r="K160" s="291"/>
      <c r="L160" s="292"/>
      <c r="M160" s="292"/>
      <c r="N160" s="6"/>
      <c r="O160" s="6"/>
      <c r="P160" s="6"/>
      <c r="Q160" s="291"/>
      <c r="R160" s="292"/>
      <c r="S160" s="291"/>
    </row>
    <row r="161" spans="1:19">
      <c r="A161" s="291">
        <f t="shared" si="8"/>
        <v>32</v>
      </c>
      <c r="B161" s="4"/>
      <c r="C161" s="97"/>
      <c r="D161" s="250"/>
      <c r="E161" s="291"/>
      <c r="F161" s="291"/>
      <c r="G161" s="291"/>
      <c r="H161" s="291"/>
      <c r="I161" s="291"/>
      <c r="J161" s="291"/>
      <c r="K161" s="291"/>
      <c r="L161" s="292"/>
      <c r="M161" s="292"/>
      <c r="N161" s="6"/>
      <c r="O161" s="6"/>
      <c r="P161" s="6"/>
      <c r="Q161" s="291"/>
      <c r="R161" s="292"/>
      <c r="S161" s="291"/>
    </row>
    <row r="162" spans="1:19">
      <c r="A162" s="291">
        <f t="shared" si="8"/>
        <v>33</v>
      </c>
      <c r="B162" s="4"/>
      <c r="C162" s="97"/>
      <c r="D162" s="250"/>
      <c r="E162" s="291"/>
      <c r="F162" s="291"/>
      <c r="G162" s="291"/>
      <c r="H162" s="291"/>
      <c r="I162" s="291"/>
      <c r="J162" s="291"/>
      <c r="K162" s="291"/>
      <c r="L162" s="292"/>
      <c r="M162" s="292"/>
      <c r="N162" s="6"/>
      <c r="O162" s="6"/>
      <c r="P162" s="6"/>
      <c r="Q162" s="291"/>
      <c r="R162" s="292"/>
      <c r="S162" s="291"/>
    </row>
    <row r="163" spans="1:19">
      <c r="A163" s="291">
        <f t="shared" si="8"/>
        <v>34</v>
      </c>
      <c r="B163" s="4"/>
      <c r="C163" s="97"/>
      <c r="D163" s="250"/>
      <c r="E163" s="291"/>
      <c r="F163" s="291"/>
      <c r="G163" s="291"/>
      <c r="H163" s="291"/>
      <c r="I163" s="291"/>
      <c r="J163" s="291"/>
      <c r="K163" s="291"/>
      <c r="L163" s="292"/>
      <c r="M163" s="292"/>
      <c r="N163" s="6"/>
      <c r="O163" s="6"/>
      <c r="P163" s="6"/>
      <c r="Q163" s="291"/>
      <c r="R163" s="292"/>
      <c r="S163" s="291"/>
    </row>
    <row r="164" spans="1:19">
      <c r="A164" s="291">
        <f t="shared" si="8"/>
        <v>35</v>
      </c>
      <c r="B164" s="4"/>
      <c r="C164" s="97"/>
      <c r="D164" s="250"/>
      <c r="E164" s="291"/>
      <c r="F164" s="291"/>
      <c r="G164" s="291"/>
      <c r="H164" s="291"/>
      <c r="I164" s="291"/>
      <c r="J164" s="291"/>
      <c r="K164" s="291"/>
      <c r="L164" s="292"/>
      <c r="M164" s="292"/>
      <c r="N164" s="6"/>
      <c r="O164" s="6"/>
      <c r="P164" s="6"/>
      <c r="Q164" s="291"/>
      <c r="R164" s="292"/>
      <c r="S164" s="291"/>
    </row>
    <row r="165" spans="1:19">
      <c r="A165" s="291">
        <f t="shared" si="8"/>
        <v>36</v>
      </c>
      <c r="B165" s="4"/>
      <c r="C165" s="97"/>
      <c r="D165" s="250"/>
      <c r="E165" s="291"/>
      <c r="F165" s="291"/>
      <c r="G165" s="291"/>
      <c r="H165" s="291"/>
      <c r="I165" s="291"/>
      <c r="J165" s="291"/>
      <c r="K165" s="291"/>
      <c r="L165" s="292"/>
      <c r="M165" s="292"/>
      <c r="N165" s="6"/>
      <c r="O165" s="6"/>
      <c r="P165" s="6"/>
      <c r="Q165" s="291"/>
      <c r="R165" s="292"/>
      <c r="S165" s="291"/>
    </row>
    <row r="166" spans="1:19">
      <c r="A166" s="291">
        <f t="shared" si="8"/>
        <v>37</v>
      </c>
      <c r="B166" s="4"/>
      <c r="C166" s="97"/>
      <c r="D166" s="93"/>
      <c r="E166" s="72"/>
      <c r="F166" s="291"/>
      <c r="G166" s="291"/>
      <c r="H166" s="291"/>
      <c r="I166" s="291"/>
      <c r="J166" s="291"/>
      <c r="K166" s="291"/>
      <c r="L166" s="292"/>
      <c r="M166" s="292"/>
      <c r="N166" s="6"/>
      <c r="O166" s="6"/>
      <c r="P166" s="6"/>
      <c r="Q166" s="291"/>
      <c r="R166" s="292"/>
      <c r="S166" s="291"/>
    </row>
    <row r="167" spans="1:19">
      <c r="A167" s="291">
        <f t="shared" si="8"/>
        <v>38</v>
      </c>
      <c r="B167" s="4"/>
      <c r="C167" s="97"/>
      <c r="D167" s="93"/>
      <c r="E167" s="72"/>
      <c r="F167" s="291"/>
      <c r="G167" s="291"/>
      <c r="H167" s="291"/>
      <c r="I167" s="291"/>
      <c r="J167" s="291"/>
      <c r="K167" s="291"/>
      <c r="L167" s="292"/>
      <c r="M167" s="292"/>
      <c r="N167" s="6"/>
      <c r="O167" s="6"/>
      <c r="P167" s="6"/>
      <c r="Q167" s="291"/>
      <c r="R167" s="292"/>
      <c r="S167" s="291"/>
    </row>
    <row r="168" spans="1:19">
      <c r="A168" s="291">
        <f t="shared" si="8"/>
        <v>39</v>
      </c>
      <c r="B168" s="4"/>
      <c r="C168" s="97"/>
      <c r="D168" s="93"/>
      <c r="E168" s="72"/>
      <c r="F168" s="291"/>
      <c r="G168" s="291"/>
      <c r="H168" s="291"/>
      <c r="I168" s="291"/>
      <c r="J168" s="291"/>
      <c r="K168" s="291"/>
      <c r="L168" s="292"/>
      <c r="M168" s="292"/>
      <c r="N168" s="6"/>
      <c r="O168" s="6"/>
      <c r="P168" s="6"/>
      <c r="Q168" s="291"/>
      <c r="R168" s="292"/>
      <c r="S168" s="291"/>
    </row>
    <row r="169" spans="1:19">
      <c r="A169" s="291">
        <f t="shared" si="8"/>
        <v>40</v>
      </c>
      <c r="B169" s="4"/>
      <c r="C169" s="97"/>
      <c r="D169" s="250"/>
      <c r="E169" s="291"/>
      <c r="F169" s="291"/>
      <c r="G169" s="291"/>
      <c r="H169" s="291"/>
      <c r="I169" s="291"/>
      <c r="J169" s="291"/>
      <c r="K169" s="291"/>
      <c r="L169" s="292"/>
      <c r="M169" s="292"/>
      <c r="N169" s="6"/>
      <c r="O169" s="6"/>
      <c r="P169" s="6"/>
      <c r="Q169" s="291"/>
      <c r="R169" s="292"/>
      <c r="S169" s="291"/>
    </row>
    <row r="170" spans="1:19">
      <c r="A170" s="291">
        <f t="shared" si="8"/>
        <v>41</v>
      </c>
      <c r="B170" s="4"/>
      <c r="C170" s="97"/>
      <c r="D170" s="250"/>
      <c r="E170" s="291"/>
      <c r="F170" s="291"/>
      <c r="G170" s="291"/>
      <c r="H170" s="291"/>
      <c r="I170" s="291"/>
      <c r="J170" s="291"/>
      <c r="K170" s="291"/>
      <c r="L170" s="292"/>
      <c r="M170" s="292"/>
      <c r="N170" s="6"/>
      <c r="O170" s="6"/>
      <c r="P170" s="6"/>
      <c r="Q170" s="291"/>
      <c r="R170" s="292"/>
      <c r="S170" s="291"/>
    </row>
    <row r="171" spans="1:19">
      <c r="A171" s="291">
        <f t="shared" si="8"/>
        <v>42</v>
      </c>
      <c r="B171" s="4"/>
      <c r="C171" s="97"/>
      <c r="D171" s="250"/>
      <c r="E171" s="291"/>
      <c r="F171" s="291"/>
      <c r="G171" s="291"/>
      <c r="H171" s="291"/>
      <c r="I171" s="291"/>
      <c r="J171" s="291"/>
      <c r="K171" s="291"/>
      <c r="L171" s="292"/>
      <c r="M171" s="292"/>
      <c r="N171" s="6"/>
      <c r="O171" s="6"/>
      <c r="P171" s="6"/>
      <c r="Q171" s="291"/>
      <c r="R171" s="292"/>
      <c r="S171" s="291"/>
    </row>
    <row r="172" spans="1:19">
      <c r="A172" s="291">
        <f t="shared" si="8"/>
        <v>43</v>
      </c>
      <c r="B172" s="4"/>
      <c r="C172" s="97"/>
      <c r="D172" s="93"/>
      <c r="E172" s="72"/>
      <c r="F172" s="291"/>
      <c r="G172" s="291"/>
      <c r="H172" s="291"/>
      <c r="I172" s="291"/>
      <c r="J172" s="291"/>
      <c r="K172" s="291"/>
      <c r="L172" s="292"/>
      <c r="M172" s="292"/>
      <c r="N172" s="6"/>
      <c r="O172" s="6"/>
      <c r="P172" s="6"/>
      <c r="Q172" s="291"/>
      <c r="R172" s="292"/>
      <c r="S172" s="291"/>
    </row>
    <row r="173" spans="1:19">
      <c r="A173" s="291">
        <f t="shared" si="8"/>
        <v>44</v>
      </c>
      <c r="B173" s="4"/>
      <c r="C173" s="97"/>
      <c r="D173" s="250"/>
      <c r="E173" s="291"/>
      <c r="F173" s="291"/>
      <c r="G173" s="291"/>
      <c r="H173" s="291"/>
      <c r="I173" s="291"/>
      <c r="J173" s="291"/>
      <c r="K173" s="291"/>
      <c r="L173" s="292"/>
      <c r="M173" s="292"/>
      <c r="N173" s="6"/>
      <c r="O173" s="6"/>
      <c r="P173" s="6"/>
      <c r="Q173" s="291"/>
      <c r="R173" s="292"/>
      <c r="S173" s="291"/>
    </row>
    <row r="174" spans="1:19">
      <c r="A174" s="291">
        <f t="shared" si="8"/>
        <v>45</v>
      </c>
      <c r="B174" s="4"/>
      <c r="C174" s="97"/>
      <c r="D174" s="93"/>
      <c r="E174" s="72"/>
      <c r="F174" s="291"/>
      <c r="G174" s="291"/>
      <c r="H174" s="291"/>
      <c r="I174" s="291"/>
      <c r="J174" s="291"/>
      <c r="K174" s="291"/>
      <c r="L174" s="292"/>
      <c r="M174" s="292"/>
      <c r="N174" s="6"/>
      <c r="O174" s="6"/>
      <c r="P174" s="6"/>
      <c r="Q174" s="291"/>
      <c r="R174" s="292"/>
      <c r="S174" s="291"/>
    </row>
    <row r="175" spans="1:19">
      <c r="A175" s="291">
        <f t="shared" si="8"/>
        <v>46</v>
      </c>
      <c r="B175" s="4"/>
      <c r="C175" s="97"/>
      <c r="D175" s="93"/>
      <c r="E175" s="72"/>
      <c r="F175" s="291"/>
      <c r="G175" s="291"/>
      <c r="H175" s="291"/>
      <c r="I175" s="291"/>
      <c r="J175" s="291"/>
      <c r="K175" s="291"/>
      <c r="L175" s="292"/>
      <c r="M175" s="292"/>
      <c r="N175" s="6"/>
      <c r="O175" s="6"/>
      <c r="P175" s="6"/>
      <c r="Q175" s="291"/>
      <c r="R175" s="292"/>
      <c r="S175" s="291"/>
    </row>
    <row r="176" spans="1:19">
      <c r="A176" s="291">
        <f t="shared" si="8"/>
        <v>47</v>
      </c>
      <c r="B176" s="4"/>
      <c r="C176" s="97"/>
      <c r="D176" s="250"/>
      <c r="E176" s="291"/>
      <c r="F176" s="291"/>
      <c r="G176" s="291"/>
      <c r="H176" s="291"/>
      <c r="I176" s="291"/>
      <c r="J176" s="291"/>
      <c r="K176" s="291"/>
      <c r="L176" s="292"/>
      <c r="M176" s="292"/>
      <c r="N176" s="6"/>
      <c r="O176" s="6"/>
      <c r="P176" s="6"/>
      <c r="Q176" s="291"/>
      <c r="R176" s="292"/>
      <c r="S176" s="291"/>
    </row>
    <row r="177" spans="1:35">
      <c r="A177" s="291">
        <f t="shared" si="8"/>
        <v>48</v>
      </c>
      <c r="B177" s="4"/>
      <c r="C177" s="97"/>
      <c r="D177" s="250"/>
      <c r="E177" s="291"/>
      <c r="F177" s="291"/>
      <c r="G177" s="291"/>
      <c r="H177" s="291"/>
      <c r="I177" s="291"/>
      <c r="J177" s="291"/>
      <c r="K177" s="291"/>
      <c r="L177" s="292"/>
      <c r="M177" s="292"/>
      <c r="N177" s="6"/>
      <c r="O177" s="6"/>
      <c r="P177" s="6"/>
      <c r="Q177" s="291"/>
      <c r="R177" s="292"/>
      <c r="S177" s="291"/>
    </row>
    <row r="178" spans="1:35">
      <c r="A178" s="291">
        <f t="shared" si="8"/>
        <v>49</v>
      </c>
      <c r="B178" s="4"/>
      <c r="C178" s="97"/>
      <c r="D178" s="93"/>
      <c r="E178" s="72"/>
      <c r="F178" s="291"/>
      <c r="G178" s="291"/>
      <c r="H178" s="291"/>
      <c r="I178" s="291"/>
      <c r="J178" s="291"/>
      <c r="K178" s="291"/>
      <c r="L178" s="292"/>
      <c r="M178" s="292"/>
      <c r="N178" s="6"/>
      <c r="O178" s="6"/>
      <c r="P178" s="6"/>
      <c r="Q178" s="291"/>
      <c r="R178" s="292"/>
      <c r="S178" s="291"/>
    </row>
    <row r="179" spans="1:35">
      <c r="A179" s="291">
        <f t="shared" si="8"/>
        <v>50</v>
      </c>
      <c r="B179" s="4"/>
      <c r="C179" s="97"/>
      <c r="D179" s="250"/>
      <c r="E179" s="291"/>
      <c r="F179" s="291"/>
      <c r="G179" s="291"/>
      <c r="H179" s="291"/>
      <c r="I179" s="291"/>
      <c r="J179" s="291"/>
      <c r="K179" s="291"/>
      <c r="L179" s="292"/>
      <c r="M179" s="292"/>
      <c r="N179" s="6"/>
      <c r="O179" s="6"/>
      <c r="P179" s="6"/>
      <c r="Q179" s="291"/>
      <c r="R179" s="292"/>
      <c r="S179" s="291"/>
    </row>
    <row r="180" spans="1:35">
      <c r="A180" s="291">
        <f t="shared" si="8"/>
        <v>51</v>
      </c>
      <c r="B180" s="4"/>
      <c r="C180" s="97"/>
      <c r="D180" s="250"/>
      <c r="E180" s="291"/>
      <c r="F180" s="291"/>
      <c r="G180" s="291"/>
      <c r="H180" s="291"/>
      <c r="I180" s="291"/>
      <c r="J180" s="291"/>
      <c r="K180" s="291"/>
      <c r="L180" s="292"/>
      <c r="M180" s="292"/>
      <c r="N180" s="6"/>
      <c r="O180" s="6"/>
      <c r="P180" s="6"/>
      <c r="Q180" s="291"/>
      <c r="R180" s="292"/>
      <c r="S180" s="291"/>
    </row>
    <row r="181" spans="1:35">
      <c r="A181" s="291">
        <f t="shared" si="8"/>
        <v>52</v>
      </c>
      <c r="B181" s="4"/>
      <c r="C181" s="97"/>
      <c r="D181" s="93"/>
      <c r="E181" s="72"/>
      <c r="F181" s="291"/>
      <c r="G181" s="291"/>
      <c r="H181" s="291"/>
      <c r="I181" s="291"/>
      <c r="J181" s="291"/>
      <c r="K181" s="291"/>
      <c r="L181" s="292"/>
      <c r="M181" s="292"/>
      <c r="N181" s="6"/>
      <c r="O181" s="6"/>
      <c r="P181" s="6"/>
      <c r="Q181" s="291"/>
      <c r="R181" s="292"/>
      <c r="S181" s="291"/>
    </row>
    <row r="182" spans="1:35" s="7" customFormat="1">
      <c r="A182" s="291"/>
      <c r="B182" s="284"/>
      <c r="C182" s="97"/>
      <c r="D182" s="94"/>
      <c r="E182" s="236"/>
      <c r="F182" s="236"/>
      <c r="G182" s="236"/>
      <c r="H182" s="236"/>
      <c r="I182" s="236"/>
      <c r="J182" s="236"/>
      <c r="K182" s="236">
        <f>COUNTIF(K130:K181,"X")</f>
        <v>0</v>
      </c>
      <c r="L182" s="287">
        <f>SUM(L130:L181)</f>
        <v>0</v>
      </c>
      <c r="M182" s="287">
        <f>SUM(M130:M181)</f>
        <v>0</v>
      </c>
      <c r="N182" s="462">
        <f>SUM(N130:N181)</f>
        <v>0</v>
      </c>
      <c r="O182" s="462">
        <f>SUM(O130:O181)</f>
        <v>0</v>
      </c>
      <c r="P182" s="462">
        <f>SUM(P130:P181)</f>
        <v>0</v>
      </c>
      <c r="Q182" s="236">
        <f>COUNTIF(Q130:Q181,"X")</f>
        <v>0</v>
      </c>
      <c r="R182" s="287">
        <f>COUNTIF(R130:R181,"X")</f>
        <v>0</v>
      </c>
      <c r="S182" s="285">
        <f>COUNTIF(S130:S181,"X")</f>
        <v>0</v>
      </c>
      <c r="T182" s="230"/>
      <c r="U182" s="230"/>
      <c r="V182" s="230"/>
      <c r="W182" s="230"/>
      <c r="X182" s="230"/>
      <c r="Y182" s="230"/>
      <c r="Z182" s="230"/>
      <c r="AA182" s="230"/>
      <c r="AB182" s="230"/>
      <c r="AC182" s="230"/>
      <c r="AD182" s="230"/>
      <c r="AE182" s="230"/>
      <c r="AF182" s="230"/>
      <c r="AG182" s="230"/>
      <c r="AH182" s="230"/>
      <c r="AI182" s="230"/>
    </row>
    <row r="183" spans="1:35">
      <c r="B183" s="13"/>
    </row>
    <row r="184" spans="1:35">
      <c r="B184" s="13"/>
      <c r="D184" s="252"/>
      <c r="E184" s="393"/>
    </row>
    <row r="185" spans="1:35">
      <c r="B185" s="13"/>
      <c r="D185" s="252"/>
      <c r="E185" s="393"/>
    </row>
    <row r="186" spans="1:35">
      <c r="B186" s="13"/>
      <c r="D186" s="252"/>
      <c r="E186" s="393"/>
    </row>
    <row r="187" spans="1:35">
      <c r="B187" s="13"/>
    </row>
    <row r="188" spans="1:35">
      <c r="B188" s="13"/>
    </row>
    <row r="189" spans="1:35">
      <c r="B189" s="13"/>
      <c r="D189" s="252"/>
      <c r="E189" s="393"/>
    </row>
    <row r="190" spans="1:35">
      <c r="B190" s="13"/>
    </row>
    <row r="191" spans="1:35">
      <c r="B191" s="13"/>
    </row>
    <row r="192" spans="1:35">
      <c r="B192" s="13"/>
    </row>
    <row r="193" spans="2:15">
      <c r="B193" s="13"/>
    </row>
    <row r="194" spans="2:15">
      <c r="B194" s="13"/>
    </row>
    <row r="195" spans="2:15">
      <c r="B195" s="13"/>
    </row>
    <row r="196" spans="2:15">
      <c r="B196" s="13"/>
    </row>
    <row r="197" spans="2:15">
      <c r="B197" s="13"/>
    </row>
    <row r="198" spans="2:15">
      <c r="B198" s="13"/>
    </row>
    <row r="199" spans="2:15">
      <c r="B199" s="13"/>
    </row>
    <row r="200" spans="2:15">
      <c r="B200" s="13"/>
    </row>
    <row r="201" spans="2:15">
      <c r="B201" s="13"/>
    </row>
    <row r="202" spans="2:15">
      <c r="B202" s="13"/>
    </row>
    <row r="203" spans="2:15">
      <c r="B203" s="13"/>
    </row>
    <row r="204" spans="2:15">
      <c r="B204" s="13"/>
    </row>
    <row r="205" spans="2:15">
      <c r="B205" s="13"/>
    </row>
    <row r="206" spans="2:15">
      <c r="B206" s="13"/>
    </row>
    <row r="207" spans="2:15">
      <c r="B207" s="13"/>
    </row>
    <row r="208" spans="2:15">
      <c r="B208" s="13"/>
      <c r="M208" s="300"/>
      <c r="N208" s="64"/>
      <c r="O208" s="64"/>
    </row>
    <row r="209" spans="2:2">
      <c r="B209" s="13"/>
    </row>
    <row r="210" spans="2:2">
      <c r="B210" s="13"/>
    </row>
    <row r="211" spans="2:2">
      <c r="B211" s="13"/>
    </row>
    <row r="212" spans="2:2">
      <c r="B212" s="13"/>
    </row>
    <row r="213" spans="2:2">
      <c r="B213" s="13"/>
    </row>
    <row r="214" spans="2:2">
      <c r="B214" s="13"/>
    </row>
    <row r="215" spans="2:2">
      <c r="B215" s="13"/>
    </row>
    <row r="216" spans="2:2">
      <c r="B216" s="13"/>
    </row>
    <row r="217" spans="2:2">
      <c r="B217" s="13"/>
    </row>
    <row r="218" spans="2:2">
      <c r="B218" s="13"/>
    </row>
    <row r="219" spans="2:2">
      <c r="B219" s="13"/>
    </row>
    <row r="220" spans="2:2">
      <c r="B220" s="13"/>
    </row>
    <row r="221" spans="2:2">
      <c r="B221" s="13"/>
    </row>
    <row r="222" spans="2:2">
      <c r="B222" s="13"/>
    </row>
    <row r="223" spans="2:2">
      <c r="B223" s="13"/>
    </row>
    <row r="224" spans="2:2">
      <c r="B224" s="13"/>
    </row>
    <row r="225" spans="2:5">
      <c r="B225" s="13"/>
      <c r="C225" s="1726"/>
      <c r="D225" s="252"/>
      <c r="E225" s="393"/>
    </row>
    <row r="226" spans="2:5">
      <c r="B226" s="13"/>
    </row>
    <row r="227" spans="2:5">
      <c r="B227" s="13"/>
      <c r="C227" s="1726"/>
      <c r="D227" s="252"/>
      <c r="E227" s="393"/>
    </row>
    <row r="228" spans="2:5">
      <c r="B228" s="13"/>
    </row>
    <row r="229" spans="2:5">
      <c r="B229" s="13"/>
    </row>
    <row r="230" spans="2:5">
      <c r="B230" s="13"/>
    </row>
    <row r="231" spans="2:5">
      <c r="B231" s="13"/>
    </row>
    <row r="232" spans="2:5">
      <c r="B232" s="13"/>
    </row>
    <row r="233" spans="2:5">
      <c r="B233" s="13"/>
    </row>
    <row r="234" spans="2:5">
      <c r="B234" s="13"/>
    </row>
    <row r="235" spans="2:5">
      <c r="B235" s="13"/>
    </row>
    <row r="236" spans="2:5">
      <c r="B236" s="13"/>
    </row>
    <row r="237" spans="2:5">
      <c r="B237" s="13"/>
    </row>
    <row r="238" spans="2:5">
      <c r="B238" s="13"/>
    </row>
    <row r="239" spans="2:5">
      <c r="B239" s="13"/>
      <c r="C239" s="1726"/>
      <c r="D239" s="252"/>
      <c r="E239" s="393"/>
    </row>
    <row r="240" spans="2:5">
      <c r="B240" s="13"/>
    </row>
    <row r="241" spans="2:5">
      <c r="B241" s="13"/>
    </row>
    <row r="242" spans="2:5">
      <c r="B242" s="13"/>
    </row>
    <row r="243" spans="2:5">
      <c r="B243" s="13"/>
    </row>
    <row r="244" spans="2:5">
      <c r="B244" s="13"/>
    </row>
    <row r="245" spans="2:5">
      <c r="B245" s="13"/>
    </row>
    <row r="246" spans="2:5">
      <c r="B246" s="13"/>
    </row>
    <row r="247" spans="2:5">
      <c r="B247" s="13"/>
    </row>
    <row r="248" spans="2:5">
      <c r="B248" s="13"/>
    </row>
    <row r="249" spans="2:5">
      <c r="B249" s="13"/>
    </row>
    <row r="250" spans="2:5">
      <c r="B250" s="13"/>
    </row>
    <row r="251" spans="2:5">
      <c r="B251" s="13"/>
    </row>
    <row r="252" spans="2:5">
      <c r="B252" s="13"/>
    </row>
    <row r="253" spans="2:5">
      <c r="B253" s="13"/>
      <c r="C253" s="1726"/>
      <c r="D253" s="252"/>
      <c r="E253" s="393"/>
    </row>
    <row r="254" spans="2:5">
      <c r="B254" s="13"/>
    </row>
    <row r="255" spans="2:5">
      <c r="B255" s="13"/>
    </row>
    <row r="256" spans="2:5">
      <c r="B256" s="13"/>
    </row>
    <row r="257" spans="2:2">
      <c r="B257" s="13"/>
    </row>
    <row r="258" spans="2:2">
      <c r="B258" s="13"/>
    </row>
    <row r="259" spans="2:2">
      <c r="B259" s="13"/>
    </row>
    <row r="260" spans="2:2">
      <c r="B260" s="13"/>
    </row>
    <row r="261" spans="2:2">
      <c r="B261" s="13"/>
    </row>
    <row r="262" spans="2:2">
      <c r="B262" s="13"/>
    </row>
    <row r="263" spans="2:2">
      <c r="B263" s="13"/>
    </row>
    <row r="264" spans="2:2">
      <c r="B264" s="13"/>
    </row>
    <row r="265" spans="2:2">
      <c r="B265" s="13"/>
    </row>
    <row r="266" spans="2:2">
      <c r="B266" s="13"/>
    </row>
    <row r="267" spans="2:2">
      <c r="B267" s="13"/>
    </row>
    <row r="268" spans="2:2">
      <c r="B268" s="13"/>
    </row>
    <row r="269" spans="2:2">
      <c r="B269" s="13"/>
    </row>
    <row r="270" spans="2:2">
      <c r="B270" s="13"/>
    </row>
    <row r="271" spans="2:2">
      <c r="B271" s="13"/>
    </row>
    <row r="272" spans="2:2">
      <c r="B272" s="13"/>
    </row>
    <row r="273" spans="2:5">
      <c r="B273" s="13"/>
    </row>
    <row r="274" spans="2:5">
      <c r="B274" s="13"/>
    </row>
    <row r="275" spans="2:5">
      <c r="B275" s="13"/>
    </row>
    <row r="276" spans="2:5">
      <c r="B276" s="13"/>
    </row>
    <row r="277" spans="2:5">
      <c r="B277" s="13"/>
    </row>
    <row r="278" spans="2:5">
      <c r="B278" s="13"/>
    </row>
    <row r="279" spans="2:5">
      <c r="B279" s="13"/>
    </row>
    <row r="280" spans="2:5">
      <c r="B280" s="13"/>
    </row>
    <row r="281" spans="2:5">
      <c r="B281" s="13"/>
    </row>
    <row r="282" spans="2:5">
      <c r="B282" s="13"/>
    </row>
    <row r="283" spans="2:5">
      <c r="B283" s="13"/>
    </row>
    <row r="284" spans="2:5">
      <c r="B284" s="13"/>
    </row>
    <row r="285" spans="2:5">
      <c r="B285" s="13"/>
    </row>
    <row r="286" spans="2:5">
      <c r="B286" s="13"/>
      <c r="C286" s="1726"/>
      <c r="D286" s="252"/>
      <c r="E286" s="393"/>
    </row>
    <row r="287" spans="2:5">
      <c r="B287" s="13"/>
    </row>
    <row r="288" spans="2:5">
      <c r="B288" s="13"/>
    </row>
    <row r="289" spans="2:2">
      <c r="B289" s="13"/>
    </row>
    <row r="290" spans="2:2">
      <c r="B290" s="13"/>
    </row>
    <row r="291" spans="2:2">
      <c r="B291" s="13"/>
    </row>
    <row r="292" spans="2:2">
      <c r="B292" s="13"/>
    </row>
    <row r="293" spans="2:2">
      <c r="B293" s="13"/>
    </row>
    <row r="294" spans="2:2">
      <c r="B294" s="13"/>
    </row>
    <row r="295" spans="2:2">
      <c r="B295" s="13"/>
    </row>
    <row r="296" spans="2:2">
      <c r="B296" s="13"/>
    </row>
    <row r="297" spans="2:2">
      <c r="B297" s="13"/>
    </row>
    <row r="298" spans="2:2">
      <c r="B298" s="13"/>
    </row>
    <row r="299" spans="2:2">
      <c r="B299" s="13"/>
    </row>
    <row r="300" spans="2:2">
      <c r="B300" s="13"/>
    </row>
    <row r="301" spans="2:2">
      <c r="B301" s="13"/>
    </row>
    <row r="302" spans="2:2">
      <c r="B302" s="13"/>
    </row>
    <row r="303" spans="2:2">
      <c r="B303" s="13"/>
    </row>
    <row r="304" spans="2:2">
      <c r="B304" s="13"/>
    </row>
    <row r="305" spans="2:5">
      <c r="B305" s="13"/>
    </row>
    <row r="306" spans="2:5">
      <c r="B306" s="13"/>
    </row>
    <row r="307" spans="2:5">
      <c r="B307" s="13"/>
    </row>
    <row r="308" spans="2:5">
      <c r="B308" s="13"/>
    </row>
    <row r="309" spans="2:5">
      <c r="B309" s="13"/>
    </row>
    <row r="310" spans="2:5">
      <c r="B310" s="13"/>
    </row>
    <row r="311" spans="2:5">
      <c r="B311" s="13"/>
    </row>
    <row r="312" spans="2:5">
      <c r="B312" s="13"/>
    </row>
    <row r="313" spans="2:5">
      <c r="B313" s="13"/>
    </row>
    <row r="314" spans="2:5">
      <c r="B314" s="13"/>
    </row>
    <row r="315" spans="2:5">
      <c r="B315" s="13"/>
    </row>
    <row r="316" spans="2:5">
      <c r="B316" s="13"/>
    </row>
    <row r="317" spans="2:5">
      <c r="B317" s="13"/>
    </row>
    <row r="318" spans="2:5">
      <c r="B318" s="13"/>
      <c r="C318" s="1726"/>
      <c r="D318" s="252"/>
      <c r="E318" s="393"/>
    </row>
    <row r="319" spans="2:5">
      <c r="B319" s="13"/>
    </row>
    <row r="320" spans="2:5">
      <c r="B320" s="13"/>
    </row>
    <row r="321" spans="2:2">
      <c r="B321" s="13"/>
    </row>
    <row r="322" spans="2:2">
      <c r="B322" s="13"/>
    </row>
    <row r="323" spans="2:2">
      <c r="B323" s="13"/>
    </row>
    <row r="324" spans="2:2">
      <c r="B324" s="13"/>
    </row>
    <row r="325" spans="2:2">
      <c r="B325" s="13"/>
    </row>
    <row r="326" spans="2:2">
      <c r="B326" s="13"/>
    </row>
    <row r="327" spans="2:2">
      <c r="B327" s="13"/>
    </row>
    <row r="328" spans="2:2">
      <c r="B328" s="13"/>
    </row>
    <row r="329" spans="2:2">
      <c r="B329" s="13"/>
    </row>
    <row r="330" spans="2:2">
      <c r="B330" s="13"/>
    </row>
    <row r="331" spans="2:2">
      <c r="B331" s="13"/>
    </row>
    <row r="332" spans="2:2">
      <c r="B332" s="13"/>
    </row>
    <row r="333" spans="2:2">
      <c r="B333" s="13"/>
    </row>
    <row r="334" spans="2:2">
      <c r="B334" s="13"/>
    </row>
    <row r="335" spans="2:2">
      <c r="B335" s="13"/>
    </row>
    <row r="336" spans="2:2">
      <c r="B336" s="13"/>
    </row>
    <row r="337" spans="2:2">
      <c r="B337" s="13"/>
    </row>
    <row r="338" spans="2:2">
      <c r="B338" s="13"/>
    </row>
    <row r="339" spans="2:2">
      <c r="B339" s="13"/>
    </row>
    <row r="340" spans="2:2">
      <c r="B340" s="13"/>
    </row>
    <row r="341" spans="2:2">
      <c r="B341" s="13"/>
    </row>
    <row r="342" spans="2:2">
      <c r="B342" s="13"/>
    </row>
    <row r="343" spans="2:2">
      <c r="B343" s="13"/>
    </row>
    <row r="344" spans="2:2">
      <c r="B344" s="13"/>
    </row>
    <row r="345" spans="2:2">
      <c r="B345" s="13"/>
    </row>
    <row r="346" spans="2:2">
      <c r="B346" s="13"/>
    </row>
    <row r="347" spans="2:2">
      <c r="B347" s="13"/>
    </row>
    <row r="348" spans="2:2">
      <c r="B348" s="13"/>
    </row>
    <row r="349" spans="2:2">
      <c r="B349" s="13"/>
    </row>
    <row r="350" spans="2:2">
      <c r="B350" s="13"/>
    </row>
    <row r="351" spans="2:2">
      <c r="B351" s="13"/>
    </row>
    <row r="352" spans="2:2">
      <c r="B352" s="13"/>
    </row>
    <row r="353" spans="2:2">
      <c r="B353" s="13"/>
    </row>
    <row r="354" spans="2:2">
      <c r="B354" s="13"/>
    </row>
    <row r="355" spans="2:2">
      <c r="B355" s="13"/>
    </row>
    <row r="356" spans="2:2">
      <c r="B356" s="13"/>
    </row>
    <row r="357" spans="2:2">
      <c r="B357" s="13"/>
    </row>
    <row r="358" spans="2:2">
      <c r="B358" s="13"/>
    </row>
    <row r="359" spans="2:2">
      <c r="B359" s="13"/>
    </row>
    <row r="360" spans="2:2">
      <c r="B360" s="13"/>
    </row>
    <row r="361" spans="2:2">
      <c r="B361" s="13"/>
    </row>
    <row r="362" spans="2:2">
      <c r="B362" s="13"/>
    </row>
    <row r="363" spans="2:2">
      <c r="B363" s="13"/>
    </row>
    <row r="364" spans="2:2">
      <c r="B364" s="13"/>
    </row>
    <row r="365" spans="2:2">
      <c r="B365" s="13"/>
    </row>
    <row r="366" spans="2:2">
      <c r="B366" s="13"/>
    </row>
    <row r="367" spans="2:2">
      <c r="B367" s="13"/>
    </row>
    <row r="368" spans="2:2">
      <c r="B368" s="13"/>
    </row>
    <row r="369" spans="2:5">
      <c r="B369" s="13"/>
    </row>
    <row r="370" spans="2:5">
      <c r="B370" s="13"/>
    </row>
    <row r="371" spans="2:5">
      <c r="B371" s="13"/>
    </row>
    <row r="372" spans="2:5">
      <c r="B372" s="13"/>
    </row>
    <row r="373" spans="2:5">
      <c r="B373" s="13"/>
    </row>
    <row r="374" spans="2:5">
      <c r="B374" s="13"/>
    </row>
    <row r="375" spans="2:5">
      <c r="B375" s="13"/>
    </row>
    <row r="376" spans="2:5" ht="13.5" customHeight="1">
      <c r="B376" s="13"/>
    </row>
    <row r="377" spans="2:5">
      <c r="B377" s="13"/>
    </row>
    <row r="378" spans="2:5">
      <c r="B378" s="13"/>
    </row>
    <row r="379" spans="2:5">
      <c r="B379" s="13"/>
    </row>
    <row r="380" spans="2:5">
      <c r="B380" s="13"/>
    </row>
    <row r="381" spans="2:5">
      <c r="B381" s="13"/>
      <c r="C381" s="1726"/>
      <c r="D381" s="252"/>
      <c r="E381" s="393"/>
    </row>
    <row r="382" spans="2:5">
      <c r="B382" s="13"/>
    </row>
    <row r="383" spans="2:5">
      <c r="B383" s="13"/>
    </row>
    <row r="384" spans="2:5">
      <c r="B384" s="13"/>
    </row>
    <row r="385" spans="2:5">
      <c r="B385" s="13"/>
    </row>
    <row r="386" spans="2:5">
      <c r="B386" s="13"/>
    </row>
    <row r="387" spans="2:5">
      <c r="B387" s="13"/>
    </row>
    <row r="388" spans="2:5">
      <c r="B388" s="13"/>
    </row>
    <row r="389" spans="2:5">
      <c r="B389" s="13"/>
    </row>
    <row r="390" spans="2:5">
      <c r="B390" s="13"/>
    </row>
    <row r="391" spans="2:5">
      <c r="B391" s="13"/>
    </row>
    <row r="392" spans="2:5">
      <c r="B392" s="13"/>
    </row>
    <row r="393" spans="2:5">
      <c r="B393" s="13"/>
      <c r="C393" s="1726"/>
      <c r="D393" s="252"/>
      <c r="E393" s="393"/>
    </row>
    <row r="394" spans="2:5">
      <c r="B394" s="13"/>
    </row>
    <row r="395" spans="2:5">
      <c r="B395" s="13"/>
    </row>
    <row r="396" spans="2:5">
      <c r="B396" s="13"/>
    </row>
    <row r="397" spans="2:5">
      <c r="B397" s="13"/>
    </row>
    <row r="398" spans="2:5">
      <c r="B398" s="13"/>
    </row>
    <row r="399" spans="2:5">
      <c r="B399" s="13"/>
    </row>
    <row r="400" spans="2:5">
      <c r="B400" s="13"/>
    </row>
    <row r="401" spans="2:2">
      <c r="B401" s="13"/>
    </row>
    <row r="402" spans="2:2">
      <c r="B402" s="13"/>
    </row>
    <row r="403" spans="2:2">
      <c r="B403" s="13"/>
    </row>
    <row r="404" spans="2:2">
      <c r="B404" s="13"/>
    </row>
    <row r="405" spans="2:2">
      <c r="B405" s="13"/>
    </row>
    <row r="406" spans="2:2">
      <c r="B406" s="13"/>
    </row>
    <row r="407" spans="2:2">
      <c r="B407" s="13"/>
    </row>
    <row r="408" spans="2:2">
      <c r="B408" s="13"/>
    </row>
    <row r="409" spans="2:2">
      <c r="B409" s="13"/>
    </row>
    <row r="410" spans="2:2">
      <c r="B410" s="13"/>
    </row>
    <row r="411" spans="2:2">
      <c r="B411" s="13"/>
    </row>
    <row r="412" spans="2:2">
      <c r="B412" s="13"/>
    </row>
    <row r="413" spans="2:2">
      <c r="B413" s="13"/>
    </row>
    <row r="414" spans="2:2">
      <c r="B414" s="13"/>
    </row>
    <row r="415" spans="2:2">
      <c r="B415" s="13"/>
    </row>
    <row r="416" spans="2:2">
      <c r="B416" s="13"/>
    </row>
    <row r="417" spans="2:2">
      <c r="B417" s="13"/>
    </row>
    <row r="418" spans="2:2">
      <c r="B418" s="13"/>
    </row>
    <row r="419" spans="2:2">
      <c r="B419" s="13"/>
    </row>
    <row r="420" spans="2:2">
      <c r="B420" s="13"/>
    </row>
    <row r="421" spans="2:2">
      <c r="B421" s="13"/>
    </row>
    <row r="422" spans="2:2">
      <c r="B422" s="13"/>
    </row>
    <row r="423" spans="2:2">
      <c r="B423" s="13"/>
    </row>
    <row r="424" spans="2:2">
      <c r="B424" s="13"/>
    </row>
    <row r="425" spans="2:2">
      <c r="B425" s="13"/>
    </row>
    <row r="426" spans="2:2">
      <c r="B426" s="13"/>
    </row>
    <row r="427" spans="2:2">
      <c r="B427" s="13"/>
    </row>
    <row r="428" spans="2:2">
      <c r="B428" s="13"/>
    </row>
    <row r="429" spans="2:2">
      <c r="B429" s="13"/>
    </row>
    <row r="430" spans="2:2">
      <c r="B430" s="13"/>
    </row>
    <row r="431" spans="2:2">
      <c r="B431" s="13"/>
    </row>
    <row r="432" spans="2:2">
      <c r="B432" s="13"/>
    </row>
    <row r="433" spans="2:2">
      <c r="B433" s="13"/>
    </row>
    <row r="434" spans="2:2">
      <c r="B434" s="13"/>
    </row>
    <row r="435" spans="2:2">
      <c r="B435" s="13"/>
    </row>
    <row r="436" spans="2:2">
      <c r="B436" s="13"/>
    </row>
    <row r="437" spans="2:2">
      <c r="B437" s="13"/>
    </row>
    <row r="438" spans="2:2">
      <c r="B438" s="13"/>
    </row>
    <row r="439" spans="2:2">
      <c r="B439" s="13"/>
    </row>
    <row r="440" spans="2:2">
      <c r="B440" s="13"/>
    </row>
    <row r="441" spans="2:2">
      <c r="B441" s="13"/>
    </row>
    <row r="442" spans="2:2">
      <c r="B442" s="13"/>
    </row>
    <row r="443" spans="2:2">
      <c r="B443" s="13"/>
    </row>
    <row r="444" spans="2:2">
      <c r="B444" s="13"/>
    </row>
    <row r="445" spans="2:2">
      <c r="B445" s="13"/>
    </row>
    <row r="446" spans="2:2">
      <c r="B446" s="13"/>
    </row>
    <row r="447" spans="2:2">
      <c r="B447" s="13"/>
    </row>
    <row r="448" spans="2:2">
      <c r="B448" s="13"/>
    </row>
    <row r="449" spans="2:5">
      <c r="B449" s="13"/>
    </row>
    <row r="450" spans="2:5">
      <c r="B450" s="13"/>
    </row>
    <row r="451" spans="2:5">
      <c r="B451" s="13"/>
    </row>
    <row r="452" spans="2:5">
      <c r="B452" s="13"/>
    </row>
    <row r="453" spans="2:5">
      <c r="B453" s="13"/>
    </row>
    <row r="454" spans="2:5">
      <c r="B454" s="13"/>
      <c r="C454" s="1726"/>
      <c r="D454" s="252"/>
      <c r="E454" s="393"/>
    </row>
    <row r="455" spans="2:5">
      <c r="B455" s="13"/>
    </row>
    <row r="456" spans="2:5">
      <c r="B456" s="13"/>
    </row>
    <row r="457" spans="2:5">
      <c r="B457" s="13"/>
    </row>
    <row r="458" spans="2:5">
      <c r="B458" s="13"/>
    </row>
    <row r="459" spans="2:5">
      <c r="B459" s="13"/>
    </row>
    <row r="460" spans="2:5">
      <c r="B460" s="13"/>
    </row>
    <row r="461" spans="2:5">
      <c r="B461" s="13"/>
    </row>
    <row r="462" spans="2:5">
      <c r="B462" s="13"/>
    </row>
    <row r="463" spans="2:5">
      <c r="B463" s="13"/>
    </row>
    <row r="464" spans="2:5">
      <c r="B464" s="13"/>
    </row>
    <row r="465" spans="2:2">
      <c r="B465" s="13"/>
    </row>
    <row r="466" spans="2:2">
      <c r="B466" s="13"/>
    </row>
    <row r="467" spans="2:2">
      <c r="B467" s="13"/>
    </row>
    <row r="468" spans="2:2">
      <c r="B468" s="13"/>
    </row>
    <row r="469" spans="2:2">
      <c r="B469" s="13"/>
    </row>
    <row r="470" spans="2:2">
      <c r="B470" s="13"/>
    </row>
    <row r="471" spans="2:2">
      <c r="B471" s="13"/>
    </row>
    <row r="472" spans="2:2">
      <c r="B472" s="13"/>
    </row>
    <row r="473" spans="2:2">
      <c r="B473" s="13"/>
    </row>
    <row r="474" spans="2:2">
      <c r="B474" s="13"/>
    </row>
    <row r="475" spans="2:2">
      <c r="B475" s="13"/>
    </row>
    <row r="476" spans="2:2">
      <c r="B476" s="13"/>
    </row>
    <row r="477" spans="2:2">
      <c r="B477" s="13"/>
    </row>
    <row r="478" spans="2:2">
      <c r="B478" s="13"/>
    </row>
    <row r="479" spans="2:2">
      <c r="B479" s="13"/>
    </row>
    <row r="480" spans="2:2">
      <c r="B480" s="13"/>
    </row>
    <row r="481" spans="2:5">
      <c r="B481" s="13"/>
    </row>
    <row r="482" spans="2:5">
      <c r="B482" s="13"/>
    </row>
    <row r="484" spans="2:5">
      <c r="B484" s="13"/>
    </row>
    <row r="485" spans="2:5">
      <c r="B485" s="13"/>
    </row>
    <row r="486" spans="2:5">
      <c r="B486" s="13"/>
    </row>
    <row r="487" spans="2:5">
      <c r="B487" s="13"/>
      <c r="C487" s="1726"/>
      <c r="D487" s="252"/>
      <c r="E487" s="393"/>
    </row>
    <row r="488" spans="2:5">
      <c r="B488" s="13"/>
    </row>
    <row r="489" spans="2:5">
      <c r="B489" s="13"/>
    </row>
    <row r="490" spans="2:5">
      <c r="B490" s="13"/>
    </row>
    <row r="491" spans="2:5">
      <c r="B491" s="13"/>
    </row>
    <row r="492" spans="2:5">
      <c r="B492" s="13"/>
    </row>
    <row r="493" spans="2:5">
      <c r="B493" s="13"/>
    </row>
    <row r="494" spans="2:5">
      <c r="B494" s="13"/>
    </row>
    <row r="495" spans="2:5">
      <c r="B495" s="13"/>
    </row>
    <row r="496" spans="2:5">
      <c r="B496" s="13"/>
    </row>
    <row r="497" spans="2:2">
      <c r="B497" s="13"/>
    </row>
    <row r="498" spans="2:2">
      <c r="B498" s="13"/>
    </row>
    <row r="499" spans="2:2">
      <c r="B499" s="13"/>
    </row>
    <row r="500" spans="2:2">
      <c r="B500" s="13"/>
    </row>
    <row r="501" spans="2:2">
      <c r="B501" s="13"/>
    </row>
    <row r="502" spans="2:2">
      <c r="B502" s="13"/>
    </row>
    <row r="503" spans="2:2">
      <c r="B503" s="13"/>
    </row>
    <row r="504" spans="2:2">
      <c r="B504" s="13"/>
    </row>
    <row r="505" spans="2:2">
      <c r="B505" s="13"/>
    </row>
    <row r="506" spans="2:2">
      <c r="B506" s="13"/>
    </row>
    <row r="507" spans="2:2">
      <c r="B507" s="13"/>
    </row>
    <row r="508" spans="2:2">
      <c r="B508" s="13"/>
    </row>
    <row r="509" spans="2:2">
      <c r="B509" s="13"/>
    </row>
    <row r="510" spans="2:2">
      <c r="B510" s="13"/>
    </row>
    <row r="511" spans="2:2">
      <c r="B511" s="13"/>
    </row>
    <row r="512" spans="2:2">
      <c r="B512" s="13"/>
    </row>
    <row r="513" spans="2:5">
      <c r="B513" s="13"/>
    </row>
    <row r="514" spans="2:5">
      <c r="B514" s="13"/>
    </row>
    <row r="515" spans="2:5">
      <c r="B515" s="13"/>
    </row>
    <row r="516" spans="2:5">
      <c r="B516" s="13"/>
      <c r="C516" s="1726"/>
      <c r="D516" s="252"/>
      <c r="E516" s="393"/>
    </row>
    <row r="517" spans="2:5">
      <c r="B517" s="13"/>
    </row>
    <row r="518" spans="2:5">
      <c r="B518" s="13"/>
    </row>
    <row r="519" spans="2:5">
      <c r="B519" s="13"/>
    </row>
    <row r="520" spans="2:5">
      <c r="B520" s="13"/>
    </row>
    <row r="521" spans="2:5">
      <c r="B521" s="13"/>
    </row>
    <row r="522" spans="2:5">
      <c r="B522" s="13"/>
    </row>
    <row r="523" spans="2:5">
      <c r="B523" s="13"/>
    </row>
    <row r="524" spans="2:5">
      <c r="B524" s="13"/>
    </row>
    <row r="525" spans="2:5">
      <c r="B525" s="13"/>
    </row>
    <row r="526" spans="2:5">
      <c r="B526" s="13"/>
    </row>
    <row r="527" spans="2:5">
      <c r="B527" s="13"/>
    </row>
  </sheetData>
  <autoFilter ref="A1:AI120" xr:uid="{00000000-0009-0000-0000-000010000000}"/>
  <sortState xmlns:xlrd2="http://schemas.microsoft.com/office/spreadsheetml/2017/richdata2" ref="A5:AI96">
    <sortCondition ref="B6:B96"/>
  </sortState>
  <mergeCells count="1">
    <mergeCell ref="A128:AB128"/>
  </mergeCells>
  <pageMargins left="0.7" right="0.7" top="0.75" bottom="0.75" header="0.3" footer="0.3"/>
  <pageSetup paperSize="9" scale="38" orientation="portrait" horizontalDpi="4294967295" verticalDpi="4294967295"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filterMode="1"/>
  <dimension ref="A1:P522"/>
  <sheetViews>
    <sheetView view="pageBreakPreview" zoomScale="60" zoomScaleNormal="112" workbookViewId="0">
      <pane ySplit="2" topLeftCell="A3" activePane="bottomLeft" state="frozen"/>
      <selection activeCell="R2" sqref="R2"/>
      <selection pane="bottomLeft" activeCell="L8" sqref="L8"/>
    </sheetView>
  </sheetViews>
  <sheetFormatPr defaultRowHeight="21"/>
  <cols>
    <col min="1" max="1" width="10.7109375" style="57" customWidth="1"/>
    <col min="2" max="2" width="29" style="56" customWidth="1"/>
    <col min="3" max="3" width="30" style="56" customWidth="1"/>
    <col min="4" max="4" width="30.5703125" style="55" customWidth="1"/>
    <col min="5" max="5" width="26.140625" style="269" customWidth="1"/>
    <col min="6" max="6" width="19.42578125" style="1942" customWidth="1"/>
    <col min="7" max="7" width="21.28515625" style="1812" customWidth="1"/>
    <col min="8" max="8" width="16.42578125" style="57" customWidth="1"/>
    <col min="9" max="9" width="20.85546875" style="57" customWidth="1"/>
    <col min="10" max="10" width="21.28515625" style="57" customWidth="1"/>
    <col min="11" max="11" width="29.28515625" style="1132" customWidth="1"/>
    <col min="12" max="12" width="23.5703125" style="690" customWidth="1"/>
    <col min="13" max="13" width="20.28515625" style="55" customWidth="1"/>
    <col min="14" max="14" width="38" customWidth="1"/>
    <col min="16" max="16" width="21.85546875" bestFit="1" customWidth="1"/>
    <col min="17" max="17" width="29.140625" bestFit="1" customWidth="1"/>
  </cols>
  <sheetData>
    <row r="1" spans="1:16" ht="33" customHeight="1" thickBot="1">
      <c r="A1" s="3330" t="s">
        <v>37201</v>
      </c>
      <c r="B1" s="3330"/>
      <c r="C1" s="3330"/>
      <c r="D1" s="3330"/>
      <c r="E1" s="3330"/>
      <c r="F1" s="3330"/>
      <c r="G1" s="3330"/>
      <c r="H1" s="3330"/>
      <c r="I1" s="3330"/>
      <c r="J1" s="3330"/>
      <c r="K1" s="3330"/>
      <c r="L1" s="3330"/>
      <c r="M1" s="3330"/>
      <c r="N1" s="3330"/>
    </row>
    <row r="2" spans="1:16" ht="62.25" customHeight="1" thickBot="1">
      <c r="A2" s="60" t="s">
        <v>0</v>
      </c>
      <c r="B2" s="1944" t="s">
        <v>12</v>
      </c>
      <c r="C2" s="1944" t="s">
        <v>1</v>
      </c>
      <c r="D2" s="1937" t="s">
        <v>8276</v>
      </c>
      <c r="E2" s="1943" t="s">
        <v>38</v>
      </c>
      <c r="F2" s="1811" t="s">
        <v>8</v>
      </c>
      <c r="G2" s="1811" t="s">
        <v>3</v>
      </c>
      <c r="H2" s="1600" t="s">
        <v>8313</v>
      </c>
      <c r="I2" s="659" t="s">
        <v>8293</v>
      </c>
      <c r="J2" s="659" t="s">
        <v>8294</v>
      </c>
      <c r="K2" s="2472" t="s">
        <v>13</v>
      </c>
      <c r="L2" s="703" t="s">
        <v>8313</v>
      </c>
      <c r="M2" s="660" t="s">
        <v>37</v>
      </c>
      <c r="N2" s="232" t="s">
        <v>8312</v>
      </c>
    </row>
    <row r="3" spans="1:16" s="42" customFormat="1" hidden="1">
      <c r="A3" s="2377">
        <v>1</v>
      </c>
      <c r="B3" s="2891" t="s">
        <v>36328</v>
      </c>
      <c r="C3" s="2891" t="s">
        <v>36329</v>
      </c>
      <c r="D3" s="2891" t="s">
        <v>36327</v>
      </c>
      <c r="E3" s="2896" t="s">
        <v>36330</v>
      </c>
      <c r="F3" s="1427" t="s">
        <v>35374</v>
      </c>
      <c r="G3" s="1094" t="s">
        <v>35355</v>
      </c>
      <c r="H3" s="1094" t="s">
        <v>35337</v>
      </c>
      <c r="I3" s="1094" t="s">
        <v>35327</v>
      </c>
      <c r="J3" s="2378">
        <v>45716</v>
      </c>
      <c r="K3" s="1142">
        <f>'STANDARD CLASS'!W10</f>
        <v>0</v>
      </c>
      <c r="L3" s="1142" t="s">
        <v>37202</v>
      </c>
      <c r="M3" s="1438"/>
      <c r="N3" s="99"/>
      <c r="O3" s="28"/>
      <c r="P3" s="665"/>
    </row>
    <row r="4" spans="1:16" s="42" customFormat="1" ht="29.25" customHeight="1">
      <c r="A4" s="2377">
        <f>A3+1</f>
        <v>2</v>
      </c>
      <c r="B4" s="2892" t="s">
        <v>35376</v>
      </c>
      <c r="C4" s="2892" t="s">
        <v>35377</v>
      </c>
      <c r="D4" s="2892" t="s">
        <v>35375</v>
      </c>
      <c r="E4" s="2892" t="s">
        <v>35378</v>
      </c>
      <c r="F4" s="1427" t="s">
        <v>35374</v>
      </c>
      <c r="G4" s="1094" t="s">
        <v>35336</v>
      </c>
      <c r="H4" s="1094" t="s">
        <v>35337</v>
      </c>
      <c r="I4" s="1094" t="s">
        <v>35327</v>
      </c>
      <c r="J4" s="2378">
        <v>45716</v>
      </c>
      <c r="K4" s="1142">
        <f>'STANDARD CLASS'!W11</f>
        <v>10000</v>
      </c>
      <c r="L4" s="1142" t="s">
        <v>37202</v>
      </c>
      <c r="M4" s="1438"/>
      <c r="N4" s="1439"/>
    </row>
    <row r="5" spans="1:16" s="42" customFormat="1" ht="29.25" hidden="1" customHeight="1">
      <c r="A5" s="2377">
        <f t="shared" ref="A5:A68" si="0">A4+1</f>
        <v>3</v>
      </c>
      <c r="B5" s="2891" t="s">
        <v>35381</v>
      </c>
      <c r="C5" s="2891" t="s">
        <v>35382</v>
      </c>
      <c r="D5" s="2891" t="s">
        <v>35380</v>
      </c>
      <c r="E5" s="2896" t="s">
        <v>35383</v>
      </c>
      <c r="F5" s="1427" t="s">
        <v>35374</v>
      </c>
      <c r="G5" s="1094" t="s">
        <v>35346</v>
      </c>
      <c r="H5" s="1094" t="s">
        <v>35337</v>
      </c>
      <c r="I5" s="1094" t="s">
        <v>35327</v>
      </c>
      <c r="J5" s="2378">
        <v>45716</v>
      </c>
      <c r="K5" s="1142">
        <f>'STANDARD CLASS'!W13</f>
        <v>0</v>
      </c>
      <c r="L5" s="1142" t="s">
        <v>37202</v>
      </c>
      <c r="M5" s="1438"/>
      <c r="N5" s="1439"/>
    </row>
    <row r="6" spans="1:16" s="42" customFormat="1" ht="29.25" hidden="1" customHeight="1">
      <c r="A6" s="2377">
        <f t="shared" si="0"/>
        <v>4</v>
      </c>
      <c r="B6" s="2892" t="s">
        <v>35397</v>
      </c>
      <c r="C6" s="2892" t="s">
        <v>35398</v>
      </c>
      <c r="D6" s="2892" t="s">
        <v>35396</v>
      </c>
      <c r="E6" s="2894" t="s">
        <v>35399</v>
      </c>
      <c r="F6" s="1427" t="s">
        <v>35374</v>
      </c>
      <c r="G6" s="1094" t="s">
        <v>35400</v>
      </c>
      <c r="H6" s="1094" t="s">
        <v>35337</v>
      </c>
      <c r="I6" s="1094" t="s">
        <v>35327</v>
      </c>
      <c r="J6" s="2378">
        <v>45716</v>
      </c>
      <c r="K6" s="1142">
        <f>'STANDARD CLASS'!W17</f>
        <v>0</v>
      </c>
      <c r="L6" s="1142" t="s">
        <v>37202</v>
      </c>
      <c r="M6" s="1438"/>
      <c r="N6" s="1439"/>
    </row>
    <row r="7" spans="1:16" s="42" customFormat="1" ht="29.25" hidden="1" customHeight="1">
      <c r="A7" s="2377">
        <f t="shared" si="0"/>
        <v>5</v>
      </c>
      <c r="B7" s="2892" t="s">
        <v>35417</v>
      </c>
      <c r="C7" s="2892" t="s">
        <v>35418</v>
      </c>
      <c r="D7" s="2892" t="s">
        <v>35416</v>
      </c>
      <c r="E7" s="2892" t="s">
        <v>35419</v>
      </c>
      <c r="F7" s="1427" t="s">
        <v>35374</v>
      </c>
      <c r="G7" s="1094" t="s">
        <v>35355</v>
      </c>
      <c r="H7" s="1094" t="s">
        <v>35337</v>
      </c>
      <c r="I7" s="1094" t="s">
        <v>35327</v>
      </c>
      <c r="J7" s="2378">
        <v>45716</v>
      </c>
      <c r="K7" s="1142">
        <f>'STANDARD CLASS'!W22</f>
        <v>0</v>
      </c>
      <c r="L7" s="1142" t="s">
        <v>37202</v>
      </c>
      <c r="M7" s="1438"/>
      <c r="N7" s="1439"/>
    </row>
    <row r="8" spans="1:16" s="42" customFormat="1" ht="29.25" hidden="1" customHeight="1">
      <c r="A8" s="2377">
        <f t="shared" si="0"/>
        <v>6</v>
      </c>
      <c r="B8" s="2891" t="s">
        <v>37161</v>
      </c>
      <c r="C8" s="2891" t="s">
        <v>37162</v>
      </c>
      <c r="D8" s="2891" t="s">
        <v>37160</v>
      </c>
      <c r="E8" s="2891" t="s">
        <v>37163</v>
      </c>
      <c r="F8" s="1427" t="s">
        <v>35374</v>
      </c>
      <c r="G8" s="1094" t="s">
        <v>28</v>
      </c>
      <c r="H8" s="1094" t="s">
        <v>35337</v>
      </c>
      <c r="I8" s="1094" t="s">
        <v>35327</v>
      </c>
      <c r="J8" s="2378">
        <v>45716</v>
      </c>
      <c r="K8" s="1142">
        <f>'STANDARD CLASS'!W23</f>
        <v>0</v>
      </c>
      <c r="L8" s="1142" t="s">
        <v>37202</v>
      </c>
      <c r="M8" s="1438"/>
      <c r="N8" s="1439"/>
    </row>
    <row r="9" spans="1:16" s="42" customFormat="1" ht="29.25" customHeight="1">
      <c r="A9" s="2377">
        <f t="shared" si="0"/>
        <v>7</v>
      </c>
      <c r="B9" s="2892" t="s">
        <v>35530</v>
      </c>
      <c r="C9" s="2892" t="s">
        <v>35531</v>
      </c>
      <c r="D9" s="2892" t="s">
        <v>35529</v>
      </c>
      <c r="E9" s="2892" t="s">
        <v>35532</v>
      </c>
      <c r="F9" s="1427" t="s">
        <v>35374</v>
      </c>
      <c r="G9" s="1094" t="s">
        <v>35533</v>
      </c>
      <c r="H9" s="1094" t="s">
        <v>35337</v>
      </c>
      <c r="I9" s="1094" t="s">
        <v>35327</v>
      </c>
      <c r="J9" s="2378">
        <v>45716</v>
      </c>
      <c r="K9" s="1142">
        <f>'STANDARD CLASS'!W32</f>
        <v>10000</v>
      </c>
      <c r="L9" s="1142" t="s">
        <v>37202</v>
      </c>
      <c r="M9" s="1438"/>
      <c r="N9" s="1439"/>
    </row>
    <row r="10" spans="1:16" s="42" customFormat="1" ht="29.25" hidden="1" customHeight="1">
      <c r="A10" s="2377">
        <f t="shared" si="0"/>
        <v>8</v>
      </c>
      <c r="B10" s="2892" t="s">
        <v>35555</v>
      </c>
      <c r="C10" s="2892" t="s">
        <v>35556</v>
      </c>
      <c r="D10" s="2892" t="s">
        <v>35554</v>
      </c>
      <c r="E10" s="2894" t="s">
        <v>35557</v>
      </c>
      <c r="F10" s="1427" t="s">
        <v>35374</v>
      </c>
      <c r="G10" s="1094" t="s">
        <v>35355</v>
      </c>
      <c r="H10" s="1094" t="s">
        <v>35337</v>
      </c>
      <c r="I10" s="1094" t="s">
        <v>35327</v>
      </c>
      <c r="J10" s="2378">
        <v>45716</v>
      </c>
      <c r="K10" s="1142">
        <f>'STANDARD CLASS'!W34</f>
        <v>0</v>
      </c>
      <c r="L10" s="1142" t="s">
        <v>37202</v>
      </c>
      <c r="M10" s="1438"/>
      <c r="N10" s="1439"/>
    </row>
    <row r="11" spans="1:16" s="42" customFormat="1" ht="29.25" hidden="1" customHeight="1">
      <c r="A11" s="2377">
        <f t="shared" si="0"/>
        <v>9</v>
      </c>
      <c r="B11" s="2892" t="s">
        <v>35670</v>
      </c>
      <c r="C11" s="2892" t="s">
        <v>35671</v>
      </c>
      <c r="D11" s="2892" t="s">
        <v>35669</v>
      </c>
      <c r="E11" s="2894" t="s">
        <v>35672</v>
      </c>
      <c r="F11" s="1427" t="s">
        <v>35374</v>
      </c>
      <c r="G11" s="1094" t="s">
        <v>35346</v>
      </c>
      <c r="H11" s="1094" t="s">
        <v>35337</v>
      </c>
      <c r="I11" s="1094" t="s">
        <v>35327</v>
      </c>
      <c r="J11" s="2378">
        <v>45716</v>
      </c>
      <c r="K11" s="1142">
        <f>'STANDARD CLASS'!W55</f>
        <v>0</v>
      </c>
      <c r="L11" s="1142" t="s">
        <v>37202</v>
      </c>
      <c r="M11" s="1438"/>
      <c r="N11" s="1439"/>
    </row>
    <row r="12" spans="1:16" s="42" customFormat="1" ht="29.25" hidden="1" customHeight="1">
      <c r="A12" s="2377">
        <f t="shared" si="0"/>
        <v>10</v>
      </c>
      <c r="B12" s="2891" t="s">
        <v>35678</v>
      </c>
      <c r="C12" s="2891" t="s">
        <v>35679</v>
      </c>
      <c r="D12" s="2891" t="s">
        <v>35677</v>
      </c>
      <c r="E12" s="2896" t="s">
        <v>35680</v>
      </c>
      <c r="F12" s="1427" t="s">
        <v>35374</v>
      </c>
      <c r="G12" s="1924" t="s">
        <v>24</v>
      </c>
      <c r="H12" s="1094" t="s">
        <v>35337</v>
      </c>
      <c r="I12" s="1094" t="s">
        <v>35327</v>
      </c>
      <c r="J12" s="2378">
        <v>45716</v>
      </c>
      <c r="K12" s="1142">
        <f>'STANDARD CLASS'!W57</f>
        <v>0</v>
      </c>
      <c r="L12" s="1142" t="s">
        <v>37202</v>
      </c>
      <c r="M12" s="1438"/>
      <c r="N12" s="1439"/>
    </row>
    <row r="13" spans="1:16" s="42" customFormat="1" ht="29.25" hidden="1" customHeight="1">
      <c r="A13" s="2377">
        <f t="shared" si="0"/>
        <v>11</v>
      </c>
      <c r="B13" s="2892" t="s">
        <v>35686</v>
      </c>
      <c r="C13" s="2892" t="s">
        <v>35687</v>
      </c>
      <c r="D13" s="2892" t="s">
        <v>35685</v>
      </c>
      <c r="E13" s="2894" t="s">
        <v>35688</v>
      </c>
      <c r="F13" s="1427" t="s">
        <v>35374</v>
      </c>
      <c r="G13" s="1094" t="s">
        <v>35689</v>
      </c>
      <c r="H13" s="1094" t="s">
        <v>35337</v>
      </c>
      <c r="I13" s="1094" t="s">
        <v>35327</v>
      </c>
      <c r="J13" s="2378">
        <v>45716</v>
      </c>
      <c r="K13" s="1142">
        <f>'STANDARD CLASS'!W59</f>
        <v>0</v>
      </c>
      <c r="L13" s="1142" t="s">
        <v>37202</v>
      </c>
      <c r="M13" s="1438"/>
      <c r="N13" s="1439"/>
    </row>
    <row r="14" spans="1:16" s="42" customFormat="1" ht="29.25" hidden="1" customHeight="1">
      <c r="A14" s="2377">
        <f t="shared" si="0"/>
        <v>12</v>
      </c>
      <c r="B14" s="2892" t="s">
        <v>36414</v>
      </c>
      <c r="C14" s="2892" t="s">
        <v>36415</v>
      </c>
      <c r="D14" s="2892" t="s">
        <v>36413</v>
      </c>
      <c r="E14" s="2894" t="s">
        <v>36416</v>
      </c>
      <c r="F14" s="1427" t="s">
        <v>35374</v>
      </c>
      <c r="G14" s="1094" t="s">
        <v>36417</v>
      </c>
      <c r="H14" s="1094" t="s">
        <v>35337</v>
      </c>
      <c r="I14" s="1094" t="s">
        <v>35327</v>
      </c>
      <c r="J14" s="2378">
        <v>45716</v>
      </c>
      <c r="K14" s="1142">
        <f>'STANDARD CLASS'!W70</f>
        <v>0</v>
      </c>
      <c r="L14" s="1142" t="s">
        <v>37202</v>
      </c>
      <c r="M14" s="1438"/>
      <c r="N14" s="1439"/>
    </row>
    <row r="15" spans="1:16" s="42" customFormat="1" ht="30.75" hidden="1" customHeight="1">
      <c r="A15" s="2377">
        <f t="shared" si="0"/>
        <v>13</v>
      </c>
      <c r="B15" s="2891" t="s">
        <v>35725</v>
      </c>
      <c r="C15" s="2891" t="s">
        <v>35726</v>
      </c>
      <c r="D15" s="2891" t="s">
        <v>35724</v>
      </c>
      <c r="E15" s="2896" t="s">
        <v>35727</v>
      </c>
      <c r="F15" s="1427" t="s">
        <v>35374</v>
      </c>
      <c r="G15" s="1094" t="s">
        <v>35515</v>
      </c>
      <c r="H15" s="1094" t="s">
        <v>35337</v>
      </c>
      <c r="I15" s="1094" t="s">
        <v>35327</v>
      </c>
      <c r="J15" s="2378">
        <v>45716</v>
      </c>
      <c r="K15" s="1142">
        <f>'STANDARD CLASS'!W71</f>
        <v>0</v>
      </c>
      <c r="L15" s="1142" t="s">
        <v>37202</v>
      </c>
      <c r="M15" s="1438"/>
      <c r="N15" s="1439"/>
    </row>
    <row r="16" spans="1:16" s="42" customFormat="1" ht="29.25" hidden="1" customHeight="1">
      <c r="A16" s="2377">
        <f t="shared" si="0"/>
        <v>14</v>
      </c>
      <c r="B16" s="2892" t="s">
        <v>35733</v>
      </c>
      <c r="C16" s="2892" t="s">
        <v>35734</v>
      </c>
      <c r="D16" s="2892" t="s">
        <v>35732</v>
      </c>
      <c r="E16" s="2894" t="s">
        <v>35735</v>
      </c>
      <c r="F16" s="1427" t="s">
        <v>35374</v>
      </c>
      <c r="G16" s="1094" t="s">
        <v>35355</v>
      </c>
      <c r="H16" s="1094" t="s">
        <v>35337</v>
      </c>
      <c r="I16" s="1094" t="s">
        <v>35327</v>
      </c>
      <c r="J16" s="2378">
        <v>45716</v>
      </c>
      <c r="K16" s="1142">
        <f>'STANDARD CLASS'!W73</f>
        <v>0</v>
      </c>
      <c r="L16" s="1142" t="s">
        <v>37202</v>
      </c>
      <c r="M16" s="1438"/>
      <c r="N16" s="1439"/>
    </row>
    <row r="17" spans="1:14" s="42" customFormat="1" ht="29.25" hidden="1" customHeight="1">
      <c r="A17" s="2377">
        <f t="shared" si="0"/>
        <v>15</v>
      </c>
      <c r="B17" s="2891" t="s">
        <v>35321</v>
      </c>
      <c r="C17" s="2891" t="s">
        <v>35322</v>
      </c>
      <c r="D17" s="2891" t="s">
        <v>35741</v>
      </c>
      <c r="E17" s="2891" t="s">
        <v>35324</v>
      </c>
      <c r="F17" s="1427" t="s">
        <v>35374</v>
      </c>
      <c r="G17" s="1094" t="s">
        <v>23</v>
      </c>
      <c r="H17" s="1094" t="s">
        <v>35337</v>
      </c>
      <c r="I17" s="1094" t="s">
        <v>35327</v>
      </c>
      <c r="J17" s="2378">
        <v>45716</v>
      </c>
      <c r="K17" s="1142">
        <f>'STANDARD CLASS'!W75</f>
        <v>0</v>
      </c>
      <c r="L17" s="1142" t="s">
        <v>37202</v>
      </c>
      <c r="M17" s="1438"/>
      <c r="N17" s="1439"/>
    </row>
    <row r="18" spans="1:14" s="42" customFormat="1" ht="29.25" hidden="1" customHeight="1">
      <c r="A18" s="2377">
        <f t="shared" si="0"/>
        <v>16</v>
      </c>
      <c r="B18" s="2892" t="s">
        <v>35782</v>
      </c>
      <c r="C18" s="2892" t="s">
        <v>35783</v>
      </c>
      <c r="D18" s="2892" t="s">
        <v>35781</v>
      </c>
      <c r="E18" s="2892" t="s">
        <v>35784</v>
      </c>
      <c r="F18" s="1427" t="s">
        <v>35374</v>
      </c>
      <c r="G18" s="1094" t="s">
        <v>35562</v>
      </c>
      <c r="H18" s="1094" t="s">
        <v>35337</v>
      </c>
      <c r="I18" s="1094" t="s">
        <v>35327</v>
      </c>
      <c r="J18" s="2378">
        <v>45716</v>
      </c>
      <c r="K18" s="1142">
        <f>'STANDARD CLASS'!W83</f>
        <v>0</v>
      </c>
      <c r="L18" s="1142" t="s">
        <v>37202</v>
      </c>
      <c r="M18" s="1438"/>
      <c r="N18" s="1439"/>
    </row>
    <row r="19" spans="1:14" s="42" customFormat="1" ht="29.25" hidden="1" customHeight="1">
      <c r="A19" s="2377">
        <f t="shared" si="0"/>
        <v>17</v>
      </c>
      <c r="B19" s="1083" t="s">
        <v>35788</v>
      </c>
      <c r="C19" s="1083" t="s">
        <v>35789</v>
      </c>
      <c r="D19" s="1083"/>
      <c r="E19" s="1808"/>
      <c r="F19" s="1427" t="s">
        <v>35374</v>
      </c>
      <c r="G19" s="1094" t="s">
        <v>35790</v>
      </c>
      <c r="H19" s="1094" t="s">
        <v>35337</v>
      </c>
      <c r="I19" s="1094" t="s">
        <v>35327</v>
      </c>
      <c r="J19" s="2378">
        <v>45716</v>
      </c>
      <c r="K19" s="1142">
        <f>'STANDARD CLASS'!W85</f>
        <v>0</v>
      </c>
      <c r="L19" s="1142" t="s">
        <v>37202</v>
      </c>
      <c r="M19" s="1438"/>
      <c r="N19" s="1439"/>
    </row>
    <row r="20" spans="1:14" ht="29.25" hidden="1" customHeight="1">
      <c r="A20" s="2377">
        <f t="shared" si="0"/>
        <v>18</v>
      </c>
      <c r="B20" s="2891" t="s">
        <v>35819</v>
      </c>
      <c r="C20" s="2891" t="s">
        <v>35820</v>
      </c>
      <c r="D20" s="2891" t="s">
        <v>35818</v>
      </c>
      <c r="E20" s="2896" t="s">
        <v>35821</v>
      </c>
      <c r="F20" s="1427" t="s">
        <v>35374</v>
      </c>
      <c r="G20" s="1094" t="s">
        <v>35822</v>
      </c>
      <c r="H20" s="1094" t="s">
        <v>35337</v>
      </c>
      <c r="I20" s="1094" t="s">
        <v>35327</v>
      </c>
      <c r="J20" s="2378">
        <v>45716</v>
      </c>
      <c r="K20" s="1142">
        <f>'STANDARD CLASS'!W92</f>
        <v>0</v>
      </c>
      <c r="L20" s="1142" t="s">
        <v>37202</v>
      </c>
      <c r="M20" s="628"/>
      <c r="N20" s="581"/>
    </row>
    <row r="21" spans="1:14" s="42" customFormat="1" ht="29.25" hidden="1" customHeight="1">
      <c r="A21" s="2377">
        <f t="shared" si="0"/>
        <v>19</v>
      </c>
      <c r="B21" s="2892" t="s">
        <v>35835</v>
      </c>
      <c r="C21" s="2892" t="s">
        <v>35836</v>
      </c>
      <c r="D21" s="2892" t="s">
        <v>35834</v>
      </c>
      <c r="E21" s="2894" t="s">
        <v>35837</v>
      </c>
      <c r="F21" s="1427" t="s">
        <v>35374</v>
      </c>
      <c r="G21" s="1094" t="s">
        <v>24</v>
      </c>
      <c r="H21" s="1094" t="s">
        <v>35337</v>
      </c>
      <c r="I21" s="1094" t="s">
        <v>35327</v>
      </c>
      <c r="J21" s="2378">
        <v>45716</v>
      </c>
      <c r="K21" s="1142">
        <f>'STANDARD CLASS'!W95</f>
        <v>0</v>
      </c>
      <c r="L21" s="1142" t="s">
        <v>37202</v>
      </c>
      <c r="M21" s="1438"/>
      <c r="N21" s="1439"/>
    </row>
    <row r="22" spans="1:14" s="42" customFormat="1" ht="29.25" hidden="1" customHeight="1">
      <c r="A22" s="2377">
        <f t="shared" si="0"/>
        <v>20</v>
      </c>
      <c r="B22" s="2892" t="s">
        <v>35551</v>
      </c>
      <c r="C22" s="2892" t="s">
        <v>35552</v>
      </c>
      <c r="D22" s="2892" t="s">
        <v>35550</v>
      </c>
      <c r="E22" s="2894" t="s">
        <v>35553</v>
      </c>
      <c r="F22" s="1427" t="s">
        <v>35374</v>
      </c>
      <c r="G22" s="1094" t="s">
        <v>35884</v>
      </c>
      <c r="H22" s="1094" t="s">
        <v>35337</v>
      </c>
      <c r="I22" s="1094" t="s">
        <v>35327</v>
      </c>
      <c r="J22" s="2378">
        <v>45716</v>
      </c>
      <c r="K22" s="1142">
        <f>'STANDARD CLASS'!W109</f>
        <v>0</v>
      </c>
      <c r="L22" s="1142" t="s">
        <v>37202</v>
      </c>
      <c r="M22" s="1438"/>
      <c r="N22" s="1439"/>
    </row>
    <row r="23" spans="1:14" s="42" customFormat="1" ht="29.25" hidden="1" customHeight="1">
      <c r="A23" s="2377">
        <f t="shared" si="0"/>
        <v>21</v>
      </c>
      <c r="B23" s="2892" t="s">
        <v>35916</v>
      </c>
      <c r="C23" s="2892" t="s">
        <v>35917</v>
      </c>
      <c r="D23" s="2892" t="s">
        <v>35915</v>
      </c>
      <c r="E23" s="2894" t="s">
        <v>35918</v>
      </c>
      <c r="F23" s="1427" t="s">
        <v>35374</v>
      </c>
      <c r="G23" s="1094" t="s">
        <v>35919</v>
      </c>
      <c r="H23" s="1094" t="s">
        <v>35337</v>
      </c>
      <c r="I23" s="1094" t="s">
        <v>35327</v>
      </c>
      <c r="J23" s="2378">
        <v>45716</v>
      </c>
      <c r="K23" s="1142">
        <f>'STANDARD CLASS'!W117</f>
        <v>0</v>
      </c>
      <c r="L23" s="1142" t="s">
        <v>37202</v>
      </c>
      <c r="M23" s="1438"/>
      <c r="N23" s="1439"/>
    </row>
    <row r="24" spans="1:14" s="42" customFormat="1" ht="29.25" hidden="1" customHeight="1">
      <c r="A24" s="2377">
        <f t="shared" si="0"/>
        <v>22</v>
      </c>
      <c r="B24" s="2892" t="s">
        <v>35939</v>
      </c>
      <c r="C24" s="2892" t="s">
        <v>35940</v>
      </c>
      <c r="D24" s="2892" t="s">
        <v>35938</v>
      </c>
      <c r="E24" s="2894" t="s">
        <v>35941</v>
      </c>
      <c r="F24" s="1427" t="s">
        <v>35374</v>
      </c>
      <c r="G24" s="105" t="s">
        <v>24</v>
      </c>
      <c r="H24" s="1094" t="s">
        <v>35337</v>
      </c>
      <c r="I24" s="1094" t="s">
        <v>35327</v>
      </c>
      <c r="J24" s="2378">
        <v>45716</v>
      </c>
      <c r="K24" s="1142">
        <f>'STANDARD CLASS'!W122</f>
        <v>0</v>
      </c>
      <c r="L24" s="1142" t="s">
        <v>37202</v>
      </c>
      <c r="M24" s="1438"/>
      <c r="N24" s="1439"/>
    </row>
    <row r="25" spans="1:14" s="42" customFormat="1" ht="29.25" hidden="1" customHeight="1">
      <c r="A25" s="2377">
        <f t="shared" si="0"/>
        <v>23</v>
      </c>
      <c r="B25" s="2891" t="s">
        <v>35943</v>
      </c>
      <c r="C25" s="2891" t="s">
        <v>35944</v>
      </c>
      <c r="D25" s="2891" t="s">
        <v>35942</v>
      </c>
      <c r="E25" s="2896" t="s">
        <v>35945</v>
      </c>
      <c r="F25" s="1427" t="s">
        <v>35374</v>
      </c>
      <c r="G25" s="1094" t="s">
        <v>35946</v>
      </c>
      <c r="H25" s="1094" t="s">
        <v>35337</v>
      </c>
      <c r="I25" s="1094" t="s">
        <v>35327</v>
      </c>
      <c r="J25" s="2378">
        <v>45716</v>
      </c>
      <c r="K25" s="1142">
        <f>'STANDARD CLASS'!W123</f>
        <v>0</v>
      </c>
      <c r="L25" s="1142" t="s">
        <v>37202</v>
      </c>
      <c r="M25" s="1438"/>
      <c r="N25" s="1439"/>
    </row>
    <row r="26" spans="1:14" s="42" customFormat="1" ht="29.25" hidden="1" customHeight="1">
      <c r="A26" s="2377">
        <f t="shared" si="0"/>
        <v>24</v>
      </c>
      <c r="B26" s="2891" t="s">
        <v>36108</v>
      </c>
      <c r="C26" s="2891" t="s">
        <v>36109</v>
      </c>
      <c r="D26" s="2891" t="s">
        <v>36106</v>
      </c>
      <c r="E26" s="2896" t="s">
        <v>36110</v>
      </c>
      <c r="F26" s="1427" t="s">
        <v>35374</v>
      </c>
      <c r="G26" s="1094" t="s">
        <v>35373</v>
      </c>
      <c r="H26" s="1094" t="s">
        <v>35337</v>
      </c>
      <c r="I26" s="1094" t="s">
        <v>35970</v>
      </c>
      <c r="J26" s="2378">
        <v>45716</v>
      </c>
      <c r="K26" s="1142">
        <f>'STANDARD CLASS'!W147</f>
        <v>0</v>
      </c>
      <c r="L26" s="1142" t="s">
        <v>37202</v>
      </c>
      <c r="M26" s="1438"/>
      <c r="N26" s="1439"/>
    </row>
    <row r="27" spans="1:14" s="2163" customFormat="1" ht="29.25" hidden="1" customHeight="1">
      <c r="A27" s="2377">
        <f t="shared" si="0"/>
        <v>25</v>
      </c>
      <c r="B27" s="2891" t="s">
        <v>36127</v>
      </c>
      <c r="C27" s="2891" t="s">
        <v>36128</v>
      </c>
      <c r="D27" s="2891" t="s">
        <v>36126</v>
      </c>
      <c r="E27" s="2896" t="s">
        <v>36129</v>
      </c>
      <c r="F27" s="1427" t="s">
        <v>35374</v>
      </c>
      <c r="G27" s="1094" t="s">
        <v>36130</v>
      </c>
      <c r="H27" s="1094" t="s">
        <v>35337</v>
      </c>
      <c r="I27" s="1094" t="s">
        <v>35970</v>
      </c>
      <c r="J27" s="2378">
        <v>45716</v>
      </c>
      <c r="K27" s="1142">
        <f>'STANDARD CLASS'!W151</f>
        <v>0</v>
      </c>
      <c r="L27" s="1142" t="s">
        <v>37202</v>
      </c>
      <c r="M27" s="2161"/>
      <c r="N27" s="2162"/>
    </row>
    <row r="28" spans="1:14" ht="29.25" hidden="1" customHeight="1">
      <c r="A28" s="2377">
        <f t="shared" si="0"/>
        <v>26</v>
      </c>
      <c r="B28" s="2892" t="s">
        <v>36142</v>
      </c>
      <c r="C28" s="2892" t="s">
        <v>36143</v>
      </c>
      <c r="D28" s="2892" t="s">
        <v>36141</v>
      </c>
      <c r="E28" s="2894" t="s">
        <v>36144</v>
      </c>
      <c r="F28" s="1427" t="s">
        <v>35374</v>
      </c>
      <c r="G28" s="1094" t="s">
        <v>35365</v>
      </c>
      <c r="H28" s="1094" t="s">
        <v>35337</v>
      </c>
      <c r="I28" s="1094" t="s">
        <v>35970</v>
      </c>
      <c r="J28" s="2378">
        <v>45716</v>
      </c>
      <c r="K28" s="1142">
        <f>'STANDARD CLASS'!W155</f>
        <v>0</v>
      </c>
      <c r="L28" s="1142" t="s">
        <v>37202</v>
      </c>
      <c r="M28" s="628"/>
      <c r="N28" s="581"/>
    </row>
    <row r="29" spans="1:14" s="42" customFormat="1" ht="29.25" hidden="1" customHeight="1">
      <c r="A29" s="2377">
        <f t="shared" si="0"/>
        <v>27</v>
      </c>
      <c r="B29" s="2891" t="s">
        <v>36156</v>
      </c>
      <c r="C29" s="2891" t="s">
        <v>36157</v>
      </c>
      <c r="D29" s="2891" t="s">
        <v>36155</v>
      </c>
      <c r="E29" s="2891">
        <v>8105541752</v>
      </c>
      <c r="F29" s="1427" t="s">
        <v>35374</v>
      </c>
      <c r="G29" s="1094" t="s">
        <v>23</v>
      </c>
      <c r="H29" s="1094" t="s">
        <v>35337</v>
      </c>
      <c r="I29" s="1094" t="s">
        <v>35970</v>
      </c>
      <c r="J29" s="2378">
        <v>45716</v>
      </c>
      <c r="K29" s="1142">
        <f>'STANDARD CLASS'!W159</f>
        <v>0</v>
      </c>
      <c r="L29" s="1142" t="s">
        <v>37202</v>
      </c>
      <c r="M29" s="1438"/>
      <c r="N29" s="1439"/>
    </row>
    <row r="30" spans="1:14" s="2163" customFormat="1" ht="29.25" hidden="1" customHeight="1">
      <c r="A30" s="2377">
        <f t="shared" si="0"/>
        <v>28</v>
      </c>
      <c r="B30" s="2892" t="s">
        <v>36162</v>
      </c>
      <c r="C30" s="2892" t="s">
        <v>36163</v>
      </c>
      <c r="D30" s="2892" t="s">
        <v>36161</v>
      </c>
      <c r="E30" s="2894" t="s">
        <v>36164</v>
      </c>
      <c r="F30" s="1427" t="s">
        <v>35374</v>
      </c>
      <c r="G30" s="1094" t="s">
        <v>35413</v>
      </c>
      <c r="H30" s="1094" t="s">
        <v>35337</v>
      </c>
      <c r="I30" s="1094" t="s">
        <v>35970</v>
      </c>
      <c r="J30" s="2378">
        <v>45716</v>
      </c>
      <c r="K30" s="1142">
        <f>'STANDARD CLASS'!W161</f>
        <v>0</v>
      </c>
      <c r="L30" s="1142" t="s">
        <v>37202</v>
      </c>
      <c r="M30" s="2161"/>
      <c r="N30" s="2162"/>
    </row>
    <row r="31" spans="1:14" s="2163" customFormat="1" ht="29.25" hidden="1" customHeight="1">
      <c r="A31" s="2377">
        <f t="shared" si="0"/>
        <v>29</v>
      </c>
      <c r="B31" s="3056" t="s">
        <v>36172</v>
      </c>
      <c r="C31" s="3056" t="s">
        <v>36173</v>
      </c>
      <c r="D31" s="3056" t="s">
        <v>36171</v>
      </c>
      <c r="E31" s="3057" t="s">
        <v>36174</v>
      </c>
      <c r="F31" s="2117" t="s">
        <v>35374</v>
      </c>
      <c r="G31" s="1991" t="s">
        <v>33</v>
      </c>
      <c r="H31" s="1094" t="s">
        <v>35337</v>
      </c>
      <c r="I31" s="1094" t="s">
        <v>35970</v>
      </c>
      <c r="J31" s="2378">
        <v>45716</v>
      </c>
      <c r="K31" s="1142">
        <f>'STANDARD CLASS'!W17</f>
        <v>0</v>
      </c>
      <c r="L31" s="1142" t="s">
        <v>37202</v>
      </c>
      <c r="M31" s="2161"/>
      <c r="N31" s="2162"/>
    </row>
    <row r="32" spans="1:14" s="42" customFormat="1" ht="29.25" hidden="1" customHeight="1">
      <c r="A32" s="2377">
        <f t="shared" si="0"/>
        <v>30</v>
      </c>
      <c r="B32" s="2891" t="s">
        <v>36214</v>
      </c>
      <c r="C32" s="2891" t="s">
        <v>36215</v>
      </c>
      <c r="D32" s="2891" t="s">
        <v>36213</v>
      </c>
      <c r="E32" s="2896" t="s">
        <v>36216</v>
      </c>
      <c r="F32" s="1427" t="s">
        <v>35374</v>
      </c>
      <c r="G32" s="1094" t="s">
        <v>35392</v>
      </c>
      <c r="H32" s="1094" t="s">
        <v>35337</v>
      </c>
      <c r="I32" s="1094" t="s">
        <v>35970</v>
      </c>
      <c r="J32" s="2378">
        <v>45716</v>
      </c>
      <c r="K32" s="1142">
        <f>'STANDARD CLASS'!W173</f>
        <v>0</v>
      </c>
      <c r="L32" s="1142" t="s">
        <v>37202</v>
      </c>
      <c r="M32" s="1438"/>
      <c r="N32" s="1439"/>
    </row>
    <row r="33" spans="1:14" s="42" customFormat="1" ht="29.25" hidden="1" customHeight="1">
      <c r="A33" s="2377">
        <f t="shared" si="0"/>
        <v>31</v>
      </c>
      <c r="B33" s="2891" t="s">
        <v>36132</v>
      </c>
      <c r="C33" s="2891" t="s">
        <v>36224</v>
      </c>
      <c r="D33" s="2891" t="s">
        <v>36223</v>
      </c>
      <c r="E33" s="2896" t="s">
        <v>36225</v>
      </c>
      <c r="F33" s="1427" t="s">
        <v>35374</v>
      </c>
      <c r="G33" s="1130" t="s">
        <v>35562</v>
      </c>
      <c r="H33" s="1094" t="s">
        <v>35337</v>
      </c>
      <c r="I33" s="1094" t="s">
        <v>35970</v>
      </c>
      <c r="J33" s="2378">
        <v>45716</v>
      </c>
      <c r="K33" s="1142">
        <f>'STANDARD CLASS'!W175</f>
        <v>0</v>
      </c>
      <c r="L33" s="1142" t="s">
        <v>37202</v>
      </c>
      <c r="M33" s="1438"/>
      <c r="N33" s="1439"/>
    </row>
    <row r="34" spans="1:14" s="42" customFormat="1" ht="29.25" hidden="1" customHeight="1">
      <c r="A34" s="2377">
        <f t="shared" si="0"/>
        <v>32</v>
      </c>
      <c r="B34" s="2891" t="s">
        <v>36237</v>
      </c>
      <c r="C34" s="2891" t="s">
        <v>5202</v>
      </c>
      <c r="D34" s="2891" t="s">
        <v>36236</v>
      </c>
      <c r="E34" s="2891" t="s">
        <v>36238</v>
      </c>
      <c r="F34" s="1427" t="s">
        <v>35374</v>
      </c>
      <c r="G34" s="1094" t="s">
        <v>24</v>
      </c>
      <c r="H34" s="1094" t="s">
        <v>35337</v>
      </c>
      <c r="I34" s="1094" t="s">
        <v>35970</v>
      </c>
      <c r="J34" s="2378">
        <v>45716</v>
      </c>
      <c r="K34" s="1142">
        <f>'STANDARD CLASS'!W178</f>
        <v>0</v>
      </c>
      <c r="L34" s="1142" t="s">
        <v>37202</v>
      </c>
      <c r="M34" s="1438"/>
      <c r="N34" s="1439"/>
    </row>
    <row r="35" spans="1:14" s="2163" customFormat="1" ht="29.25" hidden="1" customHeight="1">
      <c r="A35" s="2377">
        <f t="shared" si="0"/>
        <v>33</v>
      </c>
      <c r="B35" s="2892" t="s">
        <v>36245</v>
      </c>
      <c r="C35" s="2892" t="s">
        <v>36246</v>
      </c>
      <c r="D35" s="2892" t="s">
        <v>36244</v>
      </c>
      <c r="E35" s="2892" t="s">
        <v>36247</v>
      </c>
      <c r="F35" s="1427" t="s">
        <v>35374</v>
      </c>
      <c r="G35" s="1094" t="s">
        <v>35365</v>
      </c>
      <c r="H35" s="1094" t="s">
        <v>35337</v>
      </c>
      <c r="I35" s="1094" t="s">
        <v>35970</v>
      </c>
      <c r="J35" s="2378">
        <v>45716</v>
      </c>
      <c r="K35" s="1142">
        <f>'STANDARD CLASS'!W180</f>
        <v>0</v>
      </c>
      <c r="L35" s="1142" t="s">
        <v>37202</v>
      </c>
      <c r="M35" s="2161"/>
      <c r="N35" s="2162"/>
    </row>
    <row r="36" spans="1:14" s="2300" customFormat="1" ht="29.25" hidden="1" customHeight="1">
      <c r="A36" s="2377">
        <f t="shared" si="0"/>
        <v>34</v>
      </c>
      <c r="B36" s="2892" t="s">
        <v>36249</v>
      </c>
      <c r="C36" s="2892" t="s">
        <v>36250</v>
      </c>
      <c r="D36" s="2892" t="s">
        <v>36248</v>
      </c>
      <c r="E36" s="2894" t="s">
        <v>36251</v>
      </c>
      <c r="F36" s="1427" t="s">
        <v>35374</v>
      </c>
      <c r="G36" s="1094" t="s">
        <v>35562</v>
      </c>
      <c r="H36" s="1094" t="s">
        <v>35337</v>
      </c>
      <c r="I36" s="1094" t="s">
        <v>35970</v>
      </c>
      <c r="J36" s="2378">
        <v>45716</v>
      </c>
      <c r="K36" s="1142">
        <f>'STANDARD CLASS'!W181</f>
        <v>0</v>
      </c>
      <c r="L36" s="1142" t="s">
        <v>37202</v>
      </c>
      <c r="M36" s="2298"/>
      <c r="N36" s="2299"/>
    </row>
    <row r="37" spans="1:14" s="42" customFormat="1" ht="29.25" customHeight="1">
      <c r="A37" s="2377">
        <f t="shared" si="0"/>
        <v>35</v>
      </c>
      <c r="B37" s="2891" t="s">
        <v>36253</v>
      </c>
      <c r="C37" s="2891" t="s">
        <v>36254</v>
      </c>
      <c r="D37" s="2891" t="s">
        <v>36252</v>
      </c>
      <c r="E37" s="2896" t="s">
        <v>36255</v>
      </c>
      <c r="F37" s="1427" t="s">
        <v>35374</v>
      </c>
      <c r="G37" s="1094" t="s">
        <v>23</v>
      </c>
      <c r="H37" s="1094" t="s">
        <v>35337</v>
      </c>
      <c r="I37" s="1094" t="s">
        <v>35970</v>
      </c>
      <c r="J37" s="2378">
        <v>45716</v>
      </c>
      <c r="K37" s="1142">
        <f>'STANDARD CLASS'!W182</f>
        <v>3500</v>
      </c>
      <c r="L37" s="1142" t="s">
        <v>37202</v>
      </c>
      <c r="M37" s="1438"/>
      <c r="N37" s="1439"/>
    </row>
    <row r="38" spans="1:14" s="42" customFormat="1" ht="29.25" hidden="1" customHeight="1">
      <c r="A38" s="2377">
        <f t="shared" si="0"/>
        <v>36</v>
      </c>
      <c r="B38" s="2892" t="s">
        <v>36277</v>
      </c>
      <c r="C38" s="2892" t="s">
        <v>36278</v>
      </c>
      <c r="D38" s="2892" t="s">
        <v>36276</v>
      </c>
      <c r="E38" s="2894" t="s">
        <v>36279</v>
      </c>
      <c r="F38" s="1427" t="s">
        <v>35374</v>
      </c>
      <c r="G38" s="1130" t="s">
        <v>36280</v>
      </c>
      <c r="H38" s="1094" t="s">
        <v>35337</v>
      </c>
      <c r="I38" s="1094" t="s">
        <v>35327</v>
      </c>
      <c r="J38" s="2378">
        <v>45716</v>
      </c>
      <c r="K38" s="1142">
        <f>'STANDARD CLASS'!W191</f>
        <v>0</v>
      </c>
      <c r="L38" s="1142" t="s">
        <v>37202</v>
      </c>
      <c r="M38" s="1438"/>
      <c r="N38" s="3125" t="s">
        <v>39699</v>
      </c>
    </row>
    <row r="39" spans="1:14" s="42" customFormat="1" ht="29.25" hidden="1" customHeight="1">
      <c r="A39" s="2377">
        <f t="shared" si="0"/>
        <v>37</v>
      </c>
      <c r="B39" s="2892" t="s">
        <v>35777</v>
      </c>
      <c r="C39" s="2892" t="s">
        <v>36286</v>
      </c>
      <c r="D39" s="2892" t="s">
        <v>36285</v>
      </c>
      <c r="E39" s="2894" t="s">
        <v>36287</v>
      </c>
      <c r="F39" s="1427" t="s">
        <v>35374</v>
      </c>
      <c r="G39" s="1130" t="s">
        <v>23</v>
      </c>
      <c r="H39" s="1094" t="s">
        <v>35337</v>
      </c>
      <c r="I39" s="1094" t="s">
        <v>35327</v>
      </c>
      <c r="J39" s="2378">
        <v>45716</v>
      </c>
      <c r="K39" s="1142">
        <f>'STANDARD CLASS'!W193</f>
        <v>0</v>
      </c>
      <c r="L39" s="1142" t="s">
        <v>37202</v>
      </c>
      <c r="M39" s="1438"/>
      <c r="N39" s="1439"/>
    </row>
    <row r="40" spans="1:14" s="42" customFormat="1" ht="29.25" hidden="1" customHeight="1">
      <c r="A40" s="2377">
        <f t="shared" si="0"/>
        <v>38</v>
      </c>
      <c r="B40" s="2892" t="s">
        <v>36370</v>
      </c>
      <c r="C40" s="2892" t="s">
        <v>36371</v>
      </c>
      <c r="D40" s="2892" t="s">
        <v>36369</v>
      </c>
      <c r="E40" s="2892">
        <v>8142829838</v>
      </c>
      <c r="F40" s="1427" t="s">
        <v>35374</v>
      </c>
      <c r="G40" s="1094" t="s">
        <v>35355</v>
      </c>
      <c r="H40" s="1094" t="s">
        <v>35337</v>
      </c>
      <c r="I40" s="1094" t="s">
        <v>35327</v>
      </c>
      <c r="J40" s="2378">
        <v>45716</v>
      </c>
      <c r="K40" s="1142">
        <f>'STANDARD CLASS'!W208</f>
        <v>0</v>
      </c>
      <c r="L40" s="1142" t="s">
        <v>37202</v>
      </c>
      <c r="M40" s="1438"/>
      <c r="N40" s="1439"/>
    </row>
    <row r="41" spans="1:14" s="42" customFormat="1" ht="29.25" hidden="1" customHeight="1">
      <c r="A41" s="2377">
        <f t="shared" si="0"/>
        <v>39</v>
      </c>
      <c r="B41" s="2891" t="s">
        <v>36547</v>
      </c>
      <c r="C41" s="2891" t="s">
        <v>36548</v>
      </c>
      <c r="D41" s="2891" t="s">
        <v>36546</v>
      </c>
      <c r="E41" s="2896" t="s">
        <v>36549</v>
      </c>
      <c r="F41" s="1427" t="s">
        <v>35374</v>
      </c>
      <c r="G41" s="1094" t="s">
        <v>31</v>
      </c>
      <c r="H41" s="1094" t="s">
        <v>35337</v>
      </c>
      <c r="I41" s="1094" t="s">
        <v>35327</v>
      </c>
      <c r="J41" s="2378">
        <v>45716</v>
      </c>
      <c r="K41" s="1142">
        <f>'STANDARD CLASS'!W211</f>
        <v>0</v>
      </c>
      <c r="L41" s="1142" t="s">
        <v>37202</v>
      </c>
      <c r="M41" s="1438"/>
      <c r="N41" s="1439"/>
    </row>
    <row r="42" spans="1:14" s="2163" customFormat="1" ht="29.25" customHeight="1">
      <c r="A42" s="2377">
        <f t="shared" si="0"/>
        <v>40</v>
      </c>
      <c r="B42" s="2892" t="s">
        <v>36574</v>
      </c>
      <c r="C42" s="2892" t="s">
        <v>36575</v>
      </c>
      <c r="D42" s="2892" t="s">
        <v>36573</v>
      </c>
      <c r="E42" s="2894" t="s">
        <v>36576</v>
      </c>
      <c r="F42" s="1427" t="s">
        <v>35374</v>
      </c>
      <c r="G42" s="1094" t="s">
        <v>35400</v>
      </c>
      <c r="H42" s="1094" t="s">
        <v>35337</v>
      </c>
      <c r="I42" s="1094" t="s">
        <v>35327</v>
      </c>
      <c r="J42" s="2378">
        <v>45716</v>
      </c>
      <c r="K42" s="1142">
        <f>'STANDARD CLASS'!W218</f>
        <v>5000</v>
      </c>
      <c r="L42" s="1142" t="s">
        <v>37202</v>
      </c>
      <c r="M42" s="2161"/>
      <c r="N42" s="2162"/>
    </row>
    <row r="43" spans="1:14" ht="29.25" hidden="1" customHeight="1">
      <c r="A43" s="2377">
        <f t="shared" si="0"/>
        <v>41</v>
      </c>
      <c r="B43" s="2892" t="s">
        <v>36582</v>
      </c>
      <c r="C43" s="2892" t="s">
        <v>36583</v>
      </c>
      <c r="D43" s="2892" t="s">
        <v>36581</v>
      </c>
      <c r="E43" s="2894" t="s">
        <v>36584</v>
      </c>
      <c r="F43" s="1427" t="s">
        <v>35374</v>
      </c>
      <c r="G43" s="1094" t="s">
        <v>35562</v>
      </c>
      <c r="H43" s="1094" t="s">
        <v>35337</v>
      </c>
      <c r="I43" s="1094" t="s">
        <v>35327</v>
      </c>
      <c r="J43" s="2378">
        <v>45716</v>
      </c>
      <c r="K43" s="1142">
        <f>'STANDARD CLASS'!W220</f>
        <v>0</v>
      </c>
      <c r="L43" s="1142" t="s">
        <v>37202</v>
      </c>
      <c r="M43" s="628"/>
      <c r="N43" s="581"/>
    </row>
    <row r="44" spans="1:14" s="2163" customFormat="1" ht="29.25" hidden="1" customHeight="1">
      <c r="A44" s="2377">
        <f t="shared" si="0"/>
        <v>42</v>
      </c>
      <c r="B44" s="2891" t="s">
        <v>36589</v>
      </c>
      <c r="C44" s="2891" t="s">
        <v>36590</v>
      </c>
      <c r="D44" s="2891" t="s">
        <v>36588</v>
      </c>
      <c r="E44" s="2896" t="s">
        <v>36591</v>
      </c>
      <c r="F44" s="1427" t="s">
        <v>35374</v>
      </c>
      <c r="G44" s="1094" t="s">
        <v>29</v>
      </c>
      <c r="H44" s="1094" t="s">
        <v>35337</v>
      </c>
      <c r="I44" s="1094" t="s">
        <v>35327</v>
      </c>
      <c r="J44" s="2378">
        <v>45716</v>
      </c>
      <c r="K44" s="1142">
        <f>'STANDARD CLASS'!W222</f>
        <v>0</v>
      </c>
      <c r="L44" s="1142" t="s">
        <v>37202</v>
      </c>
      <c r="M44" s="2161"/>
      <c r="N44" s="2162"/>
    </row>
    <row r="45" spans="1:14" s="2163" customFormat="1" ht="29.25" hidden="1" customHeight="1">
      <c r="A45" s="2377">
        <f t="shared" si="0"/>
        <v>43</v>
      </c>
      <c r="B45" s="2891" t="s">
        <v>36598</v>
      </c>
      <c r="C45" s="2891" t="s">
        <v>36599</v>
      </c>
      <c r="D45" s="2891" t="s">
        <v>36597</v>
      </c>
      <c r="E45" s="2896" t="s">
        <v>36600</v>
      </c>
      <c r="F45" s="1427" t="s">
        <v>35374</v>
      </c>
      <c r="G45" s="1094" t="s">
        <v>35355</v>
      </c>
      <c r="H45" s="1094" t="s">
        <v>35337</v>
      </c>
      <c r="I45" s="1094" t="s">
        <v>35327</v>
      </c>
      <c r="J45" s="2378">
        <v>45716</v>
      </c>
      <c r="K45" s="1142">
        <f>'STANDARD CLASS'!W225</f>
        <v>0</v>
      </c>
      <c r="L45" s="1142" t="s">
        <v>37202</v>
      </c>
      <c r="M45" s="2161"/>
      <c r="N45" s="2162"/>
    </row>
    <row r="46" spans="1:14" s="42" customFormat="1" ht="29.25" hidden="1" customHeight="1">
      <c r="A46" s="2377">
        <f t="shared" si="0"/>
        <v>44</v>
      </c>
      <c r="B46" s="2891" t="s">
        <v>36352</v>
      </c>
      <c r="C46" s="2891" t="s">
        <v>36602</v>
      </c>
      <c r="D46" s="2891" t="s">
        <v>36601</v>
      </c>
      <c r="E46" s="2896" t="s">
        <v>36603</v>
      </c>
      <c r="F46" s="1427" t="s">
        <v>35374</v>
      </c>
      <c r="G46" s="1094" t="s">
        <v>35443</v>
      </c>
      <c r="H46" s="1094" t="s">
        <v>35337</v>
      </c>
      <c r="I46" s="1094" t="s">
        <v>35327</v>
      </c>
      <c r="J46" s="2378">
        <v>45716</v>
      </c>
      <c r="K46" s="1142">
        <f>'STANDARD CLASS'!W226</f>
        <v>0</v>
      </c>
      <c r="L46" s="1142" t="s">
        <v>37202</v>
      </c>
      <c r="M46" s="1438"/>
      <c r="N46" s="1439"/>
    </row>
    <row r="47" spans="1:14" s="42" customFormat="1" ht="29.25" hidden="1" customHeight="1">
      <c r="A47" s="2377">
        <f t="shared" si="0"/>
        <v>45</v>
      </c>
      <c r="B47" s="2892" t="s">
        <v>36625</v>
      </c>
      <c r="C47" s="2892" t="s">
        <v>36626</v>
      </c>
      <c r="D47" s="2892" t="s">
        <v>36624</v>
      </c>
      <c r="E47" s="2894" t="s">
        <v>36627</v>
      </c>
      <c r="F47" s="1427" t="s">
        <v>35374</v>
      </c>
      <c r="G47" s="1094" t="s">
        <v>26</v>
      </c>
      <c r="H47" s="1094" t="s">
        <v>35337</v>
      </c>
      <c r="I47" s="1094" t="s">
        <v>35327</v>
      </c>
      <c r="J47" s="2378">
        <v>45716</v>
      </c>
      <c r="K47" s="1142">
        <f>'STANDARD CLASS'!W232</f>
        <v>0</v>
      </c>
      <c r="L47" s="1142" t="s">
        <v>37202</v>
      </c>
      <c r="M47" s="1438"/>
      <c r="N47" s="1439"/>
    </row>
    <row r="48" spans="1:14" s="42" customFormat="1" ht="24.75" hidden="1" customHeight="1">
      <c r="A48" s="2377">
        <f t="shared" si="0"/>
        <v>46</v>
      </c>
      <c r="B48" s="2891" t="s">
        <v>36643</v>
      </c>
      <c r="C48" s="2891" t="s">
        <v>36644</v>
      </c>
      <c r="D48" s="2891" t="s">
        <v>36642</v>
      </c>
      <c r="E48" s="2891">
        <v>8100169484</v>
      </c>
      <c r="F48" s="1427" t="s">
        <v>35374</v>
      </c>
      <c r="G48" s="1094" t="s">
        <v>35400</v>
      </c>
      <c r="H48" s="1094" t="s">
        <v>35337</v>
      </c>
      <c r="I48" s="1094" t="s">
        <v>35327</v>
      </c>
      <c r="J48" s="2378">
        <v>45716</v>
      </c>
      <c r="K48" s="1142">
        <f>'STANDARD CLASS'!W234</f>
        <v>0</v>
      </c>
      <c r="L48" s="1142" t="s">
        <v>37202</v>
      </c>
      <c r="M48" s="1438"/>
      <c r="N48" s="1439"/>
    </row>
    <row r="49" spans="1:14" s="42" customFormat="1" ht="29.25" hidden="1" customHeight="1">
      <c r="A49" s="2377">
        <f t="shared" si="0"/>
        <v>47</v>
      </c>
      <c r="B49" s="2891" t="s">
        <v>36646</v>
      </c>
      <c r="C49" s="2891" t="s">
        <v>36647</v>
      </c>
      <c r="D49" s="2891" t="s">
        <v>36645</v>
      </c>
      <c r="E49" s="2896" t="s">
        <v>36648</v>
      </c>
      <c r="F49" s="1427" t="s">
        <v>35374</v>
      </c>
      <c r="G49" s="1094" t="s">
        <v>31</v>
      </c>
      <c r="H49" s="1094" t="s">
        <v>35337</v>
      </c>
      <c r="I49" s="1094" t="s">
        <v>35327</v>
      </c>
      <c r="J49" s="2378">
        <v>45716</v>
      </c>
      <c r="K49" s="1142">
        <f>'STANDARD CLASS'!W235</f>
        <v>0</v>
      </c>
      <c r="L49" s="1142" t="s">
        <v>37202</v>
      </c>
      <c r="M49" s="1438"/>
      <c r="N49" s="1439"/>
    </row>
    <row r="50" spans="1:14" s="42" customFormat="1" ht="29.25" hidden="1" customHeight="1">
      <c r="A50" s="2377">
        <f t="shared" si="0"/>
        <v>48</v>
      </c>
      <c r="B50" s="2892" t="s">
        <v>35493</v>
      </c>
      <c r="C50" s="2892" t="s">
        <v>35494</v>
      </c>
      <c r="D50" s="2892" t="s">
        <v>35492</v>
      </c>
      <c r="E50" s="2894" t="s">
        <v>35495</v>
      </c>
      <c r="F50" s="1427" t="s">
        <v>35374</v>
      </c>
      <c r="G50" s="1094" t="s">
        <v>35355</v>
      </c>
      <c r="H50" s="1094" t="s">
        <v>35337</v>
      </c>
      <c r="I50" s="1094" t="s">
        <v>35327</v>
      </c>
      <c r="J50" s="2378">
        <v>45716</v>
      </c>
      <c r="K50" s="1142">
        <f>'STANDARD CLASS'!W236</f>
        <v>0</v>
      </c>
      <c r="L50" s="1142" t="s">
        <v>37202</v>
      </c>
      <c r="M50" s="1438"/>
      <c r="N50" s="1439"/>
    </row>
    <row r="51" spans="1:14" s="42" customFormat="1" ht="29.25" hidden="1" customHeight="1">
      <c r="A51" s="2377">
        <f t="shared" si="0"/>
        <v>49</v>
      </c>
      <c r="B51" s="2892" t="s">
        <v>36659</v>
      </c>
      <c r="C51" s="2892" t="s">
        <v>36660</v>
      </c>
      <c r="D51" s="2892" t="s">
        <v>36658</v>
      </c>
      <c r="E51" s="2892" t="s">
        <v>36661</v>
      </c>
      <c r="F51" s="1427" t="s">
        <v>35374</v>
      </c>
      <c r="G51" s="1094" t="s">
        <v>36130</v>
      </c>
      <c r="H51" s="1094" t="s">
        <v>35337</v>
      </c>
      <c r="I51" s="1094" t="s">
        <v>35327</v>
      </c>
      <c r="J51" s="2378">
        <v>45716</v>
      </c>
      <c r="K51" s="1142">
        <f>'STANDARD CLASS'!W239</f>
        <v>0</v>
      </c>
      <c r="L51" s="1142" t="s">
        <v>37202</v>
      </c>
      <c r="M51" s="1438"/>
      <c r="N51" s="1439"/>
    </row>
    <row r="52" spans="1:14" s="42" customFormat="1" ht="29.25" hidden="1" customHeight="1">
      <c r="A52" s="2377">
        <f t="shared" si="0"/>
        <v>50</v>
      </c>
      <c r="B52" s="2892" t="s">
        <v>35619</v>
      </c>
      <c r="C52" s="2892" t="s">
        <v>36663</v>
      </c>
      <c r="D52" s="2892" t="s">
        <v>36662</v>
      </c>
      <c r="E52" s="2894" t="s">
        <v>5004</v>
      </c>
      <c r="F52" s="1427" t="s">
        <v>35374</v>
      </c>
      <c r="G52" s="1094" t="s">
        <v>23</v>
      </c>
      <c r="H52" s="1094" t="s">
        <v>35337</v>
      </c>
      <c r="I52" s="1094" t="s">
        <v>35327</v>
      </c>
      <c r="J52" s="2378">
        <v>45716</v>
      </c>
      <c r="K52" s="1142">
        <f>'STANDARD CLASS'!W240</f>
        <v>0</v>
      </c>
      <c r="L52" s="1142" t="s">
        <v>37202</v>
      </c>
      <c r="M52" s="1438"/>
      <c r="N52" s="1439"/>
    </row>
    <row r="53" spans="1:14" s="42" customFormat="1" ht="29.25" customHeight="1">
      <c r="A53" s="2377">
        <f t="shared" si="0"/>
        <v>51</v>
      </c>
      <c r="B53" s="2891" t="s">
        <v>35783</v>
      </c>
      <c r="C53" s="2891" t="s">
        <v>36681</v>
      </c>
      <c r="D53" s="2891" t="s">
        <v>36680</v>
      </c>
      <c r="E53" s="3057" t="s">
        <v>36682</v>
      </c>
      <c r="F53" s="1427" t="s">
        <v>35374</v>
      </c>
      <c r="G53" s="1094" t="s">
        <v>35651</v>
      </c>
      <c r="H53" s="1094" t="s">
        <v>35337</v>
      </c>
      <c r="I53" s="1094" t="s">
        <v>35327</v>
      </c>
      <c r="J53" s="2378">
        <v>45716</v>
      </c>
      <c r="K53" s="1142">
        <f>'STANDARD CLASS'!W245</f>
        <v>15000</v>
      </c>
      <c r="L53" s="1142" t="s">
        <v>37202</v>
      </c>
      <c r="M53" s="1438"/>
      <c r="N53" s="1439"/>
    </row>
    <row r="54" spans="1:14" s="42" customFormat="1" ht="32.25" hidden="1" customHeight="1">
      <c r="A54" s="2377">
        <f t="shared" si="0"/>
        <v>52</v>
      </c>
      <c r="B54" s="2892" t="s">
        <v>36684</v>
      </c>
      <c r="C54" s="2892" t="s">
        <v>36685</v>
      </c>
      <c r="D54" s="2892" t="s">
        <v>36683</v>
      </c>
      <c r="E54" s="2894" t="s">
        <v>36686</v>
      </c>
      <c r="F54" s="1427" t="s">
        <v>35374</v>
      </c>
      <c r="G54" s="1094" t="s">
        <v>24</v>
      </c>
      <c r="H54" s="1094" t="s">
        <v>35337</v>
      </c>
      <c r="I54" s="1094" t="s">
        <v>35327</v>
      </c>
      <c r="J54" s="2378">
        <v>45716</v>
      </c>
      <c r="K54" s="1142">
        <f>'STANDARD CLASS'!W246</f>
        <v>0</v>
      </c>
      <c r="L54" s="1142" t="s">
        <v>37202</v>
      </c>
      <c r="M54" s="1438"/>
      <c r="N54" s="1439"/>
    </row>
    <row r="55" spans="1:14" ht="29.25" hidden="1" customHeight="1">
      <c r="A55" s="2377">
        <f t="shared" si="0"/>
        <v>53</v>
      </c>
      <c r="B55" s="2891" t="s">
        <v>35479</v>
      </c>
      <c r="C55" s="2891" t="s">
        <v>36692</v>
      </c>
      <c r="D55" s="2891" t="s">
        <v>36691</v>
      </c>
      <c r="E55" s="2896" t="s">
        <v>36693</v>
      </c>
      <c r="F55" s="1427" t="s">
        <v>35374</v>
      </c>
      <c r="G55" s="1094" t="s">
        <v>35443</v>
      </c>
      <c r="H55" s="1094" t="s">
        <v>35337</v>
      </c>
      <c r="I55" s="1094" t="s">
        <v>35327</v>
      </c>
      <c r="J55" s="2378">
        <v>45716</v>
      </c>
      <c r="K55" s="1142">
        <f>'STANDARD CLASS'!W248</f>
        <v>0</v>
      </c>
      <c r="L55" s="1142" t="s">
        <v>37202</v>
      </c>
      <c r="M55" s="628"/>
      <c r="N55" s="581"/>
    </row>
    <row r="56" spans="1:14" s="42" customFormat="1" ht="29.25" hidden="1" customHeight="1">
      <c r="A56" s="2377">
        <f t="shared" si="0"/>
        <v>54</v>
      </c>
      <c r="B56" s="2891" t="s">
        <v>142</v>
      </c>
      <c r="C56" s="2891" t="s">
        <v>2223</v>
      </c>
      <c r="D56" s="2891" t="s">
        <v>2300</v>
      </c>
      <c r="E56" s="2896" t="s">
        <v>2299</v>
      </c>
      <c r="F56" s="1427" t="s">
        <v>35374</v>
      </c>
      <c r="G56" s="1094" t="s">
        <v>36741</v>
      </c>
      <c r="H56" s="1094" t="s">
        <v>35337</v>
      </c>
      <c r="I56" s="1094" t="s">
        <v>35327</v>
      </c>
      <c r="J56" s="2378">
        <v>45716</v>
      </c>
      <c r="K56" s="1142">
        <f>'STANDARD CLASS'!W262</f>
        <v>0</v>
      </c>
      <c r="L56" s="1142" t="s">
        <v>37202</v>
      </c>
      <c r="M56" s="1438"/>
      <c r="N56" s="1439"/>
    </row>
    <row r="57" spans="1:14" s="42" customFormat="1" ht="29.25" customHeight="1">
      <c r="A57" s="2377">
        <f t="shared" si="0"/>
        <v>55</v>
      </c>
      <c r="B57" s="2892" t="s">
        <v>36771</v>
      </c>
      <c r="C57" s="2892" t="s">
        <v>36772</v>
      </c>
      <c r="D57" s="2892" t="s">
        <v>36770</v>
      </c>
      <c r="E57" s="2894" t="s">
        <v>36773</v>
      </c>
      <c r="F57" s="1427" t="s">
        <v>35374</v>
      </c>
      <c r="G57" s="1094" t="s">
        <v>36774</v>
      </c>
      <c r="H57" s="1094" t="s">
        <v>35337</v>
      </c>
      <c r="I57" s="1094" t="s">
        <v>35970</v>
      </c>
      <c r="J57" s="2378">
        <v>45716</v>
      </c>
      <c r="K57" s="1142">
        <f>'STANDARD CLASS'!W270</f>
        <v>6800</v>
      </c>
      <c r="L57" s="1142" t="s">
        <v>37202</v>
      </c>
      <c r="M57" s="1438"/>
      <c r="N57" s="1439"/>
    </row>
    <row r="58" spans="1:14" ht="29.25" hidden="1" customHeight="1">
      <c r="A58" s="2377">
        <f t="shared" si="0"/>
        <v>56</v>
      </c>
      <c r="B58" s="2892" t="s">
        <v>36776</v>
      </c>
      <c r="C58" s="2892" t="s">
        <v>36569</v>
      </c>
      <c r="D58" s="2892" t="s">
        <v>36775</v>
      </c>
      <c r="E58" s="2892">
        <v>6474733141</v>
      </c>
      <c r="F58" s="1427" t="s">
        <v>35374</v>
      </c>
      <c r="G58" s="1094" t="s">
        <v>22</v>
      </c>
      <c r="H58" s="1094" t="s">
        <v>35337</v>
      </c>
      <c r="I58" s="1094" t="s">
        <v>35970</v>
      </c>
      <c r="J58" s="2378">
        <v>45716</v>
      </c>
      <c r="K58" s="1142">
        <f>'STANDARD CLASS'!W271</f>
        <v>0</v>
      </c>
      <c r="L58" s="1142" t="s">
        <v>37202</v>
      </c>
      <c r="M58" s="628"/>
      <c r="N58" s="581"/>
    </row>
    <row r="59" spans="1:14" s="42" customFormat="1" ht="29.25" hidden="1" customHeight="1">
      <c r="A59" s="2377">
        <f t="shared" si="0"/>
        <v>57</v>
      </c>
      <c r="B59" s="2891" t="s">
        <v>36810</v>
      </c>
      <c r="C59" s="2891" t="s">
        <v>36699</v>
      </c>
      <c r="D59" s="2891" t="s">
        <v>36809</v>
      </c>
      <c r="E59" s="2896" t="s">
        <v>36811</v>
      </c>
      <c r="F59" s="1427" t="s">
        <v>35374</v>
      </c>
      <c r="G59" s="1094" t="s">
        <v>22</v>
      </c>
      <c r="H59" s="1094" t="s">
        <v>35337</v>
      </c>
      <c r="I59" s="1094" t="s">
        <v>35970</v>
      </c>
      <c r="J59" s="2378">
        <v>45716</v>
      </c>
      <c r="K59" s="1142">
        <f>'STANDARD CLASS'!W282</f>
        <v>0</v>
      </c>
      <c r="L59" s="1142" t="s">
        <v>37202</v>
      </c>
      <c r="M59" s="1438"/>
      <c r="N59" s="1439"/>
    </row>
    <row r="60" spans="1:14" s="42" customFormat="1" ht="29.25" hidden="1" customHeight="1">
      <c r="A60" s="2377">
        <f t="shared" si="0"/>
        <v>58</v>
      </c>
      <c r="B60" s="2892" t="s">
        <v>36816</v>
      </c>
      <c r="C60" s="2892" t="s">
        <v>36817</v>
      </c>
      <c r="D60" s="2892" t="s">
        <v>36815</v>
      </c>
      <c r="E60" s="2894" t="s">
        <v>36818</v>
      </c>
      <c r="F60" s="1427" t="s">
        <v>35374</v>
      </c>
      <c r="G60" s="1094" t="s">
        <v>23</v>
      </c>
      <c r="H60" s="1094" t="s">
        <v>35337</v>
      </c>
      <c r="I60" s="1094" t="s">
        <v>35970</v>
      </c>
      <c r="J60" s="2378">
        <v>45716</v>
      </c>
      <c r="K60" s="1142">
        <f>'STANDARD CLASS'!W284</f>
        <v>0</v>
      </c>
      <c r="L60" s="1142" t="s">
        <v>37202</v>
      </c>
      <c r="M60" s="1438"/>
      <c r="N60" s="1439"/>
    </row>
    <row r="61" spans="1:14" s="42" customFormat="1" ht="29.25" hidden="1" customHeight="1">
      <c r="A61" s="2377">
        <f t="shared" si="0"/>
        <v>59</v>
      </c>
      <c r="B61" s="2891" t="s">
        <v>36833</v>
      </c>
      <c r="C61" s="2891" t="s">
        <v>36834</v>
      </c>
      <c r="D61" s="2891" t="s">
        <v>36832</v>
      </c>
      <c r="E61" s="2896" t="s">
        <v>36835</v>
      </c>
      <c r="F61" s="1427" t="s">
        <v>35374</v>
      </c>
      <c r="G61" s="1094" t="s">
        <v>35400</v>
      </c>
      <c r="H61" s="1094" t="s">
        <v>35337</v>
      </c>
      <c r="I61" s="1094" t="s">
        <v>35970</v>
      </c>
      <c r="J61" s="2378">
        <v>45716</v>
      </c>
      <c r="K61" s="1142">
        <f>'STANDARD CLASS'!W288</f>
        <v>0</v>
      </c>
      <c r="L61" s="1142" t="s">
        <v>37202</v>
      </c>
      <c r="M61" s="1438"/>
      <c r="N61" s="1439"/>
    </row>
    <row r="62" spans="1:14" s="42" customFormat="1" ht="29.25" hidden="1" customHeight="1">
      <c r="A62" s="2377">
        <f t="shared" si="0"/>
        <v>60</v>
      </c>
      <c r="B62" s="2913" t="s">
        <v>36924</v>
      </c>
      <c r="C62" s="2913" t="s">
        <v>36925</v>
      </c>
      <c r="D62" s="2913" t="s">
        <v>36923</v>
      </c>
      <c r="E62" s="2913">
        <v>2347058777757</v>
      </c>
      <c r="F62" s="1427" t="s">
        <v>35374</v>
      </c>
      <c r="G62" s="1094" t="s">
        <v>8301</v>
      </c>
      <c r="H62" s="1094" t="s">
        <v>35337</v>
      </c>
      <c r="I62" s="1094" t="s">
        <v>35327</v>
      </c>
      <c r="J62" s="2378">
        <v>45716</v>
      </c>
      <c r="K62" s="1142">
        <f>'STANDARD CLASS'!W299</f>
        <v>0</v>
      </c>
      <c r="L62" s="1142" t="s">
        <v>37202</v>
      </c>
      <c r="M62" s="1438"/>
      <c r="N62" s="1439"/>
    </row>
    <row r="63" spans="1:14" s="42" customFormat="1" ht="29.25" hidden="1" customHeight="1">
      <c r="A63" s="2377">
        <f t="shared" si="0"/>
        <v>61</v>
      </c>
      <c r="B63" s="2913" t="s">
        <v>36042</v>
      </c>
      <c r="C63" s="2913" t="s">
        <v>36932</v>
      </c>
      <c r="D63" s="2913" t="s">
        <v>36931</v>
      </c>
      <c r="E63" s="2915" t="s">
        <v>36933</v>
      </c>
      <c r="F63" s="1427" t="s">
        <v>35374</v>
      </c>
      <c r="G63" s="1094" t="s">
        <v>35660</v>
      </c>
      <c r="H63" s="1094" t="s">
        <v>35337</v>
      </c>
      <c r="I63" s="1094" t="s">
        <v>35327</v>
      </c>
      <c r="J63" s="2378">
        <v>45716</v>
      </c>
      <c r="K63" s="1142">
        <f>'STANDARD CLASS'!W301</f>
        <v>0</v>
      </c>
      <c r="L63" s="1142" t="s">
        <v>37202</v>
      </c>
      <c r="M63" s="1438"/>
      <c r="N63" s="1439"/>
    </row>
    <row r="64" spans="1:14" s="42" customFormat="1" ht="29.25" hidden="1" customHeight="1">
      <c r="A64" s="2377">
        <f t="shared" si="0"/>
        <v>62</v>
      </c>
      <c r="B64" s="2913" t="s">
        <v>36757</v>
      </c>
      <c r="C64" s="2913" t="s">
        <v>35467</v>
      </c>
      <c r="D64" s="2913" t="s">
        <v>36938</v>
      </c>
      <c r="E64" s="2915" t="s">
        <v>36939</v>
      </c>
      <c r="F64" s="1427" t="s">
        <v>35374</v>
      </c>
      <c r="G64" s="1094" t="s">
        <v>23</v>
      </c>
      <c r="H64" s="1094" t="s">
        <v>35337</v>
      </c>
      <c r="I64" s="1094" t="s">
        <v>35327</v>
      </c>
      <c r="J64" s="2378">
        <v>45716</v>
      </c>
      <c r="K64" s="1142">
        <f>'STANDARD CLASS'!W303</f>
        <v>0</v>
      </c>
      <c r="L64" s="1142" t="s">
        <v>37202</v>
      </c>
      <c r="M64" s="1438"/>
      <c r="N64" s="1439"/>
    </row>
    <row r="65" spans="1:14" s="42" customFormat="1" ht="29.25" hidden="1" customHeight="1">
      <c r="A65" s="2377">
        <f t="shared" si="0"/>
        <v>63</v>
      </c>
      <c r="B65" s="2913" t="s">
        <v>37023</v>
      </c>
      <c r="C65" s="2913" t="s">
        <v>37024</v>
      </c>
      <c r="D65" s="2913" t="s">
        <v>37022</v>
      </c>
      <c r="E65" s="2915" t="s">
        <v>4209</v>
      </c>
      <c r="F65" s="1427" t="s">
        <v>35374</v>
      </c>
      <c r="G65" s="1094" t="s">
        <v>37025</v>
      </c>
      <c r="H65" s="1094" t="s">
        <v>35337</v>
      </c>
      <c r="I65" s="1094" t="s">
        <v>35327</v>
      </c>
      <c r="J65" s="2378">
        <v>45716</v>
      </c>
      <c r="K65" s="1142">
        <f>'STANDARD CLASS'!W317</f>
        <v>0</v>
      </c>
      <c r="L65" s="1142" t="s">
        <v>37202</v>
      </c>
      <c r="M65" s="1438"/>
      <c r="N65" s="1439"/>
    </row>
    <row r="66" spans="1:14" s="2163" customFormat="1" ht="29.25" hidden="1" customHeight="1">
      <c r="A66" s="2377">
        <f t="shared" si="0"/>
        <v>64</v>
      </c>
      <c r="B66" s="2913" t="s">
        <v>37118</v>
      </c>
      <c r="C66" s="2913" t="s">
        <v>37119</v>
      </c>
      <c r="D66" s="2913" t="s">
        <v>37117</v>
      </c>
      <c r="E66" s="2913" t="s">
        <v>37120</v>
      </c>
      <c r="F66" s="1427" t="s">
        <v>35374</v>
      </c>
      <c r="G66" s="1094" t="s">
        <v>35355</v>
      </c>
      <c r="H66" s="1094" t="s">
        <v>35337</v>
      </c>
      <c r="I66" s="1094" t="s">
        <v>35327</v>
      </c>
      <c r="J66" s="2378">
        <v>45716</v>
      </c>
      <c r="K66" s="1142">
        <f>'STANDARD CLASS'!W318</f>
        <v>0</v>
      </c>
      <c r="L66" s="1142" t="s">
        <v>37202</v>
      </c>
      <c r="M66" s="2161"/>
      <c r="N66" s="2162"/>
    </row>
    <row r="67" spans="1:14" s="42" customFormat="1" ht="29.25" hidden="1" customHeight="1">
      <c r="A67" s="2377">
        <f t="shared" si="0"/>
        <v>65</v>
      </c>
      <c r="B67" s="2913" t="s">
        <v>37031</v>
      </c>
      <c r="C67" s="2913" t="s">
        <v>37032</v>
      </c>
      <c r="D67" s="2913" t="s">
        <v>37030</v>
      </c>
      <c r="E67" s="2915" t="s">
        <v>37033</v>
      </c>
      <c r="F67" s="1427" t="s">
        <v>35374</v>
      </c>
      <c r="G67" s="1094" t="s">
        <v>23</v>
      </c>
      <c r="H67" s="1094" t="s">
        <v>35337</v>
      </c>
      <c r="I67" s="1094" t="s">
        <v>35327</v>
      </c>
      <c r="J67" s="2378">
        <v>45716</v>
      </c>
      <c r="K67" s="1142">
        <f>'STANDARD CLASS'!W322</f>
        <v>0</v>
      </c>
      <c r="L67" s="1142" t="s">
        <v>37202</v>
      </c>
      <c r="M67" s="1438"/>
      <c r="N67" s="1439"/>
    </row>
    <row r="68" spans="1:14" s="42" customFormat="1" ht="29.25" hidden="1" customHeight="1">
      <c r="A68" s="2377">
        <f t="shared" si="0"/>
        <v>66</v>
      </c>
      <c r="B68" s="2913" t="s">
        <v>37035</v>
      </c>
      <c r="C68" s="2913" t="s">
        <v>37036</v>
      </c>
      <c r="D68" s="2913" t="s">
        <v>37034</v>
      </c>
      <c r="E68" s="2915" t="s">
        <v>8133</v>
      </c>
      <c r="F68" s="1427" t="s">
        <v>35374</v>
      </c>
      <c r="G68" s="1094" t="s">
        <v>23</v>
      </c>
      <c r="H68" s="1094" t="s">
        <v>35337</v>
      </c>
      <c r="I68" s="1094" t="s">
        <v>35327</v>
      </c>
      <c r="J68" s="2378">
        <v>45716</v>
      </c>
      <c r="K68" s="1142">
        <f>'STANDARD CLASS'!W323</f>
        <v>0</v>
      </c>
      <c r="L68" s="1142" t="s">
        <v>37202</v>
      </c>
      <c r="M68" s="1438"/>
      <c r="N68" s="1439"/>
    </row>
    <row r="69" spans="1:14" s="2163" customFormat="1" ht="29.25" hidden="1" customHeight="1">
      <c r="A69" s="2377">
        <f t="shared" ref="A69:A108" si="1">A68+1</f>
        <v>67</v>
      </c>
      <c r="B69" s="2913" t="s">
        <v>35440</v>
      </c>
      <c r="C69" s="2913" t="s">
        <v>36710</v>
      </c>
      <c r="D69" s="2913" t="s">
        <v>37038</v>
      </c>
      <c r="E69" s="2915" t="s">
        <v>37039</v>
      </c>
      <c r="F69" s="1427" t="s">
        <v>35374</v>
      </c>
      <c r="G69" s="1094" t="s">
        <v>35515</v>
      </c>
      <c r="H69" s="1094" t="s">
        <v>35337</v>
      </c>
      <c r="I69" s="1094" t="s">
        <v>35327</v>
      </c>
      <c r="J69" s="2378">
        <v>45716</v>
      </c>
      <c r="K69" s="1142">
        <f>'STANDARD CLASS'!W325</f>
        <v>0</v>
      </c>
      <c r="L69" s="1142" t="s">
        <v>37202</v>
      </c>
      <c r="M69" s="2161"/>
      <c r="N69" s="2162"/>
    </row>
    <row r="70" spans="1:14" s="42" customFormat="1" ht="29.25" hidden="1" customHeight="1">
      <c r="A70" s="2377">
        <f t="shared" si="1"/>
        <v>68</v>
      </c>
      <c r="B70" s="2913" t="s">
        <v>35984</v>
      </c>
      <c r="C70" s="2913" t="s">
        <v>37041</v>
      </c>
      <c r="D70" s="2913" t="s">
        <v>37040</v>
      </c>
      <c r="E70" s="2915" t="s">
        <v>37042</v>
      </c>
      <c r="F70" s="1427" t="s">
        <v>35374</v>
      </c>
      <c r="G70" s="1094" t="s">
        <v>37043</v>
      </c>
      <c r="H70" s="1094" t="s">
        <v>35337</v>
      </c>
      <c r="I70" s="1094" t="s">
        <v>35327</v>
      </c>
      <c r="J70" s="2378">
        <v>45716</v>
      </c>
      <c r="K70" s="1142">
        <f>'STANDARD CLASS'!W326</f>
        <v>0</v>
      </c>
      <c r="L70" s="1142" t="s">
        <v>37202</v>
      </c>
      <c r="M70" s="1438"/>
      <c r="N70" s="1439"/>
    </row>
    <row r="71" spans="1:14" s="42" customFormat="1" ht="29.25" hidden="1" customHeight="1">
      <c r="A71" s="2377">
        <f t="shared" si="1"/>
        <v>69</v>
      </c>
      <c r="B71" s="2913" t="s">
        <v>36750</v>
      </c>
      <c r="C71" s="2913" t="s">
        <v>37126</v>
      </c>
      <c r="D71" s="2913" t="s">
        <v>37125</v>
      </c>
      <c r="E71" s="2915" t="s">
        <v>37127</v>
      </c>
      <c r="F71" s="1427" t="s">
        <v>35374</v>
      </c>
      <c r="G71" s="1094" t="s">
        <v>35790</v>
      </c>
      <c r="H71" s="1094" t="s">
        <v>35337</v>
      </c>
      <c r="I71" s="1094" t="s">
        <v>35327</v>
      </c>
      <c r="J71" s="2378">
        <v>45716</v>
      </c>
      <c r="K71" s="1142">
        <f>'STANDARD CLASS'!W328</f>
        <v>0</v>
      </c>
      <c r="L71" s="1142" t="s">
        <v>37202</v>
      </c>
      <c r="M71" s="1438"/>
      <c r="N71" s="1439"/>
    </row>
    <row r="72" spans="1:14" s="2163" customFormat="1" ht="29.25" hidden="1" customHeight="1">
      <c r="A72" s="2377">
        <f t="shared" si="1"/>
        <v>70</v>
      </c>
      <c r="B72" s="2913" t="s">
        <v>75</v>
      </c>
      <c r="C72" s="2913" t="s">
        <v>168</v>
      </c>
      <c r="D72" s="2913" t="s">
        <v>37055</v>
      </c>
      <c r="E72" s="2915" t="s">
        <v>37056</v>
      </c>
      <c r="F72" s="1427" t="s">
        <v>35374</v>
      </c>
      <c r="G72" s="1094" t="s">
        <v>26</v>
      </c>
      <c r="H72" s="1094" t="s">
        <v>35337</v>
      </c>
      <c r="I72" s="1094" t="s">
        <v>35327</v>
      </c>
      <c r="J72" s="2378">
        <v>45716</v>
      </c>
      <c r="K72" s="1142">
        <f>'STANDARD CLASS'!W331</f>
        <v>0</v>
      </c>
      <c r="L72" s="1142" t="s">
        <v>37202</v>
      </c>
      <c r="M72" s="2161"/>
      <c r="N72" s="2162"/>
    </row>
    <row r="73" spans="1:14" s="2163" customFormat="1" ht="29.25" hidden="1" customHeight="1">
      <c r="A73" s="2377">
        <f t="shared" si="1"/>
        <v>71</v>
      </c>
      <c r="B73" s="2897" t="s">
        <v>36231</v>
      </c>
      <c r="C73" s="2897" t="s">
        <v>36232</v>
      </c>
      <c r="D73" s="2897" t="s">
        <v>36229</v>
      </c>
      <c r="E73" s="2897">
        <v>447539276439</v>
      </c>
      <c r="F73" s="1427" t="s">
        <v>35374</v>
      </c>
      <c r="G73" s="1094" t="s">
        <v>23</v>
      </c>
      <c r="H73" s="1094" t="s">
        <v>35337</v>
      </c>
      <c r="I73" s="1094" t="s">
        <v>35970</v>
      </c>
      <c r="J73" s="2378">
        <v>45716</v>
      </c>
      <c r="K73" s="1142">
        <f>'STANDARD CLASS'!W340</f>
        <v>0</v>
      </c>
      <c r="L73" s="1142" t="s">
        <v>37202</v>
      </c>
      <c r="M73" s="2161"/>
      <c r="N73" s="2162"/>
    </row>
    <row r="74" spans="1:14" ht="29.25" hidden="1" customHeight="1">
      <c r="A74" s="2377">
        <f t="shared" si="1"/>
        <v>72</v>
      </c>
      <c r="B74" s="2930" t="s">
        <v>35321</v>
      </c>
      <c r="C74" s="2930" t="s">
        <v>35322</v>
      </c>
      <c r="D74" s="2930" t="s">
        <v>35323</v>
      </c>
      <c r="E74" s="2930" t="s">
        <v>35324</v>
      </c>
      <c r="F74" s="1427" t="s">
        <v>35374</v>
      </c>
      <c r="G74" s="1445" t="s">
        <v>35326</v>
      </c>
      <c r="H74" s="1094" t="s">
        <v>35337</v>
      </c>
      <c r="I74" s="1445" t="s">
        <v>35327</v>
      </c>
      <c r="J74" s="2378">
        <v>45716</v>
      </c>
      <c r="K74" s="1142">
        <f>'INTENSIVE CLASS'!U4</f>
        <v>0</v>
      </c>
      <c r="L74" s="1331" t="s">
        <v>28212</v>
      </c>
      <c r="M74" s="628"/>
      <c r="N74" s="581"/>
    </row>
    <row r="75" spans="1:14" s="42" customFormat="1" ht="29.25" hidden="1" customHeight="1">
      <c r="A75" s="2377">
        <f t="shared" si="1"/>
        <v>73</v>
      </c>
      <c r="B75" s="2907" t="s">
        <v>36336</v>
      </c>
      <c r="C75" s="2907" t="s">
        <v>36337</v>
      </c>
      <c r="D75" s="3099" t="s">
        <v>37595</v>
      </c>
      <c r="E75" s="2909" t="s">
        <v>36338</v>
      </c>
      <c r="F75" s="1427" t="s">
        <v>35374</v>
      </c>
      <c r="G75" s="1094" t="s">
        <v>23</v>
      </c>
      <c r="H75" s="1094" t="s">
        <v>35337</v>
      </c>
      <c r="I75" s="1094" t="s">
        <v>35327</v>
      </c>
      <c r="J75" s="2378">
        <v>45716</v>
      </c>
      <c r="K75" s="1142">
        <f>'INTENSIVE CLASS'!U12</f>
        <v>0</v>
      </c>
      <c r="L75" s="1331" t="s">
        <v>28212</v>
      </c>
      <c r="M75" s="1438"/>
      <c r="N75" s="1439"/>
    </row>
    <row r="76" spans="1:14" s="42" customFormat="1" ht="29.25" hidden="1" customHeight="1">
      <c r="A76" s="2377">
        <f t="shared" si="1"/>
        <v>74</v>
      </c>
      <c r="B76" s="2907" t="s">
        <v>35449</v>
      </c>
      <c r="C76" s="2907" t="s">
        <v>35450</v>
      </c>
      <c r="D76" s="2907" t="s">
        <v>35448</v>
      </c>
      <c r="E76" s="2909" t="s">
        <v>35451</v>
      </c>
      <c r="F76" s="1427" t="s">
        <v>35374</v>
      </c>
      <c r="G76" s="1094" t="s">
        <v>24</v>
      </c>
      <c r="H76" s="1094" t="s">
        <v>35337</v>
      </c>
      <c r="I76" s="1094" t="s">
        <v>35327</v>
      </c>
      <c r="J76" s="2378">
        <v>45716</v>
      </c>
      <c r="K76" s="1142">
        <f>'INTENSIVE CLASS'!U17</f>
        <v>0</v>
      </c>
      <c r="L76" s="1331" t="s">
        <v>28212</v>
      </c>
      <c r="M76" s="1438"/>
      <c r="N76" s="1439"/>
    </row>
    <row r="77" spans="1:14" s="42" customFormat="1" ht="29.25" hidden="1" customHeight="1">
      <c r="A77" s="2377">
        <f t="shared" si="1"/>
        <v>75</v>
      </c>
      <c r="B77" s="2907" t="s">
        <v>35485</v>
      </c>
      <c r="C77" s="2907" t="s">
        <v>35486</v>
      </c>
      <c r="D77" s="2907" t="s">
        <v>35484</v>
      </c>
      <c r="E77" s="2909" t="s">
        <v>35487</v>
      </c>
      <c r="F77" s="1427" t="s">
        <v>35374</v>
      </c>
      <c r="G77" s="1094" t="s">
        <v>22</v>
      </c>
      <c r="H77" s="1094" t="s">
        <v>35337</v>
      </c>
      <c r="I77" s="1094" t="s">
        <v>35327</v>
      </c>
      <c r="J77" s="2378">
        <v>45716</v>
      </c>
      <c r="K77" s="1142">
        <f>'INTENSIVE CLASS'!U25</f>
        <v>0</v>
      </c>
      <c r="L77" s="1331" t="s">
        <v>28212</v>
      </c>
      <c r="M77" s="1438"/>
      <c r="N77" s="1439"/>
    </row>
    <row r="78" spans="1:14" s="42" customFormat="1" ht="29.25" hidden="1" customHeight="1">
      <c r="A78" s="2377">
        <f t="shared" si="1"/>
        <v>76</v>
      </c>
      <c r="B78" s="2916" t="s">
        <v>35508</v>
      </c>
      <c r="C78" s="2916" t="s">
        <v>35509</v>
      </c>
      <c r="D78" s="2916" t="s">
        <v>35507</v>
      </c>
      <c r="E78" s="2918" t="s">
        <v>35510</v>
      </c>
      <c r="F78" s="1427" t="s">
        <v>35374</v>
      </c>
      <c r="G78" s="1094" t="s">
        <v>23</v>
      </c>
      <c r="H78" s="1094" t="s">
        <v>35337</v>
      </c>
      <c r="I78" s="1094" t="s">
        <v>35327</v>
      </c>
      <c r="J78" s="2378">
        <v>45716</v>
      </c>
      <c r="K78" s="1142">
        <f>'INTENSIVE CLASS'!U31</f>
        <v>0</v>
      </c>
      <c r="L78" s="1331" t="s">
        <v>28212</v>
      </c>
      <c r="M78" s="1438"/>
      <c r="N78" s="1439"/>
    </row>
    <row r="79" spans="1:14" s="42" customFormat="1" ht="29.25" hidden="1" customHeight="1">
      <c r="A79" s="2377">
        <f t="shared" si="1"/>
        <v>77</v>
      </c>
      <c r="B79" s="2916" t="s">
        <v>35568</v>
      </c>
      <c r="C79" s="2916" t="s">
        <v>35569</v>
      </c>
      <c r="D79" s="2916" t="s">
        <v>35567</v>
      </c>
      <c r="E79" s="2916" t="s">
        <v>35570</v>
      </c>
      <c r="F79" s="1427" t="s">
        <v>35374</v>
      </c>
      <c r="G79" s="1094" t="s">
        <v>35571</v>
      </c>
      <c r="H79" s="1094" t="s">
        <v>35337</v>
      </c>
      <c r="I79" s="1094" t="s">
        <v>35327</v>
      </c>
      <c r="J79" s="2378">
        <v>45716</v>
      </c>
      <c r="K79" s="1142">
        <f>'INTENSIVE CLASS'!U40</f>
        <v>0</v>
      </c>
      <c r="L79" s="1331" t="s">
        <v>28212</v>
      </c>
      <c r="M79" s="1438"/>
      <c r="N79" s="1439"/>
    </row>
    <row r="80" spans="1:14" s="42" customFormat="1" ht="29.25" customHeight="1">
      <c r="A80" s="2377">
        <f t="shared" si="1"/>
        <v>78</v>
      </c>
      <c r="B80" s="2907" t="s">
        <v>35585</v>
      </c>
      <c r="C80" s="2907" t="s">
        <v>35586</v>
      </c>
      <c r="D80" s="2907" t="s">
        <v>35584</v>
      </c>
      <c r="E80" s="2909" t="s">
        <v>35587</v>
      </c>
      <c r="F80" s="1427" t="s">
        <v>35374</v>
      </c>
      <c r="G80" s="1094" t="s">
        <v>8301</v>
      </c>
      <c r="H80" s="1094" t="s">
        <v>35337</v>
      </c>
      <c r="I80" s="1094" t="s">
        <v>35327</v>
      </c>
      <c r="J80" s="2378">
        <v>45716</v>
      </c>
      <c r="K80" s="1142">
        <f>'INTENSIVE CLASS'!U43</f>
        <v>10000</v>
      </c>
      <c r="L80" s="1331" t="s">
        <v>28212</v>
      </c>
      <c r="M80" s="1977"/>
      <c r="N80" s="2521"/>
    </row>
    <row r="81" spans="1:14" s="1546" customFormat="1" ht="29.25" hidden="1" customHeight="1">
      <c r="A81" s="2377">
        <f t="shared" si="1"/>
        <v>79</v>
      </c>
      <c r="B81" s="2907" t="s">
        <v>35611</v>
      </c>
      <c r="C81" s="2907" t="s">
        <v>35612</v>
      </c>
      <c r="D81" s="2907" t="s">
        <v>35610</v>
      </c>
      <c r="E81" s="2909" t="s">
        <v>35613</v>
      </c>
      <c r="F81" s="1427" t="s">
        <v>35374</v>
      </c>
      <c r="G81" s="1094" t="s">
        <v>35365</v>
      </c>
      <c r="H81" s="1094" t="s">
        <v>35337</v>
      </c>
      <c r="I81" s="1094" t="s">
        <v>35327</v>
      </c>
      <c r="J81" s="2378">
        <v>45716</v>
      </c>
      <c r="K81" s="1142">
        <f>'INTENSIVE CLASS'!U45</f>
        <v>0</v>
      </c>
      <c r="L81" s="1331" t="s">
        <v>28212</v>
      </c>
      <c r="M81" s="1438"/>
      <c r="N81" s="1439"/>
    </row>
    <row r="82" spans="1:14" s="1704" customFormat="1" ht="29.25" customHeight="1">
      <c r="A82" s="2377">
        <f t="shared" si="1"/>
        <v>80</v>
      </c>
      <c r="B82" s="2916" t="s">
        <v>15</v>
      </c>
      <c r="C82" s="2916" t="s">
        <v>35786</v>
      </c>
      <c r="D82" s="2916" t="s">
        <v>35785</v>
      </c>
      <c r="E82" s="2918" t="s">
        <v>35787</v>
      </c>
      <c r="F82" s="1427" t="s">
        <v>35374</v>
      </c>
      <c r="G82" s="1094" t="s">
        <v>22</v>
      </c>
      <c r="H82" s="1094" t="s">
        <v>35337</v>
      </c>
      <c r="I82" s="1094" t="s">
        <v>35327</v>
      </c>
      <c r="J82" s="2378">
        <v>45716</v>
      </c>
      <c r="K82" s="1142">
        <f>'INTENSIVE CLASS'!U51</f>
        <v>10000</v>
      </c>
      <c r="L82" s="1331" t="s">
        <v>28212</v>
      </c>
      <c r="M82" s="1607"/>
    </row>
    <row r="83" spans="1:14" s="2672" customFormat="1" ht="29.25" hidden="1" customHeight="1">
      <c r="A83" s="2377">
        <f t="shared" si="1"/>
        <v>81</v>
      </c>
      <c r="B83" s="2907" t="s">
        <v>35991</v>
      </c>
      <c r="C83" s="2907" t="s">
        <v>35992</v>
      </c>
      <c r="D83" s="2907" t="s">
        <v>35990</v>
      </c>
      <c r="E83" s="2907">
        <v>5192009552</v>
      </c>
      <c r="F83" s="1427" t="s">
        <v>35374</v>
      </c>
      <c r="G83" s="1094" t="s">
        <v>23</v>
      </c>
      <c r="H83" s="1094" t="s">
        <v>35337</v>
      </c>
      <c r="I83" s="1094" t="s">
        <v>35970</v>
      </c>
      <c r="J83" s="2378">
        <v>45716</v>
      </c>
      <c r="K83" s="1142">
        <f>'INTENSIVE CLASS'!U70</f>
        <v>0</v>
      </c>
      <c r="L83" s="1331" t="s">
        <v>28212</v>
      </c>
      <c r="M83" s="2669"/>
    </row>
    <row r="84" spans="1:14" s="1704" customFormat="1" ht="29.25" hidden="1" customHeight="1">
      <c r="A84" s="2377">
        <f t="shared" si="1"/>
        <v>82</v>
      </c>
      <c r="B84" s="2919" t="s">
        <v>36578</v>
      </c>
      <c r="C84" s="2919" t="s">
        <v>36579</v>
      </c>
      <c r="D84" s="2919" t="s">
        <v>36577</v>
      </c>
      <c r="E84" s="2921" t="s">
        <v>36580</v>
      </c>
      <c r="F84" s="1427" t="s">
        <v>35374</v>
      </c>
      <c r="G84" s="1094" t="s">
        <v>25</v>
      </c>
      <c r="H84" s="1094" t="s">
        <v>35337</v>
      </c>
      <c r="I84" s="1094" t="s">
        <v>35327</v>
      </c>
      <c r="J84" s="2378">
        <v>45716</v>
      </c>
      <c r="K84" s="1142">
        <f>'INTENSIVE CLASS'!U100</f>
        <v>0</v>
      </c>
      <c r="L84" s="1331" t="s">
        <v>28212</v>
      </c>
      <c r="M84" s="1607"/>
    </row>
    <row r="85" spans="1:14" s="1704" customFormat="1" ht="29.25" hidden="1" customHeight="1">
      <c r="A85" s="2377">
        <f t="shared" si="1"/>
        <v>83</v>
      </c>
      <c r="B85" s="2919" t="s">
        <v>35619</v>
      </c>
      <c r="C85" s="2919" t="s">
        <v>35411</v>
      </c>
      <c r="D85" s="2919" t="s">
        <v>36616</v>
      </c>
      <c r="E85" s="2921" t="s">
        <v>36617</v>
      </c>
      <c r="F85" s="1427" t="s">
        <v>35374</v>
      </c>
      <c r="G85" s="1094" t="s">
        <v>22</v>
      </c>
      <c r="H85" s="1094" t="s">
        <v>35337</v>
      </c>
      <c r="I85" s="2461" t="s">
        <v>35327</v>
      </c>
      <c r="J85" s="2378">
        <v>45716</v>
      </c>
      <c r="K85" s="1142">
        <f>'INTENSIVE CLASS'!U101</f>
        <v>0</v>
      </c>
      <c r="L85" s="1331" t="s">
        <v>28212</v>
      </c>
    </row>
    <row r="86" spans="1:14" s="1704" customFormat="1" ht="29.25" customHeight="1">
      <c r="A86" s="2377">
        <f t="shared" si="1"/>
        <v>84</v>
      </c>
      <c r="B86" s="2919" t="s">
        <v>35593</v>
      </c>
      <c r="C86" s="2919" t="s">
        <v>36629</v>
      </c>
      <c r="D86" s="2919" t="s">
        <v>36628</v>
      </c>
      <c r="E86" s="2921" t="s">
        <v>36630</v>
      </c>
      <c r="F86" s="1427" t="s">
        <v>35374</v>
      </c>
      <c r="G86" s="1094" t="s">
        <v>35355</v>
      </c>
      <c r="H86" s="1094" t="s">
        <v>35337</v>
      </c>
      <c r="I86" s="2461" t="s">
        <v>35327</v>
      </c>
      <c r="J86" s="2378">
        <v>45716</v>
      </c>
      <c r="K86" s="1142">
        <f>'INTENSIVE CLASS'!U102</f>
        <v>30000</v>
      </c>
      <c r="L86" s="1331" t="s">
        <v>28212</v>
      </c>
    </row>
    <row r="87" spans="1:14" s="1704" customFormat="1" ht="29.25" hidden="1" customHeight="1">
      <c r="A87" s="2377">
        <f t="shared" si="1"/>
        <v>85</v>
      </c>
      <c r="B87" s="2922" t="s">
        <v>36951</v>
      </c>
      <c r="C87" s="2922" t="s">
        <v>36313</v>
      </c>
      <c r="D87" s="2922" t="s">
        <v>36950</v>
      </c>
      <c r="E87" s="2923" t="s">
        <v>36952</v>
      </c>
      <c r="F87" s="1427" t="s">
        <v>35374</v>
      </c>
      <c r="G87" s="1094" t="s">
        <v>35365</v>
      </c>
      <c r="H87" s="1094" t="s">
        <v>35337</v>
      </c>
      <c r="I87" s="1094" t="s">
        <v>35970</v>
      </c>
      <c r="J87" s="2378">
        <v>45716</v>
      </c>
      <c r="K87" s="1142">
        <f>'INTENSIVE CLASS'!U113</f>
        <v>0</v>
      </c>
      <c r="L87" s="1331" t="s">
        <v>28212</v>
      </c>
    </row>
    <row r="88" spans="1:14" s="1704" customFormat="1" ht="29.25" hidden="1" customHeight="1">
      <c r="A88" s="2377">
        <f t="shared" si="1"/>
        <v>86</v>
      </c>
      <c r="B88" s="2907" t="s">
        <v>37133</v>
      </c>
      <c r="C88" s="2907" t="s">
        <v>37134</v>
      </c>
      <c r="D88" s="2907" t="s">
        <v>37132</v>
      </c>
      <c r="E88" s="2909" t="s">
        <v>37135</v>
      </c>
      <c r="F88" s="1427" t="s">
        <v>35374</v>
      </c>
      <c r="G88" s="1094" t="s">
        <v>26</v>
      </c>
      <c r="H88" s="1094" t="s">
        <v>35337</v>
      </c>
      <c r="I88" s="1094" t="s">
        <v>35327</v>
      </c>
      <c r="J88" s="2378">
        <v>45716</v>
      </c>
      <c r="K88" s="1142">
        <f>'INTENSIVE CLASS'!U115</f>
        <v>0</v>
      </c>
      <c r="L88" s="1331" t="s">
        <v>28212</v>
      </c>
    </row>
    <row r="89" spans="1:14" s="1546" customFormat="1" ht="29.25" hidden="1" customHeight="1">
      <c r="A89" s="2377">
        <f t="shared" si="1"/>
        <v>87</v>
      </c>
      <c r="B89" s="2907" t="s">
        <v>37148</v>
      </c>
      <c r="C89" s="2907" t="s">
        <v>37149</v>
      </c>
      <c r="D89" s="2907" t="s">
        <v>37147</v>
      </c>
      <c r="E89" s="2909" t="s">
        <v>37150</v>
      </c>
      <c r="F89" s="1427" t="s">
        <v>35374</v>
      </c>
      <c r="G89" s="1094" t="s">
        <v>25</v>
      </c>
      <c r="H89" s="1094" t="s">
        <v>35337</v>
      </c>
      <c r="I89" s="1094" t="s">
        <v>35327</v>
      </c>
      <c r="J89" s="2378">
        <v>45716</v>
      </c>
      <c r="K89" s="1142">
        <f>'INTENSIVE CLASS'!U119</f>
        <v>0</v>
      </c>
      <c r="L89" s="1331" t="s">
        <v>28212</v>
      </c>
      <c r="N89" s="1439"/>
    </row>
    <row r="90" spans="1:14" s="1546" customFormat="1" ht="29.25" hidden="1" customHeight="1">
      <c r="A90" s="2377">
        <f t="shared" si="1"/>
        <v>88</v>
      </c>
      <c r="B90" s="2916" t="s">
        <v>37179</v>
      </c>
      <c r="C90" s="2916" t="s">
        <v>37180</v>
      </c>
      <c r="D90" s="2916" t="s">
        <v>37178</v>
      </c>
      <c r="E90" s="2918" t="s">
        <v>37181</v>
      </c>
      <c r="F90" s="1427" t="s">
        <v>35374</v>
      </c>
      <c r="G90" s="1094" t="s">
        <v>37182</v>
      </c>
      <c r="H90" s="1094" t="s">
        <v>35337</v>
      </c>
      <c r="I90" s="1094" t="s">
        <v>35327</v>
      </c>
      <c r="J90" s="2378">
        <v>45716</v>
      </c>
      <c r="K90" s="1142">
        <f>'INTENSIVE CLASS'!U128</f>
        <v>0</v>
      </c>
      <c r="L90" s="1331" t="s">
        <v>28212</v>
      </c>
      <c r="N90" s="1439"/>
    </row>
    <row r="91" spans="1:14" s="1546" customFormat="1" ht="29.25" hidden="1" customHeight="1">
      <c r="A91" s="2377">
        <f t="shared" si="1"/>
        <v>89</v>
      </c>
      <c r="B91" s="2891" t="s">
        <v>35607</v>
      </c>
      <c r="C91" s="2891" t="s">
        <v>35608</v>
      </c>
      <c r="D91" s="2556" t="s">
        <v>37207</v>
      </c>
      <c r="E91" s="2910" t="s">
        <v>37206</v>
      </c>
      <c r="F91" s="1427" t="s">
        <v>35374</v>
      </c>
      <c r="G91" s="1436" t="s">
        <v>35609</v>
      </c>
      <c r="H91" s="1094" t="s">
        <v>35337</v>
      </c>
      <c r="I91" s="1094" t="s">
        <v>35327</v>
      </c>
      <c r="J91" s="2378">
        <v>45716</v>
      </c>
      <c r="K91" s="1142">
        <f>'DIP IN IFRS'!N2</f>
        <v>0</v>
      </c>
      <c r="L91" s="1598" t="s">
        <v>37202</v>
      </c>
      <c r="M91" s="1094"/>
      <c r="N91" s="1439"/>
    </row>
    <row r="92" spans="1:14" s="1546" customFormat="1" ht="29.25" hidden="1" customHeight="1">
      <c r="A92" s="2377">
        <f t="shared" si="1"/>
        <v>90</v>
      </c>
      <c r="B92" s="2911" t="s">
        <v>37203</v>
      </c>
      <c r="C92" s="2911" t="s">
        <v>37204</v>
      </c>
      <c r="D92" s="2911" t="s">
        <v>37205</v>
      </c>
      <c r="E92" s="2912" t="s">
        <v>36930</v>
      </c>
      <c r="F92" s="1427" t="s">
        <v>35374</v>
      </c>
      <c r="G92" s="1436" t="s">
        <v>35609</v>
      </c>
      <c r="H92" s="1094" t="s">
        <v>35337</v>
      </c>
      <c r="I92" s="1094" t="s">
        <v>35327</v>
      </c>
      <c r="J92" s="2378">
        <v>45716</v>
      </c>
      <c r="K92" s="1142">
        <f>'DIP IN IFRS'!N8</f>
        <v>0</v>
      </c>
      <c r="L92" s="1598" t="s">
        <v>37202</v>
      </c>
      <c r="N92" s="1439"/>
    </row>
    <row r="93" spans="1:14" s="1546" customFormat="1" ht="29.25" hidden="1" customHeight="1">
      <c r="A93" s="2377">
        <f t="shared" si="1"/>
        <v>91</v>
      </c>
      <c r="B93" s="1427" t="s">
        <v>36956</v>
      </c>
      <c r="C93" s="1427" t="s">
        <v>36957</v>
      </c>
      <c r="D93" s="2913" t="s">
        <v>37361</v>
      </c>
      <c r="E93" s="2913" t="s">
        <v>37362</v>
      </c>
      <c r="F93" s="1427" t="s">
        <v>35374</v>
      </c>
      <c r="G93" s="1094" t="s">
        <v>35373</v>
      </c>
      <c r="H93" s="1094" t="s">
        <v>35337</v>
      </c>
      <c r="I93" s="1094" t="s">
        <v>35970</v>
      </c>
      <c r="J93" s="2378">
        <v>45716</v>
      </c>
      <c r="K93" s="1142">
        <f>'STANDARD CLASS'!W308</f>
        <v>0</v>
      </c>
      <c r="L93" s="1598" t="s">
        <v>37202</v>
      </c>
      <c r="N93" s="1439"/>
    </row>
    <row r="94" spans="1:14" s="2673" customFormat="1" ht="29.25" hidden="1" customHeight="1">
      <c r="A94" s="2377">
        <f t="shared" si="1"/>
        <v>92</v>
      </c>
      <c r="B94" s="1083" t="s">
        <v>36163</v>
      </c>
      <c r="C94" s="1083" t="s">
        <v>36970</v>
      </c>
      <c r="D94" s="2913" t="s">
        <v>37350</v>
      </c>
      <c r="E94" s="2913">
        <v>9069239983</v>
      </c>
      <c r="F94" s="1427" t="s">
        <v>35374</v>
      </c>
      <c r="G94" s="1094" t="s">
        <v>35660</v>
      </c>
      <c r="H94" s="1094" t="s">
        <v>35337</v>
      </c>
      <c r="I94" s="1094" t="s">
        <v>35970</v>
      </c>
      <c r="J94" s="2378">
        <v>45716</v>
      </c>
      <c r="K94" s="1142">
        <f>'STANDARD CLASS'!W312</f>
        <v>0</v>
      </c>
      <c r="L94" s="1598" t="s">
        <v>37202</v>
      </c>
      <c r="M94" s="1469"/>
      <c r="N94" s="2162"/>
    </row>
    <row r="95" spans="1:14" s="2673" customFormat="1" ht="29.25" hidden="1" customHeight="1">
      <c r="A95" s="2377">
        <f t="shared" si="1"/>
        <v>93</v>
      </c>
      <c r="B95" s="2913" t="s">
        <v>37273</v>
      </c>
      <c r="C95" s="2913" t="s">
        <v>37274</v>
      </c>
      <c r="D95" s="2913" t="s">
        <v>37272</v>
      </c>
      <c r="E95" s="2915" t="s">
        <v>37275</v>
      </c>
      <c r="F95" s="1427" t="s">
        <v>35374</v>
      </c>
      <c r="G95" s="1094" t="s">
        <v>27</v>
      </c>
      <c r="H95" s="1094" t="s">
        <v>35337</v>
      </c>
      <c r="I95" s="1094" t="s">
        <v>35327</v>
      </c>
      <c r="J95" s="2378">
        <v>45716</v>
      </c>
      <c r="K95" s="1142">
        <f>'STANDARD CLASS'!W351</f>
        <v>0</v>
      </c>
      <c r="L95" s="1598" t="s">
        <v>37202</v>
      </c>
      <c r="N95" s="2162"/>
    </row>
    <row r="96" spans="1:14" s="2163" customFormat="1" ht="29.25" hidden="1" customHeight="1">
      <c r="A96" s="2377">
        <f t="shared" si="1"/>
        <v>94</v>
      </c>
      <c r="B96" s="2913" t="s">
        <v>37294</v>
      </c>
      <c r="C96" s="2913" t="s">
        <v>37295</v>
      </c>
      <c r="D96" s="2913" t="s">
        <v>37293</v>
      </c>
      <c r="E96" s="2915" t="s">
        <v>37296</v>
      </c>
      <c r="F96" s="1427" t="s">
        <v>35374</v>
      </c>
      <c r="G96" s="1094" t="s">
        <v>31</v>
      </c>
      <c r="H96" s="1094" t="s">
        <v>35337</v>
      </c>
      <c r="I96" s="1094" t="s">
        <v>35327</v>
      </c>
      <c r="J96" s="2378">
        <v>45716</v>
      </c>
      <c r="K96" s="1142">
        <f>'STANDARD CLASS'!W355</f>
        <v>0</v>
      </c>
      <c r="L96" s="1598" t="s">
        <v>37202</v>
      </c>
      <c r="M96" s="2674"/>
      <c r="N96" s="2675"/>
    </row>
    <row r="97" spans="1:14" s="1546" customFormat="1" ht="29.25" hidden="1" customHeight="1">
      <c r="A97" s="2377">
        <f t="shared" si="1"/>
        <v>95</v>
      </c>
      <c r="B97" s="2913" t="s">
        <v>37298</v>
      </c>
      <c r="C97" s="2913" t="s">
        <v>37299</v>
      </c>
      <c r="D97" s="2913" t="s">
        <v>37297</v>
      </c>
      <c r="E97" s="2915" t="s">
        <v>37300</v>
      </c>
      <c r="F97" s="1427" t="s">
        <v>35374</v>
      </c>
      <c r="G97" s="1094" t="s">
        <v>35346</v>
      </c>
      <c r="H97" s="1094" t="s">
        <v>35337</v>
      </c>
      <c r="I97" s="1094" t="s">
        <v>35327</v>
      </c>
      <c r="J97" s="2378">
        <v>45716</v>
      </c>
      <c r="K97" s="1142">
        <f>'STANDARD CLASS'!W356</f>
        <v>0</v>
      </c>
      <c r="L97" s="1598" t="s">
        <v>37202</v>
      </c>
      <c r="M97" s="1438"/>
      <c r="N97" s="1439"/>
    </row>
    <row r="98" spans="1:14" s="2163" customFormat="1" ht="29.25" hidden="1" customHeight="1">
      <c r="A98" s="2377">
        <f t="shared" si="1"/>
        <v>96</v>
      </c>
      <c r="B98" s="2913" t="s">
        <v>35436</v>
      </c>
      <c r="C98" s="2913" t="s">
        <v>37259</v>
      </c>
      <c r="D98" s="1083" t="s">
        <v>37365</v>
      </c>
      <c r="E98" s="1083">
        <v>7037067176</v>
      </c>
      <c r="F98" s="1427" t="s">
        <v>35374</v>
      </c>
      <c r="G98" s="1607" t="s">
        <v>35609</v>
      </c>
      <c r="H98" s="105" t="s">
        <v>35337</v>
      </c>
      <c r="I98" s="1094" t="s">
        <v>35327</v>
      </c>
      <c r="J98" s="2378">
        <v>45716</v>
      </c>
      <c r="K98" s="1142">
        <f>'DIP IN IFRS'!N9</f>
        <v>0</v>
      </c>
      <c r="L98" s="1598" t="s">
        <v>37202</v>
      </c>
      <c r="M98" s="2670"/>
      <c r="N98" s="2671"/>
    </row>
    <row r="99" spans="1:14" s="2163" customFormat="1" ht="29.25" hidden="1" customHeight="1">
      <c r="A99" s="2377">
        <f t="shared" si="1"/>
        <v>97</v>
      </c>
      <c r="B99" s="2913" t="s">
        <v>35551</v>
      </c>
      <c r="C99" s="2913" t="s">
        <v>37288</v>
      </c>
      <c r="D99" s="1083" t="s">
        <v>37366</v>
      </c>
      <c r="E99" s="1083">
        <v>9053936439</v>
      </c>
      <c r="F99" s="1427" t="s">
        <v>35374</v>
      </c>
      <c r="G99" s="1607" t="s">
        <v>35609</v>
      </c>
      <c r="H99" s="105" t="s">
        <v>35337</v>
      </c>
      <c r="I99" s="1094" t="s">
        <v>35327</v>
      </c>
      <c r="J99" s="2378">
        <v>45716</v>
      </c>
      <c r="K99" s="1142">
        <f>'DIP IN IFRS'!N10</f>
        <v>0</v>
      </c>
      <c r="L99" s="1598" t="s">
        <v>37202</v>
      </c>
      <c r="M99" s="2161"/>
      <c r="N99" s="2162"/>
    </row>
    <row r="100" spans="1:14" s="42" customFormat="1" ht="29.25" hidden="1" customHeight="1">
      <c r="A100" s="2377">
        <f t="shared" si="1"/>
        <v>98</v>
      </c>
      <c r="B100" s="2913" t="s">
        <v>37301</v>
      </c>
      <c r="C100" s="2913" t="s">
        <v>37302</v>
      </c>
      <c r="D100" s="1083" t="s">
        <v>37367</v>
      </c>
      <c r="E100" s="1083">
        <v>8132389796</v>
      </c>
      <c r="F100" s="1427" t="s">
        <v>35374</v>
      </c>
      <c r="G100" s="1607" t="s">
        <v>35609</v>
      </c>
      <c r="H100" s="105" t="s">
        <v>35337</v>
      </c>
      <c r="I100" s="1094" t="s">
        <v>35327</v>
      </c>
      <c r="J100" s="2378">
        <v>45716</v>
      </c>
      <c r="K100" s="1142">
        <f>'DIP IN IFRS'!N11</f>
        <v>0</v>
      </c>
      <c r="L100" s="1598" t="s">
        <v>37202</v>
      </c>
      <c r="M100" s="1438"/>
      <c r="N100" s="1439"/>
    </row>
    <row r="101" spans="1:14" s="42" customFormat="1" ht="29.25" hidden="1" customHeight="1">
      <c r="A101" s="2377">
        <f t="shared" si="1"/>
        <v>99</v>
      </c>
      <c r="B101" s="2891" t="s">
        <v>39058</v>
      </c>
      <c r="C101" s="2891" t="s">
        <v>39059</v>
      </c>
      <c r="D101" s="2891" t="s">
        <v>39057</v>
      </c>
      <c r="E101" s="2896" t="s">
        <v>39060</v>
      </c>
      <c r="F101" s="1427" t="s">
        <v>35374</v>
      </c>
      <c r="G101" s="1094" t="s">
        <v>36020</v>
      </c>
      <c r="H101" s="105" t="s">
        <v>35337</v>
      </c>
      <c r="I101" s="1094" t="s">
        <v>35327</v>
      </c>
      <c r="J101" s="2378">
        <v>45716</v>
      </c>
      <c r="K101" s="1142">
        <f>'STANDARD CLASS'!W375</f>
        <v>0</v>
      </c>
      <c r="L101" s="1598" t="s">
        <v>37202</v>
      </c>
      <c r="M101" s="1438"/>
      <c r="N101" s="1439"/>
    </row>
    <row r="102" spans="1:14" s="2163" customFormat="1" ht="29.25" hidden="1" customHeight="1">
      <c r="A102" s="2377">
        <f t="shared" si="1"/>
        <v>100</v>
      </c>
      <c r="B102" s="2892" t="s">
        <v>39107</v>
      </c>
      <c r="C102" s="2892" t="s">
        <v>39108</v>
      </c>
      <c r="D102" s="2892" t="s">
        <v>39106</v>
      </c>
      <c r="E102" s="2892" t="s">
        <v>39109</v>
      </c>
      <c r="F102" s="1427" t="s">
        <v>35374</v>
      </c>
      <c r="G102" s="1094" t="s">
        <v>8301</v>
      </c>
      <c r="H102" s="105" t="s">
        <v>35337</v>
      </c>
      <c r="I102" s="1094" t="s">
        <v>35970</v>
      </c>
      <c r="J102" s="2378">
        <v>45716</v>
      </c>
      <c r="K102" s="1142">
        <f>'STANDARD CLASS'!W388</f>
        <v>0</v>
      </c>
      <c r="L102" s="1598" t="s">
        <v>37202</v>
      </c>
      <c r="M102" s="2161"/>
      <c r="N102" s="2162"/>
    </row>
    <row r="103" spans="1:14" s="42" customFormat="1" ht="29.25" hidden="1" customHeight="1">
      <c r="A103" s="2377">
        <f t="shared" si="1"/>
        <v>101</v>
      </c>
      <c r="B103" s="2907" t="s">
        <v>35517</v>
      </c>
      <c r="C103" s="2907" t="s">
        <v>35518</v>
      </c>
      <c r="D103" s="2907" t="s">
        <v>35516</v>
      </c>
      <c r="E103" s="2909" t="s">
        <v>35519</v>
      </c>
      <c r="F103" s="1427" t="s">
        <v>35374</v>
      </c>
      <c r="G103" s="1094" t="s">
        <v>22</v>
      </c>
      <c r="H103" s="105" t="s">
        <v>35337</v>
      </c>
      <c r="I103" s="1094" t="s">
        <v>35327</v>
      </c>
      <c r="J103" s="2378">
        <v>45716</v>
      </c>
      <c r="K103" s="1142">
        <f>'STANDARD CLASS'!W389</f>
        <v>0</v>
      </c>
      <c r="L103" s="1598" t="s">
        <v>37202</v>
      </c>
      <c r="M103" s="1438"/>
      <c r="N103" s="1439"/>
    </row>
    <row r="104" spans="1:14" s="42" customFormat="1" ht="29.25" hidden="1" customHeight="1">
      <c r="A104" s="2377">
        <f t="shared" si="1"/>
        <v>102</v>
      </c>
      <c r="B104" s="2891" t="s">
        <v>39128</v>
      </c>
      <c r="C104" s="2891" t="s">
        <v>36128</v>
      </c>
      <c r="D104" s="2891" t="s">
        <v>39127</v>
      </c>
      <c r="E104" s="2896" t="s">
        <v>39129</v>
      </c>
      <c r="F104" s="1427" t="s">
        <v>35374</v>
      </c>
      <c r="G104" s="1094" t="s">
        <v>35355</v>
      </c>
      <c r="H104" s="105" t="s">
        <v>35337</v>
      </c>
      <c r="I104" s="1094" t="s">
        <v>35327</v>
      </c>
      <c r="J104" s="2378">
        <v>45716</v>
      </c>
      <c r="K104" s="1142">
        <f>'STANDARD CLASS'!W391</f>
        <v>0</v>
      </c>
      <c r="L104" s="1598" t="s">
        <v>37202</v>
      </c>
      <c r="M104" s="1438"/>
      <c r="N104" s="1439"/>
    </row>
    <row r="105" spans="1:14" s="2163" customFormat="1" ht="29.25" hidden="1" customHeight="1">
      <c r="A105" s="2377">
        <f t="shared" si="1"/>
        <v>103</v>
      </c>
      <c r="B105" s="1083" t="s">
        <v>35352</v>
      </c>
      <c r="C105" s="1083" t="s">
        <v>39134</v>
      </c>
      <c r="D105" s="3063" t="s">
        <v>39138</v>
      </c>
      <c r="E105" s="3063">
        <v>9151749585</v>
      </c>
      <c r="F105" s="1427" t="s">
        <v>35374</v>
      </c>
      <c r="G105" s="1094" t="s">
        <v>36266</v>
      </c>
      <c r="H105" s="105" t="s">
        <v>35337</v>
      </c>
      <c r="I105" s="1094" t="s">
        <v>35327</v>
      </c>
      <c r="J105" s="2378">
        <v>45716</v>
      </c>
      <c r="K105" s="1142">
        <f>'STANDARD CLASS'!W394</f>
        <v>0</v>
      </c>
      <c r="L105" s="1598" t="s">
        <v>37202</v>
      </c>
      <c r="M105" s="2161"/>
      <c r="N105" s="2162"/>
    </row>
    <row r="106" spans="1:14" s="2163" customFormat="1" ht="29.25" hidden="1" customHeight="1">
      <c r="A106" s="2377">
        <f t="shared" si="1"/>
        <v>104</v>
      </c>
      <c r="B106" s="1443" t="s">
        <v>39239</v>
      </c>
      <c r="C106" s="1083" t="s">
        <v>36776</v>
      </c>
      <c r="D106" s="1074" t="s">
        <v>36775</v>
      </c>
      <c r="E106" s="1074" t="s">
        <v>39238</v>
      </c>
      <c r="F106" s="1427" t="s">
        <v>35374</v>
      </c>
      <c r="G106" s="105" t="s">
        <v>45</v>
      </c>
      <c r="H106" s="105" t="s">
        <v>35337</v>
      </c>
      <c r="I106" s="1094" t="s">
        <v>35327</v>
      </c>
      <c r="J106" s="2378">
        <v>45747</v>
      </c>
      <c r="K106" s="1142">
        <f>'OBU FEE'!O10</f>
        <v>0</v>
      </c>
      <c r="L106" s="2158"/>
      <c r="M106" s="2161"/>
      <c r="N106" s="2162"/>
    </row>
    <row r="107" spans="1:14" s="2300" customFormat="1" ht="29.25" hidden="1" customHeight="1">
      <c r="A107" s="2377">
        <f t="shared" si="1"/>
        <v>105</v>
      </c>
      <c r="B107" s="1074" t="s">
        <v>39240</v>
      </c>
      <c r="C107" s="1427" t="s">
        <v>39241</v>
      </c>
      <c r="D107" s="1074" t="s">
        <v>39315</v>
      </c>
      <c r="E107" s="1083">
        <v>8058121845</v>
      </c>
      <c r="F107" s="1427" t="s">
        <v>35374</v>
      </c>
      <c r="G107" s="105" t="s">
        <v>45</v>
      </c>
      <c r="H107" s="105" t="s">
        <v>35337</v>
      </c>
      <c r="I107" s="1094" t="s">
        <v>35327</v>
      </c>
      <c r="J107" s="2378">
        <v>45747</v>
      </c>
      <c r="K107" s="1142">
        <f>'OBU FEE'!O11</f>
        <v>0</v>
      </c>
      <c r="L107" s="2159"/>
      <c r="M107" s="2298"/>
      <c r="N107" s="2299"/>
    </row>
    <row r="108" spans="1:14" s="42" customFormat="1" ht="29.25" hidden="1" customHeight="1">
      <c r="A108" s="2377">
        <f t="shared" si="1"/>
        <v>106</v>
      </c>
      <c r="B108" s="1074" t="s">
        <v>39309</v>
      </c>
      <c r="C108" s="1427" t="s">
        <v>39310</v>
      </c>
      <c r="D108" s="1074" t="s">
        <v>39316</v>
      </c>
      <c r="E108" s="1083">
        <v>8035486388</v>
      </c>
      <c r="F108" s="1427" t="s">
        <v>35374</v>
      </c>
      <c r="G108" s="105" t="s">
        <v>45</v>
      </c>
      <c r="H108" s="1514" t="s">
        <v>35337</v>
      </c>
      <c r="I108" s="1094" t="s">
        <v>35970</v>
      </c>
      <c r="J108" s="2378">
        <v>45747</v>
      </c>
      <c r="K108" s="1142">
        <f>'OBU FEE'!O13</f>
        <v>0</v>
      </c>
      <c r="L108" s="1339"/>
      <c r="M108" s="1438"/>
      <c r="N108" s="1439"/>
    </row>
    <row r="109" spans="1:14" s="2163" customFormat="1" ht="29.25" customHeight="1">
      <c r="A109" s="2377">
        <v>107</v>
      </c>
      <c r="B109" s="1443" t="s">
        <v>40126</v>
      </c>
      <c r="C109" s="1427" t="s">
        <v>39210</v>
      </c>
      <c r="D109" s="2892" t="s">
        <v>39208</v>
      </c>
      <c r="E109" s="2894" t="s">
        <v>39211</v>
      </c>
      <c r="F109" s="1427" t="s">
        <v>35374</v>
      </c>
      <c r="G109" s="1813" t="s">
        <v>35365</v>
      </c>
      <c r="H109" s="1514" t="s">
        <v>35337</v>
      </c>
      <c r="I109" s="1094" t="s">
        <v>35327</v>
      </c>
      <c r="J109" s="2378">
        <v>45747</v>
      </c>
      <c r="K109" s="1142">
        <f>'STANDARD CLASS'!W399</f>
        <v>7950</v>
      </c>
      <c r="L109" s="1598" t="s">
        <v>37202</v>
      </c>
      <c r="M109" s="2161"/>
      <c r="N109" s="2162"/>
    </row>
    <row r="110" spans="1:14" s="2163" customFormat="1" ht="29.25" hidden="1" customHeight="1">
      <c r="A110" s="2377"/>
      <c r="B110" s="1056"/>
      <c r="C110" s="1083"/>
      <c r="D110" s="1056"/>
      <c r="E110" s="272"/>
      <c r="F110" s="2380"/>
      <c r="G110" s="1813"/>
      <c r="H110" s="105"/>
      <c r="I110" s="1094"/>
      <c r="J110" s="2378"/>
      <c r="K110" s="1142">
        <f>'INTENSIVE CLASS'!U123</f>
        <v>0</v>
      </c>
      <c r="L110" s="2158"/>
      <c r="M110" s="2161"/>
      <c r="N110" s="2162"/>
    </row>
    <row r="111" spans="1:14" s="2163" customFormat="1" ht="29.25" hidden="1" customHeight="1">
      <c r="A111" s="2377"/>
      <c r="B111" s="1074"/>
      <c r="C111" s="1074"/>
      <c r="D111" s="1074"/>
      <c r="E111" s="1808"/>
      <c r="F111" s="1440"/>
      <c r="G111" s="1440"/>
      <c r="H111" s="105"/>
      <c r="I111" s="1094"/>
      <c r="J111" s="2378"/>
      <c r="K111" s="1142">
        <f>'INTENSIVE CLASS'!U124</f>
        <v>0</v>
      </c>
      <c r="L111" s="2158"/>
      <c r="M111" s="2161"/>
      <c r="N111" s="2162"/>
    </row>
    <row r="112" spans="1:14" s="2300" customFormat="1" ht="29.25" hidden="1" customHeight="1">
      <c r="A112" s="2377"/>
      <c r="B112" s="1056"/>
      <c r="C112" s="1056"/>
      <c r="D112" s="1056"/>
      <c r="E112" s="1599"/>
      <c r="F112" s="1440"/>
      <c r="G112" s="1440"/>
      <c r="H112" s="1094"/>
      <c r="I112" s="1094"/>
      <c r="J112" s="2378"/>
      <c r="K112" s="1142">
        <f>'INTENSIVE CLASS'!U125</f>
        <v>0</v>
      </c>
      <c r="L112" s="2159"/>
      <c r="M112" s="2298"/>
      <c r="N112" s="2299"/>
    </row>
    <row r="113" spans="1:14" s="42" customFormat="1" ht="29.25" hidden="1" customHeight="1">
      <c r="A113" s="2377"/>
      <c r="B113" s="1443"/>
      <c r="C113" s="1443"/>
      <c r="D113" s="1056"/>
      <c r="E113" s="272"/>
      <c r="F113" s="2380"/>
      <c r="G113" s="105"/>
      <c r="H113" s="1094"/>
      <c r="I113" s="1094"/>
      <c r="J113" s="2378"/>
      <c r="K113" s="1142">
        <f>'INTENSIVE CLASS'!U126</f>
        <v>0</v>
      </c>
      <c r="L113" s="1339"/>
      <c r="M113" s="1438"/>
      <c r="N113" s="1439"/>
    </row>
    <row r="114" spans="1:14" s="2163" customFormat="1" ht="29.25" hidden="1" customHeight="1">
      <c r="A114" s="2377"/>
      <c r="B114" s="1443"/>
      <c r="C114" s="1443"/>
      <c r="D114" s="1056"/>
      <c r="E114" s="272"/>
      <c r="F114" s="2380"/>
      <c r="G114" s="105"/>
      <c r="H114" s="1094"/>
      <c r="I114" s="1094"/>
      <c r="J114" s="2378"/>
      <c r="K114" s="1142">
        <f>'INTENSIVE CLASS'!U127</f>
        <v>0</v>
      </c>
      <c r="L114" s="2301"/>
      <c r="M114" s="2302"/>
      <c r="N114" s="2162"/>
    </row>
    <row r="115" spans="1:14" s="2163" customFormat="1" ht="29.25" hidden="1" customHeight="1">
      <c r="A115" s="2377"/>
      <c r="B115" s="1074"/>
      <c r="C115" s="1074"/>
      <c r="D115" s="1074"/>
      <c r="E115" s="1808"/>
      <c r="F115" s="1440"/>
      <c r="G115" s="1440"/>
      <c r="H115" s="105"/>
      <c r="I115" s="1094"/>
      <c r="J115" s="2378"/>
      <c r="K115" s="1142"/>
      <c r="L115" s="2301"/>
      <c r="M115" s="2302"/>
      <c r="N115" s="2162"/>
    </row>
    <row r="116" spans="1:14" s="2163" customFormat="1" ht="29.25" hidden="1" customHeight="1">
      <c r="A116" s="2377"/>
      <c r="B116" s="1074"/>
      <c r="C116" s="1074"/>
      <c r="D116" s="1074"/>
      <c r="E116" s="1808"/>
      <c r="F116" s="1440"/>
      <c r="G116" s="1440"/>
      <c r="H116" s="105"/>
      <c r="I116" s="1094"/>
      <c r="J116" s="2378"/>
      <c r="K116" s="1142">
        <f>'INTENSIVE CLASS'!U129</f>
        <v>0</v>
      </c>
      <c r="L116" s="2301"/>
      <c r="M116" s="2302"/>
      <c r="N116" s="2162"/>
    </row>
    <row r="117" spans="1:14" s="42" customFormat="1" ht="29.25" hidden="1" customHeight="1">
      <c r="A117" s="2377"/>
      <c r="B117" s="1074"/>
      <c r="C117" s="1074"/>
      <c r="D117" s="1074"/>
      <c r="E117" s="2325"/>
      <c r="F117" s="1094"/>
      <c r="G117" s="2379"/>
      <c r="H117" s="105"/>
      <c r="I117" s="1130"/>
      <c r="J117" s="2378"/>
      <c r="K117" s="1142">
        <f>'INTENSIVE CLASS'!U130</f>
        <v>0</v>
      </c>
      <c r="L117" s="1443"/>
      <c r="M117" s="1438"/>
      <c r="N117" s="1439"/>
    </row>
    <row r="118" spans="1:14" s="2300" customFormat="1" ht="29.25" hidden="1" customHeight="1">
      <c r="A118" s="2377"/>
      <c r="B118" s="1074"/>
      <c r="C118" s="1074"/>
      <c r="D118" s="1074"/>
      <c r="E118" s="1808"/>
      <c r="F118" s="1094"/>
      <c r="G118" s="1440"/>
      <c r="H118" s="105"/>
      <c r="I118" s="1094"/>
      <c r="J118" s="2378"/>
      <c r="K118" s="1142">
        <f>'INTENSIVE CLASS'!U131</f>
        <v>0</v>
      </c>
      <c r="L118" s="2159"/>
      <c r="M118" s="2298"/>
      <c r="N118" s="2299"/>
    </row>
    <row r="119" spans="1:14" s="2300" customFormat="1" ht="29.25" hidden="1" customHeight="1">
      <c r="A119" s="2377"/>
      <c r="B119" s="1074"/>
      <c r="C119" s="1074"/>
      <c r="D119" s="1074"/>
      <c r="E119" s="1808"/>
      <c r="F119" s="1094"/>
      <c r="G119" s="1440"/>
      <c r="H119" s="105"/>
      <c r="I119" s="1094"/>
      <c r="J119" s="2378"/>
      <c r="K119" s="1142">
        <f>'INTENSIVE CLASS'!U132</f>
        <v>0</v>
      </c>
      <c r="L119" s="2159"/>
      <c r="M119" s="2298"/>
      <c r="N119" s="2299"/>
    </row>
    <row r="120" spans="1:14" ht="29.25" hidden="1" customHeight="1">
      <c r="A120" s="2377"/>
      <c r="B120" s="1074"/>
      <c r="C120" s="1074"/>
      <c r="D120" s="1074"/>
      <c r="E120" s="1808"/>
      <c r="F120" s="1094"/>
      <c r="G120" s="1440"/>
      <c r="H120" s="105"/>
      <c r="I120" s="1094"/>
      <c r="J120" s="2378"/>
      <c r="K120" s="1142">
        <f>'INTENSIVE CLASS'!U133</f>
        <v>0</v>
      </c>
      <c r="L120" s="684"/>
      <c r="M120" s="628"/>
      <c r="N120" s="581"/>
    </row>
    <row r="121" spans="1:14" ht="29.25" hidden="1" customHeight="1">
      <c r="A121" s="2377"/>
      <c r="B121" s="1074"/>
      <c r="C121" s="1074"/>
      <c r="D121" s="1074"/>
      <c r="E121" s="1083"/>
      <c r="F121" s="1094"/>
      <c r="G121" s="1440"/>
      <c r="H121" s="105"/>
      <c r="I121" s="1094"/>
      <c r="J121" s="2378"/>
      <c r="K121" s="1142">
        <f>'INTENSIVE CLASS'!U134</f>
        <v>0</v>
      </c>
      <c r="L121" s="684"/>
      <c r="M121" s="628"/>
      <c r="N121" s="581"/>
    </row>
    <row r="122" spans="1:14" ht="29.25" hidden="1" customHeight="1">
      <c r="A122" s="2377"/>
      <c r="B122" s="1074"/>
      <c r="C122" s="1074"/>
      <c r="D122" s="1074"/>
      <c r="E122" s="1808"/>
      <c r="F122" s="1094"/>
      <c r="G122" s="1440"/>
      <c r="H122" s="105"/>
      <c r="I122" s="1094"/>
      <c r="J122" s="2378"/>
      <c r="K122" s="1142">
        <f>'INTENSIVE CLASS'!U135</f>
        <v>0</v>
      </c>
      <c r="L122" s="684"/>
      <c r="M122" s="628"/>
      <c r="N122" s="581"/>
    </row>
    <row r="123" spans="1:14" ht="29.25" hidden="1" customHeight="1">
      <c r="A123" s="2377"/>
      <c r="B123" s="1074"/>
      <c r="C123" s="1074"/>
      <c r="D123" s="1074"/>
      <c r="E123" s="1808"/>
      <c r="F123" s="1094"/>
      <c r="G123" s="1440"/>
      <c r="H123" s="105"/>
      <c r="I123" s="1094"/>
      <c r="J123" s="2378"/>
      <c r="K123" s="1142">
        <f>'INTENSIVE CLASS'!U136</f>
        <v>0</v>
      </c>
      <c r="L123" s="684"/>
      <c r="M123" s="628"/>
      <c r="N123" s="581"/>
    </row>
    <row r="124" spans="1:14" s="2300" customFormat="1" ht="29.25" hidden="1" customHeight="1">
      <c r="A124" s="2377"/>
      <c r="B124" s="1074"/>
      <c r="C124" s="1074"/>
      <c r="D124" s="1074"/>
      <c r="E124" s="1808"/>
      <c r="F124" s="1443"/>
      <c r="G124" s="1440"/>
      <c r="H124" s="105"/>
      <c r="I124" s="1094"/>
      <c r="J124" s="2378"/>
      <c r="K124" s="1142">
        <f>'INTENSIVE CLASS'!U137</f>
        <v>0</v>
      </c>
      <c r="L124" s="2159"/>
      <c r="M124" s="2298"/>
      <c r="N124" s="2299"/>
    </row>
    <row r="125" spans="1:14" ht="29.25" hidden="1" customHeight="1">
      <c r="A125" s="2377"/>
      <c r="B125" s="1443"/>
      <c r="C125" s="1443"/>
      <c r="D125" s="1056"/>
      <c r="E125" s="1599"/>
      <c r="F125" s="1427"/>
      <c r="G125" s="2379"/>
      <c r="H125" s="1094"/>
      <c r="I125" s="1094"/>
      <c r="J125" s="2378"/>
      <c r="K125" s="1142">
        <f>'INTENSIVE CLASS'!U138</f>
        <v>0</v>
      </c>
      <c r="L125" s="684"/>
      <c r="M125" s="628"/>
      <c r="N125" s="581"/>
    </row>
    <row r="126" spans="1:14" ht="29.25" hidden="1" customHeight="1">
      <c r="A126" s="2377"/>
      <c r="B126" s="272"/>
      <c r="C126" s="1083"/>
      <c r="D126" s="1056"/>
      <c r="E126" s="2324"/>
      <c r="F126" s="1427"/>
      <c r="G126" s="2400"/>
      <c r="H126" s="105"/>
      <c r="I126" s="1094"/>
      <c r="J126" s="2378"/>
      <c r="K126" s="1142">
        <f>'INTENSIVE CLASS'!U139</f>
        <v>0</v>
      </c>
      <c r="L126" s="684"/>
      <c r="M126" s="628"/>
      <c r="N126" s="581"/>
    </row>
    <row r="127" spans="1:14" ht="29.25" hidden="1" customHeight="1">
      <c r="A127" s="2377"/>
      <c r="B127" s="1074"/>
      <c r="C127" s="1074"/>
      <c r="D127" s="1074"/>
      <c r="E127" s="1808"/>
      <c r="F127" s="1094"/>
      <c r="G127" s="1094"/>
      <c r="H127" s="105"/>
      <c r="I127" s="1094"/>
      <c r="J127" s="2378"/>
      <c r="K127" s="1142">
        <f>'INTENSIVE CLASS'!U140</f>
        <v>0</v>
      </c>
      <c r="L127" s="684"/>
      <c r="M127" s="628"/>
      <c r="N127" s="581"/>
    </row>
    <row r="128" spans="1:14" ht="29.25" hidden="1" customHeight="1">
      <c r="A128" s="2377"/>
      <c r="B128" s="1056"/>
      <c r="C128" s="1056"/>
      <c r="D128" s="1056"/>
      <c r="E128" s="1599"/>
      <c r="F128" s="1094"/>
      <c r="G128" s="105"/>
      <c r="H128" s="105"/>
      <c r="I128" s="105"/>
      <c r="J128" s="2378"/>
      <c r="K128" s="1142">
        <f>'INTENSIVE CLASS'!U141</f>
        <v>0</v>
      </c>
      <c r="L128" s="684"/>
      <c r="M128" s="628"/>
      <c r="N128" s="581"/>
    </row>
    <row r="129" spans="1:14" ht="29.25" hidden="1" customHeight="1">
      <c r="A129" s="2377"/>
      <c r="B129" s="1074"/>
      <c r="C129" s="1074"/>
      <c r="D129" s="1074"/>
      <c r="E129" s="1808"/>
      <c r="F129" s="1094"/>
      <c r="G129" s="1440"/>
      <c r="H129" s="105"/>
      <c r="I129" s="1094"/>
      <c r="J129" s="2378"/>
      <c r="K129" s="1142">
        <f>'INTENSIVE CLASS'!U142</f>
        <v>0</v>
      </c>
      <c r="L129" s="684"/>
      <c r="M129" s="628"/>
      <c r="N129" s="581"/>
    </row>
    <row r="130" spans="1:14" ht="29.25" hidden="1" customHeight="1">
      <c r="A130" s="2377"/>
      <c r="B130" s="1056"/>
      <c r="C130" s="1056"/>
      <c r="D130" s="1056"/>
      <c r="E130" s="272"/>
      <c r="F130" s="1427"/>
      <c r="H130" s="1094"/>
      <c r="I130" s="1094"/>
      <c r="J130" s="2378"/>
      <c r="K130" s="1142">
        <f>'INTENSIVE CLASS'!U143</f>
        <v>0</v>
      </c>
      <c r="L130" s="684"/>
      <c r="M130" s="628"/>
      <c r="N130" s="581"/>
    </row>
    <row r="131" spans="1:14" ht="29.25" hidden="1" customHeight="1">
      <c r="A131" s="2377"/>
      <c r="B131" s="1056"/>
      <c r="C131" s="1056"/>
      <c r="D131" s="1056"/>
      <c r="E131" s="1599"/>
      <c r="F131" s="1094"/>
      <c r="G131" s="1514"/>
      <c r="H131" s="105"/>
      <c r="I131" s="105"/>
      <c r="J131" s="2378"/>
      <c r="K131" s="1142">
        <f>'INTENSIVE CLASS'!U144</f>
        <v>0</v>
      </c>
      <c r="L131" s="684"/>
      <c r="M131" s="628"/>
      <c r="N131" s="581"/>
    </row>
    <row r="132" spans="1:14" ht="29.25" hidden="1" customHeight="1">
      <c r="A132" s="2377"/>
      <c r="B132" s="1074"/>
      <c r="C132" s="1074"/>
      <c r="D132" s="1074"/>
      <c r="E132" s="1808"/>
      <c r="F132" s="1094"/>
      <c r="G132" s="1514"/>
      <c r="H132" s="105"/>
      <c r="I132" s="105"/>
      <c r="J132" s="2378"/>
      <c r="K132" s="1142">
        <f>'INTENSIVE CLASS'!U145</f>
        <v>0</v>
      </c>
      <c r="L132" s="684"/>
      <c r="M132" s="628"/>
      <c r="N132" s="581"/>
    </row>
    <row r="133" spans="1:14" ht="29.25" hidden="1" customHeight="1">
      <c r="A133" s="2377"/>
      <c r="B133" s="1074"/>
      <c r="C133" s="1074"/>
      <c r="D133" s="1058"/>
      <c r="E133" s="2398"/>
      <c r="F133" s="1427"/>
      <c r="G133" s="2399"/>
      <c r="H133" s="1094"/>
      <c r="I133" s="1094"/>
      <c r="J133" s="2378"/>
      <c r="K133" s="1142">
        <f>'INTENSIVE CLASS'!U146</f>
        <v>0</v>
      </c>
      <c r="L133" s="684"/>
      <c r="M133" s="628"/>
      <c r="N133" s="581"/>
    </row>
    <row r="134" spans="1:14" ht="29.25" hidden="1" customHeight="1">
      <c r="A134" s="2377"/>
      <c r="B134" s="1056"/>
      <c r="C134" s="1056"/>
      <c r="D134" s="1056"/>
      <c r="E134" s="1599"/>
      <c r="F134" s="1427"/>
      <c r="G134" s="1440"/>
      <c r="H134" s="1094"/>
      <c r="I134" s="1094"/>
      <c r="J134" s="2378"/>
      <c r="K134" s="1142">
        <f>'INTENSIVE CLASS'!U147</f>
        <v>0</v>
      </c>
      <c r="L134" s="684"/>
      <c r="M134" s="628"/>
      <c r="N134" s="581"/>
    </row>
    <row r="135" spans="1:14" ht="29.25" hidden="1" customHeight="1">
      <c r="A135" s="2377"/>
      <c r="B135" s="1056"/>
      <c r="C135" s="1056"/>
      <c r="D135" s="1056"/>
      <c r="E135" s="272"/>
      <c r="F135" s="1427"/>
      <c r="G135" s="1094"/>
      <c r="H135" s="1094"/>
      <c r="I135" s="1094"/>
      <c r="J135" s="2378"/>
      <c r="K135" s="1142">
        <f>'INTENSIVE CLASS'!U148</f>
        <v>0</v>
      </c>
      <c r="L135" s="684"/>
      <c r="M135" s="628"/>
      <c r="N135" s="581"/>
    </row>
    <row r="136" spans="1:14" ht="29.25" hidden="1" customHeight="1">
      <c r="A136" s="2377"/>
      <c r="B136" s="1074"/>
      <c r="C136" s="1074"/>
      <c r="D136" s="1074"/>
      <c r="E136" s="1808"/>
      <c r="F136" s="1427"/>
      <c r="G136" s="1094"/>
      <c r="H136" s="1094"/>
      <c r="I136" s="1094"/>
      <c r="J136" s="2378"/>
      <c r="K136" s="1142">
        <f>'INTENSIVE CLASS'!U149</f>
        <v>0</v>
      </c>
      <c r="L136" s="684"/>
      <c r="M136" s="628"/>
      <c r="N136" s="581"/>
    </row>
    <row r="137" spans="1:14" ht="29.25" hidden="1" customHeight="1">
      <c r="A137" s="2377"/>
      <c r="B137" s="1056"/>
      <c r="C137" s="1056"/>
      <c r="D137" s="1056"/>
      <c r="E137" s="272"/>
      <c r="F137" s="1427"/>
      <c r="G137" s="1094"/>
      <c r="H137" s="1094"/>
      <c r="I137" s="1094"/>
      <c r="J137" s="2378"/>
      <c r="K137" s="1142">
        <f>'INTENSIVE CLASS'!U150</f>
        <v>0</v>
      </c>
      <c r="L137" s="684"/>
      <c r="M137" s="628"/>
      <c r="N137" s="581"/>
    </row>
    <row r="138" spans="1:14" ht="29.25" hidden="1" customHeight="1">
      <c r="A138" s="2377"/>
      <c r="B138" s="1074"/>
      <c r="C138" s="1074"/>
      <c r="D138" s="1074"/>
      <c r="E138" s="1808"/>
      <c r="F138" s="1094"/>
      <c r="G138" s="1440"/>
      <c r="H138" s="105"/>
      <c r="I138" s="1094"/>
      <c r="J138" s="2378"/>
      <c r="K138" s="1142">
        <f>'INTENSIVE CLASS'!U151</f>
        <v>0</v>
      </c>
      <c r="L138" s="684"/>
      <c r="M138" s="628"/>
      <c r="N138" s="581"/>
    </row>
    <row r="139" spans="1:14" ht="21.75" thickBot="1">
      <c r="A139" s="3328" t="s">
        <v>6</v>
      </c>
      <c r="B139" s="3329"/>
      <c r="C139" s="3329"/>
      <c r="D139" s="3329"/>
      <c r="E139" s="3329"/>
      <c r="F139" s="3329"/>
      <c r="G139" s="3329"/>
      <c r="H139" s="3329"/>
      <c r="I139" s="627"/>
      <c r="J139" s="627"/>
      <c r="K139" s="2473">
        <f>SUM(K3:K138)</f>
        <v>108250</v>
      </c>
      <c r="L139" s="685">
        <f>SUM(L3:L138)</f>
        <v>0</v>
      </c>
      <c r="M139" s="283"/>
      <c r="N139" s="100"/>
    </row>
    <row r="140" spans="1:14" ht="20.25">
      <c r="A140" s="59"/>
      <c r="B140" s="1945"/>
      <c r="C140" s="1945"/>
      <c r="D140" s="45"/>
      <c r="E140" s="634"/>
      <c r="F140" s="1938"/>
      <c r="G140" s="1079"/>
      <c r="H140" s="59"/>
      <c r="I140" s="59"/>
      <c r="J140" s="59"/>
      <c r="K140" s="2474"/>
      <c r="L140" s="686"/>
      <c r="M140" s="45"/>
    </row>
    <row r="141" spans="1:14" ht="20.25">
      <c r="A141" s="59"/>
      <c r="B141" s="293"/>
      <c r="C141" s="293"/>
      <c r="D141" s="12"/>
      <c r="E141" s="3"/>
      <c r="F141" s="475"/>
      <c r="G141" s="1514"/>
      <c r="H141" s="12"/>
      <c r="I141" s="12"/>
      <c r="J141" s="1067"/>
      <c r="K141" s="2474"/>
      <c r="L141" s="686"/>
      <c r="M141" s="45"/>
    </row>
    <row r="142" spans="1:14" ht="20.25">
      <c r="A142" s="59"/>
      <c r="B142" s="1074"/>
      <c r="C142" s="1808"/>
      <c r="D142" s="1808"/>
      <c r="E142" s="3"/>
      <c r="F142" s="475"/>
      <c r="G142" s="1514"/>
      <c r="H142" s="12"/>
      <c r="I142" s="12"/>
      <c r="J142" s="1067"/>
      <c r="K142" s="2474"/>
      <c r="L142" s="686"/>
      <c r="M142" s="45"/>
    </row>
    <row r="143" spans="1:14" ht="20.25">
      <c r="A143" s="59"/>
      <c r="B143" s="293"/>
      <c r="C143" s="293"/>
      <c r="D143" s="12"/>
      <c r="E143" s="3"/>
      <c r="F143" s="475"/>
      <c r="G143" s="1514"/>
      <c r="H143" s="12"/>
      <c r="I143" s="12"/>
      <c r="J143" s="12"/>
      <c r="K143" s="2474"/>
      <c r="L143" s="686"/>
      <c r="M143" s="51"/>
    </row>
    <row r="144" spans="1:14" ht="20.25">
      <c r="A144" s="59"/>
      <c r="B144" s="293"/>
      <c r="C144" s="293"/>
      <c r="D144" s="12"/>
      <c r="E144" s="3"/>
      <c r="F144" s="475"/>
      <c r="G144" s="1514"/>
      <c r="H144" s="12"/>
      <c r="I144" s="12"/>
      <c r="J144" s="12"/>
      <c r="K144" s="2474"/>
      <c r="L144" s="686"/>
      <c r="M144" s="45"/>
    </row>
    <row r="145" spans="1:13" ht="20.25">
      <c r="A145" s="59"/>
      <c r="B145" s="293"/>
      <c r="C145" s="293"/>
      <c r="D145" s="12"/>
      <c r="E145" s="3"/>
      <c r="F145" s="1939"/>
      <c r="G145" s="1514"/>
      <c r="H145" s="12"/>
      <c r="I145" s="12"/>
      <c r="J145" s="12"/>
      <c r="K145" s="2474"/>
      <c r="L145" s="686"/>
      <c r="M145" s="45"/>
    </row>
    <row r="146" spans="1:13" ht="20.25">
      <c r="A146" s="59"/>
      <c r="B146" s="293"/>
      <c r="C146" s="293"/>
      <c r="D146" s="12"/>
      <c r="E146" s="3"/>
      <c r="F146" s="475"/>
      <c r="G146" s="1514"/>
      <c r="H146" s="12"/>
      <c r="I146" s="12"/>
      <c r="J146" s="12"/>
      <c r="K146" s="2474"/>
      <c r="L146" s="686"/>
      <c r="M146" s="45"/>
    </row>
    <row r="147" spans="1:13" s="47" customFormat="1" ht="20.25">
      <c r="A147" s="59"/>
      <c r="B147" s="1948"/>
      <c r="C147" s="293"/>
      <c r="D147" s="12"/>
      <c r="E147" s="3"/>
      <c r="F147" s="475"/>
      <c r="G147" s="1514"/>
      <c r="H147" s="12"/>
      <c r="I147" s="12"/>
      <c r="J147" s="12"/>
      <c r="K147" s="2474"/>
      <c r="L147" s="686"/>
      <c r="M147" s="51"/>
    </row>
    <row r="148" spans="1:13" s="47" customFormat="1" ht="20.25">
      <c r="A148" s="59"/>
      <c r="B148" s="293"/>
      <c r="C148" s="293"/>
      <c r="D148" s="12"/>
      <c r="E148" s="3"/>
      <c r="F148" s="475"/>
      <c r="G148" s="1514"/>
      <c r="H148" s="12"/>
      <c r="I148" s="12"/>
      <c r="J148" s="12"/>
      <c r="K148" s="2474"/>
      <c r="L148" s="686"/>
      <c r="M148" s="45"/>
    </row>
    <row r="149" spans="1:13" s="47" customFormat="1" ht="20.25">
      <c r="A149" s="59"/>
      <c r="B149" s="1945"/>
      <c r="C149" s="1945"/>
      <c r="D149" s="45"/>
      <c r="E149" s="634"/>
      <c r="F149" s="1938"/>
      <c r="G149" s="1079"/>
      <c r="H149" s="59"/>
      <c r="I149" s="59"/>
      <c r="J149" s="59"/>
      <c r="K149" s="2474"/>
      <c r="L149" s="686"/>
      <c r="M149" s="51"/>
    </row>
    <row r="150" spans="1:13" s="47" customFormat="1" ht="20.25">
      <c r="A150" s="59"/>
      <c r="B150" s="1945"/>
      <c r="C150" s="1945"/>
      <c r="D150" s="45"/>
      <c r="E150" s="634"/>
      <c r="F150" s="1938"/>
      <c r="G150" s="1079"/>
      <c r="H150" s="59"/>
      <c r="I150" s="59"/>
      <c r="J150" s="59"/>
      <c r="K150" s="2474"/>
      <c r="L150"/>
      <c r="M150" s="51"/>
    </row>
    <row r="151" spans="1:13" s="47" customFormat="1" ht="20.25">
      <c r="A151" s="59"/>
      <c r="B151" s="1945"/>
      <c r="C151" s="1945"/>
      <c r="D151" s="45"/>
      <c r="E151" s="634"/>
      <c r="F151" s="1938"/>
      <c r="G151" s="1079"/>
      <c r="H151" s="59"/>
      <c r="I151" s="59"/>
      <c r="J151" s="59"/>
      <c r="K151" s="2474"/>
      <c r="L151" s="686"/>
      <c r="M151" s="51"/>
    </row>
    <row r="152" spans="1:13" s="47" customFormat="1" ht="20.25">
      <c r="A152" s="59"/>
      <c r="B152" s="1945"/>
      <c r="C152" s="1945"/>
      <c r="D152" s="45"/>
      <c r="E152" s="634"/>
      <c r="F152" s="1938"/>
      <c r="G152" s="1079"/>
      <c r="H152" s="59"/>
      <c r="I152" s="59"/>
      <c r="J152" s="59"/>
      <c r="K152" s="2474"/>
      <c r="L152" s="686"/>
      <c r="M152" s="51"/>
    </row>
    <row r="153" spans="1:13" s="47" customFormat="1" ht="20.25">
      <c r="A153" s="59"/>
      <c r="B153" s="1945"/>
      <c r="C153" s="1945"/>
      <c r="D153" s="45"/>
      <c r="E153" s="634"/>
      <c r="F153" s="1938"/>
      <c r="G153" s="1814"/>
      <c r="H153" s="438"/>
      <c r="I153" s="438"/>
      <c r="J153" s="438"/>
      <c r="K153" s="2474"/>
      <c r="L153" s="686"/>
      <c r="M153" s="45"/>
    </row>
    <row r="154" spans="1:13" s="47" customFormat="1" ht="20.25">
      <c r="A154" s="59"/>
      <c r="B154" s="1949"/>
      <c r="C154" s="1945"/>
      <c r="D154" s="45"/>
      <c r="E154" s="634"/>
      <c r="F154" s="1938"/>
      <c r="G154" s="1814"/>
      <c r="H154" s="438"/>
      <c r="I154" s="438"/>
      <c r="J154" s="438"/>
      <c r="K154" s="2474"/>
      <c r="L154" s="686"/>
      <c r="M154" s="45"/>
    </row>
    <row r="155" spans="1:13" s="47" customFormat="1" ht="20.25">
      <c r="A155" s="59"/>
      <c r="B155" s="1945"/>
      <c r="C155" s="1945"/>
      <c r="D155" s="45"/>
      <c r="E155" s="634"/>
      <c r="F155" s="1938"/>
      <c r="G155" s="1814"/>
      <c r="H155" s="438"/>
      <c r="I155" s="438"/>
      <c r="J155" s="438"/>
      <c r="K155" s="2474"/>
      <c r="L155" s="686"/>
      <c r="M155" s="45"/>
    </row>
    <row r="156" spans="1:13" s="47" customFormat="1" ht="20.25">
      <c r="A156" s="59"/>
      <c r="B156" s="1949"/>
      <c r="C156" s="1945"/>
      <c r="D156" s="45"/>
      <c r="E156" s="634"/>
      <c r="F156" s="1938"/>
      <c r="G156" s="1814"/>
      <c r="H156" s="438"/>
      <c r="I156" s="438"/>
      <c r="J156" s="438"/>
      <c r="K156" s="2474"/>
      <c r="L156" s="686"/>
      <c r="M156" s="45"/>
    </row>
    <row r="157" spans="1:13" s="47" customFormat="1" ht="20.25">
      <c r="A157" s="59"/>
      <c r="B157" s="1945"/>
      <c r="C157" s="1945"/>
      <c r="D157" s="45"/>
      <c r="E157" s="634"/>
      <c r="F157" s="1938"/>
      <c r="G157" s="1814"/>
      <c r="H157" s="438"/>
      <c r="I157" s="438"/>
      <c r="J157" s="438"/>
      <c r="K157" s="2474"/>
      <c r="L157" s="686"/>
      <c r="M157" s="45"/>
    </row>
    <row r="158" spans="1:13" s="47" customFormat="1" ht="20.25">
      <c r="A158" s="59"/>
      <c r="B158" s="1945"/>
      <c r="C158" s="1945"/>
      <c r="D158" s="45"/>
      <c r="E158" s="634"/>
      <c r="F158" s="1938"/>
      <c r="G158" s="1814"/>
      <c r="H158" s="59"/>
      <c r="I158" s="59"/>
      <c r="J158" s="59"/>
      <c r="K158" s="2474"/>
      <c r="L158" s="686"/>
      <c r="M158" s="45"/>
    </row>
    <row r="159" spans="1:13" s="48" customFormat="1" ht="20.25">
      <c r="A159" s="59"/>
      <c r="B159" s="1945"/>
      <c r="C159" s="1945"/>
      <c r="D159" s="45"/>
      <c r="E159" s="634"/>
      <c r="F159" s="1938"/>
      <c r="G159" s="1814"/>
      <c r="H159" s="438"/>
      <c r="I159" s="438"/>
      <c r="J159" s="438"/>
      <c r="K159" s="2474"/>
      <c r="L159" s="686"/>
      <c r="M159" s="45"/>
    </row>
    <row r="160" spans="1:13" s="48" customFormat="1">
      <c r="A160" s="59"/>
      <c r="B160" s="1945"/>
      <c r="C160" s="1945"/>
      <c r="D160" s="45"/>
      <c r="E160" s="634"/>
      <c r="F160" s="1938"/>
      <c r="G160" s="1815"/>
      <c r="H160" s="59"/>
      <c r="I160" s="59"/>
      <c r="J160" s="59"/>
      <c r="K160" s="2474"/>
      <c r="L160" s="686"/>
      <c r="M160" s="45"/>
    </row>
    <row r="161" spans="1:13" s="48" customFormat="1" ht="20.25">
      <c r="A161" s="59"/>
      <c r="B161" s="1950"/>
      <c r="C161" s="1946"/>
      <c r="D161" s="275"/>
      <c r="E161" s="1285"/>
      <c r="F161" s="1940"/>
      <c r="G161" s="1816"/>
      <c r="H161" s="438"/>
      <c r="I161" s="438"/>
      <c r="J161" s="438"/>
      <c r="K161" s="2474"/>
      <c r="L161" s="686"/>
      <c r="M161" s="45"/>
    </row>
    <row r="162" spans="1:13" s="48" customFormat="1" ht="20.25">
      <c r="A162" s="59"/>
      <c r="B162" s="1945"/>
      <c r="C162" s="1945"/>
      <c r="D162" s="45"/>
      <c r="E162" s="634"/>
      <c r="F162" s="1938"/>
      <c r="G162" s="1814"/>
      <c r="H162" s="438"/>
      <c r="I162" s="438"/>
      <c r="J162" s="438"/>
      <c r="K162" s="2474"/>
      <c r="L162" s="686"/>
      <c r="M162" s="45"/>
    </row>
    <row r="163" spans="1:13" s="48" customFormat="1" ht="20.25">
      <c r="A163" s="59"/>
      <c r="B163" s="1949"/>
      <c r="C163" s="1945"/>
      <c r="D163" s="45"/>
      <c r="E163" s="634"/>
      <c r="F163" s="1938"/>
      <c r="G163" s="1814"/>
      <c r="H163" s="438"/>
      <c r="I163" s="438"/>
      <c r="J163" s="438"/>
      <c r="K163" s="2474"/>
      <c r="L163" s="686"/>
      <c r="M163" s="45"/>
    </row>
    <row r="164" spans="1:13" s="48" customFormat="1" ht="20.25">
      <c r="A164" s="59"/>
      <c r="B164" s="1949"/>
      <c r="C164" s="1945"/>
      <c r="D164" s="45"/>
      <c r="E164" s="634"/>
      <c r="F164" s="1938"/>
      <c r="G164" s="1814"/>
      <c r="H164" s="438"/>
      <c r="I164" s="438"/>
      <c r="J164" s="438"/>
      <c r="K164" s="2474"/>
      <c r="L164" s="686"/>
      <c r="M164" s="45"/>
    </row>
    <row r="165" spans="1:13" s="48" customFormat="1" ht="20.25">
      <c r="A165" s="59"/>
      <c r="B165" s="1945"/>
      <c r="C165" s="1945"/>
      <c r="D165" s="45"/>
      <c r="E165" s="634"/>
      <c r="F165" s="1938"/>
      <c r="G165" s="1814"/>
      <c r="H165" s="438"/>
      <c r="I165" s="438"/>
      <c r="J165" s="438"/>
      <c r="K165" s="2474"/>
      <c r="L165" s="686"/>
      <c r="M165" s="45"/>
    </row>
    <row r="166" spans="1:13" s="48" customFormat="1" ht="20.25">
      <c r="A166" s="59"/>
      <c r="B166" s="1945"/>
      <c r="C166" s="1945"/>
      <c r="D166" s="45"/>
      <c r="E166" s="634"/>
      <c r="F166" s="1938"/>
      <c r="G166" s="1814"/>
      <c r="H166" s="438"/>
      <c r="I166" s="438"/>
      <c r="J166" s="438"/>
      <c r="K166" s="2474"/>
      <c r="L166" s="686"/>
      <c r="M166" s="45"/>
    </row>
    <row r="167" spans="1:13" s="48" customFormat="1" ht="20.25">
      <c r="A167" s="59"/>
      <c r="B167" s="1945"/>
      <c r="C167" s="1945"/>
      <c r="D167" s="45"/>
      <c r="E167" s="634"/>
      <c r="F167" s="1938"/>
      <c r="G167" s="1814"/>
      <c r="H167" s="59"/>
      <c r="I167" s="59"/>
      <c r="J167" s="59"/>
      <c r="K167" s="2474"/>
      <c r="L167" s="686"/>
      <c r="M167" s="45"/>
    </row>
    <row r="168" spans="1:13" s="48" customFormat="1" ht="20.25">
      <c r="A168" s="59"/>
      <c r="B168" s="1945"/>
      <c r="C168" s="1945"/>
      <c r="D168" s="45"/>
      <c r="E168" s="634"/>
      <c r="F168" s="1938"/>
      <c r="G168" s="1814"/>
      <c r="H168" s="438"/>
      <c r="I168" s="438"/>
      <c r="J168" s="438"/>
      <c r="K168" s="2474"/>
      <c r="L168" s="686"/>
      <c r="M168" s="45"/>
    </row>
    <row r="169" spans="1:13" s="48" customFormat="1" ht="20.25">
      <c r="A169" s="59"/>
      <c r="B169" s="1949"/>
      <c r="C169" s="1945"/>
      <c r="D169" s="45"/>
      <c r="E169" s="634"/>
      <c r="F169" s="1938"/>
      <c r="G169" s="1814"/>
      <c r="H169" s="439"/>
      <c r="I169" s="439"/>
      <c r="J169" s="439"/>
      <c r="K169" s="2474"/>
      <c r="L169" s="686"/>
      <c r="M169" s="45"/>
    </row>
    <row r="170" spans="1:13" s="47" customFormat="1" ht="20.25">
      <c r="A170" s="59"/>
      <c r="B170" s="1945"/>
      <c r="C170" s="1945"/>
      <c r="D170" s="45"/>
      <c r="E170" s="634"/>
      <c r="F170" s="1938"/>
      <c r="G170" s="1814"/>
      <c r="H170" s="438"/>
      <c r="I170" s="438"/>
      <c r="J170" s="438"/>
      <c r="K170" s="2474"/>
      <c r="L170" s="686"/>
      <c r="M170" s="45"/>
    </row>
    <row r="171" spans="1:13" s="47" customFormat="1" ht="20.25">
      <c r="A171" s="59"/>
      <c r="B171" s="1950"/>
      <c r="C171" s="1945"/>
      <c r="D171" s="45"/>
      <c r="E171" s="634"/>
      <c r="F171" s="1938"/>
      <c r="G171" s="1814"/>
      <c r="H171" s="438"/>
      <c r="I171" s="438"/>
      <c r="J171" s="438"/>
      <c r="K171" s="2474"/>
      <c r="L171" s="686"/>
      <c r="M171" s="45"/>
    </row>
    <row r="172" spans="1:13" s="47" customFormat="1" ht="20.25">
      <c r="A172" s="59"/>
      <c r="B172" s="1945"/>
      <c r="C172" s="1945"/>
      <c r="D172" s="45"/>
      <c r="E172" s="634"/>
      <c r="F172" s="1938"/>
      <c r="G172" s="1814"/>
      <c r="H172" s="438"/>
      <c r="I172" s="438"/>
      <c r="J172" s="438"/>
      <c r="K172" s="2474"/>
      <c r="L172" s="686"/>
      <c r="M172" s="45"/>
    </row>
    <row r="173" spans="1:13" s="47" customFormat="1" ht="20.25">
      <c r="A173" s="59"/>
      <c r="B173" s="1945"/>
      <c r="C173" s="1945"/>
      <c r="D173" s="45"/>
      <c r="E173" s="634"/>
      <c r="F173" s="1938"/>
      <c r="G173" s="1814"/>
      <c r="H173" s="438"/>
      <c r="I173" s="438"/>
      <c r="J173" s="438"/>
      <c r="K173" s="2474"/>
      <c r="L173" s="686"/>
      <c r="M173" s="45"/>
    </row>
    <row r="174" spans="1:13" s="47" customFormat="1" ht="20.25">
      <c r="A174" s="59"/>
      <c r="B174" s="1949"/>
      <c r="C174" s="1945"/>
      <c r="D174" s="45"/>
      <c r="E174" s="634"/>
      <c r="F174" s="1938"/>
      <c r="G174" s="1814"/>
      <c r="H174" s="438"/>
      <c r="I174" s="438"/>
      <c r="J174" s="438"/>
      <c r="K174" s="2474"/>
      <c r="L174" s="686"/>
      <c r="M174" s="45"/>
    </row>
    <row r="175" spans="1:13" s="47" customFormat="1" ht="20.25">
      <c r="A175" s="59"/>
      <c r="B175" s="1945"/>
      <c r="C175" s="1945"/>
      <c r="D175" s="45"/>
      <c r="E175" s="634"/>
      <c r="F175" s="1938"/>
      <c r="G175" s="1814"/>
      <c r="H175" s="438"/>
      <c r="I175" s="438"/>
      <c r="J175" s="438"/>
      <c r="K175" s="2474"/>
      <c r="L175" s="686"/>
      <c r="M175" s="45"/>
    </row>
    <row r="176" spans="1:13" s="47" customFormat="1" ht="20.25">
      <c r="A176" s="59"/>
      <c r="B176" s="1945"/>
      <c r="C176" s="1945"/>
      <c r="D176" s="45"/>
      <c r="E176" s="634"/>
      <c r="F176" s="1938"/>
      <c r="G176" s="1814"/>
      <c r="H176" s="438"/>
      <c r="I176" s="438"/>
      <c r="J176" s="438"/>
      <c r="K176" s="2474"/>
      <c r="L176" s="686"/>
      <c r="M176" s="45"/>
    </row>
    <row r="177" spans="1:13" s="47" customFormat="1" ht="20.25">
      <c r="A177" s="59"/>
      <c r="B177" s="1945"/>
      <c r="C177" s="1945"/>
      <c r="D177" s="45"/>
      <c r="E177" s="634"/>
      <c r="F177" s="1938"/>
      <c r="G177" s="1814"/>
      <c r="H177" s="438"/>
      <c r="I177" s="438"/>
      <c r="J177" s="438"/>
      <c r="K177" s="2474"/>
      <c r="L177" s="686"/>
      <c r="M177" s="45"/>
    </row>
    <row r="178" spans="1:13" s="47" customFormat="1" ht="20.25">
      <c r="A178" s="59"/>
      <c r="B178" s="1945"/>
      <c r="C178" s="1945"/>
      <c r="D178" s="45"/>
      <c r="E178" s="634"/>
      <c r="F178" s="1938"/>
      <c r="G178" s="1814"/>
      <c r="H178" s="438"/>
      <c r="I178" s="438"/>
      <c r="J178" s="438"/>
      <c r="K178" s="2474"/>
      <c r="L178" s="686"/>
      <c r="M178" s="45"/>
    </row>
    <row r="179" spans="1:13" s="47" customFormat="1" ht="20.25">
      <c r="A179" s="59"/>
      <c r="B179" s="1949"/>
      <c r="C179" s="1945"/>
      <c r="D179" s="45"/>
      <c r="E179" s="634"/>
      <c r="F179" s="1938"/>
      <c r="G179" s="1814"/>
      <c r="H179" s="438"/>
      <c r="I179" s="438"/>
      <c r="J179" s="438"/>
      <c r="K179" s="2474"/>
      <c r="L179" s="686"/>
      <c r="M179" s="45"/>
    </row>
    <row r="180" spans="1:13" s="47" customFormat="1" ht="20.25">
      <c r="A180" s="59"/>
      <c r="B180" s="1945"/>
      <c r="C180" s="1945"/>
      <c r="D180" s="45"/>
      <c r="E180" s="634"/>
      <c r="F180" s="1938"/>
      <c r="G180" s="1814"/>
      <c r="H180" s="438"/>
      <c r="I180" s="438"/>
      <c r="J180" s="438"/>
      <c r="K180" s="2474"/>
      <c r="L180" s="686"/>
      <c r="M180" s="45"/>
    </row>
    <row r="181" spans="1:13" s="47" customFormat="1" ht="20.25">
      <c r="A181" s="59"/>
      <c r="B181" s="1949"/>
      <c r="C181" s="1945"/>
      <c r="D181" s="45"/>
      <c r="E181" s="634"/>
      <c r="F181" s="1938"/>
      <c r="G181" s="1814"/>
      <c r="H181" s="438"/>
      <c r="I181" s="438"/>
      <c r="J181" s="438"/>
      <c r="K181" s="2474"/>
      <c r="L181" s="686"/>
      <c r="M181" s="45"/>
    </row>
    <row r="182" spans="1:13" s="47" customFormat="1" ht="20.25">
      <c r="A182" s="59"/>
      <c r="B182" s="1949"/>
      <c r="C182" s="1945"/>
      <c r="D182" s="45"/>
      <c r="E182" s="634"/>
      <c r="F182" s="1938"/>
      <c r="G182" s="1814"/>
      <c r="H182" s="438"/>
      <c r="I182" s="438"/>
      <c r="J182" s="438"/>
      <c r="K182" s="2474"/>
      <c r="L182" s="686"/>
      <c r="M182" s="45"/>
    </row>
    <row r="183" spans="1:13" s="47" customFormat="1" ht="20.25">
      <c r="A183" s="59"/>
      <c r="B183" s="1949"/>
      <c r="C183" s="1945"/>
      <c r="D183" s="45"/>
      <c r="E183" s="634"/>
      <c r="F183" s="1938"/>
      <c r="G183" s="1814"/>
      <c r="H183" s="438"/>
      <c r="I183" s="438"/>
      <c r="J183" s="438"/>
      <c r="K183" s="2474"/>
      <c r="L183" s="686"/>
      <c r="M183" s="45"/>
    </row>
    <row r="184" spans="1:13" s="47" customFormat="1" ht="20.25">
      <c r="A184" s="59"/>
      <c r="B184" s="1945"/>
      <c r="C184" s="1945"/>
      <c r="D184" s="45"/>
      <c r="E184" s="634"/>
      <c r="F184" s="1938"/>
      <c r="G184" s="1814"/>
      <c r="H184" s="438"/>
      <c r="I184" s="438"/>
      <c r="J184" s="438"/>
      <c r="K184" s="2474"/>
      <c r="L184" s="686"/>
      <c r="M184" s="45"/>
    </row>
    <row r="185" spans="1:13" s="47" customFormat="1" ht="20.25">
      <c r="A185" s="59"/>
      <c r="B185" s="1949"/>
      <c r="C185" s="1945"/>
      <c r="D185" s="45"/>
      <c r="E185" s="634"/>
      <c r="F185" s="1938"/>
      <c r="G185" s="1814"/>
      <c r="H185" s="438"/>
      <c r="I185" s="438"/>
      <c r="J185" s="438"/>
      <c r="K185" s="2474"/>
      <c r="L185" s="686"/>
      <c r="M185" s="45"/>
    </row>
    <row r="186" spans="1:13" s="47" customFormat="1" ht="20.25">
      <c r="A186" s="59"/>
      <c r="B186" s="1945"/>
      <c r="C186" s="1945"/>
      <c r="D186" s="45"/>
      <c r="E186" s="634"/>
      <c r="F186" s="1938"/>
      <c r="G186" s="1814"/>
      <c r="H186" s="438"/>
      <c r="I186" s="438"/>
      <c r="J186" s="438"/>
      <c r="K186" s="2474"/>
      <c r="L186" s="686"/>
      <c r="M186" s="45"/>
    </row>
    <row r="187" spans="1:13" s="47" customFormat="1" ht="20.25">
      <c r="A187" s="59"/>
      <c r="B187" s="1945"/>
      <c r="C187" s="1945"/>
      <c r="D187" s="45"/>
      <c r="E187" s="634"/>
      <c r="F187" s="1938"/>
      <c r="G187" s="1814"/>
      <c r="H187" s="438"/>
      <c r="I187" s="438"/>
      <c r="J187" s="438"/>
      <c r="K187" s="2474"/>
      <c r="L187" s="686"/>
      <c r="M187" s="45"/>
    </row>
    <row r="188" spans="1:13" s="47" customFormat="1" ht="20.25">
      <c r="A188" s="59"/>
      <c r="B188" s="1945"/>
      <c r="C188" s="1945"/>
      <c r="D188" s="45"/>
      <c r="E188" s="634"/>
      <c r="F188" s="1938"/>
      <c r="G188" s="1814"/>
      <c r="H188" s="438"/>
      <c r="I188" s="438"/>
      <c r="J188" s="438"/>
      <c r="K188" s="2474"/>
      <c r="L188" s="686"/>
      <c r="M188" s="45"/>
    </row>
    <row r="189" spans="1:13" s="47" customFormat="1" ht="20.25">
      <c r="A189" s="59"/>
      <c r="B189" s="1945"/>
      <c r="C189" s="1945"/>
      <c r="D189" s="45"/>
      <c r="E189" s="634"/>
      <c r="F189" s="1938"/>
      <c r="G189" s="1814"/>
      <c r="H189" s="438"/>
      <c r="I189" s="438"/>
      <c r="J189" s="438"/>
      <c r="K189" s="2474"/>
      <c r="L189" s="686"/>
      <c r="M189" s="45"/>
    </row>
    <row r="190" spans="1:13" s="47" customFormat="1" ht="20.25">
      <c r="A190" s="59"/>
      <c r="B190" s="1945"/>
      <c r="C190" s="1945"/>
      <c r="D190" s="45"/>
      <c r="E190" s="634"/>
      <c r="F190" s="1938"/>
      <c r="G190" s="1814"/>
      <c r="H190" s="438"/>
      <c r="I190" s="438"/>
      <c r="J190" s="438"/>
      <c r="K190" s="2474"/>
      <c r="L190" s="686"/>
      <c r="M190" s="45"/>
    </row>
    <row r="191" spans="1:13" s="47" customFormat="1" ht="20.25">
      <c r="A191" s="59"/>
      <c r="B191" s="1949"/>
      <c r="C191" s="1945"/>
      <c r="D191" s="45"/>
      <c r="E191" s="634"/>
      <c r="F191" s="1938"/>
      <c r="G191" s="1814"/>
      <c r="H191" s="438"/>
      <c r="I191" s="438"/>
      <c r="J191" s="438"/>
      <c r="K191" s="2474"/>
      <c r="L191" s="686"/>
      <c r="M191" s="45"/>
    </row>
    <row r="192" spans="1:13" s="47" customFormat="1" ht="20.25">
      <c r="A192" s="59"/>
      <c r="B192" s="1945"/>
      <c r="C192" s="1945"/>
      <c r="D192" s="45"/>
      <c r="E192" s="634"/>
      <c r="F192" s="1938"/>
      <c r="G192" s="1814"/>
      <c r="H192" s="438"/>
      <c r="I192" s="438"/>
      <c r="J192" s="438"/>
      <c r="K192" s="2474"/>
      <c r="L192" s="686"/>
      <c r="M192" s="45"/>
    </row>
    <row r="193" spans="1:13" s="47" customFormat="1" ht="20.25">
      <c r="A193" s="59"/>
      <c r="B193" s="1949"/>
      <c r="C193" s="1945"/>
      <c r="D193" s="45"/>
      <c r="E193" s="634"/>
      <c r="F193" s="1938"/>
      <c r="G193" s="1814"/>
      <c r="H193" s="438"/>
      <c r="I193" s="438"/>
      <c r="J193" s="438"/>
      <c r="K193" s="2474"/>
      <c r="L193" s="686"/>
      <c r="M193" s="45"/>
    </row>
    <row r="194" spans="1:13" s="47" customFormat="1" ht="20.25">
      <c r="A194" s="59"/>
      <c r="B194" s="1945"/>
      <c r="C194" s="1945"/>
      <c r="D194" s="45"/>
      <c r="E194" s="634"/>
      <c r="F194" s="1938"/>
      <c r="G194" s="1814"/>
      <c r="H194" s="438"/>
      <c r="I194" s="438"/>
      <c r="J194" s="438"/>
      <c r="K194" s="2474"/>
      <c r="L194" s="686"/>
      <c r="M194" s="45"/>
    </row>
    <row r="195" spans="1:13" s="47" customFormat="1" ht="20.25">
      <c r="A195" s="59"/>
      <c r="B195" s="1949"/>
      <c r="C195" s="1945"/>
      <c r="D195" s="45"/>
      <c r="E195" s="634"/>
      <c r="F195" s="1938"/>
      <c r="G195" s="1814"/>
      <c r="H195" s="438"/>
      <c r="I195" s="438"/>
      <c r="J195" s="438"/>
      <c r="K195" s="2474"/>
      <c r="L195" s="686"/>
      <c r="M195" s="45"/>
    </row>
    <row r="196" spans="1:13" ht="20.25">
      <c r="A196" s="59"/>
      <c r="B196" s="1945"/>
      <c r="C196" s="1945"/>
      <c r="D196" s="45"/>
      <c r="E196" s="634"/>
      <c r="F196" s="1938"/>
      <c r="G196" s="1814"/>
      <c r="H196" s="438"/>
      <c r="I196" s="438"/>
      <c r="J196" s="438"/>
      <c r="K196" s="2474"/>
      <c r="L196" s="686"/>
      <c r="M196" s="45"/>
    </row>
    <row r="197" spans="1:13" ht="20.25">
      <c r="A197" s="59"/>
      <c r="B197" s="1945"/>
      <c r="C197" s="1945"/>
      <c r="D197" s="45"/>
      <c r="E197" s="634"/>
      <c r="F197" s="1938"/>
      <c r="G197" s="1814"/>
      <c r="H197" s="438"/>
      <c r="I197" s="438"/>
      <c r="J197" s="438"/>
      <c r="K197" s="2474"/>
      <c r="L197" s="686"/>
      <c r="M197" s="45"/>
    </row>
    <row r="198" spans="1:13" ht="20.25">
      <c r="A198" s="59"/>
      <c r="B198" s="1945"/>
      <c r="C198" s="1945"/>
      <c r="D198" s="45"/>
      <c r="E198" s="634"/>
      <c r="F198" s="1938"/>
      <c r="G198" s="1814"/>
      <c r="H198" s="438"/>
      <c r="I198" s="438"/>
      <c r="J198" s="438"/>
      <c r="K198" s="2474"/>
      <c r="L198" s="686"/>
      <c r="M198" s="45"/>
    </row>
    <row r="199" spans="1:13" ht="20.25">
      <c r="A199" s="59"/>
      <c r="B199" s="1949"/>
      <c r="C199" s="1945"/>
      <c r="D199" s="45"/>
      <c r="E199" s="634"/>
      <c r="F199" s="1938"/>
      <c r="G199" s="1814"/>
      <c r="H199" s="438"/>
      <c r="I199" s="438"/>
      <c r="J199" s="438"/>
      <c r="K199" s="2474"/>
      <c r="L199" s="686"/>
      <c r="M199" s="45"/>
    </row>
    <row r="200" spans="1:13" ht="20.25">
      <c r="A200" s="59"/>
      <c r="B200" s="1945"/>
      <c r="C200" s="1945"/>
      <c r="D200" s="45"/>
      <c r="E200" s="634"/>
      <c r="F200" s="1938"/>
      <c r="G200" s="1079"/>
      <c r="H200" s="59"/>
      <c r="I200" s="59"/>
      <c r="J200" s="59"/>
      <c r="K200" s="2474"/>
      <c r="L200" s="686"/>
      <c r="M200" s="45"/>
    </row>
    <row r="201" spans="1:13" ht="20.25">
      <c r="A201" s="59"/>
      <c r="B201" s="1945"/>
      <c r="C201" s="1945"/>
      <c r="D201" s="45"/>
      <c r="E201" s="634"/>
      <c r="F201" s="1938"/>
      <c r="G201" s="1079"/>
      <c r="H201" s="59"/>
      <c r="I201" s="59"/>
      <c r="J201" s="59"/>
      <c r="K201" s="2474"/>
      <c r="L201" s="686"/>
      <c r="M201" s="51"/>
    </row>
    <row r="202" spans="1:13" ht="20.25">
      <c r="A202" s="59"/>
      <c r="B202" s="1945"/>
      <c r="C202" s="1945"/>
      <c r="D202" s="45"/>
      <c r="E202" s="634"/>
      <c r="F202" s="1938"/>
      <c r="G202" s="1079"/>
      <c r="H202" s="59"/>
      <c r="I202" s="59"/>
      <c r="J202" s="59"/>
      <c r="K202" s="2474"/>
      <c r="L202" s="686"/>
      <c r="M202" s="51"/>
    </row>
    <row r="203" spans="1:13" ht="20.25">
      <c r="A203" s="59"/>
      <c r="B203" s="1945"/>
      <c r="C203" s="1945"/>
      <c r="D203" s="45"/>
      <c r="E203" s="634"/>
      <c r="F203" s="1938"/>
      <c r="G203" s="1079"/>
      <c r="H203" s="59"/>
      <c r="I203" s="59"/>
      <c r="J203" s="59"/>
      <c r="K203" s="2474"/>
      <c r="L203" s="686"/>
      <c r="M203" s="45"/>
    </row>
    <row r="204" spans="1:13" ht="20.25">
      <c r="A204" s="58"/>
      <c r="B204" s="1947"/>
      <c r="C204" s="1947"/>
      <c r="D204" s="44"/>
      <c r="E204" s="283"/>
      <c r="F204" s="1941"/>
      <c r="G204" s="1817"/>
      <c r="H204" s="58"/>
      <c r="I204" s="58"/>
      <c r="J204" s="58"/>
      <c r="K204" s="2475"/>
      <c r="L204" s="687"/>
      <c r="M204" s="44"/>
    </row>
    <row r="205" spans="1:13" ht="20.25">
      <c r="A205" s="58"/>
      <c r="B205" s="1947"/>
      <c r="C205" s="1947"/>
      <c r="D205" s="44"/>
      <c r="E205" s="283"/>
      <c r="F205" s="1941"/>
      <c r="G205" s="1817"/>
      <c r="H205" s="58"/>
      <c r="I205" s="58"/>
      <c r="J205" s="58"/>
      <c r="K205" s="2475"/>
      <c r="L205" s="687"/>
      <c r="M205" s="44"/>
    </row>
    <row r="206" spans="1:13" ht="20.25">
      <c r="A206" s="58"/>
      <c r="B206" s="1947"/>
      <c r="C206" s="1947"/>
      <c r="D206" s="44"/>
      <c r="E206" s="283"/>
      <c r="F206" s="1941"/>
      <c r="G206" s="1817"/>
      <c r="H206" s="58"/>
      <c r="I206" s="58"/>
      <c r="J206" s="58"/>
      <c r="K206" s="2475"/>
      <c r="L206" s="687"/>
      <c r="M206" s="44"/>
    </row>
    <row r="207" spans="1:13" ht="20.25">
      <c r="A207" s="58"/>
      <c r="B207" s="1947"/>
      <c r="C207" s="1947"/>
      <c r="D207" s="44"/>
      <c r="E207" s="283"/>
      <c r="F207" s="1941"/>
      <c r="G207" s="1817"/>
      <c r="H207" s="58"/>
      <c r="I207" s="58"/>
      <c r="J207" s="58"/>
      <c r="K207" s="2475"/>
      <c r="L207" s="687"/>
      <c r="M207" s="46"/>
    </row>
    <row r="208" spans="1:13" s="47" customFormat="1" ht="20.25">
      <c r="A208" s="58"/>
      <c r="B208" s="1947"/>
      <c r="C208" s="1947"/>
      <c r="D208" s="44"/>
      <c r="E208" s="283"/>
      <c r="F208" s="1941"/>
      <c r="G208" s="1817"/>
      <c r="H208" s="58"/>
      <c r="I208" s="58"/>
      <c r="J208" s="58"/>
      <c r="K208" s="2475"/>
      <c r="L208" s="687"/>
      <c r="M208" s="46"/>
    </row>
    <row r="209" spans="1:13" s="47" customFormat="1" ht="20.25">
      <c r="A209" s="58"/>
      <c r="B209" s="1947"/>
      <c r="C209" s="1947"/>
      <c r="D209" s="44"/>
      <c r="E209" s="283"/>
      <c r="F209" s="1941"/>
      <c r="G209" s="1817"/>
      <c r="H209" s="58"/>
      <c r="I209" s="58"/>
      <c r="J209" s="58"/>
      <c r="K209" s="2475"/>
      <c r="L209" s="687"/>
      <c r="M209" s="44"/>
    </row>
    <row r="210" spans="1:13" s="47" customFormat="1" ht="20.25">
      <c r="A210" s="58"/>
      <c r="B210" s="1947"/>
      <c r="C210" s="1947"/>
      <c r="D210" s="44"/>
      <c r="E210" s="283"/>
      <c r="F210" s="1941"/>
      <c r="G210" s="1817"/>
      <c r="H210" s="58"/>
      <c r="I210" s="58"/>
      <c r="J210" s="58"/>
      <c r="K210" s="2475"/>
      <c r="L210" s="687"/>
      <c r="M210" s="46"/>
    </row>
    <row r="211" spans="1:13" s="47" customFormat="1" ht="20.25">
      <c r="A211" s="58"/>
      <c r="B211" s="1947"/>
      <c r="C211" s="1947"/>
      <c r="D211" s="44"/>
      <c r="E211" s="283"/>
      <c r="F211" s="1941"/>
      <c r="G211" s="1817"/>
      <c r="H211" s="58"/>
      <c r="I211" s="58"/>
      <c r="J211" s="58"/>
      <c r="K211" s="2475"/>
      <c r="L211" s="687"/>
      <c r="M211" s="44"/>
    </row>
    <row r="212" spans="1:13" s="47" customFormat="1" ht="20.25">
      <c r="A212" s="58"/>
      <c r="B212" s="1947"/>
      <c r="C212" s="1947"/>
      <c r="D212" s="44"/>
      <c r="E212" s="283"/>
      <c r="F212" s="1941"/>
      <c r="G212" s="1817"/>
      <c r="H212" s="58"/>
      <c r="I212" s="58"/>
      <c r="J212" s="58"/>
      <c r="K212" s="2475"/>
      <c r="L212" s="687"/>
      <c r="M212" s="46"/>
    </row>
    <row r="213" spans="1:13" s="47" customFormat="1" ht="20.25">
      <c r="A213" s="58"/>
      <c r="B213" s="1947"/>
      <c r="C213" s="1947"/>
      <c r="D213" s="44"/>
      <c r="E213" s="283"/>
      <c r="F213" s="1941"/>
      <c r="G213" s="1817"/>
      <c r="H213" s="58"/>
      <c r="I213" s="58"/>
      <c r="J213" s="58"/>
      <c r="K213" s="2475"/>
      <c r="L213" s="687"/>
      <c r="M213" s="46"/>
    </row>
    <row r="214" spans="1:13" s="47" customFormat="1" ht="20.25">
      <c r="A214" s="58"/>
      <c r="B214" s="1947"/>
      <c r="C214" s="1947"/>
      <c r="D214" s="44"/>
      <c r="E214" s="283"/>
      <c r="F214" s="1941"/>
      <c r="G214" s="1817"/>
      <c r="H214" s="58"/>
      <c r="I214" s="58"/>
      <c r="J214" s="58"/>
      <c r="K214" s="2475"/>
      <c r="L214" s="687"/>
      <c r="M214" s="46"/>
    </row>
    <row r="215" spans="1:13" s="47" customFormat="1" ht="20.25">
      <c r="A215" s="58"/>
      <c r="B215" s="1947"/>
      <c r="C215" s="1947"/>
      <c r="D215" s="44"/>
      <c r="E215" s="283"/>
      <c r="F215" s="1941"/>
      <c r="G215" s="1817"/>
      <c r="H215" s="58"/>
      <c r="I215" s="58"/>
      <c r="J215" s="58"/>
      <c r="K215" s="2475"/>
      <c r="L215" s="687"/>
      <c r="M215" s="44"/>
    </row>
    <row r="216" spans="1:13" s="47" customFormat="1" ht="20.25">
      <c r="A216" s="58"/>
      <c r="B216" s="1947"/>
      <c r="C216" s="1947"/>
      <c r="D216" s="44"/>
      <c r="E216" s="283"/>
      <c r="F216" s="1941"/>
      <c r="G216" s="1817"/>
      <c r="H216" s="58"/>
      <c r="I216" s="58"/>
      <c r="J216" s="58"/>
      <c r="K216" s="2475"/>
      <c r="L216" s="687"/>
      <c r="M216" s="44"/>
    </row>
    <row r="217" spans="1:13" s="47" customFormat="1" ht="20.25">
      <c r="A217" s="58"/>
      <c r="B217" s="1947"/>
      <c r="C217" s="1947"/>
      <c r="D217" s="44"/>
      <c r="E217" s="283"/>
      <c r="F217" s="1941"/>
      <c r="G217" s="1817"/>
      <c r="H217" s="58"/>
      <c r="I217" s="58"/>
      <c r="J217" s="58"/>
      <c r="K217" s="2475"/>
      <c r="L217" s="687"/>
      <c r="M217" s="44"/>
    </row>
    <row r="218" spans="1:13" s="47" customFormat="1" ht="20.25">
      <c r="A218" s="58"/>
      <c r="B218" s="1947"/>
      <c r="C218" s="1947"/>
      <c r="D218" s="44"/>
      <c r="E218" s="283"/>
      <c r="F218" s="1941"/>
      <c r="G218" s="1817"/>
      <c r="H218" s="58"/>
      <c r="I218" s="58"/>
      <c r="J218" s="58"/>
      <c r="K218" s="2475"/>
      <c r="L218" s="687"/>
      <c r="M218" s="44"/>
    </row>
    <row r="219" spans="1:13" s="47" customFormat="1" ht="20.25">
      <c r="A219" s="58"/>
      <c r="B219" s="1947"/>
      <c r="C219" s="1947"/>
      <c r="D219" s="44"/>
      <c r="E219" s="283"/>
      <c r="F219" s="1941"/>
      <c r="G219" s="1817"/>
      <c r="H219" s="58"/>
      <c r="I219" s="58"/>
      <c r="J219" s="58"/>
      <c r="K219" s="2475"/>
      <c r="L219" s="687"/>
      <c r="M219" s="46"/>
    </row>
    <row r="220" spans="1:13" ht="20.25">
      <c r="A220" s="58"/>
      <c r="B220" s="1947"/>
      <c r="C220" s="1947"/>
      <c r="D220" s="44"/>
      <c r="E220" s="283"/>
      <c r="F220" s="1941"/>
      <c r="G220" s="1817"/>
      <c r="H220" s="58"/>
      <c r="I220" s="58"/>
      <c r="J220" s="58"/>
      <c r="K220" s="2475"/>
      <c r="L220" s="687"/>
      <c r="M220" s="44"/>
    </row>
    <row r="221" spans="1:13" ht="20.25">
      <c r="A221" s="58"/>
      <c r="B221" s="1947"/>
      <c r="C221" s="1947"/>
      <c r="D221" s="44"/>
      <c r="E221" s="283"/>
      <c r="F221" s="1941"/>
      <c r="G221" s="1817"/>
      <c r="H221" s="58"/>
      <c r="I221" s="58"/>
      <c r="J221" s="58"/>
      <c r="K221" s="2475"/>
      <c r="L221" s="687"/>
      <c r="M221" s="46"/>
    </row>
    <row r="222" spans="1:13" ht="20.25">
      <c r="A222" s="58"/>
      <c r="B222" s="1947"/>
      <c r="C222" s="1947"/>
      <c r="D222" s="44"/>
      <c r="E222" s="283"/>
      <c r="F222" s="1941"/>
      <c r="G222" s="1817"/>
      <c r="H222" s="58"/>
      <c r="I222" s="58"/>
      <c r="J222" s="58"/>
      <c r="K222" s="2475"/>
      <c r="L222" s="687"/>
      <c r="M222" s="44"/>
    </row>
    <row r="223" spans="1:13" ht="20.25">
      <c r="A223" s="58"/>
      <c r="B223" s="1947"/>
      <c r="C223" s="1947"/>
      <c r="D223" s="44"/>
      <c r="E223" s="283"/>
      <c r="F223" s="1941"/>
      <c r="G223" s="1817"/>
      <c r="H223" s="58"/>
      <c r="I223" s="58"/>
      <c r="J223" s="58"/>
      <c r="K223" s="2475"/>
      <c r="L223" s="687"/>
      <c r="M223" s="44"/>
    </row>
    <row r="224" spans="1:13" ht="20.25">
      <c r="A224" s="58"/>
      <c r="B224" s="1947"/>
      <c r="C224" s="1947"/>
      <c r="D224" s="44"/>
      <c r="E224" s="283"/>
      <c r="F224" s="1941"/>
      <c r="G224" s="1817"/>
      <c r="H224" s="58"/>
      <c r="I224" s="58"/>
      <c r="J224" s="58"/>
      <c r="K224" s="2475"/>
      <c r="L224" s="687"/>
      <c r="M224" s="46"/>
    </row>
    <row r="225" spans="1:13" ht="20.25">
      <c r="A225" s="58"/>
      <c r="B225" s="1947"/>
      <c r="C225" s="1947"/>
      <c r="D225" s="44"/>
      <c r="E225" s="283"/>
      <c r="F225" s="1941"/>
      <c r="G225" s="1817"/>
      <c r="H225" s="58"/>
      <c r="I225" s="58"/>
      <c r="J225" s="58"/>
      <c r="K225" s="2475"/>
      <c r="L225" s="687"/>
      <c r="M225" s="46"/>
    </row>
    <row r="226" spans="1:13" ht="20.25">
      <c r="A226" s="58"/>
      <c r="B226" s="1947"/>
      <c r="C226" s="1947"/>
      <c r="D226" s="44"/>
      <c r="E226" s="283"/>
      <c r="F226" s="1941"/>
      <c r="G226" s="1817"/>
      <c r="H226" s="58"/>
      <c r="I226" s="58"/>
      <c r="J226" s="58"/>
      <c r="K226" s="2475"/>
      <c r="L226" s="687"/>
      <c r="M226" s="44"/>
    </row>
    <row r="227" spans="1:13" ht="20.25">
      <c r="A227" s="58"/>
      <c r="B227" s="1947"/>
      <c r="C227" s="1947"/>
      <c r="D227" s="44"/>
      <c r="E227" s="283"/>
      <c r="F227" s="1941"/>
      <c r="G227" s="1817"/>
      <c r="H227" s="58"/>
      <c r="I227" s="58"/>
      <c r="J227" s="58"/>
      <c r="K227" s="2475"/>
      <c r="L227" s="687"/>
      <c r="M227" s="46"/>
    </row>
    <row r="228" spans="1:13" ht="20.25">
      <c r="A228" s="58"/>
      <c r="B228" s="1947"/>
      <c r="C228" s="1947"/>
      <c r="D228" s="44"/>
      <c r="E228" s="283"/>
      <c r="F228" s="1941"/>
      <c r="G228" s="1817"/>
      <c r="H228" s="58"/>
      <c r="I228" s="58"/>
      <c r="J228" s="58"/>
      <c r="K228" s="2475"/>
      <c r="L228" s="687"/>
      <c r="M228" s="44"/>
    </row>
    <row r="229" spans="1:13" ht="20.25">
      <c r="A229" s="58"/>
      <c r="B229" s="1947"/>
      <c r="C229" s="1947"/>
      <c r="D229" s="44"/>
      <c r="E229" s="283"/>
      <c r="F229" s="1941"/>
      <c r="G229" s="1817"/>
      <c r="H229" s="58"/>
      <c r="I229" s="58"/>
      <c r="J229" s="58"/>
      <c r="K229" s="2475"/>
      <c r="L229" s="687"/>
      <c r="M229" s="44"/>
    </row>
    <row r="230" spans="1:13" ht="20.25">
      <c r="A230" s="58"/>
      <c r="B230" s="1947"/>
      <c r="C230" s="1947"/>
      <c r="D230" s="44"/>
      <c r="E230" s="283"/>
      <c r="F230" s="1941"/>
      <c r="G230" s="1817"/>
      <c r="H230" s="58"/>
      <c r="I230" s="58"/>
      <c r="J230" s="58"/>
      <c r="K230" s="2475"/>
      <c r="L230" s="687"/>
      <c r="M230" s="46"/>
    </row>
    <row r="231" spans="1:13" ht="20.25">
      <c r="A231" s="58"/>
      <c r="B231" s="1947"/>
      <c r="C231" s="1947"/>
      <c r="D231" s="44"/>
      <c r="E231" s="283"/>
      <c r="F231" s="1941"/>
      <c r="G231" s="1817"/>
      <c r="H231" s="58"/>
      <c r="I231" s="58"/>
      <c r="J231" s="58"/>
      <c r="K231" s="2475"/>
      <c r="L231" s="687"/>
      <c r="M231" s="46"/>
    </row>
    <row r="232" spans="1:13" ht="20.25">
      <c r="A232" s="58"/>
      <c r="B232" s="1947"/>
      <c r="C232" s="1947"/>
      <c r="D232" s="44"/>
      <c r="E232" s="283"/>
      <c r="F232" s="1941"/>
      <c r="G232" s="1817"/>
      <c r="H232" s="58"/>
      <c r="I232" s="58"/>
      <c r="J232" s="58"/>
      <c r="K232" s="2475"/>
      <c r="L232" s="687"/>
      <c r="M232" s="44"/>
    </row>
    <row r="233" spans="1:13" ht="20.25">
      <c r="A233" s="58"/>
      <c r="B233" s="1947"/>
      <c r="C233" s="1947"/>
      <c r="D233" s="44"/>
      <c r="E233" s="283"/>
      <c r="F233" s="1941"/>
      <c r="G233" s="1817"/>
      <c r="H233" s="58"/>
      <c r="I233" s="58"/>
      <c r="J233" s="58"/>
      <c r="K233" s="2475"/>
      <c r="L233" s="687"/>
      <c r="M233" s="46"/>
    </row>
    <row r="234" spans="1:13" ht="20.25">
      <c r="A234" s="58"/>
      <c r="B234" s="1947"/>
      <c r="C234" s="1947"/>
      <c r="D234" s="44"/>
      <c r="E234" s="283"/>
      <c r="F234" s="1941"/>
      <c r="G234" s="1817"/>
      <c r="H234" s="58"/>
      <c r="I234" s="58"/>
      <c r="J234" s="58"/>
      <c r="K234" s="2475"/>
      <c r="L234" s="687"/>
      <c r="M234" s="46"/>
    </row>
    <row r="235" spans="1:13" ht="20.25">
      <c r="A235" s="58"/>
      <c r="B235" s="1947"/>
      <c r="C235" s="1947"/>
      <c r="D235" s="44"/>
      <c r="E235" s="283"/>
      <c r="F235" s="1941"/>
      <c r="G235" s="1817"/>
      <c r="H235" s="58"/>
      <c r="I235" s="58"/>
      <c r="J235" s="58"/>
      <c r="K235" s="2475"/>
      <c r="L235" s="687"/>
      <c r="M235" s="44"/>
    </row>
    <row r="236" spans="1:13" s="49" customFormat="1" ht="20.25">
      <c r="A236" s="58"/>
      <c r="B236" s="1947"/>
      <c r="C236" s="1947"/>
      <c r="D236" s="44"/>
      <c r="E236" s="283"/>
      <c r="F236" s="1941"/>
      <c r="G236" s="1817"/>
      <c r="H236" s="58"/>
      <c r="I236" s="58"/>
      <c r="J236" s="58"/>
      <c r="K236" s="2475"/>
      <c r="L236" s="687"/>
      <c r="M236" s="44"/>
    </row>
    <row r="237" spans="1:13" ht="20.25">
      <c r="A237" s="58"/>
      <c r="B237" s="1947"/>
      <c r="C237" s="1947"/>
      <c r="D237" s="44"/>
      <c r="E237" s="283"/>
      <c r="F237" s="1941"/>
      <c r="G237" s="1817"/>
      <c r="H237" s="58"/>
      <c r="I237" s="58"/>
      <c r="J237" s="58"/>
      <c r="K237" s="2475"/>
      <c r="L237" s="687"/>
      <c r="M237" s="44"/>
    </row>
    <row r="238" spans="1:13" ht="20.25">
      <c r="A238" s="58"/>
      <c r="B238" s="1947"/>
      <c r="C238" s="1947"/>
      <c r="D238" s="44"/>
      <c r="E238" s="283"/>
      <c r="F238" s="1941"/>
      <c r="G238" s="1817"/>
      <c r="H238" s="58"/>
      <c r="I238" s="58"/>
      <c r="J238" s="58"/>
      <c r="K238" s="2475"/>
      <c r="L238" s="687"/>
      <c r="M238" s="44"/>
    </row>
    <row r="239" spans="1:13" ht="20.25">
      <c r="A239" s="58"/>
      <c r="B239" s="1947"/>
      <c r="C239" s="1947"/>
      <c r="D239" s="44"/>
      <c r="E239" s="283"/>
      <c r="F239" s="1941"/>
      <c r="G239" s="1079"/>
      <c r="H239" s="58"/>
      <c r="I239" s="58"/>
      <c r="J239" s="58"/>
      <c r="K239" s="2475"/>
      <c r="L239" s="687"/>
      <c r="M239" s="44"/>
    </row>
    <row r="240" spans="1:13" ht="20.25">
      <c r="A240" s="58"/>
      <c r="B240" s="1947"/>
      <c r="C240" s="1947"/>
      <c r="D240" s="44"/>
      <c r="E240" s="283"/>
      <c r="F240" s="1941"/>
      <c r="G240" s="1817"/>
      <c r="H240" s="58"/>
      <c r="I240" s="58"/>
      <c r="J240" s="58"/>
      <c r="K240" s="2475"/>
      <c r="L240" s="687"/>
      <c r="M240" s="44"/>
    </row>
    <row r="241" spans="1:13" ht="20.25">
      <c r="A241" s="58"/>
      <c r="B241" s="1947"/>
      <c r="C241" s="1947"/>
      <c r="D241" s="44"/>
      <c r="E241" s="283"/>
      <c r="F241" s="1941"/>
      <c r="G241" s="1817"/>
      <c r="H241" s="58"/>
      <c r="I241" s="58"/>
      <c r="J241" s="58"/>
      <c r="K241" s="2475"/>
      <c r="L241" s="687"/>
      <c r="M241" s="44"/>
    </row>
    <row r="242" spans="1:13" ht="20.25">
      <c r="A242" s="58"/>
      <c r="B242" s="1947"/>
      <c r="C242" s="1947"/>
      <c r="D242" s="44"/>
      <c r="E242" s="283"/>
      <c r="F242" s="1941"/>
      <c r="G242" s="1817"/>
      <c r="H242" s="58"/>
      <c r="I242" s="58"/>
      <c r="J242" s="58"/>
      <c r="K242" s="2475"/>
      <c r="L242" s="687"/>
      <c r="M242" s="44"/>
    </row>
    <row r="243" spans="1:13" ht="20.25">
      <c r="A243" s="58"/>
      <c r="B243" s="1947"/>
      <c r="C243" s="1947"/>
      <c r="D243" s="44"/>
      <c r="E243" s="283"/>
      <c r="F243" s="1941"/>
      <c r="G243" s="1817"/>
      <c r="H243" s="58"/>
      <c r="I243" s="58"/>
      <c r="J243" s="58"/>
      <c r="K243" s="2475"/>
      <c r="L243" s="687"/>
      <c r="M243" s="44"/>
    </row>
    <row r="244" spans="1:13" ht="20.25">
      <c r="A244" s="58"/>
      <c r="B244" s="1947"/>
      <c r="C244" s="1947"/>
      <c r="D244" s="44"/>
      <c r="E244" s="283"/>
      <c r="F244" s="1941"/>
      <c r="G244" s="1817"/>
      <c r="H244" s="58"/>
      <c r="I244" s="58"/>
      <c r="J244" s="58"/>
      <c r="K244" s="2475"/>
      <c r="L244" s="687"/>
      <c r="M244" s="46"/>
    </row>
    <row r="245" spans="1:13" ht="20.25">
      <c r="A245" s="58"/>
      <c r="B245" s="1947"/>
      <c r="C245" s="1947"/>
      <c r="D245" s="44"/>
      <c r="E245" s="283"/>
      <c r="F245" s="1941"/>
      <c r="G245" s="1817"/>
      <c r="H245" s="58"/>
      <c r="I245" s="58"/>
      <c r="J245" s="58"/>
      <c r="K245" s="2475"/>
      <c r="L245" s="687"/>
      <c r="M245" s="46"/>
    </row>
    <row r="246" spans="1:13" ht="20.25">
      <c r="A246" s="58"/>
      <c r="B246" s="1947"/>
      <c r="C246" s="1947"/>
      <c r="D246" s="44"/>
      <c r="E246" s="283"/>
      <c r="F246" s="1941"/>
      <c r="G246" s="1817"/>
      <c r="H246" s="58"/>
      <c r="I246" s="58"/>
      <c r="J246" s="58"/>
      <c r="K246" s="2475"/>
      <c r="L246" s="687"/>
      <c r="M246" s="44"/>
    </row>
    <row r="247" spans="1:13" ht="20.25">
      <c r="A247" s="58"/>
      <c r="B247" s="1947"/>
      <c r="C247" s="1947"/>
      <c r="D247" s="44"/>
      <c r="E247" s="283"/>
      <c r="F247" s="1941"/>
      <c r="G247" s="1817"/>
      <c r="H247" s="58"/>
      <c r="I247" s="58"/>
      <c r="J247" s="58"/>
      <c r="K247" s="2475"/>
      <c r="L247" s="687"/>
      <c r="M247" s="44"/>
    </row>
    <row r="248" spans="1:13" ht="20.25">
      <c r="A248" s="58"/>
      <c r="B248" s="1947"/>
      <c r="C248" s="1947"/>
      <c r="D248" s="44"/>
      <c r="E248" s="283"/>
      <c r="F248" s="1941"/>
      <c r="G248" s="1817"/>
      <c r="H248" s="58"/>
      <c r="I248" s="58"/>
      <c r="J248" s="58"/>
      <c r="K248" s="2475"/>
      <c r="L248" s="687"/>
      <c r="M248" s="46"/>
    </row>
    <row r="249" spans="1:13" ht="20.25">
      <c r="A249" s="58"/>
      <c r="B249" s="1947"/>
      <c r="C249" s="1947"/>
      <c r="D249" s="44"/>
      <c r="E249" s="283"/>
      <c r="F249" s="1941"/>
      <c r="G249" s="1817"/>
      <c r="H249" s="58"/>
      <c r="I249" s="58"/>
      <c r="J249" s="58"/>
      <c r="K249" s="2475"/>
      <c r="L249" s="687"/>
      <c r="M249" s="44"/>
    </row>
    <row r="250" spans="1:13" ht="20.25">
      <c r="A250" s="58"/>
      <c r="B250" s="1947"/>
      <c r="C250" s="1947"/>
      <c r="D250" s="44"/>
      <c r="E250" s="283"/>
      <c r="F250" s="1941"/>
      <c r="G250" s="1817"/>
      <c r="H250" s="58"/>
      <c r="I250" s="58"/>
      <c r="J250" s="58"/>
      <c r="K250" s="2475"/>
      <c r="L250" s="687"/>
      <c r="M250" s="44"/>
    </row>
    <row r="251" spans="1:13" ht="20.25">
      <c r="A251" s="58"/>
      <c r="B251" s="1947"/>
      <c r="C251" s="1947"/>
      <c r="D251" s="44"/>
      <c r="E251" s="283"/>
      <c r="F251" s="1941"/>
      <c r="G251" s="1817"/>
      <c r="H251" s="58"/>
      <c r="I251" s="58"/>
      <c r="J251" s="58"/>
      <c r="K251" s="2475"/>
      <c r="L251" s="687"/>
      <c r="M251" s="44"/>
    </row>
    <row r="252" spans="1:13" ht="20.25">
      <c r="A252" s="58"/>
      <c r="B252" s="1947"/>
      <c r="C252" s="1947"/>
      <c r="D252" s="44"/>
      <c r="E252" s="283"/>
      <c r="F252" s="1941"/>
      <c r="G252" s="1817"/>
      <c r="H252" s="58"/>
      <c r="I252" s="58"/>
      <c r="J252" s="58"/>
      <c r="K252" s="2475"/>
      <c r="L252" s="687"/>
      <c r="M252" s="44"/>
    </row>
    <row r="253" spans="1:13" ht="20.25">
      <c r="A253" s="58"/>
      <c r="B253" s="1947"/>
      <c r="C253" s="1947"/>
      <c r="D253" s="44"/>
      <c r="E253" s="283"/>
      <c r="F253" s="1941"/>
      <c r="G253" s="1817"/>
      <c r="H253" s="58"/>
      <c r="I253" s="58"/>
      <c r="J253" s="58"/>
      <c r="K253" s="2475"/>
      <c r="L253" s="687"/>
      <c r="M253" s="44"/>
    </row>
    <row r="254" spans="1:13" ht="20.25">
      <c r="A254" s="58"/>
      <c r="B254" s="1947"/>
      <c r="C254" s="1947"/>
      <c r="D254" s="44"/>
      <c r="E254" s="283"/>
      <c r="F254" s="1941"/>
      <c r="G254" s="1817"/>
      <c r="H254" s="58"/>
      <c r="I254" s="58"/>
      <c r="J254" s="58"/>
      <c r="K254" s="2475"/>
      <c r="L254" s="687"/>
      <c r="M254" s="46"/>
    </row>
    <row r="255" spans="1:13" ht="20.25">
      <c r="A255" s="58"/>
      <c r="B255" s="1947"/>
      <c r="C255" s="1947"/>
      <c r="D255" s="44"/>
      <c r="E255" s="283"/>
      <c r="F255" s="1941"/>
      <c r="G255" s="1817"/>
      <c r="H255" s="58"/>
      <c r="I255" s="58"/>
      <c r="J255" s="58"/>
      <c r="K255" s="2475"/>
      <c r="L255" s="687"/>
      <c r="M255" s="44"/>
    </row>
    <row r="256" spans="1:13" ht="20.25">
      <c r="A256" s="58"/>
      <c r="B256" s="1947"/>
      <c r="C256" s="1947"/>
      <c r="D256" s="44"/>
      <c r="E256" s="283"/>
      <c r="F256" s="1941"/>
      <c r="G256" s="1817"/>
      <c r="H256" s="58"/>
      <c r="I256" s="58"/>
      <c r="J256" s="58"/>
      <c r="K256" s="2475"/>
      <c r="L256" s="687"/>
      <c r="M256" s="44"/>
    </row>
    <row r="257" spans="1:13" ht="20.25">
      <c r="A257" s="58"/>
      <c r="B257" s="1947"/>
      <c r="C257" s="1947"/>
      <c r="D257" s="44"/>
      <c r="E257" s="283"/>
      <c r="F257" s="1941"/>
      <c r="G257" s="1817"/>
      <c r="H257" s="58"/>
      <c r="I257" s="58"/>
      <c r="J257" s="58"/>
      <c r="K257" s="2475"/>
      <c r="L257" s="687"/>
      <c r="M257" s="44"/>
    </row>
    <row r="258" spans="1:13" ht="20.25">
      <c r="A258" s="58"/>
      <c r="B258" s="1947"/>
      <c r="C258" s="1947"/>
      <c r="D258" s="44"/>
      <c r="E258" s="283"/>
      <c r="F258" s="1941"/>
      <c r="G258" s="1817"/>
      <c r="H258" s="58"/>
      <c r="I258" s="58"/>
      <c r="J258" s="58"/>
      <c r="K258" s="2475"/>
      <c r="L258" s="687"/>
      <c r="M258" s="44"/>
    </row>
    <row r="259" spans="1:13" ht="20.25">
      <c r="A259" s="58"/>
      <c r="B259" s="1947"/>
      <c r="C259" s="1947"/>
      <c r="D259" s="44"/>
      <c r="E259" s="283"/>
      <c r="F259" s="1941"/>
      <c r="G259" s="1817"/>
      <c r="H259" s="58"/>
      <c r="I259" s="58"/>
      <c r="J259" s="58"/>
      <c r="K259" s="2475"/>
      <c r="L259" s="687"/>
      <c r="M259" s="43"/>
    </row>
    <row r="260" spans="1:13" ht="20.25">
      <c r="A260" s="58"/>
      <c r="B260" s="1947"/>
      <c r="C260" s="1947"/>
      <c r="D260" s="44"/>
      <c r="E260" s="283"/>
      <c r="F260" s="1941"/>
      <c r="G260" s="1817"/>
      <c r="H260" s="58"/>
      <c r="I260" s="58"/>
      <c r="J260" s="58"/>
      <c r="K260" s="2475"/>
      <c r="L260" s="687"/>
      <c r="M260" s="46"/>
    </row>
    <row r="261" spans="1:13" ht="20.25">
      <c r="A261" s="58"/>
      <c r="B261" s="1947"/>
      <c r="C261" s="1947"/>
      <c r="D261" s="44"/>
      <c r="E261" s="283"/>
      <c r="F261" s="1941"/>
      <c r="G261" s="1817"/>
      <c r="H261" s="58"/>
      <c r="I261" s="58"/>
      <c r="J261" s="58"/>
      <c r="K261" s="2475"/>
      <c r="L261" s="687"/>
      <c r="M261" s="44"/>
    </row>
    <row r="262" spans="1:13" ht="20.25">
      <c r="A262" s="58"/>
      <c r="B262" s="1947"/>
      <c r="C262" s="1947"/>
      <c r="D262" s="44"/>
      <c r="E262" s="283"/>
      <c r="F262" s="1941"/>
      <c r="G262" s="1079"/>
      <c r="H262" s="190"/>
      <c r="I262" s="190"/>
      <c r="J262" s="190"/>
      <c r="K262" s="2476"/>
      <c r="L262" s="688"/>
      <c r="M262" s="50"/>
    </row>
    <row r="263" spans="1:13" ht="20.25">
      <c r="A263" s="58"/>
      <c r="B263" s="1947"/>
      <c r="C263" s="1947"/>
      <c r="D263" s="44"/>
      <c r="E263" s="283"/>
      <c r="F263" s="1941"/>
      <c r="G263" s="1079"/>
      <c r="H263" s="58"/>
      <c r="I263" s="58"/>
      <c r="J263" s="58"/>
      <c r="K263" s="2475"/>
      <c r="L263" s="687"/>
      <c r="M263" s="46"/>
    </row>
    <row r="264" spans="1:13" ht="20.25">
      <c r="A264" s="58"/>
      <c r="B264" s="1947"/>
      <c r="C264" s="1947"/>
      <c r="D264" s="44"/>
      <c r="E264" s="283"/>
      <c r="F264" s="1941"/>
      <c r="G264" s="1817"/>
      <c r="H264" s="58"/>
      <c r="I264" s="58"/>
      <c r="J264" s="58"/>
      <c r="K264" s="2475"/>
      <c r="L264" s="687"/>
      <c r="M264" s="46"/>
    </row>
    <row r="265" spans="1:13" ht="20.25">
      <c r="A265" s="58"/>
      <c r="B265" s="1947"/>
      <c r="C265" s="1947"/>
      <c r="D265" s="44"/>
      <c r="E265" s="283"/>
      <c r="F265" s="1941"/>
      <c r="G265" s="1079"/>
      <c r="H265" s="58"/>
      <c r="I265" s="58"/>
      <c r="J265" s="58"/>
      <c r="K265" s="2475"/>
      <c r="L265" s="687"/>
      <c r="M265" s="46"/>
    </row>
    <row r="266" spans="1:13" ht="20.25">
      <c r="A266" s="58"/>
      <c r="B266" s="1947"/>
      <c r="C266" s="1947"/>
      <c r="D266" s="44"/>
      <c r="E266" s="283"/>
      <c r="F266" s="1941"/>
      <c r="G266" s="1079"/>
      <c r="H266" s="58"/>
      <c r="I266" s="58"/>
      <c r="J266" s="58"/>
      <c r="K266" s="2475"/>
      <c r="L266" s="687"/>
      <c r="M266" s="44"/>
    </row>
    <row r="267" spans="1:13" s="47" customFormat="1" ht="20.25">
      <c r="A267" s="58"/>
      <c r="B267" s="1947"/>
      <c r="C267" s="1947"/>
      <c r="D267" s="44"/>
      <c r="E267" s="283"/>
      <c r="F267" s="1941"/>
      <c r="G267" s="1817"/>
      <c r="H267" s="58"/>
      <c r="I267" s="58"/>
      <c r="J267" s="58"/>
      <c r="K267" s="2475"/>
      <c r="L267" s="687"/>
      <c r="M267" s="44"/>
    </row>
    <row r="268" spans="1:13" s="47" customFormat="1" ht="20.25">
      <c r="A268" s="58"/>
      <c r="B268" s="1947"/>
      <c r="C268" s="1947"/>
      <c r="D268" s="44"/>
      <c r="E268" s="283"/>
      <c r="F268" s="1941"/>
      <c r="G268" s="1079"/>
      <c r="H268" s="58"/>
      <c r="I268" s="58"/>
      <c r="J268" s="58"/>
      <c r="K268" s="2475"/>
      <c r="L268" s="687"/>
      <c r="M268" s="44"/>
    </row>
    <row r="269" spans="1:13" s="47" customFormat="1" ht="20.25">
      <c r="A269" s="58"/>
      <c r="B269" s="1947"/>
      <c r="C269" s="1947"/>
      <c r="D269" s="44"/>
      <c r="E269" s="283"/>
      <c r="F269" s="1941"/>
      <c r="G269" s="1079"/>
      <c r="H269" s="58"/>
      <c r="I269" s="58"/>
      <c r="J269" s="58"/>
      <c r="K269" s="2475"/>
      <c r="L269" s="687"/>
      <c r="M269" s="44"/>
    </row>
    <row r="270" spans="1:13" s="47" customFormat="1" ht="20.25">
      <c r="A270" s="58"/>
      <c r="B270" s="1947"/>
      <c r="C270" s="1947"/>
      <c r="D270" s="44"/>
      <c r="E270" s="283"/>
      <c r="F270" s="1941"/>
      <c r="G270" s="1079"/>
      <c r="H270" s="58"/>
      <c r="I270" s="58"/>
      <c r="J270" s="58"/>
      <c r="K270" s="2475"/>
      <c r="L270" s="687"/>
      <c r="M270" s="44"/>
    </row>
    <row r="271" spans="1:13" s="47" customFormat="1" ht="20.25">
      <c r="A271" s="58"/>
      <c r="B271" s="1947"/>
      <c r="C271" s="1947"/>
      <c r="D271" s="44"/>
      <c r="E271" s="283"/>
      <c r="F271" s="1941"/>
      <c r="G271" s="1079"/>
      <c r="H271" s="58"/>
      <c r="I271" s="58"/>
      <c r="J271" s="58"/>
      <c r="K271" s="2475"/>
      <c r="L271" s="687"/>
      <c r="M271" s="46"/>
    </row>
    <row r="272" spans="1:13" s="47" customFormat="1" ht="20.25">
      <c r="A272" s="58"/>
      <c r="B272" s="1947"/>
      <c r="C272" s="1947"/>
      <c r="D272" s="44"/>
      <c r="E272" s="283"/>
      <c r="F272" s="1941"/>
      <c r="G272" s="1817"/>
      <c r="H272" s="58"/>
      <c r="I272" s="58"/>
      <c r="J272" s="58"/>
      <c r="K272" s="2475"/>
      <c r="L272" s="687"/>
      <c r="M272" s="46"/>
    </row>
    <row r="273" spans="1:13" s="47" customFormat="1" ht="20.25">
      <c r="A273" s="58"/>
      <c r="B273" s="1947"/>
      <c r="C273" s="1947"/>
      <c r="D273" s="44"/>
      <c r="E273" s="283"/>
      <c r="F273" s="1941"/>
      <c r="G273" s="1079"/>
      <c r="H273" s="58"/>
      <c r="I273" s="58"/>
      <c r="J273" s="58"/>
      <c r="K273" s="2475"/>
      <c r="L273" s="687"/>
      <c r="M273" s="44"/>
    </row>
    <row r="274" spans="1:13" s="47" customFormat="1" ht="20.25">
      <c r="A274" s="58"/>
      <c r="B274" s="1947"/>
      <c r="C274" s="1947"/>
      <c r="D274" s="44"/>
      <c r="E274" s="283"/>
      <c r="F274" s="1941"/>
      <c r="G274" s="1079"/>
      <c r="H274" s="58"/>
      <c r="I274" s="58"/>
      <c r="J274" s="58"/>
      <c r="K274" s="2475"/>
      <c r="L274" s="687"/>
      <c r="M274" s="44"/>
    </row>
    <row r="275" spans="1:13" s="47" customFormat="1" ht="20.25">
      <c r="A275" s="58"/>
      <c r="B275" s="1947"/>
      <c r="C275" s="1947"/>
      <c r="D275" s="44"/>
      <c r="E275" s="283"/>
      <c r="F275" s="1941"/>
      <c r="G275" s="1079"/>
      <c r="H275" s="58"/>
      <c r="I275" s="58"/>
      <c r="J275" s="58"/>
      <c r="K275" s="2475"/>
      <c r="L275" s="687"/>
      <c r="M275" s="46"/>
    </row>
    <row r="276" spans="1:13" s="47" customFormat="1" ht="20.25">
      <c r="A276" s="58"/>
      <c r="B276" s="1947"/>
      <c r="C276" s="1947"/>
      <c r="D276" s="44"/>
      <c r="E276" s="283"/>
      <c r="F276" s="1941"/>
      <c r="G276" s="1079"/>
      <c r="H276" s="58"/>
      <c r="I276" s="58"/>
      <c r="J276" s="58"/>
      <c r="K276" s="2475"/>
      <c r="L276" s="687"/>
      <c r="M276" s="44"/>
    </row>
    <row r="277" spans="1:13" s="47" customFormat="1" ht="20.25">
      <c r="A277" s="58"/>
      <c r="B277" s="1947"/>
      <c r="C277" s="1947"/>
      <c r="D277" s="44"/>
      <c r="E277" s="283"/>
      <c r="F277" s="1941"/>
      <c r="G277" s="1079"/>
      <c r="H277" s="58"/>
      <c r="I277" s="58"/>
      <c r="J277" s="58"/>
      <c r="K277" s="2475"/>
      <c r="L277" s="687"/>
      <c r="M277" s="44"/>
    </row>
    <row r="278" spans="1:13" s="47" customFormat="1" ht="20.25">
      <c r="A278" s="58"/>
      <c r="B278" s="1947"/>
      <c r="C278" s="1947"/>
      <c r="D278" s="44"/>
      <c r="E278" s="283"/>
      <c r="F278" s="1941"/>
      <c r="G278" s="1079"/>
      <c r="H278" s="58"/>
      <c r="I278" s="58"/>
      <c r="J278" s="58"/>
      <c r="K278" s="2475"/>
      <c r="L278" s="687"/>
      <c r="M278" s="46"/>
    </row>
    <row r="279" spans="1:13" s="47" customFormat="1" ht="20.25">
      <c r="A279" s="58"/>
      <c r="B279" s="1947"/>
      <c r="C279" s="1947"/>
      <c r="D279" s="44"/>
      <c r="E279" s="283"/>
      <c r="F279" s="1941"/>
      <c r="G279" s="1079"/>
      <c r="H279" s="58"/>
      <c r="I279" s="58"/>
      <c r="J279" s="58"/>
      <c r="K279" s="2475"/>
      <c r="L279" s="687"/>
      <c r="M279" s="43"/>
    </row>
    <row r="280" spans="1:13" s="47" customFormat="1" ht="20.25">
      <c r="A280" s="58"/>
      <c r="B280" s="1947"/>
      <c r="C280" s="1947"/>
      <c r="D280" s="44"/>
      <c r="E280" s="283"/>
      <c r="F280" s="1941"/>
      <c r="G280" s="1817"/>
      <c r="H280" s="58"/>
      <c r="I280" s="58"/>
      <c r="J280" s="58"/>
      <c r="K280" s="2475"/>
      <c r="L280" s="687"/>
      <c r="M280" s="44"/>
    </row>
    <row r="281" spans="1:13" s="47" customFormat="1" ht="20.25">
      <c r="A281" s="58"/>
      <c r="B281" s="1947"/>
      <c r="C281" s="1947"/>
      <c r="D281" s="44"/>
      <c r="E281" s="283"/>
      <c r="F281" s="1941"/>
      <c r="G281" s="1079"/>
      <c r="H281" s="58"/>
      <c r="I281" s="58"/>
      <c r="J281" s="58"/>
      <c r="K281" s="2475"/>
      <c r="L281" s="687"/>
      <c r="M281" s="46"/>
    </row>
    <row r="282" spans="1:13" s="47" customFormat="1" ht="20.25">
      <c r="A282" s="58"/>
      <c r="B282" s="1947"/>
      <c r="C282" s="1947"/>
      <c r="D282" s="44"/>
      <c r="E282" s="283"/>
      <c r="F282" s="1941"/>
      <c r="G282" s="1079"/>
      <c r="H282" s="58"/>
      <c r="I282" s="58"/>
      <c r="J282" s="58"/>
      <c r="K282" s="2475"/>
      <c r="L282" s="687"/>
      <c r="M282" s="44"/>
    </row>
    <row r="283" spans="1:13" ht="20.25">
      <c r="A283" s="58"/>
      <c r="B283" s="1947"/>
      <c r="C283" s="1947"/>
      <c r="D283" s="44"/>
      <c r="E283" s="283"/>
      <c r="F283" s="1941"/>
      <c r="G283" s="1079"/>
      <c r="H283" s="58"/>
      <c r="I283" s="58"/>
      <c r="J283" s="58"/>
      <c r="K283" s="2475"/>
      <c r="L283" s="687"/>
      <c r="M283" s="44"/>
    </row>
    <row r="284" spans="1:13" ht="20.25">
      <c r="A284" s="58"/>
      <c r="B284" s="1947"/>
      <c r="C284" s="1947"/>
      <c r="D284" s="44"/>
      <c r="E284" s="283"/>
      <c r="F284" s="1941"/>
      <c r="G284" s="1817"/>
      <c r="H284" s="58"/>
      <c r="I284" s="58"/>
      <c r="J284" s="58"/>
      <c r="K284" s="2475"/>
      <c r="L284" s="687"/>
      <c r="M284" s="44"/>
    </row>
    <row r="285" spans="1:13" ht="20.25">
      <c r="A285" s="58"/>
      <c r="B285" s="1947"/>
      <c r="C285" s="1947"/>
      <c r="D285" s="44"/>
      <c r="E285" s="283"/>
      <c r="F285" s="1941"/>
      <c r="G285" s="1079"/>
      <c r="H285" s="58"/>
      <c r="I285" s="58"/>
      <c r="J285" s="58"/>
      <c r="K285" s="2475"/>
      <c r="L285" s="687"/>
      <c r="M285" s="46"/>
    </row>
    <row r="286" spans="1:13" ht="20.25">
      <c r="A286" s="58"/>
      <c r="B286" s="1947"/>
      <c r="C286" s="1947"/>
      <c r="D286" s="44"/>
      <c r="E286" s="283"/>
      <c r="F286" s="1941"/>
      <c r="G286" s="1079"/>
      <c r="H286" s="58"/>
      <c r="I286" s="58"/>
      <c r="J286" s="58"/>
      <c r="K286" s="2475"/>
      <c r="L286" s="687"/>
      <c r="M286" s="44"/>
    </row>
    <row r="287" spans="1:13" ht="20.25">
      <c r="A287" s="58"/>
      <c r="B287" s="1947"/>
      <c r="C287" s="1947"/>
      <c r="D287" s="44"/>
      <c r="E287" s="283"/>
      <c r="F287" s="1941"/>
      <c r="G287" s="1079"/>
      <c r="H287" s="58"/>
      <c r="I287" s="58"/>
      <c r="J287" s="58"/>
      <c r="K287" s="2475"/>
      <c r="L287" s="687"/>
      <c r="M287" s="44"/>
    </row>
    <row r="288" spans="1:13" ht="20.25">
      <c r="A288" s="58"/>
      <c r="B288" s="1947"/>
      <c r="C288" s="1947"/>
      <c r="D288" s="44"/>
      <c r="E288" s="283"/>
      <c r="F288" s="1941"/>
      <c r="G288" s="1079"/>
      <c r="H288" s="58"/>
      <c r="I288" s="58"/>
      <c r="J288" s="58"/>
      <c r="K288" s="2475"/>
      <c r="L288" s="687"/>
      <c r="M288" s="46"/>
    </row>
    <row r="289" spans="1:13" ht="20.25">
      <c r="A289" s="58"/>
      <c r="B289" s="1947"/>
      <c r="C289" s="1947"/>
      <c r="D289" s="44"/>
      <c r="E289" s="283"/>
      <c r="F289" s="1941"/>
      <c r="G289" s="1079"/>
      <c r="H289" s="58"/>
      <c r="I289" s="58"/>
      <c r="J289" s="58"/>
      <c r="K289" s="2475"/>
      <c r="L289" s="687"/>
      <c r="M289" s="44"/>
    </row>
    <row r="290" spans="1:13" ht="20.25">
      <c r="A290" s="58"/>
      <c r="B290" s="1947"/>
      <c r="C290" s="1947"/>
      <c r="D290" s="44"/>
      <c r="E290" s="283"/>
      <c r="F290" s="1941"/>
      <c r="G290" s="1079"/>
      <c r="H290" s="58"/>
      <c r="I290" s="58"/>
      <c r="J290" s="58"/>
      <c r="K290" s="2475"/>
      <c r="L290" s="687"/>
      <c r="M290" s="46"/>
    </row>
    <row r="291" spans="1:13" ht="20.25">
      <c r="A291" s="58"/>
      <c r="B291" s="1947"/>
      <c r="C291" s="1947"/>
      <c r="D291" s="44"/>
      <c r="E291" s="283"/>
      <c r="F291" s="1941"/>
      <c r="G291" s="1079"/>
      <c r="H291" s="58"/>
      <c r="I291" s="58"/>
      <c r="J291" s="58"/>
      <c r="K291" s="2475"/>
      <c r="L291" s="687"/>
      <c r="M291" s="44"/>
    </row>
    <row r="292" spans="1:13" ht="20.25">
      <c r="A292" s="58"/>
      <c r="B292" s="1947"/>
      <c r="C292" s="1947"/>
      <c r="D292" s="44"/>
      <c r="E292" s="283"/>
      <c r="F292" s="1941"/>
      <c r="G292" s="1079"/>
      <c r="H292" s="58"/>
      <c r="I292" s="58"/>
      <c r="J292" s="58"/>
      <c r="K292" s="2475"/>
      <c r="L292" s="687"/>
      <c r="M292" s="44"/>
    </row>
    <row r="293" spans="1:13" ht="20.25">
      <c r="A293" s="58"/>
      <c r="B293" s="1947"/>
      <c r="C293" s="1947"/>
      <c r="D293" s="44"/>
      <c r="E293" s="283"/>
      <c r="F293" s="1941"/>
      <c r="G293" s="1079"/>
      <c r="H293" s="58"/>
      <c r="I293" s="58"/>
      <c r="J293" s="58"/>
      <c r="K293" s="2475"/>
      <c r="L293" s="687"/>
      <c r="M293" s="44"/>
    </row>
    <row r="294" spans="1:13" ht="20.25">
      <c r="A294" s="58"/>
      <c r="B294" s="1947"/>
      <c r="C294" s="1947"/>
      <c r="D294" s="44"/>
      <c r="E294" s="283"/>
      <c r="F294" s="1941"/>
      <c r="G294" s="1079"/>
      <c r="H294" s="58"/>
      <c r="I294" s="58"/>
      <c r="J294" s="58"/>
      <c r="K294" s="2475"/>
      <c r="L294" s="687"/>
      <c r="M294" s="46"/>
    </row>
    <row r="295" spans="1:13" ht="20.25">
      <c r="A295" s="58"/>
      <c r="B295" s="1947"/>
      <c r="C295" s="1947"/>
      <c r="D295" s="44"/>
      <c r="E295" s="283"/>
      <c r="F295" s="1941"/>
      <c r="G295" s="1079"/>
      <c r="H295" s="58"/>
      <c r="I295" s="58"/>
      <c r="J295" s="58"/>
      <c r="K295" s="2475"/>
      <c r="L295" s="687"/>
      <c r="M295" s="44"/>
    </row>
    <row r="296" spans="1:13" ht="20.25">
      <c r="A296" s="58"/>
      <c r="B296" s="1947"/>
      <c r="C296" s="1947"/>
      <c r="D296" s="44"/>
      <c r="E296" s="283"/>
      <c r="F296" s="1941"/>
      <c r="G296" s="1817"/>
      <c r="H296" s="59"/>
      <c r="I296" s="59"/>
      <c r="J296" s="59"/>
      <c r="K296" s="1236"/>
      <c r="L296" s="689"/>
      <c r="M296" s="51"/>
    </row>
    <row r="297" spans="1:13" ht="20.25">
      <c r="A297" s="58"/>
      <c r="B297" s="1947"/>
      <c r="C297" s="1947"/>
      <c r="D297" s="44"/>
      <c r="E297" s="283"/>
      <c r="F297" s="1941"/>
      <c r="G297" s="1079"/>
      <c r="H297" s="58"/>
      <c r="I297" s="58"/>
      <c r="J297" s="58"/>
      <c r="K297" s="2475"/>
      <c r="L297" s="687"/>
      <c r="M297" s="46"/>
    </row>
    <row r="298" spans="1:13" s="47" customFormat="1" ht="20.25">
      <c r="A298" s="58"/>
      <c r="B298" s="1947"/>
      <c r="C298" s="1947"/>
      <c r="D298" s="44"/>
      <c r="E298" s="283"/>
      <c r="F298" s="1941"/>
      <c r="G298" s="1817"/>
      <c r="H298" s="58"/>
      <c r="I298" s="58"/>
      <c r="J298" s="58"/>
      <c r="K298" s="2475"/>
      <c r="L298" s="687"/>
      <c r="M298" s="46"/>
    </row>
    <row r="299" spans="1:13" s="47" customFormat="1" ht="20.25">
      <c r="A299" s="58"/>
      <c r="B299" s="1947"/>
      <c r="C299" s="1947"/>
      <c r="D299" s="44"/>
      <c r="E299" s="283"/>
      <c r="F299" s="1941"/>
      <c r="G299" s="1079"/>
      <c r="H299" s="58"/>
      <c r="I299" s="58"/>
      <c r="J299" s="58"/>
      <c r="K299" s="2475"/>
      <c r="L299" s="687"/>
      <c r="M299" s="46"/>
    </row>
    <row r="300" spans="1:13" s="47" customFormat="1" ht="20.25">
      <c r="A300" s="58"/>
      <c r="B300" s="1947"/>
      <c r="C300" s="1947"/>
      <c r="D300" s="44"/>
      <c r="E300" s="283"/>
      <c r="F300" s="1941"/>
      <c r="G300" s="1079"/>
      <c r="H300" s="58"/>
      <c r="I300" s="58"/>
      <c r="J300" s="58"/>
      <c r="K300" s="2475"/>
      <c r="L300" s="687"/>
      <c r="M300" s="46"/>
    </row>
    <row r="301" spans="1:13" s="47" customFormat="1" ht="20.25">
      <c r="A301" s="58"/>
      <c r="B301" s="1947"/>
      <c r="C301" s="1947"/>
      <c r="D301" s="44"/>
      <c r="E301" s="283"/>
      <c r="F301" s="1941"/>
      <c r="G301" s="1079"/>
      <c r="H301" s="58"/>
      <c r="I301" s="58"/>
      <c r="J301" s="58"/>
      <c r="K301" s="2475"/>
      <c r="L301" s="687"/>
      <c r="M301" s="44"/>
    </row>
    <row r="302" spans="1:13" s="47" customFormat="1" ht="20.25">
      <c r="A302" s="58"/>
      <c r="B302" s="1947"/>
      <c r="C302" s="1947"/>
      <c r="D302" s="44"/>
      <c r="E302" s="283"/>
      <c r="F302" s="1941"/>
      <c r="G302" s="1079"/>
      <c r="H302" s="58"/>
      <c r="I302" s="58"/>
      <c r="J302" s="58"/>
      <c r="K302" s="2475"/>
      <c r="L302" s="687"/>
      <c r="M302" s="44"/>
    </row>
    <row r="303" spans="1:13" s="47" customFormat="1" ht="20.25">
      <c r="A303" s="58"/>
      <c r="B303" s="1947"/>
      <c r="C303" s="1947"/>
      <c r="D303" s="44"/>
      <c r="E303" s="283"/>
      <c r="F303" s="1941"/>
      <c r="G303" s="1079"/>
      <c r="H303" s="58"/>
      <c r="I303" s="58"/>
      <c r="J303" s="58"/>
      <c r="K303" s="2475"/>
      <c r="L303" s="687"/>
      <c r="M303" s="46"/>
    </row>
    <row r="304" spans="1:13" s="47" customFormat="1" ht="20.25">
      <c r="A304" s="58"/>
      <c r="B304" s="1947"/>
      <c r="C304" s="1947"/>
      <c r="D304" s="44"/>
      <c r="E304" s="283"/>
      <c r="F304" s="1941"/>
      <c r="G304" s="1817"/>
      <c r="H304" s="58"/>
      <c r="I304" s="58"/>
      <c r="J304" s="58"/>
      <c r="K304" s="2475"/>
      <c r="L304" s="687"/>
      <c r="M304" s="46"/>
    </row>
    <row r="305" spans="1:13" s="47" customFormat="1" ht="20.25">
      <c r="A305" s="58"/>
      <c r="B305" s="1947"/>
      <c r="C305" s="1947"/>
      <c r="D305" s="44"/>
      <c r="E305" s="283"/>
      <c r="F305" s="1941"/>
      <c r="G305" s="1079"/>
      <c r="H305" s="58"/>
      <c r="I305" s="58"/>
      <c r="J305" s="58"/>
      <c r="K305" s="2475"/>
      <c r="L305" s="687"/>
      <c r="M305" s="46"/>
    </row>
    <row r="306" spans="1:13" s="47" customFormat="1" ht="20.25">
      <c r="A306" s="58"/>
      <c r="B306" s="1947"/>
      <c r="C306" s="1947"/>
      <c r="D306" s="44"/>
      <c r="E306" s="283"/>
      <c r="F306" s="1941"/>
      <c r="G306" s="1079"/>
      <c r="H306" s="58"/>
      <c r="I306" s="58"/>
      <c r="J306" s="58"/>
      <c r="K306" s="2475"/>
      <c r="L306" s="687"/>
      <c r="M306" s="44"/>
    </row>
    <row r="307" spans="1:13" s="47" customFormat="1" ht="20.25">
      <c r="A307" s="58"/>
      <c r="B307" s="1947"/>
      <c r="C307" s="1947"/>
      <c r="D307" s="44"/>
      <c r="E307" s="283"/>
      <c r="F307" s="1941"/>
      <c r="G307" s="1079"/>
      <c r="H307" s="58"/>
      <c r="I307" s="58"/>
      <c r="J307" s="58"/>
      <c r="K307" s="2475"/>
      <c r="L307" s="687"/>
      <c r="M307" s="46"/>
    </row>
    <row r="308" spans="1:13" s="47" customFormat="1" ht="20.25">
      <c r="A308" s="58"/>
      <c r="B308" s="1947"/>
      <c r="C308" s="1947"/>
      <c r="D308" s="44"/>
      <c r="E308" s="283"/>
      <c r="F308" s="1941"/>
      <c r="G308" s="1079"/>
      <c r="H308" s="58"/>
      <c r="I308" s="58"/>
      <c r="J308" s="58"/>
      <c r="K308" s="2475"/>
      <c r="L308" s="687"/>
      <c r="M308" s="44"/>
    </row>
    <row r="309" spans="1:13" s="47" customFormat="1" ht="20.25">
      <c r="A309" s="58"/>
      <c r="B309" s="1947"/>
      <c r="C309" s="1947"/>
      <c r="D309" s="44"/>
      <c r="E309" s="283"/>
      <c r="F309" s="1941"/>
      <c r="G309" s="1079"/>
      <c r="H309" s="58"/>
      <c r="I309" s="58"/>
      <c r="J309" s="58"/>
      <c r="K309" s="2475"/>
      <c r="L309" s="687"/>
      <c r="M309" s="46"/>
    </row>
    <row r="310" spans="1:13" s="47" customFormat="1" ht="20.25">
      <c r="A310" s="58"/>
      <c r="B310" s="1947"/>
      <c r="C310" s="1947"/>
      <c r="D310" s="44"/>
      <c r="E310" s="283"/>
      <c r="F310" s="1941"/>
      <c r="G310" s="1079"/>
      <c r="H310" s="58"/>
      <c r="I310" s="58"/>
      <c r="J310" s="58"/>
      <c r="K310" s="2475"/>
      <c r="L310" s="687"/>
      <c r="M310" s="46"/>
    </row>
    <row r="311" spans="1:13" s="47" customFormat="1" ht="20.25">
      <c r="A311" s="58"/>
      <c r="B311" s="1947"/>
      <c r="C311" s="1947"/>
      <c r="D311" s="44"/>
      <c r="E311" s="283"/>
      <c r="F311" s="1941"/>
      <c r="G311" s="1079"/>
      <c r="H311" s="58"/>
      <c r="I311" s="58"/>
      <c r="J311" s="58"/>
      <c r="K311" s="2475"/>
      <c r="L311" s="687"/>
      <c r="M311" s="46"/>
    </row>
    <row r="312" spans="1:13" s="47" customFormat="1" ht="20.25">
      <c r="A312" s="58"/>
      <c r="B312" s="1947"/>
      <c r="C312" s="1947"/>
      <c r="D312" s="44"/>
      <c r="E312" s="283"/>
      <c r="F312" s="1941"/>
      <c r="G312" s="1079"/>
      <c r="H312" s="58"/>
      <c r="I312" s="58"/>
      <c r="J312" s="58"/>
      <c r="K312" s="2475"/>
      <c r="L312" s="687"/>
      <c r="M312" s="46"/>
    </row>
    <row r="313" spans="1:13" s="47" customFormat="1" ht="20.25">
      <c r="A313" s="58"/>
      <c r="B313" s="1947"/>
      <c r="C313" s="1947"/>
      <c r="D313" s="44"/>
      <c r="E313" s="283"/>
      <c r="F313" s="1941"/>
      <c r="G313" s="1079"/>
      <c r="H313" s="58"/>
      <c r="I313" s="58"/>
      <c r="J313" s="58"/>
      <c r="K313" s="2475"/>
      <c r="L313" s="687"/>
      <c r="M313" s="44"/>
    </row>
    <row r="314" spans="1:13" s="47" customFormat="1" ht="20.25">
      <c r="A314" s="58"/>
      <c r="B314" s="1947"/>
      <c r="C314" s="1947"/>
      <c r="D314" s="44"/>
      <c r="E314" s="283"/>
      <c r="F314" s="1941"/>
      <c r="G314" s="1817"/>
      <c r="H314" s="58"/>
      <c r="I314" s="58"/>
      <c r="J314" s="58"/>
      <c r="K314" s="2475"/>
      <c r="L314" s="687"/>
      <c r="M314" s="44"/>
    </row>
    <row r="315" spans="1:13" s="47" customFormat="1" ht="20.25">
      <c r="A315" s="58"/>
      <c r="B315" s="1947"/>
      <c r="C315" s="1947"/>
      <c r="D315" s="44"/>
      <c r="E315" s="283"/>
      <c r="F315" s="1941"/>
      <c r="G315" s="1079"/>
      <c r="H315" s="58"/>
      <c r="I315" s="58"/>
      <c r="J315" s="58"/>
      <c r="K315" s="2475"/>
      <c r="L315" s="687"/>
      <c r="M315" s="46"/>
    </row>
    <row r="316" spans="1:13" s="47" customFormat="1" ht="20.25">
      <c r="A316" s="58"/>
      <c r="B316" s="1947"/>
      <c r="C316" s="1947"/>
      <c r="D316" s="44"/>
      <c r="E316" s="283"/>
      <c r="F316" s="1941"/>
      <c r="G316" s="1079"/>
      <c r="H316" s="58"/>
      <c r="I316" s="58"/>
      <c r="J316" s="58"/>
      <c r="K316" s="2475"/>
      <c r="L316" s="687"/>
      <c r="M316" s="44"/>
    </row>
    <row r="317" spans="1:13" s="47" customFormat="1" ht="20.25">
      <c r="A317" s="58"/>
      <c r="B317" s="1947"/>
      <c r="C317" s="1947"/>
      <c r="D317" s="44"/>
      <c r="E317" s="283"/>
      <c r="F317" s="1941"/>
      <c r="G317" s="1079"/>
      <c r="H317" s="59"/>
      <c r="I317" s="59"/>
      <c r="J317" s="59"/>
      <c r="K317" s="1236"/>
      <c r="L317" s="689"/>
      <c r="M317" s="45"/>
    </row>
    <row r="318" spans="1:13" s="47" customFormat="1" ht="20.25">
      <c r="A318" s="58"/>
      <c r="B318" s="1947"/>
      <c r="C318" s="1947"/>
      <c r="D318" s="44"/>
      <c r="E318" s="283"/>
      <c r="F318" s="1941"/>
      <c r="G318" s="1079"/>
      <c r="H318" s="58"/>
      <c r="I318" s="58"/>
      <c r="J318" s="58"/>
      <c r="K318" s="2475"/>
      <c r="L318" s="687"/>
      <c r="M318" s="44"/>
    </row>
    <row r="319" spans="1:13" s="47" customFormat="1" ht="20.25">
      <c r="A319" s="58"/>
      <c r="B319" s="1947"/>
      <c r="C319" s="1947"/>
      <c r="D319" s="44"/>
      <c r="E319" s="283"/>
      <c r="F319" s="1941"/>
      <c r="G319" s="1079"/>
      <c r="H319" s="58"/>
      <c r="I319" s="58"/>
      <c r="J319" s="58"/>
      <c r="K319" s="2475"/>
      <c r="L319" s="687"/>
      <c r="M319" s="44"/>
    </row>
    <row r="320" spans="1:13" s="47" customFormat="1" ht="20.25">
      <c r="A320" s="58"/>
      <c r="B320" s="1947"/>
      <c r="C320" s="1947"/>
      <c r="D320" s="44"/>
      <c r="E320" s="283"/>
      <c r="F320" s="1941"/>
      <c r="G320" s="1817"/>
      <c r="H320" s="58"/>
      <c r="I320" s="58"/>
      <c r="J320" s="58"/>
      <c r="K320" s="2475"/>
      <c r="L320" s="687"/>
      <c r="M320" s="44"/>
    </row>
    <row r="321" spans="1:13" s="47" customFormat="1" ht="20.25">
      <c r="A321" s="58"/>
      <c r="B321" s="1947"/>
      <c r="C321" s="1947"/>
      <c r="D321" s="44"/>
      <c r="E321" s="283"/>
      <c r="F321" s="1941"/>
      <c r="G321" s="1079"/>
      <c r="H321" s="58"/>
      <c r="I321" s="58"/>
      <c r="J321" s="58"/>
      <c r="K321" s="2475"/>
      <c r="L321" s="687"/>
      <c r="M321" s="44"/>
    </row>
    <row r="322" spans="1:13" s="47" customFormat="1" ht="20.25">
      <c r="A322" s="58"/>
      <c r="B322" s="1947"/>
      <c r="C322" s="1947"/>
      <c r="D322" s="44"/>
      <c r="E322" s="283"/>
      <c r="F322" s="1941"/>
      <c r="G322" s="1079"/>
      <c r="H322" s="58"/>
      <c r="I322" s="58"/>
      <c r="J322" s="58"/>
      <c r="K322" s="2475"/>
      <c r="L322" s="687"/>
      <c r="M322" s="44"/>
    </row>
    <row r="323" spans="1:13" s="47" customFormat="1" ht="20.25">
      <c r="A323" s="58"/>
      <c r="B323" s="1947"/>
      <c r="C323" s="1947"/>
      <c r="D323" s="44"/>
      <c r="E323" s="283"/>
      <c r="F323" s="1941"/>
      <c r="G323" s="1079"/>
      <c r="H323" s="58"/>
      <c r="I323" s="58"/>
      <c r="J323" s="58"/>
      <c r="K323" s="2475"/>
      <c r="L323" s="687"/>
      <c r="M323" s="44"/>
    </row>
    <row r="324" spans="1:13" s="47" customFormat="1" ht="20.25">
      <c r="A324" s="58"/>
      <c r="B324" s="1947"/>
      <c r="C324" s="1947"/>
      <c r="D324" s="44"/>
      <c r="E324" s="283"/>
      <c r="F324" s="1941"/>
      <c r="G324" s="1079"/>
      <c r="H324" s="58"/>
      <c r="I324" s="58"/>
      <c r="J324" s="58"/>
      <c r="K324" s="2475"/>
      <c r="L324" s="687"/>
      <c r="M324" s="44"/>
    </row>
    <row r="325" spans="1:13" s="47" customFormat="1" ht="20.25">
      <c r="A325" s="58"/>
      <c r="B325" s="1947"/>
      <c r="C325" s="1947"/>
      <c r="D325" s="44"/>
      <c r="E325" s="283"/>
      <c r="F325" s="1941"/>
      <c r="G325" s="1818"/>
      <c r="H325" s="59"/>
      <c r="I325" s="59"/>
      <c r="J325" s="59"/>
      <c r="K325" s="2475"/>
      <c r="L325" s="687"/>
      <c r="M325" s="41"/>
    </row>
    <row r="326" spans="1:13" s="47" customFormat="1" ht="20.25">
      <c r="A326" s="58"/>
      <c r="B326" s="1947"/>
      <c r="C326" s="1947"/>
      <c r="D326" s="44"/>
      <c r="E326" s="283"/>
      <c r="F326" s="1941"/>
      <c r="G326" s="1079"/>
      <c r="H326" s="58"/>
      <c r="I326" s="58"/>
      <c r="J326" s="58"/>
      <c r="K326" s="2475"/>
      <c r="L326" s="687"/>
      <c r="M326" s="44"/>
    </row>
    <row r="327" spans="1:13" ht="20.25">
      <c r="A327" s="58"/>
      <c r="B327" s="1947"/>
      <c r="C327" s="1947"/>
      <c r="D327" s="44"/>
      <c r="E327" s="283"/>
      <c r="F327" s="1941"/>
      <c r="G327" s="1079"/>
      <c r="H327" s="58"/>
      <c r="I327" s="58"/>
      <c r="J327" s="58"/>
      <c r="K327" s="2475"/>
      <c r="L327" s="687"/>
      <c r="M327" s="44"/>
    </row>
    <row r="328" spans="1:13" ht="20.25">
      <c r="A328" s="58"/>
      <c r="B328" s="1947"/>
      <c r="C328" s="1947"/>
      <c r="D328" s="44"/>
      <c r="E328" s="283"/>
      <c r="F328" s="1941"/>
      <c r="G328" s="1079"/>
      <c r="H328" s="58"/>
      <c r="I328" s="58"/>
      <c r="J328" s="58"/>
      <c r="K328" s="2475"/>
      <c r="L328" s="687"/>
      <c r="M328" s="46"/>
    </row>
    <row r="329" spans="1:13" ht="20.25">
      <c r="A329" s="58"/>
      <c r="B329" s="1947"/>
      <c r="C329" s="1947"/>
      <c r="D329" s="44"/>
      <c r="E329" s="283"/>
      <c r="F329" s="1941"/>
      <c r="G329" s="1079"/>
      <c r="H329" s="58"/>
      <c r="I329" s="58"/>
      <c r="J329" s="58"/>
      <c r="K329" s="2475"/>
      <c r="L329" s="687"/>
      <c r="M329" s="44"/>
    </row>
    <row r="330" spans="1:13" ht="20.25">
      <c r="A330" s="58"/>
      <c r="B330" s="1947"/>
      <c r="C330" s="1947"/>
      <c r="D330" s="44"/>
      <c r="E330" s="283"/>
      <c r="F330" s="1941"/>
      <c r="G330" s="1079"/>
      <c r="H330" s="58"/>
      <c r="I330" s="58"/>
      <c r="J330" s="58"/>
      <c r="K330" s="2475"/>
      <c r="L330" s="687"/>
      <c r="M330" s="44"/>
    </row>
    <row r="331" spans="1:13" ht="20.25">
      <c r="A331" s="58"/>
      <c r="B331" s="1947"/>
      <c r="C331" s="1947"/>
      <c r="D331" s="44"/>
      <c r="E331" s="283"/>
      <c r="F331" s="1941"/>
      <c r="G331" s="1079"/>
      <c r="H331" s="58"/>
      <c r="I331" s="58"/>
      <c r="J331" s="58"/>
      <c r="K331" s="2475"/>
      <c r="L331" s="687"/>
      <c r="M331" s="44"/>
    </row>
    <row r="332" spans="1:13" ht="20.25">
      <c r="A332" s="58"/>
      <c r="B332" s="1947"/>
      <c r="C332" s="1947"/>
      <c r="D332" s="44"/>
      <c r="E332" s="283"/>
      <c r="F332" s="1941"/>
      <c r="G332" s="1079"/>
      <c r="H332" s="58"/>
      <c r="I332" s="58"/>
      <c r="J332" s="58"/>
      <c r="K332" s="2475"/>
      <c r="L332" s="687"/>
      <c r="M332" s="44"/>
    </row>
    <row r="333" spans="1:13" ht="20.25">
      <c r="A333" s="58"/>
      <c r="B333" s="1947"/>
      <c r="C333" s="1947"/>
      <c r="D333" s="44"/>
      <c r="E333" s="283"/>
      <c r="F333" s="1941"/>
      <c r="G333" s="1079"/>
      <c r="H333" s="58"/>
      <c r="I333" s="58"/>
      <c r="J333" s="58"/>
      <c r="K333" s="2475"/>
      <c r="L333" s="687"/>
      <c r="M333" s="44"/>
    </row>
    <row r="334" spans="1:13" ht="20.25">
      <c r="A334" s="58"/>
      <c r="B334" s="1947"/>
      <c r="C334" s="1947"/>
      <c r="D334" s="44"/>
      <c r="E334" s="283"/>
      <c r="F334" s="1941"/>
      <c r="G334" s="1817"/>
      <c r="H334" s="58"/>
      <c r="I334" s="58"/>
      <c r="J334" s="58"/>
      <c r="K334" s="2475"/>
      <c r="L334" s="687"/>
      <c r="M334" s="44"/>
    </row>
    <row r="335" spans="1:13" ht="20.25">
      <c r="A335" s="58"/>
      <c r="B335" s="1947"/>
      <c r="C335" s="1947"/>
      <c r="D335" s="44"/>
      <c r="E335" s="283"/>
      <c r="F335" s="1941"/>
      <c r="G335" s="1079"/>
      <c r="H335" s="58"/>
      <c r="I335" s="58"/>
      <c r="J335" s="58"/>
      <c r="K335" s="2475"/>
      <c r="L335" s="687"/>
      <c r="M335" s="44"/>
    </row>
    <row r="336" spans="1:13" ht="20.25">
      <c r="A336" s="58"/>
      <c r="B336" s="1947"/>
      <c r="C336" s="1947"/>
      <c r="D336" s="44"/>
      <c r="E336" s="283"/>
      <c r="F336" s="1941"/>
      <c r="G336" s="1079"/>
      <c r="H336" s="58"/>
      <c r="I336" s="58"/>
      <c r="J336" s="58"/>
      <c r="K336" s="2475"/>
      <c r="L336" s="687"/>
      <c r="M336" s="46"/>
    </row>
    <row r="337" spans="1:13" ht="20.25">
      <c r="A337" s="58"/>
      <c r="B337" s="1947"/>
      <c r="C337" s="1947"/>
      <c r="D337" s="44"/>
      <c r="E337" s="283"/>
      <c r="F337" s="1941"/>
      <c r="G337" s="1079"/>
      <c r="H337" s="58"/>
      <c r="I337" s="58"/>
      <c r="J337" s="58"/>
      <c r="K337" s="2475"/>
      <c r="L337" s="687"/>
      <c r="M337" s="44"/>
    </row>
    <row r="338" spans="1:13" ht="20.25">
      <c r="A338" s="58"/>
      <c r="B338" s="1947"/>
      <c r="C338" s="1947"/>
      <c r="D338" s="44"/>
      <c r="E338" s="283"/>
      <c r="F338" s="1941"/>
      <c r="G338" s="1817"/>
      <c r="H338" s="58"/>
      <c r="I338" s="58"/>
      <c r="J338" s="58"/>
      <c r="K338" s="2475"/>
      <c r="L338" s="687"/>
      <c r="M338" s="44"/>
    </row>
    <row r="339" spans="1:13" s="42" customFormat="1" ht="20.25">
      <c r="A339" s="58"/>
      <c r="B339" s="1947"/>
      <c r="C339" s="1947"/>
      <c r="D339" s="44"/>
      <c r="E339" s="283"/>
      <c r="F339" s="1941"/>
      <c r="G339" s="1817"/>
      <c r="H339" s="58"/>
      <c r="I339" s="58"/>
      <c r="J339" s="58"/>
      <c r="K339" s="2475"/>
      <c r="L339" s="687"/>
      <c r="M339" s="44"/>
    </row>
    <row r="340" spans="1:13" ht="20.25">
      <c r="A340" s="58"/>
      <c r="B340" s="1947"/>
      <c r="C340" s="1947"/>
      <c r="D340" s="44"/>
      <c r="E340" s="283"/>
      <c r="F340" s="1941"/>
      <c r="G340" s="1079"/>
      <c r="H340" s="58"/>
      <c r="I340" s="58"/>
      <c r="J340" s="58"/>
      <c r="K340" s="2475"/>
      <c r="L340" s="687"/>
      <c r="M340" s="46"/>
    </row>
    <row r="341" spans="1:13" ht="20.25">
      <c r="A341" s="58"/>
      <c r="B341" s="1947"/>
      <c r="C341" s="1947"/>
      <c r="D341" s="44"/>
      <c r="E341" s="283"/>
      <c r="F341" s="1941"/>
      <c r="G341" s="1817"/>
      <c r="H341" s="58"/>
      <c r="I341" s="58"/>
      <c r="J341" s="58"/>
      <c r="K341" s="2475"/>
      <c r="L341" s="687"/>
      <c r="M341" s="44"/>
    </row>
    <row r="342" spans="1:13" ht="20.25">
      <c r="A342" s="58"/>
      <c r="B342" s="1947"/>
      <c r="C342" s="1947"/>
      <c r="D342" s="44"/>
      <c r="E342" s="283"/>
      <c r="F342" s="1941"/>
      <c r="G342" s="1079"/>
      <c r="H342" s="58"/>
      <c r="I342" s="58"/>
      <c r="J342" s="58"/>
      <c r="K342" s="2475"/>
      <c r="L342" s="687"/>
      <c r="M342" s="46"/>
    </row>
    <row r="343" spans="1:13" ht="20.25">
      <c r="A343" s="58"/>
      <c r="B343" s="1947"/>
      <c r="C343" s="1947"/>
      <c r="D343" s="44"/>
      <c r="E343" s="283"/>
      <c r="F343" s="1941"/>
      <c r="G343" s="1079"/>
      <c r="H343" s="58"/>
      <c r="I343" s="58"/>
      <c r="J343" s="58"/>
      <c r="K343" s="2475"/>
      <c r="L343" s="687"/>
      <c r="M343" s="46"/>
    </row>
    <row r="344" spans="1:13" ht="20.25">
      <c r="A344" s="58"/>
      <c r="B344" s="1947"/>
      <c r="C344" s="1947"/>
      <c r="D344" s="44"/>
      <c r="E344" s="283"/>
      <c r="F344" s="1941"/>
      <c r="G344" s="1079"/>
      <c r="H344" s="58"/>
      <c r="I344" s="58"/>
      <c r="J344" s="58"/>
      <c r="K344" s="2475"/>
      <c r="L344" s="687"/>
      <c r="M344" s="44"/>
    </row>
    <row r="345" spans="1:13" ht="18.75" customHeight="1">
      <c r="A345" s="58"/>
      <c r="B345" s="1947"/>
      <c r="C345" s="1947"/>
      <c r="D345" s="44"/>
      <c r="E345" s="283"/>
      <c r="F345" s="1941"/>
      <c r="G345" s="1079"/>
      <c r="H345" s="58"/>
      <c r="I345" s="58"/>
      <c r="J345" s="58"/>
      <c r="K345" s="2475"/>
      <c r="L345" s="687"/>
      <c r="M345" s="46"/>
    </row>
    <row r="346" spans="1:13" ht="20.25">
      <c r="A346" s="58"/>
      <c r="B346" s="1947"/>
      <c r="C346" s="1947"/>
      <c r="D346" s="44"/>
      <c r="E346" s="283"/>
      <c r="F346" s="1941"/>
      <c r="G346" s="1079"/>
      <c r="H346" s="58"/>
      <c r="I346" s="58"/>
      <c r="J346" s="58"/>
      <c r="K346" s="2475"/>
      <c r="L346" s="687"/>
      <c r="M346" s="44"/>
    </row>
    <row r="347" spans="1:13" ht="20.25">
      <c r="A347" s="58"/>
      <c r="B347" s="1947"/>
      <c r="C347" s="1947"/>
      <c r="D347" s="44"/>
      <c r="E347" s="283"/>
      <c r="F347" s="1941"/>
      <c r="G347" s="1817"/>
      <c r="H347" s="58"/>
      <c r="I347" s="58"/>
      <c r="J347" s="58"/>
      <c r="K347" s="2475"/>
      <c r="L347" s="687"/>
      <c r="M347" s="46"/>
    </row>
    <row r="348" spans="1:13" ht="20.25">
      <c r="A348" s="58"/>
      <c r="B348" s="1947"/>
      <c r="C348" s="1947"/>
      <c r="D348" s="44"/>
      <c r="E348" s="283"/>
      <c r="F348" s="1941"/>
      <c r="G348" s="1079"/>
      <c r="H348" s="58"/>
      <c r="I348" s="58"/>
      <c r="J348" s="58"/>
      <c r="K348" s="2475"/>
      <c r="L348" s="687"/>
      <c r="M348" s="46"/>
    </row>
    <row r="349" spans="1:13" ht="20.25">
      <c r="A349" s="58"/>
      <c r="B349" s="1947"/>
      <c r="C349" s="1947"/>
      <c r="D349" s="44"/>
      <c r="E349" s="283"/>
      <c r="F349" s="1941"/>
      <c r="G349" s="1079"/>
      <c r="H349" s="58"/>
      <c r="I349" s="58"/>
      <c r="J349" s="58"/>
      <c r="K349" s="2475"/>
      <c r="L349" s="687"/>
      <c r="M349" s="46"/>
    </row>
    <row r="350" spans="1:13" ht="20.25">
      <c r="A350" s="58"/>
      <c r="B350" s="1947"/>
      <c r="C350" s="1947"/>
      <c r="D350" s="44"/>
      <c r="E350" s="283"/>
      <c r="F350" s="1941"/>
      <c r="G350" s="1817"/>
      <c r="H350" s="191"/>
      <c r="I350" s="191"/>
      <c r="J350" s="191"/>
      <c r="K350" s="2475"/>
      <c r="L350" s="687"/>
      <c r="M350" s="41"/>
    </row>
    <row r="351" spans="1:13" ht="20.25">
      <c r="A351" s="58"/>
      <c r="B351" s="1947"/>
      <c r="C351" s="1947"/>
      <c r="D351" s="44"/>
      <c r="E351" s="283"/>
      <c r="F351" s="1941"/>
      <c r="G351" s="1079"/>
      <c r="H351" s="58"/>
      <c r="I351" s="58"/>
      <c r="J351" s="58"/>
      <c r="K351" s="2475"/>
      <c r="L351" s="687"/>
      <c r="M351" s="44"/>
    </row>
    <row r="352" spans="1:13" ht="20.25">
      <c r="A352" s="58"/>
      <c r="B352" s="1947"/>
      <c r="C352" s="1947"/>
      <c r="D352" s="44"/>
      <c r="E352" s="283"/>
      <c r="F352" s="1941"/>
      <c r="G352" s="1817"/>
      <c r="H352" s="58"/>
      <c r="I352" s="58"/>
      <c r="J352" s="58"/>
      <c r="K352" s="2475"/>
      <c r="L352" s="687"/>
      <c r="M352" s="44"/>
    </row>
    <row r="353" spans="1:13" ht="20.25">
      <c r="A353" s="58"/>
      <c r="B353" s="1947"/>
      <c r="C353" s="1947"/>
      <c r="D353" s="44"/>
      <c r="E353" s="283"/>
      <c r="F353" s="1941"/>
      <c r="G353" s="1079"/>
      <c r="H353" s="58"/>
      <c r="I353" s="58"/>
      <c r="J353" s="58"/>
      <c r="K353" s="2475"/>
      <c r="L353" s="687"/>
      <c r="M353" s="46"/>
    </row>
    <row r="354" spans="1:13" ht="20.25">
      <c r="A354" s="58"/>
      <c r="B354" s="1947"/>
      <c r="C354" s="1947"/>
      <c r="D354" s="44"/>
      <c r="E354" s="283"/>
      <c r="F354" s="1941"/>
      <c r="G354" s="1817"/>
      <c r="H354" s="191"/>
      <c r="I354" s="191"/>
      <c r="J354" s="191"/>
      <c r="K354" s="2475"/>
      <c r="L354" s="687"/>
      <c r="M354" s="41"/>
    </row>
    <row r="355" spans="1:13" ht="20.25">
      <c r="A355" s="58"/>
      <c r="B355" s="1947"/>
      <c r="C355" s="1947"/>
      <c r="D355" s="44"/>
      <c r="E355" s="283"/>
      <c r="F355" s="1941"/>
      <c r="G355" s="1079"/>
      <c r="H355" s="58"/>
      <c r="I355" s="58"/>
      <c r="J355" s="58"/>
      <c r="K355" s="2475"/>
      <c r="L355" s="687"/>
      <c r="M355" s="44"/>
    </row>
    <row r="356" spans="1:13" ht="20.25">
      <c r="A356" s="58"/>
      <c r="B356" s="1947"/>
      <c r="C356" s="1947"/>
      <c r="D356" s="44"/>
      <c r="E356" s="283"/>
      <c r="F356" s="1941"/>
      <c r="G356" s="1079"/>
      <c r="H356" s="58"/>
      <c r="I356" s="58"/>
      <c r="J356" s="58"/>
      <c r="K356" s="2475"/>
      <c r="L356" s="687"/>
      <c r="M356" s="44"/>
    </row>
    <row r="357" spans="1:13" ht="20.25">
      <c r="A357" s="58"/>
      <c r="B357" s="1947"/>
      <c r="C357" s="1947"/>
      <c r="D357" s="44"/>
      <c r="E357" s="283"/>
      <c r="F357" s="1941"/>
      <c r="G357" s="1079"/>
      <c r="H357" s="58"/>
      <c r="I357" s="58"/>
      <c r="J357" s="58"/>
      <c r="K357" s="2475"/>
      <c r="L357" s="687"/>
      <c r="M357" s="46"/>
    </row>
    <row r="358" spans="1:13" ht="20.25">
      <c r="A358" s="58"/>
      <c r="B358" s="1947"/>
      <c r="C358" s="1947"/>
      <c r="D358" s="44"/>
      <c r="E358" s="283"/>
      <c r="F358" s="1941"/>
      <c r="G358" s="1079"/>
      <c r="H358" s="58"/>
      <c r="I358" s="58"/>
      <c r="J358" s="58"/>
      <c r="K358" s="2475"/>
      <c r="L358" s="687"/>
      <c r="M358" s="44"/>
    </row>
    <row r="359" spans="1:13" ht="20.25">
      <c r="A359" s="58"/>
      <c r="B359" s="1947"/>
      <c r="C359" s="1947"/>
      <c r="D359" s="44"/>
      <c r="E359" s="283"/>
      <c r="F359" s="1941"/>
      <c r="G359" s="1079"/>
      <c r="H359" s="58"/>
      <c r="I359" s="58"/>
      <c r="J359" s="58"/>
      <c r="K359" s="2475"/>
      <c r="L359" s="687"/>
      <c r="M359" s="46"/>
    </row>
    <row r="360" spans="1:13" ht="20.25">
      <c r="A360" s="58"/>
      <c r="B360" s="1947"/>
      <c r="C360" s="1947"/>
      <c r="D360" s="44"/>
      <c r="E360" s="283"/>
      <c r="F360" s="1941"/>
      <c r="G360" s="1079"/>
      <c r="H360" s="58"/>
      <c r="I360" s="58"/>
      <c r="J360" s="58"/>
      <c r="K360" s="2475"/>
      <c r="L360" s="687"/>
      <c r="M360" s="46"/>
    </row>
    <row r="361" spans="1:13" ht="20.25">
      <c r="A361" s="58"/>
      <c r="B361" s="1947"/>
      <c r="C361" s="1947"/>
      <c r="D361" s="44"/>
      <c r="E361" s="283"/>
      <c r="F361" s="1941"/>
      <c r="G361" s="1079"/>
      <c r="H361" s="58"/>
      <c r="I361" s="58"/>
      <c r="J361" s="58"/>
      <c r="K361" s="2475"/>
      <c r="L361" s="687"/>
      <c r="M361" s="44"/>
    </row>
    <row r="362" spans="1:13" ht="20.25">
      <c r="A362" s="58"/>
      <c r="B362" s="1947"/>
      <c r="C362" s="1947"/>
      <c r="D362" s="44"/>
      <c r="E362" s="283"/>
      <c r="F362" s="1941"/>
      <c r="G362" s="1079"/>
      <c r="H362" s="58"/>
      <c r="I362" s="58"/>
      <c r="J362" s="58"/>
      <c r="K362" s="2475"/>
      <c r="L362" s="687"/>
      <c r="M362" s="46"/>
    </row>
    <row r="363" spans="1:13" ht="20.25">
      <c r="A363" s="58"/>
      <c r="B363" s="1947"/>
      <c r="C363" s="1947"/>
      <c r="D363" s="44"/>
      <c r="E363" s="283"/>
      <c r="F363" s="1941"/>
      <c r="G363" s="1079"/>
      <c r="H363" s="58"/>
      <c r="I363" s="58"/>
      <c r="J363" s="58"/>
      <c r="K363" s="2475"/>
      <c r="L363" s="687"/>
      <c r="M363" s="44"/>
    </row>
    <row r="364" spans="1:13" ht="20.25">
      <c r="A364" s="58"/>
      <c r="B364" s="1947"/>
      <c r="C364" s="1947"/>
      <c r="D364" s="44"/>
      <c r="E364" s="283"/>
      <c r="F364" s="1941"/>
      <c r="G364" s="1079"/>
      <c r="H364" s="58"/>
      <c r="I364" s="58"/>
      <c r="J364" s="58"/>
      <c r="K364" s="2475"/>
      <c r="L364" s="687"/>
      <c r="M364" s="44"/>
    </row>
    <row r="365" spans="1:13" ht="20.25">
      <c r="A365" s="58"/>
      <c r="B365" s="1947"/>
      <c r="C365" s="1947"/>
      <c r="D365" s="44"/>
      <c r="E365" s="283"/>
      <c r="F365" s="1941"/>
      <c r="G365" s="1079"/>
      <c r="H365" s="58"/>
      <c r="I365" s="58"/>
      <c r="J365" s="58"/>
      <c r="K365" s="2475"/>
      <c r="L365" s="687"/>
      <c r="M365" s="46"/>
    </row>
    <row r="366" spans="1:13" ht="20.25">
      <c r="A366" s="58"/>
      <c r="B366" s="1947"/>
      <c r="C366" s="1947"/>
      <c r="D366" s="44"/>
      <c r="E366" s="283"/>
      <c r="F366" s="1941"/>
      <c r="G366" s="1079"/>
      <c r="H366" s="58"/>
      <c r="I366" s="58"/>
      <c r="J366" s="58"/>
      <c r="K366" s="2475"/>
      <c r="L366" s="687"/>
      <c r="M366" s="44"/>
    </row>
    <row r="367" spans="1:13" ht="20.25">
      <c r="A367" s="58"/>
      <c r="B367" s="1947"/>
      <c r="C367" s="1947"/>
      <c r="D367" s="44"/>
      <c r="E367" s="283"/>
      <c r="F367" s="1941"/>
      <c r="G367" s="1079"/>
      <c r="H367" s="58"/>
      <c r="I367" s="58"/>
      <c r="J367" s="58"/>
      <c r="K367" s="2475"/>
      <c r="L367" s="687"/>
      <c r="M367" s="46"/>
    </row>
    <row r="368" spans="1:13" ht="20.25">
      <c r="A368" s="58"/>
      <c r="B368" s="1947"/>
      <c r="C368" s="1947"/>
      <c r="D368" s="44"/>
      <c r="E368" s="283"/>
      <c r="F368" s="1941"/>
      <c r="G368" s="1817"/>
      <c r="H368" s="58"/>
      <c r="I368" s="58"/>
      <c r="J368" s="58"/>
      <c r="K368" s="2475"/>
      <c r="L368" s="687"/>
      <c r="M368" s="46"/>
    </row>
    <row r="369" spans="1:13" ht="20.25">
      <c r="A369" s="58"/>
      <c r="B369" s="1947"/>
      <c r="C369" s="1947"/>
      <c r="D369" s="44"/>
      <c r="E369" s="283"/>
      <c r="F369" s="1941"/>
      <c r="G369" s="1079"/>
      <c r="H369" s="58"/>
      <c r="I369" s="58"/>
      <c r="J369" s="58"/>
      <c r="K369" s="2475"/>
      <c r="L369" s="687"/>
      <c r="M369" s="44"/>
    </row>
    <row r="370" spans="1:13" ht="20.25">
      <c r="A370" s="58"/>
      <c r="B370" s="1947"/>
      <c r="C370" s="1947"/>
      <c r="D370" s="44"/>
      <c r="E370" s="283"/>
      <c r="F370" s="1941"/>
      <c r="G370" s="1079"/>
      <c r="H370" s="191"/>
      <c r="I370" s="191"/>
      <c r="J370" s="191"/>
      <c r="K370" s="2475"/>
      <c r="L370" s="687"/>
      <c r="M370" s="41"/>
    </row>
    <row r="371" spans="1:13" ht="20.25">
      <c r="A371" s="58"/>
      <c r="B371" s="1947"/>
      <c r="C371" s="1947"/>
      <c r="D371" s="44"/>
      <c r="E371" s="283"/>
      <c r="F371" s="1941"/>
      <c r="G371" s="1079"/>
      <c r="H371" s="58"/>
      <c r="I371" s="58"/>
      <c r="J371" s="58"/>
      <c r="K371" s="2475"/>
      <c r="L371" s="687"/>
      <c r="M371" s="46"/>
    </row>
    <row r="372" spans="1:13" ht="20.25">
      <c r="A372" s="58"/>
      <c r="B372" s="1947"/>
      <c r="C372" s="1947"/>
      <c r="D372" s="44"/>
      <c r="E372" s="283"/>
      <c r="F372" s="1941"/>
      <c r="G372" s="1079"/>
      <c r="H372" s="191"/>
      <c r="I372" s="191"/>
      <c r="J372" s="191"/>
      <c r="K372" s="2475"/>
      <c r="L372" s="687"/>
      <c r="M372" s="41"/>
    </row>
    <row r="373" spans="1:13" ht="20.25">
      <c r="A373" s="58"/>
      <c r="B373" s="1947"/>
      <c r="C373" s="1947"/>
      <c r="D373" s="44"/>
      <c r="E373" s="283"/>
      <c r="F373" s="1941"/>
      <c r="G373" s="1079"/>
      <c r="H373" s="58"/>
      <c r="I373" s="58"/>
      <c r="J373" s="58"/>
      <c r="K373" s="2475"/>
      <c r="L373" s="687"/>
      <c r="M373" s="46"/>
    </row>
    <row r="374" spans="1:13" ht="20.25">
      <c r="A374" s="58"/>
      <c r="B374" s="1947"/>
      <c r="C374" s="1947"/>
      <c r="D374" s="44"/>
      <c r="E374" s="283"/>
      <c r="F374" s="1941"/>
      <c r="G374" s="1079"/>
      <c r="H374" s="58"/>
      <c r="I374" s="58"/>
      <c r="J374" s="58"/>
      <c r="K374" s="2475"/>
      <c r="L374" s="687"/>
      <c r="M374" s="46"/>
    </row>
    <row r="375" spans="1:13" ht="20.25">
      <c r="A375" s="58"/>
      <c r="B375" s="1947"/>
      <c r="C375" s="1947"/>
      <c r="D375" s="44"/>
      <c r="E375" s="283"/>
      <c r="F375" s="1941"/>
      <c r="G375" s="1079"/>
      <c r="H375" s="191"/>
      <c r="I375" s="191"/>
      <c r="J375" s="191"/>
      <c r="K375" s="2475"/>
      <c r="L375" s="687"/>
      <c r="M375" s="41"/>
    </row>
    <row r="376" spans="1:13" ht="20.25">
      <c r="A376" s="58"/>
      <c r="B376" s="1947"/>
      <c r="C376" s="1947"/>
      <c r="D376" s="44"/>
      <c r="E376" s="283"/>
      <c r="F376" s="1941"/>
      <c r="G376" s="1079"/>
      <c r="H376" s="58"/>
      <c r="I376" s="58"/>
      <c r="J376" s="58"/>
      <c r="K376" s="2475"/>
      <c r="L376" s="687"/>
      <c r="M376" s="46"/>
    </row>
    <row r="377" spans="1:13" ht="20.25">
      <c r="A377" s="58"/>
      <c r="B377" s="1947"/>
      <c r="C377" s="1947"/>
      <c r="D377" s="44"/>
      <c r="E377" s="283"/>
      <c r="F377" s="1941"/>
      <c r="G377" s="1079"/>
      <c r="H377" s="58"/>
      <c r="I377" s="58"/>
      <c r="J377" s="58"/>
      <c r="K377" s="2475"/>
      <c r="L377" s="687"/>
      <c r="M377" s="46"/>
    </row>
    <row r="378" spans="1:13" ht="20.25">
      <c r="A378" s="58"/>
      <c r="B378" s="1947"/>
      <c r="C378" s="1947"/>
      <c r="D378" s="44"/>
      <c r="E378" s="283"/>
      <c r="F378" s="1941"/>
      <c r="G378" s="1079"/>
      <c r="H378" s="58"/>
      <c r="I378" s="58"/>
      <c r="J378" s="58"/>
      <c r="K378" s="2475"/>
      <c r="L378" s="687"/>
      <c r="M378" s="44"/>
    </row>
    <row r="379" spans="1:13" ht="20.25">
      <c r="A379" s="58"/>
      <c r="B379" s="1947"/>
      <c r="C379" s="1947"/>
      <c r="D379" s="44"/>
      <c r="E379" s="283"/>
      <c r="F379" s="1941"/>
      <c r="G379" s="1079"/>
      <c r="H379" s="58"/>
      <c r="I379" s="58"/>
      <c r="J379" s="58"/>
      <c r="K379" s="2475"/>
      <c r="L379" s="687"/>
      <c r="M379" s="44"/>
    </row>
    <row r="380" spans="1:13" ht="20.25">
      <c r="A380" s="58"/>
      <c r="B380" s="1947"/>
      <c r="C380" s="1947"/>
      <c r="D380" s="44"/>
      <c r="E380" s="283"/>
      <c r="F380" s="1941"/>
      <c r="G380" s="1079"/>
      <c r="H380" s="58"/>
      <c r="I380" s="58"/>
      <c r="J380" s="58"/>
      <c r="K380" s="2475"/>
      <c r="L380" s="687"/>
      <c r="M380" s="46"/>
    </row>
    <row r="381" spans="1:13" ht="20.25">
      <c r="A381" s="58"/>
      <c r="B381" s="1947"/>
      <c r="C381" s="1947"/>
      <c r="D381" s="44"/>
      <c r="E381" s="283"/>
      <c r="F381" s="1941"/>
      <c r="G381" s="1079"/>
      <c r="H381" s="58"/>
      <c r="I381" s="58"/>
      <c r="J381" s="58"/>
      <c r="K381" s="2475"/>
      <c r="L381" s="687"/>
      <c r="M381" s="44"/>
    </row>
    <row r="382" spans="1:13" ht="20.25">
      <c r="A382" s="58"/>
      <c r="B382" s="1947"/>
      <c r="C382" s="1947"/>
      <c r="D382" s="44"/>
      <c r="E382" s="283"/>
      <c r="F382" s="1941"/>
      <c r="G382" s="1079"/>
      <c r="H382" s="58"/>
      <c r="I382" s="58"/>
      <c r="J382" s="58"/>
      <c r="K382" s="2475"/>
      <c r="L382" s="687"/>
      <c r="M382" s="46"/>
    </row>
    <row r="383" spans="1:13" ht="20.25">
      <c r="A383" s="58"/>
      <c r="B383" s="1947"/>
      <c r="C383" s="1947"/>
      <c r="D383" s="44"/>
      <c r="E383" s="283"/>
      <c r="F383" s="1941"/>
      <c r="G383" s="1079"/>
      <c r="H383" s="58"/>
      <c r="I383" s="58"/>
      <c r="J383" s="58"/>
      <c r="K383" s="2475"/>
      <c r="L383" s="687"/>
      <c r="M383" s="44"/>
    </row>
    <row r="384" spans="1:13" ht="20.25">
      <c r="A384" s="58"/>
      <c r="B384" s="1947"/>
      <c r="C384" s="1947"/>
      <c r="D384" s="44"/>
      <c r="E384" s="283"/>
      <c r="F384" s="1941"/>
      <c r="G384" s="1817"/>
      <c r="H384" s="191"/>
      <c r="I384" s="191"/>
      <c r="J384" s="191"/>
      <c r="K384" s="2475"/>
      <c r="L384" s="687"/>
      <c r="M384" s="43"/>
    </row>
    <row r="385" spans="1:14" ht="20.25">
      <c r="A385" s="58"/>
      <c r="B385" s="1947"/>
      <c r="C385" s="1947"/>
      <c r="D385" s="44"/>
      <c r="E385" s="283"/>
      <c r="F385" s="1941"/>
      <c r="G385" s="1079"/>
      <c r="H385" s="58"/>
      <c r="I385" s="58"/>
      <c r="J385" s="58"/>
      <c r="K385" s="2475"/>
      <c r="L385" s="687"/>
      <c r="M385" s="46"/>
    </row>
    <row r="386" spans="1:14" ht="20.25">
      <c r="A386" s="58"/>
      <c r="B386" s="1947"/>
      <c r="C386" s="1947"/>
      <c r="D386" s="44"/>
      <c r="E386" s="283"/>
      <c r="F386" s="1941"/>
      <c r="G386" s="1079"/>
      <c r="H386" s="58"/>
      <c r="I386" s="58"/>
      <c r="J386" s="58"/>
      <c r="K386" s="2475"/>
      <c r="L386" s="687"/>
      <c r="M386" s="44"/>
    </row>
    <row r="387" spans="1:14" ht="20.25">
      <c r="A387" s="58"/>
      <c r="B387" s="1947"/>
      <c r="C387" s="1947"/>
      <c r="D387" s="44"/>
      <c r="E387" s="283"/>
      <c r="F387" s="1941"/>
      <c r="G387" s="1079"/>
      <c r="H387" s="191"/>
      <c r="I387" s="191"/>
      <c r="J387" s="191"/>
      <c r="K387" s="2475"/>
      <c r="L387" s="687"/>
      <c r="M387" s="43"/>
    </row>
    <row r="388" spans="1:14" ht="20.25">
      <c r="A388" s="58"/>
      <c r="B388" s="1947"/>
      <c r="C388" s="1947"/>
      <c r="D388" s="44"/>
      <c r="E388" s="283"/>
      <c r="F388" s="1941"/>
      <c r="G388" s="1079"/>
      <c r="H388" s="58"/>
      <c r="I388" s="58"/>
      <c r="J388" s="58"/>
      <c r="K388" s="2475"/>
      <c r="L388" s="687"/>
      <c r="M388" s="46"/>
    </row>
    <row r="389" spans="1:14" ht="20.25">
      <c r="A389" s="58"/>
      <c r="B389" s="1947"/>
      <c r="C389" s="1947"/>
      <c r="D389" s="44"/>
      <c r="E389" s="283"/>
      <c r="F389" s="1941"/>
      <c r="G389" s="1079"/>
      <c r="H389" s="58"/>
      <c r="I389" s="58"/>
      <c r="J389" s="58"/>
      <c r="K389" s="2475"/>
      <c r="L389" s="687"/>
      <c r="M389" s="44"/>
    </row>
    <row r="390" spans="1:14" ht="20.25">
      <c r="A390" s="58"/>
      <c r="B390" s="1947"/>
      <c r="C390" s="1947"/>
      <c r="D390" s="44"/>
      <c r="E390" s="283"/>
      <c r="F390" s="1941"/>
      <c r="G390" s="1079"/>
      <c r="H390" s="58"/>
      <c r="I390" s="58"/>
      <c r="J390" s="58"/>
      <c r="K390" s="2475"/>
      <c r="L390" s="687"/>
      <c r="M390" s="44"/>
    </row>
    <row r="391" spans="1:14" ht="20.25">
      <c r="A391" s="58"/>
      <c r="B391" s="1947"/>
      <c r="C391" s="1947"/>
      <c r="D391" s="44"/>
      <c r="E391" s="283"/>
      <c r="F391" s="1941"/>
      <c r="G391" s="1079"/>
      <c r="H391" s="58"/>
      <c r="I391" s="58"/>
      <c r="J391" s="58"/>
      <c r="K391" s="2475"/>
      <c r="L391" s="687"/>
      <c r="M391" s="41"/>
    </row>
    <row r="392" spans="1:14" ht="20.25">
      <c r="A392" s="58"/>
      <c r="B392" s="1947"/>
      <c r="C392" s="1947"/>
      <c r="D392" s="44"/>
      <c r="E392" s="283"/>
      <c r="F392" s="1941"/>
      <c r="G392" s="1079"/>
      <c r="H392" s="58"/>
      <c r="I392" s="58"/>
      <c r="J392" s="58"/>
      <c r="K392" s="2475"/>
      <c r="L392" s="687"/>
      <c r="M392" s="44"/>
    </row>
    <row r="393" spans="1:14" ht="20.25">
      <c r="A393" s="58"/>
      <c r="B393" s="1947"/>
      <c r="C393" s="1947"/>
      <c r="D393" s="44"/>
      <c r="E393" s="283"/>
      <c r="F393" s="1941"/>
      <c r="G393" s="1079"/>
      <c r="H393" s="58"/>
      <c r="I393" s="58"/>
      <c r="J393" s="58"/>
      <c r="K393" s="2475"/>
      <c r="L393" s="687"/>
      <c r="M393" s="44"/>
    </row>
    <row r="394" spans="1:14" ht="20.25">
      <c r="A394" s="58"/>
      <c r="B394" s="1947"/>
      <c r="C394" s="1947"/>
      <c r="D394" s="44"/>
      <c r="E394" s="283"/>
      <c r="F394" s="1941"/>
      <c r="G394" s="1079"/>
      <c r="H394" s="58"/>
      <c r="I394" s="58"/>
      <c r="J394" s="58"/>
      <c r="K394" s="2475"/>
      <c r="L394" s="687"/>
      <c r="M394" s="44"/>
      <c r="N394" s="48"/>
    </row>
    <row r="395" spans="1:14" ht="20.25">
      <c r="A395" s="58"/>
      <c r="B395" s="1947"/>
      <c r="C395" s="1947"/>
      <c r="D395" s="44"/>
      <c r="E395" s="283"/>
      <c r="F395" s="1941"/>
      <c r="G395" s="1079"/>
      <c r="H395" s="58"/>
      <c r="I395" s="58"/>
      <c r="J395" s="58"/>
      <c r="K395" s="2475"/>
      <c r="L395" s="687"/>
      <c r="M395" s="46"/>
    </row>
    <row r="396" spans="1:14" s="48" customFormat="1" ht="20.25">
      <c r="A396" s="58"/>
      <c r="B396" s="1947"/>
      <c r="C396" s="1947"/>
      <c r="D396" s="44"/>
      <c r="E396" s="283"/>
      <c r="F396" s="1941"/>
      <c r="G396" s="1079"/>
      <c r="H396" s="58"/>
      <c r="I396" s="58"/>
      <c r="J396" s="58"/>
      <c r="K396" s="2475"/>
      <c r="L396" s="687"/>
      <c r="M396" s="46"/>
    </row>
    <row r="397" spans="1:14" s="48" customFormat="1" ht="20.25">
      <c r="A397" s="58"/>
      <c r="B397" s="1947"/>
      <c r="C397" s="1947"/>
      <c r="D397" s="44"/>
      <c r="E397" s="283"/>
      <c r="F397" s="1941"/>
      <c r="G397" s="1079"/>
      <c r="H397" s="58"/>
      <c r="I397" s="58"/>
      <c r="J397" s="58"/>
      <c r="K397" s="2475"/>
      <c r="L397" s="687"/>
      <c r="M397" s="46"/>
    </row>
    <row r="398" spans="1:14" s="47" customFormat="1" ht="20.25">
      <c r="A398" s="58"/>
      <c r="B398" s="1947"/>
      <c r="C398" s="1947"/>
      <c r="D398" s="44"/>
      <c r="E398" s="283"/>
      <c r="F398" s="1941"/>
      <c r="G398" s="1079"/>
      <c r="H398" s="58"/>
      <c r="I398" s="58"/>
      <c r="J398" s="58"/>
      <c r="K398" s="2475"/>
      <c r="L398" s="687"/>
      <c r="M398" s="46"/>
    </row>
    <row r="399" spans="1:14" s="47" customFormat="1" ht="20.25">
      <c r="A399" s="58"/>
      <c r="B399" s="1947"/>
      <c r="C399" s="1947"/>
      <c r="D399" s="44"/>
      <c r="E399" s="283"/>
      <c r="F399" s="1941"/>
      <c r="G399" s="1079"/>
      <c r="H399" s="58"/>
      <c r="I399" s="58"/>
      <c r="J399" s="58"/>
      <c r="K399" s="2475"/>
      <c r="L399" s="687"/>
      <c r="M399" s="46"/>
    </row>
    <row r="400" spans="1:14" s="47" customFormat="1" ht="20.25">
      <c r="A400" s="58"/>
      <c r="B400" s="1947"/>
      <c r="C400" s="1947"/>
      <c r="D400" s="44"/>
      <c r="E400" s="283"/>
      <c r="F400" s="1941"/>
      <c r="G400" s="1079"/>
      <c r="H400" s="58"/>
      <c r="I400" s="58"/>
      <c r="J400" s="58"/>
      <c r="K400" s="2475"/>
      <c r="L400" s="687"/>
      <c r="M400" s="44"/>
    </row>
    <row r="401" spans="1:13" s="47" customFormat="1" ht="20.25">
      <c r="A401" s="58"/>
      <c r="B401" s="1947"/>
      <c r="C401" s="1947"/>
      <c r="D401" s="44"/>
      <c r="E401" s="283"/>
      <c r="F401" s="1941"/>
      <c r="G401" s="1079"/>
      <c r="H401" s="58"/>
      <c r="I401" s="58"/>
      <c r="J401" s="58"/>
      <c r="K401" s="2475"/>
      <c r="L401" s="687"/>
      <c r="M401" s="46"/>
    </row>
    <row r="402" spans="1:13" s="47" customFormat="1" ht="20.25">
      <c r="A402" s="58"/>
      <c r="B402" s="1947"/>
      <c r="C402" s="1947"/>
      <c r="D402" s="44"/>
      <c r="E402" s="283"/>
      <c r="F402" s="1941"/>
      <c r="G402" s="1079"/>
      <c r="H402" s="191"/>
      <c r="I402" s="191"/>
      <c r="J402" s="191"/>
      <c r="K402" s="2475"/>
      <c r="L402" s="687"/>
      <c r="M402" s="41"/>
    </row>
    <row r="403" spans="1:13" ht="20.25">
      <c r="A403" s="58"/>
      <c r="B403" s="1947"/>
      <c r="C403" s="1947"/>
      <c r="D403" s="44"/>
      <c r="E403" s="283"/>
      <c r="F403" s="1941"/>
      <c r="G403" s="1079"/>
      <c r="H403" s="58"/>
      <c r="I403" s="58"/>
      <c r="J403" s="58"/>
      <c r="K403" s="2475"/>
      <c r="L403" s="687"/>
      <c r="M403" s="44"/>
    </row>
    <row r="404" spans="1:13" ht="20.25">
      <c r="A404" s="58"/>
      <c r="B404" s="1947"/>
      <c r="C404" s="1947"/>
      <c r="D404" s="44"/>
      <c r="E404" s="283"/>
      <c r="F404" s="1941"/>
      <c r="G404" s="1079"/>
      <c r="H404" s="58"/>
      <c r="I404" s="58"/>
      <c r="J404" s="58"/>
      <c r="K404" s="2475"/>
      <c r="L404" s="687"/>
      <c r="M404" s="46"/>
    </row>
    <row r="405" spans="1:13" ht="20.25">
      <c r="A405" s="58"/>
      <c r="B405" s="1947"/>
      <c r="C405" s="1947"/>
      <c r="D405" s="44"/>
      <c r="E405" s="283"/>
      <c r="F405" s="1941"/>
      <c r="G405" s="1079"/>
      <c r="H405" s="58"/>
      <c r="I405" s="58"/>
      <c r="J405" s="58"/>
      <c r="K405" s="2475"/>
      <c r="L405" s="687"/>
      <c r="M405" s="44"/>
    </row>
    <row r="406" spans="1:13" ht="20.25">
      <c r="A406" s="58"/>
      <c r="B406" s="1947"/>
      <c r="C406" s="1947"/>
      <c r="D406" s="44"/>
      <c r="E406" s="283"/>
      <c r="F406" s="1941"/>
      <c r="G406" s="1079"/>
      <c r="H406" s="58"/>
      <c r="I406" s="58"/>
      <c r="J406" s="58"/>
      <c r="K406" s="2475"/>
      <c r="L406" s="687"/>
      <c r="M406" s="46"/>
    </row>
    <row r="407" spans="1:13" ht="20.25">
      <c r="A407" s="58"/>
      <c r="B407" s="1947"/>
      <c r="C407" s="1947"/>
      <c r="D407" s="44"/>
      <c r="E407" s="283"/>
      <c r="F407" s="1941"/>
      <c r="G407" s="1817"/>
      <c r="H407" s="58"/>
      <c r="I407" s="58"/>
      <c r="J407" s="58"/>
      <c r="K407" s="2475"/>
      <c r="L407" s="687"/>
      <c r="M407" s="46"/>
    </row>
    <row r="408" spans="1:13" ht="20.25">
      <c r="A408" s="58"/>
      <c r="B408" s="1947"/>
      <c r="C408" s="1947"/>
      <c r="D408" s="44"/>
      <c r="E408" s="283"/>
      <c r="F408" s="1941"/>
      <c r="G408" s="1079"/>
      <c r="H408" s="58"/>
      <c r="I408" s="58"/>
      <c r="J408" s="58"/>
      <c r="K408" s="2475"/>
      <c r="L408" s="687"/>
      <c r="M408" s="44"/>
    </row>
    <row r="409" spans="1:13" ht="20.25">
      <c r="A409" s="58"/>
      <c r="B409" s="1947"/>
      <c r="C409" s="1947"/>
      <c r="D409" s="44"/>
      <c r="E409" s="283"/>
      <c r="F409" s="1941"/>
      <c r="G409" s="1817"/>
      <c r="H409" s="58"/>
      <c r="I409" s="58"/>
      <c r="J409" s="58"/>
      <c r="K409" s="2475"/>
      <c r="L409" s="687"/>
      <c r="M409" s="46"/>
    </row>
    <row r="410" spans="1:13" ht="20.25">
      <c r="A410" s="58"/>
      <c r="B410" s="1947"/>
      <c r="C410" s="1947"/>
      <c r="D410" s="44"/>
      <c r="E410" s="283"/>
      <c r="F410" s="1941"/>
      <c r="G410" s="1817"/>
      <c r="H410" s="58"/>
      <c r="I410" s="58"/>
      <c r="J410" s="58"/>
      <c r="K410" s="2475"/>
      <c r="L410" s="687"/>
      <c r="M410" s="44"/>
    </row>
    <row r="411" spans="1:13" s="47" customFormat="1" ht="20.25">
      <c r="A411" s="58"/>
      <c r="B411" s="1947"/>
      <c r="C411" s="1947"/>
      <c r="D411" s="44"/>
      <c r="E411" s="283"/>
      <c r="F411" s="1941"/>
      <c r="G411" s="1079"/>
      <c r="H411" s="58"/>
      <c r="I411" s="58"/>
      <c r="J411" s="58"/>
      <c r="K411" s="2475"/>
      <c r="L411" s="687"/>
      <c r="M411" s="44"/>
    </row>
    <row r="412" spans="1:13" s="47" customFormat="1" ht="20.25">
      <c r="A412" s="58"/>
      <c r="B412" s="1947"/>
      <c r="C412" s="1947"/>
      <c r="D412" s="44"/>
      <c r="E412" s="283"/>
      <c r="F412" s="1941"/>
      <c r="G412" s="1079"/>
      <c r="H412" s="58"/>
      <c r="I412" s="58"/>
      <c r="J412" s="58"/>
      <c r="K412" s="2475"/>
      <c r="L412" s="687"/>
      <c r="M412" s="44"/>
    </row>
    <row r="413" spans="1:13" s="47" customFormat="1" ht="20.25">
      <c r="A413" s="58"/>
      <c r="B413" s="1947"/>
      <c r="C413" s="1947"/>
      <c r="D413" s="44"/>
      <c r="E413" s="283"/>
      <c r="F413" s="1941"/>
      <c r="G413" s="1079"/>
      <c r="H413" s="58"/>
      <c r="I413" s="58"/>
      <c r="J413" s="58"/>
      <c r="K413" s="2475"/>
      <c r="L413" s="687"/>
      <c r="M413" s="44"/>
    </row>
    <row r="414" spans="1:13" ht="20.25">
      <c r="A414" s="58"/>
      <c r="B414" s="1947"/>
      <c r="C414" s="1947"/>
      <c r="D414" s="44"/>
      <c r="E414" s="283"/>
      <c r="F414" s="1941"/>
      <c r="G414" s="1079"/>
      <c r="H414" s="58"/>
      <c r="I414" s="58"/>
      <c r="J414" s="58"/>
      <c r="K414" s="2475"/>
      <c r="L414" s="687"/>
      <c r="M414" s="44"/>
    </row>
    <row r="415" spans="1:13" s="47" customFormat="1" ht="20.25">
      <c r="A415" s="58"/>
      <c r="B415" s="1947"/>
      <c r="C415" s="1947"/>
      <c r="D415" s="44"/>
      <c r="E415" s="283"/>
      <c r="F415" s="1941"/>
      <c r="G415" s="1079"/>
      <c r="H415" s="58"/>
      <c r="I415" s="58"/>
      <c r="J415" s="58"/>
      <c r="K415" s="2475"/>
      <c r="L415" s="687"/>
      <c r="M415" s="44"/>
    </row>
    <row r="416" spans="1:13" s="47" customFormat="1" ht="20.25">
      <c r="A416" s="58"/>
      <c r="B416" s="1947"/>
      <c r="C416" s="1947"/>
      <c r="D416" s="44"/>
      <c r="E416" s="283"/>
      <c r="F416" s="1941"/>
      <c r="G416" s="1079"/>
      <c r="H416" s="58"/>
      <c r="I416" s="58"/>
      <c r="J416" s="58"/>
      <c r="K416" s="2475"/>
      <c r="L416" s="687"/>
      <c r="M416" s="44"/>
    </row>
    <row r="417" spans="1:13" ht="20.25">
      <c r="A417" s="58"/>
      <c r="B417" s="1947"/>
      <c r="C417" s="1947"/>
      <c r="D417" s="44"/>
      <c r="E417" s="283"/>
      <c r="F417" s="1941"/>
      <c r="G417" s="1079"/>
      <c r="H417" s="58"/>
      <c r="I417" s="58"/>
      <c r="J417" s="58"/>
      <c r="K417" s="2475"/>
      <c r="L417" s="687"/>
      <c r="M417" s="44"/>
    </row>
    <row r="418" spans="1:13" ht="20.25">
      <c r="A418" s="58"/>
      <c r="B418" s="1947"/>
      <c r="C418" s="1947"/>
      <c r="D418" s="44"/>
      <c r="E418" s="283"/>
      <c r="F418" s="1941"/>
      <c r="G418" s="1079"/>
      <c r="H418" s="58"/>
      <c r="I418" s="58"/>
      <c r="J418" s="58"/>
      <c r="K418" s="2475"/>
      <c r="L418" s="687"/>
      <c r="M418" s="44"/>
    </row>
    <row r="419" spans="1:13" ht="20.25">
      <c r="A419" s="58"/>
      <c r="B419" s="1947"/>
      <c r="C419" s="1947"/>
      <c r="D419" s="44"/>
      <c r="E419" s="283"/>
      <c r="F419" s="1941"/>
      <c r="G419" s="1079"/>
      <c r="H419" s="58"/>
      <c r="I419" s="58"/>
      <c r="J419" s="58"/>
      <c r="K419" s="2475"/>
      <c r="L419" s="687"/>
      <c r="M419" s="46"/>
    </row>
    <row r="420" spans="1:13" ht="20.25">
      <c r="A420" s="58"/>
      <c r="B420" s="1947"/>
      <c r="C420" s="1947"/>
      <c r="D420" s="44"/>
      <c r="E420" s="283"/>
      <c r="F420" s="1941"/>
      <c r="G420" s="1079"/>
      <c r="H420" s="191"/>
      <c r="I420" s="191"/>
      <c r="J420" s="191"/>
      <c r="K420" s="2475"/>
      <c r="L420" s="687"/>
      <c r="M420" s="43"/>
    </row>
    <row r="421" spans="1:13" s="47" customFormat="1" ht="20.25">
      <c r="A421" s="58"/>
      <c r="B421" s="1947"/>
      <c r="C421" s="1947"/>
      <c r="D421" s="44"/>
      <c r="E421" s="283"/>
      <c r="F421" s="1941"/>
      <c r="G421" s="1079"/>
      <c r="H421" s="58"/>
      <c r="I421" s="58"/>
      <c r="J421" s="58"/>
      <c r="K421" s="2475"/>
      <c r="L421" s="687"/>
      <c r="M421" s="46"/>
    </row>
    <row r="422" spans="1:13" ht="20.25">
      <c r="A422" s="58"/>
      <c r="B422" s="1947"/>
      <c r="C422" s="1947"/>
      <c r="D422" s="44"/>
      <c r="E422" s="283"/>
      <c r="F422" s="1941"/>
      <c r="G422" s="1079"/>
      <c r="H422" s="58"/>
      <c r="I422" s="58"/>
      <c r="J422" s="58"/>
      <c r="K422" s="2475"/>
      <c r="L422" s="687"/>
      <c r="M422" s="44"/>
    </row>
    <row r="423" spans="1:13" s="47" customFormat="1" ht="20.25">
      <c r="A423" s="58"/>
      <c r="B423" s="1947"/>
      <c r="C423" s="1947"/>
      <c r="D423" s="44"/>
      <c r="E423" s="283"/>
      <c r="F423" s="1941"/>
      <c r="G423" s="1079"/>
      <c r="H423" s="58"/>
      <c r="I423" s="58"/>
      <c r="J423" s="58"/>
      <c r="K423" s="2475"/>
      <c r="L423" s="687"/>
      <c r="M423" s="44"/>
    </row>
    <row r="424" spans="1:13" s="48" customFormat="1" ht="20.25">
      <c r="A424" s="58"/>
      <c r="B424" s="1947"/>
      <c r="C424" s="1947"/>
      <c r="D424" s="44"/>
      <c r="E424" s="283"/>
      <c r="F424" s="1941"/>
      <c r="G424" s="1079"/>
      <c r="H424" s="58"/>
      <c r="I424" s="58"/>
      <c r="J424" s="58"/>
      <c r="K424" s="2475"/>
      <c r="L424" s="687"/>
      <c r="M424" s="44"/>
    </row>
    <row r="425" spans="1:13" ht="20.25">
      <c r="A425" s="58"/>
      <c r="B425" s="1947"/>
      <c r="C425" s="1947"/>
      <c r="D425" s="44"/>
      <c r="E425" s="283"/>
      <c r="F425" s="1941"/>
      <c r="G425" s="1079"/>
      <c r="H425" s="58"/>
      <c r="I425" s="58"/>
      <c r="J425" s="58"/>
      <c r="K425" s="2475"/>
      <c r="L425" s="687"/>
      <c r="M425" s="44"/>
    </row>
    <row r="426" spans="1:13" s="47" customFormat="1" ht="20.25">
      <c r="A426" s="58"/>
      <c r="B426" s="1947"/>
      <c r="C426" s="1947"/>
      <c r="D426" s="44"/>
      <c r="E426" s="283"/>
      <c r="F426" s="1941"/>
      <c r="G426" s="1079"/>
      <c r="H426" s="58"/>
      <c r="I426" s="58"/>
      <c r="J426" s="58"/>
      <c r="K426" s="2475"/>
      <c r="L426" s="687"/>
      <c r="M426" s="44"/>
    </row>
    <row r="427" spans="1:13" s="47" customFormat="1" ht="20.25">
      <c r="A427" s="58"/>
      <c r="B427" s="1947"/>
      <c r="C427" s="1947"/>
      <c r="D427" s="44"/>
      <c r="E427" s="283"/>
      <c r="F427" s="1941"/>
      <c r="G427" s="1079"/>
      <c r="H427" s="58"/>
      <c r="I427" s="58"/>
      <c r="J427" s="58"/>
      <c r="K427" s="2475"/>
      <c r="L427" s="687"/>
      <c r="M427" s="46"/>
    </row>
    <row r="428" spans="1:13" ht="20.25">
      <c r="A428" s="58"/>
      <c r="B428" s="1947"/>
      <c r="C428" s="1947"/>
      <c r="D428" s="44"/>
      <c r="E428" s="283"/>
      <c r="F428" s="1941"/>
      <c r="G428" s="1079"/>
      <c r="H428" s="58"/>
      <c r="I428" s="58"/>
      <c r="J428" s="58"/>
      <c r="K428" s="2475"/>
      <c r="L428" s="687"/>
      <c r="M428" s="44"/>
    </row>
    <row r="429" spans="1:13" ht="20.25">
      <c r="A429" s="58"/>
      <c r="B429" s="1947"/>
      <c r="C429" s="1947"/>
      <c r="D429" s="44"/>
      <c r="E429" s="283"/>
      <c r="F429" s="1941"/>
      <c r="G429" s="1079"/>
      <c r="H429" s="58"/>
      <c r="I429" s="58"/>
      <c r="J429" s="58"/>
      <c r="K429" s="2475"/>
      <c r="L429" s="687"/>
      <c r="M429" s="44"/>
    </row>
    <row r="430" spans="1:13" s="47" customFormat="1" ht="20.25">
      <c r="A430" s="58"/>
      <c r="B430" s="1947"/>
      <c r="C430" s="1947"/>
      <c r="D430" s="44"/>
      <c r="E430" s="283"/>
      <c r="F430" s="1941"/>
      <c r="G430" s="1079"/>
      <c r="H430" s="58"/>
      <c r="I430" s="58"/>
      <c r="J430" s="58"/>
      <c r="K430" s="2475"/>
      <c r="L430" s="687"/>
      <c r="M430" s="46"/>
    </row>
    <row r="431" spans="1:13" ht="20.25">
      <c r="A431" s="58"/>
      <c r="B431" s="1947"/>
      <c r="C431" s="1947"/>
      <c r="D431" s="44"/>
      <c r="E431" s="283"/>
      <c r="F431" s="1941"/>
      <c r="G431" s="1079"/>
      <c r="H431" s="58"/>
      <c r="I431" s="58"/>
      <c r="J431" s="58"/>
      <c r="K431" s="2475"/>
      <c r="L431" s="687"/>
      <c r="M431" s="46"/>
    </row>
    <row r="432" spans="1:13" s="52" customFormat="1" ht="20.25">
      <c r="A432" s="58"/>
      <c r="B432" s="1947"/>
      <c r="C432" s="1947"/>
      <c r="D432" s="44"/>
      <c r="E432" s="283"/>
      <c r="F432" s="1941"/>
      <c r="G432" s="1079"/>
      <c r="H432" s="58"/>
      <c r="I432" s="58"/>
      <c r="J432" s="58"/>
      <c r="K432" s="2475"/>
      <c r="L432" s="687"/>
      <c r="M432" s="46"/>
    </row>
    <row r="433" spans="1:13" s="45" customFormat="1" ht="20.25">
      <c r="A433" s="58"/>
      <c r="B433" s="1947"/>
      <c r="C433" s="1947"/>
      <c r="D433" s="44"/>
      <c r="E433" s="283"/>
      <c r="F433" s="1941"/>
      <c r="G433" s="1817"/>
      <c r="H433" s="58"/>
      <c r="I433" s="58"/>
      <c r="J433" s="58"/>
      <c r="K433" s="2475"/>
      <c r="L433" s="687"/>
      <c r="M433" s="44"/>
    </row>
    <row r="434" spans="1:13" s="52" customFormat="1" ht="20.25">
      <c r="A434" s="58"/>
      <c r="B434" s="1947"/>
      <c r="C434" s="1947"/>
      <c r="D434" s="44"/>
      <c r="E434" s="283"/>
      <c r="F434" s="1941"/>
      <c r="G434" s="1079"/>
      <c r="H434" s="58"/>
      <c r="I434" s="58"/>
      <c r="J434" s="58"/>
      <c r="K434" s="2475"/>
      <c r="L434" s="687"/>
      <c r="M434" s="44"/>
    </row>
    <row r="435" spans="1:13" s="52" customFormat="1" ht="20.25">
      <c r="A435" s="58"/>
      <c r="B435" s="1947"/>
      <c r="C435" s="1947"/>
      <c r="D435" s="44"/>
      <c r="E435" s="283"/>
      <c r="F435" s="1941"/>
      <c r="G435" s="1079"/>
      <c r="H435" s="58"/>
      <c r="I435" s="58"/>
      <c r="J435" s="58"/>
      <c r="K435" s="2475"/>
      <c r="L435" s="687"/>
      <c r="M435" s="44"/>
    </row>
    <row r="436" spans="1:13" s="45" customFormat="1" ht="20.25">
      <c r="A436" s="58"/>
      <c r="B436" s="1947"/>
      <c r="C436" s="1947"/>
      <c r="D436" s="44"/>
      <c r="E436" s="283"/>
      <c r="F436" s="1941"/>
      <c r="G436" s="1079"/>
      <c r="H436" s="58"/>
      <c r="I436" s="58"/>
      <c r="J436" s="58"/>
      <c r="K436" s="2475"/>
      <c r="L436" s="687"/>
      <c r="M436" s="46"/>
    </row>
    <row r="437" spans="1:13" s="45" customFormat="1" ht="20.25">
      <c r="A437" s="58"/>
      <c r="B437" s="1947"/>
      <c r="C437" s="1947"/>
      <c r="D437" s="44"/>
      <c r="E437" s="283"/>
      <c r="F437" s="1941"/>
      <c r="G437" s="1079"/>
      <c r="H437" s="58"/>
      <c r="I437" s="58"/>
      <c r="J437" s="58"/>
      <c r="K437" s="2475"/>
      <c r="L437" s="687"/>
      <c r="M437" s="44"/>
    </row>
    <row r="438" spans="1:13" s="52" customFormat="1" ht="20.25">
      <c r="A438" s="58"/>
      <c r="B438" s="1947"/>
      <c r="C438" s="1947"/>
      <c r="D438" s="44"/>
      <c r="E438" s="283"/>
      <c r="F438" s="1941"/>
      <c r="G438" s="1079"/>
      <c r="H438" s="58"/>
      <c r="I438" s="58"/>
      <c r="J438" s="58"/>
      <c r="K438" s="2475"/>
      <c r="L438" s="687"/>
      <c r="M438" s="46"/>
    </row>
    <row r="439" spans="1:13" s="45" customFormat="1" ht="20.25">
      <c r="A439" s="58"/>
      <c r="B439" s="1947"/>
      <c r="C439" s="1947"/>
      <c r="D439" s="44"/>
      <c r="E439" s="283"/>
      <c r="F439" s="1941"/>
      <c r="G439" s="1817"/>
      <c r="H439" s="58"/>
      <c r="I439" s="58"/>
      <c r="J439" s="58"/>
      <c r="K439" s="2475"/>
      <c r="L439" s="687"/>
      <c r="M439" s="44"/>
    </row>
    <row r="440" spans="1:13" s="52" customFormat="1" ht="20.25">
      <c r="A440" s="58"/>
      <c r="B440" s="1947"/>
      <c r="C440" s="1947"/>
      <c r="D440" s="44"/>
      <c r="E440" s="283"/>
      <c r="F440" s="1941"/>
      <c r="G440" s="1079"/>
      <c r="H440" s="58"/>
      <c r="I440" s="58"/>
      <c r="J440" s="58"/>
      <c r="K440" s="2475"/>
      <c r="L440" s="687"/>
      <c r="M440" s="46"/>
    </row>
    <row r="441" spans="1:13" ht="20.25">
      <c r="A441" s="58"/>
      <c r="B441" s="1947"/>
      <c r="C441" s="1947"/>
      <c r="D441" s="44"/>
      <c r="E441" s="283"/>
      <c r="F441" s="1941"/>
      <c r="G441" s="1817"/>
      <c r="H441" s="58"/>
      <c r="I441" s="58"/>
      <c r="J441" s="58"/>
      <c r="K441" s="2475"/>
      <c r="L441" s="687"/>
      <c r="M441" s="46"/>
    </row>
    <row r="442" spans="1:13" ht="20.25">
      <c r="A442" s="58"/>
      <c r="B442" s="1947"/>
      <c r="C442" s="1947"/>
      <c r="D442" s="44"/>
      <c r="E442" s="283"/>
      <c r="F442" s="1941"/>
      <c r="G442" s="1079"/>
      <c r="H442" s="58"/>
      <c r="I442" s="58"/>
      <c r="J442" s="58"/>
      <c r="K442" s="2475"/>
      <c r="L442" s="687"/>
      <c r="M442" s="44"/>
    </row>
    <row r="443" spans="1:13" ht="20.25">
      <c r="A443" s="58"/>
      <c r="B443" s="1947"/>
      <c r="C443" s="1947"/>
      <c r="D443" s="44"/>
      <c r="E443" s="283"/>
      <c r="F443" s="1941"/>
      <c r="G443" s="1817"/>
      <c r="H443" s="58"/>
      <c r="I443" s="58"/>
      <c r="J443" s="58"/>
      <c r="K443" s="2475"/>
      <c r="L443" s="687"/>
      <c r="M443" s="44"/>
    </row>
    <row r="444" spans="1:13" ht="20.25">
      <c r="A444" s="58"/>
      <c r="B444" s="1947"/>
      <c r="C444" s="1947"/>
      <c r="D444" s="44"/>
      <c r="E444" s="283"/>
      <c r="F444" s="1941"/>
      <c r="G444" s="1079"/>
      <c r="H444" s="58"/>
      <c r="I444" s="58"/>
      <c r="J444" s="58"/>
      <c r="K444" s="2475"/>
      <c r="L444" s="687"/>
      <c r="M444" s="44"/>
    </row>
    <row r="445" spans="1:13" ht="20.25">
      <c r="A445" s="58"/>
      <c r="B445" s="1947"/>
      <c r="C445" s="1947"/>
      <c r="D445" s="44"/>
      <c r="E445" s="283"/>
      <c r="F445" s="1941"/>
      <c r="G445" s="1079"/>
      <c r="H445" s="58"/>
      <c r="I445" s="58"/>
      <c r="J445" s="58"/>
      <c r="K445" s="2475"/>
      <c r="L445" s="687"/>
      <c r="M445" s="46"/>
    </row>
    <row r="446" spans="1:13" ht="20.25">
      <c r="A446" s="58"/>
      <c r="B446" s="1947"/>
      <c r="C446" s="1947"/>
      <c r="D446" s="44"/>
      <c r="E446" s="283"/>
      <c r="F446" s="1941"/>
      <c r="G446" s="1079"/>
      <c r="H446" s="58"/>
      <c r="I446" s="58"/>
      <c r="J446" s="58"/>
      <c r="K446" s="2475"/>
      <c r="L446" s="687"/>
      <c r="M446" s="46"/>
    </row>
    <row r="447" spans="1:13" ht="20.25">
      <c r="A447" s="58"/>
      <c r="B447" s="1947"/>
      <c r="C447" s="1947"/>
      <c r="D447" s="44"/>
      <c r="E447" s="283"/>
      <c r="F447" s="1941"/>
      <c r="G447" s="1079"/>
      <c r="H447" s="58"/>
      <c r="I447" s="58"/>
      <c r="J447" s="58"/>
      <c r="K447" s="2475"/>
      <c r="L447" s="687"/>
      <c r="M447" s="44"/>
    </row>
    <row r="448" spans="1:13" ht="20.25">
      <c r="A448" s="58"/>
      <c r="B448" s="1947"/>
      <c r="C448" s="1947"/>
      <c r="D448" s="44"/>
      <c r="E448" s="283"/>
      <c r="F448" s="1941"/>
      <c r="G448" s="1079"/>
      <c r="H448" s="58"/>
      <c r="I448" s="58"/>
      <c r="J448" s="58"/>
      <c r="K448" s="2475"/>
      <c r="L448" s="687"/>
      <c r="M448" s="46"/>
    </row>
    <row r="449" spans="1:13" ht="20.25">
      <c r="A449" s="58"/>
      <c r="B449" s="1947"/>
      <c r="C449" s="1947"/>
      <c r="D449" s="44"/>
      <c r="E449" s="283"/>
      <c r="F449" s="1941"/>
      <c r="G449" s="1079"/>
      <c r="H449" s="58"/>
      <c r="I449" s="58"/>
      <c r="J449" s="58"/>
      <c r="K449" s="2475"/>
      <c r="L449" s="687"/>
      <c r="M449" s="44"/>
    </row>
    <row r="450" spans="1:13" ht="20.25">
      <c r="A450" s="58"/>
      <c r="B450" s="1947"/>
      <c r="C450" s="1947"/>
      <c r="D450" s="44"/>
      <c r="E450" s="283"/>
      <c r="F450" s="1941"/>
      <c r="G450" s="1079"/>
      <c r="H450" s="58"/>
      <c r="I450" s="58"/>
      <c r="J450" s="58"/>
      <c r="K450" s="2475"/>
      <c r="L450" s="687"/>
      <c r="M450" s="46"/>
    </row>
    <row r="451" spans="1:13" ht="20.25">
      <c r="A451" s="58"/>
      <c r="B451" s="1947"/>
      <c r="C451" s="1947"/>
      <c r="D451" s="44"/>
      <c r="E451" s="283"/>
      <c r="F451" s="1941"/>
      <c r="G451" s="1079"/>
      <c r="H451" s="58"/>
      <c r="I451" s="58"/>
      <c r="J451" s="58"/>
      <c r="K451" s="2475"/>
      <c r="L451" s="687"/>
      <c r="M451" s="44"/>
    </row>
    <row r="452" spans="1:13" ht="20.25">
      <c r="A452" s="58"/>
      <c r="B452" s="1947"/>
      <c r="C452" s="1947"/>
      <c r="D452" s="44"/>
      <c r="E452" s="283"/>
      <c r="F452" s="1941"/>
      <c r="G452" s="1079"/>
      <c r="H452" s="58"/>
      <c r="I452" s="58"/>
      <c r="J452" s="58"/>
      <c r="K452" s="2475"/>
      <c r="L452" s="687"/>
      <c r="M452" s="44"/>
    </row>
    <row r="453" spans="1:13" ht="20.25">
      <c r="A453" s="58"/>
      <c r="B453" s="1947"/>
      <c r="C453" s="1947"/>
      <c r="D453" s="44"/>
      <c r="E453" s="283"/>
      <c r="F453" s="1941"/>
      <c r="G453" s="1079"/>
      <c r="H453" s="58"/>
      <c r="I453" s="58"/>
      <c r="J453" s="58"/>
      <c r="K453" s="2475"/>
      <c r="L453" s="687"/>
      <c r="M453" s="44"/>
    </row>
    <row r="454" spans="1:13" ht="20.25">
      <c r="A454" s="58"/>
      <c r="B454" s="1947"/>
      <c r="C454" s="1947"/>
      <c r="D454" s="44"/>
      <c r="E454" s="283"/>
      <c r="F454" s="1941"/>
      <c r="G454" s="1079"/>
      <c r="H454" s="58"/>
      <c r="I454" s="58"/>
      <c r="J454" s="58"/>
      <c r="K454" s="2475"/>
      <c r="L454" s="687"/>
      <c r="M454" s="44"/>
    </row>
    <row r="455" spans="1:13" ht="20.25">
      <c r="A455" s="58"/>
      <c r="B455" s="1947"/>
      <c r="C455" s="1947"/>
      <c r="D455" s="44"/>
      <c r="E455" s="283"/>
      <c r="F455" s="1941"/>
      <c r="G455" s="1079"/>
      <c r="H455" s="58"/>
      <c r="I455" s="58"/>
      <c r="J455" s="58"/>
      <c r="K455" s="2475"/>
      <c r="L455" s="687"/>
      <c r="M455" s="44"/>
    </row>
    <row r="456" spans="1:13" ht="20.25">
      <c r="A456" s="58"/>
      <c r="B456" s="1947"/>
      <c r="C456" s="1947"/>
      <c r="D456" s="44"/>
      <c r="E456" s="283"/>
      <c r="F456" s="1941"/>
      <c r="G456" s="1079"/>
      <c r="H456" s="58"/>
      <c r="I456" s="58"/>
      <c r="J456" s="58"/>
      <c r="K456" s="2475"/>
      <c r="L456" s="687"/>
      <c r="M456" s="46"/>
    </row>
    <row r="457" spans="1:13" ht="20.25">
      <c r="A457" s="58"/>
      <c r="B457" s="1947"/>
      <c r="C457" s="1947"/>
      <c r="D457" s="44"/>
      <c r="E457" s="283"/>
      <c r="F457" s="1941"/>
      <c r="G457" s="1079"/>
      <c r="H457" s="58"/>
      <c r="I457" s="58"/>
      <c r="J457" s="58"/>
      <c r="K457" s="2475"/>
      <c r="L457" s="687"/>
      <c r="M457" s="46"/>
    </row>
    <row r="458" spans="1:13" ht="20.25">
      <c r="A458" s="58"/>
      <c r="B458" s="1947"/>
      <c r="C458" s="1947"/>
      <c r="D458" s="44"/>
      <c r="E458" s="283"/>
      <c r="F458" s="1941"/>
      <c r="G458" s="1079"/>
      <c r="H458" s="58"/>
      <c r="I458" s="58"/>
      <c r="J458" s="58"/>
      <c r="K458" s="2475"/>
      <c r="L458" s="687"/>
      <c r="M458" s="46"/>
    </row>
    <row r="459" spans="1:13" ht="20.25">
      <c r="A459" s="58"/>
      <c r="B459" s="1947"/>
      <c r="C459" s="1947"/>
      <c r="D459" s="44"/>
      <c r="E459" s="283"/>
      <c r="F459" s="1941"/>
      <c r="G459" s="1079"/>
      <c r="H459" s="58"/>
      <c r="I459" s="58"/>
      <c r="J459" s="58"/>
      <c r="K459" s="2475"/>
      <c r="L459" s="687"/>
      <c r="M459" s="44"/>
    </row>
    <row r="460" spans="1:13" ht="20.25">
      <c r="A460" s="58"/>
      <c r="B460" s="1947"/>
      <c r="C460" s="1947"/>
      <c r="D460" s="44"/>
      <c r="E460" s="283"/>
      <c r="F460" s="1941"/>
      <c r="G460" s="1079"/>
      <c r="H460" s="58"/>
      <c r="I460" s="58"/>
      <c r="J460" s="58"/>
      <c r="K460" s="2475"/>
      <c r="L460" s="687"/>
      <c r="M460" s="44"/>
    </row>
    <row r="461" spans="1:13" ht="20.25">
      <c r="A461" s="58"/>
      <c r="B461" s="1947"/>
      <c r="C461" s="1947"/>
      <c r="D461" s="44"/>
      <c r="E461" s="283"/>
      <c r="F461" s="1941"/>
      <c r="G461" s="1079"/>
      <c r="H461" s="58"/>
      <c r="I461" s="58"/>
      <c r="J461" s="58"/>
      <c r="K461" s="2475"/>
      <c r="L461" s="687"/>
      <c r="M461" s="44"/>
    </row>
    <row r="462" spans="1:13" ht="20.25">
      <c r="A462" s="58"/>
      <c r="B462" s="1947"/>
      <c r="C462" s="1947"/>
      <c r="D462" s="44"/>
      <c r="E462" s="283"/>
      <c r="F462" s="1941"/>
      <c r="G462" s="1079"/>
      <c r="H462" s="58"/>
      <c r="I462" s="58"/>
      <c r="J462" s="58"/>
      <c r="K462" s="2475"/>
      <c r="L462" s="687"/>
      <c r="M462" s="44"/>
    </row>
    <row r="463" spans="1:13" ht="20.25">
      <c r="A463" s="58"/>
      <c r="B463" s="1947"/>
      <c r="C463" s="1947"/>
      <c r="D463" s="44"/>
      <c r="E463" s="283"/>
      <c r="F463" s="1941"/>
      <c r="G463" s="1079"/>
      <c r="H463" s="58"/>
      <c r="I463" s="58"/>
      <c r="J463" s="58"/>
      <c r="K463" s="2475"/>
      <c r="L463" s="687"/>
      <c r="M463" s="44"/>
    </row>
    <row r="464" spans="1:13" ht="20.25">
      <c r="A464" s="58"/>
      <c r="B464" s="1947"/>
      <c r="C464" s="1947"/>
      <c r="D464" s="44"/>
      <c r="E464" s="283"/>
      <c r="F464" s="1941"/>
      <c r="G464" s="1079"/>
      <c r="H464" s="58"/>
      <c r="I464" s="58"/>
      <c r="J464" s="58"/>
      <c r="K464" s="2475"/>
      <c r="L464" s="687"/>
      <c r="M464" s="44"/>
    </row>
    <row r="465" spans="1:13" s="53" customFormat="1" ht="20.25">
      <c r="A465" s="58"/>
      <c r="B465" s="1947"/>
      <c r="C465" s="1947"/>
      <c r="D465" s="44"/>
      <c r="E465" s="283"/>
      <c r="F465" s="1941"/>
      <c r="G465" s="1817"/>
      <c r="H465" s="58"/>
      <c r="I465" s="58"/>
      <c r="J465" s="58"/>
      <c r="K465" s="2475"/>
      <c r="L465" s="687"/>
      <c r="M465" s="44"/>
    </row>
    <row r="466" spans="1:13" s="52" customFormat="1" ht="20.25">
      <c r="A466" s="58"/>
      <c r="B466" s="1947"/>
      <c r="C466" s="1947"/>
      <c r="D466" s="44"/>
      <c r="E466" s="283"/>
      <c r="F466" s="1941"/>
      <c r="G466" s="1817"/>
      <c r="H466" s="58"/>
      <c r="I466" s="58"/>
      <c r="J466" s="58"/>
      <c r="K466" s="2475"/>
      <c r="L466" s="687"/>
      <c r="M466" s="46"/>
    </row>
    <row r="467" spans="1:13" s="52" customFormat="1" ht="20.25">
      <c r="A467" s="58"/>
      <c r="B467" s="1947"/>
      <c r="C467" s="1947"/>
      <c r="D467" s="44"/>
      <c r="E467" s="283"/>
      <c r="F467" s="1941"/>
      <c r="G467" s="1817"/>
      <c r="H467" s="58"/>
      <c r="I467" s="58"/>
      <c r="J467" s="58"/>
      <c r="K467" s="2475"/>
      <c r="L467" s="687"/>
      <c r="M467" s="46"/>
    </row>
    <row r="468" spans="1:13" ht="20.25">
      <c r="A468" s="58"/>
      <c r="B468" s="1947"/>
      <c r="C468" s="1947"/>
      <c r="D468" s="44"/>
      <c r="E468" s="283"/>
      <c r="F468" s="1941"/>
      <c r="G468" s="1079"/>
      <c r="H468" s="58"/>
      <c r="I468" s="58"/>
      <c r="J468" s="58"/>
      <c r="K468" s="2475"/>
      <c r="L468" s="687"/>
      <c r="M468" s="44"/>
    </row>
    <row r="469" spans="1:13" ht="20.25">
      <c r="A469" s="58"/>
      <c r="B469" s="1947"/>
      <c r="C469" s="1947"/>
      <c r="D469" s="44"/>
      <c r="E469" s="283"/>
      <c r="F469" s="1941"/>
      <c r="G469" s="1079"/>
      <c r="H469" s="58"/>
      <c r="I469" s="58"/>
      <c r="J469" s="58"/>
      <c r="K469" s="2475"/>
      <c r="L469" s="687"/>
      <c r="M469" s="44"/>
    </row>
    <row r="470" spans="1:13" s="52" customFormat="1" ht="20.25">
      <c r="A470" s="58"/>
      <c r="B470" s="1947"/>
      <c r="C470" s="1947"/>
      <c r="D470" s="44"/>
      <c r="E470" s="283"/>
      <c r="F470" s="1941"/>
      <c r="G470" s="1079"/>
      <c r="H470" s="58"/>
      <c r="I470" s="58"/>
      <c r="J470" s="58"/>
      <c r="K470" s="2475"/>
      <c r="L470" s="687"/>
      <c r="M470" s="46"/>
    </row>
    <row r="471" spans="1:13" s="45" customFormat="1" ht="20.25">
      <c r="A471" s="58"/>
      <c r="B471" s="1947"/>
      <c r="C471" s="1947"/>
      <c r="D471" s="44"/>
      <c r="E471" s="283"/>
      <c r="F471" s="1941"/>
      <c r="G471" s="1079"/>
      <c r="H471" s="58"/>
      <c r="I471" s="58"/>
      <c r="J471" s="58"/>
      <c r="K471" s="2475"/>
      <c r="L471" s="687"/>
      <c r="M471" s="46"/>
    </row>
    <row r="472" spans="1:13" s="52" customFormat="1" ht="20.25">
      <c r="A472" s="58"/>
      <c r="B472" s="1947"/>
      <c r="C472" s="1947"/>
      <c r="D472" s="44"/>
      <c r="E472" s="283"/>
      <c r="F472" s="1941"/>
      <c r="G472" s="1817"/>
      <c r="H472" s="58"/>
      <c r="I472" s="58"/>
      <c r="J472" s="58"/>
      <c r="K472" s="2475"/>
      <c r="L472" s="687"/>
      <c r="M472" s="44"/>
    </row>
    <row r="473" spans="1:13" s="45" customFormat="1" ht="20.25">
      <c r="A473" s="58"/>
      <c r="B473" s="1947"/>
      <c r="C473" s="1947"/>
      <c r="D473" s="44"/>
      <c r="E473" s="283"/>
      <c r="F473" s="1941"/>
      <c r="G473" s="1817"/>
      <c r="H473" s="58"/>
      <c r="I473" s="58"/>
      <c r="J473" s="58"/>
      <c r="K473" s="2475"/>
      <c r="L473" s="687"/>
      <c r="M473" s="44"/>
    </row>
    <row r="474" spans="1:13" s="52" customFormat="1" ht="20.25">
      <c r="A474" s="58"/>
      <c r="B474" s="1947"/>
      <c r="C474" s="1947"/>
      <c r="D474" s="44"/>
      <c r="E474" s="283"/>
      <c r="F474" s="1941"/>
      <c r="G474" s="1817"/>
      <c r="H474" s="58"/>
      <c r="I474" s="58"/>
      <c r="J474" s="58"/>
      <c r="K474" s="2475"/>
      <c r="L474" s="687"/>
      <c r="M474" s="44"/>
    </row>
    <row r="475" spans="1:13" ht="20.25">
      <c r="A475" s="58"/>
      <c r="B475" s="1947"/>
      <c r="C475" s="1947"/>
      <c r="D475" s="44"/>
      <c r="E475" s="283"/>
      <c r="F475" s="1941"/>
      <c r="G475" s="1817"/>
      <c r="H475" s="59"/>
      <c r="I475" s="59"/>
      <c r="J475" s="59"/>
      <c r="K475" s="2475"/>
      <c r="L475" s="687"/>
      <c r="M475" s="46"/>
    </row>
    <row r="476" spans="1:13" s="52" customFormat="1" ht="20.25">
      <c r="A476" s="58"/>
      <c r="B476" s="1947"/>
      <c r="C476" s="1947"/>
      <c r="D476" s="44"/>
      <c r="E476" s="283"/>
      <c r="F476" s="1941"/>
      <c r="G476" s="1817"/>
      <c r="H476" s="58"/>
      <c r="I476" s="58"/>
      <c r="J476" s="58"/>
      <c r="K476" s="2475"/>
      <c r="L476" s="687"/>
      <c r="M476" s="46"/>
    </row>
    <row r="477" spans="1:13" s="52" customFormat="1" ht="20.25">
      <c r="A477" s="58"/>
      <c r="B477" s="1947"/>
      <c r="C477" s="1947"/>
      <c r="D477" s="44"/>
      <c r="E477" s="283"/>
      <c r="F477" s="1941"/>
      <c r="G477" s="1079"/>
      <c r="H477" s="58"/>
      <c r="I477" s="58"/>
      <c r="J477" s="58"/>
      <c r="K477" s="2475"/>
      <c r="L477" s="687"/>
      <c r="M477" s="46"/>
    </row>
    <row r="478" spans="1:13" s="52" customFormat="1" ht="20.25">
      <c r="A478" s="58"/>
      <c r="B478" s="1947"/>
      <c r="C478" s="1947"/>
      <c r="D478" s="44"/>
      <c r="E478" s="283"/>
      <c r="F478" s="1941"/>
      <c r="G478" s="1079"/>
      <c r="H478" s="58"/>
      <c r="I478" s="58"/>
      <c r="J478" s="58"/>
      <c r="K478" s="2475"/>
      <c r="L478" s="687"/>
      <c r="M478" s="44"/>
    </row>
    <row r="479" spans="1:13" s="52" customFormat="1" ht="20.25">
      <c r="A479" s="58"/>
      <c r="B479" s="1947"/>
      <c r="C479" s="1947"/>
      <c r="D479" s="44"/>
      <c r="E479" s="283"/>
      <c r="F479" s="1941"/>
      <c r="G479" s="1079"/>
      <c r="H479" s="58"/>
      <c r="I479" s="58"/>
      <c r="J479" s="58"/>
      <c r="K479" s="2475"/>
      <c r="L479" s="687"/>
      <c r="M479" s="44"/>
    </row>
    <row r="480" spans="1:13" s="52" customFormat="1" ht="20.25">
      <c r="A480" s="58"/>
      <c r="B480" s="1947"/>
      <c r="C480" s="1947"/>
      <c r="D480" s="44"/>
      <c r="E480" s="283"/>
      <c r="F480" s="1941"/>
      <c r="G480" s="1079"/>
      <c r="H480" s="58"/>
      <c r="I480" s="58"/>
      <c r="J480" s="58"/>
      <c r="K480" s="2475"/>
      <c r="L480" s="687"/>
      <c r="M480" s="44"/>
    </row>
    <row r="481" spans="1:13" s="52" customFormat="1" ht="20.25">
      <c r="A481" s="58"/>
      <c r="B481" s="1947"/>
      <c r="C481" s="1947"/>
      <c r="D481" s="44"/>
      <c r="E481" s="283"/>
      <c r="F481" s="1941"/>
      <c r="G481" s="1079"/>
      <c r="H481" s="58"/>
      <c r="I481" s="58"/>
      <c r="J481" s="58"/>
      <c r="K481" s="2475"/>
      <c r="L481" s="687"/>
      <c r="M481" s="44"/>
    </row>
    <row r="482" spans="1:13" s="45" customFormat="1" ht="20.25">
      <c r="A482" s="58"/>
      <c r="B482" s="1947"/>
      <c r="C482" s="1947"/>
      <c r="D482" s="44"/>
      <c r="E482" s="283"/>
      <c r="F482" s="1941"/>
      <c r="G482" s="1079"/>
      <c r="H482" s="58"/>
      <c r="I482" s="58"/>
      <c r="J482" s="58"/>
      <c r="K482" s="2475"/>
      <c r="L482" s="687"/>
      <c r="M482" s="44"/>
    </row>
    <row r="483" spans="1:13" s="52" customFormat="1" ht="20.25">
      <c r="A483" s="58"/>
      <c r="B483" s="1947"/>
      <c r="C483" s="1947"/>
      <c r="D483" s="44"/>
      <c r="E483" s="283"/>
      <c r="F483" s="1941"/>
      <c r="G483" s="1817"/>
      <c r="H483" s="58"/>
      <c r="I483" s="58"/>
      <c r="J483" s="58"/>
      <c r="K483" s="2475"/>
      <c r="L483" s="687"/>
      <c r="M483" s="46"/>
    </row>
    <row r="484" spans="1:13" s="52" customFormat="1" ht="20.25">
      <c r="A484" s="58"/>
      <c r="B484" s="1947"/>
      <c r="C484" s="1947"/>
      <c r="D484" s="44"/>
      <c r="E484" s="283"/>
      <c r="F484" s="1941"/>
      <c r="G484" s="1817"/>
      <c r="H484" s="58"/>
      <c r="I484" s="58"/>
      <c r="J484" s="58"/>
      <c r="K484" s="2475"/>
      <c r="L484" s="687"/>
      <c r="M484" s="44"/>
    </row>
    <row r="485" spans="1:13" s="45" customFormat="1" ht="20.25">
      <c r="A485" s="58"/>
      <c r="B485" s="1947"/>
      <c r="C485" s="1947"/>
      <c r="D485" s="44"/>
      <c r="E485" s="283"/>
      <c r="F485" s="1941"/>
      <c r="G485" s="1079"/>
      <c r="H485" s="58"/>
      <c r="I485" s="58"/>
      <c r="J485" s="58"/>
      <c r="K485" s="2475"/>
      <c r="L485" s="687"/>
      <c r="M485" s="44"/>
    </row>
    <row r="486" spans="1:13" s="45" customFormat="1" ht="20.25">
      <c r="A486" s="58"/>
      <c r="B486" s="1947"/>
      <c r="C486" s="1947"/>
      <c r="D486" s="44"/>
      <c r="E486" s="283"/>
      <c r="F486" s="1941"/>
      <c r="G486" s="1079"/>
      <c r="H486" s="58"/>
      <c r="I486" s="58"/>
      <c r="J486" s="58"/>
      <c r="K486" s="2475"/>
      <c r="L486" s="687"/>
      <c r="M486" s="44"/>
    </row>
    <row r="487" spans="1:13" s="45" customFormat="1" ht="20.25">
      <c r="A487" s="58"/>
      <c r="B487" s="1947"/>
      <c r="C487" s="1947"/>
      <c r="D487" s="44"/>
      <c r="E487" s="283"/>
      <c r="F487" s="1941"/>
      <c r="G487" s="1817"/>
      <c r="H487" s="191"/>
      <c r="I487" s="191"/>
      <c r="J487" s="191"/>
      <c r="K487" s="2475"/>
      <c r="L487" s="687"/>
      <c r="M487" s="44"/>
    </row>
    <row r="488" spans="1:13" s="52" customFormat="1" ht="20.25">
      <c r="A488" s="58"/>
      <c r="B488" s="1947"/>
      <c r="C488" s="1947"/>
      <c r="D488" s="44"/>
      <c r="E488" s="283"/>
      <c r="F488" s="1941"/>
      <c r="G488" s="1817"/>
      <c r="H488" s="58"/>
      <c r="I488" s="58"/>
      <c r="J488" s="58"/>
      <c r="K488" s="2475"/>
      <c r="L488" s="687"/>
      <c r="M488" s="46"/>
    </row>
    <row r="489" spans="1:13" s="52" customFormat="1" ht="20.25">
      <c r="A489" s="58"/>
      <c r="B489" s="1947"/>
      <c r="C489" s="1947"/>
      <c r="D489" s="44"/>
      <c r="E489" s="283"/>
      <c r="F489" s="1941"/>
      <c r="G489" s="1817"/>
      <c r="H489" s="58"/>
      <c r="I489" s="58"/>
      <c r="J489" s="58"/>
      <c r="K489" s="2475"/>
      <c r="L489" s="687"/>
      <c r="M489" s="44"/>
    </row>
    <row r="490" spans="1:13" s="52" customFormat="1" ht="20.25">
      <c r="A490" s="58"/>
      <c r="B490" s="1947"/>
      <c r="C490" s="1947"/>
      <c r="D490" s="44"/>
      <c r="E490" s="283"/>
      <c r="F490" s="1941"/>
      <c r="G490" s="1079"/>
      <c r="H490" s="58"/>
      <c r="I490" s="58"/>
      <c r="J490" s="58"/>
      <c r="K490" s="2475"/>
      <c r="L490" s="687"/>
      <c r="M490" s="44"/>
    </row>
    <row r="491" spans="1:13" s="45" customFormat="1" ht="20.25">
      <c r="A491" s="58"/>
      <c r="B491" s="1947"/>
      <c r="C491" s="1947"/>
      <c r="D491" s="44"/>
      <c r="E491" s="283"/>
      <c r="F491" s="1941"/>
      <c r="G491" s="1817"/>
      <c r="H491" s="58"/>
      <c r="I491" s="58"/>
      <c r="J491" s="58"/>
      <c r="K491" s="2475"/>
      <c r="L491" s="687"/>
      <c r="M491" s="46"/>
    </row>
    <row r="492" spans="1:13" s="45" customFormat="1" ht="20.25">
      <c r="A492" s="58"/>
      <c r="B492" s="1947"/>
      <c r="C492" s="1947"/>
      <c r="D492" s="44"/>
      <c r="E492" s="283"/>
      <c r="F492" s="1941"/>
      <c r="G492" s="1817"/>
      <c r="H492" s="58"/>
      <c r="I492" s="58"/>
      <c r="J492" s="58"/>
      <c r="K492" s="2475"/>
      <c r="L492" s="687"/>
      <c r="M492" s="44"/>
    </row>
    <row r="493" spans="1:13" s="45" customFormat="1" ht="20.25">
      <c r="A493" s="58"/>
      <c r="B493" s="1947"/>
      <c r="C493" s="1947"/>
      <c r="D493" s="44"/>
      <c r="E493" s="283"/>
      <c r="F493" s="1941"/>
      <c r="G493" s="1817"/>
      <c r="H493" s="58"/>
      <c r="I493" s="58"/>
      <c r="J493" s="58"/>
      <c r="K493" s="2475"/>
      <c r="L493" s="687"/>
      <c r="M493" s="44"/>
    </row>
    <row r="494" spans="1:13" s="52" customFormat="1" ht="20.25">
      <c r="A494" s="58"/>
      <c r="B494" s="1947"/>
      <c r="C494" s="1947"/>
      <c r="D494" s="44"/>
      <c r="E494" s="283"/>
      <c r="F494" s="1941"/>
      <c r="G494" s="1079"/>
      <c r="H494" s="58"/>
      <c r="I494" s="58"/>
      <c r="J494" s="58"/>
      <c r="K494" s="2475"/>
      <c r="L494" s="687"/>
      <c r="M494" s="44"/>
    </row>
    <row r="495" spans="1:13" s="52" customFormat="1" ht="20.25">
      <c r="A495" s="58"/>
      <c r="B495" s="1947"/>
      <c r="C495" s="1947"/>
      <c r="D495" s="44"/>
      <c r="E495" s="283"/>
      <c r="F495" s="1941"/>
      <c r="G495" s="1079"/>
      <c r="H495" s="58"/>
      <c r="I495" s="58"/>
      <c r="J495" s="58"/>
      <c r="K495" s="2475"/>
      <c r="L495" s="687"/>
      <c r="M495" s="44"/>
    </row>
    <row r="496" spans="1:13" s="52" customFormat="1" ht="20.25">
      <c r="A496" s="58"/>
      <c r="B496" s="1947"/>
      <c r="C496" s="1947"/>
      <c r="D496" s="44"/>
      <c r="E496" s="283"/>
      <c r="F496" s="1941"/>
      <c r="G496" s="1079"/>
      <c r="H496" s="58"/>
      <c r="I496" s="58"/>
      <c r="J496" s="58"/>
      <c r="K496" s="2475"/>
      <c r="L496" s="687"/>
      <c r="M496" s="46"/>
    </row>
    <row r="497" spans="1:13" s="45" customFormat="1" ht="20.25">
      <c r="A497" s="58"/>
      <c r="B497" s="1947"/>
      <c r="C497" s="1947"/>
      <c r="D497" s="44"/>
      <c r="E497" s="283"/>
      <c r="F497" s="1941"/>
      <c r="G497" s="1817"/>
      <c r="H497" s="58"/>
      <c r="I497" s="58"/>
      <c r="J497" s="58"/>
      <c r="K497" s="2475"/>
      <c r="L497" s="687"/>
      <c r="M497" s="46"/>
    </row>
    <row r="498" spans="1:13" s="45" customFormat="1" ht="20.25">
      <c r="A498" s="58"/>
      <c r="B498" s="1947"/>
      <c r="C498" s="1947"/>
      <c r="D498" s="44"/>
      <c r="E498" s="283"/>
      <c r="F498" s="1941"/>
      <c r="G498" s="1079"/>
      <c r="H498" s="58"/>
      <c r="I498" s="58"/>
      <c r="J498" s="58"/>
      <c r="K498" s="2475"/>
      <c r="L498" s="687"/>
      <c r="M498" s="44"/>
    </row>
    <row r="499" spans="1:13" s="45" customFormat="1" ht="20.25">
      <c r="A499" s="58"/>
      <c r="B499" s="1947"/>
      <c r="C499" s="1947"/>
      <c r="D499" s="44"/>
      <c r="E499" s="283"/>
      <c r="F499" s="1941"/>
      <c r="G499" s="1817"/>
      <c r="H499" s="58"/>
      <c r="I499" s="58"/>
      <c r="J499" s="58"/>
      <c r="K499" s="2475"/>
      <c r="L499" s="687"/>
      <c r="M499" s="44"/>
    </row>
    <row r="500" spans="1:13" s="45" customFormat="1" ht="20.25">
      <c r="A500" s="58"/>
      <c r="B500" s="1947"/>
      <c r="C500" s="1947"/>
      <c r="D500" s="44"/>
      <c r="E500" s="283"/>
      <c r="F500" s="1941"/>
      <c r="G500" s="1079"/>
      <c r="H500" s="58"/>
      <c r="I500" s="58"/>
      <c r="J500" s="58"/>
      <c r="K500" s="2475"/>
      <c r="L500" s="687"/>
      <c r="M500" s="44"/>
    </row>
    <row r="501" spans="1:13" s="52" customFormat="1" ht="20.25">
      <c r="A501" s="58"/>
      <c r="B501" s="1947"/>
      <c r="C501" s="1947"/>
      <c r="D501" s="44"/>
      <c r="E501" s="283"/>
      <c r="F501" s="1941"/>
      <c r="G501" s="1817"/>
      <c r="H501" s="58"/>
      <c r="I501" s="58"/>
      <c r="J501" s="58"/>
      <c r="K501" s="2475"/>
      <c r="L501" s="687"/>
      <c r="M501" s="46"/>
    </row>
    <row r="502" spans="1:13" s="52" customFormat="1" ht="20.25">
      <c r="A502" s="58"/>
      <c r="B502" s="1947"/>
      <c r="C502" s="1947"/>
      <c r="D502" s="44"/>
      <c r="E502" s="283"/>
      <c r="F502" s="1941"/>
      <c r="G502" s="1079"/>
      <c r="H502" s="58"/>
      <c r="I502" s="58"/>
      <c r="J502" s="58"/>
      <c r="K502" s="2475"/>
      <c r="L502" s="687"/>
      <c r="M502" s="46"/>
    </row>
    <row r="503" spans="1:13" ht="20.25">
      <c r="A503" s="58"/>
      <c r="B503" s="1947"/>
      <c r="C503" s="1947"/>
      <c r="D503" s="44"/>
      <c r="E503" s="283"/>
      <c r="F503" s="1941"/>
      <c r="G503" s="1079"/>
      <c r="H503" s="58"/>
      <c r="I503" s="58"/>
      <c r="J503" s="58"/>
      <c r="K503" s="2475"/>
      <c r="L503" s="687"/>
      <c r="M503" s="44"/>
    </row>
    <row r="504" spans="1:13" s="52" customFormat="1" ht="20.25">
      <c r="A504" s="58"/>
      <c r="B504" s="1947"/>
      <c r="C504" s="1947"/>
      <c r="D504" s="44"/>
      <c r="E504" s="283"/>
      <c r="F504" s="1941"/>
      <c r="G504" s="1079"/>
      <c r="H504" s="58"/>
      <c r="I504" s="58"/>
      <c r="J504" s="58"/>
      <c r="K504" s="2475"/>
      <c r="L504" s="687"/>
      <c r="M504" s="44"/>
    </row>
    <row r="505" spans="1:13" s="52" customFormat="1" ht="20.25">
      <c r="A505" s="58"/>
      <c r="B505" s="1947"/>
      <c r="C505" s="1947"/>
      <c r="D505" s="44"/>
      <c r="E505" s="283"/>
      <c r="F505" s="1941"/>
      <c r="G505" s="1079"/>
      <c r="H505" s="58"/>
      <c r="I505" s="58"/>
      <c r="J505" s="58"/>
      <c r="K505" s="2475"/>
      <c r="L505" s="687"/>
      <c r="M505" s="46"/>
    </row>
    <row r="506" spans="1:13" s="52" customFormat="1" ht="20.25">
      <c r="A506" s="58"/>
      <c r="B506" s="1947"/>
      <c r="C506" s="1947"/>
      <c r="D506" s="44"/>
      <c r="E506" s="283"/>
      <c r="F506" s="1941"/>
      <c r="G506" s="1817"/>
      <c r="H506" s="58"/>
      <c r="I506" s="58"/>
      <c r="J506" s="58"/>
      <c r="K506" s="2475"/>
      <c r="L506" s="687"/>
      <c r="M506" s="44"/>
    </row>
    <row r="507" spans="1:13" s="52" customFormat="1" ht="20.25">
      <c r="A507" s="58"/>
      <c r="B507" s="1947"/>
      <c r="C507" s="1947"/>
      <c r="D507" s="44"/>
      <c r="E507" s="283"/>
      <c r="F507" s="1941"/>
      <c r="G507" s="1079"/>
      <c r="H507" s="58"/>
      <c r="I507" s="58"/>
      <c r="J507" s="58"/>
      <c r="K507" s="2475"/>
      <c r="L507" s="687"/>
      <c r="M507" s="44"/>
    </row>
    <row r="508" spans="1:13" s="52" customFormat="1" ht="20.25">
      <c r="A508" s="58"/>
      <c r="B508" s="1947"/>
      <c r="C508" s="1947"/>
      <c r="D508" s="44"/>
      <c r="E508" s="283"/>
      <c r="F508" s="1941"/>
      <c r="G508" s="1079"/>
      <c r="H508" s="58"/>
      <c r="I508" s="58"/>
      <c r="J508" s="58"/>
      <c r="K508" s="2475"/>
      <c r="L508" s="687"/>
      <c r="M508" s="44"/>
    </row>
    <row r="509" spans="1:13" s="52" customFormat="1" ht="20.25">
      <c r="A509" s="58"/>
      <c r="B509" s="1947"/>
      <c r="C509" s="1947"/>
      <c r="D509" s="44"/>
      <c r="E509" s="283"/>
      <c r="F509" s="1941"/>
      <c r="G509" s="1817"/>
      <c r="H509" s="58"/>
      <c r="I509" s="58"/>
      <c r="J509" s="58"/>
      <c r="K509" s="2475"/>
      <c r="L509" s="687"/>
      <c r="M509" s="44"/>
    </row>
    <row r="510" spans="1:13" s="54" customFormat="1" ht="20.25">
      <c r="A510" s="58"/>
      <c r="B510" s="1947"/>
      <c r="C510" s="1947"/>
      <c r="D510" s="44"/>
      <c r="E510" s="283"/>
      <c r="F510" s="1941"/>
      <c r="G510" s="1817"/>
      <c r="H510" s="58"/>
      <c r="I510" s="58"/>
      <c r="J510" s="58"/>
      <c r="K510" s="2475"/>
      <c r="L510" s="687"/>
      <c r="M510" s="44"/>
    </row>
    <row r="511" spans="1:13" s="45" customFormat="1" ht="20.25">
      <c r="A511" s="58"/>
      <c r="B511" s="1947"/>
      <c r="C511" s="1947"/>
      <c r="D511" s="44"/>
      <c r="E511" s="283"/>
      <c r="F511" s="1941"/>
      <c r="G511" s="1079"/>
      <c r="H511" s="58"/>
      <c r="I511" s="58"/>
      <c r="J511" s="58"/>
      <c r="K511" s="2475"/>
      <c r="L511" s="687"/>
      <c r="M511" s="46"/>
    </row>
    <row r="512" spans="1:13" s="52" customFormat="1" ht="20.25">
      <c r="A512" s="58"/>
      <c r="B512" s="1947"/>
      <c r="C512" s="1947"/>
      <c r="D512" s="44"/>
      <c r="E512" s="283"/>
      <c r="F512" s="1941"/>
      <c r="G512" s="1079"/>
      <c r="H512" s="58"/>
      <c r="I512" s="58"/>
      <c r="J512" s="58"/>
      <c r="K512" s="2475"/>
      <c r="L512" s="687"/>
      <c r="M512" s="44"/>
    </row>
    <row r="513" spans="1:13" s="52" customFormat="1" ht="20.25">
      <c r="A513" s="58"/>
      <c r="B513" s="1947"/>
      <c r="C513" s="1947"/>
      <c r="D513" s="44"/>
      <c r="E513" s="283"/>
      <c r="F513" s="1941"/>
      <c r="G513" s="1817"/>
      <c r="H513" s="58"/>
      <c r="I513" s="58"/>
      <c r="J513" s="58"/>
      <c r="K513" s="2475"/>
      <c r="L513" s="687"/>
      <c r="M513" s="44"/>
    </row>
    <row r="514" spans="1:13" s="54" customFormat="1" ht="20.25">
      <c r="A514" s="58"/>
      <c r="B514" s="1947"/>
      <c r="C514" s="1947"/>
      <c r="D514" s="44"/>
      <c r="E514" s="283"/>
      <c r="F514" s="1941"/>
      <c r="G514" s="1817"/>
      <c r="H514" s="58"/>
      <c r="I514" s="58"/>
      <c r="J514" s="58"/>
      <c r="K514" s="2475"/>
      <c r="L514" s="687"/>
      <c r="M514" s="44"/>
    </row>
    <row r="515" spans="1:13" s="52" customFormat="1" ht="20.25">
      <c r="A515" s="58"/>
      <c r="B515" s="1947"/>
      <c r="C515" s="1947"/>
      <c r="D515" s="44"/>
      <c r="E515" s="283"/>
      <c r="F515" s="1941"/>
      <c r="G515" s="1079"/>
      <c r="H515" s="58"/>
      <c r="I515" s="58"/>
      <c r="J515" s="58"/>
      <c r="K515" s="2475"/>
      <c r="L515" s="687"/>
      <c r="M515" s="44"/>
    </row>
    <row r="516" spans="1:13" s="52" customFormat="1" ht="20.25">
      <c r="A516" s="58"/>
      <c r="B516" s="1947"/>
      <c r="C516" s="1947"/>
      <c r="D516" s="44"/>
      <c r="E516" s="283"/>
      <c r="F516" s="1941"/>
      <c r="G516" s="1817"/>
      <c r="H516" s="58"/>
      <c r="I516" s="58"/>
      <c r="J516" s="58"/>
      <c r="K516" s="2475"/>
      <c r="L516" s="687"/>
      <c r="M516" s="44"/>
    </row>
    <row r="517" spans="1:13" s="52" customFormat="1" ht="20.25">
      <c r="A517" s="58"/>
      <c r="B517" s="1947"/>
      <c r="C517" s="1947"/>
      <c r="D517" s="44"/>
      <c r="E517" s="283"/>
      <c r="F517" s="1941"/>
      <c r="G517" s="1817"/>
      <c r="H517" s="58"/>
      <c r="I517" s="58"/>
      <c r="J517" s="58"/>
      <c r="K517" s="2475"/>
      <c r="L517" s="687"/>
      <c r="M517" s="46"/>
    </row>
    <row r="518" spans="1:13" s="52" customFormat="1" ht="20.25">
      <c r="A518" s="58"/>
      <c r="B518" s="1947"/>
      <c r="C518" s="1947"/>
      <c r="D518" s="44"/>
      <c r="E518" s="283"/>
      <c r="F518" s="1941"/>
      <c r="G518" s="1079"/>
      <c r="H518" s="58"/>
      <c r="I518" s="58"/>
      <c r="J518" s="58"/>
      <c r="K518" s="2475"/>
      <c r="L518" s="687"/>
      <c r="M518" s="44"/>
    </row>
    <row r="519" spans="1:13" s="52" customFormat="1" ht="20.25">
      <c r="A519" s="59"/>
      <c r="B519" s="1945"/>
      <c r="C519" s="1945"/>
      <c r="D519" s="45"/>
      <c r="E519" s="634"/>
      <c r="F519" s="1938"/>
      <c r="G519" s="1079"/>
      <c r="H519" s="58"/>
      <c r="I519" s="58"/>
      <c r="J519" s="58"/>
      <c r="K519" s="2475"/>
      <c r="L519" s="687"/>
      <c r="M519" s="46"/>
    </row>
    <row r="520" spans="1:13" s="45" customFormat="1">
      <c r="A520" s="57"/>
      <c r="B520" s="56"/>
      <c r="C520" s="56"/>
      <c r="D520" s="55"/>
      <c r="E520" s="269"/>
      <c r="F520" s="1942"/>
      <c r="G520" s="1812"/>
      <c r="H520" s="57"/>
      <c r="I520" s="57"/>
      <c r="J520" s="57"/>
      <c r="K520" s="1132"/>
      <c r="L520" s="690"/>
      <c r="M520" s="55"/>
    </row>
    <row r="521" spans="1:13" s="52" customFormat="1">
      <c r="A521" s="57"/>
      <c r="B521" s="56"/>
      <c r="C521" s="56"/>
      <c r="D521" s="55"/>
      <c r="E521" s="269"/>
      <c r="F521" s="1942"/>
      <c r="G521" s="1812"/>
      <c r="H521" s="57"/>
      <c r="I521" s="57"/>
      <c r="J521" s="57"/>
      <c r="K521" s="1132"/>
      <c r="L521" s="690"/>
      <c r="M521" s="55"/>
    </row>
    <row r="522" spans="1:13" s="52" customFormat="1">
      <c r="A522" s="57"/>
      <c r="B522" s="56"/>
      <c r="C522" s="56"/>
      <c r="D522" s="55"/>
      <c r="E522" s="269"/>
      <c r="F522" s="1942"/>
      <c r="G522" s="1812"/>
      <c r="H522" s="57"/>
      <c r="I522" s="57"/>
      <c r="J522" s="57"/>
      <c r="K522" s="1132"/>
      <c r="L522" s="690"/>
      <c r="M522" s="55"/>
    </row>
  </sheetData>
  <autoFilter ref="A2:P139" xr:uid="{00000000-0009-0000-0000-000012000000}">
    <filterColumn colId="10">
      <filters>
        <filter val="10,000.00"/>
        <filter val="108,250.00"/>
        <filter val="15,000.00"/>
        <filter val="3,500.00"/>
        <filter val="30,000.00"/>
        <filter val="5,000.00"/>
        <filter val="6,800.00"/>
        <filter val="7,950.00"/>
      </filters>
    </filterColumn>
  </autoFilter>
  <sortState xmlns:xlrd2="http://schemas.microsoft.com/office/spreadsheetml/2017/richdata2" ref="B3:K137">
    <sortCondition ref="K3:K137"/>
  </sortState>
  <mergeCells count="2">
    <mergeCell ref="A139:H139"/>
    <mergeCell ref="A1:N1"/>
  </mergeCells>
  <phoneticPr fontId="68" type="noConversion"/>
  <hyperlinks>
    <hyperlink ref="D75" r:id="rId1" xr:uid="{E103529A-EDD7-4B09-A377-5ABA586130AC}"/>
  </hyperlinks>
  <pageMargins left="0.7" right="0.7" top="0.75" bottom="0.75" header="0.3" footer="0.3"/>
  <pageSetup scale="20" fitToHeight="0" orientation="landscape" r:id="rId2"/>
  <rowBreaks count="3" manualBreakCount="3">
    <brk id="139" max="16383" man="1"/>
    <brk id="155" max="16383" man="1"/>
    <brk id="183" max="16383" man="1"/>
  </rowBreaks>
  <colBreaks count="1" manualBreak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Y88"/>
  <sheetViews>
    <sheetView workbookViewId="0">
      <selection activeCell="G17" sqref="G17"/>
    </sheetView>
  </sheetViews>
  <sheetFormatPr defaultRowHeight="21"/>
  <cols>
    <col min="1" max="1" width="17.5703125" customWidth="1"/>
    <col min="2" max="2" width="13" customWidth="1"/>
    <col min="3" max="3" width="23.7109375" style="557" customWidth="1"/>
    <col min="5" max="5" width="11.5703125" customWidth="1"/>
    <col min="6" max="6" width="9.42578125" bestFit="1" customWidth="1"/>
    <col min="7" max="7" width="12" customWidth="1"/>
    <col min="8" max="8" width="12" bestFit="1" customWidth="1"/>
    <col min="14" max="14" width="9.140625" customWidth="1"/>
    <col min="17" max="17" width="12" bestFit="1" customWidth="1"/>
  </cols>
  <sheetData>
    <row r="1" spans="1:21" s="1776" customFormat="1" ht="16.5" thickBot="1">
      <c r="A1" s="1775" t="s">
        <v>8292</v>
      </c>
      <c r="B1" s="1776" t="s">
        <v>30378</v>
      </c>
      <c r="C1" s="1776" t="s">
        <v>26486</v>
      </c>
      <c r="D1" s="1776" t="s">
        <v>8291</v>
      </c>
      <c r="E1" s="1776" t="s">
        <v>8290</v>
      </c>
      <c r="F1" s="1776" t="s">
        <v>8289</v>
      </c>
      <c r="G1" s="1776" t="s">
        <v>8288</v>
      </c>
      <c r="H1" s="1776" t="s">
        <v>8287</v>
      </c>
      <c r="I1" s="1776" t="s">
        <v>8315</v>
      </c>
      <c r="J1" s="1776" t="s">
        <v>8316</v>
      </c>
      <c r="K1" s="1776" t="s">
        <v>26485</v>
      </c>
      <c r="L1" s="1776" t="s">
        <v>34447</v>
      </c>
      <c r="M1" s="1776" t="s">
        <v>8285</v>
      </c>
      <c r="N1" s="1776" t="s">
        <v>8284</v>
      </c>
      <c r="O1" s="1776" t="s">
        <v>8283</v>
      </c>
      <c r="P1" s="1776" t="s">
        <v>8282</v>
      </c>
      <c r="Q1" s="1776" t="s">
        <v>8281</v>
      </c>
      <c r="R1" s="1776" t="s">
        <v>8280</v>
      </c>
      <c r="S1" s="1776" t="s">
        <v>26484</v>
      </c>
    </row>
    <row r="2" spans="1:21" s="2343" customFormat="1" ht="12.75">
      <c r="A2" s="2557"/>
      <c r="B2" s="2558"/>
      <c r="C2" s="2558"/>
      <c r="E2" s="2565"/>
      <c r="F2" s="2558"/>
      <c r="G2" s="2569"/>
      <c r="H2" s="2344"/>
      <c r="L2" s="2558"/>
    </row>
    <row r="3" spans="1:21" s="2343" customFormat="1" ht="12.75">
      <c r="A3" s="2559"/>
      <c r="B3" s="2560"/>
      <c r="C3" s="2560"/>
      <c r="E3" s="2566"/>
      <c r="F3" s="2560"/>
      <c r="G3" s="2570"/>
      <c r="H3" s="2344"/>
      <c r="L3" s="2560"/>
      <c r="Q3" s="2344"/>
      <c r="U3" s="2344"/>
    </row>
    <row r="4" spans="1:21" s="2343" customFormat="1" ht="12.75">
      <c r="A4" s="2557"/>
      <c r="B4" s="2558"/>
      <c r="C4" s="2558"/>
      <c r="E4" s="2565"/>
      <c r="F4" s="2558"/>
      <c r="G4" s="2558"/>
      <c r="H4" s="2344"/>
      <c r="L4" s="2558"/>
    </row>
    <row r="5" spans="1:21" s="2343" customFormat="1" ht="12.75">
      <c r="A5" s="2561"/>
      <c r="B5" s="2562"/>
      <c r="C5" s="2562"/>
      <c r="E5" s="2567"/>
      <c r="F5" s="2562"/>
      <c r="G5" s="2571"/>
      <c r="H5" s="2344"/>
      <c r="L5" s="2562"/>
    </row>
    <row r="6" spans="1:21" s="2343" customFormat="1" ht="12.75">
      <c r="A6" s="2557"/>
      <c r="B6" s="2558"/>
      <c r="C6" s="2558"/>
      <c r="E6" s="2565"/>
      <c r="F6" s="2558"/>
      <c r="G6" s="2569"/>
      <c r="L6" s="2558"/>
    </row>
    <row r="7" spans="1:21" s="2343" customFormat="1" ht="12.75">
      <c r="A7" s="2563"/>
      <c r="B7" s="2564"/>
      <c r="C7" s="2564"/>
      <c r="E7" s="2568"/>
      <c r="F7" s="2564"/>
      <c r="G7" s="2564"/>
      <c r="H7" s="2344"/>
      <c r="L7" s="2564"/>
    </row>
    <row r="8" spans="1:21" s="2343" customFormat="1" ht="15">
      <c r="A8" s="61"/>
      <c r="B8" s="61"/>
      <c r="C8" s="61"/>
      <c r="E8" s="2679"/>
      <c r="F8" s="61"/>
      <c r="G8" s="61"/>
      <c r="H8" s="2344"/>
      <c r="L8" s="61"/>
    </row>
    <row r="9" spans="1:21" s="61" customFormat="1" ht="15">
      <c r="D9" s="2343"/>
      <c r="E9" s="2679"/>
      <c r="H9" s="2343"/>
    </row>
    <row r="10" spans="1:21" s="61" customFormat="1" ht="15">
      <c r="D10" s="2343"/>
      <c r="E10" s="2679"/>
      <c r="H10" s="2343"/>
    </row>
    <row r="11" spans="1:21" s="61" customFormat="1" ht="15">
      <c r="D11" s="2343"/>
      <c r="E11" s="2679"/>
      <c r="H11" s="2343"/>
    </row>
    <row r="12" spans="1:21" s="61" customFormat="1" ht="15">
      <c r="D12" s="2343"/>
      <c r="E12" s="2679"/>
      <c r="H12" s="2343"/>
    </row>
    <row r="13" spans="1:21" s="61" customFormat="1" ht="15">
      <c r="D13" s="2343"/>
      <c r="E13" s="2679"/>
      <c r="H13" s="2354"/>
    </row>
    <row r="14" spans="1:21" s="61" customFormat="1" ht="15">
      <c r="D14" s="2343"/>
      <c r="E14" s="2679"/>
      <c r="H14" s="2354"/>
    </row>
    <row r="15" spans="1:21" s="61" customFormat="1" ht="15">
      <c r="D15" s="2343"/>
      <c r="E15" s="2679"/>
      <c r="H15" s="2354"/>
    </row>
    <row r="16" spans="1:21" s="61" customFormat="1" ht="15">
      <c r="D16" s="2343"/>
      <c r="E16" s="2679"/>
      <c r="H16" s="2354"/>
    </row>
    <row r="17" spans="4:8" s="61" customFormat="1" ht="15">
      <c r="D17" s="2343"/>
      <c r="E17" s="2679"/>
      <c r="H17" s="2354"/>
    </row>
    <row r="18" spans="4:8" s="61" customFormat="1" ht="15">
      <c r="E18" s="2679"/>
      <c r="H18" s="2354"/>
    </row>
    <row r="19" spans="4:8" s="61" customFormat="1" ht="15">
      <c r="E19" s="2679"/>
      <c r="H19" s="2354"/>
    </row>
    <row r="20" spans="4:8" s="61" customFormat="1" ht="15">
      <c r="E20" s="2679"/>
      <c r="H20" s="2354"/>
    </row>
    <row r="21" spans="4:8" s="61" customFormat="1" ht="15">
      <c r="E21" s="2679"/>
      <c r="H21" s="2354"/>
    </row>
    <row r="22" spans="4:8" s="61" customFormat="1" ht="15">
      <c r="E22" s="2679"/>
      <c r="H22" s="2354"/>
    </row>
    <row r="23" spans="4:8" s="61" customFormat="1" ht="15">
      <c r="E23" s="2679"/>
      <c r="H23" s="2354"/>
    </row>
    <row r="24" spans="4:8" s="61" customFormat="1" ht="15">
      <c r="E24" s="2679"/>
      <c r="H24" s="2354"/>
    </row>
    <row r="25" spans="4:8" s="61" customFormat="1" ht="15">
      <c r="E25" s="2679"/>
      <c r="H25" s="2355"/>
    </row>
    <row r="26" spans="4:8" s="61" customFormat="1" ht="15">
      <c r="E26" s="2679"/>
      <c r="H26" s="2354"/>
    </row>
    <row r="27" spans="4:8" s="61" customFormat="1" ht="15">
      <c r="E27" s="2679"/>
      <c r="H27" s="2354"/>
    </row>
    <row r="28" spans="4:8" s="61" customFormat="1" ht="15">
      <c r="E28" s="2679"/>
      <c r="H28" s="2354"/>
    </row>
    <row r="29" spans="4:8" s="61" customFormat="1" ht="15">
      <c r="E29" s="2679"/>
      <c r="H29" s="2354"/>
    </row>
    <row r="30" spans="4:8" s="61" customFormat="1" ht="15">
      <c r="E30" s="2679"/>
      <c r="H30" s="2354"/>
    </row>
    <row r="31" spans="4:8" s="61" customFormat="1" ht="15">
      <c r="E31" s="2679"/>
      <c r="H31" s="2355"/>
    </row>
    <row r="32" spans="4:8" s="61" customFormat="1" ht="15">
      <c r="E32" s="2679"/>
      <c r="H32" s="2355"/>
    </row>
    <row r="33" spans="4:14" s="61" customFormat="1" ht="15">
      <c r="E33" s="2679"/>
      <c r="H33" s="2354"/>
    </row>
    <row r="34" spans="4:14" s="61" customFormat="1" ht="15">
      <c r="E34" s="2679"/>
      <c r="H34" s="2354"/>
    </row>
    <row r="35" spans="4:14" s="61" customFormat="1" ht="15">
      <c r="E35" s="2679"/>
      <c r="H35" s="2354"/>
    </row>
    <row r="36" spans="4:14" s="61" customFormat="1" ht="15">
      <c r="E36" s="2679"/>
      <c r="H36" s="2355"/>
    </row>
    <row r="37" spans="4:14" s="61" customFormat="1" ht="15">
      <c r="D37" s="1710"/>
      <c r="E37" s="2679"/>
      <c r="H37" s="2354"/>
      <c r="I37" s="1709"/>
      <c r="J37" s="1709"/>
      <c r="K37" s="1709"/>
      <c r="M37" s="1709"/>
      <c r="N37" s="1709"/>
    </row>
    <row r="38" spans="4:14" s="61" customFormat="1" ht="15">
      <c r="D38" s="1710"/>
      <c r="E38" s="2679"/>
      <c r="H38" s="2354"/>
      <c r="I38" s="1709"/>
      <c r="J38" s="1709"/>
      <c r="K38" s="1709"/>
      <c r="M38" s="1709"/>
      <c r="N38" s="1709"/>
    </row>
    <row r="39" spans="4:14" s="61" customFormat="1" ht="15">
      <c r="D39" s="1710"/>
      <c r="E39" s="2679"/>
      <c r="H39" s="2354"/>
      <c r="I39" s="1709"/>
      <c r="J39" s="1709"/>
      <c r="K39" s="1709"/>
      <c r="M39" s="1709"/>
      <c r="N39" s="1709"/>
    </row>
    <row r="40" spans="4:14" s="61" customFormat="1" ht="15">
      <c r="D40" s="1710"/>
      <c r="E40" s="2679"/>
      <c r="H40" s="2354"/>
      <c r="I40" s="1709"/>
      <c r="J40" s="1709"/>
      <c r="K40" s="1709"/>
      <c r="M40" s="1709"/>
      <c r="N40" s="1709"/>
    </row>
    <row r="41" spans="4:14" s="61" customFormat="1" ht="15">
      <c r="D41" s="1710"/>
      <c r="E41" s="2679"/>
      <c r="H41" s="2354"/>
      <c r="I41" s="1709"/>
      <c r="J41" s="1709"/>
      <c r="K41" s="1709"/>
      <c r="M41" s="1709"/>
      <c r="N41" s="1709"/>
    </row>
    <row r="42" spans="4:14" s="61" customFormat="1" ht="15">
      <c r="D42" s="1710"/>
      <c r="E42" s="2679"/>
      <c r="H42" s="2358"/>
      <c r="I42" s="1709"/>
      <c r="J42" s="1709"/>
      <c r="K42" s="1709"/>
      <c r="M42" s="1709"/>
      <c r="N42" s="1709"/>
    </row>
    <row r="43" spans="4:14" s="61" customFormat="1" ht="15">
      <c r="D43" s="1710"/>
      <c r="E43" s="2679"/>
      <c r="H43" s="2358"/>
      <c r="I43" s="1709"/>
      <c r="J43" s="1709"/>
      <c r="K43" s="1709"/>
      <c r="M43" s="1709"/>
      <c r="N43" s="1709"/>
    </row>
    <row r="44" spans="4:14" s="61" customFormat="1" ht="15">
      <c r="D44" s="1710"/>
      <c r="E44" s="2679"/>
      <c r="H44" s="2358"/>
      <c r="I44" s="1709"/>
      <c r="J44" s="1709"/>
      <c r="K44" s="1709"/>
      <c r="M44" s="1709"/>
      <c r="N44" s="1709"/>
    </row>
    <row r="45" spans="4:14" s="61" customFormat="1" ht="15">
      <c r="D45" s="1709"/>
      <c r="E45" s="2679"/>
      <c r="H45" s="2358"/>
    </row>
    <row r="46" spans="4:14" s="61" customFormat="1" ht="15">
      <c r="D46" s="1710"/>
      <c r="E46" s="2679"/>
      <c r="H46" s="2358"/>
    </row>
    <row r="47" spans="4:14" s="61" customFormat="1" ht="15">
      <c r="D47" s="1710"/>
      <c r="E47" s="2679"/>
      <c r="H47" s="2358"/>
      <c r="I47" s="1709"/>
      <c r="J47" s="1709"/>
      <c r="K47" s="1709"/>
      <c r="M47" s="1709"/>
      <c r="N47" s="1709"/>
    </row>
    <row r="48" spans="4:14" s="61" customFormat="1" ht="15">
      <c r="D48" s="1709"/>
      <c r="E48" s="2679"/>
      <c r="H48" s="2358"/>
      <c r="I48" s="1709"/>
      <c r="J48" s="1709"/>
      <c r="K48" s="1709"/>
      <c r="M48" s="1709"/>
      <c r="N48" s="1709"/>
    </row>
    <row r="49" spans="4:25" s="61" customFormat="1" ht="15">
      <c r="D49" s="1710"/>
      <c r="E49" s="2679"/>
      <c r="H49" s="2358"/>
      <c r="I49" s="1709"/>
      <c r="J49" s="1709"/>
      <c r="K49" s="1709"/>
      <c r="M49" s="1709"/>
      <c r="N49" s="1709"/>
    </row>
    <row r="50" spans="4:25" s="61" customFormat="1" ht="15">
      <c r="D50" s="1710"/>
      <c r="E50" s="2679"/>
      <c r="H50" s="2358"/>
      <c r="I50" s="1709"/>
      <c r="J50" s="1709"/>
      <c r="K50" s="1709"/>
      <c r="M50" s="1709"/>
      <c r="N50" s="1709"/>
    </row>
    <row r="51" spans="4:25" s="61" customFormat="1" ht="15">
      <c r="D51" s="1710"/>
      <c r="E51" s="2679"/>
      <c r="H51" s="2358"/>
    </row>
    <row r="52" spans="4:25" s="61" customFormat="1" ht="15">
      <c r="D52" s="1710"/>
      <c r="E52" s="2679"/>
      <c r="H52" s="2358"/>
      <c r="I52" s="1709"/>
      <c r="J52" s="1709"/>
      <c r="K52" s="1709"/>
      <c r="M52" s="1709"/>
      <c r="N52" s="1709"/>
    </row>
    <row r="53" spans="4:25" s="61" customFormat="1" ht="15">
      <c r="D53" s="1710"/>
      <c r="E53" s="2679"/>
      <c r="H53" s="2358"/>
      <c r="I53" s="1709"/>
      <c r="J53" s="1709"/>
      <c r="K53" s="1709"/>
      <c r="M53" s="1709"/>
      <c r="N53" s="1709"/>
    </row>
    <row r="54" spans="4:25" s="61" customFormat="1" ht="15">
      <c r="D54" s="1710"/>
      <c r="E54" s="2679"/>
      <c r="H54" s="2358"/>
      <c r="I54" s="1709"/>
      <c r="J54" s="1709"/>
      <c r="K54" s="1709"/>
      <c r="M54" s="1709"/>
      <c r="N54" s="1709"/>
    </row>
    <row r="55" spans="4:25" s="61" customFormat="1" ht="15">
      <c r="D55" s="1710"/>
      <c r="E55" s="2679"/>
      <c r="H55" s="2358"/>
      <c r="I55" s="1709"/>
      <c r="J55" s="1709"/>
      <c r="K55" s="1709"/>
      <c r="M55" s="1709"/>
      <c r="N55" s="1709"/>
    </row>
    <row r="56" spans="4:25" s="61" customFormat="1" ht="15">
      <c r="D56" s="1710"/>
      <c r="E56" s="2679"/>
      <c r="H56" s="2358"/>
      <c r="I56" s="1709"/>
      <c r="J56" s="1709"/>
      <c r="K56" s="1709"/>
      <c r="M56" s="1709"/>
      <c r="N56" s="1709"/>
    </row>
    <row r="57" spans="4:25" s="61" customFormat="1" ht="15">
      <c r="D57" s="1710"/>
      <c r="E57" s="2679"/>
      <c r="H57" s="2358"/>
      <c r="I57" s="1709"/>
      <c r="J57" s="1709"/>
      <c r="K57" s="1709"/>
      <c r="M57" s="1709"/>
      <c r="N57" s="1709"/>
    </row>
    <row r="58" spans="4:25" s="61" customFormat="1" ht="15">
      <c r="D58" s="1710"/>
      <c r="E58" s="2679"/>
      <c r="H58" s="2358"/>
      <c r="I58" s="1709"/>
      <c r="J58" s="1709"/>
      <c r="K58" s="1709"/>
      <c r="M58" s="1709"/>
      <c r="N58" s="1709"/>
    </row>
    <row r="59" spans="4:25" s="61" customFormat="1" ht="15">
      <c r="D59" s="1709"/>
      <c r="E59" s="2679"/>
      <c r="H59" s="2358"/>
      <c r="I59" s="1709"/>
      <c r="J59" s="1709"/>
      <c r="K59" s="1709"/>
      <c r="M59" s="1709"/>
      <c r="N59" s="1709"/>
    </row>
    <row r="60" spans="4:25" s="61" customFormat="1" ht="15">
      <c r="D60" s="1710"/>
      <c r="E60" s="2679"/>
      <c r="H60" s="2358"/>
      <c r="I60" s="1709"/>
      <c r="J60" s="1709"/>
      <c r="K60" s="1709"/>
      <c r="M60" s="1709"/>
      <c r="N60" s="1709"/>
    </row>
    <row r="61" spans="4:25" s="61" customFormat="1" ht="15">
      <c r="D61" s="1710"/>
      <c r="E61" s="2679"/>
      <c r="H61" s="2358"/>
    </row>
    <row r="62" spans="4:25" s="61" customFormat="1" ht="15">
      <c r="D62" s="1710"/>
      <c r="E62" s="2679"/>
      <c r="H62" s="2358"/>
      <c r="I62" s="1709"/>
      <c r="J62" s="1709"/>
      <c r="K62" s="1709"/>
      <c r="M62" s="1709"/>
      <c r="N62" s="1709"/>
      <c r="O62" s="1709"/>
      <c r="P62" s="1709"/>
      <c r="Q62" s="1710"/>
      <c r="R62" s="1709"/>
      <c r="S62" s="1709"/>
      <c r="T62" s="1709"/>
      <c r="U62" s="1709"/>
      <c r="V62" s="1709"/>
      <c r="W62" s="1709"/>
      <c r="X62" s="1709"/>
      <c r="Y62" s="1709"/>
    </row>
    <row r="63" spans="4:25" s="61" customFormat="1" ht="15">
      <c r="D63" s="1710"/>
      <c r="E63" s="2679"/>
      <c r="H63" s="2358"/>
      <c r="I63" s="1709"/>
      <c r="J63" s="1709"/>
      <c r="K63" s="1709"/>
      <c r="M63" s="1709"/>
      <c r="N63" s="1709"/>
      <c r="O63" s="1709"/>
      <c r="P63" s="1709"/>
      <c r="Q63" s="1709"/>
      <c r="R63" s="1709"/>
      <c r="S63" s="1709"/>
      <c r="T63" s="1709"/>
      <c r="U63" s="1709"/>
      <c r="V63" s="1709"/>
      <c r="W63" s="1709"/>
      <c r="X63" s="1709"/>
      <c r="Y63" s="1709"/>
    </row>
    <row r="64" spans="4:25" s="61" customFormat="1" ht="15">
      <c r="D64" s="1710"/>
      <c r="E64" s="2679"/>
      <c r="H64" s="2358"/>
      <c r="I64" s="1709"/>
      <c r="J64" s="1709"/>
      <c r="K64" s="1709"/>
      <c r="M64" s="1709"/>
      <c r="N64" s="1709"/>
      <c r="O64" s="1709"/>
      <c r="P64" s="1709"/>
      <c r="Q64" s="1709"/>
      <c r="R64" s="1709"/>
      <c r="S64" s="1709"/>
      <c r="T64" s="1709"/>
      <c r="U64" s="1709"/>
      <c r="V64" s="1709"/>
      <c r="W64" s="1709"/>
      <c r="X64" s="1709"/>
      <c r="Y64" s="1709"/>
    </row>
    <row r="65" spans="1:19" s="61" customFormat="1" ht="15">
      <c r="D65" s="1710"/>
      <c r="E65" s="2679"/>
      <c r="H65" s="1709"/>
      <c r="I65" s="1709"/>
      <c r="J65" s="1709"/>
      <c r="K65" s="1709"/>
      <c r="M65" s="1709"/>
      <c r="O65" s="1709"/>
      <c r="P65" s="1709"/>
      <c r="Q65" s="1709"/>
      <c r="R65" s="1709"/>
      <c r="S65" s="1709"/>
    </row>
    <row r="66" spans="1:19" s="61" customFormat="1" ht="15">
      <c r="D66" s="1710"/>
      <c r="E66" s="2679"/>
      <c r="H66" s="1709"/>
    </row>
    <row r="67" spans="1:19" s="61" customFormat="1" ht="15">
      <c r="D67" s="1710"/>
      <c r="E67" s="2679"/>
      <c r="H67" s="1709"/>
    </row>
    <row r="68" spans="1:19" s="61" customFormat="1" ht="15">
      <c r="D68" s="1710"/>
      <c r="E68" s="2679"/>
      <c r="H68" s="1709"/>
    </row>
    <row r="69" spans="1:19" s="1352" customFormat="1" ht="15">
      <c r="D69" s="2747"/>
      <c r="H69" s="2748"/>
    </row>
    <row r="70" spans="1:19" s="1352" customFormat="1" ht="15">
      <c r="D70" s="2748"/>
      <c r="E70" s="2749"/>
      <c r="H70" s="2748"/>
    </row>
    <row r="71" spans="1:19" s="1352" customFormat="1" ht="15">
      <c r="D71" s="2747"/>
      <c r="E71" s="2749"/>
      <c r="H71" s="2748"/>
    </row>
    <row r="72" spans="1:19" s="1352" customFormat="1" ht="15">
      <c r="D72" s="2747"/>
      <c r="E72" s="2749"/>
      <c r="H72" s="2748"/>
    </row>
    <row r="73" spans="1:19" s="1352" customFormat="1" ht="15">
      <c r="E73" s="2749"/>
    </row>
    <row r="74" spans="1:19" s="1352" customFormat="1" ht="15">
      <c r="E74" s="2749"/>
    </row>
    <row r="75" spans="1:19" s="1352" customFormat="1" ht="15">
      <c r="E75" s="2749"/>
    </row>
    <row r="76" spans="1:19" s="1352" customFormat="1" ht="15">
      <c r="A76" s="2750"/>
      <c r="B76" s="2748"/>
      <c r="C76" s="2748"/>
      <c r="E76" s="2751"/>
      <c r="F76" s="2748"/>
      <c r="G76" s="2747"/>
      <c r="L76" s="2748"/>
    </row>
    <row r="77" spans="1:19" s="1352" customFormat="1" ht="15">
      <c r="A77" s="2750"/>
      <c r="B77" s="2748"/>
      <c r="C77" s="2748"/>
      <c r="E77" s="2751"/>
      <c r="F77" s="2748"/>
      <c r="G77" s="2747"/>
      <c r="L77" s="2748"/>
    </row>
    <row r="78" spans="1:19" s="1352" customFormat="1" ht="15">
      <c r="A78" s="2750"/>
      <c r="B78" s="2748"/>
      <c r="C78" s="2748"/>
      <c r="E78" s="2751"/>
      <c r="F78" s="2748"/>
      <c r="G78" s="2747"/>
      <c r="L78" s="2748"/>
    </row>
    <row r="79" spans="1:19" s="1352" customFormat="1" ht="15">
      <c r="A79" s="2750"/>
      <c r="B79" s="2748"/>
      <c r="C79" s="2748"/>
      <c r="E79" s="2751"/>
      <c r="F79" s="2748"/>
      <c r="G79" s="2747"/>
      <c r="L79" s="2748"/>
    </row>
    <row r="80" spans="1:19" s="1352" customFormat="1" ht="15">
      <c r="A80" s="2750"/>
      <c r="B80" s="2748"/>
      <c r="C80" s="2748"/>
      <c r="E80" s="2751"/>
      <c r="F80" s="2748"/>
      <c r="G80" s="2747"/>
      <c r="L80" s="2748"/>
    </row>
    <row r="81" spans="1:19" s="1352" customFormat="1" ht="15">
      <c r="A81" s="2750"/>
      <c r="B81" s="2748"/>
      <c r="C81" s="2748"/>
      <c r="E81" s="2751"/>
      <c r="F81" s="2748"/>
      <c r="G81" s="2747"/>
      <c r="L81" s="2748"/>
    </row>
    <row r="82" spans="1:19" s="1352" customFormat="1" ht="15">
      <c r="A82" s="2750"/>
      <c r="B82" s="2748"/>
      <c r="C82" s="2748"/>
      <c r="E82" s="2751"/>
      <c r="F82" s="2748"/>
      <c r="G82" s="2747"/>
      <c r="L82" s="2748"/>
    </row>
    <row r="83" spans="1:19" s="1352" customFormat="1" ht="15">
      <c r="A83" s="2750"/>
      <c r="B83" s="2748"/>
      <c r="C83" s="2748"/>
      <c r="E83" s="2751"/>
      <c r="F83" s="2748"/>
      <c r="G83" s="2747"/>
      <c r="L83" s="2748"/>
    </row>
    <row r="84" spans="1:19" s="1352" customFormat="1" ht="15">
      <c r="A84" s="2750"/>
      <c r="B84" s="2748"/>
      <c r="C84" s="2748"/>
      <c r="E84" s="2751"/>
      <c r="F84" s="2748"/>
      <c r="G84" s="2747"/>
      <c r="L84" s="2748"/>
    </row>
    <row r="85" spans="1:19" s="61" customFormat="1">
      <c r="A85" s="54"/>
      <c r="B85" s="54"/>
      <c r="C85" s="1064"/>
      <c r="D85" s="54"/>
      <c r="E85" s="1357"/>
      <c r="F85" s="54"/>
      <c r="G85" s="54"/>
      <c r="H85" s="54"/>
      <c r="I85" s="54"/>
      <c r="J85" s="54"/>
      <c r="K85" s="54"/>
      <c r="L85" s="54"/>
      <c r="M85" s="54"/>
      <c r="N85" s="54"/>
      <c r="O85" s="54"/>
      <c r="P85" s="54"/>
      <c r="Q85" s="54"/>
      <c r="R85" s="54"/>
      <c r="S85" s="54"/>
    </row>
    <row r="86" spans="1:19" s="1352" customFormat="1">
      <c r="A86" s="54"/>
      <c r="B86" s="54"/>
      <c r="C86" s="1064"/>
      <c r="D86" s="54"/>
      <c r="E86" s="1357"/>
      <c r="F86" s="54"/>
      <c r="G86" s="54"/>
      <c r="H86" s="54"/>
      <c r="I86" s="54"/>
      <c r="J86" s="54"/>
      <c r="K86" s="54"/>
      <c r="L86" s="54"/>
      <c r="M86" s="54"/>
      <c r="N86" s="54"/>
      <c r="O86" s="54"/>
      <c r="P86" s="54"/>
      <c r="Q86" s="54"/>
      <c r="R86" s="54"/>
      <c r="S86" s="54"/>
    </row>
    <row r="87" spans="1:19">
      <c r="A87" s="54"/>
      <c r="B87" s="54"/>
      <c r="C87" s="1064"/>
      <c r="D87" s="54"/>
      <c r="E87" s="1357"/>
      <c r="F87" s="54"/>
      <c r="G87" s="54"/>
      <c r="H87" s="54"/>
      <c r="I87" s="54"/>
      <c r="J87" s="54"/>
      <c r="K87" s="54"/>
      <c r="L87" s="54"/>
      <c r="M87" s="54"/>
      <c r="N87" s="54"/>
      <c r="O87" s="54"/>
      <c r="P87" s="54"/>
      <c r="Q87" s="54"/>
      <c r="R87" s="54"/>
      <c r="S87" s="54"/>
    </row>
    <row r="88" spans="1:19">
      <c r="A88" s="54"/>
      <c r="B88" s="54"/>
      <c r="C88" s="1064"/>
      <c r="D88" s="54"/>
      <c r="E88" s="1357"/>
      <c r="F88" s="54"/>
      <c r="G88" s="54"/>
      <c r="H88" s="54"/>
      <c r="I88" s="54"/>
      <c r="J88" s="54"/>
      <c r="K88" s="54"/>
      <c r="L88" s="54"/>
      <c r="M88" s="54"/>
      <c r="N88" s="54"/>
      <c r="O88" s="54"/>
      <c r="P88" s="54"/>
      <c r="Q88" s="54"/>
      <c r="R88" s="54"/>
      <c r="S88" s="54"/>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72"/>
  <sheetViews>
    <sheetView topLeftCell="A22" zoomScale="77" zoomScaleNormal="77" workbookViewId="0">
      <selection activeCell="J10" sqref="J10"/>
    </sheetView>
  </sheetViews>
  <sheetFormatPr defaultRowHeight="15"/>
  <cols>
    <col min="1" max="1" width="19.140625" style="269" customWidth="1"/>
    <col min="2" max="2" width="31" style="269" customWidth="1"/>
    <col min="3" max="3" width="26.7109375" style="269" customWidth="1"/>
    <col min="4" max="4" width="19.42578125" style="581" customWidth="1"/>
    <col min="5" max="5" width="26" style="581" customWidth="1"/>
    <col min="6" max="6" width="18" style="269" customWidth="1"/>
    <col min="7" max="7" width="18.85546875" style="269" bestFit="1" customWidth="1"/>
    <col min="8" max="8" width="23.7109375" style="269" customWidth="1"/>
    <col min="9" max="9" width="17.28515625" style="193" customWidth="1"/>
    <col min="10" max="10" width="37.85546875" style="656" customWidth="1"/>
    <col min="11" max="11" width="14.85546875" customWidth="1"/>
    <col min="12" max="12" width="13.42578125" customWidth="1"/>
  </cols>
  <sheetData>
    <row r="1" spans="1:12" ht="21.75" customHeight="1">
      <c r="A1" s="3331" t="s">
        <v>34739</v>
      </c>
      <c r="B1" s="3331"/>
      <c r="C1" s="3331"/>
      <c r="D1" s="3331"/>
      <c r="E1" s="3331"/>
      <c r="F1" s="3331"/>
      <c r="G1" s="3331"/>
      <c r="H1" s="3331"/>
      <c r="I1" s="3331"/>
      <c r="J1" s="3331"/>
      <c r="K1" s="3331"/>
      <c r="L1" s="3331"/>
    </row>
    <row r="2" spans="1:12" ht="57" customHeight="1">
      <c r="A2" s="1696" t="s">
        <v>8292</v>
      </c>
      <c r="B2" s="1696" t="s">
        <v>24371</v>
      </c>
      <c r="C2" s="1696" t="s">
        <v>24372</v>
      </c>
      <c r="D2" s="1697" t="s">
        <v>24373</v>
      </c>
      <c r="E2" s="1697" t="s">
        <v>24374</v>
      </c>
      <c r="F2" s="1698" t="s">
        <v>24375</v>
      </c>
      <c r="G2" s="1698" t="s">
        <v>24375</v>
      </c>
      <c r="H2" s="1696" t="s">
        <v>24376</v>
      </c>
      <c r="I2" s="1699" t="s">
        <v>24377</v>
      </c>
      <c r="J2" s="748"/>
      <c r="K2" s="749"/>
      <c r="L2" s="749"/>
    </row>
    <row r="3" spans="1:12" ht="22.5" customHeight="1">
      <c r="A3" s="100" t="s">
        <v>39936</v>
      </c>
      <c r="B3" s="100" t="s">
        <v>39965</v>
      </c>
      <c r="C3" s="1711"/>
      <c r="D3" s="435" t="s">
        <v>39993</v>
      </c>
      <c r="E3" s="100" t="s">
        <v>39994</v>
      </c>
      <c r="F3" s="1701"/>
      <c r="G3" s="1701">
        <v>55000</v>
      </c>
      <c r="H3"/>
      <c r="I3" s="100"/>
      <c r="K3" s="55"/>
      <c r="L3" s="55"/>
    </row>
    <row r="4" spans="1:12" ht="22.5" customHeight="1">
      <c r="A4" s="100" t="s">
        <v>39937</v>
      </c>
      <c r="B4" s="100" t="s">
        <v>39966</v>
      </c>
      <c r="C4" s="1711"/>
      <c r="D4" s="100" t="s">
        <v>39995</v>
      </c>
      <c r="E4" s="100" t="s">
        <v>24</v>
      </c>
      <c r="F4" s="1701"/>
      <c r="G4" s="1701">
        <v>40000</v>
      </c>
      <c r="H4" s="435" t="s">
        <v>40024</v>
      </c>
      <c r="I4" s="100"/>
      <c r="K4" s="55"/>
      <c r="L4" s="55"/>
    </row>
    <row r="5" spans="1:12" ht="22.5" customHeight="1">
      <c r="A5" s="100" t="s">
        <v>39938</v>
      </c>
      <c r="B5" s="100" t="s">
        <v>39967</v>
      </c>
      <c r="C5" s="1711"/>
      <c r="D5" s="100" t="s">
        <v>39996</v>
      </c>
      <c r="E5" s="100" t="s">
        <v>39997</v>
      </c>
      <c r="F5" s="1701"/>
      <c r="G5" s="1701">
        <v>25500</v>
      </c>
      <c r="H5" s="435" t="s">
        <v>40025</v>
      </c>
      <c r="I5" s="100"/>
      <c r="K5" s="55"/>
      <c r="L5" s="55"/>
    </row>
    <row r="6" spans="1:12" ht="22.5" customHeight="1">
      <c r="A6" s="100" t="s">
        <v>39939</v>
      </c>
      <c r="B6" s="100" t="s">
        <v>39968</v>
      </c>
      <c r="C6" s="1711"/>
      <c r="D6" s="100" t="s">
        <v>39998</v>
      </c>
      <c r="E6" s="100" t="s">
        <v>39999</v>
      </c>
      <c r="F6" s="1701"/>
      <c r="G6" s="1701">
        <v>35000</v>
      </c>
      <c r="H6" s="435" t="s">
        <v>40026</v>
      </c>
      <c r="I6" s="100"/>
      <c r="K6" s="55"/>
      <c r="L6" s="55"/>
    </row>
    <row r="7" spans="1:12" ht="22.5" customHeight="1">
      <c r="A7" s="100" t="s">
        <v>39940</v>
      </c>
      <c r="B7" s="100" t="s">
        <v>39969</v>
      </c>
      <c r="C7" s="1711"/>
      <c r="D7" s="100" t="s">
        <v>40000</v>
      </c>
      <c r="E7" s="100" t="s">
        <v>40001</v>
      </c>
      <c r="F7" s="1701"/>
      <c r="G7" s="1701">
        <v>40000</v>
      </c>
      <c r="H7" s="435" t="s">
        <v>40027</v>
      </c>
      <c r="I7" s="100"/>
      <c r="K7" s="55"/>
      <c r="L7" s="55"/>
    </row>
    <row r="8" spans="1:12" ht="22.5" customHeight="1">
      <c r="A8" s="100" t="s">
        <v>39941</v>
      </c>
      <c r="B8" s="100" t="s">
        <v>39970</v>
      </c>
      <c r="C8" s="1711"/>
      <c r="D8" s="100" t="s">
        <v>40002</v>
      </c>
      <c r="E8" s="100" t="s">
        <v>40002</v>
      </c>
      <c r="F8" s="1701"/>
      <c r="G8" s="1701">
        <v>40000</v>
      </c>
      <c r="H8" s="435" t="s">
        <v>40028</v>
      </c>
      <c r="I8" s="100"/>
      <c r="K8" s="55"/>
      <c r="L8" s="55"/>
    </row>
    <row r="9" spans="1:12" ht="22.5" customHeight="1">
      <c r="A9" s="100" t="s">
        <v>39942</v>
      </c>
      <c r="B9" s="100" t="s">
        <v>39971</v>
      </c>
      <c r="C9" s="1711"/>
      <c r="D9" s="100" t="s">
        <v>40003</v>
      </c>
      <c r="E9" s="100" t="s">
        <v>8301</v>
      </c>
      <c r="F9" s="1701"/>
      <c r="G9" s="1701">
        <v>35000</v>
      </c>
      <c r="H9" s="435" t="s">
        <v>40029</v>
      </c>
      <c r="I9" s="100"/>
      <c r="K9" s="55"/>
      <c r="L9" s="55"/>
    </row>
    <row r="10" spans="1:12" ht="22.5" customHeight="1">
      <c r="A10" s="100" t="s">
        <v>39943</v>
      </c>
      <c r="B10" s="100" t="s">
        <v>39972</v>
      </c>
      <c r="C10" s="1711"/>
      <c r="D10" s="100" t="s">
        <v>8301</v>
      </c>
      <c r="E10" s="100" t="s">
        <v>8301</v>
      </c>
      <c r="F10" s="1701"/>
      <c r="G10" s="1701">
        <v>50000</v>
      </c>
      <c r="H10" s="435" t="s">
        <v>40030</v>
      </c>
      <c r="I10" s="100"/>
      <c r="K10" s="55"/>
      <c r="L10" s="55"/>
    </row>
    <row r="11" spans="1:12" ht="22.5" customHeight="1">
      <c r="A11" s="100" t="s">
        <v>39944</v>
      </c>
      <c r="B11" s="100" t="s">
        <v>39973</v>
      </c>
      <c r="C11" s="1711"/>
      <c r="D11" s="100" t="s">
        <v>40004</v>
      </c>
      <c r="E11" s="100" t="s">
        <v>40001</v>
      </c>
      <c r="F11" s="1701"/>
      <c r="G11" s="1701">
        <v>40000</v>
      </c>
      <c r="H11" s="435" t="s">
        <v>40031</v>
      </c>
      <c r="I11" s="100"/>
      <c r="K11" s="55"/>
      <c r="L11" s="55"/>
    </row>
    <row r="12" spans="1:12" ht="22.5" customHeight="1">
      <c r="A12" s="100" t="s">
        <v>39945</v>
      </c>
      <c r="B12" s="100" t="s">
        <v>39974</v>
      </c>
      <c r="C12" s="1711"/>
      <c r="D12" s="100" t="s">
        <v>40002</v>
      </c>
      <c r="E12" s="100" t="s">
        <v>40002</v>
      </c>
      <c r="F12" s="1701"/>
      <c r="G12" s="1701">
        <v>45000</v>
      </c>
      <c r="H12" s="435" t="s">
        <v>40032</v>
      </c>
      <c r="I12" s="100"/>
      <c r="K12" s="55"/>
      <c r="L12" s="55"/>
    </row>
    <row r="13" spans="1:12" ht="22.5" customHeight="1">
      <c r="A13" s="100" t="s">
        <v>39946</v>
      </c>
      <c r="B13" s="100" t="s">
        <v>39975</v>
      </c>
      <c r="C13" s="1711"/>
      <c r="D13" s="100" t="s">
        <v>40005</v>
      </c>
      <c r="E13" s="100" t="s">
        <v>29</v>
      </c>
      <c r="F13" s="1701"/>
      <c r="G13" s="1701">
        <v>30000</v>
      </c>
      <c r="H13" s="435" t="s">
        <v>40033</v>
      </c>
      <c r="I13" s="100"/>
      <c r="K13" s="55"/>
      <c r="L13" s="55"/>
    </row>
    <row r="14" spans="1:12" s="603" customFormat="1" ht="22.5" customHeight="1">
      <c r="A14" s="100" t="s">
        <v>39947</v>
      </c>
      <c r="B14" s="100" t="s">
        <v>39976</v>
      </c>
      <c r="C14" s="3142"/>
      <c r="D14" s="100" t="s">
        <v>40006</v>
      </c>
      <c r="E14" s="100" t="s">
        <v>37488</v>
      </c>
      <c r="F14" s="2834"/>
      <c r="G14" s="3144">
        <v>45000</v>
      </c>
      <c r="H14" s="435"/>
      <c r="I14" s="101"/>
      <c r="J14" s="2752"/>
      <c r="K14" s="2753"/>
      <c r="L14" s="2753"/>
    </row>
    <row r="15" spans="1:12" ht="22.5" customHeight="1">
      <c r="A15" s="100" t="s">
        <v>39948</v>
      </c>
      <c r="B15" s="100" t="s">
        <v>39977</v>
      </c>
      <c r="C15" s="1711"/>
      <c r="D15" s="100" t="s">
        <v>40007</v>
      </c>
      <c r="E15" s="100" t="s">
        <v>29</v>
      </c>
      <c r="F15" s="1701"/>
      <c r="G15" s="1701">
        <v>40000</v>
      </c>
      <c r="H15" s="435" t="s">
        <v>40034</v>
      </c>
      <c r="I15" s="100"/>
      <c r="K15" s="55"/>
      <c r="L15" s="55"/>
    </row>
    <row r="16" spans="1:12" ht="22.5" customHeight="1">
      <c r="A16" s="100" t="s">
        <v>39949</v>
      </c>
      <c r="B16" s="100" t="s">
        <v>39978</v>
      </c>
      <c r="C16" s="1711"/>
      <c r="D16" s="100" t="s">
        <v>40008</v>
      </c>
      <c r="E16" s="100" t="s">
        <v>26</v>
      </c>
      <c r="F16" s="1701"/>
      <c r="G16" s="1701">
        <v>45000</v>
      </c>
      <c r="H16" s="435" t="s">
        <v>40035</v>
      </c>
      <c r="I16" s="100"/>
      <c r="K16" s="55"/>
      <c r="L16" s="55"/>
    </row>
    <row r="17" spans="1:12" ht="22.5" customHeight="1">
      <c r="A17" s="100" t="s">
        <v>39950</v>
      </c>
      <c r="B17" s="100" t="s">
        <v>39979</v>
      </c>
      <c r="C17" s="1711"/>
      <c r="D17" s="100" t="s">
        <v>36280</v>
      </c>
      <c r="E17" s="100" t="s">
        <v>24</v>
      </c>
      <c r="F17" s="1701"/>
      <c r="G17" s="1701">
        <v>45000</v>
      </c>
      <c r="H17" s="435"/>
      <c r="I17" s="100"/>
      <c r="K17" s="55"/>
      <c r="L17" s="55"/>
    </row>
    <row r="18" spans="1:12" ht="22.5" customHeight="1">
      <c r="A18" s="100" t="s">
        <v>39951</v>
      </c>
      <c r="B18" s="100" t="s">
        <v>40048</v>
      </c>
      <c r="C18" s="1711"/>
      <c r="D18" s="100" t="s">
        <v>40049</v>
      </c>
      <c r="E18" s="100" t="s">
        <v>35707</v>
      </c>
      <c r="F18" s="1701"/>
      <c r="G18" s="1701">
        <v>60000</v>
      </c>
      <c r="H18" s="435" t="s">
        <v>40050</v>
      </c>
      <c r="I18" s="100"/>
      <c r="K18" s="55"/>
      <c r="L18" s="55"/>
    </row>
    <row r="19" spans="1:12" ht="22.5" customHeight="1">
      <c r="A19" s="100" t="s">
        <v>39951</v>
      </c>
      <c r="B19" s="100" t="s">
        <v>39980</v>
      </c>
      <c r="C19" s="1711"/>
      <c r="D19" s="100" t="s">
        <v>40009</v>
      </c>
      <c r="E19" s="100" t="s">
        <v>40010</v>
      </c>
      <c r="F19" s="1701"/>
      <c r="G19" s="1701">
        <v>110000</v>
      </c>
      <c r="H19" s="435" t="s">
        <v>40036</v>
      </c>
      <c r="I19" s="100"/>
      <c r="K19" s="55"/>
      <c r="L19" s="55"/>
    </row>
    <row r="20" spans="1:12" ht="22.5" customHeight="1">
      <c r="A20" s="100" t="s">
        <v>39952</v>
      </c>
      <c r="B20" s="100" t="s">
        <v>39981</v>
      </c>
      <c r="C20" s="1711"/>
      <c r="D20" s="100" t="s">
        <v>40009</v>
      </c>
      <c r="E20" s="100" t="s">
        <v>26</v>
      </c>
      <c r="F20" s="1701"/>
      <c r="G20" s="1701">
        <v>45000</v>
      </c>
      <c r="H20" s="435" t="s">
        <v>40037</v>
      </c>
      <c r="I20" s="100"/>
      <c r="K20" s="55"/>
      <c r="L20" s="55"/>
    </row>
    <row r="21" spans="1:12" ht="22.5" customHeight="1">
      <c r="A21" s="100" t="s">
        <v>39953</v>
      </c>
      <c r="B21" s="100" t="s">
        <v>39982</v>
      </c>
      <c r="C21" s="1711"/>
      <c r="D21" s="100" t="s">
        <v>40011</v>
      </c>
      <c r="E21" s="100" t="s">
        <v>40012</v>
      </c>
      <c r="F21" s="1701"/>
      <c r="G21" s="1701">
        <v>45000</v>
      </c>
      <c r="H21" s="435" t="s">
        <v>40038</v>
      </c>
      <c r="I21" s="100"/>
      <c r="K21" s="55"/>
      <c r="L21" s="55"/>
    </row>
    <row r="22" spans="1:12" ht="22.5" customHeight="1">
      <c r="A22" s="100" t="s">
        <v>39954</v>
      </c>
      <c r="B22" s="100" t="s">
        <v>39983</v>
      </c>
      <c r="C22" s="1711"/>
      <c r="D22" s="100" t="s">
        <v>40013</v>
      </c>
      <c r="E22" s="100" t="s">
        <v>40013</v>
      </c>
      <c r="F22" s="1701"/>
      <c r="G22" s="1701">
        <v>10000</v>
      </c>
      <c r="H22" s="435" t="s">
        <v>40039</v>
      </c>
      <c r="I22" s="100"/>
      <c r="K22" s="55"/>
      <c r="L22" s="55"/>
    </row>
    <row r="23" spans="1:12" ht="22.5" customHeight="1">
      <c r="A23" s="100" t="s">
        <v>39955</v>
      </c>
      <c r="B23" s="100" t="s">
        <v>39984</v>
      </c>
      <c r="C23" s="1711"/>
      <c r="D23" s="100" t="s">
        <v>40009</v>
      </c>
      <c r="E23" s="100" t="s">
        <v>40009</v>
      </c>
      <c r="F23" s="1701"/>
      <c r="G23" s="1701">
        <v>95000</v>
      </c>
      <c r="H23" s="435"/>
      <c r="I23" s="100"/>
      <c r="K23" s="55"/>
      <c r="L23" s="55"/>
    </row>
    <row r="24" spans="1:12" ht="22.5" customHeight="1">
      <c r="A24" s="100" t="s">
        <v>39956</v>
      </c>
      <c r="B24" s="100" t="s">
        <v>39985</v>
      </c>
      <c r="C24" s="1711"/>
      <c r="D24" s="100" t="s">
        <v>40014</v>
      </c>
      <c r="E24" s="100" t="s">
        <v>40015</v>
      </c>
      <c r="F24" s="1701"/>
      <c r="G24" s="2381">
        <v>95000</v>
      </c>
      <c r="H24" s="435" t="s">
        <v>40040</v>
      </c>
      <c r="I24" s="100"/>
      <c r="K24" s="55"/>
      <c r="L24" s="55"/>
    </row>
    <row r="25" spans="1:12" ht="22.5" customHeight="1">
      <c r="A25" s="100" t="s">
        <v>39957</v>
      </c>
      <c r="B25" s="100" t="s">
        <v>37594</v>
      </c>
      <c r="C25" s="1711"/>
      <c r="D25" s="100" t="s">
        <v>28</v>
      </c>
      <c r="E25" s="100" t="s">
        <v>40016</v>
      </c>
      <c r="F25" s="1701"/>
      <c r="G25" s="1701">
        <v>40000</v>
      </c>
      <c r="H25" s="435" t="s">
        <v>40041</v>
      </c>
      <c r="I25" s="100"/>
      <c r="K25" s="55"/>
      <c r="L25" s="55"/>
    </row>
    <row r="26" spans="1:12" ht="22.5" customHeight="1">
      <c r="A26" s="100" t="s">
        <v>39958</v>
      </c>
      <c r="B26" s="100" t="s">
        <v>39986</v>
      </c>
      <c r="C26" s="1711"/>
      <c r="D26" s="100" t="s">
        <v>40017</v>
      </c>
      <c r="E26" s="100" t="s">
        <v>31</v>
      </c>
      <c r="F26" s="1701"/>
      <c r="G26" s="1701">
        <v>40000</v>
      </c>
      <c r="H26" s="435" t="s">
        <v>40042</v>
      </c>
      <c r="I26" s="100"/>
      <c r="K26" s="55"/>
      <c r="L26" s="55"/>
    </row>
    <row r="27" spans="1:12" ht="22.5" customHeight="1">
      <c r="A27" s="100" t="s">
        <v>39959</v>
      </c>
      <c r="B27" s="100" t="s">
        <v>39987</v>
      </c>
      <c r="C27" s="1711"/>
      <c r="D27" s="100" t="s">
        <v>22</v>
      </c>
      <c r="E27" s="100" t="s">
        <v>22</v>
      </c>
      <c r="F27" s="1701"/>
      <c r="G27" s="1701">
        <v>55000</v>
      </c>
      <c r="H27" s="435" t="s">
        <v>40043</v>
      </c>
      <c r="I27" s="100"/>
      <c r="K27" s="55"/>
      <c r="L27" s="55"/>
    </row>
    <row r="28" spans="1:12" ht="22.5" customHeight="1">
      <c r="A28" s="100" t="s">
        <v>39960</v>
      </c>
      <c r="B28" s="100" t="s">
        <v>39988</v>
      </c>
      <c r="C28" s="1711"/>
      <c r="D28" s="100" t="s">
        <v>40018</v>
      </c>
      <c r="E28" s="100" t="s">
        <v>40018</v>
      </c>
      <c r="F28" s="1701"/>
      <c r="G28" s="2381">
        <v>95000</v>
      </c>
      <c r="H28" s="435" t="s">
        <v>40044</v>
      </c>
      <c r="I28" s="100"/>
      <c r="K28" s="55"/>
      <c r="L28" s="55"/>
    </row>
    <row r="29" spans="1:12" ht="22.5" customHeight="1">
      <c r="A29" s="100" t="s">
        <v>39961</v>
      </c>
      <c r="B29" s="100" t="s">
        <v>39989</v>
      </c>
      <c r="C29" s="1711"/>
      <c r="D29" s="100" t="s">
        <v>40019</v>
      </c>
      <c r="E29" s="100" t="s">
        <v>22</v>
      </c>
      <c r="F29" s="1701"/>
      <c r="G29" s="1701">
        <v>10000</v>
      </c>
      <c r="H29" s="435" t="s">
        <v>40045</v>
      </c>
      <c r="I29" s="100"/>
      <c r="K29" s="55"/>
      <c r="L29" s="55"/>
    </row>
    <row r="30" spans="1:12" ht="22.5" customHeight="1">
      <c r="A30" s="100" t="s">
        <v>39962</v>
      </c>
      <c r="B30" s="100" t="s">
        <v>39990</v>
      </c>
      <c r="C30" s="3143"/>
      <c r="D30" s="100" t="s">
        <v>23</v>
      </c>
      <c r="E30" s="100" t="s">
        <v>40020</v>
      </c>
      <c r="G30" s="1701">
        <v>10000</v>
      </c>
      <c r="H30" s="435" t="s">
        <v>40046</v>
      </c>
      <c r="I30" s="100"/>
      <c r="K30" s="55"/>
      <c r="L30" s="55"/>
    </row>
    <row r="31" spans="1:12" ht="22.5" customHeight="1">
      <c r="A31" s="100" t="s">
        <v>39963</v>
      </c>
      <c r="B31" s="100" t="s">
        <v>39991</v>
      </c>
      <c r="C31" s="1711"/>
      <c r="D31" s="100" t="s">
        <v>40021</v>
      </c>
      <c r="E31" s="100" t="s">
        <v>40022</v>
      </c>
      <c r="F31" s="1701"/>
      <c r="G31" s="1701">
        <v>95000</v>
      </c>
      <c r="H31" s="435" t="s">
        <v>40047</v>
      </c>
      <c r="I31" s="100"/>
      <c r="K31" s="55"/>
      <c r="L31" s="55"/>
    </row>
    <row r="32" spans="1:12" ht="22.5" customHeight="1">
      <c r="A32" s="100" t="s">
        <v>39964</v>
      </c>
      <c r="B32" s="100" t="s">
        <v>39992</v>
      </c>
      <c r="C32" s="1711"/>
      <c r="D32" s="100" t="s">
        <v>40023</v>
      </c>
      <c r="E32" s="100" t="s">
        <v>40023</v>
      </c>
      <c r="F32" s="1701"/>
      <c r="G32" s="1701">
        <v>90000</v>
      </c>
      <c r="H32" s="435"/>
      <c r="I32" s="100"/>
      <c r="K32" s="55"/>
      <c r="L32" s="55"/>
    </row>
    <row r="33" spans="1:12" ht="22.5" customHeight="1">
      <c r="A33" s="100"/>
      <c r="B33" s="100"/>
      <c r="C33" s="1711"/>
      <c r="D33" s="100"/>
      <c r="E33" s="100"/>
      <c r="F33" s="1701"/>
      <c r="G33" s="1701"/>
      <c r="H33" s="100"/>
      <c r="I33" s="100"/>
      <c r="K33" s="55"/>
      <c r="L33" s="55"/>
    </row>
    <row r="34" spans="1:12" ht="22.5" customHeight="1">
      <c r="A34" s="100"/>
      <c r="B34" s="100"/>
      <c r="C34" s="1711"/>
      <c r="D34" s="100"/>
      <c r="E34" s="100"/>
      <c r="F34" s="1701"/>
      <c r="G34" s="1701"/>
      <c r="H34" s="100"/>
      <c r="I34" s="100"/>
      <c r="K34" s="55"/>
      <c r="L34" s="55"/>
    </row>
    <row r="35" spans="1:12" ht="22.5" customHeight="1">
      <c r="A35" s="100"/>
      <c r="B35" s="100"/>
      <c r="C35" s="1711"/>
      <c r="D35" s="100"/>
      <c r="E35" s="100"/>
      <c r="F35" s="1701"/>
      <c r="G35" s="1701"/>
      <c r="H35" s="100"/>
      <c r="I35" s="100"/>
      <c r="K35" s="55"/>
      <c r="L35" s="55"/>
    </row>
    <row r="36" spans="1:12" ht="22.5" customHeight="1">
      <c r="A36" s="100"/>
      <c r="B36" s="100"/>
      <c r="C36" s="1711"/>
      <c r="D36" s="100"/>
      <c r="E36" s="100"/>
      <c r="F36" s="1701"/>
      <c r="G36" s="1701"/>
      <c r="H36" s="100"/>
      <c r="I36" s="100"/>
      <c r="K36" s="55"/>
      <c r="L36" s="55"/>
    </row>
    <row r="37" spans="1:12" ht="22.5" customHeight="1">
      <c r="A37" s="2289"/>
      <c r="B37" s="2290"/>
      <c r="C37" s="1485"/>
      <c r="D37" s="1702"/>
      <c r="E37" s="1702"/>
      <c r="F37" s="1701"/>
      <c r="G37" s="1701"/>
      <c r="H37" s="100"/>
      <c r="I37" s="100"/>
      <c r="K37" s="55"/>
      <c r="L37" s="55"/>
    </row>
    <row r="38" spans="1:12" ht="22.5" customHeight="1">
      <c r="A38" s="2296"/>
      <c r="B38" s="1546"/>
      <c r="C38" s="2291"/>
      <c r="D38" s="1702"/>
      <c r="E38" s="1702"/>
      <c r="F38" s="1701"/>
      <c r="G38" s="1701"/>
      <c r="H38" s="100"/>
      <c r="I38" s="100"/>
      <c r="K38" s="55"/>
      <c r="L38" s="55"/>
    </row>
    <row r="39" spans="1:12" ht="22.5" customHeight="1">
      <c r="A39" s="100"/>
      <c r="B39" s="750"/>
      <c r="C39" s="1700"/>
      <c r="D39" s="750"/>
      <c r="E39" s="750"/>
      <c r="F39" s="1701"/>
      <c r="G39" s="1701"/>
      <c r="H39" s="1705"/>
      <c r="I39" s="100"/>
      <c r="K39" s="55"/>
      <c r="L39" s="55"/>
    </row>
    <row r="40" spans="1:12" ht="22.5" customHeight="1">
      <c r="A40" s="100"/>
      <c r="B40" s="750"/>
      <c r="C40" s="1700"/>
      <c r="D40" s="2394"/>
      <c r="E40" s="2393"/>
      <c r="F40" s="1701"/>
      <c r="G40" s="1701"/>
      <c r="H40" s="100"/>
      <c r="I40" s="100"/>
      <c r="K40" s="55"/>
      <c r="L40" s="55"/>
    </row>
    <row r="41" spans="1:12" ht="22.5" customHeight="1">
      <c r="A41" s="100"/>
      <c r="B41" s="1052"/>
      <c r="C41" s="1052"/>
      <c r="D41" s="2394"/>
      <c r="E41" s="2394"/>
      <c r="F41" s="1701"/>
      <c r="G41" s="1701"/>
      <c r="H41" s="1705"/>
      <c r="I41" s="100"/>
      <c r="K41" s="55"/>
      <c r="L41" s="55"/>
    </row>
    <row r="42" spans="1:12" ht="22.5" customHeight="1">
      <c r="A42" s="100"/>
      <c r="B42" s="1049"/>
      <c r="C42" s="746"/>
      <c r="D42" s="1702"/>
      <c r="E42" s="1702"/>
      <c r="F42" s="1701"/>
      <c r="G42" s="1701"/>
      <c r="H42" s="1705"/>
      <c r="I42" s="100"/>
      <c r="K42" s="55"/>
      <c r="L42" s="55"/>
    </row>
    <row r="43" spans="1:12" ht="22.5" customHeight="1">
      <c r="A43" s="100"/>
      <c r="B43" s="1791"/>
      <c r="C43" s="1791"/>
      <c r="D43" s="1702"/>
      <c r="E43" s="1702"/>
      <c r="F43" s="1701"/>
      <c r="G43" s="1701"/>
      <c r="H43" s="1705"/>
      <c r="I43" s="100"/>
      <c r="K43" s="55"/>
      <c r="L43" s="55"/>
    </row>
    <row r="44" spans="1:12" ht="22.5" customHeight="1">
      <c r="A44" s="100"/>
      <c r="B44" s="641"/>
      <c r="C44" s="641"/>
      <c r="D44" s="2401"/>
      <c r="E44" s="2401"/>
      <c r="F44" s="1701"/>
      <c r="G44" s="1701"/>
      <c r="H44" s="1705"/>
      <c r="I44" s="100"/>
      <c r="K44" s="55"/>
      <c r="L44" s="55"/>
    </row>
    <row r="45" spans="1:12" ht="22.5" customHeight="1">
      <c r="A45" s="100"/>
      <c r="B45" s="641"/>
      <c r="C45" s="641"/>
      <c r="D45" s="99"/>
      <c r="E45" s="99"/>
      <c r="F45" s="1701"/>
      <c r="G45" s="1701"/>
      <c r="H45" s="1705"/>
      <c r="I45" s="100"/>
      <c r="K45" s="55"/>
      <c r="L45" s="55"/>
    </row>
    <row r="46" spans="1:12" ht="22.5" customHeight="1">
      <c r="A46" s="100"/>
      <c r="B46" s="641"/>
      <c r="C46" s="641"/>
      <c r="D46" s="99"/>
      <c r="E46" s="99"/>
      <c r="F46" s="1701"/>
      <c r="G46" s="1701"/>
      <c r="H46" s="1705"/>
      <c r="I46" s="100"/>
      <c r="K46" s="55"/>
      <c r="L46" s="55"/>
    </row>
    <row r="47" spans="1:12" ht="22.5" customHeight="1">
      <c r="A47" s="100"/>
      <c r="B47" s="641"/>
      <c r="C47" s="641"/>
      <c r="D47" s="99"/>
      <c r="E47" s="99"/>
      <c r="F47" s="1701"/>
      <c r="G47" s="1701"/>
      <c r="H47" s="1705"/>
      <c r="I47" s="100"/>
      <c r="K47" s="55"/>
      <c r="L47" s="55"/>
    </row>
    <row r="48" spans="1:12" ht="22.5" customHeight="1">
      <c r="A48" s="100"/>
      <c r="B48" s="641"/>
      <c r="C48" s="641"/>
      <c r="D48" s="99"/>
      <c r="E48" s="99"/>
      <c r="F48" s="1701"/>
      <c r="G48" s="2391"/>
      <c r="H48" s="1705"/>
      <c r="I48" s="100"/>
      <c r="K48" s="55"/>
      <c r="L48" s="55"/>
    </row>
    <row r="49" spans="1:12" ht="22.5" customHeight="1">
      <c r="A49" s="100"/>
      <c r="B49" s="1074"/>
      <c r="C49" s="1074"/>
      <c r="D49" s="97"/>
      <c r="E49" s="97"/>
      <c r="F49" s="1701"/>
      <c r="G49" s="1701"/>
      <c r="H49" s="1705"/>
      <c r="I49" s="130"/>
      <c r="K49" s="55"/>
      <c r="L49" s="55"/>
    </row>
    <row r="50" spans="1:12" ht="22.5" customHeight="1">
      <c r="A50" s="1700"/>
      <c r="B50" s="1700"/>
      <c r="C50" s="1700"/>
      <c r="D50" s="1702"/>
      <c r="E50" s="1702"/>
      <c r="F50" s="1701"/>
      <c r="G50" s="1701"/>
      <c r="H50" s="1700"/>
      <c r="I50" s="130"/>
      <c r="K50" s="55"/>
      <c r="L50" s="55"/>
    </row>
    <row r="51" spans="1:12" ht="22.5" customHeight="1">
      <c r="A51" s="1700"/>
      <c r="B51" s="1700"/>
      <c r="C51" s="1700"/>
      <c r="D51" s="1702"/>
      <c r="E51" s="1702"/>
      <c r="F51" s="1701"/>
      <c r="G51" s="1701"/>
      <c r="H51" s="1700"/>
      <c r="I51" s="130"/>
      <c r="K51" s="55"/>
      <c r="L51" s="55"/>
    </row>
    <row r="52" spans="1:12" ht="22.5" customHeight="1">
      <c r="A52" s="1700"/>
      <c r="B52" s="1700"/>
      <c r="C52" s="1700"/>
      <c r="D52" s="1702"/>
      <c r="E52" s="1702"/>
      <c r="F52" s="1701"/>
      <c r="G52" s="1701"/>
      <c r="H52" s="1700"/>
      <c r="I52" s="130"/>
      <c r="K52" s="55"/>
      <c r="L52" s="55"/>
    </row>
    <row r="53" spans="1:12" ht="22.5" customHeight="1">
      <c r="A53" s="1700"/>
      <c r="B53" s="1700"/>
      <c r="C53" s="1700"/>
      <c r="D53" s="1702"/>
      <c r="E53" s="1702"/>
      <c r="F53" s="1701"/>
      <c r="G53" s="1701"/>
      <c r="H53" s="1700"/>
      <c r="I53" s="130"/>
      <c r="K53" s="55"/>
      <c r="L53" s="55"/>
    </row>
    <row r="54" spans="1:12" ht="22.5" customHeight="1">
      <c r="A54" s="1700"/>
      <c r="B54" s="1700"/>
      <c r="C54" s="1700"/>
      <c r="D54" s="1702"/>
      <c r="E54" s="1702"/>
      <c r="F54" s="1701"/>
      <c r="G54" s="1701"/>
      <c r="H54" s="1700"/>
      <c r="I54" s="130"/>
      <c r="K54" s="55"/>
      <c r="L54" s="55"/>
    </row>
    <row r="55" spans="1:12" ht="22.5" customHeight="1">
      <c r="A55" s="1700"/>
      <c r="B55" s="1700"/>
      <c r="C55" s="1700"/>
      <c r="D55" s="1702"/>
      <c r="E55" s="1702"/>
      <c r="F55" s="1701"/>
      <c r="G55" s="1701"/>
      <c r="H55" s="1700"/>
      <c r="I55" s="130"/>
      <c r="K55" s="55"/>
      <c r="L55" s="55"/>
    </row>
    <row r="56" spans="1:12" ht="22.5" customHeight="1">
      <c r="A56" s="1700"/>
      <c r="B56" s="1700"/>
      <c r="C56" s="1700"/>
      <c r="D56" s="1702"/>
      <c r="E56" s="1702"/>
      <c r="F56" s="1701"/>
      <c r="G56" s="1701"/>
      <c r="H56" s="1700"/>
      <c r="I56" s="130"/>
      <c r="K56" s="55"/>
      <c r="L56" s="55"/>
    </row>
    <row r="57" spans="1:12" ht="22.5" customHeight="1">
      <c r="A57" s="1700"/>
      <c r="B57" s="1700"/>
      <c r="C57" s="1700"/>
      <c r="D57" s="1702"/>
      <c r="E57" s="1702"/>
      <c r="F57" s="1701"/>
      <c r="G57" s="2391"/>
      <c r="H57" s="1700"/>
      <c r="I57" s="130"/>
      <c r="K57" s="55"/>
      <c r="L57" s="55"/>
    </row>
    <row r="58" spans="1:12" ht="22.5" customHeight="1" thickBot="1">
      <c r="A58" s="1700"/>
      <c r="B58" s="1700"/>
      <c r="C58" s="1700"/>
      <c r="D58" s="1703" t="s">
        <v>6</v>
      </c>
      <c r="E58" s="1702"/>
      <c r="F58" s="2389"/>
      <c r="G58" s="2392">
        <f>SUM(G3:G57)</f>
        <v>1505500</v>
      </c>
      <c r="H58" s="2390"/>
      <c r="I58" s="130"/>
      <c r="K58" s="55"/>
      <c r="L58" s="55"/>
    </row>
    <row r="59" spans="1:12" ht="22.5" customHeight="1" thickTop="1">
      <c r="A59" s="1700"/>
      <c r="B59" s="1700"/>
      <c r="C59" s="1700"/>
      <c r="D59" s="1702"/>
      <c r="E59" s="1702"/>
      <c r="F59" s="1701"/>
      <c r="G59" s="2388"/>
      <c r="H59" s="1700"/>
      <c r="I59" s="130"/>
      <c r="K59" s="55"/>
      <c r="L59" s="55"/>
    </row>
    <row r="60" spans="1:12" ht="22.5" customHeight="1">
      <c r="A60" s="1700"/>
      <c r="B60" s="1700"/>
      <c r="C60" s="1700"/>
      <c r="D60" s="1702"/>
      <c r="E60" s="1702"/>
      <c r="F60" s="1701"/>
      <c r="G60" s="1701"/>
      <c r="H60" s="1700"/>
      <c r="I60" s="130"/>
      <c r="K60" s="55"/>
      <c r="L60" s="55"/>
    </row>
    <row r="61" spans="1:12" ht="22.5" customHeight="1">
      <c r="A61" s="1700"/>
      <c r="B61" s="1700"/>
      <c r="C61" s="1700"/>
      <c r="D61" s="1702"/>
      <c r="E61" s="1702"/>
      <c r="F61" s="1701"/>
      <c r="G61" s="1701"/>
      <c r="H61" s="1700"/>
      <c r="I61" s="130"/>
      <c r="K61" s="55"/>
      <c r="L61" s="55"/>
    </row>
    <row r="62" spans="1:12" ht="22.5" customHeight="1">
      <c r="A62" s="1700"/>
      <c r="B62" s="1700"/>
      <c r="C62" s="1700"/>
      <c r="D62" s="1702"/>
      <c r="E62" s="1702"/>
      <c r="F62" s="1701"/>
      <c r="G62" s="1701"/>
      <c r="H62" s="1700"/>
      <c r="I62" s="130"/>
      <c r="K62" s="55"/>
      <c r="L62" s="55"/>
    </row>
    <row r="63" spans="1:12" ht="22.5" customHeight="1">
      <c r="A63" s="1700"/>
      <c r="B63" s="1700"/>
      <c r="C63" s="1700"/>
      <c r="D63" s="1702"/>
      <c r="E63" s="1702"/>
      <c r="F63" s="1701"/>
      <c r="G63" s="1701"/>
      <c r="H63" s="1700"/>
      <c r="I63" s="130"/>
      <c r="K63" s="55"/>
      <c r="L63" s="55"/>
    </row>
    <row r="64" spans="1:12" ht="22.5" customHeight="1">
      <c r="A64" s="1700"/>
      <c r="B64" s="1700"/>
      <c r="C64" s="1700"/>
      <c r="D64" s="1702"/>
      <c r="E64" s="1702"/>
      <c r="F64" s="1701"/>
      <c r="G64" s="1701"/>
      <c r="H64" s="1700"/>
      <c r="I64" s="130"/>
      <c r="K64" s="55"/>
      <c r="L64" s="55"/>
    </row>
    <row r="65" spans="1:12" ht="22.5" customHeight="1">
      <c r="A65" s="1700"/>
      <c r="B65" s="1700"/>
      <c r="C65" s="1700"/>
      <c r="D65" s="1702"/>
      <c r="E65" s="1702"/>
      <c r="F65" s="1701"/>
      <c r="G65" s="1701"/>
      <c r="H65" s="1700"/>
      <c r="I65" s="130"/>
      <c r="K65" s="55"/>
      <c r="L65" s="55"/>
    </row>
    <row r="66" spans="1:12" ht="22.5" customHeight="1">
      <c r="A66" s="1700"/>
      <c r="B66" s="1700"/>
      <c r="C66" s="1700"/>
      <c r="D66" s="1702"/>
      <c r="E66" s="1702"/>
      <c r="F66" s="1701"/>
      <c r="G66" s="1701"/>
      <c r="H66" s="1700"/>
      <c r="I66" s="130"/>
      <c r="K66" s="55"/>
      <c r="L66" s="55"/>
    </row>
    <row r="67" spans="1:12" ht="22.5" customHeight="1">
      <c r="A67" s="1700"/>
      <c r="B67" s="1700"/>
      <c r="C67" s="1700"/>
      <c r="D67" s="1702"/>
      <c r="E67" s="1702"/>
      <c r="F67" s="1701"/>
      <c r="G67" s="1701"/>
      <c r="H67" s="1700"/>
      <c r="I67" s="130"/>
      <c r="K67" s="55"/>
      <c r="L67" s="55"/>
    </row>
    <row r="68" spans="1:12" ht="22.5" customHeight="1">
      <c r="A68" s="1700"/>
      <c r="B68" s="1700"/>
      <c r="C68" s="1700"/>
      <c r="D68" s="1702"/>
      <c r="E68" s="1702"/>
      <c r="F68" s="1701"/>
      <c r="G68" s="1701"/>
      <c r="H68" s="1700"/>
      <c r="I68" s="130"/>
      <c r="K68" s="55"/>
      <c r="L68" s="55"/>
    </row>
    <row r="69" spans="1:12" ht="22.5" customHeight="1">
      <c r="A69" s="1700"/>
      <c r="B69" s="1700"/>
      <c r="C69" s="1700"/>
      <c r="D69" s="1702"/>
      <c r="E69" s="1702"/>
      <c r="F69" s="1701"/>
      <c r="G69" s="1701"/>
      <c r="H69" s="1700"/>
      <c r="I69" s="130"/>
      <c r="K69" s="55"/>
      <c r="L69" s="55"/>
    </row>
    <row r="70" spans="1:12" ht="22.5" customHeight="1">
      <c r="A70" s="1700"/>
      <c r="B70" s="1700"/>
      <c r="C70" s="1700"/>
      <c r="D70" s="1702"/>
      <c r="E70" s="1702"/>
      <c r="F70" s="1701"/>
      <c r="G70" s="1701"/>
      <c r="H70" s="1700"/>
      <c r="I70" s="130"/>
      <c r="K70" s="55"/>
      <c r="L70" s="55"/>
    </row>
    <row r="71" spans="1:12" ht="22.5" customHeight="1">
      <c r="A71" s="1700"/>
      <c r="B71" s="1700"/>
      <c r="C71" s="1700"/>
      <c r="D71" s="1702"/>
      <c r="E71" s="1702"/>
      <c r="F71" s="1701"/>
      <c r="G71" s="1701"/>
      <c r="H71" s="1700"/>
      <c r="I71" s="130"/>
      <c r="K71" s="55"/>
      <c r="L71" s="55"/>
    </row>
    <row r="72" spans="1:12" ht="22.5" customHeight="1">
      <c r="A72" s="1700"/>
      <c r="B72" s="1700"/>
      <c r="C72" s="1700"/>
      <c r="D72" s="1702"/>
      <c r="E72" s="1702"/>
      <c r="F72" s="1701"/>
      <c r="G72" s="1701"/>
      <c r="H72" s="1700"/>
      <c r="I72" s="130"/>
      <c r="K72" s="55"/>
      <c r="L72" s="55"/>
    </row>
  </sheetData>
  <mergeCells count="1">
    <mergeCell ref="A1:L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W16"/>
  <sheetViews>
    <sheetView view="pageBreakPreview" zoomScale="60" zoomScaleNormal="85" workbookViewId="0">
      <selection activeCell="A2" sqref="A2"/>
    </sheetView>
  </sheetViews>
  <sheetFormatPr defaultColWidth="34.7109375" defaultRowHeight="26.25"/>
  <cols>
    <col min="1" max="16384" width="34.7109375" style="743"/>
  </cols>
  <sheetData>
    <row r="1" spans="1:23">
      <c r="A1" s="743" t="s">
        <v>8292</v>
      </c>
      <c r="B1" s="743" t="s">
        <v>8289</v>
      </c>
      <c r="C1" s="743" t="s">
        <v>25209</v>
      </c>
      <c r="D1" s="743" t="s">
        <v>23154</v>
      </c>
      <c r="E1" s="743" t="s">
        <v>20786</v>
      </c>
      <c r="F1" s="743" t="s">
        <v>20787</v>
      </c>
      <c r="G1" s="743" t="s">
        <v>8290</v>
      </c>
      <c r="H1" s="743" t="s">
        <v>8287</v>
      </c>
      <c r="I1" s="743" t="s">
        <v>8291</v>
      </c>
      <c r="J1" s="743" t="s">
        <v>8288</v>
      </c>
      <c r="K1" s="743" t="s">
        <v>8315</v>
      </c>
      <c r="L1" s="743" t="s">
        <v>8316</v>
      </c>
      <c r="M1" s="743" t="s">
        <v>25208</v>
      </c>
      <c r="N1" s="743" t="s">
        <v>8285</v>
      </c>
      <c r="O1" s="743" t="s">
        <v>20788</v>
      </c>
      <c r="P1" s="743" t="s">
        <v>20789</v>
      </c>
      <c r="Q1" s="743" t="s">
        <v>8284</v>
      </c>
      <c r="R1" s="743" t="s">
        <v>8283</v>
      </c>
      <c r="S1" s="743" t="s">
        <v>8282</v>
      </c>
      <c r="T1" s="743" t="s">
        <v>8281</v>
      </c>
      <c r="U1" s="743" t="s">
        <v>8280</v>
      </c>
      <c r="V1" s="743" t="s">
        <v>23155</v>
      </c>
      <c r="W1" s="743" t="s">
        <v>20790</v>
      </c>
    </row>
    <row r="2" spans="1:23">
      <c r="G2" s="744"/>
    </row>
    <row r="3" spans="1:23">
      <c r="G3" s="744"/>
    </row>
    <row r="4" spans="1:23">
      <c r="G4" s="744"/>
    </row>
    <row r="5" spans="1:23" ht="22.5" customHeight="1">
      <c r="G5" s="744"/>
    </row>
    <row r="6" spans="1:23">
      <c r="G6" s="744"/>
    </row>
    <row r="7" spans="1:23">
      <c r="G7" s="744"/>
    </row>
    <row r="8" spans="1:23">
      <c r="G8" s="744"/>
    </row>
    <row r="9" spans="1:23">
      <c r="G9" s="744"/>
    </row>
    <row r="10" spans="1:23">
      <c r="G10" s="744"/>
    </row>
    <row r="11" spans="1:23">
      <c r="G11" s="744"/>
    </row>
    <row r="12" spans="1:23">
      <c r="G12" s="744"/>
    </row>
    <row r="13" spans="1:23">
      <c r="G13" s="744"/>
    </row>
    <row r="14" spans="1:23">
      <c r="G14" s="744"/>
    </row>
    <row r="15" spans="1:23">
      <c r="G15" s="744"/>
    </row>
    <row r="16" spans="1:23">
      <c r="G16" s="744"/>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J49"/>
  <sheetViews>
    <sheetView workbookViewId="0">
      <selection activeCell="G12" sqref="G12"/>
    </sheetView>
  </sheetViews>
  <sheetFormatPr defaultRowHeight="14.25" customHeight="1"/>
  <cols>
    <col min="1" max="1" width="17.7109375" customWidth="1"/>
    <col min="2" max="2" width="23.42578125" customWidth="1"/>
    <col min="3" max="3" width="14.28515625" customWidth="1"/>
    <col min="4" max="4" width="15" customWidth="1"/>
    <col min="5" max="5" width="12" bestFit="1" customWidth="1"/>
    <col min="6" max="6" width="26.42578125" customWidth="1"/>
    <col min="7" max="7" width="17.5703125" style="1601" customWidth="1"/>
    <col min="8" max="8" width="16.85546875" customWidth="1"/>
    <col min="10" max="10" width="13.85546875" customWidth="1"/>
  </cols>
  <sheetData>
    <row r="1" spans="1:9" s="1774" customFormat="1" ht="14.25" customHeight="1" thickBot="1">
      <c r="A1" s="2384" t="s">
        <v>8292</v>
      </c>
      <c r="B1" s="2385" t="s">
        <v>24371</v>
      </c>
      <c r="C1" s="2385" t="s">
        <v>24437</v>
      </c>
      <c r="D1" s="2385" t="s">
        <v>24373</v>
      </c>
      <c r="E1" s="2385" t="s">
        <v>24436</v>
      </c>
      <c r="F1" s="2385" t="s">
        <v>24435</v>
      </c>
      <c r="G1" s="2386" t="s">
        <v>24375</v>
      </c>
      <c r="H1" s="2385" t="s">
        <v>24434</v>
      </c>
      <c r="I1" s="1774" t="s">
        <v>24433</v>
      </c>
    </row>
    <row r="2" spans="1:9" ht="15">
      <c r="G2" s="1550"/>
    </row>
    <row r="3" spans="1:9" ht="15">
      <c r="G3" s="2532"/>
    </row>
    <row r="4" spans="1:9" ht="15">
      <c r="G4" s="1550"/>
    </row>
    <row r="5" spans="1:9" ht="15">
      <c r="G5" s="2532"/>
    </row>
    <row r="6" spans="1:9" ht="15">
      <c r="G6" s="2532"/>
    </row>
    <row r="7" spans="1:9" ht="15">
      <c r="G7" s="2532"/>
    </row>
    <row r="8" spans="1:9" ht="15">
      <c r="G8" s="2532"/>
    </row>
    <row r="9" spans="1:9" ht="15">
      <c r="G9" s="2532"/>
    </row>
    <row r="10" spans="1:9" ht="15">
      <c r="G10" s="2532"/>
    </row>
    <row r="11" spans="1:9" ht="15">
      <c r="G11" s="2532"/>
    </row>
    <row r="12" spans="1:9" ht="15">
      <c r="G12" s="1550"/>
    </row>
    <row r="13" spans="1:9" s="603" customFormat="1" ht="14.25" customHeight="1">
      <c r="G13" s="2754"/>
    </row>
    <row r="14" spans="1:9" ht="14.25" customHeight="1">
      <c r="G14" s="1550"/>
    </row>
    <row r="15" spans="1:9" ht="14.25" customHeight="1">
      <c r="G15" s="1550"/>
      <c r="H15" s="550"/>
    </row>
    <row r="16" spans="1:9" ht="14.25" customHeight="1">
      <c r="G16" s="1550"/>
      <c r="H16" s="550"/>
    </row>
    <row r="17" spans="1:9" ht="14.25" customHeight="1">
      <c r="G17" s="1550"/>
    </row>
    <row r="18" spans="1:9" ht="14.25" customHeight="1">
      <c r="G18" s="1550"/>
    </row>
    <row r="19" spans="1:9" s="603" customFormat="1" ht="14.25" customHeight="1">
      <c r="A19"/>
      <c r="B19"/>
      <c r="C19"/>
      <c r="D19"/>
      <c r="E19"/>
      <c r="F19"/>
      <c r="G19" s="1550"/>
      <c r="H19"/>
      <c r="I19"/>
    </row>
    <row r="20" spans="1:9" s="603" customFormat="1" ht="14.25" customHeight="1">
      <c r="A20"/>
      <c r="B20"/>
      <c r="C20"/>
      <c r="D20"/>
      <c r="E20"/>
      <c r="F20"/>
      <c r="G20" s="1550"/>
      <c r="H20"/>
      <c r="I20"/>
    </row>
    <row r="21" spans="1:9" s="603" customFormat="1" ht="14.25" customHeight="1">
      <c r="A21"/>
      <c r="B21"/>
      <c r="C21"/>
      <c r="D21"/>
      <c r="E21"/>
      <c r="F21"/>
      <c r="G21" s="1550"/>
      <c r="H21" s="550"/>
      <c r="I21"/>
    </row>
    <row r="22" spans="1:9" s="603" customFormat="1" ht="14.25" customHeight="1">
      <c r="A22"/>
      <c r="B22"/>
      <c r="C22"/>
      <c r="D22"/>
      <c r="E22"/>
      <c r="F22"/>
      <c r="G22" s="1550"/>
      <c r="H22"/>
      <c r="I22"/>
    </row>
    <row r="23" spans="1:9" s="603" customFormat="1" ht="14.25" customHeight="1">
      <c r="A23"/>
      <c r="B23"/>
      <c r="C23"/>
      <c r="D23"/>
      <c r="E23"/>
      <c r="F23"/>
      <c r="G23" s="1550"/>
      <c r="H23"/>
      <c r="I23"/>
    </row>
    <row r="24" spans="1:9" s="603" customFormat="1" ht="14.25" customHeight="1">
      <c r="A24"/>
      <c r="B24"/>
      <c r="C24"/>
      <c r="D24"/>
      <c r="E24"/>
      <c r="F24"/>
      <c r="G24" s="1550"/>
      <c r="H24"/>
      <c r="I24"/>
    </row>
    <row r="25" spans="1:9" s="603" customFormat="1" ht="14.25" customHeight="1">
      <c r="A25"/>
      <c r="B25"/>
      <c r="C25"/>
      <c r="D25"/>
      <c r="E25"/>
      <c r="F25"/>
      <c r="G25" s="1550"/>
      <c r="H25"/>
      <c r="I25"/>
    </row>
    <row r="26" spans="1:9" s="603" customFormat="1" ht="14.25" customHeight="1">
      <c r="A26"/>
      <c r="B26"/>
      <c r="C26"/>
      <c r="D26"/>
      <c r="E26"/>
      <c r="F26"/>
      <c r="G26" s="1550"/>
      <c r="H26"/>
      <c r="I26"/>
    </row>
    <row r="27" spans="1:9" s="603" customFormat="1" ht="14.25" customHeight="1">
      <c r="A27"/>
      <c r="B27"/>
      <c r="C27"/>
      <c r="D27"/>
      <c r="E27"/>
      <c r="F27"/>
      <c r="G27" s="2387"/>
      <c r="H27"/>
      <c r="I27"/>
    </row>
    <row r="28" spans="1:9" s="603" customFormat="1" ht="14.25" customHeight="1">
      <c r="A28"/>
      <c r="B28"/>
      <c r="C28"/>
      <c r="D28"/>
      <c r="G28" s="1602"/>
    </row>
    <row r="29" spans="1:9" s="603" customFormat="1" ht="14.25" customHeight="1">
      <c r="A29"/>
      <c r="B29"/>
      <c r="C29"/>
      <c r="D29"/>
      <c r="G29" s="1602"/>
    </row>
    <row r="30" spans="1:9" s="603" customFormat="1" ht="14.25" customHeight="1">
      <c r="A30"/>
      <c r="B30"/>
      <c r="C30"/>
      <c r="D30"/>
      <c r="G30" s="1602"/>
    </row>
    <row r="31" spans="1:9" s="603" customFormat="1" ht="14.25" customHeight="1">
      <c r="A31"/>
      <c r="B31"/>
      <c r="C31"/>
      <c r="D31"/>
      <c r="G31" s="1602"/>
    </row>
    <row r="32" spans="1:9" s="603" customFormat="1" ht="14.25" customHeight="1">
      <c r="A32"/>
      <c r="B32"/>
      <c r="C32"/>
      <c r="D32"/>
      <c r="G32" s="1602"/>
    </row>
    <row r="33" spans="1:10" s="603" customFormat="1" ht="14.25" customHeight="1">
      <c r="A33"/>
      <c r="B33"/>
      <c r="C33"/>
      <c r="D33"/>
      <c r="G33" s="1602"/>
    </row>
    <row r="34" spans="1:10" s="603" customFormat="1" ht="14.25" customHeight="1">
      <c r="A34"/>
      <c r="B34"/>
      <c r="C34"/>
      <c r="D34"/>
      <c r="G34" s="1602"/>
    </row>
    <row r="35" spans="1:10" s="603" customFormat="1" ht="14.25" customHeight="1">
      <c r="A35"/>
      <c r="B35"/>
      <c r="C35"/>
      <c r="D35"/>
      <c r="G35" s="1602"/>
    </row>
    <row r="36" spans="1:10" s="603" customFormat="1" ht="14.25" customHeight="1"/>
    <row r="37" spans="1:10" s="611" customFormat="1" ht="14.25" customHeight="1">
      <c r="G37" s="1603"/>
      <c r="J37" s="766">
        <f>SUM(G2:G36)</f>
        <v>0</v>
      </c>
    </row>
    <row r="38" spans="1:10" s="603" customFormat="1" ht="14.25" customHeight="1">
      <c r="G38" s="1602"/>
    </row>
    <row r="39" spans="1:10" s="603" customFormat="1" ht="14.25" customHeight="1">
      <c r="G39" s="1602"/>
    </row>
    <row r="40" spans="1:10" s="603" customFormat="1" ht="14.25" customHeight="1">
      <c r="G40" s="1602"/>
    </row>
    <row r="41" spans="1:10" s="603" customFormat="1" ht="14.25" customHeight="1">
      <c r="G41" s="1602"/>
    </row>
    <row r="42" spans="1:10" s="603" customFormat="1" ht="14.25" customHeight="1">
      <c r="G42" s="1602"/>
    </row>
    <row r="43" spans="1:10" ht="14.25" customHeight="1">
      <c r="A43" s="603"/>
      <c r="B43" s="603"/>
      <c r="C43" s="603"/>
      <c r="D43" s="603"/>
      <c r="E43" s="603"/>
      <c r="F43" s="603"/>
      <c r="G43" s="1604"/>
      <c r="H43" s="603"/>
      <c r="I43" s="603"/>
    </row>
    <row r="44" spans="1:10" ht="14.25" customHeight="1">
      <c r="A44" s="603"/>
      <c r="B44" s="603"/>
      <c r="C44" s="603"/>
      <c r="D44" s="754"/>
      <c r="E44" s="603"/>
      <c r="F44" s="603"/>
      <c r="G44" s="1604"/>
      <c r="H44" s="754"/>
      <c r="I44" s="603"/>
    </row>
    <row r="45" spans="1:10" ht="14.25" customHeight="1">
      <c r="A45" s="603"/>
      <c r="B45" s="603"/>
      <c r="C45" s="603"/>
      <c r="D45" s="603"/>
      <c r="E45" s="603"/>
      <c r="F45" s="603"/>
      <c r="G45" s="1605"/>
      <c r="H45" s="603"/>
      <c r="I45" s="603"/>
    </row>
    <row r="46" spans="1:10" ht="14.25" customHeight="1">
      <c r="A46" s="603"/>
      <c r="B46" s="603"/>
      <c r="C46" s="603"/>
      <c r="D46" s="603"/>
      <c r="E46" s="603"/>
      <c r="F46" s="603"/>
      <c r="G46" s="1604"/>
      <c r="H46" s="754"/>
      <c r="I46" s="603"/>
    </row>
    <row r="47" spans="1:10" ht="14.25" customHeight="1">
      <c r="A47" s="603"/>
      <c r="B47" s="603"/>
      <c r="C47" s="603"/>
      <c r="D47" s="603"/>
      <c r="E47" s="603"/>
      <c r="F47" s="603"/>
      <c r="G47" s="1605"/>
      <c r="H47" s="603"/>
      <c r="I47" s="603"/>
    </row>
    <row r="48" spans="1:10" s="603" customFormat="1" ht="14.25" customHeight="1">
      <c r="D48" s="754"/>
      <c r="G48" s="1604"/>
      <c r="H48" s="754"/>
    </row>
    <row r="49" spans="7:8" s="603" customFormat="1" ht="14.25" customHeight="1">
      <c r="G49" s="1605"/>
      <c r="H49" s="754"/>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A1:AT398"/>
  <sheetViews>
    <sheetView view="pageBreakPreview" zoomScale="70" zoomScaleNormal="91" zoomScaleSheetLayoutView="70" workbookViewId="0">
      <pane ySplit="3" topLeftCell="A4" activePane="bottomLeft" state="frozen"/>
      <selection activeCell="G146" sqref="G146"/>
      <selection pane="bottomLeft" activeCell="B4" sqref="B4"/>
    </sheetView>
  </sheetViews>
  <sheetFormatPr defaultColWidth="9.140625" defaultRowHeight="14.25"/>
  <cols>
    <col min="1" max="1" width="6" style="12" customWidth="1"/>
    <col min="2" max="2" width="15.7109375" style="17" customWidth="1"/>
    <col min="3" max="3" width="37.140625" style="12" customWidth="1"/>
    <col min="4" max="4" width="29.42578125" style="12" customWidth="1"/>
    <col min="5" max="5" width="16.7109375" style="12" customWidth="1"/>
    <col min="6" max="6" width="16.28515625" style="12" customWidth="1"/>
    <col min="7" max="7" width="11.42578125" style="12" customWidth="1"/>
    <col min="8" max="8" width="12" style="12" customWidth="1"/>
    <col min="9" max="9" width="19.42578125" style="12" customWidth="1"/>
    <col min="10" max="10" width="8.85546875" style="12" customWidth="1"/>
    <col min="11" max="11" width="11.28515625" style="12" customWidth="1"/>
    <col min="12" max="12" width="22.85546875" style="12" customWidth="1"/>
    <col min="13" max="13" width="25.42578125" style="12" customWidth="1"/>
    <col min="14" max="14" width="19.140625" style="12" customWidth="1"/>
    <col min="15" max="15" width="21.5703125" style="595" customWidth="1"/>
    <col min="16" max="16" width="21.5703125" style="490" customWidth="1"/>
    <col min="17" max="17" width="21.85546875" style="14" customWidth="1"/>
    <col min="18" max="18" width="10.42578125" style="14" customWidth="1"/>
    <col min="19" max="19" width="16.28515625" style="14" customWidth="1"/>
    <col min="20" max="20" width="19.5703125" style="14" customWidth="1"/>
    <col min="21" max="21" width="22.42578125" style="14" customWidth="1"/>
    <col min="22" max="22" width="20" style="14" customWidth="1"/>
    <col min="23" max="23" width="20.28515625" style="490" customWidth="1"/>
    <col min="24" max="24" width="7.42578125" style="300" customWidth="1"/>
    <col min="25" max="25" width="8.7109375" style="300" customWidth="1"/>
    <col min="26" max="26" width="8.28515625" style="300" customWidth="1"/>
    <col min="27" max="27" width="9.5703125" style="300" customWidth="1"/>
    <col min="28" max="28" width="13.140625" style="300" bestFit="1" customWidth="1"/>
    <col min="29" max="29" width="12.7109375" style="300" bestFit="1" customWidth="1"/>
    <col min="30" max="30" width="12.5703125" style="300" bestFit="1" customWidth="1"/>
    <col min="31" max="31" width="12.7109375" style="300" bestFit="1" customWidth="1"/>
    <col min="32" max="32" width="6.42578125" style="300" customWidth="1"/>
    <col min="33" max="33" width="10.85546875" style="300" customWidth="1"/>
    <col min="34" max="34" width="14.28515625" style="300" bestFit="1" customWidth="1"/>
    <col min="35" max="35" width="10.42578125" style="300" customWidth="1"/>
    <col min="36" max="36" width="13.42578125" style="300" customWidth="1"/>
    <col min="37" max="37" width="9.7109375" style="300" customWidth="1"/>
    <col min="38" max="38" width="9.140625" style="291"/>
    <col min="39" max="16384" width="9.140625" style="1"/>
  </cols>
  <sheetData>
    <row r="1" spans="1:46" ht="33.75" customHeight="1" thickBot="1">
      <c r="A1" s="3283" t="s">
        <v>18876</v>
      </c>
      <c r="B1" s="3284"/>
      <c r="C1" s="3284"/>
      <c r="D1" s="3284"/>
      <c r="E1" s="3284"/>
      <c r="F1" s="3284"/>
      <c r="G1" s="3284"/>
      <c r="H1" s="3284"/>
      <c r="I1" s="3284"/>
      <c r="J1" s="3284"/>
      <c r="K1" s="3284"/>
      <c r="L1" s="3284"/>
      <c r="M1" s="3284"/>
      <c r="N1" s="3284"/>
      <c r="O1" s="3284"/>
      <c r="P1" s="3284"/>
      <c r="Q1" s="3284"/>
      <c r="R1" s="3284"/>
      <c r="S1" s="3284"/>
      <c r="T1" s="3284"/>
      <c r="U1" s="3284"/>
      <c r="V1" s="3284"/>
      <c r="W1" s="3284"/>
      <c r="X1" s="3284"/>
      <c r="Y1" s="3284"/>
      <c r="Z1" s="3284"/>
      <c r="AA1" s="3284"/>
      <c r="AB1" s="3284"/>
      <c r="AC1" s="3284"/>
      <c r="AD1" s="3284"/>
      <c r="AE1" s="3284"/>
      <c r="AF1" s="3284"/>
      <c r="AG1" s="3284"/>
      <c r="AH1" s="3284"/>
      <c r="AI1" s="3284"/>
      <c r="AJ1" s="3284"/>
      <c r="AK1" s="3333"/>
    </row>
    <row r="2" spans="1:46" ht="33.75" customHeight="1" thickBot="1">
      <c r="A2" s="477"/>
      <c r="B2" s="478"/>
      <c r="C2" s="171"/>
      <c r="D2" s="171"/>
      <c r="E2" s="171"/>
      <c r="F2" s="171"/>
      <c r="G2" s="171"/>
      <c r="H2" s="171"/>
      <c r="I2" s="478"/>
      <c r="J2" s="478"/>
      <c r="K2" s="171"/>
      <c r="L2" s="478"/>
      <c r="M2" s="478"/>
      <c r="N2" s="478"/>
      <c r="O2" s="593"/>
      <c r="P2" s="487"/>
      <c r="Q2" s="3334" t="s">
        <v>1868</v>
      </c>
      <c r="R2" s="3335"/>
      <c r="S2" s="3336" t="s">
        <v>48</v>
      </c>
      <c r="T2" s="3337"/>
      <c r="U2" s="478"/>
      <c r="V2" s="478"/>
      <c r="W2" s="487"/>
      <c r="X2" s="478"/>
      <c r="Y2" s="478"/>
      <c r="Z2" s="478"/>
      <c r="AB2" s="478"/>
      <c r="AC2" s="478"/>
      <c r="AD2" s="478"/>
      <c r="AE2" s="478"/>
      <c r="AF2" s="478"/>
      <c r="AG2" s="478"/>
      <c r="AH2" s="478"/>
      <c r="AI2" s="478"/>
      <c r="AJ2" s="478"/>
      <c r="AK2" s="478"/>
      <c r="AL2" s="518"/>
    </row>
    <row r="3" spans="1:46" s="2" customFormat="1" ht="59.25" customHeight="1" thickBot="1">
      <c r="A3" s="24" t="s">
        <v>0</v>
      </c>
      <c r="B3" s="25" t="s">
        <v>7</v>
      </c>
      <c r="C3" s="25" t="s">
        <v>1</v>
      </c>
      <c r="D3" s="25" t="s">
        <v>2</v>
      </c>
      <c r="E3" s="666" t="s">
        <v>42</v>
      </c>
      <c r="F3" s="666" t="s">
        <v>8276</v>
      </c>
      <c r="G3" s="666" t="s">
        <v>41</v>
      </c>
      <c r="H3" s="666" t="s">
        <v>38</v>
      </c>
      <c r="I3" s="65" t="s">
        <v>8</v>
      </c>
      <c r="J3" s="25" t="s">
        <v>11</v>
      </c>
      <c r="K3" s="25" t="s">
        <v>17</v>
      </c>
      <c r="L3" s="25" t="s">
        <v>3</v>
      </c>
      <c r="M3" s="494" t="s">
        <v>8313</v>
      </c>
      <c r="N3" s="494" t="s">
        <v>8275</v>
      </c>
      <c r="O3" s="624" t="s">
        <v>21</v>
      </c>
      <c r="P3" s="351" t="s">
        <v>5</v>
      </c>
      <c r="Q3" s="625" t="s">
        <v>3020</v>
      </c>
      <c r="R3" s="290" t="s">
        <v>3024</v>
      </c>
      <c r="S3" s="290" t="s">
        <v>3025</v>
      </c>
      <c r="T3" s="26" t="s">
        <v>3020</v>
      </c>
      <c r="U3" s="625" t="s">
        <v>1871</v>
      </c>
      <c r="V3" s="170" t="s">
        <v>3026</v>
      </c>
      <c r="W3" s="351" t="s">
        <v>9</v>
      </c>
      <c r="X3" s="484" t="s">
        <v>35</v>
      </c>
      <c r="Y3" s="31" t="s">
        <v>34</v>
      </c>
      <c r="Z3" s="31" t="s">
        <v>33</v>
      </c>
      <c r="AA3" s="31" t="s">
        <v>32</v>
      </c>
      <c r="AB3" s="31" t="s">
        <v>31</v>
      </c>
      <c r="AC3" s="31" t="s">
        <v>30</v>
      </c>
      <c r="AD3" s="32" t="s">
        <v>29</v>
      </c>
      <c r="AE3" s="31" t="s">
        <v>28</v>
      </c>
      <c r="AF3" s="31" t="s">
        <v>27</v>
      </c>
      <c r="AG3" s="31" t="s">
        <v>23</v>
      </c>
      <c r="AH3" s="31" t="s">
        <v>22</v>
      </c>
      <c r="AI3" s="31" t="s">
        <v>24</v>
      </c>
      <c r="AJ3" s="31" t="s">
        <v>25</v>
      </c>
      <c r="AK3" s="516" t="s">
        <v>26</v>
      </c>
      <c r="AL3" s="519" t="s">
        <v>8300</v>
      </c>
    </row>
    <row r="4" spans="1:46" s="12" customFormat="1" ht="17.25" customHeight="1">
      <c r="A4" s="22">
        <v>59</v>
      </c>
      <c r="B4" s="1302"/>
      <c r="C4" s="1117"/>
      <c r="D4" s="1117"/>
      <c r="E4" s="1270"/>
      <c r="F4" s="1117"/>
      <c r="G4" s="1118"/>
      <c r="H4" s="1117"/>
      <c r="I4" s="1299"/>
      <c r="J4" s="1299"/>
      <c r="K4" s="1299"/>
      <c r="L4" s="1299"/>
      <c r="M4" s="1299"/>
      <c r="N4" s="1299"/>
      <c r="O4" s="1071"/>
      <c r="P4" s="1071"/>
      <c r="Q4" s="346"/>
      <c r="R4" s="346"/>
      <c r="S4" s="730"/>
      <c r="T4" s="730"/>
      <c r="U4" s="346">
        <v>0</v>
      </c>
      <c r="V4" s="730"/>
      <c r="W4" s="730"/>
      <c r="X4" s="346">
        <v>0</v>
      </c>
      <c r="Y4" s="460"/>
      <c r="Z4" s="460"/>
      <c r="AA4" s="460"/>
      <c r="AB4" s="460"/>
      <c r="AC4" s="460"/>
      <c r="AD4" s="460"/>
      <c r="AE4" s="460"/>
      <c r="AF4" s="460"/>
      <c r="AG4" s="460"/>
      <c r="AH4" s="460"/>
      <c r="AI4" s="460"/>
      <c r="AJ4" s="460"/>
      <c r="AK4" s="460"/>
      <c r="AL4" s="460"/>
      <c r="AM4" s="460"/>
      <c r="AN4" s="723"/>
      <c r="AO4" s="639"/>
      <c r="AP4" s="639"/>
      <c r="AQ4" s="639"/>
      <c r="AR4" s="639"/>
      <c r="AS4" s="639"/>
      <c r="AT4" s="639"/>
    </row>
    <row r="5" spans="1:46" ht="17.25" customHeight="1">
      <c r="A5" s="22">
        <v>160</v>
      </c>
      <c r="B5" s="1302"/>
      <c r="C5" s="1117"/>
      <c r="D5" s="1117"/>
      <c r="E5" s="1270"/>
      <c r="F5" s="1117"/>
      <c r="G5" s="1118"/>
      <c r="H5" s="1119"/>
      <c r="I5" s="1299"/>
      <c r="J5" s="1299"/>
      <c r="K5" s="1299"/>
      <c r="L5" s="1299"/>
      <c r="M5" s="1299"/>
      <c r="N5" s="1299"/>
      <c r="O5" s="1071"/>
      <c r="P5" s="1071"/>
      <c r="Q5" s="346"/>
      <c r="R5" s="346"/>
      <c r="S5" s="346"/>
      <c r="T5" s="346"/>
      <c r="U5" s="346">
        <v>0</v>
      </c>
      <c r="V5" s="346"/>
      <c r="W5" s="346"/>
      <c r="X5" s="346">
        <v>0</v>
      </c>
      <c r="Y5" s="460"/>
      <c r="Z5" s="460"/>
      <c r="AA5" s="460"/>
      <c r="AB5" s="460"/>
      <c r="AC5" s="460"/>
      <c r="AD5" s="460"/>
      <c r="AE5" s="460"/>
      <c r="AF5" s="460"/>
      <c r="AG5" s="460"/>
      <c r="AH5" s="460"/>
      <c r="AI5" s="460"/>
      <c r="AJ5" s="460"/>
      <c r="AK5" s="460"/>
      <c r="AL5" s="460"/>
      <c r="AM5" s="460"/>
      <c r="AN5" s="723"/>
      <c r="AO5" s="639"/>
      <c r="AP5" s="639"/>
      <c r="AQ5" s="639"/>
      <c r="AR5" s="639"/>
      <c r="AS5" s="639"/>
      <c r="AT5" s="639"/>
    </row>
    <row r="6" spans="1:46" s="664" customFormat="1" ht="17.25" customHeight="1">
      <c r="A6" s="22">
        <v>209</v>
      </c>
      <c r="B6" s="1302"/>
      <c r="C6" s="1117"/>
      <c r="D6" s="1117"/>
      <c r="E6" s="1270"/>
      <c r="F6" s="1117"/>
      <c r="G6" s="1118"/>
      <c r="H6" s="1117"/>
      <c r="I6" s="1299"/>
      <c r="J6" s="1299"/>
      <c r="K6" s="1299"/>
      <c r="L6" s="1299"/>
      <c r="M6" s="1299"/>
      <c r="N6" s="1299"/>
      <c r="O6" s="1071"/>
      <c r="P6" s="1071"/>
      <c r="Q6" s="346"/>
      <c r="R6" s="346"/>
      <c r="S6" s="346"/>
      <c r="T6" s="346"/>
      <c r="U6" s="346">
        <v>0</v>
      </c>
      <c r="V6" s="346"/>
      <c r="W6" s="346"/>
      <c r="X6" s="346">
        <v>0</v>
      </c>
      <c r="Y6" s="460"/>
      <c r="Z6" s="460"/>
      <c r="AA6" s="460"/>
      <c r="AB6" s="460"/>
      <c r="AC6" s="460"/>
      <c r="AD6" s="460"/>
      <c r="AE6" s="460"/>
      <c r="AF6" s="460"/>
      <c r="AG6" s="460"/>
      <c r="AH6" s="460"/>
      <c r="AI6" s="460"/>
      <c r="AJ6" s="460"/>
      <c r="AK6" s="460"/>
      <c r="AL6" s="460"/>
      <c r="AM6" s="460"/>
      <c r="AN6" s="723"/>
      <c r="AO6" s="639"/>
      <c r="AP6" s="639"/>
      <c r="AQ6" s="639"/>
      <c r="AR6" s="639"/>
      <c r="AS6" s="639"/>
      <c r="AT6" s="639"/>
    </row>
    <row r="7" spans="1:46" s="727" customFormat="1" ht="17.25" customHeight="1">
      <c r="A7" s="3">
        <v>12</v>
      </c>
      <c r="B7" s="1302"/>
      <c r="C7" s="1117"/>
      <c r="D7" s="1117"/>
      <c r="E7" s="1270"/>
      <c r="F7" s="1117"/>
      <c r="G7" s="1118"/>
      <c r="H7" s="1117"/>
      <c r="I7" s="1299"/>
      <c r="J7" s="1299"/>
      <c r="K7" s="1299"/>
      <c r="L7" s="1300"/>
      <c r="M7" s="1300"/>
      <c r="N7" s="1300"/>
      <c r="O7" s="1071"/>
      <c r="P7" s="1071"/>
      <c r="Q7" s="346"/>
      <c r="R7" s="346"/>
      <c r="S7" s="726"/>
      <c r="T7" s="346">
        <v>0</v>
      </c>
      <c r="U7" s="346"/>
      <c r="V7" s="346"/>
      <c r="W7" s="346">
        <v>0</v>
      </c>
      <c r="X7" s="346"/>
      <c r="Y7" s="346"/>
      <c r="Z7" s="346"/>
      <c r="AA7" s="346"/>
      <c r="AB7" s="346"/>
      <c r="AC7" s="460"/>
      <c r="AD7" s="460"/>
      <c r="AE7" s="460"/>
      <c r="AF7" s="460"/>
      <c r="AG7" s="460"/>
      <c r="AH7" s="460"/>
      <c r="AI7" s="460"/>
      <c r="AJ7" s="460"/>
      <c r="AK7" s="460"/>
      <c r="AL7" s="460"/>
      <c r="AM7" s="664"/>
      <c r="AN7" s="664"/>
    </row>
    <row r="8" spans="1:46" ht="17.25" customHeight="1">
      <c r="A8" s="3">
        <v>19</v>
      </c>
      <c r="B8" s="1302"/>
      <c r="C8" s="1117"/>
      <c r="D8" s="1117"/>
      <c r="E8" s="1117"/>
      <c r="F8" s="1117"/>
      <c r="G8" s="1118"/>
      <c r="H8" s="1117"/>
      <c r="I8" s="1299"/>
      <c r="J8" s="1299"/>
      <c r="K8" s="1299"/>
      <c r="L8" s="1299"/>
      <c r="M8" s="1299"/>
      <c r="N8" s="1299"/>
      <c r="O8" s="1071"/>
      <c r="P8" s="1071"/>
      <c r="Q8" s="346"/>
      <c r="R8" s="346"/>
      <c r="S8" s="726"/>
      <c r="T8" s="346">
        <v>0</v>
      </c>
      <c r="U8" s="346"/>
      <c r="V8" s="346"/>
      <c r="W8" s="346">
        <v>0</v>
      </c>
      <c r="X8" s="346"/>
      <c r="Y8" s="346"/>
      <c r="Z8" s="346"/>
      <c r="AA8" s="346"/>
      <c r="AB8" s="346"/>
      <c r="AC8" s="460"/>
      <c r="AD8" s="460"/>
      <c r="AE8" s="460"/>
      <c r="AF8" s="460"/>
      <c r="AG8" s="460"/>
      <c r="AH8" s="460"/>
      <c r="AI8" s="460"/>
      <c r="AJ8" s="460"/>
      <c r="AK8" s="460"/>
      <c r="AL8" s="460"/>
    </row>
    <row r="9" spans="1:46" s="7" customFormat="1" ht="17.25" customHeight="1">
      <c r="A9" s="3">
        <v>33</v>
      </c>
      <c r="B9" s="1302"/>
      <c r="C9" s="1117"/>
      <c r="D9" s="1117"/>
      <c r="E9" s="1270"/>
      <c r="F9" s="1117"/>
      <c r="G9" s="1118"/>
      <c r="H9" s="1117"/>
      <c r="I9" s="1299"/>
      <c r="J9" s="1299"/>
      <c r="K9" s="1299"/>
      <c r="L9" s="1299"/>
      <c r="M9" s="1299"/>
      <c r="N9" s="1299"/>
      <c r="O9" s="1071"/>
      <c r="P9" s="1071"/>
      <c r="Q9" s="346"/>
      <c r="R9" s="346"/>
      <c r="S9" s="726"/>
      <c r="T9" s="346">
        <v>0</v>
      </c>
      <c r="U9" s="346"/>
      <c r="V9" s="346"/>
      <c r="W9" s="346">
        <v>0</v>
      </c>
      <c r="X9" s="346"/>
      <c r="Y9" s="346"/>
      <c r="Z9" s="346"/>
      <c r="AA9" s="346"/>
      <c r="AB9" s="346"/>
      <c r="AC9" s="460"/>
      <c r="AD9" s="460"/>
      <c r="AE9" s="460"/>
      <c r="AF9" s="460"/>
      <c r="AG9" s="460"/>
      <c r="AH9" s="460"/>
      <c r="AI9" s="460"/>
      <c r="AJ9" s="460"/>
      <c r="AK9" s="460"/>
      <c r="AL9" s="460"/>
      <c r="AM9" s="230"/>
    </row>
    <row r="10" spans="1:46" s="15" customFormat="1" ht="17.25" customHeight="1">
      <c r="A10" s="3">
        <v>41</v>
      </c>
      <c r="B10" s="1302"/>
      <c r="C10" s="1117"/>
      <c r="D10" s="1117"/>
      <c r="E10" s="1270"/>
      <c r="F10" s="1117"/>
      <c r="G10" s="1118"/>
      <c r="H10" s="1117"/>
      <c r="I10" s="1299"/>
      <c r="J10" s="1299"/>
      <c r="K10" s="1299"/>
      <c r="L10" s="1300"/>
      <c r="M10" s="1299"/>
      <c r="N10" s="1299"/>
      <c r="O10" s="1071"/>
      <c r="P10" s="1071"/>
      <c r="Q10" s="346"/>
      <c r="R10" s="346"/>
      <c r="S10" s="346"/>
      <c r="T10" s="346">
        <v>0</v>
      </c>
      <c r="U10" s="346"/>
      <c r="V10" s="346"/>
      <c r="W10" s="346">
        <v>0</v>
      </c>
      <c r="X10" s="346"/>
      <c r="Y10" s="460"/>
      <c r="Z10" s="460"/>
      <c r="AA10" s="460"/>
      <c r="AB10" s="460"/>
      <c r="AC10" s="460"/>
      <c r="AD10" s="460"/>
      <c r="AE10" s="460"/>
      <c r="AF10" s="460"/>
      <c r="AG10" s="460"/>
      <c r="AH10" s="460"/>
      <c r="AI10" s="460"/>
      <c r="AJ10" s="460"/>
      <c r="AK10" s="460"/>
      <c r="AL10" s="460"/>
    </row>
    <row r="11" spans="1:46" s="664" customFormat="1" ht="17.25" customHeight="1">
      <c r="A11" s="742">
        <f>A10+1</f>
        <v>42</v>
      </c>
      <c r="B11" s="1302"/>
      <c r="C11" s="1117"/>
      <c r="D11" s="1117"/>
      <c r="E11" s="1270"/>
      <c r="F11" s="1117"/>
      <c r="G11" s="1118"/>
      <c r="H11" s="1117"/>
      <c r="I11" s="1299"/>
      <c r="J11" s="1299"/>
      <c r="K11" s="1299"/>
      <c r="L11" s="1299"/>
      <c r="M11" s="1299"/>
      <c r="N11" s="1299"/>
      <c r="O11" s="1071"/>
      <c r="P11" s="1071"/>
      <c r="Q11" s="346"/>
      <c r="R11" s="346"/>
      <c r="S11" s="730"/>
      <c r="T11" s="730"/>
      <c r="U11" s="346"/>
      <c r="V11" s="730"/>
      <c r="W11" s="730"/>
      <c r="X11" s="346">
        <f>O11-W11-U11-R11-P11+V11</f>
        <v>0</v>
      </c>
      <c r="Y11" s="460"/>
      <c r="Z11" s="460"/>
      <c r="AA11" s="460"/>
      <c r="AB11" s="460"/>
      <c r="AC11" s="460"/>
      <c r="AD11" s="460"/>
      <c r="AE11" s="460"/>
      <c r="AF11" s="460"/>
      <c r="AG11" s="460"/>
      <c r="AH11" s="460"/>
      <c r="AI11" s="460"/>
      <c r="AJ11" s="460"/>
      <c r="AK11" s="460"/>
      <c r="AL11" s="460"/>
      <c r="AM11" s="460"/>
      <c r="AN11" s="728"/>
      <c r="AO11" s="639"/>
      <c r="AP11" s="639"/>
      <c r="AQ11" s="639"/>
      <c r="AR11" s="639"/>
      <c r="AS11" s="639"/>
      <c r="AT11" s="639"/>
    </row>
    <row r="12" spans="1:46" ht="17.25" customHeight="1">
      <c r="A12" s="22">
        <f t="shared" ref="A12:A23" si="0">A11+1</f>
        <v>43</v>
      </c>
      <c r="B12" s="1302"/>
      <c r="C12" s="1117"/>
      <c r="D12" s="1117"/>
      <c r="E12" s="1270"/>
      <c r="F12" s="1117"/>
      <c r="G12" s="1118"/>
      <c r="H12" s="1117"/>
      <c r="I12" s="1299"/>
      <c r="J12" s="1299"/>
      <c r="K12" s="1299"/>
      <c r="L12" s="1299"/>
      <c r="M12" s="1299"/>
      <c r="N12" s="1299"/>
      <c r="O12" s="1071"/>
      <c r="P12" s="1071"/>
      <c r="Q12" s="388"/>
      <c r="R12" s="291"/>
      <c r="S12" s="291"/>
      <c r="T12" s="278">
        <f t="shared" ref="T12:T41" si="1">O12-P12-Q12</f>
        <v>0</v>
      </c>
      <c r="U12" s="291"/>
      <c r="V12" s="458"/>
      <c r="W12" s="488">
        <f t="shared" ref="W12:W18" si="2">O12-V12-T12-Q12-P12+U12</f>
        <v>0</v>
      </c>
      <c r="X12" s="485"/>
      <c r="Y12" s="291"/>
      <c r="Z12" s="291"/>
      <c r="AA12" s="291"/>
      <c r="AB12" s="291"/>
      <c r="AC12" s="291"/>
      <c r="AD12" s="291"/>
      <c r="AE12" s="291"/>
      <c r="AF12" s="291"/>
      <c r="AG12" s="291"/>
      <c r="AH12" s="291"/>
      <c r="AI12" s="291"/>
      <c r="AJ12" s="291"/>
      <c r="AK12" s="458"/>
    </row>
    <row r="13" spans="1:46" ht="17.25" customHeight="1">
      <c r="A13" s="22">
        <f t="shared" si="0"/>
        <v>44</v>
      </c>
      <c r="B13" s="1302"/>
      <c r="C13" s="1117"/>
      <c r="D13" s="1117"/>
      <c r="E13" s="1270"/>
      <c r="F13" s="1117"/>
      <c r="G13" s="1118"/>
      <c r="H13" s="1117"/>
      <c r="I13" s="1299"/>
      <c r="J13" s="1299"/>
      <c r="K13" s="1299"/>
      <c r="L13" s="1299"/>
      <c r="M13" s="1299"/>
      <c r="N13" s="1299"/>
      <c r="O13" s="1071"/>
      <c r="P13" s="1071"/>
      <c r="Q13" s="492"/>
      <c r="R13" s="276"/>
      <c r="S13" s="276"/>
      <c r="T13" s="278">
        <f t="shared" si="1"/>
        <v>0</v>
      </c>
      <c r="U13" s="276"/>
      <c r="V13" s="482"/>
      <c r="W13" s="488">
        <f t="shared" si="2"/>
        <v>0</v>
      </c>
      <c r="X13" s="388"/>
      <c r="Y13" s="276"/>
      <c r="Z13" s="276"/>
      <c r="AA13" s="276"/>
      <c r="AB13" s="291"/>
      <c r="AC13" s="291"/>
      <c r="AD13" s="291"/>
      <c r="AE13" s="291"/>
      <c r="AF13" s="291"/>
      <c r="AG13" s="291"/>
      <c r="AH13" s="291"/>
      <c r="AI13" s="291"/>
      <c r="AJ13" s="291"/>
      <c r="AK13" s="458"/>
    </row>
    <row r="14" spans="1:46" ht="17.25" customHeight="1">
      <c r="A14" s="22">
        <f t="shared" si="0"/>
        <v>45</v>
      </c>
      <c r="B14" s="1302"/>
      <c r="C14" s="1117"/>
      <c r="D14" s="1117"/>
      <c r="E14" s="1270"/>
      <c r="F14" s="1117"/>
      <c r="G14" s="1118"/>
      <c r="H14" s="1117"/>
      <c r="I14" s="1299"/>
      <c r="J14" s="1299"/>
      <c r="K14" s="1299"/>
      <c r="L14" s="1299"/>
      <c r="M14" s="1299"/>
      <c r="N14" s="1299"/>
      <c r="O14" s="1071"/>
      <c r="P14" s="1071"/>
      <c r="Q14" s="388"/>
      <c r="R14" s="276"/>
      <c r="S14" s="276"/>
      <c r="T14" s="278">
        <f t="shared" si="1"/>
        <v>0</v>
      </c>
      <c r="U14" s="276"/>
      <c r="V14" s="482"/>
      <c r="W14" s="488">
        <f t="shared" si="2"/>
        <v>0</v>
      </c>
      <c r="X14" s="485"/>
      <c r="Y14" s="291"/>
      <c r="Z14" s="291"/>
      <c r="AA14" s="291"/>
      <c r="AB14" s="291"/>
      <c r="AC14" s="291"/>
      <c r="AD14" s="291"/>
      <c r="AE14" s="291"/>
      <c r="AF14" s="291"/>
      <c r="AG14" s="291"/>
      <c r="AH14" s="291"/>
      <c r="AI14" s="291"/>
      <c r="AJ14" s="291"/>
      <c r="AK14" s="458"/>
    </row>
    <row r="15" spans="1:46" s="481" customFormat="1" ht="17.25" customHeight="1">
      <c r="A15" s="22">
        <f t="shared" si="0"/>
        <v>46</v>
      </c>
      <c r="B15" s="1302"/>
      <c r="C15" s="1117"/>
      <c r="D15" s="1117"/>
      <c r="E15" s="1270"/>
      <c r="F15" s="1117"/>
      <c r="G15" s="1118"/>
      <c r="H15" s="1117"/>
      <c r="I15" s="1299"/>
      <c r="J15" s="1299"/>
      <c r="K15" s="1299"/>
      <c r="L15" s="1299"/>
      <c r="M15" s="1299"/>
      <c r="N15" s="1299"/>
      <c r="O15" s="1071"/>
      <c r="P15" s="1071"/>
      <c r="Q15" s="388"/>
      <c r="R15" s="276"/>
      <c r="S15" s="276"/>
      <c r="T15" s="278">
        <f t="shared" si="1"/>
        <v>0</v>
      </c>
      <c r="U15" s="276"/>
      <c r="V15" s="482"/>
      <c r="W15" s="488">
        <f t="shared" si="2"/>
        <v>0</v>
      </c>
      <c r="X15" s="485"/>
      <c r="Y15" s="291"/>
      <c r="Z15" s="291"/>
      <c r="AA15" s="291"/>
      <c r="AB15" s="291"/>
      <c r="AC15" s="291"/>
      <c r="AD15" s="291"/>
      <c r="AE15" s="291"/>
      <c r="AF15" s="291"/>
      <c r="AG15" s="291"/>
      <c r="AH15" s="291"/>
      <c r="AI15" s="291"/>
      <c r="AJ15" s="291"/>
      <c r="AK15" s="458"/>
      <c r="AL15" s="291"/>
    </row>
    <row r="16" spans="1:46" ht="17.25" customHeight="1">
      <c r="A16" s="22">
        <f t="shared" si="0"/>
        <v>47</v>
      </c>
      <c r="B16" s="1302"/>
      <c r="C16" s="1117"/>
      <c r="D16" s="1117"/>
      <c r="E16" s="1270"/>
      <c r="F16" s="1117"/>
      <c r="G16" s="1118"/>
      <c r="H16" s="1117"/>
      <c r="I16" s="1299"/>
      <c r="J16" s="1299"/>
      <c r="K16" s="1299"/>
      <c r="L16" s="1299"/>
      <c r="M16" s="1299"/>
      <c r="N16" s="1299"/>
      <c r="O16" s="1071"/>
      <c r="P16" s="1071"/>
      <c r="Q16" s="388"/>
      <c r="R16" s="276"/>
      <c r="S16" s="276"/>
      <c r="T16" s="278">
        <f t="shared" si="1"/>
        <v>0</v>
      </c>
      <c r="U16" s="276"/>
      <c r="V16" s="482"/>
      <c r="W16" s="488">
        <f t="shared" si="2"/>
        <v>0</v>
      </c>
      <c r="X16" s="485"/>
      <c r="Y16" s="291"/>
      <c r="Z16" s="291"/>
      <c r="AA16" s="291"/>
      <c r="AB16" s="291"/>
      <c r="AC16" s="291"/>
      <c r="AD16" s="291"/>
      <c r="AE16" s="291"/>
      <c r="AF16" s="291"/>
      <c r="AG16" s="291"/>
      <c r="AH16" s="291"/>
      <c r="AI16" s="291"/>
      <c r="AJ16" s="291"/>
      <c r="AK16" s="458"/>
    </row>
    <row r="17" spans="1:38" ht="17.25" customHeight="1">
      <c r="A17" s="22">
        <f t="shared" si="0"/>
        <v>48</v>
      </c>
      <c r="B17" s="1302"/>
      <c r="C17" s="1117"/>
      <c r="D17" s="1117"/>
      <c r="E17" s="1270"/>
      <c r="F17" s="1117"/>
      <c r="G17" s="1118"/>
      <c r="H17" s="1117"/>
      <c r="I17" s="1299"/>
      <c r="J17" s="1299"/>
      <c r="K17" s="1299"/>
      <c r="L17" s="1299"/>
      <c r="M17" s="1299"/>
      <c r="N17" s="1299"/>
      <c r="O17" s="1071"/>
      <c r="P17" s="1071"/>
      <c r="Q17" s="388"/>
      <c r="R17" s="276"/>
      <c r="S17" s="276"/>
      <c r="T17" s="278">
        <f t="shared" si="1"/>
        <v>0</v>
      </c>
      <c r="U17" s="276"/>
      <c r="V17" s="482"/>
      <c r="W17" s="488">
        <f t="shared" si="2"/>
        <v>0</v>
      </c>
      <c r="X17" s="485"/>
      <c r="Y17" s="291"/>
      <c r="Z17" s="291"/>
      <c r="AA17" s="291"/>
      <c r="AB17" s="291"/>
      <c r="AC17" s="291"/>
      <c r="AD17" s="291"/>
      <c r="AE17" s="291"/>
      <c r="AF17" s="291"/>
      <c r="AG17" s="291"/>
      <c r="AH17" s="291"/>
      <c r="AI17" s="291"/>
      <c r="AJ17" s="291"/>
      <c r="AK17" s="458"/>
    </row>
    <row r="18" spans="1:38" ht="17.25" customHeight="1">
      <c r="A18" s="22">
        <f t="shared" si="0"/>
        <v>49</v>
      </c>
      <c r="B18" s="1302"/>
      <c r="C18" s="1301"/>
      <c r="D18" s="1301"/>
      <c r="E18" s="1270"/>
      <c r="F18" s="1117"/>
      <c r="G18" s="1118"/>
      <c r="H18" s="1117"/>
      <c r="I18" s="1299"/>
      <c r="J18" s="1299"/>
      <c r="K18" s="1299"/>
      <c r="L18" s="1299"/>
      <c r="M18" s="1299"/>
      <c r="N18" s="1299"/>
      <c r="O18" s="1071"/>
      <c r="P18" s="1071"/>
      <c r="Q18" s="388"/>
      <c r="R18" s="276"/>
      <c r="S18" s="276"/>
      <c r="T18" s="278">
        <f t="shared" si="1"/>
        <v>0</v>
      </c>
      <c r="U18" s="276"/>
      <c r="V18" s="482"/>
      <c r="W18" s="488">
        <f t="shared" si="2"/>
        <v>0</v>
      </c>
      <c r="X18" s="485"/>
      <c r="Y18" s="291"/>
      <c r="Z18" s="291"/>
      <c r="AA18" s="291"/>
      <c r="AB18" s="291"/>
      <c r="AC18" s="291"/>
      <c r="AD18" s="291"/>
      <c r="AE18" s="291"/>
      <c r="AF18" s="291"/>
      <c r="AG18" s="291"/>
      <c r="AH18" s="291"/>
      <c r="AI18" s="291"/>
      <c r="AJ18" s="291"/>
      <c r="AK18" s="458"/>
    </row>
    <row r="19" spans="1:38" ht="17.25" customHeight="1">
      <c r="A19" s="22">
        <f t="shared" si="0"/>
        <v>50</v>
      </c>
      <c r="B19" s="1302"/>
      <c r="C19" s="1117"/>
      <c r="D19" s="1117"/>
      <c r="E19" s="1270"/>
      <c r="F19" s="1117"/>
      <c r="G19" s="1118"/>
      <c r="H19" s="1117"/>
      <c r="I19" s="1299"/>
      <c r="J19" s="1299"/>
      <c r="K19" s="1299"/>
      <c r="L19" s="1299"/>
      <c r="M19" s="1299"/>
      <c r="N19" s="1299"/>
      <c r="O19" s="1071"/>
      <c r="P19" s="1071"/>
      <c r="Q19" s="388"/>
      <c r="R19" s="276"/>
      <c r="S19" s="276"/>
      <c r="T19" s="278">
        <f t="shared" si="1"/>
        <v>0</v>
      </c>
      <c r="U19" s="276"/>
      <c r="V19" s="482"/>
      <c r="W19" s="488">
        <f t="shared" ref="W19:W46" si="3">O19-V19-T19-Q19-P19+U19</f>
        <v>0</v>
      </c>
      <c r="X19" s="485"/>
      <c r="Y19" s="291"/>
      <c r="Z19" s="291"/>
      <c r="AA19" s="291"/>
      <c r="AB19" s="291"/>
      <c r="AC19" s="291"/>
      <c r="AD19" s="291"/>
      <c r="AE19" s="291"/>
      <c r="AF19" s="291"/>
      <c r="AG19" s="291"/>
      <c r="AH19" s="291"/>
      <c r="AI19" s="291"/>
      <c r="AJ19" s="291"/>
      <c r="AK19" s="458"/>
    </row>
    <row r="20" spans="1:38" ht="16.5" customHeight="1">
      <c r="A20" s="22">
        <f t="shared" si="0"/>
        <v>51</v>
      </c>
      <c r="B20" s="522"/>
      <c r="C20" s="461"/>
      <c r="D20" s="461"/>
      <c r="E20" s="100"/>
      <c r="F20" s="514"/>
      <c r="G20" s="100"/>
      <c r="H20" s="100"/>
      <c r="I20" s="3"/>
      <c r="J20" s="387"/>
      <c r="K20" s="3"/>
      <c r="L20" s="3"/>
      <c r="M20" s="468"/>
      <c r="N20" s="468"/>
      <c r="O20" s="574"/>
      <c r="P20" s="488"/>
      <c r="Q20" s="388"/>
      <c r="R20" s="276"/>
      <c r="S20" s="276"/>
      <c r="T20" s="278">
        <f t="shared" si="1"/>
        <v>0</v>
      </c>
      <c r="U20" s="276"/>
      <c r="V20" s="482"/>
      <c r="W20" s="488">
        <f t="shared" si="3"/>
        <v>0</v>
      </c>
      <c r="X20" s="485"/>
      <c r="Y20" s="291"/>
      <c r="Z20" s="291"/>
      <c r="AA20" s="291"/>
      <c r="AB20" s="291"/>
      <c r="AC20" s="291"/>
      <c r="AD20" s="291"/>
      <c r="AE20" s="291"/>
      <c r="AF20" s="291"/>
      <c r="AG20" s="291"/>
      <c r="AH20" s="291"/>
      <c r="AI20" s="291"/>
      <c r="AJ20" s="291"/>
      <c r="AK20" s="458"/>
    </row>
    <row r="21" spans="1:38" ht="14.25" customHeight="1">
      <c r="A21" s="22">
        <f t="shared" si="0"/>
        <v>52</v>
      </c>
      <c r="B21" s="522"/>
      <c r="C21" s="3"/>
      <c r="D21" s="3"/>
      <c r="E21" s="100"/>
      <c r="F21" s="514"/>
      <c r="G21" s="100"/>
      <c r="H21" s="100"/>
      <c r="I21" s="3"/>
      <c r="J21" s="387"/>
      <c r="K21" s="3"/>
      <c r="L21" s="3"/>
      <c r="M21" s="468"/>
      <c r="N21" s="468"/>
      <c r="O21" s="574"/>
      <c r="P21" s="488"/>
      <c r="Q21" s="388"/>
      <c r="R21" s="276"/>
      <c r="S21" s="276"/>
      <c r="T21" s="278">
        <f t="shared" si="1"/>
        <v>0</v>
      </c>
      <c r="U21" s="276"/>
      <c r="V21" s="482"/>
      <c r="W21" s="488">
        <f t="shared" si="3"/>
        <v>0</v>
      </c>
      <c r="X21" s="485"/>
      <c r="Y21" s="291"/>
      <c r="Z21" s="291"/>
      <c r="AA21" s="291"/>
      <c r="AB21" s="291"/>
      <c r="AC21" s="291"/>
      <c r="AD21" s="291"/>
      <c r="AE21" s="291"/>
      <c r="AF21" s="291"/>
      <c r="AG21" s="291"/>
      <c r="AH21" s="291"/>
      <c r="AI21" s="291"/>
      <c r="AJ21" s="291"/>
      <c r="AK21" s="458"/>
    </row>
    <row r="22" spans="1:38" ht="14.25" customHeight="1">
      <c r="A22" s="22">
        <f t="shared" si="0"/>
        <v>53</v>
      </c>
      <c r="B22" s="522"/>
      <c r="C22" s="474"/>
      <c r="D22" s="474"/>
      <c r="E22" s="100"/>
      <c r="F22" s="514"/>
      <c r="G22" s="100"/>
      <c r="H22" s="100"/>
      <c r="I22" s="455"/>
      <c r="J22" s="387"/>
      <c r="K22" s="3"/>
      <c r="L22" s="3"/>
      <c r="M22" s="468"/>
      <c r="N22" s="468"/>
      <c r="O22" s="574"/>
      <c r="P22" s="488"/>
      <c r="Q22" s="388"/>
      <c r="R22" s="276"/>
      <c r="S22" s="276"/>
      <c r="T22" s="278">
        <f t="shared" si="1"/>
        <v>0</v>
      </c>
      <c r="U22" s="276"/>
      <c r="V22" s="482"/>
      <c r="W22" s="488">
        <f t="shared" si="3"/>
        <v>0</v>
      </c>
      <c r="X22" s="485"/>
      <c r="Y22" s="291"/>
      <c r="Z22" s="291"/>
      <c r="AA22" s="291"/>
      <c r="AB22" s="291"/>
      <c r="AC22" s="291"/>
      <c r="AD22" s="291"/>
      <c r="AE22" s="291"/>
      <c r="AF22" s="291"/>
      <c r="AG22" s="291"/>
      <c r="AH22" s="291"/>
      <c r="AI22" s="291"/>
      <c r="AJ22" s="291"/>
      <c r="AK22" s="458"/>
    </row>
    <row r="23" spans="1:38" ht="14.25" customHeight="1">
      <c r="A23" s="22">
        <f t="shared" si="0"/>
        <v>54</v>
      </c>
      <c r="B23" s="522"/>
      <c r="C23" s="269"/>
      <c r="D23" s="269"/>
      <c r="E23" s="100"/>
      <c r="F23" s="514"/>
      <c r="G23" s="100"/>
      <c r="H23" s="100"/>
      <c r="I23" s="3"/>
      <c r="J23" s="387"/>
      <c r="K23" s="3"/>
      <c r="L23" s="3"/>
      <c r="M23" s="468"/>
      <c r="N23" s="468"/>
      <c r="O23" s="574"/>
      <c r="P23" s="488"/>
      <c r="Q23" s="388"/>
      <c r="R23" s="276"/>
      <c r="S23" s="276"/>
      <c r="T23" s="278">
        <f t="shared" si="1"/>
        <v>0</v>
      </c>
      <c r="U23" s="276"/>
      <c r="V23" s="482"/>
      <c r="W23" s="488">
        <f t="shared" si="3"/>
        <v>0</v>
      </c>
      <c r="X23" s="485"/>
      <c r="Y23" s="291"/>
      <c r="Z23" s="291"/>
      <c r="AA23" s="291"/>
      <c r="AB23" s="291"/>
      <c r="AC23" s="291"/>
      <c r="AD23" s="291"/>
      <c r="AE23" s="291"/>
      <c r="AF23" s="291"/>
      <c r="AG23" s="291"/>
      <c r="AH23" s="291"/>
      <c r="AI23" s="291"/>
      <c r="AJ23" s="291"/>
      <c r="AK23" s="458"/>
    </row>
    <row r="24" spans="1:38" ht="14.25" customHeight="1">
      <c r="A24" s="22">
        <f t="shared" ref="A24:A46" si="4">A23+1</f>
        <v>55</v>
      </c>
      <c r="B24" s="522"/>
      <c r="C24" s="3"/>
      <c r="D24" s="3"/>
      <c r="E24" s="100"/>
      <c r="F24" s="514"/>
      <c r="G24" s="100"/>
      <c r="H24" s="100"/>
      <c r="I24" s="3"/>
      <c r="J24" s="387"/>
      <c r="K24" s="3"/>
      <c r="L24" s="3"/>
      <c r="M24" s="468"/>
      <c r="N24" s="468"/>
      <c r="O24" s="574"/>
      <c r="P24" s="488"/>
      <c r="Q24" s="388"/>
      <c r="R24" s="276"/>
      <c r="S24" s="276"/>
      <c r="T24" s="278">
        <f t="shared" si="1"/>
        <v>0</v>
      </c>
      <c r="U24" s="276"/>
      <c r="V24" s="482"/>
      <c r="W24" s="488">
        <f t="shared" si="3"/>
        <v>0</v>
      </c>
      <c r="X24" s="485"/>
      <c r="Y24" s="291"/>
      <c r="Z24" s="291"/>
      <c r="AA24" s="291"/>
      <c r="AB24" s="291"/>
      <c r="AC24" s="291"/>
      <c r="AD24" s="291"/>
      <c r="AE24" s="291"/>
      <c r="AF24" s="291"/>
      <c r="AG24" s="291"/>
      <c r="AH24" s="291"/>
      <c r="AI24" s="291"/>
      <c r="AJ24" s="291"/>
      <c r="AK24" s="458"/>
    </row>
    <row r="25" spans="1:38" ht="14.25" customHeight="1">
      <c r="A25" s="22">
        <f t="shared" si="4"/>
        <v>56</v>
      </c>
      <c r="B25" s="522"/>
      <c r="C25" s="3"/>
      <c r="D25" s="3"/>
      <c r="E25" s="100"/>
      <c r="F25" s="514"/>
      <c r="G25" s="100"/>
      <c r="H25" s="100"/>
      <c r="I25" s="3"/>
      <c r="J25" s="22"/>
      <c r="K25" s="22"/>
      <c r="L25" s="22"/>
      <c r="M25" s="495"/>
      <c r="N25" s="495"/>
      <c r="O25" s="574"/>
      <c r="P25" s="488"/>
      <c r="Q25" s="492"/>
      <c r="R25" s="276"/>
      <c r="S25" s="276"/>
      <c r="T25" s="278">
        <f t="shared" si="1"/>
        <v>0</v>
      </c>
      <c r="U25" s="276"/>
      <c r="V25" s="482"/>
      <c r="W25" s="488">
        <f t="shared" si="3"/>
        <v>0</v>
      </c>
      <c r="X25" s="388"/>
      <c r="Y25" s="276"/>
      <c r="Z25" s="276"/>
      <c r="AA25" s="276"/>
      <c r="AB25" s="291"/>
      <c r="AC25" s="291"/>
      <c r="AD25" s="291"/>
      <c r="AE25" s="291"/>
      <c r="AF25" s="291"/>
      <c r="AG25" s="291"/>
      <c r="AH25" s="291"/>
      <c r="AI25" s="291"/>
      <c r="AJ25" s="291"/>
      <c r="AK25" s="458"/>
    </row>
    <row r="26" spans="1:38" ht="14.25" customHeight="1">
      <c r="A26" s="22">
        <f t="shared" si="4"/>
        <v>57</v>
      </c>
      <c r="B26" s="522"/>
      <c r="C26" s="3"/>
      <c r="D26" s="3"/>
      <c r="E26" s="100"/>
      <c r="F26" s="520"/>
      <c r="G26" s="100"/>
      <c r="H26" s="100"/>
      <c r="I26" s="3"/>
      <c r="J26" s="3"/>
      <c r="K26" s="3"/>
      <c r="L26" s="3"/>
      <c r="M26" s="468"/>
      <c r="N26" s="468"/>
      <c r="O26" s="574"/>
      <c r="P26" s="488"/>
      <c r="Q26" s="388"/>
      <c r="R26" s="276"/>
      <c r="S26" s="276"/>
      <c r="T26" s="278">
        <f t="shared" si="1"/>
        <v>0</v>
      </c>
      <c r="U26" s="276"/>
      <c r="V26" s="482"/>
      <c r="W26" s="488">
        <f t="shared" si="3"/>
        <v>0</v>
      </c>
      <c r="X26" s="485"/>
      <c r="Y26" s="291"/>
      <c r="Z26" s="291"/>
      <c r="AA26" s="291"/>
      <c r="AB26" s="291"/>
      <c r="AC26" s="291"/>
      <c r="AD26" s="291"/>
      <c r="AE26" s="291"/>
      <c r="AF26" s="291"/>
      <c r="AG26" s="291"/>
      <c r="AH26" s="291"/>
      <c r="AI26" s="291"/>
      <c r="AJ26" s="291"/>
      <c r="AK26" s="458"/>
    </row>
    <row r="27" spans="1:38" s="12" customFormat="1" ht="14.25" customHeight="1">
      <c r="A27" s="22">
        <f t="shared" si="4"/>
        <v>58</v>
      </c>
      <c r="B27" s="522"/>
      <c r="C27" s="3"/>
      <c r="D27" s="3"/>
      <c r="E27" s="100"/>
      <c r="F27" s="514"/>
      <c r="G27" s="100"/>
      <c r="H27" s="100"/>
      <c r="I27" s="3"/>
      <c r="J27" s="3"/>
      <c r="K27" s="3"/>
      <c r="L27" s="3"/>
      <c r="M27" s="468"/>
      <c r="N27" s="468"/>
      <c r="O27" s="574"/>
      <c r="P27" s="488"/>
      <c r="Q27" s="388"/>
      <c r="R27" s="276"/>
      <c r="S27" s="276"/>
      <c r="T27" s="278">
        <f t="shared" si="1"/>
        <v>0</v>
      </c>
      <c r="U27" s="276"/>
      <c r="V27" s="482"/>
      <c r="W27" s="488">
        <f t="shared" si="3"/>
        <v>0</v>
      </c>
      <c r="X27" s="485"/>
      <c r="Y27" s="291"/>
      <c r="Z27" s="291"/>
      <c r="AA27" s="291"/>
      <c r="AB27" s="291"/>
      <c r="AC27" s="291"/>
      <c r="AD27" s="291"/>
      <c r="AE27" s="291"/>
      <c r="AF27" s="291"/>
      <c r="AG27" s="291"/>
      <c r="AH27" s="291"/>
      <c r="AI27" s="291"/>
      <c r="AJ27" s="291"/>
      <c r="AK27" s="458"/>
      <c r="AL27" s="291"/>
    </row>
    <row r="28" spans="1:38" ht="14.25" customHeight="1">
      <c r="A28" s="22">
        <f t="shared" si="4"/>
        <v>59</v>
      </c>
      <c r="B28" s="522"/>
      <c r="C28" s="3"/>
      <c r="D28" s="3"/>
      <c r="E28" s="100"/>
      <c r="F28" s="514"/>
      <c r="G28" s="100"/>
      <c r="H28" s="100"/>
      <c r="I28" s="3"/>
      <c r="J28" s="3"/>
      <c r="K28" s="3"/>
      <c r="L28" s="3"/>
      <c r="M28" s="468"/>
      <c r="N28" s="468"/>
      <c r="O28" s="574"/>
      <c r="P28" s="488"/>
      <c r="Q28" s="388"/>
      <c r="R28" s="276"/>
      <c r="S28" s="276"/>
      <c r="T28" s="278">
        <f t="shared" si="1"/>
        <v>0</v>
      </c>
      <c r="U28" s="276"/>
      <c r="V28" s="482"/>
      <c r="W28" s="488">
        <f t="shared" si="3"/>
        <v>0</v>
      </c>
      <c r="X28" s="485"/>
      <c r="Y28" s="291"/>
      <c r="Z28" s="291"/>
      <c r="AA28" s="291"/>
      <c r="AB28" s="291"/>
      <c r="AC28" s="291"/>
      <c r="AD28" s="291"/>
      <c r="AE28" s="291"/>
      <c r="AF28" s="291"/>
      <c r="AG28" s="291"/>
      <c r="AH28" s="291"/>
      <c r="AI28" s="291"/>
      <c r="AJ28" s="291"/>
      <c r="AK28" s="458"/>
    </row>
    <row r="29" spans="1:38" ht="14.25" customHeight="1">
      <c r="A29" s="22">
        <f t="shared" si="4"/>
        <v>60</v>
      </c>
      <c r="B29" s="522"/>
      <c r="C29" s="3"/>
      <c r="D29" s="3"/>
      <c r="E29" s="100"/>
      <c r="F29" s="514"/>
      <c r="G29" s="100"/>
      <c r="H29" s="100"/>
      <c r="I29" s="3"/>
      <c r="J29" s="3"/>
      <c r="K29" s="3"/>
      <c r="L29" s="3"/>
      <c r="M29" s="468"/>
      <c r="N29" s="468"/>
      <c r="O29" s="574"/>
      <c r="P29" s="488"/>
      <c r="Q29" s="388"/>
      <c r="R29" s="276"/>
      <c r="S29" s="276"/>
      <c r="T29" s="278">
        <f t="shared" si="1"/>
        <v>0</v>
      </c>
      <c r="U29" s="276"/>
      <c r="V29" s="482"/>
      <c r="W29" s="488">
        <f t="shared" si="3"/>
        <v>0</v>
      </c>
      <c r="X29" s="485"/>
      <c r="Y29" s="291"/>
      <c r="Z29" s="291"/>
      <c r="AA29" s="291"/>
      <c r="AB29" s="291"/>
      <c r="AC29" s="291"/>
      <c r="AD29" s="291"/>
      <c r="AE29" s="291"/>
      <c r="AF29" s="291"/>
      <c r="AG29" s="291"/>
      <c r="AH29" s="291"/>
      <c r="AI29" s="291"/>
      <c r="AJ29" s="291"/>
      <c r="AK29" s="458"/>
    </row>
    <row r="30" spans="1:38" ht="14.25" customHeight="1">
      <c r="A30" s="22">
        <f t="shared" si="4"/>
        <v>61</v>
      </c>
      <c r="B30" s="522"/>
      <c r="C30" s="3"/>
      <c r="D30" s="3"/>
      <c r="E30" s="100"/>
      <c r="F30" s="514"/>
      <c r="G30" s="100"/>
      <c r="H30" s="100"/>
      <c r="I30" s="3"/>
      <c r="J30" s="3"/>
      <c r="K30" s="3"/>
      <c r="L30" s="3"/>
      <c r="M30" s="468"/>
      <c r="N30" s="468"/>
      <c r="O30" s="574"/>
      <c r="P30" s="488"/>
      <c r="Q30" s="388"/>
      <c r="R30" s="276"/>
      <c r="S30" s="276"/>
      <c r="T30" s="278">
        <f t="shared" si="1"/>
        <v>0</v>
      </c>
      <c r="U30" s="276"/>
      <c r="V30" s="482"/>
      <c r="W30" s="488">
        <f t="shared" si="3"/>
        <v>0</v>
      </c>
      <c r="X30" s="485"/>
      <c r="Y30" s="291"/>
      <c r="Z30" s="291"/>
      <c r="AA30" s="291"/>
      <c r="AB30" s="291"/>
      <c r="AC30" s="291"/>
      <c r="AD30" s="291"/>
      <c r="AE30" s="291"/>
      <c r="AF30" s="291"/>
      <c r="AG30" s="291"/>
      <c r="AH30" s="291"/>
      <c r="AI30" s="291"/>
      <c r="AJ30" s="291"/>
      <c r="AK30" s="458"/>
    </row>
    <row r="31" spans="1:38" ht="14.25" customHeight="1">
      <c r="A31" s="22">
        <f t="shared" si="4"/>
        <v>62</v>
      </c>
      <c r="B31" s="522"/>
      <c r="C31" s="3"/>
      <c r="D31" s="3"/>
      <c r="E31" s="100"/>
      <c r="F31" s="514"/>
      <c r="G31" s="100"/>
      <c r="H31" s="100"/>
      <c r="I31" s="3"/>
      <c r="J31" s="3"/>
      <c r="K31" s="3"/>
      <c r="L31" s="3"/>
      <c r="M31" s="468"/>
      <c r="N31" s="468"/>
      <c r="O31" s="574"/>
      <c r="P31" s="488"/>
      <c r="Q31" s="388"/>
      <c r="R31" s="276"/>
      <c r="S31" s="276"/>
      <c r="T31" s="278">
        <f t="shared" si="1"/>
        <v>0</v>
      </c>
      <c r="U31" s="276"/>
      <c r="V31" s="482"/>
      <c r="W31" s="488">
        <f t="shared" si="3"/>
        <v>0</v>
      </c>
      <c r="X31" s="485"/>
      <c r="Y31" s="291"/>
      <c r="Z31" s="291"/>
      <c r="AA31" s="291"/>
      <c r="AB31" s="291"/>
      <c r="AC31" s="291"/>
      <c r="AD31" s="291"/>
      <c r="AE31" s="291"/>
      <c r="AF31" s="291"/>
      <c r="AG31" s="291"/>
      <c r="AH31" s="291"/>
      <c r="AI31" s="291"/>
      <c r="AJ31" s="291"/>
      <c r="AK31" s="458"/>
    </row>
    <row r="32" spans="1:38" ht="14.25" customHeight="1">
      <c r="A32" s="22">
        <f t="shared" si="4"/>
        <v>63</v>
      </c>
      <c r="B32" s="522"/>
      <c r="C32" s="3"/>
      <c r="D32" s="3"/>
      <c r="E32" s="100"/>
      <c r="F32" s="514"/>
      <c r="G32" s="100"/>
      <c r="H32" s="100"/>
      <c r="I32" s="3"/>
      <c r="J32" s="3"/>
      <c r="K32" s="3"/>
      <c r="L32" s="3"/>
      <c r="M32" s="468"/>
      <c r="N32" s="468"/>
      <c r="O32" s="574"/>
      <c r="P32" s="488"/>
      <c r="Q32" s="388"/>
      <c r="R32" s="276"/>
      <c r="S32" s="276"/>
      <c r="T32" s="278">
        <f t="shared" si="1"/>
        <v>0</v>
      </c>
      <c r="U32" s="276"/>
      <c r="V32" s="482"/>
      <c r="W32" s="488">
        <f t="shared" si="3"/>
        <v>0</v>
      </c>
      <c r="X32" s="485"/>
      <c r="Y32" s="291"/>
      <c r="Z32" s="291"/>
      <c r="AA32" s="291"/>
      <c r="AB32" s="291"/>
      <c r="AC32" s="291"/>
      <c r="AD32" s="291"/>
      <c r="AE32" s="291"/>
      <c r="AF32" s="291"/>
      <c r="AG32" s="291"/>
      <c r="AH32" s="291"/>
      <c r="AI32" s="291"/>
      <c r="AJ32" s="291"/>
      <c r="AK32" s="458"/>
    </row>
    <row r="33" spans="1:38" ht="14.25" customHeight="1">
      <c r="A33" s="22">
        <f t="shared" si="4"/>
        <v>64</v>
      </c>
      <c r="B33" s="522"/>
      <c r="C33" s="3"/>
      <c r="D33" s="3"/>
      <c r="E33" s="100"/>
      <c r="F33" s="514"/>
      <c r="G33" s="100"/>
      <c r="H33" s="100"/>
      <c r="I33" s="3"/>
      <c r="J33" s="3"/>
      <c r="K33" s="3"/>
      <c r="L33" s="3"/>
      <c r="M33" s="468"/>
      <c r="N33" s="468"/>
      <c r="O33" s="574"/>
      <c r="P33" s="488"/>
      <c r="Q33" s="388"/>
      <c r="R33" s="276"/>
      <c r="S33" s="276"/>
      <c r="T33" s="278">
        <f t="shared" si="1"/>
        <v>0</v>
      </c>
      <c r="U33" s="276"/>
      <c r="V33" s="482"/>
      <c r="W33" s="488">
        <f t="shared" si="3"/>
        <v>0</v>
      </c>
      <c r="X33" s="485"/>
      <c r="Y33" s="291"/>
      <c r="Z33" s="291"/>
      <c r="AA33" s="291"/>
      <c r="AB33" s="291"/>
      <c r="AC33" s="291"/>
      <c r="AD33" s="291"/>
      <c r="AE33" s="291"/>
      <c r="AF33" s="291"/>
      <c r="AG33" s="291"/>
      <c r="AH33" s="291"/>
      <c r="AI33" s="291"/>
      <c r="AJ33" s="291"/>
      <c r="AK33" s="458"/>
    </row>
    <row r="34" spans="1:38" ht="14.25" customHeight="1">
      <c r="A34" s="22">
        <f t="shared" si="4"/>
        <v>65</v>
      </c>
      <c r="B34" s="522"/>
      <c r="C34" s="3"/>
      <c r="D34" s="3"/>
      <c r="E34" s="3"/>
      <c r="F34" s="3"/>
      <c r="G34" s="3"/>
      <c r="H34" s="3"/>
      <c r="I34" s="3"/>
      <c r="J34" s="3"/>
      <c r="K34" s="3"/>
      <c r="L34" s="266"/>
      <c r="M34" s="591"/>
      <c r="N34" s="591"/>
      <c r="O34" s="594"/>
      <c r="P34" s="592"/>
      <c r="Q34" s="583"/>
      <c r="R34" s="584"/>
      <c r="S34" s="584"/>
      <c r="T34" s="278">
        <f t="shared" si="1"/>
        <v>0</v>
      </c>
      <c r="U34" s="584"/>
      <c r="V34" s="585"/>
      <c r="W34" s="488">
        <f t="shared" si="3"/>
        <v>0</v>
      </c>
      <c r="X34" s="475"/>
      <c r="Y34" s="3"/>
      <c r="Z34" s="3"/>
      <c r="AA34" s="3"/>
      <c r="AB34" s="3"/>
      <c r="AC34" s="3"/>
      <c r="AD34" s="3"/>
      <c r="AE34" s="3"/>
      <c r="AF34" s="3"/>
      <c r="AG34" s="3"/>
      <c r="AH34" s="3"/>
      <c r="AI34" s="3"/>
      <c r="AJ34" s="3"/>
      <c r="AK34" s="468"/>
      <c r="AL34" s="3"/>
    </row>
    <row r="35" spans="1:38" ht="14.25" customHeight="1">
      <c r="A35" s="22">
        <f t="shared" si="4"/>
        <v>66</v>
      </c>
      <c r="B35" s="263"/>
      <c r="C35" s="3"/>
      <c r="D35" s="3"/>
      <c r="E35" s="3"/>
      <c r="F35" s="3"/>
      <c r="G35" s="265"/>
      <c r="H35" s="3"/>
      <c r="I35" s="3"/>
      <c r="J35" s="387"/>
      <c r="K35" s="3"/>
      <c r="L35" s="3"/>
      <c r="M35" s="468"/>
      <c r="N35" s="468"/>
      <c r="O35" s="574"/>
      <c r="P35" s="488"/>
      <c r="Q35" s="388"/>
      <c r="R35" s="276"/>
      <c r="S35" s="276"/>
      <c r="T35" s="278">
        <f t="shared" si="1"/>
        <v>0</v>
      </c>
      <c r="U35" s="276"/>
      <c r="V35" s="482"/>
      <c r="W35" s="488">
        <f t="shared" si="3"/>
        <v>0</v>
      </c>
      <c r="X35" s="485"/>
      <c r="Y35" s="291"/>
      <c r="Z35" s="291"/>
      <c r="AA35" s="291"/>
      <c r="AB35" s="291"/>
      <c r="AC35" s="291"/>
      <c r="AD35" s="291"/>
      <c r="AE35" s="291"/>
      <c r="AF35" s="291"/>
      <c r="AG35" s="291"/>
      <c r="AH35" s="291"/>
      <c r="AI35" s="291"/>
      <c r="AJ35" s="291"/>
      <c r="AK35" s="458"/>
    </row>
    <row r="36" spans="1:38" ht="14.25" customHeight="1">
      <c r="A36" s="22">
        <f t="shared" si="4"/>
        <v>67</v>
      </c>
      <c r="B36" s="263"/>
      <c r="C36" s="3"/>
      <c r="D36" s="3"/>
      <c r="E36" s="3"/>
      <c r="F36" s="3"/>
      <c r="G36" s="3"/>
      <c r="H36" s="3"/>
      <c r="I36" s="30"/>
      <c r="J36" s="30"/>
      <c r="K36" s="3"/>
      <c r="L36" s="3"/>
      <c r="M36" s="468"/>
      <c r="N36" s="468"/>
      <c r="O36" s="574"/>
      <c r="P36" s="488"/>
      <c r="Q36" s="388"/>
      <c r="R36" s="276"/>
      <c r="S36" s="276"/>
      <c r="T36" s="278">
        <f t="shared" si="1"/>
        <v>0</v>
      </c>
      <c r="U36" s="276"/>
      <c r="V36" s="482"/>
      <c r="W36" s="488">
        <f t="shared" si="3"/>
        <v>0</v>
      </c>
      <c r="X36" s="485"/>
      <c r="Y36" s="291"/>
      <c r="Z36" s="291"/>
      <c r="AA36" s="291"/>
      <c r="AB36" s="291"/>
      <c r="AC36" s="291"/>
      <c r="AD36" s="291"/>
      <c r="AE36" s="291"/>
      <c r="AF36" s="291"/>
      <c r="AG36" s="291"/>
      <c r="AH36" s="291"/>
      <c r="AI36" s="291"/>
      <c r="AJ36" s="291"/>
      <c r="AK36" s="458"/>
    </row>
    <row r="37" spans="1:38" ht="14.25" customHeight="1">
      <c r="A37" s="22">
        <f t="shared" si="4"/>
        <v>68</v>
      </c>
      <c r="B37" s="263"/>
      <c r="C37" s="3"/>
      <c r="D37" s="3"/>
      <c r="E37" s="3"/>
      <c r="F37" s="3"/>
      <c r="G37" s="265"/>
      <c r="H37" s="3"/>
      <c r="I37" s="3"/>
      <c r="J37" s="3"/>
      <c r="K37" s="3"/>
      <c r="L37" s="3"/>
      <c r="M37" s="468"/>
      <c r="N37" s="468"/>
      <c r="O37" s="574"/>
      <c r="P37" s="488"/>
      <c r="Q37" s="388"/>
      <c r="R37" s="276"/>
      <c r="S37" s="276"/>
      <c r="T37" s="278">
        <f t="shared" si="1"/>
        <v>0</v>
      </c>
      <c r="U37" s="276"/>
      <c r="V37" s="482"/>
      <c r="W37" s="488">
        <f t="shared" si="3"/>
        <v>0</v>
      </c>
      <c r="X37" s="485"/>
      <c r="Y37" s="291"/>
      <c r="Z37" s="291"/>
      <c r="AA37" s="291"/>
      <c r="AB37" s="291"/>
      <c r="AC37" s="291"/>
      <c r="AD37" s="291"/>
      <c r="AE37" s="291"/>
      <c r="AF37" s="291"/>
      <c r="AG37" s="291"/>
      <c r="AH37" s="291"/>
      <c r="AI37" s="291"/>
      <c r="AJ37" s="291"/>
      <c r="AK37" s="458"/>
    </row>
    <row r="38" spans="1:38" ht="14.25" customHeight="1">
      <c r="A38" s="22">
        <f t="shared" si="4"/>
        <v>69</v>
      </c>
      <c r="B38" s="263"/>
      <c r="C38" s="3"/>
      <c r="D38" s="3"/>
      <c r="E38" s="3"/>
      <c r="F38" s="3"/>
      <c r="G38" s="265"/>
      <c r="H38" s="3"/>
      <c r="I38" s="3"/>
      <c r="J38" s="3"/>
      <c r="K38" s="3"/>
      <c r="L38" s="3"/>
      <c r="M38" s="468"/>
      <c r="N38" s="468"/>
      <c r="O38" s="574"/>
      <c r="P38" s="488"/>
      <c r="Q38" s="388"/>
      <c r="R38" s="276"/>
      <c r="S38" s="276"/>
      <c r="T38" s="278">
        <f t="shared" si="1"/>
        <v>0</v>
      </c>
      <c r="U38" s="276"/>
      <c r="V38" s="482"/>
      <c r="W38" s="488">
        <f t="shared" si="3"/>
        <v>0</v>
      </c>
      <c r="X38" s="485"/>
      <c r="Y38" s="291"/>
      <c r="Z38" s="291"/>
      <c r="AA38" s="291"/>
      <c r="AB38" s="291"/>
      <c r="AC38" s="291"/>
      <c r="AD38" s="291"/>
      <c r="AE38" s="291"/>
      <c r="AF38" s="291"/>
      <c r="AG38" s="291"/>
      <c r="AH38" s="291"/>
      <c r="AI38" s="291"/>
      <c r="AJ38" s="291"/>
      <c r="AK38" s="458"/>
    </row>
    <row r="39" spans="1:38" ht="14.25" customHeight="1">
      <c r="A39" s="22">
        <f t="shared" si="4"/>
        <v>70</v>
      </c>
      <c r="B39" s="263"/>
      <c r="C39" s="3"/>
      <c r="D39" s="3"/>
      <c r="E39" s="3"/>
      <c r="F39" s="3"/>
      <c r="G39" s="265"/>
      <c r="H39" s="3"/>
      <c r="I39" s="30"/>
      <c r="J39" s="30"/>
      <c r="K39" s="3"/>
      <c r="L39" s="3"/>
      <c r="M39" s="468"/>
      <c r="N39" s="468"/>
      <c r="O39" s="574"/>
      <c r="P39" s="488"/>
      <c r="Q39" s="388"/>
      <c r="R39" s="276"/>
      <c r="S39" s="276"/>
      <c r="T39" s="278">
        <f t="shared" si="1"/>
        <v>0</v>
      </c>
      <c r="U39" s="276"/>
      <c r="V39" s="482"/>
      <c r="W39" s="488">
        <f t="shared" si="3"/>
        <v>0</v>
      </c>
      <c r="X39" s="485"/>
      <c r="Y39" s="291"/>
      <c r="Z39" s="291"/>
      <c r="AA39" s="291"/>
      <c r="AB39" s="291"/>
      <c r="AC39" s="291"/>
      <c r="AD39" s="291"/>
      <c r="AE39" s="291"/>
      <c r="AF39" s="291"/>
      <c r="AG39" s="291"/>
      <c r="AH39" s="291"/>
      <c r="AI39" s="291"/>
      <c r="AJ39" s="291"/>
      <c r="AK39" s="458"/>
    </row>
    <row r="40" spans="1:38" ht="14.25" customHeight="1">
      <c r="A40" s="22">
        <f t="shared" si="4"/>
        <v>71</v>
      </c>
      <c r="B40" s="263"/>
      <c r="C40" s="3"/>
      <c r="D40" s="3"/>
      <c r="E40" s="3"/>
      <c r="F40" s="3"/>
      <c r="G40" s="3"/>
      <c r="H40" s="3"/>
      <c r="I40" s="3"/>
      <c r="J40" s="3"/>
      <c r="K40" s="3"/>
      <c r="L40" s="3"/>
      <c r="M40" s="468"/>
      <c r="N40" s="468"/>
      <c r="O40" s="574"/>
      <c r="P40" s="488"/>
      <c r="Q40" s="388"/>
      <c r="R40" s="276"/>
      <c r="S40" s="276"/>
      <c r="T40" s="278">
        <f t="shared" si="1"/>
        <v>0</v>
      </c>
      <c r="U40" s="276"/>
      <c r="V40" s="482"/>
      <c r="W40" s="488">
        <f t="shared" si="3"/>
        <v>0</v>
      </c>
      <c r="X40" s="485"/>
      <c r="Y40" s="291"/>
      <c r="Z40" s="291"/>
      <c r="AA40" s="291"/>
      <c r="AB40" s="291"/>
      <c r="AC40" s="291"/>
      <c r="AD40" s="291"/>
      <c r="AE40" s="291"/>
      <c r="AF40" s="291"/>
      <c r="AG40" s="291"/>
      <c r="AH40" s="291"/>
      <c r="AI40" s="291"/>
      <c r="AJ40" s="291"/>
      <c r="AK40" s="458"/>
    </row>
    <row r="41" spans="1:38" ht="14.25" customHeight="1">
      <c r="A41" s="22">
        <f t="shared" si="4"/>
        <v>72</v>
      </c>
      <c r="B41" s="263"/>
      <c r="C41" s="3"/>
      <c r="D41" s="3"/>
      <c r="E41" s="3"/>
      <c r="F41" s="3"/>
      <c r="G41" s="3"/>
      <c r="H41" s="3"/>
      <c r="I41" s="30"/>
      <c r="J41" s="30"/>
      <c r="K41" s="3"/>
      <c r="L41" s="3"/>
      <c r="M41" s="468"/>
      <c r="N41" s="468"/>
      <c r="O41" s="574"/>
      <c r="P41" s="488"/>
      <c r="Q41" s="388"/>
      <c r="R41" s="276"/>
      <c r="S41" s="276"/>
      <c r="T41" s="278">
        <f t="shared" si="1"/>
        <v>0</v>
      </c>
      <c r="U41" s="276"/>
      <c r="V41" s="482"/>
      <c r="W41" s="488">
        <f t="shared" si="3"/>
        <v>0</v>
      </c>
      <c r="X41" s="485"/>
      <c r="Y41" s="291"/>
      <c r="Z41" s="291"/>
      <c r="AA41" s="291"/>
      <c r="AB41" s="291"/>
      <c r="AC41" s="291"/>
      <c r="AD41" s="291"/>
      <c r="AE41" s="291"/>
      <c r="AF41" s="291"/>
      <c r="AG41" s="291"/>
      <c r="AH41" s="291"/>
      <c r="AI41" s="291"/>
      <c r="AJ41" s="291"/>
      <c r="AK41" s="458"/>
    </row>
    <row r="42" spans="1:38" ht="14.25" customHeight="1">
      <c r="A42" s="22">
        <f t="shared" si="4"/>
        <v>73</v>
      </c>
      <c r="B42" s="263"/>
      <c r="C42" s="456"/>
      <c r="D42" s="3"/>
      <c r="E42" s="3"/>
      <c r="F42" s="3"/>
      <c r="G42" s="265"/>
      <c r="H42" s="3"/>
      <c r="I42" s="3"/>
      <c r="J42" s="387"/>
      <c r="K42" s="3"/>
      <c r="L42" s="3"/>
      <c r="M42" s="468"/>
      <c r="N42" s="468"/>
      <c r="O42" s="574"/>
      <c r="P42" s="488"/>
      <c r="Q42" s="388"/>
      <c r="R42" s="276"/>
      <c r="S42" s="276"/>
      <c r="T42" s="278">
        <f t="shared" ref="T42:T47" si="5">O42-P42-Q42</f>
        <v>0</v>
      </c>
      <c r="U42" s="276"/>
      <c r="V42" s="482"/>
      <c r="W42" s="488">
        <f t="shared" si="3"/>
        <v>0</v>
      </c>
      <c r="X42" s="485"/>
      <c r="Y42" s="291"/>
      <c r="Z42" s="291"/>
      <c r="AA42" s="291"/>
      <c r="AB42" s="291"/>
      <c r="AC42" s="291"/>
      <c r="AD42" s="291"/>
      <c r="AE42" s="291"/>
      <c r="AF42" s="291"/>
      <c r="AG42" s="291"/>
      <c r="AH42" s="291"/>
      <c r="AI42" s="291"/>
      <c r="AJ42" s="291"/>
      <c r="AK42" s="458"/>
    </row>
    <row r="43" spans="1:38" ht="14.25" customHeight="1">
      <c r="A43" s="22">
        <f t="shared" si="4"/>
        <v>74</v>
      </c>
      <c r="B43" s="263"/>
      <c r="C43" s="456"/>
      <c r="D43" s="3"/>
      <c r="E43" s="3"/>
      <c r="F43" s="3"/>
      <c r="G43" s="3"/>
      <c r="H43" s="3"/>
      <c r="I43" s="30"/>
      <c r="J43" s="387"/>
      <c r="K43" s="3"/>
      <c r="L43" s="3"/>
      <c r="M43" s="468"/>
      <c r="N43" s="468"/>
      <c r="O43" s="574"/>
      <c r="P43" s="488"/>
      <c r="Q43" s="388"/>
      <c r="R43" s="276"/>
      <c r="S43" s="276"/>
      <c r="T43" s="278">
        <f t="shared" si="5"/>
        <v>0</v>
      </c>
      <c r="U43" s="276"/>
      <c r="V43" s="482"/>
      <c r="W43" s="488">
        <f t="shared" si="3"/>
        <v>0</v>
      </c>
      <c r="X43" s="485"/>
      <c r="Y43" s="291"/>
      <c r="Z43" s="291"/>
      <c r="AA43" s="291"/>
      <c r="AB43" s="291"/>
      <c r="AC43" s="291"/>
      <c r="AD43" s="291"/>
      <c r="AE43" s="291"/>
      <c r="AF43" s="291"/>
      <c r="AG43" s="291"/>
      <c r="AH43" s="291"/>
      <c r="AI43" s="291"/>
      <c r="AJ43" s="291"/>
      <c r="AK43" s="458"/>
    </row>
    <row r="44" spans="1:38" ht="14.25" customHeight="1">
      <c r="A44" s="22">
        <f t="shared" si="4"/>
        <v>75</v>
      </c>
      <c r="B44" s="263"/>
      <c r="C44" s="456"/>
      <c r="D44" s="3"/>
      <c r="E44" s="3"/>
      <c r="F44" s="3"/>
      <c r="G44" s="3"/>
      <c r="H44" s="3"/>
      <c r="I44" s="30"/>
      <c r="J44" s="387"/>
      <c r="K44" s="3"/>
      <c r="L44" s="3"/>
      <c r="M44" s="468"/>
      <c r="N44" s="468"/>
      <c r="O44" s="574"/>
      <c r="P44" s="488"/>
      <c r="Q44" s="388"/>
      <c r="R44" s="276"/>
      <c r="S44" s="276"/>
      <c r="T44" s="278">
        <f t="shared" si="5"/>
        <v>0</v>
      </c>
      <c r="U44" s="276"/>
      <c r="V44" s="482"/>
      <c r="W44" s="488">
        <f t="shared" si="3"/>
        <v>0</v>
      </c>
      <c r="X44" s="485"/>
      <c r="Y44" s="291"/>
      <c r="Z44" s="291"/>
      <c r="AA44" s="291"/>
      <c r="AB44" s="291"/>
      <c r="AC44" s="291"/>
      <c r="AD44" s="291"/>
      <c r="AE44" s="291"/>
      <c r="AF44" s="291"/>
      <c r="AG44" s="291"/>
      <c r="AH44" s="291"/>
      <c r="AI44" s="291"/>
      <c r="AJ44" s="291"/>
      <c r="AK44" s="458"/>
    </row>
    <row r="45" spans="1:38" ht="14.25" customHeight="1">
      <c r="A45" s="22">
        <f t="shared" si="4"/>
        <v>76</v>
      </c>
      <c r="B45" s="263"/>
      <c r="C45" s="3"/>
      <c r="D45" s="3"/>
      <c r="E45" s="3"/>
      <c r="F45" s="3"/>
      <c r="G45" s="3"/>
      <c r="H45" s="3"/>
      <c r="I45" s="30"/>
      <c r="J45" s="387"/>
      <c r="K45" s="3"/>
      <c r="L45" s="3"/>
      <c r="M45" s="468"/>
      <c r="N45" s="468"/>
      <c r="O45" s="574"/>
      <c r="P45" s="488"/>
      <c r="Q45" s="388"/>
      <c r="R45" s="276"/>
      <c r="S45" s="276"/>
      <c r="T45" s="278">
        <f t="shared" si="5"/>
        <v>0</v>
      </c>
      <c r="U45" s="276"/>
      <c r="V45" s="482"/>
      <c r="W45" s="488">
        <f t="shared" si="3"/>
        <v>0</v>
      </c>
      <c r="X45" s="485"/>
      <c r="Y45" s="291"/>
      <c r="Z45" s="291"/>
      <c r="AA45" s="291"/>
      <c r="AB45" s="291"/>
      <c r="AC45" s="291"/>
      <c r="AD45" s="291"/>
      <c r="AE45" s="291"/>
      <c r="AF45" s="291"/>
      <c r="AG45" s="291"/>
      <c r="AH45" s="291"/>
      <c r="AI45" s="291"/>
      <c r="AJ45" s="291"/>
      <c r="AK45" s="458"/>
    </row>
    <row r="46" spans="1:38" ht="14.25" customHeight="1">
      <c r="A46" s="22">
        <f t="shared" si="4"/>
        <v>77</v>
      </c>
      <c r="B46" s="263"/>
      <c r="C46" s="456"/>
      <c r="D46" s="3"/>
      <c r="E46" s="3"/>
      <c r="F46" s="3"/>
      <c r="G46" s="3"/>
      <c r="H46" s="3"/>
      <c r="I46" s="3"/>
      <c r="J46" s="387"/>
      <c r="K46" s="3"/>
      <c r="L46" s="3"/>
      <c r="M46" s="468"/>
      <c r="N46" s="468"/>
      <c r="O46" s="574"/>
      <c r="P46" s="488"/>
      <c r="Q46" s="388"/>
      <c r="R46" s="276"/>
      <c r="S46" s="276"/>
      <c r="T46" s="278">
        <f t="shared" si="5"/>
        <v>0</v>
      </c>
      <c r="U46" s="276"/>
      <c r="V46" s="482"/>
      <c r="W46" s="488">
        <f t="shared" si="3"/>
        <v>0</v>
      </c>
      <c r="X46" s="485"/>
      <c r="Y46" s="291"/>
      <c r="Z46" s="291"/>
      <c r="AA46" s="291"/>
      <c r="AB46" s="291"/>
      <c r="AC46" s="291"/>
      <c r="AD46" s="291"/>
      <c r="AE46" s="291"/>
      <c r="AF46" s="291"/>
      <c r="AG46" s="291"/>
      <c r="AH46" s="291"/>
      <c r="AI46" s="291"/>
      <c r="AJ46" s="291"/>
      <c r="AK46" s="458"/>
    </row>
    <row r="47" spans="1:38" ht="14.25" customHeight="1">
      <c r="A47" s="262" t="e">
        <f>#REF!+1</f>
        <v>#REF!</v>
      </c>
      <c r="B47" s="263"/>
      <c r="C47" s="265"/>
      <c r="D47" s="3"/>
      <c r="E47" s="3"/>
      <c r="F47" s="3"/>
      <c r="G47" s="3"/>
      <c r="H47" s="3"/>
      <c r="I47" s="3"/>
      <c r="J47" s="3"/>
      <c r="K47" s="3"/>
      <c r="L47" s="3"/>
      <c r="M47" s="468"/>
      <c r="N47" s="468"/>
      <c r="O47" s="596"/>
      <c r="P47" s="489"/>
      <c r="Q47" s="493"/>
      <c r="R47" s="6"/>
      <c r="S47" s="6"/>
      <c r="T47" s="278">
        <f t="shared" si="5"/>
        <v>0</v>
      </c>
      <c r="U47" s="6"/>
      <c r="V47" s="483"/>
      <c r="W47" s="488">
        <f>O47-V47-T47-Q47-P47+U47</f>
        <v>0</v>
      </c>
      <c r="X47" s="485"/>
      <c r="Y47" s="291"/>
      <c r="Z47" s="291"/>
      <c r="AA47" s="291"/>
      <c r="AB47" s="291"/>
      <c r="AC47" s="291"/>
      <c r="AD47" s="291"/>
      <c r="AE47" s="291"/>
      <c r="AF47" s="291"/>
      <c r="AG47" s="291"/>
      <c r="AH47" s="291"/>
      <c r="AI47" s="291"/>
      <c r="AJ47" s="291"/>
      <c r="AK47" s="458"/>
    </row>
    <row r="48" spans="1:38" ht="14.25" customHeight="1">
      <c r="A48" s="262" t="e">
        <f>A47+1</f>
        <v>#REF!</v>
      </c>
      <c r="B48" s="263"/>
      <c r="C48" s="265"/>
      <c r="D48" s="3"/>
      <c r="E48" s="3"/>
      <c r="F48" s="3"/>
      <c r="G48" s="3"/>
      <c r="H48" s="3"/>
      <c r="I48" s="3" t="s">
        <v>8277</v>
      </c>
      <c r="J48" s="291">
        <f xml:space="preserve"> COUNTIF(J4:J46,"X")</f>
        <v>0</v>
      </c>
      <c r="K48" s="291">
        <f xml:space="preserve"> COUNTIF(K4:K46,"X")</f>
        <v>0</v>
      </c>
      <c r="L48" s="291"/>
      <c r="M48" s="458"/>
      <c r="N48" s="458"/>
      <c r="O48" s="596">
        <f>SUM(O4:O46)</f>
        <v>0</v>
      </c>
      <c r="P48" s="489">
        <f t="shared" ref="P48:W48" si="6">SUM(P4:P47)</f>
        <v>0</v>
      </c>
      <c r="Q48" s="493">
        <f t="shared" si="6"/>
        <v>0</v>
      </c>
      <c r="R48" s="6">
        <f t="shared" si="6"/>
        <v>0</v>
      </c>
      <c r="S48" s="6">
        <f t="shared" si="6"/>
        <v>0</v>
      </c>
      <c r="T48" s="6">
        <f t="shared" si="6"/>
        <v>0</v>
      </c>
      <c r="U48" s="6">
        <f t="shared" si="6"/>
        <v>0</v>
      </c>
      <c r="V48" s="483">
        <f t="shared" si="6"/>
        <v>0</v>
      </c>
      <c r="W48" s="489">
        <f t="shared" si="6"/>
        <v>0</v>
      </c>
      <c r="X48" s="485">
        <f t="shared" ref="X48:AL48" si="7">COUNTIF(X4:X46,"X")</f>
        <v>0</v>
      </c>
      <c r="Y48" s="291">
        <f t="shared" si="7"/>
        <v>0</v>
      </c>
      <c r="Z48" s="291">
        <f t="shared" si="7"/>
        <v>0</v>
      </c>
      <c r="AA48" s="291">
        <f t="shared" si="7"/>
        <v>0</v>
      </c>
      <c r="AB48" s="291">
        <f t="shared" si="7"/>
        <v>0</v>
      </c>
      <c r="AC48" s="291">
        <f t="shared" si="7"/>
        <v>0</v>
      </c>
      <c r="AD48" s="291">
        <f t="shared" si="7"/>
        <v>0</v>
      </c>
      <c r="AE48" s="291">
        <f t="shared" si="7"/>
        <v>0</v>
      </c>
      <c r="AF48" s="291">
        <f t="shared" si="7"/>
        <v>0</v>
      </c>
      <c r="AG48" s="291">
        <f t="shared" si="7"/>
        <v>0</v>
      </c>
      <c r="AH48" s="291">
        <f t="shared" si="7"/>
        <v>0</v>
      </c>
      <c r="AI48" s="291">
        <f t="shared" si="7"/>
        <v>0</v>
      </c>
      <c r="AJ48" s="291">
        <f t="shared" si="7"/>
        <v>0</v>
      </c>
      <c r="AK48" s="458">
        <f t="shared" si="7"/>
        <v>0</v>
      </c>
      <c r="AL48" s="458">
        <f t="shared" si="7"/>
        <v>0</v>
      </c>
    </row>
    <row r="49" spans="1:38" ht="14.25" customHeight="1">
      <c r="A49" s="262" t="e">
        <f>A48+1</f>
        <v>#REF!</v>
      </c>
      <c r="B49" s="295"/>
      <c r="C49" s="172"/>
      <c r="O49" s="597"/>
      <c r="X49" s="486">
        <f>'SPONSORED STUDENTS'!O61</f>
        <v>0</v>
      </c>
      <c r="Y49" s="188">
        <f>'SPONSORED STUDENTS'!P61</f>
        <v>0</v>
      </c>
      <c r="Z49" s="188">
        <f>'SPONSORED STUDENTS'!Q61</f>
        <v>0</v>
      </c>
      <c r="AA49" s="188">
        <f>'SPONSORED STUDENTS'!R61</f>
        <v>1</v>
      </c>
      <c r="AB49" s="188">
        <f>'SPONSORED STUDENTS'!S61</f>
        <v>2</v>
      </c>
      <c r="AC49" s="188">
        <f>'SPONSORED STUDENTS'!T61</f>
        <v>4</v>
      </c>
      <c r="AD49" s="188">
        <f>'SPONSORED STUDENTS'!U61</f>
        <v>2</v>
      </c>
      <c r="AE49" s="188">
        <f>'SPONSORED STUDENTS'!V61</f>
        <v>1</v>
      </c>
      <c r="AF49" s="188">
        <f>'SPONSORED STUDENTS'!W61</f>
        <v>6</v>
      </c>
      <c r="AG49" s="188">
        <f>'SPONSORED STUDENTS'!X61</f>
        <v>1</v>
      </c>
      <c r="AH49" s="188">
        <f>'SPONSORED STUDENTS'!Y61</f>
        <v>3</v>
      </c>
      <c r="AI49" s="188">
        <f>'SPONSORED STUDENTS'!Z61</f>
        <v>3</v>
      </c>
      <c r="AJ49" s="188">
        <f>'SPONSORED STUDENTS'!AA61</f>
        <v>0</v>
      </c>
      <c r="AK49" s="517">
        <f>'SPONSORED STUDENTS'!AB61</f>
        <v>2</v>
      </c>
      <c r="AL49" s="517">
        <f>'SPONSORED STUDENTS'!AC61</f>
        <v>0</v>
      </c>
    </row>
    <row r="50" spans="1:38" ht="14.25" customHeight="1">
      <c r="A50" s="262" t="e">
        <f>A49+1</f>
        <v>#REF!</v>
      </c>
      <c r="B50" s="295"/>
      <c r="C50" s="172"/>
      <c r="O50" s="597"/>
      <c r="X50" s="300">
        <f t="shared" ref="X50:AL50" si="8">X48+X49</f>
        <v>0</v>
      </c>
      <c r="Y50" s="300">
        <f t="shared" si="8"/>
        <v>0</v>
      </c>
      <c r="Z50" s="300">
        <f t="shared" si="8"/>
        <v>0</v>
      </c>
      <c r="AA50" s="300">
        <f t="shared" si="8"/>
        <v>1</v>
      </c>
      <c r="AB50" s="300">
        <f t="shared" si="8"/>
        <v>2</v>
      </c>
      <c r="AC50" s="300">
        <f t="shared" si="8"/>
        <v>4</v>
      </c>
      <c r="AD50" s="300">
        <f t="shared" si="8"/>
        <v>2</v>
      </c>
      <c r="AE50" s="300">
        <f t="shared" si="8"/>
        <v>1</v>
      </c>
      <c r="AF50" s="300">
        <f t="shared" si="8"/>
        <v>6</v>
      </c>
      <c r="AG50" s="300">
        <f t="shared" si="8"/>
        <v>1</v>
      </c>
      <c r="AH50" s="300">
        <f t="shared" si="8"/>
        <v>3</v>
      </c>
      <c r="AI50" s="300">
        <f t="shared" si="8"/>
        <v>3</v>
      </c>
      <c r="AJ50" s="300">
        <f t="shared" si="8"/>
        <v>0</v>
      </c>
      <c r="AK50" s="300">
        <f t="shared" si="8"/>
        <v>2</v>
      </c>
      <c r="AL50" s="300">
        <f t="shared" si="8"/>
        <v>0</v>
      </c>
    </row>
    <row r="51" spans="1:38" ht="14.25" customHeight="1">
      <c r="A51" s="262" t="e">
        <f>A50+1</f>
        <v>#REF!</v>
      </c>
      <c r="B51" s="295"/>
      <c r="C51" s="172"/>
      <c r="O51" s="3338" t="s">
        <v>4858</v>
      </c>
      <c r="P51" s="3338"/>
      <c r="Q51" s="14">
        <f>Q48+'INTENSIVE CLASS'!Q216</f>
        <v>0</v>
      </c>
    </row>
    <row r="52" spans="1:38" ht="14.25" customHeight="1">
      <c r="A52" s="262" t="e">
        <f>A51+1</f>
        <v>#REF!</v>
      </c>
      <c r="B52" s="295"/>
      <c r="O52" s="3338" t="s">
        <v>4859</v>
      </c>
      <c r="P52" s="3338"/>
      <c r="Q52" s="14">
        <f>T48+'INTENSIVE CLASS'!R216+'WEEKDAY OCTOBER 2023'!I67+'DIP IN IFRS'!K62+'CFA STUDENTS LIST'!N35+' REVISION'!Q120+'OBU FEE'!L39</f>
        <v>234000</v>
      </c>
    </row>
    <row r="53" spans="1:38" ht="31.5" customHeight="1">
      <c r="A53" s="262" t="e">
        <f t="shared" ref="A53:A65" si="9">A52+1</f>
        <v>#REF!</v>
      </c>
      <c r="B53" s="295"/>
      <c r="O53" s="597"/>
      <c r="V53" s="453" t="s">
        <v>6806</v>
      </c>
      <c r="W53" s="490">
        <f>W48+'INTENSIVE CLASS'!U216+' REVISION'!P120+'DIP IN IFRS'!N62</f>
        <v>50000</v>
      </c>
    </row>
    <row r="54" spans="1:38" ht="14.25" customHeight="1">
      <c r="A54" s="262" t="e">
        <f t="shared" si="9"/>
        <v>#REF!</v>
      </c>
      <c r="B54" s="295"/>
      <c r="O54" s="597"/>
    </row>
    <row r="55" spans="1:38" ht="14.25" customHeight="1">
      <c r="A55" s="262" t="e">
        <f t="shared" si="9"/>
        <v>#REF!</v>
      </c>
      <c r="B55" s="295"/>
      <c r="O55" s="597"/>
    </row>
    <row r="56" spans="1:38" ht="14.25" customHeight="1">
      <c r="A56" s="262" t="e">
        <f t="shared" si="9"/>
        <v>#REF!</v>
      </c>
      <c r="B56" s="295"/>
      <c r="E56" s="1"/>
      <c r="F56" s="1"/>
      <c r="G56" s="1"/>
      <c r="H56" s="1"/>
      <c r="I56" s="1"/>
      <c r="J56" s="1"/>
      <c r="L56" s="1"/>
      <c r="M56" s="1"/>
      <c r="N56" s="1"/>
      <c r="O56" s="598"/>
      <c r="P56" s="600"/>
    </row>
    <row r="57" spans="1:38" ht="14.25" customHeight="1">
      <c r="A57" s="262" t="e">
        <f t="shared" si="9"/>
        <v>#REF!</v>
      </c>
      <c r="B57" s="295"/>
      <c r="O57" s="597"/>
    </row>
    <row r="58" spans="1:38" ht="14.25" customHeight="1">
      <c r="A58" s="262" t="e">
        <f t="shared" si="9"/>
        <v>#REF!</v>
      </c>
      <c r="B58" s="295"/>
      <c r="I58" s="34"/>
      <c r="J58" s="34"/>
      <c r="O58" s="597"/>
    </row>
    <row r="59" spans="1:38" ht="14.25" customHeight="1">
      <c r="A59" s="262" t="e">
        <f t="shared" si="9"/>
        <v>#REF!</v>
      </c>
      <c r="B59" s="295"/>
      <c r="O59" s="597"/>
    </row>
    <row r="60" spans="1:38" ht="14.25" customHeight="1">
      <c r="A60" s="262" t="e">
        <f t="shared" si="9"/>
        <v>#REF!</v>
      </c>
      <c r="B60" s="295"/>
      <c r="C60" s="34"/>
      <c r="D60" s="34"/>
      <c r="E60" s="34"/>
      <c r="F60" s="34"/>
      <c r="G60" s="34"/>
      <c r="H60" s="34"/>
      <c r="I60" s="34"/>
      <c r="J60" s="34"/>
      <c r="O60" s="597"/>
    </row>
    <row r="61" spans="1:38" ht="14.25" customHeight="1">
      <c r="A61" s="262" t="e">
        <f t="shared" si="9"/>
        <v>#REF!</v>
      </c>
      <c r="B61" s="295"/>
      <c r="O61" s="597"/>
    </row>
    <row r="62" spans="1:38" ht="14.25" customHeight="1">
      <c r="A62" s="262" t="e">
        <f t="shared" si="9"/>
        <v>#REF!</v>
      </c>
      <c r="B62" s="295"/>
      <c r="O62" s="597"/>
    </row>
    <row r="63" spans="1:38" ht="14.25" customHeight="1">
      <c r="A63" s="262" t="e">
        <f t="shared" si="9"/>
        <v>#REF!</v>
      </c>
      <c r="B63" s="295"/>
      <c r="O63" s="597"/>
    </row>
    <row r="64" spans="1:38" ht="14.25" customHeight="1">
      <c r="A64" s="262" t="e">
        <f t="shared" si="9"/>
        <v>#REF!</v>
      </c>
      <c r="B64" s="295"/>
      <c r="O64" s="597"/>
    </row>
    <row r="65" spans="1:15" ht="14.25" customHeight="1">
      <c r="A65" s="262" t="e">
        <f t="shared" si="9"/>
        <v>#REF!</v>
      </c>
      <c r="B65" s="295"/>
      <c r="O65" s="597"/>
    </row>
    <row r="66" spans="1:15" ht="14.25" customHeight="1">
      <c r="A66" s="262" t="e">
        <f>A65+1</f>
        <v>#REF!</v>
      </c>
      <c r="B66" s="295"/>
      <c r="O66" s="597"/>
    </row>
    <row r="67" spans="1:15" ht="14.25" customHeight="1">
      <c r="A67" s="262" t="e">
        <f>A66+1</f>
        <v>#REF!</v>
      </c>
      <c r="B67" s="295"/>
      <c r="O67" s="597"/>
    </row>
    <row r="68" spans="1:15" ht="14.25" customHeight="1">
      <c r="A68" s="262" t="e">
        <f>A67+1</f>
        <v>#REF!</v>
      </c>
      <c r="B68" s="295"/>
      <c r="O68" s="597"/>
    </row>
    <row r="69" spans="1:15" ht="14.25" customHeight="1">
      <c r="A69" s="262" t="e">
        <f>A68+1</f>
        <v>#REF!</v>
      </c>
      <c r="B69" s="295"/>
      <c r="O69" s="597"/>
    </row>
    <row r="70" spans="1:15" ht="14.25" customHeight="1">
      <c r="B70" s="295"/>
    </row>
    <row r="71" spans="1:15" ht="14.25" customHeight="1">
      <c r="B71" s="295"/>
    </row>
    <row r="72" spans="1:15" ht="14.25" customHeight="1">
      <c r="B72" s="295"/>
      <c r="C72" s="34"/>
      <c r="D72" s="34"/>
      <c r="E72" s="34"/>
      <c r="F72" s="34"/>
      <c r="G72" s="34"/>
      <c r="H72" s="34"/>
      <c r="I72" s="34"/>
      <c r="J72" s="34"/>
    </row>
    <row r="73" spans="1:15" ht="14.25" customHeight="1">
      <c r="B73" s="295"/>
    </row>
    <row r="74" spans="1:15" ht="14.25" customHeight="1">
      <c r="B74" s="295"/>
    </row>
    <row r="75" spans="1:15" ht="14.25" customHeight="1">
      <c r="B75" s="295"/>
    </row>
    <row r="76" spans="1:15" ht="14.25" customHeight="1">
      <c r="B76" s="295"/>
    </row>
    <row r="77" spans="1:15" ht="14.25" customHeight="1">
      <c r="B77" s="13"/>
    </row>
    <row r="78" spans="1:15" ht="14.25" customHeight="1">
      <c r="B78" s="13"/>
    </row>
    <row r="79" spans="1:15" ht="14.25" customHeight="1">
      <c r="B79" s="13"/>
    </row>
    <row r="80" spans="1:15" ht="14.25" customHeight="1">
      <c r="B80" s="13"/>
    </row>
    <row r="81" spans="2:37" ht="14.25" customHeight="1">
      <c r="B81" s="13"/>
    </row>
    <row r="82" spans="2:37" ht="14.25" customHeight="1">
      <c r="B82" s="35"/>
      <c r="C82" s="36"/>
      <c r="D82" s="36"/>
      <c r="E82" s="36"/>
      <c r="F82" s="36"/>
      <c r="G82" s="36"/>
      <c r="H82" s="36"/>
      <c r="I82" s="36"/>
      <c r="J82" s="36"/>
      <c r="K82" s="36"/>
      <c r="L82" s="36"/>
      <c r="M82" s="36"/>
      <c r="N82" s="36"/>
      <c r="P82" s="491"/>
      <c r="Q82" s="37"/>
      <c r="R82" s="37"/>
      <c r="S82" s="37"/>
      <c r="T82" s="37"/>
      <c r="U82" s="37"/>
      <c r="V82" s="37"/>
      <c r="W82" s="491"/>
      <c r="X82" s="38"/>
      <c r="Y82" s="38"/>
      <c r="Z82" s="38"/>
      <c r="AA82" s="38"/>
      <c r="AB82" s="38"/>
      <c r="AC82" s="38"/>
      <c r="AD82" s="38"/>
      <c r="AE82" s="38"/>
      <c r="AF82" s="38"/>
      <c r="AG82" s="38"/>
      <c r="AH82" s="38"/>
      <c r="AI82" s="38"/>
      <c r="AJ82" s="38"/>
      <c r="AK82" s="38"/>
    </row>
    <row r="83" spans="2:37" ht="14.25" customHeight="1">
      <c r="B83" s="13"/>
    </row>
    <row r="84" spans="2:37" ht="14.25" customHeight="1">
      <c r="B84" s="13"/>
    </row>
    <row r="85" spans="2:37" ht="14.25" customHeight="1">
      <c r="B85" s="13"/>
    </row>
    <row r="86" spans="2:37" ht="14.25" customHeight="1">
      <c r="B86" s="13"/>
      <c r="C86" s="34"/>
      <c r="D86" s="34"/>
      <c r="E86" s="34"/>
      <c r="F86" s="34"/>
      <c r="G86" s="34"/>
      <c r="H86" s="34"/>
      <c r="I86" s="34"/>
      <c r="J86" s="34"/>
    </row>
    <row r="87" spans="2:37" ht="14.25" customHeight="1">
      <c r="B87" s="13"/>
    </row>
    <row r="88" spans="2:37" ht="14.25" customHeight="1">
      <c r="B88" s="13"/>
    </row>
    <row r="89" spans="2:37" ht="14.25" customHeight="1">
      <c r="B89" s="13"/>
    </row>
    <row r="90" spans="2:37" ht="14.25" customHeight="1">
      <c r="B90" s="13"/>
    </row>
    <row r="91" spans="2:37" ht="14.25" customHeight="1">
      <c r="B91" s="13"/>
    </row>
    <row r="92" spans="2:37" ht="14.25" customHeight="1">
      <c r="B92" s="13"/>
    </row>
    <row r="93" spans="2:37" ht="14.25" customHeight="1">
      <c r="B93" s="13"/>
    </row>
    <row r="94" spans="2:37" ht="14.25" customHeight="1">
      <c r="B94" s="13"/>
    </row>
    <row r="95" spans="2:37" ht="14.25" customHeight="1">
      <c r="B95" s="13"/>
    </row>
    <row r="96" spans="2:37" ht="14.25" customHeight="1">
      <c r="B96" s="13"/>
      <c r="O96" s="599"/>
    </row>
    <row r="97" spans="2:2" ht="14.25" customHeight="1">
      <c r="B97" s="13"/>
    </row>
    <row r="98" spans="2:2" ht="14.25" customHeight="1">
      <c r="B98" s="13"/>
    </row>
    <row r="99" spans="2:2" ht="14.25" customHeight="1">
      <c r="B99" s="13"/>
    </row>
    <row r="100" spans="2:2" ht="14.25" customHeight="1">
      <c r="B100" s="13"/>
    </row>
    <row r="101" spans="2:2" ht="14.25" customHeight="1">
      <c r="B101" s="13"/>
    </row>
    <row r="102" spans="2:2" ht="14.25" customHeight="1">
      <c r="B102" s="13"/>
    </row>
    <row r="103" spans="2:2" ht="14.25" customHeight="1">
      <c r="B103" s="13"/>
    </row>
    <row r="104" spans="2:2" ht="14.25" customHeight="1">
      <c r="B104" s="13"/>
    </row>
    <row r="105" spans="2:2" ht="14.25" customHeight="1">
      <c r="B105" s="13"/>
    </row>
    <row r="106" spans="2:2" ht="14.25" customHeight="1">
      <c r="B106" s="13"/>
    </row>
    <row r="107" spans="2:2" ht="14.25" customHeight="1">
      <c r="B107" s="13"/>
    </row>
    <row r="108" spans="2:2" ht="14.25" customHeight="1">
      <c r="B108" s="13"/>
    </row>
    <row r="109" spans="2:2" ht="14.25" customHeight="1">
      <c r="B109" s="13"/>
    </row>
    <row r="110" spans="2:2" ht="14.25" customHeight="1">
      <c r="B110" s="13"/>
    </row>
    <row r="111" spans="2:2" ht="14.25" customHeight="1">
      <c r="B111" s="13"/>
    </row>
    <row r="112" spans="2:2" ht="14.25" customHeight="1">
      <c r="B112" s="13"/>
    </row>
    <row r="113" spans="2:10" ht="14.25" customHeight="1">
      <c r="B113" s="13"/>
    </row>
    <row r="114" spans="2:10" ht="14.25" customHeight="1">
      <c r="B114" s="13"/>
    </row>
    <row r="115" spans="2:10" ht="14.25" customHeight="1">
      <c r="B115" s="13"/>
    </row>
    <row r="116" spans="2:10" ht="14.25" customHeight="1">
      <c r="B116" s="13"/>
    </row>
    <row r="117" spans="2:10" ht="14.25" customHeight="1">
      <c r="B117" s="13"/>
      <c r="C117" s="34"/>
      <c r="D117" s="34"/>
      <c r="E117" s="34"/>
      <c r="F117" s="34"/>
      <c r="G117" s="34"/>
      <c r="H117" s="34"/>
      <c r="I117" s="34"/>
      <c r="J117" s="34"/>
    </row>
    <row r="118" spans="2:10" ht="14.25" customHeight="1">
      <c r="B118" s="13"/>
    </row>
    <row r="119" spans="2:10" ht="14.25" customHeight="1">
      <c r="B119" s="13"/>
    </row>
    <row r="120" spans="2:10" ht="14.25" customHeight="1">
      <c r="B120" s="13"/>
    </row>
    <row r="121" spans="2:10" ht="14.25" customHeight="1">
      <c r="B121" s="13"/>
    </row>
    <row r="122" spans="2:10" ht="14.25" customHeight="1">
      <c r="B122" s="13"/>
    </row>
    <row r="123" spans="2:10" ht="14.25" customHeight="1">
      <c r="B123" s="13"/>
    </row>
    <row r="124" spans="2:10" ht="14.25" customHeight="1">
      <c r="B124" s="13"/>
    </row>
    <row r="125" spans="2:10" ht="14.25" customHeight="1">
      <c r="B125" s="13"/>
    </row>
    <row r="126" spans="2:10" ht="14.25" customHeight="1">
      <c r="B126" s="13"/>
    </row>
    <row r="127" spans="2:10" ht="14.25" customHeight="1">
      <c r="B127" s="13"/>
    </row>
    <row r="128" spans="2:10" ht="14.25" customHeight="1">
      <c r="B128" s="13"/>
    </row>
    <row r="129" spans="2:32" ht="14.25" customHeight="1">
      <c r="B129" s="13"/>
    </row>
    <row r="130" spans="2:32" ht="14.25" customHeight="1">
      <c r="B130" s="13"/>
    </row>
    <row r="131" spans="2:32" ht="14.25" customHeight="1">
      <c r="B131" s="13"/>
    </row>
    <row r="132" spans="2:32" ht="14.25" customHeight="1">
      <c r="B132" s="13"/>
    </row>
    <row r="133" spans="2:32" ht="14.25" customHeight="1">
      <c r="B133" s="13"/>
    </row>
    <row r="134" spans="2:32" ht="14.25" customHeight="1">
      <c r="B134" s="13"/>
    </row>
    <row r="135" spans="2:32" ht="14.25" customHeight="1">
      <c r="B135" s="13"/>
    </row>
    <row r="136" spans="2:32" ht="14.25" customHeight="1">
      <c r="B136" s="13"/>
    </row>
    <row r="137" spans="2:32" ht="14.25" customHeight="1">
      <c r="B137" s="13"/>
    </row>
    <row r="138" spans="2:32" ht="14.25" customHeight="1">
      <c r="B138" s="13"/>
    </row>
    <row r="139" spans="2:32" ht="14.25" customHeight="1">
      <c r="B139" s="13"/>
    </row>
    <row r="140" spans="2:32" ht="14.25" customHeight="1">
      <c r="B140" s="13"/>
    </row>
    <row r="141" spans="2:32" ht="14.25" customHeight="1">
      <c r="B141" s="13"/>
    </row>
    <row r="142" spans="2:32" ht="14.25" customHeight="1">
      <c r="B142" s="13"/>
      <c r="AD142" s="12"/>
      <c r="AE142" s="12"/>
      <c r="AF142" s="12"/>
    </row>
    <row r="143" spans="2:32" ht="14.25" customHeight="1">
      <c r="B143" s="13"/>
    </row>
    <row r="144" spans="2:32" ht="14.25" customHeight="1">
      <c r="B144" s="13"/>
    </row>
    <row r="145" spans="2:10" ht="14.25" customHeight="1">
      <c r="B145" s="13"/>
    </row>
    <row r="146" spans="2:10" ht="14.25" customHeight="1">
      <c r="B146" s="13"/>
      <c r="C146" s="34"/>
      <c r="D146" s="34"/>
      <c r="E146" s="34"/>
      <c r="F146" s="34"/>
      <c r="G146" s="34"/>
      <c r="H146" s="34"/>
      <c r="I146" s="34"/>
      <c r="J146" s="34"/>
    </row>
    <row r="147" spans="2:10" ht="14.25" customHeight="1">
      <c r="B147" s="13"/>
    </row>
    <row r="148" spans="2:10" ht="14.25" customHeight="1">
      <c r="B148" s="13"/>
    </row>
    <row r="149" spans="2:10" ht="14.25" customHeight="1">
      <c r="B149" s="13"/>
    </row>
    <row r="150" spans="2:10" ht="14.25" customHeight="1">
      <c r="B150" s="13"/>
    </row>
    <row r="151" spans="2:10" ht="14.25" customHeight="1">
      <c r="B151" s="13"/>
    </row>
    <row r="152" spans="2:10" ht="14.25" customHeight="1">
      <c r="B152" s="13"/>
    </row>
    <row r="153" spans="2:10" ht="14.25" customHeight="1">
      <c r="B153" s="13"/>
    </row>
    <row r="154" spans="2:10" ht="14.25" customHeight="1">
      <c r="B154" s="13"/>
    </row>
    <row r="155" spans="2:10" ht="14.25" customHeight="1">
      <c r="B155" s="13"/>
    </row>
    <row r="156" spans="2:10" ht="14.25" customHeight="1">
      <c r="B156" s="13"/>
    </row>
    <row r="157" spans="2:10" ht="14.25" customHeight="1">
      <c r="B157" s="13"/>
    </row>
    <row r="158" spans="2:10" ht="14.25" customHeight="1">
      <c r="B158" s="13"/>
    </row>
    <row r="159" spans="2:10" ht="14.25" customHeight="1">
      <c r="B159" s="13"/>
    </row>
    <row r="160" spans="2:10" ht="15" customHeight="1">
      <c r="B160" s="13"/>
    </row>
    <row r="161" spans="1:37" ht="14.25" customHeight="1">
      <c r="B161" s="13"/>
    </row>
    <row r="162" spans="1:37" ht="15" customHeight="1">
      <c r="A162" s="3332"/>
      <c r="B162" s="3332"/>
      <c r="C162" s="3332"/>
      <c r="D162" s="3332"/>
      <c r="E162" s="3332"/>
      <c r="F162" s="3332"/>
      <c r="G162" s="3332"/>
      <c r="H162" s="3332"/>
      <c r="I162" s="3332"/>
      <c r="J162" s="3332"/>
      <c r="K162" s="3332"/>
      <c r="L162" s="3332"/>
      <c r="M162" s="3332"/>
      <c r="N162" s="3332"/>
      <c r="O162" s="3332"/>
      <c r="P162" s="3332"/>
      <c r="Q162" s="3332"/>
      <c r="R162" s="3332"/>
      <c r="S162" s="3332"/>
      <c r="T162" s="3332"/>
      <c r="U162" s="3332"/>
      <c r="V162" s="3332"/>
      <c r="W162" s="3332"/>
      <c r="X162" s="3332"/>
      <c r="Y162" s="3332"/>
      <c r="Z162" s="3332"/>
      <c r="AA162" s="3332"/>
      <c r="AB162" s="3332"/>
      <c r="AC162" s="3332"/>
      <c r="AD162" s="3332"/>
      <c r="AE162" s="3332"/>
      <c r="AF162" s="3332"/>
      <c r="AG162" s="3332"/>
      <c r="AH162" s="3332"/>
      <c r="AI162" s="3332"/>
      <c r="AJ162" s="3332"/>
      <c r="AK162" s="3332"/>
    </row>
    <row r="163" spans="1:37" ht="14.25" customHeight="1">
      <c r="B163" s="13"/>
    </row>
    <row r="164" spans="1:37" ht="14.25" customHeight="1">
      <c r="B164" s="13"/>
    </row>
    <row r="165" spans="1:37" ht="14.25" customHeight="1">
      <c r="B165" s="13"/>
    </row>
    <row r="166" spans="1:37" ht="14.25" customHeight="1">
      <c r="B166" s="13"/>
      <c r="C166" s="172"/>
    </row>
    <row r="167" spans="1:37" ht="14.25" customHeight="1">
      <c r="B167" s="13"/>
    </row>
    <row r="168" spans="1:37" ht="14.25" customHeight="1">
      <c r="B168" s="13"/>
    </row>
    <row r="169" spans="1:37" ht="14.25" customHeight="1">
      <c r="B169" s="13"/>
    </row>
    <row r="170" spans="1:37" ht="14.25" customHeight="1">
      <c r="B170" s="13"/>
    </row>
    <row r="171" spans="1:37" ht="14.25" customHeight="1">
      <c r="B171" s="13"/>
    </row>
    <row r="172" spans="1:37" ht="14.25" customHeight="1">
      <c r="B172" s="13"/>
    </row>
    <row r="173" spans="1:37" ht="14.25" customHeight="1">
      <c r="B173" s="13"/>
    </row>
    <row r="174" spans="1:37" ht="14.25" customHeight="1">
      <c r="B174" s="13"/>
    </row>
    <row r="175" spans="1:37" ht="14.25" customHeight="1">
      <c r="B175" s="13"/>
    </row>
    <row r="176" spans="1:37" ht="14.25" customHeight="1">
      <c r="B176" s="13"/>
    </row>
    <row r="177" spans="2:36" ht="14.25" customHeight="1">
      <c r="B177" s="13"/>
    </row>
    <row r="178" spans="2:36" ht="14.25" customHeight="1">
      <c r="B178" s="13"/>
    </row>
    <row r="179" spans="2:36" ht="14.25" customHeight="1">
      <c r="B179" s="13"/>
    </row>
    <row r="180" spans="2:36" ht="14.25" customHeight="1">
      <c r="B180" s="13"/>
    </row>
    <row r="181" spans="2:36" ht="14.25" customHeight="1">
      <c r="B181" s="13"/>
      <c r="X181" s="12"/>
      <c r="Y181" s="12"/>
      <c r="Z181" s="12"/>
      <c r="AA181" s="12"/>
      <c r="AC181" s="12"/>
      <c r="AD181" s="12"/>
      <c r="AE181" s="12"/>
      <c r="AF181" s="12"/>
      <c r="AG181" s="12"/>
      <c r="AH181" s="12"/>
      <c r="AI181" s="12"/>
      <c r="AJ181" s="12"/>
    </row>
    <row r="182" spans="2:36" ht="14.25" customHeight="1">
      <c r="B182" s="13"/>
    </row>
    <row r="183" spans="2:36" ht="14.25" customHeight="1">
      <c r="B183" s="13"/>
    </row>
    <row r="184" spans="2:36" ht="14.25" customHeight="1">
      <c r="B184" s="13"/>
    </row>
    <row r="185" spans="2:36" ht="14.25" customHeight="1">
      <c r="B185" s="13"/>
    </row>
    <row r="186" spans="2:36" ht="14.25" customHeight="1">
      <c r="B186" s="13"/>
    </row>
    <row r="187" spans="2:36" ht="14.25" customHeight="1">
      <c r="B187" s="13"/>
    </row>
    <row r="188" spans="2:36" ht="14.25" customHeight="1">
      <c r="B188" s="13"/>
    </row>
    <row r="189" spans="2:36" ht="14.25" customHeight="1">
      <c r="B189" s="13"/>
    </row>
    <row r="190" spans="2:36" ht="14.25" customHeight="1">
      <c r="B190" s="13"/>
    </row>
    <row r="191" spans="2:36" ht="14.25" customHeight="1">
      <c r="B191" s="13"/>
    </row>
    <row r="192" spans="2:36" ht="14.25" customHeight="1">
      <c r="B192" s="13"/>
    </row>
    <row r="193" spans="2:2" ht="14.25" customHeight="1">
      <c r="B193" s="13"/>
    </row>
    <row r="194" spans="2:2" ht="14.25" customHeight="1">
      <c r="B194" s="13"/>
    </row>
    <row r="195" spans="2:2" ht="14.25" customHeight="1">
      <c r="B195" s="13"/>
    </row>
    <row r="196" spans="2:2" ht="14.25" customHeight="1">
      <c r="B196" s="13"/>
    </row>
    <row r="197" spans="2:2" ht="14.25" customHeight="1">
      <c r="B197" s="13"/>
    </row>
    <row r="198" spans="2:2" ht="14.25" customHeight="1">
      <c r="B198" s="13"/>
    </row>
    <row r="199" spans="2:2" ht="14.25" customHeight="1">
      <c r="B199" s="13"/>
    </row>
    <row r="200" spans="2:2" ht="14.25" customHeight="1">
      <c r="B200" s="13"/>
    </row>
    <row r="201" spans="2:2" ht="14.25" customHeight="1">
      <c r="B201" s="13"/>
    </row>
    <row r="202" spans="2:2" ht="14.25" customHeight="1">
      <c r="B202" s="13"/>
    </row>
    <row r="203" spans="2:2" ht="14.25" customHeight="1">
      <c r="B203" s="13"/>
    </row>
    <row r="204" spans="2:2" ht="14.25" customHeight="1">
      <c r="B204" s="13"/>
    </row>
    <row r="205" spans="2:2" ht="13.5" customHeight="1">
      <c r="B205" s="13"/>
    </row>
    <row r="206" spans="2:2" ht="14.25" customHeight="1">
      <c r="B206" s="13"/>
    </row>
    <row r="207" spans="2:2" ht="14.25" customHeight="1">
      <c r="B207" s="13"/>
    </row>
    <row r="208" spans="2:2" ht="14.25" customHeight="1">
      <c r="B208" s="13"/>
    </row>
    <row r="209" spans="2:10" ht="14.25" customHeight="1">
      <c r="B209" s="13"/>
    </row>
    <row r="210" spans="2:10" ht="14.25" customHeight="1">
      <c r="B210" s="13"/>
      <c r="C210" s="34"/>
      <c r="D210" s="34"/>
      <c r="E210" s="34"/>
      <c r="F210" s="34"/>
      <c r="G210" s="34"/>
      <c r="H210" s="34"/>
      <c r="I210" s="34"/>
      <c r="J210" s="34"/>
    </row>
    <row r="211" spans="2:10" ht="14.25" customHeight="1">
      <c r="B211" s="13"/>
    </row>
    <row r="212" spans="2:10" ht="14.25" customHeight="1">
      <c r="B212" s="13"/>
    </row>
    <row r="213" spans="2:10" ht="14.25" customHeight="1">
      <c r="B213" s="13"/>
    </row>
    <row r="214" spans="2:10" ht="14.25" customHeight="1">
      <c r="B214" s="13"/>
    </row>
    <row r="215" spans="2:10" ht="14.25" customHeight="1">
      <c r="B215" s="13"/>
    </row>
    <row r="216" spans="2:10" ht="14.25" customHeight="1">
      <c r="B216" s="13"/>
    </row>
    <row r="217" spans="2:10" ht="14.25" customHeight="1">
      <c r="B217" s="13"/>
    </row>
    <row r="218" spans="2:10" ht="14.25" customHeight="1">
      <c r="B218" s="13"/>
    </row>
    <row r="219" spans="2:10" ht="14.25" customHeight="1">
      <c r="B219" s="13"/>
    </row>
    <row r="220" spans="2:10" ht="14.25" customHeight="1">
      <c r="B220" s="13"/>
    </row>
    <row r="221" spans="2:10" ht="14.25" customHeight="1">
      <c r="B221" s="13"/>
    </row>
    <row r="222" spans="2:10" ht="14.25" customHeight="1">
      <c r="B222" s="13"/>
      <c r="C222" s="34"/>
      <c r="D222" s="34"/>
      <c r="E222" s="34"/>
      <c r="F222" s="34"/>
      <c r="G222" s="34"/>
      <c r="H222" s="34"/>
      <c r="I222" s="34"/>
      <c r="J222" s="34"/>
    </row>
    <row r="223" spans="2:10" ht="14.25" customHeight="1">
      <c r="B223" s="13"/>
    </row>
    <row r="224" spans="2:10" ht="14.25" customHeight="1">
      <c r="B224" s="13"/>
    </row>
    <row r="225" spans="2:4" ht="14.25" customHeight="1">
      <c r="B225" s="13"/>
    </row>
    <row r="226" spans="2:4" ht="14.25" customHeight="1">
      <c r="B226" s="13"/>
    </row>
    <row r="227" spans="2:4" ht="14.25" customHeight="1">
      <c r="B227" s="13"/>
    </row>
    <row r="228" spans="2:4" ht="14.25" customHeight="1">
      <c r="B228" s="13"/>
    </row>
    <row r="229" spans="2:4" ht="14.25" customHeight="1">
      <c r="B229" s="13"/>
    </row>
    <row r="230" spans="2:4" ht="14.25" customHeight="1">
      <c r="B230" s="13"/>
    </row>
    <row r="231" spans="2:4" ht="14.25" customHeight="1">
      <c r="B231" s="13"/>
      <c r="D231" s="12" t="s">
        <v>10</v>
      </c>
    </row>
    <row r="232" spans="2:4" ht="14.25" customHeight="1">
      <c r="B232" s="13"/>
    </row>
    <row r="233" spans="2:4" ht="14.25" customHeight="1">
      <c r="B233" s="13"/>
    </row>
    <row r="234" spans="2:4" ht="14.25" customHeight="1">
      <c r="B234" s="13"/>
    </row>
    <row r="235" spans="2:4" ht="14.25" customHeight="1">
      <c r="B235" s="13"/>
    </row>
    <row r="236" spans="2:4" ht="14.25" customHeight="1">
      <c r="B236" s="13"/>
    </row>
    <row r="237" spans="2:4" ht="14.25" customHeight="1">
      <c r="B237" s="13"/>
    </row>
    <row r="238" spans="2:4" ht="14.25" customHeight="1">
      <c r="B238" s="13"/>
    </row>
    <row r="239" spans="2:4" ht="14.25" customHeight="1">
      <c r="B239" s="13"/>
    </row>
    <row r="240" spans="2:4" ht="14.25" customHeight="1">
      <c r="B240" s="13"/>
    </row>
    <row r="241" spans="2:2" ht="14.25" customHeight="1">
      <c r="B241" s="13"/>
    </row>
    <row r="242" spans="2:2" ht="14.25" customHeight="1">
      <c r="B242" s="13"/>
    </row>
    <row r="243" spans="2:2" ht="14.25" customHeight="1">
      <c r="B243" s="13"/>
    </row>
    <row r="244" spans="2:2" ht="14.25" customHeight="1">
      <c r="B244" s="13"/>
    </row>
    <row r="245" spans="2:2" ht="14.25" customHeight="1">
      <c r="B245" s="13"/>
    </row>
    <row r="246" spans="2:2" ht="14.25" customHeight="1">
      <c r="B246" s="13"/>
    </row>
    <row r="247" spans="2:2" ht="14.25" customHeight="1">
      <c r="B247" s="13"/>
    </row>
    <row r="248" spans="2:2" ht="14.25" customHeight="1">
      <c r="B248" s="13"/>
    </row>
    <row r="249" spans="2:2" ht="14.25" customHeight="1">
      <c r="B249" s="13"/>
    </row>
    <row r="250" spans="2:2" ht="14.25" customHeight="1">
      <c r="B250" s="13"/>
    </row>
    <row r="251" spans="2:2" ht="14.25" customHeight="1">
      <c r="B251" s="13"/>
    </row>
    <row r="252" spans="2:2" ht="14.25" customHeight="1">
      <c r="B252" s="13"/>
    </row>
    <row r="253" spans="2:2" ht="14.25" customHeight="1">
      <c r="B253" s="13"/>
    </row>
    <row r="254" spans="2:2" ht="14.25" customHeight="1">
      <c r="B254" s="13"/>
    </row>
    <row r="255" spans="2:2" ht="14.25" customHeight="1">
      <c r="B255" s="13"/>
    </row>
    <row r="256" spans="2:2" ht="14.25" customHeight="1">
      <c r="B256" s="13"/>
    </row>
    <row r="257" spans="2:2" ht="14.25" customHeight="1">
      <c r="B257" s="13"/>
    </row>
    <row r="258" spans="2:2" ht="14.25" customHeight="1">
      <c r="B258" s="13"/>
    </row>
    <row r="259" spans="2:2" ht="14.25" customHeight="1">
      <c r="B259" s="13"/>
    </row>
    <row r="260" spans="2:2" ht="14.25" customHeight="1">
      <c r="B260" s="13"/>
    </row>
    <row r="261" spans="2:2" ht="14.25" customHeight="1">
      <c r="B261" s="13"/>
    </row>
    <row r="262" spans="2:2" ht="14.25" customHeight="1">
      <c r="B262" s="13"/>
    </row>
    <row r="263" spans="2:2" ht="14.25" customHeight="1">
      <c r="B263" s="13"/>
    </row>
    <row r="264" spans="2:2" ht="14.25" customHeight="1">
      <c r="B264" s="13"/>
    </row>
    <row r="265" spans="2:2" ht="14.25" customHeight="1">
      <c r="B265" s="13"/>
    </row>
    <row r="266" spans="2:2" ht="14.25" customHeight="1">
      <c r="B266" s="13"/>
    </row>
    <row r="267" spans="2:2" ht="14.25" customHeight="1">
      <c r="B267" s="13"/>
    </row>
    <row r="268" spans="2:2" ht="14.25" customHeight="1">
      <c r="B268" s="13"/>
    </row>
    <row r="269" spans="2:2" ht="14.25" customHeight="1">
      <c r="B269" s="13"/>
    </row>
    <row r="270" spans="2:2" ht="14.25" customHeight="1">
      <c r="B270" s="13"/>
    </row>
    <row r="271" spans="2:2" ht="14.25" customHeight="1">
      <c r="B271" s="13"/>
    </row>
    <row r="272" spans="2:2" ht="14.25" customHeight="1">
      <c r="B272" s="13"/>
    </row>
    <row r="273" spans="2:10" ht="14.25" customHeight="1">
      <c r="B273" s="13"/>
    </row>
    <row r="274" spans="2:10" ht="14.25" customHeight="1">
      <c r="B274" s="13"/>
    </row>
    <row r="275" spans="2:10" ht="14.25" customHeight="1">
      <c r="B275" s="13"/>
    </row>
    <row r="276" spans="2:10" ht="14.25" customHeight="1">
      <c r="B276" s="13"/>
    </row>
    <row r="277" spans="2:10" ht="14.25" customHeight="1">
      <c r="B277" s="13"/>
    </row>
    <row r="278" spans="2:10" ht="14.25" customHeight="1">
      <c r="B278" s="13"/>
    </row>
    <row r="279" spans="2:10" ht="14.25" customHeight="1">
      <c r="B279" s="13"/>
    </row>
    <row r="280" spans="2:10" ht="14.25" customHeight="1">
      <c r="B280" s="13"/>
    </row>
    <row r="281" spans="2:10" ht="14.25" customHeight="1">
      <c r="B281" s="13"/>
    </row>
    <row r="282" spans="2:10" ht="14.25" customHeight="1">
      <c r="B282" s="13"/>
    </row>
    <row r="283" spans="2:10" ht="14.25" customHeight="1">
      <c r="B283" s="13"/>
      <c r="C283" s="34"/>
      <c r="D283" s="34"/>
      <c r="E283" s="34"/>
      <c r="F283" s="34"/>
      <c r="G283" s="34"/>
      <c r="H283" s="34"/>
      <c r="I283" s="34"/>
      <c r="J283" s="34"/>
    </row>
    <row r="284" spans="2:10" ht="14.25" customHeight="1">
      <c r="B284" s="13"/>
    </row>
    <row r="285" spans="2:10" ht="14.25" customHeight="1">
      <c r="B285" s="13"/>
    </row>
    <row r="286" spans="2:10" ht="14.25" customHeight="1">
      <c r="B286" s="13"/>
    </row>
    <row r="287" spans="2:10" ht="14.25" customHeight="1">
      <c r="B287" s="13"/>
    </row>
    <row r="288" spans="2:10" ht="14.25" customHeight="1">
      <c r="B288" s="13"/>
    </row>
    <row r="289" spans="2:3" ht="14.25" customHeight="1">
      <c r="B289" s="13"/>
    </row>
    <row r="290" spans="2:3" ht="14.25" customHeight="1">
      <c r="B290" s="13"/>
    </row>
    <row r="291" spans="2:3" ht="14.25" customHeight="1">
      <c r="B291" s="13"/>
    </row>
    <row r="292" spans="2:3" ht="14.25" customHeight="1">
      <c r="B292" s="13"/>
    </row>
    <row r="293" spans="2:3" ht="14.25" customHeight="1">
      <c r="B293" s="13"/>
    </row>
    <row r="294" spans="2:3" ht="14.25" customHeight="1">
      <c r="B294" s="13"/>
    </row>
    <row r="295" spans="2:3" ht="14.25" customHeight="1">
      <c r="B295" s="13"/>
    </row>
    <row r="296" spans="2:3" ht="14.25" customHeight="1">
      <c r="B296" s="13"/>
    </row>
    <row r="297" spans="2:3" ht="14.25" customHeight="1">
      <c r="B297" s="13"/>
    </row>
    <row r="298" spans="2:3" ht="14.25" customHeight="1">
      <c r="B298" s="13"/>
    </row>
    <row r="299" spans="2:3" ht="14.25" customHeight="1">
      <c r="B299" s="13"/>
    </row>
    <row r="300" spans="2:3" ht="14.25" customHeight="1">
      <c r="B300" s="13"/>
    </row>
    <row r="301" spans="2:3" ht="14.25" customHeight="1">
      <c r="B301" s="13"/>
    </row>
    <row r="302" spans="2:3" ht="14.25" customHeight="1">
      <c r="B302" s="13"/>
      <c r="C302" s="172"/>
    </row>
    <row r="303" spans="2:3" ht="14.25" customHeight="1">
      <c r="B303" s="13"/>
    </row>
    <row r="304" spans="2:3" ht="14.25" customHeight="1">
      <c r="B304" s="13"/>
    </row>
    <row r="305" spans="2:10" ht="14.25" customHeight="1">
      <c r="B305" s="13"/>
    </row>
    <row r="306" spans="2:10" ht="14.25" customHeight="1">
      <c r="B306" s="13"/>
    </row>
    <row r="307" spans="2:10" ht="14.25" customHeight="1">
      <c r="B307" s="13"/>
    </row>
    <row r="308" spans="2:10" ht="14.25" customHeight="1">
      <c r="B308" s="13"/>
    </row>
    <row r="309" spans="2:10" ht="14.25" customHeight="1">
      <c r="B309" s="13"/>
    </row>
    <row r="310" spans="2:10" ht="14.25" customHeight="1">
      <c r="B310" s="13"/>
    </row>
    <row r="311" spans="2:10" ht="14.25" customHeight="1">
      <c r="B311" s="13"/>
    </row>
    <row r="312" spans="2:10" ht="14.25" customHeight="1"/>
    <row r="313" spans="2:10" ht="14.25" customHeight="1">
      <c r="B313" s="13"/>
    </row>
    <row r="314" spans="2:10" ht="14.25" customHeight="1">
      <c r="B314" s="13"/>
    </row>
    <row r="315" spans="2:10" ht="14.25" customHeight="1">
      <c r="B315" s="13"/>
    </row>
    <row r="316" spans="2:10" ht="14.25" customHeight="1">
      <c r="B316" s="13"/>
      <c r="C316" s="34"/>
      <c r="D316" s="34"/>
      <c r="E316" s="34"/>
      <c r="F316" s="34"/>
      <c r="G316" s="34"/>
      <c r="H316" s="34"/>
      <c r="I316" s="34"/>
      <c r="J316" s="34"/>
    </row>
    <row r="317" spans="2:10" ht="14.25" customHeight="1">
      <c r="B317" s="13"/>
    </row>
    <row r="318" spans="2:10" ht="14.25" customHeight="1">
      <c r="B318" s="13"/>
    </row>
    <row r="319" spans="2:10" ht="14.25" customHeight="1">
      <c r="B319" s="13"/>
    </row>
    <row r="320" spans="2:10" ht="14.25" customHeight="1">
      <c r="B320" s="13"/>
    </row>
    <row r="321" spans="2:2" ht="14.25" customHeight="1">
      <c r="B321" s="13"/>
    </row>
    <row r="322" spans="2:2" ht="14.25" customHeight="1">
      <c r="B322" s="13"/>
    </row>
    <row r="323" spans="2:2" ht="14.25" customHeight="1">
      <c r="B323" s="13"/>
    </row>
    <row r="324" spans="2:2" ht="14.25" customHeight="1">
      <c r="B324" s="13"/>
    </row>
    <row r="325" spans="2:2" ht="14.25" customHeight="1">
      <c r="B325" s="13"/>
    </row>
    <row r="326" spans="2:2" ht="14.25" customHeight="1">
      <c r="B326" s="13"/>
    </row>
    <row r="327" spans="2:2" ht="14.25" customHeight="1">
      <c r="B327" s="13"/>
    </row>
    <row r="328" spans="2:2" ht="14.25" customHeight="1">
      <c r="B328" s="13"/>
    </row>
    <row r="329" spans="2:2" ht="14.25" customHeight="1">
      <c r="B329" s="13"/>
    </row>
    <row r="330" spans="2:2" ht="14.25" customHeight="1">
      <c r="B330" s="13"/>
    </row>
    <row r="331" spans="2:2" ht="14.25" customHeight="1">
      <c r="B331" s="13"/>
    </row>
    <row r="332" spans="2:2" ht="14.25" customHeight="1">
      <c r="B332" s="13"/>
    </row>
    <row r="333" spans="2:2" ht="14.25" customHeight="1">
      <c r="B333" s="13"/>
    </row>
    <row r="334" spans="2:2" ht="14.25" customHeight="1">
      <c r="B334" s="13"/>
    </row>
    <row r="335" spans="2:2" ht="14.25" customHeight="1">
      <c r="B335" s="13"/>
    </row>
    <row r="336" spans="2:2" ht="14.25" customHeight="1">
      <c r="B336" s="13"/>
    </row>
    <row r="337" spans="2:10" ht="14.25" customHeight="1">
      <c r="B337" s="13"/>
    </row>
    <row r="338" spans="2:10" ht="14.25" customHeight="1">
      <c r="B338" s="13"/>
    </row>
    <row r="339" spans="2:10" ht="14.25" customHeight="1">
      <c r="B339" s="13"/>
    </row>
    <row r="340" spans="2:10" ht="14.25" customHeight="1">
      <c r="B340" s="13"/>
    </row>
    <row r="341" spans="2:10" ht="14.25" customHeight="1">
      <c r="B341" s="13"/>
    </row>
    <row r="342" spans="2:10" ht="14.25" customHeight="1">
      <c r="B342" s="13"/>
    </row>
    <row r="343" spans="2:10" ht="14.25" customHeight="1">
      <c r="B343" s="13"/>
    </row>
    <row r="344" spans="2:10" ht="14.25" customHeight="1">
      <c r="B344" s="13"/>
    </row>
    <row r="345" spans="2:10" ht="14.25" customHeight="1">
      <c r="B345" s="13"/>
      <c r="C345" s="34"/>
      <c r="D345" s="34"/>
      <c r="E345" s="34"/>
      <c r="F345" s="34"/>
      <c r="G345" s="34"/>
      <c r="H345" s="34"/>
      <c r="I345" s="34"/>
      <c r="J345" s="34"/>
    </row>
    <row r="346" spans="2:10" ht="14.25" customHeight="1">
      <c r="B346" s="13"/>
    </row>
    <row r="347" spans="2:10" ht="14.25" customHeight="1">
      <c r="B347" s="13"/>
    </row>
    <row r="348" spans="2:10" ht="14.25" customHeight="1">
      <c r="B348" s="13"/>
    </row>
    <row r="349" spans="2:10" ht="14.25" customHeight="1">
      <c r="B349" s="13"/>
    </row>
    <row r="350" spans="2:10" ht="14.25" customHeight="1">
      <c r="B350" s="13"/>
    </row>
    <row r="351" spans="2:10" ht="14.25" customHeight="1">
      <c r="B351" s="13"/>
    </row>
    <row r="352" spans="2:10" ht="14.25" customHeight="1">
      <c r="B352" s="13"/>
    </row>
    <row r="353" spans="2:2" ht="14.25" customHeight="1">
      <c r="B353" s="13"/>
    </row>
    <row r="354" spans="2:2" ht="14.25" customHeight="1">
      <c r="B354" s="13"/>
    </row>
    <row r="355" spans="2:2" ht="14.25" customHeight="1">
      <c r="B355" s="13"/>
    </row>
    <row r="356" spans="2:2" ht="14.25" customHeight="1">
      <c r="B356" s="13"/>
    </row>
    <row r="357" spans="2:2" ht="14.25" customHeight="1"/>
    <row r="358" spans="2:2" ht="14.25" customHeight="1"/>
    <row r="359" spans="2:2" ht="14.25" customHeight="1"/>
    <row r="360" spans="2:2" ht="14.25" customHeight="1"/>
    <row r="361" spans="2:2" ht="14.25" customHeight="1"/>
    <row r="362" spans="2:2" ht="14.25" customHeight="1"/>
    <row r="363" spans="2:2" ht="14.25" customHeight="1"/>
    <row r="364" spans="2:2" ht="14.25" customHeight="1"/>
    <row r="365" spans="2:2" ht="14.25" customHeight="1"/>
    <row r="366" spans="2:2" ht="14.25" customHeight="1"/>
    <row r="367" spans="2:2" ht="14.25" customHeight="1"/>
    <row r="368" spans="2:2"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sheetData>
  <autoFilter ref="A3:AL69" xr:uid="{00000000-0009-0000-0000-000016000000}"/>
  <mergeCells count="6">
    <mergeCell ref="A162:AK162"/>
    <mergeCell ref="A1:AK1"/>
    <mergeCell ref="Q2:R2"/>
    <mergeCell ref="S2:T2"/>
    <mergeCell ref="O51:P51"/>
    <mergeCell ref="O52:P52"/>
  </mergeCells>
  <pageMargins left="0.7" right="0.7" top="0.75" bottom="0.75" header="0.3" footer="0.3"/>
  <pageSetup scale="1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AB44"/>
  <sheetViews>
    <sheetView view="pageBreakPreview" topLeftCell="A7" zoomScale="57" zoomScaleNormal="57" zoomScaleSheetLayoutView="57" workbookViewId="0">
      <selection activeCell="F33" sqref="F33"/>
    </sheetView>
  </sheetViews>
  <sheetFormatPr defaultColWidth="9.140625" defaultRowHeight="18.75"/>
  <cols>
    <col min="1" max="1" width="53" style="132" customWidth="1"/>
    <col min="2" max="2" width="26.140625" style="132" customWidth="1"/>
    <col min="3" max="3" width="23.85546875" style="132" customWidth="1"/>
    <col min="4" max="4" width="17.28515625" style="132" customWidth="1"/>
    <col min="5" max="5" width="16.140625" style="132" customWidth="1"/>
    <col min="6" max="6" width="18" style="132" customWidth="1"/>
    <col min="7" max="8" width="20.28515625" style="132" customWidth="1"/>
    <col min="9" max="13" width="21" style="132" customWidth="1"/>
    <col min="14" max="14" width="20.7109375" style="419" bestFit="1" customWidth="1"/>
    <col min="15" max="15" width="23.28515625" style="419" customWidth="1"/>
    <col min="16" max="16" width="16" style="132" customWidth="1"/>
    <col min="17" max="17" width="16.28515625" style="132" customWidth="1"/>
    <col min="18" max="25" width="9.140625" style="132"/>
    <col min="26" max="26" width="9.140625" style="139"/>
    <col min="27" max="27" width="18" style="132" customWidth="1"/>
    <col min="28" max="16384" width="9.140625" style="132"/>
  </cols>
  <sheetData>
    <row r="1" spans="1:28" ht="19.5" thickBot="1">
      <c r="A1" s="138"/>
      <c r="B1" s="137"/>
      <c r="C1" s="137"/>
      <c r="D1" s="137"/>
      <c r="E1" s="137"/>
      <c r="F1" s="137"/>
      <c r="G1" s="137"/>
      <c r="H1" s="137"/>
      <c r="I1" s="137"/>
      <c r="J1" s="137"/>
      <c r="K1" s="137"/>
      <c r="L1" s="137"/>
      <c r="M1" s="137"/>
      <c r="N1" s="389"/>
      <c r="O1" s="389"/>
      <c r="P1" s="422"/>
      <c r="Q1" s="136"/>
      <c r="R1" s="136"/>
      <c r="S1" s="136"/>
      <c r="T1" s="136"/>
      <c r="U1" s="136"/>
      <c r="V1" s="136"/>
      <c r="W1" s="136"/>
      <c r="X1" s="136"/>
      <c r="Y1" s="136"/>
      <c r="Z1" s="136"/>
      <c r="AA1" s="133"/>
    </row>
    <row r="2" spans="1:28" ht="19.5" thickBot="1">
      <c r="A2" s="162" t="s">
        <v>159</v>
      </c>
      <c r="B2" s="163"/>
      <c r="C2" s="163"/>
      <c r="D2" s="163"/>
      <c r="E2" s="163"/>
      <c r="F2" s="163"/>
      <c r="G2" s="163"/>
      <c r="H2" s="163"/>
      <c r="I2" s="163"/>
      <c r="J2" s="163"/>
      <c r="K2" s="163"/>
      <c r="L2" s="163"/>
      <c r="M2" s="163"/>
      <c r="N2" s="531"/>
      <c r="O2" s="531"/>
      <c r="P2" s="532"/>
      <c r="Q2" s="533"/>
      <c r="R2" s="524"/>
      <c r="S2" s="525"/>
      <c r="T2" s="525"/>
      <c r="U2" s="525"/>
      <c r="V2" s="525"/>
      <c r="W2" s="525"/>
      <c r="X2" s="525"/>
      <c r="Y2" s="525"/>
      <c r="Z2" s="525"/>
      <c r="AA2" s="133"/>
    </row>
    <row r="3" spans="1:28" ht="19.5" thickBot="1">
      <c r="A3" s="164" t="s">
        <v>160</v>
      </c>
      <c r="B3" s="165"/>
      <c r="C3" s="165"/>
      <c r="D3" s="165"/>
      <c r="E3" s="165"/>
      <c r="F3" s="164"/>
      <c r="G3" s="165"/>
      <c r="H3" s="165"/>
      <c r="I3" s="165"/>
      <c r="J3" s="165"/>
      <c r="K3" s="165"/>
      <c r="L3" s="165"/>
      <c r="M3" s="165"/>
      <c r="N3" s="534"/>
      <c r="O3" s="731"/>
      <c r="P3" s="732"/>
      <c r="Q3" s="733"/>
      <c r="R3" s="526"/>
      <c r="S3" s="45"/>
      <c r="T3" s="45"/>
      <c r="U3" s="45"/>
      <c r="V3" s="45"/>
      <c r="W3" s="45"/>
      <c r="X3" s="45"/>
      <c r="Y3" s="45"/>
      <c r="Z3" s="527"/>
      <c r="AA3" s="133"/>
    </row>
    <row r="4" spans="1:28" ht="53.25" customHeight="1">
      <c r="A4" s="142"/>
      <c r="B4" s="654" t="s">
        <v>19629</v>
      </c>
      <c r="C4" s="654" t="s">
        <v>18947</v>
      </c>
      <c r="D4" s="654" t="s">
        <v>8314</v>
      </c>
      <c r="E4" s="655" t="s">
        <v>20339</v>
      </c>
      <c r="F4" s="655" t="s">
        <v>23347</v>
      </c>
      <c r="G4" s="655" t="s">
        <v>24636</v>
      </c>
      <c r="H4" s="655" t="s">
        <v>27073</v>
      </c>
      <c r="I4" s="655" t="s">
        <v>28883</v>
      </c>
      <c r="J4" s="655" t="s">
        <v>31030</v>
      </c>
      <c r="K4" s="655" t="s">
        <v>33033</v>
      </c>
      <c r="L4" s="655" t="s">
        <v>34971</v>
      </c>
      <c r="M4" s="655" t="s">
        <v>34972</v>
      </c>
      <c r="N4" s="655" t="s">
        <v>34970</v>
      </c>
      <c r="O4" s="739" t="s">
        <v>34969</v>
      </c>
      <c r="P4" s="740" t="s">
        <v>8302</v>
      </c>
      <c r="Q4" s="741" t="s">
        <v>8303</v>
      </c>
      <c r="R4" s="526"/>
      <c r="S4" s="45"/>
      <c r="T4" s="45"/>
      <c r="U4" s="45"/>
      <c r="V4" s="45"/>
      <c r="W4" s="45"/>
      <c r="X4" s="45"/>
      <c r="Y4" s="45"/>
      <c r="Z4" s="45"/>
      <c r="AA4" s="136"/>
      <c r="AB4" s="133"/>
    </row>
    <row r="5" spans="1:28">
      <c r="A5" s="589" t="s">
        <v>155</v>
      </c>
      <c r="B5" s="146"/>
      <c r="C5" s="146"/>
      <c r="D5" s="146"/>
      <c r="E5" s="146"/>
      <c r="F5" s="146"/>
      <c r="G5" s="146"/>
      <c r="H5" s="146"/>
      <c r="I5" s="146"/>
      <c r="J5" s="146"/>
      <c r="K5" s="146"/>
      <c r="L5" s="146"/>
      <c r="M5" s="146"/>
      <c r="N5" s="535"/>
      <c r="O5" s="735"/>
      <c r="P5" s="734"/>
      <c r="Q5" s="738"/>
      <c r="R5" s="528"/>
      <c r="S5" s="136"/>
      <c r="T5" s="136"/>
      <c r="U5" s="136"/>
      <c r="V5" s="136"/>
      <c r="W5" s="136"/>
      <c r="X5" s="136"/>
      <c r="Y5" s="136"/>
      <c r="Z5" s="136"/>
      <c r="AA5" s="136"/>
      <c r="AB5" s="133"/>
    </row>
    <row r="6" spans="1:28">
      <c r="A6" s="148" t="s">
        <v>156</v>
      </c>
      <c r="B6" s="536">
        <v>60</v>
      </c>
      <c r="C6" s="536">
        <v>71</v>
      </c>
      <c r="D6" s="536">
        <v>60</v>
      </c>
      <c r="E6" s="537">
        <v>83</v>
      </c>
      <c r="F6" s="537">
        <v>67</v>
      </c>
      <c r="G6" s="537">
        <v>67</v>
      </c>
      <c r="H6" s="537">
        <v>55</v>
      </c>
      <c r="I6" s="537">
        <f>'[1]PERFORMANCE TO TARGETS COMP.'!$J$6</f>
        <v>59</v>
      </c>
      <c r="J6" s="537">
        <v>36</v>
      </c>
      <c r="K6" s="537">
        <v>33</v>
      </c>
      <c r="L6" s="537">
        <v>26</v>
      </c>
      <c r="M6" s="1318">
        <v>26</v>
      </c>
      <c r="N6" s="1319">
        <f>'SPONSORED STUDENTS'!J61</f>
        <v>10</v>
      </c>
      <c r="O6" s="736">
        <v>35</v>
      </c>
      <c r="P6" s="549">
        <f>N6-M6</f>
        <v>-16</v>
      </c>
      <c r="Q6" s="538">
        <f>N6-O6</f>
        <v>-25</v>
      </c>
      <c r="R6" s="528"/>
      <c r="S6" s="136"/>
      <c r="T6" s="136"/>
      <c r="U6" s="136"/>
      <c r="V6" s="136"/>
      <c r="W6" s="136"/>
      <c r="X6" s="136"/>
      <c r="Y6" s="136"/>
      <c r="Z6" s="525"/>
      <c r="AA6" s="136"/>
      <c r="AB6" s="133"/>
    </row>
    <row r="7" spans="1:28">
      <c r="A7" s="148" t="s">
        <v>157</v>
      </c>
      <c r="B7" s="536">
        <v>447</v>
      </c>
      <c r="C7" s="536">
        <v>449</v>
      </c>
      <c r="D7" s="536">
        <v>248</v>
      </c>
      <c r="E7" s="537">
        <v>425</v>
      </c>
      <c r="F7" s="537">
        <v>407</v>
      </c>
      <c r="G7" s="537">
        <v>401</v>
      </c>
      <c r="H7" s="537">
        <v>340</v>
      </c>
      <c r="I7" s="537">
        <f>'[1]PERFORMANCE TO TARGETS COMP.'!$J$7</f>
        <v>423</v>
      </c>
      <c r="J7" s="537">
        <v>419</v>
      </c>
      <c r="K7" s="537">
        <v>364</v>
      </c>
      <c r="L7" s="537">
        <v>454</v>
      </c>
      <c r="M7" s="1318">
        <v>454</v>
      </c>
      <c r="N7" s="1319">
        <f>'STANDARD CLASS'!K649</f>
        <v>469</v>
      </c>
      <c r="O7" s="736">
        <v>500</v>
      </c>
      <c r="P7" s="549">
        <f>N7-M7</f>
        <v>15</v>
      </c>
      <c r="Q7" s="538">
        <f>N7-O7</f>
        <v>-31</v>
      </c>
      <c r="R7" s="528"/>
      <c r="S7" s="136"/>
      <c r="T7" s="136"/>
      <c r="U7" s="136"/>
      <c r="V7" s="136"/>
      <c r="W7" s="136"/>
      <c r="X7" s="136"/>
      <c r="Y7" s="136"/>
      <c r="Z7" s="136"/>
      <c r="AA7" s="136"/>
      <c r="AB7" s="133"/>
    </row>
    <row r="8" spans="1:28">
      <c r="A8" s="588" t="s">
        <v>31901</v>
      </c>
      <c r="B8" s="539"/>
      <c r="C8" s="539"/>
      <c r="D8" s="539"/>
      <c r="E8" s="149"/>
      <c r="F8" s="149"/>
      <c r="G8" s="149"/>
      <c r="H8" s="149"/>
      <c r="I8" s="149"/>
      <c r="J8" s="149"/>
      <c r="K8" s="149"/>
      <c r="L8" s="149"/>
      <c r="M8" s="149"/>
      <c r="N8" s="539"/>
      <c r="O8" s="737"/>
      <c r="P8" s="549">
        <f t="shared" ref="P8:P14" si="0">N8-L8</f>
        <v>0</v>
      </c>
      <c r="Q8" s="540"/>
      <c r="R8" s="528"/>
      <c r="S8" s="136"/>
      <c r="T8" s="136"/>
      <c r="U8" s="136"/>
      <c r="V8" s="136"/>
      <c r="W8" s="136"/>
      <c r="X8" s="136"/>
      <c r="Y8" s="136"/>
      <c r="Z8" s="136"/>
      <c r="AA8" s="136"/>
      <c r="AB8" s="133"/>
    </row>
    <row r="9" spans="1:28">
      <c r="A9" s="148" t="s">
        <v>8304</v>
      </c>
      <c r="B9" s="536">
        <v>143</v>
      </c>
      <c r="C9" s="536">
        <v>107</v>
      </c>
      <c r="D9" s="536">
        <v>78</v>
      </c>
      <c r="E9" s="537">
        <v>75</v>
      </c>
      <c r="F9" s="537">
        <v>100</v>
      </c>
      <c r="G9" s="537">
        <v>65</v>
      </c>
      <c r="H9" s="537">
        <v>71</v>
      </c>
      <c r="I9" s="537">
        <f>'[1]PERFORMANCE TO TARGETS COMP.'!$J$9</f>
        <v>48</v>
      </c>
      <c r="J9" s="537">
        <v>73</v>
      </c>
      <c r="K9" s="537">
        <v>90</v>
      </c>
      <c r="L9" s="537">
        <v>129</v>
      </c>
      <c r="M9" s="1318">
        <v>129</v>
      </c>
      <c r="N9" s="1319">
        <f>'INTENSIVE CLASS'!K217</f>
        <v>129</v>
      </c>
      <c r="O9" s="552">
        <v>150</v>
      </c>
      <c r="P9" s="549">
        <f>N9-M9</f>
        <v>0</v>
      </c>
      <c r="Q9" s="538">
        <f t="shared" ref="Q9:Q15" si="1">N9-O9</f>
        <v>-21</v>
      </c>
      <c r="R9" s="523"/>
      <c r="S9" s="136"/>
      <c r="T9" s="136"/>
      <c r="U9" s="136"/>
      <c r="V9" s="136"/>
      <c r="W9" s="136"/>
      <c r="X9" s="136"/>
      <c r="Y9" s="136"/>
      <c r="Z9" s="136"/>
      <c r="AA9" s="136"/>
      <c r="AB9" s="133"/>
    </row>
    <row r="10" spans="1:28">
      <c r="A10" s="153" t="s">
        <v>163</v>
      </c>
      <c r="B10" s="536">
        <v>25</v>
      </c>
      <c r="C10" s="536">
        <v>11</v>
      </c>
      <c r="D10" s="536">
        <v>5</v>
      </c>
      <c r="E10" s="537">
        <v>9</v>
      </c>
      <c r="F10" s="537">
        <v>14</v>
      </c>
      <c r="G10" s="537">
        <v>17</v>
      </c>
      <c r="H10" s="537">
        <v>14</v>
      </c>
      <c r="I10" s="537">
        <f>'[1]PERFORMANCE TO TARGETS COMP.'!$J$10</f>
        <v>13</v>
      </c>
      <c r="J10" s="537">
        <v>22</v>
      </c>
      <c r="K10" s="537">
        <v>12</v>
      </c>
      <c r="L10" s="537">
        <v>13</v>
      </c>
      <c r="M10" s="1318">
        <v>13</v>
      </c>
      <c r="N10" s="1319">
        <f>'DIP IN IFRS'!H62</f>
        <v>14</v>
      </c>
      <c r="O10" s="736">
        <v>15</v>
      </c>
      <c r="P10" s="549">
        <f>N10-M10</f>
        <v>1</v>
      </c>
      <c r="Q10" s="538">
        <f t="shared" si="1"/>
        <v>-1</v>
      </c>
      <c r="R10" s="523"/>
      <c r="S10" s="136"/>
      <c r="T10" s="136"/>
      <c r="U10" s="136"/>
      <c r="V10" s="136"/>
      <c r="W10" s="136"/>
      <c r="X10" s="136"/>
      <c r="Y10" s="136"/>
      <c r="Z10" s="136"/>
      <c r="AA10" s="136"/>
      <c r="AB10" s="133"/>
    </row>
    <row r="11" spans="1:28" ht="19.5" thickBot="1">
      <c r="A11" s="154" t="s">
        <v>164</v>
      </c>
      <c r="B11" s="541">
        <v>10</v>
      </c>
      <c r="C11" s="541">
        <v>25</v>
      </c>
      <c r="D11" s="541">
        <v>7</v>
      </c>
      <c r="E11" s="542">
        <v>13</v>
      </c>
      <c r="F11" s="542">
        <v>4</v>
      </c>
      <c r="G11" s="542">
        <v>15</v>
      </c>
      <c r="H11" s="542">
        <v>29</v>
      </c>
      <c r="I11" s="542">
        <f>'[1]PERFORMANCE TO TARGETS COMP.'!$J$11</f>
        <v>9</v>
      </c>
      <c r="J11" s="542">
        <v>8</v>
      </c>
      <c r="K11" s="542"/>
      <c r="L11" s="542"/>
      <c r="M11" s="1320"/>
      <c r="N11" s="1321">
        <f>'WEEKDAY OCTOBER 2023'!K30+'WEEKDAY OCTOBER 2023'!K67</f>
        <v>0</v>
      </c>
      <c r="O11" s="541"/>
      <c r="P11" s="549">
        <f t="shared" si="0"/>
        <v>0</v>
      </c>
      <c r="Q11" s="1841">
        <f t="shared" si="1"/>
        <v>0</v>
      </c>
      <c r="R11" s="523"/>
      <c r="S11" s="136"/>
      <c r="T11" s="136"/>
      <c r="U11" s="136"/>
      <c r="V11" s="136"/>
      <c r="W11" s="136"/>
      <c r="X11" s="136"/>
      <c r="Y11" s="136"/>
      <c r="Z11" s="136"/>
      <c r="AA11" s="136"/>
      <c r="AB11" s="133"/>
    </row>
    <row r="12" spans="1:28" ht="19.5" thickBot="1">
      <c r="A12" s="590" t="s">
        <v>6</v>
      </c>
      <c r="B12" s="543">
        <f t="shared" ref="B12:N12" si="2">SUM(B6:B11)</f>
        <v>685</v>
      </c>
      <c r="C12" s="543">
        <f t="shared" si="2"/>
        <v>663</v>
      </c>
      <c r="D12" s="543">
        <f t="shared" si="2"/>
        <v>398</v>
      </c>
      <c r="E12" s="157">
        <f t="shared" si="2"/>
        <v>605</v>
      </c>
      <c r="F12" s="157">
        <f t="shared" si="2"/>
        <v>592</v>
      </c>
      <c r="G12" s="543">
        <f t="shared" si="2"/>
        <v>565</v>
      </c>
      <c r="H12" s="543">
        <f t="shared" si="2"/>
        <v>509</v>
      </c>
      <c r="I12" s="543">
        <f t="shared" si="2"/>
        <v>552</v>
      </c>
      <c r="J12" s="543">
        <f t="shared" si="2"/>
        <v>558</v>
      </c>
      <c r="K12" s="543">
        <f t="shared" si="2"/>
        <v>499</v>
      </c>
      <c r="L12" s="543">
        <f t="shared" si="2"/>
        <v>622</v>
      </c>
      <c r="M12" s="543">
        <f t="shared" si="2"/>
        <v>622</v>
      </c>
      <c r="N12" s="543">
        <f t="shared" si="2"/>
        <v>622</v>
      </c>
      <c r="O12" s="543">
        <f>SUM(O6:O11)</f>
        <v>700</v>
      </c>
      <c r="P12" s="549">
        <f t="shared" si="0"/>
        <v>0</v>
      </c>
      <c r="Q12" s="1848">
        <f t="shared" si="1"/>
        <v>-78</v>
      </c>
      <c r="R12" s="523"/>
      <c r="S12" s="136"/>
      <c r="T12" s="136"/>
      <c r="U12" s="136"/>
      <c r="V12" s="136"/>
      <c r="W12" s="136"/>
      <c r="X12" s="136"/>
      <c r="Y12" s="136"/>
      <c r="Z12" s="525"/>
      <c r="AA12" s="136"/>
      <c r="AB12" s="133"/>
    </row>
    <row r="13" spans="1:28">
      <c r="A13" s="544" t="s">
        <v>8305</v>
      </c>
      <c r="B13" s="545">
        <v>57</v>
      </c>
      <c r="C13" s="545">
        <v>52</v>
      </c>
      <c r="D13" s="545">
        <v>90</v>
      </c>
      <c r="E13" s="546">
        <v>79</v>
      </c>
      <c r="F13" s="546">
        <v>86</v>
      </c>
      <c r="G13" s="546">
        <v>90</v>
      </c>
      <c r="H13" s="546">
        <v>94</v>
      </c>
      <c r="I13" s="546">
        <f>'[1]PERFORMANCE TO TARGETS COMP.'!$J$13</f>
        <v>65</v>
      </c>
      <c r="J13" s="546">
        <v>82</v>
      </c>
      <c r="K13" s="546">
        <v>70</v>
      </c>
      <c r="L13" s="546">
        <v>93</v>
      </c>
      <c r="M13" s="1322">
        <v>93</v>
      </c>
      <c r="N13" s="1323">
        <f>' REVISION'!K120</f>
        <v>90</v>
      </c>
      <c r="O13" s="545">
        <v>80</v>
      </c>
      <c r="P13" s="549">
        <f t="shared" si="0"/>
        <v>-3</v>
      </c>
      <c r="Q13" s="1847">
        <f t="shared" si="1"/>
        <v>10</v>
      </c>
      <c r="R13" s="528"/>
      <c r="S13" s="136"/>
      <c r="T13" s="136"/>
      <c r="U13" s="136"/>
      <c r="V13" s="136"/>
      <c r="W13" s="136"/>
      <c r="X13" s="136"/>
      <c r="Y13" s="136"/>
      <c r="Z13" s="525"/>
      <c r="AA13" s="136"/>
      <c r="AB13" s="133"/>
    </row>
    <row r="14" spans="1:28">
      <c r="A14" s="153" t="s">
        <v>165</v>
      </c>
      <c r="B14" s="547">
        <v>14</v>
      </c>
      <c r="C14" s="547">
        <v>23</v>
      </c>
      <c r="D14" s="547">
        <v>9</v>
      </c>
      <c r="E14" s="548">
        <v>7</v>
      </c>
      <c r="F14" s="548">
        <v>9</v>
      </c>
      <c r="G14" s="1322">
        <v>4</v>
      </c>
      <c r="H14" s="1322">
        <v>12</v>
      </c>
      <c r="I14" s="1322">
        <f>'[1]PERFORMANCE TO TARGETS COMP.'!$J$14</f>
        <v>9</v>
      </c>
      <c r="J14" s="1322">
        <v>10</v>
      </c>
      <c r="K14" s="1322">
        <v>20</v>
      </c>
      <c r="L14" s="1322">
        <v>19</v>
      </c>
      <c r="M14" s="1322">
        <v>19</v>
      </c>
      <c r="N14" s="547">
        <f>'OBU FEE'!F39</f>
        <v>18</v>
      </c>
      <c r="O14" s="547">
        <v>20</v>
      </c>
      <c r="P14" s="549">
        <f t="shared" si="0"/>
        <v>-1</v>
      </c>
      <c r="Q14" s="538">
        <f t="shared" si="1"/>
        <v>-2</v>
      </c>
      <c r="R14" s="528"/>
      <c r="S14" s="529"/>
      <c r="T14" s="528"/>
      <c r="U14" s="528"/>
      <c r="V14" s="528"/>
      <c r="W14" s="528"/>
      <c r="X14" s="528"/>
      <c r="Y14" s="528"/>
      <c r="Z14" s="525"/>
      <c r="AA14" s="136"/>
      <c r="AB14" s="133"/>
    </row>
    <row r="15" spans="1:28" ht="19.5" thickBot="1">
      <c r="A15" s="154" t="s">
        <v>8274</v>
      </c>
      <c r="B15" s="1838"/>
      <c r="C15" s="1838"/>
      <c r="D15" s="1838">
        <v>13</v>
      </c>
      <c r="E15" s="1838">
        <v>7</v>
      </c>
      <c r="F15" s="1838">
        <v>4</v>
      </c>
      <c r="G15" s="1838"/>
      <c r="H15" s="1838"/>
      <c r="I15" s="1838"/>
      <c r="J15" s="1838"/>
      <c r="K15" s="1838"/>
      <c r="L15" s="1838"/>
      <c r="M15" s="1838"/>
      <c r="N15" s="1839"/>
      <c r="O15" s="1839"/>
      <c r="P15" s="1840">
        <f>N15-I15</f>
        <v>0</v>
      </c>
      <c r="Q15" s="1841">
        <f t="shared" si="1"/>
        <v>0</v>
      </c>
      <c r="R15" s="528"/>
      <c r="S15" s="136"/>
      <c r="T15" s="136"/>
      <c r="U15" s="136"/>
      <c r="V15" s="136"/>
      <c r="W15" s="136"/>
      <c r="X15" s="136"/>
      <c r="Y15" s="136"/>
      <c r="Z15" s="525"/>
      <c r="AA15" s="136"/>
      <c r="AB15" s="133"/>
    </row>
    <row r="16" spans="1:28" s="1846" customFormat="1" ht="37.5" customHeight="1" thickBot="1">
      <c r="A16" s="1842" t="s">
        <v>6</v>
      </c>
      <c r="B16" s="1843">
        <f>B12+B13+B14</f>
        <v>756</v>
      </c>
      <c r="C16" s="1843">
        <f t="shared" ref="C16:O16" si="3">C12+C13+C14</f>
        <v>738</v>
      </c>
      <c r="D16" s="1843">
        <f t="shared" si="3"/>
        <v>497</v>
      </c>
      <c r="E16" s="1843">
        <f t="shared" si="3"/>
        <v>691</v>
      </c>
      <c r="F16" s="1843">
        <f t="shared" si="3"/>
        <v>687</v>
      </c>
      <c r="G16" s="1843">
        <f t="shared" si="3"/>
        <v>659</v>
      </c>
      <c r="H16" s="1843">
        <f t="shared" si="3"/>
        <v>615</v>
      </c>
      <c r="I16" s="1843">
        <f t="shared" si="3"/>
        <v>626</v>
      </c>
      <c r="J16" s="1843">
        <f t="shared" si="3"/>
        <v>650</v>
      </c>
      <c r="K16" s="1843">
        <f t="shared" si="3"/>
        <v>589</v>
      </c>
      <c r="L16" s="1843">
        <f>L12+L13+L14</f>
        <v>734</v>
      </c>
      <c r="M16" s="1843">
        <f>M12+M13+M14</f>
        <v>734</v>
      </c>
      <c r="N16" s="1843">
        <f t="shared" si="3"/>
        <v>730</v>
      </c>
      <c r="O16" s="1843">
        <f t="shared" si="3"/>
        <v>800</v>
      </c>
      <c r="P16" s="1843">
        <f>P12+P13+P14</f>
        <v>-4</v>
      </c>
      <c r="Q16" s="1843">
        <f>Q12+Q13+Q14</f>
        <v>-70</v>
      </c>
      <c r="R16" s="1844"/>
      <c r="S16" s="1844"/>
      <c r="T16" s="1844"/>
      <c r="U16" s="1844"/>
      <c r="V16" s="1844"/>
      <c r="W16" s="1844"/>
      <c r="X16" s="1844"/>
      <c r="Y16" s="1844"/>
      <c r="Z16" s="1845"/>
      <c r="AA16" s="1845"/>
    </row>
    <row r="17" spans="1:26" s="133" customFormat="1">
      <c r="A17" s="135"/>
      <c r="B17" s="45"/>
      <c r="C17" s="45"/>
      <c r="D17" s="45"/>
      <c r="E17" s="45"/>
      <c r="F17" s="45"/>
      <c r="G17" s="45"/>
      <c r="H17" s="45"/>
      <c r="I17" s="1297"/>
      <c r="J17" s="1297"/>
      <c r="K17" s="1297"/>
      <c r="L17" s="1297"/>
      <c r="M17" s="1297"/>
      <c r="N17" s="45"/>
      <c r="O17" s="45"/>
      <c r="P17" s="530"/>
      <c r="Q17" s="45"/>
      <c r="R17" s="530"/>
      <c r="S17" s="45"/>
      <c r="T17" s="45"/>
      <c r="U17" s="45"/>
      <c r="V17" s="45"/>
      <c r="W17" s="45"/>
      <c r="X17" s="45"/>
      <c r="Y17" s="45"/>
      <c r="Z17" s="45"/>
    </row>
    <row r="18" spans="1:26" s="133" customFormat="1">
      <c r="A18" s="135"/>
      <c r="B18" s="45"/>
      <c r="C18" s="45"/>
      <c r="D18" s="45"/>
      <c r="E18" s="45"/>
      <c r="F18" s="45"/>
      <c r="G18" s="721"/>
      <c r="H18" s="721"/>
      <c r="I18" s="721"/>
      <c r="J18" s="721"/>
      <c r="K18" s="721"/>
      <c r="L18" s="721"/>
      <c r="M18" s="721"/>
      <c r="N18" s="45"/>
      <c r="O18" s="45"/>
      <c r="P18" s="526"/>
      <c r="Q18" s="45"/>
      <c r="R18" s="526"/>
      <c r="S18" s="45"/>
      <c r="T18" s="45"/>
      <c r="U18" s="45"/>
      <c r="V18" s="45"/>
      <c r="W18" s="45"/>
      <c r="X18" s="45"/>
      <c r="Y18" s="45"/>
      <c r="Z18" s="45"/>
    </row>
    <row r="19" spans="1:26" s="133" customFormat="1" ht="19.5" thickBot="1">
      <c r="A19" s="135"/>
      <c r="B19" s="45"/>
      <c r="C19" s="45"/>
      <c r="D19" s="45"/>
      <c r="E19" s="45"/>
      <c r="F19" s="45"/>
      <c r="G19" s="45"/>
      <c r="H19" s="45"/>
      <c r="I19" s="45"/>
      <c r="J19" s="45"/>
      <c r="K19" s="45"/>
      <c r="L19" s="45"/>
      <c r="M19" s="45"/>
      <c r="N19" s="45"/>
      <c r="O19" s="45"/>
      <c r="P19" s="526"/>
      <c r="Q19" s="45"/>
      <c r="R19" s="526"/>
      <c r="S19" s="45"/>
      <c r="T19" s="45"/>
      <c r="U19" s="45"/>
      <c r="V19" s="45"/>
      <c r="W19" s="45"/>
      <c r="X19" s="45"/>
      <c r="Y19" s="45"/>
      <c r="Z19" s="45"/>
    </row>
    <row r="20" spans="1:26" s="133" customFormat="1">
      <c r="A20" s="3339" t="s">
        <v>21638</v>
      </c>
      <c r="B20" s="3340"/>
      <c r="C20" s="3341"/>
      <c r="D20" s="512"/>
      <c r="E20" s="45"/>
      <c r="F20" s="45"/>
      <c r="G20" s="1356"/>
      <c r="H20" s="45"/>
      <c r="I20" s="45"/>
      <c r="J20" s="2972"/>
      <c r="K20" s="45"/>
      <c r="L20" s="45"/>
      <c r="M20" s="45"/>
      <c r="N20" s="45"/>
      <c r="O20" s="45"/>
      <c r="P20" s="526"/>
      <c r="Q20" s="45"/>
      <c r="R20" s="526"/>
      <c r="S20" s="45"/>
      <c r="T20" s="45"/>
      <c r="U20" s="45"/>
      <c r="V20" s="45"/>
      <c r="W20" s="45"/>
      <c r="X20" s="45"/>
      <c r="Y20" s="45"/>
      <c r="Z20" s="45"/>
    </row>
    <row r="21" spans="1:26" s="133" customFormat="1">
      <c r="A21" s="711" t="s">
        <v>21639</v>
      </c>
      <c r="B21" s="712" t="s">
        <v>21640</v>
      </c>
      <c r="C21" s="712" t="s">
        <v>27247</v>
      </c>
      <c r="N21" s="705"/>
      <c r="O21" s="705"/>
      <c r="Z21" s="525"/>
    </row>
    <row r="22" spans="1:26" s="133" customFormat="1">
      <c r="A22" s="707"/>
      <c r="B22" s="716" t="s">
        <v>4263</v>
      </c>
      <c r="C22" s="717" t="s">
        <v>4263</v>
      </c>
      <c r="N22" s="705"/>
      <c r="O22" s="705"/>
      <c r="Z22" s="525"/>
    </row>
    <row r="23" spans="1:26" s="133" customFormat="1">
      <c r="A23" s="706" t="s">
        <v>21641</v>
      </c>
      <c r="B23" s="713">
        <v>123250</v>
      </c>
      <c r="C23" s="713">
        <f>RECEIVABLES!K139</f>
        <v>108250</v>
      </c>
      <c r="D23" s="720"/>
      <c r="N23" s="705"/>
      <c r="O23" s="705"/>
      <c r="Z23" s="525"/>
    </row>
    <row r="24" spans="1:26" s="133" customFormat="1">
      <c r="A24" s="706" t="s">
        <v>21642</v>
      </c>
      <c r="B24" s="713">
        <v>30000</v>
      </c>
      <c r="C24" s="713">
        <f>RECEIVABLES!K86</f>
        <v>30000</v>
      </c>
      <c r="N24" s="705" t="s">
        <v>10</v>
      </c>
      <c r="O24" s="705"/>
      <c r="Z24" s="525"/>
    </row>
    <row r="25" spans="1:26" s="133" customFormat="1">
      <c r="A25" s="706" t="s">
        <v>21643</v>
      </c>
      <c r="B25" s="713">
        <v>85300</v>
      </c>
      <c r="C25" s="713">
        <f>RECEIVABLES!K4+RECEIVABLES!K9+RECEIVABLES!K37+RECEIVABLES!K42+RECEIVABLES!K53+RECEIVABLES!K57+RECEIVABLES!K80+RECEIVABLES!K82+RECEIVABLES!K109</f>
        <v>78250</v>
      </c>
      <c r="N25" s="705"/>
      <c r="O25" s="705"/>
      <c r="Z25" s="525"/>
    </row>
    <row r="26" spans="1:26" s="133" customFormat="1">
      <c r="A26" s="706" t="s">
        <v>21644</v>
      </c>
      <c r="B26" s="714"/>
      <c r="C26" s="714">
        <v>1</v>
      </c>
      <c r="N26" s="705"/>
      <c r="O26" s="705"/>
      <c r="Z26" s="525"/>
    </row>
    <row r="27" spans="1:26" s="133" customFormat="1">
      <c r="A27" s="706" t="s">
        <v>21645</v>
      </c>
      <c r="B27" s="1454"/>
      <c r="C27" s="714">
        <v>9</v>
      </c>
      <c r="N27" s="705"/>
      <c r="O27" s="705"/>
      <c r="Z27" s="525"/>
    </row>
    <row r="28" spans="1:26" s="133" customFormat="1">
      <c r="A28" s="706" t="s">
        <v>21646</v>
      </c>
      <c r="B28" s="713"/>
      <c r="C28" s="713">
        <v>0</v>
      </c>
      <c r="N28" s="705"/>
      <c r="O28" s="705"/>
      <c r="Z28" s="525"/>
    </row>
    <row r="29" spans="1:26" s="133" customFormat="1">
      <c r="A29" s="706" t="s">
        <v>21647</v>
      </c>
      <c r="B29" s="715"/>
      <c r="C29" s="715">
        <f>C23</f>
        <v>108250</v>
      </c>
      <c r="N29" s="705"/>
      <c r="O29" s="705"/>
      <c r="Z29" s="525"/>
    </row>
    <row r="30" spans="1:26" s="133" customFormat="1">
      <c r="A30" s="707"/>
      <c r="B30" s="657"/>
      <c r="C30" s="647"/>
      <c r="N30" s="705"/>
      <c r="O30" s="705"/>
      <c r="Z30" s="525"/>
    </row>
    <row r="31" spans="1:26" s="133" customFormat="1" ht="19.5" thickBot="1">
      <c r="A31" s="708"/>
      <c r="B31" s="709"/>
      <c r="C31" s="710"/>
      <c r="N31" s="705"/>
      <c r="O31" s="705"/>
      <c r="Z31" s="525"/>
    </row>
    <row r="32" spans="1:26" s="133" customFormat="1">
      <c r="B32" s="719"/>
      <c r="N32" s="705"/>
      <c r="O32" s="705"/>
      <c r="Z32" s="525"/>
    </row>
    <row r="33" spans="2:26" s="133" customFormat="1">
      <c r="N33" s="705"/>
      <c r="O33" s="705"/>
      <c r="Z33" s="525"/>
    </row>
    <row r="34" spans="2:26" s="133" customFormat="1">
      <c r="B34" s="719"/>
      <c r="C34" s="719"/>
      <c r="N34" s="705"/>
      <c r="O34" s="705"/>
      <c r="Z34" s="525"/>
    </row>
    <row r="35" spans="2:26" s="133" customFormat="1">
      <c r="N35" s="705"/>
      <c r="O35" s="705"/>
      <c r="Z35" s="525"/>
    </row>
    <row r="36" spans="2:26" s="133" customFormat="1">
      <c r="N36" s="705"/>
      <c r="O36" s="705"/>
      <c r="Z36" s="525"/>
    </row>
    <row r="37" spans="2:26" s="133" customFormat="1">
      <c r="N37" s="705"/>
      <c r="O37" s="705"/>
      <c r="Z37" s="525"/>
    </row>
    <row r="38" spans="2:26" s="133" customFormat="1">
      <c r="N38" s="705"/>
      <c r="O38" s="705"/>
      <c r="Z38" s="525"/>
    </row>
    <row r="39" spans="2:26" s="133" customFormat="1">
      <c r="N39" s="705"/>
      <c r="O39" s="705"/>
      <c r="Z39" s="525"/>
    </row>
    <row r="40" spans="2:26" s="133" customFormat="1">
      <c r="N40" s="705"/>
      <c r="O40" s="705"/>
      <c r="Z40" s="525"/>
    </row>
    <row r="41" spans="2:26" s="133" customFormat="1">
      <c r="N41" s="705"/>
      <c r="O41" s="705"/>
      <c r="Z41" s="525"/>
    </row>
    <row r="42" spans="2:26" s="133" customFormat="1">
      <c r="N42" s="705"/>
      <c r="O42" s="705"/>
      <c r="Z42" s="525"/>
    </row>
    <row r="43" spans="2:26" s="133" customFormat="1">
      <c r="N43" s="705"/>
      <c r="O43" s="705"/>
      <c r="Z43" s="525"/>
    </row>
    <row r="44" spans="2:26" s="133" customFormat="1">
      <c r="N44" s="705"/>
      <c r="O44" s="705"/>
      <c r="Z44" s="525"/>
    </row>
  </sheetData>
  <mergeCells count="1">
    <mergeCell ref="A20:C20"/>
  </mergeCells>
  <pageMargins left="0.7" right="0.7" top="0.75" bottom="0.75" header="0.3" footer="0.3"/>
  <pageSetup scale="28"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V237"/>
  <sheetViews>
    <sheetView view="pageBreakPreview" topLeftCell="A10" zoomScale="60" zoomScaleNormal="57" workbookViewId="0">
      <selection activeCell="A24" sqref="A24"/>
    </sheetView>
  </sheetViews>
  <sheetFormatPr defaultColWidth="9.140625" defaultRowHeight="18.75"/>
  <cols>
    <col min="1" max="1" width="3.42578125" style="132" customWidth="1"/>
    <col min="2" max="2" width="54.42578125" style="132" customWidth="1"/>
    <col min="3" max="3" width="25.85546875" style="132" customWidth="1"/>
    <col min="4" max="4" width="27.28515625" style="132" customWidth="1"/>
    <col min="5" max="5" width="26" style="132" customWidth="1"/>
    <col min="6" max="6" width="26.85546875" style="132" customWidth="1"/>
    <col min="7" max="7" width="27.140625" style="363" customWidth="1"/>
    <col min="8" max="8" width="28" style="132" customWidth="1"/>
    <col min="9" max="9" width="23.28515625" style="363" customWidth="1"/>
    <col min="10" max="10" width="11.7109375" style="132" customWidth="1"/>
    <col min="11" max="11" width="10.28515625" style="132" customWidth="1"/>
    <col min="12" max="12" width="9.85546875" style="132" customWidth="1"/>
    <col min="13" max="13" width="11.7109375" style="132" customWidth="1"/>
    <col min="14" max="14" width="11.5703125" style="132" customWidth="1"/>
    <col min="15" max="15" width="11.7109375" style="132" customWidth="1"/>
    <col min="16" max="16" width="10.5703125" style="132" customWidth="1"/>
    <col min="17" max="17" width="12" style="132" customWidth="1"/>
    <col min="18" max="18" width="12.140625" style="139" customWidth="1"/>
    <col min="19" max="19" width="21.140625" style="132" customWidth="1"/>
    <col min="20" max="16384" width="9.140625" style="132"/>
  </cols>
  <sheetData>
    <row r="1" spans="1:22" ht="19.5" thickBot="1"/>
    <row r="2" spans="1:22" s="3347" customFormat="1" ht="18">
      <c r="A2" s="3345" t="s">
        <v>153</v>
      </c>
      <c r="B2" s="3346"/>
      <c r="C2" s="3346"/>
      <c r="D2" s="3346"/>
      <c r="E2" s="3346"/>
      <c r="F2" s="3346"/>
      <c r="G2" s="3346"/>
      <c r="H2" s="3346"/>
      <c r="I2" s="3346"/>
      <c r="J2" s="3346"/>
      <c r="K2" s="3346"/>
      <c r="L2" s="3346"/>
      <c r="M2" s="3346"/>
      <c r="N2" s="3346"/>
      <c r="O2" s="3346"/>
      <c r="P2" s="3346"/>
      <c r="Q2" s="3346"/>
      <c r="R2" s="3346"/>
      <c r="S2" s="3346"/>
      <c r="T2" s="3346"/>
      <c r="U2" s="3346"/>
      <c r="V2" s="3346"/>
    </row>
    <row r="3" spans="1:22" s="3344" customFormat="1" ht="18.75" customHeight="1">
      <c r="A3" s="3342" t="s">
        <v>37208</v>
      </c>
      <c r="B3" s="3343"/>
      <c r="C3" s="3343"/>
      <c r="D3" s="3343"/>
      <c r="E3" s="3343"/>
      <c r="F3" s="3343"/>
      <c r="G3" s="3343"/>
      <c r="H3" s="3343"/>
      <c r="I3" s="3343"/>
      <c r="J3" s="3343"/>
      <c r="K3" s="3343"/>
      <c r="L3" s="3343"/>
      <c r="M3" s="3343"/>
      <c r="N3" s="3343"/>
      <c r="O3" s="3343"/>
      <c r="P3" s="3343"/>
      <c r="Q3" s="3343"/>
      <c r="R3" s="3343"/>
      <c r="S3" s="3343"/>
      <c r="T3" s="3343"/>
      <c r="U3" s="3343"/>
      <c r="V3" s="3343"/>
    </row>
    <row r="4" spans="1:22" s="3344" customFormat="1" ht="18.75" customHeight="1" thickBot="1">
      <c r="B4" s="3343"/>
      <c r="C4" s="3343"/>
      <c r="D4" s="3343"/>
      <c r="E4" s="3343"/>
      <c r="F4" s="3343"/>
      <c r="G4" s="3343"/>
      <c r="H4" s="3343"/>
      <c r="I4" s="3343"/>
      <c r="J4" s="3343"/>
      <c r="K4" s="3343"/>
      <c r="L4" s="3343"/>
      <c r="M4" s="3343"/>
      <c r="N4" s="3343"/>
      <c r="O4" s="3343"/>
      <c r="P4" s="3343"/>
      <c r="Q4" s="3343"/>
      <c r="R4" s="3343"/>
      <c r="S4" s="3343"/>
      <c r="T4" s="3343"/>
      <c r="U4" s="3343"/>
      <c r="V4" s="3343"/>
    </row>
    <row r="5" spans="1:22" s="133" customFormat="1">
      <c r="A5" s="635"/>
      <c r="B5" s="2978" t="s">
        <v>18877</v>
      </c>
      <c r="C5" s="2974" t="s">
        <v>35</v>
      </c>
      <c r="D5" s="2974" t="s">
        <v>34</v>
      </c>
      <c r="E5" s="2974" t="s">
        <v>33</v>
      </c>
      <c r="F5" s="2974" t="s">
        <v>32</v>
      </c>
      <c r="G5" s="2975" t="s">
        <v>31</v>
      </c>
      <c r="H5" s="2974" t="s">
        <v>154</v>
      </c>
      <c r="I5" s="2975" t="s">
        <v>29</v>
      </c>
      <c r="J5" s="2974" t="s">
        <v>28</v>
      </c>
      <c r="K5" s="2974" t="s">
        <v>27</v>
      </c>
      <c r="L5" s="2974" t="s">
        <v>23</v>
      </c>
      <c r="M5" s="2974" t="s">
        <v>22</v>
      </c>
      <c r="N5" s="2974" t="s">
        <v>24</v>
      </c>
      <c r="O5" s="2974" t="s">
        <v>25</v>
      </c>
      <c r="P5" s="2974" t="s">
        <v>26</v>
      </c>
      <c r="Q5" s="2974" t="s">
        <v>8301</v>
      </c>
      <c r="R5" s="2976" t="s">
        <v>235</v>
      </c>
      <c r="S5" s="554"/>
    </row>
    <row r="6" spans="1:22">
      <c r="A6" s="553"/>
      <c r="B6" s="513" t="s">
        <v>156</v>
      </c>
      <c r="C6" s="644">
        <f>'SPONSORED STUDENTS'!O61</f>
        <v>0</v>
      </c>
      <c r="D6" s="644">
        <f>'SPONSORED STUDENTS'!P61</f>
        <v>0</v>
      </c>
      <c r="E6" s="644">
        <f>'SPONSORED STUDENTS'!Q61</f>
        <v>0</v>
      </c>
      <c r="F6" s="644">
        <f>'SPONSORED STUDENTS'!R61</f>
        <v>1</v>
      </c>
      <c r="G6" s="645">
        <f>'SPONSORED STUDENTS'!S61</f>
        <v>2</v>
      </c>
      <c r="H6" s="644">
        <f>'SPONSORED STUDENTS'!T61</f>
        <v>4</v>
      </c>
      <c r="I6" s="552">
        <f>'SPONSORED STUDENTS'!U61</f>
        <v>2</v>
      </c>
      <c r="J6" s="644">
        <f>'SPONSORED STUDENTS'!V61</f>
        <v>1</v>
      </c>
      <c r="K6" s="644">
        <f>'SPONSORED STUDENTS'!W61</f>
        <v>6</v>
      </c>
      <c r="L6" s="644">
        <f>'SPONSORED STUDENTS'!X61</f>
        <v>1</v>
      </c>
      <c r="M6" s="644">
        <f>'SPONSORED STUDENTS'!Y61</f>
        <v>3</v>
      </c>
      <c r="N6" s="644">
        <f>'SPONSORED STUDENTS'!Z61</f>
        <v>3</v>
      </c>
      <c r="O6" s="644">
        <f>'SPONSORED STUDENTS'!AA61</f>
        <v>0</v>
      </c>
      <c r="P6" s="644">
        <f>'SPONSORED STUDENTS'!AB61</f>
        <v>2</v>
      </c>
      <c r="Q6" s="644">
        <f>'SPONSORED STUDENTS'!AC61</f>
        <v>0</v>
      </c>
      <c r="R6" s="646">
        <v>0</v>
      </c>
      <c r="S6" s="554"/>
    </row>
    <row r="7" spans="1:22">
      <c r="A7" s="553"/>
      <c r="B7" s="513" t="s">
        <v>157</v>
      </c>
      <c r="C7" s="644">
        <f>'STANDARD CLASS'!Z649</f>
        <v>15</v>
      </c>
      <c r="D7" s="644">
        <f>'STANDARD CLASS'!AA649</f>
        <v>27</v>
      </c>
      <c r="E7" s="644">
        <f>'STANDARD CLASS'!AB649</f>
        <v>31</v>
      </c>
      <c r="F7" s="644">
        <f>'STANDARD CLASS'!AC649</f>
        <v>16</v>
      </c>
      <c r="G7" s="645">
        <f>'STANDARD CLASS'!AD649</f>
        <v>62</v>
      </c>
      <c r="H7" s="644">
        <f>'STANDARD CLASS'!AE649</f>
        <v>32</v>
      </c>
      <c r="I7" s="552">
        <f>'STANDARD CLASS'!AF649</f>
        <v>71</v>
      </c>
      <c r="J7" s="644">
        <f>'STANDARD CLASS'!AG649</f>
        <v>58</v>
      </c>
      <c r="K7" s="644">
        <f>'STANDARD CLASS'!AH649</f>
        <v>44</v>
      </c>
      <c r="L7" s="644">
        <f>'STANDARD CLASS'!AI649</f>
        <v>139</v>
      </c>
      <c r="M7" s="644">
        <f>'STANDARD CLASS'!AJ649</f>
        <v>55</v>
      </c>
      <c r="N7" s="644">
        <f>'STANDARD CLASS'!AK649</f>
        <v>71</v>
      </c>
      <c r="O7" s="644">
        <f>'STANDARD CLASS'!AL649</f>
        <v>17</v>
      </c>
      <c r="P7" s="644">
        <f>'STANDARD CLASS'!AM649</f>
        <v>62</v>
      </c>
      <c r="Q7" s="644">
        <f>'STANDARD CLASS'!AN649</f>
        <v>36</v>
      </c>
      <c r="R7" s="647">
        <f>'DIP IN IFRS'!H62</f>
        <v>14</v>
      </c>
      <c r="S7" s="554"/>
    </row>
    <row r="8" spans="1:22" s="1967" customFormat="1" ht="23.25">
      <c r="A8" s="1961"/>
      <c r="B8" s="1962" t="s">
        <v>158</v>
      </c>
      <c r="C8" s="1963">
        <f>C6+C7</f>
        <v>15</v>
      </c>
      <c r="D8" s="1963">
        <f t="shared" ref="D8:R8" si="0">D6+D7</f>
        <v>27</v>
      </c>
      <c r="E8" s="1963">
        <f>E6+E7</f>
        <v>31</v>
      </c>
      <c r="F8" s="1963">
        <f t="shared" si="0"/>
        <v>17</v>
      </c>
      <c r="G8" s="1964">
        <f t="shared" si="0"/>
        <v>64</v>
      </c>
      <c r="H8" s="1963">
        <f t="shared" si="0"/>
        <v>36</v>
      </c>
      <c r="I8" s="1965">
        <f t="shared" si="0"/>
        <v>73</v>
      </c>
      <c r="J8" s="1963">
        <f t="shared" si="0"/>
        <v>59</v>
      </c>
      <c r="K8" s="1963">
        <f t="shared" si="0"/>
        <v>50</v>
      </c>
      <c r="L8" s="1963">
        <f t="shared" si="0"/>
        <v>140</v>
      </c>
      <c r="M8" s="1963">
        <f t="shared" si="0"/>
        <v>58</v>
      </c>
      <c r="N8" s="1963">
        <f t="shared" si="0"/>
        <v>74</v>
      </c>
      <c r="O8" s="1963">
        <f t="shared" si="0"/>
        <v>17</v>
      </c>
      <c r="P8" s="1963">
        <f t="shared" si="0"/>
        <v>64</v>
      </c>
      <c r="Q8" s="1963">
        <f t="shared" si="0"/>
        <v>36</v>
      </c>
      <c r="R8" s="1963">
        <f t="shared" si="0"/>
        <v>14</v>
      </c>
      <c r="S8" s="1966"/>
    </row>
    <row r="9" spans="1:22" s="1956" customFormat="1" ht="19.5" thickBot="1">
      <c r="A9" s="1951"/>
      <c r="B9" s="1952" t="s">
        <v>8299</v>
      </c>
      <c r="C9" s="2980">
        <v>3</v>
      </c>
      <c r="D9" s="2980">
        <v>7</v>
      </c>
      <c r="E9" s="2980">
        <v>5</v>
      </c>
      <c r="F9" s="2980">
        <v>9</v>
      </c>
      <c r="G9" s="2981">
        <v>23</v>
      </c>
      <c r="H9" s="2980">
        <v>5</v>
      </c>
      <c r="I9" s="2982">
        <v>20</v>
      </c>
      <c r="J9" s="2980">
        <v>13</v>
      </c>
      <c r="K9" s="2980">
        <v>13</v>
      </c>
      <c r="L9" s="2980">
        <v>62</v>
      </c>
      <c r="M9" s="2980">
        <v>17</v>
      </c>
      <c r="N9" s="2980">
        <v>23</v>
      </c>
      <c r="O9" s="2980">
        <v>5</v>
      </c>
      <c r="P9" s="2980">
        <v>24</v>
      </c>
      <c r="Q9" s="2980">
        <v>15</v>
      </c>
      <c r="R9" s="2983">
        <v>7</v>
      </c>
      <c r="S9" s="1955"/>
    </row>
    <row r="10" spans="1:22" s="1956" customFormat="1" ht="19.5" thickBot="1">
      <c r="A10" s="1951"/>
      <c r="B10" s="2979" t="s">
        <v>19245</v>
      </c>
      <c r="C10" s="2984">
        <f t="shared" ref="C10:R10" si="1">C9/C8*100</f>
        <v>20</v>
      </c>
      <c r="D10" s="2985">
        <f t="shared" si="1"/>
        <v>25.925925925925924</v>
      </c>
      <c r="E10" s="2985">
        <f t="shared" si="1"/>
        <v>16.129032258064516</v>
      </c>
      <c r="F10" s="2985">
        <f t="shared" si="1"/>
        <v>52.941176470588239</v>
      </c>
      <c r="G10" s="2985">
        <f t="shared" si="1"/>
        <v>35.9375</v>
      </c>
      <c r="H10" s="2985">
        <f t="shared" si="1"/>
        <v>13.888888888888889</v>
      </c>
      <c r="I10" s="2985">
        <f t="shared" si="1"/>
        <v>27.397260273972602</v>
      </c>
      <c r="J10" s="2985">
        <f t="shared" si="1"/>
        <v>22.033898305084744</v>
      </c>
      <c r="K10" s="2985">
        <f t="shared" si="1"/>
        <v>26</v>
      </c>
      <c r="L10" s="2985">
        <f t="shared" si="1"/>
        <v>44.285714285714285</v>
      </c>
      <c r="M10" s="2985">
        <f t="shared" si="1"/>
        <v>29.310344827586203</v>
      </c>
      <c r="N10" s="2985">
        <f t="shared" si="1"/>
        <v>31.081081081081081</v>
      </c>
      <c r="O10" s="2985">
        <f t="shared" si="1"/>
        <v>29.411764705882355</v>
      </c>
      <c r="P10" s="2985">
        <f t="shared" si="1"/>
        <v>37.5</v>
      </c>
      <c r="Q10" s="2985">
        <f t="shared" si="1"/>
        <v>41.666666666666671</v>
      </c>
      <c r="R10" s="2986">
        <f t="shared" si="1"/>
        <v>50</v>
      </c>
      <c r="S10" s="1955"/>
    </row>
    <row r="11" spans="1:22" s="2836" customFormat="1" ht="18" customHeight="1">
      <c r="A11" s="3354" t="s">
        <v>37209</v>
      </c>
      <c r="B11" s="3355"/>
      <c r="C11" s="3355"/>
      <c r="D11" s="3355"/>
      <c r="E11" s="3355"/>
      <c r="F11" s="3355"/>
      <c r="G11" s="3355"/>
      <c r="H11" s="3355"/>
      <c r="I11" s="3355"/>
      <c r="J11" s="3355"/>
      <c r="K11" s="3355"/>
      <c r="L11" s="3355"/>
      <c r="M11" s="3355"/>
      <c r="N11" s="3355"/>
      <c r="O11" s="3355"/>
      <c r="P11" s="3355"/>
      <c r="Q11" s="3355"/>
      <c r="R11" s="3355"/>
      <c r="S11" s="3355"/>
      <c r="T11" s="2835"/>
      <c r="U11" s="2835"/>
      <c r="V11" s="2835"/>
    </row>
    <row r="12" spans="1:22" s="2836" customFormat="1" ht="18" customHeight="1" thickBot="1">
      <c r="A12" s="3354"/>
      <c r="B12" s="3355"/>
      <c r="C12" s="3355"/>
      <c r="D12" s="3355"/>
      <c r="E12" s="3355"/>
      <c r="F12" s="3355"/>
      <c r="G12" s="3355"/>
      <c r="H12" s="3355"/>
      <c r="I12" s="3355"/>
      <c r="J12" s="3355"/>
      <c r="K12" s="3355"/>
      <c r="L12" s="3355"/>
      <c r="M12" s="3355"/>
      <c r="N12" s="3355"/>
      <c r="O12" s="3355"/>
      <c r="P12" s="3355"/>
      <c r="Q12" s="3355"/>
      <c r="R12" s="3355"/>
      <c r="S12" s="3355"/>
      <c r="T12" s="2835"/>
      <c r="U12" s="2835"/>
      <c r="V12" s="2835"/>
    </row>
    <row r="13" spans="1:22" s="133" customFormat="1" ht="24.75" customHeight="1">
      <c r="A13" s="553"/>
      <c r="B13" s="2973" t="s">
        <v>3021</v>
      </c>
      <c r="C13" s="2974" t="s">
        <v>35</v>
      </c>
      <c r="D13" s="2974" t="s">
        <v>34</v>
      </c>
      <c r="E13" s="2974" t="s">
        <v>33</v>
      </c>
      <c r="F13" s="2974" t="s">
        <v>32</v>
      </c>
      <c r="G13" s="2975" t="s">
        <v>31</v>
      </c>
      <c r="H13" s="2974" t="s">
        <v>154</v>
      </c>
      <c r="I13" s="2975" t="s">
        <v>29</v>
      </c>
      <c r="J13" s="2974" t="s">
        <v>28</v>
      </c>
      <c r="K13" s="2974" t="s">
        <v>27</v>
      </c>
      <c r="L13" s="2974" t="s">
        <v>23</v>
      </c>
      <c r="M13" s="2974" t="s">
        <v>22</v>
      </c>
      <c r="N13" s="2974" t="s">
        <v>24</v>
      </c>
      <c r="O13" s="2974" t="s">
        <v>25</v>
      </c>
      <c r="P13" s="2974" t="s">
        <v>26</v>
      </c>
      <c r="Q13" s="2974" t="s">
        <v>8301</v>
      </c>
      <c r="R13" s="2976" t="s">
        <v>235</v>
      </c>
      <c r="S13" s="554"/>
    </row>
    <row r="14" spans="1:22" ht="23.25" customHeight="1">
      <c r="A14" s="553"/>
      <c r="B14" s="513" t="s">
        <v>156</v>
      </c>
      <c r="C14" s="644"/>
      <c r="D14" s="644"/>
      <c r="E14" s="644"/>
      <c r="F14" s="644"/>
      <c r="G14" s="552"/>
      <c r="H14" s="552"/>
      <c r="I14" s="552"/>
      <c r="J14" s="552"/>
      <c r="K14" s="552"/>
      <c r="L14" s="552"/>
      <c r="M14" s="552"/>
      <c r="N14" s="552"/>
      <c r="O14" s="552"/>
      <c r="P14" s="552"/>
      <c r="Q14" s="552"/>
      <c r="R14" s="2977"/>
      <c r="S14" s="554"/>
    </row>
    <row r="15" spans="1:22" ht="27" customHeight="1">
      <c r="A15" s="553"/>
      <c r="B15" s="513" t="s">
        <v>157</v>
      </c>
      <c r="C15" s="644"/>
      <c r="D15" s="644"/>
      <c r="E15" s="644"/>
      <c r="F15" s="1970"/>
      <c r="G15" s="552">
        <f>'INTENSIVE CLASS'!AC216</f>
        <v>7</v>
      </c>
      <c r="H15" s="644">
        <f>'INTENSIVE CLASS'!AD216</f>
        <v>12</v>
      </c>
      <c r="I15" s="552">
        <f>'INTENSIVE CLASS'!AE216</f>
        <v>16</v>
      </c>
      <c r="J15" s="644">
        <f>'INTENSIVE CLASS'!AF216</f>
        <v>11</v>
      </c>
      <c r="K15" s="644">
        <f>'INTENSIVE CLASS'!AG216</f>
        <v>11</v>
      </c>
      <c r="L15" s="644">
        <f>'INTENSIVE CLASS'!AH216</f>
        <v>29</v>
      </c>
      <c r="M15" s="644">
        <f>'INTENSIVE CLASS'!AI216</f>
        <v>16</v>
      </c>
      <c r="N15" s="644">
        <f>'INTENSIVE CLASS'!AJ216</f>
        <v>19</v>
      </c>
      <c r="O15" s="644">
        <f>'INTENSIVE CLASS'!AK216</f>
        <v>7</v>
      </c>
      <c r="P15" s="644">
        <f>'INTENSIVE CLASS'!AL216</f>
        <v>12</v>
      </c>
      <c r="Q15" s="644">
        <f>'INTENSIVE CLASS'!AM216</f>
        <v>5</v>
      </c>
      <c r="R15" s="646">
        <f>'INTENSIVE CLASS'!AN216</f>
        <v>0</v>
      </c>
      <c r="S15" s="554"/>
    </row>
    <row r="16" spans="1:22" s="1225" customFormat="1" ht="24.75" customHeight="1">
      <c r="A16" s="1971"/>
      <c r="B16" s="1968" t="s">
        <v>29964</v>
      </c>
      <c r="C16" s="1969"/>
      <c r="D16" s="1969"/>
      <c r="E16" s="1969"/>
      <c r="F16" s="1969"/>
      <c r="G16" s="1973">
        <f>SUM(G14:G15)</f>
        <v>7</v>
      </c>
      <c r="H16" s="1974">
        <f>SUM(H14:H15)</f>
        <v>12</v>
      </c>
      <c r="I16" s="1973">
        <f t="shared" ref="I16:R16" si="2">SUM(I14:I15)</f>
        <v>16</v>
      </c>
      <c r="J16" s="1973">
        <f t="shared" si="2"/>
        <v>11</v>
      </c>
      <c r="K16" s="1973">
        <f t="shared" si="2"/>
        <v>11</v>
      </c>
      <c r="L16" s="1973">
        <f t="shared" si="2"/>
        <v>29</v>
      </c>
      <c r="M16" s="1973">
        <f t="shared" si="2"/>
        <v>16</v>
      </c>
      <c r="N16" s="1973">
        <f t="shared" si="2"/>
        <v>19</v>
      </c>
      <c r="O16" s="1973">
        <f t="shared" si="2"/>
        <v>7</v>
      </c>
      <c r="P16" s="1973">
        <f t="shared" si="2"/>
        <v>12</v>
      </c>
      <c r="Q16" s="1973">
        <f t="shared" si="2"/>
        <v>5</v>
      </c>
      <c r="R16" s="1973">
        <f t="shared" si="2"/>
        <v>0</v>
      </c>
      <c r="S16" s="1972"/>
    </row>
    <row r="17" spans="1:22" s="1225" customFormat="1" ht="24.75" customHeight="1" thickBot="1">
      <c r="A17" s="1971"/>
      <c r="B17" s="1952" t="s">
        <v>8299</v>
      </c>
      <c r="C17" s="2980"/>
      <c r="D17" s="2980"/>
      <c r="E17" s="2980"/>
      <c r="F17" s="2980"/>
      <c r="G17" s="2982">
        <v>1</v>
      </c>
      <c r="H17" s="2980">
        <v>8</v>
      </c>
      <c r="I17" s="2982">
        <v>12</v>
      </c>
      <c r="J17" s="2980">
        <v>9</v>
      </c>
      <c r="K17" s="2980">
        <v>6</v>
      </c>
      <c r="L17" s="2980">
        <v>20</v>
      </c>
      <c r="M17" s="2980">
        <v>14</v>
      </c>
      <c r="N17" s="2980">
        <v>9</v>
      </c>
      <c r="O17" s="2980">
        <v>2</v>
      </c>
      <c r="P17" s="2980">
        <v>9</v>
      </c>
      <c r="Q17" s="2980">
        <v>4</v>
      </c>
      <c r="R17" s="2980"/>
      <c r="S17" s="1972"/>
    </row>
    <row r="18" spans="1:22" s="1956" customFormat="1" ht="24" customHeight="1" thickBot="1">
      <c r="A18" s="1957"/>
      <c r="B18" s="2979" t="s">
        <v>19245</v>
      </c>
      <c r="C18" s="2984" t="e">
        <f t="shared" ref="C18:R18" si="3">C17/C16*100</f>
        <v>#DIV/0!</v>
      </c>
      <c r="D18" s="2985" t="e">
        <f t="shared" si="3"/>
        <v>#DIV/0!</v>
      </c>
      <c r="E18" s="2985" t="e">
        <f t="shared" si="3"/>
        <v>#DIV/0!</v>
      </c>
      <c r="F18" s="2985" t="e">
        <f t="shared" si="3"/>
        <v>#DIV/0!</v>
      </c>
      <c r="G18" s="2985">
        <f t="shared" si="3"/>
        <v>14.285714285714285</v>
      </c>
      <c r="H18" s="2985">
        <f t="shared" si="3"/>
        <v>66.666666666666657</v>
      </c>
      <c r="I18" s="2985">
        <f t="shared" si="3"/>
        <v>75</v>
      </c>
      <c r="J18" s="2985">
        <f t="shared" si="3"/>
        <v>81.818181818181827</v>
      </c>
      <c r="K18" s="2985">
        <f t="shared" si="3"/>
        <v>54.54545454545454</v>
      </c>
      <c r="L18" s="2985">
        <f t="shared" si="3"/>
        <v>68.965517241379317</v>
      </c>
      <c r="M18" s="2985">
        <f t="shared" si="3"/>
        <v>87.5</v>
      </c>
      <c r="N18" s="2985">
        <f t="shared" si="3"/>
        <v>47.368421052631575</v>
      </c>
      <c r="O18" s="2985">
        <f t="shared" si="3"/>
        <v>28.571428571428569</v>
      </c>
      <c r="P18" s="2985">
        <f t="shared" si="3"/>
        <v>75</v>
      </c>
      <c r="Q18" s="2985">
        <f t="shared" si="3"/>
        <v>80</v>
      </c>
      <c r="R18" s="2986" t="e">
        <f t="shared" si="3"/>
        <v>#DIV/0!</v>
      </c>
      <c r="S18" s="1955"/>
    </row>
    <row r="19" spans="1:22" s="3353" customFormat="1" ht="20.25" customHeight="1">
      <c r="A19" s="3351" t="s">
        <v>37210</v>
      </c>
      <c r="B19" s="3352"/>
      <c r="C19" s="3352"/>
      <c r="D19" s="3352"/>
      <c r="E19" s="3352"/>
      <c r="F19" s="3352"/>
      <c r="G19" s="3352"/>
      <c r="H19" s="3352"/>
      <c r="I19" s="3352"/>
      <c r="J19" s="3352"/>
      <c r="K19" s="3352"/>
      <c r="L19" s="3352"/>
      <c r="M19" s="3352"/>
      <c r="N19" s="3352"/>
      <c r="O19" s="3352"/>
      <c r="P19" s="3352"/>
      <c r="Q19" s="3352"/>
      <c r="R19" s="3352"/>
      <c r="S19" s="3352"/>
      <c r="T19" s="3352"/>
      <c r="U19" s="3352"/>
      <c r="V19" s="3352"/>
    </row>
    <row r="20" spans="1:22" s="3353" customFormat="1" ht="20.25" customHeight="1" thickBot="1">
      <c r="B20" s="3352"/>
      <c r="C20" s="3352"/>
      <c r="D20" s="3352"/>
      <c r="E20" s="3352"/>
      <c r="F20" s="3352"/>
      <c r="G20" s="3352"/>
      <c r="H20" s="3352"/>
      <c r="I20" s="3352"/>
      <c r="J20" s="3352"/>
      <c r="K20" s="3352"/>
      <c r="L20" s="3352"/>
      <c r="M20" s="3352"/>
      <c r="N20" s="3352"/>
      <c r="O20" s="3352"/>
      <c r="P20" s="3352"/>
      <c r="Q20" s="3352"/>
      <c r="R20" s="3352"/>
      <c r="S20" s="3352"/>
      <c r="T20" s="3352"/>
      <c r="U20" s="3352"/>
      <c r="V20" s="3352"/>
    </row>
    <row r="21" spans="1:22" s="1956" customFormat="1">
      <c r="A21" s="1957"/>
      <c r="B21" s="2987" t="s">
        <v>22298</v>
      </c>
      <c r="C21" s="2974" t="s">
        <v>35</v>
      </c>
      <c r="D21" s="2974" t="s">
        <v>34</v>
      </c>
      <c r="E21" s="2974" t="s">
        <v>33</v>
      </c>
      <c r="F21" s="2974" t="s">
        <v>32</v>
      </c>
      <c r="G21" s="2975" t="s">
        <v>31</v>
      </c>
      <c r="H21" s="2974" t="s">
        <v>154</v>
      </c>
      <c r="I21" s="2975" t="s">
        <v>29</v>
      </c>
      <c r="J21" s="2974" t="s">
        <v>28</v>
      </c>
      <c r="K21" s="2974" t="s">
        <v>27</v>
      </c>
      <c r="L21" s="2974" t="s">
        <v>23</v>
      </c>
      <c r="M21" s="2974" t="s">
        <v>22</v>
      </c>
      <c r="N21" s="2974" t="s">
        <v>24</v>
      </c>
      <c r="O21" s="2974" t="s">
        <v>25</v>
      </c>
      <c r="P21" s="2974" t="s">
        <v>26</v>
      </c>
      <c r="Q21" s="2974" t="s">
        <v>8301</v>
      </c>
      <c r="R21" s="2976" t="s">
        <v>235</v>
      </c>
      <c r="S21" s="1955"/>
    </row>
    <row r="22" spans="1:22" s="1956" customFormat="1">
      <c r="A22" s="1960"/>
      <c r="B22" s="513" t="s">
        <v>156</v>
      </c>
      <c r="C22" s="1953">
        <v>0</v>
      </c>
      <c r="D22" s="1953">
        <v>0</v>
      </c>
      <c r="E22" s="1953">
        <v>0</v>
      </c>
      <c r="F22" s="1953">
        <v>0</v>
      </c>
      <c r="G22" s="1953">
        <v>0</v>
      </c>
      <c r="H22" s="1953">
        <v>0</v>
      </c>
      <c r="I22" s="1953">
        <v>0</v>
      </c>
      <c r="J22" s="1953">
        <v>0</v>
      </c>
      <c r="K22" s="1953">
        <v>0</v>
      </c>
      <c r="L22" s="1953">
        <v>0</v>
      </c>
      <c r="M22" s="1953">
        <v>0</v>
      </c>
      <c r="N22" s="1953">
        <v>0</v>
      </c>
      <c r="O22" s="1953">
        <v>0</v>
      </c>
      <c r="P22" s="1953">
        <v>0</v>
      </c>
      <c r="Q22" s="1953">
        <v>0</v>
      </c>
      <c r="R22" s="1954">
        <v>0</v>
      </c>
      <c r="S22" s="1955"/>
    </row>
    <row r="23" spans="1:22" s="1956" customFormat="1">
      <c r="A23" s="1960"/>
      <c r="B23" s="513" t="s">
        <v>157</v>
      </c>
      <c r="C23" s="1953">
        <f>' REVISION'!U120</f>
        <v>2</v>
      </c>
      <c r="D23" s="1953">
        <f>' REVISION'!V120</f>
        <v>1</v>
      </c>
      <c r="E23" s="1953">
        <f>' REVISION'!W120</f>
        <v>1</v>
      </c>
      <c r="F23" s="1953">
        <f>' REVISION'!X120</f>
        <v>0</v>
      </c>
      <c r="G23" s="1953">
        <f>' REVISION'!Y120</f>
        <v>12</v>
      </c>
      <c r="H23" s="1953">
        <f>' REVISION'!Z120</f>
        <v>3</v>
      </c>
      <c r="I23" s="1953">
        <f>' REVISION'!AA120</f>
        <v>9</v>
      </c>
      <c r="J23" s="1953">
        <f>' REVISION'!AB120</f>
        <v>11</v>
      </c>
      <c r="K23" s="1953">
        <f>' REVISION'!AC120</f>
        <v>11</v>
      </c>
      <c r="L23" s="1953">
        <f>' REVISION'!AD120</f>
        <v>16</v>
      </c>
      <c r="M23" s="1953">
        <f>' REVISION'!AE120</f>
        <v>5</v>
      </c>
      <c r="N23" s="1953">
        <f>' REVISION'!AF120</f>
        <v>12</v>
      </c>
      <c r="O23" s="1953">
        <f>' REVISION'!AG120</f>
        <v>3</v>
      </c>
      <c r="P23" s="1953">
        <f>' REVISION'!AH120</f>
        <v>9</v>
      </c>
      <c r="Q23" s="1953">
        <f>' REVISION'!AI120</f>
        <v>3</v>
      </c>
      <c r="R23" s="1958">
        <f>' REVISION'!AJ120</f>
        <v>1</v>
      </c>
      <c r="S23" s="1955"/>
    </row>
    <row r="24" spans="1:22" s="1956" customFormat="1" ht="19.5" thickBot="1">
      <c r="A24" s="1960"/>
      <c r="B24" s="1952" t="s">
        <v>8299</v>
      </c>
      <c r="C24" s="2980">
        <v>2</v>
      </c>
      <c r="D24" s="2980">
        <v>0</v>
      </c>
      <c r="E24" s="2980">
        <v>1</v>
      </c>
      <c r="F24" s="2980">
        <v>0</v>
      </c>
      <c r="G24" s="2980">
        <v>0</v>
      </c>
      <c r="H24" s="2980">
        <v>0</v>
      </c>
      <c r="I24" s="2980">
        <v>5</v>
      </c>
      <c r="J24" s="2980">
        <v>0</v>
      </c>
      <c r="K24" s="2980">
        <v>6</v>
      </c>
      <c r="L24" s="2980">
        <v>0</v>
      </c>
      <c r="M24" s="2980">
        <v>3</v>
      </c>
      <c r="N24" s="2980">
        <v>5</v>
      </c>
      <c r="O24" s="2980">
        <v>0</v>
      </c>
      <c r="P24" s="2980">
        <v>0</v>
      </c>
      <c r="Q24" s="2980">
        <v>1</v>
      </c>
      <c r="R24" s="2983">
        <v>1</v>
      </c>
      <c r="S24" s="1955"/>
    </row>
    <row r="25" spans="1:22" s="133" customFormat="1" ht="19.5" thickBot="1">
      <c r="A25" s="52"/>
      <c r="B25" s="2979" t="s">
        <v>19245</v>
      </c>
      <c r="C25" s="2984">
        <f t="shared" ref="C25:R25" si="4">C24/C23*100</f>
        <v>100</v>
      </c>
      <c r="D25" s="2985">
        <f t="shared" si="4"/>
        <v>0</v>
      </c>
      <c r="E25" s="2985">
        <f t="shared" si="4"/>
        <v>100</v>
      </c>
      <c r="F25" s="2985" t="e">
        <f t="shared" si="4"/>
        <v>#DIV/0!</v>
      </c>
      <c r="G25" s="2985">
        <f t="shared" si="4"/>
        <v>0</v>
      </c>
      <c r="H25" s="2985">
        <f t="shared" si="4"/>
        <v>0</v>
      </c>
      <c r="I25" s="2985">
        <f t="shared" si="4"/>
        <v>55.555555555555557</v>
      </c>
      <c r="J25" s="2985">
        <f t="shared" si="4"/>
        <v>0</v>
      </c>
      <c r="K25" s="2985">
        <f t="shared" si="4"/>
        <v>54.54545454545454</v>
      </c>
      <c r="L25" s="2985">
        <f t="shared" si="4"/>
        <v>0</v>
      </c>
      <c r="M25" s="2985">
        <f t="shared" si="4"/>
        <v>60</v>
      </c>
      <c r="N25" s="2985">
        <f t="shared" si="4"/>
        <v>41.666666666666671</v>
      </c>
      <c r="O25" s="2985">
        <f t="shared" si="4"/>
        <v>0</v>
      </c>
      <c r="P25" s="2985">
        <f t="shared" si="4"/>
        <v>0</v>
      </c>
      <c r="Q25" s="2985">
        <f t="shared" si="4"/>
        <v>33.333333333333329</v>
      </c>
      <c r="R25" s="2986">
        <f t="shared" si="4"/>
        <v>100</v>
      </c>
    </row>
    <row r="26" spans="1:22">
      <c r="A26" s="52"/>
      <c r="B26" s="135"/>
      <c r="C26" s="45"/>
      <c r="D26" s="45"/>
      <c r="E26" s="45"/>
      <c r="F26" s="45"/>
      <c r="G26" s="358"/>
      <c r="H26" s="45"/>
      <c r="I26" s="358"/>
      <c r="J26" s="45"/>
      <c r="K26" s="45"/>
      <c r="L26" s="45"/>
      <c r="M26" s="45"/>
      <c r="N26" s="45"/>
      <c r="O26" s="45"/>
      <c r="P26" s="45"/>
      <c r="Q26" s="45"/>
      <c r="R26" s="45"/>
      <c r="S26" s="133"/>
    </row>
    <row r="27" spans="1:22" s="3353" customFormat="1" ht="24" customHeight="1">
      <c r="A27" s="3351" t="s">
        <v>29962</v>
      </c>
      <c r="B27" s="3352"/>
      <c r="C27" s="3352"/>
      <c r="D27" s="3352"/>
      <c r="E27" s="3352"/>
      <c r="F27" s="3352"/>
      <c r="G27" s="3352"/>
      <c r="H27" s="3352"/>
      <c r="I27" s="3352"/>
      <c r="J27" s="3352"/>
      <c r="K27" s="3352"/>
      <c r="L27" s="3352"/>
      <c r="M27" s="3352"/>
      <c r="N27" s="3352"/>
      <c r="O27" s="3352"/>
      <c r="P27" s="3352"/>
      <c r="Q27" s="3352"/>
      <c r="R27" s="3352"/>
      <c r="S27" s="3352"/>
      <c r="T27" s="3352"/>
      <c r="U27" s="3352"/>
      <c r="V27" s="3352"/>
    </row>
    <row r="28" spans="1:22" s="3353" customFormat="1" ht="24" customHeight="1">
      <c r="B28" s="3352"/>
      <c r="C28" s="3352"/>
      <c r="D28" s="3352"/>
      <c r="E28" s="3352"/>
      <c r="F28" s="3352"/>
      <c r="G28" s="3352"/>
      <c r="H28" s="3352"/>
      <c r="I28" s="3352"/>
      <c r="J28" s="3352"/>
      <c r="K28" s="3352"/>
      <c r="L28" s="3352"/>
      <c r="M28" s="3352"/>
      <c r="N28" s="3352"/>
      <c r="O28" s="3352"/>
      <c r="P28" s="3352"/>
      <c r="Q28" s="3352"/>
      <c r="R28" s="3352"/>
      <c r="S28" s="3352"/>
      <c r="T28" s="3352"/>
      <c r="U28" s="3352"/>
      <c r="V28" s="3352"/>
    </row>
    <row r="29" spans="1:22" s="1956" customFormat="1">
      <c r="A29" s="1957"/>
      <c r="B29" s="1959" t="s">
        <v>29963</v>
      </c>
      <c r="C29" s="634" t="s">
        <v>35</v>
      </c>
      <c r="D29" s="634" t="s">
        <v>34</v>
      </c>
      <c r="E29" s="634" t="s">
        <v>33</v>
      </c>
      <c r="F29" s="634"/>
      <c r="G29" s="636"/>
      <c r="H29" s="634"/>
      <c r="I29" s="636"/>
      <c r="J29" s="634"/>
      <c r="K29" s="634"/>
      <c r="L29" s="634"/>
      <c r="M29" s="634"/>
      <c r="N29" s="634"/>
      <c r="O29" s="634"/>
      <c r="P29" s="634"/>
      <c r="Q29" s="634"/>
      <c r="R29" s="637"/>
      <c r="S29" s="1955">
        <f>SUM(C29:R29)</f>
        <v>0</v>
      </c>
    </row>
    <row r="30" spans="1:22" s="1956" customFormat="1">
      <c r="A30" s="1960"/>
      <c r="B30" s="513" t="s">
        <v>157</v>
      </c>
      <c r="C30" s="1953">
        <f>'WEEKDAY OCTOBER 2023'!X30</f>
        <v>0</v>
      </c>
      <c r="D30" s="1953">
        <f>'WEEKDAY OCTOBER 2023'!Y30</f>
        <v>0</v>
      </c>
      <c r="E30" s="1953">
        <f>'WEEKDAY OCTOBER 2023'!Z30</f>
        <v>0</v>
      </c>
      <c r="F30" s="1953"/>
      <c r="G30" s="1953"/>
      <c r="H30" s="1953"/>
      <c r="I30" s="1953"/>
      <c r="J30" s="1953"/>
      <c r="K30" s="1953"/>
      <c r="L30" s="1953"/>
      <c r="M30" s="1953"/>
      <c r="N30" s="1953"/>
      <c r="O30" s="1953"/>
      <c r="P30" s="1953"/>
      <c r="Q30" s="1953"/>
      <c r="R30" s="1958"/>
      <c r="S30" s="1955">
        <f>SUM(C30:R30)</f>
        <v>0</v>
      </c>
    </row>
    <row r="31" spans="1:22" s="133" customFormat="1">
      <c r="A31" s="52"/>
      <c r="B31" s="512" t="s">
        <v>27793</v>
      </c>
      <c r="C31" s="45"/>
      <c r="D31" s="45"/>
      <c r="E31" s="45"/>
      <c r="F31" s="45"/>
      <c r="G31" s="506"/>
      <c r="H31" s="45"/>
      <c r="I31" s="506"/>
      <c r="J31" s="45"/>
      <c r="K31" s="45"/>
      <c r="L31" s="45"/>
      <c r="M31" s="45"/>
      <c r="N31" s="45"/>
      <c r="O31" s="45"/>
      <c r="P31" s="45"/>
      <c r="Q31" s="45"/>
      <c r="R31" s="45"/>
    </row>
    <row r="32" spans="1:22" s="133" customFormat="1" ht="19.5" thickBot="1">
      <c r="A32" s="52"/>
      <c r="B32" s="512"/>
      <c r="C32" s="45"/>
      <c r="D32" s="45"/>
      <c r="E32" s="45"/>
      <c r="F32" s="45"/>
      <c r="G32" s="506"/>
      <c r="H32" s="45"/>
      <c r="I32" s="506"/>
      <c r="J32" s="45"/>
      <c r="K32" s="45"/>
      <c r="L32" s="45"/>
      <c r="M32" s="45"/>
      <c r="N32" s="45"/>
      <c r="O32" s="45"/>
      <c r="P32" s="45"/>
      <c r="Q32" s="45"/>
      <c r="R32" s="45"/>
    </row>
    <row r="33" spans="1:19" s="1956" customFormat="1" ht="31.5" customHeight="1" thickBot="1">
      <c r="A33" s="1960"/>
      <c r="B33" s="1976" t="s">
        <v>29961</v>
      </c>
      <c r="C33" s="1938" t="s">
        <v>35</v>
      </c>
      <c r="D33" s="634" t="s">
        <v>34</v>
      </c>
      <c r="E33" s="634" t="s">
        <v>33</v>
      </c>
      <c r="F33" s="634" t="s">
        <v>32</v>
      </c>
      <c r="G33" s="636" t="s">
        <v>31</v>
      </c>
      <c r="H33" s="634" t="s">
        <v>154</v>
      </c>
      <c r="I33" s="636" t="s">
        <v>29</v>
      </c>
      <c r="J33" s="634" t="s">
        <v>28</v>
      </c>
      <c r="K33" s="634" t="s">
        <v>27</v>
      </c>
      <c r="L33" s="634" t="s">
        <v>23</v>
      </c>
      <c r="M33" s="634" t="s">
        <v>22</v>
      </c>
      <c r="N33" s="634" t="s">
        <v>24</v>
      </c>
      <c r="O33" s="634" t="s">
        <v>25</v>
      </c>
      <c r="P33" s="634" t="s">
        <v>26</v>
      </c>
      <c r="Q33" s="634" t="s">
        <v>8301</v>
      </c>
      <c r="R33" s="637" t="s">
        <v>235</v>
      </c>
    </row>
    <row r="34" spans="1:19" s="1956" customFormat="1">
      <c r="A34" s="1960"/>
      <c r="B34" s="1960"/>
      <c r="C34" s="1975" t="e">
        <f>#REF!+C16+C23+C30</f>
        <v>#REF!</v>
      </c>
      <c r="D34" s="1975" t="e">
        <f>#REF!+D16+D23+D30</f>
        <v>#REF!</v>
      </c>
      <c r="E34" s="1975" t="e">
        <f>#REF!+E16+E23+E30</f>
        <v>#REF!</v>
      </c>
      <c r="F34" s="1975" t="e">
        <f>#REF!+F16+F23+F30</f>
        <v>#REF!</v>
      </c>
      <c r="G34" s="1975" t="e">
        <f>#REF!+G16+G23+G30</f>
        <v>#REF!</v>
      </c>
      <c r="H34" s="1975" t="e">
        <f>#REF!+H16+H23+H30</f>
        <v>#REF!</v>
      </c>
      <c r="I34" s="1975" t="e">
        <f>#REF!+I16+I23+I30</f>
        <v>#REF!</v>
      </c>
      <c r="J34" s="1975" t="e">
        <f>#REF!+J16+J23+J30</f>
        <v>#REF!</v>
      </c>
      <c r="K34" s="1975" t="e">
        <f>#REF!+K16+K23+K30</f>
        <v>#REF!</v>
      </c>
      <c r="L34" s="1975" t="e">
        <f>#REF!+L16+L23+L30</f>
        <v>#REF!</v>
      </c>
      <c r="M34" s="1975" t="e">
        <f>#REF!+M16+M23+M30</f>
        <v>#REF!</v>
      </c>
      <c r="N34" s="1975" t="e">
        <f>#REF!+N16+N23+N30</f>
        <v>#REF!</v>
      </c>
      <c r="O34" s="1975" t="e">
        <f>#REF!+O16+O23+O30</f>
        <v>#REF!</v>
      </c>
      <c r="P34" s="1975" t="e">
        <f>#REF!+P16+P23+P30</f>
        <v>#REF!</v>
      </c>
      <c r="Q34" s="1975" t="e">
        <f>#REF!+Q16+Q23+Q30</f>
        <v>#REF!</v>
      </c>
      <c r="R34" s="1975" t="e">
        <f>#REF!+R16+R23+R30</f>
        <v>#REF!</v>
      </c>
    </row>
    <row r="35" spans="1:19" ht="19.5" thickBot="1">
      <c r="A35" s="134"/>
      <c r="B35" s="134"/>
      <c r="C35" s="45"/>
      <c r="D35" s="45"/>
      <c r="E35" s="45"/>
      <c r="F35" s="45"/>
      <c r="G35" s="358"/>
      <c r="H35" s="45"/>
      <c r="I35" s="358"/>
      <c r="R35" s="132"/>
      <c r="S35" s="139"/>
    </row>
    <row r="36" spans="1:19" ht="19.5" thickBot="1">
      <c r="A36" s="52"/>
      <c r="B36" s="140" t="s">
        <v>3160</v>
      </c>
      <c r="C36" s="141"/>
      <c r="D36" s="141"/>
      <c r="E36" s="141"/>
      <c r="F36" s="141"/>
      <c r="G36" s="359"/>
      <c r="H36" s="141"/>
      <c r="I36" s="381"/>
    </row>
    <row r="37" spans="1:19" ht="19.5" thickBot="1">
      <c r="A37" s="133"/>
      <c r="B37" s="3348" t="s">
        <v>160</v>
      </c>
      <c r="C37" s="3349"/>
      <c r="D37" s="3349"/>
      <c r="E37" s="3349"/>
      <c r="F37" s="3349"/>
      <c r="G37" s="3349"/>
      <c r="H37" s="3349"/>
      <c r="I37" s="3350"/>
    </row>
    <row r="38" spans="1:19" ht="36.75">
      <c r="A38" s="52"/>
      <c r="B38" s="142"/>
      <c r="C38" s="143" t="s">
        <v>27893</v>
      </c>
      <c r="D38" s="144" t="s">
        <v>29743</v>
      </c>
      <c r="E38" s="143" t="s">
        <v>29742</v>
      </c>
      <c r="F38" s="143" t="s">
        <v>31902</v>
      </c>
      <c r="G38" s="143" t="s">
        <v>33034</v>
      </c>
      <c r="H38" s="143" t="s">
        <v>37211</v>
      </c>
      <c r="I38" s="382" t="s">
        <v>161</v>
      </c>
    </row>
    <row r="39" spans="1:19">
      <c r="A39" s="52"/>
      <c r="B39" s="145" t="s">
        <v>155</v>
      </c>
      <c r="C39" s="648"/>
      <c r="D39" s="147"/>
      <c r="E39" s="147"/>
      <c r="F39" s="147"/>
      <c r="G39" s="147"/>
      <c r="H39" s="147"/>
      <c r="I39" s="382"/>
    </row>
    <row r="40" spans="1:19">
      <c r="A40" s="52"/>
      <c r="B40" s="148" t="s">
        <v>156</v>
      </c>
      <c r="C40" s="365">
        <f>[2]SUMMARY!$H$65</f>
        <v>4040000</v>
      </c>
      <c r="D40" s="152">
        <f>[3]SUMMARY!$H$33</f>
        <v>4105000</v>
      </c>
      <c r="E40" s="150">
        <f>[4]SUMMARY!$H$48</f>
        <v>2260000</v>
      </c>
      <c r="F40" s="150">
        <f>[5]SUMMARY!$H$48</f>
        <v>2258000</v>
      </c>
      <c r="G40" s="150">
        <f>'[6]SPONSORED STUDENTS'!$N$88</f>
        <v>2124500</v>
      </c>
      <c r="H40" s="150">
        <f>'SPONSORED STUDENTS'!N65</f>
        <v>932250</v>
      </c>
      <c r="I40" s="383">
        <f>H40-G40</f>
        <v>-1192250</v>
      </c>
    </row>
    <row r="41" spans="1:19">
      <c r="A41" s="52"/>
      <c r="B41" s="148" t="s">
        <v>157</v>
      </c>
      <c r="C41" s="365">
        <f>[2]SUMMARY!$F$66</f>
        <v>23652760</v>
      </c>
      <c r="D41" s="152">
        <f>[3]SUMMARY!$H$34</f>
        <v>26660000</v>
      </c>
      <c r="E41" s="150">
        <f>[4]SUMMARY!$H$49</f>
        <v>23752000</v>
      </c>
      <c r="F41" s="150">
        <f>[5]SUMMARY!$H$49</f>
        <v>24495000</v>
      </c>
      <c r="G41" s="150">
        <f>'[6]STANDARD CLASS'!$Q$660</f>
        <v>29917000</v>
      </c>
      <c r="H41" s="150">
        <f>'STANDARD CLASS'!Q649</f>
        <v>31296000</v>
      </c>
      <c r="I41" s="383">
        <f>H41-G41</f>
        <v>1379000</v>
      </c>
    </row>
    <row r="42" spans="1:19">
      <c r="A42" s="52"/>
      <c r="B42" s="151" t="s">
        <v>37214</v>
      </c>
      <c r="C42" s="365"/>
      <c r="D42" s="152"/>
      <c r="E42" s="152"/>
      <c r="F42" s="152"/>
      <c r="G42" s="152"/>
      <c r="H42" s="152"/>
      <c r="I42" s="383"/>
    </row>
    <row r="43" spans="1:19">
      <c r="A43" s="52"/>
      <c r="B43" s="148" t="s">
        <v>156</v>
      </c>
      <c r="C43" s="365">
        <f>[2]SUMMARY!$H$68</f>
        <v>0</v>
      </c>
      <c r="D43" s="152">
        <f>[3]SUMMARY!$H$36</f>
        <v>0</v>
      </c>
      <c r="E43" s="150">
        <f>[4]SUMMARY!$H$51</f>
        <v>0</v>
      </c>
      <c r="F43" s="150"/>
      <c r="G43" s="150"/>
      <c r="H43" s="150"/>
      <c r="I43" s="383">
        <f>H43-G43</f>
        <v>0</v>
      </c>
    </row>
    <row r="44" spans="1:19">
      <c r="A44" s="52"/>
      <c r="B44" s="148" t="s">
        <v>162</v>
      </c>
      <c r="C44" s="365">
        <f>[2]SUMMARY!$H$69</f>
        <v>2009000</v>
      </c>
      <c r="D44" s="152">
        <f>[3]SUMMARY!$H$37</f>
        <v>1445000</v>
      </c>
      <c r="E44" s="150">
        <f>[4]SUMMARY!$H$52</f>
        <v>2515000</v>
      </c>
      <c r="F44" s="150">
        <f>[5]SUMMARY!$H$52</f>
        <v>3470000</v>
      </c>
      <c r="G44" s="150">
        <f>'[6]INTENSIVE CLASS'!$O$223</f>
        <v>5390000</v>
      </c>
      <c r="H44" s="150">
        <f>'INTENSIVE CLASS'!O216</f>
        <v>5269000</v>
      </c>
      <c r="I44" s="383">
        <f t="shared" ref="I44:I56" si="5">H44-G44</f>
        <v>-121000</v>
      </c>
    </row>
    <row r="45" spans="1:19">
      <c r="A45" s="52"/>
      <c r="B45" s="153" t="s">
        <v>19340</v>
      </c>
      <c r="C45" s="365">
        <f>[2]SUMMARY!$H$70</f>
        <v>904000</v>
      </c>
      <c r="D45" s="152">
        <f>[3]SUMMARY!$H$38</f>
        <v>780000</v>
      </c>
      <c r="E45" s="150">
        <f>[4]SUMMARY!$H$53</f>
        <v>1260000</v>
      </c>
      <c r="F45" s="150">
        <f>[5]SUMMARY!$H$53</f>
        <v>726000</v>
      </c>
      <c r="G45" s="150">
        <f>'[6]DIP IN IFRS'!$I$62</f>
        <v>790000</v>
      </c>
      <c r="H45" s="150">
        <f>'DIP IN IFRS'!I62</f>
        <v>985000</v>
      </c>
      <c r="I45" s="383">
        <f t="shared" si="5"/>
        <v>195000</v>
      </c>
    </row>
    <row r="46" spans="1:19" ht="19.5" thickBot="1">
      <c r="A46" s="52"/>
      <c r="B46" s="154" t="s">
        <v>164</v>
      </c>
      <c r="C46" s="649">
        <f>[2]SUMMARY!$H$71</f>
        <v>847000</v>
      </c>
      <c r="D46" s="360">
        <f>[3]SUMMARY!$H$39</f>
        <v>570000</v>
      </c>
      <c r="E46" s="155">
        <f>[4]SUMMARY!$H$54</f>
        <v>530000</v>
      </c>
      <c r="F46" s="155">
        <f>[5]SUMMARY!$H$54</f>
        <v>0</v>
      </c>
      <c r="G46" s="155">
        <f>'WEEKDAY OCTOBER 2023'!N30</f>
        <v>0</v>
      </c>
      <c r="H46" s="155">
        <f>'WEEKDAY OCTOBER 2023'!O30</f>
        <v>0</v>
      </c>
      <c r="I46" s="383">
        <f t="shared" si="5"/>
        <v>0</v>
      </c>
    </row>
    <row r="47" spans="1:19" ht="19.5" thickBot="1">
      <c r="A47" s="52"/>
      <c r="B47" s="156" t="s">
        <v>6</v>
      </c>
      <c r="C47" s="673">
        <f>SUM(C40:C46)</f>
        <v>31452760</v>
      </c>
      <c r="D47" s="673">
        <f>SUM(D40:D46)</f>
        <v>33560000</v>
      </c>
      <c r="E47" s="673">
        <f>[4]SUMMARY!$H$55</f>
        <v>30317000</v>
      </c>
      <c r="F47" s="673">
        <f>[5]SUMMARY!$H$55</f>
        <v>30949000</v>
      </c>
      <c r="G47" s="673">
        <f>SUM(G40:G46)</f>
        <v>38221500</v>
      </c>
      <c r="H47" s="673">
        <f>SUM(H40:H46)</f>
        <v>38482250</v>
      </c>
      <c r="I47" s="384"/>
    </row>
    <row r="48" spans="1:19" ht="19.5" thickBot="1">
      <c r="A48" s="52"/>
      <c r="B48" s="160" t="s">
        <v>28540</v>
      </c>
      <c r="C48" s="671">
        <f>[2]SUMMARY!$H$46</f>
        <v>0</v>
      </c>
      <c r="D48" s="671">
        <f>[3]SUMMARY!$H$41</f>
        <v>1450000</v>
      </c>
      <c r="E48" s="672">
        <f>[4]SUMMARY!$H$56</f>
        <v>2075000</v>
      </c>
      <c r="F48" s="672">
        <f>[5]SUMMARY!$H$56</f>
        <v>1855000</v>
      </c>
      <c r="G48" s="672">
        <f>'[6] REVISION'!$N$120</f>
        <v>2645000</v>
      </c>
      <c r="H48" s="672">
        <f>' REVISION'!N120</f>
        <v>2300000</v>
      </c>
      <c r="I48" s="642">
        <f t="shared" si="5"/>
        <v>-345000</v>
      </c>
    </row>
    <row r="49" spans="1:19" ht="19.5" thickBot="1">
      <c r="A49" s="52"/>
      <c r="B49" s="158" t="s">
        <v>19343</v>
      </c>
      <c r="C49" s="365"/>
      <c r="D49" s="365"/>
      <c r="E49" s="294"/>
      <c r="F49" s="294"/>
      <c r="G49" s="294"/>
      <c r="H49" s="294"/>
      <c r="I49" s="383"/>
    </row>
    <row r="50" spans="1:19">
      <c r="A50" s="52"/>
      <c r="B50" s="158" t="s">
        <v>28207</v>
      </c>
      <c r="C50" s="365"/>
      <c r="D50" s="365"/>
      <c r="E50" s="159">
        <f>' REVISION'!I182</f>
        <v>0</v>
      </c>
      <c r="F50" s="159">
        <f>' REVISION'!J182</f>
        <v>0</v>
      </c>
      <c r="G50" s="159">
        <f>' REVISION'!K182</f>
        <v>0</v>
      </c>
      <c r="H50" s="159">
        <f>' REVISION'!L182</f>
        <v>0</v>
      </c>
      <c r="I50" s="383">
        <f t="shared" si="5"/>
        <v>0</v>
      </c>
    </row>
    <row r="51" spans="1:19">
      <c r="A51" s="52"/>
      <c r="B51" s="160" t="s">
        <v>165</v>
      </c>
      <c r="C51" s="366">
        <f>[2]SUMMARY!$H$49</f>
        <v>210000</v>
      </c>
      <c r="D51" s="366">
        <f>[7]SUMMARY!$H$44</f>
        <v>735000</v>
      </c>
      <c r="E51" s="280">
        <f>[4]SUMMARY!$H$59</f>
        <v>825000</v>
      </c>
      <c r="F51" s="280">
        <f>[5]SUMMARY!$H$59</f>
        <v>1500000</v>
      </c>
      <c r="G51" s="280">
        <f>'[6]OBU FEE'!$J$39</f>
        <v>1425000</v>
      </c>
      <c r="H51" s="280">
        <f>'OBU FEE'!J39</f>
        <v>1440000</v>
      </c>
      <c r="I51" s="383">
        <f t="shared" si="5"/>
        <v>15000</v>
      </c>
    </row>
    <row r="52" spans="1:19">
      <c r="A52" s="52"/>
      <c r="B52" s="160" t="s">
        <v>27903</v>
      </c>
      <c r="C52" s="1555"/>
      <c r="D52" s="1549"/>
      <c r="E52" s="1557">
        <f>[4]SUMMARY!$H$60</f>
        <v>315000</v>
      </c>
      <c r="F52" s="1557">
        <f>[5]SUMMARY!$H$60</f>
        <v>320000</v>
      </c>
      <c r="G52" s="1557">
        <f>'[6]VIDEO REQUEST FORM'!$M$32</f>
        <v>415000</v>
      </c>
      <c r="H52" s="1557">
        <f>'VIDEO REQUEST FORM'!L34</f>
        <v>515000</v>
      </c>
      <c r="I52" s="1556"/>
    </row>
    <row r="53" spans="1:19">
      <c r="A53" s="52"/>
      <c r="B53" s="160" t="s">
        <v>32934</v>
      </c>
      <c r="C53" s="1555"/>
      <c r="D53" s="1549"/>
      <c r="E53" s="1557"/>
      <c r="F53" s="1557">
        <f>[5]SUMMARY!$H$61</f>
        <v>195000</v>
      </c>
      <c r="G53" s="1557"/>
      <c r="H53" s="1557"/>
      <c r="I53" s="1556"/>
    </row>
    <row r="54" spans="1:19" ht="19.5" thickBot="1">
      <c r="A54" s="52"/>
      <c r="B54" s="160" t="s">
        <v>31905</v>
      </c>
      <c r="C54" s="1555"/>
      <c r="D54" s="1549"/>
      <c r="E54" s="1557"/>
      <c r="F54" s="1557">
        <f>[5]SUMMARY!$H$62</f>
        <v>208000</v>
      </c>
      <c r="G54" s="1557">
        <f>'[6]MOCK-EXAM'!$O$165</f>
        <v>124000</v>
      </c>
      <c r="H54" s="1557">
        <f>'MOCK-EXAM'!P164</f>
        <v>470000</v>
      </c>
      <c r="I54" s="1556"/>
    </row>
    <row r="55" spans="1:19" ht="19.5" thickBot="1">
      <c r="A55" s="52"/>
      <c r="B55" s="161" t="s">
        <v>6793</v>
      </c>
      <c r="C55" s="650">
        <v>800800</v>
      </c>
      <c r="D55" s="364"/>
      <c r="E55" s="452"/>
      <c r="F55" s="452"/>
      <c r="G55" s="452"/>
      <c r="H55" s="452"/>
      <c r="I55" s="385"/>
    </row>
    <row r="56" spans="1:19" ht="19.5" thickBot="1">
      <c r="A56" s="52"/>
      <c r="B56" s="167" t="s">
        <v>19341</v>
      </c>
      <c r="C56" s="420"/>
      <c r="D56" s="421">
        <v>1850000</v>
      </c>
      <c r="E56" s="643">
        <f>'CFA STUDENTS LIST'!F35</f>
        <v>0</v>
      </c>
      <c r="F56" s="643">
        <f>'CFA STUDENTS LIST'!G35</f>
        <v>0</v>
      </c>
      <c r="G56" s="643">
        <f>'CFA STUDENTS LIST'!H35</f>
        <v>0</v>
      </c>
      <c r="H56" s="643">
        <f>'CFA STUDENTS LIST'!I35</f>
        <v>0</v>
      </c>
      <c r="I56" s="383">
        <f t="shared" si="5"/>
        <v>0</v>
      </c>
    </row>
    <row r="57" spans="1:19" s="133" customFormat="1" ht="19.5" thickBot="1">
      <c r="A57" s="52"/>
      <c r="B57" s="52"/>
      <c r="C57" s="166"/>
      <c r="D57" s="168"/>
      <c r="E57" s="361"/>
      <c r="F57" s="168"/>
      <c r="G57" s="168"/>
      <c r="H57" s="168"/>
      <c r="I57" s="386"/>
      <c r="J57" s="178"/>
      <c r="K57" s="178"/>
      <c r="L57" s="178"/>
      <c r="M57" s="178"/>
      <c r="N57" s="178"/>
      <c r="O57" s="178"/>
      <c r="P57" s="178"/>
      <c r="Q57" s="178"/>
      <c r="R57" s="179"/>
      <c r="S57" s="178"/>
    </row>
    <row r="58" spans="1:19" s="133" customFormat="1" ht="19.5" thickBot="1">
      <c r="A58" s="52"/>
      <c r="B58" s="140" t="s">
        <v>3161</v>
      </c>
      <c r="C58" s="1639">
        <f>C47+C48+C50+C51+C49+C55+C56</f>
        <v>32463560</v>
      </c>
      <c r="D58" s="1639">
        <f>[3]SUMMARY!$H$49</f>
        <v>35820000</v>
      </c>
      <c r="E58" s="1639">
        <f>[4]SUMMARY!$H$64</f>
        <v>33532000</v>
      </c>
      <c r="F58" s="1639">
        <f>[5]SUMMARY!$H$66</f>
        <v>35027000</v>
      </c>
      <c r="G58" s="1639">
        <f>G47+G48+G50+G51+G49+G55+G56+G52+G53+G54</f>
        <v>42830500</v>
      </c>
      <c r="H58" s="1639">
        <f>H47+H48+H50+H51+H49+H55+H56+H52+H53+H54</f>
        <v>43207250</v>
      </c>
      <c r="I58" s="384">
        <f t="shared" ref="I58:I66" si="6">H58-G58</f>
        <v>376750</v>
      </c>
      <c r="J58" s="178"/>
      <c r="K58" s="249"/>
      <c r="L58" s="178"/>
      <c r="M58" s="178"/>
      <c r="N58" s="178"/>
      <c r="O58" s="178"/>
      <c r="P58" s="178"/>
      <c r="Q58" s="178"/>
      <c r="R58" s="179"/>
      <c r="S58" s="178"/>
    </row>
    <row r="59" spans="1:19" s="133" customFormat="1">
      <c r="A59" s="52"/>
      <c r="B59" s="134" t="s">
        <v>3162</v>
      </c>
      <c r="C59" s="134"/>
      <c r="D59" s="175">
        <f>[3]SUMMARY!$H$50</f>
        <v>2041000</v>
      </c>
      <c r="E59" s="175">
        <f>[4]SUMMARY!$H$65</f>
        <v>1921500</v>
      </c>
      <c r="F59" s="175">
        <f>[5]SUMMARY!$H$67</f>
        <v>599750</v>
      </c>
      <c r="G59" s="175">
        <f>'[6]STANDARD CLASS'!$T$660+'[6]INTENSIVE CLASS'!$R$223</f>
        <v>1282300</v>
      </c>
      <c r="H59" s="175">
        <f>'STANDARD CLASS'!T649+'INTENSIVE CLASS'!R216+'DIP IN IFRS'!K62+'OBU FEE'!L39+' REVISION'!Q120</f>
        <v>1131750</v>
      </c>
      <c r="I59" s="642">
        <f t="shared" si="6"/>
        <v>-150550</v>
      </c>
      <c r="J59" s="178"/>
      <c r="K59" s="178"/>
      <c r="L59" s="178"/>
      <c r="M59" s="178"/>
      <c r="N59" s="178"/>
      <c r="O59" s="178"/>
      <c r="P59" s="178"/>
      <c r="Q59" s="178"/>
      <c r="R59" s="179"/>
      <c r="S59" s="178"/>
    </row>
    <row r="60" spans="1:19" s="133" customFormat="1">
      <c r="A60" s="52"/>
      <c r="B60" s="134" t="s">
        <v>3163</v>
      </c>
      <c r="C60" s="134"/>
      <c r="D60" s="367">
        <f>[3]SUMMARY!$H$51</f>
        <v>260000</v>
      </c>
      <c r="E60" s="273">
        <f>[4]SUMMARY!$H$66</f>
        <v>341000</v>
      </c>
      <c r="F60" s="273">
        <f>[5]SUMMARY!$H$68</f>
        <v>204000</v>
      </c>
      <c r="G60" s="273">
        <f>'[6]STANDARD CLASS'!$V$660+'[6]OBU FEE'!$N$39+'[6]DIP IN IFRS'!$M$62</f>
        <v>1012000</v>
      </c>
      <c r="H60" s="273">
        <f>'STANDARD CLASS'!V649+'INTENSIVE CLASS'!T216+'DIP IN IFRS'!M62+'OBU FEE'!N39+' REVISION'!S120</f>
        <v>735000</v>
      </c>
      <c r="I60" s="383">
        <f t="shared" si="6"/>
        <v>-277000</v>
      </c>
      <c r="J60" s="178"/>
      <c r="K60" s="178"/>
      <c r="L60" s="178"/>
      <c r="M60" s="178"/>
      <c r="N60" s="178"/>
      <c r="O60" s="178"/>
      <c r="P60" s="178"/>
      <c r="Q60" s="178"/>
      <c r="R60" s="179"/>
      <c r="S60" s="178"/>
    </row>
    <row r="61" spans="1:19" s="133" customFormat="1">
      <c r="A61" s="52"/>
      <c r="B61" s="134" t="s">
        <v>3164</v>
      </c>
      <c r="C61" s="134"/>
      <c r="D61" s="134"/>
      <c r="E61" s="175"/>
      <c r="F61" s="175"/>
      <c r="G61" s="175"/>
      <c r="H61" s="175">
        <f>'STANDARD CLASS'!U649+'INTENSIVE CLASS'!S216+'DIP IN IFRS'!L62+'OBU FEE'!M39+' REVISION'!R120</f>
        <v>462000</v>
      </c>
      <c r="I61" s="386"/>
      <c r="J61" s="178"/>
      <c r="K61" s="178"/>
      <c r="L61" s="178"/>
      <c r="M61" s="178"/>
      <c r="N61" s="178"/>
      <c r="O61" s="178"/>
      <c r="P61" s="178"/>
      <c r="Q61" s="178"/>
      <c r="R61" s="179"/>
      <c r="S61" s="178"/>
    </row>
    <row r="62" spans="1:19" s="133" customFormat="1">
      <c r="A62" s="52"/>
      <c r="B62" s="134" t="s">
        <v>3165</v>
      </c>
      <c r="C62" s="134"/>
      <c r="D62" s="367">
        <f>[3]SUMMARY!$H$53</f>
        <v>83000</v>
      </c>
      <c r="E62" s="175">
        <f>[4]SUMMARY!$H$68</f>
        <v>415784</v>
      </c>
      <c r="F62" s="175">
        <f>[5]SUMMARY!$H$70</f>
        <v>218250</v>
      </c>
      <c r="G62" s="175">
        <f>'[6]STANDARD CLASS'!$W$660+'[6]INTENSIVE CLASS'!$U$223+'[6]DIP IN IFRS'!$N$62+'[6]OBU FEE'!$O$39</f>
        <v>139462</v>
      </c>
      <c r="H62" s="175">
        <f>'STANDARD CLASS'!W649+'INTENSIVE CLASS'!U216+'DIP IN IFRS'!N62+'OBU FEE'!O39+' REVISION'!T120</f>
        <v>108250</v>
      </c>
      <c r="I62" s="383">
        <f t="shared" si="6"/>
        <v>-31212</v>
      </c>
      <c r="J62" s="178"/>
      <c r="K62" s="178"/>
      <c r="L62" s="178"/>
      <c r="M62" s="178"/>
      <c r="N62" s="178"/>
      <c r="O62" s="178"/>
      <c r="P62" s="178"/>
      <c r="Q62" s="178"/>
      <c r="R62" s="179"/>
      <c r="S62" s="178"/>
    </row>
    <row r="63" spans="1:19" s="133" customFormat="1">
      <c r="A63" s="52"/>
      <c r="B63" s="134" t="s">
        <v>27901</v>
      </c>
      <c r="C63" s="134"/>
      <c r="D63" s="367">
        <f>[3]SUMMARY!$H$54</f>
        <v>138000</v>
      </c>
      <c r="E63" s="175">
        <f>[4]SUMMARY!$H$69</f>
        <v>30000</v>
      </c>
      <c r="F63" s="175">
        <f>[5]SUMMARY!$H$71</f>
        <v>0</v>
      </c>
      <c r="G63" s="175"/>
      <c r="H63" s="175">
        <f>'STANDARD CLASS'!S649</f>
        <v>0</v>
      </c>
      <c r="I63" s="1549"/>
      <c r="J63" s="178"/>
      <c r="K63" s="178"/>
      <c r="L63" s="178"/>
      <c r="M63" s="178"/>
      <c r="N63" s="178"/>
      <c r="O63" s="178"/>
      <c r="P63" s="178"/>
      <c r="Q63" s="178"/>
      <c r="R63" s="179"/>
      <c r="S63" s="178"/>
    </row>
    <row r="64" spans="1:19" s="133" customFormat="1">
      <c r="A64" s="52"/>
      <c r="B64" s="134" t="s">
        <v>27902</v>
      </c>
      <c r="C64" s="134"/>
      <c r="D64" s="367"/>
      <c r="E64" s="175"/>
      <c r="F64" s="175"/>
      <c r="G64" s="175"/>
      <c r="H64" s="175"/>
      <c r="I64" s="1549"/>
      <c r="J64" s="178"/>
      <c r="K64" s="178"/>
      <c r="L64" s="178"/>
      <c r="M64" s="178"/>
      <c r="N64" s="178"/>
      <c r="O64" s="178"/>
      <c r="P64" s="178"/>
      <c r="Q64" s="178"/>
      <c r="R64" s="179"/>
      <c r="S64" s="178"/>
    </row>
    <row r="65" spans="1:22" s="133" customFormat="1" ht="19.5" thickBot="1">
      <c r="A65" s="52"/>
      <c r="B65" s="52"/>
      <c r="C65" s="166"/>
      <c r="D65" s="361"/>
      <c r="E65" s="177"/>
      <c r="F65" s="177"/>
      <c r="G65" s="177"/>
      <c r="H65" s="177"/>
      <c r="I65" s="386"/>
      <c r="J65" s="178"/>
      <c r="K65" s="178"/>
      <c r="L65" s="178"/>
      <c r="M65" s="178"/>
      <c r="N65" s="178"/>
      <c r="O65" s="178"/>
      <c r="P65" s="178"/>
      <c r="Q65" s="178"/>
      <c r="R65" s="179"/>
      <c r="S65" s="178"/>
    </row>
    <row r="66" spans="1:22" s="133" customFormat="1" ht="23.25" thickBot="1">
      <c r="A66" s="52"/>
      <c r="B66" s="651" t="s">
        <v>28229</v>
      </c>
      <c r="C66" s="651"/>
      <c r="D66" s="1849">
        <f>D58-D59-D60-D61-D62-D63</f>
        <v>33298000</v>
      </c>
      <c r="E66" s="176">
        <f>[4]SUMMARY!$H$72</f>
        <v>30823716</v>
      </c>
      <c r="F66" s="176">
        <f>[5]SUMMARY!$H$74</f>
        <v>34005000</v>
      </c>
      <c r="G66" s="176">
        <f>G58-G59-G60-G61-G62-G63</f>
        <v>40396738</v>
      </c>
      <c r="H66" s="176">
        <f>H58-H59-H60-H61-H62-H63</f>
        <v>40770250</v>
      </c>
      <c r="I66" s="383">
        <f t="shared" si="6"/>
        <v>373512</v>
      </c>
      <c r="J66" s="178"/>
      <c r="K66" s="178"/>
      <c r="L66" s="178"/>
      <c r="M66" s="178"/>
      <c r="N66" s="178"/>
      <c r="O66" s="178"/>
      <c r="P66" s="178"/>
      <c r="Q66" s="178"/>
      <c r="R66" s="179"/>
      <c r="S66" s="178"/>
    </row>
    <row r="67" spans="1:22" s="133" customFormat="1" ht="19.5" thickBot="1">
      <c r="A67" s="52"/>
      <c r="B67" s="52"/>
      <c r="C67" s="166"/>
      <c r="D67" s="168"/>
      <c r="E67" s="361"/>
      <c r="F67" s="361"/>
      <c r="G67" s="168" t="s">
        <v>10</v>
      </c>
      <c r="H67" s="168" t="s">
        <v>10</v>
      </c>
      <c r="I67" s="386"/>
      <c r="J67" s="178"/>
      <c r="K67" s="178"/>
      <c r="L67" s="178"/>
      <c r="M67" s="178"/>
      <c r="N67" s="178"/>
      <c r="O67" s="178"/>
      <c r="P67" s="178"/>
      <c r="Q67" s="178"/>
      <c r="R67" s="179"/>
      <c r="S67" s="249"/>
      <c r="V67" s="132"/>
    </row>
    <row r="68" spans="1:22" ht="19.5" thickBot="1">
      <c r="A68" s="133"/>
      <c r="B68" s="140" t="s">
        <v>166</v>
      </c>
      <c r="C68" s="141"/>
      <c r="D68" s="141"/>
      <c r="E68" s="141"/>
      <c r="F68" s="141"/>
      <c r="G68" s="359"/>
      <c r="H68" s="141"/>
      <c r="I68" s="381"/>
    </row>
    <row r="69" spans="1:22" ht="19.5" thickBot="1">
      <c r="A69" s="52"/>
      <c r="B69" s="3348" t="s">
        <v>160</v>
      </c>
      <c r="C69" s="3349"/>
      <c r="D69" s="3349"/>
      <c r="E69" s="3349"/>
      <c r="F69" s="3349"/>
      <c r="G69" s="3349"/>
      <c r="H69" s="3349"/>
      <c r="I69" s="3350"/>
    </row>
    <row r="70" spans="1:22" ht="36.75">
      <c r="A70" s="52"/>
      <c r="B70" s="142"/>
      <c r="C70" s="143" t="s">
        <v>27893</v>
      </c>
      <c r="D70" s="144" t="s">
        <v>29743</v>
      </c>
      <c r="E70" s="144" t="s">
        <v>31903</v>
      </c>
      <c r="F70" s="143" t="s">
        <v>31904</v>
      </c>
      <c r="G70" s="144" t="s">
        <v>33035</v>
      </c>
      <c r="H70" s="144" t="s">
        <v>37212</v>
      </c>
      <c r="I70" s="382" t="s">
        <v>161</v>
      </c>
    </row>
    <row r="71" spans="1:22">
      <c r="A71" s="52"/>
      <c r="B71" s="180" t="s">
        <v>155</v>
      </c>
      <c r="C71" s="648"/>
      <c r="D71" s="147"/>
      <c r="E71" s="147"/>
      <c r="F71" s="147"/>
      <c r="G71" s="147"/>
      <c r="H71" s="147"/>
      <c r="I71" s="382"/>
    </row>
    <row r="72" spans="1:22">
      <c r="A72" s="52"/>
      <c r="B72" s="148" t="s">
        <v>156</v>
      </c>
      <c r="C72" s="365">
        <v>4299000</v>
      </c>
      <c r="D72" s="152">
        <f>[3]SUMMARY!$H$63</f>
        <v>4105000</v>
      </c>
      <c r="E72" s="152">
        <f>[4]SUMMARY!$H$78</f>
        <v>2260000</v>
      </c>
      <c r="F72" s="152">
        <f>[5]SUMMARY!$H$80</f>
        <v>2258000</v>
      </c>
      <c r="G72" s="150">
        <f>'[6]SPONSORED STUDENTS'!$N$121</f>
        <v>2124500</v>
      </c>
      <c r="H72" s="150">
        <f>'SPONSORED STUDENTS'!N61</f>
        <v>932250</v>
      </c>
      <c r="I72" s="383">
        <f t="shared" ref="I72:I89" si="7">H72-G72</f>
        <v>-1192250</v>
      </c>
    </row>
    <row r="73" spans="1:22">
      <c r="A73" s="52"/>
      <c r="B73" s="148" t="s">
        <v>157</v>
      </c>
      <c r="C73" s="365">
        <v>23652760</v>
      </c>
      <c r="D73" s="152">
        <f>[3]SUMMARY!$H$64</f>
        <v>24300500</v>
      </c>
      <c r="E73" s="152">
        <f>[4]SUMMARY!$H$79</f>
        <v>21643466</v>
      </c>
      <c r="F73" s="152">
        <f>[5]SUMMARY!$H$81</f>
        <v>23855750</v>
      </c>
      <c r="G73" s="150">
        <f>'[6]STANDARD CLASS'!$R$660</f>
        <v>27858088</v>
      </c>
      <c r="H73" s="150">
        <f>'STANDARD CLASS'!R649</f>
        <v>30233277.189999998</v>
      </c>
      <c r="I73" s="383">
        <f t="shared" si="7"/>
        <v>2375189.1899999976</v>
      </c>
    </row>
    <row r="74" spans="1:22">
      <c r="A74" s="52"/>
      <c r="B74" s="181" t="s">
        <v>37215</v>
      </c>
      <c r="C74" s="365"/>
      <c r="D74" s="152"/>
      <c r="E74" s="152"/>
      <c r="F74" s="152"/>
      <c r="G74" s="152"/>
      <c r="H74" s="152"/>
      <c r="I74" s="383"/>
    </row>
    <row r="75" spans="1:22">
      <c r="A75" s="52"/>
      <c r="B75" s="148" t="s">
        <v>156</v>
      </c>
      <c r="C75" s="365">
        <v>102000</v>
      </c>
      <c r="D75" s="152">
        <f>[3]SUMMARY!$H$66</f>
        <v>0</v>
      </c>
      <c r="E75" s="152">
        <f>[4]SUMMARY!$H$81</f>
        <v>0</v>
      </c>
      <c r="F75" s="152">
        <f>[4]SUMMARY!$H$81</f>
        <v>0</v>
      </c>
      <c r="G75" s="152">
        <f>[4]SUMMARY!$H$81</f>
        <v>0</v>
      </c>
      <c r="H75" s="150"/>
      <c r="I75" s="383">
        <f t="shared" si="7"/>
        <v>0</v>
      </c>
    </row>
    <row r="76" spans="1:22">
      <c r="A76" s="52"/>
      <c r="B76" s="148" t="s">
        <v>162</v>
      </c>
      <c r="C76" s="365">
        <v>2878600</v>
      </c>
      <c r="D76" s="152">
        <f>[3]SUMMARY!$H$67</f>
        <v>1465000</v>
      </c>
      <c r="E76" s="152">
        <f>[4]SUMMARY!$H$82</f>
        <v>2167000</v>
      </c>
      <c r="F76" s="152">
        <f>[5]SUMMARY!$H$84</f>
        <v>3348750</v>
      </c>
      <c r="G76" s="150">
        <f>'[6]INTENSIVE CLASS'!$P$223</f>
        <v>5110000</v>
      </c>
      <c r="H76" s="150">
        <f>'INTENSIVE CLASS'!P216</f>
        <v>5170000</v>
      </c>
      <c r="I76" s="383">
        <f t="shared" si="7"/>
        <v>60000</v>
      </c>
    </row>
    <row r="77" spans="1:22">
      <c r="A77" s="52"/>
      <c r="B77" s="182" t="s">
        <v>19340</v>
      </c>
      <c r="C77" s="365">
        <v>580000</v>
      </c>
      <c r="D77" s="152">
        <f>[3]SUMMARY!$H$68</f>
        <v>692000</v>
      </c>
      <c r="E77" s="152">
        <f>[4]SUMMARY!$H$83</f>
        <v>1138000</v>
      </c>
      <c r="F77" s="152">
        <f>[5]SUMMARY!$H$85</f>
        <v>731000</v>
      </c>
      <c r="G77" s="150">
        <f>'[6]DIP IN IFRS'!$J$62</f>
        <v>710000</v>
      </c>
      <c r="H77" s="150">
        <f>'DIP IN IFRS'!J62</f>
        <v>875000</v>
      </c>
      <c r="I77" s="383">
        <f t="shared" si="7"/>
        <v>165000</v>
      </c>
    </row>
    <row r="78" spans="1:22">
      <c r="A78" s="52"/>
      <c r="B78" s="183" t="s">
        <v>164</v>
      </c>
      <c r="C78" s="649">
        <v>1066000</v>
      </c>
      <c r="D78" s="360">
        <f>[3]SUMMARY!$H$69</f>
        <v>552000</v>
      </c>
      <c r="E78" s="360">
        <f>[4]SUMMARY!$H$84</f>
        <v>527500</v>
      </c>
      <c r="F78" s="360">
        <f>[5]SUMMARY!$H$86</f>
        <v>0</v>
      </c>
      <c r="G78" s="155">
        <f>'WEEKDAY OCTOBER 2023'!O30</f>
        <v>0</v>
      </c>
      <c r="H78" s="155">
        <f>'WEEKDAY OCTOBER 2023'!P30</f>
        <v>0</v>
      </c>
      <c r="I78" s="1556">
        <f t="shared" si="7"/>
        <v>0</v>
      </c>
    </row>
    <row r="79" spans="1:22" s="1855" customFormat="1">
      <c r="A79" s="1851"/>
      <c r="B79" s="182" t="s">
        <v>6</v>
      </c>
      <c r="C79" s="1853">
        <f>SUM(C72:C78)</f>
        <v>32578360</v>
      </c>
      <c r="D79" s="1852">
        <f>[3]SUMMARY!$H$70</f>
        <v>31114500</v>
      </c>
      <c r="E79" s="1852">
        <f>[4]SUMMARY!$H$85</f>
        <v>27735966</v>
      </c>
      <c r="F79" s="1852">
        <f>[5]SUMMARY!$H$87</f>
        <v>30193500</v>
      </c>
      <c r="G79" s="1852">
        <f>SUM(G72:G78)</f>
        <v>35802588</v>
      </c>
      <c r="H79" s="1852">
        <f>SUM(H72:H78)</f>
        <v>37210527.189999998</v>
      </c>
      <c r="I79" s="1854"/>
      <c r="R79" s="1856"/>
    </row>
    <row r="80" spans="1:22" ht="19.5" thickBot="1">
      <c r="A80" s="52"/>
      <c r="B80" s="160" t="s">
        <v>37213</v>
      </c>
      <c r="C80" s="671">
        <f>[2]SUMMARY!$H$46</f>
        <v>0</v>
      </c>
      <c r="D80" s="671">
        <f>[3]SUMMARY!$H$71</f>
        <v>1464000</v>
      </c>
      <c r="E80" s="671">
        <f>[4]SUMMARY!$H$86</f>
        <v>2061001.3</v>
      </c>
      <c r="F80" s="671">
        <f>[5]SUMMARY!$H$88</f>
        <v>1855000</v>
      </c>
      <c r="G80" s="672">
        <f>'[6] REVISION'!$O$120</f>
        <v>2596016.6</v>
      </c>
      <c r="H80" s="672">
        <f>' REVISION'!O120</f>
        <v>2280014</v>
      </c>
      <c r="I80" s="642">
        <f t="shared" si="7"/>
        <v>-316002.60000000009</v>
      </c>
    </row>
    <row r="81" spans="1:9">
      <c r="A81" s="52"/>
      <c r="B81" s="158" t="s">
        <v>33036</v>
      </c>
      <c r="C81" s="365"/>
      <c r="D81" s="365"/>
      <c r="E81" s="365">
        <f>[4]SUMMARY!$H$87</f>
        <v>0</v>
      </c>
      <c r="F81" s="365">
        <f>[4]SUMMARY!$H$87</f>
        <v>0</v>
      </c>
      <c r="G81" s="159">
        <f>' REVISION'!L182</f>
        <v>0</v>
      </c>
      <c r="H81" s="159">
        <f>' REVISION'!M182</f>
        <v>0</v>
      </c>
      <c r="I81" s="383">
        <f t="shared" si="7"/>
        <v>0</v>
      </c>
    </row>
    <row r="82" spans="1:9">
      <c r="A82" s="52"/>
      <c r="B82" s="160" t="s">
        <v>165</v>
      </c>
      <c r="C82" s="366">
        <f>[8]SUMMARY!$H$75</f>
        <v>450000</v>
      </c>
      <c r="D82" s="366">
        <f>[3]SUMMARY!$H$73</f>
        <v>545000</v>
      </c>
      <c r="E82" s="366">
        <f>[4]SUMMARY!$H$88</f>
        <v>767500</v>
      </c>
      <c r="F82" s="366">
        <f>[5]SUMMARY!$H$90</f>
        <v>1345000</v>
      </c>
      <c r="G82" s="280">
        <f>'[6]OBU FEE'!$K$39</f>
        <v>1327500</v>
      </c>
      <c r="H82" s="280">
        <f>'OBU FEE'!K39</f>
        <v>1237500</v>
      </c>
      <c r="I82" s="383">
        <f t="shared" si="7"/>
        <v>-90000</v>
      </c>
    </row>
    <row r="83" spans="1:9">
      <c r="A83" s="52"/>
      <c r="B83" s="160" t="s">
        <v>27904</v>
      </c>
      <c r="C83" s="1555"/>
      <c r="D83" s="1850">
        <f>[3]SUMMARY!$H$74</f>
        <v>265000</v>
      </c>
      <c r="E83" s="1850">
        <f>[4]SUMMARY!$H$89</f>
        <v>315000</v>
      </c>
      <c r="F83" s="1850">
        <f>[5]SUMMARY!$H$91</f>
        <v>320000</v>
      </c>
      <c r="G83" s="1557">
        <f>'[6]VIDEO REQUEST FORM'!$M$32</f>
        <v>415000</v>
      </c>
      <c r="H83" s="1557">
        <f>'VIDEO REQUEST FORM'!M34</f>
        <v>515000</v>
      </c>
      <c r="I83" s="1556"/>
    </row>
    <row r="84" spans="1:9">
      <c r="A84" s="52"/>
      <c r="B84" s="160" t="s">
        <v>31906</v>
      </c>
      <c r="C84" s="1555"/>
      <c r="D84" s="1850"/>
      <c r="E84" s="1850"/>
      <c r="F84" s="1850">
        <f>[5]SUMMARY!$H$92</f>
        <v>195000</v>
      </c>
      <c r="G84" s="1850"/>
      <c r="H84" s="1850"/>
      <c r="I84" s="1556"/>
    </row>
    <row r="85" spans="1:9" ht="19.5" thickBot="1">
      <c r="A85" s="52"/>
      <c r="B85" s="160" t="s">
        <v>31905</v>
      </c>
      <c r="C85" s="1555"/>
      <c r="D85" s="1850"/>
      <c r="E85" s="1850"/>
      <c r="F85" s="1850">
        <f>[5]SUMMARY!$H$93</f>
        <v>208000</v>
      </c>
      <c r="G85" s="1557">
        <f>'[6]MOCK-EXAM'!$P$165</f>
        <v>124000</v>
      </c>
      <c r="H85" s="1557">
        <f>'MOCK-EXAM'!Q164</f>
        <v>470000</v>
      </c>
      <c r="I85" s="1556"/>
    </row>
    <row r="86" spans="1:9" ht="19.5" thickBot="1">
      <c r="A86" s="52"/>
      <c r="B86" s="161" t="s">
        <v>6793</v>
      </c>
      <c r="C86" s="650">
        <v>800800</v>
      </c>
      <c r="D86" s="364"/>
      <c r="E86" s="364"/>
      <c r="F86" s="364"/>
      <c r="G86" s="452"/>
      <c r="H86" s="452"/>
      <c r="I86" s="385"/>
    </row>
    <row r="87" spans="1:9" ht="19.5" thickBot="1">
      <c r="A87" s="52"/>
      <c r="B87" s="167" t="s">
        <v>28231</v>
      </c>
      <c r="C87" s="1648"/>
      <c r="D87" s="1648">
        <f>[3]SUMMARY!$H$76</f>
        <v>400500</v>
      </c>
      <c r="E87" s="1648">
        <f>[4]SUMMARY!$H$91</f>
        <v>-357750</v>
      </c>
      <c r="F87" s="1648">
        <f>[5]SUMMARY!$H$95</f>
        <v>395500</v>
      </c>
      <c r="G87" s="1648">
        <f>[5]SUMMARY!$H$95</f>
        <v>395500</v>
      </c>
      <c r="H87" s="1648">
        <f>'STANDARD CLASS'!U649+'INTENSIVE CLASS'!S216+'DIP IN IFRS'!L62+'OBU FEE'!M39+' REVISION'!R120</f>
        <v>462000</v>
      </c>
      <c r="I87" s="1556"/>
    </row>
    <row r="88" spans="1:9" ht="19.5" thickBot="1">
      <c r="A88" s="52"/>
      <c r="B88" s="167" t="s">
        <v>19342</v>
      </c>
      <c r="C88" s="420"/>
      <c r="D88" s="421">
        <f>[3]SUMMARY!$H$77</f>
        <v>0</v>
      </c>
      <c r="E88" s="421">
        <f>[3]SUMMARY!$H$77</f>
        <v>0</v>
      </c>
      <c r="F88" s="421">
        <f>[3]SUMMARY!$H$77</f>
        <v>0</v>
      </c>
      <c r="G88" s="643">
        <f>'CFA STUDENTS LIST'!I35</f>
        <v>0</v>
      </c>
      <c r="H88" s="643">
        <f>'CFA STUDENTS LIST'!J35</f>
        <v>0</v>
      </c>
      <c r="I88" s="383">
        <f t="shared" si="7"/>
        <v>0</v>
      </c>
    </row>
    <row r="89" spans="1:9" ht="22.5">
      <c r="A89" s="52"/>
      <c r="B89" s="651" t="s">
        <v>3166</v>
      </c>
      <c r="C89" s="670">
        <f>C79+C80+C81+C82-C72+C88</f>
        <v>28729360</v>
      </c>
      <c r="D89" s="176">
        <f>[3]SUMMARY!$H$78</f>
        <v>28883000</v>
      </c>
      <c r="E89" s="176">
        <f>[4]SUMMARY!$H$93</f>
        <v>28977217.300000001</v>
      </c>
      <c r="F89" s="176">
        <f>[5]SUMMARY!$H$97</f>
        <v>31463000</v>
      </c>
      <c r="G89" s="176">
        <f>G79+G80+G81+G82-G72+G88+G83-G87+G84+G85</f>
        <v>37745104.600000001</v>
      </c>
      <c r="H89" s="176">
        <f>H79+H80+H81+H82-H72+H88+H83-H87+H84+H85</f>
        <v>40318791.189999998</v>
      </c>
      <c r="I89" s="642">
        <f t="shared" si="7"/>
        <v>2573686.5899999961</v>
      </c>
    </row>
    <row r="90" spans="1:9">
      <c r="A90" s="52"/>
      <c r="B90" s="52"/>
      <c r="C90" s="166"/>
      <c r="D90" s="166"/>
      <c r="E90" s="168"/>
      <c r="F90" s="361"/>
      <c r="G90" s="361"/>
      <c r="H90" s="169"/>
      <c r="I90" s="361"/>
    </row>
    <row r="91" spans="1:9">
      <c r="A91" s="133"/>
      <c r="B91" s="133"/>
      <c r="C91" s="133"/>
      <c r="D91" s="133"/>
      <c r="E91" s="133"/>
      <c r="F91" s="362" t="s">
        <v>28750</v>
      </c>
      <c r="G91" s="362" t="s">
        <v>28750</v>
      </c>
      <c r="H91" s="133"/>
      <c r="I91" s="362"/>
    </row>
    <row r="92" spans="1:9">
      <c r="A92" s="133"/>
      <c r="B92" s="133" t="s">
        <v>3166</v>
      </c>
      <c r="C92" s="720">
        <f>G89</f>
        <v>37745104.600000001</v>
      </c>
      <c r="D92" s="133"/>
      <c r="E92" s="133"/>
      <c r="F92" s="362" t="s">
        <v>28744</v>
      </c>
      <c r="G92" s="362" t="s">
        <v>28744</v>
      </c>
      <c r="H92" s="720" t="s">
        <v>28746</v>
      </c>
      <c r="I92" s="362"/>
    </row>
    <row r="93" spans="1:9">
      <c r="A93" s="133"/>
      <c r="B93" s="133" t="s">
        <v>28230</v>
      </c>
      <c r="C93" s="720">
        <f>G72</f>
        <v>2124500</v>
      </c>
      <c r="D93" s="133"/>
      <c r="E93" s="133"/>
      <c r="F93" s="362" t="s">
        <v>28745</v>
      </c>
      <c r="G93" s="362" t="s">
        <v>28745</v>
      </c>
      <c r="H93" s="720" t="s">
        <v>28747</v>
      </c>
      <c r="I93" s="362">
        <v>3</v>
      </c>
    </row>
    <row r="94" spans="1:9">
      <c r="A94" s="133"/>
      <c r="B94" s="133"/>
      <c r="C94" s="720">
        <f>C92+C93</f>
        <v>39869604.600000001</v>
      </c>
      <c r="D94" s="133"/>
      <c r="E94" s="133"/>
      <c r="F94" s="362" t="s">
        <v>28748</v>
      </c>
      <c r="G94" s="362" t="s">
        <v>28748</v>
      </c>
      <c r="H94" s="720"/>
      <c r="I94" s="362"/>
    </row>
    <row r="95" spans="1:9">
      <c r="A95" s="133"/>
      <c r="B95" s="133" t="s">
        <v>28216</v>
      </c>
      <c r="C95" s="1650">
        <f>C94-G66</f>
        <v>-527133.39999999851</v>
      </c>
      <c r="D95" s="133"/>
      <c r="E95" s="133"/>
      <c r="F95" s="362" t="s">
        <v>28749</v>
      </c>
      <c r="G95" s="362" t="s">
        <v>28749</v>
      </c>
      <c r="H95" s="133"/>
      <c r="I95" s="362"/>
    </row>
    <row r="96" spans="1:9">
      <c r="A96" s="133"/>
      <c r="B96" s="133"/>
      <c r="C96" s="133"/>
      <c r="D96" s="133"/>
      <c r="E96" s="133"/>
      <c r="F96" s="133"/>
      <c r="G96" s="362"/>
      <c r="H96" s="133"/>
      <c r="I96" s="362"/>
    </row>
    <row r="237" spans="3:4">
      <c r="C237" s="132" t="s">
        <v>5241</v>
      </c>
      <c r="D237" s="132" t="s">
        <v>5828</v>
      </c>
    </row>
  </sheetData>
  <mergeCells count="7">
    <mergeCell ref="A3:XFD4"/>
    <mergeCell ref="A2:XFD2"/>
    <mergeCell ref="B69:I69"/>
    <mergeCell ref="B37:I37"/>
    <mergeCell ref="A19:XFD20"/>
    <mergeCell ref="A27:XFD28"/>
    <mergeCell ref="A11:S12"/>
  </mergeCells>
  <pageMargins left="0.7" right="0.7" top="0.75" bottom="0.75" header="0.3" footer="0.3"/>
  <pageSetup scale="25"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O26"/>
  <sheetViews>
    <sheetView workbookViewId="0">
      <selection activeCell="J17" sqref="J17"/>
    </sheetView>
  </sheetViews>
  <sheetFormatPr defaultRowHeight="15"/>
  <cols>
    <col min="1" max="1" width="25.5703125" customWidth="1"/>
    <col min="2" max="2" width="22" customWidth="1"/>
    <col min="3" max="4" width="26.85546875" hidden="1" customWidth="1"/>
    <col min="5" max="5" width="13.5703125" customWidth="1"/>
    <col min="6" max="9" width="11.85546875" customWidth="1"/>
    <col min="10" max="10" width="16.28515625" customWidth="1"/>
    <col min="11" max="11" width="13" customWidth="1"/>
  </cols>
  <sheetData>
    <row r="1" spans="1:15" ht="15.75" thickBot="1"/>
    <row r="2" spans="1:15" s="550" customFormat="1" ht="59.45" customHeight="1">
      <c r="A2" s="2024" t="s">
        <v>28228</v>
      </c>
      <c r="B2" s="2023" t="s">
        <v>30773</v>
      </c>
      <c r="C2" s="2023" t="s">
        <v>30772</v>
      </c>
      <c r="D2" s="2023" t="s">
        <v>30771</v>
      </c>
      <c r="E2" s="2022" t="s">
        <v>30770</v>
      </c>
      <c r="F2" s="2022" t="s">
        <v>1868</v>
      </c>
      <c r="G2" s="2022" t="s">
        <v>28210</v>
      </c>
      <c r="H2" s="2022" t="s">
        <v>1871</v>
      </c>
      <c r="I2" s="2022" t="s">
        <v>3026</v>
      </c>
      <c r="J2" s="2022" t="s">
        <v>28211</v>
      </c>
      <c r="K2" s="2022" t="s">
        <v>30770</v>
      </c>
    </row>
    <row r="3" spans="1:15">
      <c r="A3" s="100" t="s">
        <v>28208</v>
      </c>
      <c r="B3" s="2020">
        <f>'[9]ZENITH CON'!$K$40</f>
        <v>25138588</v>
      </c>
      <c r="C3" s="2020"/>
      <c r="D3" s="2020"/>
      <c r="E3" s="2020">
        <f>'STANDARD CLASS'!R649</f>
        <v>30233277.189999998</v>
      </c>
      <c r="F3" s="2020">
        <f>'STANDARD CLASS'!S649</f>
        <v>0</v>
      </c>
      <c r="G3" s="2020">
        <f>'STANDARD CLASS'!T649</f>
        <v>897750</v>
      </c>
      <c r="H3" s="2021">
        <f>'STANDARD CLASS'!U649</f>
        <v>414500</v>
      </c>
      <c r="I3" s="2021">
        <f>'STANDARD CLASS'!V649</f>
        <v>505000</v>
      </c>
      <c r="J3" s="2020">
        <f>'STANDARD CLASS'!W649</f>
        <v>58250</v>
      </c>
      <c r="K3" s="2020">
        <f>B3-E3</f>
        <v>-5094689.1899999976</v>
      </c>
    </row>
    <row r="4" spans="1:15">
      <c r="A4" s="100" t="s">
        <v>28212</v>
      </c>
      <c r="B4" s="2020">
        <f>'[9]ZENITH CON'!$K$34</f>
        <v>3895000</v>
      </c>
      <c r="C4" s="2020"/>
      <c r="D4" s="2020"/>
      <c r="E4" s="2020">
        <f>'INTENSIVE CLASS'!P216</f>
        <v>5170000</v>
      </c>
      <c r="F4" s="2020">
        <f>'[10]INTENSIVE CLASS'!Q174</f>
        <v>0</v>
      </c>
      <c r="G4" s="2020">
        <f>'INTENSIVE CLASS'!R216</f>
        <v>79000</v>
      </c>
      <c r="H4" s="2021">
        <f>'INTENSIVE CLASS'!S216</f>
        <v>0</v>
      </c>
      <c r="I4" s="2021">
        <f>'INTENSIVE CLASS'!T216</f>
        <v>50000</v>
      </c>
      <c r="J4" s="2020">
        <f>'INTENSIVE CLASS'!U216</f>
        <v>50000</v>
      </c>
      <c r="K4" s="2020">
        <f t="shared" ref="K4:K11" si="0">B4-E4</f>
        <v>-1275000</v>
      </c>
    </row>
    <row r="5" spans="1:15">
      <c r="A5" s="100" t="s">
        <v>28213</v>
      </c>
      <c r="B5" s="2020">
        <f>'[9]ZENITH CON'!$K$33</f>
        <v>710000</v>
      </c>
      <c r="C5" s="2020"/>
      <c r="D5" s="2020"/>
      <c r="E5" s="2020">
        <f>'DIP IN IFRS'!J62</f>
        <v>875000</v>
      </c>
      <c r="F5" s="2020">
        <v>0</v>
      </c>
      <c r="G5" s="2020">
        <f>'DIP IN IFRS'!K62</f>
        <v>0</v>
      </c>
      <c r="H5" s="2021">
        <f>'DIP IN IFRS'!L62</f>
        <v>15000</v>
      </c>
      <c r="I5" s="2021">
        <f>'DIP IN IFRS'!M62</f>
        <v>0</v>
      </c>
      <c r="J5" s="2020"/>
      <c r="K5" s="2020">
        <f t="shared" si="0"/>
        <v>-165000</v>
      </c>
    </row>
    <row r="6" spans="1:15">
      <c r="A6" s="100" t="s">
        <v>28214</v>
      </c>
      <c r="B6" s="2020"/>
      <c r="C6" s="2020"/>
      <c r="D6" s="2020"/>
      <c r="E6" s="2020">
        <f>'WEEKDAY OCTOBER 2023'!P30</f>
        <v>0</v>
      </c>
      <c r="F6" s="2020">
        <v>0</v>
      </c>
      <c r="G6" s="2020">
        <f>'WEEKDAY OCTOBER 2023'!Q30</f>
        <v>0</v>
      </c>
      <c r="H6" s="2021">
        <v>0</v>
      </c>
      <c r="I6" s="2021"/>
      <c r="J6" s="2020">
        <v>0</v>
      </c>
      <c r="K6" s="2020">
        <f t="shared" si="0"/>
        <v>0</v>
      </c>
    </row>
    <row r="7" spans="1:15">
      <c r="A7" s="100" t="s">
        <v>45</v>
      </c>
      <c r="B7" s="2020">
        <f>'[9]ZENITH CON'!$K$36</f>
        <v>1327500</v>
      </c>
      <c r="C7" s="2020"/>
      <c r="D7" s="2020"/>
      <c r="E7" s="2020">
        <f>'OBU FEE'!K39</f>
        <v>1237500</v>
      </c>
      <c r="F7" s="2020">
        <v>0</v>
      </c>
      <c r="G7" s="2020">
        <f>'OBU FEE'!L39</f>
        <v>135000</v>
      </c>
      <c r="H7" s="2021">
        <f>'OBU FEE'!M39</f>
        <v>22500</v>
      </c>
      <c r="I7" s="2021"/>
      <c r="J7" s="2020">
        <f>'OBU FEE'!O39</f>
        <v>0</v>
      </c>
      <c r="K7" s="2020">
        <f t="shared" si="0"/>
        <v>90000</v>
      </c>
      <c r="O7" s="2014">
        <f>B3-E3</f>
        <v>-5094689.1899999976</v>
      </c>
    </row>
    <row r="8" spans="1:15">
      <c r="A8" s="100" t="s">
        <v>28215</v>
      </c>
      <c r="B8" s="2020">
        <f>'[9]ZENITH CON'!$K$43</f>
        <v>280000</v>
      </c>
      <c r="C8" s="2020"/>
      <c r="D8" s="2020"/>
      <c r="E8" s="2020">
        <f>'VIDEO REQUEST FORM'!M34</f>
        <v>515000</v>
      </c>
      <c r="F8" s="2020">
        <v>0</v>
      </c>
      <c r="G8" s="2020">
        <v>0</v>
      </c>
      <c r="H8" s="2021">
        <v>0</v>
      </c>
      <c r="I8" s="2021"/>
      <c r="J8" s="2020">
        <v>0</v>
      </c>
      <c r="K8" s="2020">
        <f t="shared" si="0"/>
        <v>-235000</v>
      </c>
    </row>
    <row r="9" spans="1:15">
      <c r="A9" s="100" t="s">
        <v>30469</v>
      </c>
      <c r="B9" s="2020">
        <f>'[9]ZENITH CON'!$K$39</f>
        <v>2541016.6</v>
      </c>
      <c r="C9" s="2020"/>
      <c r="D9" s="2020"/>
      <c r="E9" s="2020">
        <f>' REVISION'!O120</f>
        <v>2280014</v>
      </c>
      <c r="F9" s="2020">
        <v>0</v>
      </c>
      <c r="G9" s="2020">
        <f>' REVISION'!Q120</f>
        <v>20000</v>
      </c>
      <c r="H9" s="2021">
        <f>' REVISION'!R120</f>
        <v>10000</v>
      </c>
      <c r="I9" s="2021">
        <f>' REVISION'!S120</f>
        <v>0</v>
      </c>
      <c r="J9" s="2020">
        <f>' REVISION'!T120</f>
        <v>0</v>
      </c>
      <c r="K9" s="2020">
        <f t="shared" si="0"/>
        <v>261002.60000000009</v>
      </c>
    </row>
    <row r="10" spans="1:15">
      <c r="A10" s="399" t="s">
        <v>32935</v>
      </c>
      <c r="B10" s="2019">
        <f>'[9]ZENITH CON'!$K$35</f>
        <v>124000</v>
      </c>
      <c r="C10" s="2019"/>
      <c r="D10" s="2019"/>
      <c r="E10" s="2019">
        <f>'MOCK-EXAM'!Q164</f>
        <v>470000</v>
      </c>
      <c r="F10" s="2020">
        <v>0</v>
      </c>
      <c r="G10" s="2020">
        <v>0</v>
      </c>
      <c r="H10" s="2021">
        <f>' REVISION'!R122</f>
        <v>0</v>
      </c>
      <c r="I10" s="2021">
        <f>'INTENSIVE CLASS'!T222</f>
        <v>5269000</v>
      </c>
      <c r="J10" s="2020">
        <f>' REVISION'!T122</f>
        <v>0</v>
      </c>
      <c r="K10" s="2020">
        <f t="shared" si="0"/>
        <v>-346000</v>
      </c>
    </row>
    <row r="11" spans="1:15" ht="15.75" thickBot="1">
      <c r="A11" s="399"/>
      <c r="B11" s="2019"/>
      <c r="C11" s="2019"/>
      <c r="D11" s="2019"/>
      <c r="E11" s="2019">
        <f>'MOCK-EXAM'!Q165</f>
        <v>0</v>
      </c>
      <c r="F11" s="2020">
        <v>0</v>
      </c>
      <c r="G11" s="2020">
        <v>0</v>
      </c>
      <c r="H11" s="2021">
        <f>' REVISION'!R123</f>
        <v>0</v>
      </c>
      <c r="I11" s="2021">
        <f>'INTENSIVE CLASS'!T223</f>
        <v>0</v>
      </c>
      <c r="J11" s="2020">
        <f>' REVISION'!T123</f>
        <v>0</v>
      </c>
      <c r="K11" s="2020">
        <f t="shared" si="0"/>
        <v>0</v>
      </c>
    </row>
    <row r="12" spans="1:15" ht="15.75" thickBot="1">
      <c r="A12" s="1645" t="s">
        <v>6</v>
      </c>
      <c r="B12" s="2018">
        <f>SUM(B3:B11)</f>
        <v>34016104.600000001</v>
      </c>
      <c r="C12" s="2018"/>
      <c r="D12" s="2018"/>
      <c r="E12" s="2018">
        <f t="shared" ref="E12:K12" si="1">SUM(E3:E11)</f>
        <v>40780791.189999998</v>
      </c>
      <c r="F12" s="2018">
        <f t="shared" si="1"/>
        <v>0</v>
      </c>
      <c r="G12" s="2018">
        <f t="shared" si="1"/>
        <v>1131750</v>
      </c>
      <c r="H12" s="2018">
        <f t="shared" si="1"/>
        <v>462000</v>
      </c>
      <c r="I12" s="2018">
        <f t="shared" si="1"/>
        <v>5824000</v>
      </c>
      <c r="J12" s="2018">
        <f t="shared" si="1"/>
        <v>108250</v>
      </c>
      <c r="K12" s="2018">
        <f t="shared" si="1"/>
        <v>-6764686.589999998</v>
      </c>
    </row>
    <row r="13" spans="1:15">
      <c r="A13" s="2016" t="s">
        <v>30769</v>
      </c>
      <c r="B13" s="2017"/>
      <c r="C13" s="2017"/>
      <c r="D13" s="2017"/>
      <c r="E13" s="1550"/>
    </row>
    <row r="14" spans="1:15">
      <c r="A14" s="2016" t="s">
        <v>30768</v>
      </c>
      <c r="B14" s="2017"/>
      <c r="C14" s="48"/>
      <c r="D14" s="48"/>
      <c r="E14" s="2014">
        <f>-H12</f>
        <v>-462000</v>
      </c>
    </row>
    <row r="15" spans="1:15">
      <c r="A15" s="2016"/>
      <c r="B15" s="2015">
        <f>SUM(B12:B14)</f>
        <v>34016104.600000001</v>
      </c>
      <c r="C15" s="48"/>
      <c r="D15" s="48"/>
      <c r="E15" s="2014">
        <f>E12+E14+E13</f>
        <v>40318791.189999998</v>
      </c>
      <c r="G15" s="2014"/>
    </row>
    <row r="16" spans="1:15">
      <c r="B16" s="603"/>
      <c r="C16" s="603"/>
      <c r="D16" s="603"/>
    </row>
    <row r="17" spans="2:11">
      <c r="B17" s="603" t="s">
        <v>30767</v>
      </c>
      <c r="C17" s="603"/>
      <c r="D17" s="603"/>
      <c r="E17" s="2014">
        <f>B15-E15</f>
        <v>-6302686.5899999961</v>
      </c>
    </row>
    <row r="18" spans="2:11">
      <c r="B18" s="603"/>
      <c r="C18" s="603"/>
      <c r="D18" s="603"/>
    </row>
    <row r="19" spans="2:11">
      <c r="B19" s="603"/>
      <c r="C19" s="603"/>
      <c r="D19" s="603"/>
    </row>
    <row r="20" spans="2:11">
      <c r="K20" s="603"/>
    </row>
    <row r="21" spans="2:11">
      <c r="K21" s="48"/>
    </row>
    <row r="22" spans="2:11">
      <c r="K22" s="48"/>
    </row>
    <row r="24" spans="2:11">
      <c r="E24" s="603"/>
    </row>
    <row r="25" spans="2:11">
      <c r="E25" s="54"/>
    </row>
    <row r="26" spans="2:11">
      <c r="E26" s="603"/>
    </row>
  </sheetData>
  <autoFilter ref="K1:K26" xr:uid="{00000000-0009-0000-0000-000019000000}"/>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J27"/>
  <sheetViews>
    <sheetView workbookViewId="0">
      <pane ySplit="1" topLeftCell="A2" activePane="bottomLeft" state="frozen"/>
      <selection pane="bottomLeft" activeCell="F21" sqref="F21"/>
    </sheetView>
  </sheetViews>
  <sheetFormatPr defaultRowHeight="15"/>
  <cols>
    <col min="1" max="1" width="18.85546875" customWidth="1"/>
    <col min="2" max="2" width="14.140625" customWidth="1"/>
    <col min="3" max="7" width="11.85546875" customWidth="1"/>
    <col min="8" max="8" width="20.7109375" customWidth="1"/>
    <col min="9" max="9" width="12.85546875" customWidth="1"/>
    <col min="10" max="10" width="13.7109375" customWidth="1"/>
  </cols>
  <sheetData>
    <row r="1" spans="1:10" ht="15.75" thickBot="1">
      <c r="A1" s="1641" t="s">
        <v>28228</v>
      </c>
      <c r="B1" s="1642" t="s">
        <v>6</v>
      </c>
      <c r="C1" s="1642" t="s">
        <v>28209</v>
      </c>
      <c r="D1" s="1642" t="s">
        <v>1868</v>
      </c>
      <c r="E1" s="1642" t="s">
        <v>28210</v>
      </c>
      <c r="F1" s="2837" t="s">
        <v>3295</v>
      </c>
      <c r="G1" s="1642" t="s">
        <v>28211</v>
      </c>
      <c r="H1" s="1643" t="s">
        <v>34852</v>
      </c>
      <c r="I1" s="2837" t="s">
        <v>34853</v>
      </c>
      <c r="J1" s="2838"/>
    </row>
    <row r="2" spans="1:10">
      <c r="A2" s="90" t="s">
        <v>28208</v>
      </c>
      <c r="B2" s="90">
        <f>'STANDARD CLASS'!Q649</f>
        <v>31296000</v>
      </c>
      <c r="C2" s="90">
        <f>'STANDARD CLASS'!R649</f>
        <v>30233277.189999998</v>
      </c>
      <c r="D2" s="90">
        <f>'STANDARD CLASS'!S649</f>
        <v>0</v>
      </c>
      <c r="E2" s="90">
        <f>'STANDARD CLASS'!T649</f>
        <v>897750</v>
      </c>
      <c r="F2" s="2840">
        <f>'STANDARD CLASS'!X649</f>
        <v>351777.19</v>
      </c>
      <c r="G2" s="90">
        <f>'STANDARD CLASS'!W649</f>
        <v>58250</v>
      </c>
      <c r="H2" s="90">
        <f>'STANDARD CLASS'!V649</f>
        <v>505000</v>
      </c>
      <c r="I2">
        <f>B2-C2-D2-E2+F2-G2-H2</f>
        <v>-46499.999999997613</v>
      </c>
    </row>
    <row r="3" spans="1:10">
      <c r="A3" s="1649" t="s">
        <v>28233</v>
      </c>
      <c r="B3" s="1649">
        <f>'SPONSORED STUDENTS'!N61</f>
        <v>932250</v>
      </c>
      <c r="C3" s="1649">
        <f>'SPONSORED STUDENTS'!N61</f>
        <v>932250</v>
      </c>
      <c r="D3" s="1649">
        <v>0</v>
      </c>
      <c r="E3" s="1649">
        <v>0</v>
      </c>
      <c r="F3" s="2840">
        <v>0</v>
      </c>
      <c r="G3" s="1649"/>
      <c r="H3" s="1649">
        <v>0</v>
      </c>
      <c r="I3">
        <f t="shared" ref="I3:I10" si="0">B3-C3-D3-E3+F3-G3-H3</f>
        <v>0</v>
      </c>
    </row>
    <row r="4" spans="1:10">
      <c r="A4" s="100" t="s">
        <v>28212</v>
      </c>
      <c r="B4" s="100">
        <f>'INTENSIVE CLASS'!O216</f>
        <v>5269000</v>
      </c>
      <c r="C4" s="100">
        <f>'INTENSIVE CLASS'!P216</f>
        <v>5170000</v>
      </c>
      <c r="D4" s="100">
        <f>'INTENSIVE CLASS'!Q216</f>
        <v>0</v>
      </c>
      <c r="E4" s="100">
        <f>'INTENSIVE CLASS'!R216</f>
        <v>79000</v>
      </c>
      <c r="F4" s="2841">
        <f>'INTENSIVE CLASS'!V216</f>
        <v>80000</v>
      </c>
      <c r="G4" s="100">
        <f>'INTENSIVE CLASS'!U216</f>
        <v>50000</v>
      </c>
      <c r="H4" s="100">
        <f>'INTENSIVE CLASS'!T216</f>
        <v>50000</v>
      </c>
      <c r="I4">
        <f t="shared" si="0"/>
        <v>0</v>
      </c>
    </row>
    <row r="5" spans="1:10">
      <c r="A5" s="100" t="s">
        <v>28213</v>
      </c>
      <c r="B5" s="100">
        <f>'DIP IN IFRS'!I62</f>
        <v>985000</v>
      </c>
      <c r="C5" s="100">
        <f>'DIP IN IFRS'!J62</f>
        <v>875000</v>
      </c>
      <c r="D5" s="100">
        <v>0</v>
      </c>
      <c r="E5" s="100">
        <f>'DIP IN IFRS'!K62</f>
        <v>0</v>
      </c>
      <c r="F5" s="2841">
        <v>0</v>
      </c>
      <c r="G5" s="100">
        <f>'DIP IN IFRS'!N62</f>
        <v>0</v>
      </c>
      <c r="H5" s="100">
        <f>'DIP IN IFRS'!M62</f>
        <v>0</v>
      </c>
      <c r="I5">
        <f t="shared" si="0"/>
        <v>110000</v>
      </c>
    </row>
    <row r="6" spans="1:10">
      <c r="A6" s="100" t="s">
        <v>1868</v>
      </c>
      <c r="B6" s="100"/>
      <c r="C6" s="100"/>
      <c r="D6" s="100"/>
      <c r="E6" s="100"/>
      <c r="F6" s="2841"/>
      <c r="G6" s="100"/>
      <c r="H6" s="100"/>
    </row>
    <row r="7" spans="1:10">
      <c r="A7" s="100" t="s">
        <v>32935</v>
      </c>
      <c r="B7" s="100">
        <f>'MOCK-EXAM'!P164</f>
        <v>470000</v>
      </c>
      <c r="C7" s="100">
        <f>'MOCK-EXAM'!Q164</f>
        <v>470000</v>
      </c>
      <c r="D7" s="100">
        <v>0</v>
      </c>
      <c r="E7" s="100">
        <v>0</v>
      </c>
      <c r="F7" s="2841">
        <v>0</v>
      </c>
      <c r="G7" s="100">
        <v>0</v>
      </c>
      <c r="H7" s="100">
        <v>0</v>
      </c>
      <c r="I7">
        <f t="shared" si="0"/>
        <v>0</v>
      </c>
    </row>
    <row r="8" spans="1:10">
      <c r="A8" s="100" t="s">
        <v>30469</v>
      </c>
      <c r="B8" s="100">
        <f>' REVISION'!N120</f>
        <v>2300000</v>
      </c>
      <c r="C8" s="100">
        <f>' REVISION'!O120</f>
        <v>2280014</v>
      </c>
      <c r="D8" s="100">
        <f>' REVISION'!P120</f>
        <v>0</v>
      </c>
      <c r="E8" s="100">
        <f>' REVISION'!Q120</f>
        <v>20000</v>
      </c>
      <c r="F8" s="2841">
        <v>0</v>
      </c>
      <c r="G8" s="100">
        <f>' REVISION'!T120</f>
        <v>0</v>
      </c>
      <c r="H8" s="100">
        <f>' REVISION'!S120</f>
        <v>0</v>
      </c>
    </row>
    <row r="9" spans="1:10">
      <c r="A9" s="100" t="s">
        <v>45</v>
      </c>
      <c r="B9" s="100">
        <f>'OBU FEE'!J39</f>
        <v>1440000</v>
      </c>
      <c r="C9" s="100">
        <f>'OBU FEE'!K39</f>
        <v>1237500</v>
      </c>
      <c r="D9" s="100">
        <v>0</v>
      </c>
      <c r="E9" s="100">
        <f>'OBU FEE'!L39</f>
        <v>135000</v>
      </c>
      <c r="F9" s="2841">
        <v>0</v>
      </c>
      <c r="G9" s="100">
        <f>'OBU FEE'!O39</f>
        <v>0</v>
      </c>
      <c r="H9" s="100">
        <v>0</v>
      </c>
      <c r="I9">
        <f t="shared" si="0"/>
        <v>67500</v>
      </c>
    </row>
    <row r="10" spans="1:10" ht="15.75" thickBot="1">
      <c r="A10" s="399" t="s">
        <v>28215</v>
      </c>
      <c r="B10" s="1644">
        <f>'VIDEO REQUEST FORM'!L34</f>
        <v>515000</v>
      </c>
      <c r="C10" s="399">
        <f>'VIDEO REQUEST FORM'!M34</f>
        <v>515000</v>
      </c>
      <c r="D10" s="399">
        <v>0</v>
      </c>
      <c r="E10" s="399">
        <v>0</v>
      </c>
      <c r="F10" s="2842">
        <v>0</v>
      </c>
      <c r="G10" s="399">
        <v>0</v>
      </c>
      <c r="H10" s="399">
        <v>0</v>
      </c>
      <c r="I10">
        <f t="shared" si="0"/>
        <v>0</v>
      </c>
    </row>
    <row r="11" spans="1:10" ht="15.75" thickBot="1">
      <c r="A11" s="1645" t="s">
        <v>6</v>
      </c>
      <c r="B11" s="1646">
        <f t="shared" ref="B11:I11" si="1">SUM(B2:B10)</f>
        <v>43207250</v>
      </c>
      <c r="C11" s="1646">
        <f t="shared" si="1"/>
        <v>41713041.189999998</v>
      </c>
      <c r="D11" s="1646">
        <f t="shared" si="1"/>
        <v>0</v>
      </c>
      <c r="E11" s="1646">
        <f t="shared" si="1"/>
        <v>1131750</v>
      </c>
      <c r="F11" s="2839">
        <f t="shared" si="1"/>
        <v>431777.19</v>
      </c>
      <c r="G11" s="1646">
        <f t="shared" si="1"/>
        <v>108250</v>
      </c>
      <c r="H11" s="1647">
        <f t="shared" si="1"/>
        <v>555000</v>
      </c>
      <c r="I11" s="1647">
        <f t="shared" si="1"/>
        <v>131000.00000000239</v>
      </c>
    </row>
    <row r="13" spans="1:10">
      <c r="A13" t="s">
        <v>28227</v>
      </c>
      <c r="B13" s="48">
        <f>B11</f>
        <v>43207250</v>
      </c>
      <c r="C13">
        <f>B11</f>
        <v>43207250</v>
      </c>
    </row>
    <row r="14" spans="1:10">
      <c r="A14" t="s">
        <v>28223</v>
      </c>
      <c r="B14" s="48"/>
    </row>
    <row r="15" spans="1:10">
      <c r="A15" t="s">
        <v>28221</v>
      </c>
      <c r="B15" s="603">
        <f>D2</f>
        <v>0</v>
      </c>
    </row>
    <row r="16" spans="1:10">
      <c r="A16" t="s">
        <v>27898</v>
      </c>
      <c r="B16" s="603">
        <f>E11</f>
        <v>1131750</v>
      </c>
      <c r="H16">
        <f>C11</f>
        <v>41713041.189999998</v>
      </c>
    </row>
    <row r="17" spans="1:8">
      <c r="A17" t="s">
        <v>28222</v>
      </c>
      <c r="B17" s="603">
        <f>G11</f>
        <v>108250</v>
      </c>
      <c r="H17">
        <f>C19</f>
        <v>1795000</v>
      </c>
    </row>
    <row r="18" spans="1:8">
      <c r="A18" t="s">
        <v>3022</v>
      </c>
      <c r="B18" s="603">
        <f>H11</f>
        <v>555000</v>
      </c>
      <c r="H18">
        <f>H16+H17</f>
        <v>43508041.189999998</v>
      </c>
    </row>
    <row r="19" spans="1:8">
      <c r="A19" t="s">
        <v>28224</v>
      </c>
      <c r="C19" s="603">
        <f>B15+B16+B17+B18</f>
        <v>1795000</v>
      </c>
    </row>
    <row r="20" spans="1:8">
      <c r="A20" t="s">
        <v>28218</v>
      </c>
      <c r="C20" s="1640">
        <f>C13-C19</f>
        <v>41412250</v>
      </c>
    </row>
    <row r="21" spans="1:8">
      <c r="C21" s="48"/>
    </row>
    <row r="22" spans="1:8">
      <c r="A22" t="s">
        <v>28219</v>
      </c>
      <c r="D22">
        <f>C11</f>
        <v>41713041.189999998</v>
      </c>
    </row>
    <row r="23" spans="1:8">
      <c r="A23" t="s">
        <v>28225</v>
      </c>
      <c r="D23" s="603">
        <f>C20</f>
        <v>41412250</v>
      </c>
    </row>
    <row r="24" spans="1:8">
      <c r="A24" t="s">
        <v>28226</v>
      </c>
      <c r="D24" s="54">
        <f>D22-D23</f>
        <v>300791.18999999762</v>
      </c>
    </row>
    <row r="25" spans="1:8">
      <c r="A25" t="s">
        <v>28220</v>
      </c>
      <c r="D25" s="603">
        <f>F11</f>
        <v>431777.19</v>
      </c>
    </row>
    <row r="26" spans="1:8" ht="15.75" thickBot="1">
      <c r="A26" t="s">
        <v>28232</v>
      </c>
      <c r="D26" s="1553">
        <f>D24-D25</f>
        <v>-130986.00000000239</v>
      </c>
      <c r="F26">
        <f>E23-E25</f>
        <v>0</v>
      </c>
    </row>
    <row r="27" spans="1:8" ht="15.75" thickTop="1"/>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12</vt:i4>
      </vt:variant>
    </vt:vector>
  </HeadingPairs>
  <TitlesOfParts>
    <vt:vector size="39" baseType="lpstr">
      <vt:lpstr>STUDENT DATABASE</vt:lpstr>
      <vt:lpstr>paid up referrals</vt:lpstr>
      <vt:lpstr>RECONCILED ONLINE REG CFA LIST</vt:lpstr>
      <vt:lpstr>CFA STUDENTS LIST</vt:lpstr>
      <vt:lpstr>ZENITH BANK CBE (2)</vt:lpstr>
      <vt:lpstr>GTBANK  (2)</vt:lpstr>
      <vt:lpstr> ZENITH BANK MAIN (2)</vt:lpstr>
      <vt:lpstr>DOWNLOADED LIST</vt:lpstr>
      <vt:lpstr>STANDARD CLASS</vt:lpstr>
      <vt:lpstr>INTENSIVE CLASS</vt:lpstr>
      <vt:lpstr>SPONSORED STUDENTS</vt:lpstr>
      <vt:lpstr>DIP IN IFRS</vt:lpstr>
      <vt:lpstr>OBU FEE</vt:lpstr>
      <vt:lpstr>MOCK-EXAM</vt:lpstr>
      <vt:lpstr>WEEKDAY OCTOBER 2023</vt:lpstr>
      <vt:lpstr>VIDEO REQUEST FORM</vt:lpstr>
      <vt:lpstr> REVISION</vt:lpstr>
      <vt:lpstr>RECEIVABLES</vt:lpstr>
      <vt:lpstr> Revision Registration LIST</vt:lpstr>
      <vt:lpstr>DEFERRED</vt:lpstr>
      <vt:lpstr> Ivy League  Weekday Tuition Re</vt:lpstr>
      <vt:lpstr>IVY LEAGUE REFUND FORM download</vt:lpstr>
      <vt:lpstr>PENDING FLOWS</vt:lpstr>
      <vt:lpstr>PERFORMANCE TO TARGETS COMP.</vt:lpstr>
      <vt:lpstr>SUMMARY</vt:lpstr>
      <vt:lpstr>RECON TO BANK</vt:lpstr>
      <vt:lpstr>Sheet1</vt:lpstr>
      <vt:lpstr>' Ivy League  Weekday Tuition Re'!Print_Area</vt:lpstr>
      <vt:lpstr>' REVISION'!Print_Area</vt:lpstr>
      <vt:lpstr>'CFA STUDENTS LIST'!Print_Area</vt:lpstr>
      <vt:lpstr>'DIP IN IFRS'!Print_Area</vt:lpstr>
      <vt:lpstr>'MOCK-EXAM'!Print_Area</vt:lpstr>
      <vt:lpstr>'OBU FEE'!Print_Area</vt:lpstr>
      <vt:lpstr>'paid up referrals'!Print_Area</vt:lpstr>
      <vt:lpstr>'PENDING FLOWS'!Print_Area</vt:lpstr>
      <vt:lpstr>'PERFORMANCE TO TARGETS COMP.'!Print_Area</vt:lpstr>
      <vt:lpstr>'SPONSORED STUDENTS'!Print_Area</vt:lpstr>
      <vt:lpstr>'STUDENT DATABASE'!Print_Area</vt:lpstr>
      <vt:lpstr>'ZENITH BANK CBE (2)'!Print_Area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PC</cp:lastModifiedBy>
  <cp:lastPrinted>2022-08-02T11:30:06Z</cp:lastPrinted>
  <dcterms:created xsi:type="dcterms:W3CDTF">2019-08-24T19:14:51Z</dcterms:created>
  <dcterms:modified xsi:type="dcterms:W3CDTF">2025-05-25T09:03:01Z</dcterms:modified>
</cp:coreProperties>
</file>